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ne.torres\Downloads\"/>
    </mc:Choice>
  </mc:AlternateContent>
  <bookViews>
    <workbookView xWindow="0" yWindow="0" windowWidth="20490" windowHeight="7620"/>
  </bookViews>
  <sheets>
    <sheet name="Acompanhamento" sheetId="1" r:id="rId1"/>
    <sheet name="FORNECEDORES" sheetId="5" r:id="rId2"/>
    <sheet name="FILIAIS PETZ" sheetId="2" r:id="rId3"/>
    <sheet name="MASSIVO" sheetId="3" r:id="rId4"/>
    <sheet name="EXCLUSÃO" sheetId="6" r:id="rId5"/>
  </sheets>
  <externalReferences>
    <externalReference r:id="rId6"/>
    <externalReference r:id="rId7"/>
    <externalReference r:id="rId8"/>
    <externalReference r:id="rId9"/>
  </externalReferences>
  <definedNames>
    <definedName name="_xlnm._FilterDatabase" localSheetId="0" hidden="1">Acompanhamento!$A$1:$AI$6400</definedName>
    <definedName name="_xlnm._FilterDatabase" localSheetId="4" hidden="1">EXCLUSÃO!$A$1:$AI$1</definedName>
    <definedName name="DadosExternos_1" localSheetId="2" hidden="1">'FILIAIS PETZ'!$A$1:$Q$1132</definedName>
    <definedName name="DadosExternos_1" localSheetId="1" hidden="1">FORNECEDORES!$A$1:$AE$971</definedName>
    <definedName name="SegmentaçãodeDados_ANALISTA1">#N/A</definedName>
    <definedName name="SegmentaçãodeDados_COORDENADOR1">#N/A</definedName>
    <definedName name="SegmentaçãodeDados_Dfilial1">#N/A</definedName>
    <definedName name="SegmentaçãodeDados_DISTRITO1">#N/A</definedName>
  </definedNames>
  <calcPr calcId="162913"/>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4:slicerCache r:id="rId13"/>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3" i="6" l="1"/>
  <c r="C53" i="6"/>
  <c r="B53" i="6" s="1"/>
  <c r="A53" i="6"/>
  <c r="Q1132" i="2"/>
  <c r="P1132" i="2"/>
  <c r="O1132" i="2"/>
  <c r="N1132" i="2"/>
  <c r="M1132" i="2"/>
  <c r="L1132" i="2"/>
  <c r="K1132" i="2"/>
  <c r="J1132" i="2"/>
  <c r="I1132" i="2"/>
  <c r="H1132" i="2"/>
  <c r="G1132" i="2"/>
  <c r="F1132" i="2"/>
  <c r="E1132" i="2"/>
  <c r="D1132" i="2"/>
  <c r="C1132" i="2"/>
  <c r="B1132" i="2"/>
  <c r="Q1131" i="2"/>
  <c r="P1131" i="2"/>
  <c r="O1131" i="2"/>
  <c r="N1131" i="2"/>
  <c r="M1131" i="2"/>
  <c r="L1131" i="2"/>
  <c r="K1131" i="2"/>
  <c r="J1131" i="2"/>
  <c r="I1131" i="2"/>
  <c r="H1131" i="2"/>
  <c r="G1131" i="2"/>
  <c r="F1131" i="2"/>
  <c r="E1131" i="2"/>
  <c r="D1131" i="2"/>
  <c r="C1131" i="2"/>
  <c r="B1131" i="2"/>
  <c r="Q1130" i="2"/>
  <c r="P1130" i="2"/>
  <c r="O1130" i="2"/>
  <c r="N1130" i="2"/>
  <c r="M1130" i="2"/>
  <c r="L1130" i="2"/>
  <c r="K1130" i="2"/>
  <c r="J1130" i="2"/>
  <c r="I1130" i="2"/>
  <c r="H1130" i="2"/>
  <c r="G1130" i="2"/>
  <c r="F1130" i="2"/>
  <c r="E1130" i="2"/>
  <c r="D1130" i="2"/>
  <c r="C1130" i="2"/>
  <c r="B1130" i="2"/>
  <c r="Q1129" i="2"/>
  <c r="P1129" i="2"/>
  <c r="O1129" i="2"/>
  <c r="N1129" i="2"/>
  <c r="M1129" i="2"/>
  <c r="L1129" i="2"/>
  <c r="K1129" i="2"/>
  <c r="J1129" i="2"/>
  <c r="I1129" i="2"/>
  <c r="H1129" i="2"/>
  <c r="G1129" i="2"/>
  <c r="F1129" i="2"/>
  <c r="E1129" i="2"/>
  <c r="D1129" i="2"/>
  <c r="C1129" i="2"/>
  <c r="B1129" i="2"/>
  <c r="Q1128" i="2"/>
  <c r="P1128" i="2"/>
  <c r="O1128" i="2"/>
  <c r="N1128" i="2"/>
  <c r="M1128" i="2"/>
  <c r="L1128" i="2"/>
  <c r="K1128" i="2"/>
  <c r="J1128" i="2"/>
  <c r="I1128" i="2"/>
  <c r="H1128" i="2"/>
  <c r="G1128" i="2"/>
  <c r="F1128" i="2"/>
  <c r="E1128" i="2"/>
  <c r="D1128" i="2"/>
  <c r="C1128" i="2"/>
  <c r="B1128" i="2"/>
  <c r="Q1127" i="2"/>
  <c r="P1127" i="2"/>
  <c r="O1127" i="2"/>
  <c r="N1127" i="2"/>
  <c r="M1127" i="2"/>
  <c r="L1127" i="2"/>
  <c r="K1127" i="2"/>
  <c r="J1127" i="2"/>
  <c r="I1127" i="2"/>
  <c r="H1127" i="2"/>
  <c r="G1127" i="2"/>
  <c r="F1127" i="2"/>
  <c r="E1127" i="2"/>
  <c r="D1127" i="2"/>
  <c r="C1127" i="2"/>
  <c r="B1127" i="2"/>
  <c r="Q1126" i="2"/>
  <c r="P1126" i="2"/>
  <c r="O1126" i="2"/>
  <c r="N1126" i="2"/>
  <c r="M1126" i="2"/>
  <c r="L1126" i="2"/>
  <c r="K1126" i="2"/>
  <c r="J1126" i="2"/>
  <c r="I1126" i="2"/>
  <c r="H1126" i="2"/>
  <c r="G1126" i="2"/>
  <c r="F1126" i="2"/>
  <c r="E1126" i="2"/>
  <c r="D1126" i="2"/>
  <c r="C1126" i="2"/>
  <c r="B1126" i="2"/>
  <c r="Q1125" i="2"/>
  <c r="P1125" i="2"/>
  <c r="O1125" i="2"/>
  <c r="N1125" i="2"/>
  <c r="M1125" i="2"/>
  <c r="L1125" i="2"/>
  <c r="K1125" i="2"/>
  <c r="J1125" i="2"/>
  <c r="I1125" i="2"/>
  <c r="H1125" i="2"/>
  <c r="G1125" i="2"/>
  <c r="F1125" i="2"/>
  <c r="E1125" i="2"/>
  <c r="D1125" i="2"/>
  <c r="C1125" i="2"/>
  <c r="B1125" i="2"/>
  <c r="Q1124" i="2"/>
  <c r="P1124" i="2"/>
  <c r="O1124" i="2"/>
  <c r="N1124" i="2"/>
  <c r="M1124" i="2"/>
  <c r="L1124" i="2"/>
  <c r="K1124" i="2"/>
  <c r="J1124" i="2"/>
  <c r="I1124" i="2"/>
  <c r="H1124" i="2"/>
  <c r="G1124" i="2"/>
  <c r="F1124" i="2"/>
  <c r="E1124" i="2"/>
  <c r="D1124" i="2"/>
  <c r="C1124" i="2"/>
  <c r="B1124" i="2"/>
  <c r="Q1123" i="2"/>
  <c r="P1123" i="2"/>
  <c r="O1123" i="2"/>
  <c r="N1123" i="2"/>
  <c r="M1123" i="2"/>
  <c r="L1123" i="2"/>
  <c r="K1123" i="2"/>
  <c r="J1123" i="2"/>
  <c r="I1123" i="2"/>
  <c r="H1123" i="2"/>
  <c r="G1123" i="2"/>
  <c r="F1123" i="2"/>
  <c r="E1123" i="2"/>
  <c r="D1123" i="2"/>
  <c r="C1123" i="2"/>
  <c r="B1123" i="2"/>
  <c r="Q1122" i="2"/>
  <c r="P1122" i="2"/>
  <c r="O1122" i="2"/>
  <c r="N1122" i="2"/>
  <c r="M1122" i="2"/>
  <c r="L1122" i="2"/>
  <c r="K1122" i="2"/>
  <c r="J1122" i="2"/>
  <c r="I1122" i="2"/>
  <c r="H1122" i="2"/>
  <c r="G1122" i="2"/>
  <c r="F1122" i="2"/>
  <c r="E1122" i="2"/>
  <c r="D1122" i="2"/>
  <c r="C1122" i="2"/>
  <c r="B1122" i="2"/>
  <c r="Q1121" i="2"/>
  <c r="P1121" i="2"/>
  <c r="O1121" i="2"/>
  <c r="N1121" i="2"/>
  <c r="M1121" i="2"/>
  <c r="L1121" i="2"/>
  <c r="K1121" i="2"/>
  <c r="J1121" i="2"/>
  <c r="I1121" i="2"/>
  <c r="H1121" i="2"/>
  <c r="G1121" i="2"/>
  <c r="F1121" i="2"/>
  <c r="E1121" i="2"/>
  <c r="D1121" i="2"/>
  <c r="C1121" i="2"/>
  <c r="B1121" i="2"/>
  <c r="Q1120" i="2"/>
  <c r="P1120" i="2"/>
  <c r="O1120" i="2"/>
  <c r="N1120" i="2"/>
  <c r="M1120" i="2"/>
  <c r="L1120" i="2"/>
  <c r="K1120" i="2"/>
  <c r="J1120" i="2"/>
  <c r="I1120" i="2"/>
  <c r="H1120" i="2"/>
  <c r="G1120" i="2"/>
  <c r="F1120" i="2"/>
  <c r="E1120" i="2"/>
  <c r="D1120" i="2"/>
  <c r="C1120" i="2"/>
  <c r="B1120" i="2"/>
  <c r="Q1119" i="2"/>
  <c r="P1119" i="2"/>
  <c r="O1119" i="2"/>
  <c r="N1119" i="2"/>
  <c r="M1119" i="2"/>
  <c r="L1119" i="2"/>
  <c r="K1119" i="2"/>
  <c r="J1119" i="2"/>
  <c r="I1119" i="2"/>
  <c r="H1119" i="2"/>
  <c r="G1119" i="2"/>
  <c r="F1119" i="2"/>
  <c r="E1119" i="2"/>
  <c r="D1119" i="2"/>
  <c r="C1119" i="2"/>
  <c r="B1119" i="2"/>
  <c r="Q1118" i="2"/>
  <c r="P1118" i="2"/>
  <c r="O1118" i="2"/>
  <c r="N1118" i="2"/>
  <c r="M1118" i="2"/>
  <c r="L1118" i="2"/>
  <c r="K1118" i="2"/>
  <c r="J1118" i="2"/>
  <c r="I1118" i="2"/>
  <c r="H1118" i="2"/>
  <c r="G1118" i="2"/>
  <c r="F1118" i="2"/>
  <c r="E1118" i="2"/>
  <c r="D1118" i="2"/>
  <c r="C1118" i="2"/>
  <c r="B1118" i="2"/>
  <c r="Q1117" i="2"/>
  <c r="P1117" i="2"/>
  <c r="O1117" i="2"/>
  <c r="N1117" i="2"/>
  <c r="M1117" i="2"/>
  <c r="L1117" i="2"/>
  <c r="K1117" i="2"/>
  <c r="J1117" i="2"/>
  <c r="I1117" i="2"/>
  <c r="H1117" i="2"/>
  <c r="G1117" i="2"/>
  <c r="F1117" i="2"/>
  <c r="E1117" i="2"/>
  <c r="D1117" i="2"/>
  <c r="C1117" i="2"/>
  <c r="B1117" i="2"/>
  <c r="Q1116" i="2"/>
  <c r="P1116" i="2"/>
  <c r="O1116" i="2"/>
  <c r="N1116" i="2"/>
  <c r="M1116" i="2"/>
  <c r="L1116" i="2"/>
  <c r="K1116" i="2"/>
  <c r="J1116" i="2"/>
  <c r="I1116" i="2"/>
  <c r="H1116" i="2"/>
  <c r="G1116" i="2"/>
  <c r="F1116" i="2"/>
  <c r="E1116" i="2"/>
  <c r="D1116" i="2"/>
  <c r="C1116" i="2"/>
  <c r="B1116" i="2"/>
  <c r="Q1115" i="2"/>
  <c r="P1115" i="2"/>
  <c r="O1115" i="2"/>
  <c r="N1115" i="2"/>
  <c r="M1115" i="2"/>
  <c r="L1115" i="2"/>
  <c r="K1115" i="2"/>
  <c r="J1115" i="2"/>
  <c r="I1115" i="2"/>
  <c r="H1115" i="2"/>
  <c r="G1115" i="2"/>
  <c r="F1115" i="2"/>
  <c r="E1115" i="2"/>
  <c r="D1115" i="2"/>
  <c r="C1115" i="2"/>
  <c r="B1115" i="2"/>
  <c r="Q1114" i="2"/>
  <c r="P1114" i="2"/>
  <c r="O1114" i="2"/>
  <c r="N1114" i="2"/>
  <c r="M1114" i="2"/>
  <c r="L1114" i="2"/>
  <c r="K1114" i="2"/>
  <c r="J1114" i="2"/>
  <c r="I1114" i="2"/>
  <c r="H1114" i="2"/>
  <c r="G1114" i="2"/>
  <c r="F1114" i="2"/>
  <c r="E1114" i="2"/>
  <c r="D1114" i="2"/>
  <c r="C1114" i="2"/>
  <c r="B1114" i="2"/>
  <c r="Q1113" i="2"/>
  <c r="P1113" i="2"/>
  <c r="O1113" i="2"/>
  <c r="N1113" i="2"/>
  <c r="M1113" i="2"/>
  <c r="L1113" i="2"/>
  <c r="K1113" i="2"/>
  <c r="J1113" i="2"/>
  <c r="I1113" i="2"/>
  <c r="H1113" i="2"/>
  <c r="G1113" i="2"/>
  <c r="F1113" i="2"/>
  <c r="E1113" i="2"/>
  <c r="D1113" i="2"/>
  <c r="C1113" i="2"/>
  <c r="B1113" i="2"/>
  <c r="Q1112" i="2"/>
  <c r="P1112" i="2"/>
  <c r="O1112" i="2"/>
  <c r="N1112" i="2"/>
  <c r="M1112" i="2"/>
  <c r="L1112" i="2"/>
  <c r="K1112" i="2"/>
  <c r="J1112" i="2"/>
  <c r="I1112" i="2"/>
  <c r="H1112" i="2"/>
  <c r="G1112" i="2"/>
  <c r="F1112" i="2"/>
  <c r="E1112" i="2"/>
  <c r="D1112" i="2"/>
  <c r="C1112" i="2"/>
  <c r="B1112" i="2"/>
  <c r="Q1111" i="2"/>
  <c r="P1111" i="2"/>
  <c r="O1111" i="2"/>
  <c r="N1111" i="2"/>
  <c r="M1111" i="2"/>
  <c r="L1111" i="2"/>
  <c r="K1111" i="2"/>
  <c r="J1111" i="2"/>
  <c r="I1111" i="2"/>
  <c r="H1111" i="2"/>
  <c r="G1111" i="2"/>
  <c r="F1111" i="2"/>
  <c r="E1111" i="2"/>
  <c r="D1111" i="2"/>
  <c r="C1111" i="2"/>
  <c r="B1111" i="2"/>
  <c r="Q1110" i="2"/>
  <c r="P1110" i="2"/>
  <c r="O1110" i="2"/>
  <c r="N1110" i="2"/>
  <c r="M1110" i="2"/>
  <c r="L1110" i="2"/>
  <c r="K1110" i="2"/>
  <c r="J1110" i="2"/>
  <c r="I1110" i="2"/>
  <c r="H1110" i="2"/>
  <c r="G1110" i="2"/>
  <c r="F1110" i="2"/>
  <c r="E1110" i="2"/>
  <c r="D1110" i="2"/>
  <c r="C1110" i="2"/>
  <c r="B1110" i="2"/>
  <c r="Q1109" i="2"/>
  <c r="P1109" i="2"/>
  <c r="O1109" i="2"/>
  <c r="N1109" i="2"/>
  <c r="M1109" i="2"/>
  <c r="L1109" i="2"/>
  <c r="K1109" i="2"/>
  <c r="J1109" i="2"/>
  <c r="I1109" i="2"/>
  <c r="H1109" i="2"/>
  <c r="G1109" i="2"/>
  <c r="F1109" i="2"/>
  <c r="E1109" i="2"/>
  <c r="D1109" i="2"/>
  <c r="C1109" i="2"/>
  <c r="B1109" i="2"/>
  <c r="Q1108" i="2"/>
  <c r="P1108" i="2"/>
  <c r="O1108" i="2"/>
  <c r="N1108" i="2"/>
  <c r="M1108" i="2"/>
  <c r="L1108" i="2"/>
  <c r="K1108" i="2"/>
  <c r="J1108" i="2"/>
  <c r="I1108" i="2"/>
  <c r="H1108" i="2"/>
  <c r="G1108" i="2"/>
  <c r="F1108" i="2"/>
  <c r="E1108" i="2"/>
  <c r="D1108" i="2"/>
  <c r="C1108" i="2"/>
  <c r="B1108" i="2"/>
  <c r="Q1107" i="2"/>
  <c r="P1107" i="2"/>
  <c r="O1107" i="2"/>
  <c r="N1107" i="2"/>
  <c r="M1107" i="2"/>
  <c r="L1107" i="2"/>
  <c r="K1107" i="2"/>
  <c r="J1107" i="2"/>
  <c r="I1107" i="2"/>
  <c r="H1107" i="2"/>
  <c r="G1107" i="2"/>
  <c r="F1107" i="2"/>
  <c r="E1107" i="2"/>
  <c r="D1107" i="2"/>
  <c r="C1107" i="2"/>
  <c r="B1107" i="2"/>
  <c r="Q1106" i="2"/>
  <c r="P1106" i="2"/>
  <c r="O1106" i="2"/>
  <c r="N1106" i="2"/>
  <c r="M1106" i="2"/>
  <c r="L1106" i="2"/>
  <c r="K1106" i="2"/>
  <c r="J1106" i="2"/>
  <c r="I1106" i="2"/>
  <c r="H1106" i="2"/>
  <c r="G1106" i="2"/>
  <c r="F1106" i="2"/>
  <c r="E1106" i="2"/>
  <c r="D1106" i="2"/>
  <c r="C1106" i="2"/>
  <c r="B1106" i="2"/>
  <c r="Q1105" i="2"/>
  <c r="P1105" i="2"/>
  <c r="O1105" i="2"/>
  <c r="N1105" i="2"/>
  <c r="M1105" i="2"/>
  <c r="L1105" i="2"/>
  <c r="K1105" i="2"/>
  <c r="J1105" i="2"/>
  <c r="I1105" i="2"/>
  <c r="H1105" i="2"/>
  <c r="G1105" i="2"/>
  <c r="F1105" i="2"/>
  <c r="E1105" i="2"/>
  <c r="D1105" i="2"/>
  <c r="C1105" i="2"/>
  <c r="B1105" i="2"/>
  <c r="Q1104" i="2"/>
  <c r="P1104" i="2"/>
  <c r="O1104" i="2"/>
  <c r="N1104" i="2"/>
  <c r="M1104" i="2"/>
  <c r="L1104" i="2"/>
  <c r="K1104" i="2"/>
  <c r="J1104" i="2"/>
  <c r="I1104" i="2"/>
  <c r="H1104" i="2"/>
  <c r="G1104" i="2"/>
  <c r="F1104" i="2"/>
  <c r="E1104" i="2"/>
  <c r="D1104" i="2"/>
  <c r="C1104" i="2"/>
  <c r="B1104" i="2"/>
  <c r="Q1103" i="2"/>
  <c r="P1103" i="2"/>
  <c r="O1103" i="2"/>
  <c r="N1103" i="2"/>
  <c r="M1103" i="2"/>
  <c r="L1103" i="2"/>
  <c r="K1103" i="2"/>
  <c r="J1103" i="2"/>
  <c r="I1103" i="2"/>
  <c r="H1103" i="2"/>
  <c r="G1103" i="2"/>
  <c r="F1103" i="2"/>
  <c r="E1103" i="2"/>
  <c r="D1103" i="2"/>
  <c r="C1103" i="2"/>
  <c r="B1103" i="2"/>
  <c r="Q1102" i="2"/>
  <c r="P1102" i="2"/>
  <c r="O1102" i="2"/>
  <c r="N1102" i="2"/>
  <c r="M1102" i="2"/>
  <c r="L1102" i="2"/>
  <c r="K1102" i="2"/>
  <c r="J1102" i="2"/>
  <c r="I1102" i="2"/>
  <c r="H1102" i="2"/>
  <c r="G1102" i="2"/>
  <c r="F1102" i="2"/>
  <c r="E1102" i="2"/>
  <c r="D1102" i="2"/>
  <c r="C1102" i="2"/>
  <c r="B1102" i="2"/>
  <c r="Q1101" i="2"/>
  <c r="P1101" i="2"/>
  <c r="O1101" i="2"/>
  <c r="N1101" i="2"/>
  <c r="M1101" i="2"/>
  <c r="L1101" i="2"/>
  <c r="K1101" i="2"/>
  <c r="J1101" i="2"/>
  <c r="I1101" i="2"/>
  <c r="H1101" i="2"/>
  <c r="G1101" i="2"/>
  <c r="F1101" i="2"/>
  <c r="E1101" i="2"/>
  <c r="D1101" i="2"/>
  <c r="C1101" i="2"/>
  <c r="B1101" i="2"/>
  <c r="Q1100" i="2"/>
  <c r="P1100" i="2"/>
  <c r="O1100" i="2"/>
  <c r="N1100" i="2"/>
  <c r="M1100" i="2"/>
  <c r="L1100" i="2"/>
  <c r="K1100" i="2"/>
  <c r="J1100" i="2"/>
  <c r="I1100" i="2"/>
  <c r="H1100" i="2"/>
  <c r="G1100" i="2"/>
  <c r="F1100" i="2"/>
  <c r="E1100" i="2"/>
  <c r="D1100" i="2"/>
  <c r="C1100" i="2"/>
  <c r="B1100" i="2"/>
  <c r="Q1099" i="2"/>
  <c r="P1099" i="2"/>
  <c r="O1099" i="2"/>
  <c r="N1099" i="2"/>
  <c r="M1099" i="2"/>
  <c r="L1099" i="2"/>
  <c r="K1099" i="2"/>
  <c r="J1099" i="2"/>
  <c r="I1099" i="2"/>
  <c r="H1099" i="2"/>
  <c r="G1099" i="2"/>
  <c r="F1099" i="2"/>
  <c r="E1099" i="2"/>
  <c r="D1099" i="2"/>
  <c r="C1099" i="2"/>
  <c r="B1099" i="2"/>
  <c r="Q1098" i="2"/>
  <c r="P1098" i="2"/>
  <c r="O1098" i="2"/>
  <c r="N1098" i="2"/>
  <c r="M1098" i="2"/>
  <c r="L1098" i="2"/>
  <c r="K1098" i="2"/>
  <c r="J1098" i="2"/>
  <c r="I1098" i="2"/>
  <c r="H1098" i="2"/>
  <c r="G1098" i="2"/>
  <c r="F1098" i="2"/>
  <c r="E1098" i="2"/>
  <c r="D1098" i="2"/>
  <c r="C1098" i="2"/>
  <c r="B1098" i="2"/>
  <c r="Q1097" i="2"/>
  <c r="P1097" i="2"/>
  <c r="O1097" i="2"/>
  <c r="N1097" i="2"/>
  <c r="M1097" i="2"/>
  <c r="L1097" i="2"/>
  <c r="K1097" i="2"/>
  <c r="J1097" i="2"/>
  <c r="I1097" i="2"/>
  <c r="H1097" i="2"/>
  <c r="G1097" i="2"/>
  <c r="F1097" i="2"/>
  <c r="E1097" i="2"/>
  <c r="D1097" i="2"/>
  <c r="C1097" i="2"/>
  <c r="B1097" i="2"/>
  <c r="Q1096" i="2"/>
  <c r="P1096" i="2"/>
  <c r="O1096" i="2"/>
  <c r="N1096" i="2"/>
  <c r="M1096" i="2"/>
  <c r="L1096" i="2"/>
  <c r="K1096" i="2"/>
  <c r="J1096" i="2"/>
  <c r="I1096" i="2"/>
  <c r="H1096" i="2"/>
  <c r="G1096" i="2"/>
  <c r="F1096" i="2"/>
  <c r="E1096" i="2"/>
  <c r="D1096" i="2"/>
  <c r="C1096" i="2"/>
  <c r="B1096" i="2"/>
  <c r="Q1095" i="2"/>
  <c r="P1095" i="2"/>
  <c r="O1095" i="2"/>
  <c r="N1095" i="2"/>
  <c r="M1095" i="2"/>
  <c r="L1095" i="2"/>
  <c r="K1095" i="2"/>
  <c r="J1095" i="2"/>
  <c r="I1095" i="2"/>
  <c r="H1095" i="2"/>
  <c r="G1095" i="2"/>
  <c r="F1095" i="2"/>
  <c r="E1095" i="2"/>
  <c r="D1095" i="2"/>
  <c r="C1095" i="2"/>
  <c r="B1095" i="2"/>
  <c r="Q1094" i="2"/>
  <c r="P1094" i="2"/>
  <c r="O1094" i="2"/>
  <c r="N1094" i="2"/>
  <c r="M1094" i="2"/>
  <c r="L1094" i="2"/>
  <c r="K1094" i="2"/>
  <c r="J1094" i="2"/>
  <c r="I1094" i="2"/>
  <c r="H1094" i="2"/>
  <c r="G1094" i="2"/>
  <c r="F1094" i="2"/>
  <c r="E1094" i="2"/>
  <c r="D1094" i="2"/>
  <c r="C1094" i="2"/>
  <c r="B1094" i="2"/>
  <c r="Q1093" i="2"/>
  <c r="P1093" i="2"/>
  <c r="O1093" i="2"/>
  <c r="N1093" i="2"/>
  <c r="M1093" i="2"/>
  <c r="L1093" i="2"/>
  <c r="K1093" i="2"/>
  <c r="J1093" i="2"/>
  <c r="I1093" i="2"/>
  <c r="H1093" i="2"/>
  <c r="G1093" i="2"/>
  <c r="F1093" i="2"/>
  <c r="E1093" i="2"/>
  <c r="D1093" i="2"/>
  <c r="C1093" i="2"/>
  <c r="B1093" i="2"/>
  <c r="Q1092" i="2"/>
  <c r="P1092" i="2"/>
  <c r="O1092" i="2"/>
  <c r="N1092" i="2"/>
  <c r="M1092" i="2"/>
  <c r="L1092" i="2"/>
  <c r="K1092" i="2"/>
  <c r="J1092" i="2"/>
  <c r="I1092" i="2"/>
  <c r="H1092" i="2"/>
  <c r="G1092" i="2"/>
  <c r="F1092" i="2"/>
  <c r="E1092" i="2"/>
  <c r="D1092" i="2"/>
  <c r="C1092" i="2"/>
  <c r="B1092" i="2"/>
  <c r="Q1091" i="2"/>
  <c r="P1091" i="2"/>
  <c r="O1091" i="2"/>
  <c r="N1091" i="2"/>
  <c r="M1091" i="2"/>
  <c r="L1091" i="2"/>
  <c r="K1091" i="2"/>
  <c r="J1091" i="2"/>
  <c r="I1091" i="2"/>
  <c r="H1091" i="2"/>
  <c r="G1091" i="2"/>
  <c r="F1091" i="2"/>
  <c r="E1091" i="2"/>
  <c r="D1091" i="2"/>
  <c r="C1091" i="2"/>
  <c r="B1091" i="2"/>
  <c r="Q1090" i="2"/>
  <c r="P1090" i="2"/>
  <c r="O1090" i="2"/>
  <c r="N1090" i="2"/>
  <c r="M1090" i="2"/>
  <c r="L1090" i="2"/>
  <c r="K1090" i="2"/>
  <c r="J1090" i="2"/>
  <c r="I1090" i="2"/>
  <c r="H1090" i="2"/>
  <c r="G1090" i="2"/>
  <c r="F1090" i="2"/>
  <c r="E1090" i="2"/>
  <c r="D1090" i="2"/>
  <c r="C1090" i="2"/>
  <c r="B1090" i="2"/>
  <c r="Q1089" i="2"/>
  <c r="P1089" i="2"/>
  <c r="O1089" i="2"/>
  <c r="N1089" i="2"/>
  <c r="M1089" i="2"/>
  <c r="L1089" i="2"/>
  <c r="K1089" i="2"/>
  <c r="J1089" i="2"/>
  <c r="I1089" i="2"/>
  <c r="H1089" i="2"/>
  <c r="G1089" i="2"/>
  <c r="F1089" i="2"/>
  <c r="E1089" i="2"/>
  <c r="D1089" i="2"/>
  <c r="C1089" i="2"/>
  <c r="B1089" i="2"/>
  <c r="Q1088" i="2"/>
  <c r="P1088" i="2"/>
  <c r="O1088" i="2"/>
  <c r="N1088" i="2"/>
  <c r="M1088" i="2"/>
  <c r="L1088" i="2"/>
  <c r="K1088" i="2"/>
  <c r="J1088" i="2"/>
  <c r="I1088" i="2"/>
  <c r="H1088" i="2"/>
  <c r="G1088" i="2"/>
  <c r="F1088" i="2"/>
  <c r="E1088" i="2"/>
  <c r="D1088" i="2"/>
  <c r="C1088" i="2"/>
  <c r="B1088" i="2"/>
  <c r="Q1087" i="2"/>
  <c r="P1087" i="2"/>
  <c r="O1087" i="2"/>
  <c r="N1087" i="2"/>
  <c r="M1087" i="2"/>
  <c r="L1087" i="2"/>
  <c r="K1087" i="2"/>
  <c r="J1087" i="2"/>
  <c r="I1087" i="2"/>
  <c r="H1087" i="2"/>
  <c r="G1087" i="2"/>
  <c r="F1087" i="2"/>
  <c r="E1087" i="2"/>
  <c r="D1087" i="2"/>
  <c r="C1087" i="2"/>
  <c r="B1087" i="2"/>
  <c r="Q1086" i="2"/>
  <c r="P1086" i="2"/>
  <c r="O1086" i="2"/>
  <c r="N1086" i="2"/>
  <c r="M1086" i="2"/>
  <c r="L1086" i="2"/>
  <c r="K1086" i="2"/>
  <c r="J1086" i="2"/>
  <c r="I1086" i="2"/>
  <c r="H1086" i="2"/>
  <c r="G1086" i="2"/>
  <c r="F1086" i="2"/>
  <c r="E1086" i="2"/>
  <c r="D1086" i="2"/>
  <c r="C1086" i="2"/>
  <c r="B1086" i="2"/>
  <c r="Q1085" i="2"/>
  <c r="P1085" i="2"/>
  <c r="O1085" i="2"/>
  <c r="N1085" i="2"/>
  <c r="M1085" i="2"/>
  <c r="L1085" i="2"/>
  <c r="K1085" i="2"/>
  <c r="J1085" i="2"/>
  <c r="I1085" i="2"/>
  <c r="H1085" i="2"/>
  <c r="G1085" i="2"/>
  <c r="F1085" i="2"/>
  <c r="E1085" i="2"/>
  <c r="D1085" i="2"/>
  <c r="C1085" i="2"/>
  <c r="B1085" i="2"/>
  <c r="Q1084" i="2"/>
  <c r="P1084" i="2"/>
  <c r="O1084" i="2"/>
  <c r="N1084" i="2"/>
  <c r="M1084" i="2"/>
  <c r="L1084" i="2"/>
  <c r="K1084" i="2"/>
  <c r="J1084" i="2"/>
  <c r="I1084" i="2"/>
  <c r="H1084" i="2"/>
  <c r="G1084" i="2"/>
  <c r="F1084" i="2"/>
  <c r="E1084" i="2"/>
  <c r="D1084" i="2"/>
  <c r="C1084" i="2"/>
  <c r="B1084" i="2"/>
  <c r="Q1083" i="2"/>
  <c r="P1083" i="2"/>
  <c r="O1083" i="2"/>
  <c r="N1083" i="2"/>
  <c r="M1083" i="2"/>
  <c r="L1083" i="2"/>
  <c r="K1083" i="2"/>
  <c r="J1083" i="2"/>
  <c r="I1083" i="2"/>
  <c r="H1083" i="2"/>
  <c r="G1083" i="2"/>
  <c r="F1083" i="2"/>
  <c r="E1083" i="2"/>
  <c r="D1083" i="2"/>
  <c r="C1083" i="2"/>
  <c r="B1083" i="2"/>
  <c r="Q1082" i="2"/>
  <c r="P1082" i="2"/>
  <c r="O1082" i="2"/>
  <c r="N1082" i="2"/>
  <c r="M1082" i="2"/>
  <c r="L1082" i="2"/>
  <c r="K1082" i="2"/>
  <c r="J1082" i="2"/>
  <c r="I1082" i="2"/>
  <c r="H1082" i="2"/>
  <c r="G1082" i="2"/>
  <c r="F1082" i="2"/>
  <c r="E1082" i="2"/>
  <c r="D1082" i="2"/>
  <c r="C1082" i="2"/>
  <c r="B1082" i="2"/>
  <c r="Q1081" i="2"/>
  <c r="P1081" i="2"/>
  <c r="O1081" i="2"/>
  <c r="N1081" i="2"/>
  <c r="M1081" i="2"/>
  <c r="L1081" i="2"/>
  <c r="K1081" i="2"/>
  <c r="J1081" i="2"/>
  <c r="I1081" i="2"/>
  <c r="H1081" i="2"/>
  <c r="G1081" i="2"/>
  <c r="F1081" i="2"/>
  <c r="E1081" i="2"/>
  <c r="D1081" i="2"/>
  <c r="C1081" i="2"/>
  <c r="B1081" i="2"/>
  <c r="Q1080" i="2"/>
  <c r="P1080" i="2"/>
  <c r="O1080" i="2"/>
  <c r="N1080" i="2"/>
  <c r="M1080" i="2"/>
  <c r="L1080" i="2"/>
  <c r="K1080" i="2"/>
  <c r="J1080" i="2"/>
  <c r="I1080" i="2"/>
  <c r="H1080" i="2"/>
  <c r="G1080" i="2"/>
  <c r="F1080" i="2"/>
  <c r="E1080" i="2"/>
  <c r="D1080" i="2"/>
  <c r="C1080" i="2"/>
  <c r="B1080" i="2"/>
  <c r="Q1079" i="2"/>
  <c r="P1079" i="2"/>
  <c r="O1079" i="2"/>
  <c r="N1079" i="2"/>
  <c r="M1079" i="2"/>
  <c r="L1079" i="2"/>
  <c r="K1079" i="2"/>
  <c r="J1079" i="2"/>
  <c r="I1079" i="2"/>
  <c r="H1079" i="2"/>
  <c r="G1079" i="2"/>
  <c r="F1079" i="2"/>
  <c r="E1079" i="2"/>
  <c r="D1079" i="2"/>
  <c r="C1079" i="2"/>
  <c r="B1079" i="2"/>
  <c r="Q1078" i="2"/>
  <c r="P1078" i="2"/>
  <c r="O1078" i="2"/>
  <c r="N1078" i="2"/>
  <c r="M1078" i="2"/>
  <c r="L1078" i="2"/>
  <c r="K1078" i="2"/>
  <c r="J1078" i="2"/>
  <c r="I1078" i="2"/>
  <c r="H1078" i="2"/>
  <c r="G1078" i="2"/>
  <c r="F1078" i="2"/>
  <c r="E1078" i="2"/>
  <c r="D1078" i="2"/>
  <c r="C1078" i="2"/>
  <c r="B1078" i="2"/>
  <c r="Q1077" i="2"/>
  <c r="P1077" i="2"/>
  <c r="O1077" i="2"/>
  <c r="N1077" i="2"/>
  <c r="M1077" i="2"/>
  <c r="L1077" i="2"/>
  <c r="K1077" i="2"/>
  <c r="J1077" i="2"/>
  <c r="I1077" i="2"/>
  <c r="H1077" i="2"/>
  <c r="G1077" i="2"/>
  <c r="F1077" i="2"/>
  <c r="E1077" i="2"/>
  <c r="D1077" i="2"/>
  <c r="C1077" i="2"/>
  <c r="B1077" i="2"/>
  <c r="Q1076" i="2"/>
  <c r="P1076" i="2"/>
  <c r="O1076" i="2"/>
  <c r="N1076" i="2"/>
  <c r="M1076" i="2"/>
  <c r="L1076" i="2"/>
  <c r="K1076" i="2"/>
  <c r="J1076" i="2"/>
  <c r="I1076" i="2"/>
  <c r="H1076" i="2"/>
  <c r="G1076" i="2"/>
  <c r="F1076" i="2"/>
  <c r="E1076" i="2"/>
  <c r="D1076" i="2"/>
  <c r="C1076" i="2"/>
  <c r="B1076" i="2"/>
  <c r="Q1075" i="2"/>
  <c r="P1075" i="2"/>
  <c r="O1075" i="2"/>
  <c r="N1075" i="2"/>
  <c r="M1075" i="2"/>
  <c r="L1075" i="2"/>
  <c r="K1075" i="2"/>
  <c r="J1075" i="2"/>
  <c r="I1075" i="2"/>
  <c r="H1075" i="2"/>
  <c r="G1075" i="2"/>
  <c r="F1075" i="2"/>
  <c r="E1075" i="2"/>
  <c r="D1075" i="2"/>
  <c r="C1075" i="2"/>
  <c r="B1075" i="2"/>
  <c r="Q1074" i="2"/>
  <c r="P1074" i="2"/>
  <c r="O1074" i="2"/>
  <c r="N1074" i="2"/>
  <c r="M1074" i="2"/>
  <c r="L1074" i="2"/>
  <c r="K1074" i="2"/>
  <c r="J1074" i="2"/>
  <c r="I1074" i="2"/>
  <c r="H1074" i="2"/>
  <c r="G1074" i="2"/>
  <c r="F1074" i="2"/>
  <c r="E1074" i="2"/>
  <c r="D1074" i="2"/>
  <c r="C1074" i="2"/>
  <c r="B1074" i="2"/>
  <c r="Q1073" i="2"/>
  <c r="P1073" i="2"/>
  <c r="O1073" i="2"/>
  <c r="N1073" i="2"/>
  <c r="M1073" i="2"/>
  <c r="L1073" i="2"/>
  <c r="K1073" i="2"/>
  <c r="J1073" i="2"/>
  <c r="I1073" i="2"/>
  <c r="H1073" i="2"/>
  <c r="G1073" i="2"/>
  <c r="F1073" i="2"/>
  <c r="E1073" i="2"/>
  <c r="D1073" i="2"/>
  <c r="C1073" i="2"/>
  <c r="B1073" i="2"/>
  <c r="Q1072" i="2"/>
  <c r="P1072" i="2"/>
  <c r="O1072" i="2"/>
  <c r="N1072" i="2"/>
  <c r="M1072" i="2"/>
  <c r="L1072" i="2"/>
  <c r="K1072" i="2"/>
  <c r="J1072" i="2"/>
  <c r="I1072" i="2"/>
  <c r="H1072" i="2"/>
  <c r="G1072" i="2"/>
  <c r="F1072" i="2"/>
  <c r="E1072" i="2"/>
  <c r="D1072" i="2"/>
  <c r="C1072" i="2"/>
  <c r="B1072" i="2"/>
  <c r="Q1071" i="2"/>
  <c r="P1071" i="2"/>
  <c r="O1071" i="2"/>
  <c r="N1071" i="2"/>
  <c r="M1071" i="2"/>
  <c r="L1071" i="2"/>
  <c r="K1071" i="2"/>
  <c r="J1071" i="2"/>
  <c r="I1071" i="2"/>
  <c r="H1071" i="2"/>
  <c r="G1071" i="2"/>
  <c r="F1071" i="2"/>
  <c r="E1071" i="2"/>
  <c r="D1071" i="2"/>
  <c r="C1071" i="2"/>
  <c r="B1071" i="2"/>
  <c r="Q1070" i="2"/>
  <c r="P1070" i="2"/>
  <c r="O1070" i="2"/>
  <c r="N1070" i="2"/>
  <c r="M1070" i="2"/>
  <c r="L1070" i="2"/>
  <c r="K1070" i="2"/>
  <c r="J1070" i="2"/>
  <c r="I1070" i="2"/>
  <c r="H1070" i="2"/>
  <c r="G1070" i="2"/>
  <c r="F1070" i="2"/>
  <c r="E1070" i="2"/>
  <c r="D1070" i="2"/>
  <c r="C1070" i="2"/>
  <c r="B1070" i="2"/>
  <c r="Q1069" i="2"/>
  <c r="P1069" i="2"/>
  <c r="O1069" i="2"/>
  <c r="N1069" i="2"/>
  <c r="M1069" i="2"/>
  <c r="L1069" i="2"/>
  <c r="K1069" i="2"/>
  <c r="J1069" i="2"/>
  <c r="I1069" i="2"/>
  <c r="H1069" i="2"/>
  <c r="G1069" i="2"/>
  <c r="F1069" i="2"/>
  <c r="E1069" i="2"/>
  <c r="D1069" i="2"/>
  <c r="C1069" i="2"/>
  <c r="B1069" i="2"/>
  <c r="Q1068" i="2"/>
  <c r="P1068" i="2"/>
  <c r="O1068" i="2"/>
  <c r="N1068" i="2"/>
  <c r="M1068" i="2"/>
  <c r="L1068" i="2"/>
  <c r="K1068" i="2"/>
  <c r="J1068" i="2"/>
  <c r="I1068" i="2"/>
  <c r="H1068" i="2"/>
  <c r="G1068" i="2"/>
  <c r="F1068" i="2"/>
  <c r="E1068" i="2"/>
  <c r="D1068" i="2"/>
  <c r="C1068" i="2"/>
  <c r="B1068" i="2"/>
  <c r="Q1067" i="2"/>
  <c r="P1067" i="2"/>
  <c r="O1067" i="2"/>
  <c r="N1067" i="2"/>
  <c r="M1067" i="2"/>
  <c r="L1067" i="2"/>
  <c r="K1067" i="2"/>
  <c r="J1067" i="2"/>
  <c r="I1067" i="2"/>
  <c r="H1067" i="2"/>
  <c r="G1067" i="2"/>
  <c r="F1067" i="2"/>
  <c r="E1067" i="2"/>
  <c r="D1067" i="2"/>
  <c r="C1067" i="2"/>
  <c r="B1067" i="2"/>
  <c r="Q1066" i="2"/>
  <c r="P1066" i="2"/>
  <c r="O1066" i="2"/>
  <c r="N1066" i="2"/>
  <c r="M1066" i="2"/>
  <c r="L1066" i="2"/>
  <c r="K1066" i="2"/>
  <c r="J1066" i="2"/>
  <c r="I1066" i="2"/>
  <c r="H1066" i="2"/>
  <c r="G1066" i="2"/>
  <c r="F1066" i="2"/>
  <c r="E1066" i="2"/>
  <c r="D1066" i="2"/>
  <c r="C1066" i="2"/>
  <c r="B1066" i="2"/>
  <c r="Q1065" i="2"/>
  <c r="P1065" i="2"/>
  <c r="O1065" i="2"/>
  <c r="N1065" i="2"/>
  <c r="M1065" i="2"/>
  <c r="L1065" i="2"/>
  <c r="K1065" i="2"/>
  <c r="J1065" i="2"/>
  <c r="I1065" i="2"/>
  <c r="H1065" i="2"/>
  <c r="G1065" i="2"/>
  <c r="F1065" i="2"/>
  <c r="E1065" i="2"/>
  <c r="D1065" i="2"/>
  <c r="C1065" i="2"/>
  <c r="B1065" i="2"/>
  <c r="Q1064" i="2"/>
  <c r="P1064" i="2"/>
  <c r="O1064" i="2"/>
  <c r="N1064" i="2"/>
  <c r="M1064" i="2"/>
  <c r="L1064" i="2"/>
  <c r="K1064" i="2"/>
  <c r="J1064" i="2"/>
  <c r="I1064" i="2"/>
  <c r="H1064" i="2"/>
  <c r="G1064" i="2"/>
  <c r="F1064" i="2"/>
  <c r="E1064" i="2"/>
  <c r="D1064" i="2"/>
  <c r="C1064" i="2"/>
  <c r="B1064" i="2"/>
  <c r="Q1063" i="2"/>
  <c r="P1063" i="2"/>
  <c r="O1063" i="2"/>
  <c r="N1063" i="2"/>
  <c r="M1063" i="2"/>
  <c r="L1063" i="2"/>
  <c r="K1063" i="2"/>
  <c r="J1063" i="2"/>
  <c r="I1063" i="2"/>
  <c r="H1063" i="2"/>
  <c r="G1063" i="2"/>
  <c r="F1063" i="2"/>
  <c r="E1063" i="2"/>
  <c r="D1063" i="2"/>
  <c r="C1063" i="2"/>
  <c r="B1063" i="2"/>
  <c r="Q1062" i="2"/>
  <c r="P1062" i="2"/>
  <c r="O1062" i="2"/>
  <c r="N1062" i="2"/>
  <c r="M1062" i="2"/>
  <c r="L1062" i="2"/>
  <c r="K1062" i="2"/>
  <c r="J1062" i="2"/>
  <c r="I1062" i="2"/>
  <c r="H1062" i="2"/>
  <c r="G1062" i="2"/>
  <c r="F1062" i="2"/>
  <c r="E1062" i="2"/>
  <c r="D1062" i="2"/>
  <c r="C1062" i="2"/>
  <c r="B1062" i="2"/>
  <c r="Q1061" i="2"/>
  <c r="P1061" i="2"/>
  <c r="O1061" i="2"/>
  <c r="N1061" i="2"/>
  <c r="M1061" i="2"/>
  <c r="L1061" i="2"/>
  <c r="K1061" i="2"/>
  <c r="J1061" i="2"/>
  <c r="I1061" i="2"/>
  <c r="H1061" i="2"/>
  <c r="G1061" i="2"/>
  <c r="F1061" i="2"/>
  <c r="E1061" i="2"/>
  <c r="D1061" i="2"/>
  <c r="C1061" i="2"/>
  <c r="B1061" i="2"/>
  <c r="Q1060" i="2"/>
  <c r="P1060" i="2"/>
  <c r="O1060" i="2"/>
  <c r="N1060" i="2"/>
  <c r="M1060" i="2"/>
  <c r="L1060" i="2"/>
  <c r="K1060" i="2"/>
  <c r="J1060" i="2"/>
  <c r="I1060" i="2"/>
  <c r="H1060" i="2"/>
  <c r="G1060" i="2"/>
  <c r="F1060" i="2"/>
  <c r="E1060" i="2"/>
  <c r="D1060" i="2"/>
  <c r="C1060" i="2"/>
  <c r="B1060" i="2"/>
  <c r="Q1059" i="2"/>
  <c r="P1059" i="2"/>
  <c r="O1059" i="2"/>
  <c r="N1059" i="2"/>
  <c r="M1059" i="2"/>
  <c r="L1059" i="2"/>
  <c r="K1059" i="2"/>
  <c r="J1059" i="2"/>
  <c r="I1059" i="2"/>
  <c r="H1059" i="2"/>
  <c r="G1059" i="2"/>
  <c r="F1059" i="2"/>
  <c r="E1059" i="2"/>
  <c r="D1059" i="2"/>
  <c r="C1059" i="2"/>
  <c r="B1059" i="2"/>
  <c r="Q1058" i="2"/>
  <c r="P1058" i="2"/>
  <c r="O1058" i="2"/>
  <c r="N1058" i="2"/>
  <c r="M1058" i="2"/>
  <c r="L1058" i="2"/>
  <c r="K1058" i="2"/>
  <c r="J1058" i="2"/>
  <c r="I1058" i="2"/>
  <c r="H1058" i="2"/>
  <c r="G1058" i="2"/>
  <c r="F1058" i="2"/>
  <c r="E1058" i="2"/>
  <c r="D1058" i="2"/>
  <c r="C1058" i="2"/>
  <c r="B1058" i="2"/>
  <c r="Q1057" i="2"/>
  <c r="P1057" i="2"/>
  <c r="O1057" i="2"/>
  <c r="N1057" i="2"/>
  <c r="M1057" i="2"/>
  <c r="L1057" i="2"/>
  <c r="K1057" i="2"/>
  <c r="J1057" i="2"/>
  <c r="I1057" i="2"/>
  <c r="H1057" i="2"/>
  <c r="G1057" i="2"/>
  <c r="F1057" i="2"/>
  <c r="E1057" i="2"/>
  <c r="D1057" i="2"/>
  <c r="C1057" i="2"/>
  <c r="B1057" i="2"/>
  <c r="Q1056" i="2"/>
  <c r="P1056" i="2"/>
  <c r="O1056" i="2"/>
  <c r="N1056" i="2"/>
  <c r="M1056" i="2"/>
  <c r="L1056" i="2"/>
  <c r="K1056" i="2"/>
  <c r="J1056" i="2"/>
  <c r="I1056" i="2"/>
  <c r="H1056" i="2"/>
  <c r="G1056" i="2"/>
  <c r="F1056" i="2"/>
  <c r="E1056" i="2"/>
  <c r="D1056" i="2"/>
  <c r="C1056" i="2"/>
  <c r="B1056" i="2"/>
  <c r="Q1055" i="2"/>
  <c r="P1055" i="2"/>
  <c r="O1055" i="2"/>
  <c r="N1055" i="2"/>
  <c r="M1055" i="2"/>
  <c r="L1055" i="2"/>
  <c r="K1055" i="2"/>
  <c r="J1055" i="2"/>
  <c r="I1055" i="2"/>
  <c r="H1055" i="2"/>
  <c r="G1055" i="2"/>
  <c r="F1055" i="2"/>
  <c r="E1055" i="2"/>
  <c r="D1055" i="2"/>
  <c r="C1055" i="2"/>
  <c r="B1055" i="2"/>
  <c r="Q1054" i="2"/>
  <c r="P1054" i="2"/>
  <c r="O1054" i="2"/>
  <c r="N1054" i="2"/>
  <c r="M1054" i="2"/>
  <c r="L1054" i="2"/>
  <c r="K1054" i="2"/>
  <c r="J1054" i="2"/>
  <c r="I1054" i="2"/>
  <c r="H1054" i="2"/>
  <c r="G1054" i="2"/>
  <c r="F1054" i="2"/>
  <c r="E1054" i="2"/>
  <c r="D1054" i="2"/>
  <c r="C1054" i="2"/>
  <c r="B1054" i="2"/>
  <c r="Q1053" i="2"/>
  <c r="P1053" i="2"/>
  <c r="O1053" i="2"/>
  <c r="N1053" i="2"/>
  <c r="M1053" i="2"/>
  <c r="L1053" i="2"/>
  <c r="K1053" i="2"/>
  <c r="J1053" i="2"/>
  <c r="I1053" i="2"/>
  <c r="H1053" i="2"/>
  <c r="G1053" i="2"/>
  <c r="F1053" i="2"/>
  <c r="E1053" i="2"/>
  <c r="D1053" i="2"/>
  <c r="C1053" i="2"/>
  <c r="B1053" i="2"/>
  <c r="Q1052" i="2"/>
  <c r="P1052" i="2"/>
  <c r="O1052" i="2"/>
  <c r="N1052" i="2"/>
  <c r="M1052" i="2"/>
  <c r="L1052" i="2"/>
  <c r="K1052" i="2"/>
  <c r="J1052" i="2"/>
  <c r="I1052" i="2"/>
  <c r="H1052" i="2"/>
  <c r="G1052" i="2"/>
  <c r="F1052" i="2"/>
  <c r="E1052" i="2"/>
  <c r="D1052" i="2"/>
  <c r="C1052" i="2"/>
  <c r="B1052" i="2"/>
  <c r="Q1051" i="2"/>
  <c r="P1051" i="2"/>
  <c r="O1051" i="2"/>
  <c r="N1051" i="2"/>
  <c r="M1051" i="2"/>
  <c r="L1051" i="2"/>
  <c r="K1051" i="2"/>
  <c r="J1051" i="2"/>
  <c r="I1051" i="2"/>
  <c r="H1051" i="2"/>
  <c r="G1051" i="2"/>
  <c r="F1051" i="2"/>
  <c r="E1051" i="2"/>
  <c r="D1051" i="2"/>
  <c r="C1051" i="2"/>
  <c r="B1051" i="2"/>
  <c r="Q1050" i="2"/>
  <c r="P1050" i="2"/>
  <c r="O1050" i="2"/>
  <c r="N1050" i="2"/>
  <c r="M1050" i="2"/>
  <c r="L1050" i="2"/>
  <c r="K1050" i="2"/>
  <c r="J1050" i="2"/>
  <c r="I1050" i="2"/>
  <c r="H1050" i="2"/>
  <c r="G1050" i="2"/>
  <c r="F1050" i="2"/>
  <c r="E1050" i="2"/>
  <c r="D1050" i="2"/>
  <c r="C1050" i="2"/>
  <c r="B1050" i="2"/>
  <c r="Q1049" i="2"/>
  <c r="P1049" i="2"/>
  <c r="O1049" i="2"/>
  <c r="N1049" i="2"/>
  <c r="M1049" i="2"/>
  <c r="L1049" i="2"/>
  <c r="K1049" i="2"/>
  <c r="J1049" i="2"/>
  <c r="I1049" i="2"/>
  <c r="H1049" i="2"/>
  <c r="G1049" i="2"/>
  <c r="F1049" i="2"/>
  <c r="E1049" i="2"/>
  <c r="D1049" i="2"/>
  <c r="C1049" i="2"/>
  <c r="B1049" i="2"/>
  <c r="Q1048" i="2"/>
  <c r="P1048" i="2"/>
  <c r="O1048" i="2"/>
  <c r="N1048" i="2"/>
  <c r="M1048" i="2"/>
  <c r="L1048" i="2"/>
  <c r="K1048" i="2"/>
  <c r="J1048" i="2"/>
  <c r="I1048" i="2"/>
  <c r="H1048" i="2"/>
  <c r="G1048" i="2"/>
  <c r="F1048" i="2"/>
  <c r="E1048" i="2"/>
  <c r="D1048" i="2"/>
  <c r="C1048" i="2"/>
  <c r="B1048" i="2"/>
  <c r="Q1047" i="2"/>
  <c r="P1047" i="2"/>
  <c r="O1047" i="2"/>
  <c r="N1047" i="2"/>
  <c r="M1047" i="2"/>
  <c r="L1047" i="2"/>
  <c r="K1047" i="2"/>
  <c r="J1047" i="2"/>
  <c r="I1047" i="2"/>
  <c r="H1047" i="2"/>
  <c r="G1047" i="2"/>
  <c r="F1047" i="2"/>
  <c r="E1047" i="2"/>
  <c r="D1047" i="2"/>
  <c r="C1047" i="2"/>
  <c r="B1047" i="2"/>
  <c r="Q1046" i="2"/>
  <c r="P1046" i="2"/>
  <c r="O1046" i="2"/>
  <c r="N1046" i="2"/>
  <c r="M1046" i="2"/>
  <c r="L1046" i="2"/>
  <c r="K1046" i="2"/>
  <c r="J1046" i="2"/>
  <c r="I1046" i="2"/>
  <c r="H1046" i="2"/>
  <c r="G1046" i="2"/>
  <c r="F1046" i="2"/>
  <c r="E1046" i="2"/>
  <c r="D1046" i="2"/>
  <c r="C1046" i="2"/>
  <c r="B1046" i="2"/>
  <c r="Q1045" i="2"/>
  <c r="P1045" i="2"/>
  <c r="O1045" i="2"/>
  <c r="N1045" i="2"/>
  <c r="M1045" i="2"/>
  <c r="L1045" i="2"/>
  <c r="K1045" i="2"/>
  <c r="J1045" i="2"/>
  <c r="I1045" i="2"/>
  <c r="H1045" i="2"/>
  <c r="G1045" i="2"/>
  <c r="F1045" i="2"/>
  <c r="E1045" i="2"/>
  <c r="D1045" i="2"/>
  <c r="C1045" i="2"/>
  <c r="B1045" i="2"/>
  <c r="Q1044" i="2"/>
  <c r="P1044" i="2"/>
  <c r="O1044" i="2"/>
  <c r="N1044" i="2"/>
  <c r="M1044" i="2"/>
  <c r="L1044" i="2"/>
  <c r="K1044" i="2"/>
  <c r="J1044" i="2"/>
  <c r="I1044" i="2"/>
  <c r="H1044" i="2"/>
  <c r="G1044" i="2"/>
  <c r="F1044" i="2"/>
  <c r="E1044" i="2"/>
  <c r="D1044" i="2"/>
  <c r="C1044" i="2"/>
  <c r="B1044" i="2"/>
  <c r="Q1043" i="2"/>
  <c r="P1043" i="2"/>
  <c r="O1043" i="2"/>
  <c r="N1043" i="2"/>
  <c r="M1043" i="2"/>
  <c r="L1043" i="2"/>
  <c r="K1043" i="2"/>
  <c r="J1043" i="2"/>
  <c r="I1043" i="2"/>
  <c r="H1043" i="2"/>
  <c r="G1043" i="2"/>
  <c r="F1043" i="2"/>
  <c r="E1043" i="2"/>
  <c r="D1043" i="2"/>
  <c r="C1043" i="2"/>
  <c r="B1043" i="2"/>
  <c r="Q1042" i="2"/>
  <c r="P1042" i="2"/>
  <c r="O1042" i="2"/>
  <c r="N1042" i="2"/>
  <c r="M1042" i="2"/>
  <c r="L1042" i="2"/>
  <c r="K1042" i="2"/>
  <c r="J1042" i="2"/>
  <c r="I1042" i="2"/>
  <c r="H1042" i="2"/>
  <c r="G1042" i="2"/>
  <c r="F1042" i="2"/>
  <c r="E1042" i="2"/>
  <c r="D1042" i="2"/>
  <c r="C1042" i="2"/>
  <c r="B1042" i="2"/>
  <c r="Q1041" i="2"/>
  <c r="P1041" i="2"/>
  <c r="O1041" i="2"/>
  <c r="N1041" i="2"/>
  <c r="M1041" i="2"/>
  <c r="L1041" i="2"/>
  <c r="K1041" i="2"/>
  <c r="J1041" i="2"/>
  <c r="I1041" i="2"/>
  <c r="H1041" i="2"/>
  <c r="G1041" i="2"/>
  <c r="F1041" i="2"/>
  <c r="E1041" i="2"/>
  <c r="D1041" i="2"/>
  <c r="C1041" i="2"/>
  <c r="B1041" i="2"/>
  <c r="Q1040" i="2"/>
  <c r="P1040" i="2"/>
  <c r="O1040" i="2"/>
  <c r="N1040" i="2"/>
  <c r="M1040" i="2"/>
  <c r="L1040" i="2"/>
  <c r="K1040" i="2"/>
  <c r="J1040" i="2"/>
  <c r="I1040" i="2"/>
  <c r="H1040" i="2"/>
  <c r="G1040" i="2"/>
  <c r="F1040" i="2"/>
  <c r="E1040" i="2"/>
  <c r="D1040" i="2"/>
  <c r="C1040" i="2"/>
  <c r="B1040" i="2"/>
  <c r="Q1039" i="2"/>
  <c r="P1039" i="2"/>
  <c r="O1039" i="2"/>
  <c r="N1039" i="2"/>
  <c r="M1039" i="2"/>
  <c r="L1039" i="2"/>
  <c r="K1039" i="2"/>
  <c r="J1039" i="2"/>
  <c r="I1039" i="2"/>
  <c r="H1039" i="2"/>
  <c r="G1039" i="2"/>
  <c r="F1039" i="2"/>
  <c r="E1039" i="2"/>
  <c r="D1039" i="2"/>
  <c r="C1039" i="2"/>
  <c r="B1039" i="2"/>
  <c r="Q1038" i="2"/>
  <c r="P1038" i="2"/>
  <c r="O1038" i="2"/>
  <c r="N1038" i="2"/>
  <c r="M1038" i="2"/>
  <c r="L1038" i="2"/>
  <c r="K1038" i="2"/>
  <c r="J1038" i="2"/>
  <c r="I1038" i="2"/>
  <c r="H1038" i="2"/>
  <c r="G1038" i="2"/>
  <c r="F1038" i="2"/>
  <c r="E1038" i="2"/>
  <c r="D1038" i="2"/>
  <c r="C1038" i="2"/>
  <c r="B1038" i="2"/>
  <c r="Q1037" i="2"/>
  <c r="P1037" i="2"/>
  <c r="O1037" i="2"/>
  <c r="N1037" i="2"/>
  <c r="M1037" i="2"/>
  <c r="L1037" i="2"/>
  <c r="K1037" i="2"/>
  <c r="J1037" i="2"/>
  <c r="I1037" i="2"/>
  <c r="H1037" i="2"/>
  <c r="G1037" i="2"/>
  <c r="F1037" i="2"/>
  <c r="E1037" i="2"/>
  <c r="D1037" i="2"/>
  <c r="C1037" i="2"/>
  <c r="B1037" i="2"/>
  <c r="Q1036" i="2"/>
  <c r="P1036" i="2"/>
  <c r="O1036" i="2"/>
  <c r="N1036" i="2"/>
  <c r="M1036" i="2"/>
  <c r="L1036" i="2"/>
  <c r="K1036" i="2"/>
  <c r="J1036" i="2"/>
  <c r="I1036" i="2"/>
  <c r="H1036" i="2"/>
  <c r="G1036" i="2"/>
  <c r="F1036" i="2"/>
  <c r="E1036" i="2"/>
  <c r="D1036" i="2"/>
  <c r="C1036" i="2"/>
  <c r="B1036" i="2"/>
  <c r="Q1035" i="2"/>
  <c r="P1035" i="2"/>
  <c r="O1035" i="2"/>
  <c r="N1035" i="2"/>
  <c r="M1035" i="2"/>
  <c r="L1035" i="2"/>
  <c r="K1035" i="2"/>
  <c r="J1035" i="2"/>
  <c r="I1035" i="2"/>
  <c r="H1035" i="2"/>
  <c r="G1035" i="2"/>
  <c r="F1035" i="2"/>
  <c r="E1035" i="2"/>
  <c r="D1035" i="2"/>
  <c r="C1035" i="2"/>
  <c r="B1035" i="2"/>
  <c r="Q1034" i="2"/>
  <c r="P1034" i="2"/>
  <c r="O1034" i="2"/>
  <c r="N1034" i="2"/>
  <c r="M1034" i="2"/>
  <c r="L1034" i="2"/>
  <c r="K1034" i="2"/>
  <c r="J1034" i="2"/>
  <c r="I1034" i="2"/>
  <c r="H1034" i="2"/>
  <c r="G1034" i="2"/>
  <c r="F1034" i="2"/>
  <c r="E1034" i="2"/>
  <c r="D1034" i="2"/>
  <c r="C1034" i="2"/>
  <c r="B1034" i="2"/>
  <c r="Q1033" i="2"/>
  <c r="P1033" i="2"/>
  <c r="O1033" i="2"/>
  <c r="N1033" i="2"/>
  <c r="M1033" i="2"/>
  <c r="L1033" i="2"/>
  <c r="K1033" i="2"/>
  <c r="J1033" i="2"/>
  <c r="I1033" i="2"/>
  <c r="H1033" i="2"/>
  <c r="G1033" i="2"/>
  <c r="F1033" i="2"/>
  <c r="E1033" i="2"/>
  <c r="D1033" i="2"/>
  <c r="C1033" i="2"/>
  <c r="B1033" i="2"/>
  <c r="Q1032" i="2"/>
  <c r="P1032" i="2"/>
  <c r="O1032" i="2"/>
  <c r="N1032" i="2"/>
  <c r="M1032" i="2"/>
  <c r="L1032" i="2"/>
  <c r="K1032" i="2"/>
  <c r="J1032" i="2"/>
  <c r="I1032" i="2"/>
  <c r="H1032" i="2"/>
  <c r="G1032" i="2"/>
  <c r="F1032" i="2"/>
  <c r="E1032" i="2"/>
  <c r="D1032" i="2"/>
  <c r="C1032" i="2"/>
  <c r="B1032" i="2"/>
  <c r="Q1031" i="2"/>
  <c r="P1031" i="2"/>
  <c r="O1031" i="2"/>
  <c r="N1031" i="2"/>
  <c r="M1031" i="2"/>
  <c r="L1031" i="2"/>
  <c r="K1031" i="2"/>
  <c r="J1031" i="2"/>
  <c r="I1031" i="2"/>
  <c r="H1031" i="2"/>
  <c r="G1031" i="2"/>
  <c r="F1031" i="2"/>
  <c r="E1031" i="2"/>
  <c r="D1031" i="2"/>
  <c r="C1031" i="2"/>
  <c r="B1031" i="2"/>
  <c r="Q1030" i="2"/>
  <c r="P1030" i="2"/>
  <c r="O1030" i="2"/>
  <c r="N1030" i="2"/>
  <c r="M1030" i="2"/>
  <c r="L1030" i="2"/>
  <c r="K1030" i="2"/>
  <c r="J1030" i="2"/>
  <c r="I1030" i="2"/>
  <c r="H1030" i="2"/>
  <c r="G1030" i="2"/>
  <c r="F1030" i="2"/>
  <c r="E1030" i="2"/>
  <c r="D1030" i="2"/>
  <c r="C1030" i="2"/>
  <c r="B1030" i="2"/>
  <c r="Q1029" i="2"/>
  <c r="P1029" i="2"/>
  <c r="O1029" i="2"/>
  <c r="N1029" i="2"/>
  <c r="M1029" i="2"/>
  <c r="L1029" i="2"/>
  <c r="K1029" i="2"/>
  <c r="J1029" i="2"/>
  <c r="I1029" i="2"/>
  <c r="H1029" i="2"/>
  <c r="G1029" i="2"/>
  <c r="F1029" i="2"/>
  <c r="E1029" i="2"/>
  <c r="D1029" i="2"/>
  <c r="C1029" i="2"/>
  <c r="B1029" i="2"/>
  <c r="Q1028" i="2"/>
  <c r="P1028" i="2"/>
  <c r="O1028" i="2"/>
  <c r="N1028" i="2"/>
  <c r="M1028" i="2"/>
  <c r="L1028" i="2"/>
  <c r="K1028" i="2"/>
  <c r="J1028" i="2"/>
  <c r="I1028" i="2"/>
  <c r="H1028" i="2"/>
  <c r="G1028" i="2"/>
  <c r="F1028" i="2"/>
  <c r="E1028" i="2"/>
  <c r="D1028" i="2"/>
  <c r="C1028" i="2"/>
  <c r="B1028" i="2"/>
  <c r="Q1027" i="2"/>
  <c r="P1027" i="2"/>
  <c r="O1027" i="2"/>
  <c r="N1027" i="2"/>
  <c r="M1027" i="2"/>
  <c r="L1027" i="2"/>
  <c r="K1027" i="2"/>
  <c r="J1027" i="2"/>
  <c r="I1027" i="2"/>
  <c r="H1027" i="2"/>
  <c r="G1027" i="2"/>
  <c r="F1027" i="2"/>
  <c r="E1027" i="2"/>
  <c r="D1027" i="2"/>
  <c r="C1027" i="2"/>
  <c r="B1027" i="2"/>
  <c r="Q1026" i="2"/>
  <c r="P1026" i="2"/>
  <c r="O1026" i="2"/>
  <c r="N1026" i="2"/>
  <c r="M1026" i="2"/>
  <c r="L1026" i="2"/>
  <c r="K1026" i="2"/>
  <c r="J1026" i="2"/>
  <c r="I1026" i="2"/>
  <c r="H1026" i="2"/>
  <c r="G1026" i="2"/>
  <c r="F1026" i="2"/>
  <c r="E1026" i="2"/>
  <c r="D1026" i="2"/>
  <c r="C1026" i="2"/>
  <c r="B1026" i="2"/>
  <c r="Q1025" i="2"/>
  <c r="P1025" i="2"/>
  <c r="O1025" i="2"/>
  <c r="N1025" i="2"/>
  <c r="M1025" i="2"/>
  <c r="L1025" i="2"/>
  <c r="K1025" i="2"/>
  <c r="J1025" i="2"/>
  <c r="I1025" i="2"/>
  <c r="H1025" i="2"/>
  <c r="G1025" i="2"/>
  <c r="F1025" i="2"/>
  <c r="E1025" i="2"/>
  <c r="D1025" i="2"/>
  <c r="C1025" i="2"/>
  <c r="B1025" i="2"/>
  <c r="Q1024" i="2"/>
  <c r="P1024" i="2"/>
  <c r="O1024" i="2"/>
  <c r="N1024" i="2"/>
  <c r="M1024" i="2"/>
  <c r="L1024" i="2"/>
  <c r="K1024" i="2"/>
  <c r="J1024" i="2"/>
  <c r="I1024" i="2"/>
  <c r="H1024" i="2"/>
  <c r="G1024" i="2"/>
  <c r="F1024" i="2"/>
  <c r="E1024" i="2"/>
  <c r="D1024" i="2"/>
  <c r="C1024" i="2"/>
  <c r="B1024" i="2"/>
  <c r="Q1023" i="2"/>
  <c r="P1023" i="2"/>
  <c r="O1023" i="2"/>
  <c r="N1023" i="2"/>
  <c r="M1023" i="2"/>
  <c r="L1023" i="2"/>
  <c r="K1023" i="2"/>
  <c r="J1023" i="2"/>
  <c r="I1023" i="2"/>
  <c r="H1023" i="2"/>
  <c r="G1023" i="2"/>
  <c r="F1023" i="2"/>
  <c r="E1023" i="2"/>
  <c r="D1023" i="2"/>
  <c r="C1023" i="2"/>
  <c r="B1023" i="2"/>
  <c r="Q1022" i="2"/>
  <c r="P1022" i="2"/>
  <c r="O1022" i="2"/>
  <c r="N1022" i="2"/>
  <c r="M1022" i="2"/>
  <c r="L1022" i="2"/>
  <c r="K1022" i="2"/>
  <c r="J1022" i="2"/>
  <c r="I1022" i="2"/>
  <c r="H1022" i="2"/>
  <c r="G1022" i="2"/>
  <c r="F1022" i="2"/>
  <c r="E1022" i="2"/>
  <c r="D1022" i="2"/>
  <c r="C1022" i="2"/>
  <c r="B1022" i="2"/>
  <c r="Q1021" i="2"/>
  <c r="P1021" i="2"/>
  <c r="O1021" i="2"/>
  <c r="N1021" i="2"/>
  <c r="M1021" i="2"/>
  <c r="L1021" i="2"/>
  <c r="K1021" i="2"/>
  <c r="J1021" i="2"/>
  <c r="I1021" i="2"/>
  <c r="H1021" i="2"/>
  <c r="G1021" i="2"/>
  <c r="F1021" i="2"/>
  <c r="E1021" i="2"/>
  <c r="D1021" i="2"/>
  <c r="C1021" i="2"/>
  <c r="B1021" i="2"/>
  <c r="Q1020" i="2"/>
  <c r="P1020" i="2"/>
  <c r="O1020" i="2"/>
  <c r="N1020" i="2"/>
  <c r="M1020" i="2"/>
  <c r="L1020" i="2"/>
  <c r="K1020" i="2"/>
  <c r="J1020" i="2"/>
  <c r="I1020" i="2"/>
  <c r="H1020" i="2"/>
  <c r="G1020" i="2"/>
  <c r="F1020" i="2"/>
  <c r="E1020" i="2"/>
  <c r="D1020" i="2"/>
  <c r="C1020" i="2"/>
  <c r="B1020" i="2"/>
  <c r="Q1019" i="2"/>
  <c r="P1019" i="2"/>
  <c r="O1019" i="2"/>
  <c r="N1019" i="2"/>
  <c r="M1019" i="2"/>
  <c r="L1019" i="2"/>
  <c r="K1019" i="2"/>
  <c r="J1019" i="2"/>
  <c r="I1019" i="2"/>
  <c r="H1019" i="2"/>
  <c r="G1019" i="2"/>
  <c r="F1019" i="2"/>
  <c r="E1019" i="2"/>
  <c r="D1019" i="2"/>
  <c r="C1019" i="2"/>
  <c r="B1019" i="2"/>
  <c r="Q1018" i="2"/>
  <c r="P1018" i="2"/>
  <c r="O1018" i="2"/>
  <c r="N1018" i="2"/>
  <c r="M1018" i="2"/>
  <c r="L1018" i="2"/>
  <c r="K1018" i="2"/>
  <c r="J1018" i="2"/>
  <c r="I1018" i="2"/>
  <c r="H1018" i="2"/>
  <c r="G1018" i="2"/>
  <c r="F1018" i="2"/>
  <c r="E1018" i="2"/>
  <c r="D1018" i="2"/>
  <c r="C1018" i="2"/>
  <c r="B1018" i="2"/>
  <c r="Q1017" i="2"/>
  <c r="P1017" i="2"/>
  <c r="O1017" i="2"/>
  <c r="N1017" i="2"/>
  <c r="M1017" i="2"/>
  <c r="L1017" i="2"/>
  <c r="K1017" i="2"/>
  <c r="J1017" i="2"/>
  <c r="I1017" i="2"/>
  <c r="H1017" i="2"/>
  <c r="G1017" i="2"/>
  <c r="F1017" i="2"/>
  <c r="E1017" i="2"/>
  <c r="D1017" i="2"/>
  <c r="C1017" i="2"/>
  <c r="B1017" i="2"/>
  <c r="Q1016" i="2"/>
  <c r="P1016" i="2"/>
  <c r="O1016" i="2"/>
  <c r="N1016" i="2"/>
  <c r="M1016" i="2"/>
  <c r="L1016" i="2"/>
  <c r="K1016" i="2"/>
  <c r="J1016" i="2"/>
  <c r="I1016" i="2"/>
  <c r="H1016" i="2"/>
  <c r="G1016" i="2"/>
  <c r="F1016" i="2"/>
  <c r="E1016" i="2"/>
  <c r="D1016" i="2"/>
  <c r="C1016" i="2"/>
  <c r="B1016" i="2"/>
  <c r="Q1015" i="2"/>
  <c r="P1015" i="2"/>
  <c r="O1015" i="2"/>
  <c r="N1015" i="2"/>
  <c r="M1015" i="2"/>
  <c r="L1015" i="2"/>
  <c r="K1015" i="2"/>
  <c r="J1015" i="2"/>
  <c r="I1015" i="2"/>
  <c r="H1015" i="2"/>
  <c r="G1015" i="2"/>
  <c r="F1015" i="2"/>
  <c r="E1015" i="2"/>
  <c r="D1015" i="2"/>
  <c r="C1015" i="2"/>
  <c r="B1015" i="2"/>
  <c r="Q1014" i="2"/>
  <c r="P1014" i="2"/>
  <c r="O1014" i="2"/>
  <c r="N1014" i="2"/>
  <c r="M1014" i="2"/>
  <c r="L1014" i="2"/>
  <c r="K1014" i="2"/>
  <c r="J1014" i="2"/>
  <c r="I1014" i="2"/>
  <c r="H1014" i="2"/>
  <c r="G1014" i="2"/>
  <c r="F1014" i="2"/>
  <c r="E1014" i="2"/>
  <c r="D1014" i="2"/>
  <c r="C1014" i="2"/>
  <c r="B1014" i="2"/>
  <c r="Q1013" i="2"/>
  <c r="P1013" i="2"/>
  <c r="O1013" i="2"/>
  <c r="N1013" i="2"/>
  <c r="M1013" i="2"/>
  <c r="L1013" i="2"/>
  <c r="K1013" i="2"/>
  <c r="J1013" i="2"/>
  <c r="I1013" i="2"/>
  <c r="H1013" i="2"/>
  <c r="G1013" i="2"/>
  <c r="F1013" i="2"/>
  <c r="E1013" i="2"/>
  <c r="D1013" i="2"/>
  <c r="C1013" i="2"/>
  <c r="B1013" i="2"/>
  <c r="Q1012" i="2"/>
  <c r="P1012" i="2"/>
  <c r="O1012" i="2"/>
  <c r="N1012" i="2"/>
  <c r="M1012" i="2"/>
  <c r="L1012" i="2"/>
  <c r="K1012" i="2"/>
  <c r="J1012" i="2"/>
  <c r="I1012" i="2"/>
  <c r="H1012" i="2"/>
  <c r="G1012" i="2"/>
  <c r="F1012" i="2"/>
  <c r="E1012" i="2"/>
  <c r="D1012" i="2"/>
  <c r="C1012" i="2"/>
  <c r="B1012" i="2"/>
  <c r="Q1011" i="2"/>
  <c r="P1011" i="2"/>
  <c r="O1011" i="2"/>
  <c r="N1011" i="2"/>
  <c r="M1011" i="2"/>
  <c r="L1011" i="2"/>
  <c r="K1011" i="2"/>
  <c r="J1011" i="2"/>
  <c r="I1011" i="2"/>
  <c r="H1011" i="2"/>
  <c r="G1011" i="2"/>
  <c r="F1011" i="2"/>
  <c r="E1011" i="2"/>
  <c r="D1011" i="2"/>
  <c r="C1011" i="2"/>
  <c r="B1011" i="2"/>
  <c r="Q1010" i="2"/>
  <c r="P1010" i="2"/>
  <c r="O1010" i="2"/>
  <c r="N1010" i="2"/>
  <c r="M1010" i="2"/>
  <c r="L1010" i="2"/>
  <c r="K1010" i="2"/>
  <c r="J1010" i="2"/>
  <c r="I1010" i="2"/>
  <c r="H1010" i="2"/>
  <c r="G1010" i="2"/>
  <c r="F1010" i="2"/>
  <c r="E1010" i="2"/>
  <c r="D1010" i="2"/>
  <c r="C1010" i="2"/>
  <c r="B1010" i="2"/>
  <c r="Q1009" i="2"/>
  <c r="P1009" i="2"/>
  <c r="O1009" i="2"/>
  <c r="N1009" i="2"/>
  <c r="M1009" i="2"/>
  <c r="L1009" i="2"/>
  <c r="K1009" i="2"/>
  <c r="J1009" i="2"/>
  <c r="I1009" i="2"/>
  <c r="H1009" i="2"/>
  <c r="G1009" i="2"/>
  <c r="F1009" i="2"/>
  <c r="E1009" i="2"/>
  <c r="D1009" i="2"/>
  <c r="C1009" i="2"/>
  <c r="B1009" i="2"/>
  <c r="Q1008" i="2"/>
  <c r="P1008" i="2"/>
  <c r="O1008" i="2"/>
  <c r="N1008" i="2"/>
  <c r="M1008" i="2"/>
  <c r="L1008" i="2"/>
  <c r="K1008" i="2"/>
  <c r="J1008" i="2"/>
  <c r="I1008" i="2"/>
  <c r="H1008" i="2"/>
  <c r="G1008" i="2"/>
  <c r="F1008" i="2"/>
  <c r="E1008" i="2"/>
  <c r="D1008" i="2"/>
  <c r="C1008" i="2"/>
  <c r="B1008" i="2"/>
  <c r="Q1007" i="2"/>
  <c r="P1007" i="2"/>
  <c r="O1007" i="2"/>
  <c r="N1007" i="2"/>
  <c r="M1007" i="2"/>
  <c r="L1007" i="2"/>
  <c r="K1007" i="2"/>
  <c r="J1007" i="2"/>
  <c r="I1007" i="2"/>
  <c r="H1007" i="2"/>
  <c r="G1007" i="2"/>
  <c r="F1007" i="2"/>
  <c r="E1007" i="2"/>
  <c r="D1007" i="2"/>
  <c r="C1007" i="2"/>
  <c r="B1007" i="2"/>
  <c r="Q1006" i="2"/>
  <c r="P1006" i="2"/>
  <c r="O1006" i="2"/>
  <c r="N1006" i="2"/>
  <c r="M1006" i="2"/>
  <c r="L1006" i="2"/>
  <c r="K1006" i="2"/>
  <c r="J1006" i="2"/>
  <c r="I1006" i="2"/>
  <c r="H1006" i="2"/>
  <c r="G1006" i="2"/>
  <c r="F1006" i="2"/>
  <c r="E1006" i="2"/>
  <c r="D1006" i="2"/>
  <c r="C1006" i="2"/>
  <c r="B1006" i="2"/>
  <c r="Q1005" i="2"/>
  <c r="P1005" i="2"/>
  <c r="O1005" i="2"/>
  <c r="N1005" i="2"/>
  <c r="M1005" i="2"/>
  <c r="L1005" i="2"/>
  <c r="K1005" i="2"/>
  <c r="J1005" i="2"/>
  <c r="I1005" i="2"/>
  <c r="H1005" i="2"/>
  <c r="G1005" i="2"/>
  <c r="F1005" i="2"/>
  <c r="E1005" i="2"/>
  <c r="D1005" i="2"/>
  <c r="C1005" i="2"/>
  <c r="B1005" i="2"/>
  <c r="Q1004" i="2"/>
  <c r="P1004" i="2"/>
  <c r="O1004" i="2"/>
  <c r="N1004" i="2"/>
  <c r="M1004" i="2"/>
  <c r="L1004" i="2"/>
  <c r="K1004" i="2"/>
  <c r="J1004" i="2"/>
  <c r="I1004" i="2"/>
  <c r="H1004" i="2"/>
  <c r="G1004" i="2"/>
  <c r="F1004" i="2"/>
  <c r="E1004" i="2"/>
  <c r="D1004" i="2"/>
  <c r="C1004" i="2"/>
  <c r="B1004" i="2"/>
  <c r="Q1003" i="2"/>
  <c r="P1003" i="2"/>
  <c r="O1003" i="2"/>
  <c r="N1003" i="2"/>
  <c r="M1003" i="2"/>
  <c r="L1003" i="2"/>
  <c r="K1003" i="2"/>
  <c r="J1003" i="2"/>
  <c r="I1003" i="2"/>
  <c r="H1003" i="2"/>
  <c r="G1003" i="2"/>
  <c r="F1003" i="2"/>
  <c r="E1003" i="2"/>
  <c r="D1003" i="2"/>
  <c r="C1003" i="2"/>
  <c r="B1003" i="2"/>
  <c r="Q1002" i="2"/>
  <c r="P1002" i="2"/>
  <c r="O1002" i="2"/>
  <c r="N1002" i="2"/>
  <c r="M1002" i="2"/>
  <c r="L1002" i="2"/>
  <c r="K1002" i="2"/>
  <c r="J1002" i="2"/>
  <c r="I1002" i="2"/>
  <c r="H1002" i="2"/>
  <c r="G1002" i="2"/>
  <c r="F1002" i="2"/>
  <c r="E1002" i="2"/>
  <c r="D1002" i="2"/>
  <c r="C1002" i="2"/>
  <c r="B1002" i="2"/>
  <c r="Q1001" i="2"/>
  <c r="P1001" i="2"/>
  <c r="O1001" i="2"/>
  <c r="N1001" i="2"/>
  <c r="M1001" i="2"/>
  <c r="L1001" i="2"/>
  <c r="K1001" i="2"/>
  <c r="J1001" i="2"/>
  <c r="I1001" i="2"/>
  <c r="H1001" i="2"/>
  <c r="G1001" i="2"/>
  <c r="F1001" i="2"/>
  <c r="E1001" i="2"/>
  <c r="D1001" i="2"/>
  <c r="C1001" i="2"/>
  <c r="B1001" i="2"/>
  <c r="Q1000" i="2"/>
  <c r="P1000" i="2"/>
  <c r="O1000" i="2"/>
  <c r="N1000" i="2"/>
  <c r="M1000" i="2"/>
  <c r="L1000" i="2"/>
  <c r="K1000" i="2"/>
  <c r="J1000" i="2"/>
  <c r="I1000" i="2"/>
  <c r="H1000" i="2"/>
  <c r="G1000" i="2"/>
  <c r="F1000" i="2"/>
  <c r="E1000" i="2"/>
  <c r="D1000" i="2"/>
  <c r="C1000" i="2"/>
  <c r="B1000" i="2"/>
  <c r="Q999" i="2"/>
  <c r="P999" i="2"/>
  <c r="O999" i="2"/>
  <c r="N999" i="2"/>
  <c r="M999" i="2"/>
  <c r="L999" i="2"/>
  <c r="K999" i="2"/>
  <c r="J999" i="2"/>
  <c r="I999" i="2"/>
  <c r="H999" i="2"/>
  <c r="G999" i="2"/>
  <c r="F999" i="2"/>
  <c r="E999" i="2"/>
  <c r="D999" i="2"/>
  <c r="C999" i="2"/>
  <c r="B999" i="2"/>
  <c r="Q998" i="2"/>
  <c r="P998" i="2"/>
  <c r="O998" i="2"/>
  <c r="N998" i="2"/>
  <c r="M998" i="2"/>
  <c r="L998" i="2"/>
  <c r="K998" i="2"/>
  <c r="J998" i="2"/>
  <c r="I998" i="2"/>
  <c r="H998" i="2"/>
  <c r="G998" i="2"/>
  <c r="F998" i="2"/>
  <c r="E998" i="2"/>
  <c r="D998" i="2"/>
  <c r="C998" i="2"/>
  <c r="B998" i="2"/>
  <c r="Q997" i="2"/>
  <c r="P997" i="2"/>
  <c r="O997" i="2"/>
  <c r="N997" i="2"/>
  <c r="M997" i="2"/>
  <c r="L997" i="2"/>
  <c r="K997" i="2"/>
  <c r="J997" i="2"/>
  <c r="I997" i="2"/>
  <c r="H997" i="2"/>
  <c r="G997" i="2"/>
  <c r="F997" i="2"/>
  <c r="E997" i="2"/>
  <c r="D997" i="2"/>
  <c r="C997" i="2"/>
  <c r="B997" i="2"/>
  <c r="Q996" i="2"/>
  <c r="P996" i="2"/>
  <c r="O996" i="2"/>
  <c r="N996" i="2"/>
  <c r="M996" i="2"/>
  <c r="L996" i="2"/>
  <c r="K996" i="2"/>
  <c r="J996" i="2"/>
  <c r="I996" i="2"/>
  <c r="H996" i="2"/>
  <c r="G996" i="2"/>
  <c r="F996" i="2"/>
  <c r="E996" i="2"/>
  <c r="D996" i="2"/>
  <c r="C996" i="2"/>
  <c r="B996" i="2"/>
  <c r="Q995" i="2"/>
  <c r="P995" i="2"/>
  <c r="O995" i="2"/>
  <c r="N995" i="2"/>
  <c r="M995" i="2"/>
  <c r="L995" i="2"/>
  <c r="K995" i="2"/>
  <c r="J995" i="2"/>
  <c r="I995" i="2"/>
  <c r="H995" i="2"/>
  <c r="G995" i="2"/>
  <c r="F995" i="2"/>
  <c r="E995" i="2"/>
  <c r="D995" i="2"/>
  <c r="C995" i="2"/>
  <c r="B995" i="2"/>
  <c r="Q994" i="2"/>
  <c r="P994" i="2"/>
  <c r="O994" i="2"/>
  <c r="N994" i="2"/>
  <c r="M994" i="2"/>
  <c r="L994" i="2"/>
  <c r="K994" i="2"/>
  <c r="J994" i="2"/>
  <c r="I994" i="2"/>
  <c r="H994" i="2"/>
  <c r="G994" i="2"/>
  <c r="F994" i="2"/>
  <c r="E994" i="2"/>
  <c r="D994" i="2"/>
  <c r="C994" i="2"/>
  <c r="B994" i="2"/>
  <c r="Q993" i="2"/>
  <c r="P993" i="2"/>
  <c r="O993" i="2"/>
  <c r="N993" i="2"/>
  <c r="M993" i="2"/>
  <c r="L993" i="2"/>
  <c r="K993" i="2"/>
  <c r="J993" i="2"/>
  <c r="I993" i="2"/>
  <c r="H993" i="2"/>
  <c r="G993" i="2"/>
  <c r="F993" i="2"/>
  <c r="E993" i="2"/>
  <c r="D993" i="2"/>
  <c r="C993" i="2"/>
  <c r="B993" i="2"/>
  <c r="Q992" i="2"/>
  <c r="P992" i="2"/>
  <c r="O992" i="2"/>
  <c r="N992" i="2"/>
  <c r="M992" i="2"/>
  <c r="L992" i="2"/>
  <c r="K992" i="2"/>
  <c r="J992" i="2"/>
  <c r="I992" i="2"/>
  <c r="H992" i="2"/>
  <c r="G992" i="2"/>
  <c r="F992" i="2"/>
  <c r="E992" i="2"/>
  <c r="D992" i="2"/>
  <c r="C992" i="2"/>
  <c r="B992" i="2"/>
  <c r="Q991" i="2"/>
  <c r="P991" i="2"/>
  <c r="O991" i="2"/>
  <c r="N991" i="2"/>
  <c r="M991" i="2"/>
  <c r="L991" i="2"/>
  <c r="K991" i="2"/>
  <c r="J991" i="2"/>
  <c r="I991" i="2"/>
  <c r="H991" i="2"/>
  <c r="G991" i="2"/>
  <c r="F991" i="2"/>
  <c r="E991" i="2"/>
  <c r="D991" i="2"/>
  <c r="C991" i="2"/>
  <c r="B991" i="2"/>
  <c r="Q990" i="2"/>
  <c r="P990" i="2"/>
  <c r="O990" i="2"/>
  <c r="N990" i="2"/>
  <c r="M990" i="2"/>
  <c r="L990" i="2"/>
  <c r="K990" i="2"/>
  <c r="J990" i="2"/>
  <c r="I990" i="2"/>
  <c r="H990" i="2"/>
  <c r="G990" i="2"/>
  <c r="F990" i="2"/>
  <c r="E990" i="2"/>
  <c r="D990" i="2"/>
  <c r="C990" i="2"/>
  <c r="B990" i="2"/>
  <c r="Q989" i="2"/>
  <c r="P989" i="2"/>
  <c r="O989" i="2"/>
  <c r="N989" i="2"/>
  <c r="M989" i="2"/>
  <c r="L989" i="2"/>
  <c r="K989" i="2"/>
  <c r="J989" i="2"/>
  <c r="I989" i="2"/>
  <c r="H989" i="2"/>
  <c r="G989" i="2"/>
  <c r="F989" i="2"/>
  <c r="E989" i="2"/>
  <c r="D989" i="2"/>
  <c r="C989" i="2"/>
  <c r="B989" i="2"/>
  <c r="Q988" i="2"/>
  <c r="P988" i="2"/>
  <c r="O988" i="2"/>
  <c r="N988" i="2"/>
  <c r="M988" i="2"/>
  <c r="L988" i="2"/>
  <c r="K988" i="2"/>
  <c r="J988" i="2"/>
  <c r="I988" i="2"/>
  <c r="H988" i="2"/>
  <c r="G988" i="2"/>
  <c r="F988" i="2"/>
  <c r="E988" i="2"/>
  <c r="D988" i="2"/>
  <c r="C988" i="2"/>
  <c r="B988" i="2"/>
  <c r="Q987" i="2"/>
  <c r="P987" i="2"/>
  <c r="O987" i="2"/>
  <c r="N987" i="2"/>
  <c r="M987" i="2"/>
  <c r="L987" i="2"/>
  <c r="K987" i="2"/>
  <c r="J987" i="2"/>
  <c r="I987" i="2"/>
  <c r="H987" i="2"/>
  <c r="G987" i="2"/>
  <c r="F987" i="2"/>
  <c r="E987" i="2"/>
  <c r="D987" i="2"/>
  <c r="C987" i="2"/>
  <c r="B987" i="2"/>
  <c r="Q986" i="2"/>
  <c r="P986" i="2"/>
  <c r="O986" i="2"/>
  <c r="N986" i="2"/>
  <c r="M986" i="2"/>
  <c r="L986" i="2"/>
  <c r="K986" i="2"/>
  <c r="J986" i="2"/>
  <c r="I986" i="2"/>
  <c r="H986" i="2"/>
  <c r="G986" i="2"/>
  <c r="F986" i="2"/>
  <c r="E986" i="2"/>
  <c r="D986" i="2"/>
  <c r="C986" i="2"/>
  <c r="B986" i="2"/>
  <c r="Q985" i="2"/>
  <c r="P985" i="2"/>
  <c r="O985" i="2"/>
  <c r="N985" i="2"/>
  <c r="M985" i="2"/>
  <c r="L985" i="2"/>
  <c r="K985" i="2"/>
  <c r="J985" i="2"/>
  <c r="I985" i="2"/>
  <c r="H985" i="2"/>
  <c r="G985" i="2"/>
  <c r="F985" i="2"/>
  <c r="E985" i="2"/>
  <c r="D985" i="2"/>
  <c r="C985" i="2"/>
  <c r="B985" i="2"/>
  <c r="Q984" i="2"/>
  <c r="P984" i="2"/>
  <c r="O984" i="2"/>
  <c r="N984" i="2"/>
  <c r="M984" i="2"/>
  <c r="L984" i="2"/>
  <c r="K984" i="2"/>
  <c r="J984" i="2"/>
  <c r="I984" i="2"/>
  <c r="H984" i="2"/>
  <c r="G984" i="2"/>
  <c r="F984" i="2"/>
  <c r="E984" i="2"/>
  <c r="D984" i="2"/>
  <c r="C984" i="2"/>
  <c r="B984" i="2"/>
  <c r="Q983" i="2"/>
  <c r="P983" i="2"/>
  <c r="O983" i="2"/>
  <c r="N983" i="2"/>
  <c r="M983" i="2"/>
  <c r="L983" i="2"/>
  <c r="K983" i="2"/>
  <c r="J983" i="2"/>
  <c r="I983" i="2"/>
  <c r="H983" i="2"/>
  <c r="G983" i="2"/>
  <c r="F983" i="2"/>
  <c r="E983" i="2"/>
  <c r="D983" i="2"/>
  <c r="C983" i="2"/>
  <c r="B983" i="2"/>
  <c r="Q982" i="2"/>
  <c r="P982" i="2"/>
  <c r="O982" i="2"/>
  <c r="N982" i="2"/>
  <c r="M982" i="2"/>
  <c r="L982" i="2"/>
  <c r="K982" i="2"/>
  <c r="J982" i="2"/>
  <c r="I982" i="2"/>
  <c r="H982" i="2"/>
  <c r="G982" i="2"/>
  <c r="F982" i="2"/>
  <c r="E982" i="2"/>
  <c r="D982" i="2"/>
  <c r="C982" i="2"/>
  <c r="B982" i="2"/>
  <c r="Q981" i="2"/>
  <c r="P981" i="2"/>
  <c r="O981" i="2"/>
  <c r="N981" i="2"/>
  <c r="M981" i="2"/>
  <c r="L981" i="2"/>
  <c r="K981" i="2"/>
  <c r="J981" i="2"/>
  <c r="I981" i="2"/>
  <c r="H981" i="2"/>
  <c r="G981" i="2"/>
  <c r="F981" i="2"/>
  <c r="E981" i="2"/>
  <c r="D981" i="2"/>
  <c r="C981" i="2"/>
  <c r="B981" i="2"/>
  <c r="Q980" i="2"/>
  <c r="P980" i="2"/>
  <c r="O980" i="2"/>
  <c r="N980" i="2"/>
  <c r="M980" i="2"/>
  <c r="L980" i="2"/>
  <c r="K980" i="2"/>
  <c r="J980" i="2"/>
  <c r="I980" i="2"/>
  <c r="H980" i="2"/>
  <c r="G980" i="2"/>
  <c r="F980" i="2"/>
  <c r="E980" i="2"/>
  <c r="D980" i="2"/>
  <c r="C980" i="2"/>
  <c r="B980" i="2"/>
  <c r="Q979" i="2"/>
  <c r="P979" i="2"/>
  <c r="O979" i="2"/>
  <c r="N979" i="2"/>
  <c r="M979" i="2"/>
  <c r="L979" i="2"/>
  <c r="K979" i="2"/>
  <c r="J979" i="2"/>
  <c r="I979" i="2"/>
  <c r="H979" i="2"/>
  <c r="G979" i="2"/>
  <c r="F979" i="2"/>
  <c r="E979" i="2"/>
  <c r="D979" i="2"/>
  <c r="C979" i="2"/>
  <c r="B979" i="2"/>
  <c r="Q978" i="2"/>
  <c r="P978" i="2"/>
  <c r="O978" i="2"/>
  <c r="N978" i="2"/>
  <c r="M978" i="2"/>
  <c r="L978" i="2"/>
  <c r="K978" i="2"/>
  <c r="J978" i="2"/>
  <c r="I978" i="2"/>
  <c r="H978" i="2"/>
  <c r="G978" i="2"/>
  <c r="F978" i="2"/>
  <c r="E978" i="2"/>
  <c r="D978" i="2"/>
  <c r="C978" i="2"/>
  <c r="B978" i="2"/>
  <c r="Q977" i="2"/>
  <c r="P977" i="2"/>
  <c r="O977" i="2"/>
  <c r="N977" i="2"/>
  <c r="M977" i="2"/>
  <c r="L977" i="2"/>
  <c r="K977" i="2"/>
  <c r="J977" i="2"/>
  <c r="I977" i="2"/>
  <c r="H977" i="2"/>
  <c r="G977" i="2"/>
  <c r="F977" i="2"/>
  <c r="E977" i="2"/>
  <c r="D977" i="2"/>
  <c r="C977" i="2"/>
  <c r="B977" i="2"/>
  <c r="Q976" i="2"/>
  <c r="P976" i="2"/>
  <c r="O976" i="2"/>
  <c r="N976" i="2"/>
  <c r="M976" i="2"/>
  <c r="L976" i="2"/>
  <c r="K976" i="2"/>
  <c r="J976" i="2"/>
  <c r="I976" i="2"/>
  <c r="H976" i="2"/>
  <c r="G976" i="2"/>
  <c r="F976" i="2"/>
  <c r="E976" i="2"/>
  <c r="D976" i="2"/>
  <c r="C976" i="2"/>
  <c r="B976" i="2"/>
  <c r="Q975" i="2"/>
  <c r="P975" i="2"/>
  <c r="O975" i="2"/>
  <c r="N975" i="2"/>
  <c r="M975" i="2"/>
  <c r="L975" i="2"/>
  <c r="K975" i="2"/>
  <c r="J975" i="2"/>
  <c r="I975" i="2"/>
  <c r="H975" i="2"/>
  <c r="G975" i="2"/>
  <c r="F975" i="2"/>
  <c r="E975" i="2"/>
  <c r="D975" i="2"/>
  <c r="C975" i="2"/>
  <c r="B975" i="2"/>
  <c r="Q974" i="2"/>
  <c r="P974" i="2"/>
  <c r="O974" i="2"/>
  <c r="N974" i="2"/>
  <c r="M974" i="2"/>
  <c r="L974" i="2"/>
  <c r="K974" i="2"/>
  <c r="J974" i="2"/>
  <c r="I974" i="2"/>
  <c r="H974" i="2"/>
  <c r="G974" i="2"/>
  <c r="F974" i="2"/>
  <c r="E974" i="2"/>
  <c r="D974" i="2"/>
  <c r="C974" i="2"/>
  <c r="B974" i="2"/>
  <c r="Q973" i="2"/>
  <c r="P973" i="2"/>
  <c r="O973" i="2"/>
  <c r="N973" i="2"/>
  <c r="M973" i="2"/>
  <c r="L973" i="2"/>
  <c r="K973" i="2"/>
  <c r="J973" i="2"/>
  <c r="I973" i="2"/>
  <c r="H973" i="2"/>
  <c r="G973" i="2"/>
  <c r="F973" i="2"/>
  <c r="E973" i="2"/>
  <c r="D973" i="2"/>
  <c r="C973" i="2"/>
  <c r="B973" i="2"/>
  <c r="Q972" i="2"/>
  <c r="P972" i="2"/>
  <c r="O972" i="2"/>
  <c r="N972" i="2"/>
  <c r="M972" i="2"/>
  <c r="L972" i="2"/>
  <c r="K972" i="2"/>
  <c r="J972" i="2"/>
  <c r="I972" i="2"/>
  <c r="H972" i="2"/>
  <c r="G972" i="2"/>
  <c r="F972" i="2"/>
  <c r="E972" i="2"/>
  <c r="D972" i="2"/>
  <c r="C972" i="2"/>
  <c r="B972" i="2"/>
  <c r="Q971" i="2"/>
  <c r="P971" i="2"/>
  <c r="O971" i="2"/>
  <c r="N971" i="2"/>
  <c r="M971" i="2"/>
  <c r="L971" i="2"/>
  <c r="K971" i="2"/>
  <c r="J971" i="2"/>
  <c r="I971" i="2"/>
  <c r="H971" i="2"/>
  <c r="G971" i="2"/>
  <c r="F971" i="2"/>
  <c r="E971" i="2"/>
  <c r="D971" i="2"/>
  <c r="C971" i="2"/>
  <c r="B971" i="2"/>
  <c r="Q970" i="2"/>
  <c r="P970" i="2"/>
  <c r="O970" i="2"/>
  <c r="N970" i="2"/>
  <c r="M970" i="2"/>
  <c r="L970" i="2"/>
  <c r="K970" i="2"/>
  <c r="J970" i="2"/>
  <c r="I970" i="2"/>
  <c r="H970" i="2"/>
  <c r="G970" i="2"/>
  <c r="F970" i="2"/>
  <c r="E970" i="2"/>
  <c r="D970" i="2"/>
  <c r="C970" i="2"/>
  <c r="B970" i="2"/>
  <c r="Q969" i="2"/>
  <c r="P969" i="2"/>
  <c r="O969" i="2"/>
  <c r="N969" i="2"/>
  <c r="M969" i="2"/>
  <c r="L969" i="2"/>
  <c r="K969" i="2"/>
  <c r="J969" i="2"/>
  <c r="I969" i="2"/>
  <c r="H969" i="2"/>
  <c r="G969" i="2"/>
  <c r="F969" i="2"/>
  <c r="E969" i="2"/>
  <c r="D969" i="2"/>
  <c r="C969" i="2"/>
  <c r="B969" i="2"/>
  <c r="Q968" i="2"/>
  <c r="P968" i="2"/>
  <c r="O968" i="2"/>
  <c r="N968" i="2"/>
  <c r="M968" i="2"/>
  <c r="L968" i="2"/>
  <c r="K968" i="2"/>
  <c r="J968" i="2"/>
  <c r="I968" i="2"/>
  <c r="H968" i="2"/>
  <c r="G968" i="2"/>
  <c r="F968" i="2"/>
  <c r="E968" i="2"/>
  <c r="D968" i="2"/>
  <c r="C968" i="2"/>
  <c r="B968" i="2"/>
  <c r="Q967" i="2"/>
  <c r="P967" i="2"/>
  <c r="O967" i="2"/>
  <c r="N967" i="2"/>
  <c r="M967" i="2"/>
  <c r="L967" i="2"/>
  <c r="K967" i="2"/>
  <c r="J967" i="2"/>
  <c r="I967" i="2"/>
  <c r="H967" i="2"/>
  <c r="G967" i="2"/>
  <c r="F967" i="2"/>
  <c r="E967" i="2"/>
  <c r="D967" i="2"/>
  <c r="C967" i="2"/>
  <c r="B967" i="2"/>
  <c r="Q966" i="2"/>
  <c r="P966" i="2"/>
  <c r="O966" i="2"/>
  <c r="N966" i="2"/>
  <c r="M966" i="2"/>
  <c r="L966" i="2"/>
  <c r="K966" i="2"/>
  <c r="J966" i="2"/>
  <c r="I966" i="2"/>
  <c r="H966" i="2"/>
  <c r="G966" i="2"/>
  <c r="F966" i="2"/>
  <c r="E966" i="2"/>
  <c r="D966" i="2"/>
  <c r="C966" i="2"/>
  <c r="B966" i="2"/>
  <c r="Q965" i="2"/>
  <c r="P965" i="2"/>
  <c r="O965" i="2"/>
  <c r="N965" i="2"/>
  <c r="M965" i="2"/>
  <c r="L965" i="2"/>
  <c r="K965" i="2"/>
  <c r="J965" i="2"/>
  <c r="I965" i="2"/>
  <c r="H965" i="2"/>
  <c r="G965" i="2"/>
  <c r="F965" i="2"/>
  <c r="E965" i="2"/>
  <c r="D965" i="2"/>
  <c r="C965" i="2"/>
  <c r="B965" i="2"/>
  <c r="Q964" i="2"/>
  <c r="P964" i="2"/>
  <c r="O964" i="2"/>
  <c r="N964" i="2"/>
  <c r="M964" i="2"/>
  <c r="L964" i="2"/>
  <c r="K964" i="2"/>
  <c r="J964" i="2"/>
  <c r="I964" i="2"/>
  <c r="H964" i="2"/>
  <c r="G964" i="2"/>
  <c r="F964" i="2"/>
  <c r="E964" i="2"/>
  <c r="D964" i="2"/>
  <c r="C964" i="2"/>
  <c r="B964" i="2"/>
  <c r="Q963" i="2"/>
  <c r="P963" i="2"/>
  <c r="O963" i="2"/>
  <c r="N963" i="2"/>
  <c r="M963" i="2"/>
  <c r="L963" i="2"/>
  <c r="K963" i="2"/>
  <c r="J963" i="2"/>
  <c r="I963" i="2"/>
  <c r="H963" i="2"/>
  <c r="G963" i="2"/>
  <c r="F963" i="2"/>
  <c r="E963" i="2"/>
  <c r="D963" i="2"/>
  <c r="C963" i="2"/>
  <c r="B963" i="2"/>
  <c r="Q962" i="2"/>
  <c r="P962" i="2"/>
  <c r="O962" i="2"/>
  <c r="N962" i="2"/>
  <c r="M962" i="2"/>
  <c r="L962" i="2"/>
  <c r="K962" i="2"/>
  <c r="J962" i="2"/>
  <c r="I962" i="2"/>
  <c r="H962" i="2"/>
  <c r="G962" i="2"/>
  <c r="F962" i="2"/>
  <c r="E962" i="2"/>
  <c r="D962" i="2"/>
  <c r="C962" i="2"/>
  <c r="B962" i="2"/>
  <c r="Q961" i="2"/>
  <c r="P961" i="2"/>
  <c r="O961" i="2"/>
  <c r="N961" i="2"/>
  <c r="M961" i="2"/>
  <c r="L961" i="2"/>
  <c r="K961" i="2"/>
  <c r="J961" i="2"/>
  <c r="I961" i="2"/>
  <c r="H961" i="2"/>
  <c r="G961" i="2"/>
  <c r="F961" i="2"/>
  <c r="E961" i="2"/>
  <c r="D961" i="2"/>
  <c r="C961" i="2"/>
  <c r="B961" i="2"/>
  <c r="Q960" i="2"/>
  <c r="P960" i="2"/>
  <c r="O960" i="2"/>
  <c r="N960" i="2"/>
  <c r="M960" i="2"/>
  <c r="L960" i="2"/>
  <c r="K960" i="2"/>
  <c r="J960" i="2"/>
  <c r="I960" i="2"/>
  <c r="H960" i="2"/>
  <c r="G960" i="2"/>
  <c r="F960" i="2"/>
  <c r="E960" i="2"/>
  <c r="D960" i="2"/>
  <c r="C960" i="2"/>
  <c r="B960" i="2"/>
  <c r="Q959" i="2"/>
  <c r="P959" i="2"/>
  <c r="O959" i="2"/>
  <c r="N959" i="2"/>
  <c r="M959" i="2"/>
  <c r="L959" i="2"/>
  <c r="K959" i="2"/>
  <c r="J959" i="2"/>
  <c r="I959" i="2"/>
  <c r="H959" i="2"/>
  <c r="G959" i="2"/>
  <c r="F959" i="2"/>
  <c r="E959" i="2"/>
  <c r="D959" i="2"/>
  <c r="C959" i="2"/>
  <c r="B959" i="2"/>
  <c r="Q958" i="2"/>
  <c r="P958" i="2"/>
  <c r="O958" i="2"/>
  <c r="N958" i="2"/>
  <c r="M958" i="2"/>
  <c r="L958" i="2"/>
  <c r="K958" i="2"/>
  <c r="J958" i="2"/>
  <c r="I958" i="2"/>
  <c r="H958" i="2"/>
  <c r="G958" i="2"/>
  <c r="F958" i="2"/>
  <c r="E958" i="2"/>
  <c r="D958" i="2"/>
  <c r="C958" i="2"/>
  <c r="B958" i="2"/>
  <c r="Q957" i="2"/>
  <c r="P957" i="2"/>
  <c r="O957" i="2"/>
  <c r="N957" i="2"/>
  <c r="M957" i="2"/>
  <c r="L957" i="2"/>
  <c r="K957" i="2"/>
  <c r="J957" i="2"/>
  <c r="I957" i="2"/>
  <c r="H957" i="2"/>
  <c r="G957" i="2"/>
  <c r="F957" i="2"/>
  <c r="E957" i="2"/>
  <c r="D957" i="2"/>
  <c r="C957" i="2"/>
  <c r="B957" i="2"/>
  <c r="Q956" i="2"/>
  <c r="P956" i="2"/>
  <c r="O956" i="2"/>
  <c r="N956" i="2"/>
  <c r="M956" i="2"/>
  <c r="L956" i="2"/>
  <c r="K956" i="2"/>
  <c r="J956" i="2"/>
  <c r="I956" i="2"/>
  <c r="H956" i="2"/>
  <c r="G956" i="2"/>
  <c r="F956" i="2"/>
  <c r="E956" i="2"/>
  <c r="D956" i="2"/>
  <c r="C956" i="2"/>
  <c r="B956" i="2"/>
  <c r="Q955" i="2"/>
  <c r="P955" i="2"/>
  <c r="O955" i="2"/>
  <c r="N955" i="2"/>
  <c r="M955" i="2"/>
  <c r="L955" i="2"/>
  <c r="K955" i="2"/>
  <c r="J955" i="2"/>
  <c r="I955" i="2"/>
  <c r="H955" i="2"/>
  <c r="G955" i="2"/>
  <c r="F955" i="2"/>
  <c r="E955" i="2"/>
  <c r="D955" i="2"/>
  <c r="C955" i="2"/>
  <c r="B955" i="2"/>
  <c r="Q954" i="2"/>
  <c r="P954" i="2"/>
  <c r="O954" i="2"/>
  <c r="N954" i="2"/>
  <c r="M954" i="2"/>
  <c r="L954" i="2"/>
  <c r="K954" i="2"/>
  <c r="J954" i="2"/>
  <c r="I954" i="2"/>
  <c r="H954" i="2"/>
  <c r="G954" i="2"/>
  <c r="F954" i="2"/>
  <c r="E954" i="2"/>
  <c r="D954" i="2"/>
  <c r="C954" i="2"/>
  <c r="B954" i="2"/>
  <c r="Q953" i="2"/>
  <c r="P953" i="2"/>
  <c r="O953" i="2"/>
  <c r="N953" i="2"/>
  <c r="M953" i="2"/>
  <c r="L953" i="2"/>
  <c r="K953" i="2"/>
  <c r="J953" i="2"/>
  <c r="I953" i="2"/>
  <c r="H953" i="2"/>
  <c r="G953" i="2"/>
  <c r="F953" i="2"/>
  <c r="E953" i="2"/>
  <c r="D953" i="2"/>
  <c r="C953" i="2"/>
  <c r="B953" i="2"/>
  <c r="Q952" i="2"/>
  <c r="P952" i="2"/>
  <c r="O952" i="2"/>
  <c r="N952" i="2"/>
  <c r="M952" i="2"/>
  <c r="L952" i="2"/>
  <c r="K952" i="2"/>
  <c r="J952" i="2"/>
  <c r="I952" i="2"/>
  <c r="H952" i="2"/>
  <c r="G952" i="2"/>
  <c r="F952" i="2"/>
  <c r="E952" i="2"/>
  <c r="D952" i="2"/>
  <c r="C952" i="2"/>
  <c r="B952" i="2"/>
  <c r="Q951" i="2"/>
  <c r="P951" i="2"/>
  <c r="O951" i="2"/>
  <c r="N951" i="2"/>
  <c r="M951" i="2"/>
  <c r="L951" i="2"/>
  <c r="K951" i="2"/>
  <c r="J951" i="2"/>
  <c r="I951" i="2"/>
  <c r="H951" i="2"/>
  <c r="G951" i="2"/>
  <c r="F951" i="2"/>
  <c r="E951" i="2"/>
  <c r="D951" i="2"/>
  <c r="C951" i="2"/>
  <c r="B951" i="2"/>
  <c r="Q950" i="2"/>
  <c r="P950" i="2"/>
  <c r="O950" i="2"/>
  <c r="N950" i="2"/>
  <c r="M950" i="2"/>
  <c r="L950" i="2"/>
  <c r="K950" i="2"/>
  <c r="J950" i="2"/>
  <c r="I950" i="2"/>
  <c r="H950" i="2"/>
  <c r="G950" i="2"/>
  <c r="F950" i="2"/>
  <c r="E950" i="2"/>
  <c r="D950" i="2"/>
  <c r="C950" i="2"/>
  <c r="B950" i="2"/>
  <c r="Q949" i="2"/>
  <c r="P949" i="2"/>
  <c r="O949" i="2"/>
  <c r="N949" i="2"/>
  <c r="M949" i="2"/>
  <c r="L949" i="2"/>
  <c r="K949" i="2"/>
  <c r="J949" i="2"/>
  <c r="I949" i="2"/>
  <c r="H949" i="2"/>
  <c r="G949" i="2"/>
  <c r="F949" i="2"/>
  <c r="E949" i="2"/>
  <c r="D949" i="2"/>
  <c r="C949" i="2"/>
  <c r="B949" i="2"/>
  <c r="Q948" i="2"/>
  <c r="P948" i="2"/>
  <c r="O948" i="2"/>
  <c r="N948" i="2"/>
  <c r="M948" i="2"/>
  <c r="L948" i="2"/>
  <c r="K948" i="2"/>
  <c r="J948" i="2"/>
  <c r="I948" i="2"/>
  <c r="H948" i="2"/>
  <c r="G948" i="2"/>
  <c r="F948" i="2"/>
  <c r="E948" i="2"/>
  <c r="D948" i="2"/>
  <c r="C948" i="2"/>
  <c r="B948" i="2"/>
  <c r="Q947" i="2"/>
  <c r="P947" i="2"/>
  <c r="O947" i="2"/>
  <c r="N947" i="2"/>
  <c r="M947" i="2"/>
  <c r="L947" i="2"/>
  <c r="K947" i="2"/>
  <c r="J947" i="2"/>
  <c r="I947" i="2"/>
  <c r="H947" i="2"/>
  <c r="G947" i="2"/>
  <c r="F947" i="2"/>
  <c r="E947" i="2"/>
  <c r="D947" i="2"/>
  <c r="C947" i="2"/>
  <c r="B947" i="2"/>
  <c r="Q946" i="2"/>
  <c r="P946" i="2"/>
  <c r="O946" i="2"/>
  <c r="N946" i="2"/>
  <c r="M946" i="2"/>
  <c r="L946" i="2"/>
  <c r="K946" i="2"/>
  <c r="J946" i="2"/>
  <c r="I946" i="2"/>
  <c r="H946" i="2"/>
  <c r="G946" i="2"/>
  <c r="F946" i="2"/>
  <c r="E946" i="2"/>
  <c r="D946" i="2"/>
  <c r="C946" i="2"/>
  <c r="B946" i="2"/>
  <c r="Q945" i="2"/>
  <c r="P945" i="2"/>
  <c r="O945" i="2"/>
  <c r="N945" i="2"/>
  <c r="M945" i="2"/>
  <c r="L945" i="2"/>
  <c r="K945" i="2"/>
  <c r="J945" i="2"/>
  <c r="I945" i="2"/>
  <c r="H945" i="2"/>
  <c r="G945" i="2"/>
  <c r="F945" i="2"/>
  <c r="E945" i="2"/>
  <c r="D945" i="2"/>
  <c r="C945" i="2"/>
  <c r="B945" i="2"/>
  <c r="Q944" i="2"/>
  <c r="P944" i="2"/>
  <c r="O944" i="2"/>
  <c r="N944" i="2"/>
  <c r="M944" i="2"/>
  <c r="L944" i="2"/>
  <c r="K944" i="2"/>
  <c r="J944" i="2"/>
  <c r="I944" i="2"/>
  <c r="H944" i="2"/>
  <c r="G944" i="2"/>
  <c r="F944" i="2"/>
  <c r="E944" i="2"/>
  <c r="D944" i="2"/>
  <c r="C944" i="2"/>
  <c r="B944" i="2"/>
  <c r="Q943" i="2"/>
  <c r="P943" i="2"/>
  <c r="O943" i="2"/>
  <c r="N943" i="2"/>
  <c r="M943" i="2"/>
  <c r="L943" i="2"/>
  <c r="K943" i="2"/>
  <c r="J943" i="2"/>
  <c r="I943" i="2"/>
  <c r="H943" i="2"/>
  <c r="G943" i="2"/>
  <c r="F943" i="2"/>
  <c r="E943" i="2"/>
  <c r="D943" i="2"/>
  <c r="C943" i="2"/>
  <c r="B943" i="2"/>
  <c r="Q942" i="2"/>
  <c r="P942" i="2"/>
  <c r="O942" i="2"/>
  <c r="N942" i="2"/>
  <c r="M942" i="2"/>
  <c r="L942" i="2"/>
  <c r="K942" i="2"/>
  <c r="J942" i="2"/>
  <c r="I942" i="2"/>
  <c r="H942" i="2"/>
  <c r="G942" i="2"/>
  <c r="F942" i="2"/>
  <c r="E942" i="2"/>
  <c r="D942" i="2"/>
  <c r="C942" i="2"/>
  <c r="B942" i="2"/>
  <c r="Q941" i="2"/>
  <c r="P941" i="2"/>
  <c r="O941" i="2"/>
  <c r="N941" i="2"/>
  <c r="M941" i="2"/>
  <c r="L941" i="2"/>
  <c r="K941" i="2"/>
  <c r="J941" i="2"/>
  <c r="I941" i="2"/>
  <c r="H941" i="2"/>
  <c r="G941" i="2"/>
  <c r="F941" i="2"/>
  <c r="E941" i="2"/>
  <c r="D941" i="2"/>
  <c r="C941" i="2"/>
  <c r="B941" i="2"/>
  <c r="Q940" i="2"/>
  <c r="P940" i="2"/>
  <c r="O940" i="2"/>
  <c r="N940" i="2"/>
  <c r="M940" i="2"/>
  <c r="L940" i="2"/>
  <c r="K940" i="2"/>
  <c r="J940" i="2"/>
  <c r="I940" i="2"/>
  <c r="H940" i="2"/>
  <c r="G940" i="2"/>
  <c r="F940" i="2"/>
  <c r="E940" i="2"/>
  <c r="D940" i="2"/>
  <c r="C940" i="2"/>
  <c r="B940" i="2"/>
  <c r="Q939" i="2"/>
  <c r="P939" i="2"/>
  <c r="O939" i="2"/>
  <c r="N939" i="2"/>
  <c r="M939" i="2"/>
  <c r="L939" i="2"/>
  <c r="K939" i="2"/>
  <c r="J939" i="2"/>
  <c r="I939" i="2"/>
  <c r="H939" i="2"/>
  <c r="G939" i="2"/>
  <c r="F939" i="2"/>
  <c r="E939" i="2"/>
  <c r="D939" i="2"/>
  <c r="C939" i="2"/>
  <c r="B939" i="2"/>
  <c r="Q938" i="2"/>
  <c r="P938" i="2"/>
  <c r="O938" i="2"/>
  <c r="N938" i="2"/>
  <c r="M938" i="2"/>
  <c r="L938" i="2"/>
  <c r="K938" i="2"/>
  <c r="J938" i="2"/>
  <c r="I938" i="2"/>
  <c r="H938" i="2"/>
  <c r="G938" i="2"/>
  <c r="F938" i="2"/>
  <c r="E938" i="2"/>
  <c r="D938" i="2"/>
  <c r="C938" i="2"/>
  <c r="B938" i="2"/>
  <c r="Q937" i="2"/>
  <c r="P937" i="2"/>
  <c r="O937" i="2"/>
  <c r="N937" i="2"/>
  <c r="M937" i="2"/>
  <c r="L937" i="2"/>
  <c r="K937" i="2"/>
  <c r="J937" i="2"/>
  <c r="I937" i="2"/>
  <c r="H937" i="2"/>
  <c r="G937" i="2"/>
  <c r="F937" i="2"/>
  <c r="E937" i="2"/>
  <c r="D937" i="2"/>
  <c r="C937" i="2"/>
  <c r="B937" i="2"/>
  <c r="Q936" i="2"/>
  <c r="P936" i="2"/>
  <c r="O936" i="2"/>
  <c r="N936" i="2"/>
  <c r="M936" i="2"/>
  <c r="L936" i="2"/>
  <c r="K936" i="2"/>
  <c r="J936" i="2"/>
  <c r="I936" i="2"/>
  <c r="H936" i="2"/>
  <c r="G936" i="2"/>
  <c r="F936" i="2"/>
  <c r="E936" i="2"/>
  <c r="D936" i="2"/>
  <c r="C936" i="2"/>
  <c r="B936" i="2"/>
  <c r="Q935" i="2"/>
  <c r="P935" i="2"/>
  <c r="O935" i="2"/>
  <c r="N935" i="2"/>
  <c r="M935" i="2"/>
  <c r="L935" i="2"/>
  <c r="K935" i="2"/>
  <c r="J935" i="2"/>
  <c r="I935" i="2"/>
  <c r="H935" i="2"/>
  <c r="G935" i="2"/>
  <c r="F935" i="2"/>
  <c r="E935" i="2"/>
  <c r="D935" i="2"/>
  <c r="C935" i="2"/>
  <c r="B935" i="2"/>
  <c r="Q934" i="2"/>
  <c r="P934" i="2"/>
  <c r="O934" i="2"/>
  <c r="N934" i="2"/>
  <c r="M934" i="2"/>
  <c r="L934" i="2"/>
  <c r="K934" i="2"/>
  <c r="J934" i="2"/>
  <c r="I934" i="2"/>
  <c r="H934" i="2"/>
  <c r="G934" i="2"/>
  <c r="F934" i="2"/>
  <c r="E934" i="2"/>
  <c r="D934" i="2"/>
  <c r="C934" i="2"/>
  <c r="B934" i="2"/>
  <c r="Q933" i="2"/>
  <c r="P933" i="2"/>
  <c r="O933" i="2"/>
  <c r="N933" i="2"/>
  <c r="M933" i="2"/>
  <c r="L933" i="2"/>
  <c r="K933" i="2"/>
  <c r="J933" i="2"/>
  <c r="I933" i="2"/>
  <c r="H933" i="2"/>
  <c r="G933" i="2"/>
  <c r="F933" i="2"/>
  <c r="E933" i="2"/>
  <c r="D933" i="2"/>
  <c r="C933" i="2"/>
  <c r="B933" i="2"/>
  <c r="Q932" i="2"/>
  <c r="P932" i="2"/>
  <c r="O932" i="2"/>
  <c r="N932" i="2"/>
  <c r="M932" i="2"/>
  <c r="L932" i="2"/>
  <c r="K932" i="2"/>
  <c r="J932" i="2"/>
  <c r="I932" i="2"/>
  <c r="H932" i="2"/>
  <c r="G932" i="2"/>
  <c r="F932" i="2"/>
  <c r="E932" i="2"/>
  <c r="D932" i="2"/>
  <c r="C932" i="2"/>
  <c r="B932" i="2"/>
  <c r="Q931" i="2"/>
  <c r="P931" i="2"/>
  <c r="O931" i="2"/>
  <c r="N931" i="2"/>
  <c r="M931" i="2"/>
  <c r="L931" i="2"/>
  <c r="K931" i="2"/>
  <c r="J931" i="2"/>
  <c r="I931" i="2"/>
  <c r="H931" i="2"/>
  <c r="G931" i="2"/>
  <c r="F931" i="2"/>
  <c r="E931" i="2"/>
  <c r="D931" i="2"/>
  <c r="C931" i="2"/>
  <c r="B931" i="2"/>
  <c r="Q930" i="2"/>
  <c r="P930" i="2"/>
  <c r="O930" i="2"/>
  <c r="N930" i="2"/>
  <c r="M930" i="2"/>
  <c r="L930" i="2"/>
  <c r="K930" i="2"/>
  <c r="J930" i="2"/>
  <c r="I930" i="2"/>
  <c r="H930" i="2"/>
  <c r="G930" i="2"/>
  <c r="F930" i="2"/>
  <c r="E930" i="2"/>
  <c r="D930" i="2"/>
  <c r="C930" i="2"/>
  <c r="B930" i="2"/>
  <c r="Q929" i="2"/>
  <c r="P929" i="2"/>
  <c r="O929" i="2"/>
  <c r="N929" i="2"/>
  <c r="M929" i="2"/>
  <c r="L929" i="2"/>
  <c r="K929" i="2"/>
  <c r="J929" i="2"/>
  <c r="I929" i="2"/>
  <c r="H929" i="2"/>
  <c r="G929" i="2"/>
  <c r="F929" i="2"/>
  <c r="E929" i="2"/>
  <c r="D929" i="2"/>
  <c r="C929" i="2"/>
  <c r="B929" i="2"/>
  <c r="Q928" i="2"/>
  <c r="P928" i="2"/>
  <c r="O928" i="2"/>
  <c r="N928" i="2"/>
  <c r="M928" i="2"/>
  <c r="L928" i="2"/>
  <c r="K928" i="2"/>
  <c r="J928" i="2"/>
  <c r="I928" i="2"/>
  <c r="H928" i="2"/>
  <c r="G928" i="2"/>
  <c r="F928" i="2"/>
  <c r="E928" i="2"/>
  <c r="D928" i="2"/>
  <c r="C928" i="2"/>
  <c r="B928" i="2"/>
  <c r="Q927" i="2"/>
  <c r="P927" i="2"/>
  <c r="O927" i="2"/>
  <c r="N927" i="2"/>
  <c r="M927" i="2"/>
  <c r="L927" i="2"/>
  <c r="K927" i="2"/>
  <c r="J927" i="2"/>
  <c r="I927" i="2"/>
  <c r="H927" i="2"/>
  <c r="G927" i="2"/>
  <c r="F927" i="2"/>
  <c r="E927" i="2"/>
  <c r="D927" i="2"/>
  <c r="C927" i="2"/>
  <c r="B927" i="2"/>
  <c r="Q926" i="2"/>
  <c r="P926" i="2"/>
  <c r="O926" i="2"/>
  <c r="N926" i="2"/>
  <c r="M926" i="2"/>
  <c r="L926" i="2"/>
  <c r="K926" i="2"/>
  <c r="J926" i="2"/>
  <c r="I926" i="2"/>
  <c r="H926" i="2"/>
  <c r="G926" i="2"/>
  <c r="F926" i="2"/>
  <c r="E926" i="2"/>
  <c r="D926" i="2"/>
  <c r="C926" i="2"/>
  <c r="B926" i="2"/>
  <c r="Q925" i="2"/>
  <c r="P925" i="2"/>
  <c r="O925" i="2"/>
  <c r="N925" i="2"/>
  <c r="M925" i="2"/>
  <c r="L925" i="2"/>
  <c r="K925" i="2"/>
  <c r="J925" i="2"/>
  <c r="I925" i="2"/>
  <c r="H925" i="2"/>
  <c r="G925" i="2"/>
  <c r="F925" i="2"/>
  <c r="E925" i="2"/>
  <c r="D925" i="2"/>
  <c r="C925" i="2"/>
  <c r="B925" i="2"/>
  <c r="Q924" i="2"/>
  <c r="P924" i="2"/>
  <c r="O924" i="2"/>
  <c r="N924" i="2"/>
  <c r="M924" i="2"/>
  <c r="L924" i="2"/>
  <c r="K924" i="2"/>
  <c r="J924" i="2"/>
  <c r="I924" i="2"/>
  <c r="H924" i="2"/>
  <c r="G924" i="2"/>
  <c r="F924" i="2"/>
  <c r="E924" i="2"/>
  <c r="D924" i="2"/>
  <c r="C924" i="2"/>
  <c r="B924" i="2"/>
  <c r="Q923" i="2"/>
  <c r="P923" i="2"/>
  <c r="O923" i="2"/>
  <c r="N923" i="2"/>
  <c r="M923" i="2"/>
  <c r="L923" i="2"/>
  <c r="K923" i="2"/>
  <c r="J923" i="2"/>
  <c r="I923" i="2"/>
  <c r="H923" i="2"/>
  <c r="G923" i="2"/>
  <c r="F923" i="2"/>
  <c r="E923" i="2"/>
  <c r="D923" i="2"/>
  <c r="C923" i="2"/>
  <c r="B923" i="2"/>
  <c r="Q922" i="2"/>
  <c r="P922" i="2"/>
  <c r="O922" i="2"/>
  <c r="N922" i="2"/>
  <c r="M922" i="2"/>
  <c r="L922" i="2"/>
  <c r="K922" i="2"/>
  <c r="J922" i="2"/>
  <c r="I922" i="2"/>
  <c r="H922" i="2"/>
  <c r="G922" i="2"/>
  <c r="F922" i="2"/>
  <c r="E922" i="2"/>
  <c r="D922" i="2"/>
  <c r="C922" i="2"/>
  <c r="B922" i="2"/>
  <c r="Q921" i="2"/>
  <c r="P921" i="2"/>
  <c r="O921" i="2"/>
  <c r="N921" i="2"/>
  <c r="M921" i="2"/>
  <c r="L921" i="2"/>
  <c r="K921" i="2"/>
  <c r="J921" i="2"/>
  <c r="I921" i="2"/>
  <c r="H921" i="2"/>
  <c r="G921" i="2"/>
  <c r="F921" i="2"/>
  <c r="E921" i="2"/>
  <c r="D921" i="2"/>
  <c r="C921" i="2"/>
  <c r="B921" i="2"/>
  <c r="Q920" i="2"/>
  <c r="P920" i="2"/>
  <c r="O920" i="2"/>
  <c r="N920" i="2"/>
  <c r="M920" i="2"/>
  <c r="L920" i="2"/>
  <c r="K920" i="2"/>
  <c r="J920" i="2"/>
  <c r="I920" i="2"/>
  <c r="H920" i="2"/>
  <c r="G920" i="2"/>
  <c r="F920" i="2"/>
  <c r="E920" i="2"/>
  <c r="D920" i="2"/>
  <c r="C920" i="2"/>
  <c r="B920" i="2"/>
  <c r="Q919" i="2"/>
  <c r="P919" i="2"/>
  <c r="O919" i="2"/>
  <c r="N919" i="2"/>
  <c r="M919" i="2"/>
  <c r="L919" i="2"/>
  <c r="K919" i="2"/>
  <c r="J919" i="2"/>
  <c r="I919" i="2"/>
  <c r="H919" i="2"/>
  <c r="G919" i="2"/>
  <c r="F919" i="2"/>
  <c r="E919" i="2"/>
  <c r="D919" i="2"/>
  <c r="C919" i="2"/>
  <c r="B919" i="2"/>
  <c r="Q918" i="2"/>
  <c r="P918" i="2"/>
  <c r="O918" i="2"/>
  <c r="N918" i="2"/>
  <c r="M918" i="2"/>
  <c r="L918" i="2"/>
  <c r="K918" i="2"/>
  <c r="J918" i="2"/>
  <c r="I918" i="2"/>
  <c r="H918" i="2"/>
  <c r="G918" i="2"/>
  <c r="F918" i="2"/>
  <c r="E918" i="2"/>
  <c r="D918" i="2"/>
  <c r="C918" i="2"/>
  <c r="B918" i="2"/>
  <c r="Q917" i="2"/>
  <c r="P917" i="2"/>
  <c r="O917" i="2"/>
  <c r="N917" i="2"/>
  <c r="M917" i="2"/>
  <c r="L917" i="2"/>
  <c r="K917" i="2"/>
  <c r="J917" i="2"/>
  <c r="I917" i="2"/>
  <c r="H917" i="2"/>
  <c r="G917" i="2"/>
  <c r="F917" i="2"/>
  <c r="E917" i="2"/>
  <c r="D917" i="2"/>
  <c r="C917" i="2"/>
  <c r="B917" i="2"/>
  <c r="Q916" i="2"/>
  <c r="P916" i="2"/>
  <c r="O916" i="2"/>
  <c r="N916" i="2"/>
  <c r="M916" i="2"/>
  <c r="L916" i="2"/>
  <c r="K916" i="2"/>
  <c r="J916" i="2"/>
  <c r="I916" i="2"/>
  <c r="H916" i="2"/>
  <c r="G916" i="2"/>
  <c r="F916" i="2"/>
  <c r="E916" i="2"/>
  <c r="D916" i="2"/>
  <c r="C916" i="2"/>
  <c r="B916" i="2"/>
  <c r="Q915" i="2"/>
  <c r="P915" i="2"/>
  <c r="O915" i="2"/>
  <c r="N915" i="2"/>
  <c r="M915" i="2"/>
  <c r="L915" i="2"/>
  <c r="K915" i="2"/>
  <c r="J915" i="2"/>
  <c r="I915" i="2"/>
  <c r="H915" i="2"/>
  <c r="G915" i="2"/>
  <c r="F915" i="2"/>
  <c r="E915" i="2"/>
  <c r="D915" i="2"/>
  <c r="C915" i="2"/>
  <c r="B915" i="2"/>
  <c r="Q914" i="2"/>
  <c r="P914" i="2"/>
  <c r="O914" i="2"/>
  <c r="N914" i="2"/>
  <c r="M914" i="2"/>
  <c r="L914" i="2"/>
  <c r="K914" i="2"/>
  <c r="J914" i="2"/>
  <c r="I914" i="2"/>
  <c r="H914" i="2"/>
  <c r="G914" i="2"/>
  <c r="F914" i="2"/>
  <c r="E914" i="2"/>
  <c r="D914" i="2"/>
  <c r="C914" i="2"/>
  <c r="B914" i="2"/>
  <c r="Q913" i="2"/>
  <c r="P913" i="2"/>
  <c r="O913" i="2"/>
  <c r="N913" i="2"/>
  <c r="M913" i="2"/>
  <c r="L913" i="2"/>
  <c r="K913" i="2"/>
  <c r="J913" i="2"/>
  <c r="I913" i="2"/>
  <c r="H913" i="2"/>
  <c r="G913" i="2"/>
  <c r="F913" i="2"/>
  <c r="E913" i="2"/>
  <c r="D913" i="2"/>
  <c r="C913" i="2"/>
  <c r="B913" i="2"/>
  <c r="Q912" i="2"/>
  <c r="P912" i="2"/>
  <c r="O912" i="2"/>
  <c r="N912" i="2"/>
  <c r="M912" i="2"/>
  <c r="L912" i="2"/>
  <c r="K912" i="2"/>
  <c r="J912" i="2"/>
  <c r="I912" i="2"/>
  <c r="H912" i="2"/>
  <c r="G912" i="2"/>
  <c r="F912" i="2"/>
  <c r="E912" i="2"/>
  <c r="D912" i="2"/>
  <c r="C912" i="2"/>
  <c r="B912" i="2"/>
  <c r="Q911" i="2"/>
  <c r="P911" i="2"/>
  <c r="O911" i="2"/>
  <c r="N911" i="2"/>
  <c r="M911" i="2"/>
  <c r="L911" i="2"/>
  <c r="K911" i="2"/>
  <c r="J911" i="2"/>
  <c r="I911" i="2"/>
  <c r="H911" i="2"/>
  <c r="G911" i="2"/>
  <c r="F911" i="2"/>
  <c r="E911" i="2"/>
  <c r="D911" i="2"/>
  <c r="C911" i="2"/>
  <c r="B911" i="2"/>
  <c r="Q910" i="2"/>
  <c r="P910" i="2"/>
  <c r="O910" i="2"/>
  <c r="N910" i="2"/>
  <c r="M910" i="2"/>
  <c r="L910" i="2"/>
  <c r="K910" i="2"/>
  <c r="J910" i="2"/>
  <c r="I910" i="2"/>
  <c r="H910" i="2"/>
  <c r="G910" i="2"/>
  <c r="F910" i="2"/>
  <c r="E910" i="2"/>
  <c r="D910" i="2"/>
  <c r="C910" i="2"/>
  <c r="B910" i="2"/>
  <c r="Q909" i="2"/>
  <c r="P909" i="2"/>
  <c r="O909" i="2"/>
  <c r="N909" i="2"/>
  <c r="M909" i="2"/>
  <c r="L909" i="2"/>
  <c r="K909" i="2"/>
  <c r="J909" i="2"/>
  <c r="I909" i="2"/>
  <c r="H909" i="2"/>
  <c r="G909" i="2"/>
  <c r="F909" i="2"/>
  <c r="E909" i="2"/>
  <c r="D909" i="2"/>
  <c r="C909" i="2"/>
  <c r="B909" i="2"/>
  <c r="Q908" i="2"/>
  <c r="P908" i="2"/>
  <c r="O908" i="2"/>
  <c r="N908" i="2"/>
  <c r="M908" i="2"/>
  <c r="L908" i="2"/>
  <c r="K908" i="2"/>
  <c r="J908" i="2"/>
  <c r="I908" i="2"/>
  <c r="H908" i="2"/>
  <c r="G908" i="2"/>
  <c r="F908" i="2"/>
  <c r="E908" i="2"/>
  <c r="D908" i="2"/>
  <c r="C908" i="2"/>
  <c r="B908" i="2"/>
  <c r="Q907" i="2"/>
  <c r="P907" i="2"/>
  <c r="O907" i="2"/>
  <c r="N907" i="2"/>
  <c r="M907" i="2"/>
  <c r="L907" i="2"/>
  <c r="K907" i="2"/>
  <c r="J907" i="2"/>
  <c r="I907" i="2"/>
  <c r="H907" i="2"/>
  <c r="G907" i="2"/>
  <c r="F907" i="2"/>
  <c r="E907" i="2"/>
  <c r="D907" i="2"/>
  <c r="C907" i="2"/>
  <c r="B907" i="2"/>
  <c r="Q906" i="2"/>
  <c r="P906" i="2"/>
  <c r="O906" i="2"/>
  <c r="N906" i="2"/>
  <c r="M906" i="2"/>
  <c r="L906" i="2"/>
  <c r="K906" i="2"/>
  <c r="J906" i="2"/>
  <c r="I906" i="2"/>
  <c r="H906" i="2"/>
  <c r="G906" i="2"/>
  <c r="F906" i="2"/>
  <c r="E906" i="2"/>
  <c r="D906" i="2"/>
  <c r="C906" i="2"/>
  <c r="B906" i="2"/>
  <c r="Q905" i="2"/>
  <c r="P905" i="2"/>
  <c r="O905" i="2"/>
  <c r="N905" i="2"/>
  <c r="M905" i="2"/>
  <c r="L905" i="2"/>
  <c r="K905" i="2"/>
  <c r="J905" i="2"/>
  <c r="I905" i="2"/>
  <c r="H905" i="2"/>
  <c r="G905" i="2"/>
  <c r="F905" i="2"/>
  <c r="E905" i="2"/>
  <c r="D905" i="2"/>
  <c r="C905" i="2"/>
  <c r="B905" i="2"/>
  <c r="Q904" i="2"/>
  <c r="P904" i="2"/>
  <c r="O904" i="2"/>
  <c r="N904" i="2"/>
  <c r="M904" i="2"/>
  <c r="L904" i="2"/>
  <c r="K904" i="2"/>
  <c r="J904" i="2"/>
  <c r="I904" i="2"/>
  <c r="H904" i="2"/>
  <c r="G904" i="2"/>
  <c r="F904" i="2"/>
  <c r="E904" i="2"/>
  <c r="D904" i="2"/>
  <c r="C904" i="2"/>
  <c r="B904" i="2"/>
  <c r="Q903" i="2"/>
  <c r="P903" i="2"/>
  <c r="O903" i="2"/>
  <c r="N903" i="2"/>
  <c r="M903" i="2"/>
  <c r="L903" i="2"/>
  <c r="K903" i="2"/>
  <c r="J903" i="2"/>
  <c r="I903" i="2"/>
  <c r="H903" i="2"/>
  <c r="G903" i="2"/>
  <c r="F903" i="2"/>
  <c r="E903" i="2"/>
  <c r="D903" i="2"/>
  <c r="C903" i="2"/>
  <c r="B903" i="2"/>
  <c r="Q902" i="2"/>
  <c r="P902" i="2"/>
  <c r="O902" i="2"/>
  <c r="N902" i="2"/>
  <c r="M902" i="2"/>
  <c r="L902" i="2"/>
  <c r="K902" i="2"/>
  <c r="J902" i="2"/>
  <c r="I902" i="2"/>
  <c r="H902" i="2"/>
  <c r="G902" i="2"/>
  <c r="F902" i="2"/>
  <c r="E902" i="2"/>
  <c r="D902" i="2"/>
  <c r="C902" i="2"/>
  <c r="B902" i="2"/>
  <c r="Q901" i="2"/>
  <c r="P901" i="2"/>
  <c r="O901" i="2"/>
  <c r="N901" i="2"/>
  <c r="M901" i="2"/>
  <c r="L901" i="2"/>
  <c r="K901" i="2"/>
  <c r="J901" i="2"/>
  <c r="I901" i="2"/>
  <c r="H901" i="2"/>
  <c r="G901" i="2"/>
  <c r="F901" i="2"/>
  <c r="E901" i="2"/>
  <c r="D901" i="2"/>
  <c r="C901" i="2"/>
  <c r="B901" i="2"/>
  <c r="Q900" i="2"/>
  <c r="P900" i="2"/>
  <c r="O900" i="2"/>
  <c r="N900" i="2"/>
  <c r="M900" i="2"/>
  <c r="L900" i="2"/>
  <c r="K900" i="2"/>
  <c r="J900" i="2"/>
  <c r="I900" i="2"/>
  <c r="H900" i="2"/>
  <c r="G900" i="2"/>
  <c r="F900" i="2"/>
  <c r="E900" i="2"/>
  <c r="D900" i="2"/>
  <c r="C900" i="2"/>
  <c r="B900" i="2"/>
  <c r="Q899" i="2"/>
  <c r="P899" i="2"/>
  <c r="O899" i="2"/>
  <c r="N899" i="2"/>
  <c r="M899" i="2"/>
  <c r="L899" i="2"/>
  <c r="K899" i="2"/>
  <c r="J899" i="2"/>
  <c r="I899" i="2"/>
  <c r="H899" i="2"/>
  <c r="G899" i="2"/>
  <c r="F899" i="2"/>
  <c r="E899" i="2"/>
  <c r="D899" i="2"/>
  <c r="C899" i="2"/>
  <c r="B899" i="2"/>
  <c r="Q898" i="2"/>
  <c r="P898" i="2"/>
  <c r="O898" i="2"/>
  <c r="N898" i="2"/>
  <c r="M898" i="2"/>
  <c r="L898" i="2"/>
  <c r="K898" i="2"/>
  <c r="J898" i="2"/>
  <c r="I898" i="2"/>
  <c r="H898" i="2"/>
  <c r="G898" i="2"/>
  <c r="F898" i="2"/>
  <c r="E898" i="2"/>
  <c r="D898" i="2"/>
  <c r="C898" i="2"/>
  <c r="B898" i="2"/>
  <c r="Q897" i="2"/>
  <c r="P897" i="2"/>
  <c r="O897" i="2"/>
  <c r="N897" i="2"/>
  <c r="M897" i="2"/>
  <c r="L897" i="2"/>
  <c r="K897" i="2"/>
  <c r="J897" i="2"/>
  <c r="I897" i="2"/>
  <c r="H897" i="2"/>
  <c r="G897" i="2"/>
  <c r="F897" i="2"/>
  <c r="E897" i="2"/>
  <c r="D897" i="2"/>
  <c r="C897" i="2"/>
  <c r="B897" i="2"/>
  <c r="Q896" i="2"/>
  <c r="P896" i="2"/>
  <c r="O896" i="2"/>
  <c r="N896" i="2"/>
  <c r="M896" i="2"/>
  <c r="L896" i="2"/>
  <c r="K896" i="2"/>
  <c r="J896" i="2"/>
  <c r="I896" i="2"/>
  <c r="H896" i="2"/>
  <c r="G896" i="2"/>
  <c r="F896" i="2"/>
  <c r="E896" i="2"/>
  <c r="D896" i="2"/>
  <c r="C896" i="2"/>
  <c r="B896" i="2"/>
  <c r="Q895" i="2"/>
  <c r="P895" i="2"/>
  <c r="O895" i="2"/>
  <c r="N895" i="2"/>
  <c r="M895" i="2"/>
  <c r="L895" i="2"/>
  <c r="K895" i="2"/>
  <c r="J895" i="2"/>
  <c r="I895" i="2"/>
  <c r="H895" i="2"/>
  <c r="G895" i="2"/>
  <c r="F895" i="2"/>
  <c r="E895" i="2"/>
  <c r="D895" i="2"/>
  <c r="C895" i="2"/>
  <c r="B895" i="2"/>
  <c r="Q894" i="2"/>
  <c r="P894" i="2"/>
  <c r="O894" i="2"/>
  <c r="N894" i="2"/>
  <c r="M894" i="2"/>
  <c r="L894" i="2"/>
  <c r="K894" i="2"/>
  <c r="J894" i="2"/>
  <c r="I894" i="2"/>
  <c r="H894" i="2"/>
  <c r="G894" i="2"/>
  <c r="F894" i="2"/>
  <c r="E894" i="2"/>
  <c r="D894" i="2"/>
  <c r="C894" i="2"/>
  <c r="B894" i="2"/>
  <c r="Q893" i="2"/>
  <c r="P893" i="2"/>
  <c r="O893" i="2"/>
  <c r="N893" i="2"/>
  <c r="M893" i="2"/>
  <c r="L893" i="2"/>
  <c r="K893" i="2"/>
  <c r="J893" i="2"/>
  <c r="I893" i="2"/>
  <c r="H893" i="2"/>
  <c r="G893" i="2"/>
  <c r="F893" i="2"/>
  <c r="E893" i="2"/>
  <c r="D893" i="2"/>
  <c r="C893" i="2"/>
  <c r="B893" i="2"/>
  <c r="Q892" i="2"/>
  <c r="P892" i="2"/>
  <c r="O892" i="2"/>
  <c r="N892" i="2"/>
  <c r="M892" i="2"/>
  <c r="L892" i="2"/>
  <c r="K892" i="2"/>
  <c r="J892" i="2"/>
  <c r="I892" i="2"/>
  <c r="H892" i="2"/>
  <c r="G892" i="2"/>
  <c r="F892" i="2"/>
  <c r="E892" i="2"/>
  <c r="D892" i="2"/>
  <c r="C892" i="2"/>
  <c r="B892" i="2"/>
  <c r="Q891" i="2"/>
  <c r="P891" i="2"/>
  <c r="O891" i="2"/>
  <c r="N891" i="2"/>
  <c r="M891" i="2"/>
  <c r="L891" i="2"/>
  <c r="K891" i="2"/>
  <c r="J891" i="2"/>
  <c r="I891" i="2"/>
  <c r="H891" i="2"/>
  <c r="G891" i="2"/>
  <c r="F891" i="2"/>
  <c r="E891" i="2"/>
  <c r="D891" i="2"/>
  <c r="C891" i="2"/>
  <c r="B891" i="2"/>
  <c r="Q890" i="2"/>
  <c r="P890" i="2"/>
  <c r="O890" i="2"/>
  <c r="N890" i="2"/>
  <c r="M890" i="2"/>
  <c r="L890" i="2"/>
  <c r="K890" i="2"/>
  <c r="J890" i="2"/>
  <c r="I890" i="2"/>
  <c r="H890" i="2"/>
  <c r="G890" i="2"/>
  <c r="F890" i="2"/>
  <c r="E890" i="2"/>
  <c r="D890" i="2"/>
  <c r="C890" i="2"/>
  <c r="B890" i="2"/>
  <c r="Q889" i="2"/>
  <c r="P889" i="2"/>
  <c r="O889" i="2"/>
  <c r="N889" i="2"/>
  <c r="M889" i="2"/>
  <c r="L889" i="2"/>
  <c r="K889" i="2"/>
  <c r="J889" i="2"/>
  <c r="I889" i="2"/>
  <c r="H889" i="2"/>
  <c r="G889" i="2"/>
  <c r="F889" i="2"/>
  <c r="E889" i="2"/>
  <c r="D889" i="2"/>
  <c r="C889" i="2"/>
  <c r="B889" i="2"/>
  <c r="Q888" i="2"/>
  <c r="P888" i="2"/>
  <c r="O888" i="2"/>
  <c r="N888" i="2"/>
  <c r="M888" i="2"/>
  <c r="L888" i="2"/>
  <c r="K888" i="2"/>
  <c r="J888" i="2"/>
  <c r="I888" i="2"/>
  <c r="H888" i="2"/>
  <c r="G888" i="2"/>
  <c r="F888" i="2"/>
  <c r="E888" i="2"/>
  <c r="D888" i="2"/>
  <c r="C888" i="2"/>
  <c r="B888" i="2"/>
  <c r="Q887" i="2"/>
  <c r="P887" i="2"/>
  <c r="O887" i="2"/>
  <c r="N887" i="2"/>
  <c r="M887" i="2"/>
  <c r="L887" i="2"/>
  <c r="K887" i="2"/>
  <c r="J887" i="2"/>
  <c r="I887" i="2"/>
  <c r="H887" i="2"/>
  <c r="G887" i="2"/>
  <c r="F887" i="2"/>
  <c r="E887" i="2"/>
  <c r="D887" i="2"/>
  <c r="C887" i="2"/>
  <c r="B887" i="2"/>
  <c r="Q886" i="2"/>
  <c r="P886" i="2"/>
  <c r="O886" i="2"/>
  <c r="N886" i="2"/>
  <c r="M886" i="2"/>
  <c r="L886" i="2"/>
  <c r="K886" i="2"/>
  <c r="J886" i="2"/>
  <c r="I886" i="2"/>
  <c r="H886" i="2"/>
  <c r="G886" i="2"/>
  <c r="F886" i="2"/>
  <c r="E886" i="2"/>
  <c r="D886" i="2"/>
  <c r="C886" i="2"/>
  <c r="B886" i="2"/>
  <c r="Q885" i="2"/>
  <c r="P885" i="2"/>
  <c r="O885" i="2"/>
  <c r="N885" i="2"/>
  <c r="M885" i="2"/>
  <c r="L885" i="2"/>
  <c r="K885" i="2"/>
  <c r="J885" i="2"/>
  <c r="I885" i="2"/>
  <c r="H885" i="2"/>
  <c r="G885" i="2"/>
  <c r="F885" i="2"/>
  <c r="E885" i="2"/>
  <c r="D885" i="2"/>
  <c r="C885" i="2"/>
  <c r="B885" i="2"/>
  <c r="Q884" i="2"/>
  <c r="P884" i="2"/>
  <c r="O884" i="2"/>
  <c r="N884" i="2"/>
  <c r="M884" i="2"/>
  <c r="L884" i="2"/>
  <c r="K884" i="2"/>
  <c r="J884" i="2"/>
  <c r="I884" i="2"/>
  <c r="H884" i="2"/>
  <c r="G884" i="2"/>
  <c r="F884" i="2"/>
  <c r="E884" i="2"/>
  <c r="D884" i="2"/>
  <c r="C884" i="2"/>
  <c r="B884" i="2"/>
  <c r="Q883" i="2"/>
  <c r="P883" i="2"/>
  <c r="O883" i="2"/>
  <c r="N883" i="2"/>
  <c r="M883" i="2"/>
  <c r="L883" i="2"/>
  <c r="K883" i="2"/>
  <c r="J883" i="2"/>
  <c r="I883" i="2"/>
  <c r="H883" i="2"/>
  <c r="G883" i="2"/>
  <c r="F883" i="2"/>
  <c r="E883" i="2"/>
  <c r="D883" i="2"/>
  <c r="C883" i="2"/>
  <c r="B883" i="2"/>
  <c r="Q882" i="2"/>
  <c r="P882" i="2"/>
  <c r="O882" i="2"/>
  <c r="N882" i="2"/>
  <c r="M882" i="2"/>
  <c r="L882" i="2"/>
  <c r="K882" i="2"/>
  <c r="J882" i="2"/>
  <c r="I882" i="2"/>
  <c r="H882" i="2"/>
  <c r="G882" i="2"/>
  <c r="F882" i="2"/>
  <c r="E882" i="2"/>
  <c r="D882" i="2"/>
  <c r="C882" i="2"/>
  <c r="B882" i="2"/>
  <c r="Q881" i="2"/>
  <c r="P881" i="2"/>
  <c r="O881" i="2"/>
  <c r="N881" i="2"/>
  <c r="M881" i="2"/>
  <c r="L881" i="2"/>
  <c r="K881" i="2"/>
  <c r="J881" i="2"/>
  <c r="I881" i="2"/>
  <c r="H881" i="2"/>
  <c r="G881" i="2"/>
  <c r="F881" i="2"/>
  <c r="E881" i="2"/>
  <c r="D881" i="2"/>
  <c r="C881" i="2"/>
  <c r="B881" i="2"/>
  <c r="Q880" i="2"/>
  <c r="P880" i="2"/>
  <c r="O880" i="2"/>
  <c r="N880" i="2"/>
  <c r="M880" i="2"/>
  <c r="L880" i="2"/>
  <c r="K880" i="2"/>
  <c r="J880" i="2"/>
  <c r="I880" i="2"/>
  <c r="H880" i="2"/>
  <c r="G880" i="2"/>
  <c r="F880" i="2"/>
  <c r="E880" i="2"/>
  <c r="D880" i="2"/>
  <c r="C880" i="2"/>
  <c r="B880" i="2"/>
  <c r="Q879" i="2"/>
  <c r="P879" i="2"/>
  <c r="O879" i="2"/>
  <c r="N879" i="2"/>
  <c r="M879" i="2"/>
  <c r="L879" i="2"/>
  <c r="K879" i="2"/>
  <c r="J879" i="2"/>
  <c r="I879" i="2"/>
  <c r="H879" i="2"/>
  <c r="G879" i="2"/>
  <c r="F879" i="2"/>
  <c r="E879" i="2"/>
  <c r="D879" i="2"/>
  <c r="C879" i="2"/>
  <c r="B879" i="2"/>
  <c r="Q878" i="2"/>
  <c r="P878" i="2"/>
  <c r="O878" i="2"/>
  <c r="N878" i="2"/>
  <c r="M878" i="2"/>
  <c r="L878" i="2"/>
  <c r="K878" i="2"/>
  <c r="J878" i="2"/>
  <c r="I878" i="2"/>
  <c r="H878" i="2"/>
  <c r="G878" i="2"/>
  <c r="F878" i="2"/>
  <c r="E878" i="2"/>
  <c r="D878" i="2"/>
  <c r="C878" i="2"/>
  <c r="B878" i="2"/>
  <c r="Q877" i="2"/>
  <c r="P877" i="2"/>
  <c r="O877" i="2"/>
  <c r="N877" i="2"/>
  <c r="M877" i="2"/>
  <c r="L877" i="2"/>
  <c r="K877" i="2"/>
  <c r="J877" i="2"/>
  <c r="I877" i="2"/>
  <c r="H877" i="2"/>
  <c r="G877" i="2"/>
  <c r="F877" i="2"/>
  <c r="E877" i="2"/>
  <c r="D877" i="2"/>
  <c r="C877" i="2"/>
  <c r="B877" i="2"/>
  <c r="Q876" i="2"/>
  <c r="P876" i="2"/>
  <c r="O876" i="2"/>
  <c r="N876" i="2"/>
  <c r="M876" i="2"/>
  <c r="L876" i="2"/>
  <c r="K876" i="2"/>
  <c r="J876" i="2"/>
  <c r="I876" i="2"/>
  <c r="H876" i="2"/>
  <c r="G876" i="2"/>
  <c r="F876" i="2"/>
  <c r="E876" i="2"/>
  <c r="D876" i="2"/>
  <c r="C876" i="2"/>
  <c r="B876" i="2"/>
  <c r="Q875" i="2"/>
  <c r="P875" i="2"/>
  <c r="O875" i="2"/>
  <c r="N875" i="2"/>
  <c r="M875" i="2"/>
  <c r="L875" i="2"/>
  <c r="K875" i="2"/>
  <c r="J875" i="2"/>
  <c r="I875" i="2"/>
  <c r="H875" i="2"/>
  <c r="G875" i="2"/>
  <c r="F875" i="2"/>
  <c r="E875" i="2"/>
  <c r="D875" i="2"/>
  <c r="C875" i="2"/>
  <c r="B875" i="2"/>
  <c r="Q874" i="2"/>
  <c r="P874" i="2"/>
  <c r="O874" i="2"/>
  <c r="N874" i="2"/>
  <c r="M874" i="2"/>
  <c r="L874" i="2"/>
  <c r="K874" i="2"/>
  <c r="J874" i="2"/>
  <c r="I874" i="2"/>
  <c r="H874" i="2"/>
  <c r="G874" i="2"/>
  <c r="F874" i="2"/>
  <c r="E874" i="2"/>
  <c r="D874" i="2"/>
  <c r="C874" i="2"/>
  <c r="B874" i="2"/>
  <c r="Q873" i="2"/>
  <c r="P873" i="2"/>
  <c r="O873" i="2"/>
  <c r="N873" i="2"/>
  <c r="M873" i="2"/>
  <c r="L873" i="2"/>
  <c r="K873" i="2"/>
  <c r="J873" i="2"/>
  <c r="I873" i="2"/>
  <c r="H873" i="2"/>
  <c r="G873" i="2"/>
  <c r="F873" i="2"/>
  <c r="E873" i="2"/>
  <c r="D873" i="2"/>
  <c r="C873" i="2"/>
  <c r="B873" i="2"/>
  <c r="Q872" i="2"/>
  <c r="P872" i="2"/>
  <c r="O872" i="2"/>
  <c r="N872" i="2"/>
  <c r="M872" i="2"/>
  <c r="L872" i="2"/>
  <c r="K872" i="2"/>
  <c r="J872" i="2"/>
  <c r="I872" i="2"/>
  <c r="H872" i="2"/>
  <c r="G872" i="2"/>
  <c r="F872" i="2"/>
  <c r="E872" i="2"/>
  <c r="D872" i="2"/>
  <c r="C872" i="2"/>
  <c r="B872" i="2"/>
  <c r="Q871" i="2"/>
  <c r="P871" i="2"/>
  <c r="O871" i="2"/>
  <c r="N871" i="2"/>
  <c r="M871" i="2"/>
  <c r="L871" i="2"/>
  <c r="K871" i="2"/>
  <c r="J871" i="2"/>
  <c r="I871" i="2"/>
  <c r="H871" i="2"/>
  <c r="G871" i="2"/>
  <c r="F871" i="2"/>
  <c r="E871" i="2"/>
  <c r="D871" i="2"/>
  <c r="C871" i="2"/>
  <c r="B871" i="2"/>
  <c r="Q870" i="2"/>
  <c r="P870" i="2"/>
  <c r="O870" i="2"/>
  <c r="N870" i="2"/>
  <c r="M870" i="2"/>
  <c r="L870" i="2"/>
  <c r="K870" i="2"/>
  <c r="J870" i="2"/>
  <c r="I870" i="2"/>
  <c r="H870" i="2"/>
  <c r="G870" i="2"/>
  <c r="F870" i="2"/>
  <c r="E870" i="2"/>
  <c r="D870" i="2"/>
  <c r="C870" i="2"/>
  <c r="B870" i="2"/>
  <c r="Q869" i="2"/>
  <c r="P869" i="2"/>
  <c r="O869" i="2"/>
  <c r="N869" i="2"/>
  <c r="M869" i="2"/>
  <c r="L869" i="2"/>
  <c r="K869" i="2"/>
  <c r="J869" i="2"/>
  <c r="I869" i="2"/>
  <c r="H869" i="2"/>
  <c r="G869" i="2"/>
  <c r="F869" i="2"/>
  <c r="E869" i="2"/>
  <c r="D869" i="2"/>
  <c r="C869" i="2"/>
  <c r="B869" i="2"/>
  <c r="Q868" i="2"/>
  <c r="P868" i="2"/>
  <c r="O868" i="2"/>
  <c r="N868" i="2"/>
  <c r="M868" i="2"/>
  <c r="L868" i="2"/>
  <c r="K868" i="2"/>
  <c r="J868" i="2"/>
  <c r="I868" i="2"/>
  <c r="H868" i="2"/>
  <c r="G868" i="2"/>
  <c r="F868" i="2"/>
  <c r="E868" i="2"/>
  <c r="D868" i="2"/>
  <c r="C868" i="2"/>
  <c r="B868" i="2"/>
  <c r="Q867" i="2"/>
  <c r="P867" i="2"/>
  <c r="O867" i="2"/>
  <c r="N867" i="2"/>
  <c r="M867" i="2"/>
  <c r="L867" i="2"/>
  <c r="K867" i="2"/>
  <c r="J867" i="2"/>
  <c r="I867" i="2"/>
  <c r="H867" i="2"/>
  <c r="G867" i="2"/>
  <c r="F867" i="2"/>
  <c r="E867" i="2"/>
  <c r="D867" i="2"/>
  <c r="C867" i="2"/>
  <c r="B867" i="2"/>
  <c r="Q866" i="2"/>
  <c r="P866" i="2"/>
  <c r="O866" i="2"/>
  <c r="N866" i="2"/>
  <c r="M866" i="2"/>
  <c r="L866" i="2"/>
  <c r="K866" i="2"/>
  <c r="J866" i="2"/>
  <c r="I866" i="2"/>
  <c r="H866" i="2"/>
  <c r="G866" i="2"/>
  <c r="F866" i="2"/>
  <c r="E866" i="2"/>
  <c r="D866" i="2"/>
  <c r="C866" i="2"/>
  <c r="B866" i="2"/>
  <c r="Q865" i="2"/>
  <c r="P865" i="2"/>
  <c r="O865" i="2"/>
  <c r="N865" i="2"/>
  <c r="M865" i="2"/>
  <c r="L865" i="2"/>
  <c r="K865" i="2"/>
  <c r="J865" i="2"/>
  <c r="I865" i="2"/>
  <c r="H865" i="2"/>
  <c r="G865" i="2"/>
  <c r="F865" i="2"/>
  <c r="E865" i="2"/>
  <c r="D865" i="2"/>
  <c r="C865" i="2"/>
  <c r="B865" i="2"/>
  <c r="Q864" i="2"/>
  <c r="P864" i="2"/>
  <c r="O864" i="2"/>
  <c r="N864" i="2"/>
  <c r="M864" i="2"/>
  <c r="L864" i="2"/>
  <c r="K864" i="2"/>
  <c r="J864" i="2"/>
  <c r="I864" i="2"/>
  <c r="H864" i="2"/>
  <c r="G864" i="2"/>
  <c r="F864" i="2"/>
  <c r="E864" i="2"/>
  <c r="D864" i="2"/>
  <c r="C864" i="2"/>
  <c r="B864" i="2"/>
  <c r="Q863" i="2"/>
  <c r="P863" i="2"/>
  <c r="O863" i="2"/>
  <c r="N863" i="2"/>
  <c r="M863" i="2"/>
  <c r="L863" i="2"/>
  <c r="K863" i="2"/>
  <c r="J863" i="2"/>
  <c r="I863" i="2"/>
  <c r="H863" i="2"/>
  <c r="G863" i="2"/>
  <c r="F863" i="2"/>
  <c r="E863" i="2"/>
  <c r="D863" i="2"/>
  <c r="C863" i="2"/>
  <c r="B863" i="2"/>
  <c r="Q862" i="2"/>
  <c r="P862" i="2"/>
  <c r="O862" i="2"/>
  <c r="N862" i="2"/>
  <c r="M862" i="2"/>
  <c r="L862" i="2"/>
  <c r="K862" i="2"/>
  <c r="J862" i="2"/>
  <c r="I862" i="2"/>
  <c r="H862" i="2"/>
  <c r="G862" i="2"/>
  <c r="F862" i="2"/>
  <c r="E862" i="2"/>
  <c r="D862" i="2"/>
  <c r="C862" i="2"/>
  <c r="B862" i="2"/>
  <c r="Q861" i="2"/>
  <c r="P861" i="2"/>
  <c r="O861" i="2"/>
  <c r="N861" i="2"/>
  <c r="M861" i="2"/>
  <c r="L861" i="2"/>
  <c r="K861" i="2"/>
  <c r="J861" i="2"/>
  <c r="I861" i="2"/>
  <c r="H861" i="2"/>
  <c r="G861" i="2"/>
  <c r="F861" i="2"/>
  <c r="E861" i="2"/>
  <c r="D861" i="2"/>
  <c r="C861" i="2"/>
  <c r="B861" i="2"/>
  <c r="Q860" i="2"/>
  <c r="P860" i="2"/>
  <c r="O860" i="2"/>
  <c r="N860" i="2"/>
  <c r="M860" i="2"/>
  <c r="L860" i="2"/>
  <c r="K860" i="2"/>
  <c r="J860" i="2"/>
  <c r="I860" i="2"/>
  <c r="H860" i="2"/>
  <c r="G860" i="2"/>
  <c r="F860" i="2"/>
  <c r="E860" i="2"/>
  <c r="D860" i="2"/>
  <c r="C860" i="2"/>
  <c r="B860" i="2"/>
  <c r="Q859" i="2"/>
  <c r="P859" i="2"/>
  <c r="O859" i="2"/>
  <c r="N859" i="2"/>
  <c r="M859" i="2"/>
  <c r="L859" i="2"/>
  <c r="K859" i="2"/>
  <c r="J859" i="2"/>
  <c r="I859" i="2"/>
  <c r="H859" i="2"/>
  <c r="G859" i="2"/>
  <c r="F859" i="2"/>
  <c r="E859" i="2"/>
  <c r="D859" i="2"/>
  <c r="C859" i="2"/>
  <c r="B859" i="2"/>
  <c r="Q858" i="2"/>
  <c r="P858" i="2"/>
  <c r="O858" i="2"/>
  <c r="N858" i="2"/>
  <c r="M858" i="2"/>
  <c r="L858" i="2"/>
  <c r="K858" i="2"/>
  <c r="J858" i="2"/>
  <c r="I858" i="2"/>
  <c r="H858" i="2"/>
  <c r="G858" i="2"/>
  <c r="F858" i="2"/>
  <c r="E858" i="2"/>
  <c r="D858" i="2"/>
  <c r="C858" i="2"/>
  <c r="B858" i="2"/>
  <c r="Q857" i="2"/>
  <c r="P857" i="2"/>
  <c r="O857" i="2"/>
  <c r="N857" i="2"/>
  <c r="M857" i="2"/>
  <c r="L857" i="2"/>
  <c r="K857" i="2"/>
  <c r="J857" i="2"/>
  <c r="I857" i="2"/>
  <c r="H857" i="2"/>
  <c r="G857" i="2"/>
  <c r="F857" i="2"/>
  <c r="E857" i="2"/>
  <c r="D857" i="2"/>
  <c r="C857" i="2"/>
  <c r="B857" i="2"/>
  <c r="Q856" i="2"/>
  <c r="P856" i="2"/>
  <c r="O856" i="2"/>
  <c r="N856" i="2"/>
  <c r="M856" i="2"/>
  <c r="L856" i="2"/>
  <c r="K856" i="2"/>
  <c r="J856" i="2"/>
  <c r="I856" i="2"/>
  <c r="H856" i="2"/>
  <c r="G856" i="2"/>
  <c r="F856" i="2"/>
  <c r="E856" i="2"/>
  <c r="D856" i="2"/>
  <c r="C856" i="2"/>
  <c r="B856" i="2"/>
  <c r="Q855" i="2"/>
  <c r="P855" i="2"/>
  <c r="O855" i="2"/>
  <c r="N855" i="2"/>
  <c r="M855" i="2"/>
  <c r="L855" i="2"/>
  <c r="K855" i="2"/>
  <c r="J855" i="2"/>
  <c r="I855" i="2"/>
  <c r="H855" i="2"/>
  <c r="G855" i="2"/>
  <c r="F855" i="2"/>
  <c r="E855" i="2"/>
  <c r="D855" i="2"/>
  <c r="C855" i="2"/>
  <c r="B855" i="2"/>
  <c r="Q854" i="2"/>
  <c r="P854" i="2"/>
  <c r="O854" i="2"/>
  <c r="N854" i="2"/>
  <c r="M854" i="2"/>
  <c r="L854" i="2"/>
  <c r="K854" i="2"/>
  <c r="J854" i="2"/>
  <c r="I854" i="2"/>
  <c r="H854" i="2"/>
  <c r="G854" i="2"/>
  <c r="F854" i="2"/>
  <c r="E854" i="2"/>
  <c r="D854" i="2"/>
  <c r="C854" i="2"/>
  <c r="B854" i="2"/>
  <c r="Q853" i="2"/>
  <c r="P853" i="2"/>
  <c r="O853" i="2"/>
  <c r="N853" i="2"/>
  <c r="M853" i="2"/>
  <c r="L853" i="2"/>
  <c r="K853" i="2"/>
  <c r="J853" i="2"/>
  <c r="I853" i="2"/>
  <c r="H853" i="2"/>
  <c r="G853" i="2"/>
  <c r="F853" i="2"/>
  <c r="E853" i="2"/>
  <c r="D853" i="2"/>
  <c r="C853" i="2"/>
  <c r="B853" i="2"/>
  <c r="Q852" i="2"/>
  <c r="P852" i="2"/>
  <c r="O852" i="2"/>
  <c r="N852" i="2"/>
  <c r="M852" i="2"/>
  <c r="L852" i="2"/>
  <c r="K852" i="2"/>
  <c r="J852" i="2"/>
  <c r="I852" i="2"/>
  <c r="H852" i="2"/>
  <c r="G852" i="2"/>
  <c r="F852" i="2"/>
  <c r="E852" i="2"/>
  <c r="D852" i="2"/>
  <c r="C852" i="2"/>
  <c r="B852" i="2"/>
  <c r="Q851" i="2"/>
  <c r="P851" i="2"/>
  <c r="O851" i="2"/>
  <c r="N851" i="2"/>
  <c r="M851" i="2"/>
  <c r="L851" i="2"/>
  <c r="K851" i="2"/>
  <c r="J851" i="2"/>
  <c r="I851" i="2"/>
  <c r="H851" i="2"/>
  <c r="G851" i="2"/>
  <c r="F851" i="2"/>
  <c r="E851" i="2"/>
  <c r="D851" i="2"/>
  <c r="C851" i="2"/>
  <c r="B851" i="2"/>
  <c r="Q850" i="2"/>
  <c r="P850" i="2"/>
  <c r="O850" i="2"/>
  <c r="N850" i="2"/>
  <c r="M850" i="2"/>
  <c r="L850" i="2"/>
  <c r="K850" i="2"/>
  <c r="J850" i="2"/>
  <c r="I850" i="2"/>
  <c r="H850" i="2"/>
  <c r="G850" i="2"/>
  <c r="F850" i="2"/>
  <c r="E850" i="2"/>
  <c r="D850" i="2"/>
  <c r="C850" i="2"/>
  <c r="B850" i="2"/>
  <c r="Q849" i="2"/>
  <c r="P849" i="2"/>
  <c r="O849" i="2"/>
  <c r="N849" i="2"/>
  <c r="M849" i="2"/>
  <c r="L849" i="2"/>
  <c r="K849" i="2"/>
  <c r="J849" i="2"/>
  <c r="I849" i="2"/>
  <c r="H849" i="2"/>
  <c r="G849" i="2"/>
  <c r="F849" i="2"/>
  <c r="E849" i="2"/>
  <c r="D849" i="2"/>
  <c r="C849" i="2"/>
  <c r="B849" i="2"/>
  <c r="Q848" i="2"/>
  <c r="P848" i="2"/>
  <c r="O848" i="2"/>
  <c r="N848" i="2"/>
  <c r="M848" i="2"/>
  <c r="L848" i="2"/>
  <c r="K848" i="2"/>
  <c r="J848" i="2"/>
  <c r="I848" i="2"/>
  <c r="H848" i="2"/>
  <c r="G848" i="2"/>
  <c r="F848" i="2"/>
  <c r="E848" i="2"/>
  <c r="D848" i="2"/>
  <c r="C848" i="2"/>
  <c r="B848" i="2"/>
  <c r="Q847" i="2"/>
  <c r="P847" i="2"/>
  <c r="O847" i="2"/>
  <c r="N847" i="2"/>
  <c r="M847" i="2"/>
  <c r="L847" i="2"/>
  <c r="K847" i="2"/>
  <c r="J847" i="2"/>
  <c r="I847" i="2"/>
  <c r="H847" i="2"/>
  <c r="G847" i="2"/>
  <c r="F847" i="2"/>
  <c r="E847" i="2"/>
  <c r="D847" i="2"/>
  <c r="C847" i="2"/>
  <c r="B847" i="2"/>
  <c r="Q846" i="2"/>
  <c r="P846" i="2"/>
  <c r="O846" i="2"/>
  <c r="N846" i="2"/>
  <c r="M846" i="2"/>
  <c r="L846" i="2"/>
  <c r="K846" i="2"/>
  <c r="J846" i="2"/>
  <c r="I846" i="2"/>
  <c r="H846" i="2"/>
  <c r="G846" i="2"/>
  <c r="F846" i="2"/>
  <c r="E846" i="2"/>
  <c r="D846" i="2"/>
  <c r="C846" i="2"/>
  <c r="B846" i="2"/>
  <c r="Q845" i="2"/>
  <c r="P845" i="2"/>
  <c r="O845" i="2"/>
  <c r="N845" i="2"/>
  <c r="M845" i="2"/>
  <c r="L845" i="2"/>
  <c r="K845" i="2"/>
  <c r="J845" i="2"/>
  <c r="I845" i="2"/>
  <c r="H845" i="2"/>
  <c r="G845" i="2"/>
  <c r="F845" i="2"/>
  <c r="E845" i="2"/>
  <c r="D845" i="2"/>
  <c r="C845" i="2"/>
  <c r="B845" i="2"/>
  <c r="Q844" i="2"/>
  <c r="P844" i="2"/>
  <c r="O844" i="2"/>
  <c r="N844" i="2"/>
  <c r="M844" i="2"/>
  <c r="L844" i="2"/>
  <c r="K844" i="2"/>
  <c r="J844" i="2"/>
  <c r="I844" i="2"/>
  <c r="H844" i="2"/>
  <c r="G844" i="2"/>
  <c r="F844" i="2"/>
  <c r="E844" i="2"/>
  <c r="D844" i="2"/>
  <c r="C844" i="2"/>
  <c r="B844" i="2"/>
  <c r="Q843" i="2"/>
  <c r="P843" i="2"/>
  <c r="O843" i="2"/>
  <c r="N843" i="2"/>
  <c r="M843" i="2"/>
  <c r="L843" i="2"/>
  <c r="K843" i="2"/>
  <c r="J843" i="2"/>
  <c r="I843" i="2"/>
  <c r="H843" i="2"/>
  <c r="G843" i="2"/>
  <c r="F843" i="2"/>
  <c r="E843" i="2"/>
  <c r="D843" i="2"/>
  <c r="C843" i="2"/>
  <c r="B843" i="2"/>
  <c r="Q842" i="2"/>
  <c r="P842" i="2"/>
  <c r="O842" i="2"/>
  <c r="N842" i="2"/>
  <c r="M842" i="2"/>
  <c r="L842" i="2"/>
  <c r="K842" i="2"/>
  <c r="J842" i="2"/>
  <c r="I842" i="2"/>
  <c r="H842" i="2"/>
  <c r="G842" i="2"/>
  <c r="F842" i="2"/>
  <c r="E842" i="2"/>
  <c r="D842" i="2"/>
  <c r="C842" i="2"/>
  <c r="B842" i="2"/>
  <c r="Q841" i="2"/>
  <c r="P841" i="2"/>
  <c r="O841" i="2"/>
  <c r="N841" i="2"/>
  <c r="M841" i="2"/>
  <c r="L841" i="2"/>
  <c r="K841" i="2"/>
  <c r="J841" i="2"/>
  <c r="I841" i="2"/>
  <c r="H841" i="2"/>
  <c r="G841" i="2"/>
  <c r="F841" i="2"/>
  <c r="E841" i="2"/>
  <c r="D841" i="2"/>
  <c r="C841" i="2"/>
  <c r="B841" i="2"/>
  <c r="Q840" i="2"/>
  <c r="P840" i="2"/>
  <c r="O840" i="2"/>
  <c r="N840" i="2"/>
  <c r="M840" i="2"/>
  <c r="L840" i="2"/>
  <c r="K840" i="2"/>
  <c r="J840" i="2"/>
  <c r="I840" i="2"/>
  <c r="H840" i="2"/>
  <c r="G840" i="2"/>
  <c r="F840" i="2"/>
  <c r="E840" i="2"/>
  <c r="D840" i="2"/>
  <c r="C840" i="2"/>
  <c r="B840" i="2"/>
  <c r="Q839" i="2"/>
  <c r="P839" i="2"/>
  <c r="O839" i="2"/>
  <c r="N839" i="2"/>
  <c r="M839" i="2"/>
  <c r="L839" i="2"/>
  <c r="K839" i="2"/>
  <c r="J839" i="2"/>
  <c r="I839" i="2"/>
  <c r="H839" i="2"/>
  <c r="G839" i="2"/>
  <c r="F839" i="2"/>
  <c r="E839" i="2"/>
  <c r="D839" i="2"/>
  <c r="C839" i="2"/>
  <c r="B839" i="2"/>
  <c r="Q838" i="2"/>
  <c r="P838" i="2"/>
  <c r="O838" i="2"/>
  <c r="N838" i="2"/>
  <c r="M838" i="2"/>
  <c r="L838" i="2"/>
  <c r="K838" i="2"/>
  <c r="J838" i="2"/>
  <c r="I838" i="2"/>
  <c r="H838" i="2"/>
  <c r="G838" i="2"/>
  <c r="F838" i="2"/>
  <c r="E838" i="2"/>
  <c r="D838" i="2"/>
  <c r="C838" i="2"/>
  <c r="B838" i="2"/>
  <c r="Q837" i="2"/>
  <c r="P837" i="2"/>
  <c r="O837" i="2"/>
  <c r="N837" i="2"/>
  <c r="M837" i="2"/>
  <c r="L837" i="2"/>
  <c r="K837" i="2"/>
  <c r="J837" i="2"/>
  <c r="I837" i="2"/>
  <c r="H837" i="2"/>
  <c r="G837" i="2"/>
  <c r="F837" i="2"/>
  <c r="E837" i="2"/>
  <c r="D837" i="2"/>
  <c r="C837" i="2"/>
  <c r="B837" i="2"/>
  <c r="Q836" i="2"/>
  <c r="P836" i="2"/>
  <c r="O836" i="2"/>
  <c r="N836" i="2"/>
  <c r="M836" i="2"/>
  <c r="L836" i="2"/>
  <c r="K836" i="2"/>
  <c r="J836" i="2"/>
  <c r="I836" i="2"/>
  <c r="H836" i="2"/>
  <c r="G836" i="2"/>
  <c r="F836" i="2"/>
  <c r="E836" i="2"/>
  <c r="D836" i="2"/>
  <c r="C836" i="2"/>
  <c r="B836" i="2"/>
  <c r="Q835" i="2"/>
  <c r="P835" i="2"/>
  <c r="O835" i="2"/>
  <c r="N835" i="2"/>
  <c r="M835" i="2"/>
  <c r="L835" i="2"/>
  <c r="K835" i="2"/>
  <c r="J835" i="2"/>
  <c r="I835" i="2"/>
  <c r="H835" i="2"/>
  <c r="G835" i="2"/>
  <c r="F835" i="2"/>
  <c r="E835" i="2"/>
  <c r="D835" i="2"/>
  <c r="C835" i="2"/>
  <c r="B835" i="2"/>
  <c r="Q834" i="2"/>
  <c r="P834" i="2"/>
  <c r="O834" i="2"/>
  <c r="N834" i="2"/>
  <c r="M834" i="2"/>
  <c r="L834" i="2"/>
  <c r="K834" i="2"/>
  <c r="J834" i="2"/>
  <c r="I834" i="2"/>
  <c r="H834" i="2"/>
  <c r="G834" i="2"/>
  <c r="F834" i="2"/>
  <c r="E834" i="2"/>
  <c r="D834" i="2"/>
  <c r="C834" i="2"/>
  <c r="B834" i="2"/>
  <c r="Q833" i="2"/>
  <c r="P833" i="2"/>
  <c r="O833" i="2"/>
  <c r="N833" i="2"/>
  <c r="M833" i="2"/>
  <c r="L833" i="2"/>
  <c r="K833" i="2"/>
  <c r="J833" i="2"/>
  <c r="I833" i="2"/>
  <c r="H833" i="2"/>
  <c r="G833" i="2"/>
  <c r="F833" i="2"/>
  <c r="E833" i="2"/>
  <c r="D833" i="2"/>
  <c r="C833" i="2"/>
  <c r="B833" i="2"/>
  <c r="Q832" i="2"/>
  <c r="P832" i="2"/>
  <c r="O832" i="2"/>
  <c r="N832" i="2"/>
  <c r="M832" i="2"/>
  <c r="L832" i="2"/>
  <c r="K832" i="2"/>
  <c r="J832" i="2"/>
  <c r="I832" i="2"/>
  <c r="H832" i="2"/>
  <c r="G832" i="2"/>
  <c r="F832" i="2"/>
  <c r="E832" i="2"/>
  <c r="D832" i="2"/>
  <c r="C832" i="2"/>
  <c r="B832" i="2"/>
  <c r="Q831" i="2"/>
  <c r="P831" i="2"/>
  <c r="O831" i="2"/>
  <c r="N831" i="2"/>
  <c r="M831" i="2"/>
  <c r="L831" i="2"/>
  <c r="K831" i="2"/>
  <c r="J831" i="2"/>
  <c r="I831" i="2"/>
  <c r="H831" i="2"/>
  <c r="G831" i="2"/>
  <c r="F831" i="2"/>
  <c r="E831" i="2"/>
  <c r="D831" i="2"/>
  <c r="C831" i="2"/>
  <c r="B831" i="2"/>
  <c r="Q830" i="2"/>
  <c r="P830" i="2"/>
  <c r="O830" i="2"/>
  <c r="N830" i="2"/>
  <c r="M830" i="2"/>
  <c r="L830" i="2"/>
  <c r="K830" i="2"/>
  <c r="J830" i="2"/>
  <c r="I830" i="2"/>
  <c r="H830" i="2"/>
  <c r="G830" i="2"/>
  <c r="F830" i="2"/>
  <c r="E830" i="2"/>
  <c r="D830" i="2"/>
  <c r="C830" i="2"/>
  <c r="B830" i="2"/>
  <c r="Q829" i="2"/>
  <c r="P829" i="2"/>
  <c r="O829" i="2"/>
  <c r="N829" i="2"/>
  <c r="M829" i="2"/>
  <c r="L829" i="2"/>
  <c r="K829" i="2"/>
  <c r="J829" i="2"/>
  <c r="I829" i="2"/>
  <c r="H829" i="2"/>
  <c r="G829" i="2"/>
  <c r="F829" i="2"/>
  <c r="E829" i="2"/>
  <c r="D829" i="2"/>
  <c r="C829" i="2"/>
  <c r="B829" i="2"/>
  <c r="Q828" i="2"/>
  <c r="P828" i="2"/>
  <c r="O828" i="2"/>
  <c r="N828" i="2"/>
  <c r="M828" i="2"/>
  <c r="L828" i="2"/>
  <c r="K828" i="2"/>
  <c r="J828" i="2"/>
  <c r="I828" i="2"/>
  <c r="H828" i="2"/>
  <c r="G828" i="2"/>
  <c r="F828" i="2"/>
  <c r="E828" i="2"/>
  <c r="D828" i="2"/>
  <c r="C828" i="2"/>
  <c r="B828" i="2"/>
  <c r="Q827" i="2"/>
  <c r="P827" i="2"/>
  <c r="O827" i="2"/>
  <c r="N827" i="2"/>
  <c r="M827" i="2"/>
  <c r="L827" i="2"/>
  <c r="K827" i="2"/>
  <c r="J827" i="2"/>
  <c r="I827" i="2"/>
  <c r="H827" i="2"/>
  <c r="G827" i="2"/>
  <c r="F827" i="2"/>
  <c r="E827" i="2"/>
  <c r="D827" i="2"/>
  <c r="C827" i="2"/>
  <c r="B827" i="2"/>
  <c r="Q826" i="2"/>
  <c r="P826" i="2"/>
  <c r="O826" i="2"/>
  <c r="N826" i="2"/>
  <c r="M826" i="2"/>
  <c r="L826" i="2"/>
  <c r="K826" i="2"/>
  <c r="J826" i="2"/>
  <c r="I826" i="2"/>
  <c r="H826" i="2"/>
  <c r="G826" i="2"/>
  <c r="F826" i="2"/>
  <c r="E826" i="2"/>
  <c r="D826" i="2"/>
  <c r="C826" i="2"/>
  <c r="B826" i="2"/>
  <c r="Q825" i="2"/>
  <c r="P825" i="2"/>
  <c r="O825" i="2"/>
  <c r="N825" i="2"/>
  <c r="M825" i="2"/>
  <c r="L825" i="2"/>
  <c r="K825" i="2"/>
  <c r="J825" i="2"/>
  <c r="I825" i="2"/>
  <c r="H825" i="2"/>
  <c r="G825" i="2"/>
  <c r="F825" i="2"/>
  <c r="E825" i="2"/>
  <c r="D825" i="2"/>
  <c r="C825" i="2"/>
  <c r="B825" i="2"/>
  <c r="Q824" i="2"/>
  <c r="P824" i="2"/>
  <c r="O824" i="2"/>
  <c r="N824" i="2"/>
  <c r="M824" i="2"/>
  <c r="L824" i="2"/>
  <c r="K824" i="2"/>
  <c r="J824" i="2"/>
  <c r="I824" i="2"/>
  <c r="H824" i="2"/>
  <c r="G824" i="2"/>
  <c r="F824" i="2"/>
  <c r="E824" i="2"/>
  <c r="D824" i="2"/>
  <c r="C824" i="2"/>
  <c r="B824" i="2"/>
  <c r="Q823" i="2"/>
  <c r="P823" i="2"/>
  <c r="O823" i="2"/>
  <c r="N823" i="2"/>
  <c r="M823" i="2"/>
  <c r="L823" i="2"/>
  <c r="K823" i="2"/>
  <c r="J823" i="2"/>
  <c r="I823" i="2"/>
  <c r="H823" i="2"/>
  <c r="G823" i="2"/>
  <c r="F823" i="2"/>
  <c r="E823" i="2"/>
  <c r="D823" i="2"/>
  <c r="C823" i="2"/>
  <c r="B823" i="2"/>
  <c r="Q822" i="2"/>
  <c r="P822" i="2"/>
  <c r="O822" i="2"/>
  <c r="N822" i="2"/>
  <c r="M822" i="2"/>
  <c r="L822" i="2"/>
  <c r="K822" i="2"/>
  <c r="J822" i="2"/>
  <c r="I822" i="2"/>
  <c r="H822" i="2"/>
  <c r="G822" i="2"/>
  <c r="F822" i="2"/>
  <c r="E822" i="2"/>
  <c r="D822" i="2"/>
  <c r="C822" i="2"/>
  <c r="B822" i="2"/>
  <c r="Q821" i="2"/>
  <c r="P821" i="2"/>
  <c r="O821" i="2"/>
  <c r="N821" i="2"/>
  <c r="M821" i="2"/>
  <c r="L821" i="2"/>
  <c r="K821" i="2"/>
  <c r="J821" i="2"/>
  <c r="I821" i="2"/>
  <c r="H821" i="2"/>
  <c r="G821" i="2"/>
  <c r="F821" i="2"/>
  <c r="E821" i="2"/>
  <c r="D821" i="2"/>
  <c r="C821" i="2"/>
  <c r="B821" i="2"/>
  <c r="Q820" i="2"/>
  <c r="P820" i="2"/>
  <c r="O820" i="2"/>
  <c r="N820" i="2"/>
  <c r="M820" i="2"/>
  <c r="L820" i="2"/>
  <c r="K820" i="2"/>
  <c r="J820" i="2"/>
  <c r="I820" i="2"/>
  <c r="H820" i="2"/>
  <c r="G820" i="2"/>
  <c r="F820" i="2"/>
  <c r="E820" i="2"/>
  <c r="D820" i="2"/>
  <c r="C820" i="2"/>
  <c r="B820" i="2"/>
  <c r="Q819" i="2"/>
  <c r="P819" i="2"/>
  <c r="O819" i="2"/>
  <c r="N819" i="2"/>
  <c r="M819" i="2"/>
  <c r="L819" i="2"/>
  <c r="K819" i="2"/>
  <c r="J819" i="2"/>
  <c r="I819" i="2"/>
  <c r="H819" i="2"/>
  <c r="G819" i="2"/>
  <c r="F819" i="2"/>
  <c r="E819" i="2"/>
  <c r="D819" i="2"/>
  <c r="C819" i="2"/>
  <c r="B819" i="2"/>
  <c r="Q818" i="2"/>
  <c r="P818" i="2"/>
  <c r="O818" i="2"/>
  <c r="N818" i="2"/>
  <c r="M818" i="2"/>
  <c r="L818" i="2"/>
  <c r="K818" i="2"/>
  <c r="J818" i="2"/>
  <c r="I818" i="2"/>
  <c r="H818" i="2"/>
  <c r="G818" i="2"/>
  <c r="F818" i="2"/>
  <c r="E818" i="2"/>
  <c r="D818" i="2"/>
  <c r="C818" i="2"/>
  <c r="B818" i="2"/>
  <c r="Q817" i="2"/>
  <c r="P817" i="2"/>
  <c r="O817" i="2"/>
  <c r="N817" i="2"/>
  <c r="M817" i="2"/>
  <c r="L817" i="2"/>
  <c r="K817" i="2"/>
  <c r="J817" i="2"/>
  <c r="I817" i="2"/>
  <c r="H817" i="2"/>
  <c r="G817" i="2"/>
  <c r="F817" i="2"/>
  <c r="E817" i="2"/>
  <c r="D817" i="2"/>
  <c r="C817" i="2"/>
  <c r="B817" i="2"/>
  <c r="Q816" i="2"/>
  <c r="P816" i="2"/>
  <c r="O816" i="2"/>
  <c r="N816" i="2"/>
  <c r="M816" i="2"/>
  <c r="L816" i="2"/>
  <c r="K816" i="2"/>
  <c r="J816" i="2"/>
  <c r="I816" i="2"/>
  <c r="H816" i="2"/>
  <c r="G816" i="2"/>
  <c r="F816" i="2"/>
  <c r="E816" i="2"/>
  <c r="D816" i="2"/>
  <c r="C816" i="2"/>
  <c r="B816" i="2"/>
  <c r="Q815" i="2"/>
  <c r="P815" i="2"/>
  <c r="O815" i="2"/>
  <c r="N815" i="2"/>
  <c r="M815" i="2"/>
  <c r="L815" i="2"/>
  <c r="K815" i="2"/>
  <c r="J815" i="2"/>
  <c r="I815" i="2"/>
  <c r="H815" i="2"/>
  <c r="G815" i="2"/>
  <c r="F815" i="2"/>
  <c r="E815" i="2"/>
  <c r="D815" i="2"/>
  <c r="C815" i="2"/>
  <c r="B815" i="2"/>
  <c r="Q814" i="2"/>
  <c r="P814" i="2"/>
  <c r="O814" i="2"/>
  <c r="N814" i="2"/>
  <c r="M814" i="2"/>
  <c r="L814" i="2"/>
  <c r="K814" i="2"/>
  <c r="J814" i="2"/>
  <c r="I814" i="2"/>
  <c r="H814" i="2"/>
  <c r="G814" i="2"/>
  <c r="F814" i="2"/>
  <c r="E814" i="2"/>
  <c r="D814" i="2"/>
  <c r="C814" i="2"/>
  <c r="B814" i="2"/>
  <c r="Q813" i="2"/>
  <c r="P813" i="2"/>
  <c r="O813" i="2"/>
  <c r="N813" i="2"/>
  <c r="M813" i="2"/>
  <c r="L813" i="2"/>
  <c r="K813" i="2"/>
  <c r="J813" i="2"/>
  <c r="I813" i="2"/>
  <c r="H813" i="2"/>
  <c r="G813" i="2"/>
  <c r="F813" i="2"/>
  <c r="E813" i="2"/>
  <c r="D813" i="2"/>
  <c r="C813" i="2"/>
  <c r="B813" i="2"/>
  <c r="Q812" i="2"/>
  <c r="P812" i="2"/>
  <c r="O812" i="2"/>
  <c r="N812" i="2"/>
  <c r="M812" i="2"/>
  <c r="L812" i="2"/>
  <c r="K812" i="2"/>
  <c r="J812" i="2"/>
  <c r="I812" i="2"/>
  <c r="H812" i="2"/>
  <c r="G812" i="2"/>
  <c r="F812" i="2"/>
  <c r="E812" i="2"/>
  <c r="D812" i="2"/>
  <c r="C812" i="2"/>
  <c r="B812" i="2"/>
  <c r="Q811" i="2"/>
  <c r="P811" i="2"/>
  <c r="O811" i="2"/>
  <c r="N811" i="2"/>
  <c r="M811" i="2"/>
  <c r="L811" i="2"/>
  <c r="K811" i="2"/>
  <c r="J811" i="2"/>
  <c r="I811" i="2"/>
  <c r="H811" i="2"/>
  <c r="G811" i="2"/>
  <c r="F811" i="2"/>
  <c r="E811" i="2"/>
  <c r="D811" i="2"/>
  <c r="C811" i="2"/>
  <c r="B811" i="2"/>
  <c r="Q810" i="2"/>
  <c r="P810" i="2"/>
  <c r="O810" i="2"/>
  <c r="N810" i="2"/>
  <c r="M810" i="2"/>
  <c r="L810" i="2"/>
  <c r="K810" i="2"/>
  <c r="J810" i="2"/>
  <c r="I810" i="2"/>
  <c r="H810" i="2"/>
  <c r="G810" i="2"/>
  <c r="F810" i="2"/>
  <c r="E810" i="2"/>
  <c r="D810" i="2"/>
  <c r="C810" i="2"/>
  <c r="B810" i="2"/>
  <c r="Q809" i="2"/>
  <c r="P809" i="2"/>
  <c r="O809" i="2"/>
  <c r="N809" i="2"/>
  <c r="M809" i="2"/>
  <c r="L809" i="2"/>
  <c r="K809" i="2"/>
  <c r="J809" i="2"/>
  <c r="I809" i="2"/>
  <c r="H809" i="2"/>
  <c r="G809" i="2"/>
  <c r="F809" i="2"/>
  <c r="E809" i="2"/>
  <c r="D809" i="2"/>
  <c r="C809" i="2"/>
  <c r="B809" i="2"/>
  <c r="Q808" i="2"/>
  <c r="P808" i="2"/>
  <c r="O808" i="2"/>
  <c r="N808" i="2"/>
  <c r="M808" i="2"/>
  <c r="L808" i="2"/>
  <c r="K808" i="2"/>
  <c r="J808" i="2"/>
  <c r="I808" i="2"/>
  <c r="H808" i="2"/>
  <c r="G808" i="2"/>
  <c r="F808" i="2"/>
  <c r="E808" i="2"/>
  <c r="D808" i="2"/>
  <c r="C808" i="2"/>
  <c r="B808" i="2"/>
  <c r="Q807" i="2"/>
  <c r="P807" i="2"/>
  <c r="O807" i="2"/>
  <c r="N807" i="2"/>
  <c r="M807" i="2"/>
  <c r="L807" i="2"/>
  <c r="K807" i="2"/>
  <c r="J807" i="2"/>
  <c r="I807" i="2"/>
  <c r="H807" i="2"/>
  <c r="G807" i="2"/>
  <c r="F807" i="2"/>
  <c r="E807" i="2"/>
  <c r="D807" i="2"/>
  <c r="C807" i="2"/>
  <c r="B807" i="2"/>
  <c r="Q806" i="2"/>
  <c r="P806" i="2"/>
  <c r="O806" i="2"/>
  <c r="N806" i="2"/>
  <c r="M806" i="2"/>
  <c r="L806" i="2"/>
  <c r="K806" i="2"/>
  <c r="J806" i="2"/>
  <c r="I806" i="2"/>
  <c r="H806" i="2"/>
  <c r="G806" i="2"/>
  <c r="F806" i="2"/>
  <c r="E806" i="2"/>
  <c r="D806" i="2"/>
  <c r="C806" i="2"/>
  <c r="B806" i="2"/>
  <c r="Q805" i="2"/>
  <c r="P805" i="2"/>
  <c r="O805" i="2"/>
  <c r="N805" i="2"/>
  <c r="M805" i="2"/>
  <c r="L805" i="2"/>
  <c r="K805" i="2"/>
  <c r="J805" i="2"/>
  <c r="I805" i="2"/>
  <c r="H805" i="2"/>
  <c r="G805" i="2"/>
  <c r="F805" i="2"/>
  <c r="E805" i="2"/>
  <c r="D805" i="2"/>
  <c r="C805" i="2"/>
  <c r="B805" i="2"/>
  <c r="Q804" i="2"/>
  <c r="P804" i="2"/>
  <c r="O804" i="2"/>
  <c r="N804" i="2"/>
  <c r="M804" i="2"/>
  <c r="L804" i="2"/>
  <c r="K804" i="2"/>
  <c r="J804" i="2"/>
  <c r="I804" i="2"/>
  <c r="H804" i="2"/>
  <c r="G804" i="2"/>
  <c r="F804" i="2"/>
  <c r="E804" i="2"/>
  <c r="D804" i="2"/>
  <c r="C804" i="2"/>
  <c r="B804" i="2"/>
  <c r="Q803" i="2"/>
  <c r="P803" i="2"/>
  <c r="O803" i="2"/>
  <c r="N803" i="2"/>
  <c r="M803" i="2"/>
  <c r="L803" i="2"/>
  <c r="K803" i="2"/>
  <c r="J803" i="2"/>
  <c r="I803" i="2"/>
  <c r="H803" i="2"/>
  <c r="G803" i="2"/>
  <c r="F803" i="2"/>
  <c r="E803" i="2"/>
  <c r="D803" i="2"/>
  <c r="C803" i="2"/>
  <c r="B803" i="2"/>
  <c r="Q802" i="2"/>
  <c r="P802" i="2"/>
  <c r="O802" i="2"/>
  <c r="N802" i="2"/>
  <c r="M802" i="2"/>
  <c r="L802" i="2"/>
  <c r="K802" i="2"/>
  <c r="J802" i="2"/>
  <c r="I802" i="2"/>
  <c r="H802" i="2"/>
  <c r="G802" i="2"/>
  <c r="F802" i="2"/>
  <c r="E802" i="2"/>
  <c r="D802" i="2"/>
  <c r="C802" i="2"/>
  <c r="B802" i="2"/>
  <c r="Q801" i="2"/>
  <c r="P801" i="2"/>
  <c r="O801" i="2"/>
  <c r="N801" i="2"/>
  <c r="M801" i="2"/>
  <c r="L801" i="2"/>
  <c r="K801" i="2"/>
  <c r="J801" i="2"/>
  <c r="I801" i="2"/>
  <c r="H801" i="2"/>
  <c r="G801" i="2"/>
  <c r="F801" i="2"/>
  <c r="E801" i="2"/>
  <c r="D801" i="2"/>
  <c r="C801" i="2"/>
  <c r="B801" i="2"/>
  <c r="Q800" i="2"/>
  <c r="P800" i="2"/>
  <c r="O800" i="2"/>
  <c r="N800" i="2"/>
  <c r="M800" i="2"/>
  <c r="L800" i="2"/>
  <c r="K800" i="2"/>
  <c r="J800" i="2"/>
  <c r="I800" i="2"/>
  <c r="H800" i="2"/>
  <c r="G800" i="2"/>
  <c r="F800" i="2"/>
  <c r="E800" i="2"/>
  <c r="D800" i="2"/>
  <c r="C800" i="2"/>
  <c r="B800" i="2"/>
  <c r="Q799" i="2"/>
  <c r="P799" i="2"/>
  <c r="O799" i="2"/>
  <c r="N799" i="2"/>
  <c r="M799" i="2"/>
  <c r="L799" i="2"/>
  <c r="K799" i="2"/>
  <c r="J799" i="2"/>
  <c r="I799" i="2"/>
  <c r="H799" i="2"/>
  <c r="G799" i="2"/>
  <c r="F799" i="2"/>
  <c r="E799" i="2"/>
  <c r="D799" i="2"/>
  <c r="C799" i="2"/>
  <c r="B799" i="2"/>
  <c r="Q798" i="2"/>
  <c r="P798" i="2"/>
  <c r="O798" i="2"/>
  <c r="N798" i="2"/>
  <c r="M798" i="2"/>
  <c r="L798" i="2"/>
  <c r="K798" i="2"/>
  <c r="J798" i="2"/>
  <c r="I798" i="2"/>
  <c r="H798" i="2"/>
  <c r="G798" i="2"/>
  <c r="F798" i="2"/>
  <c r="E798" i="2"/>
  <c r="D798" i="2"/>
  <c r="C798" i="2"/>
  <c r="B798" i="2"/>
  <c r="Q797" i="2"/>
  <c r="P797" i="2"/>
  <c r="O797" i="2"/>
  <c r="N797" i="2"/>
  <c r="M797" i="2"/>
  <c r="L797" i="2"/>
  <c r="K797" i="2"/>
  <c r="J797" i="2"/>
  <c r="I797" i="2"/>
  <c r="H797" i="2"/>
  <c r="G797" i="2"/>
  <c r="F797" i="2"/>
  <c r="E797" i="2"/>
  <c r="D797" i="2"/>
  <c r="C797" i="2"/>
  <c r="B797" i="2"/>
  <c r="Q796" i="2"/>
  <c r="P796" i="2"/>
  <c r="O796" i="2"/>
  <c r="N796" i="2"/>
  <c r="M796" i="2"/>
  <c r="L796" i="2"/>
  <c r="K796" i="2"/>
  <c r="J796" i="2"/>
  <c r="I796" i="2"/>
  <c r="H796" i="2"/>
  <c r="G796" i="2"/>
  <c r="F796" i="2"/>
  <c r="E796" i="2"/>
  <c r="D796" i="2"/>
  <c r="C796" i="2"/>
  <c r="B796" i="2"/>
  <c r="Q795" i="2"/>
  <c r="P795" i="2"/>
  <c r="O795" i="2"/>
  <c r="N795" i="2"/>
  <c r="M795" i="2"/>
  <c r="L795" i="2"/>
  <c r="K795" i="2"/>
  <c r="J795" i="2"/>
  <c r="I795" i="2"/>
  <c r="H795" i="2"/>
  <c r="G795" i="2"/>
  <c r="F795" i="2"/>
  <c r="E795" i="2"/>
  <c r="D795" i="2"/>
  <c r="C795" i="2"/>
  <c r="B795" i="2"/>
  <c r="Q794" i="2"/>
  <c r="P794" i="2"/>
  <c r="O794" i="2"/>
  <c r="N794" i="2"/>
  <c r="M794" i="2"/>
  <c r="L794" i="2"/>
  <c r="K794" i="2"/>
  <c r="J794" i="2"/>
  <c r="I794" i="2"/>
  <c r="H794" i="2"/>
  <c r="G794" i="2"/>
  <c r="F794" i="2"/>
  <c r="E794" i="2"/>
  <c r="D794" i="2"/>
  <c r="C794" i="2"/>
  <c r="B794" i="2"/>
  <c r="Q793" i="2"/>
  <c r="P793" i="2"/>
  <c r="O793" i="2"/>
  <c r="N793" i="2"/>
  <c r="M793" i="2"/>
  <c r="L793" i="2"/>
  <c r="K793" i="2"/>
  <c r="J793" i="2"/>
  <c r="I793" i="2"/>
  <c r="H793" i="2"/>
  <c r="G793" i="2"/>
  <c r="F793" i="2"/>
  <c r="E793" i="2"/>
  <c r="D793" i="2"/>
  <c r="C793" i="2"/>
  <c r="B793" i="2"/>
  <c r="Q792" i="2"/>
  <c r="P792" i="2"/>
  <c r="O792" i="2"/>
  <c r="N792" i="2"/>
  <c r="M792" i="2"/>
  <c r="L792" i="2"/>
  <c r="K792" i="2"/>
  <c r="J792" i="2"/>
  <c r="I792" i="2"/>
  <c r="H792" i="2"/>
  <c r="G792" i="2"/>
  <c r="F792" i="2"/>
  <c r="E792" i="2"/>
  <c r="D792" i="2"/>
  <c r="C792" i="2"/>
  <c r="B792" i="2"/>
  <c r="Q791" i="2"/>
  <c r="P791" i="2"/>
  <c r="O791" i="2"/>
  <c r="N791" i="2"/>
  <c r="M791" i="2"/>
  <c r="L791" i="2"/>
  <c r="K791" i="2"/>
  <c r="J791" i="2"/>
  <c r="I791" i="2"/>
  <c r="H791" i="2"/>
  <c r="G791" i="2"/>
  <c r="F791" i="2"/>
  <c r="E791" i="2"/>
  <c r="D791" i="2"/>
  <c r="C791" i="2"/>
  <c r="B791" i="2"/>
  <c r="Q790" i="2"/>
  <c r="P790" i="2"/>
  <c r="O790" i="2"/>
  <c r="N790" i="2"/>
  <c r="M790" i="2"/>
  <c r="L790" i="2"/>
  <c r="K790" i="2"/>
  <c r="J790" i="2"/>
  <c r="I790" i="2"/>
  <c r="H790" i="2"/>
  <c r="G790" i="2"/>
  <c r="F790" i="2"/>
  <c r="E790" i="2"/>
  <c r="D790" i="2"/>
  <c r="C790" i="2"/>
  <c r="B790" i="2"/>
  <c r="Q789" i="2"/>
  <c r="P789" i="2"/>
  <c r="O789" i="2"/>
  <c r="N789" i="2"/>
  <c r="M789" i="2"/>
  <c r="L789" i="2"/>
  <c r="K789" i="2"/>
  <c r="J789" i="2"/>
  <c r="I789" i="2"/>
  <c r="H789" i="2"/>
  <c r="G789" i="2"/>
  <c r="F789" i="2"/>
  <c r="E789" i="2"/>
  <c r="D789" i="2"/>
  <c r="C789" i="2"/>
  <c r="B789" i="2"/>
  <c r="Q788" i="2"/>
  <c r="P788" i="2"/>
  <c r="O788" i="2"/>
  <c r="N788" i="2"/>
  <c r="M788" i="2"/>
  <c r="L788" i="2"/>
  <c r="K788" i="2"/>
  <c r="J788" i="2"/>
  <c r="I788" i="2"/>
  <c r="H788" i="2"/>
  <c r="G788" i="2"/>
  <c r="F788" i="2"/>
  <c r="E788" i="2"/>
  <c r="D788" i="2"/>
  <c r="C788" i="2"/>
  <c r="B788" i="2"/>
  <c r="Q787" i="2"/>
  <c r="P787" i="2"/>
  <c r="O787" i="2"/>
  <c r="N787" i="2"/>
  <c r="M787" i="2"/>
  <c r="L787" i="2"/>
  <c r="K787" i="2"/>
  <c r="J787" i="2"/>
  <c r="I787" i="2"/>
  <c r="H787" i="2"/>
  <c r="G787" i="2"/>
  <c r="F787" i="2"/>
  <c r="E787" i="2"/>
  <c r="D787" i="2"/>
  <c r="C787" i="2"/>
  <c r="B787" i="2"/>
  <c r="Q786" i="2"/>
  <c r="P786" i="2"/>
  <c r="O786" i="2"/>
  <c r="N786" i="2"/>
  <c r="M786" i="2"/>
  <c r="L786" i="2"/>
  <c r="K786" i="2"/>
  <c r="J786" i="2"/>
  <c r="I786" i="2"/>
  <c r="H786" i="2"/>
  <c r="G786" i="2"/>
  <c r="F786" i="2"/>
  <c r="E786" i="2"/>
  <c r="D786" i="2"/>
  <c r="C786" i="2"/>
  <c r="B786" i="2"/>
  <c r="Q785" i="2"/>
  <c r="P785" i="2"/>
  <c r="O785" i="2"/>
  <c r="N785" i="2"/>
  <c r="M785" i="2"/>
  <c r="L785" i="2"/>
  <c r="K785" i="2"/>
  <c r="J785" i="2"/>
  <c r="I785" i="2"/>
  <c r="H785" i="2"/>
  <c r="G785" i="2"/>
  <c r="F785" i="2"/>
  <c r="E785" i="2"/>
  <c r="D785" i="2"/>
  <c r="C785" i="2"/>
  <c r="B785" i="2"/>
  <c r="Q784" i="2"/>
  <c r="P784" i="2"/>
  <c r="O784" i="2"/>
  <c r="N784" i="2"/>
  <c r="M784" i="2"/>
  <c r="L784" i="2"/>
  <c r="K784" i="2"/>
  <c r="J784" i="2"/>
  <c r="I784" i="2"/>
  <c r="H784" i="2"/>
  <c r="G784" i="2"/>
  <c r="F784" i="2"/>
  <c r="E784" i="2"/>
  <c r="D784" i="2"/>
  <c r="C784" i="2"/>
  <c r="B784" i="2"/>
  <c r="Q783" i="2"/>
  <c r="P783" i="2"/>
  <c r="O783" i="2"/>
  <c r="N783" i="2"/>
  <c r="M783" i="2"/>
  <c r="L783" i="2"/>
  <c r="K783" i="2"/>
  <c r="J783" i="2"/>
  <c r="I783" i="2"/>
  <c r="H783" i="2"/>
  <c r="G783" i="2"/>
  <c r="F783" i="2"/>
  <c r="E783" i="2"/>
  <c r="D783" i="2"/>
  <c r="C783" i="2"/>
  <c r="B783" i="2"/>
  <c r="Q782" i="2"/>
  <c r="P782" i="2"/>
  <c r="O782" i="2"/>
  <c r="N782" i="2"/>
  <c r="M782" i="2"/>
  <c r="L782" i="2"/>
  <c r="K782" i="2"/>
  <c r="J782" i="2"/>
  <c r="I782" i="2"/>
  <c r="H782" i="2"/>
  <c r="G782" i="2"/>
  <c r="F782" i="2"/>
  <c r="E782" i="2"/>
  <c r="D782" i="2"/>
  <c r="C782" i="2"/>
  <c r="B782" i="2"/>
  <c r="Q781" i="2"/>
  <c r="P781" i="2"/>
  <c r="O781" i="2"/>
  <c r="N781" i="2"/>
  <c r="M781" i="2"/>
  <c r="L781" i="2"/>
  <c r="K781" i="2"/>
  <c r="J781" i="2"/>
  <c r="I781" i="2"/>
  <c r="H781" i="2"/>
  <c r="G781" i="2"/>
  <c r="F781" i="2"/>
  <c r="E781" i="2"/>
  <c r="D781" i="2"/>
  <c r="C781" i="2"/>
  <c r="B781" i="2"/>
  <c r="Q780" i="2"/>
  <c r="P780" i="2"/>
  <c r="O780" i="2"/>
  <c r="N780" i="2"/>
  <c r="M780" i="2"/>
  <c r="L780" i="2"/>
  <c r="K780" i="2"/>
  <c r="J780" i="2"/>
  <c r="I780" i="2"/>
  <c r="H780" i="2"/>
  <c r="G780" i="2"/>
  <c r="F780" i="2"/>
  <c r="E780" i="2"/>
  <c r="D780" i="2"/>
  <c r="C780" i="2"/>
  <c r="B780" i="2"/>
  <c r="Q779" i="2"/>
  <c r="P779" i="2"/>
  <c r="O779" i="2"/>
  <c r="N779" i="2"/>
  <c r="M779" i="2"/>
  <c r="L779" i="2"/>
  <c r="K779" i="2"/>
  <c r="J779" i="2"/>
  <c r="I779" i="2"/>
  <c r="H779" i="2"/>
  <c r="G779" i="2"/>
  <c r="F779" i="2"/>
  <c r="E779" i="2"/>
  <c r="D779" i="2"/>
  <c r="C779" i="2"/>
  <c r="B779" i="2"/>
  <c r="Q778" i="2"/>
  <c r="P778" i="2"/>
  <c r="O778" i="2"/>
  <c r="N778" i="2"/>
  <c r="M778" i="2"/>
  <c r="L778" i="2"/>
  <c r="K778" i="2"/>
  <c r="J778" i="2"/>
  <c r="I778" i="2"/>
  <c r="H778" i="2"/>
  <c r="G778" i="2"/>
  <c r="F778" i="2"/>
  <c r="E778" i="2"/>
  <c r="D778" i="2"/>
  <c r="C778" i="2"/>
  <c r="B778" i="2"/>
  <c r="Q777" i="2"/>
  <c r="P777" i="2"/>
  <c r="O777" i="2"/>
  <c r="N777" i="2"/>
  <c r="M777" i="2"/>
  <c r="L777" i="2"/>
  <c r="K777" i="2"/>
  <c r="J777" i="2"/>
  <c r="I777" i="2"/>
  <c r="H777" i="2"/>
  <c r="G777" i="2"/>
  <c r="F777" i="2"/>
  <c r="E777" i="2"/>
  <c r="D777" i="2"/>
  <c r="C777" i="2"/>
  <c r="B777" i="2"/>
  <c r="Q776" i="2"/>
  <c r="P776" i="2"/>
  <c r="O776" i="2"/>
  <c r="N776" i="2"/>
  <c r="M776" i="2"/>
  <c r="L776" i="2"/>
  <c r="K776" i="2"/>
  <c r="J776" i="2"/>
  <c r="I776" i="2"/>
  <c r="H776" i="2"/>
  <c r="G776" i="2"/>
  <c r="F776" i="2"/>
  <c r="E776" i="2"/>
  <c r="D776" i="2"/>
  <c r="C776" i="2"/>
  <c r="B776" i="2"/>
  <c r="Q775" i="2"/>
  <c r="P775" i="2"/>
  <c r="O775" i="2"/>
  <c r="N775" i="2"/>
  <c r="M775" i="2"/>
  <c r="L775" i="2"/>
  <c r="K775" i="2"/>
  <c r="J775" i="2"/>
  <c r="I775" i="2"/>
  <c r="H775" i="2"/>
  <c r="G775" i="2"/>
  <c r="F775" i="2"/>
  <c r="E775" i="2"/>
  <c r="D775" i="2"/>
  <c r="C775" i="2"/>
  <c r="B775" i="2"/>
  <c r="Q774" i="2"/>
  <c r="P774" i="2"/>
  <c r="O774" i="2"/>
  <c r="N774" i="2"/>
  <c r="M774" i="2"/>
  <c r="L774" i="2"/>
  <c r="K774" i="2"/>
  <c r="J774" i="2"/>
  <c r="I774" i="2"/>
  <c r="H774" i="2"/>
  <c r="G774" i="2"/>
  <c r="F774" i="2"/>
  <c r="E774" i="2"/>
  <c r="D774" i="2"/>
  <c r="C774" i="2"/>
  <c r="B774" i="2"/>
  <c r="Q773" i="2"/>
  <c r="P773" i="2"/>
  <c r="O773" i="2"/>
  <c r="N773" i="2"/>
  <c r="M773" i="2"/>
  <c r="L773" i="2"/>
  <c r="K773" i="2"/>
  <c r="J773" i="2"/>
  <c r="I773" i="2"/>
  <c r="H773" i="2"/>
  <c r="G773" i="2"/>
  <c r="F773" i="2"/>
  <c r="E773" i="2"/>
  <c r="D773" i="2"/>
  <c r="C773" i="2"/>
  <c r="B773" i="2"/>
  <c r="Q772" i="2"/>
  <c r="P772" i="2"/>
  <c r="O772" i="2"/>
  <c r="N772" i="2"/>
  <c r="M772" i="2"/>
  <c r="L772" i="2"/>
  <c r="K772" i="2"/>
  <c r="J772" i="2"/>
  <c r="I772" i="2"/>
  <c r="H772" i="2"/>
  <c r="G772" i="2"/>
  <c r="F772" i="2"/>
  <c r="E772" i="2"/>
  <c r="D772" i="2"/>
  <c r="C772" i="2"/>
  <c r="B772" i="2"/>
  <c r="Q771" i="2"/>
  <c r="P771" i="2"/>
  <c r="O771" i="2"/>
  <c r="N771" i="2"/>
  <c r="M771" i="2"/>
  <c r="L771" i="2"/>
  <c r="K771" i="2"/>
  <c r="J771" i="2"/>
  <c r="I771" i="2"/>
  <c r="H771" i="2"/>
  <c r="G771" i="2"/>
  <c r="F771" i="2"/>
  <c r="E771" i="2"/>
  <c r="D771" i="2"/>
  <c r="C771" i="2"/>
  <c r="B771" i="2"/>
  <c r="Q770" i="2"/>
  <c r="P770" i="2"/>
  <c r="O770" i="2"/>
  <c r="N770" i="2"/>
  <c r="M770" i="2"/>
  <c r="L770" i="2"/>
  <c r="K770" i="2"/>
  <c r="J770" i="2"/>
  <c r="I770" i="2"/>
  <c r="H770" i="2"/>
  <c r="G770" i="2"/>
  <c r="F770" i="2"/>
  <c r="E770" i="2"/>
  <c r="D770" i="2"/>
  <c r="C770" i="2"/>
  <c r="B770" i="2"/>
  <c r="Q769" i="2"/>
  <c r="P769" i="2"/>
  <c r="O769" i="2"/>
  <c r="N769" i="2"/>
  <c r="M769" i="2"/>
  <c r="L769" i="2"/>
  <c r="K769" i="2"/>
  <c r="J769" i="2"/>
  <c r="I769" i="2"/>
  <c r="H769" i="2"/>
  <c r="G769" i="2"/>
  <c r="F769" i="2"/>
  <c r="E769" i="2"/>
  <c r="D769" i="2"/>
  <c r="C769" i="2"/>
  <c r="B769" i="2"/>
  <c r="Q768" i="2"/>
  <c r="P768" i="2"/>
  <c r="O768" i="2"/>
  <c r="N768" i="2"/>
  <c r="M768" i="2"/>
  <c r="L768" i="2"/>
  <c r="K768" i="2"/>
  <c r="J768" i="2"/>
  <c r="I768" i="2"/>
  <c r="H768" i="2"/>
  <c r="G768" i="2"/>
  <c r="F768" i="2"/>
  <c r="E768" i="2"/>
  <c r="D768" i="2"/>
  <c r="C768" i="2"/>
  <c r="B768" i="2"/>
  <c r="Q767" i="2"/>
  <c r="P767" i="2"/>
  <c r="O767" i="2"/>
  <c r="N767" i="2"/>
  <c r="M767" i="2"/>
  <c r="L767" i="2"/>
  <c r="K767" i="2"/>
  <c r="J767" i="2"/>
  <c r="I767" i="2"/>
  <c r="H767" i="2"/>
  <c r="G767" i="2"/>
  <c r="F767" i="2"/>
  <c r="E767" i="2"/>
  <c r="D767" i="2"/>
  <c r="C767" i="2"/>
  <c r="B767" i="2"/>
  <c r="Q766" i="2"/>
  <c r="P766" i="2"/>
  <c r="O766" i="2"/>
  <c r="N766" i="2"/>
  <c r="M766" i="2"/>
  <c r="L766" i="2"/>
  <c r="K766" i="2"/>
  <c r="J766" i="2"/>
  <c r="I766" i="2"/>
  <c r="H766" i="2"/>
  <c r="G766" i="2"/>
  <c r="F766" i="2"/>
  <c r="E766" i="2"/>
  <c r="D766" i="2"/>
  <c r="C766" i="2"/>
  <c r="B766" i="2"/>
  <c r="Q765" i="2"/>
  <c r="P765" i="2"/>
  <c r="O765" i="2"/>
  <c r="N765" i="2"/>
  <c r="M765" i="2"/>
  <c r="L765" i="2"/>
  <c r="K765" i="2"/>
  <c r="J765" i="2"/>
  <c r="I765" i="2"/>
  <c r="H765" i="2"/>
  <c r="G765" i="2"/>
  <c r="F765" i="2"/>
  <c r="E765" i="2"/>
  <c r="D765" i="2"/>
  <c r="C765" i="2"/>
  <c r="B765" i="2"/>
  <c r="Q764" i="2"/>
  <c r="P764" i="2"/>
  <c r="O764" i="2"/>
  <c r="N764" i="2"/>
  <c r="M764" i="2"/>
  <c r="L764" i="2"/>
  <c r="K764" i="2"/>
  <c r="J764" i="2"/>
  <c r="I764" i="2"/>
  <c r="H764" i="2"/>
  <c r="G764" i="2"/>
  <c r="F764" i="2"/>
  <c r="E764" i="2"/>
  <c r="D764" i="2"/>
  <c r="C764" i="2"/>
  <c r="B764" i="2"/>
  <c r="Q763" i="2"/>
  <c r="P763" i="2"/>
  <c r="O763" i="2"/>
  <c r="N763" i="2"/>
  <c r="M763" i="2"/>
  <c r="L763" i="2"/>
  <c r="K763" i="2"/>
  <c r="J763" i="2"/>
  <c r="I763" i="2"/>
  <c r="H763" i="2"/>
  <c r="G763" i="2"/>
  <c r="F763" i="2"/>
  <c r="E763" i="2"/>
  <c r="D763" i="2"/>
  <c r="C763" i="2"/>
  <c r="B763" i="2"/>
  <c r="Q762" i="2"/>
  <c r="P762" i="2"/>
  <c r="O762" i="2"/>
  <c r="N762" i="2"/>
  <c r="M762" i="2"/>
  <c r="L762" i="2"/>
  <c r="K762" i="2"/>
  <c r="J762" i="2"/>
  <c r="I762" i="2"/>
  <c r="H762" i="2"/>
  <c r="G762" i="2"/>
  <c r="F762" i="2"/>
  <c r="E762" i="2"/>
  <c r="D762" i="2"/>
  <c r="C762" i="2"/>
  <c r="B762" i="2"/>
  <c r="Q761" i="2"/>
  <c r="P761" i="2"/>
  <c r="O761" i="2"/>
  <c r="N761" i="2"/>
  <c r="M761" i="2"/>
  <c r="L761" i="2"/>
  <c r="K761" i="2"/>
  <c r="J761" i="2"/>
  <c r="I761" i="2"/>
  <c r="H761" i="2"/>
  <c r="G761" i="2"/>
  <c r="F761" i="2"/>
  <c r="E761" i="2"/>
  <c r="D761" i="2"/>
  <c r="C761" i="2"/>
  <c r="B761" i="2"/>
  <c r="Q760" i="2"/>
  <c r="P760" i="2"/>
  <c r="O760" i="2"/>
  <c r="N760" i="2"/>
  <c r="M760" i="2"/>
  <c r="L760" i="2"/>
  <c r="K760" i="2"/>
  <c r="J760" i="2"/>
  <c r="I760" i="2"/>
  <c r="H760" i="2"/>
  <c r="G760" i="2"/>
  <c r="F760" i="2"/>
  <c r="E760" i="2"/>
  <c r="D760" i="2"/>
  <c r="C760" i="2"/>
  <c r="B760" i="2"/>
  <c r="Q759" i="2"/>
  <c r="P759" i="2"/>
  <c r="O759" i="2"/>
  <c r="N759" i="2"/>
  <c r="M759" i="2"/>
  <c r="L759" i="2"/>
  <c r="K759" i="2"/>
  <c r="J759" i="2"/>
  <c r="I759" i="2"/>
  <c r="H759" i="2"/>
  <c r="G759" i="2"/>
  <c r="F759" i="2"/>
  <c r="E759" i="2"/>
  <c r="D759" i="2"/>
  <c r="C759" i="2"/>
  <c r="B759" i="2"/>
  <c r="Q758" i="2"/>
  <c r="P758" i="2"/>
  <c r="O758" i="2"/>
  <c r="N758" i="2"/>
  <c r="M758" i="2"/>
  <c r="L758" i="2"/>
  <c r="K758" i="2"/>
  <c r="J758" i="2"/>
  <c r="I758" i="2"/>
  <c r="H758" i="2"/>
  <c r="G758" i="2"/>
  <c r="F758" i="2"/>
  <c r="E758" i="2"/>
  <c r="D758" i="2"/>
  <c r="C758" i="2"/>
  <c r="B758" i="2"/>
  <c r="Q757" i="2"/>
  <c r="P757" i="2"/>
  <c r="O757" i="2"/>
  <c r="N757" i="2"/>
  <c r="M757" i="2"/>
  <c r="L757" i="2"/>
  <c r="K757" i="2"/>
  <c r="J757" i="2"/>
  <c r="I757" i="2"/>
  <c r="H757" i="2"/>
  <c r="G757" i="2"/>
  <c r="F757" i="2"/>
  <c r="E757" i="2"/>
  <c r="D757" i="2"/>
  <c r="C757" i="2"/>
  <c r="B757" i="2"/>
  <c r="Q756" i="2"/>
  <c r="P756" i="2"/>
  <c r="O756" i="2"/>
  <c r="N756" i="2"/>
  <c r="M756" i="2"/>
  <c r="L756" i="2"/>
  <c r="K756" i="2"/>
  <c r="J756" i="2"/>
  <c r="I756" i="2"/>
  <c r="H756" i="2"/>
  <c r="G756" i="2"/>
  <c r="F756" i="2"/>
  <c r="E756" i="2"/>
  <c r="D756" i="2"/>
  <c r="C756" i="2"/>
  <c r="B756" i="2"/>
  <c r="Q755" i="2"/>
  <c r="P755" i="2"/>
  <c r="O755" i="2"/>
  <c r="N755" i="2"/>
  <c r="M755" i="2"/>
  <c r="L755" i="2"/>
  <c r="K755" i="2"/>
  <c r="J755" i="2"/>
  <c r="I755" i="2"/>
  <c r="H755" i="2"/>
  <c r="G755" i="2"/>
  <c r="F755" i="2"/>
  <c r="E755" i="2"/>
  <c r="D755" i="2"/>
  <c r="C755" i="2"/>
  <c r="B755" i="2"/>
  <c r="Q754" i="2"/>
  <c r="P754" i="2"/>
  <c r="O754" i="2"/>
  <c r="N754" i="2"/>
  <c r="M754" i="2"/>
  <c r="L754" i="2"/>
  <c r="K754" i="2"/>
  <c r="J754" i="2"/>
  <c r="I754" i="2"/>
  <c r="H754" i="2"/>
  <c r="G754" i="2"/>
  <c r="F754" i="2"/>
  <c r="E754" i="2"/>
  <c r="D754" i="2"/>
  <c r="C754" i="2"/>
  <c r="B754" i="2"/>
  <c r="Q753" i="2"/>
  <c r="P753" i="2"/>
  <c r="O753" i="2"/>
  <c r="N753" i="2"/>
  <c r="M753" i="2"/>
  <c r="L753" i="2"/>
  <c r="K753" i="2"/>
  <c r="J753" i="2"/>
  <c r="I753" i="2"/>
  <c r="H753" i="2"/>
  <c r="G753" i="2"/>
  <c r="F753" i="2"/>
  <c r="E753" i="2"/>
  <c r="D753" i="2"/>
  <c r="C753" i="2"/>
  <c r="B753" i="2"/>
  <c r="Q752" i="2"/>
  <c r="P752" i="2"/>
  <c r="O752" i="2"/>
  <c r="N752" i="2"/>
  <c r="M752" i="2"/>
  <c r="L752" i="2"/>
  <c r="K752" i="2"/>
  <c r="J752" i="2"/>
  <c r="I752" i="2"/>
  <c r="H752" i="2"/>
  <c r="G752" i="2"/>
  <c r="F752" i="2"/>
  <c r="E752" i="2"/>
  <c r="D752" i="2"/>
  <c r="C752" i="2"/>
  <c r="B752" i="2"/>
  <c r="Q751" i="2"/>
  <c r="P751" i="2"/>
  <c r="O751" i="2"/>
  <c r="N751" i="2"/>
  <c r="M751" i="2"/>
  <c r="L751" i="2"/>
  <c r="K751" i="2"/>
  <c r="J751" i="2"/>
  <c r="I751" i="2"/>
  <c r="H751" i="2"/>
  <c r="G751" i="2"/>
  <c r="F751" i="2"/>
  <c r="E751" i="2"/>
  <c r="D751" i="2"/>
  <c r="C751" i="2"/>
  <c r="B751" i="2"/>
  <c r="Q750" i="2"/>
  <c r="P750" i="2"/>
  <c r="O750" i="2"/>
  <c r="N750" i="2"/>
  <c r="M750" i="2"/>
  <c r="L750" i="2"/>
  <c r="K750" i="2"/>
  <c r="J750" i="2"/>
  <c r="I750" i="2"/>
  <c r="H750" i="2"/>
  <c r="G750" i="2"/>
  <c r="F750" i="2"/>
  <c r="E750" i="2"/>
  <c r="D750" i="2"/>
  <c r="C750" i="2"/>
  <c r="B750" i="2"/>
  <c r="Q749" i="2"/>
  <c r="P749" i="2"/>
  <c r="O749" i="2"/>
  <c r="N749" i="2"/>
  <c r="M749" i="2"/>
  <c r="L749" i="2"/>
  <c r="K749" i="2"/>
  <c r="J749" i="2"/>
  <c r="I749" i="2"/>
  <c r="H749" i="2"/>
  <c r="G749" i="2"/>
  <c r="F749" i="2"/>
  <c r="E749" i="2"/>
  <c r="D749" i="2"/>
  <c r="C749" i="2"/>
  <c r="B749" i="2"/>
  <c r="Q748" i="2"/>
  <c r="P748" i="2"/>
  <c r="O748" i="2"/>
  <c r="N748" i="2"/>
  <c r="M748" i="2"/>
  <c r="L748" i="2"/>
  <c r="K748" i="2"/>
  <c r="J748" i="2"/>
  <c r="I748" i="2"/>
  <c r="H748" i="2"/>
  <c r="G748" i="2"/>
  <c r="F748" i="2"/>
  <c r="E748" i="2"/>
  <c r="D748" i="2"/>
  <c r="C748" i="2"/>
  <c r="B748" i="2"/>
  <c r="Q747" i="2"/>
  <c r="P747" i="2"/>
  <c r="O747" i="2"/>
  <c r="N747" i="2"/>
  <c r="M747" i="2"/>
  <c r="L747" i="2"/>
  <c r="K747" i="2"/>
  <c r="J747" i="2"/>
  <c r="I747" i="2"/>
  <c r="H747" i="2"/>
  <c r="G747" i="2"/>
  <c r="F747" i="2"/>
  <c r="E747" i="2"/>
  <c r="D747" i="2"/>
  <c r="C747" i="2"/>
  <c r="B747" i="2"/>
  <c r="Q746" i="2"/>
  <c r="P746" i="2"/>
  <c r="O746" i="2"/>
  <c r="N746" i="2"/>
  <c r="M746" i="2"/>
  <c r="L746" i="2"/>
  <c r="K746" i="2"/>
  <c r="J746" i="2"/>
  <c r="I746" i="2"/>
  <c r="H746" i="2"/>
  <c r="G746" i="2"/>
  <c r="F746" i="2"/>
  <c r="E746" i="2"/>
  <c r="D746" i="2"/>
  <c r="C746" i="2"/>
  <c r="B746" i="2"/>
  <c r="Q745" i="2"/>
  <c r="P745" i="2"/>
  <c r="O745" i="2"/>
  <c r="N745" i="2"/>
  <c r="M745" i="2"/>
  <c r="L745" i="2"/>
  <c r="K745" i="2"/>
  <c r="J745" i="2"/>
  <c r="I745" i="2"/>
  <c r="H745" i="2"/>
  <c r="G745" i="2"/>
  <c r="F745" i="2"/>
  <c r="E745" i="2"/>
  <c r="D745" i="2"/>
  <c r="C745" i="2"/>
  <c r="B745" i="2"/>
  <c r="Q744" i="2"/>
  <c r="P744" i="2"/>
  <c r="O744" i="2"/>
  <c r="N744" i="2"/>
  <c r="M744" i="2"/>
  <c r="L744" i="2"/>
  <c r="K744" i="2"/>
  <c r="J744" i="2"/>
  <c r="I744" i="2"/>
  <c r="H744" i="2"/>
  <c r="G744" i="2"/>
  <c r="F744" i="2"/>
  <c r="E744" i="2"/>
  <c r="D744" i="2"/>
  <c r="C744" i="2"/>
  <c r="B744" i="2"/>
  <c r="Q743" i="2"/>
  <c r="P743" i="2"/>
  <c r="O743" i="2"/>
  <c r="N743" i="2"/>
  <c r="M743" i="2"/>
  <c r="L743" i="2"/>
  <c r="K743" i="2"/>
  <c r="J743" i="2"/>
  <c r="I743" i="2"/>
  <c r="H743" i="2"/>
  <c r="G743" i="2"/>
  <c r="F743" i="2"/>
  <c r="E743" i="2"/>
  <c r="D743" i="2"/>
  <c r="C743" i="2"/>
  <c r="B743" i="2"/>
  <c r="Q742" i="2"/>
  <c r="P742" i="2"/>
  <c r="O742" i="2"/>
  <c r="N742" i="2"/>
  <c r="M742" i="2"/>
  <c r="L742" i="2"/>
  <c r="K742" i="2"/>
  <c r="J742" i="2"/>
  <c r="I742" i="2"/>
  <c r="H742" i="2"/>
  <c r="G742" i="2"/>
  <c r="F742" i="2"/>
  <c r="E742" i="2"/>
  <c r="D742" i="2"/>
  <c r="C742" i="2"/>
  <c r="B742" i="2"/>
  <c r="Q741" i="2"/>
  <c r="P741" i="2"/>
  <c r="O741" i="2"/>
  <c r="N741" i="2"/>
  <c r="M741" i="2"/>
  <c r="L741" i="2"/>
  <c r="K741" i="2"/>
  <c r="J741" i="2"/>
  <c r="I741" i="2"/>
  <c r="H741" i="2"/>
  <c r="G741" i="2"/>
  <c r="F741" i="2"/>
  <c r="E741" i="2"/>
  <c r="D741" i="2"/>
  <c r="C741" i="2"/>
  <c r="B741" i="2"/>
  <c r="Q740" i="2"/>
  <c r="P740" i="2"/>
  <c r="O740" i="2"/>
  <c r="N740" i="2"/>
  <c r="M740" i="2"/>
  <c r="L740" i="2"/>
  <c r="K740" i="2"/>
  <c r="J740" i="2"/>
  <c r="I740" i="2"/>
  <c r="H740" i="2"/>
  <c r="G740" i="2"/>
  <c r="F740" i="2"/>
  <c r="E740" i="2"/>
  <c r="D740" i="2"/>
  <c r="C740" i="2"/>
  <c r="B740" i="2"/>
  <c r="Q739" i="2"/>
  <c r="P739" i="2"/>
  <c r="O739" i="2"/>
  <c r="N739" i="2"/>
  <c r="M739" i="2"/>
  <c r="L739" i="2"/>
  <c r="K739" i="2"/>
  <c r="J739" i="2"/>
  <c r="I739" i="2"/>
  <c r="H739" i="2"/>
  <c r="G739" i="2"/>
  <c r="F739" i="2"/>
  <c r="E739" i="2"/>
  <c r="D739" i="2"/>
  <c r="C739" i="2"/>
  <c r="B739" i="2"/>
  <c r="Q738" i="2"/>
  <c r="P738" i="2"/>
  <c r="O738" i="2"/>
  <c r="N738" i="2"/>
  <c r="M738" i="2"/>
  <c r="L738" i="2"/>
  <c r="K738" i="2"/>
  <c r="J738" i="2"/>
  <c r="I738" i="2"/>
  <c r="H738" i="2"/>
  <c r="G738" i="2"/>
  <c r="F738" i="2"/>
  <c r="E738" i="2"/>
  <c r="D738" i="2"/>
  <c r="C738" i="2"/>
  <c r="B738" i="2"/>
  <c r="Q737" i="2"/>
  <c r="P737" i="2"/>
  <c r="O737" i="2"/>
  <c r="N737" i="2"/>
  <c r="M737" i="2"/>
  <c r="L737" i="2"/>
  <c r="K737" i="2"/>
  <c r="J737" i="2"/>
  <c r="I737" i="2"/>
  <c r="H737" i="2"/>
  <c r="G737" i="2"/>
  <c r="F737" i="2"/>
  <c r="E737" i="2"/>
  <c r="D737" i="2"/>
  <c r="C737" i="2"/>
  <c r="B737" i="2"/>
  <c r="Q736" i="2"/>
  <c r="P736" i="2"/>
  <c r="O736" i="2"/>
  <c r="N736" i="2"/>
  <c r="M736" i="2"/>
  <c r="L736" i="2"/>
  <c r="K736" i="2"/>
  <c r="J736" i="2"/>
  <c r="I736" i="2"/>
  <c r="H736" i="2"/>
  <c r="G736" i="2"/>
  <c r="F736" i="2"/>
  <c r="E736" i="2"/>
  <c r="D736" i="2"/>
  <c r="C736" i="2"/>
  <c r="B736" i="2"/>
  <c r="Q735" i="2"/>
  <c r="P735" i="2"/>
  <c r="O735" i="2"/>
  <c r="N735" i="2"/>
  <c r="M735" i="2"/>
  <c r="L735" i="2"/>
  <c r="K735" i="2"/>
  <c r="J735" i="2"/>
  <c r="I735" i="2"/>
  <c r="H735" i="2"/>
  <c r="G735" i="2"/>
  <c r="F735" i="2"/>
  <c r="E735" i="2"/>
  <c r="D735" i="2"/>
  <c r="C735" i="2"/>
  <c r="B735" i="2"/>
  <c r="Q734" i="2"/>
  <c r="P734" i="2"/>
  <c r="O734" i="2"/>
  <c r="N734" i="2"/>
  <c r="M734" i="2"/>
  <c r="L734" i="2"/>
  <c r="K734" i="2"/>
  <c r="J734" i="2"/>
  <c r="I734" i="2"/>
  <c r="H734" i="2"/>
  <c r="G734" i="2"/>
  <c r="F734" i="2"/>
  <c r="E734" i="2"/>
  <c r="D734" i="2"/>
  <c r="C734" i="2"/>
  <c r="B734" i="2"/>
  <c r="Q733" i="2"/>
  <c r="P733" i="2"/>
  <c r="O733" i="2"/>
  <c r="N733" i="2"/>
  <c r="M733" i="2"/>
  <c r="L733" i="2"/>
  <c r="K733" i="2"/>
  <c r="J733" i="2"/>
  <c r="I733" i="2"/>
  <c r="H733" i="2"/>
  <c r="G733" i="2"/>
  <c r="F733" i="2"/>
  <c r="E733" i="2"/>
  <c r="D733" i="2"/>
  <c r="C733" i="2"/>
  <c r="B733" i="2"/>
  <c r="Q732" i="2"/>
  <c r="P732" i="2"/>
  <c r="O732" i="2"/>
  <c r="N732" i="2"/>
  <c r="M732" i="2"/>
  <c r="L732" i="2"/>
  <c r="K732" i="2"/>
  <c r="J732" i="2"/>
  <c r="I732" i="2"/>
  <c r="H732" i="2"/>
  <c r="G732" i="2"/>
  <c r="F732" i="2"/>
  <c r="E732" i="2"/>
  <c r="D732" i="2"/>
  <c r="C732" i="2"/>
  <c r="B732" i="2"/>
  <c r="Q731" i="2"/>
  <c r="P731" i="2"/>
  <c r="O731" i="2"/>
  <c r="N731" i="2"/>
  <c r="M731" i="2"/>
  <c r="L731" i="2"/>
  <c r="K731" i="2"/>
  <c r="J731" i="2"/>
  <c r="I731" i="2"/>
  <c r="H731" i="2"/>
  <c r="G731" i="2"/>
  <c r="F731" i="2"/>
  <c r="E731" i="2"/>
  <c r="D731" i="2"/>
  <c r="C731" i="2"/>
  <c r="B731" i="2"/>
  <c r="Q730" i="2"/>
  <c r="P730" i="2"/>
  <c r="O730" i="2"/>
  <c r="N730" i="2"/>
  <c r="M730" i="2"/>
  <c r="L730" i="2"/>
  <c r="K730" i="2"/>
  <c r="J730" i="2"/>
  <c r="I730" i="2"/>
  <c r="H730" i="2"/>
  <c r="G730" i="2"/>
  <c r="F730" i="2"/>
  <c r="E730" i="2"/>
  <c r="D730" i="2"/>
  <c r="C730" i="2"/>
  <c r="B730" i="2"/>
  <c r="Q729" i="2"/>
  <c r="P729" i="2"/>
  <c r="O729" i="2"/>
  <c r="N729" i="2"/>
  <c r="M729" i="2"/>
  <c r="L729" i="2"/>
  <c r="K729" i="2"/>
  <c r="J729" i="2"/>
  <c r="I729" i="2"/>
  <c r="H729" i="2"/>
  <c r="G729" i="2"/>
  <c r="F729" i="2"/>
  <c r="E729" i="2"/>
  <c r="D729" i="2"/>
  <c r="C729" i="2"/>
  <c r="B729" i="2"/>
  <c r="Q728" i="2"/>
  <c r="P728" i="2"/>
  <c r="O728" i="2"/>
  <c r="N728" i="2"/>
  <c r="M728" i="2"/>
  <c r="L728" i="2"/>
  <c r="K728" i="2"/>
  <c r="J728" i="2"/>
  <c r="I728" i="2"/>
  <c r="H728" i="2"/>
  <c r="G728" i="2"/>
  <c r="F728" i="2"/>
  <c r="E728" i="2"/>
  <c r="D728" i="2"/>
  <c r="C728" i="2"/>
  <c r="B728" i="2"/>
  <c r="Q727" i="2"/>
  <c r="P727" i="2"/>
  <c r="O727" i="2"/>
  <c r="N727" i="2"/>
  <c r="M727" i="2"/>
  <c r="L727" i="2"/>
  <c r="K727" i="2"/>
  <c r="J727" i="2"/>
  <c r="I727" i="2"/>
  <c r="H727" i="2"/>
  <c r="G727" i="2"/>
  <c r="F727" i="2"/>
  <c r="E727" i="2"/>
  <c r="D727" i="2"/>
  <c r="C727" i="2"/>
  <c r="B727" i="2"/>
  <c r="Q726" i="2"/>
  <c r="P726" i="2"/>
  <c r="O726" i="2"/>
  <c r="N726" i="2"/>
  <c r="M726" i="2"/>
  <c r="L726" i="2"/>
  <c r="K726" i="2"/>
  <c r="J726" i="2"/>
  <c r="I726" i="2"/>
  <c r="H726" i="2"/>
  <c r="G726" i="2"/>
  <c r="F726" i="2"/>
  <c r="E726" i="2"/>
  <c r="D726" i="2"/>
  <c r="C726" i="2"/>
  <c r="B726" i="2"/>
  <c r="Q725" i="2"/>
  <c r="P725" i="2"/>
  <c r="O725" i="2"/>
  <c r="N725" i="2"/>
  <c r="M725" i="2"/>
  <c r="L725" i="2"/>
  <c r="K725" i="2"/>
  <c r="J725" i="2"/>
  <c r="I725" i="2"/>
  <c r="H725" i="2"/>
  <c r="G725" i="2"/>
  <c r="F725" i="2"/>
  <c r="E725" i="2"/>
  <c r="D725" i="2"/>
  <c r="C725" i="2"/>
  <c r="B725" i="2"/>
  <c r="Q724" i="2"/>
  <c r="P724" i="2"/>
  <c r="O724" i="2"/>
  <c r="N724" i="2"/>
  <c r="M724" i="2"/>
  <c r="L724" i="2"/>
  <c r="K724" i="2"/>
  <c r="J724" i="2"/>
  <c r="I724" i="2"/>
  <c r="H724" i="2"/>
  <c r="G724" i="2"/>
  <c r="F724" i="2"/>
  <c r="E724" i="2"/>
  <c r="D724" i="2"/>
  <c r="C724" i="2"/>
  <c r="B724" i="2"/>
  <c r="Q723" i="2"/>
  <c r="P723" i="2"/>
  <c r="O723" i="2"/>
  <c r="N723" i="2"/>
  <c r="M723" i="2"/>
  <c r="L723" i="2"/>
  <c r="K723" i="2"/>
  <c r="J723" i="2"/>
  <c r="I723" i="2"/>
  <c r="H723" i="2"/>
  <c r="G723" i="2"/>
  <c r="F723" i="2"/>
  <c r="E723" i="2"/>
  <c r="D723" i="2"/>
  <c r="C723" i="2"/>
  <c r="B723" i="2"/>
  <c r="Q722" i="2"/>
  <c r="P722" i="2"/>
  <c r="O722" i="2"/>
  <c r="N722" i="2"/>
  <c r="M722" i="2"/>
  <c r="L722" i="2"/>
  <c r="K722" i="2"/>
  <c r="J722" i="2"/>
  <c r="I722" i="2"/>
  <c r="H722" i="2"/>
  <c r="G722" i="2"/>
  <c r="F722" i="2"/>
  <c r="E722" i="2"/>
  <c r="D722" i="2"/>
  <c r="C722" i="2"/>
  <c r="B722" i="2"/>
  <c r="Q721" i="2"/>
  <c r="P721" i="2"/>
  <c r="O721" i="2"/>
  <c r="N721" i="2"/>
  <c r="M721" i="2"/>
  <c r="L721" i="2"/>
  <c r="K721" i="2"/>
  <c r="J721" i="2"/>
  <c r="I721" i="2"/>
  <c r="H721" i="2"/>
  <c r="G721" i="2"/>
  <c r="F721" i="2"/>
  <c r="E721" i="2"/>
  <c r="D721" i="2"/>
  <c r="C721" i="2"/>
  <c r="B721" i="2"/>
  <c r="Q720" i="2"/>
  <c r="P720" i="2"/>
  <c r="O720" i="2"/>
  <c r="N720" i="2"/>
  <c r="M720" i="2"/>
  <c r="L720" i="2"/>
  <c r="K720" i="2"/>
  <c r="J720" i="2"/>
  <c r="I720" i="2"/>
  <c r="H720" i="2"/>
  <c r="G720" i="2"/>
  <c r="F720" i="2"/>
  <c r="E720" i="2"/>
  <c r="D720" i="2"/>
  <c r="C720" i="2"/>
  <c r="B720" i="2"/>
  <c r="Q719" i="2"/>
  <c r="P719" i="2"/>
  <c r="O719" i="2"/>
  <c r="N719" i="2"/>
  <c r="M719" i="2"/>
  <c r="L719" i="2"/>
  <c r="K719" i="2"/>
  <c r="J719" i="2"/>
  <c r="I719" i="2"/>
  <c r="H719" i="2"/>
  <c r="G719" i="2"/>
  <c r="F719" i="2"/>
  <c r="E719" i="2"/>
  <c r="D719" i="2"/>
  <c r="C719" i="2"/>
  <c r="B719" i="2"/>
  <c r="Q718" i="2"/>
  <c r="P718" i="2"/>
  <c r="O718" i="2"/>
  <c r="N718" i="2"/>
  <c r="M718" i="2"/>
  <c r="L718" i="2"/>
  <c r="K718" i="2"/>
  <c r="J718" i="2"/>
  <c r="I718" i="2"/>
  <c r="H718" i="2"/>
  <c r="G718" i="2"/>
  <c r="F718" i="2"/>
  <c r="E718" i="2"/>
  <c r="D718" i="2"/>
  <c r="C718" i="2"/>
  <c r="B718" i="2"/>
  <c r="Q717" i="2"/>
  <c r="P717" i="2"/>
  <c r="O717" i="2"/>
  <c r="N717" i="2"/>
  <c r="M717" i="2"/>
  <c r="L717" i="2"/>
  <c r="K717" i="2"/>
  <c r="J717" i="2"/>
  <c r="I717" i="2"/>
  <c r="H717" i="2"/>
  <c r="G717" i="2"/>
  <c r="F717" i="2"/>
  <c r="E717" i="2"/>
  <c r="D717" i="2"/>
  <c r="C717" i="2"/>
  <c r="B717" i="2"/>
  <c r="Q716" i="2"/>
  <c r="P716" i="2"/>
  <c r="O716" i="2"/>
  <c r="N716" i="2"/>
  <c r="M716" i="2"/>
  <c r="L716" i="2"/>
  <c r="K716" i="2"/>
  <c r="J716" i="2"/>
  <c r="I716" i="2"/>
  <c r="H716" i="2"/>
  <c r="G716" i="2"/>
  <c r="F716" i="2"/>
  <c r="E716" i="2"/>
  <c r="D716" i="2"/>
  <c r="C716" i="2"/>
  <c r="B716" i="2"/>
  <c r="Q715" i="2"/>
  <c r="P715" i="2"/>
  <c r="O715" i="2"/>
  <c r="N715" i="2"/>
  <c r="M715" i="2"/>
  <c r="L715" i="2"/>
  <c r="K715" i="2"/>
  <c r="J715" i="2"/>
  <c r="I715" i="2"/>
  <c r="H715" i="2"/>
  <c r="G715" i="2"/>
  <c r="F715" i="2"/>
  <c r="E715" i="2"/>
  <c r="D715" i="2"/>
  <c r="C715" i="2"/>
  <c r="B715" i="2"/>
  <c r="Q714" i="2"/>
  <c r="P714" i="2"/>
  <c r="O714" i="2"/>
  <c r="N714" i="2"/>
  <c r="M714" i="2"/>
  <c r="L714" i="2"/>
  <c r="K714" i="2"/>
  <c r="J714" i="2"/>
  <c r="I714" i="2"/>
  <c r="H714" i="2"/>
  <c r="G714" i="2"/>
  <c r="F714" i="2"/>
  <c r="E714" i="2"/>
  <c r="D714" i="2"/>
  <c r="C714" i="2"/>
  <c r="B714" i="2"/>
  <c r="Q713" i="2"/>
  <c r="P713" i="2"/>
  <c r="O713" i="2"/>
  <c r="N713" i="2"/>
  <c r="M713" i="2"/>
  <c r="L713" i="2"/>
  <c r="K713" i="2"/>
  <c r="J713" i="2"/>
  <c r="I713" i="2"/>
  <c r="H713" i="2"/>
  <c r="G713" i="2"/>
  <c r="F713" i="2"/>
  <c r="E713" i="2"/>
  <c r="D713" i="2"/>
  <c r="C713" i="2"/>
  <c r="B713" i="2"/>
  <c r="Q712" i="2"/>
  <c r="P712" i="2"/>
  <c r="O712" i="2"/>
  <c r="N712" i="2"/>
  <c r="M712" i="2"/>
  <c r="L712" i="2"/>
  <c r="K712" i="2"/>
  <c r="J712" i="2"/>
  <c r="I712" i="2"/>
  <c r="H712" i="2"/>
  <c r="G712" i="2"/>
  <c r="F712" i="2"/>
  <c r="E712" i="2"/>
  <c r="D712" i="2"/>
  <c r="C712" i="2"/>
  <c r="B712" i="2"/>
  <c r="Q711" i="2"/>
  <c r="P711" i="2"/>
  <c r="O711" i="2"/>
  <c r="N711" i="2"/>
  <c r="M711" i="2"/>
  <c r="L711" i="2"/>
  <c r="K711" i="2"/>
  <c r="J711" i="2"/>
  <c r="I711" i="2"/>
  <c r="H711" i="2"/>
  <c r="G711" i="2"/>
  <c r="F711" i="2"/>
  <c r="E711" i="2"/>
  <c r="D711" i="2"/>
  <c r="C711" i="2"/>
  <c r="B711" i="2"/>
  <c r="Q710" i="2"/>
  <c r="P710" i="2"/>
  <c r="O710" i="2"/>
  <c r="N710" i="2"/>
  <c r="M710" i="2"/>
  <c r="L710" i="2"/>
  <c r="K710" i="2"/>
  <c r="J710" i="2"/>
  <c r="I710" i="2"/>
  <c r="H710" i="2"/>
  <c r="G710" i="2"/>
  <c r="F710" i="2"/>
  <c r="E710" i="2"/>
  <c r="D710" i="2"/>
  <c r="C710" i="2"/>
  <c r="B710" i="2"/>
  <c r="Q709" i="2"/>
  <c r="P709" i="2"/>
  <c r="O709" i="2"/>
  <c r="N709" i="2"/>
  <c r="M709" i="2"/>
  <c r="L709" i="2"/>
  <c r="K709" i="2"/>
  <c r="J709" i="2"/>
  <c r="I709" i="2"/>
  <c r="H709" i="2"/>
  <c r="G709" i="2"/>
  <c r="F709" i="2"/>
  <c r="E709" i="2"/>
  <c r="D709" i="2"/>
  <c r="C709" i="2"/>
  <c r="B709" i="2"/>
  <c r="Q708" i="2"/>
  <c r="P708" i="2"/>
  <c r="O708" i="2"/>
  <c r="N708" i="2"/>
  <c r="M708" i="2"/>
  <c r="L708" i="2"/>
  <c r="K708" i="2"/>
  <c r="J708" i="2"/>
  <c r="I708" i="2"/>
  <c r="H708" i="2"/>
  <c r="G708" i="2"/>
  <c r="F708" i="2"/>
  <c r="E708" i="2"/>
  <c r="D708" i="2"/>
  <c r="C708" i="2"/>
  <c r="B708" i="2"/>
  <c r="Q707" i="2"/>
  <c r="P707" i="2"/>
  <c r="O707" i="2"/>
  <c r="N707" i="2"/>
  <c r="M707" i="2"/>
  <c r="L707" i="2"/>
  <c r="K707" i="2"/>
  <c r="J707" i="2"/>
  <c r="I707" i="2"/>
  <c r="H707" i="2"/>
  <c r="G707" i="2"/>
  <c r="F707" i="2"/>
  <c r="E707" i="2"/>
  <c r="D707" i="2"/>
  <c r="C707" i="2"/>
  <c r="B707" i="2"/>
  <c r="Q706" i="2"/>
  <c r="P706" i="2"/>
  <c r="O706" i="2"/>
  <c r="N706" i="2"/>
  <c r="M706" i="2"/>
  <c r="L706" i="2"/>
  <c r="K706" i="2"/>
  <c r="J706" i="2"/>
  <c r="I706" i="2"/>
  <c r="H706" i="2"/>
  <c r="G706" i="2"/>
  <c r="F706" i="2"/>
  <c r="E706" i="2"/>
  <c r="D706" i="2"/>
  <c r="C706" i="2"/>
  <c r="B706" i="2"/>
  <c r="Q705" i="2"/>
  <c r="P705" i="2"/>
  <c r="O705" i="2"/>
  <c r="N705" i="2"/>
  <c r="M705" i="2"/>
  <c r="L705" i="2"/>
  <c r="K705" i="2"/>
  <c r="J705" i="2"/>
  <c r="I705" i="2"/>
  <c r="H705" i="2"/>
  <c r="G705" i="2"/>
  <c r="F705" i="2"/>
  <c r="E705" i="2"/>
  <c r="D705" i="2"/>
  <c r="C705" i="2"/>
  <c r="B705" i="2"/>
  <c r="Q704" i="2"/>
  <c r="P704" i="2"/>
  <c r="O704" i="2"/>
  <c r="N704" i="2"/>
  <c r="M704" i="2"/>
  <c r="L704" i="2"/>
  <c r="K704" i="2"/>
  <c r="J704" i="2"/>
  <c r="I704" i="2"/>
  <c r="H704" i="2"/>
  <c r="G704" i="2"/>
  <c r="F704" i="2"/>
  <c r="E704" i="2"/>
  <c r="D704" i="2"/>
  <c r="C704" i="2"/>
  <c r="B704" i="2"/>
  <c r="Q703" i="2"/>
  <c r="P703" i="2"/>
  <c r="O703" i="2"/>
  <c r="N703" i="2"/>
  <c r="M703" i="2"/>
  <c r="L703" i="2"/>
  <c r="K703" i="2"/>
  <c r="J703" i="2"/>
  <c r="I703" i="2"/>
  <c r="H703" i="2"/>
  <c r="G703" i="2"/>
  <c r="F703" i="2"/>
  <c r="E703" i="2"/>
  <c r="D703" i="2"/>
  <c r="C703" i="2"/>
  <c r="B703" i="2"/>
  <c r="Q702" i="2"/>
  <c r="P702" i="2"/>
  <c r="O702" i="2"/>
  <c r="N702" i="2"/>
  <c r="M702" i="2"/>
  <c r="L702" i="2"/>
  <c r="K702" i="2"/>
  <c r="J702" i="2"/>
  <c r="I702" i="2"/>
  <c r="H702" i="2"/>
  <c r="G702" i="2"/>
  <c r="F702" i="2"/>
  <c r="E702" i="2"/>
  <c r="D702" i="2"/>
  <c r="C702" i="2"/>
  <c r="B702" i="2"/>
  <c r="Q701" i="2"/>
  <c r="P701" i="2"/>
  <c r="O701" i="2"/>
  <c r="N701" i="2"/>
  <c r="M701" i="2"/>
  <c r="L701" i="2"/>
  <c r="K701" i="2"/>
  <c r="J701" i="2"/>
  <c r="I701" i="2"/>
  <c r="H701" i="2"/>
  <c r="G701" i="2"/>
  <c r="F701" i="2"/>
  <c r="E701" i="2"/>
  <c r="D701" i="2"/>
  <c r="C701" i="2"/>
  <c r="B701" i="2"/>
  <c r="Q700" i="2"/>
  <c r="P700" i="2"/>
  <c r="O700" i="2"/>
  <c r="N700" i="2"/>
  <c r="M700" i="2"/>
  <c r="L700" i="2"/>
  <c r="K700" i="2"/>
  <c r="J700" i="2"/>
  <c r="I700" i="2"/>
  <c r="H700" i="2"/>
  <c r="G700" i="2"/>
  <c r="F700" i="2"/>
  <c r="E700" i="2"/>
  <c r="D700" i="2"/>
  <c r="C700" i="2"/>
  <c r="B700" i="2"/>
  <c r="Q699" i="2"/>
  <c r="P699" i="2"/>
  <c r="O699" i="2"/>
  <c r="N699" i="2"/>
  <c r="M699" i="2"/>
  <c r="L699" i="2"/>
  <c r="K699" i="2"/>
  <c r="J699" i="2"/>
  <c r="I699" i="2"/>
  <c r="H699" i="2"/>
  <c r="G699" i="2"/>
  <c r="F699" i="2"/>
  <c r="E699" i="2"/>
  <c r="D699" i="2"/>
  <c r="C699" i="2"/>
  <c r="B699" i="2"/>
  <c r="Q698" i="2"/>
  <c r="P698" i="2"/>
  <c r="O698" i="2"/>
  <c r="N698" i="2"/>
  <c r="M698" i="2"/>
  <c r="L698" i="2"/>
  <c r="K698" i="2"/>
  <c r="J698" i="2"/>
  <c r="I698" i="2"/>
  <c r="H698" i="2"/>
  <c r="G698" i="2"/>
  <c r="F698" i="2"/>
  <c r="E698" i="2"/>
  <c r="D698" i="2"/>
  <c r="C698" i="2"/>
  <c r="B698" i="2"/>
  <c r="Q697" i="2"/>
  <c r="P697" i="2"/>
  <c r="O697" i="2"/>
  <c r="N697" i="2"/>
  <c r="M697" i="2"/>
  <c r="L697" i="2"/>
  <c r="K697" i="2"/>
  <c r="J697" i="2"/>
  <c r="I697" i="2"/>
  <c r="H697" i="2"/>
  <c r="G697" i="2"/>
  <c r="F697" i="2"/>
  <c r="E697" i="2"/>
  <c r="D697" i="2"/>
  <c r="C697" i="2"/>
  <c r="B697" i="2"/>
  <c r="Q696" i="2"/>
  <c r="P696" i="2"/>
  <c r="O696" i="2"/>
  <c r="N696" i="2"/>
  <c r="M696" i="2"/>
  <c r="L696" i="2"/>
  <c r="K696" i="2"/>
  <c r="J696" i="2"/>
  <c r="I696" i="2"/>
  <c r="H696" i="2"/>
  <c r="G696" i="2"/>
  <c r="F696" i="2"/>
  <c r="E696" i="2"/>
  <c r="D696" i="2"/>
  <c r="C696" i="2"/>
  <c r="B696" i="2"/>
  <c r="Q695" i="2"/>
  <c r="P695" i="2"/>
  <c r="O695" i="2"/>
  <c r="N695" i="2"/>
  <c r="M695" i="2"/>
  <c r="L695" i="2"/>
  <c r="K695" i="2"/>
  <c r="J695" i="2"/>
  <c r="I695" i="2"/>
  <c r="H695" i="2"/>
  <c r="G695" i="2"/>
  <c r="F695" i="2"/>
  <c r="E695" i="2"/>
  <c r="D695" i="2"/>
  <c r="C695" i="2"/>
  <c r="B695" i="2"/>
  <c r="Q694" i="2"/>
  <c r="P694" i="2"/>
  <c r="O694" i="2"/>
  <c r="N694" i="2"/>
  <c r="M694" i="2"/>
  <c r="L694" i="2"/>
  <c r="K694" i="2"/>
  <c r="J694" i="2"/>
  <c r="I694" i="2"/>
  <c r="H694" i="2"/>
  <c r="G694" i="2"/>
  <c r="F694" i="2"/>
  <c r="E694" i="2"/>
  <c r="D694" i="2"/>
  <c r="C694" i="2"/>
  <c r="B694" i="2"/>
  <c r="Q693" i="2"/>
  <c r="P693" i="2"/>
  <c r="O693" i="2"/>
  <c r="N693" i="2"/>
  <c r="M693" i="2"/>
  <c r="L693" i="2"/>
  <c r="K693" i="2"/>
  <c r="J693" i="2"/>
  <c r="I693" i="2"/>
  <c r="H693" i="2"/>
  <c r="G693" i="2"/>
  <c r="F693" i="2"/>
  <c r="E693" i="2"/>
  <c r="D693" i="2"/>
  <c r="C693" i="2"/>
  <c r="B693" i="2"/>
  <c r="Q692" i="2"/>
  <c r="P692" i="2"/>
  <c r="O692" i="2"/>
  <c r="N692" i="2"/>
  <c r="M692" i="2"/>
  <c r="L692" i="2"/>
  <c r="K692" i="2"/>
  <c r="J692" i="2"/>
  <c r="I692" i="2"/>
  <c r="H692" i="2"/>
  <c r="G692" i="2"/>
  <c r="F692" i="2"/>
  <c r="E692" i="2"/>
  <c r="D692" i="2"/>
  <c r="C692" i="2"/>
  <c r="B692" i="2"/>
  <c r="Q691" i="2"/>
  <c r="P691" i="2"/>
  <c r="O691" i="2"/>
  <c r="N691" i="2"/>
  <c r="M691" i="2"/>
  <c r="L691" i="2"/>
  <c r="K691" i="2"/>
  <c r="J691" i="2"/>
  <c r="I691" i="2"/>
  <c r="H691" i="2"/>
  <c r="G691" i="2"/>
  <c r="F691" i="2"/>
  <c r="E691" i="2"/>
  <c r="D691" i="2"/>
  <c r="C691" i="2"/>
  <c r="B691" i="2"/>
  <c r="Q690" i="2"/>
  <c r="P690" i="2"/>
  <c r="O690" i="2"/>
  <c r="N690" i="2"/>
  <c r="M690" i="2"/>
  <c r="L690" i="2"/>
  <c r="K690" i="2"/>
  <c r="J690" i="2"/>
  <c r="I690" i="2"/>
  <c r="H690" i="2"/>
  <c r="G690" i="2"/>
  <c r="F690" i="2"/>
  <c r="E690" i="2"/>
  <c r="D690" i="2"/>
  <c r="C690" i="2"/>
  <c r="B690" i="2"/>
  <c r="Q689" i="2"/>
  <c r="P689" i="2"/>
  <c r="O689" i="2"/>
  <c r="N689" i="2"/>
  <c r="M689" i="2"/>
  <c r="L689" i="2"/>
  <c r="K689" i="2"/>
  <c r="J689" i="2"/>
  <c r="I689" i="2"/>
  <c r="H689" i="2"/>
  <c r="G689" i="2"/>
  <c r="F689" i="2"/>
  <c r="E689" i="2"/>
  <c r="D689" i="2"/>
  <c r="C689" i="2"/>
  <c r="B689" i="2"/>
  <c r="Q688" i="2"/>
  <c r="P688" i="2"/>
  <c r="O688" i="2"/>
  <c r="N688" i="2"/>
  <c r="M688" i="2"/>
  <c r="L688" i="2"/>
  <c r="K688" i="2"/>
  <c r="J688" i="2"/>
  <c r="I688" i="2"/>
  <c r="H688" i="2"/>
  <c r="G688" i="2"/>
  <c r="F688" i="2"/>
  <c r="E688" i="2"/>
  <c r="D688" i="2"/>
  <c r="C688" i="2"/>
  <c r="B688" i="2"/>
  <c r="Q687" i="2"/>
  <c r="P687" i="2"/>
  <c r="O687" i="2"/>
  <c r="N687" i="2"/>
  <c r="M687" i="2"/>
  <c r="L687" i="2"/>
  <c r="K687" i="2"/>
  <c r="J687" i="2"/>
  <c r="I687" i="2"/>
  <c r="H687" i="2"/>
  <c r="G687" i="2"/>
  <c r="F687" i="2"/>
  <c r="E687" i="2"/>
  <c r="D687" i="2"/>
  <c r="C687" i="2"/>
  <c r="B687" i="2"/>
  <c r="Q686" i="2"/>
  <c r="P686" i="2"/>
  <c r="O686" i="2"/>
  <c r="N686" i="2"/>
  <c r="M686" i="2"/>
  <c r="L686" i="2"/>
  <c r="K686" i="2"/>
  <c r="J686" i="2"/>
  <c r="I686" i="2"/>
  <c r="H686" i="2"/>
  <c r="G686" i="2"/>
  <c r="F686" i="2"/>
  <c r="E686" i="2"/>
  <c r="D686" i="2"/>
  <c r="C686" i="2"/>
  <c r="B686" i="2"/>
  <c r="Q685" i="2"/>
  <c r="P685" i="2"/>
  <c r="O685" i="2"/>
  <c r="N685" i="2"/>
  <c r="M685" i="2"/>
  <c r="L685" i="2"/>
  <c r="K685" i="2"/>
  <c r="J685" i="2"/>
  <c r="I685" i="2"/>
  <c r="H685" i="2"/>
  <c r="G685" i="2"/>
  <c r="F685" i="2"/>
  <c r="E685" i="2"/>
  <c r="D685" i="2"/>
  <c r="C685" i="2"/>
  <c r="B685" i="2"/>
  <c r="Q684" i="2"/>
  <c r="P684" i="2"/>
  <c r="O684" i="2"/>
  <c r="N684" i="2"/>
  <c r="M684" i="2"/>
  <c r="L684" i="2"/>
  <c r="K684" i="2"/>
  <c r="J684" i="2"/>
  <c r="I684" i="2"/>
  <c r="H684" i="2"/>
  <c r="G684" i="2"/>
  <c r="F684" i="2"/>
  <c r="E684" i="2"/>
  <c r="D684" i="2"/>
  <c r="C684" i="2"/>
  <c r="B684" i="2"/>
  <c r="Q683" i="2"/>
  <c r="P683" i="2"/>
  <c r="O683" i="2"/>
  <c r="N683" i="2"/>
  <c r="M683" i="2"/>
  <c r="L683" i="2"/>
  <c r="K683" i="2"/>
  <c r="J683" i="2"/>
  <c r="I683" i="2"/>
  <c r="H683" i="2"/>
  <c r="G683" i="2"/>
  <c r="F683" i="2"/>
  <c r="E683" i="2"/>
  <c r="D683" i="2"/>
  <c r="C683" i="2"/>
  <c r="B683" i="2"/>
  <c r="Q682" i="2"/>
  <c r="P682" i="2"/>
  <c r="O682" i="2"/>
  <c r="N682" i="2"/>
  <c r="M682" i="2"/>
  <c r="L682" i="2"/>
  <c r="K682" i="2"/>
  <c r="J682" i="2"/>
  <c r="I682" i="2"/>
  <c r="H682" i="2"/>
  <c r="G682" i="2"/>
  <c r="F682" i="2"/>
  <c r="E682" i="2"/>
  <c r="D682" i="2"/>
  <c r="C682" i="2"/>
  <c r="B682" i="2"/>
  <c r="Q681" i="2"/>
  <c r="P681" i="2"/>
  <c r="O681" i="2"/>
  <c r="N681" i="2"/>
  <c r="M681" i="2"/>
  <c r="L681" i="2"/>
  <c r="K681" i="2"/>
  <c r="J681" i="2"/>
  <c r="I681" i="2"/>
  <c r="H681" i="2"/>
  <c r="G681" i="2"/>
  <c r="F681" i="2"/>
  <c r="E681" i="2"/>
  <c r="D681" i="2"/>
  <c r="C681" i="2"/>
  <c r="B681" i="2"/>
  <c r="Q680" i="2"/>
  <c r="P680" i="2"/>
  <c r="O680" i="2"/>
  <c r="N680" i="2"/>
  <c r="M680" i="2"/>
  <c r="L680" i="2"/>
  <c r="K680" i="2"/>
  <c r="J680" i="2"/>
  <c r="I680" i="2"/>
  <c r="H680" i="2"/>
  <c r="G680" i="2"/>
  <c r="F680" i="2"/>
  <c r="E680" i="2"/>
  <c r="D680" i="2"/>
  <c r="C680" i="2"/>
  <c r="B680" i="2"/>
  <c r="Q679" i="2"/>
  <c r="P679" i="2"/>
  <c r="O679" i="2"/>
  <c r="N679" i="2"/>
  <c r="M679" i="2"/>
  <c r="L679" i="2"/>
  <c r="K679" i="2"/>
  <c r="J679" i="2"/>
  <c r="I679" i="2"/>
  <c r="H679" i="2"/>
  <c r="G679" i="2"/>
  <c r="F679" i="2"/>
  <c r="E679" i="2"/>
  <c r="D679" i="2"/>
  <c r="C679" i="2"/>
  <c r="B679" i="2"/>
  <c r="Q678" i="2"/>
  <c r="P678" i="2"/>
  <c r="O678" i="2"/>
  <c r="N678" i="2"/>
  <c r="M678" i="2"/>
  <c r="L678" i="2"/>
  <c r="K678" i="2"/>
  <c r="J678" i="2"/>
  <c r="I678" i="2"/>
  <c r="H678" i="2"/>
  <c r="G678" i="2"/>
  <c r="F678" i="2"/>
  <c r="E678" i="2"/>
  <c r="D678" i="2"/>
  <c r="C678" i="2"/>
  <c r="B678" i="2"/>
  <c r="Q677" i="2"/>
  <c r="P677" i="2"/>
  <c r="O677" i="2"/>
  <c r="N677" i="2"/>
  <c r="M677" i="2"/>
  <c r="L677" i="2"/>
  <c r="K677" i="2"/>
  <c r="J677" i="2"/>
  <c r="I677" i="2"/>
  <c r="H677" i="2"/>
  <c r="G677" i="2"/>
  <c r="F677" i="2"/>
  <c r="E677" i="2"/>
  <c r="D677" i="2"/>
  <c r="C677" i="2"/>
  <c r="B677" i="2"/>
  <c r="Q676" i="2"/>
  <c r="P676" i="2"/>
  <c r="O676" i="2"/>
  <c r="N676" i="2"/>
  <c r="M676" i="2"/>
  <c r="L676" i="2"/>
  <c r="K676" i="2"/>
  <c r="J676" i="2"/>
  <c r="I676" i="2"/>
  <c r="H676" i="2"/>
  <c r="G676" i="2"/>
  <c r="F676" i="2"/>
  <c r="E676" i="2"/>
  <c r="D676" i="2"/>
  <c r="C676" i="2"/>
  <c r="B676" i="2"/>
  <c r="Q675" i="2"/>
  <c r="P675" i="2"/>
  <c r="O675" i="2"/>
  <c r="N675" i="2"/>
  <c r="M675" i="2"/>
  <c r="L675" i="2"/>
  <c r="K675" i="2"/>
  <c r="J675" i="2"/>
  <c r="I675" i="2"/>
  <c r="H675" i="2"/>
  <c r="G675" i="2"/>
  <c r="F675" i="2"/>
  <c r="E675" i="2"/>
  <c r="D675" i="2"/>
  <c r="C675" i="2"/>
  <c r="B675" i="2"/>
  <c r="Q674" i="2"/>
  <c r="P674" i="2"/>
  <c r="O674" i="2"/>
  <c r="N674" i="2"/>
  <c r="M674" i="2"/>
  <c r="L674" i="2"/>
  <c r="K674" i="2"/>
  <c r="J674" i="2"/>
  <c r="I674" i="2"/>
  <c r="H674" i="2"/>
  <c r="G674" i="2"/>
  <c r="F674" i="2"/>
  <c r="E674" i="2"/>
  <c r="D674" i="2"/>
  <c r="C674" i="2"/>
  <c r="B674" i="2"/>
  <c r="Q673" i="2"/>
  <c r="P673" i="2"/>
  <c r="O673" i="2"/>
  <c r="N673" i="2"/>
  <c r="M673" i="2"/>
  <c r="L673" i="2"/>
  <c r="K673" i="2"/>
  <c r="J673" i="2"/>
  <c r="I673" i="2"/>
  <c r="H673" i="2"/>
  <c r="G673" i="2"/>
  <c r="F673" i="2"/>
  <c r="E673" i="2"/>
  <c r="D673" i="2"/>
  <c r="C673" i="2"/>
  <c r="B673" i="2"/>
  <c r="Q672" i="2"/>
  <c r="P672" i="2"/>
  <c r="O672" i="2"/>
  <c r="N672" i="2"/>
  <c r="M672" i="2"/>
  <c r="L672" i="2"/>
  <c r="K672" i="2"/>
  <c r="J672" i="2"/>
  <c r="I672" i="2"/>
  <c r="H672" i="2"/>
  <c r="G672" i="2"/>
  <c r="F672" i="2"/>
  <c r="E672" i="2"/>
  <c r="D672" i="2"/>
  <c r="C672" i="2"/>
  <c r="B672" i="2"/>
  <c r="Q671" i="2"/>
  <c r="P671" i="2"/>
  <c r="O671" i="2"/>
  <c r="N671" i="2"/>
  <c r="M671" i="2"/>
  <c r="L671" i="2"/>
  <c r="K671" i="2"/>
  <c r="J671" i="2"/>
  <c r="I671" i="2"/>
  <c r="H671" i="2"/>
  <c r="G671" i="2"/>
  <c r="F671" i="2"/>
  <c r="E671" i="2"/>
  <c r="D671" i="2"/>
  <c r="C671" i="2"/>
  <c r="B671" i="2"/>
  <c r="Q670" i="2"/>
  <c r="P670" i="2"/>
  <c r="O670" i="2"/>
  <c r="N670" i="2"/>
  <c r="M670" i="2"/>
  <c r="L670" i="2"/>
  <c r="K670" i="2"/>
  <c r="J670" i="2"/>
  <c r="I670" i="2"/>
  <c r="H670" i="2"/>
  <c r="G670" i="2"/>
  <c r="F670" i="2"/>
  <c r="E670" i="2"/>
  <c r="D670" i="2"/>
  <c r="C670" i="2"/>
  <c r="B670" i="2"/>
  <c r="Q669" i="2"/>
  <c r="P669" i="2"/>
  <c r="O669" i="2"/>
  <c r="N669" i="2"/>
  <c r="M669" i="2"/>
  <c r="L669" i="2"/>
  <c r="K669" i="2"/>
  <c r="J669" i="2"/>
  <c r="I669" i="2"/>
  <c r="H669" i="2"/>
  <c r="G669" i="2"/>
  <c r="F669" i="2"/>
  <c r="E669" i="2"/>
  <c r="D669" i="2"/>
  <c r="C669" i="2"/>
  <c r="B669" i="2"/>
  <c r="Q668" i="2"/>
  <c r="P668" i="2"/>
  <c r="O668" i="2"/>
  <c r="N668" i="2"/>
  <c r="M668" i="2"/>
  <c r="L668" i="2"/>
  <c r="K668" i="2"/>
  <c r="J668" i="2"/>
  <c r="I668" i="2"/>
  <c r="H668" i="2"/>
  <c r="G668" i="2"/>
  <c r="F668" i="2"/>
  <c r="E668" i="2"/>
  <c r="D668" i="2"/>
  <c r="C668" i="2"/>
  <c r="B668" i="2"/>
  <c r="Q667" i="2"/>
  <c r="P667" i="2"/>
  <c r="O667" i="2"/>
  <c r="N667" i="2"/>
  <c r="M667" i="2"/>
  <c r="L667" i="2"/>
  <c r="K667" i="2"/>
  <c r="J667" i="2"/>
  <c r="I667" i="2"/>
  <c r="H667" i="2"/>
  <c r="G667" i="2"/>
  <c r="F667" i="2"/>
  <c r="E667" i="2"/>
  <c r="D667" i="2"/>
  <c r="C667" i="2"/>
  <c r="B667" i="2"/>
  <c r="Q666" i="2"/>
  <c r="P666" i="2"/>
  <c r="O666" i="2"/>
  <c r="N666" i="2"/>
  <c r="M666" i="2"/>
  <c r="L666" i="2"/>
  <c r="K666" i="2"/>
  <c r="J666" i="2"/>
  <c r="I666" i="2"/>
  <c r="H666" i="2"/>
  <c r="G666" i="2"/>
  <c r="F666" i="2"/>
  <c r="E666" i="2"/>
  <c r="D666" i="2"/>
  <c r="C666" i="2"/>
  <c r="B666" i="2"/>
  <c r="Q665" i="2"/>
  <c r="P665" i="2"/>
  <c r="O665" i="2"/>
  <c r="N665" i="2"/>
  <c r="M665" i="2"/>
  <c r="L665" i="2"/>
  <c r="K665" i="2"/>
  <c r="J665" i="2"/>
  <c r="I665" i="2"/>
  <c r="H665" i="2"/>
  <c r="G665" i="2"/>
  <c r="F665" i="2"/>
  <c r="E665" i="2"/>
  <c r="D665" i="2"/>
  <c r="C665" i="2"/>
  <c r="B665" i="2"/>
  <c r="Q664" i="2"/>
  <c r="P664" i="2"/>
  <c r="O664" i="2"/>
  <c r="N664" i="2"/>
  <c r="M664" i="2"/>
  <c r="L664" i="2"/>
  <c r="K664" i="2"/>
  <c r="J664" i="2"/>
  <c r="I664" i="2"/>
  <c r="H664" i="2"/>
  <c r="G664" i="2"/>
  <c r="F664" i="2"/>
  <c r="E664" i="2"/>
  <c r="D664" i="2"/>
  <c r="C664" i="2"/>
  <c r="B664" i="2"/>
  <c r="Q663" i="2"/>
  <c r="P663" i="2"/>
  <c r="O663" i="2"/>
  <c r="N663" i="2"/>
  <c r="M663" i="2"/>
  <c r="L663" i="2"/>
  <c r="K663" i="2"/>
  <c r="J663" i="2"/>
  <c r="I663" i="2"/>
  <c r="H663" i="2"/>
  <c r="G663" i="2"/>
  <c r="F663" i="2"/>
  <c r="E663" i="2"/>
  <c r="D663" i="2"/>
  <c r="C663" i="2"/>
  <c r="B663" i="2"/>
  <c r="Q662" i="2"/>
  <c r="P662" i="2"/>
  <c r="O662" i="2"/>
  <c r="N662" i="2"/>
  <c r="M662" i="2"/>
  <c r="L662" i="2"/>
  <c r="K662" i="2"/>
  <c r="J662" i="2"/>
  <c r="I662" i="2"/>
  <c r="H662" i="2"/>
  <c r="G662" i="2"/>
  <c r="F662" i="2"/>
  <c r="E662" i="2"/>
  <c r="D662" i="2"/>
  <c r="C662" i="2"/>
  <c r="B662" i="2"/>
  <c r="Q661" i="2"/>
  <c r="P661" i="2"/>
  <c r="O661" i="2"/>
  <c r="N661" i="2"/>
  <c r="M661" i="2"/>
  <c r="L661" i="2"/>
  <c r="K661" i="2"/>
  <c r="J661" i="2"/>
  <c r="I661" i="2"/>
  <c r="H661" i="2"/>
  <c r="G661" i="2"/>
  <c r="F661" i="2"/>
  <c r="E661" i="2"/>
  <c r="D661" i="2"/>
  <c r="C661" i="2"/>
  <c r="B661" i="2"/>
  <c r="Q660" i="2"/>
  <c r="P660" i="2"/>
  <c r="O660" i="2"/>
  <c r="N660" i="2"/>
  <c r="M660" i="2"/>
  <c r="L660" i="2"/>
  <c r="K660" i="2"/>
  <c r="J660" i="2"/>
  <c r="I660" i="2"/>
  <c r="H660" i="2"/>
  <c r="G660" i="2"/>
  <c r="F660" i="2"/>
  <c r="E660" i="2"/>
  <c r="D660" i="2"/>
  <c r="C660" i="2"/>
  <c r="B660" i="2"/>
  <c r="Q659" i="2"/>
  <c r="P659" i="2"/>
  <c r="O659" i="2"/>
  <c r="N659" i="2"/>
  <c r="M659" i="2"/>
  <c r="L659" i="2"/>
  <c r="K659" i="2"/>
  <c r="J659" i="2"/>
  <c r="I659" i="2"/>
  <c r="H659" i="2"/>
  <c r="G659" i="2"/>
  <c r="F659" i="2"/>
  <c r="E659" i="2"/>
  <c r="D659" i="2"/>
  <c r="C659" i="2"/>
  <c r="B659" i="2"/>
  <c r="Q658" i="2"/>
  <c r="P658" i="2"/>
  <c r="O658" i="2"/>
  <c r="N658" i="2"/>
  <c r="M658" i="2"/>
  <c r="L658" i="2"/>
  <c r="K658" i="2"/>
  <c r="J658" i="2"/>
  <c r="I658" i="2"/>
  <c r="H658" i="2"/>
  <c r="G658" i="2"/>
  <c r="F658" i="2"/>
  <c r="E658" i="2"/>
  <c r="D658" i="2"/>
  <c r="C658" i="2"/>
  <c r="B658" i="2"/>
  <c r="Q657" i="2"/>
  <c r="P657" i="2"/>
  <c r="O657" i="2"/>
  <c r="N657" i="2"/>
  <c r="M657" i="2"/>
  <c r="L657" i="2"/>
  <c r="K657" i="2"/>
  <c r="J657" i="2"/>
  <c r="I657" i="2"/>
  <c r="H657" i="2"/>
  <c r="G657" i="2"/>
  <c r="F657" i="2"/>
  <c r="E657" i="2"/>
  <c r="D657" i="2"/>
  <c r="C657" i="2"/>
  <c r="B657" i="2"/>
  <c r="Q656" i="2"/>
  <c r="P656" i="2"/>
  <c r="O656" i="2"/>
  <c r="N656" i="2"/>
  <c r="M656" i="2"/>
  <c r="L656" i="2"/>
  <c r="K656" i="2"/>
  <c r="J656" i="2"/>
  <c r="I656" i="2"/>
  <c r="H656" i="2"/>
  <c r="G656" i="2"/>
  <c r="F656" i="2"/>
  <c r="E656" i="2"/>
  <c r="D656" i="2"/>
  <c r="C656" i="2"/>
  <c r="B656" i="2"/>
  <c r="Q655" i="2"/>
  <c r="P655" i="2"/>
  <c r="O655" i="2"/>
  <c r="N655" i="2"/>
  <c r="M655" i="2"/>
  <c r="L655" i="2"/>
  <c r="K655" i="2"/>
  <c r="J655" i="2"/>
  <c r="I655" i="2"/>
  <c r="H655" i="2"/>
  <c r="G655" i="2"/>
  <c r="F655" i="2"/>
  <c r="E655" i="2"/>
  <c r="D655" i="2"/>
  <c r="C655" i="2"/>
  <c r="B655" i="2"/>
  <c r="Q654" i="2"/>
  <c r="P654" i="2"/>
  <c r="O654" i="2"/>
  <c r="N654" i="2"/>
  <c r="M654" i="2"/>
  <c r="L654" i="2"/>
  <c r="K654" i="2"/>
  <c r="J654" i="2"/>
  <c r="I654" i="2"/>
  <c r="H654" i="2"/>
  <c r="G654" i="2"/>
  <c r="F654" i="2"/>
  <c r="E654" i="2"/>
  <c r="D654" i="2"/>
  <c r="C654" i="2"/>
  <c r="B654" i="2"/>
  <c r="Q653" i="2"/>
  <c r="P653" i="2"/>
  <c r="O653" i="2"/>
  <c r="N653" i="2"/>
  <c r="M653" i="2"/>
  <c r="L653" i="2"/>
  <c r="K653" i="2"/>
  <c r="J653" i="2"/>
  <c r="I653" i="2"/>
  <c r="H653" i="2"/>
  <c r="G653" i="2"/>
  <c r="F653" i="2"/>
  <c r="E653" i="2"/>
  <c r="D653" i="2"/>
  <c r="C653" i="2"/>
  <c r="B653" i="2"/>
  <c r="Q652" i="2"/>
  <c r="P652" i="2"/>
  <c r="O652" i="2"/>
  <c r="N652" i="2"/>
  <c r="M652" i="2"/>
  <c r="L652" i="2"/>
  <c r="K652" i="2"/>
  <c r="J652" i="2"/>
  <c r="I652" i="2"/>
  <c r="H652" i="2"/>
  <c r="G652" i="2"/>
  <c r="F652" i="2"/>
  <c r="E652" i="2"/>
  <c r="D652" i="2"/>
  <c r="C652" i="2"/>
  <c r="B652" i="2"/>
  <c r="Q651" i="2"/>
  <c r="P651" i="2"/>
  <c r="O651" i="2"/>
  <c r="N651" i="2"/>
  <c r="M651" i="2"/>
  <c r="L651" i="2"/>
  <c r="K651" i="2"/>
  <c r="J651" i="2"/>
  <c r="I651" i="2"/>
  <c r="H651" i="2"/>
  <c r="G651" i="2"/>
  <c r="F651" i="2"/>
  <c r="E651" i="2"/>
  <c r="D651" i="2"/>
  <c r="C651" i="2"/>
  <c r="B651" i="2"/>
  <c r="Q650" i="2"/>
  <c r="P650" i="2"/>
  <c r="O650" i="2"/>
  <c r="N650" i="2"/>
  <c r="M650" i="2"/>
  <c r="L650" i="2"/>
  <c r="K650" i="2"/>
  <c r="J650" i="2"/>
  <c r="I650" i="2"/>
  <c r="H650" i="2"/>
  <c r="G650" i="2"/>
  <c r="F650" i="2"/>
  <c r="E650" i="2"/>
  <c r="D650" i="2"/>
  <c r="C650" i="2"/>
  <c r="B650" i="2"/>
  <c r="Q649" i="2"/>
  <c r="P649" i="2"/>
  <c r="O649" i="2"/>
  <c r="N649" i="2"/>
  <c r="M649" i="2"/>
  <c r="L649" i="2"/>
  <c r="K649" i="2"/>
  <c r="J649" i="2"/>
  <c r="I649" i="2"/>
  <c r="H649" i="2"/>
  <c r="G649" i="2"/>
  <c r="F649" i="2"/>
  <c r="E649" i="2"/>
  <c r="D649" i="2"/>
  <c r="C649" i="2"/>
  <c r="B649" i="2"/>
  <c r="Q648" i="2"/>
  <c r="P648" i="2"/>
  <c r="O648" i="2"/>
  <c r="N648" i="2"/>
  <c r="M648" i="2"/>
  <c r="L648" i="2"/>
  <c r="K648" i="2"/>
  <c r="J648" i="2"/>
  <c r="I648" i="2"/>
  <c r="H648" i="2"/>
  <c r="G648" i="2"/>
  <c r="F648" i="2"/>
  <c r="E648" i="2"/>
  <c r="D648" i="2"/>
  <c r="C648" i="2"/>
  <c r="B648" i="2"/>
  <c r="Q647" i="2"/>
  <c r="P647" i="2"/>
  <c r="O647" i="2"/>
  <c r="N647" i="2"/>
  <c r="M647" i="2"/>
  <c r="L647" i="2"/>
  <c r="K647" i="2"/>
  <c r="J647" i="2"/>
  <c r="I647" i="2"/>
  <c r="H647" i="2"/>
  <c r="G647" i="2"/>
  <c r="F647" i="2"/>
  <c r="E647" i="2"/>
  <c r="D647" i="2"/>
  <c r="C647" i="2"/>
  <c r="B647" i="2"/>
  <c r="Q646" i="2"/>
  <c r="P646" i="2"/>
  <c r="O646" i="2"/>
  <c r="N646" i="2"/>
  <c r="M646" i="2"/>
  <c r="L646" i="2"/>
  <c r="K646" i="2"/>
  <c r="J646" i="2"/>
  <c r="I646" i="2"/>
  <c r="H646" i="2"/>
  <c r="G646" i="2"/>
  <c r="F646" i="2"/>
  <c r="E646" i="2"/>
  <c r="D646" i="2"/>
  <c r="C646" i="2"/>
  <c r="B646" i="2"/>
  <c r="Q645" i="2"/>
  <c r="P645" i="2"/>
  <c r="O645" i="2"/>
  <c r="N645" i="2"/>
  <c r="M645" i="2"/>
  <c r="L645" i="2"/>
  <c r="K645" i="2"/>
  <c r="J645" i="2"/>
  <c r="I645" i="2"/>
  <c r="H645" i="2"/>
  <c r="G645" i="2"/>
  <c r="F645" i="2"/>
  <c r="E645" i="2"/>
  <c r="D645" i="2"/>
  <c r="C645" i="2"/>
  <c r="B645" i="2"/>
  <c r="Q644" i="2"/>
  <c r="P644" i="2"/>
  <c r="O644" i="2"/>
  <c r="N644" i="2"/>
  <c r="M644" i="2"/>
  <c r="L644" i="2"/>
  <c r="K644" i="2"/>
  <c r="J644" i="2"/>
  <c r="I644" i="2"/>
  <c r="H644" i="2"/>
  <c r="G644" i="2"/>
  <c r="F644" i="2"/>
  <c r="E644" i="2"/>
  <c r="D644" i="2"/>
  <c r="C644" i="2"/>
  <c r="B644" i="2"/>
  <c r="Q643" i="2"/>
  <c r="P643" i="2"/>
  <c r="O643" i="2"/>
  <c r="N643" i="2"/>
  <c r="M643" i="2"/>
  <c r="L643" i="2"/>
  <c r="K643" i="2"/>
  <c r="J643" i="2"/>
  <c r="I643" i="2"/>
  <c r="H643" i="2"/>
  <c r="G643" i="2"/>
  <c r="F643" i="2"/>
  <c r="E643" i="2"/>
  <c r="D643" i="2"/>
  <c r="C643" i="2"/>
  <c r="B643" i="2"/>
  <c r="Q642" i="2"/>
  <c r="P642" i="2"/>
  <c r="O642" i="2"/>
  <c r="N642" i="2"/>
  <c r="M642" i="2"/>
  <c r="L642" i="2"/>
  <c r="K642" i="2"/>
  <c r="J642" i="2"/>
  <c r="I642" i="2"/>
  <c r="H642" i="2"/>
  <c r="G642" i="2"/>
  <c r="F642" i="2"/>
  <c r="E642" i="2"/>
  <c r="D642" i="2"/>
  <c r="C642" i="2"/>
  <c r="B642" i="2"/>
  <c r="Q641" i="2"/>
  <c r="P641" i="2"/>
  <c r="O641" i="2"/>
  <c r="N641" i="2"/>
  <c r="M641" i="2"/>
  <c r="L641" i="2"/>
  <c r="K641" i="2"/>
  <c r="J641" i="2"/>
  <c r="I641" i="2"/>
  <c r="H641" i="2"/>
  <c r="G641" i="2"/>
  <c r="F641" i="2"/>
  <c r="E641" i="2"/>
  <c r="D641" i="2"/>
  <c r="C641" i="2"/>
  <c r="B641" i="2"/>
  <c r="Q640" i="2"/>
  <c r="P640" i="2"/>
  <c r="O640" i="2"/>
  <c r="N640" i="2"/>
  <c r="M640" i="2"/>
  <c r="L640" i="2"/>
  <c r="K640" i="2"/>
  <c r="J640" i="2"/>
  <c r="I640" i="2"/>
  <c r="H640" i="2"/>
  <c r="G640" i="2"/>
  <c r="F640" i="2"/>
  <c r="E640" i="2"/>
  <c r="D640" i="2"/>
  <c r="C640" i="2"/>
  <c r="B640" i="2"/>
  <c r="Q639" i="2"/>
  <c r="P639" i="2"/>
  <c r="O639" i="2"/>
  <c r="N639" i="2"/>
  <c r="M639" i="2"/>
  <c r="L639" i="2"/>
  <c r="K639" i="2"/>
  <c r="J639" i="2"/>
  <c r="I639" i="2"/>
  <c r="H639" i="2"/>
  <c r="G639" i="2"/>
  <c r="F639" i="2"/>
  <c r="E639" i="2"/>
  <c r="D639" i="2"/>
  <c r="C639" i="2"/>
  <c r="B639" i="2"/>
  <c r="Q638" i="2"/>
  <c r="P638" i="2"/>
  <c r="O638" i="2"/>
  <c r="N638" i="2"/>
  <c r="M638" i="2"/>
  <c r="L638" i="2"/>
  <c r="K638" i="2"/>
  <c r="J638" i="2"/>
  <c r="I638" i="2"/>
  <c r="H638" i="2"/>
  <c r="G638" i="2"/>
  <c r="F638" i="2"/>
  <c r="E638" i="2"/>
  <c r="D638" i="2"/>
  <c r="C638" i="2"/>
  <c r="B638" i="2"/>
  <c r="Q637" i="2"/>
  <c r="P637" i="2"/>
  <c r="O637" i="2"/>
  <c r="N637" i="2"/>
  <c r="M637" i="2"/>
  <c r="L637" i="2"/>
  <c r="K637" i="2"/>
  <c r="J637" i="2"/>
  <c r="I637" i="2"/>
  <c r="H637" i="2"/>
  <c r="G637" i="2"/>
  <c r="F637" i="2"/>
  <c r="E637" i="2"/>
  <c r="D637" i="2"/>
  <c r="C637" i="2"/>
  <c r="B637" i="2"/>
  <c r="Q636" i="2"/>
  <c r="P636" i="2"/>
  <c r="O636" i="2"/>
  <c r="N636" i="2"/>
  <c r="M636" i="2"/>
  <c r="L636" i="2"/>
  <c r="K636" i="2"/>
  <c r="J636" i="2"/>
  <c r="I636" i="2"/>
  <c r="H636" i="2"/>
  <c r="G636" i="2"/>
  <c r="F636" i="2"/>
  <c r="E636" i="2"/>
  <c r="D636" i="2"/>
  <c r="C636" i="2"/>
  <c r="B636" i="2"/>
  <c r="Q635" i="2"/>
  <c r="P635" i="2"/>
  <c r="O635" i="2"/>
  <c r="N635" i="2"/>
  <c r="M635" i="2"/>
  <c r="L635" i="2"/>
  <c r="K635" i="2"/>
  <c r="J635" i="2"/>
  <c r="I635" i="2"/>
  <c r="H635" i="2"/>
  <c r="G635" i="2"/>
  <c r="F635" i="2"/>
  <c r="E635" i="2"/>
  <c r="D635" i="2"/>
  <c r="C635" i="2"/>
  <c r="B635" i="2"/>
  <c r="Q634" i="2"/>
  <c r="P634" i="2"/>
  <c r="O634" i="2"/>
  <c r="N634" i="2"/>
  <c r="M634" i="2"/>
  <c r="L634" i="2"/>
  <c r="K634" i="2"/>
  <c r="J634" i="2"/>
  <c r="I634" i="2"/>
  <c r="H634" i="2"/>
  <c r="G634" i="2"/>
  <c r="F634" i="2"/>
  <c r="E634" i="2"/>
  <c r="D634" i="2"/>
  <c r="C634" i="2"/>
  <c r="B634" i="2"/>
  <c r="Q633" i="2"/>
  <c r="P633" i="2"/>
  <c r="O633" i="2"/>
  <c r="N633" i="2"/>
  <c r="M633" i="2"/>
  <c r="L633" i="2"/>
  <c r="K633" i="2"/>
  <c r="J633" i="2"/>
  <c r="I633" i="2"/>
  <c r="H633" i="2"/>
  <c r="G633" i="2"/>
  <c r="F633" i="2"/>
  <c r="E633" i="2"/>
  <c r="D633" i="2"/>
  <c r="C633" i="2"/>
  <c r="B633" i="2"/>
  <c r="Q632" i="2"/>
  <c r="P632" i="2"/>
  <c r="O632" i="2"/>
  <c r="N632" i="2"/>
  <c r="M632" i="2"/>
  <c r="L632" i="2"/>
  <c r="K632" i="2"/>
  <c r="J632" i="2"/>
  <c r="I632" i="2"/>
  <c r="H632" i="2"/>
  <c r="G632" i="2"/>
  <c r="F632" i="2"/>
  <c r="E632" i="2"/>
  <c r="D632" i="2"/>
  <c r="C632" i="2"/>
  <c r="B632" i="2"/>
  <c r="Q631" i="2"/>
  <c r="P631" i="2"/>
  <c r="O631" i="2"/>
  <c r="N631" i="2"/>
  <c r="M631" i="2"/>
  <c r="L631" i="2"/>
  <c r="K631" i="2"/>
  <c r="J631" i="2"/>
  <c r="I631" i="2"/>
  <c r="H631" i="2"/>
  <c r="G631" i="2"/>
  <c r="F631" i="2"/>
  <c r="E631" i="2"/>
  <c r="D631" i="2"/>
  <c r="C631" i="2"/>
  <c r="B631" i="2"/>
  <c r="Q630" i="2"/>
  <c r="P630" i="2"/>
  <c r="O630" i="2"/>
  <c r="N630" i="2"/>
  <c r="M630" i="2"/>
  <c r="L630" i="2"/>
  <c r="K630" i="2"/>
  <c r="J630" i="2"/>
  <c r="I630" i="2"/>
  <c r="H630" i="2"/>
  <c r="G630" i="2"/>
  <c r="F630" i="2"/>
  <c r="E630" i="2"/>
  <c r="D630" i="2"/>
  <c r="C630" i="2"/>
  <c r="B630" i="2"/>
  <c r="Q629" i="2"/>
  <c r="P629" i="2"/>
  <c r="O629" i="2"/>
  <c r="N629" i="2"/>
  <c r="M629" i="2"/>
  <c r="L629" i="2"/>
  <c r="K629" i="2"/>
  <c r="J629" i="2"/>
  <c r="I629" i="2"/>
  <c r="H629" i="2"/>
  <c r="G629" i="2"/>
  <c r="F629" i="2"/>
  <c r="E629" i="2"/>
  <c r="D629" i="2"/>
  <c r="C629" i="2"/>
  <c r="B629" i="2"/>
  <c r="Q628" i="2"/>
  <c r="P628" i="2"/>
  <c r="O628" i="2"/>
  <c r="N628" i="2"/>
  <c r="M628" i="2"/>
  <c r="L628" i="2"/>
  <c r="K628" i="2"/>
  <c r="J628" i="2"/>
  <c r="I628" i="2"/>
  <c r="H628" i="2"/>
  <c r="G628" i="2"/>
  <c r="F628" i="2"/>
  <c r="E628" i="2"/>
  <c r="D628" i="2"/>
  <c r="C628" i="2"/>
  <c r="B628" i="2"/>
  <c r="Q627" i="2"/>
  <c r="P627" i="2"/>
  <c r="O627" i="2"/>
  <c r="N627" i="2"/>
  <c r="M627" i="2"/>
  <c r="L627" i="2"/>
  <c r="K627" i="2"/>
  <c r="J627" i="2"/>
  <c r="I627" i="2"/>
  <c r="H627" i="2"/>
  <c r="G627" i="2"/>
  <c r="F627" i="2"/>
  <c r="E627" i="2"/>
  <c r="D627" i="2"/>
  <c r="C627" i="2"/>
  <c r="B627" i="2"/>
  <c r="Q626" i="2"/>
  <c r="P626" i="2"/>
  <c r="O626" i="2"/>
  <c r="N626" i="2"/>
  <c r="M626" i="2"/>
  <c r="L626" i="2"/>
  <c r="K626" i="2"/>
  <c r="J626" i="2"/>
  <c r="I626" i="2"/>
  <c r="H626" i="2"/>
  <c r="G626" i="2"/>
  <c r="F626" i="2"/>
  <c r="E626" i="2"/>
  <c r="D626" i="2"/>
  <c r="C626" i="2"/>
  <c r="B626" i="2"/>
  <c r="Q625" i="2"/>
  <c r="P625" i="2"/>
  <c r="O625" i="2"/>
  <c r="N625" i="2"/>
  <c r="M625" i="2"/>
  <c r="L625" i="2"/>
  <c r="K625" i="2"/>
  <c r="J625" i="2"/>
  <c r="I625" i="2"/>
  <c r="H625" i="2"/>
  <c r="G625" i="2"/>
  <c r="F625" i="2"/>
  <c r="E625" i="2"/>
  <c r="D625" i="2"/>
  <c r="C625" i="2"/>
  <c r="B625" i="2"/>
  <c r="Q624" i="2"/>
  <c r="P624" i="2"/>
  <c r="O624" i="2"/>
  <c r="N624" i="2"/>
  <c r="M624" i="2"/>
  <c r="L624" i="2"/>
  <c r="K624" i="2"/>
  <c r="J624" i="2"/>
  <c r="I624" i="2"/>
  <c r="H624" i="2"/>
  <c r="G624" i="2"/>
  <c r="F624" i="2"/>
  <c r="E624" i="2"/>
  <c r="D624" i="2"/>
  <c r="C624" i="2"/>
  <c r="B624" i="2"/>
  <c r="Q623" i="2"/>
  <c r="P623" i="2"/>
  <c r="O623" i="2"/>
  <c r="N623" i="2"/>
  <c r="M623" i="2"/>
  <c r="L623" i="2"/>
  <c r="K623" i="2"/>
  <c r="J623" i="2"/>
  <c r="I623" i="2"/>
  <c r="H623" i="2"/>
  <c r="G623" i="2"/>
  <c r="F623" i="2"/>
  <c r="E623" i="2"/>
  <c r="D623" i="2"/>
  <c r="C623" i="2"/>
  <c r="B623" i="2"/>
  <c r="Q622" i="2"/>
  <c r="P622" i="2"/>
  <c r="O622" i="2"/>
  <c r="N622" i="2"/>
  <c r="M622" i="2"/>
  <c r="L622" i="2"/>
  <c r="K622" i="2"/>
  <c r="J622" i="2"/>
  <c r="I622" i="2"/>
  <c r="H622" i="2"/>
  <c r="G622" i="2"/>
  <c r="F622" i="2"/>
  <c r="E622" i="2"/>
  <c r="D622" i="2"/>
  <c r="C622" i="2"/>
  <c r="B622" i="2"/>
  <c r="Q621" i="2"/>
  <c r="P621" i="2"/>
  <c r="O621" i="2"/>
  <c r="N621" i="2"/>
  <c r="M621" i="2"/>
  <c r="L621" i="2"/>
  <c r="K621" i="2"/>
  <c r="J621" i="2"/>
  <c r="I621" i="2"/>
  <c r="H621" i="2"/>
  <c r="G621" i="2"/>
  <c r="F621" i="2"/>
  <c r="E621" i="2"/>
  <c r="D621" i="2"/>
  <c r="C621" i="2"/>
  <c r="B621" i="2"/>
  <c r="Q620" i="2"/>
  <c r="P620" i="2"/>
  <c r="O620" i="2"/>
  <c r="N620" i="2"/>
  <c r="M620" i="2"/>
  <c r="L620" i="2"/>
  <c r="K620" i="2"/>
  <c r="J620" i="2"/>
  <c r="I620" i="2"/>
  <c r="H620" i="2"/>
  <c r="G620" i="2"/>
  <c r="F620" i="2"/>
  <c r="E620" i="2"/>
  <c r="D620" i="2"/>
  <c r="C620" i="2"/>
  <c r="B620" i="2"/>
  <c r="Q619" i="2"/>
  <c r="P619" i="2"/>
  <c r="O619" i="2"/>
  <c r="N619" i="2"/>
  <c r="M619" i="2"/>
  <c r="L619" i="2"/>
  <c r="K619" i="2"/>
  <c r="J619" i="2"/>
  <c r="I619" i="2"/>
  <c r="H619" i="2"/>
  <c r="G619" i="2"/>
  <c r="F619" i="2"/>
  <c r="E619" i="2"/>
  <c r="D619" i="2"/>
  <c r="C619" i="2"/>
  <c r="B619" i="2"/>
  <c r="Q618" i="2"/>
  <c r="P618" i="2"/>
  <c r="O618" i="2"/>
  <c r="N618" i="2"/>
  <c r="M618" i="2"/>
  <c r="L618" i="2"/>
  <c r="K618" i="2"/>
  <c r="J618" i="2"/>
  <c r="I618" i="2"/>
  <c r="H618" i="2"/>
  <c r="G618" i="2"/>
  <c r="F618" i="2"/>
  <c r="E618" i="2"/>
  <c r="D618" i="2"/>
  <c r="C618" i="2"/>
  <c r="B618" i="2"/>
  <c r="Q617" i="2"/>
  <c r="P617" i="2"/>
  <c r="O617" i="2"/>
  <c r="N617" i="2"/>
  <c r="M617" i="2"/>
  <c r="L617" i="2"/>
  <c r="K617" i="2"/>
  <c r="J617" i="2"/>
  <c r="I617" i="2"/>
  <c r="H617" i="2"/>
  <c r="G617" i="2"/>
  <c r="F617" i="2"/>
  <c r="E617" i="2"/>
  <c r="D617" i="2"/>
  <c r="C617" i="2"/>
  <c r="B617" i="2"/>
  <c r="Q616" i="2"/>
  <c r="P616" i="2"/>
  <c r="O616" i="2"/>
  <c r="N616" i="2"/>
  <c r="M616" i="2"/>
  <c r="L616" i="2"/>
  <c r="K616" i="2"/>
  <c r="J616" i="2"/>
  <c r="I616" i="2"/>
  <c r="H616" i="2"/>
  <c r="G616" i="2"/>
  <c r="F616" i="2"/>
  <c r="E616" i="2"/>
  <c r="D616" i="2"/>
  <c r="C616" i="2"/>
  <c r="B616" i="2"/>
  <c r="Q615" i="2"/>
  <c r="P615" i="2"/>
  <c r="O615" i="2"/>
  <c r="N615" i="2"/>
  <c r="M615" i="2"/>
  <c r="L615" i="2"/>
  <c r="K615" i="2"/>
  <c r="J615" i="2"/>
  <c r="I615" i="2"/>
  <c r="H615" i="2"/>
  <c r="G615" i="2"/>
  <c r="F615" i="2"/>
  <c r="E615" i="2"/>
  <c r="D615" i="2"/>
  <c r="C615" i="2"/>
  <c r="B615" i="2"/>
  <c r="Q614" i="2"/>
  <c r="P614" i="2"/>
  <c r="O614" i="2"/>
  <c r="N614" i="2"/>
  <c r="M614" i="2"/>
  <c r="L614" i="2"/>
  <c r="K614" i="2"/>
  <c r="J614" i="2"/>
  <c r="I614" i="2"/>
  <c r="H614" i="2"/>
  <c r="G614" i="2"/>
  <c r="F614" i="2"/>
  <c r="E614" i="2"/>
  <c r="D614" i="2"/>
  <c r="C614" i="2"/>
  <c r="B614" i="2"/>
  <c r="Q613" i="2"/>
  <c r="P613" i="2"/>
  <c r="O613" i="2"/>
  <c r="N613" i="2"/>
  <c r="M613" i="2"/>
  <c r="L613" i="2"/>
  <c r="K613" i="2"/>
  <c r="J613" i="2"/>
  <c r="I613" i="2"/>
  <c r="H613" i="2"/>
  <c r="G613" i="2"/>
  <c r="F613" i="2"/>
  <c r="E613" i="2"/>
  <c r="D613" i="2"/>
  <c r="C613" i="2"/>
  <c r="B613" i="2"/>
  <c r="Q612" i="2"/>
  <c r="P612" i="2"/>
  <c r="O612" i="2"/>
  <c r="N612" i="2"/>
  <c r="M612" i="2"/>
  <c r="L612" i="2"/>
  <c r="K612" i="2"/>
  <c r="J612" i="2"/>
  <c r="I612" i="2"/>
  <c r="H612" i="2"/>
  <c r="G612" i="2"/>
  <c r="F612" i="2"/>
  <c r="E612" i="2"/>
  <c r="D612" i="2"/>
  <c r="C612" i="2"/>
  <c r="B612" i="2"/>
  <c r="Q611" i="2"/>
  <c r="P611" i="2"/>
  <c r="O611" i="2"/>
  <c r="N611" i="2"/>
  <c r="M611" i="2"/>
  <c r="L611" i="2"/>
  <c r="K611" i="2"/>
  <c r="J611" i="2"/>
  <c r="I611" i="2"/>
  <c r="H611" i="2"/>
  <c r="G611" i="2"/>
  <c r="F611" i="2"/>
  <c r="E611" i="2"/>
  <c r="D611" i="2"/>
  <c r="C611" i="2"/>
  <c r="B611" i="2"/>
  <c r="Q610" i="2"/>
  <c r="P610" i="2"/>
  <c r="O610" i="2"/>
  <c r="N610" i="2"/>
  <c r="M610" i="2"/>
  <c r="L610" i="2"/>
  <c r="K610" i="2"/>
  <c r="J610" i="2"/>
  <c r="I610" i="2"/>
  <c r="H610" i="2"/>
  <c r="G610" i="2"/>
  <c r="F610" i="2"/>
  <c r="E610" i="2"/>
  <c r="D610" i="2"/>
  <c r="C610" i="2"/>
  <c r="B610" i="2"/>
  <c r="Q609" i="2"/>
  <c r="P609" i="2"/>
  <c r="O609" i="2"/>
  <c r="N609" i="2"/>
  <c r="M609" i="2"/>
  <c r="L609" i="2"/>
  <c r="K609" i="2"/>
  <c r="J609" i="2"/>
  <c r="I609" i="2"/>
  <c r="H609" i="2"/>
  <c r="G609" i="2"/>
  <c r="F609" i="2"/>
  <c r="E609" i="2"/>
  <c r="D609" i="2"/>
  <c r="C609" i="2"/>
  <c r="B609" i="2"/>
  <c r="Q608" i="2"/>
  <c r="P608" i="2"/>
  <c r="O608" i="2"/>
  <c r="N608" i="2"/>
  <c r="M608" i="2"/>
  <c r="L608" i="2"/>
  <c r="K608" i="2"/>
  <c r="J608" i="2"/>
  <c r="I608" i="2"/>
  <c r="H608" i="2"/>
  <c r="G608" i="2"/>
  <c r="F608" i="2"/>
  <c r="E608" i="2"/>
  <c r="D608" i="2"/>
  <c r="C608" i="2"/>
  <c r="B608" i="2"/>
  <c r="Q607" i="2"/>
  <c r="P607" i="2"/>
  <c r="O607" i="2"/>
  <c r="N607" i="2"/>
  <c r="M607" i="2"/>
  <c r="L607" i="2"/>
  <c r="K607" i="2"/>
  <c r="J607" i="2"/>
  <c r="I607" i="2"/>
  <c r="H607" i="2"/>
  <c r="G607" i="2"/>
  <c r="F607" i="2"/>
  <c r="E607" i="2"/>
  <c r="D607" i="2"/>
  <c r="C607" i="2"/>
  <c r="B607" i="2"/>
  <c r="Q606" i="2"/>
  <c r="P606" i="2"/>
  <c r="O606" i="2"/>
  <c r="N606" i="2"/>
  <c r="M606" i="2"/>
  <c r="L606" i="2"/>
  <c r="K606" i="2"/>
  <c r="J606" i="2"/>
  <c r="I606" i="2"/>
  <c r="H606" i="2"/>
  <c r="G606" i="2"/>
  <c r="F606" i="2"/>
  <c r="E606" i="2"/>
  <c r="D606" i="2"/>
  <c r="C606" i="2"/>
  <c r="B606" i="2"/>
  <c r="Q605" i="2"/>
  <c r="P605" i="2"/>
  <c r="O605" i="2"/>
  <c r="N605" i="2"/>
  <c r="M605" i="2"/>
  <c r="L605" i="2"/>
  <c r="K605" i="2"/>
  <c r="J605" i="2"/>
  <c r="I605" i="2"/>
  <c r="H605" i="2"/>
  <c r="G605" i="2"/>
  <c r="F605" i="2"/>
  <c r="E605" i="2"/>
  <c r="D605" i="2"/>
  <c r="C605" i="2"/>
  <c r="B605" i="2"/>
  <c r="Q604" i="2"/>
  <c r="P604" i="2"/>
  <c r="O604" i="2"/>
  <c r="N604" i="2"/>
  <c r="M604" i="2"/>
  <c r="L604" i="2"/>
  <c r="K604" i="2"/>
  <c r="J604" i="2"/>
  <c r="I604" i="2"/>
  <c r="H604" i="2"/>
  <c r="G604" i="2"/>
  <c r="F604" i="2"/>
  <c r="E604" i="2"/>
  <c r="D604" i="2"/>
  <c r="C604" i="2"/>
  <c r="B604" i="2"/>
  <c r="Q603" i="2"/>
  <c r="P603" i="2"/>
  <c r="O603" i="2"/>
  <c r="N603" i="2"/>
  <c r="M603" i="2"/>
  <c r="L603" i="2"/>
  <c r="K603" i="2"/>
  <c r="J603" i="2"/>
  <c r="I603" i="2"/>
  <c r="H603" i="2"/>
  <c r="G603" i="2"/>
  <c r="F603" i="2"/>
  <c r="E603" i="2"/>
  <c r="D603" i="2"/>
  <c r="C603" i="2"/>
  <c r="B603" i="2"/>
  <c r="Q602" i="2"/>
  <c r="P602" i="2"/>
  <c r="O602" i="2"/>
  <c r="N602" i="2"/>
  <c r="M602" i="2"/>
  <c r="L602" i="2"/>
  <c r="K602" i="2"/>
  <c r="J602" i="2"/>
  <c r="I602" i="2"/>
  <c r="H602" i="2"/>
  <c r="G602" i="2"/>
  <c r="F602" i="2"/>
  <c r="E602" i="2"/>
  <c r="D602" i="2"/>
  <c r="C602" i="2"/>
  <c r="B602" i="2"/>
  <c r="Q601" i="2"/>
  <c r="P601" i="2"/>
  <c r="O601" i="2"/>
  <c r="N601" i="2"/>
  <c r="M601" i="2"/>
  <c r="L601" i="2"/>
  <c r="K601" i="2"/>
  <c r="J601" i="2"/>
  <c r="I601" i="2"/>
  <c r="H601" i="2"/>
  <c r="G601" i="2"/>
  <c r="F601" i="2"/>
  <c r="E601" i="2"/>
  <c r="D601" i="2"/>
  <c r="C601" i="2"/>
  <c r="B601" i="2"/>
  <c r="Q600" i="2"/>
  <c r="P600" i="2"/>
  <c r="O600" i="2"/>
  <c r="N600" i="2"/>
  <c r="M600" i="2"/>
  <c r="L600" i="2"/>
  <c r="K600" i="2"/>
  <c r="J600" i="2"/>
  <c r="I600" i="2"/>
  <c r="H600" i="2"/>
  <c r="G600" i="2"/>
  <c r="F600" i="2"/>
  <c r="E600" i="2"/>
  <c r="D600" i="2"/>
  <c r="C600" i="2"/>
  <c r="B600" i="2"/>
  <c r="Q599" i="2"/>
  <c r="P599" i="2"/>
  <c r="O599" i="2"/>
  <c r="N599" i="2"/>
  <c r="M599" i="2"/>
  <c r="L599" i="2"/>
  <c r="K599" i="2"/>
  <c r="J599" i="2"/>
  <c r="I599" i="2"/>
  <c r="H599" i="2"/>
  <c r="G599" i="2"/>
  <c r="F599" i="2"/>
  <c r="E599" i="2"/>
  <c r="D599" i="2"/>
  <c r="C599" i="2"/>
  <c r="B599" i="2"/>
  <c r="Q598" i="2"/>
  <c r="P598" i="2"/>
  <c r="O598" i="2"/>
  <c r="N598" i="2"/>
  <c r="M598" i="2"/>
  <c r="L598" i="2"/>
  <c r="K598" i="2"/>
  <c r="J598" i="2"/>
  <c r="I598" i="2"/>
  <c r="H598" i="2"/>
  <c r="G598" i="2"/>
  <c r="F598" i="2"/>
  <c r="E598" i="2"/>
  <c r="D598" i="2"/>
  <c r="C598" i="2"/>
  <c r="B598" i="2"/>
  <c r="Q597" i="2"/>
  <c r="P597" i="2"/>
  <c r="O597" i="2"/>
  <c r="N597" i="2"/>
  <c r="M597" i="2"/>
  <c r="L597" i="2"/>
  <c r="K597" i="2"/>
  <c r="J597" i="2"/>
  <c r="I597" i="2"/>
  <c r="H597" i="2"/>
  <c r="G597" i="2"/>
  <c r="F597" i="2"/>
  <c r="E597" i="2"/>
  <c r="D597" i="2"/>
  <c r="C597" i="2"/>
  <c r="B597" i="2"/>
  <c r="Q596" i="2"/>
  <c r="P596" i="2"/>
  <c r="O596" i="2"/>
  <c r="N596" i="2"/>
  <c r="M596" i="2"/>
  <c r="L596" i="2"/>
  <c r="K596" i="2"/>
  <c r="J596" i="2"/>
  <c r="I596" i="2"/>
  <c r="H596" i="2"/>
  <c r="G596" i="2"/>
  <c r="F596" i="2"/>
  <c r="E596" i="2"/>
  <c r="D596" i="2"/>
  <c r="C596" i="2"/>
  <c r="B596" i="2"/>
  <c r="Q595" i="2"/>
  <c r="P595" i="2"/>
  <c r="O595" i="2"/>
  <c r="N595" i="2"/>
  <c r="M595" i="2"/>
  <c r="L595" i="2"/>
  <c r="K595" i="2"/>
  <c r="J595" i="2"/>
  <c r="I595" i="2"/>
  <c r="H595" i="2"/>
  <c r="G595" i="2"/>
  <c r="F595" i="2"/>
  <c r="E595" i="2"/>
  <c r="D595" i="2"/>
  <c r="C595" i="2"/>
  <c r="B595" i="2"/>
  <c r="Q594" i="2"/>
  <c r="P594" i="2"/>
  <c r="O594" i="2"/>
  <c r="N594" i="2"/>
  <c r="M594" i="2"/>
  <c r="L594" i="2"/>
  <c r="K594" i="2"/>
  <c r="J594" i="2"/>
  <c r="I594" i="2"/>
  <c r="H594" i="2"/>
  <c r="G594" i="2"/>
  <c r="F594" i="2"/>
  <c r="E594" i="2"/>
  <c r="D594" i="2"/>
  <c r="C594" i="2"/>
  <c r="B594" i="2"/>
  <c r="Q593" i="2"/>
  <c r="P593" i="2"/>
  <c r="O593" i="2"/>
  <c r="N593" i="2"/>
  <c r="M593" i="2"/>
  <c r="L593" i="2"/>
  <c r="K593" i="2"/>
  <c r="J593" i="2"/>
  <c r="I593" i="2"/>
  <c r="H593" i="2"/>
  <c r="G593" i="2"/>
  <c r="F593" i="2"/>
  <c r="E593" i="2"/>
  <c r="D593" i="2"/>
  <c r="C593" i="2"/>
  <c r="B593" i="2"/>
  <c r="Q592" i="2"/>
  <c r="P592" i="2"/>
  <c r="O592" i="2"/>
  <c r="N592" i="2"/>
  <c r="M592" i="2"/>
  <c r="L592" i="2"/>
  <c r="K592" i="2"/>
  <c r="J592" i="2"/>
  <c r="I592" i="2"/>
  <c r="H592" i="2"/>
  <c r="G592" i="2"/>
  <c r="F592" i="2"/>
  <c r="E592" i="2"/>
  <c r="D592" i="2"/>
  <c r="C592" i="2"/>
  <c r="B592" i="2"/>
  <c r="Q591" i="2"/>
  <c r="P591" i="2"/>
  <c r="O591" i="2"/>
  <c r="N591" i="2"/>
  <c r="M591" i="2"/>
  <c r="L591" i="2"/>
  <c r="K591" i="2"/>
  <c r="J591" i="2"/>
  <c r="I591" i="2"/>
  <c r="H591" i="2"/>
  <c r="G591" i="2"/>
  <c r="F591" i="2"/>
  <c r="E591" i="2"/>
  <c r="D591" i="2"/>
  <c r="C591" i="2"/>
  <c r="B591" i="2"/>
  <c r="Q590" i="2"/>
  <c r="P590" i="2"/>
  <c r="O590" i="2"/>
  <c r="N590" i="2"/>
  <c r="M590" i="2"/>
  <c r="L590" i="2"/>
  <c r="K590" i="2"/>
  <c r="J590" i="2"/>
  <c r="I590" i="2"/>
  <c r="H590" i="2"/>
  <c r="G590" i="2"/>
  <c r="F590" i="2"/>
  <c r="E590" i="2"/>
  <c r="D590" i="2"/>
  <c r="C590" i="2"/>
  <c r="B590" i="2"/>
  <c r="Q589" i="2"/>
  <c r="P589" i="2"/>
  <c r="O589" i="2"/>
  <c r="N589" i="2"/>
  <c r="M589" i="2"/>
  <c r="L589" i="2"/>
  <c r="K589" i="2"/>
  <c r="J589" i="2"/>
  <c r="I589" i="2"/>
  <c r="H589" i="2"/>
  <c r="G589" i="2"/>
  <c r="F589" i="2"/>
  <c r="E589" i="2"/>
  <c r="D589" i="2"/>
  <c r="C589" i="2"/>
  <c r="B589" i="2"/>
  <c r="Q588" i="2"/>
  <c r="P588" i="2"/>
  <c r="O588" i="2"/>
  <c r="N588" i="2"/>
  <c r="M588" i="2"/>
  <c r="L588" i="2"/>
  <c r="K588" i="2"/>
  <c r="J588" i="2"/>
  <c r="I588" i="2"/>
  <c r="H588" i="2"/>
  <c r="G588" i="2"/>
  <c r="F588" i="2"/>
  <c r="E588" i="2"/>
  <c r="D588" i="2"/>
  <c r="C588" i="2"/>
  <c r="B588" i="2"/>
  <c r="Q587" i="2"/>
  <c r="P587" i="2"/>
  <c r="O587" i="2"/>
  <c r="N587" i="2"/>
  <c r="M587" i="2"/>
  <c r="L587" i="2"/>
  <c r="K587" i="2"/>
  <c r="J587" i="2"/>
  <c r="I587" i="2"/>
  <c r="H587" i="2"/>
  <c r="G587" i="2"/>
  <c r="F587" i="2"/>
  <c r="E587" i="2"/>
  <c r="D587" i="2"/>
  <c r="C587" i="2"/>
  <c r="B587" i="2"/>
  <c r="Q586" i="2"/>
  <c r="P586" i="2"/>
  <c r="O586" i="2"/>
  <c r="N586" i="2"/>
  <c r="M586" i="2"/>
  <c r="L586" i="2"/>
  <c r="K586" i="2"/>
  <c r="J586" i="2"/>
  <c r="I586" i="2"/>
  <c r="H586" i="2"/>
  <c r="G586" i="2"/>
  <c r="F586" i="2"/>
  <c r="E586" i="2"/>
  <c r="D586" i="2"/>
  <c r="C586" i="2"/>
  <c r="B586" i="2"/>
  <c r="Q585" i="2"/>
  <c r="P585" i="2"/>
  <c r="O585" i="2"/>
  <c r="N585" i="2"/>
  <c r="M585" i="2"/>
  <c r="L585" i="2"/>
  <c r="K585" i="2"/>
  <c r="J585" i="2"/>
  <c r="I585" i="2"/>
  <c r="H585" i="2"/>
  <c r="G585" i="2"/>
  <c r="F585" i="2"/>
  <c r="E585" i="2"/>
  <c r="D585" i="2"/>
  <c r="C585" i="2"/>
  <c r="B585" i="2"/>
  <c r="Q584" i="2"/>
  <c r="P584" i="2"/>
  <c r="O584" i="2"/>
  <c r="N584" i="2"/>
  <c r="M584" i="2"/>
  <c r="L584" i="2"/>
  <c r="K584" i="2"/>
  <c r="J584" i="2"/>
  <c r="I584" i="2"/>
  <c r="H584" i="2"/>
  <c r="G584" i="2"/>
  <c r="F584" i="2"/>
  <c r="E584" i="2"/>
  <c r="D584" i="2"/>
  <c r="C584" i="2"/>
  <c r="B584" i="2"/>
  <c r="Q583" i="2"/>
  <c r="P583" i="2"/>
  <c r="O583" i="2"/>
  <c r="N583" i="2"/>
  <c r="M583" i="2"/>
  <c r="L583" i="2"/>
  <c r="K583" i="2"/>
  <c r="J583" i="2"/>
  <c r="I583" i="2"/>
  <c r="H583" i="2"/>
  <c r="G583" i="2"/>
  <c r="F583" i="2"/>
  <c r="E583" i="2"/>
  <c r="D583" i="2"/>
  <c r="C583" i="2"/>
  <c r="B583" i="2"/>
  <c r="Q582" i="2"/>
  <c r="P582" i="2"/>
  <c r="O582" i="2"/>
  <c r="N582" i="2"/>
  <c r="M582" i="2"/>
  <c r="L582" i="2"/>
  <c r="K582" i="2"/>
  <c r="J582" i="2"/>
  <c r="I582" i="2"/>
  <c r="H582" i="2"/>
  <c r="G582" i="2"/>
  <c r="F582" i="2"/>
  <c r="E582" i="2"/>
  <c r="D582" i="2"/>
  <c r="C582" i="2"/>
  <c r="B582" i="2"/>
  <c r="Q581" i="2"/>
  <c r="P581" i="2"/>
  <c r="O581" i="2"/>
  <c r="N581" i="2"/>
  <c r="M581" i="2"/>
  <c r="L581" i="2"/>
  <c r="K581" i="2"/>
  <c r="J581" i="2"/>
  <c r="I581" i="2"/>
  <c r="H581" i="2"/>
  <c r="G581" i="2"/>
  <c r="F581" i="2"/>
  <c r="E581" i="2"/>
  <c r="D581" i="2"/>
  <c r="C581" i="2"/>
  <c r="B581" i="2"/>
  <c r="Q580" i="2"/>
  <c r="P580" i="2"/>
  <c r="O580" i="2"/>
  <c r="N580" i="2"/>
  <c r="M580" i="2"/>
  <c r="L580" i="2"/>
  <c r="K580" i="2"/>
  <c r="J580" i="2"/>
  <c r="I580" i="2"/>
  <c r="H580" i="2"/>
  <c r="G580" i="2"/>
  <c r="F580" i="2"/>
  <c r="E580" i="2"/>
  <c r="D580" i="2"/>
  <c r="C580" i="2"/>
  <c r="B580" i="2"/>
  <c r="Q579" i="2"/>
  <c r="P579" i="2"/>
  <c r="O579" i="2"/>
  <c r="N579" i="2"/>
  <c r="M579" i="2"/>
  <c r="L579" i="2"/>
  <c r="K579" i="2"/>
  <c r="J579" i="2"/>
  <c r="I579" i="2"/>
  <c r="H579" i="2"/>
  <c r="G579" i="2"/>
  <c r="F579" i="2"/>
  <c r="E579" i="2"/>
  <c r="D579" i="2"/>
  <c r="C579" i="2"/>
  <c r="B579" i="2"/>
  <c r="Q578" i="2"/>
  <c r="P578" i="2"/>
  <c r="O578" i="2"/>
  <c r="N578" i="2"/>
  <c r="M578" i="2"/>
  <c r="L578" i="2"/>
  <c r="K578" i="2"/>
  <c r="J578" i="2"/>
  <c r="I578" i="2"/>
  <c r="H578" i="2"/>
  <c r="G578" i="2"/>
  <c r="F578" i="2"/>
  <c r="E578" i="2"/>
  <c r="D578" i="2"/>
  <c r="C578" i="2"/>
  <c r="B578" i="2"/>
  <c r="Q577" i="2"/>
  <c r="P577" i="2"/>
  <c r="O577" i="2"/>
  <c r="N577" i="2"/>
  <c r="M577" i="2"/>
  <c r="L577" i="2"/>
  <c r="K577" i="2"/>
  <c r="J577" i="2"/>
  <c r="I577" i="2"/>
  <c r="H577" i="2"/>
  <c r="G577" i="2"/>
  <c r="F577" i="2"/>
  <c r="E577" i="2"/>
  <c r="D577" i="2"/>
  <c r="C577" i="2"/>
  <c r="B577" i="2"/>
  <c r="Q576" i="2"/>
  <c r="P576" i="2"/>
  <c r="O576" i="2"/>
  <c r="N576" i="2"/>
  <c r="M576" i="2"/>
  <c r="L576" i="2"/>
  <c r="K576" i="2"/>
  <c r="J576" i="2"/>
  <c r="I576" i="2"/>
  <c r="H576" i="2"/>
  <c r="G576" i="2"/>
  <c r="F576" i="2"/>
  <c r="E576" i="2"/>
  <c r="D576" i="2"/>
  <c r="C576" i="2"/>
  <c r="B576" i="2"/>
  <c r="Q575" i="2"/>
  <c r="P575" i="2"/>
  <c r="O575" i="2"/>
  <c r="N575" i="2"/>
  <c r="M575" i="2"/>
  <c r="L575" i="2"/>
  <c r="K575" i="2"/>
  <c r="J575" i="2"/>
  <c r="I575" i="2"/>
  <c r="H575" i="2"/>
  <c r="G575" i="2"/>
  <c r="F575" i="2"/>
  <c r="E575" i="2"/>
  <c r="D575" i="2"/>
  <c r="C575" i="2"/>
  <c r="B575" i="2"/>
  <c r="Q574" i="2"/>
  <c r="P574" i="2"/>
  <c r="O574" i="2"/>
  <c r="N574" i="2"/>
  <c r="M574" i="2"/>
  <c r="L574" i="2"/>
  <c r="K574" i="2"/>
  <c r="J574" i="2"/>
  <c r="I574" i="2"/>
  <c r="H574" i="2"/>
  <c r="G574" i="2"/>
  <c r="F574" i="2"/>
  <c r="E574" i="2"/>
  <c r="D574" i="2"/>
  <c r="C574" i="2"/>
  <c r="B574" i="2"/>
  <c r="Q573" i="2"/>
  <c r="P573" i="2"/>
  <c r="O573" i="2"/>
  <c r="N573" i="2"/>
  <c r="M573" i="2"/>
  <c r="L573" i="2"/>
  <c r="K573" i="2"/>
  <c r="J573" i="2"/>
  <c r="I573" i="2"/>
  <c r="H573" i="2"/>
  <c r="G573" i="2"/>
  <c r="F573" i="2"/>
  <c r="E573" i="2"/>
  <c r="D573" i="2"/>
  <c r="C573" i="2"/>
  <c r="B573" i="2"/>
  <c r="Q572" i="2"/>
  <c r="P572" i="2"/>
  <c r="O572" i="2"/>
  <c r="N572" i="2"/>
  <c r="M572" i="2"/>
  <c r="L572" i="2"/>
  <c r="K572" i="2"/>
  <c r="J572" i="2"/>
  <c r="I572" i="2"/>
  <c r="H572" i="2"/>
  <c r="G572" i="2"/>
  <c r="F572" i="2"/>
  <c r="E572" i="2"/>
  <c r="D572" i="2"/>
  <c r="C572" i="2"/>
  <c r="B572" i="2"/>
  <c r="Q571" i="2"/>
  <c r="P571" i="2"/>
  <c r="O571" i="2"/>
  <c r="N571" i="2"/>
  <c r="M571" i="2"/>
  <c r="L571" i="2"/>
  <c r="K571" i="2"/>
  <c r="J571" i="2"/>
  <c r="I571" i="2"/>
  <c r="H571" i="2"/>
  <c r="G571" i="2"/>
  <c r="F571" i="2"/>
  <c r="E571" i="2"/>
  <c r="D571" i="2"/>
  <c r="C571" i="2"/>
  <c r="B571" i="2"/>
  <c r="Q570" i="2"/>
  <c r="P570" i="2"/>
  <c r="O570" i="2"/>
  <c r="N570" i="2"/>
  <c r="M570" i="2"/>
  <c r="L570" i="2"/>
  <c r="K570" i="2"/>
  <c r="J570" i="2"/>
  <c r="I570" i="2"/>
  <c r="H570" i="2"/>
  <c r="G570" i="2"/>
  <c r="F570" i="2"/>
  <c r="E570" i="2"/>
  <c r="D570" i="2"/>
  <c r="C570" i="2"/>
  <c r="B570" i="2"/>
  <c r="Q569" i="2"/>
  <c r="P569" i="2"/>
  <c r="O569" i="2"/>
  <c r="N569" i="2"/>
  <c r="M569" i="2"/>
  <c r="L569" i="2"/>
  <c r="K569" i="2"/>
  <c r="J569" i="2"/>
  <c r="I569" i="2"/>
  <c r="H569" i="2"/>
  <c r="G569" i="2"/>
  <c r="F569" i="2"/>
  <c r="E569" i="2"/>
  <c r="D569" i="2"/>
  <c r="C569" i="2"/>
  <c r="B569" i="2"/>
  <c r="Q568" i="2"/>
  <c r="P568" i="2"/>
  <c r="O568" i="2"/>
  <c r="N568" i="2"/>
  <c r="M568" i="2"/>
  <c r="L568" i="2"/>
  <c r="K568" i="2"/>
  <c r="J568" i="2"/>
  <c r="I568" i="2"/>
  <c r="H568" i="2"/>
  <c r="G568" i="2"/>
  <c r="F568" i="2"/>
  <c r="E568" i="2"/>
  <c r="D568" i="2"/>
  <c r="C568" i="2"/>
  <c r="B568" i="2"/>
  <c r="Q567" i="2"/>
  <c r="P567" i="2"/>
  <c r="O567" i="2"/>
  <c r="N567" i="2"/>
  <c r="M567" i="2"/>
  <c r="L567" i="2"/>
  <c r="K567" i="2"/>
  <c r="J567" i="2"/>
  <c r="I567" i="2"/>
  <c r="H567" i="2"/>
  <c r="G567" i="2"/>
  <c r="F567" i="2"/>
  <c r="E567" i="2"/>
  <c r="D567" i="2"/>
  <c r="C567" i="2"/>
  <c r="B567" i="2"/>
  <c r="Q566" i="2"/>
  <c r="P566" i="2"/>
  <c r="O566" i="2"/>
  <c r="N566" i="2"/>
  <c r="M566" i="2"/>
  <c r="L566" i="2"/>
  <c r="K566" i="2"/>
  <c r="J566" i="2"/>
  <c r="I566" i="2"/>
  <c r="H566" i="2"/>
  <c r="G566" i="2"/>
  <c r="F566" i="2"/>
  <c r="E566" i="2"/>
  <c r="D566" i="2"/>
  <c r="C566" i="2"/>
  <c r="B566" i="2"/>
  <c r="Q565" i="2"/>
  <c r="P565" i="2"/>
  <c r="O565" i="2"/>
  <c r="N565" i="2"/>
  <c r="M565" i="2"/>
  <c r="L565" i="2"/>
  <c r="K565" i="2"/>
  <c r="J565" i="2"/>
  <c r="I565" i="2"/>
  <c r="H565" i="2"/>
  <c r="G565" i="2"/>
  <c r="F565" i="2"/>
  <c r="E565" i="2"/>
  <c r="D565" i="2"/>
  <c r="C565" i="2"/>
  <c r="B565" i="2"/>
  <c r="Q564" i="2"/>
  <c r="P564" i="2"/>
  <c r="O564" i="2"/>
  <c r="N564" i="2"/>
  <c r="M564" i="2"/>
  <c r="L564" i="2"/>
  <c r="K564" i="2"/>
  <c r="J564" i="2"/>
  <c r="I564" i="2"/>
  <c r="H564" i="2"/>
  <c r="G564" i="2"/>
  <c r="F564" i="2"/>
  <c r="E564" i="2"/>
  <c r="D564" i="2"/>
  <c r="C564" i="2"/>
  <c r="B564" i="2"/>
  <c r="Q563" i="2"/>
  <c r="P563" i="2"/>
  <c r="O563" i="2"/>
  <c r="N563" i="2"/>
  <c r="M563" i="2"/>
  <c r="L563" i="2"/>
  <c r="K563" i="2"/>
  <c r="J563" i="2"/>
  <c r="I563" i="2"/>
  <c r="H563" i="2"/>
  <c r="G563" i="2"/>
  <c r="F563" i="2"/>
  <c r="E563" i="2"/>
  <c r="D563" i="2"/>
  <c r="C563" i="2"/>
  <c r="B563" i="2"/>
  <c r="Q562" i="2"/>
  <c r="P562" i="2"/>
  <c r="O562" i="2"/>
  <c r="N562" i="2"/>
  <c r="M562" i="2"/>
  <c r="L562" i="2"/>
  <c r="K562" i="2"/>
  <c r="J562" i="2"/>
  <c r="I562" i="2"/>
  <c r="H562" i="2"/>
  <c r="G562" i="2"/>
  <c r="F562" i="2"/>
  <c r="E562" i="2"/>
  <c r="D562" i="2"/>
  <c r="C562" i="2"/>
  <c r="B562" i="2"/>
  <c r="Q561" i="2"/>
  <c r="P561" i="2"/>
  <c r="O561" i="2"/>
  <c r="N561" i="2"/>
  <c r="M561" i="2"/>
  <c r="L561" i="2"/>
  <c r="K561" i="2"/>
  <c r="J561" i="2"/>
  <c r="I561" i="2"/>
  <c r="H561" i="2"/>
  <c r="G561" i="2"/>
  <c r="F561" i="2"/>
  <c r="E561" i="2"/>
  <c r="D561" i="2"/>
  <c r="C561" i="2"/>
  <c r="B561" i="2"/>
  <c r="Q560" i="2"/>
  <c r="P560" i="2"/>
  <c r="O560" i="2"/>
  <c r="N560" i="2"/>
  <c r="M560" i="2"/>
  <c r="L560" i="2"/>
  <c r="K560" i="2"/>
  <c r="J560" i="2"/>
  <c r="I560" i="2"/>
  <c r="H560" i="2"/>
  <c r="G560" i="2"/>
  <c r="F560" i="2"/>
  <c r="E560" i="2"/>
  <c r="D560" i="2"/>
  <c r="C560" i="2"/>
  <c r="B560" i="2"/>
  <c r="Q559" i="2"/>
  <c r="P559" i="2"/>
  <c r="O559" i="2"/>
  <c r="N559" i="2"/>
  <c r="M559" i="2"/>
  <c r="L559" i="2"/>
  <c r="K559" i="2"/>
  <c r="J559" i="2"/>
  <c r="I559" i="2"/>
  <c r="H559" i="2"/>
  <c r="G559" i="2"/>
  <c r="F559" i="2"/>
  <c r="E559" i="2"/>
  <c r="D559" i="2"/>
  <c r="C559" i="2"/>
  <c r="B559" i="2"/>
  <c r="Q558" i="2"/>
  <c r="P558" i="2"/>
  <c r="O558" i="2"/>
  <c r="N558" i="2"/>
  <c r="M558" i="2"/>
  <c r="L558" i="2"/>
  <c r="K558" i="2"/>
  <c r="J558" i="2"/>
  <c r="I558" i="2"/>
  <c r="H558" i="2"/>
  <c r="G558" i="2"/>
  <c r="F558" i="2"/>
  <c r="E558" i="2"/>
  <c r="D558" i="2"/>
  <c r="C558" i="2"/>
  <c r="B558" i="2"/>
  <c r="Q557" i="2"/>
  <c r="P557" i="2"/>
  <c r="O557" i="2"/>
  <c r="N557" i="2"/>
  <c r="M557" i="2"/>
  <c r="L557" i="2"/>
  <c r="K557" i="2"/>
  <c r="J557" i="2"/>
  <c r="I557" i="2"/>
  <c r="H557" i="2"/>
  <c r="G557" i="2"/>
  <c r="F557" i="2"/>
  <c r="E557" i="2"/>
  <c r="D557" i="2"/>
  <c r="C557" i="2"/>
  <c r="B557" i="2"/>
  <c r="Q556" i="2"/>
  <c r="P556" i="2"/>
  <c r="O556" i="2"/>
  <c r="N556" i="2"/>
  <c r="M556" i="2"/>
  <c r="L556" i="2"/>
  <c r="K556" i="2"/>
  <c r="J556" i="2"/>
  <c r="I556" i="2"/>
  <c r="H556" i="2"/>
  <c r="G556" i="2"/>
  <c r="F556" i="2"/>
  <c r="E556" i="2"/>
  <c r="D556" i="2"/>
  <c r="C556" i="2"/>
  <c r="B556" i="2"/>
  <c r="Q555" i="2"/>
  <c r="P555" i="2"/>
  <c r="O555" i="2"/>
  <c r="N555" i="2"/>
  <c r="M555" i="2"/>
  <c r="L555" i="2"/>
  <c r="K555" i="2"/>
  <c r="J555" i="2"/>
  <c r="I555" i="2"/>
  <c r="H555" i="2"/>
  <c r="G555" i="2"/>
  <c r="F555" i="2"/>
  <c r="E555" i="2"/>
  <c r="D555" i="2"/>
  <c r="C555" i="2"/>
  <c r="B555" i="2"/>
  <c r="Q554" i="2"/>
  <c r="P554" i="2"/>
  <c r="O554" i="2"/>
  <c r="N554" i="2"/>
  <c r="M554" i="2"/>
  <c r="L554" i="2"/>
  <c r="K554" i="2"/>
  <c r="J554" i="2"/>
  <c r="I554" i="2"/>
  <c r="H554" i="2"/>
  <c r="G554" i="2"/>
  <c r="F554" i="2"/>
  <c r="E554" i="2"/>
  <c r="D554" i="2"/>
  <c r="C554" i="2"/>
  <c r="B554" i="2"/>
  <c r="Q553" i="2"/>
  <c r="P553" i="2"/>
  <c r="O553" i="2"/>
  <c r="N553" i="2"/>
  <c r="M553" i="2"/>
  <c r="L553" i="2"/>
  <c r="K553" i="2"/>
  <c r="J553" i="2"/>
  <c r="I553" i="2"/>
  <c r="H553" i="2"/>
  <c r="G553" i="2"/>
  <c r="F553" i="2"/>
  <c r="E553" i="2"/>
  <c r="D553" i="2"/>
  <c r="C553" i="2"/>
  <c r="B553" i="2"/>
  <c r="Q552" i="2"/>
  <c r="P552" i="2"/>
  <c r="O552" i="2"/>
  <c r="N552" i="2"/>
  <c r="M552" i="2"/>
  <c r="L552" i="2"/>
  <c r="K552" i="2"/>
  <c r="J552" i="2"/>
  <c r="I552" i="2"/>
  <c r="H552" i="2"/>
  <c r="G552" i="2"/>
  <c r="F552" i="2"/>
  <c r="E552" i="2"/>
  <c r="D552" i="2"/>
  <c r="C552" i="2"/>
  <c r="B552" i="2"/>
  <c r="Q551" i="2"/>
  <c r="P551" i="2"/>
  <c r="O551" i="2"/>
  <c r="N551" i="2"/>
  <c r="M551" i="2"/>
  <c r="L551" i="2"/>
  <c r="K551" i="2"/>
  <c r="J551" i="2"/>
  <c r="I551" i="2"/>
  <c r="H551" i="2"/>
  <c r="G551" i="2"/>
  <c r="F551" i="2"/>
  <c r="E551" i="2"/>
  <c r="D551" i="2"/>
  <c r="C551" i="2"/>
  <c r="B551" i="2"/>
  <c r="Q550" i="2"/>
  <c r="P550" i="2"/>
  <c r="O550" i="2"/>
  <c r="N550" i="2"/>
  <c r="M550" i="2"/>
  <c r="L550" i="2"/>
  <c r="K550" i="2"/>
  <c r="J550" i="2"/>
  <c r="I550" i="2"/>
  <c r="H550" i="2"/>
  <c r="G550" i="2"/>
  <c r="F550" i="2"/>
  <c r="E550" i="2"/>
  <c r="D550" i="2"/>
  <c r="C550" i="2"/>
  <c r="B550" i="2"/>
  <c r="Q549" i="2"/>
  <c r="P549" i="2"/>
  <c r="O549" i="2"/>
  <c r="N549" i="2"/>
  <c r="M549" i="2"/>
  <c r="L549" i="2"/>
  <c r="K549" i="2"/>
  <c r="J549" i="2"/>
  <c r="I549" i="2"/>
  <c r="H549" i="2"/>
  <c r="G549" i="2"/>
  <c r="F549" i="2"/>
  <c r="E549" i="2"/>
  <c r="D549" i="2"/>
  <c r="C549" i="2"/>
  <c r="B549" i="2"/>
  <c r="Q548" i="2"/>
  <c r="P548" i="2"/>
  <c r="O548" i="2"/>
  <c r="N548" i="2"/>
  <c r="M548" i="2"/>
  <c r="L548" i="2"/>
  <c r="K548" i="2"/>
  <c r="J548" i="2"/>
  <c r="I548" i="2"/>
  <c r="H548" i="2"/>
  <c r="G548" i="2"/>
  <c r="F548" i="2"/>
  <c r="E548" i="2"/>
  <c r="D548" i="2"/>
  <c r="C548" i="2"/>
  <c r="B548" i="2"/>
  <c r="Q547" i="2"/>
  <c r="P547" i="2"/>
  <c r="O547" i="2"/>
  <c r="N547" i="2"/>
  <c r="M547" i="2"/>
  <c r="L547" i="2"/>
  <c r="K547" i="2"/>
  <c r="J547" i="2"/>
  <c r="I547" i="2"/>
  <c r="H547" i="2"/>
  <c r="G547" i="2"/>
  <c r="F547" i="2"/>
  <c r="E547" i="2"/>
  <c r="D547" i="2"/>
  <c r="C547" i="2"/>
  <c r="B547" i="2"/>
  <c r="Q546" i="2"/>
  <c r="P546" i="2"/>
  <c r="O546" i="2"/>
  <c r="N546" i="2"/>
  <c r="M546" i="2"/>
  <c r="L546" i="2"/>
  <c r="K546" i="2"/>
  <c r="J546" i="2"/>
  <c r="I546" i="2"/>
  <c r="H546" i="2"/>
  <c r="G546" i="2"/>
  <c r="F546" i="2"/>
  <c r="E546" i="2"/>
  <c r="D546" i="2"/>
  <c r="C546" i="2"/>
  <c r="B546" i="2"/>
  <c r="Q545" i="2"/>
  <c r="P545" i="2"/>
  <c r="O545" i="2"/>
  <c r="N545" i="2"/>
  <c r="M545" i="2"/>
  <c r="L545" i="2"/>
  <c r="K545" i="2"/>
  <c r="J545" i="2"/>
  <c r="I545" i="2"/>
  <c r="H545" i="2"/>
  <c r="G545" i="2"/>
  <c r="F545" i="2"/>
  <c r="E545" i="2"/>
  <c r="D545" i="2"/>
  <c r="C545" i="2"/>
  <c r="B545" i="2"/>
  <c r="Q544" i="2"/>
  <c r="P544" i="2"/>
  <c r="O544" i="2"/>
  <c r="N544" i="2"/>
  <c r="M544" i="2"/>
  <c r="L544" i="2"/>
  <c r="K544" i="2"/>
  <c r="J544" i="2"/>
  <c r="I544" i="2"/>
  <c r="H544" i="2"/>
  <c r="G544" i="2"/>
  <c r="F544" i="2"/>
  <c r="E544" i="2"/>
  <c r="D544" i="2"/>
  <c r="C544" i="2"/>
  <c r="B544" i="2"/>
  <c r="Q543" i="2"/>
  <c r="P543" i="2"/>
  <c r="O543" i="2"/>
  <c r="N543" i="2"/>
  <c r="M543" i="2"/>
  <c r="L543" i="2"/>
  <c r="K543" i="2"/>
  <c r="J543" i="2"/>
  <c r="I543" i="2"/>
  <c r="H543" i="2"/>
  <c r="G543" i="2"/>
  <c r="F543" i="2"/>
  <c r="E543" i="2"/>
  <c r="D543" i="2"/>
  <c r="C543" i="2"/>
  <c r="B543" i="2"/>
  <c r="Q542" i="2"/>
  <c r="P542" i="2"/>
  <c r="O542" i="2"/>
  <c r="N542" i="2"/>
  <c r="M542" i="2"/>
  <c r="L542" i="2"/>
  <c r="K542" i="2"/>
  <c r="J542" i="2"/>
  <c r="I542" i="2"/>
  <c r="H542" i="2"/>
  <c r="G542" i="2"/>
  <c r="F542" i="2"/>
  <c r="E542" i="2"/>
  <c r="D542" i="2"/>
  <c r="C542" i="2"/>
  <c r="B542" i="2"/>
  <c r="Q541" i="2"/>
  <c r="P541" i="2"/>
  <c r="O541" i="2"/>
  <c r="N541" i="2"/>
  <c r="M541" i="2"/>
  <c r="L541" i="2"/>
  <c r="K541" i="2"/>
  <c r="J541" i="2"/>
  <c r="I541" i="2"/>
  <c r="H541" i="2"/>
  <c r="G541" i="2"/>
  <c r="F541" i="2"/>
  <c r="E541" i="2"/>
  <c r="D541" i="2"/>
  <c r="C541" i="2"/>
  <c r="B541" i="2"/>
  <c r="Q540" i="2"/>
  <c r="P540" i="2"/>
  <c r="O540" i="2"/>
  <c r="N540" i="2"/>
  <c r="M540" i="2"/>
  <c r="L540" i="2"/>
  <c r="K540" i="2"/>
  <c r="J540" i="2"/>
  <c r="I540" i="2"/>
  <c r="H540" i="2"/>
  <c r="G540" i="2"/>
  <c r="F540" i="2"/>
  <c r="E540" i="2"/>
  <c r="D540" i="2"/>
  <c r="C540" i="2"/>
  <c r="B540" i="2"/>
  <c r="Q539" i="2"/>
  <c r="P539" i="2"/>
  <c r="O539" i="2"/>
  <c r="N539" i="2"/>
  <c r="M539" i="2"/>
  <c r="L539" i="2"/>
  <c r="K539" i="2"/>
  <c r="J539" i="2"/>
  <c r="I539" i="2"/>
  <c r="H539" i="2"/>
  <c r="G539" i="2"/>
  <c r="F539" i="2"/>
  <c r="E539" i="2"/>
  <c r="D539" i="2"/>
  <c r="C539" i="2"/>
  <c r="B539" i="2"/>
  <c r="Q538" i="2"/>
  <c r="P538" i="2"/>
  <c r="O538" i="2"/>
  <c r="N538" i="2"/>
  <c r="M538" i="2"/>
  <c r="L538" i="2"/>
  <c r="K538" i="2"/>
  <c r="J538" i="2"/>
  <c r="I538" i="2"/>
  <c r="H538" i="2"/>
  <c r="G538" i="2"/>
  <c r="F538" i="2"/>
  <c r="E538" i="2"/>
  <c r="D538" i="2"/>
  <c r="C538" i="2"/>
  <c r="B538" i="2"/>
  <c r="Q537" i="2"/>
  <c r="P537" i="2"/>
  <c r="O537" i="2"/>
  <c r="N537" i="2"/>
  <c r="M537" i="2"/>
  <c r="L537" i="2"/>
  <c r="K537" i="2"/>
  <c r="J537" i="2"/>
  <c r="I537" i="2"/>
  <c r="H537" i="2"/>
  <c r="G537" i="2"/>
  <c r="F537" i="2"/>
  <c r="E537" i="2"/>
  <c r="D537" i="2"/>
  <c r="C537" i="2"/>
  <c r="B537" i="2"/>
  <c r="Q536" i="2"/>
  <c r="P536" i="2"/>
  <c r="O536" i="2"/>
  <c r="N536" i="2"/>
  <c r="M536" i="2"/>
  <c r="L536" i="2"/>
  <c r="K536" i="2"/>
  <c r="J536" i="2"/>
  <c r="I536" i="2"/>
  <c r="H536" i="2"/>
  <c r="G536" i="2"/>
  <c r="F536" i="2"/>
  <c r="E536" i="2"/>
  <c r="D536" i="2"/>
  <c r="C536" i="2"/>
  <c r="B536" i="2"/>
  <c r="Q535" i="2"/>
  <c r="P535" i="2"/>
  <c r="O535" i="2"/>
  <c r="N535" i="2"/>
  <c r="M535" i="2"/>
  <c r="L535" i="2"/>
  <c r="K535" i="2"/>
  <c r="J535" i="2"/>
  <c r="I535" i="2"/>
  <c r="H535" i="2"/>
  <c r="G535" i="2"/>
  <c r="F535" i="2"/>
  <c r="E535" i="2"/>
  <c r="D535" i="2"/>
  <c r="C535" i="2"/>
  <c r="B535" i="2"/>
  <c r="Q534" i="2"/>
  <c r="P534" i="2"/>
  <c r="O534" i="2"/>
  <c r="N534" i="2"/>
  <c r="M534" i="2"/>
  <c r="L534" i="2"/>
  <c r="K534" i="2"/>
  <c r="J534" i="2"/>
  <c r="I534" i="2"/>
  <c r="H534" i="2"/>
  <c r="G534" i="2"/>
  <c r="F534" i="2"/>
  <c r="E534" i="2"/>
  <c r="D534" i="2"/>
  <c r="C534" i="2"/>
  <c r="B534" i="2"/>
  <c r="Q533" i="2"/>
  <c r="P533" i="2"/>
  <c r="O533" i="2"/>
  <c r="N533" i="2"/>
  <c r="M533" i="2"/>
  <c r="L533" i="2"/>
  <c r="K533" i="2"/>
  <c r="J533" i="2"/>
  <c r="I533" i="2"/>
  <c r="H533" i="2"/>
  <c r="G533" i="2"/>
  <c r="F533" i="2"/>
  <c r="E533" i="2"/>
  <c r="D533" i="2"/>
  <c r="C533" i="2"/>
  <c r="B533" i="2"/>
  <c r="Q532" i="2"/>
  <c r="P532" i="2"/>
  <c r="O532" i="2"/>
  <c r="N532" i="2"/>
  <c r="M532" i="2"/>
  <c r="L532" i="2"/>
  <c r="K532" i="2"/>
  <c r="J532" i="2"/>
  <c r="I532" i="2"/>
  <c r="H532" i="2"/>
  <c r="G532" i="2"/>
  <c r="F532" i="2"/>
  <c r="E532" i="2"/>
  <c r="D532" i="2"/>
  <c r="C532" i="2"/>
  <c r="B532" i="2"/>
  <c r="Q531" i="2"/>
  <c r="P531" i="2"/>
  <c r="O531" i="2"/>
  <c r="N531" i="2"/>
  <c r="M531" i="2"/>
  <c r="L531" i="2"/>
  <c r="K531" i="2"/>
  <c r="J531" i="2"/>
  <c r="I531" i="2"/>
  <c r="H531" i="2"/>
  <c r="G531" i="2"/>
  <c r="F531" i="2"/>
  <c r="E531" i="2"/>
  <c r="D531" i="2"/>
  <c r="C531" i="2"/>
  <c r="B531" i="2"/>
  <c r="Q530" i="2"/>
  <c r="P530" i="2"/>
  <c r="O530" i="2"/>
  <c r="N530" i="2"/>
  <c r="M530" i="2"/>
  <c r="L530" i="2"/>
  <c r="K530" i="2"/>
  <c r="J530" i="2"/>
  <c r="I530" i="2"/>
  <c r="H530" i="2"/>
  <c r="G530" i="2"/>
  <c r="F530" i="2"/>
  <c r="E530" i="2"/>
  <c r="D530" i="2"/>
  <c r="C530" i="2"/>
  <c r="B530" i="2"/>
  <c r="Q529" i="2"/>
  <c r="P529" i="2"/>
  <c r="O529" i="2"/>
  <c r="N529" i="2"/>
  <c r="M529" i="2"/>
  <c r="L529" i="2"/>
  <c r="K529" i="2"/>
  <c r="J529" i="2"/>
  <c r="I529" i="2"/>
  <c r="H529" i="2"/>
  <c r="G529" i="2"/>
  <c r="F529" i="2"/>
  <c r="E529" i="2"/>
  <c r="D529" i="2"/>
  <c r="C529" i="2"/>
  <c r="B529" i="2"/>
  <c r="Q528" i="2"/>
  <c r="P528" i="2"/>
  <c r="O528" i="2"/>
  <c r="N528" i="2"/>
  <c r="M528" i="2"/>
  <c r="L528" i="2"/>
  <c r="K528" i="2"/>
  <c r="J528" i="2"/>
  <c r="I528" i="2"/>
  <c r="H528" i="2"/>
  <c r="G528" i="2"/>
  <c r="F528" i="2"/>
  <c r="E528" i="2"/>
  <c r="D528" i="2"/>
  <c r="C528" i="2"/>
  <c r="B528" i="2"/>
  <c r="Q527" i="2"/>
  <c r="P527" i="2"/>
  <c r="O527" i="2"/>
  <c r="N527" i="2"/>
  <c r="M527" i="2"/>
  <c r="L527" i="2"/>
  <c r="K527" i="2"/>
  <c r="J527" i="2"/>
  <c r="I527" i="2"/>
  <c r="H527" i="2"/>
  <c r="G527" i="2"/>
  <c r="F527" i="2"/>
  <c r="E527" i="2"/>
  <c r="D527" i="2"/>
  <c r="C527" i="2"/>
  <c r="B527" i="2"/>
  <c r="Q526" i="2"/>
  <c r="P526" i="2"/>
  <c r="O526" i="2"/>
  <c r="N526" i="2"/>
  <c r="M526" i="2"/>
  <c r="L526" i="2"/>
  <c r="K526" i="2"/>
  <c r="J526" i="2"/>
  <c r="I526" i="2"/>
  <c r="H526" i="2"/>
  <c r="G526" i="2"/>
  <c r="F526" i="2"/>
  <c r="E526" i="2"/>
  <c r="D526" i="2"/>
  <c r="C526" i="2"/>
  <c r="B526" i="2"/>
  <c r="Q525" i="2"/>
  <c r="P525" i="2"/>
  <c r="O525" i="2"/>
  <c r="N525" i="2"/>
  <c r="M525" i="2"/>
  <c r="L525" i="2"/>
  <c r="K525" i="2"/>
  <c r="J525" i="2"/>
  <c r="I525" i="2"/>
  <c r="H525" i="2"/>
  <c r="G525" i="2"/>
  <c r="F525" i="2"/>
  <c r="E525" i="2"/>
  <c r="D525" i="2"/>
  <c r="C525" i="2"/>
  <c r="B525" i="2"/>
  <c r="Q524" i="2"/>
  <c r="P524" i="2"/>
  <c r="O524" i="2"/>
  <c r="N524" i="2"/>
  <c r="M524" i="2"/>
  <c r="L524" i="2"/>
  <c r="K524" i="2"/>
  <c r="J524" i="2"/>
  <c r="I524" i="2"/>
  <c r="H524" i="2"/>
  <c r="G524" i="2"/>
  <c r="F524" i="2"/>
  <c r="E524" i="2"/>
  <c r="D524" i="2"/>
  <c r="C524" i="2"/>
  <c r="B524" i="2"/>
  <c r="Q523" i="2"/>
  <c r="P523" i="2"/>
  <c r="O523" i="2"/>
  <c r="N523" i="2"/>
  <c r="M523" i="2"/>
  <c r="L523" i="2"/>
  <c r="K523" i="2"/>
  <c r="J523" i="2"/>
  <c r="I523" i="2"/>
  <c r="H523" i="2"/>
  <c r="G523" i="2"/>
  <c r="F523" i="2"/>
  <c r="E523" i="2"/>
  <c r="D523" i="2"/>
  <c r="C523" i="2"/>
  <c r="B523" i="2"/>
  <c r="Q522" i="2"/>
  <c r="P522" i="2"/>
  <c r="O522" i="2"/>
  <c r="N522" i="2"/>
  <c r="M522" i="2"/>
  <c r="L522" i="2"/>
  <c r="K522" i="2"/>
  <c r="J522" i="2"/>
  <c r="I522" i="2"/>
  <c r="H522" i="2"/>
  <c r="G522" i="2"/>
  <c r="F522" i="2"/>
  <c r="E522" i="2"/>
  <c r="D522" i="2"/>
  <c r="C522" i="2"/>
  <c r="B522" i="2"/>
  <c r="Q521" i="2"/>
  <c r="P521" i="2"/>
  <c r="O521" i="2"/>
  <c r="N521" i="2"/>
  <c r="M521" i="2"/>
  <c r="L521" i="2"/>
  <c r="K521" i="2"/>
  <c r="J521" i="2"/>
  <c r="I521" i="2"/>
  <c r="H521" i="2"/>
  <c r="G521" i="2"/>
  <c r="F521" i="2"/>
  <c r="E521" i="2"/>
  <c r="D521" i="2"/>
  <c r="C521" i="2"/>
  <c r="B521" i="2"/>
  <c r="Q520" i="2"/>
  <c r="P520" i="2"/>
  <c r="O520" i="2"/>
  <c r="N520" i="2"/>
  <c r="M520" i="2"/>
  <c r="L520" i="2"/>
  <c r="K520" i="2"/>
  <c r="J520" i="2"/>
  <c r="I520" i="2"/>
  <c r="H520" i="2"/>
  <c r="G520" i="2"/>
  <c r="F520" i="2"/>
  <c r="E520" i="2"/>
  <c r="D520" i="2"/>
  <c r="C520" i="2"/>
  <c r="B520" i="2"/>
  <c r="Q519" i="2"/>
  <c r="P519" i="2"/>
  <c r="O519" i="2"/>
  <c r="N519" i="2"/>
  <c r="M519" i="2"/>
  <c r="L519" i="2"/>
  <c r="K519" i="2"/>
  <c r="J519" i="2"/>
  <c r="I519" i="2"/>
  <c r="H519" i="2"/>
  <c r="G519" i="2"/>
  <c r="F519" i="2"/>
  <c r="E519" i="2"/>
  <c r="D519" i="2"/>
  <c r="C519" i="2"/>
  <c r="B519" i="2"/>
  <c r="Q518" i="2"/>
  <c r="P518" i="2"/>
  <c r="O518" i="2"/>
  <c r="N518" i="2"/>
  <c r="M518" i="2"/>
  <c r="L518" i="2"/>
  <c r="K518" i="2"/>
  <c r="J518" i="2"/>
  <c r="I518" i="2"/>
  <c r="H518" i="2"/>
  <c r="G518" i="2"/>
  <c r="F518" i="2"/>
  <c r="E518" i="2"/>
  <c r="D518" i="2"/>
  <c r="C518" i="2"/>
  <c r="B518" i="2"/>
  <c r="Q517" i="2"/>
  <c r="P517" i="2"/>
  <c r="O517" i="2"/>
  <c r="N517" i="2"/>
  <c r="M517" i="2"/>
  <c r="L517" i="2"/>
  <c r="K517" i="2"/>
  <c r="J517" i="2"/>
  <c r="I517" i="2"/>
  <c r="H517" i="2"/>
  <c r="G517" i="2"/>
  <c r="F517" i="2"/>
  <c r="E517" i="2"/>
  <c r="D517" i="2"/>
  <c r="C517" i="2"/>
  <c r="B517" i="2"/>
  <c r="Q516" i="2"/>
  <c r="P516" i="2"/>
  <c r="O516" i="2"/>
  <c r="N516" i="2"/>
  <c r="M516" i="2"/>
  <c r="L516" i="2"/>
  <c r="K516" i="2"/>
  <c r="J516" i="2"/>
  <c r="I516" i="2"/>
  <c r="H516" i="2"/>
  <c r="G516" i="2"/>
  <c r="F516" i="2"/>
  <c r="E516" i="2"/>
  <c r="D516" i="2"/>
  <c r="C516" i="2"/>
  <c r="B516" i="2"/>
  <c r="Q515" i="2"/>
  <c r="P515" i="2"/>
  <c r="O515" i="2"/>
  <c r="N515" i="2"/>
  <c r="M515" i="2"/>
  <c r="L515" i="2"/>
  <c r="K515" i="2"/>
  <c r="J515" i="2"/>
  <c r="I515" i="2"/>
  <c r="H515" i="2"/>
  <c r="G515" i="2"/>
  <c r="F515" i="2"/>
  <c r="E515" i="2"/>
  <c r="D515" i="2"/>
  <c r="C515" i="2"/>
  <c r="B515" i="2"/>
  <c r="Q514" i="2"/>
  <c r="P514" i="2"/>
  <c r="O514" i="2"/>
  <c r="N514" i="2"/>
  <c r="M514" i="2"/>
  <c r="L514" i="2"/>
  <c r="K514" i="2"/>
  <c r="J514" i="2"/>
  <c r="I514" i="2"/>
  <c r="H514" i="2"/>
  <c r="G514" i="2"/>
  <c r="F514" i="2"/>
  <c r="E514" i="2"/>
  <c r="D514" i="2"/>
  <c r="C514" i="2"/>
  <c r="B514" i="2"/>
  <c r="Q513" i="2"/>
  <c r="P513" i="2"/>
  <c r="O513" i="2"/>
  <c r="N513" i="2"/>
  <c r="M513" i="2"/>
  <c r="L513" i="2"/>
  <c r="K513" i="2"/>
  <c r="J513" i="2"/>
  <c r="I513" i="2"/>
  <c r="H513" i="2"/>
  <c r="G513" i="2"/>
  <c r="F513" i="2"/>
  <c r="E513" i="2"/>
  <c r="D513" i="2"/>
  <c r="C513" i="2"/>
  <c r="B513" i="2"/>
  <c r="Q512" i="2"/>
  <c r="P512" i="2"/>
  <c r="O512" i="2"/>
  <c r="N512" i="2"/>
  <c r="M512" i="2"/>
  <c r="L512" i="2"/>
  <c r="K512" i="2"/>
  <c r="J512" i="2"/>
  <c r="I512" i="2"/>
  <c r="H512" i="2"/>
  <c r="G512" i="2"/>
  <c r="F512" i="2"/>
  <c r="E512" i="2"/>
  <c r="D512" i="2"/>
  <c r="C512" i="2"/>
  <c r="B512" i="2"/>
  <c r="Q511" i="2"/>
  <c r="P511" i="2"/>
  <c r="O511" i="2"/>
  <c r="N511" i="2"/>
  <c r="M511" i="2"/>
  <c r="L511" i="2"/>
  <c r="K511" i="2"/>
  <c r="J511" i="2"/>
  <c r="I511" i="2"/>
  <c r="H511" i="2"/>
  <c r="G511" i="2"/>
  <c r="F511" i="2"/>
  <c r="E511" i="2"/>
  <c r="D511" i="2"/>
  <c r="C511" i="2"/>
  <c r="B511" i="2"/>
  <c r="Q510" i="2"/>
  <c r="P510" i="2"/>
  <c r="O510" i="2"/>
  <c r="N510" i="2"/>
  <c r="M510" i="2"/>
  <c r="L510" i="2"/>
  <c r="K510" i="2"/>
  <c r="J510" i="2"/>
  <c r="I510" i="2"/>
  <c r="H510" i="2"/>
  <c r="G510" i="2"/>
  <c r="F510" i="2"/>
  <c r="E510" i="2"/>
  <c r="D510" i="2"/>
  <c r="C510" i="2"/>
  <c r="B510" i="2"/>
  <c r="Q509" i="2"/>
  <c r="P509" i="2"/>
  <c r="O509" i="2"/>
  <c r="N509" i="2"/>
  <c r="M509" i="2"/>
  <c r="L509" i="2"/>
  <c r="K509" i="2"/>
  <c r="J509" i="2"/>
  <c r="I509" i="2"/>
  <c r="H509" i="2"/>
  <c r="G509" i="2"/>
  <c r="F509" i="2"/>
  <c r="E509" i="2"/>
  <c r="D509" i="2"/>
  <c r="C509" i="2"/>
  <c r="B509" i="2"/>
  <c r="Q508" i="2"/>
  <c r="P508" i="2"/>
  <c r="O508" i="2"/>
  <c r="N508" i="2"/>
  <c r="M508" i="2"/>
  <c r="L508" i="2"/>
  <c r="K508" i="2"/>
  <c r="J508" i="2"/>
  <c r="I508" i="2"/>
  <c r="H508" i="2"/>
  <c r="G508" i="2"/>
  <c r="F508" i="2"/>
  <c r="E508" i="2"/>
  <c r="D508" i="2"/>
  <c r="C508" i="2"/>
  <c r="B508" i="2"/>
  <c r="Q507" i="2"/>
  <c r="P507" i="2"/>
  <c r="O507" i="2"/>
  <c r="N507" i="2"/>
  <c r="M507" i="2"/>
  <c r="L507" i="2"/>
  <c r="K507" i="2"/>
  <c r="J507" i="2"/>
  <c r="I507" i="2"/>
  <c r="H507" i="2"/>
  <c r="G507" i="2"/>
  <c r="F507" i="2"/>
  <c r="E507" i="2"/>
  <c r="D507" i="2"/>
  <c r="C507" i="2"/>
  <c r="B507" i="2"/>
  <c r="Q506" i="2"/>
  <c r="P506" i="2"/>
  <c r="O506" i="2"/>
  <c r="N506" i="2"/>
  <c r="M506" i="2"/>
  <c r="L506" i="2"/>
  <c r="K506" i="2"/>
  <c r="J506" i="2"/>
  <c r="I506" i="2"/>
  <c r="H506" i="2"/>
  <c r="G506" i="2"/>
  <c r="F506" i="2"/>
  <c r="E506" i="2"/>
  <c r="D506" i="2"/>
  <c r="C506" i="2"/>
  <c r="B506" i="2"/>
  <c r="Q505" i="2"/>
  <c r="P505" i="2"/>
  <c r="O505" i="2"/>
  <c r="N505" i="2"/>
  <c r="M505" i="2"/>
  <c r="L505" i="2"/>
  <c r="K505" i="2"/>
  <c r="J505" i="2"/>
  <c r="I505" i="2"/>
  <c r="H505" i="2"/>
  <c r="G505" i="2"/>
  <c r="F505" i="2"/>
  <c r="E505" i="2"/>
  <c r="D505" i="2"/>
  <c r="C505" i="2"/>
  <c r="B505" i="2"/>
  <c r="Q504" i="2"/>
  <c r="P504" i="2"/>
  <c r="O504" i="2"/>
  <c r="N504" i="2"/>
  <c r="M504" i="2"/>
  <c r="L504" i="2"/>
  <c r="K504" i="2"/>
  <c r="J504" i="2"/>
  <c r="I504" i="2"/>
  <c r="H504" i="2"/>
  <c r="G504" i="2"/>
  <c r="F504" i="2"/>
  <c r="E504" i="2"/>
  <c r="D504" i="2"/>
  <c r="C504" i="2"/>
  <c r="B504" i="2"/>
  <c r="Q503" i="2"/>
  <c r="P503" i="2"/>
  <c r="O503" i="2"/>
  <c r="N503" i="2"/>
  <c r="M503" i="2"/>
  <c r="L503" i="2"/>
  <c r="K503" i="2"/>
  <c r="J503" i="2"/>
  <c r="I503" i="2"/>
  <c r="H503" i="2"/>
  <c r="G503" i="2"/>
  <c r="F503" i="2"/>
  <c r="E503" i="2"/>
  <c r="D503" i="2"/>
  <c r="C503" i="2"/>
  <c r="B503" i="2"/>
  <c r="Q502" i="2"/>
  <c r="P502" i="2"/>
  <c r="O502" i="2"/>
  <c r="N502" i="2"/>
  <c r="M502" i="2"/>
  <c r="L502" i="2"/>
  <c r="K502" i="2"/>
  <c r="J502" i="2"/>
  <c r="I502" i="2"/>
  <c r="H502" i="2"/>
  <c r="G502" i="2"/>
  <c r="F502" i="2"/>
  <c r="E502" i="2"/>
  <c r="D502" i="2"/>
  <c r="C502" i="2"/>
  <c r="B502" i="2"/>
  <c r="Q501" i="2"/>
  <c r="P501" i="2"/>
  <c r="O501" i="2"/>
  <c r="N501" i="2"/>
  <c r="M501" i="2"/>
  <c r="L501" i="2"/>
  <c r="K501" i="2"/>
  <c r="J501" i="2"/>
  <c r="I501" i="2"/>
  <c r="H501" i="2"/>
  <c r="G501" i="2"/>
  <c r="F501" i="2"/>
  <c r="E501" i="2"/>
  <c r="D501" i="2"/>
  <c r="C501" i="2"/>
  <c r="B501" i="2"/>
  <c r="Q500" i="2"/>
  <c r="P500" i="2"/>
  <c r="O500" i="2"/>
  <c r="N500" i="2"/>
  <c r="M500" i="2"/>
  <c r="L500" i="2"/>
  <c r="K500" i="2"/>
  <c r="J500" i="2"/>
  <c r="I500" i="2"/>
  <c r="H500" i="2"/>
  <c r="G500" i="2"/>
  <c r="F500" i="2"/>
  <c r="E500" i="2"/>
  <c r="D500" i="2"/>
  <c r="C500" i="2"/>
  <c r="B500" i="2"/>
  <c r="Q499" i="2"/>
  <c r="P499" i="2"/>
  <c r="O499" i="2"/>
  <c r="N499" i="2"/>
  <c r="M499" i="2"/>
  <c r="L499" i="2"/>
  <c r="K499" i="2"/>
  <c r="J499" i="2"/>
  <c r="I499" i="2"/>
  <c r="H499" i="2"/>
  <c r="G499" i="2"/>
  <c r="F499" i="2"/>
  <c r="E499" i="2"/>
  <c r="D499" i="2"/>
  <c r="C499" i="2"/>
  <c r="B499" i="2"/>
  <c r="Q498" i="2"/>
  <c r="P498" i="2"/>
  <c r="O498" i="2"/>
  <c r="N498" i="2"/>
  <c r="M498" i="2"/>
  <c r="L498" i="2"/>
  <c r="K498" i="2"/>
  <c r="J498" i="2"/>
  <c r="I498" i="2"/>
  <c r="H498" i="2"/>
  <c r="G498" i="2"/>
  <c r="F498" i="2"/>
  <c r="E498" i="2"/>
  <c r="D498" i="2"/>
  <c r="C498" i="2"/>
  <c r="B498" i="2"/>
  <c r="Q497" i="2"/>
  <c r="P497" i="2"/>
  <c r="O497" i="2"/>
  <c r="N497" i="2"/>
  <c r="M497" i="2"/>
  <c r="L497" i="2"/>
  <c r="K497" i="2"/>
  <c r="J497" i="2"/>
  <c r="I497" i="2"/>
  <c r="H497" i="2"/>
  <c r="G497" i="2"/>
  <c r="F497" i="2"/>
  <c r="E497" i="2"/>
  <c r="D497" i="2"/>
  <c r="C497" i="2"/>
  <c r="B497" i="2"/>
  <c r="Q496" i="2"/>
  <c r="P496" i="2"/>
  <c r="O496" i="2"/>
  <c r="N496" i="2"/>
  <c r="M496" i="2"/>
  <c r="L496" i="2"/>
  <c r="K496" i="2"/>
  <c r="J496" i="2"/>
  <c r="I496" i="2"/>
  <c r="H496" i="2"/>
  <c r="G496" i="2"/>
  <c r="F496" i="2"/>
  <c r="E496" i="2"/>
  <c r="D496" i="2"/>
  <c r="C496" i="2"/>
  <c r="B496" i="2"/>
  <c r="Q495" i="2"/>
  <c r="P495" i="2"/>
  <c r="O495" i="2"/>
  <c r="N495" i="2"/>
  <c r="M495" i="2"/>
  <c r="L495" i="2"/>
  <c r="K495" i="2"/>
  <c r="J495" i="2"/>
  <c r="I495" i="2"/>
  <c r="H495" i="2"/>
  <c r="G495" i="2"/>
  <c r="F495" i="2"/>
  <c r="E495" i="2"/>
  <c r="D495" i="2"/>
  <c r="C495" i="2"/>
  <c r="B495" i="2"/>
  <c r="Q494" i="2"/>
  <c r="P494" i="2"/>
  <c r="O494" i="2"/>
  <c r="N494" i="2"/>
  <c r="M494" i="2"/>
  <c r="L494" i="2"/>
  <c r="K494" i="2"/>
  <c r="J494" i="2"/>
  <c r="I494" i="2"/>
  <c r="H494" i="2"/>
  <c r="G494" i="2"/>
  <c r="F494" i="2"/>
  <c r="E494" i="2"/>
  <c r="D494" i="2"/>
  <c r="C494" i="2"/>
  <c r="B494" i="2"/>
  <c r="Q493" i="2"/>
  <c r="P493" i="2"/>
  <c r="O493" i="2"/>
  <c r="N493" i="2"/>
  <c r="M493" i="2"/>
  <c r="L493" i="2"/>
  <c r="K493" i="2"/>
  <c r="J493" i="2"/>
  <c r="I493" i="2"/>
  <c r="H493" i="2"/>
  <c r="G493" i="2"/>
  <c r="F493" i="2"/>
  <c r="E493" i="2"/>
  <c r="D493" i="2"/>
  <c r="C493" i="2"/>
  <c r="B493" i="2"/>
  <c r="Q492" i="2"/>
  <c r="P492" i="2"/>
  <c r="O492" i="2"/>
  <c r="N492" i="2"/>
  <c r="M492" i="2"/>
  <c r="L492" i="2"/>
  <c r="K492" i="2"/>
  <c r="J492" i="2"/>
  <c r="I492" i="2"/>
  <c r="H492" i="2"/>
  <c r="G492" i="2"/>
  <c r="F492" i="2"/>
  <c r="E492" i="2"/>
  <c r="D492" i="2"/>
  <c r="C492" i="2"/>
  <c r="B492" i="2"/>
  <c r="Q491" i="2"/>
  <c r="P491" i="2"/>
  <c r="O491" i="2"/>
  <c r="N491" i="2"/>
  <c r="M491" i="2"/>
  <c r="L491" i="2"/>
  <c r="K491" i="2"/>
  <c r="J491" i="2"/>
  <c r="I491" i="2"/>
  <c r="H491" i="2"/>
  <c r="G491" i="2"/>
  <c r="F491" i="2"/>
  <c r="E491" i="2"/>
  <c r="D491" i="2"/>
  <c r="C491" i="2"/>
  <c r="B491" i="2"/>
  <c r="Q490" i="2"/>
  <c r="P490" i="2"/>
  <c r="O490" i="2"/>
  <c r="N490" i="2"/>
  <c r="M490" i="2"/>
  <c r="L490" i="2"/>
  <c r="K490" i="2"/>
  <c r="J490" i="2"/>
  <c r="I490" i="2"/>
  <c r="H490" i="2"/>
  <c r="G490" i="2"/>
  <c r="F490" i="2"/>
  <c r="E490" i="2"/>
  <c r="D490" i="2"/>
  <c r="C490" i="2"/>
  <c r="B490" i="2"/>
  <c r="Q489" i="2"/>
  <c r="P489" i="2"/>
  <c r="O489" i="2"/>
  <c r="N489" i="2"/>
  <c r="M489" i="2"/>
  <c r="L489" i="2"/>
  <c r="K489" i="2"/>
  <c r="J489" i="2"/>
  <c r="I489" i="2"/>
  <c r="H489" i="2"/>
  <c r="G489" i="2"/>
  <c r="F489" i="2"/>
  <c r="E489" i="2"/>
  <c r="D489" i="2"/>
  <c r="C489" i="2"/>
  <c r="B489" i="2"/>
  <c r="Q488" i="2"/>
  <c r="P488" i="2"/>
  <c r="O488" i="2"/>
  <c r="N488" i="2"/>
  <c r="M488" i="2"/>
  <c r="L488" i="2"/>
  <c r="K488" i="2"/>
  <c r="J488" i="2"/>
  <c r="I488" i="2"/>
  <c r="H488" i="2"/>
  <c r="G488" i="2"/>
  <c r="F488" i="2"/>
  <c r="E488" i="2"/>
  <c r="D488" i="2"/>
  <c r="C488" i="2"/>
  <c r="B488" i="2"/>
  <c r="Q487" i="2"/>
  <c r="P487" i="2"/>
  <c r="O487" i="2"/>
  <c r="N487" i="2"/>
  <c r="M487" i="2"/>
  <c r="L487" i="2"/>
  <c r="K487" i="2"/>
  <c r="J487" i="2"/>
  <c r="I487" i="2"/>
  <c r="H487" i="2"/>
  <c r="G487" i="2"/>
  <c r="F487" i="2"/>
  <c r="E487" i="2"/>
  <c r="D487" i="2"/>
  <c r="C487" i="2"/>
  <c r="B487" i="2"/>
  <c r="Q486" i="2"/>
  <c r="P486" i="2"/>
  <c r="O486" i="2"/>
  <c r="N486" i="2"/>
  <c r="M486" i="2"/>
  <c r="L486" i="2"/>
  <c r="K486" i="2"/>
  <c r="J486" i="2"/>
  <c r="I486" i="2"/>
  <c r="H486" i="2"/>
  <c r="G486" i="2"/>
  <c r="F486" i="2"/>
  <c r="E486" i="2"/>
  <c r="D486" i="2"/>
  <c r="C486" i="2"/>
  <c r="B486" i="2"/>
  <c r="Q485" i="2"/>
  <c r="P485" i="2"/>
  <c r="O485" i="2"/>
  <c r="N485" i="2"/>
  <c r="M485" i="2"/>
  <c r="L485" i="2"/>
  <c r="K485" i="2"/>
  <c r="J485" i="2"/>
  <c r="I485" i="2"/>
  <c r="H485" i="2"/>
  <c r="G485" i="2"/>
  <c r="F485" i="2"/>
  <c r="E485" i="2"/>
  <c r="D485" i="2"/>
  <c r="C485" i="2"/>
  <c r="B485" i="2"/>
  <c r="Q484" i="2"/>
  <c r="P484" i="2"/>
  <c r="O484" i="2"/>
  <c r="N484" i="2"/>
  <c r="M484" i="2"/>
  <c r="L484" i="2"/>
  <c r="K484" i="2"/>
  <c r="J484" i="2"/>
  <c r="I484" i="2"/>
  <c r="H484" i="2"/>
  <c r="G484" i="2"/>
  <c r="F484" i="2"/>
  <c r="E484" i="2"/>
  <c r="D484" i="2"/>
  <c r="C484" i="2"/>
  <c r="B484" i="2"/>
  <c r="Q483" i="2"/>
  <c r="P483" i="2"/>
  <c r="O483" i="2"/>
  <c r="N483" i="2"/>
  <c r="M483" i="2"/>
  <c r="L483" i="2"/>
  <c r="K483" i="2"/>
  <c r="J483" i="2"/>
  <c r="I483" i="2"/>
  <c r="H483" i="2"/>
  <c r="G483" i="2"/>
  <c r="F483" i="2"/>
  <c r="E483" i="2"/>
  <c r="D483" i="2"/>
  <c r="C483" i="2"/>
  <c r="B483" i="2"/>
  <c r="Q482" i="2"/>
  <c r="P482" i="2"/>
  <c r="O482" i="2"/>
  <c r="N482" i="2"/>
  <c r="M482" i="2"/>
  <c r="L482" i="2"/>
  <c r="K482" i="2"/>
  <c r="J482" i="2"/>
  <c r="I482" i="2"/>
  <c r="H482" i="2"/>
  <c r="G482" i="2"/>
  <c r="F482" i="2"/>
  <c r="E482" i="2"/>
  <c r="D482" i="2"/>
  <c r="C482" i="2"/>
  <c r="B482" i="2"/>
  <c r="Q481" i="2"/>
  <c r="P481" i="2"/>
  <c r="O481" i="2"/>
  <c r="N481" i="2"/>
  <c r="M481" i="2"/>
  <c r="L481" i="2"/>
  <c r="K481" i="2"/>
  <c r="J481" i="2"/>
  <c r="I481" i="2"/>
  <c r="H481" i="2"/>
  <c r="G481" i="2"/>
  <c r="F481" i="2"/>
  <c r="E481" i="2"/>
  <c r="D481" i="2"/>
  <c r="C481" i="2"/>
  <c r="B481" i="2"/>
  <c r="Q480" i="2"/>
  <c r="P480" i="2"/>
  <c r="O480" i="2"/>
  <c r="N480" i="2"/>
  <c r="M480" i="2"/>
  <c r="L480" i="2"/>
  <c r="K480" i="2"/>
  <c r="J480" i="2"/>
  <c r="I480" i="2"/>
  <c r="H480" i="2"/>
  <c r="G480" i="2"/>
  <c r="F480" i="2"/>
  <c r="E480" i="2"/>
  <c r="D480" i="2"/>
  <c r="C480" i="2"/>
  <c r="B480" i="2"/>
  <c r="Q479" i="2"/>
  <c r="P479" i="2"/>
  <c r="O479" i="2"/>
  <c r="N479" i="2"/>
  <c r="M479" i="2"/>
  <c r="L479" i="2"/>
  <c r="K479" i="2"/>
  <c r="J479" i="2"/>
  <c r="I479" i="2"/>
  <c r="H479" i="2"/>
  <c r="G479" i="2"/>
  <c r="F479" i="2"/>
  <c r="E479" i="2"/>
  <c r="D479" i="2"/>
  <c r="C479" i="2"/>
  <c r="B479" i="2"/>
  <c r="Q478" i="2"/>
  <c r="P478" i="2"/>
  <c r="O478" i="2"/>
  <c r="N478" i="2"/>
  <c r="M478" i="2"/>
  <c r="L478" i="2"/>
  <c r="K478" i="2"/>
  <c r="J478" i="2"/>
  <c r="I478" i="2"/>
  <c r="H478" i="2"/>
  <c r="G478" i="2"/>
  <c r="F478" i="2"/>
  <c r="E478" i="2"/>
  <c r="D478" i="2"/>
  <c r="C478" i="2"/>
  <c r="B478" i="2"/>
  <c r="Q477" i="2"/>
  <c r="P477" i="2"/>
  <c r="O477" i="2"/>
  <c r="N477" i="2"/>
  <c r="M477" i="2"/>
  <c r="L477" i="2"/>
  <c r="K477" i="2"/>
  <c r="J477" i="2"/>
  <c r="I477" i="2"/>
  <c r="H477" i="2"/>
  <c r="G477" i="2"/>
  <c r="F477" i="2"/>
  <c r="E477" i="2"/>
  <c r="D477" i="2"/>
  <c r="C477" i="2"/>
  <c r="B477" i="2"/>
  <c r="Q476" i="2"/>
  <c r="P476" i="2"/>
  <c r="O476" i="2"/>
  <c r="N476" i="2"/>
  <c r="M476" i="2"/>
  <c r="L476" i="2"/>
  <c r="K476" i="2"/>
  <c r="J476" i="2"/>
  <c r="I476" i="2"/>
  <c r="H476" i="2"/>
  <c r="G476" i="2"/>
  <c r="F476" i="2"/>
  <c r="E476" i="2"/>
  <c r="D476" i="2"/>
  <c r="C476" i="2"/>
  <c r="B476" i="2"/>
  <c r="Q475" i="2"/>
  <c r="P475" i="2"/>
  <c r="O475" i="2"/>
  <c r="N475" i="2"/>
  <c r="M475" i="2"/>
  <c r="L475" i="2"/>
  <c r="K475" i="2"/>
  <c r="J475" i="2"/>
  <c r="I475" i="2"/>
  <c r="H475" i="2"/>
  <c r="G475" i="2"/>
  <c r="F475" i="2"/>
  <c r="E475" i="2"/>
  <c r="D475" i="2"/>
  <c r="C475" i="2"/>
  <c r="B475" i="2"/>
  <c r="Q474" i="2"/>
  <c r="P474" i="2"/>
  <c r="O474" i="2"/>
  <c r="N474" i="2"/>
  <c r="M474" i="2"/>
  <c r="L474" i="2"/>
  <c r="K474" i="2"/>
  <c r="J474" i="2"/>
  <c r="I474" i="2"/>
  <c r="H474" i="2"/>
  <c r="G474" i="2"/>
  <c r="F474" i="2"/>
  <c r="E474" i="2"/>
  <c r="D474" i="2"/>
  <c r="C474" i="2"/>
  <c r="B474" i="2"/>
  <c r="Q473" i="2"/>
  <c r="P473" i="2"/>
  <c r="O473" i="2"/>
  <c r="N473" i="2"/>
  <c r="M473" i="2"/>
  <c r="L473" i="2"/>
  <c r="K473" i="2"/>
  <c r="J473" i="2"/>
  <c r="I473" i="2"/>
  <c r="H473" i="2"/>
  <c r="G473" i="2"/>
  <c r="F473" i="2"/>
  <c r="E473" i="2"/>
  <c r="D473" i="2"/>
  <c r="C473" i="2"/>
  <c r="B473" i="2"/>
  <c r="Q472" i="2"/>
  <c r="P472" i="2"/>
  <c r="O472" i="2"/>
  <c r="N472" i="2"/>
  <c r="M472" i="2"/>
  <c r="L472" i="2"/>
  <c r="K472" i="2"/>
  <c r="J472" i="2"/>
  <c r="I472" i="2"/>
  <c r="H472" i="2"/>
  <c r="G472" i="2"/>
  <c r="F472" i="2"/>
  <c r="E472" i="2"/>
  <c r="D472" i="2"/>
  <c r="C472" i="2"/>
  <c r="B472" i="2"/>
  <c r="Q471" i="2"/>
  <c r="P471" i="2"/>
  <c r="O471" i="2"/>
  <c r="N471" i="2"/>
  <c r="M471" i="2"/>
  <c r="L471" i="2"/>
  <c r="K471" i="2"/>
  <c r="J471" i="2"/>
  <c r="I471" i="2"/>
  <c r="H471" i="2"/>
  <c r="G471" i="2"/>
  <c r="F471" i="2"/>
  <c r="E471" i="2"/>
  <c r="D471" i="2"/>
  <c r="C471" i="2"/>
  <c r="B471" i="2"/>
  <c r="Q470" i="2"/>
  <c r="P470" i="2"/>
  <c r="O470" i="2"/>
  <c r="N470" i="2"/>
  <c r="M470" i="2"/>
  <c r="L470" i="2"/>
  <c r="K470" i="2"/>
  <c r="J470" i="2"/>
  <c r="I470" i="2"/>
  <c r="H470" i="2"/>
  <c r="G470" i="2"/>
  <c r="F470" i="2"/>
  <c r="E470" i="2"/>
  <c r="D470" i="2"/>
  <c r="C470" i="2"/>
  <c r="B470" i="2"/>
  <c r="Q469" i="2"/>
  <c r="P469" i="2"/>
  <c r="O469" i="2"/>
  <c r="N469" i="2"/>
  <c r="M469" i="2"/>
  <c r="L469" i="2"/>
  <c r="K469" i="2"/>
  <c r="J469" i="2"/>
  <c r="I469" i="2"/>
  <c r="H469" i="2"/>
  <c r="G469" i="2"/>
  <c r="F469" i="2"/>
  <c r="E469" i="2"/>
  <c r="D469" i="2"/>
  <c r="C469" i="2"/>
  <c r="B469" i="2"/>
  <c r="Q468" i="2"/>
  <c r="P468" i="2"/>
  <c r="O468" i="2"/>
  <c r="N468" i="2"/>
  <c r="M468" i="2"/>
  <c r="L468" i="2"/>
  <c r="K468" i="2"/>
  <c r="J468" i="2"/>
  <c r="I468" i="2"/>
  <c r="H468" i="2"/>
  <c r="G468" i="2"/>
  <c r="F468" i="2"/>
  <c r="E468" i="2"/>
  <c r="D468" i="2"/>
  <c r="C468" i="2"/>
  <c r="B468" i="2"/>
  <c r="Q467" i="2"/>
  <c r="P467" i="2"/>
  <c r="O467" i="2"/>
  <c r="N467" i="2"/>
  <c r="M467" i="2"/>
  <c r="L467" i="2"/>
  <c r="K467" i="2"/>
  <c r="J467" i="2"/>
  <c r="I467" i="2"/>
  <c r="H467" i="2"/>
  <c r="G467" i="2"/>
  <c r="F467" i="2"/>
  <c r="E467" i="2"/>
  <c r="D467" i="2"/>
  <c r="C467" i="2"/>
  <c r="B467" i="2"/>
  <c r="Q466" i="2"/>
  <c r="P466" i="2"/>
  <c r="O466" i="2"/>
  <c r="N466" i="2"/>
  <c r="M466" i="2"/>
  <c r="L466" i="2"/>
  <c r="K466" i="2"/>
  <c r="J466" i="2"/>
  <c r="I466" i="2"/>
  <c r="H466" i="2"/>
  <c r="G466" i="2"/>
  <c r="F466" i="2"/>
  <c r="E466" i="2"/>
  <c r="D466" i="2"/>
  <c r="C466" i="2"/>
  <c r="B466" i="2"/>
  <c r="Q465" i="2"/>
  <c r="P465" i="2"/>
  <c r="O465" i="2"/>
  <c r="N465" i="2"/>
  <c r="M465" i="2"/>
  <c r="L465" i="2"/>
  <c r="K465" i="2"/>
  <c r="J465" i="2"/>
  <c r="I465" i="2"/>
  <c r="H465" i="2"/>
  <c r="G465" i="2"/>
  <c r="F465" i="2"/>
  <c r="E465" i="2"/>
  <c r="D465" i="2"/>
  <c r="C465" i="2"/>
  <c r="B465" i="2"/>
  <c r="Q464" i="2"/>
  <c r="P464" i="2"/>
  <c r="O464" i="2"/>
  <c r="N464" i="2"/>
  <c r="M464" i="2"/>
  <c r="L464" i="2"/>
  <c r="K464" i="2"/>
  <c r="J464" i="2"/>
  <c r="I464" i="2"/>
  <c r="H464" i="2"/>
  <c r="G464" i="2"/>
  <c r="F464" i="2"/>
  <c r="E464" i="2"/>
  <c r="D464" i="2"/>
  <c r="C464" i="2"/>
  <c r="B464" i="2"/>
  <c r="Q463" i="2"/>
  <c r="P463" i="2"/>
  <c r="O463" i="2"/>
  <c r="N463" i="2"/>
  <c r="M463" i="2"/>
  <c r="L463" i="2"/>
  <c r="K463" i="2"/>
  <c r="J463" i="2"/>
  <c r="I463" i="2"/>
  <c r="H463" i="2"/>
  <c r="G463" i="2"/>
  <c r="F463" i="2"/>
  <c r="E463" i="2"/>
  <c r="D463" i="2"/>
  <c r="C463" i="2"/>
  <c r="B463" i="2"/>
  <c r="Q462" i="2"/>
  <c r="P462" i="2"/>
  <c r="O462" i="2"/>
  <c r="N462" i="2"/>
  <c r="M462" i="2"/>
  <c r="L462" i="2"/>
  <c r="K462" i="2"/>
  <c r="J462" i="2"/>
  <c r="I462" i="2"/>
  <c r="H462" i="2"/>
  <c r="G462" i="2"/>
  <c r="F462" i="2"/>
  <c r="E462" i="2"/>
  <c r="D462" i="2"/>
  <c r="C462" i="2"/>
  <c r="B462" i="2"/>
  <c r="Q461" i="2"/>
  <c r="P461" i="2"/>
  <c r="O461" i="2"/>
  <c r="N461" i="2"/>
  <c r="M461" i="2"/>
  <c r="L461" i="2"/>
  <c r="K461" i="2"/>
  <c r="J461" i="2"/>
  <c r="I461" i="2"/>
  <c r="H461" i="2"/>
  <c r="G461" i="2"/>
  <c r="F461" i="2"/>
  <c r="E461" i="2"/>
  <c r="D461" i="2"/>
  <c r="C461" i="2"/>
  <c r="B461" i="2"/>
  <c r="Q460" i="2"/>
  <c r="P460" i="2"/>
  <c r="O460" i="2"/>
  <c r="N460" i="2"/>
  <c r="M460" i="2"/>
  <c r="L460" i="2"/>
  <c r="K460" i="2"/>
  <c r="J460" i="2"/>
  <c r="I460" i="2"/>
  <c r="H460" i="2"/>
  <c r="G460" i="2"/>
  <c r="F460" i="2"/>
  <c r="E460" i="2"/>
  <c r="D460" i="2"/>
  <c r="C460" i="2"/>
  <c r="B460" i="2"/>
  <c r="Q459" i="2"/>
  <c r="P459" i="2"/>
  <c r="O459" i="2"/>
  <c r="N459" i="2"/>
  <c r="M459" i="2"/>
  <c r="L459" i="2"/>
  <c r="K459" i="2"/>
  <c r="J459" i="2"/>
  <c r="I459" i="2"/>
  <c r="H459" i="2"/>
  <c r="G459" i="2"/>
  <c r="F459" i="2"/>
  <c r="E459" i="2"/>
  <c r="D459" i="2"/>
  <c r="C459" i="2"/>
  <c r="B459" i="2"/>
  <c r="Q458" i="2"/>
  <c r="P458" i="2"/>
  <c r="O458" i="2"/>
  <c r="N458" i="2"/>
  <c r="M458" i="2"/>
  <c r="L458" i="2"/>
  <c r="K458" i="2"/>
  <c r="J458" i="2"/>
  <c r="I458" i="2"/>
  <c r="H458" i="2"/>
  <c r="G458" i="2"/>
  <c r="F458" i="2"/>
  <c r="E458" i="2"/>
  <c r="D458" i="2"/>
  <c r="C458" i="2"/>
  <c r="B458" i="2"/>
  <c r="Q457" i="2"/>
  <c r="P457" i="2"/>
  <c r="O457" i="2"/>
  <c r="N457" i="2"/>
  <c r="M457" i="2"/>
  <c r="L457" i="2"/>
  <c r="K457" i="2"/>
  <c r="J457" i="2"/>
  <c r="I457" i="2"/>
  <c r="H457" i="2"/>
  <c r="G457" i="2"/>
  <c r="F457" i="2"/>
  <c r="E457" i="2"/>
  <c r="D457" i="2"/>
  <c r="C457" i="2"/>
  <c r="B457" i="2"/>
  <c r="Q456" i="2"/>
  <c r="P456" i="2"/>
  <c r="O456" i="2"/>
  <c r="N456" i="2"/>
  <c r="M456" i="2"/>
  <c r="L456" i="2"/>
  <c r="K456" i="2"/>
  <c r="J456" i="2"/>
  <c r="I456" i="2"/>
  <c r="H456" i="2"/>
  <c r="G456" i="2"/>
  <c r="F456" i="2"/>
  <c r="E456" i="2"/>
  <c r="D456" i="2"/>
  <c r="C456" i="2"/>
  <c r="B456" i="2"/>
  <c r="Q455" i="2"/>
  <c r="P455" i="2"/>
  <c r="O455" i="2"/>
  <c r="N455" i="2"/>
  <c r="M455" i="2"/>
  <c r="L455" i="2"/>
  <c r="K455" i="2"/>
  <c r="J455" i="2"/>
  <c r="I455" i="2"/>
  <c r="H455" i="2"/>
  <c r="G455" i="2"/>
  <c r="F455" i="2"/>
  <c r="E455" i="2"/>
  <c r="D455" i="2"/>
  <c r="C455" i="2"/>
  <c r="B455" i="2"/>
  <c r="Q454" i="2"/>
  <c r="P454" i="2"/>
  <c r="O454" i="2"/>
  <c r="N454" i="2"/>
  <c r="M454" i="2"/>
  <c r="L454" i="2"/>
  <c r="K454" i="2"/>
  <c r="J454" i="2"/>
  <c r="I454" i="2"/>
  <c r="H454" i="2"/>
  <c r="G454" i="2"/>
  <c r="F454" i="2"/>
  <c r="E454" i="2"/>
  <c r="D454" i="2"/>
  <c r="C454" i="2"/>
  <c r="B454" i="2"/>
  <c r="Q453" i="2"/>
  <c r="P453" i="2"/>
  <c r="O453" i="2"/>
  <c r="N453" i="2"/>
  <c r="M453" i="2"/>
  <c r="L453" i="2"/>
  <c r="K453" i="2"/>
  <c r="J453" i="2"/>
  <c r="I453" i="2"/>
  <c r="H453" i="2"/>
  <c r="G453" i="2"/>
  <c r="F453" i="2"/>
  <c r="E453" i="2"/>
  <c r="D453" i="2"/>
  <c r="C453" i="2"/>
  <c r="B453" i="2"/>
  <c r="Q452" i="2"/>
  <c r="P452" i="2"/>
  <c r="O452" i="2"/>
  <c r="N452" i="2"/>
  <c r="M452" i="2"/>
  <c r="L452" i="2"/>
  <c r="K452" i="2"/>
  <c r="J452" i="2"/>
  <c r="I452" i="2"/>
  <c r="H452" i="2"/>
  <c r="G452" i="2"/>
  <c r="F452" i="2"/>
  <c r="E452" i="2"/>
  <c r="D452" i="2"/>
  <c r="C452" i="2"/>
  <c r="B452" i="2"/>
  <c r="Q451" i="2"/>
  <c r="P451" i="2"/>
  <c r="O451" i="2"/>
  <c r="N451" i="2"/>
  <c r="M451" i="2"/>
  <c r="L451" i="2"/>
  <c r="K451" i="2"/>
  <c r="J451" i="2"/>
  <c r="I451" i="2"/>
  <c r="H451" i="2"/>
  <c r="G451" i="2"/>
  <c r="F451" i="2"/>
  <c r="E451" i="2"/>
  <c r="D451" i="2"/>
  <c r="C451" i="2"/>
  <c r="B451" i="2"/>
  <c r="Q450" i="2"/>
  <c r="P450" i="2"/>
  <c r="O450" i="2"/>
  <c r="N450" i="2"/>
  <c r="M450" i="2"/>
  <c r="L450" i="2"/>
  <c r="K450" i="2"/>
  <c r="J450" i="2"/>
  <c r="I450" i="2"/>
  <c r="H450" i="2"/>
  <c r="G450" i="2"/>
  <c r="F450" i="2"/>
  <c r="E450" i="2"/>
  <c r="D450" i="2"/>
  <c r="C450" i="2"/>
  <c r="B450" i="2"/>
  <c r="Q449" i="2"/>
  <c r="P449" i="2"/>
  <c r="O449" i="2"/>
  <c r="N449" i="2"/>
  <c r="M449" i="2"/>
  <c r="L449" i="2"/>
  <c r="K449" i="2"/>
  <c r="J449" i="2"/>
  <c r="I449" i="2"/>
  <c r="H449" i="2"/>
  <c r="G449" i="2"/>
  <c r="F449" i="2"/>
  <c r="E449" i="2"/>
  <c r="D449" i="2"/>
  <c r="C449" i="2"/>
  <c r="B449" i="2"/>
  <c r="Q448" i="2"/>
  <c r="P448" i="2"/>
  <c r="O448" i="2"/>
  <c r="N448" i="2"/>
  <c r="M448" i="2"/>
  <c r="L448" i="2"/>
  <c r="K448" i="2"/>
  <c r="J448" i="2"/>
  <c r="I448" i="2"/>
  <c r="H448" i="2"/>
  <c r="G448" i="2"/>
  <c r="F448" i="2"/>
  <c r="E448" i="2"/>
  <c r="D448" i="2"/>
  <c r="C448" i="2"/>
  <c r="B448" i="2"/>
  <c r="Q447" i="2"/>
  <c r="P447" i="2"/>
  <c r="O447" i="2"/>
  <c r="N447" i="2"/>
  <c r="M447" i="2"/>
  <c r="L447" i="2"/>
  <c r="K447" i="2"/>
  <c r="J447" i="2"/>
  <c r="I447" i="2"/>
  <c r="H447" i="2"/>
  <c r="G447" i="2"/>
  <c r="F447" i="2"/>
  <c r="E447" i="2"/>
  <c r="D447" i="2"/>
  <c r="C447" i="2"/>
  <c r="B447" i="2"/>
  <c r="Q446" i="2"/>
  <c r="P446" i="2"/>
  <c r="O446" i="2"/>
  <c r="N446" i="2"/>
  <c r="M446" i="2"/>
  <c r="L446" i="2"/>
  <c r="K446" i="2"/>
  <c r="J446" i="2"/>
  <c r="I446" i="2"/>
  <c r="H446" i="2"/>
  <c r="G446" i="2"/>
  <c r="F446" i="2"/>
  <c r="E446" i="2"/>
  <c r="D446" i="2"/>
  <c r="C446" i="2"/>
  <c r="B446" i="2"/>
  <c r="Q445" i="2"/>
  <c r="P445" i="2"/>
  <c r="O445" i="2"/>
  <c r="N445" i="2"/>
  <c r="M445" i="2"/>
  <c r="L445" i="2"/>
  <c r="K445" i="2"/>
  <c r="J445" i="2"/>
  <c r="I445" i="2"/>
  <c r="H445" i="2"/>
  <c r="G445" i="2"/>
  <c r="F445" i="2"/>
  <c r="E445" i="2"/>
  <c r="D445" i="2"/>
  <c r="C445" i="2"/>
  <c r="B445" i="2"/>
  <c r="Q444" i="2"/>
  <c r="P444" i="2"/>
  <c r="O444" i="2"/>
  <c r="N444" i="2"/>
  <c r="M444" i="2"/>
  <c r="L444" i="2"/>
  <c r="K444" i="2"/>
  <c r="J444" i="2"/>
  <c r="I444" i="2"/>
  <c r="H444" i="2"/>
  <c r="G444" i="2"/>
  <c r="F444" i="2"/>
  <c r="E444" i="2"/>
  <c r="D444" i="2"/>
  <c r="C444" i="2"/>
  <c r="B444" i="2"/>
  <c r="Q443" i="2"/>
  <c r="P443" i="2"/>
  <c r="O443" i="2"/>
  <c r="N443" i="2"/>
  <c r="M443" i="2"/>
  <c r="L443" i="2"/>
  <c r="K443" i="2"/>
  <c r="J443" i="2"/>
  <c r="I443" i="2"/>
  <c r="H443" i="2"/>
  <c r="G443" i="2"/>
  <c r="F443" i="2"/>
  <c r="E443" i="2"/>
  <c r="D443" i="2"/>
  <c r="C443" i="2"/>
  <c r="B443" i="2"/>
  <c r="Q442" i="2"/>
  <c r="P442" i="2"/>
  <c r="O442" i="2"/>
  <c r="N442" i="2"/>
  <c r="M442" i="2"/>
  <c r="L442" i="2"/>
  <c r="K442" i="2"/>
  <c r="J442" i="2"/>
  <c r="I442" i="2"/>
  <c r="H442" i="2"/>
  <c r="G442" i="2"/>
  <c r="F442" i="2"/>
  <c r="E442" i="2"/>
  <c r="D442" i="2"/>
  <c r="C442" i="2"/>
  <c r="B442" i="2"/>
  <c r="Q441" i="2"/>
  <c r="P441" i="2"/>
  <c r="O441" i="2"/>
  <c r="N441" i="2"/>
  <c r="M441" i="2"/>
  <c r="L441" i="2"/>
  <c r="K441" i="2"/>
  <c r="J441" i="2"/>
  <c r="I441" i="2"/>
  <c r="H441" i="2"/>
  <c r="G441" i="2"/>
  <c r="F441" i="2"/>
  <c r="E441" i="2"/>
  <c r="D441" i="2"/>
  <c r="C441" i="2"/>
  <c r="B441" i="2"/>
  <c r="Q440" i="2"/>
  <c r="P440" i="2"/>
  <c r="O440" i="2"/>
  <c r="N440" i="2"/>
  <c r="M440" i="2"/>
  <c r="L440" i="2"/>
  <c r="K440" i="2"/>
  <c r="J440" i="2"/>
  <c r="I440" i="2"/>
  <c r="H440" i="2"/>
  <c r="G440" i="2"/>
  <c r="F440" i="2"/>
  <c r="E440" i="2"/>
  <c r="D440" i="2"/>
  <c r="C440" i="2"/>
  <c r="B440" i="2"/>
  <c r="Q439" i="2"/>
  <c r="P439" i="2"/>
  <c r="O439" i="2"/>
  <c r="N439" i="2"/>
  <c r="M439" i="2"/>
  <c r="L439" i="2"/>
  <c r="K439" i="2"/>
  <c r="J439" i="2"/>
  <c r="I439" i="2"/>
  <c r="H439" i="2"/>
  <c r="G439" i="2"/>
  <c r="F439" i="2"/>
  <c r="E439" i="2"/>
  <c r="D439" i="2"/>
  <c r="C439" i="2"/>
  <c r="B439" i="2"/>
  <c r="Q438" i="2"/>
  <c r="P438" i="2"/>
  <c r="O438" i="2"/>
  <c r="N438" i="2"/>
  <c r="M438" i="2"/>
  <c r="L438" i="2"/>
  <c r="K438" i="2"/>
  <c r="J438" i="2"/>
  <c r="I438" i="2"/>
  <c r="H438" i="2"/>
  <c r="G438" i="2"/>
  <c r="F438" i="2"/>
  <c r="E438" i="2"/>
  <c r="D438" i="2"/>
  <c r="C438" i="2"/>
  <c r="B438" i="2"/>
  <c r="Q437" i="2"/>
  <c r="P437" i="2"/>
  <c r="O437" i="2"/>
  <c r="N437" i="2"/>
  <c r="M437" i="2"/>
  <c r="L437" i="2"/>
  <c r="K437" i="2"/>
  <c r="J437" i="2"/>
  <c r="I437" i="2"/>
  <c r="H437" i="2"/>
  <c r="G437" i="2"/>
  <c r="F437" i="2"/>
  <c r="E437" i="2"/>
  <c r="D437" i="2"/>
  <c r="C437" i="2"/>
  <c r="B437" i="2"/>
  <c r="Q436" i="2"/>
  <c r="P436" i="2"/>
  <c r="O436" i="2"/>
  <c r="N436" i="2"/>
  <c r="M436" i="2"/>
  <c r="L436" i="2"/>
  <c r="K436" i="2"/>
  <c r="J436" i="2"/>
  <c r="I436" i="2"/>
  <c r="H436" i="2"/>
  <c r="G436" i="2"/>
  <c r="F436" i="2"/>
  <c r="E436" i="2"/>
  <c r="D436" i="2"/>
  <c r="C436" i="2"/>
  <c r="B436" i="2"/>
  <c r="Q435" i="2"/>
  <c r="P435" i="2"/>
  <c r="O435" i="2"/>
  <c r="N435" i="2"/>
  <c r="M435" i="2"/>
  <c r="L435" i="2"/>
  <c r="K435" i="2"/>
  <c r="J435" i="2"/>
  <c r="I435" i="2"/>
  <c r="H435" i="2"/>
  <c r="G435" i="2"/>
  <c r="F435" i="2"/>
  <c r="E435" i="2"/>
  <c r="D435" i="2"/>
  <c r="C435" i="2"/>
  <c r="B435" i="2"/>
  <c r="Q434" i="2"/>
  <c r="P434" i="2"/>
  <c r="O434" i="2"/>
  <c r="N434" i="2"/>
  <c r="M434" i="2"/>
  <c r="L434" i="2"/>
  <c r="K434" i="2"/>
  <c r="J434" i="2"/>
  <c r="I434" i="2"/>
  <c r="H434" i="2"/>
  <c r="G434" i="2"/>
  <c r="F434" i="2"/>
  <c r="E434" i="2"/>
  <c r="D434" i="2"/>
  <c r="C434" i="2"/>
  <c r="B434" i="2"/>
  <c r="Q433" i="2"/>
  <c r="P433" i="2"/>
  <c r="O433" i="2"/>
  <c r="N433" i="2"/>
  <c r="M433" i="2"/>
  <c r="L433" i="2"/>
  <c r="K433" i="2"/>
  <c r="J433" i="2"/>
  <c r="I433" i="2"/>
  <c r="H433" i="2"/>
  <c r="G433" i="2"/>
  <c r="F433" i="2"/>
  <c r="E433" i="2"/>
  <c r="D433" i="2"/>
  <c r="C433" i="2"/>
  <c r="B433" i="2"/>
  <c r="Q432" i="2"/>
  <c r="P432" i="2"/>
  <c r="O432" i="2"/>
  <c r="N432" i="2"/>
  <c r="M432" i="2"/>
  <c r="L432" i="2"/>
  <c r="K432" i="2"/>
  <c r="J432" i="2"/>
  <c r="I432" i="2"/>
  <c r="H432" i="2"/>
  <c r="G432" i="2"/>
  <c r="F432" i="2"/>
  <c r="E432" i="2"/>
  <c r="D432" i="2"/>
  <c r="C432" i="2"/>
  <c r="B432" i="2"/>
  <c r="Q431" i="2"/>
  <c r="P431" i="2"/>
  <c r="O431" i="2"/>
  <c r="N431" i="2"/>
  <c r="M431" i="2"/>
  <c r="L431" i="2"/>
  <c r="K431" i="2"/>
  <c r="J431" i="2"/>
  <c r="I431" i="2"/>
  <c r="H431" i="2"/>
  <c r="G431" i="2"/>
  <c r="F431" i="2"/>
  <c r="E431" i="2"/>
  <c r="D431" i="2"/>
  <c r="C431" i="2"/>
  <c r="B431" i="2"/>
  <c r="Q430" i="2"/>
  <c r="P430" i="2"/>
  <c r="O430" i="2"/>
  <c r="N430" i="2"/>
  <c r="M430" i="2"/>
  <c r="L430" i="2"/>
  <c r="K430" i="2"/>
  <c r="J430" i="2"/>
  <c r="I430" i="2"/>
  <c r="H430" i="2"/>
  <c r="G430" i="2"/>
  <c r="F430" i="2"/>
  <c r="E430" i="2"/>
  <c r="D430" i="2"/>
  <c r="C430" i="2"/>
  <c r="B430" i="2"/>
  <c r="Q429" i="2"/>
  <c r="P429" i="2"/>
  <c r="O429" i="2"/>
  <c r="N429" i="2"/>
  <c r="M429" i="2"/>
  <c r="L429" i="2"/>
  <c r="K429" i="2"/>
  <c r="J429" i="2"/>
  <c r="I429" i="2"/>
  <c r="H429" i="2"/>
  <c r="G429" i="2"/>
  <c r="F429" i="2"/>
  <c r="E429" i="2"/>
  <c r="D429" i="2"/>
  <c r="C429" i="2"/>
  <c r="B429" i="2"/>
  <c r="Q428" i="2"/>
  <c r="P428" i="2"/>
  <c r="O428" i="2"/>
  <c r="N428" i="2"/>
  <c r="M428" i="2"/>
  <c r="L428" i="2"/>
  <c r="K428" i="2"/>
  <c r="J428" i="2"/>
  <c r="I428" i="2"/>
  <c r="H428" i="2"/>
  <c r="G428" i="2"/>
  <c r="F428" i="2"/>
  <c r="E428" i="2"/>
  <c r="D428" i="2"/>
  <c r="C428" i="2"/>
  <c r="B428" i="2"/>
  <c r="Q427" i="2"/>
  <c r="P427" i="2"/>
  <c r="O427" i="2"/>
  <c r="N427" i="2"/>
  <c r="M427" i="2"/>
  <c r="L427" i="2"/>
  <c r="K427" i="2"/>
  <c r="J427" i="2"/>
  <c r="I427" i="2"/>
  <c r="H427" i="2"/>
  <c r="G427" i="2"/>
  <c r="F427" i="2"/>
  <c r="E427" i="2"/>
  <c r="D427" i="2"/>
  <c r="C427" i="2"/>
  <c r="B427" i="2"/>
  <c r="Q426" i="2"/>
  <c r="P426" i="2"/>
  <c r="O426" i="2"/>
  <c r="N426" i="2"/>
  <c r="M426" i="2"/>
  <c r="L426" i="2"/>
  <c r="K426" i="2"/>
  <c r="J426" i="2"/>
  <c r="I426" i="2"/>
  <c r="H426" i="2"/>
  <c r="G426" i="2"/>
  <c r="F426" i="2"/>
  <c r="E426" i="2"/>
  <c r="D426" i="2"/>
  <c r="C426" i="2"/>
  <c r="B426" i="2"/>
  <c r="Q425" i="2"/>
  <c r="P425" i="2"/>
  <c r="O425" i="2"/>
  <c r="N425" i="2"/>
  <c r="M425" i="2"/>
  <c r="L425" i="2"/>
  <c r="K425" i="2"/>
  <c r="J425" i="2"/>
  <c r="I425" i="2"/>
  <c r="H425" i="2"/>
  <c r="G425" i="2"/>
  <c r="F425" i="2"/>
  <c r="E425" i="2"/>
  <c r="D425" i="2"/>
  <c r="C425" i="2"/>
  <c r="B425" i="2"/>
  <c r="Q424" i="2"/>
  <c r="P424" i="2"/>
  <c r="O424" i="2"/>
  <c r="N424" i="2"/>
  <c r="M424" i="2"/>
  <c r="L424" i="2"/>
  <c r="K424" i="2"/>
  <c r="J424" i="2"/>
  <c r="I424" i="2"/>
  <c r="H424" i="2"/>
  <c r="G424" i="2"/>
  <c r="F424" i="2"/>
  <c r="E424" i="2"/>
  <c r="D424" i="2"/>
  <c r="C424" i="2"/>
  <c r="B424" i="2"/>
  <c r="Q423" i="2"/>
  <c r="P423" i="2"/>
  <c r="O423" i="2"/>
  <c r="N423" i="2"/>
  <c r="M423" i="2"/>
  <c r="L423" i="2"/>
  <c r="K423" i="2"/>
  <c r="J423" i="2"/>
  <c r="I423" i="2"/>
  <c r="H423" i="2"/>
  <c r="G423" i="2"/>
  <c r="F423" i="2"/>
  <c r="E423" i="2"/>
  <c r="D423" i="2"/>
  <c r="C423" i="2"/>
  <c r="B423" i="2"/>
  <c r="Q422" i="2"/>
  <c r="P422" i="2"/>
  <c r="O422" i="2"/>
  <c r="N422" i="2"/>
  <c r="M422" i="2"/>
  <c r="L422" i="2"/>
  <c r="K422" i="2"/>
  <c r="J422" i="2"/>
  <c r="I422" i="2"/>
  <c r="H422" i="2"/>
  <c r="G422" i="2"/>
  <c r="F422" i="2"/>
  <c r="E422" i="2"/>
  <c r="D422" i="2"/>
  <c r="C422" i="2"/>
  <c r="B422" i="2"/>
  <c r="Q421" i="2"/>
  <c r="P421" i="2"/>
  <c r="O421" i="2"/>
  <c r="N421" i="2"/>
  <c r="M421" i="2"/>
  <c r="L421" i="2"/>
  <c r="K421" i="2"/>
  <c r="J421" i="2"/>
  <c r="I421" i="2"/>
  <c r="H421" i="2"/>
  <c r="G421" i="2"/>
  <c r="F421" i="2"/>
  <c r="E421" i="2"/>
  <c r="D421" i="2"/>
  <c r="C421" i="2"/>
  <c r="B421" i="2"/>
  <c r="Q420" i="2"/>
  <c r="P420" i="2"/>
  <c r="O420" i="2"/>
  <c r="N420" i="2"/>
  <c r="M420" i="2"/>
  <c r="L420" i="2"/>
  <c r="K420" i="2"/>
  <c r="J420" i="2"/>
  <c r="I420" i="2"/>
  <c r="H420" i="2"/>
  <c r="G420" i="2"/>
  <c r="F420" i="2"/>
  <c r="E420" i="2"/>
  <c r="D420" i="2"/>
  <c r="C420" i="2"/>
  <c r="B420" i="2"/>
  <c r="Q419" i="2"/>
  <c r="P419" i="2"/>
  <c r="O419" i="2"/>
  <c r="N419" i="2"/>
  <c r="M419" i="2"/>
  <c r="L419" i="2"/>
  <c r="K419" i="2"/>
  <c r="J419" i="2"/>
  <c r="I419" i="2"/>
  <c r="H419" i="2"/>
  <c r="G419" i="2"/>
  <c r="F419" i="2"/>
  <c r="E419" i="2"/>
  <c r="D419" i="2"/>
  <c r="C419" i="2"/>
  <c r="B419" i="2"/>
  <c r="Q418" i="2"/>
  <c r="P418" i="2"/>
  <c r="O418" i="2"/>
  <c r="N418" i="2"/>
  <c r="M418" i="2"/>
  <c r="L418" i="2"/>
  <c r="K418" i="2"/>
  <c r="J418" i="2"/>
  <c r="I418" i="2"/>
  <c r="H418" i="2"/>
  <c r="G418" i="2"/>
  <c r="F418" i="2"/>
  <c r="E418" i="2"/>
  <c r="D418" i="2"/>
  <c r="C418" i="2"/>
  <c r="B418" i="2"/>
  <c r="Q417" i="2"/>
  <c r="P417" i="2"/>
  <c r="O417" i="2"/>
  <c r="N417" i="2"/>
  <c r="M417" i="2"/>
  <c r="L417" i="2"/>
  <c r="K417" i="2"/>
  <c r="J417" i="2"/>
  <c r="I417" i="2"/>
  <c r="H417" i="2"/>
  <c r="G417" i="2"/>
  <c r="F417" i="2"/>
  <c r="E417" i="2"/>
  <c r="D417" i="2"/>
  <c r="C417" i="2"/>
  <c r="B417" i="2"/>
  <c r="Q416" i="2"/>
  <c r="P416" i="2"/>
  <c r="O416" i="2"/>
  <c r="N416" i="2"/>
  <c r="M416" i="2"/>
  <c r="L416" i="2"/>
  <c r="K416" i="2"/>
  <c r="J416" i="2"/>
  <c r="I416" i="2"/>
  <c r="H416" i="2"/>
  <c r="G416" i="2"/>
  <c r="F416" i="2"/>
  <c r="E416" i="2"/>
  <c r="D416" i="2"/>
  <c r="C416" i="2"/>
  <c r="B416" i="2"/>
  <c r="Q415" i="2"/>
  <c r="P415" i="2"/>
  <c r="O415" i="2"/>
  <c r="N415" i="2"/>
  <c r="M415" i="2"/>
  <c r="L415" i="2"/>
  <c r="K415" i="2"/>
  <c r="J415" i="2"/>
  <c r="I415" i="2"/>
  <c r="H415" i="2"/>
  <c r="G415" i="2"/>
  <c r="F415" i="2"/>
  <c r="E415" i="2"/>
  <c r="D415" i="2"/>
  <c r="C415" i="2"/>
  <c r="B415" i="2"/>
  <c r="Q414" i="2"/>
  <c r="P414" i="2"/>
  <c r="O414" i="2"/>
  <c r="N414" i="2"/>
  <c r="M414" i="2"/>
  <c r="L414" i="2"/>
  <c r="K414" i="2"/>
  <c r="J414" i="2"/>
  <c r="I414" i="2"/>
  <c r="H414" i="2"/>
  <c r="G414" i="2"/>
  <c r="F414" i="2"/>
  <c r="E414" i="2"/>
  <c r="D414" i="2"/>
  <c r="C414" i="2"/>
  <c r="B414" i="2"/>
  <c r="Q413" i="2"/>
  <c r="P413" i="2"/>
  <c r="O413" i="2"/>
  <c r="N413" i="2"/>
  <c r="M413" i="2"/>
  <c r="L413" i="2"/>
  <c r="K413" i="2"/>
  <c r="J413" i="2"/>
  <c r="I413" i="2"/>
  <c r="H413" i="2"/>
  <c r="G413" i="2"/>
  <c r="F413" i="2"/>
  <c r="E413" i="2"/>
  <c r="D413" i="2"/>
  <c r="C413" i="2"/>
  <c r="B413" i="2"/>
  <c r="Q412" i="2"/>
  <c r="P412" i="2"/>
  <c r="O412" i="2"/>
  <c r="N412" i="2"/>
  <c r="M412" i="2"/>
  <c r="L412" i="2"/>
  <c r="K412" i="2"/>
  <c r="J412" i="2"/>
  <c r="I412" i="2"/>
  <c r="H412" i="2"/>
  <c r="G412" i="2"/>
  <c r="F412" i="2"/>
  <c r="E412" i="2"/>
  <c r="D412" i="2"/>
  <c r="C412" i="2"/>
  <c r="B412" i="2"/>
  <c r="Q411" i="2"/>
  <c r="P411" i="2"/>
  <c r="O411" i="2"/>
  <c r="N411" i="2"/>
  <c r="M411" i="2"/>
  <c r="L411" i="2"/>
  <c r="K411" i="2"/>
  <c r="J411" i="2"/>
  <c r="I411" i="2"/>
  <c r="H411" i="2"/>
  <c r="G411" i="2"/>
  <c r="F411" i="2"/>
  <c r="E411" i="2"/>
  <c r="D411" i="2"/>
  <c r="C411" i="2"/>
  <c r="B411" i="2"/>
  <c r="Q410" i="2"/>
  <c r="P410" i="2"/>
  <c r="O410" i="2"/>
  <c r="N410" i="2"/>
  <c r="M410" i="2"/>
  <c r="L410" i="2"/>
  <c r="K410" i="2"/>
  <c r="J410" i="2"/>
  <c r="I410" i="2"/>
  <c r="H410" i="2"/>
  <c r="G410" i="2"/>
  <c r="F410" i="2"/>
  <c r="E410" i="2"/>
  <c r="D410" i="2"/>
  <c r="C410" i="2"/>
  <c r="B410" i="2"/>
  <c r="Q409" i="2"/>
  <c r="P409" i="2"/>
  <c r="O409" i="2"/>
  <c r="N409" i="2"/>
  <c r="M409" i="2"/>
  <c r="L409" i="2"/>
  <c r="K409" i="2"/>
  <c r="J409" i="2"/>
  <c r="I409" i="2"/>
  <c r="H409" i="2"/>
  <c r="G409" i="2"/>
  <c r="F409" i="2"/>
  <c r="E409" i="2"/>
  <c r="D409" i="2"/>
  <c r="C409" i="2"/>
  <c r="B409" i="2"/>
  <c r="Q408" i="2"/>
  <c r="P408" i="2"/>
  <c r="O408" i="2"/>
  <c r="N408" i="2"/>
  <c r="M408" i="2"/>
  <c r="L408" i="2"/>
  <c r="K408" i="2"/>
  <c r="J408" i="2"/>
  <c r="I408" i="2"/>
  <c r="H408" i="2"/>
  <c r="G408" i="2"/>
  <c r="F408" i="2"/>
  <c r="E408" i="2"/>
  <c r="D408" i="2"/>
  <c r="C408" i="2"/>
  <c r="B408" i="2"/>
  <c r="Q407" i="2"/>
  <c r="P407" i="2"/>
  <c r="O407" i="2"/>
  <c r="N407" i="2"/>
  <c r="M407" i="2"/>
  <c r="L407" i="2"/>
  <c r="K407" i="2"/>
  <c r="J407" i="2"/>
  <c r="I407" i="2"/>
  <c r="H407" i="2"/>
  <c r="G407" i="2"/>
  <c r="F407" i="2"/>
  <c r="E407" i="2"/>
  <c r="D407" i="2"/>
  <c r="C407" i="2"/>
  <c r="B407" i="2"/>
  <c r="Q406" i="2"/>
  <c r="P406" i="2"/>
  <c r="O406" i="2"/>
  <c r="N406" i="2"/>
  <c r="M406" i="2"/>
  <c r="L406" i="2"/>
  <c r="K406" i="2"/>
  <c r="J406" i="2"/>
  <c r="I406" i="2"/>
  <c r="H406" i="2"/>
  <c r="G406" i="2"/>
  <c r="F406" i="2"/>
  <c r="E406" i="2"/>
  <c r="D406" i="2"/>
  <c r="C406" i="2"/>
  <c r="B406" i="2"/>
  <c r="Q405" i="2"/>
  <c r="P405" i="2"/>
  <c r="O405" i="2"/>
  <c r="N405" i="2"/>
  <c r="M405" i="2"/>
  <c r="L405" i="2"/>
  <c r="K405" i="2"/>
  <c r="J405" i="2"/>
  <c r="I405" i="2"/>
  <c r="H405" i="2"/>
  <c r="G405" i="2"/>
  <c r="F405" i="2"/>
  <c r="E405" i="2"/>
  <c r="D405" i="2"/>
  <c r="C405" i="2"/>
  <c r="B405" i="2"/>
  <c r="Q404" i="2"/>
  <c r="P404" i="2"/>
  <c r="O404" i="2"/>
  <c r="N404" i="2"/>
  <c r="M404" i="2"/>
  <c r="L404" i="2"/>
  <c r="K404" i="2"/>
  <c r="J404" i="2"/>
  <c r="I404" i="2"/>
  <c r="H404" i="2"/>
  <c r="G404" i="2"/>
  <c r="F404" i="2"/>
  <c r="E404" i="2"/>
  <c r="D404" i="2"/>
  <c r="C404" i="2"/>
  <c r="B404" i="2"/>
  <c r="Q403" i="2"/>
  <c r="P403" i="2"/>
  <c r="O403" i="2"/>
  <c r="N403" i="2"/>
  <c r="M403" i="2"/>
  <c r="L403" i="2"/>
  <c r="K403" i="2"/>
  <c r="J403" i="2"/>
  <c r="I403" i="2"/>
  <c r="H403" i="2"/>
  <c r="G403" i="2"/>
  <c r="F403" i="2"/>
  <c r="E403" i="2"/>
  <c r="D403" i="2"/>
  <c r="C403" i="2"/>
  <c r="B403" i="2"/>
  <c r="Q402" i="2"/>
  <c r="P402" i="2"/>
  <c r="O402" i="2"/>
  <c r="N402" i="2"/>
  <c r="M402" i="2"/>
  <c r="L402" i="2"/>
  <c r="K402" i="2"/>
  <c r="J402" i="2"/>
  <c r="I402" i="2"/>
  <c r="H402" i="2"/>
  <c r="G402" i="2"/>
  <c r="F402" i="2"/>
  <c r="E402" i="2"/>
  <c r="D402" i="2"/>
  <c r="C402" i="2"/>
  <c r="B402" i="2"/>
  <c r="Q401" i="2"/>
  <c r="P401" i="2"/>
  <c r="O401" i="2"/>
  <c r="N401" i="2"/>
  <c r="M401" i="2"/>
  <c r="L401" i="2"/>
  <c r="K401" i="2"/>
  <c r="J401" i="2"/>
  <c r="I401" i="2"/>
  <c r="H401" i="2"/>
  <c r="G401" i="2"/>
  <c r="F401" i="2"/>
  <c r="E401" i="2"/>
  <c r="D401" i="2"/>
  <c r="C401" i="2"/>
  <c r="B401" i="2"/>
  <c r="Q400" i="2"/>
  <c r="P400" i="2"/>
  <c r="O400" i="2"/>
  <c r="N400" i="2"/>
  <c r="M400" i="2"/>
  <c r="L400" i="2"/>
  <c r="K400" i="2"/>
  <c r="J400" i="2"/>
  <c r="I400" i="2"/>
  <c r="H400" i="2"/>
  <c r="G400" i="2"/>
  <c r="F400" i="2"/>
  <c r="E400" i="2"/>
  <c r="D400" i="2"/>
  <c r="C400" i="2"/>
  <c r="B400" i="2"/>
  <c r="Q399" i="2"/>
  <c r="P399" i="2"/>
  <c r="O399" i="2"/>
  <c r="N399" i="2"/>
  <c r="M399" i="2"/>
  <c r="L399" i="2"/>
  <c r="K399" i="2"/>
  <c r="J399" i="2"/>
  <c r="I399" i="2"/>
  <c r="H399" i="2"/>
  <c r="G399" i="2"/>
  <c r="F399" i="2"/>
  <c r="E399" i="2"/>
  <c r="D399" i="2"/>
  <c r="C399" i="2"/>
  <c r="B399" i="2"/>
  <c r="Q398" i="2"/>
  <c r="P398" i="2"/>
  <c r="O398" i="2"/>
  <c r="N398" i="2"/>
  <c r="M398" i="2"/>
  <c r="L398" i="2"/>
  <c r="K398" i="2"/>
  <c r="J398" i="2"/>
  <c r="I398" i="2"/>
  <c r="H398" i="2"/>
  <c r="G398" i="2"/>
  <c r="F398" i="2"/>
  <c r="E398" i="2"/>
  <c r="D398" i="2"/>
  <c r="C398" i="2"/>
  <c r="B398" i="2"/>
  <c r="Q397" i="2"/>
  <c r="P397" i="2"/>
  <c r="O397" i="2"/>
  <c r="N397" i="2"/>
  <c r="M397" i="2"/>
  <c r="L397" i="2"/>
  <c r="K397" i="2"/>
  <c r="J397" i="2"/>
  <c r="I397" i="2"/>
  <c r="H397" i="2"/>
  <c r="G397" i="2"/>
  <c r="F397" i="2"/>
  <c r="E397" i="2"/>
  <c r="D397" i="2"/>
  <c r="C397" i="2"/>
  <c r="B397" i="2"/>
  <c r="Q396" i="2"/>
  <c r="P396" i="2"/>
  <c r="O396" i="2"/>
  <c r="N396" i="2"/>
  <c r="M396" i="2"/>
  <c r="L396" i="2"/>
  <c r="K396" i="2"/>
  <c r="J396" i="2"/>
  <c r="I396" i="2"/>
  <c r="H396" i="2"/>
  <c r="G396" i="2"/>
  <c r="F396" i="2"/>
  <c r="E396" i="2"/>
  <c r="D396" i="2"/>
  <c r="C396" i="2"/>
  <c r="B396" i="2"/>
  <c r="Q395" i="2"/>
  <c r="P395" i="2"/>
  <c r="O395" i="2"/>
  <c r="N395" i="2"/>
  <c r="M395" i="2"/>
  <c r="L395" i="2"/>
  <c r="K395" i="2"/>
  <c r="J395" i="2"/>
  <c r="I395" i="2"/>
  <c r="H395" i="2"/>
  <c r="G395" i="2"/>
  <c r="F395" i="2"/>
  <c r="E395" i="2"/>
  <c r="D395" i="2"/>
  <c r="C395" i="2"/>
  <c r="B395" i="2"/>
  <c r="Q394" i="2"/>
  <c r="P394" i="2"/>
  <c r="O394" i="2"/>
  <c r="N394" i="2"/>
  <c r="M394" i="2"/>
  <c r="L394" i="2"/>
  <c r="K394" i="2"/>
  <c r="J394" i="2"/>
  <c r="I394" i="2"/>
  <c r="H394" i="2"/>
  <c r="G394" i="2"/>
  <c r="F394" i="2"/>
  <c r="E394" i="2"/>
  <c r="D394" i="2"/>
  <c r="C394" i="2"/>
  <c r="B394" i="2"/>
  <c r="Q393" i="2"/>
  <c r="P393" i="2"/>
  <c r="O393" i="2"/>
  <c r="N393" i="2"/>
  <c r="M393" i="2"/>
  <c r="L393" i="2"/>
  <c r="K393" i="2"/>
  <c r="J393" i="2"/>
  <c r="I393" i="2"/>
  <c r="H393" i="2"/>
  <c r="G393" i="2"/>
  <c r="F393" i="2"/>
  <c r="E393" i="2"/>
  <c r="D393" i="2"/>
  <c r="C393" i="2"/>
  <c r="B393" i="2"/>
  <c r="Q392" i="2"/>
  <c r="P392" i="2"/>
  <c r="O392" i="2"/>
  <c r="N392" i="2"/>
  <c r="M392" i="2"/>
  <c r="L392" i="2"/>
  <c r="K392" i="2"/>
  <c r="J392" i="2"/>
  <c r="I392" i="2"/>
  <c r="H392" i="2"/>
  <c r="G392" i="2"/>
  <c r="F392" i="2"/>
  <c r="E392" i="2"/>
  <c r="D392" i="2"/>
  <c r="C392" i="2"/>
  <c r="B392" i="2"/>
  <c r="Q391" i="2"/>
  <c r="P391" i="2"/>
  <c r="O391" i="2"/>
  <c r="N391" i="2"/>
  <c r="M391" i="2"/>
  <c r="L391" i="2"/>
  <c r="K391" i="2"/>
  <c r="J391" i="2"/>
  <c r="I391" i="2"/>
  <c r="H391" i="2"/>
  <c r="G391" i="2"/>
  <c r="F391" i="2"/>
  <c r="E391" i="2"/>
  <c r="D391" i="2"/>
  <c r="C391" i="2"/>
  <c r="B391" i="2"/>
  <c r="Q390" i="2"/>
  <c r="P390" i="2"/>
  <c r="O390" i="2"/>
  <c r="N390" i="2"/>
  <c r="M390" i="2"/>
  <c r="L390" i="2"/>
  <c r="K390" i="2"/>
  <c r="J390" i="2"/>
  <c r="I390" i="2"/>
  <c r="H390" i="2"/>
  <c r="G390" i="2"/>
  <c r="F390" i="2"/>
  <c r="E390" i="2"/>
  <c r="D390" i="2"/>
  <c r="C390" i="2"/>
  <c r="B390" i="2"/>
  <c r="Q389" i="2"/>
  <c r="P389" i="2"/>
  <c r="O389" i="2"/>
  <c r="N389" i="2"/>
  <c r="M389" i="2"/>
  <c r="L389" i="2"/>
  <c r="K389" i="2"/>
  <c r="J389" i="2"/>
  <c r="I389" i="2"/>
  <c r="H389" i="2"/>
  <c r="G389" i="2"/>
  <c r="F389" i="2"/>
  <c r="E389" i="2"/>
  <c r="D389" i="2"/>
  <c r="C389" i="2"/>
  <c r="B389" i="2"/>
  <c r="Q388" i="2"/>
  <c r="P388" i="2"/>
  <c r="O388" i="2"/>
  <c r="N388" i="2"/>
  <c r="M388" i="2"/>
  <c r="L388" i="2"/>
  <c r="K388" i="2"/>
  <c r="J388" i="2"/>
  <c r="I388" i="2"/>
  <c r="H388" i="2"/>
  <c r="G388" i="2"/>
  <c r="F388" i="2"/>
  <c r="E388" i="2"/>
  <c r="D388" i="2"/>
  <c r="C388" i="2"/>
  <c r="B388" i="2"/>
  <c r="Q387" i="2"/>
  <c r="P387" i="2"/>
  <c r="O387" i="2"/>
  <c r="N387" i="2"/>
  <c r="M387" i="2"/>
  <c r="L387" i="2"/>
  <c r="K387" i="2"/>
  <c r="J387" i="2"/>
  <c r="I387" i="2"/>
  <c r="H387" i="2"/>
  <c r="G387" i="2"/>
  <c r="F387" i="2"/>
  <c r="E387" i="2"/>
  <c r="D387" i="2"/>
  <c r="C387" i="2"/>
  <c r="B387" i="2"/>
  <c r="Q386" i="2"/>
  <c r="P386" i="2"/>
  <c r="O386" i="2"/>
  <c r="N386" i="2"/>
  <c r="M386" i="2"/>
  <c r="L386" i="2"/>
  <c r="K386" i="2"/>
  <c r="J386" i="2"/>
  <c r="I386" i="2"/>
  <c r="H386" i="2"/>
  <c r="G386" i="2"/>
  <c r="F386" i="2"/>
  <c r="E386" i="2"/>
  <c r="D386" i="2"/>
  <c r="C386" i="2"/>
  <c r="B386" i="2"/>
  <c r="Q385" i="2"/>
  <c r="P385" i="2"/>
  <c r="O385" i="2"/>
  <c r="N385" i="2"/>
  <c r="M385" i="2"/>
  <c r="L385" i="2"/>
  <c r="K385" i="2"/>
  <c r="J385" i="2"/>
  <c r="I385" i="2"/>
  <c r="H385" i="2"/>
  <c r="G385" i="2"/>
  <c r="F385" i="2"/>
  <c r="E385" i="2"/>
  <c r="D385" i="2"/>
  <c r="C385" i="2"/>
  <c r="B385" i="2"/>
  <c r="Q384" i="2"/>
  <c r="P384" i="2"/>
  <c r="O384" i="2"/>
  <c r="N384" i="2"/>
  <c r="M384" i="2"/>
  <c r="L384" i="2"/>
  <c r="K384" i="2"/>
  <c r="J384" i="2"/>
  <c r="I384" i="2"/>
  <c r="H384" i="2"/>
  <c r="G384" i="2"/>
  <c r="F384" i="2"/>
  <c r="E384" i="2"/>
  <c r="D384" i="2"/>
  <c r="C384" i="2"/>
  <c r="B384" i="2"/>
  <c r="Q383" i="2"/>
  <c r="P383" i="2"/>
  <c r="O383" i="2"/>
  <c r="N383" i="2"/>
  <c r="M383" i="2"/>
  <c r="L383" i="2"/>
  <c r="K383" i="2"/>
  <c r="J383" i="2"/>
  <c r="I383" i="2"/>
  <c r="H383" i="2"/>
  <c r="G383" i="2"/>
  <c r="F383" i="2"/>
  <c r="E383" i="2"/>
  <c r="D383" i="2"/>
  <c r="C383" i="2"/>
  <c r="B383" i="2"/>
  <c r="Q382" i="2"/>
  <c r="P382" i="2"/>
  <c r="O382" i="2"/>
  <c r="N382" i="2"/>
  <c r="M382" i="2"/>
  <c r="L382" i="2"/>
  <c r="K382" i="2"/>
  <c r="J382" i="2"/>
  <c r="I382" i="2"/>
  <c r="H382" i="2"/>
  <c r="G382" i="2"/>
  <c r="F382" i="2"/>
  <c r="E382" i="2"/>
  <c r="D382" i="2"/>
  <c r="C382" i="2"/>
  <c r="B382" i="2"/>
  <c r="Q381" i="2"/>
  <c r="P381" i="2"/>
  <c r="O381" i="2"/>
  <c r="N381" i="2"/>
  <c r="M381" i="2"/>
  <c r="L381" i="2"/>
  <c r="K381" i="2"/>
  <c r="J381" i="2"/>
  <c r="I381" i="2"/>
  <c r="H381" i="2"/>
  <c r="G381" i="2"/>
  <c r="F381" i="2"/>
  <c r="E381" i="2"/>
  <c r="D381" i="2"/>
  <c r="C381" i="2"/>
  <c r="B381" i="2"/>
  <c r="Q380" i="2"/>
  <c r="P380" i="2"/>
  <c r="O380" i="2"/>
  <c r="N380" i="2"/>
  <c r="M380" i="2"/>
  <c r="L380" i="2"/>
  <c r="K380" i="2"/>
  <c r="J380" i="2"/>
  <c r="I380" i="2"/>
  <c r="H380" i="2"/>
  <c r="G380" i="2"/>
  <c r="F380" i="2"/>
  <c r="E380" i="2"/>
  <c r="D380" i="2"/>
  <c r="C380" i="2"/>
  <c r="B380" i="2"/>
  <c r="Q379" i="2"/>
  <c r="P379" i="2"/>
  <c r="O379" i="2"/>
  <c r="N379" i="2"/>
  <c r="M379" i="2"/>
  <c r="L379" i="2"/>
  <c r="K379" i="2"/>
  <c r="J379" i="2"/>
  <c r="I379" i="2"/>
  <c r="H379" i="2"/>
  <c r="G379" i="2"/>
  <c r="F379" i="2"/>
  <c r="E379" i="2"/>
  <c r="D379" i="2"/>
  <c r="C379" i="2"/>
  <c r="B379" i="2"/>
  <c r="Q378" i="2"/>
  <c r="P378" i="2"/>
  <c r="O378" i="2"/>
  <c r="N378" i="2"/>
  <c r="M378" i="2"/>
  <c r="L378" i="2"/>
  <c r="K378" i="2"/>
  <c r="J378" i="2"/>
  <c r="I378" i="2"/>
  <c r="H378" i="2"/>
  <c r="G378" i="2"/>
  <c r="F378" i="2"/>
  <c r="E378" i="2"/>
  <c r="D378" i="2"/>
  <c r="C378" i="2"/>
  <c r="B378" i="2"/>
  <c r="Q377" i="2"/>
  <c r="P377" i="2"/>
  <c r="O377" i="2"/>
  <c r="N377" i="2"/>
  <c r="M377" i="2"/>
  <c r="L377" i="2"/>
  <c r="K377" i="2"/>
  <c r="J377" i="2"/>
  <c r="I377" i="2"/>
  <c r="H377" i="2"/>
  <c r="G377" i="2"/>
  <c r="F377" i="2"/>
  <c r="E377" i="2"/>
  <c r="D377" i="2"/>
  <c r="C377" i="2"/>
  <c r="B377" i="2"/>
  <c r="Q376" i="2"/>
  <c r="P376" i="2"/>
  <c r="O376" i="2"/>
  <c r="N376" i="2"/>
  <c r="M376" i="2"/>
  <c r="L376" i="2"/>
  <c r="K376" i="2"/>
  <c r="J376" i="2"/>
  <c r="I376" i="2"/>
  <c r="H376" i="2"/>
  <c r="G376" i="2"/>
  <c r="F376" i="2"/>
  <c r="E376" i="2"/>
  <c r="D376" i="2"/>
  <c r="C376" i="2"/>
  <c r="B376" i="2"/>
  <c r="Q375" i="2"/>
  <c r="P375" i="2"/>
  <c r="O375" i="2"/>
  <c r="N375" i="2"/>
  <c r="M375" i="2"/>
  <c r="L375" i="2"/>
  <c r="K375" i="2"/>
  <c r="J375" i="2"/>
  <c r="I375" i="2"/>
  <c r="H375" i="2"/>
  <c r="G375" i="2"/>
  <c r="F375" i="2"/>
  <c r="E375" i="2"/>
  <c r="D375" i="2"/>
  <c r="C375" i="2"/>
  <c r="B375" i="2"/>
  <c r="Q374" i="2"/>
  <c r="P374" i="2"/>
  <c r="O374" i="2"/>
  <c r="N374" i="2"/>
  <c r="M374" i="2"/>
  <c r="L374" i="2"/>
  <c r="K374" i="2"/>
  <c r="J374" i="2"/>
  <c r="I374" i="2"/>
  <c r="H374" i="2"/>
  <c r="G374" i="2"/>
  <c r="F374" i="2"/>
  <c r="E374" i="2"/>
  <c r="D374" i="2"/>
  <c r="C374" i="2"/>
  <c r="B374" i="2"/>
  <c r="Q373" i="2"/>
  <c r="P373" i="2"/>
  <c r="O373" i="2"/>
  <c r="N373" i="2"/>
  <c r="M373" i="2"/>
  <c r="L373" i="2"/>
  <c r="K373" i="2"/>
  <c r="J373" i="2"/>
  <c r="I373" i="2"/>
  <c r="H373" i="2"/>
  <c r="G373" i="2"/>
  <c r="F373" i="2"/>
  <c r="E373" i="2"/>
  <c r="D373" i="2"/>
  <c r="C373" i="2"/>
  <c r="B373" i="2"/>
  <c r="Q372" i="2"/>
  <c r="P372" i="2"/>
  <c r="O372" i="2"/>
  <c r="N372" i="2"/>
  <c r="M372" i="2"/>
  <c r="L372" i="2"/>
  <c r="K372" i="2"/>
  <c r="J372" i="2"/>
  <c r="I372" i="2"/>
  <c r="H372" i="2"/>
  <c r="G372" i="2"/>
  <c r="F372" i="2"/>
  <c r="E372" i="2"/>
  <c r="D372" i="2"/>
  <c r="C372" i="2"/>
  <c r="B372" i="2"/>
  <c r="Q371" i="2"/>
  <c r="P371" i="2"/>
  <c r="O371" i="2"/>
  <c r="N371" i="2"/>
  <c r="M371" i="2"/>
  <c r="L371" i="2"/>
  <c r="K371" i="2"/>
  <c r="J371" i="2"/>
  <c r="I371" i="2"/>
  <c r="H371" i="2"/>
  <c r="G371" i="2"/>
  <c r="F371" i="2"/>
  <c r="E371" i="2"/>
  <c r="D371" i="2"/>
  <c r="C371" i="2"/>
  <c r="B371" i="2"/>
  <c r="Q370" i="2"/>
  <c r="P370" i="2"/>
  <c r="O370" i="2"/>
  <c r="N370" i="2"/>
  <c r="M370" i="2"/>
  <c r="L370" i="2"/>
  <c r="K370" i="2"/>
  <c r="J370" i="2"/>
  <c r="I370" i="2"/>
  <c r="H370" i="2"/>
  <c r="G370" i="2"/>
  <c r="F370" i="2"/>
  <c r="E370" i="2"/>
  <c r="D370" i="2"/>
  <c r="C370" i="2"/>
  <c r="B370" i="2"/>
  <c r="Q369" i="2"/>
  <c r="P369" i="2"/>
  <c r="O369" i="2"/>
  <c r="N369" i="2"/>
  <c r="M369" i="2"/>
  <c r="L369" i="2"/>
  <c r="K369" i="2"/>
  <c r="J369" i="2"/>
  <c r="I369" i="2"/>
  <c r="H369" i="2"/>
  <c r="G369" i="2"/>
  <c r="F369" i="2"/>
  <c r="E369" i="2"/>
  <c r="D369" i="2"/>
  <c r="C369" i="2"/>
  <c r="B369" i="2"/>
  <c r="Q368" i="2"/>
  <c r="P368" i="2"/>
  <c r="O368" i="2"/>
  <c r="N368" i="2"/>
  <c r="M368" i="2"/>
  <c r="L368" i="2"/>
  <c r="K368" i="2"/>
  <c r="J368" i="2"/>
  <c r="I368" i="2"/>
  <c r="H368" i="2"/>
  <c r="G368" i="2"/>
  <c r="F368" i="2"/>
  <c r="E368" i="2"/>
  <c r="D368" i="2"/>
  <c r="C368" i="2"/>
  <c r="B368" i="2"/>
  <c r="Q367" i="2"/>
  <c r="P367" i="2"/>
  <c r="O367" i="2"/>
  <c r="N367" i="2"/>
  <c r="M367" i="2"/>
  <c r="L367" i="2"/>
  <c r="K367" i="2"/>
  <c r="J367" i="2"/>
  <c r="I367" i="2"/>
  <c r="H367" i="2"/>
  <c r="G367" i="2"/>
  <c r="F367" i="2"/>
  <c r="E367" i="2"/>
  <c r="D367" i="2"/>
  <c r="C367" i="2"/>
  <c r="B367" i="2"/>
  <c r="Q366" i="2"/>
  <c r="P366" i="2"/>
  <c r="O366" i="2"/>
  <c r="N366" i="2"/>
  <c r="M366" i="2"/>
  <c r="L366" i="2"/>
  <c r="K366" i="2"/>
  <c r="J366" i="2"/>
  <c r="I366" i="2"/>
  <c r="H366" i="2"/>
  <c r="G366" i="2"/>
  <c r="F366" i="2"/>
  <c r="E366" i="2"/>
  <c r="D366" i="2"/>
  <c r="C366" i="2"/>
  <c r="B366" i="2"/>
  <c r="Q365" i="2"/>
  <c r="P365" i="2"/>
  <c r="O365" i="2"/>
  <c r="N365" i="2"/>
  <c r="M365" i="2"/>
  <c r="L365" i="2"/>
  <c r="K365" i="2"/>
  <c r="J365" i="2"/>
  <c r="I365" i="2"/>
  <c r="H365" i="2"/>
  <c r="G365" i="2"/>
  <c r="F365" i="2"/>
  <c r="E365" i="2"/>
  <c r="D365" i="2"/>
  <c r="C365" i="2"/>
  <c r="B365" i="2"/>
  <c r="Q364" i="2"/>
  <c r="P364" i="2"/>
  <c r="O364" i="2"/>
  <c r="N364" i="2"/>
  <c r="M364" i="2"/>
  <c r="L364" i="2"/>
  <c r="K364" i="2"/>
  <c r="J364" i="2"/>
  <c r="I364" i="2"/>
  <c r="H364" i="2"/>
  <c r="G364" i="2"/>
  <c r="F364" i="2"/>
  <c r="E364" i="2"/>
  <c r="D364" i="2"/>
  <c r="C364" i="2"/>
  <c r="B364" i="2"/>
  <c r="Q363" i="2"/>
  <c r="P363" i="2"/>
  <c r="O363" i="2"/>
  <c r="N363" i="2"/>
  <c r="M363" i="2"/>
  <c r="L363" i="2"/>
  <c r="K363" i="2"/>
  <c r="J363" i="2"/>
  <c r="I363" i="2"/>
  <c r="H363" i="2"/>
  <c r="G363" i="2"/>
  <c r="F363" i="2"/>
  <c r="E363" i="2"/>
  <c r="D363" i="2"/>
  <c r="C363" i="2"/>
  <c r="B363" i="2"/>
  <c r="Q362" i="2"/>
  <c r="P362" i="2"/>
  <c r="O362" i="2"/>
  <c r="N362" i="2"/>
  <c r="M362" i="2"/>
  <c r="L362" i="2"/>
  <c r="K362" i="2"/>
  <c r="J362" i="2"/>
  <c r="I362" i="2"/>
  <c r="H362" i="2"/>
  <c r="G362" i="2"/>
  <c r="F362" i="2"/>
  <c r="E362" i="2"/>
  <c r="D362" i="2"/>
  <c r="C362" i="2"/>
  <c r="B362" i="2"/>
  <c r="Q361" i="2"/>
  <c r="P361" i="2"/>
  <c r="O361" i="2"/>
  <c r="N361" i="2"/>
  <c r="M361" i="2"/>
  <c r="L361" i="2"/>
  <c r="K361" i="2"/>
  <c r="J361" i="2"/>
  <c r="I361" i="2"/>
  <c r="H361" i="2"/>
  <c r="G361" i="2"/>
  <c r="F361" i="2"/>
  <c r="E361" i="2"/>
  <c r="D361" i="2"/>
  <c r="C361" i="2"/>
  <c r="B361" i="2"/>
  <c r="Q360" i="2"/>
  <c r="P360" i="2"/>
  <c r="O360" i="2"/>
  <c r="N360" i="2"/>
  <c r="M360" i="2"/>
  <c r="L360" i="2"/>
  <c r="K360" i="2"/>
  <c r="J360" i="2"/>
  <c r="I360" i="2"/>
  <c r="H360" i="2"/>
  <c r="G360" i="2"/>
  <c r="F360" i="2"/>
  <c r="E360" i="2"/>
  <c r="D360" i="2"/>
  <c r="C360" i="2"/>
  <c r="B360" i="2"/>
  <c r="Q359" i="2"/>
  <c r="P359" i="2"/>
  <c r="O359" i="2"/>
  <c r="N359" i="2"/>
  <c r="M359" i="2"/>
  <c r="L359" i="2"/>
  <c r="K359" i="2"/>
  <c r="J359" i="2"/>
  <c r="I359" i="2"/>
  <c r="H359" i="2"/>
  <c r="G359" i="2"/>
  <c r="F359" i="2"/>
  <c r="E359" i="2"/>
  <c r="D359" i="2"/>
  <c r="C359" i="2"/>
  <c r="B359" i="2"/>
  <c r="Q358" i="2"/>
  <c r="P358" i="2"/>
  <c r="O358" i="2"/>
  <c r="N358" i="2"/>
  <c r="M358" i="2"/>
  <c r="L358" i="2"/>
  <c r="K358" i="2"/>
  <c r="J358" i="2"/>
  <c r="I358" i="2"/>
  <c r="H358" i="2"/>
  <c r="G358" i="2"/>
  <c r="F358" i="2"/>
  <c r="E358" i="2"/>
  <c r="D358" i="2"/>
  <c r="C358" i="2"/>
  <c r="B358" i="2"/>
  <c r="Q357" i="2"/>
  <c r="P357" i="2"/>
  <c r="O357" i="2"/>
  <c r="N357" i="2"/>
  <c r="M357" i="2"/>
  <c r="L357" i="2"/>
  <c r="K357" i="2"/>
  <c r="J357" i="2"/>
  <c r="I357" i="2"/>
  <c r="H357" i="2"/>
  <c r="G357" i="2"/>
  <c r="F357" i="2"/>
  <c r="E357" i="2"/>
  <c r="D357" i="2"/>
  <c r="C357" i="2"/>
  <c r="B357" i="2"/>
  <c r="Q356" i="2"/>
  <c r="P356" i="2"/>
  <c r="O356" i="2"/>
  <c r="N356" i="2"/>
  <c r="M356" i="2"/>
  <c r="L356" i="2"/>
  <c r="K356" i="2"/>
  <c r="J356" i="2"/>
  <c r="I356" i="2"/>
  <c r="H356" i="2"/>
  <c r="G356" i="2"/>
  <c r="F356" i="2"/>
  <c r="E356" i="2"/>
  <c r="D356" i="2"/>
  <c r="C356" i="2"/>
  <c r="B356" i="2"/>
  <c r="Q355" i="2"/>
  <c r="P355" i="2"/>
  <c r="O355" i="2"/>
  <c r="N355" i="2"/>
  <c r="M355" i="2"/>
  <c r="L355" i="2"/>
  <c r="K355" i="2"/>
  <c r="J355" i="2"/>
  <c r="I355" i="2"/>
  <c r="H355" i="2"/>
  <c r="G355" i="2"/>
  <c r="F355" i="2"/>
  <c r="E355" i="2"/>
  <c r="D355" i="2"/>
  <c r="C355" i="2"/>
  <c r="B355" i="2"/>
  <c r="Q354" i="2"/>
  <c r="P354" i="2"/>
  <c r="O354" i="2"/>
  <c r="N354" i="2"/>
  <c r="M354" i="2"/>
  <c r="L354" i="2"/>
  <c r="K354" i="2"/>
  <c r="J354" i="2"/>
  <c r="I354" i="2"/>
  <c r="H354" i="2"/>
  <c r="G354" i="2"/>
  <c r="F354" i="2"/>
  <c r="E354" i="2"/>
  <c r="D354" i="2"/>
  <c r="C354" i="2"/>
  <c r="B354" i="2"/>
  <c r="Q353" i="2"/>
  <c r="P353" i="2"/>
  <c r="O353" i="2"/>
  <c r="N353" i="2"/>
  <c r="M353" i="2"/>
  <c r="L353" i="2"/>
  <c r="K353" i="2"/>
  <c r="J353" i="2"/>
  <c r="I353" i="2"/>
  <c r="H353" i="2"/>
  <c r="G353" i="2"/>
  <c r="F353" i="2"/>
  <c r="E353" i="2"/>
  <c r="D353" i="2"/>
  <c r="C353" i="2"/>
  <c r="B353" i="2"/>
  <c r="Q352" i="2"/>
  <c r="P352" i="2"/>
  <c r="O352" i="2"/>
  <c r="N352" i="2"/>
  <c r="M352" i="2"/>
  <c r="L352" i="2"/>
  <c r="K352" i="2"/>
  <c r="J352" i="2"/>
  <c r="I352" i="2"/>
  <c r="H352" i="2"/>
  <c r="G352" i="2"/>
  <c r="F352" i="2"/>
  <c r="E352" i="2"/>
  <c r="D352" i="2"/>
  <c r="C352" i="2"/>
  <c r="B352" i="2"/>
  <c r="Q351" i="2"/>
  <c r="P351" i="2"/>
  <c r="O351" i="2"/>
  <c r="N351" i="2"/>
  <c r="M351" i="2"/>
  <c r="L351" i="2"/>
  <c r="K351" i="2"/>
  <c r="J351" i="2"/>
  <c r="I351" i="2"/>
  <c r="H351" i="2"/>
  <c r="G351" i="2"/>
  <c r="F351" i="2"/>
  <c r="E351" i="2"/>
  <c r="D351" i="2"/>
  <c r="C351" i="2"/>
  <c r="B351" i="2"/>
  <c r="Q350" i="2"/>
  <c r="P350" i="2"/>
  <c r="O350" i="2"/>
  <c r="N350" i="2"/>
  <c r="M350" i="2"/>
  <c r="L350" i="2"/>
  <c r="K350" i="2"/>
  <c r="J350" i="2"/>
  <c r="I350" i="2"/>
  <c r="H350" i="2"/>
  <c r="G350" i="2"/>
  <c r="F350" i="2"/>
  <c r="E350" i="2"/>
  <c r="D350" i="2"/>
  <c r="C350" i="2"/>
  <c r="B350" i="2"/>
  <c r="Q349" i="2"/>
  <c r="P349" i="2"/>
  <c r="O349" i="2"/>
  <c r="N349" i="2"/>
  <c r="M349" i="2"/>
  <c r="L349" i="2"/>
  <c r="K349" i="2"/>
  <c r="J349" i="2"/>
  <c r="I349" i="2"/>
  <c r="H349" i="2"/>
  <c r="G349" i="2"/>
  <c r="F349" i="2"/>
  <c r="E349" i="2"/>
  <c r="D349" i="2"/>
  <c r="C349" i="2"/>
  <c r="B349" i="2"/>
  <c r="Q348" i="2"/>
  <c r="P348" i="2"/>
  <c r="O348" i="2"/>
  <c r="N348" i="2"/>
  <c r="M348" i="2"/>
  <c r="L348" i="2"/>
  <c r="K348" i="2"/>
  <c r="J348" i="2"/>
  <c r="I348" i="2"/>
  <c r="H348" i="2"/>
  <c r="G348" i="2"/>
  <c r="F348" i="2"/>
  <c r="E348" i="2"/>
  <c r="D348" i="2"/>
  <c r="C348" i="2"/>
  <c r="B348" i="2"/>
  <c r="Q347" i="2"/>
  <c r="P347" i="2"/>
  <c r="O347" i="2"/>
  <c r="N347" i="2"/>
  <c r="M347" i="2"/>
  <c r="L347" i="2"/>
  <c r="K347" i="2"/>
  <c r="J347" i="2"/>
  <c r="I347" i="2"/>
  <c r="H347" i="2"/>
  <c r="G347" i="2"/>
  <c r="F347" i="2"/>
  <c r="E347" i="2"/>
  <c r="D347" i="2"/>
  <c r="C347" i="2"/>
  <c r="B347" i="2"/>
  <c r="Q346" i="2"/>
  <c r="P346" i="2"/>
  <c r="O346" i="2"/>
  <c r="N346" i="2"/>
  <c r="M346" i="2"/>
  <c r="L346" i="2"/>
  <c r="K346" i="2"/>
  <c r="J346" i="2"/>
  <c r="I346" i="2"/>
  <c r="H346" i="2"/>
  <c r="G346" i="2"/>
  <c r="F346" i="2"/>
  <c r="E346" i="2"/>
  <c r="D346" i="2"/>
  <c r="C346" i="2"/>
  <c r="B346" i="2"/>
  <c r="Q345" i="2"/>
  <c r="P345" i="2"/>
  <c r="O345" i="2"/>
  <c r="N345" i="2"/>
  <c r="M345" i="2"/>
  <c r="L345" i="2"/>
  <c r="K345" i="2"/>
  <c r="J345" i="2"/>
  <c r="I345" i="2"/>
  <c r="H345" i="2"/>
  <c r="G345" i="2"/>
  <c r="F345" i="2"/>
  <c r="E345" i="2"/>
  <c r="D345" i="2"/>
  <c r="C345" i="2"/>
  <c r="B345" i="2"/>
  <c r="Q344" i="2"/>
  <c r="P344" i="2"/>
  <c r="O344" i="2"/>
  <c r="N344" i="2"/>
  <c r="M344" i="2"/>
  <c r="L344" i="2"/>
  <c r="K344" i="2"/>
  <c r="J344" i="2"/>
  <c r="I344" i="2"/>
  <c r="H344" i="2"/>
  <c r="G344" i="2"/>
  <c r="F344" i="2"/>
  <c r="E344" i="2"/>
  <c r="D344" i="2"/>
  <c r="C344" i="2"/>
  <c r="B344" i="2"/>
  <c r="Q343" i="2"/>
  <c r="P343" i="2"/>
  <c r="O343" i="2"/>
  <c r="N343" i="2"/>
  <c r="M343" i="2"/>
  <c r="L343" i="2"/>
  <c r="K343" i="2"/>
  <c r="J343" i="2"/>
  <c r="I343" i="2"/>
  <c r="H343" i="2"/>
  <c r="G343" i="2"/>
  <c r="F343" i="2"/>
  <c r="E343" i="2"/>
  <c r="D343" i="2"/>
  <c r="C343" i="2"/>
  <c r="B343" i="2"/>
  <c r="Q342" i="2"/>
  <c r="P342" i="2"/>
  <c r="O342" i="2"/>
  <c r="N342" i="2"/>
  <c r="M342" i="2"/>
  <c r="L342" i="2"/>
  <c r="K342" i="2"/>
  <c r="J342" i="2"/>
  <c r="I342" i="2"/>
  <c r="H342" i="2"/>
  <c r="G342" i="2"/>
  <c r="F342" i="2"/>
  <c r="E342" i="2"/>
  <c r="D342" i="2"/>
  <c r="C342" i="2"/>
  <c r="B342" i="2"/>
  <c r="Q341" i="2"/>
  <c r="P341" i="2"/>
  <c r="O341" i="2"/>
  <c r="N341" i="2"/>
  <c r="M341" i="2"/>
  <c r="L341" i="2"/>
  <c r="K341" i="2"/>
  <c r="J341" i="2"/>
  <c r="I341" i="2"/>
  <c r="H341" i="2"/>
  <c r="G341" i="2"/>
  <c r="F341" i="2"/>
  <c r="E341" i="2"/>
  <c r="D341" i="2"/>
  <c r="C341" i="2"/>
  <c r="B341" i="2"/>
  <c r="Q340" i="2"/>
  <c r="P340" i="2"/>
  <c r="O340" i="2"/>
  <c r="N340" i="2"/>
  <c r="M340" i="2"/>
  <c r="L340" i="2"/>
  <c r="K340" i="2"/>
  <c r="J340" i="2"/>
  <c r="I340" i="2"/>
  <c r="H340" i="2"/>
  <c r="G340" i="2"/>
  <c r="F340" i="2"/>
  <c r="E340" i="2"/>
  <c r="D340" i="2"/>
  <c r="C340" i="2"/>
  <c r="B340" i="2"/>
  <c r="Q339" i="2"/>
  <c r="P339" i="2"/>
  <c r="O339" i="2"/>
  <c r="N339" i="2"/>
  <c r="M339" i="2"/>
  <c r="L339" i="2"/>
  <c r="K339" i="2"/>
  <c r="J339" i="2"/>
  <c r="I339" i="2"/>
  <c r="H339" i="2"/>
  <c r="G339" i="2"/>
  <c r="F339" i="2"/>
  <c r="E339" i="2"/>
  <c r="D339" i="2"/>
  <c r="C339" i="2"/>
  <c r="B339" i="2"/>
  <c r="Q338" i="2"/>
  <c r="P338" i="2"/>
  <c r="O338" i="2"/>
  <c r="N338" i="2"/>
  <c r="M338" i="2"/>
  <c r="L338" i="2"/>
  <c r="K338" i="2"/>
  <c r="J338" i="2"/>
  <c r="I338" i="2"/>
  <c r="H338" i="2"/>
  <c r="G338" i="2"/>
  <c r="F338" i="2"/>
  <c r="E338" i="2"/>
  <c r="D338" i="2"/>
  <c r="C338" i="2"/>
  <c r="B338" i="2"/>
  <c r="Q337" i="2"/>
  <c r="P337" i="2"/>
  <c r="O337" i="2"/>
  <c r="N337" i="2"/>
  <c r="M337" i="2"/>
  <c r="L337" i="2"/>
  <c r="K337" i="2"/>
  <c r="J337" i="2"/>
  <c r="I337" i="2"/>
  <c r="H337" i="2"/>
  <c r="G337" i="2"/>
  <c r="F337" i="2"/>
  <c r="E337" i="2"/>
  <c r="D337" i="2"/>
  <c r="C337" i="2"/>
  <c r="B337" i="2"/>
  <c r="Q336" i="2"/>
  <c r="P336" i="2"/>
  <c r="O336" i="2"/>
  <c r="N336" i="2"/>
  <c r="M336" i="2"/>
  <c r="L336" i="2"/>
  <c r="K336" i="2"/>
  <c r="J336" i="2"/>
  <c r="I336" i="2"/>
  <c r="H336" i="2"/>
  <c r="G336" i="2"/>
  <c r="F336" i="2"/>
  <c r="E336" i="2"/>
  <c r="D336" i="2"/>
  <c r="C336" i="2"/>
  <c r="B336" i="2"/>
  <c r="Q335" i="2"/>
  <c r="P335" i="2"/>
  <c r="O335" i="2"/>
  <c r="N335" i="2"/>
  <c r="M335" i="2"/>
  <c r="L335" i="2"/>
  <c r="K335" i="2"/>
  <c r="J335" i="2"/>
  <c r="I335" i="2"/>
  <c r="H335" i="2"/>
  <c r="G335" i="2"/>
  <c r="F335" i="2"/>
  <c r="E335" i="2"/>
  <c r="D335" i="2"/>
  <c r="C335" i="2"/>
  <c r="B335" i="2"/>
  <c r="Q334" i="2"/>
  <c r="P334" i="2"/>
  <c r="O334" i="2"/>
  <c r="N334" i="2"/>
  <c r="M334" i="2"/>
  <c r="L334" i="2"/>
  <c r="K334" i="2"/>
  <c r="J334" i="2"/>
  <c r="I334" i="2"/>
  <c r="H334" i="2"/>
  <c r="G334" i="2"/>
  <c r="F334" i="2"/>
  <c r="E334" i="2"/>
  <c r="D334" i="2"/>
  <c r="C334" i="2"/>
  <c r="B334" i="2"/>
  <c r="Q333" i="2"/>
  <c r="P333" i="2"/>
  <c r="O333" i="2"/>
  <c r="N333" i="2"/>
  <c r="M333" i="2"/>
  <c r="L333" i="2"/>
  <c r="K333" i="2"/>
  <c r="J333" i="2"/>
  <c r="I333" i="2"/>
  <c r="H333" i="2"/>
  <c r="G333" i="2"/>
  <c r="F333" i="2"/>
  <c r="E333" i="2"/>
  <c r="D333" i="2"/>
  <c r="C333" i="2"/>
  <c r="B333" i="2"/>
  <c r="Q332" i="2"/>
  <c r="P332" i="2"/>
  <c r="O332" i="2"/>
  <c r="N332" i="2"/>
  <c r="M332" i="2"/>
  <c r="L332" i="2"/>
  <c r="K332" i="2"/>
  <c r="J332" i="2"/>
  <c r="I332" i="2"/>
  <c r="H332" i="2"/>
  <c r="G332" i="2"/>
  <c r="F332" i="2"/>
  <c r="E332" i="2"/>
  <c r="D332" i="2"/>
  <c r="C332" i="2"/>
  <c r="B332" i="2"/>
  <c r="Q331" i="2"/>
  <c r="P331" i="2"/>
  <c r="O331" i="2"/>
  <c r="N331" i="2"/>
  <c r="M331" i="2"/>
  <c r="L331" i="2"/>
  <c r="K331" i="2"/>
  <c r="J331" i="2"/>
  <c r="I331" i="2"/>
  <c r="H331" i="2"/>
  <c r="G331" i="2"/>
  <c r="F331" i="2"/>
  <c r="E331" i="2"/>
  <c r="D331" i="2"/>
  <c r="C331" i="2"/>
  <c r="B331" i="2"/>
  <c r="Q330" i="2"/>
  <c r="P330" i="2"/>
  <c r="O330" i="2"/>
  <c r="N330" i="2"/>
  <c r="M330" i="2"/>
  <c r="L330" i="2"/>
  <c r="K330" i="2"/>
  <c r="J330" i="2"/>
  <c r="I330" i="2"/>
  <c r="H330" i="2"/>
  <c r="G330" i="2"/>
  <c r="F330" i="2"/>
  <c r="E330" i="2"/>
  <c r="D330" i="2"/>
  <c r="C330" i="2"/>
  <c r="B330" i="2"/>
  <c r="Q329" i="2"/>
  <c r="P329" i="2"/>
  <c r="O329" i="2"/>
  <c r="N329" i="2"/>
  <c r="M329" i="2"/>
  <c r="L329" i="2"/>
  <c r="K329" i="2"/>
  <c r="J329" i="2"/>
  <c r="I329" i="2"/>
  <c r="H329" i="2"/>
  <c r="G329" i="2"/>
  <c r="F329" i="2"/>
  <c r="E329" i="2"/>
  <c r="D329" i="2"/>
  <c r="C329" i="2"/>
  <c r="B329" i="2"/>
  <c r="Q328" i="2"/>
  <c r="P328" i="2"/>
  <c r="O328" i="2"/>
  <c r="N328" i="2"/>
  <c r="M328" i="2"/>
  <c r="L328" i="2"/>
  <c r="K328" i="2"/>
  <c r="J328" i="2"/>
  <c r="I328" i="2"/>
  <c r="H328" i="2"/>
  <c r="G328" i="2"/>
  <c r="F328" i="2"/>
  <c r="E328" i="2"/>
  <c r="D328" i="2"/>
  <c r="C328" i="2"/>
  <c r="B328" i="2"/>
  <c r="Q327" i="2"/>
  <c r="P327" i="2"/>
  <c r="O327" i="2"/>
  <c r="N327" i="2"/>
  <c r="M327" i="2"/>
  <c r="L327" i="2"/>
  <c r="K327" i="2"/>
  <c r="J327" i="2"/>
  <c r="I327" i="2"/>
  <c r="H327" i="2"/>
  <c r="G327" i="2"/>
  <c r="F327" i="2"/>
  <c r="E327" i="2"/>
  <c r="D327" i="2"/>
  <c r="C327" i="2"/>
  <c r="B327" i="2"/>
  <c r="Q326" i="2"/>
  <c r="P326" i="2"/>
  <c r="O326" i="2"/>
  <c r="N326" i="2"/>
  <c r="M326" i="2"/>
  <c r="L326" i="2"/>
  <c r="K326" i="2"/>
  <c r="J326" i="2"/>
  <c r="I326" i="2"/>
  <c r="H326" i="2"/>
  <c r="G326" i="2"/>
  <c r="F326" i="2"/>
  <c r="E326" i="2"/>
  <c r="D326" i="2"/>
  <c r="C326" i="2"/>
  <c r="B326" i="2"/>
  <c r="Q325" i="2"/>
  <c r="P325" i="2"/>
  <c r="O325" i="2"/>
  <c r="N325" i="2"/>
  <c r="M325" i="2"/>
  <c r="L325" i="2"/>
  <c r="K325" i="2"/>
  <c r="J325" i="2"/>
  <c r="I325" i="2"/>
  <c r="H325" i="2"/>
  <c r="G325" i="2"/>
  <c r="F325" i="2"/>
  <c r="E325" i="2"/>
  <c r="D325" i="2"/>
  <c r="C325" i="2"/>
  <c r="B325" i="2"/>
  <c r="Q324" i="2"/>
  <c r="P324" i="2"/>
  <c r="O324" i="2"/>
  <c r="N324" i="2"/>
  <c r="M324" i="2"/>
  <c r="L324" i="2"/>
  <c r="K324" i="2"/>
  <c r="J324" i="2"/>
  <c r="I324" i="2"/>
  <c r="H324" i="2"/>
  <c r="G324" i="2"/>
  <c r="F324" i="2"/>
  <c r="E324" i="2"/>
  <c r="D324" i="2"/>
  <c r="C324" i="2"/>
  <c r="B324" i="2"/>
  <c r="Q323" i="2"/>
  <c r="P323" i="2"/>
  <c r="O323" i="2"/>
  <c r="N323" i="2"/>
  <c r="M323" i="2"/>
  <c r="L323" i="2"/>
  <c r="K323" i="2"/>
  <c r="J323" i="2"/>
  <c r="I323" i="2"/>
  <c r="H323" i="2"/>
  <c r="G323" i="2"/>
  <c r="F323" i="2"/>
  <c r="E323" i="2"/>
  <c r="D323" i="2"/>
  <c r="C323" i="2"/>
  <c r="B323" i="2"/>
  <c r="Q322" i="2"/>
  <c r="P322" i="2"/>
  <c r="O322" i="2"/>
  <c r="N322" i="2"/>
  <c r="M322" i="2"/>
  <c r="L322" i="2"/>
  <c r="K322" i="2"/>
  <c r="J322" i="2"/>
  <c r="I322" i="2"/>
  <c r="H322" i="2"/>
  <c r="G322" i="2"/>
  <c r="F322" i="2"/>
  <c r="E322" i="2"/>
  <c r="D322" i="2"/>
  <c r="C322" i="2"/>
  <c r="B322" i="2"/>
  <c r="Q321" i="2"/>
  <c r="P321" i="2"/>
  <c r="O321" i="2"/>
  <c r="N321" i="2"/>
  <c r="M321" i="2"/>
  <c r="L321" i="2"/>
  <c r="K321" i="2"/>
  <c r="J321" i="2"/>
  <c r="I321" i="2"/>
  <c r="H321" i="2"/>
  <c r="G321" i="2"/>
  <c r="F321" i="2"/>
  <c r="E321" i="2"/>
  <c r="D321" i="2"/>
  <c r="C321" i="2"/>
  <c r="B321" i="2"/>
  <c r="Q320" i="2"/>
  <c r="P320" i="2"/>
  <c r="O320" i="2"/>
  <c r="N320" i="2"/>
  <c r="M320" i="2"/>
  <c r="L320" i="2"/>
  <c r="K320" i="2"/>
  <c r="J320" i="2"/>
  <c r="I320" i="2"/>
  <c r="H320" i="2"/>
  <c r="G320" i="2"/>
  <c r="F320" i="2"/>
  <c r="E320" i="2"/>
  <c r="D320" i="2"/>
  <c r="C320" i="2"/>
  <c r="B320" i="2"/>
  <c r="Q319" i="2"/>
  <c r="P319" i="2"/>
  <c r="O319" i="2"/>
  <c r="N319" i="2"/>
  <c r="M319" i="2"/>
  <c r="L319" i="2"/>
  <c r="K319" i="2"/>
  <c r="J319" i="2"/>
  <c r="I319" i="2"/>
  <c r="H319" i="2"/>
  <c r="G319" i="2"/>
  <c r="F319" i="2"/>
  <c r="E319" i="2"/>
  <c r="D319" i="2"/>
  <c r="C319" i="2"/>
  <c r="B319" i="2"/>
  <c r="Q318" i="2"/>
  <c r="P318" i="2"/>
  <c r="O318" i="2"/>
  <c r="N318" i="2"/>
  <c r="M318" i="2"/>
  <c r="L318" i="2"/>
  <c r="K318" i="2"/>
  <c r="J318" i="2"/>
  <c r="I318" i="2"/>
  <c r="H318" i="2"/>
  <c r="G318" i="2"/>
  <c r="F318" i="2"/>
  <c r="E318" i="2"/>
  <c r="D318" i="2"/>
  <c r="C318" i="2"/>
  <c r="B318" i="2"/>
  <c r="Q317" i="2"/>
  <c r="P317" i="2"/>
  <c r="O317" i="2"/>
  <c r="N317" i="2"/>
  <c r="M317" i="2"/>
  <c r="L317" i="2"/>
  <c r="K317" i="2"/>
  <c r="J317" i="2"/>
  <c r="I317" i="2"/>
  <c r="H317" i="2"/>
  <c r="G317" i="2"/>
  <c r="F317" i="2"/>
  <c r="E317" i="2"/>
  <c r="D317" i="2"/>
  <c r="C317" i="2"/>
  <c r="B317" i="2"/>
  <c r="Q316" i="2"/>
  <c r="P316" i="2"/>
  <c r="O316" i="2"/>
  <c r="N316" i="2"/>
  <c r="M316" i="2"/>
  <c r="L316" i="2"/>
  <c r="K316" i="2"/>
  <c r="J316" i="2"/>
  <c r="I316" i="2"/>
  <c r="H316" i="2"/>
  <c r="G316" i="2"/>
  <c r="F316" i="2"/>
  <c r="E316" i="2"/>
  <c r="D316" i="2"/>
  <c r="C316" i="2"/>
  <c r="B316" i="2"/>
  <c r="Q315" i="2"/>
  <c r="P315" i="2"/>
  <c r="O315" i="2"/>
  <c r="N315" i="2"/>
  <c r="M315" i="2"/>
  <c r="L315" i="2"/>
  <c r="K315" i="2"/>
  <c r="J315" i="2"/>
  <c r="I315" i="2"/>
  <c r="H315" i="2"/>
  <c r="G315" i="2"/>
  <c r="F315" i="2"/>
  <c r="E315" i="2"/>
  <c r="D315" i="2"/>
  <c r="C315" i="2"/>
  <c r="B315" i="2"/>
  <c r="Q314" i="2"/>
  <c r="P314" i="2"/>
  <c r="O314" i="2"/>
  <c r="N314" i="2"/>
  <c r="M314" i="2"/>
  <c r="L314" i="2"/>
  <c r="K314" i="2"/>
  <c r="J314" i="2"/>
  <c r="I314" i="2"/>
  <c r="H314" i="2"/>
  <c r="G314" i="2"/>
  <c r="F314" i="2"/>
  <c r="E314" i="2"/>
  <c r="D314" i="2"/>
  <c r="C314" i="2"/>
  <c r="B314" i="2"/>
  <c r="Q313" i="2"/>
  <c r="P313" i="2"/>
  <c r="O313" i="2"/>
  <c r="N313" i="2"/>
  <c r="M313" i="2"/>
  <c r="L313" i="2"/>
  <c r="K313" i="2"/>
  <c r="J313" i="2"/>
  <c r="I313" i="2"/>
  <c r="H313" i="2"/>
  <c r="G313" i="2"/>
  <c r="F313" i="2"/>
  <c r="E313" i="2"/>
  <c r="D313" i="2"/>
  <c r="C313" i="2"/>
  <c r="B313" i="2"/>
  <c r="Q312" i="2"/>
  <c r="P312" i="2"/>
  <c r="O312" i="2"/>
  <c r="N312" i="2"/>
  <c r="M312" i="2"/>
  <c r="L312" i="2"/>
  <c r="K312" i="2"/>
  <c r="J312" i="2"/>
  <c r="I312" i="2"/>
  <c r="H312" i="2"/>
  <c r="G312" i="2"/>
  <c r="F312" i="2"/>
  <c r="E312" i="2"/>
  <c r="D312" i="2"/>
  <c r="C312" i="2"/>
  <c r="B312" i="2"/>
  <c r="Q311" i="2"/>
  <c r="P311" i="2"/>
  <c r="O311" i="2"/>
  <c r="N311" i="2"/>
  <c r="M311" i="2"/>
  <c r="L311" i="2"/>
  <c r="K311" i="2"/>
  <c r="J311" i="2"/>
  <c r="I311" i="2"/>
  <c r="H311" i="2"/>
  <c r="G311" i="2"/>
  <c r="F311" i="2"/>
  <c r="E311" i="2"/>
  <c r="D311" i="2"/>
  <c r="C311" i="2"/>
  <c r="B311" i="2"/>
  <c r="Q310" i="2"/>
  <c r="P310" i="2"/>
  <c r="O310" i="2"/>
  <c r="N310" i="2"/>
  <c r="M310" i="2"/>
  <c r="L310" i="2"/>
  <c r="K310" i="2"/>
  <c r="J310" i="2"/>
  <c r="I310" i="2"/>
  <c r="H310" i="2"/>
  <c r="G310" i="2"/>
  <c r="F310" i="2"/>
  <c r="E310" i="2"/>
  <c r="D310" i="2"/>
  <c r="C310" i="2"/>
  <c r="B310" i="2"/>
  <c r="Q309" i="2"/>
  <c r="P309" i="2"/>
  <c r="O309" i="2"/>
  <c r="N309" i="2"/>
  <c r="M309" i="2"/>
  <c r="L309" i="2"/>
  <c r="K309" i="2"/>
  <c r="J309" i="2"/>
  <c r="I309" i="2"/>
  <c r="H309" i="2"/>
  <c r="G309" i="2"/>
  <c r="F309" i="2"/>
  <c r="E309" i="2"/>
  <c r="D309" i="2"/>
  <c r="C309" i="2"/>
  <c r="B309" i="2"/>
  <c r="Q308" i="2"/>
  <c r="P308" i="2"/>
  <c r="O308" i="2"/>
  <c r="N308" i="2"/>
  <c r="M308" i="2"/>
  <c r="L308" i="2"/>
  <c r="K308" i="2"/>
  <c r="J308" i="2"/>
  <c r="I308" i="2"/>
  <c r="H308" i="2"/>
  <c r="G308" i="2"/>
  <c r="F308" i="2"/>
  <c r="E308" i="2"/>
  <c r="D308" i="2"/>
  <c r="C308" i="2"/>
  <c r="B308" i="2"/>
  <c r="Q307" i="2"/>
  <c r="P307" i="2"/>
  <c r="O307" i="2"/>
  <c r="N307" i="2"/>
  <c r="M307" i="2"/>
  <c r="L307" i="2"/>
  <c r="K307" i="2"/>
  <c r="J307" i="2"/>
  <c r="I307" i="2"/>
  <c r="H307" i="2"/>
  <c r="G307" i="2"/>
  <c r="F307" i="2"/>
  <c r="E307" i="2"/>
  <c r="D307" i="2"/>
  <c r="C307" i="2"/>
  <c r="B307" i="2"/>
  <c r="Q306" i="2"/>
  <c r="P306" i="2"/>
  <c r="O306" i="2"/>
  <c r="N306" i="2"/>
  <c r="M306" i="2"/>
  <c r="L306" i="2"/>
  <c r="K306" i="2"/>
  <c r="J306" i="2"/>
  <c r="I306" i="2"/>
  <c r="H306" i="2"/>
  <c r="G306" i="2"/>
  <c r="F306" i="2"/>
  <c r="E306" i="2"/>
  <c r="D306" i="2"/>
  <c r="C306" i="2"/>
  <c r="B306" i="2"/>
  <c r="Q305" i="2"/>
  <c r="P305" i="2"/>
  <c r="O305" i="2"/>
  <c r="N305" i="2"/>
  <c r="M305" i="2"/>
  <c r="L305" i="2"/>
  <c r="K305" i="2"/>
  <c r="J305" i="2"/>
  <c r="I305" i="2"/>
  <c r="H305" i="2"/>
  <c r="G305" i="2"/>
  <c r="F305" i="2"/>
  <c r="E305" i="2"/>
  <c r="D305" i="2"/>
  <c r="C305" i="2"/>
  <c r="B305" i="2"/>
  <c r="Q304" i="2"/>
  <c r="P304" i="2"/>
  <c r="O304" i="2"/>
  <c r="N304" i="2"/>
  <c r="M304" i="2"/>
  <c r="L304" i="2"/>
  <c r="K304" i="2"/>
  <c r="J304" i="2"/>
  <c r="I304" i="2"/>
  <c r="H304" i="2"/>
  <c r="G304" i="2"/>
  <c r="F304" i="2"/>
  <c r="E304" i="2"/>
  <c r="D304" i="2"/>
  <c r="C304" i="2"/>
  <c r="B304" i="2"/>
  <c r="Q303" i="2"/>
  <c r="P303" i="2"/>
  <c r="O303" i="2"/>
  <c r="N303" i="2"/>
  <c r="M303" i="2"/>
  <c r="L303" i="2"/>
  <c r="K303" i="2"/>
  <c r="J303" i="2"/>
  <c r="I303" i="2"/>
  <c r="H303" i="2"/>
  <c r="G303" i="2"/>
  <c r="F303" i="2"/>
  <c r="E303" i="2"/>
  <c r="D303" i="2"/>
  <c r="C303" i="2"/>
  <c r="B303" i="2"/>
  <c r="Q302" i="2"/>
  <c r="P302" i="2"/>
  <c r="O302" i="2"/>
  <c r="N302" i="2"/>
  <c r="M302" i="2"/>
  <c r="L302" i="2"/>
  <c r="K302" i="2"/>
  <c r="J302" i="2"/>
  <c r="I302" i="2"/>
  <c r="H302" i="2"/>
  <c r="G302" i="2"/>
  <c r="F302" i="2"/>
  <c r="E302" i="2"/>
  <c r="D302" i="2"/>
  <c r="C302" i="2"/>
  <c r="B302" i="2"/>
  <c r="Q301" i="2"/>
  <c r="P301" i="2"/>
  <c r="O301" i="2"/>
  <c r="N301" i="2"/>
  <c r="M301" i="2"/>
  <c r="L301" i="2"/>
  <c r="K301" i="2"/>
  <c r="J301" i="2"/>
  <c r="I301" i="2"/>
  <c r="H301" i="2"/>
  <c r="G301" i="2"/>
  <c r="F301" i="2"/>
  <c r="E301" i="2"/>
  <c r="D301" i="2"/>
  <c r="C301" i="2"/>
  <c r="B301" i="2"/>
  <c r="Q300" i="2"/>
  <c r="P300" i="2"/>
  <c r="O300" i="2"/>
  <c r="N300" i="2"/>
  <c r="M300" i="2"/>
  <c r="L300" i="2"/>
  <c r="K300" i="2"/>
  <c r="J300" i="2"/>
  <c r="I300" i="2"/>
  <c r="H300" i="2"/>
  <c r="G300" i="2"/>
  <c r="F300" i="2"/>
  <c r="E300" i="2"/>
  <c r="D300" i="2"/>
  <c r="C300" i="2"/>
  <c r="B300" i="2"/>
  <c r="Q299" i="2"/>
  <c r="P299" i="2"/>
  <c r="O299" i="2"/>
  <c r="N299" i="2"/>
  <c r="M299" i="2"/>
  <c r="L299" i="2"/>
  <c r="K299" i="2"/>
  <c r="J299" i="2"/>
  <c r="I299" i="2"/>
  <c r="H299" i="2"/>
  <c r="G299" i="2"/>
  <c r="F299" i="2"/>
  <c r="E299" i="2"/>
  <c r="D299" i="2"/>
  <c r="C299" i="2"/>
  <c r="B299" i="2"/>
  <c r="Q298" i="2"/>
  <c r="P298" i="2"/>
  <c r="O298" i="2"/>
  <c r="N298" i="2"/>
  <c r="M298" i="2"/>
  <c r="L298" i="2"/>
  <c r="K298" i="2"/>
  <c r="J298" i="2"/>
  <c r="I298" i="2"/>
  <c r="H298" i="2"/>
  <c r="G298" i="2"/>
  <c r="F298" i="2"/>
  <c r="E298" i="2"/>
  <c r="D298" i="2"/>
  <c r="C298" i="2"/>
  <c r="B298" i="2"/>
  <c r="Q297" i="2"/>
  <c r="P297" i="2"/>
  <c r="O297" i="2"/>
  <c r="N297" i="2"/>
  <c r="M297" i="2"/>
  <c r="L297" i="2"/>
  <c r="K297" i="2"/>
  <c r="J297" i="2"/>
  <c r="I297" i="2"/>
  <c r="H297" i="2"/>
  <c r="G297" i="2"/>
  <c r="F297" i="2"/>
  <c r="E297" i="2"/>
  <c r="D297" i="2"/>
  <c r="C297" i="2"/>
  <c r="B297" i="2"/>
  <c r="Q296" i="2"/>
  <c r="P296" i="2"/>
  <c r="O296" i="2"/>
  <c r="N296" i="2"/>
  <c r="M296" i="2"/>
  <c r="L296" i="2"/>
  <c r="K296" i="2"/>
  <c r="J296" i="2"/>
  <c r="I296" i="2"/>
  <c r="H296" i="2"/>
  <c r="G296" i="2"/>
  <c r="F296" i="2"/>
  <c r="E296" i="2"/>
  <c r="D296" i="2"/>
  <c r="C296" i="2"/>
  <c r="B296" i="2"/>
  <c r="Q295" i="2"/>
  <c r="P295" i="2"/>
  <c r="O295" i="2"/>
  <c r="N295" i="2"/>
  <c r="M295" i="2"/>
  <c r="L295" i="2"/>
  <c r="K295" i="2"/>
  <c r="J295" i="2"/>
  <c r="I295" i="2"/>
  <c r="H295" i="2"/>
  <c r="G295" i="2"/>
  <c r="F295" i="2"/>
  <c r="E295" i="2"/>
  <c r="D295" i="2"/>
  <c r="C295" i="2"/>
  <c r="B295" i="2"/>
  <c r="Q294" i="2"/>
  <c r="P294" i="2"/>
  <c r="O294" i="2"/>
  <c r="N294" i="2"/>
  <c r="M294" i="2"/>
  <c r="L294" i="2"/>
  <c r="K294" i="2"/>
  <c r="J294" i="2"/>
  <c r="I294" i="2"/>
  <c r="H294" i="2"/>
  <c r="G294" i="2"/>
  <c r="F294" i="2"/>
  <c r="E294" i="2"/>
  <c r="D294" i="2"/>
  <c r="C294" i="2"/>
  <c r="B294" i="2"/>
  <c r="Q293" i="2"/>
  <c r="P293" i="2"/>
  <c r="O293" i="2"/>
  <c r="N293" i="2"/>
  <c r="M293" i="2"/>
  <c r="L293" i="2"/>
  <c r="K293" i="2"/>
  <c r="J293" i="2"/>
  <c r="I293" i="2"/>
  <c r="H293" i="2"/>
  <c r="G293" i="2"/>
  <c r="F293" i="2"/>
  <c r="E293" i="2"/>
  <c r="D293" i="2"/>
  <c r="C293" i="2"/>
  <c r="B293" i="2"/>
  <c r="Q292" i="2"/>
  <c r="P292" i="2"/>
  <c r="O292" i="2"/>
  <c r="N292" i="2"/>
  <c r="M292" i="2"/>
  <c r="L292" i="2"/>
  <c r="K292" i="2"/>
  <c r="J292" i="2"/>
  <c r="I292" i="2"/>
  <c r="H292" i="2"/>
  <c r="G292" i="2"/>
  <c r="F292" i="2"/>
  <c r="E292" i="2"/>
  <c r="D292" i="2"/>
  <c r="C292" i="2"/>
  <c r="B292" i="2"/>
  <c r="Q291" i="2"/>
  <c r="P291" i="2"/>
  <c r="O291" i="2"/>
  <c r="N291" i="2"/>
  <c r="M291" i="2"/>
  <c r="L291" i="2"/>
  <c r="K291" i="2"/>
  <c r="J291" i="2"/>
  <c r="I291" i="2"/>
  <c r="H291" i="2"/>
  <c r="G291" i="2"/>
  <c r="F291" i="2"/>
  <c r="E291" i="2"/>
  <c r="D291" i="2"/>
  <c r="C291" i="2"/>
  <c r="B291" i="2"/>
  <c r="Q290" i="2"/>
  <c r="P290" i="2"/>
  <c r="O290" i="2"/>
  <c r="N290" i="2"/>
  <c r="M290" i="2"/>
  <c r="L290" i="2"/>
  <c r="K290" i="2"/>
  <c r="J290" i="2"/>
  <c r="I290" i="2"/>
  <c r="H290" i="2"/>
  <c r="G290" i="2"/>
  <c r="F290" i="2"/>
  <c r="E290" i="2"/>
  <c r="D290" i="2"/>
  <c r="C290" i="2"/>
  <c r="B290" i="2"/>
  <c r="Q289" i="2"/>
  <c r="P289" i="2"/>
  <c r="O289" i="2"/>
  <c r="N289" i="2"/>
  <c r="M289" i="2"/>
  <c r="L289" i="2"/>
  <c r="K289" i="2"/>
  <c r="J289" i="2"/>
  <c r="I289" i="2"/>
  <c r="H289" i="2"/>
  <c r="G289" i="2"/>
  <c r="F289" i="2"/>
  <c r="E289" i="2"/>
  <c r="D289" i="2"/>
  <c r="C289" i="2"/>
  <c r="B289" i="2"/>
  <c r="Q288" i="2"/>
  <c r="P288" i="2"/>
  <c r="O288" i="2"/>
  <c r="N288" i="2"/>
  <c r="M288" i="2"/>
  <c r="L288" i="2"/>
  <c r="K288" i="2"/>
  <c r="J288" i="2"/>
  <c r="I288" i="2"/>
  <c r="H288" i="2"/>
  <c r="G288" i="2"/>
  <c r="F288" i="2"/>
  <c r="E288" i="2"/>
  <c r="D288" i="2"/>
  <c r="C288" i="2"/>
  <c r="B288" i="2"/>
  <c r="Q287" i="2"/>
  <c r="P287" i="2"/>
  <c r="O287" i="2"/>
  <c r="N287" i="2"/>
  <c r="M287" i="2"/>
  <c r="L287" i="2"/>
  <c r="K287" i="2"/>
  <c r="J287" i="2"/>
  <c r="I287" i="2"/>
  <c r="H287" i="2"/>
  <c r="G287" i="2"/>
  <c r="F287" i="2"/>
  <c r="E287" i="2"/>
  <c r="D287" i="2"/>
  <c r="C287" i="2"/>
  <c r="B287" i="2"/>
  <c r="Q286" i="2"/>
  <c r="P286" i="2"/>
  <c r="O286" i="2"/>
  <c r="N286" i="2"/>
  <c r="M286" i="2"/>
  <c r="L286" i="2"/>
  <c r="K286" i="2"/>
  <c r="J286" i="2"/>
  <c r="I286" i="2"/>
  <c r="H286" i="2"/>
  <c r="G286" i="2"/>
  <c r="F286" i="2"/>
  <c r="E286" i="2"/>
  <c r="D286" i="2"/>
  <c r="C286" i="2"/>
  <c r="B286" i="2"/>
  <c r="Q285" i="2"/>
  <c r="P285" i="2"/>
  <c r="O285" i="2"/>
  <c r="N285" i="2"/>
  <c r="M285" i="2"/>
  <c r="L285" i="2"/>
  <c r="K285" i="2"/>
  <c r="J285" i="2"/>
  <c r="I285" i="2"/>
  <c r="H285" i="2"/>
  <c r="G285" i="2"/>
  <c r="F285" i="2"/>
  <c r="E285" i="2"/>
  <c r="D285" i="2"/>
  <c r="C285" i="2"/>
  <c r="B285" i="2"/>
  <c r="Q284" i="2"/>
  <c r="P284" i="2"/>
  <c r="O284" i="2"/>
  <c r="N284" i="2"/>
  <c r="M284" i="2"/>
  <c r="L284" i="2"/>
  <c r="K284" i="2"/>
  <c r="J284" i="2"/>
  <c r="I284" i="2"/>
  <c r="H284" i="2"/>
  <c r="G284" i="2"/>
  <c r="F284" i="2"/>
  <c r="E284" i="2"/>
  <c r="D284" i="2"/>
  <c r="C284" i="2"/>
  <c r="B284" i="2"/>
  <c r="Q283" i="2"/>
  <c r="P283" i="2"/>
  <c r="O283" i="2"/>
  <c r="N283" i="2"/>
  <c r="M283" i="2"/>
  <c r="L283" i="2"/>
  <c r="K283" i="2"/>
  <c r="J283" i="2"/>
  <c r="I283" i="2"/>
  <c r="H283" i="2"/>
  <c r="G283" i="2"/>
  <c r="F283" i="2"/>
  <c r="E283" i="2"/>
  <c r="D283" i="2"/>
  <c r="C283" i="2"/>
  <c r="B283" i="2"/>
  <c r="Q282" i="2"/>
  <c r="P282" i="2"/>
  <c r="O282" i="2"/>
  <c r="N282" i="2"/>
  <c r="M282" i="2"/>
  <c r="L282" i="2"/>
  <c r="K282" i="2"/>
  <c r="J282" i="2"/>
  <c r="I282" i="2"/>
  <c r="H282" i="2"/>
  <c r="G282" i="2"/>
  <c r="F282" i="2"/>
  <c r="E282" i="2"/>
  <c r="D282" i="2"/>
  <c r="C282" i="2"/>
  <c r="B282" i="2"/>
  <c r="Q281" i="2"/>
  <c r="P281" i="2"/>
  <c r="O281" i="2"/>
  <c r="N281" i="2"/>
  <c r="M281" i="2"/>
  <c r="L281" i="2"/>
  <c r="K281" i="2"/>
  <c r="J281" i="2"/>
  <c r="I281" i="2"/>
  <c r="H281" i="2"/>
  <c r="G281" i="2"/>
  <c r="F281" i="2"/>
  <c r="E281" i="2"/>
  <c r="D281" i="2"/>
  <c r="C281" i="2"/>
  <c r="B281" i="2"/>
  <c r="Q280" i="2"/>
  <c r="P280" i="2"/>
  <c r="O280" i="2"/>
  <c r="N280" i="2"/>
  <c r="M280" i="2"/>
  <c r="L280" i="2"/>
  <c r="K280" i="2"/>
  <c r="J280" i="2"/>
  <c r="I280" i="2"/>
  <c r="H280" i="2"/>
  <c r="G280" i="2"/>
  <c r="F280" i="2"/>
  <c r="E280" i="2"/>
  <c r="D280" i="2"/>
  <c r="C280" i="2"/>
  <c r="B280" i="2"/>
  <c r="Q279" i="2"/>
  <c r="P279" i="2"/>
  <c r="O279" i="2"/>
  <c r="N279" i="2"/>
  <c r="M279" i="2"/>
  <c r="L279" i="2"/>
  <c r="K279" i="2"/>
  <c r="J279" i="2"/>
  <c r="I279" i="2"/>
  <c r="H279" i="2"/>
  <c r="G279" i="2"/>
  <c r="F279" i="2"/>
  <c r="E279" i="2"/>
  <c r="D279" i="2"/>
  <c r="C279" i="2"/>
  <c r="B279" i="2"/>
  <c r="Q278" i="2"/>
  <c r="P278" i="2"/>
  <c r="O278" i="2"/>
  <c r="N278" i="2"/>
  <c r="M278" i="2"/>
  <c r="L278" i="2"/>
  <c r="K278" i="2"/>
  <c r="J278" i="2"/>
  <c r="I278" i="2"/>
  <c r="H278" i="2"/>
  <c r="G278" i="2"/>
  <c r="F278" i="2"/>
  <c r="E278" i="2"/>
  <c r="D278" i="2"/>
  <c r="C278" i="2"/>
  <c r="B278" i="2"/>
  <c r="Q277" i="2"/>
  <c r="P277" i="2"/>
  <c r="O277" i="2"/>
  <c r="N277" i="2"/>
  <c r="M277" i="2"/>
  <c r="L277" i="2"/>
  <c r="K277" i="2"/>
  <c r="J277" i="2"/>
  <c r="I277" i="2"/>
  <c r="H277" i="2"/>
  <c r="G277" i="2"/>
  <c r="F277" i="2"/>
  <c r="E277" i="2"/>
  <c r="D277" i="2"/>
  <c r="C277" i="2"/>
  <c r="B277" i="2"/>
  <c r="Q276" i="2"/>
  <c r="P276" i="2"/>
  <c r="O276" i="2"/>
  <c r="N276" i="2"/>
  <c r="M276" i="2"/>
  <c r="L276" i="2"/>
  <c r="K276" i="2"/>
  <c r="J276" i="2"/>
  <c r="I276" i="2"/>
  <c r="H276" i="2"/>
  <c r="G276" i="2"/>
  <c r="F276" i="2"/>
  <c r="E276" i="2"/>
  <c r="D276" i="2"/>
  <c r="C276" i="2"/>
  <c r="B276" i="2"/>
  <c r="Q275" i="2"/>
  <c r="P275" i="2"/>
  <c r="O275" i="2"/>
  <c r="N275" i="2"/>
  <c r="M275" i="2"/>
  <c r="L275" i="2"/>
  <c r="K275" i="2"/>
  <c r="J275" i="2"/>
  <c r="I275" i="2"/>
  <c r="H275" i="2"/>
  <c r="G275" i="2"/>
  <c r="F275" i="2"/>
  <c r="E275" i="2"/>
  <c r="D275" i="2"/>
  <c r="C275" i="2"/>
  <c r="B275" i="2"/>
  <c r="Q274" i="2"/>
  <c r="P274" i="2"/>
  <c r="O274" i="2"/>
  <c r="N274" i="2"/>
  <c r="M274" i="2"/>
  <c r="L274" i="2"/>
  <c r="K274" i="2"/>
  <c r="J274" i="2"/>
  <c r="I274" i="2"/>
  <c r="H274" i="2"/>
  <c r="G274" i="2"/>
  <c r="F274" i="2"/>
  <c r="E274" i="2"/>
  <c r="D274" i="2"/>
  <c r="C274" i="2"/>
  <c r="B274" i="2"/>
  <c r="Q273" i="2"/>
  <c r="P273" i="2"/>
  <c r="O273" i="2"/>
  <c r="N273" i="2"/>
  <c r="M273" i="2"/>
  <c r="L273" i="2"/>
  <c r="K273" i="2"/>
  <c r="J273" i="2"/>
  <c r="I273" i="2"/>
  <c r="H273" i="2"/>
  <c r="G273" i="2"/>
  <c r="F273" i="2"/>
  <c r="E273" i="2"/>
  <c r="D273" i="2"/>
  <c r="C273" i="2"/>
  <c r="B273" i="2"/>
  <c r="Q272" i="2"/>
  <c r="P272" i="2"/>
  <c r="O272" i="2"/>
  <c r="N272" i="2"/>
  <c r="M272" i="2"/>
  <c r="L272" i="2"/>
  <c r="K272" i="2"/>
  <c r="J272" i="2"/>
  <c r="I272" i="2"/>
  <c r="H272" i="2"/>
  <c r="G272" i="2"/>
  <c r="F272" i="2"/>
  <c r="E272" i="2"/>
  <c r="D272" i="2"/>
  <c r="C272" i="2"/>
  <c r="B272" i="2"/>
  <c r="Q271" i="2"/>
  <c r="P271" i="2"/>
  <c r="O271" i="2"/>
  <c r="N271" i="2"/>
  <c r="M271" i="2"/>
  <c r="L271" i="2"/>
  <c r="K271" i="2"/>
  <c r="J271" i="2"/>
  <c r="I271" i="2"/>
  <c r="H271" i="2"/>
  <c r="G271" i="2"/>
  <c r="F271" i="2"/>
  <c r="E271" i="2"/>
  <c r="D271" i="2"/>
  <c r="C271" i="2"/>
  <c r="B271" i="2"/>
  <c r="Q270" i="2"/>
  <c r="P270" i="2"/>
  <c r="O270" i="2"/>
  <c r="N270" i="2"/>
  <c r="M270" i="2"/>
  <c r="L270" i="2"/>
  <c r="K270" i="2"/>
  <c r="J270" i="2"/>
  <c r="I270" i="2"/>
  <c r="H270" i="2"/>
  <c r="G270" i="2"/>
  <c r="F270" i="2"/>
  <c r="E270" i="2"/>
  <c r="D270" i="2"/>
  <c r="C270" i="2"/>
  <c r="B270" i="2"/>
  <c r="Q269" i="2"/>
  <c r="P269" i="2"/>
  <c r="O269" i="2"/>
  <c r="N269" i="2"/>
  <c r="M269" i="2"/>
  <c r="L269" i="2"/>
  <c r="K269" i="2"/>
  <c r="J269" i="2"/>
  <c r="I269" i="2"/>
  <c r="H269" i="2"/>
  <c r="G269" i="2"/>
  <c r="F269" i="2"/>
  <c r="E269" i="2"/>
  <c r="D269" i="2"/>
  <c r="C269" i="2"/>
  <c r="B269" i="2"/>
  <c r="Q268" i="2"/>
  <c r="P268" i="2"/>
  <c r="O268" i="2"/>
  <c r="N268" i="2"/>
  <c r="M268" i="2"/>
  <c r="L268" i="2"/>
  <c r="K268" i="2"/>
  <c r="J268" i="2"/>
  <c r="I268" i="2"/>
  <c r="H268" i="2"/>
  <c r="G268" i="2"/>
  <c r="F268" i="2"/>
  <c r="E268" i="2"/>
  <c r="D268" i="2"/>
  <c r="C268" i="2"/>
  <c r="B268" i="2"/>
  <c r="Q267" i="2"/>
  <c r="P267" i="2"/>
  <c r="O267" i="2"/>
  <c r="N267" i="2"/>
  <c r="M267" i="2"/>
  <c r="L267" i="2"/>
  <c r="K267" i="2"/>
  <c r="J267" i="2"/>
  <c r="I267" i="2"/>
  <c r="H267" i="2"/>
  <c r="G267" i="2"/>
  <c r="F267" i="2"/>
  <c r="E267" i="2"/>
  <c r="D267" i="2"/>
  <c r="C267" i="2"/>
  <c r="B267" i="2"/>
  <c r="Q266" i="2"/>
  <c r="P266" i="2"/>
  <c r="O266" i="2"/>
  <c r="N266" i="2"/>
  <c r="M266" i="2"/>
  <c r="L266" i="2"/>
  <c r="K266" i="2"/>
  <c r="J266" i="2"/>
  <c r="I266" i="2"/>
  <c r="H266" i="2"/>
  <c r="G266" i="2"/>
  <c r="F266" i="2"/>
  <c r="E266" i="2"/>
  <c r="D266" i="2"/>
  <c r="C266" i="2"/>
  <c r="B266" i="2"/>
  <c r="Q265" i="2"/>
  <c r="P265" i="2"/>
  <c r="O265" i="2"/>
  <c r="N265" i="2"/>
  <c r="M265" i="2"/>
  <c r="L265" i="2"/>
  <c r="K265" i="2"/>
  <c r="J265" i="2"/>
  <c r="I265" i="2"/>
  <c r="H265" i="2"/>
  <c r="G265" i="2"/>
  <c r="F265" i="2"/>
  <c r="E265" i="2"/>
  <c r="D265" i="2"/>
  <c r="C265" i="2"/>
  <c r="B265" i="2"/>
  <c r="Q264" i="2"/>
  <c r="P264" i="2"/>
  <c r="O264" i="2"/>
  <c r="N264" i="2"/>
  <c r="M264" i="2"/>
  <c r="L264" i="2"/>
  <c r="K264" i="2"/>
  <c r="J264" i="2"/>
  <c r="I264" i="2"/>
  <c r="H264" i="2"/>
  <c r="G264" i="2"/>
  <c r="F264" i="2"/>
  <c r="E264" i="2"/>
  <c r="D264" i="2"/>
  <c r="C264" i="2"/>
  <c r="B264" i="2"/>
  <c r="Q263" i="2"/>
  <c r="P263" i="2"/>
  <c r="O263" i="2"/>
  <c r="N263" i="2"/>
  <c r="M263" i="2"/>
  <c r="L263" i="2"/>
  <c r="K263" i="2"/>
  <c r="J263" i="2"/>
  <c r="I263" i="2"/>
  <c r="H263" i="2"/>
  <c r="G263" i="2"/>
  <c r="F263" i="2"/>
  <c r="E263" i="2"/>
  <c r="D263" i="2"/>
  <c r="C263" i="2"/>
  <c r="B263" i="2"/>
  <c r="Q262" i="2"/>
  <c r="P262" i="2"/>
  <c r="O262" i="2"/>
  <c r="N262" i="2"/>
  <c r="M262" i="2"/>
  <c r="L262" i="2"/>
  <c r="K262" i="2"/>
  <c r="J262" i="2"/>
  <c r="I262" i="2"/>
  <c r="H262" i="2"/>
  <c r="G262" i="2"/>
  <c r="F262" i="2"/>
  <c r="E262" i="2"/>
  <c r="D262" i="2"/>
  <c r="C262" i="2"/>
  <c r="B262" i="2"/>
  <c r="P261" i="2"/>
  <c r="O261" i="2"/>
  <c r="N261" i="2"/>
  <c r="M261" i="2"/>
  <c r="L261" i="2"/>
  <c r="K261" i="2"/>
  <c r="J261" i="2"/>
  <c r="I261" i="2"/>
  <c r="H261" i="2"/>
  <c r="G261" i="2"/>
  <c r="F261" i="2"/>
  <c r="E261" i="2"/>
  <c r="D261" i="2"/>
  <c r="Q260" i="2"/>
  <c r="P260" i="2"/>
  <c r="O260" i="2"/>
  <c r="N260" i="2"/>
  <c r="M260" i="2"/>
  <c r="L260" i="2"/>
  <c r="K260" i="2"/>
  <c r="J260" i="2"/>
  <c r="I260" i="2"/>
  <c r="H260" i="2"/>
  <c r="G260" i="2"/>
  <c r="F260" i="2"/>
  <c r="E260" i="2"/>
  <c r="D260" i="2"/>
  <c r="C260" i="2"/>
  <c r="B260" i="2"/>
  <c r="Q259" i="2"/>
  <c r="P259" i="2"/>
  <c r="O259" i="2"/>
  <c r="N259" i="2"/>
  <c r="M259" i="2"/>
  <c r="L259" i="2"/>
  <c r="K259" i="2"/>
  <c r="J259" i="2"/>
  <c r="I259" i="2"/>
  <c r="H259" i="2"/>
  <c r="G259" i="2"/>
  <c r="F259" i="2"/>
  <c r="E259" i="2"/>
  <c r="D259" i="2"/>
  <c r="C259" i="2"/>
  <c r="B259" i="2"/>
  <c r="Q258" i="2"/>
  <c r="P258" i="2"/>
  <c r="O258" i="2"/>
  <c r="N258" i="2"/>
  <c r="M258" i="2"/>
  <c r="L258" i="2"/>
  <c r="K258" i="2"/>
  <c r="J258" i="2"/>
  <c r="I258" i="2"/>
  <c r="H258" i="2"/>
  <c r="G258" i="2"/>
  <c r="F258" i="2"/>
  <c r="E258" i="2"/>
  <c r="D258" i="2"/>
  <c r="C258" i="2"/>
  <c r="B258" i="2"/>
  <c r="Q257" i="2"/>
  <c r="P257" i="2"/>
  <c r="O257" i="2"/>
  <c r="N257" i="2"/>
  <c r="M257" i="2"/>
  <c r="L257" i="2"/>
  <c r="K257" i="2"/>
  <c r="J257" i="2"/>
  <c r="I257" i="2"/>
  <c r="H257" i="2"/>
  <c r="G257" i="2"/>
  <c r="F257" i="2"/>
  <c r="E257" i="2"/>
  <c r="D257" i="2"/>
  <c r="H53" i="6" s="1"/>
  <c r="C257" i="2"/>
  <c r="B257" i="2"/>
  <c r="Q256" i="2"/>
  <c r="P256" i="2"/>
  <c r="O256" i="2"/>
  <c r="N256" i="2"/>
  <c r="M256" i="2"/>
  <c r="L256" i="2"/>
  <c r="K256" i="2"/>
  <c r="J256" i="2"/>
  <c r="I256" i="2"/>
  <c r="H256" i="2"/>
  <c r="G256" i="2"/>
  <c r="F256" i="2"/>
  <c r="E256" i="2"/>
  <c r="D256" i="2"/>
  <c r="C256" i="2"/>
  <c r="B256" i="2"/>
  <c r="Q255" i="2"/>
  <c r="P255" i="2"/>
  <c r="O255" i="2"/>
  <c r="N255" i="2"/>
  <c r="M255" i="2"/>
  <c r="L255" i="2"/>
  <c r="K255" i="2"/>
  <c r="J255" i="2"/>
  <c r="I255" i="2"/>
  <c r="H255" i="2"/>
  <c r="G255" i="2"/>
  <c r="F255" i="2"/>
  <c r="E255" i="2"/>
  <c r="D255" i="2"/>
  <c r="C255" i="2"/>
  <c r="B255" i="2"/>
  <c r="Q254" i="2"/>
  <c r="P254" i="2"/>
  <c r="O254" i="2"/>
  <c r="N254" i="2"/>
  <c r="M254" i="2"/>
  <c r="L254" i="2"/>
  <c r="K254" i="2"/>
  <c r="J254" i="2"/>
  <c r="I254" i="2"/>
  <c r="H254" i="2"/>
  <c r="G254" i="2"/>
  <c r="F254" i="2"/>
  <c r="E254" i="2"/>
  <c r="D254" i="2"/>
  <c r="C254" i="2"/>
  <c r="B254" i="2"/>
  <c r="Q253" i="2"/>
  <c r="P253" i="2"/>
  <c r="O253" i="2"/>
  <c r="N253" i="2"/>
  <c r="M253" i="2"/>
  <c r="L253" i="2"/>
  <c r="K253" i="2"/>
  <c r="J253" i="2"/>
  <c r="I253" i="2"/>
  <c r="H253" i="2"/>
  <c r="G253" i="2"/>
  <c r="F253" i="2"/>
  <c r="E253" i="2"/>
  <c r="D253" i="2"/>
  <c r="C253" i="2"/>
  <c r="B253" i="2"/>
  <c r="Q252" i="2"/>
  <c r="P252" i="2"/>
  <c r="O252" i="2"/>
  <c r="N252" i="2"/>
  <c r="M252" i="2"/>
  <c r="L252" i="2"/>
  <c r="K252" i="2"/>
  <c r="J252" i="2"/>
  <c r="I252" i="2"/>
  <c r="H252" i="2"/>
  <c r="G252" i="2"/>
  <c r="F252" i="2"/>
  <c r="E252" i="2"/>
  <c r="D252" i="2"/>
  <c r="C252" i="2"/>
  <c r="B252" i="2"/>
  <c r="Q251" i="2"/>
  <c r="P251" i="2"/>
  <c r="O251" i="2"/>
  <c r="N251" i="2"/>
  <c r="M251" i="2"/>
  <c r="L251" i="2"/>
  <c r="K251" i="2"/>
  <c r="J251" i="2"/>
  <c r="I251" i="2"/>
  <c r="H251" i="2"/>
  <c r="G251" i="2"/>
  <c r="F251" i="2"/>
  <c r="E251" i="2"/>
  <c r="D251" i="2"/>
  <c r="C251" i="2"/>
  <c r="B251" i="2"/>
  <c r="Q250" i="2"/>
  <c r="P250" i="2"/>
  <c r="O250" i="2"/>
  <c r="N250" i="2"/>
  <c r="M250" i="2"/>
  <c r="L250" i="2"/>
  <c r="K250" i="2"/>
  <c r="J250" i="2"/>
  <c r="I250" i="2"/>
  <c r="H250" i="2"/>
  <c r="G250" i="2"/>
  <c r="F250" i="2"/>
  <c r="E250" i="2"/>
  <c r="D250" i="2"/>
  <c r="C250" i="2"/>
  <c r="B250" i="2"/>
  <c r="Q249" i="2"/>
  <c r="P249" i="2"/>
  <c r="O249" i="2"/>
  <c r="N249" i="2"/>
  <c r="M249" i="2"/>
  <c r="L249" i="2"/>
  <c r="K249" i="2"/>
  <c r="J249" i="2"/>
  <c r="I249" i="2"/>
  <c r="H249" i="2"/>
  <c r="G249" i="2"/>
  <c r="F249" i="2"/>
  <c r="E249" i="2"/>
  <c r="D249" i="2"/>
  <c r="C249" i="2"/>
  <c r="B249" i="2"/>
  <c r="Q248" i="2"/>
  <c r="P248" i="2"/>
  <c r="O248" i="2"/>
  <c r="N248" i="2"/>
  <c r="M248" i="2"/>
  <c r="L248" i="2"/>
  <c r="K248" i="2"/>
  <c r="J248" i="2"/>
  <c r="I248" i="2"/>
  <c r="H248" i="2"/>
  <c r="G248" i="2"/>
  <c r="F248" i="2"/>
  <c r="E248" i="2"/>
  <c r="D248" i="2"/>
  <c r="C248" i="2"/>
  <c r="B248" i="2"/>
  <c r="Q247" i="2"/>
  <c r="P247" i="2"/>
  <c r="O247" i="2"/>
  <c r="N247" i="2"/>
  <c r="M247" i="2"/>
  <c r="L247" i="2"/>
  <c r="K247" i="2"/>
  <c r="J247" i="2"/>
  <c r="I247" i="2"/>
  <c r="H247" i="2"/>
  <c r="G247" i="2"/>
  <c r="F247" i="2"/>
  <c r="E247" i="2"/>
  <c r="D247" i="2"/>
  <c r="C247" i="2"/>
  <c r="B247" i="2"/>
  <c r="Q246" i="2"/>
  <c r="P246" i="2"/>
  <c r="O246" i="2"/>
  <c r="N246" i="2"/>
  <c r="M246" i="2"/>
  <c r="L246" i="2"/>
  <c r="K246" i="2"/>
  <c r="J246" i="2"/>
  <c r="I246" i="2"/>
  <c r="H246" i="2"/>
  <c r="G246" i="2"/>
  <c r="F246" i="2"/>
  <c r="E246" i="2"/>
  <c r="D246" i="2"/>
  <c r="C246" i="2"/>
  <c r="B246" i="2"/>
  <c r="Q245" i="2"/>
  <c r="P245" i="2"/>
  <c r="O245" i="2"/>
  <c r="N245" i="2"/>
  <c r="M245" i="2"/>
  <c r="L245" i="2"/>
  <c r="K245" i="2"/>
  <c r="J245" i="2"/>
  <c r="I245" i="2"/>
  <c r="H245" i="2"/>
  <c r="G245" i="2"/>
  <c r="F245" i="2"/>
  <c r="E245" i="2"/>
  <c r="D245" i="2"/>
  <c r="C245" i="2"/>
  <c r="B245" i="2"/>
  <c r="Q244" i="2"/>
  <c r="P244" i="2"/>
  <c r="O244" i="2"/>
  <c r="N244" i="2"/>
  <c r="M244" i="2"/>
  <c r="L244" i="2"/>
  <c r="K244" i="2"/>
  <c r="J244" i="2"/>
  <c r="I244" i="2"/>
  <c r="H244" i="2"/>
  <c r="G244" i="2"/>
  <c r="F244" i="2"/>
  <c r="E244" i="2"/>
  <c r="D244" i="2"/>
  <c r="C244" i="2"/>
  <c r="B244" i="2"/>
  <c r="Q243" i="2"/>
  <c r="P243" i="2"/>
  <c r="O243" i="2"/>
  <c r="N243" i="2"/>
  <c r="M243" i="2"/>
  <c r="L243" i="2"/>
  <c r="K243" i="2"/>
  <c r="J243" i="2"/>
  <c r="I243" i="2"/>
  <c r="H243" i="2"/>
  <c r="G243" i="2"/>
  <c r="F243" i="2"/>
  <c r="E243" i="2"/>
  <c r="D243" i="2"/>
  <c r="C243" i="2"/>
  <c r="B243" i="2"/>
  <c r="Q242" i="2"/>
  <c r="P242" i="2"/>
  <c r="O242" i="2"/>
  <c r="N242" i="2"/>
  <c r="M242" i="2"/>
  <c r="L242" i="2"/>
  <c r="K242" i="2"/>
  <c r="J242" i="2"/>
  <c r="I242" i="2"/>
  <c r="H242" i="2"/>
  <c r="G242" i="2"/>
  <c r="F242" i="2"/>
  <c r="E242" i="2"/>
  <c r="D242" i="2"/>
  <c r="C242" i="2"/>
  <c r="B242" i="2"/>
  <c r="Q241" i="2"/>
  <c r="P241" i="2"/>
  <c r="O241" i="2"/>
  <c r="N241" i="2"/>
  <c r="M241" i="2"/>
  <c r="L241" i="2"/>
  <c r="K241" i="2"/>
  <c r="J241" i="2"/>
  <c r="I241" i="2"/>
  <c r="H241" i="2"/>
  <c r="G241" i="2"/>
  <c r="F241" i="2"/>
  <c r="E241" i="2"/>
  <c r="D241" i="2"/>
  <c r="C241" i="2"/>
  <c r="B241" i="2"/>
  <c r="Q240" i="2"/>
  <c r="P240" i="2"/>
  <c r="O240" i="2"/>
  <c r="N240" i="2"/>
  <c r="M240" i="2"/>
  <c r="L240" i="2"/>
  <c r="K240" i="2"/>
  <c r="J240" i="2"/>
  <c r="I240" i="2"/>
  <c r="H240" i="2"/>
  <c r="G240" i="2"/>
  <c r="F240" i="2"/>
  <c r="E240" i="2"/>
  <c r="D240" i="2"/>
  <c r="C240" i="2"/>
  <c r="B240" i="2"/>
  <c r="Q239" i="2"/>
  <c r="P239" i="2"/>
  <c r="O239" i="2"/>
  <c r="N239" i="2"/>
  <c r="M239" i="2"/>
  <c r="L239" i="2"/>
  <c r="K239" i="2"/>
  <c r="J239" i="2"/>
  <c r="I239" i="2"/>
  <c r="H239" i="2"/>
  <c r="G239" i="2"/>
  <c r="F239" i="2"/>
  <c r="E239" i="2"/>
  <c r="D239" i="2"/>
  <c r="C239" i="2"/>
  <c r="B239" i="2"/>
  <c r="Q238" i="2"/>
  <c r="P238" i="2"/>
  <c r="O238" i="2"/>
  <c r="N238" i="2"/>
  <c r="M238" i="2"/>
  <c r="L238" i="2"/>
  <c r="K238" i="2"/>
  <c r="J238" i="2"/>
  <c r="I238" i="2"/>
  <c r="H238" i="2"/>
  <c r="G238" i="2"/>
  <c r="F238" i="2"/>
  <c r="E238" i="2"/>
  <c r="D238" i="2"/>
  <c r="C238" i="2"/>
  <c r="B238" i="2"/>
  <c r="Q237" i="2"/>
  <c r="P237" i="2"/>
  <c r="O237" i="2"/>
  <c r="N237" i="2"/>
  <c r="M237" i="2"/>
  <c r="L237" i="2"/>
  <c r="K237" i="2"/>
  <c r="J237" i="2"/>
  <c r="I237" i="2"/>
  <c r="H237" i="2"/>
  <c r="G237" i="2"/>
  <c r="F237" i="2"/>
  <c r="E237" i="2"/>
  <c r="D237" i="2"/>
  <c r="C237" i="2"/>
  <c r="B237" i="2"/>
  <c r="Q236" i="2"/>
  <c r="P236" i="2"/>
  <c r="O236" i="2"/>
  <c r="N236" i="2"/>
  <c r="M236" i="2"/>
  <c r="L236" i="2"/>
  <c r="K236" i="2"/>
  <c r="J236" i="2"/>
  <c r="I236" i="2"/>
  <c r="H236" i="2"/>
  <c r="G236" i="2"/>
  <c r="F236" i="2"/>
  <c r="E236" i="2"/>
  <c r="D236" i="2"/>
  <c r="C236" i="2"/>
  <c r="B236" i="2"/>
  <c r="Q235" i="2"/>
  <c r="P235" i="2"/>
  <c r="O235" i="2"/>
  <c r="N235" i="2"/>
  <c r="M235" i="2"/>
  <c r="L235" i="2"/>
  <c r="K235" i="2"/>
  <c r="J235" i="2"/>
  <c r="I235" i="2"/>
  <c r="H235" i="2"/>
  <c r="G235" i="2"/>
  <c r="F235" i="2"/>
  <c r="E235" i="2"/>
  <c r="D235" i="2"/>
  <c r="C235" i="2"/>
  <c r="B235" i="2"/>
  <c r="Q234" i="2"/>
  <c r="P234" i="2"/>
  <c r="O234" i="2"/>
  <c r="N234" i="2"/>
  <c r="M234" i="2"/>
  <c r="L234" i="2"/>
  <c r="K234" i="2"/>
  <c r="J234" i="2"/>
  <c r="I234" i="2"/>
  <c r="H234" i="2"/>
  <c r="G234" i="2"/>
  <c r="F234" i="2"/>
  <c r="E234" i="2"/>
  <c r="D234" i="2"/>
  <c r="C234" i="2"/>
  <c r="B234" i="2"/>
  <c r="Q233" i="2"/>
  <c r="P233" i="2"/>
  <c r="O233" i="2"/>
  <c r="N233" i="2"/>
  <c r="M233" i="2"/>
  <c r="L233" i="2"/>
  <c r="K233" i="2"/>
  <c r="J233" i="2"/>
  <c r="I233" i="2"/>
  <c r="H233" i="2"/>
  <c r="G233" i="2"/>
  <c r="F233" i="2"/>
  <c r="E233" i="2"/>
  <c r="D233" i="2"/>
  <c r="C233" i="2"/>
  <c r="B233" i="2"/>
  <c r="Q232" i="2"/>
  <c r="P232" i="2"/>
  <c r="O232" i="2"/>
  <c r="N232" i="2"/>
  <c r="M232" i="2"/>
  <c r="L232" i="2"/>
  <c r="K232" i="2"/>
  <c r="J232" i="2"/>
  <c r="I232" i="2"/>
  <c r="H232" i="2"/>
  <c r="G232" i="2"/>
  <c r="F232" i="2"/>
  <c r="E232" i="2"/>
  <c r="D232" i="2"/>
  <c r="C232" i="2"/>
  <c r="B232" i="2"/>
  <c r="Q231" i="2"/>
  <c r="P231" i="2"/>
  <c r="O231" i="2"/>
  <c r="N231" i="2"/>
  <c r="M231" i="2"/>
  <c r="L231" i="2"/>
  <c r="K231" i="2"/>
  <c r="J231" i="2"/>
  <c r="I231" i="2"/>
  <c r="H231" i="2"/>
  <c r="G231" i="2"/>
  <c r="F231" i="2"/>
  <c r="E231" i="2"/>
  <c r="D231" i="2"/>
  <c r="C231" i="2"/>
  <c r="B231" i="2"/>
  <c r="Q230" i="2"/>
  <c r="P230" i="2"/>
  <c r="O230" i="2"/>
  <c r="N230" i="2"/>
  <c r="M230" i="2"/>
  <c r="L230" i="2"/>
  <c r="K230" i="2"/>
  <c r="J230" i="2"/>
  <c r="I230" i="2"/>
  <c r="H230" i="2"/>
  <c r="G230" i="2"/>
  <c r="F230" i="2"/>
  <c r="E230" i="2"/>
  <c r="D230" i="2"/>
  <c r="C230" i="2"/>
  <c r="B230" i="2"/>
  <c r="Q229" i="2"/>
  <c r="P229" i="2"/>
  <c r="O229" i="2"/>
  <c r="N229" i="2"/>
  <c r="M229" i="2"/>
  <c r="L229" i="2"/>
  <c r="K229" i="2"/>
  <c r="J229" i="2"/>
  <c r="I229" i="2"/>
  <c r="H229" i="2"/>
  <c r="G229" i="2"/>
  <c r="F229" i="2"/>
  <c r="E229" i="2"/>
  <c r="D229" i="2"/>
  <c r="C229" i="2"/>
  <c r="B229" i="2"/>
  <c r="Q228" i="2"/>
  <c r="P228" i="2"/>
  <c r="O228" i="2"/>
  <c r="N228" i="2"/>
  <c r="M228" i="2"/>
  <c r="L228" i="2"/>
  <c r="K228" i="2"/>
  <c r="J228" i="2"/>
  <c r="I228" i="2"/>
  <c r="H228" i="2"/>
  <c r="G228" i="2"/>
  <c r="F228" i="2"/>
  <c r="E228" i="2"/>
  <c r="D228" i="2"/>
  <c r="C228" i="2"/>
  <c r="B228" i="2"/>
  <c r="Q227" i="2"/>
  <c r="P227" i="2"/>
  <c r="O227" i="2"/>
  <c r="N227" i="2"/>
  <c r="M227" i="2"/>
  <c r="L227" i="2"/>
  <c r="K227" i="2"/>
  <c r="J227" i="2"/>
  <c r="I227" i="2"/>
  <c r="H227" i="2"/>
  <c r="G227" i="2"/>
  <c r="F227" i="2"/>
  <c r="E227" i="2"/>
  <c r="D227" i="2"/>
  <c r="C227" i="2"/>
  <c r="B227" i="2"/>
  <c r="Q226" i="2"/>
  <c r="P226" i="2"/>
  <c r="O226" i="2"/>
  <c r="N226" i="2"/>
  <c r="M226" i="2"/>
  <c r="L226" i="2"/>
  <c r="K226" i="2"/>
  <c r="J226" i="2"/>
  <c r="I226" i="2"/>
  <c r="H226" i="2"/>
  <c r="G226" i="2"/>
  <c r="F226" i="2"/>
  <c r="E226" i="2"/>
  <c r="D226" i="2"/>
  <c r="C226" i="2"/>
  <c r="B226" i="2"/>
  <c r="Q225" i="2"/>
  <c r="P225" i="2"/>
  <c r="O225" i="2"/>
  <c r="N225" i="2"/>
  <c r="M225" i="2"/>
  <c r="L225" i="2"/>
  <c r="K225" i="2"/>
  <c r="J225" i="2"/>
  <c r="I225" i="2"/>
  <c r="H225" i="2"/>
  <c r="G225" i="2"/>
  <c r="F225" i="2"/>
  <c r="E225" i="2"/>
  <c r="D225" i="2"/>
  <c r="C225" i="2"/>
  <c r="B225" i="2"/>
  <c r="Q224" i="2"/>
  <c r="P224" i="2"/>
  <c r="O224" i="2"/>
  <c r="N224" i="2"/>
  <c r="M224" i="2"/>
  <c r="L224" i="2"/>
  <c r="K224" i="2"/>
  <c r="J224" i="2"/>
  <c r="I224" i="2"/>
  <c r="H224" i="2"/>
  <c r="G224" i="2"/>
  <c r="F224" i="2"/>
  <c r="E224" i="2"/>
  <c r="D224" i="2"/>
  <c r="C224" i="2"/>
  <c r="B224" i="2"/>
  <c r="Q223" i="2"/>
  <c r="P223" i="2"/>
  <c r="O223" i="2"/>
  <c r="N223" i="2"/>
  <c r="M223" i="2"/>
  <c r="L223" i="2"/>
  <c r="K223" i="2"/>
  <c r="J223" i="2"/>
  <c r="I223" i="2"/>
  <c r="H223" i="2"/>
  <c r="G223" i="2"/>
  <c r="F223" i="2"/>
  <c r="E223" i="2"/>
  <c r="D223" i="2"/>
  <c r="C223" i="2"/>
  <c r="B223" i="2"/>
  <c r="Q222" i="2"/>
  <c r="P222" i="2"/>
  <c r="O222" i="2"/>
  <c r="N222" i="2"/>
  <c r="M222" i="2"/>
  <c r="L222" i="2"/>
  <c r="K222" i="2"/>
  <c r="J222" i="2"/>
  <c r="I222" i="2"/>
  <c r="H222" i="2"/>
  <c r="G222" i="2"/>
  <c r="F222" i="2"/>
  <c r="E222" i="2"/>
  <c r="D222" i="2"/>
  <c r="C222" i="2"/>
  <c r="B222" i="2"/>
  <c r="Q221" i="2"/>
  <c r="P221" i="2"/>
  <c r="O221" i="2"/>
  <c r="N221" i="2"/>
  <c r="M221" i="2"/>
  <c r="L221" i="2"/>
  <c r="K221" i="2"/>
  <c r="J221" i="2"/>
  <c r="I221" i="2"/>
  <c r="H221" i="2"/>
  <c r="G221" i="2"/>
  <c r="F221" i="2"/>
  <c r="E221" i="2"/>
  <c r="D221" i="2"/>
  <c r="C221" i="2"/>
  <c r="B221" i="2"/>
  <c r="Q220" i="2"/>
  <c r="P220" i="2"/>
  <c r="O220" i="2"/>
  <c r="N220" i="2"/>
  <c r="M220" i="2"/>
  <c r="L220" i="2"/>
  <c r="K220" i="2"/>
  <c r="J220" i="2"/>
  <c r="I220" i="2"/>
  <c r="H220" i="2"/>
  <c r="G220" i="2"/>
  <c r="F220" i="2"/>
  <c r="E220" i="2"/>
  <c r="D220" i="2"/>
  <c r="C220" i="2"/>
  <c r="B220" i="2"/>
  <c r="Q219" i="2"/>
  <c r="P219" i="2"/>
  <c r="O219" i="2"/>
  <c r="N219" i="2"/>
  <c r="M219" i="2"/>
  <c r="L219" i="2"/>
  <c r="K219" i="2"/>
  <c r="J219" i="2"/>
  <c r="I219" i="2"/>
  <c r="H219" i="2"/>
  <c r="G219" i="2"/>
  <c r="F219" i="2"/>
  <c r="E219" i="2"/>
  <c r="D219" i="2"/>
  <c r="C219" i="2"/>
  <c r="B219" i="2"/>
  <c r="Q218" i="2"/>
  <c r="P218" i="2"/>
  <c r="O218" i="2"/>
  <c r="N218" i="2"/>
  <c r="M218" i="2"/>
  <c r="L218" i="2"/>
  <c r="K218" i="2"/>
  <c r="J218" i="2"/>
  <c r="I218" i="2"/>
  <c r="H218" i="2"/>
  <c r="G218" i="2"/>
  <c r="F218" i="2"/>
  <c r="E218" i="2"/>
  <c r="D218" i="2"/>
  <c r="C218" i="2"/>
  <c r="B218" i="2"/>
  <c r="Q217" i="2"/>
  <c r="P217" i="2"/>
  <c r="O217" i="2"/>
  <c r="N217" i="2"/>
  <c r="M217" i="2"/>
  <c r="L217" i="2"/>
  <c r="K217" i="2"/>
  <c r="J217" i="2"/>
  <c r="I217" i="2"/>
  <c r="H217" i="2"/>
  <c r="G217" i="2"/>
  <c r="F217" i="2"/>
  <c r="E217" i="2"/>
  <c r="D217" i="2"/>
  <c r="C217" i="2"/>
  <c r="B217" i="2"/>
  <c r="Q216" i="2"/>
  <c r="P216" i="2"/>
  <c r="O216" i="2"/>
  <c r="N216" i="2"/>
  <c r="M216" i="2"/>
  <c r="L216" i="2"/>
  <c r="K216" i="2"/>
  <c r="J216" i="2"/>
  <c r="I216" i="2"/>
  <c r="H216" i="2"/>
  <c r="G216" i="2"/>
  <c r="F216" i="2"/>
  <c r="E216" i="2"/>
  <c r="D216" i="2"/>
  <c r="C216" i="2"/>
  <c r="B216" i="2"/>
  <c r="Q215" i="2"/>
  <c r="P215" i="2"/>
  <c r="O215" i="2"/>
  <c r="N215" i="2"/>
  <c r="M215" i="2"/>
  <c r="L215" i="2"/>
  <c r="K215" i="2"/>
  <c r="J215" i="2"/>
  <c r="I215" i="2"/>
  <c r="H215" i="2"/>
  <c r="G215" i="2"/>
  <c r="F215" i="2"/>
  <c r="E215" i="2"/>
  <c r="D215" i="2"/>
  <c r="C215" i="2"/>
  <c r="B215" i="2"/>
  <c r="Q214" i="2"/>
  <c r="P214" i="2"/>
  <c r="O214" i="2"/>
  <c r="N214" i="2"/>
  <c r="M214" i="2"/>
  <c r="L214" i="2"/>
  <c r="K214" i="2"/>
  <c r="J214" i="2"/>
  <c r="I214" i="2"/>
  <c r="H214" i="2"/>
  <c r="G214" i="2"/>
  <c r="F214" i="2"/>
  <c r="E214" i="2"/>
  <c r="D214" i="2"/>
  <c r="C214" i="2"/>
  <c r="B214" i="2"/>
  <c r="Q213" i="2"/>
  <c r="P213" i="2"/>
  <c r="O213" i="2"/>
  <c r="N213" i="2"/>
  <c r="M213" i="2"/>
  <c r="L213" i="2"/>
  <c r="K213" i="2"/>
  <c r="J213" i="2"/>
  <c r="I213" i="2"/>
  <c r="H213" i="2"/>
  <c r="G213" i="2"/>
  <c r="F213" i="2"/>
  <c r="E213" i="2"/>
  <c r="D213" i="2"/>
  <c r="C213" i="2"/>
  <c r="B213" i="2"/>
  <c r="Q212" i="2"/>
  <c r="P212" i="2"/>
  <c r="O212" i="2"/>
  <c r="N212" i="2"/>
  <c r="M212" i="2"/>
  <c r="L212" i="2"/>
  <c r="K212" i="2"/>
  <c r="J212" i="2"/>
  <c r="I212" i="2"/>
  <c r="H212" i="2"/>
  <c r="G212" i="2"/>
  <c r="F212" i="2"/>
  <c r="E212" i="2"/>
  <c r="D212" i="2"/>
  <c r="C212" i="2"/>
  <c r="B212" i="2"/>
  <c r="Q211" i="2"/>
  <c r="P211" i="2"/>
  <c r="O211" i="2"/>
  <c r="N211" i="2"/>
  <c r="M211" i="2"/>
  <c r="L211" i="2"/>
  <c r="K211" i="2"/>
  <c r="J211" i="2"/>
  <c r="I211" i="2"/>
  <c r="H211" i="2"/>
  <c r="G211" i="2"/>
  <c r="F211" i="2"/>
  <c r="E211" i="2"/>
  <c r="D211" i="2"/>
  <c r="C211" i="2"/>
  <c r="B211" i="2"/>
  <c r="Q210" i="2"/>
  <c r="P210" i="2"/>
  <c r="O210" i="2"/>
  <c r="N210" i="2"/>
  <c r="M210" i="2"/>
  <c r="L210" i="2"/>
  <c r="K210" i="2"/>
  <c r="J210" i="2"/>
  <c r="I210" i="2"/>
  <c r="H210" i="2"/>
  <c r="G210" i="2"/>
  <c r="F210" i="2"/>
  <c r="E210" i="2"/>
  <c r="D210" i="2"/>
  <c r="C210" i="2"/>
  <c r="B210" i="2"/>
  <c r="Q209" i="2"/>
  <c r="P209" i="2"/>
  <c r="O209" i="2"/>
  <c r="N209" i="2"/>
  <c r="M209" i="2"/>
  <c r="L209" i="2"/>
  <c r="K209" i="2"/>
  <c r="J209" i="2"/>
  <c r="I209" i="2"/>
  <c r="H209" i="2"/>
  <c r="G209" i="2"/>
  <c r="F209" i="2"/>
  <c r="E209" i="2"/>
  <c r="D209" i="2"/>
  <c r="C209" i="2"/>
  <c r="B209" i="2"/>
  <c r="Q208" i="2"/>
  <c r="P208" i="2"/>
  <c r="O208" i="2"/>
  <c r="N208" i="2"/>
  <c r="M208" i="2"/>
  <c r="L208" i="2"/>
  <c r="K208" i="2"/>
  <c r="J208" i="2"/>
  <c r="I208" i="2"/>
  <c r="H208" i="2"/>
  <c r="G208" i="2"/>
  <c r="F208" i="2"/>
  <c r="E208" i="2"/>
  <c r="D208" i="2"/>
  <c r="C208" i="2"/>
  <c r="B208" i="2"/>
  <c r="Q207" i="2"/>
  <c r="P207" i="2"/>
  <c r="O207" i="2"/>
  <c r="N207" i="2"/>
  <c r="M207" i="2"/>
  <c r="L207" i="2"/>
  <c r="K207" i="2"/>
  <c r="J207" i="2"/>
  <c r="I207" i="2"/>
  <c r="H207" i="2"/>
  <c r="G207" i="2"/>
  <c r="F207" i="2"/>
  <c r="E207" i="2"/>
  <c r="D207" i="2"/>
  <c r="C207" i="2"/>
  <c r="B207" i="2"/>
  <c r="Q206" i="2"/>
  <c r="P206" i="2"/>
  <c r="O206" i="2"/>
  <c r="N206" i="2"/>
  <c r="M206" i="2"/>
  <c r="L206" i="2"/>
  <c r="K206" i="2"/>
  <c r="J206" i="2"/>
  <c r="I206" i="2"/>
  <c r="H206" i="2"/>
  <c r="G206" i="2"/>
  <c r="F206" i="2"/>
  <c r="E206" i="2"/>
  <c r="D206" i="2"/>
  <c r="C206" i="2"/>
  <c r="B206" i="2"/>
  <c r="Q205" i="2"/>
  <c r="P205" i="2"/>
  <c r="O205" i="2"/>
  <c r="N205" i="2"/>
  <c r="M205" i="2"/>
  <c r="L205" i="2"/>
  <c r="K205" i="2"/>
  <c r="J205" i="2"/>
  <c r="I205" i="2"/>
  <c r="H205" i="2"/>
  <c r="G205" i="2"/>
  <c r="F205" i="2"/>
  <c r="E205" i="2"/>
  <c r="D205" i="2"/>
  <c r="C205" i="2"/>
  <c r="B205" i="2"/>
  <c r="Q204" i="2"/>
  <c r="P204" i="2"/>
  <c r="O204" i="2"/>
  <c r="N204" i="2"/>
  <c r="M204" i="2"/>
  <c r="L204" i="2"/>
  <c r="K204" i="2"/>
  <c r="J204" i="2"/>
  <c r="I204" i="2"/>
  <c r="H204" i="2"/>
  <c r="G204" i="2"/>
  <c r="F204" i="2"/>
  <c r="E204" i="2"/>
  <c r="D204" i="2"/>
  <c r="C204" i="2"/>
  <c r="B204" i="2"/>
  <c r="Q203" i="2"/>
  <c r="P203" i="2"/>
  <c r="O203" i="2"/>
  <c r="N203" i="2"/>
  <c r="M203" i="2"/>
  <c r="L203" i="2"/>
  <c r="K203" i="2"/>
  <c r="J203" i="2"/>
  <c r="I203" i="2"/>
  <c r="H203" i="2"/>
  <c r="G203" i="2"/>
  <c r="F203" i="2"/>
  <c r="E203" i="2"/>
  <c r="D203" i="2"/>
  <c r="C203" i="2"/>
  <c r="B203" i="2"/>
  <c r="Q202" i="2"/>
  <c r="P202" i="2"/>
  <c r="O202" i="2"/>
  <c r="N202" i="2"/>
  <c r="M202" i="2"/>
  <c r="L202" i="2"/>
  <c r="K202" i="2"/>
  <c r="J202" i="2"/>
  <c r="I202" i="2"/>
  <c r="H202" i="2"/>
  <c r="G202" i="2"/>
  <c r="F202" i="2"/>
  <c r="E202" i="2"/>
  <c r="D202" i="2"/>
  <c r="C202" i="2"/>
  <c r="B202" i="2"/>
  <c r="Q201" i="2"/>
  <c r="P201" i="2"/>
  <c r="O201" i="2"/>
  <c r="N201" i="2"/>
  <c r="M201" i="2"/>
  <c r="L201" i="2"/>
  <c r="K201" i="2"/>
  <c r="J201" i="2"/>
  <c r="I201" i="2"/>
  <c r="H201" i="2"/>
  <c r="G201" i="2"/>
  <c r="F201" i="2"/>
  <c r="E201" i="2"/>
  <c r="D201" i="2"/>
  <c r="C201" i="2"/>
  <c r="B201" i="2"/>
  <c r="Q200" i="2"/>
  <c r="P200" i="2"/>
  <c r="O200" i="2"/>
  <c r="N200" i="2"/>
  <c r="M200" i="2"/>
  <c r="L200" i="2"/>
  <c r="K200" i="2"/>
  <c r="J200" i="2"/>
  <c r="I200" i="2"/>
  <c r="H200" i="2"/>
  <c r="G200" i="2"/>
  <c r="F200" i="2"/>
  <c r="E200" i="2"/>
  <c r="D200" i="2"/>
  <c r="C200" i="2"/>
  <c r="B200" i="2"/>
  <c r="Q199" i="2"/>
  <c r="P199" i="2"/>
  <c r="O199" i="2"/>
  <c r="N199" i="2"/>
  <c r="M199" i="2"/>
  <c r="L199" i="2"/>
  <c r="K199" i="2"/>
  <c r="J199" i="2"/>
  <c r="I199" i="2"/>
  <c r="H199" i="2"/>
  <c r="G199" i="2"/>
  <c r="F199" i="2"/>
  <c r="E199" i="2"/>
  <c r="D199" i="2"/>
  <c r="C199" i="2"/>
  <c r="B199" i="2"/>
  <c r="Q198" i="2"/>
  <c r="P198" i="2"/>
  <c r="O198" i="2"/>
  <c r="N198" i="2"/>
  <c r="M198" i="2"/>
  <c r="L198" i="2"/>
  <c r="K198" i="2"/>
  <c r="J198" i="2"/>
  <c r="I198" i="2"/>
  <c r="H198" i="2"/>
  <c r="G198" i="2"/>
  <c r="F198" i="2"/>
  <c r="E198" i="2"/>
  <c r="D198" i="2"/>
  <c r="C198" i="2"/>
  <c r="B198" i="2"/>
  <c r="Q197" i="2"/>
  <c r="P197" i="2"/>
  <c r="O197" i="2"/>
  <c r="N197" i="2"/>
  <c r="M197" i="2"/>
  <c r="L197" i="2"/>
  <c r="K197" i="2"/>
  <c r="J197" i="2"/>
  <c r="I197" i="2"/>
  <c r="H197" i="2"/>
  <c r="G197" i="2"/>
  <c r="F197" i="2"/>
  <c r="E197" i="2"/>
  <c r="D197" i="2"/>
  <c r="C197" i="2"/>
  <c r="B197" i="2"/>
  <c r="Q196" i="2"/>
  <c r="P196" i="2"/>
  <c r="O196" i="2"/>
  <c r="N196" i="2"/>
  <c r="M196" i="2"/>
  <c r="L196" i="2"/>
  <c r="K196" i="2"/>
  <c r="J196" i="2"/>
  <c r="I196" i="2"/>
  <c r="H196" i="2"/>
  <c r="G196" i="2"/>
  <c r="F196" i="2"/>
  <c r="E196" i="2"/>
  <c r="D196" i="2"/>
  <c r="C196" i="2"/>
  <c r="B196" i="2"/>
  <c r="Q195" i="2"/>
  <c r="P195" i="2"/>
  <c r="O195" i="2"/>
  <c r="N195" i="2"/>
  <c r="M195" i="2"/>
  <c r="L195" i="2"/>
  <c r="K195" i="2"/>
  <c r="J195" i="2"/>
  <c r="I195" i="2"/>
  <c r="H195" i="2"/>
  <c r="G195" i="2"/>
  <c r="F195" i="2"/>
  <c r="E195" i="2"/>
  <c r="D195" i="2"/>
  <c r="C195" i="2"/>
  <c r="B195" i="2"/>
  <c r="Q194" i="2"/>
  <c r="P194" i="2"/>
  <c r="O194" i="2"/>
  <c r="N194" i="2"/>
  <c r="M194" i="2"/>
  <c r="L194" i="2"/>
  <c r="K194" i="2"/>
  <c r="J194" i="2"/>
  <c r="I194" i="2"/>
  <c r="H194" i="2"/>
  <c r="G194" i="2"/>
  <c r="F194" i="2"/>
  <c r="E194" i="2"/>
  <c r="D194" i="2"/>
  <c r="C194" i="2"/>
  <c r="B194" i="2"/>
  <c r="Q193" i="2"/>
  <c r="P193" i="2"/>
  <c r="O193" i="2"/>
  <c r="N193" i="2"/>
  <c r="M193" i="2"/>
  <c r="L193" i="2"/>
  <c r="K193" i="2"/>
  <c r="J193" i="2"/>
  <c r="I193" i="2"/>
  <c r="H193" i="2"/>
  <c r="G193" i="2"/>
  <c r="F193" i="2"/>
  <c r="E193" i="2"/>
  <c r="D193" i="2"/>
  <c r="C193" i="2"/>
  <c r="B193" i="2"/>
  <c r="Q192" i="2"/>
  <c r="P192" i="2"/>
  <c r="O192" i="2"/>
  <c r="N192" i="2"/>
  <c r="M192" i="2"/>
  <c r="L192" i="2"/>
  <c r="K192" i="2"/>
  <c r="J192" i="2"/>
  <c r="I192" i="2"/>
  <c r="H192" i="2"/>
  <c r="G192" i="2"/>
  <c r="F192" i="2"/>
  <c r="E192" i="2"/>
  <c r="D192" i="2"/>
  <c r="C192" i="2"/>
  <c r="B192" i="2"/>
  <c r="Q191" i="2"/>
  <c r="P191" i="2"/>
  <c r="O191" i="2"/>
  <c r="N191" i="2"/>
  <c r="M191" i="2"/>
  <c r="L191" i="2"/>
  <c r="K191" i="2"/>
  <c r="J191" i="2"/>
  <c r="I191" i="2"/>
  <c r="H191" i="2"/>
  <c r="G191" i="2"/>
  <c r="F191" i="2"/>
  <c r="E191" i="2"/>
  <c r="D191" i="2"/>
  <c r="C191" i="2"/>
  <c r="B191" i="2"/>
  <c r="Q190" i="2"/>
  <c r="P190" i="2"/>
  <c r="O190" i="2"/>
  <c r="N190" i="2"/>
  <c r="M190" i="2"/>
  <c r="L190" i="2"/>
  <c r="K190" i="2"/>
  <c r="J190" i="2"/>
  <c r="I190" i="2"/>
  <c r="H190" i="2"/>
  <c r="G190" i="2"/>
  <c r="F190" i="2"/>
  <c r="E190" i="2"/>
  <c r="D190" i="2"/>
  <c r="C190" i="2"/>
  <c r="B190" i="2"/>
  <c r="Q189" i="2"/>
  <c r="P189" i="2"/>
  <c r="O189" i="2"/>
  <c r="N189" i="2"/>
  <c r="M189" i="2"/>
  <c r="L189" i="2"/>
  <c r="K189" i="2"/>
  <c r="J189" i="2"/>
  <c r="I189" i="2"/>
  <c r="H189" i="2"/>
  <c r="G189" i="2"/>
  <c r="F189" i="2"/>
  <c r="E189" i="2"/>
  <c r="D189" i="2"/>
  <c r="C189" i="2"/>
  <c r="B189" i="2"/>
  <c r="Q188" i="2"/>
  <c r="P188" i="2"/>
  <c r="O188" i="2"/>
  <c r="N188" i="2"/>
  <c r="M188" i="2"/>
  <c r="L188" i="2"/>
  <c r="K188" i="2"/>
  <c r="J188" i="2"/>
  <c r="I188" i="2"/>
  <c r="H188" i="2"/>
  <c r="G188" i="2"/>
  <c r="F188" i="2"/>
  <c r="E188" i="2"/>
  <c r="D188" i="2"/>
  <c r="C188" i="2"/>
  <c r="B188" i="2"/>
  <c r="Q187" i="2"/>
  <c r="P187" i="2"/>
  <c r="O187" i="2"/>
  <c r="N187" i="2"/>
  <c r="M187" i="2"/>
  <c r="L187" i="2"/>
  <c r="K187" i="2"/>
  <c r="J187" i="2"/>
  <c r="I187" i="2"/>
  <c r="H187" i="2"/>
  <c r="G187" i="2"/>
  <c r="F187" i="2"/>
  <c r="E187" i="2"/>
  <c r="D187" i="2"/>
  <c r="C187" i="2"/>
  <c r="B187" i="2"/>
  <c r="Q186" i="2"/>
  <c r="P186" i="2"/>
  <c r="O186" i="2"/>
  <c r="N186" i="2"/>
  <c r="M186" i="2"/>
  <c r="L186" i="2"/>
  <c r="K186" i="2"/>
  <c r="J186" i="2"/>
  <c r="I186" i="2"/>
  <c r="H186" i="2"/>
  <c r="G186" i="2"/>
  <c r="F186" i="2"/>
  <c r="E186" i="2"/>
  <c r="D186" i="2"/>
  <c r="C186" i="2"/>
  <c r="B186" i="2"/>
  <c r="Q185" i="2"/>
  <c r="P185" i="2"/>
  <c r="O185" i="2"/>
  <c r="N185" i="2"/>
  <c r="M185" i="2"/>
  <c r="L185" i="2"/>
  <c r="K185" i="2"/>
  <c r="J185" i="2"/>
  <c r="I185" i="2"/>
  <c r="H185" i="2"/>
  <c r="G185" i="2"/>
  <c r="F185" i="2"/>
  <c r="E185" i="2"/>
  <c r="D185" i="2"/>
  <c r="C185" i="2"/>
  <c r="B185" i="2"/>
  <c r="Q184" i="2"/>
  <c r="P184" i="2"/>
  <c r="O184" i="2"/>
  <c r="N184" i="2"/>
  <c r="M184" i="2"/>
  <c r="L184" i="2"/>
  <c r="K184" i="2"/>
  <c r="J184" i="2"/>
  <c r="I184" i="2"/>
  <c r="H184" i="2"/>
  <c r="G184" i="2"/>
  <c r="F184" i="2"/>
  <c r="E184" i="2"/>
  <c r="D184" i="2"/>
  <c r="C184" i="2"/>
  <c r="B184" i="2"/>
  <c r="Q183" i="2"/>
  <c r="P183" i="2"/>
  <c r="O183" i="2"/>
  <c r="N183" i="2"/>
  <c r="M183" i="2"/>
  <c r="L183" i="2"/>
  <c r="K183" i="2"/>
  <c r="J183" i="2"/>
  <c r="I183" i="2"/>
  <c r="H183" i="2"/>
  <c r="G183" i="2"/>
  <c r="F183" i="2"/>
  <c r="E183" i="2"/>
  <c r="D183" i="2"/>
  <c r="C183" i="2"/>
  <c r="B183" i="2"/>
  <c r="Q182" i="2"/>
  <c r="P182" i="2"/>
  <c r="O182" i="2"/>
  <c r="N182" i="2"/>
  <c r="M182" i="2"/>
  <c r="L182" i="2"/>
  <c r="K182" i="2"/>
  <c r="J182" i="2"/>
  <c r="I182" i="2"/>
  <c r="H182" i="2"/>
  <c r="G182" i="2"/>
  <c r="F182" i="2"/>
  <c r="E182" i="2"/>
  <c r="D182" i="2"/>
  <c r="C182" i="2"/>
  <c r="B182" i="2"/>
  <c r="Q181" i="2"/>
  <c r="P181" i="2"/>
  <c r="O181" i="2"/>
  <c r="N181" i="2"/>
  <c r="M181" i="2"/>
  <c r="L181" i="2"/>
  <c r="K181" i="2"/>
  <c r="J181" i="2"/>
  <c r="I181" i="2"/>
  <c r="H181" i="2"/>
  <c r="G181" i="2"/>
  <c r="F181" i="2"/>
  <c r="E181" i="2"/>
  <c r="D181" i="2"/>
  <c r="C181" i="2"/>
  <c r="B181" i="2"/>
  <c r="Q180" i="2"/>
  <c r="P180" i="2"/>
  <c r="O180" i="2"/>
  <c r="N180" i="2"/>
  <c r="M180" i="2"/>
  <c r="L180" i="2"/>
  <c r="K180" i="2"/>
  <c r="J180" i="2"/>
  <c r="I180" i="2"/>
  <c r="H180" i="2"/>
  <c r="G180" i="2"/>
  <c r="F180" i="2"/>
  <c r="E180" i="2"/>
  <c r="D180" i="2"/>
  <c r="C180" i="2"/>
  <c r="B180" i="2"/>
  <c r="Q179" i="2"/>
  <c r="P179" i="2"/>
  <c r="O179" i="2"/>
  <c r="N179" i="2"/>
  <c r="M179" i="2"/>
  <c r="L179" i="2"/>
  <c r="K179" i="2"/>
  <c r="J179" i="2"/>
  <c r="I179" i="2"/>
  <c r="H179" i="2"/>
  <c r="G179" i="2"/>
  <c r="F179" i="2"/>
  <c r="E179" i="2"/>
  <c r="D179" i="2"/>
  <c r="C179" i="2"/>
  <c r="B179" i="2"/>
  <c r="Q178" i="2"/>
  <c r="P178" i="2"/>
  <c r="O178" i="2"/>
  <c r="N178" i="2"/>
  <c r="M178" i="2"/>
  <c r="L178" i="2"/>
  <c r="K178" i="2"/>
  <c r="J178" i="2"/>
  <c r="I178" i="2"/>
  <c r="H178" i="2"/>
  <c r="G178" i="2"/>
  <c r="F178" i="2"/>
  <c r="E178" i="2"/>
  <c r="D178" i="2"/>
  <c r="C178" i="2"/>
  <c r="B178" i="2"/>
  <c r="Q177" i="2"/>
  <c r="P177" i="2"/>
  <c r="O177" i="2"/>
  <c r="N177" i="2"/>
  <c r="M177" i="2"/>
  <c r="L177" i="2"/>
  <c r="K177" i="2"/>
  <c r="J177" i="2"/>
  <c r="I177" i="2"/>
  <c r="H177" i="2"/>
  <c r="G177" i="2"/>
  <c r="F177" i="2"/>
  <c r="E177" i="2"/>
  <c r="D177" i="2"/>
  <c r="C177" i="2"/>
  <c r="B177" i="2"/>
  <c r="Q176" i="2"/>
  <c r="P176" i="2"/>
  <c r="O176" i="2"/>
  <c r="N176" i="2"/>
  <c r="M176" i="2"/>
  <c r="L176" i="2"/>
  <c r="K176" i="2"/>
  <c r="J176" i="2"/>
  <c r="I176" i="2"/>
  <c r="H176" i="2"/>
  <c r="G176" i="2"/>
  <c r="F176" i="2"/>
  <c r="E176" i="2"/>
  <c r="D176" i="2"/>
  <c r="C176" i="2"/>
  <c r="B176" i="2"/>
  <c r="Q175" i="2"/>
  <c r="P175" i="2"/>
  <c r="O175" i="2"/>
  <c r="N175" i="2"/>
  <c r="M175" i="2"/>
  <c r="L175" i="2"/>
  <c r="K175" i="2"/>
  <c r="J175" i="2"/>
  <c r="I175" i="2"/>
  <c r="H175" i="2"/>
  <c r="G175" i="2"/>
  <c r="F175" i="2"/>
  <c r="E175" i="2"/>
  <c r="D175" i="2"/>
  <c r="C175" i="2"/>
  <c r="B175" i="2"/>
  <c r="Q174" i="2"/>
  <c r="P174" i="2"/>
  <c r="O174" i="2"/>
  <c r="N174" i="2"/>
  <c r="M174" i="2"/>
  <c r="L174" i="2"/>
  <c r="K174" i="2"/>
  <c r="J174" i="2"/>
  <c r="I174" i="2"/>
  <c r="H174" i="2"/>
  <c r="G174" i="2"/>
  <c r="F174" i="2"/>
  <c r="E174" i="2"/>
  <c r="D174" i="2"/>
  <c r="C174" i="2"/>
  <c r="B174" i="2"/>
  <c r="Q173" i="2"/>
  <c r="P173" i="2"/>
  <c r="O173" i="2"/>
  <c r="N173" i="2"/>
  <c r="M173" i="2"/>
  <c r="L173" i="2"/>
  <c r="K173" i="2"/>
  <c r="J173" i="2"/>
  <c r="I173" i="2"/>
  <c r="H173" i="2"/>
  <c r="G173" i="2"/>
  <c r="F173" i="2"/>
  <c r="E173" i="2"/>
  <c r="D173" i="2"/>
  <c r="C173" i="2"/>
  <c r="B173" i="2"/>
  <c r="Q172" i="2"/>
  <c r="P172" i="2"/>
  <c r="O172" i="2"/>
  <c r="N172" i="2"/>
  <c r="M172" i="2"/>
  <c r="L172" i="2"/>
  <c r="K172" i="2"/>
  <c r="J172" i="2"/>
  <c r="I172" i="2"/>
  <c r="H172" i="2"/>
  <c r="G172" i="2"/>
  <c r="F172" i="2"/>
  <c r="E172" i="2"/>
  <c r="D172" i="2"/>
  <c r="C172" i="2"/>
  <c r="B172" i="2"/>
  <c r="Q171" i="2"/>
  <c r="P171" i="2"/>
  <c r="O171" i="2"/>
  <c r="N171" i="2"/>
  <c r="M171" i="2"/>
  <c r="L171" i="2"/>
  <c r="K171" i="2"/>
  <c r="J171" i="2"/>
  <c r="I171" i="2"/>
  <c r="H171" i="2"/>
  <c r="G171" i="2"/>
  <c r="F171" i="2"/>
  <c r="E171" i="2"/>
  <c r="D171" i="2"/>
  <c r="C171" i="2"/>
  <c r="B171" i="2"/>
  <c r="Q170" i="2"/>
  <c r="P170" i="2"/>
  <c r="O170" i="2"/>
  <c r="N170" i="2"/>
  <c r="M170" i="2"/>
  <c r="L170" i="2"/>
  <c r="K170" i="2"/>
  <c r="J170" i="2"/>
  <c r="I170" i="2"/>
  <c r="H170" i="2"/>
  <c r="G170" i="2"/>
  <c r="F170" i="2"/>
  <c r="E170" i="2"/>
  <c r="D170" i="2"/>
  <c r="C170" i="2"/>
  <c r="B170" i="2"/>
  <c r="Q169" i="2"/>
  <c r="P169" i="2"/>
  <c r="O169" i="2"/>
  <c r="N169" i="2"/>
  <c r="M169" i="2"/>
  <c r="L169" i="2"/>
  <c r="K169" i="2"/>
  <c r="J169" i="2"/>
  <c r="I169" i="2"/>
  <c r="H169" i="2"/>
  <c r="G169" i="2"/>
  <c r="F169" i="2"/>
  <c r="E169" i="2"/>
  <c r="D169" i="2"/>
  <c r="C169" i="2"/>
  <c r="B169" i="2"/>
  <c r="Q168" i="2"/>
  <c r="P168" i="2"/>
  <c r="O168" i="2"/>
  <c r="N168" i="2"/>
  <c r="M168" i="2"/>
  <c r="L168" i="2"/>
  <c r="K168" i="2"/>
  <c r="J168" i="2"/>
  <c r="I168" i="2"/>
  <c r="H168" i="2"/>
  <c r="G168" i="2"/>
  <c r="F168" i="2"/>
  <c r="E168" i="2"/>
  <c r="D168" i="2"/>
  <c r="C168" i="2"/>
  <c r="B168" i="2"/>
  <c r="Q167" i="2"/>
  <c r="P167" i="2"/>
  <c r="O167" i="2"/>
  <c r="N167" i="2"/>
  <c r="M167" i="2"/>
  <c r="L167" i="2"/>
  <c r="K167" i="2"/>
  <c r="J167" i="2"/>
  <c r="I167" i="2"/>
  <c r="H167" i="2"/>
  <c r="G167" i="2"/>
  <c r="F167" i="2"/>
  <c r="E167" i="2"/>
  <c r="D167" i="2"/>
  <c r="C167" i="2"/>
  <c r="B167" i="2"/>
  <c r="Q166" i="2"/>
  <c r="P166" i="2"/>
  <c r="O166" i="2"/>
  <c r="N166" i="2"/>
  <c r="M166" i="2"/>
  <c r="L166" i="2"/>
  <c r="K166" i="2"/>
  <c r="J166" i="2"/>
  <c r="I166" i="2"/>
  <c r="H166" i="2"/>
  <c r="G166" i="2"/>
  <c r="F166" i="2"/>
  <c r="E166" i="2"/>
  <c r="D166" i="2"/>
  <c r="C166" i="2"/>
  <c r="B166" i="2"/>
  <c r="Q165" i="2"/>
  <c r="P165" i="2"/>
  <c r="O165" i="2"/>
  <c r="N165" i="2"/>
  <c r="M165" i="2"/>
  <c r="L165" i="2"/>
  <c r="K165" i="2"/>
  <c r="J165" i="2"/>
  <c r="I165" i="2"/>
  <c r="H165" i="2"/>
  <c r="G165" i="2"/>
  <c r="F165" i="2"/>
  <c r="E165" i="2"/>
  <c r="D165" i="2"/>
  <c r="C165" i="2"/>
  <c r="B165" i="2"/>
  <c r="Q164" i="2"/>
  <c r="P164" i="2"/>
  <c r="O164" i="2"/>
  <c r="N164" i="2"/>
  <c r="M164" i="2"/>
  <c r="L164" i="2"/>
  <c r="K164" i="2"/>
  <c r="J164" i="2"/>
  <c r="I164" i="2"/>
  <c r="H164" i="2"/>
  <c r="G164" i="2"/>
  <c r="F164" i="2"/>
  <c r="E164" i="2"/>
  <c r="D164" i="2"/>
  <c r="C164" i="2"/>
  <c r="B164" i="2"/>
  <c r="Q163" i="2"/>
  <c r="P163" i="2"/>
  <c r="O163" i="2"/>
  <c r="N163" i="2"/>
  <c r="M163" i="2"/>
  <c r="L163" i="2"/>
  <c r="K163" i="2"/>
  <c r="J163" i="2"/>
  <c r="I163" i="2"/>
  <c r="H163" i="2"/>
  <c r="G163" i="2"/>
  <c r="F163" i="2"/>
  <c r="E163" i="2"/>
  <c r="D163" i="2"/>
  <c r="C163" i="2"/>
  <c r="B163" i="2"/>
  <c r="Q162" i="2"/>
  <c r="P162" i="2"/>
  <c r="O162" i="2"/>
  <c r="N162" i="2"/>
  <c r="M162" i="2"/>
  <c r="L162" i="2"/>
  <c r="K162" i="2"/>
  <c r="J162" i="2"/>
  <c r="I162" i="2"/>
  <c r="H162" i="2"/>
  <c r="G162" i="2"/>
  <c r="F162" i="2"/>
  <c r="E162" i="2"/>
  <c r="D162" i="2"/>
  <c r="C162" i="2"/>
  <c r="B162" i="2"/>
  <c r="Q161" i="2"/>
  <c r="P161" i="2"/>
  <c r="O161" i="2"/>
  <c r="N161" i="2"/>
  <c r="M161" i="2"/>
  <c r="L161" i="2"/>
  <c r="K161" i="2"/>
  <c r="J161" i="2"/>
  <c r="I161" i="2"/>
  <c r="H161" i="2"/>
  <c r="G161" i="2"/>
  <c r="F161" i="2"/>
  <c r="E161" i="2"/>
  <c r="D161" i="2"/>
  <c r="C161" i="2"/>
  <c r="B161" i="2"/>
  <c r="Q160" i="2"/>
  <c r="P160" i="2"/>
  <c r="O160" i="2"/>
  <c r="N160" i="2"/>
  <c r="M160" i="2"/>
  <c r="L160" i="2"/>
  <c r="K160" i="2"/>
  <c r="J160" i="2"/>
  <c r="I160" i="2"/>
  <c r="H160" i="2"/>
  <c r="G160" i="2"/>
  <c r="F160" i="2"/>
  <c r="E160" i="2"/>
  <c r="D160" i="2"/>
  <c r="C160" i="2"/>
  <c r="B160" i="2"/>
  <c r="Q159" i="2"/>
  <c r="P159" i="2"/>
  <c r="O159" i="2"/>
  <c r="N159" i="2"/>
  <c r="M159" i="2"/>
  <c r="L159" i="2"/>
  <c r="K159" i="2"/>
  <c r="J159" i="2"/>
  <c r="I159" i="2"/>
  <c r="H159" i="2"/>
  <c r="G159" i="2"/>
  <c r="F159" i="2"/>
  <c r="E159" i="2"/>
  <c r="D159" i="2"/>
  <c r="C159" i="2"/>
  <c r="B159" i="2"/>
  <c r="Q158" i="2"/>
  <c r="P158" i="2"/>
  <c r="O158" i="2"/>
  <c r="N158" i="2"/>
  <c r="M158" i="2"/>
  <c r="L158" i="2"/>
  <c r="K158" i="2"/>
  <c r="J158" i="2"/>
  <c r="I158" i="2"/>
  <c r="H158" i="2"/>
  <c r="G158" i="2"/>
  <c r="F158" i="2"/>
  <c r="E158" i="2"/>
  <c r="D158" i="2"/>
  <c r="C158" i="2"/>
  <c r="B158" i="2"/>
  <c r="Q157" i="2"/>
  <c r="P157" i="2"/>
  <c r="O157" i="2"/>
  <c r="N157" i="2"/>
  <c r="M157" i="2"/>
  <c r="L157" i="2"/>
  <c r="K157" i="2"/>
  <c r="J157" i="2"/>
  <c r="I157" i="2"/>
  <c r="H157" i="2"/>
  <c r="G157" i="2"/>
  <c r="F157" i="2"/>
  <c r="E157" i="2"/>
  <c r="D157" i="2"/>
  <c r="C157" i="2"/>
  <c r="B157" i="2"/>
  <c r="Q156" i="2"/>
  <c r="P156" i="2"/>
  <c r="O156" i="2"/>
  <c r="N156" i="2"/>
  <c r="M156" i="2"/>
  <c r="L156" i="2"/>
  <c r="K156" i="2"/>
  <c r="J156" i="2"/>
  <c r="I156" i="2"/>
  <c r="H156" i="2"/>
  <c r="G156" i="2"/>
  <c r="F156" i="2"/>
  <c r="E156" i="2"/>
  <c r="D156" i="2"/>
  <c r="C156" i="2"/>
  <c r="B156" i="2"/>
  <c r="Q155" i="2"/>
  <c r="P155" i="2"/>
  <c r="O155" i="2"/>
  <c r="N155" i="2"/>
  <c r="M155" i="2"/>
  <c r="L155" i="2"/>
  <c r="K155" i="2"/>
  <c r="J155" i="2"/>
  <c r="I155" i="2"/>
  <c r="H155" i="2"/>
  <c r="G155" i="2"/>
  <c r="F155" i="2"/>
  <c r="E155" i="2"/>
  <c r="D155" i="2"/>
  <c r="C155" i="2"/>
  <c r="B155" i="2"/>
  <c r="Q154" i="2"/>
  <c r="P154" i="2"/>
  <c r="O154" i="2"/>
  <c r="N154" i="2"/>
  <c r="M154" i="2"/>
  <c r="L154" i="2"/>
  <c r="K154" i="2"/>
  <c r="J154" i="2"/>
  <c r="I154" i="2"/>
  <c r="H154" i="2"/>
  <c r="G154" i="2"/>
  <c r="F154" i="2"/>
  <c r="E154" i="2"/>
  <c r="D154" i="2"/>
  <c r="C154" i="2"/>
  <c r="B154" i="2"/>
  <c r="Q153" i="2"/>
  <c r="P153" i="2"/>
  <c r="O153" i="2"/>
  <c r="N153" i="2"/>
  <c r="M153" i="2"/>
  <c r="L153" i="2"/>
  <c r="K153" i="2"/>
  <c r="J153" i="2"/>
  <c r="I153" i="2"/>
  <c r="H153" i="2"/>
  <c r="G153" i="2"/>
  <c r="F153" i="2"/>
  <c r="E153" i="2"/>
  <c r="D153" i="2"/>
  <c r="C153" i="2"/>
  <c r="B153" i="2"/>
  <c r="Q152" i="2"/>
  <c r="P152" i="2"/>
  <c r="O152" i="2"/>
  <c r="N152" i="2"/>
  <c r="M152" i="2"/>
  <c r="L152" i="2"/>
  <c r="K152" i="2"/>
  <c r="J152" i="2"/>
  <c r="I152" i="2"/>
  <c r="H152" i="2"/>
  <c r="G152" i="2"/>
  <c r="F152" i="2"/>
  <c r="E152" i="2"/>
  <c r="D152" i="2"/>
  <c r="C152" i="2"/>
  <c r="B152" i="2"/>
  <c r="Q151" i="2"/>
  <c r="P151" i="2"/>
  <c r="O151" i="2"/>
  <c r="N151" i="2"/>
  <c r="M151" i="2"/>
  <c r="L151" i="2"/>
  <c r="K151" i="2"/>
  <c r="J151" i="2"/>
  <c r="I151" i="2"/>
  <c r="H151" i="2"/>
  <c r="G151" i="2"/>
  <c r="F151" i="2"/>
  <c r="E151" i="2"/>
  <c r="D151" i="2"/>
  <c r="C151" i="2"/>
  <c r="B151" i="2"/>
  <c r="Q150" i="2"/>
  <c r="P150" i="2"/>
  <c r="O150" i="2"/>
  <c r="N150" i="2"/>
  <c r="M150" i="2"/>
  <c r="L150" i="2"/>
  <c r="K150" i="2"/>
  <c r="J150" i="2"/>
  <c r="I150" i="2"/>
  <c r="H150" i="2"/>
  <c r="G150" i="2"/>
  <c r="F150" i="2"/>
  <c r="E150" i="2"/>
  <c r="D150" i="2"/>
  <c r="C150" i="2"/>
  <c r="B150" i="2"/>
  <c r="Q149" i="2"/>
  <c r="P149" i="2"/>
  <c r="O149" i="2"/>
  <c r="N149" i="2"/>
  <c r="M149" i="2"/>
  <c r="L149" i="2"/>
  <c r="K149" i="2"/>
  <c r="J149" i="2"/>
  <c r="I149" i="2"/>
  <c r="H149" i="2"/>
  <c r="G149" i="2"/>
  <c r="F149" i="2"/>
  <c r="E149" i="2"/>
  <c r="D149" i="2"/>
  <c r="C149" i="2"/>
  <c r="B149" i="2"/>
  <c r="Q148" i="2"/>
  <c r="P148" i="2"/>
  <c r="O148" i="2"/>
  <c r="N148" i="2"/>
  <c r="M148" i="2"/>
  <c r="L148" i="2"/>
  <c r="K148" i="2"/>
  <c r="J148" i="2"/>
  <c r="I148" i="2"/>
  <c r="H148" i="2"/>
  <c r="G148" i="2"/>
  <c r="F148" i="2"/>
  <c r="E148" i="2"/>
  <c r="D148" i="2"/>
  <c r="C148" i="2"/>
  <c r="B148" i="2"/>
  <c r="Q147" i="2"/>
  <c r="P147" i="2"/>
  <c r="O147" i="2"/>
  <c r="N147" i="2"/>
  <c r="M147" i="2"/>
  <c r="L147" i="2"/>
  <c r="K147" i="2"/>
  <c r="J147" i="2"/>
  <c r="I147" i="2"/>
  <c r="H147" i="2"/>
  <c r="G147" i="2"/>
  <c r="F147" i="2"/>
  <c r="E147" i="2"/>
  <c r="D147" i="2"/>
  <c r="C147" i="2"/>
  <c r="B147" i="2"/>
  <c r="Q146" i="2"/>
  <c r="P146" i="2"/>
  <c r="O146" i="2"/>
  <c r="N146" i="2"/>
  <c r="M146" i="2"/>
  <c r="L146" i="2"/>
  <c r="K146" i="2"/>
  <c r="J146" i="2"/>
  <c r="I146" i="2"/>
  <c r="H146" i="2"/>
  <c r="G146" i="2"/>
  <c r="F146" i="2"/>
  <c r="E146" i="2"/>
  <c r="D146" i="2"/>
  <c r="C146" i="2"/>
  <c r="B146" i="2"/>
  <c r="Q145" i="2"/>
  <c r="P145" i="2"/>
  <c r="O145" i="2"/>
  <c r="N145" i="2"/>
  <c r="M145" i="2"/>
  <c r="L145" i="2"/>
  <c r="K145" i="2"/>
  <c r="J145" i="2"/>
  <c r="I145" i="2"/>
  <c r="H145" i="2"/>
  <c r="G145" i="2"/>
  <c r="F145" i="2"/>
  <c r="E145" i="2"/>
  <c r="D145" i="2"/>
  <c r="C145" i="2"/>
  <c r="B145" i="2"/>
  <c r="Q144" i="2"/>
  <c r="P144" i="2"/>
  <c r="O144" i="2"/>
  <c r="N144" i="2"/>
  <c r="M144" i="2"/>
  <c r="L144" i="2"/>
  <c r="K144" i="2"/>
  <c r="J144" i="2"/>
  <c r="I144" i="2"/>
  <c r="H144" i="2"/>
  <c r="G144" i="2"/>
  <c r="F144" i="2"/>
  <c r="E144" i="2"/>
  <c r="D144" i="2"/>
  <c r="C144" i="2"/>
  <c r="B144" i="2"/>
  <c r="Q143" i="2"/>
  <c r="P143" i="2"/>
  <c r="O143" i="2"/>
  <c r="N143" i="2"/>
  <c r="M143" i="2"/>
  <c r="L143" i="2"/>
  <c r="K143" i="2"/>
  <c r="J143" i="2"/>
  <c r="I143" i="2"/>
  <c r="H143" i="2"/>
  <c r="G143" i="2"/>
  <c r="F143" i="2"/>
  <c r="E143" i="2"/>
  <c r="D143" i="2"/>
  <c r="C143" i="2"/>
  <c r="B143" i="2"/>
  <c r="Q142" i="2"/>
  <c r="P142" i="2"/>
  <c r="O142" i="2"/>
  <c r="N142" i="2"/>
  <c r="M142" i="2"/>
  <c r="L142" i="2"/>
  <c r="K142" i="2"/>
  <c r="J142" i="2"/>
  <c r="I142" i="2"/>
  <c r="H142" i="2"/>
  <c r="G142" i="2"/>
  <c r="F142" i="2"/>
  <c r="E142" i="2"/>
  <c r="D142" i="2"/>
  <c r="C142" i="2"/>
  <c r="B142" i="2"/>
  <c r="Q141" i="2"/>
  <c r="P141" i="2"/>
  <c r="O141" i="2"/>
  <c r="N141" i="2"/>
  <c r="M141" i="2"/>
  <c r="L141" i="2"/>
  <c r="K141" i="2"/>
  <c r="J141" i="2"/>
  <c r="I141" i="2"/>
  <c r="H141" i="2"/>
  <c r="G141" i="2"/>
  <c r="F141" i="2"/>
  <c r="E141" i="2"/>
  <c r="D141" i="2"/>
  <c r="C141" i="2"/>
  <c r="B141" i="2"/>
  <c r="Q140" i="2"/>
  <c r="P140" i="2"/>
  <c r="O140" i="2"/>
  <c r="N140" i="2"/>
  <c r="M140" i="2"/>
  <c r="L140" i="2"/>
  <c r="K140" i="2"/>
  <c r="J140" i="2"/>
  <c r="I140" i="2"/>
  <c r="H140" i="2"/>
  <c r="G140" i="2"/>
  <c r="F140" i="2"/>
  <c r="E140" i="2"/>
  <c r="D140" i="2"/>
  <c r="C140" i="2"/>
  <c r="B140" i="2"/>
  <c r="Q139" i="2"/>
  <c r="P139" i="2"/>
  <c r="O139" i="2"/>
  <c r="N139" i="2"/>
  <c r="M139" i="2"/>
  <c r="L139" i="2"/>
  <c r="K139" i="2"/>
  <c r="J139" i="2"/>
  <c r="I139" i="2"/>
  <c r="H139" i="2"/>
  <c r="G139" i="2"/>
  <c r="F139" i="2"/>
  <c r="E139" i="2"/>
  <c r="D139" i="2"/>
  <c r="C139" i="2"/>
  <c r="B139" i="2"/>
  <c r="Q138" i="2"/>
  <c r="P138" i="2"/>
  <c r="O138" i="2"/>
  <c r="N138" i="2"/>
  <c r="M138" i="2"/>
  <c r="L138" i="2"/>
  <c r="K138" i="2"/>
  <c r="J138" i="2"/>
  <c r="I138" i="2"/>
  <c r="H138" i="2"/>
  <c r="G138" i="2"/>
  <c r="F138" i="2"/>
  <c r="E138" i="2"/>
  <c r="D138" i="2"/>
  <c r="C138" i="2"/>
  <c r="B138" i="2"/>
  <c r="Q137" i="2"/>
  <c r="P137" i="2"/>
  <c r="O137" i="2"/>
  <c r="N137" i="2"/>
  <c r="M137" i="2"/>
  <c r="L137" i="2"/>
  <c r="K137" i="2"/>
  <c r="J137" i="2"/>
  <c r="I137" i="2"/>
  <c r="H137" i="2"/>
  <c r="G137" i="2"/>
  <c r="F137" i="2"/>
  <c r="E137" i="2"/>
  <c r="D137" i="2"/>
  <c r="C137" i="2"/>
  <c r="B137" i="2"/>
  <c r="Q136" i="2"/>
  <c r="P136" i="2"/>
  <c r="O136" i="2"/>
  <c r="N136" i="2"/>
  <c r="M136" i="2"/>
  <c r="L136" i="2"/>
  <c r="K136" i="2"/>
  <c r="J136" i="2"/>
  <c r="I136" i="2"/>
  <c r="H136" i="2"/>
  <c r="G136" i="2"/>
  <c r="F136" i="2"/>
  <c r="E136" i="2"/>
  <c r="D136" i="2"/>
  <c r="C136" i="2"/>
  <c r="B136" i="2"/>
  <c r="Q135" i="2"/>
  <c r="P135" i="2"/>
  <c r="O135" i="2"/>
  <c r="N135" i="2"/>
  <c r="M135" i="2"/>
  <c r="L135" i="2"/>
  <c r="K135" i="2"/>
  <c r="J135" i="2"/>
  <c r="I135" i="2"/>
  <c r="H135" i="2"/>
  <c r="G135" i="2"/>
  <c r="F135" i="2"/>
  <c r="E135" i="2"/>
  <c r="D135" i="2"/>
  <c r="C135" i="2"/>
  <c r="B135" i="2"/>
  <c r="Q134" i="2"/>
  <c r="P134" i="2"/>
  <c r="O134" i="2"/>
  <c r="N134" i="2"/>
  <c r="M134" i="2"/>
  <c r="L134" i="2"/>
  <c r="K134" i="2"/>
  <c r="J134" i="2"/>
  <c r="I134" i="2"/>
  <c r="H134" i="2"/>
  <c r="G134" i="2"/>
  <c r="F134" i="2"/>
  <c r="E134" i="2"/>
  <c r="D134" i="2"/>
  <c r="C134" i="2"/>
  <c r="B134" i="2"/>
  <c r="Q133" i="2"/>
  <c r="P133" i="2"/>
  <c r="O133" i="2"/>
  <c r="N133" i="2"/>
  <c r="M133" i="2"/>
  <c r="L133" i="2"/>
  <c r="K133" i="2"/>
  <c r="J133" i="2"/>
  <c r="I133" i="2"/>
  <c r="H133" i="2"/>
  <c r="G133" i="2"/>
  <c r="F133" i="2"/>
  <c r="E133" i="2"/>
  <c r="D133" i="2"/>
  <c r="C133" i="2"/>
  <c r="B133" i="2"/>
  <c r="Q132" i="2"/>
  <c r="P132" i="2"/>
  <c r="O132" i="2"/>
  <c r="N132" i="2"/>
  <c r="M132" i="2"/>
  <c r="L132" i="2"/>
  <c r="K132" i="2"/>
  <c r="J132" i="2"/>
  <c r="I132" i="2"/>
  <c r="H132" i="2"/>
  <c r="G132" i="2"/>
  <c r="F132" i="2"/>
  <c r="E132" i="2"/>
  <c r="D132" i="2"/>
  <c r="C132" i="2"/>
  <c r="B132" i="2"/>
  <c r="Q131" i="2"/>
  <c r="P131" i="2"/>
  <c r="O131" i="2"/>
  <c r="N131" i="2"/>
  <c r="M131" i="2"/>
  <c r="L131" i="2"/>
  <c r="K131" i="2"/>
  <c r="J131" i="2"/>
  <c r="I131" i="2"/>
  <c r="H131" i="2"/>
  <c r="G131" i="2"/>
  <c r="F131" i="2"/>
  <c r="E131" i="2"/>
  <c r="D131" i="2"/>
  <c r="C131" i="2"/>
  <c r="B131" i="2"/>
  <c r="Q130" i="2"/>
  <c r="P130" i="2"/>
  <c r="O130" i="2"/>
  <c r="N130" i="2"/>
  <c r="M130" i="2"/>
  <c r="L130" i="2"/>
  <c r="K130" i="2"/>
  <c r="J130" i="2"/>
  <c r="I130" i="2"/>
  <c r="H130" i="2"/>
  <c r="G130" i="2"/>
  <c r="F130" i="2"/>
  <c r="E130" i="2"/>
  <c r="D130" i="2"/>
  <c r="C130" i="2"/>
  <c r="B130" i="2"/>
  <c r="Q129" i="2"/>
  <c r="P129" i="2"/>
  <c r="O129" i="2"/>
  <c r="N129" i="2"/>
  <c r="M129" i="2"/>
  <c r="L129" i="2"/>
  <c r="K129" i="2"/>
  <c r="J129" i="2"/>
  <c r="I129" i="2"/>
  <c r="H129" i="2"/>
  <c r="G129" i="2"/>
  <c r="F129" i="2"/>
  <c r="E129" i="2"/>
  <c r="D129" i="2"/>
  <c r="C129" i="2"/>
  <c r="B129" i="2"/>
  <c r="Q128" i="2"/>
  <c r="P128" i="2"/>
  <c r="O128" i="2"/>
  <c r="N128" i="2"/>
  <c r="M128" i="2"/>
  <c r="L128" i="2"/>
  <c r="K128" i="2"/>
  <c r="J128" i="2"/>
  <c r="I128" i="2"/>
  <c r="H128" i="2"/>
  <c r="G128" i="2"/>
  <c r="F128" i="2"/>
  <c r="E128" i="2"/>
  <c r="D128" i="2"/>
  <c r="C128" i="2"/>
  <c r="B128" i="2"/>
  <c r="Q127" i="2"/>
  <c r="P127" i="2"/>
  <c r="O127" i="2"/>
  <c r="N127" i="2"/>
  <c r="M127" i="2"/>
  <c r="L127" i="2"/>
  <c r="K127" i="2"/>
  <c r="J127" i="2"/>
  <c r="I127" i="2"/>
  <c r="H127" i="2"/>
  <c r="G127" i="2"/>
  <c r="F127" i="2"/>
  <c r="E127" i="2"/>
  <c r="D127" i="2"/>
  <c r="C127" i="2"/>
  <c r="B127" i="2"/>
  <c r="Q126" i="2"/>
  <c r="P126" i="2"/>
  <c r="O126" i="2"/>
  <c r="N126" i="2"/>
  <c r="M126" i="2"/>
  <c r="L126" i="2"/>
  <c r="K126" i="2"/>
  <c r="J126" i="2"/>
  <c r="I126" i="2"/>
  <c r="H126" i="2"/>
  <c r="G126" i="2"/>
  <c r="F126" i="2"/>
  <c r="E126" i="2"/>
  <c r="D126" i="2"/>
  <c r="C126" i="2"/>
  <c r="B126" i="2"/>
  <c r="Q125" i="2"/>
  <c r="P125" i="2"/>
  <c r="O125" i="2"/>
  <c r="N125" i="2"/>
  <c r="M125" i="2"/>
  <c r="L125" i="2"/>
  <c r="K125" i="2"/>
  <c r="J125" i="2"/>
  <c r="I125" i="2"/>
  <c r="H125" i="2"/>
  <c r="G125" i="2"/>
  <c r="F125" i="2"/>
  <c r="E125" i="2"/>
  <c r="D125" i="2"/>
  <c r="C125" i="2"/>
  <c r="B125" i="2"/>
  <c r="Q124" i="2"/>
  <c r="P124" i="2"/>
  <c r="O124" i="2"/>
  <c r="N124" i="2"/>
  <c r="M124" i="2"/>
  <c r="L124" i="2"/>
  <c r="K124" i="2"/>
  <c r="J124" i="2"/>
  <c r="I124" i="2"/>
  <c r="H124" i="2"/>
  <c r="G124" i="2"/>
  <c r="F124" i="2"/>
  <c r="E124" i="2"/>
  <c r="D124" i="2"/>
  <c r="C124" i="2"/>
  <c r="B124" i="2"/>
  <c r="Q123" i="2"/>
  <c r="P123" i="2"/>
  <c r="O123" i="2"/>
  <c r="N123" i="2"/>
  <c r="M123" i="2"/>
  <c r="L123" i="2"/>
  <c r="K123" i="2"/>
  <c r="J123" i="2"/>
  <c r="I123" i="2"/>
  <c r="H123" i="2"/>
  <c r="G123" i="2"/>
  <c r="F123" i="2"/>
  <c r="E123" i="2"/>
  <c r="D123" i="2"/>
  <c r="C123" i="2"/>
  <c r="B123" i="2"/>
  <c r="Q122" i="2"/>
  <c r="P122" i="2"/>
  <c r="O122" i="2"/>
  <c r="N122" i="2"/>
  <c r="M122" i="2"/>
  <c r="L122" i="2"/>
  <c r="K122" i="2"/>
  <c r="J122" i="2"/>
  <c r="I122" i="2"/>
  <c r="H122" i="2"/>
  <c r="G122" i="2"/>
  <c r="F122" i="2"/>
  <c r="E122" i="2"/>
  <c r="D122" i="2"/>
  <c r="C122" i="2"/>
  <c r="B122" i="2"/>
  <c r="Q121" i="2"/>
  <c r="P121" i="2"/>
  <c r="O121" i="2"/>
  <c r="N121" i="2"/>
  <c r="M121" i="2"/>
  <c r="L121" i="2"/>
  <c r="K121" i="2"/>
  <c r="J121" i="2"/>
  <c r="I121" i="2"/>
  <c r="H121" i="2"/>
  <c r="G121" i="2"/>
  <c r="F121" i="2"/>
  <c r="E121" i="2"/>
  <c r="D121" i="2"/>
  <c r="C121" i="2"/>
  <c r="B121" i="2"/>
  <c r="Q120" i="2"/>
  <c r="P120" i="2"/>
  <c r="O120" i="2"/>
  <c r="N120" i="2"/>
  <c r="M120" i="2"/>
  <c r="L120" i="2"/>
  <c r="K120" i="2"/>
  <c r="J120" i="2"/>
  <c r="I120" i="2"/>
  <c r="H120" i="2"/>
  <c r="G120" i="2"/>
  <c r="F120" i="2"/>
  <c r="E120" i="2"/>
  <c r="D120" i="2"/>
  <c r="C120" i="2"/>
  <c r="B120" i="2"/>
  <c r="Q119" i="2"/>
  <c r="P119" i="2"/>
  <c r="O119" i="2"/>
  <c r="N119" i="2"/>
  <c r="M119" i="2"/>
  <c r="L119" i="2"/>
  <c r="K119" i="2"/>
  <c r="J119" i="2"/>
  <c r="I119" i="2"/>
  <c r="H119" i="2"/>
  <c r="G119" i="2"/>
  <c r="F119" i="2"/>
  <c r="E119" i="2"/>
  <c r="D119" i="2"/>
  <c r="C119" i="2"/>
  <c r="B119" i="2"/>
  <c r="Q118" i="2"/>
  <c r="P118" i="2"/>
  <c r="O118" i="2"/>
  <c r="N118" i="2"/>
  <c r="M118" i="2"/>
  <c r="L118" i="2"/>
  <c r="K118" i="2"/>
  <c r="J118" i="2"/>
  <c r="I118" i="2"/>
  <c r="H118" i="2"/>
  <c r="G118" i="2"/>
  <c r="F118" i="2"/>
  <c r="E118" i="2"/>
  <c r="D118" i="2"/>
  <c r="C118" i="2"/>
  <c r="B118" i="2"/>
  <c r="Q117" i="2"/>
  <c r="P117" i="2"/>
  <c r="O117" i="2"/>
  <c r="N117" i="2"/>
  <c r="M117" i="2"/>
  <c r="L117" i="2"/>
  <c r="K117" i="2"/>
  <c r="J117" i="2"/>
  <c r="I117" i="2"/>
  <c r="H117" i="2"/>
  <c r="G117" i="2"/>
  <c r="F117" i="2"/>
  <c r="E117" i="2"/>
  <c r="D117" i="2"/>
  <c r="C117" i="2"/>
  <c r="B117" i="2"/>
  <c r="Q116" i="2"/>
  <c r="P116" i="2"/>
  <c r="O116" i="2"/>
  <c r="N116" i="2"/>
  <c r="M116" i="2"/>
  <c r="L116" i="2"/>
  <c r="K116" i="2"/>
  <c r="J116" i="2"/>
  <c r="I116" i="2"/>
  <c r="H116" i="2"/>
  <c r="G116" i="2"/>
  <c r="F116" i="2"/>
  <c r="E116" i="2"/>
  <c r="D116" i="2"/>
  <c r="C116" i="2"/>
  <c r="B116" i="2"/>
  <c r="Q115" i="2"/>
  <c r="P115" i="2"/>
  <c r="O115" i="2"/>
  <c r="N115" i="2"/>
  <c r="M115" i="2"/>
  <c r="L115" i="2"/>
  <c r="K115" i="2"/>
  <c r="J115" i="2"/>
  <c r="I115" i="2"/>
  <c r="H115" i="2"/>
  <c r="G115" i="2"/>
  <c r="F115" i="2"/>
  <c r="E115" i="2"/>
  <c r="D115" i="2"/>
  <c r="C115" i="2"/>
  <c r="B115" i="2"/>
  <c r="Q114" i="2"/>
  <c r="P114" i="2"/>
  <c r="O114" i="2"/>
  <c r="N114" i="2"/>
  <c r="M114" i="2"/>
  <c r="L114" i="2"/>
  <c r="K114" i="2"/>
  <c r="J114" i="2"/>
  <c r="I114" i="2"/>
  <c r="H114" i="2"/>
  <c r="G114" i="2"/>
  <c r="F114" i="2"/>
  <c r="E114" i="2"/>
  <c r="D114" i="2"/>
  <c r="C114" i="2"/>
  <c r="B114" i="2"/>
  <c r="Q113" i="2"/>
  <c r="P113" i="2"/>
  <c r="O113" i="2"/>
  <c r="N113" i="2"/>
  <c r="M113" i="2"/>
  <c r="L113" i="2"/>
  <c r="K113" i="2"/>
  <c r="J113" i="2"/>
  <c r="I113" i="2"/>
  <c r="H113" i="2"/>
  <c r="G113" i="2"/>
  <c r="F113" i="2"/>
  <c r="E113" i="2"/>
  <c r="D113" i="2"/>
  <c r="C113" i="2"/>
  <c r="B113" i="2"/>
  <c r="Q112" i="2"/>
  <c r="P112" i="2"/>
  <c r="O112" i="2"/>
  <c r="N112" i="2"/>
  <c r="M112" i="2"/>
  <c r="L112" i="2"/>
  <c r="K112" i="2"/>
  <c r="J112" i="2"/>
  <c r="I112" i="2"/>
  <c r="H112" i="2"/>
  <c r="G112" i="2"/>
  <c r="F112" i="2"/>
  <c r="E112" i="2"/>
  <c r="D112" i="2"/>
  <c r="C112" i="2"/>
  <c r="B112" i="2"/>
  <c r="Q111" i="2"/>
  <c r="P111" i="2"/>
  <c r="O111" i="2"/>
  <c r="N111" i="2"/>
  <c r="M111" i="2"/>
  <c r="L111" i="2"/>
  <c r="K111" i="2"/>
  <c r="J111" i="2"/>
  <c r="I111" i="2"/>
  <c r="H111" i="2"/>
  <c r="G111" i="2"/>
  <c r="F111" i="2"/>
  <c r="E111" i="2"/>
  <c r="D111" i="2"/>
  <c r="C111" i="2"/>
  <c r="B111" i="2"/>
  <c r="Q110" i="2"/>
  <c r="P110" i="2"/>
  <c r="O110" i="2"/>
  <c r="N110" i="2"/>
  <c r="M110" i="2"/>
  <c r="L110" i="2"/>
  <c r="K110" i="2"/>
  <c r="J110" i="2"/>
  <c r="I110" i="2"/>
  <c r="H110" i="2"/>
  <c r="G110" i="2"/>
  <c r="F110" i="2"/>
  <c r="E110" i="2"/>
  <c r="D110" i="2"/>
  <c r="C110" i="2"/>
  <c r="B110" i="2"/>
  <c r="Q109" i="2"/>
  <c r="P109" i="2"/>
  <c r="O109" i="2"/>
  <c r="N109" i="2"/>
  <c r="M109" i="2"/>
  <c r="L109" i="2"/>
  <c r="K109" i="2"/>
  <c r="J109" i="2"/>
  <c r="I109" i="2"/>
  <c r="H109" i="2"/>
  <c r="G109" i="2"/>
  <c r="F109" i="2"/>
  <c r="E109" i="2"/>
  <c r="D109" i="2"/>
  <c r="C109" i="2"/>
  <c r="B109" i="2"/>
  <c r="Q108" i="2"/>
  <c r="P108" i="2"/>
  <c r="O108" i="2"/>
  <c r="N108" i="2"/>
  <c r="M108" i="2"/>
  <c r="L108" i="2"/>
  <c r="K108" i="2"/>
  <c r="J108" i="2"/>
  <c r="I108" i="2"/>
  <c r="H108" i="2"/>
  <c r="G108" i="2"/>
  <c r="F108" i="2"/>
  <c r="E108" i="2"/>
  <c r="D108" i="2"/>
  <c r="C108" i="2"/>
  <c r="B108" i="2"/>
  <c r="Q107" i="2"/>
  <c r="P107" i="2"/>
  <c r="O107" i="2"/>
  <c r="N107" i="2"/>
  <c r="M107" i="2"/>
  <c r="L107" i="2"/>
  <c r="K107" i="2"/>
  <c r="J107" i="2"/>
  <c r="I107" i="2"/>
  <c r="H107" i="2"/>
  <c r="G107" i="2"/>
  <c r="F107" i="2"/>
  <c r="E107" i="2"/>
  <c r="D107" i="2"/>
  <c r="C107" i="2"/>
  <c r="B107" i="2"/>
  <c r="Q106" i="2"/>
  <c r="P106" i="2"/>
  <c r="O106" i="2"/>
  <c r="N106" i="2"/>
  <c r="M106" i="2"/>
  <c r="L106" i="2"/>
  <c r="K106" i="2"/>
  <c r="J106" i="2"/>
  <c r="I106" i="2"/>
  <c r="H106" i="2"/>
  <c r="G106" i="2"/>
  <c r="F106" i="2"/>
  <c r="E106" i="2"/>
  <c r="D106" i="2"/>
  <c r="C106" i="2"/>
  <c r="B106" i="2"/>
  <c r="Q105" i="2"/>
  <c r="P105" i="2"/>
  <c r="O105" i="2"/>
  <c r="N105" i="2"/>
  <c r="M105" i="2"/>
  <c r="L105" i="2"/>
  <c r="K105" i="2"/>
  <c r="J105" i="2"/>
  <c r="I105" i="2"/>
  <c r="H105" i="2"/>
  <c r="G105" i="2"/>
  <c r="F105" i="2"/>
  <c r="E105" i="2"/>
  <c r="D105" i="2"/>
  <c r="C105" i="2"/>
  <c r="B105" i="2"/>
  <c r="Q104" i="2"/>
  <c r="P104" i="2"/>
  <c r="O104" i="2"/>
  <c r="N104" i="2"/>
  <c r="M104" i="2"/>
  <c r="L104" i="2"/>
  <c r="K104" i="2"/>
  <c r="J104" i="2"/>
  <c r="I104" i="2"/>
  <c r="H104" i="2"/>
  <c r="G104" i="2"/>
  <c r="F104" i="2"/>
  <c r="E104" i="2"/>
  <c r="D104" i="2"/>
  <c r="C104" i="2"/>
  <c r="B104" i="2"/>
  <c r="Q103" i="2"/>
  <c r="P103" i="2"/>
  <c r="O103" i="2"/>
  <c r="N103" i="2"/>
  <c r="M103" i="2"/>
  <c r="L103" i="2"/>
  <c r="K103" i="2"/>
  <c r="J103" i="2"/>
  <c r="I103" i="2"/>
  <c r="H103" i="2"/>
  <c r="G103" i="2"/>
  <c r="F103" i="2"/>
  <c r="E103" i="2"/>
  <c r="D103" i="2"/>
  <c r="C103" i="2"/>
  <c r="B103" i="2"/>
  <c r="Q102" i="2"/>
  <c r="P102" i="2"/>
  <c r="O102" i="2"/>
  <c r="N102" i="2"/>
  <c r="M102" i="2"/>
  <c r="L102" i="2"/>
  <c r="K102" i="2"/>
  <c r="J102" i="2"/>
  <c r="I102" i="2"/>
  <c r="H102" i="2"/>
  <c r="G102" i="2"/>
  <c r="F102" i="2"/>
  <c r="E102" i="2"/>
  <c r="D102" i="2"/>
  <c r="C102" i="2"/>
  <c r="B102" i="2"/>
  <c r="Q101" i="2"/>
  <c r="P101" i="2"/>
  <c r="O101" i="2"/>
  <c r="N101" i="2"/>
  <c r="M101" i="2"/>
  <c r="L101" i="2"/>
  <c r="K101" i="2"/>
  <c r="J101" i="2"/>
  <c r="I101" i="2"/>
  <c r="H101" i="2"/>
  <c r="G101" i="2"/>
  <c r="F101" i="2"/>
  <c r="E101" i="2"/>
  <c r="D101" i="2"/>
  <c r="C101" i="2"/>
  <c r="B101" i="2"/>
  <c r="Q100" i="2"/>
  <c r="P100" i="2"/>
  <c r="O100" i="2"/>
  <c r="N100" i="2"/>
  <c r="M100" i="2"/>
  <c r="L100" i="2"/>
  <c r="K100" i="2"/>
  <c r="J100" i="2"/>
  <c r="I100" i="2"/>
  <c r="H100" i="2"/>
  <c r="G100" i="2"/>
  <c r="F100" i="2"/>
  <c r="E100" i="2"/>
  <c r="D100" i="2"/>
  <c r="C100" i="2"/>
  <c r="B100" i="2"/>
  <c r="Q99" i="2"/>
  <c r="P99" i="2"/>
  <c r="O99" i="2"/>
  <c r="N99" i="2"/>
  <c r="M99" i="2"/>
  <c r="L99" i="2"/>
  <c r="K99" i="2"/>
  <c r="J99" i="2"/>
  <c r="I99" i="2"/>
  <c r="H99" i="2"/>
  <c r="G99" i="2"/>
  <c r="F99" i="2"/>
  <c r="E99" i="2"/>
  <c r="D99" i="2"/>
  <c r="C99" i="2"/>
  <c r="B99" i="2"/>
  <c r="Q98" i="2"/>
  <c r="P98" i="2"/>
  <c r="O98" i="2"/>
  <c r="N98" i="2"/>
  <c r="M98" i="2"/>
  <c r="L98" i="2"/>
  <c r="K98" i="2"/>
  <c r="J98" i="2"/>
  <c r="I98" i="2"/>
  <c r="H98" i="2"/>
  <c r="G98" i="2"/>
  <c r="F98" i="2"/>
  <c r="E98" i="2"/>
  <c r="D98" i="2"/>
  <c r="C98" i="2"/>
  <c r="B98" i="2"/>
  <c r="Q97" i="2"/>
  <c r="P97" i="2"/>
  <c r="O97" i="2"/>
  <c r="N97" i="2"/>
  <c r="M97" i="2"/>
  <c r="L97" i="2"/>
  <c r="K97" i="2"/>
  <c r="J97" i="2"/>
  <c r="I97" i="2"/>
  <c r="H97" i="2"/>
  <c r="G97" i="2"/>
  <c r="F97" i="2"/>
  <c r="E97" i="2"/>
  <c r="D97" i="2"/>
  <c r="C97" i="2"/>
  <c r="B97" i="2"/>
  <c r="Q96" i="2"/>
  <c r="P96" i="2"/>
  <c r="O96" i="2"/>
  <c r="N96" i="2"/>
  <c r="M96" i="2"/>
  <c r="L96" i="2"/>
  <c r="K96" i="2"/>
  <c r="J96" i="2"/>
  <c r="I96" i="2"/>
  <c r="H96" i="2"/>
  <c r="G96" i="2"/>
  <c r="F96" i="2"/>
  <c r="E96" i="2"/>
  <c r="D96" i="2"/>
  <c r="C96" i="2"/>
  <c r="B96" i="2"/>
  <c r="Q95" i="2"/>
  <c r="P95" i="2"/>
  <c r="O95" i="2"/>
  <c r="N95" i="2"/>
  <c r="M95" i="2"/>
  <c r="L95" i="2"/>
  <c r="K95" i="2"/>
  <c r="J95" i="2"/>
  <c r="I95" i="2"/>
  <c r="H95" i="2"/>
  <c r="G95" i="2"/>
  <c r="F95" i="2"/>
  <c r="E95" i="2"/>
  <c r="D95" i="2"/>
  <c r="C95" i="2"/>
  <c r="B95" i="2"/>
  <c r="Q94" i="2"/>
  <c r="P94" i="2"/>
  <c r="O94" i="2"/>
  <c r="N94" i="2"/>
  <c r="M94" i="2"/>
  <c r="L94" i="2"/>
  <c r="K94" i="2"/>
  <c r="J94" i="2"/>
  <c r="I94" i="2"/>
  <c r="H94" i="2"/>
  <c r="G94" i="2"/>
  <c r="F94" i="2"/>
  <c r="E94" i="2"/>
  <c r="D94" i="2"/>
  <c r="C94" i="2"/>
  <c r="B94" i="2"/>
  <c r="Q93" i="2"/>
  <c r="P93" i="2"/>
  <c r="O93" i="2"/>
  <c r="N93" i="2"/>
  <c r="M93" i="2"/>
  <c r="L93" i="2"/>
  <c r="K93" i="2"/>
  <c r="J93" i="2"/>
  <c r="I93" i="2"/>
  <c r="H93" i="2"/>
  <c r="G93" i="2"/>
  <c r="F93" i="2"/>
  <c r="E93" i="2"/>
  <c r="D93" i="2"/>
  <c r="C93" i="2"/>
  <c r="B93" i="2"/>
  <c r="Q92" i="2"/>
  <c r="P92" i="2"/>
  <c r="O92" i="2"/>
  <c r="N92" i="2"/>
  <c r="M92" i="2"/>
  <c r="L92" i="2"/>
  <c r="K92" i="2"/>
  <c r="J92" i="2"/>
  <c r="I92" i="2"/>
  <c r="H92" i="2"/>
  <c r="G92" i="2"/>
  <c r="F92" i="2"/>
  <c r="E92" i="2"/>
  <c r="D92" i="2"/>
  <c r="C92" i="2"/>
  <c r="B92" i="2"/>
  <c r="Q91" i="2"/>
  <c r="P91" i="2"/>
  <c r="O91" i="2"/>
  <c r="N91" i="2"/>
  <c r="M91" i="2"/>
  <c r="L91" i="2"/>
  <c r="K91" i="2"/>
  <c r="J91" i="2"/>
  <c r="I91" i="2"/>
  <c r="H91" i="2"/>
  <c r="G91" i="2"/>
  <c r="F91" i="2"/>
  <c r="E91" i="2"/>
  <c r="D91" i="2"/>
  <c r="C91" i="2"/>
  <c r="B91" i="2"/>
  <c r="Q90" i="2"/>
  <c r="P90" i="2"/>
  <c r="O90" i="2"/>
  <c r="N90" i="2"/>
  <c r="M90" i="2"/>
  <c r="L90" i="2"/>
  <c r="K90" i="2"/>
  <c r="J90" i="2"/>
  <c r="I90" i="2"/>
  <c r="H90" i="2"/>
  <c r="G90" i="2"/>
  <c r="F90" i="2"/>
  <c r="E90" i="2"/>
  <c r="D90" i="2"/>
  <c r="C90" i="2"/>
  <c r="B90" i="2"/>
  <c r="Q89" i="2"/>
  <c r="P89" i="2"/>
  <c r="O89" i="2"/>
  <c r="N89" i="2"/>
  <c r="M89" i="2"/>
  <c r="L89" i="2"/>
  <c r="K89" i="2"/>
  <c r="J89" i="2"/>
  <c r="I89" i="2"/>
  <c r="H89" i="2"/>
  <c r="G89" i="2"/>
  <c r="F89" i="2"/>
  <c r="E89" i="2"/>
  <c r="D89" i="2"/>
  <c r="C89" i="2"/>
  <c r="B89" i="2"/>
  <c r="Q88" i="2"/>
  <c r="P88" i="2"/>
  <c r="O88" i="2"/>
  <c r="N88" i="2"/>
  <c r="M88" i="2"/>
  <c r="L88" i="2"/>
  <c r="K88" i="2"/>
  <c r="J88" i="2"/>
  <c r="I88" i="2"/>
  <c r="H88" i="2"/>
  <c r="G88" i="2"/>
  <c r="F88" i="2"/>
  <c r="E88" i="2"/>
  <c r="D88" i="2"/>
  <c r="C88" i="2"/>
  <c r="B88" i="2"/>
  <c r="Q87" i="2"/>
  <c r="P87" i="2"/>
  <c r="O87" i="2"/>
  <c r="N87" i="2"/>
  <c r="M87" i="2"/>
  <c r="L87" i="2"/>
  <c r="K87" i="2"/>
  <c r="J87" i="2"/>
  <c r="I87" i="2"/>
  <c r="H87" i="2"/>
  <c r="G87" i="2"/>
  <c r="F87" i="2"/>
  <c r="E87" i="2"/>
  <c r="D87" i="2"/>
  <c r="C87" i="2"/>
  <c r="B87" i="2"/>
  <c r="Q86" i="2"/>
  <c r="P86" i="2"/>
  <c r="O86" i="2"/>
  <c r="N86" i="2"/>
  <c r="M86" i="2"/>
  <c r="L86" i="2"/>
  <c r="K86" i="2"/>
  <c r="J86" i="2"/>
  <c r="I86" i="2"/>
  <c r="H86" i="2"/>
  <c r="G86" i="2"/>
  <c r="F86" i="2"/>
  <c r="E86" i="2"/>
  <c r="D86" i="2"/>
  <c r="C86" i="2"/>
  <c r="B86" i="2"/>
  <c r="Q85" i="2"/>
  <c r="P85" i="2"/>
  <c r="O85" i="2"/>
  <c r="N85" i="2"/>
  <c r="M85" i="2"/>
  <c r="L85" i="2"/>
  <c r="K85" i="2"/>
  <c r="J85" i="2"/>
  <c r="I85" i="2"/>
  <c r="H85" i="2"/>
  <c r="G85" i="2"/>
  <c r="F85" i="2"/>
  <c r="E85" i="2"/>
  <c r="D85" i="2"/>
  <c r="C85" i="2"/>
  <c r="B85" i="2"/>
  <c r="Q84" i="2"/>
  <c r="P84" i="2"/>
  <c r="O84" i="2"/>
  <c r="N84" i="2"/>
  <c r="M84" i="2"/>
  <c r="L84" i="2"/>
  <c r="K84" i="2"/>
  <c r="J84" i="2"/>
  <c r="I84" i="2"/>
  <c r="H84" i="2"/>
  <c r="G84" i="2"/>
  <c r="F84" i="2"/>
  <c r="E84" i="2"/>
  <c r="D84" i="2"/>
  <c r="C84" i="2"/>
  <c r="B84" i="2"/>
  <c r="Q83" i="2"/>
  <c r="P83" i="2"/>
  <c r="O83" i="2"/>
  <c r="N83" i="2"/>
  <c r="M83" i="2"/>
  <c r="L83" i="2"/>
  <c r="K83" i="2"/>
  <c r="J83" i="2"/>
  <c r="I83" i="2"/>
  <c r="H83" i="2"/>
  <c r="G83" i="2"/>
  <c r="F83" i="2"/>
  <c r="E83" i="2"/>
  <c r="D83" i="2"/>
  <c r="C83" i="2"/>
  <c r="B83" i="2"/>
  <c r="Q82" i="2"/>
  <c r="P82" i="2"/>
  <c r="O82" i="2"/>
  <c r="N82" i="2"/>
  <c r="M82" i="2"/>
  <c r="L82" i="2"/>
  <c r="K82" i="2"/>
  <c r="J82" i="2"/>
  <c r="I82" i="2"/>
  <c r="H82" i="2"/>
  <c r="G82" i="2"/>
  <c r="F82" i="2"/>
  <c r="E82" i="2"/>
  <c r="D82" i="2"/>
  <c r="C82" i="2"/>
  <c r="B82" i="2"/>
  <c r="Q81" i="2"/>
  <c r="P81" i="2"/>
  <c r="O81" i="2"/>
  <c r="N81" i="2"/>
  <c r="M81" i="2"/>
  <c r="L81" i="2"/>
  <c r="K81" i="2"/>
  <c r="J81" i="2"/>
  <c r="I81" i="2"/>
  <c r="H81" i="2"/>
  <c r="G81" i="2"/>
  <c r="F81" i="2"/>
  <c r="E81" i="2"/>
  <c r="D81" i="2"/>
  <c r="C81" i="2"/>
  <c r="B81" i="2"/>
  <c r="Q80" i="2"/>
  <c r="P80" i="2"/>
  <c r="O80" i="2"/>
  <c r="N80" i="2"/>
  <c r="M80" i="2"/>
  <c r="L80" i="2"/>
  <c r="K80" i="2"/>
  <c r="J80" i="2"/>
  <c r="I80" i="2"/>
  <c r="H80" i="2"/>
  <c r="G80" i="2"/>
  <c r="F80" i="2"/>
  <c r="E80" i="2"/>
  <c r="D80" i="2"/>
  <c r="C80" i="2"/>
  <c r="B80" i="2"/>
  <c r="Q79" i="2"/>
  <c r="P79" i="2"/>
  <c r="O79" i="2"/>
  <c r="N79" i="2"/>
  <c r="M79" i="2"/>
  <c r="L79" i="2"/>
  <c r="K79" i="2"/>
  <c r="J79" i="2"/>
  <c r="I79" i="2"/>
  <c r="H79" i="2"/>
  <c r="G79" i="2"/>
  <c r="F79" i="2"/>
  <c r="E79" i="2"/>
  <c r="D79" i="2"/>
  <c r="C79" i="2"/>
  <c r="B79" i="2"/>
  <c r="Q78" i="2"/>
  <c r="P78" i="2"/>
  <c r="O78" i="2"/>
  <c r="N78" i="2"/>
  <c r="M78" i="2"/>
  <c r="L78" i="2"/>
  <c r="K78" i="2"/>
  <c r="J78" i="2"/>
  <c r="I78" i="2"/>
  <c r="H78" i="2"/>
  <c r="G78" i="2"/>
  <c r="F78" i="2"/>
  <c r="E78" i="2"/>
  <c r="D78" i="2"/>
  <c r="C78" i="2"/>
  <c r="B78" i="2"/>
  <c r="Q77" i="2"/>
  <c r="P77" i="2"/>
  <c r="O77" i="2"/>
  <c r="N77" i="2"/>
  <c r="M77" i="2"/>
  <c r="L77" i="2"/>
  <c r="K77" i="2"/>
  <c r="J77" i="2"/>
  <c r="I77" i="2"/>
  <c r="H77" i="2"/>
  <c r="G77" i="2"/>
  <c r="F77" i="2"/>
  <c r="E77" i="2"/>
  <c r="D77" i="2"/>
  <c r="C77" i="2"/>
  <c r="B77" i="2"/>
  <c r="Q76" i="2"/>
  <c r="P76" i="2"/>
  <c r="O76" i="2"/>
  <c r="N76" i="2"/>
  <c r="M76" i="2"/>
  <c r="L76" i="2"/>
  <c r="K76" i="2"/>
  <c r="J76" i="2"/>
  <c r="I76" i="2"/>
  <c r="H76" i="2"/>
  <c r="G76" i="2"/>
  <c r="F76" i="2"/>
  <c r="E76" i="2"/>
  <c r="D76" i="2"/>
  <c r="C76" i="2"/>
  <c r="B76" i="2"/>
  <c r="Q75" i="2"/>
  <c r="P75" i="2"/>
  <c r="O75" i="2"/>
  <c r="N75" i="2"/>
  <c r="M75" i="2"/>
  <c r="L75" i="2"/>
  <c r="K75" i="2"/>
  <c r="J75" i="2"/>
  <c r="I75" i="2"/>
  <c r="H75" i="2"/>
  <c r="G75" i="2"/>
  <c r="F75" i="2"/>
  <c r="E75" i="2"/>
  <c r="D75" i="2"/>
  <c r="C75" i="2"/>
  <c r="B75" i="2"/>
  <c r="Q74" i="2"/>
  <c r="P74" i="2"/>
  <c r="O74" i="2"/>
  <c r="N74" i="2"/>
  <c r="M74" i="2"/>
  <c r="L74" i="2"/>
  <c r="K74" i="2"/>
  <c r="J74" i="2"/>
  <c r="I74" i="2"/>
  <c r="H74" i="2"/>
  <c r="G74" i="2"/>
  <c r="F74" i="2"/>
  <c r="E74" i="2"/>
  <c r="D74" i="2"/>
  <c r="C74" i="2"/>
  <c r="B74" i="2"/>
  <c r="Q73" i="2"/>
  <c r="P73" i="2"/>
  <c r="O73" i="2"/>
  <c r="N73" i="2"/>
  <c r="M73" i="2"/>
  <c r="L73" i="2"/>
  <c r="K73" i="2"/>
  <c r="J73" i="2"/>
  <c r="I73" i="2"/>
  <c r="H73" i="2"/>
  <c r="G73" i="2"/>
  <c r="F73" i="2"/>
  <c r="E73" i="2"/>
  <c r="D73" i="2"/>
  <c r="C73" i="2"/>
  <c r="B73" i="2"/>
  <c r="Q72" i="2"/>
  <c r="P72" i="2"/>
  <c r="O72" i="2"/>
  <c r="N72" i="2"/>
  <c r="M72" i="2"/>
  <c r="L72" i="2"/>
  <c r="K72" i="2"/>
  <c r="J72" i="2"/>
  <c r="I72" i="2"/>
  <c r="H72" i="2"/>
  <c r="G72" i="2"/>
  <c r="F72" i="2"/>
  <c r="E72" i="2"/>
  <c r="D72" i="2"/>
  <c r="C72" i="2"/>
  <c r="B72" i="2"/>
  <c r="Q71" i="2"/>
  <c r="P71" i="2"/>
  <c r="O71" i="2"/>
  <c r="N71" i="2"/>
  <c r="M71" i="2"/>
  <c r="L71" i="2"/>
  <c r="K71" i="2"/>
  <c r="J71" i="2"/>
  <c r="I71" i="2"/>
  <c r="H71" i="2"/>
  <c r="G71" i="2"/>
  <c r="F71" i="2"/>
  <c r="E71" i="2"/>
  <c r="D71" i="2"/>
  <c r="C71" i="2"/>
  <c r="B71" i="2"/>
  <c r="Q70" i="2"/>
  <c r="P70" i="2"/>
  <c r="O70" i="2"/>
  <c r="N70" i="2"/>
  <c r="M70" i="2"/>
  <c r="L70" i="2"/>
  <c r="K70" i="2"/>
  <c r="J70" i="2"/>
  <c r="I70" i="2"/>
  <c r="H70" i="2"/>
  <c r="G70" i="2"/>
  <c r="F70" i="2"/>
  <c r="E70" i="2"/>
  <c r="D70" i="2"/>
  <c r="C70" i="2"/>
  <c r="B70" i="2"/>
  <c r="Q69" i="2"/>
  <c r="P69" i="2"/>
  <c r="O69" i="2"/>
  <c r="N69" i="2"/>
  <c r="M69" i="2"/>
  <c r="L69" i="2"/>
  <c r="K69" i="2"/>
  <c r="J69" i="2"/>
  <c r="I69" i="2"/>
  <c r="H69" i="2"/>
  <c r="G69" i="2"/>
  <c r="F69" i="2"/>
  <c r="E69" i="2"/>
  <c r="D69" i="2"/>
  <c r="C69" i="2"/>
  <c r="B69" i="2"/>
  <c r="Q68" i="2"/>
  <c r="P68" i="2"/>
  <c r="O68" i="2"/>
  <c r="N68" i="2"/>
  <c r="M68" i="2"/>
  <c r="L68" i="2"/>
  <c r="K68" i="2"/>
  <c r="J68" i="2"/>
  <c r="I68" i="2"/>
  <c r="H68" i="2"/>
  <c r="G68" i="2"/>
  <c r="F68" i="2"/>
  <c r="E68" i="2"/>
  <c r="D68" i="2"/>
  <c r="C68" i="2"/>
  <c r="B68" i="2"/>
  <c r="Q67" i="2"/>
  <c r="P67" i="2"/>
  <c r="O67" i="2"/>
  <c r="N67" i="2"/>
  <c r="M67" i="2"/>
  <c r="L67" i="2"/>
  <c r="K67" i="2"/>
  <c r="J67" i="2"/>
  <c r="I67" i="2"/>
  <c r="H67" i="2"/>
  <c r="G67" i="2"/>
  <c r="F67" i="2"/>
  <c r="E67" i="2"/>
  <c r="D67" i="2"/>
  <c r="C67" i="2"/>
  <c r="B67" i="2"/>
  <c r="Q66" i="2"/>
  <c r="P66" i="2"/>
  <c r="O66" i="2"/>
  <c r="N66" i="2"/>
  <c r="M66" i="2"/>
  <c r="L66" i="2"/>
  <c r="K66" i="2"/>
  <c r="J66" i="2"/>
  <c r="I66" i="2"/>
  <c r="H66" i="2"/>
  <c r="G66" i="2"/>
  <c r="F66" i="2"/>
  <c r="E66" i="2"/>
  <c r="D66" i="2"/>
  <c r="C66" i="2"/>
  <c r="B66" i="2"/>
  <c r="Q65" i="2"/>
  <c r="P65" i="2"/>
  <c r="O65" i="2"/>
  <c r="N65" i="2"/>
  <c r="M65" i="2"/>
  <c r="L65" i="2"/>
  <c r="K65" i="2"/>
  <c r="J65" i="2"/>
  <c r="I65" i="2"/>
  <c r="H65" i="2"/>
  <c r="G65" i="2"/>
  <c r="F65" i="2"/>
  <c r="E65" i="2"/>
  <c r="D65" i="2"/>
  <c r="C65" i="2"/>
  <c r="B65" i="2"/>
  <c r="Q64" i="2"/>
  <c r="P64" i="2"/>
  <c r="O64" i="2"/>
  <c r="N64" i="2"/>
  <c r="M64" i="2"/>
  <c r="L64" i="2"/>
  <c r="K64" i="2"/>
  <c r="J64" i="2"/>
  <c r="I64" i="2"/>
  <c r="H64" i="2"/>
  <c r="G64" i="2"/>
  <c r="F64" i="2"/>
  <c r="E64" i="2"/>
  <c r="D64" i="2"/>
  <c r="C64" i="2"/>
  <c r="B64" i="2"/>
  <c r="Q63" i="2"/>
  <c r="P63" i="2"/>
  <c r="O63" i="2"/>
  <c r="N63" i="2"/>
  <c r="M63" i="2"/>
  <c r="L63" i="2"/>
  <c r="K63" i="2"/>
  <c r="J63" i="2"/>
  <c r="I63" i="2"/>
  <c r="H63" i="2"/>
  <c r="G63" i="2"/>
  <c r="F63" i="2"/>
  <c r="E63" i="2"/>
  <c r="D63" i="2"/>
  <c r="C63" i="2"/>
  <c r="B63" i="2"/>
  <c r="Q62" i="2"/>
  <c r="P62" i="2"/>
  <c r="O62" i="2"/>
  <c r="N62" i="2"/>
  <c r="M62" i="2"/>
  <c r="L62" i="2"/>
  <c r="K62" i="2"/>
  <c r="J62" i="2"/>
  <c r="I62" i="2"/>
  <c r="H62" i="2"/>
  <c r="G62" i="2"/>
  <c r="F62" i="2"/>
  <c r="E62" i="2"/>
  <c r="D62" i="2"/>
  <c r="C62" i="2"/>
  <c r="B62" i="2"/>
  <c r="Q61" i="2"/>
  <c r="P61" i="2"/>
  <c r="O61" i="2"/>
  <c r="N61" i="2"/>
  <c r="M61" i="2"/>
  <c r="L61" i="2"/>
  <c r="K61" i="2"/>
  <c r="J61" i="2"/>
  <c r="I61" i="2"/>
  <c r="H61" i="2"/>
  <c r="G61" i="2"/>
  <c r="F61" i="2"/>
  <c r="E61" i="2"/>
  <c r="D61" i="2"/>
  <c r="C61" i="2"/>
  <c r="B61" i="2"/>
  <c r="Q60" i="2"/>
  <c r="P60" i="2"/>
  <c r="O60" i="2"/>
  <c r="N60" i="2"/>
  <c r="M60" i="2"/>
  <c r="L60" i="2"/>
  <c r="K60" i="2"/>
  <c r="J60" i="2"/>
  <c r="I60" i="2"/>
  <c r="H60" i="2"/>
  <c r="G60" i="2"/>
  <c r="F60" i="2"/>
  <c r="E60" i="2"/>
  <c r="D60" i="2"/>
  <c r="C60" i="2"/>
  <c r="B60" i="2"/>
  <c r="Q59" i="2"/>
  <c r="P59" i="2"/>
  <c r="O59" i="2"/>
  <c r="N59" i="2"/>
  <c r="M59" i="2"/>
  <c r="L59" i="2"/>
  <c r="K59" i="2"/>
  <c r="J59" i="2"/>
  <c r="I59" i="2"/>
  <c r="H59" i="2"/>
  <c r="G59" i="2"/>
  <c r="F59" i="2"/>
  <c r="E59" i="2"/>
  <c r="D59" i="2"/>
  <c r="C59" i="2"/>
  <c r="B59" i="2"/>
  <c r="Q58" i="2"/>
  <c r="P58" i="2"/>
  <c r="O58" i="2"/>
  <c r="N58" i="2"/>
  <c r="M58" i="2"/>
  <c r="L58" i="2"/>
  <c r="K58" i="2"/>
  <c r="J58" i="2"/>
  <c r="I58" i="2"/>
  <c r="H58" i="2"/>
  <c r="G58" i="2"/>
  <c r="F58" i="2"/>
  <c r="E58" i="2"/>
  <c r="D58" i="2"/>
  <c r="C58" i="2"/>
  <c r="B58" i="2"/>
  <c r="Q57" i="2"/>
  <c r="P57" i="2"/>
  <c r="O57" i="2"/>
  <c r="N57" i="2"/>
  <c r="M57" i="2"/>
  <c r="L57" i="2"/>
  <c r="K57" i="2"/>
  <c r="J57" i="2"/>
  <c r="I57" i="2"/>
  <c r="H57" i="2"/>
  <c r="G57" i="2"/>
  <c r="F57" i="2"/>
  <c r="E57" i="2"/>
  <c r="D57" i="2"/>
  <c r="C57" i="2"/>
  <c r="B57" i="2"/>
  <c r="Q56" i="2"/>
  <c r="P56" i="2"/>
  <c r="O56" i="2"/>
  <c r="N56" i="2"/>
  <c r="M56" i="2"/>
  <c r="L56" i="2"/>
  <c r="K56" i="2"/>
  <c r="J56" i="2"/>
  <c r="I56" i="2"/>
  <c r="H56" i="2"/>
  <c r="G56" i="2"/>
  <c r="F56" i="2"/>
  <c r="E56" i="2"/>
  <c r="D56" i="2"/>
  <c r="C56" i="2"/>
  <c r="B56" i="2"/>
  <c r="Q55" i="2"/>
  <c r="P55" i="2"/>
  <c r="O55" i="2"/>
  <c r="N55" i="2"/>
  <c r="M55" i="2"/>
  <c r="L55" i="2"/>
  <c r="K55" i="2"/>
  <c r="J55" i="2"/>
  <c r="I55" i="2"/>
  <c r="H55" i="2"/>
  <c r="G55" i="2"/>
  <c r="F55" i="2"/>
  <c r="E55" i="2"/>
  <c r="D55" i="2"/>
  <c r="C55" i="2"/>
  <c r="B55" i="2"/>
  <c r="Q54" i="2"/>
  <c r="P54" i="2"/>
  <c r="O54" i="2"/>
  <c r="N54" i="2"/>
  <c r="M54" i="2"/>
  <c r="L54" i="2"/>
  <c r="K54" i="2"/>
  <c r="J54" i="2"/>
  <c r="I54" i="2"/>
  <c r="H54" i="2"/>
  <c r="G54" i="2"/>
  <c r="F54" i="2"/>
  <c r="E54" i="2"/>
  <c r="D54" i="2"/>
  <c r="C54" i="2"/>
  <c r="B54" i="2"/>
  <c r="Q53" i="2"/>
  <c r="P53" i="2"/>
  <c r="O53" i="2"/>
  <c r="N53" i="2"/>
  <c r="M53" i="2"/>
  <c r="L53" i="2"/>
  <c r="K53" i="2"/>
  <c r="J53" i="2"/>
  <c r="I53" i="2"/>
  <c r="H53" i="2"/>
  <c r="G53" i="2"/>
  <c r="F53" i="2"/>
  <c r="E53" i="2"/>
  <c r="D53" i="2"/>
  <c r="C53" i="2"/>
  <c r="B53" i="2"/>
  <c r="Q52" i="2"/>
  <c r="P52" i="2"/>
  <c r="O52" i="2"/>
  <c r="N52" i="2"/>
  <c r="M52" i="2"/>
  <c r="L52" i="2"/>
  <c r="K52" i="2"/>
  <c r="J52" i="2"/>
  <c r="I52" i="2"/>
  <c r="H52" i="2"/>
  <c r="G52" i="2"/>
  <c r="F52" i="2"/>
  <c r="E52" i="2"/>
  <c r="D52" i="2"/>
  <c r="C52" i="2"/>
  <c r="B52" i="2"/>
  <c r="Q51" i="2"/>
  <c r="P51" i="2"/>
  <c r="O51" i="2"/>
  <c r="N51" i="2"/>
  <c r="M51" i="2"/>
  <c r="L51" i="2"/>
  <c r="K51" i="2"/>
  <c r="J51" i="2"/>
  <c r="I51" i="2"/>
  <c r="H51" i="2"/>
  <c r="G51" i="2"/>
  <c r="F51" i="2"/>
  <c r="E51" i="2"/>
  <c r="D51" i="2"/>
  <c r="C51" i="2"/>
  <c r="B51" i="2"/>
  <c r="Q50" i="2"/>
  <c r="P50" i="2"/>
  <c r="O50" i="2"/>
  <c r="N50" i="2"/>
  <c r="M50" i="2"/>
  <c r="L50" i="2"/>
  <c r="K50" i="2"/>
  <c r="J50" i="2"/>
  <c r="I50" i="2"/>
  <c r="H50" i="2"/>
  <c r="G50" i="2"/>
  <c r="F50" i="2"/>
  <c r="E50" i="2"/>
  <c r="D50" i="2"/>
  <c r="C50" i="2"/>
  <c r="B50" i="2"/>
  <c r="Q49" i="2"/>
  <c r="P49" i="2"/>
  <c r="O49" i="2"/>
  <c r="N49" i="2"/>
  <c r="M49" i="2"/>
  <c r="L49" i="2"/>
  <c r="K49" i="2"/>
  <c r="J49" i="2"/>
  <c r="I49" i="2"/>
  <c r="H49" i="2"/>
  <c r="G49" i="2"/>
  <c r="F49" i="2"/>
  <c r="E49" i="2"/>
  <c r="D49" i="2"/>
  <c r="C49" i="2"/>
  <c r="B49" i="2"/>
  <c r="Q48" i="2"/>
  <c r="P48" i="2"/>
  <c r="O48" i="2"/>
  <c r="N48" i="2"/>
  <c r="M48" i="2"/>
  <c r="L48" i="2"/>
  <c r="K48" i="2"/>
  <c r="J48" i="2"/>
  <c r="I48" i="2"/>
  <c r="H48" i="2"/>
  <c r="G48" i="2"/>
  <c r="F48" i="2"/>
  <c r="E48" i="2"/>
  <c r="D48" i="2"/>
  <c r="C48" i="2"/>
  <c r="B48" i="2"/>
  <c r="Q47" i="2"/>
  <c r="P47" i="2"/>
  <c r="O47" i="2"/>
  <c r="N47" i="2"/>
  <c r="M47" i="2"/>
  <c r="L47" i="2"/>
  <c r="K47" i="2"/>
  <c r="J47" i="2"/>
  <c r="I47" i="2"/>
  <c r="H47" i="2"/>
  <c r="G47" i="2"/>
  <c r="F47" i="2"/>
  <c r="E47" i="2"/>
  <c r="D47" i="2"/>
  <c r="C47" i="2"/>
  <c r="B47" i="2"/>
  <c r="Q46" i="2"/>
  <c r="P46" i="2"/>
  <c r="O46" i="2"/>
  <c r="N46" i="2"/>
  <c r="M46" i="2"/>
  <c r="L46" i="2"/>
  <c r="K46" i="2"/>
  <c r="J46" i="2"/>
  <c r="I46" i="2"/>
  <c r="H46" i="2"/>
  <c r="G46" i="2"/>
  <c r="F46" i="2"/>
  <c r="E46" i="2"/>
  <c r="D46" i="2"/>
  <c r="C46" i="2"/>
  <c r="B46" i="2"/>
  <c r="Q45" i="2"/>
  <c r="P45" i="2"/>
  <c r="O45" i="2"/>
  <c r="N45" i="2"/>
  <c r="M45" i="2"/>
  <c r="L45" i="2"/>
  <c r="K45" i="2"/>
  <c r="J45" i="2"/>
  <c r="I45" i="2"/>
  <c r="H45" i="2"/>
  <c r="G45" i="2"/>
  <c r="F45" i="2"/>
  <c r="E45" i="2"/>
  <c r="D45" i="2"/>
  <c r="C45" i="2"/>
  <c r="B45" i="2"/>
  <c r="Q44" i="2"/>
  <c r="P44" i="2"/>
  <c r="O44" i="2"/>
  <c r="N44" i="2"/>
  <c r="M44" i="2"/>
  <c r="L44" i="2"/>
  <c r="K44" i="2"/>
  <c r="J44" i="2"/>
  <c r="I44" i="2"/>
  <c r="H44" i="2"/>
  <c r="G44" i="2"/>
  <c r="F44" i="2"/>
  <c r="E44" i="2"/>
  <c r="D44" i="2"/>
  <c r="C44" i="2"/>
  <c r="B44" i="2"/>
  <c r="Q43" i="2"/>
  <c r="P43" i="2"/>
  <c r="O43" i="2"/>
  <c r="N43" i="2"/>
  <c r="M43" i="2"/>
  <c r="L43" i="2"/>
  <c r="K43" i="2"/>
  <c r="J43" i="2"/>
  <c r="I43" i="2"/>
  <c r="H43" i="2"/>
  <c r="G43" i="2"/>
  <c r="F43" i="2"/>
  <c r="E43" i="2"/>
  <c r="D43" i="2"/>
  <c r="C43" i="2"/>
  <c r="B43" i="2"/>
  <c r="Q42" i="2"/>
  <c r="P42" i="2"/>
  <c r="O42" i="2"/>
  <c r="N42" i="2"/>
  <c r="M42" i="2"/>
  <c r="L42" i="2"/>
  <c r="K42" i="2"/>
  <c r="J42" i="2"/>
  <c r="I42" i="2"/>
  <c r="H42" i="2"/>
  <c r="G42" i="2"/>
  <c r="F42" i="2"/>
  <c r="E42" i="2"/>
  <c r="D42" i="2"/>
  <c r="C42" i="2"/>
  <c r="B42" i="2"/>
  <c r="Q41" i="2"/>
  <c r="P41" i="2"/>
  <c r="O41" i="2"/>
  <c r="N41" i="2"/>
  <c r="M41" i="2"/>
  <c r="L41" i="2"/>
  <c r="K41" i="2"/>
  <c r="J41" i="2"/>
  <c r="I41" i="2"/>
  <c r="H41" i="2"/>
  <c r="G41" i="2"/>
  <c r="F41" i="2"/>
  <c r="E41" i="2"/>
  <c r="D41" i="2"/>
  <c r="C41" i="2"/>
  <c r="B41" i="2"/>
  <c r="Q40" i="2"/>
  <c r="P40" i="2"/>
  <c r="O40" i="2"/>
  <c r="N40" i="2"/>
  <c r="M40" i="2"/>
  <c r="L40" i="2"/>
  <c r="K40" i="2"/>
  <c r="J40" i="2"/>
  <c r="I40" i="2"/>
  <c r="H40" i="2"/>
  <c r="G40" i="2"/>
  <c r="F40" i="2"/>
  <c r="E40" i="2"/>
  <c r="D40" i="2"/>
  <c r="C40" i="2"/>
  <c r="B40" i="2"/>
  <c r="Q39" i="2"/>
  <c r="P39" i="2"/>
  <c r="O39" i="2"/>
  <c r="N39" i="2"/>
  <c r="M39" i="2"/>
  <c r="L39" i="2"/>
  <c r="K39" i="2"/>
  <c r="J39" i="2"/>
  <c r="I39" i="2"/>
  <c r="H39" i="2"/>
  <c r="G39" i="2"/>
  <c r="F39" i="2"/>
  <c r="E39" i="2"/>
  <c r="D39" i="2"/>
  <c r="C39" i="2"/>
  <c r="B39" i="2"/>
  <c r="Q38" i="2"/>
  <c r="P38" i="2"/>
  <c r="O38" i="2"/>
  <c r="N38" i="2"/>
  <c r="M38" i="2"/>
  <c r="L38" i="2"/>
  <c r="K38" i="2"/>
  <c r="J38" i="2"/>
  <c r="I38" i="2"/>
  <c r="H38" i="2"/>
  <c r="G38" i="2"/>
  <c r="F38" i="2"/>
  <c r="E38" i="2"/>
  <c r="D38" i="2"/>
  <c r="C38" i="2"/>
  <c r="B38" i="2"/>
  <c r="Q37" i="2"/>
  <c r="P37" i="2"/>
  <c r="O37" i="2"/>
  <c r="N37" i="2"/>
  <c r="M37" i="2"/>
  <c r="L37" i="2"/>
  <c r="K37" i="2"/>
  <c r="J37" i="2"/>
  <c r="I37" i="2"/>
  <c r="H37" i="2"/>
  <c r="G37" i="2"/>
  <c r="F37" i="2"/>
  <c r="E37" i="2"/>
  <c r="D37" i="2"/>
  <c r="C37" i="2"/>
  <c r="B37" i="2"/>
  <c r="Q36" i="2"/>
  <c r="P36" i="2"/>
  <c r="O36" i="2"/>
  <c r="N36" i="2"/>
  <c r="M36" i="2"/>
  <c r="L36" i="2"/>
  <c r="K36" i="2"/>
  <c r="J36" i="2"/>
  <c r="I36" i="2"/>
  <c r="H36" i="2"/>
  <c r="G36" i="2"/>
  <c r="F36" i="2"/>
  <c r="E36" i="2"/>
  <c r="D36" i="2"/>
  <c r="C36" i="2"/>
  <c r="B36" i="2"/>
  <c r="Q35" i="2"/>
  <c r="P35" i="2"/>
  <c r="O35" i="2"/>
  <c r="N35" i="2"/>
  <c r="M35" i="2"/>
  <c r="L35" i="2"/>
  <c r="K35" i="2"/>
  <c r="J35" i="2"/>
  <c r="I35" i="2"/>
  <c r="H35" i="2"/>
  <c r="G35" i="2"/>
  <c r="F35" i="2"/>
  <c r="E35" i="2"/>
  <c r="D35" i="2"/>
  <c r="C35" i="2"/>
  <c r="B35" i="2"/>
  <c r="Q34" i="2"/>
  <c r="P34" i="2"/>
  <c r="O34" i="2"/>
  <c r="N34" i="2"/>
  <c r="M34" i="2"/>
  <c r="L34" i="2"/>
  <c r="K34" i="2"/>
  <c r="J34" i="2"/>
  <c r="I34" i="2"/>
  <c r="H34" i="2"/>
  <c r="G34" i="2"/>
  <c r="F34" i="2"/>
  <c r="E34" i="2"/>
  <c r="D34" i="2"/>
  <c r="C34" i="2"/>
  <c r="B34" i="2"/>
  <c r="Q33" i="2"/>
  <c r="P33" i="2"/>
  <c r="O33" i="2"/>
  <c r="N33" i="2"/>
  <c r="M33" i="2"/>
  <c r="L33" i="2"/>
  <c r="K33" i="2"/>
  <c r="J33" i="2"/>
  <c r="I33" i="2"/>
  <c r="H33" i="2"/>
  <c r="G33" i="2"/>
  <c r="F33" i="2"/>
  <c r="E33" i="2"/>
  <c r="D33" i="2"/>
  <c r="C33" i="2"/>
  <c r="B33" i="2"/>
  <c r="Q32" i="2"/>
  <c r="P32" i="2"/>
  <c r="O32" i="2"/>
  <c r="N32" i="2"/>
  <c r="M32" i="2"/>
  <c r="L32" i="2"/>
  <c r="K32" i="2"/>
  <c r="J32" i="2"/>
  <c r="I32" i="2"/>
  <c r="H32" i="2"/>
  <c r="G32" i="2"/>
  <c r="F32" i="2"/>
  <c r="E32" i="2"/>
  <c r="D32" i="2"/>
  <c r="C32" i="2"/>
  <c r="B32" i="2"/>
  <c r="Q31" i="2"/>
  <c r="P31" i="2"/>
  <c r="O31" i="2"/>
  <c r="N31" i="2"/>
  <c r="M31" i="2"/>
  <c r="L31" i="2"/>
  <c r="K31" i="2"/>
  <c r="J31" i="2"/>
  <c r="I31" i="2"/>
  <c r="H31" i="2"/>
  <c r="G31" i="2"/>
  <c r="F31" i="2"/>
  <c r="E31" i="2"/>
  <c r="D31" i="2"/>
  <c r="C31" i="2"/>
  <c r="B31" i="2"/>
  <c r="Q30" i="2"/>
  <c r="P30" i="2"/>
  <c r="O30" i="2"/>
  <c r="N30" i="2"/>
  <c r="M30" i="2"/>
  <c r="L30" i="2"/>
  <c r="K30" i="2"/>
  <c r="J30" i="2"/>
  <c r="I30" i="2"/>
  <c r="H30" i="2"/>
  <c r="G30" i="2"/>
  <c r="F30" i="2"/>
  <c r="E30" i="2"/>
  <c r="D30" i="2"/>
  <c r="C30" i="2"/>
  <c r="B30" i="2"/>
  <c r="Q29" i="2"/>
  <c r="P29" i="2"/>
  <c r="O29" i="2"/>
  <c r="N29" i="2"/>
  <c r="M29" i="2"/>
  <c r="L29" i="2"/>
  <c r="K29" i="2"/>
  <c r="J29" i="2"/>
  <c r="I29" i="2"/>
  <c r="H29" i="2"/>
  <c r="G29" i="2"/>
  <c r="F29" i="2"/>
  <c r="E29" i="2"/>
  <c r="D29" i="2"/>
  <c r="C29" i="2"/>
  <c r="B29" i="2"/>
  <c r="Q28" i="2"/>
  <c r="P28" i="2"/>
  <c r="O28" i="2"/>
  <c r="N28" i="2"/>
  <c r="M28" i="2"/>
  <c r="L28" i="2"/>
  <c r="K28" i="2"/>
  <c r="J28" i="2"/>
  <c r="I28" i="2"/>
  <c r="H28" i="2"/>
  <c r="G28" i="2"/>
  <c r="F28" i="2"/>
  <c r="E28" i="2"/>
  <c r="D28" i="2"/>
  <c r="C28" i="2"/>
  <c r="B28" i="2"/>
  <c r="Q27" i="2"/>
  <c r="P27" i="2"/>
  <c r="O27" i="2"/>
  <c r="N27" i="2"/>
  <c r="M27" i="2"/>
  <c r="L27" i="2"/>
  <c r="K27" i="2"/>
  <c r="J27" i="2"/>
  <c r="I27" i="2"/>
  <c r="H27" i="2"/>
  <c r="G27" i="2"/>
  <c r="F27" i="2"/>
  <c r="E27" i="2"/>
  <c r="D27" i="2"/>
  <c r="C27" i="2"/>
  <c r="B27" i="2"/>
  <c r="Q26" i="2"/>
  <c r="P26" i="2"/>
  <c r="O26" i="2"/>
  <c r="N26" i="2"/>
  <c r="M26" i="2"/>
  <c r="L26" i="2"/>
  <c r="K26" i="2"/>
  <c r="J26" i="2"/>
  <c r="I26" i="2"/>
  <c r="H26" i="2"/>
  <c r="G26" i="2"/>
  <c r="F26" i="2"/>
  <c r="E26" i="2"/>
  <c r="D26" i="2"/>
  <c r="C26" i="2"/>
  <c r="B26" i="2"/>
  <c r="Q25" i="2"/>
  <c r="P25" i="2"/>
  <c r="O25" i="2"/>
  <c r="N25" i="2"/>
  <c r="M25" i="2"/>
  <c r="L25" i="2"/>
  <c r="K25" i="2"/>
  <c r="J25" i="2"/>
  <c r="I25" i="2"/>
  <c r="H25" i="2"/>
  <c r="G25" i="2"/>
  <c r="F25" i="2"/>
  <c r="E25" i="2"/>
  <c r="D25" i="2"/>
  <c r="C25" i="2"/>
  <c r="B25" i="2"/>
  <c r="Q24" i="2"/>
  <c r="P24" i="2"/>
  <c r="O24" i="2"/>
  <c r="N24" i="2"/>
  <c r="M24" i="2"/>
  <c r="L24" i="2"/>
  <c r="K24" i="2"/>
  <c r="J24" i="2"/>
  <c r="I24" i="2"/>
  <c r="H24" i="2"/>
  <c r="G24" i="2"/>
  <c r="F24" i="2"/>
  <c r="E24" i="2"/>
  <c r="D24" i="2"/>
  <c r="C24" i="2"/>
  <c r="B24" i="2"/>
  <c r="Q23" i="2"/>
  <c r="P23" i="2"/>
  <c r="O23" i="2"/>
  <c r="N23" i="2"/>
  <c r="M23" i="2"/>
  <c r="L23" i="2"/>
  <c r="K23" i="2"/>
  <c r="J23" i="2"/>
  <c r="I23" i="2"/>
  <c r="H23" i="2"/>
  <c r="G23" i="2"/>
  <c r="F23" i="2"/>
  <c r="E23" i="2"/>
  <c r="D23" i="2"/>
  <c r="C23" i="2"/>
  <c r="B23" i="2"/>
  <c r="Q22" i="2"/>
  <c r="P22" i="2"/>
  <c r="O22" i="2"/>
  <c r="N22" i="2"/>
  <c r="M22" i="2"/>
  <c r="L22" i="2"/>
  <c r="K22" i="2"/>
  <c r="J22" i="2"/>
  <c r="I22" i="2"/>
  <c r="H22" i="2"/>
  <c r="G22" i="2"/>
  <c r="F22" i="2"/>
  <c r="E22" i="2"/>
  <c r="D22" i="2"/>
  <c r="C22" i="2"/>
  <c r="B22" i="2"/>
  <c r="Q21" i="2"/>
  <c r="P21" i="2"/>
  <c r="O21" i="2"/>
  <c r="N21" i="2"/>
  <c r="M21" i="2"/>
  <c r="L21" i="2"/>
  <c r="K21" i="2"/>
  <c r="J21" i="2"/>
  <c r="I21" i="2"/>
  <c r="H21" i="2"/>
  <c r="G21" i="2"/>
  <c r="F21" i="2"/>
  <c r="E21" i="2"/>
  <c r="D21" i="2"/>
  <c r="C21" i="2"/>
  <c r="B21" i="2"/>
  <c r="Q20" i="2"/>
  <c r="P20" i="2"/>
  <c r="O20" i="2"/>
  <c r="N20" i="2"/>
  <c r="M20" i="2"/>
  <c r="L20" i="2"/>
  <c r="K20" i="2"/>
  <c r="J20" i="2"/>
  <c r="I20" i="2"/>
  <c r="H20" i="2"/>
  <c r="G20" i="2"/>
  <c r="F20" i="2"/>
  <c r="E20" i="2"/>
  <c r="D20" i="2"/>
  <c r="C20" i="2"/>
  <c r="B20" i="2"/>
  <c r="Q19" i="2"/>
  <c r="P19" i="2"/>
  <c r="O19" i="2"/>
  <c r="N19" i="2"/>
  <c r="M19" i="2"/>
  <c r="L19" i="2"/>
  <c r="K19" i="2"/>
  <c r="J19" i="2"/>
  <c r="I19" i="2"/>
  <c r="H19" i="2"/>
  <c r="G19" i="2"/>
  <c r="F19" i="2"/>
  <c r="E19" i="2"/>
  <c r="D19" i="2"/>
  <c r="C19" i="2"/>
  <c r="B19" i="2"/>
  <c r="Q18" i="2"/>
  <c r="P18" i="2"/>
  <c r="O18" i="2"/>
  <c r="N18" i="2"/>
  <c r="M18" i="2"/>
  <c r="L18" i="2"/>
  <c r="K18" i="2"/>
  <c r="J18" i="2"/>
  <c r="I18" i="2"/>
  <c r="H18" i="2"/>
  <c r="G18" i="2"/>
  <c r="F18" i="2"/>
  <c r="E18" i="2"/>
  <c r="D18" i="2"/>
  <c r="C18" i="2"/>
  <c r="B18" i="2"/>
  <c r="Q17" i="2"/>
  <c r="P17" i="2"/>
  <c r="O17" i="2"/>
  <c r="N17" i="2"/>
  <c r="M17" i="2"/>
  <c r="L17" i="2"/>
  <c r="K17" i="2"/>
  <c r="J17" i="2"/>
  <c r="I17" i="2"/>
  <c r="H17" i="2"/>
  <c r="G17" i="2"/>
  <c r="F17" i="2"/>
  <c r="E17" i="2"/>
  <c r="D17" i="2"/>
  <c r="C17" i="2"/>
  <c r="B17" i="2"/>
  <c r="Q16" i="2"/>
  <c r="P16" i="2"/>
  <c r="O16" i="2"/>
  <c r="N16" i="2"/>
  <c r="M16" i="2"/>
  <c r="L16" i="2"/>
  <c r="K16" i="2"/>
  <c r="J16" i="2"/>
  <c r="I16" i="2"/>
  <c r="H16" i="2"/>
  <c r="G16" i="2"/>
  <c r="F16" i="2"/>
  <c r="E16" i="2"/>
  <c r="D16" i="2"/>
  <c r="C16" i="2"/>
  <c r="B16" i="2"/>
  <c r="Q15" i="2"/>
  <c r="P15" i="2"/>
  <c r="O15" i="2"/>
  <c r="N15" i="2"/>
  <c r="M15" i="2"/>
  <c r="L15" i="2"/>
  <c r="K15" i="2"/>
  <c r="J15" i="2"/>
  <c r="I15" i="2"/>
  <c r="H15" i="2"/>
  <c r="G15" i="2"/>
  <c r="F15" i="2"/>
  <c r="E15" i="2"/>
  <c r="D15" i="2"/>
  <c r="C15" i="2"/>
  <c r="B15" i="2"/>
  <c r="Q14" i="2"/>
  <c r="P14" i="2"/>
  <c r="O14" i="2"/>
  <c r="N14" i="2"/>
  <c r="M14" i="2"/>
  <c r="L14" i="2"/>
  <c r="K14" i="2"/>
  <c r="J14" i="2"/>
  <c r="I14" i="2"/>
  <c r="H14" i="2"/>
  <c r="G14" i="2"/>
  <c r="F14" i="2"/>
  <c r="E14" i="2"/>
  <c r="D14" i="2"/>
  <c r="C14" i="2"/>
  <c r="B14" i="2"/>
  <c r="Q13" i="2"/>
  <c r="P13" i="2"/>
  <c r="O13" i="2"/>
  <c r="N13" i="2"/>
  <c r="M13" i="2"/>
  <c r="L13" i="2"/>
  <c r="K13" i="2"/>
  <c r="J13" i="2"/>
  <c r="I13" i="2"/>
  <c r="H13" i="2"/>
  <c r="G13" i="2"/>
  <c r="F13" i="2"/>
  <c r="E13" i="2"/>
  <c r="D13" i="2"/>
  <c r="C13" i="2"/>
  <c r="B13" i="2"/>
  <c r="Q12" i="2"/>
  <c r="P12" i="2"/>
  <c r="O12" i="2"/>
  <c r="N12" i="2"/>
  <c r="M12" i="2"/>
  <c r="L12" i="2"/>
  <c r="K12" i="2"/>
  <c r="J12" i="2"/>
  <c r="I12" i="2"/>
  <c r="H12" i="2"/>
  <c r="G12" i="2"/>
  <c r="F12" i="2"/>
  <c r="E12" i="2"/>
  <c r="D12" i="2"/>
  <c r="C12" i="2"/>
  <c r="B12" i="2"/>
  <c r="Q11" i="2"/>
  <c r="P11" i="2"/>
  <c r="O11" i="2"/>
  <c r="N11" i="2"/>
  <c r="M11" i="2"/>
  <c r="L11" i="2"/>
  <c r="K11" i="2"/>
  <c r="J11" i="2"/>
  <c r="I11" i="2"/>
  <c r="H11" i="2"/>
  <c r="G11" i="2"/>
  <c r="F11" i="2"/>
  <c r="E11" i="2"/>
  <c r="D11" i="2"/>
  <c r="C11" i="2"/>
  <c r="B11" i="2"/>
  <c r="Q10" i="2"/>
  <c r="P10" i="2"/>
  <c r="O10" i="2"/>
  <c r="N10" i="2"/>
  <c r="M10" i="2"/>
  <c r="L10" i="2"/>
  <c r="K10" i="2"/>
  <c r="J10" i="2"/>
  <c r="I10" i="2"/>
  <c r="H10" i="2"/>
  <c r="G10" i="2"/>
  <c r="F10" i="2"/>
  <c r="E10" i="2"/>
  <c r="D10" i="2"/>
  <c r="C10" i="2"/>
  <c r="B10" i="2"/>
  <c r="Q9" i="2"/>
  <c r="P9" i="2"/>
  <c r="O9" i="2"/>
  <c r="N9" i="2"/>
  <c r="M9" i="2"/>
  <c r="L9" i="2"/>
  <c r="K9" i="2"/>
  <c r="J9" i="2"/>
  <c r="I9" i="2"/>
  <c r="H9" i="2"/>
  <c r="G9" i="2"/>
  <c r="F9" i="2"/>
  <c r="E9" i="2"/>
  <c r="D9" i="2"/>
  <c r="C9" i="2"/>
  <c r="B9" i="2"/>
  <c r="Q8" i="2"/>
  <c r="P8" i="2"/>
  <c r="O8" i="2"/>
  <c r="N8" i="2"/>
  <c r="M8" i="2"/>
  <c r="L8" i="2"/>
  <c r="K8" i="2"/>
  <c r="J8" i="2"/>
  <c r="I8" i="2"/>
  <c r="H8" i="2"/>
  <c r="G8" i="2"/>
  <c r="F8" i="2"/>
  <c r="E8" i="2"/>
  <c r="D8" i="2"/>
  <c r="C8" i="2"/>
  <c r="B8" i="2"/>
  <c r="Q7" i="2"/>
  <c r="P7" i="2"/>
  <c r="O7" i="2"/>
  <c r="N7" i="2"/>
  <c r="M7" i="2"/>
  <c r="L7" i="2"/>
  <c r="K7" i="2"/>
  <c r="J7" i="2"/>
  <c r="I7" i="2"/>
  <c r="H7" i="2"/>
  <c r="G7" i="2"/>
  <c r="F7" i="2"/>
  <c r="E7" i="2"/>
  <c r="D7" i="2"/>
  <c r="C7" i="2"/>
  <c r="B7" i="2"/>
  <c r="Q6" i="2"/>
  <c r="P6" i="2"/>
  <c r="O6" i="2"/>
  <c r="N6" i="2"/>
  <c r="M6" i="2"/>
  <c r="L6" i="2"/>
  <c r="K6" i="2"/>
  <c r="J6" i="2"/>
  <c r="I6" i="2"/>
  <c r="H6" i="2"/>
  <c r="G6" i="2"/>
  <c r="F6" i="2"/>
  <c r="E6" i="2"/>
  <c r="D6" i="2"/>
  <c r="C6" i="2"/>
  <c r="B6" i="2"/>
  <c r="Q5" i="2"/>
  <c r="P5" i="2"/>
  <c r="O5" i="2"/>
  <c r="N5" i="2"/>
  <c r="M5" i="2"/>
  <c r="L5" i="2"/>
  <c r="K5" i="2"/>
  <c r="J5" i="2"/>
  <c r="I5" i="2"/>
  <c r="H5" i="2"/>
  <c r="G5" i="2"/>
  <c r="F5" i="2"/>
  <c r="E5" i="2"/>
  <c r="D5" i="2"/>
  <c r="C5" i="2"/>
  <c r="B5" i="2"/>
  <c r="Q4" i="2"/>
  <c r="P4" i="2"/>
  <c r="O4" i="2"/>
  <c r="N4" i="2"/>
  <c r="M4" i="2"/>
  <c r="L4" i="2"/>
  <c r="K4" i="2"/>
  <c r="J4" i="2"/>
  <c r="I4" i="2"/>
  <c r="H4" i="2"/>
  <c r="G4" i="2"/>
  <c r="F4" i="2"/>
  <c r="E4" i="2"/>
  <c r="D4" i="2"/>
  <c r="C4" i="2"/>
  <c r="B4" i="2"/>
  <c r="Q3" i="2"/>
  <c r="P3" i="2"/>
  <c r="O3" i="2"/>
  <c r="N3" i="2"/>
  <c r="M3" i="2"/>
  <c r="L3" i="2"/>
  <c r="K3" i="2"/>
  <c r="J3" i="2"/>
  <c r="I3" i="2"/>
  <c r="H3" i="2"/>
  <c r="G3" i="2"/>
  <c r="F3" i="2"/>
  <c r="E3" i="2"/>
  <c r="D3" i="2"/>
  <c r="C3" i="2"/>
  <c r="B3" i="2"/>
  <c r="Q2" i="2"/>
  <c r="P2" i="2"/>
  <c r="O2" i="2"/>
  <c r="N2" i="2"/>
  <c r="M2" i="2"/>
  <c r="L2" i="2"/>
  <c r="K2" i="2"/>
  <c r="J2" i="2"/>
  <c r="I2" i="2"/>
  <c r="H2" i="2"/>
  <c r="G2" i="2"/>
  <c r="F2" i="2"/>
  <c r="E2" i="2"/>
  <c r="D2" i="2"/>
  <c r="C2" i="2"/>
  <c r="B2" i="2"/>
  <c r="E6400" i="1"/>
  <c r="C6400" i="1"/>
  <c r="B6400" i="1" s="1"/>
  <c r="E6399" i="1"/>
  <c r="C6399" i="1"/>
  <c r="B6399" i="1" s="1"/>
  <c r="E6398" i="1"/>
  <c r="C6398" i="1"/>
  <c r="B6398" i="1" s="1"/>
  <c r="E6397" i="1"/>
  <c r="C6397" i="1"/>
  <c r="B6397" i="1" s="1"/>
  <c r="E6396" i="1"/>
  <c r="C6396" i="1"/>
  <c r="B6396" i="1" s="1"/>
  <c r="E6395" i="1"/>
  <c r="C6395" i="1"/>
  <c r="B6395" i="1" s="1"/>
  <c r="E6394" i="1"/>
  <c r="C6394" i="1"/>
  <c r="B6394" i="1" s="1"/>
  <c r="E6389" i="1"/>
  <c r="AJ6389" i="1" s="1"/>
  <c r="AK6389" i="1" s="1"/>
  <c r="C6389" i="1"/>
  <c r="B6389" i="1" s="1"/>
  <c r="E6388" i="1"/>
  <c r="C6388" i="1"/>
  <c r="B6388" i="1" s="1"/>
  <c r="E6387" i="1"/>
  <c r="C6387" i="1"/>
  <c r="B6387" i="1" s="1"/>
  <c r="E6386" i="1"/>
  <c r="AJ6386" i="1" s="1"/>
  <c r="AK6386" i="1" s="1"/>
  <c r="C6386" i="1"/>
  <c r="B6386" i="1" s="1"/>
  <c r="E6385" i="1"/>
  <c r="AJ6385" i="1" s="1"/>
  <c r="AK6385" i="1" s="1"/>
  <c r="C6385" i="1"/>
  <c r="B6385" i="1" s="1"/>
  <c r="E6384" i="1"/>
  <c r="AJ6384" i="1" s="1"/>
  <c r="AK6384" i="1" s="1"/>
  <c r="C6384" i="1"/>
  <c r="B6384" i="1" s="1"/>
  <c r="E6383" i="1"/>
  <c r="C6383" i="1"/>
  <c r="B6383" i="1" s="1"/>
  <c r="E6382" i="1"/>
  <c r="AJ6382" i="1" s="1"/>
  <c r="AK6382" i="1" s="1"/>
  <c r="C6382" i="1"/>
  <c r="B6382" i="1" s="1"/>
  <c r="E6381" i="1"/>
  <c r="AJ6381" i="1" s="1"/>
  <c r="AK6381" i="1" s="1"/>
  <c r="C6381" i="1"/>
  <c r="B6381" i="1" s="1"/>
  <c r="E6380" i="1"/>
  <c r="AJ6380" i="1" s="1"/>
  <c r="AK6380" i="1" s="1"/>
  <c r="C6380" i="1"/>
  <c r="B6380" i="1" s="1"/>
  <c r="E6379" i="1"/>
  <c r="C6379" i="1"/>
  <c r="B6379" i="1" s="1"/>
  <c r="E6378" i="1"/>
  <c r="AJ6378" i="1" s="1"/>
  <c r="AK6378" i="1" s="1"/>
  <c r="C6378" i="1"/>
  <c r="B6378" i="1" s="1"/>
  <c r="E6377" i="1"/>
  <c r="AJ6377" i="1" s="1"/>
  <c r="AK6377" i="1" s="1"/>
  <c r="C6377" i="1"/>
  <c r="B6377" i="1" s="1"/>
  <c r="E6376" i="1"/>
  <c r="AJ6376" i="1" s="1"/>
  <c r="AK6376" i="1" s="1"/>
  <c r="C6376" i="1"/>
  <c r="B6376" i="1" s="1"/>
  <c r="E6375" i="1"/>
  <c r="C6375" i="1"/>
  <c r="B6375" i="1" s="1"/>
  <c r="E6374" i="1"/>
  <c r="AJ6374" i="1" s="1"/>
  <c r="AK6374" i="1" s="1"/>
  <c r="C6374" i="1"/>
  <c r="B6374" i="1" s="1"/>
  <c r="E6373" i="1"/>
  <c r="AJ6373" i="1" s="1"/>
  <c r="AK6373" i="1" s="1"/>
  <c r="C6373" i="1"/>
  <c r="B6373" i="1" s="1"/>
  <c r="E6372" i="1"/>
  <c r="C6372" i="1"/>
  <c r="B6372" i="1" s="1"/>
  <c r="E6371" i="1"/>
  <c r="C6371" i="1"/>
  <c r="B6371" i="1" s="1"/>
  <c r="E6370" i="1"/>
  <c r="AJ6370" i="1" s="1"/>
  <c r="AK6370" i="1" s="1"/>
  <c r="C6370" i="1"/>
  <c r="B6370" i="1" s="1"/>
  <c r="E6369" i="1"/>
  <c r="AJ6369" i="1" s="1"/>
  <c r="AK6369" i="1" s="1"/>
  <c r="C6369" i="1"/>
  <c r="B6369" i="1" s="1"/>
  <c r="E6368" i="1"/>
  <c r="AJ6368" i="1" s="1"/>
  <c r="AK6368" i="1" s="1"/>
  <c r="C6368" i="1"/>
  <c r="B6368" i="1" s="1"/>
  <c r="E6367" i="1"/>
  <c r="C6367" i="1"/>
  <c r="B6367" i="1" s="1"/>
  <c r="E6366" i="1"/>
  <c r="AJ6366" i="1" s="1"/>
  <c r="AK6366" i="1" s="1"/>
  <c r="C6366" i="1"/>
  <c r="B6366" i="1" s="1"/>
  <c r="E6365" i="1"/>
  <c r="AJ6365" i="1" s="1"/>
  <c r="AK6365" i="1" s="1"/>
  <c r="C6365" i="1"/>
  <c r="B6365" i="1" s="1"/>
  <c r="E6364" i="1"/>
  <c r="AJ6364" i="1" s="1"/>
  <c r="AK6364" i="1" s="1"/>
  <c r="C6364" i="1"/>
  <c r="B6364" i="1" s="1"/>
  <c r="E6363" i="1"/>
  <c r="C6363" i="1"/>
  <c r="B6363" i="1" s="1"/>
  <c r="E6362" i="1"/>
  <c r="AJ6362" i="1" s="1"/>
  <c r="AK6362" i="1" s="1"/>
  <c r="C6362" i="1"/>
  <c r="B6362" i="1" s="1"/>
  <c r="E6361" i="1"/>
  <c r="AJ6361" i="1" s="1"/>
  <c r="AK6361" i="1" s="1"/>
  <c r="C6361" i="1"/>
  <c r="B6361" i="1" s="1"/>
  <c r="E6360" i="1"/>
  <c r="AJ6360" i="1" s="1"/>
  <c r="AK6360" i="1" s="1"/>
  <c r="C6360" i="1"/>
  <c r="B6360" i="1" s="1"/>
  <c r="E6359" i="1"/>
  <c r="C6359" i="1"/>
  <c r="B6359" i="1" s="1"/>
  <c r="E6358" i="1"/>
  <c r="AJ6358" i="1" s="1"/>
  <c r="AK6358" i="1" s="1"/>
  <c r="C6358" i="1"/>
  <c r="B6358" i="1" s="1"/>
  <c r="E6357" i="1"/>
  <c r="AJ6357" i="1" s="1"/>
  <c r="AK6357" i="1" s="1"/>
  <c r="C6357" i="1"/>
  <c r="B6357" i="1" s="1"/>
  <c r="E6356" i="1"/>
  <c r="AJ6356" i="1" s="1"/>
  <c r="AK6356" i="1" s="1"/>
  <c r="C6356" i="1"/>
  <c r="B6356" i="1" s="1"/>
  <c r="E6355" i="1"/>
  <c r="C6355" i="1"/>
  <c r="B6355" i="1" s="1"/>
  <c r="E6354" i="1"/>
  <c r="AJ6354" i="1" s="1"/>
  <c r="AK6354" i="1" s="1"/>
  <c r="C6354" i="1"/>
  <c r="B6354" i="1" s="1"/>
  <c r="E6353" i="1"/>
  <c r="AJ6353" i="1" s="1"/>
  <c r="AK6353" i="1" s="1"/>
  <c r="C6353" i="1"/>
  <c r="B6353" i="1" s="1"/>
  <c r="E6352" i="1"/>
  <c r="AJ6352" i="1" s="1"/>
  <c r="AK6352" i="1" s="1"/>
  <c r="C6352" i="1"/>
  <c r="B6352" i="1" s="1"/>
  <c r="E6351" i="1"/>
  <c r="C6351" i="1"/>
  <c r="B6351" i="1" s="1"/>
  <c r="E6350" i="1"/>
  <c r="C6350" i="1"/>
  <c r="B6350" i="1" s="1"/>
  <c r="E6349" i="1"/>
  <c r="C6349" i="1"/>
  <c r="B6349" i="1" s="1"/>
  <c r="E6348" i="1"/>
  <c r="AJ6348" i="1" s="1"/>
  <c r="AK6348" i="1" s="1"/>
  <c r="C6348" i="1"/>
  <c r="B6348" i="1" s="1"/>
  <c r="E6347" i="1"/>
  <c r="C6347" i="1"/>
  <c r="B6347" i="1" s="1"/>
  <c r="E6346" i="1"/>
  <c r="C6346" i="1"/>
  <c r="B6346" i="1" s="1"/>
  <c r="E6345" i="1"/>
  <c r="AJ6345" i="1" s="1"/>
  <c r="AK6345" i="1" s="1"/>
  <c r="C6345" i="1"/>
  <c r="B6345" i="1" s="1"/>
  <c r="E6344" i="1"/>
  <c r="AJ6344" i="1" s="1"/>
  <c r="AK6344" i="1" s="1"/>
  <c r="C6344" i="1"/>
  <c r="B6344" i="1" s="1"/>
  <c r="E6343" i="1"/>
  <c r="C6343" i="1"/>
  <c r="B6343" i="1" s="1"/>
  <c r="E6342" i="1"/>
  <c r="C6342" i="1"/>
  <c r="B6342" i="1" s="1"/>
  <c r="E6341" i="1"/>
  <c r="AJ6341" i="1" s="1"/>
  <c r="AK6341" i="1" s="1"/>
  <c r="C6341" i="1"/>
  <c r="B6341" i="1" s="1"/>
  <c r="E6340" i="1"/>
  <c r="AJ6340" i="1" s="1"/>
  <c r="AK6340" i="1" s="1"/>
  <c r="C6340" i="1"/>
  <c r="B6340" i="1" s="1"/>
  <c r="E6339" i="1"/>
  <c r="C6339" i="1"/>
  <c r="B6339" i="1" s="1"/>
  <c r="E6338" i="1"/>
  <c r="AJ6338" i="1" s="1"/>
  <c r="AK6338" i="1" s="1"/>
  <c r="C6338" i="1"/>
  <c r="B6338" i="1" s="1"/>
  <c r="E6337" i="1"/>
  <c r="C6337" i="1"/>
  <c r="B6337" i="1" s="1"/>
  <c r="E6336" i="1"/>
  <c r="C6336" i="1"/>
  <c r="B6336" i="1" s="1"/>
  <c r="E6335" i="1"/>
  <c r="C6335" i="1"/>
  <c r="B6335" i="1" s="1"/>
  <c r="E6334" i="1"/>
  <c r="AJ6334" i="1" s="1"/>
  <c r="AK6334" i="1" s="1"/>
  <c r="C6334" i="1"/>
  <c r="B6334" i="1" s="1"/>
  <c r="E6333" i="1"/>
  <c r="AJ6333" i="1" s="1"/>
  <c r="AK6333" i="1" s="1"/>
  <c r="C6333" i="1"/>
  <c r="B6333" i="1" s="1"/>
  <c r="E6332" i="1"/>
  <c r="AJ6332" i="1" s="1"/>
  <c r="AK6332" i="1" s="1"/>
  <c r="C6332" i="1"/>
  <c r="B6332" i="1" s="1"/>
  <c r="E6331" i="1"/>
  <c r="C6331" i="1"/>
  <c r="B6331" i="1" s="1"/>
  <c r="E6330" i="1"/>
  <c r="C6330" i="1"/>
  <c r="B6330" i="1" s="1"/>
  <c r="E6329" i="1"/>
  <c r="C6329" i="1"/>
  <c r="B6329" i="1" s="1"/>
  <c r="E6328" i="1"/>
  <c r="C6328" i="1"/>
  <c r="B6328" i="1" s="1"/>
  <c r="E6327" i="1"/>
  <c r="C6327" i="1"/>
  <c r="B6327" i="1" s="1"/>
  <c r="E6326" i="1"/>
  <c r="C6326" i="1"/>
  <c r="B6326" i="1" s="1"/>
  <c r="E6325" i="1"/>
  <c r="C6325" i="1"/>
  <c r="B6325" i="1" s="1"/>
  <c r="E6324" i="1"/>
  <c r="C6324" i="1"/>
  <c r="B6324" i="1" s="1"/>
  <c r="E6323" i="1"/>
  <c r="C6323" i="1"/>
  <c r="B6323" i="1" s="1"/>
  <c r="E6322" i="1"/>
  <c r="C6322" i="1"/>
  <c r="B6322" i="1" s="1"/>
  <c r="E6321" i="1"/>
  <c r="AJ6321" i="1" s="1"/>
  <c r="AK6321" i="1" s="1"/>
  <c r="C6321" i="1"/>
  <c r="B6321" i="1" s="1"/>
  <c r="E6320" i="1"/>
  <c r="C6320" i="1"/>
  <c r="B6320" i="1" s="1"/>
  <c r="E6319" i="1"/>
  <c r="C6319" i="1"/>
  <c r="B6319" i="1" s="1"/>
  <c r="E6318" i="1"/>
  <c r="C6318" i="1"/>
  <c r="B6318" i="1" s="1"/>
  <c r="E6317" i="1"/>
  <c r="AJ6317" i="1" s="1"/>
  <c r="AK6317" i="1" s="1"/>
  <c r="C6317" i="1"/>
  <c r="B6317" i="1" s="1"/>
  <c r="E6316" i="1"/>
  <c r="C6316" i="1"/>
  <c r="B6316" i="1" s="1"/>
  <c r="E6315" i="1"/>
  <c r="C6315" i="1"/>
  <c r="B6315" i="1" s="1"/>
  <c r="E6314" i="1"/>
  <c r="AJ6314" i="1" s="1"/>
  <c r="AK6314" i="1" s="1"/>
  <c r="C6314" i="1"/>
  <c r="B6314" i="1" s="1"/>
  <c r="E6180" i="1"/>
  <c r="C6180" i="1"/>
  <c r="B6180" i="1" s="1"/>
  <c r="E6179" i="1"/>
  <c r="C6179" i="1"/>
  <c r="B6179" i="1" s="1"/>
  <c r="E6178" i="1"/>
  <c r="C6178" i="1"/>
  <c r="B6178" i="1" s="1"/>
  <c r="E6177" i="1"/>
  <c r="C6177" i="1"/>
  <c r="B6177" i="1" s="1"/>
  <c r="E6176" i="1"/>
  <c r="AJ6176" i="1" s="1"/>
  <c r="AK6176" i="1" s="1"/>
  <c r="C6176" i="1"/>
  <c r="B6176" i="1" s="1"/>
  <c r="E6175" i="1"/>
  <c r="C6175" i="1"/>
  <c r="B6175" i="1" s="1"/>
  <c r="E6174" i="1"/>
  <c r="C6174" i="1"/>
  <c r="B6174" i="1" s="1"/>
  <c r="E6173" i="1"/>
  <c r="C6173" i="1"/>
  <c r="B6173" i="1" s="1"/>
  <c r="E6172" i="1"/>
  <c r="AJ6172" i="1" s="1"/>
  <c r="AK6172" i="1" s="1"/>
  <c r="C6172" i="1"/>
  <c r="B6172" i="1" s="1"/>
  <c r="E6171" i="1"/>
  <c r="C6171" i="1"/>
  <c r="B6171" i="1" s="1"/>
  <c r="E6170" i="1"/>
  <c r="C6170" i="1"/>
  <c r="B6170" i="1" s="1"/>
  <c r="E6169" i="1"/>
  <c r="C6169" i="1"/>
  <c r="B6169" i="1" s="1"/>
  <c r="E6168" i="1"/>
  <c r="AJ6168" i="1" s="1"/>
  <c r="AK6168" i="1" s="1"/>
  <c r="C6168" i="1"/>
  <c r="B6168" i="1" s="1"/>
  <c r="E6167" i="1"/>
  <c r="C6167" i="1"/>
  <c r="B6167" i="1" s="1"/>
  <c r="E6166" i="1"/>
  <c r="C6166" i="1"/>
  <c r="B6166" i="1" s="1"/>
  <c r="E6165" i="1"/>
  <c r="C6165" i="1"/>
  <c r="B6165" i="1" s="1"/>
  <c r="E6164" i="1"/>
  <c r="C6164" i="1"/>
  <c r="B6164" i="1" s="1"/>
  <c r="E6163" i="1"/>
  <c r="C6163" i="1"/>
  <c r="B6163" i="1" s="1"/>
  <c r="E6162" i="1"/>
  <c r="C6162" i="1"/>
  <c r="B6162" i="1" s="1"/>
  <c r="E6161" i="1"/>
  <c r="C6161" i="1"/>
  <c r="B6161" i="1" s="1"/>
  <c r="E6160" i="1"/>
  <c r="AJ6160" i="1" s="1"/>
  <c r="AK6160" i="1" s="1"/>
  <c r="C6160" i="1"/>
  <c r="B6160" i="1" s="1"/>
  <c r="E6159" i="1"/>
  <c r="C6159" i="1"/>
  <c r="B6159" i="1" s="1"/>
  <c r="E6158" i="1"/>
  <c r="C6158" i="1"/>
  <c r="B6158" i="1" s="1"/>
  <c r="E6157" i="1"/>
  <c r="C6157" i="1"/>
  <c r="B6157" i="1" s="1"/>
  <c r="E6156" i="1"/>
  <c r="AJ6156" i="1" s="1"/>
  <c r="AK6156" i="1" s="1"/>
  <c r="C6156" i="1"/>
  <c r="B6156" i="1" s="1"/>
  <c r="E6155" i="1"/>
  <c r="C6155" i="1"/>
  <c r="B6155" i="1" s="1"/>
  <c r="E6154" i="1"/>
  <c r="C6154" i="1"/>
  <c r="B6154" i="1" s="1"/>
  <c r="E6153" i="1"/>
  <c r="C6153" i="1"/>
  <c r="B6153" i="1" s="1"/>
  <c r="E6152" i="1"/>
  <c r="C6152" i="1"/>
  <c r="B6152" i="1" s="1"/>
  <c r="E6151" i="1"/>
  <c r="AJ6151" i="1" s="1"/>
  <c r="AK6151" i="1" s="1"/>
  <c r="C6151" i="1"/>
  <c r="B6151" i="1" s="1"/>
  <c r="E6150" i="1"/>
  <c r="C6150" i="1"/>
  <c r="B6150" i="1" s="1"/>
  <c r="E6149" i="1"/>
  <c r="C6149" i="1"/>
  <c r="B6149" i="1" s="1"/>
  <c r="E6148" i="1"/>
  <c r="C6148" i="1"/>
  <c r="B6148" i="1" s="1"/>
  <c r="E6147" i="1"/>
  <c r="AJ6147" i="1" s="1"/>
  <c r="AK6147" i="1" s="1"/>
  <c r="C6147" i="1"/>
  <c r="B6147" i="1" s="1"/>
  <c r="E6146" i="1"/>
  <c r="C6146" i="1"/>
  <c r="B6146" i="1" s="1"/>
  <c r="E6145" i="1"/>
  <c r="C6145" i="1"/>
  <c r="B6145" i="1" s="1"/>
  <c r="E6144" i="1"/>
  <c r="AJ6144" i="1" s="1"/>
  <c r="AK6144" i="1" s="1"/>
  <c r="C6144" i="1"/>
  <c r="B6144" i="1" s="1"/>
  <c r="E6143" i="1"/>
  <c r="C6143" i="1"/>
  <c r="B6143" i="1" s="1"/>
  <c r="E6142" i="1"/>
  <c r="C6142" i="1"/>
  <c r="B6142" i="1" s="1"/>
  <c r="E6141" i="1"/>
  <c r="C6141" i="1"/>
  <c r="B6141" i="1" s="1"/>
  <c r="E6140" i="1"/>
  <c r="AJ6140" i="1" s="1"/>
  <c r="AK6140" i="1" s="1"/>
  <c r="C6140" i="1"/>
  <c r="B6140" i="1" s="1"/>
  <c r="E6139" i="1"/>
  <c r="C6139" i="1"/>
  <c r="B6139" i="1" s="1"/>
  <c r="E6138" i="1"/>
  <c r="C6138" i="1"/>
  <c r="B6138" i="1" s="1"/>
  <c r="E6137" i="1"/>
  <c r="C6137" i="1"/>
  <c r="B6137" i="1" s="1"/>
  <c r="E6136" i="1"/>
  <c r="C6136" i="1"/>
  <c r="B6136" i="1" s="1"/>
  <c r="E6135" i="1"/>
  <c r="C6135" i="1"/>
  <c r="B6135" i="1" s="1"/>
  <c r="E6134" i="1"/>
  <c r="C6134" i="1"/>
  <c r="B6134" i="1" s="1"/>
  <c r="E6133" i="1"/>
  <c r="C6133" i="1"/>
  <c r="B6133" i="1" s="1"/>
  <c r="E6132" i="1"/>
  <c r="C6132" i="1"/>
  <c r="B6132" i="1" s="1"/>
  <c r="E6131" i="1"/>
  <c r="C6131" i="1"/>
  <c r="B6131" i="1" s="1"/>
  <c r="E6130" i="1"/>
  <c r="C6130" i="1"/>
  <c r="B6130" i="1" s="1"/>
  <c r="E6129" i="1"/>
  <c r="C6129" i="1"/>
  <c r="B6129" i="1" s="1"/>
  <c r="E6128" i="1"/>
  <c r="C6128" i="1"/>
  <c r="B6128" i="1" s="1"/>
  <c r="E6127" i="1"/>
  <c r="AJ6127" i="1" s="1"/>
  <c r="AK6127" i="1" s="1"/>
  <c r="C6127" i="1"/>
  <c r="B6127" i="1" s="1"/>
  <c r="E6126" i="1"/>
  <c r="C6126" i="1"/>
  <c r="B6126" i="1" s="1"/>
  <c r="E6125" i="1"/>
  <c r="C6125" i="1"/>
  <c r="B6125" i="1" s="1"/>
  <c r="E6124" i="1"/>
  <c r="C6124" i="1"/>
  <c r="B6124" i="1" s="1"/>
  <c r="E6123" i="1"/>
  <c r="C6123" i="1"/>
  <c r="B6123" i="1" s="1"/>
  <c r="E6122" i="1"/>
  <c r="C6122" i="1"/>
  <c r="B6122" i="1" s="1"/>
  <c r="E6121" i="1"/>
  <c r="C6121" i="1"/>
  <c r="B6121" i="1" s="1"/>
  <c r="E6120" i="1"/>
  <c r="C6120" i="1"/>
  <c r="B6120" i="1" s="1"/>
  <c r="E6119" i="1"/>
  <c r="C6119" i="1"/>
  <c r="B6119" i="1" s="1"/>
  <c r="E6118" i="1"/>
  <c r="C6118" i="1"/>
  <c r="B6118" i="1" s="1"/>
  <c r="E6117" i="1"/>
  <c r="C6117" i="1"/>
  <c r="B6117" i="1" s="1"/>
  <c r="E6116" i="1"/>
  <c r="C6116" i="1"/>
  <c r="B6116" i="1" s="1"/>
  <c r="E6115" i="1"/>
  <c r="C6115" i="1"/>
  <c r="B6115" i="1" s="1"/>
  <c r="E6114" i="1"/>
  <c r="C6114" i="1"/>
  <c r="B6114" i="1" s="1"/>
  <c r="E6113" i="1"/>
  <c r="C6113" i="1"/>
  <c r="B6113" i="1" s="1"/>
  <c r="E6112" i="1"/>
  <c r="C6112" i="1"/>
  <c r="B6112" i="1" s="1"/>
  <c r="E6111" i="1"/>
  <c r="C6111" i="1"/>
  <c r="B6111" i="1" s="1"/>
  <c r="E6110" i="1"/>
  <c r="C6110" i="1"/>
  <c r="B6110" i="1" s="1"/>
  <c r="E6109" i="1"/>
  <c r="C6109" i="1"/>
  <c r="B6109" i="1" s="1"/>
  <c r="E6108" i="1"/>
  <c r="C6108" i="1"/>
  <c r="B6108" i="1" s="1"/>
  <c r="E6107" i="1"/>
  <c r="AJ6107" i="1" s="1"/>
  <c r="AK6107" i="1" s="1"/>
  <c r="C6107" i="1"/>
  <c r="B6107" i="1" s="1"/>
  <c r="E6106" i="1"/>
  <c r="C6106" i="1"/>
  <c r="B6106" i="1" s="1"/>
  <c r="E6105" i="1"/>
  <c r="C6105" i="1"/>
  <c r="B6105" i="1" s="1"/>
  <c r="E6104" i="1"/>
  <c r="C6104" i="1"/>
  <c r="B6104" i="1" s="1"/>
  <c r="E6103" i="1"/>
  <c r="AJ6103" i="1" s="1"/>
  <c r="AK6103" i="1" s="1"/>
  <c r="C6103" i="1"/>
  <c r="B6103" i="1" s="1"/>
  <c r="E6102" i="1"/>
  <c r="C6102" i="1"/>
  <c r="B6102" i="1" s="1"/>
  <c r="E6101" i="1"/>
  <c r="C6101" i="1"/>
  <c r="B6101" i="1" s="1"/>
  <c r="E6100" i="1"/>
  <c r="C6100" i="1"/>
  <c r="B6100" i="1" s="1"/>
  <c r="E6099" i="1"/>
  <c r="C6099" i="1"/>
  <c r="B6099" i="1" s="1"/>
  <c r="E6098" i="1"/>
  <c r="C6098" i="1"/>
  <c r="B6098" i="1" s="1"/>
  <c r="E6097" i="1"/>
  <c r="C6097" i="1"/>
  <c r="B6097" i="1" s="1"/>
  <c r="E6096" i="1"/>
  <c r="C6096" i="1"/>
  <c r="B6096" i="1" s="1"/>
  <c r="E6095" i="1"/>
  <c r="AJ6095" i="1" s="1"/>
  <c r="AK6095" i="1" s="1"/>
  <c r="C6095" i="1"/>
  <c r="B6095" i="1" s="1"/>
  <c r="E6094" i="1"/>
  <c r="C6094" i="1"/>
  <c r="B6094" i="1" s="1"/>
  <c r="E6093" i="1"/>
  <c r="C6093" i="1"/>
  <c r="B6093" i="1" s="1"/>
  <c r="E6092" i="1"/>
  <c r="C6092" i="1"/>
  <c r="B6092" i="1" s="1"/>
  <c r="E6091" i="1"/>
  <c r="C6091" i="1"/>
  <c r="B6091" i="1" s="1"/>
  <c r="E6090" i="1"/>
  <c r="C6090" i="1"/>
  <c r="B6090" i="1" s="1"/>
  <c r="E6089" i="1"/>
  <c r="C6089" i="1"/>
  <c r="B6089" i="1" s="1"/>
  <c r="E6088" i="1"/>
  <c r="C6088" i="1"/>
  <c r="B6088" i="1" s="1"/>
  <c r="E6087" i="1"/>
  <c r="C6087" i="1"/>
  <c r="B6087" i="1" s="1"/>
  <c r="E6086" i="1"/>
  <c r="C6086" i="1"/>
  <c r="B6086" i="1" s="1"/>
  <c r="E6085" i="1"/>
  <c r="C6085" i="1"/>
  <c r="B6085" i="1" s="1"/>
  <c r="E6084" i="1"/>
  <c r="C6084" i="1"/>
  <c r="B6084" i="1" s="1"/>
  <c r="E6083" i="1"/>
  <c r="AJ6083" i="1" s="1"/>
  <c r="AK6083" i="1" s="1"/>
  <c r="C6083" i="1"/>
  <c r="B6083" i="1" s="1"/>
  <c r="E6082" i="1"/>
  <c r="C6082" i="1"/>
  <c r="B6082" i="1" s="1"/>
  <c r="E6081" i="1"/>
  <c r="C6081" i="1"/>
  <c r="B6081" i="1" s="1"/>
  <c r="E6080" i="1"/>
  <c r="C6080" i="1"/>
  <c r="B6080" i="1" s="1"/>
  <c r="E6079" i="1"/>
  <c r="AJ6079" i="1" s="1"/>
  <c r="AK6079" i="1" s="1"/>
  <c r="C6079" i="1"/>
  <c r="B6079" i="1" s="1"/>
  <c r="E6078" i="1"/>
  <c r="C6078" i="1"/>
  <c r="B6078" i="1" s="1"/>
  <c r="E6077" i="1"/>
  <c r="C6077" i="1"/>
  <c r="B6077" i="1" s="1"/>
  <c r="E6076" i="1"/>
  <c r="C6076" i="1"/>
  <c r="B6076" i="1" s="1"/>
  <c r="E6075" i="1"/>
  <c r="AJ6075" i="1" s="1"/>
  <c r="AK6075" i="1" s="1"/>
  <c r="C6075" i="1"/>
  <c r="B6075" i="1" s="1"/>
  <c r="E6074" i="1"/>
  <c r="C6074" i="1"/>
  <c r="B6074" i="1" s="1"/>
  <c r="E6073" i="1"/>
  <c r="C6073" i="1"/>
  <c r="B6073" i="1" s="1"/>
  <c r="E6072" i="1"/>
  <c r="AJ6072" i="1" s="1"/>
  <c r="AK6072" i="1" s="1"/>
  <c r="C6072" i="1"/>
  <c r="B6072" i="1" s="1"/>
  <c r="E6071" i="1"/>
  <c r="C6071" i="1"/>
  <c r="B6071" i="1" s="1"/>
  <c r="E6070" i="1"/>
  <c r="C6070" i="1"/>
  <c r="B6070" i="1" s="1"/>
  <c r="E6069" i="1"/>
  <c r="C6069" i="1"/>
  <c r="B6069" i="1" s="1"/>
  <c r="E6068" i="1"/>
  <c r="C6068" i="1"/>
  <c r="B6068" i="1" s="1"/>
  <c r="E6067" i="1"/>
  <c r="C6067" i="1"/>
  <c r="B6067" i="1" s="1"/>
  <c r="E6066" i="1"/>
  <c r="C6066" i="1"/>
  <c r="B6066" i="1" s="1"/>
  <c r="E6065" i="1"/>
  <c r="C6065" i="1"/>
  <c r="B6065" i="1" s="1"/>
  <c r="E6064" i="1"/>
  <c r="C6064" i="1"/>
  <c r="B6064" i="1" s="1"/>
  <c r="E6063" i="1"/>
  <c r="AJ6063" i="1" s="1"/>
  <c r="AK6063" i="1" s="1"/>
  <c r="C6063" i="1"/>
  <c r="B6063" i="1" s="1"/>
  <c r="E6313" i="1"/>
  <c r="C6313" i="1"/>
  <c r="B6313" i="1" s="1"/>
  <c r="E6312" i="1"/>
  <c r="C6312" i="1"/>
  <c r="B6312" i="1" s="1"/>
  <c r="E6311" i="1"/>
  <c r="AJ6311" i="1" s="1"/>
  <c r="C6311" i="1"/>
  <c r="B6311" i="1" s="1"/>
  <c r="E6310" i="1"/>
  <c r="AJ6310" i="1" s="1"/>
  <c r="C6310" i="1"/>
  <c r="B6310" i="1" s="1"/>
  <c r="E6309" i="1"/>
  <c r="C6309" i="1"/>
  <c r="B6309" i="1" s="1"/>
  <c r="E6308" i="1"/>
  <c r="C6308" i="1"/>
  <c r="B6308" i="1" s="1"/>
  <c r="E6307" i="1"/>
  <c r="C6307" i="1"/>
  <c r="B6307" i="1" s="1"/>
  <c r="E6306" i="1"/>
  <c r="C6306" i="1"/>
  <c r="B6306" i="1" s="1"/>
  <c r="E6305" i="1"/>
  <c r="C6305" i="1"/>
  <c r="B6305" i="1" s="1"/>
  <c r="E6304" i="1"/>
  <c r="C6304" i="1"/>
  <c r="B6304" i="1" s="1"/>
  <c r="E6303" i="1"/>
  <c r="AJ6303" i="1" s="1"/>
  <c r="C6303" i="1"/>
  <c r="B6303" i="1" s="1"/>
  <c r="E6302" i="1"/>
  <c r="C6302" i="1"/>
  <c r="B6302" i="1" s="1"/>
  <c r="E6301" i="1"/>
  <c r="C6301" i="1"/>
  <c r="B6301" i="1" s="1"/>
  <c r="E6300" i="1"/>
  <c r="C6300" i="1"/>
  <c r="B6300" i="1" s="1"/>
  <c r="E6299" i="1"/>
  <c r="C6299" i="1"/>
  <c r="B6299" i="1" s="1"/>
  <c r="E6298" i="1"/>
  <c r="AJ6298" i="1" s="1"/>
  <c r="C6298" i="1"/>
  <c r="B6298" i="1" s="1"/>
  <c r="E6297" i="1"/>
  <c r="C6297" i="1"/>
  <c r="B6297" i="1" s="1"/>
  <c r="E6296" i="1"/>
  <c r="C6296" i="1"/>
  <c r="B6296" i="1" s="1"/>
  <c r="E6295" i="1"/>
  <c r="C6295" i="1"/>
  <c r="B6295" i="1" s="1"/>
  <c r="E6294" i="1"/>
  <c r="C6294" i="1"/>
  <c r="B6294" i="1" s="1"/>
  <c r="E6293" i="1"/>
  <c r="C6293" i="1"/>
  <c r="B6293" i="1" s="1"/>
  <c r="E6292" i="1"/>
  <c r="C6292" i="1"/>
  <c r="B6292" i="1" s="1"/>
  <c r="E6291" i="1"/>
  <c r="C6291" i="1"/>
  <c r="B6291" i="1" s="1"/>
  <c r="E6290" i="1"/>
  <c r="C6290" i="1"/>
  <c r="B6290" i="1" s="1"/>
  <c r="E6289" i="1"/>
  <c r="C6289" i="1"/>
  <c r="B6289" i="1" s="1"/>
  <c r="E6288" i="1"/>
  <c r="C6288" i="1"/>
  <c r="B6288" i="1" s="1"/>
  <c r="E6287" i="1"/>
  <c r="C6287" i="1"/>
  <c r="B6287" i="1" s="1"/>
  <c r="E6286" i="1"/>
  <c r="AJ6286" i="1" s="1"/>
  <c r="C6286" i="1"/>
  <c r="B6286" i="1" s="1"/>
  <c r="E6285" i="1"/>
  <c r="C6285" i="1"/>
  <c r="B6285" i="1" s="1"/>
  <c r="E6284" i="1"/>
  <c r="C6284" i="1"/>
  <c r="B6284" i="1" s="1"/>
  <c r="E6283" i="1"/>
  <c r="AJ6283" i="1" s="1"/>
  <c r="C6283" i="1"/>
  <c r="B6283" i="1" s="1"/>
  <c r="E6282" i="1"/>
  <c r="C6282" i="1"/>
  <c r="B6282" i="1" s="1"/>
  <c r="E6281" i="1"/>
  <c r="C6281" i="1"/>
  <c r="B6281" i="1" s="1"/>
  <c r="E6280" i="1"/>
  <c r="C6280" i="1"/>
  <c r="B6280" i="1" s="1"/>
  <c r="E6279" i="1"/>
  <c r="C6279" i="1"/>
  <c r="B6279" i="1" s="1"/>
  <c r="E6278" i="1"/>
  <c r="AJ6278" i="1" s="1"/>
  <c r="C6278" i="1"/>
  <c r="B6278" i="1" s="1"/>
  <c r="E6277" i="1"/>
  <c r="C6277" i="1"/>
  <c r="B6277" i="1" s="1"/>
  <c r="E6276" i="1"/>
  <c r="C6276" i="1"/>
  <c r="B6276" i="1" s="1"/>
  <c r="E6275" i="1"/>
  <c r="AJ6275" i="1" s="1"/>
  <c r="C6275" i="1"/>
  <c r="B6275" i="1" s="1"/>
  <c r="E6274" i="1"/>
  <c r="C6274" i="1"/>
  <c r="B6274" i="1" s="1"/>
  <c r="E6273" i="1"/>
  <c r="C6273" i="1"/>
  <c r="B6273" i="1" s="1"/>
  <c r="E6272" i="1"/>
  <c r="C6272" i="1"/>
  <c r="B6272" i="1" s="1"/>
  <c r="E6271" i="1"/>
  <c r="C6271" i="1"/>
  <c r="B6271" i="1" s="1"/>
  <c r="E6270" i="1"/>
  <c r="C6270" i="1"/>
  <c r="B6270" i="1" s="1"/>
  <c r="E6269" i="1"/>
  <c r="C6269" i="1"/>
  <c r="B6269" i="1" s="1"/>
  <c r="E6268" i="1"/>
  <c r="C6268" i="1"/>
  <c r="B6268" i="1" s="1"/>
  <c r="E6267" i="1"/>
  <c r="C6267" i="1"/>
  <c r="B6267" i="1" s="1"/>
  <c r="E6266" i="1"/>
  <c r="C6266" i="1"/>
  <c r="B6266" i="1" s="1"/>
  <c r="E6265" i="1"/>
  <c r="C6265" i="1"/>
  <c r="B6265" i="1" s="1"/>
  <c r="E6264" i="1"/>
  <c r="C6264" i="1"/>
  <c r="B6264" i="1" s="1"/>
  <c r="E6263" i="1"/>
  <c r="AJ6263" i="1" s="1"/>
  <c r="C6263" i="1"/>
  <c r="B6263" i="1" s="1"/>
  <c r="E6262" i="1"/>
  <c r="C6262" i="1"/>
  <c r="B6262" i="1" s="1"/>
  <c r="E6261" i="1"/>
  <c r="C6261" i="1"/>
  <c r="B6261" i="1" s="1"/>
  <c r="E6260" i="1"/>
  <c r="C6260" i="1"/>
  <c r="B6260" i="1" s="1"/>
  <c r="E6259" i="1"/>
  <c r="C6259" i="1"/>
  <c r="B6259" i="1" s="1"/>
  <c r="E6258" i="1"/>
  <c r="C6258" i="1"/>
  <c r="B6258" i="1" s="1"/>
  <c r="E6257" i="1"/>
  <c r="C6257" i="1"/>
  <c r="B6257" i="1" s="1"/>
  <c r="E6256" i="1"/>
  <c r="C6256" i="1"/>
  <c r="B6256" i="1" s="1"/>
  <c r="E6255" i="1"/>
  <c r="AJ6255" i="1" s="1"/>
  <c r="C6255" i="1"/>
  <c r="B6255" i="1" s="1"/>
  <c r="E6254" i="1"/>
  <c r="C6254" i="1"/>
  <c r="B6254" i="1" s="1"/>
  <c r="E6253" i="1"/>
  <c r="C6253" i="1"/>
  <c r="B6253" i="1" s="1"/>
  <c r="E6252" i="1"/>
  <c r="C6252" i="1"/>
  <c r="B6252" i="1" s="1"/>
  <c r="E6251" i="1"/>
  <c r="C6251" i="1"/>
  <c r="B6251" i="1" s="1"/>
  <c r="E6250" i="1"/>
  <c r="C6250" i="1"/>
  <c r="B6250" i="1" s="1"/>
  <c r="E6249" i="1"/>
  <c r="C6249" i="1"/>
  <c r="B6249" i="1" s="1"/>
  <c r="E6248" i="1"/>
  <c r="C6248" i="1"/>
  <c r="B6248" i="1" s="1"/>
  <c r="E6247" i="1"/>
  <c r="C6247" i="1"/>
  <c r="B6247" i="1" s="1"/>
  <c r="E6246" i="1"/>
  <c r="AJ6246" i="1" s="1"/>
  <c r="C6246" i="1"/>
  <c r="B6246" i="1" s="1"/>
  <c r="E6245" i="1"/>
  <c r="C6245" i="1"/>
  <c r="B6245" i="1" s="1"/>
  <c r="E6244" i="1"/>
  <c r="C6244" i="1"/>
  <c r="B6244" i="1" s="1"/>
  <c r="E6243" i="1"/>
  <c r="C6243" i="1"/>
  <c r="B6243" i="1" s="1"/>
  <c r="E6242" i="1"/>
  <c r="C6242" i="1"/>
  <c r="B6242" i="1" s="1"/>
  <c r="E6241" i="1"/>
  <c r="C6241" i="1"/>
  <c r="B6241" i="1" s="1"/>
  <c r="E6240" i="1"/>
  <c r="C6240" i="1"/>
  <c r="B6240" i="1" s="1"/>
  <c r="E6239" i="1"/>
  <c r="C6239" i="1"/>
  <c r="B6239" i="1" s="1"/>
  <c r="E6238" i="1"/>
  <c r="C6238" i="1"/>
  <c r="B6238" i="1" s="1"/>
  <c r="E6237" i="1"/>
  <c r="C6237" i="1"/>
  <c r="B6237" i="1" s="1"/>
  <c r="E6236" i="1"/>
  <c r="C6236" i="1"/>
  <c r="B6236" i="1" s="1"/>
  <c r="E6235" i="1"/>
  <c r="C6235" i="1"/>
  <c r="B6235" i="1" s="1"/>
  <c r="E6234" i="1"/>
  <c r="C6234" i="1"/>
  <c r="B6234" i="1" s="1"/>
  <c r="E6233" i="1"/>
  <c r="C6233" i="1"/>
  <c r="B6233" i="1" s="1"/>
  <c r="E6232" i="1"/>
  <c r="C6232" i="1"/>
  <c r="B6232" i="1" s="1"/>
  <c r="E6231" i="1"/>
  <c r="C6231" i="1"/>
  <c r="B6231" i="1" s="1"/>
  <c r="E6230" i="1"/>
  <c r="C6230" i="1"/>
  <c r="B6230" i="1" s="1"/>
  <c r="E6229" i="1"/>
  <c r="C6229" i="1"/>
  <c r="B6229" i="1" s="1"/>
  <c r="E6228" i="1"/>
  <c r="C6228" i="1"/>
  <c r="B6228" i="1" s="1"/>
  <c r="E6227" i="1"/>
  <c r="C6227" i="1"/>
  <c r="B6227" i="1" s="1"/>
  <c r="E6226" i="1"/>
  <c r="AJ6226" i="1" s="1"/>
  <c r="C6226" i="1"/>
  <c r="B6226" i="1" s="1"/>
  <c r="E6225" i="1"/>
  <c r="C6225" i="1"/>
  <c r="B6225" i="1" s="1"/>
  <c r="E6224" i="1"/>
  <c r="C6224" i="1"/>
  <c r="B6224" i="1" s="1"/>
  <c r="E6223" i="1"/>
  <c r="C6223" i="1"/>
  <c r="B6223" i="1" s="1"/>
  <c r="E6222" i="1"/>
  <c r="C6222" i="1"/>
  <c r="B6222" i="1" s="1"/>
  <c r="E6221" i="1"/>
  <c r="C6221" i="1"/>
  <c r="B6221" i="1" s="1"/>
  <c r="E6220" i="1"/>
  <c r="C6220" i="1"/>
  <c r="B6220" i="1" s="1"/>
  <c r="E6219" i="1"/>
  <c r="C6219" i="1"/>
  <c r="B6219" i="1" s="1"/>
  <c r="E6218" i="1"/>
  <c r="C6218" i="1"/>
  <c r="B6218" i="1" s="1"/>
  <c r="E6217" i="1"/>
  <c r="C6217" i="1"/>
  <c r="B6217" i="1" s="1"/>
  <c r="E6216" i="1"/>
  <c r="C6216" i="1"/>
  <c r="B6216" i="1" s="1"/>
  <c r="E6215" i="1"/>
  <c r="C6215" i="1"/>
  <c r="B6215" i="1" s="1"/>
  <c r="E6214" i="1"/>
  <c r="C6214" i="1"/>
  <c r="B6214" i="1" s="1"/>
  <c r="E6213" i="1"/>
  <c r="C6213" i="1"/>
  <c r="B6213" i="1" s="1"/>
  <c r="E6212" i="1"/>
  <c r="C6212" i="1"/>
  <c r="B6212" i="1" s="1"/>
  <c r="E6211" i="1"/>
  <c r="C6211" i="1"/>
  <c r="B6211" i="1" s="1"/>
  <c r="E6210" i="1"/>
  <c r="AJ6210" i="1" s="1"/>
  <c r="C6210" i="1"/>
  <c r="B6210" i="1" s="1"/>
  <c r="E6209" i="1"/>
  <c r="C6209" i="1"/>
  <c r="B6209" i="1" s="1"/>
  <c r="E6208" i="1"/>
  <c r="C6208" i="1"/>
  <c r="B6208" i="1" s="1"/>
  <c r="E6207" i="1"/>
  <c r="C6207" i="1"/>
  <c r="B6207" i="1" s="1"/>
  <c r="E6206" i="1"/>
  <c r="C6206" i="1"/>
  <c r="B6206" i="1" s="1"/>
  <c r="E6205" i="1"/>
  <c r="C6205" i="1"/>
  <c r="B6205" i="1" s="1"/>
  <c r="E6204" i="1"/>
  <c r="C6204" i="1"/>
  <c r="B6204" i="1" s="1"/>
  <c r="E6203" i="1"/>
  <c r="C6203" i="1"/>
  <c r="B6203" i="1" s="1"/>
  <c r="E6202" i="1"/>
  <c r="C6202" i="1"/>
  <c r="B6202" i="1" s="1"/>
  <c r="E6201" i="1"/>
  <c r="C6201" i="1"/>
  <c r="B6201" i="1" s="1"/>
  <c r="E6200" i="1"/>
  <c r="C6200" i="1"/>
  <c r="B6200" i="1" s="1"/>
  <c r="E6199" i="1"/>
  <c r="C6199" i="1"/>
  <c r="B6199" i="1" s="1"/>
  <c r="E6198" i="1"/>
  <c r="C6198" i="1"/>
  <c r="B6198" i="1" s="1"/>
  <c r="E6197" i="1"/>
  <c r="C6197" i="1"/>
  <c r="B6197" i="1" s="1"/>
  <c r="E6196" i="1"/>
  <c r="C6196" i="1"/>
  <c r="B6196" i="1" s="1"/>
  <c r="E6195" i="1"/>
  <c r="C6195" i="1"/>
  <c r="B6195" i="1" s="1"/>
  <c r="E6194" i="1"/>
  <c r="C6194" i="1"/>
  <c r="B6194" i="1" s="1"/>
  <c r="E6193" i="1"/>
  <c r="C6193" i="1"/>
  <c r="B6193" i="1" s="1"/>
  <c r="E6192" i="1"/>
  <c r="C6192" i="1"/>
  <c r="B6192" i="1" s="1"/>
  <c r="E6191" i="1"/>
  <c r="C6191" i="1"/>
  <c r="B6191" i="1" s="1"/>
  <c r="E6190" i="1"/>
  <c r="C6190" i="1"/>
  <c r="B6190" i="1" s="1"/>
  <c r="E6189" i="1"/>
  <c r="C6189" i="1"/>
  <c r="B6189" i="1" s="1"/>
  <c r="E6188" i="1"/>
  <c r="C6188" i="1"/>
  <c r="B6188" i="1" s="1"/>
  <c r="E6187" i="1"/>
  <c r="C6187" i="1"/>
  <c r="B6187" i="1" s="1"/>
  <c r="E6186" i="1"/>
  <c r="C6186" i="1"/>
  <c r="B6186" i="1" s="1"/>
  <c r="E6185" i="1"/>
  <c r="C6185" i="1"/>
  <c r="B6185" i="1" s="1"/>
  <c r="E6184" i="1"/>
  <c r="C6184" i="1"/>
  <c r="B6184" i="1" s="1"/>
  <c r="E6183" i="1"/>
  <c r="C6183" i="1"/>
  <c r="B6183" i="1" s="1"/>
  <c r="E6182" i="1"/>
  <c r="C6182" i="1"/>
  <c r="B6182" i="1" s="1"/>
  <c r="E6181" i="1"/>
  <c r="C6181" i="1"/>
  <c r="B6181" i="1" s="1"/>
  <c r="E6062" i="1"/>
  <c r="C6062" i="1"/>
  <c r="B6062" i="1" s="1"/>
  <c r="E6061" i="1"/>
  <c r="AJ6061" i="1" s="1"/>
  <c r="AK6061" i="1" s="1"/>
  <c r="C6061" i="1"/>
  <c r="B6061" i="1" s="1"/>
  <c r="E6060" i="1"/>
  <c r="AJ6060" i="1" s="1"/>
  <c r="AK6060" i="1" s="1"/>
  <c r="C6060" i="1"/>
  <c r="B6060" i="1" s="1"/>
  <c r="E6059" i="1"/>
  <c r="C6059" i="1"/>
  <c r="B6059" i="1" s="1"/>
  <c r="E6058" i="1"/>
  <c r="C6058" i="1"/>
  <c r="B6058" i="1" s="1"/>
  <c r="E6057" i="1"/>
  <c r="AJ6057" i="1" s="1"/>
  <c r="AK6057" i="1" s="1"/>
  <c r="C6057" i="1"/>
  <c r="B6057" i="1" s="1"/>
  <c r="E6056" i="1"/>
  <c r="AJ6056" i="1" s="1"/>
  <c r="AK6056" i="1" s="1"/>
  <c r="C6056" i="1"/>
  <c r="B6056" i="1" s="1"/>
  <c r="E6055" i="1"/>
  <c r="C6055" i="1"/>
  <c r="B6055" i="1" s="1"/>
  <c r="E6054" i="1"/>
  <c r="C6054" i="1"/>
  <c r="B6054" i="1" s="1"/>
  <c r="E6053" i="1"/>
  <c r="AJ6053" i="1" s="1"/>
  <c r="AK6053" i="1" s="1"/>
  <c r="C6053" i="1"/>
  <c r="B6053" i="1" s="1"/>
  <c r="E6052" i="1"/>
  <c r="AJ6052" i="1" s="1"/>
  <c r="AK6052" i="1" s="1"/>
  <c r="C6052" i="1"/>
  <c r="B6052" i="1" s="1"/>
  <c r="E6051" i="1"/>
  <c r="C6051" i="1"/>
  <c r="B6051" i="1" s="1"/>
  <c r="E6050" i="1"/>
  <c r="C6050" i="1"/>
  <c r="B6050" i="1" s="1"/>
  <c r="E6049" i="1"/>
  <c r="AJ6049" i="1" s="1"/>
  <c r="AK6049" i="1" s="1"/>
  <c r="C6049" i="1"/>
  <c r="B6049" i="1" s="1"/>
  <c r="E6048" i="1"/>
  <c r="C6048" i="1"/>
  <c r="B6048" i="1" s="1"/>
  <c r="E6047" i="1"/>
  <c r="C6047" i="1"/>
  <c r="B6047" i="1" s="1"/>
  <c r="E6046" i="1"/>
  <c r="C6046" i="1"/>
  <c r="B6046" i="1" s="1"/>
  <c r="E6045" i="1"/>
  <c r="AJ6045" i="1" s="1"/>
  <c r="AK6045" i="1" s="1"/>
  <c r="C6045" i="1"/>
  <c r="B6045" i="1" s="1"/>
  <c r="E6044" i="1"/>
  <c r="AJ6044" i="1" s="1"/>
  <c r="AK6044" i="1" s="1"/>
  <c r="C6044" i="1"/>
  <c r="B6044" i="1" s="1"/>
  <c r="E6043" i="1"/>
  <c r="C6043" i="1"/>
  <c r="B6043" i="1" s="1"/>
  <c r="E6042" i="1"/>
  <c r="C6042" i="1"/>
  <c r="B6042" i="1" s="1"/>
  <c r="E6041" i="1"/>
  <c r="AJ6041" i="1" s="1"/>
  <c r="AK6041" i="1" s="1"/>
  <c r="C6041" i="1"/>
  <c r="B6041" i="1" s="1"/>
  <c r="E6040" i="1"/>
  <c r="AJ6040" i="1" s="1"/>
  <c r="AK6040" i="1" s="1"/>
  <c r="C6040" i="1"/>
  <c r="B6040" i="1" s="1"/>
  <c r="E6039" i="1"/>
  <c r="C6039" i="1"/>
  <c r="B6039" i="1" s="1"/>
  <c r="E6038" i="1"/>
  <c r="C6038" i="1"/>
  <c r="B6038" i="1" s="1"/>
  <c r="E6037" i="1"/>
  <c r="AJ6037" i="1" s="1"/>
  <c r="AK6037" i="1" s="1"/>
  <c r="C6037" i="1"/>
  <c r="B6037" i="1" s="1"/>
  <c r="E6036" i="1"/>
  <c r="AJ6036" i="1" s="1"/>
  <c r="AK6036" i="1" s="1"/>
  <c r="C6036" i="1"/>
  <c r="B6036" i="1" s="1"/>
  <c r="E6035" i="1"/>
  <c r="C6035" i="1"/>
  <c r="B6035" i="1" s="1"/>
  <c r="E6034" i="1"/>
  <c r="C6034" i="1"/>
  <c r="B6034" i="1" s="1"/>
  <c r="E6033" i="1"/>
  <c r="AJ6033" i="1" s="1"/>
  <c r="AK6033" i="1" s="1"/>
  <c r="C6033" i="1"/>
  <c r="B6033" i="1" s="1"/>
  <c r="E6032" i="1"/>
  <c r="C6032" i="1"/>
  <c r="B6032" i="1" s="1"/>
  <c r="E6031" i="1"/>
  <c r="C6031" i="1"/>
  <c r="B6031" i="1" s="1"/>
  <c r="E6030" i="1"/>
  <c r="C6030" i="1"/>
  <c r="B6030" i="1" s="1"/>
  <c r="E6029" i="1"/>
  <c r="C6029" i="1"/>
  <c r="B6029" i="1" s="1"/>
  <c r="E6028" i="1"/>
  <c r="AJ6028" i="1" s="1"/>
  <c r="AK6028" i="1" s="1"/>
  <c r="C6028" i="1"/>
  <c r="B6028" i="1" s="1"/>
  <c r="E6027" i="1"/>
  <c r="C6027" i="1"/>
  <c r="B6027" i="1" s="1"/>
  <c r="E6026" i="1"/>
  <c r="C6026" i="1"/>
  <c r="B6026" i="1" s="1"/>
  <c r="E6025" i="1"/>
  <c r="AJ6025" i="1" s="1"/>
  <c r="AK6025" i="1" s="1"/>
  <c r="C6025" i="1"/>
  <c r="B6025" i="1" s="1"/>
  <c r="E6024" i="1"/>
  <c r="AJ6024" i="1" s="1"/>
  <c r="AK6024" i="1" s="1"/>
  <c r="C6024" i="1"/>
  <c r="B6024" i="1" s="1"/>
  <c r="E6023" i="1"/>
  <c r="C6023" i="1"/>
  <c r="B6023" i="1" s="1"/>
  <c r="E6022" i="1"/>
  <c r="C6022" i="1"/>
  <c r="B6022" i="1" s="1"/>
  <c r="E6021" i="1"/>
  <c r="AJ6021" i="1" s="1"/>
  <c r="AK6021" i="1" s="1"/>
  <c r="C6021" i="1"/>
  <c r="B6021" i="1" s="1"/>
  <c r="E6020" i="1"/>
  <c r="AJ6020" i="1" s="1"/>
  <c r="AK6020" i="1" s="1"/>
  <c r="C6020" i="1"/>
  <c r="B6020" i="1" s="1"/>
  <c r="E6019" i="1"/>
  <c r="C6019" i="1"/>
  <c r="B6019" i="1" s="1"/>
  <c r="E6018" i="1"/>
  <c r="C6018" i="1"/>
  <c r="B6018" i="1" s="1"/>
  <c r="E6017" i="1"/>
  <c r="AJ6017" i="1" s="1"/>
  <c r="AK6017" i="1" s="1"/>
  <c r="C6017" i="1"/>
  <c r="B6017" i="1" s="1"/>
  <c r="E6016" i="1"/>
  <c r="AJ6016" i="1" s="1"/>
  <c r="AK6016" i="1" s="1"/>
  <c r="C6016" i="1"/>
  <c r="B6016" i="1" s="1"/>
  <c r="E6015" i="1"/>
  <c r="C6015" i="1"/>
  <c r="B6015" i="1" s="1"/>
  <c r="E6014" i="1"/>
  <c r="C6014" i="1"/>
  <c r="B6014" i="1" s="1"/>
  <c r="E6013" i="1"/>
  <c r="C6013" i="1"/>
  <c r="B6013" i="1" s="1"/>
  <c r="E6012" i="1"/>
  <c r="AJ6012" i="1" s="1"/>
  <c r="AK6012" i="1" s="1"/>
  <c r="C6012" i="1"/>
  <c r="B6012" i="1" s="1"/>
  <c r="E6011" i="1"/>
  <c r="C6011" i="1"/>
  <c r="B6011" i="1" s="1"/>
  <c r="E6010" i="1"/>
  <c r="C6010" i="1"/>
  <c r="B6010" i="1" s="1"/>
  <c r="E6009" i="1"/>
  <c r="AJ6009" i="1" s="1"/>
  <c r="AK6009" i="1" s="1"/>
  <c r="C6009" i="1"/>
  <c r="B6009" i="1" s="1"/>
  <c r="E6008" i="1"/>
  <c r="AJ6008" i="1" s="1"/>
  <c r="AK6008" i="1" s="1"/>
  <c r="C6008" i="1"/>
  <c r="B6008" i="1" s="1"/>
  <c r="E6007" i="1"/>
  <c r="C6007" i="1"/>
  <c r="B6007" i="1" s="1"/>
  <c r="E6006" i="1"/>
  <c r="C6006" i="1"/>
  <c r="B6006" i="1" s="1"/>
  <c r="E6005" i="1"/>
  <c r="AJ6005" i="1" s="1"/>
  <c r="AK6005" i="1" s="1"/>
  <c r="C6005" i="1"/>
  <c r="B6005" i="1" s="1"/>
  <c r="E6004" i="1"/>
  <c r="AJ6004" i="1" s="1"/>
  <c r="AK6004" i="1" s="1"/>
  <c r="C6004" i="1"/>
  <c r="B6004" i="1" s="1"/>
  <c r="E6003" i="1"/>
  <c r="C6003" i="1"/>
  <c r="B6003" i="1" s="1"/>
  <c r="E6002" i="1"/>
  <c r="C6002" i="1"/>
  <c r="B6002" i="1" s="1"/>
  <c r="E6001" i="1"/>
  <c r="AJ6001" i="1" s="1"/>
  <c r="AK6001" i="1" s="1"/>
  <c r="C6001" i="1"/>
  <c r="B6001" i="1" s="1"/>
  <c r="E6000" i="1"/>
  <c r="AJ6000" i="1" s="1"/>
  <c r="AK6000" i="1" s="1"/>
  <c r="C6000" i="1"/>
  <c r="B6000" i="1" s="1"/>
  <c r="E5999" i="1"/>
  <c r="C5999" i="1"/>
  <c r="B5999" i="1" s="1"/>
  <c r="E5998" i="1"/>
  <c r="C5998" i="1"/>
  <c r="B5998" i="1" s="1"/>
  <c r="E5997" i="1"/>
  <c r="AJ5997" i="1" s="1"/>
  <c r="AK5997" i="1" s="1"/>
  <c r="C5997" i="1"/>
  <c r="B5997" i="1" s="1"/>
  <c r="E5996" i="1"/>
  <c r="AJ5996" i="1" s="1"/>
  <c r="AK5996" i="1" s="1"/>
  <c r="C5996" i="1"/>
  <c r="B5996" i="1" s="1"/>
  <c r="E5995" i="1"/>
  <c r="C5995" i="1"/>
  <c r="B5995" i="1" s="1"/>
  <c r="E5994" i="1"/>
  <c r="C5994" i="1"/>
  <c r="B5994" i="1" s="1"/>
  <c r="E5993" i="1"/>
  <c r="AJ5993" i="1" s="1"/>
  <c r="AK5993" i="1" s="1"/>
  <c r="C5993" i="1"/>
  <c r="B5993" i="1" s="1"/>
  <c r="E5992" i="1"/>
  <c r="AJ5992" i="1" s="1"/>
  <c r="AK5992" i="1" s="1"/>
  <c r="C5992" i="1"/>
  <c r="B5992" i="1" s="1"/>
  <c r="E5991" i="1"/>
  <c r="C5991" i="1"/>
  <c r="B5991" i="1" s="1"/>
  <c r="E5990" i="1"/>
  <c r="C5990" i="1"/>
  <c r="B5990" i="1" s="1"/>
  <c r="E5989" i="1"/>
  <c r="AJ5989" i="1" s="1"/>
  <c r="AK5989" i="1" s="1"/>
  <c r="C5989" i="1"/>
  <c r="B5989" i="1" s="1"/>
  <c r="E5988" i="1"/>
  <c r="C5988" i="1"/>
  <c r="B5988" i="1" s="1"/>
  <c r="E5987" i="1"/>
  <c r="C5987" i="1"/>
  <c r="B5987" i="1" s="1"/>
  <c r="E5986" i="1"/>
  <c r="C5986" i="1"/>
  <c r="B5986" i="1" s="1"/>
  <c r="E5985" i="1"/>
  <c r="AJ5985" i="1" s="1"/>
  <c r="AK5985" i="1" s="1"/>
  <c r="C5985" i="1"/>
  <c r="B5985" i="1" s="1"/>
  <c r="E5984" i="1"/>
  <c r="C5984" i="1"/>
  <c r="B5984" i="1" s="1"/>
  <c r="E5983" i="1"/>
  <c r="C5983" i="1"/>
  <c r="B5983" i="1" s="1"/>
  <c r="E5982" i="1"/>
  <c r="C5982" i="1"/>
  <c r="B5982" i="1" s="1"/>
  <c r="E5981" i="1"/>
  <c r="AJ5981" i="1" s="1"/>
  <c r="AK5981" i="1" s="1"/>
  <c r="C5981" i="1"/>
  <c r="B5981" i="1" s="1"/>
  <c r="E5980" i="1"/>
  <c r="AJ5980" i="1" s="1"/>
  <c r="AK5980" i="1" s="1"/>
  <c r="C5980" i="1"/>
  <c r="B5980" i="1" s="1"/>
  <c r="E5979" i="1"/>
  <c r="C5979" i="1"/>
  <c r="B5979" i="1" s="1"/>
  <c r="E5978" i="1"/>
  <c r="C5978" i="1"/>
  <c r="B5978" i="1" s="1"/>
  <c r="E5977" i="1"/>
  <c r="AJ5977" i="1" s="1"/>
  <c r="AK5977" i="1" s="1"/>
  <c r="C5977" i="1"/>
  <c r="B5977" i="1" s="1"/>
  <c r="E5976" i="1"/>
  <c r="C5976" i="1"/>
  <c r="B5976" i="1" s="1"/>
  <c r="E5975" i="1"/>
  <c r="C5975" i="1"/>
  <c r="B5975" i="1" s="1"/>
  <c r="E5974" i="1"/>
  <c r="C5974" i="1"/>
  <c r="B5974" i="1" s="1"/>
  <c r="E5973" i="1"/>
  <c r="AJ5973" i="1" s="1"/>
  <c r="AK5973" i="1" s="1"/>
  <c r="C5973" i="1"/>
  <c r="B5973" i="1" s="1"/>
  <c r="E5972" i="1"/>
  <c r="AJ5972" i="1" s="1"/>
  <c r="AK5972" i="1" s="1"/>
  <c r="C5972" i="1"/>
  <c r="B5972" i="1" s="1"/>
  <c r="E5971" i="1"/>
  <c r="C5971" i="1"/>
  <c r="B5971" i="1" s="1"/>
  <c r="E5970" i="1"/>
  <c r="C5970" i="1"/>
  <c r="B5970" i="1" s="1"/>
  <c r="E5969" i="1"/>
  <c r="AJ5969" i="1" s="1"/>
  <c r="AK5969" i="1" s="1"/>
  <c r="C5969" i="1"/>
  <c r="B5969" i="1" s="1"/>
  <c r="E5968" i="1"/>
  <c r="AJ5968" i="1" s="1"/>
  <c r="AK5968" i="1" s="1"/>
  <c r="C5968" i="1"/>
  <c r="B5968" i="1" s="1"/>
  <c r="E5967" i="1"/>
  <c r="C5967" i="1"/>
  <c r="B5967" i="1" s="1"/>
  <c r="E5966" i="1"/>
  <c r="C5966" i="1"/>
  <c r="B5966" i="1" s="1"/>
  <c r="E5965" i="1"/>
  <c r="AJ5965" i="1" s="1"/>
  <c r="AK5965" i="1" s="1"/>
  <c r="C5965" i="1"/>
  <c r="B5965" i="1" s="1"/>
  <c r="E5964" i="1"/>
  <c r="AJ5964" i="1" s="1"/>
  <c r="AK5964" i="1" s="1"/>
  <c r="C5964" i="1"/>
  <c r="B5964" i="1" s="1"/>
  <c r="E5963" i="1"/>
  <c r="C5963" i="1"/>
  <c r="B5963" i="1" s="1"/>
  <c r="E5962" i="1"/>
  <c r="C5962" i="1"/>
  <c r="B5962" i="1" s="1"/>
  <c r="E5961" i="1"/>
  <c r="AJ5961" i="1" s="1"/>
  <c r="AK5961" i="1" s="1"/>
  <c r="C5961" i="1"/>
  <c r="B5961" i="1" s="1"/>
  <c r="E5960" i="1"/>
  <c r="AJ5960" i="1" s="1"/>
  <c r="AK5960" i="1" s="1"/>
  <c r="C5960" i="1"/>
  <c r="B5960" i="1" s="1"/>
  <c r="E5959" i="1"/>
  <c r="C5959" i="1"/>
  <c r="B5959" i="1" s="1"/>
  <c r="E5958" i="1"/>
  <c r="C5958" i="1"/>
  <c r="B5958" i="1" s="1"/>
  <c r="E5957" i="1"/>
  <c r="AJ5957" i="1" s="1"/>
  <c r="AK5957" i="1" s="1"/>
  <c r="C5957" i="1"/>
  <c r="B5957" i="1" s="1"/>
  <c r="E5956" i="1"/>
  <c r="AJ5956" i="1" s="1"/>
  <c r="AK5956" i="1" s="1"/>
  <c r="C5956" i="1"/>
  <c r="B5956" i="1" s="1"/>
  <c r="E5955" i="1"/>
  <c r="C5955" i="1"/>
  <c r="B5955" i="1" s="1"/>
  <c r="E5954" i="1"/>
  <c r="C5954" i="1"/>
  <c r="B5954" i="1" s="1"/>
  <c r="E5953" i="1"/>
  <c r="AJ5953" i="1" s="1"/>
  <c r="AK5953" i="1" s="1"/>
  <c r="C5953" i="1"/>
  <c r="B5953" i="1" s="1"/>
  <c r="E5952" i="1"/>
  <c r="AJ5952" i="1" s="1"/>
  <c r="AK5952" i="1" s="1"/>
  <c r="C5952" i="1"/>
  <c r="B5952" i="1" s="1"/>
  <c r="E5951" i="1"/>
  <c r="C5951" i="1"/>
  <c r="B5951" i="1" s="1"/>
  <c r="E5950" i="1"/>
  <c r="C5950" i="1"/>
  <c r="B5950" i="1" s="1"/>
  <c r="E5949" i="1"/>
  <c r="AJ5949" i="1" s="1"/>
  <c r="AK5949" i="1" s="1"/>
  <c r="C5949" i="1"/>
  <c r="B5949" i="1" s="1"/>
  <c r="E5948" i="1"/>
  <c r="AJ5948" i="1" s="1"/>
  <c r="AK5948" i="1" s="1"/>
  <c r="C5948" i="1"/>
  <c r="B5948" i="1" s="1"/>
  <c r="E5947" i="1"/>
  <c r="C5947" i="1"/>
  <c r="B5947" i="1" s="1"/>
  <c r="E5946" i="1"/>
  <c r="C5946" i="1"/>
  <c r="B5946" i="1" s="1"/>
  <c r="E5945" i="1"/>
  <c r="AJ5945" i="1" s="1"/>
  <c r="AK5945" i="1" s="1"/>
  <c r="C5945" i="1"/>
  <c r="B5945" i="1" s="1"/>
  <c r="E5944" i="1"/>
  <c r="AJ5944" i="1" s="1"/>
  <c r="AK5944" i="1" s="1"/>
  <c r="C5944" i="1"/>
  <c r="B5944" i="1" s="1"/>
  <c r="E5943" i="1"/>
  <c r="C5943" i="1"/>
  <c r="B5943" i="1" s="1"/>
  <c r="E5942" i="1"/>
  <c r="C5942" i="1"/>
  <c r="B5942" i="1" s="1"/>
  <c r="E5941" i="1"/>
  <c r="AJ5941" i="1" s="1"/>
  <c r="AK5941" i="1" s="1"/>
  <c r="C5941" i="1"/>
  <c r="B5941" i="1" s="1"/>
  <c r="E5940" i="1"/>
  <c r="AJ5940" i="1" s="1"/>
  <c r="AK5940" i="1" s="1"/>
  <c r="C5940" i="1"/>
  <c r="B5940" i="1" s="1"/>
  <c r="E5939" i="1"/>
  <c r="C5939" i="1"/>
  <c r="B5939" i="1" s="1"/>
  <c r="E5938" i="1"/>
  <c r="C5938" i="1"/>
  <c r="B5938" i="1" s="1"/>
  <c r="E5937" i="1"/>
  <c r="C5937" i="1"/>
  <c r="B5937" i="1" s="1"/>
  <c r="E5936" i="1"/>
  <c r="C5936" i="1"/>
  <c r="B5936" i="1" s="1"/>
  <c r="E5935" i="1"/>
  <c r="C5935" i="1"/>
  <c r="B5935" i="1" s="1"/>
  <c r="E5934" i="1"/>
  <c r="C5934" i="1"/>
  <c r="B5934" i="1" s="1"/>
  <c r="E5933" i="1"/>
  <c r="AJ5933" i="1" s="1"/>
  <c r="AK5933" i="1" s="1"/>
  <c r="C5933" i="1"/>
  <c r="B5933" i="1" s="1"/>
  <c r="E5932" i="1"/>
  <c r="AJ5932" i="1" s="1"/>
  <c r="AK5932" i="1" s="1"/>
  <c r="C5932" i="1"/>
  <c r="B5932" i="1" s="1"/>
  <c r="E5931" i="1"/>
  <c r="C5931" i="1"/>
  <c r="B5931" i="1" s="1"/>
  <c r="E5930" i="1"/>
  <c r="C5930" i="1"/>
  <c r="B5930" i="1" s="1"/>
  <c r="E5929" i="1"/>
  <c r="AJ5929" i="1" s="1"/>
  <c r="AK5929" i="1" s="1"/>
  <c r="C5929" i="1"/>
  <c r="B5929" i="1" s="1"/>
  <c r="E5928" i="1"/>
  <c r="AJ5928" i="1" s="1"/>
  <c r="AK5928" i="1" s="1"/>
  <c r="C5928" i="1"/>
  <c r="B5928" i="1" s="1"/>
  <c r="E5927" i="1"/>
  <c r="C5927" i="1"/>
  <c r="B5927" i="1" s="1"/>
  <c r="E5926" i="1"/>
  <c r="C5926" i="1"/>
  <c r="B5926" i="1" s="1"/>
  <c r="E5925" i="1"/>
  <c r="AJ5925" i="1" s="1"/>
  <c r="AK5925" i="1" s="1"/>
  <c r="C5925" i="1"/>
  <c r="B5925" i="1" s="1"/>
  <c r="E5924" i="1"/>
  <c r="AJ5924" i="1" s="1"/>
  <c r="AK5924" i="1" s="1"/>
  <c r="C5924" i="1"/>
  <c r="B5924" i="1" s="1"/>
  <c r="E5923" i="1"/>
  <c r="C5923" i="1"/>
  <c r="B5923" i="1" s="1"/>
  <c r="E5922" i="1"/>
  <c r="C5922" i="1"/>
  <c r="B5922" i="1" s="1"/>
  <c r="E5921" i="1"/>
  <c r="AJ5921" i="1" s="1"/>
  <c r="AK5921" i="1" s="1"/>
  <c r="C5921" i="1"/>
  <c r="B5921" i="1" s="1"/>
  <c r="E5920" i="1"/>
  <c r="AJ5920" i="1" s="1"/>
  <c r="AK5920" i="1" s="1"/>
  <c r="C5920" i="1"/>
  <c r="B5920" i="1" s="1"/>
  <c r="E5919" i="1"/>
  <c r="C5919" i="1"/>
  <c r="B5919" i="1" s="1"/>
  <c r="E5918" i="1"/>
  <c r="C5918" i="1"/>
  <c r="B5918" i="1" s="1"/>
  <c r="E5917" i="1"/>
  <c r="C5917" i="1"/>
  <c r="B5917" i="1" s="1"/>
  <c r="E5916" i="1"/>
  <c r="AJ5916" i="1" s="1"/>
  <c r="AK5916" i="1" s="1"/>
  <c r="C5916" i="1"/>
  <c r="B5916" i="1" s="1"/>
  <c r="E5915" i="1"/>
  <c r="C5915" i="1"/>
  <c r="B5915" i="1" s="1"/>
  <c r="E5914" i="1"/>
  <c r="C5914" i="1"/>
  <c r="B5914" i="1" s="1"/>
  <c r="E5913" i="1"/>
  <c r="AJ5913" i="1" s="1"/>
  <c r="AK5913" i="1" s="1"/>
  <c r="C5913" i="1"/>
  <c r="B5913" i="1" s="1"/>
  <c r="E5912" i="1"/>
  <c r="AJ5912" i="1" s="1"/>
  <c r="AK5912" i="1" s="1"/>
  <c r="C5912" i="1"/>
  <c r="B5912" i="1" s="1"/>
  <c r="E5911" i="1"/>
  <c r="C5911" i="1"/>
  <c r="B5911" i="1" s="1"/>
  <c r="E5910" i="1"/>
  <c r="C5910" i="1"/>
  <c r="B5910" i="1" s="1"/>
  <c r="E5909" i="1"/>
  <c r="AJ5909" i="1" s="1"/>
  <c r="AK5909" i="1" s="1"/>
  <c r="C5909" i="1"/>
  <c r="B5909" i="1" s="1"/>
  <c r="E5908" i="1"/>
  <c r="AJ5908" i="1" s="1"/>
  <c r="AK5908" i="1" s="1"/>
  <c r="C5908" i="1"/>
  <c r="B5908" i="1" s="1"/>
  <c r="E5907" i="1"/>
  <c r="C5907" i="1"/>
  <c r="B5907" i="1" s="1"/>
  <c r="E5906" i="1"/>
  <c r="C5906" i="1"/>
  <c r="B5906" i="1" s="1"/>
  <c r="E5905" i="1"/>
  <c r="C5905" i="1"/>
  <c r="B5905" i="1" s="1"/>
  <c r="E5904" i="1"/>
  <c r="AJ5904" i="1" s="1"/>
  <c r="AK5904" i="1" s="1"/>
  <c r="C5904" i="1"/>
  <c r="B5904" i="1" s="1"/>
  <c r="E5903" i="1"/>
  <c r="C5903" i="1"/>
  <c r="B5903" i="1" s="1"/>
  <c r="E5902" i="1"/>
  <c r="C5902" i="1"/>
  <c r="B5902" i="1" s="1"/>
  <c r="E5901" i="1"/>
  <c r="C5901" i="1"/>
  <c r="B5901" i="1" s="1"/>
  <c r="E5900" i="1"/>
  <c r="AJ5900" i="1" s="1"/>
  <c r="AK5900" i="1" s="1"/>
  <c r="C5900" i="1"/>
  <c r="B5900" i="1" s="1"/>
  <c r="E5899" i="1"/>
  <c r="C5899" i="1"/>
  <c r="B5899" i="1" s="1"/>
  <c r="E5898" i="1"/>
  <c r="C5898" i="1"/>
  <c r="B5898" i="1" s="1"/>
  <c r="E5897" i="1"/>
  <c r="AJ5897" i="1" s="1"/>
  <c r="AK5897" i="1" s="1"/>
  <c r="C5897" i="1"/>
  <c r="B5897" i="1" s="1"/>
  <c r="E5896" i="1"/>
  <c r="AJ5896" i="1" s="1"/>
  <c r="AK5896" i="1" s="1"/>
  <c r="C5896" i="1"/>
  <c r="B5896" i="1" s="1"/>
  <c r="E5895" i="1"/>
  <c r="C5895" i="1"/>
  <c r="B5895" i="1" s="1"/>
  <c r="E5894" i="1"/>
  <c r="C5894" i="1"/>
  <c r="B5894" i="1" s="1"/>
  <c r="E5893" i="1"/>
  <c r="AJ5893" i="1" s="1"/>
  <c r="AK5893" i="1" s="1"/>
  <c r="C5893" i="1"/>
  <c r="B5893" i="1" s="1"/>
  <c r="E5892" i="1"/>
  <c r="AJ5892" i="1" s="1"/>
  <c r="AK5892" i="1" s="1"/>
  <c r="C5892" i="1"/>
  <c r="B5892" i="1" s="1"/>
  <c r="E5891" i="1"/>
  <c r="C5891" i="1"/>
  <c r="B5891" i="1" s="1"/>
  <c r="E5890" i="1"/>
  <c r="C5890" i="1"/>
  <c r="B5890" i="1" s="1"/>
  <c r="E5889" i="1"/>
  <c r="AJ5889" i="1" s="1"/>
  <c r="AK5889" i="1" s="1"/>
  <c r="C5889" i="1"/>
  <c r="B5889" i="1" s="1"/>
  <c r="E5888" i="1"/>
  <c r="AJ5888" i="1" s="1"/>
  <c r="AK5888" i="1" s="1"/>
  <c r="C5888" i="1"/>
  <c r="B5888" i="1" s="1"/>
  <c r="E5887" i="1"/>
  <c r="C5887" i="1"/>
  <c r="B5887" i="1" s="1"/>
  <c r="E5886" i="1"/>
  <c r="C5886" i="1"/>
  <c r="B5886" i="1" s="1"/>
  <c r="E5885" i="1"/>
  <c r="AJ5885" i="1" s="1"/>
  <c r="AK5885" i="1" s="1"/>
  <c r="C5885" i="1"/>
  <c r="B5885" i="1" s="1"/>
  <c r="E5884" i="1"/>
  <c r="AJ5884" i="1" s="1"/>
  <c r="AK5884" i="1" s="1"/>
  <c r="C5884" i="1"/>
  <c r="B5884" i="1" s="1"/>
  <c r="E5883" i="1"/>
  <c r="C5883" i="1"/>
  <c r="B5883" i="1" s="1"/>
  <c r="E5882" i="1"/>
  <c r="C5882" i="1"/>
  <c r="B5882" i="1" s="1"/>
  <c r="E5881" i="1"/>
  <c r="AJ5881" i="1" s="1"/>
  <c r="AK5881" i="1" s="1"/>
  <c r="C5881" i="1"/>
  <c r="B5881" i="1" s="1"/>
  <c r="E5880" i="1"/>
  <c r="AJ5880" i="1" s="1"/>
  <c r="AK5880" i="1" s="1"/>
  <c r="C5880" i="1"/>
  <c r="B5880" i="1" s="1"/>
  <c r="E5879" i="1"/>
  <c r="C5879" i="1"/>
  <c r="B5879" i="1" s="1"/>
  <c r="E5878" i="1"/>
  <c r="C5878" i="1"/>
  <c r="B5878" i="1" s="1"/>
  <c r="E5877" i="1"/>
  <c r="AJ5877" i="1" s="1"/>
  <c r="AK5877" i="1" s="1"/>
  <c r="C5877" i="1"/>
  <c r="B5877" i="1" s="1"/>
  <c r="E5876" i="1"/>
  <c r="AJ5876" i="1" s="1"/>
  <c r="AK5876" i="1" s="1"/>
  <c r="C5876" i="1"/>
  <c r="B5876" i="1" s="1"/>
  <c r="E5875" i="1"/>
  <c r="C5875" i="1"/>
  <c r="B5875" i="1" s="1"/>
  <c r="E5874" i="1"/>
  <c r="C5874" i="1"/>
  <c r="B5874" i="1" s="1"/>
  <c r="E5873" i="1"/>
  <c r="AJ5873" i="1" s="1"/>
  <c r="AK5873" i="1" s="1"/>
  <c r="C5873" i="1"/>
  <c r="B5873" i="1" s="1"/>
  <c r="E5872" i="1"/>
  <c r="AJ5872" i="1" s="1"/>
  <c r="AK5872" i="1" s="1"/>
  <c r="C5872" i="1"/>
  <c r="B5872" i="1" s="1"/>
  <c r="E5871" i="1"/>
  <c r="C5871" i="1"/>
  <c r="B5871" i="1" s="1"/>
  <c r="E5870" i="1"/>
  <c r="C5870" i="1"/>
  <c r="B5870" i="1" s="1"/>
  <c r="E5869" i="1"/>
  <c r="AJ5869" i="1" s="1"/>
  <c r="AK5869" i="1" s="1"/>
  <c r="C5869" i="1"/>
  <c r="B5869" i="1" s="1"/>
  <c r="E5868" i="1"/>
  <c r="AJ5868" i="1" s="1"/>
  <c r="AK5868" i="1" s="1"/>
  <c r="C5868" i="1"/>
  <c r="B5868" i="1" s="1"/>
  <c r="E5867" i="1"/>
  <c r="C5867" i="1"/>
  <c r="B5867" i="1" s="1"/>
  <c r="E5866" i="1"/>
  <c r="C5866" i="1"/>
  <c r="B5866" i="1" s="1"/>
  <c r="E5865" i="1"/>
  <c r="AJ5865" i="1" s="1"/>
  <c r="AK5865" i="1" s="1"/>
  <c r="C5865" i="1"/>
  <c r="B5865" i="1" s="1"/>
  <c r="E5864" i="1"/>
  <c r="C5864" i="1"/>
  <c r="B5864" i="1" s="1"/>
  <c r="E5863" i="1"/>
  <c r="C5863" i="1"/>
  <c r="B5863" i="1" s="1"/>
  <c r="E5862" i="1"/>
  <c r="C5862" i="1"/>
  <c r="B5862" i="1" s="1"/>
  <c r="E5861" i="1"/>
  <c r="AJ5861" i="1" s="1"/>
  <c r="AK5861" i="1" s="1"/>
  <c r="C5861" i="1"/>
  <c r="B5861" i="1" s="1"/>
  <c r="E5860" i="1"/>
  <c r="AJ5860" i="1" s="1"/>
  <c r="AK5860" i="1" s="1"/>
  <c r="C5860" i="1"/>
  <c r="B5860" i="1" s="1"/>
  <c r="E5859" i="1"/>
  <c r="C5859" i="1"/>
  <c r="B5859" i="1" s="1"/>
  <c r="E5858" i="1"/>
  <c r="C5858" i="1"/>
  <c r="B5858" i="1" s="1"/>
  <c r="E5857" i="1"/>
  <c r="C5857" i="1"/>
  <c r="B5857" i="1" s="1"/>
  <c r="E5856" i="1"/>
  <c r="C5856" i="1"/>
  <c r="B5856" i="1" s="1"/>
  <c r="E5855" i="1"/>
  <c r="C5855" i="1"/>
  <c r="B5855" i="1" s="1"/>
  <c r="E5854" i="1"/>
  <c r="C5854" i="1"/>
  <c r="B5854" i="1" s="1"/>
  <c r="E5853" i="1"/>
  <c r="AJ5853" i="1" s="1"/>
  <c r="AK5853" i="1" s="1"/>
  <c r="C5853" i="1"/>
  <c r="B5853" i="1" s="1"/>
  <c r="E5852" i="1"/>
  <c r="AJ5852" i="1" s="1"/>
  <c r="AK5852" i="1" s="1"/>
  <c r="C5852" i="1"/>
  <c r="B5852" i="1" s="1"/>
  <c r="E5851" i="1"/>
  <c r="C5851" i="1"/>
  <c r="B5851" i="1" s="1"/>
  <c r="E5850" i="1"/>
  <c r="C5850" i="1"/>
  <c r="B5850" i="1" s="1"/>
  <c r="E5849" i="1"/>
  <c r="C5849" i="1"/>
  <c r="B5849" i="1" s="1"/>
  <c r="E5848" i="1"/>
  <c r="H5848" i="1" s="1"/>
  <c r="C5848" i="1"/>
  <c r="B5848" i="1" s="1"/>
  <c r="E5847" i="1"/>
  <c r="C5847" i="1"/>
  <c r="B5847" i="1" s="1"/>
  <c r="E5846" i="1"/>
  <c r="C5846" i="1"/>
  <c r="B5846" i="1" s="1"/>
  <c r="E5845" i="1"/>
  <c r="C5845" i="1"/>
  <c r="B5845" i="1" s="1"/>
  <c r="E5844" i="1"/>
  <c r="C5844" i="1"/>
  <c r="B5844" i="1" s="1"/>
  <c r="E5843" i="1"/>
  <c r="C5843" i="1"/>
  <c r="B5843" i="1" s="1"/>
  <c r="E5842" i="1"/>
  <c r="C5842" i="1"/>
  <c r="B5842" i="1" s="1"/>
  <c r="E5841" i="1"/>
  <c r="C5841" i="1"/>
  <c r="B5841" i="1" s="1"/>
  <c r="E5840" i="1"/>
  <c r="C5840" i="1"/>
  <c r="B5840" i="1" s="1"/>
  <c r="E5839" i="1"/>
  <c r="C5839" i="1"/>
  <c r="B5839" i="1" s="1"/>
  <c r="E5838" i="1"/>
  <c r="C5838" i="1"/>
  <c r="B5838" i="1" s="1"/>
  <c r="E5837" i="1"/>
  <c r="C5837" i="1"/>
  <c r="B5837" i="1" s="1"/>
  <c r="E5836" i="1"/>
  <c r="C5836" i="1"/>
  <c r="B5836" i="1" s="1"/>
  <c r="E5835" i="1"/>
  <c r="C5835" i="1"/>
  <c r="B5835" i="1" s="1"/>
  <c r="E5834" i="1"/>
  <c r="C5834" i="1"/>
  <c r="B5834" i="1" s="1"/>
  <c r="E5833" i="1"/>
  <c r="C5833" i="1"/>
  <c r="B5833" i="1" s="1"/>
  <c r="E5832" i="1"/>
  <c r="C5832" i="1"/>
  <c r="B5832" i="1" s="1"/>
  <c r="E5831" i="1"/>
  <c r="C5831" i="1"/>
  <c r="B5831" i="1" s="1"/>
  <c r="E5830" i="1"/>
  <c r="H5830" i="1" s="1"/>
  <c r="C5830" i="1"/>
  <c r="B5830" i="1" s="1"/>
  <c r="E5829" i="1"/>
  <c r="C5829" i="1"/>
  <c r="B5829" i="1" s="1"/>
  <c r="E5828" i="1"/>
  <c r="C5828" i="1"/>
  <c r="B5828" i="1" s="1"/>
  <c r="E5827" i="1"/>
  <c r="C5827" i="1"/>
  <c r="B5827" i="1" s="1"/>
  <c r="E5826" i="1"/>
  <c r="C5826" i="1"/>
  <c r="B5826" i="1" s="1"/>
  <c r="E5825" i="1"/>
  <c r="C5825" i="1"/>
  <c r="B5825" i="1" s="1"/>
  <c r="E5824" i="1"/>
  <c r="C5824" i="1"/>
  <c r="B5824" i="1" s="1"/>
  <c r="E5823" i="1"/>
  <c r="C5823" i="1"/>
  <c r="B5823" i="1" s="1"/>
  <c r="E5822" i="1"/>
  <c r="C5822" i="1"/>
  <c r="B5822" i="1" s="1"/>
  <c r="E5821" i="1"/>
  <c r="C5821" i="1"/>
  <c r="B5821" i="1" s="1"/>
  <c r="E5820" i="1"/>
  <c r="AJ5820" i="1" s="1"/>
  <c r="AK5820" i="1" s="1"/>
  <c r="C5820" i="1"/>
  <c r="B5820" i="1" s="1"/>
  <c r="E5819" i="1"/>
  <c r="C5819" i="1"/>
  <c r="B5819" i="1" s="1"/>
  <c r="E5818" i="1"/>
  <c r="C5818" i="1"/>
  <c r="B5818" i="1" s="1"/>
  <c r="E5817" i="1"/>
  <c r="AJ5817" i="1" s="1"/>
  <c r="AK5817" i="1" s="1"/>
  <c r="C5817" i="1"/>
  <c r="B5817" i="1" s="1"/>
  <c r="E5816" i="1"/>
  <c r="C5816" i="1"/>
  <c r="B5816" i="1" s="1"/>
  <c r="E5815" i="1"/>
  <c r="C5815" i="1"/>
  <c r="B5815" i="1" s="1"/>
  <c r="E5814" i="1"/>
  <c r="C5814" i="1"/>
  <c r="B5814" i="1" s="1"/>
  <c r="E5813" i="1"/>
  <c r="C5813" i="1"/>
  <c r="B5813" i="1" s="1"/>
  <c r="E5812" i="1"/>
  <c r="C5812" i="1"/>
  <c r="B5812" i="1" s="1"/>
  <c r="E5811" i="1"/>
  <c r="C5811" i="1"/>
  <c r="B5811" i="1" s="1"/>
  <c r="E5810" i="1"/>
  <c r="C5810" i="1"/>
  <c r="B5810" i="1" s="1"/>
  <c r="E5809" i="1"/>
  <c r="AJ5809" i="1" s="1"/>
  <c r="AK5809" i="1" s="1"/>
  <c r="C5809" i="1"/>
  <c r="B5809" i="1" s="1"/>
  <c r="E5808" i="1"/>
  <c r="C5808" i="1"/>
  <c r="B5808" i="1" s="1"/>
  <c r="E5807" i="1"/>
  <c r="C5807" i="1"/>
  <c r="B5807" i="1" s="1"/>
  <c r="E5806" i="1"/>
  <c r="AJ5806" i="1" s="1"/>
  <c r="AK5806" i="1" s="1"/>
  <c r="C5806" i="1"/>
  <c r="B5806" i="1" s="1"/>
  <c r="E5805" i="1"/>
  <c r="C5805" i="1"/>
  <c r="B5805" i="1" s="1"/>
  <c r="E5804" i="1"/>
  <c r="C5804" i="1"/>
  <c r="B5804" i="1" s="1"/>
  <c r="E5803" i="1"/>
  <c r="C5803" i="1"/>
  <c r="B5803" i="1" s="1"/>
  <c r="E5802" i="1"/>
  <c r="C5802" i="1"/>
  <c r="B5802" i="1" s="1"/>
  <c r="E5801" i="1"/>
  <c r="C5801" i="1"/>
  <c r="B5801" i="1" s="1"/>
  <c r="E5800" i="1"/>
  <c r="C5800" i="1"/>
  <c r="B5800" i="1" s="1"/>
  <c r="E5799" i="1"/>
  <c r="C5799" i="1"/>
  <c r="B5799" i="1" s="1"/>
  <c r="E5798" i="1"/>
  <c r="C5798" i="1"/>
  <c r="B5798" i="1" s="1"/>
  <c r="E5797" i="1"/>
  <c r="C5797" i="1"/>
  <c r="B5797" i="1" s="1"/>
  <c r="E5796" i="1"/>
  <c r="C5796" i="1"/>
  <c r="B5796" i="1" s="1"/>
  <c r="E5795" i="1"/>
  <c r="C5795" i="1"/>
  <c r="B5795" i="1" s="1"/>
  <c r="E5794" i="1"/>
  <c r="C5794" i="1"/>
  <c r="B5794" i="1" s="1"/>
  <c r="E5793" i="1"/>
  <c r="C5793" i="1"/>
  <c r="B5793" i="1" s="1"/>
  <c r="E5792" i="1"/>
  <c r="C5792" i="1"/>
  <c r="B5792" i="1" s="1"/>
  <c r="E5791" i="1"/>
  <c r="C5791" i="1"/>
  <c r="B5791" i="1" s="1"/>
  <c r="A5791" i="1"/>
  <c r="E5790" i="1"/>
  <c r="C5790" i="1"/>
  <c r="B5790" i="1" s="1"/>
  <c r="A5790" i="1"/>
  <c r="E5789" i="1"/>
  <c r="C5789" i="1"/>
  <c r="B5789" i="1" s="1"/>
  <c r="A5789" i="1"/>
  <c r="E5788" i="1"/>
  <c r="C5788" i="1"/>
  <c r="B5788" i="1" s="1"/>
  <c r="A5788" i="1"/>
  <c r="E5787" i="1"/>
  <c r="C5787" i="1"/>
  <c r="B5787" i="1" s="1"/>
  <c r="A5787" i="1"/>
  <c r="E5786" i="1"/>
  <c r="C5786" i="1"/>
  <c r="B5786" i="1" s="1"/>
  <c r="A5786" i="1"/>
  <c r="E5785" i="1"/>
  <c r="C5785" i="1"/>
  <c r="B5785" i="1" s="1"/>
  <c r="A5785" i="1"/>
  <c r="E5784" i="1"/>
  <c r="C5784" i="1"/>
  <c r="B5784" i="1" s="1"/>
  <c r="A5784" i="1"/>
  <c r="E5783" i="1"/>
  <c r="C5783" i="1"/>
  <c r="B5783" i="1" s="1"/>
  <c r="A5783" i="1"/>
  <c r="E5782" i="1"/>
  <c r="C5782" i="1"/>
  <c r="B5782" i="1" s="1"/>
  <c r="A5782" i="1"/>
  <c r="E5781" i="1"/>
  <c r="C5781" i="1"/>
  <c r="B5781" i="1" s="1"/>
  <c r="A5781" i="1"/>
  <c r="E5780" i="1"/>
  <c r="C5780" i="1"/>
  <c r="B5780" i="1" s="1"/>
  <c r="A5780" i="1"/>
  <c r="E5779" i="1"/>
  <c r="C5779" i="1"/>
  <c r="B5779" i="1" s="1"/>
  <c r="A5779" i="1"/>
  <c r="E5778" i="1"/>
  <c r="C5778" i="1"/>
  <c r="B5778" i="1" s="1"/>
  <c r="A5778" i="1"/>
  <c r="E5777" i="1"/>
  <c r="C5777" i="1"/>
  <c r="B5777" i="1" s="1"/>
  <c r="A5777" i="1"/>
  <c r="E5776" i="1"/>
  <c r="C5776" i="1"/>
  <c r="B5776" i="1" s="1"/>
  <c r="A5776" i="1"/>
  <c r="E5775" i="1"/>
  <c r="C5775" i="1"/>
  <c r="B5775" i="1" s="1"/>
  <c r="A5775" i="1"/>
  <c r="E5774" i="1"/>
  <c r="C5774" i="1"/>
  <c r="B5774" i="1" s="1"/>
  <c r="A5774" i="1"/>
  <c r="E5773" i="1"/>
  <c r="C5773" i="1"/>
  <c r="B5773" i="1" s="1"/>
  <c r="A5773" i="1"/>
  <c r="E5772" i="1"/>
  <c r="C5772" i="1"/>
  <c r="B5772" i="1" s="1"/>
  <c r="A5772" i="1"/>
  <c r="E5771" i="1"/>
  <c r="C5771" i="1"/>
  <c r="B5771" i="1" s="1"/>
  <c r="A5771" i="1"/>
  <c r="E5770" i="1"/>
  <c r="C5770" i="1"/>
  <c r="B5770" i="1" s="1"/>
  <c r="A5770" i="1"/>
  <c r="E5769" i="1"/>
  <c r="C5769" i="1"/>
  <c r="B5769" i="1" s="1"/>
  <c r="A5769" i="1"/>
  <c r="E5768" i="1"/>
  <c r="C5768" i="1"/>
  <c r="B5768" i="1" s="1"/>
  <c r="A5768" i="1"/>
  <c r="E5767" i="1"/>
  <c r="C5767" i="1"/>
  <c r="B5767" i="1" s="1"/>
  <c r="A5767" i="1"/>
  <c r="E5766" i="1"/>
  <c r="C5766" i="1"/>
  <c r="B5766" i="1" s="1"/>
  <c r="A5766" i="1"/>
  <c r="E5765" i="1"/>
  <c r="C5765" i="1"/>
  <c r="B5765" i="1" s="1"/>
  <c r="A5765" i="1"/>
  <c r="E5764" i="1"/>
  <c r="C5764" i="1"/>
  <c r="B5764" i="1" s="1"/>
  <c r="A5764" i="1"/>
  <c r="E5763" i="1"/>
  <c r="C5763" i="1"/>
  <c r="B5763" i="1" s="1"/>
  <c r="A5763" i="1"/>
  <c r="E5762" i="1"/>
  <c r="C5762" i="1"/>
  <c r="B5762" i="1" s="1"/>
  <c r="A5762" i="1"/>
  <c r="E5761" i="1"/>
  <c r="C5761" i="1"/>
  <c r="B5761" i="1" s="1"/>
  <c r="A5761" i="1"/>
  <c r="E5760" i="1"/>
  <c r="C5760" i="1"/>
  <c r="B5760" i="1" s="1"/>
  <c r="A5760" i="1"/>
  <c r="E5759" i="1"/>
  <c r="C5759" i="1"/>
  <c r="B5759" i="1" s="1"/>
  <c r="A5759" i="1"/>
  <c r="E5758" i="1"/>
  <c r="H5758" i="1" s="1"/>
  <c r="C5758" i="1"/>
  <c r="B5758" i="1" s="1"/>
  <c r="A5758" i="1"/>
  <c r="E5757" i="1"/>
  <c r="AJ5757" i="1" s="1"/>
  <c r="AK5757" i="1" s="1"/>
  <c r="C5757" i="1"/>
  <c r="B5757" i="1" s="1"/>
  <c r="A5757" i="1"/>
  <c r="E5756" i="1"/>
  <c r="C5756" i="1"/>
  <c r="B5756" i="1" s="1"/>
  <c r="A5756" i="1"/>
  <c r="E5755" i="1"/>
  <c r="C5755" i="1"/>
  <c r="B5755" i="1" s="1"/>
  <c r="A5755" i="1"/>
  <c r="E5754" i="1"/>
  <c r="C5754" i="1"/>
  <c r="B5754" i="1" s="1"/>
  <c r="A5754" i="1"/>
  <c r="E5753" i="1"/>
  <c r="C5753" i="1"/>
  <c r="B5753" i="1" s="1"/>
  <c r="A5753" i="1"/>
  <c r="E5752" i="1"/>
  <c r="C5752" i="1"/>
  <c r="B5752" i="1" s="1"/>
  <c r="A5752" i="1"/>
  <c r="E5751" i="1"/>
  <c r="C5751" i="1"/>
  <c r="B5751" i="1" s="1"/>
  <c r="A5751" i="1"/>
  <c r="E5750" i="1"/>
  <c r="C5750" i="1"/>
  <c r="B5750" i="1" s="1"/>
  <c r="A5750" i="1"/>
  <c r="E5749" i="1"/>
  <c r="C5749" i="1"/>
  <c r="B5749" i="1" s="1"/>
  <c r="A5749" i="1"/>
  <c r="E5748" i="1"/>
  <c r="C5748" i="1"/>
  <c r="B5748" i="1" s="1"/>
  <c r="A5748" i="1"/>
  <c r="E5747" i="1"/>
  <c r="C5747" i="1"/>
  <c r="B5747" i="1" s="1"/>
  <c r="A5747" i="1"/>
  <c r="E5746" i="1"/>
  <c r="C5746" i="1"/>
  <c r="B5746" i="1" s="1"/>
  <c r="A5746" i="1"/>
  <c r="E5745" i="1"/>
  <c r="C5745" i="1"/>
  <c r="B5745" i="1" s="1"/>
  <c r="A5745" i="1"/>
  <c r="E5744" i="1"/>
  <c r="C5744" i="1"/>
  <c r="B5744" i="1" s="1"/>
  <c r="A5744" i="1"/>
  <c r="E5743" i="1"/>
  <c r="C5743" i="1"/>
  <c r="B5743" i="1" s="1"/>
  <c r="A5743" i="1"/>
  <c r="E5742" i="1"/>
  <c r="H5742" i="1" s="1"/>
  <c r="C5742" i="1"/>
  <c r="B5742" i="1" s="1"/>
  <c r="A5742" i="1"/>
  <c r="E5741" i="1"/>
  <c r="C5741" i="1"/>
  <c r="B5741" i="1" s="1"/>
  <c r="A5741" i="1"/>
  <c r="E5740" i="1"/>
  <c r="C5740" i="1"/>
  <c r="B5740" i="1" s="1"/>
  <c r="A5740" i="1"/>
  <c r="E5739" i="1"/>
  <c r="C5739" i="1"/>
  <c r="B5739" i="1" s="1"/>
  <c r="A5739" i="1"/>
  <c r="E5738" i="1"/>
  <c r="C5738" i="1"/>
  <c r="B5738" i="1" s="1"/>
  <c r="A5738" i="1"/>
  <c r="E5737" i="1"/>
  <c r="C5737" i="1"/>
  <c r="B5737" i="1" s="1"/>
  <c r="A5737" i="1"/>
  <c r="E5736" i="1"/>
  <c r="C5736" i="1"/>
  <c r="B5736" i="1" s="1"/>
  <c r="A5736" i="1"/>
  <c r="E5735" i="1"/>
  <c r="C5735" i="1"/>
  <c r="B5735" i="1" s="1"/>
  <c r="A5735" i="1"/>
  <c r="E5734" i="1"/>
  <c r="C5734" i="1"/>
  <c r="B5734" i="1" s="1"/>
  <c r="A5734" i="1"/>
  <c r="E5733" i="1"/>
  <c r="C5733" i="1"/>
  <c r="B5733" i="1" s="1"/>
  <c r="A5733" i="1"/>
  <c r="E5732" i="1"/>
  <c r="C5732" i="1"/>
  <c r="B5732" i="1" s="1"/>
  <c r="A5732" i="1"/>
  <c r="E5731" i="1"/>
  <c r="C5731" i="1"/>
  <c r="B5731" i="1" s="1"/>
  <c r="A5731" i="1"/>
  <c r="E5730" i="1"/>
  <c r="C5730" i="1"/>
  <c r="B5730" i="1" s="1"/>
  <c r="A5730" i="1"/>
  <c r="E5729" i="1"/>
  <c r="H5729" i="1" s="1"/>
  <c r="C5729" i="1"/>
  <c r="B5729" i="1" s="1"/>
  <c r="A5729" i="1"/>
  <c r="E5728" i="1"/>
  <c r="C5728" i="1"/>
  <c r="B5728" i="1" s="1"/>
  <c r="A5728" i="1"/>
  <c r="E5727" i="1"/>
  <c r="C5727" i="1"/>
  <c r="B5727" i="1" s="1"/>
  <c r="A5727" i="1"/>
  <c r="E5726" i="1"/>
  <c r="C5726" i="1"/>
  <c r="B5726" i="1" s="1"/>
  <c r="A5726" i="1"/>
  <c r="E5725" i="1"/>
  <c r="C5725" i="1"/>
  <c r="B5725" i="1" s="1"/>
  <c r="A5725" i="1"/>
  <c r="E5724" i="1"/>
  <c r="C5724" i="1"/>
  <c r="B5724" i="1" s="1"/>
  <c r="A5724" i="1"/>
  <c r="E5723" i="1"/>
  <c r="C5723" i="1"/>
  <c r="B5723" i="1" s="1"/>
  <c r="A5723" i="1"/>
  <c r="E5722" i="1"/>
  <c r="C5722" i="1"/>
  <c r="B5722" i="1" s="1"/>
  <c r="A5722" i="1"/>
  <c r="E5721" i="1"/>
  <c r="C5721" i="1"/>
  <c r="B5721" i="1" s="1"/>
  <c r="A5721" i="1"/>
  <c r="E5720" i="1"/>
  <c r="C5720" i="1"/>
  <c r="B5720" i="1" s="1"/>
  <c r="A5720" i="1"/>
  <c r="E5719" i="1"/>
  <c r="C5719" i="1"/>
  <c r="B5719" i="1" s="1"/>
  <c r="A5719" i="1"/>
  <c r="E5718" i="1"/>
  <c r="C5718" i="1"/>
  <c r="B5718" i="1" s="1"/>
  <c r="A5718" i="1"/>
  <c r="E5717" i="1"/>
  <c r="AJ5717" i="1" s="1"/>
  <c r="AK5717" i="1" s="1"/>
  <c r="C5717" i="1"/>
  <c r="B5717" i="1" s="1"/>
  <c r="A5717" i="1"/>
  <c r="E5716" i="1"/>
  <c r="AJ5716" i="1" s="1"/>
  <c r="AK5716" i="1" s="1"/>
  <c r="C5716" i="1"/>
  <c r="B5716" i="1" s="1"/>
  <c r="A5716" i="1"/>
  <c r="E5715" i="1"/>
  <c r="C5715" i="1"/>
  <c r="B5715" i="1" s="1"/>
  <c r="A5715" i="1"/>
  <c r="E5714" i="1"/>
  <c r="AJ5714" i="1" s="1"/>
  <c r="AK5714" i="1" s="1"/>
  <c r="C5714" i="1"/>
  <c r="B5714" i="1" s="1"/>
  <c r="A5714" i="1"/>
  <c r="E5713" i="1"/>
  <c r="C5713" i="1"/>
  <c r="B5713" i="1" s="1"/>
  <c r="A5713" i="1"/>
  <c r="E5712" i="1"/>
  <c r="C5712" i="1"/>
  <c r="B5712" i="1" s="1"/>
  <c r="A5712" i="1"/>
  <c r="E5711" i="1"/>
  <c r="C5711" i="1"/>
  <c r="B5711" i="1" s="1"/>
  <c r="A5711" i="1"/>
  <c r="E5710" i="1"/>
  <c r="H5710" i="1" s="1"/>
  <c r="C5710" i="1"/>
  <c r="B5710" i="1" s="1"/>
  <c r="A5710" i="1"/>
  <c r="E5709" i="1"/>
  <c r="C5709" i="1"/>
  <c r="B5709" i="1" s="1"/>
  <c r="A5709" i="1"/>
  <c r="E5708" i="1"/>
  <c r="C5708" i="1"/>
  <c r="B5708" i="1" s="1"/>
  <c r="A5708" i="1"/>
  <c r="E5707" i="1"/>
  <c r="C5707" i="1"/>
  <c r="B5707" i="1" s="1"/>
  <c r="A5707" i="1"/>
  <c r="E5706" i="1"/>
  <c r="C5706" i="1"/>
  <c r="B5706" i="1" s="1"/>
  <c r="A5706" i="1"/>
  <c r="E5705" i="1"/>
  <c r="C5705" i="1"/>
  <c r="B5705" i="1" s="1"/>
  <c r="A5705" i="1"/>
  <c r="E5704" i="1"/>
  <c r="C5704" i="1"/>
  <c r="B5704" i="1" s="1"/>
  <c r="A5704" i="1"/>
  <c r="E5703" i="1"/>
  <c r="C5703" i="1"/>
  <c r="B5703" i="1" s="1"/>
  <c r="A5703" i="1"/>
  <c r="E5702" i="1"/>
  <c r="H5702" i="1" s="1"/>
  <c r="C5702" i="1"/>
  <c r="B5702" i="1" s="1"/>
  <c r="A5702" i="1"/>
  <c r="E5701" i="1"/>
  <c r="C5701" i="1"/>
  <c r="B5701" i="1" s="1"/>
  <c r="A5701" i="1"/>
  <c r="E5700" i="1"/>
  <c r="C5700" i="1"/>
  <c r="B5700" i="1" s="1"/>
  <c r="A5700" i="1"/>
  <c r="E5699" i="1"/>
  <c r="C5699" i="1"/>
  <c r="B5699" i="1" s="1"/>
  <c r="A5699" i="1"/>
  <c r="E5698" i="1"/>
  <c r="C5698" i="1"/>
  <c r="B5698" i="1" s="1"/>
  <c r="A5698" i="1"/>
  <c r="E5697" i="1"/>
  <c r="C5697" i="1"/>
  <c r="B5697" i="1" s="1"/>
  <c r="A5697" i="1"/>
  <c r="E5696" i="1"/>
  <c r="C5696" i="1"/>
  <c r="B5696" i="1" s="1"/>
  <c r="A5696" i="1"/>
  <c r="E5695" i="1"/>
  <c r="C5695" i="1"/>
  <c r="B5695" i="1" s="1"/>
  <c r="A5695" i="1"/>
  <c r="E5694" i="1"/>
  <c r="C5694" i="1"/>
  <c r="B5694" i="1" s="1"/>
  <c r="A5694" i="1"/>
  <c r="E5693" i="1"/>
  <c r="C5693" i="1"/>
  <c r="B5693" i="1" s="1"/>
  <c r="A5693" i="1"/>
  <c r="E5692" i="1"/>
  <c r="C5692" i="1"/>
  <c r="B5692" i="1" s="1"/>
  <c r="A5692" i="1"/>
  <c r="E5691" i="1"/>
  <c r="C5691" i="1"/>
  <c r="B5691" i="1" s="1"/>
  <c r="A5691" i="1"/>
  <c r="E5690" i="1"/>
  <c r="C5690" i="1"/>
  <c r="B5690" i="1" s="1"/>
  <c r="A5690" i="1"/>
  <c r="E5689" i="1"/>
  <c r="C5689" i="1"/>
  <c r="B5689" i="1" s="1"/>
  <c r="A5689" i="1"/>
  <c r="E5688" i="1"/>
  <c r="C5688" i="1"/>
  <c r="B5688" i="1" s="1"/>
  <c r="A5688" i="1"/>
  <c r="E5687" i="1"/>
  <c r="C5687" i="1"/>
  <c r="B5687" i="1" s="1"/>
  <c r="A5687" i="1"/>
  <c r="E5686" i="1"/>
  <c r="C5686" i="1"/>
  <c r="B5686" i="1" s="1"/>
  <c r="A5686" i="1"/>
  <c r="E5685" i="1"/>
  <c r="C5685" i="1"/>
  <c r="B5685" i="1" s="1"/>
  <c r="A5685" i="1"/>
  <c r="E5684" i="1"/>
  <c r="C5684" i="1"/>
  <c r="B5684" i="1" s="1"/>
  <c r="A5684" i="1"/>
  <c r="E5683" i="1"/>
  <c r="C5683" i="1"/>
  <c r="B5683" i="1" s="1"/>
  <c r="A5683" i="1"/>
  <c r="E5682" i="1"/>
  <c r="C5682" i="1"/>
  <c r="B5682" i="1" s="1"/>
  <c r="A5682" i="1"/>
  <c r="E5681" i="1"/>
  <c r="H5681" i="1" s="1"/>
  <c r="C5681" i="1"/>
  <c r="B5681" i="1" s="1"/>
  <c r="A5681" i="1"/>
  <c r="E5680" i="1"/>
  <c r="C5680" i="1"/>
  <c r="B5680" i="1" s="1"/>
  <c r="A5680" i="1"/>
  <c r="E5679" i="1"/>
  <c r="C5679" i="1"/>
  <c r="B5679" i="1" s="1"/>
  <c r="A5679" i="1"/>
  <c r="E5678" i="1"/>
  <c r="C5678" i="1"/>
  <c r="B5678" i="1" s="1"/>
  <c r="A5678" i="1"/>
  <c r="E5677" i="1"/>
  <c r="C5677" i="1"/>
  <c r="B5677" i="1" s="1"/>
  <c r="A5677" i="1"/>
  <c r="E5676" i="1"/>
  <c r="C5676" i="1"/>
  <c r="B5676" i="1" s="1"/>
  <c r="A5676" i="1"/>
  <c r="E5675" i="1"/>
  <c r="C5675" i="1"/>
  <c r="B5675" i="1" s="1"/>
  <c r="A5675" i="1"/>
  <c r="E5674" i="1"/>
  <c r="C5674" i="1"/>
  <c r="B5674" i="1" s="1"/>
  <c r="A5674" i="1"/>
  <c r="E5673" i="1"/>
  <c r="C5673" i="1"/>
  <c r="B5673" i="1" s="1"/>
  <c r="A5673" i="1"/>
  <c r="E5672" i="1"/>
  <c r="C5672" i="1"/>
  <c r="B5672" i="1" s="1"/>
  <c r="A5672" i="1"/>
  <c r="E5671" i="1"/>
  <c r="C5671" i="1"/>
  <c r="B5671" i="1" s="1"/>
  <c r="A5671" i="1"/>
  <c r="E5670" i="1"/>
  <c r="C5670" i="1"/>
  <c r="B5670" i="1" s="1"/>
  <c r="A5670" i="1"/>
  <c r="E5669" i="1"/>
  <c r="H5669" i="1" s="1"/>
  <c r="C5669" i="1"/>
  <c r="B5669" i="1" s="1"/>
  <c r="A5669" i="1"/>
  <c r="E5668" i="1"/>
  <c r="C5668" i="1"/>
  <c r="B5668" i="1" s="1"/>
  <c r="A5668" i="1"/>
  <c r="E5667" i="1"/>
  <c r="C5667" i="1"/>
  <c r="B5667" i="1" s="1"/>
  <c r="A5667" i="1"/>
  <c r="E5666" i="1"/>
  <c r="C5666" i="1"/>
  <c r="B5666" i="1" s="1"/>
  <c r="A5666" i="1"/>
  <c r="E5665" i="1"/>
  <c r="C5665" i="1"/>
  <c r="B5665" i="1" s="1"/>
  <c r="A5665" i="1"/>
  <c r="E5664" i="1"/>
  <c r="C5664" i="1"/>
  <c r="B5664" i="1" s="1"/>
  <c r="A5664" i="1"/>
  <c r="E5663" i="1"/>
  <c r="C5663" i="1"/>
  <c r="B5663" i="1" s="1"/>
  <c r="A5663" i="1"/>
  <c r="E5662" i="1"/>
  <c r="C5662" i="1"/>
  <c r="B5662" i="1" s="1"/>
  <c r="A5662" i="1"/>
  <c r="E5661" i="1"/>
  <c r="C5661" i="1"/>
  <c r="B5661" i="1" s="1"/>
  <c r="A5661" i="1"/>
  <c r="E5660" i="1"/>
  <c r="C5660" i="1"/>
  <c r="B5660" i="1" s="1"/>
  <c r="A5660" i="1"/>
  <c r="E5659" i="1"/>
  <c r="C5659" i="1"/>
  <c r="B5659" i="1" s="1"/>
  <c r="A5659" i="1"/>
  <c r="E5658" i="1"/>
  <c r="C5658" i="1"/>
  <c r="B5658" i="1" s="1"/>
  <c r="A5658" i="1"/>
  <c r="E5657" i="1"/>
  <c r="C5657" i="1"/>
  <c r="B5657" i="1" s="1"/>
  <c r="A5657" i="1"/>
  <c r="E5656" i="1"/>
  <c r="C5656" i="1"/>
  <c r="B5656" i="1" s="1"/>
  <c r="A5656" i="1"/>
  <c r="E5655" i="1"/>
  <c r="C5655" i="1"/>
  <c r="B5655" i="1" s="1"/>
  <c r="A5655" i="1"/>
  <c r="E5654" i="1"/>
  <c r="C5654" i="1"/>
  <c r="B5654" i="1" s="1"/>
  <c r="A5654" i="1"/>
  <c r="E5653" i="1"/>
  <c r="H5653" i="1" s="1"/>
  <c r="C5653" i="1"/>
  <c r="B5653" i="1" s="1"/>
  <c r="A5653" i="1"/>
  <c r="E5652" i="1"/>
  <c r="C5652" i="1"/>
  <c r="B5652" i="1" s="1"/>
  <c r="A5652" i="1"/>
  <c r="E5651" i="1"/>
  <c r="C5651" i="1"/>
  <c r="B5651" i="1" s="1"/>
  <c r="A5651" i="1"/>
  <c r="E5650" i="1"/>
  <c r="C5650" i="1"/>
  <c r="B5650" i="1" s="1"/>
  <c r="A5650" i="1"/>
  <c r="E5649" i="1"/>
  <c r="C5649" i="1"/>
  <c r="B5649" i="1" s="1"/>
  <c r="A5649" i="1"/>
  <c r="E5648" i="1"/>
  <c r="C5648" i="1"/>
  <c r="B5648" i="1" s="1"/>
  <c r="A5648" i="1"/>
  <c r="E5647" i="1"/>
  <c r="C5647" i="1"/>
  <c r="B5647" i="1" s="1"/>
  <c r="A5647" i="1"/>
  <c r="E5646" i="1"/>
  <c r="C5646" i="1"/>
  <c r="B5646" i="1" s="1"/>
  <c r="A5646" i="1"/>
  <c r="E5645" i="1"/>
  <c r="C5645" i="1"/>
  <c r="B5645" i="1" s="1"/>
  <c r="A5645" i="1"/>
  <c r="E5644" i="1"/>
  <c r="C5644" i="1"/>
  <c r="B5644" i="1" s="1"/>
  <c r="A5644" i="1"/>
  <c r="E5643" i="1"/>
  <c r="C5643" i="1"/>
  <c r="B5643" i="1" s="1"/>
  <c r="A5643" i="1"/>
  <c r="E5642" i="1"/>
  <c r="C5642" i="1"/>
  <c r="B5642" i="1" s="1"/>
  <c r="A5642" i="1"/>
  <c r="E5641" i="1"/>
  <c r="C5641" i="1"/>
  <c r="B5641" i="1" s="1"/>
  <c r="A5641" i="1"/>
  <c r="E5640" i="1"/>
  <c r="C5640" i="1"/>
  <c r="B5640" i="1" s="1"/>
  <c r="A5640" i="1"/>
  <c r="E5639" i="1"/>
  <c r="C5639" i="1"/>
  <c r="B5639" i="1" s="1"/>
  <c r="A5639" i="1"/>
  <c r="E5638" i="1"/>
  <c r="C5638" i="1"/>
  <c r="B5638" i="1" s="1"/>
  <c r="A5638" i="1"/>
  <c r="E5637" i="1"/>
  <c r="C5637" i="1"/>
  <c r="B5637" i="1" s="1"/>
  <c r="A5637" i="1"/>
  <c r="E5636" i="1"/>
  <c r="C5636" i="1"/>
  <c r="B5636" i="1" s="1"/>
  <c r="A5636" i="1"/>
  <c r="E5635" i="1"/>
  <c r="C5635" i="1"/>
  <c r="B5635" i="1" s="1"/>
  <c r="A5635" i="1"/>
  <c r="E5634" i="1"/>
  <c r="C5634" i="1"/>
  <c r="B5634" i="1" s="1"/>
  <c r="A5634" i="1"/>
  <c r="E5633" i="1"/>
  <c r="C5633" i="1"/>
  <c r="B5633" i="1" s="1"/>
  <c r="A5633" i="1"/>
  <c r="E5632" i="1"/>
  <c r="C5632" i="1"/>
  <c r="B5632" i="1" s="1"/>
  <c r="A5632" i="1"/>
  <c r="E5631" i="1"/>
  <c r="C5631" i="1"/>
  <c r="B5631" i="1" s="1"/>
  <c r="A5631" i="1"/>
  <c r="E5630" i="1"/>
  <c r="C5630" i="1"/>
  <c r="B5630" i="1" s="1"/>
  <c r="A5630" i="1"/>
  <c r="E5629" i="1"/>
  <c r="C5629" i="1"/>
  <c r="B5629" i="1" s="1"/>
  <c r="A5629" i="1"/>
  <c r="E5628" i="1"/>
  <c r="C5628" i="1"/>
  <c r="B5628" i="1" s="1"/>
  <c r="E5627" i="1"/>
  <c r="C5627" i="1"/>
  <c r="B5627" i="1" s="1"/>
  <c r="E5626" i="1"/>
  <c r="C5626" i="1"/>
  <c r="B5626" i="1" s="1"/>
  <c r="E5625" i="1"/>
  <c r="C5625" i="1"/>
  <c r="B5625" i="1" s="1"/>
  <c r="E5624" i="1"/>
  <c r="C5624" i="1"/>
  <c r="B5624" i="1" s="1"/>
  <c r="E5623" i="1"/>
  <c r="C5623" i="1"/>
  <c r="B5623" i="1" s="1"/>
  <c r="E5622" i="1"/>
  <c r="C5622" i="1"/>
  <c r="B5622" i="1" s="1"/>
  <c r="E5621" i="1"/>
  <c r="C5621" i="1"/>
  <c r="B5621" i="1" s="1"/>
  <c r="E5620" i="1"/>
  <c r="C5620" i="1"/>
  <c r="B5620" i="1" s="1"/>
  <c r="E5619" i="1"/>
  <c r="H5619" i="1" s="1"/>
  <c r="C5619" i="1"/>
  <c r="B5619" i="1" s="1"/>
  <c r="A5619" i="1"/>
  <c r="E5618" i="1"/>
  <c r="C5618" i="1"/>
  <c r="B5618" i="1" s="1"/>
  <c r="A5618" i="1"/>
  <c r="E5617" i="1"/>
  <c r="C5617" i="1"/>
  <c r="B5617" i="1" s="1"/>
  <c r="A5617" i="1"/>
  <c r="E5616" i="1"/>
  <c r="C5616" i="1"/>
  <c r="B5616" i="1" s="1"/>
  <c r="A5616" i="1"/>
  <c r="E5615" i="1"/>
  <c r="C5615" i="1"/>
  <c r="B5615" i="1" s="1"/>
  <c r="A5615" i="1"/>
  <c r="E5614" i="1"/>
  <c r="C5614" i="1"/>
  <c r="B5614" i="1" s="1"/>
  <c r="A5614" i="1"/>
  <c r="E5613" i="1"/>
  <c r="C5613" i="1"/>
  <c r="B5613" i="1" s="1"/>
  <c r="A5613" i="1"/>
  <c r="E5612" i="1"/>
  <c r="C5612" i="1"/>
  <c r="B5612" i="1" s="1"/>
  <c r="A5612" i="1"/>
  <c r="E5611" i="1"/>
  <c r="C5611" i="1"/>
  <c r="B5611" i="1" s="1"/>
  <c r="A5611" i="1"/>
  <c r="E5610" i="1"/>
  <c r="H5610" i="1" s="1"/>
  <c r="C5610" i="1"/>
  <c r="B5610" i="1" s="1"/>
  <c r="A5610" i="1"/>
  <c r="E5609" i="1"/>
  <c r="C5609" i="1"/>
  <c r="B5609" i="1" s="1"/>
  <c r="A5609" i="1"/>
  <c r="E5608" i="1"/>
  <c r="C5608" i="1"/>
  <c r="B5608" i="1" s="1"/>
  <c r="A5608" i="1"/>
  <c r="E5607" i="1"/>
  <c r="C5607" i="1"/>
  <c r="B5607" i="1" s="1"/>
  <c r="A5607" i="1"/>
  <c r="E5606" i="1"/>
  <c r="C5606" i="1"/>
  <c r="B5606" i="1" s="1"/>
  <c r="A5606" i="1"/>
  <c r="E5605" i="1"/>
  <c r="C5605" i="1"/>
  <c r="B5605" i="1" s="1"/>
  <c r="A5605" i="1"/>
  <c r="E5604" i="1"/>
  <c r="C5604" i="1"/>
  <c r="B5604" i="1" s="1"/>
  <c r="A5604" i="1"/>
  <c r="E5603" i="1"/>
  <c r="C5603" i="1"/>
  <c r="B5603" i="1" s="1"/>
  <c r="A5603" i="1"/>
  <c r="E5602" i="1"/>
  <c r="C5602" i="1"/>
  <c r="B5602" i="1" s="1"/>
  <c r="A5602" i="1"/>
  <c r="E5601" i="1"/>
  <c r="C5601" i="1"/>
  <c r="B5601" i="1" s="1"/>
  <c r="A5601" i="1"/>
  <c r="E5600" i="1"/>
  <c r="C5600" i="1"/>
  <c r="B5600" i="1" s="1"/>
  <c r="A5600" i="1"/>
  <c r="E5599" i="1"/>
  <c r="C5599" i="1"/>
  <c r="B5599" i="1" s="1"/>
  <c r="A5599" i="1"/>
  <c r="E5598" i="1"/>
  <c r="C5598" i="1"/>
  <c r="B5598" i="1" s="1"/>
  <c r="A5598" i="1"/>
  <c r="E5597" i="1"/>
  <c r="C5597" i="1"/>
  <c r="B5597" i="1" s="1"/>
  <c r="A5597" i="1"/>
  <c r="E5596" i="1"/>
  <c r="C5596" i="1"/>
  <c r="B5596" i="1" s="1"/>
  <c r="A5596" i="1"/>
  <c r="E5595" i="1"/>
  <c r="C5595" i="1"/>
  <c r="B5595" i="1" s="1"/>
  <c r="A5595" i="1"/>
  <c r="E5594" i="1"/>
  <c r="C5594" i="1"/>
  <c r="B5594" i="1" s="1"/>
  <c r="A5594" i="1"/>
  <c r="E5593" i="1"/>
  <c r="C5593" i="1"/>
  <c r="B5593" i="1" s="1"/>
  <c r="A5593" i="1"/>
  <c r="E5592" i="1"/>
  <c r="C5592" i="1"/>
  <c r="B5592" i="1" s="1"/>
  <c r="A5592" i="1"/>
  <c r="E5591" i="1"/>
  <c r="C5591" i="1"/>
  <c r="B5591" i="1" s="1"/>
  <c r="A5591" i="1"/>
  <c r="E5590" i="1"/>
  <c r="C5590" i="1"/>
  <c r="B5590" i="1" s="1"/>
  <c r="A5590" i="1"/>
  <c r="E5589" i="1"/>
  <c r="C5589" i="1"/>
  <c r="B5589" i="1" s="1"/>
  <c r="A5589" i="1"/>
  <c r="E5588" i="1"/>
  <c r="C5588" i="1"/>
  <c r="B5588" i="1" s="1"/>
  <c r="A5588" i="1"/>
  <c r="E5587" i="1"/>
  <c r="C5587" i="1"/>
  <c r="B5587" i="1" s="1"/>
  <c r="A5587" i="1"/>
  <c r="E5586" i="1"/>
  <c r="C5586" i="1"/>
  <c r="B5586" i="1" s="1"/>
  <c r="A5586" i="1"/>
  <c r="E5585" i="1"/>
  <c r="C5585" i="1"/>
  <c r="B5585" i="1" s="1"/>
  <c r="A5585" i="1"/>
  <c r="E5584" i="1"/>
  <c r="C5584" i="1"/>
  <c r="B5584" i="1" s="1"/>
  <c r="A5584" i="1"/>
  <c r="E5583" i="1"/>
  <c r="C5583" i="1"/>
  <c r="B5583" i="1" s="1"/>
  <c r="A5583" i="1"/>
  <c r="E5582" i="1"/>
  <c r="C5582" i="1"/>
  <c r="B5582" i="1" s="1"/>
  <c r="A5582" i="1"/>
  <c r="E5581" i="1"/>
  <c r="C5581" i="1"/>
  <c r="B5581" i="1" s="1"/>
  <c r="A5581" i="1"/>
  <c r="E5580" i="1"/>
  <c r="C5580" i="1"/>
  <c r="B5580" i="1" s="1"/>
  <c r="A5580" i="1"/>
  <c r="E5579" i="1"/>
  <c r="C5579" i="1"/>
  <c r="B5579" i="1" s="1"/>
  <c r="A5579" i="1"/>
  <c r="E5578" i="1"/>
  <c r="C5578" i="1"/>
  <c r="B5578" i="1" s="1"/>
  <c r="A5578" i="1"/>
  <c r="E5577" i="1"/>
  <c r="C5577" i="1"/>
  <c r="B5577" i="1" s="1"/>
  <c r="A5577" i="1"/>
  <c r="E5576" i="1"/>
  <c r="C5576" i="1"/>
  <c r="B5576" i="1" s="1"/>
  <c r="A5576" i="1"/>
  <c r="E5575" i="1"/>
  <c r="AG5575" i="1" s="1"/>
  <c r="C5575" i="1"/>
  <c r="B5575" i="1" s="1"/>
  <c r="A5575" i="1"/>
  <c r="E5574" i="1"/>
  <c r="C5574" i="1"/>
  <c r="B5574" i="1" s="1"/>
  <c r="A5574" i="1"/>
  <c r="E5573" i="1"/>
  <c r="C5573" i="1"/>
  <c r="B5573" i="1" s="1"/>
  <c r="A5573" i="1"/>
  <c r="E5572" i="1"/>
  <c r="C5572" i="1"/>
  <c r="B5572" i="1" s="1"/>
  <c r="A5572" i="1"/>
  <c r="E5571" i="1"/>
  <c r="C5571" i="1"/>
  <c r="B5571" i="1" s="1"/>
  <c r="A5571" i="1"/>
  <c r="E5570" i="1"/>
  <c r="C5570" i="1"/>
  <c r="B5570" i="1" s="1"/>
  <c r="A5570" i="1"/>
  <c r="E5569" i="1"/>
  <c r="C5569" i="1"/>
  <c r="B5569" i="1" s="1"/>
  <c r="E5568" i="1"/>
  <c r="C5568" i="1"/>
  <c r="B5568" i="1" s="1"/>
  <c r="E5567" i="1"/>
  <c r="C5567" i="1"/>
  <c r="B5567" i="1" s="1"/>
  <c r="A5567" i="1"/>
  <c r="E5566" i="1"/>
  <c r="C5566" i="1"/>
  <c r="B5566" i="1" s="1"/>
  <c r="A5566" i="1"/>
  <c r="E5565" i="1"/>
  <c r="C5565" i="1"/>
  <c r="B5565" i="1" s="1"/>
  <c r="A5565" i="1"/>
  <c r="E5564" i="1"/>
  <c r="C5564" i="1"/>
  <c r="B5564" i="1" s="1"/>
  <c r="A5564" i="1"/>
  <c r="E5563" i="1"/>
  <c r="C5563" i="1"/>
  <c r="B5563" i="1" s="1"/>
  <c r="A5563" i="1"/>
  <c r="E5562" i="1"/>
  <c r="C5562" i="1"/>
  <c r="B5562" i="1" s="1"/>
  <c r="A5562" i="1"/>
  <c r="E5561" i="1"/>
  <c r="C5561" i="1"/>
  <c r="B5561" i="1" s="1"/>
  <c r="A5561" i="1"/>
  <c r="E5560" i="1"/>
  <c r="C5560" i="1"/>
  <c r="B5560" i="1" s="1"/>
  <c r="A5560" i="1"/>
  <c r="E5559" i="1"/>
  <c r="C5559" i="1"/>
  <c r="B5559" i="1" s="1"/>
  <c r="A5559" i="1"/>
  <c r="E5558" i="1"/>
  <c r="C5558" i="1"/>
  <c r="B5558" i="1" s="1"/>
  <c r="A5558" i="1"/>
  <c r="E5557" i="1"/>
  <c r="H5557" i="1" s="1"/>
  <c r="C5557" i="1"/>
  <c r="B5557" i="1" s="1"/>
  <c r="A5557" i="1"/>
  <c r="E5556" i="1"/>
  <c r="C5556" i="1"/>
  <c r="B5556" i="1" s="1"/>
  <c r="A5556" i="1"/>
  <c r="E5555" i="1"/>
  <c r="C5555" i="1"/>
  <c r="B5555" i="1" s="1"/>
  <c r="A5555" i="1"/>
  <c r="E5554" i="1"/>
  <c r="H5554" i="1" s="1"/>
  <c r="C5554" i="1"/>
  <c r="B5554" i="1" s="1"/>
  <c r="A5554" i="1"/>
  <c r="E5553" i="1"/>
  <c r="H5553" i="1" s="1"/>
  <c r="C5553" i="1"/>
  <c r="B5553" i="1" s="1"/>
  <c r="A5553" i="1"/>
  <c r="E5552" i="1"/>
  <c r="C5552" i="1"/>
  <c r="B5552" i="1" s="1"/>
  <c r="A5552" i="1"/>
  <c r="E5551" i="1"/>
  <c r="C5551" i="1"/>
  <c r="B5551" i="1" s="1"/>
  <c r="A5551" i="1"/>
  <c r="E5550" i="1"/>
  <c r="C5550" i="1"/>
  <c r="B5550" i="1" s="1"/>
  <c r="A5550" i="1"/>
  <c r="E5549" i="1"/>
  <c r="C5549" i="1"/>
  <c r="B5549" i="1" s="1"/>
  <c r="A5549" i="1"/>
  <c r="E5548" i="1"/>
  <c r="C5548" i="1"/>
  <c r="B5548" i="1" s="1"/>
  <c r="A5548" i="1"/>
  <c r="E5547" i="1"/>
  <c r="C5547" i="1"/>
  <c r="B5547" i="1" s="1"/>
  <c r="A5547" i="1"/>
  <c r="E5546" i="1"/>
  <c r="C5546" i="1"/>
  <c r="B5546" i="1" s="1"/>
  <c r="A5546" i="1"/>
  <c r="E5545" i="1"/>
  <c r="C5545" i="1"/>
  <c r="B5545" i="1" s="1"/>
  <c r="A5545" i="1"/>
  <c r="E5544" i="1"/>
  <c r="C5544" i="1"/>
  <c r="B5544" i="1" s="1"/>
  <c r="A5544" i="1"/>
  <c r="E5543" i="1"/>
  <c r="C5543" i="1"/>
  <c r="B5543" i="1" s="1"/>
  <c r="A5543" i="1"/>
  <c r="E5542" i="1"/>
  <c r="C5542" i="1"/>
  <c r="B5542" i="1" s="1"/>
  <c r="A5542" i="1"/>
  <c r="E5541" i="1"/>
  <c r="C5541" i="1"/>
  <c r="B5541" i="1" s="1"/>
  <c r="A5541" i="1"/>
  <c r="E5540" i="1"/>
  <c r="C5540" i="1"/>
  <c r="B5540" i="1" s="1"/>
  <c r="A5540" i="1"/>
  <c r="E5539" i="1"/>
  <c r="C5539" i="1"/>
  <c r="B5539" i="1" s="1"/>
  <c r="A5539" i="1"/>
  <c r="E5538" i="1"/>
  <c r="C5538" i="1"/>
  <c r="B5538" i="1" s="1"/>
  <c r="A5538" i="1"/>
  <c r="E5537" i="1"/>
  <c r="C5537" i="1"/>
  <c r="B5537" i="1" s="1"/>
  <c r="A5537" i="1"/>
  <c r="E5536" i="1"/>
  <c r="C5536" i="1"/>
  <c r="B5536" i="1" s="1"/>
  <c r="A5536" i="1"/>
  <c r="E5535" i="1"/>
  <c r="C5535" i="1"/>
  <c r="B5535" i="1" s="1"/>
  <c r="A5535" i="1"/>
  <c r="E5534" i="1"/>
  <c r="C5534" i="1"/>
  <c r="B5534" i="1" s="1"/>
  <c r="A5534" i="1"/>
  <c r="E5533" i="1"/>
  <c r="C5533" i="1"/>
  <c r="B5533" i="1" s="1"/>
  <c r="A5533" i="1"/>
  <c r="E5532" i="1"/>
  <c r="C5532" i="1"/>
  <c r="B5532" i="1" s="1"/>
  <c r="A5532" i="1"/>
  <c r="E5531" i="1"/>
  <c r="C5531" i="1"/>
  <c r="B5531" i="1" s="1"/>
  <c r="A5531" i="1"/>
  <c r="E5530" i="1"/>
  <c r="C5530" i="1"/>
  <c r="B5530" i="1" s="1"/>
  <c r="A5530" i="1"/>
  <c r="E5529" i="1"/>
  <c r="C5529" i="1"/>
  <c r="B5529" i="1" s="1"/>
  <c r="A5529" i="1"/>
  <c r="E5528" i="1"/>
  <c r="C5528" i="1"/>
  <c r="B5528" i="1" s="1"/>
  <c r="A5528" i="1"/>
  <c r="E5527" i="1"/>
  <c r="C5527" i="1"/>
  <c r="B5527" i="1" s="1"/>
  <c r="A5527" i="1"/>
  <c r="E5526" i="1"/>
  <c r="C5526" i="1"/>
  <c r="B5526" i="1" s="1"/>
  <c r="A5526" i="1"/>
  <c r="E5525" i="1"/>
  <c r="C5525" i="1"/>
  <c r="B5525" i="1" s="1"/>
  <c r="A5525" i="1"/>
  <c r="E5524" i="1"/>
  <c r="C5524" i="1"/>
  <c r="B5524" i="1" s="1"/>
  <c r="A5524" i="1"/>
  <c r="E5523" i="1"/>
  <c r="C5523" i="1"/>
  <c r="B5523" i="1" s="1"/>
  <c r="A5523" i="1"/>
  <c r="E5522" i="1"/>
  <c r="C5522" i="1"/>
  <c r="B5522" i="1" s="1"/>
  <c r="A5522" i="1"/>
  <c r="E5521" i="1"/>
  <c r="C5521" i="1"/>
  <c r="B5521" i="1" s="1"/>
  <c r="A5521" i="1"/>
  <c r="E5520" i="1"/>
  <c r="C5520" i="1"/>
  <c r="B5520" i="1" s="1"/>
  <c r="A5520" i="1"/>
  <c r="E5519" i="1"/>
  <c r="C5519" i="1"/>
  <c r="B5519" i="1" s="1"/>
  <c r="A5519" i="1"/>
  <c r="E5518" i="1"/>
  <c r="C5518" i="1"/>
  <c r="B5518" i="1" s="1"/>
  <c r="A5518" i="1"/>
  <c r="E5517" i="1"/>
  <c r="H5517" i="1" s="1"/>
  <c r="C5517" i="1"/>
  <c r="B5517" i="1" s="1"/>
  <c r="A5517" i="1"/>
  <c r="E5516" i="1"/>
  <c r="C5516" i="1"/>
  <c r="B5516" i="1" s="1"/>
  <c r="A5516" i="1"/>
  <c r="E5515" i="1"/>
  <c r="C5515" i="1"/>
  <c r="B5515" i="1" s="1"/>
  <c r="A5515" i="1"/>
  <c r="E5514" i="1"/>
  <c r="C5514" i="1"/>
  <c r="B5514" i="1" s="1"/>
  <c r="A5514" i="1"/>
  <c r="E5513" i="1"/>
  <c r="H5513" i="1" s="1"/>
  <c r="C5513" i="1"/>
  <c r="B5513" i="1" s="1"/>
  <c r="A5513" i="1"/>
  <c r="E5512" i="1"/>
  <c r="C5512" i="1"/>
  <c r="B5512" i="1" s="1"/>
  <c r="A5512" i="1"/>
  <c r="E5511" i="1"/>
  <c r="C5511" i="1"/>
  <c r="B5511" i="1" s="1"/>
  <c r="A5511" i="1"/>
  <c r="E5510" i="1"/>
  <c r="C5510" i="1"/>
  <c r="B5510" i="1" s="1"/>
  <c r="A5510" i="1"/>
  <c r="E5509" i="1"/>
  <c r="C5509" i="1"/>
  <c r="B5509" i="1" s="1"/>
  <c r="A5509" i="1"/>
  <c r="E5508" i="1"/>
  <c r="C5508" i="1"/>
  <c r="B5508" i="1" s="1"/>
  <c r="A5508" i="1"/>
  <c r="E5507" i="1"/>
  <c r="C5507" i="1"/>
  <c r="B5507" i="1" s="1"/>
  <c r="A5507" i="1"/>
  <c r="E5506" i="1"/>
  <c r="C5506" i="1"/>
  <c r="B5506" i="1" s="1"/>
  <c r="A5506" i="1"/>
  <c r="E5505" i="1"/>
  <c r="C5505" i="1"/>
  <c r="B5505" i="1" s="1"/>
  <c r="A5505" i="1"/>
  <c r="E5504" i="1"/>
  <c r="C5504" i="1"/>
  <c r="B5504" i="1" s="1"/>
  <c r="A5504" i="1"/>
  <c r="E5503" i="1"/>
  <c r="C5503" i="1"/>
  <c r="B5503" i="1" s="1"/>
  <c r="A5503" i="1"/>
  <c r="E5502" i="1"/>
  <c r="C5502" i="1"/>
  <c r="B5502" i="1" s="1"/>
  <c r="A5502" i="1"/>
  <c r="E5501" i="1"/>
  <c r="C5501" i="1"/>
  <c r="B5501" i="1" s="1"/>
  <c r="A5501" i="1"/>
  <c r="E5500" i="1"/>
  <c r="C5500" i="1"/>
  <c r="B5500" i="1" s="1"/>
  <c r="A5500" i="1"/>
  <c r="E5499" i="1"/>
  <c r="C5499" i="1"/>
  <c r="B5499" i="1" s="1"/>
  <c r="A5499" i="1"/>
  <c r="E5498" i="1"/>
  <c r="C5498" i="1"/>
  <c r="B5498" i="1" s="1"/>
  <c r="A5498" i="1"/>
  <c r="E5497" i="1"/>
  <c r="C5497" i="1"/>
  <c r="B5497" i="1" s="1"/>
  <c r="A5497" i="1"/>
  <c r="E5496" i="1"/>
  <c r="C5496" i="1"/>
  <c r="B5496" i="1" s="1"/>
  <c r="A5496" i="1"/>
  <c r="E5495" i="1"/>
  <c r="C5495" i="1"/>
  <c r="B5495" i="1" s="1"/>
  <c r="A5495" i="1"/>
  <c r="E5494" i="1"/>
  <c r="C5494" i="1"/>
  <c r="B5494" i="1" s="1"/>
  <c r="A5494" i="1"/>
  <c r="E5493" i="1"/>
  <c r="H5493" i="1" s="1"/>
  <c r="C5493" i="1"/>
  <c r="B5493" i="1" s="1"/>
  <c r="A5493" i="1"/>
  <c r="E5492" i="1"/>
  <c r="C5492" i="1"/>
  <c r="B5492" i="1" s="1"/>
  <c r="A5492" i="1"/>
  <c r="E5491" i="1"/>
  <c r="C5491" i="1"/>
  <c r="B5491" i="1" s="1"/>
  <c r="A5491" i="1"/>
  <c r="E5490" i="1"/>
  <c r="C5490" i="1"/>
  <c r="B5490" i="1" s="1"/>
  <c r="A5490" i="1"/>
  <c r="E5489" i="1"/>
  <c r="C5489" i="1"/>
  <c r="B5489" i="1" s="1"/>
  <c r="A5489" i="1"/>
  <c r="E5488" i="1"/>
  <c r="C5488" i="1"/>
  <c r="B5488" i="1" s="1"/>
  <c r="A5488" i="1"/>
  <c r="E5487" i="1"/>
  <c r="C5487" i="1"/>
  <c r="B5487" i="1" s="1"/>
  <c r="A5487" i="1"/>
  <c r="E5486" i="1"/>
  <c r="C5486" i="1"/>
  <c r="B5486" i="1" s="1"/>
  <c r="A5486" i="1"/>
  <c r="E5485" i="1"/>
  <c r="C5485" i="1"/>
  <c r="B5485" i="1" s="1"/>
  <c r="A5485" i="1"/>
  <c r="E5484" i="1"/>
  <c r="C5484" i="1"/>
  <c r="B5484" i="1" s="1"/>
  <c r="A5484" i="1"/>
  <c r="E5483" i="1"/>
  <c r="C5483" i="1"/>
  <c r="B5483" i="1" s="1"/>
  <c r="A5483" i="1"/>
  <c r="E5482" i="1"/>
  <c r="H5482" i="1" s="1"/>
  <c r="C5482" i="1"/>
  <c r="B5482" i="1" s="1"/>
  <c r="A5482" i="1"/>
  <c r="E5481" i="1"/>
  <c r="G5481" i="1" s="1"/>
  <c r="C5481" i="1"/>
  <c r="B5481" i="1" s="1"/>
  <c r="A5481" i="1"/>
  <c r="E5480" i="1"/>
  <c r="C5480" i="1"/>
  <c r="B5480" i="1" s="1"/>
  <c r="A5480" i="1"/>
  <c r="E5479" i="1"/>
  <c r="C5479" i="1"/>
  <c r="B5479" i="1" s="1"/>
  <c r="A5479" i="1"/>
  <c r="E5478" i="1"/>
  <c r="C5478" i="1"/>
  <c r="B5478" i="1" s="1"/>
  <c r="A5478" i="1"/>
  <c r="E5477" i="1"/>
  <c r="H5477" i="1" s="1"/>
  <c r="C5477" i="1"/>
  <c r="B5477" i="1" s="1"/>
  <c r="A5477" i="1"/>
  <c r="E5476" i="1"/>
  <c r="H5476" i="1" s="1"/>
  <c r="C5476" i="1"/>
  <c r="B5476" i="1" s="1"/>
  <c r="A5476" i="1"/>
  <c r="E5475" i="1"/>
  <c r="C5475" i="1"/>
  <c r="B5475" i="1" s="1"/>
  <c r="A5475" i="1"/>
  <c r="E5474" i="1"/>
  <c r="C5474" i="1"/>
  <c r="B5474" i="1" s="1"/>
  <c r="A5474" i="1"/>
  <c r="E5473" i="1"/>
  <c r="C5473" i="1"/>
  <c r="B5473" i="1" s="1"/>
  <c r="A5473" i="1"/>
  <c r="E5472" i="1"/>
  <c r="C5472" i="1"/>
  <c r="B5472" i="1" s="1"/>
  <c r="A5472" i="1"/>
  <c r="E5471" i="1"/>
  <c r="C5471" i="1"/>
  <c r="B5471" i="1" s="1"/>
  <c r="A5471" i="1"/>
  <c r="E5470" i="1"/>
  <c r="C5470" i="1"/>
  <c r="B5470" i="1" s="1"/>
  <c r="A5470" i="1"/>
  <c r="E5469" i="1"/>
  <c r="C5469" i="1"/>
  <c r="B5469" i="1" s="1"/>
  <c r="A5469" i="1"/>
  <c r="E5468" i="1"/>
  <c r="C5468" i="1"/>
  <c r="B5468" i="1" s="1"/>
  <c r="A5468" i="1"/>
  <c r="E5467" i="1"/>
  <c r="C5467" i="1"/>
  <c r="B5467" i="1" s="1"/>
  <c r="A5467" i="1"/>
  <c r="E5466" i="1"/>
  <c r="C5466" i="1"/>
  <c r="B5466" i="1" s="1"/>
  <c r="A5466" i="1"/>
  <c r="E5465" i="1"/>
  <c r="C5465" i="1"/>
  <c r="B5465" i="1" s="1"/>
  <c r="A5465" i="1"/>
  <c r="E5464" i="1"/>
  <c r="C5464" i="1"/>
  <c r="B5464" i="1" s="1"/>
  <c r="A5464" i="1"/>
  <c r="E5463" i="1"/>
  <c r="C5463" i="1"/>
  <c r="B5463" i="1" s="1"/>
  <c r="A5463" i="1"/>
  <c r="E5462" i="1"/>
  <c r="C5462" i="1"/>
  <c r="B5462" i="1" s="1"/>
  <c r="A5462" i="1"/>
  <c r="E5461" i="1"/>
  <c r="C5461" i="1"/>
  <c r="B5461" i="1" s="1"/>
  <c r="A5461" i="1"/>
  <c r="E5460" i="1"/>
  <c r="C5460" i="1"/>
  <c r="B5460" i="1" s="1"/>
  <c r="A5460" i="1"/>
  <c r="E5459" i="1"/>
  <c r="C5459" i="1"/>
  <c r="B5459" i="1" s="1"/>
  <c r="A5459" i="1"/>
  <c r="E5458" i="1"/>
  <c r="C5458" i="1"/>
  <c r="B5458" i="1" s="1"/>
  <c r="A5458" i="1"/>
  <c r="E5457" i="1"/>
  <c r="C5457" i="1"/>
  <c r="B5457" i="1" s="1"/>
  <c r="A5457" i="1"/>
  <c r="E5456" i="1"/>
  <c r="H5456" i="1" s="1"/>
  <c r="C5456" i="1"/>
  <c r="B5456" i="1" s="1"/>
  <c r="A5456" i="1"/>
  <c r="E5455" i="1"/>
  <c r="C5455" i="1"/>
  <c r="B5455" i="1" s="1"/>
  <c r="A5455" i="1"/>
  <c r="E5454" i="1"/>
  <c r="C5454" i="1"/>
  <c r="B5454" i="1" s="1"/>
  <c r="A5454" i="1"/>
  <c r="E5453" i="1"/>
  <c r="C5453" i="1"/>
  <c r="B5453" i="1" s="1"/>
  <c r="A5453" i="1"/>
  <c r="E5452" i="1"/>
  <c r="C5452" i="1"/>
  <c r="B5452" i="1" s="1"/>
  <c r="A5452" i="1"/>
  <c r="E5451" i="1"/>
  <c r="C5451" i="1"/>
  <c r="B5451" i="1" s="1"/>
  <c r="A5451" i="1"/>
  <c r="E5450" i="1"/>
  <c r="C5450" i="1"/>
  <c r="B5450" i="1" s="1"/>
  <c r="A5450" i="1"/>
  <c r="E5449" i="1"/>
  <c r="C5449" i="1"/>
  <c r="B5449" i="1" s="1"/>
  <c r="A5449" i="1"/>
  <c r="E5448" i="1"/>
  <c r="C5448" i="1"/>
  <c r="B5448" i="1" s="1"/>
  <c r="A5448" i="1"/>
  <c r="E5447" i="1"/>
  <c r="C5447" i="1"/>
  <c r="B5447" i="1" s="1"/>
  <c r="A5447" i="1"/>
  <c r="E5446" i="1"/>
  <c r="C5446" i="1"/>
  <c r="B5446" i="1" s="1"/>
  <c r="A5446" i="1"/>
  <c r="E5445" i="1"/>
  <c r="C5445" i="1"/>
  <c r="B5445" i="1" s="1"/>
  <c r="A5445" i="1"/>
  <c r="E5444" i="1"/>
  <c r="C5444" i="1"/>
  <c r="B5444" i="1" s="1"/>
  <c r="A5444" i="1"/>
  <c r="E5443" i="1"/>
  <c r="C5443" i="1"/>
  <c r="B5443" i="1" s="1"/>
  <c r="A5443" i="1"/>
  <c r="E5442" i="1"/>
  <c r="C5442" i="1"/>
  <c r="B5442" i="1" s="1"/>
  <c r="A5442" i="1"/>
  <c r="E5441" i="1"/>
  <c r="C5441" i="1"/>
  <c r="B5441" i="1" s="1"/>
  <c r="A5441" i="1"/>
  <c r="E5440" i="1"/>
  <c r="C5440" i="1"/>
  <c r="B5440" i="1" s="1"/>
  <c r="A5440" i="1"/>
  <c r="E5439" i="1"/>
  <c r="C5439" i="1"/>
  <c r="B5439" i="1" s="1"/>
  <c r="A5439" i="1"/>
  <c r="E5438" i="1"/>
  <c r="C5438" i="1"/>
  <c r="B5438" i="1" s="1"/>
  <c r="A5438" i="1"/>
  <c r="E5437" i="1"/>
  <c r="C5437" i="1"/>
  <c r="B5437" i="1" s="1"/>
  <c r="A5437" i="1"/>
  <c r="E5436" i="1"/>
  <c r="C5436" i="1"/>
  <c r="B5436" i="1" s="1"/>
  <c r="A5436" i="1"/>
  <c r="E5435" i="1"/>
  <c r="C5435" i="1"/>
  <c r="B5435" i="1" s="1"/>
  <c r="A5435" i="1"/>
  <c r="E5434" i="1"/>
  <c r="C5434" i="1"/>
  <c r="B5434" i="1" s="1"/>
  <c r="A5434" i="1"/>
  <c r="E5433" i="1"/>
  <c r="C5433" i="1"/>
  <c r="B5433" i="1" s="1"/>
  <c r="A5433" i="1"/>
  <c r="E5432" i="1"/>
  <c r="C5432" i="1"/>
  <c r="B5432" i="1" s="1"/>
  <c r="A5432" i="1"/>
  <c r="E5431" i="1"/>
  <c r="C5431" i="1"/>
  <c r="B5431" i="1" s="1"/>
  <c r="A5431" i="1"/>
  <c r="E5430" i="1"/>
  <c r="C5430" i="1"/>
  <c r="B5430" i="1" s="1"/>
  <c r="A5430" i="1"/>
  <c r="E5429" i="1"/>
  <c r="C5429" i="1"/>
  <c r="B5429" i="1" s="1"/>
  <c r="A5429" i="1"/>
  <c r="E5428" i="1"/>
  <c r="C5428" i="1"/>
  <c r="B5428" i="1" s="1"/>
  <c r="A5428" i="1"/>
  <c r="E5427" i="1"/>
  <c r="C5427" i="1"/>
  <c r="B5427" i="1" s="1"/>
  <c r="A5427" i="1"/>
  <c r="E5426" i="1"/>
  <c r="C5426" i="1"/>
  <c r="B5426" i="1" s="1"/>
  <c r="A5426" i="1"/>
  <c r="E5425" i="1"/>
  <c r="C5425" i="1"/>
  <c r="B5425" i="1" s="1"/>
  <c r="A5425" i="1"/>
  <c r="E5424" i="1"/>
  <c r="C5424" i="1"/>
  <c r="B5424" i="1" s="1"/>
  <c r="A5424" i="1"/>
  <c r="E5423" i="1"/>
  <c r="C5423" i="1"/>
  <c r="B5423" i="1" s="1"/>
  <c r="A5423" i="1"/>
  <c r="E5422" i="1"/>
  <c r="C5422" i="1"/>
  <c r="B5422" i="1" s="1"/>
  <c r="A5422" i="1"/>
  <c r="E5421" i="1"/>
  <c r="C5421" i="1"/>
  <c r="B5421" i="1" s="1"/>
  <c r="A5421" i="1"/>
  <c r="E5420" i="1"/>
  <c r="C5420" i="1"/>
  <c r="B5420" i="1" s="1"/>
  <c r="A5420" i="1"/>
  <c r="E5419" i="1"/>
  <c r="C5419" i="1"/>
  <c r="B5419" i="1" s="1"/>
  <c r="A5419" i="1"/>
  <c r="E5418" i="1"/>
  <c r="C5418" i="1"/>
  <c r="B5418" i="1" s="1"/>
  <c r="A5418" i="1"/>
  <c r="E5417" i="1"/>
  <c r="C5417" i="1"/>
  <c r="B5417" i="1" s="1"/>
  <c r="A5417" i="1"/>
  <c r="E5416" i="1"/>
  <c r="C5416" i="1"/>
  <c r="B5416" i="1" s="1"/>
  <c r="A5416" i="1"/>
  <c r="E5415" i="1"/>
  <c r="C5415" i="1"/>
  <c r="B5415" i="1" s="1"/>
  <c r="A5415" i="1"/>
  <c r="E5414" i="1"/>
  <c r="C5414" i="1"/>
  <c r="B5414" i="1" s="1"/>
  <c r="A5414" i="1"/>
  <c r="E5413" i="1"/>
  <c r="C5413" i="1"/>
  <c r="B5413" i="1" s="1"/>
  <c r="A5413" i="1"/>
  <c r="E5412" i="1"/>
  <c r="C5412" i="1"/>
  <c r="B5412" i="1" s="1"/>
  <c r="A5412" i="1"/>
  <c r="E5411" i="1"/>
  <c r="C5411" i="1"/>
  <c r="B5411" i="1" s="1"/>
  <c r="A5411" i="1"/>
  <c r="E5410" i="1"/>
  <c r="C5410" i="1"/>
  <c r="B5410" i="1" s="1"/>
  <c r="A5410" i="1"/>
  <c r="E5409" i="1"/>
  <c r="C5409" i="1"/>
  <c r="B5409" i="1" s="1"/>
  <c r="A5409" i="1"/>
  <c r="E5408" i="1"/>
  <c r="C5408" i="1"/>
  <c r="B5408" i="1" s="1"/>
  <c r="A5408" i="1"/>
  <c r="E5407" i="1"/>
  <c r="C5407" i="1"/>
  <c r="B5407" i="1" s="1"/>
  <c r="A5407" i="1"/>
  <c r="E5406" i="1"/>
  <c r="C5406" i="1"/>
  <c r="B5406" i="1" s="1"/>
  <c r="A5406" i="1"/>
  <c r="E5405" i="1"/>
  <c r="C5405" i="1"/>
  <c r="B5405" i="1" s="1"/>
  <c r="A5405" i="1"/>
  <c r="E5404" i="1"/>
  <c r="C5404" i="1"/>
  <c r="B5404" i="1" s="1"/>
  <c r="A5404" i="1"/>
  <c r="E5403" i="1"/>
  <c r="C5403" i="1"/>
  <c r="B5403" i="1" s="1"/>
  <c r="A5403" i="1"/>
  <c r="E5402" i="1"/>
  <c r="C5402" i="1"/>
  <c r="B5402" i="1" s="1"/>
  <c r="A5402" i="1"/>
  <c r="E5401" i="1"/>
  <c r="C5401" i="1"/>
  <c r="B5401" i="1" s="1"/>
  <c r="A5401" i="1"/>
  <c r="E5400" i="1"/>
  <c r="C5400" i="1"/>
  <c r="B5400" i="1" s="1"/>
  <c r="A5400" i="1"/>
  <c r="E5399" i="1"/>
  <c r="C5399" i="1"/>
  <c r="B5399" i="1" s="1"/>
  <c r="A5399" i="1"/>
  <c r="E5398" i="1"/>
  <c r="C5398" i="1"/>
  <c r="B5398" i="1" s="1"/>
  <c r="A5398" i="1"/>
  <c r="E5397" i="1"/>
  <c r="C5397" i="1"/>
  <c r="B5397" i="1" s="1"/>
  <c r="A5397" i="1"/>
  <c r="E5396" i="1"/>
  <c r="C5396" i="1"/>
  <c r="B5396" i="1" s="1"/>
  <c r="A5396" i="1"/>
  <c r="E5395" i="1"/>
  <c r="C5395" i="1"/>
  <c r="B5395" i="1" s="1"/>
  <c r="A5395" i="1"/>
  <c r="E5394" i="1"/>
  <c r="C5394" i="1"/>
  <c r="B5394" i="1" s="1"/>
  <c r="A5394" i="1"/>
  <c r="E5393" i="1"/>
  <c r="C5393" i="1"/>
  <c r="B5393" i="1" s="1"/>
  <c r="A5393" i="1"/>
  <c r="E5392" i="1"/>
  <c r="C5392" i="1"/>
  <c r="B5392" i="1" s="1"/>
  <c r="A5392" i="1"/>
  <c r="E5391" i="1"/>
  <c r="C5391" i="1"/>
  <c r="B5391" i="1" s="1"/>
  <c r="A5391" i="1"/>
  <c r="E5390" i="1"/>
  <c r="C5390" i="1"/>
  <c r="B5390" i="1" s="1"/>
  <c r="A5390" i="1"/>
  <c r="E5389" i="1"/>
  <c r="C5389" i="1"/>
  <c r="B5389" i="1" s="1"/>
  <c r="A5389" i="1"/>
  <c r="E5388" i="1"/>
  <c r="C5388" i="1"/>
  <c r="B5388" i="1" s="1"/>
  <c r="A5388" i="1"/>
  <c r="E5387" i="1"/>
  <c r="C5387" i="1"/>
  <c r="B5387" i="1" s="1"/>
  <c r="A5387" i="1"/>
  <c r="E5386" i="1"/>
  <c r="C5386" i="1"/>
  <c r="B5386" i="1" s="1"/>
  <c r="A5386" i="1"/>
  <c r="E5385" i="1"/>
  <c r="C5385" i="1"/>
  <c r="B5385" i="1" s="1"/>
  <c r="A5385" i="1"/>
  <c r="E5384" i="1"/>
  <c r="H5384" i="1" s="1"/>
  <c r="C5384" i="1"/>
  <c r="B5384" i="1" s="1"/>
  <c r="A5384" i="1"/>
  <c r="E5383" i="1"/>
  <c r="C5383" i="1"/>
  <c r="B5383" i="1" s="1"/>
  <c r="A5383" i="1"/>
  <c r="E5382" i="1"/>
  <c r="C5382" i="1"/>
  <c r="B5382" i="1" s="1"/>
  <c r="A5382" i="1"/>
  <c r="E5381" i="1"/>
  <c r="C5381" i="1"/>
  <c r="B5381" i="1" s="1"/>
  <c r="A5381" i="1"/>
  <c r="E5380" i="1"/>
  <c r="C5380" i="1"/>
  <c r="B5380" i="1" s="1"/>
  <c r="A5380" i="1"/>
  <c r="E5379" i="1"/>
  <c r="C5379" i="1"/>
  <c r="B5379" i="1" s="1"/>
  <c r="A5379" i="1"/>
  <c r="E5378" i="1"/>
  <c r="C5378" i="1"/>
  <c r="B5378" i="1" s="1"/>
  <c r="A5378" i="1"/>
  <c r="E5377" i="1"/>
  <c r="C5377" i="1"/>
  <c r="B5377" i="1" s="1"/>
  <c r="A5377" i="1"/>
  <c r="E5376" i="1"/>
  <c r="C5376" i="1"/>
  <c r="B5376" i="1" s="1"/>
  <c r="A5376" i="1"/>
  <c r="E5375" i="1"/>
  <c r="C5375" i="1"/>
  <c r="B5375" i="1" s="1"/>
  <c r="A5375" i="1"/>
  <c r="E5374" i="1"/>
  <c r="C5374" i="1"/>
  <c r="B5374" i="1" s="1"/>
  <c r="A5374" i="1"/>
  <c r="E5373" i="1"/>
  <c r="C5373" i="1"/>
  <c r="B5373" i="1" s="1"/>
  <c r="A5373" i="1"/>
  <c r="E5372" i="1"/>
  <c r="C5372" i="1"/>
  <c r="B5372" i="1" s="1"/>
  <c r="A5372" i="1"/>
  <c r="E5371" i="1"/>
  <c r="C5371" i="1"/>
  <c r="B5371" i="1" s="1"/>
  <c r="A5371" i="1"/>
  <c r="E5370" i="1"/>
  <c r="C5370" i="1"/>
  <c r="B5370" i="1" s="1"/>
  <c r="A5370" i="1"/>
  <c r="E5369" i="1"/>
  <c r="H5369" i="1" s="1"/>
  <c r="C5369" i="1"/>
  <c r="B5369" i="1" s="1"/>
  <c r="A5369" i="1"/>
  <c r="E5368" i="1"/>
  <c r="C5368" i="1"/>
  <c r="B5368" i="1" s="1"/>
  <c r="A5368" i="1"/>
  <c r="E5367" i="1"/>
  <c r="C5367" i="1"/>
  <c r="B5367" i="1" s="1"/>
  <c r="A5367" i="1"/>
  <c r="E5366" i="1"/>
  <c r="C5366" i="1"/>
  <c r="B5366" i="1" s="1"/>
  <c r="A5366" i="1"/>
  <c r="E5365" i="1"/>
  <c r="C5365" i="1"/>
  <c r="B5365" i="1" s="1"/>
  <c r="A5365" i="1"/>
  <c r="E5364" i="1"/>
  <c r="C5364" i="1"/>
  <c r="B5364" i="1" s="1"/>
  <c r="A5364" i="1"/>
  <c r="E5363" i="1"/>
  <c r="C5363" i="1"/>
  <c r="B5363" i="1" s="1"/>
  <c r="A5363" i="1"/>
  <c r="E5362" i="1"/>
  <c r="C5362" i="1"/>
  <c r="B5362" i="1" s="1"/>
  <c r="A5362" i="1"/>
  <c r="E5361" i="1"/>
  <c r="H5361" i="1" s="1"/>
  <c r="C5361" i="1"/>
  <c r="B5361" i="1" s="1"/>
  <c r="A5361" i="1"/>
  <c r="E5360" i="1"/>
  <c r="C5360" i="1"/>
  <c r="B5360" i="1" s="1"/>
  <c r="A5360" i="1"/>
  <c r="E5359" i="1"/>
  <c r="C5359" i="1"/>
  <c r="B5359" i="1" s="1"/>
  <c r="A5359" i="1"/>
  <c r="E5358" i="1"/>
  <c r="C5358" i="1"/>
  <c r="B5358" i="1" s="1"/>
  <c r="A5358" i="1"/>
  <c r="E5357" i="1"/>
  <c r="C5357" i="1"/>
  <c r="B5357" i="1" s="1"/>
  <c r="A5357" i="1"/>
  <c r="E5356" i="1"/>
  <c r="C5356" i="1"/>
  <c r="B5356" i="1" s="1"/>
  <c r="A5356" i="1"/>
  <c r="E5355" i="1"/>
  <c r="C5355" i="1"/>
  <c r="B5355" i="1" s="1"/>
  <c r="A5355" i="1"/>
  <c r="E5354" i="1"/>
  <c r="C5354" i="1"/>
  <c r="B5354" i="1" s="1"/>
  <c r="A5354" i="1"/>
  <c r="E5353" i="1"/>
  <c r="H5353" i="1" s="1"/>
  <c r="C5353" i="1"/>
  <c r="B5353" i="1" s="1"/>
  <c r="A5353" i="1"/>
  <c r="E5352" i="1"/>
  <c r="C5352" i="1"/>
  <c r="B5352" i="1" s="1"/>
  <c r="A5352" i="1"/>
  <c r="E5351" i="1"/>
  <c r="C5351" i="1"/>
  <c r="B5351" i="1" s="1"/>
  <c r="A5351" i="1"/>
  <c r="E5350" i="1"/>
  <c r="C5350" i="1"/>
  <c r="B5350" i="1" s="1"/>
  <c r="A5350" i="1"/>
  <c r="E5349" i="1"/>
  <c r="C5349" i="1"/>
  <c r="B5349" i="1" s="1"/>
  <c r="A5349" i="1"/>
  <c r="E5348" i="1"/>
  <c r="C5348" i="1"/>
  <c r="B5348" i="1" s="1"/>
  <c r="A5348" i="1"/>
  <c r="E5347" i="1"/>
  <c r="C5347" i="1"/>
  <c r="B5347" i="1" s="1"/>
  <c r="A5347" i="1"/>
  <c r="E5346" i="1"/>
  <c r="C5346" i="1"/>
  <c r="B5346" i="1" s="1"/>
  <c r="A5346" i="1"/>
  <c r="E5345" i="1"/>
  <c r="C5345" i="1"/>
  <c r="B5345" i="1" s="1"/>
  <c r="A5345" i="1"/>
  <c r="E5344" i="1"/>
  <c r="C5344" i="1"/>
  <c r="B5344" i="1" s="1"/>
  <c r="A5344" i="1"/>
  <c r="E5343" i="1"/>
  <c r="C5343" i="1"/>
  <c r="B5343" i="1" s="1"/>
  <c r="A5343" i="1"/>
  <c r="E5342" i="1"/>
  <c r="C5342" i="1"/>
  <c r="B5342" i="1" s="1"/>
  <c r="A5342" i="1"/>
  <c r="E5341" i="1"/>
  <c r="C5341" i="1"/>
  <c r="B5341" i="1" s="1"/>
  <c r="A5341" i="1"/>
  <c r="E5340" i="1"/>
  <c r="C5340" i="1"/>
  <c r="B5340" i="1" s="1"/>
  <c r="A5340" i="1"/>
  <c r="E5339" i="1"/>
  <c r="C5339" i="1"/>
  <c r="B5339" i="1" s="1"/>
  <c r="A5339" i="1"/>
  <c r="E5338" i="1"/>
  <c r="C5338" i="1"/>
  <c r="B5338" i="1" s="1"/>
  <c r="A5338" i="1"/>
  <c r="E5337" i="1"/>
  <c r="H5337" i="1" s="1"/>
  <c r="C5337" i="1"/>
  <c r="B5337" i="1" s="1"/>
  <c r="A5337" i="1"/>
  <c r="E5336" i="1"/>
  <c r="C5336" i="1"/>
  <c r="B5336" i="1" s="1"/>
  <c r="A5336" i="1"/>
  <c r="E5335" i="1"/>
  <c r="C5335" i="1"/>
  <c r="B5335" i="1" s="1"/>
  <c r="A5335" i="1"/>
  <c r="E5334" i="1"/>
  <c r="C5334" i="1"/>
  <c r="B5334" i="1" s="1"/>
  <c r="A5334" i="1"/>
  <c r="E5333" i="1"/>
  <c r="C5333" i="1"/>
  <c r="B5333" i="1" s="1"/>
  <c r="A5333" i="1"/>
  <c r="E5332" i="1"/>
  <c r="C5332" i="1"/>
  <c r="B5332" i="1" s="1"/>
  <c r="A5332" i="1"/>
  <c r="E5331" i="1"/>
  <c r="C5331" i="1"/>
  <c r="B5331" i="1" s="1"/>
  <c r="A5331" i="1"/>
  <c r="E5330" i="1"/>
  <c r="C5330" i="1"/>
  <c r="B5330" i="1" s="1"/>
  <c r="A5330" i="1"/>
  <c r="E5329" i="1"/>
  <c r="H5329" i="1" s="1"/>
  <c r="C5329" i="1"/>
  <c r="B5329" i="1" s="1"/>
  <c r="A5329" i="1"/>
  <c r="E5328" i="1"/>
  <c r="H5328" i="1" s="1"/>
  <c r="C5328" i="1"/>
  <c r="B5328" i="1" s="1"/>
  <c r="A5328" i="1"/>
  <c r="E5327" i="1"/>
  <c r="C5327" i="1"/>
  <c r="B5327" i="1" s="1"/>
  <c r="A5327" i="1"/>
  <c r="E5326" i="1"/>
  <c r="C5326" i="1"/>
  <c r="B5326" i="1" s="1"/>
  <c r="A5326" i="1"/>
  <c r="E5325" i="1"/>
  <c r="C5325" i="1"/>
  <c r="B5325" i="1" s="1"/>
  <c r="A5325" i="1"/>
  <c r="E5324" i="1"/>
  <c r="C5324" i="1"/>
  <c r="B5324" i="1" s="1"/>
  <c r="A5324" i="1"/>
  <c r="E5323" i="1"/>
  <c r="C5323" i="1"/>
  <c r="B5323" i="1" s="1"/>
  <c r="A5323" i="1"/>
  <c r="E5322" i="1"/>
  <c r="C5322" i="1"/>
  <c r="B5322" i="1" s="1"/>
  <c r="A5322" i="1"/>
  <c r="E5321" i="1"/>
  <c r="C5321" i="1"/>
  <c r="B5321" i="1" s="1"/>
  <c r="A5321" i="1"/>
  <c r="E5320" i="1"/>
  <c r="C5320" i="1"/>
  <c r="B5320" i="1" s="1"/>
  <c r="A5320" i="1"/>
  <c r="E5319" i="1"/>
  <c r="C5319" i="1"/>
  <c r="B5319" i="1" s="1"/>
  <c r="A5319" i="1"/>
  <c r="E5318" i="1"/>
  <c r="C5318" i="1"/>
  <c r="B5318" i="1" s="1"/>
  <c r="A5318" i="1"/>
  <c r="E5317" i="1"/>
  <c r="C5317" i="1"/>
  <c r="B5317" i="1" s="1"/>
  <c r="A5317" i="1"/>
  <c r="E5316" i="1"/>
  <c r="C5316" i="1"/>
  <c r="B5316" i="1" s="1"/>
  <c r="A5316" i="1"/>
  <c r="E5315" i="1"/>
  <c r="C5315" i="1"/>
  <c r="B5315" i="1" s="1"/>
  <c r="A5315" i="1"/>
  <c r="E5314" i="1"/>
  <c r="C5314" i="1"/>
  <c r="B5314" i="1" s="1"/>
  <c r="A5314" i="1"/>
  <c r="E5313" i="1"/>
  <c r="C5313" i="1"/>
  <c r="B5313" i="1" s="1"/>
  <c r="A5313" i="1"/>
  <c r="E5312" i="1"/>
  <c r="C5312" i="1"/>
  <c r="B5312" i="1" s="1"/>
  <c r="A5312" i="1"/>
  <c r="E5311" i="1"/>
  <c r="C5311" i="1"/>
  <c r="B5311" i="1" s="1"/>
  <c r="A5311" i="1"/>
  <c r="E5310" i="1"/>
  <c r="C5310" i="1"/>
  <c r="B5310" i="1" s="1"/>
  <c r="A5310" i="1"/>
  <c r="E5309" i="1"/>
  <c r="C5309" i="1"/>
  <c r="B5309" i="1" s="1"/>
  <c r="A5309" i="1"/>
  <c r="E5308" i="1"/>
  <c r="C5308" i="1"/>
  <c r="B5308" i="1" s="1"/>
  <c r="A5308" i="1"/>
  <c r="E5307" i="1"/>
  <c r="C5307" i="1"/>
  <c r="B5307" i="1" s="1"/>
  <c r="A5307" i="1"/>
  <c r="E5306" i="1"/>
  <c r="C5306" i="1"/>
  <c r="B5306" i="1" s="1"/>
  <c r="A5306" i="1"/>
  <c r="E5305" i="1"/>
  <c r="C5305" i="1"/>
  <c r="B5305" i="1" s="1"/>
  <c r="A5305" i="1"/>
  <c r="E5304" i="1"/>
  <c r="C5304" i="1"/>
  <c r="B5304" i="1" s="1"/>
  <c r="A5304" i="1"/>
  <c r="E5303" i="1"/>
  <c r="C5303" i="1"/>
  <c r="B5303" i="1" s="1"/>
  <c r="A5303" i="1"/>
  <c r="E5302" i="1"/>
  <c r="C5302" i="1"/>
  <c r="B5302" i="1" s="1"/>
  <c r="A5302" i="1"/>
  <c r="E5301" i="1"/>
  <c r="C5301" i="1"/>
  <c r="B5301" i="1" s="1"/>
  <c r="A5301" i="1"/>
  <c r="E5300" i="1"/>
  <c r="C5300" i="1"/>
  <c r="B5300" i="1" s="1"/>
  <c r="A5300" i="1"/>
  <c r="E5299" i="1"/>
  <c r="C5299" i="1"/>
  <c r="B5299" i="1" s="1"/>
  <c r="A5299" i="1"/>
  <c r="E5298" i="1"/>
  <c r="C5298" i="1"/>
  <c r="B5298" i="1" s="1"/>
  <c r="A5298" i="1"/>
  <c r="E5297" i="1"/>
  <c r="H5297" i="1" s="1"/>
  <c r="C5297" i="1"/>
  <c r="B5297" i="1" s="1"/>
  <c r="A5297" i="1"/>
  <c r="E5296" i="1"/>
  <c r="C5296" i="1"/>
  <c r="B5296" i="1" s="1"/>
  <c r="A5296" i="1"/>
  <c r="E5295" i="1"/>
  <c r="C5295" i="1"/>
  <c r="B5295" i="1" s="1"/>
  <c r="A5295" i="1"/>
  <c r="E5294" i="1"/>
  <c r="C5294" i="1"/>
  <c r="B5294" i="1" s="1"/>
  <c r="A5294" i="1"/>
  <c r="E5293" i="1"/>
  <c r="C5293" i="1"/>
  <c r="B5293" i="1" s="1"/>
  <c r="A5293" i="1"/>
  <c r="E5292" i="1"/>
  <c r="C5292" i="1"/>
  <c r="B5292" i="1" s="1"/>
  <c r="A5292" i="1"/>
  <c r="E5291" i="1"/>
  <c r="C5291" i="1"/>
  <c r="B5291" i="1" s="1"/>
  <c r="A5291" i="1"/>
  <c r="E5290" i="1"/>
  <c r="C5290" i="1"/>
  <c r="B5290" i="1" s="1"/>
  <c r="A5290" i="1"/>
  <c r="E5289" i="1"/>
  <c r="C5289" i="1"/>
  <c r="B5289" i="1" s="1"/>
  <c r="A5289" i="1"/>
  <c r="E5288" i="1"/>
  <c r="C5288" i="1"/>
  <c r="B5288" i="1" s="1"/>
  <c r="A5288" i="1"/>
  <c r="E5287" i="1"/>
  <c r="C5287" i="1"/>
  <c r="B5287" i="1" s="1"/>
  <c r="A5287" i="1"/>
  <c r="E5286" i="1"/>
  <c r="C5286" i="1"/>
  <c r="B5286" i="1" s="1"/>
  <c r="A5286" i="1"/>
  <c r="E5285" i="1"/>
  <c r="C5285" i="1"/>
  <c r="B5285" i="1" s="1"/>
  <c r="A5285" i="1"/>
  <c r="E5284" i="1"/>
  <c r="C5284" i="1"/>
  <c r="B5284" i="1" s="1"/>
  <c r="A5284" i="1"/>
  <c r="E5283" i="1"/>
  <c r="C5283" i="1"/>
  <c r="B5283" i="1" s="1"/>
  <c r="A5283" i="1"/>
  <c r="E5282" i="1"/>
  <c r="C5282" i="1"/>
  <c r="B5282" i="1" s="1"/>
  <c r="A5282" i="1"/>
  <c r="E5281" i="1"/>
  <c r="C5281" i="1"/>
  <c r="B5281" i="1" s="1"/>
  <c r="A5281" i="1"/>
  <c r="E5280" i="1"/>
  <c r="C5280" i="1"/>
  <c r="B5280" i="1" s="1"/>
  <c r="A5280" i="1"/>
  <c r="E5279" i="1"/>
  <c r="C5279" i="1"/>
  <c r="B5279" i="1" s="1"/>
  <c r="A5279" i="1"/>
  <c r="E5278" i="1"/>
  <c r="C5278" i="1"/>
  <c r="B5278" i="1" s="1"/>
  <c r="A5278" i="1"/>
  <c r="E5277" i="1"/>
  <c r="C5277" i="1"/>
  <c r="B5277" i="1" s="1"/>
  <c r="A5277" i="1"/>
  <c r="E5276" i="1"/>
  <c r="C5276" i="1"/>
  <c r="B5276" i="1" s="1"/>
  <c r="A5276" i="1"/>
  <c r="E5275" i="1"/>
  <c r="C5275" i="1"/>
  <c r="B5275" i="1" s="1"/>
  <c r="A5275" i="1"/>
  <c r="E5274" i="1"/>
  <c r="C5274" i="1"/>
  <c r="B5274" i="1" s="1"/>
  <c r="A5274" i="1"/>
  <c r="E5273" i="1"/>
  <c r="C5273" i="1"/>
  <c r="B5273" i="1" s="1"/>
  <c r="A5273" i="1"/>
  <c r="E5272" i="1"/>
  <c r="C5272" i="1"/>
  <c r="B5272" i="1" s="1"/>
  <c r="A5272" i="1"/>
  <c r="E5271" i="1"/>
  <c r="C5271" i="1"/>
  <c r="B5271" i="1" s="1"/>
  <c r="A5271" i="1"/>
  <c r="E5270" i="1"/>
  <c r="C5270" i="1"/>
  <c r="B5270" i="1" s="1"/>
  <c r="A5270" i="1"/>
  <c r="E5269" i="1"/>
  <c r="C5269" i="1"/>
  <c r="B5269" i="1" s="1"/>
  <c r="A5269" i="1"/>
  <c r="E5268" i="1"/>
  <c r="C5268" i="1"/>
  <c r="B5268" i="1" s="1"/>
  <c r="A5268" i="1"/>
  <c r="E5267" i="1"/>
  <c r="C5267" i="1"/>
  <c r="B5267" i="1" s="1"/>
  <c r="A5267" i="1"/>
  <c r="E5266" i="1"/>
  <c r="C5266" i="1"/>
  <c r="B5266" i="1" s="1"/>
  <c r="A5266" i="1"/>
  <c r="E5265" i="1"/>
  <c r="AG5265" i="1" s="1"/>
  <c r="C5265" i="1"/>
  <c r="B5265" i="1" s="1"/>
  <c r="A5265" i="1"/>
  <c r="E5264" i="1"/>
  <c r="AG5264" i="1" s="1"/>
  <c r="C5264" i="1"/>
  <c r="B5264" i="1" s="1"/>
  <c r="A5264" i="1"/>
  <c r="E5263" i="1"/>
  <c r="C5263" i="1"/>
  <c r="B5263" i="1" s="1"/>
  <c r="A5263" i="1"/>
  <c r="E5262" i="1"/>
  <c r="C5262" i="1"/>
  <c r="B5262" i="1" s="1"/>
  <c r="A5262" i="1"/>
  <c r="E5261" i="1"/>
  <c r="C5261" i="1"/>
  <c r="B5261" i="1" s="1"/>
  <c r="A5261" i="1"/>
  <c r="E5260" i="1"/>
  <c r="C5260" i="1"/>
  <c r="B5260" i="1" s="1"/>
  <c r="A5260" i="1"/>
  <c r="E5259" i="1"/>
  <c r="C5259" i="1"/>
  <c r="B5259" i="1" s="1"/>
  <c r="A5259" i="1"/>
  <c r="E5258" i="1"/>
  <c r="C5258" i="1"/>
  <c r="B5258" i="1" s="1"/>
  <c r="A5258" i="1"/>
  <c r="E5257" i="1"/>
  <c r="C5257" i="1"/>
  <c r="B5257" i="1" s="1"/>
  <c r="A5257" i="1"/>
  <c r="E5256" i="1"/>
  <c r="C5256" i="1"/>
  <c r="B5256" i="1" s="1"/>
  <c r="A5256" i="1"/>
  <c r="E5255" i="1"/>
  <c r="C5255" i="1"/>
  <c r="B5255" i="1" s="1"/>
  <c r="A5255" i="1"/>
  <c r="E5254" i="1"/>
  <c r="C5254" i="1"/>
  <c r="B5254" i="1" s="1"/>
  <c r="A5254" i="1"/>
  <c r="E5253" i="1"/>
  <c r="C5253" i="1"/>
  <c r="B5253" i="1" s="1"/>
  <c r="A5253" i="1"/>
  <c r="E5252" i="1"/>
  <c r="C5252" i="1"/>
  <c r="B5252" i="1" s="1"/>
  <c r="A5252" i="1"/>
  <c r="E5251" i="1"/>
  <c r="C5251" i="1"/>
  <c r="B5251" i="1" s="1"/>
  <c r="A5251" i="1"/>
  <c r="E5250" i="1"/>
  <c r="C5250" i="1"/>
  <c r="B5250" i="1" s="1"/>
  <c r="A5250" i="1"/>
  <c r="E5249" i="1"/>
  <c r="C5249" i="1"/>
  <c r="B5249" i="1" s="1"/>
  <c r="A5249" i="1"/>
  <c r="E5248" i="1"/>
  <c r="C5248" i="1"/>
  <c r="B5248" i="1" s="1"/>
  <c r="A5248" i="1"/>
  <c r="E5247" i="1"/>
  <c r="C5247" i="1"/>
  <c r="B5247" i="1" s="1"/>
  <c r="A5247" i="1"/>
  <c r="E5246" i="1"/>
  <c r="C5246" i="1"/>
  <c r="B5246" i="1" s="1"/>
  <c r="A5246" i="1"/>
  <c r="E5245" i="1"/>
  <c r="C5245" i="1"/>
  <c r="B5245" i="1" s="1"/>
  <c r="A5245" i="1"/>
  <c r="E5244" i="1"/>
  <c r="C5244" i="1"/>
  <c r="B5244" i="1" s="1"/>
  <c r="A5244" i="1"/>
  <c r="E5243" i="1"/>
  <c r="C5243" i="1"/>
  <c r="B5243" i="1" s="1"/>
  <c r="A5243" i="1"/>
  <c r="E5242" i="1"/>
  <c r="C5242" i="1"/>
  <c r="B5242" i="1" s="1"/>
  <c r="A5242" i="1"/>
  <c r="E5241" i="1"/>
  <c r="C5241" i="1"/>
  <c r="B5241" i="1" s="1"/>
  <c r="A5241" i="1"/>
  <c r="E5240" i="1"/>
  <c r="C5240" i="1"/>
  <c r="B5240" i="1" s="1"/>
  <c r="A5240" i="1"/>
  <c r="E5239" i="1"/>
  <c r="C5239" i="1"/>
  <c r="B5239" i="1" s="1"/>
  <c r="A5239" i="1"/>
  <c r="E5238" i="1"/>
  <c r="C5238" i="1"/>
  <c r="B5238" i="1" s="1"/>
  <c r="A5238" i="1"/>
  <c r="E5237" i="1"/>
  <c r="C5237" i="1"/>
  <c r="B5237" i="1" s="1"/>
  <c r="A5237" i="1"/>
  <c r="E5236" i="1"/>
  <c r="C5236" i="1"/>
  <c r="B5236" i="1" s="1"/>
  <c r="A5236" i="1"/>
  <c r="E5235" i="1"/>
  <c r="C5235" i="1"/>
  <c r="B5235" i="1" s="1"/>
  <c r="A5235" i="1"/>
  <c r="E5234" i="1"/>
  <c r="C5234" i="1"/>
  <c r="B5234" i="1" s="1"/>
  <c r="A5234" i="1"/>
  <c r="E5233" i="1"/>
  <c r="C5233" i="1"/>
  <c r="B5233" i="1" s="1"/>
  <c r="A5233" i="1"/>
  <c r="E5232" i="1"/>
  <c r="C5232" i="1"/>
  <c r="B5232" i="1" s="1"/>
  <c r="A5232" i="1"/>
  <c r="E5231" i="1"/>
  <c r="C5231" i="1"/>
  <c r="B5231" i="1" s="1"/>
  <c r="A5231" i="1"/>
  <c r="E5230" i="1"/>
  <c r="C5230" i="1"/>
  <c r="B5230" i="1" s="1"/>
  <c r="A5230" i="1"/>
  <c r="E5229" i="1"/>
  <c r="H5229" i="1" s="1"/>
  <c r="C5229" i="1"/>
  <c r="B5229" i="1" s="1"/>
  <c r="A5229" i="1"/>
  <c r="E5228" i="1"/>
  <c r="C5228" i="1"/>
  <c r="B5228" i="1" s="1"/>
  <c r="A5228" i="1"/>
  <c r="E5227" i="1"/>
  <c r="C5227" i="1"/>
  <c r="B5227" i="1" s="1"/>
  <c r="A5227" i="1"/>
  <c r="E5226" i="1"/>
  <c r="C5226" i="1"/>
  <c r="B5226" i="1" s="1"/>
  <c r="A5226" i="1"/>
  <c r="E5225" i="1"/>
  <c r="H5225" i="1" s="1"/>
  <c r="C5225" i="1"/>
  <c r="B5225" i="1" s="1"/>
  <c r="A5225" i="1"/>
  <c r="E5224" i="1"/>
  <c r="C5224" i="1"/>
  <c r="B5224" i="1" s="1"/>
  <c r="A5224" i="1"/>
  <c r="E5223" i="1"/>
  <c r="C5223" i="1"/>
  <c r="B5223" i="1" s="1"/>
  <c r="A5223" i="1"/>
  <c r="E5222" i="1"/>
  <c r="C5222" i="1"/>
  <c r="B5222" i="1" s="1"/>
  <c r="A5222" i="1"/>
  <c r="E5221" i="1"/>
  <c r="C5221" i="1"/>
  <c r="B5221" i="1" s="1"/>
  <c r="A5221" i="1"/>
  <c r="E5220" i="1"/>
  <c r="C5220" i="1"/>
  <c r="B5220" i="1" s="1"/>
  <c r="A5220" i="1"/>
  <c r="E5219" i="1"/>
  <c r="C5219" i="1"/>
  <c r="B5219" i="1" s="1"/>
  <c r="A5219" i="1"/>
  <c r="E5218" i="1"/>
  <c r="H5218" i="1" s="1"/>
  <c r="C5218" i="1"/>
  <c r="B5218" i="1" s="1"/>
  <c r="A5218" i="1"/>
  <c r="E5217" i="1"/>
  <c r="C5217" i="1"/>
  <c r="B5217" i="1" s="1"/>
  <c r="A5217" i="1"/>
  <c r="E5216" i="1"/>
  <c r="C5216" i="1"/>
  <c r="B5216" i="1" s="1"/>
  <c r="A5216" i="1"/>
  <c r="E5215" i="1"/>
  <c r="C5215" i="1"/>
  <c r="B5215" i="1" s="1"/>
  <c r="A5215" i="1"/>
  <c r="E5214" i="1"/>
  <c r="C5214" i="1"/>
  <c r="B5214" i="1" s="1"/>
  <c r="A5214" i="1"/>
  <c r="E5213" i="1"/>
  <c r="C5213" i="1"/>
  <c r="B5213" i="1" s="1"/>
  <c r="A5213" i="1"/>
  <c r="E5212" i="1"/>
  <c r="C5212" i="1"/>
  <c r="B5212" i="1" s="1"/>
  <c r="A5212" i="1"/>
  <c r="E5211" i="1"/>
  <c r="C5211" i="1"/>
  <c r="B5211" i="1" s="1"/>
  <c r="A5211" i="1"/>
  <c r="E5210" i="1"/>
  <c r="H5210" i="1" s="1"/>
  <c r="C5210" i="1"/>
  <c r="B5210" i="1" s="1"/>
  <c r="A5210" i="1"/>
  <c r="E5209" i="1"/>
  <c r="C5209" i="1"/>
  <c r="B5209" i="1" s="1"/>
  <c r="A5209" i="1"/>
  <c r="E5208" i="1"/>
  <c r="H5208" i="1" s="1"/>
  <c r="C5208" i="1"/>
  <c r="B5208" i="1" s="1"/>
  <c r="A5208" i="1"/>
  <c r="E5207" i="1"/>
  <c r="C5207" i="1"/>
  <c r="B5207" i="1" s="1"/>
  <c r="A5207" i="1"/>
  <c r="E5206" i="1"/>
  <c r="C5206" i="1"/>
  <c r="B5206" i="1" s="1"/>
  <c r="A5206" i="1"/>
  <c r="E5205" i="1"/>
  <c r="C5205" i="1"/>
  <c r="B5205" i="1" s="1"/>
  <c r="A5205" i="1"/>
  <c r="E5204" i="1"/>
  <c r="C5204" i="1"/>
  <c r="B5204" i="1" s="1"/>
  <c r="A5204" i="1"/>
  <c r="E5203" i="1"/>
  <c r="C5203" i="1"/>
  <c r="B5203" i="1" s="1"/>
  <c r="A5203" i="1"/>
  <c r="E5202" i="1"/>
  <c r="C5202" i="1"/>
  <c r="B5202" i="1" s="1"/>
  <c r="A5202" i="1"/>
  <c r="E5201" i="1"/>
  <c r="C5201" i="1"/>
  <c r="B5201" i="1" s="1"/>
  <c r="A5201" i="1"/>
  <c r="E5200" i="1"/>
  <c r="C5200" i="1"/>
  <c r="B5200" i="1" s="1"/>
  <c r="A5200" i="1"/>
  <c r="E5199" i="1"/>
  <c r="C5199" i="1"/>
  <c r="B5199" i="1" s="1"/>
  <c r="A5199" i="1"/>
  <c r="E5198" i="1"/>
  <c r="C5198" i="1"/>
  <c r="B5198" i="1" s="1"/>
  <c r="A5198" i="1"/>
  <c r="E5197" i="1"/>
  <c r="C5197" i="1"/>
  <c r="B5197" i="1" s="1"/>
  <c r="A5197" i="1"/>
  <c r="E5196" i="1"/>
  <c r="C5196" i="1"/>
  <c r="B5196" i="1" s="1"/>
  <c r="A5196" i="1"/>
  <c r="E5195" i="1"/>
  <c r="C5195" i="1"/>
  <c r="B5195" i="1" s="1"/>
  <c r="A5195" i="1"/>
  <c r="E5194" i="1"/>
  <c r="H5194" i="1" s="1"/>
  <c r="C5194" i="1"/>
  <c r="B5194" i="1" s="1"/>
  <c r="A5194" i="1"/>
  <c r="E5193" i="1"/>
  <c r="C5193" i="1"/>
  <c r="B5193" i="1" s="1"/>
  <c r="A5193" i="1"/>
  <c r="E5192" i="1"/>
  <c r="C5192" i="1"/>
  <c r="B5192" i="1" s="1"/>
  <c r="A5192" i="1"/>
  <c r="E5191" i="1"/>
  <c r="C5191" i="1"/>
  <c r="B5191" i="1" s="1"/>
  <c r="A5191" i="1"/>
  <c r="E5190" i="1"/>
  <c r="C5190" i="1"/>
  <c r="B5190" i="1" s="1"/>
  <c r="A5190" i="1"/>
  <c r="E5189" i="1"/>
  <c r="C5189" i="1"/>
  <c r="B5189" i="1" s="1"/>
  <c r="A5189" i="1"/>
  <c r="E5188" i="1"/>
  <c r="C5188" i="1"/>
  <c r="B5188" i="1" s="1"/>
  <c r="A5188" i="1"/>
  <c r="E5187" i="1"/>
  <c r="C5187" i="1"/>
  <c r="B5187" i="1" s="1"/>
  <c r="A5187" i="1"/>
  <c r="E5186" i="1"/>
  <c r="C5186" i="1"/>
  <c r="B5186" i="1" s="1"/>
  <c r="A5186" i="1"/>
  <c r="E5185" i="1"/>
  <c r="C5185" i="1"/>
  <c r="B5185" i="1" s="1"/>
  <c r="A5185" i="1"/>
  <c r="E5184" i="1"/>
  <c r="C5184" i="1"/>
  <c r="B5184" i="1" s="1"/>
  <c r="A5184" i="1"/>
  <c r="E5183" i="1"/>
  <c r="C5183" i="1"/>
  <c r="B5183" i="1" s="1"/>
  <c r="A5183" i="1"/>
  <c r="E5182" i="1"/>
  <c r="C5182" i="1"/>
  <c r="B5182" i="1" s="1"/>
  <c r="A5182" i="1"/>
  <c r="E5181" i="1"/>
  <c r="C5181" i="1"/>
  <c r="B5181" i="1" s="1"/>
  <c r="A5181" i="1"/>
  <c r="E5180" i="1"/>
  <c r="C5180" i="1"/>
  <c r="B5180" i="1" s="1"/>
  <c r="A5180" i="1"/>
  <c r="E5179" i="1"/>
  <c r="C5179" i="1"/>
  <c r="B5179" i="1" s="1"/>
  <c r="A5179" i="1"/>
  <c r="E5178" i="1"/>
  <c r="H5178" i="1" s="1"/>
  <c r="C5178" i="1"/>
  <c r="B5178" i="1" s="1"/>
  <c r="A5178" i="1"/>
  <c r="E5177" i="1"/>
  <c r="C5177" i="1"/>
  <c r="B5177" i="1" s="1"/>
  <c r="A5177" i="1"/>
  <c r="E5176" i="1"/>
  <c r="C5176" i="1"/>
  <c r="B5176" i="1" s="1"/>
  <c r="A5176" i="1"/>
  <c r="E5175" i="1"/>
  <c r="C5175" i="1"/>
  <c r="B5175" i="1" s="1"/>
  <c r="A5175" i="1"/>
  <c r="E5174" i="1"/>
  <c r="C5174" i="1"/>
  <c r="B5174" i="1" s="1"/>
  <c r="A5174" i="1"/>
  <c r="E5173" i="1"/>
  <c r="C5173" i="1"/>
  <c r="B5173" i="1" s="1"/>
  <c r="A5173" i="1"/>
  <c r="E5172" i="1"/>
  <c r="C5172" i="1"/>
  <c r="B5172" i="1" s="1"/>
  <c r="A5172" i="1"/>
  <c r="E5171" i="1"/>
  <c r="C5171" i="1"/>
  <c r="B5171" i="1" s="1"/>
  <c r="A5171" i="1"/>
  <c r="E5170" i="1"/>
  <c r="C5170" i="1"/>
  <c r="B5170" i="1" s="1"/>
  <c r="A5170" i="1"/>
  <c r="E5169" i="1"/>
  <c r="C5169" i="1"/>
  <c r="B5169" i="1" s="1"/>
  <c r="A5169" i="1"/>
  <c r="E5168" i="1"/>
  <c r="C5168" i="1"/>
  <c r="B5168" i="1" s="1"/>
  <c r="A5168" i="1"/>
  <c r="E5167" i="1"/>
  <c r="C5167" i="1"/>
  <c r="B5167" i="1" s="1"/>
  <c r="A5167" i="1"/>
  <c r="E5166" i="1"/>
  <c r="C5166" i="1"/>
  <c r="B5166" i="1" s="1"/>
  <c r="A5166" i="1"/>
  <c r="E5165" i="1"/>
  <c r="C5165" i="1"/>
  <c r="B5165" i="1" s="1"/>
  <c r="A5165" i="1"/>
  <c r="E5164" i="1"/>
  <c r="C5164" i="1"/>
  <c r="B5164" i="1" s="1"/>
  <c r="A5164" i="1"/>
  <c r="E5163" i="1"/>
  <c r="C5163" i="1"/>
  <c r="B5163" i="1" s="1"/>
  <c r="A5163" i="1"/>
  <c r="E5162" i="1"/>
  <c r="H5162" i="1" s="1"/>
  <c r="C5162" i="1"/>
  <c r="B5162" i="1" s="1"/>
  <c r="A5162" i="1"/>
  <c r="E5161" i="1"/>
  <c r="C5161" i="1"/>
  <c r="B5161" i="1" s="1"/>
  <c r="A5161" i="1"/>
  <c r="E5160" i="1"/>
  <c r="H5160" i="1" s="1"/>
  <c r="C5160" i="1"/>
  <c r="B5160" i="1" s="1"/>
  <c r="A5160" i="1"/>
  <c r="E5159" i="1"/>
  <c r="C5159" i="1"/>
  <c r="B5159" i="1" s="1"/>
  <c r="A5159" i="1"/>
  <c r="E5158" i="1"/>
  <c r="C5158" i="1"/>
  <c r="B5158" i="1" s="1"/>
  <c r="A5158" i="1"/>
  <c r="E5157" i="1"/>
  <c r="H5157" i="1" s="1"/>
  <c r="C5157" i="1"/>
  <c r="B5157" i="1" s="1"/>
  <c r="A5157" i="1"/>
  <c r="E5156" i="1"/>
  <c r="C5156" i="1"/>
  <c r="B5156" i="1" s="1"/>
  <c r="A5156" i="1"/>
  <c r="E5155" i="1"/>
  <c r="C5155" i="1"/>
  <c r="B5155" i="1" s="1"/>
  <c r="A5155" i="1"/>
  <c r="E5154" i="1"/>
  <c r="C5154" i="1"/>
  <c r="B5154" i="1" s="1"/>
  <c r="A5154" i="1"/>
  <c r="E5153" i="1"/>
  <c r="C5153" i="1"/>
  <c r="B5153" i="1" s="1"/>
  <c r="A5153" i="1"/>
  <c r="E5152" i="1"/>
  <c r="C5152" i="1"/>
  <c r="B5152" i="1" s="1"/>
  <c r="A5152" i="1"/>
  <c r="E5151" i="1"/>
  <c r="C5151" i="1"/>
  <c r="B5151" i="1" s="1"/>
  <c r="A5151" i="1"/>
  <c r="E5150" i="1"/>
  <c r="C5150" i="1"/>
  <c r="B5150" i="1" s="1"/>
  <c r="A5150" i="1"/>
  <c r="E5149" i="1"/>
  <c r="C5149" i="1"/>
  <c r="B5149" i="1" s="1"/>
  <c r="A5149" i="1"/>
  <c r="E5148" i="1"/>
  <c r="C5148" i="1"/>
  <c r="B5148" i="1" s="1"/>
  <c r="A5148" i="1"/>
  <c r="E5147" i="1"/>
  <c r="C5147" i="1"/>
  <c r="B5147" i="1" s="1"/>
  <c r="A5147" i="1"/>
  <c r="E5146" i="1"/>
  <c r="C5146" i="1"/>
  <c r="B5146" i="1" s="1"/>
  <c r="A5146" i="1"/>
  <c r="E5145" i="1"/>
  <c r="C5145" i="1"/>
  <c r="B5145" i="1" s="1"/>
  <c r="A5145" i="1"/>
  <c r="E5144" i="1"/>
  <c r="C5144" i="1"/>
  <c r="B5144" i="1" s="1"/>
  <c r="A5144" i="1"/>
  <c r="E5143" i="1"/>
  <c r="C5143" i="1"/>
  <c r="B5143" i="1" s="1"/>
  <c r="A5143" i="1"/>
  <c r="E5142" i="1"/>
  <c r="C5142" i="1"/>
  <c r="B5142" i="1" s="1"/>
  <c r="A5142" i="1"/>
  <c r="E5141" i="1"/>
  <c r="C5141" i="1"/>
  <c r="B5141" i="1" s="1"/>
  <c r="A5141" i="1"/>
  <c r="E5140" i="1"/>
  <c r="C5140" i="1"/>
  <c r="B5140" i="1" s="1"/>
  <c r="A5140" i="1"/>
  <c r="E5139" i="1"/>
  <c r="C5139" i="1"/>
  <c r="B5139" i="1" s="1"/>
  <c r="A5139" i="1"/>
  <c r="E5138" i="1"/>
  <c r="H5138" i="1" s="1"/>
  <c r="C5138" i="1"/>
  <c r="B5138" i="1" s="1"/>
  <c r="A5138" i="1"/>
  <c r="E5137" i="1"/>
  <c r="C5137" i="1"/>
  <c r="B5137" i="1" s="1"/>
  <c r="A5137" i="1"/>
  <c r="E5136" i="1"/>
  <c r="C5136" i="1"/>
  <c r="B5136" i="1" s="1"/>
  <c r="A5136" i="1"/>
  <c r="E5135" i="1"/>
  <c r="C5135" i="1"/>
  <c r="B5135" i="1" s="1"/>
  <c r="A5135" i="1"/>
  <c r="E5134" i="1"/>
  <c r="C5134" i="1"/>
  <c r="B5134" i="1" s="1"/>
  <c r="A5134" i="1"/>
  <c r="E5133" i="1"/>
  <c r="H5133" i="1" s="1"/>
  <c r="C5133" i="1"/>
  <c r="B5133" i="1" s="1"/>
  <c r="A5133" i="1"/>
  <c r="E5132" i="1"/>
  <c r="C5132" i="1"/>
  <c r="B5132" i="1" s="1"/>
  <c r="A5132" i="1"/>
  <c r="E5131" i="1"/>
  <c r="C5131" i="1"/>
  <c r="B5131" i="1" s="1"/>
  <c r="A5131" i="1"/>
  <c r="E5130" i="1"/>
  <c r="H5130" i="1" s="1"/>
  <c r="C5130" i="1"/>
  <c r="B5130" i="1" s="1"/>
  <c r="A5130" i="1"/>
  <c r="E5129" i="1"/>
  <c r="C5129" i="1"/>
  <c r="B5129" i="1" s="1"/>
  <c r="A5129" i="1"/>
  <c r="E5128" i="1"/>
  <c r="C5128" i="1"/>
  <c r="B5128" i="1" s="1"/>
  <c r="A5128" i="1"/>
  <c r="E5127" i="1"/>
  <c r="C5127" i="1"/>
  <c r="B5127" i="1" s="1"/>
  <c r="A5127" i="1"/>
  <c r="E5126" i="1"/>
  <c r="C5126" i="1"/>
  <c r="B5126" i="1" s="1"/>
  <c r="A5126" i="1"/>
  <c r="E5125" i="1"/>
  <c r="C5125" i="1"/>
  <c r="B5125" i="1" s="1"/>
  <c r="A5125" i="1"/>
  <c r="E5124" i="1"/>
  <c r="AG5124" i="1" s="1"/>
  <c r="C5124" i="1"/>
  <c r="B5124" i="1" s="1"/>
  <c r="A5124" i="1"/>
  <c r="E5123" i="1"/>
  <c r="C5123" i="1"/>
  <c r="B5123" i="1" s="1"/>
  <c r="A5123" i="1"/>
  <c r="E5122" i="1"/>
  <c r="C5122" i="1"/>
  <c r="B5122" i="1" s="1"/>
  <c r="A5122" i="1"/>
  <c r="E5121" i="1"/>
  <c r="C5121" i="1"/>
  <c r="B5121" i="1" s="1"/>
  <c r="A5121" i="1"/>
  <c r="E5120" i="1"/>
  <c r="C5120" i="1"/>
  <c r="B5120" i="1" s="1"/>
  <c r="A5120" i="1"/>
  <c r="E5119" i="1"/>
  <c r="C5119" i="1"/>
  <c r="B5119" i="1" s="1"/>
  <c r="A5119" i="1"/>
  <c r="E5118" i="1"/>
  <c r="C5118" i="1"/>
  <c r="B5118" i="1" s="1"/>
  <c r="A5118" i="1"/>
  <c r="E5117" i="1"/>
  <c r="C5117" i="1"/>
  <c r="B5117" i="1" s="1"/>
  <c r="A5117" i="1"/>
  <c r="E5116" i="1"/>
  <c r="C5116" i="1"/>
  <c r="B5116" i="1" s="1"/>
  <c r="A5116" i="1"/>
  <c r="E5115" i="1"/>
  <c r="C5115" i="1"/>
  <c r="B5115" i="1" s="1"/>
  <c r="A5115" i="1"/>
  <c r="E5114" i="1"/>
  <c r="C5114" i="1"/>
  <c r="B5114" i="1" s="1"/>
  <c r="A5114" i="1"/>
  <c r="E5113" i="1"/>
  <c r="C5113" i="1"/>
  <c r="B5113" i="1" s="1"/>
  <c r="A5113" i="1"/>
  <c r="E5112" i="1"/>
  <c r="C5112" i="1"/>
  <c r="B5112" i="1" s="1"/>
  <c r="A5112" i="1"/>
  <c r="E5111" i="1"/>
  <c r="C5111" i="1"/>
  <c r="B5111" i="1" s="1"/>
  <c r="A5111" i="1"/>
  <c r="E5110" i="1"/>
  <c r="C5110" i="1"/>
  <c r="B5110" i="1" s="1"/>
  <c r="A5110" i="1"/>
  <c r="E5109" i="1"/>
  <c r="C5109" i="1"/>
  <c r="B5109" i="1" s="1"/>
  <c r="A5109" i="1"/>
  <c r="E5108" i="1"/>
  <c r="C5108" i="1"/>
  <c r="B5108" i="1" s="1"/>
  <c r="A5108" i="1"/>
  <c r="E5107" i="1"/>
  <c r="C5107" i="1"/>
  <c r="B5107" i="1" s="1"/>
  <c r="A5107" i="1"/>
  <c r="E5106" i="1"/>
  <c r="H5106" i="1" s="1"/>
  <c r="C5106" i="1"/>
  <c r="B5106" i="1" s="1"/>
  <c r="A5106" i="1"/>
  <c r="E5105" i="1"/>
  <c r="C5105" i="1"/>
  <c r="B5105" i="1" s="1"/>
  <c r="A5105" i="1"/>
  <c r="E5104" i="1"/>
  <c r="C5104" i="1"/>
  <c r="B5104" i="1" s="1"/>
  <c r="A5104" i="1"/>
  <c r="E5103" i="1"/>
  <c r="C5103" i="1"/>
  <c r="B5103" i="1" s="1"/>
  <c r="A5103" i="1"/>
  <c r="E5102" i="1"/>
  <c r="C5102" i="1"/>
  <c r="B5102" i="1" s="1"/>
  <c r="A5102" i="1"/>
  <c r="E5101" i="1"/>
  <c r="C5101" i="1"/>
  <c r="B5101" i="1" s="1"/>
  <c r="A5101" i="1"/>
  <c r="E5100" i="1"/>
  <c r="C5100" i="1"/>
  <c r="B5100" i="1" s="1"/>
  <c r="A5100" i="1"/>
  <c r="E5099" i="1"/>
  <c r="C5099" i="1"/>
  <c r="B5099" i="1" s="1"/>
  <c r="A5099" i="1"/>
  <c r="E5098" i="1"/>
  <c r="C5098" i="1"/>
  <c r="B5098" i="1" s="1"/>
  <c r="A5098" i="1"/>
  <c r="E5097" i="1"/>
  <c r="C5097" i="1"/>
  <c r="B5097" i="1" s="1"/>
  <c r="A5097" i="1"/>
  <c r="E5096" i="1"/>
  <c r="C5096" i="1"/>
  <c r="B5096" i="1" s="1"/>
  <c r="A5096" i="1"/>
  <c r="E5095" i="1"/>
  <c r="C5095" i="1"/>
  <c r="B5095" i="1" s="1"/>
  <c r="A5095" i="1"/>
  <c r="E5094" i="1"/>
  <c r="C5094" i="1"/>
  <c r="B5094" i="1" s="1"/>
  <c r="A5094" i="1"/>
  <c r="E5093" i="1"/>
  <c r="C5093" i="1"/>
  <c r="B5093" i="1" s="1"/>
  <c r="A5093" i="1"/>
  <c r="E5092" i="1"/>
  <c r="C5092" i="1"/>
  <c r="B5092" i="1" s="1"/>
  <c r="A5092" i="1"/>
  <c r="E5091" i="1"/>
  <c r="C5091" i="1"/>
  <c r="B5091" i="1" s="1"/>
  <c r="A5091" i="1"/>
  <c r="E5090" i="1"/>
  <c r="C5090" i="1"/>
  <c r="B5090" i="1" s="1"/>
  <c r="A5090" i="1"/>
  <c r="E5089" i="1"/>
  <c r="C5089" i="1"/>
  <c r="B5089" i="1" s="1"/>
  <c r="A5089" i="1"/>
  <c r="E5088" i="1"/>
  <c r="C5088" i="1"/>
  <c r="B5088" i="1" s="1"/>
  <c r="A5088" i="1"/>
  <c r="E5087" i="1"/>
  <c r="C5087" i="1"/>
  <c r="B5087" i="1" s="1"/>
  <c r="A5087" i="1"/>
  <c r="E5086" i="1"/>
  <c r="C5086" i="1"/>
  <c r="B5086" i="1" s="1"/>
  <c r="A5086" i="1"/>
  <c r="E5085" i="1"/>
  <c r="H5085" i="1" s="1"/>
  <c r="C5085" i="1"/>
  <c r="B5085" i="1" s="1"/>
  <c r="A5085" i="1"/>
  <c r="E5084" i="1"/>
  <c r="C5084" i="1"/>
  <c r="B5084" i="1" s="1"/>
  <c r="A5084" i="1"/>
  <c r="E5083" i="1"/>
  <c r="C5083" i="1"/>
  <c r="B5083" i="1" s="1"/>
  <c r="A5083" i="1"/>
  <c r="E5082" i="1"/>
  <c r="C5082" i="1"/>
  <c r="B5082" i="1" s="1"/>
  <c r="A5082" i="1"/>
  <c r="E5081" i="1"/>
  <c r="C5081" i="1"/>
  <c r="B5081" i="1" s="1"/>
  <c r="A5081" i="1"/>
  <c r="E5080" i="1"/>
  <c r="C5080" i="1"/>
  <c r="B5080" i="1" s="1"/>
  <c r="A5080" i="1"/>
  <c r="E5079" i="1"/>
  <c r="C5079" i="1"/>
  <c r="B5079" i="1" s="1"/>
  <c r="A5079" i="1"/>
  <c r="E5078" i="1"/>
  <c r="C5078" i="1"/>
  <c r="B5078" i="1" s="1"/>
  <c r="A5078" i="1"/>
  <c r="E5077" i="1"/>
  <c r="C5077" i="1"/>
  <c r="B5077" i="1" s="1"/>
  <c r="A5077" i="1"/>
  <c r="E5076" i="1"/>
  <c r="C5076" i="1"/>
  <c r="B5076" i="1" s="1"/>
  <c r="A5076" i="1"/>
  <c r="E5075" i="1"/>
  <c r="C5075" i="1"/>
  <c r="B5075" i="1" s="1"/>
  <c r="A5075" i="1"/>
  <c r="E5074" i="1"/>
  <c r="C5074" i="1"/>
  <c r="B5074" i="1" s="1"/>
  <c r="A5074" i="1"/>
  <c r="E5073" i="1"/>
  <c r="C5073" i="1"/>
  <c r="B5073" i="1" s="1"/>
  <c r="A5073" i="1"/>
  <c r="E5072" i="1"/>
  <c r="C5072" i="1"/>
  <c r="B5072" i="1" s="1"/>
  <c r="A5072" i="1"/>
  <c r="E5071" i="1"/>
  <c r="C5071" i="1"/>
  <c r="B5071" i="1" s="1"/>
  <c r="A5071" i="1"/>
  <c r="E5070" i="1"/>
  <c r="C5070" i="1"/>
  <c r="B5070" i="1" s="1"/>
  <c r="A5070" i="1"/>
  <c r="E5069" i="1"/>
  <c r="C5069" i="1"/>
  <c r="B5069" i="1" s="1"/>
  <c r="A5069" i="1"/>
  <c r="E5068" i="1"/>
  <c r="C5068" i="1"/>
  <c r="B5068" i="1" s="1"/>
  <c r="A5068" i="1"/>
  <c r="E5067" i="1"/>
  <c r="C5067" i="1"/>
  <c r="B5067" i="1" s="1"/>
  <c r="A5067" i="1"/>
  <c r="E5066" i="1"/>
  <c r="C5066" i="1"/>
  <c r="B5066" i="1" s="1"/>
  <c r="A5066" i="1"/>
  <c r="E5065" i="1"/>
  <c r="C5065" i="1"/>
  <c r="B5065" i="1" s="1"/>
  <c r="A5065" i="1"/>
  <c r="E5064" i="1"/>
  <c r="C5064" i="1"/>
  <c r="B5064" i="1" s="1"/>
  <c r="A5064" i="1"/>
  <c r="E5063" i="1"/>
  <c r="C5063" i="1"/>
  <c r="B5063" i="1" s="1"/>
  <c r="A5063" i="1"/>
  <c r="E5062" i="1"/>
  <c r="C5062" i="1"/>
  <c r="B5062" i="1" s="1"/>
  <c r="A5062" i="1"/>
  <c r="E5061" i="1"/>
  <c r="C5061" i="1"/>
  <c r="B5061" i="1" s="1"/>
  <c r="A5061" i="1"/>
  <c r="E5060" i="1"/>
  <c r="C5060" i="1"/>
  <c r="B5060" i="1" s="1"/>
  <c r="A5060" i="1"/>
  <c r="E5059" i="1"/>
  <c r="C5059" i="1"/>
  <c r="B5059" i="1" s="1"/>
  <c r="A5059" i="1"/>
  <c r="E5058" i="1"/>
  <c r="C5058" i="1"/>
  <c r="B5058" i="1" s="1"/>
  <c r="A5058" i="1"/>
  <c r="E5057" i="1"/>
  <c r="C5057" i="1"/>
  <c r="B5057" i="1" s="1"/>
  <c r="A5057" i="1"/>
  <c r="E5056" i="1"/>
  <c r="C5056" i="1"/>
  <c r="B5056" i="1" s="1"/>
  <c r="A5056" i="1"/>
  <c r="E5055" i="1"/>
  <c r="C5055" i="1"/>
  <c r="B5055" i="1" s="1"/>
  <c r="A5055" i="1"/>
  <c r="E5054" i="1"/>
  <c r="C5054" i="1"/>
  <c r="B5054" i="1" s="1"/>
  <c r="A5054" i="1"/>
  <c r="E5053" i="1"/>
  <c r="C5053" i="1"/>
  <c r="B5053" i="1" s="1"/>
  <c r="A5053" i="1"/>
  <c r="E5052" i="1"/>
  <c r="C5052" i="1"/>
  <c r="B5052" i="1" s="1"/>
  <c r="A5052" i="1"/>
  <c r="E5051" i="1"/>
  <c r="C5051" i="1"/>
  <c r="B5051" i="1" s="1"/>
  <c r="A5051" i="1"/>
  <c r="E5050" i="1"/>
  <c r="C5050" i="1"/>
  <c r="B5050" i="1" s="1"/>
  <c r="A5050" i="1"/>
  <c r="E5049" i="1"/>
  <c r="C5049" i="1"/>
  <c r="B5049" i="1" s="1"/>
  <c r="A5049" i="1"/>
  <c r="E5048" i="1"/>
  <c r="C5048" i="1"/>
  <c r="B5048" i="1" s="1"/>
  <c r="A5048" i="1"/>
  <c r="E5047" i="1"/>
  <c r="C5047" i="1"/>
  <c r="B5047" i="1" s="1"/>
  <c r="A5047" i="1"/>
  <c r="E5046" i="1"/>
  <c r="C5046" i="1"/>
  <c r="B5046" i="1" s="1"/>
  <c r="A5046" i="1"/>
  <c r="E5045" i="1"/>
  <c r="C5045" i="1"/>
  <c r="B5045" i="1" s="1"/>
  <c r="A5045" i="1"/>
  <c r="E5044" i="1"/>
  <c r="C5044" i="1"/>
  <c r="B5044" i="1" s="1"/>
  <c r="A5044" i="1"/>
  <c r="E5043" i="1"/>
  <c r="C5043" i="1"/>
  <c r="B5043" i="1" s="1"/>
  <c r="A5043" i="1"/>
  <c r="E5042" i="1"/>
  <c r="C5042" i="1"/>
  <c r="B5042" i="1" s="1"/>
  <c r="A5042" i="1"/>
  <c r="E5041" i="1"/>
  <c r="C5041" i="1"/>
  <c r="B5041" i="1" s="1"/>
  <c r="A5041" i="1"/>
  <c r="E5040" i="1"/>
  <c r="C5040" i="1"/>
  <c r="B5040" i="1" s="1"/>
  <c r="A5040" i="1"/>
  <c r="E5039" i="1"/>
  <c r="C5039" i="1"/>
  <c r="B5039" i="1" s="1"/>
  <c r="A5039" i="1"/>
  <c r="E5038" i="1"/>
  <c r="C5038" i="1"/>
  <c r="B5038" i="1" s="1"/>
  <c r="A5038" i="1"/>
  <c r="E5037" i="1"/>
  <c r="C5037" i="1"/>
  <c r="B5037" i="1" s="1"/>
  <c r="A5037" i="1"/>
  <c r="E5036" i="1"/>
  <c r="H5036" i="1" s="1"/>
  <c r="C5036" i="1"/>
  <c r="B5036" i="1" s="1"/>
  <c r="A5036" i="1"/>
  <c r="E5035" i="1"/>
  <c r="C5035" i="1"/>
  <c r="B5035" i="1" s="1"/>
  <c r="A5035" i="1"/>
  <c r="E5034" i="1"/>
  <c r="C5034" i="1"/>
  <c r="B5034" i="1" s="1"/>
  <c r="A5034" i="1"/>
  <c r="E5033" i="1"/>
  <c r="C5033" i="1"/>
  <c r="B5033" i="1" s="1"/>
  <c r="A5033" i="1"/>
  <c r="E5032" i="1"/>
  <c r="C5032" i="1"/>
  <c r="B5032" i="1" s="1"/>
  <c r="A5032" i="1"/>
  <c r="E5031" i="1"/>
  <c r="C5031" i="1"/>
  <c r="B5031" i="1" s="1"/>
  <c r="A5031" i="1"/>
  <c r="E5030" i="1"/>
  <c r="C5030" i="1"/>
  <c r="B5030" i="1" s="1"/>
  <c r="A5030" i="1"/>
  <c r="E5029" i="1"/>
  <c r="C5029" i="1"/>
  <c r="B5029" i="1" s="1"/>
  <c r="A5029" i="1"/>
  <c r="E5028" i="1"/>
  <c r="C5028" i="1"/>
  <c r="B5028" i="1" s="1"/>
  <c r="A5028" i="1"/>
  <c r="E5027" i="1"/>
  <c r="C5027" i="1"/>
  <c r="B5027" i="1" s="1"/>
  <c r="A5027" i="1"/>
  <c r="E5026" i="1"/>
  <c r="C5026" i="1"/>
  <c r="B5026" i="1" s="1"/>
  <c r="A5026" i="1"/>
  <c r="E5025" i="1"/>
  <c r="C5025" i="1"/>
  <c r="B5025" i="1" s="1"/>
  <c r="A5025" i="1"/>
  <c r="E5024" i="1"/>
  <c r="C5024" i="1"/>
  <c r="B5024" i="1" s="1"/>
  <c r="A5024" i="1"/>
  <c r="E5023" i="1"/>
  <c r="C5023" i="1"/>
  <c r="B5023" i="1" s="1"/>
  <c r="A5023" i="1"/>
  <c r="E5022" i="1"/>
  <c r="C5022" i="1"/>
  <c r="B5022" i="1" s="1"/>
  <c r="A5022" i="1"/>
  <c r="E5021" i="1"/>
  <c r="C5021" i="1"/>
  <c r="B5021" i="1" s="1"/>
  <c r="A5021" i="1"/>
  <c r="E5020" i="1"/>
  <c r="C5020" i="1"/>
  <c r="B5020" i="1" s="1"/>
  <c r="A5020" i="1"/>
  <c r="E5019" i="1"/>
  <c r="C5019" i="1"/>
  <c r="B5019" i="1" s="1"/>
  <c r="A5019" i="1"/>
  <c r="E5018" i="1"/>
  <c r="C5018" i="1"/>
  <c r="B5018" i="1" s="1"/>
  <c r="A5018" i="1"/>
  <c r="E5017" i="1"/>
  <c r="C5017" i="1"/>
  <c r="B5017" i="1" s="1"/>
  <c r="A5017" i="1"/>
  <c r="E5016" i="1"/>
  <c r="C5016" i="1"/>
  <c r="B5016" i="1" s="1"/>
  <c r="A5016" i="1"/>
  <c r="E5015" i="1"/>
  <c r="C5015" i="1"/>
  <c r="B5015" i="1" s="1"/>
  <c r="A5015" i="1"/>
  <c r="E5014" i="1"/>
  <c r="C5014" i="1"/>
  <c r="B5014" i="1" s="1"/>
  <c r="A5014" i="1"/>
  <c r="E5013" i="1"/>
  <c r="C5013" i="1"/>
  <c r="B5013" i="1" s="1"/>
  <c r="A5013" i="1"/>
  <c r="E5012" i="1"/>
  <c r="C5012" i="1"/>
  <c r="B5012" i="1" s="1"/>
  <c r="A5012" i="1"/>
  <c r="E5011" i="1"/>
  <c r="C5011" i="1"/>
  <c r="B5011" i="1" s="1"/>
  <c r="A5011" i="1"/>
  <c r="E5010" i="1"/>
  <c r="C5010" i="1"/>
  <c r="B5010" i="1" s="1"/>
  <c r="A5010" i="1"/>
  <c r="E5009" i="1"/>
  <c r="C5009" i="1"/>
  <c r="B5009" i="1" s="1"/>
  <c r="A5009" i="1"/>
  <c r="E5008" i="1"/>
  <c r="C5008" i="1"/>
  <c r="B5008" i="1" s="1"/>
  <c r="A5008" i="1"/>
  <c r="E5007" i="1"/>
  <c r="C5007" i="1"/>
  <c r="B5007" i="1" s="1"/>
  <c r="A5007" i="1"/>
  <c r="E5006" i="1"/>
  <c r="C5006" i="1"/>
  <c r="B5006" i="1" s="1"/>
  <c r="A5006" i="1"/>
  <c r="E5005" i="1"/>
  <c r="C5005" i="1"/>
  <c r="B5005" i="1" s="1"/>
  <c r="A5005" i="1"/>
  <c r="E5004" i="1"/>
  <c r="C5004" i="1"/>
  <c r="B5004" i="1" s="1"/>
  <c r="A5004" i="1"/>
  <c r="E5003" i="1"/>
  <c r="C5003" i="1"/>
  <c r="B5003" i="1" s="1"/>
  <c r="A5003" i="1"/>
  <c r="E5002" i="1"/>
  <c r="C5002" i="1"/>
  <c r="B5002" i="1" s="1"/>
  <c r="A5002" i="1"/>
  <c r="E5001" i="1"/>
  <c r="C5001" i="1"/>
  <c r="B5001" i="1" s="1"/>
  <c r="A5001" i="1"/>
  <c r="E5000" i="1"/>
  <c r="C5000" i="1"/>
  <c r="B5000" i="1" s="1"/>
  <c r="A5000" i="1"/>
  <c r="E4999" i="1"/>
  <c r="C4999" i="1"/>
  <c r="B4999" i="1" s="1"/>
  <c r="A4999" i="1"/>
  <c r="E4998" i="1"/>
  <c r="C4998" i="1"/>
  <c r="B4998" i="1" s="1"/>
  <c r="A4998" i="1"/>
  <c r="E4997" i="1"/>
  <c r="C4997" i="1"/>
  <c r="B4997" i="1" s="1"/>
  <c r="A4997" i="1"/>
  <c r="E4996" i="1"/>
  <c r="C4996" i="1"/>
  <c r="B4996" i="1" s="1"/>
  <c r="A4996" i="1"/>
  <c r="E4995" i="1"/>
  <c r="C4995" i="1"/>
  <c r="B4995" i="1" s="1"/>
  <c r="A4995" i="1"/>
  <c r="E4994" i="1"/>
  <c r="C4994" i="1"/>
  <c r="B4994" i="1" s="1"/>
  <c r="A4994" i="1"/>
  <c r="E4993" i="1"/>
  <c r="C4993" i="1"/>
  <c r="B4993" i="1" s="1"/>
  <c r="A4993" i="1"/>
  <c r="E4992" i="1"/>
  <c r="C4992" i="1"/>
  <c r="B4992" i="1" s="1"/>
  <c r="A4992" i="1"/>
  <c r="E4991" i="1"/>
  <c r="C4991" i="1"/>
  <c r="B4991" i="1" s="1"/>
  <c r="A4991" i="1"/>
  <c r="E4990" i="1"/>
  <c r="C4990" i="1"/>
  <c r="B4990" i="1" s="1"/>
  <c r="A4990" i="1"/>
  <c r="E4989" i="1"/>
  <c r="C4989" i="1"/>
  <c r="B4989" i="1" s="1"/>
  <c r="A4989" i="1"/>
  <c r="E4988" i="1"/>
  <c r="C4988" i="1"/>
  <c r="B4988" i="1" s="1"/>
  <c r="A4988" i="1"/>
  <c r="E4987" i="1"/>
  <c r="C4987" i="1"/>
  <c r="B4987" i="1" s="1"/>
  <c r="A4987" i="1"/>
  <c r="E4986" i="1"/>
  <c r="C4986" i="1"/>
  <c r="B4986" i="1" s="1"/>
  <c r="A4986" i="1"/>
  <c r="E4985" i="1"/>
  <c r="C4985" i="1"/>
  <c r="B4985" i="1" s="1"/>
  <c r="A4985" i="1"/>
  <c r="E4984" i="1"/>
  <c r="C4984" i="1"/>
  <c r="B4984" i="1" s="1"/>
  <c r="A4984" i="1"/>
  <c r="E4983" i="1"/>
  <c r="C4983" i="1"/>
  <c r="B4983" i="1" s="1"/>
  <c r="A4983" i="1"/>
  <c r="E4982" i="1"/>
  <c r="C4982" i="1"/>
  <c r="B4982" i="1" s="1"/>
  <c r="A4982" i="1"/>
  <c r="E4981" i="1"/>
  <c r="C4981" i="1"/>
  <c r="B4981" i="1" s="1"/>
  <c r="A4981" i="1"/>
  <c r="E4980" i="1"/>
  <c r="C4980" i="1"/>
  <c r="B4980" i="1" s="1"/>
  <c r="A4980" i="1"/>
  <c r="E4979" i="1"/>
  <c r="C4979" i="1"/>
  <c r="B4979" i="1" s="1"/>
  <c r="A4979" i="1"/>
  <c r="E4978" i="1"/>
  <c r="C4978" i="1"/>
  <c r="B4978" i="1" s="1"/>
  <c r="A4978" i="1"/>
  <c r="E4977" i="1"/>
  <c r="AG4977" i="1" s="1"/>
  <c r="C4977" i="1"/>
  <c r="B4977" i="1" s="1"/>
  <c r="A4977" i="1"/>
  <c r="E4976" i="1"/>
  <c r="C4976" i="1"/>
  <c r="B4976" i="1" s="1"/>
  <c r="A4976" i="1"/>
  <c r="E4975" i="1"/>
  <c r="C4975" i="1"/>
  <c r="B4975" i="1" s="1"/>
  <c r="A4975" i="1"/>
  <c r="E4974" i="1"/>
  <c r="C4974" i="1"/>
  <c r="B4974" i="1" s="1"/>
  <c r="A4974" i="1"/>
  <c r="E4973" i="1"/>
  <c r="C4973" i="1"/>
  <c r="B4973" i="1" s="1"/>
  <c r="A4973" i="1"/>
  <c r="E4972" i="1"/>
  <c r="C4972" i="1"/>
  <c r="B4972" i="1" s="1"/>
  <c r="A4972" i="1"/>
  <c r="E4971" i="1"/>
  <c r="C4971" i="1"/>
  <c r="B4971" i="1" s="1"/>
  <c r="A4971" i="1"/>
  <c r="E4970" i="1"/>
  <c r="C4970" i="1"/>
  <c r="B4970" i="1" s="1"/>
  <c r="A4970" i="1"/>
  <c r="E4969" i="1"/>
  <c r="C4969" i="1"/>
  <c r="B4969" i="1" s="1"/>
  <c r="A4969" i="1"/>
  <c r="E4968" i="1"/>
  <c r="C4968" i="1"/>
  <c r="B4968" i="1" s="1"/>
  <c r="A4968" i="1"/>
  <c r="E4967" i="1"/>
  <c r="C4967" i="1"/>
  <c r="B4967" i="1" s="1"/>
  <c r="A4967" i="1"/>
  <c r="E4966" i="1"/>
  <c r="C4966" i="1"/>
  <c r="B4966" i="1" s="1"/>
  <c r="A4966" i="1"/>
  <c r="E4965" i="1"/>
  <c r="C4965" i="1"/>
  <c r="B4965" i="1" s="1"/>
  <c r="A4965" i="1"/>
  <c r="E4964" i="1"/>
  <c r="H4964" i="1" s="1"/>
  <c r="C4964" i="1"/>
  <c r="B4964" i="1" s="1"/>
  <c r="A4964" i="1"/>
  <c r="E4963" i="1"/>
  <c r="C4963" i="1"/>
  <c r="B4963" i="1" s="1"/>
  <c r="A4963" i="1"/>
  <c r="E4962" i="1"/>
  <c r="C4962" i="1"/>
  <c r="B4962" i="1" s="1"/>
  <c r="A4962" i="1"/>
  <c r="E4961" i="1"/>
  <c r="C4961" i="1"/>
  <c r="B4961" i="1" s="1"/>
  <c r="A4961" i="1"/>
  <c r="E4960" i="1"/>
  <c r="C4960" i="1"/>
  <c r="B4960" i="1" s="1"/>
  <c r="A4960" i="1"/>
  <c r="E4959" i="1"/>
  <c r="C4959" i="1"/>
  <c r="B4959" i="1" s="1"/>
  <c r="A4959" i="1"/>
  <c r="E4958" i="1"/>
  <c r="C4958" i="1"/>
  <c r="B4958" i="1" s="1"/>
  <c r="A4958" i="1"/>
  <c r="E4957" i="1"/>
  <c r="C4957" i="1"/>
  <c r="B4957" i="1" s="1"/>
  <c r="A4957" i="1"/>
  <c r="E4956" i="1"/>
  <c r="C4956" i="1"/>
  <c r="B4956" i="1" s="1"/>
  <c r="A4956" i="1"/>
  <c r="E4955" i="1"/>
  <c r="C4955" i="1"/>
  <c r="B4955" i="1" s="1"/>
  <c r="A4955" i="1"/>
  <c r="E4954" i="1"/>
  <c r="C4954" i="1"/>
  <c r="B4954" i="1" s="1"/>
  <c r="A4954" i="1"/>
  <c r="E4953" i="1"/>
  <c r="C4953" i="1"/>
  <c r="B4953" i="1" s="1"/>
  <c r="A4953" i="1"/>
  <c r="E4952" i="1"/>
  <c r="C4952" i="1"/>
  <c r="B4952" i="1" s="1"/>
  <c r="A4952" i="1"/>
  <c r="E4951" i="1"/>
  <c r="C4951" i="1"/>
  <c r="B4951" i="1" s="1"/>
  <c r="A4951" i="1"/>
  <c r="E4950" i="1"/>
  <c r="C4950" i="1"/>
  <c r="B4950" i="1" s="1"/>
  <c r="A4950" i="1"/>
  <c r="E4949" i="1"/>
  <c r="C4949" i="1"/>
  <c r="B4949" i="1" s="1"/>
  <c r="A4949" i="1"/>
  <c r="E4948" i="1"/>
  <c r="C4948" i="1"/>
  <c r="B4948" i="1" s="1"/>
  <c r="A4948" i="1"/>
  <c r="E4947" i="1"/>
  <c r="C4947" i="1"/>
  <c r="B4947" i="1" s="1"/>
  <c r="A4947" i="1"/>
  <c r="E4946" i="1"/>
  <c r="C4946" i="1"/>
  <c r="B4946" i="1" s="1"/>
  <c r="A4946" i="1"/>
  <c r="E4945" i="1"/>
  <c r="C4945" i="1"/>
  <c r="B4945" i="1" s="1"/>
  <c r="A4945" i="1"/>
  <c r="E4944" i="1"/>
  <c r="H4944" i="1" s="1"/>
  <c r="C4944" i="1"/>
  <c r="B4944" i="1" s="1"/>
  <c r="A4944" i="1"/>
  <c r="E4943" i="1"/>
  <c r="C4943" i="1"/>
  <c r="B4943" i="1" s="1"/>
  <c r="A4943" i="1"/>
  <c r="E4942" i="1"/>
  <c r="C4942" i="1"/>
  <c r="B4942" i="1" s="1"/>
  <c r="A4942" i="1"/>
  <c r="E4941" i="1"/>
  <c r="C4941" i="1"/>
  <c r="B4941" i="1" s="1"/>
  <c r="A4941" i="1"/>
  <c r="E4940" i="1"/>
  <c r="C4940" i="1"/>
  <c r="B4940" i="1" s="1"/>
  <c r="A4940" i="1"/>
  <c r="E4939" i="1"/>
  <c r="C4939" i="1"/>
  <c r="B4939" i="1" s="1"/>
  <c r="A4939" i="1"/>
  <c r="E4938" i="1"/>
  <c r="C4938" i="1"/>
  <c r="B4938" i="1" s="1"/>
  <c r="A4938" i="1"/>
  <c r="E4937" i="1"/>
  <c r="C4937" i="1"/>
  <c r="B4937" i="1" s="1"/>
  <c r="A4937" i="1"/>
  <c r="E4936" i="1"/>
  <c r="C4936" i="1"/>
  <c r="B4936" i="1" s="1"/>
  <c r="A4936" i="1"/>
  <c r="E4935" i="1"/>
  <c r="C4935" i="1"/>
  <c r="B4935" i="1" s="1"/>
  <c r="A4935" i="1"/>
  <c r="E4934" i="1"/>
  <c r="C4934" i="1"/>
  <c r="B4934" i="1" s="1"/>
  <c r="A4934" i="1"/>
  <c r="E4933" i="1"/>
  <c r="C4933" i="1"/>
  <c r="B4933" i="1" s="1"/>
  <c r="A4933" i="1"/>
  <c r="E4932" i="1"/>
  <c r="C4932" i="1"/>
  <c r="B4932" i="1" s="1"/>
  <c r="A4932" i="1"/>
  <c r="E4931" i="1"/>
  <c r="C4931" i="1"/>
  <c r="B4931" i="1" s="1"/>
  <c r="A4931" i="1"/>
  <c r="E4930" i="1"/>
  <c r="C4930" i="1"/>
  <c r="B4930" i="1" s="1"/>
  <c r="A4930" i="1"/>
  <c r="E4929" i="1"/>
  <c r="C4929" i="1"/>
  <c r="B4929" i="1" s="1"/>
  <c r="A4929" i="1"/>
  <c r="E4928" i="1"/>
  <c r="C4928" i="1"/>
  <c r="B4928" i="1" s="1"/>
  <c r="A4928" i="1"/>
  <c r="E4927" i="1"/>
  <c r="C4927" i="1"/>
  <c r="B4927" i="1" s="1"/>
  <c r="A4927" i="1"/>
  <c r="E4926" i="1"/>
  <c r="C4926" i="1"/>
  <c r="B4926" i="1" s="1"/>
  <c r="A4926" i="1"/>
  <c r="E4925" i="1"/>
  <c r="C4925" i="1"/>
  <c r="B4925" i="1" s="1"/>
  <c r="A4925" i="1"/>
  <c r="E4924" i="1"/>
  <c r="C4924" i="1"/>
  <c r="B4924" i="1" s="1"/>
  <c r="A4924" i="1"/>
  <c r="E4923" i="1"/>
  <c r="C4923" i="1"/>
  <c r="B4923" i="1" s="1"/>
  <c r="A4923" i="1"/>
  <c r="E4922" i="1"/>
  <c r="C4922" i="1"/>
  <c r="B4922" i="1" s="1"/>
  <c r="A4922" i="1"/>
  <c r="E4921" i="1"/>
  <c r="C4921" i="1"/>
  <c r="B4921" i="1" s="1"/>
  <c r="A4921" i="1"/>
  <c r="E4920" i="1"/>
  <c r="C4920" i="1"/>
  <c r="B4920" i="1" s="1"/>
  <c r="A4920" i="1"/>
  <c r="E4919" i="1"/>
  <c r="C4919" i="1"/>
  <c r="B4919" i="1" s="1"/>
  <c r="A4919" i="1"/>
  <c r="E4918" i="1"/>
  <c r="C4918" i="1"/>
  <c r="B4918" i="1" s="1"/>
  <c r="A4918" i="1"/>
  <c r="E4917" i="1"/>
  <c r="C4917" i="1"/>
  <c r="B4917" i="1" s="1"/>
  <c r="A4917" i="1"/>
  <c r="E4916" i="1"/>
  <c r="H4916" i="1" s="1"/>
  <c r="C4916" i="1"/>
  <c r="B4916" i="1" s="1"/>
  <c r="A4916" i="1"/>
  <c r="E4915" i="1"/>
  <c r="C4915" i="1"/>
  <c r="B4915" i="1" s="1"/>
  <c r="A4915" i="1"/>
  <c r="E4914" i="1"/>
  <c r="C4914" i="1"/>
  <c r="B4914" i="1" s="1"/>
  <c r="A4914" i="1"/>
  <c r="E4913" i="1"/>
  <c r="C4913" i="1"/>
  <c r="B4913" i="1" s="1"/>
  <c r="A4913" i="1"/>
  <c r="E4912" i="1"/>
  <c r="C4912" i="1"/>
  <c r="B4912" i="1" s="1"/>
  <c r="A4912" i="1"/>
  <c r="E4911" i="1"/>
  <c r="C4911" i="1"/>
  <c r="B4911" i="1" s="1"/>
  <c r="A4911" i="1"/>
  <c r="E4910" i="1"/>
  <c r="C4910" i="1"/>
  <c r="B4910" i="1" s="1"/>
  <c r="A4910" i="1"/>
  <c r="E4909" i="1"/>
  <c r="C4909" i="1"/>
  <c r="B4909" i="1" s="1"/>
  <c r="A4909" i="1"/>
  <c r="E4908" i="1"/>
  <c r="C4908" i="1"/>
  <c r="B4908" i="1" s="1"/>
  <c r="A4908" i="1"/>
  <c r="E4907" i="1"/>
  <c r="C4907" i="1"/>
  <c r="B4907" i="1" s="1"/>
  <c r="A4907" i="1"/>
  <c r="E4906" i="1"/>
  <c r="C4906" i="1"/>
  <c r="B4906" i="1" s="1"/>
  <c r="A4906" i="1"/>
  <c r="E4905" i="1"/>
  <c r="C4905" i="1"/>
  <c r="B4905" i="1" s="1"/>
  <c r="A4905" i="1"/>
  <c r="E4904" i="1"/>
  <c r="C4904" i="1"/>
  <c r="B4904" i="1" s="1"/>
  <c r="A4904" i="1"/>
  <c r="E4903" i="1"/>
  <c r="C4903" i="1"/>
  <c r="B4903" i="1" s="1"/>
  <c r="A4903" i="1"/>
  <c r="E4902" i="1"/>
  <c r="C4902" i="1"/>
  <c r="B4902" i="1" s="1"/>
  <c r="A4902" i="1"/>
  <c r="E4901" i="1"/>
  <c r="C4901" i="1"/>
  <c r="B4901" i="1" s="1"/>
  <c r="A4901" i="1"/>
  <c r="E4900" i="1"/>
  <c r="C4900" i="1"/>
  <c r="B4900" i="1" s="1"/>
  <c r="A4900" i="1"/>
  <c r="E4899" i="1"/>
  <c r="C4899" i="1"/>
  <c r="B4899" i="1" s="1"/>
  <c r="A4899" i="1"/>
  <c r="E4898" i="1"/>
  <c r="H4898" i="1" s="1"/>
  <c r="C4898" i="1"/>
  <c r="B4898" i="1" s="1"/>
  <c r="A4898" i="1"/>
  <c r="E4897" i="1"/>
  <c r="C4897" i="1"/>
  <c r="B4897" i="1" s="1"/>
  <c r="A4897" i="1"/>
  <c r="E4896" i="1"/>
  <c r="C4896" i="1"/>
  <c r="B4896" i="1" s="1"/>
  <c r="A4896" i="1"/>
  <c r="E4895" i="1"/>
  <c r="C4895" i="1"/>
  <c r="B4895" i="1" s="1"/>
  <c r="A4895" i="1"/>
  <c r="E4894" i="1"/>
  <c r="C4894" i="1"/>
  <c r="B4894" i="1" s="1"/>
  <c r="A4894" i="1"/>
  <c r="E4893" i="1"/>
  <c r="C4893" i="1"/>
  <c r="B4893" i="1" s="1"/>
  <c r="A4893" i="1"/>
  <c r="E4892" i="1"/>
  <c r="C4892" i="1"/>
  <c r="B4892" i="1" s="1"/>
  <c r="A4892" i="1"/>
  <c r="E4891" i="1"/>
  <c r="C4891" i="1"/>
  <c r="B4891" i="1" s="1"/>
  <c r="A4891" i="1"/>
  <c r="E4890" i="1"/>
  <c r="C4890" i="1"/>
  <c r="B4890" i="1" s="1"/>
  <c r="A4890" i="1"/>
  <c r="E4889" i="1"/>
  <c r="C4889" i="1"/>
  <c r="B4889" i="1" s="1"/>
  <c r="A4889" i="1"/>
  <c r="E4888" i="1"/>
  <c r="C4888" i="1"/>
  <c r="B4888" i="1" s="1"/>
  <c r="A4888" i="1"/>
  <c r="E4887" i="1"/>
  <c r="C4887" i="1"/>
  <c r="B4887" i="1" s="1"/>
  <c r="A4887" i="1"/>
  <c r="E4886" i="1"/>
  <c r="C4886" i="1"/>
  <c r="B4886" i="1" s="1"/>
  <c r="A4886" i="1"/>
  <c r="E4885" i="1"/>
  <c r="C4885" i="1"/>
  <c r="B4885" i="1" s="1"/>
  <c r="A4885" i="1"/>
  <c r="E4884" i="1"/>
  <c r="C4884" i="1"/>
  <c r="B4884" i="1" s="1"/>
  <c r="A4884" i="1"/>
  <c r="E4883" i="1"/>
  <c r="C4883" i="1"/>
  <c r="B4883" i="1" s="1"/>
  <c r="A4883" i="1"/>
  <c r="E4882" i="1"/>
  <c r="C4882" i="1"/>
  <c r="B4882" i="1" s="1"/>
  <c r="A4882" i="1"/>
  <c r="E4881" i="1"/>
  <c r="C4881" i="1"/>
  <c r="B4881" i="1" s="1"/>
  <c r="A4881" i="1"/>
  <c r="E4880" i="1"/>
  <c r="C4880" i="1"/>
  <c r="B4880" i="1" s="1"/>
  <c r="A4880" i="1"/>
  <c r="E4879" i="1"/>
  <c r="C4879" i="1"/>
  <c r="B4879" i="1" s="1"/>
  <c r="A4879" i="1"/>
  <c r="E4878" i="1"/>
  <c r="C4878" i="1"/>
  <c r="B4878" i="1" s="1"/>
  <c r="A4878" i="1"/>
  <c r="E4877" i="1"/>
  <c r="C4877" i="1"/>
  <c r="B4877" i="1" s="1"/>
  <c r="A4877" i="1"/>
  <c r="E4876" i="1"/>
  <c r="C4876" i="1"/>
  <c r="B4876" i="1" s="1"/>
  <c r="A4876" i="1"/>
  <c r="E4875" i="1"/>
  <c r="C4875" i="1"/>
  <c r="B4875" i="1" s="1"/>
  <c r="A4875" i="1"/>
  <c r="E4874" i="1"/>
  <c r="C4874" i="1"/>
  <c r="B4874" i="1" s="1"/>
  <c r="A4874" i="1"/>
  <c r="E4873" i="1"/>
  <c r="C4873" i="1"/>
  <c r="B4873" i="1" s="1"/>
  <c r="A4873" i="1"/>
  <c r="E4872" i="1"/>
  <c r="H4872" i="1" s="1"/>
  <c r="C4872" i="1"/>
  <c r="B4872" i="1" s="1"/>
  <c r="A4872" i="1"/>
  <c r="E4871" i="1"/>
  <c r="C4871" i="1"/>
  <c r="B4871" i="1" s="1"/>
  <c r="A4871" i="1"/>
  <c r="E4870" i="1"/>
  <c r="C4870" i="1"/>
  <c r="B4870" i="1" s="1"/>
  <c r="A4870" i="1"/>
  <c r="E4869" i="1"/>
  <c r="C4869" i="1"/>
  <c r="B4869" i="1" s="1"/>
  <c r="A4869" i="1"/>
  <c r="E4868" i="1"/>
  <c r="C4868" i="1"/>
  <c r="B4868" i="1" s="1"/>
  <c r="A4868" i="1"/>
  <c r="E4867" i="1"/>
  <c r="C4867" i="1"/>
  <c r="B4867" i="1" s="1"/>
  <c r="A4867" i="1"/>
  <c r="E4866" i="1"/>
  <c r="C4866" i="1"/>
  <c r="B4866" i="1" s="1"/>
  <c r="A4866" i="1"/>
  <c r="E4865" i="1"/>
  <c r="C4865" i="1"/>
  <c r="B4865" i="1" s="1"/>
  <c r="A4865" i="1"/>
  <c r="E4864" i="1"/>
  <c r="C4864" i="1"/>
  <c r="B4864" i="1" s="1"/>
  <c r="A4864" i="1"/>
  <c r="E4863" i="1"/>
  <c r="C4863" i="1"/>
  <c r="B4863" i="1" s="1"/>
  <c r="A4863" i="1"/>
  <c r="E4862" i="1"/>
  <c r="C4862" i="1"/>
  <c r="B4862" i="1" s="1"/>
  <c r="A4862" i="1"/>
  <c r="E4861" i="1"/>
  <c r="C4861" i="1"/>
  <c r="B4861" i="1" s="1"/>
  <c r="A4861" i="1"/>
  <c r="E4860" i="1"/>
  <c r="C4860" i="1"/>
  <c r="B4860" i="1" s="1"/>
  <c r="A4860" i="1"/>
  <c r="E4859" i="1"/>
  <c r="C4859" i="1"/>
  <c r="B4859" i="1" s="1"/>
  <c r="A4859" i="1"/>
  <c r="E4858" i="1"/>
  <c r="C4858" i="1"/>
  <c r="B4858" i="1" s="1"/>
  <c r="A4858" i="1"/>
  <c r="E4857" i="1"/>
  <c r="C4857" i="1"/>
  <c r="B4857" i="1" s="1"/>
  <c r="A4857" i="1"/>
  <c r="E4856" i="1"/>
  <c r="C4856" i="1"/>
  <c r="B4856" i="1" s="1"/>
  <c r="A4856" i="1"/>
  <c r="E4855" i="1"/>
  <c r="C4855" i="1"/>
  <c r="B4855" i="1" s="1"/>
  <c r="A4855" i="1"/>
  <c r="E4854" i="1"/>
  <c r="C4854" i="1"/>
  <c r="B4854" i="1" s="1"/>
  <c r="A4854" i="1"/>
  <c r="E4853" i="1"/>
  <c r="C4853" i="1"/>
  <c r="B4853" i="1" s="1"/>
  <c r="A4853" i="1"/>
  <c r="E4852" i="1"/>
  <c r="C4852" i="1"/>
  <c r="B4852" i="1" s="1"/>
  <c r="A4852" i="1"/>
  <c r="E4851" i="1"/>
  <c r="C4851" i="1"/>
  <c r="B4851" i="1" s="1"/>
  <c r="A4851" i="1"/>
  <c r="E4850" i="1"/>
  <c r="C4850" i="1"/>
  <c r="B4850" i="1" s="1"/>
  <c r="A4850" i="1"/>
  <c r="E4849" i="1"/>
  <c r="C4849" i="1"/>
  <c r="B4849" i="1" s="1"/>
  <c r="A4849" i="1"/>
  <c r="E4848" i="1"/>
  <c r="C4848" i="1"/>
  <c r="B4848" i="1" s="1"/>
  <c r="A4848" i="1"/>
  <c r="E4847" i="1"/>
  <c r="C4847" i="1"/>
  <c r="B4847" i="1" s="1"/>
  <c r="A4847" i="1"/>
  <c r="E4846" i="1"/>
  <c r="C4846" i="1"/>
  <c r="B4846" i="1" s="1"/>
  <c r="A4846" i="1"/>
  <c r="E4845" i="1"/>
  <c r="C4845" i="1"/>
  <c r="B4845" i="1" s="1"/>
  <c r="A4845" i="1"/>
  <c r="E4844" i="1"/>
  <c r="C4844" i="1"/>
  <c r="B4844" i="1" s="1"/>
  <c r="A4844" i="1"/>
  <c r="E4843" i="1"/>
  <c r="C4843" i="1"/>
  <c r="B4843" i="1" s="1"/>
  <c r="A4843" i="1"/>
  <c r="E4842" i="1"/>
  <c r="C4842" i="1"/>
  <c r="B4842" i="1" s="1"/>
  <c r="A4842" i="1"/>
  <c r="E4841" i="1"/>
  <c r="C4841" i="1"/>
  <c r="B4841" i="1" s="1"/>
  <c r="A4841" i="1"/>
  <c r="E4840" i="1"/>
  <c r="C4840" i="1"/>
  <c r="B4840" i="1" s="1"/>
  <c r="A4840" i="1"/>
  <c r="E4839" i="1"/>
  <c r="C4839" i="1"/>
  <c r="B4839" i="1" s="1"/>
  <c r="A4839" i="1"/>
  <c r="E4838" i="1"/>
  <c r="C4838" i="1"/>
  <c r="B4838" i="1" s="1"/>
  <c r="A4838" i="1"/>
  <c r="E4837" i="1"/>
  <c r="C4837" i="1"/>
  <c r="B4837" i="1" s="1"/>
  <c r="A4837" i="1"/>
  <c r="E4836" i="1"/>
  <c r="C4836" i="1"/>
  <c r="B4836" i="1" s="1"/>
  <c r="A4836" i="1"/>
  <c r="E4835" i="1"/>
  <c r="C4835" i="1"/>
  <c r="B4835" i="1" s="1"/>
  <c r="A4835" i="1"/>
  <c r="E4834" i="1"/>
  <c r="C4834" i="1"/>
  <c r="B4834" i="1" s="1"/>
  <c r="A4834" i="1"/>
  <c r="E4833" i="1"/>
  <c r="C4833" i="1"/>
  <c r="B4833" i="1" s="1"/>
  <c r="A4833" i="1"/>
  <c r="E4832" i="1"/>
  <c r="C4832" i="1"/>
  <c r="B4832" i="1" s="1"/>
  <c r="A4832" i="1"/>
  <c r="E4831" i="1"/>
  <c r="C4831" i="1"/>
  <c r="B4831" i="1" s="1"/>
  <c r="A4831" i="1"/>
  <c r="E4830" i="1"/>
  <c r="C4830" i="1"/>
  <c r="B4830" i="1" s="1"/>
  <c r="A4830" i="1"/>
  <c r="E4829" i="1"/>
  <c r="C4829" i="1"/>
  <c r="B4829" i="1" s="1"/>
  <c r="A4829" i="1"/>
  <c r="E4828" i="1"/>
  <c r="C4828" i="1"/>
  <c r="B4828" i="1" s="1"/>
  <c r="A4828" i="1"/>
  <c r="E4827" i="1"/>
  <c r="C4827" i="1"/>
  <c r="B4827" i="1" s="1"/>
  <c r="A4827" i="1"/>
  <c r="E4826" i="1"/>
  <c r="C4826" i="1"/>
  <c r="B4826" i="1" s="1"/>
  <c r="A4826" i="1"/>
  <c r="E4825" i="1"/>
  <c r="C4825" i="1"/>
  <c r="B4825" i="1" s="1"/>
  <c r="A4825" i="1"/>
  <c r="E4824" i="1"/>
  <c r="C4824" i="1"/>
  <c r="B4824" i="1" s="1"/>
  <c r="A4824" i="1"/>
  <c r="E4823" i="1"/>
  <c r="AJ4823" i="1" s="1"/>
  <c r="AK4823" i="1" s="1"/>
  <c r="C4823" i="1"/>
  <c r="B4823" i="1" s="1"/>
  <c r="A4823" i="1"/>
  <c r="E4822" i="1"/>
  <c r="C4822" i="1"/>
  <c r="B4822" i="1" s="1"/>
  <c r="A4822" i="1"/>
  <c r="E4821" i="1"/>
  <c r="C4821" i="1"/>
  <c r="B4821" i="1" s="1"/>
  <c r="A4821" i="1"/>
  <c r="E4820" i="1"/>
  <c r="C4820" i="1"/>
  <c r="B4820" i="1" s="1"/>
  <c r="A4820" i="1"/>
  <c r="E4819" i="1"/>
  <c r="C4819" i="1"/>
  <c r="B4819" i="1" s="1"/>
  <c r="A4819" i="1"/>
  <c r="E4818" i="1"/>
  <c r="C4818" i="1"/>
  <c r="B4818" i="1" s="1"/>
  <c r="A4818" i="1"/>
  <c r="E4817" i="1"/>
  <c r="C4817" i="1"/>
  <c r="B4817" i="1" s="1"/>
  <c r="A4817" i="1"/>
  <c r="E4816" i="1"/>
  <c r="C4816" i="1"/>
  <c r="B4816" i="1" s="1"/>
  <c r="A4816" i="1"/>
  <c r="E4815" i="1"/>
  <c r="AJ4815" i="1" s="1"/>
  <c r="AK4815" i="1" s="1"/>
  <c r="C4815" i="1"/>
  <c r="B4815" i="1" s="1"/>
  <c r="A4815" i="1"/>
  <c r="E4814" i="1"/>
  <c r="C4814" i="1"/>
  <c r="B4814" i="1" s="1"/>
  <c r="A4814" i="1"/>
  <c r="E4813" i="1"/>
  <c r="C4813" i="1"/>
  <c r="B4813" i="1" s="1"/>
  <c r="A4813" i="1"/>
  <c r="E4812" i="1"/>
  <c r="C4812" i="1"/>
  <c r="B4812" i="1" s="1"/>
  <c r="A4812" i="1"/>
  <c r="E4811" i="1"/>
  <c r="C4811" i="1"/>
  <c r="B4811" i="1" s="1"/>
  <c r="A4811" i="1"/>
  <c r="E4810" i="1"/>
  <c r="C4810" i="1"/>
  <c r="B4810" i="1" s="1"/>
  <c r="A4810" i="1"/>
  <c r="E4809" i="1"/>
  <c r="C4809" i="1"/>
  <c r="B4809" i="1" s="1"/>
  <c r="A4809" i="1"/>
  <c r="E4808" i="1"/>
  <c r="C4808" i="1"/>
  <c r="B4808" i="1" s="1"/>
  <c r="A4808" i="1"/>
  <c r="E4807" i="1"/>
  <c r="C4807" i="1"/>
  <c r="B4807" i="1" s="1"/>
  <c r="A4807" i="1"/>
  <c r="E4806" i="1"/>
  <c r="C4806" i="1"/>
  <c r="B4806" i="1" s="1"/>
  <c r="A4806" i="1"/>
  <c r="E4805" i="1"/>
  <c r="C4805" i="1"/>
  <c r="B4805" i="1" s="1"/>
  <c r="A4805" i="1"/>
  <c r="E4804" i="1"/>
  <c r="C4804" i="1"/>
  <c r="B4804" i="1" s="1"/>
  <c r="A4804" i="1"/>
  <c r="E4803" i="1"/>
  <c r="C4803" i="1"/>
  <c r="B4803" i="1" s="1"/>
  <c r="A4803" i="1"/>
  <c r="E4802" i="1"/>
  <c r="C4802" i="1"/>
  <c r="B4802" i="1" s="1"/>
  <c r="A4802" i="1"/>
  <c r="E4801" i="1"/>
  <c r="C4801" i="1"/>
  <c r="B4801" i="1" s="1"/>
  <c r="A4801" i="1"/>
  <c r="E4800" i="1"/>
  <c r="C4800" i="1"/>
  <c r="B4800" i="1" s="1"/>
  <c r="A4800" i="1"/>
  <c r="E4799" i="1"/>
  <c r="C4799" i="1"/>
  <c r="B4799" i="1" s="1"/>
  <c r="A4799" i="1"/>
  <c r="E4798" i="1"/>
  <c r="C4798" i="1"/>
  <c r="B4798" i="1" s="1"/>
  <c r="A4798" i="1"/>
  <c r="E4797" i="1"/>
  <c r="C4797" i="1"/>
  <c r="B4797" i="1" s="1"/>
  <c r="A4797" i="1"/>
  <c r="E4796" i="1"/>
  <c r="C4796" i="1"/>
  <c r="B4796" i="1" s="1"/>
  <c r="A4796" i="1"/>
  <c r="E4795" i="1"/>
  <c r="C4795" i="1"/>
  <c r="B4795" i="1" s="1"/>
  <c r="A4795" i="1"/>
  <c r="E4794" i="1"/>
  <c r="C4794" i="1"/>
  <c r="B4794" i="1" s="1"/>
  <c r="A4794" i="1"/>
  <c r="E4793" i="1"/>
  <c r="C4793" i="1"/>
  <c r="B4793" i="1" s="1"/>
  <c r="A4793" i="1"/>
  <c r="E4792" i="1"/>
  <c r="C4792" i="1"/>
  <c r="B4792" i="1" s="1"/>
  <c r="A4792" i="1"/>
  <c r="E4791" i="1"/>
  <c r="C4791" i="1"/>
  <c r="B4791" i="1" s="1"/>
  <c r="A4791" i="1"/>
  <c r="E4790" i="1"/>
  <c r="C4790" i="1"/>
  <c r="B4790" i="1" s="1"/>
  <c r="A4790" i="1"/>
  <c r="E4789" i="1"/>
  <c r="C4789" i="1"/>
  <c r="B4789" i="1" s="1"/>
  <c r="A4789" i="1"/>
  <c r="E4788" i="1"/>
  <c r="C4788" i="1"/>
  <c r="B4788" i="1" s="1"/>
  <c r="A4788" i="1"/>
  <c r="E4787" i="1"/>
  <c r="C4787" i="1"/>
  <c r="B4787" i="1" s="1"/>
  <c r="A4787" i="1"/>
  <c r="E4786" i="1"/>
  <c r="C4786" i="1"/>
  <c r="B4786" i="1" s="1"/>
  <c r="A4786" i="1"/>
  <c r="E4785" i="1"/>
  <c r="C4785" i="1"/>
  <c r="B4785" i="1" s="1"/>
  <c r="A4785" i="1"/>
  <c r="E4784" i="1"/>
  <c r="C4784" i="1"/>
  <c r="B4784" i="1" s="1"/>
  <c r="A4784" i="1"/>
  <c r="E4783" i="1"/>
  <c r="C4783" i="1"/>
  <c r="B4783" i="1" s="1"/>
  <c r="A4783" i="1"/>
  <c r="E4782" i="1"/>
  <c r="C4782" i="1"/>
  <c r="B4782" i="1" s="1"/>
  <c r="A4782" i="1"/>
  <c r="E4781" i="1"/>
  <c r="C4781" i="1"/>
  <c r="B4781" i="1" s="1"/>
  <c r="A4781" i="1"/>
  <c r="E4780" i="1"/>
  <c r="C4780" i="1"/>
  <c r="B4780" i="1" s="1"/>
  <c r="A4780" i="1"/>
  <c r="E4779" i="1"/>
  <c r="C4779" i="1"/>
  <c r="B4779" i="1" s="1"/>
  <c r="A4779" i="1"/>
  <c r="E4778" i="1"/>
  <c r="C4778" i="1"/>
  <c r="B4778" i="1" s="1"/>
  <c r="A4778" i="1"/>
  <c r="E4777" i="1"/>
  <c r="C4777" i="1"/>
  <c r="B4777" i="1" s="1"/>
  <c r="A4777" i="1"/>
  <c r="E4776" i="1"/>
  <c r="C4776" i="1"/>
  <c r="B4776" i="1" s="1"/>
  <c r="A4776" i="1"/>
  <c r="E4775" i="1"/>
  <c r="C4775" i="1"/>
  <c r="B4775" i="1" s="1"/>
  <c r="A4775" i="1"/>
  <c r="E4774" i="1"/>
  <c r="C4774" i="1"/>
  <c r="B4774" i="1" s="1"/>
  <c r="A4774" i="1"/>
  <c r="E4773" i="1"/>
  <c r="C4773" i="1"/>
  <c r="B4773" i="1" s="1"/>
  <c r="A4773" i="1"/>
  <c r="E4772" i="1"/>
  <c r="C4772" i="1"/>
  <c r="B4772" i="1" s="1"/>
  <c r="A4772" i="1"/>
  <c r="E4771" i="1"/>
  <c r="C4771" i="1"/>
  <c r="B4771" i="1" s="1"/>
  <c r="A4771" i="1"/>
  <c r="E4770" i="1"/>
  <c r="C4770" i="1"/>
  <c r="B4770" i="1" s="1"/>
  <c r="A4770" i="1"/>
  <c r="E4769" i="1"/>
  <c r="C4769" i="1"/>
  <c r="B4769" i="1" s="1"/>
  <c r="A4769" i="1"/>
  <c r="E4768" i="1"/>
  <c r="C4768" i="1"/>
  <c r="B4768" i="1" s="1"/>
  <c r="A4768" i="1"/>
  <c r="E4767" i="1"/>
  <c r="C4767" i="1"/>
  <c r="B4767" i="1" s="1"/>
  <c r="A4767" i="1"/>
  <c r="E4766" i="1"/>
  <c r="C4766" i="1"/>
  <c r="B4766" i="1" s="1"/>
  <c r="A4766" i="1"/>
  <c r="E4765" i="1"/>
  <c r="C4765" i="1"/>
  <c r="B4765" i="1" s="1"/>
  <c r="A4765" i="1"/>
  <c r="E4764" i="1"/>
  <c r="C4764" i="1"/>
  <c r="B4764" i="1" s="1"/>
  <c r="A4764" i="1"/>
  <c r="E4763" i="1"/>
  <c r="C4763" i="1"/>
  <c r="B4763" i="1" s="1"/>
  <c r="A4763" i="1"/>
  <c r="E4762" i="1"/>
  <c r="C4762" i="1"/>
  <c r="B4762" i="1" s="1"/>
  <c r="A4762" i="1"/>
  <c r="E4761" i="1"/>
  <c r="C4761" i="1"/>
  <c r="B4761" i="1" s="1"/>
  <c r="A4761" i="1"/>
  <c r="E4760" i="1"/>
  <c r="C4760" i="1"/>
  <c r="B4760" i="1" s="1"/>
  <c r="A4760" i="1"/>
  <c r="E4759" i="1"/>
  <c r="C4759" i="1"/>
  <c r="B4759" i="1" s="1"/>
  <c r="A4759" i="1"/>
  <c r="E4758" i="1"/>
  <c r="C4758" i="1"/>
  <c r="B4758" i="1" s="1"/>
  <c r="A4758" i="1"/>
  <c r="E4757" i="1"/>
  <c r="C4757" i="1"/>
  <c r="B4757" i="1" s="1"/>
  <c r="A4757" i="1"/>
  <c r="E4756" i="1"/>
  <c r="C4756" i="1"/>
  <c r="B4756" i="1" s="1"/>
  <c r="A4756" i="1"/>
  <c r="E4755" i="1"/>
  <c r="C4755" i="1"/>
  <c r="B4755" i="1" s="1"/>
  <c r="A4755" i="1"/>
  <c r="E4754" i="1"/>
  <c r="C4754" i="1"/>
  <c r="B4754" i="1" s="1"/>
  <c r="A4754" i="1"/>
  <c r="E4753" i="1"/>
  <c r="C4753" i="1"/>
  <c r="B4753" i="1" s="1"/>
  <c r="A4753" i="1"/>
  <c r="E4752" i="1"/>
  <c r="C4752" i="1"/>
  <c r="B4752" i="1" s="1"/>
  <c r="A4752" i="1"/>
  <c r="E4751" i="1"/>
  <c r="C4751" i="1"/>
  <c r="B4751" i="1" s="1"/>
  <c r="A4751" i="1"/>
  <c r="E4750" i="1"/>
  <c r="C4750" i="1"/>
  <c r="B4750" i="1" s="1"/>
  <c r="A4750" i="1"/>
  <c r="E4749" i="1"/>
  <c r="C4749" i="1"/>
  <c r="B4749" i="1" s="1"/>
  <c r="A4749" i="1"/>
  <c r="E4748" i="1"/>
  <c r="C4748" i="1"/>
  <c r="B4748" i="1" s="1"/>
  <c r="A4748" i="1"/>
  <c r="E4747" i="1"/>
  <c r="C4747" i="1"/>
  <c r="B4747" i="1" s="1"/>
  <c r="A4747" i="1"/>
  <c r="E4746" i="1"/>
  <c r="C4746" i="1"/>
  <c r="B4746" i="1" s="1"/>
  <c r="A4746" i="1"/>
  <c r="E4745" i="1"/>
  <c r="C4745" i="1"/>
  <c r="B4745" i="1" s="1"/>
  <c r="A4745" i="1"/>
  <c r="E4744" i="1"/>
  <c r="C4744" i="1"/>
  <c r="B4744" i="1" s="1"/>
  <c r="A4744" i="1"/>
  <c r="E4743" i="1"/>
  <c r="C4743" i="1"/>
  <c r="B4743" i="1" s="1"/>
  <c r="A4743" i="1"/>
  <c r="E4742" i="1"/>
  <c r="C4742" i="1"/>
  <c r="B4742" i="1" s="1"/>
  <c r="A4742" i="1"/>
  <c r="E4741" i="1"/>
  <c r="C4741" i="1"/>
  <c r="B4741" i="1" s="1"/>
  <c r="A4741" i="1"/>
  <c r="E4740" i="1"/>
  <c r="C4740" i="1"/>
  <c r="B4740" i="1" s="1"/>
  <c r="A4740" i="1"/>
  <c r="E4739" i="1"/>
  <c r="C4739" i="1"/>
  <c r="B4739" i="1" s="1"/>
  <c r="A4739" i="1"/>
  <c r="E4738" i="1"/>
  <c r="C4738" i="1"/>
  <c r="B4738" i="1" s="1"/>
  <c r="A4738" i="1"/>
  <c r="E4737" i="1"/>
  <c r="C4737" i="1"/>
  <c r="B4737" i="1" s="1"/>
  <c r="A4737" i="1"/>
  <c r="E4736" i="1"/>
  <c r="H4736" i="1" s="1"/>
  <c r="C4736" i="1"/>
  <c r="B4736" i="1" s="1"/>
  <c r="A4736" i="1"/>
  <c r="E4735" i="1"/>
  <c r="C4735" i="1"/>
  <c r="B4735" i="1" s="1"/>
  <c r="A4735" i="1"/>
  <c r="E4734" i="1"/>
  <c r="C4734" i="1"/>
  <c r="B4734" i="1" s="1"/>
  <c r="A4734" i="1"/>
  <c r="E4733" i="1"/>
  <c r="C4733" i="1"/>
  <c r="B4733" i="1" s="1"/>
  <c r="A4733" i="1"/>
  <c r="E4732" i="1"/>
  <c r="C4732" i="1"/>
  <c r="B4732" i="1" s="1"/>
  <c r="A4732" i="1"/>
  <c r="E4731" i="1"/>
  <c r="C4731" i="1"/>
  <c r="B4731" i="1" s="1"/>
  <c r="A4731" i="1"/>
  <c r="E4730" i="1"/>
  <c r="C4730" i="1"/>
  <c r="B4730" i="1" s="1"/>
  <c r="A4730" i="1"/>
  <c r="E4729" i="1"/>
  <c r="C4729" i="1"/>
  <c r="B4729" i="1" s="1"/>
  <c r="A4729" i="1"/>
  <c r="E4728" i="1"/>
  <c r="C4728" i="1"/>
  <c r="B4728" i="1" s="1"/>
  <c r="A4728" i="1"/>
  <c r="E4727" i="1"/>
  <c r="C4727" i="1"/>
  <c r="B4727" i="1" s="1"/>
  <c r="A4727" i="1"/>
  <c r="E4726" i="1"/>
  <c r="C4726" i="1"/>
  <c r="B4726" i="1" s="1"/>
  <c r="A4726" i="1"/>
  <c r="E4725" i="1"/>
  <c r="H4725" i="1" s="1"/>
  <c r="C4725" i="1"/>
  <c r="B4725" i="1" s="1"/>
  <c r="A4725" i="1"/>
  <c r="E4724" i="1"/>
  <c r="C4724" i="1"/>
  <c r="B4724" i="1" s="1"/>
  <c r="A4724" i="1"/>
  <c r="E4723" i="1"/>
  <c r="C4723" i="1"/>
  <c r="B4723" i="1" s="1"/>
  <c r="A4723" i="1"/>
  <c r="E4722" i="1"/>
  <c r="C4722" i="1"/>
  <c r="B4722" i="1" s="1"/>
  <c r="A4722" i="1"/>
  <c r="E4721" i="1"/>
  <c r="C4721" i="1"/>
  <c r="B4721" i="1" s="1"/>
  <c r="A4721" i="1"/>
  <c r="E4720" i="1"/>
  <c r="C4720" i="1"/>
  <c r="B4720" i="1" s="1"/>
  <c r="A4720" i="1"/>
  <c r="E4719" i="1"/>
  <c r="C4719" i="1"/>
  <c r="B4719" i="1" s="1"/>
  <c r="A4719" i="1"/>
  <c r="E4718" i="1"/>
  <c r="C4718" i="1"/>
  <c r="B4718" i="1" s="1"/>
  <c r="A4718" i="1"/>
  <c r="E4717" i="1"/>
  <c r="C4717" i="1"/>
  <c r="B4717" i="1" s="1"/>
  <c r="A4717" i="1"/>
  <c r="E4716" i="1"/>
  <c r="C4716" i="1"/>
  <c r="B4716" i="1" s="1"/>
  <c r="A4716" i="1"/>
  <c r="E4715" i="1"/>
  <c r="C4715" i="1"/>
  <c r="B4715" i="1" s="1"/>
  <c r="A4715" i="1"/>
  <c r="E4714" i="1"/>
  <c r="C4714" i="1"/>
  <c r="B4714" i="1" s="1"/>
  <c r="A4714" i="1"/>
  <c r="E4713" i="1"/>
  <c r="C4713" i="1"/>
  <c r="B4713" i="1" s="1"/>
  <c r="A4713" i="1"/>
  <c r="E4712" i="1"/>
  <c r="C4712" i="1"/>
  <c r="B4712" i="1" s="1"/>
  <c r="A4712" i="1"/>
  <c r="E4711" i="1"/>
  <c r="C4711" i="1"/>
  <c r="B4711" i="1" s="1"/>
  <c r="A4711" i="1"/>
  <c r="E4710" i="1"/>
  <c r="C4710" i="1"/>
  <c r="B4710" i="1" s="1"/>
  <c r="A4710" i="1"/>
  <c r="E4709" i="1"/>
  <c r="H4709" i="1" s="1"/>
  <c r="C4709" i="1"/>
  <c r="B4709" i="1" s="1"/>
  <c r="A4709" i="1"/>
  <c r="E4708" i="1"/>
  <c r="C4708" i="1"/>
  <c r="B4708" i="1" s="1"/>
  <c r="A4708" i="1"/>
  <c r="E4707" i="1"/>
  <c r="C4707" i="1"/>
  <c r="B4707" i="1" s="1"/>
  <c r="A4707" i="1"/>
  <c r="E4706" i="1"/>
  <c r="C4706" i="1"/>
  <c r="B4706" i="1" s="1"/>
  <c r="A4706" i="1"/>
  <c r="E4705" i="1"/>
  <c r="C4705" i="1"/>
  <c r="B4705" i="1" s="1"/>
  <c r="A4705" i="1"/>
  <c r="E4704" i="1"/>
  <c r="H4704" i="1" s="1"/>
  <c r="C4704" i="1"/>
  <c r="B4704" i="1" s="1"/>
  <c r="A4704" i="1"/>
  <c r="E4703" i="1"/>
  <c r="C4703" i="1"/>
  <c r="B4703" i="1" s="1"/>
  <c r="A4703" i="1"/>
  <c r="E4702" i="1"/>
  <c r="C4702" i="1"/>
  <c r="B4702" i="1" s="1"/>
  <c r="A4702" i="1"/>
  <c r="E4701" i="1"/>
  <c r="H4701" i="1" s="1"/>
  <c r="C4701" i="1"/>
  <c r="B4701" i="1" s="1"/>
  <c r="A4701" i="1"/>
  <c r="E4700" i="1"/>
  <c r="C4700" i="1"/>
  <c r="B4700" i="1" s="1"/>
  <c r="E4699" i="1"/>
  <c r="C4699" i="1"/>
  <c r="B4699" i="1" s="1"/>
  <c r="E4698" i="1"/>
  <c r="C4698" i="1"/>
  <c r="B4698" i="1" s="1"/>
  <c r="E4697" i="1"/>
  <c r="C4697" i="1"/>
  <c r="B4697" i="1" s="1"/>
  <c r="E4696" i="1"/>
  <c r="C4696" i="1"/>
  <c r="B4696" i="1" s="1"/>
  <c r="E4695" i="1"/>
  <c r="C4695" i="1"/>
  <c r="B4695" i="1" s="1"/>
  <c r="E4694" i="1"/>
  <c r="C4694" i="1"/>
  <c r="B4694" i="1" s="1"/>
  <c r="E4693" i="1"/>
  <c r="C4693" i="1"/>
  <c r="B4693" i="1" s="1"/>
  <c r="E4692" i="1"/>
  <c r="C4692" i="1"/>
  <c r="B4692" i="1" s="1"/>
  <c r="E4691" i="1"/>
  <c r="C4691" i="1"/>
  <c r="B4691" i="1" s="1"/>
  <c r="E4690" i="1"/>
  <c r="C4690" i="1"/>
  <c r="B4690" i="1" s="1"/>
  <c r="E4689" i="1"/>
  <c r="C4689" i="1"/>
  <c r="B4689" i="1" s="1"/>
  <c r="E4688" i="1"/>
  <c r="C4688" i="1"/>
  <c r="B4688" i="1" s="1"/>
  <c r="E4687" i="1"/>
  <c r="C4687" i="1"/>
  <c r="B4687" i="1" s="1"/>
  <c r="E4686" i="1"/>
  <c r="C4686" i="1"/>
  <c r="B4686" i="1" s="1"/>
  <c r="E4685" i="1"/>
  <c r="C4685" i="1"/>
  <c r="B4685" i="1" s="1"/>
  <c r="E4684" i="1"/>
  <c r="C4684" i="1"/>
  <c r="B4684" i="1" s="1"/>
  <c r="E4683" i="1"/>
  <c r="C4683" i="1"/>
  <c r="B4683" i="1" s="1"/>
  <c r="A4683" i="1"/>
  <c r="E4682" i="1"/>
  <c r="C4682" i="1"/>
  <c r="B4682" i="1" s="1"/>
  <c r="A4682" i="1"/>
  <c r="E4681" i="1"/>
  <c r="C4681" i="1"/>
  <c r="B4681" i="1" s="1"/>
  <c r="A4681" i="1"/>
  <c r="E4680" i="1"/>
  <c r="C4680" i="1"/>
  <c r="B4680" i="1" s="1"/>
  <c r="A4680" i="1"/>
  <c r="E4679" i="1"/>
  <c r="C4679" i="1"/>
  <c r="B4679" i="1" s="1"/>
  <c r="A4679" i="1"/>
  <c r="E4678" i="1"/>
  <c r="C4678" i="1"/>
  <c r="B4678" i="1" s="1"/>
  <c r="A4678" i="1"/>
  <c r="E4677" i="1"/>
  <c r="C4677" i="1"/>
  <c r="B4677" i="1" s="1"/>
  <c r="A4677" i="1"/>
  <c r="E4676" i="1"/>
  <c r="C4676" i="1"/>
  <c r="B4676" i="1" s="1"/>
  <c r="A4676" i="1"/>
  <c r="E4675" i="1"/>
  <c r="C4675" i="1"/>
  <c r="B4675" i="1" s="1"/>
  <c r="A4675" i="1"/>
  <c r="E4674" i="1"/>
  <c r="C4674" i="1"/>
  <c r="B4674" i="1" s="1"/>
  <c r="A4674" i="1"/>
  <c r="E4673" i="1"/>
  <c r="C4673" i="1"/>
  <c r="B4673" i="1" s="1"/>
  <c r="E4672" i="1"/>
  <c r="C4672" i="1"/>
  <c r="B4672" i="1" s="1"/>
  <c r="E4671" i="1"/>
  <c r="C4671" i="1"/>
  <c r="B4671" i="1" s="1"/>
  <c r="E4670" i="1"/>
  <c r="C4670" i="1"/>
  <c r="B4670" i="1" s="1"/>
  <c r="E4669" i="1"/>
  <c r="C4669" i="1"/>
  <c r="B4669" i="1" s="1"/>
  <c r="E4668" i="1"/>
  <c r="C4668" i="1"/>
  <c r="B4668" i="1" s="1"/>
  <c r="A4668" i="1"/>
  <c r="E4667" i="1"/>
  <c r="H4667" i="1" s="1"/>
  <c r="C4667" i="1"/>
  <c r="B4667" i="1" s="1"/>
  <c r="A4667" i="1"/>
  <c r="E4666" i="1"/>
  <c r="C4666" i="1"/>
  <c r="B4666" i="1" s="1"/>
  <c r="E4665" i="1"/>
  <c r="C4665" i="1"/>
  <c r="B4665" i="1" s="1"/>
  <c r="A4665" i="1"/>
  <c r="E4664" i="1"/>
  <c r="C4664" i="1"/>
  <c r="B4664" i="1" s="1"/>
  <c r="A4664" i="1"/>
  <c r="E4663" i="1"/>
  <c r="C4663" i="1"/>
  <c r="B4663" i="1" s="1"/>
  <c r="A4663" i="1"/>
  <c r="E4662" i="1"/>
  <c r="C4662" i="1"/>
  <c r="B4662" i="1" s="1"/>
  <c r="A4662" i="1"/>
  <c r="E4661" i="1"/>
  <c r="C4661" i="1"/>
  <c r="B4661" i="1" s="1"/>
  <c r="A4661" i="1"/>
  <c r="E4660" i="1"/>
  <c r="C4660" i="1"/>
  <c r="B4660" i="1" s="1"/>
  <c r="A4660" i="1"/>
  <c r="E4659" i="1"/>
  <c r="C4659" i="1"/>
  <c r="B4659" i="1" s="1"/>
  <c r="A4659" i="1"/>
  <c r="E4658" i="1"/>
  <c r="C4658" i="1"/>
  <c r="B4658" i="1" s="1"/>
  <c r="A4658" i="1"/>
  <c r="E4657" i="1"/>
  <c r="C4657" i="1"/>
  <c r="B4657" i="1" s="1"/>
  <c r="A4657" i="1"/>
  <c r="E4656" i="1"/>
  <c r="C4656" i="1"/>
  <c r="B4656" i="1" s="1"/>
  <c r="E4655" i="1"/>
  <c r="C4655" i="1"/>
  <c r="B4655" i="1" s="1"/>
  <c r="E4654" i="1"/>
  <c r="C4654" i="1"/>
  <c r="B4654" i="1" s="1"/>
  <c r="A4654" i="1"/>
  <c r="E4653" i="1"/>
  <c r="C4653" i="1"/>
  <c r="B4653" i="1" s="1"/>
  <c r="A4653" i="1"/>
  <c r="E4652" i="1"/>
  <c r="C4652" i="1"/>
  <c r="B4652" i="1" s="1"/>
  <c r="A4652" i="1"/>
  <c r="E4651" i="1"/>
  <c r="C4651" i="1"/>
  <c r="B4651" i="1" s="1"/>
  <c r="A4651" i="1"/>
  <c r="E4650" i="1"/>
  <c r="C4650" i="1"/>
  <c r="B4650" i="1" s="1"/>
  <c r="A4650" i="1"/>
  <c r="E4649" i="1"/>
  <c r="C4649" i="1"/>
  <c r="B4649" i="1" s="1"/>
  <c r="A4649" i="1"/>
  <c r="E4648" i="1"/>
  <c r="C4648" i="1"/>
  <c r="B4648" i="1" s="1"/>
  <c r="A4648" i="1"/>
  <c r="E4647" i="1"/>
  <c r="C4647" i="1"/>
  <c r="B4647" i="1" s="1"/>
  <c r="A4647" i="1"/>
  <c r="E4646" i="1"/>
  <c r="C4646" i="1"/>
  <c r="B4646" i="1" s="1"/>
  <c r="A4646" i="1"/>
  <c r="E4645" i="1"/>
  <c r="C4645" i="1"/>
  <c r="B4645" i="1" s="1"/>
  <c r="A4645" i="1"/>
  <c r="E4644" i="1"/>
  <c r="C4644" i="1"/>
  <c r="B4644" i="1" s="1"/>
  <c r="A4644" i="1"/>
  <c r="E4643" i="1"/>
  <c r="C4643" i="1"/>
  <c r="B4643" i="1" s="1"/>
  <c r="A4643" i="1"/>
  <c r="E4642" i="1"/>
  <c r="C4642" i="1"/>
  <c r="B4642" i="1" s="1"/>
  <c r="A4642" i="1"/>
  <c r="E4641" i="1"/>
  <c r="C4641" i="1"/>
  <c r="B4641" i="1" s="1"/>
  <c r="A4641" i="1"/>
  <c r="E4640" i="1"/>
  <c r="C4640" i="1"/>
  <c r="B4640" i="1" s="1"/>
  <c r="A4640" i="1"/>
  <c r="E4639" i="1"/>
  <c r="C4639" i="1"/>
  <c r="B4639" i="1" s="1"/>
  <c r="A4639" i="1"/>
  <c r="E4638" i="1"/>
  <c r="C4638" i="1"/>
  <c r="B4638" i="1" s="1"/>
  <c r="A4638" i="1"/>
  <c r="E4637" i="1"/>
  <c r="C4637" i="1"/>
  <c r="B4637" i="1" s="1"/>
  <c r="A4637" i="1"/>
  <c r="E4636" i="1"/>
  <c r="C4636" i="1"/>
  <c r="B4636" i="1" s="1"/>
  <c r="A4636" i="1"/>
  <c r="E4635" i="1"/>
  <c r="C4635" i="1"/>
  <c r="B4635" i="1" s="1"/>
  <c r="A4635" i="1"/>
  <c r="E4634" i="1"/>
  <c r="C4634" i="1"/>
  <c r="B4634" i="1" s="1"/>
  <c r="A4634" i="1"/>
  <c r="E4633" i="1"/>
  <c r="C4633" i="1"/>
  <c r="B4633" i="1" s="1"/>
  <c r="A4633" i="1"/>
  <c r="E4632" i="1"/>
  <c r="C4632" i="1"/>
  <c r="B4632" i="1" s="1"/>
  <c r="A4632" i="1"/>
  <c r="E4631" i="1"/>
  <c r="C4631" i="1"/>
  <c r="B4631" i="1" s="1"/>
  <c r="A4631" i="1"/>
  <c r="E4630" i="1"/>
  <c r="C4630" i="1"/>
  <c r="B4630" i="1" s="1"/>
  <c r="A4630" i="1"/>
  <c r="E4629" i="1"/>
  <c r="C4629" i="1"/>
  <c r="B4629" i="1" s="1"/>
  <c r="A4629" i="1"/>
  <c r="E4628" i="1"/>
  <c r="C4628" i="1"/>
  <c r="B4628" i="1" s="1"/>
  <c r="A4628" i="1"/>
  <c r="E4627" i="1"/>
  <c r="C4627" i="1"/>
  <c r="B4627" i="1" s="1"/>
  <c r="A4627" i="1"/>
  <c r="E4626" i="1"/>
  <c r="C4626" i="1"/>
  <c r="B4626" i="1" s="1"/>
  <c r="A4626" i="1"/>
  <c r="E4625" i="1"/>
  <c r="C4625" i="1"/>
  <c r="B4625" i="1" s="1"/>
  <c r="A4625" i="1"/>
  <c r="E4624" i="1"/>
  <c r="C4624" i="1"/>
  <c r="B4624" i="1" s="1"/>
  <c r="A4624" i="1"/>
  <c r="E4623" i="1"/>
  <c r="C4623" i="1"/>
  <c r="B4623" i="1" s="1"/>
  <c r="A4623" i="1"/>
  <c r="E4622" i="1"/>
  <c r="C4622" i="1"/>
  <c r="B4622" i="1" s="1"/>
  <c r="E4621" i="1"/>
  <c r="C4621" i="1"/>
  <c r="B4621" i="1" s="1"/>
  <c r="A4621" i="1"/>
  <c r="E4620" i="1"/>
  <c r="C4620" i="1"/>
  <c r="B4620" i="1" s="1"/>
  <c r="A4620" i="1"/>
  <c r="E4619" i="1"/>
  <c r="C4619" i="1"/>
  <c r="B4619" i="1" s="1"/>
  <c r="A4619" i="1"/>
  <c r="E4618" i="1"/>
  <c r="C4618" i="1"/>
  <c r="B4618" i="1" s="1"/>
  <c r="A4618" i="1"/>
  <c r="E4617" i="1"/>
  <c r="C4617" i="1"/>
  <c r="B4617" i="1" s="1"/>
  <c r="A4617" i="1"/>
  <c r="E4616" i="1"/>
  <c r="C4616" i="1"/>
  <c r="B4616" i="1" s="1"/>
  <c r="A4616" i="1"/>
  <c r="E4615" i="1"/>
  <c r="C4615" i="1"/>
  <c r="B4615" i="1" s="1"/>
  <c r="A4615" i="1"/>
  <c r="E4614" i="1"/>
  <c r="C4614" i="1"/>
  <c r="B4614" i="1" s="1"/>
  <c r="A4614" i="1"/>
  <c r="E4613" i="1"/>
  <c r="C4613" i="1"/>
  <c r="B4613" i="1" s="1"/>
  <c r="A4613" i="1"/>
  <c r="E4612" i="1"/>
  <c r="C4612" i="1"/>
  <c r="B4612" i="1" s="1"/>
  <c r="A4612" i="1"/>
  <c r="E4611" i="1"/>
  <c r="C4611" i="1"/>
  <c r="B4611" i="1" s="1"/>
  <c r="A4611" i="1"/>
  <c r="E4610" i="1"/>
  <c r="C4610" i="1"/>
  <c r="B4610" i="1" s="1"/>
  <c r="A4610" i="1"/>
  <c r="E4609" i="1"/>
  <c r="C4609" i="1"/>
  <c r="B4609" i="1" s="1"/>
  <c r="E4608" i="1"/>
  <c r="C4608" i="1"/>
  <c r="B4608" i="1" s="1"/>
  <c r="A4608" i="1"/>
  <c r="E4607" i="1"/>
  <c r="C4607" i="1"/>
  <c r="B4607" i="1" s="1"/>
  <c r="A4607" i="1"/>
  <c r="E4606" i="1"/>
  <c r="C4606" i="1"/>
  <c r="B4606" i="1" s="1"/>
  <c r="A4606" i="1"/>
  <c r="E4605" i="1"/>
  <c r="C4605" i="1"/>
  <c r="B4605" i="1" s="1"/>
  <c r="A4605" i="1"/>
  <c r="E4604" i="1"/>
  <c r="C4604" i="1"/>
  <c r="B4604" i="1" s="1"/>
  <c r="A4604" i="1"/>
  <c r="E4603" i="1"/>
  <c r="H4603" i="1" s="1"/>
  <c r="C4603" i="1"/>
  <c r="B4603" i="1" s="1"/>
  <c r="A4603" i="1"/>
  <c r="E4602" i="1"/>
  <c r="C4602" i="1"/>
  <c r="B4602" i="1" s="1"/>
  <c r="A4602" i="1"/>
  <c r="E4601" i="1"/>
  <c r="C4601" i="1"/>
  <c r="B4601" i="1" s="1"/>
  <c r="A4601" i="1"/>
  <c r="E4600" i="1"/>
  <c r="C4600" i="1"/>
  <c r="B4600" i="1" s="1"/>
  <c r="A4600" i="1"/>
  <c r="E4599" i="1"/>
  <c r="C4599" i="1"/>
  <c r="B4599" i="1" s="1"/>
  <c r="A4599" i="1"/>
  <c r="E4598" i="1"/>
  <c r="C4598" i="1"/>
  <c r="B4598" i="1" s="1"/>
  <c r="A4598" i="1"/>
  <c r="E4597" i="1"/>
  <c r="C4597" i="1"/>
  <c r="B4597" i="1" s="1"/>
  <c r="A4597" i="1"/>
  <c r="E4596" i="1"/>
  <c r="C4596" i="1"/>
  <c r="B4596" i="1" s="1"/>
  <c r="A4596" i="1"/>
  <c r="E4595" i="1"/>
  <c r="H4595" i="1" s="1"/>
  <c r="C4595" i="1"/>
  <c r="B4595" i="1" s="1"/>
  <c r="A4595" i="1"/>
  <c r="E4594" i="1"/>
  <c r="C4594" i="1"/>
  <c r="B4594" i="1" s="1"/>
  <c r="A4594" i="1"/>
  <c r="E4593" i="1"/>
  <c r="C4593" i="1"/>
  <c r="B4593" i="1" s="1"/>
  <c r="A4593" i="1"/>
  <c r="E4592" i="1"/>
  <c r="C4592" i="1"/>
  <c r="B4592" i="1" s="1"/>
  <c r="A4592" i="1"/>
  <c r="E4591" i="1"/>
  <c r="C4591" i="1"/>
  <c r="B4591" i="1" s="1"/>
  <c r="A4591" i="1"/>
  <c r="E4590" i="1"/>
  <c r="C4590" i="1"/>
  <c r="B4590" i="1" s="1"/>
  <c r="A4590" i="1"/>
  <c r="E4589" i="1"/>
  <c r="C4589" i="1"/>
  <c r="B4589" i="1" s="1"/>
  <c r="A4589" i="1"/>
  <c r="E4588" i="1"/>
  <c r="C4588" i="1"/>
  <c r="B4588" i="1" s="1"/>
  <c r="A4588" i="1"/>
  <c r="E4587" i="1"/>
  <c r="C4587" i="1"/>
  <c r="B4587" i="1" s="1"/>
  <c r="A4587" i="1"/>
  <c r="E4586" i="1"/>
  <c r="C4586" i="1"/>
  <c r="B4586" i="1" s="1"/>
  <c r="A4586" i="1"/>
  <c r="E4585" i="1"/>
  <c r="H4585" i="1" s="1"/>
  <c r="C4585" i="1"/>
  <c r="B4585" i="1" s="1"/>
  <c r="A4585" i="1"/>
  <c r="E4584" i="1"/>
  <c r="C4584" i="1"/>
  <c r="B4584" i="1" s="1"/>
  <c r="A4584" i="1"/>
  <c r="E4583" i="1"/>
  <c r="C4583" i="1"/>
  <c r="B4583" i="1" s="1"/>
  <c r="A4583" i="1"/>
  <c r="E4582" i="1"/>
  <c r="C4582" i="1"/>
  <c r="B4582" i="1" s="1"/>
  <c r="A4582" i="1"/>
  <c r="E4581" i="1"/>
  <c r="C4581" i="1"/>
  <c r="B4581" i="1" s="1"/>
  <c r="A4581" i="1"/>
  <c r="E4580" i="1"/>
  <c r="C4580" i="1"/>
  <c r="B4580" i="1" s="1"/>
  <c r="A4580" i="1"/>
  <c r="E4579" i="1"/>
  <c r="C4579" i="1"/>
  <c r="B4579" i="1" s="1"/>
  <c r="A4579" i="1"/>
  <c r="E4578" i="1"/>
  <c r="C4578" i="1"/>
  <c r="B4578" i="1" s="1"/>
  <c r="A4578" i="1"/>
  <c r="E4577" i="1"/>
  <c r="C4577" i="1"/>
  <c r="B4577" i="1" s="1"/>
  <c r="A4577" i="1"/>
  <c r="E4576" i="1"/>
  <c r="C4576" i="1"/>
  <c r="B4576" i="1" s="1"/>
  <c r="A4576" i="1"/>
  <c r="E4575" i="1"/>
  <c r="C4575" i="1"/>
  <c r="B4575" i="1" s="1"/>
  <c r="A4575" i="1"/>
  <c r="E4574" i="1"/>
  <c r="C4574" i="1"/>
  <c r="B4574" i="1" s="1"/>
  <c r="A4574" i="1"/>
  <c r="E4573" i="1"/>
  <c r="C4573" i="1"/>
  <c r="B4573" i="1" s="1"/>
  <c r="A4573" i="1"/>
  <c r="E4572" i="1"/>
  <c r="C4572" i="1"/>
  <c r="B4572" i="1" s="1"/>
  <c r="A4572" i="1"/>
  <c r="E4571" i="1"/>
  <c r="C4571" i="1"/>
  <c r="B4571" i="1" s="1"/>
  <c r="A4571" i="1"/>
  <c r="E4570" i="1"/>
  <c r="C4570" i="1"/>
  <c r="B4570" i="1" s="1"/>
  <c r="A4570" i="1"/>
  <c r="E4569" i="1"/>
  <c r="C4569" i="1"/>
  <c r="B4569" i="1" s="1"/>
  <c r="A4569" i="1"/>
  <c r="E4568" i="1"/>
  <c r="C4568" i="1"/>
  <c r="B4568" i="1" s="1"/>
  <c r="A4568" i="1"/>
  <c r="E4567" i="1"/>
  <c r="C4567" i="1"/>
  <c r="B4567" i="1" s="1"/>
  <c r="A4567" i="1"/>
  <c r="E4566" i="1"/>
  <c r="C4566" i="1"/>
  <c r="B4566" i="1" s="1"/>
  <c r="A4566" i="1"/>
  <c r="E4565" i="1"/>
  <c r="C4565" i="1"/>
  <c r="B4565" i="1" s="1"/>
  <c r="A4565" i="1"/>
  <c r="E4564" i="1"/>
  <c r="C4564" i="1"/>
  <c r="B4564" i="1" s="1"/>
  <c r="A4564" i="1"/>
  <c r="E4563" i="1"/>
  <c r="C4563" i="1"/>
  <c r="B4563" i="1" s="1"/>
  <c r="A4563" i="1"/>
  <c r="E4562" i="1"/>
  <c r="C4562" i="1"/>
  <c r="B4562" i="1" s="1"/>
  <c r="A4562" i="1"/>
  <c r="E4561" i="1"/>
  <c r="C4561" i="1"/>
  <c r="B4561" i="1" s="1"/>
  <c r="A4561" i="1"/>
  <c r="E4560" i="1"/>
  <c r="C4560" i="1"/>
  <c r="B4560" i="1" s="1"/>
  <c r="A4560" i="1"/>
  <c r="E4559" i="1"/>
  <c r="C4559" i="1"/>
  <c r="B4559" i="1" s="1"/>
  <c r="A4559" i="1"/>
  <c r="E4558" i="1"/>
  <c r="C4558" i="1"/>
  <c r="B4558" i="1" s="1"/>
  <c r="A4558" i="1"/>
  <c r="E4557" i="1"/>
  <c r="C4557" i="1"/>
  <c r="B4557" i="1" s="1"/>
  <c r="A4557" i="1"/>
  <c r="E4556" i="1"/>
  <c r="C4556" i="1"/>
  <c r="B4556" i="1" s="1"/>
  <c r="A4556" i="1"/>
  <c r="E4555" i="1"/>
  <c r="C4555" i="1"/>
  <c r="B4555" i="1" s="1"/>
  <c r="A4555" i="1"/>
  <c r="E4554" i="1"/>
  <c r="C4554" i="1"/>
  <c r="B4554" i="1" s="1"/>
  <c r="A4554" i="1"/>
  <c r="E4553" i="1"/>
  <c r="C4553" i="1"/>
  <c r="B4553" i="1" s="1"/>
  <c r="A4553" i="1"/>
  <c r="E4552" i="1"/>
  <c r="C4552" i="1"/>
  <c r="B4552" i="1" s="1"/>
  <c r="A4552" i="1"/>
  <c r="E4551" i="1"/>
  <c r="C4551" i="1"/>
  <c r="B4551" i="1" s="1"/>
  <c r="A4551" i="1"/>
  <c r="E4550" i="1"/>
  <c r="C4550" i="1"/>
  <c r="B4550" i="1" s="1"/>
  <c r="A4550" i="1"/>
  <c r="E4549" i="1"/>
  <c r="C4549" i="1"/>
  <c r="B4549" i="1" s="1"/>
  <c r="A4549" i="1"/>
  <c r="E4548" i="1"/>
  <c r="C4548" i="1"/>
  <c r="B4548" i="1" s="1"/>
  <c r="A4548" i="1"/>
  <c r="E4547" i="1"/>
  <c r="C4547" i="1"/>
  <c r="B4547" i="1" s="1"/>
  <c r="A4547" i="1"/>
  <c r="E4546" i="1"/>
  <c r="C4546" i="1"/>
  <c r="B4546" i="1" s="1"/>
  <c r="A4546" i="1"/>
  <c r="E4545" i="1"/>
  <c r="C4545" i="1"/>
  <c r="B4545" i="1" s="1"/>
  <c r="A4545" i="1"/>
  <c r="E4544" i="1"/>
  <c r="C4544" i="1"/>
  <c r="B4544" i="1" s="1"/>
  <c r="A4544" i="1"/>
  <c r="E4543" i="1"/>
  <c r="H4543" i="1" s="1"/>
  <c r="C4543" i="1"/>
  <c r="B4543" i="1" s="1"/>
  <c r="E4542" i="1"/>
  <c r="C4542" i="1"/>
  <c r="B4542" i="1" s="1"/>
  <c r="E4541" i="1"/>
  <c r="C4541" i="1"/>
  <c r="B4541" i="1" s="1"/>
  <c r="E4540" i="1"/>
  <c r="C4540" i="1"/>
  <c r="B4540" i="1" s="1"/>
  <c r="E4539" i="1"/>
  <c r="C4539" i="1"/>
  <c r="B4539" i="1" s="1"/>
  <c r="E4538" i="1"/>
  <c r="C4538" i="1"/>
  <c r="B4538" i="1" s="1"/>
  <c r="E4537" i="1"/>
  <c r="C4537" i="1"/>
  <c r="B4537" i="1" s="1"/>
  <c r="A4537" i="1"/>
  <c r="E4536" i="1"/>
  <c r="C4536" i="1"/>
  <c r="B4536" i="1" s="1"/>
  <c r="E4535" i="1"/>
  <c r="C4535" i="1"/>
  <c r="B4535" i="1" s="1"/>
  <c r="E4534" i="1"/>
  <c r="C4534" i="1"/>
  <c r="B4534" i="1" s="1"/>
  <c r="E4533" i="1"/>
  <c r="C4533" i="1"/>
  <c r="B4533" i="1" s="1"/>
  <c r="E4532" i="1"/>
  <c r="C4532" i="1"/>
  <c r="B4532" i="1" s="1"/>
  <c r="E4531" i="1"/>
  <c r="H4531" i="1" s="1"/>
  <c r="C4531" i="1"/>
  <c r="B4531" i="1" s="1"/>
  <c r="A4531" i="1"/>
  <c r="E4530" i="1"/>
  <c r="C4530" i="1"/>
  <c r="B4530" i="1" s="1"/>
  <c r="E4529" i="1"/>
  <c r="C4529" i="1"/>
  <c r="B4529" i="1" s="1"/>
  <c r="A4529" i="1"/>
  <c r="E4528" i="1"/>
  <c r="C4528" i="1"/>
  <c r="B4528" i="1" s="1"/>
  <c r="E4527" i="1"/>
  <c r="C4527" i="1"/>
  <c r="B4527" i="1" s="1"/>
  <c r="E4526" i="1"/>
  <c r="C4526" i="1"/>
  <c r="B4526" i="1" s="1"/>
  <c r="A4526" i="1"/>
  <c r="E4525" i="1"/>
  <c r="C4525" i="1"/>
  <c r="B4525" i="1" s="1"/>
  <c r="E4524" i="1"/>
  <c r="C4524" i="1"/>
  <c r="B4524" i="1" s="1"/>
  <c r="E4523" i="1"/>
  <c r="C4523" i="1"/>
  <c r="B4523" i="1" s="1"/>
  <c r="E4522" i="1"/>
  <c r="C4522" i="1"/>
  <c r="B4522" i="1" s="1"/>
  <c r="E4521" i="1"/>
  <c r="C4521" i="1"/>
  <c r="B4521" i="1" s="1"/>
  <c r="E4520" i="1"/>
  <c r="C4520" i="1"/>
  <c r="B4520" i="1" s="1"/>
  <c r="E4519" i="1"/>
  <c r="C4519" i="1"/>
  <c r="B4519" i="1" s="1"/>
  <c r="E4518" i="1"/>
  <c r="C4518" i="1"/>
  <c r="B4518" i="1" s="1"/>
  <c r="E4517" i="1"/>
  <c r="C4517" i="1"/>
  <c r="B4517" i="1" s="1"/>
  <c r="E4516" i="1"/>
  <c r="H4516" i="1" s="1"/>
  <c r="C4516" i="1"/>
  <c r="B4516" i="1" s="1"/>
  <c r="E4515" i="1"/>
  <c r="C4515" i="1"/>
  <c r="B4515" i="1" s="1"/>
  <c r="E4514" i="1"/>
  <c r="C4514" i="1"/>
  <c r="B4514" i="1" s="1"/>
  <c r="E4513" i="1"/>
  <c r="H4513" i="1" s="1"/>
  <c r="C4513" i="1"/>
  <c r="B4513" i="1" s="1"/>
  <c r="E4512" i="1"/>
  <c r="C4512" i="1"/>
  <c r="B4512" i="1" s="1"/>
  <c r="E4511" i="1"/>
  <c r="C4511" i="1"/>
  <c r="B4511" i="1" s="1"/>
  <c r="E4510" i="1"/>
  <c r="C4510" i="1"/>
  <c r="B4510" i="1" s="1"/>
  <c r="E4509" i="1"/>
  <c r="C4509" i="1"/>
  <c r="B4509" i="1" s="1"/>
  <c r="E4508" i="1"/>
  <c r="C4508" i="1"/>
  <c r="B4508" i="1" s="1"/>
  <c r="E4507" i="1"/>
  <c r="C4507" i="1"/>
  <c r="B4507" i="1" s="1"/>
  <c r="A4507" i="1"/>
  <c r="E4506" i="1"/>
  <c r="C4506" i="1"/>
  <c r="B4506" i="1" s="1"/>
  <c r="A4506" i="1"/>
  <c r="E4505" i="1"/>
  <c r="C4505" i="1"/>
  <c r="B4505" i="1" s="1"/>
  <c r="A4505" i="1"/>
  <c r="E4504" i="1"/>
  <c r="C4504" i="1"/>
  <c r="B4504" i="1" s="1"/>
  <c r="A4504" i="1"/>
  <c r="E4503" i="1"/>
  <c r="C4503" i="1"/>
  <c r="B4503" i="1" s="1"/>
  <c r="A4503" i="1"/>
  <c r="E4502" i="1"/>
  <c r="C4502" i="1"/>
  <c r="B4502" i="1" s="1"/>
  <c r="A4502" i="1"/>
  <c r="E4501" i="1"/>
  <c r="C4501" i="1"/>
  <c r="B4501" i="1" s="1"/>
  <c r="A4501" i="1"/>
  <c r="E4500" i="1"/>
  <c r="C4500" i="1"/>
  <c r="B4500" i="1" s="1"/>
  <c r="A4500" i="1"/>
  <c r="E4499" i="1"/>
  <c r="C4499" i="1"/>
  <c r="B4499" i="1" s="1"/>
  <c r="A4499" i="1"/>
  <c r="E4498" i="1"/>
  <c r="C4498" i="1"/>
  <c r="B4498" i="1" s="1"/>
  <c r="A4498" i="1"/>
  <c r="E4497" i="1"/>
  <c r="C4497" i="1"/>
  <c r="B4497" i="1" s="1"/>
  <c r="E4496" i="1"/>
  <c r="C4496" i="1"/>
  <c r="B4496" i="1" s="1"/>
  <c r="A4496" i="1"/>
  <c r="E4495" i="1"/>
  <c r="C4495" i="1"/>
  <c r="B4495" i="1" s="1"/>
  <c r="A4495" i="1"/>
  <c r="E4494" i="1"/>
  <c r="C4494" i="1"/>
  <c r="B4494" i="1" s="1"/>
  <c r="A4494" i="1"/>
  <c r="E4493" i="1"/>
  <c r="C4493" i="1"/>
  <c r="B4493" i="1" s="1"/>
  <c r="A4493" i="1"/>
  <c r="E4492" i="1"/>
  <c r="H4492" i="1" s="1"/>
  <c r="C4492" i="1"/>
  <c r="B4492" i="1" s="1"/>
  <c r="A4492" i="1"/>
  <c r="E4491" i="1"/>
  <c r="C4491" i="1"/>
  <c r="B4491" i="1" s="1"/>
  <c r="E4490" i="1"/>
  <c r="C4490" i="1"/>
  <c r="B4490" i="1" s="1"/>
  <c r="A4490" i="1"/>
  <c r="E4489" i="1"/>
  <c r="C4489" i="1"/>
  <c r="B4489" i="1" s="1"/>
  <c r="A4489" i="1"/>
  <c r="E4488" i="1"/>
  <c r="C4488" i="1"/>
  <c r="B4488" i="1" s="1"/>
  <c r="A4488" i="1"/>
  <c r="E4487" i="1"/>
  <c r="C4487" i="1"/>
  <c r="B4487" i="1" s="1"/>
  <c r="A4487" i="1"/>
  <c r="E4486" i="1"/>
  <c r="C4486" i="1"/>
  <c r="B4486" i="1" s="1"/>
  <c r="A4486" i="1"/>
  <c r="E4485" i="1"/>
  <c r="C4485" i="1"/>
  <c r="B4485" i="1" s="1"/>
  <c r="E4484" i="1"/>
  <c r="C4484" i="1"/>
  <c r="B4484" i="1" s="1"/>
  <c r="E4483" i="1"/>
  <c r="C4483" i="1"/>
  <c r="B4483" i="1" s="1"/>
  <c r="E4482" i="1"/>
  <c r="C4482" i="1"/>
  <c r="B4482" i="1" s="1"/>
  <c r="E4481" i="1"/>
  <c r="C4481" i="1"/>
  <c r="B4481" i="1" s="1"/>
  <c r="E4480" i="1"/>
  <c r="C4480" i="1"/>
  <c r="B4480" i="1" s="1"/>
  <c r="E4479" i="1"/>
  <c r="C4479" i="1"/>
  <c r="B4479" i="1" s="1"/>
  <c r="E4478" i="1"/>
  <c r="C4478" i="1"/>
  <c r="B4478" i="1" s="1"/>
  <c r="E4477" i="1"/>
  <c r="C4477" i="1"/>
  <c r="B4477" i="1" s="1"/>
  <c r="E4476" i="1"/>
  <c r="C4476" i="1"/>
  <c r="B4476" i="1" s="1"/>
  <c r="E4475" i="1"/>
  <c r="C4475" i="1"/>
  <c r="B4475" i="1" s="1"/>
  <c r="E4474" i="1"/>
  <c r="C4474" i="1"/>
  <c r="B4474" i="1" s="1"/>
  <c r="E4473" i="1"/>
  <c r="C4473" i="1"/>
  <c r="B4473" i="1" s="1"/>
  <c r="E4472" i="1"/>
  <c r="C4472" i="1"/>
  <c r="B4472" i="1" s="1"/>
  <c r="E4471" i="1"/>
  <c r="C4471" i="1"/>
  <c r="B4471" i="1" s="1"/>
  <c r="E4470" i="1"/>
  <c r="H4470" i="1" s="1"/>
  <c r="C4470" i="1"/>
  <c r="B4470" i="1" s="1"/>
  <c r="E4469" i="1"/>
  <c r="C4469" i="1"/>
  <c r="B4469" i="1" s="1"/>
  <c r="E4468" i="1"/>
  <c r="C4468" i="1"/>
  <c r="B4468" i="1" s="1"/>
  <c r="E4467" i="1"/>
  <c r="C4467" i="1"/>
  <c r="B4467" i="1" s="1"/>
  <c r="E4466" i="1"/>
  <c r="H4466" i="1" s="1"/>
  <c r="C4466" i="1"/>
  <c r="B4466" i="1" s="1"/>
  <c r="E4465" i="1"/>
  <c r="C4465" i="1"/>
  <c r="B4465" i="1" s="1"/>
  <c r="E4464" i="1"/>
  <c r="C4464" i="1"/>
  <c r="B4464" i="1" s="1"/>
  <c r="E4463" i="1"/>
  <c r="C4463" i="1"/>
  <c r="B4463" i="1" s="1"/>
  <c r="E4462" i="1"/>
  <c r="H4462" i="1" s="1"/>
  <c r="C4462" i="1"/>
  <c r="B4462" i="1" s="1"/>
  <c r="E4461" i="1"/>
  <c r="C4461" i="1"/>
  <c r="B4461" i="1" s="1"/>
  <c r="E4460" i="1"/>
  <c r="C4460" i="1"/>
  <c r="B4460" i="1" s="1"/>
  <c r="E4459" i="1"/>
  <c r="C4459" i="1"/>
  <c r="B4459" i="1" s="1"/>
  <c r="E4458" i="1"/>
  <c r="C4458" i="1"/>
  <c r="B4458" i="1" s="1"/>
  <c r="E4457" i="1"/>
  <c r="C4457" i="1"/>
  <c r="B4457" i="1" s="1"/>
  <c r="E4456" i="1"/>
  <c r="C4456" i="1"/>
  <c r="B4456" i="1" s="1"/>
  <c r="E4455" i="1"/>
  <c r="C4455" i="1"/>
  <c r="B4455" i="1" s="1"/>
  <c r="E4454" i="1"/>
  <c r="C4454" i="1"/>
  <c r="B4454" i="1" s="1"/>
  <c r="E4453" i="1"/>
  <c r="C4453" i="1"/>
  <c r="B4453" i="1" s="1"/>
  <c r="E4452" i="1"/>
  <c r="C4452" i="1"/>
  <c r="B4452" i="1" s="1"/>
  <c r="E4451" i="1"/>
  <c r="C4451" i="1"/>
  <c r="B4451" i="1" s="1"/>
  <c r="E4450" i="1"/>
  <c r="C4450" i="1"/>
  <c r="B4450" i="1" s="1"/>
  <c r="E4449" i="1"/>
  <c r="C4449" i="1"/>
  <c r="B4449" i="1" s="1"/>
  <c r="E4448" i="1"/>
  <c r="C4448" i="1"/>
  <c r="B4448" i="1" s="1"/>
  <c r="E4447" i="1"/>
  <c r="C4447" i="1"/>
  <c r="B4447" i="1" s="1"/>
  <c r="E4446" i="1"/>
  <c r="C4446" i="1"/>
  <c r="B4446" i="1" s="1"/>
  <c r="E4445" i="1"/>
  <c r="C4445" i="1"/>
  <c r="B4445" i="1" s="1"/>
  <c r="E4444" i="1"/>
  <c r="C4444" i="1"/>
  <c r="B4444" i="1" s="1"/>
  <c r="E4443" i="1"/>
  <c r="C4443" i="1"/>
  <c r="B4443" i="1" s="1"/>
  <c r="E4442" i="1"/>
  <c r="AJ4442" i="1" s="1"/>
  <c r="AK4442" i="1" s="1"/>
  <c r="C4442" i="1"/>
  <c r="B4442" i="1" s="1"/>
  <c r="E4441" i="1"/>
  <c r="AJ4441" i="1" s="1"/>
  <c r="AK4441" i="1" s="1"/>
  <c r="C4441" i="1"/>
  <c r="B4441" i="1" s="1"/>
  <c r="E4440" i="1"/>
  <c r="C4440" i="1"/>
  <c r="B4440" i="1" s="1"/>
  <c r="E4439" i="1"/>
  <c r="AJ4439" i="1" s="1"/>
  <c r="AK4439" i="1" s="1"/>
  <c r="C4439" i="1"/>
  <c r="B4439" i="1" s="1"/>
  <c r="E4438" i="1"/>
  <c r="AJ4438" i="1" s="1"/>
  <c r="AK4438" i="1" s="1"/>
  <c r="C4438" i="1"/>
  <c r="B4438" i="1" s="1"/>
  <c r="E4437" i="1"/>
  <c r="AJ4437" i="1" s="1"/>
  <c r="AK4437" i="1" s="1"/>
  <c r="C4437" i="1"/>
  <c r="B4437" i="1" s="1"/>
  <c r="E4436" i="1"/>
  <c r="C4436" i="1"/>
  <c r="B4436" i="1" s="1"/>
  <c r="E4435" i="1"/>
  <c r="AJ4435" i="1" s="1"/>
  <c r="AK4435" i="1" s="1"/>
  <c r="C4435" i="1"/>
  <c r="B4435" i="1" s="1"/>
  <c r="E4434" i="1"/>
  <c r="C4434" i="1"/>
  <c r="B4434" i="1" s="1"/>
  <c r="A4434" i="1"/>
  <c r="E4433" i="1"/>
  <c r="C4433" i="1"/>
  <c r="B4433" i="1" s="1"/>
  <c r="A4433" i="1"/>
  <c r="E4432" i="1"/>
  <c r="C4432" i="1"/>
  <c r="B4432" i="1" s="1"/>
  <c r="A4432" i="1"/>
  <c r="E4431" i="1"/>
  <c r="C4431" i="1"/>
  <c r="B4431" i="1" s="1"/>
  <c r="A4431" i="1"/>
  <c r="E4430" i="1"/>
  <c r="C4430" i="1"/>
  <c r="B4430" i="1" s="1"/>
  <c r="A4430" i="1"/>
  <c r="E4429" i="1"/>
  <c r="C4429" i="1"/>
  <c r="B4429" i="1" s="1"/>
  <c r="A4429" i="1"/>
  <c r="E4428" i="1"/>
  <c r="C4428" i="1"/>
  <c r="B4428" i="1" s="1"/>
  <c r="A4428" i="1"/>
  <c r="E4427" i="1"/>
  <c r="C4427" i="1"/>
  <c r="B4427" i="1" s="1"/>
  <c r="A4427" i="1"/>
  <c r="E4426" i="1"/>
  <c r="C4426" i="1"/>
  <c r="B4426" i="1" s="1"/>
  <c r="A4426" i="1"/>
  <c r="E4425" i="1"/>
  <c r="C4425" i="1"/>
  <c r="B4425" i="1" s="1"/>
  <c r="A4425" i="1"/>
  <c r="E4424" i="1"/>
  <c r="H4424" i="1" s="1"/>
  <c r="C4424" i="1"/>
  <c r="B4424" i="1" s="1"/>
  <c r="A4424" i="1"/>
  <c r="E4423" i="1"/>
  <c r="C4423" i="1"/>
  <c r="B4423" i="1" s="1"/>
  <c r="A4423" i="1"/>
  <c r="E4422" i="1"/>
  <c r="C4422" i="1"/>
  <c r="B4422" i="1" s="1"/>
  <c r="A4422" i="1"/>
  <c r="E4421" i="1"/>
  <c r="C4421" i="1"/>
  <c r="B4421" i="1" s="1"/>
  <c r="A4421" i="1"/>
  <c r="E4420" i="1"/>
  <c r="C4420" i="1"/>
  <c r="B4420" i="1" s="1"/>
  <c r="A4420" i="1"/>
  <c r="E4419" i="1"/>
  <c r="C4419" i="1"/>
  <c r="B4419" i="1" s="1"/>
  <c r="A4419" i="1"/>
  <c r="E4418" i="1"/>
  <c r="C4418" i="1"/>
  <c r="B4418" i="1" s="1"/>
  <c r="A4418" i="1"/>
  <c r="E4417" i="1"/>
  <c r="C4417" i="1"/>
  <c r="B4417" i="1" s="1"/>
  <c r="A4417" i="1"/>
  <c r="E4416" i="1"/>
  <c r="C4416" i="1"/>
  <c r="B4416" i="1" s="1"/>
  <c r="A4416" i="1"/>
  <c r="E4415" i="1"/>
  <c r="C4415" i="1"/>
  <c r="B4415" i="1" s="1"/>
  <c r="A4415" i="1"/>
  <c r="E4414" i="1"/>
  <c r="C4414" i="1"/>
  <c r="B4414" i="1" s="1"/>
  <c r="A4414" i="1"/>
  <c r="E4413" i="1"/>
  <c r="C4413" i="1"/>
  <c r="B4413" i="1" s="1"/>
  <c r="A4413" i="1"/>
  <c r="E4412" i="1"/>
  <c r="C4412" i="1"/>
  <c r="B4412" i="1" s="1"/>
  <c r="A4412" i="1"/>
  <c r="E4411" i="1"/>
  <c r="C4411" i="1"/>
  <c r="B4411" i="1" s="1"/>
  <c r="A4411" i="1"/>
  <c r="E4410" i="1"/>
  <c r="C4410" i="1"/>
  <c r="B4410" i="1" s="1"/>
  <c r="A4410" i="1"/>
  <c r="E4409" i="1"/>
  <c r="C4409" i="1"/>
  <c r="B4409" i="1" s="1"/>
  <c r="A4409" i="1"/>
  <c r="E4408" i="1"/>
  <c r="C4408" i="1"/>
  <c r="B4408" i="1" s="1"/>
  <c r="A4408" i="1"/>
  <c r="E4407" i="1"/>
  <c r="C4407" i="1"/>
  <c r="B4407" i="1" s="1"/>
  <c r="A4407" i="1"/>
  <c r="E4406" i="1"/>
  <c r="C4406" i="1"/>
  <c r="B4406" i="1" s="1"/>
  <c r="A4406" i="1"/>
  <c r="E4405" i="1"/>
  <c r="C4405" i="1"/>
  <c r="B4405" i="1" s="1"/>
  <c r="A4405" i="1"/>
  <c r="E4404" i="1"/>
  <c r="C4404" i="1"/>
  <c r="B4404" i="1" s="1"/>
  <c r="A4404" i="1"/>
  <c r="E4403" i="1"/>
  <c r="C4403" i="1"/>
  <c r="B4403" i="1" s="1"/>
  <c r="A4403" i="1"/>
  <c r="E4402" i="1"/>
  <c r="C4402" i="1"/>
  <c r="B4402" i="1" s="1"/>
  <c r="A4402" i="1"/>
  <c r="E4401" i="1"/>
  <c r="C4401" i="1"/>
  <c r="B4401" i="1" s="1"/>
  <c r="A4401" i="1"/>
  <c r="E4400" i="1"/>
  <c r="C4400" i="1"/>
  <c r="B4400" i="1" s="1"/>
  <c r="A4400" i="1"/>
  <c r="E4399" i="1"/>
  <c r="C4399" i="1"/>
  <c r="B4399" i="1" s="1"/>
  <c r="A4399" i="1"/>
  <c r="E4398" i="1"/>
  <c r="C4398" i="1"/>
  <c r="B4398" i="1" s="1"/>
  <c r="A4398" i="1"/>
  <c r="E4397" i="1"/>
  <c r="H4397" i="1" s="1"/>
  <c r="C4397" i="1"/>
  <c r="B4397" i="1" s="1"/>
  <c r="A4397" i="1"/>
  <c r="E4396" i="1"/>
  <c r="C4396" i="1"/>
  <c r="B4396" i="1" s="1"/>
  <c r="A4396" i="1"/>
  <c r="E4395" i="1"/>
  <c r="C4395" i="1"/>
  <c r="B4395" i="1" s="1"/>
  <c r="A4395" i="1"/>
  <c r="E4394" i="1"/>
  <c r="C4394" i="1"/>
  <c r="B4394" i="1" s="1"/>
  <c r="A4394" i="1"/>
  <c r="E4393" i="1"/>
  <c r="C4393" i="1"/>
  <c r="B4393" i="1" s="1"/>
  <c r="A4393" i="1"/>
  <c r="E4392" i="1"/>
  <c r="C4392" i="1"/>
  <c r="B4392" i="1" s="1"/>
  <c r="A4392" i="1"/>
  <c r="E4391" i="1"/>
  <c r="C4391" i="1"/>
  <c r="B4391" i="1" s="1"/>
  <c r="A4391" i="1"/>
  <c r="E4390" i="1"/>
  <c r="C4390" i="1"/>
  <c r="B4390" i="1" s="1"/>
  <c r="A4390" i="1"/>
  <c r="E4389" i="1"/>
  <c r="C4389" i="1"/>
  <c r="B4389" i="1" s="1"/>
  <c r="A4389" i="1"/>
  <c r="E4388" i="1"/>
  <c r="C4388" i="1"/>
  <c r="B4388" i="1" s="1"/>
  <c r="A4388" i="1"/>
  <c r="E4387" i="1"/>
  <c r="C4387" i="1"/>
  <c r="B4387" i="1" s="1"/>
  <c r="A4387" i="1"/>
  <c r="E4386" i="1"/>
  <c r="C4386" i="1"/>
  <c r="B4386" i="1" s="1"/>
  <c r="A4386" i="1"/>
  <c r="E4385" i="1"/>
  <c r="C4385" i="1"/>
  <c r="B4385" i="1" s="1"/>
  <c r="A4385" i="1"/>
  <c r="E4384" i="1"/>
  <c r="C4384" i="1"/>
  <c r="B4384" i="1" s="1"/>
  <c r="A4384" i="1"/>
  <c r="E4383" i="1"/>
  <c r="C4383" i="1"/>
  <c r="B4383" i="1" s="1"/>
  <c r="A4383" i="1"/>
  <c r="E4382" i="1"/>
  <c r="C4382" i="1"/>
  <c r="B4382" i="1" s="1"/>
  <c r="E4381" i="1"/>
  <c r="C4381" i="1"/>
  <c r="B4381" i="1" s="1"/>
  <c r="E4380" i="1"/>
  <c r="C4380" i="1"/>
  <c r="B4380" i="1" s="1"/>
  <c r="E4379" i="1"/>
  <c r="C4379" i="1"/>
  <c r="B4379" i="1" s="1"/>
  <c r="E4378" i="1"/>
  <c r="C4378" i="1"/>
  <c r="B4378" i="1" s="1"/>
  <c r="E4377" i="1"/>
  <c r="C4377" i="1"/>
  <c r="B4377" i="1" s="1"/>
  <c r="E4376" i="1"/>
  <c r="C4376" i="1"/>
  <c r="B4376" i="1" s="1"/>
  <c r="E4375" i="1"/>
  <c r="C4375" i="1"/>
  <c r="B4375" i="1" s="1"/>
  <c r="E4374" i="1"/>
  <c r="C4374" i="1"/>
  <c r="B4374" i="1" s="1"/>
  <c r="E4373" i="1"/>
  <c r="C4373" i="1"/>
  <c r="B4373" i="1" s="1"/>
  <c r="E4372" i="1"/>
  <c r="C4372" i="1"/>
  <c r="B4372" i="1" s="1"/>
  <c r="E4371" i="1"/>
  <c r="C4371" i="1"/>
  <c r="B4371" i="1" s="1"/>
  <c r="E4370" i="1"/>
  <c r="C4370" i="1"/>
  <c r="B4370" i="1" s="1"/>
  <c r="E4369" i="1"/>
  <c r="C4369" i="1"/>
  <c r="B4369" i="1" s="1"/>
  <c r="E4368" i="1"/>
  <c r="C4368" i="1"/>
  <c r="B4368" i="1" s="1"/>
  <c r="E4367" i="1"/>
  <c r="C4367" i="1"/>
  <c r="B4367" i="1" s="1"/>
  <c r="E4366" i="1"/>
  <c r="C4366" i="1"/>
  <c r="B4366" i="1" s="1"/>
  <c r="E4365" i="1"/>
  <c r="C4365" i="1"/>
  <c r="B4365" i="1" s="1"/>
  <c r="E4364" i="1"/>
  <c r="C4364" i="1"/>
  <c r="B4364" i="1" s="1"/>
  <c r="E4363" i="1"/>
  <c r="C4363" i="1"/>
  <c r="B4363" i="1" s="1"/>
  <c r="E4362" i="1"/>
  <c r="C4362" i="1"/>
  <c r="B4362" i="1" s="1"/>
  <c r="E4361" i="1"/>
  <c r="C4361" i="1"/>
  <c r="B4361" i="1" s="1"/>
  <c r="E4360" i="1"/>
  <c r="C4360" i="1"/>
  <c r="B4360" i="1" s="1"/>
  <c r="E4359" i="1"/>
  <c r="C4359" i="1"/>
  <c r="B4359" i="1" s="1"/>
  <c r="E4358" i="1"/>
  <c r="C4358" i="1"/>
  <c r="B4358" i="1" s="1"/>
  <c r="E4357" i="1"/>
  <c r="C4357" i="1"/>
  <c r="B4357" i="1" s="1"/>
  <c r="E4356" i="1"/>
  <c r="C4356" i="1"/>
  <c r="B4356" i="1" s="1"/>
  <c r="E4355" i="1"/>
  <c r="C4355" i="1"/>
  <c r="B4355" i="1" s="1"/>
  <c r="E4354" i="1"/>
  <c r="C4354" i="1"/>
  <c r="B4354" i="1" s="1"/>
  <c r="E4353" i="1"/>
  <c r="C4353" i="1"/>
  <c r="B4353" i="1" s="1"/>
  <c r="E4352" i="1"/>
  <c r="C4352" i="1"/>
  <c r="B4352" i="1" s="1"/>
  <c r="E4351" i="1"/>
  <c r="C4351" i="1"/>
  <c r="B4351" i="1" s="1"/>
  <c r="E4350" i="1"/>
  <c r="C4350" i="1"/>
  <c r="B4350" i="1" s="1"/>
  <c r="E4349" i="1"/>
  <c r="C4349" i="1"/>
  <c r="B4349" i="1" s="1"/>
  <c r="E4348" i="1"/>
  <c r="C4348" i="1"/>
  <c r="B4348" i="1" s="1"/>
  <c r="E4347" i="1"/>
  <c r="C4347" i="1"/>
  <c r="B4347" i="1" s="1"/>
  <c r="E4346" i="1"/>
  <c r="C4346" i="1"/>
  <c r="B4346" i="1" s="1"/>
  <c r="E4345" i="1"/>
  <c r="C4345" i="1"/>
  <c r="B4345" i="1" s="1"/>
  <c r="E4344" i="1"/>
  <c r="C4344" i="1"/>
  <c r="B4344" i="1" s="1"/>
  <c r="E4343" i="1"/>
  <c r="C4343" i="1"/>
  <c r="B4343" i="1" s="1"/>
  <c r="E4342" i="1"/>
  <c r="C4342" i="1"/>
  <c r="B4342" i="1" s="1"/>
  <c r="E4341" i="1"/>
  <c r="C4341" i="1"/>
  <c r="B4341" i="1" s="1"/>
  <c r="E4340" i="1"/>
  <c r="C4340" i="1"/>
  <c r="B4340" i="1" s="1"/>
  <c r="E4339" i="1"/>
  <c r="C4339" i="1"/>
  <c r="B4339" i="1" s="1"/>
  <c r="E4338" i="1"/>
  <c r="C4338" i="1"/>
  <c r="B4338" i="1" s="1"/>
  <c r="E4337" i="1"/>
  <c r="C4337" i="1"/>
  <c r="B4337" i="1" s="1"/>
  <c r="A4337" i="1"/>
  <c r="E4336" i="1"/>
  <c r="C4336" i="1"/>
  <c r="B4336" i="1" s="1"/>
  <c r="A4336" i="1"/>
  <c r="E4335" i="1"/>
  <c r="C4335" i="1"/>
  <c r="B4335" i="1" s="1"/>
  <c r="A4335" i="1"/>
  <c r="E4334" i="1"/>
  <c r="C4334" i="1"/>
  <c r="B4334" i="1" s="1"/>
  <c r="A4334" i="1"/>
  <c r="E4333" i="1"/>
  <c r="C4333" i="1"/>
  <c r="B4333" i="1" s="1"/>
  <c r="A4333" i="1"/>
  <c r="E4332" i="1"/>
  <c r="C4332" i="1"/>
  <c r="B4332" i="1" s="1"/>
  <c r="A4332" i="1"/>
  <c r="E4331" i="1"/>
  <c r="C4331" i="1"/>
  <c r="B4331" i="1" s="1"/>
  <c r="A4331" i="1"/>
  <c r="E4330" i="1"/>
  <c r="C4330" i="1"/>
  <c r="B4330" i="1" s="1"/>
  <c r="A4330" i="1"/>
  <c r="E4329" i="1"/>
  <c r="C4329" i="1"/>
  <c r="B4329" i="1" s="1"/>
  <c r="E4328" i="1"/>
  <c r="C4328" i="1"/>
  <c r="B4328" i="1" s="1"/>
  <c r="E4327" i="1"/>
  <c r="C4327" i="1"/>
  <c r="B4327" i="1" s="1"/>
  <c r="A4327" i="1"/>
  <c r="E4326" i="1"/>
  <c r="C4326" i="1"/>
  <c r="B4326" i="1" s="1"/>
  <c r="A4326" i="1"/>
  <c r="E4325" i="1"/>
  <c r="C4325" i="1"/>
  <c r="B4325" i="1" s="1"/>
  <c r="A4325" i="1"/>
  <c r="E4324" i="1"/>
  <c r="C4324" i="1"/>
  <c r="B4324" i="1" s="1"/>
  <c r="A4324" i="1"/>
  <c r="E4323" i="1"/>
  <c r="H4323" i="1" s="1"/>
  <c r="C4323" i="1"/>
  <c r="B4323" i="1" s="1"/>
  <c r="A4323" i="1"/>
  <c r="E4322" i="1"/>
  <c r="C4322" i="1"/>
  <c r="B4322" i="1" s="1"/>
  <c r="A4322" i="1"/>
  <c r="E4321" i="1"/>
  <c r="C4321" i="1"/>
  <c r="B4321" i="1" s="1"/>
  <c r="A4321" i="1"/>
  <c r="E4320" i="1"/>
  <c r="C4320" i="1"/>
  <c r="B4320" i="1" s="1"/>
  <c r="E4319" i="1"/>
  <c r="C4319" i="1"/>
  <c r="B4319" i="1" s="1"/>
  <c r="E4318" i="1"/>
  <c r="C4318" i="1"/>
  <c r="B4318" i="1" s="1"/>
  <c r="E4317" i="1"/>
  <c r="C4317" i="1"/>
  <c r="B4317" i="1" s="1"/>
  <c r="E4316" i="1"/>
  <c r="C4316" i="1"/>
  <c r="B4316" i="1" s="1"/>
  <c r="E4315" i="1"/>
  <c r="C4315" i="1"/>
  <c r="B4315" i="1" s="1"/>
  <c r="E4314" i="1"/>
  <c r="C4314" i="1"/>
  <c r="B4314" i="1" s="1"/>
  <c r="E4313" i="1"/>
  <c r="C4313" i="1"/>
  <c r="B4313" i="1" s="1"/>
  <c r="E4312" i="1"/>
  <c r="H4312" i="1" s="1"/>
  <c r="C4312" i="1"/>
  <c r="B4312" i="1" s="1"/>
  <c r="E4311" i="1"/>
  <c r="C4311" i="1"/>
  <c r="B4311" i="1" s="1"/>
  <c r="E4310" i="1"/>
  <c r="C4310" i="1"/>
  <c r="B4310" i="1" s="1"/>
  <c r="E4309" i="1"/>
  <c r="C4309" i="1"/>
  <c r="B4309" i="1" s="1"/>
  <c r="E4308" i="1"/>
  <c r="C4308" i="1"/>
  <c r="B4308" i="1" s="1"/>
  <c r="E4307" i="1"/>
  <c r="C4307" i="1"/>
  <c r="B4307" i="1" s="1"/>
  <c r="E4306" i="1"/>
  <c r="C4306" i="1"/>
  <c r="B4306" i="1" s="1"/>
  <c r="E4305" i="1"/>
  <c r="C4305" i="1"/>
  <c r="B4305" i="1" s="1"/>
  <c r="E4304" i="1"/>
  <c r="C4304" i="1"/>
  <c r="B4304" i="1" s="1"/>
  <c r="E4303" i="1"/>
  <c r="C4303" i="1"/>
  <c r="B4303" i="1" s="1"/>
  <c r="E4302" i="1"/>
  <c r="C4302" i="1"/>
  <c r="B4302" i="1" s="1"/>
  <c r="E4301" i="1"/>
  <c r="C4301" i="1"/>
  <c r="B4301" i="1" s="1"/>
  <c r="E4300" i="1"/>
  <c r="C4300" i="1"/>
  <c r="B4300" i="1" s="1"/>
  <c r="E4299" i="1"/>
  <c r="C4299" i="1"/>
  <c r="B4299" i="1" s="1"/>
  <c r="E4298" i="1"/>
  <c r="C4298" i="1"/>
  <c r="B4298" i="1" s="1"/>
  <c r="E4297" i="1"/>
  <c r="C4297" i="1"/>
  <c r="B4297" i="1" s="1"/>
  <c r="E4296" i="1"/>
  <c r="C4296" i="1"/>
  <c r="B4296" i="1" s="1"/>
  <c r="E4295" i="1"/>
  <c r="C4295" i="1"/>
  <c r="B4295" i="1" s="1"/>
  <c r="E4294" i="1"/>
  <c r="C4294" i="1"/>
  <c r="B4294" i="1" s="1"/>
  <c r="E4293" i="1"/>
  <c r="C4293" i="1"/>
  <c r="B4293" i="1" s="1"/>
  <c r="E4292" i="1"/>
  <c r="C4292" i="1"/>
  <c r="B4292" i="1" s="1"/>
  <c r="E4291" i="1"/>
  <c r="C4291" i="1"/>
  <c r="B4291" i="1" s="1"/>
  <c r="E4290" i="1"/>
  <c r="C4290" i="1"/>
  <c r="B4290" i="1" s="1"/>
  <c r="E4289" i="1"/>
  <c r="C4289" i="1"/>
  <c r="B4289" i="1" s="1"/>
  <c r="E4288" i="1"/>
  <c r="C4288" i="1"/>
  <c r="B4288" i="1" s="1"/>
  <c r="E4287" i="1"/>
  <c r="C4287" i="1"/>
  <c r="B4287" i="1" s="1"/>
  <c r="E4286" i="1"/>
  <c r="C4286" i="1"/>
  <c r="B4286" i="1" s="1"/>
  <c r="E4285" i="1"/>
  <c r="C4285" i="1"/>
  <c r="B4285" i="1" s="1"/>
  <c r="E4284" i="1"/>
  <c r="C4284" i="1"/>
  <c r="B4284" i="1" s="1"/>
  <c r="E4283" i="1"/>
  <c r="C4283" i="1"/>
  <c r="B4283" i="1" s="1"/>
  <c r="E4282" i="1"/>
  <c r="C4282" i="1"/>
  <c r="B4282" i="1" s="1"/>
  <c r="E4281" i="1"/>
  <c r="C4281" i="1"/>
  <c r="B4281" i="1" s="1"/>
  <c r="E4280" i="1"/>
  <c r="C4280" i="1"/>
  <c r="B4280" i="1" s="1"/>
  <c r="E4279" i="1"/>
  <c r="C4279" i="1"/>
  <c r="B4279" i="1" s="1"/>
  <c r="E4278" i="1"/>
  <c r="C4278" i="1"/>
  <c r="B4278" i="1" s="1"/>
  <c r="E4277" i="1"/>
  <c r="C4277" i="1"/>
  <c r="B4277" i="1" s="1"/>
  <c r="E4276" i="1"/>
  <c r="C4276" i="1"/>
  <c r="B4276" i="1" s="1"/>
  <c r="E4275" i="1"/>
  <c r="C4275" i="1"/>
  <c r="B4275" i="1" s="1"/>
  <c r="E4274" i="1"/>
  <c r="C4274" i="1"/>
  <c r="B4274" i="1" s="1"/>
  <c r="E4273" i="1"/>
  <c r="C4273" i="1"/>
  <c r="B4273" i="1" s="1"/>
  <c r="E4272" i="1"/>
  <c r="C4272" i="1"/>
  <c r="B4272" i="1" s="1"/>
  <c r="E4271" i="1"/>
  <c r="C4271" i="1"/>
  <c r="B4271" i="1" s="1"/>
  <c r="E4270" i="1"/>
  <c r="C4270" i="1"/>
  <c r="B4270" i="1" s="1"/>
  <c r="E4269" i="1"/>
  <c r="C4269" i="1"/>
  <c r="B4269" i="1" s="1"/>
  <c r="E4268" i="1"/>
  <c r="C4268" i="1"/>
  <c r="B4268" i="1" s="1"/>
  <c r="E4267" i="1"/>
  <c r="C4267" i="1"/>
  <c r="B4267" i="1" s="1"/>
  <c r="E4266" i="1"/>
  <c r="C4266" i="1"/>
  <c r="B4266" i="1" s="1"/>
  <c r="A4266" i="1"/>
  <c r="E4265" i="1"/>
  <c r="H4265" i="1" s="1"/>
  <c r="C4265" i="1"/>
  <c r="B4265" i="1" s="1"/>
  <c r="A4265" i="1"/>
  <c r="E4264" i="1"/>
  <c r="C4264" i="1"/>
  <c r="B4264" i="1" s="1"/>
  <c r="A4264" i="1"/>
  <c r="E4263" i="1"/>
  <c r="C4263" i="1"/>
  <c r="B4263" i="1" s="1"/>
  <c r="A4263" i="1"/>
  <c r="E4262" i="1"/>
  <c r="C4262" i="1"/>
  <c r="B4262" i="1" s="1"/>
  <c r="A4262" i="1"/>
  <c r="E4261" i="1"/>
  <c r="C4261" i="1"/>
  <c r="B4261" i="1" s="1"/>
  <c r="A4261" i="1"/>
  <c r="E4260" i="1"/>
  <c r="C4260" i="1"/>
  <c r="B4260" i="1" s="1"/>
  <c r="A4260" i="1"/>
  <c r="E4259" i="1"/>
  <c r="C4259" i="1"/>
  <c r="B4259" i="1" s="1"/>
  <c r="A4259" i="1"/>
  <c r="E4258" i="1"/>
  <c r="C4258" i="1"/>
  <c r="B4258" i="1" s="1"/>
  <c r="A4258" i="1"/>
  <c r="E4257" i="1"/>
  <c r="C4257" i="1"/>
  <c r="B4257" i="1" s="1"/>
  <c r="A4257" i="1"/>
  <c r="E4256" i="1"/>
  <c r="C4256" i="1"/>
  <c r="B4256" i="1" s="1"/>
  <c r="A4256" i="1"/>
  <c r="E4255" i="1"/>
  <c r="C4255" i="1"/>
  <c r="B4255" i="1" s="1"/>
  <c r="A4255" i="1"/>
  <c r="E4254" i="1"/>
  <c r="C4254" i="1"/>
  <c r="B4254" i="1" s="1"/>
  <c r="A4254" i="1"/>
  <c r="E4253" i="1"/>
  <c r="C4253" i="1"/>
  <c r="B4253" i="1" s="1"/>
  <c r="A4253" i="1"/>
  <c r="E4252" i="1"/>
  <c r="C4252" i="1"/>
  <c r="B4252" i="1" s="1"/>
  <c r="A4252" i="1"/>
  <c r="E4251" i="1"/>
  <c r="H4251" i="1" s="1"/>
  <c r="C4251" i="1"/>
  <c r="B4251" i="1" s="1"/>
  <c r="A4251" i="1"/>
  <c r="E4250" i="1"/>
  <c r="C4250" i="1"/>
  <c r="B4250" i="1" s="1"/>
  <c r="A4250" i="1"/>
  <c r="E4249" i="1"/>
  <c r="C4249" i="1"/>
  <c r="B4249" i="1" s="1"/>
  <c r="A4249" i="1"/>
  <c r="E4248" i="1"/>
  <c r="C4248" i="1"/>
  <c r="B4248" i="1" s="1"/>
  <c r="A4248" i="1"/>
  <c r="E4247" i="1"/>
  <c r="C4247" i="1"/>
  <c r="B4247" i="1" s="1"/>
  <c r="A4247" i="1"/>
  <c r="E4246" i="1"/>
  <c r="C4246" i="1"/>
  <c r="B4246" i="1" s="1"/>
  <c r="A4246" i="1"/>
  <c r="E4245" i="1"/>
  <c r="C4245" i="1"/>
  <c r="B4245" i="1" s="1"/>
  <c r="A4245" i="1"/>
  <c r="E4244" i="1"/>
  <c r="C4244" i="1"/>
  <c r="B4244" i="1" s="1"/>
  <c r="A4244" i="1"/>
  <c r="E4243" i="1"/>
  <c r="C4243" i="1"/>
  <c r="B4243" i="1" s="1"/>
  <c r="A4243" i="1"/>
  <c r="E4242" i="1"/>
  <c r="C4242" i="1"/>
  <c r="B4242" i="1" s="1"/>
  <c r="A4242" i="1"/>
  <c r="E4241" i="1"/>
  <c r="C4241" i="1"/>
  <c r="B4241" i="1" s="1"/>
  <c r="A4241" i="1"/>
  <c r="E4240" i="1"/>
  <c r="C4240" i="1"/>
  <c r="B4240" i="1" s="1"/>
  <c r="A4240" i="1"/>
  <c r="E4239" i="1"/>
  <c r="C4239" i="1"/>
  <c r="B4239" i="1" s="1"/>
  <c r="A4239" i="1"/>
  <c r="E4238" i="1"/>
  <c r="C4238" i="1"/>
  <c r="B4238" i="1" s="1"/>
  <c r="A4238" i="1"/>
  <c r="E4237" i="1"/>
  <c r="C4237" i="1"/>
  <c r="B4237" i="1" s="1"/>
  <c r="A4237" i="1"/>
  <c r="E4236" i="1"/>
  <c r="C4236" i="1"/>
  <c r="B4236" i="1" s="1"/>
  <c r="A4236" i="1"/>
  <c r="E4235" i="1"/>
  <c r="C4235" i="1"/>
  <c r="B4235" i="1" s="1"/>
  <c r="A4235" i="1"/>
  <c r="E4234" i="1"/>
  <c r="C4234" i="1"/>
  <c r="B4234" i="1" s="1"/>
  <c r="A4234" i="1"/>
  <c r="E4233" i="1"/>
  <c r="C4233" i="1"/>
  <c r="B4233" i="1" s="1"/>
  <c r="A4233" i="1"/>
  <c r="E4232" i="1"/>
  <c r="C4232" i="1"/>
  <c r="B4232" i="1" s="1"/>
  <c r="A4232" i="1"/>
  <c r="E4231" i="1"/>
  <c r="C4231" i="1"/>
  <c r="B4231" i="1" s="1"/>
  <c r="A4231" i="1"/>
  <c r="E4230" i="1"/>
  <c r="C4230" i="1"/>
  <c r="B4230" i="1" s="1"/>
  <c r="A4230" i="1"/>
  <c r="E4229" i="1"/>
  <c r="C4229" i="1"/>
  <c r="B4229" i="1" s="1"/>
  <c r="A4229" i="1"/>
  <c r="E4228" i="1"/>
  <c r="C4228" i="1"/>
  <c r="B4228" i="1" s="1"/>
  <c r="A4228" i="1"/>
  <c r="E4227" i="1"/>
  <c r="C4227" i="1"/>
  <c r="B4227" i="1" s="1"/>
  <c r="A4227" i="1"/>
  <c r="E4226" i="1"/>
  <c r="C4226" i="1"/>
  <c r="B4226" i="1" s="1"/>
  <c r="A4226" i="1"/>
  <c r="E4225" i="1"/>
  <c r="C4225" i="1"/>
  <c r="B4225" i="1" s="1"/>
  <c r="A4225" i="1"/>
  <c r="E4224" i="1"/>
  <c r="C4224" i="1"/>
  <c r="B4224" i="1" s="1"/>
  <c r="A4224" i="1"/>
  <c r="E4223" i="1"/>
  <c r="C4223" i="1"/>
  <c r="B4223" i="1" s="1"/>
  <c r="A4223" i="1"/>
  <c r="E4222" i="1"/>
  <c r="H4222" i="1" s="1"/>
  <c r="C4222" i="1"/>
  <c r="B4222" i="1" s="1"/>
  <c r="A4222" i="1"/>
  <c r="E4221" i="1"/>
  <c r="C4221" i="1"/>
  <c r="B4221" i="1" s="1"/>
  <c r="A4221" i="1"/>
  <c r="E4220" i="1"/>
  <c r="C4220" i="1"/>
  <c r="B4220" i="1" s="1"/>
  <c r="A4220" i="1"/>
  <c r="E4219" i="1"/>
  <c r="C4219" i="1"/>
  <c r="B4219" i="1" s="1"/>
  <c r="A4219" i="1"/>
  <c r="E4218" i="1"/>
  <c r="C4218" i="1"/>
  <c r="B4218" i="1" s="1"/>
  <c r="E4217" i="1"/>
  <c r="C4217" i="1"/>
  <c r="B4217" i="1" s="1"/>
  <c r="E4216" i="1"/>
  <c r="C4216" i="1"/>
  <c r="B4216" i="1" s="1"/>
  <c r="E4215" i="1"/>
  <c r="C4215" i="1"/>
  <c r="B4215" i="1" s="1"/>
  <c r="A4215" i="1"/>
  <c r="E4214" i="1"/>
  <c r="C4214" i="1"/>
  <c r="B4214" i="1" s="1"/>
  <c r="A4214" i="1"/>
  <c r="E4213" i="1"/>
  <c r="C4213" i="1"/>
  <c r="B4213" i="1" s="1"/>
  <c r="A4213" i="1"/>
  <c r="E4212" i="1"/>
  <c r="C4212" i="1"/>
  <c r="B4212" i="1" s="1"/>
  <c r="A4212" i="1"/>
  <c r="E4211" i="1"/>
  <c r="C4211" i="1"/>
  <c r="B4211" i="1" s="1"/>
  <c r="A4211" i="1"/>
  <c r="E4210" i="1"/>
  <c r="H4210" i="1" s="1"/>
  <c r="C4210" i="1"/>
  <c r="B4210" i="1" s="1"/>
  <c r="A4210" i="1"/>
  <c r="E4209" i="1"/>
  <c r="C4209" i="1"/>
  <c r="B4209" i="1" s="1"/>
  <c r="A4209" i="1"/>
  <c r="E4208" i="1"/>
  <c r="C4208" i="1"/>
  <c r="B4208" i="1" s="1"/>
  <c r="A4208" i="1"/>
  <c r="E4207" i="1"/>
  <c r="C4207" i="1"/>
  <c r="B4207" i="1" s="1"/>
  <c r="A4207" i="1"/>
  <c r="E4206" i="1"/>
  <c r="C4206" i="1"/>
  <c r="B4206" i="1" s="1"/>
  <c r="A4206" i="1"/>
  <c r="E4205" i="1"/>
  <c r="C4205" i="1"/>
  <c r="B4205" i="1" s="1"/>
  <c r="A4205" i="1"/>
  <c r="E4204" i="1"/>
  <c r="C4204" i="1"/>
  <c r="B4204" i="1" s="1"/>
  <c r="A4204" i="1"/>
  <c r="E4203" i="1"/>
  <c r="C4203" i="1"/>
  <c r="B4203" i="1" s="1"/>
  <c r="A4203" i="1"/>
  <c r="E4202" i="1"/>
  <c r="H4202" i="1" s="1"/>
  <c r="C4202" i="1"/>
  <c r="B4202" i="1" s="1"/>
  <c r="A4202" i="1"/>
  <c r="E4201" i="1"/>
  <c r="C4201" i="1"/>
  <c r="B4201" i="1" s="1"/>
  <c r="A4201" i="1"/>
  <c r="E4200" i="1"/>
  <c r="C4200" i="1"/>
  <c r="B4200" i="1" s="1"/>
  <c r="A4200" i="1"/>
  <c r="E4199" i="1"/>
  <c r="C4199" i="1"/>
  <c r="B4199" i="1" s="1"/>
  <c r="A4199" i="1"/>
  <c r="E4198" i="1"/>
  <c r="C4198" i="1"/>
  <c r="B4198" i="1" s="1"/>
  <c r="A4198" i="1"/>
  <c r="E4197" i="1"/>
  <c r="C4197" i="1"/>
  <c r="B4197" i="1" s="1"/>
  <c r="A4197" i="1"/>
  <c r="E4196" i="1"/>
  <c r="C4196" i="1"/>
  <c r="B4196" i="1" s="1"/>
  <c r="A4196" i="1"/>
  <c r="E4195" i="1"/>
  <c r="C4195" i="1"/>
  <c r="B4195" i="1" s="1"/>
  <c r="A4195" i="1"/>
  <c r="E4194" i="1"/>
  <c r="H4194" i="1" s="1"/>
  <c r="C4194" i="1"/>
  <c r="B4194" i="1" s="1"/>
  <c r="A4194" i="1"/>
  <c r="E4193" i="1"/>
  <c r="C4193" i="1"/>
  <c r="B4193" i="1" s="1"/>
  <c r="A4193" i="1"/>
  <c r="E4192" i="1"/>
  <c r="C4192" i="1"/>
  <c r="B4192" i="1" s="1"/>
  <c r="A4192" i="1"/>
  <c r="E4191" i="1"/>
  <c r="C4191" i="1"/>
  <c r="B4191" i="1" s="1"/>
  <c r="A4191" i="1"/>
  <c r="E4190" i="1"/>
  <c r="C4190" i="1"/>
  <c r="B4190" i="1" s="1"/>
  <c r="A4190" i="1"/>
  <c r="E4189" i="1"/>
  <c r="C4189" i="1"/>
  <c r="B4189" i="1" s="1"/>
  <c r="A4189" i="1"/>
  <c r="E4188" i="1"/>
  <c r="C4188" i="1"/>
  <c r="B4188" i="1" s="1"/>
  <c r="A4188" i="1"/>
  <c r="E4187" i="1"/>
  <c r="C4187" i="1"/>
  <c r="B4187" i="1" s="1"/>
  <c r="A4187" i="1"/>
  <c r="E4186" i="1"/>
  <c r="C4186" i="1"/>
  <c r="B4186" i="1" s="1"/>
  <c r="A4186" i="1"/>
  <c r="E4185" i="1"/>
  <c r="C4185" i="1"/>
  <c r="B4185" i="1" s="1"/>
  <c r="A4185" i="1"/>
  <c r="E4184" i="1"/>
  <c r="C4184" i="1"/>
  <c r="B4184" i="1" s="1"/>
  <c r="A4184" i="1"/>
  <c r="E4183" i="1"/>
  <c r="C4183" i="1"/>
  <c r="B4183" i="1" s="1"/>
  <c r="A4183" i="1"/>
  <c r="E4182" i="1"/>
  <c r="C4182" i="1"/>
  <c r="B4182" i="1" s="1"/>
  <c r="A4182" i="1"/>
  <c r="E4181" i="1"/>
  <c r="C4181" i="1"/>
  <c r="B4181" i="1" s="1"/>
  <c r="A4181" i="1"/>
  <c r="E4180" i="1"/>
  <c r="C4180" i="1"/>
  <c r="B4180" i="1" s="1"/>
  <c r="A4180" i="1"/>
  <c r="E4179" i="1"/>
  <c r="C4179" i="1"/>
  <c r="B4179" i="1" s="1"/>
  <c r="A4179" i="1"/>
  <c r="E4178" i="1"/>
  <c r="H4178" i="1" s="1"/>
  <c r="C4178" i="1"/>
  <c r="B4178" i="1" s="1"/>
  <c r="A4178" i="1"/>
  <c r="E4177" i="1"/>
  <c r="C4177" i="1"/>
  <c r="B4177" i="1" s="1"/>
  <c r="A4177" i="1"/>
  <c r="E4176" i="1"/>
  <c r="C4176" i="1"/>
  <c r="B4176" i="1" s="1"/>
  <c r="A4176" i="1"/>
  <c r="E4175" i="1"/>
  <c r="C4175" i="1"/>
  <c r="B4175" i="1" s="1"/>
  <c r="A4175" i="1"/>
  <c r="E4174" i="1"/>
  <c r="C4174" i="1"/>
  <c r="B4174" i="1" s="1"/>
  <c r="A4174" i="1"/>
  <c r="E4173" i="1"/>
  <c r="C4173" i="1"/>
  <c r="B4173" i="1" s="1"/>
  <c r="A4173" i="1"/>
  <c r="E4172" i="1"/>
  <c r="C4172" i="1"/>
  <c r="B4172" i="1" s="1"/>
  <c r="A4172" i="1"/>
  <c r="E4171" i="1"/>
  <c r="C4171" i="1"/>
  <c r="B4171" i="1" s="1"/>
  <c r="A4171" i="1"/>
  <c r="E4170" i="1"/>
  <c r="C4170" i="1"/>
  <c r="B4170" i="1" s="1"/>
  <c r="A4170" i="1"/>
  <c r="E4169" i="1"/>
  <c r="H4169" i="1" s="1"/>
  <c r="C4169" i="1"/>
  <c r="B4169" i="1" s="1"/>
  <c r="A4169" i="1"/>
  <c r="E4168" i="1"/>
  <c r="C4168" i="1"/>
  <c r="B4168" i="1" s="1"/>
  <c r="A4168" i="1"/>
  <c r="E4167" i="1"/>
  <c r="C4167" i="1"/>
  <c r="B4167" i="1" s="1"/>
  <c r="A4167" i="1"/>
  <c r="E4166" i="1"/>
  <c r="C4166" i="1"/>
  <c r="B4166" i="1" s="1"/>
  <c r="A4166" i="1"/>
  <c r="E4165" i="1"/>
  <c r="C4165" i="1"/>
  <c r="B4165" i="1" s="1"/>
  <c r="A4165" i="1"/>
  <c r="E4164" i="1"/>
  <c r="C4164" i="1"/>
  <c r="B4164" i="1" s="1"/>
  <c r="A4164" i="1"/>
  <c r="E4163" i="1"/>
  <c r="C4163" i="1"/>
  <c r="B4163" i="1" s="1"/>
  <c r="A4163" i="1"/>
  <c r="E4162" i="1"/>
  <c r="C4162" i="1"/>
  <c r="B4162" i="1" s="1"/>
  <c r="A4162" i="1"/>
  <c r="E4161" i="1"/>
  <c r="C4161" i="1"/>
  <c r="B4161" i="1" s="1"/>
  <c r="A4161" i="1"/>
  <c r="E4160" i="1"/>
  <c r="C4160" i="1"/>
  <c r="B4160" i="1" s="1"/>
  <c r="A4160" i="1"/>
  <c r="E4159" i="1"/>
  <c r="C4159" i="1"/>
  <c r="B4159" i="1" s="1"/>
  <c r="A4159" i="1"/>
  <c r="E4158" i="1"/>
  <c r="C4158" i="1"/>
  <c r="B4158" i="1" s="1"/>
  <c r="A4158" i="1"/>
  <c r="E4157" i="1"/>
  <c r="C4157" i="1"/>
  <c r="B4157" i="1" s="1"/>
  <c r="A4157" i="1"/>
  <c r="E4156" i="1"/>
  <c r="C4156" i="1"/>
  <c r="B4156" i="1" s="1"/>
  <c r="A4156" i="1"/>
  <c r="E4155" i="1"/>
  <c r="C4155" i="1"/>
  <c r="B4155" i="1" s="1"/>
  <c r="A4155" i="1"/>
  <c r="E4154" i="1"/>
  <c r="C4154" i="1"/>
  <c r="B4154" i="1" s="1"/>
  <c r="A4154" i="1"/>
  <c r="E4153" i="1"/>
  <c r="C4153" i="1"/>
  <c r="B4153" i="1" s="1"/>
  <c r="A4153" i="1"/>
  <c r="E4152" i="1"/>
  <c r="H4152" i="1" s="1"/>
  <c r="C4152" i="1"/>
  <c r="B4152" i="1" s="1"/>
  <c r="A4152" i="1"/>
  <c r="E4151" i="1"/>
  <c r="C4151" i="1"/>
  <c r="B4151" i="1" s="1"/>
  <c r="A4151" i="1"/>
  <c r="E4150" i="1"/>
  <c r="C4150" i="1"/>
  <c r="B4150" i="1" s="1"/>
  <c r="A4150" i="1"/>
  <c r="E4149" i="1"/>
  <c r="C4149" i="1"/>
  <c r="B4149" i="1" s="1"/>
  <c r="A4149" i="1"/>
  <c r="E4148" i="1"/>
  <c r="C4148" i="1"/>
  <c r="B4148" i="1" s="1"/>
  <c r="A4148" i="1"/>
  <c r="E4147" i="1"/>
  <c r="C4147" i="1"/>
  <c r="B4147" i="1" s="1"/>
  <c r="E4146" i="1"/>
  <c r="C4146" i="1"/>
  <c r="B4146" i="1" s="1"/>
  <c r="E4145" i="1"/>
  <c r="C4145" i="1"/>
  <c r="B4145" i="1" s="1"/>
  <c r="E4144" i="1"/>
  <c r="C4144" i="1"/>
  <c r="B4144" i="1" s="1"/>
  <c r="E4143" i="1"/>
  <c r="C4143" i="1"/>
  <c r="B4143" i="1" s="1"/>
  <c r="A4143" i="1"/>
  <c r="E4142" i="1"/>
  <c r="C4142" i="1"/>
  <c r="B4142" i="1" s="1"/>
  <c r="A4142" i="1"/>
  <c r="E4141" i="1"/>
  <c r="C4141" i="1"/>
  <c r="B4141" i="1" s="1"/>
  <c r="A4141" i="1"/>
  <c r="E4140" i="1"/>
  <c r="C4140" i="1"/>
  <c r="B4140" i="1" s="1"/>
  <c r="A4140" i="1"/>
  <c r="E4139" i="1"/>
  <c r="C4139" i="1"/>
  <c r="B4139" i="1" s="1"/>
  <c r="A4139" i="1"/>
  <c r="E4138" i="1"/>
  <c r="C4138" i="1"/>
  <c r="B4138" i="1" s="1"/>
  <c r="A4138" i="1"/>
  <c r="E4137" i="1"/>
  <c r="C4137" i="1"/>
  <c r="B4137" i="1" s="1"/>
  <c r="A4137" i="1"/>
  <c r="E4136" i="1"/>
  <c r="C4136" i="1"/>
  <c r="B4136" i="1" s="1"/>
  <c r="A4136" i="1"/>
  <c r="E4135" i="1"/>
  <c r="C4135" i="1"/>
  <c r="B4135" i="1" s="1"/>
  <c r="A4135" i="1"/>
  <c r="E4134" i="1"/>
  <c r="C4134" i="1"/>
  <c r="B4134" i="1" s="1"/>
  <c r="A4134" i="1"/>
  <c r="E4133" i="1"/>
  <c r="C4133" i="1"/>
  <c r="B4133" i="1" s="1"/>
  <c r="A4133" i="1"/>
  <c r="E4132" i="1"/>
  <c r="C4132" i="1"/>
  <c r="B4132" i="1" s="1"/>
  <c r="A4132" i="1"/>
  <c r="E4131" i="1"/>
  <c r="C4131" i="1"/>
  <c r="B4131" i="1" s="1"/>
  <c r="A4131" i="1"/>
  <c r="E4130" i="1"/>
  <c r="C4130" i="1"/>
  <c r="B4130" i="1" s="1"/>
  <c r="A4130" i="1"/>
  <c r="E4129" i="1"/>
  <c r="H4129" i="1" s="1"/>
  <c r="C4129" i="1"/>
  <c r="B4129" i="1" s="1"/>
  <c r="A4129" i="1"/>
  <c r="E4128" i="1"/>
  <c r="C4128" i="1"/>
  <c r="B4128" i="1" s="1"/>
  <c r="A4128" i="1"/>
  <c r="E4127" i="1"/>
  <c r="C4127" i="1"/>
  <c r="B4127" i="1" s="1"/>
  <c r="A4127" i="1"/>
  <c r="E4126" i="1"/>
  <c r="C4126" i="1"/>
  <c r="B4126" i="1" s="1"/>
  <c r="A4126" i="1"/>
  <c r="E4125" i="1"/>
  <c r="C4125" i="1"/>
  <c r="B4125" i="1" s="1"/>
  <c r="A4125" i="1"/>
  <c r="E4124" i="1"/>
  <c r="C4124" i="1"/>
  <c r="B4124" i="1" s="1"/>
  <c r="A4124" i="1"/>
  <c r="E4123" i="1"/>
  <c r="C4123" i="1"/>
  <c r="B4123" i="1" s="1"/>
  <c r="A4123" i="1"/>
  <c r="E4122" i="1"/>
  <c r="C4122" i="1"/>
  <c r="B4122" i="1" s="1"/>
  <c r="A4122" i="1"/>
  <c r="E4121" i="1"/>
  <c r="C4121" i="1"/>
  <c r="B4121" i="1" s="1"/>
  <c r="A4121" i="1"/>
  <c r="E4120" i="1"/>
  <c r="C4120" i="1"/>
  <c r="B4120" i="1" s="1"/>
  <c r="A4120" i="1"/>
  <c r="E4119" i="1"/>
  <c r="C4119" i="1"/>
  <c r="B4119" i="1" s="1"/>
  <c r="A4119" i="1"/>
  <c r="E4118" i="1"/>
  <c r="C4118" i="1"/>
  <c r="B4118" i="1" s="1"/>
  <c r="A4118" i="1"/>
  <c r="E4117" i="1"/>
  <c r="C4117" i="1"/>
  <c r="B4117" i="1" s="1"/>
  <c r="A4117" i="1"/>
  <c r="E4116" i="1"/>
  <c r="C4116" i="1"/>
  <c r="B4116" i="1" s="1"/>
  <c r="A4116" i="1"/>
  <c r="E4115" i="1"/>
  <c r="C4115" i="1"/>
  <c r="B4115" i="1" s="1"/>
  <c r="A4115" i="1"/>
  <c r="E4114" i="1"/>
  <c r="C4114" i="1"/>
  <c r="B4114" i="1" s="1"/>
  <c r="A4114" i="1"/>
  <c r="E4113" i="1"/>
  <c r="C4113" i="1"/>
  <c r="B4113" i="1" s="1"/>
  <c r="A4113" i="1"/>
  <c r="E4112" i="1"/>
  <c r="C4112" i="1"/>
  <c r="B4112" i="1" s="1"/>
  <c r="A4112" i="1"/>
  <c r="E4111" i="1"/>
  <c r="C4111" i="1"/>
  <c r="B4111" i="1" s="1"/>
  <c r="A4111" i="1"/>
  <c r="E4110" i="1"/>
  <c r="C4110" i="1"/>
  <c r="B4110" i="1" s="1"/>
  <c r="A4110" i="1"/>
  <c r="E4109" i="1"/>
  <c r="C4109" i="1"/>
  <c r="B4109" i="1" s="1"/>
  <c r="A4109" i="1"/>
  <c r="E4108" i="1"/>
  <c r="C4108" i="1"/>
  <c r="B4108" i="1" s="1"/>
  <c r="A4108" i="1"/>
  <c r="E4107" i="1"/>
  <c r="C4107" i="1"/>
  <c r="B4107" i="1" s="1"/>
  <c r="A4107" i="1"/>
  <c r="E4106" i="1"/>
  <c r="C4106" i="1"/>
  <c r="B4106" i="1" s="1"/>
  <c r="A4106" i="1"/>
  <c r="E4105" i="1"/>
  <c r="C4105" i="1"/>
  <c r="B4105" i="1" s="1"/>
  <c r="A4105" i="1"/>
  <c r="E4104" i="1"/>
  <c r="C4104" i="1"/>
  <c r="B4104" i="1" s="1"/>
  <c r="A4104" i="1"/>
  <c r="E4103" i="1"/>
  <c r="C4103" i="1"/>
  <c r="B4103" i="1" s="1"/>
  <c r="A4103" i="1"/>
  <c r="E4102" i="1"/>
  <c r="C4102" i="1"/>
  <c r="B4102" i="1" s="1"/>
  <c r="A4102" i="1"/>
  <c r="E4101" i="1"/>
  <c r="C4101" i="1"/>
  <c r="B4101" i="1" s="1"/>
  <c r="A4101" i="1"/>
  <c r="E4100" i="1"/>
  <c r="H4100" i="1" s="1"/>
  <c r="C4100" i="1"/>
  <c r="B4100" i="1" s="1"/>
  <c r="E4099" i="1"/>
  <c r="C4099" i="1"/>
  <c r="B4099" i="1" s="1"/>
  <c r="A4099" i="1"/>
  <c r="E4098" i="1"/>
  <c r="C4098" i="1"/>
  <c r="B4098" i="1" s="1"/>
  <c r="A4098" i="1"/>
  <c r="E4097" i="1"/>
  <c r="C4097" i="1"/>
  <c r="B4097" i="1" s="1"/>
  <c r="E4096" i="1"/>
  <c r="C4096" i="1"/>
  <c r="B4096" i="1" s="1"/>
  <c r="E4095" i="1"/>
  <c r="C4095" i="1"/>
  <c r="B4095" i="1" s="1"/>
  <c r="E4094" i="1"/>
  <c r="C4094" i="1"/>
  <c r="B4094" i="1" s="1"/>
  <c r="E4093" i="1"/>
  <c r="C4093" i="1"/>
  <c r="B4093" i="1" s="1"/>
  <c r="E4092" i="1"/>
  <c r="C4092" i="1"/>
  <c r="B4092" i="1" s="1"/>
  <c r="E4091" i="1"/>
  <c r="C4091" i="1"/>
  <c r="B4091" i="1" s="1"/>
  <c r="E4090" i="1"/>
  <c r="C4090" i="1"/>
  <c r="B4090" i="1" s="1"/>
  <c r="E4089" i="1"/>
  <c r="C4089" i="1"/>
  <c r="B4089" i="1" s="1"/>
  <c r="E4088" i="1"/>
  <c r="C4088" i="1"/>
  <c r="B4088" i="1" s="1"/>
  <c r="E4087" i="1"/>
  <c r="C4087" i="1"/>
  <c r="B4087" i="1" s="1"/>
  <c r="E4086" i="1"/>
  <c r="C4086" i="1"/>
  <c r="B4086" i="1" s="1"/>
  <c r="E4085" i="1"/>
  <c r="C4085" i="1"/>
  <c r="B4085" i="1" s="1"/>
  <c r="E4084" i="1"/>
  <c r="C4084" i="1"/>
  <c r="B4084" i="1" s="1"/>
  <c r="E4083" i="1"/>
  <c r="C4083" i="1"/>
  <c r="B4083" i="1" s="1"/>
  <c r="E4082" i="1"/>
  <c r="C4082" i="1"/>
  <c r="B4082" i="1" s="1"/>
  <c r="E4081" i="1"/>
  <c r="C4081" i="1"/>
  <c r="B4081" i="1" s="1"/>
  <c r="E4080" i="1"/>
  <c r="H4080" i="1" s="1"/>
  <c r="C4080" i="1"/>
  <c r="B4080" i="1" s="1"/>
  <c r="E4079" i="1"/>
  <c r="C4079" i="1"/>
  <c r="B4079" i="1" s="1"/>
  <c r="A4079" i="1"/>
  <c r="E4078" i="1"/>
  <c r="C4078" i="1"/>
  <c r="B4078" i="1" s="1"/>
  <c r="A4078" i="1"/>
  <c r="E4077" i="1"/>
  <c r="C4077" i="1"/>
  <c r="B4077" i="1" s="1"/>
  <c r="E4076" i="1"/>
  <c r="C4076" i="1"/>
  <c r="B4076" i="1" s="1"/>
  <c r="A4076" i="1"/>
  <c r="E4075" i="1"/>
  <c r="C4075" i="1"/>
  <c r="B4075" i="1" s="1"/>
  <c r="E4074" i="1"/>
  <c r="C4074" i="1"/>
  <c r="B4074" i="1" s="1"/>
  <c r="E4073" i="1"/>
  <c r="C4073" i="1"/>
  <c r="B4073" i="1" s="1"/>
  <c r="E4072" i="1"/>
  <c r="C4072" i="1"/>
  <c r="B4072" i="1" s="1"/>
  <c r="A4072" i="1"/>
  <c r="E4071" i="1"/>
  <c r="C4071" i="1"/>
  <c r="B4071" i="1" s="1"/>
  <c r="A4071" i="1"/>
  <c r="E4070" i="1"/>
  <c r="C4070" i="1"/>
  <c r="B4070" i="1" s="1"/>
  <c r="E4069" i="1"/>
  <c r="C4069" i="1"/>
  <c r="B4069" i="1" s="1"/>
  <c r="E4068" i="1"/>
  <c r="C4068" i="1"/>
  <c r="B4068" i="1" s="1"/>
  <c r="E4067" i="1"/>
  <c r="C4067" i="1"/>
  <c r="B4067" i="1" s="1"/>
  <c r="E4066" i="1"/>
  <c r="C4066" i="1"/>
  <c r="B4066" i="1" s="1"/>
  <c r="E4065" i="1"/>
  <c r="C4065" i="1"/>
  <c r="B4065" i="1" s="1"/>
  <c r="E4064" i="1"/>
  <c r="C4064" i="1"/>
  <c r="B4064" i="1" s="1"/>
  <c r="E4063" i="1"/>
  <c r="C4063" i="1"/>
  <c r="B4063" i="1" s="1"/>
  <c r="E4062" i="1"/>
  <c r="C4062" i="1"/>
  <c r="B4062" i="1" s="1"/>
  <c r="E4061" i="1"/>
  <c r="C4061" i="1"/>
  <c r="B4061" i="1" s="1"/>
  <c r="E4060" i="1"/>
  <c r="C4060" i="1"/>
  <c r="B4060" i="1" s="1"/>
  <c r="E4059" i="1"/>
  <c r="C4059" i="1"/>
  <c r="B4059" i="1" s="1"/>
  <c r="E4058" i="1"/>
  <c r="C4058" i="1"/>
  <c r="B4058" i="1" s="1"/>
  <c r="E4057" i="1"/>
  <c r="C4057" i="1"/>
  <c r="B4057" i="1" s="1"/>
  <c r="E4056" i="1"/>
  <c r="C4056" i="1"/>
  <c r="B4056" i="1" s="1"/>
  <c r="E4055" i="1"/>
  <c r="C4055" i="1"/>
  <c r="B4055" i="1" s="1"/>
  <c r="E4054" i="1"/>
  <c r="C4054" i="1"/>
  <c r="B4054" i="1" s="1"/>
  <c r="A4054" i="1"/>
  <c r="E4053" i="1"/>
  <c r="C4053" i="1"/>
  <c r="B4053" i="1" s="1"/>
  <c r="A4053" i="1"/>
  <c r="E4052" i="1"/>
  <c r="C4052" i="1"/>
  <c r="B4052" i="1" s="1"/>
  <c r="A4052" i="1"/>
  <c r="E4051" i="1"/>
  <c r="C4051" i="1"/>
  <c r="B4051" i="1" s="1"/>
  <c r="A4051" i="1"/>
  <c r="E4050" i="1"/>
  <c r="C4050" i="1"/>
  <c r="B4050" i="1" s="1"/>
  <c r="A4050" i="1"/>
  <c r="E4049" i="1"/>
  <c r="C4049" i="1"/>
  <c r="B4049" i="1" s="1"/>
  <c r="A4049" i="1"/>
  <c r="E4048" i="1"/>
  <c r="C4048" i="1"/>
  <c r="B4048" i="1" s="1"/>
  <c r="A4048" i="1"/>
  <c r="E4047" i="1"/>
  <c r="H4047" i="1" s="1"/>
  <c r="C4047" i="1"/>
  <c r="B4047" i="1" s="1"/>
  <c r="A4047" i="1"/>
  <c r="E4046" i="1"/>
  <c r="C4046" i="1"/>
  <c r="B4046" i="1" s="1"/>
  <c r="A4046" i="1"/>
  <c r="E4045" i="1"/>
  <c r="C4045" i="1"/>
  <c r="B4045" i="1" s="1"/>
  <c r="A4045" i="1"/>
  <c r="E4044" i="1"/>
  <c r="C4044" i="1"/>
  <c r="B4044" i="1" s="1"/>
  <c r="A4044" i="1"/>
  <c r="E4043" i="1"/>
  <c r="C4043" i="1"/>
  <c r="B4043" i="1" s="1"/>
  <c r="A4043" i="1"/>
  <c r="E4042" i="1"/>
  <c r="C4042" i="1"/>
  <c r="B4042" i="1" s="1"/>
  <c r="A4042" i="1"/>
  <c r="E4041" i="1"/>
  <c r="C4041" i="1"/>
  <c r="B4041" i="1" s="1"/>
  <c r="A4041" i="1"/>
  <c r="E4040" i="1"/>
  <c r="C4040" i="1"/>
  <c r="B4040" i="1" s="1"/>
  <c r="A4040" i="1"/>
  <c r="E4039" i="1"/>
  <c r="C4039" i="1"/>
  <c r="B4039" i="1" s="1"/>
  <c r="A4039" i="1"/>
  <c r="E4038" i="1"/>
  <c r="C4038" i="1"/>
  <c r="B4038" i="1" s="1"/>
  <c r="A4038" i="1"/>
  <c r="E4037" i="1"/>
  <c r="C4037" i="1"/>
  <c r="B4037" i="1" s="1"/>
  <c r="A4037" i="1"/>
  <c r="E4036" i="1"/>
  <c r="H4036" i="1" s="1"/>
  <c r="C4036" i="1"/>
  <c r="B4036" i="1" s="1"/>
  <c r="A4036" i="1"/>
  <c r="E4035" i="1"/>
  <c r="C4035" i="1"/>
  <c r="B4035" i="1" s="1"/>
  <c r="A4035" i="1"/>
  <c r="E4034" i="1"/>
  <c r="C4034" i="1"/>
  <c r="B4034" i="1" s="1"/>
  <c r="A4034" i="1"/>
  <c r="E4033" i="1"/>
  <c r="C4033" i="1"/>
  <c r="B4033" i="1" s="1"/>
  <c r="A4033" i="1"/>
  <c r="E4032" i="1"/>
  <c r="C4032" i="1"/>
  <c r="B4032" i="1" s="1"/>
  <c r="A4032" i="1"/>
  <c r="E4031" i="1"/>
  <c r="C4031" i="1"/>
  <c r="B4031" i="1" s="1"/>
  <c r="A4031" i="1"/>
  <c r="E4030" i="1"/>
  <c r="C4030" i="1"/>
  <c r="B4030" i="1" s="1"/>
  <c r="E4029" i="1"/>
  <c r="C4029" i="1"/>
  <c r="B4029" i="1" s="1"/>
  <c r="A4029" i="1"/>
  <c r="E4028" i="1"/>
  <c r="C4028" i="1"/>
  <c r="B4028" i="1" s="1"/>
  <c r="A4028" i="1"/>
  <c r="E4027" i="1"/>
  <c r="C4027" i="1"/>
  <c r="B4027" i="1" s="1"/>
  <c r="A4027" i="1"/>
  <c r="E4026" i="1"/>
  <c r="C4026" i="1"/>
  <c r="B4026" i="1" s="1"/>
  <c r="A4026" i="1"/>
  <c r="E4025" i="1"/>
  <c r="C4025" i="1"/>
  <c r="B4025" i="1" s="1"/>
  <c r="A4025" i="1"/>
  <c r="E4024" i="1"/>
  <c r="C4024" i="1"/>
  <c r="B4024" i="1" s="1"/>
  <c r="A4024" i="1"/>
  <c r="E4023" i="1"/>
  <c r="C4023" i="1"/>
  <c r="B4023" i="1" s="1"/>
  <c r="A4023" i="1"/>
  <c r="E4022" i="1"/>
  <c r="C4022" i="1"/>
  <c r="B4022" i="1" s="1"/>
  <c r="A4022" i="1"/>
  <c r="E4021" i="1"/>
  <c r="C4021" i="1"/>
  <c r="B4021" i="1" s="1"/>
  <c r="A4021" i="1"/>
  <c r="E4020" i="1"/>
  <c r="C4020" i="1"/>
  <c r="B4020" i="1" s="1"/>
  <c r="A4020" i="1"/>
  <c r="E4019" i="1"/>
  <c r="C4019" i="1"/>
  <c r="B4019" i="1" s="1"/>
  <c r="A4019" i="1"/>
  <c r="E4018" i="1"/>
  <c r="C4018" i="1"/>
  <c r="B4018" i="1" s="1"/>
  <c r="A4018" i="1"/>
  <c r="E4017" i="1"/>
  <c r="C4017" i="1"/>
  <c r="B4017" i="1" s="1"/>
  <c r="A4017" i="1"/>
  <c r="E4016" i="1"/>
  <c r="C4016" i="1"/>
  <c r="B4016" i="1" s="1"/>
  <c r="A4016" i="1"/>
  <c r="E4015" i="1"/>
  <c r="C4015" i="1"/>
  <c r="B4015" i="1" s="1"/>
  <c r="A4015" i="1"/>
  <c r="E4014" i="1"/>
  <c r="C4014" i="1"/>
  <c r="B4014" i="1" s="1"/>
  <c r="A4014" i="1"/>
  <c r="E4013" i="1"/>
  <c r="C4013" i="1"/>
  <c r="B4013" i="1" s="1"/>
  <c r="A4013" i="1"/>
  <c r="E4012" i="1"/>
  <c r="C4012" i="1"/>
  <c r="B4012" i="1" s="1"/>
  <c r="A4012" i="1"/>
  <c r="E4011" i="1"/>
  <c r="C4011" i="1"/>
  <c r="B4011" i="1" s="1"/>
  <c r="A4011" i="1"/>
  <c r="E4010" i="1"/>
  <c r="C4010" i="1"/>
  <c r="B4010" i="1" s="1"/>
  <c r="A4010" i="1"/>
  <c r="E4009" i="1"/>
  <c r="C4009" i="1"/>
  <c r="B4009" i="1" s="1"/>
  <c r="A4009" i="1"/>
  <c r="E4008" i="1"/>
  <c r="C4008" i="1"/>
  <c r="B4008" i="1" s="1"/>
  <c r="A4008" i="1"/>
  <c r="E4007" i="1"/>
  <c r="C4007" i="1"/>
  <c r="B4007" i="1" s="1"/>
  <c r="A4007" i="1"/>
  <c r="E4006" i="1"/>
  <c r="C4006" i="1"/>
  <c r="B4006" i="1" s="1"/>
  <c r="A4006" i="1"/>
  <c r="E4005" i="1"/>
  <c r="C4005" i="1"/>
  <c r="B4005" i="1" s="1"/>
  <c r="A4005" i="1"/>
  <c r="E4004" i="1"/>
  <c r="C4004" i="1"/>
  <c r="B4004" i="1" s="1"/>
  <c r="A4004" i="1"/>
  <c r="E4003" i="1"/>
  <c r="C4003" i="1"/>
  <c r="B4003" i="1" s="1"/>
  <c r="A4003" i="1"/>
  <c r="E4002" i="1"/>
  <c r="C4002" i="1"/>
  <c r="B4002" i="1" s="1"/>
  <c r="A4002" i="1"/>
  <c r="E4001" i="1"/>
  <c r="C4001" i="1"/>
  <c r="B4001" i="1" s="1"/>
  <c r="A4001" i="1"/>
  <c r="E4000" i="1"/>
  <c r="C4000" i="1"/>
  <c r="B4000" i="1" s="1"/>
  <c r="A4000" i="1"/>
  <c r="E3999" i="1"/>
  <c r="C3999" i="1"/>
  <c r="B3999" i="1" s="1"/>
  <c r="A3999" i="1"/>
  <c r="E3998" i="1"/>
  <c r="C3998" i="1"/>
  <c r="B3998" i="1" s="1"/>
  <c r="A3998" i="1"/>
  <c r="E3997" i="1"/>
  <c r="C3997" i="1"/>
  <c r="B3997" i="1" s="1"/>
  <c r="A3997" i="1"/>
  <c r="E3996" i="1"/>
  <c r="C3996" i="1"/>
  <c r="B3996" i="1" s="1"/>
  <c r="A3996" i="1"/>
  <c r="E3995" i="1"/>
  <c r="C3995" i="1"/>
  <c r="B3995" i="1" s="1"/>
  <c r="A3995" i="1"/>
  <c r="E3994" i="1"/>
  <c r="C3994" i="1"/>
  <c r="B3994" i="1" s="1"/>
  <c r="A3994" i="1"/>
  <c r="E3993" i="1"/>
  <c r="C3993" i="1"/>
  <c r="B3993" i="1" s="1"/>
  <c r="A3993" i="1"/>
  <c r="E3992" i="1"/>
  <c r="C3992" i="1"/>
  <c r="B3992" i="1" s="1"/>
  <c r="A3992" i="1"/>
  <c r="E3991" i="1"/>
  <c r="C3991" i="1"/>
  <c r="B3991" i="1" s="1"/>
  <c r="A3991" i="1"/>
  <c r="E3990" i="1"/>
  <c r="C3990" i="1"/>
  <c r="B3990" i="1" s="1"/>
  <c r="A3990" i="1"/>
  <c r="E3989" i="1"/>
  <c r="H3989" i="1" s="1"/>
  <c r="C3989" i="1"/>
  <c r="B3989" i="1" s="1"/>
  <c r="A3989" i="1"/>
  <c r="E3988" i="1"/>
  <c r="C3988" i="1"/>
  <c r="B3988" i="1" s="1"/>
  <c r="A3988" i="1"/>
  <c r="E3987" i="1"/>
  <c r="C3987" i="1"/>
  <c r="B3987" i="1" s="1"/>
  <c r="A3987" i="1"/>
  <c r="E3986" i="1"/>
  <c r="C3986" i="1"/>
  <c r="B3986" i="1" s="1"/>
  <c r="A3986" i="1"/>
  <c r="E3985" i="1"/>
  <c r="C3985" i="1"/>
  <c r="B3985" i="1" s="1"/>
  <c r="A3985" i="1"/>
  <c r="E3984" i="1"/>
  <c r="C3984" i="1"/>
  <c r="B3984" i="1" s="1"/>
  <c r="A3984" i="1"/>
  <c r="E3983" i="1"/>
  <c r="C3983" i="1"/>
  <c r="B3983" i="1" s="1"/>
  <c r="A3983" i="1"/>
  <c r="E3982" i="1"/>
  <c r="C3982" i="1"/>
  <c r="B3982" i="1" s="1"/>
  <c r="A3982" i="1"/>
  <c r="E3981" i="1"/>
  <c r="C3981" i="1"/>
  <c r="B3981" i="1" s="1"/>
  <c r="A3981" i="1"/>
  <c r="E3980" i="1"/>
  <c r="C3980" i="1"/>
  <c r="B3980" i="1" s="1"/>
  <c r="A3980" i="1"/>
  <c r="E3979" i="1"/>
  <c r="C3979" i="1"/>
  <c r="B3979" i="1" s="1"/>
  <c r="A3979" i="1"/>
  <c r="E3978" i="1"/>
  <c r="C3978" i="1"/>
  <c r="B3978" i="1" s="1"/>
  <c r="A3978" i="1"/>
  <c r="E3977" i="1"/>
  <c r="C3977" i="1"/>
  <c r="B3977" i="1" s="1"/>
  <c r="A3977" i="1"/>
  <c r="E3976" i="1"/>
  <c r="C3976" i="1"/>
  <c r="B3976" i="1" s="1"/>
  <c r="A3976" i="1"/>
  <c r="E3975" i="1"/>
  <c r="C3975" i="1"/>
  <c r="B3975" i="1" s="1"/>
  <c r="A3975" i="1"/>
  <c r="E3974" i="1"/>
  <c r="C3974" i="1"/>
  <c r="B3974" i="1" s="1"/>
  <c r="A3974" i="1"/>
  <c r="E3973" i="1"/>
  <c r="H3973" i="1" s="1"/>
  <c r="C3973" i="1"/>
  <c r="B3973" i="1" s="1"/>
  <c r="A3973" i="1"/>
  <c r="E3972" i="1"/>
  <c r="C3972" i="1"/>
  <c r="B3972" i="1" s="1"/>
  <c r="A3972" i="1"/>
  <c r="E3971" i="1"/>
  <c r="C3971" i="1"/>
  <c r="B3971" i="1" s="1"/>
  <c r="A3971" i="1"/>
  <c r="E3970" i="1"/>
  <c r="C3970" i="1"/>
  <c r="B3970" i="1" s="1"/>
  <c r="A3970" i="1"/>
  <c r="E3969" i="1"/>
  <c r="C3969" i="1"/>
  <c r="B3969" i="1" s="1"/>
  <c r="A3969" i="1"/>
  <c r="E3968" i="1"/>
  <c r="C3968" i="1"/>
  <c r="B3968" i="1" s="1"/>
  <c r="A3968" i="1"/>
  <c r="E3967" i="1"/>
  <c r="C3967" i="1"/>
  <c r="B3967" i="1" s="1"/>
  <c r="A3967" i="1"/>
  <c r="E3966" i="1"/>
  <c r="C3966" i="1"/>
  <c r="B3966" i="1" s="1"/>
  <c r="A3966" i="1"/>
  <c r="E3965" i="1"/>
  <c r="C3965" i="1"/>
  <c r="B3965" i="1" s="1"/>
  <c r="A3965" i="1"/>
  <c r="E3964" i="1"/>
  <c r="C3964" i="1"/>
  <c r="B3964" i="1" s="1"/>
  <c r="A3964" i="1"/>
  <c r="E3963" i="1"/>
  <c r="C3963" i="1"/>
  <c r="B3963" i="1" s="1"/>
  <c r="A3963" i="1"/>
  <c r="E3962" i="1"/>
  <c r="C3962" i="1"/>
  <c r="B3962" i="1" s="1"/>
  <c r="A3962" i="1"/>
  <c r="E3961" i="1"/>
  <c r="C3961" i="1"/>
  <c r="B3961" i="1" s="1"/>
  <c r="A3961" i="1"/>
  <c r="E3960" i="1"/>
  <c r="C3960" i="1"/>
  <c r="B3960" i="1" s="1"/>
  <c r="A3960" i="1"/>
  <c r="E3959" i="1"/>
  <c r="C3959" i="1"/>
  <c r="B3959" i="1" s="1"/>
  <c r="A3959" i="1"/>
  <c r="E3958" i="1"/>
  <c r="C3958" i="1"/>
  <c r="B3958" i="1" s="1"/>
  <c r="A3958" i="1"/>
  <c r="E3957" i="1"/>
  <c r="C3957" i="1"/>
  <c r="B3957" i="1" s="1"/>
  <c r="A3957" i="1"/>
  <c r="E3956" i="1"/>
  <c r="H3956" i="1" s="1"/>
  <c r="C3956" i="1"/>
  <c r="B3956" i="1" s="1"/>
  <c r="A3956" i="1"/>
  <c r="E3955" i="1"/>
  <c r="C3955" i="1"/>
  <c r="B3955" i="1" s="1"/>
  <c r="A3955" i="1"/>
  <c r="E3954" i="1"/>
  <c r="C3954" i="1"/>
  <c r="B3954" i="1" s="1"/>
  <c r="A3954" i="1"/>
  <c r="E3953" i="1"/>
  <c r="C3953" i="1"/>
  <c r="B3953" i="1" s="1"/>
  <c r="A3953" i="1"/>
  <c r="E3952" i="1"/>
  <c r="C3952" i="1"/>
  <c r="B3952" i="1" s="1"/>
  <c r="A3952" i="1"/>
  <c r="E3951" i="1"/>
  <c r="C3951" i="1"/>
  <c r="B3951" i="1" s="1"/>
  <c r="A3951" i="1"/>
  <c r="E3950" i="1"/>
  <c r="C3950" i="1"/>
  <c r="B3950" i="1" s="1"/>
  <c r="A3950" i="1"/>
  <c r="E3949" i="1"/>
  <c r="C3949" i="1"/>
  <c r="B3949" i="1" s="1"/>
  <c r="A3949" i="1"/>
  <c r="E3948" i="1"/>
  <c r="H3948" i="1" s="1"/>
  <c r="C3948" i="1"/>
  <c r="B3948" i="1" s="1"/>
  <c r="A3948" i="1"/>
  <c r="E3947" i="1"/>
  <c r="C3947" i="1"/>
  <c r="B3947" i="1" s="1"/>
  <c r="A3947" i="1"/>
  <c r="E3946" i="1"/>
  <c r="C3946" i="1"/>
  <c r="B3946" i="1" s="1"/>
  <c r="A3946" i="1"/>
  <c r="E3945" i="1"/>
  <c r="C3945" i="1"/>
  <c r="B3945" i="1" s="1"/>
  <c r="A3945" i="1"/>
  <c r="E3944" i="1"/>
  <c r="C3944" i="1"/>
  <c r="B3944" i="1" s="1"/>
  <c r="A3944" i="1"/>
  <c r="E3943" i="1"/>
  <c r="C3943" i="1"/>
  <c r="B3943" i="1" s="1"/>
  <c r="A3943" i="1"/>
  <c r="E3942" i="1"/>
  <c r="H3942" i="1" s="1"/>
  <c r="C3942" i="1"/>
  <c r="B3942" i="1" s="1"/>
  <c r="A3942" i="1"/>
  <c r="E3941" i="1"/>
  <c r="C3941" i="1"/>
  <c r="B3941" i="1" s="1"/>
  <c r="A3941" i="1"/>
  <c r="E3940" i="1"/>
  <c r="C3940" i="1"/>
  <c r="B3940" i="1" s="1"/>
  <c r="A3940" i="1"/>
  <c r="E3939" i="1"/>
  <c r="C3939" i="1"/>
  <c r="B3939" i="1" s="1"/>
  <c r="A3939" i="1"/>
  <c r="E3938" i="1"/>
  <c r="C3938" i="1"/>
  <c r="B3938" i="1" s="1"/>
  <c r="A3938" i="1"/>
  <c r="E3937" i="1"/>
  <c r="C3937" i="1"/>
  <c r="B3937" i="1" s="1"/>
  <c r="A3937" i="1"/>
  <c r="E3936" i="1"/>
  <c r="C3936" i="1"/>
  <c r="B3936" i="1" s="1"/>
  <c r="A3936" i="1"/>
  <c r="E3935" i="1"/>
  <c r="C3935" i="1"/>
  <c r="B3935" i="1" s="1"/>
  <c r="A3935" i="1"/>
  <c r="E3934" i="1"/>
  <c r="H3934" i="1" s="1"/>
  <c r="C3934" i="1"/>
  <c r="B3934" i="1" s="1"/>
  <c r="A3934" i="1"/>
  <c r="E3933" i="1"/>
  <c r="C3933" i="1"/>
  <c r="B3933" i="1" s="1"/>
  <c r="A3933" i="1"/>
  <c r="E3932" i="1"/>
  <c r="C3932" i="1"/>
  <c r="B3932" i="1" s="1"/>
  <c r="A3932" i="1"/>
  <c r="E3931" i="1"/>
  <c r="C3931" i="1"/>
  <c r="B3931" i="1" s="1"/>
  <c r="A3931" i="1"/>
  <c r="E3930" i="1"/>
  <c r="C3930" i="1"/>
  <c r="B3930" i="1" s="1"/>
  <c r="A3930" i="1"/>
  <c r="E3929" i="1"/>
  <c r="C3929" i="1"/>
  <c r="B3929" i="1" s="1"/>
  <c r="A3929" i="1"/>
  <c r="E3928" i="1"/>
  <c r="C3928" i="1"/>
  <c r="B3928" i="1" s="1"/>
  <c r="A3928" i="1"/>
  <c r="E3927" i="1"/>
  <c r="C3927" i="1"/>
  <c r="B3927" i="1" s="1"/>
  <c r="A3927" i="1"/>
  <c r="E3926" i="1"/>
  <c r="C3926" i="1"/>
  <c r="B3926" i="1" s="1"/>
  <c r="A3926" i="1"/>
  <c r="E3925" i="1"/>
  <c r="C3925" i="1"/>
  <c r="B3925" i="1" s="1"/>
  <c r="A3925" i="1"/>
  <c r="E3924" i="1"/>
  <c r="C3924" i="1"/>
  <c r="B3924" i="1" s="1"/>
  <c r="A3924" i="1"/>
  <c r="E3923" i="1"/>
  <c r="C3923" i="1"/>
  <c r="B3923" i="1" s="1"/>
  <c r="A3923" i="1"/>
  <c r="E3922" i="1"/>
  <c r="C3922" i="1"/>
  <c r="B3922" i="1" s="1"/>
  <c r="A3922" i="1"/>
  <c r="E3921" i="1"/>
  <c r="C3921" i="1"/>
  <c r="B3921" i="1" s="1"/>
  <c r="A3921" i="1"/>
  <c r="E3920" i="1"/>
  <c r="C3920" i="1"/>
  <c r="B3920" i="1" s="1"/>
  <c r="A3920" i="1"/>
  <c r="E3919" i="1"/>
  <c r="C3919" i="1"/>
  <c r="B3919" i="1" s="1"/>
  <c r="A3919" i="1"/>
  <c r="E3918" i="1"/>
  <c r="C3918" i="1"/>
  <c r="B3918" i="1" s="1"/>
  <c r="A3918" i="1"/>
  <c r="E3917" i="1"/>
  <c r="C3917" i="1"/>
  <c r="B3917" i="1" s="1"/>
  <c r="A3917" i="1"/>
  <c r="E3916" i="1"/>
  <c r="C3916" i="1"/>
  <c r="B3916" i="1" s="1"/>
  <c r="E3915" i="1"/>
  <c r="H3915" i="1" s="1"/>
  <c r="C3915" i="1"/>
  <c r="B3915" i="1" s="1"/>
  <c r="E3914" i="1"/>
  <c r="C3914" i="1"/>
  <c r="B3914" i="1" s="1"/>
  <c r="E3913" i="1"/>
  <c r="C3913" i="1"/>
  <c r="B3913" i="1" s="1"/>
  <c r="E3912" i="1"/>
  <c r="C3912" i="1"/>
  <c r="B3912" i="1" s="1"/>
  <c r="E3911" i="1"/>
  <c r="C3911" i="1"/>
  <c r="B3911" i="1" s="1"/>
  <c r="E3910" i="1"/>
  <c r="C3910" i="1"/>
  <c r="B3910" i="1" s="1"/>
  <c r="E3909" i="1"/>
  <c r="C3909" i="1"/>
  <c r="B3909" i="1" s="1"/>
  <c r="E3908" i="1"/>
  <c r="C3908" i="1"/>
  <c r="B3908" i="1" s="1"/>
  <c r="E3907" i="1"/>
  <c r="C3907" i="1"/>
  <c r="B3907" i="1" s="1"/>
  <c r="E3906" i="1"/>
  <c r="C3906" i="1"/>
  <c r="B3906" i="1" s="1"/>
  <c r="E3905" i="1"/>
  <c r="C3905" i="1"/>
  <c r="B3905" i="1" s="1"/>
  <c r="E3904" i="1"/>
  <c r="C3904" i="1"/>
  <c r="B3904" i="1" s="1"/>
  <c r="E3903" i="1"/>
  <c r="C3903" i="1"/>
  <c r="B3903" i="1" s="1"/>
  <c r="E3902" i="1"/>
  <c r="C3902" i="1"/>
  <c r="B3902" i="1" s="1"/>
  <c r="E3901" i="1"/>
  <c r="C3901" i="1"/>
  <c r="B3901" i="1" s="1"/>
  <c r="A3901" i="1"/>
  <c r="E3900" i="1"/>
  <c r="H3900" i="1" s="1"/>
  <c r="C3900" i="1"/>
  <c r="B3900" i="1" s="1"/>
  <c r="A3900" i="1"/>
  <c r="E3899" i="1"/>
  <c r="C3899" i="1"/>
  <c r="B3899" i="1" s="1"/>
  <c r="E3898" i="1"/>
  <c r="C3898" i="1"/>
  <c r="B3898" i="1" s="1"/>
  <c r="E3897" i="1"/>
  <c r="C3897" i="1"/>
  <c r="B3897" i="1" s="1"/>
  <c r="A3897" i="1"/>
  <c r="E3896" i="1"/>
  <c r="C3896" i="1"/>
  <c r="B3896" i="1" s="1"/>
  <c r="A3896" i="1"/>
  <c r="E3895" i="1"/>
  <c r="C3895" i="1"/>
  <c r="B3895" i="1" s="1"/>
  <c r="A3895" i="1"/>
  <c r="E3894" i="1"/>
  <c r="C3894" i="1"/>
  <c r="B3894" i="1" s="1"/>
  <c r="A3894" i="1"/>
  <c r="E3893" i="1"/>
  <c r="C3893" i="1"/>
  <c r="B3893" i="1" s="1"/>
  <c r="A3893" i="1"/>
  <c r="E3892" i="1"/>
  <c r="C3892" i="1"/>
  <c r="B3892" i="1" s="1"/>
  <c r="A3892" i="1"/>
  <c r="E3891" i="1"/>
  <c r="C3891" i="1"/>
  <c r="B3891" i="1" s="1"/>
  <c r="A3891" i="1"/>
  <c r="E3890" i="1"/>
  <c r="C3890" i="1"/>
  <c r="B3890" i="1" s="1"/>
  <c r="A3890" i="1"/>
  <c r="E3889" i="1"/>
  <c r="C3889" i="1"/>
  <c r="B3889" i="1" s="1"/>
  <c r="A3889" i="1"/>
  <c r="E3888" i="1"/>
  <c r="C3888" i="1"/>
  <c r="B3888" i="1" s="1"/>
  <c r="A3888" i="1"/>
  <c r="E3887" i="1"/>
  <c r="C3887" i="1"/>
  <c r="B3887" i="1" s="1"/>
  <c r="A3887" i="1"/>
  <c r="E3886" i="1"/>
  <c r="C3886" i="1"/>
  <c r="B3886" i="1" s="1"/>
  <c r="E3885" i="1"/>
  <c r="C3885" i="1"/>
  <c r="B3885" i="1" s="1"/>
  <c r="E3884" i="1"/>
  <c r="C3884" i="1"/>
  <c r="B3884" i="1" s="1"/>
  <c r="E3883" i="1"/>
  <c r="C3883" i="1"/>
  <c r="B3883" i="1" s="1"/>
  <c r="E3882" i="1"/>
  <c r="C3882" i="1"/>
  <c r="B3882" i="1" s="1"/>
  <c r="E3881" i="1"/>
  <c r="C3881" i="1"/>
  <c r="B3881" i="1" s="1"/>
  <c r="E3880" i="1"/>
  <c r="C3880" i="1"/>
  <c r="B3880" i="1" s="1"/>
  <c r="E3879" i="1"/>
  <c r="C3879" i="1"/>
  <c r="B3879" i="1" s="1"/>
  <c r="E3878" i="1"/>
  <c r="H3878" i="1" s="1"/>
  <c r="C3878" i="1"/>
  <c r="B3878" i="1" s="1"/>
  <c r="E3877" i="1"/>
  <c r="C3877" i="1"/>
  <c r="B3877" i="1" s="1"/>
  <c r="E3876" i="1"/>
  <c r="C3876" i="1"/>
  <c r="B3876" i="1" s="1"/>
  <c r="E3875" i="1"/>
  <c r="C3875" i="1"/>
  <c r="B3875" i="1" s="1"/>
  <c r="E3874" i="1"/>
  <c r="C3874" i="1"/>
  <c r="B3874" i="1" s="1"/>
  <c r="E3873" i="1"/>
  <c r="C3873" i="1"/>
  <c r="B3873" i="1" s="1"/>
  <c r="E3872" i="1"/>
  <c r="C3872" i="1"/>
  <c r="B3872" i="1" s="1"/>
  <c r="E3871" i="1"/>
  <c r="C3871" i="1"/>
  <c r="B3871" i="1" s="1"/>
  <c r="E3870" i="1"/>
  <c r="C3870" i="1"/>
  <c r="B3870" i="1" s="1"/>
  <c r="E3869" i="1"/>
  <c r="C3869" i="1"/>
  <c r="B3869" i="1" s="1"/>
  <c r="E3868" i="1"/>
  <c r="C3868" i="1"/>
  <c r="B3868" i="1" s="1"/>
  <c r="E3867" i="1"/>
  <c r="C3867" i="1"/>
  <c r="B3867" i="1" s="1"/>
  <c r="A3867" i="1"/>
  <c r="E3866" i="1"/>
  <c r="C3866" i="1"/>
  <c r="B3866" i="1" s="1"/>
  <c r="A3866" i="1"/>
  <c r="E3865" i="1"/>
  <c r="C3865" i="1"/>
  <c r="B3865" i="1" s="1"/>
  <c r="A3865" i="1"/>
  <c r="E3864" i="1"/>
  <c r="C3864" i="1"/>
  <c r="B3864" i="1" s="1"/>
  <c r="E3863" i="1"/>
  <c r="C3863" i="1"/>
  <c r="B3863" i="1" s="1"/>
  <c r="E3862" i="1"/>
  <c r="C3862" i="1"/>
  <c r="B3862" i="1" s="1"/>
  <c r="E3861" i="1"/>
  <c r="C3861" i="1"/>
  <c r="B3861" i="1" s="1"/>
  <c r="E3860" i="1"/>
  <c r="C3860" i="1"/>
  <c r="B3860" i="1" s="1"/>
  <c r="E3859" i="1"/>
  <c r="C3859" i="1"/>
  <c r="B3859" i="1" s="1"/>
  <c r="E3858" i="1"/>
  <c r="C3858" i="1"/>
  <c r="B3858" i="1" s="1"/>
  <c r="E3857" i="1"/>
  <c r="C3857" i="1"/>
  <c r="B3857" i="1" s="1"/>
  <c r="E3856" i="1"/>
  <c r="AG3856" i="1" s="1"/>
  <c r="C3856" i="1"/>
  <c r="B3856" i="1" s="1"/>
  <c r="E3855" i="1"/>
  <c r="H3855" i="1" s="1"/>
  <c r="C3855" i="1"/>
  <c r="B3855" i="1" s="1"/>
  <c r="E3854" i="1"/>
  <c r="C3854" i="1"/>
  <c r="B3854" i="1" s="1"/>
  <c r="E3853" i="1"/>
  <c r="C3853" i="1"/>
  <c r="B3853" i="1" s="1"/>
  <c r="E3852" i="1"/>
  <c r="C3852" i="1"/>
  <c r="B3852" i="1" s="1"/>
  <c r="A3852" i="1"/>
  <c r="E3851" i="1"/>
  <c r="C3851" i="1"/>
  <c r="B3851" i="1" s="1"/>
  <c r="A3851" i="1"/>
  <c r="E3850" i="1"/>
  <c r="C3850" i="1"/>
  <c r="B3850" i="1" s="1"/>
  <c r="A3850" i="1"/>
  <c r="E3849" i="1"/>
  <c r="C3849" i="1"/>
  <c r="B3849" i="1" s="1"/>
  <c r="E3848" i="1"/>
  <c r="C3848" i="1"/>
  <c r="B3848" i="1" s="1"/>
  <c r="E3847" i="1"/>
  <c r="H3847" i="1" s="1"/>
  <c r="C3847" i="1"/>
  <c r="B3847" i="1" s="1"/>
  <c r="E3846" i="1"/>
  <c r="C3846" i="1"/>
  <c r="B3846" i="1" s="1"/>
  <c r="E3845" i="1"/>
  <c r="H3845" i="1" s="1"/>
  <c r="C3845" i="1"/>
  <c r="B3845" i="1" s="1"/>
  <c r="E3844" i="1"/>
  <c r="C3844" i="1"/>
  <c r="B3844" i="1" s="1"/>
  <c r="E3843" i="1"/>
  <c r="C3843" i="1"/>
  <c r="B3843" i="1" s="1"/>
  <c r="A3843" i="1"/>
  <c r="E3842" i="1"/>
  <c r="C3842" i="1"/>
  <c r="B3842" i="1" s="1"/>
  <c r="A3842" i="1"/>
  <c r="E3841" i="1"/>
  <c r="C3841" i="1"/>
  <c r="B3841" i="1" s="1"/>
  <c r="A3841" i="1"/>
  <c r="E3840" i="1"/>
  <c r="C3840" i="1"/>
  <c r="B3840" i="1" s="1"/>
  <c r="A3840" i="1"/>
  <c r="E3839" i="1"/>
  <c r="C3839" i="1"/>
  <c r="B3839" i="1" s="1"/>
  <c r="A3839" i="1"/>
  <c r="E3838" i="1"/>
  <c r="C3838" i="1"/>
  <c r="B3838" i="1" s="1"/>
  <c r="A3838" i="1"/>
  <c r="E3837" i="1"/>
  <c r="C3837" i="1"/>
  <c r="B3837" i="1" s="1"/>
  <c r="A3837" i="1"/>
  <c r="E3836" i="1"/>
  <c r="C3836" i="1"/>
  <c r="B3836" i="1" s="1"/>
  <c r="A3836" i="1"/>
  <c r="E3835" i="1"/>
  <c r="C3835" i="1"/>
  <c r="B3835" i="1" s="1"/>
  <c r="A3835" i="1"/>
  <c r="E3834" i="1"/>
  <c r="C3834" i="1"/>
  <c r="B3834" i="1" s="1"/>
  <c r="A3834" i="1"/>
  <c r="E3833" i="1"/>
  <c r="C3833" i="1"/>
  <c r="B3833" i="1" s="1"/>
  <c r="A3833" i="1"/>
  <c r="E3832" i="1"/>
  <c r="C3832" i="1"/>
  <c r="B3832" i="1" s="1"/>
  <c r="A3832" i="1"/>
  <c r="E3831" i="1"/>
  <c r="C3831" i="1"/>
  <c r="B3831" i="1" s="1"/>
  <c r="E3830" i="1"/>
  <c r="C3830" i="1"/>
  <c r="B3830" i="1" s="1"/>
  <c r="A3830" i="1"/>
  <c r="E3829" i="1"/>
  <c r="C3829" i="1"/>
  <c r="B3829" i="1" s="1"/>
  <c r="A3829" i="1"/>
  <c r="E3828" i="1"/>
  <c r="C3828" i="1"/>
  <c r="B3828" i="1" s="1"/>
  <c r="E3827" i="1"/>
  <c r="C3827" i="1"/>
  <c r="B3827" i="1" s="1"/>
  <c r="E3826" i="1"/>
  <c r="C3826" i="1"/>
  <c r="B3826" i="1" s="1"/>
  <c r="E3825" i="1"/>
  <c r="C3825" i="1"/>
  <c r="B3825" i="1" s="1"/>
  <c r="E3824" i="1"/>
  <c r="C3824" i="1"/>
  <c r="B3824" i="1" s="1"/>
  <c r="E3823" i="1"/>
  <c r="C3823" i="1"/>
  <c r="B3823" i="1" s="1"/>
  <c r="E3822" i="1"/>
  <c r="C3822" i="1"/>
  <c r="B3822" i="1" s="1"/>
  <c r="E3821" i="1"/>
  <c r="C3821" i="1"/>
  <c r="B3821" i="1" s="1"/>
  <c r="E3820" i="1"/>
  <c r="C3820" i="1"/>
  <c r="B3820" i="1" s="1"/>
  <c r="E3819" i="1"/>
  <c r="C3819" i="1"/>
  <c r="B3819" i="1" s="1"/>
  <c r="E3818" i="1"/>
  <c r="C3818" i="1"/>
  <c r="B3818" i="1" s="1"/>
  <c r="E3817" i="1"/>
  <c r="C3817" i="1"/>
  <c r="B3817" i="1" s="1"/>
  <c r="E3816" i="1"/>
  <c r="H3816" i="1" s="1"/>
  <c r="C3816" i="1"/>
  <c r="B3816" i="1" s="1"/>
  <c r="E3815" i="1"/>
  <c r="C3815" i="1"/>
  <c r="B3815" i="1" s="1"/>
  <c r="E3814" i="1"/>
  <c r="C3814" i="1"/>
  <c r="B3814" i="1" s="1"/>
  <c r="E3813" i="1"/>
  <c r="C3813" i="1"/>
  <c r="B3813" i="1" s="1"/>
  <c r="E3812" i="1"/>
  <c r="C3812" i="1"/>
  <c r="B3812" i="1" s="1"/>
  <c r="E3811" i="1"/>
  <c r="C3811" i="1"/>
  <c r="B3811" i="1" s="1"/>
  <c r="E3810" i="1"/>
  <c r="C3810" i="1"/>
  <c r="B3810" i="1" s="1"/>
  <c r="E3809" i="1"/>
  <c r="C3809" i="1"/>
  <c r="B3809" i="1" s="1"/>
  <c r="E3808" i="1"/>
  <c r="H3808" i="1" s="1"/>
  <c r="C3808" i="1"/>
  <c r="B3808" i="1" s="1"/>
  <c r="E3807" i="1"/>
  <c r="C3807" i="1"/>
  <c r="B3807" i="1" s="1"/>
  <c r="E3806" i="1"/>
  <c r="C3806" i="1"/>
  <c r="B3806" i="1" s="1"/>
  <c r="E3805" i="1"/>
  <c r="C3805" i="1"/>
  <c r="B3805" i="1" s="1"/>
  <c r="E3804" i="1"/>
  <c r="C3804" i="1"/>
  <c r="B3804" i="1" s="1"/>
  <c r="E3803" i="1"/>
  <c r="C3803" i="1"/>
  <c r="B3803" i="1" s="1"/>
  <c r="E3802" i="1"/>
  <c r="C3802" i="1"/>
  <c r="B3802" i="1" s="1"/>
  <c r="E3801" i="1"/>
  <c r="C3801" i="1"/>
  <c r="B3801" i="1" s="1"/>
  <c r="E3800" i="1"/>
  <c r="H3800" i="1" s="1"/>
  <c r="C3800" i="1"/>
  <c r="B3800" i="1" s="1"/>
  <c r="E3799" i="1"/>
  <c r="C3799" i="1"/>
  <c r="B3799" i="1" s="1"/>
  <c r="E3798" i="1"/>
  <c r="C3798" i="1"/>
  <c r="B3798" i="1" s="1"/>
  <c r="E3797" i="1"/>
  <c r="C3797" i="1"/>
  <c r="B3797" i="1" s="1"/>
  <c r="E3796" i="1"/>
  <c r="C3796" i="1"/>
  <c r="B3796" i="1" s="1"/>
  <c r="E3795" i="1"/>
  <c r="C3795" i="1"/>
  <c r="B3795" i="1" s="1"/>
  <c r="E3794" i="1"/>
  <c r="C3794" i="1"/>
  <c r="B3794" i="1" s="1"/>
  <c r="E3793" i="1"/>
  <c r="C3793" i="1"/>
  <c r="B3793" i="1" s="1"/>
  <c r="E3792" i="1"/>
  <c r="C3792" i="1"/>
  <c r="B3792" i="1" s="1"/>
  <c r="E3791" i="1"/>
  <c r="C3791" i="1"/>
  <c r="B3791" i="1" s="1"/>
  <c r="E3790" i="1"/>
  <c r="C3790" i="1"/>
  <c r="B3790" i="1" s="1"/>
  <c r="E3789" i="1"/>
  <c r="C3789" i="1"/>
  <c r="B3789" i="1" s="1"/>
  <c r="E3788" i="1"/>
  <c r="C3788" i="1"/>
  <c r="B3788" i="1" s="1"/>
  <c r="E3787" i="1"/>
  <c r="C3787" i="1"/>
  <c r="B3787" i="1" s="1"/>
  <c r="E3786" i="1"/>
  <c r="C3786" i="1"/>
  <c r="B3786" i="1" s="1"/>
  <c r="E3785" i="1"/>
  <c r="C3785" i="1"/>
  <c r="B3785" i="1" s="1"/>
  <c r="E3784" i="1"/>
  <c r="H3784" i="1" s="1"/>
  <c r="C3784" i="1"/>
  <c r="B3784" i="1" s="1"/>
  <c r="E3783" i="1"/>
  <c r="C3783" i="1"/>
  <c r="B3783" i="1" s="1"/>
  <c r="E3782" i="1"/>
  <c r="C3782" i="1"/>
  <c r="B3782" i="1" s="1"/>
  <c r="E3781" i="1"/>
  <c r="C3781" i="1"/>
  <c r="B3781" i="1" s="1"/>
  <c r="E3780" i="1"/>
  <c r="C3780" i="1"/>
  <c r="B3780" i="1" s="1"/>
  <c r="E3779" i="1"/>
  <c r="C3779" i="1"/>
  <c r="B3779" i="1" s="1"/>
  <c r="E3778" i="1"/>
  <c r="C3778" i="1"/>
  <c r="B3778" i="1" s="1"/>
  <c r="E3777" i="1"/>
  <c r="C3777" i="1"/>
  <c r="B3777" i="1" s="1"/>
  <c r="E3776" i="1"/>
  <c r="C3776" i="1"/>
  <c r="B3776" i="1" s="1"/>
  <c r="E3775" i="1"/>
  <c r="C3775" i="1"/>
  <c r="B3775" i="1" s="1"/>
  <c r="E3774" i="1"/>
  <c r="C3774" i="1"/>
  <c r="B3774" i="1" s="1"/>
  <c r="E3773" i="1"/>
  <c r="C3773" i="1"/>
  <c r="B3773" i="1" s="1"/>
  <c r="E3772" i="1"/>
  <c r="C3772" i="1"/>
  <c r="B3772" i="1" s="1"/>
  <c r="E3771" i="1"/>
  <c r="C3771" i="1"/>
  <c r="B3771" i="1" s="1"/>
  <c r="E3770" i="1"/>
  <c r="C3770" i="1"/>
  <c r="B3770" i="1" s="1"/>
  <c r="E3769" i="1"/>
  <c r="C3769" i="1"/>
  <c r="B3769" i="1" s="1"/>
  <c r="E3768" i="1"/>
  <c r="C3768" i="1"/>
  <c r="B3768" i="1" s="1"/>
  <c r="E3767" i="1"/>
  <c r="C3767" i="1"/>
  <c r="B3767" i="1" s="1"/>
  <c r="E3766" i="1"/>
  <c r="C3766" i="1"/>
  <c r="B3766" i="1" s="1"/>
  <c r="E3765" i="1"/>
  <c r="C3765" i="1"/>
  <c r="B3765" i="1" s="1"/>
  <c r="E3764" i="1"/>
  <c r="H3764" i="1" s="1"/>
  <c r="C3764" i="1"/>
  <c r="B3764" i="1" s="1"/>
  <c r="E3763" i="1"/>
  <c r="C3763" i="1"/>
  <c r="B3763" i="1" s="1"/>
  <c r="E3762" i="1"/>
  <c r="C3762" i="1"/>
  <c r="B3762" i="1" s="1"/>
  <c r="E3761" i="1"/>
  <c r="C3761" i="1"/>
  <c r="B3761" i="1" s="1"/>
  <c r="E3760" i="1"/>
  <c r="C3760" i="1"/>
  <c r="B3760" i="1" s="1"/>
  <c r="E3759" i="1"/>
  <c r="C3759" i="1"/>
  <c r="B3759" i="1" s="1"/>
  <c r="E3758" i="1"/>
  <c r="C3758" i="1"/>
  <c r="B3758" i="1" s="1"/>
  <c r="E3757" i="1"/>
  <c r="C3757" i="1"/>
  <c r="B3757" i="1" s="1"/>
  <c r="E3756" i="1"/>
  <c r="C3756" i="1"/>
  <c r="B3756" i="1" s="1"/>
  <c r="E3755" i="1"/>
  <c r="C3755" i="1"/>
  <c r="B3755" i="1" s="1"/>
  <c r="E3754" i="1"/>
  <c r="C3754" i="1"/>
  <c r="B3754" i="1" s="1"/>
  <c r="E3753" i="1"/>
  <c r="C3753" i="1"/>
  <c r="B3753" i="1" s="1"/>
  <c r="E3752" i="1"/>
  <c r="C3752" i="1"/>
  <c r="B3752" i="1" s="1"/>
  <c r="E3751" i="1"/>
  <c r="C3751" i="1"/>
  <c r="B3751" i="1" s="1"/>
  <c r="E3750" i="1"/>
  <c r="C3750" i="1"/>
  <c r="B3750" i="1" s="1"/>
  <c r="E3749" i="1"/>
  <c r="C3749" i="1"/>
  <c r="B3749" i="1" s="1"/>
  <c r="E3748" i="1"/>
  <c r="C3748" i="1"/>
  <c r="B3748" i="1" s="1"/>
  <c r="E3747" i="1"/>
  <c r="C3747" i="1"/>
  <c r="B3747" i="1" s="1"/>
  <c r="E3746" i="1"/>
  <c r="C3746" i="1"/>
  <c r="B3746" i="1" s="1"/>
  <c r="E3745" i="1"/>
  <c r="C3745" i="1"/>
  <c r="B3745" i="1" s="1"/>
  <c r="E3744" i="1"/>
  <c r="H3744" i="1" s="1"/>
  <c r="C3744" i="1"/>
  <c r="B3744" i="1" s="1"/>
  <c r="E3743" i="1"/>
  <c r="C3743" i="1"/>
  <c r="B3743" i="1" s="1"/>
  <c r="E3742" i="1"/>
  <c r="C3742" i="1"/>
  <c r="B3742" i="1" s="1"/>
  <c r="A3742" i="1"/>
  <c r="E3741" i="1"/>
  <c r="C3741" i="1"/>
  <c r="B3741" i="1" s="1"/>
  <c r="A3741" i="1"/>
  <c r="E3740" i="1"/>
  <c r="C3740" i="1"/>
  <c r="B3740" i="1" s="1"/>
  <c r="A3740" i="1"/>
  <c r="E3739" i="1"/>
  <c r="C3739" i="1"/>
  <c r="B3739" i="1" s="1"/>
  <c r="A3739" i="1"/>
  <c r="E3738" i="1"/>
  <c r="C3738" i="1"/>
  <c r="B3738" i="1" s="1"/>
  <c r="A3738" i="1"/>
  <c r="E3737" i="1"/>
  <c r="C3737" i="1"/>
  <c r="B3737" i="1" s="1"/>
  <c r="A3737" i="1"/>
  <c r="E3736" i="1"/>
  <c r="C3736" i="1"/>
  <c r="B3736" i="1" s="1"/>
  <c r="A3736" i="1"/>
  <c r="E3735" i="1"/>
  <c r="C3735" i="1"/>
  <c r="B3735" i="1" s="1"/>
  <c r="A3735" i="1"/>
  <c r="E3734" i="1"/>
  <c r="C3734" i="1"/>
  <c r="B3734" i="1" s="1"/>
  <c r="A3734" i="1"/>
  <c r="E3733" i="1"/>
  <c r="C3733" i="1"/>
  <c r="B3733" i="1" s="1"/>
  <c r="A3733" i="1"/>
  <c r="E3732" i="1"/>
  <c r="C3732" i="1"/>
  <c r="B3732" i="1" s="1"/>
  <c r="A3732" i="1"/>
  <c r="E3731" i="1"/>
  <c r="C3731" i="1"/>
  <c r="B3731" i="1" s="1"/>
  <c r="A3731" i="1"/>
  <c r="E3730" i="1"/>
  <c r="C3730" i="1"/>
  <c r="B3730" i="1" s="1"/>
  <c r="A3730" i="1"/>
  <c r="E3729" i="1"/>
  <c r="C3729" i="1"/>
  <c r="B3729" i="1" s="1"/>
  <c r="A3729" i="1"/>
  <c r="E3728" i="1"/>
  <c r="C3728" i="1"/>
  <c r="B3728" i="1" s="1"/>
  <c r="A3728" i="1"/>
  <c r="E3727" i="1"/>
  <c r="C3727" i="1"/>
  <c r="B3727" i="1" s="1"/>
  <c r="A3727" i="1"/>
  <c r="E3726" i="1"/>
  <c r="C3726" i="1"/>
  <c r="B3726" i="1" s="1"/>
  <c r="A3726" i="1"/>
  <c r="E3725" i="1"/>
  <c r="C3725" i="1"/>
  <c r="B3725" i="1" s="1"/>
  <c r="A3725" i="1"/>
  <c r="E3724" i="1"/>
  <c r="C3724" i="1"/>
  <c r="B3724" i="1" s="1"/>
  <c r="A3724" i="1"/>
  <c r="E3723" i="1"/>
  <c r="C3723" i="1"/>
  <c r="B3723" i="1" s="1"/>
  <c r="A3723" i="1"/>
  <c r="E3722" i="1"/>
  <c r="C3722" i="1"/>
  <c r="B3722" i="1" s="1"/>
  <c r="A3722" i="1"/>
  <c r="E3721" i="1"/>
  <c r="C3721" i="1"/>
  <c r="B3721" i="1" s="1"/>
  <c r="A3721" i="1"/>
  <c r="E3720" i="1"/>
  <c r="C3720" i="1"/>
  <c r="B3720" i="1" s="1"/>
  <c r="A3720" i="1"/>
  <c r="E3719" i="1"/>
  <c r="C3719" i="1"/>
  <c r="B3719" i="1" s="1"/>
  <c r="A3719" i="1"/>
  <c r="E3718" i="1"/>
  <c r="C3718" i="1"/>
  <c r="B3718" i="1" s="1"/>
  <c r="A3718" i="1"/>
  <c r="E3717" i="1"/>
  <c r="C3717" i="1"/>
  <c r="B3717" i="1" s="1"/>
  <c r="E3716" i="1"/>
  <c r="C3716" i="1"/>
  <c r="B3716" i="1" s="1"/>
  <c r="E3715" i="1"/>
  <c r="C3715" i="1"/>
  <c r="B3715" i="1" s="1"/>
  <c r="E3714" i="1"/>
  <c r="C3714" i="1"/>
  <c r="B3714" i="1" s="1"/>
  <c r="A3714" i="1"/>
  <c r="E3713" i="1"/>
  <c r="H3713" i="1" s="1"/>
  <c r="C3713" i="1"/>
  <c r="B3713" i="1" s="1"/>
  <c r="A3713" i="1"/>
  <c r="E3712" i="1"/>
  <c r="C3712" i="1"/>
  <c r="B3712" i="1" s="1"/>
  <c r="A3712" i="1"/>
  <c r="E3711" i="1"/>
  <c r="C3711" i="1"/>
  <c r="B3711" i="1" s="1"/>
  <c r="A3711" i="1"/>
  <c r="E3710" i="1"/>
  <c r="C3710" i="1"/>
  <c r="B3710" i="1" s="1"/>
  <c r="A3710" i="1"/>
  <c r="E3709" i="1"/>
  <c r="C3709" i="1"/>
  <c r="B3709" i="1" s="1"/>
  <c r="A3709" i="1"/>
  <c r="E3708" i="1"/>
  <c r="C3708" i="1"/>
  <c r="B3708" i="1" s="1"/>
  <c r="A3708" i="1"/>
  <c r="E3707" i="1"/>
  <c r="C3707" i="1"/>
  <c r="B3707" i="1" s="1"/>
  <c r="E3706" i="1"/>
  <c r="C3706" i="1"/>
  <c r="B3706" i="1" s="1"/>
  <c r="E3705" i="1"/>
  <c r="C3705" i="1"/>
  <c r="B3705" i="1" s="1"/>
  <c r="E3704" i="1"/>
  <c r="C3704" i="1"/>
  <c r="B3704" i="1" s="1"/>
  <c r="E3703" i="1"/>
  <c r="C3703" i="1"/>
  <c r="B3703" i="1" s="1"/>
  <c r="E3702" i="1"/>
  <c r="H3702" i="1" s="1"/>
  <c r="C3702" i="1"/>
  <c r="B3702" i="1" s="1"/>
  <c r="E3701" i="1"/>
  <c r="C3701" i="1"/>
  <c r="B3701" i="1" s="1"/>
  <c r="E3700" i="1"/>
  <c r="H3700" i="1" s="1"/>
  <c r="C3700" i="1"/>
  <c r="B3700" i="1" s="1"/>
  <c r="E3699" i="1"/>
  <c r="C3699" i="1"/>
  <c r="B3699" i="1" s="1"/>
  <c r="E3698" i="1"/>
  <c r="C3698" i="1"/>
  <c r="B3698" i="1" s="1"/>
  <c r="E3697" i="1"/>
  <c r="C3697" i="1"/>
  <c r="B3697" i="1" s="1"/>
  <c r="E3696" i="1"/>
  <c r="C3696" i="1"/>
  <c r="B3696" i="1" s="1"/>
  <c r="E3695" i="1"/>
  <c r="C3695" i="1"/>
  <c r="B3695" i="1" s="1"/>
  <c r="E3694" i="1"/>
  <c r="H3694" i="1" s="1"/>
  <c r="C3694" i="1"/>
  <c r="B3694" i="1" s="1"/>
  <c r="E3693" i="1"/>
  <c r="C3693" i="1"/>
  <c r="B3693" i="1" s="1"/>
  <c r="E3692" i="1"/>
  <c r="C3692" i="1"/>
  <c r="B3692" i="1" s="1"/>
  <c r="A3692" i="1"/>
  <c r="E3691" i="1"/>
  <c r="C3691" i="1"/>
  <c r="B3691" i="1" s="1"/>
  <c r="A3691" i="1"/>
  <c r="E3690" i="1"/>
  <c r="C3690" i="1"/>
  <c r="B3690" i="1" s="1"/>
  <c r="A3690" i="1"/>
  <c r="E3689" i="1"/>
  <c r="C3689" i="1"/>
  <c r="B3689" i="1" s="1"/>
  <c r="A3689" i="1"/>
  <c r="E3688" i="1"/>
  <c r="C3688" i="1"/>
  <c r="B3688" i="1" s="1"/>
  <c r="A3688" i="1"/>
  <c r="E3687" i="1"/>
  <c r="C3687" i="1"/>
  <c r="B3687" i="1" s="1"/>
  <c r="A3687" i="1"/>
  <c r="E3686" i="1"/>
  <c r="C3686" i="1"/>
  <c r="B3686" i="1" s="1"/>
  <c r="A3686" i="1"/>
  <c r="E3685" i="1"/>
  <c r="C3685" i="1"/>
  <c r="B3685" i="1" s="1"/>
  <c r="A3685" i="1"/>
  <c r="E3684" i="1"/>
  <c r="C3684" i="1"/>
  <c r="B3684" i="1" s="1"/>
  <c r="A3684" i="1"/>
  <c r="E3683" i="1"/>
  <c r="C3683" i="1"/>
  <c r="B3683" i="1" s="1"/>
  <c r="A3683" i="1"/>
  <c r="E3682" i="1"/>
  <c r="C3682" i="1"/>
  <c r="B3682" i="1" s="1"/>
  <c r="A3682" i="1"/>
  <c r="E3681" i="1"/>
  <c r="C3681" i="1"/>
  <c r="B3681" i="1" s="1"/>
  <c r="A3681" i="1"/>
  <c r="E3680" i="1"/>
  <c r="C3680" i="1"/>
  <c r="B3680" i="1" s="1"/>
  <c r="A3680" i="1"/>
  <c r="E3679" i="1"/>
  <c r="H3679" i="1" s="1"/>
  <c r="C3679" i="1"/>
  <c r="B3679" i="1" s="1"/>
  <c r="A3679" i="1"/>
  <c r="E3678" i="1"/>
  <c r="C3678" i="1"/>
  <c r="B3678" i="1" s="1"/>
  <c r="A3678" i="1"/>
  <c r="E3677" i="1"/>
  <c r="C3677" i="1"/>
  <c r="B3677" i="1" s="1"/>
  <c r="E3676" i="1"/>
  <c r="C3676" i="1"/>
  <c r="B3676" i="1" s="1"/>
  <c r="E3675" i="1"/>
  <c r="C3675" i="1"/>
  <c r="B3675" i="1" s="1"/>
  <c r="E3674" i="1"/>
  <c r="C3674" i="1"/>
  <c r="B3674" i="1" s="1"/>
  <c r="E3673" i="1"/>
  <c r="C3673" i="1"/>
  <c r="B3673" i="1" s="1"/>
  <c r="E3672" i="1"/>
  <c r="C3672" i="1"/>
  <c r="B3672" i="1" s="1"/>
  <c r="E3671" i="1"/>
  <c r="C3671" i="1"/>
  <c r="B3671" i="1" s="1"/>
  <c r="E3670" i="1"/>
  <c r="C3670" i="1"/>
  <c r="B3670" i="1" s="1"/>
  <c r="E3669" i="1"/>
  <c r="C3669" i="1"/>
  <c r="B3669" i="1" s="1"/>
  <c r="E3668" i="1"/>
  <c r="C3668" i="1"/>
  <c r="B3668" i="1" s="1"/>
  <c r="E3667" i="1"/>
  <c r="C3667" i="1"/>
  <c r="B3667" i="1" s="1"/>
  <c r="E3666" i="1"/>
  <c r="C3666" i="1"/>
  <c r="B3666" i="1" s="1"/>
  <c r="E3665" i="1"/>
  <c r="C3665" i="1"/>
  <c r="B3665" i="1" s="1"/>
  <c r="E3664" i="1"/>
  <c r="C3664" i="1"/>
  <c r="B3664" i="1" s="1"/>
  <c r="E3663" i="1"/>
  <c r="C3663" i="1"/>
  <c r="B3663" i="1" s="1"/>
  <c r="E3662" i="1"/>
  <c r="C3662" i="1"/>
  <c r="B3662" i="1" s="1"/>
  <c r="E3661" i="1"/>
  <c r="C3661" i="1"/>
  <c r="B3661" i="1" s="1"/>
  <c r="E3660" i="1"/>
  <c r="C3660" i="1"/>
  <c r="B3660" i="1" s="1"/>
  <c r="E3659" i="1"/>
  <c r="C3659" i="1"/>
  <c r="B3659" i="1" s="1"/>
  <c r="E3658" i="1"/>
  <c r="C3658" i="1"/>
  <c r="B3658" i="1" s="1"/>
  <c r="E3657" i="1"/>
  <c r="C3657" i="1"/>
  <c r="B3657" i="1" s="1"/>
  <c r="E3656" i="1"/>
  <c r="AG3656" i="1" s="1"/>
  <c r="C3656" i="1"/>
  <c r="B3656" i="1" s="1"/>
  <c r="E3655" i="1"/>
  <c r="C3655" i="1"/>
  <c r="B3655" i="1" s="1"/>
  <c r="E3654" i="1"/>
  <c r="C3654" i="1"/>
  <c r="B3654" i="1" s="1"/>
  <c r="E3653" i="1"/>
  <c r="C3653" i="1"/>
  <c r="B3653" i="1" s="1"/>
  <c r="E3652" i="1"/>
  <c r="H3652" i="1" s="1"/>
  <c r="C3652" i="1"/>
  <c r="B3652" i="1" s="1"/>
  <c r="E3651" i="1"/>
  <c r="C3651" i="1"/>
  <c r="B3651" i="1" s="1"/>
  <c r="E3650" i="1"/>
  <c r="C3650" i="1"/>
  <c r="B3650" i="1" s="1"/>
  <c r="E3649" i="1"/>
  <c r="C3649" i="1"/>
  <c r="B3649" i="1" s="1"/>
  <c r="E3648" i="1"/>
  <c r="C3648" i="1"/>
  <c r="B3648" i="1" s="1"/>
  <c r="E3647" i="1"/>
  <c r="C3647" i="1"/>
  <c r="B3647" i="1" s="1"/>
  <c r="E3646" i="1"/>
  <c r="C3646" i="1"/>
  <c r="B3646" i="1" s="1"/>
  <c r="E3645" i="1"/>
  <c r="C3645" i="1"/>
  <c r="B3645" i="1" s="1"/>
  <c r="E3644" i="1"/>
  <c r="C3644" i="1"/>
  <c r="B3644" i="1" s="1"/>
  <c r="E3643" i="1"/>
  <c r="C3643" i="1"/>
  <c r="B3643" i="1" s="1"/>
  <c r="E3642" i="1"/>
  <c r="C3642" i="1"/>
  <c r="B3642" i="1" s="1"/>
  <c r="E3641" i="1"/>
  <c r="C3641" i="1"/>
  <c r="B3641" i="1" s="1"/>
  <c r="E3640" i="1"/>
  <c r="C3640" i="1"/>
  <c r="B3640" i="1" s="1"/>
  <c r="E3639" i="1"/>
  <c r="C3639" i="1"/>
  <c r="B3639" i="1" s="1"/>
  <c r="E3638" i="1"/>
  <c r="C3638" i="1"/>
  <c r="B3638" i="1" s="1"/>
  <c r="E3637" i="1"/>
  <c r="C3637" i="1"/>
  <c r="B3637" i="1" s="1"/>
  <c r="E3636" i="1"/>
  <c r="H3636" i="1" s="1"/>
  <c r="C3636" i="1"/>
  <c r="B3636" i="1" s="1"/>
  <c r="E3635" i="1"/>
  <c r="C3635" i="1"/>
  <c r="B3635" i="1" s="1"/>
  <c r="E3634" i="1"/>
  <c r="C3634" i="1"/>
  <c r="B3634" i="1" s="1"/>
  <c r="E3633" i="1"/>
  <c r="C3633" i="1"/>
  <c r="B3633" i="1" s="1"/>
  <c r="E3632" i="1"/>
  <c r="C3632" i="1"/>
  <c r="B3632" i="1" s="1"/>
  <c r="E3631" i="1"/>
  <c r="C3631" i="1"/>
  <c r="B3631" i="1" s="1"/>
  <c r="E3630" i="1"/>
  <c r="C3630" i="1"/>
  <c r="B3630" i="1" s="1"/>
  <c r="E3629" i="1"/>
  <c r="C3629" i="1"/>
  <c r="B3629" i="1" s="1"/>
  <c r="E3628" i="1"/>
  <c r="C3628" i="1"/>
  <c r="B3628" i="1" s="1"/>
  <c r="E3627" i="1"/>
  <c r="C3627" i="1"/>
  <c r="B3627" i="1" s="1"/>
  <c r="E3626" i="1"/>
  <c r="C3626" i="1"/>
  <c r="B3626" i="1" s="1"/>
  <c r="E3625" i="1"/>
  <c r="C3625" i="1"/>
  <c r="B3625" i="1" s="1"/>
  <c r="E3624" i="1"/>
  <c r="C3624" i="1"/>
  <c r="B3624" i="1" s="1"/>
  <c r="E3623" i="1"/>
  <c r="C3623" i="1"/>
  <c r="B3623" i="1" s="1"/>
  <c r="E3622" i="1"/>
  <c r="C3622" i="1"/>
  <c r="B3622" i="1" s="1"/>
  <c r="E3621" i="1"/>
  <c r="C3621" i="1"/>
  <c r="B3621" i="1" s="1"/>
  <c r="E3620" i="1"/>
  <c r="C3620" i="1"/>
  <c r="B3620" i="1" s="1"/>
  <c r="A3620" i="1"/>
  <c r="E3619" i="1"/>
  <c r="C3619" i="1"/>
  <c r="B3619" i="1" s="1"/>
  <c r="A3619" i="1"/>
  <c r="E3618" i="1"/>
  <c r="C3618" i="1"/>
  <c r="B3618" i="1" s="1"/>
  <c r="A3618" i="1"/>
  <c r="E3617" i="1"/>
  <c r="C3617" i="1"/>
  <c r="B3617" i="1" s="1"/>
  <c r="A3617" i="1"/>
  <c r="E3616" i="1"/>
  <c r="C3616" i="1"/>
  <c r="B3616" i="1" s="1"/>
  <c r="A3616" i="1"/>
  <c r="E3615" i="1"/>
  <c r="C3615" i="1"/>
  <c r="B3615" i="1" s="1"/>
  <c r="A3615" i="1"/>
  <c r="E3614" i="1"/>
  <c r="C3614" i="1"/>
  <c r="B3614" i="1" s="1"/>
  <c r="A3614" i="1"/>
  <c r="E3613" i="1"/>
  <c r="C3613" i="1"/>
  <c r="B3613" i="1" s="1"/>
  <c r="A3613" i="1"/>
  <c r="E3612" i="1"/>
  <c r="C3612" i="1"/>
  <c r="B3612" i="1" s="1"/>
  <c r="A3612" i="1"/>
  <c r="E3611" i="1"/>
  <c r="C3611" i="1"/>
  <c r="B3611" i="1" s="1"/>
  <c r="A3611" i="1"/>
  <c r="E3610" i="1"/>
  <c r="C3610" i="1"/>
  <c r="B3610" i="1" s="1"/>
  <c r="A3610" i="1"/>
  <c r="E3609" i="1"/>
  <c r="C3609" i="1"/>
  <c r="B3609" i="1" s="1"/>
  <c r="A3609" i="1"/>
  <c r="E3608" i="1"/>
  <c r="C3608" i="1"/>
  <c r="B3608" i="1" s="1"/>
  <c r="A3608" i="1"/>
  <c r="E3607" i="1"/>
  <c r="C3607" i="1"/>
  <c r="B3607" i="1" s="1"/>
  <c r="A3607" i="1"/>
  <c r="E3606" i="1"/>
  <c r="C3606" i="1"/>
  <c r="B3606" i="1" s="1"/>
  <c r="A3606" i="1"/>
  <c r="E3605" i="1"/>
  <c r="C3605" i="1"/>
  <c r="B3605" i="1" s="1"/>
  <c r="A3605" i="1"/>
  <c r="E3604" i="1"/>
  <c r="C3604" i="1"/>
  <c r="B3604" i="1" s="1"/>
  <c r="A3604" i="1"/>
  <c r="E3603" i="1"/>
  <c r="C3603" i="1"/>
  <c r="B3603" i="1" s="1"/>
  <c r="A3603" i="1"/>
  <c r="E3602" i="1"/>
  <c r="C3602" i="1"/>
  <c r="B3602" i="1" s="1"/>
  <c r="A3602" i="1"/>
  <c r="E3601" i="1"/>
  <c r="C3601" i="1"/>
  <c r="B3601" i="1" s="1"/>
  <c r="A3601" i="1"/>
  <c r="E3600" i="1"/>
  <c r="C3600" i="1"/>
  <c r="B3600" i="1" s="1"/>
  <c r="A3600" i="1"/>
  <c r="E3599" i="1"/>
  <c r="C3599" i="1"/>
  <c r="B3599" i="1" s="1"/>
  <c r="A3599" i="1"/>
  <c r="E3598" i="1"/>
  <c r="C3598" i="1"/>
  <c r="B3598" i="1" s="1"/>
  <c r="A3598" i="1"/>
  <c r="E3597" i="1"/>
  <c r="H3597" i="1" s="1"/>
  <c r="C3597" i="1"/>
  <c r="B3597" i="1" s="1"/>
  <c r="A3597" i="1"/>
  <c r="E3596" i="1"/>
  <c r="C3596" i="1"/>
  <c r="B3596" i="1" s="1"/>
  <c r="A3596" i="1"/>
  <c r="E3595" i="1"/>
  <c r="C3595" i="1"/>
  <c r="B3595" i="1" s="1"/>
  <c r="A3595" i="1"/>
  <c r="E3594" i="1"/>
  <c r="C3594" i="1"/>
  <c r="B3594" i="1" s="1"/>
  <c r="A3594" i="1"/>
  <c r="E3593" i="1"/>
  <c r="C3593" i="1"/>
  <c r="B3593" i="1" s="1"/>
  <c r="A3593" i="1"/>
  <c r="E3592" i="1"/>
  <c r="C3592" i="1"/>
  <c r="B3592" i="1" s="1"/>
  <c r="A3592" i="1"/>
  <c r="E3591" i="1"/>
  <c r="C3591" i="1"/>
  <c r="B3591" i="1" s="1"/>
  <c r="E3590" i="1"/>
  <c r="H3590" i="1" s="1"/>
  <c r="C3590" i="1"/>
  <c r="B3590" i="1" s="1"/>
  <c r="E3589" i="1"/>
  <c r="C3589" i="1"/>
  <c r="B3589" i="1" s="1"/>
  <c r="E3588" i="1"/>
  <c r="C3588" i="1"/>
  <c r="B3588" i="1" s="1"/>
  <c r="E3587" i="1"/>
  <c r="C3587" i="1"/>
  <c r="B3587" i="1" s="1"/>
  <c r="E3586" i="1"/>
  <c r="C3586" i="1"/>
  <c r="B3586" i="1" s="1"/>
  <c r="E3585" i="1"/>
  <c r="C3585" i="1"/>
  <c r="B3585" i="1" s="1"/>
  <c r="E3584" i="1"/>
  <c r="C3584" i="1"/>
  <c r="B3584" i="1" s="1"/>
  <c r="E3583" i="1"/>
  <c r="C3583" i="1"/>
  <c r="B3583" i="1" s="1"/>
  <c r="E3582" i="1"/>
  <c r="H3582" i="1" s="1"/>
  <c r="C3582" i="1"/>
  <c r="B3582" i="1" s="1"/>
  <c r="E3581" i="1"/>
  <c r="C3581" i="1"/>
  <c r="B3581" i="1" s="1"/>
  <c r="E3580" i="1"/>
  <c r="C3580" i="1"/>
  <c r="B3580" i="1" s="1"/>
  <c r="E3579" i="1"/>
  <c r="C3579" i="1"/>
  <c r="B3579" i="1" s="1"/>
  <c r="E3578" i="1"/>
  <c r="C3578" i="1"/>
  <c r="B3578" i="1" s="1"/>
  <c r="E3577" i="1"/>
  <c r="C3577" i="1"/>
  <c r="B3577" i="1" s="1"/>
  <c r="E3576" i="1"/>
  <c r="H3576" i="1" s="1"/>
  <c r="C3576" i="1"/>
  <c r="B3576" i="1" s="1"/>
  <c r="E3575" i="1"/>
  <c r="C3575" i="1"/>
  <c r="B3575" i="1" s="1"/>
  <c r="E3574" i="1"/>
  <c r="C3574" i="1"/>
  <c r="B3574" i="1" s="1"/>
  <c r="E3573" i="1"/>
  <c r="C3573" i="1"/>
  <c r="B3573" i="1" s="1"/>
  <c r="E3572" i="1"/>
  <c r="C3572" i="1"/>
  <c r="B3572" i="1" s="1"/>
  <c r="E3571" i="1"/>
  <c r="C3571" i="1"/>
  <c r="B3571" i="1" s="1"/>
  <c r="E3570" i="1"/>
  <c r="C3570" i="1"/>
  <c r="B3570" i="1" s="1"/>
  <c r="E3569" i="1"/>
  <c r="C3569" i="1"/>
  <c r="B3569" i="1" s="1"/>
  <c r="E3568" i="1"/>
  <c r="C3568" i="1"/>
  <c r="B3568" i="1" s="1"/>
  <c r="E3567" i="1"/>
  <c r="C3567" i="1"/>
  <c r="B3567" i="1" s="1"/>
  <c r="E3566" i="1"/>
  <c r="H3566" i="1" s="1"/>
  <c r="C3566" i="1"/>
  <c r="B3566" i="1" s="1"/>
  <c r="E3565" i="1"/>
  <c r="C3565" i="1"/>
  <c r="B3565" i="1" s="1"/>
  <c r="E3564" i="1"/>
  <c r="C3564" i="1"/>
  <c r="B3564" i="1" s="1"/>
  <c r="E3563" i="1"/>
  <c r="C3563" i="1"/>
  <c r="B3563" i="1" s="1"/>
  <c r="E3562" i="1"/>
  <c r="C3562" i="1"/>
  <c r="B3562" i="1" s="1"/>
  <c r="E3561" i="1"/>
  <c r="C3561" i="1"/>
  <c r="B3561" i="1" s="1"/>
  <c r="E3560" i="1"/>
  <c r="C3560" i="1"/>
  <c r="B3560" i="1" s="1"/>
  <c r="E3559" i="1"/>
  <c r="C3559" i="1"/>
  <c r="B3559" i="1" s="1"/>
  <c r="E3558" i="1"/>
  <c r="H3558" i="1" s="1"/>
  <c r="C3558" i="1"/>
  <c r="B3558" i="1" s="1"/>
  <c r="E3557" i="1"/>
  <c r="C3557" i="1"/>
  <c r="B3557" i="1" s="1"/>
  <c r="E3556" i="1"/>
  <c r="C3556" i="1"/>
  <c r="B3556" i="1" s="1"/>
  <c r="E3555" i="1"/>
  <c r="C3555" i="1"/>
  <c r="B3555" i="1" s="1"/>
  <c r="E3554" i="1"/>
  <c r="C3554" i="1"/>
  <c r="B3554" i="1" s="1"/>
  <c r="E3553" i="1"/>
  <c r="C3553" i="1"/>
  <c r="B3553" i="1" s="1"/>
  <c r="E3552" i="1"/>
  <c r="C3552" i="1"/>
  <c r="B3552" i="1" s="1"/>
  <c r="E3551" i="1"/>
  <c r="C3551" i="1"/>
  <c r="B3551" i="1" s="1"/>
  <c r="E3550" i="1"/>
  <c r="C3550" i="1"/>
  <c r="B3550" i="1" s="1"/>
  <c r="E3549" i="1"/>
  <c r="C3549" i="1"/>
  <c r="B3549" i="1" s="1"/>
  <c r="E3548" i="1"/>
  <c r="C3548" i="1"/>
  <c r="B3548" i="1" s="1"/>
  <c r="E3547" i="1"/>
  <c r="C3547" i="1"/>
  <c r="B3547" i="1" s="1"/>
  <c r="E3546" i="1"/>
  <c r="C3546" i="1"/>
  <c r="B3546" i="1" s="1"/>
  <c r="E3545" i="1"/>
  <c r="C3545" i="1"/>
  <c r="B3545" i="1" s="1"/>
  <c r="E3544" i="1"/>
  <c r="C3544" i="1"/>
  <c r="B3544" i="1" s="1"/>
  <c r="E3543" i="1"/>
  <c r="C3543" i="1"/>
  <c r="B3543" i="1" s="1"/>
  <c r="E3542" i="1"/>
  <c r="H3542" i="1" s="1"/>
  <c r="C3542" i="1"/>
  <c r="B3542" i="1" s="1"/>
  <c r="E3541" i="1"/>
  <c r="C3541" i="1"/>
  <c r="B3541" i="1" s="1"/>
  <c r="E3540" i="1"/>
  <c r="C3540" i="1"/>
  <c r="B3540" i="1" s="1"/>
  <c r="E3539" i="1"/>
  <c r="C3539" i="1"/>
  <c r="B3539" i="1" s="1"/>
  <c r="E3538" i="1"/>
  <c r="C3538" i="1"/>
  <c r="B3538" i="1" s="1"/>
  <c r="E3537" i="1"/>
  <c r="C3537" i="1"/>
  <c r="B3537" i="1" s="1"/>
  <c r="E3536" i="1"/>
  <c r="C3536" i="1"/>
  <c r="B3536" i="1" s="1"/>
  <c r="E3535" i="1"/>
  <c r="C3535" i="1"/>
  <c r="B3535" i="1" s="1"/>
  <c r="E3534" i="1"/>
  <c r="C3534" i="1"/>
  <c r="B3534" i="1" s="1"/>
  <c r="E3533" i="1"/>
  <c r="C3533" i="1"/>
  <c r="B3533" i="1" s="1"/>
  <c r="E3532" i="1"/>
  <c r="C3532" i="1"/>
  <c r="B3532" i="1" s="1"/>
  <c r="E3531" i="1"/>
  <c r="C3531" i="1"/>
  <c r="B3531" i="1" s="1"/>
  <c r="E3530" i="1"/>
  <c r="C3530" i="1"/>
  <c r="B3530" i="1" s="1"/>
  <c r="E3529" i="1"/>
  <c r="C3529" i="1"/>
  <c r="B3529" i="1" s="1"/>
  <c r="E3528" i="1"/>
  <c r="C3528" i="1"/>
  <c r="B3528" i="1" s="1"/>
  <c r="E3527" i="1"/>
  <c r="C3527" i="1"/>
  <c r="B3527" i="1" s="1"/>
  <c r="E3526" i="1"/>
  <c r="H3526" i="1" s="1"/>
  <c r="C3526" i="1"/>
  <c r="B3526" i="1" s="1"/>
  <c r="E3525" i="1"/>
  <c r="AG3525" i="1" s="1"/>
  <c r="C3525" i="1"/>
  <c r="B3525" i="1" s="1"/>
  <c r="E3524" i="1"/>
  <c r="H3524" i="1" s="1"/>
  <c r="C3524" i="1"/>
  <c r="B3524" i="1" s="1"/>
  <c r="E3523" i="1"/>
  <c r="C3523" i="1"/>
  <c r="B3523" i="1" s="1"/>
  <c r="E3522" i="1"/>
  <c r="C3522" i="1"/>
  <c r="B3522" i="1" s="1"/>
  <c r="E3521" i="1"/>
  <c r="C3521" i="1"/>
  <c r="B3521" i="1" s="1"/>
  <c r="E3520" i="1"/>
  <c r="H3520" i="1" s="1"/>
  <c r="C3520" i="1"/>
  <c r="B3520" i="1" s="1"/>
  <c r="E3519" i="1"/>
  <c r="C3519" i="1"/>
  <c r="B3519" i="1" s="1"/>
  <c r="E3518" i="1"/>
  <c r="C3518" i="1"/>
  <c r="B3518" i="1" s="1"/>
  <c r="E3517" i="1"/>
  <c r="C3517" i="1"/>
  <c r="B3517" i="1" s="1"/>
  <c r="E3516" i="1"/>
  <c r="C3516" i="1"/>
  <c r="B3516" i="1" s="1"/>
  <c r="E3515" i="1"/>
  <c r="C3515" i="1"/>
  <c r="B3515" i="1" s="1"/>
  <c r="E3514" i="1"/>
  <c r="C3514" i="1"/>
  <c r="B3514" i="1" s="1"/>
  <c r="E3513" i="1"/>
  <c r="C3513" i="1"/>
  <c r="B3513" i="1" s="1"/>
  <c r="A3513" i="1"/>
  <c r="E3512" i="1"/>
  <c r="C3512" i="1"/>
  <c r="B3512" i="1" s="1"/>
  <c r="A3512" i="1"/>
  <c r="E3511" i="1"/>
  <c r="C3511" i="1"/>
  <c r="B3511" i="1" s="1"/>
  <c r="A3511" i="1"/>
  <c r="E3510" i="1"/>
  <c r="C3510" i="1"/>
  <c r="B3510" i="1" s="1"/>
  <c r="A3510" i="1"/>
  <c r="E3509" i="1"/>
  <c r="C3509" i="1"/>
  <c r="B3509" i="1" s="1"/>
  <c r="E3508" i="1"/>
  <c r="C3508" i="1"/>
  <c r="B3508" i="1" s="1"/>
  <c r="E3507" i="1"/>
  <c r="C3507" i="1"/>
  <c r="B3507" i="1" s="1"/>
  <c r="E3506" i="1"/>
  <c r="C3506" i="1"/>
  <c r="B3506" i="1" s="1"/>
  <c r="E3505" i="1"/>
  <c r="C3505" i="1"/>
  <c r="B3505" i="1" s="1"/>
  <c r="E3504" i="1"/>
  <c r="C3504" i="1"/>
  <c r="B3504" i="1" s="1"/>
  <c r="E3503" i="1"/>
  <c r="C3503" i="1"/>
  <c r="B3503" i="1" s="1"/>
  <c r="A3503" i="1"/>
  <c r="E3502" i="1"/>
  <c r="C3502" i="1"/>
  <c r="B3502" i="1" s="1"/>
  <c r="A3502" i="1"/>
  <c r="E3501" i="1"/>
  <c r="C3501" i="1"/>
  <c r="B3501" i="1" s="1"/>
  <c r="A3501" i="1"/>
  <c r="E3500" i="1"/>
  <c r="C3500" i="1"/>
  <c r="B3500" i="1" s="1"/>
  <c r="A3500" i="1"/>
  <c r="E3499" i="1"/>
  <c r="C3499" i="1"/>
  <c r="B3499" i="1" s="1"/>
  <c r="A3499" i="1"/>
  <c r="E3498" i="1"/>
  <c r="C3498" i="1"/>
  <c r="B3498" i="1" s="1"/>
  <c r="A3498" i="1"/>
  <c r="E3497" i="1"/>
  <c r="C3497" i="1"/>
  <c r="B3497" i="1" s="1"/>
  <c r="A3497" i="1"/>
  <c r="E3496" i="1"/>
  <c r="C3496" i="1"/>
  <c r="B3496" i="1" s="1"/>
  <c r="A3496" i="1"/>
  <c r="E3495" i="1"/>
  <c r="C3495" i="1"/>
  <c r="B3495" i="1" s="1"/>
  <c r="A3495" i="1"/>
  <c r="E3494" i="1"/>
  <c r="C3494" i="1"/>
  <c r="B3494" i="1" s="1"/>
  <c r="A3494" i="1"/>
  <c r="E3493" i="1"/>
  <c r="C3493" i="1"/>
  <c r="B3493" i="1" s="1"/>
  <c r="A3493" i="1"/>
  <c r="E3492" i="1"/>
  <c r="C3492" i="1"/>
  <c r="B3492" i="1" s="1"/>
  <c r="A3492" i="1"/>
  <c r="E3491" i="1"/>
  <c r="C3491" i="1"/>
  <c r="B3491" i="1" s="1"/>
  <c r="A3491" i="1"/>
  <c r="E3490" i="1"/>
  <c r="C3490" i="1"/>
  <c r="B3490" i="1" s="1"/>
  <c r="A3490" i="1"/>
  <c r="E3489" i="1"/>
  <c r="C3489" i="1"/>
  <c r="B3489" i="1" s="1"/>
  <c r="A3489" i="1"/>
  <c r="E3488" i="1"/>
  <c r="C3488" i="1"/>
  <c r="B3488" i="1" s="1"/>
  <c r="A3488" i="1"/>
  <c r="E3487" i="1"/>
  <c r="C3487" i="1"/>
  <c r="B3487" i="1" s="1"/>
  <c r="A3487" i="1"/>
  <c r="E3486" i="1"/>
  <c r="C3486" i="1"/>
  <c r="B3486" i="1" s="1"/>
  <c r="A3486" i="1"/>
  <c r="E3485" i="1"/>
  <c r="H3485" i="1" s="1"/>
  <c r="C3485" i="1"/>
  <c r="B3485" i="1" s="1"/>
  <c r="A3485" i="1"/>
  <c r="E3484" i="1"/>
  <c r="C3484" i="1"/>
  <c r="B3484" i="1" s="1"/>
  <c r="A3484" i="1"/>
  <c r="E3483" i="1"/>
  <c r="C3483" i="1"/>
  <c r="B3483" i="1" s="1"/>
  <c r="A3483" i="1"/>
  <c r="E3482" i="1"/>
  <c r="C3482" i="1"/>
  <c r="B3482" i="1" s="1"/>
  <c r="A3482" i="1"/>
  <c r="E3481" i="1"/>
  <c r="C3481" i="1"/>
  <c r="B3481" i="1" s="1"/>
  <c r="A3481" i="1"/>
  <c r="E3480" i="1"/>
  <c r="C3480" i="1"/>
  <c r="B3480" i="1" s="1"/>
  <c r="A3480" i="1"/>
  <c r="E3479" i="1"/>
  <c r="C3479" i="1"/>
  <c r="B3479" i="1" s="1"/>
  <c r="A3479" i="1"/>
  <c r="E3478" i="1"/>
  <c r="C3478" i="1"/>
  <c r="B3478" i="1" s="1"/>
  <c r="A3478" i="1"/>
  <c r="E3477" i="1"/>
  <c r="C3477" i="1"/>
  <c r="B3477" i="1" s="1"/>
  <c r="A3477" i="1"/>
  <c r="E3476" i="1"/>
  <c r="C3476" i="1"/>
  <c r="B3476" i="1" s="1"/>
  <c r="A3476" i="1"/>
  <c r="E3475" i="1"/>
  <c r="C3475" i="1"/>
  <c r="B3475" i="1" s="1"/>
  <c r="A3475" i="1"/>
  <c r="E3474" i="1"/>
  <c r="C3474" i="1"/>
  <c r="B3474" i="1" s="1"/>
  <c r="A3474" i="1"/>
  <c r="E3473" i="1"/>
  <c r="C3473" i="1"/>
  <c r="B3473" i="1" s="1"/>
  <c r="A3473" i="1"/>
  <c r="E3472" i="1"/>
  <c r="C3472" i="1"/>
  <c r="B3472" i="1" s="1"/>
  <c r="A3472" i="1"/>
  <c r="E3471" i="1"/>
  <c r="C3471" i="1"/>
  <c r="B3471" i="1" s="1"/>
  <c r="A3471" i="1"/>
  <c r="E3470" i="1"/>
  <c r="C3470" i="1"/>
  <c r="B3470" i="1" s="1"/>
  <c r="A3470" i="1"/>
  <c r="E3469" i="1"/>
  <c r="C3469" i="1"/>
  <c r="B3469" i="1" s="1"/>
  <c r="A3469" i="1"/>
  <c r="E3468" i="1"/>
  <c r="C3468" i="1"/>
  <c r="B3468" i="1" s="1"/>
  <c r="A3468" i="1"/>
  <c r="E3467" i="1"/>
  <c r="C3467" i="1"/>
  <c r="B3467" i="1" s="1"/>
  <c r="A3467" i="1"/>
  <c r="E3466" i="1"/>
  <c r="C3466" i="1"/>
  <c r="B3466" i="1" s="1"/>
  <c r="A3466" i="1"/>
  <c r="E3465" i="1"/>
  <c r="H3465" i="1" s="1"/>
  <c r="C3465" i="1"/>
  <c r="B3465" i="1" s="1"/>
  <c r="A3465" i="1"/>
  <c r="E3464" i="1"/>
  <c r="C3464" i="1"/>
  <c r="B3464" i="1" s="1"/>
  <c r="A3464" i="1"/>
  <c r="E3463" i="1"/>
  <c r="C3463" i="1"/>
  <c r="B3463" i="1" s="1"/>
  <c r="A3463" i="1"/>
  <c r="E3462" i="1"/>
  <c r="C3462" i="1"/>
  <c r="B3462" i="1" s="1"/>
  <c r="A3462" i="1"/>
  <c r="E3461" i="1"/>
  <c r="C3461" i="1"/>
  <c r="B3461" i="1" s="1"/>
  <c r="A3461" i="1"/>
  <c r="E3460" i="1"/>
  <c r="C3460" i="1"/>
  <c r="B3460" i="1" s="1"/>
  <c r="A3460" i="1"/>
  <c r="E3459" i="1"/>
  <c r="C3459" i="1"/>
  <c r="B3459" i="1" s="1"/>
  <c r="A3459" i="1"/>
  <c r="E3458" i="1"/>
  <c r="C3458" i="1"/>
  <c r="B3458" i="1" s="1"/>
  <c r="A3458" i="1"/>
  <c r="E3457" i="1"/>
  <c r="C3457" i="1"/>
  <c r="B3457" i="1" s="1"/>
  <c r="A3457" i="1"/>
  <c r="E3456" i="1"/>
  <c r="C3456" i="1"/>
  <c r="B3456" i="1" s="1"/>
  <c r="A3456" i="1"/>
  <c r="E3455" i="1"/>
  <c r="C3455" i="1"/>
  <c r="B3455" i="1" s="1"/>
  <c r="A3455" i="1"/>
  <c r="E3454" i="1"/>
  <c r="C3454" i="1"/>
  <c r="B3454" i="1" s="1"/>
  <c r="A3454" i="1"/>
  <c r="E3453" i="1"/>
  <c r="C3453" i="1"/>
  <c r="B3453" i="1" s="1"/>
  <c r="A3453" i="1"/>
  <c r="E3452" i="1"/>
  <c r="C3452" i="1"/>
  <c r="B3452" i="1" s="1"/>
  <c r="A3452" i="1"/>
  <c r="E3451" i="1"/>
  <c r="C3451" i="1"/>
  <c r="B3451" i="1" s="1"/>
  <c r="A3451" i="1"/>
  <c r="E3450" i="1"/>
  <c r="C3450" i="1"/>
  <c r="B3450" i="1" s="1"/>
  <c r="A3450" i="1"/>
  <c r="E3449" i="1"/>
  <c r="H3449" i="1" s="1"/>
  <c r="C3449" i="1"/>
  <c r="B3449" i="1" s="1"/>
  <c r="A3449" i="1"/>
  <c r="E3448" i="1"/>
  <c r="C3448" i="1"/>
  <c r="B3448" i="1" s="1"/>
  <c r="A3448" i="1"/>
  <c r="E3447" i="1"/>
  <c r="C3447" i="1"/>
  <c r="B3447" i="1" s="1"/>
  <c r="A3447" i="1"/>
  <c r="E3446" i="1"/>
  <c r="C3446" i="1"/>
  <c r="B3446" i="1" s="1"/>
  <c r="A3446" i="1"/>
  <c r="E3445" i="1"/>
  <c r="H3445" i="1" s="1"/>
  <c r="C3445" i="1"/>
  <c r="B3445" i="1" s="1"/>
  <c r="A3445" i="1"/>
  <c r="E3444" i="1"/>
  <c r="C3444" i="1"/>
  <c r="B3444" i="1" s="1"/>
  <c r="A3444" i="1"/>
  <c r="E3443" i="1"/>
  <c r="C3443" i="1"/>
  <c r="B3443" i="1" s="1"/>
  <c r="A3443" i="1"/>
  <c r="E3442" i="1"/>
  <c r="C3442" i="1"/>
  <c r="B3442" i="1" s="1"/>
  <c r="A3442" i="1"/>
  <c r="E3441" i="1"/>
  <c r="C3441" i="1"/>
  <c r="B3441" i="1" s="1"/>
  <c r="A3441" i="1"/>
  <c r="E3440" i="1"/>
  <c r="C3440" i="1"/>
  <c r="B3440" i="1" s="1"/>
  <c r="A3440" i="1"/>
  <c r="E3439" i="1"/>
  <c r="C3439" i="1"/>
  <c r="B3439" i="1" s="1"/>
  <c r="A3439" i="1"/>
  <c r="E3438" i="1"/>
  <c r="C3438" i="1"/>
  <c r="B3438" i="1" s="1"/>
  <c r="A3438" i="1"/>
  <c r="E3437" i="1"/>
  <c r="C3437" i="1"/>
  <c r="B3437" i="1" s="1"/>
  <c r="A3437" i="1"/>
  <c r="E3436" i="1"/>
  <c r="C3436" i="1"/>
  <c r="B3436" i="1" s="1"/>
  <c r="A3436" i="1"/>
  <c r="E3435" i="1"/>
  <c r="C3435" i="1"/>
  <c r="B3435" i="1" s="1"/>
  <c r="A3435" i="1"/>
  <c r="E3434" i="1"/>
  <c r="C3434" i="1"/>
  <c r="B3434" i="1" s="1"/>
  <c r="E3433" i="1"/>
  <c r="C3433" i="1"/>
  <c r="B3433" i="1" s="1"/>
  <c r="E3432" i="1"/>
  <c r="C3432" i="1"/>
  <c r="B3432" i="1" s="1"/>
  <c r="A3432" i="1"/>
  <c r="E3431" i="1"/>
  <c r="C3431" i="1"/>
  <c r="B3431" i="1" s="1"/>
  <c r="A3431" i="1"/>
  <c r="E3430" i="1"/>
  <c r="C3430" i="1"/>
  <c r="B3430" i="1" s="1"/>
  <c r="A3430" i="1"/>
  <c r="E3429" i="1"/>
  <c r="C3429" i="1"/>
  <c r="B3429" i="1" s="1"/>
  <c r="A3429" i="1"/>
  <c r="E3428" i="1"/>
  <c r="C3428" i="1"/>
  <c r="B3428" i="1" s="1"/>
  <c r="A3428" i="1"/>
  <c r="E3427" i="1"/>
  <c r="C3427" i="1"/>
  <c r="B3427" i="1" s="1"/>
  <c r="A3427" i="1"/>
  <c r="E3426" i="1"/>
  <c r="C3426" i="1"/>
  <c r="B3426" i="1" s="1"/>
  <c r="A3426" i="1"/>
  <c r="E3425" i="1"/>
  <c r="C3425" i="1"/>
  <c r="B3425" i="1" s="1"/>
  <c r="A3425" i="1"/>
  <c r="E3424" i="1"/>
  <c r="C3424" i="1"/>
  <c r="B3424" i="1" s="1"/>
  <c r="A3424" i="1"/>
  <c r="E3423" i="1"/>
  <c r="C3423" i="1"/>
  <c r="B3423" i="1" s="1"/>
  <c r="A3423" i="1"/>
  <c r="E3422" i="1"/>
  <c r="C3422" i="1"/>
  <c r="B3422" i="1" s="1"/>
  <c r="A3422" i="1"/>
  <c r="E3421" i="1"/>
  <c r="C3421" i="1"/>
  <c r="B3421" i="1" s="1"/>
  <c r="A3421" i="1"/>
  <c r="E3420" i="1"/>
  <c r="C3420" i="1"/>
  <c r="B3420" i="1" s="1"/>
  <c r="A3420" i="1"/>
  <c r="E3419" i="1"/>
  <c r="C3419" i="1"/>
  <c r="B3419" i="1" s="1"/>
  <c r="A3419" i="1"/>
  <c r="E3418" i="1"/>
  <c r="C3418" i="1"/>
  <c r="B3418" i="1" s="1"/>
  <c r="A3418" i="1"/>
  <c r="E3417" i="1"/>
  <c r="C3417" i="1"/>
  <c r="B3417" i="1" s="1"/>
  <c r="A3417" i="1"/>
  <c r="E3416" i="1"/>
  <c r="C3416" i="1"/>
  <c r="B3416" i="1" s="1"/>
  <c r="A3416" i="1"/>
  <c r="E3415" i="1"/>
  <c r="C3415" i="1"/>
  <c r="B3415" i="1" s="1"/>
  <c r="A3415" i="1"/>
  <c r="E3414" i="1"/>
  <c r="C3414" i="1"/>
  <c r="B3414" i="1" s="1"/>
  <c r="A3414" i="1"/>
  <c r="E3413" i="1"/>
  <c r="C3413" i="1"/>
  <c r="B3413" i="1" s="1"/>
  <c r="A3413" i="1"/>
  <c r="E3412" i="1"/>
  <c r="C3412" i="1"/>
  <c r="B3412" i="1" s="1"/>
  <c r="A3412" i="1"/>
  <c r="E3411" i="1"/>
  <c r="C3411" i="1"/>
  <c r="B3411" i="1" s="1"/>
  <c r="A3411" i="1"/>
  <c r="E3410" i="1"/>
  <c r="C3410" i="1"/>
  <c r="B3410" i="1" s="1"/>
  <c r="A3410" i="1"/>
  <c r="E3409" i="1"/>
  <c r="C3409" i="1"/>
  <c r="B3409" i="1" s="1"/>
  <c r="A3409" i="1"/>
  <c r="E3408" i="1"/>
  <c r="C3408" i="1"/>
  <c r="B3408" i="1" s="1"/>
  <c r="A3408" i="1"/>
  <c r="E3407" i="1"/>
  <c r="C3407" i="1"/>
  <c r="B3407" i="1" s="1"/>
  <c r="A3407" i="1"/>
  <c r="E3406" i="1"/>
  <c r="C3406" i="1"/>
  <c r="B3406" i="1" s="1"/>
  <c r="A3406" i="1"/>
  <c r="E3405" i="1"/>
  <c r="C3405" i="1"/>
  <c r="B3405" i="1" s="1"/>
  <c r="A3405" i="1"/>
  <c r="E3404" i="1"/>
  <c r="C3404" i="1"/>
  <c r="B3404" i="1" s="1"/>
  <c r="A3404" i="1"/>
  <c r="E3403" i="1"/>
  <c r="C3403" i="1"/>
  <c r="B3403" i="1" s="1"/>
  <c r="A3403" i="1"/>
  <c r="E3402" i="1"/>
  <c r="C3402" i="1"/>
  <c r="B3402" i="1" s="1"/>
  <c r="A3402" i="1"/>
  <c r="E3401" i="1"/>
  <c r="C3401" i="1"/>
  <c r="B3401" i="1" s="1"/>
  <c r="A3401" i="1"/>
  <c r="E3400" i="1"/>
  <c r="C3400" i="1"/>
  <c r="B3400" i="1" s="1"/>
  <c r="A3400" i="1"/>
  <c r="E3399" i="1"/>
  <c r="C3399" i="1"/>
  <c r="B3399" i="1" s="1"/>
  <c r="A3399" i="1"/>
  <c r="E3398" i="1"/>
  <c r="C3398" i="1"/>
  <c r="B3398" i="1" s="1"/>
  <c r="A3398" i="1"/>
  <c r="E3397" i="1"/>
  <c r="C3397" i="1"/>
  <c r="B3397" i="1" s="1"/>
  <c r="E3396" i="1"/>
  <c r="C3396" i="1"/>
  <c r="B3396" i="1" s="1"/>
  <c r="E3395" i="1"/>
  <c r="C3395" i="1"/>
  <c r="B3395" i="1" s="1"/>
  <c r="E3394" i="1"/>
  <c r="C3394" i="1"/>
  <c r="B3394" i="1" s="1"/>
  <c r="E3393" i="1"/>
  <c r="C3393" i="1"/>
  <c r="B3393" i="1" s="1"/>
  <c r="E3392" i="1"/>
  <c r="C3392" i="1"/>
  <c r="B3392" i="1" s="1"/>
  <c r="E3391" i="1"/>
  <c r="C3391" i="1"/>
  <c r="B3391" i="1" s="1"/>
  <c r="E3390" i="1"/>
  <c r="C3390" i="1"/>
  <c r="B3390" i="1" s="1"/>
  <c r="E3389" i="1"/>
  <c r="C3389" i="1"/>
  <c r="B3389" i="1" s="1"/>
  <c r="E3388" i="1"/>
  <c r="C3388" i="1"/>
  <c r="B3388" i="1" s="1"/>
  <c r="E3387" i="1"/>
  <c r="C3387" i="1"/>
  <c r="B3387" i="1" s="1"/>
  <c r="E3386" i="1"/>
  <c r="C3386" i="1"/>
  <c r="B3386" i="1" s="1"/>
  <c r="E3385" i="1"/>
  <c r="C3385" i="1"/>
  <c r="B3385" i="1" s="1"/>
  <c r="E3384" i="1"/>
  <c r="C3384" i="1"/>
  <c r="B3384" i="1" s="1"/>
  <c r="E3383" i="1"/>
  <c r="C3383" i="1"/>
  <c r="B3383" i="1" s="1"/>
  <c r="E3382" i="1"/>
  <c r="C3382" i="1"/>
  <c r="B3382" i="1" s="1"/>
  <c r="E3381" i="1"/>
  <c r="C3381" i="1"/>
  <c r="B3381" i="1" s="1"/>
  <c r="E3380" i="1"/>
  <c r="C3380" i="1"/>
  <c r="B3380" i="1" s="1"/>
  <c r="E3379" i="1"/>
  <c r="C3379" i="1"/>
  <c r="B3379" i="1" s="1"/>
  <c r="A3379" i="1"/>
  <c r="E3378" i="1"/>
  <c r="C3378" i="1"/>
  <c r="B3378" i="1" s="1"/>
  <c r="A3378" i="1"/>
  <c r="E3377" i="1"/>
  <c r="C3377" i="1"/>
  <c r="B3377" i="1" s="1"/>
  <c r="A3377" i="1"/>
  <c r="E3376" i="1"/>
  <c r="C3376" i="1"/>
  <c r="B3376" i="1" s="1"/>
  <c r="A3376" i="1"/>
  <c r="E3375" i="1"/>
  <c r="C3375" i="1"/>
  <c r="B3375" i="1" s="1"/>
  <c r="A3375" i="1"/>
  <c r="E3374" i="1"/>
  <c r="C3374" i="1"/>
  <c r="B3374" i="1" s="1"/>
  <c r="A3374" i="1"/>
  <c r="E3373" i="1"/>
  <c r="H3373" i="1" s="1"/>
  <c r="C3373" i="1"/>
  <c r="B3373" i="1" s="1"/>
  <c r="A3373" i="1"/>
  <c r="E3372" i="1"/>
  <c r="C3372" i="1"/>
  <c r="B3372" i="1" s="1"/>
  <c r="A3372" i="1"/>
  <c r="E3371" i="1"/>
  <c r="C3371" i="1"/>
  <c r="B3371" i="1" s="1"/>
  <c r="A3371" i="1"/>
  <c r="E3370" i="1"/>
  <c r="C3370" i="1"/>
  <c r="B3370" i="1" s="1"/>
  <c r="A3370" i="1"/>
  <c r="E3369" i="1"/>
  <c r="C3369" i="1"/>
  <c r="B3369" i="1" s="1"/>
  <c r="A3369" i="1"/>
  <c r="E3368" i="1"/>
  <c r="C3368" i="1"/>
  <c r="B3368" i="1" s="1"/>
  <c r="E3367" i="1"/>
  <c r="C3367" i="1"/>
  <c r="B3367" i="1" s="1"/>
  <c r="E3366" i="1"/>
  <c r="C3366" i="1"/>
  <c r="B3366" i="1" s="1"/>
  <c r="E3365" i="1"/>
  <c r="C3365" i="1"/>
  <c r="B3365" i="1" s="1"/>
  <c r="E3364" i="1"/>
  <c r="C3364" i="1"/>
  <c r="B3364" i="1" s="1"/>
  <c r="E3363" i="1"/>
  <c r="C3363" i="1"/>
  <c r="B3363" i="1" s="1"/>
  <c r="E3362" i="1"/>
  <c r="C3362" i="1"/>
  <c r="B3362" i="1" s="1"/>
  <c r="E3361" i="1"/>
  <c r="C3361" i="1"/>
  <c r="B3361" i="1" s="1"/>
  <c r="E3360" i="1"/>
  <c r="C3360" i="1"/>
  <c r="B3360" i="1" s="1"/>
  <c r="E3359" i="1"/>
  <c r="C3359" i="1"/>
  <c r="B3359" i="1" s="1"/>
  <c r="E3358" i="1"/>
  <c r="C3358" i="1"/>
  <c r="B3358" i="1" s="1"/>
  <c r="E3357" i="1"/>
  <c r="C3357" i="1"/>
  <c r="B3357" i="1" s="1"/>
  <c r="E3356" i="1"/>
  <c r="H3356" i="1" s="1"/>
  <c r="C3356" i="1"/>
  <c r="B3356" i="1" s="1"/>
  <c r="E3355" i="1"/>
  <c r="C3355" i="1"/>
  <c r="B3355" i="1" s="1"/>
  <c r="E3354" i="1"/>
  <c r="C3354" i="1"/>
  <c r="B3354" i="1" s="1"/>
  <c r="E3353" i="1"/>
  <c r="C3353" i="1"/>
  <c r="B3353" i="1" s="1"/>
  <c r="E3352" i="1"/>
  <c r="C3352" i="1"/>
  <c r="B3352" i="1" s="1"/>
  <c r="A3352" i="1"/>
  <c r="E3351" i="1"/>
  <c r="C3351" i="1"/>
  <c r="B3351" i="1" s="1"/>
  <c r="A3351" i="1"/>
  <c r="E3350" i="1"/>
  <c r="C3350" i="1"/>
  <c r="B3350" i="1" s="1"/>
  <c r="A3350" i="1"/>
  <c r="E3349" i="1"/>
  <c r="C3349" i="1"/>
  <c r="B3349" i="1" s="1"/>
  <c r="A3349" i="1"/>
  <c r="E3348" i="1"/>
  <c r="H3348" i="1" s="1"/>
  <c r="C3348" i="1"/>
  <c r="B3348" i="1" s="1"/>
  <c r="A3348" i="1"/>
  <c r="E3347" i="1"/>
  <c r="C3347" i="1"/>
  <c r="B3347" i="1" s="1"/>
  <c r="A3347" i="1"/>
  <c r="E3346" i="1"/>
  <c r="C3346" i="1"/>
  <c r="B3346" i="1" s="1"/>
  <c r="A3346" i="1"/>
  <c r="E3345" i="1"/>
  <c r="C3345" i="1"/>
  <c r="B3345" i="1" s="1"/>
  <c r="A3345" i="1"/>
  <c r="E3344" i="1"/>
  <c r="C3344" i="1"/>
  <c r="B3344" i="1" s="1"/>
  <c r="A3344" i="1"/>
  <c r="E3343" i="1"/>
  <c r="C3343" i="1"/>
  <c r="B3343" i="1" s="1"/>
  <c r="A3343" i="1"/>
  <c r="E3342" i="1"/>
  <c r="C3342" i="1"/>
  <c r="B3342" i="1" s="1"/>
  <c r="A3342" i="1"/>
  <c r="E3341" i="1"/>
  <c r="C3341" i="1"/>
  <c r="B3341" i="1" s="1"/>
  <c r="A3341" i="1"/>
  <c r="E3340" i="1"/>
  <c r="C3340" i="1"/>
  <c r="B3340" i="1" s="1"/>
  <c r="A3340" i="1"/>
  <c r="E3339" i="1"/>
  <c r="C3339" i="1"/>
  <c r="B3339" i="1" s="1"/>
  <c r="A3339" i="1"/>
  <c r="E3338" i="1"/>
  <c r="C3338" i="1"/>
  <c r="B3338" i="1" s="1"/>
  <c r="A3338" i="1"/>
  <c r="E3337" i="1"/>
  <c r="C3337" i="1"/>
  <c r="B3337" i="1" s="1"/>
  <c r="A3337" i="1"/>
  <c r="E3336" i="1"/>
  <c r="C3336" i="1"/>
  <c r="B3336" i="1" s="1"/>
  <c r="A3336" i="1"/>
  <c r="E3335" i="1"/>
  <c r="C3335" i="1"/>
  <c r="B3335" i="1" s="1"/>
  <c r="A3335" i="1"/>
  <c r="E3334" i="1"/>
  <c r="C3334" i="1"/>
  <c r="B3334" i="1" s="1"/>
  <c r="A3334" i="1"/>
  <c r="E3333" i="1"/>
  <c r="C3333" i="1"/>
  <c r="B3333" i="1" s="1"/>
  <c r="E3332" i="1"/>
  <c r="C3332" i="1"/>
  <c r="B3332" i="1" s="1"/>
  <c r="A3332" i="1"/>
  <c r="E3331" i="1"/>
  <c r="C3331" i="1"/>
  <c r="B3331" i="1" s="1"/>
  <c r="A3331" i="1"/>
  <c r="E3330" i="1"/>
  <c r="C3330" i="1"/>
  <c r="B3330" i="1" s="1"/>
  <c r="A3330" i="1"/>
  <c r="E3329" i="1"/>
  <c r="C3329" i="1"/>
  <c r="B3329" i="1" s="1"/>
  <c r="A3329" i="1"/>
  <c r="E3328" i="1"/>
  <c r="C3328" i="1"/>
  <c r="B3328" i="1" s="1"/>
  <c r="A3328" i="1"/>
  <c r="E3327" i="1"/>
  <c r="C3327" i="1"/>
  <c r="B3327" i="1" s="1"/>
  <c r="A3327" i="1"/>
  <c r="E3326" i="1"/>
  <c r="C3326" i="1"/>
  <c r="B3326" i="1" s="1"/>
  <c r="A3326" i="1"/>
  <c r="E3325" i="1"/>
  <c r="C3325" i="1"/>
  <c r="B3325" i="1" s="1"/>
  <c r="A3325" i="1"/>
  <c r="E3324" i="1"/>
  <c r="C3324" i="1"/>
  <c r="B3324" i="1" s="1"/>
  <c r="A3324" i="1"/>
  <c r="E3323" i="1"/>
  <c r="C3323" i="1"/>
  <c r="B3323" i="1" s="1"/>
  <c r="A3323" i="1"/>
  <c r="E3322" i="1"/>
  <c r="C3322" i="1"/>
  <c r="B3322" i="1" s="1"/>
  <c r="A3322" i="1"/>
  <c r="E3321" i="1"/>
  <c r="C3321" i="1"/>
  <c r="B3321" i="1" s="1"/>
  <c r="A3321" i="1"/>
  <c r="E3320" i="1"/>
  <c r="C3320" i="1"/>
  <c r="B3320" i="1" s="1"/>
  <c r="A3320" i="1"/>
  <c r="E3319" i="1"/>
  <c r="C3319" i="1"/>
  <c r="B3319" i="1" s="1"/>
  <c r="A3319" i="1"/>
  <c r="E3318" i="1"/>
  <c r="C3318" i="1"/>
  <c r="B3318" i="1" s="1"/>
  <c r="A3318" i="1"/>
  <c r="E3317" i="1"/>
  <c r="C3317" i="1"/>
  <c r="B3317" i="1" s="1"/>
  <c r="A3317" i="1"/>
  <c r="E3316" i="1"/>
  <c r="C3316" i="1"/>
  <c r="B3316" i="1" s="1"/>
  <c r="A3316" i="1"/>
  <c r="E3315" i="1"/>
  <c r="C3315" i="1"/>
  <c r="B3315" i="1" s="1"/>
  <c r="A3315" i="1"/>
  <c r="E3314" i="1"/>
  <c r="C3314" i="1"/>
  <c r="B3314" i="1" s="1"/>
  <c r="A3314" i="1"/>
  <c r="E3313" i="1"/>
  <c r="C3313" i="1"/>
  <c r="B3313" i="1" s="1"/>
  <c r="A3313" i="1"/>
  <c r="E3312" i="1"/>
  <c r="C3312" i="1"/>
  <c r="B3312" i="1" s="1"/>
  <c r="A3312" i="1"/>
  <c r="E3311" i="1"/>
  <c r="C3311" i="1"/>
  <c r="B3311" i="1" s="1"/>
  <c r="A3311" i="1"/>
  <c r="E3310" i="1"/>
  <c r="C3310" i="1"/>
  <c r="B3310" i="1" s="1"/>
  <c r="A3310" i="1"/>
  <c r="E3309" i="1"/>
  <c r="C3309" i="1"/>
  <c r="B3309" i="1" s="1"/>
  <c r="A3309" i="1"/>
  <c r="E3308" i="1"/>
  <c r="C3308" i="1"/>
  <c r="B3308" i="1" s="1"/>
  <c r="A3308" i="1"/>
  <c r="E3307" i="1"/>
  <c r="C3307" i="1"/>
  <c r="B3307" i="1" s="1"/>
  <c r="A3307" i="1"/>
  <c r="E3306" i="1"/>
  <c r="C3306" i="1"/>
  <c r="B3306" i="1" s="1"/>
  <c r="A3306" i="1"/>
  <c r="E3305" i="1"/>
  <c r="C3305" i="1"/>
  <c r="B3305" i="1" s="1"/>
  <c r="A3305" i="1"/>
  <c r="E3304" i="1"/>
  <c r="C3304" i="1"/>
  <c r="B3304" i="1" s="1"/>
  <c r="A3304" i="1"/>
  <c r="E3303" i="1"/>
  <c r="C3303" i="1"/>
  <c r="B3303" i="1" s="1"/>
  <c r="A3303" i="1"/>
  <c r="E3302" i="1"/>
  <c r="C3302" i="1"/>
  <c r="B3302" i="1" s="1"/>
  <c r="A3302" i="1"/>
  <c r="E3301" i="1"/>
  <c r="C3301" i="1"/>
  <c r="B3301" i="1" s="1"/>
  <c r="A3301" i="1"/>
  <c r="E3300" i="1"/>
  <c r="C3300" i="1"/>
  <c r="B3300" i="1" s="1"/>
  <c r="A3300" i="1"/>
  <c r="E3299" i="1"/>
  <c r="C3299" i="1"/>
  <c r="B3299" i="1" s="1"/>
  <c r="A3299" i="1"/>
  <c r="E3298" i="1"/>
  <c r="C3298" i="1"/>
  <c r="B3298" i="1" s="1"/>
  <c r="A3298" i="1"/>
  <c r="E3297" i="1"/>
  <c r="C3297" i="1"/>
  <c r="B3297" i="1" s="1"/>
  <c r="A3297" i="1"/>
  <c r="E3296" i="1"/>
  <c r="C3296" i="1"/>
  <c r="B3296" i="1" s="1"/>
  <c r="A3296" i="1"/>
  <c r="E3295" i="1"/>
  <c r="C3295" i="1"/>
  <c r="B3295" i="1" s="1"/>
  <c r="A3295" i="1"/>
  <c r="E3294" i="1"/>
  <c r="C3294" i="1"/>
  <c r="B3294" i="1" s="1"/>
  <c r="A3294" i="1"/>
  <c r="E3293" i="1"/>
  <c r="C3293" i="1"/>
  <c r="B3293" i="1" s="1"/>
  <c r="A3293" i="1"/>
  <c r="E3292" i="1"/>
  <c r="C3292" i="1"/>
  <c r="B3292" i="1" s="1"/>
  <c r="A3292" i="1"/>
  <c r="E3291" i="1"/>
  <c r="C3291" i="1"/>
  <c r="B3291" i="1" s="1"/>
  <c r="A3291" i="1"/>
  <c r="E3290" i="1"/>
  <c r="C3290" i="1"/>
  <c r="B3290" i="1" s="1"/>
  <c r="A3290" i="1"/>
  <c r="E3289" i="1"/>
  <c r="C3289" i="1"/>
  <c r="B3289" i="1" s="1"/>
  <c r="A3289" i="1"/>
  <c r="E3288" i="1"/>
  <c r="C3288" i="1"/>
  <c r="B3288" i="1" s="1"/>
  <c r="A3288" i="1"/>
  <c r="E3287" i="1"/>
  <c r="C3287" i="1"/>
  <c r="B3287" i="1" s="1"/>
  <c r="A3287" i="1"/>
  <c r="E3286" i="1"/>
  <c r="C3286" i="1"/>
  <c r="B3286" i="1" s="1"/>
  <c r="A3286" i="1"/>
  <c r="E3285" i="1"/>
  <c r="C3285" i="1"/>
  <c r="B3285" i="1" s="1"/>
  <c r="A3285" i="1"/>
  <c r="E3284" i="1"/>
  <c r="C3284" i="1"/>
  <c r="B3284" i="1" s="1"/>
  <c r="A3284" i="1"/>
  <c r="E3283" i="1"/>
  <c r="C3283" i="1"/>
  <c r="B3283" i="1" s="1"/>
  <c r="A3283" i="1"/>
  <c r="E3282" i="1"/>
  <c r="C3282" i="1"/>
  <c r="B3282" i="1" s="1"/>
  <c r="A3282" i="1"/>
  <c r="E3281" i="1"/>
  <c r="C3281" i="1"/>
  <c r="B3281" i="1" s="1"/>
  <c r="A3281" i="1"/>
  <c r="E3280" i="1"/>
  <c r="C3280" i="1"/>
  <c r="B3280" i="1" s="1"/>
  <c r="A3280" i="1"/>
  <c r="E3279" i="1"/>
  <c r="C3279" i="1"/>
  <c r="B3279" i="1" s="1"/>
  <c r="A3279" i="1"/>
  <c r="E3278" i="1"/>
  <c r="C3278" i="1"/>
  <c r="B3278" i="1" s="1"/>
  <c r="A3278" i="1"/>
  <c r="E3277" i="1"/>
  <c r="C3277" i="1"/>
  <c r="B3277" i="1" s="1"/>
  <c r="A3277" i="1"/>
  <c r="E3276" i="1"/>
  <c r="C3276" i="1"/>
  <c r="B3276" i="1" s="1"/>
  <c r="A3276" i="1"/>
  <c r="E3275" i="1"/>
  <c r="C3275" i="1"/>
  <c r="B3275" i="1" s="1"/>
  <c r="A3275" i="1"/>
  <c r="E3274" i="1"/>
  <c r="C3274" i="1"/>
  <c r="B3274" i="1" s="1"/>
  <c r="A3274" i="1"/>
  <c r="E3273" i="1"/>
  <c r="C3273" i="1"/>
  <c r="B3273" i="1" s="1"/>
  <c r="A3273" i="1"/>
  <c r="E3272" i="1"/>
  <c r="C3272" i="1"/>
  <c r="B3272" i="1" s="1"/>
  <c r="A3272" i="1"/>
  <c r="E3271" i="1"/>
  <c r="C3271" i="1"/>
  <c r="B3271" i="1" s="1"/>
  <c r="A3271" i="1"/>
  <c r="E3270" i="1"/>
  <c r="C3270" i="1"/>
  <c r="B3270" i="1" s="1"/>
  <c r="A3270" i="1"/>
  <c r="E3269" i="1"/>
  <c r="C3269" i="1"/>
  <c r="B3269" i="1" s="1"/>
  <c r="A3269" i="1"/>
  <c r="E3268" i="1"/>
  <c r="C3268" i="1"/>
  <c r="B3268" i="1" s="1"/>
  <c r="A3268" i="1"/>
  <c r="E3267" i="1"/>
  <c r="C3267" i="1"/>
  <c r="B3267" i="1" s="1"/>
  <c r="A3267" i="1"/>
  <c r="E3266" i="1"/>
  <c r="C3266" i="1"/>
  <c r="B3266" i="1" s="1"/>
  <c r="A3266" i="1"/>
  <c r="E3265" i="1"/>
  <c r="C3265" i="1"/>
  <c r="B3265" i="1" s="1"/>
  <c r="A3265" i="1"/>
  <c r="E3264" i="1"/>
  <c r="C3264" i="1"/>
  <c r="B3264" i="1" s="1"/>
  <c r="A3264" i="1"/>
  <c r="E3263" i="1"/>
  <c r="C3263" i="1"/>
  <c r="B3263" i="1" s="1"/>
  <c r="A3263" i="1"/>
  <c r="E3262" i="1"/>
  <c r="C3262" i="1"/>
  <c r="B3262" i="1" s="1"/>
  <c r="A3262" i="1"/>
  <c r="E3261" i="1"/>
  <c r="C3261" i="1"/>
  <c r="B3261" i="1" s="1"/>
  <c r="A3261" i="1"/>
  <c r="E3260" i="1"/>
  <c r="C3260" i="1"/>
  <c r="B3260" i="1" s="1"/>
  <c r="A3260" i="1"/>
  <c r="E3259" i="1"/>
  <c r="C3259" i="1"/>
  <c r="B3259" i="1" s="1"/>
  <c r="A3259" i="1"/>
  <c r="E3258" i="1"/>
  <c r="C3258" i="1"/>
  <c r="B3258" i="1" s="1"/>
  <c r="A3258" i="1"/>
  <c r="E3257" i="1"/>
  <c r="C3257" i="1"/>
  <c r="B3257" i="1" s="1"/>
  <c r="A3257" i="1"/>
  <c r="E3256" i="1"/>
  <c r="C3256" i="1"/>
  <c r="B3256" i="1" s="1"/>
  <c r="A3256" i="1"/>
  <c r="E3255" i="1"/>
  <c r="C3255" i="1"/>
  <c r="B3255" i="1" s="1"/>
  <c r="A3255" i="1"/>
  <c r="E3254" i="1"/>
  <c r="C3254" i="1"/>
  <c r="B3254" i="1" s="1"/>
  <c r="A3254" i="1"/>
  <c r="E3253" i="1"/>
  <c r="C3253" i="1"/>
  <c r="B3253" i="1" s="1"/>
  <c r="A3253" i="1"/>
  <c r="E3252" i="1"/>
  <c r="C3252" i="1"/>
  <c r="B3252" i="1" s="1"/>
  <c r="A3252" i="1"/>
  <c r="E3251" i="1"/>
  <c r="C3251" i="1"/>
  <c r="B3251" i="1" s="1"/>
  <c r="A3251" i="1"/>
  <c r="E3250" i="1"/>
  <c r="C3250" i="1"/>
  <c r="B3250" i="1" s="1"/>
  <c r="A3250" i="1"/>
  <c r="E3249" i="1"/>
  <c r="C3249" i="1"/>
  <c r="B3249" i="1" s="1"/>
  <c r="A3249" i="1"/>
  <c r="E3248" i="1"/>
  <c r="C3248" i="1"/>
  <c r="B3248" i="1" s="1"/>
  <c r="A3248" i="1"/>
  <c r="E3247" i="1"/>
  <c r="C3247" i="1"/>
  <c r="B3247" i="1" s="1"/>
  <c r="A3247" i="1"/>
  <c r="E3246" i="1"/>
  <c r="C3246" i="1"/>
  <c r="B3246" i="1" s="1"/>
  <c r="A3246" i="1"/>
  <c r="E3245" i="1"/>
  <c r="C3245" i="1"/>
  <c r="B3245" i="1" s="1"/>
  <c r="A3245" i="1"/>
  <c r="E3244" i="1"/>
  <c r="C3244" i="1"/>
  <c r="B3244" i="1" s="1"/>
  <c r="A3244" i="1"/>
  <c r="E3243" i="1"/>
  <c r="C3243" i="1"/>
  <c r="B3243" i="1" s="1"/>
  <c r="A3243" i="1"/>
  <c r="E3242" i="1"/>
  <c r="C3242" i="1"/>
  <c r="B3242" i="1" s="1"/>
  <c r="A3242" i="1"/>
  <c r="E3241" i="1"/>
  <c r="C3241" i="1"/>
  <c r="B3241" i="1" s="1"/>
  <c r="A3241" i="1"/>
  <c r="E3240" i="1"/>
  <c r="C3240" i="1"/>
  <c r="B3240" i="1" s="1"/>
  <c r="A3240" i="1"/>
  <c r="E3239" i="1"/>
  <c r="C3239" i="1"/>
  <c r="B3239" i="1" s="1"/>
  <c r="A3239" i="1"/>
  <c r="E3238" i="1"/>
  <c r="C3238" i="1"/>
  <c r="B3238" i="1" s="1"/>
  <c r="A3238" i="1"/>
  <c r="E3237" i="1"/>
  <c r="C3237" i="1"/>
  <c r="B3237" i="1" s="1"/>
  <c r="A3237" i="1"/>
  <c r="E3236" i="1"/>
  <c r="C3236" i="1"/>
  <c r="B3236" i="1" s="1"/>
  <c r="A3236" i="1"/>
  <c r="E3235" i="1"/>
  <c r="C3235" i="1"/>
  <c r="B3235" i="1" s="1"/>
  <c r="A3235" i="1"/>
  <c r="E3234" i="1"/>
  <c r="C3234" i="1"/>
  <c r="B3234" i="1" s="1"/>
  <c r="A3234" i="1"/>
  <c r="E3233" i="1"/>
  <c r="C3233" i="1"/>
  <c r="B3233" i="1" s="1"/>
  <c r="A3233" i="1"/>
  <c r="E3232" i="1"/>
  <c r="C3232" i="1"/>
  <c r="B3232" i="1" s="1"/>
  <c r="A3232" i="1"/>
  <c r="E3231" i="1"/>
  <c r="C3231" i="1"/>
  <c r="B3231" i="1" s="1"/>
  <c r="A3231" i="1"/>
  <c r="E3230" i="1"/>
  <c r="C3230" i="1"/>
  <c r="B3230" i="1" s="1"/>
  <c r="A3230" i="1"/>
  <c r="E3229" i="1"/>
  <c r="C3229" i="1"/>
  <c r="B3229" i="1" s="1"/>
  <c r="A3229" i="1"/>
  <c r="E3228" i="1"/>
  <c r="C3228" i="1"/>
  <c r="B3228" i="1" s="1"/>
  <c r="A3228" i="1"/>
  <c r="E3227" i="1"/>
  <c r="C3227" i="1"/>
  <c r="B3227" i="1" s="1"/>
  <c r="A3227" i="1"/>
  <c r="E3226" i="1"/>
  <c r="C3226" i="1"/>
  <c r="B3226" i="1" s="1"/>
  <c r="A3226" i="1"/>
  <c r="E3225" i="1"/>
  <c r="C3225" i="1"/>
  <c r="B3225" i="1" s="1"/>
  <c r="A3225" i="1"/>
  <c r="E3224" i="1"/>
  <c r="C3224" i="1"/>
  <c r="B3224" i="1" s="1"/>
  <c r="A3224" i="1"/>
  <c r="E3223" i="1"/>
  <c r="C3223" i="1"/>
  <c r="B3223" i="1" s="1"/>
  <c r="A3223" i="1"/>
  <c r="E3222" i="1"/>
  <c r="C3222" i="1"/>
  <c r="B3222" i="1" s="1"/>
  <c r="A3222" i="1"/>
  <c r="E3221" i="1"/>
  <c r="C3221" i="1"/>
  <c r="B3221" i="1" s="1"/>
  <c r="A3221" i="1"/>
  <c r="E3220" i="1"/>
  <c r="C3220" i="1"/>
  <c r="B3220" i="1" s="1"/>
  <c r="A3220" i="1"/>
  <c r="E3219" i="1"/>
  <c r="C3219" i="1"/>
  <c r="B3219" i="1" s="1"/>
  <c r="A3219" i="1"/>
  <c r="E3218" i="1"/>
  <c r="C3218" i="1"/>
  <c r="B3218" i="1" s="1"/>
  <c r="A3218" i="1"/>
  <c r="E3217" i="1"/>
  <c r="C3217" i="1"/>
  <c r="B3217" i="1" s="1"/>
  <c r="A3217" i="1"/>
  <c r="E3216" i="1"/>
  <c r="C3216" i="1"/>
  <c r="B3216" i="1" s="1"/>
  <c r="A3216" i="1"/>
  <c r="E3215" i="1"/>
  <c r="C3215" i="1"/>
  <c r="B3215" i="1" s="1"/>
  <c r="A3215" i="1"/>
  <c r="E3214" i="1"/>
  <c r="C3214" i="1"/>
  <c r="B3214" i="1" s="1"/>
  <c r="A3214" i="1"/>
  <c r="E3213" i="1"/>
  <c r="C3213" i="1"/>
  <c r="B3213" i="1" s="1"/>
  <c r="A3213" i="1"/>
  <c r="E3212" i="1"/>
  <c r="C3212" i="1"/>
  <c r="B3212" i="1" s="1"/>
  <c r="A3212" i="1"/>
  <c r="E3211" i="1"/>
  <c r="C3211" i="1"/>
  <c r="B3211" i="1" s="1"/>
  <c r="A3211" i="1"/>
  <c r="E3210" i="1"/>
  <c r="C3210" i="1"/>
  <c r="B3210" i="1" s="1"/>
  <c r="A3210" i="1"/>
  <c r="E3209" i="1"/>
  <c r="C3209" i="1"/>
  <c r="B3209" i="1" s="1"/>
  <c r="E3208" i="1"/>
  <c r="C3208" i="1"/>
  <c r="B3208" i="1" s="1"/>
  <c r="E3207" i="1"/>
  <c r="C3207" i="1"/>
  <c r="B3207" i="1" s="1"/>
  <c r="A3207" i="1"/>
  <c r="E3206" i="1"/>
  <c r="C3206" i="1"/>
  <c r="B3206" i="1" s="1"/>
  <c r="A3206" i="1"/>
  <c r="E3205" i="1"/>
  <c r="C3205" i="1"/>
  <c r="B3205" i="1" s="1"/>
  <c r="A3205" i="1"/>
  <c r="E3204" i="1"/>
  <c r="C3204" i="1"/>
  <c r="B3204" i="1" s="1"/>
  <c r="A3204" i="1"/>
  <c r="E3203" i="1"/>
  <c r="C3203" i="1"/>
  <c r="B3203" i="1" s="1"/>
  <c r="A3203" i="1"/>
  <c r="E3202" i="1"/>
  <c r="C3202" i="1"/>
  <c r="B3202" i="1" s="1"/>
  <c r="A3202" i="1"/>
  <c r="E3201" i="1"/>
  <c r="C3201" i="1"/>
  <c r="B3201" i="1" s="1"/>
  <c r="A3201" i="1"/>
  <c r="E3200" i="1"/>
  <c r="C3200" i="1"/>
  <c r="B3200" i="1" s="1"/>
  <c r="A3200" i="1"/>
  <c r="E3199" i="1"/>
  <c r="H3199" i="1" s="1"/>
  <c r="C3199" i="1"/>
  <c r="B3199" i="1" s="1"/>
  <c r="A3199" i="1"/>
  <c r="E3198" i="1"/>
  <c r="C3198" i="1"/>
  <c r="B3198" i="1" s="1"/>
  <c r="A3198" i="1"/>
  <c r="E3197" i="1"/>
  <c r="C3197" i="1"/>
  <c r="B3197" i="1" s="1"/>
  <c r="A3197" i="1"/>
  <c r="E3196" i="1"/>
  <c r="H3196" i="1" s="1"/>
  <c r="C3196" i="1"/>
  <c r="B3196" i="1" s="1"/>
  <c r="A3196" i="1"/>
  <c r="E3195" i="1"/>
  <c r="C3195" i="1"/>
  <c r="B3195" i="1" s="1"/>
  <c r="A3195" i="1"/>
  <c r="E3194" i="1"/>
  <c r="C3194" i="1"/>
  <c r="B3194" i="1" s="1"/>
  <c r="A3194" i="1"/>
  <c r="E3193" i="1"/>
  <c r="C3193" i="1"/>
  <c r="B3193" i="1" s="1"/>
  <c r="A3193" i="1"/>
  <c r="E3192" i="1"/>
  <c r="C3192" i="1"/>
  <c r="B3192" i="1" s="1"/>
  <c r="A3192" i="1"/>
  <c r="E3191" i="1"/>
  <c r="C3191" i="1"/>
  <c r="B3191" i="1" s="1"/>
  <c r="A3191" i="1"/>
  <c r="E3190" i="1"/>
  <c r="C3190" i="1"/>
  <c r="B3190" i="1" s="1"/>
  <c r="A3190" i="1"/>
  <c r="E3189" i="1"/>
  <c r="C3189" i="1"/>
  <c r="B3189" i="1" s="1"/>
  <c r="A3189" i="1"/>
  <c r="E3188" i="1"/>
  <c r="C3188" i="1"/>
  <c r="B3188" i="1" s="1"/>
  <c r="A3188" i="1"/>
  <c r="E3187" i="1"/>
  <c r="C3187" i="1"/>
  <c r="B3187" i="1" s="1"/>
  <c r="A3187" i="1"/>
  <c r="E3186" i="1"/>
  <c r="C3186" i="1"/>
  <c r="B3186" i="1" s="1"/>
  <c r="A3186" i="1"/>
  <c r="E3185" i="1"/>
  <c r="C3185" i="1"/>
  <c r="B3185" i="1" s="1"/>
  <c r="A3185" i="1"/>
  <c r="E3184" i="1"/>
  <c r="C3184" i="1"/>
  <c r="B3184" i="1" s="1"/>
  <c r="A3184" i="1"/>
  <c r="E3183" i="1"/>
  <c r="C3183" i="1"/>
  <c r="B3183" i="1" s="1"/>
  <c r="A3183" i="1"/>
  <c r="E3182" i="1"/>
  <c r="C3182" i="1"/>
  <c r="B3182" i="1" s="1"/>
  <c r="A3182" i="1"/>
  <c r="E3181" i="1"/>
  <c r="C3181" i="1"/>
  <c r="B3181" i="1" s="1"/>
  <c r="A3181" i="1"/>
  <c r="E3180" i="1"/>
  <c r="C3180" i="1"/>
  <c r="B3180" i="1" s="1"/>
  <c r="A3180" i="1"/>
  <c r="E3179" i="1"/>
  <c r="C3179" i="1"/>
  <c r="B3179" i="1" s="1"/>
  <c r="A3179" i="1"/>
  <c r="E3178" i="1"/>
  <c r="C3178" i="1"/>
  <c r="B3178" i="1" s="1"/>
  <c r="A3178" i="1"/>
  <c r="E3177" i="1"/>
  <c r="C3177" i="1"/>
  <c r="B3177" i="1" s="1"/>
  <c r="A3177" i="1"/>
  <c r="E3176" i="1"/>
  <c r="C3176" i="1"/>
  <c r="B3176" i="1" s="1"/>
  <c r="E3175" i="1"/>
  <c r="C3175" i="1"/>
  <c r="B3175" i="1" s="1"/>
  <c r="A3175" i="1"/>
  <c r="E3174" i="1"/>
  <c r="C3174" i="1"/>
  <c r="B3174" i="1" s="1"/>
  <c r="A3174" i="1"/>
  <c r="E3173" i="1"/>
  <c r="C3173" i="1"/>
  <c r="B3173" i="1" s="1"/>
  <c r="E3172" i="1"/>
  <c r="C3172" i="1"/>
  <c r="B3172" i="1" s="1"/>
  <c r="E3171" i="1"/>
  <c r="C3171" i="1"/>
  <c r="B3171" i="1" s="1"/>
  <c r="E3170" i="1"/>
  <c r="C3170" i="1"/>
  <c r="B3170" i="1" s="1"/>
  <c r="E3169" i="1"/>
  <c r="C3169" i="1"/>
  <c r="B3169" i="1" s="1"/>
  <c r="E3168" i="1"/>
  <c r="C3168" i="1"/>
  <c r="B3168" i="1" s="1"/>
  <c r="E3167" i="1"/>
  <c r="C3167" i="1"/>
  <c r="B3167" i="1" s="1"/>
  <c r="E3166" i="1"/>
  <c r="C3166" i="1"/>
  <c r="B3166" i="1" s="1"/>
  <c r="E3165" i="1"/>
  <c r="C3165" i="1"/>
  <c r="B3165" i="1" s="1"/>
  <c r="E3164" i="1"/>
  <c r="C3164" i="1"/>
  <c r="B3164" i="1" s="1"/>
  <c r="E3163" i="1"/>
  <c r="C3163" i="1"/>
  <c r="B3163" i="1" s="1"/>
  <c r="E3162" i="1"/>
  <c r="C3162" i="1"/>
  <c r="B3162" i="1" s="1"/>
  <c r="E3161" i="1"/>
  <c r="C3161" i="1"/>
  <c r="B3161" i="1" s="1"/>
  <c r="E3160" i="1"/>
  <c r="C3160" i="1"/>
  <c r="B3160" i="1" s="1"/>
  <c r="A3160" i="1"/>
  <c r="E3159" i="1"/>
  <c r="C3159" i="1"/>
  <c r="B3159" i="1" s="1"/>
  <c r="A3159" i="1"/>
  <c r="E3158" i="1"/>
  <c r="C3158" i="1"/>
  <c r="B3158" i="1" s="1"/>
  <c r="A3158" i="1"/>
  <c r="E3157" i="1"/>
  <c r="C3157" i="1"/>
  <c r="B3157" i="1" s="1"/>
  <c r="A3157" i="1"/>
  <c r="E3156" i="1"/>
  <c r="C3156" i="1"/>
  <c r="B3156" i="1" s="1"/>
  <c r="A3156" i="1"/>
  <c r="E3155" i="1"/>
  <c r="C3155" i="1"/>
  <c r="B3155" i="1" s="1"/>
  <c r="A3155" i="1"/>
  <c r="E3154" i="1"/>
  <c r="C3154" i="1"/>
  <c r="B3154" i="1" s="1"/>
  <c r="A3154" i="1"/>
  <c r="E3153" i="1"/>
  <c r="C3153" i="1"/>
  <c r="B3153" i="1" s="1"/>
  <c r="A3153" i="1"/>
  <c r="E3152" i="1"/>
  <c r="C3152" i="1"/>
  <c r="B3152" i="1" s="1"/>
  <c r="A3152" i="1"/>
  <c r="E3151" i="1"/>
  <c r="C3151" i="1"/>
  <c r="B3151" i="1" s="1"/>
  <c r="E3150" i="1"/>
  <c r="H3150" i="1" s="1"/>
  <c r="C3150" i="1"/>
  <c r="B3150" i="1" s="1"/>
  <c r="E3149" i="1"/>
  <c r="C3149" i="1"/>
  <c r="B3149" i="1" s="1"/>
  <c r="A3149" i="1"/>
  <c r="E3148" i="1"/>
  <c r="C3148" i="1"/>
  <c r="B3148" i="1" s="1"/>
  <c r="A3148" i="1"/>
  <c r="E3147" i="1"/>
  <c r="C3147" i="1"/>
  <c r="B3147" i="1" s="1"/>
  <c r="E3146" i="1"/>
  <c r="C3146" i="1"/>
  <c r="B3146" i="1" s="1"/>
  <c r="E3145" i="1"/>
  <c r="H3145" i="1" s="1"/>
  <c r="C3145" i="1"/>
  <c r="B3145" i="1" s="1"/>
  <c r="E3144" i="1"/>
  <c r="C3144" i="1"/>
  <c r="B3144" i="1" s="1"/>
  <c r="E3143" i="1"/>
  <c r="C3143" i="1"/>
  <c r="B3143" i="1" s="1"/>
  <c r="E3142" i="1"/>
  <c r="H3142" i="1" s="1"/>
  <c r="C3142" i="1"/>
  <c r="B3142" i="1" s="1"/>
  <c r="E3141" i="1"/>
  <c r="C3141" i="1"/>
  <c r="B3141" i="1" s="1"/>
  <c r="E3140" i="1"/>
  <c r="C3140" i="1"/>
  <c r="B3140" i="1" s="1"/>
  <c r="E3139" i="1"/>
  <c r="C3139" i="1"/>
  <c r="B3139" i="1" s="1"/>
  <c r="E3138" i="1"/>
  <c r="C3138" i="1"/>
  <c r="B3138" i="1" s="1"/>
  <c r="E3137" i="1"/>
  <c r="C3137" i="1"/>
  <c r="B3137" i="1" s="1"/>
  <c r="E3136" i="1"/>
  <c r="C3136" i="1"/>
  <c r="B3136" i="1" s="1"/>
  <c r="E3135" i="1"/>
  <c r="C3135" i="1"/>
  <c r="B3135" i="1" s="1"/>
  <c r="E3134" i="1"/>
  <c r="C3134" i="1"/>
  <c r="B3134" i="1" s="1"/>
  <c r="E3133" i="1"/>
  <c r="C3133" i="1"/>
  <c r="B3133" i="1" s="1"/>
  <c r="E3132" i="1"/>
  <c r="C3132" i="1"/>
  <c r="B3132" i="1" s="1"/>
  <c r="A3132" i="1"/>
  <c r="E3131" i="1"/>
  <c r="C3131" i="1"/>
  <c r="B3131" i="1" s="1"/>
  <c r="A3131" i="1"/>
  <c r="E3130" i="1"/>
  <c r="C3130" i="1"/>
  <c r="B3130" i="1" s="1"/>
  <c r="A3130" i="1"/>
  <c r="E3129" i="1"/>
  <c r="C3129" i="1"/>
  <c r="B3129" i="1" s="1"/>
  <c r="A3129" i="1"/>
  <c r="E3128" i="1"/>
  <c r="C3128" i="1"/>
  <c r="B3128" i="1" s="1"/>
  <c r="A3128" i="1"/>
  <c r="E3127" i="1"/>
  <c r="C3127" i="1"/>
  <c r="B3127" i="1" s="1"/>
  <c r="A3127" i="1"/>
  <c r="E3126" i="1"/>
  <c r="C3126" i="1"/>
  <c r="B3126" i="1" s="1"/>
  <c r="E3125" i="1"/>
  <c r="C3125" i="1"/>
  <c r="B3125" i="1" s="1"/>
  <c r="E3124" i="1"/>
  <c r="C3124" i="1"/>
  <c r="B3124" i="1" s="1"/>
  <c r="E3123" i="1"/>
  <c r="C3123" i="1"/>
  <c r="B3123" i="1" s="1"/>
  <c r="E3122" i="1"/>
  <c r="C3122" i="1"/>
  <c r="B3122" i="1" s="1"/>
  <c r="E3121" i="1"/>
  <c r="C3121" i="1"/>
  <c r="B3121" i="1" s="1"/>
  <c r="A3121" i="1"/>
  <c r="E3120" i="1"/>
  <c r="C3120" i="1"/>
  <c r="B3120" i="1" s="1"/>
  <c r="A3120" i="1"/>
  <c r="E3119" i="1"/>
  <c r="C3119" i="1"/>
  <c r="B3119" i="1" s="1"/>
  <c r="A3119" i="1"/>
  <c r="E3118" i="1"/>
  <c r="C3118" i="1"/>
  <c r="B3118" i="1" s="1"/>
  <c r="A3118" i="1"/>
  <c r="E3117" i="1"/>
  <c r="C3117" i="1"/>
  <c r="B3117" i="1" s="1"/>
  <c r="A3117" i="1"/>
  <c r="E3116" i="1"/>
  <c r="C3116" i="1"/>
  <c r="B3116" i="1" s="1"/>
  <c r="E3115" i="1"/>
  <c r="C3115" i="1"/>
  <c r="B3115" i="1" s="1"/>
  <c r="E3114" i="1"/>
  <c r="C3114" i="1"/>
  <c r="B3114" i="1" s="1"/>
  <c r="E3113" i="1"/>
  <c r="C3113" i="1"/>
  <c r="B3113" i="1" s="1"/>
  <c r="E3112" i="1"/>
  <c r="C3112" i="1"/>
  <c r="B3112" i="1" s="1"/>
  <c r="E3111" i="1"/>
  <c r="C3111" i="1"/>
  <c r="B3111" i="1" s="1"/>
  <c r="E3110" i="1"/>
  <c r="C3110" i="1"/>
  <c r="B3110" i="1" s="1"/>
  <c r="E3109" i="1"/>
  <c r="C3109" i="1"/>
  <c r="B3109" i="1" s="1"/>
  <c r="E3108" i="1"/>
  <c r="C3108" i="1"/>
  <c r="B3108" i="1" s="1"/>
  <c r="E3107" i="1"/>
  <c r="C3107" i="1"/>
  <c r="B3107" i="1" s="1"/>
  <c r="E3106" i="1"/>
  <c r="C3106" i="1"/>
  <c r="B3106" i="1" s="1"/>
  <c r="E3105" i="1"/>
  <c r="C3105" i="1"/>
  <c r="B3105" i="1" s="1"/>
  <c r="E3104" i="1"/>
  <c r="C3104" i="1"/>
  <c r="B3104" i="1" s="1"/>
  <c r="E3103" i="1"/>
  <c r="C3103" i="1"/>
  <c r="B3103" i="1" s="1"/>
  <c r="E3102" i="1"/>
  <c r="C3102" i="1"/>
  <c r="B3102" i="1" s="1"/>
  <c r="E3101" i="1"/>
  <c r="C3101" i="1"/>
  <c r="B3101" i="1" s="1"/>
  <c r="E3100" i="1"/>
  <c r="C3100" i="1"/>
  <c r="B3100" i="1" s="1"/>
  <c r="E3099" i="1"/>
  <c r="C3099" i="1"/>
  <c r="B3099" i="1" s="1"/>
  <c r="E3098" i="1"/>
  <c r="C3098" i="1"/>
  <c r="B3098" i="1" s="1"/>
  <c r="E3097" i="1"/>
  <c r="C3097" i="1"/>
  <c r="B3097" i="1" s="1"/>
  <c r="E3096" i="1"/>
  <c r="C3096" i="1"/>
  <c r="B3096" i="1" s="1"/>
  <c r="E3095" i="1"/>
  <c r="C3095" i="1"/>
  <c r="B3095" i="1" s="1"/>
  <c r="E3094" i="1"/>
  <c r="C3094" i="1"/>
  <c r="B3094" i="1" s="1"/>
  <c r="E3093" i="1"/>
  <c r="C3093" i="1"/>
  <c r="B3093" i="1" s="1"/>
  <c r="E3092" i="1"/>
  <c r="C3092" i="1"/>
  <c r="B3092" i="1" s="1"/>
  <c r="E3091" i="1"/>
  <c r="C3091" i="1"/>
  <c r="B3091" i="1" s="1"/>
  <c r="E3090" i="1"/>
  <c r="C3090" i="1"/>
  <c r="B3090" i="1" s="1"/>
  <c r="E3089" i="1"/>
  <c r="C3089" i="1"/>
  <c r="B3089" i="1" s="1"/>
  <c r="E3088" i="1"/>
  <c r="C3088" i="1"/>
  <c r="B3088" i="1" s="1"/>
  <c r="E3087" i="1"/>
  <c r="C3087" i="1"/>
  <c r="B3087" i="1" s="1"/>
  <c r="E3086" i="1"/>
  <c r="C3086" i="1"/>
  <c r="B3086" i="1" s="1"/>
  <c r="E3085" i="1"/>
  <c r="C3085" i="1"/>
  <c r="B3085" i="1" s="1"/>
  <c r="E3084" i="1"/>
  <c r="C3084" i="1"/>
  <c r="B3084" i="1" s="1"/>
  <c r="A3084" i="1"/>
  <c r="E3083" i="1"/>
  <c r="C3083" i="1"/>
  <c r="B3083" i="1" s="1"/>
  <c r="A3083" i="1"/>
  <c r="E3082" i="1"/>
  <c r="C3082" i="1"/>
  <c r="B3082" i="1" s="1"/>
  <c r="A3082" i="1"/>
  <c r="E3081" i="1"/>
  <c r="H3081" i="1" s="1"/>
  <c r="C3081" i="1"/>
  <c r="B3081" i="1" s="1"/>
  <c r="E3080" i="1"/>
  <c r="C3080" i="1"/>
  <c r="B3080" i="1" s="1"/>
  <c r="E3079" i="1"/>
  <c r="C3079" i="1"/>
  <c r="B3079" i="1" s="1"/>
  <c r="E3078" i="1"/>
  <c r="C3078" i="1"/>
  <c r="B3078" i="1" s="1"/>
  <c r="E3077" i="1"/>
  <c r="C3077" i="1"/>
  <c r="B3077" i="1" s="1"/>
  <c r="A3077" i="1"/>
  <c r="E3076" i="1"/>
  <c r="C3076" i="1"/>
  <c r="B3076" i="1" s="1"/>
  <c r="A3076" i="1"/>
  <c r="E3075" i="1"/>
  <c r="C3075" i="1"/>
  <c r="B3075" i="1" s="1"/>
  <c r="A3075" i="1"/>
  <c r="E3074" i="1"/>
  <c r="C3074" i="1"/>
  <c r="B3074" i="1" s="1"/>
  <c r="A3074" i="1"/>
  <c r="E3073" i="1"/>
  <c r="C3073" i="1"/>
  <c r="B3073" i="1" s="1"/>
  <c r="A3073" i="1"/>
  <c r="E3072" i="1"/>
  <c r="C3072" i="1"/>
  <c r="B3072" i="1" s="1"/>
  <c r="A3072" i="1"/>
  <c r="E3071" i="1"/>
  <c r="C3071" i="1"/>
  <c r="B3071" i="1" s="1"/>
  <c r="E3070" i="1"/>
  <c r="C3070" i="1"/>
  <c r="B3070" i="1" s="1"/>
  <c r="E3069" i="1"/>
  <c r="C3069" i="1"/>
  <c r="B3069" i="1" s="1"/>
  <c r="E3068" i="1"/>
  <c r="C3068" i="1"/>
  <c r="B3068" i="1" s="1"/>
  <c r="E3067" i="1"/>
  <c r="C3067" i="1"/>
  <c r="B3067" i="1" s="1"/>
  <c r="E3066" i="1"/>
  <c r="C3066" i="1"/>
  <c r="B3066" i="1" s="1"/>
  <c r="E3065" i="1"/>
  <c r="C3065" i="1"/>
  <c r="B3065" i="1" s="1"/>
  <c r="E3064" i="1"/>
  <c r="C3064" i="1"/>
  <c r="B3064" i="1" s="1"/>
  <c r="E3063" i="1"/>
  <c r="H3063" i="1" s="1"/>
  <c r="C3063" i="1"/>
  <c r="B3063" i="1" s="1"/>
  <c r="E3062" i="1"/>
  <c r="C3062" i="1"/>
  <c r="B3062" i="1" s="1"/>
  <c r="E3061" i="1"/>
  <c r="C3061" i="1"/>
  <c r="B3061" i="1" s="1"/>
  <c r="E3060" i="1"/>
  <c r="C3060" i="1"/>
  <c r="B3060" i="1" s="1"/>
  <c r="E3059" i="1"/>
  <c r="C3059" i="1"/>
  <c r="B3059" i="1" s="1"/>
  <c r="E3058" i="1"/>
  <c r="C3058" i="1"/>
  <c r="B3058" i="1" s="1"/>
  <c r="E3057" i="1"/>
  <c r="C3057" i="1"/>
  <c r="B3057" i="1" s="1"/>
  <c r="E3056" i="1"/>
  <c r="C3056" i="1"/>
  <c r="B3056" i="1" s="1"/>
  <c r="E3055" i="1"/>
  <c r="C3055" i="1"/>
  <c r="B3055" i="1" s="1"/>
  <c r="E3054" i="1"/>
  <c r="C3054" i="1"/>
  <c r="B3054" i="1" s="1"/>
  <c r="E3053" i="1"/>
  <c r="C3053" i="1"/>
  <c r="B3053" i="1" s="1"/>
  <c r="E3052" i="1"/>
  <c r="C3052" i="1"/>
  <c r="B3052" i="1" s="1"/>
  <c r="E3051" i="1"/>
  <c r="C3051" i="1"/>
  <c r="B3051" i="1" s="1"/>
  <c r="E3050" i="1"/>
  <c r="C3050" i="1"/>
  <c r="B3050" i="1" s="1"/>
  <c r="E3049" i="1"/>
  <c r="C3049" i="1"/>
  <c r="B3049" i="1" s="1"/>
  <c r="E3048" i="1"/>
  <c r="C3048" i="1"/>
  <c r="B3048" i="1" s="1"/>
  <c r="E3047" i="1"/>
  <c r="C3047" i="1"/>
  <c r="B3047" i="1" s="1"/>
  <c r="E3046" i="1"/>
  <c r="C3046" i="1"/>
  <c r="B3046" i="1" s="1"/>
  <c r="E3045" i="1"/>
  <c r="C3045" i="1"/>
  <c r="B3045" i="1" s="1"/>
  <c r="A3045" i="1"/>
  <c r="E3044" i="1"/>
  <c r="C3044" i="1"/>
  <c r="B3044" i="1" s="1"/>
  <c r="A3044" i="1"/>
  <c r="E3043" i="1"/>
  <c r="C3043" i="1"/>
  <c r="B3043" i="1" s="1"/>
  <c r="A3043" i="1"/>
  <c r="E3042" i="1"/>
  <c r="C3042" i="1"/>
  <c r="B3042" i="1" s="1"/>
  <c r="A3042" i="1"/>
  <c r="E3041" i="1"/>
  <c r="C3041" i="1"/>
  <c r="B3041" i="1" s="1"/>
  <c r="A3041" i="1"/>
  <c r="E3040" i="1"/>
  <c r="C3040" i="1"/>
  <c r="B3040" i="1" s="1"/>
  <c r="A3040" i="1"/>
  <c r="E3039" i="1"/>
  <c r="C3039" i="1"/>
  <c r="B3039" i="1" s="1"/>
  <c r="A3039" i="1"/>
  <c r="E3038" i="1"/>
  <c r="C3038" i="1"/>
  <c r="B3038" i="1" s="1"/>
  <c r="A3038" i="1"/>
  <c r="E3037" i="1"/>
  <c r="C3037" i="1"/>
  <c r="B3037" i="1" s="1"/>
  <c r="A3037" i="1"/>
  <c r="E3036" i="1"/>
  <c r="C3036" i="1"/>
  <c r="B3036" i="1" s="1"/>
  <c r="A3036" i="1"/>
  <c r="E3035" i="1"/>
  <c r="C3035" i="1"/>
  <c r="B3035" i="1" s="1"/>
  <c r="A3035" i="1"/>
  <c r="E3034" i="1"/>
  <c r="C3034" i="1"/>
  <c r="B3034" i="1" s="1"/>
  <c r="A3034" i="1"/>
  <c r="E3033" i="1"/>
  <c r="C3033" i="1"/>
  <c r="B3033" i="1" s="1"/>
  <c r="A3033" i="1"/>
  <c r="E3032" i="1"/>
  <c r="C3032" i="1"/>
  <c r="B3032" i="1" s="1"/>
  <c r="A3032" i="1"/>
  <c r="E3031" i="1"/>
  <c r="C3031" i="1"/>
  <c r="B3031" i="1" s="1"/>
  <c r="A3031" i="1"/>
  <c r="E3030" i="1"/>
  <c r="C3030" i="1"/>
  <c r="B3030" i="1" s="1"/>
  <c r="A3030" i="1"/>
  <c r="E3029" i="1"/>
  <c r="C3029" i="1"/>
  <c r="B3029" i="1" s="1"/>
  <c r="A3029" i="1"/>
  <c r="E3028" i="1"/>
  <c r="C3028" i="1"/>
  <c r="B3028" i="1" s="1"/>
  <c r="A3028" i="1"/>
  <c r="E3027" i="1"/>
  <c r="C3027" i="1"/>
  <c r="B3027" i="1" s="1"/>
  <c r="A3027" i="1"/>
  <c r="E3026" i="1"/>
  <c r="C3026" i="1"/>
  <c r="B3026" i="1" s="1"/>
  <c r="A3026" i="1"/>
  <c r="E3025" i="1"/>
  <c r="C3025" i="1"/>
  <c r="B3025" i="1" s="1"/>
  <c r="A3025" i="1"/>
  <c r="E3024" i="1"/>
  <c r="C3024" i="1"/>
  <c r="B3024" i="1" s="1"/>
  <c r="A3024" i="1"/>
  <c r="E3023" i="1"/>
  <c r="C3023" i="1"/>
  <c r="B3023" i="1" s="1"/>
  <c r="A3023" i="1"/>
  <c r="E3022" i="1"/>
  <c r="C3022" i="1"/>
  <c r="B3022" i="1" s="1"/>
  <c r="A3022" i="1"/>
  <c r="E3021" i="1"/>
  <c r="C3021" i="1"/>
  <c r="B3021" i="1" s="1"/>
  <c r="A3021" i="1"/>
  <c r="E3020" i="1"/>
  <c r="C3020" i="1"/>
  <c r="B3020" i="1" s="1"/>
  <c r="A3020" i="1"/>
  <c r="E3019" i="1"/>
  <c r="C3019" i="1"/>
  <c r="B3019" i="1" s="1"/>
  <c r="A3019" i="1"/>
  <c r="E3018" i="1"/>
  <c r="C3018" i="1"/>
  <c r="B3018" i="1" s="1"/>
  <c r="A3018" i="1"/>
  <c r="E3017" i="1"/>
  <c r="C3017" i="1"/>
  <c r="B3017" i="1" s="1"/>
  <c r="A3017" i="1"/>
  <c r="E3016" i="1"/>
  <c r="C3016" i="1"/>
  <c r="B3016" i="1" s="1"/>
  <c r="A3016" i="1"/>
  <c r="E3015" i="1"/>
  <c r="C3015" i="1"/>
  <c r="B3015" i="1" s="1"/>
  <c r="A3015" i="1"/>
  <c r="E3014" i="1"/>
  <c r="C3014" i="1"/>
  <c r="B3014" i="1" s="1"/>
  <c r="A3014" i="1"/>
  <c r="E3013" i="1"/>
  <c r="C3013" i="1"/>
  <c r="B3013" i="1" s="1"/>
  <c r="A3013" i="1"/>
  <c r="E3012" i="1"/>
  <c r="C3012" i="1"/>
  <c r="B3012" i="1" s="1"/>
  <c r="A3012" i="1"/>
  <c r="E3011" i="1"/>
  <c r="C3011" i="1"/>
  <c r="B3011" i="1" s="1"/>
  <c r="A3011" i="1"/>
  <c r="E3010" i="1"/>
  <c r="C3010" i="1"/>
  <c r="B3010" i="1" s="1"/>
  <c r="A3010" i="1"/>
  <c r="E3009" i="1"/>
  <c r="C3009" i="1"/>
  <c r="B3009" i="1" s="1"/>
  <c r="A3009" i="1"/>
  <c r="E3008" i="1"/>
  <c r="C3008" i="1"/>
  <c r="B3008" i="1" s="1"/>
  <c r="A3008" i="1"/>
  <c r="E3007" i="1"/>
  <c r="C3007" i="1"/>
  <c r="B3007" i="1" s="1"/>
  <c r="A3007" i="1"/>
  <c r="E3006" i="1"/>
  <c r="H3006" i="1" s="1"/>
  <c r="C3006" i="1"/>
  <c r="B3006" i="1" s="1"/>
  <c r="A3006" i="1"/>
  <c r="E3005" i="1"/>
  <c r="C3005" i="1"/>
  <c r="B3005" i="1" s="1"/>
  <c r="A3005" i="1"/>
  <c r="E3004" i="1"/>
  <c r="C3004" i="1"/>
  <c r="B3004" i="1" s="1"/>
  <c r="A3004" i="1"/>
  <c r="E3003" i="1"/>
  <c r="C3003" i="1"/>
  <c r="B3003" i="1" s="1"/>
  <c r="A3003" i="1"/>
  <c r="E3002" i="1"/>
  <c r="C3002" i="1"/>
  <c r="B3002" i="1" s="1"/>
  <c r="A3002" i="1"/>
  <c r="E3001" i="1"/>
  <c r="C3001" i="1"/>
  <c r="B3001" i="1" s="1"/>
  <c r="A3001" i="1"/>
  <c r="E3000" i="1"/>
  <c r="C3000" i="1"/>
  <c r="B3000" i="1" s="1"/>
  <c r="A3000" i="1"/>
  <c r="E2999" i="1"/>
  <c r="C2999" i="1"/>
  <c r="B2999" i="1" s="1"/>
  <c r="A2999" i="1"/>
  <c r="E2998" i="1"/>
  <c r="C2998" i="1"/>
  <c r="B2998" i="1" s="1"/>
  <c r="A2998" i="1"/>
  <c r="E2997" i="1"/>
  <c r="C2997" i="1"/>
  <c r="B2997" i="1" s="1"/>
  <c r="A2997" i="1"/>
  <c r="E2996" i="1"/>
  <c r="C2996" i="1"/>
  <c r="B2996" i="1" s="1"/>
  <c r="A2996" i="1"/>
  <c r="E2995" i="1"/>
  <c r="C2995" i="1"/>
  <c r="B2995" i="1" s="1"/>
  <c r="A2995" i="1"/>
  <c r="E2994" i="1"/>
  <c r="C2994" i="1"/>
  <c r="B2994" i="1" s="1"/>
  <c r="A2994" i="1"/>
  <c r="E2993" i="1"/>
  <c r="C2993" i="1"/>
  <c r="B2993" i="1" s="1"/>
  <c r="A2993" i="1"/>
  <c r="E2992" i="1"/>
  <c r="C2992" i="1"/>
  <c r="B2992" i="1" s="1"/>
  <c r="A2992" i="1"/>
  <c r="E2991" i="1"/>
  <c r="C2991" i="1"/>
  <c r="B2991" i="1" s="1"/>
  <c r="A2991" i="1"/>
  <c r="E2990" i="1"/>
  <c r="C2990" i="1"/>
  <c r="B2990" i="1" s="1"/>
  <c r="A2990" i="1"/>
  <c r="E2989" i="1"/>
  <c r="C2989" i="1"/>
  <c r="B2989" i="1" s="1"/>
  <c r="A2989" i="1"/>
  <c r="E2988" i="1"/>
  <c r="C2988" i="1"/>
  <c r="B2988" i="1" s="1"/>
  <c r="A2988" i="1"/>
  <c r="E2987" i="1"/>
  <c r="C2987" i="1"/>
  <c r="B2987" i="1" s="1"/>
  <c r="E2986" i="1"/>
  <c r="C2986" i="1"/>
  <c r="B2986" i="1" s="1"/>
  <c r="A2986" i="1"/>
  <c r="E2985" i="1"/>
  <c r="C2985" i="1"/>
  <c r="B2985" i="1" s="1"/>
  <c r="A2985" i="1"/>
  <c r="E2984" i="1"/>
  <c r="C2984" i="1"/>
  <c r="B2984" i="1" s="1"/>
  <c r="A2984" i="1"/>
  <c r="E2983" i="1"/>
  <c r="C2983" i="1"/>
  <c r="B2983" i="1" s="1"/>
  <c r="A2983" i="1"/>
  <c r="E2982" i="1"/>
  <c r="C2982" i="1"/>
  <c r="B2982" i="1" s="1"/>
  <c r="A2982" i="1"/>
  <c r="E2981" i="1"/>
  <c r="C2981" i="1"/>
  <c r="B2981" i="1" s="1"/>
  <c r="A2981" i="1"/>
  <c r="E2980" i="1"/>
  <c r="C2980" i="1"/>
  <c r="B2980" i="1" s="1"/>
  <c r="A2980" i="1"/>
  <c r="E2979" i="1"/>
  <c r="C2979" i="1"/>
  <c r="B2979" i="1" s="1"/>
  <c r="A2979" i="1"/>
  <c r="E2978" i="1"/>
  <c r="C2978" i="1"/>
  <c r="B2978" i="1" s="1"/>
  <c r="A2978" i="1"/>
  <c r="E2977" i="1"/>
  <c r="C2977" i="1"/>
  <c r="B2977" i="1" s="1"/>
  <c r="A2977" i="1"/>
  <c r="E2976" i="1"/>
  <c r="C2976" i="1"/>
  <c r="B2976" i="1" s="1"/>
  <c r="A2976" i="1"/>
  <c r="E2975" i="1"/>
  <c r="C2975" i="1"/>
  <c r="B2975" i="1" s="1"/>
  <c r="A2975" i="1"/>
  <c r="E2974" i="1"/>
  <c r="C2974" i="1"/>
  <c r="B2974" i="1" s="1"/>
  <c r="A2974" i="1"/>
  <c r="E2973" i="1"/>
  <c r="C2973" i="1"/>
  <c r="B2973" i="1" s="1"/>
  <c r="A2973" i="1"/>
  <c r="E2972" i="1"/>
  <c r="C2972" i="1"/>
  <c r="B2972" i="1" s="1"/>
  <c r="A2972" i="1"/>
  <c r="E2971" i="1"/>
  <c r="C2971" i="1"/>
  <c r="B2971" i="1" s="1"/>
  <c r="A2971" i="1"/>
  <c r="E2970" i="1"/>
  <c r="C2970" i="1"/>
  <c r="B2970" i="1" s="1"/>
  <c r="A2970" i="1"/>
  <c r="E2969" i="1"/>
  <c r="C2969" i="1"/>
  <c r="B2969" i="1" s="1"/>
  <c r="A2969" i="1"/>
  <c r="E2968" i="1"/>
  <c r="C2968" i="1"/>
  <c r="B2968" i="1" s="1"/>
  <c r="A2968" i="1"/>
  <c r="E2967" i="1"/>
  <c r="C2967" i="1"/>
  <c r="B2967" i="1" s="1"/>
  <c r="A2967" i="1"/>
  <c r="E2966" i="1"/>
  <c r="C2966" i="1"/>
  <c r="B2966" i="1" s="1"/>
  <c r="A2966" i="1"/>
  <c r="E2965" i="1"/>
  <c r="C2965" i="1"/>
  <c r="B2965" i="1" s="1"/>
  <c r="A2965" i="1"/>
  <c r="E2964" i="1"/>
  <c r="H2964" i="1" s="1"/>
  <c r="C2964" i="1"/>
  <c r="B2964" i="1" s="1"/>
  <c r="A2964" i="1"/>
  <c r="E2963" i="1"/>
  <c r="C2963" i="1"/>
  <c r="B2963" i="1" s="1"/>
  <c r="A2963" i="1"/>
  <c r="E2962" i="1"/>
  <c r="C2962" i="1"/>
  <c r="B2962" i="1" s="1"/>
  <c r="A2962" i="1"/>
  <c r="E2961" i="1"/>
  <c r="C2961" i="1"/>
  <c r="B2961" i="1" s="1"/>
  <c r="E2960" i="1"/>
  <c r="C2960" i="1"/>
  <c r="B2960" i="1" s="1"/>
  <c r="E2959" i="1"/>
  <c r="C2959" i="1"/>
  <c r="B2959" i="1" s="1"/>
  <c r="E2958" i="1"/>
  <c r="C2958" i="1"/>
  <c r="B2958" i="1" s="1"/>
  <c r="E2957" i="1"/>
  <c r="C2957" i="1"/>
  <c r="B2957" i="1" s="1"/>
  <c r="E2956" i="1"/>
  <c r="C2956" i="1"/>
  <c r="B2956" i="1" s="1"/>
  <c r="E2955" i="1"/>
  <c r="C2955" i="1"/>
  <c r="B2955" i="1" s="1"/>
  <c r="E2954" i="1"/>
  <c r="C2954" i="1"/>
  <c r="B2954" i="1" s="1"/>
  <c r="E2953" i="1"/>
  <c r="C2953" i="1"/>
  <c r="B2953" i="1" s="1"/>
  <c r="E2952" i="1"/>
  <c r="C2952" i="1"/>
  <c r="B2952" i="1" s="1"/>
  <c r="E2951" i="1"/>
  <c r="C2951" i="1"/>
  <c r="B2951" i="1" s="1"/>
  <c r="E2950" i="1"/>
  <c r="C2950" i="1"/>
  <c r="B2950" i="1" s="1"/>
  <c r="E2949" i="1"/>
  <c r="C2949" i="1"/>
  <c r="B2949" i="1" s="1"/>
  <c r="E2948" i="1"/>
  <c r="C2948" i="1"/>
  <c r="B2948" i="1" s="1"/>
  <c r="E2947" i="1"/>
  <c r="C2947" i="1"/>
  <c r="B2947" i="1" s="1"/>
  <c r="E2946" i="1"/>
  <c r="C2946" i="1"/>
  <c r="B2946" i="1" s="1"/>
  <c r="E2945" i="1"/>
  <c r="C2945" i="1"/>
  <c r="B2945" i="1" s="1"/>
  <c r="E2944" i="1"/>
  <c r="C2944" i="1"/>
  <c r="B2944" i="1" s="1"/>
  <c r="E2943" i="1"/>
  <c r="C2943" i="1"/>
  <c r="B2943" i="1" s="1"/>
  <c r="E2942" i="1"/>
  <c r="C2942" i="1"/>
  <c r="B2942" i="1" s="1"/>
  <c r="E2941" i="1"/>
  <c r="C2941" i="1"/>
  <c r="B2941" i="1" s="1"/>
  <c r="E2940" i="1"/>
  <c r="C2940" i="1"/>
  <c r="B2940" i="1" s="1"/>
  <c r="E2939" i="1"/>
  <c r="C2939" i="1"/>
  <c r="B2939" i="1" s="1"/>
  <c r="E2938" i="1"/>
  <c r="C2938" i="1"/>
  <c r="B2938" i="1" s="1"/>
  <c r="E2937" i="1"/>
  <c r="C2937" i="1"/>
  <c r="B2937" i="1" s="1"/>
  <c r="E2936" i="1"/>
  <c r="C2936" i="1"/>
  <c r="B2936" i="1" s="1"/>
  <c r="E2935" i="1"/>
  <c r="C2935" i="1"/>
  <c r="B2935" i="1" s="1"/>
  <c r="E2934" i="1"/>
  <c r="C2934" i="1"/>
  <c r="B2934" i="1" s="1"/>
  <c r="E2933" i="1"/>
  <c r="C2933" i="1"/>
  <c r="B2933" i="1" s="1"/>
  <c r="E2932" i="1"/>
  <c r="C2932" i="1"/>
  <c r="B2932" i="1" s="1"/>
  <c r="E2931" i="1"/>
  <c r="C2931" i="1"/>
  <c r="B2931" i="1" s="1"/>
  <c r="E2930" i="1"/>
  <c r="C2930" i="1"/>
  <c r="B2930" i="1" s="1"/>
  <c r="E2929" i="1"/>
  <c r="C2929" i="1"/>
  <c r="B2929" i="1" s="1"/>
  <c r="E2928" i="1"/>
  <c r="AG2928" i="1" s="1"/>
  <c r="C2928" i="1"/>
  <c r="B2928" i="1" s="1"/>
  <c r="E2927" i="1"/>
  <c r="C2927" i="1"/>
  <c r="B2927" i="1" s="1"/>
  <c r="E2926" i="1"/>
  <c r="C2926" i="1"/>
  <c r="B2926" i="1" s="1"/>
  <c r="E2925" i="1"/>
  <c r="C2925" i="1"/>
  <c r="B2925" i="1" s="1"/>
  <c r="E2924" i="1"/>
  <c r="C2924" i="1"/>
  <c r="B2924" i="1" s="1"/>
  <c r="E2923" i="1"/>
  <c r="C2923" i="1"/>
  <c r="B2923" i="1" s="1"/>
  <c r="E2922" i="1"/>
  <c r="C2922" i="1"/>
  <c r="B2922" i="1" s="1"/>
  <c r="E2921" i="1"/>
  <c r="C2921" i="1"/>
  <c r="B2921" i="1" s="1"/>
  <c r="E2920" i="1"/>
  <c r="C2920" i="1"/>
  <c r="B2920" i="1" s="1"/>
  <c r="E2919" i="1"/>
  <c r="C2919" i="1"/>
  <c r="B2919" i="1" s="1"/>
  <c r="E2918" i="1"/>
  <c r="C2918" i="1"/>
  <c r="B2918" i="1" s="1"/>
  <c r="E2917" i="1"/>
  <c r="C2917" i="1"/>
  <c r="B2917" i="1" s="1"/>
  <c r="E2916" i="1"/>
  <c r="C2916" i="1"/>
  <c r="B2916" i="1" s="1"/>
  <c r="E2915" i="1"/>
  <c r="C2915" i="1"/>
  <c r="B2915" i="1" s="1"/>
  <c r="A2915" i="1"/>
  <c r="E2914" i="1"/>
  <c r="C2914" i="1"/>
  <c r="B2914" i="1" s="1"/>
  <c r="A2914" i="1"/>
  <c r="E2913" i="1"/>
  <c r="C2913" i="1"/>
  <c r="B2913" i="1" s="1"/>
  <c r="A2913" i="1"/>
  <c r="E2912" i="1"/>
  <c r="C2912" i="1"/>
  <c r="B2912" i="1" s="1"/>
  <c r="A2912" i="1"/>
  <c r="E2911" i="1"/>
  <c r="C2911" i="1"/>
  <c r="B2911" i="1" s="1"/>
  <c r="A2911" i="1"/>
  <c r="E2910" i="1"/>
  <c r="C2910" i="1"/>
  <c r="B2910" i="1" s="1"/>
  <c r="A2910" i="1"/>
  <c r="E2909" i="1"/>
  <c r="C2909" i="1"/>
  <c r="B2909" i="1" s="1"/>
  <c r="A2909" i="1"/>
  <c r="E2908" i="1"/>
  <c r="C2908" i="1"/>
  <c r="B2908" i="1" s="1"/>
  <c r="A2908" i="1"/>
  <c r="E2907" i="1"/>
  <c r="C2907" i="1"/>
  <c r="B2907" i="1" s="1"/>
  <c r="A2907" i="1"/>
  <c r="E2906" i="1"/>
  <c r="C2906" i="1"/>
  <c r="B2906" i="1" s="1"/>
  <c r="A2906" i="1"/>
  <c r="E2905" i="1"/>
  <c r="C2905" i="1"/>
  <c r="B2905" i="1" s="1"/>
  <c r="A2905" i="1"/>
  <c r="E2904" i="1"/>
  <c r="C2904" i="1"/>
  <c r="B2904" i="1" s="1"/>
  <c r="A2904" i="1"/>
  <c r="E2903" i="1"/>
  <c r="C2903" i="1"/>
  <c r="B2903" i="1" s="1"/>
  <c r="A2903" i="1"/>
  <c r="E2902" i="1"/>
  <c r="C2902" i="1"/>
  <c r="B2902" i="1" s="1"/>
  <c r="A2902" i="1"/>
  <c r="E2901" i="1"/>
  <c r="C2901" i="1"/>
  <c r="B2901" i="1" s="1"/>
  <c r="A2901" i="1"/>
  <c r="E2900" i="1"/>
  <c r="C2900" i="1"/>
  <c r="B2900" i="1" s="1"/>
  <c r="A2900" i="1"/>
  <c r="E2899" i="1"/>
  <c r="C2899" i="1"/>
  <c r="B2899" i="1" s="1"/>
  <c r="A2899" i="1"/>
  <c r="E2898" i="1"/>
  <c r="C2898" i="1"/>
  <c r="B2898" i="1" s="1"/>
  <c r="A2898" i="1"/>
  <c r="E2897" i="1"/>
  <c r="C2897" i="1"/>
  <c r="B2897" i="1" s="1"/>
  <c r="A2897" i="1"/>
  <c r="E2896" i="1"/>
  <c r="C2896" i="1"/>
  <c r="B2896" i="1" s="1"/>
  <c r="A2896" i="1"/>
  <c r="E2895" i="1"/>
  <c r="C2895" i="1"/>
  <c r="B2895" i="1" s="1"/>
  <c r="A2895" i="1"/>
  <c r="E2894" i="1"/>
  <c r="C2894" i="1"/>
  <c r="B2894" i="1" s="1"/>
  <c r="A2894" i="1"/>
  <c r="E2893" i="1"/>
  <c r="C2893" i="1"/>
  <c r="B2893" i="1" s="1"/>
  <c r="A2893" i="1"/>
  <c r="E2892" i="1"/>
  <c r="C2892" i="1"/>
  <c r="B2892" i="1" s="1"/>
  <c r="A2892" i="1"/>
  <c r="E2891" i="1"/>
  <c r="C2891" i="1"/>
  <c r="B2891" i="1" s="1"/>
  <c r="A2891" i="1"/>
  <c r="E2890" i="1"/>
  <c r="C2890" i="1"/>
  <c r="B2890" i="1" s="1"/>
  <c r="A2890" i="1"/>
  <c r="E2889" i="1"/>
  <c r="C2889" i="1"/>
  <c r="B2889" i="1" s="1"/>
  <c r="A2889" i="1"/>
  <c r="E2888" i="1"/>
  <c r="C2888" i="1"/>
  <c r="B2888" i="1" s="1"/>
  <c r="A2888" i="1"/>
  <c r="E2887" i="1"/>
  <c r="C2887" i="1"/>
  <c r="B2887" i="1" s="1"/>
  <c r="A2887" i="1"/>
  <c r="E2886" i="1"/>
  <c r="C2886" i="1"/>
  <c r="B2886" i="1" s="1"/>
  <c r="A2886" i="1"/>
  <c r="E2885" i="1"/>
  <c r="C2885" i="1"/>
  <c r="B2885" i="1" s="1"/>
  <c r="A2885" i="1"/>
  <c r="E2884" i="1"/>
  <c r="C2884" i="1"/>
  <c r="B2884" i="1" s="1"/>
  <c r="A2884" i="1"/>
  <c r="E2883" i="1"/>
  <c r="C2883" i="1"/>
  <c r="B2883" i="1" s="1"/>
  <c r="A2883" i="1"/>
  <c r="E2882" i="1"/>
  <c r="C2882" i="1"/>
  <c r="B2882" i="1" s="1"/>
  <c r="A2882" i="1"/>
  <c r="E2881" i="1"/>
  <c r="C2881" i="1"/>
  <c r="B2881" i="1" s="1"/>
  <c r="A2881" i="1"/>
  <c r="E2880" i="1"/>
  <c r="C2880" i="1"/>
  <c r="B2880" i="1" s="1"/>
  <c r="A2880" i="1"/>
  <c r="E2879" i="1"/>
  <c r="C2879" i="1"/>
  <c r="B2879" i="1" s="1"/>
  <c r="A2879" i="1"/>
  <c r="E2878" i="1"/>
  <c r="C2878" i="1"/>
  <c r="B2878" i="1" s="1"/>
  <c r="A2878" i="1"/>
  <c r="E2877" i="1"/>
  <c r="C2877" i="1"/>
  <c r="B2877" i="1" s="1"/>
  <c r="A2877" i="1"/>
  <c r="E2876" i="1"/>
  <c r="C2876" i="1"/>
  <c r="B2876" i="1" s="1"/>
  <c r="A2876" i="1"/>
  <c r="E2875" i="1"/>
  <c r="C2875" i="1"/>
  <c r="B2875" i="1" s="1"/>
  <c r="A2875" i="1"/>
  <c r="E2874" i="1"/>
  <c r="C2874" i="1"/>
  <c r="B2874" i="1" s="1"/>
  <c r="A2874" i="1"/>
  <c r="E2873" i="1"/>
  <c r="C2873" i="1"/>
  <c r="B2873" i="1" s="1"/>
  <c r="A2873" i="1"/>
  <c r="E2872" i="1"/>
  <c r="C2872" i="1"/>
  <c r="B2872" i="1" s="1"/>
  <c r="A2872" i="1"/>
  <c r="E2871" i="1"/>
  <c r="C2871" i="1"/>
  <c r="B2871" i="1" s="1"/>
  <c r="A2871" i="1"/>
  <c r="E2870" i="1"/>
  <c r="C2870" i="1"/>
  <c r="B2870" i="1" s="1"/>
  <c r="A2870" i="1"/>
  <c r="E2869" i="1"/>
  <c r="C2869" i="1"/>
  <c r="B2869" i="1" s="1"/>
  <c r="A2869" i="1"/>
  <c r="E2868" i="1"/>
  <c r="C2868" i="1"/>
  <c r="B2868" i="1" s="1"/>
  <c r="A2868" i="1"/>
  <c r="E2867" i="1"/>
  <c r="C2867" i="1"/>
  <c r="B2867" i="1" s="1"/>
  <c r="A2867" i="1"/>
  <c r="E2866" i="1"/>
  <c r="C2866" i="1"/>
  <c r="B2866" i="1" s="1"/>
  <c r="A2866" i="1"/>
  <c r="E2865" i="1"/>
  <c r="C2865" i="1"/>
  <c r="B2865" i="1" s="1"/>
  <c r="A2865" i="1"/>
  <c r="E2864" i="1"/>
  <c r="C2864" i="1"/>
  <c r="B2864" i="1" s="1"/>
  <c r="A2864" i="1"/>
  <c r="E2863" i="1"/>
  <c r="C2863" i="1"/>
  <c r="B2863" i="1" s="1"/>
  <c r="A2863" i="1"/>
  <c r="E2862" i="1"/>
  <c r="C2862" i="1"/>
  <c r="B2862" i="1" s="1"/>
  <c r="A2862" i="1"/>
  <c r="E2861" i="1"/>
  <c r="C2861" i="1"/>
  <c r="B2861" i="1" s="1"/>
  <c r="A2861" i="1"/>
  <c r="E2860" i="1"/>
  <c r="C2860" i="1"/>
  <c r="B2860" i="1" s="1"/>
  <c r="A2860" i="1"/>
  <c r="E2859" i="1"/>
  <c r="C2859" i="1"/>
  <c r="B2859" i="1" s="1"/>
  <c r="A2859" i="1"/>
  <c r="E2858" i="1"/>
  <c r="C2858" i="1"/>
  <c r="B2858" i="1" s="1"/>
  <c r="A2858" i="1"/>
  <c r="E2857" i="1"/>
  <c r="C2857" i="1"/>
  <c r="B2857" i="1" s="1"/>
  <c r="A2857" i="1"/>
  <c r="E2856" i="1"/>
  <c r="C2856" i="1"/>
  <c r="B2856" i="1" s="1"/>
  <c r="A2856" i="1"/>
  <c r="E2855" i="1"/>
  <c r="C2855" i="1"/>
  <c r="B2855" i="1" s="1"/>
  <c r="A2855" i="1"/>
  <c r="E2854" i="1"/>
  <c r="C2854" i="1"/>
  <c r="B2854" i="1" s="1"/>
  <c r="A2854" i="1"/>
  <c r="E2853" i="1"/>
  <c r="C2853" i="1"/>
  <c r="B2853" i="1" s="1"/>
  <c r="A2853" i="1"/>
  <c r="E2852" i="1"/>
  <c r="C2852" i="1"/>
  <c r="B2852" i="1" s="1"/>
  <c r="A2852" i="1"/>
  <c r="E2851" i="1"/>
  <c r="C2851" i="1"/>
  <c r="B2851" i="1" s="1"/>
  <c r="A2851" i="1"/>
  <c r="E2850" i="1"/>
  <c r="C2850" i="1"/>
  <c r="B2850" i="1" s="1"/>
  <c r="A2850" i="1"/>
  <c r="E2849" i="1"/>
  <c r="C2849" i="1"/>
  <c r="B2849" i="1" s="1"/>
  <c r="A2849" i="1"/>
  <c r="E2848" i="1"/>
  <c r="C2848" i="1"/>
  <c r="B2848" i="1" s="1"/>
  <c r="A2848" i="1"/>
  <c r="E2847" i="1"/>
  <c r="C2847" i="1"/>
  <c r="B2847" i="1" s="1"/>
  <c r="A2847" i="1"/>
  <c r="E2846" i="1"/>
  <c r="C2846" i="1"/>
  <c r="B2846" i="1" s="1"/>
  <c r="A2846" i="1"/>
  <c r="E2845" i="1"/>
  <c r="C2845" i="1"/>
  <c r="B2845" i="1" s="1"/>
  <c r="A2845" i="1"/>
  <c r="E2844" i="1"/>
  <c r="C2844" i="1"/>
  <c r="B2844" i="1" s="1"/>
  <c r="A2844" i="1"/>
  <c r="E2843" i="1"/>
  <c r="C2843" i="1"/>
  <c r="B2843" i="1" s="1"/>
  <c r="A2843" i="1"/>
  <c r="E2842" i="1"/>
  <c r="C2842" i="1"/>
  <c r="B2842" i="1" s="1"/>
  <c r="A2842" i="1"/>
  <c r="E2841" i="1"/>
  <c r="C2841" i="1"/>
  <c r="B2841" i="1" s="1"/>
  <c r="A2841" i="1"/>
  <c r="E2840" i="1"/>
  <c r="C2840" i="1"/>
  <c r="B2840" i="1" s="1"/>
  <c r="A2840" i="1"/>
  <c r="E2839" i="1"/>
  <c r="C2839" i="1"/>
  <c r="B2839" i="1" s="1"/>
  <c r="A2839" i="1"/>
  <c r="E2838" i="1"/>
  <c r="C2838" i="1"/>
  <c r="B2838" i="1" s="1"/>
  <c r="A2838" i="1"/>
  <c r="E2837" i="1"/>
  <c r="C2837" i="1"/>
  <c r="B2837" i="1" s="1"/>
  <c r="A2837" i="1"/>
  <c r="E2836" i="1"/>
  <c r="C2836" i="1"/>
  <c r="B2836" i="1" s="1"/>
  <c r="A2836" i="1"/>
  <c r="E2835" i="1"/>
  <c r="C2835" i="1"/>
  <c r="B2835" i="1" s="1"/>
  <c r="A2835" i="1"/>
  <c r="E2834" i="1"/>
  <c r="H2834" i="1" s="1"/>
  <c r="C2834" i="1"/>
  <c r="B2834" i="1" s="1"/>
  <c r="A2834" i="1"/>
  <c r="E2833" i="1"/>
  <c r="C2833" i="1"/>
  <c r="B2833" i="1" s="1"/>
  <c r="A2833" i="1"/>
  <c r="E2832" i="1"/>
  <c r="C2832" i="1"/>
  <c r="B2832" i="1" s="1"/>
  <c r="A2832" i="1"/>
  <c r="E2831" i="1"/>
  <c r="C2831" i="1"/>
  <c r="B2831" i="1" s="1"/>
  <c r="A2831" i="1"/>
  <c r="E2830" i="1"/>
  <c r="C2830" i="1"/>
  <c r="B2830" i="1" s="1"/>
  <c r="A2830" i="1"/>
  <c r="E2829" i="1"/>
  <c r="C2829" i="1"/>
  <c r="B2829" i="1" s="1"/>
  <c r="A2829" i="1"/>
  <c r="E2828" i="1"/>
  <c r="C2828" i="1"/>
  <c r="B2828" i="1" s="1"/>
  <c r="A2828" i="1"/>
  <c r="E2827" i="1"/>
  <c r="C2827" i="1"/>
  <c r="B2827" i="1" s="1"/>
  <c r="A2827" i="1"/>
  <c r="E2826" i="1"/>
  <c r="C2826" i="1"/>
  <c r="B2826" i="1" s="1"/>
  <c r="A2826" i="1"/>
  <c r="E2825" i="1"/>
  <c r="C2825" i="1"/>
  <c r="B2825" i="1" s="1"/>
  <c r="A2825" i="1"/>
  <c r="E2824" i="1"/>
  <c r="C2824" i="1"/>
  <c r="B2824" i="1" s="1"/>
  <c r="A2824" i="1"/>
  <c r="E2823" i="1"/>
  <c r="C2823" i="1"/>
  <c r="B2823" i="1" s="1"/>
  <c r="A2823" i="1"/>
  <c r="E2822" i="1"/>
  <c r="C2822" i="1"/>
  <c r="B2822" i="1" s="1"/>
  <c r="A2822" i="1"/>
  <c r="E2821" i="1"/>
  <c r="C2821" i="1"/>
  <c r="B2821" i="1" s="1"/>
  <c r="A2821" i="1"/>
  <c r="E2820" i="1"/>
  <c r="C2820" i="1"/>
  <c r="B2820" i="1" s="1"/>
  <c r="A2820" i="1"/>
  <c r="E2819" i="1"/>
  <c r="C2819" i="1"/>
  <c r="B2819" i="1" s="1"/>
  <c r="A2819" i="1"/>
  <c r="E2818" i="1"/>
  <c r="H2818" i="1" s="1"/>
  <c r="C2818" i="1"/>
  <c r="B2818" i="1" s="1"/>
  <c r="A2818" i="1"/>
  <c r="E2817" i="1"/>
  <c r="C2817" i="1"/>
  <c r="B2817" i="1" s="1"/>
  <c r="A2817" i="1"/>
  <c r="E2816" i="1"/>
  <c r="C2816" i="1"/>
  <c r="B2816" i="1" s="1"/>
  <c r="A2816" i="1"/>
  <c r="E2815" i="1"/>
  <c r="C2815" i="1"/>
  <c r="B2815" i="1" s="1"/>
  <c r="A2815" i="1"/>
  <c r="E2814" i="1"/>
  <c r="C2814" i="1"/>
  <c r="B2814" i="1" s="1"/>
  <c r="E2813" i="1"/>
  <c r="C2813" i="1"/>
  <c r="B2813" i="1" s="1"/>
  <c r="A2813" i="1"/>
  <c r="E2812" i="1"/>
  <c r="C2812" i="1"/>
  <c r="B2812" i="1" s="1"/>
  <c r="A2812" i="1"/>
  <c r="E2811" i="1"/>
  <c r="C2811" i="1"/>
  <c r="B2811" i="1" s="1"/>
  <c r="A2811" i="1"/>
  <c r="E2810" i="1"/>
  <c r="C2810" i="1"/>
  <c r="B2810" i="1" s="1"/>
  <c r="A2810" i="1"/>
  <c r="E2809" i="1"/>
  <c r="C2809" i="1"/>
  <c r="B2809" i="1" s="1"/>
  <c r="A2809" i="1"/>
  <c r="E2808" i="1"/>
  <c r="C2808" i="1"/>
  <c r="B2808" i="1" s="1"/>
  <c r="A2808" i="1"/>
  <c r="E2807" i="1"/>
  <c r="C2807" i="1"/>
  <c r="B2807" i="1" s="1"/>
  <c r="A2807" i="1"/>
  <c r="E2806" i="1"/>
  <c r="C2806" i="1"/>
  <c r="B2806" i="1" s="1"/>
  <c r="E2805" i="1"/>
  <c r="C2805" i="1"/>
  <c r="B2805" i="1" s="1"/>
  <c r="E2804" i="1"/>
  <c r="C2804" i="1"/>
  <c r="B2804" i="1" s="1"/>
  <c r="E2803" i="1"/>
  <c r="C2803" i="1"/>
  <c r="B2803" i="1" s="1"/>
  <c r="E2802" i="1"/>
  <c r="C2802" i="1"/>
  <c r="B2802" i="1" s="1"/>
  <c r="E2801" i="1"/>
  <c r="C2801" i="1"/>
  <c r="B2801" i="1" s="1"/>
  <c r="E2800" i="1"/>
  <c r="C2800" i="1"/>
  <c r="B2800" i="1" s="1"/>
  <c r="E2799" i="1"/>
  <c r="C2799" i="1"/>
  <c r="B2799" i="1" s="1"/>
  <c r="E2798" i="1"/>
  <c r="C2798" i="1"/>
  <c r="B2798" i="1" s="1"/>
  <c r="E2797" i="1"/>
  <c r="C2797" i="1"/>
  <c r="B2797" i="1" s="1"/>
  <c r="E2796" i="1"/>
  <c r="C2796" i="1"/>
  <c r="B2796" i="1" s="1"/>
  <c r="E2795" i="1"/>
  <c r="C2795" i="1"/>
  <c r="B2795" i="1" s="1"/>
  <c r="E2794" i="1"/>
  <c r="C2794" i="1"/>
  <c r="B2794" i="1" s="1"/>
  <c r="E2793" i="1"/>
  <c r="C2793" i="1"/>
  <c r="B2793" i="1" s="1"/>
  <c r="E2792" i="1"/>
  <c r="C2792" i="1"/>
  <c r="B2792" i="1" s="1"/>
  <c r="E2791" i="1"/>
  <c r="C2791" i="1"/>
  <c r="B2791" i="1" s="1"/>
  <c r="E2790" i="1"/>
  <c r="C2790" i="1"/>
  <c r="B2790" i="1" s="1"/>
  <c r="E2789" i="1"/>
  <c r="C2789" i="1"/>
  <c r="B2789" i="1" s="1"/>
  <c r="E2788" i="1"/>
  <c r="C2788" i="1"/>
  <c r="B2788" i="1" s="1"/>
  <c r="A2788" i="1"/>
  <c r="E2787" i="1"/>
  <c r="C2787" i="1"/>
  <c r="B2787" i="1" s="1"/>
  <c r="A2787" i="1"/>
  <c r="E2786" i="1"/>
  <c r="C2786" i="1"/>
  <c r="B2786" i="1" s="1"/>
  <c r="E2785" i="1"/>
  <c r="H2785" i="1" s="1"/>
  <c r="C2785" i="1"/>
  <c r="B2785" i="1" s="1"/>
  <c r="E2784" i="1"/>
  <c r="C2784" i="1"/>
  <c r="B2784" i="1" s="1"/>
  <c r="E2783" i="1"/>
  <c r="C2783" i="1"/>
  <c r="B2783" i="1" s="1"/>
  <c r="E2782" i="1"/>
  <c r="C2782" i="1"/>
  <c r="B2782" i="1" s="1"/>
  <c r="E2781" i="1"/>
  <c r="C2781" i="1"/>
  <c r="B2781" i="1" s="1"/>
  <c r="A2781" i="1"/>
  <c r="E2780" i="1"/>
  <c r="C2780" i="1"/>
  <c r="B2780" i="1" s="1"/>
  <c r="E2779" i="1"/>
  <c r="C2779" i="1"/>
  <c r="B2779" i="1" s="1"/>
  <c r="E2778" i="1"/>
  <c r="C2778" i="1"/>
  <c r="B2778" i="1" s="1"/>
  <c r="E2777" i="1"/>
  <c r="C2777" i="1"/>
  <c r="B2777" i="1" s="1"/>
  <c r="E2776" i="1"/>
  <c r="C2776" i="1"/>
  <c r="B2776" i="1" s="1"/>
  <c r="E2775" i="1"/>
  <c r="C2775" i="1"/>
  <c r="B2775" i="1" s="1"/>
  <c r="E2774" i="1"/>
  <c r="C2774" i="1"/>
  <c r="B2774" i="1" s="1"/>
  <c r="E2773" i="1"/>
  <c r="C2773" i="1"/>
  <c r="B2773" i="1" s="1"/>
  <c r="E2772" i="1"/>
  <c r="C2772" i="1"/>
  <c r="B2772" i="1" s="1"/>
  <c r="E2771" i="1"/>
  <c r="C2771" i="1"/>
  <c r="B2771" i="1" s="1"/>
  <c r="E2770" i="1"/>
  <c r="C2770" i="1"/>
  <c r="B2770" i="1" s="1"/>
  <c r="E2769" i="1"/>
  <c r="C2769" i="1"/>
  <c r="B2769" i="1" s="1"/>
  <c r="E2768" i="1"/>
  <c r="C2768" i="1"/>
  <c r="B2768" i="1" s="1"/>
  <c r="E2767" i="1"/>
  <c r="C2767" i="1"/>
  <c r="B2767" i="1" s="1"/>
  <c r="E2766" i="1"/>
  <c r="C2766" i="1"/>
  <c r="B2766" i="1" s="1"/>
  <c r="E2765" i="1"/>
  <c r="C2765" i="1"/>
  <c r="B2765" i="1" s="1"/>
  <c r="E2764" i="1"/>
  <c r="C2764" i="1"/>
  <c r="B2764" i="1" s="1"/>
  <c r="E2763" i="1"/>
  <c r="C2763" i="1"/>
  <c r="B2763" i="1" s="1"/>
  <c r="E2762" i="1"/>
  <c r="C2762" i="1"/>
  <c r="B2762" i="1" s="1"/>
  <c r="E2761" i="1"/>
  <c r="C2761" i="1"/>
  <c r="B2761" i="1" s="1"/>
  <c r="E2760" i="1"/>
  <c r="C2760" i="1"/>
  <c r="B2760" i="1" s="1"/>
  <c r="E2759" i="1"/>
  <c r="C2759" i="1"/>
  <c r="B2759" i="1" s="1"/>
  <c r="E2758" i="1"/>
  <c r="C2758" i="1"/>
  <c r="B2758" i="1" s="1"/>
  <c r="A2758" i="1"/>
  <c r="E2757" i="1"/>
  <c r="C2757" i="1"/>
  <c r="B2757" i="1" s="1"/>
  <c r="A2757" i="1"/>
  <c r="E2756" i="1"/>
  <c r="C2756" i="1"/>
  <c r="B2756" i="1" s="1"/>
  <c r="A2756" i="1"/>
  <c r="E2755" i="1"/>
  <c r="C2755" i="1"/>
  <c r="B2755" i="1" s="1"/>
  <c r="A2755" i="1"/>
  <c r="E2754" i="1"/>
  <c r="H2754" i="1" s="1"/>
  <c r="C2754" i="1"/>
  <c r="B2754" i="1" s="1"/>
  <c r="A2754" i="1"/>
  <c r="E2753" i="1"/>
  <c r="C2753" i="1"/>
  <c r="B2753" i="1" s="1"/>
  <c r="A2753" i="1"/>
  <c r="E2752" i="1"/>
  <c r="C2752" i="1"/>
  <c r="B2752" i="1" s="1"/>
  <c r="A2752" i="1"/>
  <c r="E2751" i="1"/>
  <c r="C2751" i="1"/>
  <c r="B2751" i="1" s="1"/>
  <c r="A2751" i="1"/>
  <c r="E2750" i="1"/>
  <c r="C2750" i="1"/>
  <c r="B2750" i="1" s="1"/>
  <c r="A2750" i="1"/>
  <c r="E2749" i="1"/>
  <c r="C2749" i="1"/>
  <c r="B2749" i="1" s="1"/>
  <c r="A2749" i="1"/>
  <c r="E2748" i="1"/>
  <c r="C2748" i="1"/>
  <c r="B2748" i="1" s="1"/>
  <c r="A2748" i="1"/>
  <c r="E2747" i="1"/>
  <c r="C2747" i="1"/>
  <c r="B2747" i="1" s="1"/>
  <c r="A2747" i="1"/>
  <c r="E2746" i="1"/>
  <c r="AG2746" i="1" s="1"/>
  <c r="C2746" i="1"/>
  <c r="B2746" i="1" s="1"/>
  <c r="A2746" i="1"/>
  <c r="E2745" i="1"/>
  <c r="C2745" i="1"/>
  <c r="B2745" i="1" s="1"/>
  <c r="A2745" i="1"/>
  <c r="E2744" i="1"/>
  <c r="C2744" i="1"/>
  <c r="B2744" i="1" s="1"/>
  <c r="A2744" i="1"/>
  <c r="E2743" i="1"/>
  <c r="C2743" i="1"/>
  <c r="B2743" i="1" s="1"/>
  <c r="A2743" i="1"/>
  <c r="E2742" i="1"/>
  <c r="C2742" i="1"/>
  <c r="B2742" i="1" s="1"/>
  <c r="E2741" i="1"/>
  <c r="C2741" i="1"/>
  <c r="B2741" i="1" s="1"/>
  <c r="A2741" i="1"/>
  <c r="E2740" i="1"/>
  <c r="C2740" i="1"/>
  <c r="B2740" i="1" s="1"/>
  <c r="A2740" i="1"/>
  <c r="E2739" i="1"/>
  <c r="C2739" i="1"/>
  <c r="B2739" i="1" s="1"/>
  <c r="A2739" i="1"/>
  <c r="E2738" i="1"/>
  <c r="C2738" i="1"/>
  <c r="B2738" i="1" s="1"/>
  <c r="A2738" i="1"/>
  <c r="E2737" i="1"/>
  <c r="C2737" i="1"/>
  <c r="B2737" i="1" s="1"/>
  <c r="A2737" i="1"/>
  <c r="E2736" i="1"/>
  <c r="C2736" i="1"/>
  <c r="B2736" i="1" s="1"/>
  <c r="A2736" i="1"/>
  <c r="E2735" i="1"/>
  <c r="C2735" i="1"/>
  <c r="B2735" i="1" s="1"/>
  <c r="A2735" i="1"/>
  <c r="E2734" i="1"/>
  <c r="C2734" i="1"/>
  <c r="B2734" i="1" s="1"/>
  <c r="A2734" i="1"/>
  <c r="E2733" i="1"/>
  <c r="C2733" i="1"/>
  <c r="B2733" i="1" s="1"/>
  <c r="A2733" i="1"/>
  <c r="E2732" i="1"/>
  <c r="C2732" i="1"/>
  <c r="B2732" i="1" s="1"/>
  <c r="A2732" i="1"/>
  <c r="E2731" i="1"/>
  <c r="C2731" i="1"/>
  <c r="B2731" i="1" s="1"/>
  <c r="A2731" i="1"/>
  <c r="E2730" i="1"/>
  <c r="C2730" i="1"/>
  <c r="B2730" i="1" s="1"/>
  <c r="A2730" i="1"/>
  <c r="E2729" i="1"/>
  <c r="C2729" i="1"/>
  <c r="B2729" i="1" s="1"/>
  <c r="A2729" i="1"/>
  <c r="E2728" i="1"/>
  <c r="C2728" i="1"/>
  <c r="B2728" i="1" s="1"/>
  <c r="A2728" i="1"/>
  <c r="E2727" i="1"/>
  <c r="C2727" i="1"/>
  <c r="B2727" i="1" s="1"/>
  <c r="A2727" i="1"/>
  <c r="E2726" i="1"/>
  <c r="C2726" i="1"/>
  <c r="B2726" i="1" s="1"/>
  <c r="A2726" i="1"/>
  <c r="E2725" i="1"/>
  <c r="C2725" i="1"/>
  <c r="B2725" i="1" s="1"/>
  <c r="A2725" i="1"/>
  <c r="E2724" i="1"/>
  <c r="C2724" i="1"/>
  <c r="B2724" i="1" s="1"/>
  <c r="E2723" i="1"/>
  <c r="C2723" i="1"/>
  <c r="B2723" i="1" s="1"/>
  <c r="A2723" i="1"/>
  <c r="E2722" i="1"/>
  <c r="C2722" i="1"/>
  <c r="B2722" i="1" s="1"/>
  <c r="A2722" i="1"/>
  <c r="E2721" i="1"/>
  <c r="C2721" i="1"/>
  <c r="B2721" i="1" s="1"/>
  <c r="A2721" i="1"/>
  <c r="E2720" i="1"/>
  <c r="C2720" i="1"/>
  <c r="B2720" i="1" s="1"/>
  <c r="A2720" i="1"/>
  <c r="E2719" i="1"/>
  <c r="C2719" i="1"/>
  <c r="B2719" i="1" s="1"/>
  <c r="A2719" i="1"/>
  <c r="E2718" i="1"/>
  <c r="C2718" i="1"/>
  <c r="B2718" i="1" s="1"/>
  <c r="A2718" i="1"/>
  <c r="E2717" i="1"/>
  <c r="C2717" i="1"/>
  <c r="B2717" i="1" s="1"/>
  <c r="A2717" i="1"/>
  <c r="E2716" i="1"/>
  <c r="C2716" i="1"/>
  <c r="B2716" i="1" s="1"/>
  <c r="A2716" i="1"/>
  <c r="E2715" i="1"/>
  <c r="C2715" i="1"/>
  <c r="B2715" i="1" s="1"/>
  <c r="A2715" i="1"/>
  <c r="E2714" i="1"/>
  <c r="C2714" i="1"/>
  <c r="B2714" i="1" s="1"/>
  <c r="A2714" i="1"/>
  <c r="E2713" i="1"/>
  <c r="C2713" i="1"/>
  <c r="B2713" i="1" s="1"/>
  <c r="A2713" i="1"/>
  <c r="E2712" i="1"/>
  <c r="C2712" i="1"/>
  <c r="B2712" i="1" s="1"/>
  <c r="A2712" i="1"/>
  <c r="E2711" i="1"/>
  <c r="C2711" i="1"/>
  <c r="B2711" i="1" s="1"/>
  <c r="A2711" i="1"/>
  <c r="E2710" i="1"/>
  <c r="C2710" i="1"/>
  <c r="B2710" i="1" s="1"/>
  <c r="A2710" i="1"/>
  <c r="E2709" i="1"/>
  <c r="C2709" i="1"/>
  <c r="B2709" i="1" s="1"/>
  <c r="A2709" i="1"/>
  <c r="E2708" i="1"/>
  <c r="C2708" i="1"/>
  <c r="B2708" i="1" s="1"/>
  <c r="A2708" i="1"/>
  <c r="E2707" i="1"/>
  <c r="C2707" i="1"/>
  <c r="B2707" i="1" s="1"/>
  <c r="A2707" i="1"/>
  <c r="E2706" i="1"/>
  <c r="C2706" i="1"/>
  <c r="B2706" i="1" s="1"/>
  <c r="A2706" i="1"/>
  <c r="E2705" i="1"/>
  <c r="C2705" i="1"/>
  <c r="B2705" i="1" s="1"/>
  <c r="A2705" i="1"/>
  <c r="E2704" i="1"/>
  <c r="C2704" i="1"/>
  <c r="B2704" i="1" s="1"/>
  <c r="A2704" i="1"/>
  <c r="E2703" i="1"/>
  <c r="C2703" i="1"/>
  <c r="B2703" i="1" s="1"/>
  <c r="A2703" i="1"/>
  <c r="E2702" i="1"/>
  <c r="C2702" i="1"/>
  <c r="B2702" i="1" s="1"/>
  <c r="A2702" i="1"/>
  <c r="E2701" i="1"/>
  <c r="C2701" i="1"/>
  <c r="B2701" i="1" s="1"/>
  <c r="A2701" i="1"/>
  <c r="E2700" i="1"/>
  <c r="C2700" i="1"/>
  <c r="B2700" i="1" s="1"/>
  <c r="A2700" i="1"/>
  <c r="E2699" i="1"/>
  <c r="C2699" i="1"/>
  <c r="B2699" i="1" s="1"/>
  <c r="A2699" i="1"/>
  <c r="E2698" i="1"/>
  <c r="C2698" i="1"/>
  <c r="B2698" i="1" s="1"/>
  <c r="A2698" i="1"/>
  <c r="E2697" i="1"/>
  <c r="C2697" i="1"/>
  <c r="B2697" i="1" s="1"/>
  <c r="A2697" i="1"/>
  <c r="E2696" i="1"/>
  <c r="C2696" i="1"/>
  <c r="B2696" i="1" s="1"/>
  <c r="A2696" i="1"/>
  <c r="E2695" i="1"/>
  <c r="C2695" i="1"/>
  <c r="B2695" i="1" s="1"/>
  <c r="A2695" i="1"/>
  <c r="E2694" i="1"/>
  <c r="C2694" i="1"/>
  <c r="B2694" i="1" s="1"/>
  <c r="A2694" i="1"/>
  <c r="E2693" i="1"/>
  <c r="C2693" i="1"/>
  <c r="B2693" i="1" s="1"/>
  <c r="A2693" i="1"/>
  <c r="E2692" i="1"/>
  <c r="C2692" i="1"/>
  <c r="B2692" i="1" s="1"/>
  <c r="A2692" i="1"/>
  <c r="E2691" i="1"/>
  <c r="C2691" i="1"/>
  <c r="B2691" i="1" s="1"/>
  <c r="A2691" i="1"/>
  <c r="E2690" i="1"/>
  <c r="C2690" i="1"/>
  <c r="B2690" i="1" s="1"/>
  <c r="A2690" i="1"/>
  <c r="E2689" i="1"/>
  <c r="C2689" i="1"/>
  <c r="B2689" i="1" s="1"/>
  <c r="A2689" i="1"/>
  <c r="E2688" i="1"/>
  <c r="C2688" i="1"/>
  <c r="B2688" i="1" s="1"/>
  <c r="A2688" i="1"/>
  <c r="E2687" i="1"/>
  <c r="C2687" i="1"/>
  <c r="B2687" i="1" s="1"/>
  <c r="A2687" i="1"/>
  <c r="E2686" i="1"/>
  <c r="C2686" i="1"/>
  <c r="B2686" i="1" s="1"/>
  <c r="A2686" i="1"/>
  <c r="E2685" i="1"/>
  <c r="C2685" i="1"/>
  <c r="B2685" i="1" s="1"/>
  <c r="A2685" i="1"/>
  <c r="E2684" i="1"/>
  <c r="C2684" i="1"/>
  <c r="B2684" i="1" s="1"/>
  <c r="A2684" i="1"/>
  <c r="E2683" i="1"/>
  <c r="C2683" i="1"/>
  <c r="B2683" i="1" s="1"/>
  <c r="A2683" i="1"/>
  <c r="E2682" i="1"/>
  <c r="C2682" i="1"/>
  <c r="B2682" i="1" s="1"/>
  <c r="A2682" i="1"/>
  <c r="E2681" i="1"/>
  <c r="C2681" i="1"/>
  <c r="B2681" i="1" s="1"/>
  <c r="A2681" i="1"/>
  <c r="E2680" i="1"/>
  <c r="C2680" i="1"/>
  <c r="B2680" i="1" s="1"/>
  <c r="A2680" i="1"/>
  <c r="E2679" i="1"/>
  <c r="C2679" i="1"/>
  <c r="B2679" i="1" s="1"/>
  <c r="A2679" i="1"/>
  <c r="E2678" i="1"/>
  <c r="C2678" i="1"/>
  <c r="B2678" i="1" s="1"/>
  <c r="A2678" i="1"/>
  <c r="E2677" i="1"/>
  <c r="C2677" i="1"/>
  <c r="B2677" i="1" s="1"/>
  <c r="A2677" i="1"/>
  <c r="E2676" i="1"/>
  <c r="C2676" i="1"/>
  <c r="B2676" i="1" s="1"/>
  <c r="A2676" i="1"/>
  <c r="E2675" i="1"/>
  <c r="C2675" i="1"/>
  <c r="B2675" i="1" s="1"/>
  <c r="A2675" i="1"/>
  <c r="E2674" i="1"/>
  <c r="C2674" i="1"/>
  <c r="B2674" i="1" s="1"/>
  <c r="A2674" i="1"/>
  <c r="E2673" i="1"/>
  <c r="C2673" i="1"/>
  <c r="B2673" i="1" s="1"/>
  <c r="A2673" i="1"/>
  <c r="E2672" i="1"/>
  <c r="C2672" i="1"/>
  <c r="B2672" i="1" s="1"/>
  <c r="A2672" i="1"/>
  <c r="E2671" i="1"/>
  <c r="C2671" i="1"/>
  <c r="B2671" i="1" s="1"/>
  <c r="A2671" i="1"/>
  <c r="E2670" i="1"/>
  <c r="C2670" i="1"/>
  <c r="B2670" i="1" s="1"/>
  <c r="A2670" i="1"/>
  <c r="E2669" i="1"/>
  <c r="C2669" i="1"/>
  <c r="B2669" i="1" s="1"/>
  <c r="A2669" i="1"/>
  <c r="E2668" i="1"/>
  <c r="C2668" i="1"/>
  <c r="B2668" i="1" s="1"/>
  <c r="A2668" i="1"/>
  <c r="E2667" i="1"/>
  <c r="C2667" i="1"/>
  <c r="B2667" i="1" s="1"/>
  <c r="A2667" i="1"/>
  <c r="E2666" i="1"/>
  <c r="C2666" i="1"/>
  <c r="B2666" i="1" s="1"/>
  <c r="A2666" i="1"/>
  <c r="E2665" i="1"/>
  <c r="C2665" i="1"/>
  <c r="B2665" i="1" s="1"/>
  <c r="A2665" i="1"/>
  <c r="E2664" i="1"/>
  <c r="C2664" i="1"/>
  <c r="B2664" i="1" s="1"/>
  <c r="A2664" i="1"/>
  <c r="E2663" i="1"/>
  <c r="C2663" i="1"/>
  <c r="B2663" i="1" s="1"/>
  <c r="A2663" i="1"/>
  <c r="E2662" i="1"/>
  <c r="C2662" i="1"/>
  <c r="B2662" i="1" s="1"/>
  <c r="A2662" i="1"/>
  <c r="E2661" i="1"/>
  <c r="H2661" i="1" s="1"/>
  <c r="C2661" i="1"/>
  <c r="B2661" i="1" s="1"/>
  <c r="A2661" i="1"/>
  <c r="E2660" i="1"/>
  <c r="C2660" i="1"/>
  <c r="B2660" i="1" s="1"/>
  <c r="A2660" i="1"/>
  <c r="E2659" i="1"/>
  <c r="C2659" i="1"/>
  <c r="B2659" i="1" s="1"/>
  <c r="A2659" i="1"/>
  <c r="E2658" i="1"/>
  <c r="C2658" i="1"/>
  <c r="B2658" i="1" s="1"/>
  <c r="A2658" i="1"/>
  <c r="E2657" i="1"/>
  <c r="C2657" i="1"/>
  <c r="B2657" i="1" s="1"/>
  <c r="A2657" i="1"/>
  <c r="E2656" i="1"/>
  <c r="C2656" i="1"/>
  <c r="B2656" i="1" s="1"/>
  <c r="A2656" i="1"/>
  <c r="E2655" i="1"/>
  <c r="C2655" i="1"/>
  <c r="B2655" i="1" s="1"/>
  <c r="A2655" i="1"/>
  <c r="E2654" i="1"/>
  <c r="C2654" i="1"/>
  <c r="B2654" i="1" s="1"/>
  <c r="A2654" i="1"/>
  <c r="E2653" i="1"/>
  <c r="C2653" i="1"/>
  <c r="B2653" i="1" s="1"/>
  <c r="A2653" i="1"/>
  <c r="E2652" i="1"/>
  <c r="C2652" i="1"/>
  <c r="B2652" i="1" s="1"/>
  <c r="A2652" i="1"/>
  <c r="E2651" i="1"/>
  <c r="C2651" i="1"/>
  <c r="B2651" i="1" s="1"/>
  <c r="A2651" i="1"/>
  <c r="E2650" i="1"/>
  <c r="C2650" i="1"/>
  <c r="B2650" i="1" s="1"/>
  <c r="A2650" i="1"/>
  <c r="E2649" i="1"/>
  <c r="C2649" i="1"/>
  <c r="B2649" i="1" s="1"/>
  <c r="A2649" i="1"/>
  <c r="E2648" i="1"/>
  <c r="C2648" i="1"/>
  <c r="B2648" i="1" s="1"/>
  <c r="A2648" i="1"/>
  <c r="E2647" i="1"/>
  <c r="C2647" i="1"/>
  <c r="B2647" i="1" s="1"/>
  <c r="A2647" i="1"/>
  <c r="E2646" i="1"/>
  <c r="C2646" i="1"/>
  <c r="B2646" i="1" s="1"/>
  <c r="A2646" i="1"/>
  <c r="E2645" i="1"/>
  <c r="C2645" i="1"/>
  <c r="B2645" i="1" s="1"/>
  <c r="A2645" i="1"/>
  <c r="E2644" i="1"/>
  <c r="C2644" i="1"/>
  <c r="B2644" i="1" s="1"/>
  <c r="A2644" i="1"/>
  <c r="E2643" i="1"/>
  <c r="C2643" i="1"/>
  <c r="B2643" i="1" s="1"/>
  <c r="A2643" i="1"/>
  <c r="E2642" i="1"/>
  <c r="C2642" i="1"/>
  <c r="B2642" i="1" s="1"/>
  <c r="A2642" i="1"/>
  <c r="E2641" i="1"/>
  <c r="C2641" i="1"/>
  <c r="B2641" i="1" s="1"/>
  <c r="A2641" i="1"/>
  <c r="E2640" i="1"/>
  <c r="C2640" i="1"/>
  <c r="B2640" i="1" s="1"/>
  <c r="A2640" i="1"/>
  <c r="E2639" i="1"/>
  <c r="C2639" i="1"/>
  <c r="B2639" i="1" s="1"/>
  <c r="A2639" i="1"/>
  <c r="E2638" i="1"/>
  <c r="C2638" i="1"/>
  <c r="B2638" i="1" s="1"/>
  <c r="A2638" i="1"/>
  <c r="E2637" i="1"/>
  <c r="C2637" i="1"/>
  <c r="B2637" i="1" s="1"/>
  <c r="A2637" i="1"/>
  <c r="E2636" i="1"/>
  <c r="C2636" i="1"/>
  <c r="B2636" i="1" s="1"/>
  <c r="A2636" i="1"/>
  <c r="E2635" i="1"/>
  <c r="C2635" i="1"/>
  <c r="B2635" i="1" s="1"/>
  <c r="A2635" i="1"/>
  <c r="E2634" i="1"/>
  <c r="C2634" i="1"/>
  <c r="B2634" i="1" s="1"/>
  <c r="A2634" i="1"/>
  <c r="E2633" i="1"/>
  <c r="C2633" i="1"/>
  <c r="B2633" i="1" s="1"/>
  <c r="A2633" i="1"/>
  <c r="E2632" i="1"/>
  <c r="C2632" i="1"/>
  <c r="B2632" i="1" s="1"/>
  <c r="A2632" i="1"/>
  <c r="E2631" i="1"/>
  <c r="C2631" i="1"/>
  <c r="B2631" i="1" s="1"/>
  <c r="A2631" i="1"/>
  <c r="E2630" i="1"/>
  <c r="C2630" i="1"/>
  <c r="B2630" i="1" s="1"/>
  <c r="A2630" i="1"/>
  <c r="E2629" i="1"/>
  <c r="C2629" i="1"/>
  <c r="B2629" i="1" s="1"/>
  <c r="A2629" i="1"/>
  <c r="E2628" i="1"/>
  <c r="C2628" i="1"/>
  <c r="B2628" i="1" s="1"/>
  <c r="A2628" i="1"/>
  <c r="E2627" i="1"/>
  <c r="C2627" i="1"/>
  <c r="B2627" i="1" s="1"/>
  <c r="A2627" i="1"/>
  <c r="E2626" i="1"/>
  <c r="H2626" i="1" s="1"/>
  <c r="C2626" i="1"/>
  <c r="B2626" i="1" s="1"/>
  <c r="E2625" i="1"/>
  <c r="C2625" i="1"/>
  <c r="B2625" i="1" s="1"/>
  <c r="E2624" i="1"/>
  <c r="C2624" i="1"/>
  <c r="B2624" i="1" s="1"/>
  <c r="E2623" i="1"/>
  <c r="C2623" i="1"/>
  <c r="B2623" i="1" s="1"/>
  <c r="E2622" i="1"/>
  <c r="C2622" i="1"/>
  <c r="B2622" i="1" s="1"/>
  <c r="E2621" i="1"/>
  <c r="C2621" i="1"/>
  <c r="B2621" i="1" s="1"/>
  <c r="E2620" i="1"/>
  <c r="C2620" i="1"/>
  <c r="B2620" i="1" s="1"/>
  <c r="A2620" i="1"/>
  <c r="E2619" i="1"/>
  <c r="C2619" i="1"/>
  <c r="B2619" i="1" s="1"/>
  <c r="A2619" i="1"/>
  <c r="E2618" i="1"/>
  <c r="C2618" i="1"/>
  <c r="B2618" i="1" s="1"/>
  <c r="A2618" i="1"/>
  <c r="E2617" i="1"/>
  <c r="C2617" i="1"/>
  <c r="B2617" i="1" s="1"/>
  <c r="A2617" i="1"/>
  <c r="E2616" i="1"/>
  <c r="C2616" i="1"/>
  <c r="B2616" i="1" s="1"/>
  <c r="E2615" i="1"/>
  <c r="C2615" i="1"/>
  <c r="B2615" i="1" s="1"/>
  <c r="A2615" i="1"/>
  <c r="E2614" i="1"/>
  <c r="C2614" i="1"/>
  <c r="B2614" i="1" s="1"/>
  <c r="A2614" i="1"/>
  <c r="E2613" i="1"/>
  <c r="C2613" i="1"/>
  <c r="B2613" i="1" s="1"/>
  <c r="A2613" i="1"/>
  <c r="E2612" i="1"/>
  <c r="C2612" i="1"/>
  <c r="B2612" i="1" s="1"/>
  <c r="A2612" i="1"/>
  <c r="E2611" i="1"/>
  <c r="C2611" i="1"/>
  <c r="B2611" i="1" s="1"/>
  <c r="A2611" i="1"/>
  <c r="E2610" i="1"/>
  <c r="C2610" i="1"/>
  <c r="B2610" i="1" s="1"/>
  <c r="A2610" i="1"/>
  <c r="E2609" i="1"/>
  <c r="C2609" i="1"/>
  <c r="B2609" i="1" s="1"/>
  <c r="A2609" i="1"/>
  <c r="E2608" i="1"/>
  <c r="C2608" i="1"/>
  <c r="B2608" i="1" s="1"/>
  <c r="A2608" i="1"/>
  <c r="E2607" i="1"/>
  <c r="C2607" i="1"/>
  <c r="B2607" i="1" s="1"/>
  <c r="A2607" i="1"/>
  <c r="E2606" i="1"/>
  <c r="C2606" i="1"/>
  <c r="B2606" i="1" s="1"/>
  <c r="A2606" i="1"/>
  <c r="E2605" i="1"/>
  <c r="H2605" i="1" s="1"/>
  <c r="C2605" i="1"/>
  <c r="B2605" i="1" s="1"/>
  <c r="A2605" i="1"/>
  <c r="E2604" i="1"/>
  <c r="C2604" i="1"/>
  <c r="B2604" i="1" s="1"/>
  <c r="A2604" i="1"/>
  <c r="E2603" i="1"/>
  <c r="C2603" i="1"/>
  <c r="B2603" i="1" s="1"/>
  <c r="A2603" i="1"/>
  <c r="E2602" i="1"/>
  <c r="C2602" i="1"/>
  <c r="B2602" i="1" s="1"/>
  <c r="A2602" i="1"/>
  <c r="E2601" i="1"/>
  <c r="C2601" i="1"/>
  <c r="B2601" i="1" s="1"/>
  <c r="E2600" i="1"/>
  <c r="C2600" i="1"/>
  <c r="B2600" i="1" s="1"/>
  <c r="E2599" i="1"/>
  <c r="C2599" i="1"/>
  <c r="B2599" i="1" s="1"/>
  <c r="E2598" i="1"/>
  <c r="C2598" i="1"/>
  <c r="B2598" i="1" s="1"/>
  <c r="E2597" i="1"/>
  <c r="C2597" i="1"/>
  <c r="B2597" i="1" s="1"/>
  <c r="E2596" i="1"/>
  <c r="C2596" i="1"/>
  <c r="B2596" i="1" s="1"/>
  <c r="E2595" i="1"/>
  <c r="C2595" i="1"/>
  <c r="B2595" i="1" s="1"/>
  <c r="E2594" i="1"/>
  <c r="C2594" i="1"/>
  <c r="B2594" i="1" s="1"/>
  <c r="E2593" i="1"/>
  <c r="C2593" i="1"/>
  <c r="B2593" i="1" s="1"/>
  <c r="E2592" i="1"/>
  <c r="C2592" i="1"/>
  <c r="B2592" i="1" s="1"/>
  <c r="E2591" i="1"/>
  <c r="C2591" i="1"/>
  <c r="B2591" i="1" s="1"/>
  <c r="E2590" i="1"/>
  <c r="C2590" i="1"/>
  <c r="B2590" i="1" s="1"/>
  <c r="E2589" i="1"/>
  <c r="C2589" i="1"/>
  <c r="B2589" i="1" s="1"/>
  <c r="E2588" i="1"/>
  <c r="C2588" i="1"/>
  <c r="B2588" i="1" s="1"/>
  <c r="E2587" i="1"/>
  <c r="C2587" i="1"/>
  <c r="B2587" i="1" s="1"/>
  <c r="E2586" i="1"/>
  <c r="C2586" i="1"/>
  <c r="B2586" i="1" s="1"/>
  <c r="E2585" i="1"/>
  <c r="C2585" i="1"/>
  <c r="B2585" i="1" s="1"/>
  <c r="E2584" i="1"/>
  <c r="C2584" i="1"/>
  <c r="B2584" i="1" s="1"/>
  <c r="A2584" i="1"/>
  <c r="E2583" i="1"/>
  <c r="C2583" i="1"/>
  <c r="B2583" i="1" s="1"/>
  <c r="A2583" i="1"/>
  <c r="E2582" i="1"/>
  <c r="C2582" i="1"/>
  <c r="B2582" i="1" s="1"/>
  <c r="A2582" i="1"/>
  <c r="E2581" i="1"/>
  <c r="H2581" i="1" s="1"/>
  <c r="C2581" i="1"/>
  <c r="B2581" i="1" s="1"/>
  <c r="A2581" i="1"/>
  <c r="E2580" i="1"/>
  <c r="C2580" i="1"/>
  <c r="B2580" i="1" s="1"/>
  <c r="A2580" i="1"/>
  <c r="E2579" i="1"/>
  <c r="C2579" i="1"/>
  <c r="B2579" i="1" s="1"/>
  <c r="A2579" i="1"/>
  <c r="E2578" i="1"/>
  <c r="C2578" i="1"/>
  <c r="B2578" i="1" s="1"/>
  <c r="E2577" i="1"/>
  <c r="C2577" i="1"/>
  <c r="B2577" i="1" s="1"/>
  <c r="E2576" i="1"/>
  <c r="C2576" i="1"/>
  <c r="B2576" i="1" s="1"/>
  <c r="E2575" i="1"/>
  <c r="C2575" i="1"/>
  <c r="B2575" i="1" s="1"/>
  <c r="E2574" i="1"/>
  <c r="C2574" i="1"/>
  <c r="B2574" i="1" s="1"/>
  <c r="E2573" i="1"/>
  <c r="C2573" i="1"/>
  <c r="B2573" i="1" s="1"/>
  <c r="E2572" i="1"/>
  <c r="C2572" i="1"/>
  <c r="B2572" i="1" s="1"/>
  <c r="E2571" i="1"/>
  <c r="C2571" i="1"/>
  <c r="B2571" i="1" s="1"/>
  <c r="E2570" i="1"/>
  <c r="C2570" i="1"/>
  <c r="B2570" i="1" s="1"/>
  <c r="E2569" i="1"/>
  <c r="C2569" i="1"/>
  <c r="B2569" i="1" s="1"/>
  <c r="E2568" i="1"/>
  <c r="C2568" i="1"/>
  <c r="B2568" i="1" s="1"/>
  <c r="E2567" i="1"/>
  <c r="C2567" i="1"/>
  <c r="B2567" i="1" s="1"/>
  <c r="A2567" i="1"/>
  <c r="E2566" i="1"/>
  <c r="C2566" i="1"/>
  <c r="B2566" i="1" s="1"/>
  <c r="A2566" i="1"/>
  <c r="E2565" i="1"/>
  <c r="C2565" i="1"/>
  <c r="B2565" i="1" s="1"/>
  <c r="A2565" i="1"/>
  <c r="E2564" i="1"/>
  <c r="C2564" i="1"/>
  <c r="B2564" i="1" s="1"/>
  <c r="A2564" i="1"/>
  <c r="E2563" i="1"/>
  <c r="C2563" i="1"/>
  <c r="B2563" i="1" s="1"/>
  <c r="A2563" i="1"/>
  <c r="E2562" i="1"/>
  <c r="C2562" i="1"/>
  <c r="B2562" i="1" s="1"/>
  <c r="A2562" i="1"/>
  <c r="E2561" i="1"/>
  <c r="C2561" i="1"/>
  <c r="B2561" i="1" s="1"/>
  <c r="A2561" i="1"/>
  <c r="E2560" i="1"/>
  <c r="C2560" i="1"/>
  <c r="B2560" i="1" s="1"/>
  <c r="A2560" i="1"/>
  <c r="E2559" i="1"/>
  <c r="C2559" i="1"/>
  <c r="B2559" i="1" s="1"/>
  <c r="A2559" i="1"/>
  <c r="E2558" i="1"/>
  <c r="C2558" i="1"/>
  <c r="B2558" i="1" s="1"/>
  <c r="A2558" i="1"/>
  <c r="E2557" i="1"/>
  <c r="C2557" i="1"/>
  <c r="B2557" i="1" s="1"/>
  <c r="E2556" i="1"/>
  <c r="C2556" i="1"/>
  <c r="B2556" i="1" s="1"/>
  <c r="E2555" i="1"/>
  <c r="C2555" i="1"/>
  <c r="B2555" i="1" s="1"/>
  <c r="E2554" i="1"/>
  <c r="C2554" i="1"/>
  <c r="B2554" i="1" s="1"/>
  <c r="E2553" i="1"/>
  <c r="C2553" i="1"/>
  <c r="B2553" i="1" s="1"/>
  <c r="E2552" i="1"/>
  <c r="C2552" i="1"/>
  <c r="B2552" i="1" s="1"/>
  <c r="E2551" i="1"/>
  <c r="C2551" i="1"/>
  <c r="B2551" i="1" s="1"/>
  <c r="E2550" i="1"/>
  <c r="C2550" i="1"/>
  <c r="B2550" i="1" s="1"/>
  <c r="A2550" i="1"/>
  <c r="E2549" i="1"/>
  <c r="C2549" i="1"/>
  <c r="B2549" i="1" s="1"/>
  <c r="A2549" i="1"/>
  <c r="E2548" i="1"/>
  <c r="H2548" i="1" s="1"/>
  <c r="C2548" i="1"/>
  <c r="B2548" i="1" s="1"/>
  <c r="A2548" i="1"/>
  <c r="E2547" i="1"/>
  <c r="C2547" i="1"/>
  <c r="B2547" i="1" s="1"/>
  <c r="A2547" i="1"/>
  <c r="E2546" i="1"/>
  <c r="C2546" i="1"/>
  <c r="B2546" i="1" s="1"/>
  <c r="E2545" i="1"/>
  <c r="C2545" i="1"/>
  <c r="B2545" i="1" s="1"/>
  <c r="E2544" i="1"/>
  <c r="C2544" i="1"/>
  <c r="B2544" i="1" s="1"/>
  <c r="E2543" i="1"/>
  <c r="C2543" i="1"/>
  <c r="B2543" i="1" s="1"/>
  <c r="E2542" i="1"/>
  <c r="C2542" i="1"/>
  <c r="B2542" i="1" s="1"/>
  <c r="E2541" i="1"/>
  <c r="C2541" i="1"/>
  <c r="B2541" i="1" s="1"/>
  <c r="E2540" i="1"/>
  <c r="C2540" i="1"/>
  <c r="B2540" i="1" s="1"/>
  <c r="E2539" i="1"/>
  <c r="C2539" i="1"/>
  <c r="B2539" i="1" s="1"/>
  <c r="E2538" i="1"/>
  <c r="C2538" i="1"/>
  <c r="B2538" i="1" s="1"/>
  <c r="E2537" i="1"/>
  <c r="C2537" i="1"/>
  <c r="B2537" i="1" s="1"/>
  <c r="E2536" i="1"/>
  <c r="C2536" i="1"/>
  <c r="B2536" i="1" s="1"/>
  <c r="E2535" i="1"/>
  <c r="C2535" i="1"/>
  <c r="B2535" i="1" s="1"/>
  <c r="E2534" i="1"/>
  <c r="C2534" i="1"/>
  <c r="B2534" i="1" s="1"/>
  <c r="E2533" i="1"/>
  <c r="C2533" i="1"/>
  <c r="B2533" i="1" s="1"/>
  <c r="A2533" i="1"/>
  <c r="E2532" i="1"/>
  <c r="C2532" i="1"/>
  <c r="B2532" i="1" s="1"/>
  <c r="A2532" i="1"/>
  <c r="E2531" i="1"/>
  <c r="C2531" i="1"/>
  <c r="B2531" i="1" s="1"/>
  <c r="A2531" i="1"/>
  <c r="E2530" i="1"/>
  <c r="C2530" i="1"/>
  <c r="B2530" i="1" s="1"/>
  <c r="A2530" i="1"/>
  <c r="E2529" i="1"/>
  <c r="C2529" i="1"/>
  <c r="B2529" i="1" s="1"/>
  <c r="A2529" i="1"/>
  <c r="E2528" i="1"/>
  <c r="C2528" i="1"/>
  <c r="B2528" i="1" s="1"/>
  <c r="A2528" i="1"/>
  <c r="E2527" i="1"/>
  <c r="C2527" i="1"/>
  <c r="B2527" i="1" s="1"/>
  <c r="E2526" i="1"/>
  <c r="C2526" i="1"/>
  <c r="B2526" i="1" s="1"/>
  <c r="E2525" i="1"/>
  <c r="C2525" i="1"/>
  <c r="B2525" i="1" s="1"/>
  <c r="A2525" i="1"/>
  <c r="E2524" i="1"/>
  <c r="C2524" i="1"/>
  <c r="B2524" i="1" s="1"/>
  <c r="A2524" i="1"/>
  <c r="E2523" i="1"/>
  <c r="C2523" i="1"/>
  <c r="B2523" i="1" s="1"/>
  <c r="A2523" i="1"/>
  <c r="E2522" i="1"/>
  <c r="C2522" i="1"/>
  <c r="B2522" i="1" s="1"/>
  <c r="A2522" i="1"/>
  <c r="E2521" i="1"/>
  <c r="C2521" i="1"/>
  <c r="B2521" i="1" s="1"/>
  <c r="A2521" i="1"/>
  <c r="E2520" i="1"/>
  <c r="C2520" i="1"/>
  <c r="B2520" i="1" s="1"/>
  <c r="A2520" i="1"/>
  <c r="E2519" i="1"/>
  <c r="C2519" i="1"/>
  <c r="B2519" i="1" s="1"/>
  <c r="A2519" i="1"/>
  <c r="E2518" i="1"/>
  <c r="C2518" i="1"/>
  <c r="B2518" i="1" s="1"/>
  <c r="A2518" i="1"/>
  <c r="E2517" i="1"/>
  <c r="C2517" i="1"/>
  <c r="B2517" i="1" s="1"/>
  <c r="A2517" i="1"/>
  <c r="E2516" i="1"/>
  <c r="C2516" i="1"/>
  <c r="B2516" i="1" s="1"/>
  <c r="A2516" i="1"/>
  <c r="E2515" i="1"/>
  <c r="C2515" i="1"/>
  <c r="B2515" i="1" s="1"/>
  <c r="A2515" i="1"/>
  <c r="E2514" i="1"/>
  <c r="C2514" i="1"/>
  <c r="B2514" i="1" s="1"/>
  <c r="A2514" i="1"/>
  <c r="E2513" i="1"/>
  <c r="C2513" i="1"/>
  <c r="B2513" i="1" s="1"/>
  <c r="A2513" i="1"/>
  <c r="E2512" i="1"/>
  <c r="C2512" i="1"/>
  <c r="B2512" i="1" s="1"/>
  <c r="A2512" i="1"/>
  <c r="E2511" i="1"/>
  <c r="C2511" i="1"/>
  <c r="B2511" i="1" s="1"/>
  <c r="A2511" i="1"/>
  <c r="E2510" i="1"/>
  <c r="C2510" i="1"/>
  <c r="B2510" i="1" s="1"/>
  <c r="A2510" i="1"/>
  <c r="E2509" i="1"/>
  <c r="C2509" i="1"/>
  <c r="B2509" i="1" s="1"/>
  <c r="A2509" i="1"/>
  <c r="E2508" i="1"/>
  <c r="C2508" i="1"/>
  <c r="B2508" i="1" s="1"/>
  <c r="A2508" i="1"/>
  <c r="E2507" i="1"/>
  <c r="C2507" i="1"/>
  <c r="B2507" i="1" s="1"/>
  <c r="A2507" i="1"/>
  <c r="E2506" i="1"/>
  <c r="C2506" i="1"/>
  <c r="B2506" i="1" s="1"/>
  <c r="A2506" i="1"/>
  <c r="E2505" i="1"/>
  <c r="C2505" i="1"/>
  <c r="B2505" i="1" s="1"/>
  <c r="A2505" i="1"/>
  <c r="E2504" i="1"/>
  <c r="C2504" i="1"/>
  <c r="B2504" i="1" s="1"/>
  <c r="A2504" i="1"/>
  <c r="E2503" i="1"/>
  <c r="C2503" i="1"/>
  <c r="B2503" i="1" s="1"/>
  <c r="A2503" i="1"/>
  <c r="E2502" i="1"/>
  <c r="C2502" i="1"/>
  <c r="B2502" i="1" s="1"/>
  <c r="A2502" i="1"/>
  <c r="E2501" i="1"/>
  <c r="C2501" i="1"/>
  <c r="B2501" i="1" s="1"/>
  <c r="A2501" i="1"/>
  <c r="E2500" i="1"/>
  <c r="C2500" i="1"/>
  <c r="B2500" i="1" s="1"/>
  <c r="A2500" i="1"/>
  <c r="E2499" i="1"/>
  <c r="C2499" i="1"/>
  <c r="B2499" i="1" s="1"/>
  <c r="A2499" i="1"/>
  <c r="E2498" i="1"/>
  <c r="H2498" i="1" s="1"/>
  <c r="C2498" i="1"/>
  <c r="B2498" i="1" s="1"/>
  <c r="A2498" i="1"/>
  <c r="E2497" i="1"/>
  <c r="C2497" i="1"/>
  <c r="B2497" i="1" s="1"/>
  <c r="A2497" i="1"/>
  <c r="E2496" i="1"/>
  <c r="C2496" i="1"/>
  <c r="B2496" i="1" s="1"/>
  <c r="A2496" i="1"/>
  <c r="E2495" i="1"/>
  <c r="C2495" i="1"/>
  <c r="B2495" i="1" s="1"/>
  <c r="A2495" i="1"/>
  <c r="E2494" i="1"/>
  <c r="C2494" i="1"/>
  <c r="B2494" i="1" s="1"/>
  <c r="A2494" i="1"/>
  <c r="E2493" i="1"/>
  <c r="C2493" i="1"/>
  <c r="B2493" i="1" s="1"/>
  <c r="E2492" i="1"/>
  <c r="C2492" i="1"/>
  <c r="B2492" i="1" s="1"/>
  <c r="E2491" i="1"/>
  <c r="H2491" i="1" s="1"/>
  <c r="C2491" i="1"/>
  <c r="B2491" i="1" s="1"/>
  <c r="E2490" i="1"/>
  <c r="C2490" i="1"/>
  <c r="B2490" i="1" s="1"/>
  <c r="E2489" i="1"/>
  <c r="C2489" i="1"/>
  <c r="B2489" i="1" s="1"/>
  <c r="E2488" i="1"/>
  <c r="C2488" i="1"/>
  <c r="B2488" i="1" s="1"/>
  <c r="E2487" i="1"/>
  <c r="C2487" i="1"/>
  <c r="B2487" i="1" s="1"/>
  <c r="E2486" i="1"/>
  <c r="C2486" i="1"/>
  <c r="B2486" i="1" s="1"/>
  <c r="E2485" i="1"/>
  <c r="C2485" i="1"/>
  <c r="B2485" i="1" s="1"/>
  <c r="E2484" i="1"/>
  <c r="C2484" i="1"/>
  <c r="B2484" i="1" s="1"/>
  <c r="E2483" i="1"/>
  <c r="H2483" i="1" s="1"/>
  <c r="C2483" i="1"/>
  <c r="B2483" i="1" s="1"/>
  <c r="E2482" i="1"/>
  <c r="C2482" i="1"/>
  <c r="B2482" i="1" s="1"/>
  <c r="E2481" i="1"/>
  <c r="C2481" i="1"/>
  <c r="B2481" i="1" s="1"/>
  <c r="E2480" i="1"/>
  <c r="C2480" i="1"/>
  <c r="B2480" i="1" s="1"/>
  <c r="E2479" i="1"/>
  <c r="C2479" i="1"/>
  <c r="B2479" i="1" s="1"/>
  <c r="E2478" i="1"/>
  <c r="C2478" i="1"/>
  <c r="B2478" i="1" s="1"/>
  <c r="E2477" i="1"/>
  <c r="C2477" i="1"/>
  <c r="B2477" i="1" s="1"/>
  <c r="E2476" i="1"/>
  <c r="C2476" i="1"/>
  <c r="B2476" i="1" s="1"/>
  <c r="E2475" i="1"/>
  <c r="H2475" i="1" s="1"/>
  <c r="C2475" i="1"/>
  <c r="B2475" i="1" s="1"/>
  <c r="E2474" i="1"/>
  <c r="C2474" i="1"/>
  <c r="B2474" i="1" s="1"/>
  <c r="E2473" i="1"/>
  <c r="C2473" i="1"/>
  <c r="B2473" i="1" s="1"/>
  <c r="E2472" i="1"/>
  <c r="C2472" i="1"/>
  <c r="B2472" i="1" s="1"/>
  <c r="E2471" i="1"/>
  <c r="H2471" i="1" s="1"/>
  <c r="C2471" i="1"/>
  <c r="B2471" i="1" s="1"/>
  <c r="E2470" i="1"/>
  <c r="C2470" i="1"/>
  <c r="B2470" i="1" s="1"/>
  <c r="E2469" i="1"/>
  <c r="C2469" i="1"/>
  <c r="B2469" i="1" s="1"/>
  <c r="E2468" i="1"/>
  <c r="C2468" i="1"/>
  <c r="B2468" i="1" s="1"/>
  <c r="E2467" i="1"/>
  <c r="C2467" i="1"/>
  <c r="B2467" i="1" s="1"/>
  <c r="E2466" i="1"/>
  <c r="C2466" i="1"/>
  <c r="B2466" i="1" s="1"/>
  <c r="E2465" i="1"/>
  <c r="C2465" i="1"/>
  <c r="B2465" i="1" s="1"/>
  <c r="E2464" i="1"/>
  <c r="C2464" i="1"/>
  <c r="B2464" i="1" s="1"/>
  <c r="E2463" i="1"/>
  <c r="H2463" i="1" s="1"/>
  <c r="C2463" i="1"/>
  <c r="B2463" i="1" s="1"/>
  <c r="E2462" i="1"/>
  <c r="C2462" i="1"/>
  <c r="B2462" i="1" s="1"/>
  <c r="E2461" i="1"/>
  <c r="C2461" i="1"/>
  <c r="B2461" i="1" s="1"/>
  <c r="E2460" i="1"/>
  <c r="C2460" i="1"/>
  <c r="B2460" i="1" s="1"/>
  <c r="E2459" i="1"/>
  <c r="C2459" i="1"/>
  <c r="B2459" i="1" s="1"/>
  <c r="E2458" i="1"/>
  <c r="C2458" i="1"/>
  <c r="B2458" i="1" s="1"/>
  <c r="E2457" i="1"/>
  <c r="C2457" i="1"/>
  <c r="B2457" i="1" s="1"/>
  <c r="E2456" i="1"/>
  <c r="C2456" i="1"/>
  <c r="B2456" i="1" s="1"/>
  <c r="E2455" i="1"/>
  <c r="C2455" i="1"/>
  <c r="B2455" i="1" s="1"/>
  <c r="E2454" i="1"/>
  <c r="C2454" i="1"/>
  <c r="B2454" i="1" s="1"/>
  <c r="E2453" i="1"/>
  <c r="C2453" i="1"/>
  <c r="B2453" i="1" s="1"/>
  <c r="E2452" i="1"/>
  <c r="C2452" i="1"/>
  <c r="B2452" i="1" s="1"/>
  <c r="E2451" i="1"/>
  <c r="C2451" i="1"/>
  <c r="B2451" i="1" s="1"/>
  <c r="E2450" i="1"/>
  <c r="C2450" i="1"/>
  <c r="B2450" i="1" s="1"/>
  <c r="E2449" i="1"/>
  <c r="C2449" i="1"/>
  <c r="B2449" i="1" s="1"/>
  <c r="E2448" i="1"/>
  <c r="C2448" i="1"/>
  <c r="B2448" i="1" s="1"/>
  <c r="E2447" i="1"/>
  <c r="H2447" i="1" s="1"/>
  <c r="C2447" i="1"/>
  <c r="B2447" i="1" s="1"/>
  <c r="E2446" i="1"/>
  <c r="C2446" i="1"/>
  <c r="B2446" i="1" s="1"/>
  <c r="E2445" i="1"/>
  <c r="C2445" i="1"/>
  <c r="B2445" i="1" s="1"/>
  <c r="E2444" i="1"/>
  <c r="C2444" i="1"/>
  <c r="B2444" i="1" s="1"/>
  <c r="E2443" i="1"/>
  <c r="C2443" i="1"/>
  <c r="B2443" i="1" s="1"/>
  <c r="E2442" i="1"/>
  <c r="C2442" i="1"/>
  <c r="B2442" i="1" s="1"/>
  <c r="E2441" i="1"/>
  <c r="C2441" i="1"/>
  <c r="B2441" i="1" s="1"/>
  <c r="E2440" i="1"/>
  <c r="C2440" i="1"/>
  <c r="B2440" i="1" s="1"/>
  <c r="E2439" i="1"/>
  <c r="C2439" i="1"/>
  <c r="B2439" i="1" s="1"/>
  <c r="E2438" i="1"/>
  <c r="C2438" i="1"/>
  <c r="B2438" i="1" s="1"/>
  <c r="E2437" i="1"/>
  <c r="C2437" i="1"/>
  <c r="B2437" i="1" s="1"/>
  <c r="E2436" i="1"/>
  <c r="C2436" i="1"/>
  <c r="B2436" i="1" s="1"/>
  <c r="E2435" i="1"/>
  <c r="C2435" i="1"/>
  <c r="B2435" i="1" s="1"/>
  <c r="E2434" i="1"/>
  <c r="C2434" i="1"/>
  <c r="B2434" i="1" s="1"/>
  <c r="E2433" i="1"/>
  <c r="C2433" i="1"/>
  <c r="B2433" i="1" s="1"/>
  <c r="E2432" i="1"/>
  <c r="C2432" i="1"/>
  <c r="B2432" i="1" s="1"/>
  <c r="E2431" i="1"/>
  <c r="C2431" i="1"/>
  <c r="B2431" i="1" s="1"/>
  <c r="E2430" i="1"/>
  <c r="C2430" i="1"/>
  <c r="B2430" i="1" s="1"/>
  <c r="E2429" i="1"/>
  <c r="C2429" i="1"/>
  <c r="B2429" i="1" s="1"/>
  <c r="E2428" i="1"/>
  <c r="C2428" i="1"/>
  <c r="B2428" i="1" s="1"/>
  <c r="E2427" i="1"/>
  <c r="C2427" i="1"/>
  <c r="B2427" i="1" s="1"/>
  <c r="E2426" i="1"/>
  <c r="C2426" i="1"/>
  <c r="B2426" i="1" s="1"/>
  <c r="E2425" i="1"/>
  <c r="C2425" i="1"/>
  <c r="B2425" i="1" s="1"/>
  <c r="E2424" i="1"/>
  <c r="C2424" i="1"/>
  <c r="B2424" i="1" s="1"/>
  <c r="E2423" i="1"/>
  <c r="C2423" i="1"/>
  <c r="B2423" i="1" s="1"/>
  <c r="E2422" i="1"/>
  <c r="C2422" i="1"/>
  <c r="B2422" i="1" s="1"/>
  <c r="A2422" i="1"/>
  <c r="E2421" i="1"/>
  <c r="C2421" i="1"/>
  <c r="B2421" i="1" s="1"/>
  <c r="A2421" i="1"/>
  <c r="E2420" i="1"/>
  <c r="C2420" i="1"/>
  <c r="B2420" i="1" s="1"/>
  <c r="A2420" i="1"/>
  <c r="E2419" i="1"/>
  <c r="C2419" i="1"/>
  <c r="B2419" i="1" s="1"/>
  <c r="A2419" i="1"/>
  <c r="E2418" i="1"/>
  <c r="C2418" i="1"/>
  <c r="B2418" i="1" s="1"/>
  <c r="E2417" i="1"/>
  <c r="H2417" i="1" s="1"/>
  <c r="C2417" i="1"/>
  <c r="B2417" i="1" s="1"/>
  <c r="E2416" i="1"/>
  <c r="C2416" i="1"/>
  <c r="B2416" i="1" s="1"/>
  <c r="E2415" i="1"/>
  <c r="C2415" i="1"/>
  <c r="B2415" i="1" s="1"/>
  <c r="E2414" i="1"/>
  <c r="H2414" i="1" s="1"/>
  <c r="C2414" i="1"/>
  <c r="B2414" i="1" s="1"/>
  <c r="E2413" i="1"/>
  <c r="C2413" i="1"/>
  <c r="B2413" i="1" s="1"/>
  <c r="E2412" i="1"/>
  <c r="C2412" i="1"/>
  <c r="B2412" i="1" s="1"/>
  <c r="E2411" i="1"/>
  <c r="C2411" i="1"/>
  <c r="B2411" i="1" s="1"/>
  <c r="E2410" i="1"/>
  <c r="C2410" i="1"/>
  <c r="B2410" i="1" s="1"/>
  <c r="E2409" i="1"/>
  <c r="C2409" i="1"/>
  <c r="B2409" i="1" s="1"/>
  <c r="E2408" i="1"/>
  <c r="C2408" i="1"/>
  <c r="B2408" i="1" s="1"/>
  <c r="E2407" i="1"/>
  <c r="C2407" i="1"/>
  <c r="B2407" i="1" s="1"/>
  <c r="E2406" i="1"/>
  <c r="C2406" i="1"/>
  <c r="B2406" i="1" s="1"/>
  <c r="E2405" i="1"/>
  <c r="C2405" i="1"/>
  <c r="B2405" i="1" s="1"/>
  <c r="E2404" i="1"/>
  <c r="C2404" i="1"/>
  <c r="B2404" i="1" s="1"/>
  <c r="E2403" i="1"/>
  <c r="C2403" i="1"/>
  <c r="B2403" i="1" s="1"/>
  <c r="A2403" i="1"/>
  <c r="E2402" i="1"/>
  <c r="C2402" i="1"/>
  <c r="B2402" i="1" s="1"/>
  <c r="A2402" i="1"/>
  <c r="E2401" i="1"/>
  <c r="C2401" i="1"/>
  <c r="B2401" i="1" s="1"/>
  <c r="A2401" i="1"/>
  <c r="E2400" i="1"/>
  <c r="C2400" i="1"/>
  <c r="B2400" i="1" s="1"/>
  <c r="E2399" i="1"/>
  <c r="C2399" i="1"/>
  <c r="B2399" i="1" s="1"/>
  <c r="E2398" i="1"/>
  <c r="C2398" i="1"/>
  <c r="B2398" i="1" s="1"/>
  <c r="E2397" i="1"/>
  <c r="C2397" i="1"/>
  <c r="B2397" i="1" s="1"/>
  <c r="E2396" i="1"/>
  <c r="H2396" i="1" s="1"/>
  <c r="C2396" i="1"/>
  <c r="B2396" i="1" s="1"/>
  <c r="E2395" i="1"/>
  <c r="C2395" i="1"/>
  <c r="B2395" i="1" s="1"/>
  <c r="E2394" i="1"/>
  <c r="C2394" i="1"/>
  <c r="B2394" i="1" s="1"/>
  <c r="E2393" i="1"/>
  <c r="C2393" i="1"/>
  <c r="B2393" i="1" s="1"/>
  <c r="E2392" i="1"/>
  <c r="C2392" i="1"/>
  <c r="B2392" i="1" s="1"/>
  <c r="E2391" i="1"/>
  <c r="C2391" i="1"/>
  <c r="B2391" i="1" s="1"/>
  <c r="E2390" i="1"/>
  <c r="C2390" i="1"/>
  <c r="B2390" i="1" s="1"/>
  <c r="E2389" i="1"/>
  <c r="C2389" i="1"/>
  <c r="B2389" i="1" s="1"/>
  <c r="E2388" i="1"/>
  <c r="C2388" i="1"/>
  <c r="B2388" i="1" s="1"/>
  <c r="E2387" i="1"/>
  <c r="C2387" i="1"/>
  <c r="B2387" i="1" s="1"/>
  <c r="A2387" i="1"/>
  <c r="E2386" i="1"/>
  <c r="C2386" i="1"/>
  <c r="B2386" i="1" s="1"/>
  <c r="A2386" i="1"/>
  <c r="E2385" i="1"/>
  <c r="C2385" i="1"/>
  <c r="B2385" i="1" s="1"/>
  <c r="A2385" i="1"/>
  <c r="E2384" i="1"/>
  <c r="C2384" i="1"/>
  <c r="B2384" i="1" s="1"/>
  <c r="A2384" i="1"/>
  <c r="E2383" i="1"/>
  <c r="C2383" i="1"/>
  <c r="B2383" i="1" s="1"/>
  <c r="A2383" i="1"/>
  <c r="E2382" i="1"/>
  <c r="C2382" i="1"/>
  <c r="B2382" i="1" s="1"/>
  <c r="A2382" i="1"/>
  <c r="E2381" i="1"/>
  <c r="C2381" i="1"/>
  <c r="B2381" i="1" s="1"/>
  <c r="A2381" i="1"/>
  <c r="E2380" i="1"/>
  <c r="C2380" i="1"/>
  <c r="B2380" i="1" s="1"/>
  <c r="A2380" i="1"/>
  <c r="E2379" i="1"/>
  <c r="C2379" i="1"/>
  <c r="B2379" i="1" s="1"/>
  <c r="A2379" i="1"/>
  <c r="E2378" i="1"/>
  <c r="C2378" i="1"/>
  <c r="B2378" i="1" s="1"/>
  <c r="A2378" i="1"/>
  <c r="E2377" i="1"/>
  <c r="C2377" i="1"/>
  <c r="B2377" i="1" s="1"/>
  <c r="A2377" i="1"/>
  <c r="E2376" i="1"/>
  <c r="H2376" i="1" s="1"/>
  <c r="C2376" i="1"/>
  <c r="B2376" i="1" s="1"/>
  <c r="A2376" i="1"/>
  <c r="E2375" i="1"/>
  <c r="C2375" i="1"/>
  <c r="B2375" i="1" s="1"/>
  <c r="A2375" i="1"/>
  <c r="E2374" i="1"/>
  <c r="C2374" i="1"/>
  <c r="B2374" i="1" s="1"/>
  <c r="A2374" i="1"/>
  <c r="E2373" i="1"/>
  <c r="C2373" i="1"/>
  <c r="B2373" i="1" s="1"/>
  <c r="A2373" i="1"/>
  <c r="E2372" i="1"/>
  <c r="C2372" i="1"/>
  <c r="B2372" i="1" s="1"/>
  <c r="A2372" i="1"/>
  <c r="E2371" i="1"/>
  <c r="C2371" i="1"/>
  <c r="B2371" i="1" s="1"/>
  <c r="A2371" i="1"/>
  <c r="E2370" i="1"/>
  <c r="C2370" i="1"/>
  <c r="B2370" i="1" s="1"/>
  <c r="A2370" i="1"/>
  <c r="E2369" i="1"/>
  <c r="C2369" i="1"/>
  <c r="B2369" i="1" s="1"/>
  <c r="A2369" i="1"/>
  <c r="E2368" i="1"/>
  <c r="C2368" i="1"/>
  <c r="B2368" i="1" s="1"/>
  <c r="A2368" i="1"/>
  <c r="E2367" i="1"/>
  <c r="C2367" i="1"/>
  <c r="B2367" i="1" s="1"/>
  <c r="A2367" i="1"/>
  <c r="E2366" i="1"/>
  <c r="C2366" i="1"/>
  <c r="B2366" i="1" s="1"/>
  <c r="A2366" i="1"/>
  <c r="E2365" i="1"/>
  <c r="C2365" i="1"/>
  <c r="B2365" i="1" s="1"/>
  <c r="A2365" i="1"/>
  <c r="E2364" i="1"/>
  <c r="C2364" i="1"/>
  <c r="B2364" i="1" s="1"/>
  <c r="A2364" i="1"/>
  <c r="E2363" i="1"/>
  <c r="C2363" i="1"/>
  <c r="B2363" i="1" s="1"/>
  <c r="A2363" i="1"/>
  <c r="E2362" i="1"/>
  <c r="C2362" i="1"/>
  <c r="B2362" i="1" s="1"/>
  <c r="A2362" i="1"/>
  <c r="E2361" i="1"/>
  <c r="C2361" i="1"/>
  <c r="B2361" i="1" s="1"/>
  <c r="A2361" i="1"/>
  <c r="E2360" i="1"/>
  <c r="C2360" i="1"/>
  <c r="B2360" i="1" s="1"/>
  <c r="A2360" i="1"/>
  <c r="E2359" i="1"/>
  <c r="C2359" i="1"/>
  <c r="B2359" i="1" s="1"/>
  <c r="A2359" i="1"/>
  <c r="E2358" i="1"/>
  <c r="C2358" i="1"/>
  <c r="B2358" i="1" s="1"/>
  <c r="A2358" i="1"/>
  <c r="E2357" i="1"/>
  <c r="C2357" i="1"/>
  <c r="B2357" i="1" s="1"/>
  <c r="A2357" i="1"/>
  <c r="E2356" i="1"/>
  <c r="C2356" i="1"/>
  <c r="B2356" i="1" s="1"/>
  <c r="A2356" i="1"/>
  <c r="E2355" i="1"/>
  <c r="C2355" i="1"/>
  <c r="B2355" i="1" s="1"/>
  <c r="A2355" i="1"/>
  <c r="E2354" i="1"/>
  <c r="C2354" i="1"/>
  <c r="B2354" i="1" s="1"/>
  <c r="A2354" i="1"/>
  <c r="E2353" i="1"/>
  <c r="C2353" i="1"/>
  <c r="B2353" i="1" s="1"/>
  <c r="A2353" i="1"/>
  <c r="E2352" i="1"/>
  <c r="C2352" i="1"/>
  <c r="B2352" i="1" s="1"/>
  <c r="A2352" i="1"/>
  <c r="E2351" i="1"/>
  <c r="C2351" i="1"/>
  <c r="B2351" i="1" s="1"/>
  <c r="A2351" i="1"/>
  <c r="E2350" i="1"/>
  <c r="C2350" i="1"/>
  <c r="B2350" i="1" s="1"/>
  <c r="A2350" i="1"/>
  <c r="E2349" i="1"/>
  <c r="C2349" i="1"/>
  <c r="B2349" i="1" s="1"/>
  <c r="A2349" i="1"/>
  <c r="E2348" i="1"/>
  <c r="C2348" i="1"/>
  <c r="B2348" i="1" s="1"/>
  <c r="A2348" i="1"/>
  <c r="E2347" i="1"/>
  <c r="C2347" i="1"/>
  <c r="B2347" i="1" s="1"/>
  <c r="A2347" i="1"/>
  <c r="E2346" i="1"/>
  <c r="C2346" i="1"/>
  <c r="B2346" i="1" s="1"/>
  <c r="A2346" i="1"/>
  <c r="E2345" i="1"/>
  <c r="C2345" i="1"/>
  <c r="B2345" i="1" s="1"/>
  <c r="A2345" i="1"/>
  <c r="E2344" i="1"/>
  <c r="C2344" i="1"/>
  <c r="B2344" i="1" s="1"/>
  <c r="A2344" i="1"/>
  <c r="E2343" i="1"/>
  <c r="C2343" i="1"/>
  <c r="B2343" i="1" s="1"/>
  <c r="A2343" i="1"/>
  <c r="E2342" i="1"/>
  <c r="C2342" i="1"/>
  <c r="B2342" i="1" s="1"/>
  <c r="A2342" i="1"/>
  <c r="E2341" i="1"/>
  <c r="C2341" i="1"/>
  <c r="B2341" i="1" s="1"/>
  <c r="A2341" i="1"/>
  <c r="E2340" i="1"/>
  <c r="C2340" i="1"/>
  <c r="B2340" i="1" s="1"/>
  <c r="A2340" i="1"/>
  <c r="E2339" i="1"/>
  <c r="C2339" i="1"/>
  <c r="B2339" i="1" s="1"/>
  <c r="A2339" i="1"/>
  <c r="E2338" i="1"/>
  <c r="C2338" i="1"/>
  <c r="B2338" i="1" s="1"/>
  <c r="A2338" i="1"/>
  <c r="E2337" i="1"/>
  <c r="C2337" i="1"/>
  <c r="B2337" i="1" s="1"/>
  <c r="A2337" i="1"/>
  <c r="E2336" i="1"/>
  <c r="H2336" i="1" s="1"/>
  <c r="C2336" i="1"/>
  <c r="B2336" i="1" s="1"/>
  <c r="A2336" i="1"/>
  <c r="E2335" i="1"/>
  <c r="C2335" i="1"/>
  <c r="B2335" i="1" s="1"/>
  <c r="A2335" i="1"/>
  <c r="E2334" i="1"/>
  <c r="C2334" i="1"/>
  <c r="B2334" i="1" s="1"/>
  <c r="A2334" i="1"/>
  <c r="E2333" i="1"/>
  <c r="C2333" i="1"/>
  <c r="B2333" i="1" s="1"/>
  <c r="A2333" i="1"/>
  <c r="E2332" i="1"/>
  <c r="C2332" i="1"/>
  <c r="B2332" i="1" s="1"/>
  <c r="A2332" i="1"/>
  <c r="E2331" i="1"/>
  <c r="C2331" i="1"/>
  <c r="B2331" i="1" s="1"/>
  <c r="A2331" i="1"/>
  <c r="E2330" i="1"/>
  <c r="C2330" i="1"/>
  <c r="B2330" i="1" s="1"/>
  <c r="A2330" i="1"/>
  <c r="E2329" i="1"/>
  <c r="C2329" i="1"/>
  <c r="B2329" i="1" s="1"/>
  <c r="A2329" i="1"/>
  <c r="E2328" i="1"/>
  <c r="C2328" i="1"/>
  <c r="B2328" i="1" s="1"/>
  <c r="A2328" i="1"/>
  <c r="E2327" i="1"/>
  <c r="C2327" i="1"/>
  <c r="B2327" i="1" s="1"/>
  <c r="A2327" i="1"/>
  <c r="E2326" i="1"/>
  <c r="H2326" i="1" s="1"/>
  <c r="C2326" i="1"/>
  <c r="B2326" i="1" s="1"/>
  <c r="A2326" i="1"/>
  <c r="E2325" i="1"/>
  <c r="C2325" i="1"/>
  <c r="B2325" i="1" s="1"/>
  <c r="A2325" i="1"/>
  <c r="E2324" i="1"/>
  <c r="C2324" i="1"/>
  <c r="B2324" i="1" s="1"/>
  <c r="A2324" i="1"/>
  <c r="E2323" i="1"/>
  <c r="C2323" i="1"/>
  <c r="B2323" i="1" s="1"/>
  <c r="A2323" i="1"/>
  <c r="E2322" i="1"/>
  <c r="C2322" i="1"/>
  <c r="B2322" i="1" s="1"/>
  <c r="A2322" i="1"/>
  <c r="E2321" i="1"/>
  <c r="C2321" i="1"/>
  <c r="B2321" i="1" s="1"/>
  <c r="A2321" i="1"/>
  <c r="E2320" i="1"/>
  <c r="C2320" i="1"/>
  <c r="B2320" i="1" s="1"/>
  <c r="A2320" i="1"/>
  <c r="E2319" i="1"/>
  <c r="C2319" i="1"/>
  <c r="B2319" i="1" s="1"/>
  <c r="A2319" i="1"/>
  <c r="E2318" i="1"/>
  <c r="C2318" i="1"/>
  <c r="B2318" i="1" s="1"/>
  <c r="A2318" i="1"/>
  <c r="E2317" i="1"/>
  <c r="C2317" i="1"/>
  <c r="B2317" i="1" s="1"/>
  <c r="A2317" i="1"/>
  <c r="E2316" i="1"/>
  <c r="C2316" i="1"/>
  <c r="B2316" i="1" s="1"/>
  <c r="A2316" i="1"/>
  <c r="E2315" i="1"/>
  <c r="C2315" i="1"/>
  <c r="B2315" i="1" s="1"/>
  <c r="A2315" i="1"/>
  <c r="E2314" i="1"/>
  <c r="C2314" i="1"/>
  <c r="B2314" i="1" s="1"/>
  <c r="A2314" i="1"/>
  <c r="E2313" i="1"/>
  <c r="C2313" i="1"/>
  <c r="B2313" i="1" s="1"/>
  <c r="A2313" i="1"/>
  <c r="E2312" i="1"/>
  <c r="H2312" i="1" s="1"/>
  <c r="C2312" i="1"/>
  <c r="B2312" i="1" s="1"/>
  <c r="A2312" i="1"/>
  <c r="E2311" i="1"/>
  <c r="C2311" i="1"/>
  <c r="B2311" i="1" s="1"/>
  <c r="A2311" i="1"/>
  <c r="E2310" i="1"/>
  <c r="C2310" i="1"/>
  <c r="B2310" i="1" s="1"/>
  <c r="A2310" i="1"/>
  <c r="E2309" i="1"/>
  <c r="C2309" i="1"/>
  <c r="B2309" i="1" s="1"/>
  <c r="A2309" i="1"/>
  <c r="E2308" i="1"/>
  <c r="C2308" i="1"/>
  <c r="B2308" i="1" s="1"/>
  <c r="A2308" i="1"/>
  <c r="E2307" i="1"/>
  <c r="C2307" i="1"/>
  <c r="B2307" i="1" s="1"/>
  <c r="A2307" i="1"/>
  <c r="E2306" i="1"/>
  <c r="C2306" i="1"/>
  <c r="B2306" i="1" s="1"/>
  <c r="A2306" i="1"/>
  <c r="E2305" i="1"/>
  <c r="C2305" i="1"/>
  <c r="B2305" i="1" s="1"/>
  <c r="A2305" i="1"/>
  <c r="E2304" i="1"/>
  <c r="C2304" i="1"/>
  <c r="B2304" i="1" s="1"/>
  <c r="A2304" i="1"/>
  <c r="E2303" i="1"/>
  <c r="C2303" i="1"/>
  <c r="B2303" i="1" s="1"/>
  <c r="A2303" i="1"/>
  <c r="E2302" i="1"/>
  <c r="C2302" i="1"/>
  <c r="B2302" i="1" s="1"/>
  <c r="E2301" i="1"/>
  <c r="C2301" i="1"/>
  <c r="B2301" i="1" s="1"/>
  <c r="E2300" i="1"/>
  <c r="C2300" i="1"/>
  <c r="B2300" i="1" s="1"/>
  <c r="A2300" i="1"/>
  <c r="E2299" i="1"/>
  <c r="C2299" i="1"/>
  <c r="B2299" i="1" s="1"/>
  <c r="A2299" i="1"/>
  <c r="E2298" i="1"/>
  <c r="H2298" i="1" s="1"/>
  <c r="C2298" i="1"/>
  <c r="B2298" i="1" s="1"/>
  <c r="A2298" i="1"/>
  <c r="E2297" i="1"/>
  <c r="C2297" i="1"/>
  <c r="B2297" i="1" s="1"/>
  <c r="A2297" i="1"/>
  <c r="E2296" i="1"/>
  <c r="C2296" i="1"/>
  <c r="B2296" i="1" s="1"/>
  <c r="A2296" i="1"/>
  <c r="E2295" i="1"/>
  <c r="C2295" i="1"/>
  <c r="B2295" i="1" s="1"/>
  <c r="A2295" i="1"/>
  <c r="E2294" i="1"/>
  <c r="C2294" i="1"/>
  <c r="B2294" i="1" s="1"/>
  <c r="A2294" i="1"/>
  <c r="E2293" i="1"/>
  <c r="C2293" i="1"/>
  <c r="B2293" i="1" s="1"/>
  <c r="A2293" i="1"/>
  <c r="E2292" i="1"/>
  <c r="C2292" i="1"/>
  <c r="B2292" i="1" s="1"/>
  <c r="A2292" i="1"/>
  <c r="E2291" i="1"/>
  <c r="C2291" i="1"/>
  <c r="B2291" i="1" s="1"/>
  <c r="A2291" i="1"/>
  <c r="E2290" i="1"/>
  <c r="H2290" i="1" s="1"/>
  <c r="C2290" i="1"/>
  <c r="B2290" i="1" s="1"/>
  <c r="A2290" i="1"/>
  <c r="E2289" i="1"/>
  <c r="C2289" i="1"/>
  <c r="B2289" i="1" s="1"/>
  <c r="A2289" i="1"/>
  <c r="E2288" i="1"/>
  <c r="C2288" i="1"/>
  <c r="B2288" i="1" s="1"/>
  <c r="A2288" i="1"/>
  <c r="E2287" i="1"/>
  <c r="C2287" i="1"/>
  <c r="B2287" i="1" s="1"/>
  <c r="A2287" i="1"/>
  <c r="E2286" i="1"/>
  <c r="C2286" i="1"/>
  <c r="B2286" i="1" s="1"/>
  <c r="A2286" i="1"/>
  <c r="E2285" i="1"/>
  <c r="C2285" i="1"/>
  <c r="B2285" i="1" s="1"/>
  <c r="A2285" i="1"/>
  <c r="E2284" i="1"/>
  <c r="C2284" i="1"/>
  <c r="B2284" i="1" s="1"/>
  <c r="A2284" i="1"/>
  <c r="E2283" i="1"/>
  <c r="C2283" i="1"/>
  <c r="B2283" i="1" s="1"/>
  <c r="A2283" i="1"/>
  <c r="E2282" i="1"/>
  <c r="C2282" i="1"/>
  <c r="B2282" i="1" s="1"/>
  <c r="A2282" i="1"/>
  <c r="E2281" i="1"/>
  <c r="C2281" i="1"/>
  <c r="B2281" i="1" s="1"/>
  <c r="A2281" i="1"/>
  <c r="E2280" i="1"/>
  <c r="C2280" i="1"/>
  <c r="B2280" i="1" s="1"/>
  <c r="A2280" i="1"/>
  <c r="E2279" i="1"/>
  <c r="C2279" i="1"/>
  <c r="B2279" i="1" s="1"/>
  <c r="A2279" i="1"/>
  <c r="E2278" i="1"/>
  <c r="C2278" i="1"/>
  <c r="B2278" i="1" s="1"/>
  <c r="E2277" i="1"/>
  <c r="C2277" i="1"/>
  <c r="B2277" i="1" s="1"/>
  <c r="E2276" i="1"/>
  <c r="C2276" i="1"/>
  <c r="B2276" i="1" s="1"/>
  <c r="E2275" i="1"/>
  <c r="C2275" i="1"/>
  <c r="B2275" i="1" s="1"/>
  <c r="E2274" i="1"/>
  <c r="C2274" i="1"/>
  <c r="B2274" i="1" s="1"/>
  <c r="A2274" i="1"/>
  <c r="E2273" i="1"/>
  <c r="C2273" i="1"/>
  <c r="B2273" i="1" s="1"/>
  <c r="A2273" i="1"/>
  <c r="E2272" i="1"/>
  <c r="C2272" i="1"/>
  <c r="B2272" i="1" s="1"/>
  <c r="A2272" i="1"/>
  <c r="E2271" i="1"/>
  <c r="C2271" i="1"/>
  <c r="B2271" i="1" s="1"/>
  <c r="A2271" i="1"/>
  <c r="E2270" i="1"/>
  <c r="C2270" i="1"/>
  <c r="B2270" i="1" s="1"/>
  <c r="A2270" i="1"/>
  <c r="E2269" i="1"/>
  <c r="C2269" i="1"/>
  <c r="B2269" i="1" s="1"/>
  <c r="A2269" i="1"/>
  <c r="E2268" i="1"/>
  <c r="C2268" i="1"/>
  <c r="B2268" i="1" s="1"/>
  <c r="A2268" i="1"/>
  <c r="E2267" i="1"/>
  <c r="AJ2267" i="1" s="1"/>
  <c r="AK2267" i="1" s="1"/>
  <c r="C2267" i="1"/>
  <c r="B2267" i="1" s="1"/>
  <c r="A2267" i="1"/>
  <c r="E2266" i="1"/>
  <c r="C2266" i="1"/>
  <c r="B2266" i="1" s="1"/>
  <c r="A2266" i="1"/>
  <c r="E2265" i="1"/>
  <c r="C2265" i="1"/>
  <c r="B2265" i="1" s="1"/>
  <c r="A2265" i="1"/>
  <c r="E2264" i="1"/>
  <c r="C2264" i="1"/>
  <c r="B2264" i="1" s="1"/>
  <c r="A2264" i="1"/>
  <c r="E2263" i="1"/>
  <c r="C2263" i="1"/>
  <c r="B2263" i="1" s="1"/>
  <c r="A2263" i="1"/>
  <c r="E2262" i="1"/>
  <c r="C2262" i="1"/>
  <c r="B2262" i="1" s="1"/>
  <c r="A2262" i="1"/>
  <c r="E2261" i="1"/>
  <c r="C2261" i="1"/>
  <c r="B2261" i="1" s="1"/>
  <c r="A2261" i="1"/>
  <c r="E2260" i="1"/>
  <c r="C2260" i="1"/>
  <c r="B2260" i="1" s="1"/>
  <c r="A2260" i="1"/>
  <c r="E2259" i="1"/>
  <c r="C2259" i="1"/>
  <c r="B2259" i="1" s="1"/>
  <c r="A2259" i="1"/>
  <c r="E2258" i="1"/>
  <c r="C2258" i="1"/>
  <c r="B2258" i="1" s="1"/>
  <c r="A2258" i="1"/>
  <c r="E2257" i="1"/>
  <c r="C2257" i="1"/>
  <c r="B2257" i="1" s="1"/>
  <c r="A2257" i="1"/>
  <c r="E2256" i="1"/>
  <c r="C2256" i="1"/>
  <c r="B2256" i="1" s="1"/>
  <c r="A2256" i="1"/>
  <c r="E2255" i="1"/>
  <c r="C2255" i="1"/>
  <c r="B2255" i="1" s="1"/>
  <c r="A2255" i="1"/>
  <c r="E2254" i="1"/>
  <c r="C2254" i="1"/>
  <c r="B2254" i="1" s="1"/>
  <c r="A2254" i="1"/>
  <c r="E2253" i="1"/>
  <c r="C2253" i="1"/>
  <c r="B2253" i="1" s="1"/>
  <c r="A2253" i="1"/>
  <c r="E2252" i="1"/>
  <c r="C2252" i="1"/>
  <c r="B2252" i="1" s="1"/>
  <c r="A2252" i="1"/>
  <c r="E2251" i="1"/>
  <c r="C2251" i="1"/>
  <c r="B2251" i="1" s="1"/>
  <c r="A2251" i="1"/>
  <c r="E2250" i="1"/>
  <c r="C2250" i="1"/>
  <c r="B2250" i="1" s="1"/>
  <c r="A2250" i="1"/>
  <c r="E2249" i="1"/>
  <c r="C2249" i="1"/>
  <c r="B2249" i="1" s="1"/>
  <c r="A2249" i="1"/>
  <c r="E2248" i="1"/>
  <c r="C2248" i="1"/>
  <c r="B2248" i="1" s="1"/>
  <c r="A2248" i="1"/>
  <c r="E2247" i="1"/>
  <c r="C2247" i="1"/>
  <c r="B2247" i="1" s="1"/>
  <c r="A2247" i="1"/>
  <c r="E2246" i="1"/>
  <c r="C2246" i="1"/>
  <c r="B2246" i="1" s="1"/>
  <c r="A2246" i="1"/>
  <c r="E2245" i="1"/>
  <c r="C2245" i="1"/>
  <c r="B2245" i="1" s="1"/>
  <c r="A2245" i="1"/>
  <c r="E2244" i="1"/>
  <c r="C2244" i="1"/>
  <c r="B2244" i="1" s="1"/>
  <c r="A2244" i="1"/>
  <c r="E2243" i="1"/>
  <c r="C2243" i="1"/>
  <c r="B2243" i="1" s="1"/>
  <c r="A2243" i="1"/>
  <c r="E2242" i="1"/>
  <c r="C2242" i="1"/>
  <c r="B2242" i="1" s="1"/>
  <c r="A2242" i="1"/>
  <c r="E2241" i="1"/>
  <c r="C2241" i="1"/>
  <c r="B2241" i="1" s="1"/>
  <c r="A2241" i="1"/>
  <c r="E2240" i="1"/>
  <c r="C2240" i="1"/>
  <c r="B2240" i="1" s="1"/>
  <c r="A2240" i="1"/>
  <c r="E2239" i="1"/>
  <c r="C2239" i="1"/>
  <c r="B2239" i="1" s="1"/>
  <c r="A2239" i="1"/>
  <c r="E2238" i="1"/>
  <c r="C2238" i="1"/>
  <c r="B2238" i="1" s="1"/>
  <c r="A2238" i="1"/>
  <c r="E2237" i="1"/>
  <c r="C2237" i="1"/>
  <c r="B2237" i="1" s="1"/>
  <c r="A2237" i="1"/>
  <c r="E2236" i="1"/>
  <c r="C2236" i="1"/>
  <c r="B2236" i="1" s="1"/>
  <c r="A2236" i="1"/>
  <c r="E2235" i="1"/>
  <c r="C2235" i="1"/>
  <c r="B2235" i="1" s="1"/>
  <c r="A2235" i="1"/>
  <c r="E2234" i="1"/>
  <c r="C2234" i="1"/>
  <c r="B2234" i="1" s="1"/>
  <c r="A2234" i="1"/>
  <c r="E2233" i="1"/>
  <c r="C2233" i="1"/>
  <c r="B2233" i="1" s="1"/>
  <c r="A2233" i="1"/>
  <c r="E2232" i="1"/>
  <c r="C2232" i="1"/>
  <c r="B2232" i="1" s="1"/>
  <c r="A2232" i="1"/>
  <c r="E2231" i="1"/>
  <c r="C2231" i="1"/>
  <c r="B2231" i="1" s="1"/>
  <c r="A2231" i="1"/>
  <c r="E2230" i="1"/>
  <c r="C2230" i="1"/>
  <c r="B2230" i="1" s="1"/>
  <c r="A2230" i="1"/>
  <c r="E2229" i="1"/>
  <c r="C2229" i="1"/>
  <c r="B2229" i="1" s="1"/>
  <c r="A2229" i="1"/>
  <c r="E2228" i="1"/>
  <c r="C2228" i="1"/>
  <c r="B2228" i="1" s="1"/>
  <c r="A2228" i="1"/>
  <c r="E2227" i="1"/>
  <c r="AJ2227" i="1" s="1"/>
  <c r="AK2227" i="1" s="1"/>
  <c r="C2227" i="1"/>
  <c r="B2227" i="1" s="1"/>
  <c r="A2227" i="1"/>
  <c r="E2226" i="1"/>
  <c r="C2226" i="1"/>
  <c r="B2226" i="1" s="1"/>
  <c r="A2226" i="1"/>
  <c r="E2225" i="1"/>
  <c r="C2225" i="1"/>
  <c r="B2225" i="1" s="1"/>
  <c r="A2225" i="1"/>
  <c r="E2224" i="1"/>
  <c r="C2224" i="1"/>
  <c r="B2224" i="1" s="1"/>
  <c r="A2224" i="1"/>
  <c r="E2223" i="1"/>
  <c r="C2223" i="1"/>
  <c r="B2223" i="1" s="1"/>
  <c r="A2223" i="1"/>
  <c r="E2222" i="1"/>
  <c r="C2222" i="1"/>
  <c r="B2222" i="1" s="1"/>
  <c r="A2222" i="1"/>
  <c r="E2221" i="1"/>
  <c r="C2221" i="1"/>
  <c r="B2221" i="1" s="1"/>
  <c r="A2221" i="1"/>
  <c r="E2220" i="1"/>
  <c r="C2220" i="1"/>
  <c r="B2220" i="1" s="1"/>
  <c r="A2220" i="1"/>
  <c r="E2219" i="1"/>
  <c r="C2219" i="1"/>
  <c r="B2219" i="1" s="1"/>
  <c r="A2219" i="1"/>
  <c r="E2218" i="1"/>
  <c r="C2218" i="1"/>
  <c r="B2218" i="1" s="1"/>
  <c r="A2218" i="1"/>
  <c r="E2217" i="1"/>
  <c r="C2217" i="1"/>
  <c r="B2217" i="1" s="1"/>
  <c r="A2217" i="1"/>
  <c r="E2216" i="1"/>
  <c r="C2216" i="1"/>
  <c r="B2216" i="1" s="1"/>
  <c r="A2216" i="1"/>
  <c r="E2215" i="1"/>
  <c r="C2215" i="1"/>
  <c r="B2215" i="1" s="1"/>
  <c r="A2215" i="1"/>
  <c r="E2214" i="1"/>
  <c r="C2214" i="1"/>
  <c r="B2214" i="1" s="1"/>
  <c r="A2214" i="1"/>
  <c r="E2213" i="1"/>
  <c r="C2213" i="1"/>
  <c r="B2213" i="1" s="1"/>
  <c r="A2213" i="1"/>
  <c r="E2212" i="1"/>
  <c r="C2212" i="1"/>
  <c r="B2212" i="1" s="1"/>
  <c r="A2212" i="1"/>
  <c r="E2211" i="1"/>
  <c r="C2211" i="1"/>
  <c r="B2211" i="1" s="1"/>
  <c r="A2211" i="1"/>
  <c r="E2210" i="1"/>
  <c r="C2210" i="1"/>
  <c r="B2210" i="1" s="1"/>
  <c r="A2210" i="1"/>
  <c r="E2209" i="1"/>
  <c r="AG2209" i="1" s="1"/>
  <c r="C2209" i="1"/>
  <c r="B2209" i="1" s="1"/>
  <c r="E2208" i="1"/>
  <c r="AG2208" i="1" s="1"/>
  <c r="C2208" i="1"/>
  <c r="B2208" i="1" s="1"/>
  <c r="E2207" i="1"/>
  <c r="C2207" i="1"/>
  <c r="B2207" i="1" s="1"/>
  <c r="E2206" i="1"/>
  <c r="C2206" i="1"/>
  <c r="B2206" i="1" s="1"/>
  <c r="E2205" i="1"/>
  <c r="C2205" i="1"/>
  <c r="B2205" i="1" s="1"/>
  <c r="E2204" i="1"/>
  <c r="AF2204" i="1" s="1"/>
  <c r="C2204" i="1"/>
  <c r="B2204" i="1" s="1"/>
  <c r="A2204" i="1"/>
  <c r="E2203" i="1"/>
  <c r="C2203" i="1"/>
  <c r="B2203" i="1" s="1"/>
  <c r="A2203" i="1"/>
  <c r="E2202" i="1"/>
  <c r="C2202" i="1"/>
  <c r="B2202" i="1" s="1"/>
  <c r="A2202" i="1"/>
  <c r="E2201" i="1"/>
  <c r="C2201" i="1"/>
  <c r="B2201" i="1" s="1"/>
  <c r="A2201" i="1"/>
  <c r="E2200" i="1"/>
  <c r="C2200" i="1"/>
  <c r="B2200" i="1" s="1"/>
  <c r="A2200" i="1"/>
  <c r="E2199" i="1"/>
  <c r="C2199" i="1"/>
  <c r="B2199" i="1" s="1"/>
  <c r="A2199" i="1"/>
  <c r="E2198" i="1"/>
  <c r="C2198" i="1"/>
  <c r="B2198" i="1" s="1"/>
  <c r="A2198" i="1"/>
  <c r="E2197" i="1"/>
  <c r="C2197" i="1"/>
  <c r="B2197" i="1" s="1"/>
  <c r="E2196" i="1"/>
  <c r="C2196" i="1"/>
  <c r="B2196" i="1" s="1"/>
  <c r="A2196" i="1"/>
  <c r="E2195" i="1"/>
  <c r="C2195" i="1"/>
  <c r="B2195" i="1" s="1"/>
  <c r="E2194" i="1"/>
  <c r="C2194" i="1"/>
  <c r="B2194" i="1" s="1"/>
  <c r="A2194" i="1"/>
  <c r="E2193" i="1"/>
  <c r="C2193" i="1"/>
  <c r="B2193" i="1" s="1"/>
  <c r="E2192" i="1"/>
  <c r="C2192" i="1"/>
  <c r="B2192" i="1" s="1"/>
  <c r="E2191" i="1"/>
  <c r="C2191" i="1"/>
  <c r="B2191" i="1" s="1"/>
  <c r="E2190" i="1"/>
  <c r="H2190" i="1" s="1"/>
  <c r="C2190" i="1"/>
  <c r="B2190" i="1" s="1"/>
  <c r="E2189" i="1"/>
  <c r="C2189" i="1"/>
  <c r="B2189" i="1" s="1"/>
  <c r="E2188" i="1"/>
  <c r="C2188" i="1"/>
  <c r="B2188" i="1" s="1"/>
  <c r="A2188" i="1"/>
  <c r="E2187" i="1"/>
  <c r="C2187" i="1"/>
  <c r="B2187" i="1" s="1"/>
  <c r="E2186" i="1"/>
  <c r="C2186" i="1"/>
  <c r="B2186" i="1" s="1"/>
  <c r="E2185" i="1"/>
  <c r="C2185" i="1"/>
  <c r="B2185" i="1" s="1"/>
  <c r="E2184" i="1"/>
  <c r="C2184" i="1"/>
  <c r="B2184" i="1" s="1"/>
  <c r="E2183" i="1"/>
  <c r="H2183" i="1" s="1"/>
  <c r="C2183" i="1"/>
  <c r="B2183" i="1" s="1"/>
  <c r="E2182" i="1"/>
  <c r="C2182" i="1"/>
  <c r="B2182" i="1" s="1"/>
  <c r="E2181" i="1"/>
  <c r="C2181" i="1"/>
  <c r="B2181" i="1" s="1"/>
  <c r="E2180" i="1"/>
  <c r="C2180" i="1"/>
  <c r="B2180" i="1" s="1"/>
  <c r="E2179" i="1"/>
  <c r="C2179" i="1"/>
  <c r="B2179" i="1" s="1"/>
  <c r="E2178" i="1"/>
  <c r="C2178" i="1"/>
  <c r="B2178" i="1" s="1"/>
  <c r="A2178" i="1"/>
  <c r="E2177" i="1"/>
  <c r="C2177" i="1"/>
  <c r="B2177" i="1" s="1"/>
  <c r="A2177" i="1"/>
  <c r="E2176" i="1"/>
  <c r="C2176" i="1"/>
  <c r="B2176" i="1" s="1"/>
  <c r="A2176" i="1"/>
  <c r="E2175" i="1"/>
  <c r="C2175" i="1"/>
  <c r="B2175" i="1" s="1"/>
  <c r="A2175" i="1"/>
  <c r="E2174" i="1"/>
  <c r="C2174" i="1"/>
  <c r="B2174" i="1" s="1"/>
  <c r="A2174" i="1"/>
  <c r="E2173" i="1"/>
  <c r="C2173" i="1"/>
  <c r="B2173" i="1" s="1"/>
  <c r="A2173" i="1"/>
  <c r="E2172" i="1"/>
  <c r="H2172" i="1" s="1"/>
  <c r="C2172" i="1"/>
  <c r="B2172" i="1" s="1"/>
  <c r="A2172" i="1"/>
  <c r="E2171" i="1"/>
  <c r="C2171" i="1"/>
  <c r="B2171" i="1" s="1"/>
  <c r="A2171" i="1"/>
  <c r="E2170" i="1"/>
  <c r="C2170" i="1"/>
  <c r="B2170" i="1" s="1"/>
  <c r="A2170" i="1"/>
  <c r="E2169" i="1"/>
  <c r="C2169" i="1"/>
  <c r="B2169" i="1" s="1"/>
  <c r="A2169" i="1"/>
  <c r="E2168" i="1"/>
  <c r="H2168" i="1" s="1"/>
  <c r="C2168" i="1"/>
  <c r="B2168" i="1" s="1"/>
  <c r="A2168" i="1"/>
  <c r="E2167" i="1"/>
  <c r="C2167" i="1"/>
  <c r="B2167" i="1" s="1"/>
  <c r="E2166" i="1"/>
  <c r="C2166" i="1"/>
  <c r="B2166" i="1" s="1"/>
  <c r="E2165" i="1"/>
  <c r="C2165" i="1"/>
  <c r="B2165" i="1" s="1"/>
  <c r="E2164" i="1"/>
  <c r="C2164" i="1"/>
  <c r="B2164" i="1" s="1"/>
  <c r="E2163" i="1"/>
  <c r="C2163" i="1"/>
  <c r="B2163" i="1" s="1"/>
  <c r="E2162" i="1"/>
  <c r="C2162" i="1"/>
  <c r="B2162" i="1" s="1"/>
  <c r="E2161" i="1"/>
  <c r="C2161" i="1"/>
  <c r="B2161" i="1" s="1"/>
  <c r="E2160" i="1"/>
  <c r="C2160" i="1"/>
  <c r="B2160" i="1" s="1"/>
  <c r="E2159" i="1"/>
  <c r="C2159" i="1"/>
  <c r="B2159" i="1" s="1"/>
  <c r="A2159" i="1"/>
  <c r="E2158" i="1"/>
  <c r="C2158" i="1"/>
  <c r="B2158" i="1" s="1"/>
  <c r="A2158" i="1"/>
  <c r="E2157" i="1"/>
  <c r="C2157" i="1"/>
  <c r="B2157" i="1" s="1"/>
  <c r="A2157" i="1"/>
  <c r="E2156" i="1"/>
  <c r="C2156" i="1"/>
  <c r="B2156" i="1" s="1"/>
  <c r="A2156" i="1"/>
  <c r="E2155" i="1"/>
  <c r="C2155" i="1"/>
  <c r="B2155" i="1" s="1"/>
  <c r="A2155" i="1"/>
  <c r="E2154" i="1"/>
  <c r="C2154" i="1"/>
  <c r="B2154" i="1" s="1"/>
  <c r="A2154" i="1"/>
  <c r="E2153" i="1"/>
  <c r="C2153" i="1"/>
  <c r="B2153" i="1" s="1"/>
  <c r="A2153" i="1"/>
  <c r="E2152" i="1"/>
  <c r="C2152" i="1"/>
  <c r="B2152" i="1" s="1"/>
  <c r="A2152" i="1"/>
  <c r="E2151" i="1"/>
  <c r="C2151" i="1"/>
  <c r="B2151" i="1" s="1"/>
  <c r="A2151" i="1"/>
  <c r="E2150" i="1"/>
  <c r="C2150" i="1"/>
  <c r="B2150" i="1" s="1"/>
  <c r="A2150" i="1"/>
  <c r="E2149" i="1"/>
  <c r="C2149" i="1"/>
  <c r="B2149" i="1" s="1"/>
  <c r="A2149" i="1"/>
  <c r="E2148" i="1"/>
  <c r="C2148" i="1"/>
  <c r="B2148" i="1" s="1"/>
  <c r="A2148" i="1"/>
  <c r="E2147" i="1"/>
  <c r="C2147" i="1"/>
  <c r="B2147" i="1" s="1"/>
  <c r="A2147" i="1"/>
  <c r="E2146" i="1"/>
  <c r="C2146" i="1"/>
  <c r="B2146" i="1" s="1"/>
  <c r="A2146" i="1"/>
  <c r="E2145" i="1"/>
  <c r="C2145" i="1"/>
  <c r="B2145" i="1" s="1"/>
  <c r="A2145" i="1"/>
  <c r="E2144" i="1"/>
  <c r="C2144" i="1"/>
  <c r="B2144" i="1" s="1"/>
  <c r="A2144" i="1"/>
  <c r="E2143" i="1"/>
  <c r="C2143" i="1"/>
  <c r="B2143" i="1" s="1"/>
  <c r="E2142" i="1"/>
  <c r="C2142" i="1"/>
  <c r="B2142" i="1" s="1"/>
  <c r="A2142" i="1"/>
  <c r="E2141" i="1"/>
  <c r="C2141" i="1"/>
  <c r="B2141" i="1" s="1"/>
  <c r="A2141" i="1"/>
  <c r="E2140" i="1"/>
  <c r="C2140" i="1"/>
  <c r="B2140" i="1" s="1"/>
  <c r="A2140" i="1"/>
  <c r="E2139" i="1"/>
  <c r="C2139" i="1"/>
  <c r="B2139" i="1" s="1"/>
  <c r="A2139" i="1"/>
  <c r="E2138" i="1"/>
  <c r="C2138" i="1"/>
  <c r="B2138" i="1" s="1"/>
  <c r="A2138" i="1"/>
  <c r="E2137" i="1"/>
  <c r="C2137" i="1"/>
  <c r="B2137" i="1" s="1"/>
  <c r="A2137" i="1"/>
  <c r="E2136" i="1"/>
  <c r="C2136" i="1"/>
  <c r="B2136" i="1" s="1"/>
  <c r="A2136" i="1"/>
  <c r="E2135" i="1"/>
  <c r="C2135" i="1"/>
  <c r="B2135" i="1" s="1"/>
  <c r="A2135" i="1"/>
  <c r="E2134" i="1"/>
  <c r="C2134" i="1"/>
  <c r="B2134" i="1" s="1"/>
  <c r="A2134" i="1"/>
  <c r="E2133" i="1"/>
  <c r="C2133" i="1"/>
  <c r="B2133" i="1" s="1"/>
  <c r="A2133" i="1"/>
  <c r="E2132" i="1"/>
  <c r="C2132" i="1"/>
  <c r="B2132" i="1" s="1"/>
  <c r="A2132" i="1"/>
  <c r="E2131" i="1"/>
  <c r="C2131" i="1"/>
  <c r="B2131" i="1" s="1"/>
  <c r="A2131" i="1"/>
  <c r="E2130" i="1"/>
  <c r="C2130" i="1"/>
  <c r="B2130" i="1" s="1"/>
  <c r="A2130" i="1"/>
  <c r="E2129" i="1"/>
  <c r="C2129" i="1"/>
  <c r="B2129" i="1" s="1"/>
  <c r="A2129" i="1"/>
  <c r="E2128" i="1"/>
  <c r="C2128" i="1"/>
  <c r="B2128" i="1" s="1"/>
  <c r="A2128" i="1"/>
  <c r="E2127" i="1"/>
  <c r="C2127" i="1"/>
  <c r="B2127" i="1" s="1"/>
  <c r="A2127" i="1"/>
  <c r="E2126" i="1"/>
  <c r="C2126" i="1"/>
  <c r="B2126" i="1" s="1"/>
  <c r="A2126" i="1"/>
  <c r="E2125" i="1"/>
  <c r="C2125" i="1"/>
  <c r="B2125" i="1" s="1"/>
  <c r="A2125" i="1"/>
  <c r="E2124" i="1"/>
  <c r="C2124" i="1"/>
  <c r="B2124" i="1" s="1"/>
  <c r="A2124" i="1"/>
  <c r="E2123" i="1"/>
  <c r="C2123" i="1"/>
  <c r="B2123" i="1" s="1"/>
  <c r="A2123" i="1"/>
  <c r="E2122" i="1"/>
  <c r="C2122" i="1"/>
  <c r="B2122" i="1" s="1"/>
  <c r="A2122" i="1"/>
  <c r="E2121" i="1"/>
  <c r="C2121" i="1"/>
  <c r="B2121" i="1" s="1"/>
  <c r="A2121" i="1"/>
  <c r="E2120" i="1"/>
  <c r="C2120" i="1"/>
  <c r="B2120" i="1" s="1"/>
  <c r="A2120" i="1"/>
  <c r="E2119" i="1"/>
  <c r="C2119" i="1"/>
  <c r="B2119" i="1" s="1"/>
  <c r="A2119" i="1"/>
  <c r="E2118" i="1"/>
  <c r="C2118" i="1"/>
  <c r="B2118" i="1" s="1"/>
  <c r="A2118" i="1"/>
  <c r="E2117" i="1"/>
  <c r="C2117" i="1"/>
  <c r="B2117" i="1" s="1"/>
  <c r="A2117" i="1"/>
  <c r="E2116" i="1"/>
  <c r="C2116" i="1"/>
  <c r="B2116" i="1" s="1"/>
  <c r="A2116" i="1"/>
  <c r="E2115" i="1"/>
  <c r="C2115" i="1"/>
  <c r="B2115" i="1" s="1"/>
  <c r="A2115" i="1"/>
  <c r="E2114" i="1"/>
  <c r="C2114" i="1"/>
  <c r="B2114" i="1" s="1"/>
  <c r="A2114" i="1"/>
  <c r="E2113" i="1"/>
  <c r="C2113" i="1"/>
  <c r="B2113" i="1" s="1"/>
  <c r="A2113" i="1"/>
  <c r="E2112" i="1"/>
  <c r="C2112" i="1"/>
  <c r="B2112" i="1" s="1"/>
  <c r="A2112" i="1"/>
  <c r="E2111" i="1"/>
  <c r="C2111" i="1"/>
  <c r="B2111" i="1" s="1"/>
  <c r="A2111" i="1"/>
  <c r="E2110" i="1"/>
  <c r="C2110" i="1"/>
  <c r="B2110" i="1" s="1"/>
  <c r="A2110" i="1"/>
  <c r="E2109" i="1"/>
  <c r="C2109" i="1"/>
  <c r="B2109" i="1" s="1"/>
  <c r="A2109" i="1"/>
  <c r="E2108" i="1"/>
  <c r="C2108" i="1"/>
  <c r="B2108" i="1" s="1"/>
  <c r="A2108" i="1"/>
  <c r="E2107" i="1"/>
  <c r="C2107" i="1"/>
  <c r="B2107" i="1" s="1"/>
  <c r="A2107" i="1"/>
  <c r="E2106" i="1"/>
  <c r="C2106" i="1"/>
  <c r="B2106" i="1" s="1"/>
  <c r="A2106" i="1"/>
  <c r="E2105" i="1"/>
  <c r="C2105" i="1"/>
  <c r="B2105" i="1" s="1"/>
  <c r="A2105" i="1"/>
  <c r="E2104" i="1"/>
  <c r="C2104" i="1"/>
  <c r="B2104" i="1" s="1"/>
  <c r="A2104" i="1"/>
  <c r="E2103" i="1"/>
  <c r="C2103" i="1"/>
  <c r="B2103" i="1" s="1"/>
  <c r="A2103" i="1"/>
  <c r="E2102" i="1"/>
  <c r="C2102" i="1"/>
  <c r="B2102" i="1" s="1"/>
  <c r="A2102" i="1"/>
  <c r="E2101" i="1"/>
  <c r="C2101" i="1"/>
  <c r="B2101" i="1" s="1"/>
  <c r="A2101" i="1"/>
  <c r="E2100" i="1"/>
  <c r="C2100" i="1"/>
  <c r="B2100" i="1" s="1"/>
  <c r="A2100" i="1"/>
  <c r="E2099" i="1"/>
  <c r="C2099" i="1"/>
  <c r="B2099" i="1" s="1"/>
  <c r="A2099" i="1"/>
  <c r="E2098" i="1"/>
  <c r="C2098" i="1"/>
  <c r="B2098" i="1" s="1"/>
  <c r="A2098" i="1"/>
  <c r="E2097" i="1"/>
  <c r="C2097" i="1"/>
  <c r="B2097" i="1" s="1"/>
  <c r="A2097" i="1"/>
  <c r="E2096" i="1"/>
  <c r="C2096" i="1"/>
  <c r="B2096" i="1" s="1"/>
  <c r="A2096" i="1"/>
  <c r="E2095" i="1"/>
  <c r="C2095" i="1"/>
  <c r="B2095" i="1" s="1"/>
  <c r="A2095" i="1"/>
  <c r="E2094" i="1"/>
  <c r="C2094" i="1"/>
  <c r="B2094" i="1" s="1"/>
  <c r="A2094" i="1"/>
  <c r="E2093" i="1"/>
  <c r="C2093" i="1"/>
  <c r="B2093" i="1" s="1"/>
  <c r="A2093" i="1"/>
  <c r="E2092" i="1"/>
  <c r="C2092" i="1"/>
  <c r="B2092" i="1" s="1"/>
  <c r="A2092" i="1"/>
  <c r="E2091" i="1"/>
  <c r="C2091" i="1"/>
  <c r="B2091" i="1" s="1"/>
  <c r="A2091" i="1"/>
  <c r="E2090" i="1"/>
  <c r="C2090" i="1"/>
  <c r="B2090" i="1" s="1"/>
  <c r="A2090" i="1"/>
  <c r="E2089" i="1"/>
  <c r="C2089" i="1"/>
  <c r="B2089" i="1" s="1"/>
  <c r="A2089" i="1"/>
  <c r="E2088" i="1"/>
  <c r="C2088" i="1"/>
  <c r="B2088" i="1" s="1"/>
  <c r="A2088" i="1"/>
  <c r="E2087" i="1"/>
  <c r="C2087" i="1"/>
  <c r="B2087" i="1" s="1"/>
  <c r="A2087" i="1"/>
  <c r="E2086" i="1"/>
  <c r="C2086" i="1"/>
  <c r="B2086" i="1" s="1"/>
  <c r="A2086" i="1"/>
  <c r="E2085" i="1"/>
  <c r="C2085" i="1"/>
  <c r="B2085" i="1" s="1"/>
  <c r="A2085" i="1"/>
  <c r="E2084" i="1"/>
  <c r="C2084" i="1"/>
  <c r="B2084" i="1" s="1"/>
  <c r="A2084" i="1"/>
  <c r="E2083" i="1"/>
  <c r="C2083" i="1"/>
  <c r="B2083" i="1" s="1"/>
  <c r="A2083" i="1"/>
  <c r="E2082" i="1"/>
  <c r="H2082" i="1" s="1"/>
  <c r="C2082" i="1"/>
  <c r="B2082" i="1" s="1"/>
  <c r="A2082" i="1"/>
  <c r="E2081" i="1"/>
  <c r="C2081" i="1"/>
  <c r="B2081" i="1" s="1"/>
  <c r="A2081" i="1"/>
  <c r="E2080" i="1"/>
  <c r="C2080" i="1"/>
  <c r="B2080" i="1" s="1"/>
  <c r="A2080" i="1"/>
  <c r="E2079" i="1"/>
  <c r="C2079" i="1"/>
  <c r="B2079" i="1" s="1"/>
  <c r="A2079" i="1"/>
  <c r="E2078" i="1"/>
  <c r="C2078" i="1"/>
  <c r="B2078" i="1" s="1"/>
  <c r="A2078" i="1"/>
  <c r="E2077" i="1"/>
  <c r="C2077" i="1"/>
  <c r="B2077" i="1" s="1"/>
  <c r="A2077" i="1"/>
  <c r="E2076" i="1"/>
  <c r="C2076" i="1"/>
  <c r="B2076" i="1" s="1"/>
  <c r="A2076" i="1"/>
  <c r="E2075" i="1"/>
  <c r="C2075" i="1"/>
  <c r="B2075" i="1" s="1"/>
  <c r="A2075" i="1"/>
  <c r="E2074" i="1"/>
  <c r="C2074" i="1"/>
  <c r="B2074" i="1" s="1"/>
  <c r="A2074" i="1"/>
  <c r="E2073" i="1"/>
  <c r="C2073" i="1"/>
  <c r="B2073" i="1" s="1"/>
  <c r="A2073" i="1"/>
  <c r="E2072" i="1"/>
  <c r="C2072" i="1"/>
  <c r="B2072" i="1" s="1"/>
  <c r="A2072" i="1"/>
  <c r="E2071" i="1"/>
  <c r="C2071" i="1"/>
  <c r="B2071" i="1" s="1"/>
  <c r="A2071" i="1"/>
  <c r="E2070" i="1"/>
  <c r="C2070" i="1"/>
  <c r="B2070" i="1" s="1"/>
  <c r="A2070" i="1"/>
  <c r="E2069" i="1"/>
  <c r="C2069" i="1"/>
  <c r="B2069" i="1" s="1"/>
  <c r="A2069" i="1"/>
  <c r="E2068" i="1"/>
  <c r="C2068" i="1"/>
  <c r="B2068" i="1" s="1"/>
  <c r="A2068" i="1"/>
  <c r="E2067" i="1"/>
  <c r="C2067" i="1"/>
  <c r="B2067" i="1" s="1"/>
  <c r="A2067" i="1"/>
  <c r="E2066" i="1"/>
  <c r="C2066" i="1"/>
  <c r="B2066" i="1" s="1"/>
  <c r="A2066" i="1"/>
  <c r="E2065" i="1"/>
  <c r="C2065" i="1"/>
  <c r="B2065" i="1" s="1"/>
  <c r="A2065" i="1"/>
  <c r="E2064" i="1"/>
  <c r="C2064" i="1"/>
  <c r="B2064" i="1" s="1"/>
  <c r="A2064" i="1"/>
  <c r="E2063" i="1"/>
  <c r="C2063" i="1"/>
  <c r="B2063" i="1" s="1"/>
  <c r="A2063" i="1"/>
  <c r="E2062" i="1"/>
  <c r="C2062" i="1"/>
  <c r="B2062" i="1" s="1"/>
  <c r="A2062" i="1"/>
  <c r="E2061" i="1"/>
  <c r="C2061" i="1"/>
  <c r="B2061" i="1" s="1"/>
  <c r="A2061" i="1"/>
  <c r="E2060" i="1"/>
  <c r="C2060" i="1"/>
  <c r="B2060" i="1" s="1"/>
  <c r="A2060" i="1"/>
  <c r="E2059" i="1"/>
  <c r="C2059" i="1"/>
  <c r="B2059" i="1" s="1"/>
  <c r="A2059" i="1"/>
  <c r="E2058" i="1"/>
  <c r="C2058" i="1"/>
  <c r="B2058" i="1" s="1"/>
  <c r="A2058" i="1"/>
  <c r="E2057" i="1"/>
  <c r="C2057" i="1"/>
  <c r="B2057" i="1" s="1"/>
  <c r="A2057" i="1"/>
  <c r="E2056" i="1"/>
  <c r="C2056" i="1"/>
  <c r="B2056" i="1" s="1"/>
  <c r="A2056" i="1"/>
  <c r="E2055" i="1"/>
  <c r="C2055" i="1"/>
  <c r="B2055" i="1" s="1"/>
  <c r="A2055" i="1"/>
  <c r="E2054" i="1"/>
  <c r="C2054" i="1"/>
  <c r="B2054" i="1" s="1"/>
  <c r="A2054" i="1"/>
  <c r="E2053" i="1"/>
  <c r="C2053" i="1"/>
  <c r="B2053" i="1" s="1"/>
  <c r="A2053" i="1"/>
  <c r="E2052" i="1"/>
  <c r="C2052" i="1"/>
  <c r="B2052" i="1" s="1"/>
  <c r="A2052" i="1"/>
  <c r="E2051" i="1"/>
  <c r="C2051" i="1"/>
  <c r="B2051" i="1" s="1"/>
  <c r="A2051" i="1"/>
  <c r="E2050" i="1"/>
  <c r="C2050" i="1"/>
  <c r="B2050" i="1" s="1"/>
  <c r="A2050" i="1"/>
  <c r="E2049" i="1"/>
  <c r="C2049" i="1"/>
  <c r="B2049" i="1" s="1"/>
  <c r="A2049" i="1"/>
  <c r="E2048" i="1"/>
  <c r="C2048" i="1"/>
  <c r="B2048" i="1" s="1"/>
  <c r="A2048" i="1"/>
  <c r="E2047" i="1"/>
  <c r="C2047" i="1"/>
  <c r="B2047" i="1" s="1"/>
  <c r="A2047" i="1"/>
  <c r="E2046" i="1"/>
  <c r="C2046" i="1"/>
  <c r="B2046" i="1" s="1"/>
  <c r="A2046" i="1"/>
  <c r="E2045" i="1"/>
  <c r="C2045" i="1"/>
  <c r="B2045" i="1" s="1"/>
  <c r="A2045" i="1"/>
  <c r="E2044" i="1"/>
  <c r="C2044" i="1"/>
  <c r="B2044" i="1" s="1"/>
  <c r="A2044" i="1"/>
  <c r="E2043" i="1"/>
  <c r="C2043" i="1"/>
  <c r="B2043" i="1" s="1"/>
  <c r="A2043" i="1"/>
  <c r="E2042" i="1"/>
  <c r="C2042" i="1"/>
  <c r="B2042" i="1" s="1"/>
  <c r="A2042" i="1"/>
  <c r="E2041" i="1"/>
  <c r="C2041" i="1"/>
  <c r="B2041" i="1" s="1"/>
  <c r="A2041" i="1"/>
  <c r="E2040" i="1"/>
  <c r="C2040" i="1"/>
  <c r="B2040" i="1" s="1"/>
  <c r="A2040" i="1"/>
  <c r="E2039" i="1"/>
  <c r="C2039" i="1"/>
  <c r="B2039" i="1" s="1"/>
  <c r="A2039" i="1"/>
  <c r="E2038" i="1"/>
  <c r="C2038" i="1"/>
  <c r="B2038" i="1" s="1"/>
  <c r="A2038" i="1"/>
  <c r="E2037" i="1"/>
  <c r="C2037" i="1"/>
  <c r="B2037" i="1" s="1"/>
  <c r="A2037" i="1"/>
  <c r="E2036" i="1"/>
  <c r="C2036" i="1"/>
  <c r="B2036" i="1" s="1"/>
  <c r="A2036" i="1"/>
  <c r="E2035" i="1"/>
  <c r="C2035" i="1"/>
  <c r="B2035" i="1" s="1"/>
  <c r="A2035" i="1"/>
  <c r="E2034" i="1"/>
  <c r="C2034" i="1"/>
  <c r="B2034" i="1" s="1"/>
  <c r="A2034" i="1"/>
  <c r="E2033" i="1"/>
  <c r="C2033" i="1"/>
  <c r="B2033" i="1" s="1"/>
  <c r="A2033" i="1"/>
  <c r="E2032" i="1"/>
  <c r="C2032" i="1"/>
  <c r="B2032" i="1" s="1"/>
  <c r="A2032" i="1"/>
  <c r="E2031" i="1"/>
  <c r="C2031" i="1"/>
  <c r="B2031" i="1" s="1"/>
  <c r="A2031" i="1"/>
  <c r="E2030" i="1"/>
  <c r="C2030" i="1"/>
  <c r="B2030" i="1" s="1"/>
  <c r="A2030" i="1"/>
  <c r="E2029" i="1"/>
  <c r="C2029" i="1"/>
  <c r="B2029" i="1" s="1"/>
  <c r="E2028" i="1"/>
  <c r="C2028" i="1"/>
  <c r="B2028" i="1" s="1"/>
  <c r="E2027" i="1"/>
  <c r="C2027" i="1"/>
  <c r="B2027" i="1" s="1"/>
  <c r="A2027" i="1"/>
  <c r="E2026" i="1"/>
  <c r="C2026" i="1"/>
  <c r="B2026" i="1" s="1"/>
  <c r="A2026" i="1"/>
  <c r="E2025" i="1"/>
  <c r="C2025" i="1"/>
  <c r="B2025" i="1" s="1"/>
  <c r="A2025" i="1"/>
  <c r="E2024" i="1"/>
  <c r="C2024" i="1"/>
  <c r="B2024" i="1" s="1"/>
  <c r="A2024" i="1"/>
  <c r="E2023" i="1"/>
  <c r="C2023" i="1"/>
  <c r="B2023" i="1" s="1"/>
  <c r="E2022" i="1"/>
  <c r="C2022" i="1"/>
  <c r="B2022" i="1" s="1"/>
  <c r="E2021" i="1"/>
  <c r="H2021" i="1" s="1"/>
  <c r="C2021" i="1"/>
  <c r="B2021" i="1" s="1"/>
  <c r="E2020" i="1"/>
  <c r="C2020" i="1"/>
  <c r="B2020" i="1" s="1"/>
  <c r="E2019" i="1"/>
  <c r="C2019" i="1"/>
  <c r="B2019" i="1" s="1"/>
  <c r="A2019" i="1"/>
  <c r="E2018" i="1"/>
  <c r="C2018" i="1"/>
  <c r="B2018" i="1" s="1"/>
  <c r="A2018" i="1"/>
  <c r="E2017" i="1"/>
  <c r="C2017" i="1"/>
  <c r="B2017" i="1" s="1"/>
  <c r="A2017" i="1"/>
  <c r="E2016" i="1"/>
  <c r="C2016" i="1"/>
  <c r="B2016" i="1" s="1"/>
  <c r="A2016" i="1"/>
  <c r="E2015" i="1"/>
  <c r="C2015" i="1"/>
  <c r="B2015" i="1" s="1"/>
  <c r="E2014" i="1"/>
  <c r="C2014" i="1"/>
  <c r="B2014" i="1" s="1"/>
  <c r="A2014" i="1"/>
  <c r="E2013" i="1"/>
  <c r="C2013" i="1"/>
  <c r="B2013" i="1" s="1"/>
  <c r="A2013" i="1"/>
  <c r="E2012" i="1"/>
  <c r="C2012" i="1"/>
  <c r="B2012" i="1" s="1"/>
  <c r="A2012" i="1"/>
  <c r="E2011" i="1"/>
  <c r="C2011" i="1"/>
  <c r="B2011" i="1" s="1"/>
  <c r="A2011" i="1"/>
  <c r="E2010" i="1"/>
  <c r="C2010" i="1"/>
  <c r="B2010" i="1" s="1"/>
  <c r="A2010" i="1"/>
  <c r="E2009" i="1"/>
  <c r="C2009" i="1"/>
  <c r="B2009" i="1" s="1"/>
  <c r="A2009" i="1"/>
  <c r="E2008" i="1"/>
  <c r="C2008" i="1"/>
  <c r="B2008" i="1" s="1"/>
  <c r="A2008" i="1"/>
  <c r="E2007" i="1"/>
  <c r="C2007" i="1"/>
  <c r="B2007" i="1" s="1"/>
  <c r="A2007" i="1"/>
  <c r="E2006" i="1"/>
  <c r="C2006" i="1"/>
  <c r="B2006" i="1" s="1"/>
  <c r="A2006" i="1"/>
  <c r="E2005" i="1"/>
  <c r="C2005" i="1"/>
  <c r="B2005" i="1" s="1"/>
  <c r="A2005" i="1"/>
  <c r="E2004" i="1"/>
  <c r="C2004" i="1"/>
  <c r="B2004" i="1" s="1"/>
  <c r="A2004" i="1"/>
  <c r="E2003" i="1"/>
  <c r="C2003" i="1"/>
  <c r="B2003" i="1" s="1"/>
  <c r="E2002" i="1"/>
  <c r="C2002" i="1"/>
  <c r="B2002" i="1" s="1"/>
  <c r="E2001" i="1"/>
  <c r="C2001" i="1"/>
  <c r="B2001" i="1" s="1"/>
  <c r="A2001" i="1"/>
  <c r="E2000" i="1"/>
  <c r="C2000" i="1"/>
  <c r="B2000" i="1" s="1"/>
  <c r="A2000" i="1"/>
  <c r="E1999" i="1"/>
  <c r="H1999" i="1" s="1"/>
  <c r="C1999" i="1"/>
  <c r="B1999" i="1" s="1"/>
  <c r="E1998" i="1"/>
  <c r="C1998" i="1"/>
  <c r="B1998" i="1" s="1"/>
  <c r="A1998" i="1"/>
  <c r="E1997" i="1"/>
  <c r="C1997" i="1"/>
  <c r="B1997" i="1" s="1"/>
  <c r="A1997" i="1"/>
  <c r="E1996" i="1"/>
  <c r="H1996" i="1" s="1"/>
  <c r="C1996" i="1"/>
  <c r="B1996" i="1" s="1"/>
  <c r="A1996" i="1"/>
  <c r="E1995" i="1"/>
  <c r="C1995" i="1"/>
  <c r="B1995" i="1" s="1"/>
  <c r="A1995" i="1"/>
  <c r="E1994" i="1"/>
  <c r="C1994" i="1"/>
  <c r="B1994" i="1" s="1"/>
  <c r="A1994" i="1"/>
  <c r="E1993" i="1"/>
  <c r="C1993" i="1"/>
  <c r="B1993" i="1" s="1"/>
  <c r="A1993" i="1"/>
  <c r="E1992" i="1"/>
  <c r="C1992" i="1"/>
  <c r="B1992" i="1" s="1"/>
  <c r="A1992" i="1"/>
  <c r="E1991" i="1"/>
  <c r="C1991" i="1"/>
  <c r="B1991" i="1" s="1"/>
  <c r="A1991" i="1"/>
  <c r="E1990" i="1"/>
  <c r="C1990" i="1"/>
  <c r="B1990" i="1" s="1"/>
  <c r="A1990" i="1"/>
  <c r="E1989" i="1"/>
  <c r="AG1989" i="1" s="1"/>
  <c r="C1989" i="1"/>
  <c r="B1989" i="1" s="1"/>
  <c r="E1988" i="1"/>
  <c r="C1988" i="1"/>
  <c r="B1988" i="1" s="1"/>
  <c r="E1987" i="1"/>
  <c r="C1987" i="1"/>
  <c r="B1987" i="1" s="1"/>
  <c r="E1986" i="1"/>
  <c r="C1986" i="1"/>
  <c r="B1986" i="1" s="1"/>
  <c r="E1985" i="1"/>
  <c r="C1985" i="1"/>
  <c r="B1985" i="1" s="1"/>
  <c r="E1984" i="1"/>
  <c r="H1984" i="1" s="1"/>
  <c r="C1984" i="1"/>
  <c r="B1984" i="1" s="1"/>
  <c r="E1983" i="1"/>
  <c r="C1983" i="1"/>
  <c r="B1983" i="1" s="1"/>
  <c r="E1982" i="1"/>
  <c r="C1982" i="1"/>
  <c r="B1982" i="1" s="1"/>
  <c r="E1981" i="1"/>
  <c r="C1981" i="1"/>
  <c r="B1981" i="1" s="1"/>
  <c r="E1980" i="1"/>
  <c r="C1980" i="1"/>
  <c r="B1980" i="1" s="1"/>
  <c r="E1979" i="1"/>
  <c r="C1979" i="1"/>
  <c r="B1979" i="1" s="1"/>
  <c r="E1978" i="1"/>
  <c r="C1978" i="1"/>
  <c r="B1978" i="1" s="1"/>
  <c r="E1977" i="1"/>
  <c r="C1977" i="1"/>
  <c r="B1977" i="1" s="1"/>
  <c r="E1976" i="1"/>
  <c r="C1976" i="1"/>
  <c r="B1976" i="1" s="1"/>
  <c r="E1975" i="1"/>
  <c r="C1975" i="1"/>
  <c r="B1975" i="1" s="1"/>
  <c r="A1975" i="1"/>
  <c r="E1974" i="1"/>
  <c r="C1974" i="1"/>
  <c r="B1974" i="1" s="1"/>
  <c r="A1974" i="1"/>
  <c r="E1973" i="1"/>
  <c r="C1973" i="1"/>
  <c r="B1973" i="1" s="1"/>
  <c r="A1973" i="1"/>
  <c r="E1972" i="1"/>
  <c r="C1972" i="1"/>
  <c r="B1972" i="1" s="1"/>
  <c r="A1972" i="1"/>
  <c r="E1971" i="1"/>
  <c r="C1971" i="1"/>
  <c r="B1971" i="1" s="1"/>
  <c r="A1971" i="1"/>
  <c r="E1970" i="1"/>
  <c r="C1970" i="1"/>
  <c r="B1970" i="1" s="1"/>
  <c r="A1970" i="1"/>
  <c r="E1969" i="1"/>
  <c r="C1969" i="1"/>
  <c r="B1969" i="1" s="1"/>
  <c r="E1968" i="1"/>
  <c r="C1968" i="1"/>
  <c r="B1968" i="1" s="1"/>
  <c r="E1967" i="1"/>
  <c r="C1967" i="1"/>
  <c r="B1967" i="1" s="1"/>
  <c r="E1966" i="1"/>
  <c r="C1966" i="1"/>
  <c r="B1966" i="1" s="1"/>
  <c r="E1965" i="1"/>
  <c r="H1965" i="1" s="1"/>
  <c r="C1965" i="1"/>
  <c r="B1965" i="1" s="1"/>
  <c r="E1964" i="1"/>
  <c r="C1964" i="1"/>
  <c r="B1964" i="1" s="1"/>
  <c r="E1963" i="1"/>
  <c r="C1963" i="1"/>
  <c r="B1963" i="1" s="1"/>
  <c r="E1962" i="1"/>
  <c r="C1962" i="1"/>
  <c r="B1962" i="1" s="1"/>
  <c r="E1961" i="1"/>
  <c r="C1961" i="1"/>
  <c r="B1961" i="1" s="1"/>
  <c r="E1960" i="1"/>
  <c r="C1960" i="1"/>
  <c r="B1960" i="1" s="1"/>
  <c r="E1959" i="1"/>
  <c r="C1959" i="1"/>
  <c r="B1959" i="1" s="1"/>
  <c r="E1958" i="1"/>
  <c r="C1958" i="1"/>
  <c r="B1958" i="1" s="1"/>
  <c r="E1957" i="1"/>
  <c r="H1957" i="1" s="1"/>
  <c r="C1957" i="1"/>
  <c r="B1957" i="1" s="1"/>
  <c r="E1956" i="1"/>
  <c r="C1956" i="1"/>
  <c r="B1956" i="1" s="1"/>
  <c r="E1955" i="1"/>
  <c r="C1955" i="1"/>
  <c r="B1955" i="1" s="1"/>
  <c r="E1954" i="1"/>
  <c r="C1954" i="1"/>
  <c r="B1954" i="1" s="1"/>
  <c r="E1953" i="1"/>
  <c r="C1953" i="1"/>
  <c r="B1953" i="1" s="1"/>
  <c r="E1952" i="1"/>
  <c r="C1952" i="1"/>
  <c r="B1952" i="1" s="1"/>
  <c r="A1952" i="1"/>
  <c r="E1951" i="1"/>
  <c r="C1951" i="1"/>
  <c r="B1951" i="1" s="1"/>
  <c r="A1951" i="1"/>
  <c r="E1950" i="1"/>
  <c r="H1950" i="1" s="1"/>
  <c r="C1950" i="1"/>
  <c r="B1950" i="1" s="1"/>
  <c r="A1950" i="1"/>
  <c r="E1949" i="1"/>
  <c r="C1949" i="1"/>
  <c r="B1949" i="1" s="1"/>
  <c r="A1949" i="1"/>
  <c r="E1948" i="1"/>
  <c r="C1948" i="1"/>
  <c r="B1948" i="1" s="1"/>
  <c r="A1948" i="1"/>
  <c r="E1947" i="1"/>
  <c r="C1947" i="1"/>
  <c r="B1947" i="1" s="1"/>
  <c r="A1947" i="1"/>
  <c r="E1946" i="1"/>
  <c r="H1946" i="1" s="1"/>
  <c r="C1946" i="1"/>
  <c r="B1946" i="1" s="1"/>
  <c r="A1946" i="1"/>
  <c r="E1945" i="1"/>
  <c r="C1945" i="1"/>
  <c r="B1945" i="1" s="1"/>
  <c r="A1945" i="1"/>
  <c r="E1944" i="1"/>
  <c r="C1944" i="1"/>
  <c r="B1944" i="1" s="1"/>
  <c r="A1944" i="1"/>
  <c r="E1943" i="1"/>
  <c r="C1943" i="1"/>
  <c r="B1943" i="1" s="1"/>
  <c r="A1943" i="1"/>
  <c r="E1942" i="1"/>
  <c r="H1942" i="1" s="1"/>
  <c r="C1942" i="1"/>
  <c r="B1942" i="1" s="1"/>
  <c r="A1942" i="1"/>
  <c r="E1941" i="1"/>
  <c r="C1941" i="1"/>
  <c r="B1941" i="1" s="1"/>
  <c r="A1941" i="1"/>
  <c r="E1940" i="1"/>
  <c r="C1940" i="1"/>
  <c r="B1940" i="1" s="1"/>
  <c r="A1940" i="1"/>
  <c r="E1939" i="1"/>
  <c r="C1939" i="1"/>
  <c r="B1939" i="1" s="1"/>
  <c r="A1939" i="1"/>
  <c r="E1938" i="1"/>
  <c r="H1938" i="1" s="1"/>
  <c r="C1938" i="1"/>
  <c r="B1938" i="1" s="1"/>
  <c r="A1938" i="1"/>
  <c r="E1937" i="1"/>
  <c r="C1937" i="1"/>
  <c r="B1937" i="1" s="1"/>
  <c r="E1936" i="1"/>
  <c r="C1936" i="1"/>
  <c r="B1936" i="1" s="1"/>
  <c r="E1935" i="1"/>
  <c r="C1935" i="1"/>
  <c r="B1935" i="1" s="1"/>
  <c r="E1934" i="1"/>
  <c r="C1934" i="1"/>
  <c r="B1934" i="1" s="1"/>
  <c r="E1933" i="1"/>
  <c r="C1933" i="1"/>
  <c r="B1933" i="1" s="1"/>
  <c r="E1932" i="1"/>
  <c r="C1932" i="1"/>
  <c r="B1932" i="1" s="1"/>
  <c r="E1931" i="1"/>
  <c r="C1931" i="1"/>
  <c r="B1931" i="1" s="1"/>
  <c r="E1930" i="1"/>
  <c r="C1930" i="1"/>
  <c r="B1930" i="1" s="1"/>
  <c r="E1929" i="1"/>
  <c r="C1929" i="1"/>
  <c r="B1929" i="1" s="1"/>
  <c r="E1928" i="1"/>
  <c r="C1928" i="1"/>
  <c r="B1928" i="1" s="1"/>
  <c r="E1927" i="1"/>
  <c r="C1927" i="1"/>
  <c r="B1927" i="1" s="1"/>
  <c r="E1926" i="1"/>
  <c r="C1926" i="1"/>
  <c r="B1926" i="1" s="1"/>
  <c r="E1925" i="1"/>
  <c r="C1925" i="1"/>
  <c r="B1925" i="1" s="1"/>
  <c r="E1924" i="1"/>
  <c r="C1924" i="1"/>
  <c r="B1924" i="1" s="1"/>
  <c r="A1924" i="1"/>
  <c r="E1923" i="1"/>
  <c r="C1923" i="1"/>
  <c r="B1923" i="1" s="1"/>
  <c r="A1923" i="1"/>
  <c r="E1922" i="1"/>
  <c r="C1922" i="1"/>
  <c r="B1922" i="1" s="1"/>
  <c r="E1921" i="1"/>
  <c r="C1921" i="1"/>
  <c r="B1921" i="1" s="1"/>
  <c r="A1921" i="1"/>
  <c r="E1920" i="1"/>
  <c r="C1920" i="1"/>
  <c r="B1920" i="1" s="1"/>
  <c r="E1919" i="1"/>
  <c r="C1919" i="1"/>
  <c r="B1919" i="1" s="1"/>
  <c r="E1918" i="1"/>
  <c r="C1918" i="1"/>
  <c r="B1918" i="1" s="1"/>
  <c r="A1918" i="1"/>
  <c r="E1917" i="1"/>
  <c r="C1917" i="1"/>
  <c r="B1917" i="1" s="1"/>
  <c r="A1917" i="1"/>
  <c r="E1916" i="1"/>
  <c r="C1916" i="1"/>
  <c r="B1916" i="1" s="1"/>
  <c r="E1915" i="1"/>
  <c r="C1915" i="1"/>
  <c r="B1915" i="1" s="1"/>
  <c r="E1914" i="1"/>
  <c r="C1914" i="1"/>
  <c r="B1914" i="1" s="1"/>
  <c r="E1913" i="1"/>
  <c r="H1913" i="1" s="1"/>
  <c r="C1913" i="1"/>
  <c r="B1913" i="1" s="1"/>
  <c r="E1912" i="1"/>
  <c r="C1912" i="1"/>
  <c r="B1912" i="1" s="1"/>
  <c r="E1911" i="1"/>
  <c r="C1911" i="1"/>
  <c r="B1911" i="1" s="1"/>
  <c r="E1910" i="1"/>
  <c r="C1910" i="1"/>
  <c r="B1910" i="1" s="1"/>
  <c r="E1909" i="1"/>
  <c r="C1909" i="1"/>
  <c r="B1909" i="1" s="1"/>
  <c r="E1908" i="1"/>
  <c r="C1908" i="1"/>
  <c r="B1908" i="1" s="1"/>
  <c r="A1908" i="1"/>
  <c r="E1907" i="1"/>
  <c r="C1907" i="1"/>
  <c r="B1907" i="1" s="1"/>
  <c r="A1907" i="1"/>
  <c r="E1906" i="1"/>
  <c r="C1906" i="1"/>
  <c r="B1906" i="1" s="1"/>
  <c r="A1906" i="1"/>
  <c r="E1905" i="1"/>
  <c r="H1905" i="1" s="1"/>
  <c r="C1905" i="1"/>
  <c r="B1905" i="1" s="1"/>
  <c r="A1905" i="1"/>
  <c r="E1904" i="1"/>
  <c r="C1904" i="1"/>
  <c r="B1904" i="1" s="1"/>
  <c r="A1904" i="1"/>
  <c r="E1903" i="1"/>
  <c r="C1903" i="1"/>
  <c r="B1903" i="1" s="1"/>
  <c r="A1903" i="1"/>
  <c r="E1902" i="1"/>
  <c r="H1902" i="1" s="1"/>
  <c r="C1902" i="1"/>
  <c r="B1902" i="1" s="1"/>
  <c r="A1902" i="1"/>
  <c r="E1901" i="1"/>
  <c r="C1901" i="1"/>
  <c r="B1901" i="1" s="1"/>
  <c r="A1901" i="1"/>
  <c r="E1900" i="1"/>
  <c r="C1900" i="1"/>
  <c r="B1900" i="1" s="1"/>
  <c r="A1900" i="1"/>
  <c r="E1899" i="1"/>
  <c r="C1899" i="1"/>
  <c r="B1899" i="1" s="1"/>
  <c r="A1899" i="1"/>
  <c r="E1898" i="1"/>
  <c r="C1898" i="1"/>
  <c r="B1898" i="1" s="1"/>
  <c r="A1898" i="1"/>
  <c r="E1897" i="1"/>
  <c r="C1897" i="1"/>
  <c r="B1897" i="1" s="1"/>
  <c r="A1897" i="1"/>
  <c r="AH1896" i="1"/>
  <c r="E1896" i="1"/>
  <c r="C1896" i="1"/>
  <c r="B1896" i="1" s="1"/>
  <c r="A1896" i="1"/>
  <c r="E1895" i="1"/>
  <c r="C1895" i="1"/>
  <c r="B1895" i="1" s="1"/>
  <c r="A1895" i="1"/>
  <c r="E1894" i="1"/>
  <c r="C1894" i="1"/>
  <c r="B1894" i="1" s="1"/>
  <c r="A1894" i="1"/>
  <c r="E1893" i="1"/>
  <c r="H1893" i="1" s="1"/>
  <c r="C1893" i="1"/>
  <c r="B1893" i="1" s="1"/>
  <c r="A1893" i="1"/>
  <c r="E1892" i="1"/>
  <c r="C1892" i="1"/>
  <c r="B1892" i="1" s="1"/>
  <c r="A1892" i="1"/>
  <c r="E1891" i="1"/>
  <c r="AG1891" i="1" s="1"/>
  <c r="C1891" i="1"/>
  <c r="B1891" i="1" s="1"/>
  <c r="E1890" i="1"/>
  <c r="C1890" i="1"/>
  <c r="B1890" i="1" s="1"/>
  <c r="E1889" i="1"/>
  <c r="C1889" i="1"/>
  <c r="B1889" i="1" s="1"/>
  <c r="E1888" i="1"/>
  <c r="C1888" i="1"/>
  <c r="B1888" i="1" s="1"/>
  <c r="E1887" i="1"/>
  <c r="C1887" i="1"/>
  <c r="B1887" i="1" s="1"/>
  <c r="E1886" i="1"/>
  <c r="C1886" i="1"/>
  <c r="B1886" i="1" s="1"/>
  <c r="E1885" i="1"/>
  <c r="C1885" i="1"/>
  <c r="B1885" i="1" s="1"/>
  <c r="E1884" i="1"/>
  <c r="C1884" i="1"/>
  <c r="B1884" i="1" s="1"/>
  <c r="E1883" i="1"/>
  <c r="C1883" i="1"/>
  <c r="B1883" i="1" s="1"/>
  <c r="E1882" i="1"/>
  <c r="C1882" i="1"/>
  <c r="B1882" i="1" s="1"/>
  <c r="E1881" i="1"/>
  <c r="C1881" i="1"/>
  <c r="B1881" i="1" s="1"/>
  <c r="E1880" i="1"/>
  <c r="C1880" i="1"/>
  <c r="B1880" i="1" s="1"/>
  <c r="E1879" i="1"/>
  <c r="C1879" i="1"/>
  <c r="B1879" i="1" s="1"/>
  <c r="E1878" i="1"/>
  <c r="C1878" i="1"/>
  <c r="B1878" i="1" s="1"/>
  <c r="E1877" i="1"/>
  <c r="C1877" i="1"/>
  <c r="B1877" i="1" s="1"/>
  <c r="A1877" i="1"/>
  <c r="E1876" i="1"/>
  <c r="C1876" i="1"/>
  <c r="B1876" i="1" s="1"/>
  <c r="E1875" i="1"/>
  <c r="C1875" i="1"/>
  <c r="B1875" i="1" s="1"/>
  <c r="E1874" i="1"/>
  <c r="C1874" i="1"/>
  <c r="B1874" i="1" s="1"/>
  <c r="E1873" i="1"/>
  <c r="H1873" i="1" s="1"/>
  <c r="C1873" i="1"/>
  <c r="B1873" i="1" s="1"/>
  <c r="E1872" i="1"/>
  <c r="C1872" i="1"/>
  <c r="B1872" i="1" s="1"/>
  <c r="E1871" i="1"/>
  <c r="C1871" i="1"/>
  <c r="B1871" i="1" s="1"/>
  <c r="E1870" i="1"/>
  <c r="C1870" i="1"/>
  <c r="B1870" i="1" s="1"/>
  <c r="E1869" i="1"/>
  <c r="C1869" i="1"/>
  <c r="B1869" i="1" s="1"/>
  <c r="E1868" i="1"/>
  <c r="C1868" i="1"/>
  <c r="B1868" i="1" s="1"/>
  <c r="E1867" i="1"/>
  <c r="H1867" i="1" s="1"/>
  <c r="C1867" i="1"/>
  <c r="B1867" i="1" s="1"/>
  <c r="E1866" i="1"/>
  <c r="C1866" i="1"/>
  <c r="B1866" i="1" s="1"/>
  <c r="E1865" i="1"/>
  <c r="C1865" i="1"/>
  <c r="B1865" i="1" s="1"/>
  <c r="E1864" i="1"/>
  <c r="C1864" i="1"/>
  <c r="B1864" i="1" s="1"/>
  <c r="E1863" i="1"/>
  <c r="C1863" i="1"/>
  <c r="B1863" i="1" s="1"/>
  <c r="E1862" i="1"/>
  <c r="H1862" i="1" s="1"/>
  <c r="C1862" i="1"/>
  <c r="B1862" i="1" s="1"/>
  <c r="E1861" i="1"/>
  <c r="C1861" i="1"/>
  <c r="B1861" i="1" s="1"/>
  <c r="E1860" i="1"/>
  <c r="C1860" i="1"/>
  <c r="B1860" i="1" s="1"/>
  <c r="A1860" i="1"/>
  <c r="E1859" i="1"/>
  <c r="C1859" i="1"/>
  <c r="B1859" i="1" s="1"/>
  <c r="A1859" i="1"/>
  <c r="E1858" i="1"/>
  <c r="C1858" i="1"/>
  <c r="B1858" i="1" s="1"/>
  <c r="A1858" i="1"/>
  <c r="E1857" i="1"/>
  <c r="C1857" i="1"/>
  <c r="B1857" i="1" s="1"/>
  <c r="A1857" i="1"/>
  <c r="E1856" i="1"/>
  <c r="C1856" i="1"/>
  <c r="B1856" i="1" s="1"/>
  <c r="A1856" i="1"/>
  <c r="E1855" i="1"/>
  <c r="C1855" i="1"/>
  <c r="B1855" i="1" s="1"/>
  <c r="A1855" i="1"/>
  <c r="E1854" i="1"/>
  <c r="H1854" i="1" s="1"/>
  <c r="C1854" i="1"/>
  <c r="B1854" i="1" s="1"/>
  <c r="A1854" i="1"/>
  <c r="E1853" i="1"/>
  <c r="C1853" i="1"/>
  <c r="B1853" i="1" s="1"/>
  <c r="A1853" i="1"/>
  <c r="E1852" i="1"/>
  <c r="C1852" i="1"/>
  <c r="B1852" i="1" s="1"/>
  <c r="A1852" i="1"/>
  <c r="E1851" i="1"/>
  <c r="C1851" i="1"/>
  <c r="B1851" i="1" s="1"/>
  <c r="A1851" i="1"/>
  <c r="E1850" i="1"/>
  <c r="C1850" i="1"/>
  <c r="B1850" i="1" s="1"/>
  <c r="A1850" i="1"/>
  <c r="E1849" i="1"/>
  <c r="C1849" i="1"/>
  <c r="B1849" i="1" s="1"/>
  <c r="A1849" i="1"/>
  <c r="E1848" i="1"/>
  <c r="C1848" i="1"/>
  <c r="B1848" i="1" s="1"/>
  <c r="A1848" i="1"/>
  <c r="E1847" i="1"/>
  <c r="C1847" i="1"/>
  <c r="B1847" i="1" s="1"/>
  <c r="E1846" i="1"/>
  <c r="C1846" i="1"/>
  <c r="B1846" i="1" s="1"/>
  <c r="E1845" i="1"/>
  <c r="C1845" i="1"/>
  <c r="B1845" i="1" s="1"/>
  <c r="E1844" i="1"/>
  <c r="C1844" i="1"/>
  <c r="B1844" i="1" s="1"/>
  <c r="E1843" i="1"/>
  <c r="C1843" i="1"/>
  <c r="B1843" i="1" s="1"/>
  <c r="E1842" i="1"/>
  <c r="C1842" i="1"/>
  <c r="B1842" i="1" s="1"/>
  <c r="E1841" i="1"/>
  <c r="C1841" i="1"/>
  <c r="B1841" i="1" s="1"/>
  <c r="A1841" i="1"/>
  <c r="E1840" i="1"/>
  <c r="C1840" i="1"/>
  <c r="B1840" i="1" s="1"/>
  <c r="A1840" i="1"/>
  <c r="E1839" i="1"/>
  <c r="C1839" i="1"/>
  <c r="B1839" i="1" s="1"/>
  <c r="A1839" i="1"/>
  <c r="E1838" i="1"/>
  <c r="C1838" i="1"/>
  <c r="B1838" i="1" s="1"/>
  <c r="E1837" i="1"/>
  <c r="C1837" i="1"/>
  <c r="B1837" i="1" s="1"/>
  <c r="E1836" i="1"/>
  <c r="C1836" i="1"/>
  <c r="B1836" i="1" s="1"/>
  <c r="A1836" i="1"/>
  <c r="E1835" i="1"/>
  <c r="C1835" i="1"/>
  <c r="B1835" i="1" s="1"/>
  <c r="A1835" i="1"/>
  <c r="E1834" i="1"/>
  <c r="C1834" i="1"/>
  <c r="B1834" i="1" s="1"/>
  <c r="A1834" i="1"/>
  <c r="E1833" i="1"/>
  <c r="C1833" i="1"/>
  <c r="B1833" i="1" s="1"/>
  <c r="A1833" i="1"/>
  <c r="E1832" i="1"/>
  <c r="C1832" i="1"/>
  <c r="B1832" i="1" s="1"/>
  <c r="A1832" i="1"/>
  <c r="E1831" i="1"/>
  <c r="AF1831" i="1" s="1"/>
  <c r="C1831" i="1"/>
  <c r="B1831" i="1" s="1"/>
  <c r="A1831" i="1"/>
  <c r="E1830" i="1"/>
  <c r="C1830" i="1"/>
  <c r="B1830" i="1" s="1"/>
  <c r="A1830" i="1"/>
  <c r="E1829" i="1"/>
  <c r="C1829" i="1"/>
  <c r="B1829" i="1" s="1"/>
  <c r="A1829" i="1"/>
  <c r="E1828" i="1"/>
  <c r="C1828" i="1"/>
  <c r="B1828" i="1" s="1"/>
  <c r="A1828" i="1"/>
  <c r="E1827" i="1"/>
  <c r="C1827" i="1"/>
  <c r="B1827" i="1" s="1"/>
  <c r="A1827" i="1"/>
  <c r="E1826" i="1"/>
  <c r="C1826" i="1"/>
  <c r="B1826" i="1" s="1"/>
  <c r="E1825" i="1"/>
  <c r="C1825" i="1"/>
  <c r="B1825" i="1" s="1"/>
  <c r="E1824" i="1"/>
  <c r="C1824" i="1"/>
  <c r="B1824" i="1" s="1"/>
  <c r="A1824" i="1"/>
  <c r="E1823" i="1"/>
  <c r="C1823" i="1"/>
  <c r="B1823" i="1" s="1"/>
  <c r="A1823" i="1"/>
  <c r="E1822" i="1"/>
  <c r="C1822" i="1"/>
  <c r="B1822" i="1" s="1"/>
  <c r="A1822" i="1"/>
  <c r="E1821" i="1"/>
  <c r="C1821" i="1"/>
  <c r="B1821" i="1" s="1"/>
  <c r="A1821" i="1"/>
  <c r="E1820" i="1"/>
  <c r="C1820" i="1"/>
  <c r="B1820" i="1" s="1"/>
  <c r="A1820" i="1"/>
  <c r="E1819" i="1"/>
  <c r="C1819" i="1"/>
  <c r="B1819" i="1" s="1"/>
  <c r="A1819" i="1"/>
  <c r="E1818" i="1"/>
  <c r="H1818" i="1" s="1"/>
  <c r="C1818" i="1"/>
  <c r="B1818" i="1" s="1"/>
  <c r="A1818" i="1"/>
  <c r="E1817" i="1"/>
  <c r="C1817" i="1"/>
  <c r="B1817" i="1" s="1"/>
  <c r="A1817" i="1"/>
  <c r="E1816" i="1"/>
  <c r="C1816" i="1"/>
  <c r="B1816" i="1" s="1"/>
  <c r="A1816" i="1"/>
  <c r="E1815" i="1"/>
  <c r="C1815" i="1"/>
  <c r="B1815" i="1" s="1"/>
  <c r="A1815" i="1"/>
  <c r="E1814" i="1"/>
  <c r="C1814" i="1"/>
  <c r="B1814" i="1" s="1"/>
  <c r="A1814" i="1"/>
  <c r="E1813" i="1"/>
  <c r="C1813" i="1"/>
  <c r="B1813" i="1" s="1"/>
  <c r="A1813" i="1"/>
  <c r="E1812" i="1"/>
  <c r="C1812" i="1"/>
  <c r="B1812" i="1" s="1"/>
  <c r="A1812" i="1"/>
  <c r="E1811" i="1"/>
  <c r="C1811" i="1"/>
  <c r="B1811" i="1" s="1"/>
  <c r="A1811" i="1"/>
  <c r="E1810" i="1"/>
  <c r="C1810" i="1"/>
  <c r="B1810" i="1" s="1"/>
  <c r="A1810" i="1"/>
  <c r="E1809" i="1"/>
  <c r="C1809" i="1"/>
  <c r="B1809" i="1" s="1"/>
  <c r="A1809" i="1"/>
  <c r="E1808" i="1"/>
  <c r="C1808" i="1"/>
  <c r="B1808" i="1" s="1"/>
  <c r="A1808" i="1"/>
  <c r="E1807" i="1"/>
  <c r="C1807" i="1"/>
  <c r="B1807" i="1" s="1"/>
  <c r="A1807" i="1"/>
  <c r="E1806" i="1"/>
  <c r="C1806" i="1"/>
  <c r="B1806" i="1" s="1"/>
  <c r="A1806" i="1"/>
  <c r="E1805" i="1"/>
  <c r="C1805" i="1"/>
  <c r="B1805" i="1" s="1"/>
  <c r="A1805" i="1"/>
  <c r="E1804" i="1"/>
  <c r="C1804" i="1"/>
  <c r="B1804" i="1" s="1"/>
  <c r="A1804" i="1"/>
  <c r="E1803" i="1"/>
  <c r="C1803" i="1"/>
  <c r="B1803" i="1" s="1"/>
  <c r="A1803" i="1"/>
  <c r="E1802" i="1"/>
  <c r="C1802" i="1"/>
  <c r="B1802" i="1" s="1"/>
  <c r="A1802" i="1"/>
  <c r="E1801" i="1"/>
  <c r="H1801" i="1" s="1"/>
  <c r="C1801" i="1"/>
  <c r="B1801" i="1" s="1"/>
  <c r="A1801" i="1"/>
  <c r="E1800" i="1"/>
  <c r="C1800" i="1"/>
  <c r="B1800" i="1" s="1"/>
  <c r="A1800" i="1"/>
  <c r="E1799" i="1"/>
  <c r="C1799" i="1"/>
  <c r="B1799" i="1" s="1"/>
  <c r="A1799" i="1"/>
  <c r="E1798" i="1"/>
  <c r="C1798" i="1"/>
  <c r="B1798" i="1" s="1"/>
  <c r="A1798" i="1"/>
  <c r="E1797" i="1"/>
  <c r="C1797" i="1"/>
  <c r="B1797" i="1" s="1"/>
  <c r="A1797" i="1"/>
  <c r="E1796" i="1"/>
  <c r="C1796" i="1"/>
  <c r="B1796" i="1" s="1"/>
  <c r="A1796" i="1"/>
  <c r="E1795" i="1"/>
  <c r="C1795" i="1"/>
  <c r="B1795" i="1" s="1"/>
  <c r="A1795" i="1"/>
  <c r="E1794" i="1"/>
  <c r="H1794" i="1" s="1"/>
  <c r="C1794" i="1"/>
  <c r="B1794" i="1" s="1"/>
  <c r="A1794" i="1"/>
  <c r="E1793" i="1"/>
  <c r="C1793" i="1"/>
  <c r="B1793" i="1" s="1"/>
  <c r="A1793" i="1"/>
  <c r="E1792" i="1"/>
  <c r="C1792" i="1"/>
  <c r="B1792" i="1" s="1"/>
  <c r="A1792" i="1"/>
  <c r="E1791" i="1"/>
  <c r="C1791" i="1"/>
  <c r="B1791" i="1" s="1"/>
  <c r="A1791" i="1"/>
  <c r="E1790" i="1"/>
  <c r="C1790" i="1"/>
  <c r="B1790" i="1" s="1"/>
  <c r="A1790" i="1"/>
  <c r="E1789" i="1"/>
  <c r="C1789" i="1"/>
  <c r="B1789" i="1" s="1"/>
  <c r="A1789" i="1"/>
  <c r="E1788" i="1"/>
  <c r="C1788" i="1"/>
  <c r="B1788" i="1" s="1"/>
  <c r="A1788" i="1"/>
  <c r="E1787" i="1"/>
  <c r="C1787" i="1"/>
  <c r="B1787" i="1" s="1"/>
  <c r="A1787" i="1"/>
  <c r="E1786" i="1"/>
  <c r="H1786" i="1" s="1"/>
  <c r="C1786" i="1"/>
  <c r="B1786" i="1" s="1"/>
  <c r="A1786" i="1"/>
  <c r="E1785" i="1"/>
  <c r="C1785" i="1"/>
  <c r="B1785" i="1" s="1"/>
  <c r="A1785" i="1"/>
  <c r="E1784" i="1"/>
  <c r="C1784" i="1"/>
  <c r="B1784" i="1" s="1"/>
  <c r="A1784" i="1"/>
  <c r="E1783" i="1"/>
  <c r="C1783" i="1"/>
  <c r="B1783" i="1" s="1"/>
  <c r="A1783" i="1"/>
  <c r="E1782" i="1"/>
  <c r="C1782" i="1"/>
  <c r="B1782" i="1" s="1"/>
  <c r="A1782" i="1"/>
  <c r="E1781" i="1"/>
  <c r="C1781" i="1"/>
  <c r="B1781" i="1" s="1"/>
  <c r="A1781" i="1"/>
  <c r="E1780" i="1"/>
  <c r="C1780" i="1"/>
  <c r="B1780" i="1" s="1"/>
  <c r="A1780" i="1"/>
  <c r="E1779" i="1"/>
  <c r="C1779" i="1"/>
  <c r="B1779" i="1" s="1"/>
  <c r="A1779" i="1"/>
  <c r="E1778" i="1"/>
  <c r="H1778" i="1" s="1"/>
  <c r="C1778" i="1"/>
  <c r="B1778" i="1" s="1"/>
  <c r="A1778" i="1"/>
  <c r="E1777" i="1"/>
  <c r="C1777" i="1"/>
  <c r="B1777" i="1" s="1"/>
  <c r="A1777" i="1"/>
  <c r="E1776" i="1"/>
  <c r="H1776" i="1" s="1"/>
  <c r="C1776" i="1"/>
  <c r="B1776" i="1" s="1"/>
  <c r="A1776" i="1"/>
  <c r="E1775" i="1"/>
  <c r="C1775" i="1"/>
  <c r="B1775" i="1" s="1"/>
  <c r="A1775" i="1"/>
  <c r="E1774" i="1"/>
  <c r="C1774" i="1"/>
  <c r="B1774" i="1" s="1"/>
  <c r="A1774" i="1"/>
  <c r="E1773" i="1"/>
  <c r="C1773" i="1"/>
  <c r="B1773" i="1" s="1"/>
  <c r="A1773" i="1"/>
  <c r="E1772" i="1"/>
  <c r="C1772" i="1"/>
  <c r="B1772" i="1" s="1"/>
  <c r="A1772" i="1"/>
  <c r="E1771" i="1"/>
  <c r="C1771" i="1"/>
  <c r="B1771" i="1" s="1"/>
  <c r="A1771" i="1"/>
  <c r="E1770" i="1"/>
  <c r="H1770" i="1" s="1"/>
  <c r="C1770" i="1"/>
  <c r="B1770" i="1" s="1"/>
  <c r="A1770" i="1"/>
  <c r="E1769" i="1"/>
  <c r="C1769" i="1"/>
  <c r="B1769" i="1" s="1"/>
  <c r="A1769" i="1"/>
  <c r="E1768" i="1"/>
  <c r="H1768" i="1" s="1"/>
  <c r="C1768" i="1"/>
  <c r="B1768" i="1" s="1"/>
  <c r="E1767" i="1"/>
  <c r="H1767" i="1" s="1"/>
  <c r="C1767" i="1"/>
  <c r="B1767" i="1" s="1"/>
  <c r="E1766" i="1"/>
  <c r="C1766" i="1"/>
  <c r="B1766" i="1" s="1"/>
  <c r="E1765" i="1"/>
  <c r="C1765" i="1"/>
  <c r="B1765" i="1" s="1"/>
  <c r="E1764" i="1"/>
  <c r="C1764" i="1"/>
  <c r="B1764" i="1" s="1"/>
  <c r="E1763" i="1"/>
  <c r="C1763" i="1"/>
  <c r="B1763" i="1" s="1"/>
  <c r="E1762" i="1"/>
  <c r="C1762" i="1"/>
  <c r="B1762" i="1" s="1"/>
  <c r="E1761" i="1"/>
  <c r="C1761" i="1"/>
  <c r="B1761" i="1" s="1"/>
  <c r="E1760" i="1"/>
  <c r="C1760" i="1"/>
  <c r="B1760" i="1" s="1"/>
  <c r="E1759" i="1"/>
  <c r="C1759" i="1"/>
  <c r="B1759" i="1" s="1"/>
  <c r="E1758" i="1"/>
  <c r="C1758" i="1"/>
  <c r="B1758" i="1" s="1"/>
  <c r="E1757" i="1"/>
  <c r="C1757" i="1"/>
  <c r="B1757" i="1" s="1"/>
  <c r="E1756" i="1"/>
  <c r="C1756" i="1"/>
  <c r="B1756" i="1" s="1"/>
  <c r="E1755" i="1"/>
  <c r="C1755" i="1"/>
  <c r="B1755" i="1" s="1"/>
  <c r="E1754" i="1"/>
  <c r="C1754" i="1"/>
  <c r="B1754" i="1" s="1"/>
  <c r="E1753" i="1"/>
  <c r="C1753" i="1"/>
  <c r="B1753" i="1" s="1"/>
  <c r="E1752" i="1"/>
  <c r="H1752" i="1" s="1"/>
  <c r="C1752" i="1"/>
  <c r="B1752" i="1" s="1"/>
  <c r="E1751" i="1"/>
  <c r="H1751" i="1" s="1"/>
  <c r="C1751" i="1"/>
  <c r="B1751" i="1" s="1"/>
  <c r="E1750" i="1"/>
  <c r="C1750" i="1"/>
  <c r="B1750" i="1" s="1"/>
  <c r="E1749" i="1"/>
  <c r="C1749" i="1"/>
  <c r="B1749" i="1" s="1"/>
  <c r="E1748" i="1"/>
  <c r="C1748" i="1"/>
  <c r="B1748" i="1" s="1"/>
  <c r="E1747" i="1"/>
  <c r="C1747" i="1"/>
  <c r="B1747" i="1" s="1"/>
  <c r="E1746" i="1"/>
  <c r="C1746" i="1"/>
  <c r="B1746" i="1" s="1"/>
  <c r="E1745" i="1"/>
  <c r="C1745" i="1"/>
  <c r="B1745" i="1" s="1"/>
  <c r="E1744" i="1"/>
  <c r="C1744" i="1"/>
  <c r="B1744" i="1" s="1"/>
  <c r="E1743" i="1"/>
  <c r="C1743" i="1"/>
  <c r="B1743" i="1" s="1"/>
  <c r="E1742" i="1"/>
  <c r="C1742" i="1"/>
  <c r="B1742" i="1" s="1"/>
  <c r="E1741" i="1"/>
  <c r="C1741" i="1"/>
  <c r="B1741" i="1" s="1"/>
  <c r="E1740" i="1"/>
  <c r="C1740" i="1"/>
  <c r="B1740" i="1" s="1"/>
  <c r="E1739" i="1"/>
  <c r="C1739" i="1"/>
  <c r="B1739" i="1" s="1"/>
  <c r="E1738" i="1"/>
  <c r="C1738" i="1"/>
  <c r="B1738" i="1" s="1"/>
  <c r="E1737" i="1"/>
  <c r="C1737" i="1"/>
  <c r="B1737" i="1" s="1"/>
  <c r="E1736" i="1"/>
  <c r="H1736" i="1" s="1"/>
  <c r="C1736" i="1"/>
  <c r="B1736" i="1" s="1"/>
  <c r="E1735" i="1"/>
  <c r="C1735" i="1"/>
  <c r="B1735" i="1" s="1"/>
  <c r="E1734" i="1"/>
  <c r="C1734" i="1"/>
  <c r="B1734" i="1" s="1"/>
  <c r="E1733" i="1"/>
  <c r="C1733" i="1"/>
  <c r="B1733" i="1" s="1"/>
  <c r="E1732" i="1"/>
  <c r="C1732" i="1"/>
  <c r="B1732" i="1" s="1"/>
  <c r="E1731" i="1"/>
  <c r="C1731" i="1"/>
  <c r="B1731" i="1" s="1"/>
  <c r="E1730" i="1"/>
  <c r="C1730" i="1"/>
  <c r="B1730" i="1" s="1"/>
  <c r="E1729" i="1"/>
  <c r="C1729" i="1"/>
  <c r="B1729" i="1" s="1"/>
  <c r="E1728" i="1"/>
  <c r="H1728" i="1" s="1"/>
  <c r="C1728" i="1"/>
  <c r="B1728" i="1" s="1"/>
  <c r="E1727" i="1"/>
  <c r="C1727" i="1"/>
  <c r="B1727" i="1" s="1"/>
  <c r="E1726" i="1"/>
  <c r="C1726" i="1"/>
  <c r="B1726" i="1" s="1"/>
  <c r="E1725" i="1"/>
  <c r="C1725" i="1"/>
  <c r="B1725" i="1" s="1"/>
  <c r="E1724" i="1"/>
  <c r="C1724" i="1"/>
  <c r="B1724" i="1" s="1"/>
  <c r="E1723" i="1"/>
  <c r="C1723" i="1"/>
  <c r="B1723" i="1" s="1"/>
  <c r="E1722" i="1"/>
  <c r="C1722" i="1"/>
  <c r="B1722" i="1" s="1"/>
  <c r="E1721" i="1"/>
  <c r="C1721" i="1"/>
  <c r="B1721" i="1" s="1"/>
  <c r="E1720" i="1"/>
  <c r="H1720" i="1" s="1"/>
  <c r="C1720" i="1"/>
  <c r="B1720" i="1" s="1"/>
  <c r="E1719" i="1"/>
  <c r="C1719" i="1"/>
  <c r="B1719" i="1" s="1"/>
  <c r="E1718" i="1"/>
  <c r="C1718" i="1"/>
  <c r="B1718" i="1" s="1"/>
  <c r="E1717" i="1"/>
  <c r="C1717" i="1"/>
  <c r="B1717" i="1" s="1"/>
  <c r="E1716" i="1"/>
  <c r="C1716" i="1"/>
  <c r="B1716" i="1" s="1"/>
  <c r="E1715" i="1"/>
  <c r="C1715" i="1"/>
  <c r="B1715" i="1" s="1"/>
  <c r="E1714" i="1"/>
  <c r="C1714" i="1"/>
  <c r="B1714" i="1" s="1"/>
  <c r="E1713" i="1"/>
  <c r="C1713" i="1"/>
  <c r="B1713" i="1" s="1"/>
  <c r="E1712" i="1"/>
  <c r="H1712" i="1" s="1"/>
  <c r="C1712" i="1"/>
  <c r="B1712" i="1" s="1"/>
  <c r="E1711" i="1"/>
  <c r="C1711" i="1"/>
  <c r="B1711" i="1" s="1"/>
  <c r="E1710" i="1"/>
  <c r="C1710" i="1"/>
  <c r="B1710" i="1" s="1"/>
  <c r="E1709" i="1"/>
  <c r="C1709" i="1"/>
  <c r="B1709" i="1" s="1"/>
  <c r="E1708" i="1"/>
  <c r="H1708" i="1" s="1"/>
  <c r="C1708" i="1"/>
  <c r="B1708" i="1" s="1"/>
  <c r="E1707" i="1"/>
  <c r="C1707" i="1"/>
  <c r="B1707" i="1" s="1"/>
  <c r="E1706" i="1"/>
  <c r="C1706" i="1"/>
  <c r="B1706" i="1" s="1"/>
  <c r="E1705" i="1"/>
  <c r="C1705" i="1"/>
  <c r="B1705" i="1" s="1"/>
  <c r="E1704" i="1"/>
  <c r="H1704" i="1" s="1"/>
  <c r="C1704" i="1"/>
  <c r="B1704" i="1" s="1"/>
  <c r="E1703" i="1"/>
  <c r="C1703" i="1"/>
  <c r="B1703" i="1" s="1"/>
  <c r="A1703" i="1"/>
  <c r="E1702" i="1"/>
  <c r="AJ1702" i="1" s="1"/>
  <c r="AK1702" i="1" s="1"/>
  <c r="C1702" i="1"/>
  <c r="B1702" i="1" s="1"/>
  <c r="A1702" i="1"/>
  <c r="E1701" i="1"/>
  <c r="H1701" i="1" s="1"/>
  <c r="C1701" i="1"/>
  <c r="B1701" i="1" s="1"/>
  <c r="A1701" i="1"/>
  <c r="E1700" i="1"/>
  <c r="C1700" i="1"/>
  <c r="B1700" i="1" s="1"/>
  <c r="A1700" i="1"/>
  <c r="E1699" i="1"/>
  <c r="C1699" i="1"/>
  <c r="B1699" i="1" s="1"/>
  <c r="A1699" i="1"/>
  <c r="E1698" i="1"/>
  <c r="C1698" i="1"/>
  <c r="B1698" i="1" s="1"/>
  <c r="A1698" i="1"/>
  <c r="E1697" i="1"/>
  <c r="C1697" i="1"/>
  <c r="B1697" i="1" s="1"/>
  <c r="A1697" i="1"/>
  <c r="E1696" i="1"/>
  <c r="C1696" i="1"/>
  <c r="B1696" i="1" s="1"/>
  <c r="A1696" i="1"/>
  <c r="E1695" i="1"/>
  <c r="C1695" i="1"/>
  <c r="B1695" i="1" s="1"/>
  <c r="A1695" i="1"/>
  <c r="E1694" i="1"/>
  <c r="C1694" i="1"/>
  <c r="B1694" i="1" s="1"/>
  <c r="A1694" i="1"/>
  <c r="E1693" i="1"/>
  <c r="H1693" i="1" s="1"/>
  <c r="C1693" i="1"/>
  <c r="B1693" i="1" s="1"/>
  <c r="A1693" i="1"/>
  <c r="E1692" i="1"/>
  <c r="C1692" i="1"/>
  <c r="B1692" i="1" s="1"/>
  <c r="A1692" i="1"/>
  <c r="E1691" i="1"/>
  <c r="C1691" i="1"/>
  <c r="B1691" i="1" s="1"/>
  <c r="A1691" i="1"/>
  <c r="E1690" i="1"/>
  <c r="H1690" i="1" s="1"/>
  <c r="C1690" i="1"/>
  <c r="B1690" i="1" s="1"/>
  <c r="A1690" i="1"/>
  <c r="E1689" i="1"/>
  <c r="C1689" i="1"/>
  <c r="B1689" i="1" s="1"/>
  <c r="A1689" i="1"/>
  <c r="E1688" i="1"/>
  <c r="C1688" i="1"/>
  <c r="B1688" i="1" s="1"/>
  <c r="A1688" i="1"/>
  <c r="E1687" i="1"/>
  <c r="C1687" i="1"/>
  <c r="B1687" i="1" s="1"/>
  <c r="E1686" i="1"/>
  <c r="C1686" i="1"/>
  <c r="B1686" i="1" s="1"/>
  <c r="E1685" i="1"/>
  <c r="C1685" i="1"/>
  <c r="B1685" i="1" s="1"/>
  <c r="E1684" i="1"/>
  <c r="H1684" i="1" s="1"/>
  <c r="C1684" i="1"/>
  <c r="B1684" i="1" s="1"/>
  <c r="E1683" i="1"/>
  <c r="C1683" i="1"/>
  <c r="B1683" i="1" s="1"/>
  <c r="E1682" i="1"/>
  <c r="C1682" i="1"/>
  <c r="B1682" i="1" s="1"/>
  <c r="E1681" i="1"/>
  <c r="C1681" i="1"/>
  <c r="B1681" i="1" s="1"/>
  <c r="E1680" i="1"/>
  <c r="H1680" i="1" s="1"/>
  <c r="C1680" i="1"/>
  <c r="B1680" i="1" s="1"/>
  <c r="E1679" i="1"/>
  <c r="C1679" i="1"/>
  <c r="B1679" i="1" s="1"/>
  <c r="E1678" i="1"/>
  <c r="C1678" i="1"/>
  <c r="B1678" i="1" s="1"/>
  <c r="E1677" i="1"/>
  <c r="C1677" i="1"/>
  <c r="B1677" i="1" s="1"/>
  <c r="E1676" i="1"/>
  <c r="H1676" i="1" s="1"/>
  <c r="C1676" i="1"/>
  <c r="B1676" i="1" s="1"/>
  <c r="E1675" i="1"/>
  <c r="C1675" i="1"/>
  <c r="B1675" i="1" s="1"/>
  <c r="E1674" i="1"/>
  <c r="H1674" i="1" s="1"/>
  <c r="C1674" i="1"/>
  <c r="B1674" i="1" s="1"/>
  <c r="E1673" i="1"/>
  <c r="C1673" i="1"/>
  <c r="B1673" i="1" s="1"/>
  <c r="E1672" i="1"/>
  <c r="C1672" i="1"/>
  <c r="B1672" i="1" s="1"/>
  <c r="E1671" i="1"/>
  <c r="C1671" i="1"/>
  <c r="B1671" i="1" s="1"/>
  <c r="E1670" i="1"/>
  <c r="C1670" i="1"/>
  <c r="B1670" i="1" s="1"/>
  <c r="E1669" i="1"/>
  <c r="C1669" i="1"/>
  <c r="B1669" i="1" s="1"/>
  <c r="E1668" i="1"/>
  <c r="C1668" i="1"/>
  <c r="B1668" i="1" s="1"/>
  <c r="E1667" i="1"/>
  <c r="C1667" i="1"/>
  <c r="B1667" i="1" s="1"/>
  <c r="E1666" i="1"/>
  <c r="C1666" i="1"/>
  <c r="B1666" i="1" s="1"/>
  <c r="E1665" i="1"/>
  <c r="C1665" i="1"/>
  <c r="B1665" i="1" s="1"/>
  <c r="E1664" i="1"/>
  <c r="C1664" i="1"/>
  <c r="B1664" i="1" s="1"/>
  <c r="E1663" i="1"/>
  <c r="C1663" i="1"/>
  <c r="B1663" i="1" s="1"/>
  <c r="E1662" i="1"/>
  <c r="C1662" i="1"/>
  <c r="B1662" i="1" s="1"/>
  <c r="E1661" i="1"/>
  <c r="C1661" i="1"/>
  <c r="B1661" i="1" s="1"/>
  <c r="E1660" i="1"/>
  <c r="C1660" i="1"/>
  <c r="B1660" i="1" s="1"/>
  <c r="E1659" i="1"/>
  <c r="C1659" i="1"/>
  <c r="B1659" i="1" s="1"/>
  <c r="E1658" i="1"/>
  <c r="C1658" i="1"/>
  <c r="B1658" i="1" s="1"/>
  <c r="E1657" i="1"/>
  <c r="C1657" i="1"/>
  <c r="B1657" i="1" s="1"/>
  <c r="A1657" i="1"/>
  <c r="E1656" i="1"/>
  <c r="C1656" i="1"/>
  <c r="B1656" i="1" s="1"/>
  <c r="E1655" i="1"/>
  <c r="C1655" i="1"/>
  <c r="B1655" i="1" s="1"/>
  <c r="E1654" i="1"/>
  <c r="C1654" i="1"/>
  <c r="B1654" i="1" s="1"/>
  <c r="E1653" i="1"/>
  <c r="C1653" i="1"/>
  <c r="B1653" i="1" s="1"/>
  <c r="E1652" i="1"/>
  <c r="C1652" i="1"/>
  <c r="B1652" i="1" s="1"/>
  <c r="E1651" i="1"/>
  <c r="C1651" i="1"/>
  <c r="B1651" i="1" s="1"/>
  <c r="E1650" i="1"/>
  <c r="C1650" i="1"/>
  <c r="B1650" i="1" s="1"/>
  <c r="E1649" i="1"/>
  <c r="C1649" i="1"/>
  <c r="B1649" i="1" s="1"/>
  <c r="E1648" i="1"/>
  <c r="C1648" i="1"/>
  <c r="B1648" i="1" s="1"/>
  <c r="E1647" i="1"/>
  <c r="C1647" i="1"/>
  <c r="B1647" i="1" s="1"/>
  <c r="E1646" i="1"/>
  <c r="C1646" i="1"/>
  <c r="B1646" i="1" s="1"/>
  <c r="A1646" i="1"/>
  <c r="E1645" i="1"/>
  <c r="C1645" i="1"/>
  <c r="B1645" i="1" s="1"/>
  <c r="E1644" i="1"/>
  <c r="H1644" i="1" s="1"/>
  <c r="C1644" i="1"/>
  <c r="B1644" i="1" s="1"/>
  <c r="E1643" i="1"/>
  <c r="H1643" i="1" s="1"/>
  <c r="C1643" i="1"/>
  <c r="B1643" i="1" s="1"/>
  <c r="E1642" i="1"/>
  <c r="C1642" i="1"/>
  <c r="B1642" i="1" s="1"/>
  <c r="E1641" i="1"/>
  <c r="H1641" i="1" s="1"/>
  <c r="C1641" i="1"/>
  <c r="B1641" i="1" s="1"/>
  <c r="E1640" i="1"/>
  <c r="C1640" i="1"/>
  <c r="B1640" i="1" s="1"/>
  <c r="E1639" i="1"/>
  <c r="C1639" i="1"/>
  <c r="B1639" i="1" s="1"/>
  <c r="E1638" i="1"/>
  <c r="C1638" i="1"/>
  <c r="B1638" i="1" s="1"/>
  <c r="E1637" i="1"/>
  <c r="C1637" i="1"/>
  <c r="B1637" i="1" s="1"/>
  <c r="E1636" i="1"/>
  <c r="H1636" i="1" s="1"/>
  <c r="C1636" i="1"/>
  <c r="B1636" i="1" s="1"/>
  <c r="E1635" i="1"/>
  <c r="C1635" i="1"/>
  <c r="B1635" i="1" s="1"/>
  <c r="E1634" i="1"/>
  <c r="C1634" i="1"/>
  <c r="B1634" i="1" s="1"/>
  <c r="E1633" i="1"/>
  <c r="C1633" i="1"/>
  <c r="B1633" i="1" s="1"/>
  <c r="E1632" i="1"/>
  <c r="C1632" i="1"/>
  <c r="B1632" i="1" s="1"/>
  <c r="E1631" i="1"/>
  <c r="C1631" i="1"/>
  <c r="B1631" i="1" s="1"/>
  <c r="E1630" i="1"/>
  <c r="C1630" i="1"/>
  <c r="B1630" i="1" s="1"/>
  <c r="E1629" i="1"/>
  <c r="C1629" i="1"/>
  <c r="B1629" i="1" s="1"/>
  <c r="A1629" i="1"/>
  <c r="E1628" i="1"/>
  <c r="C1628" i="1"/>
  <c r="B1628" i="1" s="1"/>
  <c r="E1627" i="1"/>
  <c r="C1627" i="1"/>
  <c r="B1627" i="1" s="1"/>
  <c r="E1626" i="1"/>
  <c r="C1626" i="1"/>
  <c r="B1626" i="1" s="1"/>
  <c r="E1625" i="1"/>
  <c r="C1625" i="1"/>
  <c r="B1625" i="1" s="1"/>
  <c r="E1624" i="1"/>
  <c r="C1624" i="1"/>
  <c r="B1624" i="1" s="1"/>
  <c r="E1623" i="1"/>
  <c r="H1623" i="1" s="1"/>
  <c r="C1623" i="1"/>
  <c r="B1623" i="1" s="1"/>
  <c r="E1622" i="1"/>
  <c r="C1622" i="1"/>
  <c r="B1622" i="1" s="1"/>
  <c r="E1621" i="1"/>
  <c r="C1621" i="1"/>
  <c r="B1621" i="1" s="1"/>
  <c r="E1620" i="1"/>
  <c r="C1620" i="1"/>
  <c r="B1620" i="1" s="1"/>
  <c r="E1619" i="1"/>
  <c r="C1619" i="1"/>
  <c r="B1619" i="1" s="1"/>
  <c r="E1618" i="1"/>
  <c r="C1618" i="1"/>
  <c r="B1618" i="1" s="1"/>
  <c r="E1617" i="1"/>
  <c r="C1617" i="1"/>
  <c r="B1617" i="1" s="1"/>
  <c r="E1616" i="1"/>
  <c r="C1616" i="1"/>
  <c r="B1616" i="1" s="1"/>
  <c r="E1615" i="1"/>
  <c r="C1615" i="1"/>
  <c r="B1615" i="1" s="1"/>
  <c r="A1615" i="1"/>
  <c r="E1614" i="1"/>
  <c r="C1614" i="1"/>
  <c r="B1614" i="1" s="1"/>
  <c r="A1614" i="1"/>
  <c r="E1613" i="1"/>
  <c r="C1613" i="1"/>
  <c r="B1613" i="1" s="1"/>
  <c r="A1613" i="1"/>
  <c r="E1612" i="1"/>
  <c r="C1612" i="1"/>
  <c r="B1612" i="1" s="1"/>
  <c r="A1612" i="1"/>
  <c r="E1611" i="1"/>
  <c r="C1611" i="1"/>
  <c r="B1611" i="1" s="1"/>
  <c r="A1611" i="1"/>
  <c r="E1610" i="1"/>
  <c r="H1610" i="1" s="1"/>
  <c r="C1610" i="1"/>
  <c r="B1610" i="1" s="1"/>
  <c r="A1610" i="1"/>
  <c r="E1609" i="1"/>
  <c r="C1609" i="1"/>
  <c r="B1609" i="1" s="1"/>
  <c r="A1609" i="1"/>
  <c r="E1608" i="1"/>
  <c r="C1608" i="1"/>
  <c r="B1608" i="1" s="1"/>
  <c r="A1608" i="1"/>
  <c r="E1607" i="1"/>
  <c r="C1607" i="1"/>
  <c r="B1607" i="1" s="1"/>
  <c r="A1607" i="1"/>
  <c r="E1606" i="1"/>
  <c r="C1606" i="1"/>
  <c r="B1606" i="1" s="1"/>
  <c r="A1606" i="1"/>
  <c r="E1605" i="1"/>
  <c r="C1605" i="1"/>
  <c r="B1605" i="1" s="1"/>
  <c r="A1605" i="1"/>
  <c r="E1604" i="1"/>
  <c r="C1604" i="1"/>
  <c r="B1604" i="1" s="1"/>
  <c r="A1604" i="1"/>
  <c r="E1603" i="1"/>
  <c r="C1603" i="1"/>
  <c r="B1603" i="1" s="1"/>
  <c r="A1603" i="1"/>
  <c r="E1602" i="1"/>
  <c r="C1602" i="1"/>
  <c r="B1602" i="1" s="1"/>
  <c r="A1602" i="1"/>
  <c r="E1601" i="1"/>
  <c r="C1601" i="1"/>
  <c r="B1601" i="1" s="1"/>
  <c r="A1601" i="1"/>
  <c r="E1600" i="1"/>
  <c r="C1600" i="1"/>
  <c r="B1600" i="1" s="1"/>
  <c r="A1600" i="1"/>
  <c r="E1599" i="1"/>
  <c r="C1599" i="1"/>
  <c r="B1599" i="1" s="1"/>
  <c r="A1599" i="1"/>
  <c r="E1598" i="1"/>
  <c r="C1598" i="1"/>
  <c r="B1598" i="1" s="1"/>
  <c r="A1598" i="1"/>
  <c r="E1597" i="1"/>
  <c r="C1597" i="1"/>
  <c r="B1597" i="1" s="1"/>
  <c r="A1597" i="1"/>
  <c r="E1596" i="1"/>
  <c r="C1596" i="1"/>
  <c r="B1596" i="1" s="1"/>
  <c r="A1596" i="1"/>
  <c r="E1595" i="1"/>
  <c r="C1595" i="1"/>
  <c r="B1595" i="1" s="1"/>
  <c r="A1595" i="1"/>
  <c r="E1594" i="1"/>
  <c r="H1594" i="1" s="1"/>
  <c r="C1594" i="1"/>
  <c r="B1594" i="1" s="1"/>
  <c r="A1594" i="1"/>
  <c r="E1593" i="1"/>
  <c r="C1593" i="1"/>
  <c r="B1593" i="1" s="1"/>
  <c r="A1593" i="1"/>
  <c r="E1592" i="1"/>
  <c r="C1592" i="1"/>
  <c r="B1592" i="1" s="1"/>
  <c r="A1592" i="1"/>
  <c r="E1591" i="1"/>
  <c r="C1591" i="1"/>
  <c r="B1591" i="1" s="1"/>
  <c r="A1591" i="1"/>
  <c r="E1590" i="1"/>
  <c r="C1590" i="1"/>
  <c r="B1590" i="1" s="1"/>
  <c r="A1590" i="1"/>
  <c r="E1589" i="1"/>
  <c r="C1589" i="1"/>
  <c r="B1589" i="1" s="1"/>
  <c r="A1589" i="1"/>
  <c r="E1588" i="1"/>
  <c r="C1588" i="1"/>
  <c r="B1588" i="1" s="1"/>
  <c r="A1588" i="1"/>
  <c r="E1587" i="1"/>
  <c r="H1587" i="1" s="1"/>
  <c r="C1587" i="1"/>
  <c r="B1587" i="1" s="1"/>
  <c r="A1587" i="1"/>
  <c r="E1586" i="1"/>
  <c r="H1586" i="1" s="1"/>
  <c r="C1586" i="1"/>
  <c r="B1586" i="1" s="1"/>
  <c r="E1585" i="1"/>
  <c r="C1585" i="1"/>
  <c r="B1585" i="1" s="1"/>
  <c r="A1585" i="1"/>
  <c r="E1584" i="1"/>
  <c r="C1584" i="1"/>
  <c r="B1584" i="1" s="1"/>
  <c r="A1584" i="1"/>
  <c r="E1583" i="1"/>
  <c r="C1583" i="1"/>
  <c r="B1583" i="1" s="1"/>
  <c r="A1583" i="1"/>
  <c r="E1582" i="1"/>
  <c r="C1582" i="1"/>
  <c r="B1582" i="1" s="1"/>
  <c r="A1582" i="1"/>
  <c r="E1581" i="1"/>
  <c r="C1581" i="1"/>
  <c r="B1581" i="1" s="1"/>
  <c r="A1581" i="1"/>
  <c r="E1580" i="1"/>
  <c r="C1580" i="1"/>
  <c r="B1580" i="1" s="1"/>
  <c r="A1580" i="1"/>
  <c r="E1579" i="1"/>
  <c r="C1579" i="1"/>
  <c r="B1579" i="1" s="1"/>
  <c r="A1579" i="1"/>
  <c r="E1578" i="1"/>
  <c r="C1578" i="1"/>
  <c r="B1578" i="1" s="1"/>
  <c r="A1578" i="1"/>
  <c r="E1577" i="1"/>
  <c r="C1577" i="1"/>
  <c r="B1577" i="1" s="1"/>
  <c r="A1577" i="1"/>
  <c r="E1576" i="1"/>
  <c r="C1576" i="1"/>
  <c r="B1576" i="1" s="1"/>
  <c r="A1576" i="1"/>
  <c r="E1575" i="1"/>
  <c r="C1575" i="1"/>
  <c r="B1575" i="1" s="1"/>
  <c r="A1575" i="1"/>
  <c r="E1574" i="1"/>
  <c r="C1574" i="1"/>
  <c r="B1574" i="1" s="1"/>
  <c r="A1574" i="1"/>
  <c r="E1573" i="1"/>
  <c r="C1573" i="1"/>
  <c r="B1573" i="1" s="1"/>
  <c r="A1573" i="1"/>
  <c r="E1572" i="1"/>
  <c r="C1572" i="1"/>
  <c r="B1572" i="1" s="1"/>
  <c r="A1572" i="1"/>
  <c r="E1571" i="1"/>
  <c r="C1571" i="1"/>
  <c r="B1571" i="1" s="1"/>
  <c r="A1571" i="1"/>
  <c r="E1570" i="1"/>
  <c r="C1570" i="1"/>
  <c r="B1570" i="1" s="1"/>
  <c r="A1570" i="1"/>
  <c r="E1569" i="1"/>
  <c r="C1569" i="1"/>
  <c r="B1569" i="1" s="1"/>
  <c r="A1569" i="1"/>
  <c r="E1568" i="1"/>
  <c r="C1568" i="1"/>
  <c r="B1568" i="1" s="1"/>
  <c r="A1568" i="1"/>
  <c r="E1567" i="1"/>
  <c r="C1567" i="1"/>
  <c r="B1567" i="1" s="1"/>
  <c r="A1567" i="1"/>
  <c r="E1566" i="1"/>
  <c r="C1566" i="1"/>
  <c r="B1566" i="1" s="1"/>
  <c r="A1566" i="1"/>
  <c r="E1565" i="1"/>
  <c r="C1565" i="1"/>
  <c r="B1565" i="1" s="1"/>
  <c r="A1565" i="1"/>
  <c r="E1564" i="1"/>
  <c r="C1564" i="1"/>
  <c r="B1564" i="1" s="1"/>
  <c r="A1564" i="1"/>
  <c r="E1563" i="1"/>
  <c r="C1563" i="1"/>
  <c r="B1563" i="1" s="1"/>
  <c r="A1563" i="1"/>
  <c r="E1562" i="1"/>
  <c r="C1562" i="1"/>
  <c r="B1562" i="1" s="1"/>
  <c r="A1562" i="1"/>
  <c r="E1561" i="1"/>
  <c r="C1561" i="1"/>
  <c r="B1561" i="1" s="1"/>
  <c r="A1561" i="1"/>
  <c r="E1560" i="1"/>
  <c r="C1560" i="1"/>
  <c r="B1560" i="1" s="1"/>
  <c r="A1560" i="1"/>
  <c r="E1559" i="1"/>
  <c r="C1559" i="1"/>
  <c r="B1559" i="1" s="1"/>
  <c r="A1559" i="1"/>
  <c r="E1558" i="1"/>
  <c r="C1558" i="1"/>
  <c r="B1558" i="1" s="1"/>
  <c r="A1558" i="1"/>
  <c r="E1557" i="1"/>
  <c r="C1557" i="1"/>
  <c r="B1557" i="1" s="1"/>
  <c r="A1557" i="1"/>
  <c r="E1556" i="1"/>
  <c r="C1556" i="1"/>
  <c r="B1556" i="1" s="1"/>
  <c r="A1556" i="1"/>
  <c r="E1555" i="1"/>
  <c r="C1555" i="1"/>
  <c r="B1555" i="1" s="1"/>
  <c r="A1555" i="1"/>
  <c r="E1554" i="1"/>
  <c r="C1554" i="1"/>
  <c r="B1554" i="1" s="1"/>
  <c r="A1554" i="1"/>
  <c r="E1553" i="1"/>
  <c r="C1553" i="1"/>
  <c r="B1553" i="1" s="1"/>
  <c r="A1553" i="1"/>
  <c r="E1552" i="1"/>
  <c r="C1552" i="1"/>
  <c r="B1552" i="1" s="1"/>
  <c r="A1552" i="1"/>
  <c r="E1551" i="1"/>
  <c r="C1551" i="1"/>
  <c r="B1551" i="1" s="1"/>
  <c r="A1551" i="1"/>
  <c r="E1550" i="1"/>
  <c r="C1550" i="1"/>
  <c r="B1550" i="1" s="1"/>
  <c r="A1550" i="1"/>
  <c r="E1549" i="1"/>
  <c r="H1549" i="1" s="1"/>
  <c r="C1549" i="1"/>
  <c r="B1549" i="1" s="1"/>
  <c r="A1549" i="1"/>
  <c r="E1548" i="1"/>
  <c r="AJ1548" i="1" s="1"/>
  <c r="AK1548" i="1" s="1"/>
  <c r="C1548" i="1"/>
  <c r="B1548" i="1" s="1"/>
  <c r="A1548" i="1"/>
  <c r="E1547" i="1"/>
  <c r="C1547" i="1"/>
  <c r="B1547" i="1" s="1"/>
  <c r="A1547" i="1"/>
  <c r="E1546" i="1"/>
  <c r="C1546" i="1"/>
  <c r="B1546" i="1" s="1"/>
  <c r="A1546" i="1"/>
  <c r="E1545" i="1"/>
  <c r="C1545" i="1"/>
  <c r="B1545" i="1" s="1"/>
  <c r="A1545" i="1"/>
  <c r="E1544" i="1"/>
  <c r="C1544" i="1"/>
  <c r="B1544" i="1" s="1"/>
  <c r="A1544" i="1"/>
  <c r="E1543" i="1"/>
  <c r="C1543" i="1"/>
  <c r="B1543" i="1" s="1"/>
  <c r="A1543" i="1"/>
  <c r="E1542" i="1"/>
  <c r="C1542" i="1"/>
  <c r="B1542" i="1" s="1"/>
  <c r="A1542" i="1"/>
  <c r="E1541" i="1"/>
  <c r="C1541" i="1"/>
  <c r="B1541" i="1" s="1"/>
  <c r="A1541" i="1"/>
  <c r="E1540" i="1"/>
  <c r="C1540" i="1"/>
  <c r="B1540" i="1" s="1"/>
  <c r="A1540" i="1"/>
  <c r="E1539" i="1"/>
  <c r="C1539" i="1"/>
  <c r="B1539" i="1" s="1"/>
  <c r="A1539" i="1"/>
  <c r="E1538" i="1"/>
  <c r="C1538" i="1"/>
  <c r="B1538" i="1" s="1"/>
  <c r="A1538" i="1"/>
  <c r="E1537" i="1"/>
  <c r="C1537" i="1"/>
  <c r="B1537" i="1" s="1"/>
  <c r="A1537" i="1"/>
  <c r="E1536" i="1"/>
  <c r="C1536" i="1"/>
  <c r="B1536" i="1" s="1"/>
  <c r="A1536" i="1"/>
  <c r="E1535" i="1"/>
  <c r="H1535" i="1" s="1"/>
  <c r="C1535" i="1"/>
  <c r="B1535" i="1" s="1"/>
  <c r="A1535" i="1"/>
  <c r="E1534" i="1"/>
  <c r="C1534" i="1"/>
  <c r="B1534" i="1" s="1"/>
  <c r="A1534" i="1"/>
  <c r="E1533" i="1"/>
  <c r="C1533" i="1"/>
  <c r="B1533" i="1" s="1"/>
  <c r="A1533" i="1"/>
  <c r="E1532" i="1"/>
  <c r="C1532" i="1"/>
  <c r="B1532" i="1" s="1"/>
  <c r="A1532" i="1"/>
  <c r="E1531" i="1"/>
  <c r="C1531" i="1"/>
  <c r="B1531" i="1" s="1"/>
  <c r="A1531" i="1"/>
  <c r="E1530" i="1"/>
  <c r="C1530" i="1"/>
  <c r="B1530" i="1" s="1"/>
  <c r="A1530" i="1"/>
  <c r="E1529" i="1"/>
  <c r="C1529" i="1"/>
  <c r="B1529" i="1" s="1"/>
  <c r="A1529" i="1"/>
  <c r="E1528" i="1"/>
  <c r="C1528" i="1"/>
  <c r="B1528" i="1" s="1"/>
  <c r="A1528" i="1"/>
  <c r="E1527" i="1"/>
  <c r="C1527" i="1"/>
  <c r="B1527" i="1" s="1"/>
  <c r="A1527" i="1"/>
  <c r="E1526" i="1"/>
  <c r="C1526" i="1"/>
  <c r="B1526" i="1" s="1"/>
  <c r="A1526" i="1"/>
  <c r="E1525" i="1"/>
  <c r="C1525" i="1"/>
  <c r="B1525" i="1" s="1"/>
  <c r="A1525" i="1"/>
  <c r="E1524" i="1"/>
  <c r="C1524" i="1"/>
  <c r="B1524" i="1" s="1"/>
  <c r="A1524" i="1"/>
  <c r="E1523" i="1"/>
  <c r="C1523" i="1"/>
  <c r="B1523" i="1" s="1"/>
  <c r="A1523" i="1"/>
  <c r="E1522" i="1"/>
  <c r="C1522" i="1"/>
  <c r="B1522" i="1" s="1"/>
  <c r="A1522" i="1"/>
  <c r="E1521" i="1"/>
  <c r="C1521" i="1"/>
  <c r="B1521" i="1" s="1"/>
  <c r="A1521" i="1"/>
  <c r="E1520" i="1"/>
  <c r="C1520" i="1"/>
  <c r="B1520" i="1" s="1"/>
  <c r="A1520" i="1"/>
  <c r="E1519" i="1"/>
  <c r="C1519" i="1"/>
  <c r="B1519" i="1" s="1"/>
  <c r="A1519" i="1"/>
  <c r="E1518" i="1"/>
  <c r="C1518" i="1"/>
  <c r="B1518" i="1" s="1"/>
  <c r="A1518" i="1"/>
  <c r="E1517" i="1"/>
  <c r="C1517" i="1"/>
  <c r="B1517" i="1" s="1"/>
  <c r="A1517" i="1"/>
  <c r="E1516" i="1"/>
  <c r="C1516" i="1"/>
  <c r="B1516" i="1" s="1"/>
  <c r="A1516" i="1"/>
  <c r="E1515" i="1"/>
  <c r="C1515" i="1"/>
  <c r="B1515" i="1" s="1"/>
  <c r="A1515" i="1"/>
  <c r="E1514" i="1"/>
  <c r="C1514" i="1"/>
  <c r="B1514" i="1" s="1"/>
  <c r="A1514" i="1"/>
  <c r="E1513" i="1"/>
  <c r="C1513" i="1"/>
  <c r="B1513" i="1" s="1"/>
  <c r="A1513" i="1"/>
  <c r="E1512" i="1"/>
  <c r="C1512" i="1"/>
  <c r="B1512" i="1" s="1"/>
  <c r="A1512" i="1"/>
  <c r="E1511" i="1"/>
  <c r="C1511" i="1"/>
  <c r="B1511" i="1" s="1"/>
  <c r="A1511" i="1"/>
  <c r="E1510" i="1"/>
  <c r="C1510" i="1"/>
  <c r="B1510" i="1" s="1"/>
  <c r="A1510" i="1"/>
  <c r="E1509" i="1"/>
  <c r="C1509" i="1"/>
  <c r="B1509" i="1" s="1"/>
  <c r="A1509" i="1"/>
  <c r="E1508" i="1"/>
  <c r="C1508" i="1"/>
  <c r="B1508" i="1" s="1"/>
  <c r="A1508" i="1"/>
  <c r="E1507" i="1"/>
  <c r="C1507" i="1"/>
  <c r="B1507" i="1" s="1"/>
  <c r="A1507" i="1"/>
  <c r="E1506" i="1"/>
  <c r="C1506" i="1"/>
  <c r="B1506" i="1" s="1"/>
  <c r="A1506" i="1"/>
  <c r="E1505" i="1"/>
  <c r="C1505" i="1"/>
  <c r="B1505" i="1" s="1"/>
  <c r="A1505" i="1"/>
  <c r="E1504" i="1"/>
  <c r="C1504" i="1"/>
  <c r="B1504" i="1" s="1"/>
  <c r="A1504" i="1"/>
  <c r="E1503" i="1"/>
  <c r="C1503" i="1"/>
  <c r="B1503" i="1" s="1"/>
  <c r="A1503" i="1"/>
  <c r="E1502" i="1"/>
  <c r="C1502" i="1"/>
  <c r="B1502" i="1" s="1"/>
  <c r="A1502" i="1"/>
  <c r="E1501" i="1"/>
  <c r="C1501" i="1"/>
  <c r="B1501" i="1" s="1"/>
  <c r="A1501" i="1"/>
  <c r="E1500" i="1"/>
  <c r="C1500" i="1"/>
  <c r="B1500" i="1" s="1"/>
  <c r="A1500" i="1"/>
  <c r="E1499" i="1"/>
  <c r="C1499" i="1"/>
  <c r="B1499" i="1" s="1"/>
  <c r="A1499" i="1"/>
  <c r="E1498" i="1"/>
  <c r="C1498" i="1"/>
  <c r="B1498" i="1" s="1"/>
  <c r="A1498" i="1"/>
  <c r="E1497" i="1"/>
  <c r="C1497" i="1"/>
  <c r="B1497" i="1" s="1"/>
  <c r="A1497" i="1"/>
  <c r="E1496" i="1"/>
  <c r="C1496" i="1"/>
  <c r="B1496" i="1" s="1"/>
  <c r="A1496" i="1"/>
  <c r="E1495" i="1"/>
  <c r="C1495" i="1"/>
  <c r="B1495" i="1" s="1"/>
  <c r="A1495" i="1"/>
  <c r="E1494" i="1"/>
  <c r="C1494" i="1"/>
  <c r="B1494" i="1" s="1"/>
  <c r="A1494" i="1"/>
  <c r="E1493" i="1"/>
  <c r="C1493" i="1"/>
  <c r="B1493" i="1" s="1"/>
  <c r="A1493" i="1"/>
  <c r="E1492" i="1"/>
  <c r="C1492" i="1"/>
  <c r="B1492" i="1" s="1"/>
  <c r="A1492" i="1"/>
  <c r="E1491" i="1"/>
  <c r="C1491" i="1"/>
  <c r="B1491" i="1" s="1"/>
  <c r="A1491" i="1"/>
  <c r="E1490" i="1"/>
  <c r="C1490" i="1"/>
  <c r="B1490" i="1" s="1"/>
  <c r="A1490" i="1"/>
  <c r="E1489" i="1"/>
  <c r="C1489" i="1"/>
  <c r="B1489" i="1" s="1"/>
  <c r="A1489" i="1"/>
  <c r="E1488" i="1"/>
  <c r="C1488" i="1"/>
  <c r="B1488" i="1" s="1"/>
  <c r="A1488" i="1"/>
  <c r="E1487" i="1"/>
  <c r="C1487" i="1"/>
  <c r="B1487" i="1" s="1"/>
  <c r="A1487" i="1"/>
  <c r="E1486" i="1"/>
  <c r="C1486" i="1"/>
  <c r="B1486" i="1" s="1"/>
  <c r="A1486" i="1"/>
  <c r="E1485" i="1"/>
  <c r="C1485" i="1"/>
  <c r="B1485" i="1" s="1"/>
  <c r="A1485" i="1"/>
  <c r="E1484" i="1"/>
  <c r="C1484" i="1"/>
  <c r="B1484" i="1" s="1"/>
  <c r="A1484" i="1"/>
  <c r="E1483" i="1"/>
  <c r="C1483" i="1"/>
  <c r="B1483" i="1" s="1"/>
  <c r="A1483" i="1"/>
  <c r="E1482" i="1"/>
  <c r="C1482" i="1"/>
  <c r="B1482" i="1" s="1"/>
  <c r="A1482" i="1"/>
  <c r="E1481" i="1"/>
  <c r="C1481" i="1"/>
  <c r="B1481" i="1" s="1"/>
  <c r="A1481" i="1"/>
  <c r="E1480" i="1"/>
  <c r="C1480" i="1"/>
  <c r="B1480" i="1" s="1"/>
  <c r="A1480" i="1"/>
  <c r="E1479" i="1"/>
  <c r="C1479" i="1"/>
  <c r="B1479" i="1" s="1"/>
  <c r="A1479" i="1"/>
  <c r="E1478" i="1"/>
  <c r="C1478" i="1"/>
  <c r="B1478" i="1" s="1"/>
  <c r="A1478" i="1"/>
  <c r="E1477" i="1"/>
  <c r="C1477" i="1"/>
  <c r="B1477" i="1" s="1"/>
  <c r="A1477" i="1"/>
  <c r="E1476" i="1"/>
  <c r="C1476" i="1"/>
  <c r="B1476" i="1" s="1"/>
  <c r="A1476" i="1"/>
  <c r="E1475" i="1"/>
  <c r="C1475" i="1"/>
  <c r="B1475" i="1" s="1"/>
  <c r="A1475" i="1"/>
  <c r="E1474" i="1"/>
  <c r="C1474" i="1"/>
  <c r="B1474" i="1" s="1"/>
  <c r="E1473" i="1"/>
  <c r="C1473" i="1"/>
  <c r="B1473" i="1" s="1"/>
  <c r="E1472" i="1"/>
  <c r="C1472" i="1"/>
  <c r="B1472" i="1" s="1"/>
  <c r="E1471" i="1"/>
  <c r="C1471" i="1"/>
  <c r="B1471" i="1" s="1"/>
  <c r="E1470" i="1"/>
  <c r="C1470" i="1"/>
  <c r="B1470" i="1" s="1"/>
  <c r="A1470" i="1"/>
  <c r="E1469" i="1"/>
  <c r="C1469" i="1"/>
  <c r="B1469" i="1" s="1"/>
  <c r="A1469" i="1"/>
  <c r="E1468" i="1"/>
  <c r="C1468" i="1"/>
  <c r="B1468" i="1" s="1"/>
  <c r="A1468" i="1"/>
  <c r="E1467" i="1"/>
  <c r="C1467" i="1"/>
  <c r="B1467" i="1" s="1"/>
  <c r="A1467" i="1"/>
  <c r="E1466" i="1"/>
  <c r="C1466" i="1"/>
  <c r="B1466" i="1" s="1"/>
  <c r="E1465" i="1"/>
  <c r="C1465" i="1"/>
  <c r="B1465" i="1" s="1"/>
  <c r="E1464" i="1"/>
  <c r="C1464" i="1"/>
  <c r="B1464" i="1" s="1"/>
  <c r="A1464" i="1"/>
  <c r="E1463" i="1"/>
  <c r="C1463" i="1"/>
  <c r="B1463" i="1" s="1"/>
  <c r="A1463" i="1"/>
  <c r="E1462" i="1"/>
  <c r="C1462" i="1"/>
  <c r="B1462" i="1" s="1"/>
  <c r="E1461" i="1"/>
  <c r="C1461" i="1"/>
  <c r="B1461" i="1" s="1"/>
  <c r="E1460" i="1"/>
  <c r="C1460" i="1"/>
  <c r="B1460" i="1" s="1"/>
  <c r="E1459" i="1"/>
  <c r="AG1459" i="1" s="1"/>
  <c r="C1459" i="1"/>
  <c r="B1459" i="1" s="1"/>
  <c r="E1458" i="1"/>
  <c r="C1458" i="1"/>
  <c r="B1458" i="1" s="1"/>
  <c r="E1457" i="1"/>
  <c r="C1457" i="1"/>
  <c r="B1457" i="1" s="1"/>
  <c r="E1456" i="1"/>
  <c r="C1456" i="1"/>
  <c r="B1456" i="1" s="1"/>
  <c r="E1455" i="1"/>
  <c r="C1455" i="1"/>
  <c r="B1455" i="1" s="1"/>
  <c r="E1454" i="1"/>
  <c r="C1454" i="1"/>
  <c r="B1454" i="1" s="1"/>
  <c r="E1453" i="1"/>
  <c r="C1453" i="1"/>
  <c r="B1453" i="1" s="1"/>
  <c r="E1452" i="1"/>
  <c r="C1452" i="1"/>
  <c r="B1452" i="1" s="1"/>
  <c r="E1451" i="1"/>
  <c r="C1451" i="1"/>
  <c r="B1451" i="1" s="1"/>
  <c r="E1450" i="1"/>
  <c r="C1450" i="1"/>
  <c r="B1450" i="1" s="1"/>
  <c r="E1449" i="1"/>
  <c r="C1449" i="1"/>
  <c r="B1449" i="1" s="1"/>
  <c r="E1448" i="1"/>
  <c r="C1448" i="1"/>
  <c r="B1448" i="1" s="1"/>
  <c r="E1447" i="1"/>
  <c r="C1447" i="1"/>
  <c r="B1447" i="1" s="1"/>
  <c r="E1446" i="1"/>
  <c r="C1446" i="1"/>
  <c r="B1446" i="1" s="1"/>
  <c r="E1445" i="1"/>
  <c r="C1445" i="1"/>
  <c r="B1445" i="1" s="1"/>
  <c r="E1444" i="1"/>
  <c r="AJ1444" i="1" s="1"/>
  <c r="C1444" i="1"/>
  <c r="B1444" i="1" s="1"/>
  <c r="E1443" i="1"/>
  <c r="C1443" i="1"/>
  <c r="B1443" i="1" s="1"/>
  <c r="E1442" i="1"/>
  <c r="C1442" i="1"/>
  <c r="B1442" i="1" s="1"/>
  <c r="E1441" i="1"/>
  <c r="C1441" i="1"/>
  <c r="B1441" i="1" s="1"/>
  <c r="A1441" i="1"/>
  <c r="E1440" i="1"/>
  <c r="C1440" i="1"/>
  <c r="B1440" i="1" s="1"/>
  <c r="A1440" i="1"/>
  <c r="E1439" i="1"/>
  <c r="C1439" i="1"/>
  <c r="B1439" i="1" s="1"/>
  <c r="A1439" i="1"/>
  <c r="E1438" i="1"/>
  <c r="C1438" i="1"/>
  <c r="B1438" i="1" s="1"/>
  <c r="A1438" i="1"/>
  <c r="E1437" i="1"/>
  <c r="C1437" i="1"/>
  <c r="B1437" i="1" s="1"/>
  <c r="A1437" i="1"/>
  <c r="E1436" i="1"/>
  <c r="C1436" i="1"/>
  <c r="B1436" i="1" s="1"/>
  <c r="A1436" i="1"/>
  <c r="E1435" i="1"/>
  <c r="H1435" i="1" s="1"/>
  <c r="C1435" i="1"/>
  <c r="B1435" i="1" s="1"/>
  <c r="E1434" i="1"/>
  <c r="C1434" i="1"/>
  <c r="B1434" i="1" s="1"/>
  <c r="E1433" i="1"/>
  <c r="H1433" i="1" s="1"/>
  <c r="C1433" i="1"/>
  <c r="B1433" i="1" s="1"/>
  <c r="E1432" i="1"/>
  <c r="C1432" i="1"/>
  <c r="B1432" i="1" s="1"/>
  <c r="E1431" i="1"/>
  <c r="C1431" i="1"/>
  <c r="B1431" i="1" s="1"/>
  <c r="E1430" i="1"/>
  <c r="C1430" i="1"/>
  <c r="B1430" i="1" s="1"/>
  <c r="E1429" i="1"/>
  <c r="C1429" i="1"/>
  <c r="B1429" i="1" s="1"/>
  <c r="E1428" i="1"/>
  <c r="C1428" i="1"/>
  <c r="B1428" i="1" s="1"/>
  <c r="E1427" i="1"/>
  <c r="C1427" i="1"/>
  <c r="B1427" i="1" s="1"/>
  <c r="E1426" i="1"/>
  <c r="C1426" i="1"/>
  <c r="B1426" i="1" s="1"/>
  <c r="E1425" i="1"/>
  <c r="H1425" i="1" s="1"/>
  <c r="C1425" i="1"/>
  <c r="B1425" i="1" s="1"/>
  <c r="E1424" i="1"/>
  <c r="C1424" i="1"/>
  <c r="B1424" i="1" s="1"/>
  <c r="E1423" i="1"/>
  <c r="C1423" i="1"/>
  <c r="B1423" i="1" s="1"/>
  <c r="E1422" i="1"/>
  <c r="C1422" i="1"/>
  <c r="B1422" i="1" s="1"/>
  <c r="E1421" i="1"/>
  <c r="C1421" i="1"/>
  <c r="B1421" i="1" s="1"/>
  <c r="E1420" i="1"/>
  <c r="C1420" i="1"/>
  <c r="B1420" i="1" s="1"/>
  <c r="E1419" i="1"/>
  <c r="C1419" i="1"/>
  <c r="B1419" i="1" s="1"/>
  <c r="E1418" i="1"/>
  <c r="C1418" i="1"/>
  <c r="B1418" i="1" s="1"/>
  <c r="A1418" i="1"/>
  <c r="E1417" i="1"/>
  <c r="C1417" i="1"/>
  <c r="B1417" i="1" s="1"/>
  <c r="A1417" i="1"/>
  <c r="E1416" i="1"/>
  <c r="C1416" i="1"/>
  <c r="B1416" i="1" s="1"/>
  <c r="A1416" i="1"/>
  <c r="E1415" i="1"/>
  <c r="C1415" i="1"/>
  <c r="B1415" i="1" s="1"/>
  <c r="A1415" i="1"/>
  <c r="E1414" i="1"/>
  <c r="C1414" i="1"/>
  <c r="B1414" i="1" s="1"/>
  <c r="A1414" i="1"/>
  <c r="E1413" i="1"/>
  <c r="C1413" i="1"/>
  <c r="B1413" i="1" s="1"/>
  <c r="A1413" i="1"/>
  <c r="E1412" i="1"/>
  <c r="C1412" i="1"/>
  <c r="B1412" i="1" s="1"/>
  <c r="A1412" i="1"/>
  <c r="E1411" i="1"/>
  <c r="C1411" i="1"/>
  <c r="B1411" i="1" s="1"/>
  <c r="A1411" i="1"/>
  <c r="E1410" i="1"/>
  <c r="C1410" i="1"/>
  <c r="B1410" i="1" s="1"/>
  <c r="A1410" i="1"/>
  <c r="E1409" i="1"/>
  <c r="C1409" i="1"/>
  <c r="B1409" i="1" s="1"/>
  <c r="A1409" i="1"/>
  <c r="E1408" i="1"/>
  <c r="C1408" i="1"/>
  <c r="B1408" i="1" s="1"/>
  <c r="A1408" i="1"/>
  <c r="E1407" i="1"/>
  <c r="H1407" i="1" s="1"/>
  <c r="C1407" i="1"/>
  <c r="B1407" i="1" s="1"/>
  <c r="A1407" i="1"/>
  <c r="E1406" i="1"/>
  <c r="C1406" i="1"/>
  <c r="B1406" i="1" s="1"/>
  <c r="A1406" i="1"/>
  <c r="E1405" i="1"/>
  <c r="C1405" i="1"/>
  <c r="B1405" i="1" s="1"/>
  <c r="A1405" i="1"/>
  <c r="E1404" i="1"/>
  <c r="C1404" i="1"/>
  <c r="B1404" i="1" s="1"/>
  <c r="A1404" i="1"/>
  <c r="E1403" i="1"/>
  <c r="C1403" i="1"/>
  <c r="B1403" i="1" s="1"/>
  <c r="A1403" i="1"/>
  <c r="E1402" i="1"/>
  <c r="C1402" i="1"/>
  <c r="B1402" i="1" s="1"/>
  <c r="A1402" i="1"/>
  <c r="E1401" i="1"/>
  <c r="C1401" i="1"/>
  <c r="B1401" i="1" s="1"/>
  <c r="A1401" i="1"/>
  <c r="E1400" i="1"/>
  <c r="H1400" i="1" s="1"/>
  <c r="C1400" i="1"/>
  <c r="B1400" i="1" s="1"/>
  <c r="A1400" i="1"/>
  <c r="E1399" i="1"/>
  <c r="C1399" i="1"/>
  <c r="B1399" i="1" s="1"/>
  <c r="A1399" i="1"/>
  <c r="E1398" i="1"/>
  <c r="C1398" i="1"/>
  <c r="B1398" i="1" s="1"/>
  <c r="A1398" i="1"/>
  <c r="E1397" i="1"/>
  <c r="C1397" i="1"/>
  <c r="B1397" i="1" s="1"/>
  <c r="A1397" i="1"/>
  <c r="E1396" i="1"/>
  <c r="C1396" i="1"/>
  <c r="B1396" i="1" s="1"/>
  <c r="A1396" i="1"/>
  <c r="E1395" i="1"/>
  <c r="H1395" i="1" s="1"/>
  <c r="C1395" i="1"/>
  <c r="B1395" i="1" s="1"/>
  <c r="A1395" i="1"/>
  <c r="E1394" i="1"/>
  <c r="C1394" i="1"/>
  <c r="B1394" i="1" s="1"/>
  <c r="A1394" i="1"/>
  <c r="E1393" i="1"/>
  <c r="C1393" i="1"/>
  <c r="B1393" i="1" s="1"/>
  <c r="A1393" i="1"/>
  <c r="E1392" i="1"/>
  <c r="C1392" i="1"/>
  <c r="B1392" i="1" s="1"/>
  <c r="A1392" i="1"/>
  <c r="E1391" i="1"/>
  <c r="C1391" i="1"/>
  <c r="B1391" i="1" s="1"/>
  <c r="A1391" i="1"/>
  <c r="E1390" i="1"/>
  <c r="C1390" i="1"/>
  <c r="B1390" i="1" s="1"/>
  <c r="A1390" i="1"/>
  <c r="E1389" i="1"/>
  <c r="C1389" i="1"/>
  <c r="B1389" i="1" s="1"/>
  <c r="A1389" i="1"/>
  <c r="E1388" i="1"/>
  <c r="C1388" i="1"/>
  <c r="B1388" i="1" s="1"/>
  <c r="A1388" i="1"/>
  <c r="E1387" i="1"/>
  <c r="C1387" i="1"/>
  <c r="B1387" i="1" s="1"/>
  <c r="A1387" i="1"/>
  <c r="E1386" i="1"/>
  <c r="C1386" i="1"/>
  <c r="B1386" i="1" s="1"/>
  <c r="A1386" i="1"/>
  <c r="E1385" i="1"/>
  <c r="C1385" i="1"/>
  <c r="B1385" i="1" s="1"/>
  <c r="A1385" i="1"/>
  <c r="E1384" i="1"/>
  <c r="G1384" i="1" s="1"/>
  <c r="C1384" i="1"/>
  <c r="B1384" i="1" s="1"/>
  <c r="A1384" i="1"/>
  <c r="E1383" i="1"/>
  <c r="C1383" i="1"/>
  <c r="B1383" i="1" s="1"/>
  <c r="A1383" i="1"/>
  <c r="E1382" i="1"/>
  <c r="C1382" i="1"/>
  <c r="B1382" i="1" s="1"/>
  <c r="A1382" i="1"/>
  <c r="E1381" i="1"/>
  <c r="C1381" i="1"/>
  <c r="B1381" i="1" s="1"/>
  <c r="A1381" i="1"/>
  <c r="E1380" i="1"/>
  <c r="C1380" i="1"/>
  <c r="B1380" i="1" s="1"/>
  <c r="A1380" i="1"/>
  <c r="E1379" i="1"/>
  <c r="C1379" i="1"/>
  <c r="B1379" i="1" s="1"/>
  <c r="A1379" i="1"/>
  <c r="E1378" i="1"/>
  <c r="C1378" i="1"/>
  <c r="B1378" i="1" s="1"/>
  <c r="A1378" i="1"/>
  <c r="E1377" i="1"/>
  <c r="C1377" i="1"/>
  <c r="B1377" i="1" s="1"/>
  <c r="A1377" i="1"/>
  <c r="E1376" i="1"/>
  <c r="G1376" i="1" s="1"/>
  <c r="C1376" i="1"/>
  <c r="B1376" i="1" s="1"/>
  <c r="A1376" i="1"/>
  <c r="E1375" i="1"/>
  <c r="C1375" i="1"/>
  <c r="B1375" i="1" s="1"/>
  <c r="A1375" i="1"/>
  <c r="E1374" i="1"/>
  <c r="C1374" i="1"/>
  <c r="B1374" i="1" s="1"/>
  <c r="A1374" i="1"/>
  <c r="E1373" i="1"/>
  <c r="C1373" i="1"/>
  <c r="B1373" i="1" s="1"/>
  <c r="A1373" i="1"/>
  <c r="E1372" i="1"/>
  <c r="C1372" i="1"/>
  <c r="B1372" i="1" s="1"/>
  <c r="A1372" i="1"/>
  <c r="E1371" i="1"/>
  <c r="H1371" i="1" s="1"/>
  <c r="C1371" i="1"/>
  <c r="B1371" i="1" s="1"/>
  <c r="A1371" i="1"/>
  <c r="E1370" i="1"/>
  <c r="C1370" i="1"/>
  <c r="B1370" i="1" s="1"/>
  <c r="A1370" i="1"/>
  <c r="E1369" i="1"/>
  <c r="C1369" i="1"/>
  <c r="B1369" i="1" s="1"/>
  <c r="A1369" i="1"/>
  <c r="E1368" i="1"/>
  <c r="C1368" i="1"/>
  <c r="B1368" i="1" s="1"/>
  <c r="A1368" i="1"/>
  <c r="E1367" i="1"/>
  <c r="C1367" i="1"/>
  <c r="B1367" i="1" s="1"/>
  <c r="A1367" i="1"/>
  <c r="E1366" i="1"/>
  <c r="C1366" i="1"/>
  <c r="B1366" i="1" s="1"/>
  <c r="A1366" i="1"/>
  <c r="E1365" i="1"/>
  <c r="C1365" i="1"/>
  <c r="B1365" i="1" s="1"/>
  <c r="A1365" i="1"/>
  <c r="E1364" i="1"/>
  <c r="C1364" i="1"/>
  <c r="B1364" i="1" s="1"/>
  <c r="A1364" i="1"/>
  <c r="E1363" i="1"/>
  <c r="C1363" i="1"/>
  <c r="B1363" i="1" s="1"/>
  <c r="A1363" i="1"/>
  <c r="E1362" i="1"/>
  <c r="C1362" i="1"/>
  <c r="B1362" i="1" s="1"/>
  <c r="A1362" i="1"/>
  <c r="E1361" i="1"/>
  <c r="C1361" i="1"/>
  <c r="B1361" i="1" s="1"/>
  <c r="A1361" i="1"/>
  <c r="E1360" i="1"/>
  <c r="C1360" i="1"/>
  <c r="B1360" i="1" s="1"/>
  <c r="A1360" i="1"/>
  <c r="E1359" i="1"/>
  <c r="C1359" i="1"/>
  <c r="B1359" i="1" s="1"/>
  <c r="A1359" i="1"/>
  <c r="E1358" i="1"/>
  <c r="C1358" i="1"/>
  <c r="B1358" i="1" s="1"/>
  <c r="A1358" i="1"/>
  <c r="E1357" i="1"/>
  <c r="C1357" i="1"/>
  <c r="B1357" i="1" s="1"/>
  <c r="A1357" i="1"/>
  <c r="E1356" i="1"/>
  <c r="C1356" i="1"/>
  <c r="B1356" i="1" s="1"/>
  <c r="A1356" i="1"/>
  <c r="E1355" i="1"/>
  <c r="C1355" i="1"/>
  <c r="B1355" i="1" s="1"/>
  <c r="A1355" i="1"/>
  <c r="E1354" i="1"/>
  <c r="C1354" i="1"/>
  <c r="B1354" i="1" s="1"/>
  <c r="A1354" i="1"/>
  <c r="E1353" i="1"/>
  <c r="C1353" i="1"/>
  <c r="B1353" i="1" s="1"/>
  <c r="A1353" i="1"/>
  <c r="E1352" i="1"/>
  <c r="C1352" i="1"/>
  <c r="B1352" i="1" s="1"/>
  <c r="A1352" i="1"/>
  <c r="E1351" i="1"/>
  <c r="C1351" i="1"/>
  <c r="B1351" i="1" s="1"/>
  <c r="A1351" i="1"/>
  <c r="E1350" i="1"/>
  <c r="C1350" i="1"/>
  <c r="B1350" i="1" s="1"/>
  <c r="A1350" i="1"/>
  <c r="E1349" i="1"/>
  <c r="C1349" i="1"/>
  <c r="B1349" i="1" s="1"/>
  <c r="A1349" i="1"/>
  <c r="E1348" i="1"/>
  <c r="C1348" i="1"/>
  <c r="B1348" i="1" s="1"/>
  <c r="A1348" i="1"/>
  <c r="E1347" i="1"/>
  <c r="C1347" i="1"/>
  <c r="B1347" i="1" s="1"/>
  <c r="A1347" i="1"/>
  <c r="E1346" i="1"/>
  <c r="C1346" i="1"/>
  <c r="B1346" i="1" s="1"/>
  <c r="A1346" i="1"/>
  <c r="E1345" i="1"/>
  <c r="C1345" i="1"/>
  <c r="B1345" i="1" s="1"/>
  <c r="A1345" i="1"/>
  <c r="E1344" i="1"/>
  <c r="C1344" i="1"/>
  <c r="B1344" i="1" s="1"/>
  <c r="A1344" i="1"/>
  <c r="E1343" i="1"/>
  <c r="C1343" i="1"/>
  <c r="B1343" i="1" s="1"/>
  <c r="A1343" i="1"/>
  <c r="E1342" i="1"/>
  <c r="C1342" i="1"/>
  <c r="B1342" i="1" s="1"/>
  <c r="A1342" i="1"/>
  <c r="E1341" i="1"/>
  <c r="C1341" i="1"/>
  <c r="B1341" i="1" s="1"/>
  <c r="A1341" i="1"/>
  <c r="E1340" i="1"/>
  <c r="C1340" i="1"/>
  <c r="B1340" i="1" s="1"/>
  <c r="A1340" i="1"/>
  <c r="E1339" i="1"/>
  <c r="C1339" i="1"/>
  <c r="B1339" i="1" s="1"/>
  <c r="A1339" i="1"/>
  <c r="E1338" i="1"/>
  <c r="C1338" i="1"/>
  <c r="B1338" i="1" s="1"/>
  <c r="A1338" i="1"/>
  <c r="E1337" i="1"/>
  <c r="C1337" i="1"/>
  <c r="B1337" i="1" s="1"/>
  <c r="A1337" i="1"/>
  <c r="E1336" i="1"/>
  <c r="C1336" i="1"/>
  <c r="B1336" i="1" s="1"/>
  <c r="A1336" i="1"/>
  <c r="E1335" i="1"/>
  <c r="C1335" i="1"/>
  <c r="B1335" i="1" s="1"/>
  <c r="A1335" i="1"/>
  <c r="E1334" i="1"/>
  <c r="C1334" i="1"/>
  <c r="B1334" i="1" s="1"/>
  <c r="A1334" i="1"/>
  <c r="E1333" i="1"/>
  <c r="C1333" i="1"/>
  <c r="B1333" i="1" s="1"/>
  <c r="A1333" i="1"/>
  <c r="E1332" i="1"/>
  <c r="C1332" i="1"/>
  <c r="B1332" i="1" s="1"/>
  <c r="A1332" i="1"/>
  <c r="E1331" i="1"/>
  <c r="C1331" i="1"/>
  <c r="B1331" i="1" s="1"/>
  <c r="A1331" i="1"/>
  <c r="E1330" i="1"/>
  <c r="C1330" i="1"/>
  <c r="B1330" i="1" s="1"/>
  <c r="A1330" i="1"/>
  <c r="E1329" i="1"/>
  <c r="C1329" i="1"/>
  <c r="B1329" i="1" s="1"/>
  <c r="A1329" i="1"/>
  <c r="E1328" i="1"/>
  <c r="C1328" i="1"/>
  <c r="B1328" i="1" s="1"/>
  <c r="A1328" i="1"/>
  <c r="E1327" i="1"/>
  <c r="C1327" i="1"/>
  <c r="B1327" i="1" s="1"/>
  <c r="A1327" i="1"/>
  <c r="E1326" i="1"/>
  <c r="C1326" i="1"/>
  <c r="B1326" i="1" s="1"/>
  <c r="A1326" i="1"/>
  <c r="E1325" i="1"/>
  <c r="C1325" i="1"/>
  <c r="B1325" i="1" s="1"/>
  <c r="A1325" i="1"/>
  <c r="E1324" i="1"/>
  <c r="C1324" i="1"/>
  <c r="B1324" i="1" s="1"/>
  <c r="A1324" i="1"/>
  <c r="E1323" i="1"/>
  <c r="C1323" i="1"/>
  <c r="B1323" i="1" s="1"/>
  <c r="A1323" i="1"/>
  <c r="E1322" i="1"/>
  <c r="C1322" i="1"/>
  <c r="B1322" i="1" s="1"/>
  <c r="A1322" i="1"/>
  <c r="E1321" i="1"/>
  <c r="C1321" i="1"/>
  <c r="B1321" i="1" s="1"/>
  <c r="A1321" i="1"/>
  <c r="E1320" i="1"/>
  <c r="C1320" i="1"/>
  <c r="B1320" i="1" s="1"/>
  <c r="A1320" i="1"/>
  <c r="E1319" i="1"/>
  <c r="C1319" i="1"/>
  <c r="B1319" i="1" s="1"/>
  <c r="E1318" i="1"/>
  <c r="C1318" i="1"/>
  <c r="B1318" i="1" s="1"/>
  <c r="E1317" i="1"/>
  <c r="C1317" i="1"/>
  <c r="B1317" i="1" s="1"/>
  <c r="E1316" i="1"/>
  <c r="C1316" i="1"/>
  <c r="B1316" i="1" s="1"/>
  <c r="E1315" i="1"/>
  <c r="C1315" i="1"/>
  <c r="B1315" i="1" s="1"/>
  <c r="E1314" i="1"/>
  <c r="C1314" i="1"/>
  <c r="B1314" i="1" s="1"/>
  <c r="E1313" i="1"/>
  <c r="C1313" i="1"/>
  <c r="B1313" i="1" s="1"/>
  <c r="E1312" i="1"/>
  <c r="C1312" i="1"/>
  <c r="B1312" i="1" s="1"/>
  <c r="E1311" i="1"/>
  <c r="C1311" i="1"/>
  <c r="B1311" i="1" s="1"/>
  <c r="E1310" i="1"/>
  <c r="C1310" i="1"/>
  <c r="B1310" i="1" s="1"/>
  <c r="E1309" i="1"/>
  <c r="C1309" i="1"/>
  <c r="B1309" i="1" s="1"/>
  <c r="E1308" i="1"/>
  <c r="C1308" i="1"/>
  <c r="B1308" i="1" s="1"/>
  <c r="E1307" i="1"/>
  <c r="C1307" i="1"/>
  <c r="B1307" i="1" s="1"/>
  <c r="E1306" i="1"/>
  <c r="C1306" i="1"/>
  <c r="B1306" i="1" s="1"/>
  <c r="A1306" i="1"/>
  <c r="E1305" i="1"/>
  <c r="C1305" i="1"/>
  <c r="B1305" i="1" s="1"/>
  <c r="A1305" i="1"/>
  <c r="E1304" i="1"/>
  <c r="C1304" i="1"/>
  <c r="B1304" i="1" s="1"/>
  <c r="A1304" i="1"/>
  <c r="E1303" i="1"/>
  <c r="C1303" i="1"/>
  <c r="B1303" i="1" s="1"/>
  <c r="A1303" i="1"/>
  <c r="E1302" i="1"/>
  <c r="C1302" i="1"/>
  <c r="B1302" i="1" s="1"/>
  <c r="A1302" i="1"/>
  <c r="E1301" i="1"/>
  <c r="C1301" i="1"/>
  <c r="B1301" i="1" s="1"/>
  <c r="A1301" i="1"/>
  <c r="E1300" i="1"/>
  <c r="H1300" i="1" s="1"/>
  <c r="C1300" i="1"/>
  <c r="B1300" i="1" s="1"/>
  <c r="A1300" i="1"/>
  <c r="E1299" i="1"/>
  <c r="C1299" i="1"/>
  <c r="B1299" i="1" s="1"/>
  <c r="A1299" i="1"/>
  <c r="E1298" i="1"/>
  <c r="C1298" i="1"/>
  <c r="B1298" i="1" s="1"/>
  <c r="A1298" i="1"/>
  <c r="E1297" i="1"/>
  <c r="C1297" i="1"/>
  <c r="B1297" i="1" s="1"/>
  <c r="A1297" i="1"/>
  <c r="E1296" i="1"/>
  <c r="C1296" i="1"/>
  <c r="B1296" i="1" s="1"/>
  <c r="A1296" i="1"/>
  <c r="E1295" i="1"/>
  <c r="C1295" i="1"/>
  <c r="B1295" i="1" s="1"/>
  <c r="A1295" i="1"/>
  <c r="E1294" i="1"/>
  <c r="C1294" i="1"/>
  <c r="B1294" i="1" s="1"/>
  <c r="A1294" i="1"/>
  <c r="E1293" i="1"/>
  <c r="C1293" i="1"/>
  <c r="B1293" i="1" s="1"/>
  <c r="A1293" i="1"/>
  <c r="E1292" i="1"/>
  <c r="H1292" i="1" s="1"/>
  <c r="C1292" i="1"/>
  <c r="B1292" i="1" s="1"/>
  <c r="A1292" i="1"/>
  <c r="E1291" i="1"/>
  <c r="C1291" i="1"/>
  <c r="B1291" i="1" s="1"/>
  <c r="A1291" i="1"/>
  <c r="E1290" i="1"/>
  <c r="C1290" i="1"/>
  <c r="B1290" i="1" s="1"/>
  <c r="A1290" i="1"/>
  <c r="E1289" i="1"/>
  <c r="C1289" i="1"/>
  <c r="B1289" i="1" s="1"/>
  <c r="A1289" i="1"/>
  <c r="E1288" i="1"/>
  <c r="C1288" i="1"/>
  <c r="B1288" i="1" s="1"/>
  <c r="A1288" i="1"/>
  <c r="E1287" i="1"/>
  <c r="C1287" i="1"/>
  <c r="B1287" i="1" s="1"/>
  <c r="A1287" i="1"/>
  <c r="E1286" i="1"/>
  <c r="C1286" i="1"/>
  <c r="B1286" i="1" s="1"/>
  <c r="A1286" i="1"/>
  <c r="E1285" i="1"/>
  <c r="C1285" i="1"/>
  <c r="B1285" i="1" s="1"/>
  <c r="A1285" i="1"/>
  <c r="E1284" i="1"/>
  <c r="H1284" i="1" s="1"/>
  <c r="C1284" i="1"/>
  <c r="B1284" i="1" s="1"/>
  <c r="A1284" i="1"/>
  <c r="E1283" i="1"/>
  <c r="C1283" i="1"/>
  <c r="B1283" i="1" s="1"/>
  <c r="A1283" i="1"/>
  <c r="E1282" i="1"/>
  <c r="C1282" i="1"/>
  <c r="B1282" i="1" s="1"/>
  <c r="A1282" i="1"/>
  <c r="E1281" i="1"/>
  <c r="C1281" i="1"/>
  <c r="B1281" i="1" s="1"/>
  <c r="A1281" i="1"/>
  <c r="E1280" i="1"/>
  <c r="C1280" i="1"/>
  <c r="B1280" i="1" s="1"/>
  <c r="A1280" i="1"/>
  <c r="E1279" i="1"/>
  <c r="C1279" i="1"/>
  <c r="B1279" i="1" s="1"/>
  <c r="A1279" i="1"/>
  <c r="E1278" i="1"/>
  <c r="C1278" i="1"/>
  <c r="B1278" i="1" s="1"/>
  <c r="A1278" i="1"/>
  <c r="E1277" i="1"/>
  <c r="C1277" i="1"/>
  <c r="B1277" i="1" s="1"/>
  <c r="A1277" i="1"/>
  <c r="E1276" i="1"/>
  <c r="H1276" i="1" s="1"/>
  <c r="C1276" i="1"/>
  <c r="B1276" i="1" s="1"/>
  <c r="A1276" i="1"/>
  <c r="E1275" i="1"/>
  <c r="C1275" i="1"/>
  <c r="B1275" i="1" s="1"/>
  <c r="A1275" i="1"/>
  <c r="E1274" i="1"/>
  <c r="C1274" i="1"/>
  <c r="B1274" i="1" s="1"/>
  <c r="A1274" i="1"/>
  <c r="E1273" i="1"/>
  <c r="C1273" i="1"/>
  <c r="B1273" i="1" s="1"/>
  <c r="A1273" i="1"/>
  <c r="E1272" i="1"/>
  <c r="C1272" i="1"/>
  <c r="B1272" i="1" s="1"/>
  <c r="A1272" i="1"/>
  <c r="E1271" i="1"/>
  <c r="C1271" i="1"/>
  <c r="B1271" i="1" s="1"/>
  <c r="A1271" i="1"/>
  <c r="E1270" i="1"/>
  <c r="C1270" i="1"/>
  <c r="B1270" i="1" s="1"/>
  <c r="A1270" i="1"/>
  <c r="E1269" i="1"/>
  <c r="C1269" i="1"/>
  <c r="B1269" i="1" s="1"/>
  <c r="A1269" i="1"/>
  <c r="E1268" i="1"/>
  <c r="H1268" i="1" s="1"/>
  <c r="C1268" i="1"/>
  <c r="B1268" i="1" s="1"/>
  <c r="A1268" i="1"/>
  <c r="E1267" i="1"/>
  <c r="C1267" i="1"/>
  <c r="B1267" i="1" s="1"/>
  <c r="E1266" i="1"/>
  <c r="C1266" i="1"/>
  <c r="B1266" i="1" s="1"/>
  <c r="E1265" i="1"/>
  <c r="C1265" i="1"/>
  <c r="B1265" i="1" s="1"/>
  <c r="E1264" i="1"/>
  <c r="G1264" i="1" s="1"/>
  <c r="C1264" i="1"/>
  <c r="B1264" i="1" s="1"/>
  <c r="E1263" i="1"/>
  <c r="C1263" i="1"/>
  <c r="B1263" i="1" s="1"/>
  <c r="E1262" i="1"/>
  <c r="C1262" i="1"/>
  <c r="B1262" i="1" s="1"/>
  <c r="E1261" i="1"/>
  <c r="C1261" i="1"/>
  <c r="B1261" i="1" s="1"/>
  <c r="E1260" i="1"/>
  <c r="C1260" i="1"/>
  <c r="B1260" i="1" s="1"/>
  <c r="E1259" i="1"/>
  <c r="C1259" i="1"/>
  <c r="B1259" i="1" s="1"/>
  <c r="E1258" i="1"/>
  <c r="C1258" i="1"/>
  <c r="B1258" i="1" s="1"/>
  <c r="E1257" i="1"/>
  <c r="C1257" i="1"/>
  <c r="B1257" i="1" s="1"/>
  <c r="E1256" i="1"/>
  <c r="C1256" i="1"/>
  <c r="B1256" i="1" s="1"/>
  <c r="E1255" i="1"/>
  <c r="C1255" i="1"/>
  <c r="B1255" i="1" s="1"/>
  <c r="E1254" i="1"/>
  <c r="C1254" i="1"/>
  <c r="B1254" i="1" s="1"/>
  <c r="E1253" i="1"/>
  <c r="C1253" i="1"/>
  <c r="B1253" i="1" s="1"/>
  <c r="E1252" i="1"/>
  <c r="C1252" i="1"/>
  <c r="B1252" i="1" s="1"/>
  <c r="E1251" i="1"/>
  <c r="C1251" i="1"/>
  <c r="B1251" i="1" s="1"/>
  <c r="E1250" i="1"/>
  <c r="C1250" i="1"/>
  <c r="B1250" i="1" s="1"/>
  <c r="E1249" i="1"/>
  <c r="C1249" i="1"/>
  <c r="B1249" i="1" s="1"/>
  <c r="E1248" i="1"/>
  <c r="C1248" i="1"/>
  <c r="B1248" i="1" s="1"/>
  <c r="E1247" i="1"/>
  <c r="C1247" i="1"/>
  <c r="B1247" i="1" s="1"/>
  <c r="E1246" i="1"/>
  <c r="C1246" i="1"/>
  <c r="B1246" i="1" s="1"/>
  <c r="E1245" i="1"/>
  <c r="C1245" i="1"/>
  <c r="B1245" i="1" s="1"/>
  <c r="E1244" i="1"/>
  <c r="C1244" i="1"/>
  <c r="B1244" i="1" s="1"/>
  <c r="E1243" i="1"/>
  <c r="C1243" i="1"/>
  <c r="B1243" i="1" s="1"/>
  <c r="E1242" i="1"/>
  <c r="C1242" i="1"/>
  <c r="B1242" i="1" s="1"/>
  <c r="E1241" i="1"/>
  <c r="C1241" i="1"/>
  <c r="B1241" i="1" s="1"/>
  <c r="E1240" i="1"/>
  <c r="C1240" i="1"/>
  <c r="B1240" i="1" s="1"/>
  <c r="E1239" i="1"/>
  <c r="C1239" i="1"/>
  <c r="B1239" i="1" s="1"/>
  <c r="E1238" i="1"/>
  <c r="C1238" i="1"/>
  <c r="B1238" i="1" s="1"/>
  <c r="E1237" i="1"/>
  <c r="C1237" i="1"/>
  <c r="B1237" i="1" s="1"/>
  <c r="E1236" i="1"/>
  <c r="C1236" i="1"/>
  <c r="B1236" i="1" s="1"/>
  <c r="E1235" i="1"/>
  <c r="C1235" i="1"/>
  <c r="B1235" i="1" s="1"/>
  <c r="A1235" i="1"/>
  <c r="E1234" i="1"/>
  <c r="C1234" i="1"/>
  <c r="B1234" i="1" s="1"/>
  <c r="A1234" i="1"/>
  <c r="E1233" i="1"/>
  <c r="C1233" i="1"/>
  <c r="B1233" i="1" s="1"/>
  <c r="A1233" i="1"/>
  <c r="E1232" i="1"/>
  <c r="C1232" i="1"/>
  <c r="B1232" i="1" s="1"/>
  <c r="A1232" i="1"/>
  <c r="E1231" i="1"/>
  <c r="C1231" i="1"/>
  <c r="B1231" i="1" s="1"/>
  <c r="A1231" i="1"/>
  <c r="E1230" i="1"/>
  <c r="C1230" i="1"/>
  <c r="B1230" i="1" s="1"/>
  <c r="A1230" i="1"/>
  <c r="E1229" i="1"/>
  <c r="H1229" i="1" s="1"/>
  <c r="C1229" i="1"/>
  <c r="B1229" i="1" s="1"/>
  <c r="A1229" i="1"/>
  <c r="E1228" i="1"/>
  <c r="H1228" i="1" s="1"/>
  <c r="C1228" i="1"/>
  <c r="B1228" i="1" s="1"/>
  <c r="A1228" i="1"/>
  <c r="E1227" i="1"/>
  <c r="C1227" i="1"/>
  <c r="B1227" i="1" s="1"/>
  <c r="A1227" i="1"/>
  <c r="E1226" i="1"/>
  <c r="C1226" i="1"/>
  <c r="B1226" i="1" s="1"/>
  <c r="A1226" i="1"/>
  <c r="E1225" i="1"/>
  <c r="C1225" i="1"/>
  <c r="B1225" i="1" s="1"/>
  <c r="A1225" i="1"/>
  <c r="E1224" i="1"/>
  <c r="H1224" i="1" s="1"/>
  <c r="C1224" i="1"/>
  <c r="B1224" i="1" s="1"/>
  <c r="A1224" i="1"/>
  <c r="E1223" i="1"/>
  <c r="C1223" i="1"/>
  <c r="B1223" i="1" s="1"/>
  <c r="A1223" i="1"/>
  <c r="E1222" i="1"/>
  <c r="C1222" i="1"/>
  <c r="B1222" i="1" s="1"/>
  <c r="A1222" i="1"/>
  <c r="E1221" i="1"/>
  <c r="C1221" i="1"/>
  <c r="B1221" i="1" s="1"/>
  <c r="A1221" i="1"/>
  <c r="E1220" i="1"/>
  <c r="H1220" i="1" s="1"/>
  <c r="C1220" i="1"/>
  <c r="B1220" i="1" s="1"/>
  <c r="A1220" i="1"/>
  <c r="E1219" i="1"/>
  <c r="C1219" i="1"/>
  <c r="B1219" i="1" s="1"/>
  <c r="A1219" i="1"/>
  <c r="E1218" i="1"/>
  <c r="C1218" i="1"/>
  <c r="B1218" i="1" s="1"/>
  <c r="A1218" i="1"/>
  <c r="E1217" i="1"/>
  <c r="C1217" i="1"/>
  <c r="B1217" i="1" s="1"/>
  <c r="A1217" i="1"/>
  <c r="E1216" i="1"/>
  <c r="C1216" i="1"/>
  <c r="B1216" i="1" s="1"/>
  <c r="A1216" i="1"/>
  <c r="E1215" i="1"/>
  <c r="C1215" i="1"/>
  <c r="B1215" i="1" s="1"/>
  <c r="A1215" i="1"/>
  <c r="E1214" i="1"/>
  <c r="C1214" i="1"/>
  <c r="B1214" i="1" s="1"/>
  <c r="A1214" i="1"/>
  <c r="E1213" i="1"/>
  <c r="H1213" i="1" s="1"/>
  <c r="C1213" i="1"/>
  <c r="B1213" i="1" s="1"/>
  <c r="A1213" i="1"/>
  <c r="E1212" i="1"/>
  <c r="H1212" i="1" s="1"/>
  <c r="C1212" i="1"/>
  <c r="B1212" i="1" s="1"/>
  <c r="A1212" i="1"/>
  <c r="E1211" i="1"/>
  <c r="C1211" i="1"/>
  <c r="B1211" i="1" s="1"/>
  <c r="A1211" i="1"/>
  <c r="E1210" i="1"/>
  <c r="C1210" i="1"/>
  <c r="B1210" i="1" s="1"/>
  <c r="A1210" i="1"/>
  <c r="E1209" i="1"/>
  <c r="C1209" i="1"/>
  <c r="B1209" i="1" s="1"/>
  <c r="A1209" i="1"/>
  <c r="E1208" i="1"/>
  <c r="C1208" i="1"/>
  <c r="B1208" i="1" s="1"/>
  <c r="A1208" i="1"/>
  <c r="E1207" i="1"/>
  <c r="C1207" i="1"/>
  <c r="B1207" i="1" s="1"/>
  <c r="A1207" i="1"/>
  <c r="E1206" i="1"/>
  <c r="C1206" i="1"/>
  <c r="B1206" i="1" s="1"/>
  <c r="E1205" i="1"/>
  <c r="C1205" i="1"/>
  <c r="B1205" i="1" s="1"/>
  <c r="E1204" i="1"/>
  <c r="C1204" i="1"/>
  <c r="B1204" i="1" s="1"/>
  <c r="E1203" i="1"/>
  <c r="C1203" i="1"/>
  <c r="B1203" i="1" s="1"/>
  <c r="E1202" i="1"/>
  <c r="C1202" i="1"/>
  <c r="B1202" i="1" s="1"/>
  <c r="E1201" i="1"/>
  <c r="H1201" i="1" s="1"/>
  <c r="C1201" i="1"/>
  <c r="B1201" i="1" s="1"/>
  <c r="E1200" i="1"/>
  <c r="C1200" i="1"/>
  <c r="B1200" i="1" s="1"/>
  <c r="E1199" i="1"/>
  <c r="H1199" i="1" s="1"/>
  <c r="C1199" i="1"/>
  <c r="B1199" i="1" s="1"/>
  <c r="E1198" i="1"/>
  <c r="C1198" i="1"/>
  <c r="B1198" i="1" s="1"/>
  <c r="E1197" i="1"/>
  <c r="C1197" i="1"/>
  <c r="B1197" i="1" s="1"/>
  <c r="E1196" i="1"/>
  <c r="C1196" i="1"/>
  <c r="B1196" i="1" s="1"/>
  <c r="E1195" i="1"/>
  <c r="C1195" i="1"/>
  <c r="B1195" i="1" s="1"/>
  <c r="E1194" i="1"/>
  <c r="C1194" i="1"/>
  <c r="B1194" i="1" s="1"/>
  <c r="E1193" i="1"/>
  <c r="C1193" i="1"/>
  <c r="B1193" i="1" s="1"/>
  <c r="E1192" i="1"/>
  <c r="C1192" i="1"/>
  <c r="B1192" i="1" s="1"/>
  <c r="E1191" i="1"/>
  <c r="C1191" i="1"/>
  <c r="B1191" i="1" s="1"/>
  <c r="E1190" i="1"/>
  <c r="C1190" i="1"/>
  <c r="B1190" i="1" s="1"/>
  <c r="E1189" i="1"/>
  <c r="C1189" i="1"/>
  <c r="B1189" i="1" s="1"/>
  <c r="E1188" i="1"/>
  <c r="H1188" i="1" s="1"/>
  <c r="C1188" i="1"/>
  <c r="B1188" i="1" s="1"/>
  <c r="E1187" i="1"/>
  <c r="C1187" i="1"/>
  <c r="B1187" i="1" s="1"/>
  <c r="E1186" i="1"/>
  <c r="C1186" i="1"/>
  <c r="B1186" i="1" s="1"/>
  <c r="E1185" i="1"/>
  <c r="C1185" i="1"/>
  <c r="B1185" i="1" s="1"/>
  <c r="E1184" i="1"/>
  <c r="C1184" i="1"/>
  <c r="B1184" i="1" s="1"/>
  <c r="E1183" i="1"/>
  <c r="C1183" i="1"/>
  <c r="B1183" i="1" s="1"/>
  <c r="E1182" i="1"/>
  <c r="C1182" i="1"/>
  <c r="B1182" i="1" s="1"/>
  <c r="E1181" i="1"/>
  <c r="C1181" i="1"/>
  <c r="B1181" i="1" s="1"/>
  <c r="E1180" i="1"/>
  <c r="C1180" i="1"/>
  <c r="B1180" i="1" s="1"/>
  <c r="E1179" i="1"/>
  <c r="C1179" i="1"/>
  <c r="B1179" i="1" s="1"/>
  <c r="E1178" i="1"/>
  <c r="C1178" i="1"/>
  <c r="B1178" i="1" s="1"/>
  <c r="E1177" i="1"/>
  <c r="C1177" i="1"/>
  <c r="B1177" i="1" s="1"/>
  <c r="E1176" i="1"/>
  <c r="H1176" i="1" s="1"/>
  <c r="C1176" i="1"/>
  <c r="B1176" i="1" s="1"/>
  <c r="A1176" i="1"/>
  <c r="E1175" i="1"/>
  <c r="C1175" i="1"/>
  <c r="B1175" i="1" s="1"/>
  <c r="E1174" i="1"/>
  <c r="C1174" i="1"/>
  <c r="B1174" i="1" s="1"/>
  <c r="E1173" i="1"/>
  <c r="C1173" i="1"/>
  <c r="B1173" i="1" s="1"/>
  <c r="E1172" i="1"/>
  <c r="C1172" i="1"/>
  <c r="B1172" i="1" s="1"/>
  <c r="E1171" i="1"/>
  <c r="C1171" i="1"/>
  <c r="B1171" i="1" s="1"/>
  <c r="E1170" i="1"/>
  <c r="C1170" i="1"/>
  <c r="B1170" i="1" s="1"/>
  <c r="E1169" i="1"/>
  <c r="H1169" i="1" s="1"/>
  <c r="C1169" i="1"/>
  <c r="B1169" i="1" s="1"/>
  <c r="E1168" i="1"/>
  <c r="C1168" i="1"/>
  <c r="B1168" i="1" s="1"/>
  <c r="E1167" i="1"/>
  <c r="C1167" i="1"/>
  <c r="B1167" i="1" s="1"/>
  <c r="E1166" i="1"/>
  <c r="C1166" i="1"/>
  <c r="B1166" i="1" s="1"/>
  <c r="E1165" i="1"/>
  <c r="C1165" i="1"/>
  <c r="B1165" i="1" s="1"/>
  <c r="E1164" i="1"/>
  <c r="C1164" i="1"/>
  <c r="B1164" i="1" s="1"/>
  <c r="E1163" i="1"/>
  <c r="C1163" i="1"/>
  <c r="B1163" i="1" s="1"/>
  <c r="E1162" i="1"/>
  <c r="C1162" i="1"/>
  <c r="B1162" i="1" s="1"/>
  <c r="E1161" i="1"/>
  <c r="C1161" i="1"/>
  <c r="B1161" i="1" s="1"/>
  <c r="E1160" i="1"/>
  <c r="C1160" i="1"/>
  <c r="B1160" i="1" s="1"/>
  <c r="E1159" i="1"/>
  <c r="C1159" i="1"/>
  <c r="B1159" i="1" s="1"/>
  <c r="E1158" i="1"/>
  <c r="C1158" i="1"/>
  <c r="B1158" i="1" s="1"/>
  <c r="E1157" i="1"/>
  <c r="C1157" i="1"/>
  <c r="B1157" i="1" s="1"/>
  <c r="E1156" i="1"/>
  <c r="C1156" i="1"/>
  <c r="B1156" i="1" s="1"/>
  <c r="E1155" i="1"/>
  <c r="C1155" i="1"/>
  <c r="B1155" i="1" s="1"/>
  <c r="E1154" i="1"/>
  <c r="C1154" i="1"/>
  <c r="B1154" i="1" s="1"/>
  <c r="E1153" i="1"/>
  <c r="H1153" i="1" s="1"/>
  <c r="C1153" i="1"/>
  <c r="B1153" i="1" s="1"/>
  <c r="E1152" i="1"/>
  <c r="C1152" i="1"/>
  <c r="B1152" i="1" s="1"/>
  <c r="E1151" i="1"/>
  <c r="C1151" i="1"/>
  <c r="B1151" i="1" s="1"/>
  <c r="E1150" i="1"/>
  <c r="C1150" i="1"/>
  <c r="B1150" i="1" s="1"/>
  <c r="E1149" i="1"/>
  <c r="C1149" i="1"/>
  <c r="B1149" i="1" s="1"/>
  <c r="E1148" i="1"/>
  <c r="C1148" i="1"/>
  <c r="B1148" i="1" s="1"/>
  <c r="E1147" i="1"/>
  <c r="C1147" i="1"/>
  <c r="B1147" i="1" s="1"/>
  <c r="E1146" i="1"/>
  <c r="C1146" i="1"/>
  <c r="B1146" i="1" s="1"/>
  <c r="E1145" i="1"/>
  <c r="C1145" i="1"/>
  <c r="B1145" i="1" s="1"/>
  <c r="E1144" i="1"/>
  <c r="C1144" i="1"/>
  <c r="B1144" i="1" s="1"/>
  <c r="E1143" i="1"/>
  <c r="C1143" i="1"/>
  <c r="B1143" i="1" s="1"/>
  <c r="E1142" i="1"/>
  <c r="C1142" i="1"/>
  <c r="B1142" i="1" s="1"/>
  <c r="E1141" i="1"/>
  <c r="H1141" i="1" s="1"/>
  <c r="C1141" i="1"/>
  <c r="B1141" i="1" s="1"/>
  <c r="E1140" i="1"/>
  <c r="C1140" i="1"/>
  <c r="B1140" i="1" s="1"/>
  <c r="E1139" i="1"/>
  <c r="C1139" i="1"/>
  <c r="B1139" i="1" s="1"/>
  <c r="E1138" i="1"/>
  <c r="C1138" i="1"/>
  <c r="B1138" i="1" s="1"/>
  <c r="E1137" i="1"/>
  <c r="H1137" i="1" s="1"/>
  <c r="C1137" i="1"/>
  <c r="B1137" i="1" s="1"/>
  <c r="E1136" i="1"/>
  <c r="C1136" i="1"/>
  <c r="B1136" i="1" s="1"/>
  <c r="E1135" i="1"/>
  <c r="C1135" i="1"/>
  <c r="B1135" i="1" s="1"/>
  <c r="E1134" i="1"/>
  <c r="C1134" i="1"/>
  <c r="B1134" i="1" s="1"/>
  <c r="E1133" i="1"/>
  <c r="C1133" i="1"/>
  <c r="B1133" i="1" s="1"/>
  <c r="E1132" i="1"/>
  <c r="C1132" i="1"/>
  <c r="B1132" i="1" s="1"/>
  <c r="E1131" i="1"/>
  <c r="C1131" i="1"/>
  <c r="B1131" i="1" s="1"/>
  <c r="E1130" i="1"/>
  <c r="C1130" i="1"/>
  <c r="B1130" i="1" s="1"/>
  <c r="E1129" i="1"/>
  <c r="C1129" i="1"/>
  <c r="B1129" i="1" s="1"/>
  <c r="E1128" i="1"/>
  <c r="C1128" i="1"/>
  <c r="B1128" i="1" s="1"/>
  <c r="E1127" i="1"/>
  <c r="C1127" i="1"/>
  <c r="B1127" i="1" s="1"/>
  <c r="E1126" i="1"/>
  <c r="C1126" i="1"/>
  <c r="B1126" i="1" s="1"/>
  <c r="A1126" i="1"/>
  <c r="E1125" i="1"/>
  <c r="C1125" i="1"/>
  <c r="B1125" i="1" s="1"/>
  <c r="A1125" i="1"/>
  <c r="E1124" i="1"/>
  <c r="C1124" i="1"/>
  <c r="B1124" i="1" s="1"/>
  <c r="A1124" i="1"/>
  <c r="E1123" i="1"/>
  <c r="C1123" i="1"/>
  <c r="B1123" i="1" s="1"/>
  <c r="A1123" i="1"/>
  <c r="E1122" i="1"/>
  <c r="C1122" i="1"/>
  <c r="B1122" i="1" s="1"/>
  <c r="E1121" i="1"/>
  <c r="C1121" i="1"/>
  <c r="B1121" i="1" s="1"/>
  <c r="A1121" i="1"/>
  <c r="E1120" i="1"/>
  <c r="C1120" i="1"/>
  <c r="B1120" i="1" s="1"/>
  <c r="A1120" i="1"/>
  <c r="E1119" i="1"/>
  <c r="C1119" i="1"/>
  <c r="B1119" i="1" s="1"/>
  <c r="A1119" i="1"/>
  <c r="E1118" i="1"/>
  <c r="C1118" i="1"/>
  <c r="B1118" i="1" s="1"/>
  <c r="A1118" i="1"/>
  <c r="E1117" i="1"/>
  <c r="H1117" i="1" s="1"/>
  <c r="C1117" i="1"/>
  <c r="B1117" i="1" s="1"/>
  <c r="A1117" i="1"/>
  <c r="E1116" i="1"/>
  <c r="C1116" i="1"/>
  <c r="B1116" i="1" s="1"/>
  <c r="A1116" i="1"/>
  <c r="E1115" i="1"/>
  <c r="C1115" i="1"/>
  <c r="B1115" i="1" s="1"/>
  <c r="A1115" i="1"/>
  <c r="E1114" i="1"/>
  <c r="C1114" i="1"/>
  <c r="B1114" i="1" s="1"/>
  <c r="A1114" i="1"/>
  <c r="E1113" i="1"/>
  <c r="C1113" i="1"/>
  <c r="B1113" i="1" s="1"/>
  <c r="A1113" i="1"/>
  <c r="E1112" i="1"/>
  <c r="C1112" i="1"/>
  <c r="B1112" i="1" s="1"/>
  <c r="A1112" i="1"/>
  <c r="E1111" i="1"/>
  <c r="C1111" i="1"/>
  <c r="B1111" i="1" s="1"/>
  <c r="A1111" i="1"/>
  <c r="E1110" i="1"/>
  <c r="C1110" i="1"/>
  <c r="B1110" i="1" s="1"/>
  <c r="A1110" i="1"/>
  <c r="E1109" i="1"/>
  <c r="H1109" i="1" s="1"/>
  <c r="C1109" i="1"/>
  <c r="B1109" i="1" s="1"/>
  <c r="A1109" i="1"/>
  <c r="E1108" i="1"/>
  <c r="C1108" i="1"/>
  <c r="B1108" i="1" s="1"/>
  <c r="A1108" i="1"/>
  <c r="E1107" i="1"/>
  <c r="C1107" i="1"/>
  <c r="B1107" i="1" s="1"/>
  <c r="E1106" i="1"/>
  <c r="C1106" i="1"/>
  <c r="B1106" i="1" s="1"/>
  <c r="E1105" i="1"/>
  <c r="C1105" i="1"/>
  <c r="B1105" i="1" s="1"/>
  <c r="E1104" i="1"/>
  <c r="C1104" i="1"/>
  <c r="B1104" i="1" s="1"/>
  <c r="E1103" i="1"/>
  <c r="C1103" i="1"/>
  <c r="B1103" i="1" s="1"/>
  <c r="E1102" i="1"/>
  <c r="C1102" i="1"/>
  <c r="B1102" i="1" s="1"/>
  <c r="E1101" i="1"/>
  <c r="C1101" i="1"/>
  <c r="B1101" i="1" s="1"/>
  <c r="E1100" i="1"/>
  <c r="C1100" i="1"/>
  <c r="B1100" i="1" s="1"/>
  <c r="E1099" i="1"/>
  <c r="C1099" i="1"/>
  <c r="B1099" i="1" s="1"/>
  <c r="E1098" i="1"/>
  <c r="C1098" i="1"/>
  <c r="B1098" i="1" s="1"/>
  <c r="E1097" i="1"/>
  <c r="C1097" i="1"/>
  <c r="B1097" i="1" s="1"/>
  <c r="E1096" i="1"/>
  <c r="C1096" i="1"/>
  <c r="B1096" i="1" s="1"/>
  <c r="E1095" i="1"/>
  <c r="C1095" i="1"/>
  <c r="B1095" i="1" s="1"/>
  <c r="A1095" i="1"/>
  <c r="E1094" i="1"/>
  <c r="C1094" i="1"/>
  <c r="B1094" i="1" s="1"/>
  <c r="E1093" i="1"/>
  <c r="C1093" i="1"/>
  <c r="B1093" i="1" s="1"/>
  <c r="E1092" i="1"/>
  <c r="C1092" i="1"/>
  <c r="B1092" i="1" s="1"/>
  <c r="E1091" i="1"/>
  <c r="C1091" i="1"/>
  <c r="B1091" i="1" s="1"/>
  <c r="E1090" i="1"/>
  <c r="C1090" i="1"/>
  <c r="B1090" i="1" s="1"/>
  <c r="E1089" i="1"/>
  <c r="C1089" i="1"/>
  <c r="B1089" i="1" s="1"/>
  <c r="E1088" i="1"/>
  <c r="C1088" i="1"/>
  <c r="B1088" i="1" s="1"/>
  <c r="E1087" i="1"/>
  <c r="C1087" i="1"/>
  <c r="B1087" i="1" s="1"/>
  <c r="E1086" i="1"/>
  <c r="C1086" i="1"/>
  <c r="B1086" i="1" s="1"/>
  <c r="E1085" i="1"/>
  <c r="C1085" i="1"/>
  <c r="B1085" i="1" s="1"/>
  <c r="E1084" i="1"/>
  <c r="C1084" i="1"/>
  <c r="B1084" i="1" s="1"/>
  <c r="E1083" i="1"/>
  <c r="C1083" i="1"/>
  <c r="B1083" i="1" s="1"/>
  <c r="E1082" i="1"/>
  <c r="C1082" i="1"/>
  <c r="B1082" i="1" s="1"/>
  <c r="E1081" i="1"/>
  <c r="C1081" i="1"/>
  <c r="B1081" i="1" s="1"/>
  <c r="E1080" i="1"/>
  <c r="C1080" i="1"/>
  <c r="B1080" i="1" s="1"/>
  <c r="E1079" i="1"/>
  <c r="C1079" i="1"/>
  <c r="B1079" i="1" s="1"/>
  <c r="E1078" i="1"/>
  <c r="C1078" i="1"/>
  <c r="B1078" i="1" s="1"/>
  <c r="A1078" i="1"/>
  <c r="E1077" i="1"/>
  <c r="C1077" i="1"/>
  <c r="B1077" i="1" s="1"/>
  <c r="A1077" i="1"/>
  <c r="E1076" i="1"/>
  <c r="C1076" i="1"/>
  <c r="B1076" i="1" s="1"/>
  <c r="A1076" i="1"/>
  <c r="E1075" i="1"/>
  <c r="C1075" i="1"/>
  <c r="B1075" i="1" s="1"/>
  <c r="A1075" i="1"/>
  <c r="E1074" i="1"/>
  <c r="C1074" i="1"/>
  <c r="B1074" i="1" s="1"/>
  <c r="A1074" i="1"/>
  <c r="E1073" i="1"/>
  <c r="H1073" i="1" s="1"/>
  <c r="C1073" i="1"/>
  <c r="B1073" i="1" s="1"/>
  <c r="A1073" i="1"/>
  <c r="E1072" i="1"/>
  <c r="C1072" i="1"/>
  <c r="B1072" i="1" s="1"/>
  <c r="A1072" i="1"/>
  <c r="E1071" i="1"/>
  <c r="C1071" i="1"/>
  <c r="B1071" i="1" s="1"/>
  <c r="A1071" i="1"/>
  <c r="E1070" i="1"/>
  <c r="C1070" i="1"/>
  <c r="B1070" i="1" s="1"/>
  <c r="A1070" i="1"/>
  <c r="E1069" i="1"/>
  <c r="C1069" i="1"/>
  <c r="B1069" i="1" s="1"/>
  <c r="A1069" i="1"/>
  <c r="E1068" i="1"/>
  <c r="C1068" i="1"/>
  <c r="B1068" i="1" s="1"/>
  <c r="A1068" i="1"/>
  <c r="E1067" i="1"/>
  <c r="C1067" i="1"/>
  <c r="B1067" i="1" s="1"/>
  <c r="A1067" i="1"/>
  <c r="E1066" i="1"/>
  <c r="C1066" i="1"/>
  <c r="B1066" i="1" s="1"/>
  <c r="A1066" i="1"/>
  <c r="E1065" i="1"/>
  <c r="C1065" i="1"/>
  <c r="B1065" i="1" s="1"/>
  <c r="A1065" i="1"/>
  <c r="E1064" i="1"/>
  <c r="C1064" i="1"/>
  <c r="B1064" i="1" s="1"/>
  <c r="A1064" i="1"/>
  <c r="E1063" i="1"/>
  <c r="C1063" i="1"/>
  <c r="B1063" i="1" s="1"/>
  <c r="A1063" i="1"/>
  <c r="E1062" i="1"/>
  <c r="C1062" i="1"/>
  <c r="B1062" i="1" s="1"/>
  <c r="A1062" i="1"/>
  <c r="E1061" i="1"/>
  <c r="C1061" i="1"/>
  <c r="B1061" i="1" s="1"/>
  <c r="A1061" i="1"/>
  <c r="E1060" i="1"/>
  <c r="C1060" i="1"/>
  <c r="B1060" i="1" s="1"/>
  <c r="A1060" i="1"/>
  <c r="E1059" i="1"/>
  <c r="C1059" i="1"/>
  <c r="B1059" i="1" s="1"/>
  <c r="A1059" i="1"/>
  <c r="E1058" i="1"/>
  <c r="C1058" i="1"/>
  <c r="B1058" i="1" s="1"/>
  <c r="A1058" i="1"/>
  <c r="E1057" i="1"/>
  <c r="C1057" i="1"/>
  <c r="B1057" i="1" s="1"/>
  <c r="A1057" i="1"/>
  <c r="E1056" i="1"/>
  <c r="C1056" i="1"/>
  <c r="B1056" i="1" s="1"/>
  <c r="A1056" i="1"/>
  <c r="E1055" i="1"/>
  <c r="C1055" i="1"/>
  <c r="B1055" i="1" s="1"/>
  <c r="A1055" i="1"/>
  <c r="E1054" i="1"/>
  <c r="C1054" i="1"/>
  <c r="B1054" i="1" s="1"/>
  <c r="A1054" i="1"/>
  <c r="E1053" i="1"/>
  <c r="C1053" i="1"/>
  <c r="B1053" i="1" s="1"/>
  <c r="A1053" i="1"/>
  <c r="E1052" i="1"/>
  <c r="C1052" i="1"/>
  <c r="B1052" i="1" s="1"/>
  <c r="A1052" i="1"/>
  <c r="E1051" i="1"/>
  <c r="C1051" i="1"/>
  <c r="B1051" i="1" s="1"/>
  <c r="A1051" i="1"/>
  <c r="E1050" i="1"/>
  <c r="C1050" i="1"/>
  <c r="B1050" i="1" s="1"/>
  <c r="A1050" i="1"/>
  <c r="E1049" i="1"/>
  <c r="C1049" i="1"/>
  <c r="B1049" i="1" s="1"/>
  <c r="A1049" i="1"/>
  <c r="E1048" i="1"/>
  <c r="C1048" i="1"/>
  <c r="B1048" i="1" s="1"/>
  <c r="A1048" i="1"/>
  <c r="E1047" i="1"/>
  <c r="C1047" i="1"/>
  <c r="B1047" i="1" s="1"/>
  <c r="A1047" i="1"/>
  <c r="E1046" i="1"/>
  <c r="C1046" i="1"/>
  <c r="B1046" i="1" s="1"/>
  <c r="A1046" i="1"/>
  <c r="E1045" i="1"/>
  <c r="C1045" i="1"/>
  <c r="B1045" i="1" s="1"/>
  <c r="A1045" i="1"/>
  <c r="E1044" i="1"/>
  <c r="C1044" i="1"/>
  <c r="B1044" i="1" s="1"/>
  <c r="A1044" i="1"/>
  <c r="E1043" i="1"/>
  <c r="C1043" i="1"/>
  <c r="B1043" i="1" s="1"/>
  <c r="A1043" i="1"/>
  <c r="E1042" i="1"/>
  <c r="C1042" i="1"/>
  <c r="B1042" i="1" s="1"/>
  <c r="A1042" i="1"/>
  <c r="E1041" i="1"/>
  <c r="C1041" i="1"/>
  <c r="B1041" i="1" s="1"/>
  <c r="A1041" i="1"/>
  <c r="E1040" i="1"/>
  <c r="C1040" i="1"/>
  <c r="B1040" i="1" s="1"/>
  <c r="A1040" i="1"/>
  <c r="E1039" i="1"/>
  <c r="C1039" i="1"/>
  <c r="B1039" i="1" s="1"/>
  <c r="A1039" i="1"/>
  <c r="E1038" i="1"/>
  <c r="C1038" i="1"/>
  <c r="B1038" i="1" s="1"/>
  <c r="A1038" i="1"/>
  <c r="E1037" i="1"/>
  <c r="C1037" i="1"/>
  <c r="B1037" i="1" s="1"/>
  <c r="A1037" i="1"/>
  <c r="E1036" i="1"/>
  <c r="C1036" i="1"/>
  <c r="B1036" i="1" s="1"/>
  <c r="A1036" i="1"/>
  <c r="E1035" i="1"/>
  <c r="C1035" i="1"/>
  <c r="B1035" i="1" s="1"/>
  <c r="A1035" i="1"/>
  <c r="E1034" i="1"/>
  <c r="C1034" i="1"/>
  <c r="B1034" i="1" s="1"/>
  <c r="A1034" i="1"/>
  <c r="E1033" i="1"/>
  <c r="C1033" i="1"/>
  <c r="B1033" i="1" s="1"/>
  <c r="A1033" i="1"/>
  <c r="E1032" i="1"/>
  <c r="C1032" i="1"/>
  <c r="B1032" i="1" s="1"/>
  <c r="A1032" i="1"/>
  <c r="E1031" i="1"/>
  <c r="C1031" i="1"/>
  <c r="B1031" i="1" s="1"/>
  <c r="A1031" i="1"/>
  <c r="E1030" i="1"/>
  <c r="C1030" i="1"/>
  <c r="B1030" i="1" s="1"/>
  <c r="A1030" i="1"/>
  <c r="E1029" i="1"/>
  <c r="C1029" i="1"/>
  <c r="B1029" i="1" s="1"/>
  <c r="A1029" i="1"/>
  <c r="E1028" i="1"/>
  <c r="H1028" i="1" s="1"/>
  <c r="C1028" i="1"/>
  <c r="B1028" i="1" s="1"/>
  <c r="A1028" i="1"/>
  <c r="E1027" i="1"/>
  <c r="C1027" i="1"/>
  <c r="B1027" i="1" s="1"/>
  <c r="A1027" i="1"/>
  <c r="E1026" i="1"/>
  <c r="C1026" i="1"/>
  <c r="B1026" i="1" s="1"/>
  <c r="A1026" i="1"/>
  <c r="E1025" i="1"/>
  <c r="C1025" i="1"/>
  <c r="B1025" i="1" s="1"/>
  <c r="A1025" i="1"/>
  <c r="E1024" i="1"/>
  <c r="C1024" i="1"/>
  <c r="B1024" i="1" s="1"/>
  <c r="A1024" i="1"/>
  <c r="E1023" i="1"/>
  <c r="C1023" i="1"/>
  <c r="B1023" i="1" s="1"/>
  <c r="A1023" i="1"/>
  <c r="E1022" i="1"/>
  <c r="C1022" i="1"/>
  <c r="B1022" i="1" s="1"/>
  <c r="A1022" i="1"/>
  <c r="E1021" i="1"/>
  <c r="C1021" i="1"/>
  <c r="B1021" i="1" s="1"/>
  <c r="A1021" i="1"/>
  <c r="E1020" i="1"/>
  <c r="H1020" i="1" s="1"/>
  <c r="C1020" i="1"/>
  <c r="B1020" i="1" s="1"/>
  <c r="A1020" i="1"/>
  <c r="E1019" i="1"/>
  <c r="C1019" i="1"/>
  <c r="B1019" i="1" s="1"/>
  <c r="A1019" i="1"/>
  <c r="E1018" i="1"/>
  <c r="C1018" i="1"/>
  <c r="B1018" i="1" s="1"/>
  <c r="A1018" i="1"/>
  <c r="E1017" i="1"/>
  <c r="C1017" i="1"/>
  <c r="B1017" i="1" s="1"/>
  <c r="A1017" i="1"/>
  <c r="E1016" i="1"/>
  <c r="C1016" i="1"/>
  <c r="B1016" i="1" s="1"/>
  <c r="A1016" i="1"/>
  <c r="E1015" i="1"/>
  <c r="C1015" i="1"/>
  <c r="B1015" i="1" s="1"/>
  <c r="A1015" i="1"/>
  <c r="E1014" i="1"/>
  <c r="C1014" i="1"/>
  <c r="B1014" i="1" s="1"/>
  <c r="A1014" i="1"/>
  <c r="E1013" i="1"/>
  <c r="C1013" i="1"/>
  <c r="B1013" i="1" s="1"/>
  <c r="A1013" i="1"/>
  <c r="E1012" i="1"/>
  <c r="C1012" i="1"/>
  <c r="B1012" i="1" s="1"/>
  <c r="A1012" i="1"/>
  <c r="E1011" i="1"/>
  <c r="C1011" i="1"/>
  <c r="B1011" i="1" s="1"/>
  <c r="A1011" i="1"/>
  <c r="E1010" i="1"/>
  <c r="C1010" i="1"/>
  <c r="B1010" i="1" s="1"/>
  <c r="A1010" i="1"/>
  <c r="E1009" i="1"/>
  <c r="C1009" i="1"/>
  <c r="B1009" i="1" s="1"/>
  <c r="A1009" i="1"/>
  <c r="E1008" i="1"/>
  <c r="C1008" i="1"/>
  <c r="B1008" i="1" s="1"/>
  <c r="A1008" i="1"/>
  <c r="E1007" i="1"/>
  <c r="C1007" i="1"/>
  <c r="B1007" i="1" s="1"/>
  <c r="A1007" i="1"/>
  <c r="E1006" i="1"/>
  <c r="C1006" i="1"/>
  <c r="B1006" i="1" s="1"/>
  <c r="A1006" i="1"/>
  <c r="E1005" i="1"/>
  <c r="C1005" i="1"/>
  <c r="B1005" i="1" s="1"/>
  <c r="A1005" i="1"/>
  <c r="E1004" i="1"/>
  <c r="C1004" i="1"/>
  <c r="B1004" i="1" s="1"/>
  <c r="A1004" i="1"/>
  <c r="E1003" i="1"/>
  <c r="C1003" i="1"/>
  <c r="B1003" i="1" s="1"/>
  <c r="A1003" i="1"/>
  <c r="E1002" i="1"/>
  <c r="C1002" i="1"/>
  <c r="B1002" i="1" s="1"/>
  <c r="A1002" i="1"/>
  <c r="E1001" i="1"/>
  <c r="C1001" i="1"/>
  <c r="B1001" i="1" s="1"/>
  <c r="A1001" i="1"/>
  <c r="E1000" i="1"/>
  <c r="C1000" i="1"/>
  <c r="B1000" i="1" s="1"/>
  <c r="A1000" i="1"/>
  <c r="E999" i="1"/>
  <c r="C999" i="1"/>
  <c r="B999" i="1" s="1"/>
  <c r="A999" i="1"/>
  <c r="E998" i="1"/>
  <c r="C998" i="1"/>
  <c r="B998" i="1" s="1"/>
  <c r="A998" i="1"/>
  <c r="E997" i="1"/>
  <c r="C997" i="1"/>
  <c r="B997" i="1" s="1"/>
  <c r="A997" i="1"/>
  <c r="E996" i="1"/>
  <c r="C996" i="1"/>
  <c r="B996" i="1" s="1"/>
  <c r="A996" i="1"/>
  <c r="E995" i="1"/>
  <c r="C995" i="1"/>
  <c r="B995" i="1" s="1"/>
  <c r="A995" i="1"/>
  <c r="E994" i="1"/>
  <c r="C994" i="1"/>
  <c r="B994" i="1" s="1"/>
  <c r="A994" i="1"/>
  <c r="E993" i="1"/>
  <c r="C993" i="1"/>
  <c r="B993" i="1" s="1"/>
  <c r="A993" i="1"/>
  <c r="E992" i="1"/>
  <c r="H992" i="1" s="1"/>
  <c r="C992" i="1"/>
  <c r="B992" i="1" s="1"/>
  <c r="A992" i="1"/>
  <c r="E991" i="1"/>
  <c r="C991" i="1"/>
  <c r="B991" i="1" s="1"/>
  <c r="A991" i="1"/>
  <c r="E990" i="1"/>
  <c r="C990" i="1"/>
  <c r="B990" i="1" s="1"/>
  <c r="A990" i="1"/>
  <c r="E989" i="1"/>
  <c r="C989" i="1"/>
  <c r="B989" i="1" s="1"/>
  <c r="A989" i="1"/>
  <c r="E988" i="1"/>
  <c r="C988" i="1"/>
  <c r="B988" i="1" s="1"/>
  <c r="A988" i="1"/>
  <c r="E987" i="1"/>
  <c r="C987" i="1"/>
  <c r="B987" i="1" s="1"/>
  <c r="A987" i="1"/>
  <c r="E986" i="1"/>
  <c r="C986" i="1"/>
  <c r="B986" i="1" s="1"/>
  <c r="A986" i="1"/>
  <c r="E985" i="1"/>
  <c r="H985" i="1" s="1"/>
  <c r="C985" i="1"/>
  <c r="B985" i="1" s="1"/>
  <c r="A985" i="1"/>
  <c r="E984" i="1"/>
  <c r="C984" i="1"/>
  <c r="B984" i="1" s="1"/>
  <c r="A984" i="1"/>
  <c r="E983" i="1"/>
  <c r="C983" i="1"/>
  <c r="B983" i="1" s="1"/>
  <c r="A983" i="1"/>
  <c r="E982" i="1"/>
  <c r="C982" i="1"/>
  <c r="B982" i="1" s="1"/>
  <c r="A982" i="1"/>
  <c r="E981" i="1"/>
  <c r="C981" i="1"/>
  <c r="B981" i="1" s="1"/>
  <c r="A981" i="1"/>
  <c r="E980" i="1"/>
  <c r="H980" i="1" s="1"/>
  <c r="C980" i="1"/>
  <c r="B980" i="1" s="1"/>
  <c r="A980" i="1"/>
  <c r="E979" i="1"/>
  <c r="C979" i="1"/>
  <c r="B979" i="1" s="1"/>
  <c r="A979" i="1"/>
  <c r="E978" i="1"/>
  <c r="C978" i="1"/>
  <c r="B978" i="1" s="1"/>
  <c r="A978" i="1"/>
  <c r="E977" i="1"/>
  <c r="C977" i="1"/>
  <c r="B977" i="1" s="1"/>
  <c r="A977" i="1"/>
  <c r="E976" i="1"/>
  <c r="H976" i="1" s="1"/>
  <c r="C976" i="1"/>
  <c r="B976" i="1" s="1"/>
  <c r="A976" i="1"/>
  <c r="E975" i="1"/>
  <c r="C975" i="1"/>
  <c r="B975" i="1" s="1"/>
  <c r="A975" i="1"/>
  <c r="E974" i="1"/>
  <c r="C974" i="1"/>
  <c r="B974" i="1" s="1"/>
  <c r="A974" i="1"/>
  <c r="E973" i="1"/>
  <c r="C973" i="1"/>
  <c r="B973" i="1" s="1"/>
  <c r="A973" i="1"/>
  <c r="E972" i="1"/>
  <c r="H972" i="1" s="1"/>
  <c r="C972" i="1"/>
  <c r="B972" i="1" s="1"/>
  <c r="A972" i="1"/>
  <c r="E971" i="1"/>
  <c r="C971" i="1"/>
  <c r="B971" i="1" s="1"/>
  <c r="A971" i="1"/>
  <c r="E970" i="1"/>
  <c r="C970" i="1"/>
  <c r="B970" i="1" s="1"/>
  <c r="A970" i="1"/>
  <c r="E969" i="1"/>
  <c r="C969" i="1"/>
  <c r="B969" i="1" s="1"/>
  <c r="A969" i="1"/>
  <c r="E968" i="1"/>
  <c r="C968" i="1"/>
  <c r="B968" i="1" s="1"/>
  <c r="A968" i="1"/>
  <c r="E967" i="1"/>
  <c r="C967" i="1"/>
  <c r="B967" i="1" s="1"/>
  <c r="A967" i="1"/>
  <c r="E966" i="1"/>
  <c r="C966" i="1"/>
  <c r="B966" i="1" s="1"/>
  <c r="A966" i="1"/>
  <c r="E965" i="1"/>
  <c r="C965" i="1"/>
  <c r="B965" i="1" s="1"/>
  <c r="A965" i="1"/>
  <c r="E964" i="1"/>
  <c r="C964" i="1"/>
  <c r="B964" i="1" s="1"/>
  <c r="A964" i="1"/>
  <c r="E963" i="1"/>
  <c r="C963" i="1"/>
  <c r="B963" i="1" s="1"/>
  <c r="A963" i="1"/>
  <c r="E962" i="1"/>
  <c r="C962" i="1"/>
  <c r="B962" i="1" s="1"/>
  <c r="A962" i="1"/>
  <c r="E961" i="1"/>
  <c r="C961" i="1"/>
  <c r="B961" i="1" s="1"/>
  <c r="A961" i="1"/>
  <c r="E960" i="1"/>
  <c r="C960" i="1"/>
  <c r="B960" i="1" s="1"/>
  <c r="A960" i="1"/>
  <c r="E959" i="1"/>
  <c r="C959" i="1"/>
  <c r="B959" i="1" s="1"/>
  <c r="A959" i="1"/>
  <c r="E958" i="1"/>
  <c r="C958" i="1"/>
  <c r="B958" i="1" s="1"/>
  <c r="A958" i="1"/>
  <c r="E957" i="1"/>
  <c r="C957" i="1"/>
  <c r="B957" i="1" s="1"/>
  <c r="A957" i="1"/>
  <c r="E956" i="1"/>
  <c r="C956" i="1"/>
  <c r="B956" i="1" s="1"/>
  <c r="A956" i="1"/>
  <c r="E955" i="1"/>
  <c r="C955" i="1"/>
  <c r="B955" i="1" s="1"/>
  <c r="A955" i="1"/>
  <c r="E954" i="1"/>
  <c r="C954" i="1"/>
  <c r="B954" i="1" s="1"/>
  <c r="A954" i="1"/>
  <c r="E953" i="1"/>
  <c r="C953" i="1"/>
  <c r="B953" i="1" s="1"/>
  <c r="A953" i="1"/>
  <c r="E952" i="1"/>
  <c r="C952" i="1"/>
  <c r="B952" i="1" s="1"/>
  <c r="A952" i="1"/>
  <c r="E951" i="1"/>
  <c r="C951" i="1"/>
  <c r="B951" i="1" s="1"/>
  <c r="A951" i="1"/>
  <c r="E950" i="1"/>
  <c r="C950" i="1"/>
  <c r="B950" i="1" s="1"/>
  <c r="A950" i="1"/>
  <c r="E949" i="1"/>
  <c r="C949" i="1"/>
  <c r="B949" i="1" s="1"/>
  <c r="A949" i="1"/>
  <c r="E948" i="1"/>
  <c r="C948" i="1"/>
  <c r="B948" i="1" s="1"/>
  <c r="A948" i="1"/>
  <c r="E947" i="1"/>
  <c r="C947" i="1"/>
  <c r="B947" i="1" s="1"/>
  <c r="A947" i="1"/>
  <c r="E946" i="1"/>
  <c r="C946" i="1"/>
  <c r="B946" i="1" s="1"/>
  <c r="A946" i="1"/>
  <c r="E945" i="1"/>
  <c r="H945" i="1" s="1"/>
  <c r="C945" i="1"/>
  <c r="B945" i="1" s="1"/>
  <c r="A945" i="1"/>
  <c r="E944" i="1"/>
  <c r="C944" i="1"/>
  <c r="B944" i="1" s="1"/>
  <c r="E943" i="1"/>
  <c r="C943" i="1"/>
  <c r="B943" i="1" s="1"/>
  <c r="E942" i="1"/>
  <c r="C942" i="1"/>
  <c r="B942" i="1" s="1"/>
  <c r="E941" i="1"/>
  <c r="C941" i="1"/>
  <c r="B941" i="1" s="1"/>
  <c r="E940" i="1"/>
  <c r="C940" i="1"/>
  <c r="B940" i="1" s="1"/>
  <c r="E939" i="1"/>
  <c r="C939" i="1"/>
  <c r="B939" i="1" s="1"/>
  <c r="E938" i="1"/>
  <c r="C938" i="1"/>
  <c r="B938" i="1" s="1"/>
  <c r="E937" i="1"/>
  <c r="C937" i="1"/>
  <c r="B937" i="1" s="1"/>
  <c r="E936" i="1"/>
  <c r="C936" i="1"/>
  <c r="B936" i="1" s="1"/>
  <c r="E935" i="1"/>
  <c r="C935" i="1"/>
  <c r="B935" i="1" s="1"/>
  <c r="E934" i="1"/>
  <c r="C934" i="1"/>
  <c r="B934" i="1" s="1"/>
  <c r="E933" i="1"/>
  <c r="C933" i="1"/>
  <c r="B933" i="1" s="1"/>
  <c r="E932" i="1"/>
  <c r="C932" i="1"/>
  <c r="B932" i="1" s="1"/>
  <c r="E931" i="1"/>
  <c r="C931" i="1"/>
  <c r="B931" i="1" s="1"/>
  <c r="E930" i="1"/>
  <c r="C930" i="1"/>
  <c r="B930" i="1" s="1"/>
  <c r="E929" i="1"/>
  <c r="H929" i="1" s="1"/>
  <c r="C929" i="1"/>
  <c r="B929" i="1" s="1"/>
  <c r="E928" i="1"/>
  <c r="C928" i="1"/>
  <c r="B928" i="1" s="1"/>
  <c r="E927" i="1"/>
  <c r="C927" i="1"/>
  <c r="B927" i="1" s="1"/>
  <c r="E926" i="1"/>
  <c r="C926" i="1"/>
  <c r="B926" i="1" s="1"/>
  <c r="E925" i="1"/>
  <c r="C925" i="1"/>
  <c r="B925" i="1" s="1"/>
  <c r="E924" i="1"/>
  <c r="C924" i="1"/>
  <c r="B924" i="1" s="1"/>
  <c r="A924" i="1"/>
  <c r="E923" i="1"/>
  <c r="C923" i="1"/>
  <c r="B923" i="1" s="1"/>
  <c r="E922" i="1"/>
  <c r="C922" i="1"/>
  <c r="B922" i="1" s="1"/>
  <c r="E921" i="1"/>
  <c r="C921" i="1"/>
  <c r="B921" i="1" s="1"/>
  <c r="E920" i="1"/>
  <c r="C920" i="1"/>
  <c r="B920" i="1" s="1"/>
  <c r="E919" i="1"/>
  <c r="C919" i="1"/>
  <c r="B919" i="1" s="1"/>
  <c r="E918" i="1"/>
  <c r="C918" i="1"/>
  <c r="B918" i="1" s="1"/>
  <c r="E917" i="1"/>
  <c r="C917" i="1"/>
  <c r="B917" i="1" s="1"/>
  <c r="E916" i="1"/>
  <c r="C916" i="1"/>
  <c r="B916" i="1" s="1"/>
  <c r="E915" i="1"/>
  <c r="C915" i="1"/>
  <c r="B915" i="1" s="1"/>
  <c r="E914" i="1"/>
  <c r="C914" i="1"/>
  <c r="B914" i="1" s="1"/>
  <c r="E913" i="1"/>
  <c r="C913" i="1"/>
  <c r="B913" i="1" s="1"/>
  <c r="A913" i="1"/>
  <c r="E912" i="1"/>
  <c r="C912" i="1"/>
  <c r="B912" i="1" s="1"/>
  <c r="A912" i="1"/>
  <c r="E911" i="1"/>
  <c r="C911" i="1"/>
  <c r="B911" i="1" s="1"/>
  <c r="A911" i="1"/>
  <c r="E910" i="1"/>
  <c r="C910" i="1"/>
  <c r="B910" i="1" s="1"/>
  <c r="A910" i="1"/>
  <c r="E909" i="1"/>
  <c r="C909" i="1"/>
  <c r="B909" i="1" s="1"/>
  <c r="A909" i="1"/>
  <c r="E908" i="1"/>
  <c r="H908" i="1" s="1"/>
  <c r="C908" i="1"/>
  <c r="B908" i="1" s="1"/>
  <c r="A908" i="1"/>
  <c r="E907" i="1"/>
  <c r="C907" i="1"/>
  <c r="B907" i="1" s="1"/>
  <c r="A907" i="1"/>
  <c r="E906" i="1"/>
  <c r="C906" i="1"/>
  <c r="B906" i="1" s="1"/>
  <c r="A906" i="1"/>
  <c r="E905" i="1"/>
  <c r="C905" i="1"/>
  <c r="B905" i="1" s="1"/>
  <c r="A905" i="1"/>
  <c r="E904" i="1"/>
  <c r="C904" i="1"/>
  <c r="B904" i="1" s="1"/>
  <c r="A904" i="1"/>
  <c r="E903" i="1"/>
  <c r="C903" i="1"/>
  <c r="B903" i="1" s="1"/>
  <c r="A903" i="1"/>
  <c r="E902" i="1"/>
  <c r="C902" i="1"/>
  <c r="B902" i="1" s="1"/>
  <c r="A902" i="1"/>
  <c r="E901" i="1"/>
  <c r="C901" i="1"/>
  <c r="B901" i="1" s="1"/>
  <c r="A901" i="1"/>
  <c r="E900" i="1"/>
  <c r="C900" i="1"/>
  <c r="B900" i="1" s="1"/>
  <c r="A900" i="1"/>
  <c r="E899" i="1"/>
  <c r="C899" i="1"/>
  <c r="B899" i="1" s="1"/>
  <c r="E898" i="1"/>
  <c r="C898" i="1"/>
  <c r="B898" i="1" s="1"/>
  <c r="E897" i="1"/>
  <c r="C897" i="1"/>
  <c r="B897" i="1" s="1"/>
  <c r="E896" i="1"/>
  <c r="C896" i="1"/>
  <c r="B896" i="1" s="1"/>
  <c r="E895" i="1"/>
  <c r="C895" i="1"/>
  <c r="B895" i="1" s="1"/>
  <c r="E894" i="1"/>
  <c r="C894" i="1"/>
  <c r="B894" i="1" s="1"/>
  <c r="E893" i="1"/>
  <c r="C893" i="1"/>
  <c r="B893" i="1" s="1"/>
  <c r="E892" i="1"/>
  <c r="C892" i="1"/>
  <c r="B892" i="1" s="1"/>
  <c r="E891" i="1"/>
  <c r="C891" i="1"/>
  <c r="B891" i="1" s="1"/>
  <c r="E890" i="1"/>
  <c r="C890" i="1"/>
  <c r="B890" i="1" s="1"/>
  <c r="E889" i="1"/>
  <c r="C889" i="1"/>
  <c r="B889" i="1" s="1"/>
  <c r="E888" i="1"/>
  <c r="C888" i="1"/>
  <c r="B888" i="1" s="1"/>
  <c r="E887" i="1"/>
  <c r="C887" i="1"/>
  <c r="B887" i="1" s="1"/>
  <c r="E886" i="1"/>
  <c r="C886" i="1"/>
  <c r="B886" i="1" s="1"/>
  <c r="E885" i="1"/>
  <c r="C885" i="1"/>
  <c r="B885" i="1" s="1"/>
  <c r="E884" i="1"/>
  <c r="C884" i="1"/>
  <c r="B884" i="1" s="1"/>
  <c r="E883" i="1"/>
  <c r="C883" i="1"/>
  <c r="B883" i="1" s="1"/>
  <c r="E882" i="1"/>
  <c r="C882" i="1"/>
  <c r="B882" i="1" s="1"/>
  <c r="E881" i="1"/>
  <c r="H881" i="1" s="1"/>
  <c r="C881" i="1"/>
  <c r="B881" i="1" s="1"/>
  <c r="E880" i="1"/>
  <c r="C880" i="1"/>
  <c r="B880" i="1" s="1"/>
  <c r="E879" i="1"/>
  <c r="C879" i="1"/>
  <c r="B879" i="1" s="1"/>
  <c r="E878" i="1"/>
  <c r="C878" i="1"/>
  <c r="B878" i="1" s="1"/>
  <c r="A878" i="1"/>
  <c r="E877" i="1"/>
  <c r="C877" i="1"/>
  <c r="B877" i="1" s="1"/>
  <c r="A877" i="1"/>
  <c r="E876" i="1"/>
  <c r="C876" i="1"/>
  <c r="B876" i="1" s="1"/>
  <c r="A876" i="1"/>
  <c r="E875" i="1"/>
  <c r="C875" i="1"/>
  <c r="B875" i="1" s="1"/>
  <c r="A875" i="1"/>
  <c r="E874" i="1"/>
  <c r="C874" i="1"/>
  <c r="B874" i="1" s="1"/>
  <c r="A874" i="1"/>
  <c r="E873" i="1"/>
  <c r="C873" i="1"/>
  <c r="B873" i="1" s="1"/>
  <c r="A873" i="1"/>
  <c r="E872" i="1"/>
  <c r="C872" i="1"/>
  <c r="B872" i="1" s="1"/>
  <c r="A872" i="1"/>
  <c r="E871" i="1"/>
  <c r="C871" i="1"/>
  <c r="B871" i="1" s="1"/>
  <c r="A871" i="1"/>
  <c r="E870" i="1"/>
  <c r="C870" i="1"/>
  <c r="B870" i="1" s="1"/>
  <c r="A870" i="1"/>
  <c r="E869" i="1"/>
  <c r="C869" i="1"/>
  <c r="B869" i="1" s="1"/>
  <c r="A869" i="1"/>
  <c r="E868" i="1"/>
  <c r="C868" i="1"/>
  <c r="B868" i="1" s="1"/>
  <c r="A868" i="1"/>
  <c r="E867" i="1"/>
  <c r="H867" i="1" s="1"/>
  <c r="C867" i="1"/>
  <c r="B867" i="1" s="1"/>
  <c r="A867" i="1"/>
  <c r="E866" i="1"/>
  <c r="C866" i="1"/>
  <c r="B866" i="1" s="1"/>
  <c r="A866" i="1"/>
  <c r="E865" i="1"/>
  <c r="C865" i="1"/>
  <c r="B865" i="1" s="1"/>
  <c r="E864" i="1"/>
  <c r="C864" i="1"/>
  <c r="B864" i="1" s="1"/>
  <c r="E863" i="1"/>
  <c r="H863" i="1" s="1"/>
  <c r="C863" i="1"/>
  <c r="B863" i="1" s="1"/>
  <c r="E862" i="1"/>
  <c r="C862" i="1"/>
  <c r="B862" i="1" s="1"/>
  <c r="E861" i="1"/>
  <c r="C861" i="1"/>
  <c r="B861" i="1" s="1"/>
  <c r="E860" i="1"/>
  <c r="C860" i="1"/>
  <c r="B860" i="1" s="1"/>
  <c r="E859" i="1"/>
  <c r="C859" i="1"/>
  <c r="B859" i="1" s="1"/>
  <c r="E858" i="1"/>
  <c r="C858" i="1"/>
  <c r="B858" i="1" s="1"/>
  <c r="E857" i="1"/>
  <c r="C857" i="1"/>
  <c r="B857" i="1" s="1"/>
  <c r="E856" i="1"/>
  <c r="C856" i="1"/>
  <c r="B856" i="1" s="1"/>
  <c r="E855" i="1"/>
  <c r="C855" i="1"/>
  <c r="B855" i="1" s="1"/>
  <c r="E854" i="1"/>
  <c r="C854" i="1"/>
  <c r="B854" i="1" s="1"/>
  <c r="E853" i="1"/>
  <c r="C853" i="1"/>
  <c r="B853" i="1" s="1"/>
  <c r="E852" i="1"/>
  <c r="C852" i="1"/>
  <c r="B852" i="1" s="1"/>
  <c r="E851" i="1"/>
  <c r="C851" i="1"/>
  <c r="B851" i="1" s="1"/>
  <c r="E850" i="1"/>
  <c r="C850" i="1"/>
  <c r="B850" i="1" s="1"/>
  <c r="E849" i="1"/>
  <c r="C849" i="1"/>
  <c r="B849" i="1" s="1"/>
  <c r="A849" i="1"/>
  <c r="E848" i="1"/>
  <c r="C848" i="1"/>
  <c r="B848" i="1" s="1"/>
  <c r="A848" i="1"/>
  <c r="E847" i="1"/>
  <c r="C847" i="1"/>
  <c r="B847" i="1" s="1"/>
  <c r="A847" i="1"/>
  <c r="E846" i="1"/>
  <c r="C846" i="1"/>
  <c r="B846" i="1" s="1"/>
  <c r="A846" i="1"/>
  <c r="E845" i="1"/>
  <c r="C845" i="1"/>
  <c r="B845" i="1" s="1"/>
  <c r="A845" i="1"/>
  <c r="E844" i="1"/>
  <c r="C844" i="1"/>
  <c r="B844" i="1" s="1"/>
  <c r="A844" i="1"/>
  <c r="E843" i="1"/>
  <c r="C843" i="1"/>
  <c r="B843" i="1" s="1"/>
  <c r="A843" i="1"/>
  <c r="E842" i="1"/>
  <c r="C842" i="1"/>
  <c r="B842" i="1" s="1"/>
  <c r="A842" i="1"/>
  <c r="E841" i="1"/>
  <c r="C841" i="1"/>
  <c r="B841" i="1" s="1"/>
  <c r="A841" i="1"/>
  <c r="E840" i="1"/>
  <c r="C840" i="1"/>
  <c r="B840" i="1" s="1"/>
  <c r="A840" i="1"/>
  <c r="E839" i="1"/>
  <c r="C839" i="1"/>
  <c r="B839" i="1" s="1"/>
  <c r="A839" i="1"/>
  <c r="E838" i="1"/>
  <c r="C838" i="1"/>
  <c r="B838" i="1" s="1"/>
  <c r="A838" i="1"/>
  <c r="E837" i="1"/>
  <c r="C837" i="1"/>
  <c r="B837" i="1" s="1"/>
  <c r="A837" i="1"/>
  <c r="E836" i="1"/>
  <c r="C836" i="1"/>
  <c r="B836" i="1" s="1"/>
  <c r="A836" i="1"/>
  <c r="E835" i="1"/>
  <c r="H835" i="1" s="1"/>
  <c r="C835" i="1"/>
  <c r="B835" i="1" s="1"/>
  <c r="A835" i="1"/>
  <c r="E834" i="1"/>
  <c r="C834" i="1"/>
  <c r="B834" i="1" s="1"/>
  <c r="A834" i="1"/>
  <c r="E833" i="1"/>
  <c r="C833" i="1"/>
  <c r="B833" i="1" s="1"/>
  <c r="A833" i="1"/>
  <c r="E832" i="1"/>
  <c r="C832" i="1"/>
  <c r="B832" i="1" s="1"/>
  <c r="A832" i="1"/>
  <c r="E831" i="1"/>
  <c r="H831" i="1" s="1"/>
  <c r="C831" i="1"/>
  <c r="B831" i="1" s="1"/>
  <c r="A831" i="1"/>
  <c r="E830" i="1"/>
  <c r="C830" i="1"/>
  <c r="B830" i="1" s="1"/>
  <c r="A830" i="1"/>
  <c r="E829" i="1"/>
  <c r="C829" i="1"/>
  <c r="B829" i="1" s="1"/>
  <c r="A829" i="1"/>
  <c r="E828" i="1"/>
  <c r="C828" i="1"/>
  <c r="B828" i="1" s="1"/>
  <c r="A828" i="1"/>
  <c r="E827" i="1"/>
  <c r="C827" i="1"/>
  <c r="B827" i="1" s="1"/>
  <c r="A827" i="1"/>
  <c r="E826" i="1"/>
  <c r="C826" i="1"/>
  <c r="B826" i="1" s="1"/>
  <c r="A826" i="1"/>
  <c r="E825" i="1"/>
  <c r="C825" i="1"/>
  <c r="B825" i="1" s="1"/>
  <c r="A825" i="1"/>
  <c r="E824" i="1"/>
  <c r="C824" i="1"/>
  <c r="B824" i="1" s="1"/>
  <c r="A824" i="1"/>
  <c r="E823" i="1"/>
  <c r="H823" i="1" s="1"/>
  <c r="C823" i="1"/>
  <c r="B823" i="1" s="1"/>
  <c r="A823" i="1"/>
  <c r="E822" i="1"/>
  <c r="C822" i="1"/>
  <c r="B822" i="1" s="1"/>
  <c r="A822" i="1"/>
  <c r="E821" i="1"/>
  <c r="C821" i="1"/>
  <c r="B821" i="1" s="1"/>
  <c r="A821" i="1"/>
  <c r="E820" i="1"/>
  <c r="C820" i="1"/>
  <c r="B820" i="1" s="1"/>
  <c r="A820" i="1"/>
  <c r="E819" i="1"/>
  <c r="H819" i="1" s="1"/>
  <c r="C819" i="1"/>
  <c r="B819" i="1" s="1"/>
  <c r="A819" i="1"/>
  <c r="E818" i="1"/>
  <c r="C818" i="1"/>
  <c r="B818" i="1" s="1"/>
  <c r="A818" i="1"/>
  <c r="E817" i="1"/>
  <c r="C817" i="1"/>
  <c r="B817" i="1" s="1"/>
  <c r="A817" i="1"/>
  <c r="E816" i="1"/>
  <c r="C816" i="1"/>
  <c r="B816" i="1" s="1"/>
  <c r="A816" i="1"/>
  <c r="E815" i="1"/>
  <c r="C815" i="1"/>
  <c r="B815" i="1" s="1"/>
  <c r="A815" i="1"/>
  <c r="E814" i="1"/>
  <c r="C814" i="1"/>
  <c r="B814" i="1" s="1"/>
  <c r="A814" i="1"/>
  <c r="E813" i="1"/>
  <c r="C813" i="1"/>
  <c r="B813" i="1" s="1"/>
  <c r="A813" i="1"/>
  <c r="E812" i="1"/>
  <c r="C812" i="1"/>
  <c r="B812" i="1" s="1"/>
  <c r="A812" i="1"/>
  <c r="E811" i="1"/>
  <c r="C811" i="1"/>
  <c r="B811" i="1" s="1"/>
  <c r="A811" i="1"/>
  <c r="E810" i="1"/>
  <c r="C810" i="1"/>
  <c r="B810" i="1" s="1"/>
  <c r="A810" i="1"/>
  <c r="E809" i="1"/>
  <c r="C809" i="1"/>
  <c r="B809" i="1" s="1"/>
  <c r="A809" i="1"/>
  <c r="E808" i="1"/>
  <c r="C808" i="1"/>
  <c r="B808" i="1" s="1"/>
  <c r="A808" i="1"/>
  <c r="E807" i="1"/>
  <c r="C807" i="1"/>
  <c r="B807" i="1" s="1"/>
  <c r="A807" i="1"/>
  <c r="E806" i="1"/>
  <c r="C806" i="1"/>
  <c r="B806" i="1" s="1"/>
  <c r="A806" i="1"/>
  <c r="E805" i="1"/>
  <c r="C805" i="1"/>
  <c r="B805" i="1" s="1"/>
  <c r="A805" i="1"/>
  <c r="E804" i="1"/>
  <c r="C804" i="1"/>
  <c r="B804" i="1" s="1"/>
  <c r="A804" i="1"/>
  <c r="E803" i="1"/>
  <c r="C803" i="1"/>
  <c r="B803" i="1" s="1"/>
  <c r="A803" i="1"/>
  <c r="E802" i="1"/>
  <c r="C802" i="1"/>
  <c r="B802" i="1" s="1"/>
  <c r="A802" i="1"/>
  <c r="E801" i="1"/>
  <c r="C801" i="1"/>
  <c r="B801" i="1" s="1"/>
  <c r="A801" i="1"/>
  <c r="E800" i="1"/>
  <c r="C800" i="1"/>
  <c r="B800" i="1" s="1"/>
  <c r="A800" i="1"/>
  <c r="E799" i="1"/>
  <c r="C799" i="1"/>
  <c r="B799" i="1" s="1"/>
  <c r="A799" i="1"/>
  <c r="E798" i="1"/>
  <c r="C798" i="1"/>
  <c r="B798" i="1" s="1"/>
  <c r="A798" i="1"/>
  <c r="E797" i="1"/>
  <c r="C797" i="1"/>
  <c r="B797" i="1" s="1"/>
  <c r="A797" i="1"/>
  <c r="E796" i="1"/>
  <c r="C796" i="1"/>
  <c r="B796" i="1" s="1"/>
  <c r="A796" i="1"/>
  <c r="E795" i="1"/>
  <c r="C795" i="1"/>
  <c r="B795" i="1" s="1"/>
  <c r="A795" i="1"/>
  <c r="E794" i="1"/>
  <c r="C794" i="1"/>
  <c r="B794" i="1" s="1"/>
  <c r="A794" i="1"/>
  <c r="E793" i="1"/>
  <c r="C793" i="1"/>
  <c r="B793" i="1" s="1"/>
  <c r="A793" i="1"/>
  <c r="E792" i="1"/>
  <c r="C792" i="1"/>
  <c r="B792" i="1" s="1"/>
  <c r="A792" i="1"/>
  <c r="E791" i="1"/>
  <c r="C791" i="1"/>
  <c r="B791" i="1" s="1"/>
  <c r="A791" i="1"/>
  <c r="E790" i="1"/>
  <c r="C790" i="1"/>
  <c r="B790" i="1" s="1"/>
  <c r="A790" i="1"/>
  <c r="E789" i="1"/>
  <c r="H789" i="1" s="1"/>
  <c r="C789" i="1"/>
  <c r="B789" i="1" s="1"/>
  <c r="A789" i="1"/>
  <c r="E788" i="1"/>
  <c r="C788" i="1"/>
  <c r="B788" i="1" s="1"/>
  <c r="A788" i="1"/>
  <c r="E787" i="1"/>
  <c r="C787" i="1"/>
  <c r="B787" i="1" s="1"/>
  <c r="A787" i="1"/>
  <c r="E786" i="1"/>
  <c r="C786" i="1"/>
  <c r="B786" i="1" s="1"/>
  <c r="A786" i="1"/>
  <c r="E785" i="1"/>
  <c r="C785" i="1"/>
  <c r="B785" i="1" s="1"/>
  <c r="A785" i="1"/>
  <c r="E784" i="1"/>
  <c r="C784" i="1"/>
  <c r="B784" i="1" s="1"/>
  <c r="A784" i="1"/>
  <c r="E783" i="1"/>
  <c r="C783" i="1"/>
  <c r="B783" i="1" s="1"/>
  <c r="A783" i="1"/>
  <c r="E782" i="1"/>
  <c r="C782" i="1"/>
  <c r="B782" i="1" s="1"/>
  <c r="A782" i="1"/>
  <c r="E781" i="1"/>
  <c r="C781" i="1"/>
  <c r="B781" i="1" s="1"/>
  <c r="A781" i="1"/>
  <c r="E780" i="1"/>
  <c r="C780" i="1"/>
  <c r="B780" i="1" s="1"/>
  <c r="A780" i="1"/>
  <c r="E779" i="1"/>
  <c r="C779" i="1"/>
  <c r="B779" i="1" s="1"/>
  <c r="A779" i="1"/>
  <c r="E778" i="1"/>
  <c r="C778" i="1"/>
  <c r="B778" i="1" s="1"/>
  <c r="A778" i="1"/>
  <c r="E777" i="1"/>
  <c r="C777" i="1"/>
  <c r="B777" i="1" s="1"/>
  <c r="A777" i="1"/>
  <c r="E776" i="1"/>
  <c r="C776" i="1"/>
  <c r="B776" i="1" s="1"/>
  <c r="A776" i="1"/>
  <c r="E775" i="1"/>
  <c r="C775" i="1"/>
  <c r="B775" i="1" s="1"/>
  <c r="A775" i="1"/>
  <c r="E774" i="1"/>
  <c r="C774" i="1"/>
  <c r="B774" i="1" s="1"/>
  <c r="A774" i="1"/>
  <c r="E773" i="1"/>
  <c r="C773" i="1"/>
  <c r="B773" i="1" s="1"/>
  <c r="E772" i="1"/>
  <c r="C772" i="1"/>
  <c r="B772" i="1" s="1"/>
  <c r="E771" i="1"/>
  <c r="C771" i="1"/>
  <c r="B771" i="1" s="1"/>
  <c r="E770" i="1"/>
  <c r="C770" i="1"/>
  <c r="B770" i="1" s="1"/>
  <c r="E769" i="1"/>
  <c r="C769" i="1"/>
  <c r="B769" i="1" s="1"/>
  <c r="E768" i="1"/>
  <c r="H768" i="1" s="1"/>
  <c r="C768" i="1"/>
  <c r="B768" i="1" s="1"/>
  <c r="A768" i="1"/>
  <c r="E767" i="1"/>
  <c r="C767" i="1"/>
  <c r="B767" i="1" s="1"/>
  <c r="A767" i="1"/>
  <c r="E766" i="1"/>
  <c r="C766" i="1"/>
  <c r="B766" i="1" s="1"/>
  <c r="E765" i="1"/>
  <c r="C765" i="1"/>
  <c r="B765" i="1" s="1"/>
  <c r="E764" i="1"/>
  <c r="C764" i="1"/>
  <c r="B764" i="1" s="1"/>
  <c r="E763" i="1"/>
  <c r="C763" i="1"/>
  <c r="B763" i="1" s="1"/>
  <c r="E762" i="1"/>
  <c r="C762" i="1"/>
  <c r="B762" i="1" s="1"/>
  <c r="E761" i="1"/>
  <c r="C761" i="1"/>
  <c r="B761" i="1" s="1"/>
  <c r="E760" i="1"/>
  <c r="C760" i="1"/>
  <c r="B760" i="1" s="1"/>
  <c r="E759" i="1"/>
  <c r="C759" i="1"/>
  <c r="B759" i="1" s="1"/>
  <c r="E758" i="1"/>
  <c r="C758" i="1"/>
  <c r="B758" i="1" s="1"/>
  <c r="E757" i="1"/>
  <c r="C757" i="1"/>
  <c r="B757" i="1" s="1"/>
  <c r="E756" i="1"/>
  <c r="C756" i="1"/>
  <c r="B756" i="1" s="1"/>
  <c r="E755" i="1"/>
  <c r="H755" i="1" s="1"/>
  <c r="C755" i="1"/>
  <c r="B755" i="1" s="1"/>
  <c r="E754" i="1"/>
  <c r="C754" i="1"/>
  <c r="B754" i="1" s="1"/>
  <c r="E753" i="1"/>
  <c r="C753" i="1"/>
  <c r="B753" i="1" s="1"/>
  <c r="E752" i="1"/>
  <c r="C752" i="1"/>
  <c r="B752" i="1" s="1"/>
  <c r="E751" i="1"/>
  <c r="C751" i="1"/>
  <c r="B751" i="1" s="1"/>
  <c r="E750" i="1"/>
  <c r="C750" i="1"/>
  <c r="B750" i="1" s="1"/>
  <c r="E749" i="1"/>
  <c r="C749" i="1"/>
  <c r="B749" i="1" s="1"/>
  <c r="E748" i="1"/>
  <c r="C748" i="1"/>
  <c r="B748" i="1" s="1"/>
  <c r="E747" i="1"/>
  <c r="C747" i="1"/>
  <c r="B747" i="1" s="1"/>
  <c r="E746" i="1"/>
  <c r="C746" i="1"/>
  <c r="B746" i="1" s="1"/>
  <c r="E745" i="1"/>
  <c r="C745" i="1"/>
  <c r="B745" i="1" s="1"/>
  <c r="E744" i="1"/>
  <c r="C744" i="1"/>
  <c r="B744" i="1" s="1"/>
  <c r="E743" i="1"/>
  <c r="C743" i="1"/>
  <c r="B743" i="1" s="1"/>
  <c r="E742" i="1"/>
  <c r="C742" i="1"/>
  <c r="B742" i="1" s="1"/>
  <c r="E741" i="1"/>
  <c r="C741" i="1"/>
  <c r="B741" i="1" s="1"/>
  <c r="E740" i="1"/>
  <c r="C740" i="1"/>
  <c r="B740" i="1" s="1"/>
  <c r="E739" i="1"/>
  <c r="H739" i="1" s="1"/>
  <c r="C739" i="1"/>
  <c r="B739" i="1" s="1"/>
  <c r="E738" i="1"/>
  <c r="C738" i="1"/>
  <c r="B738" i="1" s="1"/>
  <c r="E737" i="1"/>
  <c r="C737" i="1"/>
  <c r="B737" i="1" s="1"/>
  <c r="E736" i="1"/>
  <c r="C736" i="1"/>
  <c r="B736" i="1" s="1"/>
  <c r="E735" i="1"/>
  <c r="C735" i="1"/>
  <c r="B735" i="1" s="1"/>
  <c r="E734" i="1"/>
  <c r="C734" i="1"/>
  <c r="B734" i="1" s="1"/>
  <c r="E733" i="1"/>
  <c r="C733" i="1"/>
  <c r="B733" i="1" s="1"/>
  <c r="E732" i="1"/>
  <c r="C732" i="1"/>
  <c r="B732" i="1" s="1"/>
  <c r="E731" i="1"/>
  <c r="C731" i="1"/>
  <c r="B731" i="1" s="1"/>
  <c r="E730" i="1"/>
  <c r="C730" i="1"/>
  <c r="B730" i="1" s="1"/>
  <c r="E729" i="1"/>
  <c r="C729" i="1"/>
  <c r="B729" i="1" s="1"/>
  <c r="E728" i="1"/>
  <c r="C728" i="1"/>
  <c r="B728" i="1" s="1"/>
  <c r="E727" i="1"/>
  <c r="C727" i="1"/>
  <c r="B727" i="1" s="1"/>
  <c r="E726" i="1"/>
  <c r="C726" i="1"/>
  <c r="B726" i="1" s="1"/>
  <c r="E725" i="1"/>
  <c r="C725" i="1"/>
  <c r="B725" i="1" s="1"/>
  <c r="E724" i="1"/>
  <c r="C724" i="1"/>
  <c r="B724" i="1" s="1"/>
  <c r="E723" i="1"/>
  <c r="C723" i="1"/>
  <c r="B723" i="1" s="1"/>
  <c r="E722" i="1"/>
  <c r="H722" i="1" s="1"/>
  <c r="C722" i="1"/>
  <c r="B722" i="1" s="1"/>
  <c r="E721" i="1"/>
  <c r="C721" i="1"/>
  <c r="B721" i="1" s="1"/>
  <c r="E720" i="1"/>
  <c r="C720" i="1"/>
  <c r="B720" i="1" s="1"/>
  <c r="E719" i="1"/>
  <c r="H719" i="1" s="1"/>
  <c r="C719" i="1"/>
  <c r="B719" i="1" s="1"/>
  <c r="E718" i="1"/>
  <c r="C718" i="1"/>
  <c r="B718" i="1" s="1"/>
  <c r="E717" i="1"/>
  <c r="C717" i="1"/>
  <c r="B717" i="1" s="1"/>
  <c r="E716" i="1"/>
  <c r="C716" i="1"/>
  <c r="B716" i="1" s="1"/>
  <c r="E715" i="1"/>
  <c r="C715" i="1"/>
  <c r="B715" i="1" s="1"/>
  <c r="E714" i="1"/>
  <c r="C714" i="1"/>
  <c r="B714" i="1" s="1"/>
  <c r="E713" i="1"/>
  <c r="C713" i="1"/>
  <c r="B713" i="1" s="1"/>
  <c r="E712" i="1"/>
  <c r="C712" i="1"/>
  <c r="B712" i="1" s="1"/>
  <c r="E711" i="1"/>
  <c r="C711" i="1"/>
  <c r="B711" i="1" s="1"/>
  <c r="E710" i="1"/>
  <c r="C710" i="1"/>
  <c r="B710" i="1" s="1"/>
  <c r="E709" i="1"/>
  <c r="C709" i="1"/>
  <c r="B709" i="1" s="1"/>
  <c r="E708" i="1"/>
  <c r="C708" i="1"/>
  <c r="B708" i="1" s="1"/>
  <c r="E707" i="1"/>
  <c r="H707" i="1" s="1"/>
  <c r="C707" i="1"/>
  <c r="B707" i="1" s="1"/>
  <c r="E706" i="1"/>
  <c r="C706" i="1"/>
  <c r="B706" i="1" s="1"/>
  <c r="E705" i="1"/>
  <c r="C705" i="1"/>
  <c r="B705" i="1" s="1"/>
  <c r="E704" i="1"/>
  <c r="C704" i="1"/>
  <c r="B704" i="1" s="1"/>
  <c r="E703" i="1"/>
  <c r="C703" i="1"/>
  <c r="B703" i="1" s="1"/>
  <c r="E702" i="1"/>
  <c r="C702" i="1"/>
  <c r="B702" i="1" s="1"/>
  <c r="E701" i="1"/>
  <c r="C701" i="1"/>
  <c r="B701" i="1" s="1"/>
  <c r="E700" i="1"/>
  <c r="C700" i="1"/>
  <c r="B700" i="1" s="1"/>
  <c r="E699" i="1"/>
  <c r="C699" i="1"/>
  <c r="B699" i="1" s="1"/>
  <c r="E698" i="1"/>
  <c r="C698" i="1"/>
  <c r="B698" i="1" s="1"/>
  <c r="E697" i="1"/>
  <c r="C697" i="1"/>
  <c r="B697" i="1" s="1"/>
  <c r="E696" i="1"/>
  <c r="C696" i="1"/>
  <c r="B696" i="1" s="1"/>
  <c r="E695" i="1"/>
  <c r="C695" i="1"/>
  <c r="B695" i="1" s="1"/>
  <c r="E694" i="1"/>
  <c r="C694" i="1"/>
  <c r="B694" i="1" s="1"/>
  <c r="E693" i="1"/>
  <c r="C693" i="1"/>
  <c r="B693" i="1" s="1"/>
  <c r="E692" i="1"/>
  <c r="C692" i="1"/>
  <c r="B692" i="1" s="1"/>
  <c r="E691" i="1"/>
  <c r="H691" i="1" s="1"/>
  <c r="C691" i="1"/>
  <c r="B691" i="1" s="1"/>
  <c r="E690" i="1"/>
  <c r="C690" i="1"/>
  <c r="B690" i="1" s="1"/>
  <c r="E689" i="1"/>
  <c r="C689" i="1"/>
  <c r="B689" i="1" s="1"/>
  <c r="E688" i="1"/>
  <c r="C688" i="1"/>
  <c r="B688" i="1" s="1"/>
  <c r="E687" i="1"/>
  <c r="C687" i="1"/>
  <c r="B687" i="1" s="1"/>
  <c r="E686" i="1"/>
  <c r="C686" i="1"/>
  <c r="B686" i="1" s="1"/>
  <c r="E685" i="1"/>
  <c r="C685" i="1"/>
  <c r="B685" i="1" s="1"/>
  <c r="E684" i="1"/>
  <c r="C684" i="1"/>
  <c r="B684" i="1" s="1"/>
  <c r="E683" i="1"/>
  <c r="H683" i="1" s="1"/>
  <c r="C683" i="1"/>
  <c r="B683" i="1" s="1"/>
  <c r="E682" i="1"/>
  <c r="C682" i="1"/>
  <c r="B682" i="1" s="1"/>
  <c r="E681" i="1"/>
  <c r="C681" i="1"/>
  <c r="B681" i="1" s="1"/>
  <c r="E680" i="1"/>
  <c r="C680" i="1"/>
  <c r="B680" i="1" s="1"/>
  <c r="E679" i="1"/>
  <c r="C679" i="1"/>
  <c r="B679" i="1" s="1"/>
  <c r="E678" i="1"/>
  <c r="C678" i="1"/>
  <c r="B678" i="1" s="1"/>
  <c r="E677" i="1"/>
  <c r="C677" i="1"/>
  <c r="B677" i="1" s="1"/>
  <c r="E676" i="1"/>
  <c r="C676" i="1"/>
  <c r="B676" i="1" s="1"/>
  <c r="E675" i="1"/>
  <c r="H675" i="1" s="1"/>
  <c r="C675" i="1"/>
  <c r="B675" i="1" s="1"/>
  <c r="E674" i="1"/>
  <c r="C674" i="1"/>
  <c r="B674" i="1" s="1"/>
  <c r="E673" i="1"/>
  <c r="C673" i="1"/>
  <c r="B673" i="1" s="1"/>
  <c r="E672" i="1"/>
  <c r="C672" i="1"/>
  <c r="B672" i="1" s="1"/>
  <c r="E671" i="1"/>
  <c r="C671" i="1"/>
  <c r="B671" i="1" s="1"/>
  <c r="E670" i="1"/>
  <c r="C670" i="1"/>
  <c r="B670" i="1" s="1"/>
  <c r="E669" i="1"/>
  <c r="C669" i="1"/>
  <c r="B669" i="1" s="1"/>
  <c r="E668" i="1"/>
  <c r="C668" i="1"/>
  <c r="B668" i="1" s="1"/>
  <c r="E667" i="1"/>
  <c r="C667" i="1"/>
  <c r="B667" i="1" s="1"/>
  <c r="E666" i="1"/>
  <c r="C666" i="1"/>
  <c r="B666" i="1" s="1"/>
  <c r="E665" i="1"/>
  <c r="C665" i="1"/>
  <c r="B665" i="1" s="1"/>
  <c r="E664" i="1"/>
  <c r="C664" i="1"/>
  <c r="B664" i="1" s="1"/>
  <c r="E663" i="1"/>
  <c r="C663" i="1"/>
  <c r="B663" i="1" s="1"/>
  <c r="E662" i="1"/>
  <c r="C662" i="1"/>
  <c r="B662" i="1" s="1"/>
  <c r="E661" i="1"/>
  <c r="C661" i="1"/>
  <c r="B661" i="1" s="1"/>
  <c r="E660" i="1"/>
  <c r="C660" i="1"/>
  <c r="B660" i="1" s="1"/>
  <c r="E659" i="1"/>
  <c r="C659" i="1"/>
  <c r="B659" i="1" s="1"/>
  <c r="E658" i="1"/>
  <c r="H658" i="1" s="1"/>
  <c r="C658" i="1"/>
  <c r="B658" i="1" s="1"/>
  <c r="E657" i="1"/>
  <c r="C657" i="1"/>
  <c r="B657" i="1" s="1"/>
  <c r="E656" i="1"/>
  <c r="C656" i="1"/>
  <c r="B656" i="1" s="1"/>
  <c r="E655" i="1"/>
  <c r="C655" i="1"/>
  <c r="B655" i="1" s="1"/>
  <c r="E654" i="1"/>
  <c r="H654" i="1" s="1"/>
  <c r="C654" i="1"/>
  <c r="B654" i="1" s="1"/>
  <c r="E653" i="1"/>
  <c r="C653" i="1"/>
  <c r="B653" i="1" s="1"/>
  <c r="E652" i="1"/>
  <c r="C652" i="1"/>
  <c r="B652" i="1" s="1"/>
  <c r="E651" i="1"/>
  <c r="C651" i="1"/>
  <c r="B651" i="1" s="1"/>
  <c r="E650" i="1"/>
  <c r="C650" i="1"/>
  <c r="B650" i="1" s="1"/>
  <c r="A650" i="1"/>
  <c r="E649" i="1"/>
  <c r="C649" i="1"/>
  <c r="B649" i="1" s="1"/>
  <c r="A649" i="1"/>
  <c r="E648" i="1"/>
  <c r="H648" i="1" s="1"/>
  <c r="C648" i="1"/>
  <c r="B648" i="1" s="1"/>
  <c r="A648" i="1"/>
  <c r="E647" i="1"/>
  <c r="C647" i="1"/>
  <c r="B647" i="1" s="1"/>
  <c r="A647" i="1"/>
  <c r="E646" i="1"/>
  <c r="C646" i="1"/>
  <c r="B646" i="1" s="1"/>
  <c r="A646" i="1"/>
  <c r="E645" i="1"/>
  <c r="C645" i="1"/>
  <c r="B645" i="1" s="1"/>
  <c r="A645" i="1"/>
  <c r="E644" i="1"/>
  <c r="C644" i="1"/>
  <c r="B644" i="1" s="1"/>
  <c r="A644" i="1"/>
  <c r="E643" i="1"/>
  <c r="C643" i="1"/>
  <c r="B643" i="1" s="1"/>
  <c r="A643" i="1"/>
  <c r="E642" i="1"/>
  <c r="C642" i="1"/>
  <c r="B642" i="1" s="1"/>
  <c r="A642" i="1"/>
  <c r="E641" i="1"/>
  <c r="C641" i="1"/>
  <c r="B641" i="1" s="1"/>
  <c r="E640" i="1"/>
  <c r="C640" i="1"/>
  <c r="B640" i="1" s="1"/>
  <c r="E639" i="1"/>
  <c r="C639" i="1"/>
  <c r="B639" i="1" s="1"/>
  <c r="E638" i="1"/>
  <c r="C638" i="1"/>
  <c r="B638" i="1" s="1"/>
  <c r="E637" i="1"/>
  <c r="C637" i="1"/>
  <c r="B637" i="1" s="1"/>
  <c r="A637" i="1"/>
  <c r="E636" i="1"/>
  <c r="C636" i="1"/>
  <c r="B636" i="1" s="1"/>
  <c r="A636" i="1"/>
  <c r="E635" i="1"/>
  <c r="C635" i="1"/>
  <c r="B635" i="1" s="1"/>
  <c r="A635" i="1"/>
  <c r="E634" i="1"/>
  <c r="C634" i="1"/>
  <c r="B634" i="1" s="1"/>
  <c r="A634" i="1"/>
  <c r="E633" i="1"/>
  <c r="C633" i="1"/>
  <c r="B633" i="1" s="1"/>
  <c r="E632" i="1"/>
  <c r="C632" i="1"/>
  <c r="B632" i="1" s="1"/>
  <c r="E631" i="1"/>
  <c r="C631" i="1"/>
  <c r="B631" i="1" s="1"/>
  <c r="E630" i="1"/>
  <c r="C630" i="1"/>
  <c r="B630" i="1" s="1"/>
  <c r="E629" i="1"/>
  <c r="C629" i="1"/>
  <c r="B629" i="1" s="1"/>
  <c r="E628" i="1"/>
  <c r="C628" i="1"/>
  <c r="B628" i="1" s="1"/>
  <c r="E627" i="1"/>
  <c r="C627" i="1"/>
  <c r="B627" i="1" s="1"/>
  <c r="E626" i="1"/>
  <c r="C626" i="1"/>
  <c r="B626" i="1" s="1"/>
  <c r="E625" i="1"/>
  <c r="C625" i="1"/>
  <c r="B625" i="1" s="1"/>
  <c r="E624" i="1"/>
  <c r="C624" i="1"/>
  <c r="B624" i="1" s="1"/>
  <c r="A624" i="1"/>
  <c r="E623" i="1"/>
  <c r="C623" i="1"/>
  <c r="B623" i="1" s="1"/>
  <c r="A623" i="1"/>
  <c r="E622" i="1"/>
  <c r="C622" i="1"/>
  <c r="B622" i="1" s="1"/>
  <c r="A622" i="1"/>
  <c r="E621" i="1"/>
  <c r="C621" i="1"/>
  <c r="B621" i="1" s="1"/>
  <c r="A621" i="1"/>
  <c r="E620" i="1"/>
  <c r="C620" i="1"/>
  <c r="B620" i="1" s="1"/>
  <c r="A620" i="1"/>
  <c r="E619" i="1"/>
  <c r="C619" i="1"/>
  <c r="B619" i="1" s="1"/>
  <c r="A619" i="1"/>
  <c r="E618" i="1"/>
  <c r="C618" i="1"/>
  <c r="B618" i="1" s="1"/>
  <c r="A618" i="1"/>
  <c r="E617" i="1"/>
  <c r="C617" i="1"/>
  <c r="B617" i="1" s="1"/>
  <c r="A617" i="1"/>
  <c r="E616" i="1"/>
  <c r="C616" i="1"/>
  <c r="B616" i="1" s="1"/>
  <c r="A616" i="1"/>
  <c r="E615" i="1"/>
  <c r="C615" i="1"/>
  <c r="B615" i="1" s="1"/>
  <c r="A615" i="1"/>
  <c r="E614" i="1"/>
  <c r="C614" i="1"/>
  <c r="B614" i="1" s="1"/>
  <c r="A614" i="1"/>
  <c r="E613" i="1"/>
  <c r="C613" i="1"/>
  <c r="B613" i="1" s="1"/>
  <c r="A613" i="1"/>
  <c r="E612" i="1"/>
  <c r="C612" i="1"/>
  <c r="B612" i="1" s="1"/>
  <c r="A612" i="1"/>
  <c r="E611" i="1"/>
  <c r="C611" i="1"/>
  <c r="B611" i="1" s="1"/>
  <c r="A611" i="1"/>
  <c r="E610" i="1"/>
  <c r="C610" i="1"/>
  <c r="B610" i="1" s="1"/>
  <c r="A610" i="1"/>
  <c r="E609" i="1"/>
  <c r="C609" i="1"/>
  <c r="B609" i="1" s="1"/>
  <c r="A609" i="1"/>
  <c r="E608" i="1"/>
  <c r="C608" i="1"/>
  <c r="B608" i="1" s="1"/>
  <c r="A608" i="1"/>
  <c r="E607" i="1"/>
  <c r="C607" i="1"/>
  <c r="B607" i="1" s="1"/>
  <c r="A607" i="1"/>
  <c r="E606" i="1"/>
  <c r="C606" i="1"/>
  <c r="B606" i="1" s="1"/>
  <c r="A606" i="1"/>
  <c r="E605" i="1"/>
  <c r="C605" i="1"/>
  <c r="B605" i="1" s="1"/>
  <c r="E604" i="1"/>
  <c r="C604" i="1"/>
  <c r="B604" i="1" s="1"/>
  <c r="E603" i="1"/>
  <c r="C603" i="1"/>
  <c r="B603" i="1" s="1"/>
  <c r="E602" i="1"/>
  <c r="C602" i="1"/>
  <c r="B602" i="1" s="1"/>
  <c r="E601" i="1"/>
  <c r="C601" i="1"/>
  <c r="B601" i="1" s="1"/>
  <c r="E600" i="1"/>
  <c r="C600" i="1"/>
  <c r="B600" i="1" s="1"/>
  <c r="E599" i="1"/>
  <c r="C599" i="1"/>
  <c r="B599" i="1" s="1"/>
  <c r="E598" i="1"/>
  <c r="C598" i="1"/>
  <c r="B598" i="1" s="1"/>
  <c r="E597" i="1"/>
  <c r="C597" i="1"/>
  <c r="B597" i="1" s="1"/>
  <c r="E596" i="1"/>
  <c r="C596" i="1"/>
  <c r="B596" i="1" s="1"/>
  <c r="E595" i="1"/>
  <c r="C595" i="1"/>
  <c r="B595" i="1" s="1"/>
  <c r="E594" i="1"/>
  <c r="C594" i="1"/>
  <c r="B594" i="1" s="1"/>
  <c r="E593" i="1"/>
  <c r="C593" i="1"/>
  <c r="B593" i="1" s="1"/>
  <c r="E592" i="1"/>
  <c r="C592" i="1"/>
  <c r="B592" i="1" s="1"/>
  <c r="E591" i="1"/>
  <c r="C591" i="1"/>
  <c r="B591" i="1" s="1"/>
  <c r="E590" i="1"/>
  <c r="C590" i="1"/>
  <c r="B590" i="1" s="1"/>
  <c r="E589" i="1"/>
  <c r="C589" i="1"/>
  <c r="B589" i="1" s="1"/>
  <c r="E588" i="1"/>
  <c r="C588" i="1"/>
  <c r="B588" i="1" s="1"/>
  <c r="E587" i="1"/>
  <c r="H587" i="1" s="1"/>
  <c r="C587" i="1"/>
  <c r="B587" i="1" s="1"/>
  <c r="E586" i="1"/>
  <c r="C586" i="1"/>
  <c r="B586" i="1" s="1"/>
  <c r="E585" i="1"/>
  <c r="C585" i="1"/>
  <c r="B585" i="1" s="1"/>
  <c r="E584" i="1"/>
  <c r="C584" i="1"/>
  <c r="B584" i="1" s="1"/>
  <c r="E583" i="1"/>
  <c r="C583" i="1"/>
  <c r="B583" i="1" s="1"/>
  <c r="E582" i="1"/>
  <c r="C582" i="1"/>
  <c r="B582" i="1" s="1"/>
  <c r="E581" i="1"/>
  <c r="C581" i="1"/>
  <c r="B581" i="1" s="1"/>
  <c r="E580" i="1"/>
  <c r="C580" i="1"/>
  <c r="B580" i="1" s="1"/>
  <c r="E579" i="1"/>
  <c r="C579" i="1"/>
  <c r="B579" i="1" s="1"/>
  <c r="E578" i="1"/>
  <c r="C578" i="1"/>
  <c r="B578" i="1" s="1"/>
  <c r="E577" i="1"/>
  <c r="C577" i="1"/>
  <c r="B577" i="1" s="1"/>
  <c r="E576" i="1"/>
  <c r="C576" i="1"/>
  <c r="B576" i="1" s="1"/>
  <c r="E575" i="1"/>
  <c r="C575" i="1"/>
  <c r="B575" i="1" s="1"/>
  <c r="E574" i="1"/>
  <c r="C574" i="1"/>
  <c r="B574" i="1" s="1"/>
  <c r="E573" i="1"/>
  <c r="C573" i="1"/>
  <c r="B573" i="1" s="1"/>
  <c r="E572" i="1"/>
  <c r="C572" i="1"/>
  <c r="B572" i="1" s="1"/>
  <c r="E571" i="1"/>
  <c r="C571" i="1"/>
  <c r="B571" i="1" s="1"/>
  <c r="E570" i="1"/>
  <c r="C570" i="1"/>
  <c r="B570" i="1" s="1"/>
  <c r="E569" i="1"/>
  <c r="C569" i="1"/>
  <c r="B569" i="1" s="1"/>
  <c r="E568" i="1"/>
  <c r="C568" i="1"/>
  <c r="B568" i="1" s="1"/>
  <c r="E567" i="1"/>
  <c r="C567" i="1"/>
  <c r="B567" i="1" s="1"/>
  <c r="E566" i="1"/>
  <c r="H566" i="1" s="1"/>
  <c r="C566" i="1"/>
  <c r="B566" i="1" s="1"/>
  <c r="E565" i="1"/>
  <c r="C565" i="1"/>
  <c r="B565" i="1" s="1"/>
  <c r="E564" i="1"/>
  <c r="C564" i="1"/>
  <c r="B564" i="1" s="1"/>
  <c r="E563" i="1"/>
  <c r="C563" i="1"/>
  <c r="B563" i="1" s="1"/>
  <c r="E562" i="1"/>
  <c r="C562" i="1"/>
  <c r="B562" i="1" s="1"/>
  <c r="E561" i="1"/>
  <c r="C561" i="1"/>
  <c r="B561" i="1" s="1"/>
  <c r="E560" i="1"/>
  <c r="C560" i="1"/>
  <c r="B560" i="1" s="1"/>
  <c r="E559" i="1"/>
  <c r="C559" i="1"/>
  <c r="B559" i="1" s="1"/>
  <c r="E558" i="1"/>
  <c r="C558" i="1"/>
  <c r="B558" i="1" s="1"/>
  <c r="E557" i="1"/>
  <c r="C557" i="1"/>
  <c r="B557" i="1" s="1"/>
  <c r="E556" i="1"/>
  <c r="C556" i="1"/>
  <c r="B556" i="1" s="1"/>
  <c r="E555" i="1"/>
  <c r="C555" i="1"/>
  <c r="B555" i="1" s="1"/>
  <c r="E554" i="1"/>
  <c r="C554" i="1"/>
  <c r="B554" i="1" s="1"/>
  <c r="E553" i="1"/>
  <c r="C553" i="1"/>
  <c r="B553" i="1" s="1"/>
  <c r="E552" i="1"/>
  <c r="C552" i="1"/>
  <c r="B552" i="1" s="1"/>
  <c r="E551" i="1"/>
  <c r="C551" i="1"/>
  <c r="B551" i="1" s="1"/>
  <c r="E550" i="1"/>
  <c r="C550" i="1"/>
  <c r="B550" i="1" s="1"/>
  <c r="E549" i="1"/>
  <c r="C549" i="1"/>
  <c r="B549" i="1" s="1"/>
  <c r="E548" i="1"/>
  <c r="C548" i="1"/>
  <c r="B548" i="1" s="1"/>
  <c r="E547" i="1"/>
  <c r="H547" i="1" s="1"/>
  <c r="C547" i="1"/>
  <c r="B547" i="1" s="1"/>
  <c r="E546" i="1"/>
  <c r="C546" i="1"/>
  <c r="B546" i="1" s="1"/>
  <c r="E545" i="1"/>
  <c r="C545" i="1"/>
  <c r="B545" i="1" s="1"/>
  <c r="E544" i="1"/>
  <c r="C544" i="1"/>
  <c r="B544" i="1" s="1"/>
  <c r="E543" i="1"/>
  <c r="C543" i="1"/>
  <c r="B543" i="1" s="1"/>
  <c r="E542" i="1"/>
  <c r="C542" i="1"/>
  <c r="B542" i="1" s="1"/>
  <c r="E541" i="1"/>
  <c r="C541" i="1"/>
  <c r="B541" i="1" s="1"/>
  <c r="E540" i="1"/>
  <c r="C540" i="1"/>
  <c r="B540" i="1" s="1"/>
  <c r="E539" i="1"/>
  <c r="H539" i="1" s="1"/>
  <c r="C539" i="1"/>
  <c r="B539" i="1" s="1"/>
  <c r="E538" i="1"/>
  <c r="C538" i="1"/>
  <c r="B538" i="1" s="1"/>
  <c r="E537" i="1"/>
  <c r="C537" i="1"/>
  <c r="B537" i="1" s="1"/>
  <c r="E536" i="1"/>
  <c r="C536" i="1"/>
  <c r="B536" i="1" s="1"/>
  <c r="E535" i="1"/>
  <c r="C535" i="1"/>
  <c r="B535" i="1" s="1"/>
  <c r="E534" i="1"/>
  <c r="H534" i="1" s="1"/>
  <c r="C534" i="1"/>
  <c r="B534" i="1" s="1"/>
  <c r="E533" i="1"/>
  <c r="C533" i="1"/>
  <c r="B533" i="1" s="1"/>
  <c r="E532" i="1"/>
  <c r="C532" i="1"/>
  <c r="B532" i="1" s="1"/>
  <c r="E531" i="1"/>
  <c r="C531" i="1"/>
  <c r="B531" i="1" s="1"/>
  <c r="E530" i="1"/>
  <c r="C530" i="1"/>
  <c r="B530" i="1" s="1"/>
  <c r="E529" i="1"/>
  <c r="C529" i="1"/>
  <c r="B529" i="1" s="1"/>
  <c r="E528" i="1"/>
  <c r="C528" i="1"/>
  <c r="B528" i="1" s="1"/>
  <c r="E527" i="1"/>
  <c r="C527" i="1"/>
  <c r="B527" i="1" s="1"/>
  <c r="E526" i="1"/>
  <c r="C526" i="1"/>
  <c r="B526" i="1" s="1"/>
  <c r="E525" i="1"/>
  <c r="C525" i="1"/>
  <c r="B525" i="1" s="1"/>
  <c r="A525" i="1"/>
  <c r="E524" i="1"/>
  <c r="C524" i="1"/>
  <c r="B524" i="1" s="1"/>
  <c r="A524" i="1"/>
  <c r="E523" i="1"/>
  <c r="C523" i="1"/>
  <c r="B523" i="1" s="1"/>
  <c r="A523" i="1"/>
  <c r="E522" i="1"/>
  <c r="C522" i="1"/>
  <c r="B522" i="1" s="1"/>
  <c r="A522" i="1"/>
  <c r="E521" i="1"/>
  <c r="C521" i="1"/>
  <c r="B521" i="1" s="1"/>
  <c r="A521" i="1"/>
  <c r="E520" i="1"/>
  <c r="C520" i="1"/>
  <c r="B520" i="1" s="1"/>
  <c r="A520" i="1"/>
  <c r="E519" i="1"/>
  <c r="C519" i="1"/>
  <c r="B519" i="1" s="1"/>
  <c r="A519" i="1"/>
  <c r="E518" i="1"/>
  <c r="C518" i="1"/>
  <c r="B518" i="1" s="1"/>
  <c r="A518" i="1"/>
  <c r="E517" i="1"/>
  <c r="C517" i="1"/>
  <c r="B517" i="1" s="1"/>
  <c r="A517" i="1"/>
  <c r="E516" i="1"/>
  <c r="C516" i="1"/>
  <c r="B516" i="1" s="1"/>
  <c r="A516" i="1"/>
  <c r="E515" i="1"/>
  <c r="C515" i="1"/>
  <c r="B515" i="1" s="1"/>
  <c r="A515" i="1"/>
  <c r="E514" i="1"/>
  <c r="C514" i="1"/>
  <c r="B514" i="1" s="1"/>
  <c r="A514" i="1"/>
  <c r="E513" i="1"/>
  <c r="C513" i="1"/>
  <c r="B513" i="1" s="1"/>
  <c r="A513" i="1"/>
  <c r="E512" i="1"/>
  <c r="C512" i="1"/>
  <c r="B512" i="1" s="1"/>
  <c r="A512" i="1"/>
  <c r="E511" i="1"/>
  <c r="C511" i="1"/>
  <c r="B511" i="1" s="1"/>
  <c r="A511" i="1"/>
  <c r="E510" i="1"/>
  <c r="C510" i="1"/>
  <c r="B510" i="1" s="1"/>
  <c r="A510" i="1"/>
  <c r="E509" i="1"/>
  <c r="C509" i="1"/>
  <c r="B509" i="1" s="1"/>
  <c r="A509" i="1"/>
  <c r="E508" i="1"/>
  <c r="C508" i="1"/>
  <c r="B508" i="1" s="1"/>
  <c r="A508" i="1"/>
  <c r="E507" i="1"/>
  <c r="C507" i="1"/>
  <c r="B507" i="1" s="1"/>
  <c r="A507" i="1"/>
  <c r="E506" i="1"/>
  <c r="C506" i="1"/>
  <c r="B506" i="1" s="1"/>
  <c r="A506" i="1"/>
  <c r="E505" i="1"/>
  <c r="C505" i="1"/>
  <c r="B505" i="1" s="1"/>
  <c r="A505" i="1"/>
  <c r="E504" i="1"/>
  <c r="C504" i="1"/>
  <c r="B504" i="1" s="1"/>
  <c r="A504" i="1"/>
  <c r="E503" i="1"/>
  <c r="C503" i="1"/>
  <c r="B503" i="1" s="1"/>
  <c r="A503" i="1"/>
  <c r="E502" i="1"/>
  <c r="C502" i="1"/>
  <c r="B502" i="1" s="1"/>
  <c r="A502" i="1"/>
  <c r="E501" i="1"/>
  <c r="C501" i="1"/>
  <c r="B501" i="1" s="1"/>
  <c r="A501" i="1"/>
  <c r="E500" i="1"/>
  <c r="C500" i="1"/>
  <c r="B500" i="1" s="1"/>
  <c r="A500" i="1"/>
  <c r="E499" i="1"/>
  <c r="C499" i="1"/>
  <c r="B499" i="1" s="1"/>
  <c r="A499" i="1"/>
  <c r="E498" i="1"/>
  <c r="C498" i="1"/>
  <c r="B498" i="1" s="1"/>
  <c r="A498" i="1"/>
  <c r="E497" i="1"/>
  <c r="C497" i="1"/>
  <c r="B497" i="1" s="1"/>
  <c r="A497" i="1"/>
  <c r="E496" i="1"/>
  <c r="C496" i="1"/>
  <c r="B496" i="1" s="1"/>
  <c r="A496" i="1"/>
  <c r="E495" i="1"/>
  <c r="C495" i="1"/>
  <c r="B495" i="1" s="1"/>
  <c r="A495" i="1"/>
  <c r="E494" i="1"/>
  <c r="C494" i="1"/>
  <c r="B494" i="1" s="1"/>
  <c r="A494" i="1"/>
  <c r="E493" i="1"/>
  <c r="C493" i="1"/>
  <c r="B493" i="1" s="1"/>
  <c r="A493" i="1"/>
  <c r="E492" i="1"/>
  <c r="C492" i="1"/>
  <c r="B492" i="1" s="1"/>
  <c r="A492" i="1"/>
  <c r="E491" i="1"/>
  <c r="C491" i="1"/>
  <c r="B491" i="1" s="1"/>
  <c r="A491" i="1"/>
  <c r="E490" i="1"/>
  <c r="C490" i="1"/>
  <c r="B490" i="1" s="1"/>
  <c r="A490" i="1"/>
  <c r="E489" i="1"/>
  <c r="C489" i="1"/>
  <c r="B489" i="1" s="1"/>
  <c r="A489" i="1"/>
  <c r="E488" i="1"/>
  <c r="C488" i="1"/>
  <c r="B488" i="1" s="1"/>
  <c r="A488" i="1"/>
  <c r="E487" i="1"/>
  <c r="C487" i="1"/>
  <c r="B487" i="1" s="1"/>
  <c r="A487" i="1"/>
  <c r="E486" i="1"/>
  <c r="C486" i="1"/>
  <c r="B486" i="1" s="1"/>
  <c r="A486" i="1"/>
  <c r="E485" i="1"/>
  <c r="C485" i="1"/>
  <c r="B485" i="1" s="1"/>
  <c r="A485" i="1"/>
  <c r="E484" i="1"/>
  <c r="C484" i="1"/>
  <c r="B484" i="1" s="1"/>
  <c r="A484" i="1"/>
  <c r="E483" i="1"/>
  <c r="C483" i="1"/>
  <c r="B483" i="1" s="1"/>
  <c r="A483" i="1"/>
  <c r="E482" i="1"/>
  <c r="C482" i="1"/>
  <c r="B482" i="1" s="1"/>
  <c r="A482" i="1"/>
  <c r="E481" i="1"/>
  <c r="C481" i="1"/>
  <c r="B481" i="1" s="1"/>
  <c r="A481" i="1"/>
  <c r="E480" i="1"/>
  <c r="C480" i="1"/>
  <c r="B480" i="1" s="1"/>
  <c r="A480" i="1"/>
  <c r="E479" i="1"/>
  <c r="C479" i="1"/>
  <c r="B479" i="1" s="1"/>
  <c r="A479" i="1"/>
  <c r="E478" i="1"/>
  <c r="C478" i="1"/>
  <c r="B478" i="1" s="1"/>
  <c r="A478" i="1"/>
  <c r="E477" i="1"/>
  <c r="C477" i="1"/>
  <c r="B477" i="1" s="1"/>
  <c r="A477" i="1"/>
  <c r="E476" i="1"/>
  <c r="C476" i="1"/>
  <c r="B476" i="1" s="1"/>
  <c r="A476" i="1"/>
  <c r="E475" i="1"/>
  <c r="C475" i="1"/>
  <c r="B475" i="1" s="1"/>
  <c r="A475" i="1"/>
  <c r="E474" i="1"/>
  <c r="C474" i="1"/>
  <c r="B474" i="1" s="1"/>
  <c r="A474" i="1"/>
  <c r="E473" i="1"/>
  <c r="C473" i="1"/>
  <c r="B473" i="1" s="1"/>
  <c r="A473" i="1"/>
  <c r="E472" i="1"/>
  <c r="C472" i="1"/>
  <c r="B472" i="1" s="1"/>
  <c r="A472" i="1"/>
  <c r="E471" i="1"/>
  <c r="C471" i="1"/>
  <c r="B471" i="1" s="1"/>
  <c r="A471" i="1"/>
  <c r="E470" i="1"/>
  <c r="C470" i="1"/>
  <c r="B470" i="1" s="1"/>
  <c r="A470" i="1"/>
  <c r="E469" i="1"/>
  <c r="C469" i="1"/>
  <c r="B469" i="1" s="1"/>
  <c r="A469" i="1"/>
  <c r="E468" i="1"/>
  <c r="C468" i="1"/>
  <c r="B468" i="1" s="1"/>
  <c r="A468" i="1"/>
  <c r="E467" i="1"/>
  <c r="C467" i="1"/>
  <c r="B467" i="1" s="1"/>
  <c r="A467" i="1"/>
  <c r="E466" i="1"/>
  <c r="C466" i="1"/>
  <c r="B466" i="1" s="1"/>
  <c r="A466" i="1"/>
  <c r="E465" i="1"/>
  <c r="C465" i="1"/>
  <c r="B465" i="1" s="1"/>
  <c r="A465" i="1"/>
  <c r="E464" i="1"/>
  <c r="C464" i="1"/>
  <c r="B464" i="1" s="1"/>
  <c r="A464" i="1"/>
  <c r="E463" i="1"/>
  <c r="C463" i="1"/>
  <c r="B463" i="1" s="1"/>
  <c r="A463" i="1"/>
  <c r="E462" i="1"/>
  <c r="C462" i="1"/>
  <c r="B462" i="1" s="1"/>
  <c r="A462" i="1"/>
  <c r="E461" i="1"/>
  <c r="C461" i="1"/>
  <c r="B461" i="1" s="1"/>
  <c r="A461" i="1"/>
  <c r="E460" i="1"/>
  <c r="C460" i="1"/>
  <c r="B460" i="1" s="1"/>
  <c r="A460" i="1"/>
  <c r="E459" i="1"/>
  <c r="C459" i="1"/>
  <c r="B459" i="1" s="1"/>
  <c r="A459" i="1"/>
  <c r="E458" i="1"/>
  <c r="C458" i="1"/>
  <c r="B458" i="1" s="1"/>
  <c r="A458" i="1"/>
  <c r="E457" i="1"/>
  <c r="C457" i="1"/>
  <c r="B457" i="1" s="1"/>
  <c r="A457" i="1"/>
  <c r="E456" i="1"/>
  <c r="C456" i="1"/>
  <c r="B456" i="1" s="1"/>
  <c r="A456" i="1"/>
  <c r="E455" i="1"/>
  <c r="C455" i="1"/>
  <c r="B455" i="1" s="1"/>
  <c r="A455" i="1"/>
  <c r="E454" i="1"/>
  <c r="C454" i="1"/>
  <c r="B454" i="1" s="1"/>
  <c r="A454" i="1"/>
  <c r="E453" i="1"/>
  <c r="C453" i="1"/>
  <c r="B453" i="1" s="1"/>
  <c r="A453" i="1"/>
  <c r="E452" i="1"/>
  <c r="C452" i="1"/>
  <c r="B452" i="1" s="1"/>
  <c r="A452" i="1"/>
  <c r="E451" i="1"/>
  <c r="C451" i="1"/>
  <c r="B451" i="1" s="1"/>
  <c r="A451" i="1"/>
  <c r="E450" i="1"/>
  <c r="C450" i="1"/>
  <c r="B450" i="1" s="1"/>
  <c r="A450" i="1"/>
  <c r="E449" i="1"/>
  <c r="C449" i="1"/>
  <c r="B449" i="1" s="1"/>
  <c r="A449" i="1"/>
  <c r="E448" i="1"/>
  <c r="C448" i="1"/>
  <c r="B448" i="1" s="1"/>
  <c r="A448" i="1"/>
  <c r="E447" i="1"/>
  <c r="C447" i="1"/>
  <c r="B447" i="1" s="1"/>
  <c r="A447" i="1"/>
  <c r="E446" i="1"/>
  <c r="C446" i="1"/>
  <c r="B446" i="1" s="1"/>
  <c r="A446" i="1"/>
  <c r="E445" i="1"/>
  <c r="C445" i="1"/>
  <c r="B445" i="1" s="1"/>
  <c r="A445" i="1"/>
  <c r="E444" i="1"/>
  <c r="C444" i="1"/>
  <c r="B444" i="1" s="1"/>
  <c r="A444" i="1"/>
  <c r="E443" i="1"/>
  <c r="C443" i="1"/>
  <c r="B443" i="1" s="1"/>
  <c r="A443" i="1"/>
  <c r="E442" i="1"/>
  <c r="C442" i="1"/>
  <c r="B442" i="1" s="1"/>
  <c r="A442" i="1"/>
  <c r="E441" i="1"/>
  <c r="C441" i="1"/>
  <c r="B441" i="1" s="1"/>
  <c r="A441" i="1"/>
  <c r="E440" i="1"/>
  <c r="C440" i="1"/>
  <c r="B440" i="1" s="1"/>
  <c r="A440" i="1"/>
  <c r="E439" i="1"/>
  <c r="C439" i="1"/>
  <c r="B439" i="1" s="1"/>
  <c r="A439" i="1"/>
  <c r="E438" i="1"/>
  <c r="C438" i="1"/>
  <c r="B438" i="1" s="1"/>
  <c r="A438" i="1"/>
  <c r="E437" i="1"/>
  <c r="C437" i="1"/>
  <c r="B437" i="1" s="1"/>
  <c r="A437" i="1"/>
  <c r="E436" i="1"/>
  <c r="C436" i="1"/>
  <c r="B436" i="1" s="1"/>
  <c r="A436" i="1"/>
  <c r="E435" i="1"/>
  <c r="C435" i="1"/>
  <c r="B435" i="1" s="1"/>
  <c r="A435" i="1"/>
  <c r="E434" i="1"/>
  <c r="C434" i="1"/>
  <c r="B434" i="1" s="1"/>
  <c r="A434" i="1"/>
  <c r="E433" i="1"/>
  <c r="C433" i="1"/>
  <c r="B433" i="1" s="1"/>
  <c r="A433" i="1"/>
  <c r="E432" i="1"/>
  <c r="C432" i="1"/>
  <c r="B432" i="1" s="1"/>
  <c r="A432" i="1"/>
  <c r="E431" i="1"/>
  <c r="C431" i="1"/>
  <c r="B431" i="1" s="1"/>
  <c r="A431" i="1"/>
  <c r="E430" i="1"/>
  <c r="C430" i="1"/>
  <c r="B430" i="1" s="1"/>
  <c r="A430" i="1"/>
  <c r="E429" i="1"/>
  <c r="C429" i="1"/>
  <c r="B429" i="1" s="1"/>
  <c r="A429" i="1"/>
  <c r="E428" i="1"/>
  <c r="C428" i="1"/>
  <c r="B428" i="1" s="1"/>
  <c r="A428" i="1"/>
  <c r="E427" i="1"/>
  <c r="C427" i="1"/>
  <c r="B427" i="1" s="1"/>
  <c r="A427" i="1"/>
  <c r="E426" i="1"/>
  <c r="C426" i="1"/>
  <c r="B426" i="1" s="1"/>
  <c r="A426" i="1"/>
  <c r="E425" i="1"/>
  <c r="H425" i="1" s="1"/>
  <c r="C425" i="1"/>
  <c r="B425" i="1" s="1"/>
  <c r="A425" i="1"/>
  <c r="E424" i="1"/>
  <c r="C424" i="1"/>
  <c r="B424" i="1" s="1"/>
  <c r="A424" i="1"/>
  <c r="E423" i="1"/>
  <c r="C423" i="1"/>
  <c r="B423" i="1" s="1"/>
  <c r="A423" i="1"/>
  <c r="E422" i="1"/>
  <c r="C422" i="1"/>
  <c r="B422" i="1" s="1"/>
  <c r="A422" i="1"/>
  <c r="E421" i="1"/>
  <c r="C421" i="1"/>
  <c r="B421" i="1" s="1"/>
  <c r="A421" i="1"/>
  <c r="E420" i="1"/>
  <c r="C420" i="1"/>
  <c r="B420" i="1" s="1"/>
  <c r="A420" i="1"/>
  <c r="E419" i="1"/>
  <c r="C419" i="1"/>
  <c r="B419" i="1" s="1"/>
  <c r="A419" i="1"/>
  <c r="E418" i="1"/>
  <c r="C418" i="1"/>
  <c r="B418" i="1" s="1"/>
  <c r="A418" i="1"/>
  <c r="E417" i="1"/>
  <c r="H417" i="1" s="1"/>
  <c r="C417" i="1"/>
  <c r="B417" i="1" s="1"/>
  <c r="A417" i="1"/>
  <c r="E416" i="1"/>
  <c r="C416" i="1"/>
  <c r="B416" i="1" s="1"/>
  <c r="A416" i="1"/>
  <c r="E415" i="1"/>
  <c r="C415" i="1"/>
  <c r="B415" i="1" s="1"/>
  <c r="A415" i="1"/>
  <c r="E414" i="1"/>
  <c r="C414" i="1"/>
  <c r="B414" i="1" s="1"/>
  <c r="A414" i="1"/>
  <c r="E413" i="1"/>
  <c r="C413" i="1"/>
  <c r="B413" i="1" s="1"/>
  <c r="A413" i="1"/>
  <c r="E412" i="1"/>
  <c r="C412" i="1"/>
  <c r="B412" i="1" s="1"/>
  <c r="A412" i="1"/>
  <c r="E411" i="1"/>
  <c r="C411" i="1"/>
  <c r="B411" i="1" s="1"/>
  <c r="A411" i="1"/>
  <c r="E410" i="1"/>
  <c r="C410" i="1"/>
  <c r="B410" i="1" s="1"/>
  <c r="A410" i="1"/>
  <c r="E409" i="1"/>
  <c r="C409" i="1"/>
  <c r="B409" i="1" s="1"/>
  <c r="A409" i="1"/>
  <c r="E408" i="1"/>
  <c r="C408" i="1"/>
  <c r="B408" i="1" s="1"/>
  <c r="A408" i="1"/>
  <c r="E407" i="1"/>
  <c r="C407" i="1"/>
  <c r="B407" i="1" s="1"/>
  <c r="A407" i="1"/>
  <c r="E406" i="1"/>
  <c r="C406" i="1"/>
  <c r="B406" i="1" s="1"/>
  <c r="A406" i="1"/>
  <c r="E405" i="1"/>
  <c r="C405" i="1"/>
  <c r="B405" i="1" s="1"/>
  <c r="A405" i="1"/>
  <c r="E404" i="1"/>
  <c r="C404" i="1"/>
  <c r="B404" i="1" s="1"/>
  <c r="A404" i="1"/>
  <c r="E403" i="1"/>
  <c r="C403" i="1"/>
  <c r="B403" i="1" s="1"/>
  <c r="A403" i="1"/>
  <c r="E402" i="1"/>
  <c r="C402" i="1"/>
  <c r="B402" i="1" s="1"/>
  <c r="A402" i="1"/>
  <c r="E401" i="1"/>
  <c r="C401" i="1"/>
  <c r="B401" i="1" s="1"/>
  <c r="A401" i="1"/>
  <c r="E400" i="1"/>
  <c r="C400" i="1"/>
  <c r="B400" i="1" s="1"/>
  <c r="A400" i="1"/>
  <c r="E399" i="1"/>
  <c r="C399" i="1"/>
  <c r="B399" i="1" s="1"/>
  <c r="A399" i="1"/>
  <c r="E398" i="1"/>
  <c r="C398" i="1"/>
  <c r="B398" i="1" s="1"/>
  <c r="A398" i="1"/>
  <c r="E397" i="1"/>
  <c r="C397" i="1"/>
  <c r="B397" i="1" s="1"/>
  <c r="A397" i="1"/>
  <c r="E396" i="1"/>
  <c r="C396" i="1"/>
  <c r="B396" i="1" s="1"/>
  <c r="A396" i="1"/>
  <c r="E395" i="1"/>
  <c r="C395" i="1"/>
  <c r="B395" i="1" s="1"/>
  <c r="A395" i="1"/>
  <c r="E394" i="1"/>
  <c r="C394" i="1"/>
  <c r="B394" i="1" s="1"/>
  <c r="A394" i="1"/>
  <c r="E393" i="1"/>
  <c r="C393" i="1"/>
  <c r="B393" i="1" s="1"/>
  <c r="A393" i="1"/>
  <c r="E392" i="1"/>
  <c r="C392" i="1"/>
  <c r="B392" i="1" s="1"/>
  <c r="A392" i="1"/>
  <c r="E391" i="1"/>
  <c r="C391" i="1"/>
  <c r="B391" i="1" s="1"/>
  <c r="A391" i="1"/>
  <c r="E390" i="1"/>
  <c r="C390" i="1"/>
  <c r="B390" i="1" s="1"/>
  <c r="E389" i="1"/>
  <c r="C389" i="1"/>
  <c r="B389" i="1" s="1"/>
  <c r="A389" i="1"/>
  <c r="E388" i="1"/>
  <c r="C388" i="1"/>
  <c r="B388" i="1" s="1"/>
  <c r="A388" i="1"/>
  <c r="E387" i="1"/>
  <c r="C387" i="1"/>
  <c r="B387" i="1" s="1"/>
  <c r="A387" i="1"/>
  <c r="E386" i="1"/>
  <c r="C386" i="1"/>
  <c r="B386" i="1" s="1"/>
  <c r="A386" i="1"/>
  <c r="E385" i="1"/>
  <c r="C385" i="1"/>
  <c r="B385" i="1" s="1"/>
  <c r="A385" i="1"/>
  <c r="E384" i="1"/>
  <c r="C384" i="1"/>
  <c r="B384" i="1" s="1"/>
  <c r="A384" i="1"/>
  <c r="E383" i="1"/>
  <c r="C383" i="1"/>
  <c r="B383" i="1" s="1"/>
  <c r="A383" i="1"/>
  <c r="E382" i="1"/>
  <c r="H382" i="1" s="1"/>
  <c r="C382" i="1"/>
  <c r="B382" i="1" s="1"/>
  <c r="A382" i="1"/>
  <c r="E381" i="1"/>
  <c r="C381" i="1"/>
  <c r="B381" i="1" s="1"/>
  <c r="A381" i="1"/>
  <c r="E380" i="1"/>
  <c r="C380" i="1"/>
  <c r="B380" i="1" s="1"/>
  <c r="E379" i="1"/>
  <c r="C379" i="1"/>
  <c r="B379" i="1" s="1"/>
  <c r="E378" i="1"/>
  <c r="C378" i="1"/>
  <c r="B378" i="1" s="1"/>
  <c r="E377" i="1"/>
  <c r="H377" i="1" s="1"/>
  <c r="C377" i="1"/>
  <c r="B377" i="1" s="1"/>
  <c r="E376" i="1"/>
  <c r="C376" i="1"/>
  <c r="B376" i="1" s="1"/>
  <c r="E375" i="1"/>
  <c r="C375" i="1"/>
  <c r="B375" i="1" s="1"/>
  <c r="E374" i="1"/>
  <c r="C374" i="1"/>
  <c r="B374" i="1" s="1"/>
  <c r="E373" i="1"/>
  <c r="C373" i="1"/>
  <c r="B373" i="1" s="1"/>
  <c r="E372" i="1"/>
  <c r="C372" i="1"/>
  <c r="B372" i="1" s="1"/>
  <c r="E371" i="1"/>
  <c r="C371" i="1"/>
  <c r="B371" i="1" s="1"/>
  <c r="E370" i="1"/>
  <c r="C370" i="1"/>
  <c r="B370" i="1" s="1"/>
  <c r="E369" i="1"/>
  <c r="H369" i="1" s="1"/>
  <c r="C369" i="1"/>
  <c r="B369" i="1" s="1"/>
  <c r="E368" i="1"/>
  <c r="C368" i="1"/>
  <c r="B368" i="1" s="1"/>
  <c r="E367" i="1"/>
  <c r="C367" i="1"/>
  <c r="B367" i="1" s="1"/>
  <c r="E366" i="1"/>
  <c r="C366" i="1"/>
  <c r="B366" i="1" s="1"/>
  <c r="E365" i="1"/>
  <c r="C365" i="1"/>
  <c r="B365" i="1" s="1"/>
  <c r="E364" i="1"/>
  <c r="C364" i="1"/>
  <c r="B364" i="1" s="1"/>
  <c r="E363" i="1"/>
  <c r="C363" i="1"/>
  <c r="B363" i="1" s="1"/>
  <c r="E362" i="1"/>
  <c r="C362" i="1"/>
  <c r="B362" i="1" s="1"/>
  <c r="E361" i="1"/>
  <c r="H361" i="1" s="1"/>
  <c r="C361" i="1"/>
  <c r="B361" i="1" s="1"/>
  <c r="E360" i="1"/>
  <c r="C360" i="1"/>
  <c r="B360" i="1" s="1"/>
  <c r="A360" i="1"/>
  <c r="E359" i="1"/>
  <c r="C359" i="1"/>
  <c r="B359" i="1" s="1"/>
  <c r="A359" i="1"/>
  <c r="E358" i="1"/>
  <c r="H358" i="1" s="1"/>
  <c r="C358" i="1"/>
  <c r="B358" i="1" s="1"/>
  <c r="A358" i="1"/>
  <c r="E357" i="1"/>
  <c r="C357" i="1"/>
  <c r="B357" i="1" s="1"/>
  <c r="A357" i="1"/>
  <c r="E356" i="1"/>
  <c r="C356" i="1"/>
  <c r="B356" i="1" s="1"/>
  <c r="A356" i="1"/>
  <c r="E355" i="1"/>
  <c r="C355" i="1"/>
  <c r="B355" i="1" s="1"/>
  <c r="A355" i="1"/>
  <c r="E354" i="1"/>
  <c r="C354" i="1"/>
  <c r="B354" i="1" s="1"/>
  <c r="A354" i="1"/>
  <c r="E353" i="1"/>
  <c r="C353" i="1"/>
  <c r="B353" i="1" s="1"/>
  <c r="A353" i="1"/>
  <c r="E352" i="1"/>
  <c r="C352" i="1"/>
  <c r="B352" i="1" s="1"/>
  <c r="A352" i="1"/>
  <c r="E351" i="1"/>
  <c r="C351" i="1"/>
  <c r="B351" i="1" s="1"/>
  <c r="A351" i="1"/>
  <c r="E350" i="1"/>
  <c r="H350" i="1" s="1"/>
  <c r="C350" i="1"/>
  <c r="B350" i="1" s="1"/>
  <c r="A350" i="1"/>
  <c r="E349" i="1"/>
  <c r="C349" i="1"/>
  <c r="B349" i="1" s="1"/>
  <c r="A349" i="1"/>
  <c r="E348" i="1"/>
  <c r="C348" i="1"/>
  <c r="B348" i="1" s="1"/>
  <c r="A348" i="1"/>
  <c r="E347" i="1"/>
  <c r="C347" i="1"/>
  <c r="B347" i="1" s="1"/>
  <c r="A347" i="1"/>
  <c r="E346" i="1"/>
  <c r="C346" i="1"/>
  <c r="B346" i="1" s="1"/>
  <c r="A346" i="1"/>
  <c r="E345" i="1"/>
  <c r="C345" i="1"/>
  <c r="B345" i="1" s="1"/>
  <c r="A345" i="1"/>
  <c r="E344" i="1"/>
  <c r="C344" i="1"/>
  <c r="B344" i="1" s="1"/>
  <c r="A344" i="1"/>
  <c r="E343" i="1"/>
  <c r="C343" i="1"/>
  <c r="B343" i="1" s="1"/>
  <c r="A343" i="1"/>
  <c r="E342" i="1"/>
  <c r="H342" i="1" s="1"/>
  <c r="C342" i="1"/>
  <c r="B342" i="1" s="1"/>
  <c r="A342" i="1"/>
  <c r="E341" i="1"/>
  <c r="C341" i="1"/>
  <c r="B341" i="1" s="1"/>
  <c r="A341" i="1"/>
  <c r="E340" i="1"/>
  <c r="C340" i="1"/>
  <c r="B340" i="1" s="1"/>
  <c r="A340" i="1"/>
  <c r="E339" i="1"/>
  <c r="C339" i="1"/>
  <c r="B339" i="1" s="1"/>
  <c r="A339" i="1"/>
  <c r="E338" i="1"/>
  <c r="C338" i="1"/>
  <c r="B338" i="1" s="1"/>
  <c r="A338" i="1"/>
  <c r="E337" i="1"/>
  <c r="C337" i="1"/>
  <c r="B337" i="1" s="1"/>
  <c r="A337" i="1"/>
  <c r="E336" i="1"/>
  <c r="C336" i="1"/>
  <c r="B336" i="1" s="1"/>
  <c r="A336" i="1"/>
  <c r="E335" i="1"/>
  <c r="C335" i="1"/>
  <c r="B335" i="1" s="1"/>
  <c r="A335" i="1"/>
  <c r="E334" i="1"/>
  <c r="H334" i="1" s="1"/>
  <c r="C334" i="1"/>
  <c r="B334" i="1" s="1"/>
  <c r="A334" i="1"/>
  <c r="E333" i="1"/>
  <c r="C333" i="1"/>
  <c r="B333" i="1" s="1"/>
  <c r="A333" i="1"/>
  <c r="E332" i="1"/>
  <c r="C332" i="1"/>
  <c r="B332" i="1" s="1"/>
  <c r="A332" i="1"/>
  <c r="E331" i="1"/>
  <c r="C331" i="1"/>
  <c r="B331" i="1" s="1"/>
  <c r="A331" i="1"/>
  <c r="E330" i="1"/>
  <c r="C330" i="1"/>
  <c r="B330" i="1" s="1"/>
  <c r="A330" i="1"/>
  <c r="E329" i="1"/>
  <c r="C329" i="1"/>
  <c r="B329" i="1" s="1"/>
  <c r="A329" i="1"/>
  <c r="E328" i="1"/>
  <c r="C328" i="1"/>
  <c r="B328" i="1" s="1"/>
  <c r="E327" i="1"/>
  <c r="C327" i="1"/>
  <c r="B327" i="1" s="1"/>
  <c r="E326" i="1"/>
  <c r="C326" i="1"/>
  <c r="B326" i="1" s="1"/>
  <c r="E325" i="1"/>
  <c r="H325" i="1" s="1"/>
  <c r="C325" i="1"/>
  <c r="B325" i="1" s="1"/>
  <c r="E324" i="1"/>
  <c r="C324" i="1"/>
  <c r="B324" i="1" s="1"/>
  <c r="A324" i="1"/>
  <c r="E323" i="1"/>
  <c r="C323" i="1"/>
  <c r="B323" i="1" s="1"/>
  <c r="A323" i="1"/>
  <c r="E322" i="1"/>
  <c r="C322" i="1"/>
  <c r="B322" i="1" s="1"/>
  <c r="A322" i="1"/>
  <c r="E321" i="1"/>
  <c r="C321" i="1"/>
  <c r="B321" i="1" s="1"/>
  <c r="A321" i="1"/>
  <c r="E320" i="1"/>
  <c r="C320" i="1"/>
  <c r="B320" i="1" s="1"/>
  <c r="A320" i="1"/>
  <c r="E319" i="1"/>
  <c r="C319" i="1"/>
  <c r="B319" i="1" s="1"/>
  <c r="A319" i="1"/>
  <c r="E318" i="1"/>
  <c r="H318" i="1" s="1"/>
  <c r="C318" i="1"/>
  <c r="B318" i="1" s="1"/>
  <c r="A318" i="1"/>
  <c r="E317" i="1"/>
  <c r="C317" i="1"/>
  <c r="B317" i="1" s="1"/>
  <c r="A317" i="1"/>
  <c r="E316" i="1"/>
  <c r="C316" i="1"/>
  <c r="B316" i="1" s="1"/>
  <c r="E315" i="1"/>
  <c r="H315" i="1" s="1"/>
  <c r="C315" i="1"/>
  <c r="B315" i="1" s="1"/>
  <c r="A315" i="1"/>
  <c r="E314" i="1"/>
  <c r="C314" i="1"/>
  <c r="B314" i="1" s="1"/>
  <c r="A314" i="1"/>
  <c r="E313" i="1"/>
  <c r="C313" i="1"/>
  <c r="B313" i="1" s="1"/>
  <c r="E312" i="1"/>
  <c r="C312" i="1"/>
  <c r="B312" i="1" s="1"/>
  <c r="E311" i="1"/>
  <c r="C311" i="1"/>
  <c r="B311" i="1" s="1"/>
  <c r="E310" i="1"/>
  <c r="C310" i="1"/>
  <c r="B310" i="1" s="1"/>
  <c r="E309" i="1"/>
  <c r="C309" i="1"/>
  <c r="B309" i="1" s="1"/>
  <c r="E308" i="1"/>
  <c r="C308" i="1"/>
  <c r="B308" i="1" s="1"/>
  <c r="E307" i="1"/>
  <c r="C307" i="1"/>
  <c r="B307" i="1" s="1"/>
  <c r="E306" i="1"/>
  <c r="C306" i="1"/>
  <c r="B306" i="1" s="1"/>
  <c r="E305" i="1"/>
  <c r="C305" i="1"/>
  <c r="B305" i="1" s="1"/>
  <c r="E304" i="1"/>
  <c r="C304" i="1"/>
  <c r="B304" i="1" s="1"/>
  <c r="E303" i="1"/>
  <c r="C303" i="1"/>
  <c r="B303" i="1" s="1"/>
  <c r="E302" i="1"/>
  <c r="H302" i="1" s="1"/>
  <c r="C302" i="1"/>
  <c r="B302" i="1" s="1"/>
  <c r="E301" i="1"/>
  <c r="C301" i="1"/>
  <c r="B301" i="1" s="1"/>
  <c r="E300" i="1"/>
  <c r="C300" i="1"/>
  <c r="B300" i="1" s="1"/>
  <c r="A300" i="1"/>
  <c r="E299" i="1"/>
  <c r="C299" i="1"/>
  <c r="B299" i="1" s="1"/>
  <c r="A299" i="1"/>
  <c r="E298" i="1"/>
  <c r="C298" i="1"/>
  <c r="B298" i="1" s="1"/>
  <c r="A298" i="1"/>
  <c r="E297" i="1"/>
  <c r="C297" i="1"/>
  <c r="B297" i="1" s="1"/>
  <c r="A297" i="1"/>
  <c r="E296" i="1"/>
  <c r="C296" i="1"/>
  <c r="B296" i="1" s="1"/>
  <c r="A296" i="1"/>
  <c r="E295" i="1"/>
  <c r="C295" i="1"/>
  <c r="B295" i="1" s="1"/>
  <c r="A295" i="1"/>
  <c r="E294" i="1"/>
  <c r="C294" i="1"/>
  <c r="B294" i="1" s="1"/>
  <c r="A294" i="1"/>
  <c r="E293" i="1"/>
  <c r="C293" i="1"/>
  <c r="B293" i="1" s="1"/>
  <c r="A293" i="1"/>
  <c r="E292" i="1"/>
  <c r="C292" i="1"/>
  <c r="B292" i="1" s="1"/>
  <c r="A292" i="1"/>
  <c r="E291" i="1"/>
  <c r="C291" i="1"/>
  <c r="B291" i="1" s="1"/>
  <c r="A291" i="1"/>
  <c r="E290" i="1"/>
  <c r="C290" i="1"/>
  <c r="B290" i="1" s="1"/>
  <c r="A290" i="1"/>
  <c r="E289" i="1"/>
  <c r="C289" i="1"/>
  <c r="B289" i="1" s="1"/>
  <c r="A289" i="1"/>
  <c r="E288" i="1"/>
  <c r="C288" i="1"/>
  <c r="B288" i="1" s="1"/>
  <c r="A288" i="1"/>
  <c r="E287" i="1"/>
  <c r="C287" i="1"/>
  <c r="B287" i="1" s="1"/>
  <c r="A287" i="1"/>
  <c r="E286" i="1"/>
  <c r="C286" i="1"/>
  <c r="B286" i="1" s="1"/>
  <c r="A286" i="1"/>
  <c r="E285" i="1"/>
  <c r="C285" i="1"/>
  <c r="B285" i="1" s="1"/>
  <c r="A285" i="1"/>
  <c r="E284" i="1"/>
  <c r="C284" i="1"/>
  <c r="B284" i="1" s="1"/>
  <c r="E283" i="1"/>
  <c r="C283" i="1"/>
  <c r="B283" i="1" s="1"/>
  <c r="E282" i="1"/>
  <c r="C282" i="1"/>
  <c r="B282" i="1" s="1"/>
  <c r="E281" i="1"/>
  <c r="C281" i="1"/>
  <c r="B281" i="1" s="1"/>
  <c r="E280" i="1"/>
  <c r="C280" i="1"/>
  <c r="B280" i="1" s="1"/>
  <c r="E279" i="1"/>
  <c r="C279" i="1"/>
  <c r="B279" i="1" s="1"/>
  <c r="E278" i="1"/>
  <c r="C278" i="1"/>
  <c r="B278" i="1" s="1"/>
  <c r="E277" i="1"/>
  <c r="C277" i="1"/>
  <c r="B277" i="1" s="1"/>
  <c r="E276" i="1"/>
  <c r="C276" i="1"/>
  <c r="B276" i="1" s="1"/>
  <c r="E275" i="1"/>
  <c r="C275" i="1"/>
  <c r="B275" i="1" s="1"/>
  <c r="E274" i="1"/>
  <c r="C274" i="1"/>
  <c r="B274" i="1" s="1"/>
  <c r="E273" i="1"/>
  <c r="C273" i="1"/>
  <c r="B273" i="1" s="1"/>
  <c r="E272" i="1"/>
  <c r="C272" i="1"/>
  <c r="B272" i="1" s="1"/>
  <c r="E271" i="1"/>
  <c r="C271" i="1"/>
  <c r="B271" i="1" s="1"/>
  <c r="E270" i="1"/>
  <c r="C270" i="1"/>
  <c r="B270" i="1" s="1"/>
  <c r="E269" i="1"/>
  <c r="C269" i="1"/>
  <c r="B269" i="1" s="1"/>
  <c r="E268" i="1"/>
  <c r="C268" i="1"/>
  <c r="B268" i="1" s="1"/>
  <c r="E267" i="1"/>
  <c r="C267" i="1"/>
  <c r="B267" i="1" s="1"/>
  <c r="E266" i="1"/>
  <c r="C266" i="1"/>
  <c r="B266" i="1" s="1"/>
  <c r="E265" i="1"/>
  <c r="C265" i="1"/>
  <c r="B265" i="1" s="1"/>
  <c r="E264" i="1"/>
  <c r="C264" i="1"/>
  <c r="B264" i="1" s="1"/>
  <c r="E263" i="1"/>
  <c r="C263" i="1"/>
  <c r="B263" i="1" s="1"/>
  <c r="E262" i="1"/>
  <c r="C262" i="1"/>
  <c r="B262" i="1" s="1"/>
  <c r="E261" i="1"/>
  <c r="C261" i="1"/>
  <c r="B261" i="1" s="1"/>
  <c r="E260" i="1"/>
  <c r="C260" i="1"/>
  <c r="B260" i="1" s="1"/>
  <c r="E259" i="1"/>
  <c r="C259" i="1"/>
  <c r="B259" i="1" s="1"/>
  <c r="E258" i="1"/>
  <c r="C258" i="1"/>
  <c r="B258" i="1" s="1"/>
  <c r="E257" i="1"/>
  <c r="C257" i="1"/>
  <c r="B257" i="1" s="1"/>
  <c r="E256" i="1"/>
  <c r="C256" i="1"/>
  <c r="B256" i="1" s="1"/>
  <c r="E255" i="1"/>
  <c r="C255" i="1"/>
  <c r="B255" i="1" s="1"/>
  <c r="E254" i="1"/>
  <c r="C254" i="1"/>
  <c r="B254" i="1" s="1"/>
  <c r="E253" i="1"/>
  <c r="C253" i="1"/>
  <c r="B253" i="1" s="1"/>
  <c r="E252" i="1"/>
  <c r="C252" i="1"/>
  <c r="B252" i="1" s="1"/>
  <c r="E251" i="1"/>
  <c r="C251" i="1"/>
  <c r="B251" i="1" s="1"/>
  <c r="E250" i="1"/>
  <c r="C250" i="1"/>
  <c r="B250" i="1" s="1"/>
  <c r="E249" i="1"/>
  <c r="C249" i="1"/>
  <c r="B249" i="1" s="1"/>
  <c r="E248" i="1"/>
  <c r="C248" i="1"/>
  <c r="B248" i="1" s="1"/>
  <c r="E247" i="1"/>
  <c r="C247" i="1"/>
  <c r="B247" i="1" s="1"/>
  <c r="A247" i="1"/>
  <c r="E246" i="1"/>
  <c r="C246" i="1"/>
  <c r="B246" i="1" s="1"/>
  <c r="A246" i="1"/>
  <c r="E245" i="1"/>
  <c r="C245" i="1"/>
  <c r="B245" i="1" s="1"/>
  <c r="A245" i="1"/>
  <c r="E244" i="1"/>
  <c r="C244" i="1"/>
  <c r="B244" i="1" s="1"/>
  <c r="A244" i="1"/>
  <c r="E243" i="1"/>
  <c r="C243" i="1"/>
  <c r="B243" i="1" s="1"/>
  <c r="A243" i="1"/>
  <c r="E242" i="1"/>
  <c r="C242" i="1"/>
  <c r="B242" i="1" s="1"/>
  <c r="A242" i="1"/>
  <c r="E241" i="1"/>
  <c r="C241" i="1"/>
  <c r="B241" i="1" s="1"/>
  <c r="A241" i="1"/>
  <c r="E240" i="1"/>
  <c r="C240" i="1"/>
  <c r="B240" i="1" s="1"/>
  <c r="A240" i="1"/>
  <c r="E239" i="1"/>
  <c r="C239" i="1"/>
  <c r="B239" i="1" s="1"/>
  <c r="A239" i="1"/>
  <c r="E238" i="1"/>
  <c r="C238" i="1"/>
  <c r="B238" i="1" s="1"/>
  <c r="A238" i="1"/>
  <c r="E237" i="1"/>
  <c r="C237" i="1"/>
  <c r="B237" i="1" s="1"/>
  <c r="A237" i="1"/>
  <c r="E236" i="1"/>
  <c r="C236" i="1"/>
  <c r="B236" i="1" s="1"/>
  <c r="A236" i="1"/>
  <c r="E235" i="1"/>
  <c r="C235" i="1"/>
  <c r="B235" i="1" s="1"/>
  <c r="A235" i="1"/>
  <c r="E234" i="1"/>
  <c r="C234" i="1"/>
  <c r="B234" i="1" s="1"/>
  <c r="A234" i="1"/>
  <c r="E233" i="1"/>
  <c r="C233" i="1"/>
  <c r="B233" i="1" s="1"/>
  <c r="A233" i="1"/>
  <c r="E232" i="1"/>
  <c r="C232" i="1"/>
  <c r="B232" i="1" s="1"/>
  <c r="A232" i="1"/>
  <c r="E231" i="1"/>
  <c r="C231" i="1"/>
  <c r="B231" i="1" s="1"/>
  <c r="A231" i="1"/>
  <c r="E230" i="1"/>
  <c r="C230" i="1"/>
  <c r="B230" i="1" s="1"/>
  <c r="A230" i="1"/>
  <c r="E229" i="1"/>
  <c r="C229" i="1"/>
  <c r="B229" i="1" s="1"/>
  <c r="A229" i="1"/>
  <c r="E228" i="1"/>
  <c r="C228" i="1"/>
  <c r="B228" i="1" s="1"/>
  <c r="A228" i="1"/>
  <c r="E227" i="1"/>
  <c r="C227" i="1"/>
  <c r="B227" i="1" s="1"/>
  <c r="A227" i="1"/>
  <c r="E226" i="1"/>
  <c r="C226" i="1"/>
  <c r="B226" i="1" s="1"/>
  <c r="A226" i="1"/>
  <c r="E225" i="1"/>
  <c r="C225" i="1"/>
  <c r="B225" i="1" s="1"/>
  <c r="A225" i="1"/>
  <c r="E224" i="1"/>
  <c r="C224" i="1"/>
  <c r="B224" i="1" s="1"/>
  <c r="A224" i="1"/>
  <c r="E223" i="1"/>
  <c r="C223" i="1"/>
  <c r="B223" i="1" s="1"/>
  <c r="A223" i="1"/>
  <c r="E222" i="1"/>
  <c r="C222" i="1"/>
  <c r="B222" i="1" s="1"/>
  <c r="A222" i="1"/>
  <c r="E221" i="1"/>
  <c r="C221" i="1"/>
  <c r="B221" i="1" s="1"/>
  <c r="A221" i="1"/>
  <c r="E220" i="1"/>
  <c r="C220" i="1"/>
  <c r="B220" i="1" s="1"/>
  <c r="A220" i="1"/>
  <c r="E219" i="1"/>
  <c r="C219" i="1"/>
  <c r="B219" i="1" s="1"/>
  <c r="A219" i="1"/>
  <c r="E218" i="1"/>
  <c r="C218" i="1"/>
  <c r="B218" i="1" s="1"/>
  <c r="A218" i="1"/>
  <c r="E217" i="1"/>
  <c r="C217" i="1"/>
  <c r="B217" i="1" s="1"/>
  <c r="A217" i="1"/>
  <c r="E216" i="1"/>
  <c r="C216" i="1"/>
  <c r="B216" i="1" s="1"/>
  <c r="A216" i="1"/>
  <c r="E215" i="1"/>
  <c r="C215" i="1"/>
  <c r="B215" i="1" s="1"/>
  <c r="A215" i="1"/>
  <c r="E214" i="1"/>
  <c r="C214" i="1"/>
  <c r="B214" i="1" s="1"/>
  <c r="A214" i="1"/>
  <c r="E213" i="1"/>
  <c r="C213" i="1"/>
  <c r="B213" i="1" s="1"/>
  <c r="A213" i="1"/>
  <c r="E212" i="1"/>
  <c r="C212" i="1"/>
  <c r="B212" i="1" s="1"/>
  <c r="A212" i="1"/>
  <c r="E211" i="1"/>
  <c r="C211" i="1"/>
  <c r="B211" i="1" s="1"/>
  <c r="A211" i="1"/>
  <c r="E210" i="1"/>
  <c r="C210" i="1"/>
  <c r="B210" i="1" s="1"/>
  <c r="A210" i="1"/>
  <c r="E209" i="1"/>
  <c r="C209" i="1"/>
  <c r="B209" i="1" s="1"/>
  <c r="A209" i="1"/>
  <c r="E208" i="1"/>
  <c r="C208" i="1"/>
  <c r="B208" i="1" s="1"/>
  <c r="A208" i="1"/>
  <c r="E207" i="1"/>
  <c r="H207" i="1" s="1"/>
  <c r="C207" i="1"/>
  <c r="B207" i="1" s="1"/>
  <c r="E206" i="1"/>
  <c r="H206" i="1" s="1"/>
  <c r="C206" i="1"/>
  <c r="B206" i="1" s="1"/>
  <c r="A206" i="1"/>
  <c r="E205" i="1"/>
  <c r="C205" i="1"/>
  <c r="B205" i="1" s="1"/>
  <c r="A205" i="1"/>
  <c r="E204" i="1"/>
  <c r="C204" i="1"/>
  <c r="B204" i="1" s="1"/>
  <c r="A204" i="1"/>
  <c r="E203" i="1"/>
  <c r="C203" i="1"/>
  <c r="B203" i="1" s="1"/>
  <c r="A203" i="1"/>
  <c r="E202" i="1"/>
  <c r="C202" i="1"/>
  <c r="B202" i="1" s="1"/>
  <c r="A202" i="1"/>
  <c r="E201" i="1"/>
  <c r="C201" i="1"/>
  <c r="B201" i="1" s="1"/>
  <c r="A201" i="1"/>
  <c r="E200" i="1"/>
  <c r="C200" i="1"/>
  <c r="B200" i="1" s="1"/>
  <c r="A200" i="1"/>
  <c r="E199" i="1"/>
  <c r="C199" i="1"/>
  <c r="B199" i="1" s="1"/>
  <c r="A199" i="1"/>
  <c r="E198" i="1"/>
  <c r="H198" i="1" s="1"/>
  <c r="C198" i="1"/>
  <c r="B198" i="1" s="1"/>
  <c r="A198" i="1"/>
  <c r="E197" i="1"/>
  <c r="C197" i="1"/>
  <c r="B197" i="1" s="1"/>
  <c r="A197" i="1"/>
  <c r="E196" i="1"/>
  <c r="C196" i="1"/>
  <c r="B196" i="1" s="1"/>
  <c r="A196" i="1"/>
  <c r="E195" i="1"/>
  <c r="C195" i="1"/>
  <c r="B195" i="1" s="1"/>
  <c r="A195" i="1"/>
  <c r="E194" i="1"/>
  <c r="C194" i="1"/>
  <c r="B194" i="1" s="1"/>
  <c r="A194" i="1"/>
  <c r="E193" i="1"/>
  <c r="C193" i="1"/>
  <c r="B193" i="1" s="1"/>
  <c r="A193" i="1"/>
  <c r="E192" i="1"/>
  <c r="C192" i="1"/>
  <c r="B192" i="1" s="1"/>
  <c r="A192" i="1"/>
  <c r="E191" i="1"/>
  <c r="C191" i="1"/>
  <c r="B191" i="1" s="1"/>
  <c r="A191" i="1"/>
  <c r="E190" i="1"/>
  <c r="H190" i="1" s="1"/>
  <c r="C190" i="1"/>
  <c r="B190" i="1" s="1"/>
  <c r="A190" i="1"/>
  <c r="E189" i="1"/>
  <c r="C189" i="1"/>
  <c r="B189" i="1" s="1"/>
  <c r="A189" i="1"/>
  <c r="E188" i="1"/>
  <c r="C188" i="1"/>
  <c r="B188" i="1" s="1"/>
  <c r="A188" i="1"/>
  <c r="E187" i="1"/>
  <c r="C187" i="1"/>
  <c r="B187" i="1" s="1"/>
  <c r="A187" i="1"/>
  <c r="E186" i="1"/>
  <c r="C186" i="1"/>
  <c r="B186" i="1" s="1"/>
  <c r="A186" i="1"/>
  <c r="E185" i="1"/>
  <c r="C185" i="1"/>
  <c r="B185" i="1" s="1"/>
  <c r="A185" i="1"/>
  <c r="E184" i="1"/>
  <c r="C184" i="1"/>
  <c r="B184" i="1" s="1"/>
  <c r="A184" i="1"/>
  <c r="E183" i="1"/>
  <c r="C183" i="1"/>
  <c r="B183" i="1" s="1"/>
  <c r="A183" i="1"/>
  <c r="E182" i="1"/>
  <c r="H182" i="1" s="1"/>
  <c r="C182" i="1"/>
  <c r="B182" i="1" s="1"/>
  <c r="A182" i="1"/>
  <c r="E181" i="1"/>
  <c r="C181" i="1"/>
  <c r="B181" i="1" s="1"/>
  <c r="A181" i="1"/>
  <c r="E180" i="1"/>
  <c r="C180" i="1"/>
  <c r="B180" i="1" s="1"/>
  <c r="A180" i="1"/>
  <c r="E179" i="1"/>
  <c r="C179" i="1"/>
  <c r="B179" i="1" s="1"/>
  <c r="A179" i="1"/>
  <c r="E178" i="1"/>
  <c r="H178" i="1" s="1"/>
  <c r="C178" i="1"/>
  <c r="B178" i="1" s="1"/>
  <c r="A178" i="1"/>
  <c r="E177" i="1"/>
  <c r="C177" i="1"/>
  <c r="B177" i="1" s="1"/>
  <c r="A177" i="1"/>
  <c r="E176" i="1"/>
  <c r="C176" i="1"/>
  <c r="B176" i="1" s="1"/>
  <c r="A176" i="1"/>
  <c r="E175" i="1"/>
  <c r="C175" i="1"/>
  <c r="B175" i="1" s="1"/>
  <c r="A175" i="1"/>
  <c r="E174" i="1"/>
  <c r="C174" i="1"/>
  <c r="B174" i="1" s="1"/>
  <c r="A174" i="1"/>
  <c r="E173" i="1"/>
  <c r="C173" i="1"/>
  <c r="B173" i="1" s="1"/>
  <c r="A173" i="1"/>
  <c r="E172" i="1"/>
  <c r="C172" i="1"/>
  <c r="B172" i="1" s="1"/>
  <c r="A172" i="1"/>
  <c r="E171" i="1"/>
  <c r="C171" i="1"/>
  <c r="B171" i="1" s="1"/>
  <c r="A171" i="1"/>
  <c r="E170" i="1"/>
  <c r="C170" i="1"/>
  <c r="B170" i="1" s="1"/>
  <c r="A170" i="1"/>
  <c r="E169" i="1"/>
  <c r="C169" i="1"/>
  <c r="B169" i="1" s="1"/>
  <c r="A169" i="1"/>
  <c r="E168" i="1"/>
  <c r="C168" i="1"/>
  <c r="B168" i="1" s="1"/>
  <c r="A168" i="1"/>
  <c r="E167" i="1"/>
  <c r="H167" i="1" s="1"/>
  <c r="C167" i="1"/>
  <c r="B167" i="1" s="1"/>
  <c r="A167" i="1"/>
  <c r="E166" i="1"/>
  <c r="C166" i="1"/>
  <c r="B166" i="1" s="1"/>
  <c r="A166" i="1"/>
  <c r="E165" i="1"/>
  <c r="C165" i="1"/>
  <c r="B165" i="1" s="1"/>
  <c r="A165" i="1"/>
  <c r="E164" i="1"/>
  <c r="H164" i="1" s="1"/>
  <c r="C164" i="1"/>
  <c r="B164" i="1" s="1"/>
  <c r="A164" i="1"/>
  <c r="E163" i="1"/>
  <c r="C163" i="1"/>
  <c r="B163" i="1" s="1"/>
  <c r="A163" i="1"/>
  <c r="E162" i="1"/>
  <c r="C162" i="1"/>
  <c r="B162" i="1" s="1"/>
  <c r="A162" i="1"/>
  <c r="E161" i="1"/>
  <c r="C161" i="1"/>
  <c r="B161" i="1" s="1"/>
  <c r="A161" i="1"/>
  <c r="E160" i="1"/>
  <c r="C160" i="1"/>
  <c r="B160" i="1" s="1"/>
  <c r="A160" i="1"/>
  <c r="E159" i="1"/>
  <c r="C159" i="1"/>
  <c r="B159" i="1" s="1"/>
  <c r="A159" i="1"/>
  <c r="E158" i="1"/>
  <c r="C158" i="1"/>
  <c r="B158" i="1" s="1"/>
  <c r="E157" i="1"/>
  <c r="C157" i="1"/>
  <c r="B157" i="1" s="1"/>
  <c r="E156" i="1"/>
  <c r="C156" i="1"/>
  <c r="B156" i="1" s="1"/>
  <c r="E155" i="1"/>
  <c r="C155" i="1"/>
  <c r="B155" i="1" s="1"/>
  <c r="E154" i="1"/>
  <c r="C154" i="1"/>
  <c r="B154" i="1" s="1"/>
  <c r="E153" i="1"/>
  <c r="C153" i="1"/>
  <c r="B153" i="1" s="1"/>
  <c r="E152" i="1"/>
  <c r="C152" i="1"/>
  <c r="B152" i="1" s="1"/>
  <c r="E151" i="1"/>
  <c r="C151" i="1"/>
  <c r="B151" i="1" s="1"/>
  <c r="E150" i="1"/>
  <c r="C150" i="1"/>
  <c r="B150" i="1" s="1"/>
  <c r="E149" i="1"/>
  <c r="C149" i="1"/>
  <c r="B149" i="1" s="1"/>
  <c r="E148" i="1"/>
  <c r="C148" i="1"/>
  <c r="B148" i="1" s="1"/>
  <c r="E147" i="1"/>
  <c r="C147" i="1"/>
  <c r="B147" i="1" s="1"/>
  <c r="E146" i="1"/>
  <c r="C146" i="1"/>
  <c r="B146" i="1" s="1"/>
  <c r="E145" i="1"/>
  <c r="C145" i="1"/>
  <c r="B145" i="1" s="1"/>
  <c r="E144" i="1"/>
  <c r="C144" i="1"/>
  <c r="B144" i="1" s="1"/>
  <c r="E143" i="1"/>
  <c r="C143" i="1"/>
  <c r="B143" i="1" s="1"/>
  <c r="A143" i="1"/>
  <c r="E142" i="1"/>
  <c r="C142" i="1"/>
  <c r="B142" i="1" s="1"/>
  <c r="A142" i="1"/>
  <c r="E141" i="1"/>
  <c r="C141" i="1"/>
  <c r="B141" i="1" s="1"/>
  <c r="A141" i="1"/>
  <c r="E140" i="1"/>
  <c r="C140" i="1"/>
  <c r="B140" i="1" s="1"/>
  <c r="A140" i="1"/>
  <c r="E139" i="1"/>
  <c r="C139" i="1"/>
  <c r="B139" i="1" s="1"/>
  <c r="A139" i="1"/>
  <c r="E138" i="1"/>
  <c r="C138" i="1"/>
  <c r="B138" i="1" s="1"/>
  <c r="A138" i="1"/>
  <c r="E137" i="1"/>
  <c r="C137" i="1"/>
  <c r="B137" i="1" s="1"/>
  <c r="E136" i="1"/>
  <c r="C136" i="1"/>
  <c r="B136" i="1" s="1"/>
  <c r="A136" i="1"/>
  <c r="E135" i="1"/>
  <c r="C135" i="1"/>
  <c r="B135" i="1" s="1"/>
  <c r="A135" i="1"/>
  <c r="E134" i="1"/>
  <c r="C134" i="1"/>
  <c r="B134" i="1" s="1"/>
  <c r="A134" i="1"/>
  <c r="E133" i="1"/>
  <c r="C133" i="1"/>
  <c r="B133" i="1" s="1"/>
  <c r="A133" i="1"/>
  <c r="E132" i="1"/>
  <c r="C132" i="1"/>
  <c r="B132" i="1" s="1"/>
  <c r="E131" i="1"/>
  <c r="H131" i="1" s="1"/>
  <c r="C131" i="1"/>
  <c r="B131" i="1" s="1"/>
  <c r="E130" i="1"/>
  <c r="C130" i="1"/>
  <c r="B130" i="1" s="1"/>
  <c r="A130" i="1"/>
  <c r="E129" i="1"/>
  <c r="C129" i="1"/>
  <c r="B129" i="1" s="1"/>
  <c r="E128" i="1"/>
  <c r="C128" i="1"/>
  <c r="B128" i="1" s="1"/>
  <c r="A128" i="1"/>
  <c r="E127" i="1"/>
  <c r="C127" i="1"/>
  <c r="B127" i="1" s="1"/>
  <c r="A127" i="1"/>
  <c r="E126" i="1"/>
  <c r="H126" i="1" s="1"/>
  <c r="C126" i="1"/>
  <c r="B126" i="1" s="1"/>
  <c r="A126" i="1"/>
  <c r="E125" i="1"/>
  <c r="C125" i="1"/>
  <c r="B125" i="1" s="1"/>
  <c r="A125" i="1"/>
  <c r="E124" i="1"/>
  <c r="C124" i="1"/>
  <c r="B124" i="1" s="1"/>
  <c r="E123" i="1"/>
  <c r="C123" i="1"/>
  <c r="B123" i="1" s="1"/>
  <c r="E122" i="1"/>
  <c r="C122" i="1"/>
  <c r="B122" i="1" s="1"/>
  <c r="A122" i="1"/>
  <c r="E121" i="1"/>
  <c r="C121" i="1"/>
  <c r="B121" i="1" s="1"/>
  <c r="A121" i="1"/>
  <c r="E120" i="1"/>
  <c r="C120" i="1"/>
  <c r="B120" i="1" s="1"/>
  <c r="A120" i="1"/>
  <c r="E119" i="1"/>
  <c r="H119" i="1" s="1"/>
  <c r="C119" i="1"/>
  <c r="B119" i="1" s="1"/>
  <c r="A119" i="1"/>
  <c r="E118" i="1"/>
  <c r="C118" i="1"/>
  <c r="B118" i="1" s="1"/>
  <c r="A118" i="1"/>
  <c r="E117" i="1"/>
  <c r="C117" i="1"/>
  <c r="B117" i="1" s="1"/>
  <c r="A117" i="1"/>
  <c r="E116" i="1"/>
  <c r="C116" i="1"/>
  <c r="B116" i="1" s="1"/>
  <c r="A116" i="1"/>
  <c r="E115" i="1"/>
  <c r="C115" i="1"/>
  <c r="B115" i="1" s="1"/>
  <c r="E114" i="1"/>
  <c r="C114" i="1"/>
  <c r="B114" i="1" s="1"/>
  <c r="E113" i="1"/>
  <c r="C113" i="1"/>
  <c r="B113" i="1" s="1"/>
  <c r="A113" i="1"/>
  <c r="E112" i="1"/>
  <c r="C112" i="1"/>
  <c r="B112" i="1" s="1"/>
  <c r="A112" i="1"/>
  <c r="E111" i="1"/>
  <c r="C111" i="1"/>
  <c r="B111" i="1" s="1"/>
  <c r="A111" i="1"/>
  <c r="E110" i="1"/>
  <c r="C110" i="1"/>
  <c r="B110" i="1" s="1"/>
  <c r="A110" i="1"/>
  <c r="E109" i="1"/>
  <c r="H109" i="1" s="1"/>
  <c r="C109" i="1"/>
  <c r="B109" i="1" s="1"/>
  <c r="A109" i="1"/>
  <c r="E108" i="1"/>
  <c r="C108" i="1"/>
  <c r="B108" i="1" s="1"/>
  <c r="E107" i="1"/>
  <c r="C107" i="1"/>
  <c r="B107" i="1" s="1"/>
  <c r="A107" i="1"/>
  <c r="E106" i="1"/>
  <c r="H106" i="1" s="1"/>
  <c r="C106" i="1"/>
  <c r="B106" i="1" s="1"/>
  <c r="A106" i="1"/>
  <c r="E105" i="1"/>
  <c r="C105" i="1"/>
  <c r="B105" i="1" s="1"/>
  <c r="A105" i="1"/>
  <c r="E104" i="1"/>
  <c r="C104" i="1"/>
  <c r="B104" i="1" s="1"/>
  <c r="A104" i="1"/>
  <c r="E103" i="1"/>
  <c r="H103" i="1" s="1"/>
  <c r="C103" i="1"/>
  <c r="B103" i="1" s="1"/>
  <c r="A103" i="1"/>
  <c r="E102" i="1"/>
  <c r="C102" i="1"/>
  <c r="B102" i="1" s="1"/>
  <c r="E101" i="1"/>
  <c r="C101" i="1"/>
  <c r="B101" i="1" s="1"/>
  <c r="E100" i="1"/>
  <c r="C100" i="1"/>
  <c r="B100" i="1" s="1"/>
  <c r="E99" i="1"/>
  <c r="C99" i="1"/>
  <c r="B99" i="1" s="1"/>
  <c r="E98" i="1"/>
  <c r="C98" i="1"/>
  <c r="B98" i="1" s="1"/>
  <c r="A98" i="1"/>
  <c r="E97" i="1"/>
  <c r="C97" i="1"/>
  <c r="B97" i="1" s="1"/>
  <c r="A97" i="1"/>
  <c r="E96" i="1"/>
  <c r="C96" i="1"/>
  <c r="B96" i="1" s="1"/>
  <c r="A96" i="1"/>
  <c r="E95" i="1"/>
  <c r="C95" i="1"/>
  <c r="B95" i="1" s="1"/>
  <c r="A95" i="1"/>
  <c r="E94" i="1"/>
  <c r="C94" i="1"/>
  <c r="B94" i="1" s="1"/>
  <c r="E93" i="1"/>
  <c r="C93" i="1"/>
  <c r="B93" i="1" s="1"/>
  <c r="E92" i="1"/>
  <c r="C92" i="1"/>
  <c r="B92" i="1" s="1"/>
  <c r="A92" i="1"/>
  <c r="E91" i="1"/>
  <c r="C91" i="1"/>
  <c r="B91" i="1" s="1"/>
  <c r="E90" i="1"/>
  <c r="H90" i="1" s="1"/>
  <c r="C90" i="1"/>
  <c r="B90" i="1" s="1"/>
  <c r="A90" i="1"/>
  <c r="E89" i="1"/>
  <c r="C89" i="1"/>
  <c r="B89" i="1" s="1"/>
  <c r="A89" i="1"/>
  <c r="E88" i="1"/>
  <c r="C88" i="1"/>
  <c r="B88" i="1" s="1"/>
  <c r="E87" i="1"/>
  <c r="C87" i="1"/>
  <c r="B87" i="1" s="1"/>
  <c r="E86" i="1"/>
  <c r="C86" i="1"/>
  <c r="B86" i="1" s="1"/>
  <c r="A86" i="1"/>
  <c r="E85" i="1"/>
  <c r="C85" i="1"/>
  <c r="B85" i="1" s="1"/>
  <c r="A85" i="1"/>
  <c r="E84" i="1"/>
  <c r="C84" i="1"/>
  <c r="B84" i="1" s="1"/>
  <c r="A84" i="1"/>
  <c r="E83" i="1"/>
  <c r="H83" i="1" s="1"/>
  <c r="C83" i="1"/>
  <c r="B83" i="1" s="1"/>
  <c r="A83" i="1"/>
  <c r="E82" i="1"/>
  <c r="C82" i="1"/>
  <c r="B82" i="1" s="1"/>
  <c r="E81" i="1"/>
  <c r="C81" i="1"/>
  <c r="B81" i="1" s="1"/>
  <c r="A81" i="1"/>
  <c r="E80" i="1"/>
  <c r="C80" i="1"/>
  <c r="B80" i="1" s="1"/>
  <c r="E79" i="1"/>
  <c r="C79" i="1"/>
  <c r="B79" i="1" s="1"/>
  <c r="A79" i="1"/>
  <c r="E78" i="1"/>
  <c r="C78" i="1"/>
  <c r="B78" i="1" s="1"/>
  <c r="E77" i="1"/>
  <c r="C77" i="1"/>
  <c r="B77" i="1" s="1"/>
  <c r="E76" i="1"/>
  <c r="C76" i="1"/>
  <c r="B76" i="1" s="1"/>
  <c r="A76" i="1"/>
  <c r="E75" i="1"/>
  <c r="C75" i="1"/>
  <c r="B75" i="1" s="1"/>
  <c r="A75" i="1"/>
  <c r="E74" i="1"/>
  <c r="C74" i="1"/>
  <c r="B74" i="1" s="1"/>
  <c r="A74" i="1"/>
  <c r="E73" i="1"/>
  <c r="C73" i="1"/>
  <c r="B73" i="1" s="1"/>
  <c r="E72" i="1"/>
  <c r="C72" i="1"/>
  <c r="B72" i="1" s="1"/>
  <c r="E71" i="1"/>
  <c r="C71" i="1"/>
  <c r="B71" i="1" s="1"/>
  <c r="E70" i="1"/>
  <c r="C70" i="1"/>
  <c r="B70" i="1" s="1"/>
  <c r="A70" i="1"/>
  <c r="E69" i="1"/>
  <c r="C69" i="1"/>
  <c r="B69" i="1" s="1"/>
  <c r="A69" i="1"/>
  <c r="E68" i="1"/>
  <c r="H68" i="1" s="1"/>
  <c r="C68" i="1"/>
  <c r="B68" i="1" s="1"/>
  <c r="A68" i="1"/>
  <c r="E67" i="1"/>
  <c r="C67" i="1"/>
  <c r="B67" i="1" s="1"/>
  <c r="E66" i="1"/>
  <c r="C66" i="1"/>
  <c r="B66" i="1" s="1"/>
  <c r="A66" i="1"/>
  <c r="E65" i="1"/>
  <c r="C65" i="1"/>
  <c r="B65" i="1" s="1"/>
  <c r="E64" i="1"/>
  <c r="C64" i="1"/>
  <c r="B64" i="1" s="1"/>
  <c r="A64" i="1"/>
  <c r="E63" i="1"/>
  <c r="C63" i="1"/>
  <c r="B63" i="1" s="1"/>
  <c r="A63" i="1"/>
  <c r="E62" i="1"/>
  <c r="C62" i="1"/>
  <c r="B62" i="1" s="1"/>
  <c r="A62" i="1"/>
  <c r="E61" i="1"/>
  <c r="C61" i="1"/>
  <c r="B61" i="1" s="1"/>
  <c r="A61" i="1"/>
  <c r="E60" i="1"/>
  <c r="C60" i="1"/>
  <c r="B60" i="1" s="1"/>
  <c r="A60" i="1"/>
  <c r="E59" i="1"/>
  <c r="C59" i="1"/>
  <c r="B59" i="1" s="1"/>
  <c r="A59" i="1"/>
  <c r="E58" i="1"/>
  <c r="C58" i="1"/>
  <c r="B58" i="1" s="1"/>
  <c r="A58" i="1"/>
  <c r="E57" i="1"/>
  <c r="C57" i="1"/>
  <c r="B57" i="1" s="1"/>
  <c r="A57" i="1"/>
  <c r="E56" i="1"/>
  <c r="C56" i="1"/>
  <c r="B56" i="1" s="1"/>
  <c r="A56" i="1"/>
  <c r="E55" i="1"/>
  <c r="C55" i="1"/>
  <c r="B55" i="1" s="1"/>
  <c r="A55" i="1"/>
  <c r="E54" i="1"/>
  <c r="C54" i="1"/>
  <c r="B54" i="1" s="1"/>
  <c r="A54" i="1"/>
  <c r="E53" i="1"/>
  <c r="C53" i="1"/>
  <c r="B53" i="1" s="1"/>
  <c r="A53" i="1"/>
  <c r="E52" i="1"/>
  <c r="H52" i="1" s="1"/>
  <c r="C52" i="1"/>
  <c r="B52" i="1" s="1"/>
  <c r="A52" i="1"/>
  <c r="E51" i="1"/>
  <c r="C51" i="1"/>
  <c r="B51" i="1" s="1"/>
  <c r="A51" i="1"/>
  <c r="E50" i="1"/>
  <c r="C50" i="1"/>
  <c r="B50" i="1" s="1"/>
  <c r="A50" i="1"/>
  <c r="E49" i="1"/>
  <c r="C49" i="1"/>
  <c r="B49" i="1" s="1"/>
  <c r="A49" i="1"/>
  <c r="E48" i="1"/>
  <c r="H48" i="1" s="1"/>
  <c r="C48" i="1"/>
  <c r="B48" i="1" s="1"/>
  <c r="A48" i="1"/>
  <c r="E47" i="1"/>
  <c r="C47" i="1"/>
  <c r="B47" i="1" s="1"/>
  <c r="A47" i="1"/>
  <c r="E46" i="1"/>
  <c r="C46" i="1"/>
  <c r="B46" i="1" s="1"/>
  <c r="A46" i="1"/>
  <c r="E45" i="1"/>
  <c r="C45" i="1"/>
  <c r="B45" i="1" s="1"/>
  <c r="A45" i="1"/>
  <c r="E44" i="1"/>
  <c r="H44" i="1" s="1"/>
  <c r="C44" i="1"/>
  <c r="B44" i="1" s="1"/>
  <c r="A44" i="1"/>
  <c r="E43" i="1"/>
  <c r="C43" i="1"/>
  <c r="B43" i="1" s="1"/>
  <c r="A43" i="1"/>
  <c r="E42" i="1"/>
  <c r="C42" i="1"/>
  <c r="B42" i="1" s="1"/>
  <c r="A42" i="1"/>
  <c r="E41" i="1"/>
  <c r="C41" i="1"/>
  <c r="B41" i="1" s="1"/>
  <c r="A41" i="1"/>
  <c r="E40" i="1"/>
  <c r="C40" i="1"/>
  <c r="B40" i="1" s="1"/>
  <c r="A40" i="1"/>
  <c r="E39" i="1"/>
  <c r="C39" i="1"/>
  <c r="B39" i="1" s="1"/>
  <c r="A39" i="1"/>
  <c r="E38" i="1"/>
  <c r="C38" i="1"/>
  <c r="B38" i="1" s="1"/>
  <c r="A38" i="1"/>
  <c r="E37" i="1"/>
  <c r="C37" i="1"/>
  <c r="B37" i="1" s="1"/>
  <c r="A37" i="1"/>
  <c r="E36" i="1"/>
  <c r="H36" i="1" s="1"/>
  <c r="C36" i="1"/>
  <c r="B36" i="1" s="1"/>
  <c r="A36" i="1"/>
  <c r="E35" i="1"/>
  <c r="C35" i="1"/>
  <c r="B35" i="1" s="1"/>
  <c r="A35" i="1"/>
  <c r="E34" i="1"/>
  <c r="C34" i="1"/>
  <c r="B34" i="1" s="1"/>
  <c r="A34" i="1"/>
  <c r="E33" i="1"/>
  <c r="C33" i="1"/>
  <c r="B33" i="1" s="1"/>
  <c r="A33" i="1"/>
  <c r="E32" i="1"/>
  <c r="C32" i="1"/>
  <c r="B32" i="1" s="1"/>
  <c r="A32" i="1"/>
  <c r="E31" i="1"/>
  <c r="C31" i="1"/>
  <c r="B31" i="1" s="1"/>
  <c r="A31" i="1"/>
  <c r="E30" i="1"/>
  <c r="C30" i="1"/>
  <c r="B30" i="1" s="1"/>
  <c r="A30" i="1"/>
  <c r="E29" i="1"/>
  <c r="C29" i="1"/>
  <c r="B29" i="1" s="1"/>
  <c r="A29" i="1"/>
  <c r="E28" i="1"/>
  <c r="H28" i="1" s="1"/>
  <c r="C28" i="1"/>
  <c r="B28" i="1" s="1"/>
  <c r="A28" i="1"/>
  <c r="E27" i="1"/>
  <c r="C27" i="1"/>
  <c r="B27" i="1" s="1"/>
  <c r="E26" i="1"/>
  <c r="C26" i="1"/>
  <c r="B26" i="1" s="1"/>
  <c r="E25" i="1"/>
  <c r="C25" i="1"/>
  <c r="B25" i="1" s="1"/>
  <c r="E24" i="1"/>
  <c r="C24" i="1"/>
  <c r="B24" i="1" s="1"/>
  <c r="E23" i="1"/>
  <c r="C23" i="1"/>
  <c r="B23" i="1" s="1"/>
  <c r="A23" i="1"/>
  <c r="E22" i="1"/>
  <c r="C22" i="1"/>
  <c r="B22" i="1" s="1"/>
  <c r="A22" i="1"/>
  <c r="E21" i="1"/>
  <c r="C21" i="1"/>
  <c r="B21" i="1" s="1"/>
  <c r="A21" i="1"/>
  <c r="E20" i="1"/>
  <c r="H20" i="1" s="1"/>
  <c r="C20" i="1"/>
  <c r="B20" i="1" s="1"/>
  <c r="A20" i="1"/>
  <c r="E19" i="1"/>
  <c r="C19" i="1"/>
  <c r="B19" i="1" s="1"/>
  <c r="A19" i="1"/>
  <c r="E18" i="1"/>
  <c r="C18" i="1"/>
  <c r="B18" i="1" s="1"/>
  <c r="A18" i="1"/>
  <c r="E17" i="1"/>
  <c r="C17" i="1"/>
  <c r="B17" i="1" s="1"/>
  <c r="A17" i="1"/>
  <c r="E16" i="1"/>
  <c r="C16" i="1"/>
  <c r="B16" i="1" s="1"/>
  <c r="A16" i="1"/>
  <c r="E15" i="1"/>
  <c r="C15" i="1"/>
  <c r="B15" i="1" s="1"/>
  <c r="A15" i="1"/>
  <c r="E14" i="1"/>
  <c r="C14" i="1"/>
  <c r="B14" i="1" s="1"/>
  <c r="A14" i="1"/>
  <c r="E13" i="1"/>
  <c r="C13" i="1"/>
  <c r="B13" i="1" s="1"/>
  <c r="A13" i="1"/>
  <c r="E12" i="1"/>
  <c r="C12" i="1"/>
  <c r="B12" i="1" s="1"/>
  <c r="E11" i="1"/>
  <c r="C11" i="1"/>
  <c r="B11" i="1" s="1"/>
  <c r="A11" i="1"/>
  <c r="E10" i="1"/>
  <c r="H10" i="1" s="1"/>
  <c r="C10" i="1"/>
  <c r="B10" i="1" s="1"/>
  <c r="A10" i="1"/>
  <c r="E9" i="1"/>
  <c r="C9" i="1"/>
  <c r="B9" i="1" s="1"/>
  <c r="A9" i="1"/>
  <c r="E8" i="1"/>
  <c r="C8" i="1"/>
  <c r="B8" i="1" s="1"/>
  <c r="E7" i="1"/>
  <c r="C7" i="1"/>
  <c r="B7" i="1" s="1"/>
  <c r="E6" i="1"/>
  <c r="C6" i="1"/>
  <c r="B6" i="1" s="1"/>
  <c r="E5" i="1"/>
  <c r="C5" i="1"/>
  <c r="B5" i="1" s="1"/>
  <c r="E4" i="1"/>
  <c r="C4" i="1"/>
  <c r="B4" i="1" s="1"/>
  <c r="E3" i="1"/>
  <c r="C3" i="1"/>
  <c r="B3" i="1" s="1"/>
  <c r="A3" i="1"/>
  <c r="E2" i="1"/>
  <c r="C2" i="1"/>
  <c r="B2" i="1" s="1"/>
  <c r="A2" i="1"/>
  <c r="AJ5828" i="1" l="1"/>
  <c r="AK5828" i="1" s="1"/>
  <c r="AJ4436" i="1"/>
  <c r="AK4436" i="1" s="1"/>
  <c r="AJ4440" i="1"/>
  <c r="AK4440" i="1" s="1"/>
  <c r="AJ5795" i="1"/>
  <c r="AK5795" i="1" s="1"/>
  <c r="AG2804" i="1"/>
  <c r="AG3696" i="1"/>
  <c r="AJ5718" i="1"/>
  <c r="AK5718" i="1" s="1"/>
  <c r="AJ5719" i="1"/>
  <c r="AK5719" i="1" s="1"/>
  <c r="H5715" i="1"/>
  <c r="AJ5715" i="1"/>
  <c r="AK5715" i="1" s="1"/>
  <c r="AJ6388" i="1"/>
  <c r="AK6388" i="1" s="1"/>
  <c r="G210" i="1"/>
  <c r="G234" i="1"/>
  <c r="G446" i="1"/>
  <c r="G776" i="1"/>
  <c r="G922" i="1"/>
  <c r="G1017" i="1"/>
  <c r="G1238" i="1"/>
  <c r="AJ6372" i="1"/>
  <c r="AK6372" i="1" s="1"/>
  <c r="H14" i="1"/>
  <c r="H58" i="1"/>
  <c r="H79" i="1"/>
  <c r="H85" i="1"/>
  <c r="H149" i="1"/>
  <c r="H160" i="1"/>
  <c r="H253" i="1"/>
  <c r="H261" i="1"/>
  <c r="H269" i="1"/>
  <c r="H277" i="1"/>
  <c r="H290" i="1"/>
  <c r="H298" i="1"/>
  <c r="H301" i="1"/>
  <c r="H309" i="1"/>
  <c r="H324" i="1"/>
  <c r="H368" i="1"/>
  <c r="H399" i="1"/>
  <c r="H431" i="1"/>
  <c r="H439" i="1"/>
  <c r="H455" i="1"/>
  <c r="H487" i="1"/>
  <c r="H700" i="1"/>
  <c r="H724" i="1"/>
  <c r="H865" i="1"/>
  <c r="H927" i="1"/>
  <c r="H939" i="1"/>
  <c r="H1074" i="1"/>
  <c r="H1088" i="1"/>
  <c r="H1118" i="1"/>
  <c r="H1190" i="1"/>
  <c r="H1899" i="1"/>
  <c r="H1924" i="1"/>
  <c r="H1932" i="1"/>
  <c r="H2009" i="1"/>
  <c r="H2102" i="1"/>
  <c r="H2162" i="1"/>
  <c r="H2330" i="1"/>
  <c r="H2386" i="1"/>
  <c r="H2458" i="1"/>
  <c r="H2470" i="1"/>
  <c r="H2474" i="1"/>
  <c r="H2535" i="1"/>
  <c r="H2601" i="1"/>
  <c r="H2624" i="1"/>
  <c r="H2748" i="1"/>
  <c r="H2756" i="1"/>
  <c r="H2968" i="1"/>
  <c r="H3159" i="1"/>
  <c r="H3378" i="1"/>
  <c r="H3462" i="1"/>
  <c r="H3625" i="1"/>
  <c r="H3887" i="1"/>
  <c r="H3994" i="1"/>
  <c r="H4010" i="1"/>
  <c r="H4354" i="1"/>
  <c r="H4358" i="1"/>
  <c r="H4414" i="1"/>
  <c r="H4460" i="1"/>
  <c r="H4487" i="1"/>
  <c r="H4501" i="1"/>
  <c r="H4616" i="1"/>
  <c r="H4854" i="1"/>
  <c r="H4934" i="1"/>
  <c r="H4942" i="1"/>
  <c r="H5006" i="1"/>
  <c r="AJ6315" i="1"/>
  <c r="AK6315" i="1" s="1"/>
  <c r="AJ6319" i="1"/>
  <c r="AK6319" i="1" s="1"/>
  <c r="AJ6331" i="1"/>
  <c r="AK6331" i="1" s="1"/>
  <c r="AJ6339" i="1"/>
  <c r="AK6339" i="1" s="1"/>
  <c r="AJ6343" i="1"/>
  <c r="AK6343" i="1" s="1"/>
  <c r="AJ6351" i="1"/>
  <c r="AK6351" i="1" s="1"/>
  <c r="AJ6355" i="1"/>
  <c r="AK6355" i="1" s="1"/>
  <c r="AJ6359" i="1"/>
  <c r="AK6359" i="1" s="1"/>
  <c r="AJ6363" i="1"/>
  <c r="AK6363" i="1" s="1"/>
  <c r="AJ6367" i="1"/>
  <c r="AK6367" i="1" s="1"/>
  <c r="AJ6371" i="1"/>
  <c r="AK6371" i="1" s="1"/>
  <c r="AJ6375" i="1"/>
  <c r="AK6375" i="1" s="1"/>
  <c r="AJ6379" i="1"/>
  <c r="AK6379" i="1" s="1"/>
  <c r="AJ6383" i="1"/>
  <c r="AK6383" i="1" s="1"/>
  <c r="AJ6387" i="1"/>
  <c r="AK6387" i="1" s="1"/>
  <c r="H6323" i="1"/>
  <c r="AJ6323" i="1"/>
  <c r="AK6323" i="1" s="1"/>
  <c r="AF6325" i="1"/>
  <c r="AJ6325" i="1"/>
  <c r="AK6325" i="1" s="1"/>
  <c r="H6327" i="1"/>
  <c r="AJ6327" i="1"/>
  <c r="AK6327" i="1" s="1"/>
  <c r="AF6329" i="1"/>
  <c r="AJ6329" i="1"/>
  <c r="AK6329" i="1" s="1"/>
  <c r="H6335" i="1"/>
  <c r="AJ6335" i="1"/>
  <c r="AK6335" i="1" s="1"/>
  <c r="H6337" i="1"/>
  <c r="AJ6337" i="1"/>
  <c r="AK6337" i="1" s="1"/>
  <c r="H6347" i="1"/>
  <c r="AJ6347" i="1"/>
  <c r="AK6347" i="1" s="1"/>
  <c r="H6349" i="1"/>
  <c r="AJ6349" i="1"/>
  <c r="AK6349" i="1" s="1"/>
  <c r="AG6316" i="1"/>
  <c r="AJ6316" i="1"/>
  <c r="AK6316" i="1" s="1"/>
  <c r="H6318" i="1"/>
  <c r="AJ6318" i="1"/>
  <c r="AK6318" i="1" s="1"/>
  <c r="AG6320" i="1"/>
  <c r="AJ6320" i="1"/>
  <c r="AK6320" i="1" s="1"/>
  <c r="H6322" i="1"/>
  <c r="AJ6322" i="1"/>
  <c r="AK6322" i="1" s="1"/>
  <c r="AF6324" i="1"/>
  <c r="AJ6324" i="1"/>
  <c r="AK6324" i="1" s="1"/>
  <c r="H6326" i="1"/>
  <c r="AJ6326" i="1"/>
  <c r="AK6326" i="1" s="1"/>
  <c r="G6328" i="1"/>
  <c r="AJ6328" i="1"/>
  <c r="AK6328" i="1" s="1"/>
  <c r="H6330" i="1"/>
  <c r="AJ6330" i="1"/>
  <c r="AK6330" i="1" s="1"/>
  <c r="AF6336" i="1"/>
  <c r="AJ6336" i="1"/>
  <c r="AK6336" i="1" s="1"/>
  <c r="H6342" i="1"/>
  <c r="AJ6342" i="1"/>
  <c r="AK6342" i="1" s="1"/>
  <c r="H6346" i="1"/>
  <c r="AJ6346" i="1"/>
  <c r="AK6346" i="1" s="1"/>
  <c r="H6350" i="1"/>
  <c r="AJ6350" i="1"/>
  <c r="AK6350" i="1" s="1"/>
  <c r="G6321" i="1"/>
  <c r="AG6351" i="1"/>
  <c r="AG1178" i="1"/>
  <c r="AG1661" i="1"/>
  <c r="H77" i="1"/>
  <c r="H86" i="1"/>
  <c r="H105" i="1"/>
  <c r="H108" i="1"/>
  <c r="H140" i="1"/>
  <c r="H185" i="1"/>
  <c r="H212" i="1"/>
  <c r="H220" i="1"/>
  <c r="H228" i="1"/>
  <c r="H236" i="1"/>
  <c r="H244" i="1"/>
  <c r="H632" i="1"/>
  <c r="H810" i="1"/>
  <c r="H1019" i="1"/>
  <c r="H1075" i="1"/>
  <c r="H1101" i="1"/>
  <c r="H1128" i="1"/>
  <c r="H1144" i="1"/>
  <c r="H1223" i="1"/>
  <c r="H1237" i="1"/>
  <c r="H1245" i="1"/>
  <c r="H1253" i="1"/>
  <c r="H1261" i="1"/>
  <c r="H1326" i="1"/>
  <c r="H1453" i="1"/>
  <c r="H1457" i="1"/>
  <c r="H1490" i="1"/>
  <c r="H1514" i="1"/>
  <c r="H1530" i="1"/>
  <c r="H1578" i="1"/>
  <c r="H1605" i="1"/>
  <c r="H1620" i="1"/>
  <c r="H1829" i="1"/>
  <c r="H1853" i="1"/>
  <c r="H1919" i="1"/>
  <c r="H1983" i="1"/>
  <c r="H2010" i="1"/>
  <c r="H2178" i="1"/>
  <c r="H2647" i="1"/>
  <c r="H2663" i="1"/>
  <c r="H2679" i="1"/>
  <c r="H2730" i="1"/>
  <c r="H2738" i="1"/>
  <c r="H2871" i="1"/>
  <c r="H2937" i="1"/>
  <c r="H3091" i="1"/>
  <c r="H3172" i="1"/>
  <c r="H3216" i="1"/>
  <c r="H3224" i="1"/>
  <c r="H3232" i="1"/>
  <c r="H4115" i="1"/>
  <c r="H4131" i="1"/>
  <c r="H4151" i="1"/>
  <c r="H4240" i="1"/>
  <c r="H4256" i="1"/>
  <c r="H4287" i="1"/>
  <c r="H4391" i="1"/>
  <c r="H4727" i="1"/>
  <c r="H4735" i="1"/>
  <c r="H4839" i="1"/>
  <c r="H5119" i="1"/>
  <c r="H5159" i="1"/>
  <c r="H5223" i="1"/>
  <c r="H5367" i="1"/>
  <c r="H5519" i="1"/>
  <c r="H5605" i="1"/>
  <c r="AJ242" i="1"/>
  <c r="AK242" i="1" s="1"/>
  <c r="AJ792" i="1"/>
  <c r="AK792" i="1" s="1"/>
  <c r="AF1057" i="1"/>
  <c r="AJ1149" i="1"/>
  <c r="AJ6188" i="1"/>
  <c r="AK6188" i="1" s="1"/>
  <c r="AJ6196" i="1"/>
  <c r="AK6196" i="1" s="1"/>
  <c r="AJ6200" i="1"/>
  <c r="AK6200" i="1" s="1"/>
  <c r="AJ6208" i="1"/>
  <c r="AK6208" i="1" s="1"/>
  <c r="AJ6220" i="1"/>
  <c r="AJ6232" i="1"/>
  <c r="AJ6244" i="1"/>
  <c r="AK6244" i="1" s="1"/>
  <c r="AJ6248" i="1"/>
  <c r="AK6248" i="1" s="1"/>
  <c r="AJ6252" i="1"/>
  <c r="AK6252" i="1" s="1"/>
  <c r="AJ6260" i="1"/>
  <c r="AK6260" i="1" s="1"/>
  <c r="AJ6284" i="1"/>
  <c r="AK6284" i="1" s="1"/>
  <c r="AJ6304" i="1"/>
  <c r="AK6304" i="1" s="1"/>
  <c r="AF13" i="1"/>
  <c r="AF422" i="1"/>
  <c r="AF502" i="1"/>
  <c r="AF518" i="1"/>
  <c r="AF993" i="1"/>
  <c r="AJ5045" i="1"/>
  <c r="AK5045" i="1" s="1"/>
  <c r="AJ6192" i="1"/>
  <c r="AK6192" i="1" s="1"/>
  <c r="AJ6224" i="1"/>
  <c r="AK6224" i="1" s="1"/>
  <c r="AJ6236" i="1"/>
  <c r="AJ6264" i="1"/>
  <c r="AK6264" i="1" s="1"/>
  <c r="AJ6276" i="1"/>
  <c r="AK6276" i="1" s="1"/>
  <c r="AJ6288" i="1"/>
  <c r="AK6288" i="1" s="1"/>
  <c r="AJ6296" i="1"/>
  <c r="AK6296" i="1" s="1"/>
  <c r="AJ6300" i="1"/>
  <c r="AK6300" i="1" s="1"/>
  <c r="AJ6065" i="1"/>
  <c r="AK6065" i="1" s="1"/>
  <c r="AJ6069" i="1"/>
  <c r="AK6069" i="1" s="1"/>
  <c r="AJ6085" i="1"/>
  <c r="AK6085" i="1" s="1"/>
  <c r="AJ6105" i="1"/>
  <c r="AK6105" i="1" s="1"/>
  <c r="AJ6129" i="1"/>
  <c r="AK6129" i="1" s="1"/>
  <c r="AJ6145" i="1"/>
  <c r="AK6145" i="1" s="1"/>
  <c r="AJ6157" i="1"/>
  <c r="AK6157" i="1" s="1"/>
  <c r="AF414" i="1"/>
  <c r="AJ4813" i="1"/>
  <c r="AK4813" i="1" s="1"/>
  <c r="AJ6184" i="1"/>
  <c r="AJ6204" i="1"/>
  <c r="AJ6212" i="1"/>
  <c r="AK6212" i="1" s="1"/>
  <c r="AJ6216" i="1"/>
  <c r="AK6216" i="1" s="1"/>
  <c r="AJ6228" i="1"/>
  <c r="AK6228" i="1" s="1"/>
  <c r="AJ6240" i="1"/>
  <c r="AK6240" i="1" s="1"/>
  <c r="AJ6256" i="1"/>
  <c r="AK6256" i="1" s="1"/>
  <c r="AJ6268" i="1"/>
  <c r="AK6268" i="1" s="1"/>
  <c r="AJ6280" i="1"/>
  <c r="AK6280" i="1" s="1"/>
  <c r="AJ6292" i="1"/>
  <c r="AK6292" i="1" s="1"/>
  <c r="AJ6308" i="1"/>
  <c r="AK6308" i="1" s="1"/>
  <c r="AJ6073" i="1"/>
  <c r="AK6073" i="1" s="1"/>
  <c r="AJ6101" i="1"/>
  <c r="AK6101" i="1" s="1"/>
  <c r="AJ6133" i="1"/>
  <c r="AK6133" i="1" s="1"/>
  <c r="AJ6153" i="1"/>
  <c r="AK6153" i="1" s="1"/>
  <c r="AJ6169" i="1"/>
  <c r="AK6169" i="1" s="1"/>
  <c r="AJ6279" i="1"/>
  <c r="AK6279" i="1" s="1"/>
  <c r="AJ6136" i="1"/>
  <c r="AK6136" i="1" s="1"/>
  <c r="AJ6165" i="1"/>
  <c r="AK6165" i="1" s="1"/>
  <c r="AJ6181" i="1"/>
  <c r="AK6181" i="1" s="1"/>
  <c r="AJ6185" i="1"/>
  <c r="AK6185" i="1" s="1"/>
  <c r="AJ6189" i="1"/>
  <c r="AK6189" i="1" s="1"/>
  <c r="AJ6193" i="1"/>
  <c r="AK6193" i="1" s="1"/>
  <c r="AJ6197" i="1"/>
  <c r="AK6197" i="1" s="1"/>
  <c r="AJ6201" i="1"/>
  <c r="AK6201" i="1" s="1"/>
  <c r="AJ6205" i="1"/>
  <c r="AK6205" i="1" s="1"/>
  <c r="AJ6209" i="1"/>
  <c r="AK6209" i="1" s="1"/>
  <c r="AJ6213" i="1"/>
  <c r="AK6213" i="1" s="1"/>
  <c r="AJ6217" i="1"/>
  <c r="AK6217" i="1" s="1"/>
  <c r="AJ6221" i="1"/>
  <c r="AK6221" i="1" s="1"/>
  <c r="AJ6225" i="1"/>
  <c r="AK6225" i="1" s="1"/>
  <c r="AJ6229" i="1"/>
  <c r="AK6229" i="1" s="1"/>
  <c r="AJ6233" i="1"/>
  <c r="AJ6237" i="1"/>
  <c r="AJ6241" i="1"/>
  <c r="AK6241" i="1" s="1"/>
  <c r="AJ6245" i="1"/>
  <c r="AK6245" i="1" s="1"/>
  <c r="AJ6249" i="1"/>
  <c r="AK6249" i="1" s="1"/>
  <c r="AJ6253" i="1"/>
  <c r="AK6253" i="1" s="1"/>
  <c r="AJ6257" i="1"/>
  <c r="AK6257" i="1" s="1"/>
  <c r="AJ6261" i="1"/>
  <c r="AK6261" i="1" s="1"/>
  <c r="AJ6265" i="1"/>
  <c r="AJ6269" i="1"/>
  <c r="AJ6273" i="1"/>
  <c r="AK6273" i="1" s="1"/>
  <c r="AJ6277" i="1"/>
  <c r="AK6277" i="1" s="1"/>
  <c r="AJ6281" i="1"/>
  <c r="AK6281" i="1" s="1"/>
  <c r="AJ6285" i="1"/>
  <c r="AK6285" i="1" s="1"/>
  <c r="AJ6289" i="1"/>
  <c r="AK6289" i="1" s="1"/>
  <c r="AJ6293" i="1"/>
  <c r="AK6293" i="1" s="1"/>
  <c r="AJ6297" i="1"/>
  <c r="AK6297" i="1" s="1"/>
  <c r="AJ6301" i="1"/>
  <c r="AK6301" i="1" s="1"/>
  <c r="AJ6305" i="1"/>
  <c r="AK6305" i="1" s="1"/>
  <c r="AJ6309" i="1"/>
  <c r="AK6309" i="1" s="1"/>
  <c r="AJ6066" i="1"/>
  <c r="AK6066" i="1" s="1"/>
  <c r="AJ6070" i="1"/>
  <c r="AK6070" i="1" s="1"/>
  <c r="AJ6082" i="1"/>
  <c r="AK6082" i="1" s="1"/>
  <c r="AJ6090" i="1"/>
  <c r="AK6090" i="1" s="1"/>
  <c r="AJ6098" i="1"/>
  <c r="AK6098" i="1" s="1"/>
  <c r="AJ6106" i="1"/>
  <c r="AK6106" i="1" s="1"/>
  <c r="AJ6114" i="1"/>
  <c r="AK6114" i="1" s="1"/>
  <c r="AJ6130" i="1"/>
  <c r="AK6130" i="1" s="1"/>
  <c r="AJ6138" i="1"/>
  <c r="AK6138" i="1" s="1"/>
  <c r="AJ6162" i="1"/>
  <c r="AK6162" i="1" s="1"/>
  <c r="AJ6170" i="1"/>
  <c r="AK6170" i="1" s="1"/>
  <c r="AJ6174" i="1"/>
  <c r="AK6174" i="1" s="1"/>
  <c r="AJ6178" i="1"/>
  <c r="AK6178" i="1" s="1"/>
  <c r="AJ6183" i="1"/>
  <c r="AK6183" i="1" s="1"/>
  <c r="AJ6187" i="1"/>
  <c r="AK6187" i="1" s="1"/>
  <c r="AJ6191" i="1"/>
  <c r="AK6191" i="1" s="1"/>
  <c r="AJ6195" i="1"/>
  <c r="AK6195" i="1" s="1"/>
  <c r="AJ6199" i="1"/>
  <c r="AK6199" i="1" s="1"/>
  <c r="AJ6203" i="1"/>
  <c r="AK6203" i="1" s="1"/>
  <c r="AJ6207" i="1"/>
  <c r="AK6207" i="1" s="1"/>
  <c r="AJ6211" i="1"/>
  <c r="AK6211" i="1" s="1"/>
  <c r="AJ6215" i="1"/>
  <c r="AK6215" i="1" s="1"/>
  <c r="AJ6219" i="1"/>
  <c r="AK6219" i="1" s="1"/>
  <c r="AJ6223" i="1"/>
  <c r="AK6223" i="1" s="1"/>
  <c r="AJ6227" i="1"/>
  <c r="AK6227" i="1" s="1"/>
  <c r="AJ6231" i="1"/>
  <c r="AK6231" i="1" s="1"/>
  <c r="AJ6235" i="1"/>
  <c r="AK6235" i="1" s="1"/>
  <c r="AJ6239" i="1"/>
  <c r="AK6239" i="1" s="1"/>
  <c r="AJ6243" i="1"/>
  <c r="AK6243" i="1" s="1"/>
  <c r="AJ6247" i="1"/>
  <c r="AK6247" i="1" s="1"/>
  <c r="AJ6251" i="1"/>
  <c r="AK6251" i="1" s="1"/>
  <c r="AJ6259" i="1"/>
  <c r="AK6259" i="1" s="1"/>
  <c r="AJ6267" i="1"/>
  <c r="AK6267" i="1" s="1"/>
  <c r="H6271" i="1"/>
  <c r="AJ6271" i="1"/>
  <c r="AK6271" i="1" s="1"/>
  <c r="H6287" i="1"/>
  <c r="AJ6287" i="1"/>
  <c r="AK6287" i="1" s="1"/>
  <c r="H6291" i="1"/>
  <c r="AJ6291" i="1"/>
  <c r="AK6291" i="1" s="1"/>
  <c r="AF6295" i="1"/>
  <c r="AJ6295" i="1"/>
  <c r="AK6295" i="1" s="1"/>
  <c r="H6299" i="1"/>
  <c r="AJ6299" i="1"/>
  <c r="AK6299" i="1" s="1"/>
  <c r="AG6307" i="1"/>
  <c r="AJ6307" i="1"/>
  <c r="AK6307" i="1" s="1"/>
  <c r="AF6064" i="1"/>
  <c r="AJ6064" i="1"/>
  <c r="AK6064" i="1" s="1"/>
  <c r="AG6068" i="1"/>
  <c r="AJ6068" i="1"/>
  <c r="AK6068" i="1" s="1"/>
  <c r="AE6076" i="1"/>
  <c r="AJ6076" i="1"/>
  <c r="AK6076" i="1" s="1"/>
  <c r="AE6080" i="1"/>
  <c r="AJ6080" i="1"/>
  <c r="AK6080" i="1" s="1"/>
  <c r="AE6084" i="1"/>
  <c r="AJ6084" i="1"/>
  <c r="AK6084" i="1" s="1"/>
  <c r="H6088" i="1"/>
  <c r="AJ6088" i="1"/>
  <c r="AK6088" i="1" s="1"/>
  <c r="AE6092" i="1"/>
  <c r="AJ6092" i="1"/>
  <c r="AK6092" i="1" s="1"/>
  <c r="H6096" i="1"/>
  <c r="AJ6096" i="1"/>
  <c r="AK6096" i="1" s="1"/>
  <c r="AG6100" i="1"/>
  <c r="AJ6100" i="1"/>
  <c r="AK6100" i="1" s="1"/>
  <c r="H6104" i="1"/>
  <c r="AJ6104" i="1"/>
  <c r="AK6104" i="1" s="1"/>
  <c r="H6108" i="1"/>
  <c r="AJ6108" i="1"/>
  <c r="AK6108" i="1" s="1"/>
  <c r="G6112" i="1"/>
  <c r="AJ6112" i="1"/>
  <c r="AK6112" i="1" s="1"/>
  <c r="AG6116" i="1"/>
  <c r="AJ6116" i="1"/>
  <c r="AK6116" i="1" s="1"/>
  <c r="AF6120" i="1"/>
  <c r="AJ6120" i="1"/>
  <c r="AK6120" i="1" s="1"/>
  <c r="AF6124" i="1"/>
  <c r="AJ6124" i="1"/>
  <c r="AK6124" i="1" s="1"/>
  <c r="AE6128" i="1"/>
  <c r="AJ6128" i="1"/>
  <c r="AK6128" i="1" s="1"/>
  <c r="AG6132" i="1"/>
  <c r="AJ6132" i="1"/>
  <c r="AK6132" i="1" s="1"/>
  <c r="AE6148" i="1"/>
  <c r="AJ6148" i="1"/>
  <c r="AK6148" i="1" s="1"/>
  <c r="AG6152" i="1"/>
  <c r="AJ6152" i="1"/>
  <c r="AK6152" i="1" s="1"/>
  <c r="AE6164" i="1"/>
  <c r="AJ6164" i="1"/>
  <c r="AK6164" i="1" s="1"/>
  <c r="AE6180" i="1"/>
  <c r="AJ6180" i="1"/>
  <c r="AK6180" i="1" s="1"/>
  <c r="H6272" i="1"/>
  <c r="AJ6272" i="1"/>
  <c r="AK6272" i="1" s="1"/>
  <c r="AJ6312" i="1"/>
  <c r="AK6312" i="1" s="1"/>
  <c r="AG6077" i="1"/>
  <c r="AJ6077" i="1"/>
  <c r="AK6077" i="1" s="1"/>
  <c r="AF6081" i="1"/>
  <c r="AJ6081" i="1"/>
  <c r="AK6081" i="1" s="1"/>
  <c r="H6089" i="1"/>
  <c r="AJ6089" i="1"/>
  <c r="AK6089" i="1" s="1"/>
  <c r="H6093" i="1"/>
  <c r="AJ6093" i="1"/>
  <c r="AK6093" i="1" s="1"/>
  <c r="AG6097" i="1"/>
  <c r="AJ6097" i="1"/>
  <c r="AK6097" i="1" s="1"/>
  <c r="H6109" i="1"/>
  <c r="AJ6109" i="1"/>
  <c r="AK6109" i="1" s="1"/>
  <c r="AF6113" i="1"/>
  <c r="AJ6113" i="1"/>
  <c r="AK6113" i="1" s="1"/>
  <c r="H6117" i="1"/>
  <c r="AJ6117" i="1"/>
  <c r="AK6117" i="1" s="1"/>
  <c r="G6121" i="1"/>
  <c r="AJ6121" i="1"/>
  <c r="AK6121" i="1" s="1"/>
  <c r="AF6125" i="1"/>
  <c r="AJ6125" i="1"/>
  <c r="AK6125" i="1" s="1"/>
  <c r="H6137" i="1"/>
  <c r="AJ6137" i="1"/>
  <c r="AK6137" i="1" s="1"/>
  <c r="H6141" i="1"/>
  <c r="AJ6141" i="1"/>
  <c r="AK6141" i="1" s="1"/>
  <c r="AG6149" i="1"/>
  <c r="AJ6149" i="1"/>
  <c r="AK6149" i="1" s="1"/>
  <c r="H6161" i="1"/>
  <c r="AJ6161" i="1"/>
  <c r="AK6161" i="1" s="1"/>
  <c r="H6173" i="1"/>
  <c r="AJ6173" i="1"/>
  <c r="AK6173" i="1" s="1"/>
  <c r="G6177" i="1"/>
  <c r="AJ6177" i="1"/>
  <c r="AK6177" i="1" s="1"/>
  <c r="AG6074" i="1"/>
  <c r="AJ6074" i="1"/>
  <c r="AK6074" i="1" s="1"/>
  <c r="H6078" i="1"/>
  <c r="AJ6078" i="1"/>
  <c r="AK6078" i="1" s="1"/>
  <c r="G6086" i="1"/>
  <c r="AJ6086" i="1"/>
  <c r="AK6086" i="1" s="1"/>
  <c r="G6094" i="1"/>
  <c r="AJ6094" i="1"/>
  <c r="AK6094" i="1" s="1"/>
  <c r="AE6102" i="1"/>
  <c r="AJ6102" i="1"/>
  <c r="AK6102" i="1" s="1"/>
  <c r="AF6110" i="1"/>
  <c r="AJ6110" i="1"/>
  <c r="AK6110" i="1" s="1"/>
  <c r="G6118" i="1"/>
  <c r="AJ6118" i="1"/>
  <c r="AK6118" i="1" s="1"/>
  <c r="AF6122" i="1"/>
  <c r="AJ6122" i="1"/>
  <c r="AK6122" i="1" s="1"/>
  <c r="AE6126" i="1"/>
  <c r="AJ6126" i="1"/>
  <c r="AK6126" i="1" s="1"/>
  <c r="AG6134" i="1"/>
  <c r="AJ6134" i="1"/>
  <c r="AK6134" i="1" s="1"/>
  <c r="G6142" i="1"/>
  <c r="AJ6142" i="1"/>
  <c r="AK6142" i="1" s="1"/>
  <c r="AE6146" i="1"/>
  <c r="AJ6146" i="1"/>
  <c r="AK6146" i="1" s="1"/>
  <c r="G6150" i="1"/>
  <c r="AJ6150" i="1"/>
  <c r="AK6150" i="1" s="1"/>
  <c r="H6154" i="1"/>
  <c r="AJ6154" i="1"/>
  <c r="AK6154" i="1" s="1"/>
  <c r="G6158" i="1"/>
  <c r="AJ6158" i="1"/>
  <c r="AK6158" i="1" s="1"/>
  <c r="G6166" i="1"/>
  <c r="AJ6166" i="1"/>
  <c r="AK6166" i="1" s="1"/>
  <c r="AJ6182" i="1"/>
  <c r="AK6182" i="1" s="1"/>
  <c r="AJ6186" i="1"/>
  <c r="AK6186" i="1" s="1"/>
  <c r="AJ6190" i="1"/>
  <c r="AK6190" i="1" s="1"/>
  <c r="AJ6194" i="1"/>
  <c r="AK6194" i="1" s="1"/>
  <c r="AJ6198" i="1"/>
  <c r="AK6198" i="1" s="1"/>
  <c r="AJ6202" i="1"/>
  <c r="AK6202" i="1" s="1"/>
  <c r="AJ6206" i="1"/>
  <c r="AK6206" i="1" s="1"/>
  <c r="AJ6214" i="1"/>
  <c r="AK6214" i="1" s="1"/>
  <c r="AJ6218" i="1"/>
  <c r="AK6218" i="1" s="1"/>
  <c r="AJ6222" i="1"/>
  <c r="AK6222" i="1" s="1"/>
  <c r="AJ6230" i="1"/>
  <c r="AK6230" i="1" s="1"/>
  <c r="AJ6234" i="1"/>
  <c r="AK6234" i="1" s="1"/>
  <c r="AJ6238" i="1"/>
  <c r="AK6238" i="1" s="1"/>
  <c r="AJ6242" i="1"/>
  <c r="AK6242" i="1" s="1"/>
  <c r="AJ6250" i="1"/>
  <c r="AK6250" i="1" s="1"/>
  <c r="AJ6254" i="1"/>
  <c r="AK6254" i="1" s="1"/>
  <c r="AJ6258" i="1"/>
  <c r="AK6258" i="1" s="1"/>
  <c r="AJ6262" i="1"/>
  <c r="AK6262" i="1" s="1"/>
  <c r="AJ6266" i="1"/>
  <c r="AK6266" i="1" s="1"/>
  <c r="AJ6270" i="1"/>
  <c r="AK6270" i="1" s="1"/>
  <c r="G6274" i="1"/>
  <c r="AJ6274" i="1"/>
  <c r="AK6274" i="1" s="1"/>
  <c r="H6282" i="1"/>
  <c r="AJ6282" i="1"/>
  <c r="AK6282" i="1" s="1"/>
  <c r="H6290" i="1"/>
  <c r="AJ6290" i="1"/>
  <c r="AK6290" i="1" s="1"/>
  <c r="AE6294" i="1"/>
  <c r="AJ6294" i="1"/>
  <c r="AK6294" i="1" s="1"/>
  <c r="AF6302" i="1"/>
  <c r="AJ6302" i="1"/>
  <c r="AK6302" i="1" s="1"/>
  <c r="AG6306" i="1"/>
  <c r="AJ6306" i="1"/>
  <c r="AK6306" i="1" s="1"/>
  <c r="H6067" i="1"/>
  <c r="AJ6067" i="1"/>
  <c r="AK6067" i="1" s="1"/>
  <c r="AE6071" i="1"/>
  <c r="AJ6071" i="1"/>
  <c r="AK6071" i="1" s="1"/>
  <c r="H6087" i="1"/>
  <c r="AJ6087" i="1"/>
  <c r="AK6087" i="1" s="1"/>
  <c r="H6091" i="1"/>
  <c r="AJ6091" i="1"/>
  <c r="AK6091" i="1" s="1"/>
  <c r="H6099" i="1"/>
  <c r="AJ6099" i="1"/>
  <c r="AK6099" i="1" s="1"/>
  <c r="AF6111" i="1"/>
  <c r="AJ6111" i="1"/>
  <c r="AK6111" i="1" s="1"/>
  <c r="AF6115" i="1"/>
  <c r="AJ6115" i="1"/>
  <c r="AK6115" i="1" s="1"/>
  <c r="AF6119" i="1"/>
  <c r="AJ6119" i="1"/>
  <c r="AK6119" i="1" s="1"/>
  <c r="AE6123" i="1"/>
  <c r="AJ6123" i="1"/>
  <c r="AK6123" i="1" s="1"/>
  <c r="AE6131" i="1"/>
  <c r="AJ6131" i="1"/>
  <c r="AK6131" i="1" s="1"/>
  <c r="AE6135" i="1"/>
  <c r="AJ6135" i="1"/>
  <c r="AK6135" i="1" s="1"/>
  <c r="AG6139" i="1"/>
  <c r="AJ6139" i="1"/>
  <c r="AK6139" i="1" s="1"/>
  <c r="AF6143" i="1"/>
  <c r="AJ6143" i="1"/>
  <c r="AK6143" i="1" s="1"/>
  <c r="G6155" i="1"/>
  <c r="AJ6155" i="1"/>
  <c r="AK6155" i="1" s="1"/>
  <c r="G6159" i="1"/>
  <c r="AJ6159" i="1"/>
  <c r="AK6159" i="1" s="1"/>
  <c r="AG6163" i="1"/>
  <c r="AJ6163" i="1"/>
  <c r="AK6163" i="1" s="1"/>
  <c r="G6167" i="1"/>
  <c r="AJ6167" i="1"/>
  <c r="AK6167" i="1" s="1"/>
  <c r="AG6171" i="1"/>
  <c r="AJ6171" i="1"/>
  <c r="AK6171" i="1" s="1"/>
  <c r="G6175" i="1"/>
  <c r="AJ6175" i="1"/>
  <c r="AK6175" i="1" s="1"/>
  <c r="G6179" i="1"/>
  <c r="AJ6179" i="1"/>
  <c r="AK6179" i="1" s="1"/>
  <c r="H6311" i="1"/>
  <c r="AK6311" i="1"/>
  <c r="AG6309" i="1"/>
  <c r="AG6313" i="1"/>
  <c r="AJ6313" i="1"/>
  <c r="AK6313" i="1" s="1"/>
  <c r="AF6310" i="1"/>
  <c r="AK6310" i="1"/>
  <c r="AK6286" i="1"/>
  <c r="G6303" i="1"/>
  <c r="AK6303" i="1"/>
  <c r="AK6298" i="1"/>
  <c r="AG6292" i="1"/>
  <c r="AG6300" i="1"/>
  <c r="G6293" i="1"/>
  <c r="AF6297" i="1"/>
  <c r="AE6301" i="1"/>
  <c r="AE6305" i="1"/>
  <c r="H224" i="1"/>
  <c r="H333" i="1"/>
  <c r="H396" i="1"/>
  <c r="H404" i="1"/>
  <c r="H412" i="1"/>
  <c r="H428" i="1"/>
  <c r="H436" i="1"/>
  <c r="H444" i="1"/>
  <c r="H452" i="1"/>
  <c r="H460" i="1"/>
  <c r="H468" i="1"/>
  <c r="H484" i="1"/>
  <c r="H500" i="1"/>
  <c r="H524" i="1"/>
  <c r="H782" i="1"/>
  <c r="H909" i="1"/>
  <c r="H951" i="1"/>
  <c r="H1031" i="1"/>
  <c r="H1039" i="1"/>
  <c r="H1047" i="1"/>
  <c r="H1063" i="1"/>
  <c r="H1071" i="1"/>
  <c r="H1099" i="1"/>
  <c r="H1134" i="1"/>
  <c r="H1227" i="1"/>
  <c r="H2801" i="1"/>
  <c r="H2843" i="1"/>
  <c r="H2875" i="1"/>
  <c r="H2891" i="1"/>
  <c r="H3000" i="1"/>
  <c r="H3129" i="1"/>
  <c r="H3198" i="1"/>
  <c r="H3228" i="1"/>
  <c r="H3236" i="1"/>
  <c r="H3268" i="1"/>
  <c r="H3292" i="1"/>
  <c r="H3451" i="1"/>
  <c r="H3509" i="1"/>
  <c r="H3579" i="1"/>
  <c r="H3599" i="1"/>
  <c r="H3607" i="1"/>
  <c r="H3693" i="1"/>
  <c r="H3697" i="1"/>
  <c r="H3711" i="1"/>
  <c r="H3867" i="1"/>
  <c r="H3875" i="1"/>
  <c r="H3883" i="1"/>
  <c r="H4007" i="1"/>
  <c r="H4187" i="1"/>
  <c r="H4195" i="1"/>
  <c r="H4203" i="1"/>
  <c r="H4211" i="1"/>
  <c r="H4293" i="1"/>
  <c r="H4301" i="1"/>
  <c r="H4640" i="1"/>
  <c r="H4715" i="1"/>
  <c r="H4803" i="1"/>
  <c r="H4819" i="1"/>
  <c r="H4851" i="1"/>
  <c r="H4859" i="1"/>
  <c r="H4947" i="1"/>
  <c r="H5051" i="1"/>
  <c r="H5139" i="1"/>
  <c r="H5147" i="1"/>
  <c r="H5299" i="1"/>
  <c r="H5315" i="1"/>
  <c r="H5811" i="1"/>
  <c r="H5820" i="1"/>
  <c r="H6281" i="1"/>
  <c r="G4606" i="1"/>
  <c r="AG6275" i="1"/>
  <c r="AG6283" i="1"/>
  <c r="AJ6048" i="1"/>
  <c r="AK6048" i="1" s="1"/>
  <c r="AG419" i="1"/>
  <c r="AF1369" i="1"/>
  <c r="AE1659" i="1"/>
  <c r="AF1711" i="1"/>
  <c r="AG1727" i="1"/>
  <c r="G1739" i="1"/>
  <c r="AG3643" i="1"/>
  <c r="AG6288" i="1"/>
  <c r="AJ5936" i="1"/>
  <c r="AK5936" i="1" s="1"/>
  <c r="AJ5590" i="1"/>
  <c r="AK5590" i="1" s="1"/>
  <c r="AJ2859" i="1"/>
  <c r="AK2859" i="1" s="1"/>
  <c r="AJ2951" i="1"/>
  <c r="AF6273" i="1"/>
  <c r="AG6078" i="1"/>
  <c r="AK6278" i="1"/>
  <c r="AK6275" i="1"/>
  <c r="AK6283" i="1"/>
  <c r="G4842" i="1"/>
  <c r="H6279" i="1"/>
  <c r="G4850" i="1"/>
  <c r="G6276" i="1"/>
  <c r="AE6280" i="1"/>
  <c r="G6277" i="1"/>
  <c r="AF34" i="1"/>
  <c r="AF50" i="1"/>
  <c r="AJ130" i="1"/>
  <c r="AG136" i="1"/>
  <c r="AE153" i="1"/>
  <c r="AE157" i="1"/>
  <c r="AJ200" i="1"/>
  <c r="AK200" i="1" s="1"/>
  <c r="AG273" i="1"/>
  <c r="AJ316" i="1"/>
  <c r="AG328" i="1"/>
  <c r="AF352" i="1"/>
  <c r="AF360" i="1"/>
  <c r="AJ415" i="1"/>
  <c r="AK415" i="1" s="1"/>
  <c r="AJ471" i="1"/>
  <c r="AK471" i="1" s="1"/>
  <c r="G519" i="1"/>
  <c r="AF564" i="1"/>
  <c r="AE646" i="1"/>
  <c r="AF652" i="1"/>
  <c r="AG688" i="1"/>
  <c r="G692" i="1"/>
  <c r="AF748" i="1"/>
  <c r="AJ771" i="1"/>
  <c r="G777" i="1"/>
  <c r="G785" i="1"/>
  <c r="G849" i="1"/>
  <c r="AJ861" i="1"/>
  <c r="AJ954" i="1"/>
  <c r="AK954" i="1" s="1"/>
  <c r="G1182" i="1"/>
  <c r="G1186" i="1"/>
  <c r="AJ2422" i="1"/>
  <c r="AK2422" i="1" s="1"/>
  <c r="AG2609" i="1"/>
  <c r="AJ2846" i="1"/>
  <c r="AK2846" i="1" s="1"/>
  <c r="AF3011" i="1"/>
  <c r="AG1448" i="1"/>
  <c r="AJ32" i="1"/>
  <c r="AK32" i="1" s="1"/>
  <c r="G89" i="1"/>
  <c r="AG125" i="1"/>
  <c r="AG266" i="1"/>
  <c r="AJ529" i="1"/>
  <c r="AF613" i="1"/>
  <c r="AJ661" i="1"/>
  <c r="G665" i="1"/>
  <c r="G701" i="1"/>
  <c r="AJ940" i="1"/>
  <c r="G944" i="1"/>
  <c r="AJ1363" i="1"/>
  <c r="AK1363" i="1" s="1"/>
  <c r="AF1527" i="1"/>
  <c r="AJ40" i="1"/>
  <c r="AK40" i="1" s="1"/>
  <c r="AF113" i="1"/>
  <c r="AG217" i="1"/>
  <c r="AG262" i="1"/>
  <c r="AG270" i="1"/>
  <c r="G509" i="1"/>
  <c r="AJ525" i="1"/>
  <c r="AK525" i="1" s="1"/>
  <c r="G553" i="1"/>
  <c r="AF689" i="1"/>
  <c r="AF705" i="1"/>
  <c r="AF709" i="1"/>
  <c r="AF753" i="1"/>
  <c r="AG815" i="1"/>
  <c r="AF1682" i="1"/>
  <c r="AJ1754" i="1"/>
  <c r="AF15" i="1"/>
  <c r="AF27" i="1"/>
  <c r="AJ353" i="1"/>
  <c r="AK353" i="1" s="1"/>
  <c r="AJ512" i="1"/>
  <c r="AK512" i="1" s="1"/>
  <c r="AJ1249" i="1"/>
  <c r="AE1881" i="1"/>
  <c r="AF2031" i="1"/>
  <c r="AJ2803" i="1"/>
  <c r="AJ2988" i="1"/>
  <c r="AK2988" i="1" s="1"/>
  <c r="AF3099" i="1"/>
  <c r="AJ3107" i="1"/>
  <c r="AG1253" i="1"/>
  <c r="AG1880" i="1"/>
  <c r="AF1194" i="1"/>
  <c r="AF4104" i="1"/>
  <c r="H2796" i="1"/>
  <c r="G23" i="1"/>
  <c r="AG74" i="1"/>
  <c r="G1011" i="1"/>
  <c r="G1215" i="1"/>
  <c r="AG1820" i="1"/>
  <c r="AG1826" i="1"/>
  <c r="G4300" i="1"/>
  <c r="AE549" i="1"/>
  <c r="AE1473" i="1"/>
  <c r="G6" i="1"/>
  <c r="AG381" i="1"/>
  <c r="AE608" i="1"/>
  <c r="AG1105" i="1"/>
  <c r="G1132" i="1"/>
  <c r="AG1387" i="1"/>
  <c r="AG1812" i="1"/>
  <c r="AG3908" i="1"/>
  <c r="AJ18" i="1"/>
  <c r="AK18" i="1" s="1"/>
  <c r="AF30" i="1"/>
  <c r="AF54" i="1"/>
  <c r="AF65" i="1"/>
  <c r="AJ111" i="1"/>
  <c r="AK111" i="1" s="1"/>
  <c r="AJ172" i="1"/>
  <c r="AK172" i="1" s="1"/>
  <c r="AE247" i="1"/>
  <c r="G255" i="1"/>
  <c r="AJ307" i="1"/>
  <c r="G340" i="1"/>
  <c r="AF374" i="1"/>
  <c r="AF499" i="1"/>
  <c r="AG507" i="1"/>
  <c r="AF523" i="1"/>
  <c r="AJ546" i="1"/>
  <c r="G598" i="1"/>
  <c r="G694" i="1"/>
  <c r="AF766" i="1"/>
  <c r="AF773" i="1"/>
  <c r="AF797" i="1"/>
  <c r="AF813" i="1"/>
  <c r="AJ821" i="1"/>
  <c r="AK821" i="1" s="1"/>
  <c r="AJ837" i="1"/>
  <c r="AK837" i="1" s="1"/>
  <c r="AF845" i="1"/>
  <c r="G925" i="1"/>
  <c r="AG937" i="1"/>
  <c r="AJ950" i="1"/>
  <c r="AK950" i="1" s="1"/>
  <c r="AJ1006" i="1"/>
  <c r="AK1006" i="1" s="1"/>
  <c r="AJ1022" i="1"/>
  <c r="AK1022" i="1" s="1"/>
  <c r="AG1046" i="1"/>
  <c r="AJ1070" i="1"/>
  <c r="AK1070" i="1" s="1"/>
  <c r="AG1078" i="1"/>
  <c r="AJ1082" i="1"/>
  <c r="AF1086" i="1"/>
  <c r="G1192" i="1"/>
  <c r="AJ1432" i="1"/>
  <c r="AJ1570" i="1"/>
  <c r="AK1570" i="1" s="1"/>
  <c r="AJ1799" i="1"/>
  <c r="AK1799" i="1" s="1"/>
  <c r="AG2018" i="1"/>
  <c r="AF2044" i="1"/>
  <c r="AG2238" i="1"/>
  <c r="AG57" i="1"/>
  <c r="AG100" i="1"/>
  <c r="AJ237" i="1"/>
  <c r="AK237" i="1" s="1"/>
  <c r="AG346" i="1"/>
  <c r="G531" i="1"/>
  <c r="AJ687" i="1"/>
  <c r="AJ715" i="1"/>
  <c r="AG759" i="1"/>
  <c r="AJ795" i="1"/>
  <c r="AK795" i="1" s="1"/>
  <c r="AF811" i="1"/>
  <c r="AJ852" i="1"/>
  <c r="AF942" i="1"/>
  <c r="AG1076" i="1"/>
  <c r="AF1197" i="1"/>
  <c r="AG1340" i="1"/>
  <c r="AJ1412" i="1"/>
  <c r="AK1412" i="1" s="1"/>
  <c r="G1429" i="1"/>
  <c r="AJ1496" i="1"/>
  <c r="AK1496" i="1" s="1"/>
  <c r="AF1621" i="1"/>
  <c r="AG1781" i="1"/>
  <c r="AG5030" i="1"/>
  <c r="AJ5851" i="1"/>
  <c r="AK5851" i="1" s="1"/>
  <c r="AJ5875" i="1"/>
  <c r="AK5875" i="1" s="1"/>
  <c r="AJ5903" i="1"/>
  <c r="AK5903" i="1" s="1"/>
  <c r="AJ5919" i="1"/>
  <c r="AK5919" i="1" s="1"/>
  <c r="AJ5935" i="1"/>
  <c r="AK5935" i="1" s="1"/>
  <c r="AJ5939" i="1"/>
  <c r="AK5939" i="1" s="1"/>
  <c r="AJ5959" i="1"/>
  <c r="AK5959" i="1" s="1"/>
  <c r="AJ5971" i="1"/>
  <c r="AK5971" i="1" s="1"/>
  <c r="AJ5975" i="1"/>
  <c r="AK5975" i="1" s="1"/>
  <c r="AJ5987" i="1"/>
  <c r="AK5987" i="1" s="1"/>
  <c r="AJ5999" i="1"/>
  <c r="AK5999" i="1" s="1"/>
  <c r="AJ6007" i="1"/>
  <c r="AK6007" i="1" s="1"/>
  <c r="AJ6019" i="1"/>
  <c r="AK6019" i="1" s="1"/>
  <c r="AJ6031" i="1"/>
  <c r="AK6031" i="1" s="1"/>
  <c r="AJ6039" i="1"/>
  <c r="AK6039" i="1" s="1"/>
  <c r="AJ6051" i="1"/>
  <c r="AK6051" i="1" s="1"/>
  <c r="AJ6055" i="1"/>
  <c r="AK6055" i="1" s="1"/>
  <c r="AJ5937" i="1"/>
  <c r="AK5937" i="1" s="1"/>
  <c r="AF221" i="1"/>
  <c r="AJ248" i="1"/>
  <c r="AJ363" i="1"/>
  <c r="AG449" i="1"/>
  <c r="AF489" i="1"/>
  <c r="AJ527" i="1"/>
  <c r="G535" i="1"/>
  <c r="AJ679" i="1"/>
  <c r="AJ703" i="1"/>
  <c r="G763" i="1"/>
  <c r="AJ787" i="1"/>
  <c r="AK787" i="1" s="1"/>
  <c r="G860" i="1"/>
  <c r="AG1185" i="1"/>
  <c r="AJ1232" i="1"/>
  <c r="AK1232" i="1" s="1"/>
  <c r="AJ1364" i="1"/>
  <c r="AK1364" i="1" s="1"/>
  <c r="G1454" i="1"/>
  <c r="AJ1458" i="1"/>
  <c r="AJ1656" i="1"/>
  <c r="AJ1851" i="1"/>
  <c r="AK1851" i="1" s="1"/>
  <c r="G1970" i="1"/>
  <c r="AF2005" i="1"/>
  <c r="G2674" i="1"/>
  <c r="AE2761" i="1"/>
  <c r="AF4335" i="1"/>
  <c r="G4702" i="1"/>
  <c r="AJ5585" i="1"/>
  <c r="AK5585" i="1" s="1"/>
  <c r="AJ5871" i="1"/>
  <c r="AK5871" i="1" s="1"/>
  <c r="AJ5891" i="1"/>
  <c r="AK5891" i="1" s="1"/>
  <c r="AJ5895" i="1"/>
  <c r="AK5895" i="1" s="1"/>
  <c r="AJ5899" i="1"/>
  <c r="AK5899" i="1" s="1"/>
  <c r="AJ5907" i="1"/>
  <c r="AK5907" i="1" s="1"/>
  <c r="AJ5911" i="1"/>
  <c r="AK5911" i="1" s="1"/>
  <c r="AJ5915" i="1"/>
  <c r="AK5915" i="1" s="1"/>
  <c r="AJ5927" i="1"/>
  <c r="AK5927" i="1" s="1"/>
  <c r="AJ5947" i="1"/>
  <c r="AK5947" i="1" s="1"/>
  <c r="AJ5951" i="1"/>
  <c r="AK5951" i="1" s="1"/>
  <c r="AJ5955" i="1"/>
  <c r="AK5955" i="1" s="1"/>
  <c r="AJ5967" i="1"/>
  <c r="AK5967" i="1" s="1"/>
  <c r="AJ5979" i="1"/>
  <c r="AK5979" i="1" s="1"/>
  <c r="AJ5983" i="1"/>
  <c r="AK5983" i="1" s="1"/>
  <c r="AJ5991" i="1"/>
  <c r="AK5991" i="1" s="1"/>
  <c r="AJ5995" i="1"/>
  <c r="AK5995" i="1" s="1"/>
  <c r="AJ6003" i="1"/>
  <c r="AK6003" i="1" s="1"/>
  <c r="AJ6011" i="1"/>
  <c r="AK6011" i="1" s="1"/>
  <c r="AJ6015" i="1"/>
  <c r="AK6015" i="1" s="1"/>
  <c r="AJ6027" i="1"/>
  <c r="AK6027" i="1" s="1"/>
  <c r="AJ6035" i="1"/>
  <c r="AK6035" i="1" s="1"/>
  <c r="AJ6043" i="1"/>
  <c r="AK6043" i="1" s="1"/>
  <c r="AJ6047" i="1"/>
  <c r="AK6047" i="1" s="1"/>
  <c r="AJ6059" i="1"/>
  <c r="AK6059" i="1" s="1"/>
  <c r="AK6233" i="1"/>
  <c r="AK6269" i="1"/>
  <c r="AJ8" i="1"/>
  <c r="G39" i="1"/>
  <c r="G47" i="1"/>
  <c r="AF165" i="1"/>
  <c r="AG205" i="1"/>
  <c r="AG287" i="1"/>
  <c r="AG341" i="1"/>
  <c r="G476" i="1"/>
  <c r="AJ492" i="1"/>
  <c r="AK492" i="1" s="1"/>
  <c r="AF640" i="1"/>
  <c r="G643" i="1"/>
  <c r="AG838" i="1"/>
  <c r="AF959" i="1"/>
  <c r="AJ1023" i="1"/>
  <c r="AK1023" i="1" s="1"/>
  <c r="AJ1055" i="1"/>
  <c r="AK1055" i="1" s="1"/>
  <c r="G1633" i="1"/>
  <c r="AG1724" i="1"/>
  <c r="AE1882" i="1"/>
  <c r="AE1976" i="1"/>
  <c r="AF2019" i="1"/>
  <c r="G2069" i="1"/>
  <c r="AJ2117" i="1"/>
  <c r="AK2117" i="1" s="1"/>
  <c r="AG2125" i="1"/>
  <c r="AJ2231" i="1"/>
  <c r="AK2231" i="1" s="1"/>
  <c r="AF2353" i="1"/>
  <c r="AJ2709" i="1"/>
  <c r="AK2709" i="1" s="1"/>
  <c r="AJ2119" i="1"/>
  <c r="AK2119" i="1" s="1"/>
  <c r="G2135" i="1"/>
  <c r="AG2146" i="1"/>
  <c r="AG2154" i="1"/>
  <c r="AJ2249" i="1"/>
  <c r="AK2249" i="1" s="1"/>
  <c r="G2655" i="1"/>
  <c r="AF3124" i="1"/>
  <c r="AG3130" i="1"/>
  <c r="AJ3483" i="1"/>
  <c r="AK3483" i="1" s="1"/>
  <c r="AF3491" i="1"/>
  <c r="AF4273" i="1"/>
  <c r="AF4285" i="1"/>
  <c r="G4744" i="1"/>
  <c r="AF5040" i="1"/>
  <c r="G5128" i="1"/>
  <c r="AF5152" i="1"/>
  <c r="AJ5854" i="1"/>
  <c r="AK5854" i="1" s="1"/>
  <c r="AJ5858" i="1"/>
  <c r="AK5858" i="1" s="1"/>
  <c r="AJ5862" i="1"/>
  <c r="AK5862" i="1" s="1"/>
  <c r="AJ5866" i="1"/>
  <c r="AK5866" i="1" s="1"/>
  <c r="AJ5874" i="1"/>
  <c r="AK5874" i="1" s="1"/>
  <c r="AJ5878" i="1"/>
  <c r="AK5878" i="1" s="1"/>
  <c r="AJ5882" i="1"/>
  <c r="AK5882" i="1" s="1"/>
  <c r="AJ5886" i="1"/>
  <c r="AK5886" i="1" s="1"/>
  <c r="AJ5890" i="1"/>
  <c r="AK5890" i="1" s="1"/>
  <c r="AJ5894" i="1"/>
  <c r="AK5894" i="1" s="1"/>
  <c r="AJ5898" i="1"/>
  <c r="AK5898" i="1" s="1"/>
  <c r="AJ5902" i="1"/>
  <c r="AK5902" i="1" s="1"/>
  <c r="AJ5906" i="1"/>
  <c r="AK5906" i="1" s="1"/>
  <c r="AJ5910" i="1"/>
  <c r="AK5910" i="1" s="1"/>
  <c r="AJ5914" i="1"/>
  <c r="AK5914" i="1" s="1"/>
  <c r="AJ5918" i="1"/>
  <c r="AK5918" i="1" s="1"/>
  <c r="AJ5922" i="1"/>
  <c r="AK5922" i="1" s="1"/>
  <c r="AJ5926" i="1"/>
  <c r="AK5926" i="1" s="1"/>
  <c r="AJ5930" i="1"/>
  <c r="AK5930" i="1" s="1"/>
  <c r="AJ5934" i="1"/>
  <c r="AK5934" i="1" s="1"/>
  <c r="AJ5938" i="1"/>
  <c r="AK5938" i="1" s="1"/>
  <c r="AJ5942" i="1"/>
  <c r="AK5942" i="1" s="1"/>
  <c r="AJ5946" i="1"/>
  <c r="AK5946" i="1" s="1"/>
  <c r="AJ5950" i="1"/>
  <c r="AK5950" i="1" s="1"/>
  <c r="AJ5954" i="1"/>
  <c r="AK5954" i="1" s="1"/>
  <c r="AJ5958" i="1"/>
  <c r="AK5958" i="1" s="1"/>
  <c r="AJ5962" i="1"/>
  <c r="AK5962" i="1" s="1"/>
  <c r="AJ5966" i="1"/>
  <c r="AK5966" i="1" s="1"/>
  <c r="AJ5970" i="1"/>
  <c r="AK5970" i="1" s="1"/>
  <c r="AJ5974" i="1"/>
  <c r="AK5974" i="1" s="1"/>
  <c r="AJ5978" i="1"/>
  <c r="AK5978" i="1" s="1"/>
  <c r="AJ5982" i="1"/>
  <c r="AK5982" i="1" s="1"/>
  <c r="AJ5986" i="1"/>
  <c r="AK5986" i="1" s="1"/>
  <c r="AJ5990" i="1"/>
  <c r="AK5990" i="1" s="1"/>
  <c r="AJ5994" i="1"/>
  <c r="AK5994" i="1" s="1"/>
  <c r="AJ5998" i="1"/>
  <c r="AK5998" i="1" s="1"/>
  <c r="AJ6002" i="1"/>
  <c r="AK6002" i="1" s="1"/>
  <c r="AJ6006" i="1"/>
  <c r="AK6006" i="1" s="1"/>
  <c r="AJ6010" i="1"/>
  <c r="AK6010" i="1" s="1"/>
  <c r="AJ6014" i="1"/>
  <c r="AK6014" i="1" s="1"/>
  <c r="AJ6022" i="1"/>
  <c r="AK6022" i="1" s="1"/>
  <c r="AJ6026" i="1"/>
  <c r="AK6026" i="1" s="1"/>
  <c r="AJ6034" i="1"/>
  <c r="AK6034" i="1" s="1"/>
  <c r="AJ6038" i="1"/>
  <c r="AK6038" i="1" s="1"/>
  <c r="AJ6042" i="1"/>
  <c r="AK6042" i="1" s="1"/>
  <c r="AJ6046" i="1"/>
  <c r="AK6046" i="1" s="1"/>
  <c r="AJ6050" i="1"/>
  <c r="AK6050" i="1" s="1"/>
  <c r="AJ6054" i="1"/>
  <c r="AK6054" i="1" s="1"/>
  <c r="AJ6058" i="1"/>
  <c r="AK6058" i="1" s="1"/>
  <c r="AJ6062" i="1"/>
  <c r="AK6062" i="1" s="1"/>
  <c r="AK6184" i="1"/>
  <c r="AK6204" i="1"/>
  <c r="AK6220" i="1"/>
  <c r="AK6232" i="1"/>
  <c r="AK6236" i="1"/>
  <c r="H5" i="1"/>
  <c r="H17" i="1"/>
  <c r="H61" i="1"/>
  <c r="H95" i="1"/>
  <c r="AF142" i="1"/>
  <c r="AG187" i="1"/>
  <c r="AF203" i="1"/>
  <c r="AE222" i="1"/>
  <c r="AJ238" i="1"/>
  <c r="AK238" i="1" s="1"/>
  <c r="H285" i="1"/>
  <c r="AG339" i="1"/>
  <c r="AJ394" i="1"/>
  <c r="AK394" i="1" s="1"/>
  <c r="H434" i="1"/>
  <c r="G442" i="1"/>
  <c r="H450" i="1"/>
  <c r="H458" i="1"/>
  <c r="AF466" i="1"/>
  <c r="AJ474" i="1"/>
  <c r="AK474" i="1" s="1"/>
  <c r="G514" i="1"/>
  <c r="H618" i="1"/>
  <c r="G637" i="1"/>
  <c r="AJ780" i="1"/>
  <c r="AK780" i="1" s="1"/>
  <c r="H788" i="1"/>
  <c r="H836" i="1"/>
  <c r="AJ949" i="1"/>
  <c r="AK949" i="1" s="1"/>
  <c r="AG965" i="1"/>
  <c r="H973" i="1"/>
  <c r="H997" i="1"/>
  <c r="AG1013" i="1"/>
  <c r="H1029" i="1"/>
  <c r="AF1045" i="1"/>
  <c r="AG1069" i="1"/>
  <c r="H1113" i="1"/>
  <c r="AJ1135" i="1"/>
  <c r="AF1139" i="1"/>
  <c r="H1143" i="1"/>
  <c r="H1147" i="1"/>
  <c r="AF1291" i="1"/>
  <c r="H1330" i="1"/>
  <c r="H1338" i="1"/>
  <c r="H1370" i="1"/>
  <c r="AJ1451" i="1"/>
  <c r="H1502" i="1"/>
  <c r="H1626" i="1"/>
  <c r="H1649" i="1"/>
  <c r="H1653" i="1"/>
  <c r="H1771" i="1"/>
  <c r="H1779" i="1"/>
  <c r="H1795" i="1"/>
  <c r="H1819" i="1"/>
  <c r="H1846" i="1"/>
  <c r="AF1901" i="1"/>
  <c r="H1931" i="1"/>
  <c r="H1935" i="1"/>
  <c r="H1941" i="1"/>
  <c r="H2003" i="1"/>
  <c r="H2056" i="1"/>
  <c r="H2064" i="1"/>
  <c r="H2088" i="1"/>
  <c r="H2104" i="1"/>
  <c r="H2155" i="1"/>
  <c r="AJ2161" i="1"/>
  <c r="AJ2165" i="1"/>
  <c r="H2407" i="1"/>
  <c r="H2425" i="1"/>
  <c r="AE2433" i="1"/>
  <c r="AF2437" i="1"/>
  <c r="AF2441" i="1"/>
  <c r="AJ2445" i="1"/>
  <c r="AJ2453" i="1"/>
  <c r="H2538" i="1"/>
  <c r="H2571" i="1"/>
  <c r="H2575" i="1"/>
  <c r="H2600" i="1"/>
  <c r="H2611" i="1"/>
  <c r="H2656" i="1"/>
  <c r="H2758" i="1"/>
  <c r="H2762" i="1"/>
  <c r="H2778" i="1"/>
  <c r="H2938" i="1"/>
  <c r="H2950" i="1"/>
  <c r="H2954" i="1"/>
  <c r="H2967" i="1"/>
  <c r="H3002" i="1"/>
  <c r="H3034" i="1"/>
  <c r="AJ3042" i="1"/>
  <c r="AK3042" i="1" s="1"/>
  <c r="H3096" i="1"/>
  <c r="H3104" i="1"/>
  <c r="H3112" i="1"/>
  <c r="H3146" i="1"/>
  <c r="H3155" i="1"/>
  <c r="H3248" i="1"/>
  <c r="H3256" i="1"/>
  <c r="H3264" i="1"/>
  <c r="H3272" i="1"/>
  <c r="H3280" i="1"/>
  <c r="H3296" i="1"/>
  <c r="H3414" i="1"/>
  <c r="H3433" i="1"/>
  <c r="H3492" i="1"/>
  <c r="H3634" i="1"/>
  <c r="H3658" i="1"/>
  <c r="H3662" i="1"/>
  <c r="H3666" i="1"/>
  <c r="H4076" i="1"/>
  <c r="H4083" i="1"/>
  <c r="H1008" i="1"/>
  <c r="H1032" i="1"/>
  <c r="H1056" i="1"/>
  <c r="H1064" i="1"/>
  <c r="H1072" i="1"/>
  <c r="AF1089" i="1"/>
  <c r="AF1093" i="1"/>
  <c r="AJ1179" i="1"/>
  <c r="H1183" i="1"/>
  <c r="H1191" i="1"/>
  <c r="AE1225" i="1"/>
  <c r="AF1270" i="1"/>
  <c r="AJ1286" i="1"/>
  <c r="AK1286" i="1" s="1"/>
  <c r="G1312" i="1"/>
  <c r="AF1316" i="1"/>
  <c r="G1325" i="1"/>
  <c r="H1333" i="1"/>
  <c r="G1381" i="1"/>
  <c r="H1497" i="1"/>
  <c r="H1521" i="1"/>
  <c r="H1612" i="1"/>
  <c r="H1677" i="1"/>
  <c r="H1685" i="1"/>
  <c r="H1709" i="1"/>
  <c r="H1717" i="1"/>
  <c r="H1725" i="1"/>
  <c r="H1757" i="1"/>
  <c r="H1765" i="1"/>
  <c r="H1852" i="1"/>
  <c r="H1868" i="1"/>
  <c r="AJ1887" i="1"/>
  <c r="H1977" i="1"/>
  <c r="H1985" i="1"/>
  <c r="H2006" i="1"/>
  <c r="H2014" i="1"/>
  <c r="H2035" i="1"/>
  <c r="H2051" i="1"/>
  <c r="AJ2158" i="1"/>
  <c r="AK2158" i="1" s="1"/>
  <c r="AF2221" i="1"/>
  <c r="H2281" i="1"/>
  <c r="H2389" i="1"/>
  <c r="AG2617" i="1"/>
  <c r="H2659" i="1"/>
  <c r="H2707" i="1"/>
  <c r="H2793" i="1"/>
  <c r="H2997" i="1"/>
  <c r="AJ3037" i="1"/>
  <c r="AK3037" i="1" s="1"/>
  <c r="H3143" i="1"/>
  <c r="H3259" i="1"/>
  <c r="H3357" i="1"/>
  <c r="H3383" i="1"/>
  <c r="H3479" i="1"/>
  <c r="H3487" i="1"/>
  <c r="H3495" i="1"/>
  <c r="H3503" i="1"/>
  <c r="H3513" i="1"/>
  <c r="H3529" i="1"/>
  <c r="AG3619" i="1"/>
  <c r="H3751" i="1"/>
  <c r="H3787" i="1"/>
  <c r="H3833" i="1"/>
  <c r="H3888" i="1"/>
  <c r="H3896" i="1"/>
  <c r="H3955" i="1"/>
  <c r="H4011" i="1"/>
  <c r="H4019" i="1"/>
  <c r="H4038" i="1"/>
  <c r="H4112" i="1"/>
  <c r="H4136" i="1"/>
  <c r="H4172" i="1"/>
  <c r="H4298" i="1"/>
  <c r="H4393" i="1"/>
  <c r="H4600" i="1"/>
  <c r="H4622" i="1"/>
  <c r="H4630" i="1"/>
  <c r="H4638" i="1"/>
  <c r="H4785" i="1"/>
  <c r="H4929" i="1"/>
  <c r="H5065" i="1"/>
  <c r="H5254" i="1"/>
  <c r="AJ5502" i="1"/>
  <c r="AK5502" i="1" s="1"/>
  <c r="AG5534" i="1"/>
  <c r="H5596" i="1"/>
  <c r="H5687" i="1"/>
  <c r="AG1882" i="1"/>
  <c r="AJ255" i="1"/>
  <c r="H1656" i="1"/>
  <c r="AF6000" i="1"/>
  <c r="AE5938" i="1"/>
  <c r="AF598" i="1"/>
  <c r="AF1674" i="1"/>
  <c r="G6337" i="1"/>
  <c r="AF6041" i="1"/>
  <c r="AJ524" i="1"/>
  <c r="AK524" i="1" s="1"/>
  <c r="H1013" i="1"/>
  <c r="AG6161" i="1"/>
  <c r="AF524" i="1"/>
  <c r="G200" i="1"/>
  <c r="H643" i="1"/>
  <c r="H203" i="1"/>
  <c r="H287" i="1"/>
  <c r="AF1232" i="1"/>
  <c r="AJ4585" i="1"/>
  <c r="AK4585" i="1" s="1"/>
  <c r="AF4709" i="1"/>
  <c r="AF5374" i="1"/>
  <c r="AJ5598" i="1"/>
  <c r="AK5598" i="1" s="1"/>
  <c r="AF4711" i="1"/>
  <c r="AJ4974" i="1"/>
  <c r="AK4974" i="1" s="1"/>
  <c r="AJ4916" i="1"/>
  <c r="AK4916" i="1" s="1"/>
  <c r="AF5758" i="1"/>
  <c r="AJ5758" i="1"/>
  <c r="AK5758" i="1" s="1"/>
  <c r="AJ4970" i="1"/>
  <c r="AK4970" i="1" s="1"/>
  <c r="AJ5547" i="1"/>
  <c r="AK5547" i="1" s="1"/>
  <c r="AJ5580" i="1"/>
  <c r="AK5580" i="1" s="1"/>
  <c r="AF4917" i="1"/>
  <c r="AJ4727" i="1"/>
  <c r="AK4727" i="1" s="1"/>
  <c r="AJ4752" i="1"/>
  <c r="AK4752" i="1" s="1"/>
  <c r="AF5296" i="1"/>
  <c r="G5938" i="1"/>
  <c r="AG6295" i="1"/>
  <c r="H6142" i="1"/>
  <c r="AE6318" i="1"/>
  <c r="H34" i="1"/>
  <c r="AF509" i="1"/>
  <c r="AG222" i="1"/>
  <c r="H2154" i="1"/>
  <c r="H2231" i="1"/>
  <c r="AF382" i="1"/>
  <c r="H937" i="1"/>
  <c r="AG32" i="1"/>
  <c r="AG224" i="1"/>
  <c r="AG95" i="1"/>
  <c r="AF927" i="1"/>
  <c r="AE6282" i="1"/>
  <c r="AF6313" i="1"/>
  <c r="AE6113" i="1"/>
  <c r="H5857" i="1"/>
  <c r="AJ5857" i="1"/>
  <c r="AK5857" i="1" s="1"/>
  <c r="H6023" i="1"/>
  <c r="AJ6023" i="1"/>
  <c r="AK6023" i="1" s="1"/>
  <c r="H6248" i="1"/>
  <c r="AG764" i="1"/>
  <c r="AG2859" i="1"/>
  <c r="AG6211" i="1"/>
  <c r="AG4702" i="1"/>
  <c r="AG1757" i="1"/>
  <c r="AG171" i="1"/>
  <c r="AG5544" i="1"/>
  <c r="AG425" i="1"/>
  <c r="AG1017" i="1"/>
  <c r="AG1457" i="1"/>
  <c r="AG4359" i="1"/>
  <c r="AG3843" i="1"/>
  <c r="AG3618" i="1"/>
  <c r="AG102" i="1"/>
  <c r="AG533" i="1"/>
  <c r="AG3730" i="1"/>
  <c r="AG3591" i="1"/>
  <c r="AG2986" i="1"/>
  <c r="AG2963" i="1"/>
  <c r="AG4925" i="1"/>
  <c r="AG5698" i="1"/>
  <c r="AG5103" i="1"/>
  <c r="AG1163" i="1"/>
  <c r="AG3181" i="1"/>
  <c r="AG5461" i="1"/>
  <c r="AG5061" i="1"/>
  <c r="AG4749" i="1"/>
  <c r="AG1816" i="1"/>
  <c r="AG1703" i="1"/>
  <c r="AG131" i="1"/>
  <c r="AG5399" i="1"/>
  <c r="AG296" i="1"/>
  <c r="AG4259" i="1"/>
  <c r="AG4801" i="1"/>
  <c r="AG2128" i="1"/>
  <c r="AG5917" i="1"/>
  <c r="AG2911" i="1"/>
  <c r="AG4401" i="1"/>
  <c r="AG1955" i="1"/>
  <c r="AG1583" i="1"/>
  <c r="AG4192" i="1"/>
  <c r="AG3335" i="1"/>
  <c r="AG4047" i="1"/>
  <c r="AG5931" i="1"/>
  <c r="G5575" i="1"/>
  <c r="G5794" i="1"/>
  <c r="H5901" i="1"/>
  <c r="AJ5901" i="1"/>
  <c r="AK5901" i="1" s="1"/>
  <c r="H5905" i="1"/>
  <c r="AJ5905" i="1"/>
  <c r="AK5905" i="1" s="1"/>
  <c r="H5917" i="1"/>
  <c r="AJ5917" i="1"/>
  <c r="AK5917" i="1" s="1"/>
  <c r="H6209" i="1"/>
  <c r="AF6225" i="1"/>
  <c r="G6237" i="1"/>
  <c r="AK6237" i="1"/>
  <c r="H6241" i="1"/>
  <c r="AG6260" i="1"/>
  <c r="H6264" i="1"/>
  <c r="AJ4131" i="1"/>
  <c r="AK4131" i="1" s="1"/>
  <c r="AJ4717" i="1"/>
  <c r="AK4717" i="1" s="1"/>
  <c r="AF1865" i="1"/>
  <c r="AJ666" i="1"/>
  <c r="AF3840" i="1"/>
  <c r="AJ3934" i="1"/>
  <c r="AK3934" i="1" s="1"/>
  <c r="AF937" i="1"/>
  <c r="AJ694" i="1"/>
  <c r="AJ564" i="1"/>
  <c r="AJ1411" i="1"/>
  <c r="AK1411" i="1" s="1"/>
  <c r="AJ5753" i="1"/>
  <c r="AK5753" i="1" s="1"/>
  <c r="AJ622" i="1"/>
  <c r="AK622" i="1" s="1"/>
  <c r="AF4947" i="1"/>
  <c r="AJ2631" i="1"/>
  <c r="AK2631" i="1" s="1"/>
  <c r="AJ540" i="1"/>
  <c r="AJ3093" i="1"/>
  <c r="AJ2814" i="1"/>
  <c r="AJ969" i="1"/>
  <c r="AK969" i="1" s="1"/>
  <c r="AJ3667" i="1"/>
  <c r="AF1875" i="1"/>
  <c r="AJ3492" i="1"/>
  <c r="AK3492" i="1" s="1"/>
  <c r="AJ2510" i="1"/>
  <c r="AK2510" i="1" s="1"/>
  <c r="AF1385" i="1"/>
  <c r="AF5111" i="1"/>
  <c r="AJ190" i="1"/>
  <c r="AK190" i="1" s="1"/>
  <c r="AJ2035" i="1"/>
  <c r="AK2035" i="1" s="1"/>
  <c r="AF1719" i="1"/>
  <c r="AJ2783" i="1"/>
  <c r="AF60" i="1"/>
  <c r="AF2158" i="1"/>
  <c r="AJ1970" i="1"/>
  <c r="AK1970" i="1" s="1"/>
  <c r="AJ115" i="1"/>
  <c r="AF1300" i="1"/>
  <c r="AF4497" i="1"/>
  <c r="AJ137" i="1"/>
  <c r="AJ1888" i="1"/>
  <c r="AJ3989" i="1"/>
  <c r="AK3989" i="1" s="1"/>
  <c r="AJ1058" i="1"/>
  <c r="AK1058" i="1" s="1"/>
  <c r="AJ2260" i="1"/>
  <c r="AK2260" i="1" s="1"/>
  <c r="AF2811" i="1"/>
  <c r="AF2656" i="1"/>
  <c r="AJ2577" i="1"/>
  <c r="AF5740" i="1"/>
  <c r="AJ1271" i="1"/>
  <c r="AK1271" i="1" s="1"/>
  <c r="AF3155" i="1"/>
  <c r="AF172" i="1"/>
  <c r="AJ1013" i="1"/>
  <c r="AK1013" i="1" s="1"/>
  <c r="AJ4028" i="1"/>
  <c r="AK4028" i="1" s="1"/>
  <c r="AF3130" i="1"/>
  <c r="AJ1605" i="1"/>
  <c r="AK1605" i="1" s="1"/>
  <c r="AJ3942" i="1"/>
  <c r="AK3942" i="1" s="1"/>
  <c r="AJ3392" i="1"/>
  <c r="AF1148" i="1"/>
  <c r="AF3008" i="1"/>
  <c r="AF1077" i="1"/>
  <c r="AJ247" i="1"/>
  <c r="AK247" i="1" s="1"/>
  <c r="AJ446" i="1"/>
  <c r="AK446" i="1" s="1"/>
  <c r="AF3424" i="1"/>
  <c r="AJ3169" i="1"/>
  <c r="AF1379" i="1"/>
  <c r="AF1118" i="1"/>
  <c r="AF3003" i="1"/>
  <c r="AJ2337" i="1"/>
  <c r="AK2337" i="1" s="1"/>
  <c r="AJ4403" i="1"/>
  <c r="AK4403" i="1" s="1"/>
  <c r="AJ1992" i="1"/>
  <c r="AK1992" i="1" s="1"/>
  <c r="AJ516" i="1"/>
  <c r="AK516" i="1" s="1"/>
  <c r="G113" i="1"/>
  <c r="G207" i="1"/>
  <c r="AG782" i="1"/>
  <c r="H1496" i="1"/>
  <c r="H5870" i="1"/>
  <c r="AJ5870" i="1"/>
  <c r="AK5870" i="1" s="1"/>
  <c r="H5964" i="1"/>
  <c r="H5976" i="1"/>
  <c r="AJ5976" i="1"/>
  <c r="AK5976" i="1" s="1"/>
  <c r="H5984" i="1"/>
  <c r="AJ5984" i="1"/>
  <c r="AK5984" i="1" s="1"/>
  <c r="H5988" i="1"/>
  <c r="AJ5988" i="1"/>
  <c r="AK5988" i="1" s="1"/>
  <c r="AF6241" i="1"/>
  <c r="G6301" i="1"/>
  <c r="H4981" i="1"/>
  <c r="H3638" i="1"/>
  <c r="H4579" i="1"/>
  <c r="H5800" i="1"/>
  <c r="H2667" i="1"/>
  <c r="H5380" i="1"/>
  <c r="H5588" i="1"/>
  <c r="H2958" i="1"/>
  <c r="H2798" i="1"/>
  <c r="H2693" i="1"/>
  <c r="H6017" i="1"/>
  <c r="H3265" i="1"/>
  <c r="H5117" i="1"/>
  <c r="H5237" i="1"/>
  <c r="H4921" i="1"/>
  <c r="H5502" i="1"/>
  <c r="H6008" i="1"/>
  <c r="H6032" i="1"/>
  <c r="AJ6032" i="1"/>
  <c r="AK6032" i="1" s="1"/>
  <c r="H6210" i="1"/>
  <c r="AK6210" i="1"/>
  <c r="H6226" i="1"/>
  <c r="AK6226" i="1"/>
  <c r="H6265" i="1"/>
  <c r="AK6265" i="1"/>
  <c r="G2784" i="1"/>
  <c r="G2095" i="1"/>
  <c r="G4127" i="1"/>
  <c r="G3997" i="1"/>
  <c r="G4958" i="1"/>
  <c r="G1757" i="1"/>
  <c r="G5030" i="1"/>
  <c r="G1950" i="1"/>
  <c r="G161" i="1"/>
  <c r="G5713" i="1"/>
  <c r="G4243" i="1"/>
  <c r="G789" i="1"/>
  <c r="G921" i="1"/>
  <c r="G4961" i="1"/>
  <c r="G5057" i="1"/>
  <c r="G639" i="1"/>
  <c r="G3958" i="1"/>
  <c r="G2963" i="1"/>
  <c r="G5588" i="1"/>
  <c r="G2118" i="1"/>
  <c r="G428" i="1"/>
  <c r="G1719" i="1"/>
  <c r="G1346" i="1"/>
  <c r="G939" i="1"/>
  <c r="G4400" i="1"/>
  <c r="G4397" i="1"/>
  <c r="G3901" i="1"/>
  <c r="G6011" i="1"/>
  <c r="G245" i="1"/>
  <c r="G470" i="1"/>
  <c r="G5844" i="1"/>
  <c r="G6231" i="1"/>
  <c r="G5561" i="1"/>
  <c r="G3619" i="1"/>
  <c r="G1656" i="1"/>
  <c r="G3962" i="1"/>
  <c r="G3194" i="1"/>
  <c r="G1031" i="1"/>
  <c r="G1185" i="1"/>
  <c r="G1372" i="1"/>
  <c r="G2911" i="1"/>
  <c r="G1614" i="1"/>
  <c r="G4975" i="1"/>
  <c r="G1853" i="1"/>
  <c r="G3757" i="1"/>
  <c r="G1892" i="1"/>
  <c r="G4708" i="1"/>
  <c r="G1448" i="1"/>
  <c r="G4394" i="1"/>
  <c r="G4443" i="1"/>
  <c r="H3619" i="1"/>
  <c r="H5855" i="1"/>
  <c r="AJ5855" i="1"/>
  <c r="AK5855" i="1" s="1"/>
  <c r="H5859" i="1"/>
  <c r="AJ5859" i="1"/>
  <c r="AK5859" i="1" s="1"/>
  <c r="H5863" i="1"/>
  <c r="AJ5863" i="1"/>
  <c r="AK5863" i="1" s="1"/>
  <c r="H5867" i="1"/>
  <c r="AJ5867" i="1"/>
  <c r="AK5867" i="1" s="1"/>
  <c r="AG5879" i="1"/>
  <c r="AJ5879" i="1"/>
  <c r="AK5879" i="1" s="1"/>
  <c r="AG5883" i="1"/>
  <c r="AJ5883" i="1"/>
  <c r="AK5883" i="1" s="1"/>
  <c r="AG5887" i="1"/>
  <c r="AJ5887" i="1"/>
  <c r="AK5887" i="1" s="1"/>
  <c r="H6013" i="1"/>
  <c r="AJ6013" i="1"/>
  <c r="AK6013" i="1" s="1"/>
  <c r="G6246" i="1"/>
  <c r="AK6246" i="1"/>
  <c r="AF6265" i="1"/>
  <c r="H100" i="1"/>
  <c r="AF95" i="1"/>
  <c r="AF100" i="1"/>
  <c r="AE266" i="1"/>
  <c r="AG285" i="1"/>
  <c r="H374" i="1"/>
  <c r="AF1071" i="1"/>
  <c r="H5923" i="1"/>
  <c r="AJ5923" i="1"/>
  <c r="AK5923" i="1" s="1"/>
  <c r="H5931" i="1"/>
  <c r="AJ5931" i="1"/>
  <c r="AK5931" i="1" s="1"/>
  <c r="AG5938" i="1"/>
  <c r="H6025" i="1"/>
  <c r="AF6029" i="1"/>
  <c r="AJ6029" i="1"/>
  <c r="AK6029" i="1" s="1"/>
  <c r="AE6121" i="1"/>
  <c r="AF6347" i="1"/>
  <c r="H5856" i="1"/>
  <c r="AJ5856" i="1"/>
  <c r="AK5856" i="1" s="1"/>
  <c r="H5864" i="1"/>
  <c r="AJ5864" i="1"/>
  <c r="AK5864" i="1" s="1"/>
  <c r="H6018" i="1"/>
  <c r="AJ6018" i="1"/>
  <c r="AK6018" i="1" s="1"/>
  <c r="AF1178" i="1"/>
  <c r="AF5829" i="1"/>
  <c r="AJ1095" i="1"/>
  <c r="AF949" i="1"/>
  <c r="G1199" i="1"/>
  <c r="H5128" i="1"/>
  <c r="H5896" i="1"/>
  <c r="H5943" i="1"/>
  <c r="AJ5943" i="1"/>
  <c r="AK5943" i="1" s="1"/>
  <c r="H5963" i="1"/>
  <c r="AJ5963" i="1"/>
  <c r="AK5963" i="1" s="1"/>
  <c r="H6030" i="1"/>
  <c r="AJ6030" i="1"/>
  <c r="AK6030" i="1" s="1"/>
  <c r="AG6251" i="1"/>
  <c r="H6255" i="1"/>
  <c r="AK6255" i="1"/>
  <c r="AF6263" i="1"/>
  <c r="AK6263" i="1"/>
  <c r="AE6293" i="1"/>
  <c r="G6300" i="1"/>
  <c r="AE6091" i="1"/>
  <c r="AE313" i="1"/>
  <c r="AE661" i="1"/>
  <c r="AE2414" i="1"/>
  <c r="AE1757" i="1"/>
  <c r="AE5990" i="1"/>
  <c r="AE2354" i="1"/>
  <c r="AE411" i="1"/>
  <c r="AE3144" i="1"/>
  <c r="AE533" i="1"/>
  <c r="AE3084" i="1"/>
  <c r="AE3196" i="1"/>
  <c r="AE5875" i="1"/>
  <c r="AE1709" i="1"/>
  <c r="AE3333" i="1"/>
  <c r="AE1026" i="1"/>
  <c r="AE1482" i="1"/>
  <c r="AE2118" i="1"/>
  <c r="AE2035" i="1"/>
  <c r="AE5233" i="1"/>
  <c r="AE173" i="1"/>
  <c r="AE2165" i="1"/>
  <c r="AE1742" i="1"/>
  <c r="AE507" i="1"/>
  <c r="AE117" i="1"/>
  <c r="AE833" i="1"/>
  <c r="AE5845" i="1"/>
  <c r="AE1192" i="1"/>
  <c r="AE5160" i="1"/>
  <c r="AE5848" i="1"/>
  <c r="AE2293" i="1"/>
  <c r="AE6010" i="1"/>
  <c r="AE4287" i="1"/>
  <c r="AE4060" i="1"/>
  <c r="AE216" i="1"/>
  <c r="AE5486" i="1"/>
  <c r="AE2614" i="1"/>
  <c r="AE5767" i="1"/>
  <c r="AE2785" i="1"/>
  <c r="AE2679" i="1"/>
  <c r="AE285" i="1"/>
  <c r="AE1448" i="1"/>
  <c r="H3069" i="1"/>
  <c r="H4454" i="1"/>
  <c r="AE1030" i="1"/>
  <c r="AE474" i="1"/>
  <c r="AE5224" i="1"/>
  <c r="AE5361" i="1"/>
  <c r="AE2631" i="1"/>
  <c r="AE2733" i="1"/>
  <c r="AE3805" i="1"/>
  <c r="AE3800" i="1"/>
  <c r="AE939" i="1"/>
  <c r="AE863" i="1"/>
  <c r="AE1725" i="1"/>
  <c r="AE5591" i="1"/>
  <c r="AE2613" i="1"/>
  <c r="AE1362" i="1"/>
  <c r="AE5758" i="1"/>
  <c r="AE1153" i="1"/>
  <c r="AE695" i="1"/>
  <c r="H2746" i="1"/>
  <c r="H1604" i="1"/>
  <c r="AE1451" i="1"/>
  <c r="AE1694" i="1"/>
  <c r="AE2087" i="1"/>
  <c r="AE5852" i="1"/>
  <c r="AE5860" i="1"/>
  <c r="AE593" i="1"/>
  <c r="AE2432" i="1"/>
  <c r="AE573" i="1"/>
  <c r="AE5429" i="1"/>
  <c r="AE2231" i="1"/>
  <c r="AE185" i="1"/>
  <c r="AE1372" i="1"/>
  <c r="AE1686" i="1"/>
  <c r="AE1717" i="1"/>
  <c r="AE2708" i="1"/>
  <c r="AE2727" i="1"/>
  <c r="AE311" i="1"/>
  <c r="AE856" i="1"/>
  <c r="AE1650" i="1"/>
  <c r="AJ1604" i="1"/>
  <c r="AK1604" i="1" s="1"/>
  <c r="AJ420" i="1"/>
  <c r="AK420" i="1" s="1"/>
  <c r="AE1530" i="1"/>
  <c r="AE4616" i="1"/>
  <c r="AE5932" i="1"/>
  <c r="AE2105" i="1"/>
  <c r="AE627" i="1"/>
  <c r="AE637" i="1"/>
  <c r="AE1001" i="1"/>
  <c r="AE1021" i="1"/>
  <c r="AE1209" i="1"/>
  <c r="AE1241" i="1"/>
  <c r="AE1273" i="1"/>
  <c r="AE1281" i="1"/>
  <c r="AF2208" i="1"/>
  <c r="AE5685" i="1"/>
  <c r="AE4357" i="1"/>
  <c r="AE927" i="1"/>
  <c r="AE657" i="1"/>
  <c r="AE2155" i="1"/>
  <c r="AE1970" i="1"/>
  <c r="AE159" i="1"/>
  <c r="AE116" i="1"/>
  <c r="AJ1308" i="1"/>
  <c r="AJ2462" i="1"/>
  <c r="AJ586" i="1"/>
  <c r="AJ2208" i="1"/>
  <c r="AE6216" i="1"/>
  <c r="AE4055" i="1"/>
  <c r="AE5045" i="1"/>
  <c r="AE2329" i="1"/>
  <c r="AE345" i="1"/>
  <c r="AE1990" i="1"/>
  <c r="AE398" i="1"/>
  <c r="AF229" i="1"/>
  <c r="AE89" i="1"/>
  <c r="AE220" i="1"/>
  <c r="AE499" i="1"/>
  <c r="AE504" i="1"/>
  <c r="AE778" i="1"/>
  <c r="AE2328" i="1"/>
  <c r="AE2737" i="1"/>
  <c r="AJ3912" i="1"/>
  <c r="AE3915" i="1"/>
  <c r="AE4319" i="1"/>
  <c r="AG962" i="1"/>
  <c r="AG2348" i="1"/>
  <c r="AG874" i="1"/>
  <c r="AG5518" i="1"/>
  <c r="AG5690" i="1"/>
  <c r="AG3605" i="1"/>
  <c r="AG2082" i="1"/>
  <c r="AG185" i="1"/>
  <c r="AG6017" i="1"/>
  <c r="AG981" i="1"/>
  <c r="AG5529" i="1"/>
  <c r="AG4287" i="1"/>
  <c r="AG5505" i="1"/>
  <c r="AG777" i="1"/>
  <c r="AG3" i="1"/>
  <c r="G37" i="1"/>
  <c r="AE42" i="1"/>
  <c r="AG117" i="1"/>
  <c r="AG134" i="1"/>
  <c r="AE196" i="1"/>
  <c r="G218" i="1"/>
  <c r="G420" i="1"/>
  <c r="AG443" i="1"/>
  <c r="AE591" i="1"/>
  <c r="G602" i="1"/>
  <c r="G611" i="1"/>
  <c r="AG659" i="1"/>
  <c r="AE666" i="1"/>
  <c r="G911" i="1"/>
  <c r="AG938" i="1"/>
  <c r="AG1062" i="1"/>
  <c r="AG1083" i="1"/>
  <c r="AG1258" i="1"/>
  <c r="G1262" i="1"/>
  <c r="AE1671" i="1"/>
  <c r="H2022" i="1"/>
  <c r="G2028" i="1"/>
  <c r="AG2229" i="1"/>
  <c r="AE2993" i="1"/>
  <c r="G5045" i="1"/>
  <c r="AF2784" i="1"/>
  <c r="AJ2784" i="1"/>
  <c r="AJ2471" i="1"/>
  <c r="AF2618" i="1"/>
  <c r="AF1228" i="1"/>
  <c r="AJ5245" i="1"/>
  <c r="AK5245" i="1" s="1"/>
  <c r="AJ1588" i="1"/>
  <c r="AK1588" i="1" s="1"/>
  <c r="AF2708" i="1"/>
  <c r="AF5369" i="1"/>
  <c r="AF2767" i="1"/>
  <c r="AF4340" i="1"/>
  <c r="AF1383" i="1"/>
  <c r="AF1063" i="1"/>
  <c r="AF3109" i="1"/>
  <c r="AF1455" i="1"/>
  <c r="AF363" i="1"/>
  <c r="AF3408" i="1"/>
  <c r="AF1048" i="1"/>
  <c r="AF1415" i="1"/>
  <c r="AF1224" i="1"/>
  <c r="AF4168" i="1"/>
  <c r="AJ2203" i="1"/>
  <c r="AK2203" i="1" s="1"/>
  <c r="AJ197" i="1"/>
  <c r="AK197" i="1" s="1"/>
  <c r="AF5216" i="1"/>
  <c r="AF2087" i="1"/>
  <c r="AF5566" i="1"/>
  <c r="AF806" i="1"/>
  <c r="AJ1381" i="1"/>
  <c r="AK1381" i="1" s="1"/>
  <c r="AJ1990" i="1"/>
  <c r="AK1990" i="1" s="1"/>
  <c r="AF73" i="1"/>
  <c r="AF539" i="1"/>
  <c r="AF532" i="1"/>
  <c r="AF4397" i="1"/>
  <c r="AF4551" i="1"/>
  <c r="AF206" i="1"/>
  <c r="AJ2810" i="1"/>
  <c r="AK2810" i="1" s="1"/>
  <c r="AJ811" i="1"/>
  <c r="AK811" i="1" s="1"/>
  <c r="AF5295" i="1"/>
  <c r="AF452" i="1"/>
  <c r="AF4695" i="1"/>
  <c r="AF1656" i="1"/>
  <c r="AF2358" i="1"/>
  <c r="AF2386" i="1"/>
  <c r="AF908" i="1"/>
  <c r="AF1802" i="1"/>
  <c r="AF1023" i="1"/>
  <c r="AF5187" i="1"/>
  <c r="AF4190" i="1"/>
  <c r="AD53" i="6"/>
  <c r="AF1445" i="1"/>
  <c r="AJ3524" i="1"/>
  <c r="AJ1443" i="1"/>
  <c r="AJ3597" i="1"/>
  <c r="AK3597" i="1" s="1"/>
  <c r="AJ5297" i="1"/>
  <c r="AK5297" i="1" s="1"/>
  <c r="AJ1907" i="1"/>
  <c r="AK1907" i="1" s="1"/>
  <c r="AF4266" i="1"/>
  <c r="AG1689" i="1"/>
  <c r="AG3260" i="1"/>
  <c r="AG1857" i="1"/>
  <c r="AG4629" i="1"/>
  <c r="AG4475" i="1"/>
  <c r="AG5923" i="1"/>
  <c r="AG1106" i="1"/>
  <c r="G7" i="1"/>
  <c r="AE213" i="1"/>
  <c r="AG435" i="1"/>
  <c r="G638" i="1"/>
  <c r="AE1087" i="1"/>
  <c r="AG1180" i="1"/>
  <c r="G1271" i="1"/>
  <c r="AG1297" i="1"/>
  <c r="AG1428" i="1"/>
  <c r="AE1599" i="1"/>
  <c r="AG1612" i="1"/>
  <c r="AG1650" i="1"/>
  <c r="G1714" i="1"/>
  <c r="G2002" i="1"/>
  <c r="AG2618" i="1"/>
  <c r="AG2833" i="1"/>
  <c r="G3003" i="1"/>
  <c r="AE3496" i="1"/>
  <c r="AG4885" i="1"/>
  <c r="G4974" i="1"/>
  <c r="G4976" i="1"/>
  <c r="G4981" i="1"/>
  <c r="AG5025" i="1"/>
  <c r="AF4866" i="1"/>
  <c r="AF2883" i="1"/>
  <c r="AF3383" i="1"/>
  <c r="AF4344" i="1"/>
  <c r="AF1201" i="1"/>
  <c r="AF4338" i="1"/>
  <c r="AF1738" i="1"/>
  <c r="AF4893" i="1"/>
  <c r="AF757" i="1"/>
  <c r="AJ4893" i="1"/>
  <c r="AK4893" i="1" s="1"/>
  <c r="AJ3621" i="1"/>
  <c r="AJ5722" i="1"/>
  <c r="AK5722" i="1" s="1"/>
  <c r="AJ2823" i="1"/>
  <c r="AK2823" i="1" s="1"/>
  <c r="AJ4129" i="1"/>
  <c r="AK4129" i="1" s="1"/>
  <c r="AJ5053" i="1"/>
  <c r="AK5053" i="1" s="1"/>
  <c r="AJ2216" i="1"/>
  <c r="AK2216" i="1" s="1"/>
  <c r="AJ3956" i="1"/>
  <c r="AK3956" i="1" s="1"/>
  <c r="AJ3182" i="1"/>
  <c r="AK3182" i="1" s="1"/>
  <c r="AJ3590" i="1"/>
  <c r="AJ585" i="1"/>
  <c r="AF2676" i="1"/>
  <c r="AF6014" i="1"/>
  <c r="AJ4383" i="1"/>
  <c r="AK4383" i="1" s="1"/>
  <c r="AJ5104" i="1"/>
  <c r="AK5104" i="1" s="1"/>
  <c r="AJ4888" i="1"/>
  <c r="AK4888" i="1" s="1"/>
  <c r="AJ1482" i="1"/>
  <c r="AK1482" i="1" s="1"/>
  <c r="AF3883" i="1"/>
  <c r="AF5632" i="1"/>
  <c r="AF830" i="1"/>
  <c r="AF3989" i="1"/>
  <c r="AF3445" i="1"/>
  <c r="AF6231" i="1"/>
  <c r="AF1106" i="1"/>
  <c r="AF3823" i="1"/>
  <c r="AJ3755" i="1"/>
  <c r="AJ3758" i="1"/>
  <c r="AF4890" i="1"/>
  <c r="AF4701" i="1"/>
  <c r="AG16" i="1"/>
  <c r="G21" i="1"/>
  <c r="AF24" i="1"/>
  <c r="G45" i="1"/>
  <c r="AE50" i="1"/>
  <c r="G55" i="1"/>
  <c r="AJ101" i="1"/>
  <c r="AF109" i="1"/>
  <c r="AE191" i="1"/>
  <c r="AJ267" i="1"/>
  <c r="AG373" i="1"/>
  <c r="AF375" i="1"/>
  <c r="AG379" i="1"/>
  <c r="AG395" i="1"/>
  <c r="AG410" i="1"/>
  <c r="AF418" i="1"/>
  <c r="AJ461" i="1"/>
  <c r="AK461" i="1" s="1"/>
  <c r="G482" i="1"/>
  <c r="AJ495" i="1"/>
  <c r="AK495" i="1" s="1"/>
  <c r="G606" i="1"/>
  <c r="AG614" i="1"/>
  <c r="G806" i="1"/>
  <c r="AG909" i="1"/>
  <c r="AJ911" i="1"/>
  <c r="AK911" i="1" s="1"/>
  <c r="G918" i="1"/>
  <c r="AJ925" i="1"/>
  <c r="G928" i="1"/>
  <c r="AF932" i="1"/>
  <c r="G936" i="1"/>
  <c r="AF1029" i="1"/>
  <c r="AF1047" i="1"/>
  <c r="G1057" i="1"/>
  <c r="AE1146" i="1"/>
  <c r="G1153" i="1"/>
  <c r="AJ1165" i="1"/>
  <c r="AJ1173" i="1"/>
  <c r="AF1221" i="1"/>
  <c r="AG1388" i="1"/>
  <c r="AG1441" i="1"/>
  <c r="AE1445" i="1"/>
  <c r="AJ1563" i="1"/>
  <c r="AK1563" i="1" s="1"/>
  <c r="G1571" i="1"/>
  <c r="AE1607" i="1"/>
  <c r="AG1644" i="1"/>
  <c r="AJ1703" i="1"/>
  <c r="AK1703" i="1" s="1"/>
  <c r="AF1867" i="1"/>
  <c r="AF1936" i="1"/>
  <c r="AJ1939" i="1"/>
  <c r="AK1939" i="1" s="1"/>
  <c r="AJ1971" i="1"/>
  <c r="AK1971" i="1" s="1"/>
  <c r="AE1981" i="1"/>
  <c r="AG2005" i="1"/>
  <c r="AF2013" i="1"/>
  <c r="AJ2034" i="1"/>
  <c r="AK2034" i="1" s="1"/>
  <c r="AJ2103" i="1"/>
  <c r="AK2103" i="1" s="1"/>
  <c r="AG2113" i="1"/>
  <c r="G2123" i="1"/>
  <c r="AF2159" i="1"/>
  <c r="AF2194" i="1"/>
  <c r="AG2505" i="1"/>
  <c r="AG2510" i="1"/>
  <c r="AG2556" i="1"/>
  <c r="AG2605" i="1"/>
  <c r="G2613" i="1"/>
  <c r="AG2686" i="1"/>
  <c r="AJ2691" i="1"/>
  <c r="AK2691" i="1" s="1"/>
  <c r="AG2699" i="1"/>
  <c r="AJ2707" i="1"/>
  <c r="AK2707" i="1" s="1"/>
  <c r="AE2712" i="1"/>
  <c r="AE2720" i="1"/>
  <c r="AJ2731" i="1"/>
  <c r="AK2731" i="1" s="1"/>
  <c r="AG2733" i="1"/>
  <c r="AG4762" i="1"/>
  <c r="AG4770" i="1"/>
  <c r="AE4778" i="1"/>
  <c r="G4834" i="1"/>
  <c r="AJ4989" i="1"/>
  <c r="AK4989" i="1" s="1"/>
  <c r="AJ5007" i="1"/>
  <c r="AK5007" i="1" s="1"/>
  <c r="AJ5015" i="1"/>
  <c r="AK5015" i="1" s="1"/>
  <c r="AG5838" i="1"/>
  <c r="AJ5842" i="1"/>
  <c r="AK5842" i="1" s="1"/>
  <c r="AG2647" i="1"/>
  <c r="AG2120" i="1"/>
  <c r="AE4" i="1"/>
  <c r="AG35" i="1"/>
  <c r="AG194" i="1"/>
  <c r="AE288" i="1"/>
  <c r="AG323" i="1"/>
  <c r="AG387" i="1"/>
  <c r="AG822" i="1"/>
  <c r="AG904" i="1"/>
  <c r="AE1198" i="1"/>
  <c r="AG1421" i="1"/>
  <c r="AJ1509" i="1"/>
  <c r="AK1509" i="1" s="1"/>
  <c r="AG1845" i="1"/>
  <c r="AG2669" i="1"/>
  <c r="AE2916" i="1"/>
  <c r="AE4475" i="1"/>
  <c r="AG4557" i="1"/>
  <c r="AE5111" i="1"/>
  <c r="AG5169" i="1"/>
  <c r="AG5351" i="1"/>
  <c r="G4320" i="1"/>
  <c r="G4068" i="1"/>
  <c r="G1649" i="1"/>
  <c r="G6212" i="1"/>
  <c r="G4022" i="1"/>
  <c r="G966" i="1"/>
  <c r="G1990" i="1"/>
  <c r="G2724" i="1"/>
  <c r="G4287" i="1"/>
  <c r="G261" i="1"/>
  <c r="G53" i="6"/>
  <c r="G1171" i="1"/>
  <c r="AE4296" i="1"/>
  <c r="AG5737" i="1"/>
  <c r="AG5738" i="1"/>
  <c r="AG3683" i="1"/>
  <c r="AG2051" i="1"/>
  <c r="AG5932" i="1"/>
  <c r="AG6008" i="1"/>
  <c r="AG19" i="1"/>
  <c r="AE296" i="1"/>
  <c r="AG400" i="1"/>
  <c r="AG441" i="1"/>
  <c r="AG464" i="1"/>
  <c r="AG588" i="1"/>
  <c r="AG814" i="1"/>
  <c r="AG1010" i="1"/>
  <c r="AG1077" i="1"/>
  <c r="AG1129" i="1"/>
  <c r="AG1359" i="1"/>
  <c r="AE1590" i="1"/>
  <c r="AE1637" i="1"/>
  <c r="AG1974" i="1"/>
  <c r="AE2628" i="1"/>
  <c r="AG3135" i="1"/>
  <c r="AG4821" i="1"/>
  <c r="AG4954" i="1"/>
  <c r="AG5159" i="1"/>
  <c r="AG5161" i="1"/>
  <c r="G4293" i="1"/>
  <c r="G5637" i="1"/>
  <c r="G745" i="1"/>
  <c r="G3824" i="1"/>
  <c r="G1106" i="1"/>
  <c r="G11" i="1"/>
  <c r="AJ25" i="1"/>
  <c r="G31" i="1"/>
  <c r="AG43" i="1"/>
  <c r="G53" i="1"/>
  <c r="AF58" i="1"/>
  <c r="AJ118" i="1"/>
  <c r="AK118" i="1" s="1"/>
  <c r="AJ138" i="1"/>
  <c r="AK138" i="1" s="1"/>
  <c r="G147" i="1"/>
  <c r="AG155" i="1"/>
  <c r="AG161" i="1"/>
  <c r="AE184" i="1"/>
  <c r="G206" i="1"/>
  <c r="AF276" i="1"/>
  <c r="AG306" i="1"/>
  <c r="AE330" i="1"/>
  <c r="AE335" i="1"/>
  <c r="AF348" i="1"/>
  <c r="AG416" i="1"/>
  <c r="AG451" i="1"/>
  <c r="AJ498" i="1"/>
  <c r="AK498" i="1" s="1"/>
  <c r="AF513" i="1"/>
  <c r="AJ555" i="1"/>
  <c r="AE559" i="1"/>
  <c r="G570" i="1"/>
  <c r="G577" i="1"/>
  <c r="AJ581" i="1"/>
  <c r="G612" i="1"/>
  <c r="AE620" i="1"/>
  <c r="AG698" i="1"/>
  <c r="AG724" i="1"/>
  <c r="AJ735" i="1"/>
  <c r="G743" i="1"/>
  <c r="AJ761" i="1"/>
  <c r="G812" i="1"/>
  <c r="AF817" i="1"/>
  <c r="AJ830" i="1"/>
  <c r="AK830" i="1" s="1"/>
  <c r="AJ868" i="1"/>
  <c r="AK868" i="1" s="1"/>
  <c r="G876" i="1"/>
  <c r="AE879" i="1"/>
  <c r="AG887" i="1"/>
  <c r="AG891" i="1"/>
  <c r="AF895" i="1"/>
  <c r="AJ899" i="1"/>
  <c r="AJ907" i="1"/>
  <c r="AK907" i="1" s="1"/>
  <c r="G915" i="1"/>
  <c r="AG919" i="1"/>
  <c r="AF974" i="1"/>
  <c r="G982" i="1"/>
  <c r="G987" i="1"/>
  <c r="AF1013" i="1"/>
  <c r="G1015" i="1"/>
  <c r="AJ1126" i="1"/>
  <c r="AK1126" i="1" s="1"/>
  <c r="G1154" i="1"/>
  <c r="AG1174" i="1"/>
  <c r="AJ1181" i="1"/>
  <c r="AG1263" i="1"/>
  <c r="AJ1272" i="1"/>
  <c r="AK1272" i="1" s="1"/>
  <c r="AJ1280" i="1"/>
  <c r="AK1280" i="1" s="1"/>
  <c r="AG1293" i="1"/>
  <c r="AF1298" i="1"/>
  <c r="AJ1306" i="1"/>
  <c r="AK1306" i="1" s="1"/>
  <c r="AE1314" i="1"/>
  <c r="AG1318" i="1"/>
  <c r="AF1321" i="1"/>
  <c r="AG1326" i="1"/>
  <c r="AF1336" i="1"/>
  <c r="AJ1344" i="1"/>
  <c r="AK1344" i="1" s="1"/>
  <c r="AG1349" i="1"/>
  <c r="AJ1386" i="1"/>
  <c r="AK1386" i="1" s="1"/>
  <c r="AF1394" i="1"/>
  <c r="AJ1399" i="1"/>
  <c r="AK1399" i="1" s="1"/>
  <c r="AJ1415" i="1"/>
  <c r="AK1415" i="1" s="1"/>
  <c r="AG1483" i="1"/>
  <c r="AE1504" i="1"/>
  <c r="AE1512" i="1"/>
  <c r="G1517" i="1"/>
  <c r="AF1543" i="1"/>
  <c r="AG1548" i="1"/>
  <c r="AJ1569" i="1"/>
  <c r="AK1569" i="1" s="1"/>
  <c r="AG1593" i="1"/>
  <c r="AJ1595" i="1"/>
  <c r="AK1595" i="1" s="1"/>
  <c r="AJ1600" i="1"/>
  <c r="AK1600" i="1" s="1"/>
  <c r="AG1961" i="1"/>
  <c r="AE2230" i="1"/>
  <c r="AF2261" i="1"/>
  <c r="AF2269" i="1"/>
  <c r="AF2291" i="1"/>
  <c r="AG2307" i="1"/>
  <c r="G2317" i="1"/>
  <c r="AE2343" i="1"/>
  <c r="AE2348" i="1"/>
  <c r="AG2415" i="1"/>
  <c r="AJ2421" i="1"/>
  <c r="AK2421" i="1" s="1"/>
  <c r="AG2428" i="1"/>
  <c r="AF2432" i="1"/>
  <c r="AF2455" i="1"/>
  <c r="AG2459" i="1"/>
  <c r="AE2463" i="1"/>
  <c r="AJ2485" i="1"/>
  <c r="AF2489" i="1"/>
  <c r="AJ2493" i="1"/>
  <c r="AG2557" i="1"/>
  <c r="AF2565" i="1"/>
  <c r="AE2568" i="1"/>
  <c r="AE2619" i="1"/>
  <c r="AF2622" i="1"/>
  <c r="AG2652" i="1"/>
  <c r="AG2659" i="1"/>
  <c r="AG2679" i="1"/>
  <c r="AF2689" i="1"/>
  <c r="G2810" i="1"/>
  <c r="G2965" i="1"/>
  <c r="AE2973" i="1"/>
  <c r="AJ2989" i="1"/>
  <c r="AK2989" i="1" s="1"/>
  <c r="AJ2994" i="1"/>
  <c r="AK2994" i="1" s="1"/>
  <c r="AF2999" i="1"/>
  <c r="AJ3012" i="1"/>
  <c r="AK3012" i="1" s="1"/>
  <c r="AJ3025" i="1"/>
  <c r="AK3025" i="1" s="1"/>
  <c r="AF3038" i="1"/>
  <c r="AE3054" i="1"/>
  <c r="AF3062" i="1"/>
  <c r="AF3066" i="1"/>
  <c r="AG3592" i="1"/>
  <c r="AJ3871" i="1"/>
  <c r="AJ3879" i="1"/>
  <c r="AJ3882" i="1"/>
  <c r="AF4059" i="1"/>
  <c r="AG4176" i="1"/>
  <c r="AE4724" i="1"/>
  <c r="G5862" i="1"/>
  <c r="AG5889" i="1"/>
  <c r="AG5893" i="1"/>
  <c r="AG5900" i="1"/>
  <c r="AF5904" i="1"/>
  <c r="AG4850" i="1"/>
  <c r="AG1128" i="1"/>
  <c r="AG4501" i="1"/>
  <c r="AG2035" i="1"/>
  <c r="AG960" i="1"/>
  <c r="AE33" i="1"/>
  <c r="AG186" i="1"/>
  <c r="AG211" i="1"/>
  <c r="AG223" i="1"/>
  <c r="AE408" i="1"/>
  <c r="AG433" i="1"/>
  <c r="AG448" i="1"/>
  <c r="AJ671" i="1"/>
  <c r="AG1112" i="1"/>
  <c r="AG1582" i="1"/>
  <c r="AG1595" i="1"/>
  <c r="AG1994" i="1"/>
  <c r="AG2959" i="1"/>
  <c r="H4452" i="1"/>
  <c r="AG4734" i="1"/>
  <c r="AG5177" i="1"/>
  <c r="AG6269" i="1"/>
  <c r="G4341" i="1"/>
  <c r="G657" i="1"/>
  <c r="G4247" i="1"/>
  <c r="G2964" i="1"/>
  <c r="AE151" i="1"/>
  <c r="AG189" i="1"/>
  <c r="AE291" i="1"/>
  <c r="AG310" i="1"/>
  <c r="AF343" i="1"/>
  <c r="G356" i="1"/>
  <c r="AJ362" i="1"/>
  <c r="AJ423" i="1"/>
  <c r="AK423" i="1" s="1"/>
  <c r="G493" i="1"/>
  <c r="G503" i="1"/>
  <c r="AF508" i="1"/>
  <c r="AJ545" i="1"/>
  <c r="AG548" i="1"/>
  <c r="AF110" i="1"/>
  <c r="AE121" i="1"/>
  <c r="AF179" i="1"/>
  <c r="AE192" i="1"/>
  <c r="AF197" i="1"/>
  <c r="AJ261" i="1"/>
  <c r="AG294" i="1"/>
  <c r="AJ299" i="1"/>
  <c r="AK299" i="1" s="1"/>
  <c r="AJ321" i="1"/>
  <c r="AK321" i="1" s="1"/>
  <c r="G374" i="1"/>
  <c r="AJ385" i="1"/>
  <c r="AK385" i="1" s="1"/>
  <c r="AF406" i="1"/>
  <c r="AG411" i="1"/>
  <c r="AF454" i="1"/>
  <c r="AE585" i="1"/>
  <c r="G668" i="1"/>
  <c r="AG672" i="1"/>
  <c r="G676" i="1"/>
  <c r="G680" i="1"/>
  <c r="G684" i="1"/>
  <c r="AJ751" i="1"/>
  <c r="AG780" i="1"/>
  <c r="G782" i="1"/>
  <c r="G794" i="1"/>
  <c r="AG802" i="1"/>
  <c r="AF807" i="1"/>
  <c r="G833" i="1"/>
  <c r="AJ843" i="1"/>
  <c r="AK843" i="1" s="1"/>
  <c r="AJ848" i="1"/>
  <c r="AK848" i="1" s="1"/>
  <c r="G871" i="1"/>
  <c r="AG902" i="1"/>
  <c r="G937" i="1"/>
  <c r="G969" i="1"/>
  <c r="AE1110" i="1"/>
  <c r="AF1214" i="1"/>
  <c r="AF1222" i="1"/>
  <c r="AJ1234" i="1"/>
  <c r="AK1234" i="1" s="1"/>
  <c r="AJ1256" i="1"/>
  <c r="AE1260" i="1"/>
  <c r="AF1267" i="1"/>
  <c r="AG1275" i="1"/>
  <c r="AE1324" i="1"/>
  <c r="AJ1329" i="1"/>
  <c r="AK1329" i="1" s="1"/>
  <c r="AE1334" i="1"/>
  <c r="AG1339" i="1"/>
  <c r="AG1389" i="1"/>
  <c r="AG1402" i="1"/>
  <c r="AF1410" i="1"/>
  <c r="AG1467" i="1"/>
  <c r="AE1494" i="1"/>
  <c r="AG1507" i="1"/>
  <c r="AE1520" i="1"/>
  <c r="AJ1525" i="1"/>
  <c r="AK1525" i="1" s="1"/>
  <c r="G1530" i="1"/>
  <c r="AJ1556" i="1"/>
  <c r="AK1556" i="1" s="1"/>
  <c r="AE1564" i="1"/>
  <c r="AE1656" i="1"/>
  <c r="G1746" i="1"/>
  <c r="AJ1750" i="1"/>
  <c r="AJ1783" i="1"/>
  <c r="AK1783" i="1" s="1"/>
  <c r="AG1809" i="1"/>
  <c r="AG1817" i="1"/>
  <c r="AJ1859" i="1"/>
  <c r="AK1859" i="1" s="1"/>
  <c r="AF1862" i="1"/>
  <c r="AJ1872" i="1"/>
  <c r="AJ1926" i="1"/>
  <c r="AE1930" i="1"/>
  <c r="AG2124" i="1"/>
  <c r="AJ2155" i="1"/>
  <c r="AK2155" i="1" s="1"/>
  <c r="AJ2235" i="1"/>
  <c r="AK2235" i="1" s="1"/>
  <c r="AE2256" i="1"/>
  <c r="AE2272" i="1"/>
  <c r="AF2281" i="1"/>
  <c r="AE2286" i="1"/>
  <c r="G2333" i="1"/>
  <c r="AF2388" i="1"/>
  <c r="AG2408" i="1"/>
  <c r="AG2412" i="1"/>
  <c r="AG2419" i="1"/>
  <c r="AF2425" i="1"/>
  <c r="AF2436" i="1"/>
  <c r="AF2440" i="1"/>
  <c r="G2444" i="1"/>
  <c r="AG2448" i="1"/>
  <c r="AG2452" i="1"/>
  <c r="AG3387" i="1"/>
  <c r="AJ3391" i="1"/>
  <c r="AE3401" i="1"/>
  <c r="AJ3722" i="1"/>
  <c r="AK3722" i="1" s="1"/>
  <c r="G3730" i="1"/>
  <c r="AJ3802" i="1"/>
  <c r="AJ3810" i="1"/>
  <c r="AF3814" i="1"/>
  <c r="AF3818" i="1"/>
  <c r="AJ3826" i="1"/>
  <c r="AG3840" i="1"/>
  <c r="AE3853" i="1"/>
  <c r="AF4148" i="1"/>
  <c r="AF4156" i="1"/>
  <c r="AF4161" i="1"/>
  <c r="AJ4166" i="1"/>
  <c r="AK4166" i="1" s="1"/>
  <c r="AG4464" i="1"/>
  <c r="AG4472" i="1"/>
  <c r="AG4918" i="1"/>
  <c r="AG4926" i="1"/>
  <c r="AF4934" i="1"/>
  <c r="AG4936" i="1"/>
  <c r="AE4258" i="1"/>
  <c r="AG4898" i="1"/>
  <c r="AG271" i="1"/>
  <c r="AG1671" i="1"/>
  <c r="AG4417" i="1"/>
  <c r="AG748" i="1"/>
  <c r="AG2158" i="1"/>
  <c r="AG2583" i="1"/>
  <c r="AJ72" i="1"/>
  <c r="G78" i="1"/>
  <c r="AF81" i="1"/>
  <c r="AF84" i="1"/>
  <c r="AG87" i="1"/>
  <c r="AE93" i="1"/>
  <c r="AF139" i="1"/>
  <c r="AG145" i="1"/>
  <c r="AG170" i="1"/>
  <c r="AJ177" i="1"/>
  <c r="AK177" i="1" s="1"/>
  <c r="AG197" i="1"/>
  <c r="AG243" i="1"/>
  <c r="AJ256" i="1"/>
  <c r="AG260" i="1"/>
  <c r="AG282" i="1"/>
  <c r="AE292" i="1"/>
  <c r="AE297" i="1"/>
  <c r="AF331" i="1"/>
  <c r="AG336" i="1"/>
  <c r="AG344" i="1"/>
  <c r="AG349" i="1"/>
  <c r="AG357" i="1"/>
  <c r="AF367" i="1"/>
  <c r="AE371" i="1"/>
  <c r="AG388" i="1"/>
  <c r="AE391" i="1"/>
  <c r="AG401" i="1"/>
  <c r="AF409" i="1"/>
  <c r="AG426" i="1"/>
  <c r="AG459" i="1"/>
  <c r="AG467" i="1"/>
  <c r="AJ477" i="1"/>
  <c r="AK477" i="1" s="1"/>
  <c r="AJ485" i="1"/>
  <c r="AK485" i="1" s="1"/>
  <c r="AE490" i="1"/>
  <c r="G546" i="1"/>
  <c r="AJ549" i="1"/>
  <c r="AG556" i="1"/>
  <c r="AG564" i="1"/>
  <c r="G578" i="1"/>
  <c r="AJ603" i="1"/>
  <c r="AE609" i="1"/>
  <c r="AJ633" i="1"/>
  <c r="G649" i="1"/>
  <c r="G659" i="1"/>
  <c r="AJ699" i="1"/>
  <c r="AJ725" i="1"/>
  <c r="AJ732" i="1"/>
  <c r="AJ774" i="1"/>
  <c r="AK774" i="1" s="1"/>
  <c r="AJ779" i="1"/>
  <c r="AK779" i="1" s="1"/>
  <c r="AF781" i="1"/>
  <c r="AG783" i="1"/>
  <c r="G798" i="1"/>
  <c r="AG806" i="1"/>
  <c r="AJ808" i="1"/>
  <c r="AK808" i="1" s="1"/>
  <c r="AG841" i="1"/>
  <c r="G864" i="1"/>
  <c r="AJ867" i="1"/>
  <c r="AK867" i="1" s="1"/>
  <c r="AE880" i="1"/>
  <c r="AF884" i="1"/>
  <c r="AG888" i="1"/>
  <c r="AJ892" i="1"/>
  <c r="AG905" i="1"/>
  <c r="AE937" i="1"/>
  <c r="AG939" i="1"/>
  <c r="AJ955" i="1"/>
  <c r="AK955" i="1" s="1"/>
  <c r="AE978" i="1"/>
  <c r="AJ983" i="1"/>
  <c r="AK983" i="1" s="1"/>
  <c r="AE988" i="1"/>
  <c r="AG996" i="1"/>
  <c r="AF1009" i="1"/>
  <c r="AJ1016" i="1"/>
  <c r="AK1016" i="1" s="1"/>
  <c r="AF1018" i="1"/>
  <c r="G1030" i="1"/>
  <c r="AF1035" i="1"/>
  <c r="AG1060" i="1"/>
  <c r="AF1065" i="1"/>
  <c r="AF1151" i="1"/>
  <c r="AG1204" i="1"/>
  <c r="AJ1210" i="1"/>
  <c r="AK1210" i="1" s="1"/>
  <c r="AE1218" i="1"/>
  <c r="AJ1322" i="1"/>
  <c r="AK1322" i="1" s="1"/>
  <c r="AG1327" i="1"/>
  <c r="AJ1337" i="1"/>
  <c r="AK1337" i="1" s="1"/>
  <c r="G1350" i="1"/>
  <c r="AG1355" i="1"/>
  <c r="AG1392" i="1"/>
  <c r="G1397" i="1"/>
  <c r="G1405" i="1"/>
  <c r="AE1468" i="1"/>
  <c r="AF1479" i="1"/>
  <c r="AF1661" i="1"/>
  <c r="AE1698" i="1"/>
  <c r="AJ1707" i="1"/>
  <c r="AJ1733" i="1"/>
  <c r="AG1748" i="1"/>
  <c r="AJ1823" i="1"/>
  <c r="AK1823" i="1" s="1"/>
  <c r="G1840" i="1"/>
  <c r="AE1843" i="1"/>
  <c r="AG1896" i="1"/>
  <c r="AJ1906" i="1"/>
  <c r="AK1906" i="1" s="1"/>
  <c r="AJ1909" i="1"/>
  <c r="AF1920" i="1"/>
  <c r="AJ1923" i="1"/>
  <c r="AJ1954" i="1"/>
  <c r="AF1972" i="1"/>
  <c r="AF1986" i="1"/>
  <c r="AF2096" i="1"/>
  <c r="G2108" i="1"/>
  <c r="AE2128" i="1"/>
  <c r="AG2130" i="1"/>
  <c r="AG2138" i="1"/>
  <c r="AF2166" i="1"/>
  <c r="G2191" i="1"/>
  <c r="AE2205" i="1"/>
  <c r="AJ2211" i="1"/>
  <c r="AK2211" i="1" s="1"/>
  <c r="AE2216" i="1"/>
  <c r="AE2287" i="1"/>
  <c r="AE2292" i="1"/>
  <c r="AF2297" i="1"/>
  <c r="AG2303" i="1"/>
  <c r="AF2365" i="1"/>
  <c r="G2373" i="1"/>
  <c r="AF2378" i="1"/>
  <c r="AE2392" i="1"/>
  <c r="AF2402" i="1"/>
  <c r="AE2405" i="1"/>
  <c r="AJ2467" i="1"/>
  <c r="G2471" i="1"/>
  <c r="AF2560" i="1"/>
  <c r="AG2576" i="1"/>
  <c r="AF2582" i="1"/>
  <c r="AG3250" i="1"/>
  <c r="AJ3255" i="1"/>
  <c r="AK3255" i="1" s="1"/>
  <c r="AF3265" i="1"/>
  <c r="AF3532" i="1"/>
  <c r="AJ3601" i="1"/>
  <c r="AK3601" i="1" s="1"/>
  <c r="AF4015" i="1"/>
  <c r="AE4330" i="1"/>
  <c r="AF5380" i="1"/>
  <c r="AF5527" i="1"/>
  <c r="G5535" i="1"/>
  <c r="AE73" i="1"/>
  <c r="AJ82" i="1"/>
  <c r="AF88" i="1"/>
  <c r="AJ94" i="1"/>
  <c r="AF96" i="1"/>
  <c r="AF104" i="1"/>
  <c r="AF123" i="1"/>
  <c r="AJ129" i="1"/>
  <c r="AG219" i="1"/>
  <c r="AG233" i="1"/>
  <c r="AF241" i="1"/>
  <c r="AE257" i="1"/>
  <c r="AJ264" i="1"/>
  <c r="AJ275" i="1"/>
  <c r="G279" i="1"/>
  <c r="AJ312" i="1"/>
  <c r="AG317" i="1"/>
  <c r="AJ329" i="1"/>
  <c r="AK329" i="1" s="1"/>
  <c r="AF364" i="1"/>
  <c r="AJ372" i="1"/>
  <c r="AJ378" i="1"/>
  <c r="AE386" i="1"/>
  <c r="AJ407" i="1"/>
  <c r="AK407" i="1" s="1"/>
  <c r="AE424" i="1"/>
  <c r="AG457" i="1"/>
  <c r="G475" i="1"/>
  <c r="AG483" i="1"/>
  <c r="AG496" i="1"/>
  <c r="AJ533" i="1"/>
  <c r="AG540" i="1"/>
  <c r="AJ572" i="1"/>
  <c r="G586" i="1"/>
  <c r="G607" i="1"/>
  <c r="G615" i="1"/>
  <c r="AE626" i="1"/>
  <c r="AF630" i="1"/>
  <c r="AE639" i="1"/>
  <c r="AF657" i="1"/>
  <c r="AE670" i="1"/>
  <c r="AE674" i="1"/>
  <c r="G678" i="1"/>
  <c r="AE682" i="1"/>
  <c r="G686" i="1"/>
  <c r="AJ696" i="1"/>
  <c r="AJ700" i="1"/>
  <c r="AG723" i="1"/>
  <c r="AF726" i="1"/>
  <c r="AF737" i="1"/>
  <c r="AF741" i="1"/>
  <c r="AF745" i="1"/>
  <c r="AE758" i="1"/>
  <c r="AG786" i="1"/>
  <c r="AF796" i="1"/>
  <c r="AJ804" i="1"/>
  <c r="AK804" i="1" s="1"/>
  <c r="AG816" i="1"/>
  <c r="AG885" i="1"/>
  <c r="AG889" i="1"/>
  <c r="G893" i="1"/>
  <c r="AG903" i="1"/>
  <c r="AJ986" i="1"/>
  <c r="AK986" i="1" s="1"/>
  <c r="AG994" i="1"/>
  <c r="AE1002" i="1"/>
  <c r="AJ1007" i="1"/>
  <c r="AK1007" i="1" s="1"/>
  <c r="AG1012" i="1"/>
  <c r="AF1033" i="1"/>
  <c r="AF1092" i="1"/>
  <c r="AE1103" i="1"/>
  <c r="G1125" i="1"/>
  <c r="AF1131" i="1"/>
  <c r="AE1145" i="1"/>
  <c r="AE1152" i="1"/>
  <c r="AF1167" i="1"/>
  <c r="AF1171" i="1"/>
  <c r="AF1205" i="1"/>
  <c r="AJ1208" i="1"/>
  <c r="AK1208" i="1" s="1"/>
  <c r="AE1233" i="1"/>
  <c r="AE1236" i="1"/>
  <c r="AF1243" i="1"/>
  <c r="AE1247" i="1"/>
  <c r="AF1251" i="1"/>
  <c r="AJ1274" i="1"/>
  <c r="AK1274" i="1" s="1"/>
  <c r="AJ1282" i="1"/>
  <c r="AK1282" i="1" s="1"/>
  <c r="G1287" i="1"/>
  <c r="AG1366" i="1"/>
  <c r="AE1443" i="1"/>
  <c r="AG1449" i="1"/>
  <c r="AG1456" i="1"/>
  <c r="G1477" i="1"/>
  <c r="AF1495" i="1"/>
  <c r="AG1500" i="1"/>
  <c r="AE1557" i="1"/>
  <c r="AF1616" i="1"/>
  <c r="AJ1631" i="1"/>
  <c r="AF1642" i="1"/>
  <c r="AG1696" i="1"/>
  <c r="AG1867" i="1"/>
  <c r="AJ1955" i="1"/>
  <c r="AG2089" i="1"/>
  <c r="AF2094" i="1"/>
  <c r="H2147" i="1"/>
  <c r="AE2332" i="1"/>
  <c r="AG2363" i="1"/>
  <c r="AF2371" i="1"/>
  <c r="G2381" i="1"/>
  <c r="AG2393" i="1"/>
  <c r="AG2397" i="1"/>
  <c r="AF2499" i="1"/>
  <c r="AF2509" i="1"/>
  <c r="G2517" i="1"/>
  <c r="AE2528" i="1"/>
  <c r="AF2541" i="1"/>
  <c r="G3113" i="1"/>
  <c r="AG3174" i="1"/>
  <c r="AG3177" i="1"/>
  <c r="AJ3187" i="1"/>
  <c r="AK3187" i="1" s="1"/>
  <c r="AG4355" i="1"/>
  <c r="AG4507" i="1"/>
  <c r="AF4511" i="1"/>
  <c r="AG4523" i="1"/>
  <c r="AF4533" i="1"/>
  <c r="AG4556" i="1"/>
  <c r="AJ4564" i="1"/>
  <c r="AK4564" i="1" s="1"/>
  <c r="AG4571" i="1"/>
  <c r="AF4579" i="1"/>
  <c r="AJ4715" i="1"/>
  <c r="AK4715" i="1" s="1"/>
  <c r="G4725" i="1"/>
  <c r="AG4745" i="1"/>
  <c r="AG5160" i="1"/>
  <c r="AJ5281" i="1"/>
  <c r="AK5281" i="1" s="1"/>
  <c r="AG5289" i="1"/>
  <c r="AE6002" i="1"/>
  <c r="AF6006" i="1"/>
  <c r="AJ2" i="1"/>
  <c r="AK2" i="1" s="1"/>
  <c r="AG9" i="1"/>
  <c r="AJ12" i="1"/>
  <c r="AG26" i="1"/>
  <c r="G29" i="1"/>
  <c r="AJ34" i="1"/>
  <c r="AK34" i="1" s="1"/>
  <c r="AE41" i="1"/>
  <c r="AG51" i="1"/>
  <c r="AG91" i="1"/>
  <c r="AG158" i="1"/>
  <c r="AF171" i="1"/>
  <c r="AG209" i="1"/>
  <c r="AE226" i="1"/>
  <c r="AG250" i="1"/>
  <c r="AE293" i="1"/>
  <c r="AJ315" i="1"/>
  <c r="AK315" i="1" s="1"/>
  <c r="AJ320" i="1"/>
  <c r="AK320" i="1" s="1"/>
  <c r="AG326" i="1"/>
  <c r="AG427" i="1"/>
  <c r="AG432" i="1"/>
  <c r="AE440" i="1"/>
  <c r="AG473" i="1"/>
  <c r="AG478" i="1"/>
  <c r="AF486" i="1"/>
  <c r="AE547" i="1"/>
  <c r="AJ565" i="1"/>
  <c r="G583" i="1"/>
  <c r="G590" i="1"/>
  <c r="AF610" i="1"/>
  <c r="G623" i="1"/>
  <c r="AF654" i="1"/>
  <c r="AG663" i="1"/>
  <c r="AE690" i="1"/>
  <c r="AF694" i="1"/>
  <c r="AG704" i="1"/>
  <c r="G708" i="1"/>
  <c r="AG712" i="1"/>
  <c r="G716" i="1"/>
  <c r="AE720" i="1"/>
  <c r="AG752" i="1"/>
  <c r="AG762" i="1"/>
  <c r="AG772" i="1"/>
  <c r="G780" i="1"/>
  <c r="G832" i="1"/>
  <c r="AG850" i="1"/>
  <c r="AJ858" i="1"/>
  <c r="AG862" i="1"/>
  <c r="AJ875" i="1"/>
  <c r="AK875" i="1" s="1"/>
  <c r="AG961" i="1"/>
  <c r="AF1051" i="1"/>
  <c r="AJ1061" i="1"/>
  <c r="AK1061" i="1" s="1"/>
  <c r="G1138" i="1"/>
  <c r="AJ1156" i="1"/>
  <c r="AE1182" i="1"/>
  <c r="AJ1290" i="1"/>
  <c r="AK1290" i="1" s="1"/>
  <c r="G1295" i="1"/>
  <c r="AE1309" i="1"/>
  <c r="AJ1313" i="1"/>
  <c r="AJ1317" i="1"/>
  <c r="AG1323" i="1"/>
  <c r="AJ1328" i="1"/>
  <c r="AK1328" i="1" s="1"/>
  <c r="G1373" i="1"/>
  <c r="AJ1383" i="1"/>
  <c r="AK1383" i="1" s="1"/>
  <c r="AJ1393" i="1"/>
  <c r="AK1393" i="1" s="1"/>
  <c r="G1398" i="1"/>
  <c r="AG1406" i="1"/>
  <c r="G1419" i="1"/>
  <c r="AE1427" i="1"/>
  <c r="G1431" i="1"/>
  <c r="AJ1435" i="1"/>
  <c r="AJ1440" i="1"/>
  <c r="AK1440" i="1" s="1"/>
  <c r="AG1463" i="1"/>
  <c r="G1469" i="1"/>
  <c r="AF1472" i="1"/>
  <c r="AG1542" i="1"/>
  <c r="G1624" i="1"/>
  <c r="AE1628" i="1"/>
  <c r="AG1635" i="1"/>
  <c r="AG1662" i="1"/>
  <c r="AJ1666" i="1"/>
  <c r="AJ1727" i="1"/>
  <c r="AF1742" i="1"/>
  <c r="AG1793" i="1"/>
  <c r="AG1801" i="1"/>
  <c r="AF1803" i="1"/>
  <c r="AJ1811" i="1"/>
  <c r="AK1811" i="1" s="1"/>
  <c r="AJ1835" i="1"/>
  <c r="AK1835" i="1" s="1"/>
  <c r="AG1841" i="1"/>
  <c r="AG1848" i="1"/>
  <c r="AG1855" i="1"/>
  <c r="AG1888" i="1"/>
  <c r="AJ2066" i="1"/>
  <c r="AK2066" i="1" s="1"/>
  <c r="AF2084" i="1"/>
  <c r="AF2181" i="1"/>
  <c r="AG2185" i="1"/>
  <c r="AF2293" i="1"/>
  <c r="AE2304" i="1"/>
  <c r="AE2312" i="1"/>
  <c r="G2327" i="1"/>
  <c r="AE2358" i="1"/>
  <c r="AJ2885" i="1"/>
  <c r="AK2885" i="1" s="1"/>
  <c r="AG2893" i="1"/>
  <c r="AG2922" i="1"/>
  <c r="AJ2926" i="1"/>
  <c r="AE2957" i="1"/>
  <c r="G3618" i="1"/>
  <c r="AF3864" i="1"/>
  <c r="AE3882" i="1"/>
  <c r="AJ3917" i="1"/>
  <c r="AK3917" i="1" s="1"/>
  <c r="AJ3925" i="1"/>
  <c r="AK3925" i="1" s="1"/>
  <c r="AG4138" i="1"/>
  <c r="AE4191" i="1"/>
  <c r="G4224" i="1"/>
  <c r="AF4502" i="1"/>
  <c r="AJ4692" i="1"/>
  <c r="AF5092" i="1"/>
  <c r="G5105" i="1"/>
  <c r="AE5143" i="1"/>
  <c r="AE5151" i="1"/>
  <c r="G5165" i="1"/>
  <c r="G5173" i="1"/>
  <c r="G5181" i="1"/>
  <c r="G5213" i="1"/>
  <c r="AE5759" i="1"/>
  <c r="AG5777" i="1"/>
  <c r="AG1868" i="1"/>
  <c r="AF1882" i="1"/>
  <c r="AJ1889" i="1"/>
  <c r="AJ1897" i="1"/>
  <c r="AK1897" i="1" s="1"/>
  <c r="AJ1932" i="1"/>
  <c r="AG1959" i="1"/>
  <c r="AE1963" i="1"/>
  <c r="AG1979" i="1"/>
  <c r="AF1990" i="1"/>
  <c r="AE1992" i="1"/>
  <c r="G2026" i="1"/>
  <c r="AE2032" i="1"/>
  <c r="AJ2039" i="1"/>
  <c r="AK2039" i="1" s="1"/>
  <c r="AJ2047" i="1"/>
  <c r="AK2047" i="1" s="1"/>
  <c r="AF2052" i="1"/>
  <c r="AG2057" i="1"/>
  <c r="G2067" i="1"/>
  <c r="G2077" i="1"/>
  <c r="AG2131" i="1"/>
  <c r="AJ2139" i="1"/>
  <c r="AK2139" i="1" s="1"/>
  <c r="G2150" i="1"/>
  <c r="AJ2172" i="1"/>
  <c r="AF2188" i="1"/>
  <c r="AJ2236" i="1"/>
  <c r="AK2236" i="1" s="1"/>
  <c r="AE2244" i="1"/>
  <c r="AF2294" i="1"/>
  <c r="AF2313" i="1"/>
  <c r="AJ2318" i="1"/>
  <c r="AK2318" i="1" s="1"/>
  <c r="AE2336" i="1"/>
  <c r="AJ2338" i="1"/>
  <c r="AK2338" i="1" s="1"/>
  <c r="AJ2366" i="1"/>
  <c r="AK2366" i="1" s="1"/>
  <c r="AJ2374" i="1"/>
  <c r="AK2374" i="1" s="1"/>
  <c r="G2379" i="1"/>
  <c r="G2464" i="1"/>
  <c r="AG2614" i="1"/>
  <c r="G2634" i="1"/>
  <c r="AJ3008" i="1"/>
  <c r="AK3008" i="1" s="1"/>
  <c r="AE3193" i="1"/>
  <c r="AE3492" i="1"/>
  <c r="AF3497" i="1"/>
  <c r="AJ3506" i="1"/>
  <c r="AJ3516" i="1"/>
  <c r="H3651" i="1"/>
  <c r="AJ3655" i="1"/>
  <c r="AJ3659" i="1"/>
  <c r="AG3734" i="1"/>
  <c r="G4017" i="1"/>
  <c r="AG4173" i="1"/>
  <c r="AG4362" i="1"/>
  <c r="G4366" i="1"/>
  <c r="G4688" i="1"/>
  <c r="AJ4707" i="1"/>
  <c r="AK4707" i="1" s="1"/>
  <c r="AG4755" i="1"/>
  <c r="AG4763" i="1"/>
  <c r="AE4787" i="1"/>
  <c r="AF4949" i="1"/>
  <c r="G4992" i="1"/>
  <c r="G5000" i="1"/>
  <c r="AG5005" i="1"/>
  <c r="AJ5069" i="1"/>
  <c r="AK5069" i="1" s="1"/>
  <c r="AG5891" i="1"/>
  <c r="H1741" i="1"/>
  <c r="G1759" i="1"/>
  <c r="AF1805" i="1"/>
  <c r="AF1813" i="1"/>
  <c r="AJ1890" i="1"/>
  <c r="AG1964" i="1"/>
  <c r="AG1973" i="1"/>
  <c r="AJ1980" i="1"/>
  <c r="AG2004" i="1"/>
  <c r="AJ2030" i="1"/>
  <c r="AK2030" i="1" s="1"/>
  <c r="G2037" i="1"/>
  <c r="G2045" i="1"/>
  <c r="AG2065" i="1"/>
  <c r="AJ2070" i="1"/>
  <c r="AK2070" i="1" s="1"/>
  <c r="AJ2075" i="1"/>
  <c r="AK2075" i="1" s="1"/>
  <c r="AJ2148" i="1"/>
  <c r="AK2148" i="1" s="1"/>
  <c r="G2158" i="1"/>
  <c r="AF2164" i="1"/>
  <c r="AF2212" i="1"/>
  <c r="AE2222" i="1"/>
  <c r="AF2242" i="1"/>
  <c r="AF2250" i="1"/>
  <c r="AF2277" i="1"/>
  <c r="AF2282" i="1"/>
  <c r="AJ2354" i="1"/>
  <c r="AK2354" i="1" s="1"/>
  <c r="AE2364" i="1"/>
  <c r="AE2372" i="1"/>
  <c r="AF2377" i="1"/>
  <c r="AF2382" i="1"/>
  <c r="AG2387" i="1"/>
  <c r="AG2411" i="1"/>
  <c r="AF2462" i="1"/>
  <c r="AE2465" i="1"/>
  <c r="AJ2502" i="1"/>
  <c r="AK2502" i="1" s="1"/>
  <c r="AJ2512" i="1"/>
  <c r="AK2512" i="1" s="1"/>
  <c r="AJ2520" i="1"/>
  <c r="AK2520" i="1" s="1"/>
  <c r="AF2534" i="1"/>
  <c r="AJ2538" i="1"/>
  <c r="AJ2555" i="1"/>
  <c r="G2583" i="1"/>
  <c r="G2598" i="1"/>
  <c r="AG2612" i="1"/>
  <c r="AE2632" i="1"/>
  <c r="AF2680" i="1"/>
  <c r="AJ2685" i="1"/>
  <c r="AK2685" i="1" s="1"/>
  <c r="G2690" i="1"/>
  <c r="G2706" i="1"/>
  <c r="G2884" i="1"/>
  <c r="G2892" i="1"/>
  <c r="AE2900" i="1"/>
  <c r="AF2932" i="1"/>
  <c r="AE2936" i="1"/>
  <c r="AF2940" i="1"/>
  <c r="AF2944" i="1"/>
  <c r="AE2948" i="1"/>
  <c r="AJ3141" i="1"/>
  <c r="AJ3366" i="1"/>
  <c r="AJ3372" i="1"/>
  <c r="AG3380" i="1"/>
  <c r="G3384" i="1"/>
  <c r="AG3404" i="1"/>
  <c r="G3562" i="1"/>
  <c r="AG3600" i="1"/>
  <c r="AF3613" i="1"/>
  <c r="AG3762" i="1"/>
  <c r="AJ3804" i="1"/>
  <c r="AJ3940" i="1"/>
  <c r="AK3940" i="1" s="1"/>
  <c r="AE3990" i="1"/>
  <c r="AJ4075" i="1"/>
  <c r="AJ4078" i="1"/>
  <c r="AJ4089" i="1"/>
  <c r="AJ4093" i="1"/>
  <c r="AF4097" i="1"/>
  <c r="AE4249" i="1"/>
  <c r="AE4257" i="1"/>
  <c r="AF4367" i="1"/>
  <c r="AF4371" i="1"/>
  <c r="AG4375" i="1"/>
  <c r="AF4385" i="1"/>
  <c r="G4921" i="1"/>
  <c r="AF4973" i="1"/>
  <c r="G5008" i="1"/>
  <c r="AJ5016" i="1"/>
  <c r="AK5016" i="1" s="1"/>
  <c r="AG5320" i="1"/>
  <c r="AG5338" i="1"/>
  <c r="AG5346" i="1"/>
  <c r="AJ5450" i="1"/>
  <c r="AK5450" i="1" s="1"/>
  <c r="AG5521" i="1"/>
  <c r="G5529" i="1"/>
  <c r="AG5685" i="1"/>
  <c r="AJ5698" i="1"/>
  <c r="AK5698" i="1" s="1"/>
  <c r="AF5756" i="1"/>
  <c r="AE5846" i="1"/>
  <c r="AJ1641" i="1"/>
  <c r="AG1668" i="1"/>
  <c r="AG1697" i="1"/>
  <c r="AG1863" i="1"/>
  <c r="G1880" i="1"/>
  <c r="AJ1898" i="1"/>
  <c r="AK1898" i="1" s="1"/>
  <c r="AG1908" i="1"/>
  <c r="AG1912" i="1"/>
  <c r="AG1933" i="1"/>
  <c r="AG2012" i="1"/>
  <c r="AG2015" i="1"/>
  <c r="AG2027" i="1"/>
  <c r="AG2033" i="1"/>
  <c r="AJ2083" i="1"/>
  <c r="AK2083" i="1" s="1"/>
  <c r="AJ2132" i="1"/>
  <c r="AK2132" i="1" s="1"/>
  <c r="AG2151" i="1"/>
  <c r="AE2168" i="1"/>
  <c r="AE2182" i="1"/>
  <c r="AJ2186" i="1"/>
  <c r="AF2237" i="1"/>
  <c r="AF2245" i="1"/>
  <c r="AJ2263" i="1"/>
  <c r="AK2263" i="1" s="1"/>
  <c r="AJ2271" i="1"/>
  <c r="AK2271" i="1" s="1"/>
  <c r="G2339" i="1"/>
  <c r="AE2344" i="1"/>
  <c r="AF2349" i="1"/>
  <c r="AF2359" i="1"/>
  <c r="G2367" i="1"/>
  <c r="AG2375" i="1"/>
  <c r="AF2469" i="1"/>
  <c r="AE2472" i="1"/>
  <c r="AF2476" i="1"/>
  <c r="AG2480" i="1"/>
  <c r="AJ2564" i="1"/>
  <c r="AK2564" i="1" s="1"/>
  <c r="G2574" i="1"/>
  <c r="AJ2627" i="1"/>
  <c r="AK2627" i="1" s="1"/>
  <c r="G3078" i="1"/>
  <c r="AE3088" i="1"/>
  <c r="AJ3092" i="1"/>
  <c r="AF3100" i="1"/>
  <c r="G3108" i="1"/>
  <c r="AF3121" i="1"/>
  <c r="G3125" i="1"/>
  <c r="AG3128" i="1"/>
  <c r="AG3194" i="1"/>
  <c r="G3202" i="1"/>
  <c r="AE3221" i="1"/>
  <c r="AJ3229" i="1"/>
  <c r="AK3229" i="1" s="1"/>
  <c r="AE3359" i="1"/>
  <c r="AJ3363" i="1"/>
  <c r="AG3375" i="1"/>
  <c r="AG3735" i="1"/>
  <c r="AF3885" i="1"/>
  <c r="G3951" i="1"/>
  <c r="AJ3972" i="1"/>
  <c r="AK3972" i="1" s="1"/>
  <c r="AF4348" i="1"/>
  <c r="AG4836" i="1"/>
  <c r="AF4841" i="1"/>
  <c r="AF4849" i="1"/>
  <c r="AG4895" i="1"/>
  <c r="AG5583" i="1"/>
  <c r="AE5812" i="1"/>
  <c r="AF5839" i="1"/>
  <c r="AE2579" i="1"/>
  <c r="AF2588" i="1"/>
  <c r="G2592" i="1"/>
  <c r="AJ2596" i="1"/>
  <c r="AJ2603" i="1"/>
  <c r="AK2603" i="1" s="1"/>
  <c r="G2608" i="1"/>
  <c r="AG2651" i="1"/>
  <c r="AG2656" i="1"/>
  <c r="AJ2978" i="1"/>
  <c r="AK2978" i="1" s="1"/>
  <c r="AJ2986" i="1"/>
  <c r="AK2986" i="1" s="1"/>
  <c r="AE3001" i="1"/>
  <c r="AF3084" i="1"/>
  <c r="AF3115" i="1"/>
  <c r="G3133" i="1"/>
  <c r="AE3137" i="1"/>
  <c r="AG3385" i="1"/>
  <c r="AF3393" i="1"/>
  <c r="AJ3555" i="1"/>
  <c r="G3559" i="1"/>
  <c r="AJ3563" i="1"/>
  <c r="G3567" i="1"/>
  <c r="G3575" i="1"/>
  <c r="AF3579" i="1"/>
  <c r="AF3629" i="1"/>
  <c r="AF3758" i="1"/>
  <c r="AG3765" i="1"/>
  <c r="AJ3780" i="1"/>
  <c r="AJ3788" i="1"/>
  <c r="AF3931" i="1"/>
  <c r="AJ3949" i="1"/>
  <c r="AK3949" i="1" s="1"/>
  <c r="AG3978" i="1"/>
  <c r="AG3986" i="1"/>
  <c r="AJ4031" i="1"/>
  <c r="AK4031" i="1" s="1"/>
  <c r="AF4051" i="1"/>
  <c r="AJ4057" i="1"/>
  <c r="AF4498" i="1"/>
  <c r="AE4535" i="1"/>
  <c r="AJ4712" i="1"/>
  <c r="AK4712" i="1" s="1"/>
  <c r="G4722" i="1"/>
  <c r="AF4742" i="1"/>
  <c r="AJ4768" i="1"/>
  <c r="AK4768" i="1" s="1"/>
  <c r="AJ4784" i="1"/>
  <c r="AK4784" i="1" s="1"/>
  <c r="AE4792" i="1"/>
  <c r="AJ4800" i="1"/>
  <c r="AK4800" i="1" s="1"/>
  <c r="AJ4808" i="1"/>
  <c r="AK4808" i="1" s="1"/>
  <c r="AE4824" i="1"/>
  <c r="AG4873" i="1"/>
  <c r="AF4886" i="1"/>
  <c r="G4909" i="1"/>
  <c r="AJ4919" i="1"/>
  <c r="AK4919" i="1" s="1"/>
  <c r="AJ5282" i="1"/>
  <c r="AK5282" i="1" s="1"/>
  <c r="AG5290" i="1"/>
  <c r="AG5305" i="1"/>
  <c r="G5313" i="1"/>
  <c r="AG5370" i="1"/>
  <c r="AF5412" i="1"/>
  <c r="G5433" i="1"/>
  <c r="AF5443" i="1"/>
  <c r="AJ5514" i="1"/>
  <c r="AK5514" i="1" s="1"/>
  <c r="AE5522" i="1"/>
  <c r="AJ5538" i="1"/>
  <c r="AK5538" i="1" s="1"/>
  <c r="AF5564" i="1"/>
  <c r="AF5570" i="1"/>
  <c r="AF5786" i="1"/>
  <c r="AJ5804" i="1"/>
  <c r="AK5804" i="1" s="1"/>
  <c r="AJ2744" i="1"/>
  <c r="AK2744" i="1" s="1"/>
  <c r="AE2754" i="1"/>
  <c r="AG2759" i="1"/>
  <c r="G2763" i="1"/>
  <c r="AG2767" i="1"/>
  <c r="AF2805" i="1"/>
  <c r="AJ2808" i="1"/>
  <c r="AK2808" i="1" s="1"/>
  <c r="AF2836" i="1"/>
  <c r="AJ2854" i="1"/>
  <c r="AK2854" i="1" s="1"/>
  <c r="AF2930" i="1"/>
  <c r="G2934" i="1"/>
  <c r="AE2950" i="1"/>
  <c r="AG3007" i="1"/>
  <c r="AF3015" i="1"/>
  <c r="AF3023" i="1"/>
  <c r="AG3028" i="1"/>
  <c r="AE3041" i="1"/>
  <c r="AF3070" i="1"/>
  <c r="AF3082" i="1"/>
  <c r="G3147" i="1"/>
  <c r="AE3168" i="1"/>
  <c r="AE3266" i="1"/>
  <c r="AE3334" i="1"/>
  <c r="AJ3457" i="1"/>
  <c r="AK3457" i="1" s="1"/>
  <c r="AJ3701" i="1"/>
  <c r="AF3705" i="1"/>
  <c r="AF3748" i="1"/>
  <c r="AG3752" i="1"/>
  <c r="AF4079" i="1"/>
  <c r="AF4098" i="1"/>
  <c r="AF4114" i="1"/>
  <c r="AJ4122" i="1"/>
  <c r="AK4122" i="1" s="1"/>
  <c r="G4217" i="1"/>
  <c r="AJ4236" i="1"/>
  <c r="AK4236" i="1" s="1"/>
  <c r="AE4309" i="1"/>
  <c r="AE4313" i="1"/>
  <c r="AG4328" i="1"/>
  <c r="AE4339" i="1"/>
  <c r="AE4342" i="1"/>
  <c r="AJ4398" i="1"/>
  <c r="AK4398" i="1" s="1"/>
  <c r="AJ4496" i="1"/>
  <c r="AK4496" i="1" s="1"/>
  <c r="AJ4522" i="1"/>
  <c r="AK4522" i="1" s="1"/>
  <c r="AJ4869" i="1"/>
  <c r="AK4869" i="1" s="1"/>
  <c r="G4879" i="1"/>
  <c r="AJ4925" i="1"/>
  <c r="AK4925" i="1" s="1"/>
  <c r="AG5054" i="1"/>
  <c r="AE5410" i="1"/>
  <c r="AJ5449" i="1"/>
  <c r="AK5449" i="1" s="1"/>
  <c r="G5470" i="1"/>
  <c r="G5528" i="1"/>
  <c r="AJ5549" i="1"/>
  <c r="AK5549" i="1" s="1"/>
  <c r="AF5744" i="1"/>
  <c r="AG5752" i="1"/>
  <c r="AF6220" i="1"/>
  <c r="AG6235" i="1"/>
  <c r="G6262" i="1"/>
  <c r="AF2697" i="1"/>
  <c r="AF2705" i="1"/>
  <c r="AG2715" i="1"/>
  <c r="AF2726" i="1"/>
  <c r="G2771" i="1"/>
  <c r="G2779" i="1"/>
  <c r="AG2787" i="1"/>
  <c r="AJ2907" i="1"/>
  <c r="AK2907" i="1" s="1"/>
  <c r="AE2958" i="1"/>
  <c r="AE2971" i="1"/>
  <c r="AE2979" i="1"/>
  <c r="AE2987" i="1"/>
  <c r="AJ3010" i="1"/>
  <c r="AK3010" i="1" s="1"/>
  <c r="AE3047" i="1"/>
  <c r="G3051" i="1"/>
  <c r="AF3055" i="1"/>
  <c r="AG3059" i="1"/>
  <c r="AG3204" i="1"/>
  <c r="AJ3210" i="1"/>
  <c r="AK3210" i="1" s="1"/>
  <c r="AJ3223" i="1"/>
  <c r="AK3223" i="1" s="1"/>
  <c r="AJ3231" i="1"/>
  <c r="AK3231" i="1" s="1"/>
  <c r="AF3241" i="1"/>
  <c r="AF3249" i="1"/>
  <c r="AG3254" i="1"/>
  <c r="AE3358" i="1"/>
  <c r="AF3398" i="1"/>
  <c r="G3411" i="1"/>
  <c r="AE3533" i="1"/>
  <c r="G3537" i="1"/>
  <c r="AJ3541" i="1"/>
  <c r="AG3545" i="1"/>
  <c r="AF3670" i="1"/>
  <c r="AE3680" i="1"/>
  <c r="AG3859" i="1"/>
  <c r="AG3890" i="1"/>
  <c r="AG3916" i="1"/>
  <c r="AJ3924" i="1"/>
  <c r="AK3924" i="1" s="1"/>
  <c r="AG3950" i="1"/>
  <c r="AJ3979" i="1"/>
  <c r="AK3979" i="1" s="1"/>
  <c r="AJ4032" i="1"/>
  <c r="AK4032" i="1" s="1"/>
  <c r="AE4037" i="1"/>
  <c r="AJ4042" i="1"/>
  <c r="AK4042" i="1" s="1"/>
  <c r="AF4087" i="1"/>
  <c r="AF4160" i="1"/>
  <c r="AE4291" i="1"/>
  <c r="AF4334" i="1"/>
  <c r="AE4463" i="1"/>
  <c r="G4636" i="1"/>
  <c r="G4646" i="1"/>
  <c r="AG4654" i="1"/>
  <c r="AE4668" i="1"/>
  <c r="AE4675" i="1"/>
  <c r="AE4683" i="1"/>
  <c r="AG4694" i="1"/>
  <c r="G4698" i="1"/>
  <c r="AE4943" i="1"/>
  <c r="G5275" i="1"/>
  <c r="G5283" i="1"/>
  <c r="AJ5291" i="1"/>
  <c r="AK5291" i="1" s="1"/>
  <c r="AG5296" i="1"/>
  <c r="AF5314" i="1"/>
  <c r="AF5340" i="1"/>
  <c r="AJ5539" i="1"/>
  <c r="AK5539" i="1" s="1"/>
  <c r="AE5615" i="1"/>
  <c r="AG5128" i="1"/>
  <c r="AG1641" i="1"/>
  <c r="AG2555" i="1"/>
  <c r="AG2471" i="1"/>
  <c r="AG313" i="1"/>
  <c r="G2950" i="1"/>
  <c r="AJ3364" i="1"/>
  <c r="AJ2191" i="1"/>
  <c r="AF4981" i="1"/>
  <c r="AF2095" i="1"/>
  <c r="G5353" i="1"/>
  <c r="G5022" i="1"/>
  <c r="G1228" i="1"/>
  <c r="AJ4982" i="1"/>
  <c r="AK4982" i="1" s="1"/>
  <c r="AJ2618" i="1"/>
  <c r="AK2618" i="1" s="1"/>
  <c r="AE4131" i="1"/>
  <c r="AE4982" i="1"/>
  <c r="AE518" i="1"/>
  <c r="G5242" i="1"/>
  <c r="G5044" i="1"/>
  <c r="AJ4866" i="1"/>
  <c r="AK4866" i="1" s="1"/>
  <c r="AJ5054" i="1"/>
  <c r="AK5054" i="1" s="1"/>
  <c r="AJ3996" i="1"/>
  <c r="AK3996" i="1" s="1"/>
  <c r="AJ300" i="1"/>
  <c r="AK300" i="1" s="1"/>
  <c r="AG4320" i="1"/>
  <c r="AG4300" i="1"/>
  <c r="AF3145" i="1"/>
  <c r="AF659" i="1"/>
  <c r="AJ3145" i="1"/>
  <c r="AJ5329" i="1"/>
  <c r="AK5329" i="1" s="1"/>
  <c r="AJ5322" i="1"/>
  <c r="AK5322" i="1" s="1"/>
  <c r="AJ279" i="1"/>
  <c r="AE1667" i="1"/>
  <c r="AE919" i="1"/>
  <c r="AG1193" i="1"/>
  <c r="AG1648" i="1"/>
  <c r="AF5639" i="1"/>
  <c r="AF4702" i="1"/>
  <c r="AF4350" i="1"/>
  <c r="AF253" i="1"/>
  <c r="G4301" i="1"/>
  <c r="G5855" i="1"/>
  <c r="G4354" i="1"/>
  <c r="G927" i="1"/>
  <c r="AJ5005" i="1"/>
  <c r="AK5005" i="1" s="1"/>
  <c r="AJ3585" i="1"/>
  <c r="AJ2595" i="1"/>
  <c r="AG5941" i="1"/>
  <c r="AG1502" i="1"/>
  <c r="AE6020" i="1"/>
  <c r="AE5769" i="1"/>
  <c r="AE4514" i="1"/>
  <c r="AF4435" i="1"/>
  <c r="AF207" i="1"/>
  <c r="AE4072" i="1"/>
  <c r="AE694" i="1"/>
  <c r="AF6212" i="1"/>
  <c r="AF4342" i="1"/>
  <c r="AG3330" i="1"/>
  <c r="AG1298" i="1"/>
  <c r="AE1950" i="1"/>
  <c r="AE3330" i="1"/>
  <c r="AG3497" i="1"/>
  <c r="AG4141" i="1"/>
  <c r="AG2239" i="1"/>
  <c r="AE6222" i="1"/>
  <c r="AE2005" i="1"/>
  <c r="G1065" i="1"/>
  <c r="G622" i="1"/>
  <c r="AJ4533" i="1"/>
  <c r="AK4533" i="1" s="1"/>
  <c r="AJ1287" i="1"/>
  <c r="AK1287" i="1" s="1"/>
  <c r="AE3247" i="1"/>
  <c r="AE4709" i="1"/>
  <c r="AG5666" i="1"/>
  <c r="AG4971" i="1"/>
  <c r="AG4949" i="1"/>
  <c r="AG2134" i="1"/>
  <c r="AG111" i="1"/>
  <c r="AG3660" i="1"/>
  <c r="AG5367" i="1"/>
  <c r="AG5108" i="1"/>
  <c r="AF3796" i="1"/>
  <c r="AF5367" i="1"/>
  <c r="AF3628" i="1"/>
  <c r="AF4480" i="1"/>
  <c r="AF540" i="1"/>
  <c r="G3788" i="1"/>
  <c r="G3632" i="1"/>
  <c r="G5367" i="1"/>
  <c r="AJ4909" i="1"/>
  <c r="AK4909" i="1" s="1"/>
  <c r="AJ3786" i="1"/>
  <c r="AE5722" i="1"/>
  <c r="AE3887" i="1"/>
  <c r="AE1034" i="1"/>
  <c r="AG4323" i="1"/>
  <c r="AG3617" i="1"/>
  <c r="G4833" i="1"/>
  <c r="G4129" i="1"/>
  <c r="G1230" i="1"/>
  <c r="AG4087" i="1"/>
  <c r="AG3142" i="1"/>
  <c r="G3144" i="1"/>
  <c r="G6210" i="1"/>
  <c r="AJ3143" i="1"/>
  <c r="AJ3907" i="1"/>
  <c r="AE5274" i="1"/>
  <c r="AE3142" i="1"/>
  <c r="G5525" i="1"/>
  <c r="G1984" i="1"/>
  <c r="AE5065" i="1"/>
  <c r="AE5653" i="1"/>
  <c r="AE4248" i="1"/>
  <c r="AE1595" i="1"/>
  <c r="AG4510" i="1"/>
  <c r="AG5374" i="1"/>
  <c r="AG4961" i="1"/>
  <c r="AG3853" i="1"/>
  <c r="AG1889" i="1"/>
  <c r="AF4370" i="1"/>
  <c r="AF5837" i="1"/>
  <c r="AF2556" i="1"/>
  <c r="G6213" i="1"/>
  <c r="G1730" i="1"/>
  <c r="G1932" i="1"/>
  <c r="AE5443" i="1"/>
  <c r="AE4293" i="1"/>
  <c r="AE5690" i="1"/>
  <c r="AE3578" i="1"/>
  <c r="AE3849" i="1"/>
  <c r="AE3591" i="1"/>
  <c r="AE2480" i="1"/>
  <c r="G6014" i="1"/>
  <c r="G3268" i="1"/>
  <c r="AG5459" i="1"/>
  <c r="AG5943" i="1"/>
  <c r="AG3315" i="1"/>
  <c r="AG2289" i="1"/>
  <c r="AE1049" i="1"/>
  <c r="AE610" i="1"/>
  <c r="AE624" i="1"/>
  <c r="G3325" i="1"/>
  <c r="G197" i="1"/>
  <c r="AG1386" i="1"/>
  <c r="AG1209" i="1"/>
  <c r="G6234" i="1"/>
  <c r="G3179" i="1"/>
  <c r="G1385" i="1"/>
  <c r="AG2336" i="1"/>
  <c r="AG5806" i="1"/>
  <c r="AG454" i="1"/>
  <c r="AG203" i="1"/>
  <c r="AG58" i="1"/>
  <c r="AF4925" i="1"/>
  <c r="AF5104" i="1"/>
  <c r="AF965" i="1"/>
  <c r="G5670" i="1"/>
  <c r="G5589" i="1"/>
  <c r="G4227" i="1"/>
  <c r="G3925" i="1"/>
  <c r="G1388" i="1"/>
  <c r="AJ4830" i="1"/>
  <c r="AK4830" i="1" s="1"/>
  <c r="AJ3309" i="1"/>
  <c r="AK3309" i="1" s="1"/>
  <c r="AJ4138" i="1"/>
  <c r="AK4138" i="1" s="1"/>
  <c r="AJ2018" i="1"/>
  <c r="AK2018" i="1" s="1"/>
  <c r="AE4015" i="1"/>
  <c r="AE4830" i="1"/>
  <c r="AE780" i="1"/>
  <c r="G4529" i="1"/>
  <c r="G3381" i="1"/>
  <c r="AJ1719" i="1"/>
  <c r="AJ2019" i="1"/>
  <c r="AK2019" i="1" s="1"/>
  <c r="AJ1587" i="1"/>
  <c r="AK1587" i="1" s="1"/>
  <c r="AE2686" i="1"/>
  <c r="AE193" i="1"/>
  <c r="AF5887" i="1"/>
  <c r="AF3443" i="1"/>
  <c r="AF1612" i="1"/>
  <c r="G6226" i="1"/>
  <c r="G2155" i="1"/>
  <c r="G3356" i="1"/>
  <c r="G3059" i="1"/>
  <c r="G326" i="1"/>
  <c r="AJ3059" i="1"/>
  <c r="AJ3356" i="1"/>
  <c r="AJ3883" i="1"/>
  <c r="AG4459" i="1"/>
  <c r="AG3526" i="1"/>
  <c r="AJ2463" i="1"/>
  <c r="AJ3526" i="1"/>
  <c r="AJ93" i="1"/>
  <c r="AE5570" i="1"/>
  <c r="AE2276" i="1"/>
  <c r="AG1890" i="1"/>
  <c r="AG1725" i="1"/>
  <c r="AF5891" i="1"/>
  <c r="AF4217" i="1"/>
  <c r="G5461" i="1"/>
  <c r="G3625" i="1"/>
  <c r="G6030" i="1"/>
  <c r="G3989" i="1"/>
  <c r="AE2968" i="1"/>
  <c r="AE6030" i="1"/>
  <c r="AE4335" i="1"/>
  <c r="AG2909" i="1"/>
  <c r="AG1418" i="1"/>
  <c r="AF1817" i="1"/>
  <c r="AF1590" i="1"/>
  <c r="AG5760" i="1"/>
  <c r="AG2013" i="1"/>
  <c r="AF5192" i="1"/>
  <c r="AF3407" i="1"/>
  <c r="G4551" i="1"/>
  <c r="G3407" i="1"/>
  <c r="AE1693" i="1"/>
  <c r="AE1578" i="1"/>
  <c r="AE206" i="1"/>
  <c r="AG2499" i="1"/>
  <c r="AG5494" i="1"/>
  <c r="AG3721" i="1"/>
  <c r="AG2379" i="1"/>
  <c r="AF5159" i="1"/>
  <c r="AF5495" i="1"/>
  <c r="AF4550" i="1"/>
  <c r="AF490" i="1"/>
  <c r="G5159" i="1"/>
  <c r="G2499" i="1"/>
  <c r="AJ3901" i="1"/>
  <c r="AK3901" i="1" s="1"/>
  <c r="AJ2503" i="1"/>
  <c r="AK2503" i="1" s="1"/>
  <c r="AE1357" i="1"/>
  <c r="AE3859" i="1"/>
  <c r="AE6041" i="1"/>
  <c r="G2075" i="1"/>
  <c r="G244" i="1"/>
  <c r="AE5739" i="1"/>
  <c r="AE3428" i="1"/>
  <c r="AG5816" i="1"/>
  <c r="AG4505" i="1"/>
  <c r="G1054" i="1"/>
  <c r="G324" i="1"/>
  <c r="AE950" i="1"/>
  <c r="AE2088" i="1"/>
  <c r="G5463" i="1"/>
  <c r="G4028" i="1"/>
  <c r="AG5988" i="1"/>
  <c r="AG1797" i="1"/>
  <c r="AG867" i="1"/>
  <c r="AF3967" i="1"/>
  <c r="AF2326" i="1"/>
  <c r="AF5820" i="1"/>
  <c r="AF136" i="1"/>
  <c r="AJ1021" i="1"/>
  <c r="AK1021" i="1" s="1"/>
  <c r="AJ121" i="1"/>
  <c r="AK121" i="1" s="1"/>
  <c r="G6017" i="1"/>
  <c r="G3972" i="1"/>
  <c r="G1010" i="1"/>
  <c r="G980" i="1"/>
  <c r="G1046" i="1"/>
  <c r="AJ4615" i="1"/>
  <c r="AK4615" i="1" s="1"/>
  <c r="AJ5160" i="1"/>
  <c r="AK5160" i="1" s="1"/>
  <c r="AJ1554" i="1"/>
  <c r="AK1554" i="1" s="1"/>
  <c r="AJ522" i="1"/>
  <c r="AK522" i="1" s="1"/>
  <c r="AE5537" i="1"/>
  <c r="AE908" i="1"/>
  <c r="G1255" i="1"/>
  <c r="G158" i="1"/>
  <c r="AE2482" i="1"/>
  <c r="AE3532" i="1"/>
  <c r="AG5410" i="1"/>
  <c r="AG3265" i="1"/>
  <c r="G2559" i="1"/>
  <c r="G5614" i="1"/>
  <c r="G906" i="1"/>
  <c r="AJ5614" i="1"/>
  <c r="AK5614" i="1" s="1"/>
  <c r="AJ2128" i="1"/>
  <c r="AK2128" i="1" s="1"/>
  <c r="AF5911" i="1"/>
  <c r="AF975" i="1"/>
  <c r="AF6027" i="1"/>
  <c r="AE6027" i="1"/>
  <c r="AE4516" i="1"/>
  <c r="AE3194" i="1"/>
  <c r="AF4100" i="1"/>
  <c r="AF261" i="1"/>
  <c r="AJ2868" i="1"/>
  <c r="AK2868" i="1" s="1"/>
  <c r="AJ1564" i="1"/>
  <c r="AK1564" i="1" s="1"/>
  <c r="AG3358" i="1"/>
  <c r="AG1199" i="1"/>
  <c r="AG2910" i="1"/>
  <c r="AG2269" i="1"/>
  <c r="AG1818" i="1"/>
  <c r="AE5194" i="1"/>
  <c r="AE5099" i="1"/>
  <c r="G4403" i="1"/>
  <c r="G5299" i="1"/>
  <c r="G524" i="1"/>
  <c r="AG4157" i="1"/>
  <c r="AG4975" i="1"/>
  <c r="AG3499" i="1"/>
  <c r="AG4330" i="1"/>
  <c r="AF5826" i="1"/>
  <c r="AF218" i="1"/>
  <c r="AJ5347" i="1"/>
  <c r="AK5347" i="1" s="1"/>
  <c r="AJ3824" i="1"/>
  <c r="AF3973" i="1"/>
  <c r="AF6223" i="1"/>
  <c r="AF1853" i="1"/>
  <c r="AF4914" i="1"/>
  <c r="AF1363" i="1"/>
  <c r="AJ5482" i="1"/>
  <c r="AK5482" i="1" s="1"/>
  <c r="AJ3481" i="1"/>
  <c r="AK3481" i="1" s="1"/>
  <c r="AF2464" i="1"/>
  <c r="AF1935" i="1"/>
  <c r="G516" i="1"/>
  <c r="G1070" i="1"/>
  <c r="AG4708" i="1"/>
  <c r="AG4234" i="1"/>
  <c r="AG2231" i="1"/>
  <c r="AG2222" i="1"/>
  <c r="G5429" i="1"/>
  <c r="G5509" i="1"/>
  <c r="AJ5510" i="1"/>
  <c r="AK5510" i="1" s="1"/>
  <c r="AJ3336" i="1"/>
  <c r="AK3336" i="1" s="1"/>
  <c r="G4604" i="1"/>
  <c r="G3331" i="1"/>
  <c r="AJ4183" i="1"/>
  <c r="AK4183" i="1" s="1"/>
  <c r="AJ4604" i="1"/>
  <c r="AK4604" i="1" s="1"/>
  <c r="AE53" i="6"/>
  <c r="AG3524" i="1"/>
  <c r="AH53" i="6"/>
  <c r="AI53" i="6" s="1"/>
  <c r="AC53" i="6"/>
  <c r="AE5931" i="1"/>
  <c r="AE1171" i="1"/>
  <c r="AJ3645" i="1"/>
  <c r="AJ5210" i="1"/>
  <c r="AK5210" i="1" s="1"/>
  <c r="AJ1153" i="1"/>
  <c r="H4835" i="1"/>
  <c r="H1142" i="1"/>
  <c r="AE2462" i="1"/>
  <c r="AE1741" i="1"/>
  <c r="AE5794" i="1"/>
  <c r="AE3940" i="1"/>
  <c r="AF3746" i="1"/>
  <c r="AF4452" i="1"/>
  <c r="AF4454" i="1"/>
  <c r="AE3656" i="1"/>
  <c r="AE1727" i="1"/>
  <c r="AF22" i="1"/>
  <c r="AF38" i="1"/>
  <c r="AF46" i="1"/>
  <c r="AE56" i="1"/>
  <c r="AJ63" i="1"/>
  <c r="AK63" i="1" s="1"/>
  <c r="AG127" i="1"/>
  <c r="G143" i="1"/>
  <c r="AJ175" i="1"/>
  <c r="AK175" i="1" s="1"/>
  <c r="AJ199" i="1"/>
  <c r="AK199" i="1" s="1"/>
  <c r="AE215" i="1"/>
  <c r="AJ222" i="1"/>
  <c r="AK222" i="1" s="1"/>
  <c r="AG231" i="1"/>
  <c r="AJ239" i="1"/>
  <c r="AK239" i="1" s="1"/>
  <c r="AG274" i="1"/>
  <c r="AG278" i="1"/>
  <c r="AG289" i="1"/>
  <c r="AG332" i="1"/>
  <c r="AG337" i="1"/>
  <c r="AG345" i="1"/>
  <c r="AF384" i="1"/>
  <c r="AG389" i="1"/>
  <c r="AE392" i="1"/>
  <c r="AJ397" i="1"/>
  <c r="AK397" i="1" s="1"/>
  <c r="AE402" i="1"/>
  <c r="AF410" i="1"/>
  <c r="H420" i="1"/>
  <c r="AJ429" i="1"/>
  <c r="AK429" i="1" s="1"/>
  <c r="AF445" i="1"/>
  <c r="AF462" i="1"/>
  <c r="AF470" i="1"/>
  <c r="AE480" i="1"/>
  <c r="AF510" i="1"/>
  <c r="AE543" i="1"/>
  <c r="G593" i="1"/>
  <c r="AE617" i="1"/>
  <c r="G628" i="1"/>
  <c r="AF655" i="1"/>
  <c r="G661" i="1"/>
  <c r="AG664" i="1"/>
  <c r="AJ697" i="1"/>
  <c r="AE724" i="1"/>
  <c r="G727" i="1"/>
  <c r="AE738" i="1"/>
  <c r="AJ742" i="1"/>
  <c r="AJ749" i="1"/>
  <c r="G756" i="1"/>
  <c r="AF759" i="1"/>
  <c r="AG799" i="1"/>
  <c r="G824" i="1"/>
  <c r="AG834" i="1"/>
  <c r="AG839" i="1"/>
  <c r="AF877" i="1"/>
  <c r="G900" i="1"/>
  <c r="AE912" i="1"/>
  <c r="AJ952" i="1"/>
  <c r="AK952" i="1" s="1"/>
  <c r="AF960" i="1"/>
  <c r="AJ967" i="1"/>
  <c r="AK967" i="1" s="1"/>
  <c r="AF984" i="1"/>
  <c r="AJ989" i="1"/>
  <c r="AK989" i="1" s="1"/>
  <c r="AJ1010" i="1"/>
  <c r="AK1010" i="1" s="1"/>
  <c r="AJ1017" i="1"/>
  <c r="AK1017" i="1" s="1"/>
  <c r="AE1029" i="1"/>
  <c r="AG1041" i="1"/>
  <c r="AG1048" i="1"/>
  <c r="AF1091" i="1"/>
  <c r="AG1172" i="1"/>
  <c r="AF1189" i="1"/>
  <c r="AJ1195" i="1"/>
  <c r="AJ1216" i="1"/>
  <c r="AK1216" i="1" s="1"/>
  <c r="G1254" i="1"/>
  <c r="AJ1265" i="1"/>
  <c r="AE1294" i="1"/>
  <c r="AG1352" i="1"/>
  <c r="AG1379" i="1"/>
  <c r="AE1413" i="1"/>
  <c r="AG1518" i="1"/>
  <c r="AG1523" i="1"/>
  <c r="AG1544" i="1"/>
  <c r="AJ1572" i="1"/>
  <c r="AK1572" i="1" s="1"/>
  <c r="AE1601" i="1"/>
  <c r="AE1608" i="1"/>
  <c r="AG1651" i="1"/>
  <c r="AG1660" i="1"/>
  <c r="AG1719" i="1"/>
  <c r="AG1722" i="1"/>
  <c r="G1755" i="1"/>
  <c r="AF1758" i="1"/>
  <c r="AF1789" i="1"/>
  <c r="AF1797" i="1"/>
  <c r="G1836" i="1"/>
  <c r="AG1856" i="1"/>
  <c r="AJ1865" i="1"/>
  <c r="AG1871" i="1"/>
  <c r="AE1875" i="1"/>
  <c r="AE1894" i="1"/>
  <c r="AG1899" i="1"/>
  <c r="AE1904" i="1"/>
  <c r="AG1917" i="1"/>
  <c r="AF1927" i="1"/>
  <c r="AJ1934" i="1"/>
  <c r="AJ2020" i="1"/>
  <c r="AJ2050" i="1"/>
  <c r="AK2050" i="1" s="1"/>
  <c r="AJ2055" i="1"/>
  <c r="AK2055" i="1" s="1"/>
  <c r="AF2060" i="1"/>
  <c r="G2085" i="1"/>
  <c r="AE2092" i="1"/>
  <c r="AG2104" i="1"/>
  <c r="AG2106" i="1"/>
  <c r="G2126" i="1"/>
  <c r="AJ2133" i="1"/>
  <c r="AK2133" i="1" s="1"/>
  <c r="G2173" i="1"/>
  <c r="AJ2201" i="1"/>
  <c r="AK2201" i="1" s="1"/>
  <c r="G2207" i="1"/>
  <c r="AJ2217" i="1"/>
  <c r="AK2217" i="1" s="1"/>
  <c r="AJ2239" i="1"/>
  <c r="AK2239" i="1" s="1"/>
  <c r="AE2273" i="1"/>
  <c r="AE2284" i="1"/>
  <c r="AE2299" i="1"/>
  <c r="AE2320" i="1"/>
  <c r="AE2340" i="1"/>
  <c r="AF2345" i="1"/>
  <c r="AG2355" i="1"/>
  <c r="AE2360" i="1"/>
  <c r="AJ2368" i="1"/>
  <c r="AK2368" i="1" s="1"/>
  <c r="AJ2376" i="1"/>
  <c r="AK2376" i="1" s="1"/>
  <c r="AE2389" i="1"/>
  <c r="AG2400" i="1"/>
  <c r="AE2409" i="1"/>
  <c r="AF2413" i="1"/>
  <c r="AG2416" i="1"/>
  <c r="AF2429" i="1"/>
  <c r="AF2456" i="1"/>
  <c r="AG2460" i="1"/>
  <c r="AE2495" i="1"/>
  <c r="AF2513" i="1"/>
  <c r="AF2521" i="1"/>
  <c r="AJ2532" i="1"/>
  <c r="AK2532" i="1" s="1"/>
  <c r="AG2543" i="1"/>
  <c r="AJ2599" i="1"/>
  <c r="AF2610" i="1"/>
  <c r="AE2623" i="1"/>
  <c r="AF2637" i="1"/>
  <c r="AG2667" i="1"/>
  <c r="AF2816" i="1"/>
  <c r="AJ2847" i="1"/>
  <c r="AK2847" i="1" s="1"/>
  <c r="AE2865" i="1"/>
  <c r="AE2873" i="1"/>
  <c r="AE2881" i="1"/>
  <c r="AJ2894" i="1"/>
  <c r="AK2894" i="1" s="1"/>
  <c r="AF2902" i="1"/>
  <c r="G2910" i="1"/>
  <c r="AF3071" i="1"/>
  <c r="AJ3076" i="1"/>
  <c r="AK3076" i="1" s="1"/>
  <c r="AF3101" i="1"/>
  <c r="G3105" i="1"/>
  <c r="AG3109" i="1"/>
  <c r="AG3158" i="1"/>
  <c r="AG3276" i="1"/>
  <c r="AG3300" i="1"/>
  <c r="AF3305" i="1"/>
  <c r="AJ3338" i="1"/>
  <c r="AK3338" i="1" s="1"/>
  <c r="AG3356" i="1"/>
  <c r="AG3367" i="1"/>
  <c r="AJ3378" i="1"/>
  <c r="AF3381" i="1"/>
  <c r="AE3466" i="1"/>
  <c r="AJ3510" i="1"/>
  <c r="AK3510" i="1" s="1"/>
  <c r="AF3524" i="1"/>
  <c r="AE3530" i="1"/>
  <c r="AF3597" i="1"/>
  <c r="G3602" i="1"/>
  <c r="AF3615" i="1"/>
  <c r="AG3623" i="1"/>
  <c r="AJ3635" i="1"/>
  <c r="AJ3639" i="1"/>
  <c r="AJ3643" i="1"/>
  <c r="G3683" i="1"/>
  <c r="AE3749" i="1"/>
  <c r="AJ3756" i="1"/>
  <c r="AE3759" i="1"/>
  <c r="AG3763" i="1"/>
  <c r="AJ3828" i="1"/>
  <c r="AE3894" i="1"/>
  <c r="AE3907" i="1"/>
  <c r="AF3959" i="1"/>
  <c r="AG3967" i="1"/>
  <c r="AG3975" i="1"/>
  <c r="AG3983" i="1"/>
  <c r="AF4196" i="1"/>
  <c r="AF4204" i="1"/>
  <c r="AF4229" i="1"/>
  <c r="AE4242" i="1"/>
  <c r="AG4255" i="1"/>
  <c r="AG4263" i="1"/>
  <c r="AF4269" i="1"/>
  <c r="AF4297" i="1"/>
  <c r="G4405" i="1"/>
  <c r="AG4413" i="1"/>
  <c r="AG4418" i="1"/>
  <c r="AF4426" i="1"/>
  <c r="AE4500" i="1"/>
  <c r="AJ4505" i="1"/>
  <c r="AK4505" i="1" s="1"/>
  <c r="AJ4728" i="1"/>
  <c r="AK4728" i="1" s="1"/>
  <c r="AE4738" i="1"/>
  <c r="AJ4756" i="1"/>
  <c r="AK4756" i="1" s="1"/>
  <c r="AF4809" i="1"/>
  <c r="AF4817" i="1"/>
  <c r="AE4843" i="1"/>
  <c r="AE4856" i="1"/>
  <c r="AJ4861" i="1"/>
  <c r="AK4861" i="1" s="1"/>
  <c r="AG4982" i="1"/>
  <c r="AG5219" i="1"/>
  <c r="AJ5237" i="1"/>
  <c r="AK5237" i="1" s="1"/>
  <c r="AG5245" i="1"/>
  <c r="AG5362" i="1"/>
  <c r="AG5593" i="1"/>
  <c r="AF5598" i="1"/>
  <c r="AE5642" i="1"/>
  <c r="AE5650" i="1"/>
  <c r="AE5740" i="1"/>
  <c r="AE5969" i="1"/>
  <c r="G5989" i="1"/>
  <c r="AF6016" i="1"/>
  <c r="AG6031" i="1"/>
  <c r="AF64" i="1"/>
  <c r="AF70" i="1"/>
  <c r="AJ76" i="1"/>
  <c r="AF99" i="1"/>
  <c r="AJ102" i="1"/>
  <c r="AG112" i="1"/>
  <c r="AF115" i="1"/>
  <c r="AG128" i="1"/>
  <c r="AF152" i="1"/>
  <c r="AE156" i="1"/>
  <c r="AJ169" i="1"/>
  <c r="AK169" i="1" s="1"/>
  <c r="AJ176" i="1"/>
  <c r="AK176" i="1" s="1"/>
  <c r="AG181" i="1"/>
  <c r="AG200" i="1"/>
  <c r="AJ204" i="1"/>
  <c r="AK204" i="1" s="1"/>
  <c r="AG240" i="1"/>
  <c r="AE245" i="1"/>
  <c r="AE251" i="1"/>
  <c r="AG258" i="1"/>
  <c r="AE283" i="1"/>
  <c r="AE304" i="1"/>
  <c r="AG314" i="1"/>
  <c r="AJ319" i="1"/>
  <c r="AK319" i="1" s="1"/>
  <c r="AG333" i="1"/>
  <c r="AE338" i="1"/>
  <c r="AF351" i="1"/>
  <c r="AJ359" i="1"/>
  <c r="AK359" i="1" s="1"/>
  <c r="AG366" i="1"/>
  <c r="AE370" i="1"/>
  <c r="AG374" i="1"/>
  <c r="AG376" i="1"/>
  <c r="AF380" i="1"/>
  <c r="AE385" i="1"/>
  <c r="AG393" i="1"/>
  <c r="AF398" i="1"/>
  <c r="AG403" i="1"/>
  <c r="AF430" i="1"/>
  <c r="AF438" i="1"/>
  <c r="AF446" i="1"/>
  <c r="AJ463" i="1"/>
  <c r="AK463" i="1" s="1"/>
  <c r="AG481" i="1"/>
  <c r="AF491" i="1"/>
  <c r="G501" i="1"/>
  <c r="G511" i="1"/>
  <c r="AG523" i="1"/>
  <c r="AJ532" i="1"/>
  <c r="AJ573" i="1"/>
  <c r="AG580" i="1"/>
  <c r="AJ598" i="1"/>
  <c r="AE601" i="1"/>
  <c r="AJ605" i="1"/>
  <c r="AG644" i="1"/>
  <c r="AF673" i="1"/>
  <c r="AG695" i="1"/>
  <c r="AE706" i="1"/>
  <c r="AJ710" i="1"/>
  <c r="AE714" i="1"/>
  <c r="AE718" i="1"/>
  <c r="AG747" i="1"/>
  <c r="G750" i="1"/>
  <c r="AE754" i="1"/>
  <c r="AJ757" i="1"/>
  <c r="AJ764" i="1"/>
  <c r="G770" i="1"/>
  <c r="G820" i="1"/>
  <c r="AJ825" i="1"/>
  <c r="AK825" i="1" s="1"/>
  <c r="AJ840" i="1"/>
  <c r="AK840" i="1" s="1"/>
  <c r="AG851" i="1"/>
  <c r="AE855" i="1"/>
  <c r="AG859" i="1"/>
  <c r="AG866" i="1"/>
  <c r="AE868" i="1"/>
  <c r="G886" i="1"/>
  <c r="AG901" i="1"/>
  <c r="AF913" i="1"/>
  <c r="AE917" i="1"/>
  <c r="AE953" i="1"/>
  <c r="G963" i="1"/>
  <c r="AJ968" i="1"/>
  <c r="AK968" i="1" s="1"/>
  <c r="AG985" i="1"/>
  <c r="AJ998" i="1"/>
  <c r="AK998" i="1" s="1"/>
  <c r="G1003" i="1"/>
  <c r="AG1054" i="1"/>
  <c r="AF1069" i="1"/>
  <c r="AF1073" i="1"/>
  <c r="AE1081" i="1"/>
  <c r="AG1085" i="1"/>
  <c r="G1089" i="1"/>
  <c r="AJ1114" i="1"/>
  <c r="AJ1119" i="1"/>
  <c r="G1122" i="1"/>
  <c r="AG1134" i="1"/>
  <c r="AJ1148" i="1"/>
  <c r="AG1166" i="1"/>
  <c r="G1170" i="1"/>
  <c r="AF1181" i="1"/>
  <c r="G1184" i="1"/>
  <c r="AJ1187" i="1"/>
  <c r="G1200" i="1"/>
  <c r="AJ1203" i="1"/>
  <c r="AE1217" i="1"/>
  <c r="AE1248" i="1"/>
  <c r="AE1252" i="1"/>
  <c r="AF1259" i="1"/>
  <c r="AE1263" i="1"/>
  <c r="AG1266" i="1"/>
  <c r="AJ1269" i="1"/>
  <c r="AK1269" i="1" s="1"/>
  <c r="AJ1277" i="1"/>
  <c r="AK1277" i="1" s="1"/>
  <c r="AJ1285" i="1"/>
  <c r="AK1285" i="1" s="1"/>
  <c r="AJ1305" i="1"/>
  <c r="AK1305" i="1" s="1"/>
  <c r="AF1335" i="1"/>
  <c r="AG1343" i="1"/>
  <c r="AF1353" i="1"/>
  <c r="G1363" i="1"/>
  <c r="AE1382" i="1"/>
  <c r="AF1519" i="1"/>
  <c r="AG1550" i="1"/>
  <c r="AG1560" i="1"/>
  <c r="AG1565" i="1"/>
  <c r="AG1573" i="1"/>
  <c r="AF1588" i="1"/>
  <c r="AJ1597" i="1"/>
  <c r="AK1597" i="1" s="1"/>
  <c r="AG1602" i="1"/>
  <c r="AG1609" i="1"/>
  <c r="AJ1617" i="1"/>
  <c r="AF1646" i="1"/>
  <c r="AJ1675" i="1"/>
  <c r="AE1679" i="1"/>
  <c r="AG1687" i="1"/>
  <c r="AG1692" i="1"/>
  <c r="AG1730" i="1"/>
  <c r="G1763" i="1"/>
  <c r="AG1767" i="1"/>
  <c r="AJ1775" i="1"/>
  <c r="AK1775" i="1" s="1"/>
  <c r="AG1785" i="1"/>
  <c r="AE1808" i="1"/>
  <c r="G1816" i="1"/>
  <c r="AE1911" i="1"/>
  <c r="AF1918" i="1"/>
  <c r="AF1949" i="1"/>
  <c r="AG2043" i="1"/>
  <c r="G2061" i="1"/>
  <c r="AG2073" i="1"/>
  <c r="AG2081" i="1"/>
  <c r="AG2093" i="1"/>
  <c r="AE2100" i="1"/>
  <c r="G2107" i="1"/>
  <c r="AJ2134" i="1"/>
  <c r="AK2134" i="1" s="1"/>
  <c r="G2163" i="1"/>
  <c r="G2169" i="1"/>
  <c r="AJ2174" i="1"/>
  <c r="AG2180" i="1"/>
  <c r="G2184" i="1"/>
  <c r="AG2194" i="1"/>
  <c r="AJ2197" i="1"/>
  <c r="AJ2202" i="1"/>
  <c r="AK2202" i="1" s="1"/>
  <c r="AF2213" i="1"/>
  <c r="AF2218" i="1"/>
  <c r="AJ2223" i="1"/>
  <c r="AK2223" i="1" s="1"/>
  <c r="AJ2228" i="1"/>
  <c r="AK2228" i="1" s="1"/>
  <c r="AE2232" i="1"/>
  <c r="AE2248" i="1"/>
  <c r="AG2274" i="1"/>
  <c r="AE2280" i="1"/>
  <c r="AF2285" i="1"/>
  <c r="AE2300" i="1"/>
  <c r="AJ2306" i="1"/>
  <c r="AK2306" i="1" s="1"/>
  <c r="AE2316" i="1"/>
  <c r="AF2331" i="1"/>
  <c r="AG2390" i="1"/>
  <c r="AF2394" i="1"/>
  <c r="AE2398" i="1"/>
  <c r="G2401" i="1"/>
  <c r="AF2403" i="1"/>
  <c r="AJ2407" i="1"/>
  <c r="AE2423" i="1"/>
  <c r="AJ2434" i="1"/>
  <c r="AF2468" i="1"/>
  <c r="AE2496" i="1"/>
  <c r="AF2533" i="1"/>
  <c r="AJ2537" i="1"/>
  <c r="AJ2563" i="1"/>
  <c r="AK2563" i="1" s="1"/>
  <c r="AE2569" i="1"/>
  <c r="AE2585" i="1"/>
  <c r="AF2589" i="1"/>
  <c r="AJ2593" i="1"/>
  <c r="AG2630" i="1"/>
  <c r="AF2673" i="1"/>
  <c r="AE2835" i="1"/>
  <c r="AJ2853" i="1"/>
  <c r="AK2853" i="1" s="1"/>
  <c r="AJ2874" i="1"/>
  <c r="AK2874" i="1" s="1"/>
  <c r="AJ2882" i="1"/>
  <c r="AK2882" i="1" s="1"/>
  <c r="AG2887" i="1"/>
  <c r="AJ2903" i="1"/>
  <c r="AK2903" i="1" s="1"/>
  <c r="AE2911" i="1"/>
  <c r="AG3065" i="1"/>
  <c r="AJ3069" i="1"/>
  <c r="G3072" i="1"/>
  <c r="AE3087" i="1"/>
  <c r="AE3110" i="1"/>
  <c r="AE3120" i="1"/>
  <c r="AJ3127" i="1"/>
  <c r="AK3127" i="1" s="1"/>
  <c r="AF3136" i="1"/>
  <c r="AF3140" i="1"/>
  <c r="AG3143" i="1"/>
  <c r="G3154" i="1"/>
  <c r="AJ3166" i="1"/>
  <c r="AG3184" i="1"/>
  <c r="G3189" i="1"/>
  <c r="AJ3326" i="1"/>
  <c r="AK3326" i="1" s="1"/>
  <c r="G3354" i="1"/>
  <c r="AJ3371" i="1"/>
  <c r="AJ3418" i="1"/>
  <c r="AK3418" i="1" s="1"/>
  <c r="AJ3426" i="1"/>
  <c r="AK3426" i="1" s="1"/>
  <c r="AJ3441" i="1"/>
  <c r="AK3441" i="1" s="1"/>
  <c r="AE3504" i="1"/>
  <c r="AG3511" i="1"/>
  <c r="AG3514" i="1"/>
  <c r="AG3531" i="1"/>
  <c r="AG3648" i="1"/>
  <c r="AJ3684" i="1"/>
  <c r="AK3684" i="1" s="1"/>
  <c r="AJ3692" i="1"/>
  <c r="AK3692" i="1" s="1"/>
  <c r="AJ3710" i="1"/>
  <c r="AK3710" i="1" s="1"/>
  <c r="AG3716" i="1"/>
  <c r="AG3719" i="1"/>
  <c r="AE3779" i="1"/>
  <c r="AE3783" i="1"/>
  <c r="AE3791" i="1"/>
  <c r="AE3799" i="1"/>
  <c r="AF3898" i="1"/>
  <c r="AG3901" i="1"/>
  <c r="G3929" i="1"/>
  <c r="AE3994" i="1"/>
  <c r="G4001" i="1"/>
  <c r="G4026" i="1"/>
  <c r="AE4142" i="1"/>
  <c r="AE4230" i="1"/>
  <c r="AG4243" i="1"/>
  <c r="AF4264" i="1"/>
  <c r="AE4267" i="1"/>
  <c r="AF4270" i="1"/>
  <c r="AF4274" i="1"/>
  <c r="AF4278" i="1"/>
  <c r="AF4282" i="1"/>
  <c r="AF4286" i="1"/>
  <c r="AE4288" i="1"/>
  <c r="AG4329" i="1"/>
  <c r="AF4343" i="1"/>
  <c r="AJ4406" i="1"/>
  <c r="AK4406" i="1" s="1"/>
  <c r="AJ4427" i="1"/>
  <c r="AK4427" i="1" s="1"/>
  <c r="AE4443" i="1"/>
  <c r="AG4506" i="1"/>
  <c r="AJ4545" i="1"/>
  <c r="AK4545" i="1" s="1"/>
  <c r="AG4575" i="1"/>
  <c r="AG4583" i="1"/>
  <c r="AF4596" i="1"/>
  <c r="AJ4971" i="1"/>
  <c r="AK4971" i="1" s="1"/>
  <c r="AG5270" i="1"/>
  <c r="AG5501" i="1"/>
  <c r="AJ5533" i="1"/>
  <c r="AK5533" i="1" s="1"/>
  <c r="AG5643" i="1"/>
  <c r="AF5659" i="1"/>
  <c r="AF5764" i="1"/>
  <c r="AJ5824" i="1"/>
  <c r="AK5824" i="1" s="1"/>
  <c r="AF5861" i="1"/>
  <c r="AE5876" i="1"/>
  <c r="AG5880" i="1"/>
  <c r="AG5884" i="1"/>
  <c r="AE5947" i="1"/>
  <c r="G5951" i="1"/>
  <c r="AF6060" i="1"/>
  <c r="AG6190" i="1"/>
  <c r="G6194" i="1"/>
  <c r="AF6198" i="1"/>
  <c r="G6202" i="1"/>
  <c r="G6206" i="1"/>
  <c r="AF906" i="1"/>
  <c r="AE910" i="1"/>
  <c r="AF916" i="1"/>
  <c r="AJ923" i="1"/>
  <c r="AJ926" i="1"/>
  <c r="G947" i="1"/>
  <c r="G962" i="1"/>
  <c r="AG969" i="1"/>
  <c r="AF971" i="1"/>
  <c r="AF991" i="1"/>
  <c r="G1025" i="1"/>
  <c r="G1034" i="1"/>
  <c r="G1058" i="1"/>
  <c r="AG1070" i="1"/>
  <c r="G1074" i="1"/>
  <c r="AG1079" i="1"/>
  <c r="AG1090" i="1"/>
  <c r="AG1094" i="1"/>
  <c r="AF1097" i="1"/>
  <c r="AF1105" i="1"/>
  <c r="AJ1107" i="1"/>
  <c r="AE1115" i="1"/>
  <c r="AJ1123" i="1"/>
  <c r="AK1123" i="1" s="1"/>
  <c r="AJ1132" i="1"/>
  <c r="AF1135" i="1"/>
  <c r="AJ1155" i="1"/>
  <c r="AF1163" i="1"/>
  <c r="H1177" i="1"/>
  <c r="AE1190" i="1"/>
  <c r="AE1193" i="1"/>
  <c r="AG1196" i="1"/>
  <c r="AE1206" i="1"/>
  <c r="AG1211" i="1"/>
  <c r="AG1219" i="1"/>
  <c r="AJ1224" i="1"/>
  <c r="AK1224" i="1" s="1"/>
  <c r="AJ1226" i="1"/>
  <c r="AK1226" i="1" s="1"/>
  <c r="AG1235" i="1"/>
  <c r="AG1242" i="1"/>
  <c r="G1246" i="1"/>
  <c r="AG1250" i="1"/>
  <c r="AJ1257" i="1"/>
  <c r="AF1278" i="1"/>
  <c r="AF1286" i="1"/>
  <c r="AJ1288" i="1"/>
  <c r="AK1288" i="1" s="1"/>
  <c r="G1303" i="1"/>
  <c r="AG1331" i="1"/>
  <c r="AJ1361" i="1"/>
  <c r="AK1361" i="1" s="1"/>
  <c r="AE1368" i="1"/>
  <c r="AJ1377" i="1"/>
  <c r="AK1377" i="1" s="1"/>
  <c r="AG1390" i="1"/>
  <c r="AF1403" i="1"/>
  <c r="G1426" i="1"/>
  <c r="G1434" i="1"/>
  <c r="AG1452" i="1"/>
  <c r="AJ1492" i="1"/>
  <c r="AK1492" i="1" s="1"/>
  <c r="AG1515" i="1"/>
  <c r="AJ1528" i="1"/>
  <c r="AK1528" i="1" s="1"/>
  <c r="AJ1546" i="1"/>
  <c r="AK1546" i="1" s="1"/>
  <c r="AG1551" i="1"/>
  <c r="AG1561" i="1"/>
  <c r="AE1566" i="1"/>
  <c r="AG1584" i="1"/>
  <c r="AE1587" i="1"/>
  <c r="AJ1591" i="1"/>
  <c r="AK1591" i="1" s="1"/>
  <c r="AG1603" i="1"/>
  <c r="AE1633" i="1"/>
  <c r="AE1672" i="1"/>
  <c r="AG1700" i="1"/>
  <c r="G1723" i="1"/>
  <c r="AJ1726" i="1"/>
  <c r="AE1743" i="1"/>
  <c r="AJ1747" i="1"/>
  <c r="AG1751" i="1"/>
  <c r="AE1761" i="1"/>
  <c r="AJ1776" i="1"/>
  <c r="AK1776" i="1" s="1"/>
  <c r="AF1781" i="1"/>
  <c r="AJ1791" i="1"/>
  <c r="AK1791" i="1" s="1"/>
  <c r="AF1821" i="1"/>
  <c r="AF1838" i="1"/>
  <c r="AF1844" i="1"/>
  <c r="AJ1853" i="1"/>
  <c r="AK1853" i="1" s="1"/>
  <c r="AF1866" i="1"/>
  <c r="AE1876" i="1"/>
  <c r="AG1886" i="1"/>
  <c r="AJ1892" i="1"/>
  <c r="AK1892" i="1" s="1"/>
  <c r="AF1907" i="1"/>
  <c r="AF1914" i="1"/>
  <c r="AE1943" i="1"/>
  <c r="AF1953" i="1"/>
  <c r="AG2000" i="1"/>
  <c r="AF2040" i="1"/>
  <c r="AF2048" i="1"/>
  <c r="G2053" i="1"/>
  <c r="AF2058" i="1"/>
  <c r="AF2068" i="1"/>
  <c r="AJ2095" i="1"/>
  <c r="AK2095" i="1" s="1"/>
  <c r="G2102" i="1"/>
  <c r="AJ2109" i="1"/>
  <c r="AK2109" i="1" s="1"/>
  <c r="AF2141" i="1"/>
  <c r="AF2144" i="1"/>
  <c r="AE2161" i="1"/>
  <c r="AG2170" i="1"/>
  <c r="AG2175" i="1"/>
  <c r="AE2189" i="1"/>
  <c r="AF2195" i="1"/>
  <c r="AF2198" i="1"/>
  <c r="AF2203" i="1"/>
  <c r="H2206" i="1"/>
  <c r="AG2214" i="1"/>
  <c r="AE2219" i="1"/>
  <c r="AF2229" i="1"/>
  <c r="AF2233" i="1"/>
  <c r="AG2246" i="1"/>
  <c r="AJ2259" i="1"/>
  <c r="AK2259" i="1" s="1"/>
  <c r="AJ2278" i="1"/>
  <c r="AE2288" i="1"/>
  <c r="AF2295" i="1"/>
  <c r="AG2309" i="1"/>
  <c r="AE2314" i="1"/>
  <c r="AG2319" i="1"/>
  <c r="AE2324" i="1"/>
  <c r="AF2329" i="1"/>
  <c r="AJ2334" i="1"/>
  <c r="AK2334" i="1" s="1"/>
  <c r="G2341" i="1"/>
  <c r="AE2356" i="1"/>
  <c r="AF2361" i="1"/>
  <c r="AF2369" i="1"/>
  <c r="G2410" i="1"/>
  <c r="AG2414" i="1"/>
  <c r="AJ2420" i="1"/>
  <c r="AK2420" i="1" s="1"/>
  <c r="G2426" i="1"/>
  <c r="AF2430" i="1"/>
  <c r="AF2457" i="1"/>
  <c r="AF2461" i="1"/>
  <c r="G2466" i="1"/>
  <c r="AG2484" i="1"/>
  <c r="AF2492" i="1"/>
  <c r="AG2500" i="1"/>
  <c r="AJ2515" i="1"/>
  <c r="AK2515" i="1" s="1"/>
  <c r="AG2526" i="1"/>
  <c r="AF2542" i="1"/>
  <c r="AJ2546" i="1"/>
  <c r="AG2558" i="1"/>
  <c r="AG2648" i="1"/>
  <c r="AG2660" i="1"/>
  <c r="AJ2687" i="1"/>
  <c r="AK2687" i="1" s="1"/>
  <c r="AJ2703" i="1"/>
  <c r="AK2703" i="1" s="1"/>
  <c r="AF2713" i="1"/>
  <c r="AF2721" i="1"/>
  <c r="AF2724" i="1"/>
  <c r="AE2809" i="1"/>
  <c r="AG2811" i="1"/>
  <c r="AE2819" i="1"/>
  <c r="G2837" i="1"/>
  <c r="AJ2860" i="1"/>
  <c r="AK2860" i="1" s="1"/>
  <c r="AE2868" i="1"/>
  <c r="AJ2927" i="1"/>
  <c r="AF2931" i="1"/>
  <c r="AG2939" i="1"/>
  <c r="AJ2943" i="1"/>
  <c r="AF2947" i="1"/>
  <c r="AF2964" i="1"/>
  <c r="AJ2974" i="1"/>
  <c r="AK2974" i="1" s="1"/>
  <c r="AJ2982" i="1"/>
  <c r="AK2982" i="1" s="1"/>
  <c r="AE2990" i="1"/>
  <c r="AJ3000" i="1"/>
  <c r="AK3000" i="1" s="1"/>
  <c r="AJ3005" i="1"/>
  <c r="AK3005" i="1" s="1"/>
  <c r="AG3013" i="1"/>
  <c r="AG3021" i="1"/>
  <c r="AJ3026" i="1"/>
  <c r="AK3026" i="1" s="1"/>
  <c r="AF3039" i="1"/>
  <c r="AG3044" i="1"/>
  <c r="AF3144" i="1"/>
  <c r="AG3160" i="1"/>
  <c r="AG3180" i="1"/>
  <c r="AJ3195" i="1"/>
  <c r="AK3195" i="1" s="1"/>
  <c r="AG3200" i="1"/>
  <c r="AG3214" i="1"/>
  <c r="AE3227" i="1"/>
  <c r="AG3235" i="1"/>
  <c r="AJ3245" i="1"/>
  <c r="AK3245" i="1" s="1"/>
  <c r="G3288" i="1"/>
  <c r="AE3309" i="1"/>
  <c r="AE3341" i="1"/>
  <c r="AG3346" i="1"/>
  <c r="AJ3360" i="1"/>
  <c r="G3412" i="1"/>
  <c r="AE3422" i="1"/>
  <c r="AG3432" i="1"/>
  <c r="AE3536" i="1"/>
  <c r="AJ3608" i="1"/>
  <c r="AK3608" i="1" s="1"/>
  <c r="AG3616" i="1"/>
  <c r="G3621" i="1"/>
  <c r="AG3632" i="1"/>
  <c r="AE3689" i="1"/>
  <c r="AJ3699" i="1"/>
  <c r="AE3703" i="1"/>
  <c r="AJ3707" i="1"/>
  <c r="AG3726" i="1"/>
  <c r="AJ3731" i="1"/>
  <c r="AK3731" i="1" s="1"/>
  <c r="AJ3739" i="1"/>
  <c r="AK3739" i="1" s="1"/>
  <c r="AF3770" i="1"/>
  <c r="AE3778" i="1"/>
  <c r="AF3782" i="1"/>
  <c r="AF3786" i="1"/>
  <c r="AF3798" i="1"/>
  <c r="AE3813" i="1"/>
  <c r="AF3817" i="1"/>
  <c r="G3830" i="1"/>
  <c r="G3906" i="1"/>
  <c r="AG3919" i="1"/>
  <c r="AF3932" i="1"/>
  <c r="AE3944" i="1"/>
  <c r="AG3991" i="1"/>
  <c r="AG3996" i="1"/>
  <c r="AF4006" i="1"/>
  <c r="AG4011" i="1"/>
  <c r="AJ4021" i="1"/>
  <c r="AK4021" i="1" s="1"/>
  <c r="AJ4046" i="1"/>
  <c r="AK4046" i="1" s="1"/>
  <c r="AE4064" i="1"/>
  <c r="AJ4068" i="1"/>
  <c r="AJ4071" i="1"/>
  <c r="AJ4118" i="1"/>
  <c r="AK4118" i="1" s="1"/>
  <c r="AJ4126" i="1"/>
  <c r="AK4126" i="1" s="1"/>
  <c r="AJ4135" i="1"/>
  <c r="AK4135" i="1" s="1"/>
  <c r="AG4149" i="1"/>
  <c r="AJ4190" i="1"/>
  <c r="AK4190" i="1" s="1"/>
  <c r="AJ4200" i="1"/>
  <c r="AK4200" i="1" s="1"/>
  <c r="AG4208" i="1"/>
  <c r="AJ4225" i="1"/>
  <c r="AK4225" i="1" s="1"/>
  <c r="AJ4259" i="1"/>
  <c r="AK4259" i="1" s="1"/>
  <c r="AE4326" i="1"/>
  <c r="AG4353" i="1"/>
  <c r="AE4558" i="1"/>
  <c r="AF4566" i="1"/>
  <c r="AE4568" i="1"/>
  <c r="AJ4612" i="1"/>
  <c r="AK4612" i="1" s="1"/>
  <c r="G4617" i="1"/>
  <c r="AG4648" i="1"/>
  <c r="AF4662" i="1"/>
  <c r="AJ4697" i="1"/>
  <c r="AJ5064" i="1"/>
  <c r="AK5064" i="1" s="1"/>
  <c r="G5113" i="1"/>
  <c r="G5195" i="1"/>
  <c r="AG5224" i="1"/>
  <c r="G5234" i="1"/>
  <c r="AJ5284" i="1"/>
  <c r="AK5284" i="1" s="1"/>
  <c r="AG5292" i="1"/>
  <c r="AG5328" i="1"/>
  <c r="AF5333" i="1"/>
  <c r="AF5341" i="1"/>
  <c r="AF5376" i="1"/>
  <c r="AF5389" i="1"/>
  <c r="AF5413" i="1"/>
  <c r="G5573" i="1"/>
  <c r="AG5604" i="1"/>
  <c r="AF5614" i="1"/>
  <c r="AJ5706" i="1"/>
  <c r="AK5706" i="1" s="1"/>
  <c r="AF5900" i="1"/>
  <c r="AG5915" i="1"/>
  <c r="G5919" i="1"/>
  <c r="H5937" i="1"/>
  <c r="AF5995" i="1"/>
  <c r="AG6010" i="1"/>
  <c r="AE6036" i="1"/>
  <c r="AG6055" i="1"/>
  <c r="AF6059" i="1"/>
  <c r="AG6181" i="1"/>
  <c r="G6185" i="1"/>
  <c r="AE6189" i="1"/>
  <c r="AG6197" i="1"/>
  <c r="G6201" i="1"/>
  <c r="AG6205" i="1"/>
  <c r="AF6219" i="1"/>
  <c r="AF921" i="1"/>
  <c r="G930" i="1"/>
  <c r="AG948" i="1"/>
  <c r="AG977" i="1"/>
  <c r="AJ1005" i="1"/>
  <c r="AK1005" i="1" s="1"/>
  <c r="G1026" i="1"/>
  <c r="AG1040" i="1"/>
  <c r="G1066" i="1"/>
  <c r="AJ1084" i="1"/>
  <c r="H1095" i="1"/>
  <c r="AJ1106" i="1"/>
  <c r="H1121" i="1"/>
  <c r="AG1127" i="1"/>
  <c r="AG1130" i="1"/>
  <c r="AJ1133" i="1"/>
  <c r="AE1136" i="1"/>
  <c r="AJ1140" i="1"/>
  <c r="AJ1147" i="1"/>
  <c r="AG1150" i="1"/>
  <c r="AJ1164" i="1"/>
  <c r="AE1168" i="1"/>
  <c r="AF1175" i="1"/>
  <c r="AJ1185" i="1"/>
  <c r="AG1188" i="1"/>
  <c r="AJ1194" i="1"/>
  <c r="AG1227" i="1"/>
  <c r="G1231" i="1"/>
  <c r="AF1240" i="1"/>
  <c r="AJ1255" i="1"/>
  <c r="G1279" i="1"/>
  <c r="AJ1299" i="1"/>
  <c r="AK1299" i="1" s="1"/>
  <c r="AE1304" i="1"/>
  <c r="AE1307" i="1"/>
  <c r="AE1311" i="1"/>
  <c r="AG1315" i="1"/>
  <c r="AJ1319" i="1"/>
  <c r="AJ1332" i="1"/>
  <c r="AK1332" i="1" s="1"/>
  <c r="AG1342" i="1"/>
  <c r="AG1347" i="1"/>
  <c r="G1357" i="1"/>
  <c r="AF1362" i="1"/>
  <c r="G1369" i="1"/>
  <c r="AG1371" i="1"/>
  <c r="AE1378" i="1"/>
  <c r="AG1391" i="1"/>
  <c r="AE1396" i="1"/>
  <c r="AG1404" i="1"/>
  <c r="AF1450" i="1"/>
  <c r="AJ1460" i="1"/>
  <c r="AF1493" i="1"/>
  <c r="AG1503" i="1"/>
  <c r="AG1516" i="1"/>
  <c r="AG1529" i="1"/>
  <c r="AF1531" i="1"/>
  <c r="AG1575" i="1"/>
  <c r="AE1580" i="1"/>
  <c r="AF1604" i="1"/>
  <c r="AJ1613" i="1"/>
  <c r="AK1613" i="1" s="1"/>
  <c r="AE1634" i="1"/>
  <c r="AG1638" i="1"/>
  <c r="AE1648" i="1"/>
  <c r="AJ1663" i="1"/>
  <c r="AJ1670" i="1"/>
  <c r="AE1681" i="1"/>
  <c r="AE1711" i="1"/>
  <c r="AE1718" i="1"/>
  <c r="AJ1734" i="1"/>
  <c r="AJ1738" i="1"/>
  <c r="AG1756" i="1"/>
  <c r="AF1766" i="1"/>
  <c r="AG1769" i="1"/>
  <c r="AG1792" i="1"/>
  <c r="AJ1802" i="1"/>
  <c r="AK1802" i="1" s="1"/>
  <c r="AJ1807" i="1"/>
  <c r="AK1807" i="1" s="1"/>
  <c r="AJ1839" i="1"/>
  <c r="AK1839" i="1" s="1"/>
  <c r="AJ1842" i="1"/>
  <c r="AJ1864" i="1"/>
  <c r="AJ1870" i="1"/>
  <c r="AF1874" i="1"/>
  <c r="G1877" i="1"/>
  <c r="AG1900" i="1"/>
  <c r="AF1922" i="1"/>
  <c r="AG1944" i="1"/>
  <c r="AJ1951" i="1"/>
  <c r="AK1951" i="1" s="1"/>
  <c r="AJ1978" i="1"/>
  <c r="AG1993" i="1"/>
  <c r="G1998" i="1"/>
  <c r="AE2017" i="1"/>
  <c r="AF2029" i="1"/>
  <c r="AF2036" i="1"/>
  <c r="AG2041" i="1"/>
  <c r="AG2049" i="1"/>
  <c r="AJ2054" i="1"/>
  <c r="AK2054" i="1" s="1"/>
  <c r="AJ2059" i="1"/>
  <c r="AK2059" i="1" s="1"/>
  <c r="AG2064" i="1"/>
  <c r="AF2076" i="1"/>
  <c r="AF2105" i="1"/>
  <c r="AJ2110" i="1"/>
  <c r="AK2110" i="1" s="1"/>
  <c r="AG2122" i="1"/>
  <c r="AF2129" i="1"/>
  <c r="AG2142" i="1"/>
  <c r="AJ2145" i="1"/>
  <c r="AK2145" i="1" s="1"/>
  <c r="AF2153" i="1"/>
  <c r="AJ2157" i="1"/>
  <c r="AK2157" i="1" s="1"/>
  <c r="AJ2176" i="1"/>
  <c r="AG2187" i="1"/>
  <c r="G2196" i="1"/>
  <c r="AJ2215" i="1"/>
  <c r="AK2215" i="1" s="1"/>
  <c r="AJ2220" i="1"/>
  <c r="AK2220" i="1" s="1"/>
  <c r="AJ2225" i="1"/>
  <c r="AK2225" i="1" s="1"/>
  <c r="AF2234" i="1"/>
  <c r="AJ2247" i="1"/>
  <c r="AK2247" i="1" s="1"/>
  <c r="AJ2252" i="1"/>
  <c r="AK2252" i="1" s="1"/>
  <c r="AE2260" i="1"/>
  <c r="G2270" i="1"/>
  <c r="AG2276" i="1"/>
  <c r="AJ2289" i="1"/>
  <c r="AK2289" i="1" s="1"/>
  <c r="AG2421" i="1"/>
  <c r="AF2424" i="1"/>
  <c r="AJ2435" i="1"/>
  <c r="AJ2439" i="1"/>
  <c r="AJ2443" i="1"/>
  <c r="G2451" i="1"/>
  <c r="AJ2455" i="1"/>
  <c r="AJ2478" i="1"/>
  <c r="AJ2482" i="1"/>
  <c r="AF2501" i="1"/>
  <c r="AG2508" i="1"/>
  <c r="AF2516" i="1"/>
  <c r="AF2524" i="1"/>
  <c r="AJ2527" i="1"/>
  <c r="G2536" i="1"/>
  <c r="AG2547" i="1"/>
  <c r="AE2553" i="1"/>
  <c r="AG2559" i="1"/>
  <c r="AJ2639" i="1"/>
  <c r="AK2639" i="1" s="1"/>
  <c r="AG2644" i="1"/>
  <c r="AE2671" i="1"/>
  <c r="AG2683" i="1"/>
  <c r="AE2704" i="1"/>
  <c r="G2722" i="1"/>
  <c r="G2733" i="1"/>
  <c r="AE2746" i="1"/>
  <c r="AJ2766" i="1"/>
  <c r="AE2784" i="1"/>
  <c r="AJ2830" i="1"/>
  <c r="AK2830" i="1" s="1"/>
  <c r="AJ2838" i="1"/>
  <c r="AK2838" i="1" s="1"/>
  <c r="AG2851" i="1"/>
  <c r="AG2861" i="1"/>
  <c r="AJ2869" i="1"/>
  <c r="AK2869" i="1" s="1"/>
  <c r="AJ2877" i="1"/>
  <c r="AK2877" i="1" s="1"/>
  <c r="AG2890" i="1"/>
  <c r="AJ2917" i="1"/>
  <c r="AF3022" i="1"/>
  <c r="AF3027" i="1"/>
  <c r="AE3035" i="1"/>
  <c r="AJ3040" i="1"/>
  <c r="AK3040" i="1" s="1"/>
  <c r="AE3145" i="1"/>
  <c r="G3151" i="1"/>
  <c r="AG3169" i="1"/>
  <c r="AF3215" i="1"/>
  <c r="AG3236" i="1"/>
  <c r="AG3246" i="1"/>
  <c r="AF3273" i="1"/>
  <c r="AF3281" i="1"/>
  <c r="AF3289" i="1"/>
  <c r="AF3297" i="1"/>
  <c r="AG3310" i="1"/>
  <c r="AF3315" i="1"/>
  <c r="G3320" i="1"/>
  <c r="AG3325" i="1"/>
  <c r="AF3332" i="1"/>
  <c r="AJ3337" i="1"/>
  <c r="AK3337" i="1" s="1"/>
  <c r="AE3349" i="1"/>
  <c r="AJ3423" i="1"/>
  <c r="AK3423" i="1" s="1"/>
  <c r="G3428" i="1"/>
  <c r="G3433" i="1"/>
  <c r="AJ3453" i="1"/>
  <c r="AK3453" i="1" s="1"/>
  <c r="G3461" i="1"/>
  <c r="AF3604" i="1"/>
  <c r="AE3617" i="1"/>
  <c r="AE3645" i="1"/>
  <c r="AF3657" i="1"/>
  <c r="AF3661" i="1"/>
  <c r="AE3869" i="1"/>
  <c r="AF3873" i="1"/>
  <c r="AF3877" i="1"/>
  <c r="AF3881" i="1"/>
  <c r="AE3889" i="1"/>
  <c r="AJ3897" i="1"/>
  <c r="AK3897" i="1" s="1"/>
  <c r="G3915" i="1"/>
  <c r="AJ3920" i="1"/>
  <c r="AK3920" i="1" s="1"/>
  <c r="AF3953" i="1"/>
  <c r="AE3958" i="1"/>
  <c r="AG3974" i="1"/>
  <c r="AF3982" i="1"/>
  <c r="AF4090" i="1"/>
  <c r="AF4094" i="1"/>
  <c r="AG4111" i="1"/>
  <c r="AJ4127" i="1"/>
  <c r="AK4127" i="1" s="1"/>
  <c r="AE4150" i="1"/>
  <c r="AG4201" i="1"/>
  <c r="AG4209" i="1"/>
  <c r="G4218" i="1"/>
  <c r="AE4226" i="1"/>
  <c r="G4322" i="1"/>
  <c r="AE4373" i="1"/>
  <c r="AF4389" i="1"/>
  <c r="AJ4394" i="1"/>
  <c r="AK4394" i="1" s="1"/>
  <c r="AF4432" i="1"/>
  <c r="AG4435" i="1"/>
  <c r="AF4458" i="1"/>
  <c r="AG4490" i="1"/>
  <c r="AJ4508" i="1"/>
  <c r="AK4508" i="1" s="1"/>
  <c r="G4582" i="1"/>
  <c r="AF4613" i="1"/>
  <c r="AG4626" i="1"/>
  <c r="AJ4641" i="1"/>
  <c r="AK4641" i="1" s="1"/>
  <c r="AJ4666" i="1"/>
  <c r="AK4666" i="1" s="1"/>
  <c r="AG4678" i="1"/>
  <c r="AE4893" i="1"/>
  <c r="AF5196" i="1"/>
  <c r="AJ5334" i="1"/>
  <c r="AK5334" i="1" s="1"/>
  <c r="AE5365" i="1"/>
  <c r="AF5435" i="1"/>
  <c r="AE5461" i="1"/>
  <c r="AF5466" i="1"/>
  <c r="G5479" i="1"/>
  <c r="AG5532" i="1"/>
  <c r="AJ5560" i="1"/>
  <c r="AK5560" i="1" s="1"/>
  <c r="G5574" i="1"/>
  <c r="AG5582" i="1"/>
  <c r="G5592" i="1"/>
  <c r="AF5597" i="1"/>
  <c r="AG5631" i="1"/>
  <c r="AJ5699" i="1"/>
  <c r="AK5699" i="1" s="1"/>
  <c r="AF5707" i="1"/>
  <c r="AF5723" i="1"/>
  <c r="AE5761" i="1"/>
  <c r="AJ5793" i="1"/>
  <c r="AK5793" i="1" s="1"/>
  <c r="AF5795" i="1"/>
  <c r="AF5797" i="1"/>
  <c r="AG5800" i="1"/>
  <c r="AE5827" i="1"/>
  <c r="AF5871" i="1"/>
  <c r="AG5909" i="1"/>
  <c r="AG5924" i="1"/>
  <c r="AE5928" i="1"/>
  <c r="AG5953" i="1"/>
  <c r="AG5961" i="1"/>
  <c r="AF6008" i="1"/>
  <c r="AF6213" i="1"/>
  <c r="AG2503" i="1"/>
  <c r="AE2518" i="1"/>
  <c r="G2529" i="1"/>
  <c r="AE2549" i="1"/>
  <c r="AF2561" i="1"/>
  <c r="AJ2580" i="1"/>
  <c r="AK2580" i="1" s="1"/>
  <c r="AJ2597" i="1"/>
  <c r="AG2606" i="1"/>
  <c r="AG2718" i="1"/>
  <c r="AG2729" i="1"/>
  <c r="G2739" i="1"/>
  <c r="AE2752" i="1"/>
  <c r="AF2760" i="1"/>
  <c r="AJ2764" i="1"/>
  <c r="AG2791" i="1"/>
  <c r="AE2798" i="1"/>
  <c r="AJ2933" i="1"/>
  <c r="AE2941" i="1"/>
  <c r="AJ2949" i="1"/>
  <c r="AF2956" i="1"/>
  <c r="AF2960" i="1"/>
  <c r="AE2963" i="1"/>
  <c r="AJ2975" i="1"/>
  <c r="AK2975" i="1" s="1"/>
  <c r="G3016" i="1"/>
  <c r="AJ3024" i="1"/>
  <c r="AK3024" i="1" s="1"/>
  <c r="AG3042" i="1"/>
  <c r="AJ3067" i="1"/>
  <c r="G3073" i="1"/>
  <c r="G3085" i="1"/>
  <c r="AG3093" i="1"/>
  <c r="AG3116" i="1"/>
  <c r="AG3186" i="1"/>
  <c r="AF3191" i="1"/>
  <c r="AF3217" i="1"/>
  <c r="AF3225" i="1"/>
  <c r="AF3233" i="1"/>
  <c r="AF3251" i="1"/>
  <c r="AJ3261" i="1"/>
  <c r="AK3261" i="1" s="1"/>
  <c r="AF3268" i="1"/>
  <c r="AG3270" i="1"/>
  <c r="AG3278" i="1"/>
  <c r="AG3286" i="1"/>
  <c r="AJ3302" i="1"/>
  <c r="AK3302" i="1" s="1"/>
  <c r="AG3307" i="1"/>
  <c r="AJ3312" i="1"/>
  <c r="AK3312" i="1" s="1"/>
  <c r="AE3317" i="1"/>
  <c r="AG3322" i="1"/>
  <c r="AE3339" i="1"/>
  <c r="AG3344" i="1"/>
  <c r="AJ3351" i="1"/>
  <c r="AK3351" i="1" s="1"/>
  <c r="AJ3388" i="1"/>
  <c r="AE3392" i="1"/>
  <c r="AG3429" i="1"/>
  <c r="AE3488" i="1"/>
  <c r="AE3493" i="1"/>
  <c r="AJ3549" i="1"/>
  <c r="AG3553" i="1"/>
  <c r="AG3561" i="1"/>
  <c r="AG3565" i="1"/>
  <c r="AJ3569" i="1"/>
  <c r="AJ3573" i="1"/>
  <c r="AG3577" i="1"/>
  <c r="AJ3580" i="1"/>
  <c r="AJ3593" i="1"/>
  <c r="AK3593" i="1" s="1"/>
  <c r="AJ3673" i="1"/>
  <c r="AF3690" i="1"/>
  <c r="AJ3708" i="1"/>
  <c r="AK3708" i="1" s="1"/>
  <c r="AF3717" i="1"/>
  <c r="AF3727" i="1"/>
  <c r="AE3740" i="1"/>
  <c r="AE3743" i="1"/>
  <c r="G3761" i="1"/>
  <c r="G3825" i="1"/>
  <c r="AF3858" i="1"/>
  <c r="AJ3865" i="1"/>
  <c r="G3868" i="1"/>
  <c r="AG3872" i="1"/>
  <c r="G3876" i="1"/>
  <c r="AG3960" i="1"/>
  <c r="AJ3984" i="1"/>
  <c r="AK3984" i="1" s="1"/>
  <c r="AG4003" i="1"/>
  <c r="AG4008" i="1"/>
  <c r="AJ4013" i="1"/>
  <c r="AK4013" i="1" s="1"/>
  <c r="AE4018" i="1"/>
  <c r="AE4023" i="1"/>
  <c r="AG4028" i="1"/>
  <c r="AG4038" i="1"/>
  <c r="AJ4048" i="1"/>
  <c r="AK4048" i="1" s="1"/>
  <c r="AE4074" i="1"/>
  <c r="AJ4084" i="1"/>
  <c r="AJ4096" i="1"/>
  <c r="AG4099" i="1"/>
  <c r="AJ4102" i="1"/>
  <c r="AK4102" i="1" s="1"/>
  <c r="AF4123" i="1"/>
  <c r="AF4128" i="1"/>
  <c r="AG4130" i="1"/>
  <c r="AJ4132" i="1"/>
  <c r="AK4132" i="1" s="1"/>
  <c r="AF4164" i="1"/>
  <c r="AJ4174" i="1"/>
  <c r="AK4174" i="1" s="1"/>
  <c r="AJ4182" i="1"/>
  <c r="AK4182" i="1" s="1"/>
  <c r="AJ4390" i="1"/>
  <c r="AK4390" i="1" s="1"/>
  <c r="AF4417" i="1"/>
  <c r="AE4459" i="1"/>
  <c r="AG4989" i="1"/>
  <c r="AG5009" i="1"/>
  <c r="AG5017" i="1"/>
  <c r="AJ5037" i="1"/>
  <c r="AK5037" i="1" s="1"/>
  <c r="AJ5070" i="1"/>
  <c r="AK5070" i="1" s="1"/>
  <c r="AJ5078" i="1"/>
  <c r="AK5078" i="1" s="1"/>
  <c r="AE5094" i="1"/>
  <c r="AG5104" i="1"/>
  <c r="AJ5200" i="1"/>
  <c r="AK5200" i="1" s="1"/>
  <c r="AE5391" i="1"/>
  <c r="AE5399" i="1"/>
  <c r="AJ5446" i="1"/>
  <c r="AK5446" i="1" s="1"/>
  <c r="AG5454" i="1"/>
  <c r="AJ5516" i="1"/>
  <c r="AK5516" i="1" s="1"/>
  <c r="AF5537" i="1"/>
  <c r="AG5547" i="1"/>
  <c r="AJ5552" i="1"/>
  <c r="AK5552" i="1" s="1"/>
  <c r="G5565" i="1"/>
  <c r="AJ5568" i="1"/>
  <c r="AK5568" i="1" s="1"/>
  <c r="G5779" i="1"/>
  <c r="AG5801" i="1"/>
  <c r="AF5966" i="1"/>
  <c r="AF5970" i="1"/>
  <c r="AF5974" i="1"/>
  <c r="G5982" i="1"/>
  <c r="G5986" i="1"/>
  <c r="AG6034" i="1"/>
  <c r="AE6038" i="1"/>
  <c r="AJ2487" i="1"/>
  <c r="AE2562" i="1"/>
  <c r="AF2587" i="1"/>
  <c r="AF2595" i="1"/>
  <c r="AE2602" i="1"/>
  <c r="AG2636" i="1"/>
  <c r="AE2676" i="1"/>
  <c r="AJ2693" i="1"/>
  <c r="AK2693" i="1" s="1"/>
  <c r="AJ2719" i="1"/>
  <c r="AK2719" i="1" s="1"/>
  <c r="AF2743" i="1"/>
  <c r="AE2769" i="1"/>
  <c r="G2773" i="1"/>
  <c r="AG2796" i="1"/>
  <c r="AJ2822" i="1"/>
  <c r="AK2822" i="1" s="1"/>
  <c r="AE2827" i="1"/>
  <c r="AE2832" i="1"/>
  <c r="AF2845" i="1"/>
  <c r="AG2858" i="1"/>
  <c r="AJ2876" i="1"/>
  <c r="AK2876" i="1" s="1"/>
  <c r="AF2889" i="1"/>
  <c r="AE2915" i="1"/>
  <c r="AJ2919" i="1"/>
  <c r="AF3094" i="1"/>
  <c r="G3117" i="1"/>
  <c r="AG3123" i="1"/>
  <c r="AF3149" i="1"/>
  <c r="G3152" i="1"/>
  <c r="G3167" i="1"/>
  <c r="AE3171" i="1"/>
  <c r="G3182" i="1"/>
  <c r="AF3192" i="1"/>
  <c r="AG3213" i="1"/>
  <c r="AE3226" i="1"/>
  <c r="AJ3234" i="1"/>
  <c r="AK3234" i="1" s="1"/>
  <c r="AG3244" i="1"/>
  <c r="AF3252" i="1"/>
  <c r="AF3257" i="1"/>
  <c r="AG3262" i="1"/>
  <c r="AE3271" i="1"/>
  <c r="AJ3279" i="1"/>
  <c r="AK3279" i="1" s="1"/>
  <c r="AF3287" i="1"/>
  <c r="G3295" i="1"/>
  <c r="AG3308" i="1"/>
  <c r="G3340" i="1"/>
  <c r="AF3345" i="1"/>
  <c r="AG3352" i="1"/>
  <c r="AJ3374" i="1"/>
  <c r="AF3400" i="1"/>
  <c r="AJ3443" i="1"/>
  <c r="AK3443" i="1" s="1"/>
  <c r="AE3450" i="1"/>
  <c r="AF3489" i="1"/>
  <c r="AG3494" i="1"/>
  <c r="AG3515" i="1"/>
  <c r="G3519" i="1"/>
  <c r="AF3612" i="1"/>
  <c r="AF3671" i="1"/>
  <c r="AG3691" i="1"/>
  <c r="AG3698" i="1"/>
  <c r="AG3706" i="1"/>
  <c r="AF3718" i="1"/>
  <c r="G3741" i="1"/>
  <c r="G3793" i="1"/>
  <c r="AG3797" i="1"/>
  <c r="AF3835" i="1"/>
  <c r="AG3846" i="1"/>
  <c r="G3863" i="1"/>
  <c r="AF3866" i="1"/>
  <c r="G3969" i="1"/>
  <c r="G3977" i="1"/>
  <c r="AJ4044" i="1"/>
  <c r="AK4044" i="1" s="1"/>
  <c r="AJ4049" i="1"/>
  <c r="AK4049" i="1" s="1"/>
  <c r="AF4065" i="1"/>
  <c r="AF4082" i="1"/>
  <c r="AJ4141" i="1"/>
  <c r="AK4141" i="1" s="1"/>
  <c r="AJ4155" i="1"/>
  <c r="AK4155" i="1" s="1"/>
  <c r="AE4165" i="1"/>
  <c r="AE4170" i="1"/>
  <c r="AE4175" i="1"/>
  <c r="AE4183" i="1"/>
  <c r="AF4223" i="1"/>
  <c r="AG4241" i="1"/>
  <c r="AG4423" i="1"/>
  <c r="AF4441" i="1"/>
  <c r="AF4449" i="1"/>
  <c r="AG4536" i="1"/>
  <c r="AF4578" i="1"/>
  <c r="AJ4591" i="1"/>
  <c r="AK4591" i="1" s="1"/>
  <c r="AE4604" i="1"/>
  <c r="AG4635" i="1"/>
  <c r="AG4645" i="1"/>
  <c r="AF4659" i="1"/>
  <c r="AG4682" i="1"/>
  <c r="AF4833" i="1"/>
  <c r="AG4846" i="1"/>
  <c r="AG4854" i="1"/>
  <c r="AE4859" i="1"/>
  <c r="AG4864" i="1"/>
  <c r="AF4876" i="1"/>
  <c r="AF4906" i="1"/>
  <c r="AJ4914" i="1"/>
  <c r="AK4914" i="1" s="1"/>
  <c r="AE5033" i="1"/>
  <c r="AE5063" i="1"/>
  <c r="G5137" i="1"/>
  <c r="AG5145" i="1"/>
  <c r="AE5167" i="1"/>
  <c r="AJ5175" i="1"/>
  <c r="AK5175" i="1" s="1"/>
  <c r="AE5183" i="1"/>
  <c r="AG5193" i="1"/>
  <c r="AG5201" i="1"/>
  <c r="AG5209" i="1"/>
  <c r="AG5274" i="1"/>
  <c r="AJ5491" i="1"/>
  <c r="AK5491" i="1" s="1"/>
  <c r="AG5580" i="1"/>
  <c r="G5791" i="1"/>
  <c r="AF5806" i="1"/>
  <c r="AG5813" i="1"/>
  <c r="AE5823" i="1"/>
  <c r="G5825" i="1"/>
  <c r="AG5841" i="1"/>
  <c r="AG5897" i="1"/>
  <c r="AF5916" i="1"/>
  <c r="AG5964" i="1"/>
  <c r="G6003" i="1"/>
  <c r="AE6217" i="1"/>
  <c r="G3175" i="1"/>
  <c r="AF3185" i="1"/>
  <c r="AF3197" i="1"/>
  <c r="AF3205" i="1"/>
  <c r="AF3208" i="1"/>
  <c r="AG3211" i="1"/>
  <c r="AG3237" i="1"/>
  <c r="AJ3242" i="1"/>
  <c r="AK3242" i="1" s="1"/>
  <c r="G3260" i="1"/>
  <c r="AJ3274" i="1"/>
  <c r="AK3274" i="1" s="1"/>
  <c r="AE3290" i="1"/>
  <c r="AF3313" i="1"/>
  <c r="AJ3318" i="1"/>
  <c r="AK3318" i="1" s="1"/>
  <c r="AE3335" i="1"/>
  <c r="AE3402" i="1"/>
  <c r="AE3409" i="1"/>
  <c r="AF3419" i="1"/>
  <c r="AE3434" i="1"/>
  <c r="AE3444" i="1"/>
  <c r="AF3459" i="1"/>
  <c r="AE3472" i="1"/>
  <c r="AJ3480" i="1"/>
  <c r="AK3480" i="1" s="1"/>
  <c r="G3498" i="1"/>
  <c r="AF3507" i="1"/>
  <c r="AE3517" i="1"/>
  <c r="AE3548" i="1"/>
  <c r="AE3564" i="1"/>
  <c r="G3583" i="1"/>
  <c r="G3595" i="1"/>
  <c r="AE3605" i="1"/>
  <c r="AJ3637" i="1"/>
  <c r="AJ3641" i="1"/>
  <c r="AE3807" i="1"/>
  <c r="AJ3811" i="1"/>
  <c r="AJ3823" i="1"/>
  <c r="AF3829" i="1"/>
  <c r="AE3842" i="1"/>
  <c r="AG3849" i="1"/>
  <c r="AG3862" i="1"/>
  <c r="G3891" i="1"/>
  <c r="G3910" i="1"/>
  <c r="AG3922" i="1"/>
  <c r="AG3927" i="1"/>
  <c r="AJ3947" i="1"/>
  <c r="AK3947" i="1" s="1"/>
  <c r="AJ3980" i="1"/>
  <c r="AK3980" i="1" s="1"/>
  <c r="AJ3992" i="1"/>
  <c r="AK3992" i="1" s="1"/>
  <c r="AG3999" i="1"/>
  <c r="AG4007" i="1"/>
  <c r="AE4047" i="1"/>
  <c r="AJ4069" i="1"/>
  <c r="AJ4103" i="1"/>
  <c r="AK4103" i="1" s="1"/>
  <c r="AJ4108" i="1"/>
  <c r="AK4108" i="1" s="1"/>
  <c r="AF4116" i="1"/>
  <c r="AG4147" i="1"/>
  <c r="AE4162" i="1"/>
  <c r="AE4167" i="1"/>
  <c r="AF4172" i="1"/>
  <c r="G4192" i="1"/>
  <c r="G4197" i="1"/>
  <c r="G4205" i="1"/>
  <c r="G4213" i="1"/>
  <c r="G4216" i="1"/>
  <c r="AJ4227" i="1"/>
  <c r="AK4227" i="1" s="1"/>
  <c r="AF4252" i="1"/>
  <c r="AF4311" i="1"/>
  <c r="AG4315" i="1"/>
  <c r="AF4324" i="1"/>
  <c r="AF4332" i="1"/>
  <c r="AE4350" i="1"/>
  <c r="G4357" i="1"/>
  <c r="AG4376" i="1"/>
  <c r="AF4420" i="1"/>
  <c r="AJ4428" i="1"/>
  <c r="AK4428" i="1" s="1"/>
  <c r="AE4478" i="1"/>
  <c r="AE4524" i="1"/>
  <c r="AG4546" i="1"/>
  <c r="AJ4551" i="1"/>
  <c r="AK4551" i="1" s="1"/>
  <c r="AJ4597" i="1"/>
  <c r="AK4597" i="1" s="1"/>
  <c r="AE4708" i="1"/>
  <c r="G4844" i="1"/>
  <c r="AJ4857" i="1"/>
  <c r="AK4857" i="1" s="1"/>
  <c r="AJ4874" i="1"/>
  <c r="AK4874" i="1" s="1"/>
  <c r="AJ4912" i="1"/>
  <c r="AK4912" i="1" s="1"/>
  <c r="AJ4917" i="1"/>
  <c r="AK4917" i="1" s="1"/>
  <c r="AG4960" i="1"/>
  <c r="AJ4967" i="1"/>
  <c r="AK4967" i="1" s="1"/>
  <c r="AE5053" i="1"/>
  <c r="AG5081" i="1"/>
  <c r="G5089" i="1"/>
  <c r="G5121" i="1"/>
  <c r="G5149" i="1"/>
  <c r="AE5159" i="1"/>
  <c r="G5197" i="1"/>
  <c r="G5205" i="1"/>
  <c r="AE5220" i="1"/>
  <c r="AF5259" i="1"/>
  <c r="AE5277" i="1"/>
  <c r="AJ5293" i="1"/>
  <c r="AK5293" i="1" s="1"/>
  <c r="AF5371" i="1"/>
  <c r="AE5394" i="1"/>
  <c r="AE5407" i="1"/>
  <c r="AJ5420" i="1"/>
  <c r="AK5420" i="1" s="1"/>
  <c r="AF5436" i="1"/>
  <c r="AG5441" i="1"/>
  <c r="AJ5471" i="1"/>
  <c r="AK5471" i="1" s="1"/>
  <c r="AG5499" i="1"/>
  <c r="AF5543" i="1"/>
  <c r="AG5566" i="1"/>
  <c r="AJ5602" i="1"/>
  <c r="AK5602" i="1" s="1"/>
  <c r="AJ5610" i="1"/>
  <c r="AK5610" i="1" s="1"/>
  <c r="AF5646" i="1"/>
  <c r="AG5771" i="1"/>
  <c r="AJ5774" i="1"/>
  <c r="AK5774" i="1" s="1"/>
  <c r="G5780" i="1"/>
  <c r="AJ5798" i="1"/>
  <c r="AK5798" i="1" s="1"/>
  <c r="AF5821" i="1"/>
  <c r="AF5853" i="1"/>
  <c r="AE5868" i="1"/>
  <c r="G5872" i="1"/>
  <c r="AF5968" i="1"/>
  <c r="AF5972" i="1"/>
  <c r="G5980" i="1"/>
  <c r="AF6025" i="1"/>
  <c r="AG6028" i="1"/>
  <c r="AF6224" i="1"/>
  <c r="AE6238" i="1"/>
  <c r="G6257" i="1"/>
  <c r="AG6261" i="1"/>
  <c r="AG3238" i="1"/>
  <c r="AG3243" i="1"/>
  <c r="AE3253" i="1"/>
  <c r="AG3275" i="1"/>
  <c r="AE3291" i="1"/>
  <c r="AG3299" i="1"/>
  <c r="G3304" i="1"/>
  <c r="AJ3324" i="1"/>
  <c r="AK3324" i="1" s="1"/>
  <c r="AE3331" i="1"/>
  <c r="AG3336" i="1"/>
  <c r="AJ3343" i="1"/>
  <c r="AK3343" i="1" s="1"/>
  <c r="G3348" i="1"/>
  <c r="AF3353" i="1"/>
  <c r="AF3369" i="1"/>
  <c r="AJ3377" i="1"/>
  <c r="AJ3386" i="1"/>
  <c r="AG3403" i="1"/>
  <c r="AJ3410" i="1"/>
  <c r="AK3410" i="1" s="1"/>
  <c r="AJ3415" i="1"/>
  <c r="AK3415" i="1" s="1"/>
  <c r="AJ3435" i="1"/>
  <c r="AK3435" i="1" s="1"/>
  <c r="AE3460" i="1"/>
  <c r="AE3468" i="1"/>
  <c r="AF3473" i="1"/>
  <c r="AJ3499" i="1"/>
  <c r="AK3499" i="1" s="1"/>
  <c r="G3527" i="1"/>
  <c r="G3591" i="1"/>
  <c r="G3646" i="1"/>
  <c r="AJ3669" i="1"/>
  <c r="AJ3704" i="1"/>
  <c r="AG3737" i="1"/>
  <c r="AG3750" i="1"/>
  <c r="AG3754" i="1"/>
  <c r="AJ3757" i="1"/>
  <c r="AE3760" i="1"/>
  <c r="AJ3764" i="1"/>
  <c r="AE3767" i="1"/>
  <c r="AF3790" i="1"/>
  <c r="G3794" i="1"/>
  <c r="G3801" i="1"/>
  <c r="AG3824" i="1"/>
  <c r="AG3827" i="1"/>
  <c r="AE3838" i="1"/>
  <c r="AF3843" i="1"/>
  <c r="AE3870" i="1"/>
  <c r="AE3874" i="1"/>
  <c r="AG3892" i="1"/>
  <c r="AJ3904" i="1"/>
  <c r="AG3923" i="1"/>
  <c r="AJ3928" i="1"/>
  <c r="AK3928" i="1" s="1"/>
  <c r="G3933" i="1"/>
  <c r="AE3956" i="1"/>
  <c r="G3968" i="1"/>
  <c r="AG4030" i="1"/>
  <c r="AE4091" i="1"/>
  <c r="AF4117" i="1"/>
  <c r="AG4139" i="1"/>
  <c r="AF4153" i="1"/>
  <c r="AJ4158" i="1"/>
  <c r="AK4158" i="1" s="1"/>
  <c r="AF4163" i="1"/>
  <c r="AJ4168" i="1"/>
  <c r="AK4168" i="1" s="1"/>
  <c r="AF4188" i="1"/>
  <c r="AJ4198" i="1"/>
  <c r="AK4198" i="1" s="1"/>
  <c r="AJ4206" i="1"/>
  <c r="AK4206" i="1" s="1"/>
  <c r="AJ4214" i="1"/>
  <c r="AK4214" i="1" s="1"/>
  <c r="AG4220" i="1"/>
  <c r="AE4238" i="1"/>
  <c r="G4253" i="1"/>
  <c r="AG4294" i="1"/>
  <c r="AE4305" i="1"/>
  <c r="AF4320" i="1"/>
  <c r="AG4377" i="1"/>
  <c r="AG4381" i="1"/>
  <c r="AF4384" i="1"/>
  <c r="AF4403" i="1"/>
  <c r="AJ4538" i="1"/>
  <c r="AK4538" i="1" s="1"/>
  <c r="AG4547" i="1"/>
  <c r="AF4562" i="1"/>
  <c r="AJ4577" i="1"/>
  <c r="AK4577" i="1" s="1"/>
  <c r="G4590" i="1"/>
  <c r="G4621" i="1"/>
  <c r="AJ4629" i="1"/>
  <c r="AK4629" i="1" s="1"/>
  <c r="AJ4644" i="1"/>
  <c r="AK4644" i="1" s="1"/>
  <c r="AJ4652" i="1"/>
  <c r="AK4652" i="1" s="1"/>
  <c r="AG4658" i="1"/>
  <c r="G4720" i="1"/>
  <c r="G4730" i="1"/>
  <c r="AG4740" i="1"/>
  <c r="AJ4748" i="1"/>
  <c r="AK4748" i="1" s="1"/>
  <c r="AF4758" i="1"/>
  <c r="AE4766" i="1"/>
  <c r="AG4790" i="1"/>
  <c r="AE4811" i="1"/>
  <c r="AJ4832" i="1"/>
  <c r="AK4832" i="1" s="1"/>
  <c r="AF4845" i="1"/>
  <c r="AJ4858" i="1"/>
  <c r="AK4858" i="1" s="1"/>
  <c r="AJ4991" i="1"/>
  <c r="AK4991" i="1" s="1"/>
  <c r="AG4999" i="1"/>
  <c r="AF5004" i="1"/>
  <c r="AG5014" i="1"/>
  <c r="AG5022" i="1"/>
  <c r="AJ5024" i="1"/>
  <c r="AK5024" i="1" s="1"/>
  <c r="AJ5056" i="1"/>
  <c r="AK5056" i="1" s="1"/>
  <c r="AJ5098" i="1"/>
  <c r="AK5098" i="1" s="1"/>
  <c r="AE5103" i="1"/>
  <c r="AF5107" i="1"/>
  <c r="AE5221" i="1"/>
  <c r="AJ5226" i="1"/>
  <c r="AK5226" i="1" s="1"/>
  <c r="AJ5268" i="1"/>
  <c r="AK5268" i="1" s="1"/>
  <c r="AE5301" i="1"/>
  <c r="AF5309" i="1"/>
  <c r="AJ5372" i="1"/>
  <c r="AK5372" i="1" s="1"/>
  <c r="AE5382" i="1"/>
  <c r="AJ5400" i="1"/>
  <c r="AK5400" i="1" s="1"/>
  <c r="AE5408" i="1"/>
  <c r="G5421" i="1"/>
  <c r="AF5544" i="1"/>
  <c r="AF5559" i="1"/>
  <c r="G5567" i="1"/>
  <c r="AG5588" i="1"/>
  <c r="AJ5603" i="1"/>
  <c r="AK5603" i="1" s="1"/>
  <c r="AG5671" i="1"/>
  <c r="AG5679" i="1"/>
  <c r="AE5737" i="1"/>
  <c r="AG5747" i="1"/>
  <c r="G5767" i="1"/>
  <c r="AJ4700" i="1"/>
  <c r="AE4711" i="1"/>
  <c r="AJ4713" i="1"/>
  <c r="AK4713" i="1" s="1"/>
  <c r="AJ4723" i="1"/>
  <c r="AK4723" i="1" s="1"/>
  <c r="G4733" i="1"/>
  <c r="AJ4743" i="1"/>
  <c r="AK4743" i="1" s="1"/>
  <c r="AJ4753" i="1"/>
  <c r="AK4753" i="1" s="1"/>
  <c r="G4769" i="1"/>
  <c r="AF4777" i="1"/>
  <c r="AF4801" i="1"/>
  <c r="AG4830" i="1"/>
  <c r="AE4835" i="1"/>
  <c r="G4866" i="1"/>
  <c r="AG4868" i="1"/>
  <c r="AE4878" i="1"/>
  <c r="AF4888" i="1"/>
  <c r="G4905" i="1"/>
  <c r="AF4923" i="1"/>
  <c r="G4928" i="1"/>
  <c r="AJ4956" i="1"/>
  <c r="AK4956" i="1" s="1"/>
  <c r="AE4961" i="1"/>
  <c r="AJ4983" i="1"/>
  <c r="AK4983" i="1" s="1"/>
  <c r="AF5011" i="1"/>
  <c r="AJ5029" i="1"/>
  <c r="AK5029" i="1" s="1"/>
  <c r="AF5044" i="1"/>
  <c r="AF5061" i="1"/>
  <c r="AJ5071" i="1"/>
  <c r="AK5071" i="1" s="1"/>
  <c r="AJ5079" i="1"/>
  <c r="AK5079" i="1" s="1"/>
  <c r="AE5095" i="1"/>
  <c r="AE5119" i="1"/>
  <c r="AF5124" i="1"/>
  <c r="AF5144" i="1"/>
  <c r="G5157" i="1"/>
  <c r="AG5168" i="1"/>
  <c r="AF5176" i="1"/>
  <c r="AJ5184" i="1"/>
  <c r="AK5184" i="1" s="1"/>
  <c r="AE5230" i="1"/>
  <c r="AJ5243" i="1"/>
  <c r="AK5243" i="1" s="1"/>
  <c r="AE5256" i="1"/>
  <c r="AJ5272" i="1"/>
  <c r="AK5272" i="1" s="1"/>
  <c r="AG5279" i="1"/>
  <c r="AE5325" i="1"/>
  <c r="AF5335" i="1"/>
  <c r="AF5348" i="1"/>
  <c r="G5363" i="1"/>
  <c r="AF5377" i="1"/>
  <c r="AE5403" i="1"/>
  <c r="AE5411" i="1"/>
  <c r="AF5416" i="1"/>
  <c r="AJ5536" i="1"/>
  <c r="AK5536" i="1" s="1"/>
  <c r="AG5548" i="1"/>
  <c r="AG5561" i="1"/>
  <c r="AJ5594" i="1"/>
  <c r="AK5594" i="1" s="1"/>
  <c r="AJ5607" i="1"/>
  <c r="AK5607" i="1" s="1"/>
  <c r="AJ5627" i="1"/>
  <c r="AK5627" i="1" s="1"/>
  <c r="AE5682" i="1"/>
  <c r="AJ5690" i="1"/>
  <c r="AK5690" i="1" s="1"/>
  <c r="AE5716" i="1"/>
  <c r="AG5724" i="1"/>
  <c r="AJ5750" i="1"/>
  <c r="AK5750" i="1" s="1"/>
  <c r="AF5755" i="1"/>
  <c r="G5772" i="1"/>
  <c r="AJ5794" i="1"/>
  <c r="AK5794" i="1" s="1"/>
  <c r="G6037" i="1"/>
  <c r="G2916" i="1"/>
  <c r="AG6053" i="1"/>
  <c r="AG4354" i="1"/>
  <c r="H5961" i="1"/>
  <c r="H5639" i="1"/>
  <c r="AF6023" i="1"/>
  <c r="AF5724" i="1"/>
  <c r="AJ5571" i="1"/>
  <c r="AK5571" i="1" s="1"/>
  <c r="AJ3818" i="1"/>
  <c r="AJ2414" i="1"/>
  <c r="AE6212" i="1"/>
  <c r="AE4688" i="1"/>
  <c r="AF5361" i="1"/>
  <c r="AE5610" i="1"/>
  <c r="AE2688" i="1"/>
  <c r="AF5963" i="1"/>
  <c r="AF5045" i="1"/>
  <c r="AF3040" i="1"/>
  <c r="AG6210" i="1"/>
  <c r="AG4858" i="1"/>
  <c r="AG5525" i="1"/>
  <c r="AG5003" i="1"/>
  <c r="G6243" i="1"/>
  <c r="G5653" i="1"/>
  <c r="AG4845" i="1"/>
  <c r="AG4840" i="1"/>
  <c r="G4417" i="1"/>
  <c r="G3109" i="1"/>
  <c r="AE3566" i="1"/>
  <c r="AE2434" i="1"/>
  <c r="H4464" i="1"/>
  <c r="AE5986" i="1"/>
  <c r="AE5840" i="1"/>
  <c r="G5566" i="1"/>
  <c r="G4135" i="1"/>
  <c r="AF5586" i="1"/>
  <c r="AF2583" i="1"/>
  <c r="AE5420" i="1"/>
  <c r="AE5195" i="1"/>
  <c r="AF2606" i="1"/>
  <c r="H4708" i="1"/>
  <c r="AE2296" i="1"/>
  <c r="AF2302" i="1"/>
  <c r="AE2315" i="1"/>
  <c r="AJ2325" i="1"/>
  <c r="AK2325" i="1" s="1"/>
  <c r="AG2335" i="1"/>
  <c r="AF2337" i="1"/>
  <c r="AE2342" i="1"/>
  <c r="AE2352" i="1"/>
  <c r="AF2357" i="1"/>
  <c r="AJ2362" i="1"/>
  <c r="AK2362" i="1" s="1"/>
  <c r="AJ2385" i="1"/>
  <c r="AK2385" i="1" s="1"/>
  <c r="AE2391" i="1"/>
  <c r="AE2395" i="1"/>
  <c r="AE2399" i="1"/>
  <c r="AG2404" i="1"/>
  <c r="G2418" i="1"/>
  <c r="AG2427" i="1"/>
  <c r="AE2431" i="1"/>
  <c r="AG2438" i="1"/>
  <c r="G2442" i="1"/>
  <c r="AG2446" i="1"/>
  <c r="AG2450" i="1"/>
  <c r="AE2454" i="1"/>
  <c r="AF2473" i="1"/>
  <c r="AJ2477" i="1"/>
  <c r="AG2497" i="1"/>
  <c r="G2506" i="1"/>
  <c r="G2511" i="1"/>
  <c r="AG2519" i="1"/>
  <c r="H2530" i="1"/>
  <c r="AE2540" i="1"/>
  <c r="AE2550" i="1"/>
  <c r="H2567" i="1"/>
  <c r="AG2571" i="1"/>
  <c r="AE2586" i="1"/>
  <c r="AG2604" i="1"/>
  <c r="AG2621" i="1"/>
  <c r="G2625" i="1"/>
  <c r="AG2635" i="1"/>
  <c r="AE2672" i="1"/>
  <c r="AF2677" i="1"/>
  <c r="AF2681" i="1"/>
  <c r="AJ2747" i="1"/>
  <c r="AK2747" i="1" s="1"/>
  <c r="H2757" i="1"/>
  <c r="AF2772" i="1"/>
  <c r="AE2802" i="1"/>
  <c r="AE2806" i="1"/>
  <c r="AE2826" i="1"/>
  <c r="G2839" i="1"/>
  <c r="AF2857" i="1"/>
  <c r="AF2924" i="1"/>
  <c r="H2984" i="1"/>
  <c r="AJ2992" i="1"/>
  <c r="AK2992" i="1" s="1"/>
  <c r="AF2997" i="1"/>
  <c r="AJ3004" i="1"/>
  <c r="AK3004" i="1" s="1"/>
  <c r="AE3009" i="1"/>
  <c r="AJ3017" i="1"/>
  <c r="AK3017" i="1" s="1"/>
  <c r="AE3025" i="1"/>
  <c r="AE3030" i="1"/>
  <c r="AE3045" i="1"/>
  <c r="G3057" i="1"/>
  <c r="AF3060" i="1"/>
  <c r="H3080" i="1"/>
  <c r="H3083" i="1"/>
  <c r="AF3086" i="1"/>
  <c r="AG3090" i="1"/>
  <c r="AJ3119" i="1"/>
  <c r="AK3119" i="1" s="1"/>
  <c r="AG3126" i="1"/>
  <c r="AF3131" i="1"/>
  <c r="AJ3142" i="1"/>
  <c r="AG3148" i="1"/>
  <c r="AE3156" i="1"/>
  <c r="AF3173" i="1"/>
  <c r="H3176" i="1"/>
  <c r="AF3181" i="1"/>
  <c r="H3183" i="1"/>
  <c r="AE3188" i="1"/>
  <c r="AG3209" i="1"/>
  <c r="AE3222" i="1"/>
  <c r="AJ3230" i="1"/>
  <c r="AK3230" i="1" s="1"/>
  <c r="H3240" i="1"/>
  <c r="AJ3258" i="1"/>
  <c r="AK3258" i="1" s="1"/>
  <c r="AJ3263" i="1"/>
  <c r="AK3263" i="1" s="1"/>
  <c r="AE3267" i="1"/>
  <c r="AG3269" i="1"/>
  <c r="AJ3277" i="1"/>
  <c r="AK3277" i="1" s="1"/>
  <c r="AJ3285" i="1"/>
  <c r="AK3285" i="1" s="1"/>
  <c r="AG3293" i="1"/>
  <c r="AJ3301" i="1"/>
  <c r="AK3301" i="1" s="1"/>
  <c r="AJ3306" i="1"/>
  <c r="AK3306" i="1" s="1"/>
  <c r="AE3311" i="1"/>
  <c r="G3333" i="1"/>
  <c r="H3347" i="1"/>
  <c r="AJ3361" i="1"/>
  <c r="AF3368" i="1"/>
  <c r="AF3376" i="1"/>
  <c r="AG3396" i="1"/>
  <c r="AF3399" i="1"/>
  <c r="AG3407" i="1"/>
  <c r="H3416" i="1"/>
  <c r="AG3424" i="1"/>
  <c r="AG3431" i="1"/>
  <c r="AJ3451" i="1"/>
  <c r="AK3451" i="1" s="1"/>
  <c r="AJ3456" i="1"/>
  <c r="AK3456" i="1" s="1"/>
  <c r="G3464" i="1"/>
  <c r="AG3477" i="1"/>
  <c r="AG3502" i="1"/>
  <c r="AE3512" i="1"/>
  <c r="AG3528" i="1"/>
  <c r="AJ3535" i="1"/>
  <c r="G3543" i="1"/>
  <c r="H3574" i="1"/>
  <c r="AG3578" i="1"/>
  <c r="AG3581" i="1"/>
  <c r="AG3585" i="1"/>
  <c r="AJ3588" i="1"/>
  <c r="AJ3598" i="1"/>
  <c r="AK3598" i="1" s="1"/>
  <c r="H3611" i="1"/>
  <c r="H3624" i="1"/>
  <c r="AF3631" i="1"/>
  <c r="AJ3649" i="1"/>
  <c r="AJ3653" i="1"/>
  <c r="AE3664" i="1"/>
  <c r="AJ3675" i="1"/>
  <c r="AG3681" i="1"/>
  <c r="AJ3686" i="1"/>
  <c r="AK3686" i="1" s="1"/>
  <c r="AJ3695" i="1"/>
  <c r="AJ3712" i="1"/>
  <c r="AK3712" i="1" s="1"/>
  <c r="AJ3715" i="1"/>
  <c r="H3721" i="1"/>
  <c r="G3769" i="1"/>
  <c r="AG3781" i="1"/>
  <c r="G3785" i="1"/>
  <c r="G3792" i="1"/>
  <c r="G3803" i="1"/>
  <c r="AF3822" i="1"/>
  <c r="AG3839" i="1"/>
  <c r="AJ3844" i="1"/>
  <c r="AE3861" i="1"/>
  <c r="AG3905" i="1"/>
  <c r="G3921" i="1"/>
  <c r="H3926" i="1"/>
  <c r="AG3936" i="1"/>
  <c r="H3946" i="1"/>
  <c r="AJ3971" i="1"/>
  <c r="AK3971" i="1" s="1"/>
  <c r="G3993" i="1"/>
  <c r="AG4000" i="1"/>
  <c r="AG4035" i="1"/>
  <c r="AF4055" i="1"/>
  <c r="G4062" i="1"/>
  <c r="AG4066" i="1"/>
  <c r="AF4086" i="1"/>
  <c r="G4105" i="1"/>
  <c r="G4113" i="1"/>
  <c r="G4121" i="1"/>
  <c r="AE4140" i="1"/>
  <c r="AJ4146" i="1"/>
  <c r="AE4159" i="1"/>
  <c r="AJ4262" i="1"/>
  <c r="AK4262" i="1" s="1"/>
  <c r="AE4271" i="1"/>
  <c r="AE4275" i="1"/>
  <c r="AE4279" i="1"/>
  <c r="AE4283" i="1"/>
  <c r="AF4287" i="1"/>
  <c r="AG4289" i="1"/>
  <c r="G4306" i="1"/>
  <c r="AE4310" i="1"/>
  <c r="G4314" i="1"/>
  <c r="AJ4336" i="1"/>
  <c r="AK4336" i="1" s="1"/>
  <c r="G4352" i="1"/>
  <c r="AE4359" i="1"/>
  <c r="AF4374" i="1"/>
  <c r="AE4397" i="1"/>
  <c r="AE4401" i="1"/>
  <c r="AF4408" i="1"/>
  <c r="H4421" i="1"/>
  <c r="H4429" i="1"/>
  <c r="H4450" i="1"/>
  <c r="AF4457" i="1"/>
  <c r="AE4492" i="1"/>
  <c r="H4497" i="1"/>
  <c r="AE4531" i="1"/>
  <c r="AF4554" i="1"/>
  <c r="AJ4559" i="1"/>
  <c r="AK4559" i="1" s="1"/>
  <c r="G4574" i="1"/>
  <c r="H4643" i="1"/>
  <c r="AF4651" i="1"/>
  <c r="AG4680" i="1"/>
  <c r="AJ4705" i="1"/>
  <c r="AK4705" i="1" s="1"/>
  <c r="AG4716" i="1"/>
  <c r="AF4721" i="1"/>
  <c r="AJ4736" i="1"/>
  <c r="AK4736" i="1" s="1"/>
  <c r="AF4741" i="1"/>
  <c r="AG4767" i="1"/>
  <c r="AJ4783" i="1"/>
  <c r="AK4783" i="1" s="1"/>
  <c r="AG4804" i="1"/>
  <c r="G4812" i="1"/>
  <c r="AG4820" i="1"/>
  <c r="G4828" i="1"/>
  <c r="AE4840" i="1"/>
  <c r="AG4848" i="1"/>
  <c r="AF4875" i="1"/>
  <c r="H4880" i="1"/>
  <c r="AG4890" i="1"/>
  <c r="AE4897" i="1"/>
  <c r="H4910" i="1"/>
  <c r="AF4930" i="1"/>
  <c r="AG4935" i="1"/>
  <c r="H4940" i="1"/>
  <c r="AF4972" i="1"/>
  <c r="AJ4978" i="1"/>
  <c r="AK4978" i="1" s="1"/>
  <c r="AF4990" i="1"/>
  <c r="AG4998" i="1"/>
  <c r="AJ5003" i="1"/>
  <c r="AK5003" i="1" s="1"/>
  <c r="AJ5062" i="1"/>
  <c r="AK5062" i="1" s="1"/>
  <c r="AE5075" i="1"/>
  <c r="AG5083" i="1"/>
  <c r="H5099" i="1"/>
  <c r="AF5108" i="1"/>
  <c r="H5115" i="1"/>
  <c r="H5125" i="1"/>
  <c r="AF5132" i="1"/>
  <c r="AF5140" i="1"/>
  <c r="AF5148" i="1"/>
  <c r="AF5164" i="1"/>
  <c r="AG5203" i="1"/>
  <c r="AG5216" i="1"/>
  <c r="AG5231" i="1"/>
  <c r="AJ5236" i="1"/>
  <c r="AK5236" i="1" s="1"/>
  <c r="AE5244" i="1"/>
  <c r="H5249" i="1"/>
  <c r="AJ5280" i="1"/>
  <c r="AK5280" i="1" s="1"/>
  <c r="AF5288" i="1"/>
  <c r="AJ5300" i="1"/>
  <c r="AK5300" i="1" s="1"/>
  <c r="AF5308" i="1"/>
  <c r="AE5349" i="1"/>
  <c r="AE5354" i="1"/>
  <c r="AG5368" i="1"/>
  <c r="AG5373" i="1"/>
  <c r="AG5375" i="1"/>
  <c r="AF5393" i="1"/>
  <c r="AE5406" i="1"/>
  <c r="AF5419" i="1"/>
  <c r="G5427" i="1"/>
  <c r="G5437" i="1"/>
  <c r="AF5444" i="1"/>
  <c r="AJ5452" i="1"/>
  <c r="AK5452" i="1" s="1"/>
  <c r="H5472" i="1"/>
  <c r="G5487" i="1"/>
  <c r="AE5497" i="1"/>
  <c r="AG5512" i="1"/>
  <c r="AJ5525" i="1"/>
  <c r="AK5525" i="1" s="1"/>
  <c r="AJ5647" i="1"/>
  <c r="AK5647" i="1" s="1"/>
  <c r="AJ5660" i="1"/>
  <c r="AK5660" i="1" s="1"/>
  <c r="AG5728" i="1"/>
  <c r="G5773" i="1"/>
  <c r="AE5776" i="1"/>
  <c r="AF5805" i="1"/>
  <c r="H5816" i="1"/>
  <c r="H5936" i="1"/>
  <c r="AF5950" i="1"/>
  <c r="AF5958" i="1"/>
  <c r="AF5962" i="1"/>
  <c r="AE6005" i="1"/>
  <c r="AF6037" i="1"/>
  <c r="H4179" i="1"/>
  <c r="AF4184" i="1"/>
  <c r="AE4199" i="1"/>
  <c r="AE4207" i="1"/>
  <c r="AE4215" i="1"/>
  <c r="H4221" i="1"/>
  <c r="AF4234" i="1"/>
  <c r="AE4239" i="1"/>
  <c r="AF4244" i="1"/>
  <c r="AE4254" i="1"/>
  <c r="G4302" i="1"/>
  <c r="AE4325" i="1"/>
  <c r="AG4341" i="1"/>
  <c r="AG4351" i="1"/>
  <c r="AF4400" i="1"/>
  <c r="AE4402" i="1"/>
  <c r="AJ4404" i="1"/>
  <c r="AK4404" i="1" s="1"/>
  <c r="H4412" i="1"/>
  <c r="H4430" i="1"/>
  <c r="AG4499" i="1"/>
  <c r="G4510" i="1"/>
  <c r="AG4537" i="1"/>
  <c r="AJ4561" i="1"/>
  <c r="AK4561" i="1" s="1"/>
  <c r="AF4581" i="1"/>
  <c r="AF4586" i="1"/>
  <c r="AF4594" i="1"/>
  <c r="AJ4627" i="1"/>
  <c r="AK4627" i="1" s="1"/>
  <c r="AJ4642" i="1"/>
  <c r="AK4642" i="1" s="1"/>
  <c r="AG4650" i="1"/>
  <c r="AJ4667" i="1"/>
  <c r="AK4667" i="1" s="1"/>
  <c r="G4679" i="1"/>
  <c r="AG4685" i="1"/>
  <c r="AJ4699" i="1"/>
  <c r="AE4719" i="1"/>
  <c r="AF4729" i="1"/>
  <c r="H4739" i="1"/>
  <c r="H4773" i="1"/>
  <c r="AG4789" i="1"/>
  <c r="H4797" i="1"/>
  <c r="G4826" i="1"/>
  <c r="H4855" i="1"/>
  <c r="AF4865" i="1"/>
  <c r="G4872" i="1"/>
  <c r="AG4882" i="1"/>
  <c r="AJ4887" i="1"/>
  <c r="AK4887" i="1" s="1"/>
  <c r="G4904" i="1"/>
  <c r="AE4931" i="1"/>
  <c r="AJ4936" i="1"/>
  <c r="AK4936" i="1" s="1"/>
  <c r="AE4963" i="1"/>
  <c r="G4968" i="1"/>
  <c r="AE5013" i="1"/>
  <c r="AG5021" i="1"/>
  <c r="AF5036" i="1"/>
  <c r="AJ5050" i="1"/>
  <c r="AK5050" i="1" s="1"/>
  <c r="AG5057" i="1"/>
  <c r="AG5072" i="1"/>
  <c r="AG5080" i="1"/>
  <c r="AJ5088" i="1"/>
  <c r="AK5088" i="1" s="1"/>
  <c r="AJ5096" i="1"/>
  <c r="AK5096" i="1" s="1"/>
  <c r="G5112" i="1"/>
  <c r="H5122" i="1"/>
  <c r="H5155" i="1"/>
  <c r="G5171" i="1"/>
  <c r="H5192" i="1"/>
  <c r="AE5199" i="1"/>
  <c r="AE5222" i="1"/>
  <c r="AG5247" i="1"/>
  <c r="H5255" i="1"/>
  <c r="AF5271" i="1"/>
  <c r="AG5278" i="1"/>
  <c r="AF5331" i="1"/>
  <c r="AE5339" i="1"/>
  <c r="G5347" i="1"/>
  <c r="AE5352" i="1"/>
  <c r="G5364" i="1"/>
  <c r="AF5388" i="1"/>
  <c r="AG5401" i="1"/>
  <c r="G5409" i="1"/>
  <c r="G5414" i="1"/>
  <c r="AF5432" i="1"/>
  <c r="AG5455" i="1"/>
  <c r="AJ5480" i="1"/>
  <c r="AK5480" i="1" s="1"/>
  <c r="AE5485" i="1"/>
  <c r="AF5490" i="1"/>
  <c r="H5495" i="1"/>
  <c r="H5505" i="1"/>
  <c r="AG5515" i="1"/>
  <c r="AJ5520" i="1"/>
  <c r="AK5520" i="1" s="1"/>
  <c r="AJ5601" i="1"/>
  <c r="AK5601" i="1" s="1"/>
  <c r="AG5609" i="1"/>
  <c r="H5622" i="1"/>
  <c r="AF5626" i="1"/>
  <c r="G5632" i="1"/>
  <c r="AF5644" i="1"/>
  <c r="AF5652" i="1"/>
  <c r="AF5683" i="1"/>
  <c r="AG5696" i="1"/>
  <c r="H5701" i="1"/>
  <c r="AF5738" i="1"/>
  <c r="AE5753" i="1"/>
  <c r="AG5770" i="1"/>
  <c r="AF5781" i="1"/>
  <c r="AJ5840" i="1"/>
  <c r="AK5840" i="1" s="1"/>
  <c r="AG5892" i="1"/>
  <c r="AG5896" i="1"/>
  <c r="AG5903" i="1"/>
  <c r="AG5911" i="1"/>
  <c r="H5926" i="1"/>
  <c r="AF5930" i="1"/>
  <c r="AG5942" i="1"/>
  <c r="H6041" i="1"/>
  <c r="G6052" i="1"/>
  <c r="AE5387" i="1"/>
  <c r="AG5405" i="1"/>
  <c r="G5415" i="1"/>
  <c r="AJ5430" i="1"/>
  <c r="AK5430" i="1" s="1"/>
  <c r="AG5453" i="1"/>
  <c r="AJ5465" i="1"/>
  <c r="AK5465" i="1" s="1"/>
  <c r="H5478" i="1"/>
  <c r="AJ5483" i="1"/>
  <c r="AK5483" i="1" s="1"/>
  <c r="AJ5498" i="1"/>
  <c r="AK5498" i="1" s="1"/>
  <c r="AF5518" i="1"/>
  <c r="AJ5523" i="1"/>
  <c r="AK5523" i="1" s="1"/>
  <c r="H5530" i="1"/>
  <c r="AJ5540" i="1"/>
  <c r="AK5540" i="1" s="1"/>
  <c r="AG5555" i="1"/>
  <c r="AF5563" i="1"/>
  <c r="G5571" i="1"/>
  <c r="AG5591" i="1"/>
  <c r="AG5596" i="1"/>
  <c r="G5606" i="1"/>
  <c r="AE5629" i="1"/>
  <c r="AJ5634" i="1"/>
  <c r="AK5634" i="1" s="1"/>
  <c r="AG5639" i="1"/>
  <c r="AJ5641" i="1"/>
  <c r="AK5641" i="1" s="1"/>
  <c r="AF5667" i="1"/>
  <c r="AF5672" i="1"/>
  <c r="AF5680" i="1"/>
  <c r="AF5734" i="1"/>
  <c r="AF5785" i="1"/>
  <c r="H5790" i="1"/>
  <c r="H5803" i="1"/>
  <c r="AE5822" i="1"/>
  <c r="AE5826" i="1"/>
  <c r="H5828" i="1"/>
  <c r="H5850" i="1"/>
  <c r="AE5873" i="1"/>
  <c r="AG5888" i="1"/>
  <c r="AG5895" i="1"/>
  <c r="AF5921" i="1"/>
  <c r="H5934" i="1"/>
  <c r="H5971" i="1"/>
  <c r="AF5983" i="1"/>
  <c r="G5987" i="1"/>
  <c r="AG5994" i="1"/>
  <c r="AE6009" i="1"/>
  <c r="AE6012" i="1"/>
  <c r="AE6022" i="1"/>
  <c r="AG6039" i="1"/>
  <c r="AG6057" i="1"/>
  <c r="AE6183" i="1"/>
  <c r="AE6187" i="1"/>
  <c r="AE6199" i="1"/>
  <c r="AE6203" i="1"/>
  <c r="AF6207" i="1"/>
  <c r="AF6243" i="1"/>
  <c r="H5509" i="1"/>
  <c r="AJ5524" i="1"/>
  <c r="AK5524" i="1" s="1"/>
  <c r="AE5526" i="1"/>
  <c r="AE5531" i="1"/>
  <c r="AJ5541" i="1"/>
  <c r="AK5541" i="1" s="1"/>
  <c r="AJ5546" i="1"/>
  <c r="AK5546" i="1" s="1"/>
  <c r="AE5551" i="1"/>
  <c r="AG5556" i="1"/>
  <c r="AJ5569" i="1"/>
  <c r="AK5569" i="1" s="1"/>
  <c r="H5581" i="1"/>
  <c r="AE5608" i="1"/>
  <c r="AJ5620" i="1"/>
  <c r="AK5620" i="1" s="1"/>
  <c r="AJ5624" i="1"/>
  <c r="AK5624" i="1" s="1"/>
  <c r="AG5640" i="1"/>
  <c r="AG5648" i="1"/>
  <c r="AF5658" i="1"/>
  <c r="AJ5684" i="1"/>
  <c r="AK5684" i="1" s="1"/>
  <c r="AF5691" i="1"/>
  <c r="AG5704" i="1"/>
  <c r="AG5763" i="1"/>
  <c r="AF5768" i="1"/>
  <c r="AJ5837" i="1"/>
  <c r="AK5837" i="1" s="1"/>
  <c r="AF5844" i="1"/>
  <c r="AG5862" i="1"/>
  <c r="AG5877" i="1"/>
  <c r="AG5881" i="1"/>
  <c r="AG5885" i="1"/>
  <c r="AG5899" i="1"/>
  <c r="AE5929" i="1"/>
  <c r="AF5941" i="1"/>
  <c r="AF5948" i="1"/>
  <c r="AG5952" i="1"/>
  <c r="AE5993" i="1"/>
  <c r="AE5997" i="1"/>
  <c r="AG6011" i="1"/>
  <c r="H6040" i="1"/>
  <c r="AF6062" i="1"/>
  <c r="AE6184" i="1"/>
  <c r="H6188" i="1"/>
  <c r="AE6196" i="1"/>
  <c r="AE6200" i="1"/>
  <c r="AE6208" i="1"/>
  <c r="H6223" i="1"/>
  <c r="G6247" i="1"/>
  <c r="AG6266" i="1"/>
  <c r="G6270" i="1"/>
  <c r="G6269" i="1"/>
  <c r="AE6269" i="1"/>
  <c r="G6263" i="1"/>
  <c r="AE6261" i="1"/>
  <c r="H116" i="1"/>
  <c r="H317" i="1"/>
  <c r="H410" i="1"/>
  <c r="AF476" i="1"/>
  <c r="AE483" i="1"/>
  <c r="H499" i="1"/>
  <c r="AF534" i="1"/>
  <c r="AF566" i="1"/>
  <c r="AF618" i="1"/>
  <c r="AG915" i="1"/>
  <c r="AF918" i="1"/>
  <c r="AE974" i="1"/>
  <c r="AE1178" i="1"/>
  <c r="AE1235" i="1"/>
  <c r="H1285" i="1"/>
  <c r="AJ1362" i="1"/>
  <c r="AK1362" i="1" s="1"/>
  <c r="H1482" i="1"/>
  <c r="G1482" i="1"/>
  <c r="AJ1596" i="1"/>
  <c r="AK1596" i="1" s="1"/>
  <c r="AF1596" i="1"/>
  <c r="AF1408" i="1"/>
  <c r="AG1408" i="1"/>
  <c r="H1417" i="1"/>
  <c r="AF1417" i="1"/>
  <c r="AJ1466" i="1"/>
  <c r="H1466" i="1"/>
  <c r="H1522" i="1"/>
  <c r="AJ1522" i="1"/>
  <c r="AK1522" i="1" s="1"/>
  <c r="AJ1540" i="1"/>
  <c r="AK1540" i="1" s="1"/>
  <c r="AE1540" i="1"/>
  <c r="H1611" i="1"/>
  <c r="AE1611" i="1"/>
  <c r="AF116" i="1"/>
  <c r="AE26" i="1"/>
  <c r="AE47" i="1"/>
  <c r="AJ116" i="1"/>
  <c r="AK116" i="1" s="1"/>
  <c r="H197" i="1"/>
  <c r="AJ244" i="1"/>
  <c r="AK244" i="1" s="1"/>
  <c r="AJ311" i="1"/>
  <c r="H340" i="1"/>
  <c r="G360" i="1"/>
  <c r="AG398" i="1"/>
  <c r="AJ428" i="1"/>
  <c r="AK428" i="1" s="1"/>
  <c r="AF450" i="1"/>
  <c r="AG486" i="1"/>
  <c r="H598" i="1"/>
  <c r="AG633" i="1"/>
  <c r="AE643" i="1"/>
  <c r="H657" i="1"/>
  <c r="G683" i="1"/>
  <c r="G698" i="1"/>
  <c r="AE700" i="1"/>
  <c r="AF718" i="1"/>
  <c r="AG745" i="1"/>
  <c r="AF782" i="1"/>
  <c r="AE816" i="1"/>
  <c r="AE831" i="1"/>
  <c r="AE864" i="1"/>
  <c r="AF876" i="1"/>
  <c r="AG892" i="1"/>
  <c r="AJ913" i="1"/>
  <c r="AK913" i="1" s="1"/>
  <c r="G952" i="1"/>
  <c r="G986" i="1"/>
  <c r="AE993" i="1"/>
  <c r="AJ1030" i="1"/>
  <c r="AK1030" i="1" s="1"/>
  <c r="G1064" i="1"/>
  <c r="H1066" i="1"/>
  <c r="H1097" i="1"/>
  <c r="G1150" i="1"/>
  <c r="AJ1152" i="1"/>
  <c r="H1167" i="1"/>
  <c r="H1173" i="1"/>
  <c r="AF1176" i="1"/>
  <c r="AJ1178" i="1"/>
  <c r="G1260" i="1"/>
  <c r="AJ1262" i="1"/>
  <c r="G1268" i="1"/>
  <c r="AJ1270" i="1"/>
  <c r="AK1270" i="1" s="1"/>
  <c r="G1284" i="1"/>
  <c r="AG1325" i="1"/>
  <c r="AG1344" i="1"/>
  <c r="AE1398" i="1"/>
  <c r="AE1558" i="1"/>
  <c r="AG1558" i="1"/>
  <c r="H1568" i="1"/>
  <c r="AJ1568" i="1"/>
  <c r="AK1568" i="1" s="1"/>
  <c r="AF1568" i="1"/>
  <c r="G1568" i="1"/>
  <c r="AJ1606" i="1"/>
  <c r="AK1606" i="1" s="1"/>
  <c r="G1606" i="1"/>
  <c r="AE340" i="1"/>
  <c r="AG683" i="1"/>
  <c r="AF698" i="1"/>
  <c r="AG876" i="1"/>
  <c r="AF952" i="1"/>
  <c r="AE986" i="1"/>
  <c r="G1077" i="1"/>
  <c r="H1078" i="1"/>
  <c r="G1085" i="1"/>
  <c r="G1088" i="1"/>
  <c r="AG1097" i="1"/>
  <c r="G1114" i="1"/>
  <c r="G1133" i="1"/>
  <c r="G1135" i="1"/>
  <c r="H1150" i="1"/>
  <c r="G1165" i="1"/>
  <c r="G1197" i="1"/>
  <c r="AJ1199" i="1"/>
  <c r="G1243" i="1"/>
  <c r="AF1260" i="1"/>
  <c r="AG1268" i="1"/>
  <c r="G1275" i="1"/>
  <c r="AE1284" i="1"/>
  <c r="G1290" i="1"/>
  <c r="G1292" i="1"/>
  <c r="G1294" i="1"/>
  <c r="G1298" i="1"/>
  <c r="H1314" i="1"/>
  <c r="AG1376" i="1"/>
  <c r="AG1413" i="1"/>
  <c r="AF1444" i="1"/>
  <c r="H1498" i="1"/>
  <c r="AG1498" i="1"/>
  <c r="H1558" i="1"/>
  <c r="AE1568" i="1"/>
  <c r="AJ26" i="1"/>
  <c r="AE24" i="1"/>
  <c r="AJ184" i="1"/>
  <c r="AK184" i="1" s="1"/>
  <c r="H219" i="1"/>
  <c r="AJ221" i="1"/>
  <c r="AK221" i="1" s="1"/>
  <c r="AE240" i="1"/>
  <c r="G296" i="1"/>
  <c r="H326" i="1"/>
  <c r="AG331" i="1"/>
  <c r="AF333" i="1"/>
  <c r="AF468" i="1"/>
  <c r="AJ514" i="1"/>
  <c r="AK514" i="1" s="1"/>
  <c r="G523" i="1"/>
  <c r="H646" i="1"/>
  <c r="AE655" i="1"/>
  <c r="G666" i="1"/>
  <c r="H696" i="1"/>
  <c r="AJ698" i="1"/>
  <c r="AG708" i="1"/>
  <c r="AF743" i="1"/>
  <c r="H749" i="1"/>
  <c r="AJ782" i="1"/>
  <c r="AK782" i="1" s="1"/>
  <c r="AF836" i="1"/>
  <c r="AJ855" i="1"/>
  <c r="AG986" i="1"/>
  <c r="H996" i="1"/>
  <c r="AE998" i="1"/>
  <c r="G1021" i="1"/>
  <c r="AF1040" i="1"/>
  <c r="H1077" i="1"/>
  <c r="AE1085" i="1"/>
  <c r="AF1095" i="1"/>
  <c r="H1105" i="1"/>
  <c r="AG1119" i="1"/>
  <c r="AF1133" i="1"/>
  <c r="H1135" i="1"/>
  <c r="G1148" i="1"/>
  <c r="AF1150" i="1"/>
  <c r="H1165" i="1"/>
  <c r="AE1197" i="1"/>
  <c r="AG1251" i="1"/>
  <c r="AG1260" i="1"/>
  <c r="AE1275" i="1"/>
  <c r="AJ1284" i="1"/>
  <c r="AK1284" i="1" s="1"/>
  <c r="G1286" i="1"/>
  <c r="AG1290" i="1"/>
  <c r="AJ1292" i="1"/>
  <c r="AK1292" i="1" s="1"/>
  <c r="AG1294" i="1"/>
  <c r="H1298" i="1"/>
  <c r="AJ1311" i="1"/>
  <c r="H1318" i="1"/>
  <c r="AJ1376" i="1"/>
  <c r="AK1376" i="1" s="1"/>
  <c r="AJ1413" i="1"/>
  <c r="AK1413" i="1" s="1"/>
  <c r="AF1425" i="1"/>
  <c r="AG1568" i="1"/>
  <c r="AE2" i="1"/>
  <c r="AJ5" i="1"/>
  <c r="AF57" i="1"/>
  <c r="AG17" i="1"/>
  <c r="AG24" i="1"/>
  <c r="G34" i="1"/>
  <c r="H50" i="1"/>
  <c r="AE101" i="1"/>
  <c r="AE109" i="1"/>
  <c r="H111" i="1"/>
  <c r="AJ145" i="1"/>
  <c r="H158" i="1"/>
  <c r="G196" i="1"/>
  <c r="AG247" i="1"/>
  <c r="H274" i="1"/>
  <c r="H296" i="1"/>
  <c r="AJ326" i="1"/>
  <c r="AE348" i="1"/>
  <c r="AF389" i="1"/>
  <c r="H411" i="1"/>
  <c r="AF425" i="1"/>
  <c r="AF427" i="1"/>
  <c r="AF500" i="1"/>
  <c r="AE523" i="1"/>
  <c r="G559" i="1"/>
  <c r="AF666" i="1"/>
  <c r="AG694" i="1"/>
  <c r="AG705" i="1"/>
  <c r="G719" i="1"/>
  <c r="AE749" i="1"/>
  <c r="H777" i="1"/>
  <c r="AJ836" i="1"/>
  <c r="AK836" i="1" s="1"/>
  <c r="H852" i="1"/>
  <c r="G863" i="1"/>
  <c r="AF923" i="1"/>
  <c r="H949" i="1"/>
  <c r="H955" i="1"/>
  <c r="AE962" i="1"/>
  <c r="AF998" i="1"/>
  <c r="AF1021" i="1"/>
  <c r="G1023" i="1"/>
  <c r="AJ1029" i="1"/>
  <c r="AK1029" i="1" s="1"/>
  <c r="AE1033" i="1"/>
  <c r="H1058" i="1"/>
  <c r="AE1077" i="1"/>
  <c r="AG1133" i="1"/>
  <c r="AE1135" i="1"/>
  <c r="AG1165" i="1"/>
  <c r="AJ1260" i="1"/>
  <c r="AJ1275" i="1"/>
  <c r="AK1275" i="1" s="1"/>
  <c r="AJ1294" i="1"/>
  <c r="AK1294" i="1" s="1"/>
  <c r="AE1298" i="1"/>
  <c r="H1422" i="1"/>
  <c r="G1422" i="1"/>
  <c r="AJ1464" i="1"/>
  <c r="AK1464" i="1" s="1"/>
  <c r="AG1464" i="1"/>
  <c r="H1506" i="1"/>
  <c r="AF1506" i="1"/>
  <c r="AE1506" i="1"/>
  <c r="AG1499" i="1"/>
  <c r="AF1499" i="1"/>
  <c r="AE1547" i="1"/>
  <c r="G1547" i="1"/>
  <c r="AJ1629" i="1"/>
  <c r="G1629" i="1"/>
  <c r="H1669" i="1"/>
  <c r="AE1669" i="1"/>
  <c r="AE1713" i="1"/>
  <c r="AG1713" i="1"/>
  <c r="AE34" i="1"/>
  <c r="AF41" i="1"/>
  <c r="G116" i="1"/>
  <c r="AJ125" i="1"/>
  <c r="AJ143" i="1"/>
  <c r="AK143" i="1" s="1"/>
  <c r="AE149" i="1"/>
  <c r="AE204" i="1"/>
  <c r="H226" i="1"/>
  <c r="G317" i="1"/>
  <c r="G410" i="1"/>
  <c r="AJ411" i="1"/>
  <c r="AK411" i="1" s="1"/>
  <c r="AE432" i="1"/>
  <c r="AE476" i="1"/>
  <c r="H483" i="1"/>
  <c r="G499" i="1"/>
  <c r="AJ523" i="1"/>
  <c r="AK523" i="1" s="1"/>
  <c r="G543" i="1"/>
  <c r="AF661" i="1"/>
  <c r="AF678" i="1"/>
  <c r="AG697" i="1"/>
  <c r="G709" i="1"/>
  <c r="AJ863" i="1"/>
  <c r="H877" i="1"/>
  <c r="H918" i="1"/>
  <c r="AG949" i="1"/>
  <c r="H974" i="1"/>
  <c r="H1054" i="1"/>
  <c r="AJ1077" i="1"/>
  <c r="AK1077" i="1" s="1"/>
  <c r="AG1151" i="1"/>
  <c r="AG1153" i="1"/>
  <c r="AF1169" i="1"/>
  <c r="G1178" i="1"/>
  <c r="G1183" i="1"/>
  <c r="AJ1228" i="1"/>
  <c r="AK1228" i="1" s="1"/>
  <c r="G1235" i="1"/>
  <c r="AJ1259" i="1"/>
  <c r="AE1278" i="1"/>
  <c r="AJ1298" i="1"/>
  <c r="AK1298" i="1" s="1"/>
  <c r="G1309" i="1"/>
  <c r="AG1338" i="1"/>
  <c r="AE1350" i="1"/>
  <c r="H1410" i="1"/>
  <c r="AG1410" i="1"/>
  <c r="AJ1489" i="1"/>
  <c r="AK1489" i="1" s="1"/>
  <c r="H1489" i="1"/>
  <c r="H1509" i="1"/>
  <c r="AG1514" i="1"/>
  <c r="AJ1771" i="1"/>
  <c r="AK1771" i="1" s="1"/>
  <c r="AF1955" i="1"/>
  <c r="AJ1998" i="1"/>
  <c r="AK1998" i="1" s="1"/>
  <c r="AJ2141" i="1"/>
  <c r="AK2141" i="1" s="1"/>
  <c r="AJ2813" i="1"/>
  <c r="AK2813" i="1" s="1"/>
  <c r="AE2813" i="1"/>
  <c r="AE2904" i="1"/>
  <c r="AF2904" i="1"/>
  <c r="H2904" i="1"/>
  <c r="AG1587" i="1"/>
  <c r="AJ1725" i="1"/>
  <c r="AF1779" i="1"/>
  <c r="AJ1805" i="1"/>
  <c r="AK1805" i="1" s="1"/>
  <c r="G1855" i="1"/>
  <c r="AF1868" i="1"/>
  <c r="H1912" i="1"/>
  <c r="AE1942" i="1"/>
  <c r="H2075" i="1"/>
  <c r="AF2107" i="1"/>
  <c r="AF2147" i="1"/>
  <c r="AG2163" i="1"/>
  <c r="AF2231" i="1"/>
  <c r="AE2281" i="1"/>
  <c r="G2295" i="1"/>
  <c r="H2297" i="1"/>
  <c r="AG2312" i="1"/>
  <c r="H2324" i="1"/>
  <c r="H2352" i="1"/>
  <c r="AJ2356" i="1"/>
  <c r="AK2356" i="1" s="1"/>
  <c r="H2377" i="1"/>
  <c r="H2446" i="1"/>
  <c r="AJ2499" i="1"/>
  <c r="AK2499" i="1" s="1"/>
  <c r="AF2508" i="1"/>
  <c r="AJ2518" i="1"/>
  <c r="AK2518" i="1" s="1"/>
  <c r="AJ2526" i="1"/>
  <c r="AE2559" i="1"/>
  <c r="AE2582" i="1"/>
  <c r="AJ2583" i="1"/>
  <c r="AK2583" i="1" s="1"/>
  <c r="AF2693" i="1"/>
  <c r="AE2703" i="1"/>
  <c r="AG2724" i="1"/>
  <c r="H2726" i="1"/>
  <c r="AG2814" i="1"/>
  <c r="AE2814" i="1"/>
  <c r="AF2846" i="1"/>
  <c r="AE2897" i="1"/>
  <c r="AF2897" i="1"/>
  <c r="AG2907" i="1"/>
  <c r="AJ2955" i="1"/>
  <c r="AG2955" i="1"/>
  <c r="AJ1855" i="1"/>
  <c r="AK1855" i="1" s="1"/>
  <c r="AF1912" i="1"/>
  <c r="AF1942" i="1"/>
  <c r="AG2147" i="1"/>
  <c r="AJ2163" i="1"/>
  <c r="AE2295" i="1"/>
  <c r="AE2297" i="1"/>
  <c r="AF2352" i="1"/>
  <c r="AJ2446" i="1"/>
  <c r="AJ2559" i="1"/>
  <c r="AK2559" i="1" s="1"/>
  <c r="AJ2582" i="1"/>
  <c r="AK2582" i="1" s="1"/>
  <c r="AJ2724" i="1"/>
  <c r="AK2724" i="1" s="1"/>
  <c r="H1648" i="1"/>
  <c r="AJ1686" i="1"/>
  <c r="AJ1742" i="1"/>
  <c r="AJ1792" i="1"/>
  <c r="AK1792" i="1" s="1"/>
  <c r="AE1797" i="1"/>
  <c r="AJ1801" i="1"/>
  <c r="AK1801" i="1" s="1"/>
  <c r="H1808" i="1"/>
  <c r="AE1888" i="1"/>
  <c r="AJ1899" i="1"/>
  <c r="AK1899" i="1" s="1"/>
  <c r="AJ1912" i="1"/>
  <c r="AG1942" i="1"/>
  <c r="AF1970" i="1"/>
  <c r="H1993" i="1"/>
  <c r="AF2035" i="1"/>
  <c r="AJ2064" i="1"/>
  <c r="AK2064" i="1" s="1"/>
  <c r="G2088" i="1"/>
  <c r="G2104" i="1"/>
  <c r="AJ2122" i="1"/>
  <c r="AK2122" i="1" s="1"/>
  <c r="AF2190" i="1"/>
  <c r="AG2203" i="1"/>
  <c r="AJ2205" i="1"/>
  <c r="H2239" i="1"/>
  <c r="AE2289" i="1"/>
  <c r="AG2297" i="1"/>
  <c r="AJ2400" i="1"/>
  <c r="G2402" i="1"/>
  <c r="G2463" i="1"/>
  <c r="AF2529" i="1"/>
  <c r="AF2555" i="1"/>
  <c r="AG2574" i="1"/>
  <c r="AG2600" i="1"/>
  <c r="H2614" i="1"/>
  <c r="AF2648" i="1"/>
  <c r="AJ2655" i="1"/>
  <c r="AK2655" i="1" s="1"/>
  <c r="AE2669" i="1"/>
  <c r="AF2754" i="1"/>
  <c r="G2800" i="1"/>
  <c r="AE2800" i="1"/>
  <c r="AG2895" i="1"/>
  <c r="AJ2895" i="1"/>
  <c r="AK2895" i="1" s="1"/>
  <c r="H2895" i="1"/>
  <c r="AG2977" i="1"/>
  <c r="AF2977" i="1"/>
  <c r="AJ1942" i="1"/>
  <c r="AK1942" i="1" s="1"/>
  <c r="AJ2297" i="1"/>
  <c r="AK2297" i="1" s="1"/>
  <c r="AF2794" i="1"/>
  <c r="H2794" i="1"/>
  <c r="AE2880" i="1"/>
  <c r="G2880" i="1"/>
  <c r="H2972" i="1"/>
  <c r="AF2972" i="1"/>
  <c r="G1769" i="1"/>
  <c r="G1771" i="1"/>
  <c r="AJ1893" i="1"/>
  <c r="AK1893" i="1" s="1"/>
  <c r="G1955" i="1"/>
  <c r="H1978" i="1"/>
  <c r="AE1998" i="1"/>
  <c r="AJ2000" i="1"/>
  <c r="AK2000" i="1" s="1"/>
  <c r="AE2129" i="1"/>
  <c r="G2141" i="1"/>
  <c r="G2332" i="1"/>
  <c r="H2341" i="1"/>
  <c r="AE2357" i="1"/>
  <c r="G2369" i="1"/>
  <c r="H2388" i="1"/>
  <c r="G2421" i="1"/>
  <c r="AE2430" i="1"/>
  <c r="AF2463" i="1"/>
  <c r="H2500" i="1"/>
  <c r="H2595" i="1"/>
  <c r="AG2610" i="1"/>
  <c r="AF2614" i="1"/>
  <c r="H2635" i="1"/>
  <c r="AG2639" i="1"/>
  <c r="AE2718" i="1"/>
  <c r="AJ2794" i="1"/>
  <c r="AJ2845" i="1"/>
  <c r="AK2845" i="1" s="1"/>
  <c r="AG2880" i="1"/>
  <c r="H2953" i="1"/>
  <c r="AG2953" i="1"/>
  <c r="H3029" i="1"/>
  <c r="AE3029" i="1"/>
  <c r="AJ1448" i="1"/>
  <c r="AJ1495" i="1"/>
  <c r="AK1495" i="1" s="1"/>
  <c r="AJ1530" i="1"/>
  <c r="AK1530" i="1" s="1"/>
  <c r="G1588" i="1"/>
  <c r="AE1605" i="1"/>
  <c r="G1641" i="1"/>
  <c r="AJ1646" i="1"/>
  <c r="AE1677" i="1"/>
  <c r="AG1684" i="1"/>
  <c r="AJ1694" i="1"/>
  <c r="AK1694" i="1" s="1"/>
  <c r="G1725" i="1"/>
  <c r="H1727" i="1"/>
  <c r="G1743" i="1"/>
  <c r="AJ1769" i="1"/>
  <c r="AK1769" i="1" s="1"/>
  <c r="AE1771" i="1"/>
  <c r="G1838" i="1"/>
  <c r="AJ1856" i="1"/>
  <c r="AK1856" i="1" s="1"/>
  <c r="AJ1882" i="1"/>
  <c r="AJ1911" i="1"/>
  <c r="AE1923" i="1"/>
  <c r="AG1926" i="1"/>
  <c r="H1955" i="1"/>
  <c r="AF1973" i="1"/>
  <c r="AF1978" i="1"/>
  <c r="AF1992" i="1"/>
  <c r="AG1998" i="1"/>
  <c r="AJ2005" i="1"/>
  <c r="AK2005" i="1" s="1"/>
  <c r="AF2010" i="1"/>
  <c r="AF2026" i="1"/>
  <c r="AF2128" i="1"/>
  <c r="AJ2129" i="1"/>
  <c r="AK2129" i="1" s="1"/>
  <c r="AG2155" i="1"/>
  <c r="G2185" i="1"/>
  <c r="AE2191" i="1"/>
  <c r="G2229" i="1"/>
  <c r="G2231" i="1"/>
  <c r="AF2330" i="1"/>
  <c r="AG2339" i="1"/>
  <c r="H2353" i="1"/>
  <c r="AJ2357" i="1"/>
  <c r="AK2357" i="1" s="1"/>
  <c r="AG2369" i="1"/>
  <c r="AG2388" i="1"/>
  <c r="AF2419" i="1"/>
  <c r="H2421" i="1"/>
  <c r="AE2441" i="1"/>
  <c r="H2455" i="1"/>
  <c r="H2462" i="1"/>
  <c r="AG2463" i="1"/>
  <c r="AF2598" i="1"/>
  <c r="AE2606" i="1"/>
  <c r="AE2617" i="1"/>
  <c r="AJ2677" i="1"/>
  <c r="AK2677" i="1" s="1"/>
  <c r="G2679" i="1"/>
  <c r="H2683" i="1"/>
  <c r="G2707" i="1"/>
  <c r="AF2757" i="1"/>
  <c r="AE2888" i="1"/>
  <c r="H2888" i="1"/>
  <c r="G3056" i="1"/>
  <c r="AJ3056" i="1"/>
  <c r="AE3278" i="1"/>
  <c r="AG3340" i="1"/>
  <c r="H4416" i="1"/>
  <c r="AF4416" i="1"/>
  <c r="AE4747" i="1"/>
  <c r="AG4747" i="1"/>
  <c r="AF4781" i="1"/>
  <c r="H4781" i="1"/>
  <c r="AG4781" i="1"/>
  <c r="H4901" i="1"/>
  <c r="AG4901" i="1"/>
  <c r="G4901" i="1"/>
  <c r="AJ3041" i="1"/>
  <c r="AK3041" i="1" s="1"/>
  <c r="AE3090" i="1"/>
  <c r="AJ3115" i="1"/>
  <c r="AJ3174" i="1"/>
  <c r="AK3174" i="1" s="1"/>
  <c r="AE3183" i="1"/>
  <c r="H3245" i="1"/>
  <c r="AE3261" i="1"/>
  <c r="AF3302" i="1"/>
  <c r="G3309" i="1"/>
  <c r="AE3310" i="1"/>
  <c r="G3312" i="1"/>
  <c r="H3335" i="1"/>
  <c r="AJ3340" i="1"/>
  <c r="AK3340" i="1" s="1"/>
  <c r="AE3590" i="1"/>
  <c r="AF3598" i="1"/>
  <c r="AJ3631" i="1"/>
  <c r="AF3662" i="1"/>
  <c r="AE3822" i="1"/>
  <c r="G3853" i="1"/>
  <c r="AE3856" i="1"/>
  <c r="AE3881" i="1"/>
  <c r="G3888" i="1"/>
  <c r="AG3924" i="1"/>
  <c r="G3926" i="1"/>
  <c r="H3947" i="1"/>
  <c r="G3973" i="1"/>
  <c r="AE4087" i="1"/>
  <c r="AE4105" i="1"/>
  <c r="H4139" i="1"/>
  <c r="AF4191" i="1"/>
  <c r="AE4302" i="1"/>
  <c r="AJ4330" i="1"/>
  <c r="AK4330" i="1" s="1"/>
  <c r="AF4359" i="1"/>
  <c r="AG4373" i="1"/>
  <c r="AF4393" i="1"/>
  <c r="G4401" i="1"/>
  <c r="AG4529" i="1"/>
  <c r="AJ4529" i="1"/>
  <c r="AK4529" i="1" s="1"/>
  <c r="H4547" i="1"/>
  <c r="AE4600" i="1"/>
  <c r="AG4600" i="1"/>
  <c r="AE4615" i="1"/>
  <c r="H4615" i="1"/>
  <c r="AJ4781" i="1"/>
  <c r="AK4781" i="1" s="1"/>
  <c r="AG3261" i="1"/>
  <c r="H3309" i="1"/>
  <c r="AE4569" i="1"/>
  <c r="AJ4569" i="1"/>
  <c r="AK4569" i="1" s="1"/>
  <c r="AJ4686" i="1"/>
  <c r="AG4686" i="1"/>
  <c r="AE4831" i="1"/>
  <c r="AJ4831" i="1"/>
  <c r="AK4831" i="1" s="1"/>
  <c r="AG4899" i="1"/>
  <c r="AF4899" i="1"/>
  <c r="AJ2958" i="1"/>
  <c r="H3038" i="1"/>
  <c r="G3040" i="1"/>
  <c r="AJ3128" i="1"/>
  <c r="AK3128" i="1" s="1"/>
  <c r="AF3186" i="1"/>
  <c r="H3193" i="1"/>
  <c r="AF3309" i="1"/>
  <c r="H3331" i="1"/>
  <c r="AJ3335" i="1"/>
  <c r="AK3335" i="1" s="1"/>
  <c r="AG3381" i="1"/>
  <c r="AG3422" i="1"/>
  <c r="AF3485" i="1"/>
  <c r="AG3489" i="1"/>
  <c r="H3496" i="1"/>
  <c r="AE3519" i="1"/>
  <c r="AF3566" i="1"/>
  <c r="AG3595" i="1"/>
  <c r="AE3597" i="1"/>
  <c r="G3601" i="1"/>
  <c r="AF3625" i="1"/>
  <c r="G3711" i="1"/>
  <c r="AF3744" i="1"/>
  <c r="AE3757" i="1"/>
  <c r="AF3759" i="1"/>
  <c r="H3762" i="1"/>
  <c r="AG3800" i="1"/>
  <c r="AE3810" i="1"/>
  <c r="AF3825" i="1"/>
  <c r="G3828" i="1"/>
  <c r="AF3830" i="1"/>
  <c r="AJ3835" i="1"/>
  <c r="AK3835" i="1" s="1"/>
  <c r="H3891" i="1"/>
  <c r="AJ3936" i="1"/>
  <c r="AK3936" i="1" s="1"/>
  <c r="AJ4011" i="1"/>
  <c r="AK4011" i="1" s="1"/>
  <c r="AF4032" i="1"/>
  <c r="AF4069" i="1"/>
  <c r="AJ4091" i="1"/>
  <c r="AE4113" i="1"/>
  <c r="G4115" i="1"/>
  <c r="AJ4116" i="1"/>
  <c r="AK4116" i="1" s="1"/>
  <c r="AF4187" i="1"/>
  <c r="G4206" i="1"/>
  <c r="H4208" i="1"/>
  <c r="AJ4224" i="1"/>
  <c r="AK4224" i="1" s="1"/>
  <c r="AE4255" i="1"/>
  <c r="H4320" i="1"/>
  <c r="AG4335" i="1"/>
  <c r="AG4397" i="1"/>
  <c r="AJ4401" i="1"/>
  <c r="AK4401" i="1" s="1"/>
  <c r="AE4403" i="1"/>
  <c r="G4412" i="1"/>
  <c r="AE4421" i="1"/>
  <c r="AE4426" i="1"/>
  <c r="AE4428" i="1"/>
  <c r="H4478" i="1"/>
  <c r="AG4565" i="1"/>
  <c r="H4565" i="1"/>
  <c r="AE4665" i="1"/>
  <c r="AJ4665" i="1"/>
  <c r="AK4665" i="1" s="1"/>
  <c r="AF5060" i="1"/>
  <c r="G5060" i="1"/>
  <c r="AF2919" i="1"/>
  <c r="AF2938" i="1"/>
  <c r="G3000" i="1"/>
  <c r="H3026" i="1"/>
  <c r="AE3038" i="1"/>
  <c r="H3040" i="1"/>
  <c r="G3069" i="1"/>
  <c r="AJ3088" i="1"/>
  <c r="AJ3113" i="1"/>
  <c r="AE3169" i="1"/>
  <c r="AG3182" i="1"/>
  <c r="AF3193" i="1"/>
  <c r="H3241" i="1"/>
  <c r="AE3255" i="1"/>
  <c r="G3305" i="1"/>
  <c r="AG3309" i="1"/>
  <c r="AG3331" i="1"/>
  <c r="AE3415" i="1"/>
  <c r="G3451" i="1"/>
  <c r="AF3483" i="1"/>
  <c r="AJ3485" i="1"/>
  <c r="AK3485" i="1" s="1"/>
  <c r="AF3496" i="1"/>
  <c r="AJ3519" i="1"/>
  <c r="AE3527" i="1"/>
  <c r="G3578" i="1"/>
  <c r="AG3597" i="1"/>
  <c r="AJ3711" i="1"/>
  <c r="AK3711" i="1" s="1"/>
  <c r="AF3757" i="1"/>
  <c r="AJ3800" i="1"/>
  <c r="AF3891" i="1"/>
  <c r="AJ4113" i="1"/>
  <c r="AK4113" i="1" s="1"/>
  <c r="AE4115" i="1"/>
  <c r="AG4206" i="1"/>
  <c r="AE4320" i="1"/>
  <c r="AJ4412" i="1"/>
  <c r="AK4412" i="1" s="1"/>
  <c r="AG4660" i="1"/>
  <c r="AE4660" i="1"/>
  <c r="AG4922" i="1"/>
  <c r="AF4922" i="1"/>
  <c r="AG3891" i="1"/>
  <c r="AF4115" i="1"/>
  <c r="AF4588" i="1"/>
  <c r="AJ4588" i="1"/>
  <c r="AK4588" i="1" s="1"/>
  <c r="AF3000" i="1"/>
  <c r="AF3069" i="1"/>
  <c r="H3152" i="1"/>
  <c r="AG3251" i="1"/>
  <c r="AG3258" i="1"/>
  <c r="H3266" i="1"/>
  <c r="G3278" i="1"/>
  <c r="H3340" i="1"/>
  <c r="G3385" i="1"/>
  <c r="AF3396" i="1"/>
  <c r="AE3404" i="1"/>
  <c r="G3459" i="1"/>
  <c r="AG3461" i="1"/>
  <c r="H3488" i="1"/>
  <c r="AE3542" i="1"/>
  <c r="AE3700" i="1"/>
  <c r="AF3707" i="1"/>
  <c r="H3717" i="1"/>
  <c r="H3799" i="1"/>
  <c r="H3814" i="1"/>
  <c r="AG3826" i="1"/>
  <c r="AE3846" i="1"/>
  <c r="AG3885" i="1"/>
  <c r="AJ3891" i="1"/>
  <c r="AK3891" i="1" s="1"/>
  <c r="AJ3953" i="1"/>
  <c r="AK3953" i="1" s="1"/>
  <c r="AJ4000" i="1"/>
  <c r="AK4000" i="1" s="1"/>
  <c r="AE4010" i="1"/>
  <c r="AF4031" i="1"/>
  <c r="G4035" i="1"/>
  <c r="AJ4051" i="1"/>
  <c r="AK4051" i="1" s="1"/>
  <c r="AF4064" i="1"/>
  <c r="AG4115" i="1"/>
  <c r="AF4136" i="1"/>
  <c r="AF4166" i="1"/>
  <c r="AE4202" i="1"/>
  <c r="AE4227" i="1"/>
  <c r="AG4301" i="1"/>
  <c r="H4315" i="1"/>
  <c r="H4330" i="1"/>
  <c r="AJ4334" i="1"/>
  <c r="AK4334" i="1" s="1"/>
  <c r="H4431" i="1"/>
  <c r="AF4431" i="1"/>
  <c r="AE4637" i="1"/>
  <c r="AG4637" i="1"/>
  <c r="AG4950" i="1"/>
  <c r="AF4950" i="1"/>
  <c r="G4950" i="1"/>
  <c r="AG2950" i="1"/>
  <c r="AJ2964" i="1"/>
  <c r="AK2964" i="1" s="1"/>
  <c r="AJ2971" i="1"/>
  <c r="AK2971" i="1" s="1"/>
  <c r="H2986" i="1"/>
  <c r="AG3000" i="1"/>
  <c r="AG3012" i="1"/>
  <c r="H3025" i="1"/>
  <c r="AF3135" i="1"/>
  <c r="G3142" i="1"/>
  <c r="G3145" i="1"/>
  <c r="AG3167" i="1"/>
  <c r="H3181" i="1"/>
  <c r="AJ3198" i="1"/>
  <c r="AK3198" i="1" s="1"/>
  <c r="AJ3249" i="1"/>
  <c r="AK3249" i="1" s="1"/>
  <c r="AG3268" i="1"/>
  <c r="H3278" i="1"/>
  <c r="G3336" i="1"/>
  <c r="AE3340" i="1"/>
  <c r="AG3354" i="1"/>
  <c r="AE3356" i="1"/>
  <c r="H3443" i="1"/>
  <c r="G3445" i="1"/>
  <c r="AJ3488" i="1"/>
  <c r="AK3488" i="1" s="1"/>
  <c r="G3499" i="1"/>
  <c r="H3504" i="1"/>
  <c r="AJ3542" i="1"/>
  <c r="AJ3565" i="1"/>
  <c r="AJ3607" i="1"/>
  <c r="AK3607" i="1" s="1"/>
  <c r="H3612" i="1"/>
  <c r="AF3621" i="1"/>
  <c r="AG3624" i="1"/>
  <c r="AF3637" i="1"/>
  <c r="AG3651" i="1"/>
  <c r="AF3691" i="1"/>
  <c r="AE3814" i="1"/>
  <c r="AE3942" i="1"/>
  <c r="G3944" i="1"/>
  <c r="G3996" i="1"/>
  <c r="AF4112" i="1"/>
  <c r="AJ4115" i="1"/>
  <c r="AK4115" i="1" s="1"/>
  <c r="G4176" i="1"/>
  <c r="AF4195" i="1"/>
  <c r="G4200" i="1"/>
  <c r="H4223" i="1"/>
  <c r="AG4265" i="1"/>
  <c r="G4323" i="1"/>
  <c r="AE4406" i="1"/>
  <c r="AE4420" i="1"/>
  <c r="AF4514" i="1"/>
  <c r="AG4514" i="1"/>
  <c r="AF4637" i="1"/>
  <c r="AF4708" i="1"/>
  <c r="AG4709" i="1"/>
  <c r="AG4727" i="1"/>
  <c r="G4739" i="1"/>
  <c r="G4801" i="1"/>
  <c r="AE4808" i="1"/>
  <c r="AG4849" i="1"/>
  <c r="AE4858" i="1"/>
  <c r="H4890" i="1"/>
  <c r="AE4905" i="1"/>
  <c r="AE4928" i="1"/>
  <c r="AJ4930" i="1"/>
  <c r="AK4930" i="1" s="1"/>
  <c r="H4954" i="1"/>
  <c r="H4961" i="1"/>
  <c r="AJ4981" i="1"/>
  <c r="AK4981" i="1" s="1"/>
  <c r="G5005" i="1"/>
  <c r="AF5030" i="1"/>
  <c r="AE5057" i="1"/>
  <c r="AE5079" i="1"/>
  <c r="AF5103" i="1"/>
  <c r="AJ5122" i="1"/>
  <c r="AK5122" i="1" s="1"/>
  <c r="H5124" i="1"/>
  <c r="AG5148" i="1"/>
  <c r="AG5183" i="1"/>
  <c r="AE5218" i="1"/>
  <c r="AG5244" i="1"/>
  <c r="G5256" i="1"/>
  <c r="G5274" i="1"/>
  <c r="H5305" i="1"/>
  <c r="AE5331" i="1"/>
  <c r="AE5346" i="1"/>
  <c r="AG5363" i="1"/>
  <c r="AJ5407" i="1"/>
  <c r="AK5407" i="1" s="1"/>
  <c r="AG5409" i="1"/>
  <c r="G5490" i="1"/>
  <c r="AJ5497" i="1"/>
  <c r="AK5497" i="1" s="1"/>
  <c r="G5502" i="1"/>
  <c r="AF5505" i="1"/>
  <c r="AE5518" i="1"/>
  <c r="G5537" i="1"/>
  <c r="AF5548" i="1"/>
  <c r="AG5804" i="1"/>
  <c r="AF5888" i="1"/>
  <c r="AJ4708" i="1"/>
  <c r="AK4708" i="1" s="1"/>
  <c r="AJ4801" i="1"/>
  <c r="AK4801" i="1" s="1"/>
  <c r="AJ4833" i="1"/>
  <c r="AK4833" i="1" s="1"/>
  <c r="H5022" i="1"/>
  <c r="AJ5099" i="1"/>
  <c r="AK5099" i="1" s="1"/>
  <c r="AJ5103" i="1"/>
  <c r="AK5103" i="1" s="1"/>
  <c r="AE5203" i="1"/>
  <c r="G5243" i="1"/>
  <c r="AF5353" i="1"/>
  <c r="AJ5416" i="1"/>
  <c r="AK5416" i="1" s="1"/>
  <c r="AG5435" i="1"/>
  <c r="G5449" i="1"/>
  <c r="AF5465" i="1"/>
  <c r="AE5502" i="1"/>
  <c r="G5512" i="1"/>
  <c r="AJ5530" i="1"/>
  <c r="AK5530" i="1" s="1"/>
  <c r="AJ5561" i="1"/>
  <c r="AK5561" i="1" s="1"/>
  <c r="H5575" i="1"/>
  <c r="AJ5588" i="1"/>
  <c r="AK5588" i="1" s="1"/>
  <c r="AE5602" i="1"/>
  <c r="AF5609" i="1"/>
  <c r="AJ5691" i="1"/>
  <c r="AK5691" i="1" s="1"/>
  <c r="G5696" i="1"/>
  <c r="AF5857" i="1"/>
  <c r="G5870" i="1"/>
  <c r="H5880" i="1"/>
  <c r="AF5883" i="1"/>
  <c r="G5968" i="1"/>
  <c r="AF5982" i="1"/>
  <c r="G5995" i="1"/>
  <c r="H6036" i="1"/>
  <c r="AG6041" i="1"/>
  <c r="AF6181" i="1"/>
  <c r="AE6188" i="1"/>
  <c r="AF6264" i="1"/>
  <c r="H6303" i="1"/>
  <c r="G6310" i="1"/>
  <c r="H6068" i="1"/>
  <c r="H6071" i="1"/>
  <c r="AF6093" i="1"/>
  <c r="G6102" i="1"/>
  <c r="H6177" i="1"/>
  <c r="AF6328" i="1"/>
  <c r="G4642" i="1"/>
  <c r="AE4651" i="1"/>
  <c r="G4893" i="1"/>
  <c r="H4978" i="1"/>
  <c r="G5013" i="1"/>
  <c r="AE5022" i="1"/>
  <c r="AE5062" i="1"/>
  <c r="AG5144" i="1"/>
  <c r="H5171" i="1"/>
  <c r="AF5203" i="1"/>
  <c r="AE5243" i="1"/>
  <c r="AF5282" i="1"/>
  <c r="AE5292" i="1"/>
  <c r="AG5308" i="1"/>
  <c r="AF5315" i="1"/>
  <c r="AJ5353" i="1"/>
  <c r="AK5353" i="1" s="1"/>
  <c r="G5362" i="1"/>
  <c r="H5375" i="1"/>
  <c r="AF5384" i="1"/>
  <c r="AG5391" i="1"/>
  <c r="AJ5435" i="1"/>
  <c r="AK5435" i="1" s="1"/>
  <c r="AF5449" i="1"/>
  <c r="AG5465" i="1"/>
  <c r="AF5502" i="1"/>
  <c r="AE5575" i="1"/>
  <c r="AE5864" i="1"/>
  <c r="H5892" i="1"/>
  <c r="AE5937" i="1"/>
  <c r="G5952" i="1"/>
  <c r="H5962" i="1"/>
  <c r="AE5968" i="1"/>
  <c r="AG5982" i="1"/>
  <c r="AG5995" i="1"/>
  <c r="AF6036" i="1"/>
  <c r="AF6185" i="1"/>
  <c r="G6203" i="1"/>
  <c r="AE6288" i="1"/>
  <c r="G6291" i="1"/>
  <c r="AG6294" i="1"/>
  <c r="AF6303" i="1"/>
  <c r="AE6310" i="1"/>
  <c r="AF6068" i="1"/>
  <c r="AE6097" i="1"/>
  <c r="G6100" i="1"/>
  <c r="AF6102" i="1"/>
  <c r="G6116" i="1"/>
  <c r="H6123" i="1"/>
  <c r="AE6166" i="1"/>
  <c r="G6336" i="1"/>
  <c r="AF6350" i="1"/>
  <c r="AG4554" i="1"/>
  <c r="AF4556" i="1"/>
  <c r="H4642" i="1"/>
  <c r="G4644" i="1"/>
  <c r="AJ4651" i="1"/>
  <c r="AK4651" i="1" s="1"/>
  <c r="AE4701" i="1"/>
  <c r="H4712" i="1"/>
  <c r="AJ4719" i="1"/>
  <c r="AK4719" i="1" s="1"/>
  <c r="H4724" i="1"/>
  <c r="AJ4740" i="1"/>
  <c r="AK4740" i="1" s="1"/>
  <c r="AF4768" i="1"/>
  <c r="AF4773" i="1"/>
  <c r="AF4850" i="1"/>
  <c r="G4861" i="1"/>
  <c r="H4866" i="1"/>
  <c r="G4887" i="1"/>
  <c r="H4893" i="1"/>
  <c r="G4916" i="1"/>
  <c r="H4925" i="1"/>
  <c r="AE4929" i="1"/>
  <c r="AF4931" i="1"/>
  <c r="G4982" i="1"/>
  <c r="G4989" i="1"/>
  <c r="AF5013" i="1"/>
  <c r="AF5022" i="1"/>
  <c r="G5036" i="1"/>
  <c r="H5045" i="1"/>
  <c r="AF5080" i="1"/>
  <c r="AG5085" i="1"/>
  <c r="G5119" i="1"/>
  <c r="H5149" i="1"/>
  <c r="G5160" i="1"/>
  <c r="H5164" i="1"/>
  <c r="G5169" i="1"/>
  <c r="AG5210" i="1"/>
  <c r="H5224" i="1"/>
  <c r="AF5243" i="1"/>
  <c r="H5245" i="1"/>
  <c r="AF5337" i="1"/>
  <c r="AJ5375" i="1"/>
  <c r="AK5375" i="1" s="1"/>
  <c r="H5382" i="1"/>
  <c r="G5410" i="1"/>
  <c r="H5419" i="1"/>
  <c r="AF5470" i="1"/>
  <c r="AG5502" i="1"/>
  <c r="H5524" i="1"/>
  <c r="G5564" i="1"/>
  <c r="AF5575" i="1"/>
  <c r="AG5864" i="1"/>
  <c r="AF5892" i="1"/>
  <c r="H5952" i="1"/>
  <c r="AF6288" i="1"/>
  <c r="AG6310" i="1"/>
  <c r="AF6097" i="1"/>
  <c r="H6100" i="1"/>
  <c r="AJ5575" i="1"/>
  <c r="AK5575" i="1" s="1"/>
  <c r="AF5899" i="1"/>
  <c r="AE5943" i="1"/>
  <c r="AF5952" i="1"/>
  <c r="H6003" i="1"/>
  <c r="G6025" i="1"/>
  <c r="AE6248" i="1"/>
  <c r="G6265" i="1"/>
  <c r="AF6100" i="1"/>
  <c r="AF6149" i="1"/>
  <c r="H5103" i="1"/>
  <c r="AE5122" i="1"/>
  <c r="AJ5130" i="1"/>
  <c r="AK5130" i="1" s="1"/>
  <c r="H5213" i="1"/>
  <c r="AE5309" i="1"/>
  <c r="AF5409" i="1"/>
  <c r="G5450" i="1"/>
  <c r="G5466" i="1"/>
  <c r="AE5505" i="1"/>
  <c r="G5518" i="1"/>
  <c r="G5541" i="1"/>
  <c r="G5548" i="1"/>
  <c r="G5583" i="1"/>
  <c r="AJ5619" i="1"/>
  <c r="AK5619" i="1" s="1"/>
  <c r="H5658" i="1"/>
  <c r="AF5804" i="1"/>
  <c r="AF5827" i="1"/>
  <c r="AE5856" i="1"/>
  <c r="H5888" i="1"/>
  <c r="AE5921" i="1"/>
  <c r="AE5936" i="1"/>
  <c r="AE5994" i="1"/>
  <c r="AG6025" i="1"/>
  <c r="H6194" i="1"/>
  <c r="AG6265" i="1"/>
  <c r="G6302" i="1"/>
  <c r="AE6311" i="1"/>
  <c r="AE6067" i="1"/>
  <c r="H6092" i="1"/>
  <c r="AE6139" i="1"/>
  <c r="AG6179" i="1"/>
  <c r="AE6323" i="1"/>
  <c r="AF6337" i="1"/>
  <c r="AE537" i="1"/>
  <c r="AJ537" i="1"/>
  <c r="AJ597" i="1"/>
  <c r="AG597" i="1"/>
  <c r="G636" i="1"/>
  <c r="AE636" i="1"/>
  <c r="AE677" i="1"/>
  <c r="H677" i="1"/>
  <c r="G677" i="1"/>
  <c r="AG61" i="1"/>
  <c r="AF74" i="1"/>
  <c r="AF76" i="1"/>
  <c r="AG82" i="1"/>
  <c r="G87" i="1"/>
  <c r="G91" i="1"/>
  <c r="H96" i="1"/>
  <c r="AG104" i="1"/>
  <c r="AG126" i="1"/>
  <c r="AG138" i="1"/>
  <c r="AG140" i="1"/>
  <c r="H165" i="1"/>
  <c r="G205" i="1"/>
  <c r="H210" i="1"/>
  <c r="G213" i="1"/>
  <c r="AJ223" i="1"/>
  <c r="AK223" i="1" s="1"/>
  <c r="AJ253" i="1"/>
  <c r="H258" i="1"/>
  <c r="AE264" i="1"/>
  <c r="AE273" i="1"/>
  <c r="G288" i="1"/>
  <c r="AE289" i="1"/>
  <c r="AJ314" i="1"/>
  <c r="AK314" i="1" s="1"/>
  <c r="G369" i="1"/>
  <c r="H402" i="1"/>
  <c r="AE438" i="1"/>
  <c r="H449" i="1"/>
  <c r="AF451" i="1"/>
  <c r="AE455" i="1"/>
  <c r="H457" i="1"/>
  <c r="AJ486" i="1"/>
  <c r="AK486" i="1" s="1"/>
  <c r="H508" i="1"/>
  <c r="G508" i="1"/>
  <c r="AE553" i="1"/>
  <c r="G562" i="1"/>
  <c r="AJ562" i="1"/>
  <c r="G594" i="1"/>
  <c r="AJ594" i="1"/>
  <c r="G599" i="1"/>
  <c r="AJ599" i="1"/>
  <c r="AF677" i="1"/>
  <c r="AF8" i="1"/>
  <c r="G15" i="1"/>
  <c r="AE15" i="1"/>
  <c r="G26" i="1"/>
  <c r="G56" i="1"/>
  <c r="H87" i="1"/>
  <c r="H91" i="1"/>
  <c r="AE96" i="1"/>
  <c r="H205" i="1"/>
  <c r="AE210" i="1"/>
  <c r="AF213" i="1"/>
  <c r="H279" i="1"/>
  <c r="H288" i="1"/>
  <c r="G311" i="1"/>
  <c r="AJ333" i="1"/>
  <c r="AK333" i="1" s="1"/>
  <c r="AE337" i="1"/>
  <c r="G341" i="1"/>
  <c r="G357" i="1"/>
  <c r="AJ361" i="1"/>
  <c r="G367" i="1"/>
  <c r="AE369" i="1"/>
  <c r="G371" i="1"/>
  <c r="H378" i="1"/>
  <c r="G388" i="1"/>
  <c r="AE400" i="1"/>
  <c r="AG417" i="1"/>
  <c r="AF436" i="1"/>
  <c r="AG438" i="1"/>
  <c r="AJ442" i="1"/>
  <c r="AK442" i="1" s="1"/>
  <c r="G444" i="1"/>
  <c r="AJ455" i="1"/>
  <c r="AK455" i="1" s="1"/>
  <c r="AF457" i="1"/>
  <c r="AF459" i="1"/>
  <c r="AE467" i="1"/>
  <c r="G477" i="1"/>
  <c r="AF483" i="1"/>
  <c r="H506" i="1"/>
  <c r="AE506" i="1"/>
  <c r="AE508" i="1"/>
  <c r="G526" i="1"/>
  <c r="AJ526" i="1"/>
  <c r="G538" i="1"/>
  <c r="AJ538" i="1"/>
  <c r="H550" i="1"/>
  <c r="AF550" i="1"/>
  <c r="AJ553" i="1"/>
  <c r="AG572" i="1"/>
  <c r="AF572" i="1"/>
  <c r="AJ591" i="1"/>
  <c r="AG618" i="1"/>
  <c r="G618" i="1"/>
  <c r="AJ6" i="1"/>
  <c r="AF11" i="1"/>
  <c r="AG15" i="1"/>
  <c r="G24" i="1"/>
  <c r="H26" i="1"/>
  <c r="AG34" i="1"/>
  <c r="AE43" i="1"/>
  <c r="G50" i="1"/>
  <c r="G58" i="1"/>
  <c r="AE64" i="1"/>
  <c r="AF87" i="1"/>
  <c r="AF89" i="1"/>
  <c r="AE91" i="1"/>
  <c r="AF93" i="1"/>
  <c r="AE95" i="1"/>
  <c r="AG96" i="1"/>
  <c r="AE115" i="1"/>
  <c r="AG116" i="1"/>
  <c r="AE125" i="1"/>
  <c r="AE129" i="1"/>
  <c r="G131" i="1"/>
  <c r="H143" i="1"/>
  <c r="G145" i="1"/>
  <c r="AF147" i="1"/>
  <c r="AG149" i="1"/>
  <c r="AE152" i="1"/>
  <c r="AF170" i="1"/>
  <c r="AF189" i="1"/>
  <c r="AE205" i="1"/>
  <c r="AJ210" i="1"/>
  <c r="AK210" i="1" s="1"/>
  <c r="G212" i="1"/>
  <c r="H240" i="1"/>
  <c r="AE242" i="1"/>
  <c r="AF244" i="1"/>
  <c r="AF277" i="1"/>
  <c r="AE279" i="1"/>
  <c r="H282" i="1"/>
  <c r="AF288" i="1"/>
  <c r="AF301" i="1"/>
  <c r="AF311" i="1"/>
  <c r="AF357" i="1"/>
  <c r="AJ367" i="1"/>
  <c r="AF369" i="1"/>
  <c r="H371" i="1"/>
  <c r="H388" i="1"/>
  <c r="AF444" i="1"/>
  <c r="AF467" i="1"/>
  <c r="AF477" i="1"/>
  <c r="AJ483" i="1"/>
  <c r="AK483" i="1" s="1"/>
  <c r="H498" i="1"/>
  <c r="AE498" i="1"/>
  <c r="AG515" i="1"/>
  <c r="G515" i="1"/>
  <c r="G530" i="1"/>
  <c r="H530" i="1"/>
  <c r="AJ541" i="1"/>
  <c r="AE541" i="1"/>
  <c r="AJ563" i="1"/>
  <c r="H563" i="1"/>
  <c r="AJ589" i="1"/>
  <c r="AE589" i="1"/>
  <c r="AF595" i="1"/>
  <c r="AJ595" i="1"/>
  <c r="H595" i="1"/>
  <c r="AG604" i="1"/>
  <c r="AF604" i="1"/>
  <c r="AJ616" i="1"/>
  <c r="AK616" i="1" s="1"/>
  <c r="AE616" i="1"/>
  <c r="AF91" i="1"/>
  <c r="AJ96" i="1"/>
  <c r="AK96" i="1" s="1"/>
  <c r="AF129" i="1"/>
  <c r="AE131" i="1"/>
  <c r="AE143" i="1"/>
  <c r="AE145" i="1"/>
  <c r="AG152" i="1"/>
  <c r="AF212" i="1"/>
  <c r="AG288" i="1"/>
  <c r="AG311" i="1"/>
  <c r="AG371" i="1"/>
  <c r="AF388" i="1"/>
  <c r="AJ444" i="1"/>
  <c r="AK444" i="1" s="1"/>
  <c r="AE454" i="1"/>
  <c r="AJ487" i="1"/>
  <c r="AK487" i="1" s="1"/>
  <c r="AE487" i="1"/>
  <c r="AJ491" i="1"/>
  <c r="AK491" i="1" s="1"/>
  <c r="AG498" i="1"/>
  <c r="AJ515" i="1"/>
  <c r="AK515" i="1" s="1"/>
  <c r="AJ517" i="1"/>
  <c r="AK517" i="1" s="1"/>
  <c r="AF517" i="1"/>
  <c r="AE527" i="1"/>
  <c r="G527" i="1"/>
  <c r="AJ530" i="1"/>
  <c r="AJ551" i="1"/>
  <c r="G551" i="1"/>
  <c r="G554" i="1"/>
  <c r="AJ554" i="1"/>
  <c r="AJ557" i="1"/>
  <c r="AE557" i="1"/>
  <c r="AJ566" i="1"/>
  <c r="G566" i="1"/>
  <c r="AG589" i="1"/>
  <c r="AE595" i="1"/>
  <c r="AJ604" i="1"/>
  <c r="AF614" i="1"/>
  <c r="AE614" i="1"/>
  <c r="AG616" i="1"/>
  <c r="AE629" i="1"/>
  <c r="G629" i="1"/>
  <c r="AE37" i="1"/>
  <c r="AJ91" i="1"/>
  <c r="AJ288" i="1"/>
  <c r="AK288" i="1" s="1"/>
  <c r="AE522" i="1"/>
  <c r="AF522" i="1"/>
  <c r="G522" i="1"/>
  <c r="G542" i="1"/>
  <c r="H542" i="1"/>
  <c r="AJ15" i="1"/>
  <c r="AK15" i="1" s="1"/>
  <c r="AJ4" i="1"/>
  <c r="AG7" i="1"/>
  <c r="H12" i="1"/>
  <c r="AF37" i="1"/>
  <c r="AG50" i="1"/>
  <c r="AJ58" i="1"/>
  <c r="AK58" i="1" s="1"/>
  <c r="AE68" i="1"/>
  <c r="AE88" i="1"/>
  <c r="AF101" i="1"/>
  <c r="AE108" i="1"/>
  <c r="AE113" i="1"/>
  <c r="H121" i="1"/>
  <c r="AJ131" i="1"/>
  <c r="G136" i="1"/>
  <c r="AF158" i="1"/>
  <c r="AG169" i="1"/>
  <c r="G182" i="1"/>
  <c r="G184" i="1"/>
  <c r="AJ185" i="1"/>
  <c r="AK185" i="1" s="1"/>
  <c r="H194" i="1"/>
  <c r="AG196" i="1"/>
  <c r="AE197" i="1"/>
  <c r="AG207" i="1"/>
  <c r="AJ236" i="1"/>
  <c r="AK236" i="1" s="1"/>
  <c r="G253" i="1"/>
  <c r="H255" i="1"/>
  <c r="G269" i="1"/>
  <c r="H310" i="1"/>
  <c r="AE317" i="1"/>
  <c r="AE324" i="1"/>
  <c r="AE326" i="1"/>
  <c r="AF334" i="1"/>
  <c r="G336" i="1"/>
  <c r="AJ340" i="1"/>
  <c r="AK340" i="1" s="1"/>
  <c r="G342" i="1"/>
  <c r="AE344" i="1"/>
  <c r="AJ356" i="1"/>
  <c r="AK356" i="1" s="1"/>
  <c r="AE360" i="1"/>
  <c r="AG368" i="1"/>
  <c r="H370" i="1"/>
  <c r="AF396" i="1"/>
  <c r="AJ399" i="1"/>
  <c r="AK399" i="1" s="1"/>
  <c r="AF435" i="1"/>
  <c r="AE439" i="1"/>
  <c r="H441" i="1"/>
  <c r="AE443" i="1"/>
  <c r="AF458" i="1"/>
  <c r="G460" i="1"/>
  <c r="G462" i="1"/>
  <c r="AG466" i="1"/>
  <c r="G486" i="1"/>
  <c r="AJ520" i="1"/>
  <c r="AK520" i="1" s="1"/>
  <c r="AE520" i="1"/>
  <c r="H522" i="1"/>
  <c r="AF555" i="1"/>
  <c r="H555" i="1"/>
  <c r="AF558" i="1"/>
  <c r="AJ558" i="1"/>
  <c r="G558" i="1"/>
  <c r="AF580" i="1"/>
  <c r="AG596" i="1"/>
  <c r="AJ596" i="1"/>
  <c r="AG621" i="1"/>
  <c r="AF621" i="1"/>
  <c r="AJ50" i="1"/>
  <c r="AK50" i="1" s="1"/>
  <c r="AG68" i="1"/>
  <c r="AG108" i="1"/>
  <c r="AG121" i="1"/>
  <c r="AJ134" i="1"/>
  <c r="AK134" i="1" s="1"/>
  <c r="H136" i="1"/>
  <c r="AJ182" i="1"/>
  <c r="AK182" i="1" s="1"/>
  <c r="AG184" i="1"/>
  <c r="AJ196" i="1"/>
  <c r="AK196" i="1" s="1"/>
  <c r="AJ207" i="1"/>
  <c r="AE211" i="1"/>
  <c r="H234" i="1"/>
  <c r="H247" i="1"/>
  <c r="AE253" i="1"/>
  <c r="AE255" i="1"/>
  <c r="AJ269" i="1"/>
  <c r="H278" i="1"/>
  <c r="AJ317" i="1"/>
  <c r="AK317" i="1" s="1"/>
  <c r="AF324" i="1"/>
  <c r="AF326" i="1"/>
  <c r="G333" i="1"/>
  <c r="AJ342" i="1"/>
  <c r="AK342" i="1" s="1"/>
  <c r="AJ344" i="1"/>
  <c r="AK344" i="1" s="1"/>
  <c r="AJ360" i="1"/>
  <c r="AK360" i="1" s="1"/>
  <c r="G363" i="1"/>
  <c r="AJ370" i="1"/>
  <c r="G372" i="1"/>
  <c r="AJ374" i="1"/>
  <c r="AF377" i="1"/>
  <c r="H385" i="1"/>
  <c r="AJ396" i="1"/>
  <c r="AK396" i="1" s="1"/>
  <c r="G398" i="1"/>
  <c r="G406" i="1"/>
  <c r="AJ410" i="1"/>
  <c r="AK410" i="1" s="1"/>
  <c r="AJ431" i="1"/>
  <c r="AK431" i="1" s="1"/>
  <c r="H433" i="1"/>
  <c r="AJ439" i="1"/>
  <c r="AK439" i="1" s="1"/>
  <c r="AJ460" i="1"/>
  <c r="AK460" i="1" s="1"/>
  <c r="AE462" i="1"/>
  <c r="AE464" i="1"/>
  <c r="AE468" i="1"/>
  <c r="G483" i="1"/>
  <c r="G484" i="1"/>
  <c r="AE486" i="1"/>
  <c r="H516" i="1"/>
  <c r="AE516" i="1"/>
  <c r="AG520" i="1"/>
  <c r="AG522" i="1"/>
  <c r="G534" i="1"/>
  <c r="AJ534" i="1"/>
  <c r="AE555" i="1"/>
  <c r="H558" i="1"/>
  <c r="AE902" i="1"/>
  <c r="H1003" i="1"/>
  <c r="G1033" i="1"/>
  <c r="AF1034" i="1"/>
  <c r="G1039" i="1"/>
  <c r="AJ1047" i="1"/>
  <c r="AK1047" i="1" s="1"/>
  <c r="H1069" i="1"/>
  <c r="AG1072" i="1"/>
  <c r="AE1122" i="1"/>
  <c r="AE1126" i="1"/>
  <c r="AJ1163" i="1"/>
  <c r="G1168" i="1"/>
  <c r="H1178" i="1"/>
  <c r="AE1179" i="1"/>
  <c r="AF1183" i="1"/>
  <c r="AG1195" i="1"/>
  <c r="H1197" i="1"/>
  <c r="AJ1214" i="1"/>
  <c r="AK1214" i="1" s="1"/>
  <c r="AF1216" i="1"/>
  <c r="G1223" i="1"/>
  <c r="AJ1223" i="1"/>
  <c r="AK1223" i="1" s="1"/>
  <c r="AF1249" i="1"/>
  <c r="AF1255" i="1"/>
  <c r="G1263" i="1"/>
  <c r="G1270" i="1"/>
  <c r="AG1285" i="1"/>
  <c r="G1322" i="1"/>
  <c r="G1338" i="1"/>
  <c r="G1344" i="1"/>
  <c r="AJ1349" i="1"/>
  <c r="AK1349" i="1" s="1"/>
  <c r="H1362" i="1"/>
  <c r="G1362" i="1"/>
  <c r="H1392" i="1"/>
  <c r="G1413" i="1"/>
  <c r="H1413" i="1"/>
  <c r="AF1432" i="1"/>
  <c r="AE1440" i="1"/>
  <c r="AG1455" i="1"/>
  <c r="H1455" i="1"/>
  <c r="H1473" i="1"/>
  <c r="AJ1473" i="1"/>
  <c r="G1473" i="1"/>
  <c r="H1603" i="1"/>
  <c r="AG640" i="1"/>
  <c r="G655" i="1"/>
  <c r="AG661" i="1"/>
  <c r="G696" i="1"/>
  <c r="AF722" i="1"/>
  <c r="AE741" i="1"/>
  <c r="AF762" i="1"/>
  <c r="AF777" i="1"/>
  <c r="AG836" i="1"/>
  <c r="H884" i="1"/>
  <c r="G904" i="1"/>
  <c r="AG906" i="1"/>
  <c r="G908" i="1"/>
  <c r="AE909" i="1"/>
  <c r="AF911" i="1"/>
  <c r="AE923" i="1"/>
  <c r="AJ951" i="1"/>
  <c r="AK951" i="1" s="1"/>
  <c r="AE955" i="1"/>
  <c r="G968" i="1"/>
  <c r="G974" i="1"/>
  <c r="AE985" i="1"/>
  <c r="G993" i="1"/>
  <c r="AF1003" i="1"/>
  <c r="G1029" i="1"/>
  <c r="H1033" i="1"/>
  <c r="AF1039" i="1"/>
  <c r="AJ1168" i="1"/>
  <c r="AF1179" i="1"/>
  <c r="AJ1213" i="1"/>
  <c r="AK1213" i="1" s="1"/>
  <c r="AG1213" i="1"/>
  <c r="AF1246" i="1"/>
  <c r="H1263" i="1"/>
  <c r="AJ1268" i="1"/>
  <c r="AK1268" i="1" s="1"/>
  <c r="AE1270" i="1"/>
  <c r="G1278" i="1"/>
  <c r="AF1284" i="1"/>
  <c r="H1287" i="1"/>
  <c r="AE1328" i="1"/>
  <c r="AE1338" i="1"/>
  <c r="H1344" i="1"/>
  <c r="H1346" i="1"/>
  <c r="AG1346" i="1"/>
  <c r="AJ1348" i="1"/>
  <c r="AK1348" i="1" s="1"/>
  <c r="AE1348" i="1"/>
  <c r="AF1392" i="1"/>
  <c r="AG1411" i="1"/>
  <c r="G1411" i="1"/>
  <c r="AF1452" i="1"/>
  <c r="H1452" i="1"/>
  <c r="AG1526" i="1"/>
  <c r="AE1526" i="1"/>
  <c r="AG1533" i="1"/>
  <c r="AE1533" i="1"/>
  <c r="H1533" i="1"/>
  <c r="AG1283" i="1"/>
  <c r="AJ1283" i="1"/>
  <c r="AK1283" i="1" s="1"/>
  <c r="AG1301" i="1"/>
  <c r="G1301" i="1"/>
  <c r="AJ1401" i="1"/>
  <c r="AK1401" i="1" s="1"/>
  <c r="H1401" i="1"/>
  <c r="AJ1465" i="1"/>
  <c r="G1465" i="1"/>
  <c r="AJ1536" i="1"/>
  <c r="AK1536" i="1" s="1"/>
  <c r="G1536" i="1"/>
  <c r="AF1579" i="1"/>
  <c r="AJ1579" i="1"/>
  <c r="AK1579" i="1" s="1"/>
  <c r="H1627" i="1"/>
  <c r="AJ1627" i="1"/>
  <c r="G1627" i="1"/>
  <c r="AF696" i="1"/>
  <c r="H735" i="1"/>
  <c r="G774" i="1"/>
  <c r="AF804" i="1"/>
  <c r="AE810" i="1"/>
  <c r="G814" i="1"/>
  <c r="AE838" i="1"/>
  <c r="G848" i="1"/>
  <c r="H860" i="1"/>
  <c r="G992" i="1"/>
  <c r="G1032" i="1"/>
  <c r="AE1074" i="1"/>
  <c r="G1110" i="1"/>
  <c r="AF1114" i="1"/>
  <c r="AE1125" i="1"/>
  <c r="AE1130" i="1"/>
  <c r="AG1136" i="1"/>
  <c r="AG1182" i="1"/>
  <c r="G1196" i="1"/>
  <c r="G1207" i="1"/>
  <c r="AE1207" i="1"/>
  <c r="AF1229" i="1"/>
  <c r="H1231" i="1"/>
  <c r="AE1238" i="1"/>
  <c r="AJ1241" i="1"/>
  <c r="AG1241" i="1"/>
  <c r="H1272" i="1"/>
  <c r="AE1283" i="1"/>
  <c r="H1301" i="1"/>
  <c r="H1308" i="1"/>
  <c r="AE1319" i="1"/>
  <c r="AE1331" i="1"/>
  <c r="AJ1335" i="1"/>
  <c r="AK1335" i="1" s="1"/>
  <c r="H1337" i="1"/>
  <c r="AJ1338" i="1"/>
  <c r="AK1338" i="1" s="1"/>
  <c r="G1401" i="1"/>
  <c r="AJ1424" i="1"/>
  <c r="AG1424" i="1"/>
  <c r="H1424" i="1"/>
  <c r="AJ1430" i="1"/>
  <c r="H1430" i="1"/>
  <c r="AJ1447" i="1"/>
  <c r="AE1447" i="1"/>
  <c r="AG1486" i="1"/>
  <c r="H1486" i="1"/>
  <c r="AJ1539" i="1"/>
  <c r="AK1539" i="1" s="1"/>
  <c r="AE1539" i="1"/>
  <c r="G1554" i="1"/>
  <c r="AG1554" i="1"/>
  <c r="G610" i="1"/>
  <c r="AF632" i="1"/>
  <c r="AF643" i="1"/>
  <c r="AG658" i="1"/>
  <c r="AJ665" i="1"/>
  <c r="H695" i="1"/>
  <c r="AF700" i="1"/>
  <c r="AG707" i="1"/>
  <c r="AE739" i="1"/>
  <c r="AE742" i="1"/>
  <c r="AF747" i="1"/>
  <c r="H761" i="1"/>
  <c r="AF763" i="1"/>
  <c r="AE774" i="1"/>
  <c r="G797" i="1"/>
  <c r="AJ806" i="1"/>
  <c r="AK806" i="1" s="1"/>
  <c r="AG819" i="1"/>
  <c r="AF825" i="1"/>
  <c r="AG848" i="1"/>
  <c r="G851" i="1"/>
  <c r="AG863" i="1"/>
  <c r="G885" i="1"/>
  <c r="AF903" i="1"/>
  <c r="AJ908" i="1"/>
  <c r="AK908" i="1" s="1"/>
  <c r="H922" i="1"/>
  <c r="H928" i="1"/>
  <c r="AF944" i="1"/>
  <c r="AF950" i="1"/>
  <c r="AJ974" i="1"/>
  <c r="AK974" i="1" s="1"/>
  <c r="G976" i="1"/>
  <c r="AE992" i="1"/>
  <c r="G1022" i="1"/>
  <c r="AG1029" i="1"/>
  <c r="AE1032" i="1"/>
  <c r="AJ1054" i="1"/>
  <c r="AK1054" i="1" s="1"/>
  <c r="G1056" i="1"/>
  <c r="G1062" i="1"/>
  <c r="G1073" i="1"/>
  <c r="AJ1074" i="1"/>
  <c r="AK1074" i="1" s="1"/>
  <c r="G1095" i="1"/>
  <c r="G1097" i="1"/>
  <c r="AG1114" i="1"/>
  <c r="H1123" i="1"/>
  <c r="AG1125" i="1"/>
  <c r="AG1148" i="1"/>
  <c r="G1167" i="1"/>
  <c r="G1169" i="1"/>
  <c r="AF1180" i="1"/>
  <c r="AJ1182" i="1"/>
  <c r="AF1196" i="1"/>
  <c r="AJ1201" i="1"/>
  <c r="G1201" i="1"/>
  <c r="AJ1207" i="1"/>
  <c r="AK1207" i="1" s="1"/>
  <c r="H1215" i="1"/>
  <c r="AG1217" i="1"/>
  <c r="AF1231" i="1"/>
  <c r="G1241" i="1"/>
  <c r="AE1244" i="1"/>
  <c r="AF1244" i="1"/>
  <c r="AE1301" i="1"/>
  <c r="H1303" i="1"/>
  <c r="G1314" i="1"/>
  <c r="AG1319" i="1"/>
  <c r="AE1325" i="1"/>
  <c r="AF1343" i="1"/>
  <c r="H1350" i="1"/>
  <c r="H1377" i="1"/>
  <c r="G1379" i="1"/>
  <c r="AF1381" i="1"/>
  <c r="AJ1385" i="1"/>
  <c r="AK1385" i="1" s="1"/>
  <c r="H1385" i="1"/>
  <c r="G1408" i="1"/>
  <c r="H1421" i="1"/>
  <c r="AF1424" i="1"/>
  <c r="G1474" i="1"/>
  <c r="AE1474" i="1"/>
  <c r="AF1554" i="1"/>
  <c r="AF1830" i="1"/>
  <c r="AG1830" i="1"/>
  <c r="AG761" i="1"/>
  <c r="AJ763" i="1"/>
  <c r="AG774" i="1"/>
  <c r="AE851" i="1"/>
  <c r="AE885" i="1"/>
  <c r="AE922" i="1"/>
  <c r="AF928" i="1"/>
  <c r="AE976" i="1"/>
  <c r="AJ992" i="1"/>
  <c r="AK992" i="1" s="1"/>
  <c r="AE1022" i="1"/>
  <c r="AJ1056" i="1"/>
  <c r="AK1056" i="1" s="1"/>
  <c r="AJ1062" i="1"/>
  <c r="AK1062" i="1" s="1"/>
  <c r="AJ1239" i="1"/>
  <c r="AF1239" i="1"/>
  <c r="AJ1301" i="1"/>
  <c r="AK1301" i="1" s="1"/>
  <c r="G1341" i="1"/>
  <c r="AE1341" i="1"/>
  <c r="AG1484" i="1"/>
  <c r="G1484" i="1"/>
  <c r="AE1510" i="1"/>
  <c r="AG1510" i="1"/>
  <c r="AG1537" i="1"/>
  <c r="AF1537" i="1"/>
  <c r="G1537" i="1"/>
  <c r="AG1828" i="1"/>
  <c r="G1828" i="1"/>
  <c r="H523" i="1"/>
  <c r="AE524" i="1"/>
  <c r="AJ543" i="1"/>
  <c r="AG549" i="1"/>
  <c r="AJ593" i="1"/>
  <c r="AG610" i="1"/>
  <c r="AJ639" i="1"/>
  <c r="AE654" i="1"/>
  <c r="H661" i="1"/>
  <c r="AJ678" i="1"/>
  <c r="AF684" i="1"/>
  <c r="H694" i="1"/>
  <c r="AE726" i="1"/>
  <c r="AE745" i="1"/>
  <c r="G778" i="1"/>
  <c r="AF780" i="1"/>
  <c r="H783" i="1"/>
  <c r="AG824" i="1"/>
  <c r="AG832" i="1"/>
  <c r="H834" i="1"/>
  <c r="G836" i="1"/>
  <c r="AF922" i="1"/>
  <c r="AG928" i="1"/>
  <c r="AJ942" i="1"/>
  <c r="AE969" i="1"/>
  <c r="AE971" i="1"/>
  <c r="AG976" i="1"/>
  <c r="G994" i="1"/>
  <c r="H1007" i="1"/>
  <c r="H1021" i="1"/>
  <c r="H1026" i="1"/>
  <c r="H1034" i="1"/>
  <c r="G1045" i="1"/>
  <c r="G1047" i="1"/>
  <c r="G1072" i="1"/>
  <c r="AG1073" i="1"/>
  <c r="G1084" i="1"/>
  <c r="AG1095" i="1"/>
  <c r="AE1097" i="1"/>
  <c r="AE1113" i="1"/>
  <c r="AJ1117" i="1"/>
  <c r="G1119" i="1"/>
  <c r="AJ1137" i="1"/>
  <c r="H1151" i="1"/>
  <c r="H1163" i="1"/>
  <c r="H1172" i="1"/>
  <c r="G1179" i="1"/>
  <c r="G1212" i="1"/>
  <c r="G1214" i="1"/>
  <c r="G1220" i="1"/>
  <c r="AF1230" i="1"/>
  <c r="AE1230" i="1"/>
  <c r="G1239" i="1"/>
  <c r="H1271" i="1"/>
  <c r="AJ1279" i="1"/>
  <c r="AK1279" i="1" s="1"/>
  <c r="G1285" i="1"/>
  <c r="AF1306" i="1"/>
  <c r="AJ1336" i="1"/>
  <c r="AK1336" i="1" s="1"/>
  <c r="G1336" i="1"/>
  <c r="AJ1347" i="1"/>
  <c r="AK1347" i="1" s="1"/>
  <c r="AE1349" i="1"/>
  <c r="AG1350" i="1"/>
  <c r="H1352" i="1"/>
  <c r="H1359" i="1"/>
  <c r="AG1363" i="1"/>
  <c r="H1363" i="1"/>
  <c r="AE1400" i="1"/>
  <c r="G1404" i="1"/>
  <c r="AJ1408" i="1"/>
  <c r="AK1408" i="1" s="1"/>
  <c r="AF1437" i="1"/>
  <c r="AJ1437" i="1"/>
  <c r="AK1437" i="1" s="1"/>
  <c r="AG1487" i="1"/>
  <c r="H1487" i="1"/>
  <c r="H1513" i="1"/>
  <c r="AF1513" i="1"/>
  <c r="G1513" i="1"/>
  <c r="AG1532" i="1"/>
  <c r="G1532" i="1"/>
  <c r="AE1735" i="1"/>
  <c r="AG1735" i="1"/>
  <c r="H1735" i="1"/>
  <c r="H1784" i="1"/>
  <c r="AG1784" i="1"/>
  <c r="AF1784" i="1"/>
  <c r="G1784" i="1"/>
  <c r="AF1810" i="1"/>
  <c r="G1810" i="1"/>
  <c r="AJ824" i="1"/>
  <c r="AK824" i="1" s="1"/>
  <c r="AE836" i="1"/>
  <c r="AJ976" i="1"/>
  <c r="AK976" i="1" s="1"/>
  <c r="AF1007" i="1"/>
  <c r="AE1072" i="1"/>
  <c r="AG1084" i="1"/>
  <c r="H1179" i="1"/>
  <c r="AG1214" i="1"/>
  <c r="AF1220" i="1"/>
  <c r="AG1239" i="1"/>
  <c r="AF1322" i="1"/>
  <c r="AE1322" i="1"/>
  <c r="AG1324" i="1"/>
  <c r="G1324" i="1"/>
  <c r="AE1352" i="1"/>
  <c r="AF1400" i="1"/>
  <c r="H1440" i="1"/>
  <c r="AF1440" i="1"/>
  <c r="G1440" i="1"/>
  <c r="H1461" i="1"/>
  <c r="AF1461" i="1"/>
  <c r="AE1603" i="1"/>
  <c r="G1603" i="1"/>
  <c r="AF1603" i="1"/>
  <c r="AJ1654" i="1"/>
  <c r="AF1654" i="1"/>
  <c r="G1654" i="1"/>
  <c r="AF1801" i="1"/>
  <c r="AJ1863" i="1"/>
  <c r="AE1867" i="1"/>
  <c r="AG1872" i="1"/>
  <c r="AJ1886" i="1"/>
  <c r="H1891" i="1"/>
  <c r="AF1898" i="1"/>
  <c r="G1904" i="1"/>
  <c r="AJ1927" i="1"/>
  <c r="AJ1930" i="1"/>
  <c r="AE1936" i="1"/>
  <c r="AJ1944" i="1"/>
  <c r="AK1944" i="1" s="1"/>
  <c r="G1949" i="1"/>
  <c r="AJ2012" i="1"/>
  <c r="AK2012" i="1" s="1"/>
  <c r="AF2056" i="1"/>
  <c r="G2092" i="1"/>
  <c r="AG2102" i="1"/>
  <c r="AJ2107" i="1"/>
  <c r="AK2107" i="1" s="1"/>
  <c r="G2132" i="1"/>
  <c r="G2146" i="1"/>
  <c r="H2151" i="1"/>
  <c r="AF2154" i="1"/>
  <c r="AE2157" i="1"/>
  <c r="AE2173" i="1"/>
  <c r="AE2188" i="1"/>
  <c r="AG2190" i="1"/>
  <c r="AF2197" i="1"/>
  <c r="G2206" i="1"/>
  <c r="G2247" i="1"/>
  <c r="G2273" i="1"/>
  <c r="AF2274" i="1"/>
  <c r="AE2318" i="1"/>
  <c r="H2320" i="1"/>
  <c r="H2362" i="1"/>
  <c r="AF2372" i="1"/>
  <c r="G2385" i="1"/>
  <c r="AG2394" i="1"/>
  <c r="H2403" i="1"/>
  <c r="AF2412" i="1"/>
  <c r="AE2417" i="1"/>
  <c r="H2423" i="1"/>
  <c r="AJ2483" i="1"/>
  <c r="AE2627" i="1"/>
  <c r="AJ2628" i="1"/>
  <c r="AK2628" i="1" s="1"/>
  <c r="H2742" i="1"/>
  <c r="AF2742" i="1"/>
  <c r="AE2824" i="1"/>
  <c r="H2824" i="1"/>
  <c r="H2872" i="1"/>
  <c r="G2872" i="1"/>
  <c r="AG2872" i="1"/>
  <c r="AF2872" i="1"/>
  <c r="AE2872" i="1"/>
  <c r="AJ1891" i="1"/>
  <c r="H1904" i="1"/>
  <c r="AG1936" i="1"/>
  <c r="AE2075" i="1"/>
  <c r="AG2088" i="1"/>
  <c r="AG2092" i="1"/>
  <c r="AJ2104" i="1"/>
  <c r="AK2104" i="1" s="1"/>
  <c r="H2132" i="1"/>
  <c r="G2134" i="1"/>
  <c r="AG2144" i="1"/>
  <c r="AE2146" i="1"/>
  <c r="AJ2147" i="1"/>
  <c r="AK2147" i="1" s="1"/>
  <c r="AF2151" i="1"/>
  <c r="AG2153" i="1"/>
  <c r="AJ2154" i="1"/>
  <c r="AK2154" i="1" s="1"/>
  <c r="H2164" i="1"/>
  <c r="AE2169" i="1"/>
  <c r="AF2173" i="1"/>
  <c r="G2181" i="1"/>
  <c r="AJ2183" i="1"/>
  <c r="AJ2188" i="1"/>
  <c r="AJ2190" i="1"/>
  <c r="AE2206" i="1"/>
  <c r="AF2215" i="1"/>
  <c r="G2223" i="1"/>
  <c r="H2247" i="1"/>
  <c r="AG2249" i="1"/>
  <c r="G2272" i="1"/>
  <c r="H2273" i="1"/>
  <c r="AG2288" i="1"/>
  <c r="AF2320" i="1"/>
  <c r="AJ2336" i="1"/>
  <c r="AK2336" i="1" s="1"/>
  <c r="AE2385" i="1"/>
  <c r="G2397" i="1"/>
  <c r="G2407" i="1"/>
  <c r="AG2423" i="1"/>
  <c r="G2432" i="1"/>
  <c r="H2434" i="1"/>
  <c r="H2441" i="1"/>
  <c r="AG2462" i="1"/>
  <c r="AJ2475" i="1"/>
  <c r="AG2491" i="1"/>
  <c r="AE2508" i="1"/>
  <c r="AE2563" i="1"/>
  <c r="AJ2574" i="1"/>
  <c r="AJ2598" i="1"/>
  <c r="AJ2613" i="1"/>
  <c r="AK2613" i="1" s="1"/>
  <c r="AG2627" i="1"/>
  <c r="AJ2637" i="1"/>
  <c r="AK2637" i="1" s="1"/>
  <c r="G2639" i="1"/>
  <c r="AG2670" i="1"/>
  <c r="AE2670" i="1"/>
  <c r="H2685" i="1"/>
  <c r="H2732" i="1"/>
  <c r="AJ2732" i="1"/>
  <c r="AK2732" i="1" s="1"/>
  <c r="AE2777" i="1"/>
  <c r="AF2777" i="1"/>
  <c r="AF2824" i="1"/>
  <c r="AG1578" i="1"/>
  <c r="AE1606" i="1"/>
  <c r="AE1649" i="1"/>
  <c r="AG1656" i="1"/>
  <c r="AG1679" i="1"/>
  <c r="G1682" i="1"/>
  <c r="AE1685" i="1"/>
  <c r="AE1696" i="1"/>
  <c r="AJ1709" i="1"/>
  <c r="AE1712" i="1"/>
  <c r="AG1718" i="1"/>
  <c r="H1724" i="1"/>
  <c r="H1730" i="1"/>
  <c r="G1733" i="1"/>
  <c r="AJ1741" i="1"/>
  <c r="AG1743" i="1"/>
  <c r="AJ1758" i="1"/>
  <c r="AG1765" i="1"/>
  <c r="AJ1786" i="1"/>
  <c r="AK1786" i="1" s="1"/>
  <c r="AJ1817" i="1"/>
  <c r="AK1817" i="1" s="1"/>
  <c r="AE1821" i="1"/>
  <c r="AF1852" i="1"/>
  <c r="H1855" i="1"/>
  <c r="AJ1867" i="1"/>
  <c r="AG1904" i="1"/>
  <c r="G1906" i="1"/>
  <c r="AE1951" i="1"/>
  <c r="AJ1959" i="1"/>
  <c r="AG1983" i="1"/>
  <c r="AF2075" i="1"/>
  <c r="AJ2088" i="1"/>
  <c r="AK2088" i="1" s="1"/>
  <c r="H2134" i="1"/>
  <c r="AF2135" i="1"/>
  <c r="AF2146" i="1"/>
  <c r="AJ2153" i="1"/>
  <c r="AK2153" i="1" s="1"/>
  <c r="AG2164" i="1"/>
  <c r="AG2173" i="1"/>
  <c r="AE2181" i="1"/>
  <c r="G2195" i="1"/>
  <c r="AJ2206" i="1"/>
  <c r="AJ2219" i="1"/>
  <c r="AK2219" i="1" s="1"/>
  <c r="AF2236" i="1"/>
  <c r="H2263" i="1"/>
  <c r="H2272" i="1"/>
  <c r="AF2273" i="1"/>
  <c r="AJ2286" i="1"/>
  <c r="AK2286" i="1" s="1"/>
  <c r="AE2290" i="1"/>
  <c r="AG2299" i="1"/>
  <c r="AE2307" i="1"/>
  <c r="G2309" i="1"/>
  <c r="G2315" i="1"/>
  <c r="AG2385" i="1"/>
  <c r="AJ2423" i="1"/>
  <c r="AG2664" i="1"/>
  <c r="AF2664" i="1"/>
  <c r="AE2685" i="1"/>
  <c r="AF2793" i="1"/>
  <c r="AJ2793" i="1"/>
  <c r="G2793" i="1"/>
  <c r="AJ2795" i="1"/>
  <c r="H2795" i="1"/>
  <c r="AJ1649" i="1"/>
  <c r="AF1685" i="1"/>
  <c r="G1728" i="1"/>
  <c r="AJ1730" i="1"/>
  <c r="AE1770" i="1"/>
  <c r="G1779" i="1"/>
  <c r="AE1813" i="1"/>
  <c r="AF1819" i="1"/>
  <c r="AG1821" i="1"/>
  <c r="AE1836" i="1"/>
  <c r="H1841" i="1"/>
  <c r="AG1852" i="1"/>
  <c r="AE1855" i="1"/>
  <c r="AG1864" i="1"/>
  <c r="AJ1866" i="1"/>
  <c r="G1893" i="1"/>
  <c r="H1971" i="1"/>
  <c r="G1973" i="1"/>
  <c r="AJ2015" i="1"/>
  <c r="AJ2017" i="1"/>
  <c r="AK2017" i="1" s="1"/>
  <c r="AE2019" i="1"/>
  <c r="H2048" i="1"/>
  <c r="AG2075" i="1"/>
  <c r="AJ2087" i="1"/>
  <c r="AK2087" i="1" s="1"/>
  <c r="G2128" i="1"/>
  <c r="AE2134" i="1"/>
  <c r="AJ2142" i="1"/>
  <c r="AK2142" i="1" s="1"/>
  <c r="AJ2146" i="1"/>
  <c r="AK2146" i="1" s="1"/>
  <c r="AE2150" i="1"/>
  <c r="AG2181" i="1"/>
  <c r="H2209" i="1"/>
  <c r="G2217" i="1"/>
  <c r="H2234" i="1"/>
  <c r="AG2261" i="1"/>
  <c r="AG2263" i="1"/>
  <c r="AG2272" i="1"/>
  <c r="AG2273" i="1"/>
  <c r="G2278" i="1"/>
  <c r="AF2290" i="1"/>
  <c r="G2292" i="1"/>
  <c r="AE2294" i="1"/>
  <c r="H2309" i="1"/>
  <c r="AG2315" i="1"/>
  <c r="H2317" i="1"/>
  <c r="H2325" i="1"/>
  <c r="AE2327" i="1"/>
  <c r="H2333" i="1"/>
  <c r="AJ2340" i="1"/>
  <c r="AK2340" i="1" s="1"/>
  <c r="AE2353" i="1"/>
  <c r="H2369" i="1"/>
  <c r="AJ2377" i="1"/>
  <c r="AK2377" i="1" s="1"/>
  <c r="AG2389" i="1"/>
  <c r="AG2402" i="1"/>
  <c r="AF2407" i="1"/>
  <c r="AG2418" i="1"/>
  <c r="AE2457" i="1"/>
  <c r="AF2482" i="1"/>
  <c r="H2499" i="1"/>
  <c r="AE2500" i="1"/>
  <c r="AE2532" i="1"/>
  <c r="AE2538" i="1"/>
  <c r="G2558" i="1"/>
  <c r="G2603" i="1"/>
  <c r="AF2685" i="1"/>
  <c r="AG2696" i="1"/>
  <c r="AF2696" i="1"/>
  <c r="G2829" i="1"/>
  <c r="H2829" i="1"/>
  <c r="AG2829" i="1"/>
  <c r="AJ2878" i="1"/>
  <c r="AK2878" i="1" s="1"/>
  <c r="AG2878" i="1"/>
  <c r="AE1507" i="1"/>
  <c r="H1515" i="1"/>
  <c r="G1564" i="1"/>
  <c r="AE1600" i="1"/>
  <c r="AF1605" i="1"/>
  <c r="H1609" i="1"/>
  <c r="G1659" i="1"/>
  <c r="G1669" i="1"/>
  <c r="H1671" i="1"/>
  <c r="AJ1728" i="1"/>
  <c r="AE1736" i="1"/>
  <c r="AE1779" i="1"/>
  <c r="AG1783" i="1"/>
  <c r="G1811" i="1"/>
  <c r="AJ1821" i="1"/>
  <c r="AK1821" i="1" s="1"/>
  <c r="AF1836" i="1"/>
  <c r="AE1844" i="1"/>
  <c r="AF1855" i="1"/>
  <c r="AG1859" i="1"/>
  <c r="G1882" i="1"/>
  <c r="AE1890" i="1"/>
  <c r="AE1893" i="1"/>
  <c r="G1899" i="1"/>
  <c r="G1912" i="1"/>
  <c r="AJ1917" i="1"/>
  <c r="G1942" i="1"/>
  <c r="H1973" i="1"/>
  <c r="G1978" i="1"/>
  <c r="G1993" i="1"/>
  <c r="AE2013" i="1"/>
  <c r="AG2019" i="1"/>
  <c r="G2035" i="1"/>
  <c r="AE2110" i="1"/>
  <c r="H2128" i="1"/>
  <c r="H2129" i="1"/>
  <c r="AF2134" i="1"/>
  <c r="AG2150" i="1"/>
  <c r="AF2163" i="1"/>
  <c r="AJ2181" i="1"/>
  <c r="AF2209" i="1"/>
  <c r="AJ2272" i="1"/>
  <c r="AK2272" i="1" s="1"/>
  <c r="AJ2273" i="1"/>
  <c r="AK2273" i="1" s="1"/>
  <c r="AG2278" i="1"/>
  <c r="AE2317" i="1"/>
  <c r="AE2333" i="1"/>
  <c r="H2357" i="1"/>
  <c r="G2363" i="1"/>
  <c r="AE2369" i="1"/>
  <c r="AG2482" i="1"/>
  <c r="AE2499" i="1"/>
  <c r="AF2500" i="1"/>
  <c r="AF2530" i="1"/>
  <c r="AF2550" i="1"/>
  <c r="AE2556" i="1"/>
  <c r="AF2599" i="1"/>
  <c r="H2603" i="1"/>
  <c r="H2606" i="1"/>
  <c r="AE2618" i="1"/>
  <c r="H2648" i="1"/>
  <c r="G2669" i="1"/>
  <c r="H2696" i="1"/>
  <c r="AG2743" i="1"/>
  <c r="AE2790" i="1"/>
  <c r="AF2790" i="1"/>
  <c r="AG2793" i="1"/>
  <c r="H2799" i="1"/>
  <c r="AE2799" i="1"/>
  <c r="AG2825" i="1"/>
  <c r="AJ2825" i="1"/>
  <c r="AK2825" i="1" s="1"/>
  <c r="AJ2829" i="1"/>
  <c r="AK2829" i="1" s="1"/>
  <c r="AE2603" i="1"/>
  <c r="AJ2753" i="1"/>
  <c r="AK2753" i="1" s="1"/>
  <c r="AG2753" i="1"/>
  <c r="G2753" i="1"/>
  <c r="AJ2844" i="1"/>
  <c r="AK2844" i="1" s="1"/>
  <c r="H2844" i="1"/>
  <c r="AE2844" i="1"/>
  <c r="AE1646" i="1"/>
  <c r="H1650" i="1"/>
  <c r="AE1663" i="1"/>
  <c r="AJ1669" i="1"/>
  <c r="AG1686" i="1"/>
  <c r="AE1704" i="1"/>
  <c r="AJ1779" i="1"/>
  <c r="AK1779" i="1" s="1"/>
  <c r="H1785" i="1"/>
  <c r="AE1792" i="1"/>
  <c r="G1801" i="1"/>
  <c r="AF1818" i="1"/>
  <c r="AG1842" i="1"/>
  <c r="AE1865" i="1"/>
  <c r="G1867" i="1"/>
  <c r="H1907" i="1"/>
  <c r="H1964" i="1"/>
  <c r="AE2051" i="1"/>
  <c r="H2107" i="1"/>
  <c r="G2122" i="1"/>
  <c r="G2154" i="1"/>
  <c r="AF2161" i="1"/>
  <c r="AF2180" i="1"/>
  <c r="G2190" i="1"/>
  <c r="G2194" i="1"/>
  <c r="G2201" i="1"/>
  <c r="G2216" i="1"/>
  <c r="AG2237" i="1"/>
  <c r="AJ2244" i="1"/>
  <c r="AK2244" i="1" s="1"/>
  <c r="AJ2298" i="1"/>
  <c r="AK2298" i="1" s="1"/>
  <c r="AJ2314" i="1"/>
  <c r="AK2314" i="1" s="1"/>
  <c r="G2324" i="1"/>
  <c r="AE2330" i="1"/>
  <c r="G2336" i="1"/>
  <c r="H2337" i="1"/>
  <c r="H2348" i="1"/>
  <c r="AF2356" i="1"/>
  <c r="G2359" i="1"/>
  <c r="AJ2369" i="1"/>
  <c r="AK2369" i="1" s="1"/>
  <c r="AJ2382" i="1"/>
  <c r="AK2382" i="1" s="1"/>
  <c r="AE2396" i="1"/>
  <c r="H2399" i="1"/>
  <c r="AF2433" i="1"/>
  <c r="AE2442" i="1"/>
  <c r="G2462" i="1"/>
  <c r="G2474" i="1"/>
  <c r="AG2511" i="1"/>
  <c r="AE2560" i="1"/>
  <c r="AF2603" i="1"/>
  <c r="G2605" i="1"/>
  <c r="G2627" i="1"/>
  <c r="AF2628" i="1"/>
  <c r="G2663" i="1"/>
  <c r="AF2722" i="1"/>
  <c r="AF2751" i="1"/>
  <c r="AG2751" i="1"/>
  <c r="H2753" i="1"/>
  <c r="AJ2842" i="1"/>
  <c r="AK2842" i="1" s="1"/>
  <c r="AF2842" i="1"/>
  <c r="G2546" i="1"/>
  <c r="H2574" i="1"/>
  <c r="AG2602" i="1"/>
  <c r="AG2603" i="1"/>
  <c r="AE2605" i="1"/>
  <c r="H2627" i="1"/>
  <c r="AG2628" i="1"/>
  <c r="G2647" i="1"/>
  <c r="AG2663" i="1"/>
  <c r="AF2729" i="1"/>
  <c r="AJ2736" i="1"/>
  <c r="AK2736" i="1" s="1"/>
  <c r="G2736" i="1"/>
  <c r="AE2736" i="1"/>
  <c r="AF2755" i="1"/>
  <c r="AJ2755" i="1"/>
  <c r="AK2755" i="1" s="1"/>
  <c r="AF2776" i="1"/>
  <c r="AE2776" i="1"/>
  <c r="AF2797" i="1"/>
  <c r="H2797" i="1"/>
  <c r="AF2810" i="1"/>
  <c r="H2810" i="1"/>
  <c r="AE2810" i="1"/>
  <c r="AG2832" i="1"/>
  <c r="H2677" i="1"/>
  <c r="AF2880" i="1"/>
  <c r="H2903" i="1"/>
  <c r="AG2915" i="1"/>
  <c r="AG2930" i="1"/>
  <c r="AE2937" i="1"/>
  <c r="AG2964" i="1"/>
  <c r="AE2972" i="1"/>
  <c r="AJ2997" i="1"/>
  <c r="AK2997" i="1" s="1"/>
  <c r="AG3056" i="1"/>
  <c r="AJ3112" i="1"/>
  <c r="AG3129" i="1"/>
  <c r="AE3140" i="1"/>
  <c r="AG3141" i="1"/>
  <c r="AE3146" i="1"/>
  <c r="AF3147" i="1"/>
  <c r="AG3199" i="1"/>
  <c r="AJ3317" i="1"/>
  <c r="AK3317" i="1" s="1"/>
  <c r="AJ3348" i="1"/>
  <c r="AK3348" i="1" s="1"/>
  <c r="AJ3352" i="1"/>
  <c r="AK3352" i="1" s="1"/>
  <c r="AJ3431" i="1"/>
  <c r="AK3431" i="1" s="1"/>
  <c r="AF3435" i="1"/>
  <c r="AJ3445" i="1"/>
  <c r="AK3445" i="1" s="1"/>
  <c r="AG3451" i="1"/>
  <c r="AF3453" i="1"/>
  <c r="H3461" i="1"/>
  <c r="AJ3504" i="1"/>
  <c r="AG3506" i="1"/>
  <c r="G3524" i="1"/>
  <c r="AJ3528" i="1"/>
  <c r="AF3543" i="1"/>
  <c r="AJ3545" i="1"/>
  <c r="G3548" i="1"/>
  <c r="AF3555" i="1"/>
  <c r="AG3558" i="1"/>
  <c r="AE3574" i="1"/>
  <c r="AE3582" i="1"/>
  <c r="AE3613" i="1"/>
  <c r="AF3635" i="1"/>
  <c r="AJ3654" i="1"/>
  <c r="H3654" i="1"/>
  <c r="H3660" i="1"/>
  <c r="AJ3660" i="1"/>
  <c r="H3678" i="1"/>
  <c r="AF3678" i="1"/>
  <c r="AF3756" i="1"/>
  <c r="H3803" i="1"/>
  <c r="AG3803" i="1"/>
  <c r="AE3821" i="1"/>
  <c r="AJ3821" i="1"/>
  <c r="AG3852" i="1"/>
  <c r="AJ3852" i="1"/>
  <c r="AK3852" i="1" s="1"/>
  <c r="AG2937" i="1"/>
  <c r="AF3123" i="1"/>
  <c r="AJ3129" i="1"/>
  <c r="AK3129" i="1" s="1"/>
  <c r="AG3140" i="1"/>
  <c r="AF3146" i="1"/>
  <c r="AJ3147" i="1"/>
  <c r="H3177" i="1"/>
  <c r="AG3216" i="1"/>
  <c r="AG3229" i="1"/>
  <c r="AG3435" i="1"/>
  <c r="AG3453" i="1"/>
  <c r="AE3461" i="1"/>
  <c r="AG3543" i="1"/>
  <c r="AG3562" i="1"/>
  <c r="AF3565" i="1"/>
  <c r="AF3574" i="1"/>
  <c r="AJ3582" i="1"/>
  <c r="G3597" i="1"/>
  <c r="AE3630" i="1"/>
  <c r="H3630" i="1"/>
  <c r="G3660" i="1"/>
  <c r="AE3688" i="1"/>
  <c r="AJ3688" i="1"/>
  <c r="AK3688" i="1" s="1"/>
  <c r="AF3719" i="1"/>
  <c r="AG3733" i="1"/>
  <c r="G3733" i="1"/>
  <c r="AG3746" i="1"/>
  <c r="G3746" i="1"/>
  <c r="G3770" i="1"/>
  <c r="AG3770" i="1"/>
  <c r="AE3770" i="1"/>
  <c r="G3795" i="1"/>
  <c r="AG3795" i="1"/>
  <c r="AF3806" i="1"/>
  <c r="G3806" i="1"/>
  <c r="AJ3806" i="1"/>
  <c r="G3809" i="1"/>
  <c r="AF3809" i="1"/>
  <c r="AF3965" i="1"/>
  <c r="AJ3965" i="1"/>
  <c r="AK3965" i="1" s="1"/>
  <c r="H3965" i="1"/>
  <c r="G4039" i="1"/>
  <c r="AG4039" i="1"/>
  <c r="H4039" i="1"/>
  <c r="AJ2880" i="1"/>
  <c r="AK2880" i="1" s="1"/>
  <c r="AE2944" i="1"/>
  <c r="AG2947" i="1"/>
  <c r="AJ2972" i="1"/>
  <c r="AK2972" i="1" s="1"/>
  <c r="AE2984" i="1"/>
  <c r="G3029" i="1"/>
  <c r="AJ3086" i="1"/>
  <c r="AE3109" i="1"/>
  <c r="G3128" i="1"/>
  <c r="AJ3140" i="1"/>
  <c r="G3143" i="1"/>
  <c r="H3144" i="1"/>
  <c r="AJ3146" i="1"/>
  <c r="AJ3181" i="1"/>
  <c r="AK3181" i="1" s="1"/>
  <c r="H3186" i="1"/>
  <c r="AJ3202" i="1"/>
  <c r="AK3202" i="1" s="1"/>
  <c r="H3258" i="1"/>
  <c r="H3260" i="1"/>
  <c r="G3265" i="1"/>
  <c r="AG3266" i="1"/>
  <c r="AJ3273" i="1"/>
  <c r="AK3273" i="1" s="1"/>
  <c r="AE3279" i="1"/>
  <c r="AF3293" i="1"/>
  <c r="H3325" i="1"/>
  <c r="H3336" i="1"/>
  <c r="AE3381" i="1"/>
  <c r="AE3383" i="1"/>
  <c r="H3385" i="1"/>
  <c r="H3396" i="1"/>
  <c r="AF3402" i="1"/>
  <c r="AG3415" i="1"/>
  <c r="H3422" i="1"/>
  <c r="AG3428" i="1"/>
  <c r="H3460" i="1"/>
  <c r="AF3461" i="1"/>
  <c r="AJ3543" i="1"/>
  <c r="H3627" i="1"/>
  <c r="AJ3627" i="1"/>
  <c r="AE3660" i="1"/>
  <c r="H3663" i="1"/>
  <c r="AJ3663" i="1"/>
  <c r="AF3686" i="1"/>
  <c r="AE3696" i="1"/>
  <c r="H3696" i="1"/>
  <c r="AF3726" i="1"/>
  <c r="AJ3733" i="1"/>
  <c r="AK3733" i="1" s="1"/>
  <c r="AG3743" i="1"/>
  <c r="AE3746" i="1"/>
  <c r="AG3757" i="1"/>
  <c r="H3757" i="1"/>
  <c r="H3770" i="1"/>
  <c r="H3792" i="1"/>
  <c r="AF3792" i="1"/>
  <c r="H3795" i="1"/>
  <c r="AE3806" i="1"/>
  <c r="H3809" i="1"/>
  <c r="AJ3886" i="1"/>
  <c r="AF3886" i="1"/>
  <c r="H4033" i="1"/>
  <c r="AE4033" i="1"/>
  <c r="AG2944" i="1"/>
  <c r="AG3667" i="1"/>
  <c r="H3667" i="1"/>
  <c r="G3738" i="1"/>
  <c r="AE3738" i="1"/>
  <c r="AE3753" i="1"/>
  <c r="AF3753" i="1"/>
  <c r="AG3755" i="1"/>
  <c r="AE3755" i="1"/>
  <c r="AG3806" i="1"/>
  <c r="AE3815" i="1"/>
  <c r="AF3815" i="1"/>
  <c r="AJ3837" i="1"/>
  <c r="AK3837" i="1" s="1"/>
  <c r="AG3837" i="1"/>
  <c r="H3837" i="1"/>
  <c r="AJ2892" i="1"/>
  <c r="AK2892" i="1" s="1"/>
  <c r="AE2894" i="1"/>
  <c r="AF2916" i="1"/>
  <c r="AG2926" i="1"/>
  <c r="G2959" i="1"/>
  <c r="AF2967" i="1"/>
  <c r="G2975" i="1"/>
  <c r="G2997" i="1"/>
  <c r="AF3029" i="1"/>
  <c r="AE3034" i="1"/>
  <c r="AJ3051" i="1"/>
  <c r="G3083" i="1"/>
  <c r="G3091" i="1"/>
  <c r="H3107" i="1"/>
  <c r="G3112" i="1"/>
  <c r="G3119" i="1"/>
  <c r="G3124" i="1"/>
  <c r="AE3143" i="1"/>
  <c r="AJ3144" i="1"/>
  <c r="AG3205" i="1"/>
  <c r="AJ3215" i="1"/>
  <c r="AK3215" i="1" s="1"/>
  <c r="AF3237" i="1"/>
  <c r="H3246" i="1"/>
  <c r="AJ3250" i="1"/>
  <c r="AK3250" i="1" s="1"/>
  <c r="AG3252" i="1"/>
  <c r="AF3264" i="1"/>
  <c r="G3270" i="1"/>
  <c r="AG3301" i="1"/>
  <c r="G3317" i="1"/>
  <c r="G3318" i="1"/>
  <c r="AE3322" i="1"/>
  <c r="G3324" i="1"/>
  <c r="G3344" i="1"/>
  <c r="G3368" i="1"/>
  <c r="G3380" i="1"/>
  <c r="G3399" i="1"/>
  <c r="AF3432" i="1"/>
  <c r="AJ3461" i="1"/>
  <c r="AK3461" i="1" s="1"/>
  <c r="AJ3497" i="1"/>
  <c r="AK3497" i="1" s="1"/>
  <c r="H3499" i="1"/>
  <c r="G3504" i="1"/>
  <c r="AG3513" i="1"/>
  <c r="H3578" i="1"/>
  <c r="AF3583" i="1"/>
  <c r="H3618" i="1"/>
  <c r="H3631" i="1"/>
  <c r="AE3658" i="1"/>
  <c r="AF3667" i="1"/>
  <c r="AJ3746" i="1"/>
  <c r="G3755" i="1"/>
  <c r="G3762" i="1"/>
  <c r="AG3789" i="1"/>
  <c r="AJ3789" i="1"/>
  <c r="AJ3796" i="1"/>
  <c r="AG3796" i="1"/>
  <c r="H3796" i="1"/>
  <c r="AG3810" i="1"/>
  <c r="AF3810" i="1"/>
  <c r="H3810" i="1"/>
  <c r="AG3813" i="1"/>
  <c r="H3813" i="1"/>
  <c r="AE3911" i="1"/>
  <c r="G3911" i="1"/>
  <c r="AJ2959" i="1"/>
  <c r="AE3083" i="1"/>
  <c r="AE3112" i="1"/>
  <c r="AG3119" i="1"/>
  <c r="AG3124" i="1"/>
  <c r="AJ3264" i="1"/>
  <c r="AK3264" i="1" s="1"/>
  <c r="AE3270" i="1"/>
  <c r="H3317" i="1"/>
  <c r="H3324" i="1"/>
  <c r="H3344" i="1"/>
  <c r="H3380" i="1"/>
  <c r="AE3399" i="1"/>
  <c r="H3674" i="1"/>
  <c r="AJ3674" i="1"/>
  <c r="H3687" i="1"/>
  <c r="AG3687" i="1"/>
  <c r="AE3704" i="1"/>
  <c r="G3704" i="1"/>
  <c r="AG3704" i="1"/>
  <c r="AE3732" i="1"/>
  <c r="AF3732" i="1"/>
  <c r="AJ3754" i="1"/>
  <c r="G3754" i="1"/>
  <c r="H3768" i="1"/>
  <c r="G3768" i="1"/>
  <c r="AG3805" i="1"/>
  <c r="G3805" i="1"/>
  <c r="AE2997" i="1"/>
  <c r="AF3002" i="1"/>
  <c r="AG3016" i="1"/>
  <c r="AG3083" i="1"/>
  <c r="G3087" i="1"/>
  <c r="H3110" i="1"/>
  <c r="AF3112" i="1"/>
  <c r="AJ3124" i="1"/>
  <c r="H3127" i="1"/>
  <c r="G3140" i="1"/>
  <c r="H3141" i="1"/>
  <c r="H3147" i="1"/>
  <c r="AG3171" i="1"/>
  <c r="AG3183" i="1"/>
  <c r="AE3191" i="1"/>
  <c r="H3233" i="1"/>
  <c r="H3267" i="1"/>
  <c r="AF3270" i="1"/>
  <c r="AJ3272" i="1"/>
  <c r="AK3272" i="1" s="1"/>
  <c r="AE3280" i="1"/>
  <c r="G3285" i="1"/>
  <c r="AJ3313" i="1"/>
  <c r="AK3313" i="1" s="1"/>
  <c r="AF3317" i="1"/>
  <c r="AE3332" i="1"/>
  <c r="H3339" i="1"/>
  <c r="AJ3344" i="1"/>
  <c r="AK3344" i="1" s="1"/>
  <c r="AE3348" i="1"/>
  <c r="G3352" i="1"/>
  <c r="G3366" i="1"/>
  <c r="AE3371" i="1"/>
  <c r="G3376" i="1"/>
  <c r="AF3380" i="1"/>
  <c r="AG3399" i="1"/>
  <c r="AG3412" i="1"/>
  <c r="AF3429" i="1"/>
  <c r="G3431" i="1"/>
  <c r="G3435" i="1"/>
  <c r="H3473" i="1"/>
  <c r="AF3480" i="1"/>
  <c r="AF3504" i="1"/>
  <c r="G3506" i="1"/>
  <c r="H3517" i="1"/>
  <c r="AF3537" i="1"/>
  <c r="H3543" i="1"/>
  <c r="AG3576" i="1"/>
  <c r="G3592" i="1"/>
  <c r="G3599" i="1"/>
  <c r="H3644" i="1"/>
  <c r="AF3644" i="1"/>
  <c r="AE3646" i="1"/>
  <c r="H3650" i="1"/>
  <c r="AE3650" i="1"/>
  <c r="AE3674" i="1"/>
  <c r="H3685" i="1"/>
  <c r="AF3685" i="1"/>
  <c r="AJ3694" i="1"/>
  <c r="AF3697" i="1"/>
  <c r="H3704" i="1"/>
  <c r="AG3732" i="1"/>
  <c r="AJ3734" i="1"/>
  <c r="AK3734" i="1" s="1"/>
  <c r="AF3751" i="1"/>
  <c r="AG3751" i="1"/>
  <c r="H3754" i="1"/>
  <c r="H3760" i="1"/>
  <c r="AJ3760" i="1"/>
  <c r="AJ3762" i="1"/>
  <c r="AJ3939" i="1"/>
  <c r="AK3939" i="1" s="1"/>
  <c r="AF3939" i="1"/>
  <c r="H2880" i="1"/>
  <c r="AF2888" i="1"/>
  <c r="G2903" i="1"/>
  <c r="AJ2904" i="1"/>
  <c r="AK2904" i="1" s="1"/>
  <c r="AE2930" i="1"/>
  <c r="G2937" i="1"/>
  <c r="AE2964" i="1"/>
  <c r="G2972" i="1"/>
  <c r="AG2997" i="1"/>
  <c r="AG2999" i="1"/>
  <c r="H3037" i="1"/>
  <c r="AE3071" i="1"/>
  <c r="AJ3083" i="1"/>
  <c r="AK3083" i="1" s="1"/>
  <c r="H3085" i="1"/>
  <c r="AJ3087" i="1"/>
  <c r="AG3092" i="1"/>
  <c r="AG3105" i="1"/>
  <c r="AG3110" i="1"/>
  <c r="AG3112" i="1"/>
  <c r="AE3129" i="1"/>
  <c r="H3140" i="1"/>
  <c r="AF3141" i="1"/>
  <c r="G3146" i="1"/>
  <c r="AE3147" i="1"/>
  <c r="AE3154" i="1"/>
  <c r="G3174" i="1"/>
  <c r="G3181" i="1"/>
  <c r="AF3182" i="1"/>
  <c r="AJ3193" i="1"/>
  <c r="AK3193" i="1" s="1"/>
  <c r="G3197" i="1"/>
  <c r="H3214" i="1"/>
  <c r="G3255" i="1"/>
  <c r="G3261" i="1"/>
  <c r="AF3267" i="1"/>
  <c r="AJ3270" i="1"/>
  <c r="AK3270" i="1" s="1"/>
  <c r="H3277" i="1"/>
  <c r="AE3285" i="1"/>
  <c r="AG3317" i="1"/>
  <c r="AG3334" i="1"/>
  <c r="AG3348" i="1"/>
  <c r="H3352" i="1"/>
  <c r="AJ3399" i="1"/>
  <c r="AK3399" i="1" s="1"/>
  <c r="AF3431" i="1"/>
  <c r="H3435" i="1"/>
  <c r="AG3445" i="1"/>
  <c r="AF3451" i="1"/>
  <c r="G3453" i="1"/>
  <c r="AF3464" i="1"/>
  <c r="AJ3496" i="1"/>
  <c r="AK3496" i="1" s="1"/>
  <c r="AG3504" i="1"/>
  <c r="H3506" i="1"/>
  <c r="AE3543" i="1"/>
  <c r="H3545" i="1"/>
  <c r="AF3558" i="1"/>
  <c r="AJ3566" i="1"/>
  <c r="AF3592" i="1"/>
  <c r="AG3604" i="1"/>
  <c r="AE3611" i="1"/>
  <c r="G3613" i="1"/>
  <c r="AE3623" i="1"/>
  <c r="H3635" i="1"/>
  <c r="AG3638" i="1"/>
  <c r="AJ3638" i="1"/>
  <c r="G3644" i="1"/>
  <c r="H3668" i="1"/>
  <c r="AG3668" i="1"/>
  <c r="AJ3690" i="1"/>
  <c r="AK3690" i="1" s="1"/>
  <c r="AG3690" i="1"/>
  <c r="AF3704" i="1"/>
  <c r="G3745" i="1"/>
  <c r="AJ3745" i="1"/>
  <c r="AF3754" i="1"/>
  <c r="AJ3805" i="1"/>
  <c r="AJ3918" i="1"/>
  <c r="AK3918" i="1" s="1"/>
  <c r="AF3918" i="1"/>
  <c r="AE3918" i="1"/>
  <c r="AJ3869" i="1"/>
  <c r="AE3892" i="1"/>
  <c r="H3894" i="1"/>
  <c r="AE3901" i="1"/>
  <c r="H3907" i="1"/>
  <c r="AJ3915" i="1"/>
  <c r="AJ3921" i="1"/>
  <c r="AK3921" i="1" s="1"/>
  <c r="G3934" i="1"/>
  <c r="AF3940" i="1"/>
  <c r="AG3993" i="1"/>
  <c r="AF4001" i="1"/>
  <c r="AG4010" i="1"/>
  <c r="G4064" i="1"/>
  <c r="AJ4079" i="1"/>
  <c r="G4087" i="1"/>
  <c r="G4103" i="1"/>
  <c r="AJ4121" i="1"/>
  <c r="AK4121" i="1" s="1"/>
  <c r="AF4138" i="1"/>
  <c r="H4147" i="1"/>
  <c r="AG4156" i="1"/>
  <c r="G4167" i="1"/>
  <c r="H4191" i="1"/>
  <c r="AF4199" i="1"/>
  <c r="H4238" i="1"/>
  <c r="G4251" i="1"/>
  <c r="AG4251" i="1"/>
  <c r="AF4312" i="1"/>
  <c r="AG4312" i="1"/>
  <c r="AE4312" i="1"/>
  <c r="H4509" i="1"/>
  <c r="AF4509" i="1"/>
  <c r="H5186" i="1"/>
  <c r="AJ5186" i="1"/>
  <c r="AK5186" i="1" s="1"/>
  <c r="AG5186" i="1"/>
  <c r="AF3901" i="1"/>
  <c r="AG3907" i="1"/>
  <c r="AG3934" i="1"/>
  <c r="H4064" i="1"/>
  <c r="AG4103" i="1"/>
  <c r="AF4167" i="1"/>
  <c r="H4243" i="1"/>
  <c r="AJ4243" i="1"/>
  <c r="AK4243" i="1" s="1"/>
  <c r="AE4243" i="1"/>
  <c r="AJ4247" i="1"/>
  <c r="AK4247" i="1" s="1"/>
  <c r="H4247" i="1"/>
  <c r="AF4281" i="1"/>
  <c r="AE4281" i="1"/>
  <c r="G4296" i="1"/>
  <c r="H4296" i="1"/>
  <c r="G4312" i="1"/>
  <c r="AE4353" i="1"/>
  <c r="G4353" i="1"/>
  <c r="AG4392" i="1"/>
  <c r="AF4392" i="1"/>
  <c r="AJ4410" i="1"/>
  <c r="AK4410" i="1" s="1"/>
  <c r="AE4410" i="1"/>
  <c r="AE4434" i="1"/>
  <c r="AG4434" i="1"/>
  <c r="H4434" i="1"/>
  <c r="AE4479" i="1"/>
  <c r="G4479" i="1"/>
  <c r="AG4532" i="1"/>
  <c r="AE4532" i="1"/>
  <c r="AJ4633" i="1"/>
  <c r="AK4633" i="1" s="1"/>
  <c r="H4633" i="1"/>
  <c r="G4920" i="1"/>
  <c r="AG4920" i="1"/>
  <c r="AE4920" i="1"/>
  <c r="AF4245" i="1"/>
  <c r="AG4245" i="1"/>
  <c r="AF4304" i="1"/>
  <c r="H4304" i="1"/>
  <c r="AG4379" i="1"/>
  <c r="AE4379" i="1"/>
  <c r="AF4419" i="1"/>
  <c r="AJ4419" i="1"/>
  <c r="AK4419" i="1" s="1"/>
  <c r="AE4476" i="1"/>
  <c r="H4476" i="1"/>
  <c r="H4494" i="1"/>
  <c r="AE4494" i="1"/>
  <c r="H4539" i="1"/>
  <c r="AE4539" i="1"/>
  <c r="AE4599" i="1"/>
  <c r="AJ4599" i="1"/>
  <c r="AK4599" i="1" s="1"/>
  <c r="AF4599" i="1"/>
  <c r="AG4955" i="1"/>
  <c r="AF4955" i="1"/>
  <c r="AJ5043" i="1"/>
  <c r="AK5043" i="1" s="1"/>
  <c r="AG5043" i="1"/>
  <c r="H5043" i="1"/>
  <c r="G5043" i="1"/>
  <c r="H5131" i="1"/>
  <c r="AG5131" i="1"/>
  <c r="AJ3830" i="1"/>
  <c r="AK3830" i="1" s="1"/>
  <c r="AJ3926" i="1"/>
  <c r="AK3926" i="1" s="1"/>
  <c r="AG3958" i="1"/>
  <c r="AG4064" i="1"/>
  <c r="AF4080" i="1"/>
  <c r="G4083" i="1"/>
  <c r="AJ4087" i="1"/>
  <c r="H4090" i="1"/>
  <c r="G4093" i="1"/>
  <c r="AE4099" i="1"/>
  <c r="AJ4105" i="1"/>
  <c r="AK4105" i="1" s="1"/>
  <c r="AF4142" i="1"/>
  <c r="AJ4159" i="1"/>
  <c r="AK4159" i="1" s="1"/>
  <c r="G4174" i="1"/>
  <c r="AF4198" i="1"/>
  <c r="AF4230" i="1"/>
  <c r="AG4237" i="1"/>
  <c r="AF4237" i="1"/>
  <c r="AF4243" i="1"/>
  <c r="AE4245" i="1"/>
  <c r="AE4304" i="1"/>
  <c r="G4310" i="1"/>
  <c r="G4331" i="1"/>
  <c r="AF4331" i="1"/>
  <c r="H4370" i="1"/>
  <c r="AE4370" i="1"/>
  <c r="G4419" i="1"/>
  <c r="AF4552" i="1"/>
  <c r="AJ4552" i="1"/>
  <c r="AK4552" i="1" s="1"/>
  <c r="AG4552" i="1"/>
  <c r="AE4552" i="1"/>
  <c r="G4552" i="1"/>
  <c r="G4614" i="1"/>
  <c r="H4614" i="1"/>
  <c r="AG4664" i="1"/>
  <c r="G4664" i="1"/>
  <c r="AF4825" i="1"/>
  <c r="G4825" i="1"/>
  <c r="AG4852" i="1"/>
  <c r="G4852" i="1"/>
  <c r="AE4927" i="1"/>
  <c r="AG4927" i="1"/>
  <c r="G4927" i="1"/>
  <c r="AF4941" i="1"/>
  <c r="AG4941" i="1"/>
  <c r="H4941" i="1"/>
  <c r="G4941" i="1"/>
  <c r="AJ4064" i="1"/>
  <c r="AE4083" i="1"/>
  <c r="AG4093" i="1"/>
  <c r="AE4174" i="1"/>
  <c r="G4235" i="1"/>
  <c r="AE4235" i="1"/>
  <c r="AF4259" i="1"/>
  <c r="AE4259" i="1"/>
  <c r="G4327" i="1"/>
  <c r="H4327" i="1"/>
  <c r="H4552" i="1"/>
  <c r="AE4771" i="1"/>
  <c r="H4771" i="1"/>
  <c r="G4802" i="1"/>
  <c r="AG4802" i="1"/>
  <c r="AE4802" i="1"/>
  <c r="AE3788" i="1"/>
  <c r="AJ3799" i="1"/>
  <c r="AF3824" i="1"/>
  <c r="G3833" i="1"/>
  <c r="AF3882" i="1"/>
  <c r="AE3890" i="1"/>
  <c r="H3898" i="1"/>
  <c r="AJ3931" i="1"/>
  <c r="AK3931" i="1" s="1"/>
  <c r="AE3953" i="1"/>
  <c r="AG3972" i="1"/>
  <c r="AJ3990" i="1"/>
  <c r="AK3990" i="1" s="1"/>
  <c r="AG3994" i="1"/>
  <c r="H3996" i="1"/>
  <c r="AF4011" i="1"/>
  <c r="H4017" i="1"/>
  <c r="AF4023" i="1"/>
  <c r="AJ4030" i="1"/>
  <c r="AK4030" i="1" s="1"/>
  <c r="G4051" i="1"/>
  <c r="AJ4083" i="1"/>
  <c r="H4118" i="1"/>
  <c r="AG4127" i="1"/>
  <c r="AE4129" i="1"/>
  <c r="AG4135" i="1"/>
  <c r="H4141" i="1"/>
  <c r="H4146" i="1"/>
  <c r="AG4164" i="1"/>
  <c r="G4168" i="1"/>
  <c r="AG4174" i="1"/>
  <c r="AE4176" i="1"/>
  <c r="H4192" i="1"/>
  <c r="AF4200" i="1"/>
  <c r="H4217" i="1"/>
  <c r="AF4235" i="1"/>
  <c r="AJ4239" i="1"/>
  <c r="AK4239" i="1" s="1"/>
  <c r="AJ4255" i="1"/>
  <c r="AK4255" i="1" s="1"/>
  <c r="H4255" i="1"/>
  <c r="G4257" i="1"/>
  <c r="AG4257" i="1"/>
  <c r="G4259" i="1"/>
  <c r="AE4300" i="1"/>
  <c r="H4302" i="1"/>
  <c r="G4319" i="1"/>
  <c r="AG4327" i="1"/>
  <c r="AG4386" i="1"/>
  <c r="AF4386" i="1"/>
  <c r="H4413" i="1"/>
  <c r="G4463" i="1"/>
  <c r="AG4511" i="1"/>
  <c r="H4511" i="1"/>
  <c r="H4517" i="1"/>
  <c r="AE4517" i="1"/>
  <c r="G4517" i="1"/>
  <c r="AG4624" i="1"/>
  <c r="H4624" i="1"/>
  <c r="AG4746" i="1"/>
  <c r="AF4746" i="1"/>
  <c r="AE4746" i="1"/>
  <c r="AF4793" i="1"/>
  <c r="AE4793" i="1"/>
  <c r="G4900" i="1"/>
  <c r="AJ4900" i="1"/>
  <c r="AK4900" i="1" s="1"/>
  <c r="H4900" i="1"/>
  <c r="AE4017" i="1"/>
  <c r="AE4231" i="1"/>
  <c r="G4231" i="1"/>
  <c r="AF4298" i="1"/>
  <c r="AG4298" i="1"/>
  <c r="AF4309" i="1"/>
  <c r="AG4309" i="1"/>
  <c r="G4309" i="1"/>
  <c r="H4321" i="1"/>
  <c r="AE4321" i="1"/>
  <c r="AF4368" i="1"/>
  <c r="G4368" i="1"/>
  <c r="AJ4534" i="1"/>
  <c r="AK4534" i="1" s="1"/>
  <c r="AF4534" i="1"/>
  <c r="AE4557" i="1"/>
  <c r="H4557" i="1"/>
  <c r="AG4677" i="1"/>
  <c r="AF4677" i="1"/>
  <c r="G4818" i="1"/>
  <c r="AG4818" i="1"/>
  <c r="AE4818" i="1"/>
  <c r="AJ4995" i="1"/>
  <c r="AK4995" i="1" s="1"/>
  <c r="AF4995" i="1"/>
  <c r="AE4995" i="1"/>
  <c r="G4995" i="1"/>
  <c r="H3959" i="1"/>
  <c r="AJ3982" i="1"/>
  <c r="AK3982" i="1" s="1"/>
  <c r="AG4017" i="1"/>
  <c r="G4079" i="1"/>
  <c r="AE4121" i="1"/>
  <c r="G4199" i="1"/>
  <c r="AG4217" i="1"/>
  <c r="AJ4231" i="1"/>
  <c r="AK4231" i="1" s="1"/>
  <c r="G4298" i="1"/>
  <c r="H4309" i="1"/>
  <c r="AG4317" i="1"/>
  <c r="G4317" i="1"/>
  <c r="AG4368" i="1"/>
  <c r="G4374" i="1"/>
  <c r="AF4405" i="1"/>
  <c r="AJ4405" i="1"/>
  <c r="AK4405" i="1" s="1"/>
  <c r="AG4407" i="1"/>
  <c r="AE4407" i="1"/>
  <c r="AF4488" i="1"/>
  <c r="H4488" i="1"/>
  <c r="AJ5035" i="1"/>
  <c r="AK5035" i="1" s="1"/>
  <c r="AG5035" i="1"/>
  <c r="AF5035" i="1"/>
  <c r="AE5035" i="1"/>
  <c r="H5035" i="1"/>
  <c r="G5035" i="1"/>
  <c r="G5211" i="1"/>
  <c r="H5211" i="1"/>
  <c r="AG5211" i="1"/>
  <c r="AG4420" i="1"/>
  <c r="AG4492" i="1"/>
  <c r="AF4529" i="1"/>
  <c r="G4579" i="1"/>
  <c r="AG4615" i="1"/>
  <c r="AE4621" i="1"/>
  <c r="H4641" i="1"/>
  <c r="AG4711" i="1"/>
  <c r="AE4730" i="1"/>
  <c r="AG4739" i="1"/>
  <c r="AE4790" i="1"/>
  <c r="G4813" i="1"/>
  <c r="G4839" i="1"/>
  <c r="AG4856" i="1"/>
  <c r="AF4858" i="1"/>
  <c r="AG4866" i="1"/>
  <c r="AJ4872" i="1"/>
  <c r="AK4872" i="1" s="1"/>
  <c r="AJ4886" i="1"/>
  <c r="AK4886" i="1" s="1"/>
  <c r="AE4901" i="1"/>
  <c r="H4914" i="1"/>
  <c r="AG4921" i="1"/>
  <c r="AE4925" i="1"/>
  <c r="AF4928" i="1"/>
  <c r="H4930" i="1"/>
  <c r="AE4936" i="1"/>
  <c r="AE4947" i="1"/>
  <c r="AJ4950" i="1"/>
  <c r="AK4950" i="1" s="1"/>
  <c r="AF4968" i="1"/>
  <c r="AG4973" i="1"/>
  <c r="AG4981" i="1"/>
  <c r="AG5006" i="1"/>
  <c r="AE5006" i="1"/>
  <c r="AG5040" i="1"/>
  <c r="H5044" i="1"/>
  <c r="H5054" i="1"/>
  <c r="G5062" i="1"/>
  <c r="AG5066" i="1"/>
  <c r="AJ5066" i="1"/>
  <c r="AK5066" i="1" s="1"/>
  <c r="G5108" i="1"/>
  <c r="AF5112" i="1"/>
  <c r="G5145" i="1"/>
  <c r="AJ5215" i="1"/>
  <c r="AK5215" i="1" s="1"/>
  <c r="G5215" i="1"/>
  <c r="AF5686" i="1"/>
  <c r="AJ5686" i="1"/>
  <c r="AK5686" i="1" s="1"/>
  <c r="AG5686" i="1"/>
  <c r="H5686" i="1"/>
  <c r="AF5654" i="1"/>
  <c r="AJ5654" i="1"/>
  <c r="AK5654" i="1" s="1"/>
  <c r="AG5654" i="1"/>
  <c r="AE5654" i="1"/>
  <c r="G5654" i="1"/>
  <c r="AF5745" i="1"/>
  <c r="H5745" i="1"/>
  <c r="AG4914" i="1"/>
  <c r="AG4947" i="1"/>
  <c r="AG5046" i="1"/>
  <c r="G5046" i="1"/>
  <c r="H5152" i="1"/>
  <c r="AE5152" i="1"/>
  <c r="H5227" i="1"/>
  <c r="G5227" i="1"/>
  <c r="AG5257" i="1"/>
  <c r="AJ5257" i="1"/>
  <c r="AK5257" i="1" s="1"/>
  <c r="G5257" i="1"/>
  <c r="AG5306" i="1"/>
  <c r="AF5306" i="1"/>
  <c r="AE5306" i="1"/>
  <c r="G5306" i="1"/>
  <c r="AJ5423" i="1"/>
  <c r="AK5423" i="1" s="1"/>
  <c r="AF5423" i="1"/>
  <c r="H5423" i="1"/>
  <c r="AF5542" i="1"/>
  <c r="G5542" i="1"/>
  <c r="G5584" i="1"/>
  <c r="AE5584" i="1"/>
  <c r="H4510" i="1"/>
  <c r="G4535" i="1"/>
  <c r="H4537" i="1"/>
  <c r="AJ4543" i="1"/>
  <c r="AK4543" i="1" s="1"/>
  <c r="AG4551" i="1"/>
  <c r="H4571" i="1"/>
  <c r="AE4578" i="1"/>
  <c r="AE4586" i="1"/>
  <c r="AE4597" i="1"/>
  <c r="AJ4650" i="1"/>
  <c r="AK4650" i="1" s="1"/>
  <c r="AG4662" i="1"/>
  <c r="AG4675" i="1"/>
  <c r="G4697" i="1"/>
  <c r="G4699" i="1"/>
  <c r="AG4701" i="1"/>
  <c r="H4716" i="1"/>
  <c r="H4742" i="1"/>
  <c r="G4755" i="1"/>
  <c r="H4789" i="1"/>
  <c r="AJ4842" i="1"/>
  <c r="AK4842" i="1" s="1"/>
  <c r="G4846" i="1"/>
  <c r="H4869" i="1"/>
  <c r="AE4885" i="1"/>
  <c r="AF4904" i="1"/>
  <c r="G4910" i="1"/>
  <c r="AE4935" i="1"/>
  <c r="H4960" i="1"/>
  <c r="G4967" i="1"/>
  <c r="G4971" i="1"/>
  <c r="H4972" i="1"/>
  <c r="AE5021" i="1"/>
  <c r="H5046" i="1"/>
  <c r="AJ5095" i="1"/>
  <c r="AK5095" i="1" s="1"/>
  <c r="H5107" i="1"/>
  <c r="AE5107" i="1"/>
  <c r="AE5172" i="1"/>
  <c r="H5172" i="1"/>
  <c r="G5184" i="1"/>
  <c r="AJ5191" i="1"/>
  <c r="AK5191" i="1" s="1"/>
  <c r="G5191" i="1"/>
  <c r="AE5227" i="1"/>
  <c r="AJ5304" i="1"/>
  <c r="AK5304" i="1" s="1"/>
  <c r="G5304" i="1"/>
  <c r="H5345" i="1"/>
  <c r="AF5345" i="1"/>
  <c r="AJ5345" i="1"/>
  <c r="AK5345" i="1" s="1"/>
  <c r="AE4510" i="1"/>
  <c r="H4535" i="1"/>
  <c r="H4697" i="1"/>
  <c r="AE4755" i="1"/>
  <c r="AJ4789" i="1"/>
  <c r="AK4789" i="1" s="1"/>
  <c r="H4897" i="1"/>
  <c r="AJ4904" i="1"/>
  <c r="AK4904" i="1" s="1"/>
  <c r="AE4960" i="1"/>
  <c r="H4971" i="1"/>
  <c r="AG4974" i="1"/>
  <c r="AF4974" i="1"/>
  <c r="AE5039" i="1"/>
  <c r="AJ5039" i="1"/>
  <c r="AK5039" i="1" s="1"/>
  <c r="G5189" i="1"/>
  <c r="H5189" i="1"/>
  <c r="AF5227" i="1"/>
  <c r="AG5242" i="1"/>
  <c r="AJ5242" i="1"/>
  <c r="AK5242" i="1" s="1"/>
  <c r="AF5250" i="1"/>
  <c r="G5250" i="1"/>
  <c r="AF5263" i="1"/>
  <c r="H5263" i="1"/>
  <c r="AJ5475" i="1"/>
  <c r="AK5475" i="1" s="1"/>
  <c r="AF5475" i="1"/>
  <c r="H5475" i="1"/>
  <c r="G5506" i="1"/>
  <c r="AJ5506" i="1"/>
  <c r="AK5506" i="1" s="1"/>
  <c r="AF5662" i="1"/>
  <c r="AE5662" i="1"/>
  <c r="AG4535" i="1"/>
  <c r="AE4697" i="1"/>
  <c r="AE4971" i="1"/>
  <c r="AJ4979" i="1"/>
  <c r="AK4979" i="1" s="1"/>
  <c r="AE4979" i="1"/>
  <c r="G5104" i="1"/>
  <c r="H5104" i="1"/>
  <c r="AF5212" i="1"/>
  <c r="H5212" i="1"/>
  <c r="G5212" i="1"/>
  <c r="AF5258" i="1"/>
  <c r="G5258" i="1"/>
  <c r="AF5392" i="1"/>
  <c r="AJ5392" i="1"/>
  <c r="AK5392" i="1" s="1"/>
  <c r="H5392" i="1"/>
  <c r="AE5402" i="1"/>
  <c r="H5402" i="1"/>
  <c r="AF5402" i="1"/>
  <c r="AJ5404" i="1"/>
  <c r="AK5404" i="1" s="1"/>
  <c r="H5404" i="1"/>
  <c r="AF5417" i="1"/>
  <c r="AG5417" i="1"/>
  <c r="AE4323" i="1"/>
  <c r="G4459" i="1"/>
  <c r="G4475" i="1"/>
  <c r="AG4487" i="1"/>
  <c r="AE4513" i="1"/>
  <c r="AE4538" i="1"/>
  <c r="AE4574" i="1"/>
  <c r="AG4604" i="1"/>
  <c r="G4615" i="1"/>
  <c r="AG4616" i="1"/>
  <c r="H4646" i="1"/>
  <c r="AG4667" i="1"/>
  <c r="AE4678" i="1"/>
  <c r="G4721" i="1"/>
  <c r="AE4817" i="1"/>
  <c r="G4845" i="1"/>
  <c r="AE4864" i="1"/>
  <c r="AE4866" i="1"/>
  <c r="H4876" i="1"/>
  <c r="H4909" i="1"/>
  <c r="H4917" i="1"/>
  <c r="G4925" i="1"/>
  <c r="AJ4926" i="1"/>
  <c r="AK4926" i="1" s="1"/>
  <c r="H4950" i="1"/>
  <c r="AF4954" i="1"/>
  <c r="AF4971" i="1"/>
  <c r="H4974" i="1"/>
  <c r="AF4979" i="1"/>
  <c r="AE4981" i="1"/>
  <c r="AJ5013" i="1"/>
  <c r="AK5013" i="1" s="1"/>
  <c r="H5013" i="1"/>
  <c r="AJ5034" i="1"/>
  <c r="AK5034" i="1" s="1"/>
  <c r="H5034" i="1"/>
  <c r="AF5089" i="1"/>
  <c r="AE5096" i="1"/>
  <c r="H5096" i="1"/>
  <c r="AE5104" i="1"/>
  <c r="AE5124" i="1"/>
  <c r="H5140" i="1"/>
  <c r="G5151" i="1"/>
  <c r="AG5153" i="1"/>
  <c r="G5153" i="1"/>
  <c r="AE5212" i="1"/>
  <c r="AG5233" i="1"/>
  <c r="AF5233" i="1"/>
  <c r="H5233" i="1"/>
  <c r="AF5240" i="1"/>
  <c r="AJ5240" i="1"/>
  <c r="AK5240" i="1" s="1"/>
  <c r="AJ5261" i="1"/>
  <c r="AK5261" i="1" s="1"/>
  <c r="H5261" i="1"/>
  <c r="AG5402" i="1"/>
  <c r="AJ5434" i="1"/>
  <c r="AK5434" i="1" s="1"/>
  <c r="AF5434" i="1"/>
  <c r="AJ5448" i="1"/>
  <c r="AK5448" i="1" s="1"/>
  <c r="AF5448" i="1"/>
  <c r="H5448" i="1"/>
  <c r="AJ5578" i="1"/>
  <c r="AK5578" i="1" s="1"/>
  <c r="AF5578" i="1"/>
  <c r="H5578" i="1"/>
  <c r="AG5612" i="1"/>
  <c r="H5612" i="1"/>
  <c r="AJ5612" i="1"/>
  <c r="AK5612" i="1" s="1"/>
  <c r="AF5612" i="1"/>
  <c r="AE5612" i="1"/>
  <c r="G5612" i="1"/>
  <c r="AG5062" i="1"/>
  <c r="AF5062" i="1"/>
  <c r="AG5078" i="1"/>
  <c r="AF5078" i="1"/>
  <c r="AG5140" i="1"/>
  <c r="AJ5151" i="1"/>
  <c r="AK5151" i="1" s="1"/>
  <c r="H5176" i="1"/>
  <c r="AJ5176" i="1"/>
  <c r="AK5176" i="1" s="1"/>
  <c r="AG5176" i="1"/>
  <c r="AG5276" i="1"/>
  <c r="AJ5276" i="1"/>
  <c r="AK5276" i="1" s="1"/>
  <c r="AE5312" i="1"/>
  <c r="H5312" i="1"/>
  <c r="G5381" i="1"/>
  <c r="AE5381" i="1"/>
  <c r="AF5381" i="1"/>
  <c r="AE5398" i="1"/>
  <c r="AF5398" i="1"/>
  <c r="AG5398" i="1"/>
  <c r="G5572" i="1"/>
  <c r="AE5572" i="1"/>
  <c r="AF5599" i="1"/>
  <c r="AJ5599" i="1"/>
  <c r="AK5599" i="1" s="1"/>
  <c r="AG5599" i="1"/>
  <c r="AE5599" i="1"/>
  <c r="H5599" i="1"/>
  <c r="AJ5443" i="1"/>
  <c r="AK5443" i="1" s="1"/>
  <c r="AE5470" i="1"/>
  <c r="AF5529" i="1"/>
  <c r="H5591" i="1"/>
  <c r="AF5615" i="1"/>
  <c r="AJ5615" i="1"/>
  <c r="AK5615" i="1" s="1"/>
  <c r="AJ5629" i="1"/>
  <c r="AK5629" i="1" s="1"/>
  <c r="H5629" i="1"/>
  <c r="AF5762" i="1"/>
  <c r="AG5762" i="1"/>
  <c r="AF5792" i="1"/>
  <c r="AG5792" i="1"/>
  <c r="AE5792" i="1"/>
  <c r="G5792" i="1"/>
  <c r="AJ5159" i="1"/>
  <c r="AK5159" i="1" s="1"/>
  <c r="AF5224" i="1"/>
  <c r="AF5274" i="1"/>
  <c r="AJ5299" i="1"/>
  <c r="AK5299" i="1" s="1"/>
  <c r="AF5362" i="1"/>
  <c r="AE5380" i="1"/>
  <c r="H5410" i="1"/>
  <c r="AG5419" i="1"/>
  <c r="AG5449" i="1"/>
  <c r="AJ5466" i="1"/>
  <c r="AK5466" i="1" s="1"/>
  <c r="H5490" i="1"/>
  <c r="AJ5529" i="1"/>
  <c r="AK5529" i="1" s="1"/>
  <c r="AG5564" i="1"/>
  <c r="H5566" i="1"/>
  <c r="AE5588" i="1"/>
  <c r="AF5591" i="1"/>
  <c r="AG5602" i="1"/>
  <c r="AG5607" i="1"/>
  <c r="AF5607" i="1"/>
  <c r="AG5610" i="1"/>
  <c r="AG5629" i="1"/>
  <c r="H5682" i="1"/>
  <c r="AG5682" i="1"/>
  <c r="AF5782" i="1"/>
  <c r="AE5782" i="1"/>
  <c r="AE5148" i="1"/>
  <c r="H5181" i="1"/>
  <c r="G5183" i="1"/>
  <c r="G5216" i="1"/>
  <c r="AJ5224" i="1"/>
  <c r="AK5224" i="1" s="1"/>
  <c r="G5226" i="1"/>
  <c r="AJ5234" i="1"/>
  <c r="AK5234" i="1" s="1"/>
  <c r="AG5236" i="1"/>
  <c r="H5265" i="1"/>
  <c r="AJ5339" i="1"/>
  <c r="AK5339" i="1" s="1"/>
  <c r="AJ5380" i="1"/>
  <c r="AK5380" i="1" s="1"/>
  <c r="AE5384" i="1"/>
  <c r="AF5410" i="1"/>
  <c r="AG5446" i="1"/>
  <c r="H5454" i="1"/>
  <c r="AE5465" i="1"/>
  <c r="AE5490" i="1"/>
  <c r="G5505" i="1"/>
  <c r="AJ5534" i="1"/>
  <c r="AK5534" i="1" s="1"/>
  <c r="G5538" i="1"/>
  <c r="AF5547" i="1"/>
  <c r="AE5566" i="1"/>
  <c r="G5580" i="1"/>
  <c r="AF5588" i="1"/>
  <c r="AJ5591" i="1"/>
  <c r="AK5591" i="1" s="1"/>
  <c r="AF5593" i="1"/>
  <c r="H5607" i="1"/>
  <c r="AG5624" i="1"/>
  <c r="G5639" i="1"/>
  <c r="AE5643" i="1"/>
  <c r="AJ5650" i="1"/>
  <c r="AK5650" i="1" s="1"/>
  <c r="G5682" i="1"/>
  <c r="AF5722" i="1"/>
  <c r="G5722" i="1"/>
  <c r="AG5739" i="1"/>
  <c r="AJ5739" i="1"/>
  <c r="AK5739" i="1" s="1"/>
  <c r="AF5739" i="1"/>
  <c r="AJ5761" i="1"/>
  <c r="AK5761" i="1" s="1"/>
  <c r="AG5835" i="1"/>
  <c r="AE5835" i="1"/>
  <c r="AJ5183" i="1"/>
  <c r="AK5183" i="1" s="1"/>
  <c r="G5331" i="1"/>
  <c r="AG5371" i="1"/>
  <c r="AF5391" i="1"/>
  <c r="AJ5410" i="1"/>
  <c r="AK5410" i="1" s="1"/>
  <c r="AE5416" i="1"/>
  <c r="G5443" i="1"/>
  <c r="G5482" i="1"/>
  <c r="H5549" i="1"/>
  <c r="AJ5566" i="1"/>
  <c r="AK5566" i="1" s="1"/>
  <c r="AF5601" i="1"/>
  <c r="AE5678" i="1"/>
  <c r="H5678" i="1"/>
  <c r="H5691" i="1"/>
  <c r="AG5713" i="1"/>
  <c r="H5713" i="1"/>
  <c r="AF5720" i="1"/>
  <c r="AG5720" i="1"/>
  <c r="AG5766" i="1"/>
  <c r="AJ5766" i="1"/>
  <c r="AK5766" i="1" s="1"/>
  <c r="AJ5657" i="1"/>
  <c r="AK5657" i="1" s="1"/>
  <c r="AG5657" i="1"/>
  <c r="H5661" i="1"/>
  <c r="G5661" i="1"/>
  <c r="AG5832" i="1"/>
  <c r="AJ5832" i="1"/>
  <c r="AK5832" i="1" s="1"/>
  <c r="H5832" i="1"/>
  <c r="AG5331" i="1"/>
  <c r="AG5443" i="1"/>
  <c r="H5455" i="1"/>
  <c r="H5470" i="1"/>
  <c r="AF5520" i="1"/>
  <c r="H5529" i="1"/>
  <c r="G5591" i="1"/>
  <c r="H5594" i="1"/>
  <c r="AF5596" i="1"/>
  <c r="H5657" i="1"/>
  <c r="AJ5681" i="1"/>
  <c r="AK5681" i="1" s="1"/>
  <c r="H5711" i="1"/>
  <c r="AJ5711" i="1"/>
  <c r="AK5711" i="1" s="1"/>
  <c r="AG5848" i="1"/>
  <c r="AG5856" i="1"/>
  <c r="AE5867" i="1"/>
  <c r="AF5903" i="1"/>
  <c r="H5909" i="1"/>
  <c r="AF5936" i="1"/>
  <c r="AG5962" i="1"/>
  <c r="AE5964" i="1"/>
  <c r="G5969" i="1"/>
  <c r="AG5972" i="1"/>
  <c r="AF6003" i="1"/>
  <c r="AE6018" i="1"/>
  <c r="AF6188" i="1"/>
  <c r="G6198" i="1"/>
  <c r="AF6248" i="1"/>
  <c r="G6255" i="1"/>
  <c r="G6266" i="1"/>
  <c r="AF6279" i="1"/>
  <c r="G6115" i="1"/>
  <c r="AF6132" i="1"/>
  <c r="AJ5848" i="1"/>
  <c r="AK5848" i="1" s="1"/>
  <c r="AG5867" i="1"/>
  <c r="AF5964" i="1"/>
  <c r="AG5969" i="1"/>
  <c r="AG6003" i="1"/>
  <c r="AE6115" i="1"/>
  <c r="AF5800" i="1"/>
  <c r="AE5844" i="1"/>
  <c r="AE5863" i="1"/>
  <c r="AG5870" i="1"/>
  <c r="AF5879" i="1"/>
  <c r="H5884" i="1"/>
  <c r="AF5896" i="1"/>
  <c r="AG5901" i="1"/>
  <c r="G5924" i="1"/>
  <c r="G5941" i="1"/>
  <c r="AE5989" i="1"/>
  <c r="G5992" i="1"/>
  <c r="G6000" i="1"/>
  <c r="G6002" i="1"/>
  <c r="AF6011" i="1"/>
  <c r="G6022" i="1"/>
  <c r="H6038" i="1"/>
  <c r="G6053" i="1"/>
  <c r="G6055" i="1"/>
  <c r="G6196" i="1"/>
  <c r="AE6205" i="1"/>
  <c r="AE6273" i="1"/>
  <c r="G6295" i="1"/>
  <c r="AE6297" i="1"/>
  <c r="AE6300" i="1"/>
  <c r="H6302" i="1"/>
  <c r="H6076" i="1"/>
  <c r="AE6150" i="1"/>
  <c r="AE6163" i="1"/>
  <c r="AE6330" i="1"/>
  <c r="AG6350" i="1"/>
  <c r="AF5863" i="1"/>
  <c r="AF5884" i="1"/>
  <c r="H5941" i="1"/>
  <c r="AE5992" i="1"/>
  <c r="H6000" i="1"/>
  <c r="AG6002" i="1"/>
  <c r="H6022" i="1"/>
  <c r="H6053" i="1"/>
  <c r="H6295" i="1"/>
  <c r="AG6076" i="1"/>
  <c r="AE5941" i="1"/>
  <c r="AF5992" i="1"/>
  <c r="AE6000" i="1"/>
  <c r="AF6022" i="1"/>
  <c r="AE6053" i="1"/>
  <c r="AE6295" i="1"/>
  <c r="AF6321" i="1"/>
  <c r="AG5794" i="1"/>
  <c r="AF5828" i="1"/>
  <c r="G5840" i="1"/>
  <c r="G5848" i="1"/>
  <c r="G5853" i="1"/>
  <c r="G5856" i="1"/>
  <c r="AF5880" i="1"/>
  <c r="AF5895" i="1"/>
  <c r="H5900" i="1"/>
  <c r="AG5905" i="1"/>
  <c r="AE5917" i="1"/>
  <c r="AE5923" i="1"/>
  <c r="G5936" i="1"/>
  <c r="AE5952" i="1"/>
  <c r="G5962" i="1"/>
  <c r="G5964" i="1"/>
  <c r="H5995" i="1"/>
  <c r="AG6030" i="1"/>
  <c r="AE6052" i="1"/>
  <c r="G6188" i="1"/>
  <c r="AE6223" i="1"/>
  <c r="G6248" i="1"/>
  <c r="AG6291" i="1"/>
  <c r="H6294" i="1"/>
  <c r="AG6301" i="1"/>
  <c r="AE6303" i="1"/>
  <c r="AE6077" i="1"/>
  <c r="G6111" i="1"/>
  <c r="H6155" i="1"/>
  <c r="AE6158" i="1"/>
  <c r="AE6179" i="1"/>
  <c r="AE6325" i="1"/>
  <c r="AF6349" i="1"/>
  <c r="H4" i="1"/>
  <c r="AE5" i="1"/>
  <c r="AE6" i="1"/>
  <c r="H7" i="1"/>
  <c r="AF4" i="1"/>
  <c r="AF5" i="1"/>
  <c r="AF6" i="1"/>
  <c r="AE7" i="1"/>
  <c r="AG14" i="1"/>
  <c r="AE17" i="1"/>
  <c r="AE49" i="1"/>
  <c r="AF49" i="1"/>
  <c r="AE122" i="1"/>
  <c r="H122" i="1"/>
  <c r="AG122" i="1"/>
  <c r="AF122" i="1"/>
  <c r="AE132" i="1"/>
  <c r="AF132" i="1"/>
  <c r="AG132" i="1"/>
  <c r="H144" i="1"/>
  <c r="AE144" i="1"/>
  <c r="AG153" i="1"/>
  <c r="AF153" i="1"/>
  <c r="H153" i="1"/>
  <c r="AJ153" i="1"/>
  <c r="H208" i="1"/>
  <c r="AG208" i="1"/>
  <c r="AE208" i="1"/>
  <c r="AG286" i="1"/>
  <c r="AE286" i="1"/>
  <c r="AG4" i="1"/>
  <c r="AG5" i="1"/>
  <c r="AG6" i="1"/>
  <c r="AF7" i="1"/>
  <c r="AF17" i="1"/>
  <c r="AG25" i="1"/>
  <c r="AJ29" i="1"/>
  <c r="AK29" i="1" s="1"/>
  <c r="AF45" i="1"/>
  <c r="H138" i="1"/>
  <c r="G138" i="1"/>
  <c r="AF138" i="1"/>
  <c r="AE138" i="1"/>
  <c r="AF146" i="1"/>
  <c r="H146" i="1"/>
  <c r="H151" i="1"/>
  <c r="AF151" i="1"/>
  <c r="G153" i="1"/>
  <c r="AF168" i="1"/>
  <c r="AG168" i="1"/>
  <c r="G230" i="1"/>
  <c r="AG230" i="1"/>
  <c r="AG235" i="1"/>
  <c r="AF235" i="1"/>
  <c r="AE246" i="1"/>
  <c r="AG246" i="1"/>
  <c r="G246" i="1"/>
  <c r="G327" i="1"/>
  <c r="AG327" i="1"/>
  <c r="AE327" i="1"/>
  <c r="AJ7" i="1"/>
  <c r="H13" i="1"/>
  <c r="H19" i="1"/>
  <c r="AJ21" i="1"/>
  <c r="AK21" i="1" s="1"/>
  <c r="G40" i="1"/>
  <c r="AJ48" i="1"/>
  <c r="AK48" i="1" s="1"/>
  <c r="AE48" i="1"/>
  <c r="G48" i="1"/>
  <c r="AG48" i="1"/>
  <c r="AJ56" i="1"/>
  <c r="AK56" i="1" s="1"/>
  <c r="AG56" i="1"/>
  <c r="AF66" i="1"/>
  <c r="G66" i="1"/>
  <c r="AJ66" i="1"/>
  <c r="AE66" i="1"/>
  <c r="AG70" i="1"/>
  <c r="AF75" i="1"/>
  <c r="AE75" i="1"/>
  <c r="AG123" i="1"/>
  <c r="AF133" i="1"/>
  <c r="AG133" i="1"/>
  <c r="AF135" i="1"/>
  <c r="AG135" i="1"/>
  <c r="H166" i="1"/>
  <c r="AE166" i="1"/>
  <c r="H174" i="1"/>
  <c r="AJ174" i="1"/>
  <c r="AK174" i="1" s="1"/>
  <c r="AE174" i="1"/>
  <c r="AJ180" i="1"/>
  <c r="AK180" i="1" s="1"/>
  <c r="AE180" i="1"/>
  <c r="AJ246" i="1"/>
  <c r="AK246" i="1" s="1"/>
  <c r="AG254" i="1"/>
  <c r="AJ254" i="1"/>
  <c r="G271" i="1"/>
  <c r="AJ271" i="1"/>
  <c r="AF271" i="1"/>
  <c r="AE271" i="1"/>
  <c r="H271" i="1"/>
  <c r="AE13" i="1"/>
  <c r="H40" i="1"/>
  <c r="AG59" i="1"/>
  <c r="G59" i="1"/>
  <c r="AJ59" i="1"/>
  <c r="AK59" i="1" s="1"/>
  <c r="AE59" i="1"/>
  <c r="H133" i="1"/>
  <c r="H137" i="1"/>
  <c r="AG137" i="1"/>
  <c r="AE137" i="1"/>
  <c r="AF154" i="1"/>
  <c r="AG154" i="1"/>
  <c r="G156" i="1"/>
  <c r="AG162" i="1"/>
  <c r="AE162" i="1"/>
  <c r="G174" i="1"/>
  <c r="G188" i="1"/>
  <c r="AE188" i="1"/>
  <c r="H188" i="1"/>
  <c r="G214" i="1"/>
  <c r="AG214" i="1"/>
  <c r="AE214" i="1"/>
  <c r="AF80" i="1"/>
  <c r="AE80" i="1"/>
  <c r="AG40" i="1"/>
  <c r="H124" i="1"/>
  <c r="AG124" i="1"/>
  <c r="AF124" i="1"/>
  <c r="H141" i="1"/>
  <c r="AF141" i="1"/>
  <c r="AE154" i="1"/>
  <c r="H162" i="1"/>
  <c r="AF174" i="1"/>
  <c r="AJ188" i="1"/>
  <c r="AK188" i="1" s="1"/>
  <c r="AG297" i="1"/>
  <c r="AF297" i="1"/>
  <c r="H297" i="1"/>
  <c r="G297" i="1"/>
  <c r="AJ297" i="1"/>
  <c r="AK297" i="1" s="1"/>
  <c r="G4" i="1"/>
  <c r="G5" i="1"/>
  <c r="H6" i="1"/>
  <c r="AE12" i="1"/>
  <c r="AE18" i="1"/>
  <c r="AE39" i="1"/>
  <c r="AF42" i="1"/>
  <c r="AE67" i="1"/>
  <c r="AG67" i="1"/>
  <c r="AE71" i="1"/>
  <c r="AJ71" i="1"/>
  <c r="AF71" i="1"/>
  <c r="AE81" i="1"/>
  <c r="AF107" i="1"/>
  <c r="AG107" i="1"/>
  <c r="G107" i="1"/>
  <c r="AF120" i="1"/>
  <c r="AG120" i="1"/>
  <c r="G130" i="1"/>
  <c r="AE130" i="1"/>
  <c r="H150" i="1"/>
  <c r="AF150" i="1"/>
  <c r="G150" i="1"/>
  <c r="AJ150" i="1"/>
  <c r="AJ154" i="1"/>
  <c r="AG173" i="1"/>
  <c r="AF173" i="1"/>
  <c r="H173" i="1"/>
  <c r="AJ173" i="1"/>
  <c r="AK173" i="1" s="1"/>
  <c r="AE183" i="1"/>
  <c r="AF183" i="1"/>
  <c r="G183" i="1"/>
  <c r="H201" i="1"/>
  <c r="AJ201" i="1"/>
  <c r="AK201" i="1" s="1"/>
  <c r="AG201" i="1"/>
  <c r="AG227" i="1"/>
  <c r="G227" i="1"/>
  <c r="AF227" i="1"/>
  <c r="AE227" i="1"/>
  <c r="H227" i="1"/>
  <c r="AJ263" i="1"/>
  <c r="AE263" i="1"/>
  <c r="AJ280" i="1"/>
  <c r="AE280" i="1"/>
  <c r="AF280" i="1"/>
  <c r="AE322" i="1"/>
  <c r="AG322" i="1"/>
  <c r="AF39" i="1"/>
  <c r="AG52" i="1"/>
  <c r="AE60" i="1"/>
  <c r="G60" i="1"/>
  <c r="AF62" i="1"/>
  <c r="AE62" i="1"/>
  <c r="AJ67" i="1"/>
  <c r="AG69" i="1"/>
  <c r="AF69" i="1"/>
  <c r="AE76" i="1"/>
  <c r="AJ81" i="1"/>
  <c r="H107" i="1"/>
  <c r="AE120" i="1"/>
  <c r="H130" i="1"/>
  <c r="AE150" i="1"/>
  <c r="AF161" i="1"/>
  <c r="AJ161" i="1"/>
  <c r="AK161" i="1" s="1"/>
  <c r="AE161" i="1"/>
  <c r="G173" i="1"/>
  <c r="AJ183" i="1"/>
  <c r="AK183" i="1" s="1"/>
  <c r="AJ227" i="1"/>
  <c r="AK227" i="1" s="1"/>
  <c r="AG300" i="1"/>
  <c r="G300" i="1"/>
  <c r="H303" i="1"/>
  <c r="G303" i="1"/>
  <c r="AF303" i="1"/>
  <c r="AE303" i="1"/>
  <c r="AJ53" i="1"/>
  <c r="AK53" i="1" s="1"/>
  <c r="AE58" i="1"/>
  <c r="AG64" i="1"/>
  <c r="AG84" i="1"/>
  <c r="H88" i="1"/>
  <c r="G93" i="1"/>
  <c r="G96" i="1"/>
  <c r="G100" i="1"/>
  <c r="G115" i="1"/>
  <c r="AJ158" i="1"/>
  <c r="AF196" i="1"/>
  <c r="AE207" i="1"/>
  <c r="AF219" i="1"/>
  <c r="AJ220" i="1"/>
  <c r="AK220" i="1" s="1"/>
  <c r="AG226" i="1"/>
  <c r="AJ234" i="1"/>
  <c r="AK234" i="1" s="1"/>
  <c r="AJ245" i="1"/>
  <c r="AK245" i="1" s="1"/>
  <c r="AF274" i="1"/>
  <c r="AJ282" i="1"/>
  <c r="AG348" i="1"/>
  <c r="AJ358" i="1"/>
  <c r="AK358" i="1" s="1"/>
  <c r="AE375" i="1"/>
  <c r="AE384" i="1"/>
  <c r="AJ388" i="1"/>
  <c r="AK388" i="1" s="1"/>
  <c r="AF402" i="1"/>
  <c r="AF403" i="1"/>
  <c r="AE412" i="1"/>
  <c r="H418" i="1"/>
  <c r="AE419" i="1"/>
  <c r="AF434" i="1"/>
  <c r="AF493" i="1"/>
  <c r="AJ506" i="1"/>
  <c r="AK506" i="1" s="1"/>
  <c r="AE510" i="1"/>
  <c r="AE511" i="1"/>
  <c r="AJ518" i="1"/>
  <c r="AK518" i="1" s="1"/>
  <c r="AE529" i="1"/>
  <c r="H531" i="1"/>
  <c r="AJ535" i="1"/>
  <c r="AE545" i="1"/>
  <c r="AJ547" i="1"/>
  <c r="AJ556" i="1"/>
  <c r="AJ559" i="1"/>
  <c r="AG581" i="1"/>
  <c r="AJ588" i="1"/>
  <c r="AJ601" i="1"/>
  <c r="AF603" i="1"/>
  <c r="AG605" i="1"/>
  <c r="AE612" i="1"/>
  <c r="AJ618" i="1"/>
  <c r="AK618" i="1" s="1"/>
  <c r="AF620" i="1"/>
  <c r="AG637" i="1"/>
  <c r="AF639" i="1"/>
  <c r="AF646" i="1"/>
  <c r="AE664" i="1"/>
  <c r="AF668" i="1"/>
  <c r="AJ677" i="1"/>
  <c r="AE679" i="1"/>
  <c r="AF701" i="1"/>
  <c r="AE709" i="1"/>
  <c r="AE725" i="1"/>
  <c r="H742" i="1"/>
  <c r="AF742" i="1"/>
  <c r="G742" i="1"/>
  <c r="AF749" i="1"/>
  <c r="G749" i="1"/>
  <c r="AE788" i="1"/>
  <c r="AJ789" i="1"/>
  <c r="AK789" i="1" s="1"/>
  <c r="AG796" i="1"/>
  <c r="H807" i="1"/>
  <c r="AE822" i="1"/>
  <c r="AG831" i="1"/>
  <c r="G831" i="1"/>
  <c r="AE839" i="1"/>
  <c r="AF856" i="1"/>
  <c r="H862" i="1"/>
  <c r="AE874" i="1"/>
  <c r="G874" i="1"/>
  <c r="G889" i="1"/>
  <c r="AG895" i="1"/>
  <c r="AJ910" i="1"/>
  <c r="AK910" i="1" s="1"/>
  <c r="AG910" i="1"/>
  <c r="G910" i="1"/>
  <c r="AE982" i="1"/>
  <c r="AJ982" i="1"/>
  <c r="AK982" i="1" s="1"/>
  <c r="AG982" i="1"/>
  <c r="AF982" i="1"/>
  <c r="H982" i="1"/>
  <c r="AF1025" i="1"/>
  <c r="AJ1025" i="1"/>
  <c r="AK1025" i="1" s="1"/>
  <c r="AE1025" i="1"/>
  <c r="H1025" i="1"/>
  <c r="AF1037" i="1"/>
  <c r="AJ1037" i="1"/>
  <c r="AK1037" i="1" s="1"/>
  <c r="AG1037" i="1"/>
  <c r="AE1037" i="1"/>
  <c r="H1037" i="1"/>
  <c r="G1037" i="1"/>
  <c r="AJ219" i="1"/>
  <c r="AK219" i="1" s="1"/>
  <c r="AJ226" i="1"/>
  <c r="AK226" i="1" s="1"/>
  <c r="AJ274" i="1"/>
  <c r="AJ348" i="1"/>
  <c r="AK348" i="1" s="1"/>
  <c r="AJ375" i="1"/>
  <c r="AG384" i="1"/>
  <c r="AE394" i="1"/>
  <c r="AG402" i="1"/>
  <c r="AJ412" i="1"/>
  <c r="AK412" i="1" s="1"/>
  <c r="AG418" i="1"/>
  <c r="AJ419" i="1"/>
  <c r="AK419" i="1" s="1"/>
  <c r="AJ493" i="1"/>
  <c r="AK493" i="1" s="1"/>
  <c r="AG510" i="1"/>
  <c r="AJ511" i="1"/>
  <c r="AK511" i="1" s="1"/>
  <c r="AE531" i="1"/>
  <c r="AF596" i="1"/>
  <c r="AE599" i="1"/>
  <c r="AJ612" i="1"/>
  <c r="AK612" i="1" s="1"/>
  <c r="G614" i="1"/>
  <c r="AJ620" i="1"/>
  <c r="AK620" i="1" s="1"/>
  <c r="AE632" i="1"/>
  <c r="AG639" i="1"/>
  <c r="AG646" i="1"/>
  <c r="AJ664" i="1"/>
  <c r="AJ668" i="1"/>
  <c r="AF679" i="1"/>
  <c r="AG682" i="1"/>
  <c r="H684" i="1"/>
  <c r="AG709" i="1"/>
  <c r="G724" i="1"/>
  <c r="AF724" i="1"/>
  <c r="AF725" i="1"/>
  <c r="H780" i="1"/>
  <c r="H781" i="1"/>
  <c r="AF788" i="1"/>
  <c r="AF822" i="1"/>
  <c r="G825" i="1"/>
  <c r="H825" i="1"/>
  <c r="AJ839" i="1"/>
  <c r="AK839" i="1" s="1"/>
  <c r="AF844" i="1"/>
  <c r="AE844" i="1"/>
  <c r="AJ862" i="1"/>
  <c r="AG881" i="1"/>
  <c r="AE881" i="1"/>
  <c r="G881" i="1"/>
  <c r="AE889" i="1"/>
  <c r="AG924" i="1"/>
  <c r="AE924" i="1"/>
  <c r="G924" i="1"/>
  <c r="AJ933" i="1"/>
  <c r="AG933" i="1"/>
  <c r="G933" i="1"/>
  <c r="AJ946" i="1"/>
  <c r="AK946" i="1" s="1"/>
  <c r="AG946" i="1"/>
  <c r="G946" i="1"/>
  <c r="AF958" i="1"/>
  <c r="AJ958" i="1"/>
  <c r="AK958" i="1" s="1"/>
  <c r="AG958" i="1"/>
  <c r="AE958" i="1"/>
  <c r="H958" i="1"/>
  <c r="AJ384" i="1"/>
  <c r="AK384" i="1" s="1"/>
  <c r="AJ402" i="1"/>
  <c r="AK402" i="1" s="1"/>
  <c r="AJ418" i="1"/>
  <c r="AK418" i="1" s="1"/>
  <c r="AJ510" i="1"/>
  <c r="AK510" i="1" s="1"/>
  <c r="AF531" i="1"/>
  <c r="AJ646" i="1"/>
  <c r="AK646" i="1" s="1"/>
  <c r="AJ695" i="1"/>
  <c r="G695" i="1"/>
  <c r="AJ709" i="1"/>
  <c r="AG736" i="1"/>
  <c r="H736" i="1"/>
  <c r="AJ788" i="1"/>
  <c r="AK788" i="1" s="1"/>
  <c r="AJ870" i="1"/>
  <c r="AK870" i="1" s="1"/>
  <c r="G870" i="1"/>
  <c r="AJ872" i="1"/>
  <c r="AK872" i="1" s="1"/>
  <c r="AE872" i="1"/>
  <c r="H924" i="1"/>
  <c r="AE933" i="1"/>
  <c r="G958" i="1"/>
  <c r="AG531" i="1"/>
  <c r="AF733" i="1"/>
  <c r="AG733" i="1"/>
  <c r="G740" i="1"/>
  <c r="AE740" i="1"/>
  <c r="AJ758" i="1"/>
  <c r="AF758" i="1"/>
  <c r="AF761" i="1"/>
  <c r="AE761" i="1"/>
  <c r="G761" i="1"/>
  <c r="AF787" i="1"/>
  <c r="AF815" i="1"/>
  <c r="AG817" i="1"/>
  <c r="AE824" i="1"/>
  <c r="G830" i="1"/>
  <c r="AG842" i="1"/>
  <c r="AE842" i="1"/>
  <c r="G842" i="1"/>
  <c r="H866" i="1"/>
  <c r="AE870" i="1"/>
  <c r="AG879" i="1"/>
  <c r="AF879" i="1"/>
  <c r="G879" i="1"/>
  <c r="H885" i="1"/>
  <c r="AJ885" i="1"/>
  <c r="AF885" i="1"/>
  <c r="H921" i="1"/>
  <c r="AJ921" i="1"/>
  <c r="AE921" i="1"/>
  <c r="H931" i="1"/>
  <c r="AG931" i="1"/>
  <c r="AG1038" i="1"/>
  <c r="AJ1038" i="1"/>
  <c r="AK1038" i="1" s="1"/>
  <c r="H1038" i="1"/>
  <c r="G1038" i="1"/>
  <c r="H323" i="1"/>
  <c r="H328" i="1"/>
  <c r="AF335" i="1"/>
  <c r="H346" i="1"/>
  <c r="G348" i="1"/>
  <c r="AJ351" i="1"/>
  <c r="AK351" i="1" s="1"/>
  <c r="H356" i="1"/>
  <c r="G366" i="1"/>
  <c r="AJ391" i="1"/>
  <c r="AK391" i="1" s="1"/>
  <c r="H393" i="1"/>
  <c r="AE404" i="1"/>
  <c r="H407" i="1"/>
  <c r="AG409" i="1"/>
  <c r="G427" i="1"/>
  <c r="AE430" i="1"/>
  <c r="H442" i="1"/>
  <c r="AE448" i="1"/>
  <c r="G450" i="1"/>
  <c r="AE482" i="1"/>
  <c r="H491" i="1"/>
  <c r="H503" i="1"/>
  <c r="AE514" i="1"/>
  <c r="H515" i="1"/>
  <c r="H519" i="1"/>
  <c r="H526" i="1"/>
  <c r="AJ531" i="1"/>
  <c r="AF542" i="1"/>
  <c r="AF548" i="1"/>
  <c r="AE551" i="1"/>
  <c r="AG557" i="1"/>
  <c r="AE563" i="1"/>
  <c r="AE565" i="1"/>
  <c r="AJ580" i="1"/>
  <c r="G585" i="1"/>
  <c r="G591" i="1"/>
  <c r="AJ602" i="1"/>
  <c r="AG606" i="1"/>
  <c r="AE804" i="1"/>
  <c r="G804" i="1"/>
  <c r="AJ805" i="1"/>
  <c r="AK805" i="1" s="1"/>
  <c r="H805" i="1"/>
  <c r="AG847" i="1"/>
  <c r="H847" i="1"/>
  <c r="AJ865" i="1"/>
  <c r="AG865" i="1"/>
  <c r="AE865" i="1"/>
  <c r="G995" i="1"/>
  <c r="AG995" i="1"/>
  <c r="AE995" i="1"/>
  <c r="AJ87" i="1"/>
  <c r="AE158" i="1"/>
  <c r="AJ205" i="1"/>
  <c r="AK205" i="1" s="1"/>
  <c r="AG215" i="1"/>
  <c r="H217" i="1"/>
  <c r="G219" i="1"/>
  <c r="G220" i="1"/>
  <c r="AE221" i="1"/>
  <c r="G226" i="1"/>
  <c r="AF260" i="1"/>
  <c r="G274" i="1"/>
  <c r="G282" i="1"/>
  <c r="AF290" i="1"/>
  <c r="AF296" i="1"/>
  <c r="AF317" i="1"/>
  <c r="AG325" i="1"/>
  <c r="AG330" i="1"/>
  <c r="H337" i="1"/>
  <c r="H348" i="1"/>
  <c r="AE356" i="1"/>
  <c r="AF361" i="1"/>
  <c r="AF366" i="1"/>
  <c r="AF368" i="1"/>
  <c r="AF371" i="1"/>
  <c r="AE388" i="1"/>
  <c r="AE389" i="1"/>
  <c r="AF393" i="1"/>
  <c r="G402" i="1"/>
  <c r="AF404" i="1"/>
  <c r="AE407" i="1"/>
  <c r="H427" i="1"/>
  <c r="AG430" i="1"/>
  <c r="G435" i="1"/>
  <c r="AE442" i="1"/>
  <c r="AE450" i="1"/>
  <c r="G451" i="1"/>
  <c r="AE458" i="1"/>
  <c r="G459" i="1"/>
  <c r="AJ462" i="1"/>
  <c r="AK462" i="1" s="1"/>
  <c r="G466" i="1"/>
  <c r="AG480" i="1"/>
  <c r="AF482" i="1"/>
  <c r="AE491" i="1"/>
  <c r="H507" i="1"/>
  <c r="AJ508" i="1"/>
  <c r="AK508" i="1" s="1"/>
  <c r="AF514" i="1"/>
  <c r="AF515" i="1"/>
  <c r="G518" i="1"/>
  <c r="AJ519" i="1"/>
  <c r="AK519" i="1" s="1"/>
  <c r="AF526" i="1"/>
  <c r="G537" i="1"/>
  <c r="AE539" i="1"/>
  <c r="AJ542" i="1"/>
  <c r="AJ548" i="1"/>
  <c r="G550" i="1"/>
  <c r="AF563" i="1"/>
  <c r="AG565" i="1"/>
  <c r="AJ570" i="1"/>
  <c r="AJ578" i="1"/>
  <c r="AE597" i="1"/>
  <c r="AJ606" i="1"/>
  <c r="AK606" i="1" s="1"/>
  <c r="AE618" i="1"/>
  <c r="AJ628" i="1"/>
  <c r="AE640" i="1"/>
  <c r="G646" i="1"/>
  <c r="AJ649" i="1"/>
  <c r="AK649" i="1" s="1"/>
  <c r="AF658" i="1"/>
  <c r="AF683" i="1"/>
  <c r="AF703" i="1"/>
  <c r="AG706" i="1"/>
  <c r="G726" i="1"/>
  <c r="H804" i="1"/>
  <c r="AG830" i="1"/>
  <c r="H845" i="1"/>
  <c r="G865" i="1"/>
  <c r="AJ929" i="1"/>
  <c r="AG929" i="1"/>
  <c r="G929" i="1"/>
  <c r="H967" i="1"/>
  <c r="H1024" i="1"/>
  <c r="AJ1024" i="1"/>
  <c r="AK1024" i="1" s="1"/>
  <c r="AF1024" i="1"/>
  <c r="AE1024" i="1"/>
  <c r="G1024" i="1"/>
  <c r="AJ1053" i="1"/>
  <c r="AK1053" i="1" s="1"/>
  <c r="AF1053" i="1"/>
  <c r="AE1053" i="1"/>
  <c r="G725" i="1"/>
  <c r="AG725" i="1"/>
  <c r="AF729" i="1"/>
  <c r="AJ729" i="1"/>
  <c r="G729" i="1"/>
  <c r="G732" i="1"/>
  <c r="H732" i="1"/>
  <c r="AE800" i="1"/>
  <c r="AJ800" i="1"/>
  <c r="AK800" i="1" s="1"/>
  <c r="G800" i="1"/>
  <c r="AG807" i="1"/>
  <c r="AJ807" i="1"/>
  <c r="AK807" i="1" s="1"/>
  <c r="AE807" i="1"/>
  <c r="AE818" i="1"/>
  <c r="G818" i="1"/>
  <c r="H822" i="1"/>
  <c r="AJ822" i="1"/>
  <c r="AK822" i="1" s="1"/>
  <c r="AF898" i="1"/>
  <c r="AJ898" i="1"/>
  <c r="H943" i="1"/>
  <c r="AJ943" i="1"/>
  <c r="AF943" i="1"/>
  <c r="AE943" i="1"/>
  <c r="G943" i="1"/>
  <c r="AF182" i="1"/>
  <c r="H196" i="1"/>
  <c r="AE219" i="1"/>
  <c r="AF220" i="1"/>
  <c r="AF226" i="1"/>
  <c r="AE234" i="1"/>
  <c r="AF245" i="1"/>
  <c r="AE258" i="1"/>
  <c r="AE274" i="1"/>
  <c r="AJ278" i="1"/>
  <c r="AF282" i="1"/>
  <c r="AJ296" i="1"/>
  <c r="AK296" i="1" s="1"/>
  <c r="H311" i="1"/>
  <c r="AF341" i="1"/>
  <c r="G358" i="1"/>
  <c r="AJ364" i="1"/>
  <c r="AJ371" i="1"/>
  <c r="G375" i="1"/>
  <c r="AJ380" i="1"/>
  <c r="AJ382" i="1"/>
  <c r="AK382" i="1" s="1"/>
  <c r="G384" i="1"/>
  <c r="AE403" i="1"/>
  <c r="AE406" i="1"/>
  <c r="G412" i="1"/>
  <c r="G418" i="1"/>
  <c r="H419" i="1"/>
  <c r="AE420" i="1"/>
  <c r="AJ427" i="1"/>
  <c r="AK427" i="1" s="1"/>
  <c r="AE434" i="1"/>
  <c r="AE444" i="1"/>
  <c r="AJ450" i="1"/>
  <c r="AK450" i="1" s="1"/>
  <c r="AJ458" i="1"/>
  <c r="AK458" i="1" s="1"/>
  <c r="AJ466" i="1"/>
  <c r="AK466" i="1" s="1"/>
  <c r="H471" i="1"/>
  <c r="AJ490" i="1"/>
  <c r="AK490" i="1" s="1"/>
  <c r="G502" i="1"/>
  <c r="AG506" i="1"/>
  <c r="G510" i="1"/>
  <c r="H511" i="1"/>
  <c r="AG518" i="1"/>
  <c r="G529" i="1"/>
  <c r="AE535" i="1"/>
  <c r="AJ539" i="1"/>
  <c r="AG541" i="1"/>
  <c r="G545" i="1"/>
  <c r="AF547" i="1"/>
  <c r="AJ550" i="1"/>
  <c r="AF556" i="1"/>
  <c r="AG573" i="1"/>
  <c r="AE581" i="1"/>
  <c r="AF588" i="1"/>
  <c r="G601" i="1"/>
  <c r="AE603" i="1"/>
  <c r="AE605" i="1"/>
  <c r="AJ615" i="1"/>
  <c r="AK615" i="1" s="1"/>
  <c r="AJ621" i="1"/>
  <c r="AK621" i="1" s="1"/>
  <c r="AF637" i="1"/>
  <c r="H639" i="1"/>
  <c r="G664" i="1"/>
  <c r="H668" i="1"/>
  <c r="AG677" i="1"/>
  <c r="G679" i="1"/>
  <c r="AG696" i="1"/>
  <c r="AE696" i="1"/>
  <c r="AE701" i="1"/>
  <c r="H709" i="1"/>
  <c r="H725" i="1"/>
  <c r="AG726" i="1"/>
  <c r="AE729" i="1"/>
  <c r="AF732" i="1"/>
  <c r="AG757" i="1"/>
  <c r="AE757" i="1"/>
  <c r="AF789" i="1"/>
  <c r="AG800" i="1"/>
  <c r="AG804" i="1"/>
  <c r="G807" i="1"/>
  <c r="AJ814" i="1"/>
  <c r="AK814" i="1" s="1"/>
  <c r="H818" i="1"/>
  <c r="G822" i="1"/>
  <c r="G839" i="1"/>
  <c r="AF865" i="1"/>
  <c r="AG973" i="1"/>
  <c r="AJ973" i="1"/>
  <c r="AK973" i="1" s="1"/>
  <c r="AF973" i="1"/>
  <c r="AJ1002" i="1"/>
  <c r="AK1002" i="1" s="1"/>
  <c r="AJ1020" i="1"/>
  <c r="AK1020" i="1" s="1"/>
  <c r="AG1020" i="1"/>
  <c r="H1354" i="1"/>
  <c r="AJ1354" i="1"/>
  <c r="AK1354" i="1" s="1"/>
  <c r="G1354" i="1"/>
  <c r="AG1358" i="1"/>
  <c r="H1358" i="1"/>
  <c r="AF1360" i="1"/>
  <c r="AG1360" i="1"/>
  <c r="AE1414" i="1"/>
  <c r="G1414" i="1"/>
  <c r="AJ1439" i="1"/>
  <c r="AK1439" i="1" s="1"/>
  <c r="AF1439" i="1"/>
  <c r="AG1491" i="1"/>
  <c r="AJ1491" i="1"/>
  <c r="AK1491" i="1" s="1"/>
  <c r="AJ1524" i="1"/>
  <c r="AK1524" i="1" s="1"/>
  <c r="AE1524" i="1"/>
  <c r="AJ922" i="1"/>
  <c r="AJ927" i="1"/>
  <c r="AJ937" i="1"/>
  <c r="AG974" i="1"/>
  <c r="AF985" i="1"/>
  <c r="AF992" i="1"/>
  <c r="AG1021" i="1"/>
  <c r="AF1026" i="1"/>
  <c r="AF1032" i="1"/>
  <c r="AJ1033" i="1"/>
  <c r="AK1033" i="1" s="1"/>
  <c r="AJ1039" i="1"/>
  <c r="AK1039" i="1" s="1"/>
  <c r="H1045" i="1"/>
  <c r="H1046" i="1"/>
  <c r="AE1054" i="1"/>
  <c r="AG1057" i="1"/>
  <c r="AE1064" i="1"/>
  <c r="H1065" i="1"/>
  <c r="AE1066" i="1"/>
  <c r="AJ1069" i="1"/>
  <c r="AK1069" i="1" s="1"/>
  <c r="AF1072" i="1"/>
  <c r="AE1073" i="1"/>
  <c r="AF1074" i="1"/>
  <c r="G1082" i="1"/>
  <c r="AF1088" i="1"/>
  <c r="AJ1097" i="1"/>
  <c r="AJ1105" i="1"/>
  <c r="H1107" i="1"/>
  <c r="G1109" i="1"/>
  <c r="H1110" i="1"/>
  <c r="AJ1113" i="1"/>
  <c r="AJ1122" i="1"/>
  <c r="AF1132" i="1"/>
  <c r="AG1135" i="1"/>
  <c r="G1139" i="1"/>
  <c r="H1140" i="1"/>
  <c r="AE1150" i="1"/>
  <c r="AE1165" i="1"/>
  <c r="AE1167" i="1"/>
  <c r="AE1169" i="1"/>
  <c r="H1171" i="1"/>
  <c r="AF1172" i="1"/>
  <c r="H1175" i="1"/>
  <c r="AF1177" i="1"/>
  <c r="AG1179" i="1"/>
  <c r="AE1183" i="1"/>
  <c r="AF1185" i="1"/>
  <c r="H1196" i="1"/>
  <c r="AJ1197" i="1"/>
  <c r="AE1201" i="1"/>
  <c r="G1210" i="1"/>
  <c r="G1218" i="1"/>
  <c r="G1221" i="1"/>
  <c r="G1222" i="1"/>
  <c r="AE1223" i="1"/>
  <c r="G1226" i="1"/>
  <c r="H1230" i="1"/>
  <c r="AE1231" i="1"/>
  <c r="AG1238" i="1"/>
  <c r="G1242" i="1"/>
  <c r="AG1255" i="1"/>
  <c r="G1258" i="1"/>
  <c r="AG1261" i="1"/>
  <c r="AF1263" i="1"/>
  <c r="G1276" i="1"/>
  <c r="G1277" i="1"/>
  <c r="AJ1278" i="1"/>
  <c r="AK1278" i="1" s="1"/>
  <c r="AG1287" i="1"/>
  <c r="AG1292" i="1"/>
  <c r="AF1303" i="1"/>
  <c r="AF1305" i="1"/>
  <c r="AG1309" i="1"/>
  <c r="AE1313" i="1"/>
  <c r="H1321" i="1"/>
  <c r="AJ1321" i="1"/>
  <c r="AK1321" i="1" s="1"/>
  <c r="G1337" i="1"/>
  <c r="AE1354" i="1"/>
  <c r="AJ1356" i="1"/>
  <c r="AK1356" i="1" s="1"/>
  <c r="AG1356" i="1"/>
  <c r="G1360" i="1"/>
  <c r="AE1366" i="1"/>
  <c r="H1378" i="1"/>
  <c r="G1378" i="1"/>
  <c r="H1414" i="1"/>
  <c r="AG1420" i="1"/>
  <c r="AJ1420" i="1"/>
  <c r="AF1422" i="1"/>
  <c r="AJ1479" i="1"/>
  <c r="AK1479" i="1" s="1"/>
  <c r="AJ1481" i="1"/>
  <c r="AK1481" i="1" s="1"/>
  <c r="AF1481" i="1"/>
  <c r="AF1496" i="1"/>
  <c r="G1496" i="1"/>
  <c r="G1509" i="1"/>
  <c r="AG1509" i="1"/>
  <c r="AF1535" i="1"/>
  <c r="AG1535" i="1"/>
  <c r="AF1589" i="1"/>
  <c r="AJ1589" i="1"/>
  <c r="AK1589" i="1" s="1"/>
  <c r="AG1589" i="1"/>
  <c r="AJ1032" i="1"/>
  <c r="AK1032" i="1" s="1"/>
  <c r="AE1045" i="1"/>
  <c r="AJ1046" i="1"/>
  <c r="AK1046" i="1" s="1"/>
  <c r="AJ1057" i="1"/>
  <c r="AK1057" i="1" s="1"/>
  <c r="AF1064" i="1"/>
  <c r="AE1065" i="1"/>
  <c r="AF1066" i="1"/>
  <c r="AF1082" i="1"/>
  <c r="AJ1088" i="1"/>
  <c r="AG1107" i="1"/>
  <c r="AE1109" i="1"/>
  <c r="AF1110" i="1"/>
  <c r="AG1132" i="1"/>
  <c r="H1139" i="1"/>
  <c r="AG1175" i="1"/>
  <c r="AF1210" i="1"/>
  <c r="H1218" i="1"/>
  <c r="H1221" i="1"/>
  <c r="H1222" i="1"/>
  <c r="H1226" i="1"/>
  <c r="AE1242" i="1"/>
  <c r="AF1258" i="1"/>
  <c r="AE1276" i="1"/>
  <c r="H1277" i="1"/>
  <c r="AE1320" i="1"/>
  <c r="H1320" i="1"/>
  <c r="AJ1351" i="1"/>
  <c r="AK1351" i="1" s="1"/>
  <c r="AF1351" i="1"/>
  <c r="AF1354" i="1"/>
  <c r="H1360" i="1"/>
  <c r="AG1414" i="1"/>
  <c r="AF1416" i="1"/>
  <c r="G1416" i="1"/>
  <c r="AJ1416" i="1"/>
  <c r="AK1416" i="1" s="1"/>
  <c r="AE1436" i="1"/>
  <c r="G1436" i="1"/>
  <c r="AE1438" i="1"/>
  <c r="AG1438" i="1"/>
  <c r="G1438" i="1"/>
  <c r="G1446" i="1"/>
  <c r="AF1446" i="1"/>
  <c r="H1446" i="1"/>
  <c r="AG1475" i="1"/>
  <c r="G1475" i="1"/>
  <c r="G1485" i="1"/>
  <c r="AG1485" i="1"/>
  <c r="AJ1511" i="1"/>
  <c r="AK1511" i="1" s="1"/>
  <c r="AF1511" i="1"/>
  <c r="AE1541" i="1"/>
  <c r="AJ1541" i="1"/>
  <c r="AK1541" i="1" s="1"/>
  <c r="AG1553" i="1"/>
  <c r="G1553" i="1"/>
  <c r="AJ1553" i="1"/>
  <c r="AK1553" i="1" s="1"/>
  <c r="H1553" i="1"/>
  <c r="G1576" i="1"/>
  <c r="AJ1576" i="1"/>
  <c r="AK1576" i="1" s="1"/>
  <c r="AF1576" i="1"/>
  <c r="AE1576" i="1"/>
  <c r="G1618" i="1"/>
  <c r="AJ1618" i="1"/>
  <c r="AG1618" i="1"/>
  <c r="AF1618" i="1"/>
  <c r="AE1618" i="1"/>
  <c r="H1618" i="1"/>
  <c r="AG778" i="1"/>
  <c r="AE782" i="1"/>
  <c r="AJ860" i="1"/>
  <c r="AJ944" i="1"/>
  <c r="H969" i="1"/>
  <c r="AE972" i="1"/>
  <c r="AE977" i="1"/>
  <c r="AF987" i="1"/>
  <c r="AF989" i="1"/>
  <c r="G1008" i="1"/>
  <c r="AF1031" i="1"/>
  <c r="AE1041" i="1"/>
  <c r="AG1045" i="1"/>
  <c r="AG1056" i="1"/>
  <c r="H1061" i="1"/>
  <c r="AG1064" i="1"/>
  <c r="AG1065" i="1"/>
  <c r="AJ1066" i="1"/>
  <c r="AK1066" i="1" s="1"/>
  <c r="AJ1072" i="1"/>
  <c r="AK1072" i="1" s="1"/>
  <c r="AJ1073" i="1"/>
  <c r="AK1073" i="1" s="1"/>
  <c r="AG1082" i="1"/>
  <c r="AE1084" i="1"/>
  <c r="G1086" i="1"/>
  <c r="AJ1109" i="1"/>
  <c r="AG1110" i="1"/>
  <c r="AE1119" i="1"/>
  <c r="G1121" i="1"/>
  <c r="H1131" i="1"/>
  <c r="AJ1134" i="1"/>
  <c r="H1138" i="1"/>
  <c r="AE1139" i="1"/>
  <c r="AG1147" i="1"/>
  <c r="H1149" i="1"/>
  <c r="AJ1150" i="1"/>
  <c r="H1154" i="1"/>
  <c r="G1164" i="1"/>
  <c r="AJ1169" i="1"/>
  <c r="AG1171" i="1"/>
  <c r="H1182" i="1"/>
  <c r="AJ1183" i="1"/>
  <c r="AJ1196" i="1"/>
  <c r="AE1200" i="1"/>
  <c r="AG1201" i="1"/>
  <c r="AG1210" i="1"/>
  <c r="AJ1215" i="1"/>
  <c r="AK1215" i="1" s="1"/>
  <c r="AF1218" i="1"/>
  <c r="AE1221" i="1"/>
  <c r="AG1222" i="1"/>
  <c r="AE1226" i="1"/>
  <c r="AG1230" i="1"/>
  <c r="AJ1231" i="1"/>
  <c r="AK1231" i="1" s="1"/>
  <c r="H1235" i="1"/>
  <c r="AE1237" i="1"/>
  <c r="G1245" i="1"/>
  <c r="AG1247" i="1"/>
  <c r="AJ1258" i="1"/>
  <c r="H1260" i="1"/>
  <c r="AJ1263" i="1"/>
  <c r="H1266" i="1"/>
  <c r="AE1268" i="1"/>
  <c r="AG1271" i="1"/>
  <c r="H1275" i="1"/>
  <c r="AF1276" i="1"/>
  <c r="AG1277" i="1"/>
  <c r="H1280" i="1"/>
  <c r="AE1286" i="1"/>
  <c r="G1291" i="1"/>
  <c r="H1312" i="1"/>
  <c r="AG1314" i="1"/>
  <c r="AJ1314" i="1"/>
  <c r="G1320" i="1"/>
  <c r="G1330" i="1"/>
  <c r="AF1337" i="1"/>
  <c r="G1340" i="1"/>
  <c r="AF1344" i="1"/>
  <c r="AE1344" i="1"/>
  <c r="AJ1359" i="1"/>
  <c r="AK1359" i="1" s="1"/>
  <c r="AF1359" i="1"/>
  <c r="AE1360" i="1"/>
  <c r="AF1375" i="1"/>
  <c r="AG1375" i="1"/>
  <c r="AJ1378" i="1"/>
  <c r="AK1378" i="1" s="1"/>
  <c r="AJ1384" i="1"/>
  <c r="AK1384" i="1" s="1"/>
  <c r="AF1384" i="1"/>
  <c r="G1389" i="1"/>
  <c r="AE1389" i="1"/>
  <c r="AJ1396" i="1"/>
  <c r="AK1396" i="1" s="1"/>
  <c r="H1402" i="1"/>
  <c r="G1402" i="1"/>
  <c r="H1406" i="1"/>
  <c r="H1416" i="1"/>
  <c r="H1418" i="1"/>
  <c r="G1418" i="1"/>
  <c r="AE1429" i="1"/>
  <c r="AG1429" i="1"/>
  <c r="AG1431" i="1"/>
  <c r="H1436" i="1"/>
  <c r="H1438" i="1"/>
  <c r="AE1446" i="1"/>
  <c r="H1458" i="1"/>
  <c r="G1466" i="1"/>
  <c r="AG1466" i="1"/>
  <c r="AJ1475" i="1"/>
  <c r="AK1475" i="1" s="1"/>
  <c r="AE1485" i="1"/>
  <c r="AJ1622" i="1"/>
  <c r="AE1622" i="1"/>
  <c r="AE1008" i="1"/>
  <c r="AJ1045" i="1"/>
  <c r="AK1045" i="1" s="1"/>
  <c r="AJ1064" i="1"/>
  <c r="AK1064" i="1" s="1"/>
  <c r="AJ1065" i="1"/>
  <c r="AK1065" i="1" s="1"/>
  <c r="AJ1110" i="1"/>
  <c r="AG1121" i="1"/>
  <c r="AG1131" i="1"/>
  <c r="AE1138" i="1"/>
  <c r="AG1139" i="1"/>
  <c r="AG1149" i="1"/>
  <c r="AE1154" i="1"/>
  <c r="AG1164" i="1"/>
  <c r="AJ1171" i="1"/>
  <c r="AJ1200" i="1"/>
  <c r="AG1218" i="1"/>
  <c r="AG1221" i="1"/>
  <c r="AJ1222" i="1"/>
  <c r="AK1222" i="1" s="1"/>
  <c r="AF1226" i="1"/>
  <c r="AJ1230" i="1"/>
  <c r="AK1230" i="1" s="1"/>
  <c r="AG1237" i="1"/>
  <c r="AF1245" i="1"/>
  <c r="AJ1276" i="1"/>
  <c r="AK1276" i="1" s="1"/>
  <c r="AE1312" i="1"/>
  <c r="H1319" i="1"/>
  <c r="G1319" i="1"/>
  <c r="AF1320" i="1"/>
  <c r="AG1330" i="1"/>
  <c r="G1349" i="1"/>
  <c r="H1349" i="1"/>
  <c r="AJ1360" i="1"/>
  <c r="AK1360" i="1" s="1"/>
  <c r="AG1395" i="1"/>
  <c r="AJ1395" i="1"/>
  <c r="AK1395" i="1" s="1"/>
  <c r="G1395" i="1"/>
  <c r="AG1416" i="1"/>
  <c r="AF1435" i="1"/>
  <c r="AE1435" i="1"/>
  <c r="G1435" i="1"/>
  <c r="AF1438" i="1"/>
  <c r="AJ1446" i="1"/>
  <c r="AE1478" i="1"/>
  <c r="G1478" i="1"/>
  <c r="AE1480" i="1"/>
  <c r="AG1480" i="1"/>
  <c r="H1480" i="1"/>
  <c r="G1480" i="1"/>
  <c r="G1501" i="1"/>
  <c r="AG1501" i="1"/>
  <c r="AE1501" i="1"/>
  <c r="H1562" i="1"/>
  <c r="G1562" i="1"/>
  <c r="AJ1562" i="1"/>
  <c r="AK1562" i="1" s="1"/>
  <c r="AG1562" i="1"/>
  <c r="AE1562" i="1"/>
  <c r="AG1008" i="1"/>
  <c r="AJ1121" i="1"/>
  <c r="AJ1131" i="1"/>
  <c r="AG1138" i="1"/>
  <c r="AJ1139" i="1"/>
  <c r="AF1154" i="1"/>
  <c r="AJ1218" i="1"/>
  <c r="AK1218" i="1" s="1"/>
  <c r="AJ1221" i="1"/>
  <c r="AK1221" i="1" s="1"/>
  <c r="AG1226" i="1"/>
  <c r="AJ1245" i="1"/>
  <c r="H1279" i="1"/>
  <c r="G1283" i="1"/>
  <c r="H1311" i="1"/>
  <c r="AF1311" i="1"/>
  <c r="AF1312" i="1"/>
  <c r="AG1320" i="1"/>
  <c r="AF1352" i="1"/>
  <c r="AJ1352" i="1"/>
  <c r="AK1352" i="1" s="1"/>
  <c r="G1365" i="1"/>
  <c r="AF1365" i="1"/>
  <c r="H1386" i="1"/>
  <c r="G1386" i="1"/>
  <c r="AJ1392" i="1"/>
  <c r="AK1392" i="1" s="1"/>
  <c r="AE1392" i="1"/>
  <c r="AJ1438" i="1"/>
  <c r="AK1438" i="1" s="1"/>
  <c r="AJ1459" i="1"/>
  <c r="G1459" i="1"/>
  <c r="H1478" i="1"/>
  <c r="AF1480" i="1"/>
  <c r="AE1555" i="1"/>
  <c r="AJ1555" i="1"/>
  <c r="AK1555" i="1" s="1"/>
  <c r="AG1577" i="1"/>
  <c r="G1577" i="1"/>
  <c r="AJ1577" i="1"/>
  <c r="AK1577" i="1" s="1"/>
  <c r="H1577" i="1"/>
  <c r="AJ1592" i="1"/>
  <c r="AK1592" i="1" s="1"/>
  <c r="AE1592" i="1"/>
  <c r="AG1592" i="1"/>
  <c r="AJ1008" i="1"/>
  <c r="AK1008" i="1" s="1"/>
  <c r="AJ1138" i="1"/>
  <c r="AJ1154" i="1"/>
  <c r="H1259" i="1"/>
  <c r="AG1279" i="1"/>
  <c r="H1283" i="1"/>
  <c r="H1288" i="1"/>
  <c r="AF1290" i="1"/>
  <c r="H1293" i="1"/>
  <c r="G1306" i="1"/>
  <c r="G1311" i="1"/>
  <c r="AJ1312" i="1"/>
  <c r="AJ1320" i="1"/>
  <c r="AK1320" i="1" s="1"/>
  <c r="H1322" i="1"/>
  <c r="AG1322" i="1"/>
  <c r="AJ1343" i="1"/>
  <c r="AK1343" i="1" s="1"/>
  <c r="H1343" i="1"/>
  <c r="AF1349" i="1"/>
  <c r="G1352" i="1"/>
  <c r="AF1376" i="1"/>
  <c r="H1376" i="1"/>
  <c r="AE1386" i="1"/>
  <c r="G1392" i="1"/>
  <c r="AE1395" i="1"/>
  <c r="AF1399" i="1"/>
  <c r="AJ1407" i="1"/>
  <c r="AK1407" i="1" s="1"/>
  <c r="AF1407" i="1"/>
  <c r="AJ1419" i="1"/>
  <c r="AF1419" i="1"/>
  <c r="AG1435" i="1"/>
  <c r="H1445" i="1"/>
  <c r="AJ1445" i="1"/>
  <c r="G1445" i="1"/>
  <c r="AJ1455" i="1"/>
  <c r="AE1455" i="1"/>
  <c r="G1455" i="1"/>
  <c r="AE1459" i="1"/>
  <c r="G1462" i="1"/>
  <c r="AJ1462" i="1"/>
  <c r="AJ1480" i="1"/>
  <c r="AK1480" i="1" s="1"/>
  <c r="H1488" i="1"/>
  <c r="AF1488" i="1"/>
  <c r="G1493" i="1"/>
  <c r="H1493" i="1"/>
  <c r="AJ1508" i="1"/>
  <c r="AK1508" i="1" s="1"/>
  <c r="AE1508" i="1"/>
  <c r="AJ1538" i="1"/>
  <c r="AK1538" i="1" s="1"/>
  <c r="AF1538" i="1"/>
  <c r="G1538" i="1"/>
  <c r="AJ1545" i="1"/>
  <c r="AK1545" i="1" s="1"/>
  <c r="H1545" i="1"/>
  <c r="G1545" i="1"/>
  <c r="AG1632" i="1"/>
  <c r="AE1632" i="1"/>
  <c r="AJ1632" i="1"/>
  <c r="G1333" i="1"/>
  <c r="AF1333" i="1"/>
  <c r="AJ1372" i="1"/>
  <c r="AK1372" i="1" s="1"/>
  <c r="AG1372" i="1"/>
  <c r="H1394" i="1"/>
  <c r="AG1394" i="1"/>
  <c r="AG1403" i="1"/>
  <c r="H1403" i="1"/>
  <c r="H1465" i="1"/>
  <c r="AG1465" i="1"/>
  <c r="G1552" i="1"/>
  <c r="AJ1552" i="1"/>
  <c r="AK1552" i="1" s="1"/>
  <c r="AF1552" i="1"/>
  <c r="AE1552" i="1"/>
  <c r="AF1482" i="1"/>
  <c r="AJ1506" i="1"/>
  <c r="AK1506" i="1" s="1"/>
  <c r="AG1530" i="1"/>
  <c r="AJ1557" i="1"/>
  <c r="AK1557" i="1" s="1"/>
  <c r="G1561" i="1"/>
  <c r="G1570" i="1"/>
  <c r="AJ1578" i="1"/>
  <c r="AK1578" i="1" s="1"/>
  <c r="AG1605" i="1"/>
  <c r="AJ1612" i="1"/>
  <c r="AK1612" i="1" s="1"/>
  <c r="G1644" i="1"/>
  <c r="H1651" i="1"/>
  <c r="G1663" i="1"/>
  <c r="AF1671" i="1"/>
  <c r="AJ1677" i="1"/>
  <c r="AG1690" i="1"/>
  <c r="H1698" i="1"/>
  <c r="AE1701" i="1"/>
  <c r="H1722" i="1"/>
  <c r="AF1735" i="1"/>
  <c r="AJ1739" i="1"/>
  <c r="AG1741" i="1"/>
  <c r="AF1751" i="1"/>
  <c r="H1759" i="1"/>
  <c r="AJ1763" i="1"/>
  <c r="AF1767" i="1"/>
  <c r="AF1795" i="1"/>
  <c r="AJ1809" i="1"/>
  <c r="AK1809" i="1" s="1"/>
  <c r="H1826" i="1"/>
  <c r="AJ1841" i="1"/>
  <c r="AK1841" i="1" s="1"/>
  <c r="AJ1843" i="1"/>
  <c r="AE1854" i="1"/>
  <c r="AE1873" i="1"/>
  <c r="AG1874" i="1"/>
  <c r="H1897" i="1"/>
  <c r="AG1901" i="1"/>
  <c r="AF1929" i="1"/>
  <c r="AJ1929" i="1"/>
  <c r="AJ1935" i="1"/>
  <c r="AF1940" i="1"/>
  <c r="AG1940" i="1"/>
  <c r="AE1975" i="1"/>
  <c r="AJ1975" i="1"/>
  <c r="AK1975" i="1" s="1"/>
  <c r="AG2002" i="1"/>
  <c r="AE2002" i="1"/>
  <c r="H2020" i="1"/>
  <c r="AE2043" i="1"/>
  <c r="H2058" i="1"/>
  <c r="G2058" i="1"/>
  <c r="AG2059" i="1"/>
  <c r="H2067" i="1"/>
  <c r="AF2067" i="1"/>
  <c r="H2074" i="1"/>
  <c r="AF2074" i="1"/>
  <c r="AF2080" i="1"/>
  <c r="G2080" i="1"/>
  <c r="AF2083" i="1"/>
  <c r="G2091" i="1"/>
  <c r="AF2091" i="1"/>
  <c r="G2099" i="1"/>
  <c r="AF2099" i="1"/>
  <c r="AF2111" i="1"/>
  <c r="H2111" i="1"/>
  <c r="AE2167" i="1"/>
  <c r="AF2167" i="1"/>
  <c r="AF2253" i="1"/>
  <c r="H2253" i="1"/>
  <c r="G2253" i="1"/>
  <c r="H1561" i="1"/>
  <c r="AF1651" i="1"/>
  <c r="AJ1690" i="1"/>
  <c r="AK1690" i="1" s="1"/>
  <c r="AF1698" i="1"/>
  <c r="AF1701" i="1"/>
  <c r="AJ1722" i="1"/>
  <c r="AJ1751" i="1"/>
  <c r="AE1759" i="1"/>
  <c r="AJ1767" i="1"/>
  <c r="AF1826" i="1"/>
  <c r="AF1854" i="1"/>
  <c r="AF1873" i="1"/>
  <c r="AJ1874" i="1"/>
  <c r="AF1876" i="1"/>
  <c r="AJ1901" i="1"/>
  <c r="AK1901" i="1" s="1"/>
  <c r="G1929" i="1"/>
  <c r="AG2008" i="1"/>
  <c r="G2008" i="1"/>
  <c r="AF2020" i="1"/>
  <c r="AF2043" i="1"/>
  <c r="AE2080" i="1"/>
  <c r="AG2097" i="1"/>
  <c r="AJ2097" i="1"/>
  <c r="AK2097" i="1" s="1"/>
  <c r="AJ2099" i="1"/>
  <c r="AK2099" i="1" s="1"/>
  <c r="G2111" i="1"/>
  <c r="AF2160" i="1"/>
  <c r="AG2160" i="1"/>
  <c r="H2160" i="1"/>
  <c r="AE2240" i="1"/>
  <c r="AJ2240" i="1"/>
  <c r="AK2240" i="1" s="1"/>
  <c r="AG2240" i="1"/>
  <c r="AF2240" i="1"/>
  <c r="H2240" i="1"/>
  <c r="G2240" i="1"/>
  <c r="AJ2265" i="1"/>
  <c r="AK2265" i="1" s="1"/>
  <c r="AG2265" i="1"/>
  <c r="AF2265" i="1"/>
  <c r="AE2265" i="1"/>
  <c r="H2265" i="1"/>
  <c r="G2265" i="1"/>
  <c r="H1408" i="1"/>
  <c r="AE1411" i="1"/>
  <c r="H1448" i="1"/>
  <c r="AG1461" i="1"/>
  <c r="AE1484" i="1"/>
  <c r="AJ1521" i="1"/>
  <c r="AK1521" i="1" s="1"/>
  <c r="H1523" i="1"/>
  <c r="AE1532" i="1"/>
  <c r="H1537" i="1"/>
  <c r="H1544" i="1"/>
  <c r="AF1547" i="1"/>
  <c r="H1551" i="1"/>
  <c r="AJ1561" i="1"/>
  <c r="AK1561" i="1" s="1"/>
  <c r="AJ1603" i="1"/>
  <c r="AK1603" i="1" s="1"/>
  <c r="G1631" i="1"/>
  <c r="H1635" i="1"/>
  <c r="AJ1637" i="1"/>
  <c r="AJ1644" i="1"/>
  <c r="AJ1651" i="1"/>
  <c r="AJ1659" i="1"/>
  <c r="AG1663" i="1"/>
  <c r="AG1670" i="1"/>
  <c r="AJ1671" i="1"/>
  <c r="G1680" i="1"/>
  <c r="AG1698" i="1"/>
  <c r="AJ1701" i="1"/>
  <c r="AK1701" i="1" s="1"/>
  <c r="AF1712" i="1"/>
  <c r="AF1717" i="1"/>
  <c r="H1719" i="1"/>
  <c r="AE1720" i="1"/>
  <c r="AG1726" i="1"/>
  <c r="AJ1735" i="1"/>
  <c r="H1743" i="1"/>
  <c r="AF1754" i="1"/>
  <c r="AE1758" i="1"/>
  <c r="AF1759" i="1"/>
  <c r="AJ1766" i="1"/>
  <c r="H1769" i="1"/>
  <c r="AJ1770" i="1"/>
  <c r="AK1770" i="1" s="1"/>
  <c r="AE1776" i="1"/>
  <c r="AJ1781" i="1"/>
  <c r="AK1781" i="1" s="1"/>
  <c r="G1786" i="1"/>
  <c r="AE1789" i="1"/>
  <c r="AF1794" i="1"/>
  <c r="AJ1797" i="1"/>
  <c r="AK1797" i="1" s="1"/>
  <c r="AG1808" i="1"/>
  <c r="AG1813" i="1"/>
  <c r="AJ1826" i="1"/>
  <c r="AF1828" i="1"/>
  <c r="AJ1831" i="1"/>
  <c r="AK1831" i="1" s="1"/>
  <c r="H1838" i="1"/>
  <c r="AG1854" i="1"/>
  <c r="AG1873" i="1"/>
  <c r="AJ1876" i="1"/>
  <c r="AJ1908" i="1"/>
  <c r="AK1908" i="1" s="1"/>
  <c r="AG1911" i="1"/>
  <c r="AG1922" i="1"/>
  <c r="G1927" i="1"/>
  <c r="G1951" i="1"/>
  <c r="AG1953" i="1"/>
  <c r="AE1955" i="1"/>
  <c r="AE1983" i="1"/>
  <c r="AF1993" i="1"/>
  <c r="H2002" i="1"/>
  <c r="H2008" i="1"/>
  <c r="AG2030" i="1"/>
  <c r="AG2048" i="1"/>
  <c r="AJ2048" i="1"/>
  <c r="AK2048" i="1" s="1"/>
  <c r="G2048" i="1"/>
  <c r="AJ2058" i="1"/>
  <c r="AK2058" i="1" s="1"/>
  <c r="AE2067" i="1"/>
  <c r="AJ2078" i="1"/>
  <c r="AK2078" i="1" s="1"/>
  <c r="AG2078" i="1"/>
  <c r="AG2080" i="1"/>
  <c r="AJ2086" i="1"/>
  <c r="AK2086" i="1" s="1"/>
  <c r="AG2086" i="1"/>
  <c r="AJ2102" i="1"/>
  <c r="AK2102" i="1" s="1"/>
  <c r="AE2102" i="1"/>
  <c r="AG2105" i="1"/>
  <c r="AJ2105" i="1"/>
  <c r="AK2105" i="1" s="1"/>
  <c r="G2105" i="1"/>
  <c r="AG2108" i="1"/>
  <c r="AE2108" i="1"/>
  <c r="AE2113" i="1"/>
  <c r="AJ2118" i="1"/>
  <c r="AK2118" i="1" s="1"/>
  <c r="AG2118" i="1"/>
  <c r="H2118" i="1"/>
  <c r="AG2121" i="1"/>
  <c r="H2121" i="1"/>
  <c r="AG2143" i="1"/>
  <c r="AF2143" i="1"/>
  <c r="G2160" i="1"/>
  <c r="AJ2179" i="1"/>
  <c r="G2179" i="1"/>
  <c r="AJ2193" i="1"/>
  <c r="AF2193" i="1"/>
  <c r="H2226" i="1"/>
  <c r="AF2226" i="1"/>
  <c r="AE2275" i="1"/>
  <c r="AG2275" i="1"/>
  <c r="AF1523" i="1"/>
  <c r="AE1544" i="1"/>
  <c r="AF1551" i="1"/>
  <c r="AF1631" i="1"/>
  <c r="AE1635" i="1"/>
  <c r="AE1680" i="1"/>
  <c r="AJ1698" i="1"/>
  <c r="AK1698" i="1" s="1"/>
  <c r="AJ1717" i="1"/>
  <c r="AE1719" i="1"/>
  <c r="AF1743" i="1"/>
  <c r="AG1758" i="1"/>
  <c r="AG1759" i="1"/>
  <c r="AF1769" i="1"/>
  <c r="AG1776" i="1"/>
  <c r="AE1786" i="1"/>
  <c r="AG1794" i="1"/>
  <c r="AJ1808" i="1"/>
  <c r="AK1808" i="1" s="1"/>
  <c r="AJ1813" i="1"/>
  <c r="AK1813" i="1" s="1"/>
  <c r="AJ1828" i="1"/>
  <c r="AK1828" i="1" s="1"/>
  <c r="AJ1854" i="1"/>
  <c r="AK1854" i="1" s="1"/>
  <c r="AJ1873" i="1"/>
  <c r="AG1918" i="1"/>
  <c r="G1918" i="1"/>
  <c r="AJ1958" i="1"/>
  <c r="G1958" i="1"/>
  <c r="AF2001" i="1"/>
  <c r="AE2001" i="1"/>
  <c r="AF2002" i="1"/>
  <c r="AF2008" i="1"/>
  <c r="AJ2038" i="1"/>
  <c r="AK2038" i="1" s="1"/>
  <c r="AG2038" i="1"/>
  <c r="AJ2046" i="1"/>
  <c r="AK2046" i="1" s="1"/>
  <c r="AG2046" i="1"/>
  <c r="AJ2062" i="1"/>
  <c r="AK2062" i="1" s="1"/>
  <c r="AG2062" i="1"/>
  <c r="AG2067" i="1"/>
  <c r="AE2071" i="1"/>
  <c r="AJ2071" i="1"/>
  <c r="AK2071" i="1" s="1"/>
  <c r="AJ2080" i="1"/>
  <c r="AK2080" i="1" s="1"/>
  <c r="AJ2126" i="1"/>
  <c r="AK2126" i="1" s="1"/>
  <c r="H2126" i="1"/>
  <c r="AJ2268" i="1"/>
  <c r="AK2268" i="1" s="1"/>
  <c r="AE2268" i="1"/>
  <c r="AF2305" i="1"/>
  <c r="AJ2305" i="1"/>
  <c r="AK2305" i="1" s="1"/>
  <c r="AG2305" i="1"/>
  <c r="AE2305" i="1"/>
  <c r="H2305" i="1"/>
  <c r="G2305" i="1"/>
  <c r="AF1544" i="1"/>
  <c r="AJ1680" i="1"/>
  <c r="AJ1759" i="1"/>
  <c r="AF1786" i="1"/>
  <c r="G1792" i="1"/>
  <c r="G1793" i="1"/>
  <c r="H1918" i="1"/>
  <c r="H1930" i="1"/>
  <c r="G1935" i="1"/>
  <c r="H1958" i="1"/>
  <c r="AG1981" i="1"/>
  <c r="G1989" i="1"/>
  <c r="AG2001" i="1"/>
  <c r="AJ2002" i="1"/>
  <c r="AJ2008" i="1"/>
  <c r="AK2008" i="1" s="1"/>
  <c r="AG2029" i="1"/>
  <c r="AJ2029" i="1"/>
  <c r="G2029" i="1"/>
  <c r="AJ2040" i="1"/>
  <c r="AK2040" i="1" s="1"/>
  <c r="AJ2067" i="1"/>
  <c r="AK2067" i="1" s="1"/>
  <c r="AF2071" i="1"/>
  <c r="H2112" i="1"/>
  <c r="AG2112" i="1"/>
  <c r="AG2116" i="1"/>
  <c r="AE2116" i="1"/>
  <c r="AF2120" i="1"/>
  <c r="G2120" i="1"/>
  <c r="AF2137" i="1"/>
  <c r="AJ2137" i="1"/>
  <c r="AK2137" i="1" s="1"/>
  <c r="AJ2149" i="1"/>
  <c r="AK2149" i="1" s="1"/>
  <c r="G2149" i="1"/>
  <c r="AE2224" i="1"/>
  <c r="AG2224" i="1"/>
  <c r="AJ2241" i="1"/>
  <c r="AK2241" i="1" s="1"/>
  <c r="AG2241" i="1"/>
  <c r="AF2241" i="1"/>
  <c r="AE2241" i="1"/>
  <c r="H2241" i="1"/>
  <c r="G2241" i="1"/>
  <c r="AJ2257" i="1"/>
  <c r="AK2257" i="1" s="1"/>
  <c r="AF2257" i="1"/>
  <c r="AG2266" i="1"/>
  <c r="AF2266" i="1"/>
  <c r="AF2321" i="1"/>
  <c r="AJ2321" i="1"/>
  <c r="AK2321" i="1" s="1"/>
  <c r="AG2321" i="1"/>
  <c r="AE2321" i="1"/>
  <c r="H2321" i="1"/>
  <c r="G2321" i="1"/>
  <c r="G1506" i="1"/>
  <c r="G1507" i="1"/>
  <c r="G1510" i="1"/>
  <c r="AF1515" i="1"/>
  <c r="AG1520" i="1"/>
  <c r="AE1525" i="1"/>
  <c r="AF1536" i="1"/>
  <c r="G1578" i="1"/>
  <c r="G1605" i="1"/>
  <c r="AG1610" i="1"/>
  <c r="G1612" i="1"/>
  <c r="AE1613" i="1"/>
  <c r="AE1627" i="1"/>
  <c r="AF1641" i="1"/>
  <c r="AG1643" i="1"/>
  <c r="H1660" i="1"/>
  <c r="AG1669" i="1"/>
  <c r="G1671" i="1"/>
  <c r="G1677" i="1"/>
  <c r="AJ1685" i="1"/>
  <c r="AF1693" i="1"/>
  <c r="AE1723" i="1"/>
  <c r="AF1725" i="1"/>
  <c r="AE1728" i="1"/>
  <c r="AF1730" i="1"/>
  <c r="G1735" i="1"/>
  <c r="G1741" i="1"/>
  <c r="AG1742" i="1"/>
  <c r="AJ1743" i="1"/>
  <c r="G1751" i="1"/>
  <c r="AE1752" i="1"/>
  <c r="AF1757" i="1"/>
  <c r="AF1765" i="1"/>
  <c r="G1767" i="1"/>
  <c r="AE1768" i="1"/>
  <c r="AF1785" i="1"/>
  <c r="AG1786" i="1"/>
  <c r="H1792" i="1"/>
  <c r="AJ1793" i="1"/>
  <c r="AK1793" i="1" s="1"/>
  <c r="AG1805" i="1"/>
  <c r="AG1807" i="1"/>
  <c r="AJ1810" i="1"/>
  <c r="AK1810" i="1" s="1"/>
  <c r="H1816" i="1"/>
  <c r="AE1819" i="1"/>
  <c r="AJ1830" i="1"/>
  <c r="AK1830" i="1" s="1"/>
  <c r="G1841" i="1"/>
  <c r="G1868" i="1"/>
  <c r="H1870" i="1"/>
  <c r="AG1875" i="1"/>
  <c r="AF1880" i="1"/>
  <c r="H1882" i="1"/>
  <c r="G1891" i="1"/>
  <c r="H1892" i="1"/>
  <c r="AG1893" i="1"/>
  <c r="AE1898" i="1"/>
  <c r="AF1899" i="1"/>
  <c r="AF1904" i="1"/>
  <c r="AE1909" i="1"/>
  <c r="AE1918" i="1"/>
  <c r="AE1935" i="1"/>
  <c r="AJ1936" i="1"/>
  <c r="AG1950" i="1"/>
  <c r="AF1958" i="1"/>
  <c r="G1964" i="1"/>
  <c r="G1971" i="1"/>
  <c r="AJ1981" i="1"/>
  <c r="AG1984" i="1"/>
  <c r="AF1984" i="1"/>
  <c r="H1998" i="1"/>
  <c r="AJ2001" i="1"/>
  <c r="AK2001" i="1" s="1"/>
  <c r="G2010" i="1"/>
  <c r="H2029" i="1"/>
  <c r="AF2102" i="1"/>
  <c r="AG2110" i="1"/>
  <c r="AE2112" i="1"/>
  <c r="AF2118" i="1"/>
  <c r="AE2120" i="1"/>
  <c r="AF2126" i="1"/>
  <c r="H2135" i="1"/>
  <c r="H2137" i="1"/>
  <c r="G2157" i="1"/>
  <c r="AE2220" i="1"/>
  <c r="AF2220" i="1"/>
  <c r="AJ1991" i="1"/>
  <c r="AK1991" i="1" s="1"/>
  <c r="G1991" i="1"/>
  <c r="AG2020" i="1"/>
  <c r="AE2020" i="1"/>
  <c r="AJ2043" i="1"/>
  <c r="AK2043" i="1" s="1"/>
  <c r="H2043" i="1"/>
  <c r="AF2059" i="1"/>
  <c r="AE2059" i="1"/>
  <c r="AG2083" i="1"/>
  <c r="G2083" i="1"/>
  <c r="H2192" i="1"/>
  <c r="G2192" i="1"/>
  <c r="AJ2192" i="1"/>
  <c r="AG2192" i="1"/>
  <c r="AF2192" i="1"/>
  <c r="AJ2255" i="1"/>
  <c r="AK2255" i="1" s="1"/>
  <c r="AG2255" i="1"/>
  <c r="AE2264" i="1"/>
  <c r="AJ2264" i="1"/>
  <c r="AK2264" i="1" s="1"/>
  <c r="AG2264" i="1"/>
  <c r="AF2264" i="1"/>
  <c r="H2264" i="1"/>
  <c r="G2264" i="1"/>
  <c r="AE2308" i="1"/>
  <c r="AJ2308" i="1"/>
  <c r="AK2308" i="1" s="1"/>
  <c r="AF2308" i="1"/>
  <c r="G2308" i="1"/>
  <c r="G1651" i="1"/>
  <c r="AG1677" i="1"/>
  <c r="G1698" i="1"/>
  <c r="G1701" i="1"/>
  <c r="G1702" i="1"/>
  <c r="AE1707" i="1"/>
  <c r="G1722" i="1"/>
  <c r="AF1741" i="1"/>
  <c r="AE1751" i="1"/>
  <c r="AE1767" i="1"/>
  <c r="AF1792" i="1"/>
  <c r="AE1795" i="1"/>
  <c r="G1809" i="1"/>
  <c r="AJ1816" i="1"/>
  <c r="AK1816" i="1" s="1"/>
  <c r="AG1823" i="1"/>
  <c r="G1826" i="1"/>
  <c r="AJ1829" i="1"/>
  <c r="AK1829" i="1" s="1"/>
  <c r="AF1841" i="1"/>
  <c r="AF1843" i="1"/>
  <c r="G1854" i="1"/>
  <c r="AE1868" i="1"/>
  <c r="G1873" i="1"/>
  <c r="AE1874" i="1"/>
  <c r="AF1891" i="1"/>
  <c r="G1897" i="1"/>
  <c r="AE1901" i="1"/>
  <c r="AJ1904" i="1"/>
  <c r="AK1904" i="1" s="1"/>
  <c r="AJ1918" i="1"/>
  <c r="AG1935" i="1"/>
  <c r="AJ1947" i="1"/>
  <c r="AK1947" i="1" s="1"/>
  <c r="AG1947" i="1"/>
  <c r="AF1964" i="1"/>
  <c r="AJ1979" i="1"/>
  <c r="H1991" i="1"/>
  <c r="AJ1994" i="1"/>
  <c r="AK1994" i="1" s="1"/>
  <c r="AF1998" i="1"/>
  <c r="AJ2010" i="1"/>
  <c r="AK2010" i="1" s="1"/>
  <c r="G2020" i="1"/>
  <c r="AF2022" i="1"/>
  <c r="AE2039" i="1"/>
  <c r="AF2039" i="1"/>
  <c r="G2043" i="1"/>
  <c r="G2059" i="1"/>
  <c r="AG2070" i="1"/>
  <c r="G2081" i="1"/>
  <c r="H2083" i="1"/>
  <c r="AG2109" i="1"/>
  <c r="H2109" i="1"/>
  <c r="AJ2120" i="1"/>
  <c r="AK2120" i="1" s="1"/>
  <c r="AG2171" i="1"/>
  <c r="AJ2171" i="1"/>
  <c r="AE2171" i="1"/>
  <c r="G2171" i="1"/>
  <c r="AE2192" i="1"/>
  <c r="AJ2199" i="1"/>
  <c r="AK2199" i="1" s="1"/>
  <c r="H2199" i="1"/>
  <c r="H2210" i="1"/>
  <c r="AF2210" i="1"/>
  <c r="AF2531" i="1"/>
  <c r="H2531" i="1"/>
  <c r="AG2570" i="1"/>
  <c r="AE2570" i="1"/>
  <c r="AF2594" i="1"/>
  <c r="AE2594" i="1"/>
  <c r="AJ2675" i="1"/>
  <c r="AK2675" i="1" s="1"/>
  <c r="AE2675" i="1"/>
  <c r="H2711" i="1"/>
  <c r="AG2711" i="1"/>
  <c r="AE2711" i="1"/>
  <c r="AF2717" i="1"/>
  <c r="H2717" i="1"/>
  <c r="AJ2745" i="1"/>
  <c r="AK2745" i="1" s="1"/>
  <c r="AF2745" i="1"/>
  <c r="AF2780" i="1"/>
  <c r="AE2780" i="1"/>
  <c r="H2780" i="1"/>
  <c r="AG2782" i="1"/>
  <c r="H2782" i="1"/>
  <c r="AF2849" i="1"/>
  <c r="H2849" i="1"/>
  <c r="AE2864" i="1"/>
  <c r="H2864" i="1"/>
  <c r="AJ2914" i="1"/>
  <c r="AK2914" i="1" s="1"/>
  <c r="AG2914" i="1"/>
  <c r="G2914" i="1"/>
  <c r="G2943" i="1"/>
  <c r="AF2946" i="1"/>
  <c r="AJ2946" i="1"/>
  <c r="AG2946" i="1"/>
  <c r="AE2946" i="1"/>
  <c r="G2946" i="1"/>
  <c r="AJ2970" i="1"/>
  <c r="AK2970" i="1" s="1"/>
  <c r="AG2970" i="1"/>
  <c r="H2983" i="1"/>
  <c r="AF2983" i="1"/>
  <c r="AJ3052" i="1"/>
  <c r="AG3052" i="1"/>
  <c r="AF3052" i="1"/>
  <c r="AE3052" i="1"/>
  <c r="H3052" i="1"/>
  <c r="G3052" i="1"/>
  <c r="AF2165" i="1"/>
  <c r="AJ2173" i="1"/>
  <c r="H2185" i="1"/>
  <c r="H2201" i="1"/>
  <c r="AG2217" i="1"/>
  <c r="AE2325" i="1"/>
  <c r="AJ2328" i="1"/>
  <c r="AK2328" i="1" s="1"/>
  <c r="AE2341" i="1"/>
  <c r="AF2343" i="1"/>
  <c r="AE2359" i="1"/>
  <c r="G2361" i="1"/>
  <c r="H2364" i="1"/>
  <c r="H2366" i="1"/>
  <c r="G2371" i="1"/>
  <c r="AJ2388" i="1"/>
  <c r="AJ2389" i="1"/>
  <c r="G2392" i="1"/>
  <c r="H2397" i="1"/>
  <c r="AE2421" i="1"/>
  <c r="H2431" i="1"/>
  <c r="AG2434" i="1"/>
  <c r="AE2437" i="1"/>
  <c r="H2443" i="1"/>
  <c r="AJ2450" i="1"/>
  <c r="AG2455" i="1"/>
  <c r="AF2465" i="1"/>
  <c r="AE2474" i="1"/>
  <c r="H2478" i="1"/>
  <c r="AE2489" i="1"/>
  <c r="AF2507" i="1"/>
  <c r="H2507" i="1"/>
  <c r="G2531" i="1"/>
  <c r="AG2546" i="1"/>
  <c r="AG2554" i="1"/>
  <c r="G2554" i="1"/>
  <c r="G2570" i="1"/>
  <c r="G2594" i="1"/>
  <c r="AG2619" i="1"/>
  <c r="AJ2645" i="1"/>
  <c r="AK2645" i="1" s="1"/>
  <c r="H2645" i="1"/>
  <c r="G2675" i="1"/>
  <c r="AG2702" i="1"/>
  <c r="AE2702" i="1"/>
  <c r="H2709" i="1"/>
  <c r="G2711" i="1"/>
  <c r="G2717" i="1"/>
  <c r="AF2728" i="1"/>
  <c r="H2728" i="1"/>
  <c r="AE2739" i="1"/>
  <c r="G2745" i="1"/>
  <c r="H2749" i="1"/>
  <c r="AF2749" i="1"/>
  <c r="AJ2774" i="1"/>
  <c r="AE2774" i="1"/>
  <c r="G2780" i="1"/>
  <c r="G2782" i="1"/>
  <c r="G2786" i="1"/>
  <c r="AF2786" i="1"/>
  <c r="AE2786" i="1"/>
  <c r="G2807" i="1"/>
  <c r="AG2807" i="1"/>
  <c r="AF2843" i="1"/>
  <c r="AF2864" i="1"/>
  <c r="AG2866" i="1"/>
  <c r="AJ2866" i="1"/>
  <c r="AK2866" i="1" s="1"/>
  <c r="AF2875" i="1"/>
  <c r="AJ2906" i="1"/>
  <c r="AK2906" i="1" s="1"/>
  <c r="AF2906" i="1"/>
  <c r="AJ2966" i="1"/>
  <c r="AK2966" i="1" s="1"/>
  <c r="AG2966" i="1"/>
  <c r="AF2145" i="1"/>
  <c r="AE2180" i="1"/>
  <c r="AF2185" i="1"/>
  <c r="AG2201" i="1"/>
  <c r="H2203" i="1"/>
  <c r="G2209" i="1"/>
  <c r="G2237" i="1"/>
  <c r="G2248" i="1"/>
  <c r="G2261" i="1"/>
  <c r="AE2270" i="1"/>
  <c r="AG2281" i="1"/>
  <c r="AG2287" i="1"/>
  <c r="G2289" i="1"/>
  <c r="H2296" i="1"/>
  <c r="G2299" i="1"/>
  <c r="AF2309" i="1"/>
  <c r="AF2324" i="1"/>
  <c r="AF2325" i="1"/>
  <c r="AG2343" i="1"/>
  <c r="G2345" i="1"/>
  <c r="G2356" i="1"/>
  <c r="H2358" i="1"/>
  <c r="H2361" i="1"/>
  <c r="H2373" i="1"/>
  <c r="AE2382" i="1"/>
  <c r="H2392" i="1"/>
  <c r="G2394" i="1"/>
  <c r="AF2397" i="1"/>
  <c r="AG2410" i="1"/>
  <c r="AE2413" i="1"/>
  <c r="H2420" i="1"/>
  <c r="AF2421" i="1"/>
  <c r="AF2431" i="1"/>
  <c r="AJ2458" i="1"/>
  <c r="AF2474" i="1"/>
  <c r="AE2478" i="1"/>
  <c r="G2487" i="1"/>
  <c r="AE2507" i="1"/>
  <c r="H2515" i="1"/>
  <c r="AE2521" i="1"/>
  <c r="AG2523" i="1"/>
  <c r="AJ2523" i="1"/>
  <c r="AK2523" i="1" s="1"/>
  <c r="AF2528" i="1"/>
  <c r="AE2531" i="1"/>
  <c r="AE2554" i="1"/>
  <c r="AF2568" i="1"/>
  <c r="H2570" i="1"/>
  <c r="AF2578" i="1"/>
  <c r="AJ2578" i="1"/>
  <c r="AJ2590" i="1"/>
  <c r="AG2590" i="1"/>
  <c r="H2594" i="1"/>
  <c r="AF2645" i="1"/>
  <c r="H2675" i="1"/>
  <c r="AG2680" i="1"/>
  <c r="AE2680" i="1"/>
  <c r="G2691" i="1"/>
  <c r="AF2706" i="1"/>
  <c r="AF2709" i="1"/>
  <c r="AJ2711" i="1"/>
  <c r="AK2711" i="1" s="1"/>
  <c r="AE2717" i="1"/>
  <c r="AJ2723" i="1"/>
  <c r="AK2723" i="1" s="1"/>
  <c r="AG2723" i="1"/>
  <c r="AE2723" i="1"/>
  <c r="AJ2728" i="1"/>
  <c r="AK2728" i="1" s="1"/>
  <c r="AG2780" i="1"/>
  <c r="AE2782" i="1"/>
  <c r="H2786" i="1"/>
  <c r="AE2815" i="1"/>
  <c r="AG2815" i="1"/>
  <c r="H2815" i="1"/>
  <c r="AG2817" i="1"/>
  <c r="AF2817" i="1"/>
  <c r="AJ2864" i="1"/>
  <c r="AK2864" i="1" s="1"/>
  <c r="AF2866" i="1"/>
  <c r="AF2874" i="1"/>
  <c r="AG2874" i="1"/>
  <c r="H2883" i="1"/>
  <c r="AG2883" i="1"/>
  <c r="G2883" i="1"/>
  <c r="AG2899" i="1"/>
  <c r="AJ2899" i="1"/>
  <c r="AK2899" i="1" s="1"/>
  <c r="AG2901" i="1"/>
  <c r="AJ2901" i="1"/>
  <c r="AK2901" i="1" s="1"/>
  <c r="AF2901" i="1"/>
  <c r="G2906" i="1"/>
  <c r="AG2912" i="1"/>
  <c r="AJ2912" i="1"/>
  <c r="AK2912" i="1" s="1"/>
  <c r="H2912" i="1"/>
  <c r="AE2926" i="1"/>
  <c r="G2926" i="1"/>
  <c r="AJ2935" i="1"/>
  <c r="AG2935" i="1"/>
  <c r="AF2961" i="1"/>
  <c r="AJ2961" i="1"/>
  <c r="AG2961" i="1"/>
  <c r="AE2961" i="1"/>
  <c r="G2961" i="1"/>
  <c r="AF3019" i="1"/>
  <c r="AE3019" i="1"/>
  <c r="AJ3033" i="1"/>
  <c r="AK3033" i="1" s="1"/>
  <c r="AG3033" i="1"/>
  <c r="H3033" i="1"/>
  <c r="AJ3053" i="1"/>
  <c r="AG3053" i="1"/>
  <c r="AF3053" i="1"/>
  <c r="H3053" i="1"/>
  <c r="G3053" i="1"/>
  <c r="G3079" i="1"/>
  <c r="AE3079" i="1"/>
  <c r="G3118" i="1"/>
  <c r="AF3118" i="1"/>
  <c r="AE3118" i="1"/>
  <c r="AJ2185" i="1"/>
  <c r="H2237" i="1"/>
  <c r="AJ2248" i="1"/>
  <c r="AK2248" i="1" s="1"/>
  <c r="H2261" i="1"/>
  <c r="AG2270" i="1"/>
  <c r="AJ2281" i="1"/>
  <c r="AK2281" i="1" s="1"/>
  <c r="H2289" i="1"/>
  <c r="AJ2309" i="1"/>
  <c r="AK2309" i="1" s="1"/>
  <c r="AJ2324" i="1"/>
  <c r="AK2324" i="1" s="1"/>
  <c r="AG2325" i="1"/>
  <c r="AJ2345" i="1"/>
  <c r="AK2345" i="1" s="1"/>
  <c r="H2356" i="1"/>
  <c r="AG2361" i="1"/>
  <c r="AE2373" i="1"/>
  <c r="AG2392" i="1"/>
  <c r="G2403" i="1"/>
  <c r="AJ2413" i="1"/>
  <c r="G2419" i="1"/>
  <c r="G2423" i="1"/>
  <c r="H2430" i="1"/>
  <c r="AJ2431" i="1"/>
  <c r="H2433" i="1"/>
  <c r="H2442" i="1"/>
  <c r="G2446" i="1"/>
  <c r="AG2474" i="1"/>
  <c r="AF2487" i="1"/>
  <c r="AJ2507" i="1"/>
  <c r="AK2507" i="1" s="1"/>
  <c r="AG2515" i="1"/>
  <c r="AF2517" i="1"/>
  <c r="AF2519" i="1"/>
  <c r="G2530" i="1"/>
  <c r="AG2531" i="1"/>
  <c r="AG2533" i="1"/>
  <c r="AE2533" i="1"/>
  <c r="AJ2554" i="1"/>
  <c r="AF2570" i="1"/>
  <c r="AF2581" i="1"/>
  <c r="AG2581" i="1"/>
  <c r="AE2590" i="1"/>
  <c r="AJ2594" i="1"/>
  <c r="AF2596" i="1"/>
  <c r="H2613" i="1"/>
  <c r="AG2613" i="1"/>
  <c r="AF2626" i="1"/>
  <c r="H2655" i="1"/>
  <c r="AG2655" i="1"/>
  <c r="H2664" i="1"/>
  <c r="AG2675" i="1"/>
  <c r="H2680" i="1"/>
  <c r="AE2691" i="1"/>
  <c r="AG2717" i="1"/>
  <c r="G2723" i="1"/>
  <c r="AG2756" i="1"/>
  <c r="AJ2756" i="1"/>
  <c r="AK2756" i="1" s="1"/>
  <c r="AG2771" i="1"/>
  <c r="AG2775" i="1"/>
  <c r="AE2775" i="1"/>
  <c r="AJ2780" i="1"/>
  <c r="AJ2782" i="1"/>
  <c r="H2791" i="1"/>
  <c r="AE2791" i="1"/>
  <c r="AF2801" i="1"/>
  <c r="AJ2801" i="1"/>
  <c r="AF2820" i="1"/>
  <c r="AE2820" i="1"/>
  <c r="H2826" i="1"/>
  <c r="AJ2826" i="1"/>
  <c r="AK2826" i="1" s="1"/>
  <c r="AG2826" i="1"/>
  <c r="G2874" i="1"/>
  <c r="AF2881" i="1"/>
  <c r="G2881" i="1"/>
  <c r="AE2883" i="1"/>
  <c r="H2899" i="1"/>
  <c r="AJ2915" i="1"/>
  <c r="AK2915" i="1" s="1"/>
  <c r="G2915" i="1"/>
  <c r="AG2923" i="1"/>
  <c r="H2923" i="1"/>
  <c r="AJ3106" i="1"/>
  <c r="AF3106" i="1"/>
  <c r="AE3106" i="1"/>
  <c r="H3106" i="1"/>
  <c r="G3106" i="1"/>
  <c r="AE3111" i="1"/>
  <c r="AJ3111" i="1"/>
  <c r="AG3111" i="1"/>
  <c r="AF3111" i="1"/>
  <c r="H3111" i="1"/>
  <c r="G3111" i="1"/>
  <c r="H2159" i="1"/>
  <c r="H2163" i="1"/>
  <c r="G2176" i="1"/>
  <c r="AG2178" i="1"/>
  <c r="H2184" i="1"/>
  <c r="AF2196" i="1"/>
  <c r="G2215" i="1"/>
  <c r="AJ2474" i="1"/>
  <c r="AE2490" i="1"/>
  <c r="H2490" i="1"/>
  <c r="AE2502" i="1"/>
  <c r="AG2502" i="1"/>
  <c r="AJ2531" i="1"/>
  <c r="AK2531" i="1" s="1"/>
  <c r="AJ2570" i="1"/>
  <c r="AG2640" i="1"/>
  <c r="AF2640" i="1"/>
  <c r="H2695" i="1"/>
  <c r="AG2695" i="1"/>
  <c r="H2701" i="1"/>
  <c r="AG2701" i="1"/>
  <c r="AJ2717" i="1"/>
  <c r="AK2717" i="1" s="1"/>
  <c r="AJ2734" i="1"/>
  <c r="AK2734" i="1" s="1"/>
  <c r="AE2734" i="1"/>
  <c r="H2734" i="1"/>
  <c r="AF2740" i="1"/>
  <c r="H2740" i="1"/>
  <c r="H2750" i="1"/>
  <c r="AF2750" i="1"/>
  <c r="H2765" i="1"/>
  <c r="AF2765" i="1"/>
  <c r="AF2789" i="1"/>
  <c r="H2789" i="1"/>
  <c r="AE2823" i="1"/>
  <c r="H2823" i="1"/>
  <c r="AG2855" i="1"/>
  <c r="AJ2855" i="1"/>
  <c r="AK2855" i="1" s="1"/>
  <c r="AJ2871" i="1"/>
  <c r="AK2871" i="1" s="1"/>
  <c r="G2871" i="1"/>
  <c r="AF3074" i="1"/>
  <c r="AE3074" i="1"/>
  <c r="H3074" i="1"/>
  <c r="AF2088" i="1"/>
  <c r="AF2104" i="1"/>
  <c r="AG2132" i="1"/>
  <c r="H2142" i="1"/>
  <c r="H2144" i="1"/>
  <c r="G2147" i="1"/>
  <c r="H2148" i="1"/>
  <c r="H2150" i="1"/>
  <c r="H2153" i="1"/>
  <c r="AE2154" i="1"/>
  <c r="AF2155" i="1"/>
  <c r="H2158" i="1"/>
  <c r="AG2159" i="1"/>
  <c r="H2161" i="1"/>
  <c r="AE2163" i="1"/>
  <c r="AJ2164" i="1"/>
  <c r="H2173" i="1"/>
  <c r="AF2176" i="1"/>
  <c r="AF2182" i="1"/>
  <c r="H2188" i="1"/>
  <c r="AE2190" i="1"/>
  <c r="AJ2196" i="1"/>
  <c r="H2208" i="1"/>
  <c r="AJ2209" i="1"/>
  <c r="H2215" i="1"/>
  <c r="H2218" i="1"/>
  <c r="AG2223" i="1"/>
  <c r="AF2225" i="1"/>
  <c r="H2229" i="1"/>
  <c r="AF2247" i="1"/>
  <c r="AG2256" i="1"/>
  <c r="H2269" i="1"/>
  <c r="AF2272" i="1"/>
  <c r="H2274" i="1"/>
  <c r="AF2289" i="1"/>
  <c r="H2294" i="1"/>
  <c r="AG2295" i="1"/>
  <c r="AE2298" i="1"/>
  <c r="AG2302" i="1"/>
  <c r="AJ2304" i="1"/>
  <c r="AK2304" i="1" s="1"/>
  <c r="AF2315" i="1"/>
  <c r="AJ2320" i="1"/>
  <c r="AK2320" i="1" s="1"/>
  <c r="AF2327" i="1"/>
  <c r="H2329" i="1"/>
  <c r="AF2336" i="1"/>
  <c r="AE2337" i="1"/>
  <c r="H2342" i="1"/>
  <c r="AE2355" i="1"/>
  <c r="AG2356" i="1"/>
  <c r="AG2357" i="1"/>
  <c r="AE2367" i="1"/>
  <c r="H2372" i="1"/>
  <c r="G2376" i="1"/>
  <c r="AE2377" i="1"/>
  <c r="AF2379" i="1"/>
  <c r="AE2386" i="1"/>
  <c r="G2388" i="1"/>
  <c r="G2389" i="1"/>
  <c r="H2402" i="1"/>
  <c r="AG2403" i="1"/>
  <c r="AF2415" i="1"/>
  <c r="AF2423" i="1"/>
  <c r="AJ2430" i="1"/>
  <c r="AJ2438" i="1"/>
  <c r="AG2442" i="1"/>
  <c r="AF2444" i="1"/>
  <c r="AE2464" i="1"/>
  <c r="AG2466" i="1"/>
  <c r="AE2469" i="1"/>
  <c r="G2482" i="1"/>
  <c r="G2483" i="1"/>
  <c r="AG2490" i="1"/>
  <c r="G2502" i="1"/>
  <c r="AG2530" i="1"/>
  <c r="H2542" i="1"/>
  <c r="H2569" i="1"/>
  <c r="AJ2581" i="1"/>
  <c r="AK2581" i="1" s="1"/>
  <c r="H2583" i="1"/>
  <c r="AE2583" i="1"/>
  <c r="G2593" i="1"/>
  <c r="AE2595" i="1"/>
  <c r="G2595" i="1"/>
  <c r="AJ2629" i="1"/>
  <c r="AK2629" i="1" s="1"/>
  <c r="AF2629" i="1"/>
  <c r="H2640" i="1"/>
  <c r="AF2674" i="1"/>
  <c r="G2695" i="1"/>
  <c r="H2699" i="1"/>
  <c r="G2701" i="1"/>
  <c r="AG2712" i="1"/>
  <c r="AF2712" i="1"/>
  <c r="AG2727" i="1"/>
  <c r="G2734" i="1"/>
  <c r="G2740" i="1"/>
  <c r="AE2744" i="1"/>
  <c r="AJ2750" i="1"/>
  <c r="AK2750" i="1" s="1"/>
  <c r="AE2787" i="1"/>
  <c r="G2787" i="1"/>
  <c r="AE2789" i="1"/>
  <c r="AE2808" i="1"/>
  <c r="H2816" i="1"/>
  <c r="AG2816" i="1"/>
  <c r="G2816" i="1"/>
  <c r="G2823" i="1"/>
  <c r="AF2832" i="1"/>
  <c r="AJ2832" i="1"/>
  <c r="AK2832" i="1" s="1"/>
  <c r="H2832" i="1"/>
  <c r="AJ2863" i="1"/>
  <c r="AK2863" i="1" s="1"/>
  <c r="AG2863" i="1"/>
  <c r="AG2867" i="1"/>
  <c r="H2867" i="1"/>
  <c r="AJ2890" i="1"/>
  <c r="AK2890" i="1" s="1"/>
  <c r="AJ2902" i="1"/>
  <c r="AK2902" i="1" s="1"/>
  <c r="H2902" i="1"/>
  <c r="AF2921" i="1"/>
  <c r="AE2921" i="1"/>
  <c r="H2921" i="1"/>
  <c r="G2921" i="1"/>
  <c r="AJ2921" i="1"/>
  <c r="AJ2962" i="1"/>
  <c r="AK2962" i="1" s="1"/>
  <c r="AG2962" i="1"/>
  <c r="AF3077" i="1"/>
  <c r="AE3077" i="1"/>
  <c r="H3077" i="1"/>
  <c r="G3139" i="1"/>
  <c r="AG3139" i="1"/>
  <c r="AG2367" i="1"/>
  <c r="H2482" i="1"/>
  <c r="H2502" i="1"/>
  <c r="AJ2542" i="1"/>
  <c r="AF2567" i="1"/>
  <c r="AJ2567" i="1"/>
  <c r="AK2567" i="1" s="1"/>
  <c r="H2593" i="1"/>
  <c r="H2639" i="1"/>
  <c r="AE2639" i="1"/>
  <c r="AE2640" i="1"/>
  <c r="AJ2661" i="1"/>
  <c r="AK2661" i="1" s="1"/>
  <c r="AJ2669" i="1"/>
  <c r="AK2669" i="1" s="1"/>
  <c r="AF2669" i="1"/>
  <c r="G2685" i="1"/>
  <c r="AG2685" i="1"/>
  <c r="AF2690" i="1"/>
  <c r="AE2692" i="1"/>
  <c r="AF2692" i="1"/>
  <c r="AJ2695" i="1"/>
  <c r="AK2695" i="1" s="1"/>
  <c r="AE2701" i="1"/>
  <c r="H2712" i="1"/>
  <c r="H2729" i="1"/>
  <c r="AG2734" i="1"/>
  <c r="AG2740" i="1"/>
  <c r="AG2769" i="1"/>
  <c r="AF2779" i="1"/>
  <c r="AJ2781" i="1"/>
  <c r="AG2781" i="1"/>
  <c r="H2781" i="1"/>
  <c r="AF2787" i="1"/>
  <c r="AG2789" i="1"/>
  <c r="AE2816" i="1"/>
  <c r="G2821" i="1"/>
  <c r="AG2821" i="1"/>
  <c r="AF2823" i="1"/>
  <c r="AE2830" i="1"/>
  <c r="G2832" i="1"/>
  <c r="AJ2867" i="1"/>
  <c r="AK2867" i="1" s="1"/>
  <c r="AE2896" i="1"/>
  <c r="AJ2896" i="1"/>
  <c r="AK2896" i="1" s="1"/>
  <c r="AF2896" i="1"/>
  <c r="H2896" i="1"/>
  <c r="AE2902" i="1"/>
  <c r="AF2905" i="1"/>
  <c r="H2905" i="1"/>
  <c r="AG2921" i="1"/>
  <c r="H2962" i="1"/>
  <c r="AJ2980" i="1"/>
  <c r="AK2980" i="1" s="1"/>
  <c r="AG2980" i="1"/>
  <c r="AE2980" i="1"/>
  <c r="G2980" i="1"/>
  <c r="AE3064" i="1"/>
  <c r="AJ3064" i="1"/>
  <c r="AG3064" i="1"/>
  <c r="H3064" i="1"/>
  <c r="G3064" i="1"/>
  <c r="AF2244" i="1"/>
  <c r="G2249" i="1"/>
  <c r="AF2271" i="1"/>
  <c r="AJ2294" i="1"/>
  <c r="AK2294" i="1" s="1"/>
  <c r="AF2314" i="1"/>
  <c r="G2325" i="1"/>
  <c r="AE2326" i="1"/>
  <c r="AJ2329" i="1"/>
  <c r="AK2329" i="1" s="1"/>
  <c r="AE2339" i="1"/>
  <c r="AG2376" i="1"/>
  <c r="AE2388" i="1"/>
  <c r="AF2389" i="1"/>
  <c r="AG2498" i="1"/>
  <c r="G2498" i="1"/>
  <c r="H2522" i="1"/>
  <c r="AG2522" i="1"/>
  <c r="AG2563" i="1"/>
  <c r="H2563" i="1"/>
  <c r="AF2577" i="1"/>
  <c r="AG2577" i="1"/>
  <c r="AJ2839" i="1"/>
  <c r="AK2839" i="1" s="1"/>
  <c r="AG2839" i="1"/>
  <c r="AF2841" i="1"/>
  <c r="AE2841" i="1"/>
  <c r="H2856" i="1"/>
  <c r="AF2856" i="1"/>
  <c r="AJ2884" i="1"/>
  <c r="AK2884" i="1" s="1"/>
  <c r="H2884" i="1"/>
  <c r="AE2934" i="1"/>
  <c r="AJ2934" i="1"/>
  <c r="AG2934" i="1"/>
  <c r="AF2995" i="1"/>
  <c r="AE2995" i="1"/>
  <c r="AE3018" i="1"/>
  <c r="AJ3018" i="1"/>
  <c r="AK3018" i="1" s="1"/>
  <c r="AG3018" i="1"/>
  <c r="AF3018" i="1"/>
  <c r="H3018" i="1"/>
  <c r="G3018" i="1"/>
  <c r="AG3048" i="1"/>
  <c r="H3048" i="1"/>
  <c r="G3048" i="1"/>
  <c r="AG3068" i="1"/>
  <c r="H3068" i="1"/>
  <c r="G3097" i="1"/>
  <c r="AJ3097" i="1"/>
  <c r="H3097" i="1"/>
  <c r="AE2707" i="1"/>
  <c r="AG2736" i="1"/>
  <c r="AF2753" i="1"/>
  <c r="AG2754" i="1"/>
  <c r="AE2793" i="1"/>
  <c r="AJ2824" i="1"/>
  <c r="AK2824" i="1" s="1"/>
  <c r="AJ2888" i="1"/>
  <c r="AK2888" i="1" s="1"/>
  <c r="AG2903" i="1"/>
  <c r="AJ2930" i="1"/>
  <c r="AF2937" i="1"/>
  <c r="AJ2953" i="1"/>
  <c r="H2963" i="1"/>
  <c r="AG2975" i="1"/>
  <c r="AF2986" i="1"/>
  <c r="AJ3001" i="1"/>
  <c r="AK3001" i="1" s="1"/>
  <c r="AJ3021" i="1"/>
  <c r="AK3021" i="1" s="1"/>
  <c r="AG3025" i="1"/>
  <c r="G3034" i="1"/>
  <c r="AF3035" i="1"/>
  <c r="AG3040" i="1"/>
  <c r="AE3059" i="1"/>
  <c r="G3065" i="1"/>
  <c r="H3084" i="1"/>
  <c r="G3086" i="1"/>
  <c r="G3090" i="1"/>
  <c r="G3092" i="1"/>
  <c r="AJ3094" i="1"/>
  <c r="H3109" i="1"/>
  <c r="AF3113" i="1"/>
  <c r="AF3119" i="1"/>
  <c r="G3123" i="1"/>
  <c r="G3127" i="1"/>
  <c r="AF3129" i="1"/>
  <c r="AE3141" i="1"/>
  <c r="AF3142" i="1"/>
  <c r="AF3143" i="1"/>
  <c r="AG3144" i="1"/>
  <c r="AG3145" i="1"/>
  <c r="AG3146" i="1"/>
  <c r="AG3147" i="1"/>
  <c r="H3154" i="1"/>
  <c r="AF3167" i="1"/>
  <c r="AF3169" i="1"/>
  <c r="AJ3171" i="1"/>
  <c r="G3177" i="1"/>
  <c r="AF3183" i="1"/>
  <c r="AJ3186" i="1"/>
  <c r="AK3186" i="1" s="1"/>
  <c r="AG3193" i="1"/>
  <c r="G3196" i="1"/>
  <c r="H3197" i="1"/>
  <c r="G3214" i="1"/>
  <c r="AE3215" i="1"/>
  <c r="AJ3216" i="1"/>
  <c r="AK3216" i="1" s="1"/>
  <c r="G3241" i="1"/>
  <c r="G3245" i="1"/>
  <c r="G3246" i="1"/>
  <c r="AF3260" i="1"/>
  <c r="AF3261" i="1"/>
  <c r="AJ3265" i="1"/>
  <c r="AK3265" i="1" s="1"/>
  <c r="AJ3266" i="1"/>
  <c r="AK3266" i="1" s="1"/>
  <c r="AG3267" i="1"/>
  <c r="H3270" i="1"/>
  <c r="G3277" i="1"/>
  <c r="G3279" i="1"/>
  <c r="H3285" i="1"/>
  <c r="AJ3287" i="1"/>
  <c r="AK3287" i="1" s="1"/>
  <c r="H3312" i="1"/>
  <c r="AE3312" i="1"/>
  <c r="G3332" i="1"/>
  <c r="H3332" i="1"/>
  <c r="AG3332" i="1"/>
  <c r="AG3416" i="1"/>
  <c r="AF3416" i="1"/>
  <c r="H3534" i="1"/>
  <c r="AJ3534" i="1"/>
  <c r="AF3534" i="1"/>
  <c r="AF3316" i="1"/>
  <c r="AG3316" i="1"/>
  <c r="AE3382" i="1"/>
  <c r="AG3382" i="1"/>
  <c r="H3382" i="1"/>
  <c r="AJ3413" i="1"/>
  <c r="AK3413" i="1" s="1"/>
  <c r="G3413" i="1"/>
  <c r="AF3413" i="1"/>
  <c r="AE3413" i="1"/>
  <c r="AJ3421" i="1"/>
  <c r="AK3421" i="1" s="1"/>
  <c r="AG3421" i="1"/>
  <c r="H3421" i="1"/>
  <c r="G3421" i="1"/>
  <c r="H3437" i="1"/>
  <c r="G3437" i="1"/>
  <c r="AJ3475" i="1"/>
  <c r="AK3475" i="1" s="1"/>
  <c r="AG3475" i="1"/>
  <c r="AF3475" i="1"/>
  <c r="H3475" i="1"/>
  <c r="G3475" i="1"/>
  <c r="AF3501" i="1"/>
  <c r="AE3501" i="1"/>
  <c r="H3501" i="1"/>
  <c r="G3501" i="1"/>
  <c r="AJ3501" i="1"/>
  <c r="AK3501" i="1" s="1"/>
  <c r="AG3501" i="1"/>
  <c r="AE3505" i="1"/>
  <c r="AJ3505" i="1"/>
  <c r="AG3505" i="1"/>
  <c r="AF3505" i="1"/>
  <c r="H3505" i="1"/>
  <c r="AF3034" i="1"/>
  <c r="AJ3090" i="1"/>
  <c r="AJ3123" i="1"/>
  <c r="AE3127" i="1"/>
  <c r="AF3154" i="1"/>
  <c r="AJ3177" i="1"/>
  <c r="AK3177" i="1" s="1"/>
  <c r="AF3196" i="1"/>
  <c r="G3209" i="1"/>
  <c r="G3213" i="1"/>
  <c r="AE3214" i="1"/>
  <c r="H3221" i="1"/>
  <c r="H3238" i="1"/>
  <c r="AJ3241" i="1"/>
  <c r="AK3241" i="1" s="1"/>
  <c r="AE3245" i="1"/>
  <c r="AE3246" i="1"/>
  <c r="G3253" i="1"/>
  <c r="G3254" i="1"/>
  <c r="AE3277" i="1"/>
  <c r="AG3294" i="1"/>
  <c r="G3294" i="1"/>
  <c r="AE3295" i="1"/>
  <c r="AG3314" i="1"/>
  <c r="AJ3314" i="1"/>
  <c r="AK3314" i="1" s="1"/>
  <c r="AJ3319" i="1"/>
  <c r="AK3319" i="1" s="1"/>
  <c r="AE3319" i="1"/>
  <c r="G3329" i="1"/>
  <c r="AF3329" i="1"/>
  <c r="AG3365" i="1"/>
  <c r="AJ3365" i="1"/>
  <c r="G3367" i="1"/>
  <c r="G3382" i="1"/>
  <c r="H3411" i="1"/>
  <c r="H3413" i="1"/>
  <c r="AE3421" i="1"/>
  <c r="AE3484" i="1"/>
  <c r="AJ3484" i="1"/>
  <c r="AK3484" i="1" s="1"/>
  <c r="H3484" i="1"/>
  <c r="G3505" i="1"/>
  <c r="AG3541" i="1"/>
  <c r="H3570" i="1"/>
  <c r="AG3570" i="1"/>
  <c r="AE3570" i="1"/>
  <c r="G3570" i="1"/>
  <c r="G2982" i="1"/>
  <c r="G3009" i="1"/>
  <c r="AE3011" i="1"/>
  <c r="G3021" i="1"/>
  <c r="AG3034" i="1"/>
  <c r="G3042" i="1"/>
  <c r="H3051" i="1"/>
  <c r="AE3062" i="1"/>
  <c r="G3076" i="1"/>
  <c r="AJ3121" i="1"/>
  <c r="AK3121" i="1" s="1"/>
  <c r="AF3127" i="1"/>
  <c r="H3156" i="1"/>
  <c r="H3158" i="1"/>
  <c r="AF3172" i="1"/>
  <c r="AE3195" i="1"/>
  <c r="H3209" i="1"/>
  <c r="AE3211" i="1"/>
  <c r="H3213" i="1"/>
  <c r="AJ3214" i="1"/>
  <c r="AK3214" i="1" s="1"/>
  <c r="AF3221" i="1"/>
  <c r="G3224" i="1"/>
  <c r="AF3238" i="1"/>
  <c r="AF3245" i="1"/>
  <c r="AJ3246" i="1"/>
  <c r="AK3246" i="1" s="1"/>
  <c r="H3253" i="1"/>
  <c r="AE3254" i="1"/>
  <c r="AF3269" i="1"/>
  <c r="G3272" i="1"/>
  <c r="G3273" i="1"/>
  <c r="H3274" i="1"/>
  <c r="G3276" i="1"/>
  <c r="AF3277" i="1"/>
  <c r="H3294" i="1"/>
  <c r="AJ3295" i="1"/>
  <c r="AK3295" i="1" s="1"/>
  <c r="H3297" i="1"/>
  <c r="G3319" i="1"/>
  <c r="AJ3321" i="1"/>
  <c r="AK3321" i="1" s="1"/>
  <c r="AE3321" i="1"/>
  <c r="AJ3332" i="1"/>
  <c r="AK3332" i="1" s="1"/>
  <c r="AF3339" i="1"/>
  <c r="G3339" i="1"/>
  <c r="AG3339" i="1"/>
  <c r="AE3342" i="1"/>
  <c r="G3342" i="1"/>
  <c r="G3365" i="1"/>
  <c r="H3370" i="1"/>
  <c r="G3370" i="1"/>
  <c r="AG3370" i="1"/>
  <c r="AF3370" i="1"/>
  <c r="AJ3379" i="1"/>
  <c r="H3379" i="1"/>
  <c r="AF3382" i="1"/>
  <c r="AG3413" i="1"/>
  <c r="AF3421" i="1"/>
  <c r="AJ3440" i="1"/>
  <c r="AK3440" i="1" s="1"/>
  <c r="AG3440" i="1"/>
  <c r="AF3440" i="1"/>
  <c r="AE3448" i="1"/>
  <c r="AJ3448" i="1"/>
  <c r="AK3448" i="1" s="1"/>
  <c r="AG3448" i="1"/>
  <c r="AF3448" i="1"/>
  <c r="H3448" i="1"/>
  <c r="AF3508" i="1"/>
  <c r="AJ3508" i="1"/>
  <c r="G3508" i="1"/>
  <c r="AJ2605" i="1"/>
  <c r="AK2605" i="1" s="1"/>
  <c r="AJ2758" i="1"/>
  <c r="AK2758" i="1" s="1"/>
  <c r="H2764" i="1"/>
  <c r="AE2773" i="1"/>
  <c r="AF2778" i="1"/>
  <c r="G2809" i="1"/>
  <c r="AG2810" i="1"/>
  <c r="AJ2818" i="1"/>
  <c r="AK2818" i="1" s="1"/>
  <c r="G2825" i="1"/>
  <c r="AF2834" i="1"/>
  <c r="AE2836" i="1"/>
  <c r="H2851" i="1"/>
  <c r="G2857" i="1"/>
  <c r="G2859" i="1"/>
  <c r="AE2876" i="1"/>
  <c r="G2878" i="1"/>
  <c r="AE2885" i="1"/>
  <c r="AF2891" i="1"/>
  <c r="G2907" i="1"/>
  <c r="H2922" i="1"/>
  <c r="G2930" i="1"/>
  <c r="H2941" i="1"/>
  <c r="AJ2950" i="1"/>
  <c r="G2953" i="1"/>
  <c r="AF2954" i="1"/>
  <c r="H2957" i="1"/>
  <c r="AG2972" i="1"/>
  <c r="AG2982" i="1"/>
  <c r="G2989" i="1"/>
  <c r="AG3009" i="1"/>
  <c r="H3013" i="1"/>
  <c r="AG3015" i="1"/>
  <c r="H3021" i="1"/>
  <c r="H3022" i="1"/>
  <c r="G3028" i="1"/>
  <c r="AJ3029" i="1"/>
  <c r="AK3029" i="1" s="1"/>
  <c r="AJ3034" i="1"/>
  <c r="AK3034" i="1" s="1"/>
  <c r="G3041" i="1"/>
  <c r="H3042" i="1"/>
  <c r="AE3051" i="1"/>
  <c r="G3060" i="1"/>
  <c r="H3076" i="1"/>
  <c r="H3082" i="1"/>
  <c r="AG3104" i="1"/>
  <c r="AG3127" i="1"/>
  <c r="H3131" i="1"/>
  <c r="AF3133" i="1"/>
  <c r="AE3158" i="1"/>
  <c r="H3160" i="1"/>
  <c r="AF3166" i="1"/>
  <c r="AF3168" i="1"/>
  <c r="AG3172" i="1"/>
  <c r="H3191" i="1"/>
  <c r="G3193" i="1"/>
  <c r="AF3195" i="1"/>
  <c r="AJ3213" i="1"/>
  <c r="AK3213" i="1" s="1"/>
  <c r="G3217" i="1"/>
  <c r="AG3221" i="1"/>
  <c r="G3223" i="1"/>
  <c r="AE3224" i="1"/>
  <c r="G3229" i="1"/>
  <c r="H3235" i="1"/>
  <c r="AJ3238" i="1"/>
  <c r="AK3238" i="1" s="1"/>
  <c r="AE3240" i="1"/>
  <c r="AG3245" i="1"/>
  <c r="AE3248" i="1"/>
  <c r="AF3253" i="1"/>
  <c r="AF3254" i="1"/>
  <c r="AE3272" i="1"/>
  <c r="H3273" i="1"/>
  <c r="AG3277" i="1"/>
  <c r="H3288" i="1"/>
  <c r="AE3288" i="1"/>
  <c r="AE3294" i="1"/>
  <c r="AG3302" i="1"/>
  <c r="G3302" i="1"/>
  <c r="AG3318" i="1"/>
  <c r="AF3318" i="1"/>
  <c r="H3318" i="1"/>
  <c r="AE3370" i="1"/>
  <c r="G3379" i="1"/>
  <c r="AG3423" i="1"/>
  <c r="H3423" i="1"/>
  <c r="G3423" i="1"/>
  <c r="G3448" i="1"/>
  <c r="AJ3469" i="1"/>
  <c r="AK3469" i="1" s="1"/>
  <c r="AE3469" i="1"/>
  <c r="AG3539" i="1"/>
  <c r="AF3539" i="1"/>
  <c r="H3539" i="1"/>
  <c r="AJ2773" i="1"/>
  <c r="AJ2809" i="1"/>
  <c r="AK2809" i="1" s="1"/>
  <c r="AF2825" i="1"/>
  <c r="AJ2834" i="1"/>
  <c r="AK2834" i="1" s="1"/>
  <c r="AJ2851" i="1"/>
  <c r="AK2851" i="1" s="1"/>
  <c r="AE2859" i="1"/>
  <c r="H2878" i="1"/>
  <c r="AE2907" i="1"/>
  <c r="AJ2922" i="1"/>
  <c r="H2930" i="1"/>
  <c r="AJ2941" i="1"/>
  <c r="AE2953" i="1"/>
  <c r="AE2989" i="1"/>
  <c r="AJ3013" i="1"/>
  <c r="AK3013" i="1" s="1"/>
  <c r="AE3021" i="1"/>
  <c r="H3041" i="1"/>
  <c r="AE3042" i="1"/>
  <c r="AF3051" i="1"/>
  <c r="AE3060" i="1"/>
  <c r="AF3076" i="1"/>
  <c r="AE3131" i="1"/>
  <c r="AJ3158" i="1"/>
  <c r="AK3158" i="1" s="1"/>
  <c r="AF3160" i="1"/>
  <c r="AJ3172" i="1"/>
  <c r="AG3217" i="1"/>
  <c r="AJ3221" i="1"/>
  <c r="AK3221" i="1" s="1"/>
  <c r="AE3223" i="1"/>
  <c r="H3229" i="1"/>
  <c r="AE3235" i="1"/>
  <c r="AG3253" i="1"/>
  <c r="AJ3254" i="1"/>
  <c r="AK3254" i="1" s="1"/>
  <c r="AF3272" i="1"/>
  <c r="AE3273" i="1"/>
  <c r="AF3294" i="1"/>
  <c r="G3300" i="1"/>
  <c r="H3302" i="1"/>
  <c r="AE3350" i="1"/>
  <c r="G3350" i="1"/>
  <c r="AG3364" i="1"/>
  <c r="AE3364" i="1"/>
  <c r="G3364" i="1"/>
  <c r="AE3391" i="1"/>
  <c r="G3420" i="1"/>
  <c r="AG3420" i="1"/>
  <c r="AE3423" i="1"/>
  <c r="AF3427" i="1"/>
  <c r="G3427" i="1"/>
  <c r="AJ3427" i="1"/>
  <c r="AK3427" i="1" s="1"/>
  <c r="AG3427" i="1"/>
  <c r="G3469" i="1"/>
  <c r="H3525" i="1"/>
  <c r="AG3536" i="1"/>
  <c r="AF2953" i="1"/>
  <c r="G2986" i="1"/>
  <c r="AG2989" i="1"/>
  <c r="AG3004" i="1"/>
  <c r="AE3006" i="1"/>
  <c r="G3008" i="1"/>
  <c r="H3017" i="1"/>
  <c r="AF3021" i="1"/>
  <c r="G3025" i="1"/>
  <c r="AG3041" i="1"/>
  <c r="AF3042" i="1"/>
  <c r="G3044" i="1"/>
  <c r="AG3051" i="1"/>
  <c r="AJ3060" i="1"/>
  <c r="H3067" i="1"/>
  <c r="AG3073" i="1"/>
  <c r="AG3076" i="1"/>
  <c r="AF3080" i="1"/>
  <c r="AJ3096" i="1"/>
  <c r="AE3115" i="1"/>
  <c r="AG3120" i="1"/>
  <c r="G3129" i="1"/>
  <c r="G3141" i="1"/>
  <c r="AF3171" i="1"/>
  <c r="H3174" i="1"/>
  <c r="AE3186" i="1"/>
  <c r="H3194" i="1"/>
  <c r="AE3216" i="1"/>
  <c r="AF3223" i="1"/>
  <c r="AE3229" i="1"/>
  <c r="AJ3253" i="1"/>
  <c r="AK3253" i="1" s="1"/>
  <c r="AJ3256" i="1"/>
  <c r="AK3256" i="1" s="1"/>
  <c r="AE3258" i="1"/>
  <c r="H3261" i="1"/>
  <c r="AG3264" i="1"/>
  <c r="AE3265" i="1"/>
  <c r="AG3272" i="1"/>
  <c r="AG3273" i="1"/>
  <c r="G3280" i="1"/>
  <c r="AG3288" i="1"/>
  <c r="AJ3294" i="1"/>
  <c r="AK3294" i="1" s="1"/>
  <c r="AJ3298" i="1"/>
  <c r="AK3298" i="1" s="1"/>
  <c r="H3298" i="1"/>
  <c r="AE3302" i="1"/>
  <c r="AE3318" i="1"/>
  <c r="AJ3320" i="1"/>
  <c r="AK3320" i="1" s="1"/>
  <c r="AE3320" i="1"/>
  <c r="G3335" i="1"/>
  <c r="AF3335" i="1"/>
  <c r="AF3347" i="1"/>
  <c r="G3347" i="1"/>
  <c r="AG3347" i="1"/>
  <c r="AE3347" i="1"/>
  <c r="H3364" i="1"/>
  <c r="AG3378" i="1"/>
  <c r="AE3378" i="1"/>
  <c r="G3378" i="1"/>
  <c r="AJ3395" i="1"/>
  <c r="AF3395" i="1"/>
  <c r="AG3408" i="1"/>
  <c r="H3408" i="1"/>
  <c r="AE3414" i="1"/>
  <c r="G3414" i="1"/>
  <c r="AJ3414" i="1"/>
  <c r="AK3414" i="1" s="1"/>
  <c r="AG3414" i="1"/>
  <c r="AE3420" i="1"/>
  <c r="AF3423" i="1"/>
  <c r="H3427" i="1"/>
  <c r="AF3568" i="1"/>
  <c r="AJ3568" i="1"/>
  <c r="AE3568" i="1"/>
  <c r="G3568" i="1"/>
  <c r="H3304" i="1"/>
  <c r="AE3304" i="1"/>
  <c r="AF3449" i="1"/>
  <c r="AJ3449" i="1"/>
  <c r="AK3449" i="1" s="1"/>
  <c r="AG3449" i="1"/>
  <c r="AJ3493" i="1"/>
  <c r="AK3493" i="1" s="1"/>
  <c r="AG3493" i="1"/>
  <c r="AE3521" i="1"/>
  <c r="AG3521" i="1"/>
  <c r="G3521" i="1"/>
  <c r="AG3557" i="1"/>
  <c r="AF3557" i="1"/>
  <c r="H3407" i="1"/>
  <c r="H3444" i="1"/>
  <c r="H3453" i="1"/>
  <c r="AJ3460" i="1"/>
  <c r="AK3460" i="1" s="1"/>
  <c r="G3472" i="1"/>
  <c r="AG3483" i="1"/>
  <c r="AF3488" i="1"/>
  <c r="AJ3489" i="1"/>
  <c r="AK3489" i="1" s="1"/>
  <c r="H3491" i="1"/>
  <c r="AF3511" i="1"/>
  <c r="H3515" i="1"/>
  <c r="AJ3517" i="1"/>
  <c r="G3526" i="1"/>
  <c r="AG3527" i="1"/>
  <c r="AE3529" i="1"/>
  <c r="AE3531" i="1"/>
  <c r="AF3533" i="1"/>
  <c r="AF3542" i="1"/>
  <c r="AE3545" i="1"/>
  <c r="G3553" i="1"/>
  <c r="G3558" i="1"/>
  <c r="AF3567" i="1"/>
  <c r="AG3580" i="1"/>
  <c r="H3585" i="1"/>
  <c r="AF3590" i="1"/>
  <c r="AJ3636" i="1"/>
  <c r="AE3638" i="1"/>
  <c r="H3645" i="1"/>
  <c r="AG3650" i="1"/>
  <c r="AF3652" i="1"/>
  <c r="AF3654" i="1"/>
  <c r="G3662" i="1"/>
  <c r="G3668" i="1"/>
  <c r="AG3685" i="1"/>
  <c r="H3688" i="1"/>
  <c r="G3691" i="1"/>
  <c r="AJ3696" i="1"/>
  <c r="AE3711" i="1"/>
  <c r="AJ3718" i="1"/>
  <c r="AK3718" i="1" s="1"/>
  <c r="AE3733" i="1"/>
  <c r="AJ3738" i="1"/>
  <c r="AK3738" i="1" s="1"/>
  <c r="AF3740" i="1"/>
  <c r="H3745" i="1"/>
  <c r="H3749" i="1"/>
  <c r="G3756" i="1"/>
  <c r="G3759" i="1"/>
  <c r="AJ3793" i="1"/>
  <c r="G3822" i="1"/>
  <c r="H3825" i="1"/>
  <c r="G3846" i="1"/>
  <c r="H3852" i="1"/>
  <c r="G3856" i="1"/>
  <c r="H3869" i="1"/>
  <c r="H3885" i="1"/>
  <c r="AG3894" i="1"/>
  <c r="G3896" i="1"/>
  <c r="G3900" i="1"/>
  <c r="AG3912" i="1"/>
  <c r="AE3924" i="1"/>
  <c r="AG3929" i="1"/>
  <c r="H3931" i="1"/>
  <c r="AJ3952" i="1"/>
  <c r="AK3952" i="1" s="1"/>
  <c r="AE3952" i="1"/>
  <c r="AJ4061" i="1"/>
  <c r="AF4061" i="1"/>
  <c r="AE4077" i="1"/>
  <c r="AJ4077" i="1"/>
  <c r="AG4077" i="1"/>
  <c r="AF4095" i="1"/>
  <c r="AJ4095" i="1"/>
  <c r="AE4095" i="1"/>
  <c r="G4095" i="1"/>
  <c r="AF4109" i="1"/>
  <c r="AJ4109" i="1"/>
  <c r="AK4109" i="1" s="1"/>
  <c r="AG4109" i="1"/>
  <c r="G4109" i="1"/>
  <c r="AF3331" i="1"/>
  <c r="AF3336" i="1"/>
  <c r="AF3344" i="1"/>
  <c r="AJ3346" i="1"/>
  <c r="AK3346" i="1" s="1"/>
  <c r="AF3352" i="1"/>
  <c r="AE3380" i="1"/>
  <c r="G3396" i="1"/>
  <c r="AJ3403" i="1"/>
  <c r="AK3403" i="1" s="1"/>
  <c r="AE3407" i="1"/>
  <c r="AE3412" i="1"/>
  <c r="G3422" i="1"/>
  <c r="H3424" i="1"/>
  <c r="H3432" i="1"/>
  <c r="G3443" i="1"/>
  <c r="AJ3444" i="1"/>
  <c r="AK3444" i="1" s="1"/>
  <c r="AE3453" i="1"/>
  <c r="AG3472" i="1"/>
  <c r="G3485" i="1"/>
  <c r="AG3488" i="1"/>
  <c r="G3496" i="1"/>
  <c r="H3497" i="1"/>
  <c r="AJ3515" i="1"/>
  <c r="AE3526" i="1"/>
  <c r="AJ3527" i="1"/>
  <c r="AG3529" i="1"/>
  <c r="AJ3531" i="1"/>
  <c r="AJ3533" i="1"/>
  <c r="AG3542" i="1"/>
  <c r="AF3545" i="1"/>
  <c r="AF3553" i="1"/>
  <c r="AE3558" i="1"/>
  <c r="G3566" i="1"/>
  <c r="AJ3567" i="1"/>
  <c r="G3574" i="1"/>
  <c r="AE3585" i="1"/>
  <c r="AG3590" i="1"/>
  <c r="AJ3613" i="1"/>
  <c r="AK3613" i="1" s="1"/>
  <c r="AJ3618" i="1"/>
  <c r="AK3618" i="1" s="1"/>
  <c r="AG3635" i="1"/>
  <c r="AF3638" i="1"/>
  <c r="AF3645" i="1"/>
  <c r="AJ3650" i="1"/>
  <c r="AG3654" i="1"/>
  <c r="AE3662" i="1"/>
  <c r="AF3668" i="1"/>
  <c r="AJ3670" i="1"/>
  <c r="G3687" i="1"/>
  <c r="AF3688" i="1"/>
  <c r="AE3691" i="1"/>
  <c r="AG3711" i="1"/>
  <c r="G3732" i="1"/>
  <c r="AF3733" i="1"/>
  <c r="AF3745" i="1"/>
  <c r="AE3756" i="1"/>
  <c r="H3759" i="1"/>
  <c r="AF3762" i="1"/>
  <c r="G3764" i="1"/>
  <c r="H3769" i="1"/>
  <c r="AJ3770" i="1"/>
  <c r="AF3795" i="1"/>
  <c r="AG3799" i="1"/>
  <c r="AE3803" i="1"/>
  <c r="AF3805" i="1"/>
  <c r="AJ3809" i="1"/>
  <c r="H3822" i="1"/>
  <c r="AE3825" i="1"/>
  <c r="AG3835" i="1"/>
  <c r="H3846" i="1"/>
  <c r="AF3852" i="1"/>
  <c r="H3856" i="1"/>
  <c r="AG3869" i="1"/>
  <c r="AG3878" i="1"/>
  <c r="AJ3894" i="1"/>
  <c r="AK3894" i="1" s="1"/>
  <c r="AJ3896" i="1"/>
  <c r="AK3896" i="1" s="1"/>
  <c r="AF3900" i="1"/>
  <c r="AF3924" i="1"/>
  <c r="AG3931" i="1"/>
  <c r="AE3946" i="1"/>
  <c r="AG3946" i="1"/>
  <c r="AF3948" i="1"/>
  <c r="G3948" i="1"/>
  <c r="AG3951" i="1"/>
  <c r="H3951" i="1"/>
  <c r="AJ3957" i="1"/>
  <c r="AK3957" i="1" s="1"/>
  <c r="AF3957" i="1"/>
  <c r="AG3987" i="1"/>
  <c r="AF3987" i="1"/>
  <c r="H3998" i="1"/>
  <c r="AJ3998" i="1"/>
  <c r="AK3998" i="1" s="1"/>
  <c r="G3998" i="1"/>
  <c r="H4041" i="1"/>
  <c r="AJ4041" i="1"/>
  <c r="AK4041" i="1" s="1"/>
  <c r="AG4041" i="1"/>
  <c r="G4041" i="1"/>
  <c r="AF4052" i="1"/>
  <c r="AJ4052" i="1"/>
  <c r="AK4052" i="1" s="1"/>
  <c r="AE4052" i="1"/>
  <c r="H4107" i="1"/>
  <c r="AJ4107" i="1"/>
  <c r="AK4107" i="1" s="1"/>
  <c r="AG4107" i="1"/>
  <c r="AE4107" i="1"/>
  <c r="G4107" i="1"/>
  <c r="G3937" i="1"/>
  <c r="H3937" i="1"/>
  <c r="AG3954" i="1"/>
  <c r="G3954" i="1"/>
  <c r="AJ3987" i="1"/>
  <c r="AK3987" i="1" s="1"/>
  <c r="G4025" i="1"/>
  <c r="H4025" i="1"/>
  <c r="AE4041" i="1"/>
  <c r="AF4107" i="1"/>
  <c r="H3657" i="1"/>
  <c r="H3661" i="1"/>
  <c r="AJ3662" i="1"/>
  <c r="H3680" i="1"/>
  <c r="AJ3687" i="1"/>
  <c r="AK3687" i="1" s="1"/>
  <c r="AJ3691" i="1"/>
  <c r="AK3691" i="1" s="1"/>
  <c r="AG3693" i="1"/>
  <c r="AF3702" i="1"/>
  <c r="AF3710" i="1"/>
  <c r="G3713" i="1"/>
  <c r="G3731" i="1"/>
  <c r="AG3759" i="1"/>
  <c r="H3761" i="1"/>
  <c r="H3778" i="1"/>
  <c r="AJ3795" i="1"/>
  <c r="H3811" i="1"/>
  <c r="AG3822" i="1"/>
  <c r="AG3825" i="1"/>
  <c r="G3827" i="1"/>
  <c r="AF3846" i="1"/>
  <c r="AF3856" i="1"/>
  <c r="H3861" i="1"/>
  <c r="G3865" i="1"/>
  <c r="G3877" i="1"/>
  <c r="H3902" i="1"/>
  <c r="AF3902" i="1"/>
  <c r="AG3911" i="1"/>
  <c r="H3917" i="1"/>
  <c r="AG3937" i="1"/>
  <c r="AJ3944" i="1"/>
  <c r="AK3944" i="1" s="1"/>
  <c r="AE3948" i="1"/>
  <c r="AE3951" i="1"/>
  <c r="H3954" i="1"/>
  <c r="G3961" i="1"/>
  <c r="H3961" i="1"/>
  <c r="G3985" i="1"/>
  <c r="AJ3985" i="1"/>
  <c r="AK3985" i="1" s="1"/>
  <c r="AG4014" i="1"/>
  <c r="AE4014" i="1"/>
  <c r="AF4145" i="1"/>
  <c r="AG4145" i="1"/>
  <c r="G4145" i="1"/>
  <c r="AG3383" i="1"/>
  <c r="AJ3385" i="1"/>
  <c r="AJ3396" i="1"/>
  <c r="AJ3422" i="1"/>
  <c r="AK3422" i="1" s="1"/>
  <c r="AG3443" i="1"/>
  <c r="AG3496" i="1"/>
  <c r="AF3499" i="1"/>
  <c r="AF3506" i="1"/>
  <c r="AJ3558" i="1"/>
  <c r="AG3566" i="1"/>
  <c r="AG3574" i="1"/>
  <c r="AE3599" i="1"/>
  <c r="AJ3623" i="1"/>
  <c r="AJ3625" i="1"/>
  <c r="AG3630" i="1"/>
  <c r="AE3632" i="1"/>
  <c r="AG3634" i="1"/>
  <c r="G3636" i="1"/>
  <c r="AG3644" i="1"/>
  <c r="AE3661" i="1"/>
  <c r="H3671" i="1"/>
  <c r="G3674" i="1"/>
  <c r="AJ3680" i="1"/>
  <c r="AK3680" i="1" s="1"/>
  <c r="H3686" i="1"/>
  <c r="G3696" i="1"/>
  <c r="G3697" i="1"/>
  <c r="AJ3702" i="1"/>
  <c r="AG3708" i="1"/>
  <c r="AG3713" i="1"/>
  <c r="AE3719" i="1"/>
  <c r="AF3731" i="1"/>
  <c r="AF3739" i="1"/>
  <c r="AE3741" i="1"/>
  <c r="AE3754" i="1"/>
  <c r="AF3755" i="1"/>
  <c r="AE3758" i="1"/>
  <c r="AJ3759" i="1"/>
  <c r="AF3761" i="1"/>
  <c r="AG3778" i="1"/>
  <c r="AJ3790" i="1"/>
  <c r="AE3794" i="1"/>
  <c r="G3810" i="1"/>
  <c r="AE3811" i="1"/>
  <c r="H3818" i="1"/>
  <c r="H3821" i="1"/>
  <c r="AJ3822" i="1"/>
  <c r="AJ3825" i="1"/>
  <c r="G3839" i="1"/>
  <c r="AJ3846" i="1"/>
  <c r="AJ3856" i="1"/>
  <c r="AF3861" i="1"/>
  <c r="AF3863" i="1"/>
  <c r="AE3865" i="1"/>
  <c r="AE3877" i="1"/>
  <c r="AE3879" i="1"/>
  <c r="AG3887" i="1"/>
  <c r="AF3887" i="1"/>
  <c r="AG3897" i="1"/>
  <c r="H3897" i="1"/>
  <c r="AJ3911" i="1"/>
  <c r="AF3921" i="1"/>
  <c r="AF3923" i="1"/>
  <c r="AG3948" i="1"/>
  <c r="AF3951" i="1"/>
  <c r="G3953" i="1"/>
  <c r="AG3953" i="1"/>
  <c r="H3953" i="1"/>
  <c r="AE3954" i="1"/>
  <c r="AJ4014" i="1"/>
  <c r="AK4014" i="1" s="1"/>
  <c r="AF4034" i="1"/>
  <c r="H4034" i="1"/>
  <c r="AF3599" i="1"/>
  <c r="AE3636" i="1"/>
  <c r="AJ3661" i="1"/>
  <c r="AJ3713" i="1"/>
  <c r="AK3713" i="1" s="1"/>
  <c r="AG3731" i="1"/>
  <c r="AG3794" i="1"/>
  <c r="AG3861" i="1"/>
  <c r="AJ3877" i="1"/>
  <c r="G3886" i="1"/>
  <c r="AG3886" i="1"/>
  <c r="H3892" i="1"/>
  <c r="G3892" i="1"/>
  <c r="AJ3948" i="1"/>
  <c r="AK3948" i="1" s="1"/>
  <c r="AJ3951" i="1"/>
  <c r="AK3951" i="1" s="1"/>
  <c r="G3964" i="1"/>
  <c r="AG3964" i="1"/>
  <c r="H3988" i="1"/>
  <c r="AG3988" i="1"/>
  <c r="AF4004" i="1"/>
  <c r="AJ4004" i="1"/>
  <c r="AK4004" i="1" s="1"/>
  <c r="G4004" i="1"/>
  <c r="AF4070" i="1"/>
  <c r="AJ4070" i="1"/>
  <c r="H3456" i="1"/>
  <c r="H3468" i="1"/>
  <c r="G3483" i="1"/>
  <c r="G3488" i="1"/>
  <c r="H3489" i="1"/>
  <c r="H3527" i="1"/>
  <c r="H3537" i="1"/>
  <c r="G3542" i="1"/>
  <c r="G3545" i="1"/>
  <c r="H3573" i="1"/>
  <c r="G3590" i="1"/>
  <c r="AG3599" i="1"/>
  <c r="H3605" i="1"/>
  <c r="AE3607" i="1"/>
  <c r="AF3636" i="1"/>
  <c r="G3638" i="1"/>
  <c r="AF3639" i="1"/>
  <c r="G3650" i="1"/>
  <c r="G3654" i="1"/>
  <c r="AF3669" i="1"/>
  <c r="AE3679" i="1"/>
  <c r="AE3683" i="1"/>
  <c r="G3685" i="1"/>
  <c r="AG3689" i="1"/>
  <c r="AE3694" i="1"/>
  <c r="AF3696" i="1"/>
  <c r="AJ3697" i="1"/>
  <c r="AE3716" i="1"/>
  <c r="AE3730" i="1"/>
  <c r="G3763" i="1"/>
  <c r="H3886" i="1"/>
  <c r="AG3915" i="1"/>
  <c r="AF3915" i="1"/>
  <c r="G3916" i="1"/>
  <c r="H3918" i="1"/>
  <c r="AG3918" i="1"/>
  <c r="G3940" i="1"/>
  <c r="AG3940" i="1"/>
  <c r="H3940" i="1"/>
  <c r="G3945" i="1"/>
  <c r="AE3945" i="1"/>
  <c r="AJ3960" i="1"/>
  <c r="AK3960" i="1" s="1"/>
  <c r="AE3960" i="1"/>
  <c r="H3966" i="1"/>
  <c r="AG3966" i="1"/>
  <c r="G3980" i="1"/>
  <c r="AG3980" i="1"/>
  <c r="H3982" i="1"/>
  <c r="G3982" i="1"/>
  <c r="AG3982" i="1"/>
  <c r="AE4016" i="1"/>
  <c r="AG4016" i="1"/>
  <c r="AE4024" i="1"/>
  <c r="AG4024" i="1"/>
  <c r="AE4031" i="1"/>
  <c r="AG4031" i="1"/>
  <c r="H4031" i="1"/>
  <c r="G4031" i="1"/>
  <c r="AJ3599" i="1"/>
  <c r="AK3599" i="1" s="1"/>
  <c r="AG3636" i="1"/>
  <c r="G3789" i="1"/>
  <c r="AF3791" i="1"/>
  <c r="H3793" i="1"/>
  <c r="AJ3885" i="1"/>
  <c r="AE3885" i="1"/>
  <c r="G3924" i="1"/>
  <c r="H3924" i="1"/>
  <c r="G3960" i="1"/>
  <c r="H3980" i="1"/>
  <c r="AE3982" i="1"/>
  <c r="H3990" i="1"/>
  <c r="G3990" i="1"/>
  <c r="AG3990" i="1"/>
  <c r="AF3990" i="1"/>
  <c r="AG4018" i="1"/>
  <c r="H4018" i="1"/>
  <c r="G4018" i="1"/>
  <c r="H4123" i="1"/>
  <c r="AJ4123" i="1"/>
  <c r="AK4123" i="1" s="1"/>
  <c r="AG4123" i="1"/>
  <c r="AE4123" i="1"/>
  <c r="G4123" i="1"/>
  <c r="H4143" i="1"/>
  <c r="AJ4143" i="1"/>
  <c r="AK4143" i="1" s="1"/>
  <c r="AF4143" i="1"/>
  <c r="AE4143" i="1"/>
  <c r="G4143" i="1"/>
  <c r="AF4303" i="1"/>
  <c r="G4303" i="1"/>
  <c r="AG4372" i="1"/>
  <c r="G4372" i="1"/>
  <c r="AG4378" i="1"/>
  <c r="AF4378" i="1"/>
  <c r="H4395" i="1"/>
  <c r="G4395" i="1"/>
  <c r="AG4439" i="1"/>
  <c r="G4439" i="1"/>
  <c r="AE4446" i="1"/>
  <c r="H4446" i="1"/>
  <c r="G4446" i="1"/>
  <c r="AE4467" i="1"/>
  <c r="AG4467" i="1"/>
  <c r="AF4467" i="1"/>
  <c r="AG4484" i="1"/>
  <c r="H4484" i="1"/>
  <c r="H4503" i="1"/>
  <c r="AJ4503" i="1"/>
  <c r="AK4503" i="1" s="1"/>
  <c r="AG4518" i="1"/>
  <c r="AE4518" i="1"/>
  <c r="G4518" i="1"/>
  <c r="AF4518" i="1"/>
  <c r="AF4540" i="1"/>
  <c r="AJ4540" i="1"/>
  <c r="AK4540" i="1" s="1"/>
  <c r="AE4540" i="1"/>
  <c r="AG4576" i="1"/>
  <c r="H4576" i="1"/>
  <c r="AJ4576" i="1"/>
  <c r="AK4576" i="1" s="1"/>
  <c r="AG4580" i="1"/>
  <c r="AF4580" i="1"/>
  <c r="G4580" i="1"/>
  <c r="AJ3993" i="1"/>
  <c r="AK3993" i="1" s="1"/>
  <c r="AG4001" i="1"/>
  <c r="AG4033" i="1"/>
  <c r="AE4039" i="1"/>
  <c r="AG4105" i="1"/>
  <c r="AG4113" i="1"/>
  <c r="AG4121" i="1"/>
  <c r="AE4141" i="1"/>
  <c r="H4148" i="1"/>
  <c r="AG4160" i="1"/>
  <c r="AG4166" i="1"/>
  <c r="AG4198" i="1"/>
  <c r="G4207" i="1"/>
  <c r="AF4208" i="1"/>
  <c r="AE4217" i="1"/>
  <c r="G4221" i="1"/>
  <c r="AG4238" i="1"/>
  <c r="AJ4244" i="1"/>
  <c r="AK4244" i="1" s="1"/>
  <c r="AE4251" i="1"/>
  <c r="AF4255" i="1"/>
  <c r="G4255" i="1"/>
  <c r="AE4256" i="1"/>
  <c r="AF4257" i="1"/>
  <c r="H4288" i="1"/>
  <c r="AG4288" i="1"/>
  <c r="AF4291" i="1"/>
  <c r="H4291" i="1"/>
  <c r="AF4293" i="1"/>
  <c r="AG4293" i="1"/>
  <c r="AE4297" i="1"/>
  <c r="H4303" i="1"/>
  <c r="H4305" i="1"/>
  <c r="AF4317" i="1"/>
  <c r="H4317" i="1"/>
  <c r="AG4321" i="1"/>
  <c r="H4332" i="1"/>
  <c r="AJ4332" i="1"/>
  <c r="AK4332" i="1" s="1"/>
  <c r="H4342" i="1"/>
  <c r="G4342" i="1"/>
  <c r="AF4372" i="1"/>
  <c r="AE4378" i="1"/>
  <c r="AJ4395" i="1"/>
  <c r="AK4395" i="1" s="1"/>
  <c r="AG4426" i="1"/>
  <c r="AJ4426" i="1"/>
  <c r="AK4426" i="1" s="1"/>
  <c r="G4426" i="1"/>
  <c r="AF4446" i="1"/>
  <c r="AG4456" i="1"/>
  <c r="AF4456" i="1"/>
  <c r="G4456" i="1"/>
  <c r="AE4462" i="1"/>
  <c r="AF4462" i="1"/>
  <c r="G4462" i="1"/>
  <c r="AJ4518" i="1"/>
  <c r="AK4518" i="1" s="1"/>
  <c r="AJ4580" i="1"/>
  <c r="AK4580" i="1" s="1"/>
  <c r="AE4000" i="1"/>
  <c r="AJ4001" i="1"/>
  <c r="AK4001" i="1" s="1"/>
  <c r="AJ4003" i="1"/>
  <c r="AK4003" i="1" s="1"/>
  <c r="AJ4033" i="1"/>
  <c r="AK4033" i="1" s="1"/>
  <c r="AF4039" i="1"/>
  <c r="H4207" i="1"/>
  <c r="AJ4208" i="1"/>
  <c r="AK4208" i="1" s="1"/>
  <c r="AF4221" i="1"/>
  <c r="AF4251" i="1"/>
  <c r="AF4256" i="1"/>
  <c r="AG4303" i="1"/>
  <c r="AG4305" i="1"/>
  <c r="AF4319" i="1"/>
  <c r="AG4319" i="1"/>
  <c r="AG4340" i="1"/>
  <c r="G4340" i="1"/>
  <c r="G4361" i="1"/>
  <c r="AG4361" i="1"/>
  <c r="AG4394" i="1"/>
  <c r="AE4394" i="1"/>
  <c r="H4394" i="1"/>
  <c r="H4408" i="1"/>
  <c r="AG4408" i="1"/>
  <c r="AJ4414" i="1"/>
  <c r="AK4414" i="1" s="1"/>
  <c r="AG4414" i="1"/>
  <c r="G4541" i="1"/>
  <c r="AG4541" i="1"/>
  <c r="H4541" i="1"/>
  <c r="AE4548" i="1"/>
  <c r="AF4548" i="1"/>
  <c r="AG4207" i="1"/>
  <c r="AJ4256" i="1"/>
  <c r="AK4256" i="1" s="1"/>
  <c r="G4308" i="1"/>
  <c r="H4308" i="1"/>
  <c r="H4338" i="1"/>
  <c r="AE4338" i="1"/>
  <c r="H4382" i="1"/>
  <c r="AF4382" i="1"/>
  <c r="G4389" i="1"/>
  <c r="AJ4389" i="1"/>
  <c r="AK4389" i="1" s="1"/>
  <c r="AE4389" i="1"/>
  <c r="AE4444" i="1"/>
  <c r="AG4444" i="1"/>
  <c r="H4444" i="1"/>
  <c r="G4444" i="1"/>
  <c r="AE4447" i="1"/>
  <c r="G4447" i="1"/>
  <c r="AF4504" i="1"/>
  <c r="AG4504" i="1"/>
  <c r="G4504" i="1"/>
  <c r="AF4526" i="1"/>
  <c r="AG4526" i="1"/>
  <c r="H4526" i="1"/>
  <c r="AE4602" i="1"/>
  <c r="AF4602" i="1"/>
  <c r="AJ4625" i="1"/>
  <c r="AK4625" i="1" s="1"/>
  <c r="H4625" i="1"/>
  <c r="G4625" i="1"/>
  <c r="AJ4007" i="1"/>
  <c r="AK4007" i="1" s="1"/>
  <c r="AF4017" i="1"/>
  <c r="AJ4039" i="1"/>
  <c r="AK4039" i="1" s="1"/>
  <c r="AG4051" i="1"/>
  <c r="AJ4055" i="1"/>
  <c r="AG4079" i="1"/>
  <c r="AF4083" i="1"/>
  <c r="AJ4090" i="1"/>
  <c r="AE4103" i="1"/>
  <c r="AE4127" i="1"/>
  <c r="AF4131" i="1"/>
  <c r="AE4135" i="1"/>
  <c r="AF4147" i="1"/>
  <c r="AE4168" i="1"/>
  <c r="G4175" i="1"/>
  <c r="H4176" i="1"/>
  <c r="AE4192" i="1"/>
  <c r="AE4200" i="1"/>
  <c r="AG4204" i="1"/>
  <c r="AE4206" i="1"/>
  <c r="AE4223" i="1"/>
  <c r="AF4225" i="1"/>
  <c r="AJ4230" i="1"/>
  <c r="AK4230" i="1" s="1"/>
  <c r="AF4240" i="1"/>
  <c r="H4242" i="1"/>
  <c r="AJ4251" i="1"/>
  <c r="AK4251" i="1" s="1"/>
  <c r="AJ4264" i="1"/>
  <c r="AK4264" i="1" s="1"/>
  <c r="AE4308" i="1"/>
  <c r="AF4310" i="1"/>
  <c r="H4310" i="1"/>
  <c r="H4313" i="1"/>
  <c r="H4319" i="1"/>
  <c r="H4326" i="1"/>
  <c r="AF4326" i="1"/>
  <c r="AE4331" i="1"/>
  <c r="G4338" i="1"/>
  <c r="G4382" i="1"/>
  <c r="H4389" i="1"/>
  <c r="G4391" i="1"/>
  <c r="AJ4391" i="1"/>
  <c r="AK4391" i="1" s="1"/>
  <c r="AE4391" i="1"/>
  <c r="AF4394" i="1"/>
  <c r="AF4444" i="1"/>
  <c r="AF4447" i="1"/>
  <c r="AG4451" i="1"/>
  <c r="AF4451" i="1"/>
  <c r="AE4460" i="1"/>
  <c r="AG4460" i="1"/>
  <c r="AF4460" i="1"/>
  <c r="G4460" i="1"/>
  <c r="AJ4542" i="1"/>
  <c r="AK4542" i="1" s="1"/>
  <c r="AE4542" i="1"/>
  <c r="H4542" i="1"/>
  <c r="H4175" i="1"/>
  <c r="AJ4240" i="1"/>
  <c r="AK4240" i="1" s="1"/>
  <c r="AF4292" i="1"/>
  <c r="G4292" i="1"/>
  <c r="AF4318" i="1"/>
  <c r="AE4318" i="1"/>
  <c r="G4333" i="1"/>
  <c r="AF4333" i="1"/>
  <c r="AE4425" i="1"/>
  <c r="AG4425" i="1"/>
  <c r="AF4425" i="1"/>
  <c r="AE4433" i="1"/>
  <c r="AJ4433" i="1"/>
  <c r="AK4433" i="1" s="1"/>
  <c r="G4433" i="1"/>
  <c r="AF4527" i="1"/>
  <c r="AJ4527" i="1"/>
  <c r="AK4527" i="1" s="1"/>
  <c r="AE4527" i="1"/>
  <c r="G4549" i="1"/>
  <c r="AE4549" i="1"/>
  <c r="H4549" i="1"/>
  <c r="AG4549" i="1"/>
  <c r="AJ4581" i="1"/>
  <c r="AK4581" i="1" s="1"/>
  <c r="AG4581" i="1"/>
  <c r="AE4581" i="1"/>
  <c r="H4581" i="1"/>
  <c r="G4581" i="1"/>
  <c r="H4589" i="1"/>
  <c r="AF4589" i="1"/>
  <c r="AJ4611" i="1"/>
  <c r="AK4611" i="1" s="1"/>
  <c r="H4611" i="1"/>
  <c r="G4611" i="1"/>
  <c r="AG4611" i="1"/>
  <c r="G4078" i="1"/>
  <c r="H4082" i="1"/>
  <c r="AE4111" i="1"/>
  <c r="AE4117" i="1"/>
  <c r="H4130" i="1"/>
  <c r="AF4175" i="1"/>
  <c r="AF4176" i="1"/>
  <c r="AG4184" i="1"/>
  <c r="AJ4192" i="1"/>
  <c r="AK4192" i="1" s="1"/>
  <c r="AE4194" i="1"/>
  <c r="H4196" i="1"/>
  <c r="AE4222" i="1"/>
  <c r="H4239" i="1"/>
  <c r="AG4258" i="1"/>
  <c r="G4263" i="1"/>
  <c r="AE4292" i="1"/>
  <c r="AE4306" i="1"/>
  <c r="G4318" i="1"/>
  <c r="AF4328" i="1"/>
  <c r="AG4331" i="1"/>
  <c r="H4333" i="1"/>
  <c r="AG4338" i="1"/>
  <c r="AF4347" i="1"/>
  <c r="AG4347" i="1"/>
  <c r="H4366" i="1"/>
  <c r="AF4366" i="1"/>
  <c r="G4380" i="1"/>
  <c r="AF4380" i="1"/>
  <c r="AG4389" i="1"/>
  <c r="H4402" i="1"/>
  <c r="AG4402" i="1"/>
  <c r="G4425" i="1"/>
  <c r="H4433" i="1"/>
  <c r="AF4493" i="1"/>
  <c r="AJ4493" i="1"/>
  <c r="AK4493" i="1" s="1"/>
  <c r="AE4493" i="1"/>
  <c r="AJ3973" i="1"/>
  <c r="AK3973" i="1" s="1"/>
  <c r="AE3993" i="1"/>
  <c r="AE3996" i="1"/>
  <c r="H4001" i="1"/>
  <c r="G4033" i="1"/>
  <c r="AE4078" i="1"/>
  <c r="AJ4082" i="1"/>
  <c r="AF4091" i="1"/>
  <c r="AF4102" i="1"/>
  <c r="H4105" i="1"/>
  <c r="H4113" i="1"/>
  <c r="AG4117" i="1"/>
  <c r="H4121" i="1"/>
  <c r="H4126" i="1"/>
  <c r="AF4129" i="1"/>
  <c r="AJ4130" i="1"/>
  <c r="AK4130" i="1" s="1"/>
  <c r="G4142" i="1"/>
  <c r="H4156" i="1"/>
  <c r="G4166" i="1"/>
  <c r="AG4167" i="1"/>
  <c r="AF4174" i="1"/>
  <c r="AG4175" i="1"/>
  <c r="AJ4176" i="1"/>
  <c r="AK4176" i="1" s="1"/>
  <c r="H4188" i="1"/>
  <c r="AE4190" i="1"/>
  <c r="AJ4191" i="1"/>
  <c r="AK4191" i="1" s="1"/>
  <c r="AG4196" i="1"/>
  <c r="G4198" i="1"/>
  <c r="AG4199" i="1"/>
  <c r="G4208" i="1"/>
  <c r="AF4222" i="1"/>
  <c r="AF4227" i="1"/>
  <c r="AG4229" i="1"/>
  <c r="AF4236" i="1"/>
  <c r="AG4239" i="1"/>
  <c r="AJ4263" i="1"/>
  <c r="AK4263" i="1" s="1"/>
  <c r="AE4285" i="1"/>
  <c r="AG4292" i="1"/>
  <c r="AG4306" i="1"/>
  <c r="AG4310" i="1"/>
  <c r="AE4314" i="1"/>
  <c r="AG4314" i="1"/>
  <c r="AG4318" i="1"/>
  <c r="AG4333" i="1"/>
  <c r="AE4369" i="1"/>
  <c r="AG4369" i="1"/>
  <c r="AG4433" i="1"/>
  <c r="AE4528" i="1"/>
  <c r="AG4528" i="1"/>
  <c r="H4528" i="1"/>
  <c r="AG4592" i="1"/>
  <c r="H4592" i="1"/>
  <c r="AJ4592" i="1"/>
  <c r="AK4592" i="1" s="1"/>
  <c r="AE4607" i="1"/>
  <c r="AG4607" i="1"/>
  <c r="AF4607" i="1"/>
  <c r="AJ4397" i="1"/>
  <c r="AK4397" i="1" s="1"/>
  <c r="H4401" i="1"/>
  <c r="AE4405" i="1"/>
  <c r="AF4412" i="1"/>
  <c r="AG4443" i="1"/>
  <c r="G4476" i="1"/>
  <c r="G4478" i="1"/>
  <c r="G4488" i="1"/>
  <c r="AJ4513" i="1"/>
  <c r="AK4513" i="1" s="1"/>
  <c r="AJ4514" i="1"/>
  <c r="AK4514" i="1" s="1"/>
  <c r="H4523" i="1"/>
  <c r="AE4529" i="1"/>
  <c r="G4531" i="1"/>
  <c r="AF4532" i="1"/>
  <c r="G4534" i="1"/>
  <c r="AJ4535" i="1"/>
  <c r="AK4535" i="1" s="1"/>
  <c r="G4537" i="1"/>
  <c r="G4539" i="1"/>
  <c r="AE4546" i="1"/>
  <c r="H4561" i="1"/>
  <c r="G4565" i="1"/>
  <c r="AJ4568" i="1"/>
  <c r="AK4568" i="1" s="1"/>
  <c r="AF4597" i="1"/>
  <c r="AG4599" i="1"/>
  <c r="H4604" i="1"/>
  <c r="AE4613" i="1"/>
  <c r="G4633" i="1"/>
  <c r="AF4635" i="1"/>
  <c r="G4641" i="1"/>
  <c r="AF4675" i="1"/>
  <c r="AE4686" i="1"/>
  <c r="AF4686" i="1"/>
  <c r="H4688" i="1"/>
  <c r="H4711" i="1"/>
  <c r="AJ4711" i="1"/>
  <c r="AK4711" i="1" s="1"/>
  <c r="G4712" i="1"/>
  <c r="G4716" i="1"/>
  <c r="AJ4718" i="1"/>
  <c r="AK4718" i="1" s="1"/>
  <c r="G4718" i="1"/>
  <c r="AG4838" i="1"/>
  <c r="AJ4838" i="1"/>
  <c r="AK4838" i="1" s="1"/>
  <c r="AE4838" i="1"/>
  <c r="H4838" i="1"/>
  <c r="G4838" i="1"/>
  <c r="AE4674" i="1"/>
  <c r="H4674" i="1"/>
  <c r="AG4696" i="1"/>
  <c r="AJ4696" i="1"/>
  <c r="H4703" i="1"/>
  <c r="AG4703" i="1"/>
  <c r="AF4703" i="1"/>
  <c r="AG4726" i="1"/>
  <c r="AJ4726" i="1"/>
  <c r="AK4726" i="1" s="1"/>
  <c r="AE4732" i="1"/>
  <c r="AJ4732" i="1"/>
  <c r="AK4732" i="1" s="1"/>
  <c r="AF4732" i="1"/>
  <c r="AG4915" i="1"/>
  <c r="AF4915" i="1"/>
  <c r="AF4476" i="1"/>
  <c r="AF4478" i="1"/>
  <c r="AG4488" i="1"/>
  <c r="AF4531" i="1"/>
  <c r="AF4539" i="1"/>
  <c r="AE4565" i="1"/>
  <c r="G4666" i="1"/>
  <c r="G4674" i="1"/>
  <c r="AF4688" i="1"/>
  <c r="G4696" i="1"/>
  <c r="AE4703" i="1"/>
  <c r="G4707" i="1"/>
  <c r="AE4712" i="1"/>
  <c r="AF4726" i="1"/>
  <c r="G4732" i="1"/>
  <c r="G4810" i="1"/>
  <c r="AG4810" i="1"/>
  <c r="AF4810" i="1"/>
  <c r="AE4810" i="1"/>
  <c r="H4810" i="1"/>
  <c r="AG4881" i="1"/>
  <c r="G4881" i="1"/>
  <c r="AE4298" i="1"/>
  <c r="AG4476" i="1"/>
  <c r="AJ4488" i="1"/>
  <c r="AK4488" i="1" s="1"/>
  <c r="AG4498" i="1"/>
  <c r="H4500" i="1"/>
  <c r="AF4507" i="1"/>
  <c r="G4514" i="1"/>
  <c r="H4522" i="1"/>
  <c r="AJ4524" i="1"/>
  <c r="AK4524" i="1" s="1"/>
  <c r="AG4531" i="1"/>
  <c r="G4533" i="1"/>
  <c r="AE4536" i="1"/>
  <c r="AJ4539" i="1"/>
  <c r="AK4539" i="1" s="1"/>
  <c r="G4543" i="1"/>
  <c r="AF4564" i="1"/>
  <c r="AF4565" i="1"/>
  <c r="AJ4630" i="1"/>
  <c r="AK4630" i="1" s="1"/>
  <c r="AE4630" i="1"/>
  <c r="AE4643" i="1"/>
  <c r="G4651" i="1"/>
  <c r="G4652" i="1"/>
  <c r="G4665" i="1"/>
  <c r="H4666" i="1"/>
  <c r="AF4674" i="1"/>
  <c r="G4682" i="1"/>
  <c r="AG4688" i="1"/>
  <c r="H4696" i="1"/>
  <c r="H4707" i="1"/>
  <c r="AF4723" i="1"/>
  <c r="AF4725" i="1"/>
  <c r="AE4725" i="1"/>
  <c r="AJ4725" i="1"/>
  <c r="AK4725" i="1" s="1"/>
  <c r="H4732" i="1"/>
  <c r="AG4786" i="1"/>
  <c r="AE4786" i="1"/>
  <c r="AF4870" i="1"/>
  <c r="AE4870" i="1"/>
  <c r="H4870" i="1"/>
  <c r="G4870" i="1"/>
  <c r="AJ4997" i="1"/>
  <c r="AK4997" i="1" s="1"/>
  <c r="AE4997" i="1"/>
  <c r="H4997" i="1"/>
  <c r="AF4997" i="1"/>
  <c r="G4997" i="1"/>
  <c r="H5058" i="1"/>
  <c r="AJ5058" i="1"/>
  <c r="AK5058" i="1" s="1"/>
  <c r="AG4500" i="1"/>
  <c r="H4514" i="1"/>
  <c r="AF4522" i="1"/>
  <c r="AJ4531" i="1"/>
  <c r="AK4531" i="1" s="1"/>
  <c r="H4533" i="1"/>
  <c r="AF4536" i="1"/>
  <c r="AG4543" i="1"/>
  <c r="AG4564" i="1"/>
  <c r="AJ4565" i="1"/>
  <c r="AK4565" i="1" s="1"/>
  <c r="H4594" i="1"/>
  <c r="AE4594" i="1"/>
  <c r="H4621" i="1"/>
  <c r="G4630" i="1"/>
  <c r="AE4632" i="1"/>
  <c r="AG4632" i="1"/>
  <c r="H4651" i="1"/>
  <c r="G4658" i="1"/>
  <c r="H4665" i="1"/>
  <c r="AJ4668" i="1"/>
  <c r="AK4668" i="1" s="1"/>
  <c r="H4682" i="1"/>
  <c r="AJ4688" i="1"/>
  <c r="AE4696" i="1"/>
  <c r="AJ4710" i="1"/>
  <c r="AK4710" i="1" s="1"/>
  <c r="G4710" i="1"/>
  <c r="AF4745" i="1"/>
  <c r="H4745" i="1"/>
  <c r="G4745" i="1"/>
  <c r="AJ4767" i="1"/>
  <c r="AK4767" i="1" s="1"/>
  <c r="AE4767" i="1"/>
  <c r="G4767" i="1"/>
  <c r="AG4778" i="1"/>
  <c r="H4778" i="1"/>
  <c r="AF4786" i="1"/>
  <c r="AG4806" i="1"/>
  <c r="H4806" i="1"/>
  <c r="AG4822" i="1"/>
  <c r="AJ4822" i="1"/>
  <c r="AK4822" i="1" s="1"/>
  <c r="AF4822" i="1"/>
  <c r="H4822" i="1"/>
  <c r="G4822" i="1"/>
  <c r="AE4829" i="1"/>
  <c r="AG4829" i="1"/>
  <c r="AF4829" i="1"/>
  <c r="AJ4957" i="1"/>
  <c r="AK4957" i="1" s="1"/>
  <c r="AG4957" i="1"/>
  <c r="AF4957" i="1"/>
  <c r="AE4957" i="1"/>
  <c r="H4957" i="1"/>
  <c r="G4957" i="1"/>
  <c r="AE4993" i="1"/>
  <c r="H4993" i="1"/>
  <c r="AJ4660" i="1"/>
  <c r="AK4660" i="1" s="1"/>
  <c r="G4660" i="1"/>
  <c r="AF4665" i="1"/>
  <c r="G4695" i="1"/>
  <c r="AE4695" i="1"/>
  <c r="AF4696" i="1"/>
  <c r="AJ4704" i="1"/>
  <c r="AK4704" i="1" s="1"/>
  <c r="AE4704" i="1"/>
  <c r="G4706" i="1"/>
  <c r="AF4706" i="1"/>
  <c r="AE4706" i="1"/>
  <c r="AJ4731" i="1"/>
  <c r="AK4731" i="1" s="1"/>
  <c r="AG4731" i="1"/>
  <c r="AF4731" i="1"/>
  <c r="AG4798" i="1"/>
  <c r="AE4798" i="1"/>
  <c r="H4798" i="1"/>
  <c r="G4798" i="1"/>
  <c r="AG4837" i="1"/>
  <c r="AJ4837" i="1"/>
  <c r="AK4837" i="1" s="1"/>
  <c r="AF4837" i="1"/>
  <c r="AE4837" i="1"/>
  <c r="H4837" i="1"/>
  <c r="G4837" i="1"/>
  <c r="AE4354" i="1"/>
  <c r="AG4406" i="1"/>
  <c r="AE4413" i="1"/>
  <c r="AF4463" i="1"/>
  <c r="AG4479" i="1"/>
  <c r="AJ4516" i="1"/>
  <c r="AK4516" i="1" s="1"/>
  <c r="AF4535" i="1"/>
  <c r="AG4621" i="1"/>
  <c r="AE4629" i="1"/>
  <c r="AF4629" i="1"/>
  <c r="AG4630" i="1"/>
  <c r="AG4651" i="1"/>
  <c r="H4660" i="1"/>
  <c r="AG4665" i="1"/>
  <c r="H4695" i="1"/>
  <c r="G4704" i="1"/>
  <c r="H4706" i="1"/>
  <c r="AG4725" i="1"/>
  <c r="G4729" i="1"/>
  <c r="AE4731" i="1"/>
  <c r="AF4735" i="1"/>
  <c r="AJ5032" i="1"/>
  <c r="AK5032" i="1" s="1"/>
  <c r="AG5032" i="1"/>
  <c r="AJ4646" i="1"/>
  <c r="AK4646" i="1" s="1"/>
  <c r="AE4646" i="1"/>
  <c r="H4766" i="1"/>
  <c r="G4766" i="1"/>
  <c r="AF4766" i="1"/>
  <c r="AF4785" i="1"/>
  <c r="AJ4785" i="1"/>
  <c r="AK4785" i="1" s="1"/>
  <c r="AG4785" i="1"/>
  <c r="AE4785" i="1"/>
  <c r="G4785" i="1"/>
  <c r="G4791" i="1"/>
  <c r="AJ4791" i="1"/>
  <c r="AK4791" i="1" s="1"/>
  <c r="AG4871" i="1"/>
  <c r="AE4871" i="1"/>
  <c r="AG4933" i="1"/>
  <c r="H4933" i="1"/>
  <c r="AJ4933" i="1"/>
  <c r="AK4933" i="1" s="1"/>
  <c r="AJ4987" i="1"/>
  <c r="AK4987" i="1" s="1"/>
  <c r="G4987" i="1"/>
  <c r="AG4987" i="1"/>
  <c r="AF4987" i="1"/>
  <c r="AE4987" i="1"/>
  <c r="H4987" i="1"/>
  <c r="H5026" i="1"/>
  <c r="AG5026" i="1"/>
  <c r="AG4730" i="1"/>
  <c r="H4755" i="1"/>
  <c r="AE4781" i="1"/>
  <c r="AE4789" i="1"/>
  <c r="AF4790" i="1"/>
  <c r="AJ4793" i="1"/>
  <c r="AK4793" i="1" s="1"/>
  <c r="AE4801" i="1"/>
  <c r="AF4802" i="1"/>
  <c r="AE4815" i="1"/>
  <c r="G4817" i="1"/>
  <c r="AF4818" i="1"/>
  <c r="AF4830" i="1"/>
  <c r="AE4833" i="1"/>
  <c r="AG4842" i="1"/>
  <c r="AJ4845" i="1"/>
  <c r="AK4845" i="1" s="1"/>
  <c r="AJ4849" i="1"/>
  <c r="AK4849" i="1" s="1"/>
  <c r="G4869" i="1"/>
  <c r="AE4872" i="1"/>
  <c r="G4876" i="1"/>
  <c r="AF4885" i="1"/>
  <c r="AG4893" i="1"/>
  <c r="AG4897" i="1"/>
  <c r="AF4900" i="1"/>
  <c r="AF4901" i="1"/>
  <c r="AE4909" i="1"/>
  <c r="AE4917" i="1"/>
  <c r="AF4920" i="1"/>
  <c r="AE4921" i="1"/>
  <c r="AJ4927" i="1"/>
  <c r="AK4927" i="1" s="1"/>
  <c r="AJ4934" i="1"/>
  <c r="AK4934" i="1" s="1"/>
  <c r="G4936" i="1"/>
  <c r="H4936" i="1"/>
  <c r="AJ4940" i="1"/>
  <c r="AK4940" i="1" s="1"/>
  <c r="AJ4941" i="1"/>
  <c r="AK4941" i="1" s="1"/>
  <c r="G4955" i="1"/>
  <c r="H4968" i="1"/>
  <c r="AG4978" i="1"/>
  <c r="AF4978" i="1"/>
  <c r="H5028" i="1"/>
  <c r="G5028" i="1"/>
  <c r="AJ5067" i="1"/>
  <c r="AK5067" i="1" s="1"/>
  <c r="AG5067" i="1"/>
  <c r="H5154" i="1"/>
  <c r="AJ5154" i="1"/>
  <c r="AK5154" i="1" s="1"/>
  <c r="AG4817" i="1"/>
  <c r="AE4869" i="1"/>
  <c r="AJ4901" i="1"/>
  <c r="AK4901" i="1" s="1"/>
  <c r="AG4917" i="1"/>
  <c r="AJ4920" i="1"/>
  <c r="AK4920" i="1" s="1"/>
  <c r="AF4948" i="1"/>
  <c r="G4948" i="1"/>
  <c r="G4960" i="1"/>
  <c r="AJ4960" i="1"/>
  <c r="AK4960" i="1" s="1"/>
  <c r="AJ4968" i="1"/>
  <c r="AK4968" i="1" s="1"/>
  <c r="AE4973" i="1"/>
  <c r="H4973" i="1"/>
  <c r="AJ4980" i="1"/>
  <c r="AK4980" i="1" s="1"/>
  <c r="H4980" i="1"/>
  <c r="AJ5021" i="1"/>
  <c r="AK5021" i="1" s="1"/>
  <c r="AF5021" i="1"/>
  <c r="H5021" i="1"/>
  <c r="G5021" i="1"/>
  <c r="H5114" i="1"/>
  <c r="AJ5114" i="1"/>
  <c r="AK5114" i="1" s="1"/>
  <c r="AG4841" i="1"/>
  <c r="G4855" i="1"/>
  <c r="AF4869" i="1"/>
  <c r="AG4942" i="1"/>
  <c r="AE4942" i="1"/>
  <c r="G4973" i="1"/>
  <c r="G4980" i="1"/>
  <c r="AJ5051" i="1"/>
  <c r="AK5051" i="1" s="1"/>
  <c r="G5051" i="1"/>
  <c r="H5053" i="1"/>
  <c r="G5053" i="1"/>
  <c r="AG5053" i="1"/>
  <c r="AF5053" i="1"/>
  <c r="AG5070" i="1"/>
  <c r="AF5070" i="1"/>
  <c r="H5070" i="1"/>
  <c r="AJ5075" i="1"/>
  <c r="AK5075" i="1" s="1"/>
  <c r="AG5075" i="1"/>
  <c r="AF5075" i="1"/>
  <c r="H5075" i="1"/>
  <c r="H5123" i="1"/>
  <c r="AG5123" i="1"/>
  <c r="AF5123" i="1"/>
  <c r="AE5123" i="1"/>
  <c r="AE5127" i="1"/>
  <c r="AJ5127" i="1"/>
  <c r="AK5127" i="1" s="1"/>
  <c r="AG5127" i="1"/>
  <c r="AF5127" i="1"/>
  <c r="G5127" i="1"/>
  <c r="AG5217" i="1"/>
  <c r="G5217" i="1"/>
  <c r="G4809" i="1"/>
  <c r="AJ4841" i="1"/>
  <c r="AK4841" i="1" s="1"/>
  <c r="AE4855" i="1"/>
  <c r="AG4869" i="1"/>
  <c r="H4994" i="1"/>
  <c r="AJ4994" i="1"/>
  <c r="AK4994" i="1" s="1"/>
  <c r="AJ5002" i="1"/>
  <c r="AK5002" i="1" s="1"/>
  <c r="H5002" i="1"/>
  <c r="AG5038" i="1"/>
  <c r="AF5038" i="1"/>
  <c r="AE5038" i="1"/>
  <c r="G5038" i="1"/>
  <c r="AG5042" i="1"/>
  <c r="H5042" i="1"/>
  <c r="H5068" i="1"/>
  <c r="AF5068" i="1"/>
  <c r="G4790" i="1"/>
  <c r="G4793" i="1"/>
  <c r="AE4797" i="1"/>
  <c r="AE4803" i="1"/>
  <c r="AE4809" i="1"/>
  <c r="AE4819" i="1"/>
  <c r="H4821" i="1"/>
  <c r="AJ4824" i="1"/>
  <c r="AK4824" i="1" s="1"/>
  <c r="H4826" i="1"/>
  <c r="G4831" i="1"/>
  <c r="AE4834" i="1"/>
  <c r="H4845" i="1"/>
  <c r="AE4857" i="1"/>
  <c r="AJ4865" i="1"/>
  <c r="AK4865" i="1" s="1"/>
  <c r="H4873" i="1"/>
  <c r="G4886" i="1"/>
  <c r="AF4994" i="1"/>
  <c r="AJ5011" i="1"/>
  <c r="AK5011" i="1" s="1"/>
  <c r="AG5011" i="1"/>
  <c r="AE5011" i="1"/>
  <c r="H5011" i="1"/>
  <c r="AJ5027" i="1"/>
  <c r="AK5027" i="1" s="1"/>
  <c r="AG5027" i="1"/>
  <c r="G5031" i="1"/>
  <c r="AJ5031" i="1"/>
  <c r="AK5031" i="1" s="1"/>
  <c r="H5038" i="1"/>
  <c r="AJ5042" i="1"/>
  <c r="AK5042" i="1" s="1"/>
  <c r="AG5049" i="1"/>
  <c r="G5049" i="1"/>
  <c r="AJ5059" i="1"/>
  <c r="AK5059" i="1" s="1"/>
  <c r="AF5059" i="1"/>
  <c r="H5059" i="1"/>
  <c r="AF5100" i="1"/>
  <c r="AG5100" i="1"/>
  <c r="AE5100" i="1"/>
  <c r="H5100" i="1"/>
  <c r="G5100" i="1"/>
  <c r="H5163" i="1"/>
  <c r="AG5163" i="1"/>
  <c r="AE5163" i="1"/>
  <c r="H5202" i="1"/>
  <c r="AJ5202" i="1"/>
  <c r="AK5202" i="1" s="1"/>
  <c r="AG5202" i="1"/>
  <c r="AE5202" i="1"/>
  <c r="G4715" i="1"/>
  <c r="AE4722" i="1"/>
  <c r="AE4728" i="1"/>
  <c r="H4730" i="1"/>
  <c r="H4734" i="1"/>
  <c r="AG4738" i="1"/>
  <c r="G4771" i="1"/>
  <c r="AE4773" i="1"/>
  <c r="H4777" i="1"/>
  <c r="G4781" i="1"/>
  <c r="H4790" i="1"/>
  <c r="H4793" i="1"/>
  <c r="AF4797" i="1"/>
  <c r="H4802" i="1"/>
  <c r="AG4809" i="1"/>
  <c r="H4818" i="1"/>
  <c r="AJ4821" i="1"/>
  <c r="AK4821" i="1" s="1"/>
  <c r="AE4845" i="1"/>
  <c r="AJ4850" i="1"/>
  <c r="AK4850" i="1" s="1"/>
  <c r="G4897" i="1"/>
  <c r="G4917" i="1"/>
  <c r="H4920" i="1"/>
  <c r="AE4941" i="1"/>
  <c r="AJ4973" i="1"/>
  <c r="AK4973" i="1" s="1"/>
  <c r="G5011" i="1"/>
  <c r="AJ5038" i="1"/>
  <c r="AK5038" i="1" s="1"/>
  <c r="AG5059" i="1"/>
  <c r="AJ4955" i="1"/>
  <c r="AK4955" i="1" s="1"/>
  <c r="AE4955" i="1"/>
  <c r="H4955" i="1"/>
  <c r="AG4990" i="1"/>
  <c r="AJ4990" i="1"/>
  <c r="AK4990" i="1" s="1"/>
  <c r="AF5052" i="1"/>
  <c r="G5052" i="1"/>
  <c r="H5383" i="1"/>
  <c r="AF5383" i="1"/>
  <c r="AE5386" i="1"/>
  <c r="AG5386" i="1"/>
  <c r="AG5431" i="1"/>
  <c r="H5431" i="1"/>
  <c r="H5447" i="1"/>
  <c r="AF5447" i="1"/>
  <c r="AE5447" i="1"/>
  <c r="AE5621" i="1"/>
  <c r="H5621" i="1"/>
  <c r="AJ5676" i="1"/>
  <c r="AK5676" i="1" s="1"/>
  <c r="AF5676" i="1"/>
  <c r="AG4995" i="1"/>
  <c r="H5030" i="1"/>
  <c r="AE5043" i="1"/>
  <c r="AG5045" i="1"/>
  <c r="AE5046" i="1"/>
  <c r="AE5054" i="1"/>
  <c r="AF5096" i="1"/>
  <c r="H5108" i="1"/>
  <c r="AG5111" i="1"/>
  <c r="AG5112" i="1"/>
  <c r="AE5128" i="1"/>
  <c r="AJ5144" i="1"/>
  <c r="AK5144" i="1" s="1"/>
  <c r="AF5151" i="1"/>
  <c r="AG5152" i="1"/>
  <c r="AE5171" i="1"/>
  <c r="H5183" i="1"/>
  <c r="H5184" i="1"/>
  <c r="H5191" i="1"/>
  <c r="AJ5194" i="1"/>
  <c r="AK5194" i="1" s="1"/>
  <c r="AE5211" i="1"/>
  <c r="AE5226" i="1"/>
  <c r="H5231" i="1"/>
  <c r="AG5237" i="1"/>
  <c r="AE5242" i="1"/>
  <c r="AJ5244" i="1"/>
  <c r="AK5244" i="1" s="1"/>
  <c r="AG5268" i="1"/>
  <c r="AE5270" i="1"/>
  <c r="G5272" i="1"/>
  <c r="AE5280" i="1"/>
  <c r="AF5283" i="1"/>
  <c r="G5289" i="1"/>
  <c r="G5290" i="1"/>
  <c r="AG5297" i="1"/>
  <c r="AE5297" i="1"/>
  <c r="AF5304" i="1"/>
  <c r="AJ5312" i="1"/>
  <c r="AK5312" i="1" s="1"/>
  <c r="AF5328" i="1"/>
  <c r="G5333" i="1"/>
  <c r="H5335" i="1"/>
  <c r="AG5335" i="1"/>
  <c r="AE5335" i="1"/>
  <c r="AJ5341" i="1"/>
  <c r="AK5341" i="1" s="1"/>
  <c r="G5341" i="1"/>
  <c r="G5383" i="1"/>
  <c r="AJ5431" i="1"/>
  <c r="AK5431" i="1" s="1"/>
  <c r="G5447" i="1"/>
  <c r="AF5459" i="1"/>
  <c r="AE5459" i="1"/>
  <c r="H5459" i="1"/>
  <c r="H5469" i="1"/>
  <c r="AJ5469" i="1"/>
  <c r="AK5469" i="1" s="1"/>
  <c r="AG5469" i="1"/>
  <c r="AG5473" i="1"/>
  <c r="G5473" i="1"/>
  <c r="AG5481" i="1"/>
  <c r="H5485" i="1"/>
  <c r="AE5494" i="1"/>
  <c r="AF5494" i="1"/>
  <c r="H5494" i="1"/>
  <c r="H5727" i="1"/>
  <c r="AF5727" i="1"/>
  <c r="AE5727" i="1"/>
  <c r="AE5030" i="1"/>
  <c r="AF5043" i="1"/>
  <c r="AF5054" i="1"/>
  <c r="G5063" i="1"/>
  <c r="H5078" i="1"/>
  <c r="AG5096" i="1"/>
  <c r="G5103" i="1"/>
  <c r="AE5108" i="1"/>
  <c r="AJ5111" i="1"/>
  <c r="AK5111" i="1" s="1"/>
  <c r="AF5128" i="1"/>
  <c r="AG5151" i="1"/>
  <c r="AF5171" i="1"/>
  <c r="G5176" i="1"/>
  <c r="G5177" i="1"/>
  <c r="AF5183" i="1"/>
  <c r="AE5184" i="1"/>
  <c r="AE5186" i="1"/>
  <c r="AG5191" i="1"/>
  <c r="H5196" i="1"/>
  <c r="AE5210" i="1"/>
  <c r="AF5211" i="1"/>
  <c r="G5224" i="1"/>
  <c r="AF5226" i="1"/>
  <c r="AF5231" i="1"/>
  <c r="G5233" i="1"/>
  <c r="AF5242" i="1"/>
  <c r="AJ5259" i="1"/>
  <c r="AK5259" i="1" s="1"/>
  <c r="H5272" i="1"/>
  <c r="AE5278" i="1"/>
  <c r="AJ5283" i="1"/>
  <c r="AK5283" i="1" s="1"/>
  <c r="H5289" i="1"/>
  <c r="AE5290" i="1"/>
  <c r="G5297" i="1"/>
  <c r="AE5300" i="1"/>
  <c r="AJ5328" i="1"/>
  <c r="AK5328" i="1" s="1"/>
  <c r="AJ5331" i="1"/>
  <c r="AK5331" i="1" s="1"/>
  <c r="G5335" i="1"/>
  <c r="AE5341" i="1"/>
  <c r="AF5347" i="1"/>
  <c r="AG5347" i="1"/>
  <c r="AG5354" i="1"/>
  <c r="G5354" i="1"/>
  <c r="AF5364" i="1"/>
  <c r="AE5374" i="1"/>
  <c r="H5374" i="1"/>
  <c r="AE5383" i="1"/>
  <c r="AF5411" i="1"/>
  <c r="H5411" i="1"/>
  <c r="AG5421" i="1"/>
  <c r="AF5421" i="1"/>
  <c r="AG5447" i="1"/>
  <c r="AF5473" i="1"/>
  <c r="AE5510" i="1"/>
  <c r="AF5510" i="1"/>
  <c r="AG5510" i="1"/>
  <c r="AJ5674" i="1"/>
  <c r="AK5674" i="1" s="1"/>
  <c r="G5674" i="1"/>
  <c r="AE5712" i="1"/>
  <c r="AG5712" i="1"/>
  <c r="AF5712" i="1"/>
  <c r="G5712" i="1"/>
  <c r="AE5721" i="1"/>
  <c r="AJ5721" i="1"/>
  <c r="AK5721" i="1" s="1"/>
  <c r="AG5721" i="1"/>
  <c r="AF5721" i="1"/>
  <c r="H5721" i="1"/>
  <c r="G5721" i="1"/>
  <c r="AE5272" i="1"/>
  <c r="AE5289" i="1"/>
  <c r="AF5290" i="1"/>
  <c r="H5351" i="1"/>
  <c r="AF5351" i="1"/>
  <c r="G5351" i="1"/>
  <c r="AF5379" i="1"/>
  <c r="AE5379" i="1"/>
  <c r="AG5383" i="1"/>
  <c r="G5385" i="1"/>
  <c r="AE5385" i="1"/>
  <c r="AF5387" i="1"/>
  <c r="G5387" i="1"/>
  <c r="AJ5467" i="1"/>
  <c r="AK5467" i="1" s="1"/>
  <c r="AF5467" i="1"/>
  <c r="AF5694" i="1"/>
  <c r="AG5694" i="1"/>
  <c r="G5725" i="1"/>
  <c r="AJ5725" i="1"/>
  <c r="AK5725" i="1" s="1"/>
  <c r="AG5725" i="1"/>
  <c r="AJ5030" i="1"/>
  <c r="AK5030" i="1" s="1"/>
  <c r="AE5139" i="1"/>
  <c r="AE5147" i="1"/>
  <c r="AJ5162" i="1"/>
  <c r="AK5162" i="1" s="1"/>
  <c r="AJ5168" i="1"/>
  <c r="AK5168" i="1" s="1"/>
  <c r="H5173" i="1"/>
  <c r="G5175" i="1"/>
  <c r="G5193" i="1"/>
  <c r="AE5219" i="1"/>
  <c r="G5240" i="1"/>
  <c r="AF5255" i="1"/>
  <c r="G5265" i="1"/>
  <c r="AF5272" i="1"/>
  <c r="AE5288" i="1"/>
  <c r="AF5289" i="1"/>
  <c r="AJ5290" i="1"/>
  <c r="AK5290" i="1" s="1"/>
  <c r="AE5296" i="1"/>
  <c r="AE5347" i="1"/>
  <c r="AE5351" i="1"/>
  <c r="AF5354" i="1"/>
  <c r="AF5363" i="1"/>
  <c r="AJ5363" i="1"/>
  <c r="AK5363" i="1" s="1"/>
  <c r="AE5363" i="1"/>
  <c r="H5379" i="1"/>
  <c r="AF5385" i="1"/>
  <c r="H5387" i="1"/>
  <c r="H5399" i="1"/>
  <c r="AF5399" i="1"/>
  <c r="G5399" i="1"/>
  <c r="G5407" i="1"/>
  <c r="H5407" i="1"/>
  <c r="AE5436" i="1"/>
  <c r="AJ5436" i="1"/>
  <c r="AK5436" i="1" s="1"/>
  <c r="H5436" i="1"/>
  <c r="H5438" i="1"/>
  <c r="AG5438" i="1"/>
  <c r="AJ5486" i="1"/>
  <c r="AK5486" i="1" s="1"/>
  <c r="AF5486" i="1"/>
  <c r="H5486" i="1"/>
  <c r="G5497" i="1"/>
  <c r="AG5497" i="1"/>
  <c r="AF5497" i="1"/>
  <c r="H5497" i="1"/>
  <c r="H5562" i="1"/>
  <c r="AE5562" i="1"/>
  <c r="G5562" i="1"/>
  <c r="H5630" i="1"/>
  <c r="AJ5630" i="1"/>
  <c r="AK5630" i="1" s="1"/>
  <c r="AG5139" i="1"/>
  <c r="AF5147" i="1"/>
  <c r="AG5175" i="1"/>
  <c r="AF5219" i="1"/>
  <c r="H5240" i="1"/>
  <c r="AG5272" i="1"/>
  <c r="AJ5289" i="1"/>
  <c r="AK5289" i="1" s="1"/>
  <c r="AG5322" i="1"/>
  <c r="AE5322" i="1"/>
  <c r="AE5378" i="1"/>
  <c r="AJ5378" i="1"/>
  <c r="AK5378" i="1" s="1"/>
  <c r="AF5378" i="1"/>
  <c r="AF5395" i="1"/>
  <c r="AE5395" i="1"/>
  <c r="AF5428" i="1"/>
  <c r="AJ5428" i="1"/>
  <c r="AK5428" i="1" s="1"/>
  <c r="AF5451" i="1"/>
  <c r="AJ5451" i="1"/>
  <c r="AK5451" i="1" s="1"/>
  <c r="AE5451" i="1"/>
  <c r="H5451" i="1"/>
  <c r="AJ5558" i="1"/>
  <c r="AK5558" i="1" s="1"/>
  <c r="AG5558" i="1"/>
  <c r="AE5558" i="1"/>
  <c r="H5558" i="1"/>
  <c r="H4995" i="1"/>
  <c r="AG5034" i="1"/>
  <c r="AJ5061" i="1"/>
  <c r="AK5061" i="1" s="1"/>
  <c r="AJ5080" i="1"/>
  <c r="AK5080" i="1" s="1"/>
  <c r="G5094" i="1"/>
  <c r="AF5099" i="1"/>
  <c r="G5111" i="1"/>
  <c r="H5112" i="1"/>
  <c r="AE5138" i="1"/>
  <c r="AG5147" i="1"/>
  <c r="AE5178" i="1"/>
  <c r="G5192" i="1"/>
  <c r="AG5195" i="1"/>
  <c r="H5197" i="1"/>
  <c r="G5199" i="1"/>
  <c r="G5209" i="1"/>
  <c r="AG5215" i="1"/>
  <c r="AG5218" i="1"/>
  <c r="AJ5233" i="1"/>
  <c r="AK5233" i="1" s="1"/>
  <c r="AE5240" i="1"/>
  <c r="G5244" i="1"/>
  <c r="AE5245" i="1"/>
  <c r="G5249" i="1"/>
  <c r="H5257" i="1"/>
  <c r="AE5265" i="1"/>
  <c r="AG5284" i="1"/>
  <c r="AE5305" i="1"/>
  <c r="G5308" i="1"/>
  <c r="AJ5309" i="1"/>
  <c r="AK5309" i="1" s="1"/>
  <c r="AJ5315" i="1"/>
  <c r="AK5315" i="1" s="1"/>
  <c r="H5320" i="1"/>
  <c r="G5322" i="1"/>
  <c r="AJ5325" i="1"/>
  <c r="AK5325" i="1" s="1"/>
  <c r="AE5338" i="1"/>
  <c r="G5369" i="1"/>
  <c r="G5378" i="1"/>
  <c r="AJ5387" i="1"/>
  <c r="AK5387" i="1" s="1"/>
  <c r="AE5389" i="1"/>
  <c r="H5395" i="1"/>
  <c r="AF5403" i="1"/>
  <c r="H5403" i="1"/>
  <c r="AJ5441" i="1"/>
  <c r="AK5441" i="1" s="1"/>
  <c r="AF5441" i="1"/>
  <c r="AE5441" i="1"/>
  <c r="G5451" i="1"/>
  <c r="AG5462" i="1"/>
  <c r="AF5462" i="1"/>
  <c r="AJ5489" i="1"/>
  <c r="AK5489" i="1" s="1"/>
  <c r="AE5489" i="1"/>
  <c r="G5489" i="1"/>
  <c r="AJ5545" i="1"/>
  <c r="AK5545" i="1" s="1"/>
  <c r="AG5545" i="1"/>
  <c r="AF5545" i="1"/>
  <c r="AE5545" i="1"/>
  <c r="H5545" i="1"/>
  <c r="G5545" i="1"/>
  <c r="G5054" i="1"/>
  <c r="AE5071" i="1"/>
  <c r="AG5099" i="1"/>
  <c r="H5111" i="1"/>
  <c r="AE5112" i="1"/>
  <c r="AJ5138" i="1"/>
  <c r="AK5138" i="1" s="1"/>
  <c r="AE5192" i="1"/>
  <c r="AJ5218" i="1"/>
  <c r="AK5218" i="1" s="1"/>
  <c r="AG5240" i="1"/>
  <c r="AE5257" i="1"/>
  <c r="AJ5265" i="1"/>
  <c r="AK5265" i="1" s="1"/>
  <c r="AF5305" i="1"/>
  <c r="AE5308" i="1"/>
  <c r="AF5320" i="1"/>
  <c r="AF5322" i="1"/>
  <c r="AJ5338" i="1"/>
  <c r="AK5338" i="1" s="1"/>
  <c r="AE5369" i="1"/>
  <c r="H5371" i="1"/>
  <c r="AG5378" i="1"/>
  <c r="AE5422" i="1"/>
  <c r="AG5422" i="1"/>
  <c r="AG5451" i="1"/>
  <c r="AF5489" i="1"/>
  <c r="AJ5507" i="1"/>
  <c r="AK5507" i="1" s="1"/>
  <c r="AG5507" i="1"/>
  <c r="AE5709" i="1"/>
  <c r="AJ5709" i="1"/>
  <c r="AK5709" i="1" s="1"/>
  <c r="AG5709" i="1"/>
  <c r="H5709" i="1"/>
  <c r="G5709" i="1"/>
  <c r="AF5519" i="1"/>
  <c r="AG5553" i="1"/>
  <c r="AJ5563" i="1"/>
  <c r="AK5563" i="1" s="1"/>
  <c r="H5572" i="1"/>
  <c r="AG5598" i="1"/>
  <c r="AJ5604" i="1"/>
  <c r="AK5604" i="1" s="1"/>
  <c r="H5643" i="1"/>
  <c r="AE5715" i="1"/>
  <c r="G5715" i="1"/>
  <c r="H5769" i="1"/>
  <c r="AF5769" i="1"/>
  <c r="G5769" i="1"/>
  <c r="AF5774" i="1"/>
  <c r="AE5774" i="1"/>
  <c r="AE5841" i="1"/>
  <c r="G5841" i="1"/>
  <c r="AF5991" i="1"/>
  <c r="AE5991" i="1"/>
  <c r="G5991" i="1"/>
  <c r="AG6049" i="1"/>
  <c r="AE6049" i="1"/>
  <c r="H6049" i="1"/>
  <c r="AF6049" i="1"/>
  <c r="G6049" i="1"/>
  <c r="H6182" i="1"/>
  <c r="G6182" i="1"/>
  <c r="AG6182" i="1"/>
  <c r="AF6182" i="1"/>
  <c r="AE6182" i="1"/>
  <c r="H6319" i="1"/>
  <c r="AG6319" i="1"/>
  <c r="AE6319" i="1"/>
  <c r="AF5787" i="1"/>
  <c r="AG5787" i="1"/>
  <c r="AE5787" i="1"/>
  <c r="AG5865" i="1"/>
  <c r="AE5865" i="1"/>
  <c r="AG5912" i="1"/>
  <c r="AF5912" i="1"/>
  <c r="H5912" i="1"/>
  <c r="AG5509" i="1"/>
  <c r="AF5524" i="1"/>
  <c r="AJ5537" i="1"/>
  <c r="AK5537" i="1" s="1"/>
  <c r="H5561" i="1"/>
  <c r="AF5572" i="1"/>
  <c r="H5580" i="1"/>
  <c r="H5583" i="1"/>
  <c r="AE5594" i="1"/>
  <c r="AJ5609" i="1"/>
  <c r="AK5609" i="1" s="1"/>
  <c r="AF5643" i="1"/>
  <c r="AE5658" i="1"/>
  <c r="AJ5713" i="1"/>
  <c r="AK5713" i="1" s="1"/>
  <c r="AF5715" i="1"/>
  <c r="AG5734" i="1"/>
  <c r="AJ5734" i="1"/>
  <c r="AK5734" i="1" s="1"/>
  <c r="AG5769" i="1"/>
  <c r="AF5776" i="1"/>
  <c r="AJ5776" i="1"/>
  <c r="AK5776" i="1" s="1"/>
  <c r="H5781" i="1"/>
  <c r="G5781" i="1"/>
  <c r="AJ5781" i="1"/>
  <c r="AK5781" i="1" s="1"/>
  <c r="AG5781" i="1"/>
  <c r="AJ5787" i="1"/>
  <c r="AK5787" i="1" s="1"/>
  <c r="AF5808" i="1"/>
  <c r="H5808" i="1"/>
  <c r="AG5907" i="1"/>
  <c r="AF5907" i="1"/>
  <c r="H5922" i="1"/>
  <c r="AE5922" i="1"/>
  <c r="AF5922" i="1"/>
  <c r="G5922" i="1"/>
  <c r="G5953" i="1"/>
  <c r="AE5953" i="1"/>
  <c r="H5953" i="1"/>
  <c r="AE5417" i="1"/>
  <c r="G5419" i="1"/>
  <c r="H5420" i="1"/>
  <c r="G5423" i="1"/>
  <c r="H5430" i="1"/>
  <c r="H5446" i="1"/>
  <c r="AJ5490" i="1"/>
  <c r="AK5490" i="1" s="1"/>
  <c r="AJ5518" i="1"/>
  <c r="AK5518" i="1" s="1"/>
  <c r="AE5561" i="1"/>
  <c r="AG5572" i="1"/>
  <c r="AE5580" i="1"/>
  <c r="AE5583" i="1"/>
  <c r="AG5594" i="1"/>
  <c r="G5596" i="1"/>
  <c r="H5615" i="1"/>
  <c r="AJ5643" i="1"/>
  <c r="AK5643" i="1" s="1"/>
  <c r="AG5658" i="1"/>
  <c r="AG5715" i="1"/>
  <c r="AG5755" i="1"/>
  <c r="AJ5755" i="1"/>
  <c r="AK5755" i="1" s="1"/>
  <c r="AG5845" i="1"/>
  <c r="H5845" i="1"/>
  <c r="G5845" i="1"/>
  <c r="H5871" i="1"/>
  <c r="AE5871" i="1"/>
  <c r="G5871" i="1"/>
  <c r="H5913" i="1"/>
  <c r="AG5913" i="1"/>
  <c r="AG5922" i="1"/>
  <c r="H5949" i="1"/>
  <c r="AG5949" i="1"/>
  <c r="AF5949" i="1"/>
  <c r="AE5949" i="1"/>
  <c r="G5949" i="1"/>
  <c r="H5957" i="1"/>
  <c r="AG5957" i="1"/>
  <c r="AF5957" i="1"/>
  <c r="AE5957" i="1"/>
  <c r="AG6047" i="1"/>
  <c r="AF6047" i="1"/>
  <c r="G6193" i="1"/>
  <c r="AF5561" i="1"/>
  <c r="AJ5572" i="1"/>
  <c r="AK5572" i="1" s="1"/>
  <c r="AF5580" i="1"/>
  <c r="AF5583" i="1"/>
  <c r="AJ5658" i="1"/>
  <c r="AK5658" i="1" s="1"/>
  <c r="G5681" i="1"/>
  <c r="AE5711" i="1"/>
  <c r="AE5831" i="1"/>
  <c r="H5831" i="1"/>
  <c r="H5908" i="1"/>
  <c r="AG5908" i="1"/>
  <c r="AF5908" i="1"/>
  <c r="H5939" i="1"/>
  <c r="AG5939" i="1"/>
  <c r="AE5939" i="1"/>
  <c r="H5981" i="1"/>
  <c r="AF5981" i="1"/>
  <c r="G5981" i="1"/>
  <c r="AE5981" i="1"/>
  <c r="AF5346" i="1"/>
  <c r="AE5362" i="1"/>
  <c r="AE5367" i="1"/>
  <c r="AF5375" i="1"/>
  <c r="AF5382" i="1"/>
  <c r="AE5419" i="1"/>
  <c r="AF5420" i="1"/>
  <c r="AE5423" i="1"/>
  <c r="H5443" i="1"/>
  <c r="AF5450" i="1"/>
  <c r="AJ5455" i="1"/>
  <c r="AK5455" i="1" s="1"/>
  <c r="AE5466" i="1"/>
  <c r="AE5506" i="1"/>
  <c r="G5513" i="1"/>
  <c r="AE5515" i="1"/>
  <c r="G5532" i="1"/>
  <c r="G5578" i="1"/>
  <c r="AJ5583" i="1"/>
  <c r="AK5583" i="1" s="1"/>
  <c r="AF5585" i="1"/>
  <c r="AJ5593" i="1"/>
  <c r="AK5593" i="1" s="1"/>
  <c r="AE5596" i="1"/>
  <c r="G5602" i="1"/>
  <c r="G5607" i="1"/>
  <c r="AG5614" i="1"/>
  <c r="AG5615" i="1"/>
  <c r="AF5629" i="1"/>
  <c r="AE5639" i="1"/>
  <c r="H5662" i="1"/>
  <c r="AG5681" i="1"/>
  <c r="AF5682" i="1"/>
  <c r="G5686" i="1"/>
  <c r="H5697" i="1"/>
  <c r="AG5697" i="1"/>
  <c r="AF5711" i="1"/>
  <c r="G5720" i="1"/>
  <c r="AG5722" i="1"/>
  <c r="G5724" i="1"/>
  <c r="AG5758" i="1"/>
  <c r="G5758" i="1"/>
  <c r="AJ5785" i="1"/>
  <c r="AK5785" i="1" s="1"/>
  <c r="AE5785" i="1"/>
  <c r="H5785" i="1"/>
  <c r="H5920" i="1"/>
  <c r="G5920" i="1"/>
  <c r="AF5920" i="1"/>
  <c r="AE5920" i="1"/>
  <c r="G6033" i="1"/>
  <c r="AG6033" i="1"/>
  <c r="H6033" i="1"/>
  <c r="H6056" i="1"/>
  <c r="G6056" i="1"/>
  <c r="AG6056" i="1"/>
  <c r="AF6056" i="1"/>
  <c r="AE6056" i="1"/>
  <c r="AJ5726" i="1"/>
  <c r="AK5726" i="1" s="1"/>
  <c r="AG5726" i="1"/>
  <c r="AE5745" i="1"/>
  <c r="AG5745" i="1"/>
  <c r="AJ5814" i="1"/>
  <c r="AK5814" i="1" s="1"/>
  <c r="AG5814" i="1"/>
  <c r="AF5814" i="1"/>
  <c r="H5814" i="1"/>
  <c r="H5925" i="1"/>
  <c r="AG5925" i="1"/>
  <c r="AE5925" i="1"/>
  <c r="AJ5419" i="1"/>
  <c r="AK5419" i="1" s="1"/>
  <c r="AG5423" i="1"/>
  <c r="AE5519" i="1"/>
  <c r="AG5563" i="1"/>
  <c r="AE5578" i="1"/>
  <c r="AJ5596" i="1"/>
  <c r="AK5596" i="1" s="1"/>
  <c r="G5598" i="1"/>
  <c r="AF5602" i="1"/>
  <c r="AF5604" i="1"/>
  <c r="AE5607" i="1"/>
  <c r="AJ5639" i="1"/>
  <c r="AK5639" i="1" s="1"/>
  <c r="AE5641" i="1"/>
  <c r="G5643" i="1"/>
  <c r="AJ5662" i="1"/>
  <c r="AK5662" i="1" s="1"/>
  <c r="AE5686" i="1"/>
  <c r="AF5690" i="1"/>
  <c r="H5690" i="1"/>
  <c r="G5745" i="1"/>
  <c r="AF5754" i="1"/>
  <c r="AJ5754" i="1"/>
  <c r="AK5754" i="1" s="1"/>
  <c r="AF5766" i="1"/>
  <c r="AG5851" i="1"/>
  <c r="G5851" i="1"/>
  <c r="H5933" i="1"/>
  <c r="AG5933" i="1"/>
  <c r="AE5933" i="1"/>
  <c r="H5975" i="1"/>
  <c r="AF5975" i="1"/>
  <c r="AE5975" i="1"/>
  <c r="AE5832" i="1"/>
  <c r="AG5857" i="1"/>
  <c r="H5916" i="1"/>
  <c r="AE5916" i="1"/>
  <c r="H5928" i="1"/>
  <c r="AF5928" i="1"/>
  <c r="H5930" i="1"/>
  <c r="AE5930" i="1"/>
  <c r="G5999" i="1"/>
  <c r="AE5999" i="1"/>
  <c r="AG6062" i="1"/>
  <c r="G6062" i="1"/>
  <c r="AG6215" i="1"/>
  <c r="G6215" i="1"/>
  <c r="AF6215" i="1"/>
  <c r="H6215" i="1"/>
  <c r="AE6221" i="1"/>
  <c r="G6221" i="1"/>
  <c r="H6339" i="1"/>
  <c r="AG6339" i="1"/>
  <c r="AF6339" i="1"/>
  <c r="AE6339" i="1"/>
  <c r="G6339" i="1"/>
  <c r="H6343" i="1"/>
  <c r="AG6343" i="1"/>
  <c r="AF6343" i="1"/>
  <c r="AE6343" i="1"/>
  <c r="G6343" i="1"/>
  <c r="AF5794" i="1"/>
  <c r="AF5832" i="1"/>
  <c r="AE5837" i="1"/>
  <c r="AJ5839" i="1"/>
  <c r="AK5839" i="1" s="1"/>
  <c r="AF5856" i="1"/>
  <c r="G5867" i="1"/>
  <c r="G5916" i="1"/>
  <c r="H5924" i="1"/>
  <c r="AF5924" i="1"/>
  <c r="G5928" i="1"/>
  <c r="G5930" i="1"/>
  <c r="H5932" i="1"/>
  <c r="G5932" i="1"/>
  <c r="H5938" i="1"/>
  <c r="AF5938" i="1"/>
  <c r="AF5971" i="1"/>
  <c r="AG5999" i="1"/>
  <c r="AF6001" i="1"/>
  <c r="AE6001" i="1"/>
  <c r="AG6006" i="1"/>
  <c r="H6006" i="1"/>
  <c r="AF6044" i="1"/>
  <c r="AE6044" i="1"/>
  <c r="G6060" i="1"/>
  <c r="H6060" i="1"/>
  <c r="AE6062" i="1"/>
  <c r="AE6215" i="1"/>
  <c r="AG6066" i="1"/>
  <c r="AF6066" i="1"/>
  <c r="AE6066" i="1"/>
  <c r="H6066" i="1"/>
  <c r="G6066" i="1"/>
  <c r="AF6072" i="1"/>
  <c r="AE6072" i="1"/>
  <c r="AG6082" i="1"/>
  <c r="AF6082" i="1"/>
  <c r="AE6082" i="1"/>
  <c r="H6082" i="1"/>
  <c r="G6082" i="1"/>
  <c r="AG6140" i="1"/>
  <c r="AF6140" i="1"/>
  <c r="AG6048" i="1"/>
  <c r="AE6048" i="1"/>
  <c r="H6048" i="1"/>
  <c r="AG6191" i="1"/>
  <c r="AE6191" i="1"/>
  <c r="H6191" i="1"/>
  <c r="H6249" i="1"/>
  <c r="AG6249" i="1"/>
  <c r="AF6249" i="1"/>
  <c r="AG6147" i="1"/>
  <c r="H6147" i="1"/>
  <c r="G6174" i="1"/>
  <c r="AG6174" i="1"/>
  <c r="AE6174" i="1"/>
  <c r="H6174" i="1"/>
  <c r="AF6334" i="1"/>
  <c r="G6334" i="1"/>
  <c r="AF5867" i="1"/>
  <c r="AG5916" i="1"/>
  <c r="AE5924" i="1"/>
  <c r="AG5930" i="1"/>
  <c r="AF5932" i="1"/>
  <c r="H5951" i="1"/>
  <c r="AG5951" i="1"/>
  <c r="AG5960" i="1"/>
  <c r="H5960" i="1"/>
  <c r="H6031" i="1"/>
  <c r="G6048" i="1"/>
  <c r="H6183" i="1"/>
  <c r="AF6183" i="1"/>
  <c r="G6183" i="1"/>
  <c r="AF6191" i="1"/>
  <c r="AF6206" i="1"/>
  <c r="AG6063" i="1"/>
  <c r="G6063" i="1"/>
  <c r="AF6107" i="1"/>
  <c r="G6107" i="1"/>
  <c r="G6314" i="1"/>
  <c r="H6314" i="1"/>
  <c r="H5942" i="1"/>
  <c r="G5942" i="1"/>
  <c r="AE6007" i="1"/>
  <c r="AG6007" i="1"/>
  <c r="AF6048" i="1"/>
  <c r="AF6061" i="1"/>
  <c r="AE6061" i="1"/>
  <c r="H6061" i="1"/>
  <c r="H6186" i="1"/>
  <c r="AG6186" i="1"/>
  <c r="AG6298" i="1"/>
  <c r="G6298" i="1"/>
  <c r="H6070" i="1"/>
  <c r="AG6070" i="1"/>
  <c r="AF6138" i="1"/>
  <c r="AE6138" i="1"/>
  <c r="H6138" i="1"/>
  <c r="H6341" i="1"/>
  <c r="AF6341" i="1"/>
  <c r="AE6341" i="1"/>
  <c r="G6341" i="1"/>
  <c r="H6345" i="1"/>
  <c r="AF6345" i="1"/>
  <c r="AE6345" i="1"/>
  <c r="G6345" i="1"/>
  <c r="AG5793" i="1"/>
  <c r="G5798" i="1"/>
  <c r="G5806" i="1"/>
  <c r="G5820" i="1"/>
  <c r="AE5838" i="1"/>
  <c r="G5857" i="1"/>
  <c r="AE5859" i="1"/>
  <c r="H5877" i="1"/>
  <c r="H5881" i="1"/>
  <c r="H5885" i="1"/>
  <c r="H5889" i="1"/>
  <c r="H5893" i="1"/>
  <c r="H5897" i="1"/>
  <c r="H5904" i="1"/>
  <c r="AE5942" i="1"/>
  <c r="AE5951" i="1"/>
  <c r="AF5988" i="1"/>
  <c r="AE5988" i="1"/>
  <c r="G5988" i="1"/>
  <c r="G6061" i="1"/>
  <c r="AG6183" i="1"/>
  <c r="G6186" i="1"/>
  <c r="AF6201" i="1"/>
  <c r="H6145" i="1"/>
  <c r="AG6145" i="1"/>
  <c r="AE6145" i="1"/>
  <c r="AE5820" i="1"/>
  <c r="G5832" i="1"/>
  <c r="AF5848" i="1"/>
  <c r="AE5857" i="1"/>
  <c r="AF5859" i="1"/>
  <c r="AG5904" i="1"/>
  <c r="AF5942" i="1"/>
  <c r="AF5951" i="1"/>
  <c r="H5955" i="1"/>
  <c r="AF5955" i="1"/>
  <c r="AE6008" i="1"/>
  <c r="G6008" i="1"/>
  <c r="AF6010" i="1"/>
  <c r="G6010" i="1"/>
  <c r="G6038" i="1"/>
  <c r="AG6038" i="1"/>
  <c r="AF6038" i="1"/>
  <c r="AG6061" i="1"/>
  <c r="H6242" i="1"/>
  <c r="AG6242" i="1"/>
  <c r="G6242" i="1"/>
  <c r="AG6258" i="1"/>
  <c r="AE6258" i="1"/>
  <c r="G6258" i="1"/>
  <c r="G6176" i="1"/>
  <c r="AG6176" i="1"/>
  <c r="AF6176" i="1"/>
  <c r="AG6280" i="1"/>
  <c r="AG6282" i="1"/>
  <c r="AG6290" i="1"/>
  <c r="AF6294" i="1"/>
  <c r="AG6311" i="1"/>
  <c r="AF6074" i="1"/>
  <c r="AF6076" i="1"/>
  <c r="AE6078" i="1"/>
  <c r="AE6088" i="1"/>
  <c r="AG6126" i="1"/>
  <c r="AF6159" i="1"/>
  <c r="AF6167" i="1"/>
  <c r="AG5992" i="1"/>
  <c r="AE6198" i="1"/>
  <c r="AF6205" i="1"/>
  <c r="AE6213" i="1"/>
  <c r="AG6255" i="1"/>
  <c r="AG6293" i="1"/>
  <c r="H6116" i="1"/>
  <c r="AG6142" i="1"/>
  <c r="AF6155" i="1"/>
  <c r="AG6198" i="1"/>
  <c r="G6223" i="1"/>
  <c r="AF6094" i="1"/>
  <c r="G6097" i="1"/>
  <c r="AF6116" i="1"/>
  <c r="H6150" i="1"/>
  <c r="AG6155" i="1"/>
  <c r="H6158" i="1"/>
  <c r="AG6322" i="1"/>
  <c r="G6261" i="1"/>
  <c r="G6282" i="1"/>
  <c r="AF6287" i="1"/>
  <c r="G6294" i="1"/>
  <c r="G6297" i="1"/>
  <c r="G6311" i="1"/>
  <c r="AE6313" i="1"/>
  <c r="AE6064" i="1"/>
  <c r="G6071" i="1"/>
  <c r="G6076" i="1"/>
  <c r="H6113" i="1"/>
  <c r="AE6120" i="1"/>
  <c r="G6318" i="1"/>
  <c r="G6351" i="1"/>
  <c r="AF5986" i="1"/>
  <c r="H5992" i="1"/>
  <c r="AG6000" i="1"/>
  <c r="H6014" i="1"/>
  <c r="AG6052" i="1"/>
  <c r="AG6226" i="1"/>
  <c r="AG6243" i="1"/>
  <c r="AG6248" i="1"/>
  <c r="AF6282" i="1"/>
  <c r="AF6311" i="1"/>
  <c r="AG6071" i="1"/>
  <c r="H6074" i="1"/>
  <c r="G6078" i="1"/>
  <c r="H6111" i="1"/>
  <c r="H6126" i="1"/>
  <c r="AF6146" i="1"/>
  <c r="AE6159" i="1"/>
  <c r="AG6164" i="1"/>
  <c r="AE6167" i="1"/>
  <c r="AF6175" i="1"/>
  <c r="AG6318" i="1"/>
  <c r="AG6323" i="1"/>
  <c r="AF6342" i="1"/>
  <c r="H9" i="1"/>
  <c r="G27" i="1"/>
  <c r="AE31" i="1"/>
  <c r="AG72" i="1"/>
  <c r="AG73" i="1"/>
  <c r="H112" i="1"/>
  <c r="AF119" i="1"/>
  <c r="G127" i="1"/>
  <c r="G128" i="1"/>
  <c r="G142" i="1"/>
  <c r="G172" i="1"/>
  <c r="H231" i="1"/>
  <c r="H233" i="1"/>
  <c r="G235" i="1"/>
  <c r="G236" i="1"/>
  <c r="AJ243" i="1"/>
  <c r="AK243" i="1" s="1"/>
  <c r="G2" i="1"/>
  <c r="H11" i="1"/>
  <c r="AF12" i="1"/>
  <c r="AG13" i="1"/>
  <c r="G18" i="1"/>
  <c r="AE23" i="1"/>
  <c r="AJ24" i="1"/>
  <c r="H27" i="1"/>
  <c r="AG36" i="1"/>
  <c r="AJ37" i="1"/>
  <c r="AK37" i="1" s="1"/>
  <c r="AE40" i="1"/>
  <c r="AJ42" i="1"/>
  <c r="AK42" i="1" s="1"/>
  <c r="H45" i="1"/>
  <c r="H51" i="1"/>
  <c r="AF55" i="1"/>
  <c r="AE65" i="1"/>
  <c r="AJ73" i="1"/>
  <c r="H78" i="1"/>
  <c r="AF79" i="1"/>
  <c r="H84" i="1"/>
  <c r="AE85" i="1"/>
  <c r="AE86" i="1"/>
  <c r="AE87" i="1"/>
  <c r="AG88" i="1"/>
  <c r="AJ89" i="1"/>
  <c r="AK89" i="1" s="1"/>
  <c r="H104" i="1"/>
  <c r="AE105" i="1"/>
  <c r="AE106" i="1"/>
  <c r="AJ108" i="1"/>
  <c r="AG109" i="1"/>
  <c r="AF112" i="1"/>
  <c r="AG113" i="1"/>
  <c r="G117" i="1"/>
  <c r="AJ119" i="1"/>
  <c r="AK119" i="1" s="1"/>
  <c r="AE126" i="1"/>
  <c r="H127" i="1"/>
  <c r="H128" i="1"/>
  <c r="AF130" i="1"/>
  <c r="AF131" i="1"/>
  <c r="AF143" i="1"/>
  <c r="AJ149" i="1"/>
  <c r="AG150" i="1"/>
  <c r="AG151" i="1"/>
  <c r="AF162" i="1"/>
  <c r="H172" i="1"/>
  <c r="G180" i="1"/>
  <c r="H187" i="1"/>
  <c r="AF188" i="1"/>
  <c r="H189" i="1"/>
  <c r="AE190" i="1"/>
  <c r="G204" i="1"/>
  <c r="AF209" i="1"/>
  <c r="AF210" i="1"/>
  <c r="G211" i="1"/>
  <c r="H215" i="1"/>
  <c r="H218" i="1"/>
  <c r="AE223" i="1"/>
  <c r="AF233" i="1"/>
  <c r="AF234" i="1"/>
  <c r="H235" i="1"/>
  <c r="AE236" i="1"/>
  <c r="G242" i="1"/>
  <c r="H254" i="1"/>
  <c r="AF255" i="1"/>
  <c r="AF258" i="1"/>
  <c r="G263" i="1"/>
  <c r="G266" i="1"/>
  <c r="AE267" i="1"/>
  <c r="AE269" i="1"/>
  <c r="G277" i="1"/>
  <c r="AE278" i="1"/>
  <c r="AF279" i="1"/>
  <c r="AE282" i="1"/>
  <c r="AJ285" i="1"/>
  <c r="AK285" i="1" s="1"/>
  <c r="G289" i="1"/>
  <c r="G290" i="1"/>
  <c r="G301" i="1"/>
  <c r="AE302" i="1"/>
  <c r="AG303" i="1"/>
  <c r="G314" i="1"/>
  <c r="AG315" i="1"/>
  <c r="AG324" i="1"/>
  <c r="H330" i="1"/>
  <c r="AJ332" i="1"/>
  <c r="AK332" i="1" s="1"/>
  <c r="AE333" i="1"/>
  <c r="G334" i="1"/>
  <c r="G335" i="1"/>
  <c r="AE336" i="1"/>
  <c r="H339" i="1"/>
  <c r="AF340" i="1"/>
  <c r="H341" i="1"/>
  <c r="AE342" i="1"/>
  <c r="AE343" i="1"/>
  <c r="AF356" i="1"/>
  <c r="H357" i="1"/>
  <c r="AE358" i="1"/>
  <c r="G359" i="1"/>
  <c r="AG360" i="1"/>
  <c r="H363" i="1"/>
  <c r="G364" i="1"/>
  <c r="H366" i="1"/>
  <c r="AE367" i="1"/>
  <c r="AE374" i="1"/>
  <c r="AG375" i="1"/>
  <c r="G377" i="1"/>
  <c r="AJ379" i="1"/>
  <c r="AJ389" i="1"/>
  <c r="AK389" i="1" s="1"/>
  <c r="H391" i="1"/>
  <c r="G394" i="1"/>
  <c r="AJ403" i="1"/>
  <c r="AK403" i="1" s="1"/>
  <c r="AJ404" i="1"/>
  <c r="AK404" i="1" s="1"/>
  <c r="AF411" i="1"/>
  <c r="AF412" i="1"/>
  <c r="AE416" i="1"/>
  <c r="AF419" i="1"/>
  <c r="AF420" i="1"/>
  <c r="AJ426" i="1"/>
  <c r="AK426" i="1" s="1"/>
  <c r="AE427" i="1"/>
  <c r="AE428" i="1"/>
  <c r="AF429" i="1"/>
  <c r="AJ430" i="1"/>
  <c r="AK430" i="1" s="1"/>
  <c r="AG434" i="1"/>
  <c r="H435" i="1"/>
  <c r="G436" i="1"/>
  <c r="AJ438" i="1"/>
  <c r="AK438" i="1" s="1"/>
  <c r="AF441" i="1"/>
  <c r="AF442" i="1"/>
  <c r="G443" i="1"/>
  <c r="AE446" i="1"/>
  <c r="AG450" i="1"/>
  <c r="H451" i="1"/>
  <c r="G452" i="1"/>
  <c r="AJ454" i="1"/>
  <c r="AK454" i="1" s="1"/>
  <c r="AG458" i="1"/>
  <c r="H459" i="1"/>
  <c r="AE460" i="1"/>
  <c r="AF461" i="1"/>
  <c r="AG462" i="1"/>
  <c r="AJ467" i="1"/>
  <c r="AK467" i="1" s="1"/>
  <c r="AJ468" i="1"/>
  <c r="AK468" i="1" s="1"/>
  <c r="G474" i="1"/>
  <c r="H476" i="1"/>
  <c r="AJ476" i="1"/>
  <c r="AK476" i="1" s="1"/>
  <c r="AE478" i="1"/>
  <c r="H482" i="1"/>
  <c r="AG490" i="1"/>
  <c r="AF498" i="1"/>
  <c r="AJ500" i="1"/>
  <c r="AK500" i="1" s="1"/>
  <c r="AF506" i="1"/>
  <c r="G507" i="1"/>
  <c r="AG514" i="1"/>
  <c r="AE515" i="1"/>
  <c r="AF516" i="1"/>
  <c r="AG534" i="1"/>
  <c r="AE534" i="1"/>
  <c r="H585" i="1"/>
  <c r="AF585" i="1"/>
  <c r="AF591" i="1"/>
  <c r="AG591" i="1"/>
  <c r="AG595" i="1"/>
  <c r="G595" i="1"/>
  <c r="AG598" i="1"/>
  <c r="AE598" i="1"/>
  <c r="H603" i="1"/>
  <c r="H610" i="1"/>
  <c r="AJ610" i="1"/>
  <c r="AK610" i="1" s="1"/>
  <c r="H612" i="1"/>
  <c r="AF612" i="1"/>
  <c r="H620" i="1"/>
  <c r="G620" i="1"/>
  <c r="AG630" i="1"/>
  <c r="AJ630" i="1"/>
  <c r="AJ636" i="1"/>
  <c r="AK636" i="1" s="1"/>
  <c r="AG636" i="1"/>
  <c r="AG654" i="1"/>
  <c r="AJ654" i="1"/>
  <c r="G654" i="1"/>
  <c r="AG766" i="1"/>
  <c r="AJ766" i="1"/>
  <c r="H798" i="1"/>
  <c r="AE798" i="1"/>
  <c r="AJ798" i="1"/>
  <c r="AK798" i="1" s="1"/>
  <c r="AG798" i="1"/>
  <c r="AF798" i="1"/>
  <c r="AE812" i="1"/>
  <c r="AJ812" i="1"/>
  <c r="AK812" i="1" s="1"/>
  <c r="AG812" i="1"/>
  <c r="AF812" i="1"/>
  <c r="H812" i="1"/>
  <c r="H855" i="1"/>
  <c r="AG855" i="1"/>
  <c r="AF855" i="1"/>
  <c r="G855" i="1"/>
  <c r="H900" i="1"/>
  <c r="AG900" i="1"/>
  <c r="AF900" i="1"/>
  <c r="AJ900" i="1"/>
  <c r="AK900" i="1" s="1"/>
  <c r="AE900" i="1"/>
  <c r="AG956" i="1"/>
  <c r="AE956" i="1"/>
  <c r="H956" i="1"/>
  <c r="G956" i="1"/>
  <c r="H1000" i="1"/>
  <c r="AG1000" i="1"/>
  <c r="AF1000" i="1"/>
  <c r="AJ1000" i="1"/>
  <c r="AK1000" i="1" s="1"/>
  <c r="AE1000" i="1"/>
  <c r="G1000" i="1"/>
  <c r="G1014" i="1"/>
  <c r="AJ1014" i="1"/>
  <c r="AK1014" i="1" s="1"/>
  <c r="AG1014" i="1"/>
  <c r="AF1014" i="1"/>
  <c r="AE1014" i="1"/>
  <c r="H1014" i="1"/>
  <c r="AG42" i="1"/>
  <c r="AE55" i="1"/>
  <c r="H2" i="1"/>
  <c r="AE11" i="1"/>
  <c r="AJ13" i="1"/>
  <c r="H18" i="1"/>
  <c r="AE27" i="1"/>
  <c r="AE45" i="1"/>
  <c r="AE51" i="1"/>
  <c r="AG65" i="1"/>
  <c r="AE78" i="1"/>
  <c r="AE84" i="1"/>
  <c r="AG85" i="1"/>
  <c r="AF86" i="1"/>
  <c r="AE104" i="1"/>
  <c r="AG105" i="1"/>
  <c r="AF106" i="1"/>
  <c r="AJ109" i="1"/>
  <c r="AK109" i="1" s="1"/>
  <c r="H117" i="1"/>
  <c r="AF126" i="1"/>
  <c r="AE127" i="1"/>
  <c r="AF128" i="1"/>
  <c r="AG130" i="1"/>
  <c r="AG143" i="1"/>
  <c r="AJ151" i="1"/>
  <c r="AJ162" i="1"/>
  <c r="AK162" i="1" s="1"/>
  <c r="AE172" i="1"/>
  <c r="H180" i="1"/>
  <c r="AG188" i="1"/>
  <c r="AE189" i="1"/>
  <c r="AF190" i="1"/>
  <c r="H204" i="1"/>
  <c r="AG210" i="1"/>
  <c r="H211" i="1"/>
  <c r="AE218" i="1"/>
  <c r="AG234" i="1"/>
  <c r="AE235" i="1"/>
  <c r="AF236" i="1"/>
  <c r="H242" i="1"/>
  <c r="AG255" i="1"/>
  <c r="AJ258" i="1"/>
  <c r="H263" i="1"/>
  <c r="H266" i="1"/>
  <c r="AG267" i="1"/>
  <c r="AF269" i="1"/>
  <c r="AE277" i="1"/>
  <c r="AG279" i="1"/>
  <c r="H289" i="1"/>
  <c r="AE290" i="1"/>
  <c r="AE301" i="1"/>
  <c r="AG302" i="1"/>
  <c r="AJ303" i="1"/>
  <c r="AJ324" i="1"/>
  <c r="AK324" i="1" s="1"/>
  <c r="AE334" i="1"/>
  <c r="AG340" i="1"/>
  <c r="AE341" i="1"/>
  <c r="AF342" i="1"/>
  <c r="AJ343" i="1"/>
  <c r="AK343" i="1" s="1"/>
  <c r="AG356" i="1"/>
  <c r="AE357" i="1"/>
  <c r="AF358" i="1"/>
  <c r="AE363" i="1"/>
  <c r="AE366" i="1"/>
  <c r="AG367" i="1"/>
  <c r="AE377" i="1"/>
  <c r="H394" i="1"/>
  <c r="AF428" i="1"/>
  <c r="AJ434" i="1"/>
  <c r="AK434" i="1" s="1"/>
  <c r="AE435" i="1"/>
  <c r="AE436" i="1"/>
  <c r="AG442" i="1"/>
  <c r="H443" i="1"/>
  <c r="AG446" i="1"/>
  <c r="AE451" i="1"/>
  <c r="AE452" i="1"/>
  <c r="AE459" i="1"/>
  <c r="AF460" i="1"/>
  <c r="H474" i="1"/>
  <c r="AG475" i="1"/>
  <c r="AF475" i="1"/>
  <c r="H577" i="1"/>
  <c r="AF577" i="1"/>
  <c r="AF583" i="1"/>
  <c r="AG583" i="1"/>
  <c r="G587" i="1"/>
  <c r="AG587" i="1"/>
  <c r="AG590" i="1"/>
  <c r="AE590" i="1"/>
  <c r="AJ608" i="1"/>
  <c r="AK608" i="1" s="1"/>
  <c r="AG608" i="1"/>
  <c r="AG611" i="1"/>
  <c r="AE611" i="1"/>
  <c r="H627" i="1"/>
  <c r="G627" i="1"/>
  <c r="AF650" i="1"/>
  <c r="AG650" i="1"/>
  <c r="AJ653" i="1"/>
  <c r="H653" i="1"/>
  <c r="AF662" i="1"/>
  <c r="AG662" i="1"/>
  <c r="H667" i="1"/>
  <c r="AF667" i="1"/>
  <c r="AG680" i="1"/>
  <c r="AF680" i="1"/>
  <c r="AE680" i="1"/>
  <c r="AF713" i="1"/>
  <c r="AE713" i="1"/>
  <c r="AG728" i="1"/>
  <c r="AE728" i="1"/>
  <c r="H790" i="1"/>
  <c r="AE790" i="1"/>
  <c r="AG790" i="1"/>
  <c r="AF790" i="1"/>
  <c r="G790" i="1"/>
  <c r="G828" i="1"/>
  <c r="AG828" i="1"/>
  <c r="AJ828" i="1"/>
  <c r="AK828" i="1" s="1"/>
  <c r="AF828" i="1"/>
  <c r="AE828" i="1"/>
  <c r="H857" i="1"/>
  <c r="AJ857" i="1"/>
  <c r="AG857" i="1"/>
  <c r="AF857" i="1"/>
  <c r="AE857" i="1"/>
  <c r="G873" i="1"/>
  <c r="AF873" i="1"/>
  <c r="H873" i="1"/>
  <c r="AF882" i="1"/>
  <c r="H882" i="1"/>
  <c r="AJ105" i="1"/>
  <c r="AK105" i="1" s="1"/>
  <c r="AG106" i="1"/>
  <c r="AF127" i="1"/>
  <c r="H569" i="1"/>
  <c r="AF569" i="1"/>
  <c r="AF575" i="1"/>
  <c r="AG575" i="1"/>
  <c r="AG579" i="1"/>
  <c r="G579" i="1"/>
  <c r="AG582" i="1"/>
  <c r="AE582" i="1"/>
  <c r="AG619" i="1"/>
  <c r="G619" i="1"/>
  <c r="AJ619" i="1"/>
  <c r="AK619" i="1" s="1"/>
  <c r="AF625" i="1"/>
  <c r="G625" i="1"/>
  <c r="G653" i="1"/>
  <c r="G660" i="1"/>
  <c r="AF660" i="1"/>
  <c r="G662" i="1"/>
  <c r="G667" i="1"/>
  <c r="AJ713" i="1"/>
  <c r="G728" i="1"/>
  <c r="AE768" i="1"/>
  <c r="AJ790" i="1"/>
  <c r="AK790" i="1" s="1"/>
  <c r="H828" i="1"/>
  <c r="H846" i="1"/>
  <c r="AJ846" i="1"/>
  <c r="AK846" i="1" s="1"/>
  <c r="AE846" i="1"/>
  <c r="G846" i="1"/>
  <c r="AG846" i="1"/>
  <c r="AF846" i="1"/>
  <c r="G857" i="1"/>
  <c r="AG873" i="1"/>
  <c r="H878" i="1"/>
  <c r="AE878" i="1"/>
  <c r="AJ878" i="1"/>
  <c r="AK878" i="1" s="1"/>
  <c r="AG878" i="1"/>
  <c r="AF878" i="1"/>
  <c r="G878" i="1"/>
  <c r="AG896" i="1"/>
  <c r="H896" i="1"/>
  <c r="AJ896" i="1"/>
  <c r="AF2" i="1"/>
  <c r="H3" i="1"/>
  <c r="AJ11" i="1"/>
  <c r="H15" i="1"/>
  <c r="AF18" i="1"/>
  <c r="H21" i="1"/>
  <c r="AG22" i="1"/>
  <c r="G25" i="1"/>
  <c r="H29" i="1"/>
  <c r="G32" i="1"/>
  <c r="AF33" i="1"/>
  <c r="H35" i="1"/>
  <c r="G42" i="1"/>
  <c r="AG44" i="1"/>
  <c r="AJ45" i="1"/>
  <c r="AK45" i="1" s="1"/>
  <c r="H53" i="1"/>
  <c r="H59" i="1"/>
  <c r="AE63" i="1"/>
  <c r="G69" i="1"/>
  <c r="G70" i="1"/>
  <c r="G73" i="1"/>
  <c r="AG77" i="1"/>
  <c r="AG78" i="1"/>
  <c r="AF83" i="1"/>
  <c r="AE94" i="1"/>
  <c r="AF103" i="1"/>
  <c r="AF117" i="1"/>
  <c r="G123" i="1"/>
  <c r="AJ127" i="1"/>
  <c r="H134" i="1"/>
  <c r="H135" i="1"/>
  <c r="H145" i="1"/>
  <c r="H161" i="1"/>
  <c r="G164" i="1"/>
  <c r="G167" i="1"/>
  <c r="AG172" i="1"/>
  <c r="AF180" i="1"/>
  <c r="G181" i="1"/>
  <c r="AE186" i="1"/>
  <c r="AJ189" i="1"/>
  <c r="AK189" i="1" s="1"/>
  <c r="G198" i="1"/>
  <c r="G199" i="1"/>
  <c r="AF204" i="1"/>
  <c r="AF211" i="1"/>
  <c r="AE212" i="1"/>
  <c r="AG218" i="1"/>
  <c r="G228" i="1"/>
  <c r="G229" i="1"/>
  <c r="AJ235" i="1"/>
  <c r="AK235" i="1" s="1"/>
  <c r="AF242" i="1"/>
  <c r="G243" i="1"/>
  <c r="AE248" i="1"/>
  <c r="G250" i="1"/>
  <c r="H262" i="1"/>
  <c r="AF263" i="1"/>
  <c r="AF266" i="1"/>
  <c r="AJ277" i="1"/>
  <c r="AF289" i="1"/>
  <c r="AJ290" i="1"/>
  <c r="AK290" i="1" s="1"/>
  <c r="G298" i="1"/>
  <c r="G299" i="1"/>
  <c r="AJ301" i="1"/>
  <c r="G306" i="1"/>
  <c r="AE307" i="1"/>
  <c r="G309" i="1"/>
  <c r="G318" i="1"/>
  <c r="G319" i="1"/>
  <c r="G320" i="1"/>
  <c r="H321" i="1"/>
  <c r="G332" i="1"/>
  <c r="AJ334" i="1"/>
  <c r="AK334" i="1" s="1"/>
  <c r="AJ341" i="1"/>
  <c r="AK341" i="1" s="1"/>
  <c r="G349" i="1"/>
  <c r="G350" i="1"/>
  <c r="G352" i="1"/>
  <c r="AE353" i="1"/>
  <c r="AJ357" i="1"/>
  <c r="AK357" i="1" s="1"/>
  <c r="H362" i="1"/>
  <c r="AG363" i="1"/>
  <c r="AJ366" i="1"/>
  <c r="AJ377" i="1"/>
  <c r="G379" i="1"/>
  <c r="G381" i="1"/>
  <c r="H387" i="1"/>
  <c r="AF394" i="1"/>
  <c r="G395" i="1"/>
  <c r="G414" i="1"/>
  <c r="H415" i="1"/>
  <c r="G422" i="1"/>
  <c r="H423" i="1"/>
  <c r="G426" i="1"/>
  <c r="AJ435" i="1"/>
  <c r="AK435" i="1" s="1"/>
  <c r="AJ436" i="1"/>
  <c r="AK436" i="1" s="1"/>
  <c r="AF443" i="1"/>
  <c r="AJ451" i="1"/>
  <c r="AK451" i="1" s="1"/>
  <c r="AJ452" i="1"/>
  <c r="AK452" i="1" s="1"/>
  <c r="AJ459" i="1"/>
  <c r="AK459" i="1" s="1"/>
  <c r="H466" i="1"/>
  <c r="AE470" i="1"/>
  <c r="AE471" i="1"/>
  <c r="H473" i="1"/>
  <c r="AF474" i="1"/>
  <c r="H475" i="1"/>
  <c r="AG482" i="1"/>
  <c r="AE484" i="1"/>
  <c r="G485" i="1"/>
  <c r="AF494" i="1"/>
  <c r="G494" i="1"/>
  <c r="AE502" i="1"/>
  <c r="AE503" i="1"/>
  <c r="AF507" i="1"/>
  <c r="H561" i="1"/>
  <c r="AF561" i="1"/>
  <c r="AF567" i="1"/>
  <c r="AG567" i="1"/>
  <c r="G569" i="1"/>
  <c r="G571" i="1"/>
  <c r="AG571" i="1"/>
  <c r="AG574" i="1"/>
  <c r="AE574" i="1"/>
  <c r="G575" i="1"/>
  <c r="AE577" i="1"/>
  <c r="H579" i="1"/>
  <c r="G582" i="1"/>
  <c r="AE583" i="1"/>
  <c r="AE587" i="1"/>
  <c r="H590" i="1"/>
  <c r="H611" i="1"/>
  <c r="H619" i="1"/>
  <c r="AJ623" i="1"/>
  <c r="AK623" i="1" s="1"/>
  <c r="AE625" i="1"/>
  <c r="AF627" i="1"/>
  <c r="H629" i="1"/>
  <c r="AJ631" i="1"/>
  <c r="AG631" i="1"/>
  <c r="H634" i="1"/>
  <c r="AE634" i="1"/>
  <c r="AG635" i="1"/>
  <c r="AF635" i="1"/>
  <c r="AJ641" i="1"/>
  <c r="H641" i="1"/>
  <c r="AF642" i="1"/>
  <c r="AG642" i="1"/>
  <c r="AE645" i="1"/>
  <c r="AF645" i="1"/>
  <c r="AG647" i="1"/>
  <c r="G647" i="1"/>
  <c r="H651" i="1"/>
  <c r="AJ651" i="1"/>
  <c r="AE653" i="1"/>
  <c r="AG656" i="1"/>
  <c r="AE656" i="1"/>
  <c r="H660" i="1"/>
  <c r="AE662" i="1"/>
  <c r="AJ667" i="1"/>
  <c r="H669" i="1"/>
  <c r="AJ669" i="1"/>
  <c r="G693" i="1"/>
  <c r="AJ693" i="1"/>
  <c r="AG693" i="1"/>
  <c r="AF693" i="1"/>
  <c r="AF704" i="1"/>
  <c r="AE717" i="1"/>
  <c r="G717" i="1"/>
  <c r="AJ717" i="1"/>
  <c r="AG717" i="1"/>
  <c r="AJ728" i="1"/>
  <c r="AE730" i="1"/>
  <c r="G730" i="1"/>
  <c r="AJ730" i="1"/>
  <c r="AF730" i="1"/>
  <c r="AE734" i="1"/>
  <c r="H734" i="1"/>
  <c r="AG760" i="1"/>
  <c r="AF760" i="1"/>
  <c r="AE760" i="1"/>
  <c r="H760" i="1"/>
  <c r="AF765" i="1"/>
  <c r="AG765" i="1"/>
  <c r="AE765" i="1"/>
  <c r="H765" i="1"/>
  <c r="G793" i="1"/>
  <c r="AE793" i="1"/>
  <c r="AJ793" i="1"/>
  <c r="AK793" i="1" s="1"/>
  <c r="AG793" i="1"/>
  <c r="AF793" i="1"/>
  <c r="H793" i="1"/>
  <c r="G809" i="1"/>
  <c r="AF809" i="1"/>
  <c r="AJ809" i="1"/>
  <c r="AK809" i="1" s="1"/>
  <c r="AE826" i="1"/>
  <c r="G826" i="1"/>
  <c r="AG853" i="1"/>
  <c r="G853" i="1"/>
  <c r="G894" i="1"/>
  <c r="AJ894" i="1"/>
  <c r="AE894" i="1"/>
  <c r="AE896" i="1"/>
  <c r="AJ27" i="1"/>
  <c r="AF78" i="1"/>
  <c r="AE21" i="1"/>
  <c r="H25" i="1"/>
  <c r="H32" i="1"/>
  <c r="AJ33" i="1"/>
  <c r="AK33" i="1" s="1"/>
  <c r="AG63" i="1"/>
  <c r="AG180" i="1"/>
  <c r="H181" i="1"/>
  <c r="AE198" i="1"/>
  <c r="AF199" i="1"/>
  <c r="AG204" i="1"/>
  <c r="AJ211" i="1"/>
  <c r="AK211" i="1" s="1"/>
  <c r="AJ218" i="1"/>
  <c r="AK218" i="1" s="1"/>
  <c r="AE228" i="1"/>
  <c r="AG242" i="1"/>
  <c r="H243" i="1"/>
  <c r="AF248" i="1"/>
  <c r="H250" i="1"/>
  <c r="AE262" i="1"/>
  <c r="AG263" i="1"/>
  <c r="AJ266" i="1"/>
  <c r="AJ289" i="1"/>
  <c r="AK289" i="1" s="1"/>
  <c r="AE298" i="1"/>
  <c r="AF299" i="1"/>
  <c r="H306" i="1"/>
  <c r="AG307" i="1"/>
  <c r="AE309" i="1"/>
  <c r="AE318" i="1"/>
  <c r="AE319" i="1"/>
  <c r="AE320" i="1"/>
  <c r="AE321" i="1"/>
  <c r="H332" i="1"/>
  <c r="H349" i="1"/>
  <c r="AE350" i="1"/>
  <c r="G351" i="1"/>
  <c r="AE352" i="1"/>
  <c r="G361" i="1"/>
  <c r="H376" i="1"/>
  <c r="H379" i="1"/>
  <c r="G380" i="1"/>
  <c r="H381" i="1"/>
  <c r="G382" i="1"/>
  <c r="AF387" i="1"/>
  <c r="G389" i="1"/>
  <c r="AG394" i="1"/>
  <c r="H395" i="1"/>
  <c r="G396" i="1"/>
  <c r="H401" i="1"/>
  <c r="G403" i="1"/>
  <c r="AG406" i="1"/>
  <c r="H409" i="1"/>
  <c r="AE410" i="1"/>
  <c r="AE414" i="1"/>
  <c r="AE418" i="1"/>
  <c r="AE422" i="1"/>
  <c r="AE423" i="1"/>
  <c r="H426" i="1"/>
  <c r="G434" i="1"/>
  <c r="AJ443" i="1"/>
  <c r="AK443" i="1" s="1"/>
  <c r="G458" i="1"/>
  <c r="AE466" i="1"/>
  <c r="G467" i="1"/>
  <c r="AG470" i="1"/>
  <c r="AF473" i="1"/>
  <c r="AG474" i="1"/>
  <c r="AE475" i="1"/>
  <c r="AJ482" i="1"/>
  <c r="AK482" i="1" s="1"/>
  <c r="AF484" i="1"/>
  <c r="H492" i="1"/>
  <c r="G492" i="1"/>
  <c r="AE494" i="1"/>
  <c r="AG502" i="1"/>
  <c r="AJ503" i="1"/>
  <c r="AK503" i="1" s="1"/>
  <c r="AJ507" i="1"/>
  <c r="AK507" i="1" s="1"/>
  <c r="AF525" i="1"/>
  <c r="H553" i="1"/>
  <c r="AF553" i="1"/>
  <c r="AF559" i="1"/>
  <c r="AG559" i="1"/>
  <c r="G561" i="1"/>
  <c r="AG563" i="1"/>
  <c r="G563" i="1"/>
  <c r="AG566" i="1"/>
  <c r="AE566" i="1"/>
  <c r="G567" i="1"/>
  <c r="AE569" i="1"/>
  <c r="H571" i="1"/>
  <c r="G574" i="1"/>
  <c r="AE575" i="1"/>
  <c r="AJ577" i="1"/>
  <c r="AE579" i="1"/>
  <c r="H582" i="1"/>
  <c r="AJ583" i="1"/>
  <c r="AF587" i="1"/>
  <c r="AF590" i="1"/>
  <c r="AF611" i="1"/>
  <c r="AE619" i="1"/>
  <c r="AF622" i="1"/>
  <c r="AE622" i="1"/>
  <c r="AG625" i="1"/>
  <c r="AJ627" i="1"/>
  <c r="AF629" i="1"/>
  <c r="AE631" i="1"/>
  <c r="G634" i="1"/>
  <c r="AJ635" i="1"/>
  <c r="AK635" i="1" s="1"/>
  <c r="G641" i="1"/>
  <c r="G645" i="1"/>
  <c r="H647" i="1"/>
  <c r="AF651" i="1"/>
  <c r="AF653" i="1"/>
  <c r="G656" i="1"/>
  <c r="H659" i="1"/>
  <c r="AE659" i="1"/>
  <c r="AE660" i="1"/>
  <c r="G669" i="1"/>
  <c r="AF681" i="1"/>
  <c r="AE681" i="1"/>
  <c r="AJ685" i="1"/>
  <c r="AE685" i="1"/>
  <c r="H685" i="1"/>
  <c r="G685" i="1"/>
  <c r="H693" i="1"/>
  <c r="AF697" i="1"/>
  <c r="G697" i="1"/>
  <c r="AE697" i="1"/>
  <c r="AG702" i="1"/>
  <c r="AJ702" i="1"/>
  <c r="AJ711" i="1"/>
  <c r="AE711" i="1"/>
  <c r="H717" i="1"/>
  <c r="AF721" i="1"/>
  <c r="AG721" i="1"/>
  <c r="AE721" i="1"/>
  <c r="H721" i="1"/>
  <c r="H723" i="1"/>
  <c r="AE723" i="1"/>
  <c r="AG744" i="1"/>
  <c r="AF744" i="1"/>
  <c r="AE744" i="1"/>
  <c r="G760" i="1"/>
  <c r="G765" i="1"/>
  <c r="AG767" i="1"/>
  <c r="G767" i="1"/>
  <c r="AF767" i="1"/>
  <c r="AE769" i="1"/>
  <c r="AG769" i="1"/>
  <c r="AF769" i="1"/>
  <c r="H769" i="1"/>
  <c r="AG784" i="1"/>
  <c r="AJ784" i="1"/>
  <c r="AK784" i="1" s="1"/>
  <c r="G784" i="1"/>
  <c r="AE809" i="1"/>
  <c r="G813" i="1"/>
  <c r="AJ813" i="1"/>
  <c r="AK813" i="1" s="1"/>
  <c r="AG858" i="1"/>
  <c r="H858" i="1"/>
  <c r="AE858" i="1"/>
  <c r="AF894" i="1"/>
  <c r="AG1044" i="1"/>
  <c r="H1044" i="1"/>
  <c r="AJ85" i="1"/>
  <c r="AK85" i="1" s="1"/>
  <c r="AG86" i="1"/>
  <c r="AG2" i="1"/>
  <c r="AE3" i="1"/>
  <c r="AG18" i="1"/>
  <c r="AE29" i="1"/>
  <c r="H42" i="1"/>
  <c r="AE53" i="1"/>
  <c r="H69" i="1"/>
  <c r="H70" i="1"/>
  <c r="H73" i="1"/>
  <c r="AJ78" i="1"/>
  <c r="AG94" i="1"/>
  <c r="AJ117" i="1"/>
  <c r="AK117" i="1" s="1"/>
  <c r="H123" i="1"/>
  <c r="AE134" i="1"/>
  <c r="AE135" i="1"/>
  <c r="AF164" i="1"/>
  <c r="AE167" i="1"/>
  <c r="AF3" i="1"/>
  <c r="G13" i="1"/>
  <c r="AF21" i="1"/>
  <c r="H24" i="1"/>
  <c r="AE25" i="1"/>
  <c r="AF29" i="1"/>
  <c r="AE32" i="1"/>
  <c r="H37" i="1"/>
  <c r="H43" i="1"/>
  <c r="AF47" i="1"/>
  <c r="AF53" i="1"/>
  <c r="H56" i="1"/>
  <c r="AF59" i="1"/>
  <c r="AF68" i="1"/>
  <c r="AE69" i="1"/>
  <c r="G109" i="1"/>
  <c r="H120" i="1"/>
  <c r="AE123" i="1"/>
  <c r="AE133" i="1"/>
  <c r="AF145" i="1"/>
  <c r="G151" i="1"/>
  <c r="G162" i="1"/>
  <c r="AJ167" i="1"/>
  <c r="AK167" i="1" s="1"/>
  <c r="AE181" i="1"/>
  <c r="AE182" i="1"/>
  <c r="AF198" i="1"/>
  <c r="AF205" i="1"/>
  <c r="AJ206" i="1"/>
  <c r="AK206" i="1" s="1"/>
  <c r="AJ212" i="1"/>
  <c r="AK212" i="1" s="1"/>
  <c r="AF228" i="1"/>
  <c r="AE243" i="1"/>
  <c r="AE244" i="1"/>
  <c r="AE250" i="1"/>
  <c r="G258" i="1"/>
  <c r="AE261" i="1"/>
  <c r="AF298" i="1"/>
  <c r="AE306" i="1"/>
  <c r="AF309" i="1"/>
  <c r="AF318" i="1"/>
  <c r="AF319" i="1"/>
  <c r="AG320" i="1"/>
  <c r="AG321" i="1"/>
  <c r="AE332" i="1"/>
  <c r="AJ345" i="1"/>
  <c r="AK345" i="1" s="1"/>
  <c r="AE349" i="1"/>
  <c r="AF350" i="1"/>
  <c r="AG352" i="1"/>
  <c r="AE361" i="1"/>
  <c r="AJ369" i="1"/>
  <c r="AE379" i="1"/>
  <c r="AE381" i="1"/>
  <c r="AE382" i="1"/>
  <c r="H389" i="1"/>
  <c r="AE395" i="1"/>
  <c r="AE396" i="1"/>
  <c r="AF397" i="1"/>
  <c r="AJ398" i="1"/>
  <c r="AK398" i="1" s="1"/>
  <c r="H403" i="1"/>
  <c r="G404" i="1"/>
  <c r="AJ406" i="1"/>
  <c r="AK406" i="1" s="1"/>
  <c r="G411" i="1"/>
  <c r="AG414" i="1"/>
  <c r="G419" i="1"/>
  <c r="AG422" i="1"/>
  <c r="AE426" i="1"/>
  <c r="G430" i="1"/>
  <c r="G438" i="1"/>
  <c r="G454" i="1"/>
  <c r="H467" i="1"/>
  <c r="G468" i="1"/>
  <c r="AJ470" i="1"/>
  <c r="AK470" i="1" s="1"/>
  <c r="AJ475" i="1"/>
  <c r="AK475" i="1" s="1"/>
  <c r="AJ484" i="1"/>
  <c r="AK484" i="1" s="1"/>
  <c r="G490" i="1"/>
  <c r="AG491" i="1"/>
  <c r="G491" i="1"/>
  <c r="AE492" i="1"/>
  <c r="AG494" i="1"/>
  <c r="G498" i="1"/>
  <c r="AG499" i="1"/>
  <c r="AJ499" i="1"/>
  <c r="AK499" i="1" s="1"/>
  <c r="G500" i="1"/>
  <c r="AJ502" i="1"/>
  <c r="AK502" i="1" s="1"/>
  <c r="AE512" i="1"/>
  <c r="H514" i="1"/>
  <c r="H529" i="1"/>
  <c r="AF529" i="1"/>
  <c r="H545" i="1"/>
  <c r="AF545" i="1"/>
  <c r="AF551" i="1"/>
  <c r="AG551" i="1"/>
  <c r="G555" i="1"/>
  <c r="AG555" i="1"/>
  <c r="AG558" i="1"/>
  <c r="AE558" i="1"/>
  <c r="AE561" i="1"/>
  <c r="AE567" i="1"/>
  <c r="AJ569" i="1"/>
  <c r="AE571" i="1"/>
  <c r="H574" i="1"/>
  <c r="AJ575" i="1"/>
  <c r="AF579" i="1"/>
  <c r="AF582" i="1"/>
  <c r="AJ587" i="1"/>
  <c r="AJ590" i="1"/>
  <c r="AJ611" i="1"/>
  <c r="AK611" i="1" s="1"/>
  <c r="AF619" i="1"/>
  <c r="AJ625" i="1"/>
  <c r="AG629" i="1"/>
  <c r="AF633" i="1"/>
  <c r="G633" i="1"/>
  <c r="AF634" i="1"/>
  <c r="AJ640" i="1"/>
  <c r="H640" i="1"/>
  <c r="AE641" i="1"/>
  <c r="AJ644" i="1"/>
  <c r="AK644" i="1" s="1"/>
  <c r="G644" i="1"/>
  <c r="AG645" i="1"/>
  <c r="AE647" i="1"/>
  <c r="AG653" i="1"/>
  <c r="AJ655" i="1"/>
  <c r="H655" i="1"/>
  <c r="H656" i="1"/>
  <c r="AG660" i="1"/>
  <c r="AJ663" i="1"/>
  <c r="AE663" i="1"/>
  <c r="AE669" i="1"/>
  <c r="G681" i="1"/>
  <c r="AF685" i="1"/>
  <c r="AE693" i="1"/>
  <c r="H697" i="1"/>
  <c r="AF702" i="1"/>
  <c r="AG711" i="1"/>
  <c r="AF717" i="1"/>
  <c r="G721" i="1"/>
  <c r="G723" i="1"/>
  <c r="H731" i="1"/>
  <c r="AJ731" i="1"/>
  <c r="G731" i="1"/>
  <c r="G744" i="1"/>
  <c r="AJ760" i="1"/>
  <c r="AJ765" i="1"/>
  <c r="H767" i="1"/>
  <c r="G769" i="1"/>
  <c r="AG791" i="1"/>
  <c r="G791" i="1"/>
  <c r="AF791" i="1"/>
  <c r="AE791" i="1"/>
  <c r="AF803" i="1"/>
  <c r="AG803" i="1"/>
  <c r="AF829" i="1"/>
  <c r="AJ829" i="1"/>
  <c r="AK829" i="1" s="1"/>
  <c r="H829" i="1"/>
  <c r="AF181" i="1"/>
  <c r="AJ198" i="1"/>
  <c r="AK198" i="1" s="1"/>
  <c r="AJ228" i="1"/>
  <c r="AK228" i="1" s="1"/>
  <c r="AF243" i="1"/>
  <c r="AF250" i="1"/>
  <c r="AJ298" i="1"/>
  <c r="AK298" i="1" s="1"/>
  <c r="AF306" i="1"/>
  <c r="AJ309" i="1"/>
  <c r="AJ318" i="1"/>
  <c r="AK318" i="1" s="1"/>
  <c r="AF332" i="1"/>
  <c r="AF349" i="1"/>
  <c r="AJ350" i="1"/>
  <c r="AK350" i="1" s="1"/>
  <c r="AJ352" i="1"/>
  <c r="AK352" i="1" s="1"/>
  <c r="AF379" i="1"/>
  <c r="AF381" i="1"/>
  <c r="AF395" i="1"/>
  <c r="AJ414" i="1"/>
  <c r="AK414" i="1" s="1"/>
  <c r="AJ422" i="1"/>
  <c r="AK422" i="1" s="1"/>
  <c r="AF426" i="1"/>
  <c r="AF478" i="1"/>
  <c r="AJ478" i="1"/>
  <c r="AK478" i="1" s="1"/>
  <c r="H490" i="1"/>
  <c r="AF492" i="1"/>
  <c r="AJ494" i="1"/>
  <c r="AK494" i="1" s="1"/>
  <c r="AE500" i="1"/>
  <c r="G506" i="1"/>
  <c r="AF527" i="1"/>
  <c r="AG527" i="1"/>
  <c r="H537" i="1"/>
  <c r="AF537" i="1"/>
  <c r="AF543" i="1"/>
  <c r="AG543" i="1"/>
  <c r="AG547" i="1"/>
  <c r="G547" i="1"/>
  <c r="AG550" i="1"/>
  <c r="AE550" i="1"/>
  <c r="AJ561" i="1"/>
  <c r="AJ567" i="1"/>
  <c r="AF571" i="1"/>
  <c r="AF574" i="1"/>
  <c r="AJ579" i="1"/>
  <c r="AJ582" i="1"/>
  <c r="H601" i="1"/>
  <c r="AF601" i="1"/>
  <c r="AJ607" i="1"/>
  <c r="AK607" i="1" s="1"/>
  <c r="AG622" i="1"/>
  <c r="AJ624" i="1"/>
  <c r="AK624" i="1" s="1"/>
  <c r="AG624" i="1"/>
  <c r="AJ629" i="1"/>
  <c r="AE633" i="1"/>
  <c r="AJ634" i="1"/>
  <c r="AK634" i="1" s="1"/>
  <c r="G640" i="1"/>
  <c r="AF641" i="1"/>
  <c r="AE644" i="1"/>
  <c r="AF647" i="1"/>
  <c r="G652" i="1"/>
  <c r="AJ652" i="1"/>
  <c r="AF656" i="1"/>
  <c r="G663" i="1"/>
  <c r="AF669" i="1"/>
  <c r="AG681" i="1"/>
  <c r="AG685" i="1"/>
  <c r="H715" i="1"/>
  <c r="AF715" i="1"/>
  <c r="AF723" i="1"/>
  <c r="AJ727" i="1"/>
  <c r="AG727" i="1"/>
  <c r="AE727" i="1"/>
  <c r="AF731" i="1"/>
  <c r="H738" i="1"/>
  <c r="G741" i="1"/>
  <c r="H741" i="1"/>
  <c r="AJ741" i="1"/>
  <c r="AG741" i="1"/>
  <c r="H747" i="1"/>
  <c r="G747" i="1"/>
  <c r="AE762" i="1"/>
  <c r="G762" i="1"/>
  <c r="H762" i="1"/>
  <c r="AJ762" i="1"/>
  <c r="AE767" i="1"/>
  <c r="AJ769" i="1"/>
  <c r="AF776" i="1"/>
  <c r="AJ776" i="1"/>
  <c r="AK776" i="1" s="1"/>
  <c r="AE776" i="1"/>
  <c r="H787" i="1"/>
  <c r="AG787" i="1"/>
  <c r="H794" i="1"/>
  <c r="AG794" i="1"/>
  <c r="AE794" i="1"/>
  <c r="G829" i="1"/>
  <c r="AJ890" i="1"/>
  <c r="H890" i="1"/>
  <c r="AG934" i="1"/>
  <c r="AF934" i="1"/>
  <c r="G1042" i="1"/>
  <c r="AE1042" i="1"/>
  <c r="H1042" i="1"/>
  <c r="AJ1042" i="1"/>
  <c r="AK1042" i="1" s="1"/>
  <c r="AF1042" i="1"/>
  <c r="H65" i="1"/>
  <c r="AJ69" i="1"/>
  <c r="AJ123" i="1"/>
  <c r="AJ181" i="1"/>
  <c r="AK181" i="1" s="1"/>
  <c r="G189" i="1"/>
  <c r="G190" i="1"/>
  <c r="AJ250" i="1"/>
  <c r="AJ306" i="1"/>
  <c r="AJ349" i="1"/>
  <c r="AK349" i="1" s="1"/>
  <c r="AJ381" i="1"/>
  <c r="AK381" i="1" s="1"/>
  <c r="AJ395" i="1"/>
  <c r="AK395" i="1" s="1"/>
  <c r="G478" i="1"/>
  <c r="AG526" i="1"/>
  <c r="AE526" i="1"/>
  <c r="AF535" i="1"/>
  <c r="AG535" i="1"/>
  <c r="G539" i="1"/>
  <c r="AG539" i="1"/>
  <c r="AG542" i="1"/>
  <c r="AE542" i="1"/>
  <c r="AJ571" i="1"/>
  <c r="AJ574" i="1"/>
  <c r="H593" i="1"/>
  <c r="AF593" i="1"/>
  <c r="AF599" i="1"/>
  <c r="AG599" i="1"/>
  <c r="G603" i="1"/>
  <c r="AG603" i="1"/>
  <c r="AF606" i="1"/>
  <c r="AE606" i="1"/>
  <c r="AG613" i="1"/>
  <c r="AJ613" i="1"/>
  <c r="AK613" i="1" s="1"/>
  <c r="AG632" i="1"/>
  <c r="AJ632" i="1"/>
  <c r="G632" i="1"/>
  <c r="AG641" i="1"/>
  <c r="AE658" i="1"/>
  <c r="G658" i="1"/>
  <c r="AF665" i="1"/>
  <c r="AE665" i="1"/>
  <c r="AG669" i="1"/>
  <c r="H678" i="1"/>
  <c r="AE678" i="1"/>
  <c r="H699" i="1"/>
  <c r="AF699" i="1"/>
  <c r="AG699" i="1"/>
  <c r="AE699" i="1"/>
  <c r="G699" i="1"/>
  <c r="AG701" i="1"/>
  <c r="H701" i="1"/>
  <c r="AJ701" i="1"/>
  <c r="AG718" i="1"/>
  <c r="H718" i="1"/>
  <c r="G718" i="1"/>
  <c r="AJ718" i="1"/>
  <c r="AE722" i="1"/>
  <c r="G722" i="1"/>
  <c r="AG722" i="1"/>
  <c r="AJ733" i="1"/>
  <c r="AE733" i="1"/>
  <c r="H733" i="1"/>
  <c r="G733" i="1"/>
  <c r="AJ759" i="1"/>
  <c r="AE759" i="1"/>
  <c r="H759" i="1"/>
  <c r="G759" i="1"/>
  <c r="G817" i="1"/>
  <c r="AE817" i="1"/>
  <c r="H817" i="1"/>
  <c r="AJ820" i="1"/>
  <c r="AK820" i="1" s="1"/>
  <c r="H820" i="1"/>
  <c r="AG820" i="1"/>
  <c r="AF820" i="1"/>
  <c r="AE820" i="1"/>
  <c r="H893" i="1"/>
  <c r="AG893" i="1"/>
  <c r="AF893" i="1"/>
  <c r="AJ893" i="1"/>
  <c r="AE893" i="1"/>
  <c r="H898" i="1"/>
  <c r="G898" i="1"/>
  <c r="AF990" i="1"/>
  <c r="AE990" i="1"/>
  <c r="AG990" i="1"/>
  <c r="H990" i="1"/>
  <c r="G990" i="1"/>
  <c r="AJ990" i="1"/>
  <c r="AK990" i="1" s="1"/>
  <c r="AG720" i="1"/>
  <c r="AF720" i="1"/>
  <c r="AE746" i="1"/>
  <c r="AG746" i="1"/>
  <c r="G764" i="1"/>
  <c r="AF764" i="1"/>
  <c r="AJ775" i="1"/>
  <c r="AK775" i="1" s="1"/>
  <c r="AE775" i="1"/>
  <c r="H796" i="1"/>
  <c r="AJ796" i="1"/>
  <c r="AK796" i="1" s="1"/>
  <c r="AF854" i="1"/>
  <c r="H854" i="1"/>
  <c r="AJ887" i="1"/>
  <c r="AE887" i="1"/>
  <c r="H887" i="1"/>
  <c r="H895" i="1"/>
  <c r="AJ895" i="1"/>
  <c r="G914" i="1"/>
  <c r="AG914" i="1"/>
  <c r="H935" i="1"/>
  <c r="AJ935" i="1"/>
  <c r="AE935" i="1"/>
  <c r="G935" i="1"/>
  <c r="AJ941" i="1"/>
  <c r="AG941" i="1"/>
  <c r="G979" i="1"/>
  <c r="AF979" i="1"/>
  <c r="AE979" i="1"/>
  <c r="AG1004" i="1"/>
  <c r="AE1004" i="1"/>
  <c r="AG1006" i="1"/>
  <c r="H1006" i="1"/>
  <c r="G1006" i="1"/>
  <c r="H1016" i="1"/>
  <c r="AF1016" i="1"/>
  <c r="AE1016" i="1"/>
  <c r="G1050" i="1"/>
  <c r="AE1050" i="1"/>
  <c r="H1050" i="1"/>
  <c r="AJ614" i="1"/>
  <c r="AK614" i="1" s="1"/>
  <c r="AG643" i="1"/>
  <c r="AG657" i="1"/>
  <c r="G682" i="1"/>
  <c r="AF695" i="1"/>
  <c r="AE698" i="1"/>
  <c r="H698" i="1"/>
  <c r="AE710" i="1"/>
  <c r="AE712" i="1"/>
  <c r="AF714" i="1"/>
  <c r="AF716" i="1"/>
  <c r="G720" i="1"/>
  <c r="H737" i="1"/>
  <c r="G746" i="1"/>
  <c r="G748" i="1"/>
  <c r="H748" i="1"/>
  <c r="AG749" i="1"/>
  <c r="G757" i="1"/>
  <c r="G758" i="1"/>
  <c r="H764" i="1"/>
  <c r="H774" i="1"/>
  <c r="AF774" i="1"/>
  <c r="H775" i="1"/>
  <c r="AG788" i="1"/>
  <c r="G788" i="1"/>
  <c r="G796" i="1"/>
  <c r="G801" i="1"/>
  <c r="AG801" i="1"/>
  <c r="H806" i="1"/>
  <c r="AE806" i="1"/>
  <c r="H811" i="1"/>
  <c r="AJ835" i="1"/>
  <c r="AK835" i="1" s="1"/>
  <c r="AG835" i="1"/>
  <c r="AE840" i="1"/>
  <c r="AG854" i="1"/>
  <c r="AJ884" i="1"/>
  <c r="AG884" i="1"/>
  <c r="G887" i="1"/>
  <c r="G895" i="1"/>
  <c r="AE914" i="1"/>
  <c r="AG916" i="1"/>
  <c r="H916" i="1"/>
  <c r="AJ918" i="1"/>
  <c r="AG925" i="1"/>
  <c r="AE925" i="1"/>
  <c r="AF935" i="1"/>
  <c r="G941" i="1"/>
  <c r="AG950" i="1"/>
  <c r="H950" i="1"/>
  <c r="G950" i="1"/>
  <c r="G951" i="1"/>
  <c r="AG952" i="1"/>
  <c r="H960" i="1"/>
  <c r="AJ960" i="1"/>
  <c r="AK960" i="1" s="1"/>
  <c r="AE960" i="1"/>
  <c r="G960" i="1"/>
  <c r="AG968" i="1"/>
  <c r="H979" i="1"/>
  <c r="AG993" i="1"/>
  <c r="H993" i="1"/>
  <c r="G1004" i="1"/>
  <c r="AE1006" i="1"/>
  <c r="G1016" i="1"/>
  <c r="G1019" i="1"/>
  <c r="AG1028" i="1"/>
  <c r="AF1050" i="1"/>
  <c r="AG1061" i="1"/>
  <c r="AF682" i="1"/>
  <c r="AG710" i="1"/>
  <c r="AJ712" i="1"/>
  <c r="AJ714" i="1"/>
  <c r="AJ716" i="1"/>
  <c r="AJ719" i="1"/>
  <c r="AE719" i="1"/>
  <c r="H720" i="1"/>
  <c r="AJ743" i="1"/>
  <c r="AE743" i="1"/>
  <c r="AF746" i="1"/>
  <c r="H757" i="1"/>
  <c r="H758" i="1"/>
  <c r="H763" i="1"/>
  <c r="AE763" i="1"/>
  <c r="AE764" i="1"/>
  <c r="AG775" i="1"/>
  <c r="AE796" i="1"/>
  <c r="AG811" i="1"/>
  <c r="AG844" i="1"/>
  <c r="H844" i="1"/>
  <c r="G844" i="1"/>
  <c r="AJ854" i="1"/>
  <c r="G856" i="1"/>
  <c r="AJ856" i="1"/>
  <c r="AF887" i="1"/>
  <c r="AF892" i="1"/>
  <c r="H892" i="1"/>
  <c r="AE895" i="1"/>
  <c r="AE904" i="1"/>
  <c r="H904" i="1"/>
  <c r="AG935" i="1"/>
  <c r="AF951" i="1"/>
  <c r="G971" i="1"/>
  <c r="AJ971" i="1"/>
  <c r="AK971" i="1" s="1"/>
  <c r="AG979" i="1"/>
  <c r="AG998" i="1"/>
  <c r="H998" i="1"/>
  <c r="G998" i="1"/>
  <c r="AG1001" i="1"/>
  <c r="AJ1001" i="1"/>
  <c r="AK1001" i="1" s="1"/>
  <c r="AF1006" i="1"/>
  <c r="AG1016" i="1"/>
  <c r="AF1019" i="1"/>
  <c r="H1040" i="1"/>
  <c r="AJ1040" i="1"/>
  <c r="AK1040" i="1" s="1"/>
  <c r="AE1040" i="1"/>
  <c r="G1040" i="1"/>
  <c r="AJ1050" i="1"/>
  <c r="AK1050" i="1" s="1"/>
  <c r="H1055" i="1"/>
  <c r="AF1055" i="1"/>
  <c r="G1055" i="1"/>
  <c r="G1096" i="1"/>
  <c r="AG1096" i="1"/>
  <c r="AF1096" i="1"/>
  <c r="H1096" i="1"/>
  <c r="AJ1096" i="1"/>
  <c r="AJ1115" i="1"/>
  <c r="AG1115" i="1"/>
  <c r="AF1115" i="1"/>
  <c r="H1115" i="1"/>
  <c r="G1115" i="1"/>
  <c r="H814" i="1"/>
  <c r="AE814" i="1"/>
  <c r="AG823" i="1"/>
  <c r="AJ823" i="1"/>
  <c r="AK823" i="1" s="1"/>
  <c r="AJ827" i="1"/>
  <c r="AK827" i="1" s="1"/>
  <c r="AF827" i="1"/>
  <c r="H838" i="1"/>
  <c r="G838" i="1"/>
  <c r="AJ838" i="1"/>
  <c r="AK838" i="1" s="1"/>
  <c r="AG868" i="1"/>
  <c r="H868" i="1"/>
  <c r="G868" i="1"/>
  <c r="AG871" i="1"/>
  <c r="AJ871" i="1"/>
  <c r="AK871" i="1" s="1"/>
  <c r="AE871" i="1"/>
  <c r="H876" i="1"/>
  <c r="AJ876" i="1"/>
  <c r="AK876" i="1" s="1"/>
  <c r="AG880" i="1"/>
  <c r="G880" i="1"/>
  <c r="H906" i="1"/>
  <c r="AJ906" i="1"/>
  <c r="AK906" i="1" s="1"/>
  <c r="H915" i="1"/>
  <c r="AJ915" i="1"/>
  <c r="AG930" i="1"/>
  <c r="AF930" i="1"/>
  <c r="AE930" i="1"/>
  <c r="AG945" i="1"/>
  <c r="AF945" i="1"/>
  <c r="AJ966" i="1"/>
  <c r="AK966" i="1" s="1"/>
  <c r="AE966" i="1"/>
  <c r="H966" i="1"/>
  <c r="AJ975" i="1"/>
  <c r="AK975" i="1" s="1"/>
  <c r="G975" i="1"/>
  <c r="AJ978" i="1"/>
  <c r="AK978" i="1" s="1"/>
  <c r="AG978" i="1"/>
  <c r="H984" i="1"/>
  <c r="AJ984" i="1"/>
  <c r="AK984" i="1" s="1"/>
  <c r="AE984" i="1"/>
  <c r="G984" i="1"/>
  <c r="H991" i="1"/>
  <c r="G991" i="1"/>
  <c r="AF1015" i="1"/>
  <c r="H1015" i="1"/>
  <c r="AF1049" i="1"/>
  <c r="AJ1049" i="1"/>
  <c r="AK1049" i="1" s="1"/>
  <c r="H1049" i="1"/>
  <c r="G1049" i="1"/>
  <c r="AG684" i="1"/>
  <c r="G700" i="1"/>
  <c r="AG700" i="1"/>
  <c r="AF719" i="1"/>
  <c r="AG758" i="1"/>
  <c r="AG763" i="1"/>
  <c r="AF814" i="1"/>
  <c r="AG818" i="1"/>
  <c r="AE823" i="1"/>
  <c r="H830" i="1"/>
  <c r="AE830" i="1"/>
  <c r="AF838" i="1"/>
  <c r="G841" i="1"/>
  <c r="AF841" i="1"/>
  <c r="H841" i="1"/>
  <c r="AJ844" i="1"/>
  <c r="AK844" i="1" s="1"/>
  <c r="AF860" i="1"/>
  <c r="AF868" i="1"/>
  <c r="H870" i="1"/>
  <c r="AG870" i="1"/>
  <c r="AF870" i="1"/>
  <c r="AE876" i="1"/>
  <c r="H879" i="1"/>
  <c r="AJ879" i="1"/>
  <c r="AJ880" i="1"/>
  <c r="G903" i="1"/>
  <c r="AE903" i="1"/>
  <c r="H903" i="1"/>
  <c r="AE906" i="1"/>
  <c r="AE915" i="1"/>
  <c r="AF929" i="1"/>
  <c r="AE929" i="1"/>
  <c r="AG953" i="1"/>
  <c r="G953" i="1"/>
  <c r="AJ962" i="1"/>
  <c r="AK962" i="1" s="1"/>
  <c r="AF966" i="1"/>
  <c r="AG980" i="1"/>
  <c r="AE980" i="1"/>
  <c r="AG984" i="1"/>
  <c r="AJ991" i="1"/>
  <c r="AK991" i="1" s="1"/>
  <c r="AJ1015" i="1"/>
  <c r="AK1015" i="1" s="1"/>
  <c r="AG1022" i="1"/>
  <c r="H1022" i="1"/>
  <c r="AG1030" i="1"/>
  <c r="H1030" i="1"/>
  <c r="AG1049" i="1"/>
  <c r="AG1053" i="1"/>
  <c r="H1053" i="1"/>
  <c r="G1053" i="1"/>
  <c r="AF915" i="1"/>
  <c r="AG923" i="1"/>
  <c r="H923" i="1"/>
  <c r="G923" i="1"/>
  <c r="H952" i="1"/>
  <c r="AE952" i="1"/>
  <c r="G955" i="1"/>
  <c r="AG955" i="1"/>
  <c r="AF955" i="1"/>
  <c r="AG966" i="1"/>
  <c r="AJ997" i="1"/>
  <c r="AK997" i="1" s="1"/>
  <c r="AG997" i="1"/>
  <c r="AG1009" i="1"/>
  <c r="H1009" i="1"/>
  <c r="AF1017" i="1"/>
  <c r="AE1017" i="1"/>
  <c r="H1017" i="1"/>
  <c r="H1048" i="1"/>
  <c r="AJ1048" i="1"/>
  <c r="AK1048" i="1" s="1"/>
  <c r="AE1048" i="1"/>
  <c r="G1048" i="1"/>
  <c r="AF1067" i="1"/>
  <c r="H1067" i="1"/>
  <c r="AF1083" i="1"/>
  <c r="AE1083" i="1"/>
  <c r="G1083" i="1"/>
  <c r="H968" i="1"/>
  <c r="AF968" i="1"/>
  <c r="AE968" i="1"/>
  <c r="AF1041" i="1"/>
  <c r="AJ1041" i="1"/>
  <c r="AK1041" i="1" s="1"/>
  <c r="H1041" i="1"/>
  <c r="G1041" i="1"/>
  <c r="AF1061" i="1"/>
  <c r="AE1061" i="1"/>
  <c r="G1061" i="1"/>
  <c r="AE1090" i="1"/>
  <c r="H1090" i="1"/>
  <c r="G1090" i="1"/>
  <c r="AJ1090" i="1"/>
  <c r="AF1090" i="1"/>
  <c r="AJ1111" i="1"/>
  <c r="AG1111" i="1"/>
  <c r="AE1111" i="1"/>
  <c r="G1111" i="1"/>
  <c r="G1063" i="1"/>
  <c r="G1069" i="1"/>
  <c r="G1071" i="1"/>
  <c r="G1078" i="1"/>
  <c r="AJ1087" i="1"/>
  <c r="H1089" i="1"/>
  <c r="AJ1091" i="1"/>
  <c r="G1105" i="1"/>
  <c r="G1107" i="1"/>
  <c r="G1113" i="1"/>
  <c r="AF1117" i="1"/>
  <c r="AE1118" i="1"/>
  <c r="H1122" i="1"/>
  <c r="G1126" i="1"/>
  <c r="G1131" i="1"/>
  <c r="G1134" i="1"/>
  <c r="AF1136" i="1"/>
  <c r="AG1137" i="1"/>
  <c r="G1147" i="1"/>
  <c r="G1149" i="1"/>
  <c r="AE1151" i="1"/>
  <c r="AG1152" i="1"/>
  <c r="G1163" i="1"/>
  <c r="AJ1166" i="1"/>
  <c r="AJ1170" i="1"/>
  <c r="G1176" i="1"/>
  <c r="AE1177" i="1"/>
  <c r="AE1180" i="1"/>
  <c r="AG1181" i="1"/>
  <c r="AF1193" i="1"/>
  <c r="AE1194" i="1"/>
  <c r="AF1195" i="1"/>
  <c r="H1200" i="1"/>
  <c r="AF1207" i="1"/>
  <c r="G1213" i="1"/>
  <c r="H1216" i="1"/>
  <c r="AJ1219" i="1"/>
  <c r="AK1219" i="1" s="1"/>
  <c r="G1227" i="1"/>
  <c r="AE1229" i="1"/>
  <c r="AJ1244" i="1"/>
  <c r="H1246" i="1"/>
  <c r="AF1247" i="1"/>
  <c r="G1259" i="1"/>
  <c r="AF1261" i="1"/>
  <c r="AG1262" i="1"/>
  <c r="H1265" i="1"/>
  <c r="H1267" i="1"/>
  <c r="AJ1316" i="1"/>
  <c r="AF1368" i="1"/>
  <c r="AG1370" i="1"/>
  <c r="AF1427" i="1"/>
  <c r="AG1433" i="1"/>
  <c r="AJ1434" i="1"/>
  <c r="AG1453" i="1"/>
  <c r="AJ1468" i="1"/>
  <c r="AK1468" i="1" s="1"/>
  <c r="AJ1472" i="1"/>
  <c r="AJ1477" i="1"/>
  <c r="AK1477" i="1" s="1"/>
  <c r="AE1488" i="1"/>
  <c r="AG1490" i="1"/>
  <c r="AE1491" i="1"/>
  <c r="AG1496" i="1"/>
  <c r="AJ1497" i="1"/>
  <c r="AK1497" i="1" s="1"/>
  <c r="AF1498" i="1"/>
  <c r="H1499" i="1"/>
  <c r="AJ1503" i="1"/>
  <c r="AK1503" i="1" s="1"/>
  <c r="AF1504" i="1"/>
  <c r="AF1512" i="1"/>
  <c r="AF1514" i="1"/>
  <c r="AJ1516" i="1"/>
  <c r="AK1516" i="1" s="1"/>
  <c r="AJ1519" i="1"/>
  <c r="AK1519" i="1" s="1"/>
  <c r="AF1520" i="1"/>
  <c r="AG1522" i="1"/>
  <c r="AE1523" i="1"/>
  <c r="H1526" i="1"/>
  <c r="AJ1529" i="1"/>
  <c r="AK1529" i="1" s="1"/>
  <c r="AE1549" i="1"/>
  <c r="AG1549" i="1"/>
  <c r="G1560" i="1"/>
  <c r="G1563" i="1"/>
  <c r="H1570" i="1"/>
  <c r="AF1570" i="1"/>
  <c r="H1571" i="1"/>
  <c r="AE1571" i="1"/>
  <c r="G1572" i="1"/>
  <c r="G1611" i="1"/>
  <c r="G1613" i="1"/>
  <c r="H1614" i="1"/>
  <c r="AE1614" i="1"/>
  <c r="H1624" i="1"/>
  <c r="AF1624" i="1"/>
  <c r="AF1626" i="1"/>
  <c r="G1626" i="1"/>
  <c r="H1634" i="1"/>
  <c r="AJ1634" i="1"/>
  <c r="G1634" i="1"/>
  <c r="AG1636" i="1"/>
  <c r="AF1636" i="1"/>
  <c r="G1636" i="1"/>
  <c r="AJ1652" i="1"/>
  <c r="AE1652" i="1"/>
  <c r="H1672" i="1"/>
  <c r="G1672" i="1"/>
  <c r="AJ1672" i="1"/>
  <c r="H1729" i="1"/>
  <c r="AE1729" i="1"/>
  <c r="AF1928" i="1"/>
  <c r="AG1928" i="1"/>
  <c r="AJ1928" i="1"/>
  <c r="AE1928" i="1"/>
  <c r="AG1368" i="1"/>
  <c r="AJ1370" i="1"/>
  <c r="AK1370" i="1" s="1"/>
  <c r="AG1427" i="1"/>
  <c r="AJ1433" i="1"/>
  <c r="AJ1453" i="1"/>
  <c r="AJ1490" i="1"/>
  <c r="AK1490" i="1" s="1"/>
  <c r="AG1504" i="1"/>
  <c r="AG1512" i="1"/>
  <c r="H1560" i="1"/>
  <c r="AF1563" i="1"/>
  <c r="AG1569" i="1"/>
  <c r="AF1569" i="1"/>
  <c r="AJ1640" i="1"/>
  <c r="AE1640" i="1"/>
  <c r="AJ1647" i="1"/>
  <c r="AG1647" i="1"/>
  <c r="AG1658" i="1"/>
  <c r="AJ1658" i="1"/>
  <c r="G1658" i="1"/>
  <c r="AG1706" i="1"/>
  <c r="G1706" i="1"/>
  <c r="H1706" i="1"/>
  <c r="AG1729" i="1"/>
  <c r="AJ1731" i="1"/>
  <c r="AE1731" i="1"/>
  <c r="AE1737" i="1"/>
  <c r="H1737" i="1"/>
  <c r="H1749" i="1"/>
  <c r="G1749" i="1"/>
  <c r="AJ1749" i="1"/>
  <c r="AE1749" i="1"/>
  <c r="AJ1815" i="1"/>
  <c r="AK1815" i="1" s="1"/>
  <c r="AG1815" i="1"/>
  <c r="AF1833" i="1"/>
  <c r="AJ1833" i="1"/>
  <c r="AK1833" i="1" s="1"/>
  <c r="AG1833" i="1"/>
  <c r="AE1833" i="1"/>
  <c r="AF1849" i="1"/>
  <c r="AJ1849" i="1"/>
  <c r="AK1849" i="1" s="1"/>
  <c r="AG1849" i="1"/>
  <c r="AE1849" i="1"/>
  <c r="AG1915" i="1"/>
  <c r="AJ1915" i="1"/>
  <c r="AF1962" i="1"/>
  <c r="AJ1962" i="1"/>
  <c r="AE1962" i="1"/>
  <c r="AG1962" i="1"/>
  <c r="AJ2114" i="1"/>
  <c r="AK2114" i="1" s="1"/>
  <c r="AG2114" i="1"/>
  <c r="AE2114" i="1"/>
  <c r="G2114" i="1"/>
  <c r="AJ2140" i="1"/>
  <c r="AK2140" i="1" s="1"/>
  <c r="AG2140" i="1"/>
  <c r="AE2140" i="1"/>
  <c r="H2140" i="1"/>
  <c r="G2140" i="1"/>
  <c r="AE1056" i="1"/>
  <c r="H1057" i="1"/>
  <c r="AE1058" i="1"/>
  <c r="H1062" i="1"/>
  <c r="AJ1063" i="1"/>
  <c r="AK1063" i="1" s="1"/>
  <c r="AE1069" i="1"/>
  <c r="H1070" i="1"/>
  <c r="AJ1071" i="1"/>
  <c r="AK1071" i="1" s="1"/>
  <c r="AE1078" i="1"/>
  <c r="H1082" i="1"/>
  <c r="AE1086" i="1"/>
  <c r="AJ1089" i="1"/>
  <c r="AE1105" i="1"/>
  <c r="H1106" i="1"/>
  <c r="AE1107" i="1"/>
  <c r="AF1113" i="1"/>
  <c r="H1114" i="1"/>
  <c r="AG1118" i="1"/>
  <c r="AE1121" i="1"/>
  <c r="AF1122" i="1"/>
  <c r="AG1126" i="1"/>
  <c r="AE1131" i="1"/>
  <c r="H1132" i="1"/>
  <c r="H1133" i="1"/>
  <c r="AE1134" i="1"/>
  <c r="AJ1136" i="1"/>
  <c r="AE1147" i="1"/>
  <c r="H1148" i="1"/>
  <c r="AE1149" i="1"/>
  <c r="AJ1151" i="1"/>
  <c r="G1155" i="1"/>
  <c r="AE1163" i="1"/>
  <c r="H1164" i="1"/>
  <c r="H1168" i="1"/>
  <c r="AF1173" i="1"/>
  <c r="AJ1176" i="1"/>
  <c r="AK1176" i="1" s="1"/>
  <c r="AG1177" i="1"/>
  <c r="AJ1180" i="1"/>
  <c r="H1184" i="1"/>
  <c r="H1185" i="1"/>
  <c r="H1186" i="1"/>
  <c r="AJ1193" i="1"/>
  <c r="AG1194" i="1"/>
  <c r="G1198" i="1"/>
  <c r="AE1199" i="1"/>
  <c r="AF1200" i="1"/>
  <c r="H1210" i="1"/>
  <c r="G1211" i="1"/>
  <c r="AF1212" i="1"/>
  <c r="AE1213" i="1"/>
  <c r="H1214" i="1"/>
  <c r="AE1215" i="1"/>
  <c r="AG1225" i="1"/>
  <c r="AE1227" i="1"/>
  <c r="AG1229" i="1"/>
  <c r="G1234" i="1"/>
  <c r="H1236" i="1"/>
  <c r="H1239" i="1"/>
  <c r="G1240" i="1"/>
  <c r="AE1243" i="1"/>
  <c r="AJ1246" i="1"/>
  <c r="AJ1247" i="1"/>
  <c r="H1255" i="1"/>
  <c r="G1256" i="1"/>
  <c r="G1257" i="1"/>
  <c r="H1258" i="1"/>
  <c r="AE1259" i="1"/>
  <c r="AJ1261" i="1"/>
  <c r="AE1271" i="1"/>
  <c r="G1274" i="1"/>
  <c r="AE1279" i="1"/>
  <c r="G1282" i="1"/>
  <c r="AE1287" i="1"/>
  <c r="H1290" i="1"/>
  <c r="AE1292" i="1"/>
  <c r="G1300" i="1"/>
  <c r="AJ1303" i="1"/>
  <c r="AK1303" i="1" s="1"/>
  <c r="H1306" i="1"/>
  <c r="G1307" i="1"/>
  <c r="G1313" i="1"/>
  <c r="H1315" i="1"/>
  <c r="G1328" i="1"/>
  <c r="AE1330" i="1"/>
  <c r="G1331" i="1"/>
  <c r="AE1332" i="1"/>
  <c r="AJ1333" i="1"/>
  <c r="AK1333" i="1" s="1"/>
  <c r="H1336" i="1"/>
  <c r="AG1341" i="1"/>
  <c r="AE1346" i="1"/>
  <c r="G1347" i="1"/>
  <c r="G1356" i="1"/>
  <c r="H1365" i="1"/>
  <c r="G1366" i="1"/>
  <c r="AJ1368" i="1"/>
  <c r="AK1368" i="1" s="1"/>
  <c r="H1375" i="1"/>
  <c r="AE1376" i="1"/>
  <c r="AF1378" i="1"/>
  <c r="H1379" i="1"/>
  <c r="H1384" i="1"/>
  <c r="AE1388" i="1"/>
  <c r="H1391" i="1"/>
  <c r="H1393" i="1"/>
  <c r="AJ1394" i="1"/>
  <c r="AK1394" i="1" s="1"/>
  <c r="AG1400" i="1"/>
  <c r="AF1401" i="1"/>
  <c r="AE1402" i="1"/>
  <c r="AG1407" i="1"/>
  <c r="AE1408" i="1"/>
  <c r="AJ1410" i="1"/>
  <c r="AK1410" i="1" s="1"/>
  <c r="AE1416" i="1"/>
  <c r="G1417" i="1"/>
  <c r="AE1418" i="1"/>
  <c r="H1419" i="1"/>
  <c r="G1420" i="1"/>
  <c r="G1425" i="1"/>
  <c r="AE1426" i="1"/>
  <c r="AJ1427" i="1"/>
  <c r="H1429" i="1"/>
  <c r="G1439" i="1"/>
  <c r="G1443" i="1"/>
  <c r="G1447" i="1"/>
  <c r="H1449" i="1"/>
  <c r="G1457" i="1"/>
  <c r="AF1460" i="1"/>
  <c r="AJ1461" i="1"/>
  <c r="G1464" i="1"/>
  <c r="AE1465" i="1"/>
  <c r="AE1466" i="1"/>
  <c r="H1467" i="1"/>
  <c r="AE1475" i="1"/>
  <c r="G1481" i="1"/>
  <c r="AG1488" i="1"/>
  <c r="G1494" i="1"/>
  <c r="AJ1498" i="1"/>
  <c r="AK1498" i="1" s="1"/>
  <c r="AJ1504" i="1"/>
  <c r="AK1504" i="1" s="1"/>
  <c r="AE1509" i="1"/>
  <c r="H1510" i="1"/>
  <c r="AJ1512" i="1"/>
  <c r="AK1512" i="1" s="1"/>
  <c r="AJ1514" i="1"/>
  <c r="AK1514" i="1" s="1"/>
  <c r="H1518" i="1"/>
  <c r="AJ1520" i="1"/>
  <c r="AK1520" i="1" s="1"/>
  <c r="AJ1523" i="1"/>
  <c r="AK1523" i="1" s="1"/>
  <c r="G1528" i="1"/>
  <c r="H1536" i="1"/>
  <c r="H1543" i="1"/>
  <c r="AJ1544" i="1"/>
  <c r="AK1544" i="1" s="1"/>
  <c r="AE1548" i="1"/>
  <c r="G1548" i="1"/>
  <c r="AJ1549" i="1"/>
  <c r="AK1549" i="1" s="1"/>
  <c r="AF1560" i="1"/>
  <c r="G1569" i="1"/>
  <c r="AE1570" i="1"/>
  <c r="AF1571" i="1"/>
  <c r="H1602" i="1"/>
  <c r="AG1608" i="1"/>
  <c r="AF1611" i="1"/>
  <c r="AF1613" i="1"/>
  <c r="AF1614" i="1"/>
  <c r="H1616" i="1"/>
  <c r="AE1616" i="1"/>
  <c r="AE1620" i="1"/>
  <c r="AE1624" i="1"/>
  <c r="AE1626" i="1"/>
  <c r="AG1631" i="1"/>
  <c r="AG1633" i="1"/>
  <c r="H1633" i="1"/>
  <c r="AF1634" i="1"/>
  <c r="AJ1636" i="1"/>
  <c r="H1638" i="1"/>
  <c r="H1642" i="1"/>
  <c r="AE1642" i="1"/>
  <c r="H1658" i="1"/>
  <c r="AG1666" i="1"/>
  <c r="AF1666" i="1"/>
  <c r="G1666" i="1"/>
  <c r="AF1672" i="1"/>
  <c r="AJ1679" i="1"/>
  <c r="AF1679" i="1"/>
  <c r="G1679" i="1"/>
  <c r="AE1687" i="1"/>
  <c r="G1687" i="1"/>
  <c r="AF1687" i="1"/>
  <c r="H1692" i="1"/>
  <c r="G1692" i="1"/>
  <c r="AJ1692" i="1"/>
  <c r="AK1692" i="1" s="1"/>
  <c r="AE1692" i="1"/>
  <c r="AG1699" i="1"/>
  <c r="AF1699" i="1"/>
  <c r="H1699" i="1"/>
  <c r="G1699" i="1"/>
  <c r="AF1706" i="1"/>
  <c r="H1744" i="1"/>
  <c r="AJ1744" i="1"/>
  <c r="AF1744" i="1"/>
  <c r="AE1744" i="1"/>
  <c r="AF1749" i="1"/>
  <c r="AG1762" i="1"/>
  <c r="AJ1762" i="1"/>
  <c r="AF1762" i="1"/>
  <c r="H1762" i="1"/>
  <c r="H1787" i="1"/>
  <c r="AJ1787" i="1"/>
  <c r="AK1787" i="1" s="1"/>
  <c r="AF1787" i="1"/>
  <c r="AE1787" i="1"/>
  <c r="G1787" i="1"/>
  <c r="AE1824" i="1"/>
  <c r="AJ1824" i="1"/>
  <c r="AK1824" i="1" s="1"/>
  <c r="AG1824" i="1"/>
  <c r="AF1824" i="1"/>
  <c r="H1824" i="1"/>
  <c r="G1824" i="1"/>
  <c r="AJ1937" i="1"/>
  <c r="AE1937" i="1"/>
  <c r="G1937" i="1"/>
  <c r="AG1937" i="1"/>
  <c r="AF1937" i="1"/>
  <c r="H1937" i="1"/>
  <c r="AF1056" i="1"/>
  <c r="AE1057" i="1"/>
  <c r="AF1058" i="1"/>
  <c r="AE1062" i="1"/>
  <c r="AE1070" i="1"/>
  <c r="AJ1078" i="1"/>
  <c r="AK1078" i="1" s="1"/>
  <c r="AE1082" i="1"/>
  <c r="AJ1086" i="1"/>
  <c r="AE1106" i="1"/>
  <c r="AF1107" i="1"/>
  <c r="AG1113" i="1"/>
  <c r="AE1114" i="1"/>
  <c r="AJ1118" i="1"/>
  <c r="AF1121" i="1"/>
  <c r="AG1122" i="1"/>
  <c r="AE1132" i="1"/>
  <c r="AE1133" i="1"/>
  <c r="AF1134" i="1"/>
  <c r="AF1147" i="1"/>
  <c r="AE1148" i="1"/>
  <c r="AF1149" i="1"/>
  <c r="H1155" i="1"/>
  <c r="AE1164" i="1"/>
  <c r="AF1168" i="1"/>
  <c r="AJ1177" i="1"/>
  <c r="AE1184" i="1"/>
  <c r="AE1185" i="1"/>
  <c r="H1198" i="1"/>
  <c r="AF1199" i="1"/>
  <c r="AG1200" i="1"/>
  <c r="AE1210" i="1"/>
  <c r="H1211" i="1"/>
  <c r="AJ1212" i="1"/>
  <c r="AK1212" i="1" s="1"/>
  <c r="AF1213" i="1"/>
  <c r="AE1214" i="1"/>
  <c r="AF1215" i="1"/>
  <c r="AJ1227" i="1"/>
  <c r="AK1227" i="1" s="1"/>
  <c r="AJ1229" i="1"/>
  <c r="AK1229" i="1" s="1"/>
  <c r="H1234" i="1"/>
  <c r="AG1236" i="1"/>
  <c r="AE1239" i="1"/>
  <c r="AE1240" i="1"/>
  <c r="AJ1243" i="1"/>
  <c r="AE1255" i="1"/>
  <c r="H1256" i="1"/>
  <c r="H1257" i="1"/>
  <c r="AE1258" i="1"/>
  <c r="AG1259" i="1"/>
  <c r="AF1271" i="1"/>
  <c r="H1274" i="1"/>
  <c r="AF1279" i="1"/>
  <c r="H1282" i="1"/>
  <c r="AF1287" i="1"/>
  <c r="AE1290" i="1"/>
  <c r="AF1292" i="1"/>
  <c r="AE1300" i="1"/>
  <c r="AE1306" i="1"/>
  <c r="H1313" i="1"/>
  <c r="H1328" i="1"/>
  <c r="AF1330" i="1"/>
  <c r="H1331" i="1"/>
  <c r="AE1336" i="1"/>
  <c r="AF1346" i="1"/>
  <c r="AE1347" i="1"/>
  <c r="AE1356" i="1"/>
  <c r="AE1365" i="1"/>
  <c r="H1366" i="1"/>
  <c r="AG1378" i="1"/>
  <c r="AE1379" i="1"/>
  <c r="AE1384" i="1"/>
  <c r="AJ1400" i="1"/>
  <c r="AK1400" i="1" s="1"/>
  <c r="AF1402" i="1"/>
  <c r="AF1418" i="1"/>
  <c r="AE1419" i="1"/>
  <c r="AE1420" i="1"/>
  <c r="AE1425" i="1"/>
  <c r="H1439" i="1"/>
  <c r="AG1443" i="1"/>
  <c r="H1447" i="1"/>
  <c r="AE1457" i="1"/>
  <c r="AE1464" i="1"/>
  <c r="AF1465" i="1"/>
  <c r="AF1466" i="1"/>
  <c r="AF1475" i="1"/>
  <c r="H1481" i="1"/>
  <c r="AJ1488" i="1"/>
  <c r="AK1488" i="1" s="1"/>
  <c r="AF1509" i="1"/>
  <c r="H1528" i="1"/>
  <c r="AE1536" i="1"/>
  <c r="H1538" i="1"/>
  <c r="AE1538" i="1"/>
  <c r="H1569" i="1"/>
  <c r="AG1570" i="1"/>
  <c r="AJ1571" i="1"/>
  <c r="AK1571" i="1" s="1"/>
  <c r="AJ1608" i="1"/>
  <c r="AK1608" i="1" s="1"/>
  <c r="AG1611" i="1"/>
  <c r="AJ1614" i="1"/>
  <c r="AK1614" i="1" s="1"/>
  <c r="G1616" i="1"/>
  <c r="AG1620" i="1"/>
  <c r="AG1624" i="1"/>
  <c r="AG1626" i="1"/>
  <c r="G1642" i="1"/>
  <c r="H1646" i="1"/>
  <c r="G1646" i="1"/>
  <c r="AG1646" i="1"/>
  <c r="AJ1648" i="1"/>
  <c r="AF1648" i="1"/>
  <c r="G1648" i="1"/>
  <c r="AF1658" i="1"/>
  <c r="H1666" i="1"/>
  <c r="H1679" i="1"/>
  <c r="H1687" i="1"/>
  <c r="AF1692" i="1"/>
  <c r="AJ1699" i="1"/>
  <c r="AK1699" i="1" s="1"/>
  <c r="AJ1706" i="1"/>
  <c r="G1711" i="1"/>
  <c r="AJ1711" i="1"/>
  <c r="AG1711" i="1"/>
  <c r="H1711" i="1"/>
  <c r="AG1721" i="1"/>
  <c r="AE1721" i="1"/>
  <c r="AG1738" i="1"/>
  <c r="G1738" i="1"/>
  <c r="H1738" i="1"/>
  <c r="G1744" i="1"/>
  <c r="AG1749" i="1"/>
  <c r="G1762" i="1"/>
  <c r="AE1155" i="1"/>
  <c r="AF1184" i="1"/>
  <c r="AF1198" i="1"/>
  <c r="AE1211" i="1"/>
  <c r="AE1234" i="1"/>
  <c r="AG1240" i="1"/>
  <c r="AE1256" i="1"/>
  <c r="AE1257" i="1"/>
  <c r="AE1274" i="1"/>
  <c r="AE1282" i="1"/>
  <c r="AE1528" i="1"/>
  <c r="H1546" i="1"/>
  <c r="AG1546" i="1"/>
  <c r="G1584" i="1"/>
  <c r="AJ1584" i="1"/>
  <c r="AK1584" i="1" s="1"/>
  <c r="AG1585" i="1"/>
  <c r="AJ1585" i="1"/>
  <c r="AK1585" i="1" s="1"/>
  <c r="H1597" i="1"/>
  <c r="G1597" i="1"/>
  <c r="H1598" i="1"/>
  <c r="AJ1598" i="1"/>
  <c r="AK1598" i="1" s="1"/>
  <c r="AJ1611" i="1"/>
  <c r="AK1611" i="1" s="1"/>
  <c r="H1619" i="1"/>
  <c r="AJ1619" i="1"/>
  <c r="AJ1624" i="1"/>
  <c r="AJ1626" i="1"/>
  <c r="H1639" i="1"/>
  <c r="AF1639" i="1"/>
  <c r="G1639" i="1"/>
  <c r="H1664" i="1"/>
  <c r="AF1664" i="1"/>
  <c r="G1664" i="1"/>
  <c r="AG1673" i="1"/>
  <c r="H1673" i="1"/>
  <c r="AE1753" i="1"/>
  <c r="H1753" i="1"/>
  <c r="AJ1800" i="1"/>
  <c r="AK1800" i="1" s="1"/>
  <c r="AG1800" i="1"/>
  <c r="AF1800" i="1"/>
  <c r="AE1800" i="1"/>
  <c r="H1800" i="1"/>
  <c r="G1800" i="1"/>
  <c r="AJ1960" i="1"/>
  <c r="AG1960" i="1"/>
  <c r="G1137" i="1"/>
  <c r="G1152" i="1"/>
  <c r="AF1155" i="1"/>
  <c r="G1166" i="1"/>
  <c r="H1170" i="1"/>
  <c r="G1181" i="1"/>
  <c r="AG1184" i="1"/>
  <c r="H1187" i="1"/>
  <c r="H1189" i="1"/>
  <c r="AE1191" i="1"/>
  <c r="G1193" i="1"/>
  <c r="G1195" i="1"/>
  <c r="AG1198" i="1"/>
  <c r="H1208" i="1"/>
  <c r="AJ1211" i="1"/>
  <c r="AK1211" i="1" s="1"/>
  <c r="G1219" i="1"/>
  <c r="AG1233" i="1"/>
  <c r="AF1234" i="1"/>
  <c r="G1247" i="1"/>
  <c r="AF1250" i="1"/>
  <c r="AG1252" i="1"/>
  <c r="AG1254" i="1"/>
  <c r="AF1256" i="1"/>
  <c r="AF1257" i="1"/>
  <c r="H1262" i="1"/>
  <c r="H1264" i="1"/>
  <c r="G1269" i="1"/>
  <c r="AF1274" i="1"/>
  <c r="AF1282" i="1"/>
  <c r="AG1300" i="1"/>
  <c r="AG1306" i="1"/>
  <c r="AF1313" i="1"/>
  <c r="G1316" i="1"/>
  <c r="H1327" i="1"/>
  <c r="AF1328" i="1"/>
  <c r="H1329" i="1"/>
  <c r="AJ1330" i="1"/>
  <c r="AK1330" i="1" s="1"/>
  <c r="AJ1331" i="1"/>
  <c r="AK1331" i="1" s="1"/>
  <c r="AG1336" i="1"/>
  <c r="AJ1346" i="1"/>
  <c r="AK1346" i="1" s="1"/>
  <c r="G1353" i="1"/>
  <c r="H1355" i="1"/>
  <c r="AE1364" i="1"/>
  <c r="AG1365" i="1"/>
  <c r="G1368" i="1"/>
  <c r="G1370" i="1"/>
  <c r="AJ1379" i="1"/>
  <c r="AK1379" i="1" s="1"/>
  <c r="G1382" i="1"/>
  <c r="AG1384" i="1"/>
  <c r="H1390" i="1"/>
  <c r="H1397" i="1"/>
  <c r="AJ1402" i="1"/>
  <c r="AK1402" i="1" s="1"/>
  <c r="AJ1418" i="1"/>
  <c r="AK1418" i="1" s="1"/>
  <c r="AG1419" i="1"/>
  <c r="AG1425" i="1"/>
  <c r="G1427" i="1"/>
  <c r="G1433" i="1"/>
  <c r="H1434" i="1"/>
  <c r="AF1447" i="1"/>
  <c r="G1453" i="1"/>
  <c r="H1463" i="1"/>
  <c r="H1477" i="1"/>
  <c r="G1490" i="1"/>
  <c r="G1500" i="1"/>
  <c r="H1503" i="1"/>
  <c r="G1504" i="1"/>
  <c r="G1512" i="1"/>
  <c r="G1516" i="1"/>
  <c r="G1520" i="1"/>
  <c r="G1522" i="1"/>
  <c r="AF1528" i="1"/>
  <c r="G1529" i="1"/>
  <c r="G1531" i="1"/>
  <c r="AG1536" i="1"/>
  <c r="H1542" i="1"/>
  <c r="G1546" i="1"/>
  <c r="H1579" i="1"/>
  <c r="AE1579" i="1"/>
  <c r="G1580" i="1"/>
  <c r="H1584" i="1"/>
  <c r="G1585" i="1"/>
  <c r="H1589" i="1"/>
  <c r="G1589" i="1"/>
  <c r="H1590" i="1"/>
  <c r="AJ1590" i="1"/>
  <c r="AK1590" i="1" s="1"/>
  <c r="AF1595" i="1"/>
  <c r="G1595" i="1"/>
  <c r="AG1596" i="1"/>
  <c r="H1596" i="1"/>
  <c r="AE1597" i="1"/>
  <c r="G1598" i="1"/>
  <c r="H1601" i="1"/>
  <c r="AG1616" i="1"/>
  <c r="G1619" i="1"/>
  <c r="AG1621" i="1"/>
  <c r="AJ1621" i="1"/>
  <c r="G1621" i="1"/>
  <c r="AF1633" i="1"/>
  <c r="AE1639" i="1"/>
  <c r="AJ1642" i="1"/>
  <c r="H1661" i="1"/>
  <c r="AJ1661" i="1"/>
  <c r="AE1661" i="1"/>
  <c r="AE1664" i="1"/>
  <c r="AE1673" i="1"/>
  <c r="AE1675" i="1"/>
  <c r="AJ1687" i="1"/>
  <c r="AG1691" i="1"/>
  <c r="G1691" i="1"/>
  <c r="H1691" i="1"/>
  <c r="AG1716" i="1"/>
  <c r="H1716" i="1"/>
  <c r="H1760" i="1"/>
  <c r="AJ1760" i="1"/>
  <c r="AF1760" i="1"/>
  <c r="AE1760" i="1"/>
  <c r="AJ1966" i="1"/>
  <c r="H1966" i="1"/>
  <c r="AF1966" i="1"/>
  <c r="G1966" i="1"/>
  <c r="AF831" i="1"/>
  <c r="AF863" i="1"/>
  <c r="AG908" i="1"/>
  <c r="AJ909" i="1"/>
  <c r="AK909" i="1" s="1"/>
  <c r="AG921" i="1"/>
  <c r="AG922" i="1"/>
  <c r="AG927" i="1"/>
  <c r="AG943" i="1"/>
  <c r="AF969" i="1"/>
  <c r="AF976" i="1"/>
  <c r="AJ985" i="1"/>
  <c r="AK985" i="1" s="1"/>
  <c r="AG992" i="1"/>
  <c r="AF1008" i="1"/>
  <c r="AG1024" i="1"/>
  <c r="AG1025" i="1"/>
  <c r="AJ1026" i="1"/>
  <c r="AK1026" i="1" s="1"/>
  <c r="AJ1031" i="1"/>
  <c r="AK1031" i="1" s="1"/>
  <c r="AG1032" i="1"/>
  <c r="AG1033" i="1"/>
  <c r="AJ1034" i="1"/>
  <c r="AK1034" i="1" s="1"/>
  <c r="AE1038" i="1"/>
  <c r="AE1046" i="1"/>
  <c r="AJ1085" i="1"/>
  <c r="G1087" i="1"/>
  <c r="H1091" i="1"/>
  <c r="H1093" i="1"/>
  <c r="AF1109" i="1"/>
  <c r="G1117" i="1"/>
  <c r="G1118" i="1"/>
  <c r="H1127" i="1"/>
  <c r="G1136" i="1"/>
  <c r="AE1137" i="1"/>
  <c r="AF1138" i="1"/>
  <c r="G1151" i="1"/>
  <c r="H1152" i="1"/>
  <c r="AF1153" i="1"/>
  <c r="AG1154" i="1"/>
  <c r="AG1155" i="1"/>
  <c r="H1166" i="1"/>
  <c r="AJ1167" i="1"/>
  <c r="AE1170" i="1"/>
  <c r="AJ1172" i="1"/>
  <c r="H1174" i="1"/>
  <c r="G1177" i="1"/>
  <c r="G1180" i="1"/>
  <c r="H1181" i="1"/>
  <c r="AF1182" i="1"/>
  <c r="AG1183" i="1"/>
  <c r="AJ1184" i="1"/>
  <c r="H1193" i="1"/>
  <c r="G1194" i="1"/>
  <c r="H1195" i="1"/>
  <c r="AE1196" i="1"/>
  <c r="AG1197" i="1"/>
  <c r="AJ1198" i="1"/>
  <c r="H1207" i="1"/>
  <c r="AF1208" i="1"/>
  <c r="H1219" i="1"/>
  <c r="AJ1220" i="1"/>
  <c r="AK1220" i="1" s="1"/>
  <c r="AE1222" i="1"/>
  <c r="AF1223" i="1"/>
  <c r="G1229" i="1"/>
  <c r="H1232" i="1"/>
  <c r="AG1234" i="1"/>
  <c r="AJ1235" i="1"/>
  <c r="AK1235" i="1" s="1"/>
  <c r="AJ1242" i="1"/>
  <c r="G1244" i="1"/>
  <c r="H1247" i="1"/>
  <c r="AF1248" i="1"/>
  <c r="AG1256" i="1"/>
  <c r="AG1257" i="1"/>
  <c r="G1261" i="1"/>
  <c r="AE1262" i="1"/>
  <c r="AF1268" i="1"/>
  <c r="AE1269" i="1"/>
  <c r="AG1274" i="1"/>
  <c r="AF1275" i="1"/>
  <c r="AG1276" i="1"/>
  <c r="AE1277" i="1"/>
  <c r="AG1282" i="1"/>
  <c r="AF1283" i="1"/>
  <c r="AG1284" i="1"/>
  <c r="AE1285" i="1"/>
  <c r="H1297" i="1"/>
  <c r="AJ1300" i="1"/>
  <c r="AK1300" i="1" s="1"/>
  <c r="AF1301" i="1"/>
  <c r="G1304" i="1"/>
  <c r="AG1311" i="1"/>
  <c r="AG1312" i="1"/>
  <c r="AG1313" i="1"/>
  <c r="AF1314" i="1"/>
  <c r="H1316" i="1"/>
  <c r="AF1319" i="1"/>
  <c r="G1321" i="1"/>
  <c r="AG1328" i="1"/>
  <c r="G1334" i="1"/>
  <c r="AF1338" i="1"/>
  <c r="H1339" i="1"/>
  <c r="H1342" i="1"/>
  <c r="AG1354" i="1"/>
  <c r="AF1355" i="1"/>
  <c r="H1361" i="1"/>
  <c r="AG1362" i="1"/>
  <c r="AE1363" i="1"/>
  <c r="AJ1365" i="1"/>
  <c r="AK1365" i="1" s="1"/>
  <c r="H1368" i="1"/>
  <c r="AE1370" i="1"/>
  <c r="H1381" i="1"/>
  <c r="H1382" i="1"/>
  <c r="AF1386" i="1"/>
  <c r="G1394" i="1"/>
  <c r="AF1397" i="1"/>
  <c r="G1400" i="1"/>
  <c r="AE1405" i="1"/>
  <c r="G1410" i="1"/>
  <c r="AE1412" i="1"/>
  <c r="AF1413" i="1"/>
  <c r="AJ1425" i="1"/>
  <c r="H1427" i="1"/>
  <c r="H1428" i="1"/>
  <c r="AE1433" i="1"/>
  <c r="AE1434" i="1"/>
  <c r="AG1440" i="1"/>
  <c r="AG1445" i="1"/>
  <c r="AG1446" i="1"/>
  <c r="AG1447" i="1"/>
  <c r="AF1448" i="1"/>
  <c r="G1450" i="1"/>
  <c r="AE1453" i="1"/>
  <c r="G1461" i="1"/>
  <c r="H1462" i="1"/>
  <c r="AF1463" i="1"/>
  <c r="G1468" i="1"/>
  <c r="H1472" i="1"/>
  <c r="AF1473" i="1"/>
  <c r="AE1477" i="1"/>
  <c r="AG1482" i="1"/>
  <c r="G1488" i="1"/>
  <c r="AE1490" i="1"/>
  <c r="G1491" i="1"/>
  <c r="AE1492" i="1"/>
  <c r="AJ1493" i="1"/>
  <c r="AK1493" i="1" s="1"/>
  <c r="AE1496" i="1"/>
  <c r="G1497" i="1"/>
  <c r="G1498" i="1"/>
  <c r="AF1503" i="1"/>
  <c r="H1504" i="1"/>
  <c r="AG1506" i="1"/>
  <c r="AJ1507" i="1"/>
  <c r="AK1507" i="1" s="1"/>
  <c r="H1512" i="1"/>
  <c r="G1514" i="1"/>
  <c r="AE1516" i="1"/>
  <c r="AE1517" i="1"/>
  <c r="H1519" i="1"/>
  <c r="H1520" i="1"/>
  <c r="AE1522" i="1"/>
  <c r="G1523" i="1"/>
  <c r="AG1528" i="1"/>
  <c r="H1529" i="1"/>
  <c r="AF1530" i="1"/>
  <c r="AE1531" i="1"/>
  <c r="AJ1537" i="1"/>
  <c r="AK1537" i="1" s="1"/>
  <c r="AG1538" i="1"/>
  <c r="G1544" i="1"/>
  <c r="AG1545" i="1"/>
  <c r="AF1545" i="1"/>
  <c r="AE1546" i="1"/>
  <c r="AE1550" i="1"/>
  <c r="AG1552" i="1"/>
  <c r="H1552" i="1"/>
  <c r="H1554" i="1"/>
  <c r="AE1554" i="1"/>
  <c r="AE1556" i="1"/>
  <c r="AG1576" i="1"/>
  <c r="H1576" i="1"/>
  <c r="G1579" i="1"/>
  <c r="AJ1580" i="1"/>
  <c r="AK1580" i="1" s="1"/>
  <c r="AE1584" i="1"/>
  <c r="H1585" i="1"/>
  <c r="AF1587" i="1"/>
  <c r="G1587" i="1"/>
  <c r="AG1588" i="1"/>
  <c r="H1588" i="1"/>
  <c r="AE1589" i="1"/>
  <c r="G1590" i="1"/>
  <c r="H1593" i="1"/>
  <c r="H1595" i="1"/>
  <c r="G1596" i="1"/>
  <c r="AF1597" i="1"/>
  <c r="AE1598" i="1"/>
  <c r="AG1601" i="1"/>
  <c r="AG1604" i="1"/>
  <c r="G1604" i="1"/>
  <c r="AJ1616" i="1"/>
  <c r="AE1619" i="1"/>
  <c r="H1621" i="1"/>
  <c r="AJ1633" i="1"/>
  <c r="G1637" i="1"/>
  <c r="AG1639" i="1"/>
  <c r="H1654" i="1"/>
  <c r="AG1654" i="1"/>
  <c r="AE1654" i="1"/>
  <c r="G1661" i="1"/>
  <c r="AF1663" i="1"/>
  <c r="H1663" i="1"/>
  <c r="AJ1664" i="1"/>
  <c r="AF1691" i="1"/>
  <c r="H1700" i="1"/>
  <c r="AJ1700" i="1"/>
  <c r="AK1700" i="1" s="1"/>
  <c r="AF1700" i="1"/>
  <c r="AE1700" i="1"/>
  <c r="G1700" i="1"/>
  <c r="H1733" i="1"/>
  <c r="AG1733" i="1"/>
  <c r="AF1733" i="1"/>
  <c r="AE1733" i="1"/>
  <c r="AF1750" i="1"/>
  <c r="AE1750" i="1"/>
  <c r="AG1750" i="1"/>
  <c r="AG1754" i="1"/>
  <c r="G1754" i="1"/>
  <c r="H1754" i="1"/>
  <c r="G1760" i="1"/>
  <c r="AG1777" i="1"/>
  <c r="AJ1777" i="1"/>
  <c r="AK1777" i="1" s="1"/>
  <c r="AF1777" i="1"/>
  <c r="H1777" i="1"/>
  <c r="G1777" i="1"/>
  <c r="AF1860" i="1"/>
  <c r="AJ1860" i="1"/>
  <c r="AK1860" i="1" s="1"/>
  <c r="AG1860" i="1"/>
  <c r="AE1860" i="1"/>
  <c r="H1860" i="1"/>
  <c r="G1860" i="1"/>
  <c r="AF1087" i="1"/>
  <c r="AE1117" i="1"/>
  <c r="H1136" i="1"/>
  <c r="AF1137" i="1"/>
  <c r="AF1152" i="1"/>
  <c r="AE1166" i="1"/>
  <c r="AF1170" i="1"/>
  <c r="AF1174" i="1"/>
  <c r="H1180" i="1"/>
  <c r="AE1181" i="1"/>
  <c r="H1194" i="1"/>
  <c r="AE1195" i="1"/>
  <c r="AE1219" i="1"/>
  <c r="AE1261" i="1"/>
  <c r="AF1262" i="1"/>
  <c r="AG1269" i="1"/>
  <c r="AF1339" i="1"/>
  <c r="AF1370" i="1"/>
  <c r="AE1381" i="1"/>
  <c r="AE1394" i="1"/>
  <c r="AJ1397" i="1"/>
  <c r="AK1397" i="1" s="1"/>
  <c r="AG1405" i="1"/>
  <c r="AE1410" i="1"/>
  <c r="AF1433" i="1"/>
  <c r="AF1434" i="1"/>
  <c r="AF1453" i="1"/>
  <c r="AE1461" i="1"/>
  <c r="AF1462" i="1"/>
  <c r="AG1468" i="1"/>
  <c r="AG1472" i="1"/>
  <c r="AG1473" i="1"/>
  <c r="AF1477" i="1"/>
  <c r="AF1490" i="1"/>
  <c r="H1491" i="1"/>
  <c r="AF1497" i="1"/>
  <c r="AE1498" i="1"/>
  <c r="AE1514" i="1"/>
  <c r="AG1519" i="1"/>
  <c r="AF1522" i="1"/>
  <c r="AF1529" i="1"/>
  <c r="AF1546" i="1"/>
  <c r="AJ1560" i="1"/>
  <c r="AK1560" i="1" s="1"/>
  <c r="AE1560" i="1"/>
  <c r="H1563" i="1"/>
  <c r="AE1563" i="1"/>
  <c r="AF1584" i="1"/>
  <c r="AF1585" i="1"/>
  <c r="AG1597" i="1"/>
  <c r="AF1598" i="1"/>
  <c r="H1606" i="1"/>
  <c r="AF1606" i="1"/>
  <c r="H1613" i="1"/>
  <c r="AG1613" i="1"/>
  <c r="AF1619" i="1"/>
  <c r="H1631" i="1"/>
  <c r="AE1631" i="1"/>
  <c r="AJ1639" i="1"/>
  <c r="AJ1645" i="1"/>
  <c r="G1645" i="1"/>
  <c r="AG1657" i="1"/>
  <c r="AE1657" i="1"/>
  <c r="AG1674" i="1"/>
  <c r="AJ1674" i="1"/>
  <c r="G1674" i="1"/>
  <c r="AG1682" i="1"/>
  <c r="AJ1682" i="1"/>
  <c r="H1682" i="1"/>
  <c r="AE1690" i="1"/>
  <c r="G1690" i="1"/>
  <c r="AF1690" i="1"/>
  <c r="AJ1691" i="1"/>
  <c r="AK1691" i="1" s="1"/>
  <c r="AE1705" i="1"/>
  <c r="H1705" i="1"/>
  <c r="AG1714" i="1"/>
  <c r="AJ1714" i="1"/>
  <c r="AF1714" i="1"/>
  <c r="H1714" i="1"/>
  <c r="AG1746" i="1"/>
  <c r="AJ1746" i="1"/>
  <c r="AF1746" i="1"/>
  <c r="H1746" i="1"/>
  <c r="AF1773" i="1"/>
  <c r="AJ1773" i="1"/>
  <c r="AK1773" i="1" s="1"/>
  <c r="AG1773" i="1"/>
  <c r="AE1773" i="1"/>
  <c r="G1948" i="1"/>
  <c r="AJ1948" i="1"/>
  <c r="AK1948" i="1" s="1"/>
  <c r="AF1948" i="1"/>
  <c r="AG1948" i="1"/>
  <c r="AE1948" i="1"/>
  <c r="H1948" i="1"/>
  <c r="AG1956" i="1"/>
  <c r="AF1956" i="1"/>
  <c r="G1956" i="1"/>
  <c r="AJ1956" i="1"/>
  <c r="AE1956" i="1"/>
  <c r="H1956" i="1"/>
  <c r="H2042" i="1"/>
  <c r="AJ2042" i="1"/>
  <c r="AK2042" i="1" s="1"/>
  <c r="AG2042" i="1"/>
  <c r="G2042" i="1"/>
  <c r="AF2042" i="1"/>
  <c r="AE1641" i="1"/>
  <c r="AF1677" i="1"/>
  <c r="G1685" i="1"/>
  <c r="G1693" i="1"/>
  <c r="AJ1704" i="1"/>
  <c r="AG1709" i="1"/>
  <c r="G1712" i="1"/>
  <c r="G1717" i="1"/>
  <c r="AJ1720" i="1"/>
  <c r="AF1722" i="1"/>
  <c r="G1727" i="1"/>
  <c r="AJ1736" i="1"/>
  <c r="AJ1752" i="1"/>
  <c r="AJ1757" i="1"/>
  <c r="AE1765" i="1"/>
  <c r="AG1766" i="1"/>
  <c r="AJ1768" i="1"/>
  <c r="AG1770" i="1"/>
  <c r="AF1771" i="1"/>
  <c r="G1776" i="1"/>
  <c r="AE1781" i="1"/>
  <c r="AE1784" i="1"/>
  <c r="G1785" i="1"/>
  <c r="AJ1789" i="1"/>
  <c r="AK1789" i="1" s="1"/>
  <c r="AF1793" i="1"/>
  <c r="AE1794" i="1"/>
  <c r="G1795" i="1"/>
  <c r="AE1805" i="1"/>
  <c r="AF1808" i="1"/>
  <c r="AF1809" i="1"/>
  <c r="AF1816" i="1"/>
  <c r="H1817" i="1"/>
  <c r="AE1818" i="1"/>
  <c r="G1819" i="1"/>
  <c r="AJ1820" i="1"/>
  <c r="AK1820" i="1" s="1"/>
  <c r="AE1828" i="1"/>
  <c r="H1836" i="1"/>
  <c r="AG1838" i="1"/>
  <c r="AJ1838" i="1"/>
  <c r="AJ1844" i="1"/>
  <c r="AJ1845" i="1"/>
  <c r="AE1852" i="1"/>
  <c r="G1865" i="1"/>
  <c r="AG1866" i="1"/>
  <c r="AJ1868" i="1"/>
  <c r="H1875" i="1"/>
  <c r="H1890" i="1"/>
  <c r="H1898" i="1"/>
  <c r="AG1898" i="1"/>
  <c r="G1898" i="1"/>
  <c r="AJ1905" i="1"/>
  <c r="AK1905" i="1" s="1"/>
  <c r="AF1905" i="1"/>
  <c r="G1905" i="1"/>
  <c r="AJ1933" i="1"/>
  <c r="AJ1949" i="1"/>
  <c r="AK1949" i="1" s="1"/>
  <c r="H1949" i="1"/>
  <c r="H1970" i="1"/>
  <c r="AG1970" i="1"/>
  <c r="AG1987" i="1"/>
  <c r="AJ1987" i="1"/>
  <c r="AJ2004" i="1"/>
  <c r="AK2004" i="1" s="1"/>
  <c r="H2066" i="1"/>
  <c r="AG2066" i="1"/>
  <c r="AF2066" i="1"/>
  <c r="G2066" i="1"/>
  <c r="AJ1827" i="1"/>
  <c r="AK1827" i="1" s="1"/>
  <c r="AG1827" i="1"/>
  <c r="AG1878" i="1"/>
  <c r="AJ1878" i="1"/>
  <c r="AG1883" i="1"/>
  <c r="AF1883" i="1"/>
  <c r="AJ1885" i="1"/>
  <c r="AF1885" i="1"/>
  <c r="AG1895" i="1"/>
  <c r="AJ1895" i="1"/>
  <c r="AK1895" i="1" s="1"/>
  <c r="AF1910" i="1"/>
  <c r="AE1910" i="1"/>
  <c r="H1969" i="1"/>
  <c r="AE1969" i="1"/>
  <c r="AJ1969" i="1"/>
  <c r="AJ1988" i="1"/>
  <c r="AG1988" i="1"/>
  <c r="AF1995" i="1"/>
  <c r="AG1995" i="1"/>
  <c r="AJ1997" i="1"/>
  <c r="AK1997" i="1" s="1"/>
  <c r="AG1997" i="1"/>
  <c r="AG2011" i="1"/>
  <c r="AE2011" i="1"/>
  <c r="G2011" i="1"/>
  <c r="H2016" i="1"/>
  <c r="AF2016" i="1"/>
  <c r="AE2016" i="1"/>
  <c r="AJ2016" i="1"/>
  <c r="AK2016" i="1" s="1"/>
  <c r="G2025" i="1"/>
  <c r="AF2025" i="1"/>
  <c r="AE2025" i="1"/>
  <c r="AJ2025" i="1"/>
  <c r="AK2025" i="1" s="1"/>
  <c r="AG2101" i="1"/>
  <c r="AF2101" i="1"/>
  <c r="H2101" i="1"/>
  <c r="AF2136" i="1"/>
  <c r="AE2136" i="1"/>
  <c r="H2136" i="1"/>
  <c r="G2136" i="1"/>
  <c r="AJ2136" i="1"/>
  <c r="AK2136" i="1" s="1"/>
  <c r="AG2136" i="1"/>
  <c r="AJ2156" i="1"/>
  <c r="AK2156" i="1" s="1"/>
  <c r="AG2156" i="1"/>
  <c r="AE2156" i="1"/>
  <c r="H2156" i="1"/>
  <c r="G2156" i="1"/>
  <c r="AJ1547" i="1"/>
  <c r="AK1547" i="1" s="1"/>
  <c r="AF1553" i="1"/>
  <c r="AF1561" i="1"/>
  <c r="AF1562" i="1"/>
  <c r="AF1577" i="1"/>
  <c r="AF1578" i="1"/>
  <c r="AF1627" i="1"/>
  <c r="AF1644" i="1"/>
  <c r="AF1649" i="1"/>
  <c r="AF1669" i="1"/>
  <c r="AF1680" i="1"/>
  <c r="AG1685" i="1"/>
  <c r="AJ1693" i="1"/>
  <c r="AK1693" i="1" s="1"/>
  <c r="AJ1712" i="1"/>
  <c r="AG1717" i="1"/>
  <c r="AF1727" i="1"/>
  <c r="AF1728" i="1"/>
  <c r="AJ1765" i="1"/>
  <c r="AG1775" i="1"/>
  <c r="AF1776" i="1"/>
  <c r="G1778" i="1"/>
  <c r="AJ1784" i="1"/>
  <c r="AK1784" i="1" s="1"/>
  <c r="AJ1785" i="1"/>
  <c r="AK1785" i="1" s="1"/>
  <c r="AJ1794" i="1"/>
  <c r="AK1794" i="1" s="1"/>
  <c r="AJ1795" i="1"/>
  <c r="AK1795" i="1" s="1"/>
  <c r="AG1804" i="1"/>
  <c r="AJ1804" i="1"/>
  <c r="AK1804" i="1" s="1"/>
  <c r="AJ1818" i="1"/>
  <c r="AK1818" i="1" s="1"/>
  <c r="AJ1819" i="1"/>
  <c r="AK1819" i="1" s="1"/>
  <c r="AG1835" i="1"/>
  <c r="AG1836" i="1"/>
  <c r="H1840" i="1"/>
  <c r="G1845" i="1"/>
  <c r="G1846" i="1"/>
  <c r="AG1851" i="1"/>
  <c r="AJ1852" i="1"/>
  <c r="AK1852" i="1" s="1"/>
  <c r="AJ1862" i="1"/>
  <c r="G1862" i="1"/>
  <c r="AJ1871" i="1"/>
  <c r="AJ1875" i="1"/>
  <c r="G1883" i="1"/>
  <c r="G1885" i="1"/>
  <c r="AG1887" i="1"/>
  <c r="AF1889" i="1"/>
  <c r="AE1889" i="1"/>
  <c r="AG1907" i="1"/>
  <c r="AE1907" i="1"/>
  <c r="G1907" i="1"/>
  <c r="AG1910" i="1"/>
  <c r="AJ1916" i="1"/>
  <c r="AG1916" i="1"/>
  <c r="AJ1921" i="1"/>
  <c r="AG1921" i="1"/>
  <c r="H1927" i="1"/>
  <c r="AG1927" i="1"/>
  <c r="AE1927" i="1"/>
  <c r="AG1930" i="1"/>
  <c r="G1930" i="1"/>
  <c r="AF1930" i="1"/>
  <c r="AG1934" i="1"/>
  <c r="AG1939" i="1"/>
  <c r="AG1952" i="1"/>
  <c r="AJ1952" i="1"/>
  <c r="AK1952" i="1" s="1"/>
  <c r="G1969" i="1"/>
  <c r="AJ1974" i="1"/>
  <c r="AK1974" i="1" s="1"/>
  <c r="H1990" i="1"/>
  <c r="AG1990" i="1"/>
  <c r="AE1995" i="1"/>
  <c r="H2011" i="1"/>
  <c r="G2016" i="1"/>
  <c r="AG2023" i="1"/>
  <c r="AJ2023" i="1"/>
  <c r="H2025" i="1"/>
  <c r="AE2055" i="1"/>
  <c r="AF2055" i="1"/>
  <c r="AE2063" i="1"/>
  <c r="AJ2063" i="1"/>
  <c r="AK2063" i="1" s="1"/>
  <c r="AF2063" i="1"/>
  <c r="AJ2094" i="1"/>
  <c r="AK2094" i="1" s="1"/>
  <c r="AE2094" i="1"/>
  <c r="H2094" i="1"/>
  <c r="G2094" i="1"/>
  <c r="AG2094" i="1"/>
  <c r="AJ2101" i="1"/>
  <c r="AK2101" i="1" s="1"/>
  <c r="AE1778" i="1"/>
  <c r="H1802" i="1"/>
  <c r="AE1802" i="1"/>
  <c r="H1803" i="1"/>
  <c r="G1803" i="1"/>
  <c r="AJ1836" i="1"/>
  <c r="AK1836" i="1" s="1"/>
  <c r="AE1840" i="1"/>
  <c r="H1845" i="1"/>
  <c r="AE1846" i="1"/>
  <c r="AJ1879" i="1"/>
  <c r="AG1879" i="1"/>
  <c r="H1883" i="1"/>
  <c r="H1885" i="1"/>
  <c r="AG1894" i="1"/>
  <c r="AF1894" i="1"/>
  <c r="H1894" i="1"/>
  <c r="AJ1903" i="1"/>
  <c r="AK1903" i="1" s="1"/>
  <c r="AG1903" i="1"/>
  <c r="AJ1910" i="1"/>
  <c r="AJ1914" i="1"/>
  <c r="H1914" i="1"/>
  <c r="H1923" i="1"/>
  <c r="AG1923" i="1"/>
  <c r="AG1943" i="1"/>
  <c r="AF1943" i="1"/>
  <c r="G1943" i="1"/>
  <c r="AF1954" i="1"/>
  <c r="AG1954" i="1"/>
  <c r="H1961" i="1"/>
  <c r="AF1961" i="1"/>
  <c r="G1961" i="1"/>
  <c r="G1963" i="1"/>
  <c r="AJ1963" i="1"/>
  <c r="AF1963" i="1"/>
  <c r="AF1969" i="1"/>
  <c r="H1972" i="1"/>
  <c r="G1972" i="1"/>
  <c r="AG1972" i="1"/>
  <c r="AG1976" i="1"/>
  <c r="AF1976" i="1"/>
  <c r="G1976" i="1"/>
  <c r="AF1982" i="1"/>
  <c r="AJ1982" i="1"/>
  <c r="AE1982" i="1"/>
  <c r="AJ1986" i="1"/>
  <c r="H1986" i="1"/>
  <c r="AJ1995" i="1"/>
  <c r="AK1995" i="1" s="1"/>
  <c r="AJ2007" i="1"/>
  <c r="AK2007" i="1" s="1"/>
  <c r="AG2007" i="1"/>
  <c r="AF2011" i="1"/>
  <c r="AG2016" i="1"/>
  <c r="AG2025" i="1"/>
  <c r="AG2032" i="1"/>
  <c r="AF2032" i="1"/>
  <c r="G2032" i="1"/>
  <c r="G1704" i="1"/>
  <c r="G1709" i="1"/>
  <c r="G1720" i="1"/>
  <c r="G1736" i="1"/>
  <c r="G1752" i="1"/>
  <c r="G1768" i="1"/>
  <c r="G1770" i="1"/>
  <c r="AF1778" i="1"/>
  <c r="AG1799" i="1"/>
  <c r="G1802" i="1"/>
  <c r="AE1803" i="1"/>
  <c r="G1808" i="1"/>
  <c r="H1810" i="1"/>
  <c r="AG1810" i="1"/>
  <c r="H1811" i="1"/>
  <c r="AF1811" i="1"/>
  <c r="AJ1812" i="1"/>
  <c r="AK1812" i="1" s="1"/>
  <c r="AG1832" i="1"/>
  <c r="AJ1832" i="1"/>
  <c r="AK1832" i="1" s="1"/>
  <c r="AF1840" i="1"/>
  <c r="AE1845" i="1"/>
  <c r="AF1846" i="1"/>
  <c r="AJ1848" i="1"/>
  <c r="AK1848" i="1" s="1"/>
  <c r="AF1857" i="1"/>
  <c r="AE1857" i="1"/>
  <c r="G1870" i="1"/>
  <c r="AJ1877" i="1"/>
  <c r="H1877" i="1"/>
  <c r="AF1881" i="1"/>
  <c r="AG1881" i="1"/>
  <c r="AE1883" i="1"/>
  <c r="H1888" i="1"/>
  <c r="G1888" i="1"/>
  <c r="G1894" i="1"/>
  <c r="AF1896" i="1"/>
  <c r="AE1896" i="1"/>
  <c r="H1906" i="1"/>
  <c r="AG1906" i="1"/>
  <c r="AE1906" i="1"/>
  <c r="H1909" i="1"/>
  <c r="G1909" i="1"/>
  <c r="AG1909" i="1"/>
  <c r="G1914" i="1"/>
  <c r="G1923" i="1"/>
  <c r="AG1925" i="1"/>
  <c r="AJ1925" i="1"/>
  <c r="H1929" i="1"/>
  <c r="AG1929" i="1"/>
  <c r="AJ1941" i="1"/>
  <c r="AK1941" i="1" s="1"/>
  <c r="G1941" i="1"/>
  <c r="H1943" i="1"/>
  <c r="AG1951" i="1"/>
  <c r="AF1951" i="1"/>
  <c r="H1951" i="1"/>
  <c r="AE1954" i="1"/>
  <c r="AE1961" i="1"/>
  <c r="H1963" i="1"/>
  <c r="AG1967" i="1"/>
  <c r="AJ1967" i="1"/>
  <c r="AG1969" i="1"/>
  <c r="AE1972" i="1"/>
  <c r="H1976" i="1"/>
  <c r="AG1980" i="1"/>
  <c r="AG1982" i="1"/>
  <c r="G1986" i="1"/>
  <c r="H1989" i="1"/>
  <c r="AE1989" i="1"/>
  <c r="AJ1989" i="1"/>
  <c r="AJ2011" i="1"/>
  <c r="AK2011" i="1" s="1"/>
  <c r="AE2027" i="1"/>
  <c r="H2027" i="1"/>
  <c r="G2027" i="1"/>
  <c r="H2032" i="1"/>
  <c r="AE2096" i="1"/>
  <c r="H2096" i="1"/>
  <c r="G2096" i="1"/>
  <c r="AJ2096" i="1"/>
  <c r="AK2096" i="1" s="1"/>
  <c r="AG2096" i="1"/>
  <c r="G2115" i="1"/>
  <c r="AG2115" i="1"/>
  <c r="AF2115" i="1"/>
  <c r="H2115" i="1"/>
  <c r="AG1778" i="1"/>
  <c r="AG1829" i="1"/>
  <c r="AF1829" i="1"/>
  <c r="H1830" i="1"/>
  <c r="AE1830" i="1"/>
  <c r="H1831" i="1"/>
  <c r="G1831" i="1"/>
  <c r="AG1840" i="1"/>
  <c r="H1843" i="1"/>
  <c r="AG1843" i="1"/>
  <c r="AF1845" i="1"/>
  <c r="AJ1846" i="1"/>
  <c r="AG1876" i="1"/>
  <c r="H1876" i="1"/>
  <c r="AJ1883" i="1"/>
  <c r="AF1911" i="1"/>
  <c r="G1911" i="1"/>
  <c r="AJ1920" i="1"/>
  <c r="G1920" i="1"/>
  <c r="H1922" i="1"/>
  <c r="AE1922" i="1"/>
  <c r="AJ1922" i="1"/>
  <c r="AJ1940" i="1"/>
  <c r="AK1940" i="1" s="1"/>
  <c r="AE1940" i="1"/>
  <c r="G1940" i="1"/>
  <c r="AF1945" i="1"/>
  <c r="AJ1945" i="1"/>
  <c r="AK1945" i="1" s="1"/>
  <c r="AE1945" i="1"/>
  <c r="H1953" i="1"/>
  <c r="AE1953" i="1"/>
  <c r="AJ1953" i="1"/>
  <c r="AF2024" i="1"/>
  <c r="AG2024" i="1"/>
  <c r="G2024" i="1"/>
  <c r="H2034" i="1"/>
  <c r="AG2034" i="1"/>
  <c r="G2034" i="1"/>
  <c r="AE2040" i="1"/>
  <c r="H2040" i="1"/>
  <c r="AG2040" i="1"/>
  <c r="AE2072" i="1"/>
  <c r="H2072" i="1"/>
  <c r="G2072" i="1"/>
  <c r="AJ2072" i="1"/>
  <c r="AK2072" i="1" s="1"/>
  <c r="AG2072" i="1"/>
  <c r="AE2079" i="1"/>
  <c r="AJ2079" i="1"/>
  <c r="AK2079" i="1" s="1"/>
  <c r="AF2079" i="1"/>
  <c r="AF1704" i="1"/>
  <c r="AF1709" i="1"/>
  <c r="AF1720" i="1"/>
  <c r="AF1736" i="1"/>
  <c r="AF1752" i="1"/>
  <c r="G1765" i="1"/>
  <c r="AE1766" i="1"/>
  <c r="AF1768" i="1"/>
  <c r="AF1770" i="1"/>
  <c r="AJ1778" i="1"/>
  <c r="AK1778" i="1" s="1"/>
  <c r="AG1789" i="1"/>
  <c r="AG1791" i="1"/>
  <c r="H1793" i="1"/>
  <c r="G1794" i="1"/>
  <c r="AG1802" i="1"/>
  <c r="AJ1803" i="1"/>
  <c r="AK1803" i="1" s="1"/>
  <c r="H1809" i="1"/>
  <c r="AE1810" i="1"/>
  <c r="AE1811" i="1"/>
  <c r="AE1816" i="1"/>
  <c r="G1817" i="1"/>
  <c r="G1818" i="1"/>
  <c r="H1828" i="1"/>
  <c r="G1829" i="1"/>
  <c r="G1830" i="1"/>
  <c r="AE1831" i="1"/>
  <c r="AG1839" i="1"/>
  <c r="AJ1840" i="1"/>
  <c r="AK1840" i="1" s="1"/>
  <c r="G1843" i="1"/>
  <c r="AG1844" i="1"/>
  <c r="G1852" i="1"/>
  <c r="AJ1857" i="1"/>
  <c r="AK1857" i="1" s="1"/>
  <c r="H1865" i="1"/>
  <c r="AG1865" i="1"/>
  <c r="AE1866" i="1"/>
  <c r="AF1870" i="1"/>
  <c r="G1875" i="1"/>
  <c r="G1876" i="1"/>
  <c r="AF1877" i="1"/>
  <c r="H1880" i="1"/>
  <c r="AE1880" i="1"/>
  <c r="AJ1880" i="1"/>
  <c r="AJ1881" i="1"/>
  <c r="AF1888" i="1"/>
  <c r="G1890" i="1"/>
  <c r="AF1890" i="1"/>
  <c r="AJ1894" i="1"/>
  <c r="AK1894" i="1" s="1"/>
  <c r="AJ1900" i="1"/>
  <c r="AK1900" i="1" s="1"/>
  <c r="AF1906" i="1"/>
  <c r="AF1909" i="1"/>
  <c r="H1911" i="1"/>
  <c r="AF1917" i="1"/>
  <c r="AE1917" i="1"/>
  <c r="H1920" i="1"/>
  <c r="G1922" i="1"/>
  <c r="AF1923" i="1"/>
  <c r="AE1929" i="1"/>
  <c r="H1940" i="1"/>
  <c r="AF1941" i="1"/>
  <c r="AJ1943" i="1"/>
  <c r="AK1943" i="1" s="1"/>
  <c r="AG1945" i="1"/>
  <c r="G1953" i="1"/>
  <c r="AJ1961" i="1"/>
  <c r="AG1963" i="1"/>
  <c r="AJ1968" i="1"/>
  <c r="AG1968" i="1"/>
  <c r="AJ1972" i="1"/>
  <c r="AK1972" i="1" s="1"/>
  <c r="AF1975" i="1"/>
  <c r="AG1975" i="1"/>
  <c r="AJ1976" i="1"/>
  <c r="H1981" i="1"/>
  <c r="AF1981" i="1"/>
  <c r="G1981" i="1"/>
  <c r="G1983" i="1"/>
  <c r="AJ1983" i="1"/>
  <c r="AF1983" i="1"/>
  <c r="AF1989" i="1"/>
  <c r="H1992" i="1"/>
  <c r="G1992" i="1"/>
  <c r="AG1992" i="1"/>
  <c r="AJ2009" i="1"/>
  <c r="AK2009" i="1" s="1"/>
  <c r="AF2009" i="1"/>
  <c r="G2009" i="1"/>
  <c r="AG2017" i="1"/>
  <c r="H2017" i="1"/>
  <c r="G2017" i="1"/>
  <c r="AF2017" i="1"/>
  <c r="AJ2022" i="1"/>
  <c r="G2022" i="1"/>
  <c r="AJ2024" i="1"/>
  <c r="AK2024" i="1" s="1"/>
  <c r="AJ2026" i="1"/>
  <c r="AK2026" i="1" s="1"/>
  <c r="AE2026" i="1"/>
  <c r="H2026" i="1"/>
  <c r="AG2026" i="1"/>
  <c r="AE2031" i="1"/>
  <c r="AJ2031" i="1"/>
  <c r="AK2031" i="1" s="1"/>
  <c r="AJ2032" i="1"/>
  <c r="AK2032" i="1" s="1"/>
  <c r="AF2034" i="1"/>
  <c r="G2040" i="1"/>
  <c r="AE2047" i="1"/>
  <c r="AF2047" i="1"/>
  <c r="H2050" i="1"/>
  <c r="AG2050" i="1"/>
  <c r="AF2050" i="1"/>
  <c r="G2050" i="1"/>
  <c r="AJ2056" i="1"/>
  <c r="AK2056" i="1" s="1"/>
  <c r="AG2056" i="1"/>
  <c r="AE2056" i="1"/>
  <c r="G2056" i="1"/>
  <c r="AF2072" i="1"/>
  <c r="AJ2098" i="1"/>
  <c r="AK2098" i="1" s="1"/>
  <c r="AG2098" i="1"/>
  <c r="G2098" i="1"/>
  <c r="AG2152" i="1"/>
  <c r="AF2152" i="1"/>
  <c r="H2152" i="1"/>
  <c r="AE1891" i="1"/>
  <c r="AF1892" i="1"/>
  <c r="AF1893" i="1"/>
  <c r="AF1932" i="1"/>
  <c r="AF1950" i="1"/>
  <c r="AE1964" i="1"/>
  <c r="AF1971" i="1"/>
  <c r="AE1973" i="1"/>
  <c r="AE1984" i="1"/>
  <c r="AF1991" i="1"/>
  <c r="AE1993" i="1"/>
  <c r="AE2008" i="1"/>
  <c r="AE2010" i="1"/>
  <c r="AJ2013" i="1"/>
  <c r="AK2013" i="1" s="1"/>
  <c r="AE2029" i="1"/>
  <c r="AE2048" i="1"/>
  <c r="AF2051" i="1"/>
  <c r="AG2058" i="1"/>
  <c r="H2059" i="1"/>
  <c r="H2080" i="1"/>
  <c r="AJ2082" i="1"/>
  <c r="AK2082" i="1" s="1"/>
  <c r="AE2083" i="1"/>
  <c r="AE2104" i="1"/>
  <c r="AE2107" i="1"/>
  <c r="H2108" i="1"/>
  <c r="AF2110" i="1"/>
  <c r="AJ2111" i="1"/>
  <c r="AK2111" i="1" s="1"/>
  <c r="AF2112" i="1"/>
  <c r="AJ2113" i="1"/>
  <c r="AK2113" i="1" s="1"/>
  <c r="H2120" i="1"/>
  <c r="H2125" i="1"/>
  <c r="AE2126" i="1"/>
  <c r="AE2132" i="1"/>
  <c r="AJ2135" i="1"/>
  <c r="AK2135" i="1" s="1"/>
  <c r="AE2137" i="1"/>
  <c r="G2145" i="1"/>
  <c r="AF2150" i="1"/>
  <c r="AE2160" i="1"/>
  <c r="AG2161" i="1"/>
  <c r="AJ2162" i="1"/>
  <c r="AE2166" i="1"/>
  <c r="AF2171" i="1"/>
  <c r="G2175" i="1"/>
  <c r="G2178" i="1"/>
  <c r="AE2179" i="1"/>
  <c r="AJ2180" i="1"/>
  <c r="G2183" i="1"/>
  <c r="AF2184" i="1"/>
  <c r="AE2185" i="1"/>
  <c r="AG2188" i="1"/>
  <c r="AJ2189" i="1"/>
  <c r="H2195" i="1"/>
  <c r="AE2201" i="1"/>
  <c r="G2205" i="1"/>
  <c r="AF2206" i="1"/>
  <c r="AE2211" i="1"/>
  <c r="AE2215" i="1"/>
  <c r="H2216" i="1"/>
  <c r="H2217" i="1"/>
  <c r="H2223" i="1"/>
  <c r="G2224" i="1"/>
  <c r="G2225" i="1"/>
  <c r="AJ2232" i="1"/>
  <c r="AK2232" i="1" s="1"/>
  <c r="AG2233" i="1"/>
  <c r="AE2247" i="1"/>
  <c r="H2248" i="1"/>
  <c r="H2249" i="1"/>
  <c r="AG2253" i="1"/>
  <c r="H2255" i="1"/>
  <c r="G2256" i="1"/>
  <c r="G2257" i="1"/>
  <c r="G2271" i="1"/>
  <c r="G2275" i="1"/>
  <c r="H2278" i="1"/>
  <c r="AJ2285" i="1"/>
  <c r="AK2285" i="1" s="1"/>
  <c r="G2288" i="1"/>
  <c r="G2291" i="1"/>
  <c r="H2292" i="1"/>
  <c r="AG2293" i="1"/>
  <c r="G2302" i="1"/>
  <c r="G2303" i="1"/>
  <c r="AG2308" i="1"/>
  <c r="AE2309" i="1"/>
  <c r="AJ2313" i="1"/>
  <c r="AK2313" i="1" s="1"/>
  <c r="AF2317" i="1"/>
  <c r="AJ2326" i="1"/>
  <c r="AK2326" i="1" s="1"/>
  <c r="AG2327" i="1"/>
  <c r="G2331" i="1"/>
  <c r="H2332" i="1"/>
  <c r="AF2333" i="1"/>
  <c r="AE2334" i="1"/>
  <c r="AF2341" i="1"/>
  <c r="AF2342" i="1"/>
  <c r="H2345" i="1"/>
  <c r="AG2349" i="1"/>
  <c r="AJ2352" i="1"/>
  <c r="AK2352" i="1" s="1"/>
  <c r="AG2353" i="1"/>
  <c r="G2360" i="1"/>
  <c r="AE2361" i="1"/>
  <c r="AE2362" i="1"/>
  <c r="AE2363" i="1"/>
  <c r="AJ2364" i="1"/>
  <c r="AK2364" i="1" s="1"/>
  <c r="AG2365" i="1"/>
  <c r="AE2366" i="1"/>
  <c r="AG2372" i="1"/>
  <c r="AF2373" i="1"/>
  <c r="AF2374" i="1"/>
  <c r="AJ2381" i="1"/>
  <c r="AK2381" i="1" s="1"/>
  <c r="AF2385" i="1"/>
  <c r="H2385" i="1"/>
  <c r="AF2392" i="1"/>
  <c r="AE2397" i="1"/>
  <c r="AJ2397" i="1"/>
  <c r="AG2398" i="1"/>
  <c r="H2400" i="1"/>
  <c r="AF2401" i="1"/>
  <c r="AE2403" i="1"/>
  <c r="AF2405" i="1"/>
  <c r="H2410" i="1"/>
  <c r="AE2416" i="1"/>
  <c r="H2418" i="1"/>
  <c r="AF2420" i="1"/>
  <c r="AE2422" i="1"/>
  <c r="AE2425" i="1"/>
  <c r="AJ2426" i="1"/>
  <c r="AG2430" i="1"/>
  <c r="AG2431" i="1"/>
  <c r="AF2434" i="1"/>
  <c r="G2438" i="1"/>
  <c r="AF2439" i="1"/>
  <c r="AF2442" i="1"/>
  <c r="G2448" i="1"/>
  <c r="H2450" i="1"/>
  <c r="H2451" i="1"/>
  <c r="AE2455" i="1"/>
  <c r="G2455" i="1"/>
  <c r="AE2458" i="1"/>
  <c r="H2466" i="1"/>
  <c r="AE2471" i="1"/>
  <c r="AF2471" i="1"/>
  <c r="AF2472" i="1"/>
  <c r="G2490" i="1"/>
  <c r="G2491" i="1"/>
  <c r="AJ2495" i="1"/>
  <c r="AK2495" i="1" s="1"/>
  <c r="AF2502" i="1"/>
  <c r="H2503" i="1"/>
  <c r="H2506" i="1"/>
  <c r="AG2507" i="1"/>
  <c r="G2510" i="1"/>
  <c r="H2511" i="1"/>
  <c r="H2518" i="1"/>
  <c r="G2519" i="1"/>
  <c r="G2523" i="1"/>
  <c r="H2524" i="1"/>
  <c r="H2526" i="1"/>
  <c r="AF2527" i="1"/>
  <c r="AE2530" i="1"/>
  <c r="AJ2530" i="1"/>
  <c r="AK2530" i="1" s="1"/>
  <c r="AG2534" i="1"/>
  <c r="AF2536" i="1"/>
  <c r="AF2546" i="1"/>
  <c r="AE2546" i="1"/>
  <c r="AE2547" i="1"/>
  <c r="AG2550" i="1"/>
  <c r="H2550" i="1"/>
  <c r="AE2557" i="1"/>
  <c r="AJ2562" i="1"/>
  <c r="AK2562" i="1" s="1"/>
  <c r="AF2563" i="1"/>
  <c r="H2578" i="1"/>
  <c r="AJ2592" i="1"/>
  <c r="H2592" i="1"/>
  <c r="AG2592" i="1"/>
  <c r="AE2596" i="1"/>
  <c r="AE2598" i="1"/>
  <c r="AG2598" i="1"/>
  <c r="G2599" i="1"/>
  <c r="AF2602" i="1"/>
  <c r="H2609" i="1"/>
  <c r="G2617" i="1"/>
  <c r="H2629" i="1"/>
  <c r="AG2632" i="1"/>
  <c r="H2632" i="1"/>
  <c r="AF2632" i="1"/>
  <c r="G2642" i="1"/>
  <c r="AF2642" i="1"/>
  <c r="AE2644" i="1"/>
  <c r="AF2644" i="1"/>
  <c r="AJ2659" i="1"/>
  <c r="AK2659" i="1" s="1"/>
  <c r="AE2659" i="1"/>
  <c r="G2659" i="1"/>
  <c r="AG2672" i="1"/>
  <c r="AF2672" i="1"/>
  <c r="H2672" i="1"/>
  <c r="AE2677" i="1"/>
  <c r="G2677" i="1"/>
  <c r="AG2677" i="1"/>
  <c r="AG2693" i="1"/>
  <c r="AE2693" i="1"/>
  <c r="G2693" i="1"/>
  <c r="H2703" i="1"/>
  <c r="AG2703" i="1"/>
  <c r="G2703" i="1"/>
  <c r="AF2747" i="1"/>
  <c r="AF2764" i="1"/>
  <c r="AE2764" i="1"/>
  <c r="G2764" i="1"/>
  <c r="AG2764" i="1"/>
  <c r="AJ2945" i="1"/>
  <c r="AG2945" i="1"/>
  <c r="AF2945" i="1"/>
  <c r="AE2945" i="1"/>
  <c r="H2945" i="1"/>
  <c r="G2945" i="1"/>
  <c r="AF2125" i="1"/>
  <c r="H2145" i="1"/>
  <c r="H2175" i="1"/>
  <c r="AE2178" i="1"/>
  <c r="AF2179" i="1"/>
  <c r="AF2183" i="1"/>
  <c r="AG2184" i="1"/>
  <c r="AG2195" i="1"/>
  <c r="H2205" i="1"/>
  <c r="AF2216" i="1"/>
  <c r="AE2217" i="1"/>
  <c r="AE2223" i="1"/>
  <c r="H2224" i="1"/>
  <c r="H2225" i="1"/>
  <c r="AJ2233" i="1"/>
  <c r="AK2233" i="1" s="1"/>
  <c r="AF2248" i="1"/>
  <c r="AE2249" i="1"/>
  <c r="AE2255" i="1"/>
  <c r="H2256" i="1"/>
  <c r="H2257" i="1"/>
  <c r="H2271" i="1"/>
  <c r="H2275" i="1"/>
  <c r="AE2278" i="1"/>
  <c r="H2288" i="1"/>
  <c r="AE2291" i="1"/>
  <c r="AG2292" i="1"/>
  <c r="AJ2293" i="1"/>
  <c r="AK2293" i="1" s="1"/>
  <c r="H2302" i="1"/>
  <c r="AE2303" i="1"/>
  <c r="AG2317" i="1"/>
  <c r="AE2331" i="1"/>
  <c r="AG2332" i="1"/>
  <c r="AG2333" i="1"/>
  <c r="AG2341" i="1"/>
  <c r="AJ2342" i="1"/>
  <c r="AK2342" i="1" s="1"/>
  <c r="AE2345" i="1"/>
  <c r="AJ2349" i="1"/>
  <c r="AK2349" i="1" s="1"/>
  <c r="AJ2353" i="1"/>
  <c r="AK2353" i="1" s="1"/>
  <c r="H2360" i="1"/>
  <c r="AF2362" i="1"/>
  <c r="AF2363" i="1"/>
  <c r="AJ2365" i="1"/>
  <c r="AK2365" i="1" s="1"/>
  <c r="AJ2372" i="1"/>
  <c r="AK2372" i="1" s="1"/>
  <c r="AG2373" i="1"/>
  <c r="AF2396" i="1"/>
  <c r="AJ2396" i="1"/>
  <c r="AE2400" i="1"/>
  <c r="AG2401" i="1"/>
  <c r="AJ2405" i="1"/>
  <c r="AE2410" i="1"/>
  <c r="AE2415" i="1"/>
  <c r="G2415" i="1"/>
  <c r="AE2418" i="1"/>
  <c r="AG2420" i="1"/>
  <c r="AF2422" i="1"/>
  <c r="AE2438" i="1"/>
  <c r="AG2439" i="1"/>
  <c r="AE2447" i="1"/>
  <c r="AF2447" i="1"/>
  <c r="AE2448" i="1"/>
  <c r="AE2450" i="1"/>
  <c r="AJ2451" i="1"/>
  <c r="AF2454" i="1"/>
  <c r="G2454" i="1"/>
  <c r="AF2458" i="1"/>
  <c r="AE2466" i="1"/>
  <c r="AF2470" i="1"/>
  <c r="AE2470" i="1"/>
  <c r="AG2472" i="1"/>
  <c r="AE2503" i="1"/>
  <c r="AG2506" i="1"/>
  <c r="AF2510" i="1"/>
  <c r="AE2511" i="1"/>
  <c r="AF2518" i="1"/>
  <c r="H2519" i="1"/>
  <c r="H2523" i="1"/>
  <c r="AE2526" i="1"/>
  <c r="AG2527" i="1"/>
  <c r="AJ2534" i="1"/>
  <c r="AF2549" i="1"/>
  <c r="G2549" i="1"/>
  <c r="AF2557" i="1"/>
  <c r="AE2575" i="1"/>
  <c r="AF2575" i="1"/>
  <c r="AE2578" i="1"/>
  <c r="AG2601" i="1"/>
  <c r="AJ2601" i="1"/>
  <c r="AF2611" i="1"/>
  <c r="AJ2611" i="1"/>
  <c r="AK2611" i="1" s="1"/>
  <c r="AJ2651" i="1"/>
  <c r="AK2651" i="1" s="1"/>
  <c r="AE2651" i="1"/>
  <c r="G2651" i="1"/>
  <c r="AG2662" i="1"/>
  <c r="AE2662" i="1"/>
  <c r="G2714" i="1"/>
  <c r="AF2714" i="1"/>
  <c r="AE2716" i="1"/>
  <c r="AF2716" i="1"/>
  <c r="H2719" i="1"/>
  <c r="AG2719" i="1"/>
  <c r="G2719" i="1"/>
  <c r="H2770" i="1"/>
  <c r="AG2770" i="1"/>
  <c r="AJ2852" i="1"/>
  <c r="AK2852" i="1" s="1"/>
  <c r="AE2852" i="1"/>
  <c r="H2852" i="1"/>
  <c r="G2852" i="1"/>
  <c r="AJ2908" i="1"/>
  <c r="AK2908" i="1" s="1"/>
  <c r="AE2908" i="1"/>
  <c r="AJ2929" i="1"/>
  <c r="AG2929" i="1"/>
  <c r="AF2929" i="1"/>
  <c r="AE2929" i="1"/>
  <c r="H2929" i="1"/>
  <c r="G2929" i="1"/>
  <c r="AJ1950" i="1"/>
  <c r="AK1950" i="1" s="1"/>
  <c r="AJ1964" i="1"/>
  <c r="AJ1973" i="1"/>
  <c r="AK1973" i="1" s="1"/>
  <c r="AJ1984" i="1"/>
  <c r="AJ1993" i="1"/>
  <c r="AK1993" i="1" s="1"/>
  <c r="AG2010" i="1"/>
  <c r="AJ2051" i="1"/>
  <c r="AK2051" i="1" s="1"/>
  <c r="G2064" i="1"/>
  <c r="G2074" i="1"/>
  <c r="H2091" i="1"/>
  <c r="H2105" i="1"/>
  <c r="AG2107" i="1"/>
  <c r="AJ2112" i="1"/>
  <c r="AK2112" i="1" s="1"/>
  <c r="G2116" i="1"/>
  <c r="G2121" i="1"/>
  <c r="AJ2125" i="1"/>
  <c r="AK2125" i="1" s="1"/>
  <c r="AG2126" i="1"/>
  <c r="G2142" i="1"/>
  <c r="H2143" i="1"/>
  <c r="AE2145" i="1"/>
  <c r="H2146" i="1"/>
  <c r="AE2147" i="1"/>
  <c r="G2148" i="1"/>
  <c r="AE2149" i="1"/>
  <c r="AJ2150" i="1"/>
  <c r="AK2150" i="1" s="1"/>
  <c r="G2153" i="1"/>
  <c r="AE2158" i="1"/>
  <c r="AJ2160" i="1"/>
  <c r="G2164" i="1"/>
  <c r="G2168" i="1"/>
  <c r="H2169" i="1"/>
  <c r="AF2175" i="1"/>
  <c r="AF2178" i="1"/>
  <c r="AG2179" i="1"/>
  <c r="G2182" i="1"/>
  <c r="AG2183" i="1"/>
  <c r="AJ2184" i="1"/>
  <c r="H2191" i="1"/>
  <c r="AE2193" i="1"/>
  <c r="H2194" i="1"/>
  <c r="H2197" i="1"/>
  <c r="G2203" i="1"/>
  <c r="AF2205" i="1"/>
  <c r="G2208" i="1"/>
  <c r="AE2214" i="1"/>
  <c r="AG2215" i="1"/>
  <c r="AG2216" i="1"/>
  <c r="AF2217" i="1"/>
  <c r="AF2223" i="1"/>
  <c r="AF2224" i="1"/>
  <c r="AE2225" i="1"/>
  <c r="AE2236" i="1"/>
  <c r="G2239" i="1"/>
  <c r="AG2247" i="1"/>
  <c r="AG2248" i="1"/>
  <c r="AF2249" i="1"/>
  <c r="AF2255" i="1"/>
  <c r="AF2256" i="1"/>
  <c r="AE2257" i="1"/>
  <c r="G2263" i="1"/>
  <c r="AE2271" i="1"/>
  <c r="AF2275" i="1"/>
  <c r="AF2278" i="1"/>
  <c r="G2281" i="1"/>
  <c r="AF2288" i="1"/>
  <c r="G2297" i="1"/>
  <c r="AJ2300" i="1"/>
  <c r="AK2300" i="1" s="1"/>
  <c r="AE2302" i="1"/>
  <c r="AJ2317" i="1"/>
  <c r="AK2317" i="1" s="1"/>
  <c r="G2320" i="1"/>
  <c r="G2329" i="1"/>
  <c r="AJ2333" i="1"/>
  <c r="AK2333" i="1" s="1"/>
  <c r="G2337" i="1"/>
  <c r="AJ2341" i="1"/>
  <c r="AK2341" i="1" s="1"/>
  <c r="AG2345" i="1"/>
  <c r="G2357" i="1"/>
  <c r="AG2360" i="1"/>
  <c r="AJ2361" i="1"/>
  <c r="AK2361" i="1" s="1"/>
  <c r="AJ2373" i="1"/>
  <c r="AK2373" i="1" s="1"/>
  <c r="G2377" i="1"/>
  <c r="AE2378" i="1"/>
  <c r="AJ2392" i="1"/>
  <c r="G2396" i="1"/>
  <c r="AF2400" i="1"/>
  <c r="AJ2403" i="1"/>
  <c r="AK2403" i="1" s="1"/>
  <c r="AE2407" i="1"/>
  <c r="AG2407" i="1"/>
  <c r="AF2410" i="1"/>
  <c r="G2412" i="1"/>
  <c r="AF2414" i="1"/>
  <c r="G2414" i="1"/>
  <c r="H2415" i="1"/>
  <c r="AF2418" i="1"/>
  <c r="AJ2442" i="1"/>
  <c r="AF2446" i="1"/>
  <c r="AE2446" i="1"/>
  <c r="G2447" i="1"/>
  <c r="AF2448" i="1"/>
  <c r="AF2450" i="1"/>
  <c r="H2454" i="1"/>
  <c r="H2457" i="1"/>
  <c r="AG2458" i="1"/>
  <c r="H2465" i="1"/>
  <c r="AF2466" i="1"/>
  <c r="G2470" i="1"/>
  <c r="G2480" i="1"/>
  <c r="AE2487" i="1"/>
  <c r="H2487" i="1"/>
  <c r="AG2489" i="1"/>
  <c r="H2489" i="1"/>
  <c r="AF2490" i="1"/>
  <c r="AF2503" i="1"/>
  <c r="AF2511" i="1"/>
  <c r="AG2518" i="1"/>
  <c r="AE2519" i="1"/>
  <c r="G2522" i="1"/>
  <c r="G2542" i="1"/>
  <c r="H2546" i="1"/>
  <c r="H2549" i="1"/>
  <c r="AF2559" i="1"/>
  <c r="H2559" i="1"/>
  <c r="AG2560" i="1"/>
  <c r="H2560" i="1"/>
  <c r="G2567" i="1"/>
  <c r="AF2574" i="1"/>
  <c r="AE2574" i="1"/>
  <c r="G2575" i="1"/>
  <c r="AG2578" i="1"/>
  <c r="G2581" i="1"/>
  <c r="AE2592" i="1"/>
  <c r="H2598" i="1"/>
  <c r="G2601" i="1"/>
  <c r="AJ2602" i="1"/>
  <c r="AK2602" i="1" s="1"/>
  <c r="G2611" i="1"/>
  <c r="AG2626" i="1"/>
  <c r="AE2626" i="1"/>
  <c r="G2626" i="1"/>
  <c r="H2631" i="1"/>
  <c r="G2631" i="1"/>
  <c r="AG2631" i="1"/>
  <c r="AJ2635" i="1"/>
  <c r="AK2635" i="1" s="1"/>
  <c r="AE2635" i="1"/>
  <c r="G2635" i="1"/>
  <c r="H2651" i="1"/>
  <c r="AG2654" i="1"/>
  <c r="AE2654" i="1"/>
  <c r="G2661" i="1"/>
  <c r="AG2661" i="1"/>
  <c r="AE2661" i="1"/>
  <c r="H2671" i="1"/>
  <c r="AG2671" i="1"/>
  <c r="G2671" i="1"/>
  <c r="AG2688" i="1"/>
  <c r="H2688" i="1"/>
  <c r="AF2688" i="1"/>
  <c r="G2698" i="1"/>
  <c r="AF2698" i="1"/>
  <c r="AE2700" i="1"/>
  <c r="AF2700" i="1"/>
  <c r="AE2719" i="1"/>
  <c r="AJ2726" i="1"/>
  <c r="AK2726" i="1" s="1"/>
  <c r="G2726" i="1"/>
  <c r="AG2726" i="1"/>
  <c r="AE2726" i="1"/>
  <c r="AF2732" i="1"/>
  <c r="G2732" i="1"/>
  <c r="AG2732" i="1"/>
  <c r="AG2742" i="1"/>
  <c r="AE2742" i="1"/>
  <c r="G2742" i="1"/>
  <c r="G2752" i="1"/>
  <c r="AF2752" i="1"/>
  <c r="H2752" i="1"/>
  <c r="G2792" i="1"/>
  <c r="AF2792" i="1"/>
  <c r="AE2792" i="1"/>
  <c r="AG2792" i="1"/>
  <c r="AJ2879" i="1"/>
  <c r="AK2879" i="1" s="1"/>
  <c r="G2879" i="1"/>
  <c r="AE2380" i="1"/>
  <c r="H2380" i="1"/>
  <c r="AF2406" i="1"/>
  <c r="AG2406" i="1"/>
  <c r="AE2479" i="1"/>
  <c r="AG2479" i="1"/>
  <c r="AF2486" i="1"/>
  <c r="H2486" i="1"/>
  <c r="AE2494" i="1"/>
  <c r="AG2494" i="1"/>
  <c r="AE2539" i="1"/>
  <c r="AG2539" i="1"/>
  <c r="AF2591" i="1"/>
  <c r="G2591" i="1"/>
  <c r="AE2591" i="1"/>
  <c r="AG2638" i="1"/>
  <c r="AE2638" i="1"/>
  <c r="AJ2643" i="1"/>
  <c r="AK2643" i="1" s="1"/>
  <c r="AE2643" i="1"/>
  <c r="G2643" i="1"/>
  <c r="AG2653" i="1"/>
  <c r="AE2653" i="1"/>
  <c r="G2653" i="1"/>
  <c r="G2666" i="1"/>
  <c r="AF2666" i="1"/>
  <c r="AE2668" i="1"/>
  <c r="AF2668" i="1"/>
  <c r="G2682" i="1"/>
  <c r="AF2682" i="1"/>
  <c r="AE2684" i="1"/>
  <c r="AF2684" i="1"/>
  <c r="AE2831" i="1"/>
  <c r="AJ2831" i="1"/>
  <c r="AK2831" i="1" s="1"/>
  <c r="AG2831" i="1"/>
  <c r="AF2831" i="1"/>
  <c r="H2831" i="1"/>
  <c r="G2831" i="1"/>
  <c r="AE2918" i="1"/>
  <c r="AJ2918" i="1"/>
  <c r="AG2918" i="1"/>
  <c r="H2918" i="1"/>
  <c r="G2918" i="1"/>
  <c r="AE2064" i="1"/>
  <c r="AG2074" i="1"/>
  <c r="AG2091" i="1"/>
  <c r="AE2121" i="1"/>
  <c r="AE2142" i="1"/>
  <c r="AG2145" i="1"/>
  <c r="AE2148" i="1"/>
  <c r="AE2153" i="1"/>
  <c r="G2162" i="1"/>
  <c r="AE2164" i="1"/>
  <c r="AF2168" i="1"/>
  <c r="AG2169" i="1"/>
  <c r="AJ2178" i="1"/>
  <c r="AG2182" i="1"/>
  <c r="G2189" i="1"/>
  <c r="AF2191" i="1"/>
  <c r="AE2203" i="1"/>
  <c r="AE2204" i="1"/>
  <c r="H2207" i="1"/>
  <c r="AE2208" i="1"/>
  <c r="G2213" i="1"/>
  <c r="G2221" i="1"/>
  <c r="AJ2224" i="1"/>
  <c r="AK2224" i="1" s="1"/>
  <c r="AG2225" i="1"/>
  <c r="AE2228" i="1"/>
  <c r="G2232" i="1"/>
  <c r="G2233" i="1"/>
  <c r="AE2239" i="1"/>
  <c r="G2245" i="1"/>
  <c r="AJ2256" i="1"/>
  <c r="AK2256" i="1" s="1"/>
  <c r="AG2257" i="1"/>
  <c r="AE2263" i="1"/>
  <c r="AG2271" i="1"/>
  <c r="AJ2275" i="1"/>
  <c r="H2280" i="1"/>
  <c r="G2284" i="1"/>
  <c r="G2285" i="1"/>
  <c r="AJ2288" i="1"/>
  <c r="AK2288" i="1" s="1"/>
  <c r="AJ2302" i="1"/>
  <c r="G2313" i="1"/>
  <c r="AE2319" i="1"/>
  <c r="AE2335" i="1"/>
  <c r="H2338" i="1"/>
  <c r="G2349" i="1"/>
  <c r="G2365" i="1"/>
  <c r="G2368" i="1"/>
  <c r="G2375" i="1"/>
  <c r="G2380" i="1"/>
  <c r="H2381" i="1"/>
  <c r="G2406" i="1"/>
  <c r="AJ2410" i="1"/>
  <c r="AJ2418" i="1"/>
  <c r="H2426" i="1"/>
  <c r="AE2440" i="1"/>
  <c r="AG2440" i="1"/>
  <c r="AG2447" i="1"/>
  <c r="AG2454" i="1"/>
  <c r="AJ2466" i="1"/>
  <c r="AG2470" i="1"/>
  <c r="H2473" i="1"/>
  <c r="G2476" i="1"/>
  <c r="AF2478" i="1"/>
  <c r="AG2478" i="1"/>
  <c r="G2479" i="1"/>
  <c r="AF2480" i="1"/>
  <c r="G2486" i="1"/>
  <c r="AJ2490" i="1"/>
  <c r="G2494" i="1"/>
  <c r="G2495" i="1"/>
  <c r="AJ2511" i="1"/>
  <c r="AK2511" i="1" s="1"/>
  <c r="AF2515" i="1"/>
  <c r="AE2515" i="1"/>
  <c r="AG2516" i="1"/>
  <c r="AE2516" i="1"/>
  <c r="AJ2519" i="1"/>
  <c r="AK2519" i="1" s="1"/>
  <c r="G2534" i="1"/>
  <c r="AF2538" i="1"/>
  <c r="AG2538" i="1"/>
  <c r="G2539" i="1"/>
  <c r="AG2541" i="1"/>
  <c r="AE2541" i="1"/>
  <c r="AE2542" i="1"/>
  <c r="AG2549" i="1"/>
  <c r="AE2555" i="1"/>
  <c r="H2555" i="1"/>
  <c r="G2562" i="1"/>
  <c r="AE2567" i="1"/>
  <c r="AG2575" i="1"/>
  <c r="AE2581" i="1"/>
  <c r="H2590" i="1"/>
  <c r="AF2590" i="1"/>
  <c r="H2591" i="1"/>
  <c r="G2597" i="1"/>
  <c r="H2597" i="1"/>
  <c r="AF2597" i="1"/>
  <c r="AJ2600" i="1"/>
  <c r="AF2600" i="1"/>
  <c r="AF2601" i="1"/>
  <c r="AE2610" i="1"/>
  <c r="AJ2610" i="1"/>
  <c r="AK2610" i="1" s="1"/>
  <c r="AE2611" i="1"/>
  <c r="AG2637" i="1"/>
  <c r="AE2637" i="1"/>
  <c r="G2637" i="1"/>
  <c r="H2643" i="1"/>
  <c r="AG2646" i="1"/>
  <c r="AE2646" i="1"/>
  <c r="H2653" i="1"/>
  <c r="AF2661" i="1"/>
  <c r="AJ2671" i="1"/>
  <c r="AK2671" i="1" s="1"/>
  <c r="H2687" i="1"/>
  <c r="G2687" i="1"/>
  <c r="AG2687" i="1"/>
  <c r="AG2710" i="1"/>
  <c r="AE2710" i="1"/>
  <c r="AJ2715" i="1"/>
  <c r="AK2715" i="1" s="1"/>
  <c r="G2715" i="1"/>
  <c r="AE2715" i="1"/>
  <c r="AE2735" i="1"/>
  <c r="AG2735" i="1"/>
  <c r="AJ2752" i="1"/>
  <c r="AK2752" i="1" s="1"/>
  <c r="AF2768" i="1"/>
  <c r="AG2768" i="1"/>
  <c r="AF2783" i="1"/>
  <c r="H2783" i="1"/>
  <c r="G2783" i="1"/>
  <c r="AE2783" i="1"/>
  <c r="AG2788" i="1"/>
  <c r="AF2788" i="1"/>
  <c r="AE2788" i="1"/>
  <c r="H2788" i="1"/>
  <c r="AJ2840" i="1"/>
  <c r="AK2840" i="1" s="1"/>
  <c r="AG2840" i="1"/>
  <c r="AF2840" i="1"/>
  <c r="AE2840" i="1"/>
  <c r="H2840" i="1"/>
  <c r="G2840" i="1"/>
  <c r="AJ2870" i="1"/>
  <c r="AK2870" i="1" s="1"/>
  <c r="AE2870" i="1"/>
  <c r="AF1897" i="1"/>
  <c r="AE1899" i="1"/>
  <c r="AE1912" i="1"/>
  <c r="G2051" i="1"/>
  <c r="AG2054" i="1"/>
  <c r="AF2064" i="1"/>
  <c r="AJ2074" i="1"/>
  <c r="AK2074" i="1" s="1"/>
  <c r="G2082" i="1"/>
  <c r="AJ2091" i="1"/>
  <c r="AK2091" i="1" s="1"/>
  <c r="G2110" i="1"/>
  <c r="G2112" i="1"/>
  <c r="AF2121" i="1"/>
  <c r="AF2142" i="1"/>
  <c r="AG2148" i="1"/>
  <c r="G2161" i="1"/>
  <c r="AE2162" i="1"/>
  <c r="AJ2168" i="1"/>
  <c r="G2180" i="1"/>
  <c r="AJ2182" i="1"/>
  <c r="G2188" i="1"/>
  <c r="H2189" i="1"/>
  <c r="AG2191" i="1"/>
  <c r="AE2207" i="1"/>
  <c r="H2213" i="1"/>
  <c r="H2221" i="1"/>
  <c r="H2232" i="1"/>
  <c r="H2233" i="1"/>
  <c r="AF2239" i="1"/>
  <c r="H2245" i="1"/>
  <c r="AF2263" i="1"/>
  <c r="H2266" i="1"/>
  <c r="G2269" i="1"/>
  <c r="AG2280" i="1"/>
  <c r="H2284" i="1"/>
  <c r="H2285" i="1"/>
  <c r="G2293" i="1"/>
  <c r="AE2306" i="1"/>
  <c r="H2313" i="1"/>
  <c r="H2314" i="1"/>
  <c r="AG2320" i="1"/>
  <c r="H2328" i="1"/>
  <c r="AG2329" i="1"/>
  <c r="AG2337" i="1"/>
  <c r="AE2338" i="1"/>
  <c r="G2343" i="1"/>
  <c r="H2349" i="1"/>
  <c r="G2352" i="1"/>
  <c r="G2353" i="1"/>
  <c r="H2365" i="1"/>
  <c r="H2368" i="1"/>
  <c r="G2372" i="1"/>
  <c r="AE2375" i="1"/>
  <c r="AG2377" i="1"/>
  <c r="AF2380" i="1"/>
  <c r="AE2381" i="1"/>
  <c r="AF2395" i="1"/>
  <c r="AJ2395" i="1"/>
  <c r="AG2396" i="1"/>
  <c r="AE2402" i="1"/>
  <c r="AJ2402" i="1"/>
  <c r="AK2402" i="1" s="1"/>
  <c r="H2406" i="1"/>
  <c r="AJ2415" i="1"/>
  <c r="AE2426" i="1"/>
  <c r="G2430" i="1"/>
  <c r="G2431" i="1"/>
  <c r="G2434" i="1"/>
  <c r="G2440" i="1"/>
  <c r="AJ2447" i="1"/>
  <c r="AJ2454" i="1"/>
  <c r="AJ2470" i="1"/>
  <c r="AE2473" i="1"/>
  <c r="G2478" i="1"/>
  <c r="H2479" i="1"/>
  <c r="AE2486" i="1"/>
  <c r="AG2487" i="1"/>
  <c r="H2494" i="1"/>
  <c r="H2495" i="1"/>
  <c r="AJ2496" i="1"/>
  <c r="AK2496" i="1" s="1"/>
  <c r="G2507" i="1"/>
  <c r="H2508" i="1"/>
  <c r="G2515" i="1"/>
  <c r="H2516" i="1"/>
  <c r="AG2528" i="1"/>
  <c r="H2528" i="1"/>
  <c r="H2534" i="1"/>
  <c r="G2538" i="1"/>
  <c r="H2539" i="1"/>
  <c r="H2541" i="1"/>
  <c r="AG2542" i="1"/>
  <c r="AJ2549" i="1"/>
  <c r="AK2549" i="1" s="1"/>
  <c r="AF2554" i="1"/>
  <c r="H2554" i="1"/>
  <c r="G2555" i="1"/>
  <c r="H2562" i="1"/>
  <c r="G2563" i="1"/>
  <c r="AG2567" i="1"/>
  <c r="AG2569" i="1"/>
  <c r="AF2569" i="1"/>
  <c r="AJ2575" i="1"/>
  <c r="H2580" i="1"/>
  <c r="G2590" i="1"/>
  <c r="AG2591" i="1"/>
  <c r="AG2593" i="1"/>
  <c r="AE2593" i="1"/>
  <c r="AE2597" i="1"/>
  <c r="G2600" i="1"/>
  <c r="AG2611" i="1"/>
  <c r="H2619" i="1"/>
  <c r="G2619" i="1"/>
  <c r="AJ2619" i="1"/>
  <c r="AK2619" i="1" s="1"/>
  <c r="AF2619" i="1"/>
  <c r="AJ2626" i="1"/>
  <c r="H2637" i="1"/>
  <c r="AG2643" i="1"/>
  <c r="G2645" i="1"/>
  <c r="AG2645" i="1"/>
  <c r="AE2645" i="1"/>
  <c r="AF2653" i="1"/>
  <c r="G2658" i="1"/>
  <c r="AF2658" i="1"/>
  <c r="AE2660" i="1"/>
  <c r="AF2660" i="1"/>
  <c r="AE2687" i="1"/>
  <c r="AJ2699" i="1"/>
  <c r="AK2699" i="1" s="1"/>
  <c r="AE2699" i="1"/>
  <c r="G2699" i="1"/>
  <c r="AG2709" i="1"/>
  <c r="AE2709" i="1"/>
  <c r="G2709" i="1"/>
  <c r="H2715" i="1"/>
  <c r="AE2728" i="1"/>
  <c r="G2728" i="1"/>
  <c r="AG2728" i="1"/>
  <c r="G2731" i="1"/>
  <c r="AE2731" i="1"/>
  <c r="AG2737" i="1"/>
  <c r="AF2737" i="1"/>
  <c r="H2737" i="1"/>
  <c r="AJ2742" i="1"/>
  <c r="AK2742" i="1" s="1"/>
  <c r="G2744" i="1"/>
  <c r="H2744" i="1"/>
  <c r="AF2744" i="1"/>
  <c r="AG2748" i="1"/>
  <c r="G2748" i="1"/>
  <c r="AE2748" i="1"/>
  <c r="H2812" i="1"/>
  <c r="AJ2812" i="1"/>
  <c r="AK2812" i="1" s="1"/>
  <c r="AE2812" i="1"/>
  <c r="G2812" i="1"/>
  <c r="AF2828" i="1"/>
  <c r="AE2828" i="1"/>
  <c r="AJ2898" i="1"/>
  <c r="AK2898" i="1" s="1"/>
  <c r="AG2898" i="1"/>
  <c r="AF2898" i="1"/>
  <c r="AJ2925" i="1"/>
  <c r="AE2925" i="1"/>
  <c r="AF2082" i="1"/>
  <c r="H2110" i="1"/>
  <c r="AJ2121" i="1"/>
  <c r="AK2121" i="1" s="1"/>
  <c r="AF2162" i="1"/>
  <c r="AF2189" i="1"/>
  <c r="AF2207" i="1"/>
  <c r="AG2213" i="1"/>
  <c r="AG2221" i="1"/>
  <c r="AF2232" i="1"/>
  <c r="AE2233" i="1"/>
  <c r="AG2245" i="1"/>
  <c r="AF2284" i="1"/>
  <c r="AE2285" i="1"/>
  <c r="H2293" i="1"/>
  <c r="AE2313" i="1"/>
  <c r="AE2349" i="1"/>
  <c r="AE2365" i="1"/>
  <c r="AF2375" i="1"/>
  <c r="AG2380" i="1"/>
  <c r="AF2381" i="1"/>
  <c r="AE2406" i="1"/>
  <c r="AE2420" i="1"/>
  <c r="G2420" i="1"/>
  <c r="AF2426" i="1"/>
  <c r="AE2439" i="1"/>
  <c r="H2439" i="1"/>
  <c r="AF2479" i="1"/>
  <c r="AG2486" i="1"/>
  <c r="AF2494" i="1"/>
  <c r="AF2495" i="1"/>
  <c r="AE2527" i="1"/>
  <c r="G2527" i="1"/>
  <c r="AE2534" i="1"/>
  <c r="AF2539" i="1"/>
  <c r="AF2562" i="1"/>
  <c r="AJ2579" i="1"/>
  <c r="AK2579" i="1" s="1"/>
  <c r="AF2579" i="1"/>
  <c r="AJ2591" i="1"/>
  <c r="AJ2609" i="1"/>
  <c r="AK2609" i="1" s="1"/>
  <c r="AE2609" i="1"/>
  <c r="G2650" i="1"/>
  <c r="AF2650" i="1"/>
  <c r="AE2652" i="1"/>
  <c r="AF2652" i="1"/>
  <c r="AJ2653" i="1"/>
  <c r="AK2653" i="1" s="1"/>
  <c r="AJ2667" i="1"/>
  <c r="AK2667" i="1" s="1"/>
  <c r="AE2667" i="1"/>
  <c r="G2667" i="1"/>
  <c r="AJ2683" i="1"/>
  <c r="AK2683" i="1" s="1"/>
  <c r="AE2683" i="1"/>
  <c r="G2683" i="1"/>
  <c r="AG2704" i="1"/>
  <c r="AF2704" i="1"/>
  <c r="H2704" i="1"/>
  <c r="G2725" i="1"/>
  <c r="AG2725" i="1"/>
  <c r="AE2725" i="1"/>
  <c r="G2741" i="1"/>
  <c r="AG2741" i="1"/>
  <c r="AE2741" i="1"/>
  <c r="AE2747" i="1"/>
  <c r="G2747" i="1"/>
  <c r="AG2747" i="1"/>
  <c r="G2755" i="1"/>
  <c r="AG2755" i="1"/>
  <c r="AE2755" i="1"/>
  <c r="AJ2772" i="1"/>
  <c r="AG2772" i="1"/>
  <c r="AE2772" i="1"/>
  <c r="G2772" i="1"/>
  <c r="AG2162" i="1"/>
  <c r="AG2189" i="1"/>
  <c r="AJ2207" i="1"/>
  <c r="AG2232" i="1"/>
  <c r="G2255" i="1"/>
  <c r="AJ2284" i="1"/>
  <c r="AK2284" i="1" s="1"/>
  <c r="AG2285" i="1"/>
  <c r="AG2313" i="1"/>
  <c r="AJ2380" i="1"/>
  <c r="AK2380" i="1" s="1"/>
  <c r="AG2381" i="1"/>
  <c r="G2400" i="1"/>
  <c r="AJ2406" i="1"/>
  <c r="AG2426" i="1"/>
  <c r="AF2438" i="1"/>
  <c r="H2438" i="1"/>
  <c r="G2439" i="1"/>
  <c r="G2450" i="1"/>
  <c r="G2458" i="1"/>
  <c r="G2472" i="1"/>
  <c r="AJ2479" i="1"/>
  <c r="AJ2486" i="1"/>
  <c r="AE2493" i="1"/>
  <c r="AJ2494" i="1"/>
  <c r="AK2494" i="1" s="1"/>
  <c r="AG2495" i="1"/>
  <c r="G2503" i="1"/>
  <c r="AE2510" i="1"/>
  <c r="H2510" i="1"/>
  <c r="G2518" i="1"/>
  <c r="AF2523" i="1"/>
  <c r="AE2523" i="1"/>
  <c r="AG2524" i="1"/>
  <c r="AE2524" i="1"/>
  <c r="AF2526" i="1"/>
  <c r="G2526" i="1"/>
  <c r="H2527" i="1"/>
  <c r="AJ2539" i="1"/>
  <c r="H2557" i="1"/>
  <c r="AG2562" i="1"/>
  <c r="G2578" i="1"/>
  <c r="H2579" i="1"/>
  <c r="H2596" i="1"/>
  <c r="G2596" i="1"/>
  <c r="AE2599" i="1"/>
  <c r="H2599" i="1"/>
  <c r="AG2599" i="1"/>
  <c r="G2609" i="1"/>
  <c r="H2617" i="1"/>
  <c r="AJ2617" i="1"/>
  <c r="AK2617" i="1" s="1"/>
  <c r="AF2617" i="1"/>
  <c r="AG2629" i="1"/>
  <c r="AE2629" i="1"/>
  <c r="G2629" i="1"/>
  <c r="AE2636" i="1"/>
  <c r="AF2636" i="1"/>
  <c r="AG2678" i="1"/>
  <c r="AE2678" i="1"/>
  <c r="AG2694" i="1"/>
  <c r="AE2694" i="1"/>
  <c r="AG2720" i="1"/>
  <c r="AF2720" i="1"/>
  <c r="H2720" i="1"/>
  <c r="AF2725" i="1"/>
  <c r="AF2741" i="1"/>
  <c r="H2747" i="1"/>
  <c r="AJ2748" i="1"/>
  <c r="AK2748" i="1" s="1"/>
  <c r="AG2750" i="1"/>
  <c r="AE2750" i="1"/>
  <c r="G2750" i="1"/>
  <c r="H2755" i="1"/>
  <c r="AF2758" i="1"/>
  <c r="AE2758" i="1"/>
  <c r="G2758" i="1"/>
  <c r="AG2758" i="1"/>
  <c r="H2772" i="1"/>
  <c r="AJ2848" i="1"/>
  <c r="AK2848" i="1" s="1"/>
  <c r="AG2848" i="1"/>
  <c r="AF2848" i="1"/>
  <c r="AE2848" i="1"/>
  <c r="H2848" i="1"/>
  <c r="G2848" i="1"/>
  <c r="AJ2850" i="1"/>
  <c r="AK2850" i="1" s="1"/>
  <c r="G2850" i="1"/>
  <c r="AJ2862" i="1"/>
  <c r="AK2862" i="1" s="1"/>
  <c r="AF2862" i="1"/>
  <c r="AJ2886" i="1"/>
  <c r="AK2886" i="1" s="1"/>
  <c r="AG2886" i="1"/>
  <c r="AF2886" i="1"/>
  <c r="G2886" i="1"/>
  <c r="AF2913" i="1"/>
  <c r="AE2913" i="1"/>
  <c r="G2913" i="1"/>
  <c r="AE2942" i="1"/>
  <c r="AJ2942" i="1"/>
  <c r="AG2942" i="1"/>
  <c r="H2942" i="1"/>
  <c r="G2942" i="1"/>
  <c r="AJ2647" i="1"/>
  <c r="AK2647" i="1" s="1"/>
  <c r="AJ2663" i="1"/>
  <c r="AK2663" i="1" s="1"/>
  <c r="AG2691" i="1"/>
  <c r="AF2701" i="1"/>
  <c r="AG2745" i="1"/>
  <c r="G2756" i="1"/>
  <c r="AF2766" i="1"/>
  <c r="G2781" i="1"/>
  <c r="AG2794" i="1"/>
  <c r="AG2795" i="1"/>
  <c r="AJ2796" i="1"/>
  <c r="AJ2797" i="1"/>
  <c r="AJ2798" i="1"/>
  <c r="AJ2799" i="1"/>
  <c r="AJ2800" i="1"/>
  <c r="AG2801" i="1"/>
  <c r="AJ2815" i="1"/>
  <c r="AK2815" i="1" s="1"/>
  <c r="G2817" i="1"/>
  <c r="AG2818" i="1"/>
  <c r="H2821" i="1"/>
  <c r="AG2824" i="1"/>
  <c r="AJ2833" i="1"/>
  <c r="AK2833" i="1" s="1"/>
  <c r="AJ2837" i="1"/>
  <c r="AK2837" i="1" s="1"/>
  <c r="G2842" i="1"/>
  <c r="AE2843" i="1"/>
  <c r="AG2845" i="1"/>
  <c r="AE2846" i="1"/>
  <c r="G2851" i="1"/>
  <c r="AE2856" i="1"/>
  <c r="AG2864" i="1"/>
  <c r="G2867" i="1"/>
  <c r="AF2873" i="1"/>
  <c r="AE2875" i="1"/>
  <c r="H2876" i="1"/>
  <c r="AG2888" i="1"/>
  <c r="AE2891" i="1"/>
  <c r="AG2896" i="1"/>
  <c r="G2899" i="1"/>
  <c r="AG2904" i="1"/>
  <c r="G2912" i="1"/>
  <c r="G2922" i="1"/>
  <c r="G2923" i="1"/>
  <c r="AE2938" i="1"/>
  <c r="AF2948" i="1"/>
  <c r="AG2951" i="1"/>
  <c r="AE2954" i="1"/>
  <c r="AF2955" i="1"/>
  <c r="AG2960" i="1"/>
  <c r="AE2967" i="1"/>
  <c r="AF2970" i="1"/>
  <c r="AG2971" i="1"/>
  <c r="AF2973" i="1"/>
  <c r="AE2983" i="1"/>
  <c r="AG3001" i="1"/>
  <c r="AE3002" i="1"/>
  <c r="G3013" i="1"/>
  <c r="AJ3016" i="1"/>
  <c r="AK3016" i="1" s="1"/>
  <c r="AF3016" i="1"/>
  <c r="G3017" i="1"/>
  <c r="G3026" i="1"/>
  <c r="AE3033" i="1"/>
  <c r="G3033" i="1"/>
  <c r="G3037" i="1"/>
  <c r="AG3067" i="1"/>
  <c r="AJ3068" i="1"/>
  <c r="AF3073" i="1"/>
  <c r="H3079" i="1"/>
  <c r="AE3080" i="1"/>
  <c r="H3088" i="1"/>
  <c r="G3088" i="1"/>
  <c r="G3094" i="1"/>
  <c r="G3096" i="1"/>
  <c r="AE3103" i="1"/>
  <c r="AG3103" i="1"/>
  <c r="G3107" i="1"/>
  <c r="H3138" i="1"/>
  <c r="AG3138" i="1"/>
  <c r="AF3170" i="1"/>
  <c r="AJ3170" i="1"/>
  <c r="AG3170" i="1"/>
  <c r="AE3170" i="1"/>
  <c r="AJ3032" i="1"/>
  <c r="AK3032" i="1" s="1"/>
  <c r="G3032" i="1"/>
  <c r="AJ3061" i="1"/>
  <c r="AG3061" i="1"/>
  <c r="AG3098" i="1"/>
  <c r="AE3098" i="1"/>
  <c r="H3098" i="1"/>
  <c r="G3132" i="1"/>
  <c r="AJ3132" i="1"/>
  <c r="AK3132" i="1" s="1"/>
  <c r="H3132" i="1"/>
  <c r="AF3153" i="1"/>
  <c r="AJ3153" i="1"/>
  <c r="AK3153" i="1" s="1"/>
  <c r="AG3161" i="1"/>
  <c r="AJ3161" i="1"/>
  <c r="H3164" i="1"/>
  <c r="AJ3164" i="1"/>
  <c r="G3201" i="1"/>
  <c r="AJ3201" i="1"/>
  <c r="AK3201" i="1" s="1"/>
  <c r="AG3201" i="1"/>
  <c r="H3201" i="1"/>
  <c r="AE2655" i="1"/>
  <c r="AE2656" i="1"/>
  <c r="H2669" i="1"/>
  <c r="AE2695" i="1"/>
  <c r="AE2696" i="1"/>
  <c r="AJ2701" i="1"/>
  <c r="AK2701" i="1" s="1"/>
  <c r="H2723" i="1"/>
  <c r="H2724" i="1"/>
  <c r="H2736" i="1"/>
  <c r="AE2756" i="1"/>
  <c r="AE2781" i="1"/>
  <c r="AF2791" i="1"/>
  <c r="AJ2816" i="1"/>
  <c r="AK2816" i="1" s="1"/>
  <c r="AJ2817" i="1"/>
  <c r="AK2817" i="1" s="1"/>
  <c r="AJ2821" i="1"/>
  <c r="AK2821" i="1" s="1"/>
  <c r="H2839" i="1"/>
  <c r="AG2843" i="1"/>
  <c r="AG2846" i="1"/>
  <c r="AE2851" i="1"/>
  <c r="AG2856" i="1"/>
  <c r="H2859" i="1"/>
  <c r="AE2867" i="1"/>
  <c r="AJ2872" i="1"/>
  <c r="AK2872" i="1" s="1"/>
  <c r="AG2875" i="1"/>
  <c r="H2881" i="1"/>
  <c r="AJ2883" i="1"/>
  <c r="AK2883" i="1" s="1"/>
  <c r="AG2891" i="1"/>
  <c r="AE2899" i="1"/>
  <c r="H2907" i="1"/>
  <c r="H2911" i="1"/>
  <c r="AE2912" i="1"/>
  <c r="AF2914" i="1"/>
  <c r="H2915" i="1"/>
  <c r="AG2919" i="1"/>
  <c r="AE2922" i="1"/>
  <c r="AF2923" i="1"/>
  <c r="AJ2937" i="1"/>
  <c r="AG2938" i="1"/>
  <c r="AG2954" i="1"/>
  <c r="AG2967" i="1"/>
  <c r="H2975" i="1"/>
  <c r="G2978" i="1"/>
  <c r="G2979" i="1"/>
  <c r="H2980" i="1"/>
  <c r="AG2983" i="1"/>
  <c r="G2988" i="1"/>
  <c r="H2989" i="1"/>
  <c r="H2990" i="1"/>
  <c r="G2992" i="1"/>
  <c r="G2993" i="1"/>
  <c r="G2994" i="1"/>
  <c r="AG3002" i="1"/>
  <c r="G3005" i="1"/>
  <c r="G3010" i="1"/>
  <c r="AE3013" i="1"/>
  <c r="H3016" i="1"/>
  <c r="AE3022" i="1"/>
  <c r="G3024" i="1"/>
  <c r="AE3026" i="1"/>
  <c r="AF3030" i="1"/>
  <c r="H3030" i="1"/>
  <c r="H3032" i="1"/>
  <c r="AE3037" i="1"/>
  <c r="G3045" i="1"/>
  <c r="AF3047" i="1"/>
  <c r="H3047" i="1"/>
  <c r="H3055" i="1"/>
  <c r="G3061" i="1"/>
  <c r="AF3063" i="1"/>
  <c r="AE3063" i="1"/>
  <c r="AJ3073" i="1"/>
  <c r="AK3073" i="1" s="1"/>
  <c r="H3078" i="1"/>
  <c r="AJ3078" i="1"/>
  <c r="AJ3079" i="1"/>
  <c r="AG3080" i="1"/>
  <c r="AG3082" i="1"/>
  <c r="G3082" i="1"/>
  <c r="G3098" i="1"/>
  <c r="AF3117" i="1"/>
  <c r="AJ3117" i="1"/>
  <c r="AK3117" i="1" s="1"/>
  <c r="AG3117" i="1"/>
  <c r="H3117" i="1"/>
  <c r="H3126" i="1"/>
  <c r="G3126" i="1"/>
  <c r="AE3153" i="1"/>
  <c r="AF3184" i="1"/>
  <c r="H3184" i="1"/>
  <c r="G3184" i="1"/>
  <c r="AF3189" i="1"/>
  <c r="AG3189" i="1"/>
  <c r="AE3189" i="1"/>
  <c r="H3189" i="1"/>
  <c r="AE3201" i="1"/>
  <c r="AG3230" i="1"/>
  <c r="AF3230" i="1"/>
  <c r="AE3230" i="1"/>
  <c r="H3230" i="1"/>
  <c r="G3230" i="1"/>
  <c r="AJ2843" i="1"/>
  <c r="AK2843" i="1" s="1"/>
  <c r="AF2851" i="1"/>
  <c r="AJ2856" i="1"/>
  <c r="AK2856" i="1" s="1"/>
  <c r="AF2867" i="1"/>
  <c r="AJ2875" i="1"/>
  <c r="AK2875" i="1" s="1"/>
  <c r="AJ2891" i="1"/>
  <c r="AK2891" i="1" s="1"/>
  <c r="AF2899" i="1"/>
  <c r="AF2912" i="1"/>
  <c r="AF2922" i="1"/>
  <c r="AJ2938" i="1"/>
  <c r="AJ2954" i="1"/>
  <c r="AJ2967" i="1"/>
  <c r="AK2967" i="1" s="1"/>
  <c r="AE2975" i="1"/>
  <c r="H2978" i="1"/>
  <c r="H2979" i="1"/>
  <c r="AJ2983" i="1"/>
  <c r="AK2983" i="1" s="1"/>
  <c r="AG2988" i="1"/>
  <c r="H2992" i="1"/>
  <c r="H2993" i="1"/>
  <c r="H2994" i="1"/>
  <c r="AJ3002" i="1"/>
  <c r="AK3002" i="1" s="1"/>
  <c r="H3005" i="1"/>
  <c r="H3010" i="1"/>
  <c r="AF3013" i="1"/>
  <c r="H3024" i="1"/>
  <c r="AF3026" i="1"/>
  <c r="AF3032" i="1"/>
  <c r="AF3037" i="1"/>
  <c r="H3045" i="1"/>
  <c r="AE3055" i="1"/>
  <c r="H3061" i="1"/>
  <c r="AJ3080" i="1"/>
  <c r="AF3098" i="1"/>
  <c r="AJ3122" i="1"/>
  <c r="AG3122" i="1"/>
  <c r="AF3122" i="1"/>
  <c r="G3122" i="1"/>
  <c r="AG3153" i="1"/>
  <c r="G3165" i="1"/>
  <c r="AJ3165" i="1"/>
  <c r="AG3178" i="1"/>
  <c r="AJ3178" i="1"/>
  <c r="AK3178" i="1" s="1"/>
  <c r="AF3178" i="1"/>
  <c r="AE3178" i="1"/>
  <c r="AF3201" i="1"/>
  <c r="AF3203" i="1"/>
  <c r="AE3203" i="1"/>
  <c r="G3203" i="1"/>
  <c r="AF2736" i="1"/>
  <c r="G2785" i="1"/>
  <c r="H2790" i="1"/>
  <c r="G2794" i="1"/>
  <c r="G2795" i="1"/>
  <c r="G2796" i="1"/>
  <c r="G2797" i="1"/>
  <c r="G2798" i="1"/>
  <c r="G2799" i="1"/>
  <c r="H2800" i="1"/>
  <c r="G2801" i="1"/>
  <c r="H2814" i="1"/>
  <c r="G2815" i="1"/>
  <c r="G2824" i="1"/>
  <c r="AE2834" i="1"/>
  <c r="AE2838" i="1"/>
  <c r="G2849" i="1"/>
  <c r="AF2859" i="1"/>
  <c r="G2864" i="1"/>
  <c r="G2888" i="1"/>
  <c r="G2896" i="1"/>
  <c r="G2904" i="1"/>
  <c r="AF2907" i="1"/>
  <c r="AJ2911" i="1"/>
  <c r="AK2911" i="1" s="1"/>
  <c r="AF2915" i="1"/>
  <c r="AF2935" i="1"/>
  <c r="H2946" i="1"/>
  <c r="G2958" i="1"/>
  <c r="H2961" i="1"/>
  <c r="G2962" i="1"/>
  <c r="AF2975" i="1"/>
  <c r="AF2978" i="1"/>
  <c r="AG2979" i="1"/>
  <c r="AF2980" i="1"/>
  <c r="AF2989" i="1"/>
  <c r="AF2992" i="1"/>
  <c r="AG2993" i="1"/>
  <c r="AE2994" i="1"/>
  <c r="G2995" i="1"/>
  <c r="AE3005" i="1"/>
  <c r="H3008" i="1"/>
  <c r="H3009" i="1"/>
  <c r="AE3010" i="1"/>
  <c r="G3011" i="1"/>
  <c r="AF3024" i="1"/>
  <c r="AG3026" i="1"/>
  <c r="AG3032" i="1"/>
  <c r="AG3037" i="1"/>
  <c r="AF3045" i="1"/>
  <c r="H3059" i="1"/>
  <c r="H3060" i="1"/>
  <c r="AF3061" i="1"/>
  <c r="G3067" i="1"/>
  <c r="G3068" i="1"/>
  <c r="H3071" i="1"/>
  <c r="AE3078" i="1"/>
  <c r="AE3082" i="1"/>
  <c r="H3087" i="1"/>
  <c r="H3090" i="1"/>
  <c r="AG3091" i="1"/>
  <c r="G3093" i="1"/>
  <c r="AE3095" i="1"/>
  <c r="AJ3095" i="1"/>
  <c r="G3095" i="1"/>
  <c r="AJ3098" i="1"/>
  <c r="AJ3108" i="1"/>
  <c r="AG3108" i="1"/>
  <c r="AF3108" i="1"/>
  <c r="AE3108" i="1"/>
  <c r="AJ3126" i="1"/>
  <c r="AG3136" i="1"/>
  <c r="AE3152" i="1"/>
  <c r="AJ3152" i="1"/>
  <c r="AK3152" i="1" s="1"/>
  <c r="AG3152" i="1"/>
  <c r="AF3152" i="1"/>
  <c r="AJ3155" i="1"/>
  <c r="AK3155" i="1" s="1"/>
  <c r="G3155" i="1"/>
  <c r="AE3160" i="1"/>
  <c r="G3160" i="1"/>
  <c r="AJ3160" i="1"/>
  <c r="AK3160" i="1" s="1"/>
  <c r="AF3162" i="1"/>
  <c r="AJ3162" i="1"/>
  <c r="G3173" i="1"/>
  <c r="AJ3173" i="1"/>
  <c r="AG3173" i="1"/>
  <c r="AJ3189" i="1"/>
  <c r="AK3189" i="1" s="1"/>
  <c r="AJ3203" i="1"/>
  <c r="AK3203" i="1" s="1"/>
  <c r="H3210" i="1"/>
  <c r="AE3210" i="1"/>
  <c r="AG3212" i="1"/>
  <c r="H3212" i="1"/>
  <c r="G3212" i="1"/>
  <c r="AG2978" i="1"/>
  <c r="AJ2979" i="1"/>
  <c r="AK2979" i="1" s="1"/>
  <c r="AG2992" i="1"/>
  <c r="AJ2993" i="1"/>
  <c r="AK2993" i="1" s="1"/>
  <c r="AF2994" i="1"/>
  <c r="AF3005" i="1"/>
  <c r="AF3010" i="1"/>
  <c r="AG3024" i="1"/>
  <c r="AG3045" i="1"/>
  <c r="G3089" i="1"/>
  <c r="AJ3089" i="1"/>
  <c r="AG3114" i="1"/>
  <c r="AE3114" i="1"/>
  <c r="H3114" i="1"/>
  <c r="G3114" i="1"/>
  <c r="AF3148" i="1"/>
  <c r="G3148" i="1"/>
  <c r="AJ3148" i="1"/>
  <c r="AK3148" i="1" s="1"/>
  <c r="AJ3157" i="1"/>
  <c r="AK3157" i="1" s="1"/>
  <c r="AF3157" i="1"/>
  <c r="AE3157" i="1"/>
  <c r="H3157" i="1"/>
  <c r="AE2647" i="1"/>
  <c r="AE2648" i="1"/>
  <c r="AE2663" i="1"/>
  <c r="AE2664" i="1"/>
  <c r="AJ2679" i="1"/>
  <c r="AK2679" i="1" s="1"/>
  <c r="H2691" i="1"/>
  <c r="AG2707" i="1"/>
  <c r="AE2729" i="1"/>
  <c r="AF2733" i="1"/>
  <c r="AF2734" i="1"/>
  <c r="AJ2739" i="1"/>
  <c r="AK2739" i="1" s="1"/>
  <c r="AJ2740" i="1"/>
  <c r="AK2740" i="1" s="1"/>
  <c r="H2745" i="1"/>
  <c r="AF2746" i="1"/>
  <c r="H2784" i="1"/>
  <c r="AF2785" i="1"/>
  <c r="AJ2786" i="1"/>
  <c r="AJ2787" i="1"/>
  <c r="AG2790" i="1"/>
  <c r="AE2794" i="1"/>
  <c r="AE2795" i="1"/>
  <c r="AE2796" i="1"/>
  <c r="AE2797" i="1"/>
  <c r="AF2798" i="1"/>
  <c r="AF2799" i="1"/>
  <c r="AF2800" i="1"/>
  <c r="AE2801" i="1"/>
  <c r="AG2809" i="1"/>
  <c r="AF2814" i="1"/>
  <c r="AF2815" i="1"/>
  <c r="AE2818" i="1"/>
  <c r="AE2822" i="1"/>
  <c r="AG2823" i="1"/>
  <c r="AF2826" i="1"/>
  <c r="G2833" i="1"/>
  <c r="AG2834" i="1"/>
  <c r="H2837" i="1"/>
  <c r="G2843" i="1"/>
  <c r="AE2845" i="1"/>
  <c r="G2846" i="1"/>
  <c r="G2856" i="1"/>
  <c r="AJ2861" i="1"/>
  <c r="AK2861" i="1" s="1"/>
  <c r="AG2869" i="1"/>
  <c r="H2873" i="1"/>
  <c r="G2875" i="1"/>
  <c r="AE2877" i="1"/>
  <c r="G2891" i="1"/>
  <c r="AG2902" i="1"/>
  <c r="AE2905" i="1"/>
  <c r="H2926" i="1"/>
  <c r="AF2928" i="1"/>
  <c r="G2932" i="1"/>
  <c r="H2934" i="1"/>
  <c r="G2938" i="1"/>
  <c r="G2939" i="1"/>
  <c r="G2948" i="1"/>
  <c r="G2951" i="1"/>
  <c r="G2954" i="1"/>
  <c r="G2955" i="1"/>
  <c r="AG2958" i="1"/>
  <c r="AF2962" i="1"/>
  <c r="AJ2963" i="1"/>
  <c r="AK2963" i="1" s="1"/>
  <c r="G2967" i="1"/>
  <c r="G2970" i="1"/>
  <c r="G2971" i="1"/>
  <c r="G2973" i="1"/>
  <c r="G2983" i="1"/>
  <c r="AG2994" i="1"/>
  <c r="G3001" i="1"/>
  <c r="G3002" i="1"/>
  <c r="AG3005" i="1"/>
  <c r="AG3008" i="1"/>
  <c r="AJ3009" i="1"/>
  <c r="AK3009" i="1" s="1"/>
  <c r="AG3010" i="1"/>
  <c r="AG3029" i="1"/>
  <c r="AJ3045" i="1"/>
  <c r="AK3045" i="1" s="1"/>
  <c r="AE3048" i="1"/>
  <c r="AJ3048" i="1"/>
  <c r="AE3056" i="1"/>
  <c r="H3056" i="1"/>
  <c r="AF3059" i="1"/>
  <c r="AG3060" i="1"/>
  <c r="AE3067" i="1"/>
  <c r="AE3068" i="1"/>
  <c r="AG3069" i="1"/>
  <c r="H3073" i="1"/>
  <c r="G3080" i="1"/>
  <c r="G3081" i="1"/>
  <c r="AJ3082" i="1"/>
  <c r="AK3082" i="1" s="1"/>
  <c r="H3086" i="1"/>
  <c r="H3089" i="1"/>
  <c r="AF3090" i="1"/>
  <c r="AF3102" i="1"/>
  <c r="AG3102" i="1"/>
  <c r="H3108" i="1"/>
  <c r="AF3110" i="1"/>
  <c r="G3110" i="1"/>
  <c r="AJ3110" i="1"/>
  <c r="AF3114" i="1"/>
  <c r="AJ3116" i="1"/>
  <c r="AE3116" i="1"/>
  <c r="H3116" i="1"/>
  <c r="G3116" i="1"/>
  <c r="AJ3130" i="1"/>
  <c r="AK3130" i="1" s="1"/>
  <c r="G3130" i="1"/>
  <c r="AJ3134" i="1"/>
  <c r="AF3134" i="1"/>
  <c r="H3148" i="1"/>
  <c r="AE3150" i="1"/>
  <c r="G3157" i="1"/>
  <c r="AE3163" i="1"/>
  <c r="AJ3163" i="1"/>
  <c r="AG3166" i="1"/>
  <c r="AE3166" i="1"/>
  <c r="H3166" i="1"/>
  <c r="G3166" i="1"/>
  <c r="H3179" i="1"/>
  <c r="AJ3179" i="1"/>
  <c r="AK3179" i="1" s="1"/>
  <c r="AF3179" i="1"/>
  <c r="AE3179" i="1"/>
  <c r="AG3185" i="1"/>
  <c r="AE3185" i="1"/>
  <c r="H3185" i="1"/>
  <c r="G3185" i="1"/>
  <c r="AJ3185" i="1"/>
  <c r="AK3185" i="1" s="1"/>
  <c r="H3188" i="1"/>
  <c r="AJ3188" i="1"/>
  <c r="AK3188" i="1" s="1"/>
  <c r="AG3188" i="1"/>
  <c r="AF3188" i="1"/>
  <c r="G3200" i="1"/>
  <c r="AG3202" i="1"/>
  <c r="AF3202" i="1"/>
  <c r="AE3202" i="1"/>
  <c r="H3202" i="1"/>
  <c r="AJ2785" i="1"/>
  <c r="AF2795" i="1"/>
  <c r="AF2796" i="1"/>
  <c r="AG2797" i="1"/>
  <c r="AG2798" i="1"/>
  <c r="AG2799" i="1"/>
  <c r="AG2800" i="1"/>
  <c r="AF2818" i="1"/>
  <c r="AF2833" i="1"/>
  <c r="AG2837" i="1"/>
  <c r="H2846" i="1"/>
  <c r="AF2877" i="1"/>
  <c r="AE2932" i="1"/>
  <c r="H2939" i="1"/>
  <c r="AF2951" i="1"/>
  <c r="H2955" i="1"/>
  <c r="H2970" i="1"/>
  <c r="H2971" i="1"/>
  <c r="H3001" i="1"/>
  <c r="AE3017" i="1"/>
  <c r="AG3017" i="1"/>
  <c r="AF3067" i="1"/>
  <c r="AF3068" i="1"/>
  <c r="AE3073" i="1"/>
  <c r="AG3081" i="1"/>
  <c r="AG3085" i="1"/>
  <c r="AJ3085" i="1"/>
  <c r="AE3089" i="1"/>
  <c r="AG3107" i="1"/>
  <c r="AF3107" i="1"/>
  <c r="AE3107" i="1"/>
  <c r="AJ3114" i="1"/>
  <c r="AG3121" i="1"/>
  <c r="AE3121" i="1"/>
  <c r="H3121" i="1"/>
  <c r="G3121" i="1"/>
  <c r="AE3125" i="1"/>
  <c r="AJ3125" i="1"/>
  <c r="AG3125" i="1"/>
  <c r="AE3148" i="1"/>
  <c r="AG3157" i="1"/>
  <c r="AJ3168" i="1"/>
  <c r="AG3168" i="1"/>
  <c r="AF3175" i="1"/>
  <c r="AG3175" i="1"/>
  <c r="AG3190" i="1"/>
  <c r="AE3190" i="1"/>
  <c r="H3190" i="1"/>
  <c r="G3192" i="1"/>
  <c r="H3192" i="1"/>
  <c r="H3204" i="1"/>
  <c r="AJ3204" i="1"/>
  <c r="AK3204" i="1" s="1"/>
  <c r="AF3204" i="1"/>
  <c r="AE3204" i="1"/>
  <c r="G3204" i="1"/>
  <c r="AG3222" i="1"/>
  <c r="G3222" i="1"/>
  <c r="AJ3222" i="1"/>
  <c r="AK3222" i="1" s="1"/>
  <c r="AF3222" i="1"/>
  <c r="H3222" i="1"/>
  <c r="AJ3237" i="1"/>
  <c r="AK3237" i="1" s="1"/>
  <c r="AE3259" i="1"/>
  <c r="H3262" i="1"/>
  <c r="AJ3269" i="1"/>
  <c r="AK3269" i="1" s="1"/>
  <c r="AJ3271" i="1"/>
  <c r="AK3271" i="1" s="1"/>
  <c r="AJ3293" i="1"/>
  <c r="AK3293" i="1" s="1"/>
  <c r="H3310" i="1"/>
  <c r="AF3311" i="1"/>
  <c r="AE3329" i="1"/>
  <c r="AF3354" i="1"/>
  <c r="H3371" i="1"/>
  <c r="H3395" i="1"/>
  <c r="AF3411" i="1"/>
  <c r="AG3411" i="1"/>
  <c r="AE3437" i="1"/>
  <c r="AF3437" i="1"/>
  <c r="AE3464" i="1"/>
  <c r="AG3464" i="1"/>
  <c r="H3464" i="1"/>
  <c r="AJ3464" i="1"/>
  <c r="AK3464" i="1" s="1"/>
  <c r="AE3476" i="1"/>
  <c r="H3476" i="1"/>
  <c r="AJ3476" i="1"/>
  <c r="AK3476" i="1" s="1"/>
  <c r="AE3480" i="1"/>
  <c r="G3480" i="1"/>
  <c r="AG3480" i="1"/>
  <c r="H3480" i="1"/>
  <c r="AJ3491" i="1"/>
  <c r="AK3491" i="1" s="1"/>
  <c r="AG3491" i="1"/>
  <c r="G3491" i="1"/>
  <c r="AJ3514" i="1"/>
  <c r="H3514" i="1"/>
  <c r="AJ3589" i="1"/>
  <c r="AG3589" i="1"/>
  <c r="AF3589" i="1"/>
  <c r="H3589" i="1"/>
  <c r="AG3608" i="1"/>
  <c r="G3608" i="1"/>
  <c r="AF3608" i="1"/>
  <c r="AJ3620" i="1"/>
  <c r="AK3620" i="1" s="1"/>
  <c r="AG3620" i="1"/>
  <c r="AF3766" i="1"/>
  <c r="H3766" i="1"/>
  <c r="G3766" i="1"/>
  <c r="AF3259" i="1"/>
  <c r="AE3262" i="1"/>
  <c r="AJ3394" i="1"/>
  <c r="AF3394" i="1"/>
  <c r="AJ3405" i="1"/>
  <c r="AK3405" i="1" s="1"/>
  <c r="AG3405" i="1"/>
  <c r="AE3406" i="1"/>
  <c r="AJ3406" i="1"/>
  <c r="AK3406" i="1" s="1"/>
  <c r="AE3452" i="1"/>
  <c r="H3452" i="1"/>
  <c r="AE3500" i="1"/>
  <c r="H3500" i="1"/>
  <c r="G3544" i="1"/>
  <c r="AF3544" i="1"/>
  <c r="H3544" i="1"/>
  <c r="H3550" i="1"/>
  <c r="G3550" i="1"/>
  <c r="AG3550" i="1"/>
  <c r="AE3550" i="1"/>
  <c r="AE3552" i="1"/>
  <c r="G3552" i="1"/>
  <c r="AJ3552" i="1"/>
  <c r="AF3552" i="1"/>
  <c r="AG3556" i="1"/>
  <c r="G3556" i="1"/>
  <c r="AJ3556" i="1"/>
  <c r="AJ3560" i="1"/>
  <c r="AF3560" i="1"/>
  <c r="G3560" i="1"/>
  <c r="AJ3584" i="1"/>
  <c r="AF3584" i="1"/>
  <c r="AE3584" i="1"/>
  <c r="H3584" i="1"/>
  <c r="G3584" i="1"/>
  <c r="AJ3709" i="1"/>
  <c r="AK3709" i="1" s="1"/>
  <c r="AG3709" i="1"/>
  <c r="AF3709" i="1"/>
  <c r="AE3709" i="1"/>
  <c r="H3709" i="1"/>
  <c r="G3709" i="1"/>
  <c r="AJ3728" i="1"/>
  <c r="AK3728" i="1" s="1"/>
  <c r="H3728" i="1"/>
  <c r="AG3742" i="1"/>
  <c r="AJ3742" i="1"/>
  <c r="AK3742" i="1" s="1"/>
  <c r="AF3742" i="1"/>
  <c r="H3742" i="1"/>
  <c r="AG3259" i="1"/>
  <c r="AF3262" i="1"/>
  <c r="G3281" i="1"/>
  <c r="G3286" i="1"/>
  <c r="H3299" i="1"/>
  <c r="G3301" i="1"/>
  <c r="AF3310" i="1"/>
  <c r="AG3326" i="1"/>
  <c r="AG3329" i="1"/>
  <c r="H3342" i="1"/>
  <c r="G3343" i="1"/>
  <c r="H3350" i="1"/>
  <c r="G3351" i="1"/>
  <c r="H3360" i="1"/>
  <c r="H3365" i="1"/>
  <c r="H3366" i="1"/>
  <c r="H3367" i="1"/>
  <c r="H3368" i="1"/>
  <c r="AJ3369" i="1"/>
  <c r="AF3371" i="1"/>
  <c r="G3373" i="1"/>
  <c r="G3374" i="1"/>
  <c r="H3376" i="1"/>
  <c r="G3377" i="1"/>
  <c r="H3384" i="1"/>
  <c r="G3393" i="1"/>
  <c r="G3394" i="1"/>
  <c r="AG3395" i="1"/>
  <c r="AF3397" i="1"/>
  <c r="G3397" i="1"/>
  <c r="AG3398" i="1"/>
  <c r="G3405" i="1"/>
  <c r="G3406" i="1"/>
  <c r="G3419" i="1"/>
  <c r="AE3430" i="1"/>
  <c r="G3430" i="1"/>
  <c r="H3430" i="1"/>
  <c r="AJ3452" i="1"/>
  <c r="AK3452" i="1" s="1"/>
  <c r="AJ3500" i="1"/>
  <c r="AK3500" i="1" s="1"/>
  <c r="AG3523" i="1"/>
  <c r="AJ3523" i="1"/>
  <c r="H3523" i="1"/>
  <c r="AE3544" i="1"/>
  <c r="AF3550" i="1"/>
  <c r="H3552" i="1"/>
  <c r="AE3554" i="1"/>
  <c r="AG3554" i="1"/>
  <c r="AE3556" i="1"/>
  <c r="H3560" i="1"/>
  <c r="AG3584" i="1"/>
  <c r="G3614" i="1"/>
  <c r="AJ3614" i="1"/>
  <c r="AK3614" i="1" s="1"/>
  <c r="H3614" i="1"/>
  <c r="AJ3714" i="1"/>
  <c r="AK3714" i="1" s="1"/>
  <c r="H3714" i="1"/>
  <c r="AF3720" i="1"/>
  <c r="H3720" i="1"/>
  <c r="G3720" i="1"/>
  <c r="AE3724" i="1"/>
  <c r="AJ3724" i="1"/>
  <c r="AK3724" i="1" s="1"/>
  <c r="AG3724" i="1"/>
  <c r="AF3724" i="1"/>
  <c r="H3724" i="1"/>
  <c r="G3724" i="1"/>
  <c r="AJ3154" i="1"/>
  <c r="AK3154" i="1" s="1"/>
  <c r="AE3174" i="1"/>
  <c r="AE3177" i="1"/>
  <c r="AF3194" i="1"/>
  <c r="AG3196" i="1"/>
  <c r="AE3197" i="1"/>
  <c r="AE3213" i="1"/>
  <c r="AG3224" i="1"/>
  <c r="AF3229" i="1"/>
  <c r="G3231" i="1"/>
  <c r="H3234" i="1"/>
  <c r="G3237" i="1"/>
  <c r="AF3246" i="1"/>
  <c r="AG3257" i="1"/>
  <c r="AJ3262" i="1"/>
  <c r="AK3262" i="1" s="1"/>
  <c r="G3269" i="1"/>
  <c r="H3275" i="1"/>
  <c r="AF3278" i="1"/>
  <c r="AF3279" i="1"/>
  <c r="AF3280" i="1"/>
  <c r="AG3281" i="1"/>
  <c r="AF3285" i="1"/>
  <c r="H3286" i="1"/>
  <c r="G3287" i="1"/>
  <c r="G3293" i="1"/>
  <c r="H3301" i="1"/>
  <c r="AF3304" i="1"/>
  <c r="AJ3310" i="1"/>
  <c r="AK3310" i="1" s="1"/>
  <c r="AF3324" i="1"/>
  <c r="AE3325" i="1"/>
  <c r="AJ3329" i="1"/>
  <c r="AK3329" i="1" s="1"/>
  <c r="G3334" i="1"/>
  <c r="G3341" i="1"/>
  <c r="AF3342" i="1"/>
  <c r="H3343" i="1"/>
  <c r="AJ3345" i="1"/>
  <c r="AK3345" i="1" s="1"/>
  <c r="G3349" i="1"/>
  <c r="AF3350" i="1"/>
  <c r="H3351" i="1"/>
  <c r="AG3353" i="1"/>
  <c r="AF3356" i="1"/>
  <c r="AE3360" i="1"/>
  <c r="AE3363" i="1"/>
  <c r="AF3364" i="1"/>
  <c r="AE3365" i="1"/>
  <c r="AE3366" i="1"/>
  <c r="AE3367" i="1"/>
  <c r="AE3368" i="1"/>
  <c r="AJ3370" i="1"/>
  <c r="AE3373" i="1"/>
  <c r="H3374" i="1"/>
  <c r="H3375" i="1"/>
  <c r="AE3376" i="1"/>
  <c r="AF3377" i="1"/>
  <c r="AF3378" i="1"/>
  <c r="AE3379" i="1"/>
  <c r="AE3384" i="1"/>
  <c r="AE3385" i="1"/>
  <c r="H3393" i="1"/>
  <c r="H3394" i="1"/>
  <c r="H3397" i="1"/>
  <c r="H3405" i="1"/>
  <c r="H3406" i="1"/>
  <c r="AJ3411" i="1"/>
  <c r="AK3411" i="1" s="1"/>
  <c r="H3419" i="1"/>
  <c r="AJ3429" i="1"/>
  <c r="AK3429" i="1" s="1"/>
  <c r="H3429" i="1"/>
  <c r="AE3429" i="1"/>
  <c r="AG3430" i="1"/>
  <c r="AG3437" i="1"/>
  <c r="AF3457" i="1"/>
  <c r="H3457" i="1"/>
  <c r="AE3477" i="1"/>
  <c r="G3477" i="1"/>
  <c r="AJ3477" i="1"/>
  <c r="AK3477" i="1" s="1"/>
  <c r="AF3477" i="1"/>
  <c r="G3493" i="1"/>
  <c r="AF3493" i="1"/>
  <c r="H3493" i="1"/>
  <c r="AG3507" i="1"/>
  <c r="G3507" i="1"/>
  <c r="AJ3507" i="1"/>
  <c r="H3507" i="1"/>
  <c r="AE3509" i="1"/>
  <c r="AG3509" i="1"/>
  <c r="G3509" i="1"/>
  <c r="AJ3509" i="1"/>
  <c r="AJ3511" i="1"/>
  <c r="AK3511" i="1" s="1"/>
  <c r="H3511" i="1"/>
  <c r="G3523" i="1"/>
  <c r="G3535" i="1"/>
  <c r="AF3535" i="1"/>
  <c r="AG3544" i="1"/>
  <c r="AJ3550" i="1"/>
  <c r="AG3552" i="1"/>
  <c r="H3554" i="1"/>
  <c r="AE3560" i="1"/>
  <c r="AJ3587" i="1"/>
  <c r="G3587" i="1"/>
  <c r="AF3614" i="1"/>
  <c r="H3628" i="1"/>
  <c r="G3628" i="1"/>
  <c r="AJ3628" i="1"/>
  <c r="AG3628" i="1"/>
  <c r="AE3628" i="1"/>
  <c r="AG3106" i="1"/>
  <c r="AJ3109" i="1"/>
  <c r="H3113" i="1"/>
  <c r="G3115" i="1"/>
  <c r="AG3137" i="1"/>
  <c r="AE3151" i="1"/>
  <c r="G3158" i="1"/>
  <c r="AE3167" i="1"/>
  <c r="AF3174" i="1"/>
  <c r="AF3177" i="1"/>
  <c r="G3186" i="1"/>
  <c r="AJ3194" i="1"/>
  <c r="AK3194" i="1" s="1"/>
  <c r="AJ3196" i="1"/>
  <c r="AK3196" i="1" s="1"/>
  <c r="AJ3197" i="1"/>
  <c r="AK3197" i="1" s="1"/>
  <c r="G3205" i="1"/>
  <c r="AF3213" i="1"/>
  <c r="AE3231" i="1"/>
  <c r="AE3234" i="1"/>
  <c r="H3237" i="1"/>
  <c r="H3269" i="1"/>
  <c r="AJ3278" i="1"/>
  <c r="AK3278" i="1" s="1"/>
  <c r="AG3280" i="1"/>
  <c r="AG3285" i="1"/>
  <c r="AE3286" i="1"/>
  <c r="AE3287" i="1"/>
  <c r="H3293" i="1"/>
  <c r="AE3301" i="1"/>
  <c r="H3321" i="1"/>
  <c r="AG3324" i="1"/>
  <c r="AF3325" i="1"/>
  <c r="H3334" i="1"/>
  <c r="AG3342" i="1"/>
  <c r="AE3343" i="1"/>
  <c r="AG3350" i="1"/>
  <c r="AE3351" i="1"/>
  <c r="AF3363" i="1"/>
  <c r="AF3365" i="1"/>
  <c r="AF3366" i="1"/>
  <c r="AF3367" i="1"/>
  <c r="AG3368" i="1"/>
  <c r="AG3373" i="1"/>
  <c r="AE3374" i="1"/>
  <c r="AE3375" i="1"/>
  <c r="AG3376" i="1"/>
  <c r="AF3379" i="1"/>
  <c r="G3383" i="1"/>
  <c r="AF3384" i="1"/>
  <c r="AF3385" i="1"/>
  <c r="AE3393" i="1"/>
  <c r="AG3394" i="1"/>
  <c r="AG3397" i="1"/>
  <c r="AE3405" i="1"/>
  <c r="AG3406" i="1"/>
  <c r="AJ3407" i="1"/>
  <c r="AK3407" i="1" s="1"/>
  <c r="G3415" i="1"/>
  <c r="AG3419" i="1"/>
  <c r="G3429" i="1"/>
  <c r="AJ3430" i="1"/>
  <c r="AK3430" i="1" s="1"/>
  <c r="AE3433" i="1"/>
  <c r="AF3433" i="1"/>
  <c r="AG3433" i="1"/>
  <c r="AE3436" i="1"/>
  <c r="H3436" i="1"/>
  <c r="AJ3436" i="1"/>
  <c r="AK3436" i="1" s="1"/>
  <c r="AJ3437" i="1"/>
  <c r="AK3437" i="1" s="1"/>
  <c r="AG3457" i="1"/>
  <c r="AJ3459" i="1"/>
  <c r="AK3459" i="1" s="1"/>
  <c r="AG3459" i="1"/>
  <c r="H3459" i="1"/>
  <c r="H3477" i="1"/>
  <c r="AE3513" i="1"/>
  <c r="G3513" i="1"/>
  <c r="AJ3513" i="1"/>
  <c r="AK3513" i="1" s="1"/>
  <c r="AF3513" i="1"/>
  <c r="AF3523" i="1"/>
  <c r="AE3525" i="1"/>
  <c r="AJ3525" i="1"/>
  <c r="G3525" i="1"/>
  <c r="AJ3544" i="1"/>
  <c r="AG3560" i="1"/>
  <c r="AG3569" i="1"/>
  <c r="AE3569" i="1"/>
  <c r="H3571" i="1"/>
  <c r="AF3571" i="1"/>
  <c r="AE3576" i="1"/>
  <c r="G3576" i="1"/>
  <c r="AJ3576" i="1"/>
  <c r="AF3576" i="1"/>
  <c r="H3642" i="1"/>
  <c r="G3642" i="1"/>
  <c r="AJ3642" i="1"/>
  <c r="AE3642" i="1"/>
  <c r="H3676" i="1"/>
  <c r="AJ3676" i="1"/>
  <c r="AG3676" i="1"/>
  <c r="AF3676" i="1"/>
  <c r="AE3676" i="1"/>
  <c r="G3676" i="1"/>
  <c r="AG3682" i="1"/>
  <c r="AF3682" i="1"/>
  <c r="AE3113" i="1"/>
  <c r="H3115" i="1"/>
  <c r="H3211" i="1"/>
  <c r="G3215" i="1"/>
  <c r="G3216" i="1"/>
  <c r="G3221" i="1"/>
  <c r="G3236" i="1"/>
  <c r="AE3237" i="1"/>
  <c r="G3238" i="1"/>
  <c r="G3248" i="1"/>
  <c r="AE3269" i="1"/>
  <c r="AJ3280" i="1"/>
  <c r="AK3280" i="1" s="1"/>
  <c r="AF3286" i="1"/>
  <c r="AE3293" i="1"/>
  <c r="AF3301" i="1"/>
  <c r="AJ3325" i="1"/>
  <c r="AK3325" i="1" s="1"/>
  <c r="AF3334" i="1"/>
  <c r="AJ3342" i="1"/>
  <c r="AK3342" i="1" s="1"/>
  <c r="AF3343" i="1"/>
  <c r="AJ3350" i="1"/>
  <c r="AK3350" i="1" s="1"/>
  <c r="AF3351" i="1"/>
  <c r="AG3366" i="1"/>
  <c r="AJ3367" i="1"/>
  <c r="AJ3368" i="1"/>
  <c r="AJ3373" i="1"/>
  <c r="AF3374" i="1"/>
  <c r="AJ3376" i="1"/>
  <c r="AG3384" i="1"/>
  <c r="AG3393" i="1"/>
  <c r="AJ3397" i="1"/>
  <c r="AF3405" i="1"/>
  <c r="H3415" i="1"/>
  <c r="AJ3419" i="1"/>
  <c r="AK3419" i="1" s="1"/>
  <c r="AF3441" i="1"/>
  <c r="H3441" i="1"/>
  <c r="AG3441" i="1"/>
  <c r="AE3456" i="1"/>
  <c r="AG3456" i="1"/>
  <c r="G3456" i="1"/>
  <c r="AF3465" i="1"/>
  <c r="AG3465" i="1"/>
  <c r="AF3481" i="1"/>
  <c r="H3481" i="1"/>
  <c r="AG3481" i="1"/>
  <c r="AE3520" i="1"/>
  <c r="G3520" i="1"/>
  <c r="AJ3520" i="1"/>
  <c r="AF3520" i="1"/>
  <c r="AG3540" i="1"/>
  <c r="AE3540" i="1"/>
  <c r="AJ3540" i="1"/>
  <c r="H3546" i="1"/>
  <c r="AE3546" i="1"/>
  <c r="AG3564" i="1"/>
  <c r="G3564" i="1"/>
  <c r="AJ3564" i="1"/>
  <c r="AG3642" i="1"/>
  <c r="AJ3725" i="1"/>
  <c r="AK3725" i="1" s="1"/>
  <c r="AG3725" i="1"/>
  <c r="AF3725" i="1"/>
  <c r="AE3725" i="1"/>
  <c r="H3725" i="1"/>
  <c r="G3725" i="1"/>
  <c r="AJ3286" i="1"/>
  <c r="AK3286" i="1" s="1"/>
  <c r="AG3343" i="1"/>
  <c r="AG3351" i="1"/>
  <c r="AG3374" i="1"/>
  <c r="AJ3393" i="1"/>
  <c r="AF3403" i="1"/>
  <c r="H3403" i="1"/>
  <c r="AJ3467" i="1"/>
  <c r="AK3467" i="1" s="1"/>
  <c r="G3467" i="1"/>
  <c r="AG3467" i="1"/>
  <c r="H3467" i="1"/>
  <c r="H3518" i="1"/>
  <c r="AE3518" i="1"/>
  <c r="AJ3522" i="1"/>
  <c r="AF3522" i="1"/>
  <c r="G3522" i="1"/>
  <c r="AG3522" i="1"/>
  <c r="G3528" i="1"/>
  <c r="AF3528" i="1"/>
  <c r="H3528" i="1"/>
  <c r="AJ3536" i="1"/>
  <c r="AF3536" i="1"/>
  <c r="G3536" i="1"/>
  <c r="G3551" i="1"/>
  <c r="H3551" i="1"/>
  <c r="AG3551" i="1"/>
  <c r="AE3551" i="1"/>
  <c r="G3594" i="1"/>
  <c r="AJ3594" i="1"/>
  <c r="AK3594" i="1" s="1"/>
  <c r="AG3594" i="1"/>
  <c r="H3594" i="1"/>
  <c r="G3622" i="1"/>
  <c r="AJ3622" i="1"/>
  <c r="AG3622" i="1"/>
  <c r="AF3622" i="1"/>
  <c r="H3622" i="1"/>
  <c r="AF3677" i="1"/>
  <c r="AE3677" i="1"/>
  <c r="AG3113" i="1"/>
  <c r="AG3115" i="1"/>
  <c r="H3119" i="1"/>
  <c r="AF3214" i="1"/>
  <c r="AF3216" i="1"/>
  <c r="H3217" i="1"/>
  <c r="AE3238" i="1"/>
  <c r="AJ3248" i="1"/>
  <c r="AK3248" i="1" s="1"/>
  <c r="H3254" i="1"/>
  <c r="G3262" i="1"/>
  <c r="AF3271" i="1"/>
  <c r="G3310" i="1"/>
  <c r="H3329" i="1"/>
  <c r="AJ3334" i="1"/>
  <c r="AK3334" i="1" s="1"/>
  <c r="G3371" i="1"/>
  <c r="H3381" i="1"/>
  <c r="G3395" i="1"/>
  <c r="H3399" i="1"/>
  <c r="G3403" i="1"/>
  <c r="AF3415" i="1"/>
  <c r="H3431" i="1"/>
  <c r="AE3431" i="1"/>
  <c r="AE3440" i="1"/>
  <c r="G3440" i="1"/>
  <c r="H3440" i="1"/>
  <c r="AF3456" i="1"/>
  <c r="AJ3465" i="1"/>
  <c r="AK3465" i="1" s="1"/>
  <c r="AF3467" i="1"/>
  <c r="AF3469" i="1"/>
  <c r="H3469" i="1"/>
  <c r="AG3469" i="1"/>
  <c r="G3510" i="1"/>
  <c r="AF3510" i="1"/>
  <c r="AF3516" i="1"/>
  <c r="H3516" i="1"/>
  <c r="AJ3518" i="1"/>
  <c r="AG3520" i="1"/>
  <c r="H3522" i="1"/>
  <c r="AE3528" i="1"/>
  <c r="AJ3530" i="1"/>
  <c r="AG3530" i="1"/>
  <c r="H3536" i="1"/>
  <c r="AJ3538" i="1"/>
  <c r="H3538" i="1"/>
  <c r="AF3538" i="1"/>
  <c r="AF3551" i="1"/>
  <c r="H3581" i="1"/>
  <c r="AJ3581" i="1"/>
  <c r="AF3581" i="1"/>
  <c r="AF3606" i="1"/>
  <c r="H3606" i="1"/>
  <c r="AJ3606" i="1"/>
  <c r="AK3606" i="1" s="1"/>
  <c r="G3610" i="1"/>
  <c r="AJ3610" i="1"/>
  <c r="AK3610" i="1" s="1"/>
  <c r="AF3610" i="1"/>
  <c r="AE3610" i="1"/>
  <c r="H3615" i="1"/>
  <c r="G3615" i="1"/>
  <c r="AJ3615" i="1"/>
  <c r="AK3615" i="1" s="1"/>
  <c r="AG3615" i="1"/>
  <c r="AE3615" i="1"/>
  <c r="AE3622" i="1"/>
  <c r="H3629" i="1"/>
  <c r="AJ3629" i="1"/>
  <c r="AE3629" i="1"/>
  <c r="AJ3723" i="1"/>
  <c r="AK3723" i="1" s="1"/>
  <c r="AG3723" i="1"/>
  <c r="AF3723" i="1"/>
  <c r="AE3723" i="1"/>
  <c r="G3723" i="1"/>
  <c r="AE3445" i="1"/>
  <c r="AF3472" i="1"/>
  <c r="AJ3473" i="1"/>
  <c r="AK3473" i="1" s="1"/>
  <c r="AE3485" i="1"/>
  <c r="AG3508" i="1"/>
  <c r="AF3521" i="1"/>
  <c r="AJ3548" i="1"/>
  <c r="AE3553" i="1"/>
  <c r="AG3568" i="1"/>
  <c r="AG3582" i="1"/>
  <c r="AE3592" i="1"/>
  <c r="AF3605" i="1"/>
  <c r="AG3607" i="1"/>
  <c r="AJ3612" i="1"/>
  <c r="AK3612" i="1" s="1"/>
  <c r="AG3613" i="1"/>
  <c r="AF3630" i="1"/>
  <c r="H3646" i="1"/>
  <c r="AF3651" i="1"/>
  <c r="AJ3652" i="1"/>
  <c r="AJ3658" i="1"/>
  <c r="AF3663" i="1"/>
  <c r="AG3670" i="1"/>
  <c r="AJ3671" i="1"/>
  <c r="AJ3679" i="1"/>
  <c r="AK3679" i="1" s="1"/>
  <c r="H3683" i="1"/>
  <c r="AF3693" i="1"/>
  <c r="AG3694" i="1"/>
  <c r="AJ3700" i="1"/>
  <c r="AE3702" i="1"/>
  <c r="AF3703" i="1"/>
  <c r="AE3739" i="1"/>
  <c r="H3740" i="1"/>
  <c r="H3741" i="1"/>
  <c r="AF3743" i="1"/>
  <c r="AJ3744" i="1"/>
  <c r="H3758" i="1"/>
  <c r="AG3760" i="1"/>
  <c r="AJ3761" i="1"/>
  <c r="H3767" i="1"/>
  <c r="AF3778" i="1"/>
  <c r="AG3786" i="1"/>
  <c r="AJ3787" i="1"/>
  <c r="AE3790" i="1"/>
  <c r="H3794" i="1"/>
  <c r="H3815" i="1"/>
  <c r="G3817" i="1"/>
  <c r="AE3817" i="1"/>
  <c r="AG3818" i="1"/>
  <c r="G3821" i="1"/>
  <c r="H3826" i="1"/>
  <c r="G3855" i="1"/>
  <c r="AJ3855" i="1"/>
  <c r="AG3855" i="1"/>
  <c r="AF3855" i="1"/>
  <c r="AE3930" i="1"/>
  <c r="AG3930" i="1"/>
  <c r="H3930" i="1"/>
  <c r="G4009" i="1"/>
  <c r="AF4009" i="1"/>
  <c r="AE4009" i="1"/>
  <c r="AG4009" i="1"/>
  <c r="AJ3812" i="1"/>
  <c r="AE3812" i="1"/>
  <c r="AJ3820" i="1"/>
  <c r="AE3820" i="1"/>
  <c r="AJ3848" i="1"/>
  <c r="H3848" i="1"/>
  <c r="AE3848" i="1"/>
  <c r="AE3850" i="1"/>
  <c r="AJ3850" i="1"/>
  <c r="AK3850" i="1" s="1"/>
  <c r="AF3850" i="1"/>
  <c r="H3850" i="1"/>
  <c r="G3850" i="1"/>
  <c r="AJ3899" i="1"/>
  <c r="AG3899" i="1"/>
  <c r="H3913" i="1"/>
  <c r="AJ3913" i="1"/>
  <c r="AF3913" i="1"/>
  <c r="AE3913" i="1"/>
  <c r="G3913" i="1"/>
  <c r="H4002" i="1"/>
  <c r="G4002" i="1"/>
  <c r="AE4002" i="1"/>
  <c r="AG4002" i="1"/>
  <c r="AJ3472" i="1"/>
  <c r="AK3472" i="1" s="1"/>
  <c r="H3483" i="1"/>
  <c r="AG3485" i="1"/>
  <c r="AJ3521" i="1"/>
  <c r="AJ3605" i="1"/>
  <c r="AK3605" i="1" s="1"/>
  <c r="AE3618" i="1"/>
  <c r="AJ3630" i="1"/>
  <c r="AE3644" i="1"/>
  <c r="AF3646" i="1"/>
  <c r="AE3654" i="1"/>
  <c r="AF3660" i="1"/>
  <c r="AG3662" i="1"/>
  <c r="AE3668" i="1"/>
  <c r="AG3674" i="1"/>
  <c r="AF3683" i="1"/>
  <c r="AJ3685" i="1"/>
  <c r="AK3685" i="1" s="1"/>
  <c r="H3691" i="1"/>
  <c r="AJ3693" i="1"/>
  <c r="AG3702" i="1"/>
  <c r="AE3713" i="1"/>
  <c r="AE3731" i="1"/>
  <c r="H3732" i="1"/>
  <c r="H3733" i="1"/>
  <c r="AG3738" i="1"/>
  <c r="AG3739" i="1"/>
  <c r="AG3740" i="1"/>
  <c r="AF3741" i="1"/>
  <c r="AJ3743" i="1"/>
  <c r="H3746" i="1"/>
  <c r="H3755" i="1"/>
  <c r="H3756" i="1"/>
  <c r="AG3758" i="1"/>
  <c r="AE3769" i="1"/>
  <c r="AJ3778" i="1"/>
  <c r="AE3789" i="1"/>
  <c r="AF3793" i="1"/>
  <c r="AF3794" i="1"/>
  <c r="H3798" i="1"/>
  <c r="G3802" i="1"/>
  <c r="G3804" i="1"/>
  <c r="G3808" i="1"/>
  <c r="AG3809" i="1"/>
  <c r="H3812" i="1"/>
  <c r="G3820" i="1"/>
  <c r="H3824" i="1"/>
  <c r="AE3824" i="1"/>
  <c r="AJ3839" i="1"/>
  <c r="AK3839" i="1" s="1"/>
  <c r="AF3839" i="1"/>
  <c r="AE3839" i="1"/>
  <c r="H3839" i="1"/>
  <c r="G3845" i="1"/>
  <c r="AJ3845" i="1"/>
  <c r="AG3845" i="1"/>
  <c r="AF3845" i="1"/>
  <c r="AF3848" i="1"/>
  <c r="AG3850" i="1"/>
  <c r="AG3913" i="1"/>
  <c r="G3932" i="1"/>
  <c r="AJ3932" i="1"/>
  <c r="AK3932" i="1" s="1"/>
  <c r="AG3932" i="1"/>
  <c r="AE3932" i="1"/>
  <c r="H3932" i="1"/>
  <c r="AG3935" i="1"/>
  <c r="AE3935" i="1"/>
  <c r="AJ3935" i="1"/>
  <c r="AK3935" i="1" s="1"/>
  <c r="AG3943" i="1"/>
  <c r="H3943" i="1"/>
  <c r="AJ3943" i="1"/>
  <c r="AK3943" i="1" s="1"/>
  <c r="AF3943" i="1"/>
  <c r="AG3646" i="1"/>
  <c r="AJ3740" i="1"/>
  <c r="AK3740" i="1" s="1"/>
  <c r="AG3741" i="1"/>
  <c r="AG3798" i="1"/>
  <c r="H3802" i="1"/>
  <c r="AE3804" i="1"/>
  <c r="AF3808" i="1"/>
  <c r="AE3819" i="1"/>
  <c r="AJ3819" i="1"/>
  <c r="H3820" i="1"/>
  <c r="AG3832" i="1"/>
  <c r="H3832" i="1"/>
  <c r="AE3832" i="1"/>
  <c r="AE3834" i="1"/>
  <c r="AJ3834" i="1"/>
  <c r="AK3834" i="1" s="1"/>
  <c r="AG3903" i="1"/>
  <c r="AJ3903" i="1"/>
  <c r="AE3903" i="1"/>
  <c r="G3624" i="1"/>
  <c r="G3634" i="1"/>
  <c r="G3639" i="1"/>
  <c r="AJ3646" i="1"/>
  <c r="AF3649" i="1"/>
  <c r="G3652" i="1"/>
  <c r="H3653" i="1"/>
  <c r="H3659" i="1"/>
  <c r="G3664" i="1"/>
  <c r="G3666" i="1"/>
  <c r="G3670" i="1"/>
  <c r="AE3681" i="1"/>
  <c r="AJ3683" i="1"/>
  <c r="AK3683" i="1" s="1"/>
  <c r="AG3701" i="1"/>
  <c r="H3718" i="1"/>
  <c r="AE3727" i="1"/>
  <c r="H3734" i="1"/>
  <c r="AJ3741" i="1"/>
  <c r="AK3741" i="1" s="1"/>
  <c r="G3786" i="1"/>
  <c r="AJ3794" i="1"/>
  <c r="H3797" i="1"/>
  <c r="AJ3798" i="1"/>
  <c r="AE3801" i="1"/>
  <c r="AE3802" i="1"/>
  <c r="AF3804" i="1"/>
  <c r="G3807" i="1"/>
  <c r="AG3808" i="1"/>
  <c r="AE3816" i="1"/>
  <c r="G3819" i="1"/>
  <c r="AF3820" i="1"/>
  <c r="AE3823" i="1"/>
  <c r="G3823" i="1"/>
  <c r="AF3832" i="1"/>
  <c r="G3836" i="1"/>
  <c r="AE3836" i="1"/>
  <c r="AF3836" i="1"/>
  <c r="H3841" i="1"/>
  <c r="G3841" i="1"/>
  <c r="H3854" i="1"/>
  <c r="AG3854" i="1"/>
  <c r="AF3854" i="1"/>
  <c r="G3854" i="1"/>
  <c r="AJ3857" i="1"/>
  <c r="AF3857" i="1"/>
  <c r="AE3857" i="1"/>
  <c r="G3914" i="1"/>
  <c r="AG3914" i="1"/>
  <c r="AF3914" i="1"/>
  <c r="H3914" i="1"/>
  <c r="H3950" i="1"/>
  <c r="G3950" i="1"/>
  <c r="AJ3950" i="1"/>
  <c r="AK3950" i="1" s="1"/>
  <c r="AF3950" i="1"/>
  <c r="AE3950" i="1"/>
  <c r="H3568" i="1"/>
  <c r="G3582" i="1"/>
  <c r="AE3583" i="1"/>
  <c r="G3605" i="1"/>
  <c r="G3607" i="1"/>
  <c r="H3613" i="1"/>
  <c r="G3630" i="1"/>
  <c r="AE3634" i="1"/>
  <c r="H3639" i="1"/>
  <c r="AJ3644" i="1"/>
  <c r="AE3652" i="1"/>
  <c r="G3658" i="1"/>
  <c r="AE3666" i="1"/>
  <c r="AJ3668" i="1"/>
  <c r="H3670" i="1"/>
  <c r="G3671" i="1"/>
  <c r="G3679" i="1"/>
  <c r="G3694" i="1"/>
  <c r="AF3695" i="1"/>
  <c r="G3700" i="1"/>
  <c r="H3710" i="1"/>
  <c r="AF3711" i="1"/>
  <c r="H3726" i="1"/>
  <c r="AJ3730" i="1"/>
  <c r="AK3730" i="1" s="1"/>
  <c r="AJ3732" i="1"/>
  <c r="AK3732" i="1" s="1"/>
  <c r="AF3734" i="1"/>
  <c r="G3744" i="1"/>
  <c r="AG3745" i="1"/>
  <c r="AG3756" i="1"/>
  <c r="G3760" i="1"/>
  <c r="AE3761" i="1"/>
  <c r="AE3762" i="1"/>
  <c r="H3763" i="1"/>
  <c r="G3765" i="1"/>
  <c r="AE3768" i="1"/>
  <c r="G3778" i="1"/>
  <c r="H3786" i="1"/>
  <c r="G3787" i="1"/>
  <c r="AG3788" i="1"/>
  <c r="G3791" i="1"/>
  <c r="AJ3792" i="1"/>
  <c r="AF3797" i="1"/>
  <c r="AG3801" i="1"/>
  <c r="AF3802" i="1"/>
  <c r="AF3803" i="1"/>
  <c r="AG3804" i="1"/>
  <c r="AF3807" i="1"/>
  <c r="AJ3808" i="1"/>
  <c r="AF3816" i="1"/>
  <c r="G3818" i="1"/>
  <c r="H3819" i="1"/>
  <c r="AG3820" i="1"/>
  <c r="H3823" i="1"/>
  <c r="G3831" i="1"/>
  <c r="H3831" i="1"/>
  <c r="AF3831" i="1"/>
  <c r="AG3836" i="1"/>
  <c r="AG3851" i="1"/>
  <c r="AE3851" i="1"/>
  <c r="H3851" i="1"/>
  <c r="G3851" i="1"/>
  <c r="AJ3851" i="1"/>
  <c r="AK3851" i="1" s="1"/>
  <c r="AJ3854" i="1"/>
  <c r="H3857" i="1"/>
  <c r="G3884" i="1"/>
  <c r="AJ3884" i="1"/>
  <c r="AF3884" i="1"/>
  <c r="AJ3914" i="1"/>
  <c r="AF3995" i="1"/>
  <c r="AJ3995" i="1"/>
  <c r="AK3995" i="1" s="1"/>
  <c r="H3995" i="1"/>
  <c r="AG3995" i="1"/>
  <c r="AG3666" i="1"/>
  <c r="AE3670" i="1"/>
  <c r="H3765" i="1"/>
  <c r="AE3786" i="1"/>
  <c r="AE3787" i="1"/>
  <c r="AJ3797" i="1"/>
  <c r="AJ3801" i="1"/>
  <c r="AG3802" i="1"/>
  <c r="AG3807" i="1"/>
  <c r="AF3819" i="1"/>
  <c r="AG3831" i="1"/>
  <c r="H3844" i="1"/>
  <c r="AG3844" i="1"/>
  <c r="AF3844" i="1"/>
  <c r="G3844" i="1"/>
  <c r="AJ3847" i="1"/>
  <c r="AF3847" i="1"/>
  <c r="AE3847" i="1"/>
  <c r="AF3851" i="1"/>
  <c r="AF3860" i="1"/>
  <c r="AG3860" i="1"/>
  <c r="AE3860" i="1"/>
  <c r="H3860" i="1"/>
  <c r="AG3864" i="1"/>
  <c r="AE3864" i="1"/>
  <c r="H3864" i="1"/>
  <c r="G3864" i="1"/>
  <c r="AJ3864" i="1"/>
  <c r="G4012" i="1"/>
  <c r="AF4012" i="1"/>
  <c r="H4012" i="1"/>
  <c r="AJ4012" i="1"/>
  <c r="AK4012" i="1" s="1"/>
  <c r="AG4012" i="1"/>
  <c r="AE4012" i="1"/>
  <c r="AJ3468" i="1"/>
  <c r="AK3468" i="1" s="1"/>
  <c r="H3472" i="1"/>
  <c r="AG3473" i="1"/>
  <c r="H3508" i="1"/>
  <c r="H3521" i="1"/>
  <c r="AJ3532" i="1"/>
  <c r="H3553" i="1"/>
  <c r="AJ3574" i="1"/>
  <c r="AJ3579" i="1"/>
  <c r="AF3582" i="1"/>
  <c r="AJ3583" i="1"/>
  <c r="H3592" i="1"/>
  <c r="AF3607" i="1"/>
  <c r="AJ3634" i="1"/>
  <c r="AG3652" i="1"/>
  <c r="AG3658" i="1"/>
  <c r="AJ3666" i="1"/>
  <c r="AG3675" i="1"/>
  <c r="AG3679" i="1"/>
  <c r="AE3685" i="1"/>
  <c r="AE3687" i="1"/>
  <c r="AF3694" i="1"/>
  <c r="AG3700" i="1"/>
  <c r="G3702" i="1"/>
  <c r="AJ3726" i="1"/>
  <c r="AK3726" i="1" s="1"/>
  <c r="G3739" i="1"/>
  <c r="G3740" i="1"/>
  <c r="G3743" i="1"/>
  <c r="AG3744" i="1"/>
  <c r="G3758" i="1"/>
  <c r="AF3760" i="1"/>
  <c r="AG3761" i="1"/>
  <c r="G3767" i="1"/>
  <c r="AG3787" i="1"/>
  <c r="G3790" i="1"/>
  <c r="AJ3791" i="1"/>
  <c r="AJ3803" i="1"/>
  <c r="AJ3807" i="1"/>
  <c r="AE3818" i="1"/>
  <c r="AG3819" i="1"/>
  <c r="AG3821" i="1"/>
  <c r="AF3821" i="1"/>
  <c r="AG3823" i="1"/>
  <c r="AE3826" i="1"/>
  <c r="G3826" i="1"/>
  <c r="AF3826" i="1"/>
  <c r="AJ3831" i="1"/>
  <c r="AJ3858" i="1"/>
  <c r="H3858" i="1"/>
  <c r="AE3858" i="1"/>
  <c r="H3862" i="1"/>
  <c r="AE3862" i="1"/>
  <c r="AF3862" i="1"/>
  <c r="AG3880" i="1"/>
  <c r="AE3880" i="1"/>
  <c r="AJ3880" i="1"/>
  <c r="AF3893" i="1"/>
  <c r="AJ3893" i="1"/>
  <c r="AK3893" i="1" s="1"/>
  <c r="AG3893" i="1"/>
  <c r="H3905" i="1"/>
  <c r="AJ3905" i="1"/>
  <c r="AF3905" i="1"/>
  <c r="AE3905" i="1"/>
  <c r="G3905" i="1"/>
  <c r="H3938" i="1"/>
  <c r="AG3938" i="1"/>
  <c r="AE3938" i="1"/>
  <c r="G3938" i="1"/>
  <c r="H3981" i="1"/>
  <c r="AJ3981" i="1"/>
  <c r="AK3981" i="1" s="1"/>
  <c r="AF3981" i="1"/>
  <c r="AJ4020" i="1"/>
  <c r="AK4020" i="1" s="1"/>
  <c r="AF4020" i="1"/>
  <c r="G4020" i="1"/>
  <c r="H4020" i="1"/>
  <c r="AG4020" i="1"/>
  <c r="AE4020" i="1"/>
  <c r="H3835" i="1"/>
  <c r="AF3837" i="1"/>
  <c r="AJ3842" i="1"/>
  <c r="AK3842" i="1" s="1"/>
  <c r="AG3865" i="1"/>
  <c r="AF3869" i="1"/>
  <c r="AG3877" i="1"/>
  <c r="G3885" i="1"/>
  <c r="AF3894" i="1"/>
  <c r="AJ3900" i="1"/>
  <c r="AK3900" i="1" s="1"/>
  <c r="AG3904" i="1"/>
  <c r="AF3907" i="1"/>
  <c r="G3918" i="1"/>
  <c r="AG3928" i="1"/>
  <c r="AF3934" i="1"/>
  <c r="AG3942" i="1"/>
  <c r="AG3944" i="1"/>
  <c r="AG3945" i="1"/>
  <c r="AG3956" i="1"/>
  <c r="AF3980" i="1"/>
  <c r="H4014" i="1"/>
  <c r="AF4014" i="1"/>
  <c r="G4014" i="1"/>
  <c r="AF4035" i="1"/>
  <c r="AE4035" i="1"/>
  <c r="AJ4038" i="1"/>
  <c r="AK4038" i="1" s="1"/>
  <c r="AF4038" i="1"/>
  <c r="G4091" i="1"/>
  <c r="H4097" i="1"/>
  <c r="AJ4097" i="1"/>
  <c r="AE4097" i="1"/>
  <c r="AE4098" i="1"/>
  <c r="AJ4119" i="1"/>
  <c r="AK4119" i="1" s="1"/>
  <c r="AG4119" i="1"/>
  <c r="AE4119" i="1"/>
  <c r="G4119" i="1"/>
  <c r="H4186" i="1"/>
  <c r="AE4186" i="1"/>
  <c r="AF4295" i="1"/>
  <c r="AE4295" i="1"/>
  <c r="AG4295" i="1"/>
  <c r="H4295" i="1"/>
  <c r="G4295" i="1"/>
  <c r="AF4299" i="1"/>
  <c r="G4299" i="1"/>
  <c r="AG4299" i="1"/>
  <c r="AE4299" i="1"/>
  <c r="H4299" i="1"/>
  <c r="G4365" i="1"/>
  <c r="AG4365" i="1"/>
  <c r="AE4365" i="1"/>
  <c r="AE4008" i="1"/>
  <c r="AJ4008" i="1"/>
  <c r="AK4008" i="1" s="1"/>
  <c r="G4008" i="1"/>
  <c r="H4022" i="1"/>
  <c r="AJ4022" i="1"/>
  <c r="AK4022" i="1" s="1"/>
  <c r="AE4022" i="1"/>
  <c r="AF4060" i="1"/>
  <c r="G4060" i="1"/>
  <c r="AJ4060" i="1"/>
  <c r="H4062" i="1"/>
  <c r="AJ4062" i="1"/>
  <c r="AE4062" i="1"/>
  <c r="AF4074" i="1"/>
  <c r="AG4074" i="1"/>
  <c r="G4074" i="1"/>
  <c r="G4097" i="1"/>
  <c r="AJ4150" i="1"/>
  <c r="AK4150" i="1" s="1"/>
  <c r="AG4150" i="1"/>
  <c r="AF4150" i="1"/>
  <c r="G4150" i="1"/>
  <c r="AJ4152" i="1"/>
  <c r="AK4152" i="1" s="1"/>
  <c r="AG4152" i="1"/>
  <c r="AF4152" i="1"/>
  <c r="AE4152" i="1"/>
  <c r="G4152" i="1"/>
  <c r="AF4180" i="1"/>
  <c r="AG4180" i="1"/>
  <c r="H4180" i="1"/>
  <c r="H3974" i="1"/>
  <c r="AJ3974" i="1"/>
  <c r="AK3974" i="1" s="1"/>
  <c r="AF4054" i="1"/>
  <c r="H4054" i="1"/>
  <c r="AF4056" i="1"/>
  <c r="H4056" i="1"/>
  <c r="H4081" i="1"/>
  <c r="AJ4081" i="1"/>
  <c r="AE4081" i="1"/>
  <c r="AG4106" i="1"/>
  <c r="H4106" i="1"/>
  <c r="AF4133" i="1"/>
  <c r="AJ4133" i="1"/>
  <c r="AK4133" i="1" s="1"/>
  <c r="AG4133" i="1"/>
  <c r="AE4133" i="1"/>
  <c r="AE4455" i="1"/>
  <c r="AF4455" i="1"/>
  <c r="AG4455" i="1"/>
  <c r="G4455" i="1"/>
  <c r="AE4572" i="1"/>
  <c r="AF4572" i="1"/>
  <c r="AJ4572" i="1"/>
  <c r="AK4572" i="1" s="1"/>
  <c r="AG4572" i="1"/>
  <c r="H4572" i="1"/>
  <c r="G4572" i="1"/>
  <c r="AG3879" i="1"/>
  <c r="AJ3890" i="1"/>
  <c r="AK3890" i="1" s="1"/>
  <c r="AE3896" i="1"/>
  <c r="AJ3898" i="1"/>
  <c r="AE3916" i="1"/>
  <c r="AF3917" i="1"/>
  <c r="AJ3923" i="1"/>
  <c r="AK3923" i="1" s="1"/>
  <c r="H3925" i="1"/>
  <c r="AE3926" i="1"/>
  <c r="AG3939" i="1"/>
  <c r="AF3947" i="1"/>
  <c r="AG3952" i="1"/>
  <c r="H3958" i="1"/>
  <c r="AF3958" i="1"/>
  <c r="AG3959" i="1"/>
  <c r="AE3959" i="1"/>
  <c r="H3964" i="1"/>
  <c r="G3966" i="1"/>
  <c r="G3967" i="1"/>
  <c r="H3972" i="1"/>
  <c r="G3974" i="1"/>
  <c r="G3975" i="1"/>
  <c r="G3988" i="1"/>
  <c r="AE3998" i="1"/>
  <c r="AE3999" i="1"/>
  <c r="H4004" i="1"/>
  <c r="AF4022" i="1"/>
  <c r="AJ4034" i="1"/>
  <c r="AK4034" i="1" s="1"/>
  <c r="G4034" i="1"/>
  <c r="AJ4035" i="1"/>
  <c r="AK4035" i="1" s="1"/>
  <c r="AG4037" i="1"/>
  <c r="G4037" i="1"/>
  <c r="G4047" i="1"/>
  <c r="AF4047" i="1"/>
  <c r="AG4054" i="1"/>
  <c r="G4056" i="1"/>
  <c r="AG4060" i="1"/>
  <c r="AF4062" i="1"/>
  <c r="H4065" i="1"/>
  <c r="AJ4072" i="1"/>
  <c r="AG4072" i="1"/>
  <c r="G4072" i="1"/>
  <c r="AJ4074" i="1"/>
  <c r="AF4076" i="1"/>
  <c r="G4081" i="1"/>
  <c r="AJ4086" i="1"/>
  <c r="AG4097" i="1"/>
  <c r="AF4106" i="1"/>
  <c r="G4133" i="1"/>
  <c r="AG4363" i="1"/>
  <c r="AF4363" i="1"/>
  <c r="AE4363" i="1"/>
  <c r="AG4388" i="1"/>
  <c r="AJ4388" i="1"/>
  <c r="AK4388" i="1" s="1"/>
  <c r="H3840" i="1"/>
  <c r="AF3896" i="1"/>
  <c r="AF3916" i="1"/>
  <c r="AF3925" i="1"/>
  <c r="AF3926" i="1"/>
  <c r="AG3947" i="1"/>
  <c r="AE3964" i="1"/>
  <c r="AE3966" i="1"/>
  <c r="H3967" i="1"/>
  <c r="AE3972" i="1"/>
  <c r="AE3974" i="1"/>
  <c r="H3975" i="1"/>
  <c r="AE3988" i="1"/>
  <c r="AF3998" i="1"/>
  <c r="AJ3999" i="1"/>
  <c r="AK3999" i="1" s="1"/>
  <c r="AE4004" i="1"/>
  <c r="H4006" i="1"/>
  <c r="AG4006" i="1"/>
  <c r="AE4006" i="1"/>
  <c r="AG4022" i="1"/>
  <c r="AF4043" i="1"/>
  <c r="AG4043" i="1"/>
  <c r="G4043" i="1"/>
  <c r="H4050" i="1"/>
  <c r="G4050" i="1"/>
  <c r="AJ4054" i="1"/>
  <c r="AK4054" i="1" s="1"/>
  <c r="AE4056" i="1"/>
  <c r="AG4062" i="1"/>
  <c r="AJ4065" i="1"/>
  <c r="AF4071" i="1"/>
  <c r="H4071" i="1"/>
  <c r="AJ4076" i="1"/>
  <c r="AF4081" i="1"/>
  <c r="AJ4099" i="1"/>
  <c r="G4099" i="1"/>
  <c r="AJ4106" i="1"/>
  <c r="AK4106" i="1" s="1"/>
  <c r="AJ4111" i="1"/>
  <c r="AK4111" i="1" s="1"/>
  <c r="G4111" i="1"/>
  <c r="AG4114" i="1"/>
  <c r="H4114" i="1"/>
  <c r="AG4137" i="1"/>
  <c r="AF4137" i="1"/>
  <c r="AE4137" i="1"/>
  <c r="H4137" i="1"/>
  <c r="G3837" i="1"/>
  <c r="AE3840" i="1"/>
  <c r="H3843" i="1"/>
  <c r="H3849" i="1"/>
  <c r="AF3853" i="1"/>
  <c r="H3859" i="1"/>
  <c r="AE3863" i="1"/>
  <c r="H3865" i="1"/>
  <c r="G3866" i="1"/>
  <c r="G3869" i="1"/>
  <c r="H3877" i="1"/>
  <c r="AE3878" i="1"/>
  <c r="AJ3881" i="1"/>
  <c r="AJ3889" i="1"/>
  <c r="AK3889" i="1" s="1"/>
  <c r="G3894" i="1"/>
  <c r="AG3896" i="1"/>
  <c r="AF3897" i="1"/>
  <c r="AE3900" i="1"/>
  <c r="G3902" i="1"/>
  <c r="G3907" i="1"/>
  <c r="AF3912" i="1"/>
  <c r="AJ3916" i="1"/>
  <c r="AE3922" i="1"/>
  <c r="AG3926" i="1"/>
  <c r="AE3929" i="1"/>
  <c r="AE3936" i="1"/>
  <c r="AF3937" i="1"/>
  <c r="G3942" i="1"/>
  <c r="G3956" i="1"/>
  <c r="AF3964" i="1"/>
  <c r="AF3966" i="1"/>
  <c r="AE3967" i="1"/>
  <c r="AF3972" i="1"/>
  <c r="AF3974" i="1"/>
  <c r="AF3988" i="1"/>
  <c r="AG3998" i="1"/>
  <c r="AF4003" i="1"/>
  <c r="AG4004" i="1"/>
  <c r="G4006" i="1"/>
  <c r="G4024" i="1"/>
  <c r="AF4028" i="1"/>
  <c r="H4028" i="1"/>
  <c r="AF4029" i="1"/>
  <c r="AJ4029" i="1"/>
  <c r="AK4029" i="1" s="1"/>
  <c r="AE4043" i="1"/>
  <c r="H4049" i="1"/>
  <c r="AF4049" i="1"/>
  <c r="G4049" i="1"/>
  <c r="AF4050" i="1"/>
  <c r="AG4056" i="1"/>
  <c r="H4059" i="1"/>
  <c r="AF4068" i="1"/>
  <c r="AE4068" i="1"/>
  <c r="G4071" i="1"/>
  <c r="AG4081" i="1"/>
  <c r="AJ4085" i="1"/>
  <c r="AE4085" i="1"/>
  <c r="H4089" i="1"/>
  <c r="AG4089" i="1"/>
  <c r="AE4089" i="1"/>
  <c r="AF4092" i="1"/>
  <c r="H4092" i="1"/>
  <c r="AF4101" i="1"/>
  <c r="AG4101" i="1"/>
  <c r="AE4101" i="1"/>
  <c r="G4101" i="1"/>
  <c r="G4137" i="1"/>
  <c r="AE4151" i="1"/>
  <c r="AJ4151" i="1"/>
  <c r="AK4151" i="1" s="1"/>
  <c r="AG4151" i="1"/>
  <c r="AF4151" i="1"/>
  <c r="G4151" i="1"/>
  <c r="AF4212" i="1"/>
  <c r="AG4212" i="1"/>
  <c r="H4212" i="1"/>
  <c r="AJ4219" i="1"/>
  <c r="AK4219" i="1" s="1"/>
  <c r="AG4219" i="1"/>
  <c r="AF4219" i="1"/>
  <c r="AE4219" i="1"/>
  <c r="H4219" i="1"/>
  <c r="G4219" i="1"/>
  <c r="AE4250" i="1"/>
  <c r="G4250" i="1"/>
  <c r="AJ4250" i="1"/>
  <c r="AK4250" i="1" s="1"/>
  <c r="AG4250" i="1"/>
  <c r="AF4250" i="1"/>
  <c r="H4250" i="1"/>
  <c r="AG4356" i="1"/>
  <c r="G4356" i="1"/>
  <c r="AE4409" i="1"/>
  <c r="H4409" i="1"/>
  <c r="AJ4409" i="1"/>
  <c r="AK4409" i="1" s="1"/>
  <c r="AG4409" i="1"/>
  <c r="AF4409" i="1"/>
  <c r="G4409" i="1"/>
  <c r="AJ4043" i="1"/>
  <c r="AK4043" i="1" s="1"/>
  <c r="AE4049" i="1"/>
  <c r="AJ4050" i="1"/>
  <c r="AK4050" i="1" s="1"/>
  <c r="AE4053" i="1"/>
  <c r="AG4053" i="1"/>
  <c r="AJ4056" i="1"/>
  <c r="AJ4059" i="1"/>
  <c r="AJ4066" i="1"/>
  <c r="AE4066" i="1"/>
  <c r="H4070" i="1"/>
  <c r="AG4070" i="1"/>
  <c r="AE4070" i="1"/>
  <c r="AE4071" i="1"/>
  <c r="G4077" i="1"/>
  <c r="AF4077" i="1"/>
  <c r="G4085" i="1"/>
  <c r="G4089" i="1"/>
  <c r="AJ4092" i="1"/>
  <c r="H4094" i="1"/>
  <c r="AJ4098" i="1"/>
  <c r="AG4098" i="1"/>
  <c r="H4098" i="1"/>
  <c r="AJ4101" i="1"/>
  <c r="AK4101" i="1" s="1"/>
  <c r="AJ4114" i="1"/>
  <c r="AK4114" i="1" s="1"/>
  <c r="AG4122" i="1"/>
  <c r="H4122" i="1"/>
  <c r="AF4125" i="1"/>
  <c r="AJ4125" i="1"/>
  <c r="AK4125" i="1" s="1"/>
  <c r="AG4125" i="1"/>
  <c r="AE4125" i="1"/>
  <c r="G4125" i="1"/>
  <c r="AJ4137" i="1"/>
  <c r="AK4137" i="1" s="1"/>
  <c r="AF4228" i="1"/>
  <c r="AJ4228" i="1"/>
  <c r="AK4228" i="1" s="1"/>
  <c r="AE3837" i="1"/>
  <c r="AJ3843" i="1"/>
  <c r="AK3843" i="1" s="1"/>
  <c r="AF3849" i="1"/>
  <c r="AJ3853" i="1"/>
  <c r="AF3859" i="1"/>
  <c r="AG3863" i="1"/>
  <c r="AF3865" i="1"/>
  <c r="AJ3878" i="1"/>
  <c r="AG3900" i="1"/>
  <c r="AJ3902" i="1"/>
  <c r="AJ3929" i="1"/>
  <c r="AK3929" i="1" s="1"/>
  <c r="AE3934" i="1"/>
  <c r="AJ3937" i="1"/>
  <c r="AK3937" i="1" s="1"/>
  <c r="AF3942" i="1"/>
  <c r="AF3945" i="1"/>
  <c r="AF3956" i="1"/>
  <c r="AJ3958" i="1"/>
  <c r="AK3958" i="1" s="1"/>
  <c r="AJ3964" i="1"/>
  <c r="AK3964" i="1" s="1"/>
  <c r="AJ3966" i="1"/>
  <c r="AK3966" i="1" s="1"/>
  <c r="AJ3967" i="1"/>
  <c r="AK3967" i="1" s="1"/>
  <c r="AE3980" i="1"/>
  <c r="AJ3988" i="1"/>
  <c r="AK3988" i="1" s="1"/>
  <c r="AF3996" i="1"/>
  <c r="AJ4006" i="1"/>
  <c r="AK4006" i="1" s="1"/>
  <c r="AG4015" i="1"/>
  <c r="G4015" i="1"/>
  <c r="AJ4015" i="1"/>
  <c r="AK4015" i="1" s="1"/>
  <c r="AJ4016" i="1"/>
  <c r="AK4016" i="1" s="1"/>
  <c r="AG4023" i="1"/>
  <c r="AJ4023" i="1"/>
  <c r="AK4023" i="1" s="1"/>
  <c r="H4023" i="1"/>
  <c r="AJ4024" i="1"/>
  <c r="AK4024" i="1" s="1"/>
  <c r="AE4028" i="1"/>
  <c r="AJ4047" i="1"/>
  <c r="AK4047" i="1" s="1"/>
  <c r="AG4049" i="1"/>
  <c r="G4053" i="1"/>
  <c r="G4066" i="1"/>
  <c r="AG4068" i="1"/>
  <c r="G4070" i="1"/>
  <c r="AG4071" i="1"/>
  <c r="AF4075" i="1"/>
  <c r="H4077" i="1"/>
  <c r="AG4085" i="1"/>
  <c r="AF4089" i="1"/>
  <c r="AG4091" i="1"/>
  <c r="H4091" i="1"/>
  <c r="G4098" i="1"/>
  <c r="AF4122" i="1"/>
  <c r="AF4307" i="1"/>
  <c r="AE4307" i="1"/>
  <c r="AG4307" i="1"/>
  <c r="H4307" i="1"/>
  <c r="G4307" i="1"/>
  <c r="H4346" i="1"/>
  <c r="G4346" i="1"/>
  <c r="AG4346" i="1"/>
  <c r="AF4346" i="1"/>
  <c r="AE4346" i="1"/>
  <c r="AE4442" i="1"/>
  <c r="H4442" i="1"/>
  <c r="AF4442" i="1"/>
  <c r="G4442" i="1"/>
  <c r="AJ4017" i="1"/>
  <c r="AK4017" i="1" s="1"/>
  <c r="AF4033" i="1"/>
  <c r="AF4041" i="1"/>
  <c r="AG4078" i="1"/>
  <c r="AG4083" i="1"/>
  <c r="AG4095" i="1"/>
  <c r="AF4105" i="1"/>
  <c r="AF4113" i="1"/>
  <c r="AJ4117" i="1"/>
  <c r="AK4117" i="1" s="1"/>
  <c r="AF4121" i="1"/>
  <c r="AG4129" i="1"/>
  <c r="AF4130" i="1"/>
  <c r="AG4131" i="1"/>
  <c r="AF4141" i="1"/>
  <c r="AJ4142" i="1"/>
  <c r="AK4142" i="1" s="1"/>
  <c r="AG4143" i="1"/>
  <c r="AE4145" i="1"/>
  <c r="AG4148" i="1"/>
  <c r="AJ4160" i="1"/>
  <c r="AK4160" i="1" s="1"/>
  <c r="AE4166" i="1"/>
  <c r="H4167" i="1"/>
  <c r="H4168" i="1"/>
  <c r="AG4172" i="1"/>
  <c r="AE4178" i="1"/>
  <c r="AJ4184" i="1"/>
  <c r="AK4184" i="1" s="1"/>
  <c r="AG4190" i="1"/>
  <c r="AG4191" i="1"/>
  <c r="AF4192" i="1"/>
  <c r="AE4198" i="1"/>
  <c r="H4199" i="1"/>
  <c r="H4200" i="1"/>
  <c r="H4204" i="1"/>
  <c r="AE4210" i="1"/>
  <c r="G4222" i="1"/>
  <c r="G4223" i="1"/>
  <c r="AF4224" i="1"/>
  <c r="H4227" i="1"/>
  <c r="AF4231" i="1"/>
  <c r="H4231" i="1"/>
  <c r="AE4234" i="1"/>
  <c r="G4234" i="1"/>
  <c r="H4235" i="1"/>
  <c r="AE4244" i="1"/>
  <c r="AF4247" i="1"/>
  <c r="AE4247" i="1"/>
  <c r="AF4253" i="1"/>
  <c r="AE4269" i="1"/>
  <c r="AG4285" i="1"/>
  <c r="G4291" i="1"/>
  <c r="H4292" i="1"/>
  <c r="AG4297" i="1"/>
  <c r="G4304" i="1"/>
  <c r="AF4313" i="1"/>
  <c r="G4313" i="1"/>
  <c r="H4318" i="1"/>
  <c r="AE4333" i="1"/>
  <c r="H4334" i="1"/>
  <c r="AG4343" i="1"/>
  <c r="H4350" i="1"/>
  <c r="G4350" i="1"/>
  <c r="AG4352" i="1"/>
  <c r="AG4357" i="1"/>
  <c r="AE4361" i="1"/>
  <c r="AE4366" i="1"/>
  <c r="G4370" i="1"/>
  <c r="H4374" i="1"/>
  <c r="AE4374" i="1"/>
  <c r="AG4380" i="1"/>
  <c r="AE4382" i="1"/>
  <c r="AG4390" i="1"/>
  <c r="AG4393" i="1"/>
  <c r="H4398" i="1"/>
  <c r="AG4400" i="1"/>
  <c r="G4410" i="1"/>
  <c r="H4428" i="1"/>
  <c r="AF4428" i="1"/>
  <c r="G4428" i="1"/>
  <c r="AE4435" i="1"/>
  <c r="G4435" i="1"/>
  <c r="AE4450" i="1"/>
  <c r="AF4450" i="1"/>
  <c r="G4450" i="1"/>
  <c r="AE4484" i="1"/>
  <c r="AF4484" i="1"/>
  <c r="G4484" i="1"/>
  <c r="AE4634" i="1"/>
  <c r="AF4634" i="1"/>
  <c r="H4634" i="1"/>
  <c r="AJ4634" i="1"/>
  <c r="AK4634" i="1" s="1"/>
  <c r="AG4634" i="1"/>
  <c r="G4634" i="1"/>
  <c r="AJ4689" i="1"/>
  <c r="AE4689" i="1"/>
  <c r="H4689" i="1"/>
  <c r="G4689" i="1"/>
  <c r="AF4782" i="1"/>
  <c r="AE4782" i="1"/>
  <c r="AE4246" i="1"/>
  <c r="AF4246" i="1"/>
  <c r="AF4277" i="1"/>
  <c r="AE4277" i="1"/>
  <c r="AF4290" i="1"/>
  <c r="AG4290" i="1"/>
  <c r="AF4316" i="1"/>
  <c r="AG4316" i="1"/>
  <c r="AF4410" i="1"/>
  <c r="AG4415" i="1"/>
  <c r="AE4415" i="1"/>
  <c r="AE4438" i="1"/>
  <c r="G4438" i="1"/>
  <c r="AE4440" i="1"/>
  <c r="H4440" i="1"/>
  <c r="AE4448" i="1"/>
  <c r="AF4448" i="1"/>
  <c r="G4448" i="1"/>
  <c r="AE4468" i="1"/>
  <c r="AG4468" i="1"/>
  <c r="AF4468" i="1"/>
  <c r="G4468" i="1"/>
  <c r="AE4471" i="1"/>
  <c r="AF4471" i="1"/>
  <c r="AE4482" i="1"/>
  <c r="H4482" i="1"/>
  <c r="G4515" i="1"/>
  <c r="H4515" i="1"/>
  <c r="AG4555" i="1"/>
  <c r="AF4555" i="1"/>
  <c r="AG4570" i="1"/>
  <c r="AE4570" i="1"/>
  <c r="AJ4649" i="1"/>
  <c r="AK4649" i="1" s="1"/>
  <c r="H4649" i="1"/>
  <c r="G4649" i="1"/>
  <c r="G4676" i="1"/>
  <c r="AF4676" i="1"/>
  <c r="AE4676" i="1"/>
  <c r="AG4676" i="1"/>
  <c r="H4676" i="1"/>
  <c r="AF4155" i="1"/>
  <c r="G4158" i="1"/>
  <c r="G4159" i="1"/>
  <c r="G4160" i="1"/>
  <c r="AJ4167" i="1"/>
  <c r="AK4167" i="1" s="1"/>
  <c r="AG4168" i="1"/>
  <c r="G4182" i="1"/>
  <c r="G4183" i="1"/>
  <c r="G4184" i="1"/>
  <c r="AJ4199" i="1"/>
  <c r="AK4199" i="1" s="1"/>
  <c r="AG4200" i="1"/>
  <c r="AF4203" i="1"/>
  <c r="AF4206" i="1"/>
  <c r="AF4207" i="1"/>
  <c r="AE4208" i="1"/>
  <c r="G4214" i="1"/>
  <c r="G4215" i="1"/>
  <c r="AG4216" i="1"/>
  <c r="AE4220" i="1"/>
  <c r="AJ4221" i="1"/>
  <c r="AK4221" i="1" s="1"/>
  <c r="AG4222" i="1"/>
  <c r="AG4223" i="1"/>
  <c r="AG4227" i="1"/>
  <c r="AG4231" i="1"/>
  <c r="AJ4234" i="1"/>
  <c r="AK4234" i="1" s="1"/>
  <c r="AG4235" i="1"/>
  <c r="G4241" i="1"/>
  <c r="G4246" i="1"/>
  <c r="AG4247" i="1"/>
  <c r="H4252" i="1"/>
  <c r="AF4263" i="1"/>
  <c r="H4263" i="1"/>
  <c r="G4286" i="1"/>
  <c r="G4290" i="1"/>
  <c r="AG4291" i="1"/>
  <c r="AF4302" i="1"/>
  <c r="AG4302" i="1"/>
  <c r="AE4303" i="1"/>
  <c r="AG4304" i="1"/>
  <c r="AF4306" i="1"/>
  <c r="H4306" i="1"/>
  <c r="G4311" i="1"/>
  <c r="AG4313" i="1"/>
  <c r="G4316" i="1"/>
  <c r="AE4317" i="1"/>
  <c r="AJ4321" i="1"/>
  <c r="AK4321" i="1" s="1"/>
  <c r="G4321" i="1"/>
  <c r="AF4322" i="1"/>
  <c r="AF4323" i="1"/>
  <c r="AE4324" i="1"/>
  <c r="AJ4333" i="1"/>
  <c r="AK4333" i="1" s="1"/>
  <c r="AF4354" i="1"/>
  <c r="G4358" i="1"/>
  <c r="AG4370" i="1"/>
  <c r="G4384" i="1"/>
  <c r="G4402" i="1"/>
  <c r="AJ4402" i="1"/>
  <c r="AK4402" i="1" s="1"/>
  <c r="AF4402" i="1"/>
  <c r="H4415" i="1"/>
  <c r="G4434" i="1"/>
  <c r="AJ4434" i="1"/>
  <c r="AK4434" i="1" s="1"/>
  <c r="AF4434" i="1"/>
  <c r="H4438" i="1"/>
  <c r="G4440" i="1"/>
  <c r="H4448" i="1"/>
  <c r="AE4451" i="1"/>
  <c r="G4451" i="1"/>
  <c r="AE4466" i="1"/>
  <c r="AF4466" i="1"/>
  <c r="G4466" i="1"/>
  <c r="H4468" i="1"/>
  <c r="G4471" i="1"/>
  <c r="G4482" i="1"/>
  <c r="AG4515" i="1"/>
  <c r="H4553" i="1"/>
  <c r="AE4553" i="1"/>
  <c r="G4605" i="1"/>
  <c r="AJ4605" i="1"/>
  <c r="AK4605" i="1" s="1"/>
  <c r="AG4605" i="1"/>
  <c r="AF4605" i="1"/>
  <c r="AE4605" i="1"/>
  <c r="H4605" i="1"/>
  <c r="AJ4669" i="1"/>
  <c r="AK4669" i="1" s="1"/>
  <c r="G4669" i="1"/>
  <c r="H4669" i="1"/>
  <c r="AJ4765" i="1"/>
  <c r="AK4765" i="1" s="1"/>
  <c r="AG4765" i="1"/>
  <c r="AF4765" i="1"/>
  <c r="AE4765" i="1"/>
  <c r="H4765" i="1"/>
  <c r="G4765" i="1"/>
  <c r="AE4158" i="1"/>
  <c r="H4159" i="1"/>
  <c r="H4160" i="1"/>
  <c r="AE4182" i="1"/>
  <c r="H4183" i="1"/>
  <c r="H4184" i="1"/>
  <c r="AE4214" i="1"/>
  <c r="H4215" i="1"/>
  <c r="AJ4220" i="1"/>
  <c r="AK4220" i="1" s="1"/>
  <c r="AJ4222" i="1"/>
  <c r="AK4222" i="1" s="1"/>
  <c r="AJ4223" i="1"/>
  <c r="AK4223" i="1" s="1"/>
  <c r="AJ4235" i="1"/>
  <c r="AK4235" i="1" s="1"/>
  <c r="AF4241" i="1"/>
  <c r="AJ4246" i="1"/>
  <c r="AK4246" i="1" s="1"/>
  <c r="AE4262" i="1"/>
  <c r="AF4262" i="1"/>
  <c r="H4286" i="1"/>
  <c r="AF4289" i="1"/>
  <c r="AE4289" i="1"/>
  <c r="H4290" i="1"/>
  <c r="AF4294" i="1"/>
  <c r="G4294" i="1"/>
  <c r="H4311" i="1"/>
  <c r="AF4315" i="1"/>
  <c r="AE4315" i="1"/>
  <c r="H4316" i="1"/>
  <c r="AG4322" i="1"/>
  <c r="AE4336" i="1"/>
  <c r="G4336" i="1"/>
  <c r="AE4358" i="1"/>
  <c r="H4362" i="1"/>
  <c r="AE4362" i="1"/>
  <c r="G4383" i="1"/>
  <c r="H4383" i="1"/>
  <c r="AG4384" i="1"/>
  <c r="AJ4386" i="1"/>
  <c r="AK4386" i="1" s="1"/>
  <c r="AE4386" i="1"/>
  <c r="AG4387" i="1"/>
  <c r="AJ4387" i="1"/>
  <c r="AK4387" i="1" s="1"/>
  <c r="G4387" i="1"/>
  <c r="AF4415" i="1"/>
  <c r="G4418" i="1"/>
  <c r="AJ4418" i="1"/>
  <c r="AK4418" i="1" s="1"/>
  <c r="AF4418" i="1"/>
  <c r="H4422" i="1"/>
  <c r="AE4422" i="1"/>
  <c r="AE4436" i="1"/>
  <c r="AG4436" i="1"/>
  <c r="G4436" i="1"/>
  <c r="AF4438" i="1"/>
  <c r="AF4440" i="1"/>
  <c r="AG4448" i="1"/>
  <c r="AE4458" i="1"/>
  <c r="H4458" i="1"/>
  <c r="AG4471" i="1"/>
  <c r="AE4474" i="1"/>
  <c r="H4474" i="1"/>
  <c r="G4474" i="1"/>
  <c r="AE4480" i="1"/>
  <c r="AG4480" i="1"/>
  <c r="H4480" i="1"/>
  <c r="AF4482" i="1"/>
  <c r="AF4491" i="1"/>
  <c r="H4491" i="1"/>
  <c r="AJ4512" i="1"/>
  <c r="AK4512" i="1" s="1"/>
  <c r="AG4512" i="1"/>
  <c r="AE4512" i="1"/>
  <c r="H4512" i="1"/>
  <c r="AF4584" i="1"/>
  <c r="AG4584" i="1"/>
  <c r="G4584" i="1"/>
  <c r="AJ4584" i="1"/>
  <c r="AK4584" i="1" s="1"/>
  <c r="AE4584" i="1"/>
  <c r="H4584" i="1"/>
  <c r="G4760" i="1"/>
  <c r="AJ4760" i="1"/>
  <c r="AK4760" i="1" s="1"/>
  <c r="AG4760" i="1"/>
  <c r="AF4760" i="1"/>
  <c r="AE4760" i="1"/>
  <c r="H4760" i="1"/>
  <c r="AG4911" i="1"/>
  <c r="G4911" i="1"/>
  <c r="AF4007" i="1"/>
  <c r="AE4051" i="1"/>
  <c r="AE4079" i="1"/>
  <c r="AE4093" i="1"/>
  <c r="AE4109" i="1"/>
  <c r="G4117" i="1"/>
  <c r="G4131" i="1"/>
  <c r="H4138" i="1"/>
  <c r="G4141" i="1"/>
  <c r="AF4146" i="1"/>
  <c r="AF4158" i="1"/>
  <c r="AF4159" i="1"/>
  <c r="AE4160" i="1"/>
  <c r="H4164" i="1"/>
  <c r="AJ4175" i="1"/>
  <c r="AK4175" i="1" s="1"/>
  <c r="AF4179" i="1"/>
  <c r="AF4182" i="1"/>
  <c r="AF4183" i="1"/>
  <c r="AE4184" i="1"/>
  <c r="AG4188" i="1"/>
  <c r="G4190" i="1"/>
  <c r="G4191" i="1"/>
  <c r="AJ4207" i="1"/>
  <c r="AK4207" i="1" s="1"/>
  <c r="AF4211" i="1"/>
  <c r="AF4214" i="1"/>
  <c r="AF4215" i="1"/>
  <c r="AE4218" i="1"/>
  <c r="H4225" i="1"/>
  <c r="H4259" i="1"/>
  <c r="G4262" i="1"/>
  <c r="AE4263" i="1"/>
  <c r="AE4273" i="1"/>
  <c r="G4285" i="1"/>
  <c r="AE4286" i="1"/>
  <c r="G4289" i="1"/>
  <c r="AE4290" i="1"/>
  <c r="H4294" i="1"/>
  <c r="G4297" i="1"/>
  <c r="AF4301" i="1"/>
  <c r="AE4301" i="1"/>
  <c r="AF4305" i="1"/>
  <c r="G4305" i="1"/>
  <c r="AE4311" i="1"/>
  <c r="G4315" i="1"/>
  <c r="AE4316" i="1"/>
  <c r="AJ4322" i="1"/>
  <c r="AK4322" i="1" s="1"/>
  <c r="AJ4323" i="1"/>
  <c r="AK4323" i="1" s="1"/>
  <c r="H4336" i="1"/>
  <c r="AF4339" i="1"/>
  <c r="AF4358" i="1"/>
  <c r="G4362" i="1"/>
  <c r="AE4375" i="1"/>
  <c r="H4378" i="1"/>
  <c r="G4378" i="1"/>
  <c r="AE4383" i="1"/>
  <c r="G4386" i="1"/>
  <c r="H4387" i="1"/>
  <c r="AG4395" i="1"/>
  <c r="AE4395" i="1"/>
  <c r="AE4417" i="1"/>
  <c r="H4417" i="1"/>
  <c r="AJ4417" i="1"/>
  <c r="AK4417" i="1" s="1"/>
  <c r="H4418" i="1"/>
  <c r="AJ4422" i="1"/>
  <c r="AK4422" i="1" s="1"/>
  <c r="AG4429" i="1"/>
  <c r="G4429" i="1"/>
  <c r="H4436" i="1"/>
  <c r="AG4440" i="1"/>
  <c r="AE4454" i="1"/>
  <c r="G4454" i="1"/>
  <c r="AE4456" i="1"/>
  <c r="H4456" i="1"/>
  <c r="G4458" i="1"/>
  <c r="AE4464" i="1"/>
  <c r="AF4464" i="1"/>
  <c r="G4464" i="1"/>
  <c r="AF4474" i="1"/>
  <c r="G4480" i="1"/>
  <c r="AF4499" i="1"/>
  <c r="G4499" i="1"/>
  <c r="AJ4502" i="1"/>
  <c r="AK4502" i="1" s="1"/>
  <c r="AE4502" i="1"/>
  <c r="G4502" i="1"/>
  <c r="AG4530" i="1"/>
  <c r="AF4530" i="1"/>
  <c r="G4550" i="1"/>
  <c r="AE4550" i="1"/>
  <c r="AG4567" i="1"/>
  <c r="AJ4567" i="1"/>
  <c r="AK4567" i="1" s="1"/>
  <c r="G4567" i="1"/>
  <c r="AG4573" i="1"/>
  <c r="H4573" i="1"/>
  <c r="AJ4573" i="1"/>
  <c r="AK4573" i="1" s="1"/>
  <c r="AF4573" i="1"/>
  <c r="AE4573" i="1"/>
  <c r="G4573" i="1"/>
  <c r="AJ4619" i="1"/>
  <c r="AK4619" i="1" s="1"/>
  <c r="H4619" i="1"/>
  <c r="AG4619" i="1"/>
  <c r="AE4619" i="1"/>
  <c r="G4619" i="1"/>
  <c r="AG4158" i="1"/>
  <c r="AG4159" i="1"/>
  <c r="AG4182" i="1"/>
  <c r="AG4183" i="1"/>
  <c r="AG4214" i="1"/>
  <c r="AG4215" i="1"/>
  <c r="AF4239" i="1"/>
  <c r="G4239" i="1"/>
  <c r="AG4262" i="1"/>
  <c r="H4285" i="1"/>
  <c r="AG4286" i="1"/>
  <c r="H4289" i="1"/>
  <c r="AE4294" i="1"/>
  <c r="H4297" i="1"/>
  <c r="AG4311" i="1"/>
  <c r="AF4314" i="1"/>
  <c r="H4314" i="1"/>
  <c r="AF4336" i="1"/>
  <c r="AG4339" i="1"/>
  <c r="AF4362" i="1"/>
  <c r="AF4383" i="1"/>
  <c r="H4386" i="1"/>
  <c r="AE4387" i="1"/>
  <c r="AE4418" i="1"/>
  <c r="AF4436" i="1"/>
  <c r="AE4439" i="1"/>
  <c r="AF4439" i="1"/>
  <c r="AE4472" i="1"/>
  <c r="H4472" i="1"/>
  <c r="G4472" i="1"/>
  <c r="AE4483" i="1"/>
  <c r="AG4483" i="1"/>
  <c r="G4483" i="1"/>
  <c r="AJ4489" i="1"/>
  <c r="AK4489" i="1" s="1"/>
  <c r="AE4489" i="1"/>
  <c r="AF4560" i="1"/>
  <c r="AG4560" i="1"/>
  <c r="AJ4560" i="1"/>
  <c r="AK4560" i="1" s="1"/>
  <c r="AE4560" i="1"/>
  <c r="H4560" i="1"/>
  <c r="G4560" i="1"/>
  <c r="AE4653" i="1"/>
  <c r="AG4653" i="1"/>
  <c r="AF4653" i="1"/>
  <c r="AJ4653" i="1"/>
  <c r="AK4653" i="1" s="1"/>
  <c r="AG4754" i="1"/>
  <c r="AF4754" i="1"/>
  <c r="AE4754" i="1"/>
  <c r="H4754" i="1"/>
  <c r="G4794" i="1"/>
  <c r="AG4794" i="1"/>
  <c r="AF4794" i="1"/>
  <c r="AE4794" i="1"/>
  <c r="H4794" i="1"/>
  <c r="AJ4215" i="1"/>
  <c r="AK4215" i="1" s="1"/>
  <c r="AF4288" i="1"/>
  <c r="G4288" i="1"/>
  <c r="AF4296" i="1"/>
  <c r="AG4296" i="1"/>
  <c r="AF4300" i="1"/>
  <c r="H4300" i="1"/>
  <c r="AF4308" i="1"/>
  <c r="AG4308" i="1"/>
  <c r="AG4325" i="1"/>
  <c r="AJ4325" i="1"/>
  <c r="AK4325" i="1" s="1"/>
  <c r="AE4332" i="1"/>
  <c r="G4332" i="1"/>
  <c r="G4376" i="1"/>
  <c r="AF4376" i="1"/>
  <c r="H4410" i="1"/>
  <c r="AG4410" i="1"/>
  <c r="AG4416" i="1"/>
  <c r="G4416" i="1"/>
  <c r="AF4421" i="1"/>
  <c r="G4421" i="1"/>
  <c r="AJ4421" i="1"/>
  <c r="AK4421" i="1" s="1"/>
  <c r="AE4452" i="1"/>
  <c r="AG4452" i="1"/>
  <c r="G4452" i="1"/>
  <c r="AE4470" i="1"/>
  <c r="AF4470" i="1"/>
  <c r="G4470" i="1"/>
  <c r="AF4472" i="1"/>
  <c r="AF4495" i="1"/>
  <c r="G4495" i="1"/>
  <c r="AG4495" i="1"/>
  <c r="AJ4501" i="1"/>
  <c r="AK4501" i="1" s="1"/>
  <c r="AF4501" i="1"/>
  <c r="AE4501" i="1"/>
  <c r="G4501" i="1"/>
  <c r="H4525" i="1"/>
  <c r="AG4525" i="1"/>
  <c r="AE4525" i="1"/>
  <c r="AE4490" i="1"/>
  <c r="G4492" i="1"/>
  <c r="G4493" i="1"/>
  <c r="G4500" i="1"/>
  <c r="AF4510" i="1"/>
  <c r="G4513" i="1"/>
  <c r="G4522" i="1"/>
  <c r="G4526" i="1"/>
  <c r="G4527" i="1"/>
  <c r="G4528" i="1"/>
  <c r="H4538" i="1"/>
  <c r="AG4540" i="1"/>
  <c r="AJ4548" i="1"/>
  <c r="AK4548" i="1" s="1"/>
  <c r="AF4549" i="1"/>
  <c r="H4556" i="1"/>
  <c r="G4557" i="1"/>
  <c r="AF4576" i="1"/>
  <c r="G4576" i="1"/>
  <c r="AE4589" i="1"/>
  <c r="G4592" i="1"/>
  <c r="AF4595" i="1"/>
  <c r="G4616" i="1"/>
  <c r="AJ4622" i="1"/>
  <c r="AK4622" i="1" s="1"/>
  <c r="AG4622" i="1"/>
  <c r="G4622" i="1"/>
  <c r="G4624" i="1"/>
  <c r="AE4624" i="1"/>
  <c r="AE4635" i="1"/>
  <c r="AJ4638" i="1"/>
  <c r="AK4638" i="1" s="1"/>
  <c r="AG4638" i="1"/>
  <c r="G4638" i="1"/>
  <c r="G4640" i="1"/>
  <c r="AF4640" i="1"/>
  <c r="AE4640" i="1"/>
  <c r="AE4659" i="1"/>
  <c r="AJ4659" i="1"/>
  <c r="AK4659" i="1" s="1"/>
  <c r="AG4659" i="1"/>
  <c r="AE4664" i="1"/>
  <c r="AJ4664" i="1"/>
  <c r="AK4664" i="1" s="1"/>
  <c r="H4664" i="1"/>
  <c r="G4677" i="1"/>
  <c r="AE4694" i="1"/>
  <c r="AF4694" i="1"/>
  <c r="AJ4733" i="1"/>
  <c r="AK4733" i="1" s="1"/>
  <c r="AG4733" i="1"/>
  <c r="AE4733" i="1"/>
  <c r="H4733" i="1"/>
  <c r="G4752" i="1"/>
  <c r="AG4752" i="1"/>
  <c r="AF4752" i="1"/>
  <c r="AF4769" i="1"/>
  <c r="AJ4769" i="1"/>
  <c r="AK4769" i="1" s="1"/>
  <c r="AG4769" i="1"/>
  <c r="AE4769" i="1"/>
  <c r="H4769" i="1"/>
  <c r="AE4827" i="1"/>
  <c r="G4827" i="1"/>
  <c r="AJ4883" i="1"/>
  <c r="AK4883" i="1" s="1"/>
  <c r="AE4883" i="1"/>
  <c r="AG4883" i="1"/>
  <c r="AF4883" i="1"/>
  <c r="H4883" i="1"/>
  <c r="G4883" i="1"/>
  <c r="AJ4892" i="1"/>
  <c r="AK4892" i="1" s="1"/>
  <c r="H4892" i="1"/>
  <c r="AJ4907" i="1"/>
  <c r="AK4907" i="1" s="1"/>
  <c r="AG4907" i="1"/>
  <c r="AE4907" i="1"/>
  <c r="AF4907" i="1"/>
  <c r="H4907" i="1"/>
  <c r="G4907" i="1"/>
  <c r="AE4414" i="1"/>
  <c r="H4425" i="1"/>
  <c r="H4426" i="1"/>
  <c r="AF4443" i="1"/>
  <c r="AF4459" i="1"/>
  <c r="AF4475" i="1"/>
  <c r="AF4492" i="1"/>
  <c r="AJ4494" i="1"/>
  <c r="AK4494" i="1" s="1"/>
  <c r="AF4500" i="1"/>
  <c r="AJ4510" i="1"/>
  <c r="AK4510" i="1" s="1"/>
  <c r="AF4513" i="1"/>
  <c r="H4518" i="1"/>
  <c r="AE4522" i="1"/>
  <c r="AE4526" i="1"/>
  <c r="AF4528" i="1"/>
  <c r="H4529" i="1"/>
  <c r="AE4534" i="1"/>
  <c r="AG4538" i="1"/>
  <c r="AE4543" i="1"/>
  <c r="AJ4549" i="1"/>
  <c r="AK4549" i="1" s="1"/>
  <c r="AF4557" i="1"/>
  <c r="AE4561" i="1"/>
  <c r="AE4576" i="1"/>
  <c r="H4578" i="1"/>
  <c r="AG4578" i="1"/>
  <c r="AG4589" i="1"/>
  <c r="AF4616" i="1"/>
  <c r="AE4622" i="1"/>
  <c r="AF4624" i="1"/>
  <c r="AE4638" i="1"/>
  <c r="AG4640" i="1"/>
  <c r="AE4642" i="1"/>
  <c r="AF4642" i="1"/>
  <c r="AG4643" i="1"/>
  <c r="AF4643" i="1"/>
  <c r="G4643" i="1"/>
  <c r="AG4655" i="1"/>
  <c r="G4655" i="1"/>
  <c r="AE4658" i="1"/>
  <c r="AF4658" i="1"/>
  <c r="H4658" i="1"/>
  <c r="AF4664" i="1"/>
  <c r="AG4679" i="1"/>
  <c r="H4679" i="1"/>
  <c r="AE4685" i="1"/>
  <c r="AF4685" i="1"/>
  <c r="AJ4694" i="1"/>
  <c r="AJ4720" i="1"/>
  <c r="AK4720" i="1" s="1"/>
  <c r="AE4720" i="1"/>
  <c r="H4720" i="1"/>
  <c r="AF4733" i="1"/>
  <c r="AF4737" i="1"/>
  <c r="G4737" i="1"/>
  <c r="AG4862" i="1"/>
  <c r="AJ4862" i="1"/>
  <c r="AK4862" i="1" s="1"/>
  <c r="AF4862" i="1"/>
  <c r="AE4862" i="1"/>
  <c r="H4862" i="1"/>
  <c r="G4862" i="1"/>
  <c r="G4896" i="1"/>
  <c r="AJ4896" i="1"/>
  <c r="AK4896" i="1" s="1"/>
  <c r="AG4896" i="1"/>
  <c r="AE4896" i="1"/>
  <c r="H4896" i="1"/>
  <c r="AG4985" i="1"/>
  <c r="AE4985" i="1"/>
  <c r="G4985" i="1"/>
  <c r="H4985" i="1"/>
  <c r="AJ4589" i="1"/>
  <c r="AK4589" i="1" s="1"/>
  <c r="AE4596" i="1"/>
  <c r="AG4596" i="1"/>
  <c r="AJ4608" i="1"/>
  <c r="AK4608" i="1" s="1"/>
  <c r="AG4608" i="1"/>
  <c r="G4608" i="1"/>
  <c r="AE4610" i="1"/>
  <c r="AG4610" i="1"/>
  <c r="AE4618" i="1"/>
  <c r="AF4618" i="1"/>
  <c r="AE4626" i="1"/>
  <c r="AF4626" i="1"/>
  <c r="AG4627" i="1"/>
  <c r="AF4627" i="1"/>
  <c r="G4627" i="1"/>
  <c r="G4648" i="1"/>
  <c r="AE4648" i="1"/>
  <c r="G4687" i="1"/>
  <c r="AF4687" i="1"/>
  <c r="AE4687" i="1"/>
  <c r="AE4693" i="1"/>
  <c r="AJ4693" i="1"/>
  <c r="AG4693" i="1"/>
  <c r="G4693" i="1"/>
  <c r="AJ4807" i="1"/>
  <c r="AK4807" i="1" s="1"/>
  <c r="AE4807" i="1"/>
  <c r="G4807" i="1"/>
  <c r="AJ4816" i="1"/>
  <c r="AK4816" i="1" s="1"/>
  <c r="AG4816" i="1"/>
  <c r="AJ4853" i="1"/>
  <c r="AK4853" i="1" s="1"/>
  <c r="AG4853" i="1"/>
  <c r="AF4853" i="1"/>
  <c r="AE4853" i="1"/>
  <c r="H4853" i="1"/>
  <c r="G4853" i="1"/>
  <c r="AF4884" i="1"/>
  <c r="G4884" i="1"/>
  <c r="AJ4500" i="1"/>
  <c r="AK4500" i="1" s="1"/>
  <c r="AG4522" i="1"/>
  <c r="AJ4526" i="1"/>
  <c r="AK4526" i="1" s="1"/>
  <c r="AJ4528" i="1"/>
  <c r="AK4528" i="1" s="1"/>
  <c r="G4540" i="1"/>
  <c r="AE4545" i="1"/>
  <c r="G4548" i="1"/>
  <c r="AE4554" i="1"/>
  <c r="AJ4557" i="1"/>
  <c r="AK4557" i="1" s="1"/>
  <c r="AE4564" i="1"/>
  <c r="G4564" i="1"/>
  <c r="G4596" i="1"/>
  <c r="AG4597" i="1"/>
  <c r="H4597" i="1"/>
  <c r="H4608" i="1"/>
  <c r="AF4610" i="1"/>
  <c r="G4613" i="1"/>
  <c r="AG4613" i="1"/>
  <c r="AJ4616" i="1"/>
  <c r="AK4616" i="1" s="1"/>
  <c r="AG4618" i="1"/>
  <c r="G4626" i="1"/>
  <c r="H4627" i="1"/>
  <c r="AE4645" i="1"/>
  <c r="AJ4645" i="1"/>
  <c r="AK4645" i="1" s="1"/>
  <c r="H4648" i="1"/>
  <c r="AG4656" i="1"/>
  <c r="G4656" i="1"/>
  <c r="AJ4663" i="1"/>
  <c r="AK4663" i="1" s="1"/>
  <c r="H4663" i="1"/>
  <c r="AE4667" i="1"/>
  <c r="AF4667" i="1"/>
  <c r="AG4668" i="1"/>
  <c r="AF4668" i="1"/>
  <c r="G4668" i="1"/>
  <c r="AF4683" i="1"/>
  <c r="H4687" i="1"/>
  <c r="AJ4690" i="1"/>
  <c r="H4690" i="1"/>
  <c r="H4693" i="1"/>
  <c r="G4714" i="1"/>
  <c r="AF4714" i="1"/>
  <c r="AE4714" i="1"/>
  <c r="H4714" i="1"/>
  <c r="AG4717" i="1"/>
  <c r="AF4717" i="1"/>
  <c r="AE4717" i="1"/>
  <c r="G4717" i="1"/>
  <c r="AJ4741" i="1"/>
  <c r="AK4741" i="1" s="1"/>
  <c r="AG4741" i="1"/>
  <c r="AE4741" i="1"/>
  <c r="H4741" i="1"/>
  <c r="AE4749" i="1"/>
  <c r="H4749" i="1"/>
  <c r="G4749" i="1"/>
  <c r="AJ4749" i="1"/>
  <c r="AK4749" i="1" s="1"/>
  <c r="AE4751" i="1"/>
  <c r="G4751" i="1"/>
  <c r="AF4753" i="1"/>
  <c r="AG4753" i="1"/>
  <c r="AE4753" i="1"/>
  <c r="AJ4772" i="1"/>
  <c r="AK4772" i="1" s="1"/>
  <c r="AG4772" i="1"/>
  <c r="AJ4805" i="1"/>
  <c r="AK4805" i="1" s="1"/>
  <c r="AG4805" i="1"/>
  <c r="AF4805" i="1"/>
  <c r="AE4805" i="1"/>
  <c r="H4805" i="1"/>
  <c r="G4805" i="1"/>
  <c r="AG4814" i="1"/>
  <c r="AJ4814" i="1"/>
  <c r="AK4814" i="1" s="1"/>
  <c r="AF4814" i="1"/>
  <c r="AE4814" i="1"/>
  <c r="H4814" i="1"/>
  <c r="G4814" i="1"/>
  <c r="AJ4877" i="1"/>
  <c r="AK4877" i="1" s="1"/>
  <c r="AG4877" i="1"/>
  <c r="AF4877" i="1"/>
  <c r="AE4877" i="1"/>
  <c r="H4877" i="1"/>
  <c r="G4877" i="1"/>
  <c r="AF4894" i="1"/>
  <c r="G4894" i="1"/>
  <c r="AF4391" i="1"/>
  <c r="AF4401" i="1"/>
  <c r="AG4405" i="1"/>
  <c r="AG4412" i="1"/>
  <c r="AJ4425" i="1"/>
  <c r="AK4425" i="1" s="1"/>
  <c r="AF4433" i="1"/>
  <c r="AG4447" i="1"/>
  <c r="AG4463" i="1"/>
  <c r="G4467" i="1"/>
  <c r="AE4487" i="1"/>
  <c r="AE4488" i="1"/>
  <c r="AG4496" i="1"/>
  <c r="H4498" i="1"/>
  <c r="AE4503" i="1"/>
  <c r="AF4506" i="1"/>
  <c r="AG4508" i="1"/>
  <c r="G4511" i="1"/>
  <c r="AG4517" i="1"/>
  <c r="H4532" i="1"/>
  <c r="AE4533" i="1"/>
  <c r="H4536" i="1"/>
  <c r="AF4537" i="1"/>
  <c r="H4540" i="1"/>
  <c r="H4548" i="1"/>
  <c r="AF4559" i="1"/>
  <c r="H4564" i="1"/>
  <c r="G4566" i="1"/>
  <c r="AJ4575" i="1"/>
  <c r="AK4575" i="1" s="1"/>
  <c r="AE4580" i="1"/>
  <c r="H4580" i="1"/>
  <c r="AF4583" i="1"/>
  <c r="H4586" i="1"/>
  <c r="AG4586" i="1"/>
  <c r="H4596" i="1"/>
  <c r="G4597" i="1"/>
  <c r="AJ4600" i="1"/>
  <c r="AK4600" i="1" s="1"/>
  <c r="G4600" i="1"/>
  <c r="AE4608" i="1"/>
  <c r="AJ4610" i="1"/>
  <c r="AK4610" i="1" s="1"/>
  <c r="H4613" i="1"/>
  <c r="AJ4618" i="1"/>
  <c r="AK4618" i="1" s="1"/>
  <c r="H4626" i="1"/>
  <c r="AE4627" i="1"/>
  <c r="AG4642" i="1"/>
  <c r="AJ4643" i="1"/>
  <c r="AK4643" i="1" s="1"/>
  <c r="AF4645" i="1"/>
  <c r="AF4648" i="1"/>
  <c r="G4663" i="1"/>
  <c r="G4667" i="1"/>
  <c r="H4668" i="1"/>
  <c r="AF4678" i="1"/>
  <c r="H4678" i="1"/>
  <c r="G4678" i="1"/>
  <c r="AE4682" i="1"/>
  <c r="AF4682" i="1"/>
  <c r="AG4683" i="1"/>
  <c r="AG4687" i="1"/>
  <c r="G4690" i="1"/>
  <c r="AF4693" i="1"/>
  <c r="AG4714" i="1"/>
  <c r="AE4716" i="1"/>
  <c r="AJ4716" i="1"/>
  <c r="AK4716" i="1" s="1"/>
  <c r="AF4716" i="1"/>
  <c r="H4717" i="1"/>
  <c r="H4719" i="1"/>
  <c r="AG4719" i="1"/>
  <c r="AF4719" i="1"/>
  <c r="G4741" i="1"/>
  <c r="AF4749" i="1"/>
  <c r="AJ4751" i="1"/>
  <c r="AK4751" i="1" s="1"/>
  <c r="H4753" i="1"/>
  <c r="AF4761" i="1"/>
  <c r="AE4761" i="1"/>
  <c r="H4761" i="1"/>
  <c r="G4761" i="1"/>
  <c r="G4772" i="1"/>
  <c r="AJ4792" i="1"/>
  <c r="AK4792" i="1" s="1"/>
  <c r="AG4792" i="1"/>
  <c r="H4863" i="1"/>
  <c r="AJ4863" i="1"/>
  <c r="AK4863" i="1" s="1"/>
  <c r="AG4863" i="1"/>
  <c r="AE4863" i="1"/>
  <c r="G4863" i="1"/>
  <c r="AJ4891" i="1"/>
  <c r="AK4891" i="1" s="1"/>
  <c r="AG4891" i="1"/>
  <c r="AF4891" i="1"/>
  <c r="AE4891" i="1"/>
  <c r="H4891" i="1"/>
  <c r="G4891" i="1"/>
  <c r="AE4556" i="1"/>
  <c r="AJ4556" i="1"/>
  <c r="AK4556" i="1" s="1"/>
  <c r="AF4568" i="1"/>
  <c r="AG4568" i="1"/>
  <c r="G4568" i="1"/>
  <c r="AE4588" i="1"/>
  <c r="AG4588" i="1"/>
  <c r="G4588" i="1"/>
  <c r="G4602" i="1"/>
  <c r="AG4602" i="1"/>
  <c r="G4632" i="1"/>
  <c r="AF4632" i="1"/>
  <c r="AE4650" i="1"/>
  <c r="H4650" i="1"/>
  <c r="G4650" i="1"/>
  <c r="AJ4654" i="1"/>
  <c r="AK4654" i="1" s="1"/>
  <c r="AE4654" i="1"/>
  <c r="H4654" i="1"/>
  <c r="AJ4757" i="1"/>
  <c r="AK4757" i="1" s="1"/>
  <c r="AG4757" i="1"/>
  <c r="AF4757" i="1"/>
  <c r="AE4757" i="1"/>
  <c r="H4757" i="1"/>
  <c r="G4757" i="1"/>
  <c r="AJ4759" i="1"/>
  <c r="AK4759" i="1" s="1"/>
  <c r="AG4759" i="1"/>
  <c r="AE4759" i="1"/>
  <c r="H5170" i="1"/>
  <c r="AJ5170" i="1"/>
  <c r="AK5170" i="1" s="1"/>
  <c r="AG5170" i="1"/>
  <c r="AE5170" i="1"/>
  <c r="AG4548" i="1"/>
  <c r="G4556" i="1"/>
  <c r="H4568" i="1"/>
  <c r="H4588" i="1"/>
  <c r="G4589" i="1"/>
  <c r="AE4590" i="1"/>
  <c r="AF4592" i="1"/>
  <c r="AE4592" i="1"/>
  <c r="G4595" i="1"/>
  <c r="AJ4596" i="1"/>
  <c r="AK4596" i="1" s="1"/>
  <c r="H4602" i="1"/>
  <c r="AJ4626" i="1"/>
  <c r="AK4626" i="1" s="1"/>
  <c r="H4632" i="1"/>
  <c r="H4635" i="1"/>
  <c r="G4635" i="1"/>
  <c r="AJ4635" i="1"/>
  <c r="AK4635" i="1" s="1"/>
  <c r="AF4650" i="1"/>
  <c r="G4654" i="1"/>
  <c r="G4662" i="1"/>
  <c r="AE4662" i="1"/>
  <c r="H4662" i="1"/>
  <c r="AE4677" i="1"/>
  <c r="H4677" i="1"/>
  <c r="G4680" i="1"/>
  <c r="AE4684" i="1"/>
  <c r="AG4684" i="1"/>
  <c r="AF4684" i="1"/>
  <c r="AJ4691" i="1"/>
  <c r="G4691" i="1"/>
  <c r="AJ4698" i="1"/>
  <c r="H4698" i="1"/>
  <c r="AG4748" i="1"/>
  <c r="AF4748" i="1"/>
  <c r="G4748" i="1"/>
  <c r="H4847" i="1"/>
  <c r="AJ4847" i="1"/>
  <c r="AK4847" i="1" s="1"/>
  <c r="AE4847" i="1"/>
  <c r="G4847" i="1"/>
  <c r="AG4913" i="1"/>
  <c r="H4913" i="1"/>
  <c r="AG4773" i="1"/>
  <c r="AG4797" i="1"/>
  <c r="AG4808" i="1"/>
  <c r="H4813" i="1"/>
  <c r="AE4825" i="1"/>
  <c r="AE4826" i="1"/>
  <c r="AJ4829" i="1"/>
  <c r="AK4829" i="1" s="1"/>
  <c r="AE4839" i="1"/>
  <c r="H4846" i="1"/>
  <c r="AG4857" i="1"/>
  <c r="H4861" i="1"/>
  <c r="AJ4885" i="1"/>
  <c r="AK4885" i="1" s="1"/>
  <c r="AJ4899" i="1"/>
  <c r="AK4899" i="1" s="1"/>
  <c r="AE4899" i="1"/>
  <c r="G4899" i="1"/>
  <c r="AF4933" i="1"/>
  <c r="AE4934" i="1"/>
  <c r="AE4949" i="1"/>
  <c r="G4949" i="1"/>
  <c r="AJ4963" i="1"/>
  <c r="AK4963" i="1" s="1"/>
  <c r="AG4963" i="1"/>
  <c r="AF4963" i="1"/>
  <c r="H4963" i="1"/>
  <c r="AG5041" i="1"/>
  <c r="AE5041" i="1"/>
  <c r="H5041" i="1"/>
  <c r="G5041" i="1"/>
  <c r="AJ5077" i="1"/>
  <c r="AK5077" i="1" s="1"/>
  <c r="AG5077" i="1"/>
  <c r="AF5077" i="1"/>
  <c r="AE5077" i="1"/>
  <c r="H5077" i="1"/>
  <c r="G5077" i="1"/>
  <c r="AE5135" i="1"/>
  <c r="AJ5135" i="1"/>
  <c r="AK5135" i="1" s="1"/>
  <c r="AG5135" i="1"/>
  <c r="AF5135" i="1"/>
  <c r="H5135" i="1"/>
  <c r="G5135" i="1"/>
  <c r="AF5180" i="1"/>
  <c r="AE5180" i="1"/>
  <c r="H5180" i="1"/>
  <c r="G5180" i="1"/>
  <c r="H5246" i="1"/>
  <c r="AG5246" i="1"/>
  <c r="AE5246" i="1"/>
  <c r="AJ5343" i="1"/>
  <c r="AK5343" i="1" s="1"/>
  <c r="AG5343" i="1"/>
  <c r="AF5343" i="1"/>
  <c r="H5343" i="1"/>
  <c r="G5343" i="1"/>
  <c r="AE5343" i="1"/>
  <c r="AG4646" i="1"/>
  <c r="AG4674" i="1"/>
  <c r="AG4695" i="1"/>
  <c r="AG4706" i="1"/>
  <c r="AJ4709" i="1"/>
  <c r="AK4709" i="1" s="1"/>
  <c r="H4722" i="1"/>
  <c r="AE4723" i="1"/>
  <c r="G4724" i="1"/>
  <c r="AJ4730" i="1"/>
  <c r="AK4730" i="1" s="1"/>
  <c r="AG4732" i="1"/>
  <c r="G4734" i="1"/>
  <c r="AE4735" i="1"/>
  <c r="G4736" i="1"/>
  <c r="G4742" i="1"/>
  <c r="AJ4745" i="1"/>
  <c r="AK4745" i="1" s="1"/>
  <c r="AE4768" i="1"/>
  <c r="AJ4773" i="1"/>
  <c r="AK4773" i="1" s="1"/>
  <c r="G4777" i="1"/>
  <c r="G4789" i="1"/>
  <c r="AG4793" i="1"/>
  <c r="AJ4797" i="1"/>
  <c r="AK4797" i="1" s="1"/>
  <c r="AF4798" i="1"/>
  <c r="G4806" i="1"/>
  <c r="AJ4809" i="1"/>
  <c r="AK4809" i="1" s="1"/>
  <c r="AE4813" i="1"/>
  <c r="G4815" i="1"/>
  <c r="AJ4817" i="1"/>
  <c r="AK4817" i="1" s="1"/>
  <c r="G4821" i="1"/>
  <c r="AG4825" i="1"/>
  <c r="AF4826" i="1"/>
  <c r="H4834" i="1"/>
  <c r="AF4838" i="1"/>
  <c r="AJ4839" i="1"/>
  <c r="AK4839" i="1" s="1"/>
  <c r="AE4846" i="1"/>
  <c r="G4854" i="1"/>
  <c r="AE4861" i="1"/>
  <c r="G4873" i="1"/>
  <c r="H4899" i="1"/>
  <c r="H4904" i="1"/>
  <c r="AG4910" i="1"/>
  <c r="AJ4910" i="1"/>
  <c r="AK4910" i="1" s="1"/>
  <c r="AF4926" i="1"/>
  <c r="AF4940" i="1"/>
  <c r="G4940" i="1"/>
  <c r="H4949" i="1"/>
  <c r="G4963" i="1"/>
  <c r="AE4969" i="1"/>
  <c r="G4969" i="1"/>
  <c r="AE5087" i="1"/>
  <c r="AJ5087" i="1"/>
  <c r="AK5087" i="1" s="1"/>
  <c r="AG5087" i="1"/>
  <c r="AF5087" i="1"/>
  <c r="H5087" i="1"/>
  <c r="G5087" i="1"/>
  <c r="AF4813" i="1"/>
  <c r="AJ4825" i="1"/>
  <c r="AK4825" i="1" s="1"/>
  <c r="AG4826" i="1"/>
  <c r="AF4846" i="1"/>
  <c r="AF4861" i="1"/>
  <c r="AJ4875" i="1"/>
  <c r="AK4875" i="1" s="1"/>
  <c r="AG4875" i="1"/>
  <c r="AG4937" i="1"/>
  <c r="G4937" i="1"/>
  <c r="AJ4939" i="1"/>
  <c r="AK4939" i="1" s="1"/>
  <c r="G4939" i="1"/>
  <c r="AG5185" i="1"/>
  <c r="G5185" i="1"/>
  <c r="AG4722" i="1"/>
  <c r="AG4723" i="1"/>
  <c r="AF4724" i="1"/>
  <c r="AF4734" i="1"/>
  <c r="AG4735" i="1"/>
  <c r="AE4736" i="1"/>
  <c r="G4756" i="1"/>
  <c r="AE4758" i="1"/>
  <c r="AE4777" i="1"/>
  <c r="G4804" i="1"/>
  <c r="AE4806" i="1"/>
  <c r="AG4813" i="1"/>
  <c r="G4820" i="1"/>
  <c r="AE4821" i="1"/>
  <c r="AE4823" i="1"/>
  <c r="AJ4826" i="1"/>
  <c r="AK4826" i="1" s="1"/>
  <c r="G4829" i="1"/>
  <c r="AF4834" i="1"/>
  <c r="H4842" i="1"/>
  <c r="AJ4846" i="1"/>
  <c r="AK4846" i="1" s="1"/>
  <c r="AE4854" i="1"/>
  <c r="AG4861" i="1"/>
  <c r="G4875" i="1"/>
  <c r="AG4880" i="1"/>
  <c r="AG4903" i="1"/>
  <c r="AJ4903" i="1"/>
  <c r="AK4903" i="1" s="1"/>
  <c r="AJ4915" i="1"/>
  <c r="AK4915" i="1" s="1"/>
  <c r="G4915" i="1"/>
  <c r="G4918" i="1"/>
  <c r="AJ4923" i="1"/>
  <c r="AK4923" i="1" s="1"/>
  <c r="AG4923" i="1"/>
  <c r="AE4923" i="1"/>
  <c r="AJ4931" i="1"/>
  <c r="AK4931" i="1" s="1"/>
  <c r="AG4931" i="1"/>
  <c r="H4937" i="1"/>
  <c r="H4939" i="1"/>
  <c r="AF4965" i="1"/>
  <c r="AE4965" i="1"/>
  <c r="G4965" i="1"/>
  <c r="G4984" i="1"/>
  <c r="AJ4984" i="1"/>
  <c r="AK4984" i="1" s="1"/>
  <c r="AG4984" i="1"/>
  <c r="AF4984" i="1"/>
  <c r="H4984" i="1"/>
  <c r="AG4986" i="1"/>
  <c r="AF4986" i="1"/>
  <c r="AF5116" i="1"/>
  <c r="AG5116" i="1"/>
  <c r="AE5116" i="1"/>
  <c r="H5116" i="1"/>
  <c r="G5116" i="1"/>
  <c r="AJ5120" i="1"/>
  <c r="AK5120" i="1" s="1"/>
  <c r="AG5120" i="1"/>
  <c r="AF5120" i="1"/>
  <c r="AE5120" i="1"/>
  <c r="H5120" i="1"/>
  <c r="G5120" i="1"/>
  <c r="AJ5136" i="1"/>
  <c r="AK5136" i="1" s="1"/>
  <c r="AG5136" i="1"/>
  <c r="AF5136" i="1"/>
  <c r="AE5136" i="1"/>
  <c r="H5136" i="1"/>
  <c r="G5136" i="1"/>
  <c r="AF5156" i="1"/>
  <c r="AE5156" i="1"/>
  <c r="H5156" i="1"/>
  <c r="G5156" i="1"/>
  <c r="H5232" i="1"/>
  <c r="AJ5232" i="1"/>
  <c r="AK5232" i="1" s="1"/>
  <c r="AG5232" i="1"/>
  <c r="AF5232" i="1"/>
  <c r="AE5232" i="1"/>
  <c r="G5232" i="1"/>
  <c r="AF5235" i="1"/>
  <c r="AJ5235" i="1"/>
  <c r="AK5235" i="1" s="1"/>
  <c r="G5235" i="1"/>
  <c r="AG4594" i="1"/>
  <c r="AF4604" i="1"/>
  <c r="AJ4607" i="1"/>
  <c r="AK4607" i="1" s="1"/>
  <c r="AE4611" i="1"/>
  <c r="AF4615" i="1"/>
  <c r="AF4621" i="1"/>
  <c r="AJ4637" i="1"/>
  <c r="AK4637" i="1" s="1"/>
  <c r="H4702" i="1"/>
  <c r="G4703" i="1"/>
  <c r="G4709" i="1"/>
  <c r="AJ4722" i="1"/>
  <c r="AK4722" i="1" s="1"/>
  <c r="AG4724" i="1"/>
  <c r="G4726" i="1"/>
  <c r="AE4727" i="1"/>
  <c r="G4728" i="1"/>
  <c r="AJ4734" i="1"/>
  <c r="AK4734" i="1" s="1"/>
  <c r="AJ4735" i="1"/>
  <c r="AK4735" i="1" s="1"/>
  <c r="H4738" i="1"/>
  <c r="H4747" i="1"/>
  <c r="AF4756" i="1"/>
  <c r="G4773" i="1"/>
  <c r="AG4777" i="1"/>
  <c r="AG4784" i="1"/>
  <c r="AF4789" i="1"/>
  <c r="G4797" i="1"/>
  <c r="G4803" i="1"/>
  <c r="AF4806" i="1"/>
  <c r="G4811" i="1"/>
  <c r="G4819" i="1"/>
  <c r="AF4821" i="1"/>
  <c r="AE4822" i="1"/>
  <c r="H4829" i="1"/>
  <c r="G4830" i="1"/>
  <c r="AG4832" i="1"/>
  <c r="AG4833" i="1"/>
  <c r="AG4834" i="1"/>
  <c r="G4841" i="1"/>
  <c r="AE4842" i="1"/>
  <c r="G4849" i="1"/>
  <c r="H4850" i="1"/>
  <c r="AF4854" i="1"/>
  <c r="AJ4855" i="1"/>
  <c r="AK4855" i="1" s="1"/>
  <c r="G4865" i="1"/>
  <c r="AG4870" i="1"/>
  <c r="AJ4870" i="1"/>
  <c r="AK4870" i="1" s="1"/>
  <c r="AG4872" i="1"/>
  <c r="H4875" i="1"/>
  <c r="AJ4876" i="1"/>
  <c r="AK4876" i="1" s="1"/>
  <c r="AE4879" i="1"/>
  <c r="G4885" i="1"/>
  <c r="AJ4890" i="1"/>
  <c r="AK4890" i="1" s="1"/>
  <c r="G4903" i="1"/>
  <c r="AJ4906" i="1"/>
  <c r="AK4906" i="1" s="1"/>
  <c r="AF4909" i="1"/>
  <c r="AF4910" i="1"/>
  <c r="H4915" i="1"/>
  <c r="AE4918" i="1"/>
  <c r="G4923" i="1"/>
  <c r="G4931" i="1"/>
  <c r="AE4939" i="1"/>
  <c r="AJ4947" i="1"/>
  <c r="AK4947" i="1" s="1"/>
  <c r="G4947" i="1"/>
  <c r="AJ4949" i="1"/>
  <c r="AK4949" i="1" s="1"/>
  <c r="AJ4954" i="1"/>
  <c r="AK4954" i="1" s="1"/>
  <c r="H4965" i="1"/>
  <c r="AE4984" i="1"/>
  <c r="AG5001" i="1"/>
  <c r="H5001" i="1"/>
  <c r="G5001" i="1"/>
  <c r="AJ5023" i="1"/>
  <c r="AK5023" i="1" s="1"/>
  <c r="G5023" i="1"/>
  <c r="AJ5090" i="1"/>
  <c r="AK5090" i="1" s="1"/>
  <c r="AE5090" i="1"/>
  <c r="H5146" i="1"/>
  <c r="AJ5146" i="1"/>
  <c r="AK5146" i="1" s="1"/>
  <c r="AE5146" i="1"/>
  <c r="AG5302" i="1"/>
  <c r="AE5302" i="1"/>
  <c r="AJ5439" i="1"/>
  <c r="AK5439" i="1" s="1"/>
  <c r="AG5439" i="1"/>
  <c r="AF5439" i="1"/>
  <c r="AE5439" i="1"/>
  <c r="H5439" i="1"/>
  <c r="G5439" i="1"/>
  <c r="AE4702" i="1"/>
  <c r="AJ4724" i="1"/>
  <c r="AK4724" i="1" s="1"/>
  <c r="H4726" i="1"/>
  <c r="AF4727" i="1"/>
  <c r="H4728" i="1"/>
  <c r="AJ4777" i="1"/>
  <c r="AK4777" i="1" s="1"/>
  <c r="H4830" i="1"/>
  <c r="AJ4834" i="1"/>
  <c r="AK4834" i="1" s="1"/>
  <c r="AE4841" i="1"/>
  <c r="AF4842" i="1"/>
  <c r="AE4849" i="1"/>
  <c r="AE4850" i="1"/>
  <c r="AJ4854" i="1"/>
  <c r="AK4854" i="1" s="1"/>
  <c r="G4858" i="1"/>
  <c r="H4858" i="1"/>
  <c r="AE4865" i="1"/>
  <c r="AE4875" i="1"/>
  <c r="AJ4879" i="1"/>
  <c r="AK4879" i="1" s="1"/>
  <c r="H4885" i="1"/>
  <c r="AG4886" i="1"/>
  <c r="H4886" i="1"/>
  <c r="AE4903" i="1"/>
  <c r="AG4909" i="1"/>
  <c r="AE4915" i="1"/>
  <c r="AJ4918" i="1"/>
  <c r="AK4918" i="1" s="1"/>
  <c r="H4923" i="1"/>
  <c r="H4931" i="1"/>
  <c r="AF4939" i="1"/>
  <c r="AJ4943" i="1"/>
  <c r="AK4943" i="1" s="1"/>
  <c r="G4943" i="1"/>
  <c r="AG4962" i="1"/>
  <c r="H4962" i="1"/>
  <c r="AG4965" i="1"/>
  <c r="AG4967" i="1"/>
  <c r="AE4967" i="1"/>
  <c r="AJ5019" i="1"/>
  <c r="AK5019" i="1" s="1"/>
  <c r="AG5019" i="1"/>
  <c r="AF5019" i="1"/>
  <c r="AE5019" i="1"/>
  <c r="H5019" i="1"/>
  <c r="G5019" i="1"/>
  <c r="G5179" i="1"/>
  <c r="AG5179" i="1"/>
  <c r="AF5179" i="1"/>
  <c r="AE5179" i="1"/>
  <c r="H5179" i="1"/>
  <c r="AF5260" i="1"/>
  <c r="AG5260" i="1"/>
  <c r="AJ5260" i="1"/>
  <c r="AK5260" i="1" s="1"/>
  <c r="AE5260" i="1"/>
  <c r="G5260" i="1"/>
  <c r="AG5330" i="1"/>
  <c r="G5330" i="1"/>
  <c r="AJ5330" i="1"/>
  <c r="AK5330" i="1" s="1"/>
  <c r="AF5330" i="1"/>
  <c r="AE5330" i="1"/>
  <c r="AF4857" i="1"/>
  <c r="G4857" i="1"/>
  <c r="AE4933" i="1"/>
  <c r="G4933" i="1"/>
  <c r="AG4934" i="1"/>
  <c r="G4934" i="1"/>
  <c r="AG4939" i="1"/>
  <c r="AJ4964" i="1"/>
  <c r="AK4964" i="1" s="1"/>
  <c r="AF4964" i="1"/>
  <c r="G4964" i="1"/>
  <c r="AJ4965" i="1"/>
  <c r="AK4965" i="1" s="1"/>
  <c r="AF5084" i="1"/>
  <c r="AG5084" i="1"/>
  <c r="AE5084" i="1"/>
  <c r="H5084" i="1"/>
  <c r="G5084" i="1"/>
  <c r="AG5225" i="1"/>
  <c r="AJ5225" i="1"/>
  <c r="AK5225" i="1" s="1"/>
  <c r="G5225" i="1"/>
  <c r="AG5234" i="1"/>
  <c r="AF5234" i="1"/>
  <c r="AG5313" i="1"/>
  <c r="AJ5313" i="1"/>
  <c r="AK5313" i="1" s="1"/>
  <c r="AE5313" i="1"/>
  <c r="H5313" i="1"/>
  <c r="AF5324" i="1"/>
  <c r="G5324" i="1"/>
  <c r="AJ5324" i="1"/>
  <c r="AK5324" i="1" s="1"/>
  <c r="AG5329" i="1"/>
  <c r="AE5329" i="1"/>
  <c r="G5329" i="1"/>
  <c r="AF5427" i="1"/>
  <c r="AJ5427" i="1"/>
  <c r="AK5427" i="1" s="1"/>
  <c r="AG5427" i="1"/>
  <c r="AE5427" i="1"/>
  <c r="H5427" i="1"/>
  <c r="AG4979" i="1"/>
  <c r="H5000" i="1"/>
  <c r="G5007" i="1"/>
  <c r="H5008" i="1"/>
  <c r="G5025" i="1"/>
  <c r="G5029" i="1"/>
  <c r="G5033" i="1"/>
  <c r="G5037" i="1"/>
  <c r="AE5051" i="1"/>
  <c r="G5069" i="1"/>
  <c r="AE5072" i="1"/>
  <c r="G5088" i="1"/>
  <c r="AG5107" i="1"/>
  <c r="AE5115" i="1"/>
  <c r="AF5119" i="1"/>
  <c r="G5132" i="1"/>
  <c r="G5143" i="1"/>
  <c r="AE5155" i="1"/>
  <c r="G5161" i="1"/>
  <c r="H5165" i="1"/>
  <c r="G5167" i="1"/>
  <c r="AF5188" i="1"/>
  <c r="G5188" i="1"/>
  <c r="AE5207" i="1"/>
  <c r="AF5207" i="1"/>
  <c r="AG5241" i="1"/>
  <c r="G5241" i="1"/>
  <c r="AJ5241" i="1"/>
  <c r="AK5241" i="1" s="1"/>
  <c r="AJ5248" i="1"/>
  <c r="AK5248" i="1" s="1"/>
  <c r="H5248" i="1"/>
  <c r="AG5298" i="1"/>
  <c r="AF5298" i="1"/>
  <c r="AF5316" i="1"/>
  <c r="AJ5316" i="1"/>
  <c r="AK5316" i="1" s="1"/>
  <c r="AE5316" i="1"/>
  <c r="G5316" i="1"/>
  <c r="AE5324" i="1"/>
  <c r="AG5360" i="1"/>
  <c r="AE5360" i="1"/>
  <c r="G4998" i="1"/>
  <c r="AE5000" i="1"/>
  <c r="AE5007" i="1"/>
  <c r="G5014" i="1"/>
  <c r="G5015" i="1"/>
  <c r="AE5016" i="1"/>
  <c r="H5025" i="1"/>
  <c r="H5029" i="1"/>
  <c r="H5033" i="1"/>
  <c r="H5037" i="1"/>
  <c r="AF5046" i="1"/>
  <c r="AF5051" i="1"/>
  <c r="G5061" i="1"/>
  <c r="AE5064" i="1"/>
  <c r="G5067" i="1"/>
  <c r="H5069" i="1"/>
  <c r="AF5072" i="1"/>
  <c r="AE5083" i="1"/>
  <c r="H5088" i="1"/>
  <c r="G5092" i="1"/>
  <c r="G5095" i="1"/>
  <c r="AJ5106" i="1"/>
  <c r="AK5106" i="1" s="1"/>
  <c r="AJ5112" i="1"/>
  <c r="AK5112" i="1" s="1"/>
  <c r="AF5115" i="1"/>
  <c r="AG5119" i="1"/>
  <c r="AJ5128" i="1"/>
  <c r="AK5128" i="1" s="1"/>
  <c r="AE5131" i="1"/>
  <c r="H5132" i="1"/>
  <c r="H5143" i="1"/>
  <c r="G5144" i="1"/>
  <c r="AJ5152" i="1"/>
  <c r="AK5152" i="1" s="1"/>
  <c r="AF5155" i="1"/>
  <c r="AF5160" i="1"/>
  <c r="H5167" i="1"/>
  <c r="G5168" i="1"/>
  <c r="AG5171" i="1"/>
  <c r="AG5178" i="1"/>
  <c r="AF5184" i="1"/>
  <c r="G5187" i="1"/>
  <c r="H5187" i="1"/>
  <c r="H5188" i="1"/>
  <c r="AG5192" i="1"/>
  <c r="H5199" i="1"/>
  <c r="G5200" i="1"/>
  <c r="H5205" i="1"/>
  <c r="G5207" i="1"/>
  <c r="G5208" i="1"/>
  <c r="AE5225" i="1"/>
  <c r="AE5234" i="1"/>
  <c r="H5241" i="1"/>
  <c r="G5248" i="1"/>
  <c r="AG5249" i="1"/>
  <c r="AE5249" i="1"/>
  <c r="AG5250" i="1"/>
  <c r="AE5250" i="1"/>
  <c r="AJ5256" i="1"/>
  <c r="AK5256" i="1" s="1"/>
  <c r="H5256" i="1"/>
  <c r="AG5258" i="1"/>
  <c r="AE5258" i="1"/>
  <c r="AG5282" i="1"/>
  <c r="AE5282" i="1"/>
  <c r="G5282" i="1"/>
  <c r="AF5292" i="1"/>
  <c r="G5292" i="1"/>
  <c r="AJ5292" i="1"/>
  <c r="AK5292" i="1" s="1"/>
  <c r="AJ5296" i="1"/>
  <c r="AK5296" i="1" s="1"/>
  <c r="H5296" i="1"/>
  <c r="G5296" i="1"/>
  <c r="G5298" i="1"/>
  <c r="G5312" i="1"/>
  <c r="AG5312" i="1"/>
  <c r="AF5312" i="1"/>
  <c r="AF5313" i="1"/>
  <c r="AG5316" i="1"/>
  <c r="AG5324" i="1"/>
  <c r="AF5329" i="1"/>
  <c r="AJ5415" i="1"/>
  <c r="AK5415" i="1" s="1"/>
  <c r="AG5415" i="1"/>
  <c r="AF5415" i="1"/>
  <c r="AE5415" i="1"/>
  <c r="H5415" i="1"/>
  <c r="H4989" i="1"/>
  <c r="G4991" i="1"/>
  <c r="AE4992" i="1"/>
  <c r="AG4997" i="1"/>
  <c r="H4998" i="1"/>
  <c r="AE4999" i="1"/>
  <c r="AG5000" i="1"/>
  <c r="G5003" i="1"/>
  <c r="G5004" i="1"/>
  <c r="H5005" i="1"/>
  <c r="AG5013" i="1"/>
  <c r="H5014" i="1"/>
  <c r="AE5015" i="1"/>
  <c r="AF5016" i="1"/>
  <c r="AJ5022" i="1"/>
  <c r="AK5022" i="1" s="1"/>
  <c r="G5027" i="1"/>
  <c r="AE5029" i="1"/>
  <c r="AE5032" i="1"/>
  <c r="AG5033" i="1"/>
  <c r="AE5037" i="1"/>
  <c r="AJ5046" i="1"/>
  <c r="AK5046" i="1" s="1"/>
  <c r="H5050" i="1"/>
  <c r="AG5051" i="1"/>
  <c r="G5059" i="1"/>
  <c r="H5061" i="1"/>
  <c r="AF5064" i="1"/>
  <c r="H5067" i="1"/>
  <c r="AE5069" i="1"/>
  <c r="G5070" i="1"/>
  <c r="G5071" i="1"/>
  <c r="AJ5072" i="1"/>
  <c r="AK5072" i="1" s="1"/>
  <c r="G5078" i="1"/>
  <c r="G5079" i="1"/>
  <c r="AE5080" i="1"/>
  <c r="AE5088" i="1"/>
  <c r="H5092" i="1"/>
  <c r="H5095" i="1"/>
  <c r="G5096" i="1"/>
  <c r="AE5114" i="1"/>
  <c r="AG5115" i="1"/>
  <c r="AJ5119" i="1"/>
  <c r="AK5119" i="1" s="1"/>
  <c r="AE5130" i="1"/>
  <c r="AF5131" i="1"/>
  <c r="AE5132" i="1"/>
  <c r="G5140" i="1"/>
  <c r="AF5143" i="1"/>
  <c r="H5144" i="1"/>
  <c r="AE5154" i="1"/>
  <c r="AG5155" i="1"/>
  <c r="G5164" i="1"/>
  <c r="AF5167" i="1"/>
  <c r="H5168" i="1"/>
  <c r="AE5175" i="1"/>
  <c r="AF5175" i="1"/>
  <c r="AJ5178" i="1"/>
  <c r="AK5178" i="1" s="1"/>
  <c r="AG5184" i="1"/>
  <c r="AE5187" i="1"/>
  <c r="AE5188" i="1"/>
  <c r="AJ5192" i="1"/>
  <c r="AK5192" i="1" s="1"/>
  <c r="H5195" i="1"/>
  <c r="G5196" i="1"/>
  <c r="AF5199" i="1"/>
  <c r="H5200" i="1"/>
  <c r="G5201" i="1"/>
  <c r="H5207" i="1"/>
  <c r="AE5208" i="1"/>
  <c r="AE5215" i="1"/>
  <c r="AF5215" i="1"/>
  <c r="AJ5216" i="1"/>
  <c r="AK5216" i="1" s="1"/>
  <c r="H5216" i="1"/>
  <c r="AF5225" i="1"/>
  <c r="AE5241" i="1"/>
  <c r="AE5248" i="1"/>
  <c r="AJ5264" i="1"/>
  <c r="AK5264" i="1" s="1"/>
  <c r="H5264" i="1"/>
  <c r="AG5266" i="1"/>
  <c r="AF5266" i="1"/>
  <c r="AG5273" i="1"/>
  <c r="AJ5273" i="1"/>
  <c r="AK5273" i="1" s="1"/>
  <c r="G5273" i="1"/>
  <c r="AE5285" i="1"/>
  <c r="H5285" i="1"/>
  <c r="AE5298" i="1"/>
  <c r="H5307" i="1"/>
  <c r="AJ5307" i="1"/>
  <c r="AK5307" i="1" s="1"/>
  <c r="G5307" i="1"/>
  <c r="H5323" i="1"/>
  <c r="AF5323" i="1"/>
  <c r="AJ5357" i="1"/>
  <c r="AK5357" i="1" s="1"/>
  <c r="AE5357" i="1"/>
  <c r="H5357" i="1"/>
  <c r="G5357" i="1"/>
  <c r="AJ5365" i="1"/>
  <c r="AK5365" i="1" s="1"/>
  <c r="AF5365" i="1"/>
  <c r="H5365" i="1"/>
  <c r="G5365" i="1"/>
  <c r="AJ5433" i="1"/>
  <c r="AK5433" i="1" s="1"/>
  <c r="AG5433" i="1"/>
  <c r="AF5433" i="1"/>
  <c r="AE5433" i="1"/>
  <c r="G5453" i="1"/>
  <c r="AJ5457" i="1"/>
  <c r="AK5457" i="1" s="1"/>
  <c r="AG5457" i="1"/>
  <c r="AF5457" i="1"/>
  <c r="AE5457" i="1"/>
  <c r="G5457" i="1"/>
  <c r="AE4989" i="1"/>
  <c r="AE4991" i="1"/>
  <c r="AF4992" i="1"/>
  <c r="AE4998" i="1"/>
  <c r="AJ5000" i="1"/>
  <c r="AK5000" i="1" s="1"/>
  <c r="H5003" i="1"/>
  <c r="H5004" i="1"/>
  <c r="AE5005" i="1"/>
  <c r="AE5014" i="1"/>
  <c r="AG5016" i="1"/>
  <c r="H5027" i="1"/>
  <c r="AF5029" i="1"/>
  <c r="AF5037" i="1"/>
  <c r="AE5061" i="1"/>
  <c r="AE5067" i="1"/>
  <c r="AF5069" i="1"/>
  <c r="AF5088" i="1"/>
  <c r="AE5092" i="1"/>
  <c r="AF5095" i="1"/>
  <c r="AG5132" i="1"/>
  <c r="AG5143" i="1"/>
  <c r="AE5144" i="1"/>
  <c r="AG5167" i="1"/>
  <c r="AE5168" i="1"/>
  <c r="AG5199" i="1"/>
  <c r="AE5200" i="1"/>
  <c r="AF5204" i="1"/>
  <c r="G5204" i="1"/>
  <c r="AG5207" i="1"/>
  <c r="AF5208" i="1"/>
  <c r="AF5241" i="1"/>
  <c r="AF5248" i="1"/>
  <c r="G5264" i="1"/>
  <c r="G5266" i="1"/>
  <c r="H5271" i="1"/>
  <c r="H5273" i="1"/>
  <c r="AG5281" i="1"/>
  <c r="H5281" i="1"/>
  <c r="G5281" i="1"/>
  <c r="AJ5285" i="1"/>
  <c r="AK5285" i="1" s="1"/>
  <c r="AJ5298" i="1"/>
  <c r="AK5298" i="1" s="1"/>
  <c r="AF5307" i="1"/>
  <c r="AG5321" i="1"/>
  <c r="G5321" i="1"/>
  <c r="AJ5321" i="1"/>
  <c r="AK5321" i="1" s="1"/>
  <c r="AF5321" i="1"/>
  <c r="G5323" i="1"/>
  <c r="AF5355" i="1"/>
  <c r="AJ5355" i="1"/>
  <c r="AK5355" i="1" s="1"/>
  <c r="AG5355" i="1"/>
  <c r="H5355" i="1"/>
  <c r="G5355" i="1"/>
  <c r="AF5357" i="1"/>
  <c r="AJ5359" i="1"/>
  <c r="AK5359" i="1" s="1"/>
  <c r="AG5359" i="1"/>
  <c r="AE5359" i="1"/>
  <c r="H5359" i="1"/>
  <c r="AE5426" i="1"/>
  <c r="AG5426" i="1"/>
  <c r="AF5426" i="1"/>
  <c r="G5426" i="1"/>
  <c r="AG4976" i="1"/>
  <c r="G4979" i="1"/>
  <c r="AF4989" i="1"/>
  <c r="H4990" i="1"/>
  <c r="AG4991" i="1"/>
  <c r="AF4998" i="1"/>
  <c r="AE5003" i="1"/>
  <c r="AJ5004" i="1"/>
  <c r="AK5004" i="1" s="1"/>
  <c r="AF5005" i="1"/>
  <c r="G5009" i="1"/>
  <c r="AF5014" i="1"/>
  <c r="AE5024" i="1"/>
  <c r="AE5027" i="1"/>
  <c r="AG5029" i="1"/>
  <c r="AG5037" i="1"/>
  <c r="AE5059" i="1"/>
  <c r="H5062" i="1"/>
  <c r="AF5067" i="1"/>
  <c r="AG5069" i="1"/>
  <c r="AE5070" i="1"/>
  <c r="G5075" i="1"/>
  <c r="AE5078" i="1"/>
  <c r="AG5088" i="1"/>
  <c r="AG5092" i="1"/>
  <c r="AG5095" i="1"/>
  <c r="G5124" i="1"/>
  <c r="H5127" i="1"/>
  <c r="AF5139" i="1"/>
  <c r="AE5140" i="1"/>
  <c r="AJ5143" i="1"/>
  <c r="AK5143" i="1" s="1"/>
  <c r="G5148" i="1"/>
  <c r="H5151" i="1"/>
  <c r="G5152" i="1"/>
  <c r="AE5162" i="1"/>
  <c r="AF5163" i="1"/>
  <c r="AE5164" i="1"/>
  <c r="AJ5167" i="1"/>
  <c r="AK5167" i="1" s="1"/>
  <c r="AF5168" i="1"/>
  <c r="H5175" i="1"/>
  <c r="AE5176" i="1"/>
  <c r="AG5187" i="1"/>
  <c r="AG5194" i="1"/>
  <c r="AF5195" i="1"/>
  <c r="AE5196" i="1"/>
  <c r="AJ5199" i="1"/>
  <c r="AK5199" i="1" s="1"/>
  <c r="AF5200" i="1"/>
  <c r="G5203" i="1"/>
  <c r="H5203" i="1"/>
  <c r="H5204" i="1"/>
  <c r="AJ5207" i="1"/>
  <c r="AK5207" i="1" s="1"/>
  <c r="AG5208" i="1"/>
  <c r="H5215" i="1"/>
  <c r="AE5216" i="1"/>
  <c r="AF5220" i="1"/>
  <c r="G5220" i="1"/>
  <c r="AF5228" i="1"/>
  <c r="H5228" i="1"/>
  <c r="AF5247" i="1"/>
  <c r="AG5248" i="1"/>
  <c r="AF5249" i="1"/>
  <c r="AJ5250" i="1"/>
  <c r="AK5250" i="1" s="1"/>
  <c r="AF5256" i="1"/>
  <c r="AJ5258" i="1"/>
  <c r="AK5258" i="1" s="1"/>
  <c r="AE5264" i="1"/>
  <c r="AE5266" i="1"/>
  <c r="AF5268" i="1"/>
  <c r="AE5268" i="1"/>
  <c r="AG5271" i="1"/>
  <c r="AE5273" i="1"/>
  <c r="G5280" i="1"/>
  <c r="AG5280" i="1"/>
  <c r="AF5280" i="1"/>
  <c r="AE5281" i="1"/>
  <c r="H5288" i="1"/>
  <c r="AJ5288" i="1"/>
  <c r="AK5288" i="1" s="1"/>
  <c r="AG5288" i="1"/>
  <c r="AF5317" i="1"/>
  <c r="AJ5317" i="1"/>
  <c r="AK5317" i="1" s="1"/>
  <c r="AE5317" i="1"/>
  <c r="H5321" i="1"/>
  <c r="AF5339" i="1"/>
  <c r="AG5339" i="1"/>
  <c r="H5339" i="1"/>
  <c r="G5339" i="1"/>
  <c r="AJ5349" i="1"/>
  <c r="AK5349" i="1" s="1"/>
  <c r="AF5349" i="1"/>
  <c r="H5349" i="1"/>
  <c r="G5349" i="1"/>
  <c r="AE5355" i="1"/>
  <c r="G5359" i="1"/>
  <c r="H5408" i="1"/>
  <c r="AJ5408" i="1"/>
  <c r="AK5408" i="1" s="1"/>
  <c r="AF5408" i="1"/>
  <c r="AE5414" i="1"/>
  <c r="AJ5414" i="1"/>
  <c r="AK5414" i="1" s="1"/>
  <c r="AF5414" i="1"/>
  <c r="H5414" i="1"/>
  <c r="AG5445" i="1"/>
  <c r="G5445" i="1"/>
  <c r="AJ4976" i="1"/>
  <c r="AK4976" i="1" s="1"/>
  <c r="H4979" i="1"/>
  <c r="AJ4998" i="1"/>
  <c r="AK4998" i="1" s="1"/>
  <c r="AF5003" i="1"/>
  <c r="AJ5014" i="1"/>
  <c r="AK5014" i="1" s="1"/>
  <c r="AF5027" i="1"/>
  <c r="H5148" i="1"/>
  <c r="AG5162" i="1"/>
  <c r="AF5172" i="1"/>
  <c r="G5172" i="1"/>
  <c r="AE5191" i="1"/>
  <c r="AF5191" i="1"/>
  <c r="AG5200" i="1"/>
  <c r="AE5204" i="1"/>
  <c r="AJ5208" i="1"/>
  <c r="AK5208" i="1" s="1"/>
  <c r="G5219" i="1"/>
  <c r="H5219" i="1"/>
  <c r="G5236" i="1"/>
  <c r="AJ5249" i="1"/>
  <c r="AK5249" i="1" s="1"/>
  <c r="AG5256" i="1"/>
  <c r="AF5264" i="1"/>
  <c r="AJ5266" i="1"/>
  <c r="AK5266" i="1" s="1"/>
  <c r="G5268" i="1"/>
  <c r="AF5273" i="1"/>
  <c r="AF5276" i="1"/>
  <c r="AE5276" i="1"/>
  <c r="G5276" i="1"/>
  <c r="H5280" i="1"/>
  <c r="AF5281" i="1"/>
  <c r="AF5284" i="1"/>
  <c r="AE5284" i="1"/>
  <c r="G5284" i="1"/>
  <c r="G5288" i="1"/>
  <c r="AF5291" i="1"/>
  <c r="AF5300" i="1"/>
  <c r="AG5300" i="1"/>
  <c r="G5300" i="1"/>
  <c r="AG5304" i="1"/>
  <c r="AE5304" i="1"/>
  <c r="H5304" i="1"/>
  <c r="AG5314" i="1"/>
  <c r="AJ5314" i="1"/>
  <c r="AK5314" i="1" s="1"/>
  <c r="AE5314" i="1"/>
  <c r="G5314" i="1"/>
  <c r="AE5320" i="1"/>
  <c r="G5320" i="1"/>
  <c r="AJ5320" i="1"/>
  <c r="AK5320" i="1" s="1"/>
  <c r="AE5321" i="1"/>
  <c r="AF5325" i="1"/>
  <c r="H5325" i="1"/>
  <c r="AJ5333" i="1"/>
  <c r="AK5333" i="1" s="1"/>
  <c r="AE5333" i="1"/>
  <c r="H5333" i="1"/>
  <c r="AF5359" i="1"/>
  <c r="AJ5458" i="1"/>
  <c r="AK5458" i="1" s="1"/>
  <c r="AF5458" i="1"/>
  <c r="H5458" i="1"/>
  <c r="AF5463" i="1"/>
  <c r="AJ5463" i="1"/>
  <c r="AK5463" i="1" s="1"/>
  <c r="AG5463" i="1"/>
  <c r="AE5463" i="1"/>
  <c r="H5463" i="1"/>
  <c r="AF5474" i="1"/>
  <c r="AE5474" i="1"/>
  <c r="G5478" i="1"/>
  <c r="AJ5479" i="1"/>
  <c r="AK5479" i="1" s="1"/>
  <c r="H5498" i="1"/>
  <c r="AJ5500" i="1"/>
  <c r="AK5500" i="1" s="1"/>
  <c r="AG5500" i="1"/>
  <c r="G5550" i="1"/>
  <c r="AJ5550" i="1"/>
  <c r="AK5550" i="1" s="1"/>
  <c r="AJ5587" i="1"/>
  <c r="AK5587" i="1" s="1"/>
  <c r="G5587" i="1"/>
  <c r="G5634" i="1"/>
  <c r="AJ5689" i="1"/>
  <c r="AK5689" i="1" s="1"/>
  <c r="H5689" i="1"/>
  <c r="AF5710" i="1"/>
  <c r="AE5710" i="1"/>
  <c r="G5710" i="1"/>
  <c r="AJ5710" i="1"/>
  <c r="AK5710" i="1" s="1"/>
  <c r="AG5710" i="1"/>
  <c r="AJ5346" i="1"/>
  <c r="AK5346" i="1" s="1"/>
  <c r="AJ5361" i="1"/>
  <c r="AK5361" i="1" s="1"/>
  <c r="AG5379" i="1"/>
  <c r="AG5381" i="1"/>
  <c r="AJ5382" i="1"/>
  <c r="AK5382" i="1" s="1"/>
  <c r="AJ5384" i="1"/>
  <c r="AK5384" i="1" s="1"/>
  <c r="AG5385" i="1"/>
  <c r="AJ5391" i="1"/>
  <c r="AK5391" i="1" s="1"/>
  <c r="AG5395" i="1"/>
  <c r="AG5403" i="1"/>
  <c r="AF5407" i="1"/>
  <c r="AG5411" i="1"/>
  <c r="G5474" i="1"/>
  <c r="AE5478" i="1"/>
  <c r="AJ5485" i="1"/>
  <c r="AK5485" i="1" s="1"/>
  <c r="H5488" i="1"/>
  <c r="G5488" i="1"/>
  <c r="G5500" i="1"/>
  <c r="AF5512" i="1"/>
  <c r="AE5513" i="1"/>
  <c r="AF5523" i="1"/>
  <c r="AF5532" i="1"/>
  <c r="H5541" i="1"/>
  <c r="H5542" i="1"/>
  <c r="H5550" i="1"/>
  <c r="G5551" i="1"/>
  <c r="AJ5556" i="1"/>
  <c r="AK5556" i="1" s="1"/>
  <c r="H5556" i="1"/>
  <c r="AF5569" i="1"/>
  <c r="G5590" i="1"/>
  <c r="AJ5618" i="1"/>
  <c r="AK5618" i="1" s="1"/>
  <c r="G5618" i="1"/>
  <c r="AG5618" i="1"/>
  <c r="AF5618" i="1"/>
  <c r="AJ5625" i="1"/>
  <c r="AK5625" i="1" s="1"/>
  <c r="AF5625" i="1"/>
  <c r="AE5625" i="1"/>
  <c r="H5625" i="1"/>
  <c r="G5625" i="1"/>
  <c r="H5645" i="1"/>
  <c r="G5645" i="1"/>
  <c r="AJ5649" i="1"/>
  <c r="AK5649" i="1" s="1"/>
  <c r="AE5649" i="1"/>
  <c r="AG5651" i="1"/>
  <c r="AF5651" i="1"/>
  <c r="AE5651" i="1"/>
  <c r="H5651" i="1"/>
  <c r="AJ5673" i="1"/>
  <c r="AK5673" i="1" s="1"/>
  <c r="AG5673" i="1"/>
  <c r="H5673" i="1"/>
  <c r="AE5714" i="1"/>
  <c r="G5714" i="1"/>
  <c r="AG5714" i="1"/>
  <c r="AF5714" i="1"/>
  <c r="AJ5723" i="1"/>
  <c r="AK5723" i="1" s="1"/>
  <c r="AF5730" i="1"/>
  <c r="AE5730" i="1"/>
  <c r="G5730" i="1"/>
  <c r="AJ5730" i="1"/>
  <c r="AK5730" i="1" s="1"/>
  <c r="AG5730" i="1"/>
  <c r="G5305" i="1"/>
  <c r="G5315" i="1"/>
  <c r="G5328" i="1"/>
  <c r="AJ5335" i="1"/>
  <c r="AK5335" i="1" s="1"/>
  <c r="G5337" i="1"/>
  <c r="G5338" i="1"/>
  <c r="AJ5351" i="1"/>
  <c r="AK5351" i="1" s="1"/>
  <c r="AJ5367" i="1"/>
  <c r="AK5367" i="1" s="1"/>
  <c r="G5371" i="1"/>
  <c r="AF5372" i="1"/>
  <c r="G5375" i="1"/>
  <c r="AJ5379" i="1"/>
  <c r="AK5379" i="1" s="1"/>
  <c r="AJ5383" i="1"/>
  <c r="AK5383" i="1" s="1"/>
  <c r="G5389" i="1"/>
  <c r="AF5394" i="1"/>
  <c r="AJ5395" i="1"/>
  <c r="AK5395" i="1" s="1"/>
  <c r="AJ5399" i="1"/>
  <c r="AK5399" i="1" s="1"/>
  <c r="AF5401" i="1"/>
  <c r="AJ5403" i="1"/>
  <c r="AK5403" i="1" s="1"/>
  <c r="AF5406" i="1"/>
  <c r="AG5407" i="1"/>
  <c r="AJ5411" i="1"/>
  <c r="AK5411" i="1" s="1"/>
  <c r="H5416" i="1"/>
  <c r="G5417" i="1"/>
  <c r="G5422" i="1"/>
  <c r="H5428" i="1"/>
  <c r="G5431" i="1"/>
  <c r="AF5438" i="1"/>
  <c r="AJ5447" i="1"/>
  <c r="AK5447" i="1" s="1"/>
  <c r="G5455" i="1"/>
  <c r="AJ5459" i="1"/>
  <c r="AK5459" i="1" s="1"/>
  <c r="H5462" i="1"/>
  <c r="AG5470" i="1"/>
  <c r="G5472" i="1"/>
  <c r="AJ5473" i="1"/>
  <c r="AK5473" i="1" s="1"/>
  <c r="AE5473" i="1"/>
  <c r="H5474" i="1"/>
  <c r="AJ5477" i="1"/>
  <c r="AK5477" i="1" s="1"/>
  <c r="AF5478" i="1"/>
  <c r="AF5482" i="1"/>
  <c r="AE5482" i="1"/>
  <c r="AG5486" i="1"/>
  <c r="AE5488" i="1"/>
  <c r="AJ5494" i="1"/>
  <c r="AK5494" i="1" s="1"/>
  <c r="AE5500" i="1"/>
  <c r="AJ5505" i="1"/>
  <c r="AK5505" i="1" s="1"/>
  <c r="AJ5512" i="1"/>
  <c r="AK5512" i="1" s="1"/>
  <c r="AF5513" i="1"/>
  <c r="G5516" i="1"/>
  <c r="G5521" i="1"/>
  <c r="G5522" i="1"/>
  <c r="G5526" i="1"/>
  <c r="H5527" i="1"/>
  <c r="AG5531" i="1"/>
  <c r="G5534" i="1"/>
  <c r="AG5541" i="1"/>
  <c r="AE5542" i="1"/>
  <c r="AE5550" i="1"/>
  <c r="AF5553" i="1"/>
  <c r="G5553" i="1"/>
  <c r="G5556" i="1"/>
  <c r="AG5569" i="1"/>
  <c r="AG5590" i="1"/>
  <c r="H5618" i="1"/>
  <c r="AG5625" i="1"/>
  <c r="AJ5631" i="1"/>
  <c r="AK5631" i="1" s="1"/>
  <c r="AF5631" i="1"/>
  <c r="AE5631" i="1"/>
  <c r="H5631" i="1"/>
  <c r="G5631" i="1"/>
  <c r="AJ5637" i="1"/>
  <c r="AK5637" i="1" s="1"/>
  <c r="AG5637" i="1"/>
  <c r="AF5637" i="1"/>
  <c r="AE5637" i="1"/>
  <c r="H5637" i="1"/>
  <c r="AE5645" i="1"/>
  <c r="AF5647" i="1"/>
  <c r="AG5647" i="1"/>
  <c r="AE5647" i="1"/>
  <c r="H5647" i="1"/>
  <c r="G5647" i="1"/>
  <c r="G5651" i="1"/>
  <c r="G5673" i="1"/>
  <c r="H5677" i="1"/>
  <c r="AE5677" i="1"/>
  <c r="AE5701" i="1"/>
  <c r="AF5701" i="1"/>
  <c r="G5701" i="1"/>
  <c r="AJ5701" i="1"/>
  <c r="AK5701" i="1" s="1"/>
  <c r="AE5705" i="1"/>
  <c r="G5705" i="1"/>
  <c r="AJ5705" i="1"/>
  <c r="AK5705" i="1" s="1"/>
  <c r="AF5705" i="1"/>
  <c r="H5705" i="1"/>
  <c r="H5714" i="1"/>
  <c r="H5730" i="1"/>
  <c r="AJ5470" i="1"/>
  <c r="AK5470" i="1" s="1"/>
  <c r="AE5472" i="1"/>
  <c r="AJ5474" i="1"/>
  <c r="AK5474" i="1" s="1"/>
  <c r="AG5478" i="1"/>
  <c r="H5480" i="1"/>
  <c r="AG5480" i="1"/>
  <c r="AF5488" i="1"/>
  <c r="AF5500" i="1"/>
  <c r="AG5513" i="1"/>
  <c r="AE5516" i="1"/>
  <c r="H5521" i="1"/>
  <c r="H5522" i="1"/>
  <c r="H5526" i="1"/>
  <c r="AJ5531" i="1"/>
  <c r="AK5531" i="1" s="1"/>
  <c r="H5534" i="1"/>
  <c r="AG5542" i="1"/>
  <c r="AF5550" i="1"/>
  <c r="AE5556" i="1"/>
  <c r="AE5618" i="1"/>
  <c r="AF5633" i="1"/>
  <c r="AJ5633" i="1"/>
  <c r="AK5633" i="1" s="1"/>
  <c r="AG5633" i="1"/>
  <c r="G5633" i="1"/>
  <c r="AJ5651" i="1"/>
  <c r="AK5651" i="1" s="1"/>
  <c r="AJ5665" i="1"/>
  <c r="AK5665" i="1" s="1"/>
  <c r="AG5665" i="1"/>
  <c r="H5665" i="1"/>
  <c r="G5665" i="1"/>
  <c r="AF5718" i="1"/>
  <c r="G5718" i="1"/>
  <c r="AG5718" i="1"/>
  <c r="AE5718" i="1"/>
  <c r="H5718" i="1"/>
  <c r="AE5328" i="1"/>
  <c r="AJ5337" i="1"/>
  <c r="AK5337" i="1" s="1"/>
  <c r="AF5338" i="1"/>
  <c r="G5370" i="1"/>
  <c r="AE5371" i="1"/>
  <c r="AE5375" i="1"/>
  <c r="H5388" i="1"/>
  <c r="G5391" i="1"/>
  <c r="G5393" i="1"/>
  <c r="G5405" i="1"/>
  <c r="AE5421" i="1"/>
  <c r="AE5431" i="1"/>
  <c r="AJ5432" i="1"/>
  <c r="AK5432" i="1" s="1"/>
  <c r="G5435" i="1"/>
  <c r="AE5437" i="1"/>
  <c r="AJ5438" i="1"/>
  <c r="AK5438" i="1" s="1"/>
  <c r="AE5444" i="1"/>
  <c r="AF5452" i="1"/>
  <c r="AE5455" i="1"/>
  <c r="AF5456" i="1"/>
  <c r="H5467" i="1"/>
  <c r="AF5472" i="1"/>
  <c r="AJ5478" i="1"/>
  <c r="AK5478" i="1" s="1"/>
  <c r="G5480" i="1"/>
  <c r="AJ5481" i="1"/>
  <c r="AK5481" i="1" s="1"/>
  <c r="AE5481" i="1"/>
  <c r="AG5488" i="1"/>
  <c r="AE5499" i="1"/>
  <c r="G5510" i="1"/>
  <c r="AJ5513" i="1"/>
  <c r="AK5513" i="1" s="1"/>
  <c r="AG5516" i="1"/>
  <c r="AE5521" i="1"/>
  <c r="AF5526" i="1"/>
  <c r="AE5529" i="1"/>
  <c r="AE5534" i="1"/>
  <c r="H5537" i="1"/>
  <c r="AE5538" i="1"/>
  <c r="AJ5542" i="1"/>
  <c r="AK5542" i="1" s="1"/>
  <c r="G5544" i="1"/>
  <c r="AJ5548" i="1"/>
  <c r="AK5548" i="1" s="1"/>
  <c r="AE5548" i="1"/>
  <c r="AG5550" i="1"/>
  <c r="AE5553" i="1"/>
  <c r="AF5556" i="1"/>
  <c r="AF5558" i="1"/>
  <c r="G5558" i="1"/>
  <c r="AJ5565" i="1"/>
  <c r="AK5565" i="1" s="1"/>
  <c r="H5565" i="1"/>
  <c r="H5571" i="1"/>
  <c r="AJ5586" i="1"/>
  <c r="AK5586" i="1" s="1"/>
  <c r="AG5586" i="1"/>
  <c r="AE5586" i="1"/>
  <c r="H5586" i="1"/>
  <c r="G5586" i="1"/>
  <c r="AF5589" i="1"/>
  <c r="AE5589" i="1"/>
  <c r="H5589" i="1"/>
  <c r="G5621" i="1"/>
  <c r="AJ5621" i="1"/>
  <c r="AK5621" i="1" s="1"/>
  <c r="AG5621" i="1"/>
  <c r="AF5621" i="1"/>
  <c r="G5635" i="1"/>
  <c r="AE5635" i="1"/>
  <c r="H5716" i="1"/>
  <c r="AF5716" i="1"/>
  <c r="G5716" i="1"/>
  <c r="AG5716" i="1"/>
  <c r="AE5742" i="1"/>
  <c r="G5742" i="1"/>
  <c r="AJ5742" i="1"/>
  <c r="AK5742" i="1" s="1"/>
  <c r="AG5742" i="1"/>
  <c r="AF5742" i="1"/>
  <c r="AE5370" i="1"/>
  <c r="AE5388" i="1"/>
  <c r="H5391" i="1"/>
  <c r="AG5393" i="1"/>
  <c r="AF5431" i="1"/>
  <c r="H5435" i="1"/>
  <c r="AG5437" i="1"/>
  <c r="AF5455" i="1"/>
  <c r="AJ5456" i="1"/>
  <c r="AK5456" i="1" s="1"/>
  <c r="AG5472" i="1"/>
  <c r="AE5480" i="1"/>
  <c r="AJ5488" i="1"/>
  <c r="AK5488" i="1" s="1"/>
  <c r="AJ5499" i="1"/>
  <c r="AK5499" i="1" s="1"/>
  <c r="H5510" i="1"/>
  <c r="AF5521" i="1"/>
  <c r="AG5526" i="1"/>
  <c r="AF5534" i="1"/>
  <c r="AJ5570" i="1"/>
  <c r="AK5570" i="1" s="1"/>
  <c r="G5570" i="1"/>
  <c r="AG5570" i="1"/>
  <c r="AJ5617" i="1"/>
  <c r="AK5617" i="1" s="1"/>
  <c r="AG5617" i="1"/>
  <c r="AJ5668" i="1"/>
  <c r="AK5668" i="1" s="1"/>
  <c r="AF5668" i="1"/>
  <c r="AF5670" i="1"/>
  <c r="AJ5670" i="1"/>
  <c r="AK5670" i="1" s="1"/>
  <c r="AG5670" i="1"/>
  <c r="AE5670" i="1"/>
  <c r="H5670" i="1"/>
  <c r="AF5678" i="1"/>
  <c r="G5678" i="1"/>
  <c r="AJ5678" i="1"/>
  <c r="AK5678" i="1" s="1"/>
  <c r="AG5678" i="1"/>
  <c r="AF5688" i="1"/>
  <c r="AE5688" i="1"/>
  <c r="AE5729" i="1"/>
  <c r="AF5729" i="1"/>
  <c r="G5729" i="1"/>
  <c r="AJ5729" i="1"/>
  <c r="AK5729" i="1" s="1"/>
  <c r="AG5729" i="1"/>
  <c r="G5750" i="1"/>
  <c r="AG5750" i="1"/>
  <c r="AF5750" i="1"/>
  <c r="AE5750" i="1"/>
  <c r="H5750" i="1"/>
  <c r="AF5257" i="1"/>
  <c r="AF5265" i="1"/>
  <c r="AJ5274" i="1"/>
  <c r="AK5274" i="1" s="1"/>
  <c r="AF5297" i="1"/>
  <c r="AF5299" i="1"/>
  <c r="AJ5305" i="1"/>
  <c r="AK5305" i="1" s="1"/>
  <c r="AJ5306" i="1"/>
  <c r="AK5306" i="1" s="1"/>
  <c r="AJ5308" i="1"/>
  <c r="AK5308" i="1" s="1"/>
  <c r="H5331" i="1"/>
  <c r="H5341" i="1"/>
  <c r="G5345" i="1"/>
  <c r="G5346" i="1"/>
  <c r="H5347" i="1"/>
  <c r="G5361" i="1"/>
  <c r="H5363" i="1"/>
  <c r="AE5368" i="1"/>
  <c r="AJ5369" i="1"/>
  <c r="AK5369" i="1" s="1"/>
  <c r="AF5370" i="1"/>
  <c r="AJ5371" i="1"/>
  <c r="AK5371" i="1" s="1"/>
  <c r="AF5373" i="1"/>
  <c r="H5378" i="1"/>
  <c r="G5379" i="1"/>
  <c r="G5382" i="1"/>
  <c r="G5386" i="1"/>
  <c r="AG5387" i="1"/>
  <c r="G5395" i="1"/>
  <c r="G5398" i="1"/>
  <c r="AF5400" i="1"/>
  <c r="G5403" i="1"/>
  <c r="AE5409" i="1"/>
  <c r="G5411" i="1"/>
  <c r="AF5430" i="1"/>
  <c r="AE5435" i="1"/>
  <c r="G5441" i="1"/>
  <c r="AE5449" i="1"/>
  <c r="H5450" i="1"/>
  <c r="AJ5454" i="1"/>
  <c r="AK5454" i="1" s="1"/>
  <c r="G5459" i="1"/>
  <c r="G5465" i="1"/>
  <c r="H5466" i="1"/>
  <c r="AJ5472" i="1"/>
  <c r="AK5472" i="1" s="1"/>
  <c r="AF5480" i="1"/>
  <c r="AF5481" i="1"/>
  <c r="G5486" i="1"/>
  <c r="AG5489" i="1"/>
  <c r="G5494" i="1"/>
  <c r="G5495" i="1"/>
  <c r="H5518" i="1"/>
  <c r="G5519" i="1"/>
  <c r="AJ5521" i="1"/>
  <c r="AK5521" i="1" s="1"/>
  <c r="AJ5526" i="1"/>
  <c r="AK5526" i="1" s="1"/>
  <c r="AG5537" i="1"/>
  <c r="AE5547" i="1"/>
  <c r="H5548" i="1"/>
  <c r="G5552" i="1"/>
  <c r="AJ5553" i="1"/>
  <c r="AK5553" i="1" s="1"/>
  <c r="AJ5564" i="1"/>
  <c r="AK5564" i="1" s="1"/>
  <c r="AE5564" i="1"/>
  <c r="H5564" i="1"/>
  <c r="H5568" i="1"/>
  <c r="H5570" i="1"/>
  <c r="AE5592" i="1"/>
  <c r="AF5617" i="1"/>
  <c r="AG5638" i="1"/>
  <c r="AJ5638" i="1"/>
  <c r="AK5638" i="1" s="1"/>
  <c r="H5638" i="1"/>
  <c r="G5638" i="1"/>
  <c r="AF5660" i="1"/>
  <c r="AJ5666" i="1"/>
  <c r="AK5666" i="1" s="1"/>
  <c r="AF5666" i="1"/>
  <c r="AE5666" i="1"/>
  <c r="H5666" i="1"/>
  <c r="G5666" i="1"/>
  <c r="AG5674" i="1"/>
  <c r="AF5674" i="1"/>
  <c r="AE5674" i="1"/>
  <c r="H5674" i="1"/>
  <c r="AF5702" i="1"/>
  <c r="AE5702" i="1"/>
  <c r="G5702" i="1"/>
  <c r="AJ5702" i="1"/>
  <c r="AK5702" i="1" s="1"/>
  <c r="AG5702" i="1"/>
  <c r="G5706" i="1"/>
  <c r="AG5706" i="1"/>
  <c r="AF5706" i="1"/>
  <c r="AE5706" i="1"/>
  <c r="H5706" i="1"/>
  <c r="G5708" i="1"/>
  <c r="AF5708" i="1"/>
  <c r="AE5708" i="1"/>
  <c r="AF5746" i="1"/>
  <c r="G5746" i="1"/>
  <c r="AJ5746" i="1"/>
  <c r="AK5746" i="1" s="1"/>
  <c r="AG5746" i="1"/>
  <c r="AE5746" i="1"/>
  <c r="H5746" i="1"/>
  <c r="AE5493" i="1"/>
  <c r="AJ5493" i="1"/>
  <c r="AK5493" i="1" s="1"/>
  <c r="AJ5532" i="1"/>
  <c r="AK5532" i="1" s="1"/>
  <c r="AE5532" i="1"/>
  <c r="AF5606" i="1"/>
  <c r="AJ5606" i="1"/>
  <c r="AK5606" i="1" s="1"/>
  <c r="AG5606" i="1"/>
  <c r="AG5634" i="1"/>
  <c r="AF5634" i="1"/>
  <c r="AE5634" i="1"/>
  <c r="H5634" i="1"/>
  <c r="AE5700" i="1"/>
  <c r="AG5700" i="1"/>
  <c r="G5719" i="1"/>
  <c r="AG5719" i="1"/>
  <c r="G5698" i="1"/>
  <c r="G5726" i="1"/>
  <c r="AE5747" i="1"/>
  <c r="G5753" i="1"/>
  <c r="G5754" i="1"/>
  <c r="AG5757" i="1"/>
  <c r="G5761" i="1"/>
  <c r="AE5770" i="1"/>
  <c r="H5772" i="1"/>
  <c r="H5773" i="1"/>
  <c r="AF5790" i="1"/>
  <c r="AE5795" i="1"/>
  <c r="AG5795" i="1"/>
  <c r="AJ5797" i="1"/>
  <c r="AK5797" i="1" s="1"/>
  <c r="H5797" i="1"/>
  <c r="AG5803" i="1"/>
  <c r="AJ5803" i="1"/>
  <c r="AK5803" i="1" s="1"/>
  <c r="G5812" i="1"/>
  <c r="H5812" i="1"/>
  <c r="H5817" i="1"/>
  <c r="AG5817" i="1"/>
  <c r="G5817" i="1"/>
  <c r="H5821" i="1"/>
  <c r="AJ5821" i="1"/>
  <c r="AK5821" i="1" s="1"/>
  <c r="AG5821" i="1"/>
  <c r="AE5821" i="1"/>
  <c r="G5821" i="1"/>
  <c r="H5829" i="1"/>
  <c r="AJ5829" i="1"/>
  <c r="AK5829" i="1" s="1"/>
  <c r="AE5829" i="1"/>
  <c r="G5604" i="1"/>
  <c r="G5642" i="1"/>
  <c r="AJ5682" i="1"/>
  <c r="AK5682" i="1" s="1"/>
  <c r="AF5684" i="1"/>
  <c r="G5694" i="1"/>
  <c r="H5698" i="1"/>
  <c r="AE5699" i="1"/>
  <c r="H5707" i="1"/>
  <c r="H5726" i="1"/>
  <c r="G5734" i="1"/>
  <c r="G5737" i="1"/>
  <c r="G5738" i="1"/>
  <c r="AF5747" i="1"/>
  <c r="H5753" i="1"/>
  <c r="H5754" i="1"/>
  <c r="G5756" i="1"/>
  <c r="H5761" i="1"/>
  <c r="G5762" i="1"/>
  <c r="AE5763" i="1"/>
  <c r="G5766" i="1"/>
  <c r="AJ5769" i="1"/>
  <c r="AK5769" i="1" s="1"/>
  <c r="AF5770" i="1"/>
  <c r="AE5772" i="1"/>
  <c r="AE5773" i="1"/>
  <c r="AG5790" i="1"/>
  <c r="AE5796" i="1"/>
  <c r="AJ5796" i="1"/>
  <c r="AK5796" i="1" s="1"/>
  <c r="AG5796" i="1"/>
  <c r="AE5810" i="1"/>
  <c r="G5810" i="1"/>
  <c r="H5815" i="1"/>
  <c r="AJ5815" i="1"/>
  <c r="AK5815" i="1" s="1"/>
  <c r="AG5815" i="1"/>
  <c r="AE5815" i="1"/>
  <c r="G5815" i="1"/>
  <c r="H5843" i="1"/>
  <c r="AG5843" i="1"/>
  <c r="G5843" i="1"/>
  <c r="AJ5843" i="1"/>
  <c r="AK5843" i="1" s="1"/>
  <c r="AF5843" i="1"/>
  <c r="AG5578" i="1"/>
  <c r="G5594" i="1"/>
  <c r="G5599" i="1"/>
  <c r="H5604" i="1"/>
  <c r="G5610" i="1"/>
  <c r="G5615" i="1"/>
  <c r="G5629" i="1"/>
  <c r="AJ5642" i="1"/>
  <c r="AK5642" i="1" s="1"/>
  <c r="G5650" i="1"/>
  <c r="G5657" i="1"/>
  <c r="G5658" i="1"/>
  <c r="G5662" i="1"/>
  <c r="AE5669" i="1"/>
  <c r="G5690" i="1"/>
  <c r="H5694" i="1"/>
  <c r="AE5698" i="1"/>
  <c r="AF5699" i="1"/>
  <c r="AF5704" i="1"/>
  <c r="AE5707" i="1"/>
  <c r="AE5726" i="1"/>
  <c r="H5734" i="1"/>
  <c r="H5737" i="1"/>
  <c r="H5738" i="1"/>
  <c r="G5740" i="1"/>
  <c r="AJ5745" i="1"/>
  <c r="AK5745" i="1" s="1"/>
  <c r="AJ5747" i="1"/>
  <c r="AK5747" i="1" s="1"/>
  <c r="AF5753" i="1"/>
  <c r="AE5754" i="1"/>
  <c r="AE5755" i="1"/>
  <c r="AE5756" i="1"/>
  <c r="AF5761" i="1"/>
  <c r="H5762" i="1"/>
  <c r="AF5763" i="1"/>
  <c r="H5766" i="1"/>
  <c r="H5767" i="1"/>
  <c r="AJ5770" i="1"/>
  <c r="AK5770" i="1" s="1"/>
  <c r="AF5772" i="1"/>
  <c r="G5774" i="1"/>
  <c r="G5776" i="1"/>
  <c r="AE5777" i="1"/>
  <c r="G5782" i="1"/>
  <c r="G5787" i="1"/>
  <c r="AG5797" i="1"/>
  <c r="H5810" i="1"/>
  <c r="AG5812" i="1"/>
  <c r="AE5813" i="1"/>
  <c r="H5813" i="1"/>
  <c r="AF5815" i="1"/>
  <c r="AG5822" i="1"/>
  <c r="AJ5822" i="1"/>
  <c r="AK5822" i="1" s="1"/>
  <c r="H5822" i="1"/>
  <c r="G5822" i="1"/>
  <c r="AE5843" i="1"/>
  <c r="AE5604" i="1"/>
  <c r="AE5694" i="1"/>
  <c r="AF5698" i="1"/>
  <c r="AF5726" i="1"/>
  <c r="AE5734" i="1"/>
  <c r="AF5737" i="1"/>
  <c r="AE5738" i="1"/>
  <c r="AG5753" i="1"/>
  <c r="AG5754" i="1"/>
  <c r="AG5761" i="1"/>
  <c r="AE5762" i="1"/>
  <c r="AJ5763" i="1"/>
  <c r="AK5763" i="1" s="1"/>
  <c r="AE5766" i="1"/>
  <c r="AG5772" i="1"/>
  <c r="H5774" i="1"/>
  <c r="H5776" i="1"/>
  <c r="AF5777" i="1"/>
  <c r="H5782" i="1"/>
  <c r="H5787" i="1"/>
  <c r="AG5810" i="1"/>
  <c r="H5818" i="1"/>
  <c r="AJ5818" i="1"/>
  <c r="AK5818" i="1" s="1"/>
  <c r="AE5818" i="1"/>
  <c r="AJ5847" i="1"/>
  <c r="AK5847" i="1" s="1"/>
  <c r="G5847" i="1"/>
  <c r="AJ5772" i="1"/>
  <c r="AK5772" i="1" s="1"/>
  <c r="AF5788" i="1"/>
  <c r="AG5788" i="1"/>
  <c r="AF5594" i="1"/>
  <c r="H5602" i="1"/>
  <c r="AF5610" i="1"/>
  <c r="H5654" i="1"/>
  <c r="AE5661" i="1"/>
  <c r="AG5662" i="1"/>
  <c r="AJ5694" i="1"/>
  <c r="AK5694" i="1" s="1"/>
  <c r="H5722" i="1"/>
  <c r="AJ5737" i="1"/>
  <c r="AK5737" i="1" s="1"/>
  <c r="AJ5738" i="1"/>
  <c r="AK5738" i="1" s="1"/>
  <c r="AJ5762" i="1"/>
  <c r="AK5762" i="1" s="1"/>
  <c r="AG5774" i="1"/>
  <c r="AG5776" i="1"/>
  <c r="AF5779" i="1"/>
  <c r="AE5781" i="1"/>
  <c r="AJ5782" i="1"/>
  <c r="AK5782" i="1" s="1"/>
  <c r="G5785" i="1"/>
  <c r="AG5785" i="1"/>
  <c r="G5786" i="1"/>
  <c r="G5788" i="1"/>
  <c r="H5792" i="1"/>
  <c r="AJ5792" i="1"/>
  <c r="AK5792" i="1" s="1"/>
  <c r="AE5800" i="1"/>
  <c r="G5800" i="1"/>
  <c r="AG5802" i="1"/>
  <c r="G5802" i="1"/>
  <c r="AE5808" i="1"/>
  <c r="AG5808" i="1"/>
  <c r="AG5779" i="1"/>
  <c r="H5786" i="1"/>
  <c r="H5788" i="1"/>
  <c r="G5808" i="1"/>
  <c r="H5770" i="1"/>
  <c r="AJ5788" i="1"/>
  <c r="AK5788" i="1" s="1"/>
  <c r="AE5790" i="1"/>
  <c r="AG5836" i="1"/>
  <c r="AJ5836" i="1"/>
  <c r="AK5836" i="1" s="1"/>
  <c r="AF5836" i="1"/>
  <c r="AE5836" i="1"/>
  <c r="H5836" i="1"/>
  <c r="G5836" i="1"/>
  <c r="G5878" i="1"/>
  <c r="AE5878" i="1"/>
  <c r="G5882" i="1"/>
  <c r="AE5882" i="1"/>
  <c r="G5886" i="1"/>
  <c r="AE5886" i="1"/>
  <c r="G5890" i="1"/>
  <c r="AE5890" i="1"/>
  <c r="G5894" i="1"/>
  <c r="AE5894" i="1"/>
  <c r="G5898" i="1"/>
  <c r="AE5898" i="1"/>
  <c r="G5902" i="1"/>
  <c r="AE5902" i="1"/>
  <c r="G5906" i="1"/>
  <c r="AE5906" i="1"/>
  <c r="G5910" i="1"/>
  <c r="AE5910" i="1"/>
  <c r="G5914" i="1"/>
  <c r="AE5914" i="1"/>
  <c r="AF5996" i="1"/>
  <c r="H5996" i="1"/>
  <c r="AG5996" i="1"/>
  <c r="AE5996" i="1"/>
  <c r="G5996" i="1"/>
  <c r="H5835" i="1"/>
  <c r="AJ5835" i="1"/>
  <c r="AK5835" i="1" s="1"/>
  <c r="AF5840" i="1"/>
  <c r="AG5844" i="1"/>
  <c r="AE5855" i="1"/>
  <c r="AF5865" i="1"/>
  <c r="H5873" i="1"/>
  <c r="AG5873" i="1"/>
  <c r="H5875" i="1"/>
  <c r="AF5875" i="1"/>
  <c r="H5878" i="1"/>
  <c r="H5882" i="1"/>
  <c r="H5886" i="1"/>
  <c r="H5890" i="1"/>
  <c r="H5894" i="1"/>
  <c r="H5898" i="1"/>
  <c r="H5902" i="1"/>
  <c r="H5906" i="1"/>
  <c r="H5910" i="1"/>
  <c r="H5914" i="1"/>
  <c r="H5826" i="1"/>
  <c r="AJ5826" i="1"/>
  <c r="AK5826" i="1" s="1"/>
  <c r="H5827" i="1"/>
  <c r="AJ5827" i="1"/>
  <c r="AK5827" i="1" s="1"/>
  <c r="AE5828" i="1"/>
  <c r="G5835" i="1"/>
  <c r="AG5840" i="1"/>
  <c r="AJ5844" i="1"/>
  <c r="AK5844" i="1" s="1"/>
  <c r="H5851" i="1"/>
  <c r="AF5851" i="1"/>
  <c r="AF5855" i="1"/>
  <c r="G5864" i="1"/>
  <c r="G5873" i="1"/>
  <c r="G5875" i="1"/>
  <c r="G5877" i="1"/>
  <c r="AE5877" i="1"/>
  <c r="AF5878" i="1"/>
  <c r="G5881" i="1"/>
  <c r="AE5881" i="1"/>
  <c r="AF5882" i="1"/>
  <c r="G5885" i="1"/>
  <c r="AE5885" i="1"/>
  <c r="AF5886" i="1"/>
  <c r="G5889" i="1"/>
  <c r="AE5889" i="1"/>
  <c r="AF5890" i="1"/>
  <c r="G5893" i="1"/>
  <c r="AE5893" i="1"/>
  <c r="AF5894" i="1"/>
  <c r="G5897" i="1"/>
  <c r="AE5897" i="1"/>
  <c r="AF5898" i="1"/>
  <c r="G5901" i="1"/>
  <c r="AE5901" i="1"/>
  <c r="AF5902" i="1"/>
  <c r="G5905" i="1"/>
  <c r="AE5905" i="1"/>
  <c r="AF5906" i="1"/>
  <c r="G5909" i="1"/>
  <c r="AE5909" i="1"/>
  <c r="AF5910" i="1"/>
  <c r="G5913" i="1"/>
  <c r="AE5913" i="1"/>
  <c r="AF5914" i="1"/>
  <c r="H5919" i="1"/>
  <c r="AF5919" i="1"/>
  <c r="AE5919" i="1"/>
  <c r="H5927" i="1"/>
  <c r="AG5927" i="1"/>
  <c r="AF5927" i="1"/>
  <c r="AE5927" i="1"/>
  <c r="G5927" i="1"/>
  <c r="H5929" i="1"/>
  <c r="AG5929" i="1"/>
  <c r="AF5929" i="1"/>
  <c r="G5929" i="1"/>
  <c r="AF5846" i="1"/>
  <c r="AG5846" i="1"/>
  <c r="AG5878" i="1"/>
  <c r="AG5882" i="1"/>
  <c r="AG5886" i="1"/>
  <c r="AG5890" i="1"/>
  <c r="AG5894" i="1"/>
  <c r="AG5898" i="1"/>
  <c r="AG5902" i="1"/>
  <c r="AG5906" i="1"/>
  <c r="AG5910" i="1"/>
  <c r="AG5914" i="1"/>
  <c r="H5794" i="1"/>
  <c r="G5801" i="1"/>
  <c r="AJ5801" i="1"/>
  <c r="AK5801" i="1" s="1"/>
  <c r="AF5835" i="1"/>
  <c r="AJ5845" i="1"/>
  <c r="AK5845" i="1" s="1"/>
  <c r="AF5845" i="1"/>
  <c r="G5846" i="1"/>
  <c r="AE5851" i="1"/>
  <c r="G5859" i="1"/>
  <c r="G5863" i="1"/>
  <c r="AF5864" i="1"/>
  <c r="AE5870" i="1"/>
  <c r="AF5873" i="1"/>
  <c r="AG5875" i="1"/>
  <c r="AF5877" i="1"/>
  <c r="G5880" i="1"/>
  <c r="AE5880" i="1"/>
  <c r="AF5881" i="1"/>
  <c r="G5884" i="1"/>
  <c r="AE5884" i="1"/>
  <c r="AF5885" i="1"/>
  <c r="G5888" i="1"/>
  <c r="AE5888" i="1"/>
  <c r="AF5889" i="1"/>
  <c r="G5892" i="1"/>
  <c r="AE5892" i="1"/>
  <c r="AF5893" i="1"/>
  <c r="G5896" i="1"/>
  <c r="AE5896" i="1"/>
  <c r="AF5897" i="1"/>
  <c r="G5900" i="1"/>
  <c r="AE5900" i="1"/>
  <c r="AF5901" i="1"/>
  <c r="G5904" i="1"/>
  <c r="AE5904" i="1"/>
  <c r="AF5905" i="1"/>
  <c r="G5908" i="1"/>
  <c r="AE5908" i="1"/>
  <c r="AF5909" i="1"/>
  <c r="G5912" i="1"/>
  <c r="AE5912" i="1"/>
  <c r="AF5913" i="1"/>
  <c r="AG5919" i="1"/>
  <c r="H5921" i="1"/>
  <c r="AG5921" i="1"/>
  <c r="G5921" i="1"/>
  <c r="H5956" i="1"/>
  <c r="AG5956" i="1"/>
  <c r="AF5956" i="1"/>
  <c r="AE5956" i="1"/>
  <c r="G5956" i="1"/>
  <c r="AG5823" i="1"/>
  <c r="AJ5823" i="1"/>
  <c r="AK5823" i="1" s="1"/>
  <c r="H5846" i="1"/>
  <c r="H5872" i="1"/>
  <c r="AE5872" i="1"/>
  <c r="AG5872" i="1"/>
  <c r="G5879" i="1"/>
  <c r="AE5879" i="1"/>
  <c r="G5883" i="1"/>
  <c r="AE5883" i="1"/>
  <c r="G5887" i="1"/>
  <c r="AE5887" i="1"/>
  <c r="G5891" i="1"/>
  <c r="AE5891" i="1"/>
  <c r="G5895" i="1"/>
  <c r="AE5895" i="1"/>
  <c r="G5899" i="1"/>
  <c r="AE5899" i="1"/>
  <c r="G5903" i="1"/>
  <c r="AE5903" i="1"/>
  <c r="G5907" i="1"/>
  <c r="AE5907" i="1"/>
  <c r="G5911" i="1"/>
  <c r="AE5911" i="1"/>
  <c r="H5915" i="1"/>
  <c r="G5915" i="1"/>
  <c r="AF5915" i="1"/>
  <c r="H5918" i="1"/>
  <c r="AG5918" i="1"/>
  <c r="AE5918" i="1"/>
  <c r="G5918" i="1"/>
  <c r="AF5823" i="1"/>
  <c r="H5840" i="1"/>
  <c r="H5844" i="1"/>
  <c r="AG5859" i="1"/>
  <c r="H5862" i="1"/>
  <c r="AE5862" i="1"/>
  <c r="H5865" i="1"/>
  <c r="G5865" i="1"/>
  <c r="AF5872" i="1"/>
  <c r="H5879" i="1"/>
  <c r="H5883" i="1"/>
  <c r="H5887" i="1"/>
  <c r="H5891" i="1"/>
  <c r="H5895" i="1"/>
  <c r="H5899" i="1"/>
  <c r="H5903" i="1"/>
  <c r="H5907" i="1"/>
  <c r="H5911" i="1"/>
  <c r="AE5915" i="1"/>
  <c r="AF5918" i="1"/>
  <c r="H5935" i="1"/>
  <c r="AG5935" i="1"/>
  <c r="AF5935" i="1"/>
  <c r="AE5935" i="1"/>
  <c r="G5935" i="1"/>
  <c r="H5959" i="1"/>
  <c r="AF5959" i="1"/>
  <c r="AG5959" i="1"/>
  <c r="AE5959" i="1"/>
  <c r="G5959" i="1"/>
  <c r="AF5923" i="1"/>
  <c r="AF5931" i="1"/>
  <c r="G5937" i="1"/>
  <c r="AF5939" i="1"/>
  <c r="H5946" i="1"/>
  <c r="AE5946" i="1"/>
  <c r="G5957" i="1"/>
  <c r="G5960" i="1"/>
  <c r="H5968" i="1"/>
  <c r="AG5968" i="1"/>
  <c r="H5978" i="1"/>
  <c r="AE5978" i="1"/>
  <c r="H5991" i="1"/>
  <c r="AG5991" i="1"/>
  <c r="H5994" i="1"/>
  <c r="AF5994" i="1"/>
  <c r="G5994" i="1"/>
  <c r="AG6019" i="1"/>
  <c r="G6019" i="1"/>
  <c r="AF5937" i="1"/>
  <c r="G5944" i="1"/>
  <c r="AF5954" i="1"/>
  <c r="H5954" i="1"/>
  <c r="AF5960" i="1"/>
  <c r="AF5965" i="1"/>
  <c r="AE5973" i="1"/>
  <c r="H5979" i="1"/>
  <c r="AF5979" i="1"/>
  <c r="G5985" i="1"/>
  <c r="AF5985" i="1"/>
  <c r="AE5998" i="1"/>
  <c r="G5998" i="1"/>
  <c r="AF6004" i="1"/>
  <c r="AG6004" i="1"/>
  <c r="H6004" i="1"/>
  <c r="G6015" i="1"/>
  <c r="H6015" i="1"/>
  <c r="G5926" i="1"/>
  <c r="G5934" i="1"/>
  <c r="AG5937" i="1"/>
  <c r="H5944" i="1"/>
  <c r="H5947" i="1"/>
  <c r="AG5947" i="1"/>
  <c r="G5954" i="1"/>
  <c r="G5965" i="1"/>
  <c r="H5967" i="1"/>
  <c r="AE5967" i="1"/>
  <c r="G5973" i="1"/>
  <c r="H5977" i="1"/>
  <c r="AE5977" i="1"/>
  <c r="H5985" i="1"/>
  <c r="G5990" i="1"/>
  <c r="AF5990" i="1"/>
  <c r="H5998" i="1"/>
  <c r="G6001" i="1"/>
  <c r="H6001" i="1"/>
  <c r="AG6001" i="1"/>
  <c r="G6004" i="1"/>
  <c r="G5917" i="1"/>
  <c r="AG5920" i="1"/>
  <c r="G5925" i="1"/>
  <c r="AE5926" i="1"/>
  <c r="AG5928" i="1"/>
  <c r="G5933" i="1"/>
  <c r="AE5934" i="1"/>
  <c r="AG5936" i="1"/>
  <c r="G5943" i="1"/>
  <c r="AF5944" i="1"/>
  <c r="G5947" i="1"/>
  <c r="AG5954" i="1"/>
  <c r="H5965" i="1"/>
  <c r="AF5967" i="1"/>
  <c r="G5970" i="1"/>
  <c r="G5972" i="1"/>
  <c r="H5973" i="1"/>
  <c r="G5977" i="1"/>
  <c r="H5980" i="1"/>
  <c r="AG5980" i="1"/>
  <c r="H5983" i="1"/>
  <c r="AE5983" i="1"/>
  <c r="AE5985" i="1"/>
  <c r="AE5987" i="1"/>
  <c r="AF5987" i="1"/>
  <c r="H5990" i="1"/>
  <c r="G5993" i="1"/>
  <c r="AG5993" i="1"/>
  <c r="H5993" i="1"/>
  <c r="AF5998" i="1"/>
  <c r="AE6004" i="1"/>
  <c r="AF5926" i="1"/>
  <c r="AF5934" i="1"/>
  <c r="AE5961" i="1"/>
  <c r="AE5965" i="1"/>
  <c r="AG5967" i="1"/>
  <c r="H5970" i="1"/>
  <c r="H5972" i="1"/>
  <c r="AF5973" i="1"/>
  <c r="AF5977" i="1"/>
  <c r="AG5985" i="1"/>
  <c r="AG5998" i="1"/>
  <c r="AF5917" i="1"/>
  <c r="G5923" i="1"/>
  <c r="AF5925" i="1"/>
  <c r="AG5926" i="1"/>
  <c r="G5931" i="1"/>
  <c r="AF5933" i="1"/>
  <c r="AG5934" i="1"/>
  <c r="G5939" i="1"/>
  <c r="AF5943" i="1"/>
  <c r="AF5945" i="1"/>
  <c r="AE5945" i="1"/>
  <c r="AF5947" i="1"/>
  <c r="G5961" i="1"/>
  <c r="AG5965" i="1"/>
  <c r="H5969" i="1"/>
  <c r="AG5970" i="1"/>
  <c r="AE5972" i="1"/>
  <c r="AG5973" i="1"/>
  <c r="AG5977" i="1"/>
  <c r="AE5980" i="1"/>
  <c r="AG5983" i="1"/>
  <c r="H5987" i="1"/>
  <c r="AG5990" i="1"/>
  <c r="AF5993" i="1"/>
  <c r="AG5997" i="1"/>
  <c r="AF5997" i="1"/>
  <c r="G5997" i="1"/>
  <c r="AG6005" i="1"/>
  <c r="G6005" i="1"/>
  <c r="AF6005" i="1"/>
  <c r="AE5960" i="1"/>
  <c r="H5982" i="1"/>
  <c r="AE5982" i="1"/>
  <c r="H5986" i="1"/>
  <c r="AG5986" i="1"/>
  <c r="AG5987" i="1"/>
  <c r="AG5989" i="1"/>
  <c r="AF5989" i="1"/>
  <c r="H5989" i="1"/>
  <c r="H5997" i="1"/>
  <c r="AF5999" i="1"/>
  <c r="H5999" i="1"/>
  <c r="H6005" i="1"/>
  <c r="AF6007" i="1"/>
  <c r="H6007" i="1"/>
  <c r="G6007" i="1"/>
  <c r="AF6012" i="1"/>
  <c r="AG6012" i="1"/>
  <c r="H6012" i="1"/>
  <c r="G6012" i="1"/>
  <c r="AE6028" i="1"/>
  <c r="H6028" i="1"/>
  <c r="AE6057" i="1"/>
  <c r="AG6187" i="1"/>
  <c r="AE6190" i="1"/>
  <c r="AF6200" i="1"/>
  <c r="H6232" i="1"/>
  <c r="G6232" i="1"/>
  <c r="AG6232" i="1"/>
  <c r="AF6232" i="1"/>
  <c r="AE6278" i="1"/>
  <c r="AF6278" i="1"/>
  <c r="G6009" i="1"/>
  <c r="AG6013" i="1"/>
  <c r="H6016" i="1"/>
  <c r="AG6020" i="1"/>
  <c r="G6028" i="1"/>
  <c r="G6040" i="1"/>
  <c r="G6044" i="1"/>
  <c r="AG6046" i="1"/>
  <c r="H6046" i="1"/>
  <c r="AF6057" i="1"/>
  <c r="AG6060" i="1"/>
  <c r="G6187" i="1"/>
  <c r="AF6190" i="1"/>
  <c r="G6200" i="1"/>
  <c r="G6207" i="1"/>
  <c r="H6227" i="1"/>
  <c r="G6227" i="1"/>
  <c r="AG6227" i="1"/>
  <c r="AE6227" i="1"/>
  <c r="AE6230" i="1"/>
  <c r="G6230" i="1"/>
  <c r="AE6232" i="1"/>
  <c r="H6235" i="1"/>
  <c r="AF6235" i="1"/>
  <c r="G6235" i="1"/>
  <c r="H6240" i="1"/>
  <c r="AE6240" i="1"/>
  <c r="AF6240" i="1"/>
  <c r="G6240" i="1"/>
  <c r="H6251" i="1"/>
  <c r="AE6251" i="1"/>
  <c r="G6251" i="1"/>
  <c r="AF6254" i="1"/>
  <c r="G6254" i="1"/>
  <c r="G6278" i="1"/>
  <c r="AF6286" i="1"/>
  <c r="AE6286" i="1"/>
  <c r="G6286" i="1"/>
  <c r="AG5975" i="1"/>
  <c r="AE6003" i="1"/>
  <c r="H6009" i="1"/>
  <c r="G6013" i="1"/>
  <c r="AE6014" i="1"/>
  <c r="AE6016" i="1"/>
  <c r="AF6018" i="1"/>
  <c r="AG6018" i="1"/>
  <c r="H6020" i="1"/>
  <c r="H6024" i="1"/>
  <c r="AG6024" i="1"/>
  <c r="AF6028" i="1"/>
  <c r="AF6030" i="1"/>
  <c r="H6034" i="1"/>
  <c r="AE6040" i="1"/>
  <c r="H6044" i="1"/>
  <c r="G6046" i="1"/>
  <c r="H6052" i="1"/>
  <c r="H6187" i="1"/>
  <c r="AF6189" i="1"/>
  <c r="H6200" i="1"/>
  <c r="H6207" i="1"/>
  <c r="AF6209" i="1"/>
  <c r="G6209" i="1"/>
  <c r="AG6209" i="1"/>
  <c r="AE6209" i="1"/>
  <c r="AF6217" i="1"/>
  <c r="G6217" i="1"/>
  <c r="AG6217" i="1"/>
  <c r="H6217" i="1"/>
  <c r="AE6219" i="1"/>
  <c r="H6219" i="1"/>
  <c r="G6219" i="1"/>
  <c r="H6225" i="1"/>
  <c r="AG6225" i="1"/>
  <c r="AF6227" i="1"/>
  <c r="AE6235" i="1"/>
  <c r="AG6240" i="1"/>
  <c r="AF6251" i="1"/>
  <c r="AE6254" i="1"/>
  <c r="AG6276" i="1"/>
  <c r="AF6276" i="1"/>
  <c r="AG6195" i="1"/>
  <c r="G6195" i="1"/>
  <c r="AG6204" i="1"/>
  <c r="AF6204" i="1"/>
  <c r="AE6207" i="1"/>
  <c r="H6233" i="1"/>
  <c r="AF6233" i="1"/>
  <c r="AF6259" i="1"/>
  <c r="AE6259" i="1"/>
  <c r="H6002" i="1"/>
  <c r="AF6009" i="1"/>
  <c r="AE6013" i="1"/>
  <c r="AG6014" i="1"/>
  <c r="AE6025" i="1"/>
  <c r="AE6033" i="1"/>
  <c r="AF6033" i="1"/>
  <c r="AG6037" i="1"/>
  <c r="G6041" i="1"/>
  <c r="AG6044" i="1"/>
  <c r="AG6050" i="1"/>
  <c r="AF6052" i="1"/>
  <c r="AG6189" i="1"/>
  <c r="G6191" i="1"/>
  <c r="H6195" i="1"/>
  <c r="AE6197" i="1"/>
  <c r="AG6200" i="1"/>
  <c r="H6202" i="1"/>
  <c r="G6204" i="1"/>
  <c r="H6206" i="1"/>
  <c r="AE6206" i="1"/>
  <c r="AG6206" i="1"/>
  <c r="AG6207" i="1"/>
  <c r="AG6219" i="1"/>
  <c r="AG6233" i="1"/>
  <c r="AG6259" i="1"/>
  <c r="H6274" i="1"/>
  <c r="AG6274" i="1"/>
  <c r="AE6274" i="1"/>
  <c r="G6006" i="1"/>
  <c r="AG6009" i="1"/>
  <c r="AE6011" i="1"/>
  <c r="AF6013" i="1"/>
  <c r="AG6021" i="1"/>
  <c r="G6023" i="1"/>
  <c r="G6031" i="1"/>
  <c r="AF6031" i="1"/>
  <c r="G6039" i="1"/>
  <c r="AF6039" i="1"/>
  <c r="AE6195" i="1"/>
  <c r="AF6197" i="1"/>
  <c r="H6199" i="1"/>
  <c r="G6199" i="1"/>
  <c r="AF6199" i="1"/>
  <c r="AG6202" i="1"/>
  <c r="H6204" i="1"/>
  <c r="G6214" i="1"/>
  <c r="H6239" i="1"/>
  <c r="AE6239" i="1"/>
  <c r="H6057" i="1"/>
  <c r="AF6058" i="1"/>
  <c r="G6058" i="1"/>
  <c r="H6190" i="1"/>
  <c r="AE6204" i="1"/>
  <c r="G6211" i="1"/>
  <c r="AF6211" i="1"/>
  <c r="AE6211" i="1"/>
  <c r="AE6214" i="1"/>
  <c r="H6218" i="1"/>
  <c r="G6218" i="1"/>
  <c r="AG6218" i="1"/>
  <c r="AF6222" i="1"/>
  <c r="AG6222" i="1"/>
  <c r="H6222" i="1"/>
  <c r="G6239" i="1"/>
  <c r="H6250" i="1"/>
  <c r="G6250" i="1"/>
  <c r="AF6274" i="1"/>
  <c r="H6280" i="1"/>
  <c r="G6280" i="1"/>
  <c r="AF6280" i="1"/>
  <c r="AE5995" i="1"/>
  <c r="AF6002" i="1"/>
  <c r="AE6006" i="1"/>
  <c r="H6010" i="1"/>
  <c r="H6011" i="1"/>
  <c r="AG6022" i="1"/>
  <c r="AE6023" i="1"/>
  <c r="AE6031" i="1"/>
  <c r="G6057" i="1"/>
  <c r="AG6058" i="1"/>
  <c r="AE6060" i="1"/>
  <c r="G6190" i="1"/>
  <c r="AG6194" i="1"/>
  <c r="AG6196" i="1"/>
  <c r="H6196" i="1"/>
  <c r="AF6196" i="1"/>
  <c r="AF6203" i="1"/>
  <c r="H6203" i="1"/>
  <c r="AG6203" i="1"/>
  <c r="H6211" i="1"/>
  <c r="AF6218" i="1"/>
  <c r="H6220" i="1"/>
  <c r="AE6220" i="1"/>
  <c r="G6220" i="1"/>
  <c r="G6222" i="1"/>
  <c r="H6224" i="1"/>
  <c r="G6224" i="1"/>
  <c r="AE6224" i="1"/>
  <c r="AG6224" i="1"/>
  <c r="AF6239" i="1"/>
  <c r="AG6250" i="1"/>
  <c r="AE6253" i="1"/>
  <c r="G6253" i="1"/>
  <c r="H6081" i="1"/>
  <c r="AG6098" i="1"/>
  <c r="AE6098" i="1"/>
  <c r="G6098" i="1"/>
  <c r="G6151" i="1"/>
  <c r="AE6151" i="1"/>
  <c r="AE6017" i="1"/>
  <c r="H6062" i="1"/>
  <c r="H6198" i="1"/>
  <c r="AF6210" i="1"/>
  <c r="H6212" i="1"/>
  <c r="H6213" i="1"/>
  <c r="AF6226" i="1"/>
  <c r="H6234" i="1"/>
  <c r="AG6234" i="1"/>
  <c r="H6263" i="1"/>
  <c r="AE6263" i="1"/>
  <c r="AE6266" i="1"/>
  <c r="AG6279" i="1"/>
  <c r="H6288" i="1"/>
  <c r="G6288" i="1"/>
  <c r="AF6298" i="1"/>
  <c r="AG6303" i="1"/>
  <c r="H6306" i="1"/>
  <c r="H6063" i="1"/>
  <c r="AF6077" i="1"/>
  <c r="AE6079" i="1"/>
  <c r="AF6079" i="1"/>
  <c r="AG6092" i="1"/>
  <c r="AF6092" i="1"/>
  <c r="AF6098" i="1"/>
  <c r="AG6106" i="1"/>
  <c r="AF6106" i="1"/>
  <c r="H6106" i="1"/>
  <c r="G6106" i="1"/>
  <c r="AG6108" i="1"/>
  <c r="AF6108" i="1"/>
  <c r="AE6108" i="1"/>
  <c r="AF6121" i="1"/>
  <c r="G6131" i="1"/>
  <c r="AG6131" i="1"/>
  <c r="AF6131" i="1"/>
  <c r="AF6133" i="1"/>
  <c r="H6133" i="1"/>
  <c r="AF6151" i="1"/>
  <c r="G6168" i="1"/>
  <c r="AG6168" i="1"/>
  <c r="AF6168" i="1"/>
  <c r="G6171" i="1"/>
  <c r="AF6171" i="1"/>
  <c r="AE6171" i="1"/>
  <c r="H6231" i="1"/>
  <c r="AE6231" i="1"/>
  <c r="H6258" i="1"/>
  <c r="AF6258" i="1"/>
  <c r="H6313" i="1"/>
  <c r="G6313" i="1"/>
  <c r="G6079" i="1"/>
  <c r="G6092" i="1"/>
  <c r="AE6106" i="1"/>
  <c r="G6108" i="1"/>
  <c r="AG6113" i="1"/>
  <c r="G6113" i="1"/>
  <c r="AG6121" i="1"/>
  <c r="H6131" i="1"/>
  <c r="AG6133" i="1"/>
  <c r="AF6135" i="1"/>
  <c r="G6147" i="1"/>
  <c r="AF6147" i="1"/>
  <c r="AE6147" i="1"/>
  <c r="H6171" i="1"/>
  <c r="AF6317" i="1"/>
  <c r="AE6317" i="1"/>
  <c r="G6317" i="1"/>
  <c r="AG6084" i="1"/>
  <c r="AF6084" i="1"/>
  <c r="G6169" i="1"/>
  <c r="AG6169" i="1"/>
  <c r="H6331" i="1"/>
  <c r="AG6331" i="1"/>
  <c r="AF6331" i="1"/>
  <c r="AE6331" i="1"/>
  <c r="G6331" i="1"/>
  <c r="AF6299" i="1"/>
  <c r="AG6299" i="1"/>
  <c r="AF6307" i="1"/>
  <c r="G6307" i="1"/>
  <c r="G6084" i="1"/>
  <c r="G6134" i="1"/>
  <c r="H6134" i="1"/>
  <c r="AF6152" i="1"/>
  <c r="H6169" i="1"/>
  <c r="H6247" i="1"/>
  <c r="AF6247" i="1"/>
  <c r="H6293" i="1"/>
  <c r="G6299" i="1"/>
  <c r="H6307" i="1"/>
  <c r="G6064" i="1"/>
  <c r="G6068" i="1"/>
  <c r="AE6070" i="1"/>
  <c r="H6084" i="1"/>
  <c r="G6091" i="1"/>
  <c r="AG6107" i="1"/>
  <c r="AE6107" i="1"/>
  <c r="H6107" i="1"/>
  <c r="AE6134" i="1"/>
  <c r="G6139" i="1"/>
  <c r="AF6139" i="1"/>
  <c r="H6139" i="1"/>
  <c r="G6315" i="1"/>
  <c r="AG6315" i="1"/>
  <c r="AE6315" i="1"/>
  <c r="H6315" i="1"/>
  <c r="AG6081" i="1"/>
  <c r="AE6081" i="1"/>
  <c r="G6130" i="1"/>
  <c r="AE6130" i="1"/>
  <c r="H6130" i="1"/>
  <c r="AG6160" i="1"/>
  <c r="AF6160" i="1"/>
  <c r="AG6188" i="1"/>
  <c r="AF6221" i="1"/>
  <c r="H6221" i="1"/>
  <c r="AG6241" i="1"/>
  <c r="H6243" i="1"/>
  <c r="AE6243" i="1"/>
  <c r="AE6247" i="1"/>
  <c r="AG6264" i="1"/>
  <c r="H6266" i="1"/>
  <c r="AF6266" i="1"/>
  <c r="H6273" i="1"/>
  <c r="G6273" i="1"/>
  <c r="AG6287" i="1"/>
  <c r="AF6293" i="1"/>
  <c r="AE6298" i="1"/>
  <c r="H6298" i="1"/>
  <c r="AE6299" i="1"/>
  <c r="AE6063" i="1"/>
  <c r="AF6063" i="1"/>
  <c r="AE6068" i="1"/>
  <c r="G6077" i="1"/>
  <c r="H6077" i="1"/>
  <c r="G6081" i="1"/>
  <c r="AE6093" i="1"/>
  <c r="AE6118" i="1"/>
  <c r="G6123" i="1"/>
  <c r="AG6123" i="1"/>
  <c r="AF6123" i="1"/>
  <c r="AF6130" i="1"/>
  <c r="G6163" i="1"/>
  <c r="AF6163" i="1"/>
  <c r="H6163" i="1"/>
  <c r="H6333" i="1"/>
  <c r="AF6333" i="1"/>
  <c r="AE6333" i="1"/>
  <c r="G6333" i="1"/>
  <c r="H6338" i="1"/>
  <c r="AG6338" i="1"/>
  <c r="AF6338" i="1"/>
  <c r="G6338" i="1"/>
  <c r="AG6150" i="1"/>
  <c r="AG6158" i="1"/>
  <c r="G6327" i="1"/>
  <c r="G6335" i="1"/>
  <c r="G6347" i="1"/>
  <c r="G6349" i="1"/>
  <c r="AE6140" i="1"/>
  <c r="H6149" i="1"/>
  <c r="H6166" i="1"/>
  <c r="AE6175" i="1"/>
  <c r="H6179" i="1"/>
  <c r="G6319" i="1"/>
  <c r="G6323" i="1"/>
  <c r="AE6327" i="1"/>
  <c r="AE6335" i="1"/>
  <c r="G6342" i="1"/>
  <c r="AE6347" i="1"/>
  <c r="AE6349" i="1"/>
  <c r="AF6327" i="1"/>
  <c r="AF6335" i="1"/>
  <c r="AF6078" i="1"/>
  <c r="H6097" i="1"/>
  <c r="AE6100" i="1"/>
  <c r="AE6116" i="1"/>
  <c r="AE6142" i="1"/>
  <c r="AE6155" i="1"/>
  <c r="AG6166" i="1"/>
  <c r="AG6177" i="1"/>
  <c r="AF6179" i="1"/>
  <c r="AF6314" i="1"/>
  <c r="AF6319" i="1"/>
  <c r="AF6323" i="1"/>
  <c r="AG6327" i="1"/>
  <c r="AG6335" i="1"/>
  <c r="AE6337" i="1"/>
  <c r="AG6342" i="1"/>
  <c r="G6346" i="1"/>
  <c r="AG6347" i="1"/>
  <c r="AF6346" i="1"/>
  <c r="AF6322" i="1"/>
  <c r="AG6346" i="1"/>
  <c r="G6350" i="1"/>
  <c r="AG20" i="1"/>
  <c r="AG28" i="1"/>
  <c r="AE92" i="1"/>
  <c r="AJ92" i="1"/>
  <c r="G97" i="1"/>
  <c r="AF97" i="1"/>
  <c r="AJ98" i="1"/>
  <c r="AK98" i="1" s="1"/>
  <c r="G98" i="1"/>
  <c r="AE114" i="1"/>
  <c r="AJ114" i="1"/>
  <c r="H148" i="1"/>
  <c r="AG148" i="1"/>
  <c r="H163" i="1"/>
  <c r="AG163" i="1"/>
  <c r="AE195" i="1"/>
  <c r="G195" i="1"/>
  <c r="AJ195" i="1"/>
  <c r="AK195" i="1" s="1"/>
  <c r="AJ232" i="1"/>
  <c r="AK232" i="1" s="1"/>
  <c r="AF232" i="1"/>
  <c r="G232" i="1"/>
  <c r="AE252" i="1"/>
  <c r="G252" i="1"/>
  <c r="AJ252" i="1"/>
  <c r="AF259" i="1"/>
  <c r="H259" i="1"/>
  <c r="AJ265" i="1"/>
  <c r="AF265" i="1"/>
  <c r="G265" i="1"/>
  <c r="AG272" i="1"/>
  <c r="H272" i="1"/>
  <c r="AE284" i="1"/>
  <c r="G284" i="1"/>
  <c r="AJ284" i="1"/>
  <c r="AE295" i="1"/>
  <c r="G295" i="1"/>
  <c r="AJ295" i="1"/>
  <c r="AK295" i="1" s="1"/>
  <c r="AJ305" i="1"/>
  <c r="AF305" i="1"/>
  <c r="G305" i="1"/>
  <c r="AG312" i="1"/>
  <c r="H312" i="1"/>
  <c r="G329" i="1"/>
  <c r="AF329" i="1"/>
  <c r="AE390" i="1"/>
  <c r="G390" i="1"/>
  <c r="AJ390" i="1"/>
  <c r="AG421" i="1"/>
  <c r="AE421" i="1"/>
  <c r="H421" i="1"/>
  <c r="AG453" i="1"/>
  <c r="AE453" i="1"/>
  <c r="H453" i="1"/>
  <c r="AG485" i="1"/>
  <c r="AE485" i="1"/>
  <c r="H485" i="1"/>
  <c r="AJ504" i="1"/>
  <c r="AK504" i="1" s="1"/>
  <c r="AG504" i="1"/>
  <c r="AF504" i="1"/>
  <c r="H504" i="1"/>
  <c r="G504" i="1"/>
  <c r="AE513" i="1"/>
  <c r="H513" i="1"/>
  <c r="G513" i="1"/>
  <c r="AJ513" i="1"/>
  <c r="AK513" i="1" s="1"/>
  <c r="AG513" i="1"/>
  <c r="AE528" i="1"/>
  <c r="H528" i="1"/>
  <c r="G528" i="1"/>
  <c r="AJ528" i="1"/>
  <c r="AG528" i="1"/>
  <c r="AF528" i="1"/>
  <c r="AE544" i="1"/>
  <c r="H544" i="1"/>
  <c r="G544" i="1"/>
  <c r="AJ544" i="1"/>
  <c r="AG544" i="1"/>
  <c r="AF544" i="1"/>
  <c r="AE560" i="1"/>
  <c r="H560" i="1"/>
  <c r="G560" i="1"/>
  <c r="AJ560" i="1"/>
  <c r="AG560" i="1"/>
  <c r="AF560" i="1"/>
  <c r="AE576" i="1"/>
  <c r="H576" i="1"/>
  <c r="G576" i="1"/>
  <c r="AJ576" i="1"/>
  <c r="AG576" i="1"/>
  <c r="AF576" i="1"/>
  <c r="AE592" i="1"/>
  <c r="H592" i="1"/>
  <c r="G592" i="1"/>
  <c r="AJ592" i="1"/>
  <c r="AG592" i="1"/>
  <c r="AF592" i="1"/>
  <c r="AF16" i="1"/>
  <c r="G8" i="1"/>
  <c r="AJ10" i="1"/>
  <c r="AK10" i="1" s="1"/>
  <c r="G14" i="1"/>
  <c r="AJ16" i="1"/>
  <c r="AK16" i="1" s="1"/>
  <c r="AJ20" i="1"/>
  <c r="AK20" i="1" s="1"/>
  <c r="G22" i="1"/>
  <c r="AJ28" i="1"/>
  <c r="AK28" i="1" s="1"/>
  <c r="G30" i="1"/>
  <c r="AG33" i="1"/>
  <c r="AJ36" i="1"/>
  <c r="AK36" i="1" s="1"/>
  <c r="G38" i="1"/>
  <c r="AG41" i="1"/>
  <c r="AJ44" i="1"/>
  <c r="AK44" i="1" s="1"/>
  <c r="G46" i="1"/>
  <c r="AG49" i="1"/>
  <c r="AJ52" i="1"/>
  <c r="AK52" i="1" s="1"/>
  <c r="G54" i="1"/>
  <c r="AJ61" i="1"/>
  <c r="AK61" i="1" s="1"/>
  <c r="AG62" i="1"/>
  <c r="AG75" i="1"/>
  <c r="AJ77" i="1"/>
  <c r="AG79" i="1"/>
  <c r="AG80" i="1"/>
  <c r="AG83" i="1"/>
  <c r="G90" i="1"/>
  <c r="G92" i="1"/>
  <c r="H97" i="1"/>
  <c r="H98" i="1"/>
  <c r="G99" i="1"/>
  <c r="AG103" i="1"/>
  <c r="G110" i="1"/>
  <c r="G111" i="1"/>
  <c r="AF111" i="1"/>
  <c r="AJ112" i="1"/>
  <c r="G112" i="1"/>
  <c r="G114" i="1"/>
  <c r="AG119" i="1"/>
  <c r="G139" i="1"/>
  <c r="G140" i="1"/>
  <c r="AF140" i="1"/>
  <c r="AJ141" i="1"/>
  <c r="AK141" i="1" s="1"/>
  <c r="G141" i="1"/>
  <c r="AE142" i="1"/>
  <c r="AJ142" i="1"/>
  <c r="AK142" i="1" s="1"/>
  <c r="AE147" i="1"/>
  <c r="AJ147" i="1"/>
  <c r="G148" i="1"/>
  <c r="G163" i="1"/>
  <c r="AJ168" i="1"/>
  <c r="AK168" i="1" s="1"/>
  <c r="AJ194" i="1"/>
  <c r="AK194" i="1" s="1"/>
  <c r="AF194" i="1"/>
  <c r="G194" i="1"/>
  <c r="H195" i="1"/>
  <c r="AE217" i="1"/>
  <c r="G217" i="1"/>
  <c r="AJ217" i="1"/>
  <c r="AK217" i="1" s="1"/>
  <c r="AG229" i="1"/>
  <c r="H229" i="1"/>
  <c r="AF230" i="1"/>
  <c r="H230" i="1"/>
  <c r="G231" i="1"/>
  <c r="AF231" i="1"/>
  <c r="H232" i="1"/>
  <c r="H252" i="1"/>
  <c r="G259" i="1"/>
  <c r="H265" i="1"/>
  <c r="G270" i="1"/>
  <c r="AF270" i="1"/>
  <c r="G272" i="1"/>
  <c r="H284" i="1"/>
  <c r="AJ294" i="1"/>
  <c r="AK294" i="1" s="1"/>
  <c r="AF294" i="1"/>
  <c r="G294" i="1"/>
  <c r="H295" i="1"/>
  <c r="H305" i="1"/>
  <c r="G310" i="1"/>
  <c r="AF310" i="1"/>
  <c r="G312" i="1"/>
  <c r="AE328" i="1"/>
  <c r="G328" i="1"/>
  <c r="AJ328" i="1"/>
  <c r="H329" i="1"/>
  <c r="AE339" i="1"/>
  <c r="G339" i="1"/>
  <c r="AJ339" i="1"/>
  <c r="AK339" i="1" s="1"/>
  <c r="G362" i="1"/>
  <c r="AG362" i="1"/>
  <c r="AF362" i="1"/>
  <c r="AG372" i="1"/>
  <c r="AE372" i="1"/>
  <c r="H372" i="1"/>
  <c r="AE376" i="1"/>
  <c r="G376" i="1"/>
  <c r="AJ376" i="1"/>
  <c r="AJ386" i="1"/>
  <c r="AK386" i="1" s="1"/>
  <c r="AF386" i="1"/>
  <c r="H386" i="1"/>
  <c r="G386" i="1"/>
  <c r="H390" i="1"/>
  <c r="AE401" i="1"/>
  <c r="G401" i="1"/>
  <c r="AJ401" i="1"/>
  <c r="AK401" i="1" s="1"/>
  <c r="AJ408" i="1"/>
  <c r="AK408" i="1" s="1"/>
  <c r="AF408" i="1"/>
  <c r="H408" i="1"/>
  <c r="G408" i="1"/>
  <c r="G415" i="1"/>
  <c r="AG415" i="1"/>
  <c r="AF415" i="1"/>
  <c r="G421" i="1"/>
  <c r="AE433" i="1"/>
  <c r="G433" i="1"/>
  <c r="AJ433" i="1"/>
  <c r="AK433" i="1" s="1"/>
  <c r="AJ440" i="1"/>
  <c r="AK440" i="1" s="1"/>
  <c r="AF440" i="1"/>
  <c r="H440" i="1"/>
  <c r="G440" i="1"/>
  <c r="G447" i="1"/>
  <c r="AG447" i="1"/>
  <c r="AF447" i="1"/>
  <c r="G453" i="1"/>
  <c r="AE465" i="1"/>
  <c r="G465" i="1"/>
  <c r="AJ465" i="1"/>
  <c r="AK465" i="1" s="1"/>
  <c r="AJ472" i="1"/>
  <c r="AK472" i="1" s="1"/>
  <c r="AF472" i="1"/>
  <c r="H472" i="1"/>
  <c r="G472" i="1"/>
  <c r="G479" i="1"/>
  <c r="AG479" i="1"/>
  <c r="AF479" i="1"/>
  <c r="AE497" i="1"/>
  <c r="G497" i="1"/>
  <c r="AJ497" i="1"/>
  <c r="AK497" i="1" s="1"/>
  <c r="AG10" i="1"/>
  <c r="AE14" i="1"/>
  <c r="H22" i="1"/>
  <c r="H30" i="1"/>
  <c r="H38" i="1"/>
  <c r="AJ49" i="1"/>
  <c r="AK49" i="1" s="1"/>
  <c r="AJ62" i="1"/>
  <c r="AK62" i="1" s="1"/>
  <c r="AJ80" i="1"/>
  <c r="AJ83" i="1"/>
  <c r="AK83" i="1" s="1"/>
  <c r="AE90" i="1"/>
  <c r="H92" i="1"/>
  <c r="AE97" i="1"/>
  <c r="AE98" i="1"/>
  <c r="H99" i="1"/>
  <c r="AJ103" i="1"/>
  <c r="AK103" i="1" s="1"/>
  <c r="H110" i="1"/>
  <c r="H114" i="1"/>
  <c r="H139" i="1"/>
  <c r="AE148" i="1"/>
  <c r="G157" i="1"/>
  <c r="AF157" i="1"/>
  <c r="AJ159" i="1"/>
  <c r="AK159" i="1" s="1"/>
  <c r="G159" i="1"/>
  <c r="AE160" i="1"/>
  <c r="AJ160" i="1"/>
  <c r="AK160" i="1" s="1"/>
  <c r="AE163" i="1"/>
  <c r="AE179" i="1"/>
  <c r="G179" i="1"/>
  <c r="AJ179" i="1"/>
  <c r="AK179" i="1" s="1"/>
  <c r="AG191" i="1"/>
  <c r="H191" i="1"/>
  <c r="AF192" i="1"/>
  <c r="H192" i="1"/>
  <c r="G193" i="1"/>
  <c r="AF193" i="1"/>
  <c r="AF195" i="1"/>
  <c r="AJ216" i="1"/>
  <c r="AK216" i="1" s="1"/>
  <c r="AF216" i="1"/>
  <c r="G216" i="1"/>
  <c r="AE232" i="1"/>
  <c r="AE241" i="1"/>
  <c r="G241" i="1"/>
  <c r="AJ241" i="1"/>
  <c r="AK241" i="1" s="1"/>
  <c r="AF251" i="1"/>
  <c r="H251" i="1"/>
  <c r="AF252" i="1"/>
  <c r="AJ257" i="1"/>
  <c r="AF257" i="1"/>
  <c r="G257" i="1"/>
  <c r="AE259" i="1"/>
  <c r="AG264" i="1"/>
  <c r="H264" i="1"/>
  <c r="AE265" i="1"/>
  <c r="H270" i="1"/>
  <c r="AE272" i="1"/>
  <c r="AE276" i="1"/>
  <c r="G276" i="1"/>
  <c r="AJ276" i="1"/>
  <c r="AF283" i="1"/>
  <c r="H283" i="1"/>
  <c r="AF284" i="1"/>
  <c r="AG291" i="1"/>
  <c r="H291" i="1"/>
  <c r="AF292" i="1"/>
  <c r="H292" i="1"/>
  <c r="G293" i="1"/>
  <c r="AF293" i="1"/>
  <c r="H294" i="1"/>
  <c r="AF295" i="1"/>
  <c r="AG304" i="1"/>
  <c r="H304" i="1"/>
  <c r="AE305" i="1"/>
  <c r="AE312" i="1"/>
  <c r="AE329" i="1"/>
  <c r="AJ338" i="1"/>
  <c r="AK338" i="1" s="1"/>
  <c r="AF338" i="1"/>
  <c r="G338" i="1"/>
  <c r="AE355" i="1"/>
  <c r="G355" i="1"/>
  <c r="AJ355" i="1"/>
  <c r="AK355" i="1" s="1"/>
  <c r="AF390" i="1"/>
  <c r="AG413" i="1"/>
  <c r="AE413" i="1"/>
  <c r="H413" i="1"/>
  <c r="AF421" i="1"/>
  <c r="AG445" i="1"/>
  <c r="AE445" i="1"/>
  <c r="H445" i="1"/>
  <c r="H447" i="1"/>
  <c r="AF453" i="1"/>
  <c r="H465" i="1"/>
  <c r="AE472" i="1"/>
  <c r="AG477" i="1"/>
  <c r="AE477" i="1"/>
  <c r="H477" i="1"/>
  <c r="H479" i="1"/>
  <c r="AF485" i="1"/>
  <c r="H497" i="1"/>
  <c r="H8" i="1"/>
  <c r="AJ41" i="1"/>
  <c r="AK41" i="1" s="1"/>
  <c r="H46" i="1"/>
  <c r="H54" i="1"/>
  <c r="AJ75" i="1"/>
  <c r="AJ3" i="1"/>
  <c r="AK3" i="1" s="1"/>
  <c r="AE8" i="1"/>
  <c r="G9" i="1"/>
  <c r="AG11" i="1"/>
  <c r="AG12" i="1"/>
  <c r="AF14" i="1"/>
  <c r="AJ17" i="1"/>
  <c r="G19" i="1"/>
  <c r="AG21" i="1"/>
  <c r="AE22" i="1"/>
  <c r="H23" i="1"/>
  <c r="AG29" i="1"/>
  <c r="AE30" i="1"/>
  <c r="H31" i="1"/>
  <c r="G35" i="1"/>
  <c r="AG37" i="1"/>
  <c r="AE38" i="1"/>
  <c r="H39" i="1"/>
  <c r="G43" i="1"/>
  <c r="AG45" i="1"/>
  <c r="AE46" i="1"/>
  <c r="H47" i="1"/>
  <c r="G51" i="1"/>
  <c r="AG53" i="1"/>
  <c r="AE54" i="1"/>
  <c r="H55" i="1"/>
  <c r="H60" i="1"/>
  <c r="AG60" i="1"/>
  <c r="AJ65" i="1"/>
  <c r="AJ68" i="1"/>
  <c r="AJ84" i="1"/>
  <c r="AK84" i="1" s="1"/>
  <c r="AJ88" i="1"/>
  <c r="AF90" i="1"/>
  <c r="AF92" i="1"/>
  <c r="AJ95" i="1"/>
  <c r="AK95" i="1" s="1"/>
  <c r="AG97" i="1"/>
  <c r="AF98" i="1"/>
  <c r="AE99" i="1"/>
  <c r="AJ104" i="1"/>
  <c r="AK104" i="1" s="1"/>
  <c r="AE110" i="1"/>
  <c r="AE111" i="1"/>
  <c r="AE112" i="1"/>
  <c r="H113" i="1"/>
  <c r="AF114" i="1"/>
  <c r="AJ120" i="1"/>
  <c r="AK120" i="1" s="1"/>
  <c r="AJ126" i="1"/>
  <c r="AJ133" i="1"/>
  <c r="AK133" i="1" s="1"/>
  <c r="AE139" i="1"/>
  <c r="AE140" i="1"/>
  <c r="AE141" i="1"/>
  <c r="H142" i="1"/>
  <c r="AJ144" i="1"/>
  <c r="G144" i="1"/>
  <c r="G146" i="1"/>
  <c r="H147" i="1"/>
  <c r="AF148" i="1"/>
  <c r="H156" i="1"/>
  <c r="AG156" i="1"/>
  <c r="H157" i="1"/>
  <c r="H159" i="1"/>
  <c r="G160" i="1"/>
  <c r="AF163" i="1"/>
  <c r="AE164" i="1"/>
  <c r="G165" i="1"/>
  <c r="G166" i="1"/>
  <c r="AF166" i="1"/>
  <c r="AJ178" i="1"/>
  <c r="AK178" i="1" s="1"/>
  <c r="AF178" i="1"/>
  <c r="G178" i="1"/>
  <c r="H179" i="1"/>
  <c r="G191" i="1"/>
  <c r="G192" i="1"/>
  <c r="H193" i="1"/>
  <c r="AE194" i="1"/>
  <c r="AG195" i="1"/>
  <c r="AE203" i="1"/>
  <c r="G203" i="1"/>
  <c r="AJ203" i="1"/>
  <c r="AK203" i="1" s="1"/>
  <c r="AG213" i="1"/>
  <c r="H213" i="1"/>
  <c r="AF214" i="1"/>
  <c r="H214" i="1"/>
  <c r="G215" i="1"/>
  <c r="AF215" i="1"/>
  <c r="H216" i="1"/>
  <c r="AF217" i="1"/>
  <c r="AE229" i="1"/>
  <c r="AE230" i="1"/>
  <c r="AE231" i="1"/>
  <c r="AG232" i="1"/>
  <c r="AJ240" i="1"/>
  <c r="AK240" i="1" s="1"/>
  <c r="AF240" i="1"/>
  <c r="G240" i="1"/>
  <c r="H241" i="1"/>
  <c r="G251" i="1"/>
  <c r="AG252" i="1"/>
  <c r="H257" i="1"/>
  <c r="AG259" i="1"/>
  <c r="G262" i="1"/>
  <c r="AF262" i="1"/>
  <c r="G264" i="1"/>
  <c r="AG265" i="1"/>
  <c r="AE270" i="1"/>
  <c r="AF272" i="1"/>
  <c r="H276" i="1"/>
  <c r="G283" i="1"/>
  <c r="AG284" i="1"/>
  <c r="G291" i="1"/>
  <c r="G292" i="1"/>
  <c r="H293" i="1"/>
  <c r="AE294" i="1"/>
  <c r="AG295" i="1"/>
  <c r="G302" i="1"/>
  <c r="AF302" i="1"/>
  <c r="G304" i="1"/>
  <c r="AG305" i="1"/>
  <c r="AE310" i="1"/>
  <c r="AF312" i="1"/>
  <c r="AF327" i="1"/>
  <c r="H327" i="1"/>
  <c r="AF328" i="1"/>
  <c r="AG329" i="1"/>
  <c r="AG335" i="1"/>
  <c r="H335" i="1"/>
  <c r="AF336" i="1"/>
  <c r="H336" i="1"/>
  <c r="G337" i="1"/>
  <c r="AF337" i="1"/>
  <c r="H338" i="1"/>
  <c r="AF339" i="1"/>
  <c r="H355" i="1"/>
  <c r="AE362" i="1"/>
  <c r="G370" i="1"/>
  <c r="AG370" i="1"/>
  <c r="AF370" i="1"/>
  <c r="AF372" i="1"/>
  <c r="AF376" i="1"/>
  <c r="AG380" i="1"/>
  <c r="AE380" i="1"/>
  <c r="H380" i="1"/>
  <c r="G385" i="1"/>
  <c r="AG385" i="1"/>
  <c r="AF385" i="1"/>
  <c r="AG386" i="1"/>
  <c r="AG390" i="1"/>
  <c r="AE393" i="1"/>
  <c r="G393" i="1"/>
  <c r="AJ393" i="1"/>
  <c r="AK393" i="1" s="1"/>
  <c r="AJ400" i="1"/>
  <c r="AK400" i="1" s="1"/>
  <c r="AF400" i="1"/>
  <c r="H400" i="1"/>
  <c r="G400" i="1"/>
  <c r="AF401" i="1"/>
  <c r="G407" i="1"/>
  <c r="AG407" i="1"/>
  <c r="AF407" i="1"/>
  <c r="AG408" i="1"/>
  <c r="G413" i="1"/>
  <c r="AE415" i="1"/>
  <c r="AJ421" i="1"/>
  <c r="AK421" i="1" s="1"/>
  <c r="AE425" i="1"/>
  <c r="G425" i="1"/>
  <c r="AJ425" i="1"/>
  <c r="AK425" i="1" s="1"/>
  <c r="AJ432" i="1"/>
  <c r="AK432" i="1" s="1"/>
  <c r="AF432" i="1"/>
  <c r="H432" i="1"/>
  <c r="G432" i="1"/>
  <c r="AF433" i="1"/>
  <c r="G439" i="1"/>
  <c r="AG439" i="1"/>
  <c r="AF439" i="1"/>
  <c r="AG440" i="1"/>
  <c r="G445" i="1"/>
  <c r="AE447" i="1"/>
  <c r="AJ453" i="1"/>
  <c r="AK453" i="1" s="1"/>
  <c r="AE457" i="1"/>
  <c r="G457" i="1"/>
  <c r="AJ457" i="1"/>
  <c r="AK457" i="1" s="1"/>
  <c r="AJ464" i="1"/>
  <c r="AK464" i="1" s="1"/>
  <c r="AF464" i="1"/>
  <c r="H464" i="1"/>
  <c r="G464" i="1"/>
  <c r="AF465" i="1"/>
  <c r="G471" i="1"/>
  <c r="AG471" i="1"/>
  <c r="AF471" i="1"/>
  <c r="AG472" i="1"/>
  <c r="AE479" i="1"/>
  <c r="AE489" i="1"/>
  <c r="G489" i="1"/>
  <c r="AJ489" i="1"/>
  <c r="AK489" i="1" s="1"/>
  <c r="AJ496" i="1"/>
  <c r="AK496" i="1" s="1"/>
  <c r="AF496" i="1"/>
  <c r="H496" i="1"/>
  <c r="G496" i="1"/>
  <c r="AF497" i="1"/>
  <c r="AG30" i="1"/>
  <c r="AG38" i="1"/>
  <c r="AG54" i="1"/>
  <c r="AG90" i="1"/>
  <c r="AG92" i="1"/>
  <c r="AJ97" i="1"/>
  <c r="AK97" i="1" s="1"/>
  <c r="AG98" i="1"/>
  <c r="AG99" i="1"/>
  <c r="AG110" i="1"/>
  <c r="AG114" i="1"/>
  <c r="H118" i="1"/>
  <c r="AG118" i="1"/>
  <c r="AG139" i="1"/>
  <c r="AJ148" i="1"/>
  <c r="AE155" i="1"/>
  <c r="AJ155" i="1"/>
  <c r="AJ163" i="1"/>
  <c r="AK163" i="1" s="1"/>
  <c r="AG175" i="1"/>
  <c r="H175" i="1"/>
  <c r="AF176" i="1"/>
  <c r="H176" i="1"/>
  <c r="G177" i="1"/>
  <c r="AF177" i="1"/>
  <c r="AJ202" i="1"/>
  <c r="AK202" i="1" s="1"/>
  <c r="AF202" i="1"/>
  <c r="G202" i="1"/>
  <c r="AE225" i="1"/>
  <c r="G225" i="1"/>
  <c r="AJ225" i="1"/>
  <c r="AK225" i="1" s="1"/>
  <c r="AG237" i="1"/>
  <c r="H237" i="1"/>
  <c r="AF238" i="1"/>
  <c r="H238" i="1"/>
  <c r="G239" i="1"/>
  <c r="AF239" i="1"/>
  <c r="AJ249" i="1"/>
  <c r="AF249" i="1"/>
  <c r="G249" i="1"/>
  <c r="AG256" i="1"/>
  <c r="H256" i="1"/>
  <c r="AJ259" i="1"/>
  <c r="AE268" i="1"/>
  <c r="G268" i="1"/>
  <c r="AJ268" i="1"/>
  <c r="AJ272" i="1"/>
  <c r="AF275" i="1"/>
  <c r="H275" i="1"/>
  <c r="AJ281" i="1"/>
  <c r="AF281" i="1"/>
  <c r="G281" i="1"/>
  <c r="AE308" i="1"/>
  <c r="G308" i="1"/>
  <c r="AJ308" i="1"/>
  <c r="AG316" i="1"/>
  <c r="H316" i="1"/>
  <c r="AE347" i="1"/>
  <c r="G347" i="1"/>
  <c r="AJ347" i="1"/>
  <c r="AK347" i="1" s="1"/>
  <c r="AJ354" i="1"/>
  <c r="AK354" i="1" s="1"/>
  <c r="AF354" i="1"/>
  <c r="H354" i="1"/>
  <c r="G354" i="1"/>
  <c r="AF355" i="1"/>
  <c r="AJ365" i="1"/>
  <c r="AF365" i="1"/>
  <c r="H365" i="1"/>
  <c r="G365" i="1"/>
  <c r="AG383" i="1"/>
  <c r="AE383" i="1"/>
  <c r="H383" i="1"/>
  <c r="AG405" i="1"/>
  <c r="AE405" i="1"/>
  <c r="H405" i="1"/>
  <c r="AF413" i="1"/>
  <c r="AG437" i="1"/>
  <c r="AE437" i="1"/>
  <c r="H437" i="1"/>
  <c r="AJ447" i="1"/>
  <c r="AK447" i="1" s="1"/>
  <c r="AG465" i="1"/>
  <c r="AG469" i="1"/>
  <c r="AE469" i="1"/>
  <c r="H469" i="1"/>
  <c r="AJ479" i="1"/>
  <c r="AK479" i="1" s="1"/>
  <c r="H489" i="1"/>
  <c r="AE496" i="1"/>
  <c r="AG497" i="1"/>
  <c r="AJ501" i="1"/>
  <c r="AK501" i="1" s="1"/>
  <c r="AG501" i="1"/>
  <c r="AE501" i="1"/>
  <c r="H501" i="1"/>
  <c r="AE536" i="1"/>
  <c r="H536" i="1"/>
  <c r="G536" i="1"/>
  <c r="AJ536" i="1"/>
  <c r="AG536" i="1"/>
  <c r="AF536" i="1"/>
  <c r="AE552" i="1"/>
  <c r="H552" i="1"/>
  <c r="G552" i="1"/>
  <c r="AJ552" i="1"/>
  <c r="AG552" i="1"/>
  <c r="AF552" i="1"/>
  <c r="AE568" i="1"/>
  <c r="H568" i="1"/>
  <c r="G568" i="1"/>
  <c r="AJ568" i="1"/>
  <c r="AG568" i="1"/>
  <c r="AF568" i="1"/>
  <c r="AE584" i="1"/>
  <c r="H584" i="1"/>
  <c r="G584" i="1"/>
  <c r="AJ584" i="1"/>
  <c r="AG584" i="1"/>
  <c r="AF584" i="1"/>
  <c r="AE600" i="1"/>
  <c r="H600" i="1"/>
  <c r="G600" i="1"/>
  <c r="AJ600" i="1"/>
  <c r="AG600" i="1"/>
  <c r="AF600" i="1"/>
  <c r="AJ14" i="1"/>
  <c r="G16" i="1"/>
  <c r="AE57" i="1"/>
  <c r="AJ57" i="1"/>
  <c r="AK57" i="1" s="1"/>
  <c r="G61" i="1"/>
  <c r="AJ74" i="1"/>
  <c r="G74" i="1"/>
  <c r="AJ90" i="1"/>
  <c r="AK90" i="1" s="1"/>
  <c r="AJ99" i="1"/>
  <c r="G102" i="1"/>
  <c r="AF102" i="1"/>
  <c r="AJ110" i="1"/>
  <c r="AK110" i="1" s="1"/>
  <c r="G118" i="1"/>
  <c r="AJ139" i="1"/>
  <c r="AK139" i="1" s="1"/>
  <c r="AJ140" i="1"/>
  <c r="AK140" i="1" s="1"/>
  <c r="AG141" i="1"/>
  <c r="AG142" i="1"/>
  <c r="AE146" i="1"/>
  <c r="AG147" i="1"/>
  <c r="G155" i="1"/>
  <c r="AG157" i="1"/>
  <c r="AF159" i="1"/>
  <c r="AF160" i="1"/>
  <c r="AG164" i="1"/>
  <c r="AE165" i="1"/>
  <c r="G168" i="1"/>
  <c r="G169" i="1"/>
  <c r="AF169" i="1"/>
  <c r="AJ170" i="1"/>
  <c r="AK170" i="1" s="1"/>
  <c r="G170" i="1"/>
  <c r="AE171" i="1"/>
  <c r="AJ171" i="1"/>
  <c r="AK171" i="1" s="1"/>
  <c r="G175" i="1"/>
  <c r="G176" i="1"/>
  <c r="H177" i="1"/>
  <c r="AE178" i="1"/>
  <c r="AG179" i="1"/>
  <c r="AE187" i="1"/>
  <c r="G187" i="1"/>
  <c r="AJ187" i="1"/>
  <c r="AK187" i="1" s="1"/>
  <c r="AF191" i="1"/>
  <c r="AG192" i="1"/>
  <c r="AG193" i="1"/>
  <c r="AG199" i="1"/>
  <c r="H199" i="1"/>
  <c r="AF200" i="1"/>
  <c r="H200" i="1"/>
  <c r="G201" i="1"/>
  <c r="AF201" i="1"/>
  <c r="H202" i="1"/>
  <c r="AG216" i="1"/>
  <c r="AJ224" i="1"/>
  <c r="AK224" i="1" s="1"/>
  <c r="AF224" i="1"/>
  <c r="G224" i="1"/>
  <c r="H225" i="1"/>
  <c r="AJ229" i="1"/>
  <c r="AK229" i="1" s="1"/>
  <c r="AJ230" i="1"/>
  <c r="AK230" i="1" s="1"/>
  <c r="AJ231" i="1"/>
  <c r="AK231" i="1" s="1"/>
  <c r="G237" i="1"/>
  <c r="G238" i="1"/>
  <c r="H239" i="1"/>
  <c r="AG241" i="1"/>
  <c r="H249" i="1"/>
  <c r="AG251" i="1"/>
  <c r="G254" i="1"/>
  <c r="AF254" i="1"/>
  <c r="G256" i="1"/>
  <c r="AG257" i="1"/>
  <c r="AF264" i="1"/>
  <c r="H268" i="1"/>
  <c r="AJ270" i="1"/>
  <c r="G275" i="1"/>
  <c r="AG276" i="1"/>
  <c r="H281" i="1"/>
  <c r="AG283" i="1"/>
  <c r="AE287" i="1"/>
  <c r="G287" i="1"/>
  <c r="AJ287" i="1"/>
  <c r="AK287" i="1" s="1"/>
  <c r="AF291" i="1"/>
  <c r="AG292" i="1"/>
  <c r="AG293" i="1"/>
  <c r="AG299" i="1"/>
  <c r="H299" i="1"/>
  <c r="AF300" i="1"/>
  <c r="H300" i="1"/>
  <c r="AF304" i="1"/>
  <c r="H308" i="1"/>
  <c r="AJ310" i="1"/>
  <c r="AF314" i="1"/>
  <c r="H314" i="1"/>
  <c r="G315" i="1"/>
  <c r="AF315" i="1"/>
  <c r="G316" i="1"/>
  <c r="AE323" i="1"/>
  <c r="G323" i="1"/>
  <c r="AJ323" i="1"/>
  <c r="AK323" i="1" s="1"/>
  <c r="AJ325" i="1"/>
  <c r="AF325" i="1"/>
  <c r="G325" i="1"/>
  <c r="AG338" i="1"/>
  <c r="AJ346" i="1"/>
  <c r="AK346" i="1" s="1"/>
  <c r="AF346" i="1"/>
  <c r="G346" i="1"/>
  <c r="H347" i="1"/>
  <c r="AE354" i="1"/>
  <c r="AG355" i="1"/>
  <c r="AG359" i="1"/>
  <c r="AE359" i="1"/>
  <c r="H359" i="1"/>
  <c r="AE365" i="1"/>
  <c r="G378" i="1"/>
  <c r="AG378" i="1"/>
  <c r="AF378" i="1"/>
  <c r="G383" i="1"/>
  <c r="AJ392" i="1"/>
  <c r="AK392" i="1" s="1"/>
  <c r="AF392" i="1"/>
  <c r="H392" i="1"/>
  <c r="G392" i="1"/>
  <c r="G399" i="1"/>
  <c r="AG399" i="1"/>
  <c r="AF399" i="1"/>
  <c r="G405" i="1"/>
  <c r="AJ413" i="1"/>
  <c r="AK413" i="1" s="1"/>
  <c r="AE417" i="1"/>
  <c r="G417" i="1"/>
  <c r="AJ417" i="1"/>
  <c r="AK417" i="1" s="1"/>
  <c r="AJ424" i="1"/>
  <c r="AK424" i="1" s="1"/>
  <c r="AF424" i="1"/>
  <c r="H424" i="1"/>
  <c r="G424" i="1"/>
  <c r="G431" i="1"/>
  <c r="AG431" i="1"/>
  <c r="AF431" i="1"/>
  <c r="G437" i="1"/>
  <c r="AJ445" i="1"/>
  <c r="AK445" i="1" s="1"/>
  <c r="AE449" i="1"/>
  <c r="G449" i="1"/>
  <c r="AJ449" i="1"/>
  <c r="AK449" i="1" s="1"/>
  <c r="AJ456" i="1"/>
  <c r="AK456" i="1" s="1"/>
  <c r="AF456" i="1"/>
  <c r="H456" i="1"/>
  <c r="G456" i="1"/>
  <c r="G463" i="1"/>
  <c r="AG463" i="1"/>
  <c r="AF463" i="1"/>
  <c r="G469" i="1"/>
  <c r="AE481" i="1"/>
  <c r="G481" i="1"/>
  <c r="AJ481" i="1"/>
  <c r="AK481" i="1" s="1"/>
  <c r="AJ488" i="1"/>
  <c r="AK488" i="1" s="1"/>
  <c r="AF488" i="1"/>
  <c r="H488" i="1"/>
  <c r="G488" i="1"/>
  <c r="G495" i="1"/>
  <c r="AG495" i="1"/>
  <c r="AF495" i="1"/>
  <c r="AE505" i="1"/>
  <c r="H505" i="1"/>
  <c r="G505" i="1"/>
  <c r="AJ505" i="1"/>
  <c r="AK505" i="1" s="1"/>
  <c r="AG8" i="1"/>
  <c r="AE9" i="1"/>
  <c r="G10" i="1"/>
  <c r="AE19" i="1"/>
  <c r="G20" i="1"/>
  <c r="AJ22" i="1"/>
  <c r="AK22" i="1" s="1"/>
  <c r="G28" i="1"/>
  <c r="AJ30" i="1"/>
  <c r="AK30" i="1" s="1"/>
  <c r="AF31" i="1"/>
  <c r="AE35" i="1"/>
  <c r="G36" i="1"/>
  <c r="AJ38" i="1"/>
  <c r="AK38" i="1" s="1"/>
  <c r="AJ46" i="1"/>
  <c r="AK46" i="1" s="1"/>
  <c r="G72" i="1"/>
  <c r="AF72" i="1"/>
  <c r="G82" i="1"/>
  <c r="AF82" i="1"/>
  <c r="AF9" i="1"/>
  <c r="H16" i="1"/>
  <c r="AG23" i="1"/>
  <c r="AE28" i="1"/>
  <c r="AG31" i="1"/>
  <c r="AF35" i="1"/>
  <c r="AE36" i="1"/>
  <c r="G41" i="1"/>
  <c r="AG47" i="1"/>
  <c r="G49" i="1"/>
  <c r="AF51" i="1"/>
  <c r="AE52" i="1"/>
  <c r="AE61" i="1"/>
  <c r="G62" i="1"/>
  <c r="G63" i="1"/>
  <c r="AF63" i="1"/>
  <c r="AJ64" i="1"/>
  <c r="AK64" i="1" s="1"/>
  <c r="G64" i="1"/>
  <c r="H71" i="1"/>
  <c r="AG71" i="1"/>
  <c r="H72" i="1"/>
  <c r="H74" i="1"/>
  <c r="G75" i="1"/>
  <c r="H76" i="1"/>
  <c r="AG76" i="1"/>
  <c r="G80" i="1"/>
  <c r="H81" i="1"/>
  <c r="AG81" i="1"/>
  <c r="H82" i="1"/>
  <c r="G83" i="1"/>
  <c r="G94" i="1"/>
  <c r="AF94" i="1"/>
  <c r="H101" i="1"/>
  <c r="AG101" i="1"/>
  <c r="H102" i="1"/>
  <c r="G103" i="1"/>
  <c r="AJ113" i="1"/>
  <c r="AE118" i="1"/>
  <c r="G119" i="1"/>
  <c r="AE124" i="1"/>
  <c r="AJ124" i="1"/>
  <c r="G125" i="1"/>
  <c r="AF125" i="1"/>
  <c r="H129" i="1"/>
  <c r="AG129" i="1"/>
  <c r="AJ132" i="1"/>
  <c r="G132" i="1"/>
  <c r="AF144" i="1"/>
  <c r="AG146" i="1"/>
  <c r="AJ152" i="1"/>
  <c r="G152" i="1"/>
  <c r="G154" i="1"/>
  <c r="H155" i="1"/>
  <c r="AF156" i="1"/>
  <c r="AJ157" i="1"/>
  <c r="AG159" i="1"/>
  <c r="AG160" i="1"/>
  <c r="AJ164" i="1"/>
  <c r="AK164" i="1" s="1"/>
  <c r="AG165" i="1"/>
  <c r="AG166" i="1"/>
  <c r="AF167" i="1"/>
  <c r="H168" i="1"/>
  <c r="H169" i="1"/>
  <c r="H170" i="1"/>
  <c r="G171" i="1"/>
  <c r="AE175" i="1"/>
  <c r="AE176" i="1"/>
  <c r="AE177" i="1"/>
  <c r="AG178" i="1"/>
  <c r="AJ186" i="1"/>
  <c r="AK186" i="1" s="1"/>
  <c r="AF186" i="1"/>
  <c r="G186" i="1"/>
  <c r="AJ191" i="1"/>
  <c r="AK191" i="1" s="1"/>
  <c r="AJ192" i="1"/>
  <c r="AK192" i="1" s="1"/>
  <c r="AJ193" i="1"/>
  <c r="AK193" i="1" s="1"/>
  <c r="AE202" i="1"/>
  <c r="AE209" i="1"/>
  <c r="G209" i="1"/>
  <c r="AJ209" i="1"/>
  <c r="AK209" i="1" s="1"/>
  <c r="AG221" i="1"/>
  <c r="H221" i="1"/>
  <c r="AF222" i="1"/>
  <c r="H222" i="1"/>
  <c r="G223" i="1"/>
  <c r="AF223" i="1"/>
  <c r="AF225" i="1"/>
  <c r="AE237" i="1"/>
  <c r="AE238" i="1"/>
  <c r="AE239" i="1"/>
  <c r="AG248" i="1"/>
  <c r="H248" i="1"/>
  <c r="AE249" i="1"/>
  <c r="AJ251" i="1"/>
  <c r="AE256" i="1"/>
  <c r="AE260" i="1"/>
  <c r="G260" i="1"/>
  <c r="AJ260" i="1"/>
  <c r="AF267" i="1"/>
  <c r="H267" i="1"/>
  <c r="AF268" i="1"/>
  <c r="AJ273" i="1"/>
  <c r="AF273" i="1"/>
  <c r="G273" i="1"/>
  <c r="AE275" i="1"/>
  <c r="AG280" i="1"/>
  <c r="H280" i="1"/>
  <c r="AE281" i="1"/>
  <c r="AJ283" i="1"/>
  <c r="AJ286" i="1"/>
  <c r="AK286" i="1" s="1"/>
  <c r="AF286" i="1"/>
  <c r="G286" i="1"/>
  <c r="AJ291" i="1"/>
  <c r="AK291" i="1" s="1"/>
  <c r="AJ292" i="1"/>
  <c r="AK292" i="1" s="1"/>
  <c r="AJ293" i="1"/>
  <c r="AK293" i="1" s="1"/>
  <c r="AJ304" i="1"/>
  <c r="AF307" i="1"/>
  <c r="H307" i="1"/>
  <c r="AF308" i="1"/>
  <c r="AJ313" i="1"/>
  <c r="AF313" i="1"/>
  <c r="G313" i="1"/>
  <c r="AE316" i="1"/>
  <c r="AJ322" i="1"/>
  <c r="AK322" i="1" s="1"/>
  <c r="AF322" i="1"/>
  <c r="G322" i="1"/>
  <c r="AE331" i="1"/>
  <c r="G331" i="1"/>
  <c r="AJ331" i="1"/>
  <c r="AK331" i="1" s="1"/>
  <c r="AG343" i="1"/>
  <c r="H343" i="1"/>
  <c r="AF344" i="1"/>
  <c r="H344" i="1"/>
  <c r="G345" i="1"/>
  <c r="AF345" i="1"/>
  <c r="AF347" i="1"/>
  <c r="G353" i="1"/>
  <c r="AG353" i="1"/>
  <c r="AF353" i="1"/>
  <c r="AG354" i="1"/>
  <c r="AG365" i="1"/>
  <c r="AJ373" i="1"/>
  <c r="AF373" i="1"/>
  <c r="H373" i="1"/>
  <c r="G373" i="1"/>
  <c r="AF383" i="1"/>
  <c r="AG397" i="1"/>
  <c r="AE397" i="1"/>
  <c r="H397" i="1"/>
  <c r="AF405" i="1"/>
  <c r="AG429" i="1"/>
  <c r="AE429" i="1"/>
  <c r="H429" i="1"/>
  <c r="AF437" i="1"/>
  <c r="AE456" i="1"/>
  <c r="AG461" i="1"/>
  <c r="AE461" i="1"/>
  <c r="H461" i="1"/>
  <c r="H463" i="1"/>
  <c r="AF469" i="1"/>
  <c r="H481" i="1"/>
  <c r="AE488" i="1"/>
  <c r="AG489" i="1"/>
  <c r="AG493" i="1"/>
  <c r="AE493" i="1"/>
  <c r="H493" i="1"/>
  <c r="H495" i="1"/>
  <c r="AF501" i="1"/>
  <c r="AF505" i="1"/>
  <c r="AG46" i="1"/>
  <c r="AF23" i="1"/>
  <c r="G44" i="1"/>
  <c r="G52" i="1"/>
  <c r="AJ54" i="1"/>
  <c r="AK54" i="1" s="1"/>
  <c r="G77" i="1"/>
  <c r="AF77" i="1"/>
  <c r="AJ79" i="1"/>
  <c r="AK79" i="1" s="1"/>
  <c r="G79" i="1"/>
  <c r="AE10" i="1"/>
  <c r="AF19" i="1"/>
  <c r="AE20" i="1"/>
  <c r="G33" i="1"/>
  <c r="AG39" i="1"/>
  <c r="AF43" i="1"/>
  <c r="AE44" i="1"/>
  <c r="AG55" i="1"/>
  <c r="G57" i="1"/>
  <c r="G67" i="1"/>
  <c r="AF67" i="1"/>
  <c r="G3" i="1"/>
  <c r="AJ9" i="1"/>
  <c r="AK9" i="1" s="1"/>
  <c r="AF10" i="1"/>
  <c r="G12" i="1"/>
  <c r="AE16" i="1"/>
  <c r="G17" i="1"/>
  <c r="AJ19" i="1"/>
  <c r="AK19" i="1" s="1"/>
  <c r="AF20" i="1"/>
  <c r="AJ23" i="1"/>
  <c r="AK23" i="1" s="1"/>
  <c r="AF25" i="1"/>
  <c r="AF26" i="1"/>
  <c r="AG27" i="1"/>
  <c r="AF28" i="1"/>
  <c r="AJ31" i="1"/>
  <c r="AK31" i="1" s="1"/>
  <c r="AF32" i="1"/>
  <c r="H33" i="1"/>
  <c r="AJ35" i="1"/>
  <c r="AK35" i="1" s="1"/>
  <c r="AF36" i="1"/>
  <c r="AJ39" i="1"/>
  <c r="AK39" i="1" s="1"/>
  <c r="AF40" i="1"/>
  <c r="H41" i="1"/>
  <c r="AJ43" i="1"/>
  <c r="AK43" i="1" s="1"/>
  <c r="AF44" i="1"/>
  <c r="AJ47" i="1"/>
  <c r="AK47" i="1" s="1"/>
  <c r="AF48" i="1"/>
  <c r="H49" i="1"/>
  <c r="AJ51" i="1"/>
  <c r="AK51" i="1" s="1"/>
  <c r="AF52" i="1"/>
  <c r="AJ55" i="1"/>
  <c r="AK55" i="1" s="1"/>
  <c r="AF56" i="1"/>
  <c r="H57" i="1"/>
  <c r="AJ60" i="1"/>
  <c r="AK60" i="1" s="1"/>
  <c r="AF61" i="1"/>
  <c r="H62" i="1"/>
  <c r="H63" i="1"/>
  <c r="H64" i="1"/>
  <c r="G65" i="1"/>
  <c r="H66" i="1"/>
  <c r="AG66" i="1"/>
  <c r="H67" i="1"/>
  <c r="G68" i="1"/>
  <c r="AE70" i="1"/>
  <c r="AJ70" i="1"/>
  <c r="G71" i="1"/>
  <c r="AE72" i="1"/>
  <c r="AE74" i="1"/>
  <c r="H75" i="1"/>
  <c r="G76" i="1"/>
  <c r="AE77" i="1"/>
  <c r="AE79" i="1"/>
  <c r="H80" i="1"/>
  <c r="G81" i="1"/>
  <c r="AE82" i="1"/>
  <c r="AE83" i="1"/>
  <c r="G84" i="1"/>
  <c r="G85" i="1"/>
  <c r="AF85" i="1"/>
  <c r="AJ86" i="1"/>
  <c r="G86" i="1"/>
  <c r="G88" i="1"/>
  <c r="H89" i="1"/>
  <c r="AG89" i="1"/>
  <c r="H93" i="1"/>
  <c r="AG93" i="1"/>
  <c r="H94" i="1"/>
  <c r="G95" i="1"/>
  <c r="AE100" i="1"/>
  <c r="AJ100" i="1"/>
  <c r="G101" i="1"/>
  <c r="AE102" i="1"/>
  <c r="AE103" i="1"/>
  <c r="G104" i="1"/>
  <c r="G105" i="1"/>
  <c r="AF105" i="1"/>
  <c r="AJ106" i="1"/>
  <c r="AK106" i="1" s="1"/>
  <c r="G106" i="1"/>
  <c r="AE107" i="1"/>
  <c r="AJ107" i="1"/>
  <c r="AK107" i="1" s="1"/>
  <c r="G108" i="1"/>
  <c r="AF108" i="1"/>
  <c r="H115" i="1"/>
  <c r="AG115" i="1"/>
  <c r="AF118" i="1"/>
  <c r="AE119" i="1"/>
  <c r="G120" i="1"/>
  <c r="G121" i="1"/>
  <c r="AF121" i="1"/>
  <c r="AJ122" i="1"/>
  <c r="AK122" i="1" s="1"/>
  <c r="G122" i="1"/>
  <c r="G124" i="1"/>
  <c r="H125" i="1"/>
  <c r="G126" i="1"/>
  <c r="AE128" i="1"/>
  <c r="AJ128" i="1"/>
  <c r="G129" i="1"/>
  <c r="H132" i="1"/>
  <c r="G133" i="1"/>
  <c r="G134" i="1"/>
  <c r="AF134" i="1"/>
  <c r="AJ135" i="1"/>
  <c r="AK135" i="1" s="1"/>
  <c r="G135" i="1"/>
  <c r="AE136" i="1"/>
  <c r="AJ136" i="1"/>
  <c r="AK136" i="1" s="1"/>
  <c r="G137" i="1"/>
  <c r="AF137" i="1"/>
  <c r="AG144" i="1"/>
  <c r="AJ146" i="1"/>
  <c r="G149" i="1"/>
  <c r="AF149" i="1"/>
  <c r="H152" i="1"/>
  <c r="H154" i="1"/>
  <c r="AF155" i="1"/>
  <c r="AJ156" i="1"/>
  <c r="AJ165" i="1"/>
  <c r="AK165" i="1" s="1"/>
  <c r="AJ166" i="1"/>
  <c r="AG167" i="1"/>
  <c r="AE168" i="1"/>
  <c r="AE169" i="1"/>
  <c r="AE170" i="1"/>
  <c r="H171" i="1"/>
  <c r="AF175" i="1"/>
  <c r="AG176" i="1"/>
  <c r="AG177" i="1"/>
  <c r="AG183" i="1"/>
  <c r="H183" i="1"/>
  <c r="AF184" i="1"/>
  <c r="H184" i="1"/>
  <c r="G185" i="1"/>
  <c r="AF185" i="1"/>
  <c r="H186" i="1"/>
  <c r="AF187" i="1"/>
  <c r="AE199" i="1"/>
  <c r="AE200" i="1"/>
  <c r="AE201" i="1"/>
  <c r="AG202" i="1"/>
  <c r="AJ208" i="1"/>
  <c r="AK208" i="1" s="1"/>
  <c r="AF208" i="1"/>
  <c r="G208" i="1"/>
  <c r="H209" i="1"/>
  <c r="AJ213" i="1"/>
  <c r="AK213" i="1" s="1"/>
  <c r="AJ214" i="1"/>
  <c r="AK214" i="1" s="1"/>
  <c r="AJ215" i="1"/>
  <c r="AK215" i="1" s="1"/>
  <c r="G221" i="1"/>
  <c r="G222" i="1"/>
  <c r="H223" i="1"/>
  <c r="AE224" i="1"/>
  <c r="AG225" i="1"/>
  <c r="AE233" i="1"/>
  <c r="G233" i="1"/>
  <c r="AJ233" i="1"/>
  <c r="AK233" i="1" s="1"/>
  <c r="AF237" i="1"/>
  <c r="AG238" i="1"/>
  <c r="AG239" i="1"/>
  <c r="AG245" i="1"/>
  <c r="H245" i="1"/>
  <c r="AF246" i="1"/>
  <c r="H246" i="1"/>
  <c r="G247" i="1"/>
  <c r="AF247" i="1"/>
  <c r="G248" i="1"/>
  <c r="AG249" i="1"/>
  <c r="AE254" i="1"/>
  <c r="AF256" i="1"/>
  <c r="H260" i="1"/>
  <c r="AJ262" i="1"/>
  <c r="G267" i="1"/>
  <c r="AG268" i="1"/>
  <c r="H273" i="1"/>
  <c r="AG275" i="1"/>
  <c r="G278" i="1"/>
  <c r="AF278" i="1"/>
  <c r="G280" i="1"/>
  <c r="AG281" i="1"/>
  <c r="G285" i="1"/>
  <c r="AF285" i="1"/>
  <c r="H286" i="1"/>
  <c r="AF287" i="1"/>
  <c r="AE299" i="1"/>
  <c r="AE300" i="1"/>
  <c r="AJ302" i="1"/>
  <c r="G307" i="1"/>
  <c r="AG308" i="1"/>
  <c r="H313" i="1"/>
  <c r="AE314" i="1"/>
  <c r="AE315" i="1"/>
  <c r="AF316" i="1"/>
  <c r="AG319" i="1"/>
  <c r="H319" i="1"/>
  <c r="AF320" i="1"/>
  <c r="H320" i="1"/>
  <c r="G321" i="1"/>
  <c r="AF321" i="1"/>
  <c r="H322" i="1"/>
  <c r="AF323" i="1"/>
  <c r="AE325" i="1"/>
  <c r="AJ327" i="1"/>
  <c r="AJ330" i="1"/>
  <c r="AK330" i="1" s="1"/>
  <c r="AF330" i="1"/>
  <c r="G330" i="1"/>
  <c r="H331" i="1"/>
  <c r="AJ335" i="1"/>
  <c r="AK335" i="1" s="1"/>
  <c r="AJ336" i="1"/>
  <c r="AK336" i="1" s="1"/>
  <c r="AJ337" i="1"/>
  <c r="AK337" i="1" s="1"/>
  <c r="G343" i="1"/>
  <c r="G344" i="1"/>
  <c r="H345" i="1"/>
  <c r="AE346" i="1"/>
  <c r="AG347" i="1"/>
  <c r="AG351" i="1"/>
  <c r="AE351" i="1"/>
  <c r="H351" i="1"/>
  <c r="H353" i="1"/>
  <c r="AF359" i="1"/>
  <c r="AG364" i="1"/>
  <c r="AE364" i="1"/>
  <c r="H364" i="1"/>
  <c r="AE368" i="1"/>
  <c r="G368" i="1"/>
  <c r="AJ368" i="1"/>
  <c r="AE373" i="1"/>
  <c r="AE378" i="1"/>
  <c r="AJ383" i="1"/>
  <c r="AK383" i="1" s="1"/>
  <c r="AE387" i="1"/>
  <c r="G387" i="1"/>
  <c r="AJ387" i="1"/>
  <c r="AK387" i="1" s="1"/>
  <c r="G391" i="1"/>
  <c r="AG391" i="1"/>
  <c r="AF391" i="1"/>
  <c r="AG392" i="1"/>
  <c r="G397" i="1"/>
  <c r="AE399" i="1"/>
  <c r="AJ405" i="1"/>
  <c r="AK405" i="1" s="1"/>
  <c r="AE409" i="1"/>
  <c r="G409" i="1"/>
  <c r="AJ409" i="1"/>
  <c r="AK409" i="1" s="1"/>
  <c r="AJ416" i="1"/>
  <c r="AK416" i="1" s="1"/>
  <c r="AF416" i="1"/>
  <c r="H416" i="1"/>
  <c r="G416" i="1"/>
  <c r="AF417" i="1"/>
  <c r="G423" i="1"/>
  <c r="AG423" i="1"/>
  <c r="AF423" i="1"/>
  <c r="AG424" i="1"/>
  <c r="G429" i="1"/>
  <c r="AE431" i="1"/>
  <c r="AJ437" i="1"/>
  <c r="AK437" i="1" s="1"/>
  <c r="AE441" i="1"/>
  <c r="G441" i="1"/>
  <c r="AJ441" i="1"/>
  <c r="AK441" i="1" s="1"/>
  <c r="AJ448" i="1"/>
  <c r="AK448" i="1" s="1"/>
  <c r="AF448" i="1"/>
  <c r="H448" i="1"/>
  <c r="G448" i="1"/>
  <c r="AF449" i="1"/>
  <c r="G455" i="1"/>
  <c r="AG455" i="1"/>
  <c r="AF455" i="1"/>
  <c r="AG456" i="1"/>
  <c r="G461" i="1"/>
  <c r="AE463" i="1"/>
  <c r="AJ469" i="1"/>
  <c r="AK469" i="1" s="1"/>
  <c r="AE473" i="1"/>
  <c r="G473" i="1"/>
  <c r="AJ473" i="1"/>
  <c r="AK473" i="1" s="1"/>
  <c r="AJ480" i="1"/>
  <c r="AK480" i="1" s="1"/>
  <c r="AF480" i="1"/>
  <c r="H480" i="1"/>
  <c r="G480" i="1"/>
  <c r="AF481" i="1"/>
  <c r="G487" i="1"/>
  <c r="AG487" i="1"/>
  <c r="AF487" i="1"/>
  <c r="AG488" i="1"/>
  <c r="AE495" i="1"/>
  <c r="AG505" i="1"/>
  <c r="AJ509" i="1"/>
  <c r="AK509" i="1" s="1"/>
  <c r="AG509" i="1"/>
  <c r="AE509" i="1"/>
  <c r="H509" i="1"/>
  <c r="AE521" i="1"/>
  <c r="H521" i="1"/>
  <c r="G521" i="1"/>
  <c r="AJ521" i="1"/>
  <c r="AK521" i="1" s="1"/>
  <c r="AG521" i="1"/>
  <c r="AF521" i="1"/>
  <c r="H538" i="1"/>
  <c r="H546" i="1"/>
  <c r="H554" i="1"/>
  <c r="H562" i="1"/>
  <c r="H570" i="1"/>
  <c r="H578" i="1"/>
  <c r="H586" i="1"/>
  <c r="H594" i="1"/>
  <c r="H602" i="1"/>
  <c r="H607" i="1"/>
  <c r="AF609" i="1"/>
  <c r="H615" i="1"/>
  <c r="AF617" i="1"/>
  <c r="H623" i="1"/>
  <c r="AF626" i="1"/>
  <c r="H628" i="1"/>
  <c r="AE638" i="1"/>
  <c r="AG648" i="1"/>
  <c r="H649" i="1"/>
  <c r="AF670" i="1"/>
  <c r="AF671" i="1"/>
  <c r="AF672" i="1"/>
  <c r="AG673" i="1"/>
  <c r="AG674" i="1"/>
  <c r="AG675" i="1"/>
  <c r="AG676" i="1"/>
  <c r="H686" i="1"/>
  <c r="H687" i="1"/>
  <c r="H688" i="1"/>
  <c r="H689" i="1"/>
  <c r="H690" i="1"/>
  <c r="AE691" i="1"/>
  <c r="AE692" i="1"/>
  <c r="AF734" i="1"/>
  <c r="AF735" i="1"/>
  <c r="AF736" i="1"/>
  <c r="AG737" i="1"/>
  <c r="AG738" i="1"/>
  <c r="AG739" i="1"/>
  <c r="AG740" i="1"/>
  <c r="H750" i="1"/>
  <c r="H751" i="1"/>
  <c r="H752" i="1"/>
  <c r="H753" i="1"/>
  <c r="H754" i="1"/>
  <c r="AE755" i="1"/>
  <c r="AE756" i="1"/>
  <c r="AG768" i="1"/>
  <c r="H770" i="1"/>
  <c r="H771" i="1"/>
  <c r="H772" i="1"/>
  <c r="H773" i="1"/>
  <c r="AF779" i="1"/>
  <c r="AF783" i="1"/>
  <c r="AE785" i="1"/>
  <c r="H786" i="1"/>
  <c r="AE792" i="1"/>
  <c r="AE795" i="1"/>
  <c r="G795" i="1"/>
  <c r="H799" i="1"/>
  <c r="AJ802" i="1"/>
  <c r="AK802" i="1" s="1"/>
  <c r="AF802" i="1"/>
  <c r="AF808" i="1"/>
  <c r="H808" i="1"/>
  <c r="H821" i="1"/>
  <c r="AG833" i="1"/>
  <c r="AG837" i="1"/>
  <c r="AE837" i="1"/>
  <c r="AF843" i="1"/>
  <c r="AF847" i="1"/>
  <c r="AE849" i="1"/>
  <c r="H850" i="1"/>
  <c r="AJ859" i="1"/>
  <c r="AF859" i="1"/>
  <c r="AE861" i="1"/>
  <c r="AG864" i="1"/>
  <c r="AG869" i="1"/>
  <c r="AE869" i="1"/>
  <c r="AF875" i="1"/>
  <c r="AF883" i="1"/>
  <c r="H883" i="1"/>
  <c r="AE886" i="1"/>
  <c r="H888" i="1"/>
  <c r="AJ897" i="1"/>
  <c r="AF897" i="1"/>
  <c r="AE899" i="1"/>
  <c r="H907" i="1"/>
  <c r="AE920" i="1"/>
  <c r="G920" i="1"/>
  <c r="AF926" i="1"/>
  <c r="H940" i="1"/>
  <c r="AE947" i="1"/>
  <c r="H948" i="1"/>
  <c r="AE954" i="1"/>
  <c r="AE957" i="1"/>
  <c r="G957" i="1"/>
  <c r="H961" i="1"/>
  <c r="AJ964" i="1"/>
  <c r="AK964" i="1" s="1"/>
  <c r="AF964" i="1"/>
  <c r="AF970" i="1"/>
  <c r="H970" i="1"/>
  <c r="H983" i="1"/>
  <c r="AJ987" i="1"/>
  <c r="AK987" i="1" s="1"/>
  <c r="AG999" i="1"/>
  <c r="AE999" i="1"/>
  <c r="AF1005" i="1"/>
  <c r="AE1011" i="1"/>
  <c r="H1012" i="1"/>
  <c r="AJ1027" i="1"/>
  <c r="AK1027" i="1" s="1"/>
  <c r="AG1027" i="1"/>
  <c r="AE1027" i="1"/>
  <c r="G1027" i="1"/>
  <c r="AJ1043" i="1"/>
  <c r="AK1043" i="1" s="1"/>
  <c r="AG1043" i="1"/>
  <c r="AE1043" i="1"/>
  <c r="G1043" i="1"/>
  <c r="AJ1059" i="1"/>
  <c r="AK1059" i="1" s="1"/>
  <c r="AG1059" i="1"/>
  <c r="AE1059" i="1"/>
  <c r="G1059" i="1"/>
  <c r="H1060" i="1"/>
  <c r="AJ1075" i="1"/>
  <c r="AK1075" i="1" s="1"/>
  <c r="AG1075" i="1"/>
  <c r="AE1075" i="1"/>
  <c r="G1075" i="1"/>
  <c r="H1076" i="1"/>
  <c r="G1081" i="1"/>
  <c r="AJ1081" i="1"/>
  <c r="AF1081" i="1"/>
  <c r="H1081" i="1"/>
  <c r="H1092" i="1"/>
  <c r="AF1108" i="1"/>
  <c r="AJ1108" i="1"/>
  <c r="AE1108" i="1"/>
  <c r="H1108" i="1"/>
  <c r="G1108" i="1"/>
  <c r="AF1120" i="1"/>
  <c r="AE1120" i="1"/>
  <c r="G1120" i="1"/>
  <c r="AJ1120" i="1"/>
  <c r="AE1129" i="1"/>
  <c r="AE1160" i="1"/>
  <c r="AJ1160" i="1"/>
  <c r="AG1160" i="1"/>
  <c r="AF1160" i="1"/>
  <c r="H1160" i="1"/>
  <c r="G1160" i="1"/>
  <c r="G517" i="1"/>
  <c r="AE519" i="1"/>
  <c r="G525" i="1"/>
  <c r="AE530" i="1"/>
  <c r="G532" i="1"/>
  <c r="AE538" i="1"/>
  <c r="G540" i="1"/>
  <c r="AE546" i="1"/>
  <c r="G548" i="1"/>
  <c r="AE554" i="1"/>
  <c r="G556" i="1"/>
  <c r="AE562" i="1"/>
  <c r="G564" i="1"/>
  <c r="AE570" i="1"/>
  <c r="G572" i="1"/>
  <c r="AE578" i="1"/>
  <c r="G580" i="1"/>
  <c r="AE586" i="1"/>
  <c r="G588" i="1"/>
  <c r="AE594" i="1"/>
  <c r="G596" i="1"/>
  <c r="AE602" i="1"/>
  <c r="G604" i="1"/>
  <c r="AE607" i="1"/>
  <c r="AG609" i="1"/>
  <c r="G613" i="1"/>
  <c r="AE615" i="1"/>
  <c r="AG617" i="1"/>
  <c r="G621" i="1"/>
  <c r="AE623" i="1"/>
  <c r="AG626" i="1"/>
  <c r="AE628" i="1"/>
  <c r="G630" i="1"/>
  <c r="G635" i="1"/>
  <c r="AF638" i="1"/>
  <c r="G642" i="1"/>
  <c r="AJ648" i="1"/>
  <c r="AK648" i="1" s="1"/>
  <c r="AE649" i="1"/>
  <c r="G650" i="1"/>
  <c r="AJ662" i="1"/>
  <c r="AG670" i="1"/>
  <c r="AG671" i="1"/>
  <c r="AJ672" i="1"/>
  <c r="AJ673" i="1"/>
  <c r="AJ674" i="1"/>
  <c r="AJ675" i="1"/>
  <c r="AJ676" i="1"/>
  <c r="AE686" i="1"/>
  <c r="AE687" i="1"/>
  <c r="AE688" i="1"/>
  <c r="AE689" i="1"/>
  <c r="AF690" i="1"/>
  <c r="AF691" i="1"/>
  <c r="AF692" i="1"/>
  <c r="G702" i="1"/>
  <c r="G703" i="1"/>
  <c r="G704" i="1"/>
  <c r="G705" i="1"/>
  <c r="G706" i="1"/>
  <c r="G707" i="1"/>
  <c r="H708" i="1"/>
  <c r="AJ726" i="1"/>
  <c r="AG734" i="1"/>
  <c r="AG735" i="1"/>
  <c r="AJ736" i="1"/>
  <c r="AJ737" i="1"/>
  <c r="AJ738" i="1"/>
  <c r="AJ739" i="1"/>
  <c r="AJ740" i="1"/>
  <c r="AE750" i="1"/>
  <c r="AE751" i="1"/>
  <c r="AE752" i="1"/>
  <c r="AE753" i="1"/>
  <c r="AF754" i="1"/>
  <c r="AF755" i="1"/>
  <c r="AF756" i="1"/>
  <c r="G766" i="1"/>
  <c r="AJ768" i="1"/>
  <c r="AK768" i="1" s="1"/>
  <c r="AE770" i="1"/>
  <c r="AE771" i="1"/>
  <c r="AE772" i="1"/>
  <c r="AE773" i="1"/>
  <c r="AG779" i="1"/>
  <c r="AG781" i="1"/>
  <c r="AE781" i="1"/>
  <c r="AJ783" i="1"/>
  <c r="AK783" i="1" s="1"/>
  <c r="AF785" i="1"/>
  <c r="AE786" i="1"/>
  <c r="AG792" i="1"/>
  <c r="H795" i="1"/>
  <c r="AE799" i="1"/>
  <c r="H801" i="1"/>
  <c r="G802" i="1"/>
  <c r="AE803" i="1"/>
  <c r="G803" i="1"/>
  <c r="G808" i="1"/>
  <c r="AJ810" i="1"/>
  <c r="AK810" i="1" s="1"/>
  <c r="AF810" i="1"/>
  <c r="G815" i="1"/>
  <c r="AF816" i="1"/>
  <c r="H816" i="1"/>
  <c r="AF821" i="1"/>
  <c r="AJ833" i="1"/>
  <c r="AK833" i="1" s="1"/>
  <c r="G837" i="1"/>
  <c r="AG843" i="1"/>
  <c r="AG845" i="1"/>
  <c r="AE845" i="1"/>
  <c r="AJ847" i="1"/>
  <c r="AK847" i="1" s="1"/>
  <c r="AF849" i="1"/>
  <c r="AE850" i="1"/>
  <c r="G859" i="1"/>
  <c r="AG861" i="1"/>
  <c r="AJ864" i="1"/>
  <c r="G869" i="1"/>
  <c r="AG875" i="1"/>
  <c r="AG877" i="1"/>
  <c r="AE877" i="1"/>
  <c r="AG882" i="1"/>
  <c r="AE882" i="1"/>
  <c r="G883" i="1"/>
  <c r="AF886" i="1"/>
  <c r="AE888" i="1"/>
  <c r="G897" i="1"/>
  <c r="AG899" i="1"/>
  <c r="G901" i="1"/>
  <c r="AF902" i="1"/>
  <c r="H902" i="1"/>
  <c r="AF907" i="1"/>
  <c r="AJ914" i="1"/>
  <c r="AJ916" i="1"/>
  <c r="AF919" i="1"/>
  <c r="H919" i="1"/>
  <c r="H920" i="1"/>
  <c r="AG926" i="1"/>
  <c r="AE934" i="1"/>
  <c r="G934" i="1"/>
  <c r="H936" i="1"/>
  <c r="G938" i="1"/>
  <c r="AF940" i="1"/>
  <c r="AJ945" i="1"/>
  <c r="AK945" i="1" s="1"/>
  <c r="AF947" i="1"/>
  <c r="AE948" i="1"/>
  <c r="AF953" i="1"/>
  <c r="AG954" i="1"/>
  <c r="H957" i="1"/>
  <c r="AE961" i="1"/>
  <c r="H963" i="1"/>
  <c r="G964" i="1"/>
  <c r="AE965" i="1"/>
  <c r="G965" i="1"/>
  <c r="G970" i="1"/>
  <c r="AJ972" i="1"/>
  <c r="AK972" i="1" s="1"/>
  <c r="AF972" i="1"/>
  <c r="G977" i="1"/>
  <c r="AF978" i="1"/>
  <c r="H978" i="1"/>
  <c r="AF983" i="1"/>
  <c r="AJ995" i="1"/>
  <c r="AK995" i="1" s="1"/>
  <c r="G999" i="1"/>
  <c r="AG1003" i="1"/>
  <c r="AG1005" i="1"/>
  <c r="AG1007" i="1"/>
  <c r="AE1007" i="1"/>
  <c r="AJ1009" i="1"/>
  <c r="AK1009" i="1" s="1"/>
  <c r="AF1011" i="1"/>
  <c r="AE1012" i="1"/>
  <c r="H1027" i="1"/>
  <c r="H1043" i="1"/>
  <c r="H1059" i="1"/>
  <c r="AF1094" i="1"/>
  <c r="AE1094" i="1"/>
  <c r="G1094" i="1"/>
  <c r="AJ1094" i="1"/>
  <c r="AG1108" i="1"/>
  <c r="H1120" i="1"/>
  <c r="AJ1141" i="1"/>
  <c r="G1141" i="1"/>
  <c r="AG1141" i="1"/>
  <c r="AF1141" i="1"/>
  <c r="AE1141" i="1"/>
  <c r="AF1143" i="1"/>
  <c r="G1143" i="1"/>
  <c r="AJ1143" i="1"/>
  <c r="AG1143" i="1"/>
  <c r="AE1143" i="1"/>
  <c r="H1145" i="1"/>
  <c r="G1145" i="1"/>
  <c r="AJ1145" i="1"/>
  <c r="AG1145" i="1"/>
  <c r="AF1145" i="1"/>
  <c r="AJ1202" i="1"/>
  <c r="AG1202" i="1"/>
  <c r="AF1202" i="1"/>
  <c r="AE1202" i="1"/>
  <c r="H1202" i="1"/>
  <c r="G1202" i="1"/>
  <c r="AG174" i="1"/>
  <c r="AG182" i="1"/>
  <c r="AG190" i="1"/>
  <c r="AG198" i="1"/>
  <c r="AG206" i="1"/>
  <c r="AG212" i="1"/>
  <c r="AG220" i="1"/>
  <c r="AG228" i="1"/>
  <c r="AG236" i="1"/>
  <c r="AG244" i="1"/>
  <c r="AG253" i="1"/>
  <c r="AG261" i="1"/>
  <c r="AG269" i="1"/>
  <c r="AG277" i="1"/>
  <c r="AG290" i="1"/>
  <c r="AG298" i="1"/>
  <c r="AG301" i="1"/>
  <c r="AG309" i="1"/>
  <c r="AG318" i="1"/>
  <c r="AG334" i="1"/>
  <c r="AG342" i="1"/>
  <c r="AG350" i="1"/>
  <c r="AG358" i="1"/>
  <c r="AG361" i="1"/>
  <c r="AG369" i="1"/>
  <c r="AG377" i="1"/>
  <c r="AG382" i="1"/>
  <c r="AG396" i="1"/>
  <c r="AG404" i="1"/>
  <c r="AG412" i="1"/>
  <c r="AG420" i="1"/>
  <c r="AG428" i="1"/>
  <c r="AG436" i="1"/>
  <c r="AG444" i="1"/>
  <c r="AG452" i="1"/>
  <c r="AG460" i="1"/>
  <c r="AG468" i="1"/>
  <c r="AG476" i="1"/>
  <c r="AG484" i="1"/>
  <c r="AG492" i="1"/>
  <c r="AG500" i="1"/>
  <c r="AF503" i="1"/>
  <c r="AG508" i="1"/>
  <c r="AF511" i="1"/>
  <c r="G512" i="1"/>
  <c r="AG516" i="1"/>
  <c r="H517" i="1"/>
  <c r="AF519" i="1"/>
  <c r="G520" i="1"/>
  <c r="AG524" i="1"/>
  <c r="H525" i="1"/>
  <c r="AG529" i="1"/>
  <c r="AF530" i="1"/>
  <c r="H532" i="1"/>
  <c r="G533" i="1"/>
  <c r="AG537" i="1"/>
  <c r="AF538" i="1"/>
  <c r="H540" i="1"/>
  <c r="G541" i="1"/>
  <c r="AG545" i="1"/>
  <c r="AF546" i="1"/>
  <c r="H548" i="1"/>
  <c r="G549" i="1"/>
  <c r="AG553" i="1"/>
  <c r="AF554" i="1"/>
  <c r="H556" i="1"/>
  <c r="G557" i="1"/>
  <c r="AG561" i="1"/>
  <c r="AF562" i="1"/>
  <c r="H564" i="1"/>
  <c r="G565" i="1"/>
  <c r="AG569" i="1"/>
  <c r="AF570" i="1"/>
  <c r="H572" i="1"/>
  <c r="G573" i="1"/>
  <c r="AG577" i="1"/>
  <c r="AF578" i="1"/>
  <c r="H580" i="1"/>
  <c r="G581" i="1"/>
  <c r="AG585" i="1"/>
  <c r="AF586" i="1"/>
  <c r="H588" i="1"/>
  <c r="G589" i="1"/>
  <c r="AG593" i="1"/>
  <c r="AF594" i="1"/>
  <c r="H596" i="1"/>
  <c r="G597" i="1"/>
  <c r="AG601" i="1"/>
  <c r="AF602" i="1"/>
  <c r="H604" i="1"/>
  <c r="G605" i="1"/>
  <c r="AF607" i="1"/>
  <c r="G608" i="1"/>
  <c r="AJ609" i="1"/>
  <c r="AK609" i="1" s="1"/>
  <c r="AG612" i="1"/>
  <c r="H613" i="1"/>
  <c r="AF615" i="1"/>
  <c r="G616" i="1"/>
  <c r="AJ617" i="1"/>
  <c r="AK617" i="1" s="1"/>
  <c r="AG620" i="1"/>
  <c r="H621" i="1"/>
  <c r="AF623" i="1"/>
  <c r="G624" i="1"/>
  <c r="AJ626" i="1"/>
  <c r="AG627" i="1"/>
  <c r="AF628" i="1"/>
  <c r="H630" i="1"/>
  <c r="G631" i="1"/>
  <c r="AG634" i="1"/>
  <c r="H635" i="1"/>
  <c r="AJ637" i="1"/>
  <c r="AK637" i="1" s="1"/>
  <c r="AG638" i="1"/>
  <c r="H642" i="1"/>
  <c r="AJ645" i="1"/>
  <c r="AK645" i="1" s="1"/>
  <c r="AF649" i="1"/>
  <c r="H650" i="1"/>
  <c r="G651" i="1"/>
  <c r="H652" i="1"/>
  <c r="AJ670" i="1"/>
  <c r="AG678" i="1"/>
  <c r="AG679" i="1"/>
  <c r="AJ680" i="1"/>
  <c r="AJ681" i="1"/>
  <c r="AJ682" i="1"/>
  <c r="AJ683" i="1"/>
  <c r="AJ684" i="1"/>
  <c r="AF686" i="1"/>
  <c r="AF687" i="1"/>
  <c r="AF688" i="1"/>
  <c r="AG689" i="1"/>
  <c r="AG690" i="1"/>
  <c r="AG691" i="1"/>
  <c r="AG692" i="1"/>
  <c r="H702" i="1"/>
  <c r="H703" i="1"/>
  <c r="H704" i="1"/>
  <c r="H705" i="1"/>
  <c r="H706" i="1"/>
  <c r="AE707" i="1"/>
  <c r="AE708" i="1"/>
  <c r="G710" i="1"/>
  <c r="G711" i="1"/>
  <c r="G712" i="1"/>
  <c r="G713" i="1"/>
  <c r="G714" i="1"/>
  <c r="G715" i="1"/>
  <c r="H716" i="1"/>
  <c r="AJ734" i="1"/>
  <c r="AG742" i="1"/>
  <c r="AG743" i="1"/>
  <c r="AJ744" i="1"/>
  <c r="AJ745" i="1"/>
  <c r="AJ746" i="1"/>
  <c r="AJ747" i="1"/>
  <c r="AJ748" i="1"/>
  <c r="AF750" i="1"/>
  <c r="AF751" i="1"/>
  <c r="AF752" i="1"/>
  <c r="AG753" i="1"/>
  <c r="AG754" i="1"/>
  <c r="AG755" i="1"/>
  <c r="AG756" i="1"/>
  <c r="H766" i="1"/>
  <c r="AF770" i="1"/>
  <c r="AF771" i="1"/>
  <c r="AF772" i="1"/>
  <c r="AG773" i="1"/>
  <c r="G775" i="1"/>
  <c r="AJ777" i="1"/>
  <c r="AK777" i="1" s="1"/>
  <c r="G781" i="1"/>
  <c r="AG785" i="1"/>
  <c r="AG789" i="1"/>
  <c r="AE789" i="1"/>
  <c r="AJ791" i="1"/>
  <c r="AK791" i="1" s="1"/>
  <c r="AF795" i="1"/>
  <c r="AF799" i="1"/>
  <c r="AE801" i="1"/>
  <c r="H802" i="1"/>
  <c r="H803" i="1"/>
  <c r="AE808" i="1"/>
  <c r="H809" i="1"/>
  <c r="G810" i="1"/>
  <c r="AE811" i="1"/>
  <c r="G811" i="1"/>
  <c r="H815" i="1"/>
  <c r="G816" i="1"/>
  <c r="AJ818" i="1"/>
  <c r="AK818" i="1" s="1"/>
  <c r="AF818" i="1"/>
  <c r="G823" i="1"/>
  <c r="AF824" i="1"/>
  <c r="H824" i="1"/>
  <c r="H837" i="1"/>
  <c r="AJ841" i="1"/>
  <c r="AK841" i="1" s="1"/>
  <c r="G845" i="1"/>
  <c r="AG849" i="1"/>
  <c r="AF850" i="1"/>
  <c r="AE854" i="1"/>
  <c r="G854" i="1"/>
  <c r="H856" i="1"/>
  <c r="G858" i="1"/>
  <c r="H859" i="1"/>
  <c r="H869" i="1"/>
  <c r="AJ873" i="1"/>
  <c r="AK873" i="1" s="1"/>
  <c r="G877" i="1"/>
  <c r="AJ881" i="1"/>
  <c r="AF881" i="1"/>
  <c r="G882" i="1"/>
  <c r="AE883" i="1"/>
  <c r="AG886" i="1"/>
  <c r="AF888" i="1"/>
  <c r="AE892" i="1"/>
  <c r="G892" i="1"/>
  <c r="H894" i="1"/>
  <c r="G896" i="1"/>
  <c r="H897" i="1"/>
  <c r="H901" i="1"/>
  <c r="G902" i="1"/>
  <c r="AJ904" i="1"/>
  <c r="AK904" i="1" s="1"/>
  <c r="AF904" i="1"/>
  <c r="G909" i="1"/>
  <c r="AF910" i="1"/>
  <c r="H910" i="1"/>
  <c r="AG918" i="1"/>
  <c r="AE918" i="1"/>
  <c r="G919" i="1"/>
  <c r="AF920" i="1"/>
  <c r="AJ928" i="1"/>
  <c r="AJ930" i="1"/>
  <c r="AF933" i="1"/>
  <c r="H933" i="1"/>
  <c r="H934" i="1"/>
  <c r="AE936" i="1"/>
  <c r="H938" i="1"/>
  <c r="AG947" i="1"/>
  <c r="AG951" i="1"/>
  <c r="AE951" i="1"/>
  <c r="AJ953" i="1"/>
  <c r="AK953" i="1" s="1"/>
  <c r="AF957" i="1"/>
  <c r="AF961" i="1"/>
  <c r="AE963" i="1"/>
  <c r="H964" i="1"/>
  <c r="H965" i="1"/>
  <c r="AE970" i="1"/>
  <c r="H971" i="1"/>
  <c r="G972" i="1"/>
  <c r="AE973" i="1"/>
  <c r="G973" i="1"/>
  <c r="H977" i="1"/>
  <c r="G978" i="1"/>
  <c r="AJ980" i="1"/>
  <c r="AK980" i="1" s="1"/>
  <c r="AF980" i="1"/>
  <c r="G985" i="1"/>
  <c r="AF986" i="1"/>
  <c r="H986" i="1"/>
  <c r="H999" i="1"/>
  <c r="AJ1003" i="1"/>
  <c r="AK1003" i="1" s="1"/>
  <c r="G1007" i="1"/>
  <c r="AG1011" i="1"/>
  <c r="AG1015" i="1"/>
  <c r="AE1015" i="1"/>
  <c r="AJ1019" i="1"/>
  <c r="AK1019" i="1" s="1"/>
  <c r="AG1019" i="1"/>
  <c r="AE1019" i="1"/>
  <c r="AE1020" i="1"/>
  <c r="AF1020" i="1"/>
  <c r="G1020" i="1"/>
  <c r="H1023" i="1"/>
  <c r="AG1023" i="1"/>
  <c r="AE1023" i="1"/>
  <c r="AF1027" i="1"/>
  <c r="AF1043" i="1"/>
  <c r="AF1059" i="1"/>
  <c r="AF1075" i="1"/>
  <c r="AG1081" i="1"/>
  <c r="AE1091" i="1"/>
  <c r="G1091" i="1"/>
  <c r="AG1091" i="1"/>
  <c r="H1094" i="1"/>
  <c r="AG1120" i="1"/>
  <c r="AE1128" i="1"/>
  <c r="AF1128" i="1"/>
  <c r="G1128" i="1"/>
  <c r="AJ1128" i="1"/>
  <c r="AG1158" i="1"/>
  <c r="AJ1158" i="1"/>
  <c r="AF1158" i="1"/>
  <c r="AE1158" i="1"/>
  <c r="H1158" i="1"/>
  <c r="G1158" i="1"/>
  <c r="AG503" i="1"/>
  <c r="AG511" i="1"/>
  <c r="H512" i="1"/>
  <c r="AE517" i="1"/>
  <c r="AG519" i="1"/>
  <c r="H520" i="1"/>
  <c r="AE525" i="1"/>
  <c r="AG530" i="1"/>
  <c r="AE532" i="1"/>
  <c r="H533" i="1"/>
  <c r="AG538" i="1"/>
  <c r="AE540" i="1"/>
  <c r="H541" i="1"/>
  <c r="AG546" i="1"/>
  <c r="AE548" i="1"/>
  <c r="H549" i="1"/>
  <c r="AG554" i="1"/>
  <c r="AE556" i="1"/>
  <c r="H557" i="1"/>
  <c r="AG562" i="1"/>
  <c r="AE564" i="1"/>
  <c r="H565" i="1"/>
  <c r="AG570" i="1"/>
  <c r="AE572" i="1"/>
  <c r="H573" i="1"/>
  <c r="AG578" i="1"/>
  <c r="AE580" i="1"/>
  <c r="H581" i="1"/>
  <c r="AG586" i="1"/>
  <c r="AE588" i="1"/>
  <c r="H589" i="1"/>
  <c r="AG594" i="1"/>
  <c r="AE596" i="1"/>
  <c r="H597" i="1"/>
  <c r="AG602" i="1"/>
  <c r="AE604" i="1"/>
  <c r="H605" i="1"/>
  <c r="AG607" i="1"/>
  <c r="H608" i="1"/>
  <c r="AE613" i="1"/>
  <c r="AG615" i="1"/>
  <c r="H616" i="1"/>
  <c r="AE621" i="1"/>
  <c r="AG623" i="1"/>
  <c r="H624" i="1"/>
  <c r="AG628" i="1"/>
  <c r="AE630" i="1"/>
  <c r="H631" i="1"/>
  <c r="AE635" i="1"/>
  <c r="AJ638" i="1"/>
  <c r="AE642" i="1"/>
  <c r="AG649" i="1"/>
  <c r="AE650" i="1"/>
  <c r="AE651" i="1"/>
  <c r="AE652" i="1"/>
  <c r="AG686" i="1"/>
  <c r="AG687" i="1"/>
  <c r="AJ688" i="1"/>
  <c r="AJ689" i="1"/>
  <c r="AJ690" i="1"/>
  <c r="AJ691" i="1"/>
  <c r="AJ692" i="1"/>
  <c r="AE702" i="1"/>
  <c r="AE703" i="1"/>
  <c r="AE704" i="1"/>
  <c r="AE705" i="1"/>
  <c r="AF706" i="1"/>
  <c r="AF707" i="1"/>
  <c r="AF708" i="1"/>
  <c r="H710" i="1"/>
  <c r="H711" i="1"/>
  <c r="H712" i="1"/>
  <c r="H713" i="1"/>
  <c r="H714" i="1"/>
  <c r="AE715" i="1"/>
  <c r="AE716" i="1"/>
  <c r="AG750" i="1"/>
  <c r="AG751" i="1"/>
  <c r="AJ752" i="1"/>
  <c r="AJ753" i="1"/>
  <c r="AJ754" i="1"/>
  <c r="AJ755" i="1"/>
  <c r="AJ756" i="1"/>
  <c r="AE766" i="1"/>
  <c r="AG770" i="1"/>
  <c r="AG771" i="1"/>
  <c r="AJ772" i="1"/>
  <c r="AJ773" i="1"/>
  <c r="AJ785" i="1"/>
  <c r="AK785" i="1" s="1"/>
  <c r="AG795" i="1"/>
  <c r="AG797" i="1"/>
  <c r="AE797" i="1"/>
  <c r="AJ799" i="1"/>
  <c r="AK799" i="1" s="1"/>
  <c r="AF801" i="1"/>
  <c r="AE802" i="1"/>
  <c r="AG808" i="1"/>
  <c r="AE815" i="1"/>
  <c r="AE819" i="1"/>
  <c r="G819" i="1"/>
  <c r="AJ826" i="1"/>
  <c r="AK826" i="1" s="1"/>
  <c r="AF826" i="1"/>
  <c r="AF832" i="1"/>
  <c r="H832" i="1"/>
  <c r="AF837" i="1"/>
  <c r="AJ849" i="1"/>
  <c r="AK849" i="1" s="1"/>
  <c r="AJ850" i="1"/>
  <c r="AF853" i="1"/>
  <c r="H853" i="1"/>
  <c r="AE859" i="1"/>
  <c r="AF869" i="1"/>
  <c r="AG883" i="1"/>
  <c r="AJ886" i="1"/>
  <c r="AJ888" i="1"/>
  <c r="AF891" i="1"/>
  <c r="H891" i="1"/>
  <c r="AE897" i="1"/>
  <c r="AE901" i="1"/>
  <c r="AE905" i="1"/>
  <c r="G905" i="1"/>
  <c r="AJ912" i="1"/>
  <c r="AK912" i="1" s="1"/>
  <c r="AF912" i="1"/>
  <c r="AJ917" i="1"/>
  <c r="AF917" i="1"/>
  <c r="AG920" i="1"/>
  <c r="AG932" i="1"/>
  <c r="AE932" i="1"/>
  <c r="AF936" i="1"/>
  <c r="AE938" i="1"/>
  <c r="AJ947" i="1"/>
  <c r="AK947" i="1" s="1"/>
  <c r="AG957" i="1"/>
  <c r="AG959" i="1"/>
  <c r="AE959" i="1"/>
  <c r="AJ961" i="1"/>
  <c r="AK961" i="1" s="1"/>
  <c r="AF963" i="1"/>
  <c r="AE964" i="1"/>
  <c r="AG970" i="1"/>
  <c r="AE981" i="1"/>
  <c r="G981" i="1"/>
  <c r="AJ988" i="1"/>
  <c r="AK988" i="1" s="1"/>
  <c r="AF988" i="1"/>
  <c r="AF994" i="1"/>
  <c r="H994" i="1"/>
  <c r="AF999" i="1"/>
  <c r="AJ1011" i="1"/>
  <c r="AK1011" i="1" s="1"/>
  <c r="G1018" i="1"/>
  <c r="AG1018" i="1"/>
  <c r="AE1036" i="1"/>
  <c r="AF1036" i="1"/>
  <c r="G1036" i="1"/>
  <c r="AJ1036" i="1"/>
  <c r="AK1036" i="1" s="1"/>
  <c r="AE1052" i="1"/>
  <c r="AF1052" i="1"/>
  <c r="G1052" i="1"/>
  <c r="AJ1052" i="1"/>
  <c r="AK1052" i="1" s="1"/>
  <c r="AE1068" i="1"/>
  <c r="AF1068" i="1"/>
  <c r="G1068" i="1"/>
  <c r="AJ1068" i="1"/>
  <c r="AK1068" i="1" s="1"/>
  <c r="H1080" i="1"/>
  <c r="AJ1080" i="1"/>
  <c r="AF1080" i="1"/>
  <c r="G1080" i="1"/>
  <c r="G1098" i="1"/>
  <c r="AG1098" i="1"/>
  <c r="AF1098" i="1"/>
  <c r="AE1098" i="1"/>
  <c r="AG1100" i="1"/>
  <c r="G1100" i="1"/>
  <c r="AJ1100" i="1"/>
  <c r="AF1100" i="1"/>
  <c r="AE1100" i="1"/>
  <c r="AE1102" i="1"/>
  <c r="G1102" i="1"/>
  <c r="AJ1102" i="1"/>
  <c r="AG1102" i="1"/>
  <c r="AF1102" i="1"/>
  <c r="G1104" i="1"/>
  <c r="H1104" i="1"/>
  <c r="AJ1104" i="1"/>
  <c r="AG1104" i="1"/>
  <c r="AF1104" i="1"/>
  <c r="AF1124" i="1"/>
  <c r="AJ1124" i="1"/>
  <c r="AK1124" i="1" s="1"/>
  <c r="AE1124" i="1"/>
  <c r="H1124" i="1"/>
  <c r="G1124" i="1"/>
  <c r="H1161" i="1"/>
  <c r="AJ1161" i="1"/>
  <c r="AG1161" i="1"/>
  <c r="AF1161" i="1"/>
  <c r="AE1161" i="1"/>
  <c r="G1161" i="1"/>
  <c r="AJ686" i="1"/>
  <c r="AJ750" i="1"/>
  <c r="AJ770" i="1"/>
  <c r="AG805" i="1"/>
  <c r="AE805" i="1"/>
  <c r="AE827" i="1"/>
  <c r="G827" i="1"/>
  <c r="AJ834" i="1"/>
  <c r="AK834" i="1" s="1"/>
  <c r="AF834" i="1"/>
  <c r="AF840" i="1"/>
  <c r="H840" i="1"/>
  <c r="AG852" i="1"/>
  <c r="AE852" i="1"/>
  <c r="AJ866" i="1"/>
  <c r="AK866" i="1" s="1"/>
  <c r="AF866" i="1"/>
  <c r="AJ869" i="1"/>
  <c r="AK869" i="1" s="1"/>
  <c r="AF872" i="1"/>
  <c r="H872" i="1"/>
  <c r="AJ883" i="1"/>
  <c r="AG890" i="1"/>
  <c r="AE890" i="1"/>
  <c r="G891" i="1"/>
  <c r="AG897" i="1"/>
  <c r="AF901" i="1"/>
  <c r="H905" i="1"/>
  <c r="H911" i="1"/>
  <c r="G912" i="1"/>
  <c r="AE913" i="1"/>
  <c r="G913" i="1"/>
  <c r="G917" i="1"/>
  <c r="AJ920" i="1"/>
  <c r="AJ931" i="1"/>
  <c r="AF931" i="1"/>
  <c r="G932" i="1"/>
  <c r="AG936" i="1"/>
  <c r="AF938" i="1"/>
  <c r="AE942" i="1"/>
  <c r="G942" i="1"/>
  <c r="H944" i="1"/>
  <c r="AJ957" i="1"/>
  <c r="AK957" i="1" s="1"/>
  <c r="G959" i="1"/>
  <c r="AG963" i="1"/>
  <c r="AG964" i="1"/>
  <c r="AG967" i="1"/>
  <c r="AE967" i="1"/>
  <c r="AJ970" i="1"/>
  <c r="AK970" i="1" s="1"/>
  <c r="AF977" i="1"/>
  <c r="H981" i="1"/>
  <c r="H987" i="1"/>
  <c r="G988" i="1"/>
  <c r="AE989" i="1"/>
  <c r="G989" i="1"/>
  <c r="AJ996" i="1"/>
  <c r="AK996" i="1" s="1"/>
  <c r="AF996" i="1"/>
  <c r="AJ999" i="1"/>
  <c r="AK999" i="1" s="1"/>
  <c r="G1001" i="1"/>
  <c r="AF1002" i="1"/>
  <c r="H1002" i="1"/>
  <c r="H1018" i="1"/>
  <c r="AJ1035" i="1"/>
  <c r="AK1035" i="1" s="1"/>
  <c r="AG1035" i="1"/>
  <c r="AE1035" i="1"/>
  <c r="G1035" i="1"/>
  <c r="H1036" i="1"/>
  <c r="AJ1051" i="1"/>
  <c r="AK1051" i="1" s="1"/>
  <c r="AG1051" i="1"/>
  <c r="AE1051" i="1"/>
  <c r="G1051" i="1"/>
  <c r="H1052" i="1"/>
  <c r="AJ1067" i="1"/>
  <c r="AK1067" i="1" s="1"/>
  <c r="AG1067" i="1"/>
  <c r="AE1067" i="1"/>
  <c r="G1067" i="1"/>
  <c r="H1068" i="1"/>
  <c r="AE1080" i="1"/>
  <c r="AG1093" i="1"/>
  <c r="AE1093" i="1"/>
  <c r="G1093" i="1"/>
  <c r="AJ1093" i="1"/>
  <c r="H1098" i="1"/>
  <c r="H1100" i="1"/>
  <c r="H1102" i="1"/>
  <c r="AE1104" i="1"/>
  <c r="AF1112" i="1"/>
  <c r="AE1112" i="1"/>
  <c r="G1112" i="1"/>
  <c r="AJ1112" i="1"/>
  <c r="AF1116" i="1"/>
  <c r="AJ1116" i="1"/>
  <c r="AE1116" i="1"/>
  <c r="H1116" i="1"/>
  <c r="G1116" i="1"/>
  <c r="AG1124" i="1"/>
  <c r="G1130" i="1"/>
  <c r="AF1130" i="1"/>
  <c r="H1130" i="1"/>
  <c r="AJ1130" i="1"/>
  <c r="AG1156" i="1"/>
  <c r="AF1156" i="1"/>
  <c r="AE1156" i="1"/>
  <c r="H1156" i="1"/>
  <c r="G1156" i="1"/>
  <c r="H352" i="1"/>
  <c r="H360" i="1"/>
  <c r="H367" i="1"/>
  <c r="H375" i="1"/>
  <c r="H384" i="1"/>
  <c r="H398" i="1"/>
  <c r="H406" i="1"/>
  <c r="H414" i="1"/>
  <c r="H422" i="1"/>
  <c r="H430" i="1"/>
  <c r="H438" i="1"/>
  <c r="H446" i="1"/>
  <c r="H454" i="1"/>
  <c r="H462" i="1"/>
  <c r="H470" i="1"/>
  <c r="H478" i="1"/>
  <c r="H486" i="1"/>
  <c r="H494" i="1"/>
  <c r="H502" i="1"/>
  <c r="H510" i="1"/>
  <c r="AF512" i="1"/>
  <c r="AG517" i="1"/>
  <c r="H518" i="1"/>
  <c r="AF520" i="1"/>
  <c r="AG525" i="1"/>
  <c r="H527" i="1"/>
  <c r="AG532" i="1"/>
  <c r="AF533" i="1"/>
  <c r="H535" i="1"/>
  <c r="AF541" i="1"/>
  <c r="H543" i="1"/>
  <c r="AF549" i="1"/>
  <c r="H551" i="1"/>
  <c r="AF557" i="1"/>
  <c r="H559" i="1"/>
  <c r="AF565" i="1"/>
  <c r="H567" i="1"/>
  <c r="AF573" i="1"/>
  <c r="H575" i="1"/>
  <c r="AF581" i="1"/>
  <c r="H583" i="1"/>
  <c r="AF589" i="1"/>
  <c r="H591" i="1"/>
  <c r="AF597" i="1"/>
  <c r="H599" i="1"/>
  <c r="AF605" i="1"/>
  <c r="H606" i="1"/>
  <c r="AF608" i="1"/>
  <c r="G609" i="1"/>
  <c r="H614" i="1"/>
  <c r="AF616" i="1"/>
  <c r="G617" i="1"/>
  <c r="H622" i="1"/>
  <c r="AF624" i="1"/>
  <c r="H625" i="1"/>
  <c r="G626" i="1"/>
  <c r="AF631" i="1"/>
  <c r="H633" i="1"/>
  <c r="H636" i="1"/>
  <c r="AJ642" i="1"/>
  <c r="AK642" i="1" s="1"/>
  <c r="H644" i="1"/>
  <c r="G648" i="1"/>
  <c r="AJ650" i="1"/>
  <c r="AK650" i="1" s="1"/>
  <c r="AG651" i="1"/>
  <c r="AG652" i="1"/>
  <c r="H662" i="1"/>
  <c r="H663" i="1"/>
  <c r="H664" i="1"/>
  <c r="H665" i="1"/>
  <c r="H666" i="1"/>
  <c r="AE667" i="1"/>
  <c r="AE668" i="1"/>
  <c r="G670" i="1"/>
  <c r="G671" i="1"/>
  <c r="G672" i="1"/>
  <c r="G673" i="1"/>
  <c r="G674" i="1"/>
  <c r="G675" i="1"/>
  <c r="H676" i="1"/>
  <c r="AG703" i="1"/>
  <c r="AJ704" i="1"/>
  <c r="AJ705" i="1"/>
  <c r="AJ706" i="1"/>
  <c r="AJ707" i="1"/>
  <c r="AJ708" i="1"/>
  <c r="AF710" i="1"/>
  <c r="AF711" i="1"/>
  <c r="AF712" i="1"/>
  <c r="AG713" i="1"/>
  <c r="AG714" i="1"/>
  <c r="AG715" i="1"/>
  <c r="AG716" i="1"/>
  <c r="H726" i="1"/>
  <c r="H727" i="1"/>
  <c r="H728" i="1"/>
  <c r="H729" i="1"/>
  <c r="H730" i="1"/>
  <c r="AE731" i="1"/>
  <c r="AE732" i="1"/>
  <c r="G734" i="1"/>
  <c r="G735" i="1"/>
  <c r="G736" i="1"/>
  <c r="G737" i="1"/>
  <c r="G738" i="1"/>
  <c r="G739" i="1"/>
  <c r="H740" i="1"/>
  <c r="G768" i="1"/>
  <c r="AF775" i="1"/>
  <c r="H776" i="1"/>
  <c r="AJ778" i="1"/>
  <c r="AK778" i="1" s="1"/>
  <c r="AF778" i="1"/>
  <c r="AJ781" i="1"/>
  <c r="AK781" i="1" s="1"/>
  <c r="G783" i="1"/>
  <c r="AF784" i="1"/>
  <c r="H784" i="1"/>
  <c r="H797" i="1"/>
  <c r="AJ801" i="1"/>
  <c r="AK801" i="1" s="1"/>
  <c r="AJ803" i="1"/>
  <c r="AK803" i="1" s="1"/>
  <c r="G805" i="1"/>
  <c r="AG809" i="1"/>
  <c r="AG810" i="1"/>
  <c r="AG813" i="1"/>
  <c r="AE813" i="1"/>
  <c r="AJ815" i="1"/>
  <c r="AK815" i="1" s="1"/>
  <c r="AJ816" i="1"/>
  <c r="AK816" i="1" s="1"/>
  <c r="AF819" i="1"/>
  <c r="AF823" i="1"/>
  <c r="AE825" i="1"/>
  <c r="H826" i="1"/>
  <c r="H827" i="1"/>
  <c r="AE832" i="1"/>
  <c r="H833" i="1"/>
  <c r="G834" i="1"/>
  <c r="AE835" i="1"/>
  <c r="G835" i="1"/>
  <c r="H839" i="1"/>
  <c r="G840" i="1"/>
  <c r="AJ842" i="1"/>
  <c r="AK842" i="1" s="1"/>
  <c r="AF842" i="1"/>
  <c r="AJ845" i="1"/>
  <c r="AK845" i="1" s="1"/>
  <c r="G847" i="1"/>
  <c r="AF848" i="1"/>
  <c r="H848" i="1"/>
  <c r="AJ851" i="1"/>
  <c r="AF851" i="1"/>
  <c r="G852" i="1"/>
  <c r="AE853" i="1"/>
  <c r="AG856" i="1"/>
  <c r="AF858" i="1"/>
  <c r="AE862" i="1"/>
  <c r="G862" i="1"/>
  <c r="H864" i="1"/>
  <c r="G866" i="1"/>
  <c r="AE867" i="1"/>
  <c r="G867" i="1"/>
  <c r="H871" i="1"/>
  <c r="G872" i="1"/>
  <c r="AJ874" i="1"/>
  <c r="AK874" i="1" s="1"/>
  <c r="AF874" i="1"/>
  <c r="AJ877" i="1"/>
  <c r="AK877" i="1" s="1"/>
  <c r="H880" i="1"/>
  <c r="AJ882" i="1"/>
  <c r="AJ889" i="1"/>
  <c r="AF889" i="1"/>
  <c r="G890" i="1"/>
  <c r="AE891" i="1"/>
  <c r="AG894" i="1"/>
  <c r="AF896" i="1"/>
  <c r="AJ901" i="1"/>
  <c r="AK901" i="1" s="1"/>
  <c r="AJ902" i="1"/>
  <c r="AK902" i="1" s="1"/>
  <c r="AF905" i="1"/>
  <c r="AF909" i="1"/>
  <c r="AE911" i="1"/>
  <c r="H912" i="1"/>
  <c r="H913" i="1"/>
  <c r="H914" i="1"/>
  <c r="G916" i="1"/>
  <c r="H917" i="1"/>
  <c r="AJ919" i="1"/>
  <c r="G931" i="1"/>
  <c r="H932" i="1"/>
  <c r="AJ934" i="1"/>
  <c r="AJ936" i="1"/>
  <c r="AJ938" i="1"/>
  <c r="AF941" i="1"/>
  <c r="H941" i="1"/>
  <c r="H942" i="1"/>
  <c r="AE944" i="1"/>
  <c r="G945" i="1"/>
  <c r="AF946" i="1"/>
  <c r="H946" i="1"/>
  <c r="H959" i="1"/>
  <c r="AJ963" i="1"/>
  <c r="AK963" i="1" s="1"/>
  <c r="AJ965" i="1"/>
  <c r="AK965" i="1" s="1"/>
  <c r="G967" i="1"/>
  <c r="AG971" i="1"/>
  <c r="AG972" i="1"/>
  <c r="AG975" i="1"/>
  <c r="AE975" i="1"/>
  <c r="AJ977" i="1"/>
  <c r="AK977" i="1" s="1"/>
  <c r="AF981" i="1"/>
  <c r="AE987" i="1"/>
  <c r="H988" i="1"/>
  <c r="H989" i="1"/>
  <c r="AE994" i="1"/>
  <c r="H995" i="1"/>
  <c r="G996" i="1"/>
  <c r="AE997" i="1"/>
  <c r="G997" i="1"/>
  <c r="H1001" i="1"/>
  <c r="G1002" i="1"/>
  <c r="AJ1004" i="1"/>
  <c r="AK1004" i="1" s="1"/>
  <c r="AF1004" i="1"/>
  <c r="G1009" i="1"/>
  <c r="AF1010" i="1"/>
  <c r="H1010" i="1"/>
  <c r="AE1018" i="1"/>
  <c r="H1035" i="1"/>
  <c r="AG1036" i="1"/>
  <c r="H1051" i="1"/>
  <c r="AG1052" i="1"/>
  <c r="AG1068" i="1"/>
  <c r="AG1080" i="1"/>
  <c r="AJ1098" i="1"/>
  <c r="H1112" i="1"/>
  <c r="AG1116" i="1"/>
  <c r="G1123" i="1"/>
  <c r="AG1123" i="1"/>
  <c r="AF1123" i="1"/>
  <c r="AE1123" i="1"/>
  <c r="AF1127" i="1"/>
  <c r="AE1127" i="1"/>
  <c r="G1127" i="1"/>
  <c r="AJ1127" i="1"/>
  <c r="G1140" i="1"/>
  <c r="AG1140" i="1"/>
  <c r="AF1140" i="1"/>
  <c r="AE1140" i="1"/>
  <c r="AG1142" i="1"/>
  <c r="G1142" i="1"/>
  <c r="AJ1142" i="1"/>
  <c r="AF1142" i="1"/>
  <c r="AE1142" i="1"/>
  <c r="AE1144" i="1"/>
  <c r="G1144" i="1"/>
  <c r="AJ1144" i="1"/>
  <c r="AG1144" i="1"/>
  <c r="AF1144" i="1"/>
  <c r="G1146" i="1"/>
  <c r="H1146" i="1"/>
  <c r="AJ1146" i="1"/>
  <c r="AG1146" i="1"/>
  <c r="AF1146" i="1"/>
  <c r="AF1159" i="1"/>
  <c r="AJ1159" i="1"/>
  <c r="AG1159" i="1"/>
  <c r="AE1159" i="1"/>
  <c r="H1159" i="1"/>
  <c r="G1159" i="1"/>
  <c r="AG512" i="1"/>
  <c r="H609" i="1"/>
  <c r="H617" i="1"/>
  <c r="AE648" i="1"/>
  <c r="H670" i="1"/>
  <c r="H671" i="1"/>
  <c r="H672" i="1"/>
  <c r="H673" i="1"/>
  <c r="H674" i="1"/>
  <c r="AE675" i="1"/>
  <c r="AE676" i="1"/>
  <c r="AE779" i="1"/>
  <c r="G779" i="1"/>
  <c r="AJ786" i="1"/>
  <c r="AK786" i="1" s="1"/>
  <c r="AF786" i="1"/>
  <c r="AF792" i="1"/>
  <c r="H792" i="1"/>
  <c r="AG821" i="1"/>
  <c r="AE821" i="1"/>
  <c r="AE843" i="1"/>
  <c r="G843" i="1"/>
  <c r="AF861" i="1"/>
  <c r="H861" i="1"/>
  <c r="AE875" i="1"/>
  <c r="G875" i="1"/>
  <c r="AF899" i="1"/>
  <c r="H899" i="1"/>
  <c r="AG907" i="1"/>
  <c r="AE907" i="1"/>
  <c r="AE926" i="1"/>
  <c r="G926" i="1"/>
  <c r="AG940" i="1"/>
  <c r="AE940" i="1"/>
  <c r="AJ948" i="1"/>
  <c r="AK948" i="1" s="1"/>
  <c r="AF948" i="1"/>
  <c r="AF954" i="1"/>
  <c r="H954" i="1"/>
  <c r="AG983" i="1"/>
  <c r="AE983" i="1"/>
  <c r="AE1005" i="1"/>
  <c r="G1005" i="1"/>
  <c r="AJ1012" i="1"/>
  <c r="AK1012" i="1" s="1"/>
  <c r="AF1012" i="1"/>
  <c r="AE1079" i="1"/>
  <c r="AJ1079" i="1"/>
  <c r="AF1079" i="1"/>
  <c r="G1079" i="1"/>
  <c r="G1162" i="1"/>
  <c r="AJ1162" i="1"/>
  <c r="AG1162" i="1"/>
  <c r="AF1162" i="1"/>
  <c r="AE1162" i="1"/>
  <c r="H1162" i="1"/>
  <c r="H626" i="1"/>
  <c r="AF636" i="1"/>
  <c r="H637" i="1"/>
  <c r="H638" i="1"/>
  <c r="AJ643" i="1"/>
  <c r="AK643" i="1" s="1"/>
  <c r="AF644" i="1"/>
  <c r="H645" i="1"/>
  <c r="AJ647" i="1"/>
  <c r="AK647" i="1" s="1"/>
  <c r="AF648" i="1"/>
  <c r="AG655" i="1"/>
  <c r="AJ656" i="1"/>
  <c r="AJ657" i="1"/>
  <c r="AJ658" i="1"/>
  <c r="AJ659" i="1"/>
  <c r="AJ660" i="1"/>
  <c r="AF663" i="1"/>
  <c r="AF664" i="1"/>
  <c r="AG665" i="1"/>
  <c r="AG666" i="1"/>
  <c r="AG667" i="1"/>
  <c r="AG668" i="1"/>
  <c r="AE671" i="1"/>
  <c r="AE672" i="1"/>
  <c r="AE673" i="1"/>
  <c r="AF674" i="1"/>
  <c r="AF675" i="1"/>
  <c r="AF676" i="1"/>
  <c r="H679" i="1"/>
  <c r="H680" i="1"/>
  <c r="H681" i="1"/>
  <c r="H682" i="1"/>
  <c r="AE683" i="1"/>
  <c r="AE684" i="1"/>
  <c r="G687" i="1"/>
  <c r="G688" i="1"/>
  <c r="G689" i="1"/>
  <c r="G690" i="1"/>
  <c r="G691" i="1"/>
  <c r="H692" i="1"/>
  <c r="AG719" i="1"/>
  <c r="AJ720" i="1"/>
  <c r="AJ721" i="1"/>
  <c r="AJ722" i="1"/>
  <c r="AJ723" i="1"/>
  <c r="AJ724" i="1"/>
  <c r="AF727" i="1"/>
  <c r="AF728" i="1"/>
  <c r="AG729" i="1"/>
  <c r="AG730" i="1"/>
  <c r="AG731" i="1"/>
  <c r="AG732" i="1"/>
  <c r="AE735" i="1"/>
  <c r="AE736" i="1"/>
  <c r="AE737" i="1"/>
  <c r="AF738" i="1"/>
  <c r="AF739" i="1"/>
  <c r="AF740" i="1"/>
  <c r="H743" i="1"/>
  <c r="H744" i="1"/>
  <c r="H745" i="1"/>
  <c r="H746" i="1"/>
  <c r="AE747" i="1"/>
  <c r="AE748" i="1"/>
  <c r="G751" i="1"/>
  <c r="G752" i="1"/>
  <c r="G753" i="1"/>
  <c r="G754" i="1"/>
  <c r="G755" i="1"/>
  <c r="H756" i="1"/>
  <c r="AJ767" i="1"/>
  <c r="AK767" i="1" s="1"/>
  <c r="AF768" i="1"/>
  <c r="G771" i="1"/>
  <c r="G772" i="1"/>
  <c r="G773" i="1"/>
  <c r="AG776" i="1"/>
  <c r="AE777" i="1"/>
  <c r="H778" i="1"/>
  <c r="H779" i="1"/>
  <c r="AE783" i="1"/>
  <c r="AE784" i="1"/>
  <c r="H785" i="1"/>
  <c r="G786" i="1"/>
  <c r="AE787" i="1"/>
  <c r="G787" i="1"/>
  <c r="H791" i="1"/>
  <c r="G792" i="1"/>
  <c r="AJ794" i="1"/>
  <c r="AK794" i="1" s="1"/>
  <c r="AF794" i="1"/>
  <c r="AJ797" i="1"/>
  <c r="AK797" i="1" s="1"/>
  <c r="G799" i="1"/>
  <c r="AF800" i="1"/>
  <c r="H800" i="1"/>
  <c r="AF805" i="1"/>
  <c r="H813" i="1"/>
  <c r="AJ817" i="1"/>
  <c r="AK817" i="1" s="1"/>
  <c r="AJ819" i="1"/>
  <c r="AK819" i="1" s="1"/>
  <c r="G821" i="1"/>
  <c r="AG825" i="1"/>
  <c r="AG826" i="1"/>
  <c r="AG827" i="1"/>
  <c r="AG829" i="1"/>
  <c r="AE829" i="1"/>
  <c r="AJ831" i="1"/>
  <c r="AK831" i="1" s="1"/>
  <c r="AJ832" i="1"/>
  <c r="AK832" i="1" s="1"/>
  <c r="AF833" i="1"/>
  <c r="AE834" i="1"/>
  <c r="AF835" i="1"/>
  <c r="AF839" i="1"/>
  <c r="AG840" i="1"/>
  <c r="AE841" i="1"/>
  <c r="H842" i="1"/>
  <c r="H843" i="1"/>
  <c r="AE847" i="1"/>
  <c r="AE848" i="1"/>
  <c r="H849" i="1"/>
  <c r="G850" i="1"/>
  <c r="H851" i="1"/>
  <c r="AF852" i="1"/>
  <c r="AJ853" i="1"/>
  <c r="AG860" i="1"/>
  <c r="AE860" i="1"/>
  <c r="G861" i="1"/>
  <c r="AF862" i="1"/>
  <c r="AF864" i="1"/>
  <c r="AE866" i="1"/>
  <c r="AF867" i="1"/>
  <c r="AF871" i="1"/>
  <c r="AG872" i="1"/>
  <c r="AE873" i="1"/>
  <c r="H874" i="1"/>
  <c r="H875" i="1"/>
  <c r="AF880" i="1"/>
  <c r="AE884" i="1"/>
  <c r="G884" i="1"/>
  <c r="H886" i="1"/>
  <c r="G888" i="1"/>
  <c r="H889" i="1"/>
  <c r="AF890" i="1"/>
  <c r="AJ891" i="1"/>
  <c r="AG898" i="1"/>
  <c r="AE898" i="1"/>
  <c r="G899" i="1"/>
  <c r="AJ903" i="1"/>
  <c r="AK903" i="1" s="1"/>
  <c r="AJ905" i="1"/>
  <c r="AK905" i="1" s="1"/>
  <c r="G907" i="1"/>
  <c r="AG911" i="1"/>
  <c r="AG912" i="1"/>
  <c r="AG913" i="1"/>
  <c r="AF914" i="1"/>
  <c r="AE916" i="1"/>
  <c r="AG917" i="1"/>
  <c r="AJ924" i="1"/>
  <c r="AK924" i="1" s="1"/>
  <c r="AF924" i="1"/>
  <c r="AF925" i="1"/>
  <c r="H925" i="1"/>
  <c r="H926" i="1"/>
  <c r="AE928" i="1"/>
  <c r="H930" i="1"/>
  <c r="AE931" i="1"/>
  <c r="AJ932" i="1"/>
  <c r="AJ939" i="1"/>
  <c r="AF939" i="1"/>
  <c r="G940" i="1"/>
  <c r="AE941" i="1"/>
  <c r="AG942" i="1"/>
  <c r="AG944" i="1"/>
  <c r="AE945" i="1"/>
  <c r="AE946" i="1"/>
  <c r="H947" i="1"/>
  <c r="G948" i="1"/>
  <c r="AE949" i="1"/>
  <c r="G949" i="1"/>
  <c r="H953" i="1"/>
  <c r="G954" i="1"/>
  <c r="AJ956" i="1"/>
  <c r="AK956" i="1" s="1"/>
  <c r="AF956" i="1"/>
  <c r="AJ959" i="1"/>
  <c r="AK959" i="1" s="1"/>
  <c r="G961" i="1"/>
  <c r="AF962" i="1"/>
  <c r="H962" i="1"/>
  <c r="AF967" i="1"/>
  <c r="H975" i="1"/>
  <c r="AJ979" i="1"/>
  <c r="AK979" i="1" s="1"/>
  <c r="AJ981" i="1"/>
  <c r="AK981" i="1" s="1"/>
  <c r="G983" i="1"/>
  <c r="AG987" i="1"/>
  <c r="AG988" i="1"/>
  <c r="AG989" i="1"/>
  <c r="AG991" i="1"/>
  <c r="AE991" i="1"/>
  <c r="AJ993" i="1"/>
  <c r="AK993" i="1" s="1"/>
  <c r="AJ994" i="1"/>
  <c r="AK994" i="1" s="1"/>
  <c r="AF995" i="1"/>
  <c r="AE996" i="1"/>
  <c r="AF997" i="1"/>
  <c r="AF1001" i="1"/>
  <c r="AG1002" i="1"/>
  <c r="AE1003" i="1"/>
  <c r="H1004" i="1"/>
  <c r="H1005" i="1"/>
  <c r="AE1009" i="1"/>
  <c r="AE1010" i="1"/>
  <c r="H1011" i="1"/>
  <c r="G1012" i="1"/>
  <c r="AE1013" i="1"/>
  <c r="G1013" i="1"/>
  <c r="AJ1018" i="1"/>
  <c r="AK1018" i="1" s="1"/>
  <c r="AE1028" i="1"/>
  <c r="AF1028" i="1"/>
  <c r="G1028" i="1"/>
  <c r="AJ1028" i="1"/>
  <c r="AK1028" i="1" s="1"/>
  <c r="AE1044" i="1"/>
  <c r="AF1044" i="1"/>
  <c r="G1044" i="1"/>
  <c r="AJ1044" i="1"/>
  <c r="AK1044" i="1" s="1"/>
  <c r="AE1060" i="1"/>
  <c r="AF1060" i="1"/>
  <c r="G1060" i="1"/>
  <c r="AJ1060" i="1"/>
  <c r="AK1060" i="1" s="1"/>
  <c r="AE1076" i="1"/>
  <c r="AF1076" i="1"/>
  <c r="G1076" i="1"/>
  <c r="AJ1076" i="1"/>
  <c r="AK1076" i="1" s="1"/>
  <c r="H1079" i="1"/>
  <c r="AJ1092" i="1"/>
  <c r="AE1092" i="1"/>
  <c r="G1092" i="1"/>
  <c r="AG1092" i="1"/>
  <c r="AJ1099" i="1"/>
  <c r="G1099" i="1"/>
  <c r="AG1099" i="1"/>
  <c r="AF1099" i="1"/>
  <c r="AE1099" i="1"/>
  <c r="AF1101" i="1"/>
  <c r="G1101" i="1"/>
  <c r="AJ1101" i="1"/>
  <c r="AG1101" i="1"/>
  <c r="AE1101" i="1"/>
  <c r="H1103" i="1"/>
  <c r="G1103" i="1"/>
  <c r="AJ1103" i="1"/>
  <c r="AG1103" i="1"/>
  <c r="AF1103" i="1"/>
  <c r="H1129" i="1"/>
  <c r="AF1129" i="1"/>
  <c r="G1129" i="1"/>
  <c r="AJ1129" i="1"/>
  <c r="AJ1157" i="1"/>
  <c r="AG1157" i="1"/>
  <c r="AF1157" i="1"/>
  <c r="AE1157" i="1"/>
  <c r="H1157" i="1"/>
  <c r="G1157" i="1"/>
  <c r="AE1289" i="1"/>
  <c r="G1289" i="1"/>
  <c r="AJ1296" i="1"/>
  <c r="AK1296" i="1" s="1"/>
  <c r="AF1296" i="1"/>
  <c r="AF1302" i="1"/>
  <c r="H1302" i="1"/>
  <c r="AE1310" i="1"/>
  <c r="G1310" i="1"/>
  <c r="AG1345" i="1"/>
  <c r="AE1345" i="1"/>
  <c r="AE1367" i="1"/>
  <c r="G1367" i="1"/>
  <c r="AJ1374" i="1"/>
  <c r="AK1374" i="1" s="1"/>
  <c r="AF1374" i="1"/>
  <c r="AF1380" i="1"/>
  <c r="H1380" i="1"/>
  <c r="AG1409" i="1"/>
  <c r="AE1409" i="1"/>
  <c r="AF1423" i="1"/>
  <c r="H1423" i="1"/>
  <c r="AG1442" i="1"/>
  <c r="AE1442" i="1"/>
  <c r="AJ1470" i="1"/>
  <c r="AK1470" i="1" s="1"/>
  <c r="AF1470" i="1"/>
  <c r="AF1471" i="1"/>
  <c r="H1471" i="1"/>
  <c r="AF1476" i="1"/>
  <c r="H1476" i="1"/>
  <c r="AG1505" i="1"/>
  <c r="AE1505" i="1"/>
  <c r="G1534" i="1"/>
  <c r="AJ1534" i="1"/>
  <c r="AK1534" i="1" s="1"/>
  <c r="AF1534" i="1"/>
  <c r="AJ1559" i="1"/>
  <c r="AK1559" i="1" s="1"/>
  <c r="AE1559" i="1"/>
  <c r="G1559" i="1"/>
  <c r="AJ1567" i="1"/>
  <c r="AK1567" i="1" s="1"/>
  <c r="AF1567" i="1"/>
  <c r="AE1567" i="1"/>
  <c r="G1567" i="1"/>
  <c r="G1574" i="1"/>
  <c r="AJ1574" i="1"/>
  <c r="AK1574" i="1" s="1"/>
  <c r="AF1574" i="1"/>
  <c r="AF1581" i="1"/>
  <c r="H1581" i="1"/>
  <c r="G1581" i="1"/>
  <c r="AE1582" i="1"/>
  <c r="AE1591" i="1"/>
  <c r="AG1615" i="1"/>
  <c r="AF1615" i="1"/>
  <c r="H1615" i="1"/>
  <c r="AG1617" i="1"/>
  <c r="AF1625" i="1"/>
  <c r="H1625" i="1"/>
  <c r="G1625" i="1"/>
  <c r="AJ1630" i="1"/>
  <c r="AF1630" i="1"/>
  <c r="AE1630" i="1"/>
  <c r="G1630" i="1"/>
  <c r="AF1655" i="1"/>
  <c r="H1655" i="1"/>
  <c r="G1655" i="1"/>
  <c r="G1665" i="1"/>
  <c r="AJ1665" i="1"/>
  <c r="AF1665" i="1"/>
  <c r="AF1678" i="1"/>
  <c r="H1678" i="1"/>
  <c r="G1678" i="1"/>
  <c r="AG1683" i="1"/>
  <c r="AF1683" i="1"/>
  <c r="H1683" i="1"/>
  <c r="G1688" i="1"/>
  <c r="AJ1688" i="1"/>
  <c r="AK1688" i="1" s="1"/>
  <c r="AF1688" i="1"/>
  <c r="AF1695" i="1"/>
  <c r="H1695" i="1"/>
  <c r="G1695" i="1"/>
  <c r="AF1710" i="1"/>
  <c r="H1710" i="1"/>
  <c r="G1710" i="1"/>
  <c r="AG1715" i="1"/>
  <c r="AF1715" i="1"/>
  <c r="H1715" i="1"/>
  <c r="G1729" i="1"/>
  <c r="AJ1729" i="1"/>
  <c r="AF1729" i="1"/>
  <c r="AG1734" i="1"/>
  <c r="AJ1748" i="1"/>
  <c r="AF1748" i="1"/>
  <c r="AE1748" i="1"/>
  <c r="H1748" i="1"/>
  <c r="G1748" i="1"/>
  <c r="G1753" i="1"/>
  <c r="AJ1753" i="1"/>
  <c r="AG1753" i="1"/>
  <c r="AF1753" i="1"/>
  <c r="H1761" i="1"/>
  <c r="H1822" i="1"/>
  <c r="G1822" i="1"/>
  <c r="AJ1822" i="1"/>
  <c r="AK1822" i="1" s="1"/>
  <c r="AG1822" i="1"/>
  <c r="AF1822" i="1"/>
  <c r="AE1822" i="1"/>
  <c r="H1825" i="1"/>
  <c r="G1825" i="1"/>
  <c r="AJ1825" i="1"/>
  <c r="AG1825" i="1"/>
  <c r="AF1825" i="1"/>
  <c r="AE1825" i="1"/>
  <c r="AJ1083" i="1"/>
  <c r="AE1186" i="1"/>
  <c r="AE1187" i="1"/>
  <c r="AE1188" i="1"/>
  <c r="AE1189" i="1"/>
  <c r="AF1190" i="1"/>
  <c r="AF1191" i="1"/>
  <c r="AF1192" i="1"/>
  <c r="G1203" i="1"/>
  <c r="G1204" i="1"/>
  <c r="G1205" i="1"/>
  <c r="G1206" i="1"/>
  <c r="AJ1209" i="1"/>
  <c r="AK1209" i="1" s="1"/>
  <c r="AJ1217" i="1"/>
  <c r="AK1217" i="1" s="1"/>
  <c r="AJ1225" i="1"/>
  <c r="AK1225" i="1" s="1"/>
  <c r="AJ1233" i="1"/>
  <c r="AK1233" i="1" s="1"/>
  <c r="AJ1240" i="1"/>
  <c r="AG1248" i="1"/>
  <c r="AG1249" i="1"/>
  <c r="AJ1250" i="1"/>
  <c r="AJ1251" i="1"/>
  <c r="AJ1252" i="1"/>
  <c r="AJ1253" i="1"/>
  <c r="AJ1254" i="1"/>
  <c r="AE1264" i="1"/>
  <c r="AE1265" i="1"/>
  <c r="AE1266" i="1"/>
  <c r="AE1267" i="1"/>
  <c r="AE1272" i="1"/>
  <c r="G1273" i="1"/>
  <c r="AE1280" i="1"/>
  <c r="G1281" i="1"/>
  <c r="AE1288" i="1"/>
  <c r="H1289" i="1"/>
  <c r="AE1293" i="1"/>
  <c r="H1295" i="1"/>
  <c r="G1296" i="1"/>
  <c r="AE1297" i="1"/>
  <c r="G1297" i="1"/>
  <c r="G1302" i="1"/>
  <c r="AJ1304" i="1"/>
  <c r="AK1304" i="1" s="1"/>
  <c r="AF1304" i="1"/>
  <c r="AF1309" i="1"/>
  <c r="H1309" i="1"/>
  <c r="H1310" i="1"/>
  <c r="AE1315" i="1"/>
  <c r="G1323" i="1"/>
  <c r="AF1324" i="1"/>
  <c r="H1324" i="1"/>
  <c r="AF1329" i="1"/>
  <c r="AJ1341" i="1"/>
  <c r="AK1341" i="1" s="1"/>
  <c r="G1345" i="1"/>
  <c r="AG1351" i="1"/>
  <c r="AG1353" i="1"/>
  <c r="AE1353" i="1"/>
  <c r="AJ1355" i="1"/>
  <c r="AK1355" i="1" s="1"/>
  <c r="AF1357" i="1"/>
  <c r="AE1358" i="1"/>
  <c r="AG1364" i="1"/>
  <c r="H1367" i="1"/>
  <c r="AE1371" i="1"/>
  <c r="H1373" i="1"/>
  <c r="G1374" i="1"/>
  <c r="AE1375" i="1"/>
  <c r="G1375" i="1"/>
  <c r="G1380" i="1"/>
  <c r="AJ1382" i="1"/>
  <c r="AK1382" i="1" s="1"/>
  <c r="AF1382" i="1"/>
  <c r="G1387" i="1"/>
  <c r="AF1388" i="1"/>
  <c r="H1388" i="1"/>
  <c r="AF1393" i="1"/>
  <c r="AJ1405" i="1"/>
  <c r="AK1405" i="1" s="1"/>
  <c r="G1409" i="1"/>
  <c r="AG1415" i="1"/>
  <c r="AG1417" i="1"/>
  <c r="AE1417" i="1"/>
  <c r="AG1422" i="1"/>
  <c r="AE1422" i="1"/>
  <c r="G1423" i="1"/>
  <c r="AF1426" i="1"/>
  <c r="AE1428" i="1"/>
  <c r="AJ1436" i="1"/>
  <c r="AK1436" i="1" s="1"/>
  <c r="AF1436" i="1"/>
  <c r="G1441" i="1"/>
  <c r="G1442" i="1"/>
  <c r="AG1444" i="1"/>
  <c r="AE1452" i="1"/>
  <c r="G1452" i="1"/>
  <c r="H1454" i="1"/>
  <c r="G1456" i="1"/>
  <c r="AF1458" i="1"/>
  <c r="AJ1463" i="1"/>
  <c r="AK1463" i="1" s="1"/>
  <c r="AE1467" i="1"/>
  <c r="H1469" i="1"/>
  <c r="G1470" i="1"/>
  <c r="G1471" i="1"/>
  <c r="AF1474" i="1"/>
  <c r="H1475" i="1"/>
  <c r="G1476" i="1"/>
  <c r="AJ1478" i="1"/>
  <c r="AK1478" i="1" s="1"/>
  <c r="AF1478" i="1"/>
  <c r="G1483" i="1"/>
  <c r="AF1484" i="1"/>
  <c r="H1484" i="1"/>
  <c r="AF1489" i="1"/>
  <c r="AJ1501" i="1"/>
  <c r="AK1501" i="1" s="1"/>
  <c r="G1505" i="1"/>
  <c r="AG1511" i="1"/>
  <c r="AG1513" i="1"/>
  <c r="AE1513" i="1"/>
  <c r="AJ1515" i="1"/>
  <c r="AK1515" i="1" s="1"/>
  <c r="AF1517" i="1"/>
  <c r="AE1518" i="1"/>
  <c r="AG1524" i="1"/>
  <c r="AG1525" i="1"/>
  <c r="H1531" i="1"/>
  <c r="AG1531" i="1"/>
  <c r="AF1532" i="1"/>
  <c r="H1532" i="1"/>
  <c r="AF1533" i="1"/>
  <c r="G1533" i="1"/>
  <c r="H1534" i="1"/>
  <c r="G1558" i="1"/>
  <c r="AJ1558" i="1"/>
  <c r="AK1558" i="1" s="1"/>
  <c r="AF1558" i="1"/>
  <c r="H1559" i="1"/>
  <c r="H1567" i="1"/>
  <c r="H1574" i="1"/>
  <c r="AG1580" i="1"/>
  <c r="AF1580" i="1"/>
  <c r="H1580" i="1"/>
  <c r="AE1581" i="1"/>
  <c r="AJ1594" i="1"/>
  <c r="AK1594" i="1" s="1"/>
  <c r="AF1594" i="1"/>
  <c r="AE1594" i="1"/>
  <c r="G1594" i="1"/>
  <c r="G1601" i="1"/>
  <c r="AJ1601" i="1"/>
  <c r="AK1601" i="1" s="1"/>
  <c r="AF1601" i="1"/>
  <c r="AF1608" i="1"/>
  <c r="H1608" i="1"/>
  <c r="G1608" i="1"/>
  <c r="AE1609" i="1"/>
  <c r="G1615" i="1"/>
  <c r="AE1625" i="1"/>
  <c r="H1630" i="1"/>
  <c r="G1635" i="1"/>
  <c r="AJ1635" i="1"/>
  <c r="AF1635" i="1"/>
  <c r="AG1640" i="1"/>
  <c r="AE1645" i="1"/>
  <c r="AE1655" i="1"/>
  <c r="H1665" i="1"/>
  <c r="AJ1668" i="1"/>
  <c r="AF1668" i="1"/>
  <c r="AE1668" i="1"/>
  <c r="G1668" i="1"/>
  <c r="AE1678" i="1"/>
  <c r="G1683" i="1"/>
  <c r="H1688" i="1"/>
  <c r="AG1694" i="1"/>
  <c r="AF1694" i="1"/>
  <c r="H1694" i="1"/>
  <c r="AE1695" i="1"/>
  <c r="AE1702" i="1"/>
  <c r="AE1710" i="1"/>
  <c r="G1715" i="1"/>
  <c r="AJ1732" i="1"/>
  <c r="AF1732" i="1"/>
  <c r="AE1732" i="1"/>
  <c r="G1732" i="1"/>
  <c r="AJ1740" i="1"/>
  <c r="AF1740" i="1"/>
  <c r="AE1740" i="1"/>
  <c r="H1740" i="1"/>
  <c r="G1740" i="1"/>
  <c r="G1745" i="1"/>
  <c r="AJ1745" i="1"/>
  <c r="AG1745" i="1"/>
  <c r="AF1745" i="1"/>
  <c r="AG1772" i="1"/>
  <c r="AF1772" i="1"/>
  <c r="AE1772" i="1"/>
  <c r="H1772" i="1"/>
  <c r="G1772" i="1"/>
  <c r="AG1780" i="1"/>
  <c r="AF1780" i="1"/>
  <c r="AE1780" i="1"/>
  <c r="H1780" i="1"/>
  <c r="G1780" i="1"/>
  <c r="AG1788" i="1"/>
  <c r="AF1788" i="1"/>
  <c r="AE1788" i="1"/>
  <c r="H1788" i="1"/>
  <c r="G1788" i="1"/>
  <c r="AG1796" i="1"/>
  <c r="AF1796" i="1"/>
  <c r="AE1796" i="1"/>
  <c r="H1796" i="1"/>
  <c r="G1796" i="1"/>
  <c r="H1850" i="1"/>
  <c r="G1850" i="1"/>
  <c r="AJ1850" i="1"/>
  <c r="AK1850" i="1" s="1"/>
  <c r="AG1850" i="1"/>
  <c r="AF1850" i="1"/>
  <c r="AE1850" i="1"/>
  <c r="AF1186" i="1"/>
  <c r="AF1187" i="1"/>
  <c r="AF1188" i="1"/>
  <c r="AG1189" i="1"/>
  <c r="AG1190" i="1"/>
  <c r="AG1191" i="1"/>
  <c r="AG1192" i="1"/>
  <c r="H1203" i="1"/>
  <c r="H1204" i="1"/>
  <c r="H1205" i="1"/>
  <c r="H1206" i="1"/>
  <c r="AJ1248" i="1"/>
  <c r="AF1264" i="1"/>
  <c r="AF1265" i="1"/>
  <c r="AF1266" i="1"/>
  <c r="AG1267" i="1"/>
  <c r="AF1272" i="1"/>
  <c r="H1273" i="1"/>
  <c r="AF1280" i="1"/>
  <c r="H1281" i="1"/>
  <c r="AF1288" i="1"/>
  <c r="AF1289" i="1"/>
  <c r="AF1293" i="1"/>
  <c r="AE1295" i="1"/>
  <c r="H1296" i="1"/>
  <c r="AE1302" i="1"/>
  <c r="AE1305" i="1"/>
  <c r="G1305" i="1"/>
  <c r="AG1308" i="1"/>
  <c r="AE1308" i="1"/>
  <c r="AF1310" i="1"/>
  <c r="H1323" i="1"/>
  <c r="AJ1326" i="1"/>
  <c r="AK1326" i="1" s="1"/>
  <c r="AF1326" i="1"/>
  <c r="AF1332" i="1"/>
  <c r="H1332" i="1"/>
  <c r="H1345" i="1"/>
  <c r="AG1357" i="1"/>
  <c r="AG1361" i="1"/>
  <c r="AE1361" i="1"/>
  <c r="AF1367" i="1"/>
  <c r="AF1371" i="1"/>
  <c r="AE1373" i="1"/>
  <c r="H1374" i="1"/>
  <c r="AE1380" i="1"/>
  <c r="AE1383" i="1"/>
  <c r="G1383" i="1"/>
  <c r="H1387" i="1"/>
  <c r="AJ1390" i="1"/>
  <c r="AK1390" i="1" s="1"/>
  <c r="AF1390" i="1"/>
  <c r="AF1396" i="1"/>
  <c r="H1396" i="1"/>
  <c r="H1409" i="1"/>
  <c r="AJ1421" i="1"/>
  <c r="AF1421" i="1"/>
  <c r="AE1423" i="1"/>
  <c r="AG1426" i="1"/>
  <c r="AF1428" i="1"/>
  <c r="AE1432" i="1"/>
  <c r="G1432" i="1"/>
  <c r="AE1437" i="1"/>
  <c r="G1437" i="1"/>
  <c r="H1441" i="1"/>
  <c r="H1442" i="1"/>
  <c r="AF1451" i="1"/>
  <c r="H1451" i="1"/>
  <c r="AE1454" i="1"/>
  <c r="H1456" i="1"/>
  <c r="AF1467" i="1"/>
  <c r="AE1469" i="1"/>
  <c r="H1470" i="1"/>
  <c r="AE1471" i="1"/>
  <c r="AG1474" i="1"/>
  <c r="AE1476" i="1"/>
  <c r="AE1479" i="1"/>
  <c r="G1479" i="1"/>
  <c r="H1483" i="1"/>
  <c r="AJ1486" i="1"/>
  <c r="AK1486" i="1" s="1"/>
  <c r="AF1486" i="1"/>
  <c r="AF1492" i="1"/>
  <c r="H1492" i="1"/>
  <c r="H1505" i="1"/>
  <c r="AG1517" i="1"/>
  <c r="AG1521" i="1"/>
  <c r="AE1521" i="1"/>
  <c r="AE1534" i="1"/>
  <c r="AJ1543" i="1"/>
  <c r="AK1543" i="1" s="1"/>
  <c r="AE1543" i="1"/>
  <c r="G1543" i="1"/>
  <c r="H1555" i="1"/>
  <c r="AG1555" i="1"/>
  <c r="AF1556" i="1"/>
  <c r="H1556" i="1"/>
  <c r="AF1557" i="1"/>
  <c r="G1557" i="1"/>
  <c r="AF1559" i="1"/>
  <c r="G1566" i="1"/>
  <c r="AJ1566" i="1"/>
  <c r="AK1566" i="1" s="1"/>
  <c r="AF1566" i="1"/>
  <c r="AG1567" i="1"/>
  <c r="AF1573" i="1"/>
  <c r="H1573" i="1"/>
  <c r="G1573" i="1"/>
  <c r="AE1574" i="1"/>
  <c r="AG1581" i="1"/>
  <c r="AG1607" i="1"/>
  <c r="AF1607" i="1"/>
  <c r="H1607" i="1"/>
  <c r="AE1615" i="1"/>
  <c r="G1620" i="1"/>
  <c r="AJ1620" i="1"/>
  <c r="AF1620" i="1"/>
  <c r="AG1625" i="1"/>
  <c r="AG1630" i="1"/>
  <c r="AJ1638" i="1"/>
  <c r="AF1638" i="1"/>
  <c r="AE1638" i="1"/>
  <c r="G1638" i="1"/>
  <c r="G1650" i="1"/>
  <c r="AJ1650" i="1"/>
  <c r="AF1650" i="1"/>
  <c r="AG1655" i="1"/>
  <c r="AG1659" i="1"/>
  <c r="AF1659" i="1"/>
  <c r="H1659" i="1"/>
  <c r="AE1665" i="1"/>
  <c r="H1668" i="1"/>
  <c r="G1673" i="1"/>
  <c r="AJ1673" i="1"/>
  <c r="AF1673" i="1"/>
  <c r="AG1678" i="1"/>
  <c r="AE1683" i="1"/>
  <c r="AF1686" i="1"/>
  <c r="H1686" i="1"/>
  <c r="G1686" i="1"/>
  <c r="AE1688" i="1"/>
  <c r="G1694" i="1"/>
  <c r="AG1695" i="1"/>
  <c r="G1705" i="1"/>
  <c r="AJ1705" i="1"/>
  <c r="AF1705" i="1"/>
  <c r="AG1710" i="1"/>
  <c r="AE1715" i="1"/>
  <c r="AF1718" i="1"/>
  <c r="H1718" i="1"/>
  <c r="G1718" i="1"/>
  <c r="AG1723" i="1"/>
  <c r="AF1723" i="1"/>
  <c r="H1723" i="1"/>
  <c r="H1732" i="1"/>
  <c r="G1737" i="1"/>
  <c r="AJ1737" i="1"/>
  <c r="AG1737" i="1"/>
  <c r="AF1737" i="1"/>
  <c r="AG1740" i="1"/>
  <c r="H1745" i="1"/>
  <c r="AG1763" i="1"/>
  <c r="AF1763" i="1"/>
  <c r="AE1763" i="1"/>
  <c r="H1763" i="1"/>
  <c r="AJ1772" i="1"/>
  <c r="AK1772" i="1" s="1"/>
  <c r="AJ1780" i="1"/>
  <c r="AK1780" i="1" s="1"/>
  <c r="AJ1788" i="1"/>
  <c r="AK1788" i="1" s="1"/>
  <c r="AJ1796" i="1"/>
  <c r="AK1796" i="1" s="1"/>
  <c r="H1814" i="1"/>
  <c r="G1814" i="1"/>
  <c r="AJ1814" i="1"/>
  <c r="AK1814" i="1" s="1"/>
  <c r="AG1814" i="1"/>
  <c r="AF1814" i="1"/>
  <c r="AE1814" i="1"/>
  <c r="H1847" i="1"/>
  <c r="G1847" i="1"/>
  <c r="AJ1847" i="1"/>
  <c r="AG1847" i="1"/>
  <c r="AF1847" i="1"/>
  <c r="AE1847" i="1"/>
  <c r="H1884" i="1"/>
  <c r="G1884" i="1"/>
  <c r="AJ1884" i="1"/>
  <c r="AG1884" i="1"/>
  <c r="AF1884" i="1"/>
  <c r="AE1884" i="1"/>
  <c r="H1125" i="1"/>
  <c r="G1172" i="1"/>
  <c r="G1173" i="1"/>
  <c r="G1174" i="1"/>
  <c r="G1175" i="1"/>
  <c r="AG1186" i="1"/>
  <c r="AG1187" i="1"/>
  <c r="AJ1188" i="1"/>
  <c r="AJ1189" i="1"/>
  <c r="AJ1190" i="1"/>
  <c r="AJ1191" i="1"/>
  <c r="AJ1192" i="1"/>
  <c r="AE1203" i="1"/>
  <c r="AE1204" i="1"/>
  <c r="AE1205" i="1"/>
  <c r="AF1206" i="1"/>
  <c r="G1208" i="1"/>
  <c r="G1216" i="1"/>
  <c r="G1224" i="1"/>
  <c r="G1232" i="1"/>
  <c r="G1236" i="1"/>
  <c r="G1237" i="1"/>
  <c r="H1238" i="1"/>
  <c r="AG1264" i="1"/>
  <c r="AG1265" i="1"/>
  <c r="AJ1266" i="1"/>
  <c r="AJ1267" i="1"/>
  <c r="H1269" i="1"/>
  <c r="AG1272" i="1"/>
  <c r="AF1273" i="1"/>
  <c r="AG1280" i="1"/>
  <c r="AF1281" i="1"/>
  <c r="AG1288" i="1"/>
  <c r="AG1289" i="1"/>
  <c r="AG1291" i="1"/>
  <c r="AE1291" i="1"/>
  <c r="AJ1293" i="1"/>
  <c r="AK1293" i="1" s="1"/>
  <c r="AF1295" i="1"/>
  <c r="AE1296" i="1"/>
  <c r="AF1297" i="1"/>
  <c r="AG1302" i="1"/>
  <c r="AE1303" i="1"/>
  <c r="H1304" i="1"/>
  <c r="H1305" i="1"/>
  <c r="AJ1307" i="1"/>
  <c r="AF1307" i="1"/>
  <c r="G1308" i="1"/>
  <c r="AG1310" i="1"/>
  <c r="AE1318" i="1"/>
  <c r="G1318" i="1"/>
  <c r="AE1323" i="1"/>
  <c r="H1325" i="1"/>
  <c r="G1326" i="1"/>
  <c r="AE1327" i="1"/>
  <c r="G1327" i="1"/>
  <c r="G1332" i="1"/>
  <c r="AJ1334" i="1"/>
  <c r="AK1334" i="1" s="1"/>
  <c r="AF1334" i="1"/>
  <c r="G1339" i="1"/>
  <c r="AF1340" i="1"/>
  <c r="H1340" i="1"/>
  <c r="AF1345" i="1"/>
  <c r="H1353" i="1"/>
  <c r="AJ1357" i="1"/>
  <c r="AK1357" i="1" s="1"/>
  <c r="G1361" i="1"/>
  <c r="AG1367" i="1"/>
  <c r="AG1369" i="1"/>
  <c r="AE1369" i="1"/>
  <c r="AJ1371" i="1"/>
  <c r="AK1371" i="1" s="1"/>
  <c r="AF1373" i="1"/>
  <c r="AE1374" i="1"/>
  <c r="AG1380" i="1"/>
  <c r="H1383" i="1"/>
  <c r="AE1387" i="1"/>
  <c r="H1389" i="1"/>
  <c r="G1390" i="1"/>
  <c r="AE1391" i="1"/>
  <c r="G1391" i="1"/>
  <c r="G1396" i="1"/>
  <c r="AJ1398" i="1"/>
  <c r="AK1398" i="1" s="1"/>
  <c r="AF1398" i="1"/>
  <c r="G1403" i="1"/>
  <c r="AF1404" i="1"/>
  <c r="H1404" i="1"/>
  <c r="AF1409" i="1"/>
  <c r="G1421" i="1"/>
  <c r="AG1423" i="1"/>
  <c r="AJ1426" i="1"/>
  <c r="AJ1428" i="1"/>
  <c r="AF1431" i="1"/>
  <c r="H1431" i="1"/>
  <c r="H1432" i="1"/>
  <c r="H1437" i="1"/>
  <c r="AE1441" i="1"/>
  <c r="AF1442" i="1"/>
  <c r="AG1450" i="1"/>
  <c r="AE1450" i="1"/>
  <c r="G1451" i="1"/>
  <c r="AF1454" i="1"/>
  <c r="AE1456" i="1"/>
  <c r="AJ1467" i="1"/>
  <c r="AK1467" i="1" s="1"/>
  <c r="AF1469" i="1"/>
  <c r="AE1470" i="1"/>
  <c r="AG1471" i="1"/>
  <c r="AJ1474" i="1"/>
  <c r="AG1476" i="1"/>
  <c r="H1479" i="1"/>
  <c r="AE1483" i="1"/>
  <c r="H1485" i="1"/>
  <c r="G1486" i="1"/>
  <c r="AE1487" i="1"/>
  <c r="G1487" i="1"/>
  <c r="G1492" i="1"/>
  <c r="AJ1494" i="1"/>
  <c r="AK1494" i="1" s="1"/>
  <c r="AF1494" i="1"/>
  <c r="G1499" i="1"/>
  <c r="AF1500" i="1"/>
  <c r="H1500" i="1"/>
  <c r="AF1505" i="1"/>
  <c r="AJ1517" i="1"/>
  <c r="AK1517" i="1" s="1"/>
  <c r="G1521" i="1"/>
  <c r="AG1534" i="1"/>
  <c r="G1542" i="1"/>
  <c r="AJ1542" i="1"/>
  <c r="AK1542" i="1" s="1"/>
  <c r="AF1542" i="1"/>
  <c r="G1555" i="1"/>
  <c r="G1556" i="1"/>
  <c r="H1557" i="1"/>
  <c r="AG1559" i="1"/>
  <c r="H1566" i="1"/>
  <c r="AG1572" i="1"/>
  <c r="AF1572" i="1"/>
  <c r="H1572" i="1"/>
  <c r="AE1573" i="1"/>
  <c r="AG1574" i="1"/>
  <c r="AJ1581" i="1"/>
  <c r="AK1581" i="1" s="1"/>
  <c r="AJ1586" i="1"/>
  <c r="AK1586" i="1" s="1"/>
  <c r="AF1586" i="1"/>
  <c r="AE1586" i="1"/>
  <c r="G1586" i="1"/>
  <c r="G1593" i="1"/>
  <c r="AJ1593" i="1"/>
  <c r="AK1593" i="1" s="1"/>
  <c r="AF1593" i="1"/>
  <c r="AG1594" i="1"/>
  <c r="AF1600" i="1"/>
  <c r="H1600" i="1"/>
  <c r="G1600" i="1"/>
  <c r="G1607" i="1"/>
  <c r="AJ1615" i="1"/>
  <c r="AK1615" i="1" s="1"/>
  <c r="AJ1623" i="1"/>
  <c r="AF1623" i="1"/>
  <c r="AE1623" i="1"/>
  <c r="G1623" i="1"/>
  <c r="AJ1625" i="1"/>
  <c r="AG1629" i="1"/>
  <c r="AF1629" i="1"/>
  <c r="H1629" i="1"/>
  <c r="G1643" i="1"/>
  <c r="AJ1643" i="1"/>
  <c r="AF1643" i="1"/>
  <c r="AJ1653" i="1"/>
  <c r="AF1653" i="1"/>
  <c r="AE1653" i="1"/>
  <c r="G1653" i="1"/>
  <c r="AJ1655" i="1"/>
  <c r="AG1665" i="1"/>
  <c r="AJ1676" i="1"/>
  <c r="AF1676" i="1"/>
  <c r="AE1676" i="1"/>
  <c r="G1676" i="1"/>
  <c r="AJ1678" i="1"/>
  <c r="AJ1683" i="1"/>
  <c r="AG1688" i="1"/>
  <c r="AJ1695" i="1"/>
  <c r="AK1695" i="1" s="1"/>
  <c r="AJ1708" i="1"/>
  <c r="AF1708" i="1"/>
  <c r="AE1708" i="1"/>
  <c r="G1708" i="1"/>
  <c r="AJ1710" i="1"/>
  <c r="AJ1715" i="1"/>
  <c r="AG1732" i="1"/>
  <c r="AE1745" i="1"/>
  <c r="AG1755" i="1"/>
  <c r="AF1755" i="1"/>
  <c r="AE1755" i="1"/>
  <c r="H1755" i="1"/>
  <c r="H1869" i="1"/>
  <c r="G1869" i="1"/>
  <c r="AJ1869" i="1"/>
  <c r="AG1869" i="1"/>
  <c r="AF1869" i="1"/>
  <c r="AE1869" i="1"/>
  <c r="AJ1186" i="1"/>
  <c r="AF1203" i="1"/>
  <c r="AF1204" i="1"/>
  <c r="AG1205" i="1"/>
  <c r="AG1206" i="1"/>
  <c r="AJ1264" i="1"/>
  <c r="AG1273" i="1"/>
  <c r="AG1281" i="1"/>
  <c r="AJ1289" i="1"/>
  <c r="AK1289" i="1" s="1"/>
  <c r="AG1295" i="1"/>
  <c r="AG1296" i="1"/>
  <c r="AG1299" i="1"/>
  <c r="AE1299" i="1"/>
  <c r="AJ1302" i="1"/>
  <c r="AK1302" i="1" s="1"/>
  <c r="AJ1310" i="1"/>
  <c r="AF1317" i="1"/>
  <c r="H1317" i="1"/>
  <c r="AF1323" i="1"/>
  <c r="AE1335" i="1"/>
  <c r="G1335" i="1"/>
  <c r="AJ1342" i="1"/>
  <c r="AK1342" i="1" s="1"/>
  <c r="AF1342" i="1"/>
  <c r="AJ1345" i="1"/>
  <c r="AK1345" i="1" s="1"/>
  <c r="AF1348" i="1"/>
  <c r="H1348" i="1"/>
  <c r="AJ1367" i="1"/>
  <c r="AK1367" i="1" s="1"/>
  <c r="AG1373" i="1"/>
  <c r="AG1374" i="1"/>
  <c r="AG1377" i="1"/>
  <c r="AE1377" i="1"/>
  <c r="AJ1380" i="1"/>
  <c r="AK1380" i="1" s="1"/>
  <c r="AF1387" i="1"/>
  <c r="AE1399" i="1"/>
  <c r="G1399" i="1"/>
  <c r="AJ1406" i="1"/>
  <c r="AK1406" i="1" s="1"/>
  <c r="AF1406" i="1"/>
  <c r="AJ1409" i="1"/>
  <c r="AK1409" i="1" s="1"/>
  <c r="AF1412" i="1"/>
  <c r="H1412" i="1"/>
  <c r="AJ1423" i="1"/>
  <c r="AG1430" i="1"/>
  <c r="AE1430" i="1"/>
  <c r="AF1441" i="1"/>
  <c r="AJ1442" i="1"/>
  <c r="AJ1449" i="1"/>
  <c r="AF1449" i="1"/>
  <c r="AG1454" i="1"/>
  <c r="AF1456" i="1"/>
  <c r="AE1460" i="1"/>
  <c r="G1460" i="1"/>
  <c r="AG1469" i="1"/>
  <c r="AG1470" i="1"/>
  <c r="AJ1471" i="1"/>
  <c r="AJ1476" i="1"/>
  <c r="AK1476" i="1" s="1"/>
  <c r="AF1483" i="1"/>
  <c r="AE1495" i="1"/>
  <c r="G1495" i="1"/>
  <c r="AJ1502" i="1"/>
  <c r="AK1502" i="1" s="1"/>
  <c r="AF1502" i="1"/>
  <c r="AJ1505" i="1"/>
  <c r="AK1505" i="1" s="1"/>
  <c r="AF1508" i="1"/>
  <c r="H1508" i="1"/>
  <c r="AJ1527" i="1"/>
  <c r="AK1527" i="1" s="1"/>
  <c r="AE1527" i="1"/>
  <c r="G1527" i="1"/>
  <c r="H1539" i="1"/>
  <c r="AG1539" i="1"/>
  <c r="AF1540" i="1"/>
  <c r="H1540" i="1"/>
  <c r="AF1541" i="1"/>
  <c r="G1541" i="1"/>
  <c r="AF1565" i="1"/>
  <c r="H1565" i="1"/>
  <c r="G1565" i="1"/>
  <c r="AJ1583" i="1"/>
  <c r="AK1583" i="1" s="1"/>
  <c r="AF1583" i="1"/>
  <c r="AE1583" i="1"/>
  <c r="G1583" i="1"/>
  <c r="AG1599" i="1"/>
  <c r="AF1599" i="1"/>
  <c r="H1599" i="1"/>
  <c r="G1628" i="1"/>
  <c r="AJ1628" i="1"/>
  <c r="AF1628" i="1"/>
  <c r="AF1662" i="1"/>
  <c r="H1662" i="1"/>
  <c r="G1662" i="1"/>
  <c r="AG1667" i="1"/>
  <c r="AF1667" i="1"/>
  <c r="H1667" i="1"/>
  <c r="G1681" i="1"/>
  <c r="AJ1681" i="1"/>
  <c r="AF1681" i="1"/>
  <c r="AJ1697" i="1"/>
  <c r="AK1697" i="1" s="1"/>
  <c r="AF1697" i="1"/>
  <c r="AE1697" i="1"/>
  <c r="G1697" i="1"/>
  <c r="G1713" i="1"/>
  <c r="AJ1713" i="1"/>
  <c r="AF1713" i="1"/>
  <c r="AF1726" i="1"/>
  <c r="H1726" i="1"/>
  <c r="G1726" i="1"/>
  <c r="AG1731" i="1"/>
  <c r="AF1731" i="1"/>
  <c r="H1731" i="1"/>
  <c r="AG1747" i="1"/>
  <c r="AF1747" i="1"/>
  <c r="AE1747" i="1"/>
  <c r="H1747" i="1"/>
  <c r="G1774" i="1"/>
  <c r="AJ1774" i="1"/>
  <c r="AK1774" i="1" s="1"/>
  <c r="AG1774" i="1"/>
  <c r="AF1774" i="1"/>
  <c r="AE1774" i="1"/>
  <c r="G1782" i="1"/>
  <c r="AJ1782" i="1"/>
  <c r="AK1782" i="1" s="1"/>
  <c r="AG1782" i="1"/>
  <c r="AF1782" i="1"/>
  <c r="AE1782" i="1"/>
  <c r="G1790" i="1"/>
  <c r="AJ1790" i="1"/>
  <c r="AK1790" i="1" s="1"/>
  <c r="AG1790" i="1"/>
  <c r="AF1790" i="1"/>
  <c r="AE1790" i="1"/>
  <c r="G1798" i="1"/>
  <c r="AJ1798" i="1"/>
  <c r="AK1798" i="1" s="1"/>
  <c r="AG1798" i="1"/>
  <c r="AF1798" i="1"/>
  <c r="AE1798" i="1"/>
  <c r="H1806" i="1"/>
  <c r="G1806" i="1"/>
  <c r="AJ1806" i="1"/>
  <c r="AK1806" i="1" s="1"/>
  <c r="AG1806" i="1"/>
  <c r="AF1806" i="1"/>
  <c r="AE1806" i="1"/>
  <c r="H1834" i="1"/>
  <c r="G1834" i="1"/>
  <c r="AJ1834" i="1"/>
  <c r="AK1834" i="1" s="1"/>
  <c r="AG1834" i="1"/>
  <c r="AF1834" i="1"/>
  <c r="AE1834" i="1"/>
  <c r="H1837" i="1"/>
  <c r="G1837" i="1"/>
  <c r="AJ1837" i="1"/>
  <c r="AG1837" i="1"/>
  <c r="AF1837" i="1"/>
  <c r="AE1837" i="1"/>
  <c r="AF1022" i="1"/>
  <c r="AG1026" i="1"/>
  <c r="AF1030" i="1"/>
  <c r="AE1031" i="1"/>
  <c r="AG1034" i="1"/>
  <c r="AF1038" i="1"/>
  <c r="AE1039" i="1"/>
  <c r="AG1042" i="1"/>
  <c r="AF1046" i="1"/>
  <c r="AE1047" i="1"/>
  <c r="AG1050" i="1"/>
  <c r="AF1054" i="1"/>
  <c r="AE1055" i="1"/>
  <c r="AG1058" i="1"/>
  <c r="AF1062" i="1"/>
  <c r="AE1063" i="1"/>
  <c r="AG1066" i="1"/>
  <c r="AF1070" i="1"/>
  <c r="AE1071" i="1"/>
  <c r="AG1074" i="1"/>
  <c r="AF1078" i="1"/>
  <c r="H1083" i="1"/>
  <c r="H1084" i="1"/>
  <c r="H1085" i="1"/>
  <c r="H1086" i="1"/>
  <c r="H1087" i="1"/>
  <c r="AE1088" i="1"/>
  <c r="AE1089" i="1"/>
  <c r="AG1109" i="1"/>
  <c r="H1111" i="1"/>
  <c r="AG1117" i="1"/>
  <c r="H1119" i="1"/>
  <c r="AF1125" i="1"/>
  <c r="H1126" i="1"/>
  <c r="AF1164" i="1"/>
  <c r="AF1165" i="1"/>
  <c r="AF1166" i="1"/>
  <c r="AG1167" i="1"/>
  <c r="AG1168" i="1"/>
  <c r="AG1169" i="1"/>
  <c r="AG1170" i="1"/>
  <c r="AE1172" i="1"/>
  <c r="AE1173" i="1"/>
  <c r="AE1174" i="1"/>
  <c r="AE1175" i="1"/>
  <c r="AE1176" i="1"/>
  <c r="AG1203" i="1"/>
  <c r="AJ1204" i="1"/>
  <c r="AJ1205" i="1"/>
  <c r="AJ1206" i="1"/>
  <c r="AG1207" i="1"/>
  <c r="AE1208" i="1"/>
  <c r="G1209" i="1"/>
  <c r="AF1211" i="1"/>
  <c r="AE1212" i="1"/>
  <c r="AG1215" i="1"/>
  <c r="AE1216" i="1"/>
  <c r="G1217" i="1"/>
  <c r="AF1219" i="1"/>
  <c r="AE1220" i="1"/>
  <c r="AG1223" i="1"/>
  <c r="AE1224" i="1"/>
  <c r="G1225" i="1"/>
  <c r="AF1227" i="1"/>
  <c r="AE1228" i="1"/>
  <c r="AG1231" i="1"/>
  <c r="AE1232" i="1"/>
  <c r="G1233" i="1"/>
  <c r="AF1235" i="1"/>
  <c r="AF1236" i="1"/>
  <c r="AF1237" i="1"/>
  <c r="AF1238" i="1"/>
  <c r="H1240" i="1"/>
  <c r="H1241" i="1"/>
  <c r="H1242" i="1"/>
  <c r="H1243" i="1"/>
  <c r="H1244" i="1"/>
  <c r="AE1245" i="1"/>
  <c r="AE1246" i="1"/>
  <c r="G1248" i="1"/>
  <c r="G1249" i="1"/>
  <c r="G1250" i="1"/>
  <c r="G1251" i="1"/>
  <c r="G1252" i="1"/>
  <c r="G1253" i="1"/>
  <c r="H1254" i="1"/>
  <c r="AF1269" i="1"/>
  <c r="H1270" i="1"/>
  <c r="AJ1273" i="1"/>
  <c r="AK1273" i="1" s="1"/>
  <c r="AF1277" i="1"/>
  <c r="H1278" i="1"/>
  <c r="AJ1281" i="1"/>
  <c r="AK1281" i="1" s="1"/>
  <c r="AF1285" i="1"/>
  <c r="H1286" i="1"/>
  <c r="H1291" i="1"/>
  <c r="AJ1295" i="1"/>
  <c r="AK1295" i="1" s="1"/>
  <c r="AJ1297" i="1"/>
  <c r="AK1297" i="1" s="1"/>
  <c r="G1299" i="1"/>
  <c r="AG1303" i="1"/>
  <c r="AG1304" i="1"/>
  <c r="AG1305" i="1"/>
  <c r="H1307" i="1"/>
  <c r="AF1308" i="1"/>
  <c r="AJ1309" i="1"/>
  <c r="AG1316" i="1"/>
  <c r="AE1316" i="1"/>
  <c r="G1317" i="1"/>
  <c r="AF1318" i="1"/>
  <c r="AG1321" i="1"/>
  <c r="AE1321" i="1"/>
  <c r="AJ1323" i="1"/>
  <c r="AK1323" i="1" s="1"/>
  <c r="AJ1324" i="1"/>
  <c r="AK1324" i="1" s="1"/>
  <c r="AF1325" i="1"/>
  <c r="AE1326" i="1"/>
  <c r="AF1327" i="1"/>
  <c r="AF1331" i="1"/>
  <c r="AG1332" i="1"/>
  <c r="AE1333" i="1"/>
  <c r="H1334" i="1"/>
  <c r="H1335" i="1"/>
  <c r="AE1339" i="1"/>
  <c r="AE1340" i="1"/>
  <c r="H1341" i="1"/>
  <c r="G1342" i="1"/>
  <c r="AE1343" i="1"/>
  <c r="G1343" i="1"/>
  <c r="H1347" i="1"/>
  <c r="G1348" i="1"/>
  <c r="AJ1350" i="1"/>
  <c r="AK1350" i="1" s="1"/>
  <c r="AF1350" i="1"/>
  <c r="AJ1353" i="1"/>
  <c r="AK1353" i="1" s="1"/>
  <c r="G1355" i="1"/>
  <c r="AF1356" i="1"/>
  <c r="H1356" i="1"/>
  <c r="AF1361" i="1"/>
  <c r="H1369" i="1"/>
  <c r="AJ1373" i="1"/>
  <c r="AK1373" i="1" s="1"/>
  <c r="AJ1375" i="1"/>
  <c r="AK1375" i="1" s="1"/>
  <c r="G1377" i="1"/>
  <c r="AG1381" i="1"/>
  <c r="AG1382" i="1"/>
  <c r="AG1383" i="1"/>
  <c r="AG1385" i="1"/>
  <c r="AE1385" i="1"/>
  <c r="AJ1387" i="1"/>
  <c r="AK1387" i="1" s="1"/>
  <c r="AJ1388" i="1"/>
  <c r="AK1388" i="1" s="1"/>
  <c r="AF1389" i="1"/>
  <c r="AE1390" i="1"/>
  <c r="AF1391" i="1"/>
  <c r="AF1395" i="1"/>
  <c r="AG1396" i="1"/>
  <c r="AE1397" i="1"/>
  <c r="H1398" i="1"/>
  <c r="H1399" i="1"/>
  <c r="AE1403" i="1"/>
  <c r="AE1404" i="1"/>
  <c r="H1405" i="1"/>
  <c r="G1406" i="1"/>
  <c r="AE1407" i="1"/>
  <c r="G1407" i="1"/>
  <c r="H1411" i="1"/>
  <c r="G1412" i="1"/>
  <c r="AJ1414" i="1"/>
  <c r="AK1414" i="1" s="1"/>
  <c r="AF1414" i="1"/>
  <c r="AJ1417" i="1"/>
  <c r="AK1417" i="1" s="1"/>
  <c r="H1420" i="1"/>
  <c r="AE1421" i="1"/>
  <c r="AJ1422" i="1"/>
  <c r="AJ1429" i="1"/>
  <c r="AF1429" i="1"/>
  <c r="G1430" i="1"/>
  <c r="AE1431" i="1"/>
  <c r="AG1432" i="1"/>
  <c r="AG1434" i="1"/>
  <c r="AG1436" i="1"/>
  <c r="AG1437" i="1"/>
  <c r="AG1439" i="1"/>
  <c r="AE1439" i="1"/>
  <c r="AJ1441" i="1"/>
  <c r="AK1441" i="1" s="1"/>
  <c r="G1449" i="1"/>
  <c r="H1450" i="1"/>
  <c r="AG1451" i="1"/>
  <c r="AJ1452" i="1"/>
  <c r="AJ1454" i="1"/>
  <c r="AJ1456" i="1"/>
  <c r="AF1459" i="1"/>
  <c r="H1459" i="1"/>
  <c r="H1460" i="1"/>
  <c r="AE1462" i="1"/>
  <c r="G1463" i="1"/>
  <c r="AF1464" i="1"/>
  <c r="H1464" i="1"/>
  <c r="AJ1469" i="1"/>
  <c r="AK1469" i="1" s="1"/>
  <c r="AG1477" i="1"/>
  <c r="AG1478" i="1"/>
  <c r="AG1479" i="1"/>
  <c r="AG1481" i="1"/>
  <c r="AE1481" i="1"/>
  <c r="AJ1483" i="1"/>
  <c r="AK1483" i="1" s="1"/>
  <c r="AJ1484" i="1"/>
  <c r="AK1484" i="1" s="1"/>
  <c r="AF1485" i="1"/>
  <c r="AE1486" i="1"/>
  <c r="AF1487" i="1"/>
  <c r="AF1491" i="1"/>
  <c r="AG1492" i="1"/>
  <c r="AE1493" i="1"/>
  <c r="H1494" i="1"/>
  <c r="H1495" i="1"/>
  <c r="AE1499" i="1"/>
  <c r="AE1500" i="1"/>
  <c r="H1501" i="1"/>
  <c r="G1502" i="1"/>
  <c r="AE1503" i="1"/>
  <c r="G1503" i="1"/>
  <c r="H1507" i="1"/>
  <c r="G1508" i="1"/>
  <c r="AJ1510" i="1"/>
  <c r="AK1510" i="1" s="1"/>
  <c r="AF1510" i="1"/>
  <c r="AJ1513" i="1"/>
  <c r="AK1513" i="1" s="1"/>
  <c r="G1515" i="1"/>
  <c r="AF1516" i="1"/>
  <c r="H1516" i="1"/>
  <c r="AF1521" i="1"/>
  <c r="G1526" i="1"/>
  <c r="AJ1526" i="1"/>
  <c r="AK1526" i="1" s="1"/>
  <c r="AF1526" i="1"/>
  <c r="H1527" i="1"/>
  <c r="AJ1531" i="1"/>
  <c r="AK1531" i="1" s="1"/>
  <c r="AJ1532" i="1"/>
  <c r="AK1532" i="1" s="1"/>
  <c r="AJ1533" i="1"/>
  <c r="AK1533" i="1" s="1"/>
  <c r="G1539" i="1"/>
  <c r="G1540" i="1"/>
  <c r="H1541" i="1"/>
  <c r="AE1542" i="1"/>
  <c r="AG1543" i="1"/>
  <c r="AJ1551" i="1"/>
  <c r="AK1551" i="1" s="1"/>
  <c r="AE1551" i="1"/>
  <c r="G1551" i="1"/>
  <c r="AF1555" i="1"/>
  <c r="AG1556" i="1"/>
  <c r="AG1557" i="1"/>
  <c r="AG1564" i="1"/>
  <c r="AF1564" i="1"/>
  <c r="H1564" i="1"/>
  <c r="AE1565" i="1"/>
  <c r="AG1566" i="1"/>
  <c r="AE1572" i="1"/>
  <c r="AJ1573" i="1"/>
  <c r="AK1573" i="1" s="1"/>
  <c r="H1583" i="1"/>
  <c r="AG1586" i="1"/>
  <c r="AF1592" i="1"/>
  <c r="H1592" i="1"/>
  <c r="G1592" i="1"/>
  <c r="AE1593" i="1"/>
  <c r="G1599" i="1"/>
  <c r="AG1600" i="1"/>
  <c r="AJ1607" i="1"/>
  <c r="AK1607" i="1" s="1"/>
  <c r="AJ1610" i="1"/>
  <c r="AK1610" i="1" s="1"/>
  <c r="AF1610" i="1"/>
  <c r="AE1610" i="1"/>
  <c r="G1610" i="1"/>
  <c r="AG1623" i="1"/>
  <c r="H1628" i="1"/>
  <c r="AE1629" i="1"/>
  <c r="AF1632" i="1"/>
  <c r="H1632" i="1"/>
  <c r="G1632" i="1"/>
  <c r="AG1637" i="1"/>
  <c r="AF1637" i="1"/>
  <c r="H1637" i="1"/>
  <c r="AE1643" i="1"/>
  <c r="AG1653" i="1"/>
  <c r="AE1662" i="1"/>
  <c r="G1667" i="1"/>
  <c r="AG1676" i="1"/>
  <c r="H1681" i="1"/>
  <c r="AJ1684" i="1"/>
  <c r="AF1684" i="1"/>
  <c r="AE1684" i="1"/>
  <c r="G1684" i="1"/>
  <c r="H1697" i="1"/>
  <c r="AG1705" i="1"/>
  <c r="AG1708" i="1"/>
  <c r="H1713" i="1"/>
  <c r="AJ1716" i="1"/>
  <c r="AF1716" i="1"/>
  <c r="AE1716" i="1"/>
  <c r="G1716" i="1"/>
  <c r="AJ1718" i="1"/>
  <c r="AJ1723" i="1"/>
  <c r="AE1726" i="1"/>
  <c r="G1731" i="1"/>
  <c r="AG1739" i="1"/>
  <c r="AF1739" i="1"/>
  <c r="AE1739" i="1"/>
  <c r="H1739" i="1"/>
  <c r="G1747" i="1"/>
  <c r="AJ1755" i="1"/>
  <c r="H1774" i="1"/>
  <c r="H1782" i="1"/>
  <c r="H1790" i="1"/>
  <c r="H1798" i="1"/>
  <c r="H1209" i="1"/>
  <c r="H1217" i="1"/>
  <c r="H1225" i="1"/>
  <c r="H1233" i="1"/>
  <c r="H1248" i="1"/>
  <c r="H1249" i="1"/>
  <c r="H1250" i="1"/>
  <c r="H1251" i="1"/>
  <c r="H1252" i="1"/>
  <c r="AE1253" i="1"/>
  <c r="AE1254" i="1"/>
  <c r="H1299" i="1"/>
  <c r="AJ1315" i="1"/>
  <c r="AF1315" i="1"/>
  <c r="AE1317" i="1"/>
  <c r="AG1329" i="1"/>
  <c r="AE1329" i="1"/>
  <c r="AE1351" i="1"/>
  <c r="G1351" i="1"/>
  <c r="AJ1358" i="1"/>
  <c r="AK1358" i="1" s="1"/>
  <c r="AF1358" i="1"/>
  <c r="AF1364" i="1"/>
  <c r="H1364" i="1"/>
  <c r="AG1393" i="1"/>
  <c r="AE1393" i="1"/>
  <c r="AE1415" i="1"/>
  <c r="G1415" i="1"/>
  <c r="AE1444" i="1"/>
  <c r="G1444" i="1"/>
  <c r="AG1458" i="1"/>
  <c r="AE1458" i="1"/>
  <c r="AG1489" i="1"/>
  <c r="AE1489" i="1"/>
  <c r="AE1511" i="1"/>
  <c r="G1511" i="1"/>
  <c r="AJ1518" i="1"/>
  <c r="AK1518" i="1" s="1"/>
  <c r="AF1518" i="1"/>
  <c r="AF1524" i="1"/>
  <c r="H1524" i="1"/>
  <c r="AF1525" i="1"/>
  <c r="G1525" i="1"/>
  <c r="G1550" i="1"/>
  <c r="AJ1550" i="1"/>
  <c r="AK1550" i="1" s="1"/>
  <c r="AF1550" i="1"/>
  <c r="AJ1575" i="1"/>
  <c r="AK1575" i="1" s="1"/>
  <c r="AF1575" i="1"/>
  <c r="AE1575" i="1"/>
  <c r="G1575" i="1"/>
  <c r="G1582" i="1"/>
  <c r="AJ1582" i="1"/>
  <c r="AK1582" i="1" s="1"/>
  <c r="AF1582" i="1"/>
  <c r="AG1591" i="1"/>
  <c r="AF1591" i="1"/>
  <c r="H1591" i="1"/>
  <c r="AF1617" i="1"/>
  <c r="H1617" i="1"/>
  <c r="G1617" i="1"/>
  <c r="AG1622" i="1"/>
  <c r="AF1622" i="1"/>
  <c r="H1622" i="1"/>
  <c r="AF1647" i="1"/>
  <c r="H1647" i="1"/>
  <c r="G1647" i="1"/>
  <c r="AG1652" i="1"/>
  <c r="AF1652" i="1"/>
  <c r="H1652" i="1"/>
  <c r="G1657" i="1"/>
  <c r="AJ1657" i="1"/>
  <c r="AF1657" i="1"/>
  <c r="AF1670" i="1"/>
  <c r="H1670" i="1"/>
  <c r="G1670" i="1"/>
  <c r="AG1675" i="1"/>
  <c r="AF1675" i="1"/>
  <c r="H1675" i="1"/>
  <c r="AJ1689" i="1"/>
  <c r="AK1689" i="1" s="1"/>
  <c r="AF1689" i="1"/>
  <c r="AE1689" i="1"/>
  <c r="G1689" i="1"/>
  <c r="G1696" i="1"/>
  <c r="AJ1696" i="1"/>
  <c r="AK1696" i="1" s="1"/>
  <c r="AF1696" i="1"/>
  <c r="AF1703" i="1"/>
  <c r="H1703" i="1"/>
  <c r="G1703" i="1"/>
  <c r="AG1707" i="1"/>
  <c r="AF1707" i="1"/>
  <c r="H1707" i="1"/>
  <c r="G1721" i="1"/>
  <c r="AJ1721" i="1"/>
  <c r="AF1721" i="1"/>
  <c r="AF1734" i="1"/>
  <c r="H1734" i="1"/>
  <c r="G1734" i="1"/>
  <c r="AJ1764" i="1"/>
  <c r="AF1764" i="1"/>
  <c r="AE1764" i="1"/>
  <c r="H1764" i="1"/>
  <c r="G1764" i="1"/>
  <c r="AG1031" i="1"/>
  <c r="AG1039" i="1"/>
  <c r="AG1047" i="1"/>
  <c r="AG1055" i="1"/>
  <c r="AG1063" i="1"/>
  <c r="AG1071" i="1"/>
  <c r="AF1084" i="1"/>
  <c r="AF1085" i="1"/>
  <c r="AG1086" i="1"/>
  <c r="AG1087" i="1"/>
  <c r="AG1088" i="1"/>
  <c r="AG1089" i="1"/>
  <c r="AE1095" i="1"/>
  <c r="AE1096" i="1"/>
  <c r="AF1111" i="1"/>
  <c r="AF1119" i="1"/>
  <c r="AJ1125" i="1"/>
  <c r="AK1125" i="1" s="1"/>
  <c r="AF1126" i="1"/>
  <c r="AG1173" i="1"/>
  <c r="AJ1174" i="1"/>
  <c r="AJ1175" i="1"/>
  <c r="AG1176" i="1"/>
  <c r="G1187" i="1"/>
  <c r="G1188" i="1"/>
  <c r="G1189" i="1"/>
  <c r="G1190" i="1"/>
  <c r="G1191" i="1"/>
  <c r="H1192" i="1"/>
  <c r="AG1208" i="1"/>
  <c r="AF1209" i="1"/>
  <c r="AG1212" i="1"/>
  <c r="AG1216" i="1"/>
  <c r="AF1217" i="1"/>
  <c r="AG1220" i="1"/>
  <c r="AG1224" i="1"/>
  <c r="AF1225" i="1"/>
  <c r="AG1228" i="1"/>
  <c r="AG1232" i="1"/>
  <c r="AF1233" i="1"/>
  <c r="AJ1236" i="1"/>
  <c r="AJ1237" i="1"/>
  <c r="AJ1238" i="1"/>
  <c r="AF1241" i="1"/>
  <c r="AF1242" i="1"/>
  <c r="AG1243" i="1"/>
  <c r="AG1244" i="1"/>
  <c r="AG1245" i="1"/>
  <c r="AG1246" i="1"/>
  <c r="AE1249" i="1"/>
  <c r="AE1250" i="1"/>
  <c r="AE1251" i="1"/>
  <c r="AF1252" i="1"/>
  <c r="AF1253" i="1"/>
  <c r="AF1254" i="1"/>
  <c r="G1265" i="1"/>
  <c r="G1266" i="1"/>
  <c r="G1267" i="1"/>
  <c r="AG1270" i="1"/>
  <c r="G1272" i="1"/>
  <c r="AG1278" i="1"/>
  <c r="G1280" i="1"/>
  <c r="AG1286" i="1"/>
  <c r="G1288" i="1"/>
  <c r="AJ1291" i="1"/>
  <c r="AK1291" i="1" s="1"/>
  <c r="G1293" i="1"/>
  <c r="AF1294" i="1"/>
  <c r="H1294" i="1"/>
  <c r="AF1299" i="1"/>
  <c r="AG1307" i="1"/>
  <c r="G1315" i="1"/>
  <c r="AG1317" i="1"/>
  <c r="AJ1318" i="1"/>
  <c r="AJ1325" i="1"/>
  <c r="AK1325" i="1" s="1"/>
  <c r="AJ1327" i="1"/>
  <c r="AK1327" i="1" s="1"/>
  <c r="G1329" i="1"/>
  <c r="AG1333" i="1"/>
  <c r="AG1334" i="1"/>
  <c r="AG1335" i="1"/>
  <c r="AG1337" i="1"/>
  <c r="AE1337" i="1"/>
  <c r="AJ1339" i="1"/>
  <c r="AK1339" i="1" s="1"/>
  <c r="AJ1340" i="1"/>
  <c r="AK1340" i="1" s="1"/>
  <c r="AF1341" i="1"/>
  <c r="AE1342" i="1"/>
  <c r="AF1347" i="1"/>
  <c r="AG1348" i="1"/>
  <c r="H1351" i="1"/>
  <c r="AE1355" i="1"/>
  <c r="H1357" i="1"/>
  <c r="G1358" i="1"/>
  <c r="AE1359" i="1"/>
  <c r="G1359" i="1"/>
  <c r="G1364" i="1"/>
  <c r="AJ1366" i="1"/>
  <c r="AK1366" i="1" s="1"/>
  <c r="AF1366" i="1"/>
  <c r="AJ1369" i="1"/>
  <c r="AK1369" i="1" s="1"/>
  <c r="G1371" i="1"/>
  <c r="AF1372" i="1"/>
  <c r="H1372" i="1"/>
  <c r="AF1377" i="1"/>
  <c r="AJ1389" i="1"/>
  <c r="AK1389" i="1" s="1"/>
  <c r="AJ1391" i="1"/>
  <c r="AK1391" i="1" s="1"/>
  <c r="G1393" i="1"/>
  <c r="AG1397" i="1"/>
  <c r="AG1398" i="1"/>
  <c r="AG1399" i="1"/>
  <c r="AG1401" i="1"/>
  <c r="AE1401" i="1"/>
  <c r="AJ1403" i="1"/>
  <c r="AK1403" i="1" s="1"/>
  <c r="AJ1404" i="1"/>
  <c r="AK1404" i="1" s="1"/>
  <c r="AF1405" i="1"/>
  <c r="AE1406" i="1"/>
  <c r="AF1411" i="1"/>
  <c r="AG1412" i="1"/>
  <c r="H1415" i="1"/>
  <c r="AF1420" i="1"/>
  <c r="AE1424" i="1"/>
  <c r="G1424" i="1"/>
  <c r="H1426" i="1"/>
  <c r="G1428" i="1"/>
  <c r="AF1430" i="1"/>
  <c r="AJ1431" i="1"/>
  <c r="AF1443" i="1"/>
  <c r="H1443" i="1"/>
  <c r="H1444" i="1"/>
  <c r="AE1449" i="1"/>
  <c r="AJ1450" i="1"/>
  <c r="AJ1457" i="1"/>
  <c r="AF1457" i="1"/>
  <c r="G1458" i="1"/>
  <c r="AG1460" i="1"/>
  <c r="AG1462" i="1"/>
  <c r="AE1463" i="1"/>
  <c r="G1467" i="1"/>
  <c r="AF1468" i="1"/>
  <c r="H1468" i="1"/>
  <c r="AE1472" i="1"/>
  <c r="G1472" i="1"/>
  <c r="H1474" i="1"/>
  <c r="AJ1485" i="1"/>
  <c r="AK1485" i="1" s="1"/>
  <c r="AJ1487" i="1"/>
  <c r="AK1487" i="1" s="1"/>
  <c r="G1489" i="1"/>
  <c r="AG1493" i="1"/>
  <c r="AG1494" i="1"/>
  <c r="AG1495" i="1"/>
  <c r="AG1497" i="1"/>
  <c r="AE1497" i="1"/>
  <c r="AJ1499" i="1"/>
  <c r="AK1499" i="1" s="1"/>
  <c r="AJ1500" i="1"/>
  <c r="AK1500" i="1" s="1"/>
  <c r="AF1501" i="1"/>
  <c r="AE1502" i="1"/>
  <c r="AF1507" i="1"/>
  <c r="AG1508" i="1"/>
  <c r="H1511" i="1"/>
  <c r="AE1515" i="1"/>
  <c r="H1517" i="1"/>
  <c r="G1518" i="1"/>
  <c r="AE1519" i="1"/>
  <c r="G1519" i="1"/>
  <c r="G1524" i="1"/>
  <c r="H1525" i="1"/>
  <c r="AG1527" i="1"/>
  <c r="AJ1535" i="1"/>
  <c r="AK1535" i="1" s="1"/>
  <c r="AE1535" i="1"/>
  <c r="G1535" i="1"/>
  <c r="AF1539" i="1"/>
  <c r="AG1540" i="1"/>
  <c r="AG1541" i="1"/>
  <c r="H1547" i="1"/>
  <c r="AG1547" i="1"/>
  <c r="AF1548" i="1"/>
  <c r="H1548" i="1"/>
  <c r="AF1549" i="1"/>
  <c r="G1549" i="1"/>
  <c r="H1550" i="1"/>
  <c r="AJ1565" i="1"/>
  <c r="AK1565" i="1" s="1"/>
  <c r="H1575" i="1"/>
  <c r="H1582" i="1"/>
  <c r="G1591" i="1"/>
  <c r="AJ1599" i="1"/>
  <c r="AK1599" i="1" s="1"/>
  <c r="AJ1602" i="1"/>
  <c r="AK1602" i="1" s="1"/>
  <c r="AF1602" i="1"/>
  <c r="AE1602" i="1"/>
  <c r="G1602" i="1"/>
  <c r="G1609" i="1"/>
  <c r="AJ1609" i="1"/>
  <c r="AK1609" i="1" s="1"/>
  <c r="AF1609" i="1"/>
  <c r="AE1617" i="1"/>
  <c r="G1622" i="1"/>
  <c r="AG1628" i="1"/>
  <c r="AF1640" i="1"/>
  <c r="H1640" i="1"/>
  <c r="G1640" i="1"/>
  <c r="AG1645" i="1"/>
  <c r="AF1645" i="1"/>
  <c r="H1645" i="1"/>
  <c r="AE1647" i="1"/>
  <c r="G1652" i="1"/>
  <c r="H1657" i="1"/>
  <c r="AJ1660" i="1"/>
  <c r="AF1660" i="1"/>
  <c r="AE1660" i="1"/>
  <c r="G1660" i="1"/>
  <c r="AJ1662" i="1"/>
  <c r="AJ1667" i="1"/>
  <c r="AE1670" i="1"/>
  <c r="G1675" i="1"/>
  <c r="AG1681" i="1"/>
  <c r="H1689" i="1"/>
  <c r="H1696" i="1"/>
  <c r="AG1702" i="1"/>
  <c r="AF1702" i="1"/>
  <c r="H1702" i="1"/>
  <c r="AE1703" i="1"/>
  <c r="G1707" i="1"/>
  <c r="H1721" i="1"/>
  <c r="AJ1724" i="1"/>
  <c r="AF1724" i="1"/>
  <c r="AE1724" i="1"/>
  <c r="G1724" i="1"/>
  <c r="AE1734" i="1"/>
  <c r="AJ1756" i="1"/>
  <c r="AF1756" i="1"/>
  <c r="AE1756" i="1"/>
  <c r="H1756" i="1"/>
  <c r="G1756" i="1"/>
  <c r="G1761" i="1"/>
  <c r="AJ1761" i="1"/>
  <c r="AG1761" i="1"/>
  <c r="AF1761" i="1"/>
  <c r="AG1764" i="1"/>
  <c r="H1858" i="1"/>
  <c r="G1858" i="1"/>
  <c r="AJ1858" i="1"/>
  <c r="AK1858" i="1" s="1"/>
  <c r="AG1858" i="1"/>
  <c r="AF1858" i="1"/>
  <c r="AE1858" i="1"/>
  <c r="H1861" i="1"/>
  <c r="G1861" i="1"/>
  <c r="AJ1861" i="1"/>
  <c r="AG1861" i="1"/>
  <c r="AF1861" i="1"/>
  <c r="AE1861" i="1"/>
  <c r="G1804" i="1"/>
  <c r="G1812" i="1"/>
  <c r="G1820" i="1"/>
  <c r="G1832" i="1"/>
  <c r="G1848" i="1"/>
  <c r="G1856" i="1"/>
  <c r="G1863" i="1"/>
  <c r="G1871" i="1"/>
  <c r="G1878" i="1"/>
  <c r="G1886" i="1"/>
  <c r="G1895" i="1"/>
  <c r="G1900" i="1"/>
  <c r="AE1902" i="1"/>
  <c r="G1908" i="1"/>
  <c r="AE1913" i="1"/>
  <c r="G1915" i="1"/>
  <c r="AE1919" i="1"/>
  <c r="AE1924" i="1"/>
  <c r="G1925" i="1"/>
  <c r="AE1931" i="1"/>
  <c r="G1933" i="1"/>
  <c r="AE1938" i="1"/>
  <c r="G1944" i="1"/>
  <c r="AE1946" i="1"/>
  <c r="G1952" i="1"/>
  <c r="AE1957" i="1"/>
  <c r="G1959" i="1"/>
  <c r="AE1965" i="1"/>
  <c r="G1967" i="1"/>
  <c r="G1974" i="1"/>
  <c r="AE1977" i="1"/>
  <c r="G1979" i="1"/>
  <c r="AE1985" i="1"/>
  <c r="G1987" i="1"/>
  <c r="G1994" i="1"/>
  <c r="AE1996" i="1"/>
  <c r="AE1999" i="1"/>
  <c r="G2000" i="1"/>
  <c r="AE2003" i="1"/>
  <c r="G2004" i="1"/>
  <c r="AE2006" i="1"/>
  <c r="G2012" i="1"/>
  <c r="AE2014" i="1"/>
  <c r="G2015" i="1"/>
  <c r="G2018" i="1"/>
  <c r="AE2021" i="1"/>
  <c r="G2023" i="1"/>
  <c r="H2028" i="1"/>
  <c r="G2033" i="1"/>
  <c r="AE2036" i="1"/>
  <c r="H2037" i="1"/>
  <c r="G2041" i="1"/>
  <c r="AE2044" i="1"/>
  <c r="H2045" i="1"/>
  <c r="G2049" i="1"/>
  <c r="AE2052" i="1"/>
  <c r="H2053" i="1"/>
  <c r="G2057" i="1"/>
  <c r="AE2060" i="1"/>
  <c r="H2061" i="1"/>
  <c r="G2065" i="1"/>
  <c r="AE2068" i="1"/>
  <c r="H2069" i="1"/>
  <c r="G2073" i="1"/>
  <c r="AE2076" i="1"/>
  <c r="H2077" i="1"/>
  <c r="AE2084" i="1"/>
  <c r="H2085" i="1"/>
  <c r="G2089" i="1"/>
  <c r="AF2090" i="1"/>
  <c r="H2090" i="1"/>
  <c r="AF2103" i="1"/>
  <c r="AG2117" i="1"/>
  <c r="G2119" i="1"/>
  <c r="AF2123" i="1"/>
  <c r="AE2124" i="1"/>
  <c r="AG2127" i="1"/>
  <c r="AE2127" i="1"/>
  <c r="AG2139" i="1"/>
  <c r="AE2174" i="1"/>
  <c r="H2187" i="1"/>
  <c r="AE2198" i="1"/>
  <c r="G2198" i="1"/>
  <c r="AJ2198" i="1"/>
  <c r="AK2198" i="1" s="1"/>
  <c r="AG2198" i="1"/>
  <c r="AG2212" i="1"/>
  <c r="H2212" i="1"/>
  <c r="G2212" i="1"/>
  <c r="AE2227" i="1"/>
  <c r="AF2228" i="1"/>
  <c r="AE2238" i="1"/>
  <c r="H2242" i="1"/>
  <c r="H2251" i="1"/>
  <c r="G2251" i="1"/>
  <c r="AG2251" i="1"/>
  <c r="AF2251" i="1"/>
  <c r="AE2252" i="1"/>
  <c r="G2262" i="1"/>
  <c r="AF2262" i="1"/>
  <c r="H2262" i="1"/>
  <c r="AJ2262" i="1"/>
  <c r="AK2262" i="1" s="1"/>
  <c r="AJ2283" i="1"/>
  <c r="AK2283" i="1" s="1"/>
  <c r="H2283" i="1"/>
  <c r="AG2283" i="1"/>
  <c r="AE2283" i="1"/>
  <c r="G2283" i="1"/>
  <c r="AE1529" i="1"/>
  <c r="AE1537" i="1"/>
  <c r="AE1545" i="1"/>
  <c r="AE1553" i="1"/>
  <c r="AE1561" i="1"/>
  <c r="AG1563" i="1"/>
  <c r="AE1569" i="1"/>
  <c r="AG1571" i="1"/>
  <c r="AE1577" i="1"/>
  <c r="AG1579" i="1"/>
  <c r="AE1585" i="1"/>
  <c r="AE1588" i="1"/>
  <c r="AG1590" i="1"/>
  <c r="AE1596" i="1"/>
  <c r="AG1598" i="1"/>
  <c r="AE1604" i="1"/>
  <c r="AG1606" i="1"/>
  <c r="AE1612" i="1"/>
  <c r="AG1614" i="1"/>
  <c r="AG1619" i="1"/>
  <c r="AE1621" i="1"/>
  <c r="AG1627" i="1"/>
  <c r="AG1634" i="1"/>
  <c r="AE1636" i="1"/>
  <c r="AG1642" i="1"/>
  <c r="AE1644" i="1"/>
  <c r="AG1649" i="1"/>
  <c r="AE1651" i="1"/>
  <c r="AE1658" i="1"/>
  <c r="AG1664" i="1"/>
  <c r="AE1666" i="1"/>
  <c r="AG1672" i="1"/>
  <c r="AE1674" i="1"/>
  <c r="AG1680" i="1"/>
  <c r="AE1682" i="1"/>
  <c r="AE1691" i="1"/>
  <c r="AG1693" i="1"/>
  <c r="AE1699" i="1"/>
  <c r="AG1701" i="1"/>
  <c r="AG1704" i="1"/>
  <c r="AE1706" i="1"/>
  <c r="AG1712" i="1"/>
  <c r="AE1714" i="1"/>
  <c r="AG1720" i="1"/>
  <c r="AE1722" i="1"/>
  <c r="AG1728" i="1"/>
  <c r="AE1730" i="1"/>
  <c r="AG1736" i="1"/>
  <c r="AE1738" i="1"/>
  <c r="AG1744" i="1"/>
  <c r="AE1746" i="1"/>
  <c r="AG1752" i="1"/>
  <c r="AE1754" i="1"/>
  <c r="AG1760" i="1"/>
  <c r="AE1762" i="1"/>
  <c r="AG1768" i="1"/>
  <c r="AE1769" i="1"/>
  <c r="AG1771" i="1"/>
  <c r="G1775" i="1"/>
  <c r="AE1777" i="1"/>
  <c r="AG1779" i="1"/>
  <c r="G1783" i="1"/>
  <c r="AE1785" i="1"/>
  <c r="AG1787" i="1"/>
  <c r="G1791" i="1"/>
  <c r="AE1793" i="1"/>
  <c r="AG1795" i="1"/>
  <c r="G1799" i="1"/>
  <c r="AE1801" i="1"/>
  <c r="AG1803" i="1"/>
  <c r="H1804" i="1"/>
  <c r="G1807" i="1"/>
  <c r="AE1809" i="1"/>
  <c r="AG1811" i="1"/>
  <c r="H1812" i="1"/>
  <c r="G1815" i="1"/>
  <c r="AE1817" i="1"/>
  <c r="AG1819" i="1"/>
  <c r="H1820" i="1"/>
  <c r="G1823" i="1"/>
  <c r="AE1826" i="1"/>
  <c r="G1827" i="1"/>
  <c r="AE1829" i="1"/>
  <c r="AG1831" i="1"/>
  <c r="H1832" i="1"/>
  <c r="G1835" i="1"/>
  <c r="AE1838" i="1"/>
  <c r="G1839" i="1"/>
  <c r="AE1841" i="1"/>
  <c r="G1842" i="1"/>
  <c r="AG1846" i="1"/>
  <c r="H1848" i="1"/>
  <c r="G1851" i="1"/>
  <c r="AE1853" i="1"/>
  <c r="H1856" i="1"/>
  <c r="G1859" i="1"/>
  <c r="AE1862" i="1"/>
  <c r="H1863" i="1"/>
  <c r="G1864" i="1"/>
  <c r="AE1870" i="1"/>
  <c r="H1871" i="1"/>
  <c r="G1872" i="1"/>
  <c r="AE1877" i="1"/>
  <c r="H1878" i="1"/>
  <c r="G1879" i="1"/>
  <c r="AE1885" i="1"/>
  <c r="H1886" i="1"/>
  <c r="G1887" i="1"/>
  <c r="AE1892" i="1"/>
  <c r="H1895" i="1"/>
  <c r="AJ1896" i="1"/>
  <c r="AK1896" i="1" s="1"/>
  <c r="AE1897" i="1"/>
  <c r="H1900" i="1"/>
  <c r="AF1902" i="1"/>
  <c r="G1903" i="1"/>
  <c r="AE1905" i="1"/>
  <c r="H1908" i="1"/>
  <c r="AF1913" i="1"/>
  <c r="AE1914" i="1"/>
  <c r="H1915" i="1"/>
  <c r="G1916" i="1"/>
  <c r="AF1919" i="1"/>
  <c r="AE1920" i="1"/>
  <c r="G1921" i="1"/>
  <c r="AF1924" i="1"/>
  <c r="H1925" i="1"/>
  <c r="G1926" i="1"/>
  <c r="AF1931" i="1"/>
  <c r="AE1932" i="1"/>
  <c r="H1933" i="1"/>
  <c r="G1934" i="1"/>
  <c r="AF1938" i="1"/>
  <c r="G1939" i="1"/>
  <c r="AE1941" i="1"/>
  <c r="H1944" i="1"/>
  <c r="AF1946" i="1"/>
  <c r="G1947" i="1"/>
  <c r="AE1949" i="1"/>
  <c r="H1952" i="1"/>
  <c r="AF1957" i="1"/>
  <c r="AE1958" i="1"/>
  <c r="H1959" i="1"/>
  <c r="G1960" i="1"/>
  <c r="AF1965" i="1"/>
  <c r="AE1966" i="1"/>
  <c r="H1967" i="1"/>
  <c r="G1968" i="1"/>
  <c r="AE1971" i="1"/>
  <c r="H1974" i="1"/>
  <c r="AF1977" i="1"/>
  <c r="AE1978" i="1"/>
  <c r="H1979" i="1"/>
  <c r="G1980" i="1"/>
  <c r="AF1985" i="1"/>
  <c r="AE1986" i="1"/>
  <c r="H1987" i="1"/>
  <c r="G1988" i="1"/>
  <c r="AE1991" i="1"/>
  <c r="H1994" i="1"/>
  <c r="AF1996" i="1"/>
  <c r="G1997" i="1"/>
  <c r="AF1999" i="1"/>
  <c r="H2000" i="1"/>
  <c r="AF2003" i="1"/>
  <c r="H2004" i="1"/>
  <c r="AF2006" i="1"/>
  <c r="G2007" i="1"/>
  <c r="AE2009" i="1"/>
  <c r="H2012" i="1"/>
  <c r="AF2014" i="1"/>
  <c r="H2015" i="1"/>
  <c r="H2018" i="1"/>
  <c r="AF2021" i="1"/>
  <c r="AE2022" i="1"/>
  <c r="H2023" i="1"/>
  <c r="AF2027" i="1"/>
  <c r="AE2028" i="1"/>
  <c r="G2030" i="1"/>
  <c r="H2033" i="1"/>
  <c r="AG2036" i="1"/>
  <c r="AE2037" i="1"/>
  <c r="G2038" i="1"/>
  <c r="H2041" i="1"/>
  <c r="AG2044" i="1"/>
  <c r="AE2045" i="1"/>
  <c r="G2046" i="1"/>
  <c r="H2049" i="1"/>
  <c r="AG2052" i="1"/>
  <c r="AE2053" i="1"/>
  <c r="G2054" i="1"/>
  <c r="H2057" i="1"/>
  <c r="AG2060" i="1"/>
  <c r="AE2061" i="1"/>
  <c r="G2062" i="1"/>
  <c r="H2065" i="1"/>
  <c r="AG2068" i="1"/>
  <c r="AE2069" i="1"/>
  <c r="G2070" i="1"/>
  <c r="H2073" i="1"/>
  <c r="AG2076" i="1"/>
  <c r="AE2077" i="1"/>
  <c r="G2078" i="1"/>
  <c r="H2081" i="1"/>
  <c r="AG2084" i="1"/>
  <c r="AE2085" i="1"/>
  <c r="G2086" i="1"/>
  <c r="H2089" i="1"/>
  <c r="G2090" i="1"/>
  <c r="AJ2092" i="1"/>
  <c r="AK2092" i="1" s="1"/>
  <c r="AF2092" i="1"/>
  <c r="G2097" i="1"/>
  <c r="AF2098" i="1"/>
  <c r="H2098" i="1"/>
  <c r="AJ2115" i="1"/>
  <c r="AK2115" i="1" s="1"/>
  <c r="H2119" i="1"/>
  <c r="AG2123" i="1"/>
  <c r="G2127" i="1"/>
  <c r="AF2157" i="1"/>
  <c r="AG2157" i="1"/>
  <c r="H2157" i="1"/>
  <c r="AJ2159" i="1"/>
  <c r="AK2159" i="1" s="1"/>
  <c r="G2159" i="1"/>
  <c r="AE2159" i="1"/>
  <c r="AJ2166" i="1"/>
  <c r="AG2166" i="1"/>
  <c r="H2166" i="1"/>
  <c r="G2166" i="1"/>
  <c r="AE2172" i="1"/>
  <c r="G2172" i="1"/>
  <c r="AG2172" i="1"/>
  <c r="AF2172" i="1"/>
  <c r="AF2174" i="1"/>
  <c r="AG2193" i="1"/>
  <c r="H2193" i="1"/>
  <c r="G2193" i="1"/>
  <c r="G2197" i="1"/>
  <c r="AG2197" i="1"/>
  <c r="AE2197" i="1"/>
  <c r="H2198" i="1"/>
  <c r="H2211" i="1"/>
  <c r="G2211" i="1"/>
  <c r="AG2211" i="1"/>
  <c r="AF2211" i="1"/>
  <c r="AE2212" i="1"/>
  <c r="G2222" i="1"/>
  <c r="AF2222" i="1"/>
  <c r="H2222" i="1"/>
  <c r="AJ2222" i="1"/>
  <c r="AK2222" i="1" s="1"/>
  <c r="AG2226" i="1"/>
  <c r="AE2226" i="1"/>
  <c r="G2226" i="1"/>
  <c r="AJ2226" i="1"/>
  <c r="AK2226" i="1" s="1"/>
  <c r="AG2236" i="1"/>
  <c r="H2236" i="1"/>
  <c r="G2236" i="1"/>
  <c r="AE2251" i="1"/>
  <c r="AF2252" i="1"/>
  <c r="AE2262" i="1"/>
  <c r="AG2277" i="1"/>
  <c r="G2277" i="1"/>
  <c r="AJ2277" i="1"/>
  <c r="AE2277" i="1"/>
  <c r="H2277" i="1"/>
  <c r="AF2283" i="1"/>
  <c r="H1775" i="1"/>
  <c r="H1783" i="1"/>
  <c r="H1791" i="1"/>
  <c r="H1799" i="1"/>
  <c r="AE1804" i="1"/>
  <c r="H1807" i="1"/>
  <c r="AE1812" i="1"/>
  <c r="H1815" i="1"/>
  <c r="AE1820" i="1"/>
  <c r="H1823" i="1"/>
  <c r="H1827" i="1"/>
  <c r="AE1832" i="1"/>
  <c r="H1835" i="1"/>
  <c r="H1839" i="1"/>
  <c r="H1842" i="1"/>
  <c r="AE1848" i="1"/>
  <c r="H1851" i="1"/>
  <c r="AE1856" i="1"/>
  <c r="H1859" i="1"/>
  <c r="AE1863" i="1"/>
  <c r="H1864" i="1"/>
  <c r="AE1871" i="1"/>
  <c r="H1872" i="1"/>
  <c r="AE1878" i="1"/>
  <c r="H1879" i="1"/>
  <c r="AE1886" i="1"/>
  <c r="H1887" i="1"/>
  <c r="AE1895" i="1"/>
  <c r="AE1900" i="1"/>
  <c r="AG1902" i="1"/>
  <c r="H1903" i="1"/>
  <c r="AE1908" i="1"/>
  <c r="AG1913" i="1"/>
  <c r="AE1915" i="1"/>
  <c r="H1916" i="1"/>
  <c r="AG1919" i="1"/>
  <c r="H1921" i="1"/>
  <c r="AG1924" i="1"/>
  <c r="AE1925" i="1"/>
  <c r="H1926" i="1"/>
  <c r="AG1931" i="1"/>
  <c r="AE1933" i="1"/>
  <c r="H1934" i="1"/>
  <c r="AG1938" i="1"/>
  <c r="H1939" i="1"/>
  <c r="AE1944" i="1"/>
  <c r="AG1946" i="1"/>
  <c r="H1947" i="1"/>
  <c r="AE1952" i="1"/>
  <c r="AG1957" i="1"/>
  <c r="AE1959" i="1"/>
  <c r="H1960" i="1"/>
  <c r="AG1965" i="1"/>
  <c r="AE1967" i="1"/>
  <c r="H1968" i="1"/>
  <c r="AE1974" i="1"/>
  <c r="AG1977" i="1"/>
  <c r="AE1979" i="1"/>
  <c r="H1980" i="1"/>
  <c r="AG1985" i="1"/>
  <c r="AE1987" i="1"/>
  <c r="H1988" i="1"/>
  <c r="AE1994" i="1"/>
  <c r="AG1996" i="1"/>
  <c r="H1997" i="1"/>
  <c r="AG1999" i="1"/>
  <c r="AE2000" i="1"/>
  <c r="AG2003" i="1"/>
  <c r="AE2004" i="1"/>
  <c r="AG2006" i="1"/>
  <c r="H2007" i="1"/>
  <c r="AE2012" i="1"/>
  <c r="AG2014" i="1"/>
  <c r="AE2015" i="1"/>
  <c r="AE2018" i="1"/>
  <c r="AG2021" i="1"/>
  <c r="AE2023" i="1"/>
  <c r="AF2028" i="1"/>
  <c r="H2030" i="1"/>
  <c r="AE2033" i="1"/>
  <c r="AJ2036" i="1"/>
  <c r="AK2036" i="1" s="1"/>
  <c r="AF2037" i="1"/>
  <c r="H2038" i="1"/>
  <c r="AE2041" i="1"/>
  <c r="AJ2044" i="1"/>
  <c r="AK2044" i="1" s="1"/>
  <c r="AF2045" i="1"/>
  <c r="H2046" i="1"/>
  <c r="AE2049" i="1"/>
  <c r="AJ2052" i="1"/>
  <c r="AK2052" i="1" s="1"/>
  <c r="AF2053" i="1"/>
  <c r="H2054" i="1"/>
  <c r="AE2057" i="1"/>
  <c r="AJ2060" i="1"/>
  <c r="AK2060" i="1" s="1"/>
  <c r="AF2061" i="1"/>
  <c r="H2062" i="1"/>
  <c r="AE2065" i="1"/>
  <c r="AJ2068" i="1"/>
  <c r="AK2068" i="1" s="1"/>
  <c r="AF2069" i="1"/>
  <c r="H2070" i="1"/>
  <c r="AE2073" i="1"/>
  <c r="AJ2076" i="1"/>
  <c r="AK2076" i="1" s="1"/>
  <c r="AF2077" i="1"/>
  <c r="H2078" i="1"/>
  <c r="AE2081" i="1"/>
  <c r="AJ2084" i="1"/>
  <c r="AK2084" i="1" s="1"/>
  <c r="AF2085" i="1"/>
  <c r="H2086" i="1"/>
  <c r="AE2089" i="1"/>
  <c r="AE2090" i="1"/>
  <c r="AE2093" i="1"/>
  <c r="G2093" i="1"/>
  <c r="H2097" i="1"/>
  <c r="AJ2100" i="1"/>
  <c r="AK2100" i="1" s="1"/>
  <c r="AF2100" i="1"/>
  <c r="AF2106" i="1"/>
  <c r="H2106" i="1"/>
  <c r="AF2119" i="1"/>
  <c r="AJ2123" i="1"/>
  <c r="AK2123" i="1" s="1"/>
  <c r="H2127" i="1"/>
  <c r="AF2130" i="1"/>
  <c r="H2130" i="1"/>
  <c r="AJ2130" i="1"/>
  <c r="AK2130" i="1" s="1"/>
  <c r="G2131" i="1"/>
  <c r="AE2131" i="1"/>
  <c r="AE2133" i="1"/>
  <c r="G2133" i="1"/>
  <c r="AG2133" i="1"/>
  <c r="AF2170" i="1"/>
  <c r="H2170" i="1"/>
  <c r="AJ2170" i="1"/>
  <c r="G2177" i="1"/>
  <c r="AF2177" i="1"/>
  <c r="H2177" i="1"/>
  <c r="AJ2177" i="1"/>
  <c r="G2186" i="1"/>
  <c r="AF2186" i="1"/>
  <c r="AE2186" i="1"/>
  <c r="AE2202" i="1"/>
  <c r="AG2202" i="1"/>
  <c r="H2202" i="1"/>
  <c r="H2235" i="1"/>
  <c r="G2235" i="1"/>
  <c r="AG2235" i="1"/>
  <c r="AF2235" i="1"/>
  <c r="G2246" i="1"/>
  <c r="AF2246" i="1"/>
  <c r="H2246" i="1"/>
  <c r="AJ2246" i="1"/>
  <c r="AK2246" i="1" s="1"/>
  <c r="AG2250" i="1"/>
  <c r="AE2250" i="1"/>
  <c r="G2250" i="1"/>
  <c r="AJ2250" i="1"/>
  <c r="AK2250" i="1" s="1"/>
  <c r="AJ2251" i="1"/>
  <c r="AK2251" i="1" s="1"/>
  <c r="AG2260" i="1"/>
  <c r="H2260" i="1"/>
  <c r="G2260" i="1"/>
  <c r="AG2262" i="1"/>
  <c r="G1742" i="1"/>
  <c r="G1750" i="1"/>
  <c r="G1758" i="1"/>
  <c r="G1766" i="1"/>
  <c r="G1773" i="1"/>
  <c r="AE1775" i="1"/>
  <c r="G1781" i="1"/>
  <c r="AE1783" i="1"/>
  <c r="G1789" i="1"/>
  <c r="AE1791" i="1"/>
  <c r="G1797" i="1"/>
  <c r="AE1799" i="1"/>
  <c r="AF1804" i="1"/>
  <c r="G1805" i="1"/>
  <c r="AE1807" i="1"/>
  <c r="AF1812" i="1"/>
  <c r="G1813" i="1"/>
  <c r="AE1815" i="1"/>
  <c r="AF1820" i="1"/>
  <c r="G1821" i="1"/>
  <c r="AE1823" i="1"/>
  <c r="AE1827" i="1"/>
  <c r="AF1832" i="1"/>
  <c r="G1833" i="1"/>
  <c r="AE1835" i="1"/>
  <c r="AE1839" i="1"/>
  <c r="AE1842" i="1"/>
  <c r="G1844" i="1"/>
  <c r="AF1848" i="1"/>
  <c r="G1849" i="1"/>
  <c r="AE1851" i="1"/>
  <c r="AG1853" i="1"/>
  <c r="AF1856" i="1"/>
  <c r="G1857" i="1"/>
  <c r="AE1859" i="1"/>
  <c r="AG1862" i="1"/>
  <c r="AF1863" i="1"/>
  <c r="AE1864" i="1"/>
  <c r="G1866" i="1"/>
  <c r="AG1870" i="1"/>
  <c r="AF1871" i="1"/>
  <c r="AE1872" i="1"/>
  <c r="G1874" i="1"/>
  <c r="AG1877" i="1"/>
  <c r="AF1878" i="1"/>
  <c r="AE1879" i="1"/>
  <c r="G1881" i="1"/>
  <c r="AG1885" i="1"/>
  <c r="AF1886" i="1"/>
  <c r="AE1887" i="1"/>
  <c r="G1889" i="1"/>
  <c r="AG1892" i="1"/>
  <c r="AF1895" i="1"/>
  <c r="G1896" i="1"/>
  <c r="AG1897" i="1"/>
  <c r="AF1900" i="1"/>
  <c r="G1901" i="1"/>
  <c r="AJ1902" i="1"/>
  <c r="AK1902" i="1" s="1"/>
  <c r="AE1903" i="1"/>
  <c r="AG1905" i="1"/>
  <c r="AF1908" i="1"/>
  <c r="G1910" i="1"/>
  <c r="AJ1913" i="1"/>
  <c r="AG1914" i="1"/>
  <c r="AF1915" i="1"/>
  <c r="AE1916" i="1"/>
  <c r="G1917" i="1"/>
  <c r="AJ1919" i="1"/>
  <c r="AG1920" i="1"/>
  <c r="AE1921" i="1"/>
  <c r="AJ1924" i="1"/>
  <c r="AK1924" i="1" s="1"/>
  <c r="AF1925" i="1"/>
  <c r="AE1926" i="1"/>
  <c r="G1928" i="1"/>
  <c r="AJ1931" i="1"/>
  <c r="AG1932" i="1"/>
  <c r="AF1933" i="1"/>
  <c r="AE1934" i="1"/>
  <c r="G1936" i="1"/>
  <c r="AJ1938" i="1"/>
  <c r="AK1938" i="1" s="1"/>
  <c r="AE1939" i="1"/>
  <c r="AG1941" i="1"/>
  <c r="AF1944" i="1"/>
  <c r="G1945" i="1"/>
  <c r="AJ1946" i="1"/>
  <c r="AK1946" i="1" s="1"/>
  <c r="AE1947" i="1"/>
  <c r="AG1949" i="1"/>
  <c r="AF1952" i="1"/>
  <c r="G1954" i="1"/>
  <c r="AJ1957" i="1"/>
  <c r="AG1958" i="1"/>
  <c r="AF1959" i="1"/>
  <c r="AE1960" i="1"/>
  <c r="G1962" i="1"/>
  <c r="AJ1965" i="1"/>
  <c r="AG1966" i="1"/>
  <c r="AF1967" i="1"/>
  <c r="AE1968" i="1"/>
  <c r="AG1971" i="1"/>
  <c r="AF1974" i="1"/>
  <c r="G1975" i="1"/>
  <c r="AJ1977" i="1"/>
  <c r="AG1978" i="1"/>
  <c r="AF1979" i="1"/>
  <c r="AE1980" i="1"/>
  <c r="G1982" i="1"/>
  <c r="AJ1985" i="1"/>
  <c r="AG1986" i="1"/>
  <c r="AF1987" i="1"/>
  <c r="AE1988" i="1"/>
  <c r="AG1991" i="1"/>
  <c r="AF1994" i="1"/>
  <c r="G1995" i="1"/>
  <c r="AJ1996" i="1"/>
  <c r="AK1996" i="1" s="1"/>
  <c r="AE1997" i="1"/>
  <c r="AJ1999" i="1"/>
  <c r="AF2000" i="1"/>
  <c r="G2001" i="1"/>
  <c r="AJ2003" i="1"/>
  <c r="AF2004" i="1"/>
  <c r="G2005" i="1"/>
  <c r="AJ2006" i="1"/>
  <c r="AK2006" i="1" s="1"/>
  <c r="AE2007" i="1"/>
  <c r="AG2009" i="1"/>
  <c r="AF2012" i="1"/>
  <c r="G2013" i="1"/>
  <c r="AJ2014" i="1"/>
  <c r="AK2014" i="1" s="1"/>
  <c r="AF2015" i="1"/>
  <c r="AF2018" i="1"/>
  <c r="G2019" i="1"/>
  <c r="AJ2021" i="1"/>
  <c r="AG2022" i="1"/>
  <c r="AF2023" i="1"/>
  <c r="H2024" i="1"/>
  <c r="AJ2027" i="1"/>
  <c r="AK2027" i="1" s="1"/>
  <c r="AG2028" i="1"/>
  <c r="AE2030" i="1"/>
  <c r="G2031" i="1"/>
  <c r="AF2033" i="1"/>
  <c r="AE2034" i="1"/>
  <c r="AG2037" i="1"/>
  <c r="AE2038" i="1"/>
  <c r="G2039" i="1"/>
  <c r="AF2041" i="1"/>
  <c r="AE2042" i="1"/>
  <c r="AG2045" i="1"/>
  <c r="AE2046" i="1"/>
  <c r="G2047" i="1"/>
  <c r="AF2049" i="1"/>
  <c r="AE2050" i="1"/>
  <c r="AG2053" i="1"/>
  <c r="AE2054" i="1"/>
  <c r="G2055" i="1"/>
  <c r="AF2057" i="1"/>
  <c r="AE2058" i="1"/>
  <c r="AG2061" i="1"/>
  <c r="AE2062" i="1"/>
  <c r="G2063" i="1"/>
  <c r="AF2065" i="1"/>
  <c r="AE2066" i="1"/>
  <c r="AG2069" i="1"/>
  <c r="AE2070" i="1"/>
  <c r="G2071" i="1"/>
  <c r="AF2073" i="1"/>
  <c r="AE2074" i="1"/>
  <c r="AG2077" i="1"/>
  <c r="AE2078" i="1"/>
  <c r="G2079" i="1"/>
  <c r="AF2081" i="1"/>
  <c r="AE2082" i="1"/>
  <c r="AG2085" i="1"/>
  <c r="AE2086" i="1"/>
  <c r="G2087" i="1"/>
  <c r="AF2089" i="1"/>
  <c r="AG2090" i="1"/>
  <c r="AE2091" i="1"/>
  <c r="H2092" i="1"/>
  <c r="H2093" i="1"/>
  <c r="AE2097" i="1"/>
  <c r="AE2098" i="1"/>
  <c r="H2099" i="1"/>
  <c r="G2100" i="1"/>
  <c r="AE2101" i="1"/>
  <c r="G2101" i="1"/>
  <c r="G2106" i="1"/>
  <c r="AJ2108" i="1"/>
  <c r="AK2108" i="1" s="1"/>
  <c r="AF2108" i="1"/>
  <c r="G2113" i="1"/>
  <c r="AF2114" i="1"/>
  <c r="H2114" i="1"/>
  <c r="AF2127" i="1"/>
  <c r="AG2129" i="1"/>
  <c r="G2129" i="1"/>
  <c r="G2130" i="1"/>
  <c r="H2131" i="1"/>
  <c r="H2133" i="1"/>
  <c r="AG2135" i="1"/>
  <c r="AE2135" i="1"/>
  <c r="AE2141" i="1"/>
  <c r="AG2141" i="1"/>
  <c r="H2141" i="1"/>
  <c r="AJ2143" i="1"/>
  <c r="AK2143" i="1" s="1"/>
  <c r="G2143" i="1"/>
  <c r="AE2143" i="1"/>
  <c r="AE2144" i="1"/>
  <c r="AJ2144" i="1"/>
  <c r="AK2144" i="1" s="1"/>
  <c r="G2144" i="1"/>
  <c r="G2170" i="1"/>
  <c r="AE2177" i="1"/>
  <c r="H2186" i="1"/>
  <c r="G2202" i="1"/>
  <c r="AG2210" i="1"/>
  <c r="AE2210" i="1"/>
  <c r="G2210" i="1"/>
  <c r="AJ2210" i="1"/>
  <c r="AK2210" i="1" s="1"/>
  <c r="AJ2212" i="1"/>
  <c r="AK2212" i="1" s="1"/>
  <c r="AG2220" i="1"/>
  <c r="H2220" i="1"/>
  <c r="G2220" i="1"/>
  <c r="AE2235" i="1"/>
  <c r="AE2246" i="1"/>
  <c r="H2250" i="1"/>
  <c r="H2259" i="1"/>
  <c r="G2259" i="1"/>
  <c r="AG2259" i="1"/>
  <c r="AF2259" i="1"/>
  <c r="H1742" i="1"/>
  <c r="H1750" i="1"/>
  <c r="H1758" i="1"/>
  <c r="H1766" i="1"/>
  <c r="H1773" i="1"/>
  <c r="AF1775" i="1"/>
  <c r="H1781" i="1"/>
  <c r="AF1783" i="1"/>
  <c r="H1789" i="1"/>
  <c r="AF1791" i="1"/>
  <c r="H1797" i="1"/>
  <c r="AF1799" i="1"/>
  <c r="H1805" i="1"/>
  <c r="AF1807" i="1"/>
  <c r="H1813" i="1"/>
  <c r="AF1815" i="1"/>
  <c r="H1821" i="1"/>
  <c r="AF1823" i="1"/>
  <c r="AF1827" i="1"/>
  <c r="H1833" i="1"/>
  <c r="AF1835" i="1"/>
  <c r="AF1839" i="1"/>
  <c r="AF1842" i="1"/>
  <c r="H1844" i="1"/>
  <c r="H1849" i="1"/>
  <c r="AF1851" i="1"/>
  <c r="H1857" i="1"/>
  <c r="AF1859" i="1"/>
  <c r="AF1864" i="1"/>
  <c r="H1866" i="1"/>
  <c r="AF1872" i="1"/>
  <c r="H1874" i="1"/>
  <c r="AF1879" i="1"/>
  <c r="H1881" i="1"/>
  <c r="AF1887" i="1"/>
  <c r="H1889" i="1"/>
  <c r="H1896" i="1"/>
  <c r="H1901" i="1"/>
  <c r="AF1903" i="1"/>
  <c r="H1910" i="1"/>
  <c r="AF1916" i="1"/>
  <c r="H1917" i="1"/>
  <c r="AF1921" i="1"/>
  <c r="AF1926" i="1"/>
  <c r="H1928" i="1"/>
  <c r="AF1934" i="1"/>
  <c r="H1936" i="1"/>
  <c r="AF1939" i="1"/>
  <c r="H1945" i="1"/>
  <c r="AF1947" i="1"/>
  <c r="H1954" i="1"/>
  <c r="AF1960" i="1"/>
  <c r="H1962" i="1"/>
  <c r="AF1968" i="1"/>
  <c r="H1975" i="1"/>
  <c r="AF1980" i="1"/>
  <c r="H1982" i="1"/>
  <c r="AF1988" i="1"/>
  <c r="H1995" i="1"/>
  <c r="AF1997" i="1"/>
  <c r="H2001" i="1"/>
  <c r="H2005" i="1"/>
  <c r="AF2007" i="1"/>
  <c r="H2013" i="1"/>
  <c r="H2019" i="1"/>
  <c r="AE2024" i="1"/>
  <c r="AJ2028" i="1"/>
  <c r="AF2030" i="1"/>
  <c r="H2031" i="1"/>
  <c r="AJ2033" i="1"/>
  <c r="AK2033" i="1" s="1"/>
  <c r="AJ2037" i="1"/>
  <c r="AK2037" i="1" s="1"/>
  <c r="AF2038" i="1"/>
  <c r="H2039" i="1"/>
  <c r="AJ2041" i="1"/>
  <c r="AK2041" i="1" s="1"/>
  <c r="AJ2045" i="1"/>
  <c r="AK2045" i="1" s="1"/>
  <c r="AF2046" i="1"/>
  <c r="H2047" i="1"/>
  <c r="AJ2049" i="1"/>
  <c r="AK2049" i="1" s="1"/>
  <c r="AJ2053" i="1"/>
  <c r="AK2053" i="1" s="1"/>
  <c r="AF2054" i="1"/>
  <c r="H2055" i="1"/>
  <c r="AJ2057" i="1"/>
  <c r="AK2057" i="1" s="1"/>
  <c r="AJ2061" i="1"/>
  <c r="AK2061" i="1" s="1"/>
  <c r="AF2062" i="1"/>
  <c r="H2063" i="1"/>
  <c r="AJ2065" i="1"/>
  <c r="AK2065" i="1" s="1"/>
  <c r="AJ2069" i="1"/>
  <c r="AK2069" i="1" s="1"/>
  <c r="AF2070" i="1"/>
  <c r="H2071" i="1"/>
  <c r="AJ2073" i="1"/>
  <c r="AK2073" i="1" s="1"/>
  <c r="AJ2077" i="1"/>
  <c r="AK2077" i="1" s="1"/>
  <c r="AF2078" i="1"/>
  <c r="H2079" i="1"/>
  <c r="AJ2081" i="1"/>
  <c r="AK2081" i="1" s="1"/>
  <c r="AJ2085" i="1"/>
  <c r="AK2085" i="1" s="1"/>
  <c r="AF2086" i="1"/>
  <c r="H2087" i="1"/>
  <c r="AJ2089" i="1"/>
  <c r="AK2089" i="1" s="1"/>
  <c r="AJ2090" i="1"/>
  <c r="AK2090" i="1" s="1"/>
  <c r="AF2093" i="1"/>
  <c r="AG2095" i="1"/>
  <c r="AE2095" i="1"/>
  <c r="AF2097" i="1"/>
  <c r="AE2099" i="1"/>
  <c r="H2100" i="1"/>
  <c r="AE2106" i="1"/>
  <c r="AE2109" i="1"/>
  <c r="G2109" i="1"/>
  <c r="H2113" i="1"/>
  <c r="AJ2116" i="1"/>
  <c r="AK2116" i="1" s="1"/>
  <c r="AF2116" i="1"/>
  <c r="AF2122" i="1"/>
  <c r="H2122" i="1"/>
  <c r="AJ2127" i="1"/>
  <c r="AK2127" i="1" s="1"/>
  <c r="AE2130" i="1"/>
  <c r="AF2131" i="1"/>
  <c r="AF2133" i="1"/>
  <c r="AG2165" i="1"/>
  <c r="H2165" i="1"/>
  <c r="G2165" i="1"/>
  <c r="AE2170" i="1"/>
  <c r="AE2176" i="1"/>
  <c r="AG2176" i="1"/>
  <c r="H2176" i="1"/>
  <c r="AG2177" i="1"/>
  <c r="AG2186" i="1"/>
  <c r="H2196" i="1"/>
  <c r="AG2196" i="1"/>
  <c r="AE2196" i="1"/>
  <c r="AF2202" i="1"/>
  <c r="AG2204" i="1"/>
  <c r="AJ2204" i="1"/>
  <c r="AK2204" i="1" s="1"/>
  <c r="H2204" i="1"/>
  <c r="G2204" i="1"/>
  <c r="H2219" i="1"/>
  <c r="G2219" i="1"/>
  <c r="AG2219" i="1"/>
  <c r="AF2219" i="1"/>
  <c r="G2230" i="1"/>
  <c r="AF2230" i="1"/>
  <c r="H2230" i="1"/>
  <c r="AJ2230" i="1"/>
  <c r="AK2230" i="1" s="1"/>
  <c r="AG2234" i="1"/>
  <c r="AE2234" i="1"/>
  <c r="G2234" i="1"/>
  <c r="AJ2234" i="1"/>
  <c r="AK2234" i="1" s="1"/>
  <c r="AG2244" i="1"/>
  <c r="H2244" i="1"/>
  <c r="G2244" i="1"/>
  <c r="AE2259" i="1"/>
  <c r="AF2260" i="1"/>
  <c r="AG2268" i="1"/>
  <c r="AF2268" i="1"/>
  <c r="H2268" i="1"/>
  <c r="G2268" i="1"/>
  <c r="G2282" i="1"/>
  <c r="AG2282" i="1"/>
  <c r="AJ2282" i="1"/>
  <c r="AK2282" i="1" s="1"/>
  <c r="AE2282" i="1"/>
  <c r="H2282" i="1"/>
  <c r="AG2103" i="1"/>
  <c r="AE2103" i="1"/>
  <c r="AE2117" i="1"/>
  <c r="G2117" i="1"/>
  <c r="AJ2124" i="1"/>
  <c r="AK2124" i="1" s="1"/>
  <c r="AF2124" i="1"/>
  <c r="AF2138" i="1"/>
  <c r="H2138" i="1"/>
  <c r="AJ2138" i="1"/>
  <c r="AK2138" i="1" s="1"/>
  <c r="G2139" i="1"/>
  <c r="AE2139" i="1"/>
  <c r="G2200" i="1"/>
  <c r="AJ2200" i="1"/>
  <c r="AK2200" i="1" s="1"/>
  <c r="AE2200" i="1"/>
  <c r="H2200" i="1"/>
  <c r="H2243" i="1"/>
  <c r="G2243" i="1"/>
  <c r="AG2243" i="1"/>
  <c r="AF2243" i="1"/>
  <c r="G2254" i="1"/>
  <c r="AF2254" i="1"/>
  <c r="H2254" i="1"/>
  <c r="AJ2254" i="1"/>
  <c r="AK2254" i="1" s="1"/>
  <c r="AG2258" i="1"/>
  <c r="AE2258" i="1"/>
  <c r="G2258" i="1"/>
  <c r="AJ2258" i="1"/>
  <c r="AK2258" i="1" s="1"/>
  <c r="G1902" i="1"/>
  <c r="G1913" i="1"/>
  <c r="G1919" i="1"/>
  <c r="G1924" i="1"/>
  <c r="G1931" i="1"/>
  <c r="G1938" i="1"/>
  <c r="G1946" i="1"/>
  <c r="G1957" i="1"/>
  <c r="G1965" i="1"/>
  <c r="G1977" i="1"/>
  <c r="G1985" i="1"/>
  <c r="G1996" i="1"/>
  <c r="G1999" i="1"/>
  <c r="G2003" i="1"/>
  <c r="G2006" i="1"/>
  <c r="G2014" i="1"/>
  <c r="G2021" i="1"/>
  <c r="AG2031" i="1"/>
  <c r="G2036" i="1"/>
  <c r="AG2039" i="1"/>
  <c r="G2044" i="1"/>
  <c r="AG2047" i="1"/>
  <c r="G2052" i="1"/>
  <c r="AG2055" i="1"/>
  <c r="G2060" i="1"/>
  <c r="AG2063" i="1"/>
  <c r="G2068" i="1"/>
  <c r="AG2071" i="1"/>
  <c r="G2076" i="1"/>
  <c r="AG2079" i="1"/>
  <c r="G2084" i="1"/>
  <c r="AG2087" i="1"/>
  <c r="AJ2093" i="1"/>
  <c r="AK2093" i="1" s="1"/>
  <c r="H2095" i="1"/>
  <c r="AG2099" i="1"/>
  <c r="AG2100" i="1"/>
  <c r="G2103" i="1"/>
  <c r="AJ2106" i="1"/>
  <c r="AK2106" i="1" s="1"/>
  <c r="AF2109" i="1"/>
  <c r="AG2111" i="1"/>
  <c r="AE2111" i="1"/>
  <c r="AF2113" i="1"/>
  <c r="AE2115" i="1"/>
  <c r="H2116" i="1"/>
  <c r="H2117" i="1"/>
  <c r="AE2122" i="1"/>
  <c r="H2123" i="1"/>
  <c r="G2124" i="1"/>
  <c r="AE2125" i="1"/>
  <c r="G2125" i="1"/>
  <c r="AJ2131" i="1"/>
  <c r="AK2131" i="1" s="1"/>
  <c r="AG2137" i="1"/>
  <c r="G2137" i="1"/>
  <c r="G2138" i="1"/>
  <c r="H2139" i="1"/>
  <c r="AF2149" i="1"/>
  <c r="AG2149" i="1"/>
  <c r="H2149" i="1"/>
  <c r="AJ2151" i="1"/>
  <c r="AK2151" i="1" s="1"/>
  <c r="G2151" i="1"/>
  <c r="AE2151" i="1"/>
  <c r="AE2152" i="1"/>
  <c r="AJ2152" i="1"/>
  <c r="AK2152" i="1" s="1"/>
  <c r="G2152" i="1"/>
  <c r="AG2167" i="1"/>
  <c r="AJ2167" i="1"/>
  <c r="H2167" i="1"/>
  <c r="G2167" i="1"/>
  <c r="AF2199" i="1"/>
  <c r="G2199" i="1"/>
  <c r="AG2199" i="1"/>
  <c r="AE2199" i="1"/>
  <c r="AF2200" i="1"/>
  <c r="G2214" i="1"/>
  <c r="AF2214" i="1"/>
  <c r="H2214" i="1"/>
  <c r="AJ2214" i="1"/>
  <c r="AK2214" i="1" s="1"/>
  <c r="AG2218" i="1"/>
  <c r="AE2218" i="1"/>
  <c r="G2218" i="1"/>
  <c r="AJ2218" i="1"/>
  <c r="AK2218" i="1" s="1"/>
  <c r="AG2228" i="1"/>
  <c r="H2228" i="1"/>
  <c r="G2228" i="1"/>
  <c r="AG2230" i="1"/>
  <c r="AE2243" i="1"/>
  <c r="AE2254" i="1"/>
  <c r="H2258" i="1"/>
  <c r="H2267" i="1"/>
  <c r="G2267" i="1"/>
  <c r="AG2267" i="1"/>
  <c r="AF2267" i="1"/>
  <c r="H2279" i="1"/>
  <c r="AJ2279" i="1"/>
  <c r="AK2279" i="1" s="1"/>
  <c r="AG2279" i="1"/>
  <c r="AE2279" i="1"/>
  <c r="G2279" i="1"/>
  <c r="H2036" i="1"/>
  <c r="H2044" i="1"/>
  <c r="H2052" i="1"/>
  <c r="H2060" i="1"/>
  <c r="H2068" i="1"/>
  <c r="H2076" i="1"/>
  <c r="H2084" i="1"/>
  <c r="H2103" i="1"/>
  <c r="AF2117" i="1"/>
  <c r="AG2119" i="1"/>
  <c r="AE2119" i="1"/>
  <c r="AE2123" i="1"/>
  <c r="H2124" i="1"/>
  <c r="AE2138" i="1"/>
  <c r="AF2139" i="1"/>
  <c r="AG2174" i="1"/>
  <c r="H2174" i="1"/>
  <c r="G2174" i="1"/>
  <c r="AJ2187" i="1"/>
  <c r="G2187" i="1"/>
  <c r="AF2187" i="1"/>
  <c r="AE2187" i="1"/>
  <c r="AG2200" i="1"/>
  <c r="H2227" i="1"/>
  <c r="G2227" i="1"/>
  <c r="AG2227" i="1"/>
  <c r="AF2227" i="1"/>
  <c r="G2238" i="1"/>
  <c r="AF2238" i="1"/>
  <c r="H2238" i="1"/>
  <c r="AJ2238" i="1"/>
  <c r="AK2238" i="1" s="1"/>
  <c r="AG2242" i="1"/>
  <c r="AE2242" i="1"/>
  <c r="G2242" i="1"/>
  <c r="AJ2242" i="1"/>
  <c r="AK2242" i="1" s="1"/>
  <c r="AJ2243" i="1"/>
  <c r="AK2243" i="1" s="1"/>
  <c r="AG2252" i="1"/>
  <c r="H2252" i="1"/>
  <c r="G2252" i="1"/>
  <c r="AG2254" i="1"/>
  <c r="AF2258" i="1"/>
  <c r="AE2267" i="1"/>
  <c r="AF2279" i="1"/>
  <c r="AG2322" i="1"/>
  <c r="G2322" i="1"/>
  <c r="H2323" i="1"/>
  <c r="AJ2323" i="1"/>
  <c r="AK2323" i="1" s="1"/>
  <c r="G2350" i="1"/>
  <c r="AG2350" i="1"/>
  <c r="AJ2351" i="1"/>
  <c r="AK2351" i="1" s="1"/>
  <c r="H2351" i="1"/>
  <c r="AJ2383" i="1"/>
  <c r="AK2383" i="1" s="1"/>
  <c r="H2383" i="1"/>
  <c r="AE2384" i="1"/>
  <c r="AF2384" i="1"/>
  <c r="H2387" i="1"/>
  <c r="AJ2387" i="1"/>
  <c r="AK2387" i="1" s="1"/>
  <c r="AE2387" i="1"/>
  <c r="AE2390" i="1"/>
  <c r="AE2408" i="1"/>
  <c r="AE2427" i="1"/>
  <c r="AF2427" i="1"/>
  <c r="AF2428" i="1"/>
  <c r="H2435" i="1"/>
  <c r="G2445" i="1"/>
  <c r="AG2445" i="1"/>
  <c r="H2445" i="1"/>
  <c r="H2452" i="1"/>
  <c r="AJ2452" i="1"/>
  <c r="AE2452" i="1"/>
  <c r="AF2453" i="1"/>
  <c r="AE2459" i="1"/>
  <c r="AF2459" i="1"/>
  <c r="AF2460" i="1"/>
  <c r="H2467" i="1"/>
  <c r="G2477" i="1"/>
  <c r="AG2477" i="1"/>
  <c r="H2477" i="1"/>
  <c r="H2484" i="1"/>
  <c r="AJ2484" i="1"/>
  <c r="AE2484" i="1"/>
  <c r="AF2485" i="1"/>
  <c r="AJ2497" i="1"/>
  <c r="AK2497" i="1" s="1"/>
  <c r="H2497" i="1"/>
  <c r="G2497" i="1"/>
  <c r="G2504" i="1"/>
  <c r="AG2504" i="1"/>
  <c r="AF2504" i="1"/>
  <c r="H2504" i="1"/>
  <c r="AF2505" i="1"/>
  <c r="H2525" i="1"/>
  <c r="AJ2525" i="1"/>
  <c r="AK2525" i="1" s="1"/>
  <c r="AG2525" i="1"/>
  <c r="AE2525" i="1"/>
  <c r="H2543" i="1"/>
  <c r="G2545" i="1"/>
  <c r="AG2545" i="1"/>
  <c r="AF2545" i="1"/>
  <c r="H2545" i="1"/>
  <c r="H2552" i="1"/>
  <c r="AJ2552" i="1"/>
  <c r="AG2552" i="1"/>
  <c r="AE2552" i="1"/>
  <c r="G2573" i="1"/>
  <c r="AG2573" i="1"/>
  <c r="AF2573" i="1"/>
  <c r="H2573" i="1"/>
  <c r="H2584" i="1"/>
  <c r="AJ2584" i="1"/>
  <c r="AK2584" i="1" s="1"/>
  <c r="AG2584" i="1"/>
  <c r="AE2584" i="1"/>
  <c r="AJ2266" i="1"/>
  <c r="AK2266" i="1" s="1"/>
  <c r="AJ2270" i="1"/>
  <c r="AK2270" i="1" s="1"/>
  <c r="AJ2274" i="1"/>
  <c r="AK2274" i="1" s="1"/>
  <c r="AJ2280" i="1"/>
  <c r="AK2280" i="1" s="1"/>
  <c r="G2290" i="1"/>
  <c r="AG2290" i="1"/>
  <c r="AJ2291" i="1"/>
  <c r="AK2291" i="1" s="1"/>
  <c r="H2291" i="1"/>
  <c r="AF2296" i="1"/>
  <c r="AF2306" i="1"/>
  <c r="AF2307" i="1"/>
  <c r="H2308" i="1"/>
  <c r="AJ2312" i="1"/>
  <c r="AK2312" i="1" s="1"/>
  <c r="G2316" i="1"/>
  <c r="H2322" i="1"/>
  <c r="G2323" i="1"/>
  <c r="AF2328" i="1"/>
  <c r="AG2330" i="1"/>
  <c r="G2330" i="1"/>
  <c r="H2331" i="1"/>
  <c r="AJ2331" i="1"/>
  <c r="AK2331" i="1" s="1"/>
  <c r="AF2334" i="1"/>
  <c r="AF2335" i="1"/>
  <c r="G2344" i="1"/>
  <c r="AJ2348" i="1"/>
  <c r="AK2348" i="1" s="1"/>
  <c r="H2350" i="1"/>
  <c r="G2351" i="1"/>
  <c r="G2358" i="1"/>
  <c r="AG2358" i="1"/>
  <c r="AJ2359" i="1"/>
  <c r="AK2359" i="1" s="1"/>
  <c r="H2359" i="1"/>
  <c r="AF2364" i="1"/>
  <c r="G2382" i="1"/>
  <c r="AG2382" i="1"/>
  <c r="H2382" i="1"/>
  <c r="G2383" i="1"/>
  <c r="G2384" i="1"/>
  <c r="AG2386" i="1"/>
  <c r="G2386" i="1"/>
  <c r="AJ2386" i="1"/>
  <c r="AK2386" i="1" s="1"/>
  <c r="G2387" i="1"/>
  <c r="AF2390" i="1"/>
  <c r="H2394" i="1"/>
  <c r="AJ2394" i="1"/>
  <c r="AE2394" i="1"/>
  <c r="H2401" i="1"/>
  <c r="AJ2401" i="1"/>
  <c r="AK2401" i="1" s="1"/>
  <c r="AE2401" i="1"/>
  <c r="G2405" i="1"/>
  <c r="AG2405" i="1"/>
  <c r="H2405" i="1"/>
  <c r="AF2408" i="1"/>
  <c r="H2412" i="1"/>
  <c r="AJ2412" i="1"/>
  <c r="AE2412" i="1"/>
  <c r="H2419" i="1"/>
  <c r="AJ2419" i="1"/>
  <c r="AK2419" i="1" s="1"/>
  <c r="AE2419" i="1"/>
  <c r="AG2425" i="1"/>
  <c r="G2425" i="1"/>
  <c r="AJ2425" i="1"/>
  <c r="G2427" i="1"/>
  <c r="AJ2432" i="1"/>
  <c r="H2432" i="1"/>
  <c r="AG2435" i="1"/>
  <c r="AE2445" i="1"/>
  <c r="G2452" i="1"/>
  <c r="AG2457" i="1"/>
  <c r="G2457" i="1"/>
  <c r="AJ2457" i="1"/>
  <c r="G2459" i="1"/>
  <c r="AJ2464" i="1"/>
  <c r="H2464" i="1"/>
  <c r="AG2467" i="1"/>
  <c r="AE2477" i="1"/>
  <c r="G2484" i="1"/>
  <c r="G2493" i="1"/>
  <c r="AG2493" i="1"/>
  <c r="AF2493" i="1"/>
  <c r="H2493" i="1"/>
  <c r="AE2497" i="1"/>
  <c r="AE2504" i="1"/>
  <c r="AE2522" i="1"/>
  <c r="AJ2522" i="1"/>
  <c r="AK2522" i="1" s="1"/>
  <c r="AF2522" i="1"/>
  <c r="G2525" i="1"/>
  <c r="H2536" i="1"/>
  <c r="AJ2536" i="1"/>
  <c r="AG2536" i="1"/>
  <c r="AE2536" i="1"/>
  <c r="AE2545" i="1"/>
  <c r="G2552" i="1"/>
  <c r="AJ2556" i="1"/>
  <c r="H2556" i="1"/>
  <c r="G2556" i="1"/>
  <c r="AE2573" i="1"/>
  <c r="G2577" i="1"/>
  <c r="AE2577" i="1"/>
  <c r="H2577" i="1"/>
  <c r="G2584" i="1"/>
  <c r="AF2586" i="1"/>
  <c r="G2586" i="1"/>
  <c r="AJ2586" i="1"/>
  <c r="AG2586" i="1"/>
  <c r="H2586" i="1"/>
  <c r="H2588" i="1"/>
  <c r="G2588" i="1"/>
  <c r="AJ2588" i="1"/>
  <c r="AG2588" i="1"/>
  <c r="AE2588" i="1"/>
  <c r="AF2649" i="1"/>
  <c r="AE2649" i="1"/>
  <c r="H2649" i="1"/>
  <c r="G2649" i="1"/>
  <c r="AJ2649" i="1"/>
  <c r="AK2649" i="1" s="1"/>
  <c r="AG2649" i="1"/>
  <c r="AG2296" i="1"/>
  <c r="G2298" i="1"/>
  <c r="AG2298" i="1"/>
  <c r="AJ2299" i="1"/>
  <c r="AK2299" i="1" s="1"/>
  <c r="H2299" i="1"/>
  <c r="AJ2303" i="1"/>
  <c r="AK2303" i="1" s="1"/>
  <c r="H2303" i="1"/>
  <c r="H2316" i="1"/>
  <c r="AE2322" i="1"/>
  <c r="AE2323" i="1"/>
  <c r="AG2328" i="1"/>
  <c r="AG2338" i="1"/>
  <c r="G2338" i="1"/>
  <c r="H2339" i="1"/>
  <c r="AJ2339" i="1"/>
  <c r="AK2339" i="1" s="1"/>
  <c r="H2344" i="1"/>
  <c r="AE2350" i="1"/>
  <c r="AE2351" i="1"/>
  <c r="AG2364" i="1"/>
  <c r="G2366" i="1"/>
  <c r="AG2366" i="1"/>
  <c r="AJ2367" i="1"/>
  <c r="AK2367" i="1" s="1"/>
  <c r="H2367" i="1"/>
  <c r="AE2368" i="1"/>
  <c r="AF2368" i="1"/>
  <c r="H2371" i="1"/>
  <c r="AJ2371" i="1"/>
  <c r="AK2371" i="1" s="1"/>
  <c r="AE2371" i="1"/>
  <c r="AE2383" i="1"/>
  <c r="H2384" i="1"/>
  <c r="AF2387" i="1"/>
  <c r="AG2399" i="1"/>
  <c r="G2399" i="1"/>
  <c r="AJ2399" i="1"/>
  <c r="AG2417" i="1"/>
  <c r="G2417" i="1"/>
  <c r="AJ2417" i="1"/>
  <c r="H2427" i="1"/>
  <c r="G2437" i="1"/>
  <c r="AG2437" i="1"/>
  <c r="H2437" i="1"/>
  <c r="H2444" i="1"/>
  <c r="AJ2444" i="1"/>
  <c r="AE2444" i="1"/>
  <c r="AF2445" i="1"/>
  <c r="AE2451" i="1"/>
  <c r="AF2451" i="1"/>
  <c r="AF2452" i="1"/>
  <c r="H2459" i="1"/>
  <c r="G2469" i="1"/>
  <c r="AG2469" i="1"/>
  <c r="H2469" i="1"/>
  <c r="H2476" i="1"/>
  <c r="AJ2476" i="1"/>
  <c r="AE2476" i="1"/>
  <c r="AF2477" i="1"/>
  <c r="AE2483" i="1"/>
  <c r="AF2483" i="1"/>
  <c r="AF2484" i="1"/>
  <c r="G2496" i="1"/>
  <c r="AG2496" i="1"/>
  <c r="AF2496" i="1"/>
  <c r="H2496" i="1"/>
  <c r="AF2497" i="1"/>
  <c r="AJ2504" i="1"/>
  <c r="AK2504" i="1" s="1"/>
  <c r="H2517" i="1"/>
  <c r="AJ2517" i="1"/>
  <c r="AK2517" i="1" s="1"/>
  <c r="AG2517" i="1"/>
  <c r="AE2517" i="1"/>
  <c r="AJ2521" i="1"/>
  <c r="AK2521" i="1" s="1"/>
  <c r="H2521" i="1"/>
  <c r="G2521" i="1"/>
  <c r="AF2525" i="1"/>
  <c r="AJ2540" i="1"/>
  <c r="H2540" i="1"/>
  <c r="G2540" i="1"/>
  <c r="AJ2545" i="1"/>
  <c r="AF2552" i="1"/>
  <c r="AJ2568" i="1"/>
  <c r="H2568" i="1"/>
  <c r="G2568" i="1"/>
  <c r="AJ2573" i="1"/>
  <c r="AF2584" i="1"/>
  <c r="AJ2296" i="1"/>
  <c r="AK2296" i="1" s="1"/>
  <c r="G2301" i="1"/>
  <c r="AG2301" i="1"/>
  <c r="G2310" i="1"/>
  <c r="AG2310" i="1"/>
  <c r="AJ2311" i="1"/>
  <c r="AK2311" i="1" s="1"/>
  <c r="H2311" i="1"/>
  <c r="AF2316" i="1"/>
  <c r="AF2322" i="1"/>
  <c r="AF2323" i="1"/>
  <c r="AF2344" i="1"/>
  <c r="AG2346" i="1"/>
  <c r="G2346" i="1"/>
  <c r="H2347" i="1"/>
  <c r="AJ2347" i="1"/>
  <c r="AK2347" i="1" s="1"/>
  <c r="AF2350" i="1"/>
  <c r="AF2351" i="1"/>
  <c r="AG2370" i="1"/>
  <c r="G2370" i="1"/>
  <c r="AJ2370" i="1"/>
  <c r="AK2370" i="1" s="1"/>
  <c r="AF2383" i="1"/>
  <c r="AG2384" i="1"/>
  <c r="AE2393" i="1"/>
  <c r="AF2393" i="1"/>
  <c r="H2404" i="1"/>
  <c r="AJ2404" i="1"/>
  <c r="AE2404" i="1"/>
  <c r="AE2411" i="1"/>
  <c r="AF2411" i="1"/>
  <c r="AJ2424" i="1"/>
  <c r="H2424" i="1"/>
  <c r="AG2449" i="1"/>
  <c r="G2449" i="1"/>
  <c r="AJ2449" i="1"/>
  <c r="AJ2456" i="1"/>
  <c r="H2456" i="1"/>
  <c r="AG2481" i="1"/>
  <c r="G2481" i="1"/>
  <c r="AJ2481" i="1"/>
  <c r="AJ2488" i="1"/>
  <c r="H2488" i="1"/>
  <c r="G2488" i="1"/>
  <c r="AE2514" i="1"/>
  <c r="AJ2514" i="1"/>
  <c r="AK2514" i="1" s="1"/>
  <c r="AF2514" i="1"/>
  <c r="H2544" i="1"/>
  <c r="AJ2544" i="1"/>
  <c r="AG2544" i="1"/>
  <c r="AE2544" i="1"/>
  <c r="AE2551" i="1"/>
  <c r="AJ2551" i="1"/>
  <c r="AF2551" i="1"/>
  <c r="AE2566" i="1"/>
  <c r="AJ2566" i="1"/>
  <c r="AK2566" i="1" s="1"/>
  <c r="AF2566" i="1"/>
  <c r="H2572" i="1"/>
  <c r="AJ2572" i="1"/>
  <c r="AG2572" i="1"/>
  <c r="AE2572" i="1"/>
  <c r="AF2641" i="1"/>
  <c r="AE2641" i="1"/>
  <c r="H2641" i="1"/>
  <c r="G2641" i="1"/>
  <c r="AJ2641" i="1"/>
  <c r="AK2641" i="1" s="1"/>
  <c r="AG2641" i="1"/>
  <c r="AJ2276" i="1"/>
  <c r="H2276" i="1"/>
  <c r="AG2286" i="1"/>
  <c r="G2286" i="1"/>
  <c r="H2287" i="1"/>
  <c r="AJ2287" i="1"/>
  <c r="AK2287" i="1" s="1"/>
  <c r="G2300" i="1"/>
  <c r="H2301" i="1"/>
  <c r="G2304" i="1"/>
  <c r="H2310" i="1"/>
  <c r="G2311" i="1"/>
  <c r="AG2316" i="1"/>
  <c r="G2318" i="1"/>
  <c r="AG2318" i="1"/>
  <c r="AJ2319" i="1"/>
  <c r="AK2319" i="1" s="1"/>
  <c r="H2319" i="1"/>
  <c r="AJ2322" i="1"/>
  <c r="AK2322" i="1" s="1"/>
  <c r="AG2323" i="1"/>
  <c r="G2340" i="1"/>
  <c r="AG2344" i="1"/>
  <c r="H2346" i="1"/>
  <c r="G2347" i="1"/>
  <c r="AJ2350" i="1"/>
  <c r="AK2350" i="1" s="1"/>
  <c r="AG2351" i="1"/>
  <c r="AG2354" i="1"/>
  <c r="G2354" i="1"/>
  <c r="H2355" i="1"/>
  <c r="AJ2355" i="1"/>
  <c r="AK2355" i="1" s="1"/>
  <c r="H2370" i="1"/>
  <c r="AG2383" i="1"/>
  <c r="AJ2384" i="1"/>
  <c r="AK2384" i="1" s="1"/>
  <c r="AG2391" i="1"/>
  <c r="G2391" i="1"/>
  <c r="AJ2391" i="1"/>
  <c r="G2393" i="1"/>
  <c r="AJ2398" i="1"/>
  <c r="H2398" i="1"/>
  <c r="G2404" i="1"/>
  <c r="AG2409" i="1"/>
  <c r="G2409" i="1"/>
  <c r="AJ2409" i="1"/>
  <c r="G2411" i="1"/>
  <c r="AJ2416" i="1"/>
  <c r="H2416" i="1"/>
  <c r="G2424" i="1"/>
  <c r="AJ2427" i="1"/>
  <c r="G2429" i="1"/>
  <c r="AG2429" i="1"/>
  <c r="H2429" i="1"/>
  <c r="H2436" i="1"/>
  <c r="AJ2436" i="1"/>
  <c r="AE2436" i="1"/>
  <c r="AE2443" i="1"/>
  <c r="AF2443" i="1"/>
  <c r="H2449" i="1"/>
  <c r="G2456" i="1"/>
  <c r="AJ2459" i="1"/>
  <c r="G2461" i="1"/>
  <c r="AG2461" i="1"/>
  <c r="H2461" i="1"/>
  <c r="H2468" i="1"/>
  <c r="AJ2468" i="1"/>
  <c r="AE2468" i="1"/>
  <c r="AE2475" i="1"/>
  <c r="AF2475" i="1"/>
  <c r="H2481" i="1"/>
  <c r="AE2488" i="1"/>
  <c r="H2492" i="1"/>
  <c r="AJ2492" i="1"/>
  <c r="AG2492" i="1"/>
  <c r="AE2492" i="1"/>
  <c r="H2509" i="1"/>
  <c r="AJ2509" i="1"/>
  <c r="AK2509" i="1" s="1"/>
  <c r="AG2509" i="1"/>
  <c r="AE2509" i="1"/>
  <c r="AJ2513" i="1"/>
  <c r="AK2513" i="1" s="1"/>
  <c r="H2513" i="1"/>
  <c r="G2513" i="1"/>
  <c r="G2514" i="1"/>
  <c r="G2520" i="1"/>
  <c r="AG2520" i="1"/>
  <c r="AF2520" i="1"/>
  <c r="H2520" i="1"/>
  <c r="AE2535" i="1"/>
  <c r="AJ2535" i="1"/>
  <c r="AF2535" i="1"/>
  <c r="AF2540" i="1"/>
  <c r="G2544" i="1"/>
  <c r="AE2548" i="1"/>
  <c r="AJ2548" i="1"/>
  <c r="AK2548" i="1" s="1"/>
  <c r="AF2548" i="1"/>
  <c r="G2551" i="1"/>
  <c r="H2561" i="1"/>
  <c r="AJ2561" i="1"/>
  <c r="AK2561" i="1" s="1"/>
  <c r="AG2561" i="1"/>
  <c r="AE2561" i="1"/>
  <c r="AJ2565" i="1"/>
  <c r="AK2565" i="1" s="1"/>
  <c r="H2565" i="1"/>
  <c r="G2565" i="1"/>
  <c r="G2566" i="1"/>
  <c r="G2572" i="1"/>
  <c r="H2576" i="1"/>
  <c r="AE2576" i="1"/>
  <c r="G2576" i="1"/>
  <c r="AF2615" i="1"/>
  <c r="AE2615" i="1"/>
  <c r="H2615" i="1"/>
  <c r="AJ2615" i="1"/>
  <c r="AK2615" i="1" s="1"/>
  <c r="AG2615" i="1"/>
  <c r="AF2132" i="1"/>
  <c r="AF2140" i="1"/>
  <c r="AF2148" i="1"/>
  <c r="AF2156" i="1"/>
  <c r="AG2168" i="1"/>
  <c r="AF2169" i="1"/>
  <c r="AE2175" i="1"/>
  <c r="AE2194" i="1"/>
  <c r="AE2195" i="1"/>
  <c r="AF2201" i="1"/>
  <c r="AG2205" i="1"/>
  <c r="AG2206" i="1"/>
  <c r="AG2207" i="1"/>
  <c r="AE2209" i="1"/>
  <c r="AE2213" i="1"/>
  <c r="AE2221" i="1"/>
  <c r="AE2229" i="1"/>
  <c r="AE2237" i="1"/>
  <c r="AE2245" i="1"/>
  <c r="AE2253" i="1"/>
  <c r="AE2261" i="1"/>
  <c r="G2266" i="1"/>
  <c r="AE2269" i="1"/>
  <c r="H2270" i="1"/>
  <c r="G2274" i="1"/>
  <c r="G2276" i="1"/>
  <c r="G2280" i="1"/>
  <c r="AG2284" i="1"/>
  <c r="H2286" i="1"/>
  <c r="G2287" i="1"/>
  <c r="AJ2290" i="1"/>
  <c r="AK2290" i="1" s="1"/>
  <c r="AG2291" i="1"/>
  <c r="AF2292" i="1"/>
  <c r="AG2294" i="1"/>
  <c r="G2294" i="1"/>
  <c r="H2295" i="1"/>
  <c r="AJ2295" i="1"/>
  <c r="AK2295" i="1" s="1"/>
  <c r="AF2298" i="1"/>
  <c r="AF2299" i="1"/>
  <c r="H2300" i="1"/>
  <c r="AE2301" i="1"/>
  <c r="AF2303" i="1"/>
  <c r="H2304" i="1"/>
  <c r="AE2310" i="1"/>
  <c r="AE2311" i="1"/>
  <c r="G2312" i="1"/>
  <c r="AJ2316" i="1"/>
  <c r="AK2316" i="1" s="1"/>
  <c r="H2318" i="1"/>
  <c r="G2319" i="1"/>
  <c r="AG2324" i="1"/>
  <c r="G2326" i="1"/>
  <c r="AG2326" i="1"/>
  <c r="AJ2327" i="1"/>
  <c r="AK2327" i="1" s="1"/>
  <c r="H2327" i="1"/>
  <c r="AJ2330" i="1"/>
  <c r="AK2330" i="1" s="1"/>
  <c r="AG2331" i="1"/>
  <c r="AF2332" i="1"/>
  <c r="AF2338" i="1"/>
  <c r="AF2339" i="1"/>
  <c r="H2340" i="1"/>
  <c r="AJ2344" i="1"/>
  <c r="AK2344" i="1" s="1"/>
  <c r="AE2346" i="1"/>
  <c r="AE2347" i="1"/>
  <c r="G2348" i="1"/>
  <c r="AG2352" i="1"/>
  <c r="H2354" i="1"/>
  <c r="G2355" i="1"/>
  <c r="AJ2358" i="1"/>
  <c r="AK2358" i="1" s="1"/>
  <c r="AG2359" i="1"/>
  <c r="AF2360" i="1"/>
  <c r="AG2362" i="1"/>
  <c r="G2362" i="1"/>
  <c r="H2363" i="1"/>
  <c r="AJ2363" i="1"/>
  <c r="AK2363" i="1" s="1"/>
  <c r="AF2366" i="1"/>
  <c r="AF2367" i="1"/>
  <c r="AG2368" i="1"/>
  <c r="AE2370" i="1"/>
  <c r="AG2371" i="1"/>
  <c r="AJ2375" i="1"/>
  <c r="AK2375" i="1" s="1"/>
  <c r="H2375" i="1"/>
  <c r="AE2376" i="1"/>
  <c r="AF2376" i="1"/>
  <c r="H2379" i="1"/>
  <c r="AJ2379" i="1"/>
  <c r="AK2379" i="1" s="1"/>
  <c r="AE2379" i="1"/>
  <c r="H2391" i="1"/>
  <c r="H2393" i="1"/>
  <c r="G2398" i="1"/>
  <c r="AF2399" i="1"/>
  <c r="AF2404" i="1"/>
  <c r="H2409" i="1"/>
  <c r="H2411" i="1"/>
  <c r="G2416" i="1"/>
  <c r="AF2417" i="1"/>
  <c r="G2422" i="1"/>
  <c r="AG2422" i="1"/>
  <c r="H2422" i="1"/>
  <c r="AE2424" i="1"/>
  <c r="AE2429" i="1"/>
  <c r="AG2432" i="1"/>
  <c r="G2436" i="1"/>
  <c r="AJ2437" i="1"/>
  <c r="AG2441" i="1"/>
  <c r="G2441" i="1"/>
  <c r="AJ2441" i="1"/>
  <c r="G2443" i="1"/>
  <c r="AG2444" i="1"/>
  <c r="AJ2448" i="1"/>
  <c r="H2448" i="1"/>
  <c r="AE2449" i="1"/>
  <c r="AG2451" i="1"/>
  <c r="AE2456" i="1"/>
  <c r="AE2461" i="1"/>
  <c r="AG2464" i="1"/>
  <c r="G2468" i="1"/>
  <c r="AJ2469" i="1"/>
  <c r="AG2473" i="1"/>
  <c r="G2473" i="1"/>
  <c r="AJ2473" i="1"/>
  <c r="G2475" i="1"/>
  <c r="AG2476" i="1"/>
  <c r="AJ2480" i="1"/>
  <c r="H2480" i="1"/>
  <c r="AE2481" i="1"/>
  <c r="AG2483" i="1"/>
  <c r="AF2488" i="1"/>
  <c r="G2492" i="1"/>
  <c r="AE2506" i="1"/>
  <c r="AJ2506" i="1"/>
  <c r="AK2506" i="1" s="1"/>
  <c r="AF2506" i="1"/>
  <c r="G2509" i="1"/>
  <c r="AE2513" i="1"/>
  <c r="H2514" i="1"/>
  <c r="AE2520" i="1"/>
  <c r="AG2521" i="1"/>
  <c r="H2529" i="1"/>
  <c r="AJ2529" i="1"/>
  <c r="AK2529" i="1" s="1"/>
  <c r="AG2529" i="1"/>
  <c r="AE2529" i="1"/>
  <c r="AJ2533" i="1"/>
  <c r="AK2533" i="1" s="1"/>
  <c r="H2533" i="1"/>
  <c r="G2533" i="1"/>
  <c r="G2535" i="1"/>
  <c r="AG2540" i="1"/>
  <c r="AF2544" i="1"/>
  <c r="AJ2547" i="1"/>
  <c r="AK2547" i="1" s="1"/>
  <c r="H2547" i="1"/>
  <c r="G2547" i="1"/>
  <c r="G2548" i="1"/>
  <c r="H2551" i="1"/>
  <c r="G2553" i="1"/>
  <c r="AG2553" i="1"/>
  <c r="AF2553" i="1"/>
  <c r="H2553" i="1"/>
  <c r="AE2558" i="1"/>
  <c r="AJ2558" i="1"/>
  <c r="AK2558" i="1" s="1"/>
  <c r="AF2558" i="1"/>
  <c r="G2561" i="1"/>
  <c r="AE2565" i="1"/>
  <c r="H2566" i="1"/>
  <c r="AG2568" i="1"/>
  <c r="AF2572" i="1"/>
  <c r="AF2576" i="1"/>
  <c r="AG2585" i="1"/>
  <c r="G2585" i="1"/>
  <c r="AJ2585" i="1"/>
  <c r="AF2585" i="1"/>
  <c r="H2585" i="1"/>
  <c r="AE2587" i="1"/>
  <c r="G2587" i="1"/>
  <c r="AJ2587" i="1"/>
  <c r="AG2587" i="1"/>
  <c r="H2587" i="1"/>
  <c r="G2589" i="1"/>
  <c r="H2589" i="1"/>
  <c r="AJ2589" i="1"/>
  <c r="AG2589" i="1"/>
  <c r="AE2589" i="1"/>
  <c r="G2615" i="1"/>
  <c r="AF2665" i="1"/>
  <c r="AE2665" i="1"/>
  <c r="H2665" i="1"/>
  <c r="G2665" i="1"/>
  <c r="AJ2665" i="1"/>
  <c r="AK2665" i="1" s="1"/>
  <c r="AG2665" i="1"/>
  <c r="AF2300" i="1"/>
  <c r="AF2301" i="1"/>
  <c r="AF2304" i="1"/>
  <c r="AG2306" i="1"/>
  <c r="G2306" i="1"/>
  <c r="H2307" i="1"/>
  <c r="AJ2307" i="1"/>
  <c r="AK2307" i="1" s="1"/>
  <c r="AF2310" i="1"/>
  <c r="AF2311" i="1"/>
  <c r="G2334" i="1"/>
  <c r="AG2334" i="1"/>
  <c r="AJ2335" i="1"/>
  <c r="AK2335" i="1" s="1"/>
  <c r="H2335" i="1"/>
  <c r="AF2340" i="1"/>
  <c r="AF2346" i="1"/>
  <c r="AF2347" i="1"/>
  <c r="AF2370" i="1"/>
  <c r="G2374" i="1"/>
  <c r="AG2374" i="1"/>
  <c r="H2374" i="1"/>
  <c r="AG2378" i="1"/>
  <c r="G2378" i="1"/>
  <c r="AJ2378" i="1"/>
  <c r="AK2378" i="1" s="1"/>
  <c r="AJ2390" i="1"/>
  <c r="H2390" i="1"/>
  <c r="AJ2408" i="1"/>
  <c r="H2408" i="1"/>
  <c r="H2428" i="1"/>
  <c r="AJ2428" i="1"/>
  <c r="AE2428" i="1"/>
  <c r="AE2435" i="1"/>
  <c r="AF2435" i="1"/>
  <c r="AF2449" i="1"/>
  <c r="G2453" i="1"/>
  <c r="AG2453" i="1"/>
  <c r="H2453" i="1"/>
  <c r="H2460" i="1"/>
  <c r="AJ2460" i="1"/>
  <c r="AE2460" i="1"/>
  <c r="AE2467" i="1"/>
  <c r="AF2467" i="1"/>
  <c r="AF2481" i="1"/>
  <c r="G2485" i="1"/>
  <c r="AG2485" i="1"/>
  <c r="H2485" i="1"/>
  <c r="AG2488" i="1"/>
  <c r="H2501" i="1"/>
  <c r="AJ2501" i="1"/>
  <c r="AK2501" i="1" s="1"/>
  <c r="AG2501" i="1"/>
  <c r="AE2501" i="1"/>
  <c r="AJ2505" i="1"/>
  <c r="AK2505" i="1" s="1"/>
  <c r="H2505" i="1"/>
  <c r="G2505" i="1"/>
  <c r="G2512" i="1"/>
  <c r="AG2512" i="1"/>
  <c r="AF2512" i="1"/>
  <c r="H2512" i="1"/>
  <c r="AG2514" i="1"/>
  <c r="G2537" i="1"/>
  <c r="AG2537" i="1"/>
  <c r="AF2537" i="1"/>
  <c r="H2537" i="1"/>
  <c r="AE2543" i="1"/>
  <c r="AJ2543" i="1"/>
  <c r="AF2543" i="1"/>
  <c r="AG2551" i="1"/>
  <c r="G2564" i="1"/>
  <c r="AG2564" i="1"/>
  <c r="AF2564" i="1"/>
  <c r="H2564" i="1"/>
  <c r="AG2566" i="1"/>
  <c r="AE2571" i="1"/>
  <c r="AJ2571" i="1"/>
  <c r="AF2571" i="1"/>
  <c r="AE2580" i="1"/>
  <c r="AF2580" i="1"/>
  <c r="AG2580" i="1"/>
  <c r="AF2607" i="1"/>
  <c r="AE2607" i="1"/>
  <c r="H2607" i="1"/>
  <c r="AJ2607" i="1"/>
  <c r="AK2607" i="1" s="1"/>
  <c r="AG2607" i="1"/>
  <c r="H2620" i="1"/>
  <c r="G2620" i="1"/>
  <c r="AJ2620" i="1"/>
  <c r="AK2620" i="1" s="1"/>
  <c r="AG2620" i="1"/>
  <c r="AF2620" i="1"/>
  <c r="AE2620" i="1"/>
  <c r="AF2633" i="1"/>
  <c r="AE2633" i="1"/>
  <c r="H2633" i="1"/>
  <c r="G2633" i="1"/>
  <c r="AJ2633" i="1"/>
  <c r="AK2633" i="1" s="1"/>
  <c r="AG2633" i="1"/>
  <c r="AJ2169" i="1"/>
  <c r="H2171" i="1"/>
  <c r="AJ2175" i="1"/>
  <c r="H2179" i="1"/>
  <c r="H2180" i="1"/>
  <c r="H2181" i="1"/>
  <c r="H2182" i="1"/>
  <c r="AE2183" i="1"/>
  <c r="AE2184" i="1"/>
  <c r="AJ2194" i="1"/>
  <c r="AJ2195" i="1"/>
  <c r="AJ2213" i="1"/>
  <c r="AK2213" i="1" s="1"/>
  <c r="AJ2221" i="1"/>
  <c r="AK2221" i="1" s="1"/>
  <c r="AJ2229" i="1"/>
  <c r="AK2229" i="1" s="1"/>
  <c r="AJ2237" i="1"/>
  <c r="AK2237" i="1" s="1"/>
  <c r="AJ2245" i="1"/>
  <c r="AK2245" i="1" s="1"/>
  <c r="AJ2253" i="1"/>
  <c r="AK2253" i="1" s="1"/>
  <c r="AJ2261" i="1"/>
  <c r="AK2261" i="1" s="1"/>
  <c r="AE2266" i="1"/>
  <c r="AJ2269" i="1"/>
  <c r="AK2269" i="1" s="1"/>
  <c r="AF2270" i="1"/>
  <c r="AE2274" i="1"/>
  <c r="AF2276" i="1"/>
  <c r="AF2280" i="1"/>
  <c r="AF2286" i="1"/>
  <c r="AF2287" i="1"/>
  <c r="AJ2292" i="1"/>
  <c r="AK2292" i="1" s="1"/>
  <c r="G2296" i="1"/>
  <c r="AG2300" i="1"/>
  <c r="AJ2301" i="1"/>
  <c r="AG2304" i="1"/>
  <c r="H2306" i="1"/>
  <c r="G2307" i="1"/>
  <c r="AJ2310" i="1"/>
  <c r="AK2310" i="1" s="1"/>
  <c r="AG2311" i="1"/>
  <c r="AF2312" i="1"/>
  <c r="AG2314" i="1"/>
  <c r="G2314" i="1"/>
  <c r="H2315" i="1"/>
  <c r="AJ2315" i="1"/>
  <c r="AK2315" i="1" s="1"/>
  <c r="AF2318" i="1"/>
  <c r="AF2319" i="1"/>
  <c r="G2328" i="1"/>
  <c r="AJ2332" i="1"/>
  <c r="AK2332" i="1" s="1"/>
  <c r="H2334" i="1"/>
  <c r="G2335" i="1"/>
  <c r="AG2340" i="1"/>
  <c r="G2342" i="1"/>
  <c r="AG2342" i="1"/>
  <c r="AJ2343" i="1"/>
  <c r="AK2343" i="1" s="1"/>
  <c r="H2343" i="1"/>
  <c r="AJ2346" i="1"/>
  <c r="AK2346" i="1" s="1"/>
  <c r="AG2347" i="1"/>
  <c r="AF2348" i="1"/>
  <c r="AF2354" i="1"/>
  <c r="AF2355" i="1"/>
  <c r="AJ2360" i="1"/>
  <c r="AK2360" i="1" s="1"/>
  <c r="G2364" i="1"/>
  <c r="AE2374" i="1"/>
  <c r="H2378" i="1"/>
  <c r="G2390" i="1"/>
  <c r="AF2391" i="1"/>
  <c r="AJ2393" i="1"/>
  <c r="G2395" i="1"/>
  <c r="AG2395" i="1"/>
  <c r="H2395" i="1"/>
  <c r="AF2398" i="1"/>
  <c r="G2408" i="1"/>
  <c r="AF2409" i="1"/>
  <c r="AJ2411" i="1"/>
  <c r="G2413" i="1"/>
  <c r="AG2413" i="1"/>
  <c r="H2413" i="1"/>
  <c r="AF2416" i="1"/>
  <c r="AG2424" i="1"/>
  <c r="G2428" i="1"/>
  <c r="AJ2429" i="1"/>
  <c r="AG2433" i="1"/>
  <c r="G2433" i="1"/>
  <c r="AJ2433" i="1"/>
  <c r="G2435" i="1"/>
  <c r="AG2436" i="1"/>
  <c r="AJ2440" i="1"/>
  <c r="H2440" i="1"/>
  <c r="AG2443" i="1"/>
  <c r="AE2453" i="1"/>
  <c r="AG2456" i="1"/>
  <c r="G2460" i="1"/>
  <c r="AJ2461" i="1"/>
  <c r="AG2465" i="1"/>
  <c r="G2465" i="1"/>
  <c r="AJ2465" i="1"/>
  <c r="G2467" i="1"/>
  <c r="AG2468" i="1"/>
  <c r="AJ2472" i="1"/>
  <c r="H2472" i="1"/>
  <c r="AG2475" i="1"/>
  <c r="AE2485" i="1"/>
  <c r="AE2491" i="1"/>
  <c r="AJ2491" i="1"/>
  <c r="AF2491" i="1"/>
  <c r="AE2498" i="1"/>
  <c r="AJ2498" i="1"/>
  <c r="AK2498" i="1" s="1"/>
  <c r="AF2498" i="1"/>
  <c r="G2501" i="1"/>
  <c r="AE2505" i="1"/>
  <c r="AE2512" i="1"/>
  <c r="AG2513" i="1"/>
  <c r="G2532" i="1"/>
  <c r="AG2532" i="1"/>
  <c r="AF2532" i="1"/>
  <c r="H2532" i="1"/>
  <c r="AG2535" i="1"/>
  <c r="AE2537" i="1"/>
  <c r="G2543" i="1"/>
  <c r="AF2547" i="1"/>
  <c r="AG2548" i="1"/>
  <c r="AJ2553" i="1"/>
  <c r="H2558" i="1"/>
  <c r="AE2564" i="1"/>
  <c r="AG2565" i="1"/>
  <c r="G2571" i="1"/>
  <c r="AJ2576" i="1"/>
  <c r="G2580" i="1"/>
  <c r="AG2582" i="1"/>
  <c r="H2582" i="1"/>
  <c r="G2582" i="1"/>
  <c r="G2607" i="1"/>
  <c r="H2616" i="1"/>
  <c r="AE2616" i="1"/>
  <c r="G2616" i="1"/>
  <c r="AJ2616" i="1"/>
  <c r="AG2616" i="1"/>
  <c r="AF2616" i="1"/>
  <c r="AF2657" i="1"/>
  <c r="AE2657" i="1"/>
  <c r="H2657" i="1"/>
  <c r="G2657" i="1"/>
  <c r="AJ2657" i="1"/>
  <c r="AK2657" i="1" s="1"/>
  <c r="AG2657" i="1"/>
  <c r="AJ2489" i="1"/>
  <c r="AJ2500" i="1"/>
  <c r="AK2500" i="1" s="1"/>
  <c r="AJ2508" i="1"/>
  <c r="AK2508" i="1" s="1"/>
  <c r="AJ2516" i="1"/>
  <c r="AK2516" i="1" s="1"/>
  <c r="AJ2524" i="1"/>
  <c r="AK2524" i="1" s="1"/>
  <c r="AJ2528" i="1"/>
  <c r="AK2528" i="1" s="1"/>
  <c r="AJ2541" i="1"/>
  <c r="AJ2550" i="1"/>
  <c r="AK2550" i="1" s="1"/>
  <c r="AJ2557" i="1"/>
  <c r="AJ2560" i="1"/>
  <c r="AK2560" i="1" s="1"/>
  <c r="AJ2569" i="1"/>
  <c r="H2604" i="1"/>
  <c r="AJ2606" i="1"/>
  <c r="AK2606" i="1" s="1"/>
  <c r="AE2608" i="1"/>
  <c r="H2612" i="1"/>
  <c r="AJ2614" i="1"/>
  <c r="AK2614" i="1" s="1"/>
  <c r="H2621" i="1"/>
  <c r="H2622" i="1"/>
  <c r="H2623" i="1"/>
  <c r="AE2624" i="1"/>
  <c r="AE2625" i="1"/>
  <c r="H2630" i="1"/>
  <c r="AJ2632" i="1"/>
  <c r="AK2632" i="1" s="1"/>
  <c r="AE2634" i="1"/>
  <c r="H2638" i="1"/>
  <c r="AJ2640" i="1"/>
  <c r="AK2640" i="1" s="1"/>
  <c r="AE2642" i="1"/>
  <c r="H2646" i="1"/>
  <c r="AJ2648" i="1"/>
  <c r="AK2648" i="1" s="1"/>
  <c r="AE2650" i="1"/>
  <c r="H2654" i="1"/>
  <c r="AJ2656" i="1"/>
  <c r="AK2656" i="1" s="1"/>
  <c r="AE2658" i="1"/>
  <c r="H2662" i="1"/>
  <c r="AJ2664" i="1"/>
  <c r="AK2664" i="1" s="1"/>
  <c r="AE2666" i="1"/>
  <c r="H2670" i="1"/>
  <c r="AJ2672" i="1"/>
  <c r="AK2672" i="1" s="1"/>
  <c r="AG2673" i="1"/>
  <c r="AE2674" i="1"/>
  <c r="H2678" i="1"/>
  <c r="AJ2680" i="1"/>
  <c r="AK2680" i="1" s="1"/>
  <c r="AG2681" i="1"/>
  <c r="AE2682" i="1"/>
  <c r="H2686" i="1"/>
  <c r="AJ2688" i="1"/>
  <c r="AK2688" i="1" s="1"/>
  <c r="AG2689" i="1"/>
  <c r="AE2690" i="1"/>
  <c r="H2694" i="1"/>
  <c r="AJ2696" i="1"/>
  <c r="AK2696" i="1" s="1"/>
  <c r="AG2697" i="1"/>
  <c r="AE2698" i="1"/>
  <c r="H2702" i="1"/>
  <c r="AJ2704" i="1"/>
  <c r="AK2704" i="1" s="1"/>
  <c r="AG2705" i="1"/>
  <c r="AE2706" i="1"/>
  <c r="H2710" i="1"/>
  <c r="AJ2712" i="1"/>
  <c r="AK2712" i="1" s="1"/>
  <c r="AG2713" i="1"/>
  <c r="AE2714" i="1"/>
  <c r="H2718" i="1"/>
  <c r="AJ2720" i="1"/>
  <c r="AK2720" i="1" s="1"/>
  <c r="AG2721" i="1"/>
  <c r="AE2722" i="1"/>
  <c r="AF2727" i="1"/>
  <c r="AG2730" i="1"/>
  <c r="H2731" i="1"/>
  <c r="AF2735" i="1"/>
  <c r="AG2738" i="1"/>
  <c r="H2739" i="1"/>
  <c r="AE2743" i="1"/>
  <c r="AE2751" i="1"/>
  <c r="AF2759" i="1"/>
  <c r="AG2760" i="1"/>
  <c r="AG2761" i="1"/>
  <c r="AG2762" i="1"/>
  <c r="AG2763" i="1"/>
  <c r="AE2765" i="1"/>
  <c r="AE2766" i="1"/>
  <c r="AE2767" i="1"/>
  <c r="AE2768" i="1"/>
  <c r="AF2769" i="1"/>
  <c r="AF2770" i="1"/>
  <c r="AF2771" i="1"/>
  <c r="H2773" i="1"/>
  <c r="H2774" i="1"/>
  <c r="H2775" i="1"/>
  <c r="H2776" i="1"/>
  <c r="H2777" i="1"/>
  <c r="AE2778" i="1"/>
  <c r="AE2779" i="1"/>
  <c r="AF2802" i="1"/>
  <c r="AF2803" i="1"/>
  <c r="AF2804" i="1"/>
  <c r="AG2805" i="1"/>
  <c r="AG2806" i="1"/>
  <c r="AF2807" i="1"/>
  <c r="H2808" i="1"/>
  <c r="AE2811" i="1"/>
  <c r="AF2819" i="1"/>
  <c r="H2820" i="1"/>
  <c r="AF2827" i="1"/>
  <c r="H2828" i="1"/>
  <c r="AF2835" i="1"/>
  <c r="H2836" i="1"/>
  <c r="H2841" i="1"/>
  <c r="H2850" i="1"/>
  <c r="AE2850" i="1"/>
  <c r="AF2854" i="1"/>
  <c r="AG2857" i="1"/>
  <c r="AJ2857" i="1"/>
  <c r="AK2857" i="1" s="1"/>
  <c r="AE2862" i="1"/>
  <c r="H2863" i="1"/>
  <c r="AF2869" i="1"/>
  <c r="H2870" i="1"/>
  <c r="AE2879" i="1"/>
  <c r="AF2879" i="1"/>
  <c r="G2885" i="1"/>
  <c r="H2885" i="1"/>
  <c r="AF2892" i="1"/>
  <c r="AG2892" i="1"/>
  <c r="AJ2910" i="1"/>
  <c r="AK2910" i="1" s="1"/>
  <c r="AE2910" i="1"/>
  <c r="H2925" i="1"/>
  <c r="G2936" i="1"/>
  <c r="AJ2936" i="1"/>
  <c r="H2936" i="1"/>
  <c r="H2943" i="1"/>
  <c r="AE2943" i="1"/>
  <c r="AG2965" i="1"/>
  <c r="H2965" i="1"/>
  <c r="AJ2965" i="1"/>
  <c r="AK2965" i="1" s="1"/>
  <c r="G2966" i="1"/>
  <c r="AG3003" i="1"/>
  <c r="H3003" i="1"/>
  <c r="AJ3003" i="1"/>
  <c r="AK3003" i="1" s="1"/>
  <c r="G3004" i="1"/>
  <c r="G3031" i="1"/>
  <c r="AJ3031" i="1"/>
  <c r="AK3031" i="1" s="1"/>
  <c r="AG3031" i="1"/>
  <c r="AE3031" i="1"/>
  <c r="H3031" i="1"/>
  <c r="G3058" i="1"/>
  <c r="AJ3058" i="1"/>
  <c r="AG3058" i="1"/>
  <c r="AE3058" i="1"/>
  <c r="H3058" i="1"/>
  <c r="AE2604" i="1"/>
  <c r="AF2608" i="1"/>
  <c r="AE2612" i="1"/>
  <c r="AE2621" i="1"/>
  <c r="AE2622" i="1"/>
  <c r="AF2623" i="1"/>
  <c r="AF2624" i="1"/>
  <c r="AF2625" i="1"/>
  <c r="AE2630" i="1"/>
  <c r="AF2634" i="1"/>
  <c r="AJ2673" i="1"/>
  <c r="AK2673" i="1" s="1"/>
  <c r="AJ2681" i="1"/>
  <c r="AK2681" i="1" s="1"/>
  <c r="AJ2689" i="1"/>
  <c r="AK2689" i="1" s="1"/>
  <c r="AJ2697" i="1"/>
  <c r="AK2697" i="1" s="1"/>
  <c r="AJ2705" i="1"/>
  <c r="AK2705" i="1" s="1"/>
  <c r="AJ2713" i="1"/>
  <c r="AK2713" i="1" s="1"/>
  <c r="AJ2721" i="1"/>
  <c r="AK2721" i="1" s="1"/>
  <c r="AJ2730" i="1"/>
  <c r="AK2730" i="1" s="1"/>
  <c r="AJ2738" i="1"/>
  <c r="AK2738" i="1" s="1"/>
  <c r="AJ2759" i="1"/>
  <c r="AJ2760" i="1"/>
  <c r="AJ2761" i="1"/>
  <c r="AJ2762" i="1"/>
  <c r="AJ2763" i="1"/>
  <c r="AG2802" i="1"/>
  <c r="AG2803" i="1"/>
  <c r="AJ2804" i="1"/>
  <c r="AJ2805" i="1"/>
  <c r="AJ2806" i="1"/>
  <c r="AG2819" i="1"/>
  <c r="AG2827" i="1"/>
  <c r="AG2835" i="1"/>
  <c r="AG2854" i="1"/>
  <c r="H2858" i="1"/>
  <c r="AE2858" i="1"/>
  <c r="AG2865" i="1"/>
  <c r="AJ2865" i="1"/>
  <c r="AK2865" i="1" s="1"/>
  <c r="AE2887" i="1"/>
  <c r="AF2887" i="1"/>
  <c r="G2893" i="1"/>
  <c r="H2893" i="1"/>
  <c r="AF2900" i="1"/>
  <c r="AG2900" i="1"/>
  <c r="G2909" i="1"/>
  <c r="AJ2909" i="1"/>
  <c r="AK2909" i="1" s="1"/>
  <c r="H2909" i="1"/>
  <c r="AF2917" i="1"/>
  <c r="G2917" i="1"/>
  <c r="AG2917" i="1"/>
  <c r="AG2924" i="1"/>
  <c r="H2924" i="1"/>
  <c r="AJ2924" i="1"/>
  <c r="AJ2931" i="1"/>
  <c r="AE2931" i="1"/>
  <c r="AF2949" i="1"/>
  <c r="G2949" i="1"/>
  <c r="AG2949" i="1"/>
  <c r="AG2956" i="1"/>
  <c r="H2956" i="1"/>
  <c r="AJ2956" i="1"/>
  <c r="G2985" i="1"/>
  <c r="AJ2985" i="1"/>
  <c r="AK2985" i="1" s="1"/>
  <c r="AE2985" i="1"/>
  <c r="H2985" i="1"/>
  <c r="G2991" i="1"/>
  <c r="AJ2991" i="1"/>
  <c r="AK2991" i="1" s="1"/>
  <c r="AE2991" i="1"/>
  <c r="H2991" i="1"/>
  <c r="H2996" i="1"/>
  <c r="AF2996" i="1"/>
  <c r="AE2996" i="1"/>
  <c r="AF2998" i="1"/>
  <c r="G2998" i="1"/>
  <c r="AJ2998" i="1"/>
  <c r="AK2998" i="1" s="1"/>
  <c r="AG2998" i="1"/>
  <c r="H3020" i="1"/>
  <c r="AJ3020" i="1"/>
  <c r="AK3020" i="1" s="1"/>
  <c r="AF3020" i="1"/>
  <c r="AE3020" i="1"/>
  <c r="AF3031" i="1"/>
  <c r="AG3043" i="1"/>
  <c r="H3043" i="1"/>
  <c r="G3043" i="1"/>
  <c r="AJ3043" i="1"/>
  <c r="AK3043" i="1" s="1"/>
  <c r="G3050" i="1"/>
  <c r="AJ3050" i="1"/>
  <c r="AG3050" i="1"/>
  <c r="AE3050" i="1"/>
  <c r="H3050" i="1"/>
  <c r="AF3058" i="1"/>
  <c r="G3075" i="1"/>
  <c r="AJ3075" i="1"/>
  <c r="AK3075" i="1" s="1"/>
  <c r="AG3075" i="1"/>
  <c r="AE3075" i="1"/>
  <c r="H3075" i="1"/>
  <c r="G2602" i="1"/>
  <c r="AF2604" i="1"/>
  <c r="AG2608" i="1"/>
  <c r="G2610" i="1"/>
  <c r="AF2612" i="1"/>
  <c r="G2618" i="1"/>
  <c r="AF2621" i="1"/>
  <c r="AG2622" i="1"/>
  <c r="AG2623" i="1"/>
  <c r="AG2624" i="1"/>
  <c r="AG2625" i="1"/>
  <c r="G2628" i="1"/>
  <c r="AF2630" i="1"/>
  <c r="AG2634" i="1"/>
  <c r="G2636" i="1"/>
  <c r="AF2638" i="1"/>
  <c r="AG2642" i="1"/>
  <c r="G2644" i="1"/>
  <c r="AF2646" i="1"/>
  <c r="AG2650" i="1"/>
  <c r="G2652" i="1"/>
  <c r="AF2654" i="1"/>
  <c r="AG2658" i="1"/>
  <c r="G2660" i="1"/>
  <c r="AF2662" i="1"/>
  <c r="AG2666" i="1"/>
  <c r="G2668" i="1"/>
  <c r="AF2670" i="1"/>
  <c r="AG2674" i="1"/>
  <c r="G2676" i="1"/>
  <c r="AF2678" i="1"/>
  <c r="AG2682" i="1"/>
  <c r="G2684" i="1"/>
  <c r="AF2686" i="1"/>
  <c r="AG2690" i="1"/>
  <c r="G2692" i="1"/>
  <c r="AF2694" i="1"/>
  <c r="AG2698" i="1"/>
  <c r="G2700" i="1"/>
  <c r="AF2702" i="1"/>
  <c r="AG2706" i="1"/>
  <c r="G2708" i="1"/>
  <c r="AF2710" i="1"/>
  <c r="AG2714" i="1"/>
  <c r="G2716" i="1"/>
  <c r="AF2718" i="1"/>
  <c r="AG2722" i="1"/>
  <c r="AJ2727" i="1"/>
  <c r="AK2727" i="1" s="1"/>
  <c r="AF2731" i="1"/>
  <c r="AJ2735" i="1"/>
  <c r="AK2735" i="1" s="1"/>
  <c r="AF2739" i="1"/>
  <c r="AJ2743" i="1"/>
  <c r="AK2743" i="1" s="1"/>
  <c r="G2749" i="1"/>
  <c r="AJ2751" i="1"/>
  <c r="AK2751" i="1" s="1"/>
  <c r="G2757" i="1"/>
  <c r="AG2765" i="1"/>
  <c r="AG2766" i="1"/>
  <c r="AJ2767" i="1"/>
  <c r="AJ2768" i="1"/>
  <c r="AJ2769" i="1"/>
  <c r="AJ2770" i="1"/>
  <c r="AJ2771" i="1"/>
  <c r="AF2773" i="1"/>
  <c r="AF2774" i="1"/>
  <c r="AF2775" i="1"/>
  <c r="AG2776" i="1"/>
  <c r="AG2777" i="1"/>
  <c r="AG2778" i="1"/>
  <c r="AG2779" i="1"/>
  <c r="H2787" i="1"/>
  <c r="AJ2802" i="1"/>
  <c r="AJ2807" i="1"/>
  <c r="AK2807" i="1" s="1"/>
  <c r="AF2808" i="1"/>
  <c r="H2809" i="1"/>
  <c r="AJ2811" i="1"/>
  <c r="AK2811" i="1" s="1"/>
  <c r="AF2812" i="1"/>
  <c r="G2813" i="1"/>
  <c r="H2817" i="1"/>
  <c r="AJ2819" i="1"/>
  <c r="AK2819" i="1" s="1"/>
  <c r="AG2820" i="1"/>
  <c r="AE2821" i="1"/>
  <c r="G2822" i="1"/>
  <c r="H2825" i="1"/>
  <c r="AJ2827" i="1"/>
  <c r="AK2827" i="1" s="1"/>
  <c r="AG2828" i="1"/>
  <c r="AE2829" i="1"/>
  <c r="G2830" i="1"/>
  <c r="H2833" i="1"/>
  <c r="AJ2835" i="1"/>
  <c r="AK2835" i="1" s="1"/>
  <c r="AG2836" i="1"/>
  <c r="AE2837" i="1"/>
  <c r="G2838" i="1"/>
  <c r="AG2842" i="1"/>
  <c r="AF2844" i="1"/>
  <c r="AG2844" i="1"/>
  <c r="AE2849" i="1"/>
  <c r="AF2850" i="1"/>
  <c r="H2857" i="1"/>
  <c r="G2858" i="1"/>
  <c r="AG2862" i="1"/>
  <c r="G2865" i="1"/>
  <c r="H2866" i="1"/>
  <c r="AE2866" i="1"/>
  <c r="AF2870" i="1"/>
  <c r="AG2871" i="1"/>
  <c r="AG2873" i="1"/>
  <c r="AJ2873" i="1"/>
  <c r="AK2873" i="1" s="1"/>
  <c r="AG2877" i="1"/>
  <c r="AE2878" i="1"/>
  <c r="H2879" i="1"/>
  <c r="AE2884" i="1"/>
  <c r="AF2885" i="1"/>
  <c r="H2886" i="1"/>
  <c r="G2887" i="1"/>
  <c r="H2892" i="1"/>
  <c r="AE2893" i="1"/>
  <c r="G2894" i="1"/>
  <c r="AE2895" i="1"/>
  <c r="AF2895" i="1"/>
  <c r="G2900" i="1"/>
  <c r="G2901" i="1"/>
  <c r="H2901" i="1"/>
  <c r="AG2906" i="1"/>
  <c r="AF2908" i="1"/>
  <c r="G2908" i="1"/>
  <c r="AG2908" i="1"/>
  <c r="AE2909" i="1"/>
  <c r="H2910" i="1"/>
  <c r="H2917" i="1"/>
  <c r="G2924" i="1"/>
  <c r="G2928" i="1"/>
  <c r="AJ2928" i="1"/>
  <c r="H2928" i="1"/>
  <c r="G2931" i="1"/>
  <c r="H2935" i="1"/>
  <c r="AE2935" i="1"/>
  <c r="AF2936" i="1"/>
  <c r="AF2939" i="1"/>
  <c r="AF2943" i="1"/>
  <c r="H2949" i="1"/>
  <c r="G2956" i="1"/>
  <c r="H2959" i="1"/>
  <c r="AF2959" i="1"/>
  <c r="AE2959" i="1"/>
  <c r="AE2965" i="1"/>
  <c r="AF2985" i="1"/>
  <c r="AF2991" i="1"/>
  <c r="AG2995" i="1"/>
  <c r="H2995" i="1"/>
  <c r="AJ2995" i="1"/>
  <c r="AK2995" i="1" s="1"/>
  <c r="G2996" i="1"/>
  <c r="H2998" i="1"/>
  <c r="AE3003" i="1"/>
  <c r="G3020" i="1"/>
  <c r="G3039" i="1"/>
  <c r="AJ3039" i="1"/>
  <c r="AK3039" i="1" s="1"/>
  <c r="AG3039" i="1"/>
  <c r="AE3039" i="1"/>
  <c r="H3039" i="1"/>
  <c r="AE3043" i="1"/>
  <c r="AF3050" i="1"/>
  <c r="AG3070" i="1"/>
  <c r="H3070" i="1"/>
  <c r="G3070" i="1"/>
  <c r="AJ3070" i="1"/>
  <c r="AF3075" i="1"/>
  <c r="AG3101" i="1"/>
  <c r="G3101" i="1"/>
  <c r="AJ3101" i="1"/>
  <c r="AE3101" i="1"/>
  <c r="H3101" i="1"/>
  <c r="G2489" i="1"/>
  <c r="G2500" i="1"/>
  <c r="G2508" i="1"/>
  <c r="G2516" i="1"/>
  <c r="G2524" i="1"/>
  <c r="G2528" i="1"/>
  <c r="G2541" i="1"/>
  <c r="G2550" i="1"/>
  <c r="G2557" i="1"/>
  <c r="G2560" i="1"/>
  <c r="G2569" i="1"/>
  <c r="G2579" i="1"/>
  <c r="AF2592" i="1"/>
  <c r="AF2593" i="1"/>
  <c r="AG2594" i="1"/>
  <c r="AG2595" i="1"/>
  <c r="AG2596" i="1"/>
  <c r="AG2597" i="1"/>
  <c r="AE2600" i="1"/>
  <c r="AE2601" i="1"/>
  <c r="H2602" i="1"/>
  <c r="AJ2604" i="1"/>
  <c r="AK2604" i="1" s="1"/>
  <c r="AF2605" i="1"/>
  <c r="G2606" i="1"/>
  <c r="AJ2608" i="1"/>
  <c r="AK2608" i="1" s="1"/>
  <c r="AF2609" i="1"/>
  <c r="H2610" i="1"/>
  <c r="AJ2612" i="1"/>
  <c r="AK2612" i="1" s="1"/>
  <c r="AF2613" i="1"/>
  <c r="G2614" i="1"/>
  <c r="H2618" i="1"/>
  <c r="AJ2621" i="1"/>
  <c r="AJ2622" i="1"/>
  <c r="AJ2623" i="1"/>
  <c r="AJ2624" i="1"/>
  <c r="AJ2625" i="1"/>
  <c r="AF2627" i="1"/>
  <c r="H2628" i="1"/>
  <c r="AJ2630" i="1"/>
  <c r="AK2630" i="1" s="1"/>
  <c r="AF2631" i="1"/>
  <c r="G2632" i="1"/>
  <c r="AJ2634" i="1"/>
  <c r="AK2634" i="1" s="1"/>
  <c r="AF2635" i="1"/>
  <c r="H2636" i="1"/>
  <c r="AJ2638" i="1"/>
  <c r="AK2638" i="1" s="1"/>
  <c r="AF2639" i="1"/>
  <c r="G2640" i="1"/>
  <c r="AJ2642" i="1"/>
  <c r="AK2642" i="1" s="1"/>
  <c r="AF2643" i="1"/>
  <c r="H2644" i="1"/>
  <c r="AJ2646" i="1"/>
  <c r="AK2646" i="1" s="1"/>
  <c r="AF2647" i="1"/>
  <c r="G2648" i="1"/>
  <c r="AJ2650" i="1"/>
  <c r="AK2650" i="1" s="1"/>
  <c r="AF2651" i="1"/>
  <c r="H2652" i="1"/>
  <c r="AJ2654" i="1"/>
  <c r="AK2654" i="1" s="1"/>
  <c r="AF2655" i="1"/>
  <c r="G2656" i="1"/>
  <c r="AJ2658" i="1"/>
  <c r="AK2658" i="1" s="1"/>
  <c r="AF2659" i="1"/>
  <c r="H2660" i="1"/>
  <c r="AJ2662" i="1"/>
  <c r="AK2662" i="1" s="1"/>
  <c r="AF2663" i="1"/>
  <c r="G2664" i="1"/>
  <c r="AJ2666" i="1"/>
  <c r="AK2666" i="1" s="1"/>
  <c r="AF2667" i="1"/>
  <c r="H2668" i="1"/>
  <c r="AJ2670" i="1"/>
  <c r="AK2670" i="1" s="1"/>
  <c r="AF2671" i="1"/>
  <c r="G2672" i="1"/>
  <c r="AJ2674" i="1"/>
  <c r="AK2674" i="1" s="1"/>
  <c r="AF2675" i="1"/>
  <c r="H2676" i="1"/>
  <c r="AJ2678" i="1"/>
  <c r="AK2678" i="1" s="1"/>
  <c r="AF2679" i="1"/>
  <c r="G2680" i="1"/>
  <c r="AJ2682" i="1"/>
  <c r="AK2682" i="1" s="1"/>
  <c r="AF2683" i="1"/>
  <c r="H2684" i="1"/>
  <c r="AJ2686" i="1"/>
  <c r="AK2686" i="1" s="1"/>
  <c r="AF2687" i="1"/>
  <c r="G2688" i="1"/>
  <c r="AJ2690" i="1"/>
  <c r="AK2690" i="1" s="1"/>
  <c r="AF2691" i="1"/>
  <c r="H2692" i="1"/>
  <c r="AJ2694" i="1"/>
  <c r="AK2694" i="1" s="1"/>
  <c r="AF2695" i="1"/>
  <c r="G2696" i="1"/>
  <c r="AJ2698" i="1"/>
  <c r="AK2698" i="1" s="1"/>
  <c r="AF2699" i="1"/>
  <c r="H2700" i="1"/>
  <c r="AJ2702" i="1"/>
  <c r="AK2702" i="1" s="1"/>
  <c r="AF2703" i="1"/>
  <c r="G2704" i="1"/>
  <c r="AJ2706" i="1"/>
  <c r="AK2706" i="1" s="1"/>
  <c r="AF2707" i="1"/>
  <c r="H2708" i="1"/>
  <c r="AJ2710" i="1"/>
  <c r="AK2710" i="1" s="1"/>
  <c r="AF2711" i="1"/>
  <c r="G2712" i="1"/>
  <c r="AJ2714" i="1"/>
  <c r="AK2714" i="1" s="1"/>
  <c r="AF2715" i="1"/>
  <c r="H2716" i="1"/>
  <c r="AJ2718" i="1"/>
  <c r="AK2718" i="1" s="1"/>
  <c r="AF2719" i="1"/>
  <c r="G2720" i="1"/>
  <c r="AJ2722" i="1"/>
  <c r="AK2722" i="1" s="1"/>
  <c r="AF2723" i="1"/>
  <c r="AE2724" i="1"/>
  <c r="H2725" i="1"/>
  <c r="G2729" i="1"/>
  <c r="AG2731" i="1"/>
  <c r="AE2732" i="1"/>
  <c r="H2733" i="1"/>
  <c r="G2737" i="1"/>
  <c r="AG2739" i="1"/>
  <c r="AE2740" i="1"/>
  <c r="H2741" i="1"/>
  <c r="AG2744" i="1"/>
  <c r="AE2745" i="1"/>
  <c r="G2746" i="1"/>
  <c r="AF2748" i="1"/>
  <c r="AE2749" i="1"/>
  <c r="AG2752" i="1"/>
  <c r="AE2753" i="1"/>
  <c r="G2754" i="1"/>
  <c r="AF2756" i="1"/>
  <c r="AE2757" i="1"/>
  <c r="AJ2765" i="1"/>
  <c r="AG2773" i="1"/>
  <c r="AG2774" i="1"/>
  <c r="AJ2775" i="1"/>
  <c r="AJ2776" i="1"/>
  <c r="AJ2777" i="1"/>
  <c r="AJ2778" i="1"/>
  <c r="AJ2779" i="1"/>
  <c r="AF2781" i="1"/>
  <c r="AF2782" i="1"/>
  <c r="AG2783" i="1"/>
  <c r="AG2784" i="1"/>
  <c r="AG2785" i="1"/>
  <c r="AG2786" i="1"/>
  <c r="G2788" i="1"/>
  <c r="G2789" i="1"/>
  <c r="G2790" i="1"/>
  <c r="G2791" i="1"/>
  <c r="H2792" i="1"/>
  <c r="AG2808" i="1"/>
  <c r="AF2809" i="1"/>
  <c r="AG2812" i="1"/>
  <c r="H2813" i="1"/>
  <c r="G2814" i="1"/>
  <c r="AE2817" i="1"/>
  <c r="G2818" i="1"/>
  <c r="AJ2820" i="1"/>
  <c r="AK2820" i="1" s="1"/>
  <c r="AF2821" i="1"/>
  <c r="H2822" i="1"/>
  <c r="AE2825" i="1"/>
  <c r="G2826" i="1"/>
  <c r="AJ2828" i="1"/>
  <c r="AK2828" i="1" s="1"/>
  <c r="AF2829" i="1"/>
  <c r="H2830" i="1"/>
  <c r="AE2833" i="1"/>
  <c r="G2834" i="1"/>
  <c r="AJ2836" i="1"/>
  <c r="AK2836" i="1" s="1"/>
  <c r="AF2837" i="1"/>
  <c r="H2838" i="1"/>
  <c r="AE2839" i="1"/>
  <c r="AF2839" i="1"/>
  <c r="G2844" i="1"/>
  <c r="G2845" i="1"/>
  <c r="H2845" i="1"/>
  <c r="AG2850" i="1"/>
  <c r="AF2852" i="1"/>
  <c r="AG2852" i="1"/>
  <c r="AE2857" i="1"/>
  <c r="AF2858" i="1"/>
  <c r="H2865" i="1"/>
  <c r="G2866" i="1"/>
  <c r="AG2870" i="1"/>
  <c r="G2873" i="1"/>
  <c r="H2874" i="1"/>
  <c r="AE2874" i="1"/>
  <c r="AF2878" i="1"/>
  <c r="AG2879" i="1"/>
  <c r="AG2881" i="1"/>
  <c r="AJ2881" i="1"/>
  <c r="AK2881" i="1" s="1"/>
  <c r="AG2885" i="1"/>
  <c r="AE2886" i="1"/>
  <c r="H2887" i="1"/>
  <c r="AE2892" i="1"/>
  <c r="AF2893" i="1"/>
  <c r="H2894" i="1"/>
  <c r="G2895" i="1"/>
  <c r="H2900" i="1"/>
  <c r="AE2901" i="1"/>
  <c r="G2902" i="1"/>
  <c r="AE2903" i="1"/>
  <c r="AF2903" i="1"/>
  <c r="H2908" i="1"/>
  <c r="AF2909" i="1"/>
  <c r="AF2910" i="1"/>
  <c r="AG2913" i="1"/>
  <c r="H2913" i="1"/>
  <c r="AJ2913" i="1"/>
  <c r="AK2913" i="1" s="1"/>
  <c r="H2914" i="1"/>
  <c r="AE2914" i="1"/>
  <c r="AG2916" i="1"/>
  <c r="H2916" i="1"/>
  <c r="AJ2916" i="1"/>
  <c r="AE2917" i="1"/>
  <c r="AJ2923" i="1"/>
  <c r="AE2923" i="1"/>
  <c r="AE2924" i="1"/>
  <c r="AE2928" i="1"/>
  <c r="H2931" i="1"/>
  <c r="G2935" i="1"/>
  <c r="AG2936" i="1"/>
  <c r="AF2941" i="1"/>
  <c r="G2941" i="1"/>
  <c r="AG2941" i="1"/>
  <c r="AG2943" i="1"/>
  <c r="AG2948" i="1"/>
  <c r="H2948" i="1"/>
  <c r="AJ2948" i="1"/>
  <c r="AE2949" i="1"/>
  <c r="AE2956" i="1"/>
  <c r="AF2965" i="1"/>
  <c r="G2977" i="1"/>
  <c r="AJ2977" i="1"/>
  <c r="AK2977" i="1" s="1"/>
  <c r="AE2977" i="1"/>
  <c r="H2977" i="1"/>
  <c r="H2982" i="1"/>
  <c r="AF2982" i="1"/>
  <c r="AE2982" i="1"/>
  <c r="AF2984" i="1"/>
  <c r="G2984" i="1"/>
  <c r="AJ2984" i="1"/>
  <c r="AK2984" i="1" s="1"/>
  <c r="AG2984" i="1"/>
  <c r="AG2985" i="1"/>
  <c r="H2988" i="1"/>
  <c r="AF2988" i="1"/>
  <c r="AE2988" i="1"/>
  <c r="AF2990" i="1"/>
  <c r="G2990" i="1"/>
  <c r="AJ2990" i="1"/>
  <c r="AK2990" i="1" s="1"/>
  <c r="AG2990" i="1"/>
  <c r="AG2991" i="1"/>
  <c r="AG2996" i="1"/>
  <c r="AE2998" i="1"/>
  <c r="G3015" i="1"/>
  <c r="AJ3015" i="1"/>
  <c r="AK3015" i="1" s="1"/>
  <c r="AE3015" i="1"/>
  <c r="H3015" i="1"/>
  <c r="AG3019" i="1"/>
  <c r="H3019" i="1"/>
  <c r="G3019" i="1"/>
  <c r="AJ3019" i="1"/>
  <c r="AK3019" i="1" s="1"/>
  <c r="AG3020" i="1"/>
  <c r="H3028" i="1"/>
  <c r="AJ3028" i="1"/>
  <c r="AK3028" i="1" s="1"/>
  <c r="AF3028" i="1"/>
  <c r="AE3028" i="1"/>
  <c r="AF3043" i="1"/>
  <c r="AG3062" i="1"/>
  <c r="H3062" i="1"/>
  <c r="G3062" i="1"/>
  <c r="AJ3062" i="1"/>
  <c r="H3065" i="1"/>
  <c r="AJ3065" i="1"/>
  <c r="AF3065" i="1"/>
  <c r="AE3065" i="1"/>
  <c r="AE3070" i="1"/>
  <c r="AE2847" i="1"/>
  <c r="AF2847" i="1"/>
  <c r="G2853" i="1"/>
  <c r="H2853" i="1"/>
  <c r="AF2860" i="1"/>
  <c r="AG2860" i="1"/>
  <c r="H2882" i="1"/>
  <c r="AE2882" i="1"/>
  <c r="AG2889" i="1"/>
  <c r="AJ2889" i="1"/>
  <c r="AK2889" i="1" s="1"/>
  <c r="G2920" i="1"/>
  <c r="AJ2920" i="1"/>
  <c r="H2920" i="1"/>
  <c r="H2927" i="1"/>
  <c r="AE2927" i="1"/>
  <c r="G2952" i="1"/>
  <c r="AJ2952" i="1"/>
  <c r="H2952" i="1"/>
  <c r="AG2981" i="1"/>
  <c r="H2981" i="1"/>
  <c r="AJ2981" i="1"/>
  <c r="AK2981" i="1" s="1"/>
  <c r="AJ2996" i="1"/>
  <c r="AK2996" i="1" s="1"/>
  <c r="AG3054" i="1"/>
  <c r="H3054" i="1"/>
  <c r="G3054" i="1"/>
  <c r="AJ3054" i="1"/>
  <c r="H3057" i="1"/>
  <c r="AJ3057" i="1"/>
  <c r="AF3057" i="1"/>
  <c r="AE3057" i="1"/>
  <c r="H3072" i="1"/>
  <c r="AJ3072" i="1"/>
  <c r="AK3072" i="1" s="1"/>
  <c r="AF3072" i="1"/>
  <c r="AE3072" i="1"/>
  <c r="G3099" i="1"/>
  <c r="AJ3099" i="1"/>
  <c r="AG3099" i="1"/>
  <c r="AE3099" i="1"/>
  <c r="H3099" i="1"/>
  <c r="AG2668" i="1"/>
  <c r="G2673" i="1"/>
  <c r="AG2676" i="1"/>
  <c r="G2681" i="1"/>
  <c r="AG2684" i="1"/>
  <c r="G2689" i="1"/>
  <c r="AG2692" i="1"/>
  <c r="G2697" i="1"/>
  <c r="AG2700" i="1"/>
  <c r="G2705" i="1"/>
  <c r="AG2708" i="1"/>
  <c r="G2713" i="1"/>
  <c r="AG2716" i="1"/>
  <c r="G2721" i="1"/>
  <c r="G2730" i="1"/>
  <c r="G2738" i="1"/>
  <c r="AG2749" i="1"/>
  <c r="AG2757" i="1"/>
  <c r="G2759" i="1"/>
  <c r="G2760" i="1"/>
  <c r="G2761" i="1"/>
  <c r="G2762" i="1"/>
  <c r="H2763" i="1"/>
  <c r="G2802" i="1"/>
  <c r="G2803" i="1"/>
  <c r="G2804" i="1"/>
  <c r="G2805" i="1"/>
  <c r="G2806" i="1"/>
  <c r="AF2813" i="1"/>
  <c r="G2819" i="1"/>
  <c r="AF2822" i="1"/>
  <c r="G2827" i="1"/>
  <c r="AF2830" i="1"/>
  <c r="G2835" i="1"/>
  <c r="AF2838" i="1"/>
  <c r="G2847" i="1"/>
  <c r="AE2853" i="1"/>
  <c r="G2854" i="1"/>
  <c r="AE2855" i="1"/>
  <c r="AF2855" i="1"/>
  <c r="AJ2858" i="1"/>
  <c r="AK2858" i="1" s="1"/>
  <c r="G2860" i="1"/>
  <c r="G2861" i="1"/>
  <c r="H2861" i="1"/>
  <c r="AF2865" i="1"/>
  <c r="AF2868" i="1"/>
  <c r="AG2868" i="1"/>
  <c r="G2882" i="1"/>
  <c r="AJ2887" i="1"/>
  <c r="AK2887" i="1" s="1"/>
  <c r="G2889" i="1"/>
  <c r="H2890" i="1"/>
  <c r="AE2890" i="1"/>
  <c r="AJ2893" i="1"/>
  <c r="AK2893" i="1" s="1"/>
  <c r="AF2894" i="1"/>
  <c r="AG2897" i="1"/>
  <c r="AJ2897" i="1"/>
  <c r="AK2897" i="1" s="1"/>
  <c r="AJ2900" i="1"/>
  <c r="AK2900" i="1" s="1"/>
  <c r="AE2920" i="1"/>
  <c r="G2927" i="1"/>
  <c r="AG2931" i="1"/>
  <c r="AF2933" i="1"/>
  <c r="G2933" i="1"/>
  <c r="AG2933" i="1"/>
  <c r="AG2940" i="1"/>
  <c r="H2940" i="1"/>
  <c r="AJ2940" i="1"/>
  <c r="AJ2947" i="1"/>
  <c r="AE2947" i="1"/>
  <c r="AE2952" i="1"/>
  <c r="G2969" i="1"/>
  <c r="AJ2969" i="1"/>
  <c r="AK2969" i="1" s="1"/>
  <c r="AE2969" i="1"/>
  <c r="H2969" i="1"/>
  <c r="H2974" i="1"/>
  <c r="AF2974" i="1"/>
  <c r="AE2974" i="1"/>
  <c r="AF2976" i="1"/>
  <c r="G2976" i="1"/>
  <c r="AJ2976" i="1"/>
  <c r="AK2976" i="1" s="1"/>
  <c r="AG2976" i="1"/>
  <c r="G2981" i="1"/>
  <c r="AF2987" i="1"/>
  <c r="G2987" i="1"/>
  <c r="AJ2987" i="1"/>
  <c r="AG2987" i="1"/>
  <c r="G3007" i="1"/>
  <c r="AJ3007" i="1"/>
  <c r="AK3007" i="1" s="1"/>
  <c r="AE3007" i="1"/>
  <c r="H3007" i="1"/>
  <c r="H3012" i="1"/>
  <c r="AF3012" i="1"/>
  <c r="AE3012" i="1"/>
  <c r="AF3014" i="1"/>
  <c r="G3014" i="1"/>
  <c r="AJ3014" i="1"/>
  <c r="AK3014" i="1" s="1"/>
  <c r="AG3014" i="1"/>
  <c r="AG3027" i="1"/>
  <c r="H3027" i="1"/>
  <c r="G3027" i="1"/>
  <c r="AJ3027" i="1"/>
  <c r="AK3027" i="1" s="1"/>
  <c r="H3036" i="1"/>
  <c r="AJ3036" i="1"/>
  <c r="AK3036" i="1" s="1"/>
  <c r="AF3036" i="1"/>
  <c r="AE3036" i="1"/>
  <c r="AG3046" i="1"/>
  <c r="H3046" i="1"/>
  <c r="G3046" i="1"/>
  <c r="AJ3046" i="1"/>
  <c r="H3049" i="1"/>
  <c r="AJ3049" i="1"/>
  <c r="AF3049" i="1"/>
  <c r="AE3049" i="1"/>
  <c r="AJ2636" i="1"/>
  <c r="AK2636" i="1" s="1"/>
  <c r="AJ2644" i="1"/>
  <c r="AK2644" i="1" s="1"/>
  <c r="AJ2652" i="1"/>
  <c r="AK2652" i="1" s="1"/>
  <c r="AJ2660" i="1"/>
  <c r="AK2660" i="1" s="1"/>
  <c r="AJ2668" i="1"/>
  <c r="AK2668" i="1" s="1"/>
  <c r="H2673" i="1"/>
  <c r="AJ2676" i="1"/>
  <c r="AK2676" i="1" s="1"/>
  <c r="H2681" i="1"/>
  <c r="AJ2684" i="1"/>
  <c r="AK2684" i="1" s="1"/>
  <c r="H2689" i="1"/>
  <c r="AJ2692" i="1"/>
  <c r="AK2692" i="1" s="1"/>
  <c r="H2697" i="1"/>
  <c r="AJ2700" i="1"/>
  <c r="AK2700" i="1" s="1"/>
  <c r="H2705" i="1"/>
  <c r="AJ2708" i="1"/>
  <c r="AK2708" i="1" s="1"/>
  <c r="H2713" i="1"/>
  <c r="AJ2716" i="1"/>
  <c r="AK2716" i="1" s="1"/>
  <c r="H2721" i="1"/>
  <c r="G2727" i="1"/>
  <c r="AE2730" i="1"/>
  <c r="G2735" i="1"/>
  <c r="AE2738" i="1"/>
  <c r="G2743" i="1"/>
  <c r="AJ2749" i="1"/>
  <c r="AK2749" i="1" s="1"/>
  <c r="G2751" i="1"/>
  <c r="AJ2757" i="1"/>
  <c r="AK2757" i="1" s="1"/>
  <c r="H2759" i="1"/>
  <c r="H2760" i="1"/>
  <c r="H2761" i="1"/>
  <c r="AE2762" i="1"/>
  <c r="AE2763" i="1"/>
  <c r="G2765" i="1"/>
  <c r="G2766" i="1"/>
  <c r="G2767" i="1"/>
  <c r="G2768" i="1"/>
  <c r="G2769" i="1"/>
  <c r="G2770" i="1"/>
  <c r="H2771" i="1"/>
  <c r="H2802" i="1"/>
  <c r="H2803" i="1"/>
  <c r="H2804" i="1"/>
  <c r="H2805" i="1"/>
  <c r="H2806" i="1"/>
  <c r="H2807" i="1"/>
  <c r="G2811" i="1"/>
  <c r="AG2813" i="1"/>
  <c r="H2819" i="1"/>
  <c r="AG2822" i="1"/>
  <c r="H2827" i="1"/>
  <c r="AG2830" i="1"/>
  <c r="H2835" i="1"/>
  <c r="AG2838" i="1"/>
  <c r="AG2841" i="1"/>
  <c r="AJ2841" i="1"/>
  <c r="AK2841" i="1" s="1"/>
  <c r="H2847" i="1"/>
  <c r="AF2853" i="1"/>
  <c r="H2854" i="1"/>
  <c r="G2855" i="1"/>
  <c r="H2860" i="1"/>
  <c r="AE2861" i="1"/>
  <c r="G2862" i="1"/>
  <c r="AE2863" i="1"/>
  <c r="AF2863" i="1"/>
  <c r="G2868" i="1"/>
  <c r="G2869" i="1"/>
  <c r="H2869" i="1"/>
  <c r="AF2876" i="1"/>
  <c r="AG2876" i="1"/>
  <c r="AF2882" i="1"/>
  <c r="H2889" i="1"/>
  <c r="G2890" i="1"/>
  <c r="AG2894" i="1"/>
  <c r="G2897" i="1"/>
  <c r="H2898" i="1"/>
  <c r="AE2898" i="1"/>
  <c r="AG2905" i="1"/>
  <c r="AJ2905" i="1"/>
  <c r="AK2905" i="1" s="1"/>
  <c r="H2919" i="1"/>
  <c r="AE2919" i="1"/>
  <c r="AF2920" i="1"/>
  <c r="AF2927" i="1"/>
  <c r="H2933" i="1"/>
  <c r="G2940" i="1"/>
  <c r="G2944" i="1"/>
  <c r="AJ2944" i="1"/>
  <c r="H2944" i="1"/>
  <c r="G2947" i="1"/>
  <c r="H2951" i="1"/>
  <c r="AE2951" i="1"/>
  <c r="AF2952" i="1"/>
  <c r="AF2957" i="1"/>
  <c r="G2957" i="1"/>
  <c r="AJ2957" i="1"/>
  <c r="AG2957" i="1"/>
  <c r="AF2969" i="1"/>
  <c r="AG2973" i="1"/>
  <c r="H2973" i="1"/>
  <c r="AJ2973" i="1"/>
  <c r="AK2973" i="1" s="1"/>
  <c r="G2974" i="1"/>
  <c r="H2976" i="1"/>
  <c r="AE2981" i="1"/>
  <c r="H2987" i="1"/>
  <c r="AF3007" i="1"/>
  <c r="AG3011" i="1"/>
  <c r="H3011" i="1"/>
  <c r="AJ3011" i="1"/>
  <c r="AK3011" i="1" s="1"/>
  <c r="G3012" i="1"/>
  <c r="H3014" i="1"/>
  <c r="G3023" i="1"/>
  <c r="AJ3023" i="1"/>
  <c r="AK3023" i="1" s="1"/>
  <c r="AG3023" i="1"/>
  <c r="AE3023" i="1"/>
  <c r="H3023" i="1"/>
  <c r="AE3027" i="1"/>
  <c r="G3036" i="1"/>
  <c r="AE3046" i="1"/>
  <c r="G3049" i="1"/>
  <c r="AF3054" i="1"/>
  <c r="AG3057" i="1"/>
  <c r="AG3072" i="1"/>
  <c r="AG2579" i="1"/>
  <c r="G2604" i="1"/>
  <c r="H2608" i="1"/>
  <c r="G2612" i="1"/>
  <c r="G2621" i="1"/>
  <c r="G2622" i="1"/>
  <c r="G2623" i="1"/>
  <c r="G2624" i="1"/>
  <c r="H2625" i="1"/>
  <c r="G2630" i="1"/>
  <c r="H2634" i="1"/>
  <c r="G2638" i="1"/>
  <c r="H2642" i="1"/>
  <c r="G2646" i="1"/>
  <c r="H2650" i="1"/>
  <c r="G2654" i="1"/>
  <c r="H2658" i="1"/>
  <c r="G2662" i="1"/>
  <c r="H2666" i="1"/>
  <c r="G2670" i="1"/>
  <c r="AE2673" i="1"/>
  <c r="H2674" i="1"/>
  <c r="G2678" i="1"/>
  <c r="AE2681" i="1"/>
  <c r="H2682" i="1"/>
  <c r="G2686" i="1"/>
  <c r="AE2689" i="1"/>
  <c r="H2690" i="1"/>
  <c r="G2694" i="1"/>
  <c r="AE2697" i="1"/>
  <c r="H2698" i="1"/>
  <c r="G2702" i="1"/>
  <c r="AE2705" i="1"/>
  <c r="H2706" i="1"/>
  <c r="G2710" i="1"/>
  <c r="AE2713" i="1"/>
  <c r="H2714" i="1"/>
  <c r="G2718" i="1"/>
  <c r="AE2721" i="1"/>
  <c r="H2722" i="1"/>
  <c r="AJ2725" i="1"/>
  <c r="AK2725" i="1" s="1"/>
  <c r="H2727" i="1"/>
  <c r="AJ2729" i="1"/>
  <c r="AK2729" i="1" s="1"/>
  <c r="AF2730" i="1"/>
  <c r="AJ2733" i="1"/>
  <c r="AK2733" i="1" s="1"/>
  <c r="H2735" i="1"/>
  <c r="AJ2737" i="1"/>
  <c r="AK2737" i="1" s="1"/>
  <c r="AF2738" i="1"/>
  <c r="AJ2741" i="1"/>
  <c r="AK2741" i="1" s="1"/>
  <c r="H2743" i="1"/>
  <c r="AJ2746" i="1"/>
  <c r="AK2746" i="1" s="1"/>
  <c r="H2751" i="1"/>
  <c r="AJ2754" i="1"/>
  <c r="AK2754" i="1" s="1"/>
  <c r="AE2759" i="1"/>
  <c r="AE2760" i="1"/>
  <c r="AF2761" i="1"/>
  <c r="AF2762" i="1"/>
  <c r="AF2763" i="1"/>
  <c r="H2766" i="1"/>
  <c r="H2767" i="1"/>
  <c r="H2768" i="1"/>
  <c r="H2769" i="1"/>
  <c r="AE2770" i="1"/>
  <c r="AE2771" i="1"/>
  <c r="G2774" i="1"/>
  <c r="G2775" i="1"/>
  <c r="G2776" i="1"/>
  <c r="G2777" i="1"/>
  <c r="G2778" i="1"/>
  <c r="H2779" i="1"/>
  <c r="AJ2788" i="1"/>
  <c r="AJ2789" i="1"/>
  <c r="AJ2790" i="1"/>
  <c r="AJ2791" i="1"/>
  <c r="AJ2792" i="1"/>
  <c r="AE2803" i="1"/>
  <c r="AE2804" i="1"/>
  <c r="AE2805" i="1"/>
  <c r="AF2806" i="1"/>
  <c r="AE2807" i="1"/>
  <c r="G2808" i="1"/>
  <c r="H2811" i="1"/>
  <c r="G2820" i="1"/>
  <c r="G2828" i="1"/>
  <c r="G2836" i="1"/>
  <c r="G2841" i="1"/>
  <c r="H2842" i="1"/>
  <c r="AE2842" i="1"/>
  <c r="AG2847" i="1"/>
  <c r="AG2849" i="1"/>
  <c r="AJ2849" i="1"/>
  <c r="AK2849" i="1" s="1"/>
  <c r="AG2853" i="1"/>
  <c r="AE2854" i="1"/>
  <c r="H2855" i="1"/>
  <c r="AE2860" i="1"/>
  <c r="AF2861" i="1"/>
  <c r="H2862" i="1"/>
  <c r="G2863" i="1"/>
  <c r="H2868" i="1"/>
  <c r="AE2869" i="1"/>
  <c r="G2870" i="1"/>
  <c r="AE2871" i="1"/>
  <c r="AF2871" i="1"/>
  <c r="G2876" i="1"/>
  <c r="G2877" i="1"/>
  <c r="H2877" i="1"/>
  <c r="AG2882" i="1"/>
  <c r="AF2884" i="1"/>
  <c r="AG2884" i="1"/>
  <c r="AE2889" i="1"/>
  <c r="AF2890" i="1"/>
  <c r="H2897" i="1"/>
  <c r="G2898" i="1"/>
  <c r="G2905" i="1"/>
  <c r="H2906" i="1"/>
  <c r="AE2906" i="1"/>
  <c r="G2919" i="1"/>
  <c r="AG2920" i="1"/>
  <c r="AF2925" i="1"/>
  <c r="G2925" i="1"/>
  <c r="AG2925" i="1"/>
  <c r="AG2927" i="1"/>
  <c r="AG2932" i="1"/>
  <c r="H2932" i="1"/>
  <c r="AJ2932" i="1"/>
  <c r="AE2933" i="1"/>
  <c r="AJ2939" i="1"/>
  <c r="AE2939" i="1"/>
  <c r="AE2940" i="1"/>
  <c r="H2947" i="1"/>
  <c r="AG2952" i="1"/>
  <c r="G2960" i="1"/>
  <c r="AJ2960" i="1"/>
  <c r="AE2960" i="1"/>
  <c r="H2960" i="1"/>
  <c r="H2966" i="1"/>
  <c r="AF2966" i="1"/>
  <c r="AE2966" i="1"/>
  <c r="AF2968" i="1"/>
  <c r="G2968" i="1"/>
  <c r="AJ2968" i="1"/>
  <c r="AK2968" i="1" s="1"/>
  <c r="AG2968" i="1"/>
  <c r="AG2969" i="1"/>
  <c r="AG2974" i="1"/>
  <c r="AE2976" i="1"/>
  <c r="AF2981" i="1"/>
  <c r="G2999" i="1"/>
  <c r="AJ2999" i="1"/>
  <c r="AK2999" i="1" s="1"/>
  <c r="AE2999" i="1"/>
  <c r="H2999" i="1"/>
  <c r="H3004" i="1"/>
  <c r="AF3004" i="1"/>
  <c r="AE3004" i="1"/>
  <c r="AF3006" i="1"/>
  <c r="G3006" i="1"/>
  <c r="AJ3006" i="1"/>
  <c r="AK3006" i="1" s="1"/>
  <c r="AG3006" i="1"/>
  <c r="AE3014" i="1"/>
  <c r="AG3035" i="1"/>
  <c r="H3035" i="1"/>
  <c r="G3035" i="1"/>
  <c r="AJ3035" i="1"/>
  <c r="AK3035" i="1" s="1"/>
  <c r="AG3036" i="1"/>
  <c r="H3044" i="1"/>
  <c r="AJ3044" i="1"/>
  <c r="AK3044" i="1" s="1"/>
  <c r="AF3044" i="1"/>
  <c r="AE3044" i="1"/>
  <c r="AF3046" i="1"/>
  <c r="AG3049" i="1"/>
  <c r="G3066" i="1"/>
  <c r="AJ3066" i="1"/>
  <c r="AG3066" i="1"/>
  <c r="AE3066" i="1"/>
  <c r="H3066" i="1"/>
  <c r="AJ3100" i="1"/>
  <c r="G3100" i="1"/>
  <c r="AG3100" i="1"/>
  <c r="AE3100" i="1"/>
  <c r="H3100" i="1"/>
  <c r="AF2911" i="1"/>
  <c r="AF2918" i="1"/>
  <c r="AF2926" i="1"/>
  <c r="AF2934" i="1"/>
  <c r="AF2942" i="1"/>
  <c r="AF2950" i="1"/>
  <c r="AF2958" i="1"/>
  <c r="AF2963" i="1"/>
  <c r="AF2971" i="1"/>
  <c r="AF2979" i="1"/>
  <c r="AF2993" i="1"/>
  <c r="AF3001" i="1"/>
  <c r="AF3009" i="1"/>
  <c r="AF3017" i="1"/>
  <c r="AG3022" i="1"/>
  <c r="AF3025" i="1"/>
  <c r="AG3030" i="1"/>
  <c r="AF3033" i="1"/>
  <c r="AG3038" i="1"/>
  <c r="AF3041" i="1"/>
  <c r="AG3047" i="1"/>
  <c r="AF3048" i="1"/>
  <c r="AG3055" i="1"/>
  <c r="AF3056" i="1"/>
  <c r="AG3063" i="1"/>
  <c r="AF3064" i="1"/>
  <c r="AG3071" i="1"/>
  <c r="AG3074" i="1"/>
  <c r="AJ3077" i="1"/>
  <c r="AK3077" i="1" s="1"/>
  <c r="AG3078" i="1"/>
  <c r="AG3079" i="1"/>
  <c r="AE3081" i="1"/>
  <c r="AG3084" i="1"/>
  <c r="AF3085" i="1"/>
  <c r="AG3086" i="1"/>
  <c r="AG3087" i="1"/>
  <c r="AG3088" i="1"/>
  <c r="AG3089" i="1"/>
  <c r="AE3091" i="1"/>
  <c r="AE3092" i="1"/>
  <c r="AE3093" i="1"/>
  <c r="AE3094" i="1"/>
  <c r="AF3095" i="1"/>
  <c r="AF3096" i="1"/>
  <c r="AF3097" i="1"/>
  <c r="H3102" i="1"/>
  <c r="H3103" i="1"/>
  <c r="AE3104" i="1"/>
  <c r="AE3105" i="1"/>
  <c r="AJ3118" i="1"/>
  <c r="AK3118" i="1" s="1"/>
  <c r="H3120" i="1"/>
  <c r="AE3128" i="1"/>
  <c r="AJ3131" i="1"/>
  <c r="AK3131" i="1" s="1"/>
  <c r="AF3132" i="1"/>
  <c r="H3133" i="1"/>
  <c r="H3134" i="1"/>
  <c r="H3135" i="1"/>
  <c r="H3136" i="1"/>
  <c r="H3137" i="1"/>
  <c r="AE3138" i="1"/>
  <c r="AE3139" i="1"/>
  <c r="AJ3150" i="1"/>
  <c r="AJ3151" i="1"/>
  <c r="H3153" i="1"/>
  <c r="AJ3156" i="1"/>
  <c r="AK3156" i="1" s="1"/>
  <c r="AE3161" i="1"/>
  <c r="AE3162" i="1"/>
  <c r="AF3163" i="1"/>
  <c r="AF3164" i="1"/>
  <c r="AF3165" i="1"/>
  <c r="H3167" i="1"/>
  <c r="H3168" i="1"/>
  <c r="H3169" i="1"/>
  <c r="H3170" i="1"/>
  <c r="H3171" i="1"/>
  <c r="AE3172" i="1"/>
  <c r="AE3173" i="1"/>
  <c r="H3178" i="1"/>
  <c r="AJ3180" i="1"/>
  <c r="AK3180" i="1" s="1"/>
  <c r="AE3182" i="1"/>
  <c r="AF3187" i="1"/>
  <c r="AF3190" i="1"/>
  <c r="G3190" i="1"/>
  <c r="G3191" i="1"/>
  <c r="AJ3191" i="1"/>
  <c r="AK3191" i="1" s="1"/>
  <c r="AJ3192" i="1"/>
  <c r="AK3192" i="1" s="1"/>
  <c r="AE3192" i="1"/>
  <c r="AG3223" i="1"/>
  <c r="H3223" i="1"/>
  <c r="AJ3233" i="1"/>
  <c r="AK3233" i="1" s="1"/>
  <c r="AJ3240" i="1"/>
  <c r="AK3240" i="1" s="1"/>
  <c r="AG3241" i="1"/>
  <c r="AG3242" i="1"/>
  <c r="AF3243" i="1"/>
  <c r="AF3244" i="1"/>
  <c r="AG3248" i="1"/>
  <c r="AE3249" i="1"/>
  <c r="AE3250" i="1"/>
  <c r="AE3251" i="1"/>
  <c r="H3252" i="1"/>
  <c r="AF3256" i="1"/>
  <c r="H3257" i="1"/>
  <c r="AF3263" i="1"/>
  <c r="AE3264" i="1"/>
  <c r="AF3266" i="1"/>
  <c r="G3266" i="1"/>
  <c r="G3267" i="1"/>
  <c r="AJ3267" i="1"/>
  <c r="AK3267" i="1" s="1"/>
  <c r="AJ3268" i="1"/>
  <c r="AK3268" i="1" s="1"/>
  <c r="AE3268" i="1"/>
  <c r="AG3287" i="1"/>
  <c r="H3287" i="1"/>
  <c r="AJ3297" i="1"/>
  <c r="AK3297" i="1" s="1"/>
  <c r="AJ3304" i="1"/>
  <c r="AK3304" i="1" s="1"/>
  <c r="AG3305" i="1"/>
  <c r="AG3306" i="1"/>
  <c r="AF3307" i="1"/>
  <c r="AF3308" i="1"/>
  <c r="AG3312" i="1"/>
  <c r="AE3313" i="1"/>
  <c r="AE3314" i="1"/>
  <c r="AE3315" i="1"/>
  <c r="H3316" i="1"/>
  <c r="AF3337" i="1"/>
  <c r="AG3338" i="1"/>
  <c r="AF3360" i="1"/>
  <c r="AG3360" i="1"/>
  <c r="G3360" i="1"/>
  <c r="AG3386" i="1"/>
  <c r="AG3388" i="1"/>
  <c r="AF3388" i="1"/>
  <c r="AE3388" i="1"/>
  <c r="G3388" i="1"/>
  <c r="AG3402" i="1"/>
  <c r="H3402" i="1"/>
  <c r="G3402" i="1"/>
  <c r="AG3418" i="1"/>
  <c r="AF3418" i="1"/>
  <c r="AE3418" i="1"/>
  <c r="H3418" i="1"/>
  <c r="G3418" i="1"/>
  <c r="AG3486" i="1"/>
  <c r="AJ3486" i="1"/>
  <c r="AK3486" i="1" s="1"/>
  <c r="AF3486" i="1"/>
  <c r="AE3486" i="1"/>
  <c r="H3486" i="1"/>
  <c r="G3486" i="1"/>
  <c r="G3490" i="1"/>
  <c r="AJ3490" i="1"/>
  <c r="AK3490" i="1" s="1"/>
  <c r="AG3490" i="1"/>
  <c r="AF3490" i="1"/>
  <c r="AE3490" i="1"/>
  <c r="H3490" i="1"/>
  <c r="AJ3022" i="1"/>
  <c r="AK3022" i="1" s="1"/>
  <c r="AJ3030" i="1"/>
  <c r="AK3030" i="1" s="1"/>
  <c r="AJ3038" i="1"/>
  <c r="AK3038" i="1" s="1"/>
  <c r="AJ3047" i="1"/>
  <c r="AJ3055" i="1"/>
  <c r="AJ3063" i="1"/>
  <c r="AJ3071" i="1"/>
  <c r="AJ3074" i="1"/>
  <c r="AK3074" i="1" s="1"/>
  <c r="AF3081" i="1"/>
  <c r="AJ3084" i="1"/>
  <c r="AK3084" i="1" s="1"/>
  <c r="AF3091" i="1"/>
  <c r="AF3092" i="1"/>
  <c r="AF3093" i="1"/>
  <c r="AG3094" i="1"/>
  <c r="AG3095" i="1"/>
  <c r="AG3096" i="1"/>
  <c r="AG3097" i="1"/>
  <c r="AE3102" i="1"/>
  <c r="AF3103" i="1"/>
  <c r="AF3104" i="1"/>
  <c r="AF3105" i="1"/>
  <c r="AF3120" i="1"/>
  <c r="AF3128" i="1"/>
  <c r="AG3132" i="1"/>
  <c r="AE3133" i="1"/>
  <c r="AE3134" i="1"/>
  <c r="AE3135" i="1"/>
  <c r="AE3136" i="1"/>
  <c r="AF3137" i="1"/>
  <c r="AF3138" i="1"/>
  <c r="AF3139" i="1"/>
  <c r="AF3161" i="1"/>
  <c r="AG3162" i="1"/>
  <c r="AG3163" i="1"/>
  <c r="AG3164" i="1"/>
  <c r="AG3165" i="1"/>
  <c r="AF3198" i="1"/>
  <c r="G3198" i="1"/>
  <c r="G3199" i="1"/>
  <c r="AJ3199" i="1"/>
  <c r="AK3199" i="1" s="1"/>
  <c r="AJ3200" i="1"/>
  <c r="AK3200" i="1" s="1"/>
  <c r="AE3200" i="1"/>
  <c r="AJ3209" i="1"/>
  <c r="AE3209" i="1"/>
  <c r="AF3210" i="1"/>
  <c r="G3210" i="1"/>
  <c r="G3211" i="1"/>
  <c r="AJ3211" i="1"/>
  <c r="AK3211" i="1" s="1"/>
  <c r="AJ3212" i="1"/>
  <c r="AK3212" i="1" s="1"/>
  <c r="AE3212" i="1"/>
  <c r="AG3231" i="1"/>
  <c r="H3231" i="1"/>
  <c r="AG3249" i="1"/>
  <c r="AG3256" i="1"/>
  <c r="AE3257" i="1"/>
  <c r="AF3274" i="1"/>
  <c r="G3274" i="1"/>
  <c r="G3275" i="1"/>
  <c r="AJ3275" i="1"/>
  <c r="AK3275" i="1" s="1"/>
  <c r="AJ3276" i="1"/>
  <c r="AK3276" i="1" s="1"/>
  <c r="AE3276" i="1"/>
  <c r="AG3295" i="1"/>
  <c r="H3295" i="1"/>
  <c r="AJ3305" i="1"/>
  <c r="AK3305" i="1" s="1"/>
  <c r="AG3313" i="1"/>
  <c r="AF3357" i="1"/>
  <c r="G3357" i="1"/>
  <c r="AJ3357" i="1"/>
  <c r="H3388" i="1"/>
  <c r="H3401" i="1"/>
  <c r="AG3401" i="1"/>
  <c r="AF3401" i="1"/>
  <c r="G3401" i="1"/>
  <c r="AG3410" i="1"/>
  <c r="AF3410" i="1"/>
  <c r="AE3410" i="1"/>
  <c r="H3410" i="1"/>
  <c r="G3410" i="1"/>
  <c r="AF3206" i="1"/>
  <c r="G3206" i="1"/>
  <c r="G3207" i="1"/>
  <c r="AJ3207" i="1"/>
  <c r="AK3207" i="1" s="1"/>
  <c r="AF3218" i="1"/>
  <c r="G3218" i="1"/>
  <c r="G3219" i="1"/>
  <c r="AJ3219" i="1"/>
  <c r="AK3219" i="1" s="1"/>
  <c r="AJ3220" i="1"/>
  <c r="AK3220" i="1" s="1"/>
  <c r="AE3220" i="1"/>
  <c r="AG3239" i="1"/>
  <c r="H3239" i="1"/>
  <c r="AF3282" i="1"/>
  <c r="G3282" i="1"/>
  <c r="G3283" i="1"/>
  <c r="AJ3283" i="1"/>
  <c r="AK3283" i="1" s="1"/>
  <c r="AJ3284" i="1"/>
  <c r="AK3284" i="1" s="1"/>
  <c r="AE3284" i="1"/>
  <c r="AG3303" i="1"/>
  <c r="H3303" i="1"/>
  <c r="G3323" i="1"/>
  <c r="AJ3323" i="1"/>
  <c r="AK3323" i="1" s="1"/>
  <c r="AE3323" i="1"/>
  <c r="AF3327" i="1"/>
  <c r="G3327" i="1"/>
  <c r="AF3328" i="1"/>
  <c r="AJ3328" i="1"/>
  <c r="AK3328" i="1" s="1"/>
  <c r="H3328" i="1"/>
  <c r="G3355" i="1"/>
  <c r="AJ3355" i="1"/>
  <c r="AE3355" i="1"/>
  <c r="H3362" i="1"/>
  <c r="AG3362" i="1"/>
  <c r="G3362" i="1"/>
  <c r="AE3390" i="1"/>
  <c r="AG3390" i="1"/>
  <c r="AF3390" i="1"/>
  <c r="G3390" i="1"/>
  <c r="H3425" i="1"/>
  <c r="AJ3425" i="1"/>
  <c r="AK3425" i="1" s="1"/>
  <c r="AG3425" i="1"/>
  <c r="AF3425" i="1"/>
  <c r="G3425" i="1"/>
  <c r="AG3438" i="1"/>
  <c r="AJ3438" i="1"/>
  <c r="AK3438" i="1" s="1"/>
  <c r="AF3438" i="1"/>
  <c r="AE3438" i="1"/>
  <c r="G3438" i="1"/>
  <c r="AG3454" i="1"/>
  <c r="AJ3454" i="1"/>
  <c r="AK3454" i="1" s="1"/>
  <c r="AF3454" i="1"/>
  <c r="AE3454" i="1"/>
  <c r="G3454" i="1"/>
  <c r="AG3470" i="1"/>
  <c r="AJ3470" i="1"/>
  <c r="AK3470" i="1" s="1"/>
  <c r="AF3470" i="1"/>
  <c r="AE3470" i="1"/>
  <c r="G3470" i="1"/>
  <c r="AJ3081" i="1"/>
  <c r="AJ3091" i="1"/>
  <c r="AJ3102" i="1"/>
  <c r="AJ3103" i="1"/>
  <c r="AJ3104" i="1"/>
  <c r="AJ3105" i="1"/>
  <c r="AJ3120" i="1"/>
  <c r="AK3120" i="1" s="1"/>
  <c r="H3122" i="1"/>
  <c r="H3123" i="1"/>
  <c r="H3124" i="1"/>
  <c r="H3125" i="1"/>
  <c r="AE3126" i="1"/>
  <c r="H3130" i="1"/>
  <c r="AG3133" i="1"/>
  <c r="AG3134" i="1"/>
  <c r="AJ3135" i="1"/>
  <c r="AJ3136" i="1"/>
  <c r="AJ3137" i="1"/>
  <c r="AJ3138" i="1"/>
  <c r="AJ3139" i="1"/>
  <c r="G3149" i="1"/>
  <c r="G3159" i="1"/>
  <c r="H3175" i="1"/>
  <c r="G3176" i="1"/>
  <c r="G3180" i="1"/>
  <c r="AE3198" i="1"/>
  <c r="AE3199" i="1"/>
  <c r="H3200" i="1"/>
  <c r="H3205" i="1"/>
  <c r="H3206" i="1"/>
  <c r="H3207" i="1"/>
  <c r="G3208" i="1"/>
  <c r="H3218" i="1"/>
  <c r="H3219" i="1"/>
  <c r="G3220" i="1"/>
  <c r="G3225" i="1"/>
  <c r="AF3226" i="1"/>
  <c r="G3226" i="1"/>
  <c r="G3227" i="1"/>
  <c r="AJ3227" i="1"/>
  <c r="AK3227" i="1" s="1"/>
  <c r="AJ3228" i="1"/>
  <c r="AK3228" i="1" s="1"/>
  <c r="AE3228" i="1"/>
  <c r="G3232" i="1"/>
  <c r="G3239" i="1"/>
  <c r="AG3247" i="1"/>
  <c r="H3247" i="1"/>
  <c r="AJ3257" i="1"/>
  <c r="AK3257" i="1" s="1"/>
  <c r="AE3274" i="1"/>
  <c r="AE3275" i="1"/>
  <c r="H3276" i="1"/>
  <c r="H3281" i="1"/>
  <c r="H3282" i="1"/>
  <c r="H3283" i="1"/>
  <c r="G3284" i="1"/>
  <c r="G3289" i="1"/>
  <c r="AF3290" i="1"/>
  <c r="G3290" i="1"/>
  <c r="G3291" i="1"/>
  <c r="AJ3291" i="1"/>
  <c r="AK3291" i="1" s="1"/>
  <c r="AJ3292" i="1"/>
  <c r="AK3292" i="1" s="1"/>
  <c r="AE3292" i="1"/>
  <c r="G3296" i="1"/>
  <c r="G3303" i="1"/>
  <c r="AG3311" i="1"/>
  <c r="H3311" i="1"/>
  <c r="AF3322" i="1"/>
  <c r="G3322" i="1"/>
  <c r="AJ3322" i="1"/>
  <c r="AK3322" i="1" s="1"/>
  <c r="H3323" i="1"/>
  <c r="H3326" i="1"/>
  <c r="G3326" i="1"/>
  <c r="AF3326" i="1"/>
  <c r="H3327" i="1"/>
  <c r="G3328" i="1"/>
  <c r="AJ3330" i="1"/>
  <c r="AK3330" i="1" s="1"/>
  <c r="H3330" i="1"/>
  <c r="AF3330" i="1"/>
  <c r="H3355" i="1"/>
  <c r="AE3357" i="1"/>
  <c r="AG3359" i="1"/>
  <c r="AF3359" i="1"/>
  <c r="G3359" i="1"/>
  <c r="AE3362" i="1"/>
  <c r="AJ3387" i="1"/>
  <c r="AF3387" i="1"/>
  <c r="AE3387" i="1"/>
  <c r="G3387" i="1"/>
  <c r="H3390" i="1"/>
  <c r="AG3400" i="1"/>
  <c r="G3400" i="1"/>
  <c r="AJ3400" i="1"/>
  <c r="AK3400" i="1" s="1"/>
  <c r="AE3400" i="1"/>
  <c r="AJ3401" i="1"/>
  <c r="AK3401" i="1" s="1"/>
  <c r="AJ3402" i="1"/>
  <c r="AK3402" i="1" s="1"/>
  <c r="H3417" i="1"/>
  <c r="AJ3417" i="1"/>
  <c r="AK3417" i="1" s="1"/>
  <c r="AG3417" i="1"/>
  <c r="AF3417" i="1"/>
  <c r="G3417" i="1"/>
  <c r="AE3425" i="1"/>
  <c r="H3438" i="1"/>
  <c r="G3442" i="1"/>
  <c r="AJ3442" i="1"/>
  <c r="AK3442" i="1" s="1"/>
  <c r="AG3442" i="1"/>
  <c r="AF3442" i="1"/>
  <c r="H3442" i="1"/>
  <c r="H3447" i="1"/>
  <c r="AJ3447" i="1"/>
  <c r="AK3447" i="1" s="1"/>
  <c r="AG3447" i="1"/>
  <c r="AF3447" i="1"/>
  <c r="AE3447" i="1"/>
  <c r="G3447" i="1"/>
  <c r="H3454" i="1"/>
  <c r="G3458" i="1"/>
  <c r="AJ3458" i="1"/>
  <c r="AK3458" i="1" s="1"/>
  <c r="AG3458" i="1"/>
  <c r="AF3458" i="1"/>
  <c r="H3458" i="1"/>
  <c r="H3463" i="1"/>
  <c r="AJ3463" i="1"/>
  <c r="AK3463" i="1" s="1"/>
  <c r="AG3463" i="1"/>
  <c r="AF3463" i="1"/>
  <c r="AE3463" i="1"/>
  <c r="G3463" i="1"/>
  <c r="H3470" i="1"/>
  <c r="G3474" i="1"/>
  <c r="AJ3474" i="1"/>
  <c r="AK3474" i="1" s="1"/>
  <c r="AG3474" i="1"/>
  <c r="AF3474" i="1"/>
  <c r="H3474" i="1"/>
  <c r="AE2955" i="1"/>
  <c r="AE2962" i="1"/>
  <c r="AE2970" i="1"/>
  <c r="AE2978" i="1"/>
  <c r="AE2986" i="1"/>
  <c r="AE2992" i="1"/>
  <c r="AE3000" i="1"/>
  <c r="AE3008" i="1"/>
  <c r="AE3016" i="1"/>
  <c r="G3022" i="1"/>
  <c r="AE3024" i="1"/>
  <c r="G3030" i="1"/>
  <c r="AE3032" i="1"/>
  <c r="G3038" i="1"/>
  <c r="AE3040" i="1"/>
  <c r="G3047" i="1"/>
  <c r="AE3053" i="1"/>
  <c r="G3055" i="1"/>
  <c r="AE3061" i="1"/>
  <c r="G3063" i="1"/>
  <c r="AE3069" i="1"/>
  <c r="G3071" i="1"/>
  <c r="G3074" i="1"/>
  <c r="AE3076" i="1"/>
  <c r="G3077" i="1"/>
  <c r="AF3083" i="1"/>
  <c r="G3084" i="1"/>
  <c r="AF3116" i="1"/>
  <c r="AE3117" i="1"/>
  <c r="H3118" i="1"/>
  <c r="AE3122" i="1"/>
  <c r="AE3123" i="1"/>
  <c r="AE3124" i="1"/>
  <c r="AF3125" i="1"/>
  <c r="AF3126" i="1"/>
  <c r="AE3130" i="1"/>
  <c r="G3131" i="1"/>
  <c r="AJ3133" i="1"/>
  <c r="H3149" i="1"/>
  <c r="G3150" i="1"/>
  <c r="H3151" i="1"/>
  <c r="AG3154" i="1"/>
  <c r="AE3155" i="1"/>
  <c r="G3156" i="1"/>
  <c r="AF3158" i="1"/>
  <c r="AE3159" i="1"/>
  <c r="AJ3167" i="1"/>
  <c r="AE3175" i="1"/>
  <c r="AE3176" i="1"/>
  <c r="AG3179" i="1"/>
  <c r="H3180" i="1"/>
  <c r="AJ3190" i="1"/>
  <c r="AK3190" i="1" s="1"/>
  <c r="AG3191" i="1"/>
  <c r="AG3192" i="1"/>
  <c r="AG3197" i="1"/>
  <c r="AG3198" i="1"/>
  <c r="AF3199" i="1"/>
  <c r="AF3200" i="1"/>
  <c r="AE3205" i="1"/>
  <c r="AE3206" i="1"/>
  <c r="AE3207" i="1"/>
  <c r="H3208" i="1"/>
  <c r="AF3209" i="1"/>
  <c r="AG3210" i="1"/>
  <c r="AF3211" i="1"/>
  <c r="AF3212" i="1"/>
  <c r="AE3217" i="1"/>
  <c r="AE3218" i="1"/>
  <c r="AE3219" i="1"/>
  <c r="H3220" i="1"/>
  <c r="AF3224" i="1"/>
  <c r="H3225" i="1"/>
  <c r="H3226" i="1"/>
  <c r="H3227" i="1"/>
  <c r="G3228" i="1"/>
  <c r="AF3231" i="1"/>
  <c r="AE3232" i="1"/>
  <c r="G3233" i="1"/>
  <c r="AF3234" i="1"/>
  <c r="G3234" i="1"/>
  <c r="G3235" i="1"/>
  <c r="AJ3235" i="1"/>
  <c r="AK3235" i="1" s="1"/>
  <c r="AJ3236" i="1"/>
  <c r="AK3236" i="1" s="1"/>
  <c r="AE3236" i="1"/>
  <c r="AE3239" i="1"/>
  <c r="G3240" i="1"/>
  <c r="G3247" i="1"/>
  <c r="AG3255" i="1"/>
  <c r="H3255" i="1"/>
  <c r="AG3274" i="1"/>
  <c r="AF3275" i="1"/>
  <c r="AF3276" i="1"/>
  <c r="AE3281" i="1"/>
  <c r="AE3282" i="1"/>
  <c r="AE3283" i="1"/>
  <c r="H3284" i="1"/>
  <c r="AF3288" i="1"/>
  <c r="H3289" i="1"/>
  <c r="H3290" i="1"/>
  <c r="H3291" i="1"/>
  <c r="G3292" i="1"/>
  <c r="AF3295" i="1"/>
  <c r="AE3296" i="1"/>
  <c r="G3297" i="1"/>
  <c r="AF3298" i="1"/>
  <c r="G3298" i="1"/>
  <c r="G3299" i="1"/>
  <c r="AJ3299" i="1"/>
  <c r="AK3299" i="1" s="1"/>
  <c r="AJ3300" i="1"/>
  <c r="AK3300" i="1" s="1"/>
  <c r="AE3300" i="1"/>
  <c r="AE3303" i="1"/>
  <c r="G3311" i="1"/>
  <c r="AG3319" i="1"/>
  <c r="H3319" i="1"/>
  <c r="H3320" i="1"/>
  <c r="AF3320" i="1"/>
  <c r="AF3321" i="1"/>
  <c r="G3321" i="1"/>
  <c r="H3322" i="1"/>
  <c r="AF3323" i="1"/>
  <c r="AE3326" i="1"/>
  <c r="AE3327" i="1"/>
  <c r="AE3328" i="1"/>
  <c r="G3330" i="1"/>
  <c r="AJ3333" i="1"/>
  <c r="AK3333" i="1" s="1"/>
  <c r="AG3333" i="1"/>
  <c r="H3333" i="1"/>
  <c r="AJ3341" i="1"/>
  <c r="AK3341" i="1" s="1"/>
  <c r="AG3341" i="1"/>
  <c r="H3341" i="1"/>
  <c r="AJ3349" i="1"/>
  <c r="AK3349" i="1" s="1"/>
  <c r="AG3349" i="1"/>
  <c r="H3349" i="1"/>
  <c r="H3354" i="1"/>
  <c r="AJ3354" i="1"/>
  <c r="AE3354" i="1"/>
  <c r="AF3355" i="1"/>
  <c r="AG3357" i="1"/>
  <c r="H3359" i="1"/>
  <c r="AF3362" i="1"/>
  <c r="AJ3375" i="1"/>
  <c r="AF3375" i="1"/>
  <c r="G3375" i="1"/>
  <c r="H3377" i="1"/>
  <c r="AE3377" i="1"/>
  <c r="AG3377" i="1"/>
  <c r="H3387" i="1"/>
  <c r="AJ3390" i="1"/>
  <c r="G3392" i="1"/>
  <c r="AG3392" i="1"/>
  <c r="AF3392" i="1"/>
  <c r="H3392" i="1"/>
  <c r="H3398" i="1"/>
  <c r="AJ3398" i="1"/>
  <c r="AE3398" i="1"/>
  <c r="G3398" i="1"/>
  <c r="H3400" i="1"/>
  <c r="H3409" i="1"/>
  <c r="AJ3409" i="1"/>
  <c r="AK3409" i="1" s="1"/>
  <c r="AG3409" i="1"/>
  <c r="AF3409" i="1"/>
  <c r="G3409" i="1"/>
  <c r="AE3417" i="1"/>
  <c r="AE3442" i="1"/>
  <c r="AE3458" i="1"/>
  <c r="AE3474" i="1"/>
  <c r="AE3149" i="1"/>
  <c r="AF3159" i="1"/>
  <c r="AF3176" i="1"/>
  <c r="AE3180" i="1"/>
  <c r="AG3187" i="1"/>
  <c r="H3187" i="1"/>
  <c r="AG3206" i="1"/>
  <c r="AF3207" i="1"/>
  <c r="AE3208" i="1"/>
  <c r="AG3218" i="1"/>
  <c r="AF3219" i="1"/>
  <c r="AF3220" i="1"/>
  <c r="AE3225" i="1"/>
  <c r="AF3232" i="1"/>
  <c r="AF3239" i="1"/>
  <c r="AF3242" i="1"/>
  <c r="G3242" i="1"/>
  <c r="G3243" i="1"/>
  <c r="AJ3243" i="1"/>
  <c r="AK3243" i="1" s="1"/>
  <c r="AJ3244" i="1"/>
  <c r="AK3244" i="1" s="1"/>
  <c r="AE3244" i="1"/>
  <c r="AG3263" i="1"/>
  <c r="H3263" i="1"/>
  <c r="AG3282" i="1"/>
  <c r="AF3283" i="1"/>
  <c r="AF3284" i="1"/>
  <c r="AE3289" i="1"/>
  <c r="AF3296" i="1"/>
  <c r="AF3303" i="1"/>
  <c r="AF3306" i="1"/>
  <c r="G3306" i="1"/>
  <c r="G3307" i="1"/>
  <c r="AJ3307" i="1"/>
  <c r="AK3307" i="1" s="1"/>
  <c r="AJ3308" i="1"/>
  <c r="AK3308" i="1" s="1"/>
  <c r="AE3308" i="1"/>
  <c r="AG3323" i="1"/>
  <c r="AG3327" i="1"/>
  <c r="AG3328" i="1"/>
  <c r="H3338" i="1"/>
  <c r="AF3338" i="1"/>
  <c r="H3346" i="1"/>
  <c r="AF3346" i="1"/>
  <c r="AG3355" i="1"/>
  <c r="AE3361" i="1"/>
  <c r="AG3361" i="1"/>
  <c r="G3361" i="1"/>
  <c r="AJ3362" i="1"/>
  <c r="AF3372" i="1"/>
  <c r="AG3372" i="1"/>
  <c r="G3372" i="1"/>
  <c r="AF3389" i="1"/>
  <c r="AG3389" i="1"/>
  <c r="AE3389" i="1"/>
  <c r="G3389" i="1"/>
  <c r="AG3149" i="1"/>
  <c r="AF3150" i="1"/>
  <c r="AF3151" i="1"/>
  <c r="AG3155" i="1"/>
  <c r="AF3156" i="1"/>
  <c r="AG3159" i="1"/>
  <c r="G3161" i="1"/>
  <c r="G3162" i="1"/>
  <c r="G3163" i="1"/>
  <c r="G3164" i="1"/>
  <c r="H3165" i="1"/>
  <c r="AJ3175" i="1"/>
  <c r="AK3175" i="1" s="1"/>
  <c r="AG3176" i="1"/>
  <c r="AF3180" i="1"/>
  <c r="G3187" i="1"/>
  <c r="AG3195" i="1"/>
  <c r="H3195" i="1"/>
  <c r="AJ3205" i="1"/>
  <c r="AK3205" i="1" s="1"/>
  <c r="AJ3206" i="1"/>
  <c r="AK3206" i="1" s="1"/>
  <c r="AG3207" i="1"/>
  <c r="AG3208" i="1"/>
  <c r="AJ3217" i="1"/>
  <c r="AK3217" i="1" s="1"/>
  <c r="AJ3218" i="1"/>
  <c r="AK3218" i="1" s="1"/>
  <c r="AG3219" i="1"/>
  <c r="AG3220" i="1"/>
  <c r="AJ3224" i="1"/>
  <c r="AK3224" i="1" s="1"/>
  <c r="AG3225" i="1"/>
  <c r="AG3226" i="1"/>
  <c r="AF3227" i="1"/>
  <c r="AF3228" i="1"/>
  <c r="AG3232" i="1"/>
  <c r="AE3233" i="1"/>
  <c r="AJ3239" i="1"/>
  <c r="AK3239" i="1" s="1"/>
  <c r="AF3240" i="1"/>
  <c r="H3242" i="1"/>
  <c r="H3243" i="1"/>
  <c r="G3244" i="1"/>
  <c r="AF3247" i="1"/>
  <c r="G3249" i="1"/>
  <c r="AF3250" i="1"/>
  <c r="G3250" i="1"/>
  <c r="G3251" i="1"/>
  <c r="AJ3251" i="1"/>
  <c r="AK3251" i="1" s="1"/>
  <c r="AJ3252" i="1"/>
  <c r="AK3252" i="1" s="1"/>
  <c r="AE3252" i="1"/>
  <c r="G3256" i="1"/>
  <c r="G3263" i="1"/>
  <c r="AG3271" i="1"/>
  <c r="H3271" i="1"/>
  <c r="AJ3281" i="1"/>
  <c r="AK3281" i="1" s="1"/>
  <c r="AJ3282" i="1"/>
  <c r="AK3282" i="1" s="1"/>
  <c r="AG3283" i="1"/>
  <c r="AG3284" i="1"/>
  <c r="AJ3288" i="1"/>
  <c r="AK3288" i="1" s="1"/>
  <c r="AG3289" i="1"/>
  <c r="AG3290" i="1"/>
  <c r="AF3291" i="1"/>
  <c r="AF3292" i="1"/>
  <c r="AG3296" i="1"/>
  <c r="AE3297" i="1"/>
  <c r="AE3298" i="1"/>
  <c r="AE3299" i="1"/>
  <c r="H3300" i="1"/>
  <c r="AJ3303" i="1"/>
  <c r="AK3303" i="1" s="1"/>
  <c r="H3305" i="1"/>
  <c r="H3306" i="1"/>
  <c r="H3307" i="1"/>
  <c r="G3308" i="1"/>
  <c r="G3313" i="1"/>
  <c r="AF3314" i="1"/>
  <c r="G3314" i="1"/>
  <c r="G3315" i="1"/>
  <c r="AJ3315" i="1"/>
  <c r="AK3315" i="1" s="1"/>
  <c r="AJ3316" i="1"/>
  <c r="AK3316" i="1" s="1"/>
  <c r="AE3316" i="1"/>
  <c r="AJ3327" i="1"/>
  <c r="AK3327" i="1" s="1"/>
  <c r="H3337" i="1"/>
  <c r="AG3337" i="1"/>
  <c r="G3337" i="1"/>
  <c r="G3338" i="1"/>
  <c r="H3345" i="1"/>
  <c r="AG3345" i="1"/>
  <c r="G3345" i="1"/>
  <c r="G3346" i="1"/>
  <c r="AE3353" i="1"/>
  <c r="AJ3353" i="1"/>
  <c r="H3353" i="1"/>
  <c r="AJ3358" i="1"/>
  <c r="AF3358" i="1"/>
  <c r="G3358" i="1"/>
  <c r="AJ3359" i="1"/>
  <c r="H3361" i="1"/>
  <c r="H3369" i="1"/>
  <c r="AE3369" i="1"/>
  <c r="AG3369" i="1"/>
  <c r="H3372" i="1"/>
  <c r="AF3386" i="1"/>
  <c r="AE3386" i="1"/>
  <c r="G3386" i="1"/>
  <c r="H3389" i="1"/>
  <c r="AG3446" i="1"/>
  <c r="AJ3446" i="1"/>
  <c r="AK3446" i="1" s="1"/>
  <c r="AF3446" i="1"/>
  <c r="AE3446" i="1"/>
  <c r="G3446" i="1"/>
  <c r="AG3462" i="1"/>
  <c r="AJ3462" i="1"/>
  <c r="AK3462" i="1" s="1"/>
  <c r="AF3462" i="1"/>
  <c r="AE3462" i="1"/>
  <c r="G3462" i="1"/>
  <c r="AG3478" i="1"/>
  <c r="AJ3478" i="1"/>
  <c r="AK3478" i="1" s="1"/>
  <c r="AF3478" i="1"/>
  <c r="AE3478" i="1"/>
  <c r="H3478" i="1"/>
  <c r="G3478" i="1"/>
  <c r="G3482" i="1"/>
  <c r="AJ3482" i="1"/>
  <c r="AK3482" i="1" s="1"/>
  <c r="AG3482" i="1"/>
  <c r="AF3482" i="1"/>
  <c r="AE3482" i="1"/>
  <c r="H3482" i="1"/>
  <c r="AG3077" i="1"/>
  <c r="AF3078" i="1"/>
  <c r="AF3079" i="1"/>
  <c r="AE3085" i="1"/>
  <c r="AE3086" i="1"/>
  <c r="AF3087" i="1"/>
  <c r="AF3088" i="1"/>
  <c r="AF3089" i="1"/>
  <c r="H3092" i="1"/>
  <c r="H3093" i="1"/>
  <c r="H3094" i="1"/>
  <c r="H3095" i="1"/>
  <c r="AE3096" i="1"/>
  <c r="AE3097" i="1"/>
  <c r="G3102" i="1"/>
  <c r="G3103" i="1"/>
  <c r="G3104" i="1"/>
  <c r="H3105" i="1"/>
  <c r="AG3118" i="1"/>
  <c r="AE3119" i="1"/>
  <c r="G3120" i="1"/>
  <c r="H3128" i="1"/>
  <c r="AG3131" i="1"/>
  <c r="AE3132" i="1"/>
  <c r="G3134" i="1"/>
  <c r="G3135" i="1"/>
  <c r="G3136" i="1"/>
  <c r="G3137" i="1"/>
  <c r="G3138" i="1"/>
  <c r="H3139" i="1"/>
  <c r="AJ3149" i="1"/>
  <c r="AK3149" i="1" s="1"/>
  <c r="AG3150" i="1"/>
  <c r="AG3151" i="1"/>
  <c r="G3153" i="1"/>
  <c r="AG3156" i="1"/>
  <c r="AJ3159" i="1"/>
  <c r="AK3159" i="1" s="1"/>
  <c r="H3161" i="1"/>
  <c r="H3162" i="1"/>
  <c r="H3163" i="1"/>
  <c r="AE3164" i="1"/>
  <c r="AE3165" i="1"/>
  <c r="G3168" i="1"/>
  <c r="G3169" i="1"/>
  <c r="G3170" i="1"/>
  <c r="G3171" i="1"/>
  <c r="G3172" i="1"/>
  <c r="H3173" i="1"/>
  <c r="AJ3176" i="1"/>
  <c r="G3178" i="1"/>
  <c r="AE3181" i="1"/>
  <c r="H3182" i="1"/>
  <c r="G3183" i="1"/>
  <c r="AJ3183" i="1"/>
  <c r="AK3183" i="1" s="1"/>
  <c r="AJ3184" i="1"/>
  <c r="AK3184" i="1" s="1"/>
  <c r="AE3184" i="1"/>
  <c r="AE3187" i="1"/>
  <c r="G3188" i="1"/>
  <c r="G3195" i="1"/>
  <c r="AG3203" i="1"/>
  <c r="H3203" i="1"/>
  <c r="AJ3208" i="1"/>
  <c r="AG3215" i="1"/>
  <c r="H3215" i="1"/>
  <c r="AJ3225" i="1"/>
  <c r="AK3225" i="1" s="1"/>
  <c r="AJ3226" i="1"/>
  <c r="AK3226" i="1" s="1"/>
  <c r="AG3227" i="1"/>
  <c r="AG3228" i="1"/>
  <c r="AJ3232" i="1"/>
  <c r="AK3232" i="1" s="1"/>
  <c r="AG3233" i="1"/>
  <c r="AG3234" i="1"/>
  <c r="AF3235" i="1"/>
  <c r="AF3236" i="1"/>
  <c r="AG3240" i="1"/>
  <c r="AE3241" i="1"/>
  <c r="AE3242" i="1"/>
  <c r="AE3243" i="1"/>
  <c r="H3244" i="1"/>
  <c r="AJ3247" i="1"/>
  <c r="AK3247" i="1" s="1"/>
  <c r="AF3248" i="1"/>
  <c r="H3249" i="1"/>
  <c r="H3250" i="1"/>
  <c r="H3251" i="1"/>
  <c r="G3252" i="1"/>
  <c r="AF3255" i="1"/>
  <c r="AE3256" i="1"/>
  <c r="G3257" i="1"/>
  <c r="AF3258" i="1"/>
  <c r="G3258" i="1"/>
  <c r="G3259" i="1"/>
  <c r="AJ3259" i="1"/>
  <c r="AK3259" i="1" s="1"/>
  <c r="AJ3260" i="1"/>
  <c r="AK3260" i="1" s="1"/>
  <c r="AE3260" i="1"/>
  <c r="AE3263" i="1"/>
  <c r="G3264" i="1"/>
  <c r="G3271" i="1"/>
  <c r="AG3279" i="1"/>
  <c r="H3279" i="1"/>
  <c r="AJ3289" i="1"/>
  <c r="AK3289" i="1" s="1"/>
  <c r="AJ3290" i="1"/>
  <c r="AK3290" i="1" s="1"/>
  <c r="AG3291" i="1"/>
  <c r="AG3292" i="1"/>
  <c r="AJ3296" i="1"/>
  <c r="AK3296" i="1" s="1"/>
  <c r="AG3297" i="1"/>
  <c r="AG3298" i="1"/>
  <c r="AF3299" i="1"/>
  <c r="AF3300" i="1"/>
  <c r="AG3304" i="1"/>
  <c r="AE3305" i="1"/>
  <c r="AE3306" i="1"/>
  <c r="AE3307" i="1"/>
  <c r="H3308" i="1"/>
  <c r="AJ3311" i="1"/>
  <c r="AK3311" i="1" s="1"/>
  <c r="AF3312" i="1"/>
  <c r="H3313" i="1"/>
  <c r="H3314" i="1"/>
  <c r="H3315" i="1"/>
  <c r="G3316" i="1"/>
  <c r="AF3319" i="1"/>
  <c r="AG3320" i="1"/>
  <c r="AG3321" i="1"/>
  <c r="AF3333" i="1"/>
  <c r="AE3337" i="1"/>
  <c r="AE3338" i="1"/>
  <c r="AF3341" i="1"/>
  <c r="AE3345" i="1"/>
  <c r="AE3346" i="1"/>
  <c r="AF3349" i="1"/>
  <c r="G3353" i="1"/>
  <c r="H3358" i="1"/>
  <c r="AF3361" i="1"/>
  <c r="G3363" i="1"/>
  <c r="AG3363" i="1"/>
  <c r="H3363" i="1"/>
  <c r="G3369" i="1"/>
  <c r="AE3372" i="1"/>
  <c r="H3386" i="1"/>
  <c r="AJ3389" i="1"/>
  <c r="H3391" i="1"/>
  <c r="AG3391" i="1"/>
  <c r="AF3391" i="1"/>
  <c r="G3391" i="1"/>
  <c r="G3404" i="1"/>
  <c r="H3404" i="1"/>
  <c r="AJ3404" i="1"/>
  <c r="AK3404" i="1" s="1"/>
  <c r="AF3404" i="1"/>
  <c r="AG3426" i="1"/>
  <c r="AF3426" i="1"/>
  <c r="AE3426" i="1"/>
  <c r="H3426" i="1"/>
  <c r="G3426" i="1"/>
  <c r="G3434" i="1"/>
  <c r="AJ3434" i="1"/>
  <c r="AK3434" i="1" s="1"/>
  <c r="AG3434" i="1"/>
  <c r="AF3434" i="1"/>
  <c r="H3434" i="1"/>
  <c r="H3439" i="1"/>
  <c r="AJ3439" i="1"/>
  <c r="AK3439" i="1" s="1"/>
  <c r="AG3439" i="1"/>
  <c r="AF3439" i="1"/>
  <c r="AE3439" i="1"/>
  <c r="G3439" i="1"/>
  <c r="H3446" i="1"/>
  <c r="G3450" i="1"/>
  <c r="AJ3450" i="1"/>
  <c r="AK3450" i="1" s="1"/>
  <c r="AG3450" i="1"/>
  <c r="AF3450" i="1"/>
  <c r="H3450" i="1"/>
  <c r="H3455" i="1"/>
  <c r="AJ3455" i="1"/>
  <c r="AK3455" i="1" s="1"/>
  <c r="AG3455" i="1"/>
  <c r="AF3455" i="1"/>
  <c r="AE3455" i="1"/>
  <c r="G3455" i="1"/>
  <c r="G3466" i="1"/>
  <c r="AJ3466" i="1"/>
  <c r="AK3466" i="1" s="1"/>
  <c r="AG3466" i="1"/>
  <c r="AF3466" i="1"/>
  <c r="H3466" i="1"/>
  <c r="H3471" i="1"/>
  <c r="AJ3471" i="1"/>
  <c r="AK3471" i="1" s="1"/>
  <c r="AG3471" i="1"/>
  <c r="AF3471" i="1"/>
  <c r="AE3471" i="1"/>
  <c r="G3471" i="1"/>
  <c r="AE3408" i="1"/>
  <c r="AF3412" i="1"/>
  <c r="AE3416" i="1"/>
  <c r="AF3420" i="1"/>
  <c r="AE3424" i="1"/>
  <c r="AF3428" i="1"/>
  <c r="AE3432" i="1"/>
  <c r="AE3441" i="1"/>
  <c r="AE3449" i="1"/>
  <c r="AE3457" i="1"/>
  <c r="AE3465" i="1"/>
  <c r="AE3473" i="1"/>
  <c r="AE3481" i="1"/>
  <c r="AE3489" i="1"/>
  <c r="G3494" i="1"/>
  <c r="AE3497" i="1"/>
  <c r="H3498" i="1"/>
  <c r="G3502" i="1"/>
  <c r="AG3510" i="1"/>
  <c r="AE3511" i="1"/>
  <c r="G3512" i="1"/>
  <c r="AF3529" i="1"/>
  <c r="AF3530" i="1"/>
  <c r="AF3531" i="1"/>
  <c r="AG3532" i="1"/>
  <c r="AG3533" i="1"/>
  <c r="AG3534" i="1"/>
  <c r="AG3535" i="1"/>
  <c r="AE3537" i="1"/>
  <c r="AE3538" i="1"/>
  <c r="AE3539" i="1"/>
  <c r="H3548" i="1"/>
  <c r="AF3548" i="1"/>
  <c r="H3549" i="1"/>
  <c r="AF3562" i="1"/>
  <c r="AJ3562" i="1"/>
  <c r="G3563" i="1"/>
  <c r="AG3567" i="1"/>
  <c r="AF3569" i="1"/>
  <c r="G3573" i="1"/>
  <c r="AE3573" i="1"/>
  <c r="H3575" i="1"/>
  <c r="G3577" i="1"/>
  <c r="AE3587" i="1"/>
  <c r="AG3587" i="1"/>
  <c r="G3588" i="1"/>
  <c r="AF3591" i="1"/>
  <c r="G3593" i="1"/>
  <c r="AF3595" i="1"/>
  <c r="AJ3595" i="1"/>
  <c r="AK3595" i="1" s="1"/>
  <c r="G3600" i="1"/>
  <c r="H3601" i="1"/>
  <c r="AF3601" i="1"/>
  <c r="AG3621" i="1"/>
  <c r="AF3623" i="1"/>
  <c r="G3627" i="1"/>
  <c r="AE3627" i="1"/>
  <c r="H3641" i="1"/>
  <c r="G3648" i="1"/>
  <c r="AG3653" i="1"/>
  <c r="G3653" i="1"/>
  <c r="G3655" i="1"/>
  <c r="G3659" i="1"/>
  <c r="AE3659" i="1"/>
  <c r="H3673" i="1"/>
  <c r="H3692" i="1"/>
  <c r="H3699" i="1"/>
  <c r="G3706" i="1"/>
  <c r="G3712" i="1"/>
  <c r="AG3714" i="1"/>
  <c r="G3714" i="1"/>
  <c r="G3715" i="1"/>
  <c r="AG3736" i="1"/>
  <c r="AF3736" i="1"/>
  <c r="AE3736" i="1"/>
  <c r="AJ3747" i="1"/>
  <c r="AG3747" i="1"/>
  <c r="G3747" i="1"/>
  <c r="AF3771" i="1"/>
  <c r="AE3771" i="1"/>
  <c r="H3771" i="1"/>
  <c r="G3771" i="1"/>
  <c r="AJ3771" i="1"/>
  <c r="AG3771" i="1"/>
  <c r="AE3775" i="1"/>
  <c r="AG3775" i="1"/>
  <c r="AF3775" i="1"/>
  <c r="H3775" i="1"/>
  <c r="G3775" i="1"/>
  <c r="AJ3775" i="1"/>
  <c r="H3494" i="1"/>
  <c r="AE3498" i="1"/>
  <c r="H3502" i="1"/>
  <c r="H3512" i="1"/>
  <c r="AE3547" i="1"/>
  <c r="AG3547" i="1"/>
  <c r="AF3549" i="1"/>
  <c r="H3563" i="1"/>
  <c r="H3572" i="1"/>
  <c r="AF3572" i="1"/>
  <c r="AE3575" i="1"/>
  <c r="H3577" i="1"/>
  <c r="AF3586" i="1"/>
  <c r="AJ3586" i="1"/>
  <c r="AE3588" i="1"/>
  <c r="AE3593" i="1"/>
  <c r="G3596" i="1"/>
  <c r="AE3596" i="1"/>
  <c r="H3600" i="1"/>
  <c r="AF3603" i="1"/>
  <c r="AJ3603" i="1"/>
  <c r="AK3603" i="1" s="1"/>
  <c r="H3609" i="1"/>
  <c r="AF3609" i="1"/>
  <c r="H3626" i="1"/>
  <c r="AF3626" i="1"/>
  <c r="AE3633" i="1"/>
  <c r="G3633" i="1"/>
  <c r="AG3633" i="1"/>
  <c r="AF3640" i="1"/>
  <c r="H3640" i="1"/>
  <c r="AJ3640" i="1"/>
  <c r="AF3641" i="1"/>
  <c r="AG3647" i="1"/>
  <c r="AE3647" i="1"/>
  <c r="AE3648" i="1"/>
  <c r="H3655" i="1"/>
  <c r="AE3665" i="1"/>
  <c r="G3665" i="1"/>
  <c r="AG3665" i="1"/>
  <c r="AF3672" i="1"/>
  <c r="H3672" i="1"/>
  <c r="AJ3672" i="1"/>
  <c r="AF3673" i="1"/>
  <c r="AF3692" i="1"/>
  <c r="AF3698" i="1"/>
  <c r="H3698" i="1"/>
  <c r="AJ3698" i="1"/>
  <c r="AF3699" i="1"/>
  <c r="AG3705" i="1"/>
  <c r="AE3705" i="1"/>
  <c r="AE3706" i="1"/>
  <c r="H3712" i="1"/>
  <c r="H3715" i="1"/>
  <c r="G3722" i="1"/>
  <c r="H3722" i="1"/>
  <c r="AF3722" i="1"/>
  <c r="AF3729" i="1"/>
  <c r="AE3729" i="1"/>
  <c r="H3729" i="1"/>
  <c r="G3729" i="1"/>
  <c r="AJ3729" i="1"/>
  <c r="AK3729" i="1" s="1"/>
  <c r="H3735" i="1"/>
  <c r="AJ3735" i="1"/>
  <c r="AK3735" i="1" s="1"/>
  <c r="G3735" i="1"/>
  <c r="G3736" i="1"/>
  <c r="H3747" i="1"/>
  <c r="AF3750" i="1"/>
  <c r="AJ3750" i="1"/>
  <c r="G3750" i="1"/>
  <c r="AJ3408" i="1"/>
  <c r="AK3408" i="1" s="1"/>
  <c r="AJ3412" i="1"/>
  <c r="AK3412" i="1" s="1"/>
  <c r="AJ3416" i="1"/>
  <c r="AK3416" i="1" s="1"/>
  <c r="AJ3420" i="1"/>
  <c r="AK3420" i="1" s="1"/>
  <c r="AJ3424" i="1"/>
  <c r="AK3424" i="1" s="1"/>
  <c r="AJ3428" i="1"/>
  <c r="AK3428" i="1" s="1"/>
  <c r="AJ3432" i="1"/>
  <c r="AK3432" i="1" s="1"/>
  <c r="G3479" i="1"/>
  <c r="G3487" i="1"/>
  <c r="AE3494" i="1"/>
  <c r="G3495" i="1"/>
  <c r="AF3498" i="1"/>
  <c r="AE3502" i="1"/>
  <c r="G3503" i="1"/>
  <c r="AF3512" i="1"/>
  <c r="AJ3529" i="1"/>
  <c r="AG3537" i="1"/>
  <c r="AG3538" i="1"/>
  <c r="AJ3539" i="1"/>
  <c r="AF3546" i="1"/>
  <c r="AJ3546" i="1"/>
  <c r="G3547" i="1"/>
  <c r="AG3549" i="1"/>
  <c r="G3557" i="1"/>
  <c r="AE3557" i="1"/>
  <c r="H3559" i="1"/>
  <c r="G3561" i="1"/>
  <c r="H3562" i="1"/>
  <c r="AF3563" i="1"/>
  <c r="AE3571" i="1"/>
  <c r="AG3571" i="1"/>
  <c r="G3572" i="1"/>
  <c r="AF3573" i="1"/>
  <c r="AF3575" i="1"/>
  <c r="AE3577" i="1"/>
  <c r="G3586" i="1"/>
  <c r="H3587" i="1"/>
  <c r="AG3588" i="1"/>
  <c r="AJ3591" i="1"/>
  <c r="AG3593" i="1"/>
  <c r="AE3594" i="1"/>
  <c r="H3595" i="1"/>
  <c r="H3596" i="1"/>
  <c r="AE3600" i="1"/>
  <c r="AE3601" i="1"/>
  <c r="H3602" i="1"/>
  <c r="G3603" i="1"/>
  <c r="G3604" i="1"/>
  <c r="AE3604" i="1"/>
  <c r="H3608" i="1"/>
  <c r="G3609" i="1"/>
  <c r="AF3611" i="1"/>
  <c r="AJ3611" i="1"/>
  <c r="AK3611" i="1" s="1"/>
  <c r="G3616" i="1"/>
  <c r="H3617" i="1"/>
  <c r="AF3617" i="1"/>
  <c r="AE3625" i="1"/>
  <c r="AG3625" i="1"/>
  <c r="G3626" i="1"/>
  <c r="AF3627" i="1"/>
  <c r="H3633" i="1"/>
  <c r="G3640" i="1"/>
  <c r="AG3645" i="1"/>
  <c r="G3645" i="1"/>
  <c r="G3647" i="1"/>
  <c r="G3651" i="1"/>
  <c r="AE3651" i="1"/>
  <c r="AE3653" i="1"/>
  <c r="AF3655" i="1"/>
  <c r="AF3659" i="1"/>
  <c r="H3665" i="1"/>
  <c r="G3672" i="1"/>
  <c r="AG3677" i="1"/>
  <c r="G3677" i="1"/>
  <c r="AG3678" i="1"/>
  <c r="AE3678" i="1"/>
  <c r="AF3681" i="1"/>
  <c r="H3681" i="1"/>
  <c r="AJ3681" i="1"/>
  <c r="AK3681" i="1" s="1"/>
  <c r="G3682" i="1"/>
  <c r="AE3682" i="1"/>
  <c r="G3698" i="1"/>
  <c r="AG3703" i="1"/>
  <c r="G3703" i="1"/>
  <c r="G3705" i="1"/>
  <c r="AF3712" i="1"/>
  <c r="AE3714" i="1"/>
  <c r="AF3715" i="1"/>
  <c r="AG3718" i="1"/>
  <c r="G3718" i="1"/>
  <c r="AE3718" i="1"/>
  <c r="H3719" i="1"/>
  <c r="AJ3719" i="1"/>
  <c r="AK3719" i="1" s="1"/>
  <c r="G3719" i="1"/>
  <c r="AG3720" i="1"/>
  <c r="AE3720" i="1"/>
  <c r="AF3721" i="1"/>
  <c r="AE3721" i="1"/>
  <c r="G3721" i="1"/>
  <c r="AJ3721" i="1"/>
  <c r="AK3721" i="1" s="1"/>
  <c r="AE3722" i="1"/>
  <c r="AG3728" i="1"/>
  <c r="AF3728" i="1"/>
  <c r="AE3728" i="1"/>
  <c r="AG3729" i="1"/>
  <c r="AE3735" i="1"/>
  <c r="H3736" i="1"/>
  <c r="AE3747" i="1"/>
  <c r="H3750" i="1"/>
  <c r="AJ3772" i="1"/>
  <c r="AF3772" i="1"/>
  <c r="AE3772" i="1"/>
  <c r="H3772" i="1"/>
  <c r="G3772" i="1"/>
  <c r="AG3772" i="1"/>
  <c r="H3776" i="1"/>
  <c r="AG3776" i="1"/>
  <c r="AF3776" i="1"/>
  <c r="AE3776" i="1"/>
  <c r="G3776" i="1"/>
  <c r="AJ3776" i="1"/>
  <c r="AE3324" i="1"/>
  <c r="AJ3331" i="1"/>
  <c r="AK3331" i="1" s="1"/>
  <c r="AE3336" i="1"/>
  <c r="AJ3339" i="1"/>
  <c r="AK3339" i="1" s="1"/>
  <c r="AF3340" i="1"/>
  <c r="AE3344" i="1"/>
  <c r="AJ3347" i="1"/>
  <c r="AK3347" i="1" s="1"/>
  <c r="AF3348" i="1"/>
  <c r="AE3352" i="1"/>
  <c r="AG3371" i="1"/>
  <c r="AF3373" i="1"/>
  <c r="AG3379" i="1"/>
  <c r="AJ3380" i="1"/>
  <c r="AJ3381" i="1"/>
  <c r="AJ3382" i="1"/>
  <c r="AJ3383" i="1"/>
  <c r="AJ3384" i="1"/>
  <c r="AE3394" i="1"/>
  <c r="AE3395" i="1"/>
  <c r="AE3396" i="1"/>
  <c r="AE3397" i="1"/>
  <c r="AF3406" i="1"/>
  <c r="AF3414" i="1"/>
  <c r="AF3422" i="1"/>
  <c r="AF3430" i="1"/>
  <c r="AJ3433" i="1"/>
  <c r="AK3433" i="1" s="1"/>
  <c r="AE3435" i="1"/>
  <c r="G3436" i="1"/>
  <c r="AE3443" i="1"/>
  <c r="G3444" i="1"/>
  <c r="AE3451" i="1"/>
  <c r="G3452" i="1"/>
  <c r="AE3459" i="1"/>
  <c r="G3460" i="1"/>
  <c r="AE3467" i="1"/>
  <c r="G3468" i="1"/>
  <c r="AE3475" i="1"/>
  <c r="G3476" i="1"/>
  <c r="AE3479" i="1"/>
  <c r="AE3483" i="1"/>
  <c r="G3484" i="1"/>
  <c r="AE3487" i="1"/>
  <c r="AE3491" i="1"/>
  <c r="G3492" i="1"/>
  <c r="AF3494" i="1"/>
  <c r="AE3495" i="1"/>
  <c r="AG3498" i="1"/>
  <c r="AE3499" i="1"/>
  <c r="G3500" i="1"/>
  <c r="AF3502" i="1"/>
  <c r="AE3503" i="1"/>
  <c r="AG3512" i="1"/>
  <c r="G3514" i="1"/>
  <c r="G3515" i="1"/>
  <c r="G3516" i="1"/>
  <c r="G3517" i="1"/>
  <c r="G3518" i="1"/>
  <c r="H3519" i="1"/>
  <c r="AJ3537" i="1"/>
  <c r="G3546" i="1"/>
  <c r="H3547" i="1"/>
  <c r="AG3548" i="1"/>
  <c r="AJ3551" i="1"/>
  <c r="AJ3553" i="1"/>
  <c r="H3556" i="1"/>
  <c r="AF3556" i="1"/>
  <c r="H3557" i="1"/>
  <c r="AE3559" i="1"/>
  <c r="H3561" i="1"/>
  <c r="AE3562" i="1"/>
  <c r="AF3570" i="1"/>
  <c r="AJ3570" i="1"/>
  <c r="G3571" i="1"/>
  <c r="AE3572" i="1"/>
  <c r="AG3573" i="1"/>
  <c r="AG3575" i="1"/>
  <c r="AF3577" i="1"/>
  <c r="G3581" i="1"/>
  <c r="AE3581" i="1"/>
  <c r="H3583" i="1"/>
  <c r="G3585" i="1"/>
  <c r="H3586" i="1"/>
  <c r="AF3587" i="1"/>
  <c r="AJ3592" i="1"/>
  <c r="AK3592" i="1" s="1"/>
  <c r="AF3594" i="1"/>
  <c r="AE3595" i="1"/>
  <c r="AF3596" i="1"/>
  <c r="AF3600" i="1"/>
  <c r="AG3601" i="1"/>
  <c r="AE3602" i="1"/>
  <c r="H3603" i="1"/>
  <c r="H3604" i="1"/>
  <c r="AE3608" i="1"/>
  <c r="AE3609" i="1"/>
  <c r="H3610" i="1"/>
  <c r="G3611" i="1"/>
  <c r="G3612" i="1"/>
  <c r="AE3612" i="1"/>
  <c r="H3616" i="1"/>
  <c r="G3617" i="1"/>
  <c r="AF3619" i="1"/>
  <c r="AJ3619" i="1"/>
  <c r="AK3619" i="1" s="1"/>
  <c r="AF3624" i="1"/>
  <c r="AJ3624" i="1"/>
  <c r="AE3626" i="1"/>
  <c r="AG3627" i="1"/>
  <c r="AF3632" i="1"/>
  <c r="H3632" i="1"/>
  <c r="AJ3632" i="1"/>
  <c r="AF3633" i="1"/>
  <c r="AG3639" i="1"/>
  <c r="AE3639" i="1"/>
  <c r="AE3640" i="1"/>
  <c r="H3647" i="1"/>
  <c r="AF3653" i="1"/>
  <c r="AE3657" i="1"/>
  <c r="G3657" i="1"/>
  <c r="AG3657" i="1"/>
  <c r="AG3659" i="1"/>
  <c r="AF3664" i="1"/>
  <c r="H3664" i="1"/>
  <c r="AJ3664" i="1"/>
  <c r="AF3665" i="1"/>
  <c r="AG3671" i="1"/>
  <c r="AE3671" i="1"/>
  <c r="AE3672" i="1"/>
  <c r="H3677" i="1"/>
  <c r="G3678" i="1"/>
  <c r="AG3680" i="1"/>
  <c r="G3680" i="1"/>
  <c r="G3681" i="1"/>
  <c r="H3682" i="1"/>
  <c r="AG3697" i="1"/>
  <c r="AE3697" i="1"/>
  <c r="AE3698" i="1"/>
  <c r="H3703" i="1"/>
  <c r="H3705" i="1"/>
  <c r="AF3714" i="1"/>
  <c r="AE3717" i="1"/>
  <c r="G3717" i="1"/>
  <c r="AG3717" i="1"/>
  <c r="AG3722" i="1"/>
  <c r="H3727" i="1"/>
  <c r="AJ3727" i="1"/>
  <c r="AK3727" i="1" s="1"/>
  <c r="G3727" i="1"/>
  <c r="G3728" i="1"/>
  <c r="AF3735" i="1"/>
  <c r="AJ3736" i="1"/>
  <c r="AK3736" i="1" s="1"/>
  <c r="AF3747" i="1"/>
  <c r="AG3749" i="1"/>
  <c r="AJ3749" i="1"/>
  <c r="G3749" i="1"/>
  <c r="AE3750" i="1"/>
  <c r="G3753" i="1"/>
  <c r="AJ3753" i="1"/>
  <c r="H3753" i="1"/>
  <c r="AF3479" i="1"/>
  <c r="AF3487" i="1"/>
  <c r="AJ3494" i="1"/>
  <c r="AK3494" i="1" s="1"/>
  <c r="AF3495" i="1"/>
  <c r="AJ3498" i="1"/>
  <c r="AK3498" i="1" s="1"/>
  <c r="AJ3502" i="1"/>
  <c r="AK3502" i="1" s="1"/>
  <c r="AF3503" i="1"/>
  <c r="AJ3512" i="1"/>
  <c r="AK3512" i="1" s="1"/>
  <c r="G3541" i="1"/>
  <c r="AE3541" i="1"/>
  <c r="AF3547" i="1"/>
  <c r="AE3555" i="1"/>
  <c r="AG3555" i="1"/>
  <c r="AF3559" i="1"/>
  <c r="AE3561" i="1"/>
  <c r="AG3572" i="1"/>
  <c r="AJ3575" i="1"/>
  <c r="AJ3577" i="1"/>
  <c r="H3580" i="1"/>
  <c r="AF3580" i="1"/>
  <c r="AE3586" i="1"/>
  <c r="AG3596" i="1"/>
  <c r="AE3598" i="1"/>
  <c r="AG3598" i="1"/>
  <c r="AJ3600" i="1"/>
  <c r="AK3600" i="1" s="1"/>
  <c r="AF3602" i="1"/>
  <c r="AE3603" i="1"/>
  <c r="AG3609" i="1"/>
  <c r="AE3616" i="1"/>
  <c r="G3620" i="1"/>
  <c r="AE3620" i="1"/>
  <c r="AG3626" i="1"/>
  <c r="AJ3633" i="1"/>
  <c r="AG3637" i="1"/>
  <c r="G3637" i="1"/>
  <c r="AG3640" i="1"/>
  <c r="G3643" i="1"/>
  <c r="AE3643" i="1"/>
  <c r="AF3647" i="1"/>
  <c r="AJ3665" i="1"/>
  <c r="AG3669" i="1"/>
  <c r="G3669" i="1"/>
  <c r="AG3672" i="1"/>
  <c r="G3675" i="1"/>
  <c r="AE3675" i="1"/>
  <c r="AE3684" i="1"/>
  <c r="G3684" i="1"/>
  <c r="AG3684" i="1"/>
  <c r="AG3695" i="1"/>
  <c r="G3695" i="1"/>
  <c r="G3701" i="1"/>
  <c r="AE3701" i="1"/>
  <c r="G3708" i="1"/>
  <c r="AE3708" i="1"/>
  <c r="AG3773" i="1"/>
  <c r="AF3773" i="1"/>
  <c r="AE3773" i="1"/>
  <c r="H3773" i="1"/>
  <c r="G3773" i="1"/>
  <c r="AJ3773" i="1"/>
  <c r="G3777" i="1"/>
  <c r="AG3777" i="1"/>
  <c r="AF3777" i="1"/>
  <c r="AE3777" i="1"/>
  <c r="H3777" i="1"/>
  <c r="AJ3777" i="1"/>
  <c r="AF3436" i="1"/>
  <c r="AF3444" i="1"/>
  <c r="AF3452" i="1"/>
  <c r="AF3460" i="1"/>
  <c r="AF3468" i="1"/>
  <c r="AF3476" i="1"/>
  <c r="AG3479" i="1"/>
  <c r="AF3484" i="1"/>
  <c r="AG3487" i="1"/>
  <c r="AF3492" i="1"/>
  <c r="AG3495" i="1"/>
  <c r="AF3500" i="1"/>
  <c r="AG3503" i="1"/>
  <c r="H3510" i="1"/>
  <c r="AE3514" i="1"/>
  <c r="AE3515" i="1"/>
  <c r="AE3516" i="1"/>
  <c r="AF3517" i="1"/>
  <c r="AF3518" i="1"/>
  <c r="AF3519" i="1"/>
  <c r="G3529" i="1"/>
  <c r="G3530" i="1"/>
  <c r="G3531" i="1"/>
  <c r="G3532" i="1"/>
  <c r="G3533" i="1"/>
  <c r="G3534" i="1"/>
  <c r="H3535" i="1"/>
  <c r="H3540" i="1"/>
  <c r="AF3540" i="1"/>
  <c r="H3541" i="1"/>
  <c r="AJ3547" i="1"/>
  <c r="AF3554" i="1"/>
  <c r="AJ3554" i="1"/>
  <c r="G3555" i="1"/>
  <c r="AG3559" i="1"/>
  <c r="AF3561" i="1"/>
  <c r="G3565" i="1"/>
  <c r="AE3565" i="1"/>
  <c r="H3567" i="1"/>
  <c r="G3569" i="1"/>
  <c r="AJ3572" i="1"/>
  <c r="AE3579" i="1"/>
  <c r="AG3579" i="1"/>
  <c r="G3580" i="1"/>
  <c r="AG3586" i="1"/>
  <c r="AJ3596" i="1"/>
  <c r="AK3596" i="1" s="1"/>
  <c r="G3598" i="1"/>
  <c r="AG3602" i="1"/>
  <c r="AG3603" i="1"/>
  <c r="AE3606" i="1"/>
  <c r="AG3606" i="1"/>
  <c r="AJ3609" i="1"/>
  <c r="AK3609" i="1" s="1"/>
  <c r="AF3616" i="1"/>
  <c r="H3620" i="1"/>
  <c r="H3621" i="1"/>
  <c r="G3623" i="1"/>
  <c r="AJ3626" i="1"/>
  <c r="AG3631" i="1"/>
  <c r="AE3631" i="1"/>
  <c r="H3637" i="1"/>
  <c r="H3643" i="1"/>
  <c r="AJ3647" i="1"/>
  <c r="AE3649" i="1"/>
  <c r="G3649" i="1"/>
  <c r="AG3649" i="1"/>
  <c r="AF3656" i="1"/>
  <c r="H3656" i="1"/>
  <c r="AJ3656" i="1"/>
  <c r="AG3663" i="1"/>
  <c r="AE3663" i="1"/>
  <c r="H3669" i="1"/>
  <c r="H3675" i="1"/>
  <c r="H3684" i="1"/>
  <c r="AG3686" i="1"/>
  <c r="AE3686" i="1"/>
  <c r="AF3689" i="1"/>
  <c r="H3689" i="1"/>
  <c r="AJ3689" i="1"/>
  <c r="AK3689" i="1" s="1"/>
  <c r="G3690" i="1"/>
  <c r="AE3690" i="1"/>
  <c r="H3695" i="1"/>
  <c r="H3701" i="1"/>
  <c r="AJ3705" i="1"/>
  <c r="AE3707" i="1"/>
  <c r="G3707" i="1"/>
  <c r="AG3707" i="1"/>
  <c r="H3708" i="1"/>
  <c r="AF3716" i="1"/>
  <c r="H3716" i="1"/>
  <c r="AJ3716" i="1"/>
  <c r="AJ3748" i="1"/>
  <c r="AG3748" i="1"/>
  <c r="G3748" i="1"/>
  <c r="H3752" i="1"/>
  <c r="AJ3752" i="1"/>
  <c r="G3752" i="1"/>
  <c r="AE3403" i="1"/>
  <c r="G3408" i="1"/>
  <c r="AE3411" i="1"/>
  <c r="H3412" i="1"/>
  <c r="G3416" i="1"/>
  <c r="AE3419" i="1"/>
  <c r="H3420" i="1"/>
  <c r="G3424" i="1"/>
  <c r="AE3427" i="1"/>
  <c r="H3428" i="1"/>
  <c r="G3432" i="1"/>
  <c r="AG3436" i="1"/>
  <c r="G3441" i="1"/>
  <c r="AG3444" i="1"/>
  <c r="G3449" i="1"/>
  <c r="AG3452" i="1"/>
  <c r="G3457" i="1"/>
  <c r="AG3460" i="1"/>
  <c r="G3465" i="1"/>
  <c r="AG3468" i="1"/>
  <c r="G3473" i="1"/>
  <c r="AG3476" i="1"/>
  <c r="AJ3479" i="1"/>
  <c r="AK3479" i="1" s="1"/>
  <c r="G3481" i="1"/>
  <c r="AG3484" i="1"/>
  <c r="AJ3487" i="1"/>
  <c r="AK3487" i="1" s="1"/>
  <c r="G3489" i="1"/>
  <c r="AG3492" i="1"/>
  <c r="AJ3495" i="1"/>
  <c r="AK3495" i="1" s="1"/>
  <c r="G3497" i="1"/>
  <c r="AG3500" i="1"/>
  <c r="AJ3503" i="1"/>
  <c r="AK3503" i="1" s="1"/>
  <c r="AE3506" i="1"/>
  <c r="AE3507" i="1"/>
  <c r="AE3508" i="1"/>
  <c r="AF3509" i="1"/>
  <c r="AE3510" i="1"/>
  <c r="G3511" i="1"/>
  <c r="AF3514" i="1"/>
  <c r="AF3515" i="1"/>
  <c r="AG3516" i="1"/>
  <c r="AG3517" i="1"/>
  <c r="AG3518" i="1"/>
  <c r="AG3519" i="1"/>
  <c r="AE3522" i="1"/>
  <c r="AE3523" i="1"/>
  <c r="AE3524" i="1"/>
  <c r="AF3525" i="1"/>
  <c r="AF3526" i="1"/>
  <c r="AF3527" i="1"/>
  <c r="H3530" i="1"/>
  <c r="H3531" i="1"/>
  <c r="H3532" i="1"/>
  <c r="H3533" i="1"/>
  <c r="AE3534" i="1"/>
  <c r="AE3535" i="1"/>
  <c r="G3538" i="1"/>
  <c r="G3539" i="1"/>
  <c r="G3540" i="1"/>
  <c r="AF3541" i="1"/>
  <c r="AG3546" i="1"/>
  <c r="G3554" i="1"/>
  <c r="H3555" i="1"/>
  <c r="AJ3557" i="1"/>
  <c r="AJ3559" i="1"/>
  <c r="AJ3561" i="1"/>
  <c r="H3564" i="1"/>
  <c r="AF3564" i="1"/>
  <c r="H3565" i="1"/>
  <c r="AE3567" i="1"/>
  <c r="H3569" i="1"/>
  <c r="AJ3571" i="1"/>
  <c r="AF3578" i="1"/>
  <c r="AJ3578" i="1"/>
  <c r="G3579" i="1"/>
  <c r="AE3580" i="1"/>
  <c r="AG3583" i="1"/>
  <c r="AF3585" i="1"/>
  <c r="G3589" i="1"/>
  <c r="AE3589" i="1"/>
  <c r="H3591" i="1"/>
  <c r="H3598" i="1"/>
  <c r="AJ3602" i="1"/>
  <c r="AK3602" i="1" s="1"/>
  <c r="AJ3604" i="1"/>
  <c r="AK3604" i="1" s="1"/>
  <c r="G3606" i="1"/>
  <c r="AG3610" i="1"/>
  <c r="AG3611" i="1"/>
  <c r="AG3612" i="1"/>
  <c r="AE3614" i="1"/>
  <c r="AG3614" i="1"/>
  <c r="AJ3616" i="1"/>
  <c r="AK3616" i="1" s="1"/>
  <c r="AJ3617" i="1"/>
  <c r="AK3617" i="1" s="1"/>
  <c r="AF3618" i="1"/>
  <c r="AE3619" i="1"/>
  <c r="AF3620" i="1"/>
  <c r="AE3621" i="1"/>
  <c r="H3623" i="1"/>
  <c r="AE3624" i="1"/>
  <c r="AG3629" i="1"/>
  <c r="G3629" i="1"/>
  <c r="G3631" i="1"/>
  <c r="G3635" i="1"/>
  <c r="AE3635" i="1"/>
  <c r="AE3637" i="1"/>
  <c r="AF3643" i="1"/>
  <c r="H3649" i="1"/>
  <c r="AJ3651" i="1"/>
  <c r="G3656" i="1"/>
  <c r="AJ3657" i="1"/>
  <c r="AG3661" i="1"/>
  <c r="G3661" i="1"/>
  <c r="G3663" i="1"/>
  <c r="AG3664" i="1"/>
  <c r="G3667" i="1"/>
  <c r="AE3667" i="1"/>
  <c r="AE3669" i="1"/>
  <c r="AF3675" i="1"/>
  <c r="AJ3677" i="1"/>
  <c r="AJ3678" i="1"/>
  <c r="AK3678" i="1" s="1"/>
  <c r="AF3680" i="1"/>
  <c r="AJ3682" i="1"/>
  <c r="AK3682" i="1" s="1"/>
  <c r="AF3684" i="1"/>
  <c r="G3686" i="1"/>
  <c r="AG3688" i="1"/>
  <c r="G3688" i="1"/>
  <c r="G3689" i="1"/>
  <c r="H3690" i="1"/>
  <c r="G3693" i="1"/>
  <c r="AE3693" i="1"/>
  <c r="AE3695" i="1"/>
  <c r="AF3701" i="1"/>
  <c r="AJ3703" i="1"/>
  <c r="H3707" i="1"/>
  <c r="AF3708" i="1"/>
  <c r="AE3710" i="1"/>
  <c r="G3710" i="1"/>
  <c r="AG3710" i="1"/>
  <c r="G3716" i="1"/>
  <c r="AJ3717" i="1"/>
  <c r="AJ3720" i="1"/>
  <c r="AK3720" i="1" s="1"/>
  <c r="AG3727" i="1"/>
  <c r="H3748" i="1"/>
  <c r="AF3749" i="1"/>
  <c r="AE3752" i="1"/>
  <c r="AG3753" i="1"/>
  <c r="AF3774" i="1"/>
  <c r="AG3774" i="1"/>
  <c r="AE3774" i="1"/>
  <c r="H3774" i="1"/>
  <c r="G3774" i="1"/>
  <c r="AJ3774" i="1"/>
  <c r="G3549" i="1"/>
  <c r="AE3549" i="1"/>
  <c r="AE3563" i="1"/>
  <c r="AG3563" i="1"/>
  <c r="H3588" i="1"/>
  <c r="AF3588" i="1"/>
  <c r="H3593" i="1"/>
  <c r="AF3593" i="1"/>
  <c r="AE3641" i="1"/>
  <c r="G3641" i="1"/>
  <c r="AG3641" i="1"/>
  <c r="AF3648" i="1"/>
  <c r="H3648" i="1"/>
  <c r="AJ3648" i="1"/>
  <c r="AG3655" i="1"/>
  <c r="AE3655" i="1"/>
  <c r="AE3673" i="1"/>
  <c r="G3673" i="1"/>
  <c r="AG3673" i="1"/>
  <c r="AE3692" i="1"/>
  <c r="G3692" i="1"/>
  <c r="AG3692" i="1"/>
  <c r="AE3699" i="1"/>
  <c r="G3699" i="1"/>
  <c r="AG3699" i="1"/>
  <c r="AF3706" i="1"/>
  <c r="H3706" i="1"/>
  <c r="AJ3706" i="1"/>
  <c r="AG3712" i="1"/>
  <c r="AE3712" i="1"/>
  <c r="AG3715" i="1"/>
  <c r="AE3715" i="1"/>
  <c r="AF3737" i="1"/>
  <c r="AE3737" i="1"/>
  <c r="H3737" i="1"/>
  <c r="G3737" i="1"/>
  <c r="AJ3737" i="1"/>
  <c r="AK3737" i="1" s="1"/>
  <c r="AE3748" i="1"/>
  <c r="AE3751" i="1"/>
  <c r="AJ3751" i="1"/>
  <c r="G3751" i="1"/>
  <c r="AF3752" i="1"/>
  <c r="AJ3763" i="1"/>
  <c r="AF3779" i="1"/>
  <c r="AF3780" i="1"/>
  <c r="AF3781" i="1"/>
  <c r="AG3782" i="1"/>
  <c r="AG3783" i="1"/>
  <c r="AG3784" i="1"/>
  <c r="AG3785" i="1"/>
  <c r="AJ3827" i="1"/>
  <c r="AJ3829" i="1"/>
  <c r="AK3829" i="1" s="1"/>
  <c r="AF3834" i="1"/>
  <c r="AJ3838" i="1"/>
  <c r="AK3838" i="1" s="1"/>
  <c r="AF3842" i="1"/>
  <c r="AJ3867" i="1"/>
  <c r="AJ3868" i="1"/>
  <c r="AF3870" i="1"/>
  <c r="AF3871" i="1"/>
  <c r="AF3872" i="1"/>
  <c r="AG3873" i="1"/>
  <c r="AG3874" i="1"/>
  <c r="AG3875" i="1"/>
  <c r="AG3876" i="1"/>
  <c r="AF3889" i="1"/>
  <c r="AE3893" i="1"/>
  <c r="G3893" i="1"/>
  <c r="AG3906" i="1"/>
  <c r="AF3908" i="1"/>
  <c r="AE3912" i="1"/>
  <c r="G3912" i="1"/>
  <c r="AG3917" i="1"/>
  <c r="AE3917" i="1"/>
  <c r="AJ3919" i="1"/>
  <c r="AK3919" i="1" s="1"/>
  <c r="AF3927" i="1"/>
  <c r="AE3939" i="1"/>
  <c r="G3939" i="1"/>
  <c r="AJ3946" i="1"/>
  <c r="AK3946" i="1" s="1"/>
  <c r="AF3946" i="1"/>
  <c r="AF3952" i="1"/>
  <c r="H3952" i="1"/>
  <c r="AJ3969" i="1"/>
  <c r="AK3969" i="1" s="1"/>
  <c r="AG3977" i="1"/>
  <c r="AG3979" i="1"/>
  <c r="AG3981" i="1"/>
  <c r="AE3981" i="1"/>
  <c r="AJ3983" i="1"/>
  <c r="AK3983" i="1" s="1"/>
  <c r="AF3985" i="1"/>
  <c r="AE3986" i="1"/>
  <c r="AF3991" i="1"/>
  <c r="AG3992" i="1"/>
  <c r="AE4003" i="1"/>
  <c r="G4003" i="1"/>
  <c r="AJ4010" i="1"/>
  <c r="AK4010" i="1" s="1"/>
  <c r="AF4010" i="1"/>
  <c r="AF4016" i="1"/>
  <c r="H4016" i="1"/>
  <c r="AF4021" i="1"/>
  <c r="H4029" i="1"/>
  <c r="AF4030" i="1"/>
  <c r="AG4032" i="1"/>
  <c r="AE4032" i="1"/>
  <c r="G4032" i="1"/>
  <c r="AF4044" i="1"/>
  <c r="AF4048" i="1"/>
  <c r="G4052" i="1"/>
  <c r="AG4052" i="1"/>
  <c r="AF4057" i="1"/>
  <c r="AG4069" i="1"/>
  <c r="AE4069" i="1"/>
  <c r="G4069" i="1"/>
  <c r="AG4075" i="1"/>
  <c r="AE4075" i="1"/>
  <c r="G4075" i="1"/>
  <c r="AG4086" i="1"/>
  <c r="AE4086" i="1"/>
  <c r="G4086" i="1"/>
  <c r="AF4096" i="1"/>
  <c r="AE4102" i="1"/>
  <c r="G4102" i="1"/>
  <c r="AG4102" i="1"/>
  <c r="H4128" i="1"/>
  <c r="AF4132" i="1"/>
  <c r="AE4149" i="1"/>
  <c r="H4153" i="1"/>
  <c r="G4157" i="1"/>
  <c r="AJ4157" i="1"/>
  <c r="AK4157" i="1" s="1"/>
  <c r="AF4157" i="1"/>
  <c r="H4157" i="1"/>
  <c r="AG4161" i="1"/>
  <c r="AJ4161" i="1"/>
  <c r="AK4161" i="1" s="1"/>
  <c r="AE4161" i="1"/>
  <c r="G4161" i="1"/>
  <c r="AG4177" i="1"/>
  <c r="AJ4177" i="1"/>
  <c r="AK4177" i="1" s="1"/>
  <c r="AF4177" i="1"/>
  <c r="AE4177" i="1"/>
  <c r="H4177" i="1"/>
  <c r="G4177" i="1"/>
  <c r="G4189" i="1"/>
  <c r="AJ4189" i="1"/>
  <c r="AK4189" i="1" s="1"/>
  <c r="AG4189" i="1"/>
  <c r="AF4189" i="1"/>
  <c r="AE4189" i="1"/>
  <c r="H4189" i="1"/>
  <c r="AF3634" i="1"/>
  <c r="AF3642" i="1"/>
  <c r="AF3650" i="1"/>
  <c r="AF3658" i="1"/>
  <c r="AF3666" i="1"/>
  <c r="AF3674" i="1"/>
  <c r="AF3679" i="1"/>
  <c r="AF3687" i="1"/>
  <c r="AF3700" i="1"/>
  <c r="AF3713" i="1"/>
  <c r="H3723" i="1"/>
  <c r="AE3726" i="1"/>
  <c r="AF3730" i="1"/>
  <c r="H3731" i="1"/>
  <c r="AE3734" i="1"/>
  <c r="AF3738" i="1"/>
  <c r="H3739" i="1"/>
  <c r="AE3742" i="1"/>
  <c r="H3743" i="1"/>
  <c r="AE3744" i="1"/>
  <c r="AE3745" i="1"/>
  <c r="AG3779" i="1"/>
  <c r="AG3780" i="1"/>
  <c r="AJ3781" i="1"/>
  <c r="AJ3782" i="1"/>
  <c r="AJ3783" i="1"/>
  <c r="AJ3784" i="1"/>
  <c r="AJ3785" i="1"/>
  <c r="AF3787" i="1"/>
  <c r="AF3788" i="1"/>
  <c r="AF3789" i="1"/>
  <c r="AG3790" i="1"/>
  <c r="AG3791" i="1"/>
  <c r="AG3792" i="1"/>
  <c r="AG3793" i="1"/>
  <c r="AE3795" i="1"/>
  <c r="AE3796" i="1"/>
  <c r="AE3797" i="1"/>
  <c r="AE3798" i="1"/>
  <c r="AF3799" i="1"/>
  <c r="AF3800" i="1"/>
  <c r="AF3801" i="1"/>
  <c r="H3804" i="1"/>
  <c r="H3805" i="1"/>
  <c r="H3806" i="1"/>
  <c r="H3807" i="1"/>
  <c r="AE3808" i="1"/>
  <c r="AE3809" i="1"/>
  <c r="G3811" i="1"/>
  <c r="G3812" i="1"/>
  <c r="G3813" i="1"/>
  <c r="G3814" i="1"/>
  <c r="G3815" i="1"/>
  <c r="G3816" i="1"/>
  <c r="H3817" i="1"/>
  <c r="AG3830" i="1"/>
  <c r="AE3831" i="1"/>
  <c r="G3832" i="1"/>
  <c r="AG3834" i="1"/>
  <c r="AE3835" i="1"/>
  <c r="H3836" i="1"/>
  <c r="G3840" i="1"/>
  <c r="AG3842" i="1"/>
  <c r="AE3843" i="1"/>
  <c r="AE3844" i="1"/>
  <c r="AE3845" i="1"/>
  <c r="G3847" i="1"/>
  <c r="G3848" i="1"/>
  <c r="G3849" i="1"/>
  <c r="AE3852" i="1"/>
  <c r="H3853" i="1"/>
  <c r="AE3854" i="1"/>
  <c r="AE3855" i="1"/>
  <c r="G3857" i="1"/>
  <c r="G3858" i="1"/>
  <c r="G3859" i="1"/>
  <c r="G3860" i="1"/>
  <c r="G3861" i="1"/>
  <c r="G3862" i="1"/>
  <c r="H3863" i="1"/>
  <c r="AG3870" i="1"/>
  <c r="AG3871" i="1"/>
  <c r="AJ3872" i="1"/>
  <c r="AJ3873" i="1"/>
  <c r="AJ3874" i="1"/>
  <c r="AJ3875" i="1"/>
  <c r="AJ3876" i="1"/>
  <c r="AF3878" i="1"/>
  <c r="AF3879" i="1"/>
  <c r="AF3880" i="1"/>
  <c r="AG3881" i="1"/>
  <c r="AG3882" i="1"/>
  <c r="AG3883" i="1"/>
  <c r="AG3884" i="1"/>
  <c r="AE3886" i="1"/>
  <c r="G3887" i="1"/>
  <c r="AG3889" i="1"/>
  <c r="AE3891" i="1"/>
  <c r="H3893" i="1"/>
  <c r="AE3897" i="1"/>
  <c r="H3901" i="1"/>
  <c r="AJ3906" i="1"/>
  <c r="AJ3908" i="1"/>
  <c r="AF3911" i="1"/>
  <c r="H3911" i="1"/>
  <c r="H3912" i="1"/>
  <c r="AE3914" i="1"/>
  <c r="H3916" i="1"/>
  <c r="G3917" i="1"/>
  <c r="AG3921" i="1"/>
  <c r="AG3925" i="1"/>
  <c r="AE3925" i="1"/>
  <c r="AJ3927" i="1"/>
  <c r="AK3927" i="1" s="1"/>
  <c r="AF3929" i="1"/>
  <c r="AF3935" i="1"/>
  <c r="AE3937" i="1"/>
  <c r="H3939" i="1"/>
  <c r="AE3943" i="1"/>
  <c r="H3945" i="1"/>
  <c r="G3946" i="1"/>
  <c r="AE3947" i="1"/>
  <c r="G3947" i="1"/>
  <c r="G3952" i="1"/>
  <c r="AJ3954" i="1"/>
  <c r="AK3954" i="1" s="1"/>
  <c r="AF3954" i="1"/>
  <c r="G3959" i="1"/>
  <c r="AF3960" i="1"/>
  <c r="H3960" i="1"/>
  <c r="AJ3977" i="1"/>
  <c r="AK3977" i="1" s="1"/>
  <c r="G3981" i="1"/>
  <c r="AG3985" i="1"/>
  <c r="AG3989" i="1"/>
  <c r="AE3989" i="1"/>
  <c r="AJ3991" i="1"/>
  <c r="AK3991" i="1" s="1"/>
  <c r="AF3993" i="1"/>
  <c r="AF3999" i="1"/>
  <c r="AE4001" i="1"/>
  <c r="H4003" i="1"/>
  <c r="AE4007" i="1"/>
  <c r="H4009" i="1"/>
  <c r="G4010" i="1"/>
  <c r="AE4011" i="1"/>
  <c r="G4011" i="1"/>
  <c r="H4015" i="1"/>
  <c r="G4016" i="1"/>
  <c r="AJ4018" i="1"/>
  <c r="AK4018" i="1" s="1"/>
  <c r="AF4018" i="1"/>
  <c r="G4023" i="1"/>
  <c r="AF4024" i="1"/>
  <c r="H4024" i="1"/>
  <c r="H4032" i="1"/>
  <c r="AG4034" i="1"/>
  <c r="AE4034" i="1"/>
  <c r="AJ4037" i="1"/>
  <c r="AK4037" i="1" s="1"/>
  <c r="AF4037" i="1"/>
  <c r="H4037" i="1"/>
  <c r="AE4038" i="1"/>
  <c r="G4038" i="1"/>
  <c r="H4052" i="1"/>
  <c r="AG4059" i="1"/>
  <c r="AE4059" i="1"/>
  <c r="G4059" i="1"/>
  <c r="G4065" i="1"/>
  <c r="AG4065" i="1"/>
  <c r="AE4065" i="1"/>
  <c r="H4069" i="1"/>
  <c r="H4075" i="1"/>
  <c r="H4086" i="1"/>
  <c r="AE4090" i="1"/>
  <c r="G4090" i="1"/>
  <c r="AG4090" i="1"/>
  <c r="H4102" i="1"/>
  <c r="AJ4112" i="1"/>
  <c r="AK4112" i="1" s="1"/>
  <c r="AG4112" i="1"/>
  <c r="AE4112" i="1"/>
  <c r="G4112" i="1"/>
  <c r="H4116" i="1"/>
  <c r="G4116" i="1"/>
  <c r="AG4116" i="1"/>
  <c r="AE4116" i="1"/>
  <c r="AF4139" i="1"/>
  <c r="AJ4139" i="1"/>
  <c r="AK4139" i="1" s="1"/>
  <c r="AE4139" i="1"/>
  <c r="G4139" i="1"/>
  <c r="AE4157" i="1"/>
  <c r="H4161" i="1"/>
  <c r="G4165" i="1"/>
  <c r="AJ4165" i="1"/>
  <c r="AK4165" i="1" s="1"/>
  <c r="AF4165" i="1"/>
  <c r="H4165" i="1"/>
  <c r="AG4169" i="1"/>
  <c r="AJ4169" i="1"/>
  <c r="AK4169" i="1" s="1"/>
  <c r="AE4169" i="1"/>
  <c r="G4169" i="1"/>
  <c r="G4173" i="1"/>
  <c r="AJ4173" i="1"/>
  <c r="AK4173" i="1" s="1"/>
  <c r="AF4173" i="1"/>
  <c r="AE4173" i="1"/>
  <c r="H4173" i="1"/>
  <c r="AJ3779" i="1"/>
  <c r="AJ3870" i="1"/>
  <c r="AG3910" i="1"/>
  <c r="AE3910" i="1"/>
  <c r="AG3933" i="1"/>
  <c r="AE3933" i="1"/>
  <c r="AE3955" i="1"/>
  <c r="G3955" i="1"/>
  <c r="AJ3962" i="1"/>
  <c r="AK3962" i="1" s="1"/>
  <c r="AF3962" i="1"/>
  <c r="AF3968" i="1"/>
  <c r="H3968" i="1"/>
  <c r="AG3997" i="1"/>
  <c r="AE3997" i="1"/>
  <c r="AE4019" i="1"/>
  <c r="G4019" i="1"/>
  <c r="AJ4026" i="1"/>
  <c r="AK4026" i="1" s="1"/>
  <c r="AF4026" i="1"/>
  <c r="G4036" i="1"/>
  <c r="AG4036" i="1"/>
  <c r="AG4080" i="1"/>
  <c r="AE4080" i="1"/>
  <c r="G4080" i="1"/>
  <c r="AG4094" i="1"/>
  <c r="AE4094" i="1"/>
  <c r="G4094" i="1"/>
  <c r="AG4100" i="1"/>
  <c r="AE4100" i="1"/>
  <c r="G4100" i="1"/>
  <c r="AF4126" i="1"/>
  <c r="AE4126" i="1"/>
  <c r="G4126" i="1"/>
  <c r="AG4126" i="1"/>
  <c r="AJ4136" i="1"/>
  <c r="AK4136" i="1" s="1"/>
  <c r="AG4136" i="1"/>
  <c r="AE4136" i="1"/>
  <c r="G4136" i="1"/>
  <c r="AG3895" i="1"/>
  <c r="AE3895" i="1"/>
  <c r="AJ3909" i="1"/>
  <c r="AF3909" i="1"/>
  <c r="AG3941" i="1"/>
  <c r="AE3941" i="1"/>
  <c r="AE3963" i="1"/>
  <c r="G3963" i="1"/>
  <c r="AJ3970" i="1"/>
  <c r="AK3970" i="1" s="1"/>
  <c r="AF3970" i="1"/>
  <c r="AF3976" i="1"/>
  <c r="H3976" i="1"/>
  <c r="AG4005" i="1"/>
  <c r="AE4005" i="1"/>
  <c r="AE4027" i="1"/>
  <c r="G4027" i="1"/>
  <c r="AG4040" i="1"/>
  <c r="AE4040" i="1"/>
  <c r="G4040" i="1"/>
  <c r="AJ4058" i="1"/>
  <c r="AF4058" i="1"/>
  <c r="H4058" i="1"/>
  <c r="AE4063" i="1"/>
  <c r="G4063" i="1"/>
  <c r="AG4063" i="1"/>
  <c r="H4155" i="1"/>
  <c r="G4155" i="1"/>
  <c r="AG4155" i="1"/>
  <c r="AE4155" i="1"/>
  <c r="AG4165" i="1"/>
  <c r="AF4169" i="1"/>
  <c r="AG4185" i="1"/>
  <c r="AJ4185" i="1"/>
  <c r="AK4185" i="1" s="1"/>
  <c r="AF4185" i="1"/>
  <c r="AE4185" i="1"/>
  <c r="H4185" i="1"/>
  <c r="G4185" i="1"/>
  <c r="AF3811" i="1"/>
  <c r="AF3812" i="1"/>
  <c r="AF3813" i="1"/>
  <c r="AG3814" i="1"/>
  <c r="AG3815" i="1"/>
  <c r="AG3816" i="1"/>
  <c r="AG3817" i="1"/>
  <c r="H3827" i="1"/>
  <c r="H3828" i="1"/>
  <c r="G3829" i="1"/>
  <c r="AE3833" i="1"/>
  <c r="G3838" i="1"/>
  <c r="AE3841" i="1"/>
  <c r="H3866" i="1"/>
  <c r="G3867" i="1"/>
  <c r="H3868" i="1"/>
  <c r="AE3888" i="1"/>
  <c r="G3895" i="1"/>
  <c r="G3909" i="1"/>
  <c r="H3910" i="1"/>
  <c r="G3919" i="1"/>
  <c r="AF3920" i="1"/>
  <c r="H3920" i="1"/>
  <c r="H3933" i="1"/>
  <c r="G3941" i="1"/>
  <c r="AG3949" i="1"/>
  <c r="AE3949" i="1"/>
  <c r="AF3955" i="1"/>
  <c r="AE3961" i="1"/>
  <c r="H3962" i="1"/>
  <c r="H3963" i="1"/>
  <c r="AE3968" i="1"/>
  <c r="H3969" i="1"/>
  <c r="G3970" i="1"/>
  <c r="AE3971" i="1"/>
  <c r="G3971" i="1"/>
  <c r="G3976" i="1"/>
  <c r="AJ3978" i="1"/>
  <c r="AK3978" i="1" s="1"/>
  <c r="AF3978" i="1"/>
  <c r="G3983" i="1"/>
  <c r="AF3984" i="1"/>
  <c r="H3984" i="1"/>
  <c r="H3997" i="1"/>
  <c r="G4005" i="1"/>
  <c r="AG4013" i="1"/>
  <c r="AE4013" i="1"/>
  <c r="AF4019" i="1"/>
  <c r="AE4025" i="1"/>
  <c r="H4026" i="1"/>
  <c r="H4027" i="1"/>
  <c r="AE4036" i="1"/>
  <c r="H4040" i="1"/>
  <c r="AG4042" i="1"/>
  <c r="AE4042" i="1"/>
  <c r="AJ4045" i="1"/>
  <c r="AK4045" i="1" s="1"/>
  <c r="AF4045" i="1"/>
  <c r="H4045" i="1"/>
  <c r="AE4046" i="1"/>
  <c r="G4046" i="1"/>
  <c r="G4058" i="1"/>
  <c r="H4063" i="1"/>
  <c r="AG4067" i="1"/>
  <c r="AE4067" i="1"/>
  <c r="G4067" i="1"/>
  <c r="AG4073" i="1"/>
  <c r="AE4073" i="1"/>
  <c r="G4073" i="1"/>
  <c r="AG4088" i="1"/>
  <c r="AE4088" i="1"/>
  <c r="G4088" i="1"/>
  <c r="AF4110" i="1"/>
  <c r="AE4110" i="1"/>
  <c r="G4110" i="1"/>
  <c r="AG4110" i="1"/>
  <c r="AJ4120" i="1"/>
  <c r="AK4120" i="1" s="1"/>
  <c r="AG4120" i="1"/>
  <c r="AE4120" i="1"/>
  <c r="G4120" i="1"/>
  <c r="H4124" i="1"/>
  <c r="G4124" i="1"/>
  <c r="AG4124" i="1"/>
  <c r="AE4124" i="1"/>
  <c r="AG4144" i="1"/>
  <c r="AE4144" i="1"/>
  <c r="G4144" i="1"/>
  <c r="H4163" i="1"/>
  <c r="G4163" i="1"/>
  <c r="AG4163" i="1"/>
  <c r="AE4163" i="1"/>
  <c r="AE3763" i="1"/>
  <c r="AE3764" i="1"/>
  <c r="AE3765" i="1"/>
  <c r="AE3766" i="1"/>
  <c r="AF3767" i="1"/>
  <c r="AF3768" i="1"/>
  <c r="AF3769" i="1"/>
  <c r="G3779" i="1"/>
  <c r="G3780" i="1"/>
  <c r="G3781" i="1"/>
  <c r="G3782" i="1"/>
  <c r="G3783" i="1"/>
  <c r="G3784" i="1"/>
  <c r="H3785" i="1"/>
  <c r="AG3811" i="1"/>
  <c r="AG3812" i="1"/>
  <c r="AJ3813" i="1"/>
  <c r="AJ3814" i="1"/>
  <c r="AJ3815" i="1"/>
  <c r="AJ3816" i="1"/>
  <c r="AJ3817" i="1"/>
  <c r="AE3827" i="1"/>
  <c r="AE3828" i="1"/>
  <c r="H3829" i="1"/>
  <c r="AJ3832" i="1"/>
  <c r="AK3832" i="1" s="1"/>
  <c r="AF3833" i="1"/>
  <c r="G3834" i="1"/>
  <c r="AJ3836" i="1"/>
  <c r="AK3836" i="1" s="1"/>
  <c r="H3838" i="1"/>
  <c r="AJ3840" i="1"/>
  <c r="AK3840" i="1" s="1"/>
  <c r="AF3841" i="1"/>
  <c r="G3842" i="1"/>
  <c r="AG3847" i="1"/>
  <c r="AG3848" i="1"/>
  <c r="AJ3849" i="1"/>
  <c r="AG3857" i="1"/>
  <c r="AG3858" i="1"/>
  <c r="AJ3859" i="1"/>
  <c r="AJ3860" i="1"/>
  <c r="AJ3861" i="1"/>
  <c r="AJ3862" i="1"/>
  <c r="AJ3863" i="1"/>
  <c r="AE3866" i="1"/>
  <c r="AE3867" i="1"/>
  <c r="AE3868" i="1"/>
  <c r="G3870" i="1"/>
  <c r="G3871" i="1"/>
  <c r="G3872" i="1"/>
  <c r="G3873" i="1"/>
  <c r="G3874" i="1"/>
  <c r="G3875" i="1"/>
  <c r="H3876" i="1"/>
  <c r="AJ3887" i="1"/>
  <c r="AK3887" i="1" s="1"/>
  <c r="AF3888" i="1"/>
  <c r="G3889" i="1"/>
  <c r="H3895" i="1"/>
  <c r="AF3899" i="1"/>
  <c r="H3899" i="1"/>
  <c r="AE3904" i="1"/>
  <c r="G3904" i="1"/>
  <c r="H3906" i="1"/>
  <c r="G3908" i="1"/>
  <c r="H3909" i="1"/>
  <c r="AF3910" i="1"/>
  <c r="H3919" i="1"/>
  <c r="G3920" i="1"/>
  <c r="AJ3922" i="1"/>
  <c r="AK3922" i="1" s="1"/>
  <c r="AF3922" i="1"/>
  <c r="G3927" i="1"/>
  <c r="AF3928" i="1"/>
  <c r="H3928" i="1"/>
  <c r="AF3933" i="1"/>
  <c r="H3941" i="1"/>
  <c r="AJ3945" i="1"/>
  <c r="AK3945" i="1" s="1"/>
  <c r="G3949" i="1"/>
  <c r="AG3955" i="1"/>
  <c r="AG3957" i="1"/>
  <c r="AE3957" i="1"/>
  <c r="AJ3959" i="1"/>
  <c r="AK3959" i="1" s="1"/>
  <c r="AF3961" i="1"/>
  <c r="AE3962" i="1"/>
  <c r="AF3963" i="1"/>
  <c r="AG3968" i="1"/>
  <c r="AE3969" i="1"/>
  <c r="H3970" i="1"/>
  <c r="H3971" i="1"/>
  <c r="AE3975" i="1"/>
  <c r="AE3976" i="1"/>
  <c r="H3977" i="1"/>
  <c r="G3978" i="1"/>
  <c r="AE3979" i="1"/>
  <c r="G3979" i="1"/>
  <c r="H3983" i="1"/>
  <c r="G3984" i="1"/>
  <c r="AJ3986" i="1"/>
  <c r="AK3986" i="1" s="1"/>
  <c r="AF3986" i="1"/>
  <c r="G3991" i="1"/>
  <c r="AF3992" i="1"/>
  <c r="H3992" i="1"/>
  <c r="AF3997" i="1"/>
  <c r="H4005" i="1"/>
  <c r="AJ4009" i="1"/>
  <c r="AK4009" i="1" s="1"/>
  <c r="G4013" i="1"/>
  <c r="AG4019" i="1"/>
  <c r="AG4021" i="1"/>
  <c r="AE4021" i="1"/>
  <c r="AF4025" i="1"/>
  <c r="AE4026" i="1"/>
  <c r="AF4027" i="1"/>
  <c r="AF4036" i="1"/>
  <c r="AF4040" i="1"/>
  <c r="G4042" i="1"/>
  <c r="G4044" i="1"/>
  <c r="AG4044" i="1"/>
  <c r="G4045" i="1"/>
  <c r="H4046" i="1"/>
  <c r="AG4057" i="1"/>
  <c r="AE4057" i="1"/>
  <c r="AE4058" i="1"/>
  <c r="AF4063" i="1"/>
  <c r="H4067" i="1"/>
  <c r="H4073" i="1"/>
  <c r="AJ4080" i="1"/>
  <c r="G4084" i="1"/>
  <c r="AG4084" i="1"/>
  <c r="AE4084" i="1"/>
  <c r="H4088" i="1"/>
  <c r="AJ4094" i="1"/>
  <c r="H4110" i="1"/>
  <c r="H4120" i="1"/>
  <c r="AF4124" i="1"/>
  <c r="AF4134" i="1"/>
  <c r="AE4134" i="1"/>
  <c r="G4134" i="1"/>
  <c r="AG4134" i="1"/>
  <c r="H4144" i="1"/>
  <c r="H4154" i="1"/>
  <c r="AG4154" i="1"/>
  <c r="AF4154" i="1"/>
  <c r="G4154" i="1"/>
  <c r="AJ4154" i="1"/>
  <c r="AK4154" i="1" s="1"/>
  <c r="H4171" i="1"/>
  <c r="G4171" i="1"/>
  <c r="AJ4171" i="1"/>
  <c r="AK4171" i="1" s="1"/>
  <c r="AG4171" i="1"/>
  <c r="AE4171" i="1"/>
  <c r="G4181" i="1"/>
  <c r="AJ4181" i="1"/>
  <c r="AK4181" i="1" s="1"/>
  <c r="AG4181" i="1"/>
  <c r="AF4181" i="1"/>
  <c r="AE4181" i="1"/>
  <c r="H4181" i="1"/>
  <c r="AF3763" i="1"/>
  <c r="AF3764" i="1"/>
  <c r="AF3765" i="1"/>
  <c r="AG3766" i="1"/>
  <c r="AG3767" i="1"/>
  <c r="AG3768" i="1"/>
  <c r="AG3769" i="1"/>
  <c r="H3779" i="1"/>
  <c r="H3780" i="1"/>
  <c r="H3781" i="1"/>
  <c r="H3782" i="1"/>
  <c r="H3783" i="1"/>
  <c r="AE3784" i="1"/>
  <c r="AE3785" i="1"/>
  <c r="AF3827" i="1"/>
  <c r="AF3828" i="1"/>
  <c r="AE3829" i="1"/>
  <c r="H3830" i="1"/>
  <c r="AG3833" i="1"/>
  <c r="H3834" i="1"/>
  <c r="AF3838" i="1"/>
  <c r="AG3841" i="1"/>
  <c r="H3842" i="1"/>
  <c r="AG3866" i="1"/>
  <c r="AF3867" i="1"/>
  <c r="AF3868" i="1"/>
  <c r="H3870" i="1"/>
  <c r="H3871" i="1"/>
  <c r="H3872" i="1"/>
  <c r="H3873" i="1"/>
  <c r="H3874" i="1"/>
  <c r="AE3875" i="1"/>
  <c r="AE3876" i="1"/>
  <c r="G3878" i="1"/>
  <c r="G3879" i="1"/>
  <c r="G3880" i="1"/>
  <c r="G3881" i="1"/>
  <c r="G3882" i="1"/>
  <c r="G3883" i="1"/>
  <c r="H3884" i="1"/>
  <c r="AG3888" i="1"/>
  <c r="H3889" i="1"/>
  <c r="AF3890" i="1"/>
  <c r="H3890" i="1"/>
  <c r="AF3895" i="1"/>
  <c r="AG3898" i="1"/>
  <c r="AE3898" i="1"/>
  <c r="G3899" i="1"/>
  <c r="AF3903" i="1"/>
  <c r="H3903" i="1"/>
  <c r="H3904" i="1"/>
  <c r="AE3906" i="1"/>
  <c r="H3908" i="1"/>
  <c r="AE3909" i="1"/>
  <c r="AJ3910" i="1"/>
  <c r="AE3919" i="1"/>
  <c r="AE3920" i="1"/>
  <c r="H3921" i="1"/>
  <c r="G3922" i="1"/>
  <c r="AE3923" i="1"/>
  <c r="G3923" i="1"/>
  <c r="H3927" i="1"/>
  <c r="G3928" i="1"/>
  <c r="AJ3930" i="1"/>
  <c r="AK3930" i="1" s="1"/>
  <c r="AF3930" i="1"/>
  <c r="AJ3933" i="1"/>
  <c r="AK3933" i="1" s="1"/>
  <c r="G3935" i="1"/>
  <c r="AF3936" i="1"/>
  <c r="H3936" i="1"/>
  <c r="AF3941" i="1"/>
  <c r="H3949" i="1"/>
  <c r="AJ3955" i="1"/>
  <c r="AK3955" i="1" s="1"/>
  <c r="G3957" i="1"/>
  <c r="AG3961" i="1"/>
  <c r="AG3962" i="1"/>
  <c r="AG3963" i="1"/>
  <c r="AG3965" i="1"/>
  <c r="AE3965" i="1"/>
  <c r="AJ3968" i="1"/>
  <c r="AK3968" i="1" s="1"/>
  <c r="AF3969" i="1"/>
  <c r="AE3970" i="1"/>
  <c r="AF3971" i="1"/>
  <c r="AF3975" i="1"/>
  <c r="AG3976" i="1"/>
  <c r="AE3977" i="1"/>
  <c r="H3978" i="1"/>
  <c r="H3979" i="1"/>
  <c r="AE3983" i="1"/>
  <c r="AE3984" i="1"/>
  <c r="H3985" i="1"/>
  <c r="G3986" i="1"/>
  <c r="AE3987" i="1"/>
  <c r="G3987" i="1"/>
  <c r="H3991" i="1"/>
  <c r="G3992" i="1"/>
  <c r="AJ3994" i="1"/>
  <c r="AK3994" i="1" s="1"/>
  <c r="AF3994" i="1"/>
  <c r="AJ3997" i="1"/>
  <c r="AK3997" i="1" s="1"/>
  <c r="G3999" i="1"/>
  <c r="AF4000" i="1"/>
  <c r="H4000" i="1"/>
  <c r="AF4005" i="1"/>
  <c r="H4013" i="1"/>
  <c r="AJ4019" i="1"/>
  <c r="AK4019" i="1" s="1"/>
  <c r="G4021" i="1"/>
  <c r="AG4025" i="1"/>
  <c r="AG4026" i="1"/>
  <c r="AG4027" i="1"/>
  <c r="AG4029" i="1"/>
  <c r="AE4029" i="1"/>
  <c r="AE4030" i="1"/>
  <c r="G4030" i="1"/>
  <c r="AJ4036" i="1"/>
  <c r="AK4036" i="1" s="1"/>
  <c r="AJ4040" i="1"/>
  <c r="AK4040" i="1" s="1"/>
  <c r="H4042" i="1"/>
  <c r="H4044" i="1"/>
  <c r="AE4045" i="1"/>
  <c r="AF4046" i="1"/>
  <c r="AG4048" i="1"/>
  <c r="AE4048" i="1"/>
  <c r="G4048" i="1"/>
  <c r="G4055" i="1"/>
  <c r="AG4055" i="1"/>
  <c r="G4057" i="1"/>
  <c r="AG4058" i="1"/>
  <c r="AG4061" i="1"/>
  <c r="AE4061" i="1"/>
  <c r="G4061" i="1"/>
  <c r="AJ4063" i="1"/>
  <c r="AF4067" i="1"/>
  <c r="AF4073" i="1"/>
  <c r="H4084" i="1"/>
  <c r="AF4088" i="1"/>
  <c r="AG4096" i="1"/>
  <c r="AE4096" i="1"/>
  <c r="G4096" i="1"/>
  <c r="AJ4104" i="1"/>
  <c r="AK4104" i="1" s="1"/>
  <c r="AG4104" i="1"/>
  <c r="AE4104" i="1"/>
  <c r="G4104" i="1"/>
  <c r="H4108" i="1"/>
  <c r="G4108" i="1"/>
  <c r="AG4108" i="1"/>
  <c r="AE4108" i="1"/>
  <c r="AJ4110" i="1"/>
  <c r="AK4110" i="1" s="1"/>
  <c r="AF4120" i="1"/>
  <c r="AJ4124" i="1"/>
  <c r="AK4124" i="1" s="1"/>
  <c r="H4134" i="1"/>
  <c r="AF4144" i="1"/>
  <c r="AE4154" i="1"/>
  <c r="H4162" i="1"/>
  <c r="AG4162" i="1"/>
  <c r="AF4162" i="1"/>
  <c r="G4162" i="1"/>
  <c r="AJ4162" i="1"/>
  <c r="AK4162" i="1" s="1"/>
  <c r="AJ4163" i="1"/>
  <c r="AK4163" i="1" s="1"/>
  <c r="AF4171" i="1"/>
  <c r="AG4193" i="1"/>
  <c r="AJ4193" i="1"/>
  <c r="AK4193" i="1" s="1"/>
  <c r="AF4193" i="1"/>
  <c r="AE4193" i="1"/>
  <c r="H4193" i="1"/>
  <c r="G4193" i="1"/>
  <c r="G3726" i="1"/>
  <c r="H3730" i="1"/>
  <c r="G3734" i="1"/>
  <c r="H3738" i="1"/>
  <c r="G3742" i="1"/>
  <c r="AG3764" i="1"/>
  <c r="AJ3765" i="1"/>
  <c r="AJ3766" i="1"/>
  <c r="AJ3767" i="1"/>
  <c r="AJ3768" i="1"/>
  <c r="AJ3769" i="1"/>
  <c r="AE3780" i="1"/>
  <c r="AE3781" i="1"/>
  <c r="AE3782" i="1"/>
  <c r="AF3783" i="1"/>
  <c r="AF3784" i="1"/>
  <c r="AF3785" i="1"/>
  <c r="H3788" i="1"/>
  <c r="H3789" i="1"/>
  <c r="H3790" i="1"/>
  <c r="H3791" i="1"/>
  <c r="AE3792" i="1"/>
  <c r="AE3793" i="1"/>
  <c r="G3796" i="1"/>
  <c r="G3797" i="1"/>
  <c r="G3798" i="1"/>
  <c r="G3799" i="1"/>
  <c r="G3800" i="1"/>
  <c r="H3801" i="1"/>
  <c r="AG3828" i="1"/>
  <c r="AG3829" i="1"/>
  <c r="AE3830" i="1"/>
  <c r="AJ3833" i="1"/>
  <c r="AK3833" i="1" s="1"/>
  <c r="G3835" i="1"/>
  <c r="AG3838" i="1"/>
  <c r="AJ3841" i="1"/>
  <c r="AK3841" i="1" s="1"/>
  <c r="G3843" i="1"/>
  <c r="G3852" i="1"/>
  <c r="AJ3866" i="1"/>
  <c r="AG3867" i="1"/>
  <c r="AG3868" i="1"/>
  <c r="AE3871" i="1"/>
  <c r="AE3872" i="1"/>
  <c r="AE3873" i="1"/>
  <c r="AF3874" i="1"/>
  <c r="AF3875" i="1"/>
  <c r="AF3876" i="1"/>
  <c r="H3879" i="1"/>
  <c r="H3880" i="1"/>
  <c r="H3881" i="1"/>
  <c r="H3882" i="1"/>
  <c r="AE3883" i="1"/>
  <c r="AE3884" i="1"/>
  <c r="AJ3888" i="1"/>
  <c r="AK3888" i="1" s="1"/>
  <c r="G3890" i="1"/>
  <c r="AJ3892" i="1"/>
  <c r="AK3892" i="1" s="1"/>
  <c r="AF3892" i="1"/>
  <c r="AJ3895" i="1"/>
  <c r="AK3895" i="1" s="1"/>
  <c r="G3897" i="1"/>
  <c r="G3898" i="1"/>
  <c r="AE3899" i="1"/>
  <c r="AG3902" i="1"/>
  <c r="AE3902" i="1"/>
  <c r="G3903" i="1"/>
  <c r="AF3904" i="1"/>
  <c r="AF3906" i="1"/>
  <c r="AE3908" i="1"/>
  <c r="AG3909" i="1"/>
  <c r="AF3919" i="1"/>
  <c r="AG3920" i="1"/>
  <c r="AE3921" i="1"/>
  <c r="H3922" i="1"/>
  <c r="H3923" i="1"/>
  <c r="AE3927" i="1"/>
  <c r="AE3928" i="1"/>
  <c r="H3929" i="1"/>
  <c r="G3930" i="1"/>
  <c r="AE3931" i="1"/>
  <c r="G3931" i="1"/>
  <c r="H3935" i="1"/>
  <c r="G3936" i="1"/>
  <c r="AJ3938" i="1"/>
  <c r="AK3938" i="1" s="1"/>
  <c r="AF3938" i="1"/>
  <c r="AJ3941" i="1"/>
  <c r="AK3941" i="1" s="1"/>
  <c r="G3943" i="1"/>
  <c r="AF3944" i="1"/>
  <c r="H3944" i="1"/>
  <c r="AF3949" i="1"/>
  <c r="H3957" i="1"/>
  <c r="AJ3961" i="1"/>
  <c r="AK3961" i="1" s="1"/>
  <c r="AJ3963" i="1"/>
  <c r="AK3963" i="1" s="1"/>
  <c r="G3965" i="1"/>
  <c r="AG3969" i="1"/>
  <c r="AG3970" i="1"/>
  <c r="AG3971" i="1"/>
  <c r="AG3973" i="1"/>
  <c r="AE3973" i="1"/>
  <c r="AJ3975" i="1"/>
  <c r="AK3975" i="1" s="1"/>
  <c r="AJ3976" i="1"/>
  <c r="AK3976" i="1" s="1"/>
  <c r="AF3977" i="1"/>
  <c r="AE3978" i="1"/>
  <c r="AF3979" i="1"/>
  <c r="AF3983" i="1"/>
  <c r="AG3984" i="1"/>
  <c r="AE3985" i="1"/>
  <c r="H3986" i="1"/>
  <c r="H3987" i="1"/>
  <c r="AE3991" i="1"/>
  <c r="AE3992" i="1"/>
  <c r="H3993" i="1"/>
  <c r="G3994" i="1"/>
  <c r="AE3995" i="1"/>
  <c r="G3995" i="1"/>
  <c r="H3999" i="1"/>
  <c r="G4000" i="1"/>
  <c r="AJ4002" i="1"/>
  <c r="AK4002" i="1" s="1"/>
  <c r="AF4002" i="1"/>
  <c r="AJ4005" i="1"/>
  <c r="AK4005" i="1" s="1"/>
  <c r="G4007" i="1"/>
  <c r="AF4008" i="1"/>
  <c r="H4008" i="1"/>
  <c r="AF4013" i="1"/>
  <c r="H4021" i="1"/>
  <c r="AJ4025" i="1"/>
  <c r="AK4025" i="1" s="1"/>
  <c r="AJ4027" i="1"/>
  <c r="AK4027" i="1" s="1"/>
  <c r="G4029" i="1"/>
  <c r="H4030" i="1"/>
  <c r="AF4042" i="1"/>
  <c r="AE4044" i="1"/>
  <c r="AG4045" i="1"/>
  <c r="AG4046" i="1"/>
  <c r="H4048" i="1"/>
  <c r="AG4050" i="1"/>
  <c r="AE4050" i="1"/>
  <c r="AJ4053" i="1"/>
  <c r="AK4053" i="1" s="1"/>
  <c r="AF4053" i="1"/>
  <c r="H4053" i="1"/>
  <c r="AE4054" i="1"/>
  <c r="G4054" i="1"/>
  <c r="H4055" i="1"/>
  <c r="H4057" i="1"/>
  <c r="H4061" i="1"/>
  <c r="AJ4067" i="1"/>
  <c r="AJ4073" i="1"/>
  <c r="AE4076" i="1"/>
  <c r="G4076" i="1"/>
  <c r="AG4076" i="1"/>
  <c r="AE4082" i="1"/>
  <c r="G4082" i="1"/>
  <c r="AG4082" i="1"/>
  <c r="AF4084" i="1"/>
  <c r="AJ4088" i="1"/>
  <c r="G4092" i="1"/>
  <c r="AG4092" i="1"/>
  <c r="AE4092" i="1"/>
  <c r="H4096" i="1"/>
  <c r="H4104" i="1"/>
  <c r="AF4108" i="1"/>
  <c r="AF4118" i="1"/>
  <c r="AE4118" i="1"/>
  <c r="G4118" i="1"/>
  <c r="AG4118" i="1"/>
  <c r="AJ4128" i="1"/>
  <c r="AK4128" i="1" s="1"/>
  <c r="AG4128" i="1"/>
  <c r="AE4128" i="1"/>
  <c r="G4128" i="1"/>
  <c r="H4132" i="1"/>
  <c r="G4132" i="1"/>
  <c r="AG4132" i="1"/>
  <c r="AE4132" i="1"/>
  <c r="AJ4134" i="1"/>
  <c r="AK4134" i="1" s="1"/>
  <c r="G4140" i="1"/>
  <c r="AG4140" i="1"/>
  <c r="AF4140" i="1"/>
  <c r="H4140" i="1"/>
  <c r="AJ4140" i="1"/>
  <c r="AK4140" i="1" s="1"/>
  <c r="G4149" i="1"/>
  <c r="AJ4149" i="1"/>
  <c r="AK4149" i="1" s="1"/>
  <c r="AF4149" i="1"/>
  <c r="H4149" i="1"/>
  <c r="AG4153" i="1"/>
  <c r="AJ4153" i="1"/>
  <c r="AK4153" i="1" s="1"/>
  <c r="AE4153" i="1"/>
  <c r="G4153" i="1"/>
  <c r="H4170" i="1"/>
  <c r="AG4170" i="1"/>
  <c r="AF4170" i="1"/>
  <c r="G4170" i="1"/>
  <c r="AJ4170" i="1"/>
  <c r="AK4170" i="1" s="1"/>
  <c r="H4066" i="1"/>
  <c r="H4072" i="1"/>
  <c r="H4078" i="1"/>
  <c r="H4085" i="1"/>
  <c r="H4093" i="1"/>
  <c r="H4099" i="1"/>
  <c r="H4103" i="1"/>
  <c r="G4106" i="1"/>
  <c r="H4111" i="1"/>
  <c r="G4114" i="1"/>
  <c r="H4119" i="1"/>
  <c r="G4122" i="1"/>
  <c r="H4127" i="1"/>
  <c r="G4130" i="1"/>
  <c r="H4135" i="1"/>
  <c r="G4138" i="1"/>
  <c r="H4142" i="1"/>
  <c r="G4146" i="1"/>
  <c r="G4147" i="1"/>
  <c r="G4148" i="1"/>
  <c r="G4156" i="1"/>
  <c r="G4164" i="1"/>
  <c r="G4172" i="1"/>
  <c r="AJ4178" i="1"/>
  <c r="AK4178" i="1" s="1"/>
  <c r="AE4179" i="1"/>
  <c r="G4180" i="1"/>
  <c r="AJ4186" i="1"/>
  <c r="AK4186" i="1" s="1"/>
  <c r="AE4187" i="1"/>
  <c r="G4188" i="1"/>
  <c r="AJ4194" i="1"/>
  <c r="AK4194" i="1" s="1"/>
  <c r="AE4195" i="1"/>
  <c r="G4196" i="1"/>
  <c r="AJ4202" i="1"/>
  <c r="AK4202" i="1" s="1"/>
  <c r="AE4203" i="1"/>
  <c r="G4204" i="1"/>
  <c r="AJ4210" i="1"/>
  <c r="AK4210" i="1" s="1"/>
  <c r="AE4211" i="1"/>
  <c r="G4212" i="1"/>
  <c r="AF4216" i="1"/>
  <c r="H4220" i="1"/>
  <c r="AE4224" i="1"/>
  <c r="G4225" i="1"/>
  <c r="H4230" i="1"/>
  <c r="AE4236" i="1"/>
  <c r="AE4237" i="1"/>
  <c r="G4238" i="1"/>
  <c r="AJ4242" i="1"/>
  <c r="AK4242" i="1" s="1"/>
  <c r="H4244" i="1"/>
  <c r="G4245" i="1"/>
  <c r="G4252" i="1"/>
  <c r="AG4252" i="1"/>
  <c r="AJ4253" i="1"/>
  <c r="AK4253" i="1" s="1"/>
  <c r="H4253" i="1"/>
  <c r="AF4258" i="1"/>
  <c r="AF4265" i="1"/>
  <c r="H4269" i="1"/>
  <c r="H4273" i="1"/>
  <c r="H4277" i="1"/>
  <c r="H4281" i="1"/>
  <c r="H4324" i="1"/>
  <c r="G4325" i="1"/>
  <c r="AG4326" i="1"/>
  <c r="G4326" i="1"/>
  <c r="AF4327" i="1"/>
  <c r="AE4327" i="1"/>
  <c r="G4328" i="1"/>
  <c r="G4334" i="1"/>
  <c r="H4335" i="1"/>
  <c r="G4335" i="1"/>
  <c r="AJ4335" i="1"/>
  <c r="AK4335" i="1" s="1"/>
  <c r="H4353" i="1"/>
  <c r="AF4353" i="1"/>
  <c r="H4357" i="1"/>
  <c r="AF4357" i="1"/>
  <c r="H4368" i="1"/>
  <c r="AE4368" i="1"/>
  <c r="H4372" i="1"/>
  <c r="AE4372" i="1"/>
  <c r="AE4390" i="1"/>
  <c r="H4392" i="1"/>
  <c r="AJ4408" i="1"/>
  <c r="AK4408" i="1" s="1"/>
  <c r="AE4408" i="1"/>
  <c r="G4408" i="1"/>
  <c r="AF4413" i="1"/>
  <c r="G4413" i="1"/>
  <c r="AJ4413" i="1"/>
  <c r="AK4413" i="1" s="1"/>
  <c r="H4420" i="1"/>
  <c r="G4420" i="1"/>
  <c r="AJ4420" i="1"/>
  <c r="AK4420" i="1" s="1"/>
  <c r="G4431" i="1"/>
  <c r="AJ4431" i="1"/>
  <c r="AK4431" i="1" s="1"/>
  <c r="AG4431" i="1"/>
  <c r="AE4431" i="1"/>
  <c r="AE4485" i="1"/>
  <c r="AG4485" i="1"/>
  <c r="AF4485" i="1"/>
  <c r="H4485" i="1"/>
  <c r="G4485" i="1"/>
  <c r="AG4232" i="1"/>
  <c r="G4232" i="1"/>
  <c r="H4233" i="1"/>
  <c r="AJ4233" i="1"/>
  <c r="AK4233" i="1" s="1"/>
  <c r="G4260" i="1"/>
  <c r="AG4260" i="1"/>
  <c r="AJ4261" i="1"/>
  <c r="AK4261" i="1" s="1"/>
  <c r="H4261" i="1"/>
  <c r="G4268" i="1"/>
  <c r="AG4268" i="1"/>
  <c r="G4272" i="1"/>
  <c r="AG4272" i="1"/>
  <c r="G4276" i="1"/>
  <c r="AG4276" i="1"/>
  <c r="G4280" i="1"/>
  <c r="AG4280" i="1"/>
  <c r="G4284" i="1"/>
  <c r="AG4284" i="1"/>
  <c r="AF4337" i="1"/>
  <c r="AJ4337" i="1"/>
  <c r="AK4337" i="1" s="1"/>
  <c r="G4337" i="1"/>
  <c r="H4345" i="1"/>
  <c r="AF4345" i="1"/>
  <c r="H4349" i="1"/>
  <c r="AF4349" i="1"/>
  <c r="H4360" i="1"/>
  <c r="AE4360" i="1"/>
  <c r="H4364" i="1"/>
  <c r="AE4364" i="1"/>
  <c r="H4396" i="1"/>
  <c r="AE4396" i="1"/>
  <c r="G4399" i="1"/>
  <c r="AJ4399" i="1"/>
  <c r="AK4399" i="1" s="1"/>
  <c r="AE4399" i="1"/>
  <c r="AG4411" i="1"/>
  <c r="H4411" i="1"/>
  <c r="AF4411" i="1"/>
  <c r="G4411" i="1"/>
  <c r="AE4469" i="1"/>
  <c r="AG4469" i="1"/>
  <c r="H4469" i="1"/>
  <c r="G4469" i="1"/>
  <c r="H4035" i="1"/>
  <c r="H4043" i="1"/>
  <c r="H4051" i="1"/>
  <c r="H4060" i="1"/>
  <c r="AF4066" i="1"/>
  <c r="H4068" i="1"/>
  <c r="AF4072" i="1"/>
  <c r="H4074" i="1"/>
  <c r="AF4078" i="1"/>
  <c r="H4079" i="1"/>
  <c r="AF4085" i="1"/>
  <c r="H4087" i="1"/>
  <c r="AF4093" i="1"/>
  <c r="H4095" i="1"/>
  <c r="AF4099" i="1"/>
  <c r="H4101" i="1"/>
  <c r="AF4103" i="1"/>
  <c r="AE4106" i="1"/>
  <c r="H4109" i="1"/>
  <c r="AF4111" i="1"/>
  <c r="AE4114" i="1"/>
  <c r="H4117" i="1"/>
  <c r="AF4119" i="1"/>
  <c r="AE4122" i="1"/>
  <c r="H4125" i="1"/>
  <c r="AF4127" i="1"/>
  <c r="AE4130" i="1"/>
  <c r="H4133" i="1"/>
  <c r="AF4135" i="1"/>
  <c r="AE4138" i="1"/>
  <c r="AG4142" i="1"/>
  <c r="H4145" i="1"/>
  <c r="AE4146" i="1"/>
  <c r="AE4147" i="1"/>
  <c r="AE4148" i="1"/>
  <c r="AE4156" i="1"/>
  <c r="AE4164" i="1"/>
  <c r="AE4172" i="1"/>
  <c r="AG4179" i="1"/>
  <c r="AE4180" i="1"/>
  <c r="AG4187" i="1"/>
  <c r="AE4188" i="1"/>
  <c r="AG4195" i="1"/>
  <c r="AE4196" i="1"/>
  <c r="H4197" i="1"/>
  <c r="G4201" i="1"/>
  <c r="AG4203" i="1"/>
  <c r="AE4204" i="1"/>
  <c r="H4205" i="1"/>
  <c r="G4209" i="1"/>
  <c r="AG4211" i="1"/>
  <c r="AE4212" i="1"/>
  <c r="H4213" i="1"/>
  <c r="AF4220" i="1"/>
  <c r="AE4221" i="1"/>
  <c r="AG4224" i="1"/>
  <c r="AE4225" i="1"/>
  <c r="G4226" i="1"/>
  <c r="AG4230" i="1"/>
  <c r="H4232" i="1"/>
  <c r="G4233" i="1"/>
  <c r="AF4238" i="1"/>
  <c r="AG4240" i="1"/>
  <c r="G4240" i="1"/>
  <c r="H4241" i="1"/>
  <c r="AJ4241" i="1"/>
  <c r="AK4241" i="1" s="1"/>
  <c r="H4246" i="1"/>
  <c r="AE4252" i="1"/>
  <c r="AE4253" i="1"/>
  <c r="G4254" i="1"/>
  <c r="AJ4258" i="1"/>
  <c r="AK4258" i="1" s="1"/>
  <c r="H4260" i="1"/>
  <c r="G4261" i="1"/>
  <c r="H4268" i="1"/>
  <c r="H4272" i="1"/>
  <c r="H4276" i="1"/>
  <c r="H4280" i="1"/>
  <c r="H4284" i="1"/>
  <c r="H4337" i="1"/>
  <c r="H4341" i="1"/>
  <c r="AF4341" i="1"/>
  <c r="G4345" i="1"/>
  <c r="G4349" i="1"/>
  <c r="H4352" i="1"/>
  <c r="AE4352" i="1"/>
  <c r="H4356" i="1"/>
  <c r="AE4356" i="1"/>
  <c r="G4360" i="1"/>
  <c r="G4364" i="1"/>
  <c r="H4375" i="1"/>
  <c r="G4375" i="1"/>
  <c r="H4379" i="1"/>
  <c r="G4379" i="1"/>
  <c r="AJ4384" i="1"/>
  <c r="AK4384" i="1" s="1"/>
  <c r="AE4384" i="1"/>
  <c r="G4396" i="1"/>
  <c r="AF4398" i="1"/>
  <c r="G4398" i="1"/>
  <c r="AE4398" i="1"/>
  <c r="H4399" i="1"/>
  <c r="G4407" i="1"/>
  <c r="AJ4407" i="1"/>
  <c r="AK4407" i="1" s="1"/>
  <c r="H4407" i="1"/>
  <c r="AE4411" i="1"/>
  <c r="AF4430" i="1"/>
  <c r="G4430" i="1"/>
  <c r="AJ4430" i="1"/>
  <c r="AK4430" i="1" s="1"/>
  <c r="AE4430" i="1"/>
  <c r="AE4437" i="1"/>
  <c r="AG4437" i="1"/>
  <c r="H4437" i="1"/>
  <c r="AE4445" i="1"/>
  <c r="AG4445" i="1"/>
  <c r="H4445" i="1"/>
  <c r="AE4453" i="1"/>
  <c r="AG4453" i="1"/>
  <c r="H4453" i="1"/>
  <c r="AE4461" i="1"/>
  <c r="AG4461" i="1"/>
  <c r="H4461" i="1"/>
  <c r="AF4469" i="1"/>
  <c r="H4521" i="1"/>
  <c r="AJ4521" i="1"/>
  <c r="AK4521" i="1" s="1"/>
  <c r="AG4521" i="1"/>
  <c r="AF4521" i="1"/>
  <c r="AE4521" i="1"/>
  <c r="G4521" i="1"/>
  <c r="AJ4179" i="1"/>
  <c r="AK4179" i="1" s="1"/>
  <c r="AJ4187" i="1"/>
  <c r="AK4187" i="1" s="1"/>
  <c r="AJ4195" i="1"/>
  <c r="AK4195" i="1" s="1"/>
  <c r="AE4197" i="1"/>
  <c r="H4201" i="1"/>
  <c r="AJ4203" i="1"/>
  <c r="AK4203" i="1" s="1"/>
  <c r="AE4205" i="1"/>
  <c r="H4209" i="1"/>
  <c r="AJ4211" i="1"/>
  <c r="AK4211" i="1" s="1"/>
  <c r="AE4213" i="1"/>
  <c r="H4226" i="1"/>
  <c r="AE4232" i="1"/>
  <c r="AE4233" i="1"/>
  <c r="AG4248" i="1"/>
  <c r="G4248" i="1"/>
  <c r="H4249" i="1"/>
  <c r="AJ4249" i="1"/>
  <c r="AK4249" i="1" s="1"/>
  <c r="H4254" i="1"/>
  <c r="AE4260" i="1"/>
  <c r="AE4261" i="1"/>
  <c r="G4267" i="1"/>
  <c r="AG4267" i="1"/>
  <c r="AE4268" i="1"/>
  <c r="G4271" i="1"/>
  <c r="AG4271" i="1"/>
  <c r="AE4272" i="1"/>
  <c r="G4275" i="1"/>
  <c r="AG4275" i="1"/>
  <c r="AE4276" i="1"/>
  <c r="G4279" i="1"/>
  <c r="AG4279" i="1"/>
  <c r="AE4280" i="1"/>
  <c r="G4283" i="1"/>
  <c r="AG4283" i="1"/>
  <c r="AE4284" i="1"/>
  <c r="AE4337" i="1"/>
  <c r="H4344" i="1"/>
  <c r="AE4344" i="1"/>
  <c r="AE4345" i="1"/>
  <c r="H4348" i="1"/>
  <c r="AE4348" i="1"/>
  <c r="AE4349" i="1"/>
  <c r="AF4360" i="1"/>
  <c r="AF4364" i="1"/>
  <c r="H4367" i="1"/>
  <c r="G4367" i="1"/>
  <c r="H4371" i="1"/>
  <c r="G4371" i="1"/>
  <c r="AE4385" i="1"/>
  <c r="AJ4385" i="1"/>
  <c r="AK4385" i="1" s="1"/>
  <c r="G4385" i="1"/>
  <c r="AF4396" i="1"/>
  <c r="AF4399" i="1"/>
  <c r="AJ4411" i="1"/>
  <c r="AK4411" i="1" s="1"/>
  <c r="AJ4424" i="1"/>
  <c r="AK4424" i="1" s="1"/>
  <c r="AE4424" i="1"/>
  <c r="AF4424" i="1"/>
  <c r="G4437" i="1"/>
  <c r="G4445" i="1"/>
  <c r="G4453" i="1"/>
  <c r="G4461" i="1"/>
  <c r="AG4486" i="1"/>
  <c r="H4486" i="1"/>
  <c r="AJ4486" i="1"/>
  <c r="AK4486" i="1" s="1"/>
  <c r="AF4486" i="1"/>
  <c r="AE4486" i="1"/>
  <c r="G4486" i="1"/>
  <c r="AG4146" i="1"/>
  <c r="AJ4148" i="1"/>
  <c r="AK4148" i="1" s="1"/>
  <c r="H4150" i="1"/>
  <c r="AJ4156" i="1"/>
  <c r="AK4156" i="1" s="1"/>
  <c r="H4158" i="1"/>
  <c r="AJ4164" i="1"/>
  <c r="AK4164" i="1" s="1"/>
  <c r="H4166" i="1"/>
  <c r="AJ4172" i="1"/>
  <c r="AK4172" i="1" s="1"/>
  <c r="H4174" i="1"/>
  <c r="G4178" i="1"/>
  <c r="AJ4180" i="1"/>
  <c r="AK4180" i="1" s="1"/>
  <c r="H4182" i="1"/>
  <c r="G4186" i="1"/>
  <c r="AJ4188" i="1"/>
  <c r="AK4188" i="1" s="1"/>
  <c r="H4190" i="1"/>
  <c r="G4194" i="1"/>
  <c r="AJ4196" i="1"/>
  <c r="AK4196" i="1" s="1"/>
  <c r="AF4197" i="1"/>
  <c r="H4198" i="1"/>
  <c r="AE4201" i="1"/>
  <c r="G4202" i="1"/>
  <c r="AJ4204" i="1"/>
  <c r="AK4204" i="1" s="1"/>
  <c r="AF4205" i="1"/>
  <c r="H4206" i="1"/>
  <c r="AE4209" i="1"/>
  <c r="G4210" i="1"/>
  <c r="AJ4212" i="1"/>
  <c r="AK4212" i="1" s="1"/>
  <c r="AF4213" i="1"/>
  <c r="H4214" i="1"/>
  <c r="H4218" i="1"/>
  <c r="AG4221" i="1"/>
  <c r="AG4225" i="1"/>
  <c r="AF4226" i="1"/>
  <c r="AF4232" i="1"/>
  <c r="AF4233" i="1"/>
  <c r="H4234" i="1"/>
  <c r="AJ4238" i="1"/>
  <c r="AK4238" i="1" s="1"/>
  <c r="AE4240" i="1"/>
  <c r="AE4241" i="1"/>
  <c r="G4242" i="1"/>
  <c r="AG4246" i="1"/>
  <c r="H4248" i="1"/>
  <c r="G4249" i="1"/>
  <c r="AJ4252" i="1"/>
  <c r="AK4252" i="1" s="1"/>
  <c r="AG4253" i="1"/>
  <c r="AF4254" i="1"/>
  <c r="AG4256" i="1"/>
  <c r="G4256" i="1"/>
  <c r="H4257" i="1"/>
  <c r="AJ4257" i="1"/>
  <c r="AK4257" i="1" s="1"/>
  <c r="AF4260" i="1"/>
  <c r="AF4261" i="1"/>
  <c r="H4262" i="1"/>
  <c r="H4267" i="1"/>
  <c r="AF4268" i="1"/>
  <c r="H4271" i="1"/>
  <c r="AF4272" i="1"/>
  <c r="H4275" i="1"/>
  <c r="AF4276" i="1"/>
  <c r="H4279" i="1"/>
  <c r="AF4280" i="1"/>
  <c r="H4283" i="1"/>
  <c r="AF4284" i="1"/>
  <c r="AE4322" i="1"/>
  <c r="H4322" i="1"/>
  <c r="AJ4326" i="1"/>
  <c r="AK4326" i="1" s="1"/>
  <c r="AJ4327" i="1"/>
  <c r="AK4327" i="1" s="1"/>
  <c r="G4330" i="1"/>
  <c r="AF4330" i="1"/>
  <c r="AJ4331" i="1"/>
  <c r="AK4331" i="1" s="1"/>
  <c r="H4331" i="1"/>
  <c r="AG4336" i="1"/>
  <c r="AG4337" i="1"/>
  <c r="H4340" i="1"/>
  <c r="AE4340" i="1"/>
  <c r="AE4341" i="1"/>
  <c r="G4344" i="1"/>
  <c r="AG4345" i="1"/>
  <c r="G4348" i="1"/>
  <c r="AG4349" i="1"/>
  <c r="AF4352" i="1"/>
  <c r="AF4356" i="1"/>
  <c r="H4359" i="1"/>
  <c r="G4359" i="1"/>
  <c r="AG4360" i="1"/>
  <c r="H4363" i="1"/>
  <c r="G4363" i="1"/>
  <c r="AG4364" i="1"/>
  <c r="AE4367" i="1"/>
  <c r="AE4371" i="1"/>
  <c r="AF4375" i="1"/>
  <c r="AF4379" i="1"/>
  <c r="H4384" i="1"/>
  <c r="H4385" i="1"/>
  <c r="AG4396" i="1"/>
  <c r="AG4398" i="1"/>
  <c r="AG4399" i="1"/>
  <c r="AF4406" i="1"/>
  <c r="G4406" i="1"/>
  <c r="H4406" i="1"/>
  <c r="AF4407" i="1"/>
  <c r="G4424" i="1"/>
  <c r="AF4429" i="1"/>
  <c r="AJ4429" i="1"/>
  <c r="AK4429" i="1" s="1"/>
  <c r="AE4429" i="1"/>
  <c r="AG4430" i="1"/>
  <c r="AF4437" i="1"/>
  <c r="AF4445" i="1"/>
  <c r="AF4453" i="1"/>
  <c r="AF4461" i="1"/>
  <c r="AE4473" i="1"/>
  <c r="AG4473" i="1"/>
  <c r="AF4473" i="1"/>
  <c r="H4473" i="1"/>
  <c r="G4473" i="1"/>
  <c r="AG4197" i="1"/>
  <c r="AF4201" i="1"/>
  <c r="AG4205" i="1"/>
  <c r="AF4209" i="1"/>
  <c r="AG4213" i="1"/>
  <c r="AG4226" i="1"/>
  <c r="G4228" i="1"/>
  <c r="AG4228" i="1"/>
  <c r="AJ4229" i="1"/>
  <c r="AK4229" i="1" s="1"/>
  <c r="H4229" i="1"/>
  <c r="AJ4232" i="1"/>
  <c r="AK4232" i="1" s="1"/>
  <c r="AG4233" i="1"/>
  <c r="AG4254" i="1"/>
  <c r="AJ4260" i="1"/>
  <c r="AK4260" i="1" s="1"/>
  <c r="AG4261" i="1"/>
  <c r="AG4264" i="1"/>
  <c r="G4264" i="1"/>
  <c r="G4266" i="1"/>
  <c r="AG4266" i="1"/>
  <c r="G4270" i="1"/>
  <c r="AG4270" i="1"/>
  <c r="G4274" i="1"/>
  <c r="AG4274" i="1"/>
  <c r="G4278" i="1"/>
  <c r="AG4278" i="1"/>
  <c r="G4282" i="1"/>
  <c r="AG4282" i="1"/>
  <c r="AJ4284" i="1"/>
  <c r="H4329" i="1"/>
  <c r="AF4329" i="1"/>
  <c r="H4351" i="1"/>
  <c r="G4351" i="1"/>
  <c r="H4355" i="1"/>
  <c r="G4355" i="1"/>
  <c r="H4377" i="1"/>
  <c r="AF4377" i="1"/>
  <c r="H4381" i="1"/>
  <c r="AF4381" i="1"/>
  <c r="H4388" i="1"/>
  <c r="AE4388" i="1"/>
  <c r="AJ4396" i="1"/>
  <c r="AK4396" i="1" s="1"/>
  <c r="H4404" i="1"/>
  <c r="AF4404" i="1"/>
  <c r="G4404" i="1"/>
  <c r="G4423" i="1"/>
  <c r="AJ4423" i="1"/>
  <c r="AK4423" i="1" s="1"/>
  <c r="AF4423" i="1"/>
  <c r="AG4427" i="1"/>
  <c r="H4427" i="1"/>
  <c r="G4427" i="1"/>
  <c r="AJ4519" i="1"/>
  <c r="AK4519" i="1" s="1"/>
  <c r="AE4519" i="1"/>
  <c r="AG4519" i="1"/>
  <c r="AF4519" i="1"/>
  <c r="H4519" i="1"/>
  <c r="G4519" i="1"/>
  <c r="AF4544" i="1"/>
  <c r="AJ4544" i="1"/>
  <c r="AK4544" i="1" s="1"/>
  <c r="AG4544" i="1"/>
  <c r="AE4544" i="1"/>
  <c r="H4544" i="1"/>
  <c r="G4544" i="1"/>
  <c r="AF4178" i="1"/>
  <c r="G4179" i="1"/>
  <c r="AF4186" i="1"/>
  <c r="G4187" i="1"/>
  <c r="AF4194" i="1"/>
  <c r="G4195" i="1"/>
  <c r="AJ4197" i="1"/>
  <c r="AK4197" i="1" s="1"/>
  <c r="AJ4201" i="1"/>
  <c r="AK4201" i="1" s="1"/>
  <c r="AF4202" i="1"/>
  <c r="G4203" i="1"/>
  <c r="AJ4205" i="1"/>
  <c r="AK4205" i="1" s="1"/>
  <c r="AJ4209" i="1"/>
  <c r="AK4209" i="1" s="1"/>
  <c r="AF4210" i="1"/>
  <c r="G4211" i="1"/>
  <c r="AJ4213" i="1"/>
  <c r="AK4213" i="1" s="1"/>
  <c r="H4216" i="1"/>
  <c r="AF4218" i="1"/>
  <c r="AJ4226" i="1"/>
  <c r="AK4226" i="1" s="1"/>
  <c r="H4228" i="1"/>
  <c r="G4229" i="1"/>
  <c r="G4236" i="1"/>
  <c r="AG4236" i="1"/>
  <c r="AJ4237" i="1"/>
  <c r="AK4237" i="1" s="1"/>
  <c r="H4237" i="1"/>
  <c r="AF4242" i="1"/>
  <c r="AF4248" i="1"/>
  <c r="AF4249" i="1"/>
  <c r="AJ4254" i="1"/>
  <c r="AK4254" i="1" s="1"/>
  <c r="G4258" i="1"/>
  <c r="H4264" i="1"/>
  <c r="G4265" i="1"/>
  <c r="H4266" i="1"/>
  <c r="AF4267" i="1"/>
  <c r="H4270" i="1"/>
  <c r="AF4271" i="1"/>
  <c r="H4274" i="1"/>
  <c r="AF4275" i="1"/>
  <c r="H4278" i="1"/>
  <c r="AF4279" i="1"/>
  <c r="H4282" i="1"/>
  <c r="AF4283" i="1"/>
  <c r="G4329" i="1"/>
  <c r="H4343" i="1"/>
  <c r="G4343" i="1"/>
  <c r="AG4344" i="1"/>
  <c r="H4347" i="1"/>
  <c r="G4347" i="1"/>
  <c r="AG4348" i="1"/>
  <c r="AE4351" i="1"/>
  <c r="AE4355" i="1"/>
  <c r="AG4367" i="1"/>
  <c r="H4369" i="1"/>
  <c r="AF4369" i="1"/>
  <c r="AG4371" i="1"/>
  <c r="H4373" i="1"/>
  <c r="AF4373" i="1"/>
  <c r="G4377" i="1"/>
  <c r="G4381" i="1"/>
  <c r="AG4385" i="1"/>
  <c r="G4388" i="1"/>
  <c r="AF4390" i="1"/>
  <c r="H4390" i="1"/>
  <c r="AJ4392" i="1"/>
  <c r="AK4392" i="1" s="1"/>
  <c r="AE4392" i="1"/>
  <c r="AE4404" i="1"/>
  <c r="H4423" i="1"/>
  <c r="AG4424" i="1"/>
  <c r="AE4427" i="1"/>
  <c r="AJ4432" i="1"/>
  <c r="AK4432" i="1" s="1"/>
  <c r="AE4432" i="1"/>
  <c r="AG4432" i="1"/>
  <c r="H4432" i="1"/>
  <c r="AE4441" i="1"/>
  <c r="AG4441" i="1"/>
  <c r="H4441" i="1"/>
  <c r="AE4449" i="1"/>
  <c r="AG4449" i="1"/>
  <c r="H4449" i="1"/>
  <c r="AE4457" i="1"/>
  <c r="AG4457" i="1"/>
  <c r="H4457" i="1"/>
  <c r="AE4465" i="1"/>
  <c r="AG4465" i="1"/>
  <c r="H4465" i="1"/>
  <c r="G4465" i="1"/>
  <c r="AE4477" i="1"/>
  <c r="AG4477" i="1"/>
  <c r="AF4477" i="1"/>
  <c r="H4477" i="1"/>
  <c r="G4477" i="1"/>
  <c r="AG4178" i="1"/>
  <c r="AG4186" i="1"/>
  <c r="AG4194" i="1"/>
  <c r="AG4202" i="1"/>
  <c r="AG4210" i="1"/>
  <c r="AE4216" i="1"/>
  <c r="AG4218" i="1"/>
  <c r="G4220" i="1"/>
  <c r="H4224" i="1"/>
  <c r="AE4228" i="1"/>
  <c r="AE4229" i="1"/>
  <c r="G4230" i="1"/>
  <c r="H4236" i="1"/>
  <c r="G4237" i="1"/>
  <c r="AG4242" i="1"/>
  <c r="G4244" i="1"/>
  <c r="AG4244" i="1"/>
  <c r="AJ4245" i="1"/>
  <c r="AK4245" i="1" s="1"/>
  <c r="H4245" i="1"/>
  <c r="AJ4248" i="1"/>
  <c r="AK4248" i="1" s="1"/>
  <c r="AG4249" i="1"/>
  <c r="H4258" i="1"/>
  <c r="AE4264" i="1"/>
  <c r="AE4265" i="1"/>
  <c r="AE4266" i="1"/>
  <c r="G4269" i="1"/>
  <c r="AG4269" i="1"/>
  <c r="AE4270" i="1"/>
  <c r="G4273" i="1"/>
  <c r="AG4273" i="1"/>
  <c r="AE4274" i="1"/>
  <c r="G4277" i="1"/>
  <c r="AG4277" i="1"/>
  <c r="AE4278" i="1"/>
  <c r="G4281" i="1"/>
  <c r="AG4281" i="1"/>
  <c r="AE4282" i="1"/>
  <c r="AG4324" i="1"/>
  <c r="G4324" i="1"/>
  <c r="AJ4324" i="1"/>
  <c r="AK4324" i="1" s="1"/>
  <c r="H4325" i="1"/>
  <c r="AF4325" i="1"/>
  <c r="H4328" i="1"/>
  <c r="AE4328" i="1"/>
  <c r="AE4329" i="1"/>
  <c r="AG4334" i="1"/>
  <c r="AE4334" i="1"/>
  <c r="H4339" i="1"/>
  <c r="G4339" i="1"/>
  <c r="AE4343" i="1"/>
  <c r="AE4347" i="1"/>
  <c r="AF4351" i="1"/>
  <c r="AF4355" i="1"/>
  <c r="H4361" i="1"/>
  <c r="AF4361" i="1"/>
  <c r="H4365" i="1"/>
  <c r="AF4365" i="1"/>
  <c r="G4369" i="1"/>
  <c r="G4373" i="1"/>
  <c r="H4376" i="1"/>
  <c r="AE4376" i="1"/>
  <c r="AE4377" i="1"/>
  <c r="H4380" i="1"/>
  <c r="AE4380" i="1"/>
  <c r="AE4381" i="1"/>
  <c r="AF4388" i="1"/>
  <c r="G4390" i="1"/>
  <c r="G4392" i="1"/>
  <c r="AE4393" i="1"/>
  <c r="AJ4393" i="1"/>
  <c r="AK4393" i="1" s="1"/>
  <c r="G4393" i="1"/>
  <c r="AG4404" i="1"/>
  <c r="AF4422" i="1"/>
  <c r="G4422" i="1"/>
  <c r="AG4422" i="1"/>
  <c r="AE4423" i="1"/>
  <c r="AF4427" i="1"/>
  <c r="G4432" i="1"/>
  <c r="G4441" i="1"/>
  <c r="G4449" i="1"/>
  <c r="G4457" i="1"/>
  <c r="AF4465" i="1"/>
  <c r="AE4481" i="1"/>
  <c r="AG4481" i="1"/>
  <c r="AF4481" i="1"/>
  <c r="H4481" i="1"/>
  <c r="G4481" i="1"/>
  <c r="AF4520" i="1"/>
  <c r="G4520" i="1"/>
  <c r="AJ4520" i="1"/>
  <c r="AK4520" i="1" s="1"/>
  <c r="AG4520" i="1"/>
  <c r="AE4520" i="1"/>
  <c r="H4520" i="1"/>
  <c r="AF4479" i="1"/>
  <c r="AF4483" i="1"/>
  <c r="AG4491" i="1"/>
  <c r="AG4494" i="1"/>
  <c r="AE4495" i="1"/>
  <c r="AE4496" i="1"/>
  <c r="AE4497" i="1"/>
  <c r="AG4503" i="1"/>
  <c r="AE4504" i="1"/>
  <c r="AE4505" i="1"/>
  <c r="AE4506" i="1"/>
  <c r="H4507" i="1"/>
  <c r="AE4508" i="1"/>
  <c r="AE4509" i="1"/>
  <c r="AJ4515" i="1"/>
  <c r="AK4515" i="1" s="1"/>
  <c r="AE4515" i="1"/>
  <c r="AF4516" i="1"/>
  <c r="G4516" i="1"/>
  <c r="H4530" i="1"/>
  <c r="AJ4541" i="1"/>
  <c r="AK4541" i="1" s="1"/>
  <c r="AE4541" i="1"/>
  <c r="AF4542" i="1"/>
  <c r="G4542" i="1"/>
  <c r="AG4553" i="1"/>
  <c r="AF4553" i="1"/>
  <c r="G4553" i="1"/>
  <c r="H4555" i="1"/>
  <c r="AJ4617" i="1"/>
  <c r="AK4617" i="1" s="1"/>
  <c r="AG4617" i="1"/>
  <c r="AF4617" i="1"/>
  <c r="AE4617" i="1"/>
  <c r="H4617" i="1"/>
  <c r="AJ4636" i="1"/>
  <c r="AK4636" i="1" s="1"/>
  <c r="AG4636" i="1"/>
  <c r="AF4636" i="1"/>
  <c r="AE4636" i="1"/>
  <c r="H4636" i="1"/>
  <c r="AJ4647" i="1"/>
  <c r="AK4647" i="1" s="1"/>
  <c r="AG4647" i="1"/>
  <c r="AF4647" i="1"/>
  <c r="AE4647" i="1"/>
  <c r="H4647" i="1"/>
  <c r="G4647" i="1"/>
  <c r="AG4670" i="1"/>
  <c r="AF4670" i="1"/>
  <c r="AE4670" i="1"/>
  <c r="H4670" i="1"/>
  <c r="G4670" i="1"/>
  <c r="AJ4563" i="1"/>
  <c r="AK4563" i="1" s="1"/>
  <c r="AE4563" i="1"/>
  <c r="AJ4587" i="1"/>
  <c r="AK4587" i="1" s="1"/>
  <c r="AG4587" i="1"/>
  <c r="AE4587" i="1"/>
  <c r="AJ4598" i="1"/>
  <c r="AK4598" i="1" s="1"/>
  <c r="AG4598" i="1"/>
  <c r="AF4598" i="1"/>
  <c r="AE4598" i="1"/>
  <c r="H4598" i="1"/>
  <c r="AJ4628" i="1"/>
  <c r="AK4628" i="1" s="1"/>
  <c r="AG4628" i="1"/>
  <c r="AF4628" i="1"/>
  <c r="AE4628" i="1"/>
  <c r="H4628" i="1"/>
  <c r="AJ4495" i="1"/>
  <c r="AK4495" i="1" s="1"/>
  <c r="AG4497" i="1"/>
  <c r="AJ4504" i="1"/>
  <c r="AK4504" i="1" s="1"/>
  <c r="AG4509" i="1"/>
  <c r="AJ4523" i="1"/>
  <c r="AK4523" i="1" s="1"/>
  <c r="AE4523" i="1"/>
  <c r="AF4524" i="1"/>
  <c r="G4524" i="1"/>
  <c r="AF4545" i="1"/>
  <c r="G4545" i="1"/>
  <c r="G4546" i="1"/>
  <c r="AJ4546" i="1"/>
  <c r="AK4546" i="1" s="1"/>
  <c r="AJ4547" i="1"/>
  <c r="AK4547" i="1" s="1"/>
  <c r="AE4547" i="1"/>
  <c r="AJ4558" i="1"/>
  <c r="AK4558" i="1" s="1"/>
  <c r="AG4558" i="1"/>
  <c r="H4558" i="1"/>
  <c r="AE4559" i="1"/>
  <c r="H4559" i="1"/>
  <c r="H4562" i="1"/>
  <c r="G4562" i="1"/>
  <c r="AJ4562" i="1"/>
  <c r="AK4562" i="1" s="1"/>
  <c r="G4563" i="1"/>
  <c r="G4587" i="1"/>
  <c r="AE4591" i="1"/>
  <c r="H4591" i="1"/>
  <c r="G4591" i="1"/>
  <c r="AG4593" i="1"/>
  <c r="AF4593" i="1"/>
  <c r="AE4593" i="1"/>
  <c r="G4593" i="1"/>
  <c r="G4598" i="1"/>
  <c r="AJ4603" i="1"/>
  <c r="AK4603" i="1" s="1"/>
  <c r="AG4603" i="1"/>
  <c r="AF4603" i="1"/>
  <c r="AE4603" i="1"/>
  <c r="G4628" i="1"/>
  <c r="AG4671" i="1"/>
  <c r="AF4671" i="1"/>
  <c r="AE4671" i="1"/>
  <c r="H4671" i="1"/>
  <c r="G4671" i="1"/>
  <c r="AF4321" i="1"/>
  <c r="AG4332" i="1"/>
  <c r="AG4342" i="1"/>
  <c r="AG4350" i="1"/>
  <c r="AG4358" i="1"/>
  <c r="AG4366" i="1"/>
  <c r="AG4374" i="1"/>
  <c r="AG4382" i="1"/>
  <c r="AG4383" i="1"/>
  <c r="AF4387" i="1"/>
  <c r="AG4391" i="1"/>
  <c r="AF4395" i="1"/>
  <c r="AG4403" i="1"/>
  <c r="H4403" i="1"/>
  <c r="AG4421" i="1"/>
  <c r="AG4428" i="1"/>
  <c r="AG4438" i="1"/>
  <c r="AG4442" i="1"/>
  <c r="AG4446" i="1"/>
  <c r="AG4450" i="1"/>
  <c r="AG4454" i="1"/>
  <c r="AG4458" i="1"/>
  <c r="AG4462" i="1"/>
  <c r="AG4466" i="1"/>
  <c r="AG4470" i="1"/>
  <c r="AG4474" i="1"/>
  <c r="AG4478" i="1"/>
  <c r="AG4482" i="1"/>
  <c r="G4487" i="1"/>
  <c r="AG4493" i="1"/>
  <c r="H4493" i="1"/>
  <c r="AG4502" i="1"/>
  <c r="H4502" i="1"/>
  <c r="AJ4509" i="1"/>
  <c r="AK4509" i="1" s="1"/>
  <c r="AG4513" i="1"/>
  <c r="AF4515" i="1"/>
  <c r="AG4516" i="1"/>
  <c r="AF4517" i="1"/>
  <c r="G4523" i="1"/>
  <c r="H4524" i="1"/>
  <c r="G4525" i="1"/>
  <c r="AG4527" i="1"/>
  <c r="H4527" i="1"/>
  <c r="AG4533" i="1"/>
  <c r="AG4539" i="1"/>
  <c r="AF4541" i="1"/>
  <c r="AG4542" i="1"/>
  <c r="AF4543" i="1"/>
  <c r="H4545" i="1"/>
  <c r="H4546" i="1"/>
  <c r="G4547" i="1"/>
  <c r="AJ4553" i="1"/>
  <c r="AK4553" i="1" s="1"/>
  <c r="G4558" i="1"/>
  <c r="G4559" i="1"/>
  <c r="AG4561" i="1"/>
  <c r="AF4561" i="1"/>
  <c r="G4561" i="1"/>
  <c r="AE4562" i="1"/>
  <c r="H4563" i="1"/>
  <c r="AJ4579" i="1"/>
  <c r="AK4579" i="1" s="1"/>
  <c r="AG4579" i="1"/>
  <c r="AE4579" i="1"/>
  <c r="H4587" i="1"/>
  <c r="AJ4590" i="1"/>
  <c r="AK4590" i="1" s="1"/>
  <c r="AG4590" i="1"/>
  <c r="AF4590" i="1"/>
  <c r="H4590" i="1"/>
  <c r="AF4591" i="1"/>
  <c r="H4593" i="1"/>
  <c r="G4603" i="1"/>
  <c r="AJ4606" i="1"/>
  <c r="AK4606" i="1" s="1"/>
  <c r="AG4606" i="1"/>
  <c r="AF4606" i="1"/>
  <c r="AE4606" i="1"/>
  <c r="H4606" i="1"/>
  <c r="AG4612" i="1"/>
  <c r="AF4612" i="1"/>
  <c r="AE4612" i="1"/>
  <c r="H4612" i="1"/>
  <c r="G4612" i="1"/>
  <c r="AJ4620" i="1"/>
  <c r="AK4620" i="1" s="1"/>
  <c r="AG4620" i="1"/>
  <c r="AF4620" i="1"/>
  <c r="AE4620" i="1"/>
  <c r="H4620" i="1"/>
  <c r="G4620" i="1"/>
  <c r="AJ4639" i="1"/>
  <c r="AK4639" i="1" s="1"/>
  <c r="AG4639" i="1"/>
  <c r="AF4639" i="1"/>
  <c r="AE4639" i="1"/>
  <c r="H4639" i="1"/>
  <c r="G4639" i="1"/>
  <c r="AG4657" i="1"/>
  <c r="AF4657" i="1"/>
  <c r="AE4657" i="1"/>
  <c r="H4657" i="1"/>
  <c r="G4657" i="1"/>
  <c r="AF4489" i="1"/>
  <c r="G4489" i="1"/>
  <c r="G4490" i="1"/>
  <c r="AJ4490" i="1"/>
  <c r="AK4490" i="1" s="1"/>
  <c r="AF4563" i="1"/>
  <c r="AJ4571" i="1"/>
  <c r="AK4571" i="1" s="1"/>
  <c r="AE4571" i="1"/>
  <c r="AE4583" i="1"/>
  <c r="H4583" i="1"/>
  <c r="G4583" i="1"/>
  <c r="AG4585" i="1"/>
  <c r="AF4585" i="1"/>
  <c r="AE4585" i="1"/>
  <c r="G4585" i="1"/>
  <c r="AF4587" i="1"/>
  <c r="AG4591" i="1"/>
  <c r="AJ4593" i="1"/>
  <c r="AK4593" i="1" s="1"/>
  <c r="AJ4631" i="1"/>
  <c r="AK4631" i="1" s="1"/>
  <c r="AG4631" i="1"/>
  <c r="AF4631" i="1"/>
  <c r="AE4631" i="1"/>
  <c r="H4631" i="1"/>
  <c r="G4631" i="1"/>
  <c r="AJ4661" i="1"/>
  <c r="AK4661" i="1" s="1"/>
  <c r="AG4661" i="1"/>
  <c r="AF4661" i="1"/>
  <c r="AE4661" i="1"/>
  <c r="H4661" i="1"/>
  <c r="G4661" i="1"/>
  <c r="AG4672" i="1"/>
  <c r="AF4672" i="1"/>
  <c r="AE4672" i="1"/>
  <c r="H4672" i="1"/>
  <c r="G4672" i="1"/>
  <c r="AJ4400" i="1"/>
  <c r="AK4400" i="1" s="1"/>
  <c r="AE4400" i="1"/>
  <c r="AG4419" i="1"/>
  <c r="H4419" i="1"/>
  <c r="AF4487" i="1"/>
  <c r="H4489" i="1"/>
  <c r="H4490" i="1"/>
  <c r="G4491" i="1"/>
  <c r="G4494" i="1"/>
  <c r="G4498" i="1"/>
  <c r="AJ4498" i="1"/>
  <c r="AK4498" i="1" s="1"/>
  <c r="AJ4499" i="1"/>
  <c r="AK4499" i="1" s="1"/>
  <c r="AE4499" i="1"/>
  <c r="G4503" i="1"/>
  <c r="AJ4517" i="1"/>
  <c r="AK4517" i="1" s="1"/>
  <c r="AF4523" i="1"/>
  <c r="AG4524" i="1"/>
  <c r="AF4525" i="1"/>
  <c r="AG4545" i="1"/>
  <c r="AF4546" i="1"/>
  <c r="AF4547" i="1"/>
  <c r="AF4558" i="1"/>
  <c r="AG4559" i="1"/>
  <c r="AG4562" i="1"/>
  <c r="AG4563" i="1"/>
  <c r="AJ4566" i="1"/>
  <c r="AK4566" i="1" s="1"/>
  <c r="AG4566" i="1"/>
  <c r="H4566" i="1"/>
  <c r="AE4567" i="1"/>
  <c r="H4567" i="1"/>
  <c r="H4570" i="1"/>
  <c r="G4570" i="1"/>
  <c r="AJ4570" i="1"/>
  <c r="AK4570" i="1" s="1"/>
  <c r="G4571" i="1"/>
  <c r="AJ4582" i="1"/>
  <c r="AK4582" i="1" s="1"/>
  <c r="AG4582" i="1"/>
  <c r="AF4582" i="1"/>
  <c r="H4582" i="1"/>
  <c r="AJ4623" i="1"/>
  <c r="AK4623" i="1" s="1"/>
  <c r="AG4623" i="1"/>
  <c r="AF4623" i="1"/>
  <c r="AE4623" i="1"/>
  <c r="H4623" i="1"/>
  <c r="G4623" i="1"/>
  <c r="AF4496" i="1"/>
  <c r="G4496" i="1"/>
  <c r="AF4505" i="1"/>
  <c r="G4505" i="1"/>
  <c r="G4506" i="1"/>
  <c r="AJ4506" i="1"/>
  <c r="AK4506" i="1" s="1"/>
  <c r="AJ4507" i="1"/>
  <c r="AK4507" i="1" s="1"/>
  <c r="AE4507" i="1"/>
  <c r="AF4508" i="1"/>
  <c r="G4508" i="1"/>
  <c r="AJ4530" i="1"/>
  <c r="AK4530" i="1" s="1"/>
  <c r="AE4530" i="1"/>
  <c r="AJ4555" i="1"/>
  <c r="AK4555" i="1" s="1"/>
  <c r="AE4555" i="1"/>
  <c r="AG4569" i="1"/>
  <c r="AF4569" i="1"/>
  <c r="G4569" i="1"/>
  <c r="AE4575" i="1"/>
  <c r="H4575" i="1"/>
  <c r="G4575" i="1"/>
  <c r="AG4577" i="1"/>
  <c r="AF4577" i="1"/>
  <c r="AE4577" i="1"/>
  <c r="G4577" i="1"/>
  <c r="AG4601" i="1"/>
  <c r="AF4601" i="1"/>
  <c r="AE4601" i="1"/>
  <c r="H4601" i="1"/>
  <c r="G4601" i="1"/>
  <c r="AJ4609" i="1"/>
  <c r="AK4609" i="1" s="1"/>
  <c r="AG4609" i="1"/>
  <c r="AF4609" i="1"/>
  <c r="AE4609" i="1"/>
  <c r="H4609" i="1"/>
  <c r="AG4673" i="1"/>
  <c r="AF4673" i="1"/>
  <c r="AE4673" i="1"/>
  <c r="H4673" i="1"/>
  <c r="G4673" i="1"/>
  <c r="H4400" i="1"/>
  <c r="H4405" i="1"/>
  <c r="AE4412" i="1"/>
  <c r="AF4414" i="1"/>
  <c r="G4414" i="1"/>
  <c r="G4415" i="1"/>
  <c r="AJ4415" i="1"/>
  <c r="AK4415" i="1" s="1"/>
  <c r="AJ4416" i="1"/>
  <c r="AK4416" i="1" s="1"/>
  <c r="AE4416" i="1"/>
  <c r="AE4419" i="1"/>
  <c r="H4435" i="1"/>
  <c r="H4439" i="1"/>
  <c r="H4443" i="1"/>
  <c r="H4447" i="1"/>
  <c r="H4451" i="1"/>
  <c r="H4455" i="1"/>
  <c r="H4459" i="1"/>
  <c r="H4463" i="1"/>
  <c r="H4467" i="1"/>
  <c r="H4471" i="1"/>
  <c r="H4475" i="1"/>
  <c r="H4479" i="1"/>
  <c r="H4483" i="1"/>
  <c r="AJ4487" i="1"/>
  <c r="AK4487" i="1" s="1"/>
  <c r="AG4489" i="1"/>
  <c r="AF4490" i="1"/>
  <c r="AE4491" i="1"/>
  <c r="AF4494" i="1"/>
  <c r="H4495" i="1"/>
  <c r="H4496" i="1"/>
  <c r="G4497" i="1"/>
  <c r="AE4498" i="1"/>
  <c r="H4499" i="1"/>
  <c r="AF4503" i="1"/>
  <c r="H4504" i="1"/>
  <c r="H4505" i="1"/>
  <c r="H4506" i="1"/>
  <c r="G4507" i="1"/>
  <c r="H4508" i="1"/>
  <c r="G4509" i="1"/>
  <c r="AJ4511" i="1"/>
  <c r="AK4511" i="1" s="1"/>
  <c r="AE4511" i="1"/>
  <c r="AF4512" i="1"/>
  <c r="G4512" i="1"/>
  <c r="AJ4525" i="1"/>
  <c r="AK4525" i="1" s="1"/>
  <c r="G4530" i="1"/>
  <c r="G4532" i="1"/>
  <c r="AJ4532" i="1"/>
  <c r="AK4532" i="1" s="1"/>
  <c r="AG4534" i="1"/>
  <c r="H4534" i="1"/>
  <c r="G4536" i="1"/>
  <c r="AJ4536" i="1"/>
  <c r="AK4536" i="1" s="1"/>
  <c r="AJ4537" i="1"/>
  <c r="AK4537" i="1" s="1"/>
  <c r="AE4537" i="1"/>
  <c r="AF4538" i="1"/>
  <c r="G4538" i="1"/>
  <c r="AJ4550" i="1"/>
  <c r="AK4550" i="1" s="1"/>
  <c r="AG4550" i="1"/>
  <c r="H4550" i="1"/>
  <c r="AE4551" i="1"/>
  <c r="H4551" i="1"/>
  <c r="H4554" i="1"/>
  <c r="G4554" i="1"/>
  <c r="AJ4554" i="1"/>
  <c r="AK4554" i="1" s="1"/>
  <c r="G4555" i="1"/>
  <c r="AE4566" i="1"/>
  <c r="AF4567" i="1"/>
  <c r="H4569" i="1"/>
  <c r="AF4570" i="1"/>
  <c r="AF4571" i="1"/>
  <c r="AJ4574" i="1"/>
  <c r="AK4574" i="1" s="1"/>
  <c r="AG4574" i="1"/>
  <c r="AF4574" i="1"/>
  <c r="H4574" i="1"/>
  <c r="AF4575" i="1"/>
  <c r="H4577" i="1"/>
  <c r="AE4582" i="1"/>
  <c r="AJ4583" i="1"/>
  <c r="AK4583" i="1" s="1"/>
  <c r="AJ4595" i="1"/>
  <c r="AK4595" i="1" s="1"/>
  <c r="AG4595" i="1"/>
  <c r="AE4595" i="1"/>
  <c r="AJ4601" i="1"/>
  <c r="AK4601" i="1" s="1"/>
  <c r="G4609" i="1"/>
  <c r="AJ4614" i="1"/>
  <c r="AK4614" i="1" s="1"/>
  <c r="AG4614" i="1"/>
  <c r="AF4614" i="1"/>
  <c r="AE4614" i="1"/>
  <c r="AG4681" i="1"/>
  <c r="AF4681" i="1"/>
  <c r="AE4681" i="1"/>
  <c r="H4681" i="1"/>
  <c r="G4681" i="1"/>
  <c r="G4743" i="1"/>
  <c r="AG4750" i="1"/>
  <c r="AJ4750" i="1"/>
  <c r="AK4750" i="1" s="1"/>
  <c r="H4762" i="1"/>
  <c r="G4763" i="1"/>
  <c r="AE4764" i="1"/>
  <c r="H4764" i="1"/>
  <c r="H4770" i="1"/>
  <c r="AG4774" i="1"/>
  <c r="AJ4774" i="1"/>
  <c r="AK4774" i="1" s="1"/>
  <c r="H4775" i="1"/>
  <c r="AF4775" i="1"/>
  <c r="AG4775" i="1"/>
  <c r="G4776" i="1"/>
  <c r="H4776" i="1"/>
  <c r="AJ4779" i="1"/>
  <c r="AK4779" i="1" s="1"/>
  <c r="AF4779" i="1"/>
  <c r="AG4779" i="1"/>
  <c r="AE4780" i="1"/>
  <c r="H4780" i="1"/>
  <c r="AF4780" i="1"/>
  <c r="AJ4795" i="1"/>
  <c r="AK4795" i="1" s="1"/>
  <c r="AF4795" i="1"/>
  <c r="AG4795" i="1"/>
  <c r="AE4796" i="1"/>
  <c r="H4796" i="1"/>
  <c r="AJ4796" i="1"/>
  <c r="AK4796" i="1" s="1"/>
  <c r="AF4796" i="1"/>
  <c r="H4799" i="1"/>
  <c r="AF4799" i="1"/>
  <c r="AG4799" i="1"/>
  <c r="AE4800" i="1"/>
  <c r="AE4860" i="1"/>
  <c r="H4860" i="1"/>
  <c r="AJ4860" i="1"/>
  <c r="AK4860" i="1" s="1"/>
  <c r="AF4860" i="1"/>
  <c r="AJ4867" i="1"/>
  <c r="AK4867" i="1" s="1"/>
  <c r="AF4867" i="1"/>
  <c r="G4867" i="1"/>
  <c r="AG4867" i="1"/>
  <c r="G4868" i="1"/>
  <c r="H4874" i="1"/>
  <c r="H4878" i="1"/>
  <c r="AJ4889" i="1"/>
  <c r="AK4889" i="1" s="1"/>
  <c r="AF4889" i="1"/>
  <c r="G4889" i="1"/>
  <c r="AG4889" i="1"/>
  <c r="H4889" i="1"/>
  <c r="AG4902" i="1"/>
  <c r="G4902" i="1"/>
  <c r="AF4902" i="1"/>
  <c r="H4902" i="1"/>
  <c r="AG4908" i="1"/>
  <c r="AE4908" i="1"/>
  <c r="AJ4908" i="1"/>
  <c r="AK4908" i="1" s="1"/>
  <c r="G4908" i="1"/>
  <c r="AE4912" i="1"/>
  <c r="AG4924" i="1"/>
  <c r="AE4924" i="1"/>
  <c r="H4924" i="1"/>
  <c r="AJ4924" i="1"/>
  <c r="AK4924" i="1" s="1"/>
  <c r="AF4924" i="1"/>
  <c r="AJ4945" i="1"/>
  <c r="AK4945" i="1" s="1"/>
  <c r="AF4945" i="1"/>
  <c r="H4945" i="1"/>
  <c r="AG4945" i="1"/>
  <c r="AE4945" i="1"/>
  <c r="AF4959" i="1"/>
  <c r="H4959" i="1"/>
  <c r="G4959" i="1"/>
  <c r="AJ4959" i="1"/>
  <c r="AK4959" i="1" s="1"/>
  <c r="AG4959" i="1"/>
  <c r="AE4959" i="1"/>
  <c r="AF5074" i="1"/>
  <c r="AE5074" i="1"/>
  <c r="G5074" i="1"/>
  <c r="H5074" i="1"/>
  <c r="AJ5074" i="1"/>
  <c r="AK5074" i="1" s="1"/>
  <c r="AG5074" i="1"/>
  <c r="AJ4578" i="1"/>
  <c r="AK4578" i="1" s="1"/>
  <c r="AJ4586" i="1"/>
  <c r="AK4586" i="1" s="1"/>
  <c r="AJ4594" i="1"/>
  <c r="AK4594" i="1" s="1"/>
  <c r="AF4600" i="1"/>
  <c r="AJ4602" i="1"/>
  <c r="AK4602" i="1" s="1"/>
  <c r="AF4608" i="1"/>
  <c r="AF4611" i="1"/>
  <c r="AJ4613" i="1"/>
  <c r="AK4613" i="1" s="1"/>
  <c r="AF4619" i="1"/>
  <c r="AJ4621" i="1"/>
  <c r="AK4621" i="1" s="1"/>
  <c r="AF4622" i="1"/>
  <c r="AJ4624" i="1"/>
  <c r="AK4624" i="1" s="1"/>
  <c r="AE4625" i="1"/>
  <c r="AF4630" i="1"/>
  <c r="AJ4632" i="1"/>
  <c r="AK4632" i="1" s="1"/>
  <c r="AE4633" i="1"/>
  <c r="AF4638" i="1"/>
  <c r="AJ4640" i="1"/>
  <c r="AK4640" i="1" s="1"/>
  <c r="AE4641" i="1"/>
  <c r="H4644" i="1"/>
  <c r="AF4646" i="1"/>
  <c r="AJ4648" i="1"/>
  <c r="AK4648" i="1" s="1"/>
  <c r="AE4649" i="1"/>
  <c r="H4652" i="1"/>
  <c r="AF4654" i="1"/>
  <c r="H4655" i="1"/>
  <c r="H4656" i="1"/>
  <c r="AF4660" i="1"/>
  <c r="AJ4662" i="1"/>
  <c r="AK4662" i="1" s="1"/>
  <c r="AE4663" i="1"/>
  <c r="AE4666" i="1"/>
  <c r="AE4669" i="1"/>
  <c r="AE4679" i="1"/>
  <c r="H4680" i="1"/>
  <c r="AJ4687" i="1"/>
  <c r="AF4689" i="1"/>
  <c r="AE4690" i="1"/>
  <c r="H4691" i="1"/>
  <c r="G4692" i="1"/>
  <c r="AJ4695" i="1"/>
  <c r="AF4697" i="1"/>
  <c r="AE4698" i="1"/>
  <c r="H4699" i="1"/>
  <c r="G4700" i="1"/>
  <c r="AF4704" i="1"/>
  <c r="G4705" i="1"/>
  <c r="AJ4706" i="1"/>
  <c r="AK4706" i="1" s="1"/>
  <c r="AE4707" i="1"/>
  <c r="H4710" i="1"/>
  <c r="AF4712" i="1"/>
  <c r="G4713" i="1"/>
  <c r="AJ4714" i="1"/>
  <c r="AK4714" i="1" s="1"/>
  <c r="AE4715" i="1"/>
  <c r="H4718" i="1"/>
  <c r="AF4720" i="1"/>
  <c r="H4721" i="1"/>
  <c r="AF4728" i="1"/>
  <c r="H4729" i="1"/>
  <c r="AF4736" i="1"/>
  <c r="H4737" i="1"/>
  <c r="G4738" i="1"/>
  <c r="AJ4738" i="1"/>
  <c r="AK4738" i="1" s="1"/>
  <c r="AJ4739" i="1"/>
  <c r="AK4739" i="1" s="1"/>
  <c r="AF4739" i="1"/>
  <c r="AE4742" i="1"/>
  <c r="AE4743" i="1"/>
  <c r="H4744" i="1"/>
  <c r="G4750" i="1"/>
  <c r="H4751" i="1"/>
  <c r="AF4751" i="1"/>
  <c r="AG4756" i="1"/>
  <c r="AG4761" i="1"/>
  <c r="AE4762" i="1"/>
  <c r="H4763" i="1"/>
  <c r="G4764" i="1"/>
  <c r="AG4768" i="1"/>
  <c r="AE4770" i="1"/>
  <c r="G4774" i="1"/>
  <c r="G4775" i="1"/>
  <c r="AE4776" i="1"/>
  <c r="G4778" i="1"/>
  <c r="AJ4778" i="1"/>
  <c r="AK4778" i="1" s="1"/>
  <c r="G4779" i="1"/>
  <c r="G4780" i="1"/>
  <c r="G4792" i="1"/>
  <c r="AF4792" i="1"/>
  <c r="H4792" i="1"/>
  <c r="G4795" i="1"/>
  <c r="G4796" i="1"/>
  <c r="G4799" i="1"/>
  <c r="AG4800" i="1"/>
  <c r="AJ4819" i="1"/>
  <c r="AK4819" i="1" s="1"/>
  <c r="AF4819" i="1"/>
  <c r="AG4819" i="1"/>
  <c r="AE4820" i="1"/>
  <c r="H4820" i="1"/>
  <c r="AJ4820" i="1"/>
  <c r="AK4820" i="1" s="1"/>
  <c r="AF4820" i="1"/>
  <c r="AE4852" i="1"/>
  <c r="H4852" i="1"/>
  <c r="AJ4852" i="1"/>
  <c r="AK4852" i="1" s="1"/>
  <c r="AF4852" i="1"/>
  <c r="AJ4859" i="1"/>
  <c r="AK4859" i="1" s="1"/>
  <c r="AF4859" i="1"/>
  <c r="G4859" i="1"/>
  <c r="AG4859" i="1"/>
  <c r="G4860" i="1"/>
  <c r="H4867" i="1"/>
  <c r="AJ4881" i="1"/>
  <c r="AK4881" i="1" s="1"/>
  <c r="AF4881" i="1"/>
  <c r="H4881" i="1"/>
  <c r="AE4881" i="1"/>
  <c r="AE4889" i="1"/>
  <c r="AE4902" i="1"/>
  <c r="AE4906" i="1"/>
  <c r="G4906" i="1"/>
  <c r="AG4906" i="1"/>
  <c r="H4906" i="1"/>
  <c r="H4908" i="1"/>
  <c r="AG4912" i="1"/>
  <c r="G4924" i="1"/>
  <c r="AE4938" i="1"/>
  <c r="G4938" i="1"/>
  <c r="AF4938" i="1"/>
  <c r="AJ4938" i="1"/>
  <c r="AK4938" i="1" s="1"/>
  <c r="AG4938" i="1"/>
  <c r="G4945" i="1"/>
  <c r="AF4951" i="1"/>
  <c r="H4951" i="1"/>
  <c r="AE4951" i="1"/>
  <c r="AJ4951" i="1"/>
  <c r="AK4951" i="1" s="1"/>
  <c r="AG4951" i="1"/>
  <c r="AJ4953" i="1"/>
  <c r="AK4953" i="1" s="1"/>
  <c r="AF4953" i="1"/>
  <c r="G4953" i="1"/>
  <c r="AG4953" i="1"/>
  <c r="AE4953" i="1"/>
  <c r="H4953" i="1"/>
  <c r="AG4996" i="1"/>
  <c r="AE4996" i="1"/>
  <c r="G4996" i="1"/>
  <c r="AJ4996" i="1"/>
  <c r="AK4996" i="1" s="1"/>
  <c r="AF4996" i="1"/>
  <c r="H4996" i="1"/>
  <c r="AJ5012" i="1"/>
  <c r="AK5012" i="1" s="1"/>
  <c r="AG5012" i="1"/>
  <c r="AE5012" i="1"/>
  <c r="G5012" i="1"/>
  <c r="AF5012" i="1"/>
  <c r="H5012" i="1"/>
  <c r="H5048" i="1"/>
  <c r="G5048" i="1"/>
  <c r="AE5048" i="1"/>
  <c r="AJ5048" i="1"/>
  <c r="AK5048" i="1" s="1"/>
  <c r="AG5048" i="1"/>
  <c r="AF5048" i="1"/>
  <c r="G5141" i="1"/>
  <c r="AJ5141" i="1"/>
  <c r="AK5141" i="1" s="1"/>
  <c r="AG5141" i="1"/>
  <c r="AF5141" i="1"/>
  <c r="AE5141" i="1"/>
  <c r="H5141" i="1"/>
  <c r="AF4625" i="1"/>
  <c r="AF4633" i="1"/>
  <c r="AF4641" i="1"/>
  <c r="AE4644" i="1"/>
  <c r="AF4649" i="1"/>
  <c r="AE4652" i="1"/>
  <c r="AE4655" i="1"/>
  <c r="AE4656" i="1"/>
  <c r="AF4663" i="1"/>
  <c r="AF4666" i="1"/>
  <c r="AF4669" i="1"/>
  <c r="AF4679" i="1"/>
  <c r="AE4680" i="1"/>
  <c r="AG4689" i="1"/>
  <c r="AF4690" i="1"/>
  <c r="AE4691" i="1"/>
  <c r="H4692" i="1"/>
  <c r="AG4697" i="1"/>
  <c r="AF4698" i="1"/>
  <c r="AE4699" i="1"/>
  <c r="H4700" i="1"/>
  <c r="AG4704" i="1"/>
  <c r="H4705" i="1"/>
  <c r="AF4707" i="1"/>
  <c r="AE4710" i="1"/>
  <c r="AG4712" i="1"/>
  <c r="H4713" i="1"/>
  <c r="AF4715" i="1"/>
  <c r="AE4718" i="1"/>
  <c r="AG4720" i="1"/>
  <c r="AE4721" i="1"/>
  <c r="AG4728" i="1"/>
  <c r="AE4729" i="1"/>
  <c r="AG4736" i="1"/>
  <c r="AE4737" i="1"/>
  <c r="AE4740" i="1"/>
  <c r="H4740" i="1"/>
  <c r="AG4743" i="1"/>
  <c r="AE4744" i="1"/>
  <c r="H4750" i="1"/>
  <c r="AG4758" i="1"/>
  <c r="AJ4758" i="1"/>
  <c r="AK4758" i="1" s="1"/>
  <c r="AJ4761" i="1"/>
  <c r="AK4761" i="1" s="1"/>
  <c r="AF4762" i="1"/>
  <c r="AE4763" i="1"/>
  <c r="AF4764" i="1"/>
  <c r="AF4770" i="1"/>
  <c r="H4774" i="1"/>
  <c r="AE4775" i="1"/>
  <c r="AF4776" i="1"/>
  <c r="H4779" i="1"/>
  <c r="AG4780" i="1"/>
  <c r="AG4782" i="1"/>
  <c r="AJ4782" i="1"/>
  <c r="AK4782" i="1" s="1"/>
  <c r="H4783" i="1"/>
  <c r="AF4783" i="1"/>
  <c r="AG4783" i="1"/>
  <c r="G4784" i="1"/>
  <c r="H4784" i="1"/>
  <c r="AJ4787" i="1"/>
  <c r="AK4787" i="1" s="1"/>
  <c r="AF4787" i="1"/>
  <c r="AG4787" i="1"/>
  <c r="AE4788" i="1"/>
  <c r="H4788" i="1"/>
  <c r="AJ4788" i="1"/>
  <c r="AK4788" i="1" s="1"/>
  <c r="AF4788" i="1"/>
  <c r="H4791" i="1"/>
  <c r="AF4791" i="1"/>
  <c r="AG4791" i="1"/>
  <c r="H4795" i="1"/>
  <c r="AG4796" i="1"/>
  <c r="AE4799" i="1"/>
  <c r="AJ4811" i="1"/>
  <c r="AK4811" i="1" s="1"/>
  <c r="AF4811" i="1"/>
  <c r="AG4811" i="1"/>
  <c r="AE4812" i="1"/>
  <c r="H4812" i="1"/>
  <c r="AJ4812" i="1"/>
  <c r="AK4812" i="1" s="1"/>
  <c r="AF4812" i="1"/>
  <c r="G4824" i="1"/>
  <c r="AF4824" i="1"/>
  <c r="H4824" i="1"/>
  <c r="AJ4827" i="1"/>
  <c r="AK4827" i="1" s="1"/>
  <c r="AF4827" i="1"/>
  <c r="AG4827" i="1"/>
  <c r="AE4828" i="1"/>
  <c r="H4828" i="1"/>
  <c r="AJ4828" i="1"/>
  <c r="AK4828" i="1" s="1"/>
  <c r="AF4828" i="1"/>
  <c r="AE4844" i="1"/>
  <c r="H4844" i="1"/>
  <c r="AJ4844" i="1"/>
  <c r="AK4844" i="1" s="1"/>
  <c r="AF4844" i="1"/>
  <c r="AJ4851" i="1"/>
  <c r="AK4851" i="1" s="1"/>
  <c r="AF4851" i="1"/>
  <c r="G4851" i="1"/>
  <c r="AG4851" i="1"/>
  <c r="G4856" i="1"/>
  <c r="AJ4856" i="1"/>
  <c r="AK4856" i="1" s="1"/>
  <c r="AF4856" i="1"/>
  <c r="H4856" i="1"/>
  <c r="AG4860" i="1"/>
  <c r="G4864" i="1"/>
  <c r="AJ4864" i="1"/>
  <c r="AK4864" i="1" s="1"/>
  <c r="AF4864" i="1"/>
  <c r="H4864" i="1"/>
  <c r="AE4867" i="1"/>
  <c r="AF4871" i="1"/>
  <c r="H4871" i="1"/>
  <c r="AJ4871" i="1"/>
  <c r="AK4871" i="1" s="1"/>
  <c r="G4871" i="1"/>
  <c r="AJ4902" i="1"/>
  <c r="AK4902" i="1" s="1"/>
  <c r="AF4908" i="1"/>
  <c r="H4938" i="1"/>
  <c r="G4951" i="1"/>
  <c r="AJ5086" i="1"/>
  <c r="AK5086" i="1" s="1"/>
  <c r="AG5086" i="1"/>
  <c r="AF5086" i="1"/>
  <c r="H5086" i="1"/>
  <c r="G5086" i="1"/>
  <c r="AE5086" i="1"/>
  <c r="G4599" i="1"/>
  <c r="G4607" i="1"/>
  <c r="G4610" i="1"/>
  <c r="G4618" i="1"/>
  <c r="AG4625" i="1"/>
  <c r="G4629" i="1"/>
  <c r="AG4633" i="1"/>
  <c r="G4637" i="1"/>
  <c r="AG4641" i="1"/>
  <c r="AF4644" i="1"/>
  <c r="G4645" i="1"/>
  <c r="AG4649" i="1"/>
  <c r="AF4652" i="1"/>
  <c r="G4653" i="1"/>
  <c r="AF4655" i="1"/>
  <c r="AF4656" i="1"/>
  <c r="G4659" i="1"/>
  <c r="AG4663" i="1"/>
  <c r="AG4666" i="1"/>
  <c r="AG4669" i="1"/>
  <c r="G4675" i="1"/>
  <c r="AF4680" i="1"/>
  <c r="G4683" i="1"/>
  <c r="G4684" i="1"/>
  <c r="G4685" i="1"/>
  <c r="G4686" i="1"/>
  <c r="AG4690" i="1"/>
  <c r="AF4691" i="1"/>
  <c r="AE4692" i="1"/>
  <c r="G4694" i="1"/>
  <c r="AG4698" i="1"/>
  <c r="AF4699" i="1"/>
  <c r="AE4700" i="1"/>
  <c r="G4701" i="1"/>
  <c r="AE4705" i="1"/>
  <c r="AG4707" i="1"/>
  <c r="AF4710" i="1"/>
  <c r="G4711" i="1"/>
  <c r="AE4713" i="1"/>
  <c r="AG4715" i="1"/>
  <c r="AF4718" i="1"/>
  <c r="G4719" i="1"/>
  <c r="AG4721" i="1"/>
  <c r="G4723" i="1"/>
  <c r="AG4729" i="1"/>
  <c r="G4731" i="1"/>
  <c r="AG4737" i="1"/>
  <c r="G4740" i="1"/>
  <c r="AF4744" i="1"/>
  <c r="G4746" i="1"/>
  <c r="AJ4746" i="1"/>
  <c r="AK4746" i="1" s="1"/>
  <c r="AJ4747" i="1"/>
  <c r="AK4747" i="1" s="1"/>
  <c r="AF4747" i="1"/>
  <c r="AE4750" i="1"/>
  <c r="H4752" i="1"/>
  <c r="G4758" i="1"/>
  <c r="H4759" i="1"/>
  <c r="AF4759" i="1"/>
  <c r="AG4764" i="1"/>
  <c r="AE4774" i="1"/>
  <c r="AJ4775" i="1"/>
  <c r="AK4775" i="1" s="1"/>
  <c r="AG4776" i="1"/>
  <c r="AE4779" i="1"/>
  <c r="AJ4780" i="1"/>
  <c r="AK4780" i="1" s="1"/>
  <c r="G4782" i="1"/>
  <c r="G4783" i="1"/>
  <c r="AE4784" i="1"/>
  <c r="G4786" i="1"/>
  <c r="AJ4786" i="1"/>
  <c r="AK4786" i="1" s="1"/>
  <c r="G4787" i="1"/>
  <c r="G4788" i="1"/>
  <c r="AE4795" i="1"/>
  <c r="AJ4799" i="1"/>
  <c r="AK4799" i="1" s="1"/>
  <c r="G4816" i="1"/>
  <c r="AF4816" i="1"/>
  <c r="H4816" i="1"/>
  <c r="H4823" i="1"/>
  <c r="AF4823" i="1"/>
  <c r="AG4823" i="1"/>
  <c r="G4832" i="1"/>
  <c r="AF4832" i="1"/>
  <c r="H4832" i="1"/>
  <c r="AJ4835" i="1"/>
  <c r="AK4835" i="1" s="1"/>
  <c r="AF4835" i="1"/>
  <c r="AG4835" i="1"/>
  <c r="AE4836" i="1"/>
  <c r="H4836" i="1"/>
  <c r="AJ4836" i="1"/>
  <c r="AK4836" i="1" s="1"/>
  <c r="AF4836" i="1"/>
  <c r="AJ4843" i="1"/>
  <c r="AK4843" i="1" s="1"/>
  <c r="AF4843" i="1"/>
  <c r="G4843" i="1"/>
  <c r="AG4843" i="1"/>
  <c r="G4848" i="1"/>
  <c r="AJ4848" i="1"/>
  <c r="AK4848" i="1" s="1"/>
  <c r="AF4848" i="1"/>
  <c r="H4848" i="1"/>
  <c r="G4888" i="1"/>
  <c r="H4888" i="1"/>
  <c r="AG4888" i="1"/>
  <c r="AE4888" i="1"/>
  <c r="AF4895" i="1"/>
  <c r="H4895" i="1"/>
  <c r="G4895" i="1"/>
  <c r="AJ4895" i="1"/>
  <c r="AK4895" i="1" s="1"/>
  <c r="AE4895" i="1"/>
  <c r="AG4966" i="1"/>
  <c r="G4966" i="1"/>
  <c r="AJ4966" i="1"/>
  <c r="AK4966" i="1" s="1"/>
  <c r="AF4966" i="1"/>
  <c r="AE4966" i="1"/>
  <c r="H4966" i="1"/>
  <c r="AG4988" i="1"/>
  <c r="AE4988" i="1"/>
  <c r="H4988" i="1"/>
  <c r="AJ4988" i="1"/>
  <c r="AK4988" i="1" s="1"/>
  <c r="AF4988" i="1"/>
  <c r="AJ5076" i="1"/>
  <c r="AK5076" i="1" s="1"/>
  <c r="AG5076" i="1"/>
  <c r="AE5076" i="1"/>
  <c r="G5076" i="1"/>
  <c r="AF5076" i="1"/>
  <c r="H5076" i="1"/>
  <c r="AG5097" i="1"/>
  <c r="AJ5097" i="1"/>
  <c r="AK5097" i="1" s="1"/>
  <c r="AF5097" i="1"/>
  <c r="AE5097" i="1"/>
  <c r="G5097" i="1"/>
  <c r="H5097" i="1"/>
  <c r="G4578" i="1"/>
  <c r="G4586" i="1"/>
  <c r="G4594" i="1"/>
  <c r="H4599" i="1"/>
  <c r="H4607" i="1"/>
  <c r="H4610" i="1"/>
  <c r="H4618" i="1"/>
  <c r="H4629" i="1"/>
  <c r="H4637" i="1"/>
  <c r="AG4644" i="1"/>
  <c r="H4645" i="1"/>
  <c r="AG4652" i="1"/>
  <c r="H4653" i="1"/>
  <c r="H4659" i="1"/>
  <c r="H4675" i="1"/>
  <c r="H4683" i="1"/>
  <c r="H4684" i="1"/>
  <c r="H4685" i="1"/>
  <c r="H4686" i="1"/>
  <c r="AG4691" i="1"/>
  <c r="AF4692" i="1"/>
  <c r="H4694" i="1"/>
  <c r="AG4699" i="1"/>
  <c r="AF4700" i="1"/>
  <c r="AF4705" i="1"/>
  <c r="AG4710" i="1"/>
  <c r="AF4713" i="1"/>
  <c r="AG4718" i="1"/>
  <c r="AJ4721" i="1"/>
  <c r="AK4721" i="1" s="1"/>
  <c r="AF4722" i="1"/>
  <c r="H4723" i="1"/>
  <c r="AE4726" i="1"/>
  <c r="G4727" i="1"/>
  <c r="AJ4729" i="1"/>
  <c r="AK4729" i="1" s="1"/>
  <c r="AF4730" i="1"/>
  <c r="H4731" i="1"/>
  <c r="AE4734" i="1"/>
  <c r="G4735" i="1"/>
  <c r="AJ4737" i="1"/>
  <c r="AK4737" i="1" s="1"/>
  <c r="AF4738" i="1"/>
  <c r="AE4739" i="1"/>
  <c r="AF4740" i="1"/>
  <c r="AG4744" i="1"/>
  <c r="AE4745" i="1"/>
  <c r="H4746" i="1"/>
  <c r="G4747" i="1"/>
  <c r="AE4748" i="1"/>
  <c r="H4748" i="1"/>
  <c r="AF4750" i="1"/>
  <c r="AG4751" i="1"/>
  <c r="AE4752" i="1"/>
  <c r="G4753" i="1"/>
  <c r="H4758" i="1"/>
  <c r="G4759" i="1"/>
  <c r="AJ4764" i="1"/>
  <c r="AK4764" i="1" s="1"/>
  <c r="AG4766" i="1"/>
  <c r="AJ4766" i="1"/>
  <c r="AK4766" i="1" s="1"/>
  <c r="AF4774" i="1"/>
  <c r="AJ4776" i="1"/>
  <c r="AK4776" i="1" s="1"/>
  <c r="AF4778" i="1"/>
  <c r="H4782" i="1"/>
  <c r="AE4783" i="1"/>
  <c r="AF4784" i="1"/>
  <c r="H4786" i="1"/>
  <c r="H4787" i="1"/>
  <c r="AG4788" i="1"/>
  <c r="AE4791" i="1"/>
  <c r="G4808" i="1"/>
  <c r="AF4808" i="1"/>
  <c r="H4808" i="1"/>
  <c r="H4811" i="1"/>
  <c r="AG4812" i="1"/>
  <c r="H4815" i="1"/>
  <c r="AF4815" i="1"/>
  <c r="AG4815" i="1"/>
  <c r="AE4816" i="1"/>
  <c r="G4823" i="1"/>
  <c r="AG4824" i="1"/>
  <c r="H4827" i="1"/>
  <c r="AG4828" i="1"/>
  <c r="H4831" i="1"/>
  <c r="AF4831" i="1"/>
  <c r="AG4831" i="1"/>
  <c r="AE4832" i="1"/>
  <c r="G4835" i="1"/>
  <c r="G4836" i="1"/>
  <c r="G4840" i="1"/>
  <c r="AJ4840" i="1"/>
  <c r="AK4840" i="1" s="1"/>
  <c r="AF4840" i="1"/>
  <c r="H4840" i="1"/>
  <c r="H4843" i="1"/>
  <c r="AG4844" i="1"/>
  <c r="AE4848" i="1"/>
  <c r="AE4851" i="1"/>
  <c r="G4880" i="1"/>
  <c r="AE4880" i="1"/>
  <c r="AJ4880" i="1"/>
  <c r="AK4880" i="1" s="1"/>
  <c r="AF4880" i="1"/>
  <c r="G4944" i="1"/>
  <c r="AE4944" i="1"/>
  <c r="AJ4944" i="1"/>
  <c r="AK4944" i="1" s="1"/>
  <c r="AG4944" i="1"/>
  <c r="AF4944" i="1"/>
  <c r="AE4946" i="1"/>
  <c r="G4946" i="1"/>
  <c r="H4946" i="1"/>
  <c r="AJ4946" i="1"/>
  <c r="AK4946" i="1" s="1"/>
  <c r="AG4946" i="1"/>
  <c r="AF4946" i="1"/>
  <c r="AG4958" i="1"/>
  <c r="H4958" i="1"/>
  <c r="AJ4958" i="1"/>
  <c r="AK4958" i="1" s="1"/>
  <c r="AF4958" i="1"/>
  <c r="AE4958" i="1"/>
  <c r="G4988" i="1"/>
  <c r="H5091" i="1"/>
  <c r="G5091" i="1"/>
  <c r="AE5091" i="1"/>
  <c r="AJ5091" i="1"/>
  <c r="AK5091" i="1" s="1"/>
  <c r="AG5091" i="1"/>
  <c r="AF5091" i="1"/>
  <c r="G5109" i="1"/>
  <c r="AJ5109" i="1"/>
  <c r="AK5109" i="1" s="1"/>
  <c r="AG5109" i="1"/>
  <c r="AF5109" i="1"/>
  <c r="AE5109" i="1"/>
  <c r="H5109" i="1"/>
  <c r="AG4692" i="1"/>
  <c r="AG4700" i="1"/>
  <c r="AG4705" i="1"/>
  <c r="AG4713" i="1"/>
  <c r="AJ4744" i="1"/>
  <c r="AK4744" i="1" s="1"/>
  <c r="G4754" i="1"/>
  <c r="AJ4754" i="1"/>
  <c r="AK4754" i="1" s="1"/>
  <c r="AJ4755" i="1"/>
  <c r="AK4755" i="1" s="1"/>
  <c r="AF4755" i="1"/>
  <c r="H4767" i="1"/>
  <c r="AF4767" i="1"/>
  <c r="AJ4803" i="1"/>
  <c r="AK4803" i="1" s="1"/>
  <c r="AF4803" i="1"/>
  <c r="AG4803" i="1"/>
  <c r="AE4804" i="1"/>
  <c r="H4804" i="1"/>
  <c r="AJ4804" i="1"/>
  <c r="AK4804" i="1" s="1"/>
  <c r="AF4804" i="1"/>
  <c r="H4807" i="1"/>
  <c r="AF4807" i="1"/>
  <c r="AG4807" i="1"/>
  <c r="AF4887" i="1"/>
  <c r="H4887" i="1"/>
  <c r="AE4887" i="1"/>
  <c r="AG4887" i="1"/>
  <c r="AG4892" i="1"/>
  <c r="AE4892" i="1"/>
  <c r="AF4892" i="1"/>
  <c r="G4892" i="1"/>
  <c r="AJ4913" i="1"/>
  <c r="AK4913" i="1" s="1"/>
  <c r="AF4913" i="1"/>
  <c r="AE4913" i="1"/>
  <c r="G4913" i="1"/>
  <c r="AG4932" i="1"/>
  <c r="AE4932" i="1"/>
  <c r="G4932" i="1"/>
  <c r="AJ4932" i="1"/>
  <c r="AK4932" i="1" s="1"/>
  <c r="AF4932" i="1"/>
  <c r="H4932" i="1"/>
  <c r="AG5047" i="1"/>
  <c r="AF5047" i="1"/>
  <c r="H5047" i="1"/>
  <c r="G5047" i="1"/>
  <c r="AJ5047" i="1"/>
  <c r="AK5047" i="1" s="1"/>
  <c r="AE5047" i="1"/>
  <c r="AJ5073" i="1"/>
  <c r="AK5073" i="1" s="1"/>
  <c r="AF5073" i="1"/>
  <c r="G5073" i="1"/>
  <c r="AG5073" i="1"/>
  <c r="AE5073" i="1"/>
  <c r="H5073" i="1"/>
  <c r="AG4742" i="1"/>
  <c r="AJ4742" i="1"/>
  <c r="AK4742" i="1" s="1"/>
  <c r="AE4756" i="1"/>
  <c r="H4756" i="1"/>
  <c r="G4768" i="1"/>
  <c r="H4768" i="1"/>
  <c r="AJ4771" i="1"/>
  <c r="AK4771" i="1" s="1"/>
  <c r="AF4771" i="1"/>
  <c r="AG4771" i="1"/>
  <c r="AE4772" i="1"/>
  <c r="H4772" i="1"/>
  <c r="AF4772" i="1"/>
  <c r="AE4882" i="1"/>
  <c r="G4882" i="1"/>
  <c r="H4882" i="1"/>
  <c r="AJ4882" i="1"/>
  <c r="AK4882" i="1" s="1"/>
  <c r="AF4882" i="1"/>
  <c r="AG4894" i="1"/>
  <c r="H4894" i="1"/>
  <c r="AJ4894" i="1"/>
  <c r="AK4894" i="1" s="1"/>
  <c r="AE4894" i="1"/>
  <c r="G4952" i="1"/>
  <c r="H4952" i="1"/>
  <c r="AJ4952" i="1"/>
  <c r="AK4952" i="1" s="1"/>
  <c r="AG4952" i="1"/>
  <c r="AF4952" i="1"/>
  <c r="AE4952" i="1"/>
  <c r="AF5010" i="1"/>
  <c r="AE5010" i="1"/>
  <c r="G5010" i="1"/>
  <c r="H5010" i="1"/>
  <c r="AJ5010" i="1"/>
  <c r="AK5010" i="1" s="1"/>
  <c r="AG5010" i="1"/>
  <c r="AG5129" i="1"/>
  <c r="AJ5129" i="1"/>
  <c r="AK5129" i="1" s="1"/>
  <c r="AF5129" i="1"/>
  <c r="AE5129" i="1"/>
  <c r="H5129" i="1"/>
  <c r="G5129" i="1"/>
  <c r="H4743" i="1"/>
  <c r="AF4743" i="1"/>
  <c r="G4762" i="1"/>
  <c r="AJ4762" i="1"/>
  <c r="AK4762" i="1" s="1"/>
  <c r="AJ4763" i="1"/>
  <c r="AK4763" i="1" s="1"/>
  <c r="AF4763" i="1"/>
  <c r="G4770" i="1"/>
  <c r="AJ4770" i="1"/>
  <c r="AK4770" i="1" s="1"/>
  <c r="G4800" i="1"/>
  <c r="AF4800" i="1"/>
  <c r="H4800" i="1"/>
  <c r="AE4868" i="1"/>
  <c r="H4868" i="1"/>
  <c r="AJ4868" i="1"/>
  <c r="AK4868" i="1" s="1"/>
  <c r="AF4868" i="1"/>
  <c r="AE4874" i="1"/>
  <c r="G4874" i="1"/>
  <c r="AF4874" i="1"/>
  <c r="AG4874" i="1"/>
  <c r="AG4878" i="1"/>
  <c r="AF4878" i="1"/>
  <c r="G4878" i="1"/>
  <c r="AJ4878" i="1"/>
  <c r="AK4878" i="1" s="1"/>
  <c r="G4912" i="1"/>
  <c r="AF4912" i="1"/>
  <c r="H4912" i="1"/>
  <c r="G5093" i="1"/>
  <c r="AJ5093" i="1"/>
  <c r="AK5093" i="1" s="1"/>
  <c r="AF5093" i="1"/>
  <c r="H5093" i="1"/>
  <c r="AG5093" i="1"/>
  <c r="AE5093" i="1"/>
  <c r="AJ5126" i="1"/>
  <c r="AK5126" i="1" s="1"/>
  <c r="AG5126" i="1"/>
  <c r="AF5126" i="1"/>
  <c r="AE5126" i="1"/>
  <c r="H5126" i="1"/>
  <c r="G5126" i="1"/>
  <c r="AJ5150" i="1"/>
  <c r="AK5150" i="1" s="1"/>
  <c r="AG5150" i="1"/>
  <c r="AF5150" i="1"/>
  <c r="AE5150" i="1"/>
  <c r="H5150" i="1"/>
  <c r="G5150" i="1"/>
  <c r="AG4839" i="1"/>
  <c r="AG4847" i="1"/>
  <c r="AG4855" i="1"/>
  <c r="AG4884" i="1"/>
  <c r="AE4884" i="1"/>
  <c r="AE4898" i="1"/>
  <c r="G4898" i="1"/>
  <c r="AJ4905" i="1"/>
  <c r="AK4905" i="1" s="1"/>
  <c r="AF4905" i="1"/>
  <c r="AF4911" i="1"/>
  <c r="H4911" i="1"/>
  <c r="AJ4928" i="1"/>
  <c r="AK4928" i="1" s="1"/>
  <c r="AJ4942" i="1"/>
  <c r="AK4942" i="1" s="1"/>
  <c r="AG4948" i="1"/>
  <c r="AE4948" i="1"/>
  <c r="AE4962" i="1"/>
  <c r="G4962" i="1"/>
  <c r="AJ4969" i="1"/>
  <c r="AK4969" i="1" s="1"/>
  <c r="AF4969" i="1"/>
  <c r="AF4975" i="1"/>
  <c r="H4975" i="1"/>
  <c r="AJ4992" i="1"/>
  <c r="AK4992" i="1" s="1"/>
  <c r="AG5002" i="1"/>
  <c r="AJ5006" i="1"/>
  <c r="AK5006" i="1" s="1"/>
  <c r="AF5008" i="1"/>
  <c r="AE5009" i="1"/>
  <c r="AG5024" i="1"/>
  <c r="AG5031" i="1"/>
  <c r="AF5031" i="1"/>
  <c r="H5031" i="1"/>
  <c r="H5032" i="1"/>
  <c r="G5032" i="1"/>
  <c r="AE5049" i="1"/>
  <c r="AJ5057" i="1"/>
  <c r="AK5057" i="1" s="1"/>
  <c r="AF5057" i="1"/>
  <c r="AF5058" i="1"/>
  <c r="AE5058" i="1"/>
  <c r="G5058" i="1"/>
  <c r="AJ5060" i="1"/>
  <c r="AK5060" i="1" s="1"/>
  <c r="AG5060" i="1"/>
  <c r="AE5060" i="1"/>
  <c r="H5083" i="1"/>
  <c r="G5083" i="1"/>
  <c r="G5085" i="1"/>
  <c r="AJ5085" i="1"/>
  <c r="AK5085" i="1" s="1"/>
  <c r="AF5085" i="1"/>
  <c r="AG5089" i="1"/>
  <c r="AJ5089" i="1"/>
  <c r="AK5089" i="1" s="1"/>
  <c r="AE5089" i="1"/>
  <c r="AJ5118" i="1"/>
  <c r="AK5118" i="1" s="1"/>
  <c r="AG5118" i="1"/>
  <c r="AF5118" i="1"/>
  <c r="AE5118" i="1"/>
  <c r="H5118" i="1"/>
  <c r="G5118" i="1"/>
  <c r="AG5121" i="1"/>
  <c r="AJ5121" i="1"/>
  <c r="AK5121" i="1" s="1"/>
  <c r="AF5121" i="1"/>
  <c r="AE5121" i="1"/>
  <c r="H5121" i="1"/>
  <c r="G5133" i="1"/>
  <c r="AJ5133" i="1"/>
  <c r="AK5133" i="1" s="1"/>
  <c r="AG5133" i="1"/>
  <c r="AF5133" i="1"/>
  <c r="AE5133" i="1"/>
  <c r="AJ5158" i="1"/>
  <c r="AK5158" i="1" s="1"/>
  <c r="AG5158" i="1"/>
  <c r="AF5158" i="1"/>
  <c r="AE5158" i="1"/>
  <c r="H5158" i="1"/>
  <c r="G5158" i="1"/>
  <c r="AF4919" i="1"/>
  <c r="H4919" i="1"/>
  <c r="AG4956" i="1"/>
  <c r="AE4956" i="1"/>
  <c r="AE4970" i="1"/>
  <c r="G4970" i="1"/>
  <c r="AJ4977" i="1"/>
  <c r="AK4977" i="1" s="1"/>
  <c r="AF4977" i="1"/>
  <c r="AF4983" i="1"/>
  <c r="H4983" i="1"/>
  <c r="AG5008" i="1"/>
  <c r="AJ5017" i="1"/>
  <c r="AK5017" i="1" s="1"/>
  <c r="AF5017" i="1"/>
  <c r="AF5018" i="1"/>
  <c r="AE5018" i="1"/>
  <c r="G5018" i="1"/>
  <c r="AJ5020" i="1"/>
  <c r="AK5020" i="1" s="1"/>
  <c r="AG5020" i="1"/>
  <c r="AE5020" i="1"/>
  <c r="AG5055" i="1"/>
  <c r="AF5055" i="1"/>
  <c r="H5055" i="1"/>
  <c r="H5056" i="1"/>
  <c r="G5056" i="1"/>
  <c r="AJ5081" i="1"/>
  <c r="AK5081" i="1" s="1"/>
  <c r="AF5081" i="1"/>
  <c r="H5082" i="1"/>
  <c r="AG5082" i="1"/>
  <c r="AF5082" i="1"/>
  <c r="G5082" i="1"/>
  <c r="G5101" i="1"/>
  <c r="AJ5101" i="1"/>
  <c r="AK5101" i="1" s="1"/>
  <c r="AG5101" i="1"/>
  <c r="AF5101" i="1"/>
  <c r="AE5101" i="1"/>
  <c r="AF5252" i="1"/>
  <c r="H5252" i="1"/>
  <c r="AJ5252" i="1"/>
  <c r="AK5252" i="1" s="1"/>
  <c r="AG5252" i="1"/>
  <c r="AE5252" i="1"/>
  <c r="G5252" i="1"/>
  <c r="G5262" i="1"/>
  <c r="AJ5262" i="1"/>
  <c r="AK5262" i="1" s="1"/>
  <c r="AF5262" i="1"/>
  <c r="H5262" i="1"/>
  <c r="AG5262" i="1"/>
  <c r="AE5262" i="1"/>
  <c r="AF5269" i="1"/>
  <c r="G5269" i="1"/>
  <c r="AG5269" i="1"/>
  <c r="AJ5269" i="1"/>
  <c r="AK5269" i="1" s="1"/>
  <c r="AE5269" i="1"/>
  <c r="H5269" i="1"/>
  <c r="H4801" i="1"/>
  <c r="H4809" i="1"/>
  <c r="H4817" i="1"/>
  <c r="H4825" i="1"/>
  <c r="H4833" i="1"/>
  <c r="H4841" i="1"/>
  <c r="H4849" i="1"/>
  <c r="H4857" i="1"/>
  <c r="H4865" i="1"/>
  <c r="H4884" i="1"/>
  <c r="AF4896" i="1"/>
  <c r="AF4898" i="1"/>
  <c r="AG4900" i="1"/>
  <c r="AE4900" i="1"/>
  <c r="AE4904" i="1"/>
  <c r="H4905" i="1"/>
  <c r="AE4910" i="1"/>
  <c r="AE4911" i="1"/>
  <c r="AE4914" i="1"/>
  <c r="G4914" i="1"/>
  <c r="H4918" i="1"/>
  <c r="G4919" i="1"/>
  <c r="AJ4921" i="1"/>
  <c r="AK4921" i="1" s="1"/>
  <c r="AF4921" i="1"/>
  <c r="G4926" i="1"/>
  <c r="AF4927" i="1"/>
  <c r="H4927" i="1"/>
  <c r="H4948" i="1"/>
  <c r="G4956" i="1"/>
  <c r="AF4960" i="1"/>
  <c r="AF4962" i="1"/>
  <c r="AG4964" i="1"/>
  <c r="AE4964" i="1"/>
  <c r="AE4968" i="1"/>
  <c r="H4969" i="1"/>
  <c r="H4970" i="1"/>
  <c r="AE4974" i="1"/>
  <c r="AE4975" i="1"/>
  <c r="H4976" i="1"/>
  <c r="G4977" i="1"/>
  <c r="AE4978" i="1"/>
  <c r="G4978" i="1"/>
  <c r="H4982" i="1"/>
  <c r="G4983" i="1"/>
  <c r="AJ4985" i="1"/>
  <c r="AK4985" i="1" s="1"/>
  <c r="AF4985" i="1"/>
  <c r="G4990" i="1"/>
  <c r="AF4991" i="1"/>
  <c r="H4991" i="1"/>
  <c r="AJ5008" i="1"/>
  <c r="AK5008" i="1" s="1"/>
  <c r="AG5015" i="1"/>
  <c r="AF5015" i="1"/>
  <c r="H5015" i="1"/>
  <c r="H5016" i="1"/>
  <c r="G5016" i="1"/>
  <c r="G5017" i="1"/>
  <c r="H5018" i="1"/>
  <c r="G5020" i="1"/>
  <c r="AE5031" i="1"/>
  <c r="AF5032" i="1"/>
  <c r="AJ5041" i="1"/>
  <c r="AK5041" i="1" s="1"/>
  <c r="AF5041" i="1"/>
  <c r="AF5042" i="1"/>
  <c r="AE5042" i="1"/>
  <c r="G5042" i="1"/>
  <c r="AJ5044" i="1"/>
  <c r="AK5044" i="1" s="1"/>
  <c r="AG5044" i="1"/>
  <c r="AE5044" i="1"/>
  <c r="G5055" i="1"/>
  <c r="AE5056" i="1"/>
  <c r="H5057" i="1"/>
  <c r="AG5058" i="1"/>
  <c r="H5060" i="1"/>
  <c r="AG5079" i="1"/>
  <c r="AF5079" i="1"/>
  <c r="H5079" i="1"/>
  <c r="H5080" i="1"/>
  <c r="G5080" i="1"/>
  <c r="G5081" i="1"/>
  <c r="AE5082" i="1"/>
  <c r="AF5083" i="1"/>
  <c r="AE5085" i="1"/>
  <c r="H5089" i="1"/>
  <c r="H5101" i="1"/>
  <c r="AJ5110" i="1"/>
  <c r="AK5110" i="1" s="1"/>
  <c r="AG5110" i="1"/>
  <c r="AF5110" i="1"/>
  <c r="AE5110" i="1"/>
  <c r="H5110" i="1"/>
  <c r="G5110" i="1"/>
  <c r="AG5113" i="1"/>
  <c r="AJ5113" i="1"/>
  <c r="AK5113" i="1" s="1"/>
  <c r="AF5113" i="1"/>
  <c r="AE5113" i="1"/>
  <c r="H5113" i="1"/>
  <c r="G5125" i="1"/>
  <c r="AJ5125" i="1"/>
  <c r="AK5125" i="1" s="1"/>
  <c r="AG5125" i="1"/>
  <c r="AF5125" i="1"/>
  <c r="AE5125" i="1"/>
  <c r="AJ5142" i="1"/>
  <c r="AK5142" i="1" s="1"/>
  <c r="AG5142" i="1"/>
  <c r="AF5142" i="1"/>
  <c r="AE5142" i="1"/>
  <c r="H5142" i="1"/>
  <c r="G5142" i="1"/>
  <c r="AJ5287" i="1"/>
  <c r="AK5287" i="1" s="1"/>
  <c r="AE5287" i="1"/>
  <c r="G5287" i="1"/>
  <c r="AG5287" i="1"/>
  <c r="AF5287" i="1"/>
  <c r="H5287" i="1"/>
  <c r="G5294" i="1"/>
  <c r="AJ5294" i="1"/>
  <c r="AK5294" i="1" s="1"/>
  <c r="AF5294" i="1"/>
  <c r="H5294" i="1"/>
  <c r="AG5294" i="1"/>
  <c r="AE5294" i="1"/>
  <c r="G5464" i="1"/>
  <c r="AG5464" i="1"/>
  <c r="AE5464" i="1"/>
  <c r="AJ5464" i="1"/>
  <c r="AK5464" i="1" s="1"/>
  <c r="AF5464" i="1"/>
  <c r="H5464" i="1"/>
  <c r="AE4919" i="1"/>
  <c r="AE4922" i="1"/>
  <c r="G4922" i="1"/>
  <c r="H4926" i="1"/>
  <c r="AJ4929" i="1"/>
  <c r="AK4929" i="1" s="1"/>
  <c r="AF4929" i="1"/>
  <c r="AF4935" i="1"/>
  <c r="H4935" i="1"/>
  <c r="H4956" i="1"/>
  <c r="AF4970" i="1"/>
  <c r="AG4972" i="1"/>
  <c r="AE4972" i="1"/>
  <c r="AE4976" i="1"/>
  <c r="H4977" i="1"/>
  <c r="AE4983" i="1"/>
  <c r="AE4986" i="1"/>
  <c r="G4986" i="1"/>
  <c r="AJ4993" i="1"/>
  <c r="AK4993" i="1" s="1"/>
  <c r="AF4993" i="1"/>
  <c r="AF4999" i="1"/>
  <c r="H4999" i="1"/>
  <c r="H5017" i="1"/>
  <c r="AG5018" i="1"/>
  <c r="H5020" i="1"/>
  <c r="AG5039" i="1"/>
  <c r="AF5039" i="1"/>
  <c r="H5039" i="1"/>
  <c r="H5040" i="1"/>
  <c r="G5040" i="1"/>
  <c r="AE5055" i="1"/>
  <c r="AF5056" i="1"/>
  <c r="AJ5065" i="1"/>
  <c r="AK5065" i="1" s="1"/>
  <c r="AF5065" i="1"/>
  <c r="AF5066" i="1"/>
  <c r="AE5066" i="1"/>
  <c r="G5066" i="1"/>
  <c r="AJ5068" i="1"/>
  <c r="AK5068" i="1" s="1"/>
  <c r="AG5068" i="1"/>
  <c r="AE5068" i="1"/>
  <c r="H5081" i="1"/>
  <c r="AJ5082" i="1"/>
  <c r="AK5082" i="1" s="1"/>
  <c r="AJ5166" i="1"/>
  <c r="AK5166" i="1" s="1"/>
  <c r="AG5166" i="1"/>
  <c r="AF5166" i="1"/>
  <c r="AE5166" i="1"/>
  <c r="H5166" i="1"/>
  <c r="G5166" i="1"/>
  <c r="AJ5182" i="1"/>
  <c r="AK5182" i="1" s="1"/>
  <c r="AG5182" i="1"/>
  <c r="AF5182" i="1"/>
  <c r="AE5182" i="1"/>
  <c r="H5182" i="1"/>
  <c r="G5182" i="1"/>
  <c r="AJ5198" i="1"/>
  <c r="AK5198" i="1" s="1"/>
  <c r="AG5198" i="1"/>
  <c r="AF5198" i="1"/>
  <c r="AE5198" i="1"/>
  <c r="H5198" i="1"/>
  <c r="G5198" i="1"/>
  <c r="AJ5214" i="1"/>
  <c r="AK5214" i="1" s="1"/>
  <c r="AG5214" i="1"/>
  <c r="AF5214" i="1"/>
  <c r="AE5214" i="1"/>
  <c r="H5214" i="1"/>
  <c r="G5214" i="1"/>
  <c r="G5440" i="1"/>
  <c r="AG5440" i="1"/>
  <c r="AE5440" i="1"/>
  <c r="AJ5440" i="1"/>
  <c r="AK5440" i="1" s="1"/>
  <c r="AF5440" i="1"/>
  <c r="H5440" i="1"/>
  <c r="AG4865" i="1"/>
  <c r="AJ4873" i="1"/>
  <c r="AK4873" i="1" s="1"/>
  <c r="AF4873" i="1"/>
  <c r="AF4879" i="1"/>
  <c r="H4879" i="1"/>
  <c r="AJ4884" i="1"/>
  <c r="AK4884" i="1" s="1"/>
  <c r="AJ4898" i="1"/>
  <c r="AK4898" i="1" s="1"/>
  <c r="AG4904" i="1"/>
  <c r="AG4905" i="1"/>
  <c r="AJ4911" i="1"/>
  <c r="AK4911" i="1" s="1"/>
  <c r="AG4916" i="1"/>
  <c r="AE4916" i="1"/>
  <c r="AF4918" i="1"/>
  <c r="AG4919" i="1"/>
  <c r="H4922" i="1"/>
  <c r="AE4926" i="1"/>
  <c r="H4928" i="1"/>
  <c r="G4929" i="1"/>
  <c r="AE4930" i="1"/>
  <c r="G4930" i="1"/>
  <c r="G4935" i="1"/>
  <c r="AJ4937" i="1"/>
  <c r="AK4937" i="1" s="1"/>
  <c r="AF4937" i="1"/>
  <c r="G4942" i="1"/>
  <c r="AF4943" i="1"/>
  <c r="H4943" i="1"/>
  <c r="AJ4948" i="1"/>
  <c r="AK4948" i="1" s="1"/>
  <c r="AF4956" i="1"/>
  <c r="AJ4962" i="1"/>
  <c r="AK4962" i="1" s="1"/>
  <c r="AG4968" i="1"/>
  <c r="AG4969" i="1"/>
  <c r="AG4970" i="1"/>
  <c r="G4972" i="1"/>
  <c r="AJ4975" i="1"/>
  <c r="AK4975" i="1" s="1"/>
  <c r="AF4976" i="1"/>
  <c r="AE4977" i="1"/>
  <c r="AG4980" i="1"/>
  <c r="AE4980" i="1"/>
  <c r="AF4982" i="1"/>
  <c r="AG4983" i="1"/>
  <c r="H4986" i="1"/>
  <c r="AE4990" i="1"/>
  <c r="H4992" i="1"/>
  <c r="G4993" i="1"/>
  <c r="AE4994" i="1"/>
  <c r="G4994" i="1"/>
  <c r="G4999" i="1"/>
  <c r="AJ5001" i="1"/>
  <c r="AK5001" i="1" s="1"/>
  <c r="AF5001" i="1"/>
  <c r="G5006" i="1"/>
  <c r="AF5007" i="1"/>
  <c r="H5007" i="1"/>
  <c r="AE5017" i="1"/>
  <c r="AJ5018" i="1"/>
  <c r="AK5018" i="1" s="1"/>
  <c r="AF5020" i="1"/>
  <c r="AJ5025" i="1"/>
  <c r="AK5025" i="1" s="1"/>
  <c r="AF5025" i="1"/>
  <c r="AF5026" i="1"/>
  <c r="AE5026" i="1"/>
  <c r="G5026" i="1"/>
  <c r="AJ5028" i="1"/>
  <c r="AK5028" i="1" s="1"/>
  <c r="AG5028" i="1"/>
  <c r="AE5028" i="1"/>
  <c r="G5039" i="1"/>
  <c r="AE5040" i="1"/>
  <c r="AJ5055" i="1"/>
  <c r="AK5055" i="1" s="1"/>
  <c r="AG5056" i="1"/>
  <c r="AG5063" i="1"/>
  <c r="AF5063" i="1"/>
  <c r="H5063" i="1"/>
  <c r="H5064" i="1"/>
  <c r="G5064" i="1"/>
  <c r="G5065" i="1"/>
  <c r="H5066" i="1"/>
  <c r="G5068" i="1"/>
  <c r="AE5081" i="1"/>
  <c r="AJ5083" i="1"/>
  <c r="AK5083" i="1" s="1"/>
  <c r="AJ5094" i="1"/>
  <c r="AK5094" i="1" s="1"/>
  <c r="AG5094" i="1"/>
  <c r="AF5094" i="1"/>
  <c r="H5094" i="1"/>
  <c r="H5098" i="1"/>
  <c r="AG5098" i="1"/>
  <c r="AF5098" i="1"/>
  <c r="AE5098" i="1"/>
  <c r="G5098" i="1"/>
  <c r="G5117" i="1"/>
  <c r="AJ5117" i="1"/>
  <c r="AK5117" i="1" s="1"/>
  <c r="AG5117" i="1"/>
  <c r="AF5117" i="1"/>
  <c r="AE5117" i="1"/>
  <c r="AJ5134" i="1"/>
  <c r="AK5134" i="1" s="1"/>
  <c r="AG5134" i="1"/>
  <c r="AF5134" i="1"/>
  <c r="AE5134" i="1"/>
  <c r="H5134" i="1"/>
  <c r="G5134" i="1"/>
  <c r="AG5137" i="1"/>
  <c r="AJ5137" i="1"/>
  <c r="AK5137" i="1" s="1"/>
  <c r="AF5137" i="1"/>
  <c r="AE5137" i="1"/>
  <c r="H5137" i="1"/>
  <c r="AE5002" i="1"/>
  <c r="G5002" i="1"/>
  <c r="AJ5009" i="1"/>
  <c r="AK5009" i="1" s="1"/>
  <c r="AF5009" i="1"/>
  <c r="AG5023" i="1"/>
  <c r="AF5023" i="1"/>
  <c r="H5023" i="1"/>
  <c r="H5024" i="1"/>
  <c r="G5024" i="1"/>
  <c r="AJ5049" i="1"/>
  <c r="AK5049" i="1" s="1"/>
  <c r="AF5049" i="1"/>
  <c r="AF5050" i="1"/>
  <c r="AE5050" i="1"/>
  <c r="G5050" i="1"/>
  <c r="AJ5052" i="1"/>
  <c r="AK5052" i="1" s="1"/>
  <c r="AG5052" i="1"/>
  <c r="AE5052" i="1"/>
  <c r="AJ5102" i="1"/>
  <c r="AK5102" i="1" s="1"/>
  <c r="AG5102" i="1"/>
  <c r="AF5102" i="1"/>
  <c r="AE5102" i="1"/>
  <c r="H5102" i="1"/>
  <c r="G5102" i="1"/>
  <c r="AG5105" i="1"/>
  <c r="AJ5105" i="1"/>
  <c r="AK5105" i="1" s="1"/>
  <c r="AF5105" i="1"/>
  <c r="AE5105" i="1"/>
  <c r="H5105" i="1"/>
  <c r="H5251" i="1"/>
  <c r="AG5251" i="1"/>
  <c r="AJ5251" i="1"/>
  <c r="AK5251" i="1" s="1"/>
  <c r="AF5251" i="1"/>
  <c r="AE5251" i="1"/>
  <c r="G5251" i="1"/>
  <c r="AF5253" i="1"/>
  <c r="G5253" i="1"/>
  <c r="AJ5253" i="1"/>
  <c r="AK5253" i="1" s="1"/>
  <c r="AG5253" i="1"/>
  <c r="AE5253" i="1"/>
  <c r="H5253" i="1"/>
  <c r="AJ4790" i="1"/>
  <c r="AK4790" i="1" s="1"/>
  <c r="AJ4794" i="1"/>
  <c r="AK4794" i="1" s="1"/>
  <c r="AJ4798" i="1"/>
  <c r="AK4798" i="1" s="1"/>
  <c r="AJ4802" i="1"/>
  <c r="AK4802" i="1" s="1"/>
  <c r="AJ4806" i="1"/>
  <c r="AK4806" i="1" s="1"/>
  <c r="AJ4810" i="1"/>
  <c r="AK4810" i="1" s="1"/>
  <c r="AJ4818" i="1"/>
  <c r="AK4818" i="1" s="1"/>
  <c r="AF4839" i="1"/>
  <c r="AF4847" i="1"/>
  <c r="AF4855" i="1"/>
  <c r="AF4863" i="1"/>
  <c r="AF4872" i="1"/>
  <c r="AE4873" i="1"/>
  <c r="AG4876" i="1"/>
  <c r="AE4876" i="1"/>
  <c r="AG4879" i="1"/>
  <c r="AE4886" i="1"/>
  <c r="AE4890" i="1"/>
  <c r="G4890" i="1"/>
  <c r="AJ4897" i="1"/>
  <c r="AK4897" i="1" s="1"/>
  <c r="AF4897" i="1"/>
  <c r="AF4903" i="1"/>
  <c r="H4903" i="1"/>
  <c r="AF4916" i="1"/>
  <c r="AJ4922" i="1"/>
  <c r="AK4922" i="1" s="1"/>
  <c r="AG4928" i="1"/>
  <c r="AG4929" i="1"/>
  <c r="AG4930" i="1"/>
  <c r="AJ4935" i="1"/>
  <c r="AK4935" i="1" s="1"/>
  <c r="AF4936" i="1"/>
  <c r="AE4937" i="1"/>
  <c r="AG4940" i="1"/>
  <c r="AE4940" i="1"/>
  <c r="AF4942" i="1"/>
  <c r="AG4943" i="1"/>
  <c r="AE4950" i="1"/>
  <c r="AE4954" i="1"/>
  <c r="G4954" i="1"/>
  <c r="AJ4961" i="1"/>
  <c r="AK4961" i="1" s="1"/>
  <c r="AF4961" i="1"/>
  <c r="AF4967" i="1"/>
  <c r="H4967" i="1"/>
  <c r="AJ4972" i="1"/>
  <c r="AK4972" i="1" s="1"/>
  <c r="AF4980" i="1"/>
  <c r="AJ4986" i="1"/>
  <c r="AK4986" i="1" s="1"/>
  <c r="AG4992" i="1"/>
  <c r="AG4993" i="1"/>
  <c r="AG4994" i="1"/>
  <c r="AJ4999" i="1"/>
  <c r="AK4999" i="1" s="1"/>
  <c r="AF5000" i="1"/>
  <c r="AE5001" i="1"/>
  <c r="AF5002" i="1"/>
  <c r="AG5004" i="1"/>
  <c r="AE5004" i="1"/>
  <c r="AF5006" i="1"/>
  <c r="AG5007" i="1"/>
  <c r="AE5008" i="1"/>
  <c r="H5009" i="1"/>
  <c r="AE5023" i="1"/>
  <c r="AF5024" i="1"/>
  <c r="AE5025" i="1"/>
  <c r="AJ5026" i="1"/>
  <c r="AK5026" i="1" s="1"/>
  <c r="AF5028" i="1"/>
  <c r="AJ5033" i="1"/>
  <c r="AK5033" i="1" s="1"/>
  <c r="AF5033" i="1"/>
  <c r="AF5034" i="1"/>
  <c r="AE5034" i="1"/>
  <c r="G5034" i="1"/>
  <c r="AJ5036" i="1"/>
  <c r="AK5036" i="1" s="1"/>
  <c r="AG5036" i="1"/>
  <c r="AE5036" i="1"/>
  <c r="AJ5040" i="1"/>
  <c r="AK5040" i="1" s="1"/>
  <c r="H5049" i="1"/>
  <c r="AG5050" i="1"/>
  <c r="H5052" i="1"/>
  <c r="AJ5063" i="1"/>
  <c r="AK5063" i="1" s="1"/>
  <c r="AG5064" i="1"/>
  <c r="AG5065" i="1"/>
  <c r="AG5071" i="1"/>
  <c r="AF5071" i="1"/>
  <c r="H5071" i="1"/>
  <c r="H5072" i="1"/>
  <c r="G5072" i="1"/>
  <c r="H5090" i="1"/>
  <c r="AG5090" i="1"/>
  <c r="AF5090" i="1"/>
  <c r="G5090" i="1"/>
  <c r="AJ5174" i="1"/>
  <c r="AK5174" i="1" s="1"/>
  <c r="AG5174" i="1"/>
  <c r="AF5174" i="1"/>
  <c r="AE5174" i="1"/>
  <c r="H5174" i="1"/>
  <c r="G5174" i="1"/>
  <c r="AJ5190" i="1"/>
  <c r="AK5190" i="1" s="1"/>
  <c r="AG5190" i="1"/>
  <c r="AF5190" i="1"/>
  <c r="AE5190" i="1"/>
  <c r="H5190" i="1"/>
  <c r="G5190" i="1"/>
  <c r="AJ5206" i="1"/>
  <c r="AK5206" i="1" s="1"/>
  <c r="AG5206" i="1"/>
  <c r="AF5206" i="1"/>
  <c r="AE5206" i="1"/>
  <c r="H5206" i="1"/>
  <c r="G5206" i="1"/>
  <c r="AJ5239" i="1"/>
  <c r="AK5239" i="1" s="1"/>
  <c r="AE5239" i="1"/>
  <c r="G5239" i="1"/>
  <c r="AG5239" i="1"/>
  <c r="AF5239" i="1"/>
  <c r="H5239" i="1"/>
  <c r="AF5221" i="1"/>
  <c r="G5221" i="1"/>
  <c r="G5222" i="1"/>
  <c r="AJ5222" i="1"/>
  <c r="AK5222" i="1" s="1"/>
  <c r="AJ5223" i="1"/>
  <c r="AK5223" i="1" s="1"/>
  <c r="AE5223" i="1"/>
  <c r="G5230" i="1"/>
  <c r="AJ5230" i="1"/>
  <c r="AK5230" i="1" s="1"/>
  <c r="AF5230" i="1"/>
  <c r="AJ5255" i="1"/>
  <c r="AK5255" i="1" s="1"/>
  <c r="AE5255" i="1"/>
  <c r="G5255" i="1"/>
  <c r="AJ5263" i="1"/>
  <c r="AK5263" i="1" s="1"/>
  <c r="AE5263" i="1"/>
  <c r="G5263" i="1"/>
  <c r="G5270" i="1"/>
  <c r="AJ5270" i="1"/>
  <c r="AK5270" i="1" s="1"/>
  <c r="AF5270" i="1"/>
  <c r="H5270" i="1"/>
  <c r="AF5277" i="1"/>
  <c r="G5277" i="1"/>
  <c r="AG5277" i="1"/>
  <c r="AJ5295" i="1"/>
  <c r="AK5295" i="1" s="1"/>
  <c r="AE5295" i="1"/>
  <c r="G5295" i="1"/>
  <c r="G5310" i="1"/>
  <c r="AJ5310" i="1"/>
  <c r="AK5310" i="1" s="1"/>
  <c r="AG5310" i="1"/>
  <c r="AF5310" i="1"/>
  <c r="H5310" i="1"/>
  <c r="G5318" i="1"/>
  <c r="AJ5318" i="1"/>
  <c r="AK5318" i="1" s="1"/>
  <c r="AG5318" i="1"/>
  <c r="AF5318" i="1"/>
  <c r="H5318" i="1"/>
  <c r="G5326" i="1"/>
  <c r="AJ5326" i="1"/>
  <c r="AK5326" i="1" s="1"/>
  <c r="AG5326" i="1"/>
  <c r="AF5326" i="1"/>
  <c r="H5326" i="1"/>
  <c r="AE5358" i="1"/>
  <c r="AJ5358" i="1"/>
  <c r="AK5358" i="1" s="1"/>
  <c r="AG5358" i="1"/>
  <c r="AF5358" i="1"/>
  <c r="H5358" i="1"/>
  <c r="G5358" i="1"/>
  <c r="AG5460" i="1"/>
  <c r="G5460" i="1"/>
  <c r="AJ5460" i="1"/>
  <c r="AK5460" i="1" s="1"/>
  <c r="AF5460" i="1"/>
  <c r="AE5460" i="1"/>
  <c r="H5460" i="1"/>
  <c r="H5220" i="1"/>
  <c r="H5221" i="1"/>
  <c r="H5222" i="1"/>
  <c r="G5223" i="1"/>
  <c r="G5228" i="1"/>
  <c r="AF5229" i="1"/>
  <c r="G5229" i="1"/>
  <c r="H5230" i="1"/>
  <c r="G5254" i="1"/>
  <c r="AJ5254" i="1"/>
  <c r="AK5254" i="1" s="1"/>
  <c r="AF5254" i="1"/>
  <c r="H5275" i="1"/>
  <c r="AG5275" i="1"/>
  <c r="AE5275" i="1"/>
  <c r="H5277" i="1"/>
  <c r="H5295" i="1"/>
  <c r="AF5301" i="1"/>
  <c r="H5301" i="1"/>
  <c r="G5301" i="1"/>
  <c r="AG5301" i="1"/>
  <c r="AE5310" i="1"/>
  <c r="AE5318" i="1"/>
  <c r="AE5326" i="1"/>
  <c r="G5340" i="1"/>
  <c r="H5340" i="1"/>
  <c r="AJ5340" i="1"/>
  <c r="AK5340" i="1" s="1"/>
  <c r="AG5340" i="1"/>
  <c r="AE5340" i="1"/>
  <c r="AG5352" i="1"/>
  <c r="G5352" i="1"/>
  <c r="AJ5352" i="1"/>
  <c r="AK5352" i="1" s="1"/>
  <c r="AF5352" i="1"/>
  <c r="H5352" i="1"/>
  <c r="G5424" i="1"/>
  <c r="AG5424" i="1"/>
  <c r="AJ5424" i="1"/>
  <c r="AK5424" i="1" s="1"/>
  <c r="AF5424" i="1"/>
  <c r="AE5424" i="1"/>
  <c r="H5424" i="1"/>
  <c r="AJ5107" i="1"/>
  <c r="AK5107" i="1" s="1"/>
  <c r="AJ5115" i="1"/>
  <c r="AK5115" i="1" s="1"/>
  <c r="AJ5123" i="1"/>
  <c r="AK5123" i="1" s="1"/>
  <c r="AJ5131" i="1"/>
  <c r="AK5131" i="1" s="1"/>
  <c r="AJ5139" i="1"/>
  <c r="AK5139" i="1" s="1"/>
  <c r="H5145" i="1"/>
  <c r="AJ5147" i="1"/>
  <c r="AK5147" i="1" s="1"/>
  <c r="AE5149" i="1"/>
  <c r="H5153" i="1"/>
  <c r="AJ5155" i="1"/>
  <c r="AK5155" i="1" s="1"/>
  <c r="AG5156" i="1"/>
  <c r="AE5157" i="1"/>
  <c r="H5161" i="1"/>
  <c r="AJ5163" i="1"/>
  <c r="AK5163" i="1" s="1"/>
  <c r="AG5164" i="1"/>
  <c r="AE5165" i="1"/>
  <c r="H5169" i="1"/>
  <c r="AJ5171" i="1"/>
  <c r="AK5171" i="1" s="1"/>
  <c r="AG5172" i="1"/>
  <c r="AE5173" i="1"/>
  <c r="H5177" i="1"/>
  <c r="AJ5179" i="1"/>
  <c r="AK5179" i="1" s="1"/>
  <c r="AG5180" i="1"/>
  <c r="AE5181" i="1"/>
  <c r="H5185" i="1"/>
  <c r="AJ5187" i="1"/>
  <c r="AK5187" i="1" s="1"/>
  <c r="AG5188" i="1"/>
  <c r="AE5189" i="1"/>
  <c r="H5193" i="1"/>
  <c r="AJ5195" i="1"/>
  <c r="AK5195" i="1" s="1"/>
  <c r="AG5196" i="1"/>
  <c r="AE5197" i="1"/>
  <c r="H5201" i="1"/>
  <c r="AJ5203" i="1"/>
  <c r="AK5203" i="1" s="1"/>
  <c r="AG5204" i="1"/>
  <c r="AE5205" i="1"/>
  <c r="H5209" i="1"/>
  <c r="AJ5211" i="1"/>
  <c r="AK5211" i="1" s="1"/>
  <c r="AG5212" i="1"/>
  <c r="AE5213" i="1"/>
  <c r="H5217" i="1"/>
  <c r="AJ5219" i="1"/>
  <c r="AK5219" i="1" s="1"/>
  <c r="AG5220" i="1"/>
  <c r="AG5221" i="1"/>
  <c r="AF5222" i="1"/>
  <c r="AF5223" i="1"/>
  <c r="AG5227" i="1"/>
  <c r="AE5228" i="1"/>
  <c r="AE5229" i="1"/>
  <c r="AG5230" i="1"/>
  <c r="G5238" i="1"/>
  <c r="AJ5238" i="1"/>
  <c r="AK5238" i="1" s="1"/>
  <c r="AF5238" i="1"/>
  <c r="AE5254" i="1"/>
  <c r="AG5255" i="1"/>
  <c r="AG5263" i="1"/>
  <c r="H5267" i="1"/>
  <c r="AG5267" i="1"/>
  <c r="AE5267" i="1"/>
  <c r="AF5275" i="1"/>
  <c r="AJ5277" i="1"/>
  <c r="AK5277" i="1" s="1"/>
  <c r="AG5295" i="1"/>
  <c r="AJ5301" i="1"/>
  <c r="AK5301" i="1" s="1"/>
  <c r="AJ5303" i="1"/>
  <c r="AK5303" i="1" s="1"/>
  <c r="AF5303" i="1"/>
  <c r="AE5303" i="1"/>
  <c r="G5303" i="1"/>
  <c r="G5332" i="1"/>
  <c r="H5332" i="1"/>
  <c r="AJ5332" i="1"/>
  <c r="AK5332" i="1" s="1"/>
  <c r="AG5332" i="1"/>
  <c r="AE5332" i="1"/>
  <c r="AG5344" i="1"/>
  <c r="G5344" i="1"/>
  <c r="AJ5344" i="1"/>
  <c r="AK5344" i="1" s="1"/>
  <c r="AF5344" i="1"/>
  <c r="H5344" i="1"/>
  <c r="AE5350" i="1"/>
  <c r="AG5350" i="1"/>
  <c r="AF5350" i="1"/>
  <c r="H5350" i="1"/>
  <c r="G5350" i="1"/>
  <c r="AJ5084" i="1"/>
  <c r="AK5084" i="1" s="1"/>
  <c r="AJ5092" i="1"/>
  <c r="AK5092" i="1" s="1"/>
  <c r="AJ5100" i="1"/>
  <c r="AK5100" i="1" s="1"/>
  <c r="G5106" i="1"/>
  <c r="AJ5108" i="1"/>
  <c r="AK5108" i="1" s="1"/>
  <c r="G5114" i="1"/>
  <c r="AJ5116" i="1"/>
  <c r="AK5116" i="1" s="1"/>
  <c r="G5122" i="1"/>
  <c r="AJ5124" i="1"/>
  <c r="AK5124" i="1" s="1"/>
  <c r="G5130" i="1"/>
  <c r="AJ5132" i="1"/>
  <c r="AK5132" i="1" s="1"/>
  <c r="G5138" i="1"/>
  <c r="AJ5140" i="1"/>
  <c r="AK5140" i="1" s="1"/>
  <c r="AE5145" i="1"/>
  <c r="G5146" i="1"/>
  <c r="AJ5148" i="1"/>
  <c r="AK5148" i="1" s="1"/>
  <c r="AF5149" i="1"/>
  <c r="AE5153" i="1"/>
  <c r="G5154" i="1"/>
  <c r="AJ5156" i="1"/>
  <c r="AK5156" i="1" s="1"/>
  <c r="AF5157" i="1"/>
  <c r="AE5161" i="1"/>
  <c r="G5162" i="1"/>
  <c r="AJ5164" i="1"/>
  <c r="AK5164" i="1" s="1"/>
  <c r="AF5165" i="1"/>
  <c r="AE5169" i="1"/>
  <c r="G5170" i="1"/>
  <c r="AJ5172" i="1"/>
  <c r="AK5172" i="1" s="1"/>
  <c r="AF5173" i="1"/>
  <c r="AE5177" i="1"/>
  <c r="G5178" i="1"/>
  <c r="AJ5180" i="1"/>
  <c r="AK5180" i="1" s="1"/>
  <c r="AF5181" i="1"/>
  <c r="AE5185" i="1"/>
  <c r="G5186" i="1"/>
  <c r="AJ5188" i="1"/>
  <c r="AK5188" i="1" s="1"/>
  <c r="AF5189" i="1"/>
  <c r="AE5193" i="1"/>
  <c r="G5194" i="1"/>
  <c r="AJ5196" i="1"/>
  <c r="AK5196" i="1" s="1"/>
  <c r="AF5197" i="1"/>
  <c r="AE5201" i="1"/>
  <c r="G5202" i="1"/>
  <c r="AJ5204" i="1"/>
  <c r="AK5204" i="1" s="1"/>
  <c r="AF5205" i="1"/>
  <c r="AE5209" i="1"/>
  <c r="G5210" i="1"/>
  <c r="AJ5212" i="1"/>
  <c r="AK5212" i="1" s="1"/>
  <c r="AF5213" i="1"/>
  <c r="AE5217" i="1"/>
  <c r="G5218" i="1"/>
  <c r="AJ5220" i="1"/>
  <c r="AK5220" i="1" s="1"/>
  <c r="AJ5221" i="1"/>
  <c r="AK5221" i="1" s="1"/>
  <c r="AG5222" i="1"/>
  <c r="AG5223" i="1"/>
  <c r="AJ5227" i="1"/>
  <c r="AK5227" i="1" s="1"/>
  <c r="AG5228" i="1"/>
  <c r="AG5229" i="1"/>
  <c r="H5235" i="1"/>
  <c r="AG5235" i="1"/>
  <c r="AF5236" i="1"/>
  <c r="H5236" i="1"/>
  <c r="AF5237" i="1"/>
  <c r="G5237" i="1"/>
  <c r="H5238" i="1"/>
  <c r="AG5254" i="1"/>
  <c r="AF5261" i="1"/>
  <c r="G5261" i="1"/>
  <c r="AG5261" i="1"/>
  <c r="G5267" i="1"/>
  <c r="AJ5275" i="1"/>
  <c r="AK5275" i="1" s="1"/>
  <c r="AJ5279" i="1"/>
  <c r="AK5279" i="1" s="1"/>
  <c r="AE5279" i="1"/>
  <c r="G5279" i="1"/>
  <c r="G5286" i="1"/>
  <c r="AJ5286" i="1"/>
  <c r="AK5286" i="1" s="1"/>
  <c r="AF5286" i="1"/>
  <c r="H5286" i="1"/>
  <c r="AF5293" i="1"/>
  <c r="G5293" i="1"/>
  <c r="AG5293" i="1"/>
  <c r="H5303" i="1"/>
  <c r="AJ5311" i="1"/>
  <c r="AK5311" i="1" s="1"/>
  <c r="AF5311" i="1"/>
  <c r="AE5311" i="1"/>
  <c r="H5311" i="1"/>
  <c r="G5311" i="1"/>
  <c r="AJ5319" i="1"/>
  <c r="AK5319" i="1" s="1"/>
  <c r="AF5319" i="1"/>
  <c r="AE5319" i="1"/>
  <c r="H5319" i="1"/>
  <c r="G5319" i="1"/>
  <c r="AJ5327" i="1"/>
  <c r="AK5327" i="1" s="1"/>
  <c r="AF5327" i="1"/>
  <c r="AE5327" i="1"/>
  <c r="H5327" i="1"/>
  <c r="G5327" i="1"/>
  <c r="AF5332" i="1"/>
  <c r="AE5344" i="1"/>
  <c r="AJ5350" i="1"/>
  <c r="AK5350" i="1" s="1"/>
  <c r="G5356" i="1"/>
  <c r="H5356" i="1"/>
  <c r="AJ5356" i="1"/>
  <c r="AK5356" i="1" s="1"/>
  <c r="AG5356" i="1"/>
  <c r="AE5356" i="1"/>
  <c r="AG5396" i="1"/>
  <c r="G5396" i="1"/>
  <c r="AJ5396" i="1"/>
  <c r="AK5396" i="1" s="1"/>
  <c r="AF5396" i="1"/>
  <c r="AE5396" i="1"/>
  <c r="H5396" i="1"/>
  <c r="AJ5425" i="1"/>
  <c r="AK5425" i="1" s="1"/>
  <c r="H5425" i="1"/>
  <c r="AG5425" i="1"/>
  <c r="AF5425" i="1"/>
  <c r="AE5425" i="1"/>
  <c r="G5425" i="1"/>
  <c r="AE5106" i="1"/>
  <c r="AF5145" i="1"/>
  <c r="AG5149" i="1"/>
  <c r="AF5153" i="1"/>
  <c r="AG5157" i="1"/>
  <c r="AF5161" i="1"/>
  <c r="AG5165" i="1"/>
  <c r="AF5169" i="1"/>
  <c r="AG5173" i="1"/>
  <c r="AF5177" i="1"/>
  <c r="AG5181" i="1"/>
  <c r="AF5185" i="1"/>
  <c r="AG5189" i="1"/>
  <c r="AF5193" i="1"/>
  <c r="AG5197" i="1"/>
  <c r="AF5201" i="1"/>
  <c r="AG5205" i="1"/>
  <c r="AF5209" i="1"/>
  <c r="AG5213" i="1"/>
  <c r="AF5217" i="1"/>
  <c r="AJ5228" i="1"/>
  <c r="AK5228" i="1" s="1"/>
  <c r="AJ5229" i="1"/>
  <c r="AK5229" i="1" s="1"/>
  <c r="AE5238" i="1"/>
  <c r="AJ5247" i="1"/>
  <c r="AK5247" i="1" s="1"/>
  <c r="AE5247" i="1"/>
  <c r="G5247" i="1"/>
  <c r="H5259" i="1"/>
  <c r="AG5259" i="1"/>
  <c r="AE5259" i="1"/>
  <c r="AF5267" i="1"/>
  <c r="H5279" i="1"/>
  <c r="AE5286" i="1"/>
  <c r="H5291" i="1"/>
  <c r="AG5291" i="1"/>
  <c r="AE5291" i="1"/>
  <c r="H5293" i="1"/>
  <c r="AG5303" i="1"/>
  <c r="AG5311" i="1"/>
  <c r="AG5319" i="1"/>
  <c r="AG5327" i="1"/>
  <c r="AG5336" i="1"/>
  <c r="G5336" i="1"/>
  <c r="AJ5336" i="1"/>
  <c r="AK5336" i="1" s="1"/>
  <c r="AF5336" i="1"/>
  <c r="H5336" i="1"/>
  <c r="AE5342" i="1"/>
  <c r="AG5342" i="1"/>
  <c r="AF5342" i="1"/>
  <c r="H5342" i="1"/>
  <c r="G5342" i="1"/>
  <c r="AF5356" i="1"/>
  <c r="AE5366" i="1"/>
  <c r="AJ5366" i="1"/>
  <c r="AK5366" i="1" s="1"/>
  <c r="AG5366" i="1"/>
  <c r="AF5366" i="1"/>
  <c r="H5366" i="1"/>
  <c r="G5366" i="1"/>
  <c r="G5099" i="1"/>
  <c r="AF5106" i="1"/>
  <c r="G5107" i="1"/>
  <c r="AF5114" i="1"/>
  <c r="G5115" i="1"/>
  <c r="AF5122" i="1"/>
  <c r="G5123" i="1"/>
  <c r="AF5130" i="1"/>
  <c r="G5131" i="1"/>
  <c r="AF5138" i="1"/>
  <c r="G5139" i="1"/>
  <c r="AJ5145" i="1"/>
  <c r="AK5145" i="1" s="1"/>
  <c r="AF5146" i="1"/>
  <c r="G5147" i="1"/>
  <c r="AJ5149" i="1"/>
  <c r="AK5149" i="1" s="1"/>
  <c r="AJ5153" i="1"/>
  <c r="AK5153" i="1" s="1"/>
  <c r="AF5154" i="1"/>
  <c r="G5155" i="1"/>
  <c r="AJ5157" i="1"/>
  <c r="AK5157" i="1" s="1"/>
  <c r="AJ5161" i="1"/>
  <c r="AK5161" i="1" s="1"/>
  <c r="AF5162" i="1"/>
  <c r="G5163" i="1"/>
  <c r="AJ5165" i="1"/>
  <c r="AK5165" i="1" s="1"/>
  <c r="AJ5169" i="1"/>
  <c r="AK5169" i="1" s="1"/>
  <c r="AF5170" i="1"/>
  <c r="AJ5173" i="1"/>
  <c r="AK5173" i="1" s="1"/>
  <c r="AJ5177" i="1"/>
  <c r="AK5177" i="1" s="1"/>
  <c r="AF5178" i="1"/>
  <c r="AJ5181" i="1"/>
  <c r="AK5181" i="1" s="1"/>
  <c r="AJ5185" i="1"/>
  <c r="AK5185" i="1" s="1"/>
  <c r="AF5186" i="1"/>
  <c r="AJ5189" i="1"/>
  <c r="AK5189" i="1" s="1"/>
  <c r="AJ5193" i="1"/>
  <c r="AK5193" i="1" s="1"/>
  <c r="AF5194" i="1"/>
  <c r="AJ5197" i="1"/>
  <c r="AK5197" i="1" s="1"/>
  <c r="AJ5201" i="1"/>
  <c r="AK5201" i="1" s="1"/>
  <c r="AF5202" i="1"/>
  <c r="AJ5205" i="1"/>
  <c r="AK5205" i="1" s="1"/>
  <c r="AJ5209" i="1"/>
  <c r="AK5209" i="1" s="1"/>
  <c r="AF5210" i="1"/>
  <c r="AJ5213" i="1"/>
  <c r="AK5213" i="1" s="1"/>
  <c r="AJ5217" i="1"/>
  <c r="AK5217" i="1" s="1"/>
  <c r="AF5218" i="1"/>
  <c r="AG5226" i="1"/>
  <c r="H5226" i="1"/>
  <c r="AE5235" i="1"/>
  <c r="AE5236" i="1"/>
  <c r="AE5237" i="1"/>
  <c r="AG5238" i="1"/>
  <c r="G5246" i="1"/>
  <c r="AJ5246" i="1"/>
  <c r="AK5246" i="1" s="1"/>
  <c r="AF5246" i="1"/>
  <c r="H5247" i="1"/>
  <c r="G5259" i="1"/>
  <c r="AE5261" i="1"/>
  <c r="AJ5267" i="1"/>
  <c r="AK5267" i="1" s="1"/>
  <c r="AJ5271" i="1"/>
  <c r="AK5271" i="1" s="1"/>
  <c r="AE5271" i="1"/>
  <c r="G5271" i="1"/>
  <c r="G5278" i="1"/>
  <c r="AJ5278" i="1"/>
  <c r="AK5278" i="1" s="1"/>
  <c r="AF5278" i="1"/>
  <c r="H5278" i="1"/>
  <c r="AF5279" i="1"/>
  <c r="AF5285" i="1"/>
  <c r="G5285" i="1"/>
  <c r="AG5285" i="1"/>
  <c r="AG5286" i="1"/>
  <c r="G5291" i="1"/>
  <c r="AE5293" i="1"/>
  <c r="G5302" i="1"/>
  <c r="AJ5302" i="1"/>
  <c r="AK5302" i="1" s="1"/>
  <c r="AF5302" i="1"/>
  <c r="H5302" i="1"/>
  <c r="AE5336" i="1"/>
  <c r="AJ5342" i="1"/>
  <c r="AK5342" i="1" s="1"/>
  <c r="AE5390" i="1"/>
  <c r="AJ5390" i="1"/>
  <c r="AK5390" i="1" s="1"/>
  <c r="AG5390" i="1"/>
  <c r="AF5390" i="1"/>
  <c r="H5390" i="1"/>
  <c r="G5390" i="1"/>
  <c r="AE5442" i="1"/>
  <c r="AG5442" i="1"/>
  <c r="AJ5442" i="1"/>
  <c r="AK5442" i="1" s="1"/>
  <c r="AF5442" i="1"/>
  <c r="H5442" i="1"/>
  <c r="G5442" i="1"/>
  <c r="AG5106" i="1"/>
  <c r="AG5114" i="1"/>
  <c r="AG5122" i="1"/>
  <c r="AG5130" i="1"/>
  <c r="AG5138" i="1"/>
  <c r="AG5146" i="1"/>
  <c r="AG5154" i="1"/>
  <c r="AJ5231" i="1"/>
  <c r="AK5231" i="1" s="1"/>
  <c r="AE5231" i="1"/>
  <c r="G5231" i="1"/>
  <c r="H5243" i="1"/>
  <c r="AG5243" i="1"/>
  <c r="AF5244" i="1"/>
  <c r="H5244" i="1"/>
  <c r="AF5245" i="1"/>
  <c r="G5245" i="1"/>
  <c r="H5283" i="1"/>
  <c r="AG5283" i="1"/>
  <c r="AE5283" i="1"/>
  <c r="AE5334" i="1"/>
  <c r="AG5334" i="1"/>
  <c r="AF5334" i="1"/>
  <c r="H5334" i="1"/>
  <c r="G5334" i="1"/>
  <c r="G5348" i="1"/>
  <c r="H5348" i="1"/>
  <c r="AJ5348" i="1"/>
  <c r="AK5348" i="1" s="1"/>
  <c r="AG5348" i="1"/>
  <c r="AE5348" i="1"/>
  <c r="H5397" i="1"/>
  <c r="AJ5397" i="1"/>
  <c r="AK5397" i="1" s="1"/>
  <c r="AG5397" i="1"/>
  <c r="AF5397" i="1"/>
  <c r="AE5397" i="1"/>
  <c r="G5397" i="1"/>
  <c r="AE5418" i="1"/>
  <c r="AJ5418" i="1"/>
  <c r="AK5418" i="1" s="1"/>
  <c r="AG5418" i="1"/>
  <c r="AF5418" i="1"/>
  <c r="H5418" i="1"/>
  <c r="G5418" i="1"/>
  <c r="AJ5503" i="1"/>
  <c r="AK5503" i="1" s="1"/>
  <c r="AG5503" i="1"/>
  <c r="AE5503" i="1"/>
  <c r="H5503" i="1"/>
  <c r="AF5503" i="1"/>
  <c r="G5503" i="1"/>
  <c r="AE5299" i="1"/>
  <c r="AE5307" i="1"/>
  <c r="AG5309" i="1"/>
  <c r="AE5315" i="1"/>
  <c r="AG5317" i="1"/>
  <c r="AE5323" i="1"/>
  <c r="AG5325" i="1"/>
  <c r="AJ5354" i="1"/>
  <c r="AK5354" i="1" s="1"/>
  <c r="H5360" i="1"/>
  <c r="AJ5362" i="1"/>
  <c r="AK5362" i="1" s="1"/>
  <c r="AE5364" i="1"/>
  <c r="H5368" i="1"/>
  <c r="AJ5370" i="1"/>
  <c r="AK5370" i="1" s="1"/>
  <c r="AE5372" i="1"/>
  <c r="AE5373" i="1"/>
  <c r="G5374" i="1"/>
  <c r="AF5386" i="1"/>
  <c r="AG5388" i="1"/>
  <c r="G5388" i="1"/>
  <c r="H5389" i="1"/>
  <c r="AJ5389" i="1"/>
  <c r="AK5389" i="1" s="1"/>
  <c r="H5394" i="1"/>
  <c r="AE5400" i="1"/>
  <c r="AE5401" i="1"/>
  <c r="G5402" i="1"/>
  <c r="AJ5406" i="1"/>
  <c r="AK5406" i="1" s="1"/>
  <c r="AG5414" i="1"/>
  <c r="G5416" i="1"/>
  <c r="AG5416" i="1"/>
  <c r="AJ5417" i="1"/>
  <c r="AK5417" i="1" s="1"/>
  <c r="H5417" i="1"/>
  <c r="AF5422" i="1"/>
  <c r="H5434" i="1"/>
  <c r="AG5436" i="1"/>
  <c r="G5436" i="1"/>
  <c r="AE5452" i="1"/>
  <c r="G5458" i="1"/>
  <c r="H5461" i="1"/>
  <c r="AJ5461" i="1"/>
  <c r="AK5461" i="1" s="1"/>
  <c r="AF5461" i="1"/>
  <c r="AE5462" i="1"/>
  <c r="G5462" i="1"/>
  <c r="AE5477" i="1"/>
  <c r="AG5477" i="1"/>
  <c r="AF5477" i="1"/>
  <c r="G5477" i="1"/>
  <c r="AG5479" i="1"/>
  <c r="AE5479" i="1"/>
  <c r="H5479" i="1"/>
  <c r="AF5479" i="1"/>
  <c r="AG5487" i="1"/>
  <c r="AE5487" i="1"/>
  <c r="H5487" i="1"/>
  <c r="AF5487" i="1"/>
  <c r="AJ5508" i="1"/>
  <c r="AK5508" i="1" s="1"/>
  <c r="AG5508" i="1"/>
  <c r="H5508" i="1"/>
  <c r="G5508" i="1"/>
  <c r="H5260" i="1"/>
  <c r="H5268" i="1"/>
  <c r="H5276" i="1"/>
  <c r="H5284" i="1"/>
  <c r="H5292" i="1"/>
  <c r="AG5299" i="1"/>
  <c r="H5300" i="1"/>
  <c r="AG5307" i="1"/>
  <c r="H5308" i="1"/>
  <c r="AG5315" i="1"/>
  <c r="H5316" i="1"/>
  <c r="AG5323" i="1"/>
  <c r="H5324" i="1"/>
  <c r="AE5337" i="1"/>
  <c r="AE5345" i="1"/>
  <c r="AE5353" i="1"/>
  <c r="AF5360" i="1"/>
  <c r="AG5364" i="1"/>
  <c r="AF5368" i="1"/>
  <c r="AJ5386" i="1"/>
  <c r="AK5386" i="1" s="1"/>
  <c r="AG5394" i="1"/>
  <c r="AG5404" i="1"/>
  <c r="G5404" i="1"/>
  <c r="H5405" i="1"/>
  <c r="AJ5405" i="1"/>
  <c r="AK5405" i="1" s="1"/>
  <c r="AJ5422" i="1"/>
  <c r="AK5422" i="1" s="1"/>
  <c r="H5445" i="1"/>
  <c r="AJ5445" i="1"/>
  <c r="AK5445" i="1" s="1"/>
  <c r="AF5445" i="1"/>
  <c r="AE5446" i="1"/>
  <c r="G5446" i="1"/>
  <c r="AJ5476" i="1"/>
  <c r="AK5476" i="1" s="1"/>
  <c r="G5476" i="1"/>
  <c r="AG5476" i="1"/>
  <c r="AE5476" i="1"/>
  <c r="AJ5487" i="1"/>
  <c r="AK5487" i="1" s="1"/>
  <c r="AF5501" i="1"/>
  <c r="AE5501" i="1"/>
  <c r="H5501" i="1"/>
  <c r="G5501" i="1"/>
  <c r="AE5508" i="1"/>
  <c r="AJ5323" i="1"/>
  <c r="AK5323" i="1" s="1"/>
  <c r="AJ5360" i="1"/>
  <c r="AK5360" i="1" s="1"/>
  <c r="AJ5364" i="1"/>
  <c r="AK5364" i="1" s="1"/>
  <c r="AJ5368" i="1"/>
  <c r="AK5368" i="1" s="1"/>
  <c r="G5376" i="1"/>
  <c r="AG5376" i="1"/>
  <c r="AJ5377" i="1"/>
  <c r="AK5377" i="1" s="1"/>
  <c r="H5377" i="1"/>
  <c r="AJ5394" i="1"/>
  <c r="AK5394" i="1" s="1"/>
  <c r="AG5412" i="1"/>
  <c r="G5412" i="1"/>
  <c r="H5413" i="1"/>
  <c r="AJ5413" i="1"/>
  <c r="AK5413" i="1" s="1"/>
  <c r="AG5444" i="1"/>
  <c r="G5444" i="1"/>
  <c r="AJ5484" i="1"/>
  <c r="AK5484" i="1" s="1"/>
  <c r="H5484" i="1"/>
  <c r="G5484" i="1"/>
  <c r="AG5484" i="1"/>
  <c r="AE5484" i="1"/>
  <c r="AJ5492" i="1"/>
  <c r="AK5492" i="1" s="1"/>
  <c r="H5492" i="1"/>
  <c r="G5492" i="1"/>
  <c r="AG5492" i="1"/>
  <c r="AE5492" i="1"/>
  <c r="AF5508" i="1"/>
  <c r="H5234" i="1"/>
  <c r="H5242" i="1"/>
  <c r="H5250" i="1"/>
  <c r="H5258" i="1"/>
  <c r="H5266" i="1"/>
  <c r="H5274" i="1"/>
  <c r="H5282" i="1"/>
  <c r="H5290" i="1"/>
  <c r="H5298" i="1"/>
  <c r="H5306" i="1"/>
  <c r="G5309" i="1"/>
  <c r="H5314" i="1"/>
  <c r="G5317" i="1"/>
  <c r="H5322" i="1"/>
  <c r="G5325" i="1"/>
  <c r="H5330" i="1"/>
  <c r="AG5333" i="1"/>
  <c r="AG5337" i="1"/>
  <c r="H5338" i="1"/>
  <c r="AG5341" i="1"/>
  <c r="AG5345" i="1"/>
  <c r="H5346" i="1"/>
  <c r="AG5349" i="1"/>
  <c r="AG5353" i="1"/>
  <c r="H5354" i="1"/>
  <c r="AG5357" i="1"/>
  <c r="AG5361" i="1"/>
  <c r="H5362" i="1"/>
  <c r="AG5365" i="1"/>
  <c r="AG5369" i="1"/>
  <c r="H5370" i="1"/>
  <c r="AJ5374" i="1"/>
  <c r="AK5374" i="1" s="1"/>
  <c r="H5376" i="1"/>
  <c r="G5377" i="1"/>
  <c r="AG5382" i="1"/>
  <c r="G5384" i="1"/>
  <c r="AG5384" i="1"/>
  <c r="AJ5385" i="1"/>
  <c r="AK5385" i="1" s="1"/>
  <c r="H5385" i="1"/>
  <c r="AJ5388" i="1"/>
  <c r="AK5388" i="1" s="1"/>
  <c r="AG5389" i="1"/>
  <c r="H5398" i="1"/>
  <c r="AJ5402" i="1"/>
  <c r="AK5402" i="1" s="1"/>
  <c r="AE5404" i="1"/>
  <c r="AE5405" i="1"/>
  <c r="G5406" i="1"/>
  <c r="H5412" i="1"/>
  <c r="G5413" i="1"/>
  <c r="AG5420" i="1"/>
  <c r="G5420" i="1"/>
  <c r="H5421" i="1"/>
  <c r="AJ5421" i="1"/>
  <c r="AK5421" i="1" s="1"/>
  <c r="H5426" i="1"/>
  <c r="H5429" i="1"/>
  <c r="AJ5429" i="1"/>
  <c r="AK5429" i="1" s="1"/>
  <c r="AF5429" i="1"/>
  <c r="AE5430" i="1"/>
  <c r="G5430" i="1"/>
  <c r="H5444" i="1"/>
  <c r="AE5445" i="1"/>
  <c r="AF5446" i="1"/>
  <c r="G5448" i="1"/>
  <c r="AG5448" i="1"/>
  <c r="AE5448" i="1"/>
  <c r="AE5450" i="1"/>
  <c r="AG5450" i="1"/>
  <c r="AJ5462" i="1"/>
  <c r="AK5462" i="1" s="1"/>
  <c r="AE5469" i="1"/>
  <c r="AF5469" i="1"/>
  <c r="G5469" i="1"/>
  <c r="G5475" i="1"/>
  <c r="AE5475" i="1"/>
  <c r="AG5475" i="1"/>
  <c r="AF5476" i="1"/>
  <c r="AF5484" i="1"/>
  <c r="AF5492" i="1"/>
  <c r="AJ5501" i="1"/>
  <c r="AK5501" i="1" s="1"/>
  <c r="H5507" i="1"/>
  <c r="G5507" i="1"/>
  <c r="AF5507" i="1"/>
  <c r="AE5507" i="1"/>
  <c r="H5309" i="1"/>
  <c r="H5317" i="1"/>
  <c r="AE5376" i="1"/>
  <c r="AE5377" i="1"/>
  <c r="G5392" i="1"/>
  <c r="AG5392" i="1"/>
  <c r="AJ5393" i="1"/>
  <c r="AK5393" i="1" s="1"/>
  <c r="H5393" i="1"/>
  <c r="AF5404" i="1"/>
  <c r="AF5405" i="1"/>
  <c r="H5406" i="1"/>
  <c r="AE5412" i="1"/>
  <c r="AE5413" i="1"/>
  <c r="AG5428" i="1"/>
  <c r="G5428" i="1"/>
  <c r="H5453" i="1"/>
  <c r="AJ5453" i="1"/>
  <c r="AK5453" i="1" s="1"/>
  <c r="AF5453" i="1"/>
  <c r="AE5454" i="1"/>
  <c r="G5454" i="1"/>
  <c r="AJ5468" i="1"/>
  <c r="AK5468" i="1" s="1"/>
  <c r="G5468" i="1"/>
  <c r="AG5468" i="1"/>
  <c r="AE5468" i="1"/>
  <c r="AG5471" i="1"/>
  <c r="H5471" i="1"/>
  <c r="AF5471" i="1"/>
  <c r="AG5372" i="1"/>
  <c r="G5372" i="1"/>
  <c r="H5373" i="1"/>
  <c r="AJ5373" i="1"/>
  <c r="AK5373" i="1" s="1"/>
  <c r="G5400" i="1"/>
  <c r="AG5400" i="1"/>
  <c r="AJ5401" i="1"/>
  <c r="AK5401" i="1" s="1"/>
  <c r="H5401" i="1"/>
  <c r="G5432" i="1"/>
  <c r="AG5432" i="1"/>
  <c r="AE5432" i="1"/>
  <c r="AE5434" i="1"/>
  <c r="AG5434" i="1"/>
  <c r="AG5452" i="1"/>
  <c r="G5452" i="1"/>
  <c r="H5468" i="1"/>
  <c r="G5471" i="1"/>
  <c r="G5483" i="1"/>
  <c r="AF5483" i="1"/>
  <c r="AE5483" i="1"/>
  <c r="AG5483" i="1"/>
  <c r="G5491" i="1"/>
  <c r="AF5491" i="1"/>
  <c r="AE5491" i="1"/>
  <c r="AG5491" i="1"/>
  <c r="AE5496" i="1"/>
  <c r="H5496" i="1"/>
  <c r="AG5496" i="1"/>
  <c r="AF5496" i="1"/>
  <c r="AJ5496" i="1"/>
  <c r="AK5496" i="1" s="1"/>
  <c r="AE5504" i="1"/>
  <c r="H5504" i="1"/>
  <c r="AF5504" i="1"/>
  <c r="G5504" i="1"/>
  <c r="AG5504" i="1"/>
  <c r="AJ5511" i="1"/>
  <c r="AK5511" i="1" s="1"/>
  <c r="AG5511" i="1"/>
  <c r="H5511" i="1"/>
  <c r="G5511" i="1"/>
  <c r="AE5511" i="1"/>
  <c r="G5360" i="1"/>
  <c r="H5364" i="1"/>
  <c r="G5368" i="1"/>
  <c r="H5372" i="1"/>
  <c r="G5373" i="1"/>
  <c r="AJ5376" i="1"/>
  <c r="AK5376" i="1" s="1"/>
  <c r="AG5377" i="1"/>
  <c r="AG5380" i="1"/>
  <c r="G5380" i="1"/>
  <c r="H5381" i="1"/>
  <c r="AJ5381" i="1"/>
  <c r="AK5381" i="1" s="1"/>
  <c r="H5386" i="1"/>
  <c r="AE5392" i="1"/>
  <c r="AE5393" i="1"/>
  <c r="G5394" i="1"/>
  <c r="AJ5398" i="1"/>
  <c r="AK5398" i="1" s="1"/>
  <c r="H5400" i="1"/>
  <c r="G5401" i="1"/>
  <c r="AG5406" i="1"/>
  <c r="G5408" i="1"/>
  <c r="AG5408" i="1"/>
  <c r="AJ5409" i="1"/>
  <c r="AK5409" i="1" s="1"/>
  <c r="H5409" i="1"/>
  <c r="AJ5412" i="1"/>
  <c r="AK5412" i="1" s="1"/>
  <c r="AG5413" i="1"/>
  <c r="H5422" i="1"/>
  <c r="AJ5426" i="1"/>
  <c r="AK5426" i="1" s="1"/>
  <c r="AE5428" i="1"/>
  <c r="AG5429" i="1"/>
  <c r="AG5430" i="1"/>
  <c r="H5432" i="1"/>
  <c r="G5434" i="1"/>
  <c r="H5437" i="1"/>
  <c r="AJ5437" i="1"/>
  <c r="AK5437" i="1" s="1"/>
  <c r="AF5437" i="1"/>
  <c r="AE5438" i="1"/>
  <c r="G5438" i="1"/>
  <c r="AJ5444" i="1"/>
  <c r="AK5444" i="1" s="1"/>
  <c r="H5452" i="1"/>
  <c r="AE5453" i="1"/>
  <c r="AF5454" i="1"/>
  <c r="G5456" i="1"/>
  <c r="AG5456" i="1"/>
  <c r="AE5456" i="1"/>
  <c r="AE5458" i="1"/>
  <c r="AG5458" i="1"/>
  <c r="G5467" i="1"/>
  <c r="AE5467" i="1"/>
  <c r="AG5467" i="1"/>
  <c r="AF5468" i="1"/>
  <c r="AE5471" i="1"/>
  <c r="H5483" i="1"/>
  <c r="H5491" i="1"/>
  <c r="G5496" i="1"/>
  <c r="AJ5504" i="1"/>
  <c r="AK5504" i="1" s="1"/>
  <c r="AF5511" i="1"/>
  <c r="G5485" i="1"/>
  <c r="G5493" i="1"/>
  <c r="G5498" i="1"/>
  <c r="H5499" i="1"/>
  <c r="G5499" i="1"/>
  <c r="AG5506" i="1"/>
  <c r="AF5506" i="1"/>
  <c r="G5520" i="1"/>
  <c r="AG5524" i="1"/>
  <c r="G5527" i="1"/>
  <c r="AE5528" i="1"/>
  <c r="H5528" i="1"/>
  <c r="AG5533" i="1"/>
  <c r="AJ5535" i="1"/>
  <c r="AK5535" i="1" s="1"/>
  <c r="AG5535" i="1"/>
  <c r="AG5539" i="1"/>
  <c r="AE5540" i="1"/>
  <c r="AE5546" i="1"/>
  <c r="G5549" i="1"/>
  <c r="AE5559" i="1"/>
  <c r="AJ5567" i="1"/>
  <c r="AK5567" i="1" s="1"/>
  <c r="AG5567" i="1"/>
  <c r="G5568" i="1"/>
  <c r="AJ5573" i="1"/>
  <c r="AK5573" i="1" s="1"/>
  <c r="AG5573" i="1"/>
  <c r="AF5574" i="1"/>
  <c r="AE5574" i="1"/>
  <c r="H5574" i="1"/>
  <c r="AE5617" i="1"/>
  <c r="H5617" i="1"/>
  <c r="G5617" i="1"/>
  <c r="AF5624" i="1"/>
  <c r="AG5630" i="1"/>
  <c r="AF5630" i="1"/>
  <c r="AE5630" i="1"/>
  <c r="G5630" i="1"/>
  <c r="H5632" i="1"/>
  <c r="AJ5632" i="1"/>
  <c r="AK5632" i="1" s="1"/>
  <c r="AG5632" i="1"/>
  <c r="AE5632" i="1"/>
  <c r="G5640" i="1"/>
  <c r="AE5640" i="1"/>
  <c r="H5640" i="1"/>
  <c r="AJ5640" i="1"/>
  <c r="AK5640" i="1" s="1"/>
  <c r="AF5640" i="1"/>
  <c r="AG5644" i="1"/>
  <c r="H5644" i="1"/>
  <c r="G5644" i="1"/>
  <c r="AJ5644" i="1"/>
  <c r="AK5644" i="1" s="1"/>
  <c r="AE5644" i="1"/>
  <c r="AJ5672" i="1"/>
  <c r="AK5672" i="1" s="1"/>
  <c r="AG5672" i="1"/>
  <c r="AE5672" i="1"/>
  <c r="H5672" i="1"/>
  <c r="G5672" i="1"/>
  <c r="AJ5692" i="1"/>
  <c r="AK5692" i="1" s="1"/>
  <c r="H5692" i="1"/>
  <c r="AE5692" i="1"/>
  <c r="AG5692" i="1"/>
  <c r="AF5692" i="1"/>
  <c r="G5692" i="1"/>
  <c r="AG5703" i="1"/>
  <c r="G5703" i="1"/>
  <c r="H5703" i="1"/>
  <c r="AJ5703" i="1"/>
  <c r="AK5703" i="1" s="1"/>
  <c r="AF5703" i="1"/>
  <c r="AE5703" i="1"/>
  <c r="H5748" i="1"/>
  <c r="AJ5748" i="1"/>
  <c r="AK5748" i="1" s="1"/>
  <c r="AG5748" i="1"/>
  <c r="AF5748" i="1"/>
  <c r="AE5748" i="1"/>
  <c r="G5748" i="1"/>
  <c r="AG5514" i="1"/>
  <c r="AF5514" i="1"/>
  <c r="AE5536" i="1"/>
  <c r="H5536" i="1"/>
  <c r="AF5540" i="1"/>
  <c r="AJ5543" i="1"/>
  <c r="AK5543" i="1" s="1"/>
  <c r="AG5543" i="1"/>
  <c r="AJ5576" i="1"/>
  <c r="AK5576" i="1" s="1"/>
  <c r="AG5576" i="1"/>
  <c r="AF5576" i="1"/>
  <c r="AE5577" i="1"/>
  <c r="H5577" i="1"/>
  <c r="G5577" i="1"/>
  <c r="AG5579" i="1"/>
  <c r="AF5579" i="1"/>
  <c r="AE5579" i="1"/>
  <c r="AG5611" i="1"/>
  <c r="AF5611" i="1"/>
  <c r="AE5611" i="1"/>
  <c r="G5611" i="1"/>
  <c r="AJ5613" i="1"/>
  <c r="AK5613" i="1" s="1"/>
  <c r="AG5613" i="1"/>
  <c r="AE5613" i="1"/>
  <c r="AJ5616" i="1"/>
  <c r="AK5616" i="1" s="1"/>
  <c r="AG5616" i="1"/>
  <c r="AF5616" i="1"/>
  <c r="H5616" i="1"/>
  <c r="AG5623" i="1"/>
  <c r="AF5623" i="1"/>
  <c r="AE5623" i="1"/>
  <c r="G5623" i="1"/>
  <c r="AE5628" i="1"/>
  <c r="H5628" i="1"/>
  <c r="G5628" i="1"/>
  <c r="AJ5656" i="1"/>
  <c r="AK5656" i="1" s="1"/>
  <c r="AG5656" i="1"/>
  <c r="AE5656" i="1"/>
  <c r="H5656" i="1"/>
  <c r="G5656" i="1"/>
  <c r="AJ5664" i="1"/>
  <c r="AK5664" i="1" s="1"/>
  <c r="AG5664" i="1"/>
  <c r="AE5664" i="1"/>
  <c r="H5664" i="1"/>
  <c r="G5664" i="1"/>
  <c r="AG5695" i="1"/>
  <c r="G5695" i="1"/>
  <c r="AE5695" i="1"/>
  <c r="AJ5695" i="1"/>
  <c r="AK5695" i="1" s="1"/>
  <c r="AF5695" i="1"/>
  <c r="H5695" i="1"/>
  <c r="H5433" i="1"/>
  <c r="H5441" i="1"/>
  <c r="H5449" i="1"/>
  <c r="H5457" i="1"/>
  <c r="H5465" i="1"/>
  <c r="H5473" i="1"/>
  <c r="H5481" i="1"/>
  <c r="AF5485" i="1"/>
  <c r="H5489" i="1"/>
  <c r="AF5493" i="1"/>
  <c r="AE5498" i="1"/>
  <c r="AF5499" i="1"/>
  <c r="H5500" i="1"/>
  <c r="H5506" i="1"/>
  <c r="AF5509" i="1"/>
  <c r="AE5509" i="1"/>
  <c r="G5514" i="1"/>
  <c r="H5515" i="1"/>
  <c r="G5515" i="1"/>
  <c r="AG5520" i="1"/>
  <c r="AG5522" i="1"/>
  <c r="AF5522" i="1"/>
  <c r="AE5527" i="1"/>
  <c r="AF5528" i="1"/>
  <c r="H5535" i="1"/>
  <c r="G5536" i="1"/>
  <c r="AG5540" i="1"/>
  <c r="G5543" i="1"/>
  <c r="AE5544" i="1"/>
  <c r="H5544" i="1"/>
  <c r="AG5549" i="1"/>
  <c r="AJ5551" i="1"/>
  <c r="AK5551" i="1" s="1"/>
  <c r="AG5551" i="1"/>
  <c r="AF5552" i="1"/>
  <c r="AE5552" i="1"/>
  <c r="H5552" i="1"/>
  <c r="H5567" i="1"/>
  <c r="H5573" i="1"/>
  <c r="AG5574" i="1"/>
  <c r="G5576" i="1"/>
  <c r="AF5577" i="1"/>
  <c r="G5579" i="1"/>
  <c r="AE5609" i="1"/>
  <c r="H5609" i="1"/>
  <c r="G5609" i="1"/>
  <c r="H5611" i="1"/>
  <c r="G5613" i="1"/>
  <c r="G5616" i="1"/>
  <c r="H5623" i="1"/>
  <c r="AF5628" i="1"/>
  <c r="G5648" i="1"/>
  <c r="AE5648" i="1"/>
  <c r="H5648" i="1"/>
  <c r="AJ5648" i="1"/>
  <c r="AK5648" i="1" s="1"/>
  <c r="AF5648" i="1"/>
  <c r="AG5652" i="1"/>
  <c r="H5652" i="1"/>
  <c r="G5652" i="1"/>
  <c r="AJ5652" i="1"/>
  <c r="AK5652" i="1" s="1"/>
  <c r="AE5652" i="1"/>
  <c r="AF5656" i="1"/>
  <c r="AF5664" i="1"/>
  <c r="AG5485" i="1"/>
  <c r="AG5493" i="1"/>
  <c r="AJ5495" i="1"/>
  <c r="AK5495" i="1" s="1"/>
  <c r="AG5495" i="1"/>
  <c r="H5514" i="1"/>
  <c r="AF5517" i="1"/>
  <c r="AE5517" i="1"/>
  <c r="H5523" i="1"/>
  <c r="G5523" i="1"/>
  <c r="AG5528" i="1"/>
  <c r="AG5530" i="1"/>
  <c r="AF5530" i="1"/>
  <c r="AE5535" i="1"/>
  <c r="AF5536" i="1"/>
  <c r="H5543" i="1"/>
  <c r="AJ5554" i="1"/>
  <c r="AK5554" i="1" s="1"/>
  <c r="AG5554" i="1"/>
  <c r="AF5554" i="1"/>
  <c r="AE5555" i="1"/>
  <c r="H5555" i="1"/>
  <c r="G5555" i="1"/>
  <c r="AG5557" i="1"/>
  <c r="AF5557" i="1"/>
  <c r="AE5557" i="1"/>
  <c r="AE5567" i="1"/>
  <c r="AE5573" i="1"/>
  <c r="AJ5574" i="1"/>
  <c r="AK5574" i="1" s="1"/>
  <c r="H5576" i="1"/>
  <c r="AG5577" i="1"/>
  <c r="H5579" i="1"/>
  <c r="AJ5581" i="1"/>
  <c r="AK5581" i="1" s="1"/>
  <c r="AG5581" i="1"/>
  <c r="AF5582" i="1"/>
  <c r="AE5582" i="1"/>
  <c r="H5582" i="1"/>
  <c r="AG5603" i="1"/>
  <c r="AF5603" i="1"/>
  <c r="AE5603" i="1"/>
  <c r="G5603" i="1"/>
  <c r="AJ5605" i="1"/>
  <c r="AK5605" i="1" s="1"/>
  <c r="AG5605" i="1"/>
  <c r="AE5605" i="1"/>
  <c r="AJ5608" i="1"/>
  <c r="AK5608" i="1" s="1"/>
  <c r="AG5608" i="1"/>
  <c r="AF5608" i="1"/>
  <c r="H5608" i="1"/>
  <c r="AJ5611" i="1"/>
  <c r="AK5611" i="1" s="1"/>
  <c r="H5613" i="1"/>
  <c r="AE5616" i="1"/>
  <c r="AJ5622" i="1"/>
  <c r="AK5622" i="1" s="1"/>
  <c r="AG5622" i="1"/>
  <c r="AE5622" i="1"/>
  <c r="AJ5623" i="1"/>
  <c r="AK5623" i="1" s="1"/>
  <c r="AG5627" i="1"/>
  <c r="AF5627" i="1"/>
  <c r="AE5627" i="1"/>
  <c r="G5627" i="1"/>
  <c r="AG5628" i="1"/>
  <c r="AJ5636" i="1"/>
  <c r="AK5636" i="1" s="1"/>
  <c r="AG5636" i="1"/>
  <c r="AE5636" i="1"/>
  <c r="H5636" i="1"/>
  <c r="G5636" i="1"/>
  <c r="G5679" i="1"/>
  <c r="AJ5679" i="1"/>
  <c r="AK5679" i="1" s="1"/>
  <c r="AF5679" i="1"/>
  <c r="AE5679" i="1"/>
  <c r="H5679" i="1"/>
  <c r="AE5514" i="1"/>
  <c r="AF5515" i="1"/>
  <c r="H5516" i="1"/>
  <c r="G5517" i="1"/>
  <c r="AE5523" i="1"/>
  <c r="G5524" i="1"/>
  <c r="AF5525" i="1"/>
  <c r="AE5525" i="1"/>
  <c r="AJ5528" i="1"/>
  <c r="AK5528" i="1" s="1"/>
  <c r="G5530" i="1"/>
  <c r="H5531" i="1"/>
  <c r="G5531" i="1"/>
  <c r="AF5535" i="1"/>
  <c r="AG5536" i="1"/>
  <c r="AG5538" i="1"/>
  <c r="AF5538" i="1"/>
  <c r="AE5543" i="1"/>
  <c r="H5551" i="1"/>
  <c r="AG5552" i="1"/>
  <c r="G5554" i="1"/>
  <c r="AF5555" i="1"/>
  <c r="G5557" i="1"/>
  <c r="AF5567" i="1"/>
  <c r="AF5573" i="1"/>
  <c r="AE5576" i="1"/>
  <c r="AJ5577" i="1"/>
  <c r="AK5577" i="1" s="1"/>
  <c r="AJ5579" i="1"/>
  <c r="AK5579" i="1" s="1"/>
  <c r="G5581" i="1"/>
  <c r="G5582" i="1"/>
  <c r="AJ5584" i="1"/>
  <c r="AK5584" i="1" s="1"/>
  <c r="AG5584" i="1"/>
  <c r="AF5584" i="1"/>
  <c r="AE5585" i="1"/>
  <c r="H5585" i="1"/>
  <c r="G5585" i="1"/>
  <c r="AG5587" i="1"/>
  <c r="AF5587" i="1"/>
  <c r="AE5587" i="1"/>
  <c r="AE5601" i="1"/>
  <c r="H5601" i="1"/>
  <c r="G5601" i="1"/>
  <c r="H5603" i="1"/>
  <c r="G5605" i="1"/>
  <c r="G5608" i="1"/>
  <c r="AF5613" i="1"/>
  <c r="G5622" i="1"/>
  <c r="H5627" i="1"/>
  <c r="AJ5628" i="1"/>
  <c r="AK5628" i="1" s="1"/>
  <c r="AF5636" i="1"/>
  <c r="AJ5646" i="1"/>
  <c r="AK5646" i="1" s="1"/>
  <c r="AG5646" i="1"/>
  <c r="AE5646" i="1"/>
  <c r="H5646" i="1"/>
  <c r="G5646" i="1"/>
  <c r="G5671" i="1"/>
  <c r="AJ5671" i="1"/>
  <c r="AK5671" i="1" s="1"/>
  <c r="AF5671" i="1"/>
  <c r="AE5671" i="1"/>
  <c r="H5671" i="1"/>
  <c r="AG5683" i="1"/>
  <c r="H5683" i="1"/>
  <c r="G5683" i="1"/>
  <c r="AJ5683" i="1"/>
  <c r="AK5683" i="1" s="1"/>
  <c r="AE5683" i="1"/>
  <c r="AF5749" i="1"/>
  <c r="AE5749" i="1"/>
  <c r="H5749" i="1"/>
  <c r="AJ5749" i="1"/>
  <c r="AK5749" i="1" s="1"/>
  <c r="AG5749" i="1"/>
  <c r="G5749" i="1"/>
  <c r="AF5533" i="1"/>
  <c r="AE5533" i="1"/>
  <c r="H5539" i="1"/>
  <c r="G5539" i="1"/>
  <c r="AG5546" i="1"/>
  <c r="AF5546" i="1"/>
  <c r="AJ5559" i="1"/>
  <c r="AK5559" i="1" s="1"/>
  <c r="AG5559" i="1"/>
  <c r="AF5560" i="1"/>
  <c r="AE5560" i="1"/>
  <c r="H5560" i="1"/>
  <c r="AG5595" i="1"/>
  <c r="AF5595" i="1"/>
  <c r="AE5595" i="1"/>
  <c r="G5595" i="1"/>
  <c r="AJ5597" i="1"/>
  <c r="AK5597" i="1" s="1"/>
  <c r="AG5597" i="1"/>
  <c r="AE5597" i="1"/>
  <c r="AJ5600" i="1"/>
  <c r="AK5600" i="1" s="1"/>
  <c r="AG5600" i="1"/>
  <c r="AF5600" i="1"/>
  <c r="H5600" i="1"/>
  <c r="AE5620" i="1"/>
  <c r="H5620" i="1"/>
  <c r="G5620" i="1"/>
  <c r="AJ5626" i="1"/>
  <c r="AK5626" i="1" s="1"/>
  <c r="AG5626" i="1"/>
  <c r="AE5626" i="1"/>
  <c r="G5655" i="1"/>
  <c r="AJ5655" i="1"/>
  <c r="AK5655" i="1" s="1"/>
  <c r="AF5655" i="1"/>
  <c r="AE5655" i="1"/>
  <c r="H5655" i="1"/>
  <c r="G5663" i="1"/>
  <c r="AJ5663" i="1"/>
  <c r="AK5663" i="1" s="1"/>
  <c r="AF5663" i="1"/>
  <c r="AE5663" i="1"/>
  <c r="H5663" i="1"/>
  <c r="AG5675" i="1"/>
  <c r="H5675" i="1"/>
  <c r="G5675" i="1"/>
  <c r="AJ5675" i="1"/>
  <c r="AK5675" i="1" s="1"/>
  <c r="AE5675" i="1"/>
  <c r="AE5693" i="1"/>
  <c r="AJ5693" i="1"/>
  <c r="AK5693" i="1" s="1"/>
  <c r="G5693" i="1"/>
  <c r="AG5693" i="1"/>
  <c r="AF5693" i="1"/>
  <c r="H5693" i="1"/>
  <c r="G5717" i="1"/>
  <c r="AG5717" i="1"/>
  <c r="H5717" i="1"/>
  <c r="AF5717" i="1"/>
  <c r="AE5717" i="1"/>
  <c r="AG5466" i="1"/>
  <c r="AG5474" i="1"/>
  <c r="AG5482" i="1"/>
  <c r="AG5490" i="1"/>
  <c r="AE5495" i="1"/>
  <c r="AJ5509" i="1"/>
  <c r="AK5509" i="1" s="1"/>
  <c r="AE5512" i="1"/>
  <c r="H5512" i="1"/>
  <c r="AJ5515" i="1"/>
  <c r="AK5515" i="1" s="1"/>
  <c r="AF5516" i="1"/>
  <c r="AG5517" i="1"/>
  <c r="AJ5519" i="1"/>
  <c r="AK5519" i="1" s="1"/>
  <c r="AG5519" i="1"/>
  <c r="AJ5522" i="1"/>
  <c r="AK5522" i="1" s="1"/>
  <c r="AG5523" i="1"/>
  <c r="AE5524" i="1"/>
  <c r="H5525" i="1"/>
  <c r="AE5530" i="1"/>
  <c r="AF5531" i="1"/>
  <c r="H5532" i="1"/>
  <c r="G5533" i="1"/>
  <c r="H5538" i="1"/>
  <c r="AE5539" i="1"/>
  <c r="G5540" i="1"/>
  <c r="AF5541" i="1"/>
  <c r="AE5541" i="1"/>
  <c r="AJ5544" i="1"/>
  <c r="AK5544" i="1" s="1"/>
  <c r="G5546" i="1"/>
  <c r="H5547" i="1"/>
  <c r="G5547" i="1"/>
  <c r="AF5551" i="1"/>
  <c r="AE5554" i="1"/>
  <c r="AJ5555" i="1"/>
  <c r="AK5555" i="1" s="1"/>
  <c r="AJ5557" i="1"/>
  <c r="AK5557" i="1" s="1"/>
  <c r="G5559" i="1"/>
  <c r="G5560" i="1"/>
  <c r="AJ5562" i="1"/>
  <c r="AK5562" i="1" s="1"/>
  <c r="AG5562" i="1"/>
  <c r="AF5562" i="1"/>
  <c r="AE5563" i="1"/>
  <c r="H5563" i="1"/>
  <c r="G5563" i="1"/>
  <c r="AG5565" i="1"/>
  <c r="AF5565" i="1"/>
  <c r="AE5565" i="1"/>
  <c r="AE5569" i="1"/>
  <c r="H5569" i="1"/>
  <c r="G5569" i="1"/>
  <c r="AG5571" i="1"/>
  <c r="AF5571" i="1"/>
  <c r="AE5571" i="1"/>
  <c r="AE5581" i="1"/>
  <c r="AJ5582" i="1"/>
  <c r="AK5582" i="1" s="1"/>
  <c r="H5584" i="1"/>
  <c r="AG5585" i="1"/>
  <c r="H5587" i="1"/>
  <c r="AJ5589" i="1"/>
  <c r="AK5589" i="1" s="1"/>
  <c r="AG5589" i="1"/>
  <c r="AF5590" i="1"/>
  <c r="AE5590" i="1"/>
  <c r="H5590" i="1"/>
  <c r="AE5593" i="1"/>
  <c r="H5593" i="1"/>
  <c r="G5593" i="1"/>
  <c r="H5595" i="1"/>
  <c r="G5597" i="1"/>
  <c r="G5600" i="1"/>
  <c r="AG5601" i="1"/>
  <c r="AF5605" i="1"/>
  <c r="AF5620" i="1"/>
  <c r="AF5622" i="1"/>
  <c r="G5626" i="1"/>
  <c r="AG5655" i="1"/>
  <c r="AG5659" i="1"/>
  <c r="H5659" i="1"/>
  <c r="G5659" i="1"/>
  <c r="AJ5659" i="1"/>
  <c r="AK5659" i="1" s="1"/>
  <c r="AE5659" i="1"/>
  <c r="AG5663" i="1"/>
  <c r="AG5667" i="1"/>
  <c r="H5667" i="1"/>
  <c r="G5667" i="1"/>
  <c r="AJ5667" i="1"/>
  <c r="AK5667" i="1" s="1"/>
  <c r="AE5667" i="1"/>
  <c r="AF5675" i="1"/>
  <c r="AJ5736" i="1"/>
  <c r="AK5736" i="1" s="1"/>
  <c r="AE5736" i="1"/>
  <c r="H5736" i="1"/>
  <c r="AG5736" i="1"/>
  <c r="AF5736" i="1"/>
  <c r="G5736" i="1"/>
  <c r="AG5498" i="1"/>
  <c r="AF5498" i="1"/>
  <c r="AJ5517" i="1"/>
  <c r="AK5517" i="1" s="1"/>
  <c r="AE5520" i="1"/>
  <c r="H5520" i="1"/>
  <c r="AJ5527" i="1"/>
  <c r="AK5527" i="1" s="1"/>
  <c r="AG5527" i="1"/>
  <c r="H5533" i="1"/>
  <c r="AF5539" i="1"/>
  <c r="H5540" i="1"/>
  <c r="H5546" i="1"/>
  <c r="AF5549" i="1"/>
  <c r="AE5549" i="1"/>
  <c r="H5559" i="1"/>
  <c r="AG5560" i="1"/>
  <c r="AG5568" i="1"/>
  <c r="AF5568" i="1"/>
  <c r="AE5568" i="1"/>
  <c r="AF5581" i="1"/>
  <c r="AJ5592" i="1"/>
  <c r="AK5592" i="1" s="1"/>
  <c r="AG5592" i="1"/>
  <c r="AF5592" i="1"/>
  <c r="H5592" i="1"/>
  <c r="AJ5595" i="1"/>
  <c r="AK5595" i="1" s="1"/>
  <c r="H5597" i="1"/>
  <c r="AE5600" i="1"/>
  <c r="AG5619" i="1"/>
  <c r="AF5619" i="1"/>
  <c r="AE5619" i="1"/>
  <c r="G5619" i="1"/>
  <c r="AG5620" i="1"/>
  <c r="AE5624" i="1"/>
  <c r="H5624" i="1"/>
  <c r="G5624" i="1"/>
  <c r="H5626" i="1"/>
  <c r="AJ5680" i="1"/>
  <c r="AK5680" i="1" s="1"/>
  <c r="AG5680" i="1"/>
  <c r="AE5680" i="1"/>
  <c r="H5680" i="1"/>
  <c r="G5680" i="1"/>
  <c r="H5635" i="1"/>
  <c r="H5641" i="1"/>
  <c r="H5649" i="1"/>
  <c r="AE5660" i="1"/>
  <c r="AE5668" i="1"/>
  <c r="G5669" i="1"/>
  <c r="AE5676" i="1"/>
  <c r="G5677" i="1"/>
  <c r="AE5684" i="1"/>
  <c r="G5685" i="1"/>
  <c r="G5687" i="1"/>
  <c r="AE5687" i="1"/>
  <c r="H5688" i="1"/>
  <c r="G5689" i="1"/>
  <c r="H5696" i="1"/>
  <c r="AJ5696" i="1"/>
  <c r="AK5696" i="1" s="1"/>
  <c r="AE5696" i="1"/>
  <c r="AE5697" i="1"/>
  <c r="G5697" i="1"/>
  <c r="AJ5697" i="1"/>
  <c r="AK5697" i="1" s="1"/>
  <c r="AJ5700" i="1"/>
  <c r="AK5700" i="1" s="1"/>
  <c r="H5700" i="1"/>
  <c r="G5700" i="1"/>
  <c r="AE5704" i="1"/>
  <c r="AG5723" i="1"/>
  <c r="H5723" i="1"/>
  <c r="G5723" i="1"/>
  <c r="AE5723" i="1"/>
  <c r="AJ5775" i="1"/>
  <c r="AK5775" i="1" s="1"/>
  <c r="AG5775" i="1"/>
  <c r="AE5775" i="1"/>
  <c r="H5775" i="1"/>
  <c r="G5775" i="1"/>
  <c r="AF5775" i="1"/>
  <c r="H5598" i="1"/>
  <c r="H5606" i="1"/>
  <c r="H5614" i="1"/>
  <c r="H5633" i="1"/>
  <c r="AF5635" i="1"/>
  <c r="AE5638" i="1"/>
  <c r="AF5641" i="1"/>
  <c r="H5642" i="1"/>
  <c r="AF5645" i="1"/>
  <c r="AF5649" i="1"/>
  <c r="H5650" i="1"/>
  <c r="AF5653" i="1"/>
  <c r="AE5657" i="1"/>
  <c r="AF5657" i="1"/>
  <c r="AF5661" i="1"/>
  <c r="AE5665" i="1"/>
  <c r="AF5665" i="1"/>
  <c r="AF5669" i="1"/>
  <c r="AE5673" i="1"/>
  <c r="AF5673" i="1"/>
  <c r="AF5677" i="1"/>
  <c r="AE5681" i="1"/>
  <c r="AF5681" i="1"/>
  <c r="AF5685" i="1"/>
  <c r="AF5687" i="1"/>
  <c r="AG5689" i="1"/>
  <c r="G5691" i="1"/>
  <c r="AG5691" i="1"/>
  <c r="AE5691" i="1"/>
  <c r="AF5696" i="1"/>
  <c r="AF5697" i="1"/>
  <c r="G5699" i="1"/>
  <c r="AG5699" i="1"/>
  <c r="H5699" i="1"/>
  <c r="AF5700" i="1"/>
  <c r="AJ5744" i="1"/>
  <c r="AK5744" i="1" s="1"/>
  <c r="AE5744" i="1"/>
  <c r="H5744" i="1"/>
  <c r="G5744" i="1"/>
  <c r="AG5744" i="1"/>
  <c r="AE5598" i="1"/>
  <c r="AE5606" i="1"/>
  <c r="AE5614" i="1"/>
  <c r="AE5633" i="1"/>
  <c r="AG5635" i="1"/>
  <c r="AF5638" i="1"/>
  <c r="AG5641" i="1"/>
  <c r="AF5642" i="1"/>
  <c r="AG5645" i="1"/>
  <c r="AG5649" i="1"/>
  <c r="AF5650" i="1"/>
  <c r="AG5653" i="1"/>
  <c r="AG5661" i="1"/>
  <c r="AG5669" i="1"/>
  <c r="AG5677" i="1"/>
  <c r="AG5687" i="1"/>
  <c r="AJ5728" i="1"/>
  <c r="AK5728" i="1" s="1"/>
  <c r="AE5728" i="1"/>
  <c r="H5728" i="1"/>
  <c r="G5728" i="1"/>
  <c r="AG5731" i="1"/>
  <c r="H5731" i="1"/>
  <c r="G5731" i="1"/>
  <c r="AJ5731" i="1"/>
  <c r="AK5731" i="1" s="1"/>
  <c r="AF5731" i="1"/>
  <c r="AE5731" i="1"/>
  <c r="AF5733" i="1"/>
  <c r="AE5733" i="1"/>
  <c r="AJ5733" i="1"/>
  <c r="AK5733" i="1" s="1"/>
  <c r="AG5733" i="1"/>
  <c r="H5733" i="1"/>
  <c r="G5751" i="1"/>
  <c r="AJ5751" i="1"/>
  <c r="AK5751" i="1" s="1"/>
  <c r="AG5751" i="1"/>
  <c r="AF5751" i="1"/>
  <c r="AE5751" i="1"/>
  <c r="AJ5635" i="1"/>
  <c r="AK5635" i="1" s="1"/>
  <c r="AG5642" i="1"/>
  <c r="AJ5645" i="1"/>
  <c r="AK5645" i="1" s="1"/>
  <c r="AG5650" i="1"/>
  <c r="AJ5653" i="1"/>
  <c r="AK5653" i="1" s="1"/>
  <c r="AJ5661" i="1"/>
  <c r="AK5661" i="1" s="1"/>
  <c r="AJ5669" i="1"/>
  <c r="AK5669" i="1" s="1"/>
  <c r="AJ5677" i="1"/>
  <c r="AK5677" i="1" s="1"/>
  <c r="AJ5687" i="1"/>
  <c r="AK5687" i="1" s="1"/>
  <c r="AF5728" i="1"/>
  <c r="G5733" i="1"/>
  <c r="H5751" i="1"/>
  <c r="H5660" i="1"/>
  <c r="AG5660" i="1"/>
  <c r="H5668" i="1"/>
  <c r="AG5668" i="1"/>
  <c r="H5676" i="1"/>
  <c r="AG5676" i="1"/>
  <c r="H5684" i="1"/>
  <c r="AG5684" i="1"/>
  <c r="H5732" i="1"/>
  <c r="AJ5732" i="1"/>
  <c r="AK5732" i="1" s="1"/>
  <c r="AG5732" i="1"/>
  <c r="AF5732" i="1"/>
  <c r="AE5732" i="1"/>
  <c r="G5641" i="1"/>
  <c r="G5649" i="1"/>
  <c r="G5660" i="1"/>
  <c r="G5668" i="1"/>
  <c r="G5676" i="1"/>
  <c r="G5684" i="1"/>
  <c r="H5685" i="1"/>
  <c r="AJ5685" i="1"/>
  <c r="AK5685" i="1" s="1"/>
  <c r="AJ5688" i="1"/>
  <c r="AK5688" i="1" s="1"/>
  <c r="AG5688" i="1"/>
  <c r="G5688" i="1"/>
  <c r="AE5689" i="1"/>
  <c r="AF5689" i="1"/>
  <c r="H5704" i="1"/>
  <c r="AJ5704" i="1"/>
  <c r="AK5704" i="1" s="1"/>
  <c r="G5704" i="1"/>
  <c r="G5732" i="1"/>
  <c r="AJ5778" i="1"/>
  <c r="AK5778" i="1" s="1"/>
  <c r="AG5778" i="1"/>
  <c r="AF5778" i="1"/>
  <c r="AE5778" i="1"/>
  <c r="H5778" i="1"/>
  <c r="G5778" i="1"/>
  <c r="AE5780" i="1"/>
  <c r="AJ5780" i="1"/>
  <c r="AK5780" i="1" s="1"/>
  <c r="AG5780" i="1"/>
  <c r="AF5780" i="1"/>
  <c r="H5780" i="1"/>
  <c r="AJ5791" i="1"/>
  <c r="AK5791" i="1" s="1"/>
  <c r="AG5791" i="1"/>
  <c r="AE5791" i="1"/>
  <c r="AF5791" i="1"/>
  <c r="H5791" i="1"/>
  <c r="H5793" i="1"/>
  <c r="AF5793" i="1"/>
  <c r="AE5793" i="1"/>
  <c r="G5793" i="1"/>
  <c r="G5735" i="1"/>
  <c r="AJ5735" i="1"/>
  <c r="AK5735" i="1" s="1"/>
  <c r="AG5735" i="1"/>
  <c r="AF5741" i="1"/>
  <c r="AE5741" i="1"/>
  <c r="H5741" i="1"/>
  <c r="G5743" i="1"/>
  <c r="AJ5743" i="1"/>
  <c r="AK5743" i="1" s="1"/>
  <c r="AG5743" i="1"/>
  <c r="AF5743" i="1"/>
  <c r="AJ5765" i="1"/>
  <c r="AK5765" i="1" s="1"/>
  <c r="AF5765" i="1"/>
  <c r="AE5765" i="1"/>
  <c r="H5765" i="1"/>
  <c r="AG5705" i="1"/>
  <c r="G5707" i="1"/>
  <c r="AG5707" i="1"/>
  <c r="AJ5708" i="1"/>
  <c r="AK5708" i="1" s="1"/>
  <c r="H5708" i="1"/>
  <c r="AJ5720" i="1"/>
  <c r="AK5720" i="1" s="1"/>
  <c r="AE5720" i="1"/>
  <c r="H5720" i="1"/>
  <c r="H5735" i="1"/>
  <c r="H5740" i="1"/>
  <c r="AJ5740" i="1"/>
  <c r="AK5740" i="1" s="1"/>
  <c r="AG5740" i="1"/>
  <c r="G5741" i="1"/>
  <c r="H5743" i="1"/>
  <c r="G5765" i="1"/>
  <c r="AE5735" i="1"/>
  <c r="AG5741" i="1"/>
  <c r="AE5743" i="1"/>
  <c r="AJ5760" i="1"/>
  <c r="AK5760" i="1" s="1"/>
  <c r="AE5760" i="1"/>
  <c r="H5760" i="1"/>
  <c r="G5760" i="1"/>
  <c r="H5764" i="1"/>
  <c r="G5764" i="1"/>
  <c r="AJ5764" i="1"/>
  <c r="AK5764" i="1" s="1"/>
  <c r="AG5764" i="1"/>
  <c r="AG5765" i="1"/>
  <c r="AF5719" i="1"/>
  <c r="AE5719" i="1"/>
  <c r="H5724" i="1"/>
  <c r="AJ5724" i="1"/>
  <c r="AK5724" i="1" s="1"/>
  <c r="AF5725" i="1"/>
  <c r="AE5725" i="1"/>
  <c r="AF5735" i="1"/>
  <c r="AJ5741" i="1"/>
  <c r="AK5741" i="1" s="1"/>
  <c r="AF5760" i="1"/>
  <c r="AE5764" i="1"/>
  <c r="AJ5784" i="1"/>
  <c r="AK5784" i="1" s="1"/>
  <c r="AG5784" i="1"/>
  <c r="AF5784" i="1"/>
  <c r="AE5784" i="1"/>
  <c r="H5784" i="1"/>
  <c r="G5784" i="1"/>
  <c r="AJ5752" i="1"/>
  <c r="AK5752" i="1" s="1"/>
  <c r="AE5752" i="1"/>
  <c r="H5752" i="1"/>
  <c r="G5752" i="1"/>
  <c r="AF5757" i="1"/>
  <c r="AE5757" i="1"/>
  <c r="H5757" i="1"/>
  <c r="G5759" i="1"/>
  <c r="AJ5759" i="1"/>
  <c r="AK5759" i="1" s="1"/>
  <c r="AG5759" i="1"/>
  <c r="AF5759" i="1"/>
  <c r="AJ5771" i="1"/>
  <c r="AK5771" i="1" s="1"/>
  <c r="AF5771" i="1"/>
  <c r="AE5771" i="1"/>
  <c r="H5771" i="1"/>
  <c r="AE5783" i="1"/>
  <c r="AJ5783" i="1"/>
  <c r="AK5783" i="1" s="1"/>
  <c r="AG5783" i="1"/>
  <c r="AF5783" i="1"/>
  <c r="H5783" i="1"/>
  <c r="AG5701" i="1"/>
  <c r="AJ5707" i="1"/>
  <c r="AK5707" i="1" s="1"/>
  <c r="AG5708" i="1"/>
  <c r="AF5709" i="1"/>
  <c r="AG5711" i="1"/>
  <c r="G5711" i="1"/>
  <c r="H5712" i="1"/>
  <c r="AJ5712" i="1"/>
  <c r="AK5712" i="1" s="1"/>
  <c r="AF5713" i="1"/>
  <c r="AE5713" i="1"/>
  <c r="H5719" i="1"/>
  <c r="AE5724" i="1"/>
  <c r="H5725" i="1"/>
  <c r="G5727" i="1"/>
  <c r="AJ5727" i="1"/>
  <c r="AK5727" i="1" s="1"/>
  <c r="AG5727" i="1"/>
  <c r="AF5752" i="1"/>
  <c r="H5756" i="1"/>
  <c r="AJ5756" i="1"/>
  <c r="AK5756" i="1" s="1"/>
  <c r="AG5756" i="1"/>
  <c r="G5757" i="1"/>
  <c r="H5759" i="1"/>
  <c r="AJ5768" i="1"/>
  <c r="AK5768" i="1" s="1"/>
  <c r="AG5768" i="1"/>
  <c r="AE5768" i="1"/>
  <c r="H5768" i="1"/>
  <c r="G5768" i="1"/>
  <c r="G5771" i="1"/>
  <c r="G5783" i="1"/>
  <c r="AF5767" i="1"/>
  <c r="AF5773" i="1"/>
  <c r="AJ5777" i="1"/>
  <c r="AK5777" i="1" s="1"/>
  <c r="AJ5779" i="1"/>
  <c r="AK5779" i="1" s="1"/>
  <c r="AG5789" i="1"/>
  <c r="AF5789" i="1"/>
  <c r="AE5789" i="1"/>
  <c r="G5789" i="1"/>
  <c r="G5739" i="1"/>
  <c r="G5747" i="1"/>
  <c r="G5755" i="1"/>
  <c r="G5763" i="1"/>
  <c r="AG5767" i="1"/>
  <c r="G5770" i="1"/>
  <c r="AG5773" i="1"/>
  <c r="H5789" i="1"/>
  <c r="AJ5849" i="1"/>
  <c r="AK5849" i="1" s="1"/>
  <c r="AG5849" i="1"/>
  <c r="AF5849" i="1"/>
  <c r="H5849" i="1"/>
  <c r="AE5849" i="1"/>
  <c r="G5849" i="1"/>
  <c r="H5739" i="1"/>
  <c r="H5747" i="1"/>
  <c r="H5755" i="1"/>
  <c r="H5763" i="1"/>
  <c r="AJ5767" i="1"/>
  <c r="AK5767" i="1" s="1"/>
  <c r="AJ5773" i="1"/>
  <c r="AK5773" i="1" s="1"/>
  <c r="AJ5786" i="1"/>
  <c r="AK5786" i="1" s="1"/>
  <c r="AG5786" i="1"/>
  <c r="AJ5789" i="1"/>
  <c r="AK5789" i="1" s="1"/>
  <c r="H5819" i="1"/>
  <c r="AG5819" i="1"/>
  <c r="AF5819" i="1"/>
  <c r="AE5819" i="1"/>
  <c r="G5819" i="1"/>
  <c r="AF5834" i="1"/>
  <c r="G5834" i="1"/>
  <c r="AG5834" i="1"/>
  <c r="AE5834" i="1"/>
  <c r="H5834" i="1"/>
  <c r="AJ5834" i="1"/>
  <c r="AK5834" i="1" s="1"/>
  <c r="G5777" i="1"/>
  <c r="H5779" i="1"/>
  <c r="AE5799" i="1"/>
  <c r="AG5799" i="1"/>
  <c r="AF5799" i="1"/>
  <c r="H5799" i="1"/>
  <c r="G5799" i="1"/>
  <c r="H5777" i="1"/>
  <c r="AE5779" i="1"/>
  <c r="AG5782" i="1"/>
  <c r="AE5786" i="1"/>
  <c r="AE5811" i="1"/>
  <c r="G5811" i="1"/>
  <c r="AG5811" i="1"/>
  <c r="AJ5811" i="1"/>
  <c r="AK5811" i="1" s="1"/>
  <c r="AF5811" i="1"/>
  <c r="G5830" i="1"/>
  <c r="AJ5830" i="1"/>
  <c r="AK5830" i="1" s="1"/>
  <c r="AE5830" i="1"/>
  <c r="AG5830" i="1"/>
  <c r="AF5830" i="1"/>
  <c r="H5858" i="1"/>
  <c r="AF5858" i="1"/>
  <c r="AE5858" i="1"/>
  <c r="G5858" i="1"/>
  <c r="AG5858" i="1"/>
  <c r="AE5805" i="1"/>
  <c r="G5805" i="1"/>
  <c r="AG5805" i="1"/>
  <c r="AJ5790" i="1"/>
  <c r="AK5790" i="1" s="1"/>
  <c r="AE5798" i="1"/>
  <c r="AF5798" i="1"/>
  <c r="G5803" i="1"/>
  <c r="H5805" i="1"/>
  <c r="G5818" i="1"/>
  <c r="AG5820" i="1"/>
  <c r="AE5825" i="1"/>
  <c r="AG5825" i="1"/>
  <c r="AF5825" i="1"/>
  <c r="H5825" i="1"/>
  <c r="AF5850" i="1"/>
  <c r="AJ5850" i="1"/>
  <c r="AK5850" i="1" s="1"/>
  <c r="AG5850" i="1"/>
  <c r="AE5850" i="1"/>
  <c r="G5850" i="1"/>
  <c r="H5869" i="1"/>
  <c r="AG5869" i="1"/>
  <c r="AE5869" i="1"/>
  <c r="G5869" i="1"/>
  <c r="AE5807" i="1"/>
  <c r="AF5807" i="1"/>
  <c r="AE5809" i="1"/>
  <c r="H5809" i="1"/>
  <c r="AE5833" i="1"/>
  <c r="AG5833" i="1"/>
  <c r="AF5833" i="1"/>
  <c r="H5833" i="1"/>
  <c r="H5854" i="1"/>
  <c r="AF5854" i="1"/>
  <c r="AG5854" i="1"/>
  <c r="AE5854" i="1"/>
  <c r="G5854" i="1"/>
  <c r="AF5869" i="1"/>
  <c r="G5795" i="1"/>
  <c r="G5796" i="1"/>
  <c r="H5798" i="1"/>
  <c r="H5801" i="1"/>
  <c r="H5802" i="1"/>
  <c r="AE5803" i="1"/>
  <c r="G5807" i="1"/>
  <c r="G5809" i="1"/>
  <c r="G5816" i="1"/>
  <c r="AE5817" i="1"/>
  <c r="AF5818" i="1"/>
  <c r="AJ5825" i="1"/>
  <c r="AK5825" i="1" s="1"/>
  <c r="G5833" i="1"/>
  <c r="H5861" i="1"/>
  <c r="AG5861" i="1"/>
  <c r="AE5861" i="1"/>
  <c r="G5861" i="1"/>
  <c r="AE5788" i="1"/>
  <c r="G5790" i="1"/>
  <c r="H5795" i="1"/>
  <c r="H5796" i="1"/>
  <c r="AG5798" i="1"/>
  <c r="AE5801" i="1"/>
  <c r="AE5802" i="1"/>
  <c r="AF5803" i="1"/>
  <c r="AE5804" i="1"/>
  <c r="H5804" i="1"/>
  <c r="H5807" i="1"/>
  <c r="AF5809" i="1"/>
  <c r="AE5816" i="1"/>
  <c r="AF5817" i="1"/>
  <c r="AG5818" i="1"/>
  <c r="AG5824" i="1"/>
  <c r="AE5824" i="1"/>
  <c r="H5824" i="1"/>
  <c r="G5824" i="1"/>
  <c r="AJ5831" i="1"/>
  <c r="AK5831" i="1" s="1"/>
  <c r="AG5831" i="1"/>
  <c r="AF5831" i="1"/>
  <c r="G5831" i="1"/>
  <c r="AJ5833" i="1"/>
  <c r="AK5833" i="1" s="1"/>
  <c r="AF5796" i="1"/>
  <c r="AE5797" i="1"/>
  <c r="G5797" i="1"/>
  <c r="AF5801" i="1"/>
  <c r="AF5802" i="1"/>
  <c r="G5804" i="1"/>
  <c r="AE5806" i="1"/>
  <c r="H5806" i="1"/>
  <c r="AG5807" i="1"/>
  <c r="AG5809" i="1"/>
  <c r="G5813" i="1"/>
  <c r="AF5813" i="1"/>
  <c r="G5814" i="1"/>
  <c r="AE5814" i="1"/>
  <c r="AF5816" i="1"/>
  <c r="AF5824" i="1"/>
  <c r="AF5810" i="1"/>
  <c r="AF5812" i="1"/>
  <c r="AF5822" i="1"/>
  <c r="AG5826" i="1"/>
  <c r="AG5827" i="1"/>
  <c r="AG5828" i="1"/>
  <c r="AG5829" i="1"/>
  <c r="AG5837" i="1"/>
  <c r="H5847" i="1"/>
  <c r="AG5847" i="1"/>
  <c r="H5852" i="1"/>
  <c r="AG5852" i="1"/>
  <c r="AF5852" i="1"/>
  <c r="G5852" i="1"/>
  <c r="AF5838" i="1"/>
  <c r="AJ5838" i="1"/>
  <c r="AK5838" i="1" s="1"/>
  <c r="H5839" i="1"/>
  <c r="AG5839" i="1"/>
  <c r="AF5842" i="1"/>
  <c r="AE5842" i="1"/>
  <c r="G5842" i="1"/>
  <c r="H5866" i="1"/>
  <c r="AG5866" i="1"/>
  <c r="AF5866" i="1"/>
  <c r="AE5866" i="1"/>
  <c r="G5866" i="1"/>
  <c r="H5874" i="1"/>
  <c r="AG5874" i="1"/>
  <c r="AF5874" i="1"/>
  <c r="AE5874" i="1"/>
  <c r="G5874" i="1"/>
  <c r="G5823" i="1"/>
  <c r="G5826" i="1"/>
  <c r="G5827" i="1"/>
  <c r="G5828" i="1"/>
  <c r="G5829" i="1"/>
  <c r="G5837" i="1"/>
  <c r="G5838" i="1"/>
  <c r="G5839" i="1"/>
  <c r="AJ5841" i="1"/>
  <c r="AK5841" i="1" s="1"/>
  <c r="AF5841" i="1"/>
  <c r="H5841" i="1"/>
  <c r="H5842" i="1"/>
  <c r="AE5847" i="1"/>
  <c r="H5860" i="1"/>
  <c r="AG5860" i="1"/>
  <c r="AF5860" i="1"/>
  <c r="G5860" i="1"/>
  <c r="H5868" i="1"/>
  <c r="AG5868" i="1"/>
  <c r="AF5868" i="1"/>
  <c r="G5868" i="1"/>
  <c r="H5876" i="1"/>
  <c r="AG5876" i="1"/>
  <c r="AF5876" i="1"/>
  <c r="G5876" i="1"/>
  <c r="H5823" i="1"/>
  <c r="H5837" i="1"/>
  <c r="H5838" i="1"/>
  <c r="AE5839" i="1"/>
  <c r="AG5842" i="1"/>
  <c r="AF5847" i="1"/>
  <c r="H5853" i="1"/>
  <c r="AG5853" i="1"/>
  <c r="AE5853" i="1"/>
  <c r="AG5940" i="1"/>
  <c r="AG5948" i="1"/>
  <c r="AF6026" i="1"/>
  <c r="G6026" i="1"/>
  <c r="H6043" i="1"/>
  <c r="G6043" i="1"/>
  <c r="AF6045" i="1"/>
  <c r="AG6192" i="1"/>
  <c r="AF6192" i="1"/>
  <c r="H6192" i="1"/>
  <c r="G6192" i="1"/>
  <c r="H6236" i="1"/>
  <c r="AG6236" i="1"/>
  <c r="AF6236" i="1"/>
  <c r="AE6236" i="1"/>
  <c r="G6236" i="1"/>
  <c r="H6245" i="1"/>
  <c r="AG6245" i="1"/>
  <c r="AF6245" i="1"/>
  <c r="AE6245" i="1"/>
  <c r="G5945" i="1"/>
  <c r="G5955" i="1"/>
  <c r="G5963" i="1"/>
  <c r="G5971" i="1"/>
  <c r="G5979" i="1"/>
  <c r="G6021" i="1"/>
  <c r="H6026" i="1"/>
  <c r="G6029" i="1"/>
  <c r="AE6034" i="1"/>
  <c r="H6037" i="1"/>
  <c r="AF6042" i="1"/>
  <c r="H6042" i="1"/>
  <c r="AE6043" i="1"/>
  <c r="G6045" i="1"/>
  <c r="AF6054" i="1"/>
  <c r="AG6054" i="1"/>
  <c r="AE6054" i="1"/>
  <c r="AE6192" i="1"/>
  <c r="AG6208" i="1"/>
  <c r="AF6208" i="1"/>
  <c r="H6208" i="1"/>
  <c r="G6208" i="1"/>
  <c r="G6245" i="1"/>
  <c r="AJ5846" i="1"/>
  <c r="AK5846" i="1" s="1"/>
  <c r="AG5855" i="1"/>
  <c r="AF5862" i="1"/>
  <c r="AG5863" i="1"/>
  <c r="AF5870" i="1"/>
  <c r="AG5871" i="1"/>
  <c r="AE5944" i="1"/>
  <c r="H5945" i="1"/>
  <c r="G5946" i="1"/>
  <c r="AF5953" i="1"/>
  <c r="AE5954" i="1"/>
  <c r="AE5955" i="1"/>
  <c r="AF5961" i="1"/>
  <c r="AE5962" i="1"/>
  <c r="AE5963" i="1"/>
  <c r="AF5969" i="1"/>
  <c r="AE5970" i="1"/>
  <c r="AE5971" i="1"/>
  <c r="G5978" i="1"/>
  <c r="AE5979" i="1"/>
  <c r="AF5980" i="1"/>
  <c r="AG5981" i="1"/>
  <c r="G6016" i="1"/>
  <c r="AF6017" i="1"/>
  <c r="G6020" i="1"/>
  <c r="H6021" i="1"/>
  <c r="AG6023" i="1"/>
  <c r="AE6026" i="1"/>
  <c r="H6029" i="1"/>
  <c r="G6036" i="1"/>
  <c r="AE6037" i="1"/>
  <c r="G6042" i="1"/>
  <c r="AF6043" i="1"/>
  <c r="H6045" i="1"/>
  <c r="G6054" i="1"/>
  <c r="AG6185" i="1"/>
  <c r="AE6185" i="1"/>
  <c r="H6185" i="1"/>
  <c r="AG6201" i="1"/>
  <c r="AE6201" i="1"/>
  <c r="H6201" i="1"/>
  <c r="H6228" i="1"/>
  <c r="AG6228" i="1"/>
  <c r="AF6228" i="1"/>
  <c r="AE6228" i="1"/>
  <c r="G6228" i="1"/>
  <c r="H6237" i="1"/>
  <c r="AG6237" i="1"/>
  <c r="AF6237" i="1"/>
  <c r="AE6237" i="1"/>
  <c r="AE6021" i="1"/>
  <c r="AG6026" i="1"/>
  <c r="AE6029" i="1"/>
  <c r="AE6042" i="1"/>
  <c r="AG6043" i="1"/>
  <c r="AE6045" i="1"/>
  <c r="H6051" i="1"/>
  <c r="AE6051" i="1"/>
  <c r="G6051" i="1"/>
  <c r="H6054" i="1"/>
  <c r="H6059" i="1"/>
  <c r="AE6059" i="1"/>
  <c r="G6059" i="1"/>
  <c r="AG6193" i="1"/>
  <c r="AE6193" i="1"/>
  <c r="H6193" i="1"/>
  <c r="AG6216" i="1"/>
  <c r="AF6216" i="1"/>
  <c r="H6216" i="1"/>
  <c r="G6216" i="1"/>
  <c r="H6246" i="1"/>
  <c r="AG6246" i="1"/>
  <c r="AF6246" i="1"/>
  <c r="H6268" i="1"/>
  <c r="AE6268" i="1"/>
  <c r="AG6268" i="1"/>
  <c r="AF6268" i="1"/>
  <c r="G6268" i="1"/>
  <c r="G5940" i="1"/>
  <c r="AG5944" i="1"/>
  <c r="AG5945" i="1"/>
  <c r="AF5946" i="1"/>
  <c r="G5948" i="1"/>
  <c r="G5950" i="1"/>
  <c r="AG5955" i="1"/>
  <c r="G5958" i="1"/>
  <c r="AG5963" i="1"/>
  <c r="G5966" i="1"/>
  <c r="AG5971" i="1"/>
  <c r="G5974" i="1"/>
  <c r="G5976" i="1"/>
  <c r="AF5978" i="1"/>
  <c r="AG5979" i="1"/>
  <c r="G5984" i="1"/>
  <c r="AF6021" i="1"/>
  <c r="AG6029" i="1"/>
  <c r="G6032" i="1"/>
  <c r="AG6035" i="1"/>
  <c r="H6035" i="1"/>
  <c r="AG6042" i="1"/>
  <c r="AG6045" i="1"/>
  <c r="AF6051" i="1"/>
  <c r="H6229" i="1"/>
  <c r="AG6229" i="1"/>
  <c r="AF6229" i="1"/>
  <c r="AE6229" i="1"/>
  <c r="H6252" i="1"/>
  <c r="AE6252" i="1"/>
  <c r="AG6252" i="1"/>
  <c r="AF6252" i="1"/>
  <c r="G6252" i="1"/>
  <c r="H6256" i="1"/>
  <c r="AG6256" i="1"/>
  <c r="AF6256" i="1"/>
  <c r="AE6256" i="1"/>
  <c r="G6256" i="1"/>
  <c r="H5940" i="1"/>
  <c r="AG5946" i="1"/>
  <c r="H5948" i="1"/>
  <c r="H5950" i="1"/>
  <c r="H5958" i="1"/>
  <c r="H5966" i="1"/>
  <c r="G5967" i="1"/>
  <c r="H5974" i="1"/>
  <c r="G5975" i="1"/>
  <c r="AE5976" i="1"/>
  <c r="AG5978" i="1"/>
  <c r="G5983" i="1"/>
  <c r="AE5984" i="1"/>
  <c r="AE6015" i="1"/>
  <c r="AG6016" i="1"/>
  <c r="H6019" i="1"/>
  <c r="AF6020" i="1"/>
  <c r="G6024" i="1"/>
  <c r="AG6027" i="1"/>
  <c r="H6027" i="1"/>
  <c r="AE6032" i="1"/>
  <c r="G6035" i="1"/>
  <c r="AG6036" i="1"/>
  <c r="H6039" i="1"/>
  <c r="AF6040" i="1"/>
  <c r="H6047" i="1"/>
  <c r="AE6047" i="1"/>
  <c r="AF6050" i="1"/>
  <c r="AE6050" i="1"/>
  <c r="H6050" i="1"/>
  <c r="AG6051" i="1"/>
  <c r="AG6059" i="1"/>
  <c r="H6181" i="1"/>
  <c r="G6181" i="1"/>
  <c r="AF6193" i="1"/>
  <c r="H6214" i="1"/>
  <c r="AG6214" i="1"/>
  <c r="AF6214" i="1"/>
  <c r="G6229" i="1"/>
  <c r="H6238" i="1"/>
  <c r="AG6238" i="1"/>
  <c r="AF6238" i="1"/>
  <c r="AE6246" i="1"/>
  <c r="AE5940" i="1"/>
  <c r="AE5948" i="1"/>
  <c r="AE5950" i="1"/>
  <c r="AE5958" i="1"/>
  <c r="AE5966" i="1"/>
  <c r="AE5974" i="1"/>
  <c r="AF5976" i="1"/>
  <c r="AF5984" i="1"/>
  <c r="AF6015" i="1"/>
  <c r="G6018" i="1"/>
  <c r="AE6019" i="1"/>
  <c r="AE6024" i="1"/>
  <c r="G6027" i="1"/>
  <c r="AF6032" i="1"/>
  <c r="AE6035" i="1"/>
  <c r="AE6039" i="1"/>
  <c r="AG6040" i="1"/>
  <c r="G6047" i="1"/>
  <c r="G6050" i="1"/>
  <c r="H6055" i="1"/>
  <c r="AF6055" i="1"/>
  <c r="AE6055" i="1"/>
  <c r="AE6181" i="1"/>
  <c r="AF6186" i="1"/>
  <c r="AE6186" i="1"/>
  <c r="H6189" i="1"/>
  <c r="G6189" i="1"/>
  <c r="AF6202" i="1"/>
  <c r="AE6202" i="1"/>
  <c r="G6238" i="1"/>
  <c r="H6244" i="1"/>
  <c r="AG6244" i="1"/>
  <c r="AF6244" i="1"/>
  <c r="AE6244" i="1"/>
  <c r="G6244" i="1"/>
  <c r="H6253" i="1"/>
  <c r="AF6253" i="1"/>
  <c r="AG6253" i="1"/>
  <c r="AF5940" i="1"/>
  <c r="AG5950" i="1"/>
  <c r="AG5958" i="1"/>
  <c r="AG5966" i="1"/>
  <c r="AG5974" i="1"/>
  <c r="AG5976" i="1"/>
  <c r="AG5984" i="1"/>
  <c r="AG6015" i="1"/>
  <c r="AF6019" i="1"/>
  <c r="AF6024" i="1"/>
  <c r="AG6032" i="1"/>
  <c r="AF6034" i="1"/>
  <c r="G6034" i="1"/>
  <c r="AF6035" i="1"/>
  <c r="AF6046" i="1"/>
  <c r="AE6046" i="1"/>
  <c r="AG6184" i="1"/>
  <c r="AF6184" i="1"/>
  <c r="H6184" i="1"/>
  <c r="G6184" i="1"/>
  <c r="AF6194" i="1"/>
  <c r="AE6194" i="1"/>
  <c r="H6197" i="1"/>
  <c r="G6197" i="1"/>
  <c r="H6205" i="1"/>
  <c r="G6205" i="1"/>
  <c r="H6230" i="1"/>
  <c r="AG6230" i="1"/>
  <c r="AF6230" i="1"/>
  <c r="H6257" i="1"/>
  <c r="AG6257" i="1"/>
  <c r="AF6257" i="1"/>
  <c r="AE6257" i="1"/>
  <c r="H6262" i="1"/>
  <c r="AG6262" i="1"/>
  <c r="AF6262" i="1"/>
  <c r="AE6262" i="1"/>
  <c r="G6272" i="1"/>
  <c r="H6277" i="1"/>
  <c r="AF6277" i="1"/>
  <c r="AE6283" i="1"/>
  <c r="G6292" i="1"/>
  <c r="H6267" i="1"/>
  <c r="G6267" i="1"/>
  <c r="AE6272" i="1"/>
  <c r="H6285" i="1"/>
  <c r="AF6285" i="1"/>
  <c r="H6289" i="1"/>
  <c r="G6289" i="1"/>
  <c r="H6292" i="1"/>
  <c r="G6296" i="1"/>
  <c r="AG6296" i="1"/>
  <c r="AE6296" i="1"/>
  <c r="AG6065" i="1"/>
  <c r="AF6065" i="1"/>
  <c r="H6065" i="1"/>
  <c r="G6065" i="1"/>
  <c r="AG6075" i="1"/>
  <c r="AF6075" i="1"/>
  <c r="H6075" i="1"/>
  <c r="G6075" i="1"/>
  <c r="AF6053" i="1"/>
  <c r="AF6187" i="1"/>
  <c r="AF6195" i="1"/>
  <c r="AG6199" i="1"/>
  <c r="AG6212" i="1"/>
  <c r="AG6213" i="1"/>
  <c r="AG6220" i="1"/>
  <c r="AG6221" i="1"/>
  <c r="AG6223" i="1"/>
  <c r="AG6231" i="1"/>
  <c r="AG6239" i="1"/>
  <c r="AG6247" i="1"/>
  <c r="H6261" i="1"/>
  <c r="AF6261" i="1"/>
  <c r="AG6263" i="1"/>
  <c r="AE6267" i="1"/>
  <c r="G6271" i="1"/>
  <c r="AF6272" i="1"/>
  <c r="AG6273" i="1"/>
  <c r="H6276" i="1"/>
  <c r="AE6276" i="1"/>
  <c r="AE6277" i="1"/>
  <c r="G6281" i="1"/>
  <c r="G6285" i="1"/>
  <c r="AE6289" i="1"/>
  <c r="AF6291" i="1"/>
  <c r="AE6291" i="1"/>
  <c r="AE6292" i="1"/>
  <c r="H6296" i="1"/>
  <c r="AF6301" i="1"/>
  <c r="H6301" i="1"/>
  <c r="AE6306" i="1"/>
  <c r="AF6306" i="1"/>
  <c r="G6306" i="1"/>
  <c r="AE6065" i="1"/>
  <c r="AE6075" i="1"/>
  <c r="AF6267" i="1"/>
  <c r="H6270" i="1"/>
  <c r="AG6270" i="1"/>
  <c r="AE6271" i="1"/>
  <c r="AG6272" i="1"/>
  <c r="AG6277" i="1"/>
  <c r="AE6281" i="1"/>
  <c r="AE6285" i="1"/>
  <c r="AF6289" i="1"/>
  <c r="AF6292" i="1"/>
  <c r="AF6296" i="1"/>
  <c r="G6304" i="1"/>
  <c r="AE6304" i="1"/>
  <c r="H6304" i="1"/>
  <c r="AG6308" i="1"/>
  <c r="H6308" i="1"/>
  <c r="G6308" i="1"/>
  <c r="AF6308" i="1"/>
  <c r="AG6073" i="1"/>
  <c r="AF6073" i="1"/>
  <c r="AE6073" i="1"/>
  <c r="H6073" i="1"/>
  <c r="G6073" i="1"/>
  <c r="AF6080" i="1"/>
  <c r="AG6080" i="1"/>
  <c r="H6080" i="1"/>
  <c r="G6080" i="1"/>
  <c r="AG6083" i="1"/>
  <c r="G6083" i="1"/>
  <c r="AF6083" i="1"/>
  <c r="AE6083" i="1"/>
  <c r="H6083" i="1"/>
  <c r="AG6085" i="1"/>
  <c r="G6085" i="1"/>
  <c r="AF6085" i="1"/>
  <c r="H6085" i="1"/>
  <c r="AE6085" i="1"/>
  <c r="H6260" i="1"/>
  <c r="AE6260" i="1"/>
  <c r="AG6267" i="1"/>
  <c r="AF6271" i="1"/>
  <c r="H6275" i="1"/>
  <c r="G6275" i="1"/>
  <c r="AF6281" i="1"/>
  <c r="H6284" i="1"/>
  <c r="AG6284" i="1"/>
  <c r="AE6284" i="1"/>
  <c r="AG6285" i="1"/>
  <c r="AG6289" i="1"/>
  <c r="AF6304" i="1"/>
  <c r="AE6308" i="1"/>
  <c r="AG6090" i="1"/>
  <c r="AE6090" i="1"/>
  <c r="H6090" i="1"/>
  <c r="G6090" i="1"/>
  <c r="H6058" i="1"/>
  <c r="AE6210" i="1"/>
  <c r="AE6218" i="1"/>
  <c r="G6225" i="1"/>
  <c r="AE6226" i="1"/>
  <c r="G6233" i="1"/>
  <c r="AE6234" i="1"/>
  <c r="G6241" i="1"/>
  <c r="AE6242" i="1"/>
  <c r="G6249" i="1"/>
  <c r="AE6250" i="1"/>
  <c r="H6254" i="1"/>
  <c r="AG6254" i="1"/>
  <c r="AE6255" i="1"/>
  <c r="G6260" i="1"/>
  <c r="G6264" i="1"/>
  <c r="AE6265" i="1"/>
  <c r="H6269" i="1"/>
  <c r="AF6269" i="1"/>
  <c r="AE6270" i="1"/>
  <c r="AG6271" i="1"/>
  <c r="AE6275" i="1"/>
  <c r="G6279" i="1"/>
  <c r="AG6281" i="1"/>
  <c r="G6284" i="1"/>
  <c r="G6287" i="1"/>
  <c r="H6297" i="1"/>
  <c r="AG6297" i="1"/>
  <c r="AG6304" i="1"/>
  <c r="G6069" i="1"/>
  <c r="AG6069" i="1"/>
  <c r="AF6069" i="1"/>
  <c r="AE6069" i="1"/>
  <c r="H6069" i="1"/>
  <c r="AF6090" i="1"/>
  <c r="AE6058" i="1"/>
  <c r="AE6225" i="1"/>
  <c r="AE6233" i="1"/>
  <c r="AF6234" i="1"/>
  <c r="AE6241" i="1"/>
  <c r="AF6242" i="1"/>
  <c r="AE6249" i="1"/>
  <c r="AF6250" i="1"/>
  <c r="AF6255" i="1"/>
  <c r="H6259" i="1"/>
  <c r="G6259" i="1"/>
  <c r="AF6260" i="1"/>
  <c r="AE6264" i="1"/>
  <c r="AF6270" i="1"/>
  <c r="AF6275" i="1"/>
  <c r="H6278" i="1"/>
  <c r="AG6278" i="1"/>
  <c r="AE6279" i="1"/>
  <c r="AF6284" i="1"/>
  <c r="H6286" i="1"/>
  <c r="AG6286" i="1"/>
  <c r="AE6287" i="1"/>
  <c r="AE6290" i="1"/>
  <c r="AF6290" i="1"/>
  <c r="G6290" i="1"/>
  <c r="AF6309" i="1"/>
  <c r="AE6309" i="1"/>
  <c r="G6309" i="1"/>
  <c r="G6312" i="1"/>
  <c r="AG6312" i="1"/>
  <c r="AE6312" i="1"/>
  <c r="H6312" i="1"/>
  <c r="H6283" i="1"/>
  <c r="AF6283" i="1"/>
  <c r="G6283" i="1"/>
  <c r="AG6302" i="1"/>
  <c r="AE6302" i="1"/>
  <c r="H6305" i="1"/>
  <c r="AG6305" i="1"/>
  <c r="AF6305" i="1"/>
  <c r="G6305" i="1"/>
  <c r="H6309" i="1"/>
  <c r="AF6312" i="1"/>
  <c r="AF6067" i="1"/>
  <c r="AG6072" i="1"/>
  <c r="AG6087" i="1"/>
  <c r="AE6087" i="1"/>
  <c r="AG6096" i="1"/>
  <c r="AF6096" i="1"/>
  <c r="AE6307" i="1"/>
  <c r="AG6067" i="1"/>
  <c r="G6070" i="1"/>
  <c r="AF6071" i="1"/>
  <c r="G6074" i="1"/>
  <c r="G6087" i="1"/>
  <c r="G6096" i="1"/>
  <c r="AG6099" i="1"/>
  <c r="AF6099" i="1"/>
  <c r="AE6099" i="1"/>
  <c r="G6099" i="1"/>
  <c r="AG6104" i="1"/>
  <c r="AF6104" i="1"/>
  <c r="AE6104" i="1"/>
  <c r="G6104" i="1"/>
  <c r="AG6114" i="1"/>
  <c r="G6114" i="1"/>
  <c r="AF6114" i="1"/>
  <c r="AE6114" i="1"/>
  <c r="H6114" i="1"/>
  <c r="H6300" i="1"/>
  <c r="H6310" i="1"/>
  <c r="H6064" i="1"/>
  <c r="AF6070" i="1"/>
  <c r="AE6074" i="1"/>
  <c r="H6079" i="1"/>
  <c r="AG6086" i="1"/>
  <c r="H6086" i="1"/>
  <c r="AF6086" i="1"/>
  <c r="AF6087" i="1"/>
  <c r="AG6089" i="1"/>
  <c r="AE6089" i="1"/>
  <c r="G6089" i="1"/>
  <c r="AE6096" i="1"/>
  <c r="AG6101" i="1"/>
  <c r="G6101" i="1"/>
  <c r="H6101" i="1"/>
  <c r="AF6101" i="1"/>
  <c r="AG6095" i="1"/>
  <c r="AE6095" i="1"/>
  <c r="H6095" i="1"/>
  <c r="AE6101" i="1"/>
  <c r="AG6105" i="1"/>
  <c r="G6105" i="1"/>
  <c r="AE6105" i="1"/>
  <c r="AF6300" i="1"/>
  <c r="AG6064" i="1"/>
  <c r="G6067" i="1"/>
  <c r="G6072" i="1"/>
  <c r="AG6079" i="1"/>
  <c r="AE6086" i="1"/>
  <c r="AF6089" i="1"/>
  <c r="AG6091" i="1"/>
  <c r="AF6091" i="1"/>
  <c r="G6095" i="1"/>
  <c r="AG6103" i="1"/>
  <c r="AE6103" i="1"/>
  <c r="H6103" i="1"/>
  <c r="G6103" i="1"/>
  <c r="H6105" i="1"/>
  <c r="H6072" i="1"/>
  <c r="AG6088" i="1"/>
  <c r="AF6088" i="1"/>
  <c r="G6088" i="1"/>
  <c r="AF6095" i="1"/>
  <c r="AF6103" i="1"/>
  <c r="AF6105" i="1"/>
  <c r="AG6094" i="1"/>
  <c r="H6094" i="1"/>
  <c r="AG6109" i="1"/>
  <c r="AF6109" i="1"/>
  <c r="G6109" i="1"/>
  <c r="AG6112" i="1"/>
  <c r="AF6112" i="1"/>
  <c r="G6119" i="1"/>
  <c r="G6122" i="1"/>
  <c r="AE6122" i="1"/>
  <c r="H6122" i="1"/>
  <c r="H6125" i="1"/>
  <c r="H6119" i="1"/>
  <c r="G6129" i="1"/>
  <c r="AF6129" i="1"/>
  <c r="AG6093" i="1"/>
  <c r="G6093" i="1"/>
  <c r="AE6094" i="1"/>
  <c r="H6098" i="1"/>
  <c r="AE6109" i="1"/>
  <c r="AG6111" i="1"/>
  <c r="AE6111" i="1"/>
  <c r="H6112" i="1"/>
  <c r="AG6115" i="1"/>
  <c r="H6115" i="1"/>
  <c r="AG6122" i="1"/>
  <c r="G6127" i="1"/>
  <c r="AG6127" i="1"/>
  <c r="AE6127" i="1"/>
  <c r="H6127" i="1"/>
  <c r="H6129" i="1"/>
  <c r="G6137" i="1"/>
  <c r="AF6137" i="1"/>
  <c r="AG6137" i="1"/>
  <c r="AE6137" i="1"/>
  <c r="AG6102" i="1"/>
  <c r="H6102" i="1"/>
  <c r="AE6112" i="1"/>
  <c r="AG6118" i="1"/>
  <c r="AF6118" i="1"/>
  <c r="H6118" i="1"/>
  <c r="AF6127" i="1"/>
  <c r="AE6129" i="1"/>
  <c r="G6124" i="1"/>
  <c r="H6124" i="1"/>
  <c r="AG6124" i="1"/>
  <c r="AE6124" i="1"/>
  <c r="AG6129" i="1"/>
  <c r="G6144" i="1"/>
  <c r="AE6144" i="1"/>
  <c r="AG6144" i="1"/>
  <c r="AF6144" i="1"/>
  <c r="H6144" i="1"/>
  <c r="AG6110" i="1"/>
  <c r="H6110" i="1"/>
  <c r="G6120" i="1"/>
  <c r="AG6120" i="1"/>
  <c r="G6110" i="1"/>
  <c r="H6120" i="1"/>
  <c r="G6128" i="1"/>
  <c r="AG6128" i="1"/>
  <c r="AF6128" i="1"/>
  <c r="H6128" i="1"/>
  <c r="AE6110" i="1"/>
  <c r="AG6117" i="1"/>
  <c r="AF6117" i="1"/>
  <c r="AE6117" i="1"/>
  <c r="G6117" i="1"/>
  <c r="AG6119" i="1"/>
  <c r="AE6119" i="1"/>
  <c r="G6125" i="1"/>
  <c r="AE6125" i="1"/>
  <c r="AG6125" i="1"/>
  <c r="G6141" i="1"/>
  <c r="AE6141" i="1"/>
  <c r="AG6141" i="1"/>
  <c r="AF6141" i="1"/>
  <c r="G6148" i="1"/>
  <c r="H6148" i="1"/>
  <c r="G6154" i="1"/>
  <c r="AG6154" i="1"/>
  <c r="AF6154" i="1"/>
  <c r="G6173" i="1"/>
  <c r="AG6173" i="1"/>
  <c r="AE6173" i="1"/>
  <c r="G6178" i="1"/>
  <c r="H6178" i="1"/>
  <c r="AG6178" i="1"/>
  <c r="AF6178" i="1"/>
  <c r="AE6178" i="1"/>
  <c r="G6180" i="1"/>
  <c r="AF6180" i="1"/>
  <c r="H6180" i="1"/>
  <c r="AG6180" i="1"/>
  <c r="G6157" i="1"/>
  <c r="AE6157" i="1"/>
  <c r="AG6130" i="1"/>
  <c r="G6133" i="1"/>
  <c r="AE6133" i="1"/>
  <c r="G6140" i="1"/>
  <c r="H6140" i="1"/>
  <c r="AF6148" i="1"/>
  <c r="AE6154" i="1"/>
  <c r="H6157" i="1"/>
  <c r="G6160" i="1"/>
  <c r="AE6160" i="1"/>
  <c r="H6160" i="1"/>
  <c r="AF6173" i="1"/>
  <c r="G6136" i="1"/>
  <c r="AE6136" i="1"/>
  <c r="AG6148" i="1"/>
  <c r="G6153" i="1"/>
  <c r="AF6153" i="1"/>
  <c r="AE6153" i="1"/>
  <c r="G6156" i="1"/>
  <c r="H6156" i="1"/>
  <c r="AF6157" i="1"/>
  <c r="G6162" i="1"/>
  <c r="AG6162" i="1"/>
  <c r="AF6162" i="1"/>
  <c r="G6165" i="1"/>
  <c r="AG6165" i="1"/>
  <c r="AE6165" i="1"/>
  <c r="G6170" i="1"/>
  <c r="H6170" i="1"/>
  <c r="AG6170" i="1"/>
  <c r="AF6170" i="1"/>
  <c r="AE6170" i="1"/>
  <c r="G6132" i="1"/>
  <c r="H6132" i="1"/>
  <c r="H6136" i="1"/>
  <c r="G6143" i="1"/>
  <c r="AG6143" i="1"/>
  <c r="H6143" i="1"/>
  <c r="G6146" i="1"/>
  <c r="AG6146" i="1"/>
  <c r="H6153" i="1"/>
  <c r="AE6156" i="1"/>
  <c r="AG6157" i="1"/>
  <c r="H6162" i="1"/>
  <c r="H6165" i="1"/>
  <c r="G6172" i="1"/>
  <c r="AF6172" i="1"/>
  <c r="H6172" i="1"/>
  <c r="AG6172" i="1"/>
  <c r="H6121" i="1"/>
  <c r="G6126" i="1"/>
  <c r="AF6126" i="1"/>
  <c r="AE6132" i="1"/>
  <c r="AF6136" i="1"/>
  <c r="AE6143" i="1"/>
  <c r="H6146" i="1"/>
  <c r="AG6153" i="1"/>
  <c r="AF6156" i="1"/>
  <c r="AE6162" i="1"/>
  <c r="AF6165" i="1"/>
  <c r="AE6172" i="1"/>
  <c r="G6135" i="1"/>
  <c r="AG6135" i="1"/>
  <c r="H6135" i="1"/>
  <c r="AG6136" i="1"/>
  <c r="G6138" i="1"/>
  <c r="AG6138" i="1"/>
  <c r="G6145" i="1"/>
  <c r="AF6145" i="1"/>
  <c r="G6149" i="1"/>
  <c r="AE6149" i="1"/>
  <c r="AG6156" i="1"/>
  <c r="G6161" i="1"/>
  <c r="AF6161" i="1"/>
  <c r="AE6161" i="1"/>
  <c r="G6164" i="1"/>
  <c r="AF6164" i="1"/>
  <c r="H6164" i="1"/>
  <c r="G6152" i="1"/>
  <c r="AE6152" i="1"/>
  <c r="H6152" i="1"/>
  <c r="H6316" i="1"/>
  <c r="AE6316" i="1"/>
  <c r="AF6320" i="1"/>
  <c r="AE6326" i="1"/>
  <c r="G6329" i="1"/>
  <c r="AG6330" i="1"/>
  <c r="H6332" i="1"/>
  <c r="AE6332" i="1"/>
  <c r="H6168" i="1"/>
  <c r="AE6169" i="1"/>
  <c r="H6176" i="1"/>
  <c r="AE6177" i="1"/>
  <c r="G6316" i="1"/>
  <c r="G6322" i="1"/>
  <c r="H6325" i="1"/>
  <c r="AG6325" i="1"/>
  <c r="AF6326" i="1"/>
  <c r="AE6329" i="1"/>
  <c r="G6332" i="1"/>
  <c r="H6340" i="1"/>
  <c r="AG6340" i="1"/>
  <c r="AE6340" i="1"/>
  <c r="G6340" i="1"/>
  <c r="AG6353" i="1"/>
  <c r="AF6353" i="1"/>
  <c r="AE6353" i="1"/>
  <c r="H6353" i="1"/>
  <c r="G6353" i="1"/>
  <c r="AG6357" i="1"/>
  <c r="AF6357" i="1"/>
  <c r="AE6357" i="1"/>
  <c r="H6357" i="1"/>
  <c r="G6357" i="1"/>
  <c r="AG6361" i="1"/>
  <c r="AF6361" i="1"/>
  <c r="AE6361" i="1"/>
  <c r="H6361" i="1"/>
  <c r="G6361" i="1"/>
  <c r="AG6365" i="1"/>
  <c r="AF6365" i="1"/>
  <c r="AE6365" i="1"/>
  <c r="H6365" i="1"/>
  <c r="G6365" i="1"/>
  <c r="AG6369" i="1"/>
  <c r="AF6369" i="1"/>
  <c r="AE6369" i="1"/>
  <c r="H6369" i="1"/>
  <c r="G6369" i="1"/>
  <c r="AG6373" i="1"/>
  <c r="AF6373" i="1"/>
  <c r="AE6373" i="1"/>
  <c r="H6373" i="1"/>
  <c r="G6373" i="1"/>
  <c r="AG6377" i="1"/>
  <c r="AF6377" i="1"/>
  <c r="AE6377" i="1"/>
  <c r="H6377" i="1"/>
  <c r="G6377" i="1"/>
  <c r="AG6381" i="1"/>
  <c r="AF6381" i="1"/>
  <c r="AE6381" i="1"/>
  <c r="H6381" i="1"/>
  <c r="G6381" i="1"/>
  <c r="AG6385" i="1"/>
  <c r="AF6385" i="1"/>
  <c r="AE6385" i="1"/>
  <c r="H6385" i="1"/>
  <c r="G6385" i="1"/>
  <c r="AG6389" i="1"/>
  <c r="AF6389" i="1"/>
  <c r="AE6389" i="1"/>
  <c r="H6389" i="1"/>
  <c r="G6389" i="1"/>
  <c r="AG6397" i="1"/>
  <c r="AF6397" i="1"/>
  <c r="AE6397" i="1"/>
  <c r="H6397" i="1"/>
  <c r="G6397" i="1"/>
  <c r="H6151" i="1"/>
  <c r="H6159" i="1"/>
  <c r="H6167" i="1"/>
  <c r="AE6168" i="1"/>
  <c r="AF6169" i="1"/>
  <c r="H6175" i="1"/>
  <c r="AE6176" i="1"/>
  <c r="AF6177" i="1"/>
  <c r="AF6316" i="1"/>
  <c r="AE6322" i="1"/>
  <c r="G6325" i="1"/>
  <c r="AG6326" i="1"/>
  <c r="H6328" i="1"/>
  <c r="AE6328" i="1"/>
  <c r="AF6332" i="1"/>
  <c r="H6334" i="1"/>
  <c r="AE6334" i="1"/>
  <c r="AF6340" i="1"/>
  <c r="H6321" i="1"/>
  <c r="AG6321" i="1"/>
  <c r="AG6332" i="1"/>
  <c r="H6324" i="1"/>
  <c r="AE6324" i="1"/>
  <c r="H6344" i="1"/>
  <c r="AG6344" i="1"/>
  <c r="AE6344" i="1"/>
  <c r="G6344" i="1"/>
  <c r="AF6134" i="1"/>
  <c r="AF6142" i="1"/>
  <c r="AF6150" i="1"/>
  <c r="AG6151" i="1"/>
  <c r="AF6158" i="1"/>
  <c r="AG6159" i="1"/>
  <c r="AF6166" i="1"/>
  <c r="AG6167" i="1"/>
  <c r="AF6174" i="1"/>
  <c r="AG6175" i="1"/>
  <c r="AE6314" i="1"/>
  <c r="AF6315" i="1"/>
  <c r="H6317" i="1"/>
  <c r="AG6317" i="1"/>
  <c r="AF6318" i="1"/>
  <c r="AE6321" i="1"/>
  <c r="G6324" i="1"/>
  <c r="AG6328" i="1"/>
  <c r="G6330" i="1"/>
  <c r="AG6334" i="1"/>
  <c r="H6336" i="1"/>
  <c r="AG6336" i="1"/>
  <c r="AE6336" i="1"/>
  <c r="AF6344" i="1"/>
  <c r="H6320" i="1"/>
  <c r="AE6320" i="1"/>
  <c r="AG6314" i="1"/>
  <c r="G6320" i="1"/>
  <c r="AG6324" i="1"/>
  <c r="G6326" i="1"/>
  <c r="H6329" i="1"/>
  <c r="AG6329" i="1"/>
  <c r="AF6330" i="1"/>
  <c r="H6348" i="1"/>
  <c r="AG6348" i="1"/>
  <c r="AF6348" i="1"/>
  <c r="AE6348" i="1"/>
  <c r="G6348" i="1"/>
  <c r="AG6333" i="1"/>
  <c r="AG6337" i="1"/>
  <c r="AG6341" i="1"/>
  <c r="AG6345" i="1"/>
  <c r="AG6349" i="1"/>
  <c r="AF6351" i="1"/>
  <c r="AE6351" i="1"/>
  <c r="H6351" i="1"/>
  <c r="AG6354" i="1"/>
  <c r="AF6354" i="1"/>
  <c r="AE6354" i="1"/>
  <c r="H6354" i="1"/>
  <c r="G6354" i="1"/>
  <c r="AG6358" i="1"/>
  <c r="AF6358" i="1"/>
  <c r="AE6358" i="1"/>
  <c r="H6358" i="1"/>
  <c r="G6358" i="1"/>
  <c r="AG6362" i="1"/>
  <c r="AF6362" i="1"/>
  <c r="AE6362" i="1"/>
  <c r="H6362" i="1"/>
  <c r="G6362" i="1"/>
  <c r="AG6366" i="1"/>
  <c r="AF6366" i="1"/>
  <c r="AE6366" i="1"/>
  <c r="H6366" i="1"/>
  <c r="G6366" i="1"/>
  <c r="AG6370" i="1"/>
  <c r="AF6370" i="1"/>
  <c r="AE6370" i="1"/>
  <c r="H6370" i="1"/>
  <c r="G6370" i="1"/>
  <c r="AG6374" i="1"/>
  <c r="AF6374" i="1"/>
  <c r="AE6374" i="1"/>
  <c r="H6374" i="1"/>
  <c r="G6374" i="1"/>
  <c r="AG6378" i="1"/>
  <c r="AF6378" i="1"/>
  <c r="AE6378" i="1"/>
  <c r="H6378" i="1"/>
  <c r="G6378" i="1"/>
  <c r="AG6382" i="1"/>
  <c r="AF6382" i="1"/>
  <c r="AE6382" i="1"/>
  <c r="H6382" i="1"/>
  <c r="G6382" i="1"/>
  <c r="AG6386" i="1"/>
  <c r="AF6386" i="1"/>
  <c r="AE6386" i="1"/>
  <c r="H6386" i="1"/>
  <c r="G6386" i="1"/>
  <c r="AG6394" i="1"/>
  <c r="AF6394" i="1"/>
  <c r="AE6394" i="1"/>
  <c r="H6394" i="1"/>
  <c r="G6394" i="1"/>
  <c r="AG6398" i="1"/>
  <c r="AF6398" i="1"/>
  <c r="AE6398" i="1"/>
  <c r="H6398" i="1"/>
  <c r="G6398" i="1"/>
  <c r="AG6355" i="1"/>
  <c r="AF6355" i="1"/>
  <c r="AE6355" i="1"/>
  <c r="H6355" i="1"/>
  <c r="G6355" i="1"/>
  <c r="AG6359" i="1"/>
  <c r="AF6359" i="1"/>
  <c r="AE6359" i="1"/>
  <c r="H6359" i="1"/>
  <c r="G6359" i="1"/>
  <c r="AG6363" i="1"/>
  <c r="AF6363" i="1"/>
  <c r="AE6363" i="1"/>
  <c r="H6363" i="1"/>
  <c r="G6363" i="1"/>
  <c r="AG6367" i="1"/>
  <c r="AF6367" i="1"/>
  <c r="AE6367" i="1"/>
  <c r="H6367" i="1"/>
  <c r="G6367" i="1"/>
  <c r="AG6371" i="1"/>
  <c r="AF6371" i="1"/>
  <c r="AE6371" i="1"/>
  <c r="H6371" i="1"/>
  <c r="G6371" i="1"/>
  <c r="AG6375" i="1"/>
  <c r="AF6375" i="1"/>
  <c r="AE6375" i="1"/>
  <c r="H6375" i="1"/>
  <c r="G6375" i="1"/>
  <c r="AG6379" i="1"/>
  <c r="AF6379" i="1"/>
  <c r="AE6379" i="1"/>
  <c r="H6379" i="1"/>
  <c r="G6379" i="1"/>
  <c r="AG6383" i="1"/>
  <c r="AF6383" i="1"/>
  <c r="AE6383" i="1"/>
  <c r="H6383" i="1"/>
  <c r="G6383" i="1"/>
  <c r="AG6387" i="1"/>
  <c r="AF6387" i="1"/>
  <c r="AE6387" i="1"/>
  <c r="H6387" i="1"/>
  <c r="G6387" i="1"/>
  <c r="AG6395" i="1"/>
  <c r="AF6395" i="1"/>
  <c r="AE6395" i="1"/>
  <c r="H6395" i="1"/>
  <c r="G6395" i="1"/>
  <c r="AG6399" i="1"/>
  <c r="AF6399" i="1"/>
  <c r="AE6399" i="1"/>
  <c r="H6399" i="1"/>
  <c r="G6399" i="1"/>
  <c r="AE6338" i="1"/>
  <c r="AE6342" i="1"/>
  <c r="AE6346" i="1"/>
  <c r="AE6350" i="1"/>
  <c r="AG6352" i="1"/>
  <c r="AF6352" i="1"/>
  <c r="AE6352" i="1"/>
  <c r="H6352" i="1"/>
  <c r="G6352" i="1"/>
  <c r="AG6356" i="1"/>
  <c r="AF6356" i="1"/>
  <c r="AE6356" i="1"/>
  <c r="H6356" i="1"/>
  <c r="G6356" i="1"/>
  <c r="AG6360" i="1"/>
  <c r="AF6360" i="1"/>
  <c r="AE6360" i="1"/>
  <c r="H6360" i="1"/>
  <c r="G6360" i="1"/>
  <c r="AG6364" i="1"/>
  <c r="AF6364" i="1"/>
  <c r="AE6364" i="1"/>
  <c r="H6364" i="1"/>
  <c r="G6364" i="1"/>
  <c r="AG6368" i="1"/>
  <c r="AF6368" i="1"/>
  <c r="AE6368" i="1"/>
  <c r="H6368" i="1"/>
  <c r="G6368" i="1"/>
  <c r="AG6372" i="1"/>
  <c r="AF6372" i="1"/>
  <c r="AE6372" i="1"/>
  <c r="H6372" i="1"/>
  <c r="G6372" i="1"/>
  <c r="AG6376" i="1"/>
  <c r="AF6376" i="1"/>
  <c r="AE6376" i="1"/>
  <c r="H6376" i="1"/>
  <c r="G6376" i="1"/>
  <c r="AG6380" i="1"/>
  <c r="AF6380" i="1"/>
  <c r="AE6380" i="1"/>
  <c r="H6380" i="1"/>
  <c r="G6380" i="1"/>
  <c r="AG6384" i="1"/>
  <c r="AF6384" i="1"/>
  <c r="AE6384" i="1"/>
  <c r="H6384" i="1"/>
  <c r="G6384" i="1"/>
  <c r="AG6388" i="1"/>
  <c r="AF6388" i="1"/>
  <c r="AE6388" i="1"/>
  <c r="H6388" i="1"/>
  <c r="G6388" i="1"/>
  <c r="AG6396" i="1"/>
  <c r="AF6396" i="1"/>
  <c r="AE6396" i="1"/>
  <c r="H6396" i="1"/>
  <c r="G6396" i="1"/>
  <c r="AG6400" i="1"/>
  <c r="AF6400" i="1"/>
  <c r="AE6400" i="1"/>
  <c r="H6400" i="1"/>
  <c r="G6400" i="1"/>
</calcChain>
</file>

<file path=xl/connections.xml><?xml version="1.0" encoding="utf-8"?>
<connections xmlns="http://schemas.openxmlformats.org/spreadsheetml/2006/main">
  <connection id="1" keepAlive="1" name="Consulta - Filiais Petz" description="Conexão com a consulta 'Filiais Petz' na pasta de trabalho." type="5" refreshedVersion="6" background="1" saveData="1">
    <dbPr connection="Provider=Microsoft.Mashup.OleDb.1;Data Source=$Workbook$;Location=&quot;Filiais Petz&quot;;Extended Properties=&quot;&quot;" command="SELECT * FROM [Filiais Petz]"/>
  </connection>
  <connection id="2" keepAlive="1" name="Consulta - Fornecedores" description="Conexão com a consulta 'Fornecedores' na pasta de trabalho." type="5" refreshedVersion="6" background="1" saveData="1">
    <dbPr connection="Provider=Microsoft.Mashup.OleDb.1;Data Source=$Workbook$;Location=Fornecedores;Extended Properties=&quot;&quot;" command="SELECT * FROM [Fornecedores]"/>
  </connection>
</connections>
</file>

<file path=xl/sharedStrings.xml><?xml version="1.0" encoding="utf-8"?>
<sst xmlns="http://schemas.openxmlformats.org/spreadsheetml/2006/main" count="106041" uniqueCount="13920">
  <si>
    <t>COD. FORN.</t>
  </si>
  <si>
    <t>CNPJ</t>
  </si>
  <si>
    <t>FORNECEDOR</t>
  </si>
  <si>
    <t>COD. LOJA</t>
  </si>
  <si>
    <t>ITEM LOJA</t>
  </si>
  <si>
    <t>LOJA</t>
  </si>
  <si>
    <t>SIGLA</t>
  </si>
  <si>
    <t xml:space="preserve">DATA DE APROVAÇÃO </t>
  </si>
  <si>
    <t>OS</t>
  </si>
  <si>
    <t>RESPONSÁVEL</t>
  </si>
  <si>
    <t>NF</t>
  </si>
  <si>
    <t xml:space="preserve">EMISSÃO </t>
  </si>
  <si>
    <t>VENCIMENTO</t>
  </si>
  <si>
    <t xml:space="preserve">DATA LANÇAMENTO </t>
  </si>
  <si>
    <t>TIPO DE SP</t>
  </si>
  <si>
    <t>TIPO DE PAG.</t>
  </si>
  <si>
    <t>FORMA DE PAG.</t>
  </si>
  <si>
    <t>FINALIDADE</t>
  </si>
  <si>
    <t xml:space="preserve">RATEIO </t>
  </si>
  <si>
    <t>CENTRO DE CUSTO</t>
  </si>
  <si>
    <t>CC.DESPESA</t>
  </si>
  <si>
    <t>ÁREA</t>
  </si>
  <si>
    <t xml:space="preserve">CLASSIFICAÇÃO </t>
  </si>
  <si>
    <t>CATEGORIA</t>
  </si>
  <si>
    <t>TIPO</t>
  </si>
  <si>
    <t xml:space="preserve">ORÇAMENTO </t>
  </si>
  <si>
    <t>DISTRITO</t>
  </si>
  <si>
    <t>COORDENADOR</t>
  </si>
  <si>
    <t>REGIONAL</t>
  </si>
  <si>
    <t>VALOR</t>
  </si>
  <si>
    <t xml:space="preserve">DESCRIÇÃO </t>
  </si>
  <si>
    <t xml:space="preserve">TEMPOAR COMERCIO DE REFRIGERACAO LTDA   </t>
  </si>
  <si>
    <t>N</t>
  </si>
  <si>
    <t>FILIAL</t>
  </si>
  <si>
    <t>Dfilial</t>
  </si>
  <si>
    <t>INAUGURAÇÃO</t>
  </si>
  <si>
    <t>Endereço</t>
  </si>
  <si>
    <t>Cidade</t>
  </si>
  <si>
    <t>UF</t>
  </si>
  <si>
    <t>CEP</t>
  </si>
  <si>
    <t>Insc. Estadual</t>
  </si>
  <si>
    <t>Bairro</t>
  </si>
  <si>
    <t>INAUGURADA?</t>
  </si>
  <si>
    <t>glpi</t>
  </si>
  <si>
    <t>ANALISTA</t>
  </si>
  <si>
    <t>04 0001</t>
  </si>
  <si>
    <t>ALINE</t>
  </si>
  <si>
    <t>SÃO PAULO</t>
  </si>
  <si>
    <t>S</t>
  </si>
  <si>
    <t>04 0002</t>
  </si>
  <si>
    <t>04 0003</t>
  </si>
  <si>
    <t>SÃO BERNARDO DO CAMPO</t>
  </si>
  <si>
    <t>04 0004</t>
  </si>
  <si>
    <t>MOGI DAS CRUZES</t>
  </si>
  <si>
    <t>04 0005</t>
  </si>
  <si>
    <t>GUARULHOS</t>
  </si>
  <si>
    <t>04 0006</t>
  </si>
  <si>
    <t>04 0007</t>
  </si>
  <si>
    <t>04 0008</t>
  </si>
  <si>
    <t>04 0009</t>
  </si>
  <si>
    <t>04 0010</t>
  </si>
  <si>
    <t>04 0011</t>
  </si>
  <si>
    <t>04 0012</t>
  </si>
  <si>
    <t>04 0013</t>
  </si>
  <si>
    <t>04 0014</t>
  </si>
  <si>
    <t/>
  </si>
  <si>
    <t>04 0015</t>
  </si>
  <si>
    <t>04 0016</t>
  </si>
  <si>
    <t>04 0017</t>
  </si>
  <si>
    <t>04 0018</t>
  </si>
  <si>
    <t>04 0019</t>
  </si>
  <si>
    <t>04 0020</t>
  </si>
  <si>
    <t>04 0021</t>
  </si>
  <si>
    <t>04 0022</t>
  </si>
  <si>
    <t>04 0023</t>
  </si>
  <si>
    <t>CAMPINAS</t>
  </si>
  <si>
    <t>04 0024</t>
  </si>
  <si>
    <t>04 0025</t>
  </si>
  <si>
    <t>04 0026</t>
  </si>
  <si>
    <t>04 0027</t>
  </si>
  <si>
    <t>04 0028</t>
  </si>
  <si>
    <t>04 0029</t>
  </si>
  <si>
    <t>04 0030</t>
  </si>
  <si>
    <t>04 0031</t>
  </si>
  <si>
    <t>04 0032</t>
  </si>
  <si>
    <t>04 0033</t>
  </si>
  <si>
    <t>04 0034</t>
  </si>
  <si>
    <t>04 0035</t>
  </si>
  <si>
    <t>04 0036</t>
  </si>
  <si>
    <t>04 0037</t>
  </si>
  <si>
    <t>04 0038</t>
  </si>
  <si>
    <t>04 0039</t>
  </si>
  <si>
    <t>04 0040</t>
  </si>
  <si>
    <t>04 0041</t>
  </si>
  <si>
    <t>04 0042</t>
  </si>
  <si>
    <t>04 0043</t>
  </si>
  <si>
    <t>04 0044</t>
  </si>
  <si>
    <t>04 0045</t>
  </si>
  <si>
    <t>04 0046</t>
  </si>
  <si>
    <t>04 0047</t>
  </si>
  <si>
    <t>04 0048</t>
  </si>
  <si>
    <t>04 0049</t>
  </si>
  <si>
    <t>04 0050</t>
  </si>
  <si>
    <t>04 0051</t>
  </si>
  <si>
    <t>04 0052</t>
  </si>
  <si>
    <t>04 0053</t>
  </si>
  <si>
    <t>04 0054</t>
  </si>
  <si>
    <t>04 0055</t>
  </si>
  <si>
    <t>04 0056</t>
  </si>
  <si>
    <t>04 0057</t>
  </si>
  <si>
    <t>04 0058</t>
  </si>
  <si>
    <t>04 0059</t>
  </si>
  <si>
    <t>04 0060</t>
  </si>
  <si>
    <t>04 0061</t>
  </si>
  <si>
    <t>04 0062</t>
  </si>
  <si>
    <t>04 0063</t>
  </si>
  <si>
    <t>04 0064</t>
  </si>
  <si>
    <t>04 0065</t>
  </si>
  <si>
    <t>04 0066</t>
  </si>
  <si>
    <t>04 0067</t>
  </si>
  <si>
    <t>04 0068</t>
  </si>
  <si>
    <t>04 0069</t>
  </si>
  <si>
    <t>04 0070</t>
  </si>
  <si>
    <t>SÃO CARLOS</t>
  </si>
  <si>
    <t>04 0071</t>
  </si>
  <si>
    <t>04 0072</t>
  </si>
  <si>
    <t>04 0073</t>
  </si>
  <si>
    <t>04 0074</t>
  </si>
  <si>
    <t>04 0075</t>
  </si>
  <si>
    <t>04 0076</t>
  </si>
  <si>
    <t>04 0077</t>
  </si>
  <si>
    <t>04 0078</t>
  </si>
  <si>
    <t>04 0079</t>
  </si>
  <si>
    <t>04 0080</t>
  </si>
  <si>
    <t>04 0081</t>
  </si>
  <si>
    <t>04 0082</t>
  </si>
  <si>
    <t>04 0083</t>
  </si>
  <si>
    <t>04 0084</t>
  </si>
  <si>
    <t>04 0085</t>
  </si>
  <si>
    <t>04 0086</t>
  </si>
  <si>
    <t>04 0087</t>
  </si>
  <si>
    <t>04 0088</t>
  </si>
  <si>
    <t>04 0089</t>
  </si>
  <si>
    <t>04 0090</t>
  </si>
  <si>
    <t>04 0091</t>
  </si>
  <si>
    <t>04 0092</t>
  </si>
  <si>
    <t>04 0093</t>
  </si>
  <si>
    <t>04 0094</t>
  </si>
  <si>
    <t>04 0095</t>
  </si>
  <si>
    <t>04 0096</t>
  </si>
  <si>
    <t>04 0097</t>
  </si>
  <si>
    <t>04 0098</t>
  </si>
  <si>
    <t>04 0099</t>
  </si>
  <si>
    <t>04 0100</t>
  </si>
  <si>
    <t>04 0101</t>
  </si>
  <si>
    <t>04 0102</t>
  </si>
  <si>
    <t>04 0103</t>
  </si>
  <si>
    <t>04 0104</t>
  </si>
  <si>
    <t>04 0105</t>
  </si>
  <si>
    <t>04 0106</t>
  </si>
  <si>
    <t>04 0107</t>
  </si>
  <si>
    <t>04 0108</t>
  </si>
  <si>
    <t>04 0109</t>
  </si>
  <si>
    <t>04 0110</t>
  </si>
  <si>
    <t>04 0111</t>
  </si>
  <si>
    <t>04 0112</t>
  </si>
  <si>
    <t>04 0113</t>
  </si>
  <si>
    <t>04 0114</t>
  </si>
  <si>
    <t>04 0115</t>
  </si>
  <si>
    <t>04 0116</t>
  </si>
  <si>
    <t>04 0117</t>
  </si>
  <si>
    <t>04 0118</t>
  </si>
  <si>
    <t>04 0119</t>
  </si>
  <si>
    <t>04 0120</t>
  </si>
  <si>
    <t>04 0121</t>
  </si>
  <si>
    <t>04 0122</t>
  </si>
  <si>
    <t>04 0123</t>
  </si>
  <si>
    <t>04 0124</t>
  </si>
  <si>
    <t>04 0125</t>
  </si>
  <si>
    <t>04 0126</t>
  </si>
  <si>
    <t>04 0127</t>
  </si>
  <si>
    <t>04 0128</t>
  </si>
  <si>
    <t>04 0129</t>
  </si>
  <si>
    <t>04 0130</t>
  </si>
  <si>
    <t>04 0131</t>
  </si>
  <si>
    <t>04 0132</t>
  </si>
  <si>
    <t>04 0133</t>
  </si>
  <si>
    <t>04 0134</t>
  </si>
  <si>
    <t>04 0135</t>
  </si>
  <si>
    <t>04 0136</t>
  </si>
  <si>
    <t>04 0137</t>
  </si>
  <si>
    <t>04 0138</t>
  </si>
  <si>
    <t>04 0139</t>
  </si>
  <si>
    <t>04 0140</t>
  </si>
  <si>
    <t>04 0141</t>
  </si>
  <si>
    <t>04 0142</t>
  </si>
  <si>
    <t>04 0143</t>
  </si>
  <si>
    <t>04 0144</t>
  </si>
  <si>
    <t>04 0145</t>
  </si>
  <si>
    <t>04 0146</t>
  </si>
  <si>
    <t>04 0147</t>
  </si>
  <si>
    <t>04 0148</t>
  </si>
  <si>
    <t>04 0149</t>
  </si>
  <si>
    <t>04 0150</t>
  </si>
  <si>
    <t>04 0151</t>
  </si>
  <si>
    <t>04 0152</t>
  </si>
  <si>
    <t>04 0153</t>
  </si>
  <si>
    <t>04 0154</t>
  </si>
  <si>
    <t>04 0155</t>
  </si>
  <si>
    <t>04 0156</t>
  </si>
  <si>
    <t>04 0157</t>
  </si>
  <si>
    <t>04 0158</t>
  </si>
  <si>
    <t>04 0159</t>
  </si>
  <si>
    <t>04 0160</t>
  </si>
  <si>
    <t>04 0161</t>
  </si>
  <si>
    <t>04 0162</t>
  </si>
  <si>
    <t>04 0163</t>
  </si>
  <si>
    <t>04 0164</t>
  </si>
  <si>
    <t>04 0165</t>
  </si>
  <si>
    <t>04 0166</t>
  </si>
  <si>
    <t>04 0167</t>
  </si>
  <si>
    <t>04 0168</t>
  </si>
  <si>
    <t>04 0169</t>
  </si>
  <si>
    <t>04 0170</t>
  </si>
  <si>
    <t>04 0171</t>
  </si>
  <si>
    <t>04 0172</t>
  </si>
  <si>
    <t>04 0173</t>
  </si>
  <si>
    <t>04 0174</t>
  </si>
  <si>
    <t>04 0175</t>
  </si>
  <si>
    <t>04 0176</t>
  </si>
  <si>
    <t>04 0177</t>
  </si>
  <si>
    <t>04 0178</t>
  </si>
  <si>
    <t>04 0179</t>
  </si>
  <si>
    <t>04 0180</t>
  </si>
  <si>
    <t>04 0181</t>
  </si>
  <si>
    <t>04 0182</t>
  </si>
  <si>
    <t>04 0183</t>
  </si>
  <si>
    <t>04 0184</t>
  </si>
  <si>
    <t>04 0185</t>
  </si>
  <si>
    <t>04 0186</t>
  </si>
  <si>
    <t>04 0187</t>
  </si>
  <si>
    <t>04 0188</t>
  </si>
  <si>
    <t>04 0189</t>
  </si>
  <si>
    <t>04 0190</t>
  </si>
  <si>
    <t>04 0191</t>
  </si>
  <si>
    <t>04 0192</t>
  </si>
  <si>
    <t>04 0193</t>
  </si>
  <si>
    <t>04 0194</t>
  </si>
  <si>
    <t>04 0195</t>
  </si>
  <si>
    <t>04 0196</t>
  </si>
  <si>
    <t>BOA VISTA</t>
  </si>
  <si>
    <t>04 0197</t>
  </si>
  <si>
    <t>04 0198</t>
  </si>
  <si>
    <t>04 0199</t>
  </si>
  <si>
    <t>04 0200</t>
  </si>
  <si>
    <t>04 0201</t>
  </si>
  <si>
    <t>04 0202</t>
  </si>
  <si>
    <t>04 0203</t>
  </si>
  <si>
    <t>04 0204</t>
  </si>
  <si>
    <t>04 0205</t>
  </si>
  <si>
    <t>04 0206</t>
  </si>
  <si>
    <t>04 0207</t>
  </si>
  <si>
    <t>04 0208</t>
  </si>
  <si>
    <t>04 0209</t>
  </si>
  <si>
    <t>04 0210</t>
  </si>
  <si>
    <t>04 0211</t>
  </si>
  <si>
    <t>04 0212</t>
  </si>
  <si>
    <t>04 0213</t>
  </si>
  <si>
    <t>04 0214</t>
  </si>
  <si>
    <t>04 0215</t>
  </si>
  <si>
    <t>04 0216</t>
  </si>
  <si>
    <t>04 0217</t>
  </si>
  <si>
    <t>04 0218</t>
  </si>
  <si>
    <t>04 0219</t>
  </si>
  <si>
    <t>04 0220</t>
  </si>
  <si>
    <t>04 0221</t>
  </si>
  <si>
    <t>04 0222</t>
  </si>
  <si>
    <t>04 0223</t>
  </si>
  <si>
    <t>04 0224</t>
  </si>
  <si>
    <t>04 0225</t>
  </si>
  <si>
    <t>04 0226</t>
  </si>
  <si>
    <t>04 0227</t>
  </si>
  <si>
    <t>04 0228</t>
  </si>
  <si>
    <t>04 0229</t>
  </si>
  <si>
    <t>04 0230</t>
  </si>
  <si>
    <t>04 0231</t>
  </si>
  <si>
    <t>04 0232</t>
  </si>
  <si>
    <t>04 0233</t>
  </si>
  <si>
    <t>04 0234</t>
  </si>
  <si>
    <t>04 0235</t>
  </si>
  <si>
    <t>04 0236</t>
  </si>
  <si>
    <t>04 0237</t>
  </si>
  <si>
    <t>04 0238</t>
  </si>
  <si>
    <t>04 0239</t>
  </si>
  <si>
    <t>04 0240</t>
  </si>
  <si>
    <t>04 0241</t>
  </si>
  <si>
    <t>04 0242</t>
  </si>
  <si>
    <t>04 0243</t>
  </si>
  <si>
    <t>04 0244</t>
  </si>
  <si>
    <t>04 0245</t>
  </si>
  <si>
    <t>04 0246</t>
  </si>
  <si>
    <t>04 0247</t>
  </si>
  <si>
    <t>04 0248</t>
  </si>
  <si>
    <t>04 0249</t>
  </si>
  <si>
    <t>04 0250</t>
  </si>
  <si>
    <t>04 0251</t>
  </si>
  <si>
    <t>04 0252</t>
  </si>
  <si>
    <t>04 0253</t>
  </si>
  <si>
    <t>04 0254</t>
  </si>
  <si>
    <t>04 0255</t>
  </si>
  <si>
    <t>04 0256</t>
  </si>
  <si>
    <t>04 0257</t>
  </si>
  <si>
    <t>04 0258</t>
  </si>
  <si>
    <t>04 0259</t>
  </si>
  <si>
    <t>04 0260</t>
  </si>
  <si>
    <t>04 0261</t>
  </si>
  <si>
    <t>04 0262</t>
  </si>
  <si>
    <t>04 0263</t>
  </si>
  <si>
    <t>04 0264</t>
  </si>
  <si>
    <t>04 0265</t>
  </si>
  <si>
    <t>04 0266</t>
  </si>
  <si>
    <t>04 0267</t>
  </si>
  <si>
    <t>04 0268</t>
  </si>
  <si>
    <t>04 0269</t>
  </si>
  <si>
    <t>04 0270</t>
  </si>
  <si>
    <t>04 0271</t>
  </si>
  <si>
    <t>04 0272</t>
  </si>
  <si>
    <t>04 0273</t>
  </si>
  <si>
    <t>04 0274</t>
  </si>
  <si>
    <t>04 0275</t>
  </si>
  <si>
    <t>04 0276</t>
  </si>
  <si>
    <t>04 0277</t>
  </si>
  <si>
    <t>04 0278</t>
  </si>
  <si>
    <t>04 0279</t>
  </si>
  <si>
    <t>04 0280</t>
  </si>
  <si>
    <t>04 0281</t>
  </si>
  <si>
    <t>04 0282</t>
  </si>
  <si>
    <t>04 0283</t>
  </si>
  <si>
    <t>04 0284</t>
  </si>
  <si>
    <t>04 0285</t>
  </si>
  <si>
    <t>04 0286</t>
  </si>
  <si>
    <t>04 0287</t>
  </si>
  <si>
    <t>04 0288</t>
  </si>
  <si>
    <t>04 0289</t>
  </si>
  <si>
    <t>04 0290</t>
  </si>
  <si>
    <t>04 0291</t>
  </si>
  <si>
    <t>04 0292</t>
  </si>
  <si>
    <t>04 0293</t>
  </si>
  <si>
    <t>04 0294</t>
  </si>
  <si>
    <t>04 0295</t>
  </si>
  <si>
    <t>04 0296</t>
  </si>
  <si>
    <t>04 0297</t>
  </si>
  <si>
    <t>04 0298</t>
  </si>
  <si>
    <t>04 0299</t>
  </si>
  <si>
    <t>04 0300</t>
  </si>
  <si>
    <t>04 0301</t>
  </si>
  <si>
    <t>04 0302</t>
  </si>
  <si>
    <t>04 0303</t>
  </si>
  <si>
    <t>04 0304</t>
  </si>
  <si>
    <t>04 0305</t>
  </si>
  <si>
    <t>04 0306</t>
  </si>
  <si>
    <t>04 0307</t>
  </si>
  <si>
    <t>04 0308</t>
  </si>
  <si>
    <t>04 0309</t>
  </si>
  <si>
    <t>04 0310</t>
  </si>
  <si>
    <t>04 0311</t>
  </si>
  <si>
    <t>04 0312</t>
  </si>
  <si>
    <t>04 0313</t>
  </si>
  <si>
    <t>04 0314</t>
  </si>
  <si>
    <t>04 0315</t>
  </si>
  <si>
    <t>04 0316</t>
  </si>
  <si>
    <t>04 0317</t>
  </si>
  <si>
    <t>04 0318</t>
  </si>
  <si>
    <t>04 0319</t>
  </si>
  <si>
    <t>04 0320</t>
  </si>
  <si>
    <t>04 0321</t>
  </si>
  <si>
    <t>04 0322</t>
  </si>
  <si>
    <t>04 0323</t>
  </si>
  <si>
    <t>04 0324</t>
  </si>
  <si>
    <t>04 0325</t>
  </si>
  <si>
    <t>04 0326</t>
  </si>
  <si>
    <t>04 0327</t>
  </si>
  <si>
    <t>04 0328</t>
  </si>
  <si>
    <t>04 0329</t>
  </si>
  <si>
    <t>04 0330</t>
  </si>
  <si>
    <t>04 0331</t>
  </si>
  <si>
    <t>04 0332</t>
  </si>
  <si>
    <t>04 0333</t>
  </si>
  <si>
    <t>04 0334</t>
  </si>
  <si>
    <t>04 0335</t>
  </si>
  <si>
    <t>04 0336</t>
  </si>
  <si>
    <t>04 0337</t>
  </si>
  <si>
    <t>04 0338</t>
  </si>
  <si>
    <t>04 0339</t>
  </si>
  <si>
    <t>04 0340</t>
  </si>
  <si>
    <t>04 0341</t>
  </si>
  <si>
    <t>04 0342</t>
  </si>
  <si>
    <t>04 0343</t>
  </si>
  <si>
    <t>04 0344</t>
  </si>
  <si>
    <t>04 0345</t>
  </si>
  <si>
    <t>04 0346</t>
  </si>
  <si>
    <t>04 0347</t>
  </si>
  <si>
    <t>04 0348</t>
  </si>
  <si>
    <t>04 0349</t>
  </si>
  <si>
    <t>04 0350</t>
  </si>
  <si>
    <t>04 0351</t>
  </si>
  <si>
    <t>04 0352</t>
  </si>
  <si>
    <t>04 0353</t>
  </si>
  <si>
    <t>04 0354</t>
  </si>
  <si>
    <t>04 0355</t>
  </si>
  <si>
    <t>04 0356</t>
  </si>
  <si>
    <t>04 0357</t>
  </si>
  <si>
    <t>04 0358</t>
  </si>
  <si>
    <t>04 0359</t>
  </si>
  <si>
    <t>04 0360</t>
  </si>
  <si>
    <t>04 0361</t>
  </si>
  <si>
    <t>04 0362</t>
  </si>
  <si>
    <t>04 0363</t>
  </si>
  <si>
    <t>04 0364</t>
  </si>
  <si>
    <t>04 0365</t>
  </si>
  <si>
    <t>04 0366</t>
  </si>
  <si>
    <t>04 0367</t>
  </si>
  <si>
    <t>04 0368</t>
  </si>
  <si>
    <t>04 0369</t>
  </si>
  <si>
    <t>04 0370</t>
  </si>
  <si>
    <t>04 0371</t>
  </si>
  <si>
    <t>04 0372</t>
  </si>
  <si>
    <t>04 0373</t>
  </si>
  <si>
    <t>04 0374</t>
  </si>
  <si>
    <t>04 0375</t>
  </si>
  <si>
    <t>04 0376</t>
  </si>
  <si>
    <t>04 0377</t>
  </si>
  <si>
    <t>04 0378</t>
  </si>
  <si>
    <t>04 0379</t>
  </si>
  <si>
    <t>04 0380</t>
  </si>
  <si>
    <t>04 0381</t>
  </si>
  <si>
    <t>04 0382</t>
  </si>
  <si>
    <t>04 0383</t>
  </si>
  <si>
    <t>04 0384</t>
  </si>
  <si>
    <t>04 0385</t>
  </si>
  <si>
    <t>04 0386</t>
  </si>
  <si>
    <t>04 0387</t>
  </si>
  <si>
    <t>04 0388</t>
  </si>
  <si>
    <t>04 0389</t>
  </si>
  <si>
    <t>04 0390</t>
  </si>
  <si>
    <t>04 0391</t>
  </si>
  <si>
    <t>04 0392</t>
  </si>
  <si>
    <t>04 0393</t>
  </si>
  <si>
    <t>04 0394</t>
  </si>
  <si>
    <t>04 0395</t>
  </si>
  <si>
    <t>04 0396</t>
  </si>
  <si>
    <t>04 0397</t>
  </si>
  <si>
    <t>04 0398</t>
  </si>
  <si>
    <t>04 0399</t>
  </si>
  <si>
    <t>04 0400</t>
  </si>
  <si>
    <t>04 0401</t>
  </si>
  <si>
    <t>04 0402</t>
  </si>
  <si>
    <t>04 0403</t>
  </si>
  <si>
    <t>04 0404</t>
  </si>
  <si>
    <t>04 0405</t>
  </si>
  <si>
    <t>04 0406</t>
  </si>
  <si>
    <t>04 0407</t>
  </si>
  <si>
    <t>04 0408</t>
  </si>
  <si>
    <t>04 0409</t>
  </si>
  <si>
    <t>04 0410</t>
  </si>
  <si>
    <t>04 0411</t>
  </si>
  <si>
    <t>04 0412</t>
  </si>
  <si>
    <t>04 0413</t>
  </si>
  <si>
    <t>04 0414</t>
  </si>
  <si>
    <t>04 0415</t>
  </si>
  <si>
    <t>04 0416</t>
  </si>
  <si>
    <t>04 0417</t>
  </si>
  <si>
    <t>04 0418</t>
  </si>
  <si>
    <t>04 0419</t>
  </si>
  <si>
    <t>04 0420</t>
  </si>
  <si>
    <t>04 0421</t>
  </si>
  <si>
    <t>04 0422</t>
  </si>
  <si>
    <t>04 0423</t>
  </si>
  <si>
    <t>04 0424</t>
  </si>
  <si>
    <t>04 0425</t>
  </si>
  <si>
    <t>04 0426</t>
  </si>
  <si>
    <t>04 0427</t>
  </si>
  <si>
    <t>04 0428</t>
  </si>
  <si>
    <t>04 0429</t>
  </si>
  <si>
    <t>04 0430</t>
  </si>
  <si>
    <t>04 0431</t>
  </si>
  <si>
    <t>04 0432</t>
  </si>
  <si>
    <t>04 0433</t>
  </si>
  <si>
    <t>04 0434</t>
  </si>
  <si>
    <t>04 0435</t>
  </si>
  <si>
    <t>04 0436</t>
  </si>
  <si>
    <t>04 0437</t>
  </si>
  <si>
    <t>04 0438</t>
  </si>
  <si>
    <t>04 0439</t>
  </si>
  <si>
    <t>04 0440</t>
  </si>
  <si>
    <t>04 0441</t>
  </si>
  <si>
    <t>04 0442</t>
  </si>
  <si>
    <t>04 0443</t>
  </si>
  <si>
    <t>04 0444</t>
  </si>
  <si>
    <t>04 0445</t>
  </si>
  <si>
    <t>04 0446</t>
  </si>
  <si>
    <t>04 0447</t>
  </si>
  <si>
    <t>04 0448</t>
  </si>
  <si>
    <t>04 0449</t>
  </si>
  <si>
    <t>04 0450</t>
  </si>
  <si>
    <t>04 0451</t>
  </si>
  <si>
    <t>04 0452</t>
  </si>
  <si>
    <t>04 0453</t>
  </si>
  <si>
    <t>04 0454</t>
  </si>
  <si>
    <t>04 0455</t>
  </si>
  <si>
    <t>04 0456</t>
  </si>
  <si>
    <t>04 0457</t>
  </si>
  <si>
    <t>04 0458</t>
  </si>
  <si>
    <t>04 0459</t>
  </si>
  <si>
    <t>04 0460</t>
  </si>
  <si>
    <t>04 0461</t>
  </si>
  <si>
    <t>04 0462</t>
  </si>
  <si>
    <t>04 0463</t>
  </si>
  <si>
    <t>04 0464</t>
  </si>
  <si>
    <t>04 0465</t>
  </si>
  <si>
    <t>04 0466</t>
  </si>
  <si>
    <t>04 0467</t>
  </si>
  <si>
    <t>04 0468</t>
  </si>
  <si>
    <t>04 0469</t>
  </si>
  <si>
    <t>04 0470</t>
  </si>
  <si>
    <t>04 0471</t>
  </si>
  <si>
    <t>04 0472</t>
  </si>
  <si>
    <t>04 0473</t>
  </si>
  <si>
    <t>04 0474</t>
  </si>
  <si>
    <t>04 0475</t>
  </si>
  <si>
    <t>04 0476</t>
  </si>
  <si>
    <t>04 0477</t>
  </si>
  <si>
    <t>04 0478</t>
  </si>
  <si>
    <t>04 0479</t>
  </si>
  <si>
    <t>04 0480</t>
  </si>
  <si>
    <t>04 0481</t>
  </si>
  <si>
    <t>04 0482</t>
  </si>
  <si>
    <t>04 0483</t>
  </si>
  <si>
    <t>04 0484</t>
  </si>
  <si>
    <t>04 0485</t>
  </si>
  <si>
    <t>04 0486</t>
  </si>
  <si>
    <t>04 0487</t>
  </si>
  <si>
    <t>04 0488</t>
  </si>
  <si>
    <t>04 0489</t>
  </si>
  <si>
    <t>04 0490</t>
  </si>
  <si>
    <t>04 0491</t>
  </si>
  <si>
    <t>04 0492</t>
  </si>
  <si>
    <t>04 0493</t>
  </si>
  <si>
    <t>04 0494</t>
  </si>
  <si>
    <t>04 0495</t>
  </si>
  <si>
    <t>04 0496</t>
  </si>
  <si>
    <t>04 0497</t>
  </si>
  <si>
    <t>04 0498</t>
  </si>
  <si>
    <t>04 0499</t>
  </si>
  <si>
    <t>04 0500</t>
  </si>
  <si>
    <t>04 0501</t>
  </si>
  <si>
    <t>04 0502</t>
  </si>
  <si>
    <t>04 0503</t>
  </si>
  <si>
    <t>04 0504</t>
  </si>
  <si>
    <t>04 0505</t>
  </si>
  <si>
    <t>04 0506</t>
  </si>
  <si>
    <t>04 0507</t>
  </si>
  <si>
    <t>04 0508</t>
  </si>
  <si>
    <t>04 0509</t>
  </si>
  <si>
    <t>04 0510</t>
  </si>
  <si>
    <t>04 0511</t>
  </si>
  <si>
    <t>04 0512</t>
  </si>
  <si>
    <t>04 0513</t>
  </si>
  <si>
    <t>04 0514</t>
  </si>
  <si>
    <t>04 0515</t>
  </si>
  <si>
    <t>04 0516</t>
  </si>
  <si>
    <t>04 0517</t>
  </si>
  <si>
    <t>04 0518</t>
  </si>
  <si>
    <t>04 0519</t>
  </si>
  <si>
    <t>04 0520</t>
  </si>
  <si>
    <t>04 0521</t>
  </si>
  <si>
    <t>04 0522</t>
  </si>
  <si>
    <t>04 0523</t>
  </si>
  <si>
    <t>04 0524</t>
  </si>
  <si>
    <t>04 0525</t>
  </si>
  <si>
    <t>04 0526</t>
  </si>
  <si>
    <t>04 0527</t>
  </si>
  <si>
    <t>04 0528</t>
  </si>
  <si>
    <t>04 0529</t>
  </si>
  <si>
    <t>04 0530</t>
  </si>
  <si>
    <t>04 0531</t>
  </si>
  <si>
    <t>04 0532</t>
  </si>
  <si>
    <t>04 0533</t>
  </si>
  <si>
    <t>04 0534</t>
  </si>
  <si>
    <t>04 0535</t>
  </si>
  <si>
    <t>04 0536</t>
  </si>
  <si>
    <t>04 0537</t>
  </si>
  <si>
    <t>04 0538</t>
  </si>
  <si>
    <t>04 0539</t>
  </si>
  <si>
    <t>04 0540</t>
  </si>
  <si>
    <t>04 0541</t>
  </si>
  <si>
    <t>04 0542</t>
  </si>
  <si>
    <t>04 0543</t>
  </si>
  <si>
    <t>04 0544</t>
  </si>
  <si>
    <t>04 0545</t>
  </si>
  <si>
    <t>04 0546</t>
  </si>
  <si>
    <t>04 0547</t>
  </si>
  <si>
    <t>04 0548</t>
  </si>
  <si>
    <t>04 0549</t>
  </si>
  <si>
    <t>04 0550</t>
  </si>
  <si>
    <t>04 0551</t>
  </si>
  <si>
    <t>04 0552</t>
  </si>
  <si>
    <t>04 0553</t>
  </si>
  <si>
    <t>04 0554</t>
  </si>
  <si>
    <t>04 0555</t>
  </si>
  <si>
    <t>04 0556</t>
  </si>
  <si>
    <t>04 0557</t>
  </si>
  <si>
    <t>04 0558</t>
  </si>
  <si>
    <t>04 0559</t>
  </si>
  <si>
    <t>04 0560</t>
  </si>
  <si>
    <t>04 0561</t>
  </si>
  <si>
    <t>04 0562</t>
  </si>
  <si>
    <t>04 0563</t>
  </si>
  <si>
    <t>04 0564</t>
  </si>
  <si>
    <t>04 0565</t>
  </si>
  <si>
    <t>04 0566</t>
  </si>
  <si>
    <t>04 0567</t>
  </si>
  <si>
    <t>04 0568</t>
  </si>
  <si>
    <t>04 0569</t>
  </si>
  <si>
    <t>04 0570</t>
  </si>
  <si>
    <t>04 0571</t>
  </si>
  <si>
    <t>04 0572</t>
  </si>
  <si>
    <t>04 0573</t>
  </si>
  <si>
    <t>04 0574</t>
  </si>
  <si>
    <t>04 0575</t>
  </si>
  <si>
    <t>04 0576</t>
  </si>
  <si>
    <t>04 0577</t>
  </si>
  <si>
    <t>04 0578</t>
  </si>
  <si>
    <t>04 0579</t>
  </si>
  <si>
    <t>04 0580</t>
  </si>
  <si>
    <t>04 0581</t>
  </si>
  <si>
    <t>04 0582</t>
  </si>
  <si>
    <t>04 0583</t>
  </si>
  <si>
    <t>04 0584</t>
  </si>
  <si>
    <t>04 0585</t>
  </si>
  <si>
    <t>04 0586</t>
  </si>
  <si>
    <t>04 0587</t>
  </si>
  <si>
    <t>04 0588</t>
  </si>
  <si>
    <t>04 0589</t>
  </si>
  <si>
    <t>04 0590</t>
  </si>
  <si>
    <t>04 0591</t>
  </si>
  <si>
    <t>04 0592</t>
  </si>
  <si>
    <t>04 0593</t>
  </si>
  <si>
    <t>04 0594</t>
  </si>
  <si>
    <t>04 0595</t>
  </si>
  <si>
    <t>04 0596</t>
  </si>
  <si>
    <t>04 0597</t>
  </si>
  <si>
    <t>04 0598</t>
  </si>
  <si>
    <t>04 0599</t>
  </si>
  <si>
    <t>04 0600</t>
  </si>
  <si>
    <t>04 0601</t>
  </si>
  <si>
    <t>04 0602</t>
  </si>
  <si>
    <t>04 0603</t>
  </si>
  <si>
    <t>04 0604</t>
  </si>
  <si>
    <t>04 0605</t>
  </si>
  <si>
    <t>04 0606</t>
  </si>
  <si>
    <t>04 0607</t>
  </si>
  <si>
    <t>04 0608</t>
  </si>
  <si>
    <t>04 0609</t>
  </si>
  <si>
    <t>04 0610</t>
  </si>
  <si>
    <t>04 0611</t>
  </si>
  <si>
    <t>04 0612</t>
  </si>
  <si>
    <t>04 0613</t>
  </si>
  <si>
    <t>04 0614</t>
  </si>
  <si>
    <t>04 0615</t>
  </si>
  <si>
    <t>04 0616</t>
  </si>
  <si>
    <t>04 0617</t>
  </si>
  <si>
    <t>04 0618</t>
  </si>
  <si>
    <t>04 0619</t>
  </si>
  <si>
    <t>04 0620</t>
  </si>
  <si>
    <t>04 0621</t>
  </si>
  <si>
    <t>04 0622</t>
  </si>
  <si>
    <t>04 0623</t>
  </si>
  <si>
    <t>04 0624</t>
  </si>
  <si>
    <t>04 0625</t>
  </si>
  <si>
    <t>04 0626</t>
  </si>
  <si>
    <t>04 0627</t>
  </si>
  <si>
    <t>04 0628</t>
  </si>
  <si>
    <t>04 0629</t>
  </si>
  <si>
    <t>04 0630</t>
  </si>
  <si>
    <t>04 0631</t>
  </si>
  <si>
    <t>04 0632</t>
  </si>
  <si>
    <t>04 0633</t>
  </si>
  <si>
    <t>04 0634</t>
  </si>
  <si>
    <t>04 0635</t>
  </si>
  <si>
    <t>04 0636</t>
  </si>
  <si>
    <t>04 0637</t>
  </si>
  <si>
    <t>04 0638</t>
  </si>
  <si>
    <t>04 0639</t>
  </si>
  <si>
    <t>04 0640</t>
  </si>
  <si>
    <t>04 0641</t>
  </si>
  <si>
    <t>04 0642</t>
  </si>
  <si>
    <t>04 0643</t>
  </si>
  <si>
    <t>04 0644</t>
  </si>
  <si>
    <t>04 0645</t>
  </si>
  <si>
    <t>04 0646</t>
  </si>
  <si>
    <t>04 0647</t>
  </si>
  <si>
    <t>04 0648</t>
  </si>
  <si>
    <t>04 0649</t>
  </si>
  <si>
    <t>04 0650</t>
  </si>
  <si>
    <t>04 0651</t>
  </si>
  <si>
    <t>04 0652</t>
  </si>
  <si>
    <t>04 0653</t>
  </si>
  <si>
    <t>04 0654</t>
  </si>
  <si>
    <t>04 0655</t>
  </si>
  <si>
    <t>04 0656</t>
  </si>
  <si>
    <t>04 0657</t>
  </si>
  <si>
    <t>04 0658</t>
  </si>
  <si>
    <t>04 0659</t>
  </si>
  <si>
    <t>04 0660</t>
  </si>
  <si>
    <t>04 0661</t>
  </si>
  <si>
    <t>04 0662</t>
  </si>
  <si>
    <t>04 0663</t>
  </si>
  <si>
    <t>04 0664</t>
  </si>
  <si>
    <t>04 0665</t>
  </si>
  <si>
    <t>04 0666</t>
  </si>
  <si>
    <t>04 0667</t>
  </si>
  <si>
    <t>04 0668</t>
  </si>
  <si>
    <t>04 0669</t>
  </si>
  <si>
    <t>04 0670</t>
  </si>
  <si>
    <t>04 0671</t>
  </si>
  <si>
    <t>04 0672</t>
  </si>
  <si>
    <t>04 0673</t>
  </si>
  <si>
    <t>04 0674</t>
  </si>
  <si>
    <t>04 0675</t>
  </si>
  <si>
    <t>04 0676</t>
  </si>
  <si>
    <t>04 0677</t>
  </si>
  <si>
    <t>04 0678</t>
  </si>
  <si>
    <t>04 0679</t>
  </si>
  <si>
    <t>04 0680</t>
  </si>
  <si>
    <t>04 0681</t>
  </si>
  <si>
    <t>04 0682</t>
  </si>
  <si>
    <t>04 0683</t>
  </si>
  <si>
    <t>04 0684</t>
  </si>
  <si>
    <t>04 0685</t>
  </si>
  <si>
    <t>04 0686</t>
  </si>
  <si>
    <t>04 0687</t>
  </si>
  <si>
    <t>04 0688</t>
  </si>
  <si>
    <t>04 0689</t>
  </si>
  <si>
    <t>04 0690</t>
  </si>
  <si>
    <t>04 0691</t>
  </si>
  <si>
    <t>04 0692</t>
  </si>
  <si>
    <t>04 0693</t>
  </si>
  <si>
    <t>04 0694</t>
  </si>
  <si>
    <t>04 0695</t>
  </si>
  <si>
    <t>04 0696</t>
  </si>
  <si>
    <t>04 0697</t>
  </si>
  <si>
    <t>04 0698</t>
  </si>
  <si>
    <t>04 0699</t>
  </si>
  <si>
    <t>04 0700</t>
  </si>
  <si>
    <t>04 0701</t>
  </si>
  <si>
    <t>04 0702</t>
  </si>
  <si>
    <t>04 0703</t>
  </si>
  <si>
    <t>04 0704</t>
  </si>
  <si>
    <t>04 0705</t>
  </si>
  <si>
    <t>04 0706</t>
  </si>
  <si>
    <t>04 0707</t>
  </si>
  <si>
    <t>04 0708</t>
  </si>
  <si>
    <t>04 0709</t>
  </si>
  <si>
    <t>04 0710</t>
  </si>
  <si>
    <t>04 0711</t>
  </si>
  <si>
    <t>04 0712</t>
  </si>
  <si>
    <t>04 0713</t>
  </si>
  <si>
    <t>04 0714</t>
  </si>
  <si>
    <t>04 0715</t>
  </si>
  <si>
    <t>04 0716</t>
  </si>
  <si>
    <t>04 0717</t>
  </si>
  <si>
    <t>04 0718</t>
  </si>
  <si>
    <t>04 0719</t>
  </si>
  <si>
    <t>04 0720</t>
  </si>
  <si>
    <t>04 0721</t>
  </si>
  <si>
    <t>04 0722</t>
  </si>
  <si>
    <t>04 0723</t>
  </si>
  <si>
    <t>04 0724</t>
  </si>
  <si>
    <t>04 0725</t>
  </si>
  <si>
    <t>04 0726</t>
  </si>
  <si>
    <t>04 0727</t>
  </si>
  <si>
    <t>04 0728</t>
  </si>
  <si>
    <t>04 0729</t>
  </si>
  <si>
    <t>04 0730</t>
  </si>
  <si>
    <t>04 0731</t>
  </si>
  <si>
    <t>04 0732</t>
  </si>
  <si>
    <t>04 0733</t>
  </si>
  <si>
    <t>04 0734</t>
  </si>
  <si>
    <t>04 0735</t>
  </si>
  <si>
    <t>04 0736</t>
  </si>
  <si>
    <t>04 0737</t>
  </si>
  <si>
    <t>04 0738</t>
  </si>
  <si>
    <t>04 0739</t>
  </si>
  <si>
    <t>04 0740</t>
  </si>
  <si>
    <t>04 0741</t>
  </si>
  <si>
    <t>04 0742</t>
  </si>
  <si>
    <t>04 0743</t>
  </si>
  <si>
    <t>04 0744</t>
  </si>
  <si>
    <t>04 0745</t>
  </si>
  <si>
    <t>04 0746</t>
  </si>
  <si>
    <t>04 0747</t>
  </si>
  <si>
    <t>04 0748</t>
  </si>
  <si>
    <t>04 0749</t>
  </si>
  <si>
    <t>04 0750</t>
  </si>
  <si>
    <t>04 0751</t>
  </si>
  <si>
    <t>04 0752</t>
  </si>
  <si>
    <t>04 0753</t>
  </si>
  <si>
    <t>04 0754</t>
  </si>
  <si>
    <t>04 0755</t>
  </si>
  <si>
    <t>04 0756</t>
  </si>
  <si>
    <t>04 0757</t>
  </si>
  <si>
    <t>04 0758</t>
  </si>
  <si>
    <t>04 0759</t>
  </si>
  <si>
    <t>04 0760</t>
  </si>
  <si>
    <t>04 0761</t>
  </si>
  <si>
    <t>04 0762</t>
  </si>
  <si>
    <t>04 0763</t>
  </si>
  <si>
    <t>04 0764</t>
  </si>
  <si>
    <t>04 0765</t>
  </si>
  <si>
    <t>04 0766</t>
  </si>
  <si>
    <t>04 0767</t>
  </si>
  <si>
    <t>04 0768</t>
  </si>
  <si>
    <t>04 0769</t>
  </si>
  <si>
    <t>04 0770</t>
  </si>
  <si>
    <t>04 0771</t>
  </si>
  <si>
    <t>04 0772</t>
  </si>
  <si>
    <t>04 0773</t>
  </si>
  <si>
    <t>04 0774</t>
  </si>
  <si>
    <t>04 0775</t>
  </si>
  <si>
    <t>04 0776</t>
  </si>
  <si>
    <t>04 0777</t>
  </si>
  <si>
    <t>04 0778</t>
  </si>
  <si>
    <t>04 0779</t>
  </si>
  <si>
    <t>04 0780</t>
  </si>
  <si>
    <t>04 0781</t>
  </si>
  <si>
    <t>04 0782</t>
  </si>
  <si>
    <t>04 0783</t>
  </si>
  <si>
    <t>04 0784</t>
  </si>
  <si>
    <t>04 0785</t>
  </si>
  <si>
    <t>04 0786</t>
  </si>
  <si>
    <t>04 0787</t>
  </si>
  <si>
    <t>04 0788</t>
  </si>
  <si>
    <t>04 0789</t>
  </si>
  <si>
    <t>04 0790</t>
  </si>
  <si>
    <t>04 0791</t>
  </si>
  <si>
    <t>04 0792</t>
  </si>
  <si>
    <t>04 0793</t>
  </si>
  <si>
    <t>04 0794</t>
  </si>
  <si>
    <t>04 0795</t>
  </si>
  <si>
    <t>04 0796</t>
  </si>
  <si>
    <t>04 0797</t>
  </si>
  <si>
    <t>04 0798</t>
  </si>
  <si>
    <t>04 0799</t>
  </si>
  <si>
    <t>04 0800</t>
  </si>
  <si>
    <t>04 0801</t>
  </si>
  <si>
    <t>04 0802</t>
  </si>
  <si>
    <t>04 0803</t>
  </si>
  <si>
    <t>04 0804</t>
  </si>
  <si>
    <t>04 0805</t>
  </si>
  <si>
    <t>04 0806</t>
  </si>
  <si>
    <t>04 0807</t>
  </si>
  <si>
    <t>04 0808</t>
  </si>
  <si>
    <t>04 0809</t>
  </si>
  <si>
    <t>04 0810</t>
  </si>
  <si>
    <t>04 0811</t>
  </si>
  <si>
    <t>04 0812</t>
  </si>
  <si>
    <t>04 0813</t>
  </si>
  <si>
    <t>04 0814</t>
  </si>
  <si>
    <t>04 0815</t>
  </si>
  <si>
    <t>04 0816</t>
  </si>
  <si>
    <t>04 0817</t>
  </si>
  <si>
    <t>04 0818</t>
  </si>
  <si>
    <t>04 0819</t>
  </si>
  <si>
    <t>04 0820</t>
  </si>
  <si>
    <t>04 0821</t>
  </si>
  <si>
    <t>04 0822</t>
  </si>
  <si>
    <t>04 0823</t>
  </si>
  <si>
    <t>04 0824</t>
  </si>
  <si>
    <t>04 0825</t>
  </si>
  <si>
    <t>04 0826</t>
  </si>
  <si>
    <t>04 0827</t>
  </si>
  <si>
    <t>04 0828</t>
  </si>
  <si>
    <t>04 0829</t>
  </si>
  <si>
    <t>04 0830</t>
  </si>
  <si>
    <t>04 0831</t>
  </si>
  <si>
    <t>04 0832</t>
  </si>
  <si>
    <t>04 0833</t>
  </si>
  <si>
    <t>04 0834</t>
  </si>
  <si>
    <t>04 0835</t>
  </si>
  <si>
    <t>04 0836</t>
  </si>
  <si>
    <t>04 0837</t>
  </si>
  <si>
    <t>04 0838</t>
  </si>
  <si>
    <t>04 0839</t>
  </si>
  <si>
    <t>04 0840</t>
  </si>
  <si>
    <t>04 0841</t>
  </si>
  <si>
    <t>04 0842</t>
  </si>
  <si>
    <t>04 0843</t>
  </si>
  <si>
    <t>04 0844</t>
  </si>
  <si>
    <t>04 0845</t>
  </si>
  <si>
    <t>04 0846</t>
  </si>
  <si>
    <t>04 0847</t>
  </si>
  <si>
    <t>04 0848</t>
  </si>
  <si>
    <t>04 0849</t>
  </si>
  <si>
    <t>04 0850</t>
  </si>
  <si>
    <t>04 0851</t>
  </si>
  <si>
    <t>04 0852</t>
  </si>
  <si>
    <t>04 0853</t>
  </si>
  <si>
    <t>04 0854</t>
  </si>
  <si>
    <t>04 0855</t>
  </si>
  <si>
    <t>04 0856</t>
  </si>
  <si>
    <t>04 0857</t>
  </si>
  <si>
    <t>04 0858</t>
  </si>
  <si>
    <t>04 0859</t>
  </si>
  <si>
    <t>04 0860</t>
  </si>
  <si>
    <t>04 0861</t>
  </si>
  <si>
    <t>04 0862</t>
  </si>
  <si>
    <t>04 0863</t>
  </si>
  <si>
    <t>04 0864</t>
  </si>
  <si>
    <t>04 0865</t>
  </si>
  <si>
    <t>04 0866</t>
  </si>
  <si>
    <t>04 0867</t>
  </si>
  <si>
    <t>04 0868</t>
  </si>
  <si>
    <t>04 0869</t>
  </si>
  <si>
    <t>04 0870</t>
  </si>
  <si>
    <t>04 0871</t>
  </si>
  <si>
    <t>04 0872</t>
  </si>
  <si>
    <t>04 0873</t>
  </si>
  <si>
    <t>04 0874</t>
  </si>
  <si>
    <t>04 0875</t>
  </si>
  <si>
    <t>04 0876</t>
  </si>
  <si>
    <t>04 0877</t>
  </si>
  <si>
    <t>04 0878</t>
  </si>
  <si>
    <t>04 0879</t>
  </si>
  <si>
    <t>04 0880</t>
  </si>
  <si>
    <t>04 0881</t>
  </si>
  <si>
    <t>04 0882</t>
  </si>
  <si>
    <t>04 0883</t>
  </si>
  <si>
    <t>04 0884</t>
  </si>
  <si>
    <t>04 0885</t>
  </si>
  <si>
    <t>04 0886</t>
  </si>
  <si>
    <t>04 0887</t>
  </si>
  <si>
    <t>04 0888</t>
  </si>
  <si>
    <t>04 0889</t>
  </si>
  <si>
    <t>04 0890</t>
  </si>
  <si>
    <t>04 0891</t>
  </si>
  <si>
    <t>04 0892</t>
  </si>
  <si>
    <t>04 0893</t>
  </si>
  <si>
    <t>04 0894</t>
  </si>
  <si>
    <t>04 0895</t>
  </si>
  <si>
    <t>04 0896</t>
  </si>
  <si>
    <t>04 0897</t>
  </si>
  <si>
    <t>04 0898</t>
  </si>
  <si>
    <t>04 0899</t>
  </si>
  <si>
    <t>04 0900</t>
  </si>
  <si>
    <t>04 0901</t>
  </si>
  <si>
    <t>04 0902</t>
  </si>
  <si>
    <t>04 0903</t>
  </si>
  <si>
    <t>04 0904</t>
  </si>
  <si>
    <t>04 0905</t>
  </si>
  <si>
    <t>04 0906</t>
  </si>
  <si>
    <t>04 0907</t>
  </si>
  <si>
    <t>04 0908</t>
  </si>
  <si>
    <t>04 0909</t>
  </si>
  <si>
    <t>04 0910</t>
  </si>
  <si>
    <t>04 0911</t>
  </si>
  <si>
    <t>04 0912</t>
  </si>
  <si>
    <t>04 0913</t>
  </si>
  <si>
    <t>04 0914</t>
  </si>
  <si>
    <t>04 0915</t>
  </si>
  <si>
    <t>04 0916</t>
  </si>
  <si>
    <t>04 0917</t>
  </si>
  <si>
    <t>04 0918</t>
  </si>
  <si>
    <t>04 0919</t>
  </si>
  <si>
    <t>04 0920</t>
  </si>
  <si>
    <t>04 0921</t>
  </si>
  <si>
    <t>04 0922</t>
  </si>
  <si>
    <t>04 0923</t>
  </si>
  <si>
    <t>04 0924</t>
  </si>
  <si>
    <t>04 0925</t>
  </si>
  <si>
    <t>04 0926</t>
  </si>
  <si>
    <t>04 0927</t>
  </si>
  <si>
    <t>04 0928</t>
  </si>
  <si>
    <t>04 0929</t>
  </si>
  <si>
    <t>04 0930</t>
  </si>
  <si>
    <t>04 0931</t>
  </si>
  <si>
    <t>04 0932</t>
  </si>
  <si>
    <t>04 0933</t>
  </si>
  <si>
    <t>04 0934</t>
  </si>
  <si>
    <t>04 0935</t>
  </si>
  <si>
    <t>04 0936</t>
  </si>
  <si>
    <t>04 0937</t>
  </si>
  <si>
    <t>04 0938</t>
  </si>
  <si>
    <t>04 0939</t>
  </si>
  <si>
    <t>04 0940</t>
  </si>
  <si>
    <t>04 0941</t>
  </si>
  <si>
    <t>04 0942</t>
  </si>
  <si>
    <t>04 0943</t>
  </si>
  <si>
    <t>04 0944</t>
  </si>
  <si>
    <t>04 0945</t>
  </si>
  <si>
    <t>04 0946</t>
  </si>
  <si>
    <t>04 0947</t>
  </si>
  <si>
    <t>04 0948</t>
  </si>
  <si>
    <t>04 0949</t>
  </si>
  <si>
    <t>04 0950</t>
  </si>
  <si>
    <t>04 0951</t>
  </si>
  <si>
    <t>04 0952</t>
  </si>
  <si>
    <t>04 0953</t>
  </si>
  <si>
    <t>04 0954</t>
  </si>
  <si>
    <t>04 0955</t>
  </si>
  <si>
    <t>04 0956</t>
  </si>
  <si>
    <t>04 0957</t>
  </si>
  <si>
    <t>04 0958</t>
  </si>
  <si>
    <t>04 0959</t>
  </si>
  <si>
    <t>04 0960</t>
  </si>
  <si>
    <t>04 0961</t>
  </si>
  <si>
    <t>04 0962</t>
  </si>
  <si>
    <t>04 0963</t>
  </si>
  <si>
    <t>04 0964</t>
  </si>
  <si>
    <t>04 0965</t>
  </si>
  <si>
    <t>04 0966</t>
  </si>
  <si>
    <t>04 0967</t>
  </si>
  <si>
    <t>04 0968</t>
  </si>
  <si>
    <t>04 0969</t>
  </si>
  <si>
    <t>04 0970</t>
  </si>
  <si>
    <t>04 0971</t>
  </si>
  <si>
    <t>04 0972</t>
  </si>
  <si>
    <t>04 0973</t>
  </si>
  <si>
    <t>04 0974</t>
  </si>
  <si>
    <t>04 0975</t>
  </si>
  <si>
    <t>04 0976</t>
  </si>
  <si>
    <t>04 0977</t>
  </si>
  <si>
    <t>04 0978</t>
  </si>
  <si>
    <t>04 0979</t>
  </si>
  <si>
    <t>04 0980</t>
  </si>
  <si>
    <t>04 0981</t>
  </si>
  <si>
    <t>04 0982</t>
  </si>
  <si>
    <t>04 0983</t>
  </si>
  <si>
    <t>04 0984</t>
  </si>
  <si>
    <t>04 0985</t>
  </si>
  <si>
    <t>04 0986</t>
  </si>
  <si>
    <t>04 0987</t>
  </si>
  <si>
    <t>04 0988</t>
  </si>
  <si>
    <t>04 0989</t>
  </si>
  <si>
    <t>04 0990</t>
  </si>
  <si>
    <t>04 0991</t>
  </si>
  <si>
    <t>04 0992</t>
  </si>
  <si>
    <t>04 0993</t>
  </si>
  <si>
    <t>04 0994</t>
  </si>
  <si>
    <t>04 0995</t>
  </si>
  <si>
    <t>04 0996</t>
  </si>
  <si>
    <t>04 7001</t>
  </si>
  <si>
    <t>04 7002</t>
  </si>
  <si>
    <t>04 7003</t>
  </si>
  <si>
    <t>04 7004</t>
  </si>
  <si>
    <t>04 7005</t>
  </si>
  <si>
    <t>04 7006</t>
  </si>
  <si>
    <t>04 7007</t>
  </si>
  <si>
    <t>04 7008</t>
  </si>
  <si>
    <t>04 7009</t>
  </si>
  <si>
    <t>04 7010</t>
  </si>
  <si>
    <t>04 7011</t>
  </si>
  <si>
    <t>04 7012</t>
  </si>
  <si>
    <t>04 7013</t>
  </si>
  <si>
    <t>04 7014</t>
  </si>
  <si>
    <t>04 7015</t>
  </si>
  <si>
    <t>04 7016</t>
  </si>
  <si>
    <t>04 7017</t>
  </si>
  <si>
    <t>04 7018</t>
  </si>
  <si>
    <t>04 7019</t>
  </si>
  <si>
    <t>04 7020</t>
  </si>
  <si>
    <t>04 7021</t>
  </si>
  <si>
    <t>04 7022</t>
  </si>
  <si>
    <t>04 7023</t>
  </si>
  <si>
    <t>04 7024</t>
  </si>
  <si>
    <t>04 7025</t>
  </si>
  <si>
    <t>04 7026</t>
  </si>
  <si>
    <t>04 7027</t>
  </si>
  <si>
    <t>04 7028</t>
  </si>
  <si>
    <t>04 7029</t>
  </si>
  <si>
    <t>04 7030</t>
  </si>
  <si>
    <t>04 7031</t>
  </si>
  <si>
    <t>04 7032</t>
  </si>
  <si>
    <t>04 7033</t>
  </si>
  <si>
    <t>04 7034</t>
  </si>
  <si>
    <t>04 7035</t>
  </si>
  <si>
    <t>04 7036</t>
  </si>
  <si>
    <t>04 7037</t>
  </si>
  <si>
    <t>04 7038</t>
  </si>
  <si>
    <t>04 7039</t>
  </si>
  <si>
    <t>04 7040</t>
  </si>
  <si>
    <t>04 7041</t>
  </si>
  <si>
    <t>04 7042</t>
  </si>
  <si>
    <t>04 7043</t>
  </si>
  <si>
    <t>04 7044</t>
  </si>
  <si>
    <t>04 7045</t>
  </si>
  <si>
    <t>04 7046</t>
  </si>
  <si>
    <t>04 7047</t>
  </si>
  <si>
    <t>04 7048</t>
  </si>
  <si>
    <t>04 7049</t>
  </si>
  <si>
    <t>04 7050</t>
  </si>
  <si>
    <t>04 7051</t>
  </si>
  <si>
    <t>04 7052</t>
  </si>
  <si>
    <t>04 7053</t>
  </si>
  <si>
    <t>04 7054</t>
  </si>
  <si>
    <t>04 7055</t>
  </si>
  <si>
    <t>04 7056</t>
  </si>
  <si>
    <t>04 7057</t>
  </si>
  <si>
    <t>04 7058</t>
  </si>
  <si>
    <t>04 7059</t>
  </si>
  <si>
    <t>04 7060</t>
  </si>
  <si>
    <t>04 7061</t>
  </si>
  <si>
    <t>04 7062</t>
  </si>
  <si>
    <t>04 7063</t>
  </si>
  <si>
    <t>04 7064</t>
  </si>
  <si>
    <t>04 7065</t>
  </si>
  <si>
    <t>04 7066</t>
  </si>
  <si>
    <t>04 7067</t>
  </si>
  <si>
    <t>04 7068</t>
  </si>
  <si>
    <t>04 7069</t>
  </si>
  <si>
    <t>04 7070</t>
  </si>
  <si>
    <t>04 7071</t>
  </si>
  <si>
    <t>04 7072</t>
  </si>
  <si>
    <t>04 7073</t>
  </si>
  <si>
    <t>04 7074</t>
  </si>
  <si>
    <t>04 7075</t>
  </si>
  <si>
    <t>04 7076</t>
  </si>
  <si>
    <t>04 7077</t>
  </si>
  <si>
    <t>04 7078</t>
  </si>
  <si>
    <t>04 7079</t>
  </si>
  <si>
    <t>04 7080</t>
  </si>
  <si>
    <t>04 7081</t>
  </si>
  <si>
    <t>04 7082</t>
  </si>
  <si>
    <t>04 7083</t>
  </si>
  <si>
    <t>04 7084</t>
  </si>
  <si>
    <t>04 7085</t>
  </si>
  <si>
    <t>04 7086</t>
  </si>
  <si>
    <t>04 7087</t>
  </si>
  <si>
    <t>04 7088</t>
  </si>
  <si>
    <t>04 7089</t>
  </si>
  <si>
    <t>04 7090</t>
  </si>
  <si>
    <t>04 7091</t>
  </si>
  <si>
    <t>04 7092</t>
  </si>
  <si>
    <t>04 7093</t>
  </si>
  <si>
    <t>04 7094</t>
  </si>
  <si>
    <t>04 7095</t>
  </si>
  <si>
    <t>04 7096</t>
  </si>
  <si>
    <t>04 7097</t>
  </si>
  <si>
    <t>04 7098</t>
  </si>
  <si>
    <t>04 7099</t>
  </si>
  <si>
    <t>04 7999</t>
  </si>
  <si>
    <t>04 9997</t>
  </si>
  <si>
    <t>04 9998</t>
  </si>
  <si>
    <t>04 9999</t>
  </si>
  <si>
    <t>Loja Fornec</t>
  </si>
  <si>
    <t>Juros</t>
  </si>
  <si>
    <t>Multa</t>
  </si>
  <si>
    <t xml:space="preserve">Observacoes </t>
  </si>
  <si>
    <t>Serie NF</t>
  </si>
  <si>
    <t>NOME FORN.</t>
  </si>
  <si>
    <t>NOME FANTASIA</t>
  </si>
  <si>
    <t>BASE (ENDEREÇO)</t>
  </si>
  <si>
    <t>CIDADE BASE</t>
  </si>
  <si>
    <t>UF BASE</t>
  </si>
  <si>
    <t>REGIÕES QUE ATENDE</t>
  </si>
  <si>
    <t>Elétrica</t>
  </si>
  <si>
    <t>Hidráulica</t>
  </si>
  <si>
    <t>Ar Condicionado</t>
  </si>
  <si>
    <t>Incêndio</t>
  </si>
  <si>
    <t>Serralheira</t>
  </si>
  <si>
    <t>Dados e Voz</t>
  </si>
  <si>
    <t>Civil Geral</t>
  </si>
  <si>
    <t>Preventiva</t>
  </si>
  <si>
    <t>Corretiva</t>
  </si>
  <si>
    <t>Emergencial</t>
  </si>
  <si>
    <t>Empilhadeira</t>
  </si>
  <si>
    <t xml:space="preserve">Vidraçaria </t>
  </si>
  <si>
    <t>Desentupimentos</t>
  </si>
  <si>
    <t>Telhado</t>
  </si>
  <si>
    <t>CFTV</t>
  </si>
  <si>
    <t>Nobreaks</t>
  </si>
  <si>
    <t>Geradores</t>
  </si>
  <si>
    <t>Elevadores</t>
  </si>
  <si>
    <t>Outros</t>
  </si>
  <si>
    <t>TEL.</t>
  </si>
  <si>
    <t>E-MAIL</t>
  </si>
  <si>
    <t>TRANSCHICAO TRANSPORTES DE CARGAS LTDA-ME</t>
  </si>
  <si>
    <t>00.008.419/0001-90</t>
  </si>
  <si>
    <t>(11) 3991-6904</t>
  </si>
  <si>
    <t>leandro@transchicao.com.br</t>
  </si>
  <si>
    <t>ELEVADORES ATLAS SCHINDLER LTD</t>
  </si>
  <si>
    <t>ATLAS</t>
  </si>
  <si>
    <t>00.028.986/0001-08</t>
  </si>
  <si>
    <t>sao_faturamento_spc.br@schindler.com; alan.rodrigues@schindler.com</t>
  </si>
  <si>
    <t>ELEVADORES ATLAS SCHINDLER LTDA = ERRO</t>
  </si>
  <si>
    <t>00.028.986/0039-80</t>
  </si>
  <si>
    <t>00.028.986/0042-86</t>
  </si>
  <si>
    <t>00.028.986/0046-00</t>
  </si>
  <si>
    <t>ELEVADORES ATLAS SCHINDLER S/A = ERRO</t>
  </si>
  <si>
    <t>00.028.986/0051-77</t>
  </si>
  <si>
    <t xml:space="preserve">3234-9413 </t>
  </si>
  <si>
    <t>ELEVADORES ATLAS SCHINDLER</t>
  </si>
  <si>
    <t>00.028.986/0146-72</t>
  </si>
  <si>
    <t>00.028.986/0147-53</t>
  </si>
  <si>
    <t>FIMATEC COMERCIO E REPRESENTACOES LTDA</t>
  </si>
  <si>
    <t>00.465.114/0001-07</t>
  </si>
  <si>
    <t>Marco Antonio da Silva Neto ME</t>
  </si>
  <si>
    <t>Michigan Service</t>
  </si>
  <si>
    <t>00.573.729/0001-57</t>
  </si>
  <si>
    <t>(27) 3059-7218</t>
  </si>
  <si>
    <t>ELETRICA MUNIZ COMERCIAL E INSTALADORA L</t>
  </si>
  <si>
    <t>00.695.073/0001-45</t>
  </si>
  <si>
    <t>(011) 2053-4178 / 9693-3808 / 7889-2508 / 9*48731</t>
  </si>
  <si>
    <t>eletricamuniz@uol.com.br</t>
  </si>
  <si>
    <t>GRANILITA TINTAS &amp; REVESTIMENTOS - EIRELI</t>
  </si>
  <si>
    <t>GRANILITA TINTAS</t>
  </si>
  <si>
    <t>00.865.512/0001-10</t>
  </si>
  <si>
    <t>(11) 4591-3555</t>
  </si>
  <si>
    <t>granilita@granilita.com.br</t>
  </si>
  <si>
    <t>3S SERVICOS LTDA - EPP</t>
  </si>
  <si>
    <t>3S SERVICOS LTDA</t>
  </si>
  <si>
    <t>00.966.313/0001-07</t>
  </si>
  <si>
    <t>11 2243-5018 / 94033-2416</t>
  </si>
  <si>
    <t>monicasantos@grupotress.com.br</t>
  </si>
  <si>
    <t>JOHNSON CONTROLS BE DO BRASIL LTDA</t>
  </si>
  <si>
    <t>01.092.686/0023-66</t>
  </si>
  <si>
    <t>Av. Independência, 2757</t>
  </si>
  <si>
    <t>Sorocaba</t>
  </si>
  <si>
    <t>SP-Brasil</t>
  </si>
  <si>
    <t>São Paulo</t>
  </si>
  <si>
    <t>Atende</t>
  </si>
  <si>
    <t>Não Atende</t>
  </si>
  <si>
    <t>(92) 99245-3478</t>
  </si>
  <si>
    <t>marcelo.pinto@jci-hitachi.com; bts-brasilpartscenter!jci-hitachi.com</t>
  </si>
  <si>
    <t>ELETROSU COMERCIO E SERV ELETR LTDA ME</t>
  </si>
  <si>
    <t>01.176.839/0001-48</t>
  </si>
  <si>
    <t>soslojas@soslojas.com.br ; victor.pereira@soslojas.com.br</t>
  </si>
  <si>
    <t>ROBSON GOMES CHAVEIRO - ME</t>
  </si>
  <si>
    <t>ROBSON GOMES</t>
  </si>
  <si>
    <t>01.321.002/0001-45</t>
  </si>
  <si>
    <t xml:space="preserve">(11) 4194-4008  </t>
  </si>
  <si>
    <t>contabilidade@contabilidademenezes.com.br</t>
  </si>
  <si>
    <t>AIR NET COMERCIO E SERVICOS DE AR</t>
  </si>
  <si>
    <t>AIR NET</t>
  </si>
  <si>
    <t>01.324.733/0001-44</t>
  </si>
  <si>
    <t>(11)2272-2465</t>
  </si>
  <si>
    <t>financeiro@ainetsp.com.br</t>
  </si>
  <si>
    <t>Elistec Elétrica Com. Serv. LTDA</t>
  </si>
  <si>
    <t>01.357.066/0001-04</t>
  </si>
  <si>
    <t>(11) 3911-8025 / (11) 97539-1596</t>
  </si>
  <si>
    <t>elistec@gmail.com</t>
  </si>
  <si>
    <t>SAMAR CORTINAS LTDA</t>
  </si>
  <si>
    <t>SAMAR CORTINAS</t>
  </si>
  <si>
    <t>01.488.484/0001-22</t>
  </si>
  <si>
    <t xml:space="preserve">(11) 2296-4776  </t>
  </si>
  <si>
    <t>pedidos@rainhadascortinas.com.br</t>
  </si>
  <si>
    <t>TRANE TECHNOLOGIES INDUSTRIA, COMERCIO E</t>
  </si>
  <si>
    <t>01.610.517/0001-65</t>
  </si>
  <si>
    <t>INGERSOLL RAND IND COM SER AR CON LTDA</t>
  </si>
  <si>
    <t>01.610.517/0014-80</t>
  </si>
  <si>
    <t>leonardo.magalhaes@tranetechnologies.com</t>
  </si>
  <si>
    <t>MOVIMINAS COMERCIO E REPRESENTACOES LTDA</t>
  </si>
  <si>
    <t>01.677.284/0005-41</t>
  </si>
  <si>
    <t>(61) 3356 - 3733</t>
  </si>
  <si>
    <t>financeiro.df@moviminas.com.br</t>
  </si>
  <si>
    <t>AMILTON ANGELINI - ME</t>
  </si>
  <si>
    <t>ANGELINI SERVIÇOS</t>
  </si>
  <si>
    <t>01.751.434/0001-96</t>
  </si>
  <si>
    <t>11 95357 8161</t>
  </si>
  <si>
    <t>administracao@angeliniservicos.com.br</t>
  </si>
  <si>
    <t>REFRIGERACAO DUFRIO COMERCIO E IMPORTACA = ERRO</t>
  </si>
  <si>
    <t xml:space="preserve">DUFRIO </t>
  </si>
  <si>
    <t>01.754.239/0001-10</t>
  </si>
  <si>
    <t xml:space="preserve">(11) 22234306  </t>
  </si>
  <si>
    <t>daniela.costa@dufrio.com.br; natalia.ferreira@dufrio.com.br</t>
  </si>
  <si>
    <t>REFRIGERACAO DUFRIO COMERCIO E IMPORTACA</t>
  </si>
  <si>
    <t>01.754.239/0004-62</t>
  </si>
  <si>
    <t>01.754.239/0005-43</t>
  </si>
  <si>
    <t>01.754.239/0006-24</t>
  </si>
  <si>
    <t>01.754.239/0008-96</t>
  </si>
  <si>
    <t>01.754.239/0009-77</t>
  </si>
  <si>
    <t>REFRIGERACAO DUFRIO COM E IMPORT LTDA =ERRO</t>
  </si>
  <si>
    <t>01.754.239/0010-00</t>
  </si>
  <si>
    <t>01.754.239/0011-91</t>
  </si>
  <si>
    <t>01.754.239/0012-72</t>
  </si>
  <si>
    <t>01.754.239/0013-53</t>
  </si>
  <si>
    <t>01.754.239/0016-04</t>
  </si>
  <si>
    <t>01.754.239/0017-87</t>
  </si>
  <si>
    <t>01.754.239/0018-68</t>
  </si>
  <si>
    <t>01.754.239/0019-49</t>
  </si>
  <si>
    <t>01.754.239/0020-82</t>
  </si>
  <si>
    <t>01.754.239/0021-63</t>
  </si>
  <si>
    <t>01.754.239/0022-44</t>
  </si>
  <si>
    <t>01.754.239/0023-25</t>
  </si>
  <si>
    <t>01.754.239/0024-06</t>
  </si>
  <si>
    <t>01.754.239/0025-97</t>
  </si>
  <si>
    <t>01.754.239/0026-78</t>
  </si>
  <si>
    <t>01.754.239/0027-59</t>
  </si>
  <si>
    <t>01.754.239/0028-30</t>
  </si>
  <si>
    <t>01.754.239/0029-10</t>
  </si>
  <si>
    <t>01.754.239/0030-54</t>
  </si>
  <si>
    <t>01.754.239/0031-35</t>
  </si>
  <si>
    <t>REFRIGERACAO  DUFRIO COM E IMP LTDA = ERRO</t>
  </si>
  <si>
    <t>01.754.239/0032-16</t>
  </si>
  <si>
    <t>01.754.239/0034-88</t>
  </si>
  <si>
    <t>01.754.239/0037-20</t>
  </si>
  <si>
    <t>TECNOTEX COM E INSTALACOES DE SISTEMAS</t>
  </si>
  <si>
    <t>01.760.287/0001-10</t>
  </si>
  <si>
    <t>MASTER GEMINIS LTDA EPP</t>
  </si>
  <si>
    <t>MASTER GEMINIS</t>
  </si>
  <si>
    <t>01.900.023/0001-15</t>
  </si>
  <si>
    <t>(11) 4479-6185</t>
  </si>
  <si>
    <t>master@mastergeminis.com.br</t>
  </si>
  <si>
    <t xml:space="preserve">SEC POWER COMERCIAL, IMPORTADORA E EXPORTADORA </t>
  </si>
  <si>
    <t xml:space="preserve">SEC POWER </t>
  </si>
  <si>
    <t>01.938.502/0001-20</t>
  </si>
  <si>
    <t>(11) 5541-5120</t>
  </si>
  <si>
    <t xml:space="preserve">vendacorporativas2@secpower.com.br </t>
  </si>
  <si>
    <t>DESENTUPIDORA ROXINHO LTDA</t>
  </si>
  <si>
    <t>RESGATE FOSSA</t>
  </si>
  <si>
    <t>01.956.798/0001-02</t>
  </si>
  <si>
    <t xml:space="preserve">(21) 2412-0542 / 3594-7747 / 97005-5342 </t>
  </si>
  <si>
    <t xml:space="preserve">resgatefossa.roxinho@gmail.com </t>
  </si>
  <si>
    <t>EDLEI TECNOLOGIA E SOLUÇÕES EM PORTAS LTDA – EPP</t>
  </si>
  <si>
    <t>EDLEI</t>
  </si>
  <si>
    <t>02.141.320/0001-97</t>
  </si>
  <si>
    <t>(11) 4992-5691</t>
  </si>
  <si>
    <t>vendas@edlei.com.br</t>
  </si>
  <si>
    <t>DAIKIN MCQUAY AR CONDICIO NADO BRASIL LT</t>
  </si>
  <si>
    <t>02.172.568/0006-20</t>
  </si>
  <si>
    <t>tiago.oliveira@daikin.com.br</t>
  </si>
  <si>
    <t>DAVID CARNEIRO DO NSACIMENTO ME</t>
  </si>
  <si>
    <t>ESKINA DO SERRALHEIRO</t>
  </si>
  <si>
    <t>02.281.782/0001-00</t>
  </si>
  <si>
    <t>(11) 2584-4240 / 2584-3164 / 2584-4493</t>
  </si>
  <si>
    <t>vendas@eskinadoserralheiro.com.br</t>
  </si>
  <si>
    <t>SESIL - AR INSTALACAO E MANUTENCAO EIRELI</t>
  </si>
  <si>
    <t>SESIL - AR</t>
  </si>
  <si>
    <t>02.294.872/0001-35</t>
  </si>
  <si>
    <t>(11) 5031-9229</t>
  </si>
  <si>
    <t>orcamentos@sesilar.com.br</t>
  </si>
  <si>
    <t>IMAGEM SCAN PRINTING SOLUTIONS LTDA</t>
  </si>
  <si>
    <t>02.297.910/0001-03</t>
  </si>
  <si>
    <t>REFRIGERACAO CACIQUE RIO PRETO LTDA</t>
  </si>
  <si>
    <t>02.332.098/0005-33</t>
  </si>
  <si>
    <t>(11) 4501-9900</t>
  </si>
  <si>
    <t>admsp@refrigeracaocacique.com.br</t>
  </si>
  <si>
    <t>CORAL COMERCIAL DE PRODUTOS DE PETROLEO LTDA</t>
  </si>
  <si>
    <t>EXTRELA TRR</t>
  </si>
  <si>
    <t>02.497.869/0001-19</t>
  </si>
  <si>
    <t>(71) 3034-8600</t>
  </si>
  <si>
    <t>ricardo.almeida@extrelatrr.com.br</t>
  </si>
  <si>
    <t xml:space="preserve">CONSERVADORA DE BOMBAS IPIRANGA CTDA    </t>
  </si>
  <si>
    <t>BOMBAS IPIRANGA</t>
  </si>
  <si>
    <t>02.563.940/0001-14</t>
  </si>
  <si>
    <t>cesar@bombasipiranga.com.br</t>
  </si>
  <si>
    <t>SENSOR QUALYTON APLICACOES MECANICAS E E</t>
  </si>
  <si>
    <t>ALFABRA</t>
  </si>
  <si>
    <t>02.637.570/0001-12</t>
  </si>
  <si>
    <t>service@alfabra.com.br</t>
  </si>
  <si>
    <t>INTERPOWER SISTEMAS DE ENERGIA LTDA</t>
  </si>
  <si>
    <t>INTERPOWER</t>
  </si>
  <si>
    <t>02.666.249/0001-66</t>
  </si>
  <si>
    <t>Rua Treze De Maio, 168 - Diadema - Sp - 09941-400</t>
  </si>
  <si>
    <t>Diadema</t>
  </si>
  <si>
    <t>Brasil</t>
  </si>
  <si>
    <t>Não atende</t>
  </si>
  <si>
    <t>(11) 4053-2723</t>
  </si>
  <si>
    <t>contratos01@interpower.com.br</t>
  </si>
  <si>
    <t>POAFLEX PORTAS FLEXIVEIS LTDA - EPP</t>
  </si>
  <si>
    <t>POAFLEX</t>
  </si>
  <si>
    <t>02.688.196/0001-84</t>
  </si>
  <si>
    <t xml:space="preserve">11 4636-2500 / 9 7337-0814 </t>
  </si>
  <si>
    <t>financeiro@poaflex.com.br</t>
  </si>
  <si>
    <t>BOBSON SAO PAULO HIGIENE LTDA EPP</t>
  </si>
  <si>
    <t>BOBSON</t>
  </si>
  <si>
    <t>02.815.733/0001-00</t>
  </si>
  <si>
    <t>11 5585-3092</t>
  </si>
  <si>
    <t>cobrancasp@bobson.com.br</t>
  </si>
  <si>
    <t>A TOP SINALIZACAO COMERCIO INDUSTRIA E S</t>
  </si>
  <si>
    <t>A TOP SINALIZACAO CO</t>
  </si>
  <si>
    <t>02.845.538/0001-22</t>
  </si>
  <si>
    <t xml:space="preserve">(11) 3851-5140  </t>
  </si>
  <si>
    <t>malvina@topsinalizacao.com.br</t>
  </si>
  <si>
    <t>CROMO RIO COMUNICACAO MANUTENCAO</t>
  </si>
  <si>
    <t>CROMO RIO</t>
  </si>
  <si>
    <t>02.872.194/0001-40</t>
  </si>
  <si>
    <t>(21) 3659-9107</t>
  </si>
  <si>
    <t>carla.muguet@cromorio.com.br</t>
  </si>
  <si>
    <t xml:space="preserve">ENGEMAN ENGENHARIA E MANUTENCAO LTDA    </t>
  </si>
  <si>
    <t xml:space="preserve">ENGEMAN ENGENHARIA  </t>
  </si>
  <si>
    <t>03.055.422/0001-52</t>
  </si>
  <si>
    <t xml:space="preserve">(11) 34138860  </t>
  </si>
  <si>
    <t>admfinanceiro@engemanbh.com.br</t>
  </si>
  <si>
    <t>ENIMED ENGENHARIA E INSTALACOES HOSPITAL</t>
  </si>
  <si>
    <t>03.060.414/0001-02</t>
  </si>
  <si>
    <t xml:space="preserve">ENGESAN COMERCIO E INSTALACOES LTDA     </t>
  </si>
  <si>
    <t>ENGESAN</t>
  </si>
  <si>
    <t>03.071.965/0001-63</t>
  </si>
  <si>
    <t>Central 2717-0023 (horario comercial) /Roberto Martos (11) 8441-2506 / Roberto Lopes  (11) 8441-1007/Carlos Magno (11) 8441-2211/ Cesar Santana  (11) 8441-3520 / (11) 9294-9179/Sérgio Santana (11) 8441-3410 / (11) 9807-7487</t>
  </si>
  <si>
    <t>engesan.engenharia@uol.com.br</t>
  </si>
  <si>
    <t>HALL AR COMERCIO DE AR CONDICIONADO</t>
  </si>
  <si>
    <t>HALL AR</t>
  </si>
  <si>
    <t>03.130.639/0001-80</t>
  </si>
  <si>
    <t>(11) 3942-1238</t>
  </si>
  <si>
    <t xml:space="preserve">notasfiscais@hallar.com.br </t>
  </si>
  <si>
    <t>ENGETAX EQUIPAMENTOS  LTDA</t>
  </si>
  <si>
    <t>03.205.968/0001-42</t>
  </si>
  <si>
    <t>rudolf.baatsch@engetax.com.br</t>
  </si>
  <si>
    <t>EUROCLIMA AR CONDICIONADO E LOCAÇÕES</t>
  </si>
  <si>
    <t>EUROCLIMA</t>
  </si>
  <si>
    <t>03.313.450/0001-22</t>
  </si>
  <si>
    <t>(11) 3209-4160</t>
  </si>
  <si>
    <t>euroclima@terra.com.br</t>
  </si>
  <si>
    <t>METALURGICA VENEZIA LTDA - ME</t>
  </si>
  <si>
    <t>03.386.953/0001-28</t>
  </si>
  <si>
    <t>(11) 3399 - 4862</t>
  </si>
  <si>
    <t>metalurgicavenezia@metalurgicavenezia.com.br</t>
  </si>
  <si>
    <t>EMPILHASERV LTDA - ME</t>
  </si>
  <si>
    <t>03.503.582/0001-17</t>
  </si>
  <si>
    <t>SANTECNICA ASSISTENCIA TECNICA EM AR</t>
  </si>
  <si>
    <t>SANTECNICA</t>
  </si>
  <si>
    <t>03.658.859/0001-80</t>
  </si>
  <si>
    <t>(11) 2273-2668</t>
  </si>
  <si>
    <t>sandoval@santecnica.com.br</t>
  </si>
  <si>
    <t xml:space="preserve">CASTOR TEC CONSTRUCOES E COMERCIO LTDA  </t>
  </si>
  <si>
    <t xml:space="preserve">CASTOR TEC          </t>
  </si>
  <si>
    <t>03.859.156/0001-10</t>
  </si>
  <si>
    <t>(11) 2507-0431 / 2507-0436</t>
  </si>
  <si>
    <t>comercial2@castortec.com.br</t>
  </si>
  <si>
    <t xml:space="preserve">TECNOCAR EMPILHADEIRAS LTDA EPP         </t>
  </si>
  <si>
    <t>TECNOCAR</t>
  </si>
  <si>
    <t>03.988.225/0001-96</t>
  </si>
  <si>
    <t>service@tecnocarequipamentos.com.br ; gerencia@tecnocarequipamentos.com.br</t>
  </si>
  <si>
    <t xml:space="preserve">CABINE RIO COMERCIAL ELETRICA LTDA      </t>
  </si>
  <si>
    <t>CABINE RIO COMERCIAL</t>
  </si>
  <si>
    <t>04.062.944/0001-44</t>
  </si>
  <si>
    <t>(21) 2560-5997</t>
  </si>
  <si>
    <t>cabinerio@uol.com.br</t>
  </si>
  <si>
    <t>TINTAS RAINHA LTDA</t>
  </si>
  <si>
    <t>RAINHA DAS TINTAS</t>
  </si>
  <si>
    <t>04.184.872/0001-08</t>
  </si>
  <si>
    <t>(11) 2404-8200</t>
  </si>
  <si>
    <t>johnny@rainhadastintas.com.br</t>
  </si>
  <si>
    <t>WPS BRASIL LTDA</t>
  </si>
  <si>
    <t>04.225.761/0001-00</t>
  </si>
  <si>
    <t>ricardo@wps-sa.com.br</t>
  </si>
  <si>
    <t>PPAULISTA FORROS E DIVISÓRIAS LTDA-ME</t>
  </si>
  <si>
    <t>PPAULISTA FORROS</t>
  </si>
  <si>
    <t>04.371.298/0001-05</t>
  </si>
  <si>
    <t>(11) 3462-8606  /97291-0644</t>
  </si>
  <si>
    <t>ppaulistaforros@gamil.com</t>
  </si>
  <si>
    <t>FABIO PEREIRA DA SILVA COMERCIAL EPP</t>
  </si>
  <si>
    <t>CIA DO VENTO</t>
  </si>
  <si>
    <t>04.547.627/0001-18</t>
  </si>
  <si>
    <t>gabriela@ciavento.com.br</t>
  </si>
  <si>
    <t>GENESIS COMUNICAÇÃO VISUAL</t>
  </si>
  <si>
    <t>04.709.453/0001-42</t>
  </si>
  <si>
    <t>genesisvisualbsb@gmail.com</t>
  </si>
  <si>
    <t>ELETROSUS INSTALACOES E COMERCIO DE MATE</t>
  </si>
  <si>
    <t xml:space="preserve">ELETROSUS           </t>
  </si>
  <si>
    <t>04.909.105/0001-19</t>
  </si>
  <si>
    <t>atendimento@eletrosulmanut.com.br ; gerencia@eletrosulmanut.com.br ; luiz.ribas@eletrosulmanut.com.br</t>
  </si>
  <si>
    <t xml:space="preserve">MANENG REFRIGERACAO LTDA                </t>
  </si>
  <si>
    <t>MANENG</t>
  </si>
  <si>
    <t>04.933.410/0001-46</t>
  </si>
  <si>
    <t>controle@maneng.com.br ; faturamento@maneng.com.br</t>
  </si>
  <si>
    <t xml:space="preserve">ELETRICA RIOS &amp; SILVANA LISSE LTDA </t>
  </si>
  <si>
    <t>ELETRICA RIOS</t>
  </si>
  <si>
    <t>05.041.906/0001-78</t>
  </si>
  <si>
    <t>eletricarios@terra.com.br</t>
  </si>
  <si>
    <t>FLC COMUNICACOES LIMITADA - ME</t>
  </si>
  <si>
    <t>05.065.043/0001-79</t>
  </si>
  <si>
    <t xml:space="preserve">LEAO FERRO E ACO LTDA.ME                </t>
  </si>
  <si>
    <t xml:space="preserve">LEAO FERRO E ACO    </t>
  </si>
  <si>
    <t>05.079.860/0001-86</t>
  </si>
  <si>
    <t xml:space="preserve">(11) 3699-1272 </t>
  </si>
  <si>
    <t>leaoferro@gmail.com</t>
  </si>
  <si>
    <t xml:space="preserve">PORTAL SISTEMAS DE ENERGIA EIRELI       </t>
  </si>
  <si>
    <t>PORTAL</t>
  </si>
  <si>
    <t>05.196.244/0001-05</t>
  </si>
  <si>
    <t>Rua Moacyr Goulart Cunha Caldas, 75 - Vila Conceição - Diadema / SP</t>
  </si>
  <si>
    <t>(11) 4055-2096 / (11) 96497-8604</t>
  </si>
  <si>
    <t>vendas1@portalsistema.com.br</t>
  </si>
  <si>
    <t>ALLCASE IMPORTACAO E EXPORTACAO LTDA</t>
  </si>
  <si>
    <t>05.380.413/0001-62</t>
  </si>
  <si>
    <t>G. S. COMERCIO SERVICOS E LOCACAO DE EQU</t>
  </si>
  <si>
    <t>G S COMERCIO SERVICO</t>
  </si>
  <si>
    <t>05.573.922/0001-01</t>
  </si>
  <si>
    <t>Rua José Versolato 111 - Centro - São Bernardo do Campo/SP</t>
  </si>
  <si>
    <t>São Bernardo do Campo - SP</t>
  </si>
  <si>
    <t>Grande São Paulo E Baixada Santista</t>
  </si>
  <si>
    <t>(11) 97217-1294</t>
  </si>
  <si>
    <t>giovanni@gsengenharia.eng.br</t>
  </si>
  <si>
    <t>05.604.851/0001-67</t>
  </si>
  <si>
    <t>Rua Dr Joao Domingos Correa, 167 Casa Fundos- Jd Veloso</t>
  </si>
  <si>
    <t>Osasco</t>
  </si>
  <si>
    <t>São Paulo, Grande São Paulo e Interior</t>
  </si>
  <si>
    <t>(11) 99232-4994</t>
  </si>
  <si>
    <t>porto_gas@yahoo.com.br</t>
  </si>
  <si>
    <t>RIOS ENGENHARIA DE MONTAGEM</t>
  </si>
  <si>
    <t>RIOS ENGENHARIA</t>
  </si>
  <si>
    <t>05.620.015/0001-76</t>
  </si>
  <si>
    <t>(11) 2215-7558</t>
  </si>
  <si>
    <t>riosengenharia@yahoo.com.br</t>
  </si>
  <si>
    <t>REFRITEC REFRIGERAÇÃO PAULISTA LTDA ME</t>
  </si>
  <si>
    <t>05.726.517/0001-86</t>
  </si>
  <si>
    <t>(11) 3825-5351 / (11) 3667-0731</t>
  </si>
  <si>
    <t>refritecme@bol.com.br</t>
  </si>
  <si>
    <t>ELEVADORES ORION LTDA</t>
  </si>
  <si>
    <t>05.823.840/0001-78</t>
  </si>
  <si>
    <t>financeiro@orionlift.com.br</t>
  </si>
  <si>
    <t>R&amp;R ESTRUTURAS METALICAS LTDA</t>
  </si>
  <si>
    <t>05.862.119/0001-97</t>
  </si>
  <si>
    <t xml:space="preserve">STOP COMERCIAL DE SINALIZACAO LTDA      </t>
  </si>
  <si>
    <t xml:space="preserve">STOP COMERCIAL      </t>
  </si>
  <si>
    <t>05.888.857/0001-03</t>
  </si>
  <si>
    <t>ELEVATOR MANUTENCAO E CONSERVACAO DE ELE</t>
  </si>
  <si>
    <t>05.913.313/0001-54</t>
  </si>
  <si>
    <t>financeiro@elevator-rj.com.br</t>
  </si>
  <si>
    <t xml:space="preserve">BRUNO MONTE SILVA EPP                   </t>
  </si>
  <si>
    <t>NORTHTEC</t>
  </si>
  <si>
    <t>05.913.646/0001-83</t>
  </si>
  <si>
    <t>Rua Cabo Joao Fagundes Machado, 26 - Parque Novo Mundo / Sp</t>
  </si>
  <si>
    <t>Vendas (Norte, Nordeste, Centro Oeste, Sul e Sudeste) - Manutenção (São Paulo e Grande São Paulo)</t>
  </si>
  <si>
    <t>(11) 2951-1999</t>
  </si>
  <si>
    <t>rafael@northtec.com.br</t>
  </si>
  <si>
    <t xml:space="preserve">HAIMEM CONSTRUCAO CIVIL LTDA            </t>
  </si>
  <si>
    <t>HAIMEM</t>
  </si>
  <si>
    <t>05.926.938/0001-50</t>
  </si>
  <si>
    <t>Rua João Fernandes Camisa Nova Jr. 933</t>
  </si>
  <si>
    <t xml:space="preserve">(11) 97432-3020   </t>
  </si>
  <si>
    <t>tiago@jtlengenharia.com.br</t>
  </si>
  <si>
    <t>METALURGICA INFRA LTDA</t>
  </si>
  <si>
    <t>METALURGICA UNIMETAL</t>
  </si>
  <si>
    <t>06.011.547/0001-79</t>
  </si>
  <si>
    <t>(45) 99966-9028</t>
  </si>
  <si>
    <t>unimetal@hotmail.com</t>
  </si>
  <si>
    <t>FULL COMERCIO DE MATERIAIS PARA CONSTRUCAO</t>
  </si>
  <si>
    <t xml:space="preserve">FULL COMERCIO       </t>
  </si>
  <si>
    <t>06.049.532/0001-08</t>
  </si>
  <si>
    <t xml:space="preserve">(11) 4655-1332 </t>
  </si>
  <si>
    <t>comercial@enforte.com.br ; vendas2@enforte.com.br</t>
  </si>
  <si>
    <t xml:space="preserve">TIAGO FERREIRA SOARES MAT ME            </t>
  </si>
  <si>
    <t xml:space="preserve">RT TINTAS           </t>
  </si>
  <si>
    <t>06.241.162/0001-06</t>
  </si>
  <si>
    <t xml:space="preserve">(11) 4618-5787 </t>
  </si>
  <si>
    <t>financeiro@rttintas.com.br</t>
  </si>
  <si>
    <t>NES NOGUEIRA E SILVA MAN DE EQ E MAQ DE</t>
  </si>
  <si>
    <t>NES NOGUEIRA</t>
  </si>
  <si>
    <t>06.253.430/0001-00</t>
  </si>
  <si>
    <t>Direcionar chamados no rádio: 54*59919 - 5891-8143</t>
  </si>
  <si>
    <t>ezequias.nes@ig.com.br</t>
  </si>
  <si>
    <t xml:space="preserve">GC SERVIÇOS DE AUTOMAÇÃO </t>
  </si>
  <si>
    <t>SERCOS AUTOMAÇÃO INDUSTRIAL</t>
  </si>
  <si>
    <t>06.270.238/0001-13</t>
  </si>
  <si>
    <t>(11) 2037-2306</t>
  </si>
  <si>
    <t xml:space="preserve">sercos@sercosautomacao.com.br </t>
  </si>
  <si>
    <t>ENERG GERADORES SERVICOS E ENGENHARIA LT</t>
  </si>
  <si>
    <t>ENERG GERADORES</t>
  </si>
  <si>
    <t>06.696.624/0001-71</t>
  </si>
  <si>
    <t>Sede:(11) (11) 4053-2860/ chamaodos em horario comercial p/ lojas de SP direcionar no (011) 9164 3217 e 30*62622  (Beth) e nos finais de semana 11 9479 6275 com o Sr. Reginaldo</t>
  </si>
  <si>
    <t>bruno@energgeradores.com.br ; reginaldo@energgeradores.com.br ; emerson@energgeradores.com.br</t>
  </si>
  <si>
    <t>MOVITRANSP SERVICOS E COMERCIO LTDA</t>
  </si>
  <si>
    <t>06.998.443/0001-08</t>
  </si>
  <si>
    <t>(31) 3492-7454</t>
  </si>
  <si>
    <t>movitrans@yahoo.com.br</t>
  </si>
  <si>
    <t>JUNDTRAFO TRANSFORMADORES ELÉTRICOS LTDA</t>
  </si>
  <si>
    <t xml:space="preserve">JUNDTRAFO TRANSFORMADORES </t>
  </si>
  <si>
    <t>07.004.797/0001-44</t>
  </si>
  <si>
    <t xml:space="preserve">(11) 4815-6444 </t>
  </si>
  <si>
    <t xml:space="preserve">contato@jundtrafo.com.br </t>
  </si>
  <si>
    <t>PREST SERVICE COMPANY LTDA</t>
  </si>
  <si>
    <t>PREST SERVICE</t>
  </si>
  <si>
    <t>07.036.019/0001-37</t>
  </si>
  <si>
    <t xml:space="preserve">(51) 3237-3518 </t>
  </si>
  <si>
    <t xml:space="preserve">contato@prestservicecompany.com.br </t>
  </si>
  <si>
    <t>EMPILHASUL LOCACOES LTDA</t>
  </si>
  <si>
    <t>EMPILHASUL</t>
  </si>
  <si>
    <t>07.135.639/0001-23</t>
  </si>
  <si>
    <t>(51) 3337-0310</t>
  </si>
  <si>
    <t>comercial@requipel.com.br</t>
  </si>
  <si>
    <t xml:space="preserve">GENIVALDO GERALDO DA SILVA EPP          </t>
  </si>
  <si>
    <t>CONSTRUHIDRA</t>
  </si>
  <si>
    <t>07.147.589/0001-02</t>
  </si>
  <si>
    <t>4773-1437, 4205-0559, 8431-9130 COM SR. Genivaldo Geraldo da Silva NX:30*20473, 973941830</t>
  </si>
  <si>
    <t>contato@construhidra.com.br</t>
  </si>
  <si>
    <t>SOMAPE SOLUÇÕES EM MAQUINAS PESADAS LTDA</t>
  </si>
  <si>
    <t>SOMAPE SUL</t>
  </si>
  <si>
    <t>07.176.773/0001-72</t>
  </si>
  <si>
    <t xml:space="preserve">(51) 3598-9333 </t>
  </si>
  <si>
    <t xml:space="preserve">financeiro@somapesul.com.br </t>
  </si>
  <si>
    <t xml:space="preserve">CARRA E CARRA LTDA                      </t>
  </si>
  <si>
    <t>REFRIGEL REFRIGERACA</t>
  </si>
  <si>
    <t>07.227.502/0001-07</t>
  </si>
  <si>
    <t>cadastro@refrigelms.com.br</t>
  </si>
  <si>
    <t>PAULO VENICIO CARVALHO ME</t>
  </si>
  <si>
    <t>07.386.607/0001-09</t>
  </si>
  <si>
    <t>pvenicio1@msn.com</t>
  </si>
  <si>
    <t>FRAELP COMERCIO E SERVICOS DE ELETRICIDA</t>
  </si>
  <si>
    <t>FRAELP</t>
  </si>
  <si>
    <t>07.394.447/0001-31</t>
  </si>
  <si>
    <t>(11) 7850.3975 / 2*15960 Elpidio e  (11) 7850.3943 / 2*18022  Francisco / 6212-5618 e 9175-6028</t>
  </si>
  <si>
    <t>eletricistadeplantao@yahoo.com.br ; eas.eletrica@yahoo.com.br</t>
  </si>
  <si>
    <t>ERGON 3RX INDUSTRIA E COM. DE ELEVADORES</t>
  </si>
  <si>
    <t>ERGON</t>
  </si>
  <si>
    <t>07.421.656/0001-27</t>
  </si>
  <si>
    <t>jorgina@elevadoresergo.com.br</t>
  </si>
  <si>
    <t>BH COMERCIO DE TINTAS E M P C Ltda</t>
  </si>
  <si>
    <t>BH TINTAS</t>
  </si>
  <si>
    <t>07.440.107/0001-08</t>
  </si>
  <si>
    <t>(31) 3411-6199</t>
  </si>
  <si>
    <t>marcelo@bhtintas.com.br</t>
  </si>
  <si>
    <t>RM REVESTIMENTOS MONOLITICOS LTDA</t>
  </si>
  <si>
    <t>07.446.039/0001-86</t>
  </si>
  <si>
    <t>ESQUADRIAS METALICAS OLIVEIRA E PERES</t>
  </si>
  <si>
    <t>07.458.944/0001-56</t>
  </si>
  <si>
    <t>2685.5804 / 7718.0698 / 55*54*28148 Evandro</t>
  </si>
  <si>
    <t>evandroluizf@ibest.com.br ; esquadriasoliveiraperes@gmail.com</t>
  </si>
  <si>
    <t>HIDRAUCENTER LOCAÇÃO E COMÉRCIO DE EQUIPAMENTOS</t>
  </si>
  <si>
    <t>HIDRAUCENTER</t>
  </si>
  <si>
    <t>07.586.214/0001-30</t>
  </si>
  <si>
    <t>(11) 3978-5151</t>
  </si>
  <si>
    <t xml:space="preserve">hidraucenter@hidraucenter.com.br </t>
  </si>
  <si>
    <t>RIBER CLIMA ENGENHARIA E AR CONDICIONADO LTDA</t>
  </si>
  <si>
    <t>AR FRIO</t>
  </si>
  <si>
    <t>07.772.728/0001-80</t>
  </si>
  <si>
    <t xml:space="preserve">16 3965-4161 / 16 99106-3533 </t>
  </si>
  <si>
    <t>arfriorp@terra.com.br</t>
  </si>
  <si>
    <t>SMART HOMES COMERCIO</t>
  </si>
  <si>
    <t>07.839.040/0001-70</t>
  </si>
  <si>
    <t>(48) 3333-3591</t>
  </si>
  <si>
    <t>adm@smarthomes.com.br</t>
  </si>
  <si>
    <t>NEXT TECH COMERCIO E SERVICOS DE INFORMA</t>
  </si>
  <si>
    <t>07.855.028/0001-50</t>
  </si>
  <si>
    <t>Rua Inácio Lima, 25</t>
  </si>
  <si>
    <t>Sudeste e Sul</t>
  </si>
  <si>
    <t>(11) 98282-0121</t>
  </si>
  <si>
    <t>nexttechti@gmail.com</t>
  </si>
  <si>
    <t xml:space="preserve">TELESTE PEREIRA DOS SANTOS </t>
  </si>
  <si>
    <t>07.923.059/0001-09</t>
  </si>
  <si>
    <t>teleste10@yahoo.com.br</t>
  </si>
  <si>
    <t xml:space="preserve">MARMORARIA EM LTDA  ME                 </t>
  </si>
  <si>
    <t>MARMORARIA CAJAIBA</t>
  </si>
  <si>
    <t>07.935.157/0001-58</t>
  </si>
  <si>
    <t>(11) 2785-1633</t>
  </si>
  <si>
    <t>vendas@marmorariacajaiba.com.br</t>
  </si>
  <si>
    <t>EDAILTON DOS SANTOS NASCIMENTO ME</t>
  </si>
  <si>
    <t>EDAILTON DOS SANTOS</t>
  </si>
  <si>
    <t>08.083.848/0001-33</t>
  </si>
  <si>
    <t>(11) 29018290</t>
  </si>
  <si>
    <t>salgadocontabilidade@terra.com.br</t>
  </si>
  <si>
    <t>HANA ASSISTENCIA TECNICA LTDA</t>
  </si>
  <si>
    <t>HANA – SISTEMA DE AR COMPRIMIDO E INSTALAÇÕES INDUSTRUAIS.</t>
  </si>
  <si>
    <t>08.151.125/0001-24</t>
  </si>
  <si>
    <t>(11) 4962-0745</t>
  </si>
  <si>
    <t>financeiro@hanaequipamentos.com.br</t>
  </si>
  <si>
    <t>SAFIRA ENGENHARIA E MANUTENCAO LTDA - ME</t>
  </si>
  <si>
    <t xml:space="preserve">SAFIRA ENGENHARIA   </t>
  </si>
  <si>
    <t>08.156.749/0001-34</t>
  </si>
  <si>
    <t xml:space="preserve">(21) 988646532 </t>
  </si>
  <si>
    <t>gilmarmolina@safiraengenharia.eng.br</t>
  </si>
  <si>
    <t>COMERCIO DE TOLDOS GRIP LTDA ME</t>
  </si>
  <si>
    <t>COMERCIO DE TOLDOS GRIP</t>
  </si>
  <si>
    <t>08.263.879/0001-76</t>
  </si>
  <si>
    <t>americantoldos@ig.com.br</t>
  </si>
  <si>
    <t>NEITU MATERIAIS DE CONSTRUCAO</t>
  </si>
  <si>
    <t>08.324.875/0001-50</t>
  </si>
  <si>
    <t>(11) 2918-7996 / 7747-6997 / ID 121*95434</t>
  </si>
  <si>
    <t>artur@neitu.com.br</t>
  </si>
  <si>
    <t>ARMANTEC COMÉRCIO DE REFRIGERADORES LTDA-ME.</t>
  </si>
  <si>
    <t>ARMANTEC</t>
  </si>
  <si>
    <t>08.474.068/0001-14</t>
  </si>
  <si>
    <t>(11) 4458-3246</t>
  </si>
  <si>
    <t>armantec@bol.com.br</t>
  </si>
  <si>
    <t xml:space="preserve">CIAMAIS COMERCIO DE ELETRONICOS LTDA    </t>
  </si>
  <si>
    <t>08.679.415/0001-45</t>
  </si>
  <si>
    <t>INFRA-SERVE COMEERCIO E INSTALAÇÃO DE EQUIPAMENTOS ELETRICOS LTDA</t>
  </si>
  <si>
    <t>INFRA-SERVE COMEERCIO</t>
  </si>
  <si>
    <t>08.739.584/0001-23</t>
  </si>
  <si>
    <t>(11) 29475222 / 995080316 / 940357407 / 947010408</t>
  </si>
  <si>
    <t>infraserve@infraserve.com.br</t>
  </si>
  <si>
    <t xml:space="preserve">ALEXANDRE GEROLOMO IND ARAM LTDA        </t>
  </si>
  <si>
    <t>IDECAR - EQUIPAMENTO</t>
  </si>
  <si>
    <t>08.800.173/0001-04</t>
  </si>
  <si>
    <t xml:space="preserve">(19) 3896-1521  </t>
  </si>
  <si>
    <t>fernando@idecar.com.br</t>
  </si>
  <si>
    <t>JCM NITEROI REFRIGERACAO LTDA</t>
  </si>
  <si>
    <t>08.824.171/0005-70</t>
  </si>
  <si>
    <t>samantha.garcia@climario.com.br</t>
  </si>
  <si>
    <t>J. C. M. NITEROI REFRIGERACAO LTDA</t>
  </si>
  <si>
    <t>08.824.171/0011-19</t>
  </si>
  <si>
    <t>TECPA MATERIAIS ELETRICOS</t>
  </si>
  <si>
    <t>08.851.017/0001-64</t>
  </si>
  <si>
    <t>(11) 4066-2865 / 7835-9340</t>
  </si>
  <si>
    <t>tecpa@tecpa.com.br</t>
  </si>
  <si>
    <t>SPS SISTEMAS DE SEGURANÇA ELETRÔNICO EIRELI</t>
  </si>
  <si>
    <t xml:space="preserve">VJS SISTEMAS </t>
  </si>
  <si>
    <t>09.024.907/0001-65</t>
  </si>
  <si>
    <t>(11) 4280-8574</t>
  </si>
  <si>
    <t>jeanine@vjssistemas.com.br</t>
  </si>
  <si>
    <t>EMA LOCAÇÃO E MANUTENÇÃO DE EMPLHADEIRAS</t>
  </si>
  <si>
    <t>EMA LOCAÇÃO</t>
  </si>
  <si>
    <t>09.058.786/0001-72</t>
  </si>
  <si>
    <t>(11) 2916-9144</t>
  </si>
  <si>
    <t>marcelo@ema.srv.br</t>
  </si>
  <si>
    <t>ATITUDE EMPREENDIMENTOS E PARTICIPACOES LTDA</t>
  </si>
  <si>
    <t>ATITUDE ARQUITETURA</t>
  </si>
  <si>
    <t>09.063.885/0001-42</t>
  </si>
  <si>
    <t>(11) 94025-8615</t>
  </si>
  <si>
    <t xml:space="preserve">andre@atitudearquitetura.com.br </t>
  </si>
  <si>
    <t>CONSTRUTORA MONTASA</t>
  </si>
  <si>
    <t>09.084.063/0001-48</t>
  </si>
  <si>
    <t>construtora.montasa@gmail.com</t>
  </si>
  <si>
    <t>REMAN FRIGERAR SERVICOS SOLUCOES</t>
  </si>
  <si>
    <t>09.111.223/0001-09</t>
  </si>
  <si>
    <t xml:space="preserve">GIROSS COMUNICACAO VISUAL ME            </t>
  </si>
  <si>
    <t>MARC MARC COMUNICACA</t>
  </si>
  <si>
    <t>09.159.414/0001-32</t>
  </si>
  <si>
    <t xml:space="preserve">(11) 29411040  </t>
  </si>
  <si>
    <t>marcelo@marcmarc.com.br</t>
  </si>
  <si>
    <t>ORGANIZAÇÕES NOL BRASIL LTDA</t>
  </si>
  <si>
    <t>09.166.393/0001-82</t>
  </si>
  <si>
    <t>paulo_rio33@hotmail.com</t>
  </si>
  <si>
    <t>VITORIA EVENTOS COMÉRCIO E SERVIÇOS LTDA</t>
  </si>
  <si>
    <t>CLIMATIZADORES VITÓRIA</t>
  </si>
  <si>
    <t>09.275.826/0001-38</t>
  </si>
  <si>
    <t>(27) 3236-1701</t>
  </si>
  <si>
    <t>contato@climatizadoresvitoria.com.br</t>
  </si>
  <si>
    <t>SÃO CRISTOVAO ALUGUEL DE EQUIPAMENTOS</t>
  </si>
  <si>
    <t>CASA DO CONSTRUTOR</t>
  </si>
  <si>
    <t>09.399.853/0001-12</t>
  </si>
  <si>
    <t>(21) 2589-4829</t>
  </si>
  <si>
    <t>scr.financeiro@casadoconstrutor.com.br</t>
  </si>
  <si>
    <t>TOTAL BATERIAS</t>
  </si>
  <si>
    <t>09.429.216/0001-41</t>
  </si>
  <si>
    <t>adm@totalbateria.com.br</t>
  </si>
  <si>
    <t>MPM COMÉRCIO E SERVIÇOS LTDA</t>
  </si>
  <si>
    <t>MPM SERVICOS</t>
  </si>
  <si>
    <t>09.531.729/0001-69</t>
  </si>
  <si>
    <t xml:space="preserve">(62) 99956-0033 </t>
  </si>
  <si>
    <t xml:space="preserve">financeiro@mpmengenharia.com.br </t>
  </si>
  <si>
    <t>CONSTRUTORA RC RONALDO ADRIANO DO AMARAL</t>
  </si>
  <si>
    <t>CONSTRUTORA RC</t>
  </si>
  <si>
    <t>09.536.705/0001-00</t>
  </si>
  <si>
    <t>ronaldoadrianoamaral@gmail.com</t>
  </si>
  <si>
    <t>LUMINAE S.A.</t>
  </si>
  <si>
    <t>09.584.001/0002-86</t>
  </si>
  <si>
    <t>rafael.salgado@luminae.com.br</t>
  </si>
  <si>
    <t>LIMPDUTOS LIMPEZA DE DUTOS LTDA</t>
  </si>
  <si>
    <t>09.646.205/0001-13</t>
  </si>
  <si>
    <t>(11) 5502-0571</t>
  </si>
  <si>
    <t>ricardo@limpdutos.com.br</t>
  </si>
  <si>
    <t>5I COMERCIO DE AR CONDICIONADO</t>
  </si>
  <si>
    <t>5I</t>
  </si>
  <si>
    <t>10.237.839/0001-00</t>
  </si>
  <si>
    <t>Rua Conselheiro Carrão, 255 – Bela Vista - São Paulo – SP – 01328-000</t>
  </si>
  <si>
    <t>(11) 3175-3175</t>
  </si>
  <si>
    <t>luana@5i.com.br</t>
  </si>
  <si>
    <t>PRO AUTO VEICULOS E PECAS LTDA</t>
  </si>
  <si>
    <t>PRO AUTO</t>
  </si>
  <si>
    <t>10.263.451/0007-60</t>
  </si>
  <si>
    <t xml:space="preserve">(11) 2128-5000  </t>
  </si>
  <si>
    <t>proautoveiculos@gmail.com</t>
  </si>
  <si>
    <t>T&amp;TMANUTENCAO CIVIL LTDA - ME</t>
  </si>
  <si>
    <t>10.284.417/0001-87</t>
  </si>
  <si>
    <t>(11) 3951-0063 / 7846-2408 / 21203*80 / 11*111658/ 3951 - 0063</t>
  </si>
  <si>
    <t>marcel@tetengenharia.com.br ; ronaldo@tetengenharia.com.br ; cesar@tetengenharia.com.br</t>
  </si>
  <si>
    <t>SCTA SERVICE LTDA</t>
  </si>
  <si>
    <t xml:space="preserve">SCTA SERVICE        </t>
  </si>
  <si>
    <t>10.353.965/0001-11</t>
  </si>
  <si>
    <t>elias.scta@yahoo.com.br</t>
  </si>
  <si>
    <t>OFICIAL MANUTENCAO PREDIAL E S</t>
  </si>
  <si>
    <t>OFICIAL SERVICOS EIR</t>
  </si>
  <si>
    <t>10.518.614/0001-13</t>
  </si>
  <si>
    <t xml:space="preserve">(27) 3082-4908  </t>
  </si>
  <si>
    <t>comercial@oficialservicos.com.br</t>
  </si>
  <si>
    <t>EXSERGIA ENGENHARIA E CONSULTORIA LTDA</t>
  </si>
  <si>
    <t>10.525.279/0001-80</t>
  </si>
  <si>
    <t>CONSTRUSHOW LITORAL M C LTDA</t>
  </si>
  <si>
    <t>CONSTRUSHOW</t>
  </si>
  <si>
    <t>10.610.136/0001-77</t>
  </si>
  <si>
    <t>(13) 3223 7307</t>
  </si>
  <si>
    <t xml:space="preserve">fiscal@ferro.com.br </t>
  </si>
  <si>
    <t>PLANEAR ENGENHARIA LTDA</t>
  </si>
  <si>
    <t>PLANEAR ENGENHARIA</t>
  </si>
  <si>
    <t>10.745.714/0001-82</t>
  </si>
  <si>
    <t>(31) 3424-8856</t>
  </si>
  <si>
    <t>engenharia@planearmg.eng.br</t>
  </si>
  <si>
    <t>A.FUJIMOTO ENGENHARIA LTDA</t>
  </si>
  <si>
    <t>10.765.041/0001-22</t>
  </si>
  <si>
    <t>(11) 3477-6797</t>
  </si>
  <si>
    <t>comercial@afujimoto.com</t>
  </si>
  <si>
    <t>PAG ENGENHARIA E CONSULTORIA LTDA</t>
  </si>
  <si>
    <t>10.830.053/0001-93</t>
  </si>
  <si>
    <t>BPR CONSTRUTORA LTDA EPP</t>
  </si>
  <si>
    <t>10.878.923/0001-02</t>
  </si>
  <si>
    <t>regis.marques@bprconstrucoes.com; natan@bprconstrucoes.com</t>
  </si>
  <si>
    <t>INFRASERVI MANUTENCAO E SERVICOS</t>
  </si>
  <si>
    <t>INFRASERV</t>
  </si>
  <si>
    <t>10.880.971/0001-27</t>
  </si>
  <si>
    <t>(11) 2774-6520</t>
  </si>
  <si>
    <t>comercial@infraservi.com.br</t>
  </si>
  <si>
    <t>SPRINGER CARRIER LTDA -RJ = ERRO</t>
  </si>
  <si>
    <t>10.948.651/0036-91</t>
  </si>
  <si>
    <t xml:space="preserve">sfelicioni@mideacarrier.com                       </t>
  </si>
  <si>
    <t>SPRINGER CARRIER LTDA -PIRACICABA = ERRO</t>
  </si>
  <si>
    <t>10.948.651/0046-63</t>
  </si>
  <si>
    <t>Av. Armando Salles De Oliveira 2370</t>
  </si>
  <si>
    <t>Piracicaba</t>
  </si>
  <si>
    <t>(19) 3302-1202</t>
  </si>
  <si>
    <t>JBLIMA@MIDEACARRIER.COM</t>
  </si>
  <si>
    <t>SPRINGER MIDEA LTDA = ERRO</t>
  </si>
  <si>
    <t>TOTALINE</t>
  </si>
  <si>
    <t>10.948.651/0049-06</t>
  </si>
  <si>
    <t>jblima@mideacarrier.com</t>
  </si>
  <si>
    <t>SPRINGER CARRIER LTDA-PR = ERRO</t>
  </si>
  <si>
    <t>10.948.651/0050-40</t>
  </si>
  <si>
    <t>(71) 2101-5300</t>
  </si>
  <si>
    <t>ELIANA DA SILVA SANTOS CONSERV</t>
  </si>
  <si>
    <t>ELIANA DA SILVA SANTOS CONSERVAÇÃO ME</t>
  </si>
  <si>
    <t>10.976.276/0001-63</t>
  </si>
  <si>
    <t>limpemaiscomercial1@hotmail.com</t>
  </si>
  <si>
    <t>OFICINA DO INOX INDUSTRIA E CO</t>
  </si>
  <si>
    <t xml:space="preserve">OFICINOX            </t>
  </si>
  <si>
    <t>11.003.061/0001-29</t>
  </si>
  <si>
    <t xml:space="preserve">(13) 98811-5367 </t>
  </si>
  <si>
    <t>contato@oficinox.com.br</t>
  </si>
  <si>
    <t>NEW COMERCIO, INDUSTRIA, IMPORTACAO</t>
  </si>
  <si>
    <t>MEGADOORS</t>
  </si>
  <si>
    <t>11.197.210/0006-42</t>
  </si>
  <si>
    <t xml:space="preserve">(11) 2229-2323 </t>
  </si>
  <si>
    <t>vendas04.rs@megadoors.com.br</t>
  </si>
  <si>
    <t>NEW COMERCIO, INDUSTRIA, IMPORTAÇÃO</t>
  </si>
  <si>
    <t>MEGAPLACA EVAPORATIVA</t>
  </si>
  <si>
    <t>11.197.210/0009-95</t>
  </si>
  <si>
    <t xml:space="preserve">(51) 997174852 / (51) 35823961 </t>
  </si>
  <si>
    <t>documentacao@newimportexport.com.br</t>
  </si>
  <si>
    <t>DENILSON CARVALHO GUIMARÃES</t>
  </si>
  <si>
    <t>11.324.968/0001-90</t>
  </si>
  <si>
    <t>(11) 2747-5152</t>
  </si>
  <si>
    <t>tecnicarefrigeracao@gmail.com</t>
  </si>
  <si>
    <t>REF MANUTENÇÃO E LOCACAO LTDA</t>
  </si>
  <si>
    <t>RF MANUTENCAO</t>
  </si>
  <si>
    <t>11.363.913/0001-99</t>
  </si>
  <si>
    <t>Av. França 1100 - Navegantes Porto Alegre</t>
  </si>
  <si>
    <t>Porto Alegre</t>
  </si>
  <si>
    <t>RS-Brasil</t>
  </si>
  <si>
    <t>Rio Grande do Sul, Santa Catarina e Paraná</t>
  </si>
  <si>
    <t>(51) 98407-3729</t>
  </si>
  <si>
    <t>LUIZ@RFEMPILHADEIRAS.COM.BR; FINANCEIRO@RFEMPILHADEIRAS.COM.BR</t>
  </si>
  <si>
    <t>MPSERV SERVIÇOS LTDA</t>
  </si>
  <si>
    <t>MPSERV ENGENHARIA</t>
  </si>
  <si>
    <t>11.455.298/0001-40</t>
  </si>
  <si>
    <t>(51) 3476-3500</t>
  </si>
  <si>
    <t>rgonzalez@mpserv.com.br</t>
  </si>
  <si>
    <t>BLUE AR COMERCIO E SERVICOS DE</t>
  </si>
  <si>
    <t>BLUE AR</t>
  </si>
  <si>
    <t>11.515.436/0001-30</t>
  </si>
  <si>
    <t>(11) 3199-6302</t>
  </si>
  <si>
    <t>anderson@bluear.com.br</t>
  </si>
  <si>
    <t>CASA DO CONSTRUTOR - ALUGUEL D</t>
  </si>
  <si>
    <t>11.616.783/0001-59</t>
  </si>
  <si>
    <t xml:space="preserve">(11) 33312400  </t>
  </si>
  <si>
    <t>guarulhos.financeiro@casadoconstrutor.com.br; guarulhos.locacao@casadoconstrutor.com.br</t>
  </si>
  <si>
    <t>SECONSTRUSERVICES SERVICOS DE</t>
  </si>
  <si>
    <t>CONSTRUSERVICES</t>
  </si>
  <si>
    <t>11.666.987/0001-02</t>
  </si>
  <si>
    <t>(11) 2445-1832</t>
  </si>
  <si>
    <t xml:space="preserve">comercial@construservices.com </t>
  </si>
  <si>
    <t>SERVECLIMA SERVICOS EM REFRIGE</t>
  </si>
  <si>
    <t xml:space="preserve">SERVECLIMA          </t>
  </si>
  <si>
    <t>11.795.253/0001-15</t>
  </si>
  <si>
    <t xml:space="preserve">(11) 3744-6103 </t>
  </si>
  <si>
    <t>pessoal@serveclima.com.br</t>
  </si>
  <si>
    <t>SS Soluções em Serviços LTDA</t>
  </si>
  <si>
    <t>11.832.899/0001-25</t>
  </si>
  <si>
    <t xml:space="preserve">(11)49429999  </t>
  </si>
  <si>
    <t>sssolucoes@hotmail.com</t>
  </si>
  <si>
    <t>ANSELMO DAS NEVES SOARES</t>
  </si>
  <si>
    <t>Paleantec</t>
  </si>
  <si>
    <t>12.028.689/0001-41</t>
  </si>
  <si>
    <t>(11) 94363-0428</t>
  </si>
  <si>
    <t>palentec@gmail.com</t>
  </si>
  <si>
    <t>PL COLOR COMERCIO E SERVIÇOS DE EQUIPAMENTOS ELETRONICOS LTDA ME</t>
  </si>
  <si>
    <t>PL COLOR ENGENHARIA</t>
  </si>
  <si>
    <t>12.028.861/0001-67</t>
  </si>
  <si>
    <t>Rua Do Manifesto 1402 Ipiranga Sp</t>
  </si>
  <si>
    <t>São Paulo, Rio De Janeiro e Paraná</t>
  </si>
  <si>
    <t>(11) 94186-2409</t>
  </si>
  <si>
    <t>plcolor@plcolor.com.br</t>
  </si>
  <si>
    <t>ANDRADE GOMES CONSTRUÇÃO E REFORMAS LTDA</t>
  </si>
  <si>
    <t>TEKNA ENGENHARIA</t>
  </si>
  <si>
    <t>12.083.407/0001-09</t>
  </si>
  <si>
    <t xml:space="preserve">(11) 94186 2409 </t>
  </si>
  <si>
    <t>contato@tekna.net.br</t>
  </si>
  <si>
    <t>ADRIEL SCARAMUCHO ARTEA 37919678862</t>
  </si>
  <si>
    <t>ENGENHASA</t>
  </si>
  <si>
    <t>12.451.617/0001-02</t>
  </si>
  <si>
    <t xml:space="preserve">Rua Amaro Lopes 59, Jardim Maringa - São Paulo </t>
  </si>
  <si>
    <t>São Paulo Capital, Interior, Litoral e Abc</t>
  </si>
  <si>
    <t>(11) 97252-0185 / (11) 4505-7087</t>
  </si>
  <si>
    <t>adriel@endreel.com.br; contato@endreel.com.br</t>
  </si>
  <si>
    <t xml:space="preserve">ELETRIC TEST SERVICOS LTDA              </t>
  </si>
  <si>
    <t>12.584.658/0001-77</t>
  </si>
  <si>
    <t xml:space="preserve">(11) 29857077  </t>
  </si>
  <si>
    <t>compras@eletrictest.com.br; marcos@eletrictest.com.br; carol@eletrictest.com.br</t>
  </si>
  <si>
    <t>DIOGENES COSTA BUENO</t>
  </si>
  <si>
    <t xml:space="preserve">ASSISTEC GOIAS      </t>
  </si>
  <si>
    <t>12.692.751/0001-03</t>
  </si>
  <si>
    <t>(11) 2641-3670/7093-1884/Carlos (11) 9 7093-1888/Edilton (11) 9 7093-1884/Marcelo (11) 9 7093-1893/Luciano (11) 9 7171-9590</t>
  </si>
  <si>
    <t>cleyton_sasha@hotmail.com</t>
  </si>
  <si>
    <t>VELTTER MANUTENCAO E PROJETOS LTDA</t>
  </si>
  <si>
    <t>VELTTER</t>
  </si>
  <si>
    <t>12.836.840/0001-78</t>
  </si>
  <si>
    <t>(62) 9842-22237</t>
  </si>
  <si>
    <t>alex@veltter.com.br</t>
  </si>
  <si>
    <t>AIRCOLD SERVICE LTDA</t>
  </si>
  <si>
    <t>AIRCOLD SERVICE</t>
  </si>
  <si>
    <t>12.892.625/0001-94</t>
  </si>
  <si>
    <t>(14) 3407-8325</t>
  </si>
  <si>
    <t>aircoldservice@aircoldservice.com.br</t>
  </si>
  <si>
    <t>12.892.625/0002-75</t>
  </si>
  <si>
    <t>(71) 3022-9004</t>
  </si>
  <si>
    <t>WAGNER DOS SANTOS GRIGORIO ME</t>
  </si>
  <si>
    <t>WLC ENGENHARIA ELETRICA</t>
  </si>
  <si>
    <t>12.962.256/0001-69</t>
  </si>
  <si>
    <t>Rua Luiz Vaz De Camões, 118</t>
  </si>
  <si>
    <t>Ferraz de Vasconcelos</t>
  </si>
  <si>
    <t>São Paulo e Minas Gerais</t>
  </si>
  <si>
    <t>(11) 4676-5190</t>
  </si>
  <si>
    <t>WLC@WLC.ENG.BR</t>
  </si>
  <si>
    <t>ARCONET LTDA</t>
  </si>
  <si>
    <t>12.979.797/0001-08</t>
  </si>
  <si>
    <t>11 4677-4693</t>
  </si>
  <si>
    <t>arconet.ar@gmail.com</t>
  </si>
  <si>
    <t>ALP LOCACOES EIRELI</t>
  </si>
  <si>
    <t>13.020.593/0001-08</t>
  </si>
  <si>
    <t xml:space="preserve">(41) 99912-0349 </t>
  </si>
  <si>
    <t>JULIO CESAR NEVES DUTRA</t>
  </si>
  <si>
    <t>ABC AR</t>
  </si>
  <si>
    <t>13.220.270/0001-50</t>
  </si>
  <si>
    <t>abc.ar.julio@gmail.com</t>
  </si>
  <si>
    <t>3 CORES EIRELI</t>
  </si>
  <si>
    <t>3 CORES</t>
  </si>
  <si>
    <t>13.318.179/0001-71</t>
  </si>
  <si>
    <t>(67) 99668-1479</t>
  </si>
  <si>
    <t>vendas@polonorterefrigeracao.com.br</t>
  </si>
  <si>
    <t>VALORE REVESTIMENTOS</t>
  </si>
  <si>
    <t>13.373.088/0001-39</t>
  </si>
  <si>
    <t>(11) 2369- 9713</t>
  </si>
  <si>
    <t>gisele@valorerevestimentos.com.br</t>
  </si>
  <si>
    <t xml:space="preserve">L PARICE CLIMATIZACAO E AUTOMACAO LTDA </t>
  </si>
  <si>
    <t xml:space="preserve">L PARICE            </t>
  </si>
  <si>
    <t>13.374.381/0002-00</t>
  </si>
  <si>
    <t>(11) 4427-9471</t>
  </si>
  <si>
    <t>luiparice@lparice.com.br ; marlioliveira@lparice.com.br</t>
  </si>
  <si>
    <t>KONI ENGENHARIA E CONSTRUCAO L</t>
  </si>
  <si>
    <t>KONI ENGENHARIA</t>
  </si>
  <si>
    <t>13.412.756/0001-90</t>
  </si>
  <si>
    <t>otacilio.lima@koni.eng.br</t>
  </si>
  <si>
    <t>EFLUTEX EQUIPAMENTOS INDUSTRIA</t>
  </si>
  <si>
    <t>AQUECE MASTER</t>
  </si>
  <si>
    <t>13.520.209/0001-28</t>
  </si>
  <si>
    <t>comercial.aquecemaster@gmail.com</t>
  </si>
  <si>
    <t>WENDEL DOS SANTOS - AQUARIOS - ME</t>
  </si>
  <si>
    <t>13.577.750/0001-72</t>
  </si>
  <si>
    <t>(11) 3486-7351</t>
  </si>
  <si>
    <t>aquariosespeciais@gmail.com</t>
  </si>
  <si>
    <t>SUCESSO CONSTRUÇÃO SECA EIRELI</t>
  </si>
  <si>
    <t>SUCESSO</t>
  </si>
  <si>
    <t>13.608.769/0001-39</t>
  </si>
  <si>
    <t>sucesso@construcaoseca.com.br</t>
  </si>
  <si>
    <t>BOA VISTA TINTAS EIRELI EPP</t>
  </si>
  <si>
    <t>13.707.846/0001-08</t>
  </si>
  <si>
    <t>(11) 2951-3194</t>
  </si>
  <si>
    <t>vendasboavistatintas@terra.com.br</t>
  </si>
  <si>
    <t>RIOFLUX EQUIPAMENTOS E SERVIÇOS</t>
  </si>
  <si>
    <t>RIOFLUX</t>
  </si>
  <si>
    <t>13.813.694/0001-28</t>
  </si>
  <si>
    <t xml:space="preserve">(21) 2589-7012 </t>
  </si>
  <si>
    <t>contato.rioflux@gmail.com</t>
  </si>
  <si>
    <t>13.938.390/0002-78</t>
  </si>
  <si>
    <t>(21) 3423-0482</t>
  </si>
  <si>
    <t>jennifer.reis@crown.com</t>
  </si>
  <si>
    <t>CONSTRUMAQ INDUSTRIA DE MAQUIN</t>
  </si>
  <si>
    <t>CONSTRUMAQ (DESOMOLOGAR)</t>
  </si>
  <si>
    <t>14.038.059/0001-83</t>
  </si>
  <si>
    <t>comercialsc@iw8.com.br</t>
  </si>
  <si>
    <t>W ESTRUTURA ENGENHARIA E CONST</t>
  </si>
  <si>
    <t xml:space="preserve">W ESTRUTURA         </t>
  </si>
  <si>
    <t>14.044.674/0001-00</t>
  </si>
  <si>
    <t xml:space="preserve">(48) 3238-9838 </t>
  </si>
  <si>
    <t>woliveira@westrutura.com.br</t>
  </si>
  <si>
    <t>JETFRIO REFRIGERACAO LTDA</t>
  </si>
  <si>
    <t>JETFRIO</t>
  </si>
  <si>
    <t>14.109.162/0001-77</t>
  </si>
  <si>
    <t xml:space="preserve">(11) 26528924  </t>
  </si>
  <si>
    <t>jetfrio@jetfrio.com.br</t>
  </si>
  <si>
    <t>CLAUDIA ADRIANA FREITAS DA SIL</t>
  </si>
  <si>
    <t>DURIQUE AUTO SOCORRO</t>
  </si>
  <si>
    <t>14.212.489/0001-70</t>
  </si>
  <si>
    <t>(11) 2095-2000</t>
  </si>
  <si>
    <t>duriqueautosocorro@hotmail.com.br</t>
  </si>
  <si>
    <t>AL DE ALMEIDA SERVICO</t>
  </si>
  <si>
    <t>14.247.810/0001-51</t>
  </si>
  <si>
    <t xml:space="preserve">(11) 28941592  </t>
  </si>
  <si>
    <t>rafael@prestadorapremier.com.br ; contato@prestadorapremier.com.br</t>
  </si>
  <si>
    <t>RICARDO TONIOLI SCHITINE DE CA</t>
  </si>
  <si>
    <t>REMTEC</t>
  </si>
  <si>
    <t>14.278.356/0001-04</t>
  </si>
  <si>
    <t xml:space="preserve">(11) 3422-2727 / (11) 8722-7266 </t>
  </si>
  <si>
    <t>contato@remtec.com.br</t>
  </si>
  <si>
    <t>ENGECOLD ENGENHARIA TERMICA LTDA EPP</t>
  </si>
  <si>
    <t>ENGECOLD</t>
  </si>
  <si>
    <t>14.563.235/0001-04</t>
  </si>
  <si>
    <t>(11) 3911-8854</t>
  </si>
  <si>
    <t>administrativo@engecold.com.br</t>
  </si>
  <si>
    <t>B.R.F. OZIO PECAS PARA AR COND</t>
  </si>
  <si>
    <t>BLUE PEÇAS</t>
  </si>
  <si>
    <t>14.779.608/0001-70</t>
  </si>
  <si>
    <t>(14) 3306-5522</t>
  </si>
  <si>
    <t>heitor@bluear.com.br</t>
  </si>
  <si>
    <t>MC DESIGN COMERCIO DE PECAS PA</t>
  </si>
  <si>
    <t>MC ELEVADORES</t>
  </si>
  <si>
    <t>14.787.342/0001-08</t>
  </si>
  <si>
    <t xml:space="preserve">(11) 3334-2410 </t>
  </si>
  <si>
    <t>suellen.almeida@mcelevadores.com.br</t>
  </si>
  <si>
    <t xml:space="preserve">GERSON COMERCIAL &amp; CONSTRUTORA LTDA     </t>
  </si>
  <si>
    <t xml:space="preserve">GERSON COMERCIAL    </t>
  </si>
  <si>
    <t>14.796.555/0001-04</t>
  </si>
  <si>
    <t>(11) 3277-8959</t>
  </si>
  <si>
    <t>gersopavi@terra.com.br ; geson@gerccol.com.br</t>
  </si>
  <si>
    <t>JOSE ADAO PINTO SARQUIS 314810</t>
  </si>
  <si>
    <t>CAPCOMPANY</t>
  </si>
  <si>
    <t>14.879.469/0001-57</t>
  </si>
  <si>
    <t>(11) 9977-8171</t>
  </si>
  <si>
    <t>maiconchicuta@hotmail.com</t>
  </si>
  <si>
    <t>EDNA CORREIA PARENTE DA SILVA</t>
  </si>
  <si>
    <t xml:space="preserve">ECP SERVICOS GERAIS </t>
  </si>
  <si>
    <t>14.946.416/0001-01</t>
  </si>
  <si>
    <t>(51) 982431327</t>
  </si>
  <si>
    <t>ecpservicosgerais@gmail.com</t>
  </si>
  <si>
    <t>JOSE DE PAULO DE MELO 00503120</t>
  </si>
  <si>
    <t>JOSE PAULO</t>
  </si>
  <si>
    <t>15.129.330/0001-59</t>
  </si>
  <si>
    <t xml:space="preserve">(31) 973443163 </t>
  </si>
  <si>
    <t>waldec.guimaraes@gmail.com</t>
  </si>
  <si>
    <t>MARCIEL N. DE SOUZA MANUTENÇÃO</t>
  </si>
  <si>
    <t>PRISMARK SERVIÇOS TECNICO EM GERAL</t>
  </si>
  <si>
    <t>15.549.106/0001-16</t>
  </si>
  <si>
    <t>(11) 4331-1860</t>
  </si>
  <si>
    <t xml:space="preserve">pkmacielmanutencao@gmail.com </t>
  </si>
  <si>
    <t>EMPLOG EMPILHADEIRAS E LOGISTI</t>
  </si>
  <si>
    <t>EMPLOG</t>
  </si>
  <si>
    <t>15.643.538/0001-91</t>
  </si>
  <si>
    <t>(11) 2059-6225</t>
  </si>
  <si>
    <t>comercial.emplog@gmail.com</t>
  </si>
  <si>
    <t xml:space="preserve">HS SERVIÇOS EM TECNOLOGIA </t>
  </si>
  <si>
    <t>ELOGIKA TECNOLOGIA</t>
  </si>
  <si>
    <t>15.658.373/0001-21</t>
  </si>
  <si>
    <t>contato@elogika.com.br</t>
  </si>
  <si>
    <t>RM ENGENHARIA &amp; TECNOLOGIA LTD</t>
  </si>
  <si>
    <t>RM ENGENHARIA</t>
  </si>
  <si>
    <t>15.679.593/0001-31</t>
  </si>
  <si>
    <t>(11) 2849-6038</t>
  </si>
  <si>
    <t>financeiro@rmxengenharia.com.br</t>
  </si>
  <si>
    <t>COGERA SERVIÇOS ELETRICOS</t>
  </si>
  <si>
    <t>COGERA ENERGIA</t>
  </si>
  <si>
    <t>15.706.824/0002-30</t>
  </si>
  <si>
    <t>(67) 3386-8553</t>
  </si>
  <si>
    <t>mt.adm@cogera.com.br</t>
  </si>
  <si>
    <t>JACIARA REGO DA SILVA PIO</t>
  </si>
  <si>
    <t xml:space="preserve">JACIARA             </t>
  </si>
  <si>
    <t>15.713.277/0001-39</t>
  </si>
  <si>
    <t>(65) 3055-0245</t>
  </si>
  <si>
    <t>empilhadeiraroma@hotmail.com</t>
  </si>
  <si>
    <t>SAMPA-LOK COMÉRCIO E LOCAÇÃO DE ANDAIMES EIRELLI</t>
  </si>
  <si>
    <t>SAMPA-LOK</t>
  </si>
  <si>
    <t>15.809.407/0001-31</t>
  </si>
  <si>
    <t xml:space="preserve">(11) 8540-2716  </t>
  </si>
  <si>
    <t>comercial@sampalok.com.br</t>
  </si>
  <si>
    <t>ANDERSON MACHADO INSTALACAO E</t>
  </si>
  <si>
    <t>WBS ENGENHARIA E MAN</t>
  </si>
  <si>
    <t>16.505.178/0001-24</t>
  </si>
  <si>
    <t>(14) 3301-7589</t>
  </si>
  <si>
    <t>wbsmanutencoes@hotmail.com</t>
  </si>
  <si>
    <t>EUSEBIO MARCUZ</t>
  </si>
  <si>
    <t xml:space="preserve">EUSEBIO MARCUZ                          </t>
  </si>
  <si>
    <t>16.613.921/0001-60</t>
  </si>
  <si>
    <t xml:space="preserve">(16) 982226666 </t>
  </si>
  <si>
    <t>eusebiomarcuz@gmail.com</t>
  </si>
  <si>
    <t>KRC EMPILHADEIRAS LTDA</t>
  </si>
  <si>
    <t>16.821.164/0001-10</t>
  </si>
  <si>
    <t>krcempilhadeiras@bol.com.br</t>
  </si>
  <si>
    <t>LM PISOS E REVESTIMENTOS LTDA</t>
  </si>
  <si>
    <t>MAGIC GRAMAS</t>
  </si>
  <si>
    <t>16.865.244/0001-77</t>
  </si>
  <si>
    <t>(21)77112086</t>
  </si>
  <si>
    <t>contato@magicgramas.com.br</t>
  </si>
  <si>
    <t>ARAUJO INSTALACOES ELETRICA LTDA</t>
  </si>
  <si>
    <t>16.873.534/0001-62</t>
  </si>
  <si>
    <t>11 4301-5585</t>
  </si>
  <si>
    <t>FLAVIS CONDICIONAMENTO CONTROLE AMBIENTA</t>
  </si>
  <si>
    <t>FLAVIS</t>
  </si>
  <si>
    <t>16.891.438/0001-47</t>
  </si>
  <si>
    <t>flavis.adm@outlook.com</t>
  </si>
  <si>
    <t>ABOLIMEGA BAZAR LTDA -ME</t>
  </si>
  <si>
    <t xml:space="preserve">REI DAS TINTAS </t>
  </si>
  <si>
    <t>16.948.792/0001-60</t>
  </si>
  <si>
    <t>vendas.reidastintas@yahoo.com.br</t>
  </si>
  <si>
    <t>AUTOBRAS EMPRESA BRASILEIRA DE AUTOMAÇÃO LTDA</t>
  </si>
  <si>
    <t>AUTOBRAS</t>
  </si>
  <si>
    <t>17.082.106/0001-84</t>
  </si>
  <si>
    <t>(21) 2593-1848 / (21) 38222624</t>
  </si>
  <si>
    <t>cesar.verissimo@autobras.com.br</t>
  </si>
  <si>
    <t>ENGETUB MINAS COMERCIO E SERVI</t>
  </si>
  <si>
    <t xml:space="preserve">ENGETUB             </t>
  </si>
  <si>
    <t>17.121.523/0001-99</t>
  </si>
  <si>
    <t>(11) 2076-7610</t>
  </si>
  <si>
    <t>comercial@engetubminas.com.br</t>
  </si>
  <si>
    <t>DANIELA MAMANA MARKT PATTARO -</t>
  </si>
  <si>
    <t>SOLAR CENTER SOLUCOE</t>
  </si>
  <si>
    <t>17.126.741/0001-16</t>
  </si>
  <si>
    <t>matheus@solarcenteraquecedores.com.br</t>
  </si>
  <si>
    <t>DURAES PORTAS ACO EIRELI</t>
  </si>
  <si>
    <t>ACENTER PORTAS</t>
  </si>
  <si>
    <t>17.260.260/0001-07</t>
  </si>
  <si>
    <t>vendas.centerportas@gmail.com</t>
  </si>
  <si>
    <t>ADRIANO AUGUSTO RIBEIRO EIRELI</t>
  </si>
  <si>
    <t xml:space="preserve">CASA DO CONDUTOR    </t>
  </si>
  <si>
    <t>17.364.047/0001-37</t>
  </si>
  <si>
    <t>(34) 3223-7700</t>
  </si>
  <si>
    <t>contato@condutordeentulho.com.br</t>
  </si>
  <si>
    <t>REDE UNIAO COMERCIAL DE BATERIAS LTDA</t>
  </si>
  <si>
    <t>União Baterias</t>
  </si>
  <si>
    <t>17.539.554/0001-64</t>
  </si>
  <si>
    <t>(11) 2503-0700</t>
  </si>
  <si>
    <t>redeuniaovendas@uol.com.br</t>
  </si>
  <si>
    <t>PINI RABONE MAT. PUBLICITARIOS LDTA-ME</t>
  </si>
  <si>
    <t>TWIINVISUAL</t>
  </si>
  <si>
    <t>17.572.589/0001-03</t>
  </si>
  <si>
    <t>(11) 3049-4950</t>
  </si>
  <si>
    <t xml:space="preserve">fernando@twiinvisual.com </t>
  </si>
  <si>
    <t>ALLRENA CONSTRUCAO CIVIL E COM</t>
  </si>
  <si>
    <t>ALLRENA</t>
  </si>
  <si>
    <t>17.697.532/0001-22</t>
  </si>
  <si>
    <t xml:space="preserve">(41) 3524-3309 </t>
  </si>
  <si>
    <t>allrenabr@gmail.com </t>
  </si>
  <si>
    <t>LIRA ANDRADE CONSTRUTORA EIREL</t>
  </si>
  <si>
    <t>LIRA ANDRADE CONSTRU</t>
  </si>
  <si>
    <t>17.754.327/0001-51</t>
  </si>
  <si>
    <t>(11)98368-3926</t>
  </si>
  <si>
    <t>liraandradeconstrutora@gmail.com</t>
  </si>
  <si>
    <t>TECHWAN COMERCIO E SERVICOS EM TELECOMUN</t>
  </si>
  <si>
    <t>Predial</t>
  </si>
  <si>
    <t>17.803.596/0001-60</t>
  </si>
  <si>
    <t xml:space="preserve">(12) 3923-7967 </t>
  </si>
  <si>
    <t>brunorita@techwantelecom.com.br ; paulosilva@techwantelecom.com.br; adm@techwantelecom.com.br</t>
  </si>
  <si>
    <t>GENILDO DOS SANTOS SILVA</t>
  </si>
  <si>
    <t>GENILDO</t>
  </si>
  <si>
    <t>17.883.989/0001-21</t>
  </si>
  <si>
    <t>dosgenildo@ig.com.br</t>
  </si>
  <si>
    <t>THERMOVIXAR REFRIGERACAO E AR CONDICIONA</t>
  </si>
  <si>
    <t>THERMOVIXAR</t>
  </si>
  <si>
    <t>17.891.852/0001-19</t>
  </si>
  <si>
    <t>(11) 4675-1937</t>
  </si>
  <si>
    <t>contato@thermovix.com.br; luiz@thermovix.com.br; giane@thermovix.com.br</t>
  </si>
  <si>
    <t>SONIA MOUTINHO DE AGUIAR ALVARADO LTDA</t>
  </si>
  <si>
    <t>ALVFire Sistemas de Proteção e Combate a Incêndio</t>
  </si>
  <si>
    <t>17.910.297/0001-25</t>
  </si>
  <si>
    <t>(27) 99505-6870</t>
  </si>
  <si>
    <t>comercial@alvfire.com.br</t>
  </si>
  <si>
    <t>LUCIANO MARTINS DA SILVA - ME</t>
  </si>
  <si>
    <t>PROJECT ENGENHARIA</t>
  </si>
  <si>
    <t>17.946.821/0001-18</t>
  </si>
  <si>
    <t>(11) 4200-1345</t>
  </si>
  <si>
    <t>martinsluciano@hotmail.com</t>
  </si>
  <si>
    <t>PROTETINTAS DISTRIBUIDORA DE TINTAS LTDA</t>
  </si>
  <si>
    <t>PROTETINTAS</t>
  </si>
  <si>
    <t>18.033.864/0001-75</t>
  </si>
  <si>
    <t>CORTE JA FABRICACAO DE MOVEIS LTDA - ME</t>
  </si>
  <si>
    <t>CORTE JÁ</t>
  </si>
  <si>
    <t>18.036.576/0001-74</t>
  </si>
  <si>
    <t>lemesp@uol.com.br</t>
  </si>
  <si>
    <t>PLATAFORT LOCACAO E COMERCIO DE EQUIPAME</t>
  </si>
  <si>
    <t>PLATAFORT</t>
  </si>
  <si>
    <t>18.064.120/0001-18</t>
  </si>
  <si>
    <t>(11) 4327-4440</t>
  </si>
  <si>
    <t>alexandre@platafort.com.br</t>
  </si>
  <si>
    <t>BRASFIC ENGENHARIA EIRELI ME</t>
  </si>
  <si>
    <t>BRASFIC ENGENHARIA</t>
  </si>
  <si>
    <t>18.182.512/0001-81</t>
  </si>
  <si>
    <t>yanes@brasfic.com.br</t>
  </si>
  <si>
    <t>R. H. GARCIA ABU ALYA- ME</t>
  </si>
  <si>
    <t>GARCIA AR CONDICIONA</t>
  </si>
  <si>
    <t>18.205.618/0001-53</t>
  </si>
  <si>
    <t xml:space="preserve">(11) 2645-3788  </t>
  </si>
  <si>
    <t>CGCON ADMINISTRAÇÃO E CONSTRUÇÃO EIRELI</t>
  </si>
  <si>
    <t>18.245.799/0001-41</t>
  </si>
  <si>
    <t>Rua João Negrão, 731 Cj 904 Centro</t>
  </si>
  <si>
    <t>Curitiba</t>
  </si>
  <si>
    <t>PR-Brasil</t>
  </si>
  <si>
    <t>(41) 3328-1053</t>
  </si>
  <si>
    <t>caio@cgcon.com.br</t>
  </si>
  <si>
    <t>GARBO COM E SER DE CLIMATIZACAO EIRELI</t>
  </si>
  <si>
    <t>GARBO ENGENHARIA DE</t>
  </si>
  <si>
    <t>18.307.689/0001-67</t>
  </si>
  <si>
    <t xml:space="preserve">ederson@garbo.eng.br         </t>
  </si>
  <si>
    <t xml:space="preserve">2A MARMORES E GRANITOS LTDA ME          </t>
  </si>
  <si>
    <t>MARMORARIA 2A</t>
  </si>
  <si>
    <t>18.416.525/0001-78</t>
  </si>
  <si>
    <t>contatos@marmoraria2a.com.br; adm@marmoraria2a.com.br</t>
  </si>
  <si>
    <t>SANTA CATARINA SISTEMAS DE CLIMATIZAÇÃO EIRELI</t>
  </si>
  <si>
    <t>SC SISTEMAS DE CLIMATIZAÇÃO</t>
  </si>
  <si>
    <t>18.462.964/0001-17</t>
  </si>
  <si>
    <t>Av. E, Qd. 92, Lot. 17, Nº 02, Jardim Aureny Iii - Palmas Tocantins</t>
  </si>
  <si>
    <t>Palmas</t>
  </si>
  <si>
    <t>TO-Brasil</t>
  </si>
  <si>
    <t>Norte</t>
  </si>
  <si>
    <t>(63) 3225-3382</t>
  </si>
  <si>
    <t>santacatarinasistemadeclimatizacaomariasocorro@hotmail.com</t>
  </si>
  <si>
    <t>JG SERVIÇOS GERAIS EM REFRIGERAÇÃO</t>
  </si>
  <si>
    <t>JG AR CONDICIONADO</t>
  </si>
  <si>
    <t>18.475.612/0001-04</t>
  </si>
  <si>
    <t>financeiro@jgarcondicionado.com</t>
  </si>
  <si>
    <t>CASA MONTU COMERCIO DE MATERIA</t>
  </si>
  <si>
    <t>CASA MONTU</t>
  </si>
  <si>
    <t>18.519.804/0001-67</t>
  </si>
  <si>
    <t>(81) 99789-0400</t>
  </si>
  <si>
    <t>contato@montu.com.br</t>
  </si>
  <si>
    <t>S&amp;R LOCACAO DE MAQUINAS  LTDA</t>
  </si>
  <si>
    <t>18.647.854/0001-20</t>
  </si>
  <si>
    <t xml:space="preserve">(11) 28940001  </t>
  </si>
  <si>
    <t>TECNOROPE SERVICO ESPECIALIZAD</t>
  </si>
  <si>
    <t>TECNOROPE ALPINISMO</t>
  </si>
  <si>
    <t>18.747.349/0001-57</t>
  </si>
  <si>
    <t>contato@tecnorope.com.br</t>
  </si>
  <si>
    <t>DASA COMERCIO E IMPORTAÇÃO</t>
  </si>
  <si>
    <t>PPA FLORIANOPOLIS</t>
  </si>
  <si>
    <t>18.753.207/0001-00</t>
  </si>
  <si>
    <t>(21) 3632-0887</t>
  </si>
  <si>
    <t>ppaflorianopolis@gmail.com</t>
  </si>
  <si>
    <t>VIDA OCUPACIONAL SEGURANÇA E MEDICINA</t>
  </si>
  <si>
    <t>VIDA OCUPACIONAL</t>
  </si>
  <si>
    <t>18.802.656/0001-93</t>
  </si>
  <si>
    <t>(48) 3035-3209</t>
  </si>
  <si>
    <t>luciano@vidaocupacional.com.br</t>
  </si>
  <si>
    <t>AMX SOLUCOES EM GESTAO INTEGRA</t>
  </si>
  <si>
    <t>MIOTTO REFORMAS &amp; CONSERTOS</t>
  </si>
  <si>
    <t>18.872.765/0001-87</t>
  </si>
  <si>
    <t>(11) 3796-0210</t>
  </si>
  <si>
    <t>marcos@miottoreformaseconsertos.com.br</t>
  </si>
  <si>
    <t>MAIS EFICIENCIA ENERGETICA LTDA</t>
  </si>
  <si>
    <t>KEEPEE</t>
  </si>
  <si>
    <t>18.973.806/0001-21</t>
  </si>
  <si>
    <t>11 2367-9200 / 11 4116-2443</t>
  </si>
  <si>
    <t>vanessa.ferreira@keepee.com.br</t>
  </si>
  <si>
    <t>WD CONSTRUPLAN ENGENHARIA E GE</t>
  </si>
  <si>
    <t>WD CONSTRUPLAN</t>
  </si>
  <si>
    <t>19.028.502/0001-59</t>
  </si>
  <si>
    <t>(11) 3225-0723</t>
  </si>
  <si>
    <t>eng.rodrigo@wdconstruplaneng.com.br</t>
  </si>
  <si>
    <t>SMART CENTER COMERCIO DE MATERIAIS DE CO</t>
  </si>
  <si>
    <t xml:space="preserve">ESPACO SMART        </t>
  </si>
  <si>
    <t>19.051.774/0012-22</t>
  </si>
  <si>
    <t>(11) 2389-1599</t>
  </si>
  <si>
    <t>gestao.contabilidade@espacosmart.com.br</t>
  </si>
  <si>
    <t>LEME MANUTENCAO E REFORMAS LTD</t>
  </si>
  <si>
    <t>LEME MANUTENCAO E REFORMAS</t>
  </si>
  <si>
    <t>19.055.182/0001-26</t>
  </si>
  <si>
    <t>(11) 9980-38082</t>
  </si>
  <si>
    <t>lememanutencao.reformas@gmail.com</t>
  </si>
  <si>
    <t>HVAC GERENCIAMENTO E CLIMATIZA</t>
  </si>
  <si>
    <t>HVAC</t>
  </si>
  <si>
    <t>19.103.766/0001-20</t>
  </si>
  <si>
    <t>11 2015-6402 / 11 99717-8181 / 11 97316-6643</t>
  </si>
  <si>
    <t>gustavo.abud@hvac-eng.com.br; bruna.cazeri@hvac-eng.com.br; ederson.azuma@hvac-eng.com.br</t>
  </si>
  <si>
    <t>ROFRAN AR CONDICIONADO E SERVIÇOS</t>
  </si>
  <si>
    <t>ROFRAN AR CONDICIONADO</t>
  </si>
  <si>
    <t>19.152.722/0001-90</t>
  </si>
  <si>
    <t>(11) 2376-8290  (11) 94020-1169</t>
  </si>
  <si>
    <t xml:space="preserve">rofransjc@hotmail.com </t>
  </si>
  <si>
    <t>ENGENHART SILVA MANUTECAO E CONSTRUCAO L</t>
  </si>
  <si>
    <t>19.278.122/0001-72</t>
  </si>
  <si>
    <t>(12) 3933-5197</t>
  </si>
  <si>
    <t xml:space="preserve">MAR MAR DESENTUPIDORA LTDA EPP          </t>
  </si>
  <si>
    <t>MAR MAR</t>
  </si>
  <si>
    <t>19.332.690/0001-04</t>
  </si>
  <si>
    <t>maremardesentupidora@terra.com.br; atendimento@maremardesentupidora.com</t>
  </si>
  <si>
    <t>ENGESINI SOLUCOES E SERVICOS LTDA</t>
  </si>
  <si>
    <t>ENGESINI</t>
  </si>
  <si>
    <t>19.357.006/0001-49</t>
  </si>
  <si>
    <t>Rua Jequeri 73</t>
  </si>
  <si>
    <t>Minas Gerais, Espirito Santo, Goiás e Distrito Federal</t>
  </si>
  <si>
    <t>(31) 3309-3868 / (31) 3327-4734</t>
  </si>
  <si>
    <t>adm@engesini.com.br</t>
  </si>
  <si>
    <t>M &amp; L COMERCIO DE PERFILADOS M</t>
  </si>
  <si>
    <t xml:space="preserve">GALVISTEEL          </t>
  </si>
  <si>
    <t>19.412.621/0001-00</t>
  </si>
  <si>
    <t>adriana@galvisteel.com.br</t>
  </si>
  <si>
    <t>VASKO BOMBEIRO SEGURANCA E PRE</t>
  </si>
  <si>
    <t>VASKO</t>
  </si>
  <si>
    <t>19.423.361/0001-79</t>
  </si>
  <si>
    <t>AV Sanatorio, 1680 casa 2 - Jd  Modelo -São Paulo</t>
  </si>
  <si>
    <t>(11) 95351-3011</t>
  </si>
  <si>
    <t>vascobombeiro@hotmail.com</t>
  </si>
  <si>
    <t>POTENCIA PRESTADORA DE SERVICOS E CONSTR</t>
  </si>
  <si>
    <t>POTENCIA</t>
  </si>
  <si>
    <t>19.629.173/0001-00</t>
  </si>
  <si>
    <t>prestadora.potencia@hotmail.com</t>
  </si>
  <si>
    <t>EVOLUCAO COMUNICACAO VISUAL LTDA - EPP</t>
  </si>
  <si>
    <t>19.658.535/0001-82</t>
  </si>
  <si>
    <t>reginaldo@lfk.com.br</t>
  </si>
  <si>
    <t>AEP CONSTRUCOES E REFORMAS LTDA</t>
  </si>
  <si>
    <t>19.748.841/0001-00</t>
  </si>
  <si>
    <t>marcio@apconstrucoesereformas.com.br</t>
  </si>
  <si>
    <t>EVELLYN DA SILVA SANTOS - ME</t>
  </si>
  <si>
    <t>HIGI FILTER PURIFICADORES</t>
  </si>
  <si>
    <t>19.756.149/0001-23</t>
  </si>
  <si>
    <t>(11) 2639-7838</t>
  </si>
  <si>
    <t>financeiro@higifilter.com.br</t>
  </si>
  <si>
    <t>PAOLO MASSON 01547074655</t>
  </si>
  <si>
    <t>MASSON MANUTENÇÕES</t>
  </si>
  <si>
    <t>19.940.388/0001-39</t>
  </si>
  <si>
    <t>(15) 3217-9435</t>
  </si>
  <si>
    <t>massonmanutencoes@gmail.com</t>
  </si>
  <si>
    <t>MICHELE CRISTIANE PINTO DA SIL</t>
  </si>
  <si>
    <t>HIDRONET HIDRÁULICOS</t>
  </si>
  <si>
    <t>19.968.647/0001-30</t>
  </si>
  <si>
    <t xml:space="preserve">(32) 98811-6275 </t>
  </si>
  <si>
    <t>heitor@hidronet.com.br</t>
  </si>
  <si>
    <t>MICHEL HIDEMI UENO 22462173854</t>
  </si>
  <si>
    <t>MICHEL HIDEMI UENO</t>
  </si>
  <si>
    <t>20.173.047/0001-64</t>
  </si>
  <si>
    <t>Rua Ernesto Pedrao,177  Jd Sp, Cedral-Sp,15895-000</t>
  </si>
  <si>
    <t>Cedral</t>
  </si>
  <si>
    <t>Araçatuba, Bauru, Franca, Jaú, Americana, Piracicaba, Ribeirão Rio Claro, São Carlos São José Do Rio Preto, Sumaré, Hortolândia</t>
  </si>
  <si>
    <t>(17) 99678-1144</t>
  </si>
  <si>
    <t>riopretomanutencaopredial@gmail.com</t>
  </si>
  <si>
    <t>MARIA APARECIDA BRAGANTES DA S</t>
  </si>
  <si>
    <t>WRJ</t>
  </si>
  <si>
    <t>20.201.915/0001-72</t>
  </si>
  <si>
    <t>wrj_montagensindustriais@hotmail.com</t>
  </si>
  <si>
    <t>MARCOS TERUO FIJUSAWA</t>
  </si>
  <si>
    <t>20.220.652/0001-49</t>
  </si>
  <si>
    <t>(16) 3392-3941</t>
  </si>
  <si>
    <t>WILLIAN RODRIGUES GOUVEA</t>
  </si>
  <si>
    <t xml:space="preserve">WRG CONSTRUCOES </t>
  </si>
  <si>
    <t>20.231.672/0001-15</t>
  </si>
  <si>
    <t xml:space="preserve">williamgouvea2@gmail.com </t>
  </si>
  <si>
    <t>TRIALUM</t>
  </si>
  <si>
    <t>20.240.833/0001-37</t>
  </si>
  <si>
    <t xml:space="preserve">(11) 96967-7133 </t>
  </si>
  <si>
    <t>trialum@outlook.com.br</t>
  </si>
  <si>
    <t>ALEXANDER LISBOA DE OLIVEIRA</t>
  </si>
  <si>
    <t>VIDRAÇARIA ART LISBOA</t>
  </si>
  <si>
    <t>20.378.820/0001-29</t>
  </si>
  <si>
    <t>(11) 5931-5770</t>
  </si>
  <si>
    <t>artlisboa@hotmail.com</t>
  </si>
  <si>
    <t>G. FLESCH CERVANTES &amp;amp; CIA LTDA</t>
  </si>
  <si>
    <t>20.418.829/0001-16</t>
  </si>
  <si>
    <t>(21) 97367-6293</t>
  </si>
  <si>
    <t>TIBIANO VITORIA AMBIENTAL LTDA</t>
  </si>
  <si>
    <t>TIBIANO</t>
  </si>
  <si>
    <t>20.499.176/0001-47</t>
  </si>
  <si>
    <t>tibianoambiental@outlook.com</t>
  </si>
  <si>
    <t>MANRIO SERVICOS E MATERIAIS DE</t>
  </si>
  <si>
    <t>MANRIO</t>
  </si>
  <si>
    <t>20.522.555/0001-00</t>
  </si>
  <si>
    <t>(21) 2081-2347</t>
  </si>
  <si>
    <t>comercial@manrio.com.br</t>
  </si>
  <si>
    <t>PCF PORTAS LTDA ME</t>
  </si>
  <si>
    <t>MV - PCF PORTAS</t>
  </si>
  <si>
    <t>20.699.083/0001-66</t>
  </si>
  <si>
    <t>(21) 3556-4200</t>
  </si>
  <si>
    <t>vendas2@pcfportas.com.br</t>
  </si>
  <si>
    <t>MD AR CONDICIONADO REFRIGERACA</t>
  </si>
  <si>
    <t>MD AR CONDICIONADO</t>
  </si>
  <si>
    <t>20.871.682/0001-15</t>
  </si>
  <si>
    <t>(11) 3428-0466 / 2656-3166 / 2303-7705 / 2303-2185 / 2303-2521 / 4970-0097</t>
  </si>
  <si>
    <t>fiscal2@mdar.com.br</t>
  </si>
  <si>
    <t>ATMOSFERA CLIMATIZAÇÃO DE AMBIENTES</t>
  </si>
  <si>
    <t>ATMOSFERA CLIMATIZADORES</t>
  </si>
  <si>
    <t>21.033.537/0001-28</t>
  </si>
  <si>
    <t>11 3917-5692</t>
  </si>
  <si>
    <t>contato@atmosferaclimatizadores.com.br</t>
  </si>
  <si>
    <t>MÃO DA RODA SERVIÇOS DE INTERNET LTDA</t>
  </si>
  <si>
    <t>MÃO NA RODA</t>
  </si>
  <si>
    <t>21.316.456/0001-35</t>
  </si>
  <si>
    <t>(31) 2552-0005</t>
  </si>
  <si>
    <t>comercial@maonaroda.com</t>
  </si>
  <si>
    <t>FELIPE PEDIGONE DUELA ME</t>
  </si>
  <si>
    <t>MX MANUTENCAO</t>
  </si>
  <si>
    <t>21.391.351/0001-40</t>
  </si>
  <si>
    <t>(11) 3231-5324</t>
  </si>
  <si>
    <t>ricardo@maxieletrica.com.br</t>
  </si>
  <si>
    <t>FUSELETRIC FUSIVEIS E ACESSORIOS LTDA EPP</t>
  </si>
  <si>
    <t>FUSELETRIC</t>
  </si>
  <si>
    <t>21.565.071/0001-01</t>
  </si>
  <si>
    <t xml:space="preserve">carla@centereletric.com.br </t>
  </si>
  <si>
    <t>MARCELO FERREIRA CORGOSINHO</t>
  </si>
  <si>
    <t>CELULA TECNOLOGIA DIAGNÓSTICA</t>
  </si>
  <si>
    <t>21.589.055/0001-59</t>
  </si>
  <si>
    <t xml:space="preserve">(11) 3323-8656 </t>
  </si>
  <si>
    <t>contato@celulatecdiag.com.br</t>
  </si>
  <si>
    <t>HC MANUTENCAO LOCACAO PECAS LTDA</t>
  </si>
  <si>
    <t>HC Manutenção</t>
  </si>
  <si>
    <t>21.597.171/0001-10</t>
  </si>
  <si>
    <t>(11) 4311 -6414 / 9 5410-0630</t>
  </si>
  <si>
    <t>hcmanutencao1@yahoo.com</t>
  </si>
  <si>
    <t>W &amp; B ENGENHARIA ELETRICA EIRELI EPP</t>
  </si>
  <si>
    <t>WBECKER</t>
  </si>
  <si>
    <t>21.627.973/0001-25</t>
  </si>
  <si>
    <t>(71) 99963-5903</t>
  </si>
  <si>
    <t>kelly@wbeckereletrica.com.br; iago@wbeckereletrica.com.br</t>
  </si>
  <si>
    <t>CLIMATIZADORES RIO LOCACAO E COMERCIO DE</t>
  </si>
  <si>
    <t xml:space="preserve">CLIMATIZADORES RIO  </t>
  </si>
  <si>
    <t>21.736.441/0001-26</t>
  </si>
  <si>
    <t xml:space="preserve">(11) 2366-9840   </t>
  </si>
  <si>
    <t>contato@climatizadoresrio.com.br</t>
  </si>
  <si>
    <t>NIVELAR TECNOLOGIA E GERENCIAM</t>
  </si>
  <si>
    <t xml:space="preserve">NIVELAR TECNOLOGIA  </t>
  </si>
  <si>
    <t>22.006.694/0001-07</t>
  </si>
  <si>
    <t xml:space="preserve">(21) 3576-6930 </t>
  </si>
  <si>
    <t>contato@nivelartecger.com.br</t>
  </si>
  <si>
    <t>SX LED LIGHTING COMERCIO E SERVICOS LTDA</t>
  </si>
  <si>
    <t>SX LIGHTING</t>
  </si>
  <si>
    <t>22.085.520/0001-87</t>
  </si>
  <si>
    <t xml:space="preserve">(11) 58550434  </t>
  </si>
  <si>
    <t>luana.domingues@sxlighting.com.br</t>
  </si>
  <si>
    <t>I P BARBOSA MANUTENCAO ME</t>
  </si>
  <si>
    <t>CONSERVSERVICE</t>
  </si>
  <si>
    <t>22.119.560/0001-00</t>
  </si>
  <si>
    <t>(11) 2691-4928</t>
  </si>
  <si>
    <t>conservservice@gmail.com</t>
  </si>
  <si>
    <t>SCC PROJETOS DE ENGENHARIA E S</t>
  </si>
  <si>
    <t>SCC ENGENHARIA</t>
  </si>
  <si>
    <t>22.209.612/0001-21</t>
  </si>
  <si>
    <t>(11) 947920562</t>
  </si>
  <si>
    <t>financeiro@sccengenharia.com.br</t>
  </si>
  <si>
    <t>ALFIE SERVICOS E COMERCIO EIRELI</t>
  </si>
  <si>
    <t>22.553.532/0001-99</t>
  </si>
  <si>
    <t>11 3207-5660 / 94729-5352</t>
  </si>
  <si>
    <t>adm@alfie.com.br</t>
  </si>
  <si>
    <t>CIRCUITO SOLUCOES EM CLIMATIZACAO</t>
  </si>
  <si>
    <t>CIRCUITO SOLUCOES</t>
  </si>
  <si>
    <t>22.650.657/0001-37</t>
  </si>
  <si>
    <t>orcamento@circuitosolucoes.com.br</t>
  </si>
  <si>
    <t>ECO EVOLUTION SOLUCOES AMBIENT</t>
  </si>
  <si>
    <t>ECO EVOLUTION</t>
  </si>
  <si>
    <t>22.740.801/0001-26</t>
  </si>
  <si>
    <t>(31) 3371-5915 / (31) 98655-5631</t>
  </si>
  <si>
    <t>comercial@ecoevolution.eco.br</t>
  </si>
  <si>
    <t>SP LED TECNOLOGIA COMERCIO DE MATERIAL ELETRICOEIRELI</t>
  </si>
  <si>
    <t>22.940.850/0001/02</t>
  </si>
  <si>
    <t>11 4126-1000 / 98325-0081</t>
  </si>
  <si>
    <t>TT DA SILVA INSTALADORA ME</t>
  </si>
  <si>
    <t>TAC ENGENHARIA</t>
  </si>
  <si>
    <t>22.962.080/0001-07</t>
  </si>
  <si>
    <t>thiago.silva@tacengenharia.com.br</t>
  </si>
  <si>
    <t xml:space="preserve">JEFERSON BATISTA DOS SANTOS </t>
  </si>
  <si>
    <t>REVITAL EMPILHADEIRA</t>
  </si>
  <si>
    <t>23.245.225/0001-03</t>
  </si>
  <si>
    <t xml:space="preserve">11 2594-8090 11 974880512
</t>
  </si>
  <si>
    <t>revitalemp@gmail.com</t>
  </si>
  <si>
    <t>VIVIAN DE AGUIAR ARENA CONSTRUCOES E TRA</t>
  </si>
  <si>
    <t>LANÇA MANUTENÇÃO</t>
  </si>
  <si>
    <t>23.457.797/0001-56</t>
  </si>
  <si>
    <t>Rua: Francisca De Paula, 170 Vila Carrão - 03436-000</t>
  </si>
  <si>
    <t>(11) 94742-6224 / (11) 98478-3814</t>
  </si>
  <si>
    <t>giovanni.arena@hotmail.com; vivianarena9@hotmail.com; contrucoeslanca@gmail.com</t>
  </si>
  <si>
    <t>POLIEDRO MANUTENCAO E SERVICOS</t>
  </si>
  <si>
    <t>POLIEDRO MANUTENCAO</t>
  </si>
  <si>
    <t>23.759.791/0001-33</t>
  </si>
  <si>
    <t>mspoliedro90@gmail.com</t>
  </si>
  <si>
    <t>JAS CONSTRUÇÕES E REFORMAS EIRELI</t>
  </si>
  <si>
    <t>J.A.S CONSTRUÇÕES</t>
  </si>
  <si>
    <t>23.878.375/0001-54</t>
  </si>
  <si>
    <t>(11) 2376-1186</t>
  </si>
  <si>
    <t xml:space="preserve">josivaldo.engenheiro@gmail.com </t>
  </si>
  <si>
    <t>TSC TlrmNICAL SYSTEM CONTROL</t>
  </si>
  <si>
    <t>TSC</t>
  </si>
  <si>
    <t>24.001.433/0001-20</t>
  </si>
  <si>
    <t xml:space="preserve">(31) 996687032 / (31) 996326161 </t>
  </si>
  <si>
    <t>financeiro@almetsp.com.br</t>
  </si>
  <si>
    <t>GLAUBER SERVIÇOS DE INSTALAÇÕES HIDRÁULICAS EIRELI</t>
  </si>
  <si>
    <t>24.021.005/0001-69</t>
  </si>
  <si>
    <t>Rua Amparo do tororó 61 Casa-Tororò-Salvador . CEP 40050-100-BA</t>
  </si>
  <si>
    <t>Salvador</t>
  </si>
  <si>
    <t>BA-Brasil</t>
  </si>
  <si>
    <t>(77) 99167-2942 / (71) 98758-6949</t>
  </si>
  <si>
    <t>glauber.gama@yahoo.com</t>
  </si>
  <si>
    <t>BR ALMEIDA ENGENHARIA EIRELI</t>
  </si>
  <si>
    <t>BR ALMEIDA</t>
  </si>
  <si>
    <t>24.083.788/0001-05</t>
  </si>
  <si>
    <t xml:space="preserve">(77) 99167-2942  </t>
  </si>
  <si>
    <t>juliana@bralmeida.com</t>
  </si>
  <si>
    <t>VALTER SAMPAIO</t>
  </si>
  <si>
    <t>PINTURAS SAMPAIO</t>
  </si>
  <si>
    <t>24.092.830/0001-54</t>
  </si>
  <si>
    <t>(11) 4811-7000 / (11) 96025-0072</t>
  </si>
  <si>
    <t>pinturasampaio7@gmail.com</t>
  </si>
  <si>
    <t>WALDINEY OLIVEIRA MENDES</t>
  </si>
  <si>
    <t>RHEMA SOLUCOES EM REFORMAS</t>
  </si>
  <si>
    <t>24.251.988/0001-20</t>
  </si>
  <si>
    <t>(11) 941859992</t>
  </si>
  <si>
    <t>rhemasolucoes@rhemasolucoes.com.br ; financeiro@rhemasolucoes.com.br</t>
  </si>
  <si>
    <t>T.A DE JESUS INSTALACAO E MANUTENCAO</t>
  </si>
  <si>
    <t>T.A INSTALACAO</t>
  </si>
  <si>
    <t>24.279.707/0001-47</t>
  </si>
  <si>
    <t>(11) 3467-4825</t>
  </si>
  <si>
    <t xml:space="preserve">contato@talvesarcondicionado.com.br </t>
  </si>
  <si>
    <t>HORYON CONSTRUCOES E REVESTIMENTOS LTDA</t>
  </si>
  <si>
    <t>24.371.968/0001-92</t>
  </si>
  <si>
    <t>(11) 96298-8396 / (11) 98401-0883</t>
  </si>
  <si>
    <t>contato@horyon.com.br; administracao@horyon.com.br</t>
  </si>
  <si>
    <t>EMPILHA MAQ LTDA ME</t>
  </si>
  <si>
    <t xml:space="preserve">CARLA CRISTINA      </t>
  </si>
  <si>
    <t>24.386.926/0001-25</t>
  </si>
  <si>
    <t>Qn 303 Conjunto 04 Lote 6 Loja 02 Samambaia Sul Brasilia/Df</t>
  </si>
  <si>
    <t>Brasília</t>
  </si>
  <si>
    <t>DF-Brasil</t>
  </si>
  <si>
    <t xml:space="preserve">Brasília e Goiânia </t>
  </si>
  <si>
    <t>(61) 98237-0129 / 98110-9728</t>
  </si>
  <si>
    <t>empilhamaq.df@gmail.com</t>
  </si>
  <si>
    <t>H2AR</t>
  </si>
  <si>
    <t>24.433.731/0001-99</t>
  </si>
  <si>
    <t>Rua Professor Dr. Guilherme Do Amaral Lyra, 170</t>
  </si>
  <si>
    <t>(11) 2038-8777</t>
  </si>
  <si>
    <t xml:space="preserve">tempoar@tempoar.com.br </t>
  </si>
  <si>
    <t>LUIS ANGEL DOS SANTOS BAGAGEIR</t>
  </si>
  <si>
    <t>WEEK END</t>
  </si>
  <si>
    <t>24.859.673/0001-60</t>
  </si>
  <si>
    <t>(11) 2038-8777 / (11) 2685-1452</t>
  </si>
  <si>
    <t>contabil.coppola@uol.com.br</t>
  </si>
  <si>
    <t>MAIS QUE ELETRICA EIRELI EPP</t>
  </si>
  <si>
    <t>MAIS QUE ELETRICA</t>
  </si>
  <si>
    <t>25.064.681/0001-82</t>
  </si>
  <si>
    <t>(11) 2796-8698</t>
  </si>
  <si>
    <t xml:space="preserve">sandra@maisqueeletrica.com.br </t>
  </si>
  <si>
    <t>KS SOLUCOES EM ENGENHARIA LTDA ME</t>
  </si>
  <si>
    <t>AIR FRIEND</t>
  </si>
  <si>
    <t>25.104.517/0001-51</t>
  </si>
  <si>
    <t xml:space="preserve">(11) 3467-5154 </t>
  </si>
  <si>
    <t>atendimento@kssolucoesengenharia.com.br</t>
  </si>
  <si>
    <t>PROJECT COMUNICACAO VISUAL EIRELI</t>
  </si>
  <si>
    <t>MVC GROUP</t>
  </si>
  <si>
    <t>25.344.221/0001-08</t>
  </si>
  <si>
    <t>11 4105-9155</t>
  </si>
  <si>
    <t xml:space="preserve">millena.campos@mvcgroup.com.br </t>
  </si>
  <si>
    <t>RONI SANTIAGO LEITE AQUARIOS ME</t>
  </si>
  <si>
    <t>26.113.444/0001-27</t>
  </si>
  <si>
    <t xml:space="preserve">(11) 3686-4778 </t>
  </si>
  <si>
    <t>AMANDA FARIA DUTRA</t>
  </si>
  <si>
    <t>VIDRACARIA DUTRA LTD</t>
  </si>
  <si>
    <t>26.269.141/0001-06</t>
  </si>
  <si>
    <t>vidracariadutra@yahoo.com.br</t>
  </si>
  <si>
    <t>OBRAPAR SERVICOS ESPECIALIZADO</t>
  </si>
  <si>
    <t>OBRAPAR</t>
  </si>
  <si>
    <t>26.354.521/0001-30</t>
  </si>
  <si>
    <t xml:space="preserve">(31)3494-4000 </t>
  </si>
  <si>
    <t>obrapar@obrapar.com.br</t>
  </si>
  <si>
    <t>VILA RICA ENGENHARIA EIRELI</t>
  </si>
  <si>
    <t>26.433.946/0001-35</t>
  </si>
  <si>
    <t>41 99650-3500 / 34046060</t>
  </si>
  <si>
    <t>vilarica@vilaricaeng.com</t>
  </si>
  <si>
    <t>LUIZ FERNANDO DE FREITAS SOUZA EIRELI ME</t>
  </si>
  <si>
    <t>LVF ARQUITETURA &amp; ENGENHARIA</t>
  </si>
  <si>
    <t>26.519.445/0001-76</t>
  </si>
  <si>
    <t>(61) 3363-0044</t>
  </si>
  <si>
    <t>contato@lvfengenharia.com</t>
  </si>
  <si>
    <t>W.G.F. MOURA CONSTRUTORA EIRELI</t>
  </si>
  <si>
    <t>26.562.606/0001-04</t>
  </si>
  <si>
    <t>(11) 3791-9860</t>
  </si>
  <si>
    <t>wgfmouraconstrutora@gmail.com</t>
  </si>
  <si>
    <t>RONALDO MORENO RAMIREZ CLIMATIZACAO</t>
  </si>
  <si>
    <t>PROSUSTEC TECNOLOGIA E SERVICOS</t>
  </si>
  <si>
    <t>26.954.302/0001-92</t>
  </si>
  <si>
    <t>(11) 98516-9582</t>
  </si>
  <si>
    <t>ronaldoramirez2010@gmail.com ; ronaldoramirez2010@yahoo.com</t>
  </si>
  <si>
    <t>DICKISON MARQUES DE SOUZA</t>
  </si>
  <si>
    <t>S. ENGENHARIA</t>
  </si>
  <si>
    <t>27.299.930/0001-44</t>
  </si>
  <si>
    <t>11 964323796</t>
  </si>
  <si>
    <t>dms.engenharia@hotmail.com</t>
  </si>
  <si>
    <t>OSEIAS VIEIRA DA SILVA 3061424</t>
  </si>
  <si>
    <t>OSEIAS VIEIRA DA SILVA</t>
  </si>
  <si>
    <t>27.354.203/0001-32</t>
  </si>
  <si>
    <t>(11) 94003-2111</t>
  </si>
  <si>
    <t>oseias@westmult.com; administrativo@westmult.com</t>
  </si>
  <si>
    <t>MM CONSTRUCOES E SERVICOS EIRE</t>
  </si>
  <si>
    <t>MM CONSTRUCOES</t>
  </si>
  <si>
    <t>Predial e Ar Condicionado</t>
  </si>
  <si>
    <t>27.385.816/0001-37</t>
  </si>
  <si>
    <t>franciscor.moura@hotmail.com</t>
  </si>
  <si>
    <t>RIGIFLEX COMERCIAL EIRELLI</t>
  </si>
  <si>
    <t>RIGIFLEX</t>
  </si>
  <si>
    <t>27.472.960/0001-00</t>
  </si>
  <si>
    <t>62 3941-3556</t>
  </si>
  <si>
    <t>rigiflexcomercial@rigiflexcomercial.com.br</t>
  </si>
  <si>
    <t xml:space="preserve">E.A. DA SILVA MANUTENCAO ELETRICA ME    </t>
  </si>
  <si>
    <t>ELETROPOWER</t>
  </si>
  <si>
    <t>27.473.931/0001-63</t>
  </si>
  <si>
    <t>(11) 2825-6155</t>
  </si>
  <si>
    <t>eletropower.fraelp@yahoo.com.br</t>
  </si>
  <si>
    <t>NORTHTEC COMERCIO DE EQUIPAMENTOS INDUST</t>
  </si>
  <si>
    <t>27.549.246/0001-73</t>
  </si>
  <si>
    <t>RUBENS PICARELLI - ME</t>
  </si>
  <si>
    <t>EMPORIO DO AR</t>
  </si>
  <si>
    <t>27.775.546/0001-70</t>
  </si>
  <si>
    <t>arnaldo.neto@wellnesstec.com.br; ricardo.picarelli@wellnesstec.com.br; eduardo.ventura@wellnesstec.com.br</t>
  </si>
  <si>
    <t>JC TECNOLOGIA EM SISTEMA DE PREVENÇÃO</t>
  </si>
  <si>
    <t>SEGMA FIRE</t>
  </si>
  <si>
    <t>27.822.846/0001-63</t>
  </si>
  <si>
    <t>(11) 5555-3577</t>
  </si>
  <si>
    <t>engenharia@segmafire.com.br</t>
  </si>
  <si>
    <t>ARACOS CONSTRUCOES LTDA ME</t>
  </si>
  <si>
    <t>ARACOS</t>
  </si>
  <si>
    <t>27.903.362/0001-49</t>
  </si>
  <si>
    <t>(71) 4101-5004</t>
  </si>
  <si>
    <t>alexandre@aracos.com.br ; alessandra@aracos.com.br</t>
  </si>
  <si>
    <t>GISIELI SEVERO MEI 01419770004</t>
  </si>
  <si>
    <t>LG SEVERO CLIMATIZAÇÃO E ELETRICA</t>
  </si>
  <si>
    <t>28.032.929/0001-11</t>
  </si>
  <si>
    <t xml:space="preserve">(21) 97505-1515 </t>
  </si>
  <si>
    <t>lgsevero.severo@gmail.com</t>
  </si>
  <si>
    <t>RM3 ENGENHARIA EIRELI</t>
  </si>
  <si>
    <t>LINEAR</t>
  </si>
  <si>
    <t>28.366.648/0001-03</t>
  </si>
  <si>
    <t>(51) 99714-9881</t>
  </si>
  <si>
    <t>felipe@linearar.com.br</t>
  </si>
  <si>
    <t>TINTA COR COMERCIO E REPRES. L</t>
  </si>
  <si>
    <t>TINTACOR</t>
  </si>
  <si>
    <t>28.399.906/0001-40</t>
  </si>
  <si>
    <t>11 3921-7636</t>
  </si>
  <si>
    <t>tintacorvix@gmail.com</t>
  </si>
  <si>
    <t>HENGLES EGENHARIA E CONSTRUCAO</t>
  </si>
  <si>
    <t xml:space="preserve">HENGLES ENGENHARIA  </t>
  </si>
  <si>
    <t>28.440.852/0001-19</t>
  </si>
  <si>
    <t>(27) 3325-0998 / (27) 99518-9618</t>
  </si>
  <si>
    <t>ozeia.eng@gmail.com</t>
  </si>
  <si>
    <t>SP MIX DESENTUPIDORA EIRELLI E</t>
  </si>
  <si>
    <t xml:space="preserve">TOP DESENTOPE       </t>
  </si>
  <si>
    <t>28.456.738/0001-87</t>
  </si>
  <si>
    <t>(11) 98962-9137</t>
  </si>
  <si>
    <t>spmixdesentupidora@gmail.com ; financeiro.topdesentope.top@gmail.com</t>
  </si>
  <si>
    <t>WINTER COM E IMP LTDA</t>
  </si>
  <si>
    <t>28.536.995/0001-29</t>
  </si>
  <si>
    <t xml:space="preserve">(11) 2476-7753  </t>
  </si>
  <si>
    <t xml:space="preserve">teruo@winter.net.br </t>
  </si>
  <si>
    <t>ABMONT ENGENHARIA</t>
  </si>
  <si>
    <t>ABMONT</t>
  </si>
  <si>
    <t>28.743.708/0001-51</t>
  </si>
  <si>
    <t xml:space="preserve">(11) 3666-6116 </t>
  </si>
  <si>
    <t>abilio@abmont.com</t>
  </si>
  <si>
    <t>GESTECH INSTALACOES HIDRAULICA</t>
  </si>
  <si>
    <t xml:space="preserve">GESTECH             </t>
  </si>
  <si>
    <t>28.811.410/0001-31</t>
  </si>
  <si>
    <t xml:space="preserve">(11) 95138-7311 </t>
  </si>
  <si>
    <t>geraldo@gestecheletrica.com.br</t>
  </si>
  <si>
    <t>LFK COMUNICACAO VISUAL LTDA ME</t>
  </si>
  <si>
    <t>28.977.315/0001-02</t>
  </si>
  <si>
    <t xml:space="preserve">(11) 41272058  </t>
  </si>
  <si>
    <t>luciana@lfk.com.br</t>
  </si>
  <si>
    <t>IMPERIAL PORTAS E CORTINAS FLE</t>
  </si>
  <si>
    <t>IMPERIAL PORTAS FLEX</t>
  </si>
  <si>
    <t>29.069.706/0001-91</t>
  </si>
  <si>
    <t>comercial@imperialportasflexiveis.com.br</t>
  </si>
  <si>
    <t>CASSIANO DE BRITO PANAZZOLO</t>
  </si>
  <si>
    <t>PANAZZOLO</t>
  </si>
  <si>
    <t>29.089.209/0001-55</t>
  </si>
  <si>
    <t xml:space="preserve">(11)20255550  </t>
  </si>
  <si>
    <t>cassianopanazzolo@gmail.com</t>
  </si>
  <si>
    <t>FRANCISCO CARLOS DA SILVA 38618123803</t>
  </si>
  <si>
    <t>SMART ELÉTRICA &amp; TECNOLOGIA</t>
  </si>
  <si>
    <t>29.202.119/0001-29</t>
  </si>
  <si>
    <t>(51) 98530-7056</t>
  </si>
  <si>
    <t xml:space="preserve">smarteletrica.tecnologia@gmail.com </t>
  </si>
  <si>
    <t>K.T.R. COMÉRCIO E MANUTENÇÃO E REPARAÇÃO</t>
  </si>
  <si>
    <t>REMARC CLIMATIZAÇÃO</t>
  </si>
  <si>
    <t>29.209.860/0001-11</t>
  </si>
  <si>
    <t>(11) 94317-1990</t>
  </si>
  <si>
    <t>kaue@remarc.com.br</t>
  </si>
  <si>
    <t xml:space="preserve">VINICIUS N CAMPOS ME  </t>
  </si>
  <si>
    <t>KORTINOX ACOS E META</t>
  </si>
  <si>
    <t>29.263.033/0001-06</t>
  </si>
  <si>
    <t>(19) 3422-9295 / (11) 97406-8046</t>
  </si>
  <si>
    <t>kortinox1@gmail.com</t>
  </si>
  <si>
    <t>ROB VIDROS E MANUTENÇOES EIRELI - EPP</t>
  </si>
  <si>
    <t>ROB VIDROS</t>
  </si>
  <si>
    <t>29.274.777/0001-26</t>
  </si>
  <si>
    <t>Rua Odemis, nº 38, Salão 01- CEP: 05783-180- CAMPO LIMPO ZS/SP</t>
  </si>
  <si>
    <t xml:space="preserve">Grande São Paulo, Interior e Litoral </t>
  </si>
  <si>
    <t xml:space="preserve">Atende </t>
  </si>
  <si>
    <t>(11) 95988-6267</t>
  </si>
  <si>
    <t>CONTATO@ROB-SOLUTION.COM.BR</t>
  </si>
  <si>
    <t xml:space="preserve">EMPILHAMAX EQUIPAMENTOS LOCAÇÕES </t>
  </si>
  <si>
    <t>EMPILHAMAX EQUIPAMENTOS</t>
  </si>
  <si>
    <t>29.726.322/0001-02</t>
  </si>
  <si>
    <t>11 2614-3040</t>
  </si>
  <si>
    <t>financeiro@empilhamax.com.br</t>
  </si>
  <si>
    <t>29.739.737/0008-89</t>
  </si>
  <si>
    <t>(14) 3103-8787</t>
  </si>
  <si>
    <t>simone.perestrelo@otis.com; Caroline.Oliveira@otis.com; bruno.primo@otis.com</t>
  </si>
  <si>
    <t>OTIS</t>
  </si>
  <si>
    <t>29.739.737/0013-46</t>
  </si>
  <si>
    <t>29.739.737/0015-08</t>
  </si>
  <si>
    <t>29.739.737/0017-70</t>
  </si>
  <si>
    <t>29.739.737/0028-22</t>
  </si>
  <si>
    <t>29.739.737/0033-90</t>
  </si>
  <si>
    <t>21 2261-4193 /  2261-4946</t>
  </si>
  <si>
    <t>29.739.737/0041-08</t>
  </si>
  <si>
    <t>(11) 2385-7170 / (11) 98041-1108</t>
  </si>
  <si>
    <t>29.739.737/0049-57</t>
  </si>
  <si>
    <t>ELEVADOR OTIS LTDA =   ERRO</t>
  </si>
  <si>
    <t>29.739.737/0052-52</t>
  </si>
  <si>
    <t>11 36603100</t>
  </si>
  <si>
    <t>29.739.737/0053-33</t>
  </si>
  <si>
    <t>PAULO HENRIQUE LEODORO 1304710</t>
  </si>
  <si>
    <t>LEODORO SOLUCOES</t>
  </si>
  <si>
    <t>29.906.745/0001-04</t>
  </si>
  <si>
    <t>mmacedoeletricista@gmail.com</t>
  </si>
  <si>
    <t>GLOBAL MOVING SOLUTIONS LTDA</t>
  </si>
  <si>
    <t>GLOBAL MOVING</t>
  </si>
  <si>
    <t>30.286.241/0001-00</t>
  </si>
  <si>
    <t>(11) 98711-0871</t>
  </si>
  <si>
    <t>lucas@globalmoving.com.br</t>
  </si>
  <si>
    <t>ULTRA-PORTAS - COMERCIO DE EQUIPAMENTOS</t>
  </si>
  <si>
    <t>30.496.473/0001-92</t>
  </si>
  <si>
    <t>(11) 2626-7846</t>
  </si>
  <si>
    <t>contato@ultraportas.com.br</t>
  </si>
  <si>
    <t>FERRARA POBLET LTDE</t>
  </si>
  <si>
    <t>FERRARA POBLET</t>
  </si>
  <si>
    <t>30.515.748/0001-98</t>
  </si>
  <si>
    <t>R. Bicudo de Brito, 95 - Vila Guarani, São Paulo, SP</t>
  </si>
  <si>
    <t>Grande São Paulo e Interior</t>
  </si>
  <si>
    <t>(11) 97554-5678</t>
  </si>
  <si>
    <t>ferrarapoblet@gmail.com</t>
  </si>
  <si>
    <t>ELIZABETE APARECIDA DE SOUZA</t>
  </si>
  <si>
    <t>HBI MOVEIS PLANEJADOS MARCENARIA</t>
  </si>
  <si>
    <t>30.790.670/0001-10</t>
  </si>
  <si>
    <t>(11) 975545678</t>
  </si>
  <si>
    <t>hbiplanejados@gmail.com</t>
  </si>
  <si>
    <t>EMPIMINAS MANUTENÇÃO E COMERCIO DE EQUIPAMENTOS LTDA</t>
  </si>
  <si>
    <t>EMPIMINAS MANUTENÇÃO</t>
  </si>
  <si>
    <t>30.827.985/0001-94</t>
  </si>
  <si>
    <t>Rua Pinheiros, 471 - Bairro Aparecida - Belo Horizonte / Mg</t>
  </si>
  <si>
    <t>Belo Horizonte</t>
  </si>
  <si>
    <t>MG-Brasil</t>
  </si>
  <si>
    <t>Belo Horizonte, Contagem, Betim e Sete Lagoas</t>
  </si>
  <si>
    <t>(31) 3621-9645 / (31) 98918-0282</t>
  </si>
  <si>
    <t>COMERCIAL@EMPIMINAS.COM.BR</t>
  </si>
  <si>
    <t xml:space="preserve">APLA MANUTENCAO E COMERCIO              </t>
  </si>
  <si>
    <t>30.909.116/0001-09</t>
  </si>
  <si>
    <t xml:space="preserve">(31) 3621-9645 </t>
  </si>
  <si>
    <t>paulo@aprefrigeracao.com.br</t>
  </si>
  <si>
    <t>OFICINA SOS LTDA</t>
  </si>
  <si>
    <t>SOS SERVIÇOS</t>
  </si>
  <si>
    <t>30.967.541/0001-54</t>
  </si>
  <si>
    <t xml:space="preserve">(21) 3172-7979  </t>
  </si>
  <si>
    <t>sos@oficinasos.com.br</t>
  </si>
  <si>
    <t>EDUARDO FLORENCIO</t>
  </si>
  <si>
    <t>POP COLOR COMUNICAÇÃO</t>
  </si>
  <si>
    <t>31.030.064/0001-69</t>
  </si>
  <si>
    <t>Rua Olimpia 624 Camilopolis Santo André Sp 09230500</t>
  </si>
  <si>
    <t>Santo André</t>
  </si>
  <si>
    <t>São Paulo Capital e Interior</t>
  </si>
  <si>
    <t>(11) 98041-1108</t>
  </si>
  <si>
    <t>POPCOLORCOMUNICACAO@GMAIL.COM</t>
  </si>
  <si>
    <t>COSTA SIMOES COMERCIO E MANUTE</t>
  </si>
  <si>
    <t>COSTA SIMÕES</t>
  </si>
  <si>
    <t>31.053.507/0001-37</t>
  </si>
  <si>
    <t>orcamentos@costasimoes.com.br</t>
  </si>
  <si>
    <t>ENGEPRED SERVICOS DE MANUTENCA</t>
  </si>
  <si>
    <t>ENGEPRED</t>
  </si>
  <si>
    <t>31.219.769/0001-29</t>
  </si>
  <si>
    <t xml:space="preserve">(11) 33519160  </t>
  </si>
  <si>
    <t>jecica.chagas@engepred.com.br; alan.carlos@engepred.com.br; elaine.santana@engepred.com.br</t>
  </si>
  <si>
    <t>RODRIGO DE SOUZA MIRANDA</t>
  </si>
  <si>
    <t>31.350.616/0001-16</t>
  </si>
  <si>
    <t>rodrigo.miranda@outlook.com</t>
  </si>
  <si>
    <t>PROJETARG - ARIEL GANDELMAN ENGENHARIA</t>
  </si>
  <si>
    <t>PROJETARG - ENGENHARIA DE PROJETOS</t>
  </si>
  <si>
    <t>31.355.146/0001-83</t>
  </si>
  <si>
    <t xml:space="preserve">(11) 34655958  </t>
  </si>
  <si>
    <t>ariel@projetarg.com.br</t>
  </si>
  <si>
    <t>PLANETAR REFRIGERACAO E ELETRI</t>
  </si>
  <si>
    <t>PLANETAR</t>
  </si>
  <si>
    <t>31.470.015/0001-47</t>
  </si>
  <si>
    <t>Av.das americas 18500,446.</t>
  </si>
  <si>
    <t>Rio de Janeiro</t>
  </si>
  <si>
    <t>RJ-Brasil</t>
  </si>
  <si>
    <t xml:space="preserve"> Rio de Janeiro</t>
  </si>
  <si>
    <t>(21) 99734-4689</t>
  </si>
  <si>
    <t>paolla.duarte@grupoplanetar.com.br</t>
  </si>
  <si>
    <t>ELIZABETH BRANCO DOS SANTOS EP</t>
  </si>
  <si>
    <t xml:space="preserve">ELIZABETH BRANCO    </t>
  </si>
  <si>
    <t>31.506.521/0001-49</t>
  </si>
  <si>
    <t>(21) 3825-4001</t>
  </si>
  <si>
    <t>rmcontabilidade2000@gmail.com</t>
  </si>
  <si>
    <t>JEAN CARLOS DOS SANTOS ME</t>
  </si>
  <si>
    <t xml:space="preserve">LGL CONSTRUCAO      </t>
  </si>
  <si>
    <t>31.589.453/0001-29</t>
  </si>
  <si>
    <t>karol@lglconstrucao.com.br</t>
  </si>
  <si>
    <t>BRUNA CRUZ DOS SANTOS BORGES ME</t>
  </si>
  <si>
    <t>PURO AR REFRIGERAÇÃO</t>
  </si>
  <si>
    <t>31.912.175/0001-07</t>
  </si>
  <si>
    <t xml:space="preserve">vendas2@puroarrefrigeracao.com.br </t>
  </si>
  <si>
    <t>SMART HOMES AUTOMACAO</t>
  </si>
  <si>
    <t>32.233.034/0001-12</t>
  </si>
  <si>
    <t xml:space="preserve">(11) 2305-3605 </t>
  </si>
  <si>
    <t>JULIANA A. DE OLIVEIRA EIRELI</t>
  </si>
  <si>
    <t>SUPER MAIS</t>
  </si>
  <si>
    <t>32.323.715/0001-71</t>
  </si>
  <si>
    <t>garantia@supermaisrecife.com</t>
  </si>
  <si>
    <t>ZILA FONSECA CORREIA</t>
  </si>
  <si>
    <t>ZIGERAL REFORMA EM GERAL</t>
  </si>
  <si>
    <t>32.845.898/0001-95</t>
  </si>
  <si>
    <t>(81) 3445-2800</t>
  </si>
  <si>
    <t>clodoaldooliveirac@gmail.com</t>
  </si>
  <si>
    <t>ELEN JANAINA DE SOUZA 43835837</t>
  </si>
  <si>
    <t xml:space="preserve">SOUZA CONSTRUTORA   </t>
  </si>
  <si>
    <t>32.900.446/0001-69</t>
  </si>
  <si>
    <t>rua Dom Pedro ll n 422 vila nova cubatao</t>
  </si>
  <si>
    <t>Cubatão</t>
  </si>
  <si>
    <t>Grande São Paulo e Litoral</t>
  </si>
  <si>
    <t>(13) 98811-5367</t>
  </si>
  <si>
    <t>ferreiraconstrucoes38@gmail.com</t>
  </si>
  <si>
    <t>R &amp; R MATERIAIS CONSTRUÇÃO</t>
  </si>
  <si>
    <t>R &amp; R MATERIAIS</t>
  </si>
  <si>
    <t>32.959.180/0001-20</t>
  </si>
  <si>
    <t>vendasrrmateiais@yahoo.com</t>
  </si>
  <si>
    <t>RINOTENK COMERCIO DE PEÇAS E EQUIPAMENTOS</t>
  </si>
  <si>
    <t>RINOTENK EQUIPAMENTOS</t>
  </si>
  <si>
    <t>32.960.246/0001-00</t>
  </si>
  <si>
    <t xml:space="preserve">(11) 25073369 </t>
  </si>
  <si>
    <t>financeiro.rinotenk@gmail.com</t>
  </si>
  <si>
    <t>JESSICA ANATALIA HONORIO BARRO</t>
  </si>
  <si>
    <t>DALAIAS</t>
  </si>
  <si>
    <t>33.001.455/0001-80</t>
  </si>
  <si>
    <t>(51) 3589-3227</t>
  </si>
  <si>
    <t>dalaiasconstrufaz@gmail.com</t>
  </si>
  <si>
    <t>VALOTECH SISTEMAS - SERVICOS D</t>
  </si>
  <si>
    <t>VALOTECH</t>
  </si>
  <si>
    <t>33.006.378/0001-51</t>
  </si>
  <si>
    <t>(11) 96870-3207</t>
  </si>
  <si>
    <t>adm@valotech.com.br</t>
  </si>
  <si>
    <t>RA SERVIÇOS E COMERCIO</t>
  </si>
  <si>
    <t>33.045.885/0001-02</t>
  </si>
  <si>
    <t>Rua Pires Delgado, 180/186 - Jardim Regiana- Saõ Paulo/SP -Cep 03271/010</t>
  </si>
  <si>
    <t>São Paulo e ABCD</t>
  </si>
  <si>
    <t>(11) 2143-9537</t>
  </si>
  <si>
    <t>andreluiz@rarefrigeracaoear.com.br</t>
  </si>
  <si>
    <t>S.M.A.M PEREIRA, COMERCIO E SE</t>
  </si>
  <si>
    <t>PRIMMAC COMERCIO E S</t>
  </si>
  <si>
    <t>33.189.025/0001-34</t>
  </si>
  <si>
    <t>comercial@primmac.com.br</t>
  </si>
  <si>
    <t>DISTIL BATERIAS E ACESSORIOS P</t>
  </si>
  <si>
    <t>DISTIL</t>
  </si>
  <si>
    <t>33.267.675/0001-50</t>
  </si>
  <si>
    <t xml:space="preserve">(11)55552191  </t>
  </si>
  <si>
    <t>contato@distil.com.br</t>
  </si>
  <si>
    <t>JOHNSON CONTROILS-HITACHI AR CONDICIONAD</t>
  </si>
  <si>
    <t>33.284.522/0006-26</t>
  </si>
  <si>
    <t>bts-brasilpartscenter@jci.com</t>
  </si>
  <si>
    <t>ARAUJO ABREU ENGENHARIA SA</t>
  </si>
  <si>
    <t>ARAUJO ABREU</t>
  </si>
  <si>
    <t>33.373.325/0001-79</t>
  </si>
  <si>
    <t>Av. Itaoca, 1713 – Inhauma - CEP: 21061-020</t>
  </si>
  <si>
    <t>(82) 99914-0528 / (85) 98766-1596 / (98) 98284-1118</t>
  </si>
  <si>
    <t>jackson.kreiler@araujoabreu.com.br; aurea.barbosa@araujoabreu.com.br; edvaldo.silva@araujoabreu.com.br</t>
  </si>
  <si>
    <t>BUENO CONSTRUCOES SERVICOS E M</t>
  </si>
  <si>
    <t>MOB Maos a Obra Brasil</t>
  </si>
  <si>
    <t>33.377.319/0001-90</t>
  </si>
  <si>
    <t>(21)3865-2543</t>
  </si>
  <si>
    <t>mobbrasil.377@hotmail.com</t>
  </si>
  <si>
    <t>RODRIGO DO NASCIMENTO OLIVEIRA</t>
  </si>
  <si>
    <t>COLD ARCON SERVICE</t>
  </si>
  <si>
    <t>33.604.681/0001-56</t>
  </si>
  <si>
    <t>(11) 985476253</t>
  </si>
  <si>
    <t>rodrigo@coldarcon.com.br</t>
  </si>
  <si>
    <t>CONSTRUVITA CONSTRUCOES E REFORMAS EIRELI</t>
  </si>
  <si>
    <t>CONSTRUVITA</t>
  </si>
  <si>
    <t>33.643.157/0001-94</t>
  </si>
  <si>
    <t xml:space="preserve">(11) 5641-5442 </t>
  </si>
  <si>
    <t>andre@construvita.com.br</t>
  </si>
  <si>
    <t>GABRIELA LIMA DE CARVALHO 4741</t>
  </si>
  <si>
    <t>CARVALHO MANUTENCOES</t>
  </si>
  <si>
    <t>33.741.415/0001-75</t>
  </si>
  <si>
    <t>(11) 4306-6616</t>
  </si>
  <si>
    <t>carvalhoomanutencao@gmail.com</t>
  </si>
  <si>
    <t>LEONARDO CRUZ DE MIRANDA ME</t>
  </si>
  <si>
    <t>LCM REALIZAÇÕES</t>
  </si>
  <si>
    <t>33.794.067/0001-02</t>
  </si>
  <si>
    <t xml:space="preserve">(13) 99120-8394 </t>
  </si>
  <si>
    <t>lcruzdemiranda@gmail.com</t>
  </si>
  <si>
    <t>WAGNER MOTA SERVIÇOS ADM</t>
  </si>
  <si>
    <t>LF CALHAS E RUFOS</t>
  </si>
  <si>
    <t>33.919.203/0001-35</t>
  </si>
  <si>
    <t>(11) 98109-6905</t>
  </si>
  <si>
    <t>calhas.leandro@hotmail.com</t>
  </si>
  <si>
    <t>SILVIO C. BURATO JUNIOR</t>
  </si>
  <si>
    <t>SIGMA</t>
  </si>
  <si>
    <t>34.259.915/0001-38</t>
  </si>
  <si>
    <t>(11) 9927-1757</t>
  </si>
  <si>
    <t>contato@sigmaecp.com.br</t>
  </si>
  <si>
    <t>PARAGUACU ENGENHARIA LTDA</t>
  </si>
  <si>
    <t>34.375.501/0001-74</t>
  </si>
  <si>
    <t>(11) 2093-4909</t>
  </si>
  <si>
    <t>ricardosilva@paraguacuengenharia.com.br</t>
  </si>
  <si>
    <t>PLANEAR ENGENHARIA DE AR CONDICIONADO</t>
  </si>
  <si>
    <t>34.454.477/0001-69</t>
  </si>
  <si>
    <t>VALERIA RODRIGUES MUNHON EPP</t>
  </si>
  <si>
    <t>FRANZ PISOS E REVESTIMENTOS</t>
  </si>
  <si>
    <t>34.484.704/0001-07</t>
  </si>
  <si>
    <t>orcamento@franzrevestimentos.com</t>
  </si>
  <si>
    <t>FELIPE LUAN SOUZA FERREIRA</t>
  </si>
  <si>
    <t>SYGA</t>
  </si>
  <si>
    <t>34.738.400/0001-10</t>
  </si>
  <si>
    <t>(11) 99769-8506</t>
  </si>
  <si>
    <t xml:space="preserve">sygamanutencao@gmail.com </t>
  </si>
  <si>
    <t>FABRICIO DOS SANTOS SILVA</t>
  </si>
  <si>
    <t>FABRÍCIO DOS SANTOS SILVA</t>
  </si>
  <si>
    <t>35.060.034/0001-56</t>
  </si>
  <si>
    <t>santosfabricio952@gmail.com</t>
  </si>
  <si>
    <t>SIRLENE GORETE BARAUNA HOFFMANN</t>
  </si>
  <si>
    <t>INOVAR REFRIGERAÇÃO</t>
  </si>
  <si>
    <t>35.491.450/0001-09</t>
  </si>
  <si>
    <t>hoffmann_regi@hotmail.com</t>
  </si>
  <si>
    <t>PAULA NASCIMENTO SANTOS SILVA</t>
  </si>
  <si>
    <t>ESTETICA AR</t>
  </si>
  <si>
    <t>35.509.028/0001-33</t>
  </si>
  <si>
    <t>(47)99139-0530</t>
  </si>
  <si>
    <t>esteticaar2019@gmail.com</t>
  </si>
  <si>
    <t>TSSE SYSTEM COMERCIO E SERVIÇO</t>
  </si>
  <si>
    <t xml:space="preserve">35.558.245/0001-13 </t>
  </si>
  <si>
    <t>(18) 99621-0462</t>
  </si>
  <si>
    <t>financeiro@tsse.com.br</t>
  </si>
  <si>
    <t>H2 ENGENHARIA DIAGNOSTICA LTDA</t>
  </si>
  <si>
    <t>H2 ENGENHARIA</t>
  </si>
  <si>
    <t>35.605.413/0001-84</t>
  </si>
  <si>
    <t>(11) 5181- 9348 / 5182-2808</t>
  </si>
  <si>
    <t xml:space="preserve">h2.engenhariadiagnostica@gmail.com </t>
  </si>
  <si>
    <t xml:space="preserve">ROBOTEK MANUTENCAO E REPARO DE          </t>
  </si>
  <si>
    <t>ROBOTEK EMPILHADEIRAS</t>
  </si>
  <si>
    <t>35.718.067/0001-40</t>
  </si>
  <si>
    <t xml:space="preserve">(84) 99461-2651 </t>
  </si>
  <si>
    <t xml:space="preserve">robotek.empilhadeiras@gmail.com   </t>
  </si>
  <si>
    <t>AFL SERVIÇOS DE CONSTRUCAO CIVIL</t>
  </si>
  <si>
    <t>ENGECON</t>
  </si>
  <si>
    <t>36.044.275/0001-74</t>
  </si>
  <si>
    <t xml:space="preserve">(61) 3373-9101  </t>
  </si>
  <si>
    <t>contato@engeconbahia.com.br</t>
  </si>
  <si>
    <t>J. GONÇALVES ENGENHARIA E CONSTRUÇÃO - EIRELI</t>
  </si>
  <si>
    <t>CONSTRON ENGENHARIA</t>
  </si>
  <si>
    <t>36.329.515/0001-87</t>
  </si>
  <si>
    <t>(71) 99199-0030</t>
  </si>
  <si>
    <t xml:space="preserve">joelton@constronengenharia.com.br </t>
  </si>
  <si>
    <t>RETROFIT SOLUCOES EM ENGENHARIA</t>
  </si>
  <si>
    <t>36.456.131/0001-25</t>
  </si>
  <si>
    <t xml:space="preserve">(11) 94036-3859 </t>
  </si>
  <si>
    <t>reinaldo@construtora-retrofit.com.br</t>
  </si>
  <si>
    <t xml:space="preserve">ARTENIX TECNOLOGIA ELETRONICA LTDA      </t>
  </si>
  <si>
    <t>36.562.902/0001-69</t>
  </si>
  <si>
    <t>(11) 98833-9974</t>
  </si>
  <si>
    <t>ferrari.laser@gmail.com</t>
  </si>
  <si>
    <t>MAICON CHICUTA</t>
  </si>
  <si>
    <t>CAPCOMPANYSS</t>
  </si>
  <si>
    <t>37.515.611/0001-82</t>
  </si>
  <si>
    <t xml:space="preserve">(11) 3323-0444  </t>
  </si>
  <si>
    <t>maiconcapcompany@gmail.com</t>
  </si>
  <si>
    <t>SERV LAKES COMERCIO E SERVICOS</t>
  </si>
  <si>
    <t>SERV LAKES</t>
  </si>
  <si>
    <t>39.052.048/0001-89</t>
  </si>
  <si>
    <t xml:space="preserve">(51) 982431327 </t>
  </si>
  <si>
    <t>servlakes@servlakes.com.br</t>
  </si>
  <si>
    <t>SAGITARIOS DECORACOES DE INTER</t>
  </si>
  <si>
    <t>SAGITARIO DECORAÇÕES</t>
  </si>
  <si>
    <t>42.111.773/0001-95</t>
  </si>
  <si>
    <t>11 5686-1322  11 5525-1322</t>
  </si>
  <si>
    <t xml:space="preserve">gessoatacado@gmail.com </t>
  </si>
  <si>
    <t>TRIMAK ENGENHARIA E COMERCIO L</t>
  </si>
  <si>
    <t>TRIMAK ENGENHARIA</t>
  </si>
  <si>
    <t>42.281.485/0001-89</t>
  </si>
  <si>
    <t xml:space="preserve">(21) 3359-9797 </t>
  </si>
  <si>
    <t>aluguel@trimak.com.br</t>
  </si>
  <si>
    <t>KALUNGA COM. E INDUSTRIA GRAFICA LTDA</t>
  </si>
  <si>
    <t>43.283.811/0061-90</t>
  </si>
  <si>
    <t>(21) 2598-7000</t>
  </si>
  <si>
    <t>luanasouzatelevendas@kalunga.com.br</t>
  </si>
  <si>
    <t>CARDAL ELETRO METALURGICA LTDA</t>
  </si>
  <si>
    <t>43.562.859/0001-05</t>
  </si>
  <si>
    <t>USA ACRILICOS DO BRASIL</t>
  </si>
  <si>
    <t>44.165.678/0001-08</t>
  </si>
  <si>
    <t>financeirousa120@gmail.com</t>
  </si>
  <si>
    <t>INSTITUTO DE ESTUDOS DE PROTESTO DE TITU</t>
  </si>
  <si>
    <t>45.876.117/0001-71</t>
  </si>
  <si>
    <t>NORTEL SUPRIMENTOS INDUSTRIAIS S/A = ERRO</t>
  </si>
  <si>
    <t>ETIL</t>
  </si>
  <si>
    <t>46.044.053/0001-05</t>
  </si>
  <si>
    <t>thaina.domingues@etil.com.br; maria.lima@etil.com.br</t>
  </si>
  <si>
    <t>46.044.053/0029-06</t>
  </si>
  <si>
    <t>NORTEL SUPRIMENTOS INDUSTRIAIS S/A =ERRO</t>
  </si>
  <si>
    <t>NORTEL</t>
  </si>
  <si>
    <t>46.044.053/0046-07</t>
  </si>
  <si>
    <t>(19) 2102-7700</t>
  </si>
  <si>
    <t>thaina.domingues@etil.com.br</t>
  </si>
  <si>
    <t>46.044.053/0054-17</t>
  </si>
  <si>
    <t>(11) 3363-6363</t>
  </si>
  <si>
    <t>46.044.053/0076-22</t>
  </si>
  <si>
    <t>46.044.053/0088-66</t>
  </si>
  <si>
    <t>NORTEL  SUPRIMENTOS INDUSTRIAIS LTDA = ERRO</t>
  </si>
  <si>
    <t>46.044.053/0097-57</t>
  </si>
  <si>
    <t>DISPARCON DISTRIBUIDORA DE PEC</t>
  </si>
  <si>
    <t>DISPARCON DISTRIBUIDORA</t>
  </si>
  <si>
    <t>46.529.434/0001-84</t>
  </si>
  <si>
    <t>disparcon@uol.com.br ; paulo@disparcon.com.br</t>
  </si>
  <si>
    <t>IBEL MAQ COMERCIAL DE MOVEIS L</t>
  </si>
  <si>
    <t>IBEL MAQ</t>
  </si>
  <si>
    <t>49.102.361/0001-38</t>
  </si>
  <si>
    <t>igor@ibelcompany.com.br</t>
  </si>
  <si>
    <t>SANTIL COMERCIAL ELETRICA LTDA.</t>
  </si>
  <si>
    <t>SANTIL</t>
  </si>
  <si>
    <t>49.474.398/0004-30</t>
  </si>
  <si>
    <t>(11) 2943-3390</t>
  </si>
  <si>
    <t>marcos@santil.com.br</t>
  </si>
  <si>
    <t>COMAC ESPLANADA MANUTENCAO HIDRAULICA DE</t>
  </si>
  <si>
    <t>50.243.294/0001-50</t>
  </si>
  <si>
    <t>comercial@comacesplanada.com.br</t>
  </si>
  <si>
    <t>PALETRANS EQUIPAMENTOS LTDA</t>
  </si>
  <si>
    <t>50.770.445/0001-29</t>
  </si>
  <si>
    <t>(11) 99979-4460</t>
  </si>
  <si>
    <t>beatriz@paletrans.com.br</t>
  </si>
  <si>
    <t>DUTRA MAQUINAS</t>
  </si>
  <si>
    <t>DUTRA</t>
  </si>
  <si>
    <t>50.970.342/0001-02</t>
  </si>
  <si>
    <t>bruno@dutramaquinas.com.br;  faturamento.vg@dutramaquinas.com.br</t>
  </si>
  <si>
    <t>50.970.342/0003-74</t>
  </si>
  <si>
    <t>50.970.342/0005-36</t>
  </si>
  <si>
    <t>50.970.342/0007-06</t>
  </si>
  <si>
    <t>CAPITAL COMERCIO DE REFRIGERAC</t>
  </si>
  <si>
    <t>CAPITAL REFRIGERAÇÃO</t>
  </si>
  <si>
    <t>51.553.063/0001-06</t>
  </si>
  <si>
    <t>gessica@capitalrefrig.com.br</t>
  </si>
  <si>
    <t>MAGI PORTA IND. E COM. LTDA</t>
  </si>
  <si>
    <t>MAGI PORTA</t>
  </si>
  <si>
    <t>51.757.714/0001-80</t>
  </si>
  <si>
    <t>(11) 2090-9300</t>
  </si>
  <si>
    <t>magiporta@magiporta.com.br</t>
  </si>
  <si>
    <t>NC COMERCIO DE EQUIPAMENTOSCON</t>
  </si>
  <si>
    <t>EXTINCHAMAS</t>
  </si>
  <si>
    <t>53.867.313/0001-08</t>
  </si>
  <si>
    <t>(11) 5833-2040</t>
  </si>
  <si>
    <t>aparecido.extinchamas@uol.com.br</t>
  </si>
  <si>
    <t xml:space="preserve">JM EMPILHADEIRAS E PEÇAS P/ VEICULOS LTDA   </t>
  </si>
  <si>
    <t>JM EMPILHADEIRAS</t>
  </si>
  <si>
    <t>54.955.224/0006-90</t>
  </si>
  <si>
    <t xml:space="preserve">(11) 2955-6559 / 99804-5637 / 98713-0546 </t>
  </si>
  <si>
    <t xml:space="preserve">jm.comercialmt@jmempilhadeiras.com.br </t>
  </si>
  <si>
    <t>ARTESANA DIVISORIAS E FORROS = ERRO</t>
  </si>
  <si>
    <t>ARTESANA</t>
  </si>
  <si>
    <t>55.010.060/0001-87</t>
  </si>
  <si>
    <t xml:space="preserve">(65) 3637-8252  </t>
  </si>
  <si>
    <t>financeiro1@artesana.com.br; mayumi@artesana.com.br</t>
  </si>
  <si>
    <t>55.010.060/0004-20</t>
  </si>
  <si>
    <t>55.010.060/0005-00</t>
  </si>
  <si>
    <t>thais@artesana.com.br</t>
  </si>
  <si>
    <t>55.010.060/0007-72</t>
  </si>
  <si>
    <t>2066-7444</t>
  </si>
  <si>
    <t>CENTER DA CONSTRUCAO COMERCIAL LTDA.</t>
  </si>
  <si>
    <t>CENTER DA CONSTRUCAO</t>
  </si>
  <si>
    <t>55.466.791/0001-31</t>
  </si>
  <si>
    <t>centerdaconstrucao@gmail.com</t>
  </si>
  <si>
    <t>TEC TRAFO COM INSTALAC ELETR E</t>
  </si>
  <si>
    <t>55.805.295/0001-65</t>
  </si>
  <si>
    <t>3311-0501</t>
  </si>
  <si>
    <t>tectrafo@uol.com.br</t>
  </si>
  <si>
    <t>ESPEL ELEVADORES ESPECIALIZADOS - EIRELI</t>
  </si>
  <si>
    <t>ESPEL</t>
  </si>
  <si>
    <t>56.851.769/0001-78</t>
  </si>
  <si>
    <t>ROBERTO OU ALEXANDRE  -  2918-8923 - Cel. (11) 8193-9441 54*40203</t>
  </si>
  <si>
    <t>financeiro2@espel.com.br</t>
  </si>
  <si>
    <t>SENSORBRASIL COMERCIO E LOCACOES LTDA.</t>
  </si>
  <si>
    <t>56.970.437/0001-02</t>
  </si>
  <si>
    <t>imata@tycoint.com</t>
  </si>
  <si>
    <t>ENCON COMERCIAL DE CONTROLES LTDA</t>
  </si>
  <si>
    <t>57.040.446/0001-67</t>
  </si>
  <si>
    <t>ELETRICA BEL MATERIAIS ELETRIC</t>
  </si>
  <si>
    <t>ELÉTRICA BEL</t>
  </si>
  <si>
    <t>58.246.059/0001-44</t>
  </si>
  <si>
    <t>financeiro@eletricabel.com.br</t>
  </si>
  <si>
    <t>FINOCORTE INDUSTRIA E COMERCIO DE FERROS</t>
  </si>
  <si>
    <t>FINO CORTE</t>
  </si>
  <si>
    <t>59.084.541/0001-98</t>
  </si>
  <si>
    <t>(17) 3215-9500</t>
  </si>
  <si>
    <t>TROPICOS AR CONDICIONADO LTDA</t>
  </si>
  <si>
    <t>TESQ AR CONDICIONADO</t>
  </si>
  <si>
    <t>59.353.276/0001-04</t>
  </si>
  <si>
    <t>(11) 4634-32241</t>
  </si>
  <si>
    <t>comercial@tesq.com.br</t>
  </si>
  <si>
    <t>CIVIL MAQ COMERCIO DE MAQ LTDA</t>
  </si>
  <si>
    <t>CIVIL MAQ COMERCIO E LOCAÇÃO DE MÁQUINAS</t>
  </si>
  <si>
    <t>59.869.305/0001-87</t>
  </si>
  <si>
    <t>11 2696-5480</t>
  </si>
  <si>
    <t>financeiro@civilmaq.com.br</t>
  </si>
  <si>
    <t>CONSERVADORA DE ELEVADORES MONCIEL LTDA</t>
  </si>
  <si>
    <t>61.515.169/0001-79</t>
  </si>
  <si>
    <t>(11) 2236-4749 / (11) 94029-0402</t>
  </si>
  <si>
    <t>jessica@monciel.com.br</t>
  </si>
  <si>
    <t>Refrigas Comercio e Serviços de Refrigeração Eireli</t>
  </si>
  <si>
    <t>Refrigas Refrigeração</t>
  </si>
  <si>
    <t>61.649.760/0001-19</t>
  </si>
  <si>
    <t xml:space="preserve">julio@refrigas.com.br; fiscal@refrigas.com.br </t>
  </si>
  <si>
    <t>CUMMINS VENDAS E SERV.  MOTORE</t>
  </si>
  <si>
    <t xml:space="preserve">CUMMINS GERADORES   </t>
  </si>
  <si>
    <t>61.838.884/0001-42</t>
  </si>
  <si>
    <t>(14) 2106-1500</t>
  </si>
  <si>
    <t>elisama.siqueira@cummins.com; andrea.mota@cummins.com; juliana.de.almeida@cummins.com</t>
  </si>
  <si>
    <t>TEMFER MATERIAL DE CONSTRUCAO</t>
  </si>
  <si>
    <t>TEMFER MATERIAL DE CONSTRUÇÃO LTDA.</t>
  </si>
  <si>
    <t>63.022.024/0001-61</t>
  </si>
  <si>
    <t xml:space="preserve">(11) 2106-9875  </t>
  </si>
  <si>
    <t>zezefinanceiro@terra.com.br</t>
  </si>
  <si>
    <t>PLANINTER ENGENHARIA E PLANEJA</t>
  </si>
  <si>
    <t>PLANINTER</t>
  </si>
  <si>
    <t>64.714.264/0001-90</t>
  </si>
  <si>
    <t>R. Joana Monte Bastos, 46 - Boqueirão Santos - SP, 11050-110</t>
  </si>
  <si>
    <t>Santos</t>
  </si>
  <si>
    <t>Sudeste</t>
  </si>
  <si>
    <t>(13) 3221-1819</t>
  </si>
  <si>
    <t>engenharia@planinter.com.br</t>
  </si>
  <si>
    <t>BORRACHARIA DO BETO</t>
  </si>
  <si>
    <t>64.913.783/0001-87</t>
  </si>
  <si>
    <t>(11) 3221-1819</t>
  </si>
  <si>
    <t>TECNOFERRO SERRALHERIA LTDA</t>
  </si>
  <si>
    <t>65.494.080/0001-24</t>
  </si>
  <si>
    <t>tecnoferro@yahoo.com.br</t>
  </si>
  <si>
    <t>SENSORMATIC DO BRASIL ELETRONICA LT</t>
  </si>
  <si>
    <t>65.494.817/0001-09</t>
  </si>
  <si>
    <t>(11) 974292448</t>
  </si>
  <si>
    <t>TATU LONAS COMERCIAL LTDA</t>
  </si>
  <si>
    <t xml:space="preserve">TATU LONAS COMERCIAL    </t>
  </si>
  <si>
    <t>65.576.811/0001-80</t>
  </si>
  <si>
    <t>vendas1@tatulonas.com.br</t>
  </si>
  <si>
    <t>MAURO ANTONIO DA SILBA BARUERI</t>
  </si>
  <si>
    <t>MANTEC LTDA</t>
  </si>
  <si>
    <t>65.606.824/0001-55</t>
  </si>
  <si>
    <t>Av Victório Fornasaro, 1198 - Vila Sul Americana - Carapicuíba CEP 06397-000</t>
  </si>
  <si>
    <t>Carapicuíba</t>
  </si>
  <si>
    <t xml:space="preserve">São Paulo Capital, Região Metropolitana e Interior </t>
  </si>
  <si>
    <t>(11) 95090-7835</t>
  </si>
  <si>
    <t>milenafroes.mfds@gmail.com</t>
  </si>
  <si>
    <t>TINTAS FAMOSAS COML. DE TINTAS LTDA</t>
  </si>
  <si>
    <t>TINTAS FAMOSAS</t>
  </si>
  <si>
    <t>66.526.542/0001-00</t>
  </si>
  <si>
    <t xml:space="preserve">vendas@tintasfamosas.com.br </t>
  </si>
  <si>
    <t>ALFA ELEVADORES LIMITADA</t>
  </si>
  <si>
    <t>67.056.028/0001-11</t>
  </si>
  <si>
    <t>(11) 3746-3450</t>
  </si>
  <si>
    <t>faturamento@alfaelevadores.com.br</t>
  </si>
  <si>
    <t>PERSONNALL SERVICE-EIRELI</t>
  </si>
  <si>
    <t>PERSONALL TECH</t>
  </si>
  <si>
    <t>67.530.121/0001-16</t>
  </si>
  <si>
    <t>comercial@persnalltech.com.br</t>
  </si>
  <si>
    <t>VIVA COR TINTAS LTDA</t>
  </si>
  <si>
    <t>VIVA COR</t>
  </si>
  <si>
    <t>68.584.077/0003-51</t>
  </si>
  <si>
    <t>(11) 5522- 5983</t>
  </si>
  <si>
    <t>monica.maciel@vivacortintas.com</t>
  </si>
  <si>
    <t>S.T.E.I. - SOCIEDADE TECNICA E</t>
  </si>
  <si>
    <t>S.T.E.I.</t>
  </si>
  <si>
    <t>68.859.594/0001-24</t>
  </si>
  <si>
    <t>(21) 3622-5252</t>
  </si>
  <si>
    <t>steiengenharia@steiengenharia.com.br</t>
  </si>
  <si>
    <t xml:space="preserve">BITZER COMPRESSORES LTDA                </t>
  </si>
  <si>
    <t>BITZER</t>
  </si>
  <si>
    <t>68.870.997/0001-74</t>
  </si>
  <si>
    <t>(11) 4229-7333</t>
  </si>
  <si>
    <t>karina.alves@bitzer.com.br</t>
  </si>
  <si>
    <t>OFOS TECNOLOGIA COM. E SERV. C</t>
  </si>
  <si>
    <t>OFOS TECNOLOGIA</t>
  </si>
  <si>
    <t>72.024.599/0001-04</t>
  </si>
  <si>
    <t>talita@ofos.com.br</t>
  </si>
  <si>
    <t>BRIMEL MATERIAL ELETRICOLTDA</t>
  </si>
  <si>
    <t>BRIMEL</t>
  </si>
  <si>
    <t>73.442.782/0001-92</t>
  </si>
  <si>
    <t>(11) 2972-8948</t>
  </si>
  <si>
    <t xml:space="preserve">bruno@brimeletrica.com.br </t>
  </si>
  <si>
    <t>HM HIDRAULICOS MAURILIO LTDA</t>
  </si>
  <si>
    <t>HM HIDRAULICOS MAURILIO</t>
  </si>
  <si>
    <t>77.759.942/0001-82</t>
  </si>
  <si>
    <t xml:space="preserve">(21) 3194-4450 </t>
  </si>
  <si>
    <t xml:space="preserve">hmaurilio@uol.com.br </t>
  </si>
  <si>
    <t>FERRAGEM THONY LTDA</t>
  </si>
  <si>
    <t>FERRAGEM THONY</t>
  </si>
  <si>
    <t>87.093.290/0001-43</t>
  </si>
  <si>
    <t xml:space="preserve">(41) 3248-3446 </t>
  </si>
  <si>
    <t>atendimento@thony.com.br</t>
  </si>
  <si>
    <t>CIMAFER COMERCIO DE MATERIAL C</t>
  </si>
  <si>
    <t>CIMAFER</t>
  </si>
  <si>
    <t>88.297.544/0001-08</t>
  </si>
  <si>
    <t>flavia@cimafer.com.br ; comercial@cimafer.com.br</t>
  </si>
  <si>
    <t>AGROSUL PRODUTOS AGROPECUARIOS LTDA</t>
  </si>
  <si>
    <t>89.686.695/0005-44</t>
  </si>
  <si>
    <t>51 3219 5644</t>
  </si>
  <si>
    <t>HESS E NASCIMENTO VIDRACARIA L</t>
  </si>
  <si>
    <t xml:space="preserve">VIDRACARIA CRISTAL  </t>
  </si>
  <si>
    <t>90.295.627/0001-00</t>
  </si>
  <si>
    <t>vidracariacristal.rs@gmail.com</t>
  </si>
  <si>
    <t>THYSSENKRUPP ELEVADORES S/A</t>
  </si>
  <si>
    <t>THYSSENKRUPP</t>
  </si>
  <si>
    <t>90.347.840/0001-18</t>
  </si>
  <si>
    <t>(51) 3474-2574</t>
  </si>
  <si>
    <t>cobranca@thyssenkrupp.com; livia.pereira@thyssenkrupp.com</t>
  </si>
  <si>
    <t>90.347.840/0003-80</t>
  </si>
  <si>
    <t>THYSSENKRUPP ELEVADORES AS = ERRO</t>
  </si>
  <si>
    <t>90.347.840/0010-09</t>
  </si>
  <si>
    <t>TK ELEVADORES BRASIL LTDA</t>
  </si>
  <si>
    <t>90.347.840/0012-70</t>
  </si>
  <si>
    <t>luana.freitas@tkelevator.com</t>
  </si>
  <si>
    <t>90.347.840/0042-96</t>
  </si>
  <si>
    <t>THYSSENKRUPP ELEVADORES AS =   ERRO</t>
  </si>
  <si>
    <t>90.347.840/0046-10</t>
  </si>
  <si>
    <t>THYSSENKRUPP ELEVADORES S/A = ERRO</t>
  </si>
  <si>
    <t>90.347.840/0056-91</t>
  </si>
  <si>
    <t>FRIGELAR COMERCIO E INDUSTRIA = ERRO</t>
  </si>
  <si>
    <t>FRIGELAR</t>
  </si>
  <si>
    <t>92.660.406/0002-08</t>
  </si>
  <si>
    <t>alanfrancisco@frigelar.com.br</t>
  </si>
  <si>
    <t>92.660.406/0004-61</t>
  </si>
  <si>
    <t>92.660.406/0007-04</t>
  </si>
  <si>
    <t>92.660.406/0008-95</t>
  </si>
  <si>
    <t>31 30788909 / 30788905</t>
  </si>
  <si>
    <t>92.660.406/0013-52</t>
  </si>
  <si>
    <t>92.660.406/0021-62</t>
  </si>
  <si>
    <t>92.660.406/0023-24</t>
  </si>
  <si>
    <t>92.660.406/0025-96</t>
  </si>
  <si>
    <t>92.660.406/0027-58</t>
  </si>
  <si>
    <t>92.660.406/0031-34</t>
  </si>
  <si>
    <t>92.660.406/0032-15</t>
  </si>
  <si>
    <t>92.660.406/0040-25</t>
  </si>
  <si>
    <t>MASTER COMUNICACAO VISUAL LTDA</t>
  </si>
  <si>
    <t>MASTER COMUNICACAO VISUAL</t>
  </si>
  <si>
    <t>96.202.114/0001-93</t>
  </si>
  <si>
    <t>adm@mastercv.com.br</t>
  </si>
  <si>
    <t>OXIGAS EQUIPAMENTOS IND. E MED.</t>
  </si>
  <si>
    <t>OXIGAS GASES</t>
  </si>
  <si>
    <t>96.257.290/0001-22</t>
  </si>
  <si>
    <t>11 2956-1778 / 11 2956-5477</t>
  </si>
  <si>
    <t>sac@oxigasgases.com.br</t>
  </si>
  <si>
    <t>PLASTTOTAL PLASTICOS INDUSTRIA</t>
  </si>
  <si>
    <t>PLASTTOTAL PLASTICOS</t>
  </si>
  <si>
    <t>96.471.149/0001-28</t>
  </si>
  <si>
    <t>(11) 4178-4100</t>
  </si>
  <si>
    <t>eduardo@plasttotal.com.br</t>
  </si>
  <si>
    <t>NEOFACILITIES MANUTENCAO PREDIAL LTDA</t>
  </si>
  <si>
    <t>NEOFACILITIES</t>
  </si>
  <si>
    <t>37.134.141/0001-07</t>
  </si>
  <si>
    <t>(11) 5056-7222</t>
  </si>
  <si>
    <t>ricardo@neofacilites.com.br</t>
  </si>
  <si>
    <t>PREVINC SERVIÇOS TÉCNICOS LTDA. ME</t>
  </si>
  <si>
    <t>17.745.905/0001-93</t>
  </si>
  <si>
    <t>previnc10@gmail.com      </t>
  </si>
  <si>
    <t>DIEL ENERGIA LTDA</t>
  </si>
  <si>
    <t>29.911.069/0001-59</t>
  </si>
  <si>
    <t>(51) 99652-4836       </t>
  </si>
  <si>
    <t>diel@dielenergia.com      </t>
  </si>
  <si>
    <t xml:space="preserve">CAMD COMERCIO DE MATERIAS DE CONSTRUCAO </t>
  </si>
  <si>
    <t>CAMD COMERCIO DE MAT</t>
  </si>
  <si>
    <t>37.225.925/0001-40</t>
  </si>
  <si>
    <t>tatuape@tintasmc.com.br</t>
  </si>
  <si>
    <t>FIRETEK ENGENHARIA CONSULTORIA E TREINAM</t>
  </si>
  <si>
    <t xml:space="preserve">FIRETEK             </t>
  </si>
  <si>
    <t>37.677.959/0001-76</t>
  </si>
  <si>
    <t>marcospaulo@firetekengenharia.com.br</t>
  </si>
  <si>
    <t>MC MAIS LOCACAO DE ESTRUTURA E TECNOLOGI</t>
  </si>
  <si>
    <t xml:space="preserve">MC MAIS LOCACAO     </t>
  </si>
  <si>
    <t>09.625.148/0001-96</t>
  </si>
  <si>
    <t>comercial@mcmais.com.br</t>
  </si>
  <si>
    <t xml:space="preserve">JG MORIYA REPRESENTACAO IMPORTADORA     </t>
  </si>
  <si>
    <t>JG MORIYA</t>
  </si>
  <si>
    <t>67.882.621/0001-17</t>
  </si>
  <si>
    <t>israel@jgmoriya.com.br</t>
  </si>
  <si>
    <t>TLX COMERCIO, IMPORTAÇÃO, REPRESENTAÇÃO E SERVIÇOS LTDA</t>
  </si>
  <si>
    <t>TLX COMERCIO</t>
  </si>
  <si>
    <t>10.371.675/0001-09</t>
  </si>
  <si>
    <t>tlxbrasil@yahoo.com.br</t>
  </si>
  <si>
    <t>SPR SOLUCOES DE ENGENHARIA ELETRICA LTDA</t>
  </si>
  <si>
    <t xml:space="preserve">SPR SOLUCOES </t>
  </si>
  <si>
    <t>20.649.477/0001-00</t>
  </si>
  <si>
    <t>gleici@grupospr.com.br</t>
  </si>
  <si>
    <t>ROWA DO BRASIL COMERCIAL DE BOMBAS LTDA</t>
  </si>
  <si>
    <t>05.949.470/0001-10</t>
  </si>
  <si>
    <t>ventsul@terra.com.br; fernandoventsul@terra.com.br</t>
  </si>
  <si>
    <t>INGENIUM OBRAS E REFORMAS</t>
  </si>
  <si>
    <t>40.076.910/0001-72</t>
  </si>
  <si>
    <t>Rua Parreira Brava, 310 - Vila Curuça - São Paulo/SP - 08031-450</t>
  </si>
  <si>
    <t>(11) 97546-2152 / (11) 98137-0388</t>
  </si>
  <si>
    <t>contato@ingeniumeng.com.br</t>
  </si>
  <si>
    <t>Sérgio Henrique Lopes 34919212879</t>
  </si>
  <si>
    <t>Snek Art</t>
  </si>
  <si>
    <t>27.691.506/0001-40</t>
  </si>
  <si>
    <t>snek.arte@gmail.com</t>
  </si>
  <si>
    <t>M.R.DA SILVA CONSERVAÇÃO PATRIMONIAL - ME</t>
  </si>
  <si>
    <t>SMART SOLUÇÕES INTEGRADAS</t>
  </si>
  <si>
    <t>23.129.243/0001-20</t>
  </si>
  <si>
    <t>smart.supersp@outlook.com</t>
  </si>
  <si>
    <t xml:space="preserve">Kadosh comercio e serviço de ar condicionado eireli me </t>
  </si>
  <si>
    <t>Kadosh</t>
  </si>
  <si>
    <t>27.376.189/0001-78</t>
  </si>
  <si>
    <t xml:space="preserve">comercial@kadosharcondicionado.com.br </t>
  </si>
  <si>
    <t xml:space="preserve">SUPTEC DESENTUPIDORA LTDA ME </t>
  </si>
  <si>
    <t>32.390.191/0001-31</t>
  </si>
  <si>
    <t>suptecdesentupidora@gmail.com.br</t>
  </si>
  <si>
    <t>STEFANO KLEIN EPP</t>
  </si>
  <si>
    <t>ENGEBOMBAS</t>
  </si>
  <si>
    <t>54.232.715/0001-07</t>
  </si>
  <si>
    <t>contato@engebombas.com.br</t>
  </si>
  <si>
    <t>YPE SHOPPING DAS TINTAS LTDA.</t>
  </si>
  <si>
    <t>YPE TINTAS</t>
  </si>
  <si>
    <t>66.870.858/0001-15</t>
  </si>
  <si>
    <t>ypetintas@ypetintas.com.br</t>
  </si>
  <si>
    <t>ZANIBONI ARQUITETURA E URBANISMO S/S LTD</t>
  </si>
  <si>
    <t>ZANIBONI ARQUITETURA</t>
  </si>
  <si>
    <t>05.448.729/0001-49</t>
  </si>
  <si>
    <t>projeto@zau-arq.com.br</t>
  </si>
  <si>
    <t>SERGIO SANTOS IAMADA - ME</t>
  </si>
  <si>
    <t>IAMADA ENGENHARIA</t>
  </si>
  <si>
    <t>17.078.879/0001-97</t>
  </si>
  <si>
    <t>joao.tsumura@iamadaengenharia.com.br</t>
  </si>
  <si>
    <t>RENYSON SANTOS DE SOUSA 00552479209</t>
  </si>
  <si>
    <t>RS SISTEMAS</t>
  </si>
  <si>
    <t>32.481.393/0001-99</t>
  </si>
  <si>
    <t>maicon.assessoriacontabil@gmail.com</t>
  </si>
  <si>
    <t>S G MANUTENCAO EM EQUIPS DE MOVIM LTDA M</t>
  </si>
  <si>
    <t>S G MANUTENCAO EM EQ</t>
  </si>
  <si>
    <t>08.748.982/0001-06</t>
  </si>
  <si>
    <t>palletrack2010@gmail.com</t>
  </si>
  <si>
    <t>TECNOGERA - LOCACAO E TRANSFORMACAO DE E</t>
  </si>
  <si>
    <t>TECNOGERA</t>
  </si>
  <si>
    <t>08.100.057/0003-36</t>
  </si>
  <si>
    <t>varejo@tecnogerageradores.com.br</t>
  </si>
  <si>
    <t xml:space="preserve">PLANALTO ENGENHARIA E CONSTRUCOES LTDA  </t>
  </si>
  <si>
    <t xml:space="preserve">PLANALTO ENGENHARIA </t>
  </si>
  <si>
    <t>10.952.454/0001-16</t>
  </si>
  <si>
    <t>planaltoeng.adm@gmail.com</t>
  </si>
  <si>
    <t xml:space="preserve">AP MANUTENCAO DE AR CONDICIONADO        </t>
  </si>
  <si>
    <t xml:space="preserve">AP MANUTENCAO DE AR </t>
  </si>
  <si>
    <t>13.508.090/0001-78</t>
  </si>
  <si>
    <t>(11) 27381226</t>
  </si>
  <si>
    <t xml:space="preserve">luiz.barreto@aprefrigeracao.com.br                </t>
  </si>
  <si>
    <t>ALLAN SANTANA GOMES</t>
  </si>
  <si>
    <t>ASG MONTAGENS E MANUTENCAO</t>
  </si>
  <si>
    <t>26.544.869/0001-90</t>
  </si>
  <si>
    <t xml:space="preserve">allan.santana2014@gmail.com                       </t>
  </si>
  <si>
    <t>EUDES CARLOS DA SILVA</t>
  </si>
  <si>
    <t>34.393.803/0001-75</t>
  </si>
  <si>
    <t>admendescarlosadm@gmail.com</t>
  </si>
  <si>
    <t>ARAUJO ABREU ENGENHARIA NORTE LTDA = ERRO</t>
  </si>
  <si>
    <t>03.543.374/0001-41</t>
  </si>
  <si>
    <t xml:space="preserve">manaus@araujoabreu.com.br                         </t>
  </si>
  <si>
    <t>H P RAMOS - ME</t>
  </si>
  <si>
    <t xml:space="preserve">POLO TEC            </t>
  </si>
  <si>
    <t>17.706.897/0001-76</t>
  </si>
  <si>
    <t>R. Dona Izabel De Brito Lima, 452, Igapó Natal/Rn</t>
  </si>
  <si>
    <t>Natal</t>
  </si>
  <si>
    <t>RN-Brasil</t>
  </si>
  <si>
    <t>Rio Grande do Norte e Pernambuco</t>
  </si>
  <si>
    <t>(84) 98862-1632</t>
  </si>
  <si>
    <t>polotec_polotec@hotmail.com</t>
  </si>
  <si>
    <t>LIBERTRAK BATERIAS LTDA</t>
  </si>
  <si>
    <t>LIBERTRAK BATERIAS</t>
  </si>
  <si>
    <t>30.314.700/0002-00</t>
  </si>
  <si>
    <t xml:space="preserve">adm@libertrak.com.br </t>
  </si>
  <si>
    <t>UNIAR COMERCIO DE ELETRO ELETRONICOS E S</t>
  </si>
  <si>
    <t xml:space="preserve">POLOAR              </t>
  </si>
  <si>
    <t>18.928.807/0001-54</t>
  </si>
  <si>
    <t>valeria@hcaar.com.br</t>
  </si>
  <si>
    <t>SPRINGER CARRIER LTDA</t>
  </si>
  <si>
    <t>10.948.651/0039-34</t>
  </si>
  <si>
    <t>saferreira@mideacarrier.com ; ansilva@mideacarrier.com ; ansilva@mideacarrier.com; pecasservice@mideacarrier.com</t>
  </si>
  <si>
    <t>MOVIKARGAS COMERCIO E SERVICOS LTDA</t>
  </si>
  <si>
    <t xml:space="preserve">MOVIKARGAS          </t>
  </si>
  <si>
    <t>07.350.388/0001-08</t>
  </si>
  <si>
    <t>antonio@movikargas.com.br</t>
  </si>
  <si>
    <t xml:space="preserve">JUAREZ CESARIO DOS SANTOS 95705660863   </t>
  </si>
  <si>
    <t>JUAREZ CESARIO DOS S</t>
  </si>
  <si>
    <t>31.907.867/0001-59</t>
  </si>
  <si>
    <t>juarezcesario96@hotmail.com</t>
  </si>
  <si>
    <t xml:space="preserve">CREL ELEVADORES LTDA                    </t>
  </si>
  <si>
    <t>CREL ELEVADORES LTDA</t>
  </si>
  <si>
    <t>45.172.046/0001-26</t>
  </si>
  <si>
    <t>luana@crel.com.br</t>
  </si>
  <si>
    <t xml:space="preserve">WESLEY FERREIRA RIBEIRO - ME            </t>
  </si>
  <si>
    <t>THERMOFRIO ENGENHARI</t>
  </si>
  <si>
    <t>16.466.449/0001-80</t>
  </si>
  <si>
    <t>thermo@live.com</t>
  </si>
  <si>
    <t>EF5 ENGENHARIA CIVIL LTDA</t>
  </si>
  <si>
    <t>EF5 ENGENHARIA</t>
  </si>
  <si>
    <t>34.654.879/0001-07</t>
  </si>
  <si>
    <t>evtonfarias@ef5engenharia.com</t>
  </si>
  <si>
    <t>BAHIA EMPILHADEIRAS - EIRELI</t>
  </si>
  <si>
    <t>BAHIA EMPILHADEIRAS</t>
  </si>
  <si>
    <t>23.053.454/0001-26</t>
  </si>
  <si>
    <t>celene@bahiaempilhadeiras.com.br</t>
  </si>
  <si>
    <t>DANILO GOMES DA SILVA</t>
  </si>
  <si>
    <t>DANILO GOMES</t>
  </si>
  <si>
    <t>41.548.896/0001-25</t>
  </si>
  <si>
    <t>danilo196@live.com</t>
  </si>
  <si>
    <t>ARTWORK33 SERVICOS DE REFORMAS E CONSTRUCOES LTDA</t>
  </si>
  <si>
    <t>44.197.883/0001-47</t>
  </si>
  <si>
    <t xml:space="preserve">Rua Orestes Barbosa 119 - Jardim Palmares - São Paulo </t>
  </si>
  <si>
    <t xml:space="preserve">São Paulo, Baixada Santista, Interior de São Paulo e Curitiba </t>
  </si>
  <si>
    <t>(11) 99945-5787</t>
  </si>
  <si>
    <t>carlosfeijo60@gmail.com</t>
  </si>
  <si>
    <t>RMG INSTALAÇÕES EIRELI - ME</t>
  </si>
  <si>
    <t xml:space="preserve">RMG INSTALAÇÕES </t>
  </si>
  <si>
    <t>27.321.159/0001-64</t>
  </si>
  <si>
    <t>comercial@rmginstalações.com.br</t>
  </si>
  <si>
    <t>Artesana Div . Forros Ltda</t>
  </si>
  <si>
    <t>55.010.060/0009-34</t>
  </si>
  <si>
    <t>geovanna@artesana.com.br</t>
  </si>
  <si>
    <t> Mills Estruturas e Serviços de Engenharia S.A </t>
  </si>
  <si>
    <t xml:space="preserve"> 27.093.558/0014-30 </t>
  </si>
  <si>
    <t>LUCAS.MONTEIRO@MILLS.COM.BR </t>
  </si>
  <si>
    <t>INFORMOV LTDA</t>
  </si>
  <si>
    <t>IT´S INFORMOV - filial</t>
  </si>
  <si>
    <t>67.189.571/0002-78</t>
  </si>
  <si>
    <t>WILTON.QUEIROZ@ITSINFORMOV.COM.BR</t>
  </si>
  <si>
    <t>SR Serviços e Manutenções Ltda</t>
  </si>
  <si>
    <t>06.298.815/0001-85</t>
  </si>
  <si>
    <t>contato@srmanutenservice.com.br</t>
  </si>
  <si>
    <t>EVEREST COMERCIO DE FILTROS E SERVICOS LTDA</t>
  </si>
  <si>
    <t>07.715.472/0001-70</t>
  </si>
  <si>
    <t>mirian@everestsp.com.br</t>
  </si>
  <si>
    <t>MT EMPILHADEIRAS LTDA</t>
  </si>
  <si>
    <t>23.574.499/0001-46</t>
  </si>
  <si>
    <t xml:space="preserve">financeiro.mtempilhadeiras@gmail.com </t>
  </si>
  <si>
    <t xml:space="preserve">QUALIDADE AR CONDICIONADO LTDA </t>
  </si>
  <si>
    <t>19.348.349/0001-47</t>
  </si>
  <si>
    <t xml:space="preserve">manutencao@qualidadear.com.br </t>
  </si>
  <si>
    <t>SPRINGER CARRIER LTDA = ERRO</t>
  </si>
  <si>
    <t xml:space="preserve">SPRINGER CARRIER LTDA </t>
  </si>
  <si>
    <t>10.948.651/0007-57</t>
  </si>
  <si>
    <t>J I F ENGENHARIA EIRELI</t>
  </si>
  <si>
    <t>J I F Engenharia</t>
  </si>
  <si>
    <t xml:space="preserve">19.678.605/0001-64 </t>
  </si>
  <si>
    <t xml:space="preserve">jif.engenharia@hotmail.com </t>
  </si>
  <si>
    <t>PINTURAS E CONSTRUÇÕES CARVALHO LTDA</t>
  </si>
  <si>
    <t>CARVALHO PINTURAS</t>
  </si>
  <si>
    <t>13.675.837/0001-82</t>
  </si>
  <si>
    <t>CARVALHOCONTRUCOES.AJU@HOTMAIL.COM</t>
  </si>
  <si>
    <t xml:space="preserve">CEGAL ENGENHARIA E CONSTRUÇÃO CIVIL EIRELI </t>
  </si>
  <si>
    <t xml:space="preserve">CEGAL ENGENHARIA E CONSULTORIA </t>
  </si>
  <si>
    <t>23.857.845/0001-01</t>
  </si>
  <si>
    <t xml:space="preserve">cegal.construcaocivil@gmail.com </t>
  </si>
  <si>
    <t>Preditech Balanceamento e Análise de Vibrações Ltda. - ME</t>
  </si>
  <si>
    <t>Megavibra</t>
  </si>
  <si>
    <t>09.334.429/0001-90</t>
  </si>
  <si>
    <t>contato@preditech.com.br</t>
  </si>
  <si>
    <t>Alan Almeida dos Anjos 886130035-91</t>
  </si>
  <si>
    <t>Dos Anjos Serviços Hidráulicos</t>
  </si>
  <si>
    <t>34.730.610/0001-62</t>
  </si>
  <si>
    <t xml:space="preserve">anjos.hidraulica@gmail.com </t>
  </si>
  <si>
    <t>ARP ENGENHARIA, COMERCIO E INSTALACAO DE AR CONDICIONADO LTDA</t>
  </si>
  <si>
    <t>ARP ENGENHARIA E COMERCIO</t>
  </si>
  <si>
    <t>19.597.505/0001-03</t>
  </si>
  <si>
    <t>tassio@arpengenharia.com</t>
  </si>
  <si>
    <t>Ecowork Ar Condicionado Ltda</t>
  </si>
  <si>
    <t>38.063.142/0001-70</t>
  </si>
  <si>
    <t>adm@ecoworkac.com.br ; engenharia@ecoworkac.com.br</t>
  </si>
  <si>
    <t>MILLS</t>
  </si>
  <si>
    <t>27.093.558/0022-40</t>
  </si>
  <si>
    <t>F J Santiago Ferreira Refrigeração</t>
  </si>
  <si>
    <t>No Clima Refrigeração</t>
  </si>
  <si>
    <t>15.088.532/0001-08</t>
  </si>
  <si>
    <t>noclimarefriger@hotmail.com</t>
  </si>
  <si>
    <t>CARDOSO CARVALHO SOLUCAO E MANUTENCAO LTDA</t>
  </si>
  <si>
    <t>DC SOLUCOES E FACILITIES</t>
  </si>
  <si>
    <t>40.278.663/0001-97</t>
  </si>
  <si>
    <t>R Engenheiro Gama Lobo 347 Sala 103</t>
  </si>
  <si>
    <t>(21) 98425-3638</t>
  </si>
  <si>
    <t>danicardoso.novaes@gmail.com</t>
  </si>
  <si>
    <t>8K SOLUTIONS COMERCIO E SERVICOS DE TELECOMUNICACOES EIRELI</t>
  </si>
  <si>
    <t>34.178.935/0001-84</t>
  </si>
  <si>
    <t>Av. Luis Viana Filho, 13223, Edf. Hangar Business Park 1 , 
Sala 205, São Cristóvão, Cep 41500300, Salvador, Ba.</t>
  </si>
  <si>
    <t>Norte e Nordeste</t>
  </si>
  <si>
    <t>(71) 99276-6879</t>
  </si>
  <si>
    <t>andre@8ks.com.br</t>
  </si>
  <si>
    <t>ES BEZERRA FILHO EIRELI ME</t>
  </si>
  <si>
    <t>ESFRIAR</t>
  </si>
  <si>
    <t>10.768.848/0001-19</t>
  </si>
  <si>
    <t>contato@esfriarcondicionado.com.br</t>
  </si>
  <si>
    <t>JOHNSON CONTROLS BE DO BRASIL LTDA.</t>
  </si>
  <si>
    <t>01.092.686/0001-50</t>
  </si>
  <si>
    <t>AIRLINK FILTROS INDÚSTRIA E COMÉRCIO LTDA</t>
  </si>
  <si>
    <t>AIRLINK FILTROS</t>
  </si>
  <si>
    <t>06.306.060/0001-13</t>
  </si>
  <si>
    <t>Praça Acapulco, N° 187</t>
  </si>
  <si>
    <t>(11) 5812-0013</t>
  </si>
  <si>
    <t>vendas2@airlinkfiltros.com.br</t>
  </si>
  <si>
    <t>Shock Instalações e Manutenção Ltda</t>
  </si>
  <si>
    <t>Shcok Engenharia</t>
  </si>
  <si>
    <t>09.625.923/0001-03</t>
  </si>
  <si>
    <t xml:space="preserve">Rua Ministro Antônio Carlos Magalhães, Nº 194, Loteamento Das Castanheiras, Qd H0, Lote 56 A 58, Galpão 08, Bairro: Buraquinho </t>
  </si>
  <si>
    <t>Lauro de Freitas</t>
  </si>
  <si>
    <t>(71) 3379-4925</t>
  </si>
  <si>
    <t>vendas@shockeng.com.br</t>
  </si>
  <si>
    <t>CAROLINE ALVES QUINTINO</t>
  </si>
  <si>
    <t>Bagma</t>
  </si>
  <si>
    <t>39.602.108/0001-90</t>
  </si>
  <si>
    <t xml:space="preserve">contato.bagma@gmail.com </t>
  </si>
  <si>
    <t xml:space="preserve">ACARTONART COMERCIO E SERVICO LTDA-ME   </t>
  </si>
  <si>
    <t xml:space="preserve">ACARTONART          </t>
  </si>
  <si>
    <t>10.756.340/0001-09</t>
  </si>
  <si>
    <t xml:space="preserve">acartonart@hotmail.com </t>
  </si>
  <si>
    <t xml:space="preserve">BM INDUSTRIA &amp; COMERCIO DE TELAS E ACOS </t>
  </si>
  <si>
    <t xml:space="preserve">BM TELAS E ACOS     </t>
  </si>
  <si>
    <t>05.218.349/0001-18</t>
  </si>
  <si>
    <t>Rua Marques de Olinda 380, bairro São josé</t>
  </si>
  <si>
    <t>Canoas</t>
  </si>
  <si>
    <t>Fornecemos material de aço em geral, a nivel nacional</t>
  </si>
  <si>
    <t>(51) 98445-6746 / (51) 3034-4246</t>
  </si>
  <si>
    <t>bm@bmtelaseacos.com.br;bm.vendas@bmtelaseacos.com.br</t>
  </si>
  <si>
    <t>BECKINS FILTROS E EQUIPAMENTOS INDUSTRIAIS EIRELI</t>
  </si>
  <si>
    <t>BECKINS FILTROS</t>
  </si>
  <si>
    <t>14.176.314/0001-54</t>
  </si>
  <si>
    <t>claudete@beckins.com.br</t>
  </si>
  <si>
    <t>S.S DA SILVA HC EQUIPAMENTO</t>
  </si>
  <si>
    <t>CASCAVEL EQUIPAMENTOS</t>
  </si>
  <si>
    <t>33.770.239/0001-08</t>
  </si>
  <si>
    <t xml:space="preserve">Rua Primeiro De Maio </t>
  </si>
  <si>
    <t>Cuiabá</t>
  </si>
  <si>
    <t>MT-Brasil</t>
  </si>
  <si>
    <t>Centro Sul, Sudeste, Sudoeste, Norte e Nordeste de MT</t>
  </si>
  <si>
    <t>(65) 3661-4764</t>
  </si>
  <si>
    <t>hidraulicacascavelltda@hotmail.com</t>
  </si>
  <si>
    <t>INOVA PRINT SOLUCOES EM IMPRES</t>
  </si>
  <si>
    <t>22.215.128/0001-05</t>
  </si>
  <si>
    <t>financeiro@inovaprint.net</t>
  </si>
  <si>
    <t xml:space="preserve">PLADUR DIST DE SISTEMAS CONST LTDA      </t>
  </si>
  <si>
    <t xml:space="preserve">PLADUR         </t>
  </si>
  <si>
    <t>38.153.788/0001-49</t>
  </si>
  <si>
    <t xml:space="preserve">alexandra@pladur.com.br                           </t>
  </si>
  <si>
    <t>COMERCIAL ACO LIGA PRODUTOS DE ACO LTDA.</t>
  </si>
  <si>
    <t>41.053.175/0001-44</t>
  </si>
  <si>
    <t>LUIZ@ACOLIGARIO.COM.BR</t>
  </si>
  <si>
    <t>COMERCIO DE EMPILHADEIRAS BRASSUL LTDA</t>
  </si>
  <si>
    <t>Comercio De Empilhadeiras Brassul Ltda</t>
  </si>
  <si>
    <t>25.135.565/0001-07</t>
  </si>
  <si>
    <t>Rua. Nassim Jabur, 73</t>
  </si>
  <si>
    <t>Londrina</t>
  </si>
  <si>
    <t>Londrina e região até 100KM</t>
  </si>
  <si>
    <t>(43) 3345-0400</t>
  </si>
  <si>
    <t>empilhadeirasbrassul@hotmail.com</t>
  </si>
  <si>
    <t>EMPENHO FERRAGENS E MATERIAIS DE CONSTRUÇÃO LTDA</t>
  </si>
  <si>
    <t xml:space="preserve">EMPENHO FERRAGENS E MATERIAIS DE CONSTRUÇÃO LTDA </t>
  </si>
  <si>
    <t>03.033.067/0001-10</t>
  </si>
  <si>
    <t>empenhoconstrucao@hotmail.com</t>
  </si>
  <si>
    <t>ADG COMERCIO E IMPORTACAO DE PRODUTOS HIDRAULICOS LTDA - EPP</t>
  </si>
  <si>
    <t>ADG COMERCIO E IMPORTACAO</t>
  </si>
  <si>
    <t>28.060.594/0001-45</t>
  </si>
  <si>
    <t>Av. Avelino Capellato, 1060 - Vila Santa Claudina, 13280-000</t>
  </si>
  <si>
    <t>Vinhedo</t>
  </si>
  <si>
    <t>(11) 97484-1084</t>
  </si>
  <si>
    <t>dbiazotto@adg.com.br</t>
  </si>
  <si>
    <t>10.948.651/0002-42</t>
  </si>
  <si>
    <t xml:space="preserve">jblima@mideacarrier.com                           </t>
  </si>
  <si>
    <t xml:space="preserve">VISA SINALIZAÇÃO COMERCIO E SERVIÇOS EIRELI </t>
  </si>
  <si>
    <t>VISA SINAL</t>
  </si>
  <si>
    <t>06.260.059/0001-03</t>
  </si>
  <si>
    <t>Rua Edipo Felicano, 570</t>
  </si>
  <si>
    <t>(11) 2052-2629</t>
  </si>
  <si>
    <t>visasinal@visasinal.com.br</t>
  </si>
  <si>
    <t>ARAMAKI ENGENHARIA INDUSTRIA E COMERCIO LTDA ME</t>
  </si>
  <si>
    <t>ARAMAKI</t>
  </si>
  <si>
    <t>18.328.118/0109-29</t>
  </si>
  <si>
    <t>vendas@lajespresidente.com.br</t>
  </si>
  <si>
    <t>JOMANE-CONCRETAGEM E SERVICOS LTDA</t>
  </si>
  <si>
    <t>00.028.873/0001-02</t>
  </si>
  <si>
    <t>marcelo.pp@jomane.com.br</t>
  </si>
  <si>
    <t>Carlos Alexandre de Souza Geronimo</t>
  </si>
  <si>
    <t>CASG construções reformas e manutenções</t>
  </si>
  <si>
    <t>21.377.713/0001-49</t>
  </si>
  <si>
    <t>carlosndesouzageronimo@gmail.com   </t>
  </si>
  <si>
    <t xml:space="preserve">GENILSON CAMPOS DOS SANTOS              </t>
  </si>
  <si>
    <t xml:space="preserve">MARANATA MANUTENCOE </t>
  </si>
  <si>
    <t>45.940.710/0001-30</t>
  </si>
  <si>
    <t xml:space="preserve">maranata.manutencao@gmail.com                     </t>
  </si>
  <si>
    <t>C&amp;T Serviços LTDA - ME</t>
  </si>
  <si>
    <t>CS Serviços</t>
  </si>
  <si>
    <t>13.999.471/0001-05</t>
  </si>
  <si>
    <t>CETSERVICOS@CETSERVICOS.COM</t>
  </si>
  <si>
    <t>DOM - DOUGLAS E ODILON MANUTENCOES E COM</t>
  </si>
  <si>
    <t>25.073.757/0001-36</t>
  </si>
  <si>
    <t xml:space="preserve">FINANCEIRO@DOMMANUTENCOES.COM.BR                                                                                                                                                                        </t>
  </si>
  <si>
    <t xml:space="preserve">JG MANUTENCAO PREDIAL LTDA              </t>
  </si>
  <si>
    <t>21.563.025/0001-73</t>
  </si>
  <si>
    <t>Rua Mathias Schell, 132 – Sertão do Maruim</t>
  </si>
  <si>
    <t>São José</t>
  </si>
  <si>
    <t>SC-Brasil</t>
  </si>
  <si>
    <t>São José, Florianópolis, Palhoça e Biguaçu</t>
  </si>
  <si>
    <t>(48) 98452-4148 / (48) 98419-6090</t>
  </si>
  <si>
    <t>orcamento@jgmp.com.br</t>
  </si>
  <si>
    <t>JSFRIO SERVICOS DE INSTALACAO DE AR COND</t>
  </si>
  <si>
    <t xml:space="preserve">JSFRIO SERVICOS </t>
  </si>
  <si>
    <t>36.519.225/0001-04</t>
  </si>
  <si>
    <t xml:space="preserve">jessica@frioclimat.com.br                         </t>
  </si>
  <si>
    <t xml:space="preserve">FRIO CLIMAT COMERCIO E MANUTENCAO DE AR </t>
  </si>
  <si>
    <t>13.497.447/0001-60</t>
  </si>
  <si>
    <t>JOB REFRIGERACAO COMERCIO E SERVICOS LTD</t>
  </si>
  <si>
    <t xml:space="preserve">JOB REFRIGERACAO    </t>
  </si>
  <si>
    <t>30.466.633/0001-50</t>
  </si>
  <si>
    <t>Rua Silva Fernandes, nº 665, Quadra: 22, Lote: 28</t>
  </si>
  <si>
    <t>Duque de Caxias</t>
  </si>
  <si>
    <t>(21) 4129-4090</t>
  </si>
  <si>
    <t>contato.jobrefrigeracao@gmail.com</t>
  </si>
  <si>
    <t>NEST LOCACAO E REVENDA DE MAQUINAS LTDA</t>
  </si>
  <si>
    <t>NEST RENTAL</t>
  </si>
  <si>
    <t>30.224.282/0001-71</t>
  </si>
  <si>
    <t>Roque Petroni Jr, 1226 - Morumbi</t>
  </si>
  <si>
    <t>(11) 98844-6299</t>
  </si>
  <si>
    <t>tdias@nestrental.com.br</t>
  </si>
  <si>
    <t>MOTORMAC RENTAL - LOCACAO DE EQUIPAMENTO</t>
  </si>
  <si>
    <t xml:space="preserve">MOTORMAC RENTAL     </t>
  </si>
  <si>
    <t>09.348.706/0008-90</t>
  </si>
  <si>
    <t xml:space="preserve">Av. do Algodão, 290 - Salto Grande </t>
  </si>
  <si>
    <t>Americana</t>
  </si>
  <si>
    <t>RS, SC, PR e MS</t>
  </si>
  <si>
    <t>(19) 3461-0201</t>
  </si>
  <si>
    <t xml:space="preserve">comercial@motormac.com.br </t>
  </si>
  <si>
    <t xml:space="preserve">MACC SERVICOS  EIRELI                   </t>
  </si>
  <si>
    <t>MACC SERVICOS  EIREL</t>
  </si>
  <si>
    <t>29.513.621/0001-50</t>
  </si>
  <si>
    <t>renanfraga@gmail.com</t>
  </si>
  <si>
    <t xml:space="preserve">ISALUX ILUMINACAO COMERCIAL LTDA        </t>
  </si>
  <si>
    <t xml:space="preserve">ISALUX ILUMINACAO   </t>
  </si>
  <si>
    <t>09.544.304/0001-94</t>
  </si>
  <si>
    <t xml:space="preserve">everton@jtlengenharia.com.br                      </t>
  </si>
  <si>
    <t xml:space="preserve">ENGCLIMA LTDA                           </t>
  </si>
  <si>
    <t>ENGCLIMA - ENGENHARI</t>
  </si>
  <si>
    <t>24.415.122/0001-07</t>
  </si>
  <si>
    <t>Rua Tome de Souza, 278, Dom Pedro</t>
  </si>
  <si>
    <t>Manaus</t>
  </si>
  <si>
    <t>AM-Brasil</t>
  </si>
  <si>
    <t>(92) 4141-1045</t>
  </si>
  <si>
    <t>engclima.norte@gmail.com</t>
  </si>
  <si>
    <t>MULTISERVICE SERVICOS DE MANUTENCAO DE A</t>
  </si>
  <si>
    <t xml:space="preserve">MULTISERVICE        </t>
  </si>
  <si>
    <t>23.039.444/0001-36</t>
  </si>
  <si>
    <t xml:space="preserve">flaviosa@installareng.com.br                      </t>
  </si>
  <si>
    <t xml:space="preserve">LEONARDO BACCA DOS SANTOS </t>
  </si>
  <si>
    <t xml:space="preserve">LEONARDO BACCA </t>
  </si>
  <si>
    <t>33.782.083/0001-77</t>
  </si>
  <si>
    <t>Quadra ARSE 81 Alameda 9, 13</t>
  </si>
  <si>
    <t>63 992500424</t>
  </si>
  <si>
    <t xml:space="preserve">baccaleonardo@hotmail.com                         </t>
  </si>
  <si>
    <t>GEMANS ENGENHARIA LTDA</t>
  </si>
  <si>
    <t>GEMANS</t>
  </si>
  <si>
    <t>38.344.972/0001-76</t>
  </si>
  <si>
    <t>gilson.silva@gemans.com.br</t>
  </si>
  <si>
    <t>SINTECH - SISTEMA INTEGRADO DE TECNOLOGI</t>
  </si>
  <si>
    <t xml:space="preserve">SINTECH ENGENHARIA  </t>
  </si>
  <si>
    <t>34.398.882/0001-07</t>
  </si>
  <si>
    <t xml:space="preserve">Rua Chico Lemos, 596, Sl 104, Cep 60.822-785, Fortaleza-Ce, </t>
  </si>
  <si>
    <t>Fortaleza</t>
  </si>
  <si>
    <t>CE-Brasil</t>
  </si>
  <si>
    <t>Nordeste</t>
  </si>
  <si>
    <t>(85) 98612-1535</t>
  </si>
  <si>
    <t>orcamento@sintechengenharia.com.br</t>
  </si>
  <si>
    <t>HIPER FIRE PREVENCAO E COMBATE  AO INCEN</t>
  </si>
  <si>
    <t>HIPER FIRE EXTINTORE</t>
  </si>
  <si>
    <t>14.737.655/0001-51</t>
  </si>
  <si>
    <t xml:space="preserve">Rua Maria Smid, 188 </t>
  </si>
  <si>
    <t>Taboão da Serra</t>
  </si>
  <si>
    <t>São Paulo e Rio de Janeiro</t>
  </si>
  <si>
    <t>(11) 97020-3078</t>
  </si>
  <si>
    <t>comercial@hiperfireextintores.com.br</t>
  </si>
  <si>
    <t>WILL ROBSON M DOS SANTOS PRESTACAO DE SE</t>
  </si>
  <si>
    <t>DESENTUPIDORA PERNAM</t>
  </si>
  <si>
    <t>23.070.786/0001-19</t>
  </si>
  <si>
    <t xml:space="preserve">R. Pedro Nunes 41, Loja 0102, Areias - Cep 50860-090 </t>
  </si>
  <si>
    <t>Recife</t>
  </si>
  <si>
    <t>PE-Brasil</t>
  </si>
  <si>
    <t>PE, PB e RN</t>
  </si>
  <si>
    <t>(81) 98528-9685</t>
  </si>
  <si>
    <t>will@desentupidorapernambuco.com.br</t>
  </si>
  <si>
    <t>LUIS ANTONIO DA SILVA</t>
  </si>
  <si>
    <t>ELBS MANUTENCAO EM G</t>
  </si>
  <si>
    <t>37.666.746/0001-49</t>
  </si>
  <si>
    <t>R.Doutor Godofredo Wilken 44 -Sp</t>
  </si>
  <si>
    <t>Zona Sul</t>
  </si>
  <si>
    <t>(11) 96321-5093</t>
  </si>
  <si>
    <t>elbs.sp@hotmail.com</t>
  </si>
  <si>
    <t>MANUSERVICE SOLUCOES EM ENGENHARIA EIRELI</t>
  </si>
  <si>
    <t>MANUSERVICE SOLUCOES EM ENGENHARIA</t>
  </si>
  <si>
    <t>41.858.627/0001-65</t>
  </si>
  <si>
    <t>Estrada Dos Bandeirantes 20230, Vargem Pequena, Rio De Janeiro Cep: 22783-551</t>
  </si>
  <si>
    <t>(21) 97044-9113</t>
  </si>
  <si>
    <t>administracao@manuservicesht.com.br</t>
  </si>
  <si>
    <t>MINAS SERVICE COMERCIO SERVIÇOS E REPRESENTAÇÃO LTDA</t>
  </si>
  <si>
    <t>MINAS SERVICE EMPILHADEIRAS</t>
  </si>
  <si>
    <t>06.050.492/0001-06</t>
  </si>
  <si>
    <t xml:space="preserve">minasserviceempilhadeiras@gmail.com               </t>
  </si>
  <si>
    <t xml:space="preserve">MEGA DEDETIZACAO E DESENTUPIDORA EIRELI </t>
  </si>
  <si>
    <t xml:space="preserve">MEGA DESENTUPIDORA  </t>
  </si>
  <si>
    <t>20.132.201/0001-50</t>
  </si>
  <si>
    <t>Rua Anahadui Mirim, 130 - Cj 5 - Jd. Das Flores - São Paulo - Sp</t>
  </si>
  <si>
    <t>Grande São Paulo</t>
  </si>
  <si>
    <t>(11) 94009-3330 / (11) 4115-9338</t>
  </si>
  <si>
    <t>desentupidoramega@gmail.com</t>
  </si>
  <si>
    <t xml:space="preserve">FRIOVIX COMERCIO DE REFRIGERACAO LTDA   </t>
  </si>
  <si>
    <t xml:space="preserve">FRIOVIX             </t>
  </si>
  <si>
    <t>09.316.105/0001-29</t>
  </si>
  <si>
    <t>pedro.borges@friopecas.com.br</t>
  </si>
  <si>
    <t>DEGRAUS ANDAIMES, MAQUINAS E EQUIPAMENTO</t>
  </si>
  <si>
    <t>DEGRAUS ANDAIMES, MA</t>
  </si>
  <si>
    <t>57.764.763/0018-74</t>
  </si>
  <si>
    <t>joao.junior@degraus.com.br</t>
  </si>
  <si>
    <t>MOTORMAC RENTAL LOCA</t>
  </si>
  <si>
    <t xml:space="preserve">MOTORMAC RENTAL LOCACAO DE EQUIPAMENTOS </t>
  </si>
  <si>
    <t>09.348.706/0003-85</t>
  </si>
  <si>
    <t>comercial@motormac.com.br</t>
  </si>
  <si>
    <t>M. ALVES HIDRAULICA ME</t>
  </si>
  <si>
    <t xml:space="preserve">FAST HIDRAULICA     </t>
  </si>
  <si>
    <t>28.631.838/0001-00</t>
  </si>
  <si>
    <t>fasthidraulica@gmail.com</t>
  </si>
  <si>
    <t xml:space="preserve">CONSTRUCOES ECOLOGICAS LTDA             </t>
  </si>
  <si>
    <t>CONSTRUCOES ECOLOGIC</t>
  </si>
  <si>
    <t>32.110.143/0001-42</t>
  </si>
  <si>
    <t>junek@re9eco.com.br</t>
  </si>
  <si>
    <t xml:space="preserve">JOSE SEBASTIAO DURAU &amp; CIA LTDA         </t>
  </si>
  <si>
    <t>DESENTUPIDORA HIDROF</t>
  </si>
  <si>
    <t>02.297.194/0001-64</t>
  </si>
  <si>
    <t>desentupidorahidrofaz@outlook.com</t>
  </si>
  <si>
    <t xml:space="preserve">L.C.M. DE O. JUNEK – ARQUITETURA        </t>
  </si>
  <si>
    <t xml:space="preserve">JUNEK - ARQUITETURA </t>
  </si>
  <si>
    <t>10.292.397/0001-96</t>
  </si>
  <si>
    <t xml:space="preserve">junek.arq@gmail.com                               </t>
  </si>
  <si>
    <t xml:space="preserve">ZAP EVENTOS E LOCACOES LTDA - ME        </t>
  </si>
  <si>
    <t xml:space="preserve">ZAP EVENTOS         </t>
  </si>
  <si>
    <t>10.562.719/0001-70</t>
  </si>
  <si>
    <t>daniel@zapeventos.com</t>
  </si>
  <si>
    <t xml:space="preserve">DUFRIO              </t>
  </si>
  <si>
    <t>01.754.239/0036-40</t>
  </si>
  <si>
    <t>daniela.costa@dufrio.com.br</t>
  </si>
  <si>
    <t xml:space="preserve">NORDESTE LAJES EIRELI                   </t>
  </si>
  <si>
    <t>NORDESTE LAJES EIREL</t>
  </si>
  <si>
    <t>36.418.970/0001-59</t>
  </si>
  <si>
    <t>nordestelajes@gmail.com</t>
  </si>
  <si>
    <t xml:space="preserve">CEVA PRODUTOS VETERINARIOS LTDA         </t>
  </si>
  <si>
    <t xml:space="preserve">CEVA                </t>
  </si>
  <si>
    <t>05.068.785/0001-58</t>
  </si>
  <si>
    <t>priscila.cerqueira@ceva.com</t>
  </si>
  <si>
    <t xml:space="preserve">LMC TINTAS LTDA                         </t>
  </si>
  <si>
    <t xml:space="preserve">LMC TINTAS LTDA     </t>
  </si>
  <si>
    <t>06.148.424/0001-84</t>
  </si>
  <si>
    <t>cristiane@conduztintas.com.br</t>
  </si>
  <si>
    <t xml:space="preserve">AMIL CONSTRUCAO E MANUTENCAO LTDA       </t>
  </si>
  <si>
    <t xml:space="preserve">AMIL MANUTENCAO     </t>
  </si>
  <si>
    <t>20.061.399/0001-28</t>
  </si>
  <si>
    <t>alexandrebali@hotmail.com</t>
  </si>
  <si>
    <t xml:space="preserve">DEGRAUS ANDAIMES    </t>
  </si>
  <si>
    <t>57.764.763/0019-55</t>
  </si>
  <si>
    <t>Rod Br 101 Sul, Km 81,3 Galpao B - Muribeca - Jaboatão Pe</t>
  </si>
  <si>
    <t>Jaboatão dos Guararapes</t>
  </si>
  <si>
    <t>(81) 3361-5154</t>
  </si>
  <si>
    <t>ARTEFAPI INDUSTRIA DE ARTEFATOS DE ARAME</t>
  </si>
  <si>
    <t xml:space="preserve">ARTEFAPI            </t>
  </si>
  <si>
    <t>18.772.215/0001-96</t>
  </si>
  <si>
    <t>artefapi@artefapi.com.br</t>
  </si>
  <si>
    <t xml:space="preserve">ESTRIBOS PRUDENTE LTDA                  </t>
  </si>
  <si>
    <t xml:space="preserve">ESTRIBOS PRUDENTE   </t>
  </si>
  <si>
    <t>44.319.797/0001-60</t>
  </si>
  <si>
    <t>estribosprudente@gmail.com</t>
  </si>
  <si>
    <t xml:space="preserve">TOTALINE            </t>
  </si>
  <si>
    <t>10.948.651/0053-92</t>
  </si>
  <si>
    <t xml:space="preserve">NF VINILICOS, CARPETES E RODAPES EIRELI </t>
  </si>
  <si>
    <t>NF VINILICOS, CARPET</t>
  </si>
  <si>
    <t>12.599.113/0001-34</t>
  </si>
  <si>
    <t>nf_marc@hotmail.com</t>
  </si>
  <si>
    <t xml:space="preserve">FF GRAFICA E COPIADORA LTDA             </t>
  </si>
  <si>
    <t>INOVA PRINT SOLUCOES</t>
  </si>
  <si>
    <t>31.616.571/0001-89</t>
  </si>
  <si>
    <t xml:space="preserve">farturamento@inovaprint.net                       </t>
  </si>
  <si>
    <t xml:space="preserve">THYSSENKRUPP ELEVADORES SA              </t>
  </si>
  <si>
    <t>THYSSENKRUPP ELEVADO</t>
  </si>
  <si>
    <t>90.347.840/0008-94</t>
  </si>
  <si>
    <t xml:space="preserve">tiago.rosa@tkelevator.com                         </t>
  </si>
  <si>
    <t xml:space="preserve">ELEVADORES OTIS     </t>
  </si>
  <si>
    <t>29.739.737/0046-04</t>
  </si>
  <si>
    <t>FERNANDA DOS S. M. LOURENCO COMERCIO E S</t>
  </si>
  <si>
    <t>F&amp;L SERVICOS DE SERR</t>
  </si>
  <si>
    <t>32.701.311/0001-74</t>
  </si>
  <si>
    <t xml:space="preserve">f.lservicos@outlook.com                           </t>
  </si>
  <si>
    <t xml:space="preserve">DUNORTE LOCACAO DE MAQUINAS E LOGISTICA </t>
  </si>
  <si>
    <t>DUNLOC</t>
  </si>
  <si>
    <t>05.678.625/0001-20</t>
  </si>
  <si>
    <t>DEGRAUS ANDAIMES MAQUINAS E EQUIPAMENTOS</t>
  </si>
  <si>
    <t>DEGRAUS</t>
  </si>
  <si>
    <t>57.764.763/0017-93</t>
  </si>
  <si>
    <t>57.764.763/0020-99</t>
  </si>
  <si>
    <t>57.764.763/0007-11</t>
  </si>
  <si>
    <t>57.764.763/0025-01</t>
  </si>
  <si>
    <t>A EMPILHADEIRA LOCACAO DE MAQUINAS LTDA</t>
  </si>
  <si>
    <t>A EMPILHADEIRA</t>
  </si>
  <si>
    <t>04.612.254/0001-11</t>
  </si>
  <si>
    <t>MOTORMAC</t>
  </si>
  <si>
    <t>09.348.706/0004-66</t>
  </si>
  <si>
    <t>Rua Florentina Jasper, 45 *fte BR SC 280</t>
  </si>
  <si>
    <t>Araquari</t>
  </si>
  <si>
    <t>(47) 3433-6929</t>
  </si>
  <si>
    <t xml:space="preserve">NETO GERADORES COMERCIO E SERVICOS LTDA </t>
  </si>
  <si>
    <t xml:space="preserve">NETO GERADORES      </t>
  </si>
  <si>
    <t>24.152.215/0001-96</t>
  </si>
  <si>
    <t xml:space="preserve">COMERCIAL@NETOGERADORES.COM             </t>
  </si>
  <si>
    <t>ENCLIMAR ENGENHARIA DE CLIMATIZAÇÃO LTDA</t>
  </si>
  <si>
    <t>ENCLIMAR ENGENHARIA</t>
  </si>
  <si>
    <t>76.674.704/0001-01</t>
  </si>
  <si>
    <t xml:space="preserve">adm@enclimar.com.br                               </t>
  </si>
  <si>
    <t>Camila De Souza Pereira Da Nobrega 38448301897</t>
  </si>
  <si>
    <t>SHL DESENTUPIDORA</t>
  </si>
  <si>
    <t>46.451.070/0001-67</t>
  </si>
  <si>
    <t>desentupidorashl@gmail.com   </t>
  </si>
  <si>
    <t>RHUAMA DE SOUSA MEDEIROS</t>
  </si>
  <si>
    <t xml:space="preserve">S&amp;S COMPANY         </t>
  </si>
  <si>
    <t>45.924.817/0001-94</t>
  </si>
  <si>
    <t>Major De Sousa Lima 325,São Jose, Sapucaia Do Sul,Rs</t>
  </si>
  <si>
    <t>Sapucaia do Sul</t>
  </si>
  <si>
    <t>(51) 98243-1327</t>
  </si>
  <si>
    <t>medeiros.sscompay@outlook.com</t>
  </si>
  <si>
    <t xml:space="preserve">ELCAFORT  ASSISTENCIA TECNICA LTDA      </t>
  </si>
  <si>
    <t>TECNOFORT EMPILHADEI</t>
  </si>
  <si>
    <t>05.254.513/0001-42</t>
  </si>
  <si>
    <t xml:space="preserve">financero@tecnofortempilhadeiras.com              </t>
  </si>
  <si>
    <t xml:space="preserve">MAYCON DA SILVA CORREA                  </t>
  </si>
  <si>
    <t>24.202.680/0001-94</t>
  </si>
  <si>
    <t>São Mateus - Sp</t>
  </si>
  <si>
    <t>São Paulo Capital, São Caetano, São Bernardo, Santo André, Itu, Embu Das Artes, Interior, São Miguel Paulista, Guarulhos, Campinas, Indaiatuba, Barueri, Alphaville, Morumbi, Litoral, Cotia e Diadema</t>
  </si>
  <si>
    <t>(11) 96586-9128</t>
  </si>
  <si>
    <t xml:space="preserve">newgenerationconstrutora@gmail.com </t>
  </si>
  <si>
    <t>SAG MANUTENCAO E MONTAGEM INDUSTRIAL LTD</t>
  </si>
  <si>
    <t xml:space="preserve">SAG MANUTENCAO      </t>
  </si>
  <si>
    <t>10.363.712/0001-29</t>
  </si>
  <si>
    <t>Rod. Adail Eduardo Gut, 1070 Varzea Paulista - Sp</t>
  </si>
  <si>
    <t>Várzea Paulista</t>
  </si>
  <si>
    <t>(11) 96784-8678</t>
  </si>
  <si>
    <t>goliveira@sagindustrial.com.br</t>
  </si>
  <si>
    <t>13.938.390/0001-97</t>
  </si>
  <si>
    <t>13.938.390/0005-10</t>
  </si>
  <si>
    <t xml:space="preserve">SEMPEC MANUTENCAO INDUSTRIAL LTDA       </t>
  </si>
  <si>
    <t xml:space="preserve">SEMPEC </t>
  </si>
  <si>
    <t>03.045.554/0001-01</t>
  </si>
  <si>
    <t>Av. Jaime Vieira, 96</t>
  </si>
  <si>
    <t>Bahia e Sergipe</t>
  </si>
  <si>
    <t>(71) 99988-7463</t>
  </si>
  <si>
    <t>sempecjorge@gmail.com</t>
  </si>
  <si>
    <t xml:space="preserve">CASA &amp; TINTA COMERCIAL LTDA             </t>
  </si>
  <si>
    <t>20.841.771/0009-76</t>
  </si>
  <si>
    <t xml:space="preserve">comercial@casaetinta.com.br                     </t>
  </si>
  <si>
    <t xml:space="preserve">NCH BRASIL LTDA                         </t>
  </si>
  <si>
    <t>44.016.707/0001-61</t>
  </si>
  <si>
    <t xml:space="preserve">fiscalnfe@nch.com.br                              </t>
  </si>
  <si>
    <t>MILLS ESTRUTURAS E SERVICOS DE ENGENHARI</t>
  </si>
  <si>
    <t>27.093.558/0049-60</t>
  </si>
  <si>
    <t>FLEXFORM INDUSTRIA METALURGICA LIMITADA</t>
  </si>
  <si>
    <t>FLEXFORM</t>
  </si>
  <si>
    <t>49.058.654/0001-65</t>
  </si>
  <si>
    <t>raquel.gonzalez@flexform.com.br</t>
  </si>
  <si>
    <t xml:space="preserve">SHERWIN WILLIAMS DO BRASIL              </t>
  </si>
  <si>
    <t xml:space="preserve">SHERWIN WILLIAMS DO </t>
  </si>
  <si>
    <t>60.872.306/0138-14</t>
  </si>
  <si>
    <t>ISMAEL DIEGO BORCHE  17802615860</t>
  </si>
  <si>
    <t>BORPACK</t>
  </si>
  <si>
    <t>23.942.542/0001-89</t>
  </si>
  <si>
    <t>Rua Dr Mário Santa Lucia, 27</t>
  </si>
  <si>
    <t xml:space="preserve">Sp capital, baixada e grande SP </t>
  </si>
  <si>
    <t>(11) 96116-7475</t>
  </si>
  <si>
    <t>ismaelborche@gmail.com</t>
  </si>
  <si>
    <t>DESENTUPIDORA JCOSTA LTDA</t>
  </si>
  <si>
    <t>00.554.735/0001-67</t>
  </si>
  <si>
    <t>Rua Barão de Itapagipe,509 - Tijuca</t>
  </si>
  <si>
    <t>(21) 2568-1000 / (21) 3478-1000</t>
  </si>
  <si>
    <t>jcostadesentupidora@hotmail.com</t>
  </si>
  <si>
    <t>ELISABETH SHEILA GONCALVES BELLIO</t>
  </si>
  <si>
    <t xml:space="preserve">ELISABETH SHEILA GONCALVES BELLIO       </t>
  </si>
  <si>
    <t>46.252.655/0001-58</t>
  </si>
  <si>
    <t>Rua São Jose 22 - Vila rosalia - Guarulhos-Sp</t>
  </si>
  <si>
    <t>Guarulhos</t>
  </si>
  <si>
    <t>Grande São Paulo e Abc</t>
  </si>
  <si>
    <t>(11) 91665-3587</t>
  </si>
  <si>
    <t>contato@xerifecacavazamentos.com.br</t>
  </si>
  <si>
    <t xml:space="preserve">AMC EMPREENDIMENTOS                     </t>
  </si>
  <si>
    <t>43.299.276/0001-25</t>
  </si>
  <si>
    <t xml:space="preserve">alecosta_eng@yahoo.com.br                         </t>
  </si>
  <si>
    <t xml:space="preserve">LEAL ENGENHARIA, REFORMAS E CONSTRUCOES </t>
  </si>
  <si>
    <t>LEAL SERVICE ENGENHARIA</t>
  </si>
  <si>
    <t>03.475.103/0001-04</t>
  </si>
  <si>
    <t>Rua Picuí, 304 - Loja A - Bento Ribeiro - Rio De Janeiro - Rj</t>
  </si>
  <si>
    <t>Rio e Grande Rio</t>
  </si>
  <si>
    <t>3371-1107 / 97020-2156</t>
  </si>
  <si>
    <t>lealserviceengenharia@gmail.com</t>
  </si>
  <si>
    <t>BAGMA BOMBAS LTDA</t>
  </si>
  <si>
    <t>46.594.144/0001-14</t>
  </si>
  <si>
    <t>Rua Lord Cochrane, 755</t>
  </si>
  <si>
    <t>(11) 99313-8652</t>
  </si>
  <si>
    <t>contato.bagma@gmail.com</t>
  </si>
  <si>
    <t>ESQUAFEBRAZ COMERCIO E INDUSTRIA</t>
  </si>
  <si>
    <t>19.778.936/0001-76</t>
  </si>
  <si>
    <t>Rodovia Santos Dumont</t>
  </si>
  <si>
    <t>(21) 2778-1453 / 3661-7621</t>
  </si>
  <si>
    <t>comercial@esquafebraz.com.br</t>
  </si>
  <si>
    <t>POWE SYSTEM ASSISTENCIA, COMERCIO E SERV</t>
  </si>
  <si>
    <t>POWE SYSTEM</t>
  </si>
  <si>
    <t>33.676.207/0001-30</t>
  </si>
  <si>
    <t xml:space="preserve">elisangela@poweRSYTEMPS.COM.BR                    </t>
  </si>
  <si>
    <t>CONSTRUTORA BRICKS LTDA</t>
  </si>
  <si>
    <t>35.288.064/0001-14</t>
  </si>
  <si>
    <t>Rua Noraldino de Lima 133 sala 103</t>
  </si>
  <si>
    <t>(31) 99771-2453</t>
  </si>
  <si>
    <t>aline@construtorabricks.com.br</t>
  </si>
  <si>
    <t xml:space="preserve">JGS CONSTRUCOES E REFORMAS              </t>
  </si>
  <si>
    <t>30.815.357/0001-99</t>
  </si>
  <si>
    <t>Rua nogueira do Castro nº 15 Cep 05877 290</t>
  </si>
  <si>
    <t>(11) 98189-5130</t>
  </si>
  <si>
    <t>jgsconstrucao2020@gmailc.com</t>
  </si>
  <si>
    <t>TD EQUIPAMENTOS DE MOVIMENTAÇÃO LTDA</t>
  </si>
  <si>
    <t xml:space="preserve">TD ADVANCE          </t>
  </si>
  <si>
    <t>42.772.680/0001-01</t>
  </si>
  <si>
    <t>MHF ENERGIA SOLAR EIRELI</t>
  </si>
  <si>
    <t>SOLAR X - ENERGIA SO</t>
  </si>
  <si>
    <t>32.990.653/0001-51</t>
  </si>
  <si>
    <t xml:space="preserve">matheushenrique_1211@hotmail.com                  </t>
  </si>
  <si>
    <t xml:space="preserve">GHS INDUSTRIA E SERVICOS LTDA           </t>
  </si>
  <si>
    <t xml:space="preserve">GHS BRASIL          </t>
  </si>
  <si>
    <t>01.797.423/0001-47</t>
  </si>
  <si>
    <t>Rua Montenegro, 69 Cidade Vargas - Jabaquara / São Paulo SP CEP 04318-050</t>
  </si>
  <si>
    <t>(11) 94010-9319 / (11) 95702-2884</t>
  </si>
  <si>
    <t>vanessacastilho@ghsbrasil.com</t>
  </si>
  <si>
    <t>57.764.763/0013-60</t>
  </si>
  <si>
    <t>ANDERFLEX COMERCIO DE ARTIGOS DE PLASTIC</t>
  </si>
  <si>
    <t xml:space="preserve">ANDERFLEX           </t>
  </si>
  <si>
    <t>27.831.538/0001-02</t>
  </si>
  <si>
    <t>Rua Jorge Moreira Se Sousa, 190</t>
  </si>
  <si>
    <t>(11) 4642-0606</t>
  </si>
  <si>
    <t>CONTATO.ANDERFLEX@GMAIL.COM</t>
  </si>
  <si>
    <t xml:space="preserve">MARQUES EMPREITEIRA                     </t>
  </si>
  <si>
    <t>28.737.380/0001-60</t>
  </si>
  <si>
    <t xml:space="preserve">EMPREITEIRAMARQUES2010@GMAIL.COM                  </t>
  </si>
  <si>
    <t>VIPTECH DESENVOLVIMENTO DE PROGRAMAS LTD</t>
  </si>
  <si>
    <t>VIPTECH</t>
  </si>
  <si>
    <t>22.823.882/0001-28</t>
  </si>
  <si>
    <t>CLBENASSI@AGROPECUARIAIPE.COM.BR</t>
  </si>
  <si>
    <t>AUCON AUTOMACAO E CONTROLE LTDA</t>
  </si>
  <si>
    <t>AUCON AUTOMOCAO E CO</t>
  </si>
  <si>
    <t>01.099.318/0001-34</t>
  </si>
  <si>
    <t>SIEMENS HEALTHCARE DIAGNOSTICOS LTDA</t>
  </si>
  <si>
    <t>SIEMENS</t>
  </si>
  <si>
    <t>01.449.930/0005-13</t>
  </si>
  <si>
    <t>SAINT - GOBAIN DISTRIBUICAO BRASIL LTDA</t>
  </si>
  <si>
    <t>SAINT - GOBAIN</t>
  </si>
  <si>
    <t>03.840.986/0024-92</t>
  </si>
  <si>
    <t>MKS EQUIPAMENTOS HIDRAULICOS LTDA</t>
  </si>
  <si>
    <t>MARKSELL</t>
  </si>
  <si>
    <t>01.420.613/0001-40</t>
  </si>
  <si>
    <t>UNIQUE CONSERTO E MANUTENCAO EM EMPILHAD</t>
  </si>
  <si>
    <t xml:space="preserve">UNIQUE CONSERTO     </t>
  </si>
  <si>
    <t>12.960.254/0001-30</t>
  </si>
  <si>
    <t>diretoria@uniqueempilhadeiras.com</t>
  </si>
  <si>
    <t>EMPILHATEC EMPILHADEIRAS DA AMAZONIA LTDA</t>
  </si>
  <si>
    <t>01.119.521/0001-25</t>
  </si>
  <si>
    <t xml:space="preserve">financeiro@empilhatec.com                         </t>
  </si>
  <si>
    <t>TOTAL PROTEÇÃO QUIPAMENTOS  E UNIFORMES LTDA</t>
  </si>
  <si>
    <t xml:space="preserve">TOTAL PROTECAO      </t>
  </si>
  <si>
    <t>45.741.488/0001-46</t>
  </si>
  <si>
    <t xml:space="preserve">VENDAS@TOTALP.COM.BR </t>
  </si>
  <si>
    <t>MASTER LOAD RIO COMERCIO E INDUSTRIA LTD</t>
  </si>
  <si>
    <t xml:space="preserve">MASTER LOAD         </t>
  </si>
  <si>
    <t>40.760.628/0001-00</t>
  </si>
  <si>
    <t>Rua Passos Coutinho, 167 – Ramos – Rio de Janeiro/RJ – CEP: 21031-190</t>
  </si>
  <si>
    <t>Rio de Janeiro e Espírito Santo</t>
  </si>
  <si>
    <t>(21) 99135-8671</t>
  </si>
  <si>
    <t>servicos@masterload.com.br</t>
  </si>
  <si>
    <t>CUIABA VIDROS E ESQUADRIAS LTDA</t>
  </si>
  <si>
    <t>46.334.748/0001-21</t>
  </si>
  <si>
    <t>contato@cuiabavidros.com.br</t>
  </si>
  <si>
    <t>ELETROCURVO COMERCIO E SERVIÇOS EIRELI</t>
  </si>
  <si>
    <t xml:space="preserve">ELETROCURVO  </t>
  </si>
  <si>
    <t>12.525.113/0001-90</t>
  </si>
  <si>
    <t xml:space="preserve">Rua Amparo 43 Jardim Gramacho  Duque De Caxias </t>
  </si>
  <si>
    <t>2672-7217</t>
  </si>
  <si>
    <t>orcamentocliente1@novatenco.com.br</t>
  </si>
  <si>
    <t>MADE ARQUITETURA E ENGENHARIA EIRELI - ME</t>
  </si>
  <si>
    <t>25.035.373/0001-29</t>
  </si>
  <si>
    <t>heididorneles@gmail.com</t>
  </si>
  <si>
    <t>G &amp; J SILVA COMERCIO E SERVICOS EM CALHA</t>
  </si>
  <si>
    <t>GERSON CALHAS</t>
  </si>
  <si>
    <t>37.713.648/0001-15</t>
  </si>
  <si>
    <t>rua eli, 1418</t>
  </si>
  <si>
    <t>(11) 2631-7645</t>
  </si>
  <si>
    <t>GERSON.CALHAS@HOTMAIL.COM</t>
  </si>
  <si>
    <t>MARCO ANTONIO SANCHES GALIASSI 32417835886</t>
  </si>
  <si>
    <t xml:space="preserve"> MASG SISTEMAS DE PROTECAO CONTRA INCENDIO</t>
  </si>
  <si>
    <t>44.795.718/0001-97</t>
  </si>
  <si>
    <t>marco@masg.com.br</t>
  </si>
  <si>
    <t>FRANK DE OLIVEIRA CARESTO 65060628272</t>
  </si>
  <si>
    <t>ELECTRA SERVIÇOS</t>
  </si>
  <si>
    <t>28.560.281/0001-56</t>
  </si>
  <si>
    <t xml:space="preserve">electraservicos@hotmail.com                       </t>
  </si>
  <si>
    <t xml:space="preserve">LUCILANIO &amp; RODRIGO CONSTRUTORA SEVICOS </t>
  </si>
  <si>
    <t>DESGN CONSTRUTOARA S</t>
  </si>
  <si>
    <t>lucilanioagaldino@gmail.com</t>
  </si>
  <si>
    <t>HDS SISTEMA DE ENERGIA LTDA</t>
  </si>
  <si>
    <t xml:space="preserve">HDS SISTEMA DE ENERGIA LTDA             </t>
  </si>
  <si>
    <t>00.059.799/0001-91</t>
  </si>
  <si>
    <t xml:space="preserve">PORTAL SISTEMA DE ENERGIA EIRELI       </t>
  </si>
  <si>
    <t>Portal Sistema de Energia</t>
  </si>
  <si>
    <t>10.897.880/0001-02</t>
  </si>
  <si>
    <t>Av. Dom Pedro I, 530 - Vila Conceição - Diadema /SP</t>
  </si>
  <si>
    <t>27.093.558/0004-68</t>
  </si>
  <si>
    <t>27.093.558/0006-20</t>
  </si>
  <si>
    <t>27.093.558/0009-72</t>
  </si>
  <si>
    <t>27.093.558/0012-78</t>
  </si>
  <si>
    <t>27.093.558/0013-59</t>
  </si>
  <si>
    <t>27.093.558/0014-30</t>
  </si>
  <si>
    <t>27.093.558/0019-44</t>
  </si>
  <si>
    <t>27.093.558/0026-73</t>
  </si>
  <si>
    <t>27.093.558/0027-54</t>
  </si>
  <si>
    <t>27.093.558/0028-35</t>
  </si>
  <si>
    <t>27.093.558/0029-16</t>
  </si>
  <si>
    <t>27.093.558/0030-50</t>
  </si>
  <si>
    <t>27.093.558/0031-30</t>
  </si>
  <si>
    <t xml:space="preserve">MILLS </t>
  </si>
  <si>
    <t>27.093.558/0032-11</t>
  </si>
  <si>
    <t>27.093.558/0033-00</t>
  </si>
  <si>
    <t>27.093.558/0037-26</t>
  </si>
  <si>
    <t>27.093.558/0038-07</t>
  </si>
  <si>
    <t>27.093.558/0039-98</t>
  </si>
  <si>
    <t>27.093.558/0041-02</t>
  </si>
  <si>
    <t>27.093.558/0042-93</t>
  </si>
  <si>
    <t>27.093.558/0043-74</t>
  </si>
  <si>
    <t>27.093.558/0044-55</t>
  </si>
  <si>
    <t>27.093.558/0048-89</t>
  </si>
  <si>
    <t>27.093.558/0050-01</t>
  </si>
  <si>
    <t>27.093.558/0052-65</t>
  </si>
  <si>
    <t>27.093.558/0055-08</t>
  </si>
  <si>
    <t>27.093.558/0058-50</t>
  </si>
  <si>
    <t>27.093.558/0059-31</t>
  </si>
  <si>
    <t>27.093.558/0060-75</t>
  </si>
  <si>
    <t>27.093.558/0061-56</t>
  </si>
  <si>
    <t>27.093.558/0062-37</t>
  </si>
  <si>
    <t>27.093.558/0063-18</t>
  </si>
  <si>
    <t>27.093.558/0064-07</t>
  </si>
  <si>
    <t>27.093.558/0065-80</t>
  </si>
  <si>
    <t>27.093.558/0066-60</t>
  </si>
  <si>
    <t>27.093.558/0067-41</t>
  </si>
  <si>
    <t>27.093.558/0068-22</t>
  </si>
  <si>
    <t>27.093.558/0069-03</t>
  </si>
  <si>
    <t>27.093.558/0070-47</t>
  </si>
  <si>
    <t>27.093.558/0071-28</t>
  </si>
  <si>
    <t>27.903.558/0080-19</t>
  </si>
  <si>
    <t>27.093.558/0087-95</t>
  </si>
  <si>
    <t>27.093.558/0072-09</t>
  </si>
  <si>
    <t>INFRALINK SERVIÇOS DE INFRA ESTRUTURA E MANUTENÇÃO LTDA</t>
  </si>
  <si>
    <t xml:space="preserve">BRASANITAS </t>
  </si>
  <si>
    <t>01.704.331/0001-75</t>
  </si>
  <si>
    <t>L.A. BASSI AR CONDICIONADO</t>
  </si>
  <si>
    <t>L.B. AR - Serviços especializados</t>
  </si>
  <si>
    <t>45.301.588/0001-51</t>
  </si>
  <si>
    <t>R dos abacateiros 107</t>
  </si>
  <si>
    <t>São Paulo, Interior e ABC</t>
  </si>
  <si>
    <t>(11) 99191-3850</t>
  </si>
  <si>
    <t>luizbass45@gmail.com</t>
  </si>
  <si>
    <t>ULTRACAR INDUSTRIA E COM. LTDA</t>
  </si>
  <si>
    <t>ULTRACAR</t>
  </si>
  <si>
    <t>02.698.963/0001-36</t>
  </si>
  <si>
    <t>ultracar@ultracarbrasil.com.br</t>
  </si>
  <si>
    <t>SHOP AQUECEDORES MORUMBI LTDA</t>
  </si>
  <si>
    <t>SHOP AQUECEDORES MOR</t>
  </si>
  <si>
    <t>30.006.960/0001-20</t>
  </si>
  <si>
    <t>Rua Higino Anglés, 80 Jd. Vazane</t>
  </si>
  <si>
    <t>Zona leste, Oeste, Norte e Sul</t>
  </si>
  <si>
    <t>contato@aquecedoresmorumbisul.com.br</t>
  </si>
  <si>
    <t>REGINALDO DA SILVA PINTO</t>
  </si>
  <si>
    <t>REGIS THAU AR CONDICIONADO E REFRIGERAÇÃO</t>
  </si>
  <si>
    <t>39.498.106/0001-00</t>
  </si>
  <si>
    <t>Rua Libero Ancona Lopes Num; 276 Parque Cruzeiro Do Sul São Paulo Sp Cep 08070-280</t>
  </si>
  <si>
    <t>(11) 96303-0932</t>
  </si>
  <si>
    <t>registhauarcondicionado@gmail.com</t>
  </si>
  <si>
    <t>WILLIAMS FERREIRA BARBOSA</t>
  </si>
  <si>
    <t>WFB COM. E REPRESENT</t>
  </si>
  <si>
    <t>84.531.557/0001-49</t>
  </si>
  <si>
    <t>Rua Manoel Antº De Souza 20 - Qd 01 Cj Renato S. Pinto  - Bairro Cidade Nova</t>
  </si>
  <si>
    <t>(92) 99206-5634</t>
  </si>
  <si>
    <t>wfbdidi@hotmail.com</t>
  </si>
  <si>
    <t>NEURY NOUDRES PAZZIAN EIRELI</t>
  </si>
  <si>
    <t>NEURY CONSTRUCAO</t>
  </si>
  <si>
    <t>22.761.268/0001-89</t>
  </si>
  <si>
    <t>Pedro Ronchesel 36 Jau-Sp</t>
  </si>
  <si>
    <t>Jaú</t>
  </si>
  <si>
    <t>(14) 99182-2351</t>
  </si>
  <si>
    <t>pazzianneury3@gmail.com;esterneuryconstrutora@gmail.com</t>
  </si>
  <si>
    <t>I+D CONSTRUCOES LTDA</t>
  </si>
  <si>
    <t>I+D CONSTRUTORA</t>
  </si>
  <si>
    <t>29.807.103/0001-40</t>
  </si>
  <si>
    <t xml:space="preserve">nfe@lhdconstrutora.com.br                         </t>
  </si>
  <si>
    <t>JMJ COMERCIO ELETROSERVICE  EIRELI-ME</t>
  </si>
  <si>
    <t>JJ SERVICE</t>
  </si>
  <si>
    <t>28.357.605/0001-53</t>
  </si>
  <si>
    <t>Rua Professor Aldo Locatelli, 364 Vila Zat - 02976-010 - Sao Paulo - Sp</t>
  </si>
  <si>
    <t>(11) 3998-1732</t>
  </si>
  <si>
    <t>comercial@jjeletrica.com.br</t>
  </si>
  <si>
    <t>DAVID DA SILVA OLIVEIRA-ME</t>
  </si>
  <si>
    <t>NNDK</t>
  </si>
  <si>
    <t>34.579.430/0001-21</t>
  </si>
  <si>
    <t>Av. Prof. Manoel José Pedroso</t>
  </si>
  <si>
    <t>Cotia</t>
  </si>
  <si>
    <t>(11) 94161-9660</t>
  </si>
  <si>
    <t>david@nndkinstalacoes.com.br</t>
  </si>
  <si>
    <t>LHD SOCAS CONSTRUTORA LTDA</t>
  </si>
  <si>
    <t>LHD CONSTRUTORA</t>
  </si>
  <si>
    <t>15.482.160/0001-91</t>
  </si>
  <si>
    <t>Avenida Nações Unidas, 18801 - Vila 17</t>
  </si>
  <si>
    <t>91170-0633</t>
  </si>
  <si>
    <t>allan@lhdconstrutora.com.br</t>
  </si>
  <si>
    <t>REFRINGER AR CONDICIONADO LTDA</t>
  </si>
  <si>
    <t>REFRINGER AR CONDICIONADO</t>
  </si>
  <si>
    <t>05.879.296/0001-86</t>
  </si>
  <si>
    <t>Rua Georg Riemann, 610</t>
  </si>
  <si>
    <t>Manutenção São Paulo / Retífica Brasil</t>
  </si>
  <si>
    <t>(11) 2042-8063</t>
  </si>
  <si>
    <t>refringer@refringer.com.br</t>
  </si>
  <si>
    <t>RENOVEOBOX VIDRACARIA EIRELI</t>
  </si>
  <si>
    <t>RENOVEOBOX</t>
  </si>
  <si>
    <t>04.511.020/0001-88</t>
  </si>
  <si>
    <t xml:space="preserve">Rua Borja Reis 670 Engenho Dentro </t>
  </si>
  <si>
    <t xml:space="preserve">Rio, Grande Rio, Região Dos Lagos </t>
  </si>
  <si>
    <t>(21) 97675-4991</t>
  </si>
  <si>
    <t>renoveobox.vidracaria@gmail.com</t>
  </si>
  <si>
    <t>ENDURANDE ENGENHARIA E SERVIÇOS DE CLIMATIZAÇÃO</t>
  </si>
  <si>
    <t>ENDURANCE ENGENHARIA</t>
  </si>
  <si>
    <t>35.421.994/0001-02</t>
  </si>
  <si>
    <t>Av. Castalia, Lt 20 Qd 2, Castalia Cachoeiras De Macacu - Rj</t>
  </si>
  <si>
    <t>Cachoeiras de Macacu</t>
  </si>
  <si>
    <t>Região Metropolitana,Central, Zona Norte e Zona Oeste</t>
  </si>
  <si>
    <t>(21) 99847-0188</t>
  </si>
  <si>
    <t>deividpinto@enduranceengenharia.com</t>
  </si>
  <si>
    <t>CEMEAR DISTRIBUIDORA</t>
  </si>
  <si>
    <t>00.531.083/0001-45</t>
  </si>
  <si>
    <t>contato@cemeardistribuidora.com.br</t>
  </si>
  <si>
    <t>ALAMASTER SERV INSTAL ELETRONICA E MONIT</t>
  </si>
  <si>
    <t>ALAMASTER</t>
  </si>
  <si>
    <t>21.354.440/0001-17</t>
  </si>
  <si>
    <t xml:space="preserve">claudio.santos@lukkent.com.br                     </t>
  </si>
  <si>
    <t>RGK ENGENHARIA LTDA</t>
  </si>
  <si>
    <t>05.266.054/0001-17</t>
  </si>
  <si>
    <t>Rua Bonnard, 980 - Bloco 25 / 4a andar - Barueri - CEP 06465-134</t>
  </si>
  <si>
    <t>Barueri</t>
  </si>
  <si>
    <t>(11) 3031-3099</t>
  </si>
  <si>
    <t>rodolfo@rgk.com.br</t>
  </si>
  <si>
    <t>BASIC ELEVADORES LTDA</t>
  </si>
  <si>
    <t>02.254.737/0001-66</t>
  </si>
  <si>
    <t>Rua Licio De Miranda 796 Ipiranga</t>
  </si>
  <si>
    <t>(11) 98955-0017</t>
  </si>
  <si>
    <t>celio.alves@basicelevadores.com.br</t>
  </si>
  <si>
    <t>PNEU POTENTE LTDA</t>
  </si>
  <si>
    <t>00.728.785/0001-13</t>
  </si>
  <si>
    <t xml:space="preserve">olscontabilidade@uol.com.br                       </t>
  </si>
  <si>
    <t>ALTISUL COMERCIO E MANUTENÇÃO DE EMPILHADEIRAS</t>
  </si>
  <si>
    <t>ALTISUL EMPILHADEIRAS</t>
  </si>
  <si>
    <t>34.214.583/0001-75</t>
  </si>
  <si>
    <t>Av Nacoes Unidas 242</t>
  </si>
  <si>
    <t>Rio Grande do Sul</t>
  </si>
  <si>
    <t>(51) 3077-0062 / (51) 98415-5352</t>
  </si>
  <si>
    <t>comercial@altisul.com.br</t>
  </si>
  <si>
    <t>MARCO ANTONIO ANTONIO PEREIRA DE ORNELLAS</t>
  </si>
  <si>
    <t>DLB AR CONDICIONADO</t>
  </si>
  <si>
    <t>42.542.645/0001-04</t>
  </si>
  <si>
    <t xml:space="preserve">dlbarcondicionado@gmail.com </t>
  </si>
  <si>
    <t xml:space="preserve">MULTIFORMAS ENGENHARIA LIMITADA         </t>
  </si>
  <si>
    <t>MULTIFORMAS ENGENHAR</t>
  </si>
  <si>
    <t>40.392.184/0001-05</t>
  </si>
  <si>
    <t>Rua Gal Bruce 209 - São Cristóvão - Cep: 20921-030</t>
  </si>
  <si>
    <t>(21) 97320-6369 / (21) 99893-1124</t>
  </si>
  <si>
    <t>multiformasengenharia@gmail.com</t>
  </si>
  <si>
    <t xml:space="preserve">PAULO ROBERTO DA COSTA JUNIOR           </t>
  </si>
  <si>
    <t>SMART FACILITIES SER</t>
  </si>
  <si>
    <t>11.168.363/0001-57</t>
  </si>
  <si>
    <t>Av. Affonso Delambert Neto, 103, Lagoa Da Conceição, Florianópolis</t>
  </si>
  <si>
    <t>Florianópolis</t>
  </si>
  <si>
    <t>(48) 99635-7835</t>
  </si>
  <si>
    <t>pcosta.sfs@gmail.com</t>
  </si>
  <si>
    <t>FGR ARQUITETURA E ENGENHARIA LTDA</t>
  </si>
  <si>
    <t>FGR</t>
  </si>
  <si>
    <t>21.700.111/0001-80</t>
  </si>
  <si>
    <t>Rod. Augusto Montenegro 4900/106, Parque Verde, Cep 66635-110, Belém-Pa</t>
  </si>
  <si>
    <t>Belém</t>
  </si>
  <si>
    <t>PA-Brasil</t>
  </si>
  <si>
    <t>Pará, Maranhão, Amazonas e Amapá</t>
  </si>
  <si>
    <t>(91) 99914-6839</t>
  </si>
  <si>
    <t>contato@fgr.eng.br; luiz.ferreira@fgr.eng.br</t>
  </si>
  <si>
    <t>WB MASTERHALL SERVIÇOS E COMÉRCIO LTDA</t>
  </si>
  <si>
    <t>MASTERHALL SOLUÇÕES</t>
  </si>
  <si>
    <t>46.314.900/0001-04</t>
  </si>
  <si>
    <t>Rua Luiz Alves, 190, Castelo, Santos-Sp</t>
  </si>
  <si>
    <t>(13) 99178-5129</t>
  </si>
  <si>
    <t>contato@masterhallsolucoes.com.br</t>
  </si>
  <si>
    <t>CGSERV MANUTENCOES LTDA</t>
  </si>
  <si>
    <t>CGSERV MANUTENCOES</t>
  </si>
  <si>
    <t>15.681.730/0001-72</t>
  </si>
  <si>
    <t>Rua Capitão José Maria Sobrinho, 732</t>
  </si>
  <si>
    <t>DENY BISPO RODRIGUES JUNIOR 1090814895Q</t>
  </si>
  <si>
    <t>MAO AMIGA</t>
  </si>
  <si>
    <t>48.051.325/0001-20</t>
  </si>
  <si>
    <t>Rua Olavo Bilac N.258</t>
  </si>
  <si>
    <t>Ibiporã</t>
  </si>
  <si>
    <t>(43) 99900-3022</t>
  </si>
  <si>
    <t>denydbrjr@gmail.com</t>
  </si>
  <si>
    <t>RICARDO BISPO DA SILVA 34892634808</t>
  </si>
  <si>
    <t>ELETRIZZA</t>
  </si>
  <si>
    <t>41.714.360/0001-32</t>
  </si>
  <si>
    <t>Rua Existente, 12 - Jardim Roberto</t>
  </si>
  <si>
    <t>(11) 97275-6391</t>
  </si>
  <si>
    <t>eletrizza.comercial@gmail.com</t>
  </si>
  <si>
    <t>CONTAG ENGENHARIA LTDA</t>
  </si>
  <si>
    <t>61.374.963/0001-40</t>
  </si>
  <si>
    <t>juliana@contagengenharia.com.br</t>
  </si>
  <si>
    <t>Arplus Engenharia Ltda</t>
  </si>
  <si>
    <t>Arplus Engenharia</t>
  </si>
  <si>
    <t>11.881.871/0001-88</t>
  </si>
  <si>
    <t>Rua Olaria Joinville Sc</t>
  </si>
  <si>
    <t>Joinville</t>
  </si>
  <si>
    <t>Santa Catarina e Paraná</t>
  </si>
  <si>
    <t>(47) 99996-3882</t>
  </si>
  <si>
    <t>jeferson.quintino@arplus.com.br</t>
  </si>
  <si>
    <t>In Loco Construções e Administração de Obras Eireli</t>
  </si>
  <si>
    <t>IN LOCO</t>
  </si>
  <si>
    <t>20.282.480/0001-38</t>
  </si>
  <si>
    <t>contato@inloco.eng.br</t>
  </si>
  <si>
    <t>RENATA AGUILAR BONJARDIM</t>
  </si>
  <si>
    <t>BOMJARDIM TRANSPORTES</t>
  </si>
  <si>
    <t>10.864.136/0001-01</t>
  </si>
  <si>
    <t>São Bernardo Do Campo</t>
  </si>
  <si>
    <t>Grande São Paulo, Interior e Baixada Santista</t>
  </si>
  <si>
    <t>99843-9125 / 4067-4001</t>
  </si>
  <si>
    <t>bonjardimtransportes@terra.com.br</t>
  </si>
  <si>
    <t>GIALLO CONSTRUÇÕES CIVIS LTDA</t>
  </si>
  <si>
    <t>GIALLO CONSTRUÇÕES</t>
  </si>
  <si>
    <t>26.437.032/0001-42</t>
  </si>
  <si>
    <t>Rua Conselheiro Dantas, 1520 - Curitiba - Pr</t>
  </si>
  <si>
    <t>(41) 3039-0465 / (21) 98427-0679</t>
  </si>
  <si>
    <t>orcamentos@giallo.eng.br</t>
  </si>
  <si>
    <t>POTENCIAL SERVICOS TECNICOS LTDA - EPP</t>
  </si>
  <si>
    <t xml:space="preserve">POTENCIAL ENERGIA   </t>
  </si>
  <si>
    <t xml:space="preserve">Cabine primaria de energia               </t>
  </si>
  <si>
    <t>23.723.712/0001-34</t>
  </si>
  <si>
    <t>Rua Dom João Batista Neri, 342</t>
  </si>
  <si>
    <t>(11) 2372-4331 / (11) 96120-3305</t>
  </si>
  <si>
    <t>SERGIONABARRO@SERVICOSPOTENCIAL.COM.BR</t>
  </si>
  <si>
    <t>MARIA ELENA PE CIN - ME</t>
  </si>
  <si>
    <t>UNIQ SOLUCOES EM FAC</t>
  </si>
  <si>
    <t>29.070.862/0001-72</t>
  </si>
  <si>
    <t>Sudeste, Sul e Centro Oeste</t>
  </si>
  <si>
    <t>(11) 98780-5360</t>
  </si>
  <si>
    <t>jadir@uniq.eco.br</t>
  </si>
  <si>
    <t>KGF OBRAS E INSTALACOES LTDA</t>
  </si>
  <si>
    <t>KGF OBRAS E INSTALACOES</t>
  </si>
  <si>
    <t>28.376.331/0001-40</t>
  </si>
  <si>
    <t>Av General Mac Arthur,1019</t>
  </si>
  <si>
    <t>São Paulo e Região Metropilitana</t>
  </si>
  <si>
    <t>(11) 4311-6045 / (11) 94625-8182</t>
  </si>
  <si>
    <t>marcio@kgfservicos.com.br; wagner@kgfservicos.com.br; orcamentos@kgfservicos.com.br</t>
  </si>
  <si>
    <t>OPTE ENGENHARIA LTDA</t>
  </si>
  <si>
    <t>OPTE</t>
  </si>
  <si>
    <t>42.628.583/0001-40</t>
  </si>
  <si>
    <t>Rua Doutor José Peroba, 297 - Sl 701 - Stiep - Salvador - 41770-235</t>
  </si>
  <si>
    <t>(81) 99629-1834</t>
  </si>
  <si>
    <t>engenharia.opte@gmail.com</t>
  </si>
  <si>
    <t>Moor Serviços de Construção e Manutenção Eireli - ME</t>
  </si>
  <si>
    <t>Moor Construtora e Reforma</t>
  </si>
  <si>
    <t>27.935.143/0001-41</t>
  </si>
  <si>
    <t>R. Suíça, 82 - Bairro Res. San Diego, Vargem Grande Paulista/Sp - Cep 06730-000</t>
  </si>
  <si>
    <t>Vargem Grande Paulista</t>
  </si>
  <si>
    <t>(11) 94216-1324 / (11) 91330-5811 / (11) 2266-3657</t>
  </si>
  <si>
    <t>projetosmoorarquitetura@yahoo.com.br;adm.moor@yahoo.com;financeiromoor@yahoo.com</t>
  </si>
  <si>
    <t>F. GARCIA DE FARIAS INSTALAÇÕES ELÉTRICAS</t>
  </si>
  <si>
    <t>PROJETHUS</t>
  </si>
  <si>
    <t>12.134.364/0001-43</t>
  </si>
  <si>
    <t>Rua Alemanha, 87, Londrina/Pr</t>
  </si>
  <si>
    <t>(43) 99991-3977</t>
  </si>
  <si>
    <t>felipe@projethus.eng.br</t>
  </si>
  <si>
    <t>FRIGELAR COMERCIO E INDUSTRIA LTDA</t>
  </si>
  <si>
    <t>92.660.406/0034-87</t>
  </si>
  <si>
    <t>113913-8950</t>
  </si>
  <si>
    <t>andreconte@frigelar.com.br; wagnerfernandes@frigelar.com.br</t>
  </si>
  <si>
    <t>D'MATOS Engenharia &amp; Construção Ltda</t>
  </si>
  <si>
    <t>DVG ENGENHARIA &amp; CONSTRUÇÃO</t>
  </si>
  <si>
    <t>34.632.171/0001-55</t>
  </si>
  <si>
    <t>Av. Industrial, 780 - Sala 214 - Campestre - Santo André - Sp</t>
  </si>
  <si>
    <t>(11) 97565-0111</t>
  </si>
  <si>
    <t>contato@dmatosengenharia.com.br</t>
  </si>
  <si>
    <t>FLEX COMERCIAL EIRELI EPP</t>
  </si>
  <si>
    <t>81.583.791/0001-21</t>
  </si>
  <si>
    <t>Rua Joaquim Carneiro, 579</t>
  </si>
  <si>
    <t>Grande Florianópolis</t>
  </si>
  <si>
    <t>(48) 3248-1948</t>
  </si>
  <si>
    <t>flex@flexcomercial.com.br; fernando@flexcomercial.com.br</t>
  </si>
  <si>
    <t>BRUMTEC LTDA</t>
  </si>
  <si>
    <t>BRUMTEC</t>
  </si>
  <si>
    <t>09.069.107/0001-60</t>
  </si>
  <si>
    <t>Rua Maurício Miguel Nasser Abrão, 126 - Cic- Curitiba - Pr</t>
  </si>
  <si>
    <t>Paraná</t>
  </si>
  <si>
    <t>(41) 3014-5356</t>
  </si>
  <si>
    <t>contato@brumtec.com.br</t>
  </si>
  <si>
    <t>F&amp;M AR CONDICIONADO E COMÉRCIO DE REFRIGERAÇÃO EIRELI</t>
  </si>
  <si>
    <t>F&amp;M AR CONDICIONADO</t>
  </si>
  <si>
    <t>07.588.309/0001-93</t>
  </si>
  <si>
    <t>Avenida Conselheiro Carrão, 573 – Vila Carrão – 03403001</t>
  </si>
  <si>
    <t>(11) 2116-6053</t>
  </si>
  <si>
    <t>fm.arcondicionado@gmail.com</t>
  </si>
  <si>
    <t xml:space="preserve">INTERPOWER COMERCIO </t>
  </si>
  <si>
    <t>02.666.249/0001-61</t>
  </si>
  <si>
    <t>Av. Alvaro Guimaraes, 754 - Cj 28 - 09890-003 - Sbc - Sp</t>
  </si>
  <si>
    <t>São Paulo Capital</t>
  </si>
  <si>
    <t>F C BAVIA ENGENHARIA</t>
  </si>
  <si>
    <t>VBL ENGENHARIA</t>
  </si>
  <si>
    <t>15.430.711/0001-73</t>
  </si>
  <si>
    <t>Rua Luiz Ribeiro, 404, Centro, Alvorada Do Sul, Paraná. Cep 86150-000</t>
  </si>
  <si>
    <t>Alvorada do Sul</t>
  </si>
  <si>
    <t>(43) 3329-2240</t>
  </si>
  <si>
    <t>fernando.bavia@vblengenharia.com.br</t>
  </si>
  <si>
    <t>TRC METAL VARIOS ANDAIMES ESCORAS E FORM</t>
  </si>
  <si>
    <t>TRCM</t>
  </si>
  <si>
    <t>46.355.467/0001-55</t>
  </si>
  <si>
    <t>Rua Frederico Grotte, 270</t>
  </si>
  <si>
    <t>(11) 5515-0555</t>
  </si>
  <si>
    <t>vendas@trcm.com.br</t>
  </si>
  <si>
    <t>ATIVVA COMERCIO E SERVIÇOS DE EQUIPAMENTOS LTDA</t>
  </si>
  <si>
    <t>Ativva Empilhadeiras</t>
  </si>
  <si>
    <t>48.058.074/0001-05</t>
  </si>
  <si>
    <t>11 43720007</t>
  </si>
  <si>
    <t xml:space="preserve">vendas@ativvaempilhadeiras.com.br </t>
  </si>
  <si>
    <t>LOCATIVO COMERCIO E LOCAÇÃO DE MAQUINAS E EQUIPAMENTOS LTDA</t>
  </si>
  <si>
    <t xml:space="preserve">Locativo / Logman </t>
  </si>
  <si>
    <t>25.123.487/0001-20</t>
  </si>
  <si>
    <t xml:space="preserve">Rua Chade </t>
  </si>
  <si>
    <t>Nordeste - Fortaleza</t>
  </si>
  <si>
    <t>(81) 99985-7508</t>
  </si>
  <si>
    <t>izadoraoliveira@llocativo.com.br</t>
  </si>
  <si>
    <t>PROTECCION SERVIÇOS DE PREVENÇÃO E COMBATE A INCÊNDIO  LTDA</t>
  </si>
  <si>
    <t>PROTECCION</t>
  </si>
  <si>
    <t>15.404.976/0001-05</t>
  </si>
  <si>
    <t>Rua Matias Gomes 64</t>
  </si>
  <si>
    <t>Santana de Parnaiba</t>
  </si>
  <si>
    <t>Grande SP</t>
  </si>
  <si>
    <t>(11) 4154-1104</t>
  </si>
  <si>
    <t>camila@proteccion.com.br</t>
  </si>
  <si>
    <t>NATHALIA TIBURCIO CAMPOS</t>
  </si>
  <si>
    <t>Delta Engenharia</t>
  </si>
  <si>
    <t>36.687.266/0001-00</t>
  </si>
  <si>
    <t>contato@equipedeltaengenharia.com</t>
  </si>
  <si>
    <t xml:space="preserve">MAQFORT EMPILHADEIRAS LTDA EPP          </t>
  </si>
  <si>
    <t>MAQFORT EMPILHADEIRA</t>
  </si>
  <si>
    <t>08.796.976/0001-24</t>
  </si>
  <si>
    <t>Rua Frederico Jensen, 535 Itoupavazinha</t>
  </si>
  <si>
    <t>Blumenau</t>
  </si>
  <si>
    <t>SantA Catarina</t>
  </si>
  <si>
    <t>(47) 3337-0177</t>
  </si>
  <si>
    <t>comercial@maqfortempilhadeiras.com.br</t>
  </si>
  <si>
    <t>RENATO MALDONADO DA SILVA ME</t>
  </si>
  <si>
    <t>RM Eletrica e Servigos</t>
  </si>
  <si>
    <t>23.080.842/0001-04</t>
  </si>
  <si>
    <t>Rua Dos Colibris, 302</t>
  </si>
  <si>
    <t>RS, SC, PR, SP, BA, SE, AL, PE, RN, JP</t>
  </si>
  <si>
    <t>(13) 97418-8909</t>
  </si>
  <si>
    <t>andradeservicos7@gmail.com</t>
  </si>
  <si>
    <t>MARCIA DE FATIMA SAQUETE</t>
  </si>
  <si>
    <t>RENOVA HIDRAULICOS</t>
  </si>
  <si>
    <t>36.083.955/0001-05</t>
  </si>
  <si>
    <t>MOTORMAC RENTAL LOCACAO DE EQUIPAMENTOS</t>
  </si>
  <si>
    <t>09.348.706/0001-13</t>
  </si>
  <si>
    <t>Matriz - Avenida Assis Brasil, 11000 Sarandi.</t>
  </si>
  <si>
    <t>RS, SC, PR, MS</t>
  </si>
  <si>
    <t>(51) 3349-3200</t>
  </si>
  <si>
    <t>09.348.706/0005-47</t>
  </si>
  <si>
    <t>Av. Itália, 1653 - Vila Maria José</t>
  </si>
  <si>
    <t>Rio Grande</t>
  </si>
  <si>
    <t>(53) 3230-0703</t>
  </si>
  <si>
    <t>MOTORMAC RENTAL - MARINGA PR - MOTORMAC</t>
  </si>
  <si>
    <t>09.348.706/0006-28</t>
  </si>
  <si>
    <t xml:space="preserve">Av. Prefeito Sincler Sambatti, 5004 - Jardim Universo </t>
  </si>
  <si>
    <t>Maringá</t>
  </si>
  <si>
    <t>(44) 3259-1044</t>
  </si>
  <si>
    <t>09.348.706/0009-70</t>
  </si>
  <si>
    <t xml:space="preserve">Av. Ranulpho Marques Leal, 2872 - Jardim Alvorada </t>
  </si>
  <si>
    <t>Três Lagoas</t>
  </si>
  <si>
    <t>MS-Brasil</t>
  </si>
  <si>
    <t>(67) 3522-9612</t>
  </si>
  <si>
    <t xml:space="preserve">Rod. Br 101 - Km 212 - Sala A - Area Industrial </t>
  </si>
  <si>
    <t>(48) 3271-0100</t>
  </si>
  <si>
    <t>FCO CONSTRUTORA E MANUTENCOES  LTDA</t>
  </si>
  <si>
    <t>FORT CONSTRUTORA E M</t>
  </si>
  <si>
    <t>44.704.863/0001-15</t>
  </si>
  <si>
    <t>Rua 10, Quadra 63, Lote 4, Casa 02, Parque Santa Fé. Cep; 72834-120</t>
  </si>
  <si>
    <t>Luziânia</t>
  </si>
  <si>
    <t>GO-Brasil</t>
  </si>
  <si>
    <t xml:space="preserve">Todo Goias e DF, Cuiabá (MT), Dourados (MS). </t>
  </si>
  <si>
    <t>(61) 99689-4354</t>
  </si>
  <si>
    <t>fortconstrutoraemanutencao@gmail.com</t>
  </si>
  <si>
    <t>TL SOLUÇÕES E SERVIÇOS LTDA</t>
  </si>
  <si>
    <t>34.997.109/0001-67</t>
  </si>
  <si>
    <t xml:space="preserve">Rua Cinco De Novembro,45 Sala 0002
R. Ernesto De Paula Santos, 1114
</t>
  </si>
  <si>
    <t>Nordeste, Centro Oeste, Sul e Sudeste</t>
  </si>
  <si>
    <t>(81) 99894 7257 / (81) 998299281</t>
  </si>
  <si>
    <t>tlsolucoes.adm@outlook.com</t>
  </si>
  <si>
    <t>Rua Bernardo Simeão N 3554</t>
  </si>
  <si>
    <t>Porto Velho</t>
  </si>
  <si>
    <t>RO-Brasil</t>
  </si>
  <si>
    <t>REFRIGERAMIX FACILITE LTDA</t>
  </si>
  <si>
    <t>26.776.266/0001-14</t>
  </si>
  <si>
    <t>Rua Lucia Martins Coelho</t>
  </si>
  <si>
    <t>Campo Grande</t>
  </si>
  <si>
    <t>MS, MT, TO, GO e DF</t>
  </si>
  <si>
    <t>(67) 99175-9821</t>
  </si>
  <si>
    <t>refrigeramix21@gmail.com</t>
  </si>
  <si>
    <t>RDG INDUSTRIA E COMÉRCIO DE ARTEFATOS METÁLICOS LTDA</t>
  </si>
  <si>
    <t>RODRIGUES PORTAS CORTA FOGO</t>
  </si>
  <si>
    <t>10.878.153/0001-90</t>
  </si>
  <si>
    <t>Rua Nara Leão, 245</t>
  </si>
  <si>
    <t>Hortolândia</t>
  </si>
  <si>
    <t>(19) 4122-0318</t>
  </si>
  <si>
    <t>atendimento@rodriguesportascortafogo.com.br</t>
  </si>
  <si>
    <t>KOPRON DO BRASIL COMERCIO E INDUSTRIA</t>
  </si>
  <si>
    <t>KOPRON</t>
  </si>
  <si>
    <t>10.251.329/0001-89</t>
  </si>
  <si>
    <t>NEOGLERE COMERICIO DE MAQUINAS LTDA</t>
  </si>
  <si>
    <t>NEOGLERE INSTALÇÕES E MANUTENÇÃO</t>
  </si>
  <si>
    <t>17.560.470/0001-02</t>
  </si>
  <si>
    <t>Qd Asr Se Qi H 105 Qi H Lt 20 Antogo 1012 Sul</t>
  </si>
  <si>
    <t>Tocantins</t>
  </si>
  <si>
    <t>(63) 98407-0700</t>
  </si>
  <si>
    <t>neoglere@gmail.com</t>
  </si>
  <si>
    <t>DK SERVICOS DE MANUTENCAO LTDA</t>
  </si>
  <si>
    <t>50.152.697/0001-94</t>
  </si>
  <si>
    <t>Rua Crescencio Pereira Dos Santos, 367, Conspel Parque Iglesias</t>
  </si>
  <si>
    <t>Jandira</t>
  </si>
  <si>
    <t>(11) 99578-1113</t>
  </si>
  <si>
    <t>comercial1@dkservicodemanutencao.com.br</t>
  </si>
  <si>
    <t>D DE A MOURA - LTDA</t>
  </si>
  <si>
    <t>COOLTRONIC FACILITIES</t>
  </si>
  <si>
    <t>37.826.942/0001-33</t>
  </si>
  <si>
    <t>Av. Menino Marcelo N° 60</t>
  </si>
  <si>
    <t>Maceió</t>
  </si>
  <si>
    <t>AL-Brasil</t>
  </si>
  <si>
    <t>(82) 98881-0034 (82) 98801-7692</t>
  </si>
  <si>
    <t>coordenacao@cooltronic.com.br</t>
  </si>
  <si>
    <t xml:space="preserve">RHUAN FREITAS LOPES BRAGA               </t>
  </si>
  <si>
    <t>RBRAGA SERVICOS E COMERCIO</t>
  </si>
  <si>
    <t>19.888.727/0001-85</t>
  </si>
  <si>
    <t>EXTINTORES ROSSE E ROSSE</t>
  </si>
  <si>
    <t>PALACIO DOS EXTINTORES</t>
  </si>
  <si>
    <t>27.034.094/0001-76</t>
  </si>
  <si>
    <t>STEMAC SA GRUPO GERADORES EM RECUPERACAO JUDICIAL</t>
  </si>
  <si>
    <t>STEMAC SA GRUPO GERADORES</t>
  </si>
  <si>
    <t>92.753.268/0016-07</t>
  </si>
  <si>
    <t>CLARK ENGENHARIA LTDA</t>
  </si>
  <si>
    <t>07.128.443/0001-01</t>
  </si>
  <si>
    <t>Rua Silva Ramos, 839 Centro</t>
  </si>
  <si>
    <t>(92) 99190-9090</t>
  </si>
  <si>
    <t>clarkengenharia@gmail.com</t>
  </si>
  <si>
    <t>MODERNA MANUTENÇÃO E SERVIÇOS LTDA</t>
  </si>
  <si>
    <t>11.170.434/0001-56</t>
  </si>
  <si>
    <t>Albatroz System Construções e Projetos LTDA</t>
  </si>
  <si>
    <t>Albatroz System</t>
  </si>
  <si>
    <t>19.156.797/0001-49</t>
  </si>
  <si>
    <t>JURANDIR MANUEL m27065372804</t>
  </si>
  <si>
    <t>Jmm Ar Condicionado</t>
  </si>
  <si>
    <t>21.193.273/0001-70</t>
  </si>
  <si>
    <t>MARIANE DE SOUZA MARTINS</t>
  </si>
  <si>
    <t>OBRASMANU</t>
  </si>
  <si>
    <t>39.261.601/0001-93</t>
  </si>
  <si>
    <t>AV. Prefeito Erasto Gaertner 2236</t>
  </si>
  <si>
    <t>(41) 99739-4331</t>
  </si>
  <si>
    <t>obrasmanu@gmail.com</t>
  </si>
  <si>
    <t>PRONTOAR AR CONDICIONADO COM. SERV. LTDA</t>
  </si>
  <si>
    <t>PRONTOAR AR CONDICIONADO</t>
  </si>
  <si>
    <t>00.806.074/0001-10</t>
  </si>
  <si>
    <t>ENGTEC SOLUCOES EM SERVICOS EIRELI ME</t>
  </si>
  <si>
    <t>ENGTEC SOLUCOES</t>
  </si>
  <si>
    <t>13.355.345/0001-00</t>
  </si>
  <si>
    <t>AVMH INSTALACOES SOCIEDADE UNIPESSOAL LT</t>
  </si>
  <si>
    <t>AVM</t>
  </si>
  <si>
    <t>41.350.675/0001-48</t>
  </si>
  <si>
    <t>RICOAR AR CONDICIONADO E MANUTENCAO PRED</t>
  </si>
  <si>
    <t>RICOAR</t>
  </si>
  <si>
    <t xml:space="preserve">08.901.620/0001-03 </t>
  </si>
  <si>
    <t>Av. Prefeito Laert Jose Tarallo Mendes nº 1.150, Centro</t>
  </si>
  <si>
    <t>Matão</t>
  </si>
  <si>
    <t>São Paulo Interior e RJ</t>
  </si>
  <si>
    <t>(16) 99638-4463</t>
  </si>
  <si>
    <t>contato2@ricoar.com.br</t>
  </si>
  <si>
    <t>BELGU LIMPEZA MANUTENCAO ACABAMENTO E CO</t>
  </si>
  <si>
    <t>BELGU SERVICOS</t>
  </si>
  <si>
    <t>35.367.336/0001-71</t>
  </si>
  <si>
    <t>Rua Mirandinha, 359</t>
  </si>
  <si>
    <t>(11) 96423-5084</t>
  </si>
  <si>
    <t>rodrigoborges@belgu.com.br</t>
  </si>
  <si>
    <t>MM INSTALAÇÃO E MANUTENÇÃO EIRELI</t>
  </si>
  <si>
    <t>RS&amp;A INSTALAÇÕES GERAIS</t>
  </si>
  <si>
    <t>29.769.573/0001-66</t>
  </si>
  <si>
    <t>Rua Rio Grande 249</t>
  </si>
  <si>
    <t>Região Metropolitana de Salvador</t>
  </si>
  <si>
    <t>(71) 98538-1509</t>
  </si>
  <si>
    <t>adm@gruporsaba.com.br</t>
  </si>
  <si>
    <t>ENVOLVE COMPANY</t>
  </si>
  <si>
    <t>EVOLVE COMPANY</t>
  </si>
  <si>
    <t>30.441.378/0001-91</t>
  </si>
  <si>
    <t>QS 12 ONJUNTO 9B CASA 22</t>
  </si>
  <si>
    <t>(61) 98501-7180</t>
  </si>
  <si>
    <t>ivanleitejr@evolvecompany.com.br</t>
  </si>
  <si>
    <t>ANP INSTALACOES DE AR CONDICIONADO COMER</t>
  </si>
  <si>
    <t>ANP AR CONDICIONADO</t>
  </si>
  <si>
    <t>07.713.675/0001-27</t>
  </si>
  <si>
    <t>AV. Marcelino Bressiane, 1609</t>
  </si>
  <si>
    <t>Caieiras</t>
  </si>
  <si>
    <t xml:space="preserve">Sul e Sudeste </t>
  </si>
  <si>
    <t>(11) 94721-9058</t>
  </si>
  <si>
    <t>sandraanp@terra.com.br</t>
  </si>
  <si>
    <t>BM FACILITIES LTDA</t>
  </si>
  <si>
    <t>BM</t>
  </si>
  <si>
    <t>31.166.517/0001-89</t>
  </si>
  <si>
    <t>PHE EMPREITEIRA &amp; CONSTRUÇÕES LTDA</t>
  </si>
  <si>
    <t>PHE MANUTENCAO</t>
  </si>
  <si>
    <t>31.283.185/0001-12</t>
  </si>
  <si>
    <t>Av. Mutinga, 2372</t>
  </si>
  <si>
    <t>São Paulo e Grande São Paulo</t>
  </si>
  <si>
    <t>(11) 94008-8156</t>
  </si>
  <si>
    <t>phe.manutenção@gmail.com</t>
  </si>
  <si>
    <t>GAVINA ENGENHARIA LTDA</t>
  </si>
  <si>
    <t>GAVINA ENGENHARIA</t>
  </si>
  <si>
    <t>34.589.634/0001-43</t>
  </si>
  <si>
    <t>Av. Santo Albano, 817 SALA 4</t>
  </si>
  <si>
    <t>(11) 98051-2845</t>
  </si>
  <si>
    <t>monica@gavinaengenharia.com.br</t>
  </si>
  <si>
    <t>J A C SERVICOS E MANUTENCOES LTDA</t>
  </si>
  <si>
    <t>JAC MANUTENCAO</t>
  </si>
  <si>
    <t>39.656.314/0001-82</t>
  </si>
  <si>
    <t>AV. Mutinga, 40</t>
  </si>
  <si>
    <t>(11) 98976-8828 96579-0798</t>
  </si>
  <si>
    <t>TDGI FACILITIES E MANUTENCAO DE INSTALACOES LTDA</t>
  </si>
  <si>
    <t xml:space="preserve">TDGI BRASIL </t>
  </si>
  <si>
    <t>28.985.272/0001-07</t>
  </si>
  <si>
    <t>Av. das Nações Unidas, 12901</t>
  </si>
  <si>
    <t>(11) 98799-1777</t>
  </si>
  <si>
    <t>cgb@tdgibrasil.com</t>
  </si>
  <si>
    <t>COSTA COMPANY SERVIÇOS DE ENGENHARIA LTDA</t>
  </si>
  <si>
    <t>COSTA COMPANY</t>
  </si>
  <si>
    <t>36.307.753/0001-91</t>
  </si>
  <si>
    <t>R. Jeronima Lucas Barros, 21</t>
  </si>
  <si>
    <t>Uberlândia</t>
  </si>
  <si>
    <t>Sudeste, Centro Oeste e Sul</t>
  </si>
  <si>
    <t>(34) 99815-4483</t>
  </si>
  <si>
    <t>leticiasilva@costacompany.com.br</t>
  </si>
  <si>
    <t>BRUNO NICACIO DE ALMEIDA 04920506511</t>
  </si>
  <si>
    <t>POWERELETRICA</t>
  </si>
  <si>
    <t>38.123.489/0001-61</t>
  </si>
  <si>
    <t>R. Jayme Sapolnik, 1183</t>
  </si>
  <si>
    <t>Bahia</t>
  </si>
  <si>
    <t>(71) 98644-6399 / (71) 98870-2394</t>
  </si>
  <si>
    <t>powerletrica@gmail.com</t>
  </si>
  <si>
    <t>VICENTE DE PAULA DE SOUSA</t>
  </si>
  <si>
    <t>SOUSA MANUTENÇÕES ELÉTRICAS</t>
  </si>
  <si>
    <t>97.543.575/0001-92</t>
  </si>
  <si>
    <t>Brasília e entorno</t>
  </si>
  <si>
    <t>(61) 98146-5657</t>
  </si>
  <si>
    <t>sousamanutencoes@gmail.com</t>
  </si>
  <si>
    <t>INNOVAR ENGENHARIA E OBRA LTDA</t>
  </si>
  <si>
    <t>INNOVAR ENGENHARIA</t>
  </si>
  <si>
    <t>34.712.746/0001-40</t>
  </si>
  <si>
    <t>R. Georg Riemann, 203</t>
  </si>
  <si>
    <t>São Paulo, Grande São Paulo, Abc, Litoral Sul / Norte, Interior, Sul de Minas, Norte do Paraná</t>
  </si>
  <si>
    <t>(11) 995273-3452 / (11) 94755-1026</t>
  </si>
  <si>
    <t>orcamentos@innovarengenharia.com.br;financeiro@innovarengenharia.com.br;contato@innovarengenharia.com.br;preventiva@innovarengenharia.com.br</t>
  </si>
  <si>
    <t>LIFTTECH COM DE EMPILHADEIRAS LTDA</t>
  </si>
  <si>
    <t>LIFTTECH</t>
  </si>
  <si>
    <t>04.565.161/0001-83</t>
  </si>
  <si>
    <t xml:space="preserve">Av. Camilo Castelo Branco, 227 </t>
  </si>
  <si>
    <t>Capital e Grande SP</t>
  </si>
  <si>
    <t>(11) 5061-3551</t>
  </si>
  <si>
    <t>elisangela@lifttech.com.br</t>
  </si>
  <si>
    <t>FL SOLUÇÕES</t>
  </si>
  <si>
    <t>48.289.027/0001-72</t>
  </si>
  <si>
    <t>Rua Princesa Isabel, S/N Apto 1601 - BL: T2</t>
  </si>
  <si>
    <t>Aparecida de Goiânia</t>
  </si>
  <si>
    <t>(62) 99215-0719</t>
  </si>
  <si>
    <t>flsolucoesltda@gmail.com</t>
  </si>
  <si>
    <t>A. T. SOLUCOES &amp; MANUTENCAO LTDA</t>
  </si>
  <si>
    <t>30.323.204/0001-24</t>
  </si>
  <si>
    <t>IVTEC ENGENHARIA E PROJETOS DE CLIMATIZAÇÃO EIRELI</t>
  </si>
  <si>
    <t>IVTEC - Engenharia em Climatização</t>
  </si>
  <si>
    <t>40.581.982/0001-77</t>
  </si>
  <si>
    <t>R. Lucinda Ferreira, 120</t>
  </si>
  <si>
    <t>Sudeste, Nordeste e Sul</t>
  </si>
  <si>
    <t>(11) 3939-0161 (11) 97080-0177</t>
  </si>
  <si>
    <t>mariangela@ivtec.com.br</t>
  </si>
  <si>
    <t>DISKTRANS COMERCIAL LTDA</t>
  </si>
  <si>
    <t>66.616.970/0001-24</t>
  </si>
  <si>
    <t xml:space="preserve">Av. Antonio Ovídio Rodrigues, 1389
</t>
  </si>
  <si>
    <t>Jundiaí</t>
  </si>
  <si>
    <t xml:space="preserve">Brasil </t>
  </si>
  <si>
    <t xml:space="preserve">(11) 4525-5595 </t>
  </si>
  <si>
    <t xml:space="preserve">meire@disktrans.com.br </t>
  </si>
  <si>
    <t>AVAC SERVICOS E MANUTENCAO DE AR CONDICIONADO</t>
  </si>
  <si>
    <t>AVAC SERVIÇOS</t>
  </si>
  <si>
    <t>42.546.182/0001-40</t>
  </si>
  <si>
    <t>BOSS E BOSS ENGENHARIA LTDA</t>
  </si>
  <si>
    <t>BOSS ENGENHARIA</t>
  </si>
  <si>
    <t>24.371.663/0001-80</t>
  </si>
  <si>
    <t>R. Guadalajara, 76</t>
  </si>
  <si>
    <t>(43) 99626-9295</t>
  </si>
  <si>
    <t>carlos@bossengenharia.com.br</t>
  </si>
  <si>
    <t>AGRS SERVIÇO DE MANUT.IND.LTDA</t>
  </si>
  <si>
    <t>24.462.138/0001-70</t>
  </si>
  <si>
    <t>RUA H Nº24 A</t>
  </si>
  <si>
    <t>Serra</t>
  </si>
  <si>
    <t>ES-Brasil</t>
  </si>
  <si>
    <t>(27) 3065-5015</t>
  </si>
  <si>
    <t>agrs.comercial@gmail.com</t>
  </si>
  <si>
    <t>MACROL PECAS E SERVICOS DE EMPILHADEIRAS</t>
  </si>
  <si>
    <t>MACROL EMPILHADEIRAS</t>
  </si>
  <si>
    <t>05.863.167/0001-08</t>
  </si>
  <si>
    <t>Rua Francisco Fernandes da Cunha LT. 11, QD. C</t>
  </si>
  <si>
    <t>(21) 3316-6979 / 3426-6461 / 98327-0933</t>
  </si>
  <si>
    <t>locacao@macrolempilhadeiras.com.br</t>
  </si>
  <si>
    <t>CHD SISTEMAS DE AR CONDICIONADO E INSTALAÇÕES LTDA</t>
  </si>
  <si>
    <t>CHD AR CONDICIONADO</t>
  </si>
  <si>
    <t>02.356.976/0001-27</t>
  </si>
  <si>
    <t>Rua Benedito Guedes de Oliveira, 471</t>
  </si>
  <si>
    <t>(11) 3933-3535</t>
  </si>
  <si>
    <t>talita@chdservice.com.br / thiago@chdservice.com.br</t>
  </si>
  <si>
    <t>DNL AR CONDICIONADO E CLIMATIZADORES LTDA</t>
  </si>
  <si>
    <t xml:space="preserve">DNL AR CONDICIONADO </t>
  </si>
  <si>
    <t>17.546.794/0001-96</t>
  </si>
  <si>
    <t>Rua Lagoa Dourada,346</t>
  </si>
  <si>
    <t>(11) 97572-5927</t>
  </si>
  <si>
    <t xml:space="preserve">adm@dnlarcondicionado.com.br </t>
  </si>
  <si>
    <t>HUMFRIL COMÉRCIO E SERVIÇOS LTDA</t>
  </si>
  <si>
    <t>HUMFRIL AR-CONDICIONADO</t>
  </si>
  <si>
    <t>17.893.742/0001-96</t>
  </si>
  <si>
    <t>DANTEC CONSTRUÇÕES PROJETOS E MANUTENÇÕES EIRELI</t>
  </si>
  <si>
    <t>DANTEC</t>
  </si>
  <si>
    <t>23.572.256/0001-79</t>
  </si>
  <si>
    <t>Av. Dr. Sylvio de Campos, 1219</t>
  </si>
  <si>
    <t>(11) 5199-8558</t>
  </si>
  <si>
    <t xml:space="preserve">dantecmanutencao@gmail.com </t>
  </si>
  <si>
    <t>LEANDRO DOS SANTOS RODRIGUES 02312124297</t>
  </si>
  <si>
    <t>LH CLIMATIZACAO</t>
  </si>
  <si>
    <t>37.926.005/0001-50</t>
  </si>
  <si>
    <t>R. Melquias, 27</t>
  </si>
  <si>
    <t>(92) 99410-5450</t>
  </si>
  <si>
    <t>contato@lhclimatizacao.com</t>
  </si>
  <si>
    <t xml:space="preserve">TOPSOLUTION MANUTENÇÃO PREDIAL LTDA </t>
  </si>
  <si>
    <t>TOPSOLUTION MANUTENÇÃO PREDIAL</t>
  </si>
  <si>
    <t>23.518.140/0001-51</t>
  </si>
  <si>
    <t>CLN 304 Bloco D LJ 53</t>
  </si>
  <si>
    <t>Distrito Federal</t>
  </si>
  <si>
    <t>(61) 3201-2530</t>
  </si>
  <si>
    <t xml:space="preserve">pablo@topsolution.com.br </t>
  </si>
  <si>
    <t>VOLSERVICE LOCAÇÃO PEÇAS E SERVIÇOS LTDA</t>
  </si>
  <si>
    <t>VOLSERVICE</t>
  </si>
  <si>
    <t>23.937.976.0001-90</t>
  </si>
  <si>
    <t>EQS Engenharia S.A</t>
  </si>
  <si>
    <t>EQS Engenharia</t>
  </si>
  <si>
    <t>80.464.753/0001-97</t>
  </si>
  <si>
    <t xml:space="preserve">Rua Judite Melo dos Santos </t>
  </si>
  <si>
    <t xml:space="preserve">(48) 3281-8333 </t>
  </si>
  <si>
    <t xml:space="preserve">comercial@eqsengenharia.com.br </t>
  </si>
  <si>
    <t>R.F.L SERVIÇOS LTDA</t>
  </si>
  <si>
    <t>32.928.713/0001-06</t>
  </si>
  <si>
    <t>(11) 95292-7522</t>
  </si>
  <si>
    <t>cleber.leme05@gmail.com</t>
  </si>
  <si>
    <t>JOAO PEDRO RIBEIRO DE SOUZA MOREIRA SERV</t>
  </si>
  <si>
    <t>EMPIRE COMUNICACAO V</t>
  </si>
  <si>
    <t>37.841.040/0001-76</t>
  </si>
  <si>
    <t>Rua Stefan Zweig 95</t>
  </si>
  <si>
    <t>Sudeste, Sul e Nordeste</t>
  </si>
  <si>
    <t>(11) 99426-2383</t>
  </si>
  <si>
    <t>empire.br@outlook.com</t>
  </si>
  <si>
    <t>Maranata Portas de Aço e Serviços de Manutenção LTDA</t>
  </si>
  <si>
    <t>Maranata Portas</t>
  </si>
  <si>
    <t>19.749.145/0001-18</t>
  </si>
  <si>
    <t xml:space="preserve"> Rua Mirasselva, 243</t>
  </si>
  <si>
    <t>São Paulo, Grande São Paulo e Litoral</t>
  </si>
  <si>
    <t xml:space="preserve"> (11) 3477-2779 / (11) 96218-7805 (Roseli) / (11) 94728-4512 (Washington)</t>
  </si>
  <si>
    <t>roseli@gpmaranata.com.br;washington@gpmaranata.com.br</t>
  </si>
  <si>
    <t>Construtora JN de Oliveira LTDA</t>
  </si>
  <si>
    <t>Construtora JN de Oliveira</t>
  </si>
  <si>
    <t>01.824.397/0001-07</t>
  </si>
  <si>
    <t>St. Qi QI 5 lote 14/15</t>
  </si>
  <si>
    <t>(61) 3355-5656</t>
  </si>
  <si>
    <t>antoniodias@jndeoliveira.com.br;orcamento@jndeoliveira.com.br</t>
  </si>
  <si>
    <t>SILVA E DUMONT SERVICOS E MANUTENCOES LTDA</t>
  </si>
  <si>
    <t>SILVA E DUMONT SERVICOS E MANUTENCOES</t>
  </si>
  <si>
    <t>49.549.220/0001-68</t>
  </si>
  <si>
    <t>RUA TITO PRATES, 466 (CONJ 2)</t>
  </si>
  <si>
    <t>Suzano</t>
  </si>
  <si>
    <t>(11) 91330-6740</t>
  </si>
  <si>
    <t>comercial@silvaedumont.com.br</t>
  </si>
  <si>
    <t>LPTA SERVIÇOS EM ALTURA LTDA</t>
  </si>
  <si>
    <t>41.466.455/0001-84</t>
  </si>
  <si>
    <t xml:space="preserve">PC Antonio Velasco, 110 </t>
  </si>
  <si>
    <t>Grande São Paulo, Interior e Litoral</t>
  </si>
  <si>
    <t>(11) 94721-3356</t>
  </si>
  <si>
    <t>lpta@lpta.com.br</t>
  </si>
  <si>
    <t>DELCY WAGNER CIRILO 00800175760</t>
  </si>
  <si>
    <t>UNIAO SERVICOS E PROJETOS</t>
  </si>
  <si>
    <t>43.417.852/0001-91</t>
  </si>
  <si>
    <t>Rua Sezenando Braga, 222, São José</t>
  </si>
  <si>
    <t>Fundão</t>
  </si>
  <si>
    <t>Espírito Santo</t>
  </si>
  <si>
    <t>(27) 99975-7592</t>
  </si>
  <si>
    <t>dwcirillo@gmail.com</t>
  </si>
  <si>
    <t>WELLINGTON SANTANA ROCHA</t>
  </si>
  <si>
    <t>ELLECTRON ENGENHARIA E MANUTENÇÃO</t>
  </si>
  <si>
    <t>46.019.662/0001-04</t>
  </si>
  <si>
    <t>Av. Carmela Thomeu, 528</t>
  </si>
  <si>
    <t>(11) 98329-8868</t>
  </si>
  <si>
    <t>ellectrones@outlook.com</t>
  </si>
  <si>
    <t>GAMA CONSTRUCOES E SERVICOS LTDA</t>
  </si>
  <si>
    <t>GAMA CONSTRUCOES E SERVICOS</t>
  </si>
  <si>
    <t>30.777.868/0001-63</t>
  </si>
  <si>
    <t>Q CNM 01 BL G LT 01</t>
  </si>
  <si>
    <t>Ceilandia</t>
  </si>
  <si>
    <t>(61) 99944-7132</t>
  </si>
  <si>
    <t>gamaconstrucao.servicos@gmail.com</t>
  </si>
  <si>
    <t>A&amp;C Conecta Engenharia LTDA</t>
  </si>
  <si>
    <t>20.794.506/0001-27</t>
  </si>
  <si>
    <t>Rua Benedito Fernandes, 545 - Sala 1003</t>
  </si>
  <si>
    <t>(11) 2769-3771 / (11) 94562-2994</t>
  </si>
  <si>
    <t>comercial@acconecta.com.br;engenharia@acconecta.com.br</t>
  </si>
  <si>
    <t xml:space="preserve">A2 SERVICOS AMBIENTAIS LTDA             </t>
  </si>
  <si>
    <t xml:space="preserve">ALFA SERVICE        </t>
  </si>
  <si>
    <t>59.576.215/0001-06</t>
  </si>
  <si>
    <t>Rua Major Paladino, 498</t>
  </si>
  <si>
    <t>(11) 3649-9900</t>
  </si>
  <si>
    <t>ray@alfaservice.com.br</t>
  </si>
  <si>
    <t>INTERNACIONAL TELECOM TECNOLOGIA PREDIAL LTDA</t>
  </si>
  <si>
    <t>13.734.153/0001-04</t>
  </si>
  <si>
    <t>Rua Omar Fontoura, 41 Apt. 505</t>
  </si>
  <si>
    <t>(21) 99155-6701</t>
  </si>
  <si>
    <t>l.teixeira@internacionaltelecom.com.br</t>
  </si>
  <si>
    <t xml:space="preserve">CONFORLAB ENGENHARIA AMBIENTAL EIRELI   </t>
  </si>
  <si>
    <t>CONFORLAB ENGENHARIA</t>
  </si>
  <si>
    <t>06.191.743/0001-72</t>
  </si>
  <si>
    <t>COSTA OLIVEIRA REFRIGERACAO E ELETRICA I</t>
  </si>
  <si>
    <t xml:space="preserve">COSTA OLIVEIRA      </t>
  </si>
  <si>
    <t>24.635.432/0001-37</t>
  </si>
  <si>
    <t>Luciano Pereira de Sousa</t>
  </si>
  <si>
    <t>LM CONSTRUCOES E SERVIÇOS</t>
  </si>
  <si>
    <t>42.284.999/0001-98</t>
  </si>
  <si>
    <t xml:space="preserve">GUARDIAN SISTEMAS CONTRA INCENDIO LTDA  </t>
  </si>
  <si>
    <t>28.468.642/0001-39</t>
  </si>
  <si>
    <t>Rua Elly Soares, 614</t>
  </si>
  <si>
    <t>Joinville e Região</t>
  </si>
  <si>
    <t>( 47) 98422-1694</t>
  </si>
  <si>
    <t>guardian@guardiansistemas.com.br</t>
  </si>
  <si>
    <t xml:space="preserve">RD SISTEMAS CONTRA INCENDIO LTDA        </t>
  </si>
  <si>
    <t>50.721.144/0001-05</t>
  </si>
  <si>
    <t>Rua Santa Catarina, 2348 - sala 18</t>
  </si>
  <si>
    <t>(47) 99102-4009</t>
  </si>
  <si>
    <t>sistemascontraincendiord@gmail.com</t>
  </si>
  <si>
    <t>CONTRA CHAMA COMERCIO DE EXTINTORES E EQ</t>
  </si>
  <si>
    <t>81.031.734/0001-30</t>
  </si>
  <si>
    <t>Rua São Paulo, 3376</t>
  </si>
  <si>
    <t>(47) 3436 2068</t>
  </si>
  <si>
    <t>cecilia@contrachama.com.br</t>
  </si>
  <si>
    <t>Amorim Motores Elétricos LTDA .ME</t>
  </si>
  <si>
    <t>Amorim Motores</t>
  </si>
  <si>
    <t>32.233.258/0001-24</t>
  </si>
  <si>
    <t xml:space="preserve">Alameda Segundo Sargento Andiras Nogueira de Abreu </t>
  </si>
  <si>
    <t xml:space="preserve">São Paulo e Municípios </t>
  </si>
  <si>
    <t>(11) 97592-6924 / (11) 2954-8080</t>
  </si>
  <si>
    <t>renata@amorimmotores.com.br; rafael@amorimmotores.com.br</t>
  </si>
  <si>
    <t>M S EMPREITEIRA E MANUTENCAO PREDIAL LTDA</t>
  </si>
  <si>
    <t>M S ENGENHARIA E MANUTENCAO PREDIAL</t>
  </si>
  <si>
    <t>06.041.490/0001-50</t>
  </si>
  <si>
    <t>Rua Joaquim Laranjeira, Lote 09 Quadra 20</t>
  </si>
  <si>
    <t>São Gonçalo</t>
  </si>
  <si>
    <t>(21) 96925-8299; (21) 3758-1284; (21) 96551-6801</t>
  </si>
  <si>
    <t>mauro.laudelino@engenhariams.com; orcamentos@engenhariams.com; financeiro@engenhariams.com</t>
  </si>
  <si>
    <t>TECHWAN SOLUCOES LTDA</t>
  </si>
  <si>
    <t xml:space="preserve">TECHWAN SOLUCOES </t>
  </si>
  <si>
    <t>50.569.453/0001-01</t>
  </si>
  <si>
    <t>Avenida Salgado Filho, 3831</t>
  </si>
  <si>
    <t>(11) 97061-7716</t>
  </si>
  <si>
    <t>adm@techwantelecom.com.br</t>
  </si>
  <si>
    <t>JBX CONSTRUCAO E EMPREENDIMENTOS COMERCIAIS LTDA</t>
  </si>
  <si>
    <t>JBX ENGENHARIA</t>
  </si>
  <si>
    <t>04.529.508/0001-32</t>
  </si>
  <si>
    <t>Avenida Diogo Antonio Feijo, 670 - KM 18</t>
  </si>
  <si>
    <t>(11) 4557-6784</t>
  </si>
  <si>
    <t>gustavo@jbxeng.com.br</t>
  </si>
  <si>
    <t>REFRIGEAIR TCH LTDA</t>
  </si>
  <si>
    <t>39.761.245/0001-77</t>
  </si>
  <si>
    <t>VILA RICA ENGENHARIA LTDA</t>
  </si>
  <si>
    <t>VILA RICA ENGENHARIA</t>
  </si>
  <si>
    <t>SCIA Quadra 8 Conjunto 14 Lote 20</t>
  </si>
  <si>
    <t>Centro-Oeste (capitais)</t>
  </si>
  <si>
    <t>matheus@vilaricaeng.com</t>
  </si>
  <si>
    <t xml:space="preserve">GLOBAL MOVING SOLUTIONS LTDA            </t>
  </si>
  <si>
    <t>GLOBAL MOVING EMPILHADEIRAS</t>
  </si>
  <si>
    <t>JM LUBRIFICANTES E PEÇAS PARA VEICULOS LTDA 04</t>
  </si>
  <si>
    <t>54.955.224/0007-71</t>
  </si>
  <si>
    <t>Avenida Gury Marques, 3068</t>
  </si>
  <si>
    <t>Centro Oeste</t>
  </si>
  <si>
    <t>(67) 99829-1442</t>
  </si>
  <si>
    <t>mateus.franco@jmempilhadeiras.com.br</t>
  </si>
  <si>
    <t>Ranieri e Cia Ar Condicionado Ltda Me</t>
  </si>
  <si>
    <t>Klima Ar Condicionado</t>
  </si>
  <si>
    <t>12.226.943/0001-16</t>
  </si>
  <si>
    <t>Rua Antonio Alves</t>
  </si>
  <si>
    <t>Bauru</t>
  </si>
  <si>
    <t>Interior de São Paulo</t>
  </si>
  <si>
    <t>(14) 99107-0437</t>
  </si>
  <si>
    <t>ranierijrodarcy@gmail.com</t>
  </si>
  <si>
    <t>THERMON AR CONDICIONADO LTDA</t>
  </si>
  <si>
    <t>62.082.821/0001-71</t>
  </si>
  <si>
    <t>Rua Maria Curupaiti, 9230</t>
  </si>
  <si>
    <t>(11) 2238-5788</t>
  </si>
  <si>
    <t>comercial@thermon.com.br</t>
  </si>
  <si>
    <t>Climátiko Termodinâmica Ltda</t>
  </si>
  <si>
    <t>Climátiko</t>
  </si>
  <si>
    <t>36.322.506/0001-64</t>
  </si>
  <si>
    <t>Rua Mathias Schmidt, 226</t>
  </si>
  <si>
    <t>Piracicaba, Campinas, Rio Claro, Limeira, Americana, Sorocaba, Hidaiatuba, Judiai, Rio das Pedras, São Pedro</t>
  </si>
  <si>
    <t>(19) 3374-7377</t>
  </si>
  <si>
    <t>contato@climatiko.com.br</t>
  </si>
  <si>
    <t>JEFFERSON OLIVEIRA ARAUJO</t>
  </si>
  <si>
    <t>1992 ENGENHARIA</t>
  </si>
  <si>
    <t>33.013.890/0001-25</t>
  </si>
  <si>
    <t>R PROFESSOR NELSON ESPINDOLA LOBATO,189</t>
  </si>
  <si>
    <t>(13) 99707-4905</t>
  </si>
  <si>
    <t>eng.jleletrica@gmail.com</t>
  </si>
  <si>
    <t>TRANE TECHNOLOGIES INDUSTRIA, COMERCIO E SERVIÇOS DE AR-CONDICIONADO LTDA</t>
  </si>
  <si>
    <t>TRANE TECHNOLOGIES</t>
  </si>
  <si>
    <t>01.610.517/0011-37</t>
  </si>
  <si>
    <t>CONSTRUTORA MULT LTDA</t>
  </si>
  <si>
    <t>CONSTRUTORA MULT</t>
  </si>
  <si>
    <t>TECHFIRE BRASIL ENGENHARIA CONTRA INCEDIO</t>
  </si>
  <si>
    <t>30.921.309/0001-85</t>
  </si>
  <si>
    <t>Rua Drausio, 484 - Paulicéia</t>
  </si>
  <si>
    <t>São Bernardo do Campo</t>
  </si>
  <si>
    <t>(11) 2374-4811 / (11) 98932-0133</t>
  </si>
  <si>
    <t>renato.petri@techfirebrasil.com.br</t>
  </si>
  <si>
    <t>GIMAWA COMERCIAL LTDA</t>
  </si>
  <si>
    <t>56.840.051/0006-90</t>
  </si>
  <si>
    <t>Rua Nestor Guisso</t>
  </si>
  <si>
    <t>Espirito Santo</t>
  </si>
  <si>
    <t>(27) 3398-4600</t>
  </si>
  <si>
    <t>financeiro2@gimawa.com.br</t>
  </si>
  <si>
    <t>A&amp;M SISTEMAS LTDA</t>
  </si>
  <si>
    <t>44.0001.013/0001-50</t>
  </si>
  <si>
    <t> R. Antônio José Romão Filho, 105 - Jardim Maia, Guarulhos - SP, 07115-190</t>
  </si>
  <si>
    <t>BRASIL</t>
  </si>
  <si>
    <t>(11) 9 8956-1932</t>
  </si>
  <si>
    <t>telcio.garofalo@s1.eng.br</t>
  </si>
  <si>
    <t>POLY URETHANE IND. E COM. LTDA</t>
  </si>
  <si>
    <t>POLY URETHANE</t>
  </si>
  <si>
    <t>19.983.212/0006-79</t>
  </si>
  <si>
    <t>Av. Industrial, 367</t>
  </si>
  <si>
    <t>IBIRITÉ</t>
  </si>
  <si>
    <t>poly@polyurethane.com.br</t>
  </si>
  <si>
    <t>RUA DAS PEROBAS, 119</t>
  </si>
  <si>
    <t xml:space="preserve">VENDAS.PECAS@TRANE.COM E </t>
  </si>
  <si>
    <t>ELETROTINTAS COMERIAL LTDA</t>
  </si>
  <si>
    <t>ELETROTINTAS</t>
  </si>
  <si>
    <t>31.779.903/0001-46</t>
  </si>
  <si>
    <t xml:space="preserve">BHP ENGENHARIA TERMICA E COMERCIO LTDA  </t>
  </si>
  <si>
    <t>BHP</t>
  </si>
  <si>
    <t>53.484.010/0005-30</t>
  </si>
  <si>
    <t xml:space="preserve">AV ANTONIO SAES PARES                   </t>
  </si>
  <si>
    <t xml:space="preserve">EXTREMA        </t>
  </si>
  <si>
    <t xml:space="preserve">WENDEL DOS SANTOS - AQUARIOS - ME       </t>
  </si>
  <si>
    <t>WFT AQUARIOS</t>
  </si>
  <si>
    <t xml:space="preserve">RUA SUICA                               </t>
  </si>
  <si>
    <t xml:space="preserve">SANTO ANDRE    </t>
  </si>
  <si>
    <t>TOP MIDIA</t>
  </si>
  <si>
    <t xml:space="preserve">TOP MIDIA           </t>
  </si>
  <si>
    <t>12.693.556/0001-90</t>
  </si>
  <si>
    <t xml:space="preserve">AV RUBEM BENTO ALVES                    </t>
  </si>
  <si>
    <t xml:space="preserve">CAXIAS DO SUL  </t>
  </si>
  <si>
    <t>MARCELA &amp; BROTAS COMERCIO DE MAQUINAS LT</t>
  </si>
  <si>
    <t xml:space="preserve">STARTING            </t>
  </si>
  <si>
    <t>08.821.125/0001-94</t>
  </si>
  <si>
    <t>AMANDA DE OLIVEIRA SANTOS FUJIWARA SOARE</t>
  </si>
  <si>
    <t xml:space="preserve">PROJEMAT MAQUINAS E </t>
  </si>
  <si>
    <t>35.742.258/0001-48</t>
  </si>
  <si>
    <t>THERM JET ISOLAMENTOS TERMICOS LTDA</t>
  </si>
  <si>
    <t>THERM JET ISOLAMENTO</t>
  </si>
  <si>
    <t>22.261.853/0001-10</t>
  </si>
  <si>
    <t xml:space="preserve">AV. INDUSTRIAL, 365 - GALPAO 01         </t>
  </si>
  <si>
    <t xml:space="preserve">IBIRITE        </t>
  </si>
  <si>
    <t xml:space="preserve">RBA MANUTENCAO DE EMPILHADEIRAS LTDA    </t>
  </si>
  <si>
    <t xml:space="preserve">RBA EMPILHADEIRAS   </t>
  </si>
  <si>
    <t>16.553.002/0001-48</t>
  </si>
  <si>
    <t xml:space="preserve">AVENIDA CLEMENTE ROSA, 1081             </t>
  </si>
  <si>
    <t xml:space="preserve">JUNDIAI        </t>
  </si>
  <si>
    <t>VJS SISTEMA E AUTOMAÇÃO LTDA</t>
  </si>
  <si>
    <t>37.409.028/0001-97</t>
  </si>
  <si>
    <t>RUA FREI ANTONIO DA PIEDADE, 155</t>
  </si>
  <si>
    <t xml:space="preserve">ZONA SUL </t>
  </si>
  <si>
    <t>RODRIGO DA SILVA DOMINGOS</t>
  </si>
  <si>
    <t>REFRESH CLIMATIZAÇÃO</t>
  </si>
  <si>
    <t>40.930.249/0001-10</t>
  </si>
  <si>
    <t>Rua Mariano Galvão Bueno Trigueirinho</t>
  </si>
  <si>
    <t>São Paulo/ Grande São Paulo/ Rio de Janeiro</t>
  </si>
  <si>
    <t>Instalação</t>
  </si>
  <si>
    <t>rodrigo@refreshclimatizacao.com</t>
  </si>
  <si>
    <t>ELETROGASP SISTEMAS DE ENERGIA SOLAR LTDA</t>
  </si>
  <si>
    <t>ELETROGASP SISTEMAS</t>
  </si>
  <si>
    <t>Horario comercial 8 as 18 - 5517-7963 / 7763-0486 / id 7*711817 _x005F_x000D_
**Fora de Horario comercial / Fins de semana / Feriados**_x005F_x000D_
Luis Carlos 7730-5419 / Id 30*11564</t>
  </si>
  <si>
    <t>0</t>
  </si>
  <si>
    <t>51458777000135</t>
  </si>
  <si>
    <t>Column6</t>
  </si>
  <si>
    <t>MASSIVO</t>
  </si>
  <si>
    <t>PROJETO CAPEX</t>
  </si>
  <si>
    <t>ALPHA CLIMATIZAÇÃO LTDA</t>
  </si>
  <si>
    <t>JHF TECH</t>
  </si>
  <si>
    <t>0155</t>
  </si>
  <si>
    <t>0107</t>
  </si>
  <si>
    <t>0142</t>
  </si>
  <si>
    <t>0166</t>
  </si>
  <si>
    <t>0033</t>
  </si>
  <si>
    <t>0119</t>
  </si>
  <si>
    <t>0165</t>
  </si>
  <si>
    <t>0083</t>
  </si>
  <si>
    <t>0008</t>
  </si>
  <si>
    <t>0144</t>
  </si>
  <si>
    <t>0228</t>
  </si>
  <si>
    <t>0156</t>
  </si>
  <si>
    <t>0224</t>
  </si>
  <si>
    <t>0093</t>
  </si>
  <si>
    <t>0040</t>
  </si>
  <si>
    <t>0180</t>
  </si>
  <si>
    <t>0095</t>
  </si>
  <si>
    <t>0061</t>
  </si>
  <si>
    <t>0146</t>
  </si>
  <si>
    <t>0051</t>
  </si>
  <si>
    <t>0026</t>
  </si>
  <si>
    <t>0007</t>
  </si>
  <si>
    <t>0032</t>
  </si>
  <si>
    <t>0106</t>
  </si>
  <si>
    <t>0073</t>
  </si>
  <si>
    <t>0077</t>
  </si>
  <si>
    <t>0240</t>
  </si>
  <si>
    <t>0232</t>
  </si>
  <si>
    <t>0244</t>
  </si>
  <si>
    <t>0084</t>
  </si>
  <si>
    <t>0161</t>
  </si>
  <si>
    <t>0200</t>
  </si>
  <si>
    <t>0168</t>
  </si>
  <si>
    <t>0207</t>
  </si>
  <si>
    <t>0150</t>
  </si>
  <si>
    <t>0255</t>
  </si>
  <si>
    <t>0029</t>
  </si>
  <si>
    <t>0153</t>
  </si>
  <si>
    <t>0198</t>
  </si>
  <si>
    <t>0062</t>
  </si>
  <si>
    <t>0252</t>
  </si>
  <si>
    <t>0048</t>
  </si>
  <si>
    <t>0015</t>
  </si>
  <si>
    <t>0273</t>
  </si>
  <si>
    <t>0185</t>
  </si>
  <si>
    <t>0211</t>
  </si>
  <si>
    <t>0130</t>
  </si>
  <si>
    <t>0245</t>
  </si>
  <si>
    <t>0223</t>
  </si>
  <si>
    <t>0139</t>
  </si>
  <si>
    <t>0038</t>
  </si>
  <si>
    <t>PREVENTIVA</t>
  </si>
  <si>
    <t>784510</t>
  </si>
  <si>
    <t>000033</t>
  </si>
  <si>
    <t>08</t>
  </si>
  <si>
    <t>AREA TECNICA</t>
  </si>
  <si>
    <t>PREDIAL</t>
  </si>
  <si>
    <t>INSTALAÇÃO</t>
  </si>
  <si>
    <t>M.O E MATERIAL</t>
  </si>
  <si>
    <t>CAPEX</t>
  </si>
  <si>
    <t>CIVIL</t>
  </si>
  <si>
    <t>000005</t>
  </si>
  <si>
    <t>1</t>
  </si>
  <si>
    <t>AR CONDICIONADO</t>
  </si>
  <si>
    <t>CORRETIVA</t>
  </si>
  <si>
    <t>LOCAÇÃO</t>
  </si>
  <si>
    <t>DESPESAS DIVERSAS</t>
  </si>
  <si>
    <t>EQUIPAMENTOS</t>
  </si>
  <si>
    <t>EMERGENCIAL</t>
  </si>
  <si>
    <t>000030</t>
  </si>
  <si>
    <t>CONTRATOS</t>
  </si>
  <si>
    <t>MANUTENÇÃO PREVENTIVA DE AR CONDICIONADO REF. DEZEMBRO/22</t>
  </si>
  <si>
    <t>MANUTENÇÃO PREVENTIVA PREDIAL REF. DEZEMBRO/22</t>
  </si>
  <si>
    <t>M.O. E PEÇAS</t>
  </si>
  <si>
    <t>000006</t>
  </si>
  <si>
    <t>03</t>
  </si>
  <si>
    <t>MATERIAL</t>
  </si>
  <si>
    <t>OPEX</t>
  </si>
  <si>
    <t>M.O.</t>
  </si>
  <si>
    <t>CHAMADO EMERGENCIAL - AR CONDICIONADO</t>
  </si>
  <si>
    <t>FORNECIMENTO E INSTALAÇÃO DE ANTENA DIGITAL</t>
  </si>
  <si>
    <t>CHAMADO AR CONDICIONADO</t>
  </si>
  <si>
    <t>MANUTENÇÃO PREVENTIVA DE AR CONDICIONADO REF. Janeiro/22</t>
  </si>
  <si>
    <t>MANUTENÇÃO PREVENTIVA PREDIAL REF. Janeiro/22</t>
  </si>
  <si>
    <t>M.O. E MATERIAL</t>
  </si>
  <si>
    <t>ELETRICA</t>
  </si>
  <si>
    <t>SEGURANÇA</t>
  </si>
  <si>
    <t>EMPILHADEIRAS</t>
  </si>
  <si>
    <t>MANUTENÇÃO PREVENTIVA DE AR CONDICIONADO REF. Fevereiro/23</t>
  </si>
  <si>
    <t>MANUTENÇÃO PREVENTIVA PREDIAL REF. Fevereiro/23</t>
  </si>
  <si>
    <t>SALÃO DE VENDAS</t>
  </si>
  <si>
    <t>AVCB</t>
  </si>
  <si>
    <t>ADMINISTRATIVO</t>
  </si>
  <si>
    <t>HIDRAULICA</t>
  </si>
  <si>
    <t>COMPLEMENTO DE PREVENTIVA  - VALVULA DE DESCARGA / MAÇANETA</t>
  </si>
  <si>
    <t>ESTACIONAMENTO</t>
  </si>
  <si>
    <t>MANUTENÇÃO PREVENTIVA DE AR CONDICIONADO REF. Março/23</t>
  </si>
  <si>
    <t>MANUTENÇÃO PREVENTIVA PREDIAL REF. Março/23</t>
  </si>
  <si>
    <t>MANUTENÇÃO PREVENTIVA DE AR CONDICIONADO REF. ABRIL/23</t>
  </si>
  <si>
    <t>MANUTENÇÃO PREVENTIVA PREDIAL REF. ABRIL/23</t>
  </si>
  <si>
    <t>3</t>
  </si>
  <si>
    <t>VISITA TÉCNICA - VERIFICAÇÃO DE VAZAMENTO NO AR CONDICIONADO</t>
  </si>
  <si>
    <t>MANUTENÇÃO PREVENTIVA DE AR CONDICIONADO REF. Maio/23</t>
  </si>
  <si>
    <t>MANUTENÇÃO PREVENTIVA PREDIAL REF. Maio/23</t>
  </si>
  <si>
    <t>ELEVADORES</t>
  </si>
  <si>
    <t>CENTRO DE ESTÉTICA</t>
  </si>
  <si>
    <t>ATENDIMENTO EMERGENCIAL PARA SERVIÇOS DE AR CONDICIONADO</t>
  </si>
  <si>
    <t xml:space="preserve">ATENDIMENTO EMERGENCIAL PARA RESET DE EQUIPAMENTOS DE AR CONDICIONADO </t>
  </si>
  <si>
    <t>APLICAÇÃO DE AREIA MÉDIA E CIMENTO</t>
  </si>
  <si>
    <t>APLICAÇÃO DE CORREÇÃO DE PINTURA COM THINNER, LIXA, TINTA</t>
  </si>
  <si>
    <t>DOCAS</t>
  </si>
  <si>
    <t>EMPILHADEIRA</t>
  </si>
  <si>
    <t>MAU USO</t>
  </si>
  <si>
    <t>AQUÁRIO</t>
  </si>
  <si>
    <t>MANUTENÇÃO PREVENTIVA PREDIAL REF. Junho/23</t>
  </si>
  <si>
    <t>MELHORIA</t>
  </si>
  <si>
    <t>MANUTENÇÃO PREVENTIVA DE AR CONDICIONADO REF. Julho/23</t>
  </si>
  <si>
    <t>MANUTENÇÃO PREVENTIVA PREDIAL REF. Julho/23</t>
  </si>
  <si>
    <t>MANUTENÇÃO PREVENTIVA DE ELEVADOR REF. Junho/23 - JAGUARÉ</t>
  </si>
  <si>
    <t>11002</t>
  </si>
  <si>
    <t>MANUTENÇÃO PREVENTIVA DE AR CONDICIONADO REF. AGOSTO/23</t>
  </si>
  <si>
    <t>MANUTENÇÃO PREVENTIVA PREDIAL REF. AGOSTO/23</t>
  </si>
  <si>
    <t>MANUTENÇÃO PREVENTIVA DE ELEVADORES REF. AGOSTO/23</t>
  </si>
  <si>
    <t>8</t>
  </si>
  <si>
    <t>FORNECIMENTO DE UMA PORTA DE PVC FLEXIVEL 4MM COM VISOR - PVC CINZA/CRISTAL</t>
  </si>
  <si>
    <t>MANUTENÇÃO PREVENTIVA DE ELEVADORES REF. Setembro/23</t>
  </si>
  <si>
    <t>PREVENTIVA PREDIAL SPOT- REFERENCIA SETEMBRO</t>
  </si>
  <si>
    <t>REPARO NO TRINCO PORTA CENTRAL, TRINCO PORTA PAV ALE, RAMPA AE CSK</t>
  </si>
  <si>
    <t>FACHADA</t>
  </si>
  <si>
    <t>MANUTENÇÃO PREVENTIVA DE GERADORES REF. Outubro/23</t>
  </si>
  <si>
    <t>MANUTENÇÃO PREVENTIVA DE ELEVADORES REF. Outubro/23</t>
  </si>
  <si>
    <t>PORTA DE PVC FLEXIVEL, INSTALAÇÃO 1 PORTA PVC (2 FOLHAS)</t>
  </si>
  <si>
    <t>REPARO DA PLACA ELETRÔNICA.</t>
  </si>
  <si>
    <t>ADOTE</t>
  </si>
  <si>
    <t xml:space="preserve">CONTATOR DA CONDENSADORA QUEIMADO. NECESSÁRIO SUBSTITUIÇÃO DO COMPONENTE. </t>
  </si>
  <si>
    <t>SERVIÇO ESPECIALIZADO EM PREVENTIVA PREDIAL SPOT. REF. OUTUBRO</t>
  </si>
  <si>
    <t>CPD</t>
  </si>
  <si>
    <t>M.O</t>
  </si>
  <si>
    <t>COBERTURA</t>
  </si>
  <si>
    <t>NOBREAK</t>
  </si>
  <si>
    <t>MANUTENÇÃO PREVENTIVA DE AR CONDICIONADO REF. Outubro/23</t>
  </si>
  <si>
    <t>MANUTENÇÃO PREVENTIVA DE AR CONDICIONADO REF. Novembro/23</t>
  </si>
  <si>
    <t>MANUTENÇÃO PREVENTIVA DE ELEVADORES REF. Novembro/23</t>
  </si>
  <si>
    <t>MANUTENÇÃO PREVENTIVA PREDIAL REF. OUTUBRO/22</t>
  </si>
  <si>
    <t>MANUTENÇÃO PREVENTIVA DE AR CONDICIONADO  REF. OUTUBRO/22</t>
  </si>
  <si>
    <t>SERVIÇO ESPECIALIZADO EM PREVENTIVA AR CONDICIONADO SPOT. REF. NOVEMBRO</t>
  </si>
  <si>
    <t>SERVIÇO ESPECIALIZADO EM PREVENTIVA PREDIAL SPOT. REF. NOVEMBRO</t>
  </si>
  <si>
    <t>TROCA DE 30 LAMPADAS, TROCA DO KIT E ÿ ACIONAMENTO DA CAIXA ACOPLADA , AJUSTE NA DOBRADI€A NA BAIA DO COELHO, REPARO ÿ NO TETO DRYWALL</t>
  </si>
  <si>
    <t>FOI FEITA A TROCA DE 30 LAMPADAS, AJUSTE DA ÿ CAIXA ACOPLADAÿ 01 VASO SANITARIO , ÿ DESENTUPIU O RALO DO BANEHRIO DEFICIENTE ÿ</t>
  </si>
  <si>
    <t xml:space="preserve">VAZAMENTOS LOCALIZADOS , FIXA€ÇO DE TNT NO ÿ TETO </t>
  </si>
  <si>
    <t>CURTO CIRCUITO NO CAIXA CABIAMENTO ROMPIDO , ÿ PINTURA, MAO DE OBRA</t>
  </si>
  <si>
    <t xml:space="preserve">VEDA€ÇO DE UNIÇO QUE ESTAVA VAZANDO </t>
  </si>
  <si>
    <t xml:space="preserve">TROCA DE DESCARGA DO BANHEIRO, TROCA DE ÿ TORNEIRA </t>
  </si>
  <si>
    <t xml:space="preserve">TROCA DE FONTE TOTEM , REPOSI€ÇO DO FORRO E ÿ CPD E AREA DESCAN€O, TROCA DE TOMADA , TROCA DE MANGUEIRA </t>
  </si>
  <si>
    <t>RESOLVIDO O VAZAMENTO DO ESTACIONAMENTO, FORA ÿ SUBISTITUIDAS AS PLACAS DO TETO , CONCERTO PORTA DA DOCA , PINTURA DA PORTA ÿ SAIDA DE EMERGENCIA , TROCA DO CIFÇO DML</t>
  </si>
  <si>
    <t xml:space="preserve">TROCA DE SIFÇO BANHEIRO MASCULINO </t>
  </si>
  <si>
    <t xml:space="preserve">TROCA DE TORREIRA BANHEIRO MASCULINO, REPARO ÿ RODA PE , REPARO TOMADA , VEDA€ÇO BANHO E TOSA </t>
  </si>
  <si>
    <t xml:space="preserve">TROCA DE LAMPADAS CONSULTORIO, FIXA€ÇO RODA ÿ P SETOR BANHO E TOSA , TROCA DE FECHADURA BANHEIRO FEMININO </t>
  </si>
  <si>
    <t xml:space="preserve">TORNEIRA ESTACIONAMENTO COLOCADO TAMPA , ÿ LAMPADA DA DOCA TROCADA , TORNEIRA DA COZINHA TROCADA , LAMPADA AREA ÿ EXTERNAÿ DOCA TROCADA , </t>
  </si>
  <si>
    <t xml:space="preserve">REPARO NA RAMPA DA DOCA </t>
  </si>
  <si>
    <t xml:space="preserve">VEDA€ÇO DAS PIAS CE </t>
  </si>
  <si>
    <t xml:space="preserve">TROCA DE CHUVEIRO BANHEIRO FEMININO , FIXA€ÇO ÿ DE DIVISORIAS BANHEIRO MASCULINO , TROCA RALO ADOTE , TROCA INTERRUPITOR </t>
  </si>
  <si>
    <t xml:space="preserve">PINTURA COZINHA , FIXA€ÇO PORTIOLA DOCA , ÿ REJUNTE AREA VIDAS , TROCA DE LAMPADAS BANHEIRO MASCULINO </t>
  </si>
  <si>
    <t xml:space="preserve">TROCA DE REGISTRO DO CE , REPARO NO ACESSO DE ÿ VEICULOS </t>
  </si>
  <si>
    <t xml:space="preserve">TROCA DE 07 LAMPADAS PAFLON, TROCA DE ÿ FECHADURA CPD, TROCA DA PIA DO BANHEIRO E FLEXIVEL , FIXA€ÇO DO PORTA ÿ SABONETE CLINICA SERES </t>
  </si>
  <si>
    <t xml:space="preserve">PINTURA REFEITORIO , PINTURA COLUNAS SALÇO DE ÿ VENDAS , RETIRADA ADESIVO CHÇO SETOR VENDAS </t>
  </si>
  <si>
    <t xml:space="preserve">FIXA€ÇO LUMINARIA </t>
  </si>
  <si>
    <t xml:space="preserve">TROCA DE LAMPADAS SETOR VENDAS 10 T8, TROCA ÿ DE LAMPADAS SAFARI EMBUTIR , REPARO NA MA€ANETA DE PORTA ADOTE , REPARO DE ÿ TRILHO GAVETA SALA VETERINARIO </t>
  </si>
  <si>
    <t>GERADOR</t>
  </si>
  <si>
    <t>PREVENTIVA - LIMPEZA DA CAIXA  DE GORDURA, PISO COLADO, PORTA DE ENTRADA ARRUMADA, MICTORIO DESENTUPIDO, PORTA FARMACIA ARRUMADA, PORTA DA DOCA RECOLOCADA, PIA DO BANHEIRO MASCULINO DESENTUPIDO </t>
  </si>
  <si>
    <t>CLIMATIZADORES</t>
  </si>
  <si>
    <t>LOCAÇÃO DE 4 CLIMATIZADORES EVAPORATIVOS MEDIOS - REF. NOVEMBRO</t>
  </si>
  <si>
    <t>PALETEIRA</t>
  </si>
  <si>
    <t>FORNECIMENTO DE 40 BATERIAS ACTPOWER VRLA - AGM AP127.0 12V 07,0AH</t>
  </si>
  <si>
    <t>TRANSPALETEIRA</t>
  </si>
  <si>
    <t>SERVIÇO DE SERRALHERIA PARA INSTALAÇÃO DE CHAPAS DOBRADAS E CANTONEIRA NO VÃO DA PORTA FLEXDOOR </t>
  </si>
  <si>
    <t>SUBSTITUIÇÃO DE CONTATORES ELÉTRICOS</t>
  </si>
  <si>
    <t>CORREIAS TRANSMISSORA DOS SPLITOES</t>
  </si>
  <si>
    <t>DOCA</t>
  </si>
  <si>
    <t>SERVIÇO ESPECIALIZADO EM LIMPEZA PESADA PÓS OBRAS</t>
  </si>
  <si>
    <t>MANUTENÇÃO PREVENTIVA DE GERADORES REF. Dezembro/23</t>
  </si>
  <si>
    <t>MANUTENÇÃO PREVENTIVA DE ELEVADORES REF. Dezembro/23</t>
  </si>
  <si>
    <t>MANUTENÇÃO PREVENTIVA DE AR CONDICIONADO REF. Dezembro/23</t>
  </si>
  <si>
    <t>MANUTENÇÃO PREVENTIVA PREDIAL REF. Dezembro/23</t>
  </si>
  <si>
    <t>MANUTENÇÃO PREVENTIVA NOS SISTEMAS DE AR COND. - REF. Dezembro 2022</t>
  </si>
  <si>
    <t>MANUTENÇÃO PREVENTIVA PREDIAL - REF. Dezembro 2022</t>
  </si>
  <si>
    <t>MANUTENÇÃO PREVENTIVA PREDIAL REF. Dezembro/22</t>
  </si>
  <si>
    <t>SERVIÇO ESPECIALIZADO EM PREVENTIVA PREDIAL SPOT. REF. DEZEMBRO</t>
  </si>
  <si>
    <t>SERVIÇO ESPECIALIZADO EM PREVENTIVA AR CONDICIONADO SPOT. REF. DEZEMBRO</t>
  </si>
  <si>
    <t>FORNECIMENTO DE RODA DE TRAÇÃO PARA EMPILHADEIRA ELÉTRICA</t>
  </si>
  <si>
    <t>SERES</t>
  </si>
  <si>
    <t>DESOBSTRUÇÃO DA LINHA DE DRENO CONSULTORIO CLINICA</t>
  </si>
  <si>
    <t>CONSERTO VAZAMENTO, CARGA COMPLETA </t>
  </si>
  <si>
    <t>AQUARIO </t>
  </si>
  <si>
    <t>REINSTALAÇÃO AR CONDICIONADO, CARGA COMPLETA </t>
  </si>
  <si>
    <t>ATENDIMENTO EMERGENCIAL PARA MAL FUNCIONAMENTO DE EQUIPAMENTO DE AR CONDICIONADO</t>
  </si>
  <si>
    <t xml:space="preserve">SERVIÇO ESPECIALIZADO NA RECONSTRUÇÃO DE APROXIMADAMENTE 8 METROS LINEARES DO MEIO FIO DA ENTRADA DO ESTACIONAMENTO </t>
  </si>
  <si>
    <t>VISITA TECNICA PARA MANUTENÇÃO PORTA AUTOMATICA ENTRADA DA LOJA </t>
  </si>
  <si>
    <t>SINISTRO</t>
  </si>
  <si>
    <t>INSTALAÇÃO DE AR CONDICIONADO COM NOVAS LINHAS FRIGORIGENAS </t>
  </si>
  <si>
    <t>INSTALAÇÃO DE UM NOVO EQUIPAMENTO RECPÇÃO DA CLINICA </t>
  </si>
  <si>
    <t>FACHADA </t>
  </si>
  <si>
    <t>REFRESH DO LOGO PETZ - FORNECIMENTO E INSTALAÇÃO DE UMA NOVA LONA PARA FACHADA DO SHOPPING E EXPOSIÇÃO DA MARCA.</t>
  </si>
  <si>
    <t>MANUTENÇÃO CORRETIVA DO SISTEMA DE AUTOMAÇÃO DAS BOMBAS DE INCENDIO, FORNECIMENTO E INSTALAÇÃO DE 7 LUMINARIAS DE EMERGENCIA</t>
  </si>
  <si>
    <t>LIMPEZA ESTACIONAMENTO </t>
  </si>
  <si>
    <t>MONTAGEM </t>
  </si>
  <si>
    <t>MONTAGEM DE PRATELEIRAS NO ESTACIONAMENTO DA UNIDADE </t>
  </si>
  <si>
    <t>ATENDIMENTO EMERGENCIAL PARA ALINHAMENTO PORTA AUTOMATICA DOCA </t>
  </si>
  <si>
    <t>ATENDIMENTO EMERGENCIAL PARA CORREÇÃO DA ILUMINAÇÃO EXTERNA DA UNIDADE</t>
  </si>
  <si>
    <t>SOLDA PORTÃO SALÃO DE VENDAS,TROCA DO FUSIVEL DO NOBREAK</t>
  </si>
  <si>
    <t>COMPLEMENTO PREVENTIVA NOVEMBRO</t>
  </si>
  <si>
    <t>ATENDIMENTO EMERGENCIAL PARA DESENTUPIMENTO DE GRELHAS DA CASA DE MAQUINAS DA UNIDADE </t>
  </si>
  <si>
    <t>MATERIAL DE PREVENTIVA - LIMPEZA DE CAIXA DE GORDURA, AGUA COM MUITA PRESSAO FOI DIMINUIDO O REGISTRO, MARMORE DA ENTRADA DA LOJA COLADO, QUADROS VERIFICADOS</t>
  </si>
  <si>
    <t>MATERIAL DE PREVENTIVA - LIMPEZA E DESENTUPIMENTO DA CAIXA DE GORDURA, PORTA DE ALUMINIO DA ENTRADA DO CENTRO ESTETICO, TOMADA STECK ARRUMADA, TENTE DA PORTA DA DOCA ARRUMADO, RALO DO AQUARIO DESENTUPIDO, DUCHA HIGIENICA TROCADA, REGISTRO E CONEXOES TROCADAS, ARMARIO DO RETIRE ARRUMADO, CONSULTRA PREÇO ARRUMADO E FIXADO, ARMARIO  DESMONTADO E TIRADO DA AREA DE VENDAS</t>
  </si>
  <si>
    <t>TROCA DE CAIXA DA AGUA A OUTRA ESTAVA FURADA,  TROCA DE TAMPA DE VASO SANITARIO ,  TROCA DE RALO DA PIA </t>
  </si>
  <si>
    <t>PINTURA PAREDES EM FRENTE LOJA , TROCA DE FONTE LUMINOSO </t>
  </si>
  <si>
    <t>TROCA   DE LAMPADAS SALÃO VENDAS, TROCA DE TOMADA ASPIRADOR , TROCA DE BOTÃO PRIVADA,   REPARO NO TETO , FIXAÇÃO DE TOMADA </t>
  </si>
  <si>
    <t>ATENDIMENTO EMERGENCIAL PARA TROCA DE 02 KITS COMPLETOS DE CAIXA ACOPLADA</t>
  </si>
  <si>
    <t>VAZAMENTOS   NO AQUARIO , PASSADO REJUNTE NO PISO CE , PASSADO PU NOS BANHEIROS , FECHADO   BURACO NO TETO DA DOCA </t>
  </si>
  <si>
    <t>TROCA   DE LAMPADA ADOTE , TROCA DE LAMPADA REFEITORIO , TROCA DE LAMPADA SALÃO DE   VENDAS </t>
  </si>
  <si>
    <t>CERCA   DE MADEIRA ARRUMADA , GRELHA DO ESTACIONAMENTO PARAFUSADA , TORNEIRA DO   BANHEIRO DOS CLIENTES TROCADAS , INFILTRAÇÃO NO ADOTE PETZ ARRUMADO </t>
  </si>
  <si>
    <t>TROCA   DE TAMPA PRIVADA BANHEIRO, TROCA DE FECHADURA SALA DO CPD , TROCA DE RALO ,   TROCA DE LAMPADA </t>
  </si>
  <si>
    <t>ATENDIMENTO   EMERGENCIAL PARA A TROCA DE TORNEIRA BANHEIRO CLIENTES </t>
  </si>
  <si>
    <t>TROCA   DE PISO HIDRAULICO FRENTE DA LOJA , TROCA DE LAMPADA , REPARO PORTA ESTOQUE ,   ILUMINAÇÃO DO LUMINOSO</t>
  </si>
  <si>
    <t>FIIXAÇAO   DE BANCO REFEITORIO </t>
  </si>
  <si>
    <t>TROCA   DE TOMMADA SEETOR CAIXA , TROCA DE LAMPADA BANHEIRO FEMININO, TROCA DE   LAMPADA BANHEIRO MASCULINO, TROCA DE LAMPADA AREA DE VENDAS , REPARO DO   CHAO </t>
  </si>
  <si>
    <t>ATENDIMENTO   EMERGENCIAL FALTA DE AGUA NAS BAIAS BANHEIROS</t>
  </si>
  <si>
    <t>ATENDIMENTO   EMERGENCIAL VAZAMENTO CANO FURADO </t>
  </si>
  <si>
    <t>TROCA   DE MAÇANETA , TROCA DE LAMPADA BANHEIRO, REPARO TOMADA SALA TESOURARIA,   REPARO DO TETO BANHEIRO, INSTALAÇÃO RODO DE PORRTA AREA DOCA  </t>
  </si>
  <si>
    <t>ATENDIMENTO   VAZAMENTO DA CAIXA DE AGUA </t>
  </si>
  <si>
    <t>SERVIÇO DE   DESMONTAGEM DA FAZENDINHA</t>
  </si>
  <si>
    <t>SERVIÇO ESPECIALIZADO NO CONSERTO DO CARREGADOR DA EMPILHADEIRA ELÉTRICA</t>
  </si>
  <si>
    <t>SERVIÇO ESPECIALIZADO NO REPARO DE 3 PALETEIRAS HIDRAULICAS MANUAIS</t>
  </si>
  <si>
    <t>SERVIÇO ESPECIALIZADO NO TRANSPORTE DA EMPILHADEIRA ELÉTRICA DA LOJA DE EPIA PARA BSIA</t>
  </si>
  <si>
    <t>SERVIÇO EMERGENCIAL PARA CORREÇÃO DO CIRCUITO DE ALIMENTAÇÃO DAS CARGAS DA COZINHA</t>
  </si>
  <si>
    <t>SERVIÇO DE   LANÇAMENTO DE CIRCUITO PARA ALIMENTAÇÃO DO FREEZER E INSTALAÇÃO DE TOMADAS </t>
  </si>
  <si>
    <t>SERVIÇO ESPECIALIZADO EM CAÇA VAZAMENTO PARA DETECÇÃO DE PERDA DE ÁGUA NA TUBULAÇÃO SUBTERRANEA DOS HIDRANTES</t>
  </si>
  <si>
    <t>SERVIÇO ESPECIALIZADO EM FORNECIMENTO E INSTALAÇÃO DE TAMPA PARA CAIXA DE PASSAGEM DO ESTACIONAMENTO EM CHAPA DE AÇO (530x465x5mm)</t>
  </si>
  <si>
    <t>SERVIÇO ESPECIALIZADO EM FORNECIMENTO E INSTALAÇÃO DE TAMPA PARA CAIXA DE PASSAGEM DO ESTACIONAMENTO EM CHAPA DE AÇO (80x80x5mm)</t>
  </si>
  <si>
    <t>SERVIÇO ESPECIALIZADO EM FORNECIMENTO DE UM COMPRESSOR PARA O AR CONDICIONADO SPLIT LOCALIZADO NO CPD</t>
  </si>
  <si>
    <t>SERVIÇO ESPECIALIZADO EM CORRETIVA DO VAZAMENTO DO AR CONDICIONADO SPLITÃO 02 QUE ATENDE O SALÃO DE VENDAS (MATERIAIS: 2 BOTIJAS DE GÁS R-410A, 5M³ DE NITROGENIO, VARETA DE SOLDA E ACETILENO)</t>
  </si>
  <si>
    <t>BOILLER</t>
  </si>
  <si>
    <t>ATENDIMENTO TECNICO EMERGENCIAL PARA ISOLAR BOILLER QUE ESTA COM VAZAMENTO</t>
  </si>
  <si>
    <t>ATENDIMENTO TECNICO PARA REPARO NA BOMBA DE RECALQUE DA CAIXA DE AGUA </t>
  </si>
  <si>
    <t>SERVIÇO ESPECIALIZADO EM CORRETIVA DO PORTÃO DO ESTACIONAMENTO DANIFICADO EM ATENDIMENTO A NOTIFICAÇÃO DO SHOPPING</t>
  </si>
  <si>
    <t>PCI</t>
  </si>
  <si>
    <t>SERVIÇO ESPECIALIZADO EM FORNECIMENTO DE PLACAS 20X40CM FACE ÚNICA, FORNECIMENTO DE PLACAS 20X40CM DUPLA FACE COM ILHOS E MÃO DE OBRA PARA INSTALAÇÃO DAS PLACAS EM PAREDES/PILARES INCLUINDO MATERIAIS PARA INSTALAÇÃO DAS PLACAS AÉREAS</t>
  </si>
  <si>
    <t>REPARO LINHAS FRIGORIGENAS, E CABOS DE COMUNICAÇÃO PP, EQUIPAMENTOS DO SALÃO DE VENDAS, DEVIDO A FURTOS NA CASA DE MAQUINAS QUE FICA NA AREA EXTERNA DA LOJA</t>
  </si>
  <si>
    <t>MANUTENÇAO PREVENTIVA EM GRUPO MOTOR GERADOR REF. Dezembro/23 - Bueno T63</t>
  </si>
  <si>
    <t>CONSULTORIA DIEL DEZEMBRO 2023</t>
  </si>
  <si>
    <t>0162</t>
  </si>
  <si>
    <t>CONSULTORIA</t>
  </si>
  <si>
    <t>ERICA</t>
  </si>
  <si>
    <t>SAFARI</t>
  </si>
  <si>
    <t>SERRALHERIA</t>
  </si>
  <si>
    <t>MATERIAL PREVENTIVA: TINTA PARA PINTURAS DAS PAREDES DO CANIL</t>
  </si>
  <si>
    <t>MATERIAL PREVENTIVA: MANGUEIRA PARA DUCHA DE BANHO</t>
  </si>
  <si>
    <t>MATERIAL PREVENTIVA: VALVULA ESFERA PARA BANHO</t>
  </si>
  <si>
    <t>MATERIAL PARA CORREÇÃO DE VAZAMENTOS NO TELHADO</t>
  </si>
  <si>
    <t>MATERIAL PREVENTIVA: CONSERTO DE TUBULAÇÃO DE AGUA  ABASTECIMENTO GERAL</t>
  </si>
  <si>
    <t xml:space="preserve">MATERIAL PREVENTIVA: TINTA PARA PINTURA DE ESTRUTURAS DE BATE RODAS NO INTERIOR DA LOJA </t>
  </si>
  <si>
    <t>DESOBSTRUÇÃO DA REDE DE ESGOTO DO SETOR DE VIDAS ATE A CAIXA EXTERNA</t>
  </si>
  <si>
    <t>MATERIAL PREVENTIVA: ILUMINAÇÃO DO ESTACIONAMENTO COBERTO E SAFARI</t>
  </si>
  <si>
    <t>SERVIÇO ESPECIALIZADO EM DESENTUPIMENTO DE CALHA</t>
  </si>
  <si>
    <t>SERVIÇO ESPECIALIZADO NA MANUTENÇÃO DO SISTEMA DE COMBATE A INCÊNDIO (POR HIDRANTE, BOMBA DE INCÊNDIO E QUADROS ALARME DE INCÊNDIO), FORNECIMENTO DE ART, FORNECIMENTO DE 2 LUMINÁRIAS DE EMERGENCIA 600 LUMENS E FORNECIMENTO DE 14 PONTOS DE TOMADA DE 10A.</t>
  </si>
  <si>
    <t>SERVIÇO ESPECIALIZADO NA MANUTENÇÃO DEVIDO A MAU USO DA EMPILHADEIRA (SUBSTITUIÇÃO DO TIMÃO)</t>
  </si>
  <si>
    <t>RETIRADA AGUA POÇO ELEVADOR</t>
  </si>
  <si>
    <t>FOI   INSPECIONADO A REDE HIDRAULICA DO CE, CONSTATADO FALHA NO PRESSURIZADOR</t>
  </si>
  <si>
    <t>INSTALAÇÃO   DE SUPORTE DE PAPEL , REPARO NO CHÃO DA DOCA , LOCAL SE ENCONTRA COM BURACOS</t>
  </si>
  <si>
    <t>ATENDIMENTO   EMERGENCIAL TROCA DE MACHO DO EQUIPAMENTO</t>
  </si>
  <si>
    <t>TERMINO   DE FIXAÇÃO DO FORRO , PINTADO PORTA 2 (SEGUNDA) MÃO , REPARO DE DRYWALL NA   DOCA , ALUGUEL CAÇAMBA</t>
  </si>
  <si>
    <t>ATENDIMENTO   PARA VEDAÇÃO BANHEIRA CE</t>
  </si>
  <si>
    <t>TROCA   MAÇANETA SALA DE DESCANSO, FIXAÇÃO GRELHA DO ESTACIONAMENTO, ARRUMADO AR DO   SAFARI , ARRUMADO PORTA BANHEIRO CLIENTES, TROCA DE LAMPADA NO ADOTE</t>
  </si>
  <si>
    <t xml:space="preserve">TROCA   DE TOMADA, SETOR BANHO E TOSA </t>
  </si>
  <si>
    <t>PINTURA   COLUNA, SETOR DE VENDAS, TROCA DE TRINCO, PORTA DA DOCA, FECHAMENTO DE   BURACO, PORTA BANHEIRO DOS CLIENTES</t>
  </si>
  <si>
    <t>PINTURA   NAS PAREDES,NA ARÉA INTERNA, TROCA DE TORNEIRA SALA DML, TROCA DE RALO NO   REFEITÓRIO , TROCA DE RALO NO REFEITÓRIO , PINTURA NAS PORTAS ARÉA INTERNA</t>
  </si>
  <si>
    <t xml:space="preserve">TROCA   DE LAMPADA, SETOR DE VENDAS , TROCA DE FECHADURA, SETOR ADOTE , TROCA DE   MAÇANETA </t>
  </si>
  <si>
    <t xml:space="preserve">TROCA   DE TOMADA SALA DML, TROCA DE TOMADA SETOR DOCA , FIXAÇÃO DE RODAPÉ SETOR   VETERINÁRIO, PINTURA GIRAFAS SETOR VENDAS , FECHAMENTO DE BURACO </t>
  </si>
  <si>
    <t xml:space="preserve">TROCA   DE MAÇANETA BANHEIRO VETERINARIO, TROCA E FIXAÇÃO DE RALO SETOR AQUÁRIO,   REPARO EM FECHADURA SETOR ADOTE , REPARO EM TOMADA BANHO E TOSA </t>
  </si>
  <si>
    <t>PAPELEIRA   DO BANHEIRO FEMININO FIXADO , SUPORTE DO CONTROLE DO AR CONDICIONADO FIXADO   SETOR CLÍNICA , TROCA LAMPADAS FACHADA</t>
  </si>
  <si>
    <t>TROCA   DE TORNEIRA BANHEIRO DOS SERES , VEDAÇÃO DE VAZAMENTO  BANHEIRO DO CE, TROCA DE RODINHA DA MESA DO   CE, COLAGEM DA PEDRA DA MESA DO CE</t>
  </si>
  <si>
    <t>REPARO   TROCADO DO BANHEIRO DOS CLIENTES , AGUA FRACA FOI VERIFICADA</t>
  </si>
  <si>
    <t>RECOLOCAÇÃO   DA LUMINÁRIA</t>
  </si>
  <si>
    <t xml:space="preserve">LIMPEZA   NOS QUADROS ELETRICOS </t>
  </si>
  <si>
    <t>SERVIÇO ESPECIALIZADO EM MANUTENÇÃO DAS RODAS DE APOIO DA EMPILHADEIRA ELÉTRICA</t>
  </si>
  <si>
    <t>SERVIÇO ESPECIALIZADO EM INSTALAÇÃO DE REFLETORES E LUMINÁRIA DO ADOTE</t>
  </si>
  <si>
    <t>DESATIVAÇÃO BOILLER COM VAZAMENTO</t>
  </si>
  <si>
    <t>CONJUNTO MOVEL CSK VF00CD000</t>
  </si>
  <si>
    <t xml:space="preserve">MATERIAL PREVENTIVA: FECHADURA, TOMADAS, DOBRADIÇAS DOS ARMARIOS, DESENGRIPANTE E TAMPA CEGA </t>
  </si>
  <si>
    <t>MATERIAL PREVENTIVA: LAMPADAS PARA AREA TECNICA E FITA DUPLA FACE PARA COLAR PLACAS</t>
  </si>
  <si>
    <t>MATERIAL PREVENTIVA: MOLA DORMA DE PISO E SELANTE PROTETOR  PARA PORTA DE VIDRO DA CLINICA</t>
  </si>
  <si>
    <t>SERVIÇO ESPECIALIZADO EM INSTALAÇÃO DE INFRA E SUPORTES DE TV, DO OMINI</t>
  </si>
  <si>
    <t>DOCUMENTAÇÃO E ART DE PMOC PARA ATENDER VIGILANCIA SANITÁRIA</t>
  </si>
  <si>
    <t>TROCA DA VALVULA DE RETENÇÃO DA ENTRADA DAS BOMBAS DE PCI</t>
  </si>
  <si>
    <t>TROCA DA CONTACTORA DA BOMBA DE PCI</t>
  </si>
  <si>
    <t xml:space="preserve">MATERIAL PREVENTIVA: REGISTROS PARA BANHEIRAS </t>
  </si>
  <si>
    <t>MATERIAL PREVENTIVA: FECHADURA DA PORTA HOSPITAL, LUMINÁRIA HALL DE ENTRADA E MATERIAL PARA VEDAÇÃO.</t>
  </si>
  <si>
    <t>SERVIÇO ESPECIALIZADO EM CONSERTO DA PAREDE ENTRE ESTACIONAMENTO E CE, (ARROMBAMENTO)</t>
  </si>
  <si>
    <t>SERVIÇO ESPECIALIZADO EM MANUTENÇÃO DO AR CONDICIONADO DA CLINICA INCLUINDO A LIMPEZA DO EQUIPAMENTO</t>
  </si>
  <si>
    <t>SERVIÇO ESPECIALIZADO EM ATENDIMENTO PARA RESOLUÇÃO DE PANE ELETRICO</t>
  </si>
  <si>
    <t xml:space="preserve">SERVIÇO ESPECIALIZADO EM ATENDIMENTO EMERGENCIAL PARA REPARO DA PORTA DE ENROLAR </t>
  </si>
  <si>
    <t>SERVIÇO ESPECIALIZADO NO FORNECIMENTO E SUBSTITUIÇÃO DA PLACA ELETRONICA DE CONTROLE DA MAQUINA DO SETOR FLUIDOTERAPIA</t>
  </si>
  <si>
    <t>FORNECIMENTO DE CARREGADOR PARA QUADRO DAS BOMBAS PCI</t>
  </si>
  <si>
    <t xml:space="preserve">SERVIÇO ESPECIALIZADO EM REPOSIÇÃO DAS TUBULAÇÕES LOCALIZADAS NA PLATAFORMA TÉCNICA QUE FORAM FURTADAS JUNTAMENTE COM A REPOSIÇÃO DA CONSERTINA DANIFICADA DURANTE O ROUBO </t>
  </si>
  <si>
    <t>SERVIÇO ESPECIALZIADO EM REPOSIÇÃO DE PORTA DE VIDRO DE CORRER DO ACESSO A INTERNAÇÃO</t>
  </si>
  <si>
    <t xml:space="preserve">ATENDIMENTO EMERGENCIAL PARA TROCA DE CABOS DE COMUNICAÇÃO DE 2 MAQUINAS TIPO CASSETE  </t>
  </si>
  <si>
    <t>SERVIÇO ESPECIALZIADO NO FORNECIMENTO DE MATERIAIS E MÃO DE OBRA PARA CONFECÇÃO E INSTALAÇÃO DE GRADIL REFORÇADO NAS CONDENSADORAS LOCALIZADAS NA PLATAFORMA TÉCNICA NO TELHADO DA LOJA A FIM DE ERRADICAR OS SINISTROS RELACIONADOS AS TUBULAÇÕES</t>
  </si>
  <si>
    <t>RASPAGEM POÇO ELEVADOR PARA APLICAÇÃO IMPERMEABILIZANTE, IMPERMEABILIZAÇÃO POÇO, PAREDES E FUNDO, INSTALAÇÃO CAIXA 60/60 GRELHA DE CAPITAÇÃO DE AGUA, INSTALAÇÃO BOMBA, INSTALAÇÃO INFRA DE RECALQUE, INSTALAÇÃO TUBULAÇÃO DE ESGOTO ATÉ A REDE PUBLICA</t>
  </si>
  <si>
    <t>CORRETIVA - SUBSTITUIÇÃO DA FONTE DO LUMINOSO EXTERNO (LETRAS APAGADAS)</t>
  </si>
  <si>
    <t xml:space="preserve">MATERIAL DE PREVENTIVA - MARMORE DA TERCEIRA MESA COLADO, FIXAÇÃO PORTA PAPEL AQUARIO, COLOCADO DOBRADIÇAS DOS ARMARIOS </t>
  </si>
  <si>
    <t>MATERIAL DE PREVENTIVA - FIXAÇÃO DE CANO QUE DRENA ÁGUA DO AR CONDICIONADO, FIXAÇÃO DE RODAPÉ, FIXAÇÃO DE SUPORTE DE PARA PORTA</t>
  </si>
  <si>
    <t>ATENDIMENTO EMERGENCIAL CURTO NO DISJUNTOR GERAL DEVIDO A OSCILAÇÃO EXTERNA</t>
  </si>
  <si>
    <t>000002317</t>
  </si>
  <si>
    <t>000002318</t>
  </si>
  <si>
    <t>SERVIÇO   EMERGENCIAL PARA FIXAÇÃO DE TELHAS NO TELHADO NO ESTACIONAMENTO COM APLICAÇÃO   DE MANTA </t>
  </si>
  <si>
    <t>000202427</t>
  </si>
  <si>
    <t>000202428</t>
  </si>
  <si>
    <t>000202429</t>
  </si>
  <si>
    <t>000202430</t>
  </si>
  <si>
    <t>000202431</t>
  </si>
  <si>
    <t>000202432</t>
  </si>
  <si>
    <t>000202433</t>
  </si>
  <si>
    <t>000202438</t>
  </si>
  <si>
    <t>000202435</t>
  </si>
  <si>
    <t>000202434</t>
  </si>
  <si>
    <t>000202436</t>
  </si>
  <si>
    <t>000085812</t>
  </si>
  <si>
    <t>020242096</t>
  </si>
  <si>
    <t>PORTO COMERCIO DE AQUECEDORES</t>
  </si>
  <si>
    <t>000000769</t>
  </si>
  <si>
    <t>000000768</t>
  </si>
  <si>
    <t>SUBSTITUIÇÃO EQUIPAMENTO DA SALA FLUIDOTERAPIA</t>
  </si>
  <si>
    <t>000147115</t>
  </si>
  <si>
    <t>000000771</t>
  </si>
  <si>
    <t>000004767</t>
  </si>
  <si>
    <t>000004803</t>
  </si>
  <si>
    <t>000004844</t>
  </si>
  <si>
    <t>000004850</t>
  </si>
  <si>
    <t xml:space="preserve">REPARO EM VAZAMENTO DO EQUIPAMENTO E BALANCEAMENTO DE FLUIDO </t>
  </si>
  <si>
    <t>000004851</t>
  </si>
  <si>
    <t>000004852</t>
  </si>
  <si>
    <t>000004853</t>
  </si>
  <si>
    <t>000004854</t>
  </si>
  <si>
    <t>000004857</t>
  </si>
  <si>
    <t>000004978</t>
  </si>
  <si>
    <t>MANUTENÇÃO PREVENTIVA DE AR CONDICIONADO REF. Janeiro/24</t>
  </si>
  <si>
    <t>000004980</t>
  </si>
  <si>
    <t>000004983</t>
  </si>
  <si>
    <t>000004984</t>
  </si>
  <si>
    <t>000002477</t>
  </si>
  <si>
    <t>000002479</t>
  </si>
  <si>
    <t>000002481</t>
  </si>
  <si>
    <t>000002483</t>
  </si>
  <si>
    <t>000002484</t>
  </si>
  <si>
    <t>000002485</t>
  </si>
  <si>
    <t>000002487</t>
  </si>
  <si>
    <t>000002489</t>
  </si>
  <si>
    <t>000002491</t>
  </si>
  <si>
    <t>000002493</t>
  </si>
  <si>
    <t>000002495</t>
  </si>
  <si>
    <t>000002497</t>
  </si>
  <si>
    <t>000002501</t>
  </si>
  <si>
    <t>000002507</t>
  </si>
  <si>
    <t>000002478</t>
  </si>
  <si>
    <t>000002480</t>
  </si>
  <si>
    <t>000002482</t>
  </si>
  <si>
    <t>000002486</t>
  </si>
  <si>
    <t>000002506</t>
  </si>
  <si>
    <t>000002488</t>
  </si>
  <si>
    <t>000002490</t>
  </si>
  <si>
    <t>000002492</t>
  </si>
  <si>
    <t>000002494</t>
  </si>
  <si>
    <t>000002496</t>
  </si>
  <si>
    <t>000002498</t>
  </si>
  <si>
    <t>000002500</t>
  </si>
  <si>
    <t>000002502</t>
  </si>
  <si>
    <t>000002508</t>
  </si>
  <si>
    <t>000007735</t>
  </si>
  <si>
    <t>SERVIÇO ESPECIALIZADO EM FRETE PARA TRANSPORTE DA EMPILHADEIRA DE SHOPPING PANTANAL PARA A LOJA DE MIGUEL SUTIL</t>
  </si>
  <si>
    <t>000001985</t>
  </si>
  <si>
    <t>000001986</t>
  </si>
  <si>
    <t>000000020</t>
  </si>
  <si>
    <t>174.624.01/0001-66</t>
  </si>
  <si>
    <t>RC ELETRO INSTALAÇÃO E MANUTENÇÃO ELETRICA</t>
  </si>
  <si>
    <t xml:space="preserve">RC ELETRO INSTALACAO E MANUTENCAO ELETRI </t>
  </si>
  <si>
    <t>BRANGER EMPILHADEIRAS LTDA</t>
  </si>
  <si>
    <t>21.292.975/0001-00</t>
  </si>
  <si>
    <t>SERVIÇO ESPECIALIZADO NO CONSERTO DO PORTÃO QUE ESTAVA SOLTO E FORA DO TRILHO</t>
  </si>
  <si>
    <t>SERVIÇO ESPECIALIZADO EM DESENTUPIMENTO DA PIA, TORNEIRA DO CONSULTÓRIO E TORNEIRA DO ESTACIONAMENTO</t>
  </si>
  <si>
    <t>000000264</t>
  </si>
  <si>
    <t>000000265</t>
  </si>
  <si>
    <t>000000267</t>
  </si>
  <si>
    <t>000000049</t>
  </si>
  <si>
    <t>000000064</t>
  </si>
  <si>
    <t>SUBSTITUIÇÃO DE MANGUEIRA E ESGUICHO DO CENTRO DE ESTÉTICA</t>
  </si>
  <si>
    <t>ATENDIMENTO EMERGENCIAL - FIXAÇÃO DAS TELHAS QUE VOARAM E SUBSTITUIÇÃO DA FECHADURA DE ACESSO AO FUNDO DA LOJA</t>
  </si>
  <si>
    <t>MATERIAL DE PREVENTIVA - LIMPEZA DA CAIXA DE GORDURA, TOMADA DA DOCA ARRUMADA, TECLA DO VENTILADOR ARRUMADO, PINTURA DA PAREDE DO AUTO ATENDIMENTO,TRINCO DA PORTA DA FARMACIA ARRMADO </t>
  </si>
  <si>
    <t>ATENDIMENTO EMERGENCIAL - FIXAÇÃO DA TOMADA DA DOCA</t>
  </si>
  <si>
    <t>ELETROFRIGOR PECAS LTDA</t>
  </si>
  <si>
    <t>SERVIÇO ESPECIALIZADO EM PREVENTIVA AR CONDICIONADO SPOT. REF. JANEIRO</t>
  </si>
  <si>
    <t>SERVIÇO ESPECIALIZADO EM PREVENTIVA PREDIAL SPOT. REF. JANEIRO</t>
  </si>
  <si>
    <t>FORNECIMENTO DE 3 BOTIJAS DE GAS R410-A, MARCA DAC</t>
  </si>
  <si>
    <t>SERVIÇO SERRALHERIA SOLDAGEM E FIXAÇÃO DE PORTINHOLA, INSTALAÇÃO DE UMA CAMPAINHA EXTERNA</t>
  </si>
  <si>
    <t xml:space="preserve">INSTALAÇÃO DE UMA NOVA BOMBA LENOPO 1HP, PRESSURIZADOR AUTOMATICO, JOGO DE CONEXÕES PVC, </t>
  </si>
  <si>
    <t>SERVIÇO DE FIXAÇÃO DAS BARRAS BATE CARRINHOS</t>
  </si>
  <si>
    <t>VÁLVULA PARA   SAÍDA DA PIA, PROTEÇÃO PARA HIDRANTE, SOLDA PORTÃO, CORREDIÇAS, LÂMPADA LED   120</t>
  </si>
  <si>
    <t>TROCA PARAFUSO FIXAÇÃO TIMÃO, ARRUELA FIXAÇÃO TIMÃO, PORCA FIXAÇÃO TIMÃO </t>
  </si>
  <si>
    <t>TROCA ALAVANCA, BUCHA ALAVANCA, PINO DE ROLETE, PINO ELASTICO, ROLETE, BUCHA ROLETE</t>
  </si>
  <si>
    <t>SERVIÇO ESPECIALIZADO EM MANUTENÇÃO PREVENTIVA EM 01 TRANSFORMADOR 300 KVA 15 KV 380/220, TROCA DE TODAS AS GUARNIÇÕES, TRATAMENTO DE ÓLEO, ENSAIOS, FORNECIMENTO DE LAUDO TÉCNICO COM ART, CAMINHÃO MUNCK PARA EXECUÇÃO DO SERVIÇO E MÃO DE OBRA ESPECIALIZADA PARA EXECUÇÃO DOS SERVIÇOS.</t>
  </si>
  <si>
    <t>SERVIÇO ESPECIALIZADO EM RETIRADA DE 01 TRANSFORMADOR DE 300 KVA 15KV 380/220 PARA MANUTENÇÃO, EMPRÉSTIMO DE 01 TRANSFORMADOR, REINSTALAÇÃO DO TRANSFORMADOR APÓS A MANUTENÇÃO.</t>
  </si>
  <si>
    <t>SERVIÇO ESPECIALIZADO NO REPARO DA PORTA DE AÇO DE ENROLAR COM DESEMPENAMENTO DAS LÂMINAS, LUBRIFICAÇÃO DOS ROLAMENTOS E REMONTAGEM DA PORTA NO LUGAR</t>
  </si>
  <si>
    <t>SERVIÇO ESPECIALIZADO NO DESENTUPIMENTO DO RALO LOCALIZADO NO ADOTE</t>
  </si>
  <si>
    <t>SERVIÇO ESPECIALIZADO EM PREVENTIVA AR CONDICIONADO SPOT. JANEIRO</t>
  </si>
  <si>
    <t>TROCA COMANDO,   MANUTENÇÃO PREVENTIVA,LUBRIFICAÇÃO DAS CORRENTES, LIMPEZA INTERNA E EXTERNA,   COMPLEMENTO AGUA DA BATERIA, AJUSTES, REAPERTOS E TESTES DE OPERAÇÃO.</t>
  </si>
  <si>
    <t>SERVIÇO ESPECIALIZADO EM MANUTENÇÃO DA CHAPA DE FERRO LOCALIZADO NA DOCA PARA RECEBIMENTO DE CARGA POIS A MESMA APRESENTOU AVARIA O QUE DIFICULTA A UTILIZAÇÃO DAS EMPILHADEIRAS</t>
  </si>
  <si>
    <t>SERVIÇO ESPECIALIZADO NO REPARO DA EMPILHADEIRA ELÉTRICA DEVIDO A CURTO OCORRIDO DURANTE A UTILIZAÇÃO DA MESMA</t>
  </si>
  <si>
    <t>SERVIÇO ESPECIALIZADO EM NOVA REPOSIÇÃO DAS TUBULAÇÕES LOCALIZADAS NA PLATAFORMA TÉCNICA LOCALIZADAS NA COBERTURA DA LOJA QUE FORAM FURTADAS NOVAMENTE</t>
  </si>
  <si>
    <t>SERVIÇO DE   MUDANÇA DE CONSULTA PREÇO DOS CLIENTES</t>
  </si>
  <si>
    <t>SERVIÇO ESPECIALIZADO NO DESENTUPIMENTO DO RALO LOCALIZADO NO REFEITÓRIO</t>
  </si>
  <si>
    <t>SERVIÇO ESPECIALIZADO NA SUBSTITUIÇÃO DA TORNEIRA DA COPA PARA SANAR VAZAMENTO</t>
  </si>
  <si>
    <t>SERVIÇO ESPECIALIZADO NA SUBSTITUIÇÃO DA DA CAIXA DE DISTRIBUIÇÃO LOCALIZADA DENTRO DO CONTAINER JUNTO COM A REALIZAÇÃO DE NOVAS CONEXÕES</t>
  </si>
  <si>
    <t>SERVIÇO ESPECIALIZADO EM VISITA DO TÉCNICO EM LOJA PARA VERIFICAÇÃO DE REGISTROS E BOMBA D'ÁGUA POIS A LOJA FICOU SEM ÁGUA APÓS A REALIZAÇÃO DA LIMPEZA DAS CAIXAS D'ÁGUA</t>
  </si>
  <si>
    <t>SERVIÇO ESPECIALIZADO NA CRIAÇÃO DE ALÇAPÃO PARA MANUTENÇÃO DE 4 MÁQUINAS QUE ESTÃO APRESENTANDO VAZAMENTO, REALIZAÇÃO DE ISOLAMENTO, FAZER AFERIÇÃO E COMPLETAR O GÁS DAS MÁQUINAS E POR FIM REALIZAR O REPARO NO DUTO DANIFICADO</t>
  </si>
  <si>
    <t>SERVIÇO ESPECIALIZADO NA SUBSTITUIÇÃO DE 25 REFLETORES QUE ESTÃO QUEIMADOS NA FACHADA DA LOJA</t>
  </si>
  <si>
    <t>SERVIÇO ESPECIALIZADO EM ATENDIMENTO A INTIMAÇÃO (N°462698 E N°799506) DA VIGILANCIA SANITARIA PARA FORNECIMENTO E INSTALAÇÃO DE UM EXAUSTOR COM  CRIAÇÃO DA REDE DE DUTO PARA EXAUSTÃO DO BANHO E TOSA, SENDO 01 GRELHA DE 40X20 NA TOSA, 02 DE 40X20 NO BANHO.</t>
  </si>
  <si>
    <t>SERVIÇO ESPECIALIZADO EM SUBSTITUIÇÃO DE BATERIA F187 12V 7AH</t>
  </si>
  <si>
    <t>MATERIAL DE PREVENTIVA: MANTA FILTRANTE E FX4000</t>
  </si>
  <si>
    <t>MATERIAL DE PREVENTIVA: MANTA FILTRANTE, FX4000 E TOMADA 20A</t>
  </si>
  <si>
    <t>SERVIÇO ESPECIALIZADO EM CRIAÇÃO DE ALÇAPÃO DE 60X60CM PARA ACESSO AO FORRO ONDE FOI NECESSÁRIO A REMOÇÃO DE UM ROEDOR</t>
  </si>
  <si>
    <t>SERVIÇO ESPECIALIZADO EM REMOÇÃO E ANÁLISE DE MOTOR EM BANCADA TÉCNICA ESPECIALIZADA</t>
  </si>
  <si>
    <t>CORRETIVA - FORNECIMENTO E INSTALAÇÃO DE BARREIA ACRILICA NA CLINICA </t>
  </si>
  <si>
    <t>ATENDIMENTO EMERGENCIAL - FORNECIMENTO E INSTALAÇÃO DE CHAPA XADREZ FORA DE ESQUADRO FIXAÇÃO E SOLDAGEM GRADES FUNDOS LOJA</t>
  </si>
  <si>
    <t>ISOLAMENTO TERMICO LÃ DE VIDRO PARA NOVOS DUTOS DE AR CONDICIONADO</t>
  </si>
  <si>
    <t>SERVIÇO DE REPARO NO VAZAMENTO DO BANHEIRO MASCULINO E REPARO EM VIGA U DA PORTA DA DOCA</t>
  </si>
  <si>
    <t>COMPLEMENTO DE PREVENTIVA DEZEMBRO (CUBA DE PIA/CANTONEIRAS/LAMPADA)</t>
  </si>
  <si>
    <t>COMPLEMENTO DE PREVENTIVA DEZEMBRO (KIT CAIXA ACOPLADA)</t>
  </si>
  <si>
    <t>SERVIÇO DE INSTALAÇÃO DE CADEADOS E CORRENTE NA CONDENSADORA </t>
  </si>
  <si>
    <t>SERVIÇO PARA REARME DA BOMBA PARA REABASTECIMENTO DE ÁGUA EM LOJA </t>
  </si>
  <si>
    <t>SERVIÇO DE MANUTENÇÃO DA PORTA DE VIDRO DO C.E</t>
  </si>
  <si>
    <t>SERVIÇO DE INSTALAÇÃO DE PLACAS MDF/PINTURA EXTERNA/APLICAÇÃO DE VENENO PARA RATOS</t>
  </si>
  <si>
    <t>SERVIÇO EMERGENCIAL DE INSTALAÇÃO DE FECHADURA E PORTA CADEADO DA PORTA DE VIDRO ENTRADA DA LOJA </t>
  </si>
  <si>
    <t>COMPLEMENTO DE PREVENTIVA DEZEMBRO (TORNEIRA/TOMADA/CONDULETE)</t>
  </si>
  <si>
    <t>SERVIÇO EMERGENCIAL DE DESENTUPIMENTO DOS DRENOS, HIGIENIZAÇÃO DAS BANDEJAS E LIMPEZA DA CASA DE MÁQUINAS </t>
  </si>
  <si>
    <t>000014405</t>
  </si>
  <si>
    <t>000014407</t>
  </si>
  <si>
    <t>000014410</t>
  </si>
  <si>
    <t>000014439</t>
  </si>
  <si>
    <t>000014440</t>
  </si>
  <si>
    <t>000014441</t>
  </si>
  <si>
    <t>000014442</t>
  </si>
  <si>
    <t>000014401</t>
  </si>
  <si>
    <t>000014447</t>
  </si>
  <si>
    <t>000014398</t>
  </si>
  <si>
    <t>000014445</t>
  </si>
  <si>
    <t>000014414</t>
  </si>
  <si>
    <t>000014449</t>
  </si>
  <si>
    <t>000014286</t>
  </si>
  <si>
    <t>000014335</t>
  </si>
  <si>
    <t>000014342</t>
  </si>
  <si>
    <t>000014341</t>
  </si>
  <si>
    <t>000014344</t>
  </si>
  <si>
    <t>000014333</t>
  </si>
  <si>
    <t>000014419</t>
  </si>
  <si>
    <t>000014426</t>
  </si>
  <si>
    <t>000014444</t>
  </si>
  <si>
    <t>000014430</t>
  </si>
  <si>
    <t>000014438</t>
  </si>
  <si>
    <t>000014443</t>
  </si>
  <si>
    <t>000014446</t>
  </si>
  <si>
    <t>000014448</t>
  </si>
  <si>
    <t>000014431</t>
  </si>
  <si>
    <t>000014450</t>
  </si>
  <si>
    <t>ATENDIMENTO EMERGENCIAL - CURTO ILUMINAÇÃO FRENTE DE LOJA, FOI TROCADO 07 LAMPADAS PAFLON DE EMBUTIR </t>
  </si>
  <si>
    <t>000014332</t>
  </si>
  <si>
    <t>000014432</t>
  </si>
  <si>
    <t>000014452</t>
  </si>
  <si>
    <t>000014433</t>
  </si>
  <si>
    <t>000014434</t>
  </si>
  <si>
    <t>000014455</t>
  </si>
  <si>
    <t>000014456</t>
  </si>
  <si>
    <t>000014437</t>
  </si>
  <si>
    <t>000014451</t>
  </si>
  <si>
    <t>000014436</t>
  </si>
  <si>
    <t>000014453</t>
  </si>
  <si>
    <t>000014454</t>
  </si>
  <si>
    <t>000014435</t>
  </si>
  <si>
    <t>000002509</t>
  </si>
  <si>
    <t>SERVIÇO ESPECIALIZADO EM REPARO DA PALETEIRA HIDRAULICA COM SUBSTITUIÇÃO DE RODAS, SUBSTITUIÇÃO DE ROLAMENTOS E KIT REPARO</t>
  </si>
  <si>
    <t>000002510</t>
  </si>
  <si>
    <t>SERVIÇO ESPECIALIZADO EM DESENTUPIMENTO DO DRENO DA MÁQUINA EM HORÁRIO EXTRAORDINÁRIO</t>
  </si>
  <si>
    <t>000002511</t>
  </si>
  <si>
    <t>SERVIÇO ESPECIALIZADO EM RECOMPOSIÇÃO DOS FORROS DANIFICADOS EM LOJA (SALÃO DE VENDAS)</t>
  </si>
  <si>
    <t>000002512</t>
  </si>
  <si>
    <t>SERVIÇO ESPECIALIZADO NA REVISÃO DE ISOLAMENTOS DA TUBULAÇÃO DO AR CONDICIONADO SOBRE O FORRO DA LOJA (COM SUBSTITUIÇÃO DAS PLACAS DANIFICADAS)</t>
  </si>
  <si>
    <t>000002513</t>
  </si>
  <si>
    <t>000002514</t>
  </si>
  <si>
    <t>SERVIÇO ESPECIALIZADO EM SUBSTIUIÇÃO DA FECHADURA ELETRÔNICA LOCALIZADA NA TESOURARIA</t>
  </si>
  <si>
    <t>000002515</t>
  </si>
  <si>
    <t>000002516</t>
  </si>
  <si>
    <t>000002517</t>
  </si>
  <si>
    <t>000002518</t>
  </si>
  <si>
    <t>000002519</t>
  </si>
  <si>
    <t>000002521</t>
  </si>
  <si>
    <t>000002522</t>
  </si>
  <si>
    <t>000002523</t>
  </si>
  <si>
    <t>000002524</t>
  </si>
  <si>
    <t>000002526</t>
  </si>
  <si>
    <t>000002527</t>
  </si>
  <si>
    <t>000002531</t>
  </si>
  <si>
    <t>000002532</t>
  </si>
  <si>
    <t>000002533</t>
  </si>
  <si>
    <t>000002534</t>
  </si>
  <si>
    <t>000002535</t>
  </si>
  <si>
    <t>000002536</t>
  </si>
  <si>
    <t>000002538</t>
  </si>
  <si>
    <t>000002539</t>
  </si>
  <si>
    <t>000002540</t>
  </si>
  <si>
    <t>000002541</t>
  </si>
  <si>
    <t>000002542</t>
  </si>
  <si>
    <t>000002543</t>
  </si>
  <si>
    <t>000002544</t>
  </si>
  <si>
    <t>000002545</t>
  </si>
  <si>
    <t>000002546</t>
  </si>
  <si>
    <t>000002547</t>
  </si>
  <si>
    <t>INSTALAÇÃO DE GRADIL, INSTALAÇÃO DE CONCERTINA PARA MELHORIA SEGURANÇA. REPARO CABEAMENTO ELETRICO BOMBA DE INCENDIO DEVIDO A FURTO EM LOJA </t>
  </si>
  <si>
    <t>020232679</t>
  </si>
  <si>
    <t>MELHORIA CASA DE MAQUINAS COM SUBSTITUÇÃO DE PARTES QUEBRADAS EM DRYWALL PARA MDF</t>
  </si>
  <si>
    <t>020232680</t>
  </si>
  <si>
    <t>000098983</t>
  </si>
  <si>
    <t>000000877</t>
  </si>
  <si>
    <t>000001210</t>
  </si>
  <si>
    <t>000001211</t>
  </si>
  <si>
    <t>MANUTENÇÃO PREVENTIVA DE AR CONDICIONADO REF. Janeiro/23</t>
  </si>
  <si>
    <t>000001230</t>
  </si>
  <si>
    <t>000001231</t>
  </si>
  <si>
    <t>000088062</t>
  </si>
  <si>
    <t>000015087</t>
  </si>
  <si>
    <t>000000266</t>
  </si>
  <si>
    <t>000000343</t>
  </si>
  <si>
    <t>000000344</t>
  </si>
  <si>
    <t>000000460</t>
  </si>
  <si>
    <t>000163065</t>
  </si>
  <si>
    <t>SERVIÇO ESPECIALIZADO EM FORNECIMENTO E INSTALAÇÃO DE RELÉ TÉRMICO LRD35</t>
  </si>
  <si>
    <t>000001233</t>
  </si>
  <si>
    <t>000016167</t>
  </si>
  <si>
    <t>000016168</t>
  </si>
  <si>
    <t>000029813</t>
  </si>
  <si>
    <t>000039174</t>
  </si>
  <si>
    <t>000237411</t>
  </si>
  <si>
    <t>000367081</t>
  </si>
  <si>
    <t>000367097</t>
  </si>
  <si>
    <t>000202440</t>
  </si>
  <si>
    <t>000004149</t>
  </si>
  <si>
    <t>EXECUÇÃO FURO TECNICO EM LAJE DIAMETRO 2"</t>
  </si>
  <si>
    <t>000004010</t>
  </si>
  <si>
    <t>07.885.198/0001-87</t>
  </si>
  <si>
    <t>LOCAÇÃO DE 4 CLIMATIZADORES REF JANEIRO</t>
  </si>
  <si>
    <t>LOCAÇÃO DE 5 CLIMATIZADORES REF JANEIRO</t>
  </si>
  <si>
    <t>SERVIÇO ESPECIALIZADO EM SUBSTITUIÇÃO DE 4 ROLDANAS COM ROLAMENTO BRUSHLESS DA PORTA DE VIDRO DA ENTRADA DA LOJA</t>
  </si>
  <si>
    <t>SERVIÇO ESPECIALIZADO EM ATENDIMENTO EMERGENCIAL PARA DESTRAVAMENTO DA PORTA DE AÇO DE ENROLAR E RECOLAÇÃO DE PORTA NO TRILHO</t>
  </si>
  <si>
    <t>000002324</t>
  </si>
  <si>
    <t>000002548</t>
  </si>
  <si>
    <t>000001760</t>
  </si>
  <si>
    <t>000008803</t>
  </si>
  <si>
    <t>000000840</t>
  </si>
  <si>
    <t>000000841</t>
  </si>
  <si>
    <t>000006043</t>
  </si>
  <si>
    <t>002024183</t>
  </si>
  <si>
    <t>002024184</t>
  </si>
  <si>
    <t>002024186</t>
  </si>
  <si>
    <t>002024187</t>
  </si>
  <si>
    <t>002024188</t>
  </si>
  <si>
    <t>002024189</t>
  </si>
  <si>
    <t>002024190</t>
  </si>
  <si>
    <t>000005131</t>
  </si>
  <si>
    <t>000005132</t>
  </si>
  <si>
    <t>000005134</t>
  </si>
  <si>
    <t>000005135</t>
  </si>
  <si>
    <t>000005137</t>
  </si>
  <si>
    <t>000005148</t>
  </si>
  <si>
    <t>000005158</t>
  </si>
  <si>
    <t>000005159</t>
  </si>
  <si>
    <t>000001806</t>
  </si>
  <si>
    <t>SERVIÇO ESPECIALIZADO EM DESTRAVAMENTO E AJUSTE DE DAS LÂMINAS DA PORTA DE AÇO DE ENROLAR EM HORÁRIO EXTRAORDINÁRIO</t>
  </si>
  <si>
    <t>000001788</t>
  </si>
  <si>
    <t>000001791</t>
  </si>
  <si>
    <t>000001796</t>
  </si>
  <si>
    <t>000001808</t>
  </si>
  <si>
    <t>000001792</t>
  </si>
  <si>
    <t>000001797</t>
  </si>
  <si>
    <t>000001804</t>
  </si>
  <si>
    <t>000001789</t>
  </si>
  <si>
    <t>000001798</t>
  </si>
  <si>
    <t>000001809</t>
  </si>
  <si>
    <t>000001794</t>
  </si>
  <si>
    <t>000001793</t>
  </si>
  <si>
    <t>000001799</t>
  </si>
  <si>
    <t>000001807</t>
  </si>
  <si>
    <t>000001810</t>
  </si>
  <si>
    <t>000001790</t>
  </si>
  <si>
    <t>000001795</t>
  </si>
  <si>
    <t>000001800</t>
  </si>
  <si>
    <t>000001802</t>
  </si>
  <si>
    <t>002024192</t>
  </si>
  <si>
    <t>002024193</t>
  </si>
  <si>
    <t>002024194</t>
  </si>
  <si>
    <t>002024195</t>
  </si>
  <si>
    <t>002024196</t>
  </si>
  <si>
    <t>002024197</t>
  </si>
  <si>
    <t>002024198</t>
  </si>
  <si>
    <t>002024199</t>
  </si>
  <si>
    <t>002024200</t>
  </si>
  <si>
    <t>002024201</t>
  </si>
  <si>
    <t>002024202</t>
  </si>
  <si>
    <t>002024203</t>
  </si>
  <si>
    <t>002024204</t>
  </si>
  <si>
    <t>53.327.206/0001-97</t>
  </si>
  <si>
    <t>000202412</t>
  </si>
  <si>
    <t>000020242</t>
  </si>
  <si>
    <t>000020243</t>
  </si>
  <si>
    <t>000202414</t>
  </si>
  <si>
    <t xml:space="preserve">PREVENTIVA AR CONDICIONADO SPOT- REFERENCIA SETEMBRO </t>
  </si>
  <si>
    <t>000202413</t>
  </si>
  <si>
    <t>000020246</t>
  </si>
  <si>
    <t>000202410</t>
  </si>
  <si>
    <t>000202411</t>
  </si>
  <si>
    <t>000020249</t>
  </si>
  <si>
    <t>000000141</t>
  </si>
  <si>
    <t>000000151</t>
  </si>
  <si>
    <t>000002211</t>
  </si>
  <si>
    <t>000002212</t>
  </si>
  <si>
    <t>000002213</t>
  </si>
  <si>
    <t>000002214</t>
  </si>
  <si>
    <t>000002215</t>
  </si>
  <si>
    <t>000002216</t>
  </si>
  <si>
    <t>000002217</t>
  </si>
  <si>
    <t>000002218</t>
  </si>
  <si>
    <t>000002219</t>
  </si>
  <si>
    <t>000002220</t>
  </si>
  <si>
    <t>SERVIÇOS FEITO EM PREVENTIVA - REF JANEIRO</t>
  </si>
  <si>
    <t>000000039</t>
  </si>
  <si>
    <t>000000040</t>
  </si>
  <si>
    <t>000000041</t>
  </si>
  <si>
    <t>000000042</t>
  </si>
  <si>
    <t>000000043</t>
  </si>
  <si>
    <t>000000044</t>
  </si>
  <si>
    <t>000000277</t>
  </si>
  <si>
    <t>000000278</t>
  </si>
  <si>
    <t>000000279</t>
  </si>
  <si>
    <t>000000186</t>
  </si>
  <si>
    <t>000006096</t>
  </si>
  <si>
    <t>000006097</t>
  </si>
  <si>
    <t>000000269</t>
  </si>
  <si>
    <t>000000270</t>
  </si>
  <si>
    <t>000000271</t>
  </si>
  <si>
    <t>000058855</t>
  </si>
  <si>
    <t>000058857</t>
  </si>
  <si>
    <t>000058861</t>
  </si>
  <si>
    <t>40.316.604/0001-66</t>
  </si>
  <si>
    <t>FELIPE LIMA RODRIGUES DOS SANTOS 3591039</t>
  </si>
  <si>
    <t>37.373.371/0001-29</t>
  </si>
  <si>
    <t>000000016</t>
  </si>
  <si>
    <t>000000017</t>
  </si>
  <si>
    <t>SERTEC SERRALHERIA TÉCNICA</t>
  </si>
  <si>
    <t>SERVIÇO SOLDAGEM, DESTRAVAMENTO, LUBRIFICAÇÃO DE ROLDANAS, SOLDA NO TUBO GUIA SUPERIOR, RETIRADA E RECOLOCAÇÃO PORTÃO NOS TRILHOS</t>
  </si>
  <si>
    <t>FORNECIMENTO E INSTALAÇÃO DE 15 LAMINAS COM PINTURA ELETROSTATICA AZUL, RETIRADA DO MOTOR E TROCA CAPACITOR</t>
  </si>
  <si>
    <t>CORREÇÃO PISO AREA DE DESCARGA- ESTACIONAMENTO COBERTO </t>
  </si>
  <si>
    <t>FORNECIMENTO E INSTALAÇÃO DE NOVAS DOBRADIÇAS PORTA SALA OMNI</t>
  </si>
  <si>
    <t>SERVIÇO EMERGENCIAL POR FALHA DA ILUMINAÇÃO DA LOJA E FALHA NO SISTEMA DE AR CONDICIONADO - FEITO MEDIÇÃO DAS TENSÕES - FALHA NA ALIMENTAÇÃO ELÉTRICA DA CONCESSIONÁRIA </t>
  </si>
  <si>
    <t>EXECUÇÃO DE VEDAÇÃO COBERTURA SISTEMA DE DUTOS DE AR CONDICIONADO- GARANTIA NÃO ATENDIDA PELA CONSTRUTORA </t>
  </si>
  <si>
    <t>SERVIÇO ESPECIALIZADO EM ATENDIMENTO EMERGENCIAL PARA VERIFICAÇÃO GERAL DO QUADRO ELÉTRICO E ACIONAMENTO DAS LUZES EXTERNAS</t>
  </si>
  <si>
    <t>SERVIÇO ESPECIALIZADO EM REPARO DA EMPILHADEIRA APÓS A MESMA TOMBAR, ESTANDO CONTEMPLADO: OLEO HIDRAULICO, GRAMPO DE FECHAMENTO DE BATERIA, DESENGRIPANTE, LIMPA CONTATO, LAVAGEM E LUBRIFICAÇÃO.</t>
  </si>
  <si>
    <t>FORNECIMENO E INSTALAÇÃO DE DOIS ACENTOS AGUDOS TOTEM DE ENTRADA</t>
  </si>
  <si>
    <t>SERVIÇO ESPECIALIZADO EM LOCAÇÃO DE GERADOR PARA ATENDER O HOSPITAL EM QUANTO O GERADOR PRÓPRIO SOFRE MANUTENÇÃO</t>
  </si>
  <si>
    <t>ATENDIMENTO EMERGENCIAL , TROCA DE 1 LIGAÇÃO DE MALHA DE 60 CM REVESTIDO DE ALUMINIO , REPARO EM 2 SIFÃO E AJUSTE DE 2 CASTELOS DE 2 TORNEIRAS AUTOMATICA</t>
  </si>
  <si>
    <t>ATENDIMENTO EMERGENCIAL TROCA DE VALVULA DE DESCARGA BANHEIRO </t>
  </si>
  <si>
    <t>VISITA TECNICA, REPARO CAIXA DÁGUA, NÃO FOI REALIZADO DEVIDO AO GRANDE VOLUME DE ÁGUA NA CAIXA E AGENDA DE BANHO ABERTA.</t>
  </si>
  <si>
    <t>000005118</t>
  </si>
  <si>
    <t>000005068</t>
  </si>
  <si>
    <t>000005069</t>
  </si>
  <si>
    <t>000005154</t>
  </si>
  <si>
    <t>002024234</t>
  </si>
  <si>
    <t>002024235</t>
  </si>
  <si>
    <t>002024236</t>
  </si>
  <si>
    <t>002024237</t>
  </si>
  <si>
    <t>002024238</t>
  </si>
  <si>
    <t>002024239</t>
  </si>
  <si>
    <t>002024240</t>
  </si>
  <si>
    <t>002024241</t>
  </si>
  <si>
    <t>000002520</t>
  </si>
  <si>
    <t>000002582</t>
  </si>
  <si>
    <t>000002328</t>
  </si>
  <si>
    <t>000007965</t>
  </si>
  <si>
    <t>000002580</t>
  </si>
  <si>
    <t>MANUTENÇÃO PREVENTIVA DE GERADORES REF. Fevereiro/23</t>
  </si>
  <si>
    <t>MANUTENÇAO PREVENTIVA EM GRUPO MOTOR GERADOR REF. Fevereiro/23 - Bueno T63</t>
  </si>
  <si>
    <t>SERVIÇOS FEITO EM PREVENTIVA - REF FEVEREIRO</t>
  </si>
  <si>
    <t>MANUTENÇÃO PREVENTIVA DE AR CONDICIONADO REF. Fevereiro/24</t>
  </si>
  <si>
    <t>GM MONUMENTUM ENGENHARIA LTDA</t>
  </si>
  <si>
    <t>GM ENGENHARIA</t>
  </si>
  <si>
    <t>26.213.426/0001-17</t>
  </si>
  <si>
    <t>BRANGER EMPILHADEIRA</t>
  </si>
  <si>
    <t>SILES &amp; COSTA ENGENHARIA E RESULTADOS LT</t>
  </si>
  <si>
    <t>SILES &amp; COSTA</t>
  </si>
  <si>
    <t>08.637.195/0001-97</t>
  </si>
  <si>
    <t>M.R. MANUTENCAO E REPARACAO DE EMPILHADE</t>
  </si>
  <si>
    <t xml:space="preserve">M.R. MAQUINAS       </t>
  </si>
  <si>
    <t>43.298.360/0001-24</t>
  </si>
  <si>
    <t>GABRIELA</t>
  </si>
  <si>
    <t>000105107</t>
  </si>
  <si>
    <t>000101059</t>
  </si>
  <si>
    <t>000105109</t>
  </si>
  <si>
    <t>000105108</t>
  </si>
  <si>
    <t>000105116</t>
  </si>
  <si>
    <t>CNPJ LOJA1</t>
  </si>
  <si>
    <t>CNPJ LOJA2</t>
  </si>
  <si>
    <t>BOX FUJI COMERCIO DE VIDROS LTDA</t>
  </si>
  <si>
    <t>REPARO VAZAMENTO E CARGA DE FLUIDO REFRIGERANTE EQUIPAMENTO QUE ATENDE SALÃO DE VENDAS</t>
  </si>
  <si>
    <t>FORNECIMENTO E INSTALAÇÃO DE UMA VALVULA GBC NO SISTEMA DE AR CONDICIONADO DO CANIL </t>
  </si>
  <si>
    <t>FORNECIMENTO E INSTALAÇÃO DE UMA VALVULA GBC NO SISTEMA DE AR CONDICIONADO DO CENTRO DE ESTETICA</t>
  </si>
  <si>
    <t>ATENDIMENTO EMERGENCIAL- REPARO EMERGENCIAL PORTA DE AÇO DOCA (NOTURNO) </t>
  </si>
  <si>
    <t>MATERIAL DE PREVENTIVA - FORNECIMENTO DA DUCHA HIGIENICA E DO ENGATE, PORTA DA FARMÁCIA ARRUMADA, PORTA DA RECEPÇÃO ARRUMADA</t>
  </si>
  <si>
    <t>MATERIAL DE PREVENTIVA - VÁLVULA DA TORNEIRA DO AQUÁRIO TROCADA, BANCO DA COZINHA FOI FEITO OUTRO</t>
  </si>
  <si>
    <t>LÂMPADA E REPOSICIONAMENTO DA PORTA DE VIDRO </t>
  </si>
  <si>
    <t>DOBRADIÇAS, CONTROLE P/ VENTILADOR </t>
  </si>
  <si>
    <t>COLA P/ PISO, REGISTRO, PISO TÁTIL</t>
  </si>
  <si>
    <t>BOIA,TAMPÃO/JOELHO</t>
  </si>
  <si>
    <t>NOVO COMPRESSOR DE 36.000 BTUS</t>
  </si>
  <si>
    <t>INSTALAÇÃO DE UM COMPRESSOR 36.000 BTUS, PRESSURIZAÇÃO DA LINHA COM NITROGENIO, BALANCEAMENTO CARGA DE GAS </t>
  </si>
  <si>
    <t>SERVIÇO DE INSTALAÇÃO DE CHAPA METALICA EM PORTÃO DA DOCA </t>
  </si>
  <si>
    <t>INSTALAÇÃO DE 2 SABONETEIRA , INSTALAÇÃO DE 1 PAPELEIRA, FIXAÇÃO DE RODINHA DE CARRINHO DO CE, TOMADA EM CURTO NO CE, REPARO NA RAMPA DE ACESSO PARA LOJA, REPARO NO CHÃO NA ENTRADA DA LOJA,MUITOS BURACOS, FIXAÇÃO DE PLACA NO REFEITÓRIO </t>
  </si>
  <si>
    <t>REPARO CAIXA, PINTURA</t>
  </si>
  <si>
    <t>REPARO EM TOMADA TESOURARIA</t>
  </si>
  <si>
    <t> REPARO CURTO CIRCUITO NA TOMADA DO FREEZER DE SORVETE</t>
  </si>
  <si>
    <t>VEDAÇÃO DE MANGUEIRA DO CE, REPARO EM DRYWALL, TROCA DE 4 LAMPADAS T5, SINALIZAÇÃO DE SAÍDA NA ENTRADA  DA LOJA , FIXAÇÃO DE 2 ESPELHOS </t>
  </si>
  <si>
    <t>TROCA DE CORREDEIRA DO CAIXA, TOMADA DA DOCA</t>
  </si>
  <si>
    <t>AR NA TUBULAÇAO GERAL DA LOJA </t>
  </si>
  <si>
    <t>SERVIÇO TROCA DUCHA</t>
  </si>
  <si>
    <t>FOI RESOLVIDO O CURTO CIRCUITO DE LAMPADAS ELIMINANDO DUAS LAMPADAS T8 LED QUE ESTAVA EM CURTO</t>
  </si>
  <si>
    <t>ATENDIMENTO AR NA TUBULAÇAO GERAL DA LOJA </t>
  </si>
  <si>
    <t>LIMPEZA TELHADO E CALHAS </t>
  </si>
  <si>
    <t>PINTURA DAS COLUNAS AREA INTERNA DA LOJA, TROCA DA TOMADA DANHEIRO DOS CLENTES, TROCA DE SIFÃO BANHEIRO CLIENTE, RETIRADA DE ADESIVO DO CHÃO SETOR VENDAS,PINTURA NA PAREDE LADO DE FORA AQUARIO, PINTURA NA PAREDE SETOR ADOTE PETZ </t>
  </si>
  <si>
    <t>SERVIÇO DE PREVENTIVA SPOT</t>
  </si>
  <si>
    <t>TROCA DE ASSENTO DO VASO SANITÁRIO, TROCA DE MANGUEIRA DO BANHEIRO CE</t>
  </si>
  <si>
    <t>FIXAÇÃO DE CAMERA SETOR VENDAS, FIXAÇÃO DE BANCO NA MESA,SETOR REFEITÓRIO</t>
  </si>
  <si>
    <t>APERTO E VEDAÇÃO DA CAIXA ACOPLADA , VEDAÇÃO BANHEIRA DO CE</t>
  </si>
  <si>
    <t>SERVIÇO NOTURNO PARA FECHAMENTO DE PONTOS VUNERAVEIS DE ACESSO DE ROEDORES </t>
  </si>
  <si>
    <t>INSTALAÇÃO DE UM NOVO EQUIPAMENTO CASSETE PARA SALA DE TOSA</t>
  </si>
  <si>
    <t>INSTALAÇÃO DE UM NOVO EQUIPAMENTO CASSETE PARA A SALA DE BANHO</t>
  </si>
  <si>
    <t>INSTALAÇÃO DE UM NOVO EQUIPAMENTO CASSETE PARA A SALA DE SECAGEM</t>
  </si>
  <si>
    <t>INSTALAÇÃO DE 1 MANOMETRO NA ENTRADA DE AGUA, 1 MANOMETRO NA SAIDA DE AGUA, PARA ACOMPANHAMENTO DO EQUIPAMENTO </t>
  </si>
  <si>
    <t>MATERIAL PREVENTIVA: TINTAS</t>
  </si>
  <si>
    <t>MATERIAL PREVENTIVA: ELETRICA PARA REFAZER TOMADA DA PLATAFORMA</t>
  </si>
  <si>
    <t>MATERIAL PREVENTIVA:  LAMPADAS TUBULAR LEDS</t>
  </si>
  <si>
    <t>MATERIAL PREVENTIVA: DISJUNTORES PARA SUBSTITUIÇÃO NO QUADRO DO CE, SOFREU CURTO CIRCUITO DEVIDO A AGUA DO VAZAMENTO TELHADO</t>
  </si>
  <si>
    <t>MATERIAL PREVENTIVA:TINTAS PARA PINTURA DO DEPOSITO E AREAS TECNICAS</t>
  </si>
  <si>
    <t>SERVIÇO ESPECIALIZADO EM ATENDIMENTO PARA RESTABELECER ILUMINAÇÃO DO ESTACIONAMENTO</t>
  </si>
  <si>
    <t>MATERIAL PREVENTIVA: TINTA PARA PINTURAS DE PAREDES,PILARES,LATERAIS DAS ESCADARIAS DO TERREO PARA SUPERIOR</t>
  </si>
  <si>
    <t>SERVIÇO ESPECIALIZADO EM CONSERTO DO GESSO A LADO DA PORTA DE ENROLAR</t>
  </si>
  <si>
    <t>MATERIAL PREVENTIVA: VEDAÇÃO DOS VIDROS</t>
  </si>
  <si>
    <t>MATERIAL PREVENTIVA: CONSERTO DA TUBULAÇÃO DO BOILER</t>
  </si>
  <si>
    <t>MATERIAL PREVENTIVA:  SENSOR DE PRESENÇA DA ILUMINAÇÃO WC CLIENTE</t>
  </si>
  <si>
    <t>MATERIAL PREVENTIVA: RECOLOCAÇÃO DA PORTA DO DEPOSITO</t>
  </si>
  <si>
    <t>MATERIAL PREVENTIVA: CONSERTO E REFFORÇO DA MURETA ENTRADA DO HOSPITAL</t>
  </si>
  <si>
    <t>MATERIAL PREVENTIVA:  CONSERTO DO WC CLIENTE</t>
  </si>
  <si>
    <t>MATERIAL PREVENTIVA:  GÁS E OUTROS MATERIAIS PARA CONSERTO DE VAZAMENTO NA CONDENSADORA</t>
  </si>
  <si>
    <t>SERVIÇO ESPECIALIZADO EM CONSERTO DO AR CONDICIONADO DO CE</t>
  </si>
  <si>
    <t>MATERIAL PREVENTIVA: TINTA PARA PINTURAS NAS ÁREAS VENDAS,OMNI,WC E OUTROS</t>
  </si>
  <si>
    <t>SERVIÇO ESPECIALIZADO EM ADEQUAÇÃO DA TUBULAÇÃO DO DRENO DAS CAIXAS DE INCENDIO</t>
  </si>
  <si>
    <t>SERVIÇO ESPECIALIZADO EM CONSERTO DO FREEZER  COCA COLA, COM TROCA DA PLACA ELETRONICA</t>
  </si>
  <si>
    <t>MATERIAL PREVENTIVA: ROLDANAS EM PORTA DE VIDRO ENTRADA L</t>
  </si>
  <si>
    <t>SERVIÇO ESPECIALIZADO EM ATENDIMENTO EMERGENCIAL PARA DESTRAVAMENTO, ALINHAMENTO, REGULAGEM DE FIM DE CURSO, LIMPEZA E LUBRIFICAÇÃO DA PORTA DE AÇO DE ENROLAR</t>
  </si>
  <si>
    <t>MATERIAL PREVENTIVA: MANTA FILTRANTE, 5L DE INTERCAP, 4 CORREIAS B41</t>
  </si>
  <si>
    <t>MATERIAL PREVENTIVA: MANTA FILTRANTE</t>
  </si>
  <si>
    <t>SERVIÇO ESPECIALIZADO EM ATENDIMENTO EMERGENCIAL PARA REPARO DE ILUMINAÇÃO EXTERNA DO ESTACIONAMENTO NO SUBSOLO PRÓXIMO AO ELEVADOR</t>
  </si>
  <si>
    <t>SERVIÇO ESPECIALIZADO EM REPARO DA EMPILHADEIRA COM SUBSTITUIÇÃO DO FIM DE CURSO MICRO INTERRUPTOR PT 16 TE 18 LE 10</t>
  </si>
  <si>
    <t>SERVIÇO ESPECIALIZADO EM SUBSTITUIÇÃO DO SIFÃO E MANGUEIRA DE ENGATE FLEXIVEL</t>
  </si>
  <si>
    <t xml:space="preserve">SERVIÇO ESPECIALIZADO EM ATENDIMENTO A NOTIFICAÇÃO DOS BOMBEIROS: CRIAÇÃO DE REDE DE TUBULAÇÃO GALVANIZADA CATEGORIA INCÊNDIO DE 2½'', INSTALAÇÃO DE CAIXAS DE SOBREPOR PARA MANGUEIRAS SOBRE OS CAVALETES METALICOS BRANCOS, INSTALAÇÃO DA INFRA DO SISTEMA DE ALARME MANUAL PARA HIDRANTES, ACIONADOR TIPO BOTOEIRA DE ALARME, SIRENE AUDIOVISUAL E FORNECIMENTO DE MANGUEIRAS DE 2 1/2 COM 15 METROS COM ESGUICHOS REGULAVEIS </t>
  </si>
  <si>
    <t>SERVIÇO ESPECIALIZADO NA SUBSTITUIÇÃO DE 14 REFLETORES QUE ESTÃO QUEIMADOS NA FACHADA LATERAL DA LOJA</t>
  </si>
  <si>
    <t>SERVIÇO DE MONTAGEM, PINTURA E INSTALAÇÃO DE GRADE EM JANELA DA CLÍNICA, SERVIÇO DE CORREÇÃO DA TORNEIRA DO JARDIM</t>
  </si>
  <si>
    <t>SERVIÇO DE TROCA DE FECHADURAS DA FAZENDINHA</t>
  </si>
  <si>
    <t>SERVIÇO ESPECIALIZADO EM ATENDIMENTO EMERGENCIAL PARA REALIZAR OS SEGUINTES REPAROS NO SPLITÃO QUE ATENDE O SALÃO DE VENDAS: DESMONTAGEM DA MAQUINA DO AR CENTRAL, RETIRADA DE EIXO E TURBINAS, SERVIÇOS DE USINAGEM NO EIXO , TROCA DE ROLAMENTOS E MANCAIS, SOLDAGEM NA TUBULAÇÃO PARA ELIMINAR VAZAMENTO,REPOSIÇÃO DE GÁS,LIMPEZA E HIGIENIZAÇÃO GERAL</t>
  </si>
  <si>
    <t>LOCAÇÃO DE 2 CLIMATIZADORES 7.000 M3/H (REF. FEVEREIRO)</t>
  </si>
  <si>
    <t>LOCAÇÃO DE 2 CLIMATIZADORES 23.000 M3/H (REF. FEVEREIRO)</t>
  </si>
  <si>
    <t>MATERIAIS PARA MELHORIA DE PINTURA EM LOJAS</t>
  </si>
  <si>
    <t>AVCB - FORNECIMENTO E INSTALAÇÃO DE 01 (UMA) PLACA DE SINALIZAÇÃO DE EMERGÊNCIA - TIPO CENTRAL DE ALARME DE INCÊNDIO, REMANEJAMENTO DOS EXTINTORES DA LOJA, CONFORME PROJETO APROVADO, FORNECIMENTO E INSTALAÇÃO DE 01 (UM) SUPORTE DE SOLO PARA EXTINTORES, FORNECIMENTO E INSTALAÇÃO DE 02 (DOIS) SUPORTES DE PAREDE PARA EXTINTORES, FORNECIMENTO E INSTALAÇÃO DE 01 (UM) REGISTRO GAVETA - PN 16 - 4" - JUNTO AO RESERVA TÉCNICA DE INCÊNDIO, FORNECIMENTO E INSTALAÇÃO DE 01 (UMA) VÁLVULA DE RETENÇÃO VERTICAL - PN 16 - 3" - JUNTO AO BARRILETE DE INCÊNDIO, FORNECIMENTO E INSTALAÇÃO DE 01 (UM) REGISTRO GLOBO ANGULAR - 45º - 2 1/2" - HIDRANTE DOCA, FORNECIMENTO E INSTALAÇÃO DE 01 (UM) REGISTRO GLOBO ANGULAR - 45º - 2 1/2" - REGISTRO DE RECALQUE, PINTURA NA COR AMARELA DAS NOVAS VÁLVULAS DO BARRILETE DO SISTEMA DE HIDRANTES, FORNECIMENTO E INSTALAÇÃO DE 01 (UM) ADAPTADOR STORZ 2.1/2" X 1.1/2", FORNECIMENTO E INSTALAÇÃO DE 02 (DOIS) TAMPÕES STORZ 1.1/2", FORNECIMENTO E INSTALAÇÃO DE 01 (UM) ESGUICHO REGULÁVEL 1.1/2", FORNECIMENTO E INSTALAÇÃO DE 01 (UMA) CHAVE STORZ, FORNECIMENTO E INSTALAÇÃO DE 01 (UM) ADAPTADOR STORZ 2.1/2" X 2.1/2" - REGISTRO DE RECALQUE, FORNECIMENTO E INSTALAÇÃO DE 01 (UM) TAMPÃO STORZ COM CORRENTE 2.1/2" - REGISTRO DE RECALQUE, MANUTENÇÃO COMPLETA REGISTRO DE RECALQUE, SENDO: LIMPEZA INTERNA E EXTERNA, APLICAÇÃO DE BRITA NO FUNDO DA CAIXA, REVITALIZAÇÃO DA DEMARCAÇÃO DE SOLO E PINTURA DOS ACESSÓRIOS INTERNOS, MOBILIZAÇÃO E DESMOBILIZAÇÃO DE MATERIAIS, FERRAMENTAS E MÃO DE OBRA NECESSÁRIA PARA EXECUÇÃO DOS SERVIÇOS</t>
  </si>
  <si>
    <t>000000001</t>
  </si>
  <si>
    <t>000004979</t>
  </si>
  <si>
    <t>000020244</t>
  </si>
  <si>
    <t>000202448</t>
  </si>
  <si>
    <t>000002499</t>
  </si>
  <si>
    <t>000002505</t>
  </si>
  <si>
    <t>000001801</t>
  </si>
  <si>
    <t>DESMONTAGEM DA PORTA DE AÇO PARA RECORTAR AS PONTAS QUE ESTAVAM PEGANDO NAS GUIAS E TESTEIRAS, REMONTAGEM DA PORTA DE AÇO, ALINHAMENTO, REGULAGEM DO FIM DE CURSO, TESTE E LUBRIFICAÇÃO</t>
  </si>
  <si>
    <t>SERVIÇO ESPECIALIZADO EM PREVENTIVA PREDIAL SPOT. REF. FEVEREIRO</t>
  </si>
  <si>
    <t>SERVIÇO ESPECIALIZADO EM PREVENTIVA AR CONDICIONADO SPOT. FEVEREIRO</t>
  </si>
  <si>
    <t>SERVIÇO ESPECIALIZADO EM PREVENTIVA AR CONDICIONADO SPOT. REF. FEVEREIRO</t>
  </si>
  <si>
    <t>SERVIÇO ESPECIALIZADO EM PREVENTIVA DE AR CONDICIONADO SPOT. REF. FEVEREIRO</t>
  </si>
  <si>
    <t>LOCAÇÃO DE 4 CLIMATIZADORES REF FEVEREIRO</t>
  </si>
  <si>
    <t>LOCAÇÃO DE 5 CLIMATIZADORES REF FEVEREIRO</t>
  </si>
  <si>
    <t>0251</t>
  </si>
  <si>
    <t>0238</t>
  </si>
  <si>
    <t>BOILER</t>
  </si>
  <si>
    <t>PLATAFORMA</t>
  </si>
  <si>
    <t>SERVIÇO DE CORRETIVA ELÉTRICA DO AR CONDICIONADO </t>
  </si>
  <si>
    <t>SERVIÇO EMERGENCIAL AR CONDICIONADO COM TROCA DE CONTATOR E RELÉ FALTA DE FASE</t>
  </si>
  <si>
    <t>SERVIÇO DE SUBSTITUIÇÃO DE MANGUEIRA DO C.E E RETOQUE DE PINTURA </t>
  </si>
  <si>
    <t>SERVIÇO EMERGENCIAL PARA DESENTUPIMENTO </t>
  </si>
  <si>
    <t>SERVIÇO DE DESMONTAGEM E MONTAGEM DA FAZENDINHA</t>
  </si>
  <si>
    <t>SERVIÇO EMERGENCIAL PARA ABERTURA DA PORTA PRINCIPAL DA LOJA </t>
  </si>
  <si>
    <t>SERVIÇO DE MANUTENÇÃO E SUBSTITUIÇÃO DE LAMINAS DA PORTA DE AÇO </t>
  </si>
  <si>
    <t>SERVIÇO EMERGENCIAL POR FALTA DE ÁGUA EM LOJA </t>
  </si>
  <si>
    <t>SERVIÇO DE RETIRADA DE VAZAMENTO (LOJA EM BAIXO DO PETZ)</t>
  </si>
  <si>
    <t>SERVIÇO EMERGENCIAL PARA INSTALAÇÃO DE GRADE NO RETORNO DO AR </t>
  </si>
  <si>
    <t>SERVIÇO EMERGENCIAL PARA ABERTURA DA PORTA AUTOMÁTICA</t>
  </si>
  <si>
    <t>SERVIÇO DE SUBSTITUIÇÃO DA BOMBA DO AQUÁRIO </t>
  </si>
  <si>
    <t>SERVIÇO EMERGENCIAL PARA REESTABELECIMENTO DE ÁGUA NO CENTRO ESTÉTICO </t>
  </si>
  <si>
    <t>SERVIÇO EMERGENCIAL PARA DESENTUPIMENTO DA CAIXA DE PASSAGEM DA COZINHA</t>
  </si>
  <si>
    <t>SERVIÇO EMERGENCIAL PARA REESTABELECIMENTO DE ENERGIA EM LOJA  </t>
  </si>
  <si>
    <t>PROCESSO DE DESOBSTRUÇÃO HIDROJATEAMENTO COM CAMINHÃO REDE AGUAS PLUVIAIS E ESGOTO</t>
  </si>
  <si>
    <t>SERVIÇO EMERGERCIAL PARA DESENTUPIMENTO E LIMPEZA DAS CAIXAS DE ESGOTO</t>
  </si>
  <si>
    <t xml:space="preserve">SERVIÇO ESPECIALIZADO EM SUBSTITUIÇÃO DO COMPRESSOR DO FREEZER LOCALIZADO NA SALA DE ÓBITO </t>
  </si>
  <si>
    <t>SERVIÇO DE RESTAURAÇÃO EM RESINA E FIBRA DE VIDRO NA CAIXA DÁGUA</t>
  </si>
  <si>
    <t>SERVIÇO ESPECIALIZADO EM ATENDIMENTO PARA RESOLUÇÃO DOS 30 CHAMADOS ABERTOS DA LOJA (CONTEMPLANDO MATERIAL, MÃO DE OBRA TANTO PARA PREDIAL QUANTO HVAC) (1-2)</t>
  </si>
  <si>
    <t>PRODUÇÃO E INSTALAÇÃO DA LETRA "A" DO TOTEM DE ENTRADA DA UNIDADE </t>
  </si>
  <si>
    <t>SUBSTITUIÇÃO EIXO DE ACELERAÇÃO, SUBSTITUIÇÃO CONJUNTO MOLA, SUBSTITUIÇÃO ACIONADOR ACELERADOR, SUBSTITUIÇÃO PARAFUSOS, LIMPEZA, AJUSTES, TESTES,  </t>
  </si>
  <si>
    <t>SERVIÇO ESPECIALIZADO EM CONSTRUÇÃO DE 24 METROS LINEARES DE LINHAS DE BATE RODAS PARA PROTEÇÃO DE PAREDES E EQUIPAMENTOS, EM TUBO AÇO CARBONO DE 2´´ PINTURA EM AMARELO E FURAÇÃO DO PISO DE CONCRETO PARA FIXAÇÃO DOS BATE RODAS (ÁREA DAS BATERIAS)</t>
  </si>
  <si>
    <t>SERVIÇO ESPECIALIZADO EM CONSTRUÇÃO DE 31 METROS LINEARES DE LINHAS DE BATE RODAS PARA PROTEÇÃO DE PAREDES E EQUIPAMENTOS,EM AÇO CARBONO DE 2´´ PINTURA EM AMARELO E FURAÇÃO DO PISO DE CONCRETO PARA FIXAÇÃO DOS BATE RODAS (ÁREA DA DOCA)</t>
  </si>
  <si>
    <t>SERVIÇO ESPECIALIZADO EM CONSERTO DO DRYWALL DAS DOCAS PARTES DESTRUDAS COM EQUIPAMENTOS</t>
  </si>
  <si>
    <t>SERVIÇO ESPECIALIZADO EM FORNECIMENTO E SUBSTITUIÇÃO DE CAIXAS PARA MANGUEIRAS DE HIDRANTES</t>
  </si>
  <si>
    <t>SERVIÇO ESPECIALIZADO EM ATENDIMENTO EMERGENCIAL PARA RECUPERAÇÃO DAS PLACAS ELETRONICAS DAS MAQUINAS VRF DOS SETORES DE REFEITORIO,DESCANSO E RAIO X.</t>
  </si>
  <si>
    <t>LOCAÇÃO DE CAÇAMBA PARA RECOLHIMENTO DE ENTULHOS</t>
  </si>
  <si>
    <t>MATERIAL PREVENTIVA: PINTURA DA FAZENDINHA</t>
  </si>
  <si>
    <t>SERVIÇO ESPECIALIZADO EM REPOSIÇÃO DA TORNEIRA DO JARDIM</t>
  </si>
  <si>
    <t>MATERIAL PREVENTIVA: FECHADURA DA PORTA DE VIDRO ACESSO PRNCIPAL</t>
  </si>
  <si>
    <t>MATERIAL PREVENTIVA: CAMPANHIA PARA OMNI</t>
  </si>
  <si>
    <t>SERVIÇO ESPECIALIZADO EM SUBSTITUIÇÃO DO BARRILETE DO BOILER, PVC MARROM POR E-PVC</t>
  </si>
  <si>
    <t>MATERIAL PREVENTIVA: SUBSTITUIÇÃO DA VELA DO FILTRO DOS FUNCIONÁRIOS</t>
  </si>
  <si>
    <t>MATERIAL PREVENTIVA: PINTURA NA ÁREA DE VENDAS</t>
  </si>
  <si>
    <t>MATERIAL PREVENTIVA: ACABAMENTO DE VALVULA DESCARGA DOCOL PARA BANHEIRO DE CLIENTES</t>
  </si>
  <si>
    <t>MATERIAL PREVENTIVA: SUBSTITUIÇÃO DA VELA DO FILTRO DO BEBEDOURO DOS FUNCIONARIOS</t>
  </si>
  <si>
    <t>SERVIÇO ESPECIALIZADO EM ATENDIMENTO EMERGENCIAL PARA CONSERTO DA PLATAFORMA ELEVATORIA</t>
  </si>
  <si>
    <t>MATERIAL PREVENTIVA: CORREIAS PARA AR CONDICIONADO CENTRAL</t>
  </si>
  <si>
    <t>SERVIÇO EMERGENCIAL PARA ABERTURAS DAS PORTAS COM MUDANÇA DE CIRCUITO DAS PORTAS DE ENROLAR - TIRANDO DO CIRCUITO COM DR PARA CIRCUITO SIMPLES </t>
  </si>
  <si>
    <t>MATERIAIS - LAMPADAS TROCADAS, FECHADURA INSTALADAS NA PREVENTIVA, LAMPADAS T8, LAMPADAS E27, FECHADURA PORTA </t>
  </si>
  <si>
    <t>FABRICAÇÃO E INSTALAÇÃO ALÇAPÃO SALA BANHO, SALA TOSA</t>
  </si>
  <si>
    <t>TROCA DA MOLA HIDRAULICA DE PISO PARA PORTA DE VIDROO DA CLINICA </t>
  </si>
  <si>
    <t>REPARO SUPORTE DA PORTA FLEXDOR</t>
  </si>
  <si>
    <t>MANUTENÇÃO PREVENTIVA PREDIAL REF. Janeiro/24</t>
  </si>
  <si>
    <t>000002549</t>
  </si>
  <si>
    <t>000002550</t>
  </si>
  <si>
    <t>000002551</t>
  </si>
  <si>
    <t>000002552</t>
  </si>
  <si>
    <t>000002553</t>
  </si>
  <si>
    <t>000002554</t>
  </si>
  <si>
    <t>000002555</t>
  </si>
  <si>
    <t>000002556</t>
  </si>
  <si>
    <t>000002557</t>
  </si>
  <si>
    <t>000002558</t>
  </si>
  <si>
    <t>000002559</t>
  </si>
  <si>
    <t>000002560</t>
  </si>
  <si>
    <t>000002561</t>
  </si>
  <si>
    <t>000002562</t>
  </si>
  <si>
    <t>000002563</t>
  </si>
  <si>
    <t>000002564</t>
  </si>
  <si>
    <t>000002565</t>
  </si>
  <si>
    <t>000002566</t>
  </si>
  <si>
    <t>000002567</t>
  </si>
  <si>
    <t>000002568</t>
  </si>
  <si>
    <t>000002569</t>
  </si>
  <si>
    <t>000002570</t>
  </si>
  <si>
    <t>000002571</t>
  </si>
  <si>
    <t>000002572</t>
  </si>
  <si>
    <t>000002573</t>
  </si>
  <si>
    <t>000002574</t>
  </si>
  <si>
    <t>000002575</t>
  </si>
  <si>
    <t>000002576</t>
  </si>
  <si>
    <t>000002577</t>
  </si>
  <si>
    <t>000002578</t>
  </si>
  <si>
    <t>000002579</t>
  </si>
  <si>
    <t>000100547</t>
  </si>
  <si>
    <t>000000033</t>
  </si>
  <si>
    <t>000000290</t>
  </si>
  <si>
    <t>000000060</t>
  </si>
  <si>
    <t>WANDERSON FERREIRA</t>
  </si>
  <si>
    <t>49.442.610/0001-34</t>
  </si>
  <si>
    <t>000000099</t>
  </si>
  <si>
    <t>000002331</t>
  </si>
  <si>
    <t>08.824.171/0006-51</t>
  </si>
  <si>
    <t>000000296</t>
  </si>
  <si>
    <t>000002016</t>
  </si>
  <si>
    <t>000006101</t>
  </si>
  <si>
    <t>000098068</t>
  </si>
  <si>
    <t>000098092</t>
  </si>
  <si>
    <t>MANUTENÇÃO PREVENTIVA PREDIAL REF. JuNHO/23</t>
  </si>
  <si>
    <t>000102564</t>
  </si>
  <si>
    <t>000101367</t>
  </si>
  <si>
    <t>000000189</t>
  </si>
  <si>
    <t>000002225</t>
  </si>
  <si>
    <t>000002226</t>
  </si>
  <si>
    <t>000002228</t>
  </si>
  <si>
    <t>000002230</t>
  </si>
  <si>
    <t>000002231</t>
  </si>
  <si>
    <t>000000272</t>
  </si>
  <si>
    <t>000000273</t>
  </si>
  <si>
    <t>000059096</t>
  </si>
  <si>
    <t>44.725.679/0001-51</t>
  </si>
  <si>
    <t>000089103</t>
  </si>
  <si>
    <t>000089107</t>
  </si>
  <si>
    <t>000089117</t>
  </si>
  <si>
    <t>000089157</t>
  </si>
  <si>
    <t>000089159</t>
  </si>
  <si>
    <t>000005287</t>
  </si>
  <si>
    <t>000005288</t>
  </si>
  <si>
    <t>TRIALUM ESTRUTURAS METALICAS</t>
  </si>
  <si>
    <t>J.C.M NITEROI REFRIGERACAO LTDA</t>
  </si>
  <si>
    <t>FABITEC SERVICOS TECNICOS</t>
  </si>
  <si>
    <t>43.625.442/0001-36</t>
  </si>
  <si>
    <t>ATENDIMENTO EMERGENCIAL SOLUÇÃO DE FALTA DE ENERGIA NAS TOMADAS RETIRE AQUI </t>
  </si>
  <si>
    <t>0248</t>
  </si>
  <si>
    <t>53.795.002/0001-80</t>
  </si>
  <si>
    <t>EMPILHA MAQ SERVICOS E LOCACOES LTDA</t>
  </si>
  <si>
    <t>EMPILHAMAQ</t>
  </si>
  <si>
    <t>SERVIÇO ESPECIALIZADO EM REPARO DAS PORTAS DO CD COM SUBSTITUIÇÃO DE ROLDANAS, CANALETA ZINCADA, LUBRIFICAÇÃO E AJUSTES GERAIS</t>
  </si>
  <si>
    <t>SERVIÇO ESPECIALIZADO EM ATENDIMENTO EMERGENCIAL PARA DESTRAVAMENTO DA PORTA 05 DO CD, CONSERTO DA DOBRADIÇA E FABRICAÇÃO DO SUPORTE DA PORTA</t>
  </si>
  <si>
    <t>SERVIÇO ESPECIALIZADO EM SUBSTITUIÇÃO DO POTENCIOMETRO DA EMPILHADEIRA ELÉTRICA</t>
  </si>
  <si>
    <t>SERVIÇO ESPECIALIZADO EM ATENDIMENTO EMERGENCIAL PARA AJUSTES DA EMPILHADEIRA ELÉTRICA QUE HAVIA PARADO DE FUNCIONAR</t>
  </si>
  <si>
    <t>SERVIÇO ESPECIALIZADO EM ATENDIMENTO PARA CONFIGURAÇÃO DO CARREGADOR ELÉTRICO QUE HAVIA DADO PANE</t>
  </si>
  <si>
    <t>MELHORIA NA COBERTURA COM SUBSTITUIÇÃO DE TELHAS, CALHAS E RUFOS- 30% FINA</t>
  </si>
  <si>
    <t>QUEZIA</t>
  </si>
  <si>
    <t>002024390</t>
  </si>
  <si>
    <t>002024391</t>
  </si>
  <si>
    <t>002024392</t>
  </si>
  <si>
    <t>002024393</t>
  </si>
  <si>
    <t>002024394</t>
  </si>
  <si>
    <t>002024395</t>
  </si>
  <si>
    <t>002024396</t>
  </si>
  <si>
    <t>002024397</t>
  </si>
  <si>
    <t>000005296</t>
  </si>
  <si>
    <t>MANUTENÇÃO PREVENTIVA PREDIAL REF. Fevereiro/24</t>
  </si>
  <si>
    <t>000002589</t>
  </si>
  <si>
    <t>000002591</t>
  </si>
  <si>
    <t>000002592</t>
  </si>
  <si>
    <t>000002595</t>
  </si>
  <si>
    <t>000002596</t>
  </si>
  <si>
    <t>000002597</t>
  </si>
  <si>
    <t>000002598</t>
  </si>
  <si>
    <t>000002599</t>
  </si>
  <si>
    <t>000002600</t>
  </si>
  <si>
    <t>000002601</t>
  </si>
  <si>
    <t>000002602</t>
  </si>
  <si>
    <t>000002603</t>
  </si>
  <si>
    <t>000002604</t>
  </si>
  <si>
    <t>000002605</t>
  </si>
  <si>
    <t>000002606</t>
  </si>
  <si>
    <t>000002607</t>
  </si>
  <si>
    <t>000059141</t>
  </si>
  <si>
    <t>000059142</t>
  </si>
  <si>
    <t>000059144</t>
  </si>
  <si>
    <t>000002627</t>
  </si>
  <si>
    <t>000002628</t>
  </si>
  <si>
    <t>000002638</t>
  </si>
  <si>
    <t>000000018</t>
  </si>
  <si>
    <t>000002639</t>
  </si>
  <si>
    <t>000002640</t>
  </si>
  <si>
    <t>000002641</t>
  </si>
  <si>
    <t>000002642</t>
  </si>
  <si>
    <t>ASCAEL COMERCIAL LTDA</t>
  </si>
  <si>
    <t xml:space="preserve">FORNECIMENTO DE UMA PORTA CORTA FOGO P-90 </t>
  </si>
  <si>
    <t>53.666.681/0001-98</t>
  </si>
  <si>
    <t>ASCAEL COMERCIAL</t>
  </si>
  <si>
    <t>RUA CHILE, 210</t>
  </si>
  <si>
    <t>4176-7600</t>
  </si>
  <si>
    <t>000002337</t>
  </si>
  <si>
    <t>000008012</t>
  </si>
  <si>
    <t>000002207</t>
  </si>
  <si>
    <t>000006143</t>
  </si>
  <si>
    <t>000006144</t>
  </si>
  <si>
    <t>000015976</t>
  </si>
  <si>
    <t>000016026</t>
  </si>
  <si>
    <t>000016034</t>
  </si>
  <si>
    <t>000015983</t>
  </si>
  <si>
    <t>000016029</t>
  </si>
  <si>
    <t>000015985</t>
  </si>
  <si>
    <t>000016031</t>
  </si>
  <si>
    <t>000016036</t>
  </si>
  <si>
    <t>000016037</t>
  </si>
  <si>
    <t>000015927</t>
  </si>
  <si>
    <t>000015991</t>
  </si>
  <si>
    <t>000015994</t>
  </si>
  <si>
    <t>000016039</t>
  </si>
  <si>
    <t>000016000</t>
  </si>
  <si>
    <t>000016002</t>
  </si>
  <si>
    <t>000016038</t>
  </si>
  <si>
    <t>000016040</t>
  </si>
  <si>
    <t>000016041</t>
  </si>
  <si>
    <t>000016042</t>
  </si>
  <si>
    <t>000016006</t>
  </si>
  <si>
    <t>000016043</t>
  </si>
  <si>
    <t>000016018</t>
  </si>
  <si>
    <t>000016045</t>
  </si>
  <si>
    <t>000016020</t>
  </si>
  <si>
    <t>000016046</t>
  </si>
  <si>
    <t>000016022</t>
  </si>
  <si>
    <t>000016044</t>
  </si>
  <si>
    <t>000016047</t>
  </si>
  <si>
    <t>000016048</t>
  </si>
  <si>
    <t>000005249</t>
  </si>
  <si>
    <t>000005247</t>
  </si>
  <si>
    <t>000005248</t>
  </si>
  <si>
    <t>000005279</t>
  </si>
  <si>
    <t>000005307</t>
  </si>
  <si>
    <t>000005308</t>
  </si>
  <si>
    <t>000005323</t>
  </si>
  <si>
    <t>000005324</t>
  </si>
  <si>
    <t>000005325</t>
  </si>
  <si>
    <t>000005327</t>
  </si>
  <si>
    <t>000005328</t>
  </si>
  <si>
    <t xml:space="preserve"> 000051304</t>
  </si>
  <si>
    <t>002024410</t>
  </si>
  <si>
    <t>002024419</t>
  </si>
  <si>
    <t>002024413</t>
  </si>
  <si>
    <t>002024414</t>
  </si>
  <si>
    <t>002024415</t>
  </si>
  <si>
    <t>002024416</t>
  </si>
  <si>
    <t>002024417</t>
  </si>
  <si>
    <t>002024418</t>
  </si>
  <si>
    <t>002024421</t>
  </si>
  <si>
    <t>002024422</t>
  </si>
  <si>
    <t>002024423</t>
  </si>
  <si>
    <t>002024424</t>
  </si>
  <si>
    <t>002024426</t>
  </si>
  <si>
    <t>002024427</t>
  </si>
  <si>
    <t>002024434</t>
  </si>
  <si>
    <t>002024435</t>
  </si>
  <si>
    <t>002024436</t>
  </si>
  <si>
    <t>002024438</t>
  </si>
  <si>
    <t>002024439</t>
  </si>
  <si>
    <t>002024440</t>
  </si>
  <si>
    <t>002024441</t>
  </si>
  <si>
    <t>002024442</t>
  </si>
  <si>
    <t>002024443</t>
  </si>
  <si>
    <t>002024444</t>
  </si>
  <si>
    <t>002024445</t>
  </si>
  <si>
    <t>002024446</t>
  </si>
  <si>
    <t>002024447</t>
  </si>
  <si>
    <t>002024448</t>
  </si>
  <si>
    <t>002024449</t>
  </si>
  <si>
    <t>002024450</t>
  </si>
  <si>
    <t>002024420</t>
  </si>
  <si>
    <t>MANUTENÇÃO PREVENTIVA, SUBSTITUIÇÃO HELICE CONDENSADOR SPLITÃO, SUBSTITUIÇÃO HELICE SPLIT, SOLDA REPOSIÇÃO GAS CLINICA, REPARO EM VAZAMENTO E REPOSIÇÃO GAS SPLITÃO, TROCA CONTATOR 25A, TROCA CONTATOR 40A, REBOBINAMENTO MOTOR VENTILADOR 1CV, CORRETIVA ELETRICA, SUBSTITUIÇÃO MOTORES</t>
  </si>
  <si>
    <t>SERVIÇO DE RERARO E INSTALAÇÃO EM MOTOR DO PORTÃO PRINCIPAL ESTACIONAMENTO</t>
  </si>
  <si>
    <t>LUCAS CAMPOS GABRIEL 47424816829</t>
  </si>
  <si>
    <t>AVCB- REVISÃO GERAL NO SISTEMA DE ALARME DE INCÊNDIO, VERIFICAÇÕES PONTO A PONTO, MEDIÇÕES E TESTES DE CONTINUIDADE EM TODO O CIRCUITO, VERIFICAÇÃO E CORREÇÃO DOS FECHAMENTOS DOS PERIFÉRICOS E LIMPEZA DOS PERIFÉRICOS VISANDO CORREÇÃO ÀS AVARIAS DO SISTEMA, PASSAGEM DE CABEAMENTO PARA REINSTALAÇÃO DOS PERIFÉRICOS (DETECTORES E ACIONADORES) SOLTOS DO SISTEMA DE ALARME DE INCÊNDIO, SUBSTITUIÇÃO TRECHOS DO CABEAMENTO DO SISTEMA DE ALARME DE INCÊNDIO, ATUALMENTE HÁ INSTALADO AO SISTEMA CABOS SINGELOS, NECESSÁRIO SUBSTITUIÇÃO PARA CABOS BLINDADOS 3X1,5MM², REINSTALAÇÃO DOS PERIFÉRICOS (DETECTORES E ACIONADORES) DO SISTEMA DE ALARME DE INCÊNDIO EXISTENTES, OS MESMOS FORAM DESLIGADOS DEVIDO À QUEDA DO FORRO DA UNIDADE, INTERLIGAÇÃO DO SISTEMA DE ALARME E DETECÇÃO DE INCÊNDIO DA LOJA PETZ COM O SISTEMA DE ALARME E DETECÇÃO DE INCÊNDIO DO SHOPPING, TESTES DE FUNCIONAMENTO DO SISTEMA DE ALARME DE INCÊNDIO, MOBILIZAÇÃO DE MATERIAIS, FERRAMENTAS E MÃO DE OBRA NECESSÁRIA PARA EXECUÇÃO DOS SERVIÇOS.</t>
  </si>
  <si>
    <t>PRODUÇÃO E INSTALAÇÃO DE UM ACENTO AGUDO, ADESIVO DE FAIXA DE SEGURANÇA PORTA DE VIDRO AUTOMATICA</t>
  </si>
  <si>
    <t>FREDERICO GUILHERME MANETTA MARTINS BELÉM SOCIEDADE INDUVIDUALDE ADVOCACIA</t>
  </si>
  <si>
    <t>47.878.282/0001-98</t>
  </si>
  <si>
    <t>SERVIÇO ESPECIALIZADO EM MANUTENÇÃO EMERGENCIAL DA PORTA DE AÇO DE ENROLAR COM DESTRAVAMENTO, SUBSTITUIÇÃO DE MOTOR, DESMONTAGEM DA PORTA E REMONTAGEM DA MESMA</t>
  </si>
  <si>
    <t>SERVIÇO ESPECIALIZADO EM MANUTENÇÃO EMERGENCIAL DO SPLITÃO QUE ATENDE O SALÃO DE VENDAS COM SUBSTITUIÇÃO DA TURBINA</t>
  </si>
  <si>
    <t>SERVIÇO ESPECIALIZADO EM RECUPERAÇÃO PARCIAL DO PISO DO ESTACIONAMENTO DA CLINICA  ( TAMPA DE CAIXA DE INTERNET,BURACOS NA CALÇADA), RECONSTRUÇÃO DA MURETA DE BLOCO DE CONCRETO NA DOCA E RECONSTRUÇÃO DA MURETA DA VAGA DE PNE ATRÁS DO PONTO DE ONIBUS</t>
  </si>
  <si>
    <t>SERVIÇO DE LOCAÇÃO DE EMPILHADEIRA E FRETE PARA TRANSPORTE DA MESMA</t>
  </si>
  <si>
    <t>Não prov.</t>
  </si>
  <si>
    <t>000002654</t>
  </si>
  <si>
    <t>OUTRAS DESPESAS</t>
  </si>
  <si>
    <t>SERVIÇO ESPECIALIZADO EM REFORÇO DA NIVELADORA LOCALIZADA NA DOCA COM INSTALAÇÃO DE METALON</t>
  </si>
  <si>
    <t>SERVIÇO ESPECIALIZADO EM ATENDIMENTO EMERGENCIAL PARA SUBSTITUIÇÃO DO MIOLO DA PORTA DE VIDRO E FORNECIMENTO DE 2 CHAVES</t>
  </si>
  <si>
    <t>LOCAÇÃO DE 2 CLIMATIZADORES DUTADOS</t>
  </si>
  <si>
    <t>LOCAÇÃO DE UMA ANDAIME DE 10 METROS </t>
  </si>
  <si>
    <t>CORRETIVA - PLATAFORMA E RAMPA DA DOCA</t>
  </si>
  <si>
    <t>0257</t>
  </si>
  <si>
    <t>MANUTENÇÃO PREVENTIVA PREDIAL REF. Março/24</t>
  </si>
  <si>
    <t>MANUTENÇÃO PREVENTIVA DE AR CONDICIONADO REF. Março/24</t>
  </si>
  <si>
    <t>MANUTENÇÃO PREVENTIVA DE GERADORES REF. Março/24</t>
  </si>
  <si>
    <t>MANUTENÇÃO PREVENTIVA DE ELEVADORES REF. Março/24</t>
  </si>
  <si>
    <t>MANUTENÇÃO PREVENTIVA  DE AR CONDICIONADO REF. Março/24</t>
  </si>
  <si>
    <t>MANUTENÇAO PREVENTIVA EM GRUPO MOTOR GERADOR REF. Março/24 - Bueno T63</t>
  </si>
  <si>
    <t>SERVIÇOS FEITO EM PREVENTIVA - REF MARÇO/24</t>
  </si>
  <si>
    <t>000016173</t>
  </si>
  <si>
    <t>000000268</t>
  </si>
  <si>
    <t>000000274</t>
  </si>
  <si>
    <t>000101996</t>
  </si>
  <si>
    <t>000002341</t>
  </si>
  <si>
    <t>000000019</t>
  </si>
  <si>
    <t>000000021</t>
  </si>
  <si>
    <t>000000190</t>
  </si>
  <si>
    <t>000002584</t>
  </si>
  <si>
    <t>000002586</t>
  </si>
  <si>
    <t>000002629</t>
  </si>
  <si>
    <t>000002630</t>
  </si>
  <si>
    <t>000002635</t>
  </si>
  <si>
    <t>000002636</t>
  </si>
  <si>
    <t>000002646</t>
  </si>
  <si>
    <t>000002647</t>
  </si>
  <si>
    <t>FORNECIMENTO DE TINTA ACRÍLICA IMPERMEÁVEL TIPO "GRANTINTA PREMIERE" COM SEU RESPECTIVO SELADOR ACRÍLICO "GRANPRIMER COLLOR". FORNECIMENTO DE VERNIZ HIDROFUGANTE PARA SER APLICADO EM CIMA DA GRANTINTA ACRÍLICA PREMIERE TIPO "GRANVENICE". APLICAÇÃO: FACHADAS.</t>
  </si>
  <si>
    <t>SERVIÇO ESPECIALIZADO EM REPARO DO ELEVADOR COM SUBSTITUIÇÃO DE FONTE BIVOLT SAI 12V 10A ALT</t>
  </si>
  <si>
    <t>MATERIAL- COMPRA DE 01 LATA DE TINTA (ACRILICO FOSCO ABSOLUTO BASE A SW 7059 CINZA CONCRETO LA 523 ACRILICO FOSCO ABSOLUTO SHERWIN WILL), 01 LATA DE TINTA (LATEX ACR FOS BCO NEVE 1/18 SUPREMA CIACOLLOR), 01 LATA DE TINTA (REPOSE GRAY SW 7015 45463 ACRILICO FOSCO SUPREMA)</t>
  </si>
  <si>
    <t>TELHADO</t>
  </si>
  <si>
    <t>EDEMILSON DOS SANTOS DIVISORIAS M.E.</t>
  </si>
  <si>
    <t>ALVASSI CONSTRUCOES</t>
  </si>
  <si>
    <t>01.547.086/0001-30</t>
  </si>
  <si>
    <t>000002624</t>
  </si>
  <si>
    <t>000002610</t>
  </si>
  <si>
    <t>000002613</t>
  </si>
  <si>
    <t>000002612</t>
  </si>
  <si>
    <t>000202422</t>
  </si>
  <si>
    <t>000002611</t>
  </si>
  <si>
    <t>000000050</t>
  </si>
  <si>
    <t>SERVIÇO DE MANUTENÇÃO DA EMPILHADEIRA COM SERVIÇO DE TORNO, ROLAMENTO DA DIREÇÃO, ÓLEO HIDRAULICO, FILTRO, KIT DE VEDAÇÃO, CONECTOR DA BATERIA, REGULADOR DE POTENCIA, JOGO DE ESCOVAS, CHICOTE CONTROLADOR, ROLAMENTO DE SUBIDA CENTRAL, LUBRIFICAÇÃO DO EQUIPAMENTO.</t>
  </si>
  <si>
    <t>SERVIÇO DE MANUTENÇÃO CORRETIVA NO TELHADO DA LOJA COM INTUITO DE SANAR PONTOS DE VAZAMENTO E PINTURA DO TETO DO CONSULTÓRIO E  ÁREA DE BANHO</t>
  </si>
  <si>
    <t>SERVIÇO ESPECIALIZADO EM REPARO DA MURETA NA ENTRADA DO ESTACIONAMENTO</t>
  </si>
  <si>
    <t>SERVIÇO ESPECIALIZADO EM ATENDIMENTO EMERGENCIAL PARA DE TAPAR BURACO DO MURO DO ESTACIONAMENTO PARA EVITAR A PROLIFERAÇÃO DE ROEDORES COM COLOCAÇÃO DE 3 BLOCOS TAMANHO 14X39X19</t>
  </si>
  <si>
    <t>SERVIÇO ESPECIALIZADO EM SUBSTITUIÇÃO DE FECHADURA DE 40 ARMÁRIOS DE COLABORADOR  POR TRINCO COM CADEADOS E CHAVES.</t>
  </si>
  <si>
    <t>SERVIÇO ESPECIALIZADO EM RECUPERAÇÃO DE 7 BATE RODAS DO ESTACIONAMENTO, COM APLICAÇÃO DE MASSA DE CIMENTO E FIXAÇÃO DOS MESMOS.</t>
  </si>
  <si>
    <t>SERVIÇO DE MANUTENÇÃO EM PRANCHAS DE METAL COM SUBSTITUIÇÃO DE 12 RODIZIOS PU 6 X2 POLEGADAS, SENDO DE FERRO FUNDIDO E CORREÇÃO COM APLICAÇÃO DE SOLDA</t>
  </si>
  <si>
    <t>SERVIÇO ESPECIALIZADO EM RETIRADA E TROCA DE EX ELÉTRICAS 4 X 2 EM FERRO NO PISO, COLOCAÇÃO DE RODAPÉ EM POLIETILENO EM COLUNAS DO PRÉDIO, INSTALAÇÃO DE CANTONEIRAS NOS PILARES DO PRÉDIO, RECUPERAÇÃO E PINTURA DE PAREDE EM GESSO (DRYWALL), TROCA DE RODAS P/ CARGA DE PALETEIRAS P/ POLIURETANO (TM 2220) E MANUTENÇÃO GERAL DE PALETEIRAS E/ TROCA DE ROLAMENTOS/PINOS</t>
  </si>
  <si>
    <t>SERVIÇO ESPECIALIZADO EM SUBSTITUIÇÃO DO VIDRO COM PELICULA DA FACHADA PRINCIPAL, FRENTE DA LOJA(QUEBRADO APÓS CLIENTE COLIDIR COM O CARRO NO VIDRO)</t>
  </si>
  <si>
    <t>SERVIÇO ESPECIALIZADO EM ATENDIMENTO PARA RESOLUÇÃO DOS 30 CHAMADOS ABERTOS DA LOJA (CONTEMPLANDO MATERIAL, MÃO DE OBRA TANTO PARA PREDIAL QUANTO HVAC) (2-2)</t>
  </si>
  <si>
    <t>MATERIAL PREVENTIVA: FONTES DO TOTEM</t>
  </si>
  <si>
    <t>MATERIAL PREVENTIVA: VALVULA DO BOILER</t>
  </si>
  <si>
    <t>MATERIAL PREVENTITVA: SENSOR DE PRESENÇA DA ILUMINAÇÃO DO WC FUNCIONARIOS</t>
  </si>
  <si>
    <t>SERVIÇO ESPECIALIZADO EM ATENDIMENTO SUBSTITUIÇÃO DA CONTACTORA GERAL DE 115 AMPERES E BLOCO DE CONTATOS DA USCA.</t>
  </si>
  <si>
    <t>SERVIÇO ESPECIALIZADO EM SUBSTITUIÇÃO DA BOMBA DE PRESSURIZAÇÃO DO BOILER</t>
  </si>
  <si>
    <t>MATERIAL PARA REMOÇÃP DE PICHAÇÃO</t>
  </si>
  <si>
    <t>MATERIAL PREVENTIVA: ACABAMENTO DA VALVULA DOCOL CROMADO PARA  DESCARGA, BANHEIRO PCD</t>
  </si>
  <si>
    <t>MATERIAL PREVENTIVA: 02 BATERIAS 07 AH 12 VOLTS PARA CENTRAL DE ALARMES.</t>
  </si>
  <si>
    <t>MATERIAIS PARA CONSERTO DE UMA MAQUINA DE AR CENTRAL DA LOJA DURANTE A PREVENTIVA</t>
  </si>
  <si>
    <t>01.154.956/0005-34</t>
  </si>
  <si>
    <t>BELA TINTAS LTDA</t>
  </si>
  <si>
    <t>AV. JOSE RICARDO NALLE, 918 VL MERCEDES</t>
  </si>
  <si>
    <t>MAUÁ</t>
  </si>
  <si>
    <t>000002655</t>
  </si>
  <si>
    <t>000002656</t>
  </si>
  <si>
    <t>000002657</t>
  </si>
  <si>
    <t>000002662</t>
  </si>
  <si>
    <t>000002663</t>
  </si>
  <si>
    <t>000002670</t>
  </si>
  <si>
    <t>000002671</t>
  </si>
  <si>
    <t>000202441</t>
  </si>
  <si>
    <t>000005291</t>
  </si>
  <si>
    <t>000005280</t>
  </si>
  <si>
    <t>000005292</t>
  </si>
  <si>
    <t>000005326</t>
  </si>
  <si>
    <t>000018276</t>
  </si>
  <si>
    <t>MANUTENÇÃO PREVENTIVA DE GERADORES REF. Fevereiro/24</t>
  </si>
  <si>
    <t>000002223</t>
  </si>
  <si>
    <t>000002243</t>
  </si>
  <si>
    <t>000002244</t>
  </si>
  <si>
    <t>000002257</t>
  </si>
  <si>
    <t>000002258</t>
  </si>
  <si>
    <t>000002260</t>
  </si>
  <si>
    <t>000001261</t>
  </si>
  <si>
    <t>000001262</t>
  </si>
  <si>
    <t>000008074</t>
  </si>
  <si>
    <t>000002678</t>
  </si>
  <si>
    <t>000071170</t>
  </si>
  <si>
    <t>000002633</t>
  </si>
  <si>
    <t>000002634</t>
  </si>
  <si>
    <t>000002644</t>
  </si>
  <si>
    <t>000002645</t>
  </si>
  <si>
    <t>000002660</t>
  </si>
  <si>
    <t>000002661</t>
  </si>
  <si>
    <t>000002666</t>
  </si>
  <si>
    <t>000002667</t>
  </si>
  <si>
    <t>000002668</t>
  </si>
  <si>
    <t>000002669</t>
  </si>
  <si>
    <t>000002637</t>
  </si>
  <si>
    <t>000002631</t>
  </si>
  <si>
    <t>000002632</t>
  </si>
  <si>
    <t>000002643</t>
  </si>
  <si>
    <t>000002664</t>
  </si>
  <si>
    <t>000002665</t>
  </si>
  <si>
    <t>000002672</t>
  </si>
  <si>
    <t>000002673</t>
  </si>
  <si>
    <t>000002648</t>
  </si>
  <si>
    <t>000002649</t>
  </si>
  <si>
    <t>000002650</t>
  </si>
  <si>
    <t>000002651</t>
  </si>
  <si>
    <t>000002652</t>
  </si>
  <si>
    <t>000002653</t>
  </si>
  <si>
    <t>000002658</t>
  </si>
  <si>
    <t>000002659</t>
  </si>
  <si>
    <t>ALPHA CLIMATIZACAO</t>
  </si>
  <si>
    <t>BOX FUJI COMERCIO DE</t>
  </si>
  <si>
    <t>CLIMATIKO TERMODINAMICA LTDA</t>
  </si>
  <si>
    <t>CLIMATIKO</t>
  </si>
  <si>
    <t>SERVIÇO ESPECIALIZADO EM PREVENTIVA PREDIAL SPOT. REF. MARÇO</t>
  </si>
  <si>
    <t>SERVIÇO ESPECIALIZADO EM PREVENTIVA AR CONDICIONADO SPOT. MARÇO</t>
  </si>
  <si>
    <t>SERVIÇO ESPECIALIZADO EM PREVENTIVA AR CONDICIONADO SPOT. REF. MARÇO</t>
  </si>
  <si>
    <t>SERVIÇO ESPECIALIZADO EM PREVENTIVA DE AR CONDICIONADO SPOT. REF. MARÇO</t>
  </si>
  <si>
    <t>SERVIÇO EMERGENCIAL PARA CORRETIVA DE ALINHAMENTO E TRAVAMENTO DAS LÂMINAS</t>
  </si>
  <si>
    <t>SERVIÇO DE CORRETIVA NO PAINEL DO AR CONDICIONADO COM TROCA DE CABOS E TERMINAIS (95MM²)</t>
  </si>
  <si>
    <t>SERVIÇO DE CORRETIVA DO LUMINOSO EXTERNO COM SUBSTITUIÇÃO DE TIMER E REATIVAÇÃO DO CIRCUITO</t>
  </si>
  <si>
    <t>ATENDIMENTO EMERGENCIAL PARA PORTA DE VIDRO ENTRADA E APOIO TECNICO </t>
  </si>
  <si>
    <t>REPARO E MANUTENÇÃO PORTA DE VIDRO </t>
  </si>
  <si>
    <t>MANUTENÇÃO COMPLETA EM DUAS PORTAS DE VIDRO ADOTE</t>
  </si>
  <si>
    <t>FORNECIMENTO E INSTALAÇÃO DE UM AUTOMATIC PARA CONTROLE DA BOMBA</t>
  </si>
  <si>
    <t>FORNECIMENTO E INSTALAÇÃO DE BALCÃO OMNI PARA NOVO AMBIENTE DE RETIRADA</t>
  </si>
  <si>
    <t>FORNECIMENTO E INSTALAÇÃO 1 LUMINOSO RETROILUMINADO h: 1,00M MODELO NOVO, 1 LUMINOSO RETROILUMINADO h: 0,90M MODELO NOVO, 1 LUMINOSO RETROILUMINADO h: 0,40M MODELO NOVO, 1 TOTEM ESTACIONAMENTO 0,50X1,50M MODELO NOVO. REMOÇÃO LETREIROS E LOGOS MODELO ANTIGO</t>
  </si>
  <si>
    <t>PINTURA FACHADA SEGUINDO AS NOVAS CORES DA MARCA- REFRESH-30% SINAL</t>
  </si>
  <si>
    <t>000757832</t>
  </si>
  <si>
    <t>000002583</t>
  </si>
  <si>
    <t>000002609</t>
  </si>
  <si>
    <t>000005881</t>
  </si>
  <si>
    <t>000004153</t>
  </si>
  <si>
    <t>000000788</t>
  </si>
  <si>
    <t>000002273</t>
  </si>
  <si>
    <t>000002274</t>
  </si>
  <si>
    <t>000002275</t>
  </si>
  <si>
    <t>000002276</t>
  </si>
  <si>
    <t>000002277</t>
  </si>
  <si>
    <t>000002278</t>
  </si>
  <si>
    <t>46.896.455/0001-38</t>
  </si>
  <si>
    <t>ARAUKARIA MOVEIS LTDA</t>
  </si>
  <si>
    <t>RUA ALAGOANA, 674</t>
  </si>
  <si>
    <t>MANUTENÇÃO PREVENTIVA DE GERADORES REF. Janeiro/24</t>
  </si>
  <si>
    <t>MANUTENÇÃO PREVENTIVA DE GERADORES REF. Novembro/23</t>
  </si>
  <si>
    <t>000015919</t>
  </si>
  <si>
    <t>000017072</t>
  </si>
  <si>
    <t>LOCAÇÃO DE 4 CLIMATIZADORES REF MARÇO</t>
  </si>
  <si>
    <t>LOCAÇÃO DE 2 CLIMATIZADORES REF MARÇO</t>
  </si>
  <si>
    <t>LOCAÇÃO DE 5 CLIMATIZADORES REF MARÇO</t>
  </si>
  <si>
    <t>000005396</t>
  </si>
  <si>
    <t>000005392</t>
  </si>
  <si>
    <t>000008090</t>
  </si>
  <si>
    <t>FRANZ CONSTRUCAO CIVIL LTDA</t>
  </si>
  <si>
    <t>RUA RAIMUNDO MAFFEI, 139</t>
  </si>
  <si>
    <t>São Caetano</t>
  </si>
  <si>
    <t>44.505.635/0001-16</t>
  </si>
  <si>
    <t>SALÃO DE VENDAS </t>
  </si>
  <si>
    <t>ARÉA EXTERNA</t>
  </si>
  <si>
    <t>SERVIÇO DE DESENTUPIMENTO DO DRENO DE AR CONDICIONADO E LIMPEZA DA CAIXA SANFONADA </t>
  </si>
  <si>
    <t>SERVIÇO DE DESTRAVAMENTO DA PORTA DA DOCA</t>
  </si>
  <si>
    <t>SERVIÇO DE CONSERTO DA PORTA DA FARMACIA COM FIXAÇÃO DE DOBRADIÇAS E COLAGEM DO BOJO DA PIA DA COZINHA</t>
  </si>
  <si>
    <t>FORNECIMENTO E INSTALAÇÃO DE 2 MOTORES VENTILADORES PARA EQUIPAMENTO CENTRO DE ESTETICA</t>
  </si>
  <si>
    <t>FORNECIMENTO E INSTALAÇÃO DE UMA NOVA BATERIA 24 VOLTS</t>
  </si>
  <si>
    <t>FORNECIMENTO E INSTALAÇÃO DE VARÃO DE ACIONAMENTO, PORCA SEXTAVADA, PORCA PARLOCK</t>
  </si>
  <si>
    <t>SERVIÇO ESPECIALIZADO EM ATENDIMENTO EMERGENCIAL PARA DESTRAVAMENTO DA PORTA AUTOMATICA DE ENROLAR, RECOLOCAÇÃO DA MESMA NAS GUIAS E DESTRAVAMENTO NO CILINDRO DE ENROLAR</t>
  </si>
  <si>
    <t>SERVIÇO ESPECIALIZADO EM SUBSTITUIÇÃO DA BATERIA DA EMPILHADEIRA ELÉTRICA</t>
  </si>
  <si>
    <t>INSTALAÇÃO DE ILUMINAÇÃO DE EMERGENCIA, HIDRANTES, SISTEMA DE ALARME, BOMBAS DE INCENDIO</t>
  </si>
  <si>
    <t>SERVIÇO DE SUBSTITUIÇÃO DE CONTATOR PARA COMANDO DA ILUMINAÇÃO EXTERNA</t>
  </si>
  <si>
    <t>SERVIÇO DE CORREÇÃO COM ALINHAMENTO E INSTALAÇÃO DE GUIAS NA PORTA DA DOCA/DESENTUPIMENTO DO MICTÓRIO </t>
  </si>
  <si>
    <t>SERVIÇO DE REARME DA BOMBA E RETIRADA DE POSTE DE ILUMINAÇÃO DO ESTACIONAMENTO </t>
  </si>
  <si>
    <t>SERVIÇO DE REFORMA DO CARRINHO DE CARGA DE MERCADÓRIAS </t>
  </si>
  <si>
    <t>CORRETIVA- CONJ MOVEL CSK.VF00CI000, CHAVE FIM DE CURSO</t>
  </si>
  <si>
    <t>CORRETIVA- BOTAO CAB VM C RAB 77569</t>
  </si>
  <si>
    <t>000000433</t>
  </si>
  <si>
    <t>000002347</t>
  </si>
  <si>
    <t>000202460</t>
  </si>
  <si>
    <t>000202464</t>
  </si>
  <si>
    <t>000202449</t>
  </si>
  <si>
    <t>000202459</t>
  </si>
  <si>
    <t>000202452</t>
  </si>
  <si>
    <t>000202458</t>
  </si>
  <si>
    <t>000202454</t>
  </si>
  <si>
    <t>000202463</t>
  </si>
  <si>
    <t>000202456</t>
  </si>
  <si>
    <t>000202455</t>
  </si>
  <si>
    <t>000202457</t>
  </si>
  <si>
    <t>000000280</t>
  </si>
  <si>
    <t>000000281</t>
  </si>
  <si>
    <t>000202417</t>
  </si>
  <si>
    <t>000202466</t>
  </si>
  <si>
    <t>000006182</t>
  </si>
  <si>
    <t>000006183</t>
  </si>
  <si>
    <t>000006184</t>
  </si>
  <si>
    <t>000000282</t>
  </si>
  <si>
    <t>002024648</t>
  </si>
  <si>
    <t>002024649</t>
  </si>
  <si>
    <t>002024650</t>
  </si>
  <si>
    <t>002024651</t>
  </si>
  <si>
    <t>002024652</t>
  </si>
  <si>
    <t>002024653</t>
  </si>
  <si>
    <t>002024654</t>
  </si>
  <si>
    <t>002024655</t>
  </si>
  <si>
    <t>002024659</t>
  </si>
  <si>
    <t>002024662</t>
  </si>
  <si>
    <t>002024663</t>
  </si>
  <si>
    <t>002024664</t>
  </si>
  <si>
    <t>002024665</t>
  </si>
  <si>
    <t>002024670</t>
  </si>
  <si>
    <t>002024671</t>
  </si>
  <si>
    <t>002024672</t>
  </si>
  <si>
    <t>002024673</t>
  </si>
  <si>
    <t>002024704</t>
  </si>
  <si>
    <t>002024705</t>
  </si>
  <si>
    <t>002024706</t>
  </si>
  <si>
    <t>002024707</t>
  </si>
  <si>
    <t>002024708</t>
  </si>
  <si>
    <t>AV ROBERT KENNEDY, 615</t>
  </si>
  <si>
    <t>São Bernardo</t>
  </si>
  <si>
    <t xml:space="preserve">TECNOGERA - LOCACAO E TRANSFORMACAO DE E           </t>
  </si>
  <si>
    <t>LOCAÇÃO DE PLATAFORMA REF. JANEIRO</t>
  </si>
  <si>
    <t>000000188</t>
  </si>
  <si>
    <t>000002418</t>
  </si>
  <si>
    <t>000034968</t>
  </si>
  <si>
    <t>000000191</t>
  </si>
  <si>
    <t>000000187</t>
  </si>
  <si>
    <t>000000567</t>
  </si>
  <si>
    <t>020232019</t>
  </si>
  <si>
    <t>000017540</t>
  </si>
  <si>
    <t>MANUTENÇÃO PREVENTIVA DE ELEVADORES REF. Fevereiro/24</t>
  </si>
  <si>
    <t>000017542</t>
  </si>
  <si>
    <t xml:space="preserve">ELEVADORES OTIS LTDA                    </t>
  </si>
  <si>
    <t>29.739.737/0009-60</t>
  </si>
  <si>
    <t xml:space="preserve">Q CRS 502 QUADRA 502 SHCS CR BLOCO C    </t>
  </si>
  <si>
    <t xml:space="preserve">BRASILIA       </t>
  </si>
  <si>
    <t>000017543</t>
  </si>
  <si>
    <t xml:space="preserve">ELEVADORES OTIS LTDA                            </t>
  </si>
  <si>
    <t>29.739.737/0026-60</t>
  </si>
  <si>
    <t xml:space="preserve">RUA VIROLA 214                          </t>
  </si>
  <si>
    <t xml:space="preserve">MANAUS         </t>
  </si>
  <si>
    <t>000030299</t>
  </si>
  <si>
    <t xml:space="preserve">ELEVADORES OTIS LTDA                                      </t>
  </si>
  <si>
    <t xml:space="preserve">RUA ANTONIO CORREA, Nº318               </t>
  </si>
  <si>
    <t xml:space="preserve">CAMPO GRANDE   </t>
  </si>
  <si>
    <t>000039454</t>
  </si>
  <si>
    <t>29.739.737/0032-09</t>
  </si>
  <si>
    <t xml:space="preserve">AVENIDA JOSE GOMES DA SILVA, 680        </t>
  </si>
  <si>
    <t xml:space="preserve">ELEVADORES OTIS LTDA                                           </t>
  </si>
  <si>
    <t>RIBERÃO PRETO</t>
  </si>
  <si>
    <t xml:space="preserve">ELEVADORES OTIS LTDA                                                                   </t>
  </si>
  <si>
    <t xml:space="preserve">R 86 N.143 QD.F22 LT.15                 </t>
  </si>
  <si>
    <t>000239654</t>
  </si>
  <si>
    <t xml:space="preserve">ELEVADORES OTIS LTDA                                        </t>
  </si>
  <si>
    <t xml:space="preserve">RUA BORGES DE BARROS,59                 </t>
  </si>
  <si>
    <t>000369234</t>
  </si>
  <si>
    <t>000369237</t>
  </si>
  <si>
    <t>29.739.737/0005-36</t>
  </si>
  <si>
    <t xml:space="preserve">RUA GONCALO COELHO 63                   </t>
  </si>
  <si>
    <t>020245513</t>
  </si>
  <si>
    <t xml:space="preserve">020245519 </t>
  </si>
  <si>
    <t>002024710</t>
  </si>
  <si>
    <t>002024711</t>
  </si>
  <si>
    <t xml:space="preserve">002024714 </t>
  </si>
  <si>
    <t>002024715</t>
  </si>
  <si>
    <t>000002679</t>
  </si>
  <si>
    <t>000002680</t>
  </si>
  <si>
    <t>000002681</t>
  </si>
  <si>
    <t>000002682</t>
  </si>
  <si>
    <t>000002683</t>
  </si>
  <si>
    <t>000002684</t>
  </si>
  <si>
    <t>000002686</t>
  </si>
  <si>
    <t>000002687</t>
  </si>
  <si>
    <t>000002688</t>
  </si>
  <si>
    <t>000002689</t>
  </si>
  <si>
    <t>000002690</t>
  </si>
  <si>
    <t>000002691</t>
  </si>
  <si>
    <t>000002692</t>
  </si>
  <si>
    <t>000002693</t>
  </si>
  <si>
    <t>000002694</t>
  </si>
  <si>
    <t>000000031</t>
  </si>
  <si>
    <t>000000226</t>
  </si>
  <si>
    <t>000000227</t>
  </si>
  <si>
    <t>000000228</t>
  </si>
  <si>
    <t>000000229</t>
  </si>
  <si>
    <t>000000230</t>
  </si>
  <si>
    <t>000000231</t>
  </si>
  <si>
    <t>000000620</t>
  </si>
  <si>
    <t>000000622</t>
  </si>
  <si>
    <t>000000623</t>
  </si>
  <si>
    <t>000002675</t>
  </si>
  <si>
    <t>000035925</t>
  </si>
  <si>
    <t>KAUAN</t>
  </si>
  <si>
    <t>000002614</t>
  </si>
  <si>
    <t>000002615</t>
  </si>
  <si>
    <t>000002616</t>
  </si>
  <si>
    <t>000002617</t>
  </si>
  <si>
    <t>000002618</t>
  </si>
  <si>
    <t>000002619</t>
  </si>
  <si>
    <t>000002620</t>
  </si>
  <si>
    <t>000002621</t>
  </si>
  <si>
    <t>000002622</t>
  </si>
  <si>
    <t>000002623</t>
  </si>
  <si>
    <t>000002625</t>
  </si>
  <si>
    <t>000002626</t>
  </si>
  <si>
    <t>FORNECIMENTO E INSTALAÇÃO DE PISO TÁTIL ATENDENDO A NOTIFICAÇÃO DA PREFEITURA</t>
  </si>
  <si>
    <t>ATENDIMENTO EMERGENCIAL PARA REPARO NA VALVULA DE SEGURAÇA DO BOILLER, REESTABELECIMENTO DE AGUA NO CENTRO DE ESTETICA</t>
  </si>
  <si>
    <t>FORNECIMENTO E INSTALAÇÃO DE DOIS TIMER, E PROGRAMAÇÃO HORARIO</t>
  </si>
  <si>
    <t>REPARO VAZAMENTO DOS EQUIPAMENTOS, BALANCEAMENTO FLUIDOS NOS EQUIPAMENTOS, FORNECIMENTO DE POLIA PARA SISTEMA DE EXAUSTÃO</t>
  </si>
  <si>
    <t>SANAR VAZAMENTO EQUIPAMENTOS, TESTE DE ESTANQUIEDADE, REESTABELECER CARGA DE FLUIDO ADEQUDA AO SISTEMA, APLICAÇÃO DE TESTES OPERACIONAIS</t>
  </si>
  <si>
    <t>SUBSTITUIÇÃO MOTOR VENTILADOR CONDENSADORA, SUBSTITUIÇÃO CONTATORA, SUBSTITUIÇÃO RELÉ, SUBSTITUIÇÃO ROLAMENTOS MOTOR</t>
  </si>
  <si>
    <t>FAZER UM NOVO ALÇAPÃO, REPARO GESSO DANIFICADO, CORRIGIR INFILTRAÇÃO QUE VEM DA PARTE EXTERNA</t>
  </si>
  <si>
    <t>SERVIÇO ESPECIALIZADO EM REPARO DE 3 PERSIANAS DA LOJA</t>
  </si>
  <si>
    <t>SERVIÇO ESPECIALIZADO EM SUBSTITUIÇÃO DE PLACA DE ACARTONADO, PINTURA EM TINTA BRANCO NEVE, SUBSTITUIÇÃO DE REFLETOR 200W E SUBSTITUIÇÃO DE LÂMPADA DA FACHADA</t>
  </si>
  <si>
    <t>FORNECIMENTO DE 20 KIT LÂMPADAS SENDO 15 KITS 2 LAMPADAS 021W - 5000K, 5 KITS 2 LAMPADAS 032W 4000K E 0 KITS 1 LAMPADA 021W 5000K</t>
  </si>
  <si>
    <t>SERVIÇO ESPECIALIZADO EM MANUTENÇÃO DO GERADOR - PARCELA 1-2 - SERVIÇOS A SEREM EXECUTADO: BIELA: MANDRILHAR E COLOCAR BUCHA NA BIELA, BLOCO: EMBUCHAR MANDRILHAR E TESTAR, ENCAMISAR E REBAIXAR CILINDRO, REABRIR CILINDROS, RETIFICAR CILINDRO E BRUNIR COM 6, CABEÇOTE: ESMERILHAR E MONTAR CABEÇOTE, TESTAR CABEÇOTE, COMANDO: POLIR COMANDO, VIRABREQUIM: POLIR VIRABREQUIM, TESTE DE TRINCA MAGNAFLUX, MAO DE OBRA: LAVAGEM QUÍMICA A QUENTE COMPLETA, PINTURA DO MOTOR, PLAINAR TUBAGEM DO ESCAP,
REMOVER MOTOR, TESTAR MOTOR, SOLDA/TORNO, REBAIXAR PISTÃO, TESTE DINAMÔMETRO, TESTE DE DINAMÔMETRO, TESTE/MONTAGEM, MONTAGEM COMPLETA DO MOTOR, RADIADOR- REVISÃO EM BANCADA DO INTERCOOLER, REVISÃO EM BANCADA DO RADIADOR,TESTES NO EQUIPAMENTO APÓS TÉRMINO DOS SERVIÇOS PARA AVERIGUAR REAIS CONDIÇÕES DE
FUNCIONAMENTO.</t>
  </si>
  <si>
    <t>SERVIÇO ESPECIALIZADO EM MATERIAIS E MÃO DE OBRA PARA REALIZAÇÃO DE CAÇA VAZAMENTO DA TUBULAÇÃO DE INCENDIO E SUBSTITUIÇÃO DAS DE RETENÇÃO DO CAVALETE</t>
  </si>
  <si>
    <t>SERVIÇO ESPECIALIZADO EM RETIRADA, LIMPEZA E REINSTALAÇÃO DE 8 UNIDADES EVAPORADORAS E GÁS R410, FITAS ISOLANTES E INTERCAP 5L</t>
  </si>
  <si>
    <t>000090056</t>
  </si>
  <si>
    <t>000090065</t>
  </si>
  <si>
    <t>000090071</t>
  </si>
  <si>
    <t>000090083</t>
  </si>
  <si>
    <t>000090088</t>
  </si>
  <si>
    <t>CAIO</t>
  </si>
  <si>
    <t>000020245</t>
  </si>
  <si>
    <t>000000048</t>
  </si>
  <si>
    <t>000001910</t>
  </si>
  <si>
    <t>000002246</t>
  </si>
  <si>
    <t>000002247</t>
  </si>
  <si>
    <t>000002248</t>
  </si>
  <si>
    <t>000002249</t>
  </si>
  <si>
    <t>000002250</t>
  </si>
  <si>
    <t>000002251</t>
  </si>
  <si>
    <t>000202426</t>
  </si>
  <si>
    <t>000202423</t>
  </si>
  <si>
    <t>000202424</t>
  </si>
  <si>
    <t>000202450</t>
  </si>
  <si>
    <t>002024451</t>
  </si>
  <si>
    <t>000002286</t>
  </si>
  <si>
    <t>000002293</t>
  </si>
  <si>
    <t>000002294</t>
  </si>
  <si>
    <t>000006198</t>
  </si>
  <si>
    <t>000005425</t>
  </si>
  <si>
    <t>000005422</t>
  </si>
  <si>
    <t>000005406</t>
  </si>
  <si>
    <t>000005424</t>
  </si>
  <si>
    <t>000005397</t>
  </si>
  <si>
    <t>000005420</t>
  </si>
  <si>
    <t>000005405</t>
  </si>
  <si>
    <t>000005430</t>
  </si>
  <si>
    <t>000005426</t>
  </si>
  <si>
    <t>000005404</t>
  </si>
  <si>
    <t>000018908</t>
  </si>
  <si>
    <t>000030808</t>
  </si>
  <si>
    <t xml:space="preserve">ELEVADORES OTIS LTDA                                                                    </t>
  </si>
  <si>
    <t>RUA TENENTE HERALDO EGIDIO DE SOUSA SANT</t>
  </si>
  <si>
    <t>29.739.737/0018-50</t>
  </si>
  <si>
    <t xml:space="preserve"> 000241736</t>
  </si>
  <si>
    <t>000371433</t>
  </si>
  <si>
    <t>000373538</t>
  </si>
  <si>
    <t>000373539</t>
  </si>
  <si>
    <t>000373540</t>
  </si>
  <si>
    <t>202411402</t>
  </si>
  <si>
    <t xml:space="preserve">ELEVADORES OTIS LTDA                                                                               </t>
  </si>
  <si>
    <t>202411432</t>
  </si>
  <si>
    <t>202416372</t>
  </si>
  <si>
    <t>000002695</t>
  </si>
  <si>
    <t>000002696</t>
  </si>
  <si>
    <t>000002697</t>
  </si>
  <si>
    <t>000002698</t>
  </si>
  <si>
    <t>000002699</t>
  </si>
  <si>
    <t>000002700</t>
  </si>
  <si>
    <t>000002701</t>
  </si>
  <si>
    <t>000002702</t>
  </si>
  <si>
    <t>000016598</t>
  </si>
  <si>
    <t>000016601</t>
  </si>
  <si>
    <t>000016602</t>
  </si>
  <si>
    <t>000016605</t>
  </si>
  <si>
    <t>000016606</t>
  </si>
  <si>
    <t>000016608</t>
  </si>
  <si>
    <t>000016609</t>
  </si>
  <si>
    <t>000016677</t>
  </si>
  <si>
    <t>000016682</t>
  </si>
  <si>
    <t>000016683</t>
  </si>
  <si>
    <t>000016684</t>
  </si>
  <si>
    <t>000202471</t>
  </si>
  <si>
    <t>000202470</t>
  </si>
  <si>
    <t>0122</t>
  </si>
  <si>
    <t>000202462</t>
  </si>
  <si>
    <t>000002023</t>
  </si>
  <si>
    <t>000000861</t>
  </si>
  <si>
    <t>002024656</t>
  </si>
  <si>
    <t>000102868</t>
  </si>
  <si>
    <t>SERVIÇO ESPECIALIZADO EM MANUTENÇÃO CORRETIVA DO GERADOR (SUBSTITUIÇÃO DO FILTRO DE COMBUSTIVEL PERKINS, SUBSTITUIÇÃO DO FILTRO DIESEL SEPARADOR PERKINS, RECUPERAÇÃO DE BOMBA INJETORA EM BANCADA, LAVAGEM DE TANQUE DE DIESEL 200L - PROCESSO DE DIÁLISE + HIDROJATEAMENTO)</t>
  </si>
  <si>
    <t>002024731</t>
  </si>
  <si>
    <t>002024732</t>
  </si>
  <si>
    <t>000059550</t>
  </si>
  <si>
    <t>000059551</t>
  </si>
  <si>
    <t>000059552</t>
  </si>
  <si>
    <t>000059553</t>
  </si>
  <si>
    <t>000002261</t>
  </si>
  <si>
    <t>940498784</t>
  </si>
  <si>
    <t>940498632</t>
  </si>
  <si>
    <t>940498771</t>
  </si>
  <si>
    <t>LOCAÇÃO DE PLATAFORMA REF. JANEIRO/24</t>
  </si>
  <si>
    <t>940498725</t>
  </si>
  <si>
    <t>940498772</t>
  </si>
  <si>
    <t>940498745</t>
  </si>
  <si>
    <t>940498633</t>
  </si>
  <si>
    <t>940498735</t>
  </si>
  <si>
    <t>940498742</t>
  </si>
  <si>
    <t>940498783</t>
  </si>
  <si>
    <t>940498733</t>
  </si>
  <si>
    <t>940498724</t>
  </si>
  <si>
    <t>940498628</t>
  </si>
  <si>
    <t>940498639</t>
  </si>
  <si>
    <t>940498635</t>
  </si>
  <si>
    <t>940498704</t>
  </si>
  <si>
    <t>940498681</t>
  </si>
  <si>
    <t>940498640</t>
  </si>
  <si>
    <t>940498679</t>
  </si>
  <si>
    <t>940498689</t>
  </si>
  <si>
    <t>940498687</t>
  </si>
  <si>
    <t>940498648</t>
  </si>
  <si>
    <t>940498636</t>
  </si>
  <si>
    <t>940498669</t>
  </si>
  <si>
    <t>940498695</t>
  </si>
  <si>
    <t>940498685</t>
  </si>
  <si>
    <t>940498665</t>
  </si>
  <si>
    <t>940498698</t>
  </si>
  <si>
    <t>940498653</t>
  </si>
  <si>
    <t>940498705</t>
  </si>
  <si>
    <t>940498780</t>
  </si>
  <si>
    <t>940498754</t>
  </si>
  <si>
    <t>940498769</t>
  </si>
  <si>
    <t>940498629</t>
  </si>
  <si>
    <t xml:space="preserve">MILLS ESTRUTURA E SERVICOS DE ENGENHARIA                                                                                                                                                                                                       </t>
  </si>
  <si>
    <t>27.093.558/0086-04</t>
  </si>
  <si>
    <t xml:space="preserve">ROD WASHINGTON LUIZ,S/N                 </t>
  </si>
  <si>
    <t>940498696</t>
  </si>
  <si>
    <t>LOCAÇÃO DE 2 CLIMATIZADORES 23.000 M3/H (REF. MARÇO)</t>
  </si>
  <si>
    <t>FORNECIMENTO DE 22 REFLETORES LED 150W 6500K</t>
  </si>
  <si>
    <t>FORNECIMENTO DE 7 PORTAS DE ALUMINIO PALHETADO PIVOTANTE COM FECHADURA 1520TA</t>
  </si>
  <si>
    <t>MATERIAL PREVENTIVA: HIDRAULICOS PARA PONTOS DE TORNEIRAS PARA HIGIENIZAÇÃO</t>
  </si>
  <si>
    <t>MATERIAL PREVENTIVA: LIMPEZA E HIGIENIZAÇÃO DE APARELHOS DE AR</t>
  </si>
  <si>
    <t>MATERIAL PREVENTIVA: PRODUTOS DECAPANTES DE LIMPEZA E HIGIENIZAÇÃO DOS APARELHOS</t>
  </si>
  <si>
    <t>MATERIAL PREVENTIVA: RECARGA DE EXTINTOR UTILIZADO PARA DESENTUPIMENTO</t>
  </si>
  <si>
    <t>SERVIÇO ESPECIALIZADO NA SUBSTITUIÇÃO DE 05 REFLETORES 200W DA FACHADA PRINCIPAL COM LOCAÇÃO DE EQUIPAMENTO</t>
  </si>
  <si>
    <t>SERVIÇO ESPECIALIZADO EM SUBSTITUIÇÃO DE 05 REFLETORES 300W DA FACHADA PRINCIPAL COM LOCAÇÃO DE EQUIPAMENTO</t>
  </si>
  <si>
    <t>MATERIAL PREVENTIVA: TAMPA DE FERRO FUNDIDO PARA RECALQUE, MATERIAL PINTURAS ESTACIONAMENTO COBERTO</t>
  </si>
  <si>
    <t>ABASTECIMENTO DO GERADOR COM 200 LITROS OLEO DIESEL</t>
  </si>
  <si>
    <t>TRANSPORTE DO OLEO DIESEL PARA GERADOR</t>
  </si>
  <si>
    <t>MATERIAL PREVENTIVA: VASELINA SOLIDA PARA LUBRIFICAÇÃO DE GIRAFAS DO CE</t>
  </si>
  <si>
    <t>MATERIAL PREVENTIVA: FIXAÇÃO DA PORTA FLEXDOOR DEPOSITO/LOJA</t>
  </si>
  <si>
    <t>MATERIAL PREVENTIVA: REVISÃO ILUMINAÇÃO E TOMADAS</t>
  </si>
  <si>
    <t>MATERIAL PREVENTIVA: TINTAS PARA PINTURA DO TETO DO CE.</t>
  </si>
  <si>
    <t>MATERIAL PREVENTIVA: CONSERTO DE AR CONDICIONADO, GÁS E CORREIAS</t>
  </si>
  <si>
    <t>0800000277 - SELF CHECKOUT - TRADE MARKETING - INSTALAÇÃO DO SELF CHECKOUT</t>
  </si>
  <si>
    <t>SERVIÇO ESPECIALIZADO EM SUBSTITUIÇÃO DE 60 PLACAS DE EXTINTORES SEM IDETIFICAÇÃO, POR PLACAS COM DESCRIÇÃO DE CLASSE</t>
  </si>
  <si>
    <t>000023323</t>
  </si>
  <si>
    <t xml:space="preserve">LFK COMUNICACAO VISUAL EIRELI           </t>
  </si>
  <si>
    <t xml:space="preserve">RUA BARRA DO TIBAJI, 945                </t>
  </si>
  <si>
    <t>000071396</t>
  </si>
  <si>
    <t>000020228</t>
  </si>
  <si>
    <t>000001551</t>
  </si>
  <si>
    <t>61.691.093/0001-32</t>
  </si>
  <si>
    <t xml:space="preserve">ADELMO MORAES DE OLIVEIRA               </t>
  </si>
  <si>
    <t xml:space="preserve">AVENIDA ANTONIO SYLVIO CUNHA BUENO 1793 </t>
  </si>
  <si>
    <t>000016689</t>
  </si>
  <si>
    <t>000001216</t>
  </si>
  <si>
    <t>000001217</t>
  </si>
  <si>
    <t>000001219</t>
  </si>
  <si>
    <t>SERVIÇO ESPECIALIZADO EM LOCAÇÃO DE EMPILHADEIRA ELÉTRICA REF. MARÇO</t>
  </si>
  <si>
    <t>SANAR VAZAMENTO EQUIPAMENTOS SPLIT, TESTE DE ESTANQUIEDADE, REESTABELECER CARGA DE FLUIDO ADEQUDA AO SISTEMA, APLICAÇÃO DE TESTES OPERACIONAIS</t>
  </si>
  <si>
    <t>FORNECIMENTO E TROCA PLACA PRINCIPAL, REALOCAÇÃO DE CONTROLADORES, FORNECIMENTO E TROCA DE VOLUTA EVAPORADORA, DETECÇÃO E CONSERTO VAZAMENTO SPLITÃO</t>
  </si>
  <si>
    <t>FORNECIMENTO DE 10 REFLETORES LED 200W 3000K</t>
  </si>
  <si>
    <t>FORNECIMENTO DOIS EQUIPAMENTOS AR CONDICIONADO, TIPO SPLIT, 12 MIL BTUS, CONVENCIONAL</t>
  </si>
  <si>
    <t>FORNECIMENTO MATERIAIS, PAINEL DIVISORIAS EUCAPLAC, PLACA DE GESSO, PERFIL DRYWALL, PERFIL DRYWALL MONTANTE, PERFIL DRYWALL GUIA, TIRANTE GALVANIZADO, PARAFUSO AGULHA, PARAFUSO AUTO ATARRAC, BUCHA PLASTICA, SUPORTE COM MOLA</t>
  </si>
  <si>
    <t>000000053</t>
  </si>
  <si>
    <t>000000054</t>
  </si>
  <si>
    <t>000000055</t>
  </si>
  <si>
    <t>000000056</t>
  </si>
  <si>
    <t>000000058</t>
  </si>
  <si>
    <t>000000059</t>
  </si>
  <si>
    <t>000000057</t>
  </si>
  <si>
    <t>000001214</t>
  </si>
  <si>
    <t>000001215</t>
  </si>
  <si>
    <t>KIT DE INTERLIGACAO, 20 BATERIAS 09 AH, EM UPS HDS LM 10KVA</t>
  </si>
  <si>
    <t>000052316</t>
  </si>
  <si>
    <t>0800000217</t>
  </si>
  <si>
    <t>0800000218</t>
  </si>
  <si>
    <t>FORNECIMENTO MATERIAIS, ROLO PELE CARNEIRO, ROLO PARA TEXTURA, DISCO DE CORTE, ESPUMA EXPANSIVA, VERGALHÃO 3/8 10MM</t>
  </si>
  <si>
    <t>FORNECIMENTO 5 REFLETORES LED 100W 3000K</t>
  </si>
  <si>
    <t>FORNECIMENTO 1 BALDE 18 LITROS GRANILITA TOP COLLOR: COR AZUL COD: 11177</t>
  </si>
  <si>
    <t>REFORMA GERAL MOTOR ELETRICO TRIFASICO INDUÇÃO</t>
  </si>
  <si>
    <t>SERVIÇO DE SERRALHERIA SOLDAGEM E FIXAÇÃO PORTINHOLA E INSTALAÇÃO CAMPAINHA EXTERNA</t>
  </si>
  <si>
    <t>INSERTO P/PORTA 16MM 90.19.00</t>
  </si>
  <si>
    <t>0800000249 - FORNECIMENTO DE ACM 3MM AZUL PRO125 GM L=5,00 A=1,22</t>
  </si>
  <si>
    <t>SERVIÇO ESPECIALIZADO EM MÃO DE OBRA PARA INSTALAÇÃO DE PLACA DE ACM AZUL NA FACHADA</t>
  </si>
  <si>
    <t>FORNECIMENTO DE 1 TOTEM BUSCA PREÇO POIS O QUE ESTÁ EM LOJA SE ENCONTRA DANIFICADO</t>
  </si>
  <si>
    <t>ACRILICO FOSCO LA ACR FOSCO BASE W 16L METALATEX, FITA CREPE 24MMX50M BT REFINISH, ARARA-AZUL- SELFCOLOR P339 ACET SOLV- BASE B SOLVENTE 3,2L</t>
  </si>
  <si>
    <t>INSTALAÇÃO COMPRESSOR 15 TR, BALANCEAMENTO GAS, TROCA DE FILTRO SECADOR</t>
  </si>
  <si>
    <t>1 LATA 18 LITROS UNUSUAL GRAY-SW7059, 1 LATA 18 LITROS REPOSE GRAY-SW7015, 1 LATA 18 LITROS COMTEMPLAÇÃO-SW6227, 1 LATA 18 LITROS SONHO-SW6225</t>
  </si>
  <si>
    <t>SERVIÇO DE RETIRADA, ENTREGA E REBOBINAGEM DO MOTOR DA MÁQUINA CONDENSADORA, ENTREGA E INSTALAÇÃO DE MOTOR DA MÁQUINA CONDENSADORA</t>
  </si>
  <si>
    <t>000015931</t>
  </si>
  <si>
    <t>000015952</t>
  </si>
  <si>
    <t>000015955</t>
  </si>
  <si>
    <t>000015957</t>
  </si>
  <si>
    <t>000014866</t>
  </si>
  <si>
    <t>000015933</t>
  </si>
  <si>
    <t>000015959</t>
  </si>
  <si>
    <t>000015960</t>
  </si>
  <si>
    <t>CONTINGÊNCIA</t>
  </si>
  <si>
    <t>SERVIÇO ESPECIALIZADO EM MANUTENÇÃO DA EMPILHADEIRA ELÉTRICA COM A SUBSTITUIÇÃO DA ALAVANCA DE ACIONAMENTO ALONGADA</t>
  </si>
  <si>
    <t>PREVENTIVA SPOT - REFENTE A JANEIRO/2024</t>
  </si>
  <si>
    <t>1 LATA 3,2 LITROS ARARA AZUL BASE SOLVENTE, 1 LATA 3,2 LITROS ESB AMARELO BASE SOLVENTE</t>
  </si>
  <si>
    <t>PROJETO EXECUTIVO PARA INSTALAÇÕES DE AR CONDICIONADO</t>
  </si>
  <si>
    <t>PROJETO EXECUTIVO ELETRICA PARA INSTALÇÕES DE AR CONDICIONADO</t>
  </si>
  <si>
    <t>SERVIÇO EMERGENCIAL PARA ALINHAMENTO PORTA DOCA</t>
  </si>
  <si>
    <t>REPARO EMERGENCIAL PORTA DE AÇO AUTOMATICA DOCA</t>
  </si>
  <si>
    <t>VISITA TECNICA PARA REVISÃO COMPLETA PORTA DE VIDRO AUTOMATICA </t>
  </si>
  <si>
    <t>MANUTENÇÃO EMERGENCIAL COMPLETA E TROCA DE ROLDANAS PORTA DE VIDRO CE</t>
  </si>
  <si>
    <t>ATENDIMENTO EMERGENCIAL PARA SOLDAGEM PORTA, SOLDAGEM GONZO</t>
  </si>
  <si>
    <t>ATENDIMENTO EMERGENCIAL PARA ABERTURA PORTAS DO ESTACIONAMENTO</t>
  </si>
  <si>
    <t>2 BALDES 18 LITROS PREMIERE COR AMARELO COD: 10239, 2 BALDES 18 LITROS VERNIZ HIDROFURGANTE</t>
  </si>
  <si>
    <t>CARREGADOR BATERIA (BAA628A1)</t>
  </si>
  <si>
    <t>LOCAÇÃO DE 4 CLIMATIZADORES REF ABRIL</t>
  </si>
  <si>
    <t>LOCAÇÃO DE 2 CLIMATIZADORES REF ABRIL</t>
  </si>
  <si>
    <t>LOCAÇÃO DE 5 CLIMATIZADORES REF ABRIL</t>
  </si>
  <si>
    <t>SERVIÇO ESPECIALIZADO EM PREVENTIVA PREDIAL SPOT. REF. ABRIL</t>
  </si>
  <si>
    <t>SERVIÇO ESPECIALIZADO EM PREVENTIVA AR CONDICIONADO SPOT. ABRIL</t>
  </si>
  <si>
    <t>SERVIÇO ESPECIALIZADO EM PREVENTIVA AR CONDICIONADO SPOT. REF. ABRIL</t>
  </si>
  <si>
    <t>SERVIÇO ESPECIALIZADO EM PREVENTIVA DE AR CONDICIONADO SPOT. REF. ABRIL</t>
  </si>
  <si>
    <t>0237</t>
  </si>
  <si>
    <t>LOCAÇÃO DE PLATAFORMA REF. FEVEREIRO/24</t>
  </si>
  <si>
    <t>LOCAÇÃO DE PLATAFORMA REF. MARÇO/24</t>
  </si>
  <si>
    <t>000100456</t>
  </si>
  <si>
    <t>000102059</t>
  </si>
  <si>
    <t>000104519</t>
  </si>
  <si>
    <t>000105133</t>
  </si>
  <si>
    <t>000105165</t>
  </si>
  <si>
    <t>000105389</t>
  </si>
  <si>
    <t>000105405</t>
  </si>
  <si>
    <t>000107938</t>
  </si>
  <si>
    <t>000002067</t>
  </si>
  <si>
    <t>000764142</t>
  </si>
  <si>
    <t>000173529</t>
  </si>
  <si>
    <t xml:space="preserve">CIASUL COMERCIAL LTDA                   </t>
  </si>
  <si>
    <t>53.164.208/0001-02</t>
  </si>
  <si>
    <t xml:space="preserve">AV DOS ESTADOS 2030                     </t>
  </si>
  <si>
    <t>000083804</t>
  </si>
  <si>
    <t>000005892</t>
  </si>
  <si>
    <t>000000104</t>
  </si>
  <si>
    <t>000283281</t>
  </si>
  <si>
    <t>000000881</t>
  </si>
  <si>
    <t>000764859</t>
  </si>
  <si>
    <t>000002356</t>
  </si>
  <si>
    <t>000002357</t>
  </si>
  <si>
    <t>000002358</t>
  </si>
  <si>
    <t>000008171</t>
  </si>
  <si>
    <t>09.584.001/0005-29</t>
  </si>
  <si>
    <t>LUMINAE S.A. 2</t>
  </si>
  <si>
    <t xml:space="preserve">AVENIDA ANGELO SUZANO 2225              </t>
  </si>
  <si>
    <t xml:space="preserve">SOORETAMA      </t>
  </si>
  <si>
    <t>000002836</t>
  </si>
  <si>
    <t>02.080.163/0001-57</t>
  </si>
  <si>
    <t xml:space="preserve">RUA SERRA DE JAIRE, 737                 </t>
  </si>
  <si>
    <t xml:space="preserve">PROLUMENS COMERCIO LTDA                 </t>
  </si>
  <si>
    <t>PROLUMENS COMERCIO</t>
  </si>
  <si>
    <t>000205281</t>
  </si>
  <si>
    <t xml:space="preserve">SPRINGER CARRIER LTDA-CAMPINAS          </t>
  </si>
  <si>
    <t>SPRINGER CARRIER LTD</t>
  </si>
  <si>
    <t xml:space="preserve">DR. FERNAO POMPEU CAMARGO, 1650         </t>
  </si>
  <si>
    <t>10.948.651/0018-00</t>
  </si>
  <si>
    <t>000059579</t>
  </si>
  <si>
    <t>000000423</t>
  </si>
  <si>
    <t>94.131.539/0001-23</t>
  </si>
  <si>
    <t>POTENCIAL ENGENHARIA LTDA EPP 2</t>
  </si>
  <si>
    <t xml:space="preserve">POTENCIAL           </t>
  </si>
  <si>
    <t>AV, PRESIDENTE FRANKLIN ROOSEVELT, 1241/</t>
  </si>
  <si>
    <t>000005494</t>
  </si>
  <si>
    <t>000005495</t>
  </si>
  <si>
    <t>000008183</t>
  </si>
  <si>
    <t>CAIXA DESCARGA EMBUTIR BRANCA M9000 ELEGANCE</t>
  </si>
  <si>
    <t>SW 7015 CINZA TRANQUILO NOVO METALATEX ACRILICO FOSCO LA ACR FOSCO BASE XY 16L METALATEX</t>
  </si>
  <si>
    <t>1 BALDE 18 LITROS COR AMBROSIA-COD 10959, 1 BALDE 18 LITROS COR AZUL-COD 11177</t>
  </si>
  <si>
    <t>FORNECIMENTO DE UM AR CONDICIONADO DE 9.000 BTU'S PARA O BASTIDOR DO ADOTE</t>
  </si>
  <si>
    <t>000765772</t>
  </si>
  <si>
    <t>000005899</t>
  </si>
  <si>
    <t>02.237.989/0001-87</t>
  </si>
  <si>
    <t xml:space="preserve">AVENIDA BOLONHA 100                     </t>
  </si>
  <si>
    <t>CASA PEDROSO MATERIAIS PARA CONSTRUCAO L</t>
  </si>
  <si>
    <t>CASA PEDROSO MATERIA</t>
  </si>
  <si>
    <t>000015963</t>
  </si>
  <si>
    <t>000015964</t>
  </si>
  <si>
    <t>000015924</t>
  </si>
  <si>
    <t>000015934</t>
  </si>
  <si>
    <t>000015965</t>
  </si>
  <si>
    <t>000014869</t>
  </si>
  <si>
    <t>000015970</t>
  </si>
  <si>
    <t>000015971</t>
  </si>
  <si>
    <t>000014870</t>
  </si>
  <si>
    <t>000015936</t>
  </si>
  <si>
    <t>000015972</t>
  </si>
  <si>
    <t>000014873</t>
  </si>
  <si>
    <t>000014874</t>
  </si>
  <si>
    <t>000015995</t>
  </si>
  <si>
    <t>000015939</t>
  </si>
  <si>
    <t>000015974</t>
  </si>
  <si>
    <t>0800000246</t>
  </si>
  <si>
    <t>0800000247</t>
  </si>
  <si>
    <t>0800000249</t>
  </si>
  <si>
    <t>MATERIAIS PREVENTIVA: TINTAS PVA E ESMALTE, MASSA, ARGAMASSA, ROLO PINCEL E LIXA</t>
  </si>
  <si>
    <t>MATERIAIS PREVENTIVA: PORTA E MATERIAIS PARA ACESSO A CASA DE MAQUINAS DO AR CENTRAL</t>
  </si>
  <si>
    <t>MATERIAIS PREVENTIVA: CONSERTOS CIVIL EM PISOS E ALVENARIA.</t>
  </si>
  <si>
    <t>BATERIA SELADA PARA SISTEMA DE ALARME</t>
  </si>
  <si>
    <t>MATERIAIS PREVENTIVA: CONSERTO DE MEIO FIO E BURACOS NO ESTACIONAMENTO</t>
  </si>
  <si>
    <t>MATERIAL PREVENTIVA: RODAPÉ E SILICONES PARA INTERIOR DA LOJA</t>
  </si>
  <si>
    <t>MATERIAL PREVENTIVA: TAMPONAMENTO DOS DRENOS DAS RESERVAS DE INCENDIO</t>
  </si>
  <si>
    <t>CONSERTO DE PERSIANAS COM TROCA DAS CORRENTES</t>
  </si>
  <si>
    <t>CONSERTO DO MOTOR DOS CONDENSADORES DO AR CENTRAL</t>
  </si>
  <si>
    <t>MATERIAL PREVENTIVA: REFLETORES PARA SUBSTITUIÇÃO NA FACHADA LATERAL DO HOSPITAL</t>
  </si>
  <si>
    <t>MATERIAL PREVENTIVA: TINTAS PARA PINTURAS DE TETOS DO ADOTE E CASA MAQUINAS</t>
  </si>
  <si>
    <t>MATERIAL PREVENTIVA: MASSA PRONTA PARA COBERTURA DE INFRA DE ELETRICA PARA INIBIR FURTOS</t>
  </si>
  <si>
    <t>MATERIAL PREVENTIVA: FIAÇÃO ELETRICO PARA REPOSIÇÃO DE FURTOS NA ILUMINAÇÃO EXTERNA</t>
  </si>
  <si>
    <t>MATERIAL PREVENTIVA: DOBRADIÇAS VAI VEM PARA PORTAS DO OMINI E FARMACIA.</t>
  </si>
  <si>
    <t>ABASTECIMENTO DO GERADOR</t>
  </si>
  <si>
    <t>SUBSTITUIÇÃO DE 1 LUMINÁRIA DO POSTE DO ESTACIONAMENTO E 1 REFLETOR</t>
  </si>
  <si>
    <t>FORNECIMENTO DE 7 LITROS DE OLEO HIDRAULICO PARA A NIVELADORA DA DOCA</t>
  </si>
  <si>
    <t>FORNECIMENTO E INSTALAÇÃO DE FECHADURA PARA A PORTA DO BANHEIRO DE CLIENTE LOCALIZADA NO SALÃO DE VENDAS</t>
  </si>
  <si>
    <t>SERVIÇO DE RESTAURAÇÃO DA PORTA DA DOCA QUE ATUALMENTE SE ENCONTRA MUITO DANIFICADA</t>
  </si>
  <si>
    <t>SERVIÇO ESPECIALIZADO EM REPARO DE MURETA DO ESTACIONAMENTO OCASIONADA POR BATIDA E REPARO DO BURACO LOCALIZADO NO PILAR DA DOCA A FIM DE EVITAR A PROLIFERAÇÃO DE PRAGAS</t>
  </si>
  <si>
    <t>DESENTUPIMENTO DE UM RAMAL DE PIA E REDE INTERLIGADA ATÉ A CAIXA COM 15 METROS LINEARES. UTILIZAÇÃO MAQUINARIO ROTATIVO K-50, REALIZADO A RASPAGEM ELIMINANDO RESIDUOS IMPREGNADOS</t>
  </si>
  <si>
    <t>SERVIÇO DESENTUPIMENTO ATRAVES DE HIDROJATEAMENTO DA REDE DE ESGOTO E CAIXAS DE PASSAGEM, COLETA CAIXA, TRANSPORTE E DESTINAÇÃO DE RESIDUOS</t>
  </si>
  <si>
    <t>SERVIÇO TROCA LAMPADAS FACHADA, PINTURA CLINICA VETERINARIA </t>
  </si>
  <si>
    <t>ATENDIMENTO PARA TROCA DOS JOELHOS QUE LIGA O AQUARIO </t>
  </si>
  <si>
    <t>ATENDIMENTO FIXAÇÃO LETRAS LUMINOSO, TROCA PUXADOR DOCA, REPARO MURO ESTACIONAMENTO </t>
  </si>
  <si>
    <t>ATENDIMENTO PARA REPOSIÇÃO DE TORNEIRA FURTADA </t>
  </si>
  <si>
    <t>ATENDIMENTO PARA COLOCAR TAMPÃO NA TORNEIRA DO ESTACIONAMNETO </t>
  </si>
  <si>
    <t>SERVIÇO REPARO TOMADA, TROCA DE REPARO VASO SANITARIO </t>
  </si>
  <si>
    <t>SERVIÇO REPARO BURRACO ADOTE, TROCA DE LAMPADAS CE</t>
  </si>
  <si>
    <t>SERVIÇO TROCA FECHADURA SALA TECNICA, REPARO MAÇANETA SALA DML</t>
  </si>
  <si>
    <t>SERVIÇO DE INSTALAÇÃO 4 NOVAS TOMADAS PARA LIGAÇÃO CLIMATIZADORES, REPARO BANCO DA COZINHA </t>
  </si>
  <si>
    <t>SERVIÇO REPARO TOMADA DO ADOTE PETZ</t>
  </si>
  <si>
    <t>SERVIÇO DE RETIRADA DOS ADESIVOS DO CHÃO SETOR CAIXA</t>
  </si>
  <si>
    <t>SERVIÇO REMANDO CANO ESTACIONAMENTO</t>
  </si>
  <si>
    <t>SERVIÇO TROCA INTERRUPITOR BIPOLAR NA ENTRADA CLINICA, TROCA INTERRUPITOR BIPOLAR ENTRADA DOCA, LUBRIFICAÇÃO TRILHO, TROCA MAÇANETA, CAIXARIA CAIXA DE ESGOTO </t>
  </si>
  <si>
    <t>SERVIÇO DE LIMPEZA DOS TRILHOS PORTÃO DE ENTRADA</t>
  </si>
  <si>
    <t>SERVIÇO DE VEDAÇÃO DE 90 PARAFUSOS</t>
  </si>
  <si>
    <t>AVCB- REPARO NA CENTRAL DE ALARME DE INCÊNDIO</t>
  </si>
  <si>
    <t>MANUTENÇÃO PREVENTIVA PREDIAL REF. ABRIL/24</t>
  </si>
  <si>
    <t>MANUTENÇÃO PREVENTIVA DE AR CONDICIONADO REF. ABRIL/24</t>
  </si>
  <si>
    <t>MANUTENÇÃO PREVENTIVA DE GERADORES REF. ABRIL/24</t>
  </si>
  <si>
    <t>MANUTENÇÃO PREVENTIVA DE ELEVADORES REF. ABRIL/24</t>
  </si>
  <si>
    <t>MANUTENÇÃO PREVENTIVA  DE AR CONDICIONADO REF. ABRIL/24</t>
  </si>
  <si>
    <t>MANUTENÇAO PREVENTIVA EM GRUPO MOTOR GERADOR REF. ABRIL/24 - Bueno T63</t>
  </si>
  <si>
    <t>SERVIÇOS FEITO EM PREVENTIVA - REF ABRIL/24</t>
  </si>
  <si>
    <t>LOCAÇÃO DE PLATAFORMA REF. ABRIL/24</t>
  </si>
  <si>
    <t>002024855</t>
  </si>
  <si>
    <t>002024859</t>
  </si>
  <si>
    <t>002024858</t>
  </si>
  <si>
    <t>002024860</t>
  </si>
  <si>
    <t>002024861</t>
  </si>
  <si>
    <t>002024862</t>
  </si>
  <si>
    <t>002024863</t>
  </si>
  <si>
    <t>002024864</t>
  </si>
  <si>
    <t>002024865</t>
  </si>
  <si>
    <t>000002767</t>
  </si>
  <si>
    <t>000002766</t>
  </si>
  <si>
    <t>000002765</t>
  </si>
  <si>
    <t>000002764</t>
  </si>
  <si>
    <t>000002763</t>
  </si>
  <si>
    <t>000002762</t>
  </si>
  <si>
    <t>000002761</t>
  </si>
  <si>
    <t>000002760</t>
  </si>
  <si>
    <t>000002759</t>
  </si>
  <si>
    <t>000002758</t>
  </si>
  <si>
    <t>000002757</t>
  </si>
  <si>
    <t>000002756</t>
  </si>
  <si>
    <t>000002755</t>
  </si>
  <si>
    <t>000002754</t>
  </si>
  <si>
    <t>000002753</t>
  </si>
  <si>
    <t>000002752</t>
  </si>
  <si>
    <t>000002751</t>
  </si>
  <si>
    <t>000002750</t>
  </si>
  <si>
    <t>000002749</t>
  </si>
  <si>
    <t>000002748</t>
  </si>
  <si>
    <t>000002747</t>
  </si>
  <si>
    <t>000002746</t>
  </si>
  <si>
    <t>000002745</t>
  </si>
  <si>
    <t>000002744</t>
  </si>
  <si>
    <t>000002743</t>
  </si>
  <si>
    <t>000002742</t>
  </si>
  <si>
    <t>000002741</t>
  </si>
  <si>
    <t>000002740</t>
  </si>
  <si>
    <t>000002739</t>
  </si>
  <si>
    <t>000002738</t>
  </si>
  <si>
    <t>000002737</t>
  </si>
  <si>
    <t>000002736</t>
  </si>
  <si>
    <t>000002735</t>
  </si>
  <si>
    <t>000002734</t>
  </si>
  <si>
    <t>002024828</t>
  </si>
  <si>
    <t>002024829</t>
  </si>
  <si>
    <t>002024830</t>
  </si>
  <si>
    <t>002024831</t>
  </si>
  <si>
    <t>002024832</t>
  </si>
  <si>
    <t>002024833</t>
  </si>
  <si>
    <t>002024834</t>
  </si>
  <si>
    <t>002024835</t>
  </si>
  <si>
    <t>002024836</t>
  </si>
  <si>
    <t>000143458</t>
  </si>
  <si>
    <t>08.760.239/0001-71</t>
  </si>
  <si>
    <t>MERC - COMERCIO DE MATERIAIS PARA CONSTR</t>
  </si>
  <si>
    <t>MERC</t>
  </si>
  <si>
    <t xml:space="preserve">R EMILIO GOELDI                         </t>
  </si>
  <si>
    <t>SERVIÇO ESPECIALIZADO EM INSTALAÇÃO DE TELA NO PORTÃO DO ESTACIONAMENTO PARA EVITAR A ENTRADA DE GATOS NA LOJA</t>
  </si>
  <si>
    <t>000001131</t>
  </si>
  <si>
    <t>000001135</t>
  </si>
  <si>
    <t>SERVIÇO ESPECIALIZADO EM PREVENTIVA AR CONDICIONADO SPOT. REF. OUTUBRO</t>
  </si>
  <si>
    <t>000001136</t>
  </si>
  <si>
    <t>000001132</t>
  </si>
  <si>
    <t>000001133</t>
  </si>
  <si>
    <t>000005903</t>
  </si>
  <si>
    <t>000015941</t>
  </si>
  <si>
    <t>000015944</t>
  </si>
  <si>
    <t>000015973</t>
  </si>
  <si>
    <t>000014877</t>
  </si>
  <si>
    <t>000015922</t>
  </si>
  <si>
    <t>000015942</t>
  </si>
  <si>
    <t>000015975</t>
  </si>
  <si>
    <t>000015977</t>
  </si>
  <si>
    <t>000015981</t>
  </si>
  <si>
    <t>000014878</t>
  </si>
  <si>
    <t>000014894</t>
  </si>
  <si>
    <t>000014890</t>
  </si>
  <si>
    <t>000015979</t>
  </si>
  <si>
    <t>PREVENTIVA- GAVETA DO CE ARRUMADA, TROCA DE DUCHA HIGIENICA, GAVETA DO CAIXA ARRUMADA, SUBSTITUIÇÃO DE LÂMPADA DO BANHEIRO FEMININO, MICTORIO DESENTUPIDO</t>
  </si>
  <si>
    <t>SERVIÇO ESPECIALIZADO EM MANUTENÇÃO DE EMPILHADEIRA PALETRANS PT1635: AJUSTE DA VÁLVULA DE ALIVIO DO HIDRÁULICO, REVISÃO E CORRETIVA DO PORTA GARFO, NEUTRALIZAR BATERIA, E SUPORTE DA BATERIA, APLICAÇÃO DAS SEGUINTES PEÇAS RELACIONADAS, LUBRIFICAÇÃO ENTRE EIXOS GERAL DO EQUIPAMENTO, REVISÃO E CORRETIVA DO CHASSI DO GARFO E TROCA DE ÓLEO HIDRÁULICO 68.</t>
  </si>
  <si>
    <t>SERVIÇO ESPECIALIZADO EM MANUTENÇÃO DE 2 PALETRANS MODELO NOVO 2500 COM KIT DE REPARO, DESEMPENO DA PONTEIRA, RODAS E ROLAMENTOS</t>
  </si>
  <si>
    <t>INSTALAÇÃO DE 22 REFLETORES, REVISÃO ELETRICA E ADAPTAÇÃO, PARAFUSOS, CABOS, INSUMOS DE FIXAÇÃO, TIME COEL</t>
  </si>
  <si>
    <t>SERVIÇO DE VERIFICAÇÃO PARTE ELETRICA AQUARIO, SETOR DE VIDAS RETORNANDO A LOJA</t>
  </si>
  <si>
    <t>ATENDIMENTO EMERGENCIAL PARA REPARO PORTA FLEXDOR DOCA</t>
  </si>
  <si>
    <t>FIXAÇÃO DE QUADRO NA DOCA, FIXAÇÃO DE QUADRO NO CE , FIXAÇÃ DE QUADRO NA LOJA, INSTALAÇÃO DA PASSARINHEIRA</t>
  </si>
  <si>
    <t>LAMPADA DO REFEITÓRIO TROCADA, LAMPADA DA DOCA TROCADA  </t>
  </si>
  <si>
    <t>EMASSAMENTO DE PAREDES, TROCA DE FUSIVEL DA CHAVE DE QUADROS, ARRUMADO TOMADAS C.E</t>
  </si>
  <si>
    <t>PINTURA NO CHÃO FRENTE DA LOJA, TROCA DE LAMPADAS,SETOR INTERNO DA LOJA, CONSERTO DE MESA,SETOR INTERNO DA LOJA </t>
  </si>
  <si>
    <t>SERVIÇO DE INSTALAÇÃO DE PORTA CORTA FOGO </t>
  </si>
  <si>
    <t>CORTES DAS CREMALEIRAS, FIXAÇÃO DE PLACAS DE IDENTIFICAÇÃO, FIXAÇÃO DE PORTA PAPÉIS </t>
  </si>
  <si>
    <t>ATENDIMENTO HIPERMEABILIZAÇÃO DA BANHEIRA, CURTO CIRCUITO NO DISJUNTOR DA TOMADA DO CE </t>
  </si>
  <si>
    <t>MADEIRAS DA TAMPA RETIRADA, 4 LAMPADAS NO SAFARI TROCADAS</t>
  </si>
  <si>
    <t>APLICAÇÃO RUFO EM FORMATO V- 7 METROS LINEARES, 1 METRO LARGURA, APLICAÇÃO PU PARA VEDAÇÃO JUNÇÃO</t>
  </si>
  <si>
    <t>ABRACADEIRA TIPO GOTA 4 PERFILACO, PORCA TORNEADA 1/4,ARRUELA LISA 1/4, BARRA ROSQUEADA ZINCADA 1MT 1/4, TABUA PINUS 30CM X 3MT,MEIO BLOCO DE CIMENTO 14 X 19 X 19, PASTA LUBRIFICANTE 1KG AMANCO</t>
  </si>
  <si>
    <t>PREVENTIVA- 8 FECHADURAS DOS ARMÁRIOS DE AÇO TROCADAS, MAÇANETA DA PORTA DO AR ARRUMADA</t>
  </si>
  <si>
    <t>SERVIÇO EMERGENCIAL DE SUBSTITUIÇÃO DE RELE FALTA DE FASE E CONTATOR NO CIRCUITO DE AR CONDICIONADO </t>
  </si>
  <si>
    <t>SERVIÇO DE INSTALAÇÃO DE DOBRADIÇAS NO BALCÃO DA FARMÁCIA </t>
  </si>
  <si>
    <t>SERVIÇO EMERGENCIAL PARA DESENTUPIMENTO DO DRENO DO AR CONDICIONADO </t>
  </si>
  <si>
    <t>SERVIÇO DE COMPLEMENTO DE PREVENTIVA MARÇO (TINTA)</t>
  </si>
  <si>
    <t>SERVIÇO DE SUBSTITUIÇÃO DA FECHADURA DA PORTA DA DOCA </t>
  </si>
  <si>
    <t>SERVIÇO DE INSTALAÇÃO DE CADEADO NA PORTA DE ACESSO A SUBESTAÇÃO </t>
  </si>
  <si>
    <t>SERVIÇO DE SUBSTITUIÇÃO DE PLACA DO FORRO E LUMINÁRIA </t>
  </si>
  <si>
    <t>SERVIÇO DE MONTAGEM DO BALCÃO DA FARMÁCIA</t>
  </si>
  <si>
    <t>SERVIÇO DE ALINHAMENTO DA PORTA DA DOCA/SOLDA DAS GRELHAS DA DOCA/FIXAÇÃO DE ARMÁRIOS/PINTURA DE POSTES</t>
  </si>
  <si>
    <t>SERVIÇO EMERGENCIAL PARA ABERTURA DO PORTÃO DO ESTACIONAMENTO </t>
  </si>
  <si>
    <t>SERVIÇO EMERGENCIAL MANUTENÇÃO DA BOMBA COM BYPASS </t>
  </si>
  <si>
    <t>SERVIÇO DE DESOBSTRUÇÃO DA CAIXA DE PASSAGEM </t>
  </si>
  <si>
    <t>SERVIÇO DE TROCA DO TIMER </t>
  </si>
  <si>
    <t>SERVIÇO DE COMPLEMENTO DE PREVENTIVA MARÇO (TINTA/BUCHA/PARAFUSO/CADEADO/GESSO)</t>
  </si>
  <si>
    <t>SERVIÇO DE INSTALAÇÃO DE GRADE E CONCERTINA </t>
  </si>
  <si>
    <t>SERVIÇO DE REMANEJAMENTO DE BATERIAS DO NOBREAK</t>
  </si>
  <si>
    <t>SERVIÇO DE COMPLEMENTO DE PREVENTIVA MARÇO (SELANTE/ABRAÇADEIRA/SOQUETE/LÂMPADA/DUCHA/REJUNTE)</t>
  </si>
  <si>
    <t>000015946</t>
  </si>
  <si>
    <t>000015949</t>
  </si>
  <si>
    <t>000015982</t>
  </si>
  <si>
    <t>000014899</t>
  </si>
  <si>
    <t>000015926</t>
  </si>
  <si>
    <t>000015947</t>
  </si>
  <si>
    <t>000015984</t>
  </si>
  <si>
    <t>000014900</t>
  </si>
  <si>
    <t>000015986</t>
  </si>
  <si>
    <t>000015987</t>
  </si>
  <si>
    <t>000000029</t>
  </si>
  <si>
    <t>000000038</t>
  </si>
  <si>
    <t>SERVIÇO ESPECIALIZADO EM ATENDIMENTO PARA CONSERTO DO CARREGADOR DA EMPILHADEIRA ELÉTRICA</t>
  </si>
  <si>
    <t>000001130</t>
  </si>
  <si>
    <t>SERVIÇO ESPECIALIZADO EM REMOÇÃO DE BATE RODAS LOCALIZADOS A ESQUERDA DO ESTACIONAMENTO E REPARO E FIXAÇÃO DO RESTANTE</t>
  </si>
  <si>
    <t>SERVIÇO DE ATENDIMENTO EMERGENCIAL PARA FECHAMENTO DA PORTA DA DOCA, SERVIÇO EMERGENCIAL PARA REPARO DA PORTA DA DOCA COM FIXAÇÃO DO EIXO, REGULAGEM DO FIM DE CURSO E LUBRIFICAÇÃO DOS ROLAMENTOS, DESLOCAMENTO BELO HORIZONTE X GOV. VALADARES (IDA E VOLTA)</t>
  </si>
  <si>
    <t>FORNECIMENTO PORTA DE ALUMINIO PARA CANIL, SUBSTITUIÇÃO PORTA</t>
  </si>
  <si>
    <t>SERVIÇO EMERGENCIAL PARA REINSTALAÇÃO DA PORTA DE ACESSO AO CANIL</t>
  </si>
  <si>
    <t>SERVIÇO DE FECHAMENTOS DE BURACOS NO CHÃO DA UNIDADE, SERVIÇO DE RETIRADA DE VAZAMENTO NO TETO DO REFEITÓRIO</t>
  </si>
  <si>
    <t>SERVIÇO DE INSTALAÇÃO DE ALARME NO BANHEIRO PNE, ALARME PNE</t>
  </si>
  <si>
    <t>SERVIÇO SUBTITUIÇÃO MOTOR VENTILADOR, REVISÃO COMPONENTES ELETRICOS, TESTES DE RENDIMENTO</t>
  </si>
  <si>
    <t>SANAR VAZAMENTO EM CIRCUITO FRIGORIFICO, TESTES DE ESTANQUIEDADE, BALANCEAMENTO FLUIDO REFRIGERANTE, APLICAÇÃO TESTES OPERACIONAIS</t>
  </si>
  <si>
    <t>SERVIÇO DE INSTALAÇÃO BOMBA DRENO</t>
  </si>
  <si>
    <t>TROCA FILTRO SECADOR, FILTRO SECADOR HERMETICO DML 845 1/2 SOLDAVEL</t>
  </si>
  <si>
    <t>FORNECIMENTO PORTINHOLA REBRAND MDF CINZA ARTICO L166-800X800, FECHAMENTO EM MDF CINZA ARTICO L166-320X800, </t>
  </si>
  <si>
    <t>SERVIÇO DE MANUTENÇÃO SENSOR PORTA DE VIDRO AUTOMATICA</t>
  </si>
  <si>
    <t>SERVIÇO DE DESENTUPIMENTO VASO SANITARIO BANHEIRO DE CLIENTES</t>
  </si>
  <si>
    <t>SERVIÇO ESPECIALIZADO EM REPARO DO PORTÃO APÓS CAMINHÃO DO CD DANIFICAR O MESMO: Substituição de sensor antiesmagamento, incluso suporte; Desempeno e alinhamento do portão; Reconfiguração de percurso de motor; Acessórios e insumos de acabamentos</t>
  </si>
  <si>
    <t>8 DETECTORES DE FUMAÇA CONVENCIONAL, 7 LUMINARIAS DE EMERGENCIA, 1 CENTRAL DE ALARME, 2 BATERIAS 12V, 2 ACIONADORES DE ALARME DE INCENDIO, 2 SIRENES DE ALARME CONVENCIONAL, 3 EXTINTORES, 15 PLACAS DE SINALIZAÇÃO, 40 ELETRODUTOS, 150 METROS DE CABO PARALELO, 280 METROS DE CABO BLINDADO, 1 PORTA CORTA FOGO P90, 1 BARRA ANTIPANICO- LOJA NOVA</t>
  </si>
  <si>
    <t>SERVIÇO ESPECIALIZADO EM MANUTENÇÃO DO GERADOR - PARCELA 2-2 - SERVIÇOS A SEREM EXECUTADO: BIELA: MANDRILHAR E COLOCAR BUCHA NA BIELA, BLOCO: EMBUCHAR MANDRILHAR E TESTAR, ENCAMISAR E REBAIXAR CILINDRO, REABRIR CILINDROS, RETIFICAR CILINDRO E BRUNIR COM 6, CABEÇOTE: ESMERILHAR E MONTAR CABEÇOTE, TESTAR CABEÇOTE, COMANDO: POLIR COMANDO, VIRABREQUIM: POLIR VIRABREQUIM, TESTE DE TRINCA MAGNAFLUX, MAO DE OBRA: LAVAGEM QUÍMICA A QUENTE COMPLETA, PINTURA DO MOTOR, PLAINAR TUBAGEM DO ESCAP, REMOVER MOTOR, TESTAR MOTOR, SOLDA/TORNO, REBAIXAR PISTÃO, TESTE DINAMÔMETRO, TESTE DE DINAMÔMETRO, TESTE/MONTAGEM, MONTAGEM COMPLETA DO MOTOR, RADIADOR- REVISÃO EM BANCADA  DO INTERCOOLER, REVISÃO EM BANCADA DO RADIADOR,TESTES NO EQUIPAMENTO APÓS TÉRMINO DOS SERVIÇOS PARA AVERIGUAR REAIS CONDIÇÕES DE FUNCIONAMENTO.</t>
  </si>
  <si>
    <t>LIMPEZA DE BUILT IN CENTRO ESTÉTICO</t>
  </si>
  <si>
    <t>REINSTALAÇÃO DA PORTA DA DOCA</t>
  </si>
  <si>
    <t>LIMPEZA QUIMICA DE 12 SPLITS</t>
  </si>
  <si>
    <t>FORNECIMENTO DE MATERIAIS PREVENTIVA DE MARÇO</t>
  </si>
  <si>
    <t>FORNECIMENTO DE MATERIAIS 2023</t>
  </si>
  <si>
    <t>CORREÇÃO DE CERAMICAS SOLTAS NA SALA DA GERENCIA</t>
  </si>
  <si>
    <t>FABRICAÇÃO E INSTALAÇÃO DE FECHADURA DA JANELA DE ENTREGA</t>
  </si>
  <si>
    <t>MATERIAIS PREVENTIVA 2023</t>
  </si>
  <si>
    <t>SERVIÇO PREVENTIVO E CORRETIVO EM BUILT IN 01</t>
  </si>
  <si>
    <t>SERVIÇO PREVENTIVO EM BUILT IN 02</t>
  </si>
  <si>
    <t>PINTURA DO PORTÃO EXTERNO</t>
  </si>
  <si>
    <t>PINTURA DA ESCADA DE ACESSO AO CLIENTE</t>
  </si>
  <si>
    <t>SERVIÇO ESPECIALIZADO EM FORNECIMENTO DE 2 VENTILADORES (VOLUTAS) PARA O SPLITÃO DA LOJA</t>
  </si>
  <si>
    <t>000002585</t>
  </si>
  <si>
    <t>000002590</t>
  </si>
  <si>
    <t>000002608</t>
  </si>
  <si>
    <t>790584</t>
  </si>
  <si>
    <t>10</t>
  </si>
  <si>
    <t>SERVIÇO DE REFORMA GERAL DO PORTÃO DE ENTRADA DO ESTACIONAMENTO COM MELHORIA DA ESTRUTURA E CONSTRUÇÃO DE PORTÃO AUXILIAR DE ACESSO</t>
  </si>
  <si>
    <t>020232461</t>
  </si>
  <si>
    <t>000002703</t>
  </si>
  <si>
    <t>000002704</t>
  </si>
  <si>
    <t>000002705</t>
  </si>
  <si>
    <t>000002706</t>
  </si>
  <si>
    <t>000002707</t>
  </si>
  <si>
    <t>000002708</t>
  </si>
  <si>
    <t>000002709</t>
  </si>
  <si>
    <t>000002710</t>
  </si>
  <si>
    <t>000002711</t>
  </si>
  <si>
    <t>000002712</t>
  </si>
  <si>
    <t>000002713</t>
  </si>
  <si>
    <t>000002714</t>
  </si>
  <si>
    <t>000002715</t>
  </si>
  <si>
    <t>000002716</t>
  </si>
  <si>
    <t>000002717</t>
  </si>
  <si>
    <t>000002718</t>
  </si>
  <si>
    <t>000002719</t>
  </si>
  <si>
    <t>000002720</t>
  </si>
  <si>
    <t>000002721</t>
  </si>
  <si>
    <t>000002722</t>
  </si>
  <si>
    <t>000002723</t>
  </si>
  <si>
    <t>000002724</t>
  </si>
  <si>
    <t>000002725</t>
  </si>
  <si>
    <t>000002726</t>
  </si>
  <si>
    <t>000002727</t>
  </si>
  <si>
    <t>000002728</t>
  </si>
  <si>
    <t>000002729</t>
  </si>
  <si>
    <t>000002730</t>
  </si>
  <si>
    <t>000002731</t>
  </si>
  <si>
    <t>000002732</t>
  </si>
  <si>
    <t>000002733</t>
  </si>
  <si>
    <t>000016742</t>
  </si>
  <si>
    <t>000016772</t>
  </si>
  <si>
    <t>000016773</t>
  </si>
  <si>
    <t>000016776</t>
  </si>
  <si>
    <t>000016777</t>
  </si>
  <si>
    <t>000016779</t>
  </si>
  <si>
    <t>000016780</t>
  </si>
  <si>
    <t>000016784</t>
  </si>
  <si>
    <t>000016787</t>
  </si>
  <si>
    <t>000016788</t>
  </si>
  <si>
    <t>000016789</t>
  </si>
  <si>
    <t>020241026</t>
  </si>
  <si>
    <t>020241025</t>
  </si>
  <si>
    <t>COLLARES &amp; LAMEIRA ENGENHARIA E MANUTENC</t>
  </si>
  <si>
    <t xml:space="preserve">COLAMEIRA LTDA      </t>
  </si>
  <si>
    <t xml:space="preserve">RUA PERU, 88                            </t>
  </si>
  <si>
    <t>07.326.443/0001-16</t>
  </si>
  <si>
    <t>PETZ PLAY</t>
  </si>
  <si>
    <t>ACM 3MM AZUL PRO125 GM, REMOÇÃO ACM DANIFICADO, EQUIPAMENTO PARA TRABALHO EM ALTURA, MOBILIZAÇÃO, SERVIÇOS EQUIPE</t>
  </si>
  <si>
    <t>SERVIÇO ESPECIALIZADO EM REPARO DA EMPILHADEIRA COM SUBSTITUIÇÃO DO JOGO DE RODAS, MANUTENÇÃO PREVENTIVA E GALÃO DE ÁGUA DESTILADA</t>
  </si>
  <si>
    <t>LOCAÇÃO DE 4 CLIMATIZADORES DE 23.000 BTU'S</t>
  </si>
  <si>
    <t>SERVIÇO ESPECIALIZADO EM RECUPERAÇÃO DO BATE RODAS</t>
  </si>
  <si>
    <t>SERVIÇO ESPECIALIZADO EM PINTURA DO MURO PICHADO</t>
  </si>
  <si>
    <t>SERVIÇO EMERGENCIAL PARA FECHAMENTO DO FORRO APÓS RETIRADA DE ROEDOR</t>
  </si>
  <si>
    <t>SERVIÇO ESPECIALIZADO EM PINTURA DA SALA OMNI "RETIRE AQUI"</t>
  </si>
  <si>
    <t>SERVIÇO ESPECIALIZADO EM SUBSTITUIÇÃO DO TRANSFORMADOR DO CARREGADOR DA EMPILHADEIRA</t>
  </si>
  <si>
    <t>LOCAÇÃO DE EMPILHADEIRA ELÉTRICA POR 15 DIAS ENQUANTO A DA LOJA ESTÁ EM REPARO</t>
  </si>
  <si>
    <t>CONSERTO DO BOILER,RESERVATORIO DE PRESSÃO DA BOMBA</t>
  </si>
  <si>
    <t>REPOSIÇÃO DA INFRA DE ILUMINAÇÃO DO ESTACIONAMENTO E TOTEM ( PRIMEIRO FURTO)</t>
  </si>
  <si>
    <t>REINSTALAÇÃO DO TOTEM DE ACESSO AO ESTACIONAMENTO ,M O E MATERIAL</t>
  </si>
  <si>
    <t>CONSERTO DOS APARELHOS DE CENTRAL, CORREÇÃO DE VAZAMENTOS NOS CONDENSADORES,REPOSIÇÃO DE GÁS.</t>
  </si>
  <si>
    <t>MATERIAIS PREVENTIVA: TORNEIRAS DOS BANHEIROS</t>
  </si>
  <si>
    <t>MATERIAL E MÃO OBRA PARA DESENTUPIMENTOS DE RALOS DOS BANHEIROS</t>
  </si>
  <si>
    <t>TROCA DAS ROLDANAS DUPLAS DE 02 PORTAS DE VIDRO DA RECEPÇÃO E ACESSO AOS CONSULTORIOS,</t>
  </si>
  <si>
    <t>CONSERTO DA BOMBA DE PRESSURIZAÇÃO DE UMA BOMBA DA REDE DE ABASTECIMENTO</t>
  </si>
  <si>
    <t>MATERIAIS PREVENTIVA: TORNEIRA PARA PIA DE BANHEIRO</t>
  </si>
  <si>
    <t>FONTES BLINDADAS PARA LETREIRO petz AREA E3XTERNA FUNDOS</t>
  </si>
  <si>
    <t>CONSERTO DO AR DA RECEPÇÃO DA CLINICA, TROCA DE MOTOVENTILADOR COMPLETO</t>
  </si>
  <si>
    <t>CONSERTO DOS APARELHOS DE AR DO CPD, DESCANSO, REPOSIÇÃO DOS MATERIAIS FURTADOS.( COBRE,ELETRICO,ISOLAMENTO,GÁS)</t>
  </si>
  <si>
    <t>CONSERTO DA FACHADA DE PORCELANATO DA BASE DO ADOTE, FOI NECESSÁRIO FAZER NOVA PAREDE DE ALVENARIA, SUBST-DRYWALL</t>
  </si>
  <si>
    <t>CONSERTO DO PISO DA CLINICA</t>
  </si>
  <si>
    <t>CONSERTO DO DRYWAL DO BANHEIRO/DML,TINTA E MASSA PARA RECUPERAÇÃO E PINTURA DO DEPOSITO</t>
  </si>
  <si>
    <t>MATERIAL PARA PINTURAS DAS PAREDES DO FRENTE DE CAIXA,AREA VENDAS E COLUNAS E A</t>
  </si>
  <si>
    <t>REFORMA DA PAREDE AZUL DO DESCANSO, RETIRADA DE MATERIAL APLICAÇÃO DE GRAFIATO</t>
  </si>
  <si>
    <t>TROCA DA TORNEIRA DA AREA DO PETZPLAY</t>
  </si>
  <si>
    <t>FORNECIMENTO DE CONTROLE PARA LIGAR/DESLIGAR MAQUINAS</t>
  </si>
  <si>
    <t>PORTA DE MDM 20 MM ,MAIS FERRAGENS PARA INSTALAÇÃO NA FARMACIA</t>
  </si>
  <si>
    <t>PORTA DE MDM 20 MM ,MAIS FERRAGENS PARA INSTALAÇÃO NA RECEPÇÃO</t>
  </si>
  <si>
    <t>MATERIAL HIDRAULICO PARA CONSERTO DA TUBULAÇÃO DE ABASTECIMENTO DA LOJA</t>
  </si>
  <si>
    <t>37.591.620/0001-52</t>
  </si>
  <si>
    <t xml:space="preserve">ETC AMBIENTAL ESTEVES TRANSP. E CONSUL. </t>
  </si>
  <si>
    <t xml:space="preserve">ETC AMBIENTAL       </t>
  </si>
  <si>
    <t xml:space="preserve">RUA OSMILTON TEIXEIRA, 2100             </t>
  </si>
  <si>
    <t xml:space="preserve">HORTOLANDIA    </t>
  </si>
  <si>
    <t>020232462</t>
  </si>
  <si>
    <t>SERVIÇO EMERGENCIAL PARA REPARO E MANUTENÇÃO   DA PORTINHOLA DA PORTA PRINCIPAL</t>
  </si>
  <si>
    <t>SERVIÇO DE COMPLEMENTO DE PREVENTIVA NOVEMBRO (KIT CAIXA ACOPLADA)</t>
  </si>
  <si>
    <t>020232576</t>
  </si>
  <si>
    <t>000000207</t>
  </si>
  <si>
    <t>000006209</t>
  </si>
  <si>
    <t>000006210</t>
  </si>
  <si>
    <t>000006211</t>
  </si>
  <si>
    <t>000002768</t>
  </si>
  <si>
    <t>000002769</t>
  </si>
  <si>
    <t>000002770</t>
  </si>
  <si>
    <t>000002771</t>
  </si>
  <si>
    <t>000002772</t>
  </si>
  <si>
    <t>000002773</t>
  </si>
  <si>
    <t>000002774</t>
  </si>
  <si>
    <t>000002775</t>
  </si>
  <si>
    <t>000002776</t>
  </si>
  <si>
    <t>000002777</t>
  </si>
  <si>
    <t>000002778</t>
  </si>
  <si>
    <t>000002779</t>
  </si>
  <si>
    <t>000002780</t>
  </si>
  <si>
    <t>000002781</t>
  </si>
  <si>
    <t>000002782</t>
  </si>
  <si>
    <t>000202481</t>
  </si>
  <si>
    <t>000202483</t>
  </si>
  <si>
    <t>000202492</t>
  </si>
  <si>
    <t>000202484</t>
  </si>
  <si>
    <t>000202490</t>
  </si>
  <si>
    <t>000202489</t>
  </si>
  <si>
    <t>000202488</t>
  </si>
  <si>
    <t>000202486</t>
  </si>
  <si>
    <t>000000208</t>
  </si>
  <si>
    <t>000000283</t>
  </si>
  <si>
    <t>000084276</t>
  </si>
  <si>
    <t>020241006</t>
  </si>
  <si>
    <t>020241007</t>
  </si>
  <si>
    <t>020241008</t>
  </si>
  <si>
    <t>000000185</t>
  </si>
  <si>
    <t>000005594</t>
  </si>
  <si>
    <t>000005499</t>
  </si>
  <si>
    <t>000005582</t>
  </si>
  <si>
    <t>000005584</t>
  </si>
  <si>
    <t>000005588</t>
  </si>
  <si>
    <t>000091305</t>
  </si>
  <si>
    <t>000091308</t>
  </si>
  <si>
    <t>000091309</t>
  </si>
  <si>
    <t>000091316</t>
  </si>
  <si>
    <t>000091323</t>
  </si>
  <si>
    <t>000002783</t>
  </si>
  <si>
    <t>002024956</t>
  </si>
  <si>
    <t>000002674</t>
  </si>
  <si>
    <t>000002676</t>
  </si>
  <si>
    <t>002024963</t>
  </si>
  <si>
    <t>002024964</t>
  </si>
  <si>
    <t>002024965</t>
  </si>
  <si>
    <t>002024966</t>
  </si>
  <si>
    <t>002024967</t>
  </si>
  <si>
    <t>002024968</t>
  </si>
  <si>
    <t>002024969</t>
  </si>
  <si>
    <t>002024970</t>
  </si>
  <si>
    <t>002024971</t>
  </si>
  <si>
    <t>002024972</t>
  </si>
  <si>
    <t>002024973</t>
  </si>
  <si>
    <t>002024974</t>
  </si>
  <si>
    <t>002024975</t>
  </si>
  <si>
    <t>002024976</t>
  </si>
  <si>
    <t>002024977</t>
  </si>
  <si>
    <t>002024978</t>
  </si>
  <si>
    <t>002024979</t>
  </si>
  <si>
    <t>002024980</t>
  </si>
  <si>
    <t>002024981</t>
  </si>
  <si>
    <t>002024983</t>
  </si>
  <si>
    <t>002024984</t>
  </si>
  <si>
    <t>000103338</t>
  </si>
  <si>
    <t>000005500</t>
  </si>
  <si>
    <t>000005593</t>
  </si>
  <si>
    <t>000000286</t>
  </si>
  <si>
    <t xml:space="preserve">AC FONTES SERVICOS DE ENGENHARIA        </t>
  </si>
  <si>
    <t>AFC ENGENHARIA TERMI</t>
  </si>
  <si>
    <t>33.211.118/0001-18</t>
  </si>
  <si>
    <t xml:space="preserve">R. THEREZA MARIA LUIZETTO, 60 - SALA 06 </t>
  </si>
  <si>
    <t>000059975</t>
  </si>
  <si>
    <t>000001392</t>
  </si>
  <si>
    <t>000001393</t>
  </si>
  <si>
    <t>000002785</t>
  </si>
  <si>
    <t>020241042</t>
  </si>
  <si>
    <t>020241043</t>
  </si>
  <si>
    <t>000059958</t>
  </si>
  <si>
    <t>000059959</t>
  </si>
  <si>
    <t>000059960</t>
  </si>
  <si>
    <t>000059961</t>
  </si>
  <si>
    <t>000059962</t>
  </si>
  <si>
    <t>000059967</t>
  </si>
  <si>
    <t>000005498</t>
  </si>
  <si>
    <t>000005501</t>
  </si>
  <si>
    <t>000005502</t>
  </si>
  <si>
    <t>000005503</t>
  </si>
  <si>
    <t>000008230</t>
  </si>
  <si>
    <t>000002786</t>
  </si>
  <si>
    <t>000002787</t>
  </si>
  <si>
    <t>000002788</t>
  </si>
  <si>
    <t>000002789</t>
  </si>
  <si>
    <t>000002790</t>
  </si>
  <si>
    <t>000002791</t>
  </si>
  <si>
    <t>000002792</t>
  </si>
  <si>
    <t>000002793</t>
  </si>
  <si>
    <t>000002794</t>
  </si>
  <si>
    <t>000002795</t>
  </si>
  <si>
    <t>000002796</t>
  </si>
  <si>
    <t>000002797</t>
  </si>
  <si>
    <t>000002798</t>
  </si>
  <si>
    <t>000002799</t>
  </si>
  <si>
    <t>000002800</t>
  </si>
  <si>
    <t>000002801</t>
  </si>
  <si>
    <t>000002803</t>
  </si>
  <si>
    <t>000002804</t>
  </si>
  <si>
    <t>000002805</t>
  </si>
  <si>
    <t>000002806</t>
  </si>
  <si>
    <t>000002807</t>
  </si>
  <si>
    <t>000002808</t>
  </si>
  <si>
    <t>000017231</t>
  </si>
  <si>
    <t>000017244</t>
  </si>
  <si>
    <t>000017245</t>
  </si>
  <si>
    <t>000017246</t>
  </si>
  <si>
    <t>000017247</t>
  </si>
  <si>
    <t>000017248</t>
  </si>
  <si>
    <t>000017249</t>
  </si>
  <si>
    <t>000017250</t>
  </si>
  <si>
    <t>000017251</t>
  </si>
  <si>
    <t>000017252</t>
  </si>
  <si>
    <t>000017253</t>
  </si>
  <si>
    <t>000017254</t>
  </si>
  <si>
    <t>000017255</t>
  </si>
  <si>
    <t>SERVIÇO ESPECIALIZADO EM REPARO DA CALÇADA DA LOJA E FORNECIMENTO E INSTALAÇÃO DE PROTEÇÃO NA LATERAL DA PORTA</t>
  </si>
  <si>
    <t>SERVIÇO ESPECIALIZADO EM PINTURA DOS GRADIS EXTERNOS DA LOJA, PINTURA DOS BATE RODAS, PINTURA PONTUAL DOS GRADIS DE ENTRADA DO PETZ PLAY, REPARO DE 2 BATE RODAS E FORNECIMENTO DE 1 BATE RODAS NOVO</t>
  </si>
  <si>
    <t>SERVIÇO ESPECIALIZADO EM SUBSTITUIÇÃO DE 2 REGISTROS DOS CHUVEIROS, MANUTENÇÃO DA TORNEIRA DO BANHEIRO PNE, MANUTENÇÃO DO VASO SANITÁRIO COM SUBSTITUIÇÃO DO ANEL DE VEDAÇÃO, FIXAÇÃO DA CÂMERA DO SALÃO VENDAS E RETIRADA DOS GRADIS EXISTENTES PARA GUARDAR OS CARRINHOS DE COMPRA (SOLICITAÇÃO DO REGIONAL)</t>
  </si>
  <si>
    <t>SERVIÇO ESPECIALIZADO EM SUBSTITUIÇÃO DE 2 LUMINÁRIAS SPOTS DO ELEVADOR</t>
  </si>
  <si>
    <t>SERVIÇO ESPECIALIZADO EM REPARO DA GRADE QUE CAIU NA LATERAL DA LOJA</t>
  </si>
  <si>
    <t>SERVIÇO ESPECIALIZADO EM INSTALAÇÃO DE TOTEM BUSCA PREÇO</t>
  </si>
  <si>
    <t>SERVIÇO PARA FIXAÇÃO DE GRANITO PORTA ELEVADOR</t>
  </si>
  <si>
    <t>SERVIÇO DE FECHAMENTO DOS BURACOS PARA CONTENÇÃO DE ROEDORES</t>
  </si>
  <si>
    <t>SERVIÇO DESENTUPIMENTO RALO DO DML</t>
  </si>
  <si>
    <t>SERVIÇO ESPECIALIZADO EM REPARO DO CARREGADOR DA EMPILHADEIRA COM SUBSTITUIÇÃO DA PLACA MÃE E CONFIGURAÇÃO DA PLACA</t>
  </si>
  <si>
    <t>SERVIÇO ESPECIALIZADO EM REPARO EMPILHADEIRA ELÉTRICA COM SUBSTITUIÇÃO DE RODA DE APOIO, SUBSTITUIÇÃO DE CARGA COM ROLAMENTO, MICRO TIMÃO, AMORTECEDOR DO BRAÇO, TOMADA NOVA, RODA DE TRAÇÃO E PARAFUSO DA CARENAGEM</t>
  </si>
  <si>
    <t>LOCAÇÃO DE EMPILHADEIRA DURANTE 30 DIAS COM OPERADOR (3X NA SEMANA)</t>
  </si>
  <si>
    <t>SERVIÇO DE AJUSTE EM TAMPA DE PISO SOLTA</t>
  </si>
  <si>
    <t>FORNECIMENTO DE 1 LONA VINILICA COM IMPRESSAO L=0,900 A=1,200 E ENTREGA</t>
  </si>
  <si>
    <t>FORNECIMENTO E INSTALAÇÃO DE CONTATOR CJX2-F 115 (LC1-D) 220VCA</t>
  </si>
  <si>
    <t>SERVIÇO ESPECIALIZADO EM LOCAÇÃO DE EMPILHADEIRA ELÉTRICA REF. ABRIL</t>
  </si>
  <si>
    <t>PREVENTIVA - REFERENTE A JANEIRO/2024</t>
  </si>
  <si>
    <t>SERVIÇO DE MANUTENÇÃO DA BOIA DA CAIXA D'ÁGUA</t>
  </si>
  <si>
    <t>COMPLEMENTO DE PREVENTIVA JANEIRO</t>
  </si>
  <si>
    <t>SERVIÇO DE SOLDA E REFORÇO DO CORRIMÃO</t>
  </si>
  <si>
    <t>FORNECIMENTO E INSTALAÇÃO DE UMA PORTINHOLA DE ACESSO DE FUNCIONARIOS NA PORTA AUTOMATICA PRINCIPAL DA LOJA</t>
  </si>
  <si>
    <t>28.574.357/0001-00</t>
  </si>
  <si>
    <t xml:space="preserve">AV. MARECHAL RONDON, 4315               </t>
  </si>
  <si>
    <t xml:space="preserve">PROTERRA BOMBAS E SERVIOS LTDA          </t>
  </si>
  <si>
    <t xml:space="preserve">PROTERRA            </t>
  </si>
  <si>
    <t>33.811.413/0001-05</t>
  </si>
  <si>
    <t xml:space="preserve">AV. VITORIO BRIZANTE                    </t>
  </si>
  <si>
    <t xml:space="preserve">MAUA           </t>
  </si>
  <si>
    <t xml:space="preserve">ANDERSON ALVES MARTINS                  </t>
  </si>
  <si>
    <t>EFICIENCIA CLIMA ENG</t>
  </si>
  <si>
    <t>000000037</t>
  </si>
  <si>
    <t>08.100.057/0001-74</t>
  </si>
  <si>
    <t>000000244</t>
  </si>
  <si>
    <t>000000245</t>
  </si>
  <si>
    <t>000000246</t>
  </si>
  <si>
    <t>000000247</t>
  </si>
  <si>
    <t>000000646</t>
  </si>
  <si>
    <t>000000648</t>
  </si>
  <si>
    <t>000000649</t>
  </si>
  <si>
    <t>002024102</t>
  </si>
  <si>
    <t>000202476</t>
  </si>
  <si>
    <t>000202485</t>
  </si>
  <si>
    <t>000202477</t>
  </si>
  <si>
    <t>002024101</t>
  </si>
  <si>
    <t>000202487</t>
  </si>
  <si>
    <t>000202478</t>
  </si>
  <si>
    <t>000001123</t>
  </si>
  <si>
    <t xml:space="preserve">SP MIX DESENTUPIDORA EIRELLI EPP        </t>
  </si>
  <si>
    <t xml:space="preserve">RUA LUIS SIMOES                         </t>
  </si>
  <si>
    <t>000000284</t>
  </si>
  <si>
    <t>000000285</t>
  </si>
  <si>
    <t>000002843</t>
  </si>
  <si>
    <t>SERVIÇO ESPECIALIZADO EM CONSTRUÇÃO DE APROXIMADAMENTE 60 METROS LINEARES DE BATE RODAS NO ESTACIONAMENTO FRONTAL E LATERAL</t>
  </si>
  <si>
    <t>000000287</t>
  </si>
  <si>
    <t>000000288</t>
  </si>
  <si>
    <t>000000289</t>
  </si>
  <si>
    <t>000000843</t>
  </si>
  <si>
    <t>000000061</t>
  </si>
  <si>
    <t>000000062</t>
  </si>
  <si>
    <t>000000067</t>
  </si>
  <si>
    <t>000000069</t>
  </si>
  <si>
    <t>000000070</t>
  </si>
  <si>
    <t>000000071</t>
  </si>
  <si>
    <t>000017321</t>
  </si>
  <si>
    <t>000017327</t>
  </si>
  <si>
    <t>000017328</t>
  </si>
  <si>
    <t>000017329</t>
  </si>
  <si>
    <t>000017330</t>
  </si>
  <si>
    <t>000017331</t>
  </si>
  <si>
    <t>000017332</t>
  </si>
  <si>
    <t>000017333</t>
  </si>
  <si>
    <t>000017334</t>
  </si>
  <si>
    <t>000017335</t>
  </si>
  <si>
    <t>000017336</t>
  </si>
  <si>
    <t>000017337</t>
  </si>
  <si>
    <t>000017338</t>
  </si>
  <si>
    <t>000017339</t>
  </si>
  <si>
    <t>000017340</t>
  </si>
  <si>
    <t>000017341</t>
  </si>
  <si>
    <t xml:space="preserve">SPRINGER CARRIER LTDA -PIRACICABA       </t>
  </si>
  <si>
    <t xml:space="preserve">SPRINGER CARRIER    </t>
  </si>
  <si>
    <t xml:space="preserve">AV ARMANDO SALLES DE OLIVEIRA           </t>
  </si>
  <si>
    <t>000153260</t>
  </si>
  <si>
    <t>002024105</t>
  </si>
  <si>
    <t>002024106</t>
  </si>
  <si>
    <t>CROWN LIFT TRUCKS DO BRASIL 2</t>
  </si>
  <si>
    <t>CROWN LIFT TRUCKS DO BRASIL 1</t>
  </si>
  <si>
    <t>CROWN LIFT TRUCKS DO BRASIL 3</t>
  </si>
  <si>
    <t>000119350</t>
  </si>
  <si>
    <t>000119357</t>
  </si>
  <si>
    <t>MILLS ESTRUTURAS E SERVIÇOS DE ENGENHARIA S.A. 1</t>
  </si>
  <si>
    <t>MILLS ESTRUTURAS E SERVIÇOS DE ENGENHARIA S/A 2</t>
  </si>
  <si>
    <t>MILLS ESTRUTURAS E SERVICOS DE ENGENHARI 3</t>
  </si>
  <si>
    <t>MILLS ESTRUTURAS E SERVICOS DE ENGENHARI 4</t>
  </si>
  <si>
    <t>MILLS ESTRUTURAS E SERVICOS DE ENGENHARI 5</t>
  </si>
  <si>
    <t>MILLS ESTRUTURAS E SERVICOS DE ENGENHARI 6</t>
  </si>
  <si>
    <t>MILLS ESTRUTURAS E SERVICOS DE ENGENHARI 7</t>
  </si>
  <si>
    <t>MILLS ESTRUTURAS E SERVICOS DE ENGENHARI 8</t>
  </si>
  <si>
    <t>MILLS ESTRUTURAS E SERVICOS DE ENGENHARI 9</t>
  </si>
  <si>
    <t>MILLS ESTRUTURAS E SERVICOS DE ENGENHARI 10</t>
  </si>
  <si>
    <t>MILLS ESTRUTURAS E SERVICOS DE ENGENHARI 11</t>
  </si>
  <si>
    <t>MILLS ESTRUTURAS E SERVICOS DE ENGENHARI 12</t>
  </si>
  <si>
    <t>MILLS ESTRUTURAS E SERVICOS DE ENGENHARI 13</t>
  </si>
  <si>
    <t>MILLS ESTRUTURAS E SERVICOS DE ENGENHARI 14</t>
  </si>
  <si>
    <t>MILLS ESTRUTURAS E SERVICOS DE ENGENHARI 15</t>
  </si>
  <si>
    <t>MILLS ESTRUTURAS E SERVICOS DE ENGENHARI 16</t>
  </si>
  <si>
    <t>MILLS ESTRUTURA E SERVICOS DE ENGENHARIA 17</t>
  </si>
  <si>
    <t>MILLS ESTRUTURA E SERVICOS DE ENGENHARIA 18</t>
  </si>
  <si>
    <t>MILLS ESTRUTURA E SERVICOS DE ENGENHARIA 19</t>
  </si>
  <si>
    <t>MILLS ESTRUTURA E SERVICOS DE ENGENHARIA 20</t>
  </si>
  <si>
    <t>MILLS ESTRUTURA E SERVICOS DE ENGENHARIA 21</t>
  </si>
  <si>
    <t>MILLS ESTRUTURA E SERVICOS DE ENGENHARIA 22</t>
  </si>
  <si>
    <t>MILLS ESTRUTURA E SERVICOS DE ENGENHARIA 23</t>
  </si>
  <si>
    <t>MILLS ESTRUTURA E SERVICOS DE ENGENHARIA 24</t>
  </si>
  <si>
    <t>MILLS ESTRUTURA E SERVICOS DE ENGENHARIA 25</t>
  </si>
  <si>
    <t>MILLS ESTRUTURA E SERVICOS DE ENGENHARIA 26</t>
  </si>
  <si>
    <t>MILLS ESTRUTURA E SERVICOS DE ENGENHARIA 27</t>
  </si>
  <si>
    <t>MILLS ESTRUTURA E SERVICOS DE ENGENHARIA 28</t>
  </si>
  <si>
    <t>MILLS ESTRUTURA E SERVICOS DE ENGENHARIA 29</t>
  </si>
  <si>
    <t>MILLS ESTRUTURA E SERVICOS DE ENGENHARIA 30</t>
  </si>
  <si>
    <t>MILLS ESTRUTURA E SERVICOS DE ENGENHARIA 31</t>
  </si>
  <si>
    <t>MILLS ESTRUTURA E SERVICOS DE ENGENHARIA 32</t>
  </si>
  <si>
    <t>MILLS ESTRUTURA E SERVICOS DE ENGENHARIA 33</t>
  </si>
  <si>
    <t>MILLS ESTRUTURA E SERVICOS DE ENGENHARIA 34</t>
  </si>
  <si>
    <t>MILLS ESTRUTURA E SERVICOS DE ENGENHARIA 35</t>
  </si>
  <si>
    <t>MILLS ESTRUTURA E SERVICOS DE ENGENHARIA 36</t>
  </si>
  <si>
    <t>MILLS ESTRUTURA E SERVICOS DE ENGENHARIA 37</t>
  </si>
  <si>
    <t>MILLS ESTRUTURA E SERVICOS DE ENGENHARIA 38</t>
  </si>
  <si>
    <t>MILLS ESTRUTURA E SERVICOS DE ENGENHARIA 39</t>
  </si>
  <si>
    <t>MILLS ESTRUTURA E SERVICOS DE ENGENHARIA 40</t>
  </si>
  <si>
    <t>MILLS ESTRUTURA E SERVICOS DE ENGENHARIA 41</t>
  </si>
  <si>
    <t>MILLS ESTRUTURA E SERVICOS DE ENGENHARIA 42</t>
  </si>
  <si>
    <t>MILLS ESTRUTURA E SERVICOS DE ENGENHARIA 43</t>
  </si>
  <si>
    <t>MILLS ESTRUTURA E SERVICOS DE ENGENHARIA 44</t>
  </si>
  <si>
    <t>MILLS ESTRUTURA E SERVICOS DE ENGENHARIA 46</t>
  </si>
  <si>
    <t>MILLS ESTRUTURA E SERVICOS DE ENGENHARIA 47</t>
  </si>
  <si>
    <t>MILLS ESTRUTURA E SERVICOS DE ENGENHARIA 48</t>
  </si>
  <si>
    <t>940512032</t>
  </si>
  <si>
    <t>940512033</t>
  </si>
  <si>
    <t>940512034</t>
  </si>
  <si>
    <t>940512035</t>
  </si>
  <si>
    <t>940512036</t>
  </si>
  <si>
    <t>940512037</t>
  </si>
  <si>
    <t>940512038</t>
  </si>
  <si>
    <t>940512039</t>
  </si>
  <si>
    <t>940512040</t>
  </si>
  <si>
    <t>940512041</t>
  </si>
  <si>
    <t>940512044</t>
  </si>
  <si>
    <t>940512046</t>
  </si>
  <si>
    <t>940512049</t>
  </si>
  <si>
    <t>940512052</t>
  </si>
  <si>
    <t>940512054</t>
  </si>
  <si>
    <t>940512056</t>
  </si>
  <si>
    <t>940512057</t>
  </si>
  <si>
    <t>940512061</t>
  </si>
  <si>
    <t>940512062</t>
  </si>
  <si>
    <t>940512064</t>
  </si>
  <si>
    <t>940512065</t>
  </si>
  <si>
    <t>940512069</t>
  </si>
  <si>
    <t>940512074</t>
  </si>
  <si>
    <t>940512077</t>
  </si>
  <si>
    <t>940512081</t>
  </si>
  <si>
    <t>940512084</t>
  </si>
  <si>
    <t>940512085</t>
  </si>
  <si>
    <t>940512086</t>
  </si>
  <si>
    <t>940512087</t>
  </si>
  <si>
    <t>940512089</t>
  </si>
  <si>
    <t>940512093</t>
  </si>
  <si>
    <t>940512094</t>
  </si>
  <si>
    <t>940512096</t>
  </si>
  <si>
    <t>940512743</t>
  </si>
  <si>
    <t>940512748</t>
  </si>
  <si>
    <t>940512763</t>
  </si>
  <si>
    <t>000008260</t>
  </si>
  <si>
    <t>000020321</t>
  </si>
  <si>
    <t>000020328</t>
  </si>
  <si>
    <t>000031289</t>
  </si>
  <si>
    <t>000031727</t>
  </si>
  <si>
    <t>000040205</t>
  </si>
  <si>
    <t>000243835</t>
  </si>
  <si>
    <t>000373624</t>
  </si>
  <si>
    <t>000375606</t>
  </si>
  <si>
    <t>202416840</t>
  </si>
  <si>
    <t>202416841</t>
  </si>
  <si>
    <t>22.182.031/0001-43</t>
  </si>
  <si>
    <t>000375607</t>
  </si>
  <si>
    <t>PRISCILA</t>
  </si>
  <si>
    <t>DOIS ATENDIMENTOS SERVIÇO DE FIXAÇÃO TOTEM DE IDENTIFICAÇÃO ENTRADA ESTACIONAMENTO COM REFORÇO INTERNO</t>
  </si>
  <si>
    <t>SERVIÇO SOLDA BASE COMPORTA PORTA ENROLAR DOCA</t>
  </si>
  <si>
    <t>SERVIÇO FIXAÇÃO DE BUSCA PREÇO</t>
  </si>
  <si>
    <t>SERVIÇO REPARO DE BURACOS NO ESTACIONAMENTO COBERTO, CHUMBAMENTO DE BATE RODAS</t>
  </si>
  <si>
    <t>SERVIÇO DE RESTABELECIMENTO DA ENERGIA, CORREÇÃO DE PORTA DE ARMÁRIO, RESTABELECIMENTO DA CENTRAL DE INCÊNDIO</t>
  </si>
  <si>
    <t>MATERIAIS: TINTA SPRAY, BUCHA, PARAFUSOS, GESSO, CANTONEIRA, FITA ISOLANTE, CABO FLEX.</t>
  </si>
  <si>
    <t>MATERIAIS: MAÇANETA, PLUG 3/4, BUCHA 3/4, 02 VALVULAS ESFERA 3/4</t>
  </si>
  <si>
    <t>MATERIAIS: TORNEIRA, LÂMPADA LED, PU</t>
  </si>
  <si>
    <t>SERVIÇO SUBTITUIÇÃO RABICHO DE ALIMENTAÇÃO PIA BANHEIRO</t>
  </si>
  <si>
    <t>SERVIÇO DE MANUTENÇÃO QUADRO DE COMANDO, COM PROGRAMAÇÃO DO TIMER DE ACIONAMENTO DAS LUZES DO ESTACIONAMENTO E LETREIRO EXTERNO</t>
  </si>
  <si>
    <t>COMPRESSOR PA170M2A-3FT1 R410A, CAPACITOR 40/2,5uF 450V, FILTRO SECADOR DANFOSS 210 X 5/8 ROSCA - DML085 / 023Z5073</t>
  </si>
  <si>
    <t>BANCADA PIA 1400X800X850MM COM 2 PORTAS COM DOBRADIÇAS COM AMORTECEDOR, 3 GAVETAS COM CORREDIÇAS REFORÇADAS, FABRICADA EM MDF CINZA CRISTAL 18MM REVESTIDA COM FORMICA ARTICO L166, TOPOS EM PERFIL PVC 0,45MM E PUXADOR EM ALUMINIO COM ACABAMENTO DE TOPOS, COM 1 PRATELEIRA INTERNA E PÉS DE 15CM EM INOX COM REGULAGEM DE ALTURA. TAMPO PIA DE INOX 304 COM BORDA DE 40MM E FRONTÃO TRASEIRO DE 60MM.</t>
  </si>
  <si>
    <t>SERVIÇO REGULAGEM BOMBA HIDRAULICA, REVISÃO E ALINHAMENTO DO SISTEMA DE ARTICULAÇÃO, LIMPEZA, LUBRIFICAÇÃO, AJUSTES E TESTES</t>
  </si>
  <si>
    <t>ADICIONAIS DE OBRA- SERVIÇO REVISÃO CORRIMÃO COM TROCA DE PÉS DANIFICADOS, SERVIÇO ABERTURA FORRO PARA TROCA DE LOGOS DAS VITRINES INTERNAS, SERVIÇO DE RETIRADA DE 4 COMUNICAÇÕES VISUAIS AEREAS , SERVIÇO DE INSTALÇÃO DE GRELHAS NA DOCA, INSTALAÇÃO DE TRINCOS NOS ARMARIOS FUNCIONARIOS, DEMOLIÇÃO E EXECUÇÃO DE NOVO MURO NO ESTACIONAMENTO ( DANIFICADO POR CLIENTE ), SERVIÇO DE REPARO DE VAZAMENTO EM BANHEIRAS</t>
  </si>
  <si>
    <t>TINTA VIARIA PARA DEMARCAÇÃO DE VAGAS, SOLVENTE</t>
  </si>
  <si>
    <t>MANUTENÇÃO PREVENTIVA PREDIAL REF. Maio/24</t>
  </si>
  <si>
    <t>MANUTENÇÃO PREVENTIVA DE AR CONDICIONADO REF. Maio/24</t>
  </si>
  <si>
    <t>MANUTENÇÃO PREVENTIVA DE ELEVADORES REF. Maio/24</t>
  </si>
  <si>
    <t>MANUTENÇÃO PREVENTIVA DE GERADORES REF. Maio/24</t>
  </si>
  <si>
    <t>MANUTENÇÃO PREVENTIVA  DE AR CONDICIONADO REF. Maio/24</t>
  </si>
  <si>
    <t>MANUTENÇAO PREVENTIVA EM GRUPO MOTOR GERADOR REF. Maio/24 - Bueno T63</t>
  </si>
  <si>
    <t>SERVIÇOS FEITO EM PREVENTIVA - REF Maio/24</t>
  </si>
  <si>
    <t>LOCAÇÃO DE PLATAFORMA REF. Maio/24</t>
  </si>
  <si>
    <t>000059963</t>
  </si>
  <si>
    <t>000059964</t>
  </si>
  <si>
    <t>000000516</t>
  </si>
  <si>
    <t>000000072</t>
  </si>
  <si>
    <t>000000073</t>
  </si>
  <si>
    <t>00000061</t>
  </si>
  <si>
    <t>000000911</t>
  </si>
  <si>
    <t xml:space="preserve">PENNSE CONTROLES LTDA                   </t>
  </si>
  <si>
    <t>AVENIDA DOUTOR RUDGE RAMOS, 320 - SL 901</t>
  </si>
  <si>
    <t>SAO BERNARDO DO CAMPO</t>
  </si>
  <si>
    <t>000070838</t>
  </si>
  <si>
    <t>000000051</t>
  </si>
  <si>
    <t>SERVIÇO ESPECIALIZADO EM REPARO DE APROXIMADAMENTE 8 METROS LINEARES DO MEIO FIO</t>
  </si>
  <si>
    <t>SERVIÇO ESPECIALIZADO EM REPARO DA RAMPA NA PARTE FRONTAL DA LOJA ONDE AS EMPILHADEIRAS ANDAM PARA REALIZAR A DESCARGA DOS CAMINHÕES (2,10X2,35M)</t>
  </si>
  <si>
    <t>SERVIÇO ESPECIALIZADO EM REPARO DA EMPILHADEIRA ELÉTRICA JUNTO COM A BATERIA QUE ESTAVA APRESENTANDO PERDA DE CARGA CONSTANTE</t>
  </si>
  <si>
    <t>SERVIÇO ESPECIALIZADO EM SUBSTITUIÇÃO DE 3 PLACAS DE FORRO QUE ESTAVAM QUEBRADAS</t>
  </si>
  <si>
    <t>SERVIÇO ESPECIALIZADO EM REPAROS GERAIS DO VASO SANITÁRIO FEMININO INCLUSO O KIT COMPLETO PARA A CAIXA ACOPLADA COM ACIONADOR</t>
  </si>
  <si>
    <t>SERVIÇO ESPECIALIZADO EM REPARO DA EMPILHADEIRA ELÉTRICA LOCADA DEVIDO AO MAU USO JUNTAMENTE COM O TRANSPORTE DA MESMA</t>
  </si>
  <si>
    <t>FORNECIMENTO DE TINTA AMARELA (PADRÃO ANTIGO) E TINTA BORDÔ PARA FACHADA SERES</t>
  </si>
  <si>
    <t>SERVIÇO ESPECIALIZADO EM CONSTRUÇÃO DE BATE RODAS NA ENTRADA DA DOCA E REPARO DAS GRELHAS DANIFICADAS PELA PETZ NA ENTRADA DO SHOPPING</t>
  </si>
  <si>
    <t>SERVIÇO ESPECIALIZADO EM REPOSIÇÃO DOS FIOS DO ESTACIONAMENTO APÓS FURTO</t>
  </si>
  <si>
    <t>SERVIÇO ESPECIALIZADO EM CONSTRUÇÃO DE BATE RODAS DA DOCA</t>
  </si>
  <si>
    <t>CONSERTO DO LETREIRO DA FACHADA FUNDOS, COM UTILIZAÇÃO DE TORRES DE ANDAIMES</t>
  </si>
  <si>
    <t>FORRO MINERAL PARA REPOSIÇÃO NO INTERIOR DA LOJA, SOBRE A EXPOSIÇÃO DE SACARIA.</t>
  </si>
  <si>
    <t>TUBOS DE AÇO CARBONO, TINTAS E OUTROS MATERIAIS PARA SUBSTITUIÇÃO DOS POSTES DE CORRENTES .</t>
  </si>
  <si>
    <t>PINTURAS DOS BASTIDORES,PORTAS E AREA DE EXPOSIÇÃO DO SAFARI</t>
  </si>
  <si>
    <t>MATERIAL PARA PINTURAS DE TETOS E PAREDES DOS BANHEIROS DE CLIENTES</t>
  </si>
  <si>
    <t>MATERIAIS PARA PINTURAS DOS EXPOSITORES DO SAFARI</t>
  </si>
  <si>
    <t>REPOSIÇÃO DE FORROS MINERAL EM DIVERSAS AREAS DA LOJA E ADM</t>
  </si>
  <si>
    <t>MATERIAL PARA PU PARA CALAFETAÇÃO DE RODA PÉ DAS PAREDES DOS BASTIDORES</t>
  </si>
  <si>
    <t>CONTACTORA DE 40 AMP, E OUTROS COMPONENTES PARA REFAZER COMANDO DA CONDENSADORA DO AR CENTRAL</t>
  </si>
  <si>
    <t>TAMPA DE AÇO REFORÇADA PARA REPOSIÇÃO NO ESTACIONAMENTO</t>
  </si>
  <si>
    <t>REPOSIÇÃO DE MOTORVENTILADOR DA CONDENSADORA DO AR CONDICIONADO CENTRAL.</t>
  </si>
  <si>
    <t>MATERIAIS PARA PINTURAS GERAL,LOJA E BASTIDORES, LAMPADAS,PLACAS DE GESSO E FERRAGENS.</t>
  </si>
  <si>
    <t>BRITA PARA TAPAR BURACOS NO ESTACIONAMENTO,MAO DE OBRA PARA ESPALHAR.</t>
  </si>
  <si>
    <t>CADEADO E CORRENTE PARA FECHAR PORTÃO NA LATERAL DA LOJA.</t>
  </si>
  <si>
    <t>DESINSTALAÇÃO E REINSTALAÇÃO DOS EXPOSITORES DE MEDICAMENTOS ANTI PULGAS</t>
  </si>
  <si>
    <t>BATERIA PARA SUBSTITUIÇÃO NA CENTRAL DE ALARMES</t>
  </si>
  <si>
    <t>REFORMA E PINTURAL GERAL DA FAZENDINHA</t>
  </si>
  <si>
    <t>ADEQUAÇÃO DA LIGAÇÃO DAS BOMBAS DE PCI, DISJUNTOR TRIFASICO E PLACAS</t>
  </si>
  <si>
    <t>MATERIAL PARA CONSERTO E PINTURA DOS ABRIGOS DE CARRINHOS,BASE TOTEM E BICICLETÁRIO</t>
  </si>
  <si>
    <t>TRATAMENTO DE PARTE BAIXA DASPAREDES COM INFILTRAÇÕES, EMASSAMENTO E PINTURA.</t>
  </si>
  <si>
    <t>MATERIAL E MÃO DE OBRA PARA PINTURA DE PAREDES DA LOJA.</t>
  </si>
  <si>
    <t>ATENDIMENTO E CONSERTO DA PORTA DE ENROLAR</t>
  </si>
  <si>
    <t>FERRAGENS PARA CONSERTO DA PORTA DA RECEPÇÃO</t>
  </si>
  <si>
    <t>TROCA DO COMPRESSOR DE 12.000 BTUS DO APARELHO DA RECEPÇÃPO.</t>
  </si>
  <si>
    <t>FORNECIMENTO DE PEDRA DE GRANITO,RETIRADA E REINSTALAÇÃO DE VIDRO PARA TROCAR PEDRA</t>
  </si>
  <si>
    <t>MATERIAL E MÃO DE OBRA PARA FABRICAÇÃO DE SUPORTES PARA FILTROS DE MANTA</t>
  </si>
  <si>
    <t>TAMPA DE AÇO PARA CAIXA DE ESGOTO NO ESTACIONAMENTO</t>
  </si>
  <si>
    <t>MATERIAL ELETRICO PARA COMANDO DO AR CONDICIONAL CENTRAL ( CONTACTORA E RELE)</t>
  </si>
  <si>
    <t>MATERIAIS PARA PINTURAS DE BARREREIRA DE CONTENÇÃO DE CHUVAS E CORREMÃO</t>
  </si>
  <si>
    <t>FECHADURAS PARA ADOTE E FAZENDINHA.</t>
  </si>
  <si>
    <t>MATERIAIS PARA PINTURA DE PAREDES DA COPA,SALA CPD E DOCA</t>
  </si>
  <si>
    <t>PINTURA DE CONSULTORIOS E RECEPÇÃO</t>
  </si>
  <si>
    <t>SERVIÇO ESPECIALIZADO EM ADEQUAÇÃO DA SALA DE TOMOGRAFIA COM: CONSTRUÇÃO DE DRYWALL MONTANTE 90, COM ISOLAMENTO ACUSTICO  CONFORME PROJETO, PILARES EM PERFIL ALUMINIO BRANCO 50X100 PARA QUADRO DA PORTA DE VIDRO,  PORTA DE VIDRO TEMPERADO 8 MM ,DE CORRER CONFORME PROJETO, ADEQUAÇÃO DAS INFRAS DE ELETRICA COMUM E DADOS, PINTURA GERAL DAS AREAS MOVIMENTADAS, CONSTRUÇÃO DE REDE AGUA E ESGOTO PARA HIDRO( DEMOLIÇÃO DE PISO,CONSTRUÇÃO DA REDE, REFAZER PISO NO MESMO PADRÃO) E CONSTRUÇÃO DE REDE DE ENERGIA COM CABEAMENTO DE 10MM CONFORME PROJETO</t>
  </si>
  <si>
    <t>FORNECIMENTO E INSTALAÇÃO DE PISO VINILICO PARA O SALÃO DE VENDAS</t>
  </si>
  <si>
    <t>PINTURA FACHADA SEGUINDO AS NOVAS CORES DA MARCA- REFRESH-90%</t>
  </si>
  <si>
    <t>SERVIÇO ESPECIALIZADO EM RECUPERAÇÃO DE 3 BATE RODAS DO ESTACIONAMENTO</t>
  </si>
  <si>
    <t>LOCAÇÃO DE 4 CLIMATIZADORES REF MAIO</t>
  </si>
  <si>
    <t>LOCAÇÃO DE 2 CLIMATIZADORES REF MAIO</t>
  </si>
  <si>
    <t>LOCAÇÃO DE 5 CLIMATIZADORES REF MAIO</t>
  </si>
  <si>
    <t>SERVIÇO ESPECIALIZADO EM PREVENTIVA PREDIAL SPOT. REF. MAIO</t>
  </si>
  <si>
    <t>SERVIÇO ESPECIALIZADO EM PREVENTIVA AR CONDICIONADO SPOT. MAIO</t>
  </si>
  <si>
    <t>SERVIÇO ESPECIALIZADO EM PREVENTIVA AR CONDICIONADO SPOT. REF. MAIO</t>
  </si>
  <si>
    <t>SERVIÇO ESPECIALIZADO EM REMOÇÃO DA BAIA DE CARRINHOS DE COMPRA DA ENTRADA DA LOJA A PEDIDO DO REGIONAL</t>
  </si>
  <si>
    <t>MATERIAL DE PREVENTIVA- TROCA DE FECHADURA ARMARIO (FARMACIA), FIXAÇÃO DE PORTA PAPEL BANHEIRO FEMININO, EMASSAMENTO PAREDE ADOTE, FIXAÇÃO DE PORTA PREÇOS</t>
  </si>
  <si>
    <t>CORRETIVA- VEDAÇÃO DA TAMPA DA CAIXA DE PASSAGEM (LOJA E ADOTE)</t>
  </si>
  <si>
    <t>MONTAGEM TIMÃO, REAPERTO E AJUSTES</t>
  </si>
  <si>
    <t>TROCA DAS RODAS DE CARGA E ROLAMENTOS</t>
  </si>
  <si>
    <t>inspeção geral: sistema freio, sistema direcional, sistema hidráulico, parte elétrica, correntes e rolamentos, desempeno do garfo de elevação. Limpeza geral do equipamento, lubrificação geral, reapertos, ajustes, testes de carga e testes operacionais.</t>
  </si>
  <si>
    <t>FORNECIMENTO E INSTALAÇÃO DE 1 BOMBA LEPONO, 1 PRESSURIZADOR ELETRONICO, JOGOS DE CONEXÕES PARA INSTALAÇÃO, MÃO DE OBRA PARA INSTALAÇÃO</t>
  </si>
  <si>
    <t>SERVIÇO ESPECIALIZADO EM PINTURA DAS DEMARCAÇÕES DE PISO DOS EXTINTORES</t>
  </si>
  <si>
    <t>FORNECIMENTO DE MÃO DE OBRA DE 3 CHAPAS PARA DESCARGA DO CAMINHÃO</t>
  </si>
  <si>
    <t>FORNECIMENTO E INSTALAÇÃO DE 7 LUMINÁRIAS DO PETZ PLAY</t>
  </si>
  <si>
    <t>SERVIÇO ESPECIALIZADO EM TRATAMENTO DOS BRINQUEDOS DO PETZ PLAY</t>
  </si>
  <si>
    <t>SERVIÇO ESPECIALIZADO EM FORNECIMENTO E PINTURA DOS GRADIS AZUIS DA PARTE DE FORA DA LOJA</t>
  </si>
  <si>
    <t>FORNECIMENTO DE MÃO DE OBRA DE 4 CHAPAS PARA DESCARGA DO CAMINHÃO</t>
  </si>
  <si>
    <t>SERVIÇO ESPECIALIZADO EM PINTURA DAS BAIAS DOS CARRINHOS LATERAL E FRENTE DA LOJA</t>
  </si>
  <si>
    <t>SERVIÇO ESPECIALIZADO EM TRATAMENTO E PINTURA DA ESTRUTURA DE MADEIRA DA ENTRADA DO PETZ PLAY</t>
  </si>
  <si>
    <t>SERVIÇO ESPECIALIZADO EM REPARO DO HIDRAULICO</t>
  </si>
  <si>
    <t>SERVIÇO ESPECIALIZADO EM REPARO DA EMPILHADEIRA ELÉTRICA COM FORNECIMENTO DE ÁGUA DESTILADA PARA BATERIA</t>
  </si>
  <si>
    <t>SERVIÇO ESPECIALIZADO EM REPARO DE 3 PORTAS DO CD QUE SE ENCONTRAM DANIFICADAS</t>
  </si>
  <si>
    <t>000002809</t>
  </si>
  <si>
    <t>000002811</t>
  </si>
  <si>
    <t>000002812</t>
  </si>
  <si>
    <t>000002813</t>
  </si>
  <si>
    <t>000002814</t>
  </si>
  <si>
    <t>000002815</t>
  </si>
  <si>
    <t>000002816</t>
  </si>
  <si>
    <t>000002819</t>
  </si>
  <si>
    <t>000002820</t>
  </si>
  <si>
    <t>000002821</t>
  </si>
  <si>
    <t>000002822</t>
  </si>
  <si>
    <t>000002823</t>
  </si>
  <si>
    <t>000002824</t>
  </si>
  <si>
    <t>000002825</t>
  </si>
  <si>
    <t>000002826</t>
  </si>
  <si>
    <t>000002827</t>
  </si>
  <si>
    <t>000002828</t>
  </si>
  <si>
    <t>000002829</t>
  </si>
  <si>
    <t>000002830</t>
  </si>
  <si>
    <t>000002831</t>
  </si>
  <si>
    <t>000002832</t>
  </si>
  <si>
    <t>000002833</t>
  </si>
  <si>
    <t>000002834</t>
  </si>
  <si>
    <t>000002835</t>
  </si>
  <si>
    <t>000002837</t>
  </si>
  <si>
    <t>000002838</t>
  </si>
  <si>
    <t>000002839</t>
  </si>
  <si>
    <t>000002840</t>
  </si>
  <si>
    <t>000002841</t>
  </si>
  <si>
    <t>000002842</t>
  </si>
  <si>
    <t>000002844</t>
  </si>
  <si>
    <t>000002845</t>
  </si>
  <si>
    <t>000002846</t>
  </si>
  <si>
    <t>000002847</t>
  </si>
  <si>
    <t>000002848</t>
  </si>
  <si>
    <t>000002849</t>
  </si>
  <si>
    <t>000002850</t>
  </si>
  <si>
    <t>000002851</t>
  </si>
  <si>
    <t>000002852</t>
  </si>
  <si>
    <t>000002853</t>
  </si>
  <si>
    <t>000002854</t>
  </si>
  <si>
    <t>000002855</t>
  </si>
  <si>
    <t>000002856</t>
  </si>
  <si>
    <t>000002857</t>
  </si>
  <si>
    <t>000002858</t>
  </si>
  <si>
    <t>SERVIÇO ESPECIALIZADO EM REPARO DA EMPILHADEIRA ELÉTRICA DE FORMA EMERGENCIAL COM OS SEGUINTES REPAROS/SUBSTITUIÇÕES: BOTÃO DE EMERGÊNCIA, SUPORTE DO BRAÇO, MOLA GÁS, CARENAGEM FRONTAL E REPARO DE DUAS PALETEIRAS MANUAIS</t>
  </si>
  <si>
    <t>SERVIÇO ESPECIALIZADO EM REPARO DA EMPILHADEIRA ELÉTRICA DE FORMA EMERGENCIAL COM OS SEGUINTES REPAROS/SUBSTITUIÇÕES: JOGO DE RODA COMPLETO COM ROLAMENTOS, MANUTENÇÃO PREVENTIVA, MOLA GÁS E REPARO DE 2 PALETEIRAS MANUAIS</t>
  </si>
  <si>
    <t>SERVIÇO EMERGENCIAL PARA SUBSTITUIÇÃO DA MANGUEIRA DA BAIA DO C.E</t>
  </si>
  <si>
    <t>SERVIÇO DE MANUTENÇÃO EM 02 CARRINHOS DE SEPARAÇÃO COM SUSBTITUIÇÃO DE RODAS E REFORÇO NA ESTRUTURA</t>
  </si>
  <si>
    <t>SERVIÇO DE RECOLHIMENTO, MANUTENÇÃO E DEVOLUÇÃO DOS CARRINHOS DE SEPARAÇÃO</t>
  </si>
  <si>
    <t>ATENDIMENTO PARA COLOCAR PORTA DA DOCA NO TRILHO</t>
  </si>
  <si>
    <t>SERVIÇO DE CORRETIVA NO COMANDO DA PORTA DE AÇO COM SUBSTITUIÇÃO DE BOTÃO UP-DOWN</t>
  </si>
  <si>
    <t>ATENDIMENTO EMERGENCIAL PARA SUBSTITUIÇÃO DO TIMER DE ILUMINAÇÃO EXTERNA</t>
  </si>
  <si>
    <t>SERVIÇO PARA TROCA COMPRESSOR, TROCA CAPACITOR, TROCA FILTRO SECADOR </t>
  </si>
  <si>
    <t>SERVIÇO DE REFORMA GERAL DO MOTOR ELETRICO, SUBTITUIÇÃO MOTOVENTILADOR</t>
  </si>
  <si>
    <t>SERVIÇO TROCA DE PLACA ELETRONICA CONDENSADORA, REPARO VAZAMENTO CIRCUITO FRIGORIFICO, BALANCEAMENTO FLUIDO</t>
  </si>
  <si>
    <t>SERVIÇO SUBTITUIÇÃO CORREIA, SANAR VAZAMENTO CIRCUITO FRIGORIFICO, BALANCEAMENTO FLUIDO </t>
  </si>
  <si>
    <t>SERVIÇO DE RECONSTITUIÇÃO DE ISOLAMENTO ESPONJOSO E FITA DE ACABAMENTO </t>
  </si>
  <si>
    <t>SERVIÇO DE REPARO EM PLACA ELETRONICA RECEPTORA</t>
  </si>
  <si>
    <t>SERVIÇO DE INSTALAÇÃO TERMOSTATO, BALANCEAMENTO DE FLUIDO, RECONSTRUÇÃOCOMANDO ELETRICO</t>
  </si>
  <si>
    <t>000029394</t>
  </si>
  <si>
    <t>17.169.442/0001-69</t>
  </si>
  <si>
    <t xml:space="preserve">RUA JACUI, 2601                         </t>
  </si>
  <si>
    <t>FORNECEDORA MATERIAIS CONSTRUCAO OLIVEIR</t>
  </si>
  <si>
    <t xml:space="preserve">FORMATEC            </t>
  </si>
  <si>
    <t>00.830.498/0001-10</t>
  </si>
  <si>
    <t>000401316</t>
  </si>
  <si>
    <t>000005925</t>
  </si>
  <si>
    <t>000000291</t>
  </si>
  <si>
    <t>000000292</t>
  </si>
  <si>
    <t>020241179</t>
  </si>
  <si>
    <t>020241180</t>
  </si>
  <si>
    <t>020241181</t>
  </si>
  <si>
    <t>020241182</t>
  </si>
  <si>
    <t>020241183</t>
  </si>
  <si>
    <t>020241184</t>
  </si>
  <si>
    <t>020241185</t>
  </si>
  <si>
    <t>020241186</t>
  </si>
  <si>
    <t>020241187</t>
  </si>
  <si>
    <t>000121627</t>
  </si>
  <si>
    <t>000002859</t>
  </si>
  <si>
    <t>000002860</t>
  </si>
  <si>
    <t>000002861</t>
  </si>
  <si>
    <t>000002862</t>
  </si>
  <si>
    <t>000002863</t>
  </si>
  <si>
    <t>000002864</t>
  </si>
  <si>
    <t>000002865</t>
  </si>
  <si>
    <t>000002866</t>
  </si>
  <si>
    <t>000002867</t>
  </si>
  <si>
    <t>000002868</t>
  </si>
  <si>
    <t>000002869</t>
  </si>
  <si>
    <t>000002870</t>
  </si>
  <si>
    <t>000002871</t>
  </si>
  <si>
    <t>000002872</t>
  </si>
  <si>
    <t>000002873</t>
  </si>
  <si>
    <t>000002874</t>
  </si>
  <si>
    <t>000002875</t>
  </si>
  <si>
    <t>000002876</t>
  </si>
  <si>
    <t>000002877</t>
  </si>
  <si>
    <t>000002878</t>
  </si>
  <si>
    <t>000002879</t>
  </si>
  <si>
    <t>000002880</t>
  </si>
  <si>
    <t>000002881</t>
  </si>
  <si>
    <t>000002882</t>
  </si>
  <si>
    <t>000002883</t>
  </si>
  <si>
    <t>000002884</t>
  </si>
  <si>
    <t>000002885</t>
  </si>
  <si>
    <t>000002886</t>
  </si>
  <si>
    <t>000002888</t>
  </si>
  <si>
    <t>000002889</t>
  </si>
  <si>
    <t>000002890</t>
  </si>
  <si>
    <t>000002891</t>
  </si>
  <si>
    <t>000002892</t>
  </si>
  <si>
    <t>000002893</t>
  </si>
  <si>
    <t>000002894</t>
  </si>
  <si>
    <t>000002895</t>
  </si>
  <si>
    <t>000002896</t>
  </si>
  <si>
    <t>000002897</t>
  </si>
  <si>
    <t>000002898</t>
  </si>
  <si>
    <t xml:space="preserve">ATACADAO DAS TINTAS LTDA                </t>
  </si>
  <si>
    <t xml:space="preserve">ATACADAO DAS TINTAS </t>
  </si>
  <si>
    <t xml:space="preserve">RUA JACUI                               </t>
  </si>
  <si>
    <t>0800000248 - COMPLEMENTO DA CRIAÇÃO DA RAMPA INTERNA DA DOCA</t>
  </si>
  <si>
    <t>SERVIÇO ESPECIALIZADO EM SUBSTITUIÇÃO DO VIDRO TRINCADO DA FACHADA</t>
  </si>
  <si>
    <t>SERVIÇO EMERGENCIAL PARA VERIFICAÇÃO DAS TOMADAS DAS GELADEIRAS E FREEZER</t>
  </si>
  <si>
    <t>SERVIÇO DE REPARO NAS PORTAS DE AÇO DA LOJA, SERVIÇO DE REPARO NAS COMPORTAS DA LOJA, SERVIÇO DE MANUTENÇÃO NA PORTINHOLA DA LOJA</t>
  </si>
  <si>
    <t>MATERIAL- TINTA SW 6227- CONTEMPLAÇÃO, TINTA SW 7015- REPOSE GRAY, TINTA LATEX BRANCO NEVE</t>
  </si>
  <si>
    <t>MATERIAL- SUPORTE PARA CORRENTE, LAMPADA BOLBO, FECHADURA BANHEIRO FEMIININO, MANGUEIRA CE, GATILHO, TRANCA</t>
  </si>
  <si>
    <t>SERVIÇO PARA REPOSIÇÃO TORNEIRA BANHEIRO DE CLIENTES</t>
  </si>
  <si>
    <t>SERVIÇO ESPECIALIZADO EM MANUTENÇÃO DA EMPILHADEIRA PT16 COM SUBSTITUIÇÃO DO SENSOR DE ROTAÇÃO DO MOTOR, KIT DE CABOS DE ALIMENTAÇÃO DO MOTOR, CABO DO SENSOR DO MOTOR, CONECTOR DO SENSOR DE ROTAÇÃO, LIMITADOR DO TIMÃO E MOTOR DE TRAÇÃO ELETRONICO PT</t>
  </si>
  <si>
    <t>000000065</t>
  </si>
  <si>
    <t>020241197</t>
  </si>
  <si>
    <t>020241198</t>
  </si>
  <si>
    <t>020241199</t>
  </si>
  <si>
    <t>020241200</t>
  </si>
  <si>
    <t>020241201</t>
  </si>
  <si>
    <t>020241202</t>
  </si>
  <si>
    <t>020241203</t>
  </si>
  <si>
    <t>020241204</t>
  </si>
  <si>
    <t>020241205</t>
  </si>
  <si>
    <t>020241206</t>
  </si>
  <si>
    <t>020241207</t>
  </si>
  <si>
    <t>020241208</t>
  </si>
  <si>
    <t>020241209</t>
  </si>
  <si>
    <t>000091785</t>
  </si>
  <si>
    <t>000091798</t>
  </si>
  <si>
    <t>000091803</t>
  </si>
  <si>
    <t>000091805</t>
  </si>
  <si>
    <t>000091811</t>
  </si>
  <si>
    <t>000002108</t>
  </si>
  <si>
    <t>000001391</t>
  </si>
  <si>
    <t>000000293</t>
  </si>
  <si>
    <t>000000294</t>
  </si>
  <si>
    <t>000000295</t>
  </si>
  <si>
    <t>000105216</t>
  </si>
  <si>
    <t>000105212</t>
  </si>
  <si>
    <t>000105215</t>
  </si>
  <si>
    <t>000105217</t>
  </si>
  <si>
    <t>020241214</t>
  </si>
  <si>
    <t>020241215</t>
  </si>
  <si>
    <t>020241216</t>
  </si>
  <si>
    <t>000001394</t>
  </si>
  <si>
    <t>000001396</t>
  </si>
  <si>
    <t>000001397</t>
  </si>
  <si>
    <t>000001399</t>
  </si>
  <si>
    <t>000001402</t>
  </si>
  <si>
    <t>000001404</t>
  </si>
  <si>
    <t>000001405</t>
  </si>
  <si>
    <t>000000665</t>
  </si>
  <si>
    <t>020241220</t>
  </si>
  <si>
    <t>020241221</t>
  </si>
  <si>
    <t>020241223</t>
  </si>
  <si>
    <t>020241224</t>
  </si>
  <si>
    <t>020241225</t>
  </si>
  <si>
    <t>020241226</t>
  </si>
  <si>
    <t>020241227</t>
  </si>
  <si>
    <t>000002899</t>
  </si>
  <si>
    <t>000002900</t>
  </si>
  <si>
    <t>000071928</t>
  </si>
  <si>
    <t>53.283.761/0001-64</t>
  </si>
  <si>
    <t xml:space="preserve">RODANDO PALLET SERVICOS HIRAULICOS LTDA </t>
  </si>
  <si>
    <t xml:space="preserve">RODANDO PALLET      </t>
  </si>
  <si>
    <t xml:space="preserve">AV JOAQUIM DA COSTA CAMARGO, 230        </t>
  </si>
  <si>
    <t>000000091</t>
  </si>
  <si>
    <t>000005671</t>
  </si>
  <si>
    <t>SERVIÇO EMERGENCIAL PARA ABERTURA DA PORTINHOLA DE ACESSO A LOJA </t>
  </si>
  <si>
    <t>SERVIÇO DE CHUMBAMENTO DE TAMPA NA CALÇADA/ REINSTALAÇÃO DA LUMINÁRIA DO POSTE DO ESTACIONAMENTO/ RETIRADA DE INFILTRAÇÃO DO C.E E CLÍNICA SERES </t>
  </si>
  <si>
    <t>SERVIÇO DE PINTURA DA DOCA COM RETIRADA DE INFILTRAÇÃO DA PAREDE </t>
  </si>
  <si>
    <t>SERVIÇO DE REPARO E RECOLOCAÇÃO DA PORTA DA DOCA NO TRILHO </t>
  </si>
  <si>
    <t>SERVIÇO DE MANUTENÇÃO DA PORTA DO BANHEIRO E SUBSTITUIÇÃO DE MAÇANETA DA PORTA DE ACESSO A DOCA </t>
  </si>
  <si>
    <t>COMPLEMENTO DE PREVENTIVA ABRIL (CONECTORES/DRIVE LED/PARAFUSOS/CORDÃO/PU)</t>
  </si>
  <si>
    <t>SERVIÇO DE FECHAMENTO DE BURACOS NA CALÇADA E PROTEÇÃO PARA HIDROMETRO </t>
  </si>
  <si>
    <t>SERVIÇO DE ADEQUAÇÕES DE AVCB</t>
  </si>
  <si>
    <t>SERVIÇO DE RESTABELECIMENTO DE ENERGIA/CORREÇÃO DE PORTA DO ARMÁRIO/RESTABELECIMENTO DA CENTRAL DE INCÊNDIO </t>
  </si>
  <si>
    <t>SERVIÇO DE ABERTURA DE VÃO EM PAREDE DO CAIXA COM ACABAMENTO E PINTURA </t>
  </si>
  <si>
    <t>SERVIÇO EMERGENCIAL PARA CORREÇÃO DO TRILHO INFERIOR DA PORTA DO ELEVADOR </t>
  </si>
  <si>
    <t>COMPLEMENTO DE PREVENTIVA ABRIL (ASSENTO P/ VASO SANITÁRIO - GRAXA - PU)</t>
  </si>
  <si>
    <t>SERVIÇO ESPECIALIZADO EM SUBSTITUIÇÃO DE BATERIA 150AH</t>
  </si>
  <si>
    <t>SERVIÇO ESPECIALIZADO EM FORNECIMENTO DE 1 TOTEM BUSCA PREÇO</t>
  </si>
  <si>
    <t>SUBSTITUIÇÃO DE 2 LUMINÁRIAS QUEIMADAS DO POSTE DO ESTACIONAMENTO</t>
  </si>
  <si>
    <t>FORNECIMENTO DE MÃO DE OBRA DE 4 CHAPAS PARA DESCARGA DO CAMINHÃO (10/05/2024)</t>
  </si>
  <si>
    <t>FORNECIMENTO DE MÃO DE OBRA DE 4 CHAPAS PARA DESCARGA DO CAMINHÃO (07/05/2024)</t>
  </si>
  <si>
    <t>SERVIÇO ESPECIALIZADO EM SUBSTITUIÇÃO DE 2 VALVULAS DOS CHUVEIROS PARA VALVULAS DE ALTA PRESSÃO DECA PARA SANAR O PROBLEMA DE VAZAMENTO</t>
  </si>
  <si>
    <t>SERVIÇO ESPECIALIZADO EM REINSTALAÇÃO DE PORTA DA DOCA, CONSERTO DA PORTA DE ALUMINIO QUE ESTÁ SOLTANDO AS LÂMINAS, FIXAÇÃO DE PORTA VAI E VEM, SUBSTITUIÇÃO DA TRANCA DA PORTA DE VIDRO E SUBSTITUIÇÃO DO DISJUNTOR DEFEITUOSO</t>
  </si>
  <si>
    <t>SERVIÇO ESPECIALIZADO EM ATENDIMENTO EMERGENCIAL PARA REMOÇÃO DE PICHAÇÃO DO MURO DA LOJA</t>
  </si>
  <si>
    <t>SERVIÇO ESPECIALIZADO EM REPARO DE PALETEIRA PL 2500 COM SUBSTITUIÇÃO DO BRAÇO DE ELEVAÇÃO E REPARO DO EIXO</t>
  </si>
  <si>
    <t>ATENDIMENTO PARA TROCA TORNEIRA PIA BANHEIROS DOS CLIENTES</t>
  </si>
  <si>
    <t>ATENDIMENTO DEVIDO A CURTO CIRCUITO NAS TOMADAS DO FREEZER, ATENDIMENTO PARA LIGAÇÃO PRESSURIZADOR DO CE EM OUTRO CIRCUITO </t>
  </si>
  <si>
    <t>ATENDIMENTO PARA REPARO DE VAZAMENTO NA BOMBA, REGULAGEM NA BOIA DO BANHEIRO CLIENTES, REPARO NO ARMARIO DO DML, INSTALAÇÃO DE TOMADA DUPLA</t>
  </si>
  <si>
    <t>ATENDIMENTO PARA TROCA TORNEIRA PIA BANHEIROS DOS CLIENTES, VEDAÇÃO PIA </t>
  </si>
  <si>
    <t>PREVENTIVA- PINTURA DA PAREDE DO CE, PINTURA DOS CORRIMÕES DA LOJA, TROCA DE 2 SIFÕES DA PIA, TROCA DE TORNEIRA DO DML</t>
  </si>
  <si>
    <t>PREVENTIVA- FIXAÇÃO DE POSTE DA DOCA, PINTURA DOS POSTES DA DOCA, TROCA DA FONTE DO LUMINOSO, TROCA DE CAIXA DE PASSAGEM, INSTALÇÃO DE ESPETO NINJA NA ÁREA DO ESTACIONAMENTO, FIXAÇÃO DE BANCOS NO REFEITÓRIO </t>
  </si>
  <si>
    <t>PREVENTIVA- TROCA DE LAMPADA T8 LED, FOI PASSADO GRAXA NA PORTA  DE ENROLAR DA DOCA</t>
  </si>
  <si>
    <t>PREVENTIVA- FIXAÇÃO DE TOMADAS DO CE, FIXAÇÃO CONSULTA DE PREÇO</t>
  </si>
  <si>
    <t>ATENDIMENTO PARA TROCA DE TORNEIRA NA AREA EXTERNA DA LOJA, VAZAMENTO DA UNIÃO CAIXA ACOPLADA NO BANHEIRO MASCULINO</t>
  </si>
  <si>
    <t>PREVENTIVA- TROCA DE LÂMPADAS NO CORREDOR INTERNO, TROCA DE ASSENTO SANITÁRIO DO BANHEIRO DOS DEFICIENTES, PINTURA NA PAREDE ADOTE , PINTURA NA FRENTE DO CAIXA</t>
  </si>
  <si>
    <t>PREVENTIVA- TROCA DE 6 LÂMPADAS T5 18W NO SALÃO DE VENDAS, PINTURA NA PAREDE DO ADOTE, REPARO DE MAÇANETA DOS BANHEIROS</t>
  </si>
  <si>
    <t>PREVENTIVA- TROCA DE ENTRADA D´AGUA BANHIRO MASCULINO, TROCA DE LAMPADA SAFARI, TROCA DE LAMPADAS RECEPÇÃO, PINTURA DOS CORRIMOES (ARARA AZUL), TROCA DE LAMPADA BANHEIRO FEMININO</t>
  </si>
  <si>
    <t>PREVENTIVA- PINTURA NAS COLUNAS NO SETOR DE VENDAS, PINTURA NAS COLUNAS DE FERRO NO SALÃO DE VENDAS</t>
  </si>
  <si>
    <t>ATENDIMENTO PARA VERIFICAÇÃO DE CAIXA ACOPLADA BAMHEIRO CLINICA (REGISTRO FECHADO), FIXAÇÕES DE QUADROS AREA INTERNA</t>
  </si>
  <si>
    <t>PREVENTIVA SPOT LOJA EXPERIENCIA- PINTURA INTERNA (CORREDOR COMPLETO) CINZA CLARO,PARTE DE CIMA, PINTURA TETO BANHEIRO FEMININO,MASCULINO TINTA BRANCA, RETOQUE PINTURA TETO CORREDOR DOS BANHEIROS,CORREDOR DA COZINHA TINTA BRANCA </t>
  </si>
  <si>
    <t>PREVENTIVA- TROCA DE LAMPADAS, TROCA DE RODINHA 2 MESAS CE, FIXAÇÃO DE PEDRA MESA CE, TROCA DE FLEXIVEL VASO SANITARIO, FIXAÇÃO DE VASOS, PINTURA AREA INTÉRNA, FEITO ACABAMENTO PORTA CORTA FOGO, VEDAÇÃO BAIA ADOTE, VEDAÇÃO VASO SANITARIO</t>
  </si>
  <si>
    <t>25 PEÇAS DE LAMPADA OUROLUX LAMPADA TUBULAR LED 18W 6500K T5 C/ DRIVER, 25 PEÇAS DE LAMPADA ELGIN LAMPADA TUBULAR LED 20W T8 6500K</t>
  </si>
  <si>
    <t>FORNECIMENTO E INSTALAÇÃO CENTRAL NOBREAK COM BATERIA ESTACIONARIA PARA PORTA DE VIDRO AUTOMATICA </t>
  </si>
  <si>
    <t>FORNECIMENTO E INSTALAÇÃO DE 01 NOVA PORTINHOLA EM VIDRO TEMPERADO E DOBRADIÇA PARA FAZENDINHA</t>
  </si>
  <si>
    <t> 12 PLACAS DE FORRO MINERAL, SERVIÇO DE SUBSTITUIÇÃO DAS PLACAS, SERVIÇO DE MANUTENÇÃO PISO VINILICO(PISO SE ENCONTRA ESTUFADO)</t>
  </si>
  <si>
    <t>MATERIAL- 1 LATA DE TINTA 18 LITROS COR BRANCA</t>
  </si>
  <si>
    <t>000020017</t>
  </si>
  <si>
    <t xml:space="preserve">MAIS QUE ELETRICA EIRELI EPP            </t>
  </si>
  <si>
    <t xml:space="preserve">MAIS QUE ELETRICA   </t>
  </si>
  <si>
    <t xml:space="preserve">AV. CANGAIBA N° 844                     </t>
  </si>
  <si>
    <t>MATERIAL- SW 6225 NOVO METALATEX ACRILICO FOSCO BASE XY-COLOR 16,00L SONHO AZUL LA ACR. FOSCO PREMIUM 16L BASE, SW 6227 NOVO METALATEX ACRILICO FOSCO BASE XY-COLOR 16,00L CONTEMPLAÇAO LA ACR. FOSCO PREMIUM 16L BAS, SW 6703 NOVO METALATEX ACRILICO FOSCO BASE VY-COLOR 3,20L MANGABA VERDE GL ACR. FOSCO PREMIUM 3,2L BA, SW 6796 NOVO METALATEX ACRILICO FOSCO BASE Z-COLOR 3,20L LOUÇA PORTUGUESA GL ACR. FOSCO PREMIUM 3,2L, SW 7015 NOVO METALATEX ACRILICO FOSCO BASE XY-COLOR 16,00L CINZA TRANQUILO LA ACR. FOSCO PREMIUM 16L</t>
  </si>
  <si>
    <t>SERVIÇO PARA SOLTAR DUTO PARA TROCA VENTILADOR, POSTERIOR A TROCA FEITA A CONEXÃO DO DUTO</t>
  </si>
  <si>
    <t>020241235</t>
  </si>
  <si>
    <t>020241238</t>
  </si>
  <si>
    <t>020241239</t>
  </si>
  <si>
    <t>020241240</t>
  </si>
  <si>
    <t>020241242</t>
  </si>
  <si>
    <t>020241243</t>
  </si>
  <si>
    <t>020241244</t>
  </si>
  <si>
    <t>020241245</t>
  </si>
  <si>
    <t>020241246</t>
  </si>
  <si>
    <t>020241249</t>
  </si>
  <si>
    <t>020241250</t>
  </si>
  <si>
    <t>020241251</t>
  </si>
  <si>
    <t>020241252</t>
  </si>
  <si>
    <t>020241253</t>
  </si>
  <si>
    <t>020241254</t>
  </si>
  <si>
    <t>020241255</t>
  </si>
  <si>
    <t>000017491</t>
  </si>
  <si>
    <t>000017494</t>
  </si>
  <si>
    <t>000017495</t>
  </si>
  <si>
    <t>000017498</t>
  </si>
  <si>
    <t>000017499</t>
  </si>
  <si>
    <t>000017501</t>
  </si>
  <si>
    <t>000017502</t>
  </si>
  <si>
    <t>000017536</t>
  </si>
  <si>
    <t>000017539</t>
  </si>
  <si>
    <t>000017541</t>
  </si>
  <si>
    <t>000018919</t>
  </si>
  <si>
    <t>ELEVADORES OTIS LTDA 1</t>
  </si>
  <si>
    <t>ELEVADOR OTIS LTDA 2</t>
  </si>
  <si>
    <t>ELEVADOR OTIS LTDA 3</t>
  </si>
  <si>
    <t>ELEVADOR OTIS LTDA 4</t>
  </si>
  <si>
    <t>ELEVADOR OTIS LTDA 5</t>
  </si>
  <si>
    <t>ELEVADOR OTIS LTDA 6</t>
  </si>
  <si>
    <t>ELEVADOR OTIS LTDA 7</t>
  </si>
  <si>
    <t>ELEVADOR OTIS LTDA 8</t>
  </si>
  <si>
    <t>ELEVADOR OTIS LTDA 9</t>
  </si>
  <si>
    <t>ELEVADORES OTIS LTDA 10</t>
  </si>
  <si>
    <t>ELEVADORES OTIS LTDA 11</t>
  </si>
  <si>
    <t>ELEVADORES OTIS LTDA 12</t>
  </si>
  <si>
    <t>ELEVADORES OTIS LTDA 13</t>
  </si>
  <si>
    <t>ELEVADORES OTIS LTDA 14</t>
  </si>
  <si>
    <t>ELEVADORES OTIS LTDA 15</t>
  </si>
  <si>
    <t>ELEVADORES OTIS LTDA 16</t>
  </si>
  <si>
    <t>ELEVADORES OTIS LTDA 17</t>
  </si>
  <si>
    <t>ELEVADORES OTIS LTDA 18</t>
  </si>
  <si>
    <t>ELEVADORES OTIS LTDA 19</t>
  </si>
  <si>
    <t>000368003</t>
  </si>
  <si>
    <t>000368341</t>
  </si>
  <si>
    <t>000368426</t>
  </si>
  <si>
    <t>000002367</t>
  </si>
  <si>
    <t>020241267</t>
  </si>
  <si>
    <t>002024108</t>
  </si>
  <si>
    <t>002024109</t>
  </si>
  <si>
    <t>002024110</t>
  </si>
  <si>
    <t>000008599</t>
  </si>
  <si>
    <t>04.510.216/0001-58</t>
  </si>
  <si>
    <t xml:space="preserve">RUA PAULO MARGONARI, 15                 </t>
  </si>
  <si>
    <t>MAQ MINAS EMPILHADEI</t>
  </si>
  <si>
    <t xml:space="preserve">MAQ MINAS EMPILHADEIRAS LTDA            </t>
  </si>
  <si>
    <t>000000298</t>
  </si>
  <si>
    <t>000005679</t>
  </si>
  <si>
    <t>000001400</t>
  </si>
  <si>
    <t>000001401</t>
  </si>
  <si>
    <t>000001403</t>
  </si>
  <si>
    <t>ATENDIMENTO PARA TROCA JOGO DE DOBRADIÇAS, 1 JOGO DE ALISADOR, ALINHAMENTO PORTA</t>
  </si>
  <si>
    <t>SERVIÇO EMERGENCIAL PARA DESENTUPIMENTO DO SAMP DO AQUÁRIO</t>
  </si>
  <si>
    <t>SERVIÇO EMERGENCIAL PARA RETIRADA DAS PLACAS DE ENTRADA E SAIDA DE IDENTIFICAÇÃO DO ESTACIONAMENTO</t>
  </si>
  <si>
    <t>SERVIÇO DE RETIRADA DE VAZAMENTO TUBULAÇÃO PRESSURIZADOR CE</t>
  </si>
  <si>
    <t>SERVIÇO ESPECIALIZADO EM REPOSIÇÃO DO CABEAMENTO DA ILUMINAÇÃO DO ESTACIONAMENTO DO SUBSOLO APÓS FURTO QUE OCORREU NO DIA 11/05</t>
  </si>
  <si>
    <t>CAPEX- FORNECIMENTO DAS BATERIAS DO NOBREAK (BATERIA ACTPOWER VRLA - AGM AP1255 12V 55AH)</t>
  </si>
  <si>
    <t>CAPEX- SUBSTITUIÇÃO DAS BATERIAIS DO NOBREAK</t>
  </si>
  <si>
    <t>FORNECIMENTO DE MÃO DE OBRA DE 4 CHAPAS PARA DESCARGA DO CAMINHÃO (13/05/2024)</t>
  </si>
  <si>
    <t>020241283</t>
  </si>
  <si>
    <t>020241284</t>
  </si>
  <si>
    <t>020241285</t>
  </si>
  <si>
    <t>020241286</t>
  </si>
  <si>
    <t>000002901</t>
  </si>
  <si>
    <t>000006026</t>
  </si>
  <si>
    <t>000005728</t>
  </si>
  <si>
    <t>INSTALAÇÃOES DE APARELHOS NOVOS DE 48.000 BTUS NA MESMA POSIÇÃO COM AJUSTES DE SUPORTES E FORRO (MATERIAIS NECESSÁRIOS: GÁS R22, GÁS 141B PARA LIMPEZA DE SISTEMA, ISOLAMENTO TÉRMICO, CABOS ELETRICOS, SOLDA E SUPORTES TIRANTES)</t>
  </si>
  <si>
    <t>0800000260 - SERVIÇO ESPECIALIZADO EM MELHORIA DA COBERTURA COM TROCAS PARCIAIS DE TELHAS/CALHAS/RUFOS/DESCIDAS PLUVIAIS - LOJA E DEPÓSITO</t>
  </si>
  <si>
    <t> 0800000248</t>
  </si>
  <si>
    <t>FORNECIMENTO DE TINTAS PARA REFRESH DE FACHADA</t>
  </si>
  <si>
    <t>MAU USO- A LOJA DEIXOU ZERAR A CARGA DA BATERIA, CAUSANDO O TRAVAMENTO DO EQUIPAMENTO E ATENDIMENTO EMERGENCIAL PARA SOLUÇÃO.</t>
  </si>
  <si>
    <t>FORNECIMENTO DE UM NOVO CARREGADOR DE EMPILHADEIRA ELETRICA, INSTALAÇÃO DO CARREGADOR, PARAMETRIZAÇÃO, AJUSTES E ACOMPANHAMENTO DE TESTES DE OPERAÇÃO</t>
  </si>
  <si>
    <t>TROCA DA CHAVE FIM DE CURSO DO EQUIPAMENTO</t>
  </si>
  <si>
    <t>TROCA DO INVERSOR DE POTENCIA DO EQUIPAMENTO</t>
  </si>
  <si>
    <t>PAGAMENTO DE SINAL 30% REFERENTE A CONTRATAÇÃO DE MÃO DE OBRA PARA REFROMA DE FACHADA</t>
  </si>
  <si>
    <t>LOCAÇÃO TRANSFORMADOR PROVISORIO, TRANSPORTE TRANSFORMADOR PROVISORIO, TRANSPORTE PARA REPARO TRANSFORMADOR DA UNIDADE, PEÇAS PARA MONTAGEM DO TRANSFORMADOR PROVISORIO, MÃO DE OBRA EM GERAL</t>
  </si>
  <si>
    <t>CORRETIVA TRANSFORMADOR DA UNIDADE, TRANSPORTE TRANSFORMADOR ATÉ A UNIDADE, RETIRADA E TRANSPORTE DO TRANSFORMADOR PROVISORIO, MÃO DE OBRA GERAL</t>
  </si>
  <si>
    <t>SERVIÇO DE SERRALHERIA NA PORTA DE ENROLAR DA DOCA COM REGULAGEM DAS LAMINAS, LUBRIFICAÇÃO E MANUTENÇÃO DO TRILHO, FECHAMENTO FERRO DE GESSO, E PINTURA</t>
  </si>
  <si>
    <t>940517819</t>
  </si>
  <si>
    <t>940517820</t>
  </si>
  <si>
    <t>940517821</t>
  </si>
  <si>
    <t>940517822</t>
  </si>
  <si>
    <t>940517823</t>
  </si>
  <si>
    <t>940517824</t>
  </si>
  <si>
    <t>940517825</t>
  </si>
  <si>
    <t>940517826</t>
  </si>
  <si>
    <t>940517827</t>
  </si>
  <si>
    <t>940517829</t>
  </si>
  <si>
    <t>940517831</t>
  </si>
  <si>
    <t>940517832</t>
  </si>
  <si>
    <t>940517835</t>
  </si>
  <si>
    <t>940517836</t>
  </si>
  <si>
    <t>940517838</t>
  </si>
  <si>
    <t>940517841</t>
  </si>
  <si>
    <t>940517843</t>
  </si>
  <si>
    <t>940517844</t>
  </si>
  <si>
    <t>940517845</t>
  </si>
  <si>
    <t>940517847</t>
  </si>
  <si>
    <t>940517848</t>
  </si>
  <si>
    <t>940517850</t>
  </si>
  <si>
    <t>940517852</t>
  </si>
  <si>
    <t>940517854</t>
  </si>
  <si>
    <t>940517855</t>
  </si>
  <si>
    <t>940517856</t>
  </si>
  <si>
    <t>940517858</t>
  </si>
  <si>
    <t>940517860</t>
  </si>
  <si>
    <t>940517864</t>
  </si>
  <si>
    <t>940517866</t>
  </si>
  <si>
    <t>940517867</t>
  </si>
  <si>
    <t>940517868</t>
  </si>
  <si>
    <t>940517869</t>
  </si>
  <si>
    <t>940517871</t>
  </si>
  <si>
    <t>940517872</t>
  </si>
  <si>
    <t>940517946</t>
  </si>
  <si>
    <t>940517950</t>
  </si>
  <si>
    <t>56.840.051/0001-86</t>
  </si>
  <si>
    <t xml:space="preserve">GIMAWA              </t>
  </si>
  <si>
    <t>GIMAWA COMERCIAL LTDA 3</t>
  </si>
  <si>
    <t xml:space="preserve">ESTRADA DO RUFINO 1137                  </t>
  </si>
  <si>
    <t xml:space="preserve">DIADEMA        </t>
  </si>
  <si>
    <t>08.100.057/0004-17</t>
  </si>
  <si>
    <t xml:space="preserve">AV CESAR AUGUSTO FARIA SIMOES 250       </t>
  </si>
  <si>
    <t xml:space="preserve">CONTAGEM       </t>
  </si>
  <si>
    <t xml:space="preserve">TECNOGERA           </t>
  </si>
  <si>
    <t>TECNOGERA - LOCACAO E TRANSFORMACAO DE E 3</t>
  </si>
  <si>
    <t>000000300</t>
  </si>
  <si>
    <t>000006282</t>
  </si>
  <si>
    <t>000006283</t>
  </si>
  <si>
    <t>000000066</t>
  </si>
  <si>
    <t>000000102</t>
  </si>
  <si>
    <t xml:space="preserve">NEOGLERE COMERICIO DE  MAQUINAS LTDA    </t>
  </si>
  <si>
    <t xml:space="preserve">NEOGLERE INSTALCOES </t>
  </si>
  <si>
    <t xml:space="preserve">QUADRA ASR SE 105 ALAMEDA 5, 18 LOTE 20 </t>
  </si>
  <si>
    <t xml:space="preserve">PALMAS         </t>
  </si>
  <si>
    <t>000005730</t>
  </si>
  <si>
    <t>000005727</t>
  </si>
  <si>
    <t>000018020</t>
  </si>
  <si>
    <t>000018023</t>
  </si>
  <si>
    <t>000018024</t>
  </si>
  <si>
    <t>000018021</t>
  </si>
  <si>
    <t>000018022</t>
  </si>
  <si>
    <t>000018025</t>
  </si>
  <si>
    <t>000018026</t>
  </si>
  <si>
    <t>000018028</t>
  </si>
  <si>
    <t>000017944</t>
  </si>
  <si>
    <t>000017946</t>
  </si>
  <si>
    <t>000018027</t>
  </si>
  <si>
    <t>000018029</t>
  </si>
  <si>
    <t>000018030</t>
  </si>
  <si>
    <t>000018031</t>
  </si>
  <si>
    <t>000018032</t>
  </si>
  <si>
    <t>000018033</t>
  </si>
  <si>
    <t>000018034</t>
  </si>
  <si>
    <t>000018035</t>
  </si>
  <si>
    <t>SERVIÇO ESPECIALIZADO EM REPARO DE 1 PORTA DO CD QUE SE ENCONTRAM DANIFICADAS</t>
  </si>
  <si>
    <t>SERVIÇO ESPECIALIZADO EM INSTALAÇÃO DE PORTA FLEXDOOR</t>
  </si>
  <si>
    <t>SERVIÇO RETIRADA E LIMPEZA DE CAIXA ACOPLADA, TROCA DE REPARO DESCARGA, TROCA MAÇANETA E ALIMENTAÇÃO</t>
  </si>
  <si>
    <t>FORNECIMENTO E INSTALAÇÃO 1 ESGUICHO REGULAVEL, 1 CHAVE DE MANGUEIRA, 1 REGISTRO GLOBO, 3 ADAPTAÇÕES MANGUEIRA, 1 ADAPTADOR RR, INSTALAÇÃO CENTRAL DE ALARME 24 ENDEREÇOS, INSTALAÇÃO DE 12 LUMINARIAS DE EMERGENCIA, INSTALAÇÃO DE INFRAESTRUTURA TUBO GALVANIZADO 3/4, INSTALAÇÃO DE 3 BOTOEIRAS DE INCENDIO BLIDADA, INTALAÇÃO DE UM REGISTRO GLOBO.</t>
  </si>
  <si>
    <t>SERVIÇO REPARO EM 1 LUMINARIAS SOLTA NA CLINICA, MANUTENÇÃO REPARO DESCARGA BANHEIRO CLINICA</t>
  </si>
  <si>
    <t>PROJETO EXECUTIVO AR CONDICIONADO</t>
  </si>
  <si>
    <t>020241292</t>
  </si>
  <si>
    <t>020241293</t>
  </si>
  <si>
    <t>000000076</t>
  </si>
  <si>
    <t>000000077</t>
  </si>
  <si>
    <t>000000587</t>
  </si>
  <si>
    <t>000002902</t>
  </si>
  <si>
    <t>000002126</t>
  </si>
  <si>
    <t>61.149.506/0049-04</t>
  </si>
  <si>
    <t xml:space="preserve">TINTAS MC                               </t>
  </si>
  <si>
    <t xml:space="preserve">RUA JACUI, 38                           </t>
  </si>
  <si>
    <t>000060362</t>
  </si>
  <si>
    <t>000060363</t>
  </si>
  <si>
    <t>000060364</t>
  </si>
  <si>
    <t>000060365</t>
  </si>
  <si>
    <t>000060367</t>
  </si>
  <si>
    <t>000060368</t>
  </si>
  <si>
    <t>000060369</t>
  </si>
  <si>
    <t>000000075</t>
  </si>
  <si>
    <t>000000078</t>
  </si>
  <si>
    <t>000000079</t>
  </si>
  <si>
    <t>000000080</t>
  </si>
  <si>
    <t>000000082</t>
  </si>
  <si>
    <t>000000083</t>
  </si>
  <si>
    <t>000000084</t>
  </si>
  <si>
    <t>000000085</t>
  </si>
  <si>
    <t>000000086</t>
  </si>
  <si>
    <t>000000087</t>
  </si>
  <si>
    <t>000000088</t>
  </si>
  <si>
    <t>000000089</t>
  </si>
  <si>
    <t>000000090</t>
  </si>
  <si>
    <t>SERVIÇO EMERGENCIAL PARA FECHAMENTO E ABERTURA DA PORTA DA DOCA </t>
  </si>
  <si>
    <t>SERVIÇO DE RETIRADA DAS LETRAS DO LETREIRO EXTERNO DO TOTEM </t>
  </si>
  <si>
    <t>SERVIÇO DE CONCRETAMENTO DO ESTACIONAMENTO</t>
  </si>
  <si>
    <t>SERVIÇO DE INSTALAÇÃO DE CONTEIRA E FIXAÇÃO DA PORTA DO SETOR OMNI</t>
  </si>
  <si>
    <t>SERVIÇO DE INSTALAÇÃO DE BEBEDOURO </t>
  </si>
  <si>
    <t>SERVIÇO DE REFORÇO E REPARO NO PORTÃO DO ESTACIONAMENTO </t>
  </si>
  <si>
    <t>SERVIÇO DE RETIRADA DE CURTOS EM TOMADAS, INTERRUPTORES DO CORREDOR DE ACESSO AO REFEITÓRIO E DO C.E</t>
  </si>
  <si>
    <t>LEVANTAMENTO PROJETO AR CONDICIONADO</t>
  </si>
  <si>
    <t>SERVIÇO ESPECIALIZADO EM LOCAÇÃO DE EMPILHADEIRA ELÉTRICA REF. MAIO</t>
  </si>
  <si>
    <t>002024125</t>
  </si>
  <si>
    <t>002024123</t>
  </si>
  <si>
    <t>002024128</t>
  </si>
  <si>
    <t>002024121</t>
  </si>
  <si>
    <t>002024118</t>
  </si>
  <si>
    <t>002024113</t>
  </si>
  <si>
    <t>002024117</t>
  </si>
  <si>
    <t>002024135</t>
  </si>
  <si>
    <t>002024119</t>
  </si>
  <si>
    <t>002024129</t>
  </si>
  <si>
    <t>002024124</t>
  </si>
  <si>
    <t>002024115</t>
  </si>
  <si>
    <t>002024114</t>
  </si>
  <si>
    <t>002024116</t>
  </si>
  <si>
    <t>002024136</t>
  </si>
  <si>
    <t>002024126</t>
  </si>
  <si>
    <t>000005735</t>
  </si>
  <si>
    <t>000005736</t>
  </si>
  <si>
    <t>000005737</t>
  </si>
  <si>
    <t>000005738</t>
  </si>
  <si>
    <t>000005739</t>
  </si>
  <si>
    <t>000002374</t>
  </si>
  <si>
    <t>000002376</t>
  </si>
  <si>
    <t>000001450</t>
  </si>
  <si>
    <t>000001451</t>
  </si>
  <si>
    <t>000001461</t>
  </si>
  <si>
    <t>000001452</t>
  </si>
  <si>
    <t>000001453</t>
  </si>
  <si>
    <t>000001454</t>
  </si>
  <si>
    <t>000001455</t>
  </si>
  <si>
    <t>000001456</t>
  </si>
  <si>
    <t>000001457</t>
  </si>
  <si>
    <t>000001458</t>
  </si>
  <si>
    <t>000001459</t>
  </si>
  <si>
    <t>000001460</t>
  </si>
  <si>
    <t>000001462</t>
  </si>
  <si>
    <t>000001463</t>
  </si>
  <si>
    <t>000001464</t>
  </si>
  <si>
    <t>000001465</t>
  </si>
  <si>
    <t>000001466</t>
  </si>
  <si>
    <t>000001467</t>
  </si>
  <si>
    <t>000001468</t>
  </si>
  <si>
    <t>000001469</t>
  </si>
  <si>
    <t>000001470</t>
  </si>
  <si>
    <t>000001471</t>
  </si>
  <si>
    <t>000001472</t>
  </si>
  <si>
    <t>000001473</t>
  </si>
  <si>
    <t>000121633</t>
  </si>
  <si>
    <t>SERVIÇO EMERGENCIAL PARA SUBSTITUIÇÃO DA BOBINAS E CONTATORES (FALTA DE FASE DA CONCESSIONARIA CEMIG)</t>
  </si>
  <si>
    <t>0800000247 - FORNECIMENTO DE 02 COMPRESSORES TRIFASICOS 220V</t>
  </si>
  <si>
    <t>0800000247 - FORNECIMENTO DE COMPRESSOR PARA MAQUINA DE 9.000 BTUS</t>
  </si>
  <si>
    <t>DESMONTAGEM DA RAMPA DE MADEIRA, BRINQUEDO DOS PETS, SOBE E DESCE</t>
  </si>
  <si>
    <t>MATERIAL E MÃO DE OBRA PARA PINTURA DO EXPOSITOR DE AVES (SAFARI)</t>
  </si>
  <si>
    <t>DESMONTAGEM E MONTAGEM  DOS ARMÁRIOS DE MEDICAMENTOS ANTIPULGAS</t>
  </si>
  <si>
    <t>CONSERTO DA CONDENSADORA DO AR CONDICIONADO CENTRAL, COM TROCA DE RELE DE PROTEÇÃO DE FASES, E OUTROS COMPONENTES</t>
  </si>
  <si>
    <t>PINTURA DE AREA DE VENDAS, BASTIDORES DO ADOTE, AQUARIOS</t>
  </si>
  <si>
    <t>PINTURA DAS AREAS: INTERNAÇÃO TODA AREA, REFEITORIO, DESCANSO,CORREDORES, E COMPORTAS DA ENTRADA.</t>
  </si>
  <si>
    <t>FORRO PARA REPOSIÇÃO NO TETO DA AREA DE VENDAS</t>
  </si>
  <si>
    <t>BOIA PARA FILTRO DE AGUA DO REFEITORIO</t>
  </si>
  <si>
    <t>SUBSTITUIÇÃO DE 02 CAIXAS DE MANGUEIRAS DE INCENDIO</t>
  </si>
  <si>
    <t>SUBSTITUIÇÃO DE TOMADAS DO CE</t>
  </si>
  <si>
    <t>SUBSTITUIÇÃO DE 4 SENSORES DE PRESSÃO  E REPOSIÇÃO DE GÁS, EM 4 APARELHOS DO AR DA LOJA</t>
  </si>
  <si>
    <t>MATERIAL E MÃO DE OBRA PARA PINTURA DAS AREAS INTERNAS DO HOSPITAL, INTERNAÇÃO, CIRCULAÇÃO ACESSO INTERNAÇÃO E ADM.</t>
  </si>
  <si>
    <t>ELABORAÇÃO DE TRT DO SISTEMA DE ALIMENTAÇÃO ELETRICA CONCESSIONARIA/GERADOR PARA BOMBA DE PCI</t>
  </si>
  <si>
    <t>ABASTECIMENTO DO GRUPO GERADOR, NA PRIMEIRA QUINZENA DE ABRIL</t>
  </si>
  <si>
    <t>TRANSPORTE E ABASTECIMENTO DO GERADOR</t>
  </si>
  <si>
    <t>CONSTRUÇÃO DE TAMPA EM CONCRETO E CHAPA METALICA 3/8, MALHA DE AÇO 10MM, PARA SUPORTAR PESO DAS CARRETAS.</t>
  </si>
  <si>
    <t>FORNECIMENTO E INSTALAÇÃO DE POSTES EM VIGA I PARA FECHAMENTO DO ACESSO AS DOCAS( 43 METROS DE CORRENTE, 10 POSTES DE VIGA I) E REPARO DO VAZAMENTO DA CAIXA D'ÁGUA DE 5.000 LITROS</t>
  </si>
  <si>
    <t>000001246</t>
  </si>
  <si>
    <t>000001247</t>
  </si>
  <si>
    <t>000039304</t>
  </si>
  <si>
    <t>000039305</t>
  </si>
  <si>
    <t>000039306</t>
  </si>
  <si>
    <t>000039532</t>
  </si>
  <si>
    <t>000373537</t>
  </si>
  <si>
    <t>000373536</t>
  </si>
  <si>
    <t>000373534</t>
  </si>
  <si>
    <t>000373535</t>
  </si>
  <si>
    <t>000021707</t>
  </si>
  <si>
    <t>000021708</t>
  </si>
  <si>
    <t>000031793</t>
  </si>
  <si>
    <t>000040241</t>
  </si>
  <si>
    <t>000245905</t>
  </si>
  <si>
    <t>000375873</t>
  </si>
  <si>
    <t>000375885</t>
  </si>
  <si>
    <t>202422661</t>
  </si>
  <si>
    <t>202422666</t>
  </si>
  <si>
    <t>202420577</t>
  </si>
  <si>
    <t>MANUTENÇÃO PREVENTIVA DE ELEVADORES REF. Abril/24</t>
  </si>
  <si>
    <t>000002967</t>
  </si>
  <si>
    <t>000002965</t>
  </si>
  <si>
    <t>000000677</t>
  </si>
  <si>
    <t>000002966</t>
  </si>
  <si>
    <t>000000260</t>
  </si>
  <si>
    <t>000000259</t>
  </si>
  <si>
    <t>000000256</t>
  </si>
  <si>
    <t>000000255</t>
  </si>
  <si>
    <t>000000676</t>
  </si>
  <si>
    <t>000000257</t>
  </si>
  <si>
    <t>000000258</t>
  </si>
  <si>
    <t xml:space="preserve">CONSTRUTORA SARCA MANUTENCAO E SERVICOS </t>
  </si>
  <si>
    <t>CONSTRUTORA SARCA LT</t>
  </si>
  <si>
    <t>54.212.044/0001-04</t>
  </si>
  <si>
    <t xml:space="preserve">RUA VIRGINIA  156                       </t>
  </si>
  <si>
    <t>LOJA EXPERIENCIA</t>
  </si>
  <si>
    <t>ZEUS DO BRASIL LTDA</t>
  </si>
  <si>
    <t>0800000246 - FORNECIMENTO DE MATERIAIS PARA AVCB SENDO: MOTOBOMBA THSI-18 10,0 CV TRIF.IP55/IR3.4V.RT.179 VEDAÇÃO SELO SUCÇÃO 2.1/2 E RECALQ, TUBO SCH10 AÇO CARBONO 2 1/2" X 6M NBR 5590 – RANHURADO, ACOPLAMENTO RÍGIDO RANHURADO 2 1/2" - 5590 (73MM) (Z), TEE RANHURADO 2 1/2'' 5590 (73MM) (Z), COTOVELO (JOELHO) RANHURADO 2 1/2'' X 90° 5590 (73MM) (Z), COTOVELO (JOELHO) RANHURADO 2 1/2'' X 45° (73MM) (Z), SUPORTE MÃO FRANCESA P/ ABRAÇADEIRA TUBO 2'' A 4'' - 150X180MM, ABRAÇADEIRA TIPO "U" P/ TUBO 2 1/2'', TINTA VERMELHA P/ TUBO GALVANIZADO 3,6LT, ZARCÃO - TINTA P/ ROSCA DE TUBULAÇÕES 3,6LT, ESTOPA PANO COSTURADO COLORIDO - (PCT 1KG), PARABOLT CHUMBADOR 3/8 X 60MM C/ PORCA E ARRUELA, BARRA ROSCADA 3/8" ZINCADA C/ 3 METROS, CAIXA METÁLICA 40 X 40 X 20 CM (RECALQUE-COLUNA) – SOBREPOR, TAMPA Fº.Fº. HIDRANTE RECALQUE 70X60CM - PARANÁ - 12 TON.  (SEM ARO), ARO PARA TAMPA 600X700MM, TAMPÃO CEGO 2 1/2''STORZ C/ CORRENTE – LATÃO, ADAPTADOR RM DE 2 1/2'' 11FPP P/ 2 1/2'' STORZ – LATÃO, TUBO AÇO GALVANIZADO 2 1/2'' X 6M NBR 5580 L, MOTOBOMBA JOCKEY FIQ-N 1,5CV 150MM- TRIF. 220/380V, ACOPLAMENTO FLEXÍVEL RANHURADO 4'' 5590/5580 (Z), VÁLVULA GAVETA RANHURADA 4" C/ HASTE ASCENDENTE (Z), COTOVELO (JOELHO) RANHURADO 4'' X 90° 5590/5580 (Z), COTOVELO (JOELHO) RANHURADO 4'' X 45° (Z), ACOPLAMENTO RED. RANHURADO 4'' X 2 1/2'' (73MM) (Z) E TEE RANHURADO 4'' 5580/5590 (Z)</t>
  </si>
  <si>
    <t>BANCADA PIA 550X600X850MM COM 1 PORTA COM DOBRADIÇAS COM AMORTECEDOR, FABRICADA EM MDF CINZA CRISTAL 18MM REVESTIDA COM FORMICA ARTICO L166, TOPOS EM PERFIL PVC 0,45MM E PUXADOR EM ALUMINIO COM ACABAMENTO DE TOPOS, COM 1 PRATELEIRA INTERNA E PÉS DE 15CM EM INOX COM REGULAGEM DE ALTURA. TAMPO PIA DE INOX 304 COM CUBA INOX RETANGULAR COM BORDA DE 40MM E FRONTÃO TRASEIRO E LATERAL (CONFORME PROJETO) DE 60MM.</t>
  </si>
  <si>
    <t>202426475</t>
  </si>
  <si>
    <t>SERVIÇO ESPECIALIZADO EM VEDAÇÃO DAS 8 TAMPAS DE PASSAGEM DE CONCRETO LOCALIZADAS NO ESTACIONAMENTO DA LOJA APÓS O FURTO DA FIAÇÃO</t>
  </si>
  <si>
    <t>SERVIÇO ESPECIALIZADO EM ATENDIMENTO EMERGENCIAL PARA REMOÇÃO DE PICHAÇÃO DO MURO DA LOJA (FINAL DE SEMANA DO DIA 25/07)</t>
  </si>
  <si>
    <t>FORNECIMENTO E INSTALAÇÃO DE 2 MOTORES VENTILADORES PARA MAQUINAS DO AQUARIO E RECEPÇÃO CLINICA</t>
  </si>
  <si>
    <t>MANUTENÇÃO PREVENTIVA 100 HORAS</t>
  </si>
  <si>
    <t>SERVIÇO ESPECIALIZADO EM ATENDIMENTO EMERGENCIAL PARA VERIFICAÇÃO DOS CIRCUITOS ELÉTRICOS DAS TOMADAS QUE ESTAVAM SAINDO FUMAÇA</t>
  </si>
  <si>
    <t>SERVIÇO REPARO EM 10 METROS DE INFRA AR CONDICIONADO 36.000 BTUS, SERVIÇO DE REPARO EM 10 METROS DE INFRA AR CONDICIONADO 36.000 BTUS, SERVIÇO REPARO EM 10 METROS INFRA AR CONDICIONADO 18.000 BTUS, REPARO NAS INFRAS ELETRICAS, INSTALAÇÃO CONCERTINA MURO</t>
  </si>
  <si>
    <t>61.149.506/0126-72</t>
  </si>
  <si>
    <t>TINTAS MC 1</t>
  </si>
  <si>
    <t xml:space="preserve">TINTAS MC LTDA 2          </t>
  </si>
  <si>
    <t xml:space="preserve">TINTAS MC LTDA      </t>
  </si>
  <si>
    <t xml:space="preserve">R VERISSIMO, 382                        </t>
  </si>
  <si>
    <t xml:space="preserve">UBERABA        </t>
  </si>
  <si>
    <t>000001488</t>
  </si>
  <si>
    <t>MANUTENÇÃO PREVENTIVA PREDIAL REF. Junho/24</t>
  </si>
  <si>
    <t>MANUTENÇÃO PREVENTIVA DE AR CONDICIONADO REF. Junho/24</t>
  </si>
  <si>
    <t>MANUTENÇÃO PREVENTIVA DE ELEVADORES REF. Junho/24</t>
  </si>
  <si>
    <t>MANUTENÇÃO PREVENTIVA DE GERADORES REF. Junho/24</t>
  </si>
  <si>
    <t>MANUTENÇÃO PREVENTIVA  DE AR CONDICIONADO REF. Junho/24</t>
  </si>
  <si>
    <t>MANUTENÇAO PREVENTIVA EM GRUPO MOTOR GERADOR REF. Junho/24 - Bueno T63</t>
  </si>
  <si>
    <t>SERVIÇOS FEITO EM PREVENTIVA - REF Junho/24</t>
  </si>
  <si>
    <t>LOCAÇÃO DE PLATAFORMA REF. Junho/24</t>
  </si>
  <si>
    <t>SERVIÇO ESPECIALIZADO EM PREVENTIVA PREDIAL SPOT. REF. JUNHO</t>
  </si>
  <si>
    <t>SERVIÇO ESPECIALIZADO EM PREVENTIVA AR CONDICIONADO SPOT. JUNHO</t>
  </si>
  <si>
    <t>SERVIÇO ESPECIALIZADO EM PREVENTIVA AR CONDICIONADO SPOT. REF. JUNHO</t>
  </si>
  <si>
    <t>SERVIÇO ESPECIALIZADO EM PREVENTIVA DE AR CONDICIONADO SPOT. REF. JUNHO</t>
  </si>
  <si>
    <t>SERVIÇO ESPECIALIZADO EM SUBSTITUIÇÃO DE 2 TORNEIRAS QUE ESTAVAM APRESENTANDO GRANDE VAZAMENTO</t>
  </si>
  <si>
    <t>SERVIÇO ESPECIALIZADO EM TRANSPORTE EMERGENCIAL DA PALETEIRA DE MGST PARA VGDE</t>
  </si>
  <si>
    <t>SERVIÇO ESPECIALIZADO EM REMOÇÃO DE DETRITOS GERADOS POR INCENDIO PRÓXIMO A MURETA DA RETAGUARDA DA LOJA, REALIZAÇÃO DE NOVO REBOCO E LIMPEZA DA ÁREA AFETADA</t>
  </si>
  <si>
    <t>SERVIÇO ESPECIALIZADO EM PINTURA DO SETOR ADMINISTRATIVO DA LOJA</t>
  </si>
  <si>
    <t>SERVIÇO ESPECIALIZADO EM SUBSTITUIÇÃO DAS FONTES DOS PORTÕES DO PETZ PLAY QUE ESTÃO APRESENTANDO FALHA</t>
  </si>
  <si>
    <t>SERVIÇO ESPECIALIZADO EM DESTRAVAMENTO DA PORTA DA DOCA APÓS BATIDA COM A EMPILHADEIRA</t>
  </si>
  <si>
    <t>SERVIÇO ESPECIALIZADO EM FIXAÇÃO DA GRADE DE PROTEÇÃO LOCALIZADA NA DOCA APÓS A MESMA CAIR</t>
  </si>
  <si>
    <t>DESLOCAMENTO DO TÉCNICO PARA VERIFICAÇÃO DE PORTA DA DOCA QUE HAVIA CAÍDO</t>
  </si>
  <si>
    <t>PINTURA DO GRADIL DA SUBESTAÇÃO, DEMOLIR E REFAZER FORRO DA AREA FRENTE AO CE E PORTA DE ENROLAR, FAZER REFORMA NA PORTA DE ENROLAR DA DOCA(TROCAR SOLEIRA, REGUAS E GUIA), TROCAR CAIXA DE HIDRANTE DAS DOCAS, COLOCAR PROTETOR VERTICAL PARA CAIXA DE HIDRANTE, FORNECIMENTO E INSTALAÇÃO DE PORTA DO ALÇAPÃO ACESSO AO AR CONDICIONADO, INSTALAÇÃO DE POSTES METÁLICOS TUBULAR ENTTRE VAGAS PARA LIMITAR ACESSO Á AREA DE GRAMA E PEDRA (90M DE CORRENTE DE PLASTICO ELO GRANDE, 20 POSTES DE AÇO CARBONO 2 POLEGADAS, 20CM CHUMBADO, 1.00 MT ALTURA COM PINTURA ZEBRADA)</t>
  </si>
  <si>
    <t>SERVIÇO ESPECIALIZADO EM INSTALAÇÃO DO GRADIL LOCALIZADO NA NIVELADORA DA DOCA APÓS EMPILHADEIRA CAIR SOBRE O MESMO (INCLUSO PINTURA DO NOVO GRADIL), REINSTALAÇÃO DE COBERTURA METÁLICA E CONSERTO DO PORTÃO</t>
  </si>
  <si>
    <t>SUBSTITUIÇÃO DA FECHADURA MAGNETICA DO CORREDOR DA CLINICA</t>
  </si>
  <si>
    <t>CONSERTO E PINTURA DO GUARDA CORPO TUBULAR</t>
  </si>
  <si>
    <t>CONSERTO DO MURO DAS DOCAS DANIFICADO COM INCENDIO</t>
  </si>
  <si>
    <t>INSTALAÇÃO DO NOVO AR CONDICIONADO DO ADOTE</t>
  </si>
  <si>
    <t>REPOSIÇÃO DA PEDRA DE GRANITO DA FACHADA DO CE</t>
  </si>
  <si>
    <t>SUBSTITUIÇÃO DE ROLDANAS DA PORTA PRINCIPAL DO CE</t>
  </si>
  <si>
    <t>SUBSTITUIÇÃO DO INTERRUPTOR</t>
  </si>
  <si>
    <t>SUBSTITUIÇÃO DAS ROLDANAS DA PORTA PRINCIPAL DE ACESSO A LOJA</t>
  </si>
  <si>
    <t>SUBSTITUIÇÃO DE MOTOVENTILADOR E CAPACITOR DO AR DO ADOTE</t>
  </si>
  <si>
    <t>SUBSTITUIÇÃO DAS MAÇANETAS DAS PORTAS DO ADOTE E SAFARI</t>
  </si>
  <si>
    <t>DESINSTALAÇÃO E REINSTALAÇÃO DO EXPOSITOR DE ANTEPULGAS</t>
  </si>
  <si>
    <t>ATENDIMENTO E DESENTUPIMENTO DO RALO BANHEIRO FEMININO</t>
  </si>
  <si>
    <t>SUPORTE TIPO MÃO FRANCESA,PARAFUSOS E BUCHAS PARA SUBSTITUIÇÃO NAS BANCADAS DOS SEFS CHECKOUTS</t>
  </si>
  <si>
    <t>PINTURA DO REFEITORIO E TAMPAS DE CONCRETO DO ESTACIONAMENTO</t>
  </si>
  <si>
    <t>MATERIAL PARA CONSERTOS HIDRAULICOS</t>
  </si>
  <si>
    <t>RODAS DE FERRO PARA CARROS ABASTECEDORES</t>
  </si>
  <si>
    <t>MATERIAIS PARA PINTURA DAS AREAS INTERNAS</t>
  </si>
  <si>
    <t>SENSOR DE  PRESENÇA DA ILUMINAÇÃO DA CIRCULAÇÃO.</t>
  </si>
  <si>
    <t>SUBSTITUIÇÃO DAS TURBINAS DOS 02 APARELHOS DO AR CONDICIONADO CENTRAL</t>
  </si>
  <si>
    <t>MATERIAL PARA FECHAMENTO DE FOSSO DE BOMBAS</t>
  </si>
  <si>
    <t>MATERIAL PARA FIXAÇÃO DE BATE RODAS</t>
  </si>
  <si>
    <t>CONSERTO DO BEBEDOURO DO REFEITORIO</t>
  </si>
  <si>
    <t>FRETE PARA TRANSPORTE DO PISO LAMINADO PARA SUBSTITUÇÃO PARCIAL</t>
  </si>
  <si>
    <t>FILTROS PARA SUBSTITUIÇÃO NOS APARELHOS DE AR DA LOJA</t>
  </si>
  <si>
    <t>LOCAÇÃO DE 4 CLIMATIZADORES REF JUNHO</t>
  </si>
  <si>
    <t>LOCAÇÃO DE 2 CLIMATIZADORES REF JUNHO</t>
  </si>
  <si>
    <t>LOCAÇÃO DE 5 CLIMATIZADORES REF JUNHO</t>
  </si>
  <si>
    <t>SERVIÇO ESPECIALIZADO EM REPARO DA EMPILHADEIRA ELÉTRICA CONTEMPLANDO OS SEGUINTES ITENS: PREVENTIVA COMPLETA, KIT LUBRIFICAÇÃO, OLEO HIDRAULICO, OLEO DIFERENCIAL, LIMPEZA QUIMICA DA BATERIA, EQUALIZAÇÃO DE CARGA DA BATERIA, RODA DE CARGA, ROLAMENTO E TRANSPORTE DO EQUIPAMENTO</t>
  </si>
  <si>
    <t>SERVIÇO ESPECIALIZADO EM INSTALAÇÃO DE MÓDULO INTERFACE DE COMUNICAÇÃO PARA TELEMETRIA</t>
  </si>
  <si>
    <t>SERVIÇO REPARO SENSOR PORTA AUTOMATICA DE VIDRO</t>
  </si>
  <si>
    <t>ATENDIMENTO PARA DESTRAVAMENTO PORTA DE AÇO, REPARO DA TESTEIRA, SOLDA PORTA, INSTALAÇÃO MÃO FRANCESA</t>
  </si>
  <si>
    <t>000175871</t>
  </si>
  <si>
    <t>CAPEX - COMPRA DE MATERIAIS PARA NOVA SALA DE PARAMENTAÇÃO - PERFIL DRYWALL MONTANTE 70 BARBIERI, PERFIL DRYWALL GUIA 70 BARBIERI, PLACA GESSO ST, PARAFUSO DRYWALL AGULHA 25MM, MASSA PARA DRYWALL, FITA PARA DRYWALL, BUCHA PLASTICA, PARAFUSO AUTO ATARRAC.</t>
  </si>
  <si>
    <t>000000605</t>
  </si>
  <si>
    <t>000000606</t>
  </si>
  <si>
    <t>000000607</t>
  </si>
  <si>
    <t>000008681</t>
  </si>
  <si>
    <t>000000950</t>
  </si>
  <si>
    <t>020241361</t>
  </si>
  <si>
    <t>020241362</t>
  </si>
  <si>
    <t>020241363</t>
  </si>
  <si>
    <t>020241364</t>
  </si>
  <si>
    <t>020241365</t>
  </si>
  <si>
    <t>020241366</t>
  </si>
  <si>
    <t>020241367</t>
  </si>
  <si>
    <t>020241368</t>
  </si>
  <si>
    <t>020241369</t>
  </si>
  <si>
    <t>020241383</t>
  </si>
  <si>
    <t>020241386</t>
  </si>
  <si>
    <t>020241387</t>
  </si>
  <si>
    <t>020241388</t>
  </si>
  <si>
    <t>020241389</t>
  </si>
  <si>
    <t>020241390</t>
  </si>
  <si>
    <t>020241391</t>
  </si>
  <si>
    <t>020241392</t>
  </si>
  <si>
    <t>020241393</t>
  </si>
  <si>
    <t>020241394</t>
  </si>
  <si>
    <t>020241395</t>
  </si>
  <si>
    <t>020241396</t>
  </si>
  <si>
    <t>020241397</t>
  </si>
  <si>
    <t>000124064</t>
  </si>
  <si>
    <t>000005956</t>
  </si>
  <si>
    <t>000124062</t>
  </si>
  <si>
    <t>000000197</t>
  </si>
  <si>
    <t>000000022</t>
  </si>
  <si>
    <t>000000023</t>
  </si>
  <si>
    <t>0800000263 - SERVIÇO ESPECIALIZADO EM MELHORIA DE 6 PORTAS DO CD COM A REMOÇÃO DAS DOBRADIÇAS E SUBSTITUIÇÃO POR NOVAS PARA QUE SEJA SUPORTADO O PESO DA PORTA E INVERSÃO DA MONTAGEM DAS PORTAS PARA QUE ABRAM CORRETAMENTE E MELHORAMENTO DO SISTEMA DOS CABOS DE ABERTURA</t>
  </si>
  <si>
    <t>020241402</t>
  </si>
  <si>
    <t>020241403</t>
  </si>
  <si>
    <t>020241404</t>
  </si>
  <si>
    <t>020241405</t>
  </si>
  <si>
    <t>020241406</t>
  </si>
  <si>
    <t>020241407</t>
  </si>
  <si>
    <t>020241408</t>
  </si>
  <si>
    <t>020241409</t>
  </si>
  <si>
    <t>000002817</t>
  </si>
  <si>
    <t>000002818</t>
  </si>
  <si>
    <t>SERVIÇO SUBSTITUIÇÃO MOTOR VENTILADOR SPLIT HIWALL</t>
  </si>
  <si>
    <t>SERVIÇO DE COMPRA DE INSTALAÇÃO DE UMA NOVA CORTINA DE AR </t>
  </si>
  <si>
    <t>SERVIÇO DE COMPRA DE INSTALAÇÃO DE UMA NOVA CORTINA DE AR</t>
  </si>
  <si>
    <t>MELHORIA LOJA EXPERIENCIA- COMPRA ANDAIME PARA MELHORIA DE MANUTENÇÕES E SERVIÇOS NA LOJA, 20 PEÇA DE PAINEL TUBULAR 1,0X1,0, 5 ESCADAS ESCADA TIPO MARINHEIRO 2 MTS, 4 DIAGONAL DE TRAVAMENTO 1,0, 4 RODIZIO DE POLIURETANO COM TRAVA, 4 SAPATA AJUSTAVE, 3 PLATAFORMA METALICA 1,0X330MM, 1 CONJUNTO GUARDA CORPO PORT E RODAPE 1,0X1,0</t>
  </si>
  <si>
    <t>SERVIÇO DE TROCA COMPRESSOR, INSTALAÇÃO FILTRO SECADOR NA LINHA, SUBSTITUIÇÃO CONTATORA, REVISÃO QUADRO ELETRICO MAQUINA, BALANCEAMENTO DE GAS NO EQUIPAMENTO</t>
  </si>
  <si>
    <t>SERVIÇO DE INSTALAÇÃO DE 12 REFLETORES DE LED 100W, TROCA DE 10 LAMPADAS PAFLONS 18W, INSTALAÇÃO DE TIMER, SERVIÇO DE INFRA ELETRICA</t>
  </si>
  <si>
    <t>SERVIÇO DE ATENDIMENTO EMERGENCIAL PARA DESENTUPIMENTO DE CAIXA DE GORDURA COM MAQUINA 13 METRO DE TUBULAÇÃO</t>
  </si>
  <si>
    <t>MELHORIAS LOJAS EXPERIENCIAS- FORNECIMENTO DE 6 REFLETORES 200W, 3000K</t>
  </si>
  <si>
    <t>000002903</t>
  </si>
  <si>
    <t>000002905</t>
  </si>
  <si>
    <t>000002906</t>
  </si>
  <si>
    <t>000002907</t>
  </si>
  <si>
    <t>000002908</t>
  </si>
  <si>
    <t>000002909</t>
  </si>
  <si>
    <t>000002910</t>
  </si>
  <si>
    <t>000002911</t>
  </si>
  <si>
    <t>000002912</t>
  </si>
  <si>
    <t>000002913</t>
  </si>
  <si>
    <t>000002914</t>
  </si>
  <si>
    <t>000002915</t>
  </si>
  <si>
    <t>000002916</t>
  </si>
  <si>
    <t>000002917</t>
  </si>
  <si>
    <t>000002918</t>
  </si>
  <si>
    <t>000002919</t>
  </si>
  <si>
    <t>000002920</t>
  </si>
  <si>
    <t>000002921</t>
  </si>
  <si>
    <t>000002922</t>
  </si>
  <si>
    <t>000002923</t>
  </si>
  <si>
    <t>000002924</t>
  </si>
  <si>
    <t>000002929</t>
  </si>
  <si>
    <t>000002930</t>
  </si>
  <si>
    <t>000002931</t>
  </si>
  <si>
    <t>000002932</t>
  </si>
  <si>
    <t>000002933</t>
  </si>
  <si>
    <t>000002934</t>
  </si>
  <si>
    <t>000002935</t>
  </si>
  <si>
    <t>000002936</t>
  </si>
  <si>
    <t>000002937</t>
  </si>
  <si>
    <t>000002938</t>
  </si>
  <si>
    <t>000002939</t>
  </si>
  <si>
    <t>000002940</t>
  </si>
  <si>
    <t>000002941</t>
  </si>
  <si>
    <t>000002942</t>
  </si>
  <si>
    <t>000002943</t>
  </si>
  <si>
    <t>000002944</t>
  </si>
  <si>
    <t>000002945</t>
  </si>
  <si>
    <t>000002946</t>
  </si>
  <si>
    <t>000002947</t>
  </si>
  <si>
    <t>000002948</t>
  </si>
  <si>
    <t>000002949</t>
  </si>
  <si>
    <t>000002950</t>
  </si>
  <si>
    <t>000002951</t>
  </si>
  <si>
    <t>000002952</t>
  </si>
  <si>
    <t>000002953</t>
  </si>
  <si>
    <t>000002954</t>
  </si>
  <si>
    <t>000002955</t>
  </si>
  <si>
    <t>000002956</t>
  </si>
  <si>
    <t>000002957</t>
  </si>
  <si>
    <t>000002958</t>
  </si>
  <si>
    <t>000002959</t>
  </si>
  <si>
    <t>000002960</t>
  </si>
  <si>
    <t>000002961</t>
  </si>
  <si>
    <t>000002962</t>
  </si>
  <si>
    <t>000002963</t>
  </si>
  <si>
    <t>000002964</t>
  </si>
  <si>
    <t>000002968</t>
  </si>
  <si>
    <t>000002969</t>
  </si>
  <si>
    <t>000002810</t>
  </si>
  <si>
    <t>000002904</t>
  </si>
  <si>
    <t>ALUGUEL DE 1 ANDAIME DE 10 METROS( 20 PAINEIS TUBULAR 1,0X1,0, 4 DIAGONAIS DE TRAVAMENTO, 4 RODAS, 1 JOGO DE PISO METALICO, 5 ESCADAS 2 METROS, 1 CONJUNTO DE GUARDA CORPO)</t>
  </si>
  <si>
    <t>FORNECIMENTO DE TINTAS PARA PINTURA DO INTERIOR DA LOJA</t>
  </si>
  <si>
    <t>SERVIÇO ESPECIALIZADO NO REPARO DOS VAZAMENTOS QUE A MÁQUINA ESTÁ APRESENTANDO, LIMPEZA DO CONDENSADOR E REPOSIÇÃO DI FLUIDO REFRIGERANTE</t>
  </si>
  <si>
    <t>FORNECIMENTO DE 6 LUMINÁRIAS PUBLICAS LED 1 PETALA 100W 5000K</t>
  </si>
  <si>
    <t>PREVENTIVA- TROCA DE TOMADA DOS ASPIRADORES DO CE, TROCA DE TOMADA QUE CARREGA A PLATAFORMA (CURTO), COLOCADO TORNEIRA BANHEIRO MASCULINO, PINTURA DA SALA DE DESCANSO, TROCA DE LAMPADAS ENTRADA DOS BANHEIROS </t>
  </si>
  <si>
    <t>SERVIÇO CORRETIVA DE VAZAMENTO PIA DOS BANHEIROS, TROCA DE SIFÃO, VAZAMENTO NO PREDIAL ABAIXO DA LOJA </t>
  </si>
  <si>
    <t>SERVIÇO DE ATENDIMENTO DESATIVAR BOMBA QUE ESTAVA VAZANDO</t>
  </si>
  <si>
    <t>SERVIÇO DE ATENDIMENTO TROCA CANO QUEBRADO NA DOCA</t>
  </si>
  <si>
    <t>SERVIÇO ATENDIMENTO EMERGENCIAL PARA REPARO NA BOMBA</t>
  </si>
  <si>
    <t>PREVENTIVA- TROCA DO OBTURADOR CAIXA ACOPLADA, TAMPADO BURACOS PAREDES ADOTE, TROCA DE TRINCO ARMÁRIOS ACOPLADA, TROCA DE REGISTRO AQUÁRIO </t>
  </si>
  <si>
    <t>PREVENTIVA- REPARO CAIXA ACOPLADA</t>
  </si>
  <si>
    <t>PREVENTIVA- REPARO NO PUXADOR DA BOIA, VEDAÇÃO DE VAZAMENTO NO ADOTE, TROCA DE TERMOSTATO NO AQUÁRIO </t>
  </si>
  <si>
    <t>PREVENTIVA SPOT MELHORIA- PINTURA COMPLETA ÁREA INTERNA, PINTURA DA COZINHA, TROCA DE LAMPADA FRENTE DA LOJA, TROCA DE LAMPADA DOCA, TROCA DA FONTE DA CASINHA </t>
  </si>
  <si>
    <t>ATENDIMENTO PARA TROCA DE REGISTRO DA BOIA DO CE, TROCA DE DUAS MANGUEIRAS DA BANHEIRA, FIXAÇÃO DE BARRA DE PROTEÇÃO DO CE </t>
  </si>
  <si>
    <t>PREVENTIVA- PINTURA DO ESTACIONAMENTO, PINTURA COLUNAS DE ENTRADA, COLADO PEDRA BAIA CE, LIGADO DISJUNTOR DR QUE ESTAVA DESLIGADO, TAMPADO BURACOS  PAREDES EXTERNAS</t>
  </si>
  <si>
    <t>ATEDIMENTO PARA PARAFUSAR PORTA VASSOURA NA PAREDE </t>
  </si>
  <si>
    <t>ATENDIMENTO PARA TROCA DE 7 LAMPADAS PAFLON </t>
  </si>
  <si>
    <t>ATENDIMENTO PARA VERIFICAÇÃO DE VAZAMENTO, LIMPEZA CAIXA DE PELO</t>
  </si>
  <si>
    <t>PREVENTIVA SPOT LOJA EXPERIENCIA- FINALIZAÇÃO DA PAREDE NO ESTACIONAMENTO, PASSAGEM DE MASSA CORRIDA ESTACIONAMENTO </t>
  </si>
  <si>
    <t>PREVENTIVA SPOT LOJA EXPERIENCIA- PINTADO PAREDE DE AMARELO ENTRADA DOCA, PINTADO PAREDE ADOTE CINZA, PINTADO PAREDE DENTRO DA DOCA, PASSADO MASSA PAREDE ESTACIONAMENTO, LIXADO PAREDE ADOTE,DOCA E PAREDE PORTA DOCA </t>
  </si>
  <si>
    <t>PREVENTIVA- TROCA DE RODINHAS MESA CE, EMASSAMENTO EM VOLTA DA PORTA, EMASSAMENTO DE PAREDE, FIXAÇÃO CANTONEIRAS FAZENDINHA, PASSADO FIO NOVO LIGAÇÃO DAS MESAS, TROCA DE TORNEIRA COZINHA, FIXAÇÃO DAS PRATILEIRAS </t>
  </si>
  <si>
    <t>PREVENTIVA SPOT LOJA EXPERIENCIA- PASSADO MASSA CORRIDA NO INTERNO DA DOCA, REPARO NAS PAREDES DE DRY ALL NA DOCA,ADOTE AO LADO DA DOCA, COLOCADO CANELETA NA PAREDE, PREENCHIMENTO DE ARGAMASSA NA PAREDE</t>
  </si>
  <si>
    <t>000018124</t>
  </si>
  <si>
    <t>000018127</t>
  </si>
  <si>
    <t>000018128</t>
  </si>
  <si>
    <t>000018131</t>
  </si>
  <si>
    <t>000018132</t>
  </si>
  <si>
    <t>000018134</t>
  </si>
  <si>
    <t>000018135</t>
  </si>
  <si>
    <t>000018139</t>
  </si>
  <si>
    <t>000018143</t>
  </si>
  <si>
    <t>000018144</t>
  </si>
  <si>
    <t>000018145</t>
  </si>
  <si>
    <t>000005801</t>
  </si>
  <si>
    <t>000005804</t>
  </si>
  <si>
    <t>000035802</t>
  </si>
  <si>
    <t>000035803</t>
  </si>
  <si>
    <t>000001627</t>
  </si>
  <si>
    <t>000001628</t>
  </si>
  <si>
    <t>000001629</t>
  </si>
  <si>
    <t>000001630</t>
  </si>
  <si>
    <t>000001631</t>
  </si>
  <si>
    <t>000001632</t>
  </si>
  <si>
    <t>ESTACIONAMENTO </t>
  </si>
  <si>
    <t>SERVIÇO ESPECIALIZADO EM FORNECIMENTO DE MATERIAIS PARA ATENDIMENTO DA NOTIFICAÇÃO SENDO: LUPA GRANDE COM : SUPORTE; LUPA DE MESA 2,25X SX COM 2 LENTES JUMBOLED, MULTÍMETRO PORTATIL DIGITAL INTELIGENTE ANTI-QUEIMA PROFISSIONAL PONTEIRA E LANTERNA LCD 4, 7" ILUMINADO, MULTÍM.ETRO ANALÓGICO, KT7040 ACIDC DE ALTA PRECISÃO; MULTÍMETRO TESTADOR; MULTiMETRO ANALOGICO DE PONTEIRO, SOLDA ELETRÓNICA FINA, ALFATEC, EM TUBO 500 G (lMM), ANTEGRIPANTE OU ANTIFERRUGEM, LIMPA CONTA TO PARA ELETRÔNICOS, CAMISINHA PARA SUGADOR DE SOLDA, KIT COM 25 UNIDADES, THINNER DE 900 ML MOD.237.</t>
  </si>
  <si>
    <t>FORNECIMENTO DE 36 BATE RODAS PARA SUBSTITUIÇÃO DOS EXISTENTES QUE ESTÃO QUEBRANDO COM FREQUENCIA 500X120X80mm</t>
  </si>
  <si>
    <t>FORNECIMENTO E INSTALAÇÃO DE NOVO ACM AZUL PARA NOVA ESTRUTURA DO AQUARIO </t>
  </si>
  <si>
    <t>SERVIÇO ESPECIALIZADO EM SUBSTITUIÇÃO DE 3 PORTAS DE MADEIRAS LISAS BRANCAS NAS AREAS DE ADOTE, ACESSO ADM E CLINICA, CONJUNTOS DE GUARNIÇÃO PARA PORTAS DE MADEIRA, TROCA DAS FONTES CHAVEADAS DO TOTEM (SUBSTITUIR POR BLINDADAS), SUBSTITUIÇÃO DE 5 REFLETORES DA ILUMINAÇÃO DA FACHADA PINCIPAL E LOCAÇÃO DO CAMINHÃO MUNCK PARA TROCAR REFLETORES</t>
  </si>
  <si>
    <t>SERVIÇO ESPECIALIZADO EM SUBSTITUIÇÃO DA PORTA DE ALUMINIO BRANCO TIPO VENEZIANA PARA INSTALAÇÃO NO REFEITORIO</t>
  </si>
  <si>
    <t>PREVENTIVA- MATERIAIS COMPLEMENTO PREVENTIVA</t>
  </si>
  <si>
    <t>PREVENTIVA- SERVIÇO DE COMPLEMENTO DE PREVENTIVA JUNHO (FECHADURA/PARAFUSOS/BUCHA)</t>
  </si>
  <si>
    <t>SERVIÇO DE SUBSTITUIÇÃO DE REFLETORES DO ESTACIONAMENTO E FONTE DO LETREIRO EXTERNO </t>
  </si>
  <si>
    <t>SERVIÇO DE RETIRADA DE VAZAMENTO NA TORNEIRA DO BANHEIRO DE CLIENTES </t>
  </si>
  <si>
    <t>SERVIÇO DE SUBSTITUIÇÃO DE FECHADURA DO BANHEIRO DE CLIENTES </t>
  </si>
  <si>
    <t>PREVENTIVA- SERVIÇO DE COMPLEMENTO DE PREVENTIVA JUNHO (PARAFUSOS/LÂMPADA/ASSENTO PARA VASO/ESPUMA/PU/TOMADA)</t>
  </si>
  <si>
    <t>SERVIÇO DE MONTAGEM DA PORTA DE VIDRO DO C.E PARA SUBSTITUIÇÃO DE REGULAGEM DE MOLA HIDRÁULICA COM KIT PIVOTANTE E FECHADURA </t>
  </si>
  <si>
    <t>SERVIÇO DE MANUTENÇÃO DA MESA PICK-UP E PORTA DO REFEITÓRIO COM APLICAÇÃO DE CHAPA EM ALUMINIO </t>
  </si>
  <si>
    <t>PREVENTIVA PREDIAL JUNHO 2024</t>
  </si>
  <si>
    <t>000002970</t>
  </si>
  <si>
    <t>000002971</t>
  </si>
  <si>
    <t>000002972</t>
  </si>
  <si>
    <t>000002973</t>
  </si>
  <si>
    <t>000002974</t>
  </si>
  <si>
    <t>000002975</t>
  </si>
  <si>
    <t>000002976</t>
  </si>
  <si>
    <t>000002977</t>
  </si>
  <si>
    <t>000002978</t>
  </si>
  <si>
    <t>000002979</t>
  </si>
  <si>
    <t>000002980</t>
  </si>
  <si>
    <t>000002981</t>
  </si>
  <si>
    <t>000002982</t>
  </si>
  <si>
    <t>000002983</t>
  </si>
  <si>
    <t>000002984</t>
  </si>
  <si>
    <t>000002985</t>
  </si>
  <si>
    <t>000002986</t>
  </si>
  <si>
    <t>000002987</t>
  </si>
  <si>
    <t>000002988</t>
  </si>
  <si>
    <t>000002989</t>
  </si>
  <si>
    <t>000002990</t>
  </si>
  <si>
    <t>000002991</t>
  </si>
  <si>
    <t>000002992</t>
  </si>
  <si>
    <t>000002993</t>
  </si>
  <si>
    <t>000002994</t>
  </si>
  <si>
    <t>000002995</t>
  </si>
  <si>
    <t>000162442</t>
  </si>
  <si>
    <t>000000304</t>
  </si>
  <si>
    <t>40.140.726/0001-44</t>
  </si>
  <si>
    <t>ANDRADE &amp; ALMEIDA PRESTADORA DE SERVICOS</t>
  </si>
  <si>
    <t xml:space="preserve">MOVIMAXX SERVICOS   </t>
  </si>
  <si>
    <t xml:space="preserve">RUA: FLORIANOPOLIS, 754                 </t>
  </si>
  <si>
    <t>000000254</t>
  </si>
  <si>
    <t>000000750</t>
  </si>
  <si>
    <t>000000917</t>
  </si>
  <si>
    <t>21.565.113/0001-04</t>
  </si>
  <si>
    <t xml:space="preserve">MASTER SERVICOS E LOCACOES LTDA         </t>
  </si>
  <si>
    <t>MASTER EMPILHADEIRAS</t>
  </si>
  <si>
    <t xml:space="preserve">R ROMUALDO JOSE DA SILVA, 281           </t>
  </si>
  <si>
    <t>000008717</t>
  </si>
  <si>
    <t>000005806</t>
  </si>
  <si>
    <t>000005810</t>
  </si>
  <si>
    <t>MATERIAIS LOJAS EXPERIENCIA- DC MT FO REPOSE GRAY - SWB SWB 7015 P 16L, DC MT FO MEDITATIVE SWB 6227 MF 16L, DC MT FO SWB 6225 P 16L, ACR F BRANCO 20L CORAL DECORA, DC MT FO BLUE PLATE SWB 6796 MF 3,2L, DC MT FO FROLIC SWB 6703 MF 3,2L</t>
  </si>
  <si>
    <t>000000301</t>
  </si>
  <si>
    <t>000000302</t>
  </si>
  <si>
    <t>000018462</t>
  </si>
  <si>
    <t>000018463</t>
  </si>
  <si>
    <t>000018466</t>
  </si>
  <si>
    <t>000018467</t>
  </si>
  <si>
    <t>000018468</t>
  </si>
  <si>
    <t>000018475</t>
  </si>
  <si>
    <t>000018476</t>
  </si>
  <si>
    <t>000018478</t>
  </si>
  <si>
    <t>000018479</t>
  </si>
  <si>
    <t>000018480</t>
  </si>
  <si>
    <t>000018482</t>
  </si>
  <si>
    <t>000018487</t>
  </si>
  <si>
    <t>000018488</t>
  </si>
  <si>
    <t>000018490</t>
  </si>
  <si>
    <t>000018491</t>
  </si>
  <si>
    <t>000018492</t>
  </si>
  <si>
    <t>000018493</t>
  </si>
  <si>
    <t>000018494</t>
  </si>
  <si>
    <t>000018495</t>
  </si>
  <si>
    <t>020241583</t>
  </si>
  <si>
    <t>020241584</t>
  </si>
  <si>
    <t>020241585</t>
  </si>
  <si>
    <t>020241587</t>
  </si>
  <si>
    <t>020241588</t>
  </si>
  <si>
    <t>020241589</t>
  </si>
  <si>
    <t>020241590</t>
  </si>
  <si>
    <t>020241591</t>
  </si>
  <si>
    <t>020241592</t>
  </si>
  <si>
    <t>SERVIÇOS DE REPAROS DE VAZAMENTOS NOS EQUIPAMENTOS SPLITÃO, VAZAMENTOS NAS SOLDAS DE LIGAÇÃO DAS INFRAS- GARANTIA NÃO ATENDIDA PELA CONSTRUTORA</t>
  </si>
  <si>
    <t>SERVIÇO DE SOLDA NOS CARRINHOS DE SEPARAÇÃO</t>
  </si>
  <si>
    <t>VISITA PARA RESET PORTA DE VIDRO AUTOMATICA ENTRADA LOJA</t>
  </si>
  <si>
    <t>SERVIÇO ESPECIALIZADO EM SUBSTITUIÇÃO DE 7 REFLETORES DA FACHADA QUE ESTÃO QUEIMADOS</t>
  </si>
  <si>
    <t>SERVIÇO ESPECIALIZADO EM RESTAURAÇÃO E FIXAÇÃO DE TOTEM DE ESTACIONAMENTO, RETIRADA E DESCARTE DE LIXEIRA E MATERIAIS E MÃO DE OBRA PARA DESMONTAGEM DA FAZENDINHA E COLOCAÇÃO DE FAZENDINHA NA EMBALAGEM PROTETORA</t>
  </si>
  <si>
    <t>SERVIÇO ESPECIALIZADO EM REMOÇÃO E DESCARTE DE 4 AÉREOS DO SALÃO DE VENDAS</t>
  </si>
  <si>
    <t>0800000260 - MELHORIA NA COBERTURA 100% VEDAÇÃO DAS TELHAS, RUFOS E CALHAS- 30% SINAL</t>
  </si>
  <si>
    <t>SERVIÇO ESPECIALIZADO EM ATENDIMENTO EMERGENCIAL PARA DESTRAVAMENTO E SUBSTITUIÇÃO DE FECHADURAS (PORTAS DE MADEIRA E DE VIDRO)</t>
  </si>
  <si>
    <t>SERVIÇO ESPECIALIZADO EM PINTURA DE 2 MUROS QUE SOFRERAM VANDALISMO (PICHAÇÃO)</t>
  </si>
  <si>
    <t>SERVIÇO DE PREVENTIVA PREDIAL SPOT REALIZADA NO MÊS DE JUNHO</t>
  </si>
  <si>
    <t>MATERIAIS UTILIZADOS EM PREVENTIVA</t>
  </si>
  <si>
    <t>SERVIÇO ESPECIALIZADO EM ATENDIMENTO AOS SEGUINTES ITENS: REMOÇÃO DE VASO E IDENTIFICAÇÃO DE VAZAMENTO / TROCA DE ANEL DE VEDAÇÃO E NIVELAMENTO DE ACENTAMENTO DE VASO (ESTA DESNIVELADO), COMRA E TROCA DE TAMPA DO VASO SANITARIO SOFT CLOSE GELO DECA, REMOÇÃO DE PORTINHONHAS (TROCA DE DOBRADIÇAS VAI E VEM MOLA SLW34), REMOÇÃO DE ADESIVO COM SOLVENTE PARA ELIMINAÇÃO DE COLA E RESIDUOS NA PAREDE, LIXAMENTO E PREPARAÇÃO DE PARA E PINTURA EM 2 DEMÃO, REMOÇÃO DE ESPUMA EXPANSIVA NA PORTA / COLOCAÇÃO DE GESSO EM ALTA RESISTENCIA E ACABAMENTO E PINUTA AO ENTORNO DA PORTA E CONCERTO E LUBRIFICAÇÃO DE TIRA MEIA CANA PERFURADA COM PINTURA ANTICORROSÃO</t>
  </si>
  <si>
    <t>SERVIÇOS DE CAMINHÃO MUNCK PARA TROCA DE REFLETORES</t>
  </si>
  <si>
    <t>ATENDIMENTO EMERGENCIAL PARA PORTA DAS DOCAS TRAVADA, NÃO FECHOU.</t>
  </si>
  <si>
    <t>REPOSIÇÃO DA PORTA DE VIDRO TEMPERADO DO ACESSO A CLINICA</t>
  </si>
  <si>
    <t>SUBSTITUIÇÃO DE REFLETORES DA FACHADA PRINCIPAL, 08 UNIDADES</t>
  </si>
  <si>
    <t>SERVIÇO ESPECIALIZADO NO REPARO DO FREEZER DO ÓBITO</t>
  </si>
  <si>
    <t>MATERIAL PARA PINTURA DO PAREDÃO ONDE EXISTIA OS AQUARIOS</t>
  </si>
  <si>
    <t>REVISÃO E AJUSTES DA CENTRAL DE ALARME</t>
  </si>
  <si>
    <t>ATENDIMENTO PARA FALTA DÁGUA NA UNIDADE</t>
  </si>
  <si>
    <t>TAMPO DE MDF PARA SUBSTITIR DE MAÇO NA MESA DE TRIAGEM DO CONSULTORIO, EXIGENCIA DA VISA</t>
  </si>
  <si>
    <t>ACENTOS SANITÁRIOS PARA OS VASOS DOS BANHEIROS DE COLABORADORES 03 UNIDADES DA ASTRA</t>
  </si>
  <si>
    <t>SUBSTITUIÇÃO DA BATERIA DE PARTIDA DA BOMBA DE COMBATE A INCENDIO</t>
  </si>
  <si>
    <t>ASFALTO CBOQ  PARA CORRIGIR BURACOS NO ESTACIONAMENTEO DE FRENTE A LOJA</t>
  </si>
  <si>
    <t>MATERIAL PARA ADEQUAÇÃO DO RECALQUE DE PCI</t>
  </si>
  <si>
    <t>LAMPADAS LEDS TUBULAR, SUBSTITUIÇÃO NA TOTALIDADE NO ESTACIONAMENTO COBERTO</t>
  </si>
  <si>
    <t>MATERIAIS PARA PINTURA DE PAREDES</t>
  </si>
  <si>
    <t>SERVIÇO ESPECIALIZADO EM REPARO DO HIDRAULICO QUE HAVIA PARADO DE FUNCIONAR</t>
  </si>
  <si>
    <t>000000219</t>
  </si>
  <si>
    <t>000000220</t>
  </si>
  <si>
    <t>000000025</t>
  </si>
  <si>
    <t>48.288.912/0001-37</t>
  </si>
  <si>
    <t xml:space="preserve">48.288.912 THIAGO DIAS DE MELO          </t>
  </si>
  <si>
    <t xml:space="preserve">TD REFRIGERACAO     </t>
  </si>
  <si>
    <t xml:space="preserve">RUA CUBATAO, 1688                       </t>
  </si>
  <si>
    <t>000023265</t>
  </si>
  <si>
    <t>000023271</t>
  </si>
  <si>
    <t>000032334</t>
  </si>
  <si>
    <t>000040610</t>
  </si>
  <si>
    <t>000248100</t>
  </si>
  <si>
    <t>000378106</t>
  </si>
  <si>
    <t>000378113</t>
  </si>
  <si>
    <t>202428349</t>
  </si>
  <si>
    <t>202428353</t>
  </si>
  <si>
    <t>202428357</t>
  </si>
  <si>
    <t>000039956</t>
  </si>
  <si>
    <t>FURTO/ROUBO</t>
  </si>
  <si>
    <t>MATERIAIS PARA ADEQUAÇÃO CLINICA VETERINARIA- ENGATE PLASTICO 40CM X 1/2 KRONA, GRELHA INOX C/FECHO QD 10 CLARINOX,CAIXA SIFONADA QD BR 100 X 100 X 50 KRONA, SOLD JOELHO 25 X 90 KRONA, SIFAO UNIVERSAL C/ANEL PVC LUCONI, LGP21 PLACA 1 POSTO 4 X 2 POP PIAL, LG03020 TOMADA 2P+T 20A POP PIAL, CABO FLEXIVEL 2,5MM VERDE C/100M SIL, CABO FLEXIVEL 2,5MM PRETO C/100M SIL, ADESIVO PLASTICO 175G C/PINCEL AMANCO, ARGAMASSA ACII CINZA 20KG BAUTECH</t>
  </si>
  <si>
    <t>MELHORIA NA COBERTURA 100% VEDAÇÃO DAS TELHAS, RUFOS E CALHAS- 30% SINAL</t>
  </si>
  <si>
    <t>0800000263 - FORNECIMENTO DE 20 BATERIAIS PARA NOBREAK</t>
  </si>
  <si>
    <t>0800000263 - MÃO DE OBRA PARA INSTALAÇÃO DE BATERIAIS</t>
  </si>
  <si>
    <t>000092850</t>
  </si>
  <si>
    <t>000092862</t>
  </si>
  <si>
    <t>000092865</t>
  </si>
  <si>
    <t>000092866</t>
  </si>
  <si>
    <t>000092870</t>
  </si>
  <si>
    <t>0800000246 - EXECUÇÃO DE NOVA TUBULAÇÃO DE INCENDIO PARA ATENDIMENTO AO PROJETO DE REGULARIZAÇÃO JUNTO AO CORPO DE BOMBEIROS - LIBERAÇÃO DE 40% DO PAGAMENTO</t>
  </si>
  <si>
    <t>SERVIÇO ESPECIALIZADO EM DESLOCAMENTO DE TÉCNICO PARA VERIFICAÇÃO DA EMPILHADEIRA ELÉTRICA</t>
  </si>
  <si>
    <t>SERVIÇO ESPECIALIZADO EM REPARO DA EMPILHADEIRA ELÉTRICA COM REPARO DA TRANSMISSÃO E FREIO MAGNÉTICO</t>
  </si>
  <si>
    <t>SERVIÇO ESPECIALIZADO EM PINTURA E DEMARCAÇÃO DE VAGAS DO ESTACIONAMENTO INTERNO E EXTERNO, PINTURA DA FAIXA DE PEDESTRE EM FRENTE A LOJA, PINTURA DE VAGAS PARA PNE (FUNDO AZUL LETRA BRANCA), PINTURA EM VAGAS ZEBRADAS PROIBIDO ESTACIONAR E SUBSTITUIÇÃO DE 12 REFLETORES</t>
  </si>
  <si>
    <t>000000221</t>
  </si>
  <si>
    <t>21.694.533/0001-90</t>
  </si>
  <si>
    <t xml:space="preserve">LION FIRE ASSESSORIA LTDA               </t>
  </si>
  <si>
    <t>LION FIRE ASSESSORIA</t>
  </si>
  <si>
    <t xml:space="preserve">RUA CANAL DE SUEZ, 348                  </t>
  </si>
  <si>
    <t xml:space="preserve">BARUERI        </t>
  </si>
  <si>
    <t>000002925</t>
  </si>
  <si>
    <t>000002926</t>
  </si>
  <si>
    <t>000002927</t>
  </si>
  <si>
    <t>000002928</t>
  </si>
  <si>
    <t>002024152</t>
  </si>
  <si>
    <t>002024169</t>
  </si>
  <si>
    <t>000000030</t>
  </si>
  <si>
    <t xml:space="preserve">SELECT ENGENHARIA E ARQUITETURA LTDA    </t>
  </si>
  <si>
    <t xml:space="preserve">SELECT ENGENHARIA E </t>
  </si>
  <si>
    <t xml:space="preserve">R BELCHIOR DA COSTA 30                  </t>
  </si>
  <si>
    <t xml:space="preserve">SAO PAULO      </t>
  </si>
  <si>
    <t>54.428.648/0001-92</t>
  </si>
  <si>
    <t>000000045</t>
  </si>
  <si>
    <t>000000046</t>
  </si>
  <si>
    <t>000000047</t>
  </si>
  <si>
    <t>002024155</t>
  </si>
  <si>
    <t>002024156</t>
  </si>
  <si>
    <t>002024157</t>
  </si>
  <si>
    <t>002024158</t>
  </si>
  <si>
    <t>002024159</t>
  </si>
  <si>
    <t>002024162</t>
  </si>
  <si>
    <t>002024163</t>
  </si>
  <si>
    <t>002024165</t>
  </si>
  <si>
    <t>002024166</t>
  </si>
  <si>
    <t>000002997</t>
  </si>
  <si>
    <t>000002998</t>
  </si>
  <si>
    <t>000002999</t>
  </si>
  <si>
    <t>000003000</t>
  </si>
  <si>
    <t>000003001</t>
  </si>
  <si>
    <t>000003002</t>
  </si>
  <si>
    <t>000003003</t>
  </si>
  <si>
    <t>000003004</t>
  </si>
  <si>
    <t>000003005</t>
  </si>
  <si>
    <t>000003006</t>
  </si>
  <si>
    <t>000003007</t>
  </si>
  <si>
    <t>000003008</t>
  </si>
  <si>
    <t>000003009</t>
  </si>
  <si>
    <t>000003010</t>
  </si>
  <si>
    <t>000003011</t>
  </si>
  <si>
    <t>000003012</t>
  </si>
  <si>
    <t>000003013</t>
  </si>
  <si>
    <t>CRIAÇÃO NOVA SALA DE PARAMENTAÇÃO CLINICA VETERINARIA- SINAL 90%</t>
  </si>
  <si>
    <t>SERVIÇO ESPECIALIZADO EM SUBSTITUIÇÃO DE ESPELHOS MEDIDAS 1,30X1,10 EM BANHEIROS DE CLIENTES E COLABORADORES</t>
  </si>
  <si>
    <t>000060712</t>
  </si>
  <si>
    <t>000060714</t>
  </si>
  <si>
    <t>000060715</t>
  </si>
  <si>
    <t>000060716</t>
  </si>
  <si>
    <t>000060717</t>
  </si>
  <si>
    <t>000060713</t>
  </si>
  <si>
    <t>000006347</t>
  </si>
  <si>
    <t>000006348</t>
  </si>
  <si>
    <t>000006349</t>
  </si>
  <si>
    <t>002024153</t>
  </si>
  <si>
    <t>002024154</t>
  </si>
  <si>
    <t>002024160</t>
  </si>
  <si>
    <t>002024164</t>
  </si>
  <si>
    <t>002024167</t>
  </si>
  <si>
    <t>002024168</t>
  </si>
  <si>
    <t>000000617</t>
  </si>
  <si>
    <t>0800000249 - FORNECIMENTO DE TINTA GRANILITA DA TINTA AMBROSIA 3 BALDES, 1 BALDE DE TINTA NA COR AZUL.</t>
  </si>
  <si>
    <t>000005970</t>
  </si>
  <si>
    <t>002024161</t>
  </si>
  <si>
    <t>002024171</t>
  </si>
  <si>
    <t>MATERIAL - SANAR VAZAMENTO EQUIPAMENTOS, TESTE DE ESTANQUIEDADE, REESTABELECER CARGA DE FLUIDO ADEQUDA AO SISTEMA, APLICAÇÃO DE TESTES OPERACIONAIS</t>
  </si>
  <si>
    <t>000000095</t>
  </si>
  <si>
    <t>000000096</t>
  </si>
  <si>
    <t>000000097</t>
  </si>
  <si>
    <t>000000098</t>
  </si>
  <si>
    <t>000000100</t>
  </si>
  <si>
    <t>000000101</t>
  </si>
  <si>
    <t>000001701</t>
  </si>
  <si>
    <t>000001702</t>
  </si>
  <si>
    <t>000001703</t>
  </si>
  <si>
    <t>000001704</t>
  </si>
  <si>
    <t>000001705</t>
  </si>
  <si>
    <t>000001706</t>
  </si>
  <si>
    <t>000005871</t>
  </si>
  <si>
    <t>000005872</t>
  </si>
  <si>
    <t>000005873</t>
  </si>
  <si>
    <t>000005874</t>
  </si>
  <si>
    <t>000005875</t>
  </si>
  <si>
    <t>000005878</t>
  </si>
  <si>
    <t>000005879</t>
  </si>
  <si>
    <t>000003152</t>
  </si>
  <si>
    <t>000172136</t>
  </si>
  <si>
    <t>002024176</t>
  </si>
  <si>
    <t>002024177</t>
  </si>
  <si>
    <t>002024178</t>
  </si>
  <si>
    <t>002024179</t>
  </si>
  <si>
    <t>002024180</t>
  </si>
  <si>
    <t>002024175</t>
  </si>
  <si>
    <t>000028230</t>
  </si>
  <si>
    <t>92.659.507/0004-12</t>
  </si>
  <si>
    <t xml:space="preserve">S&amp;P BRASIL VENTILACAO LTDA              </t>
  </si>
  <si>
    <t xml:space="preserve">OTAM                </t>
  </si>
  <si>
    <t xml:space="preserve">RUA TAMOTSU HORITA, 500                 </t>
  </si>
  <si>
    <t>000028231</t>
  </si>
  <si>
    <t>000035528</t>
  </si>
  <si>
    <t>000052782</t>
  </si>
  <si>
    <t>CORRETIVA- VISITA ESPECALIZADA EM MANUTENÇÃO CORRETIVA EM UPS 10KVA.</t>
  </si>
  <si>
    <t>FORNECIMENTO DE PEÇAS E SOBRESSALENTES PARA MANUTENÇÃO CORRETIVA.</t>
  </si>
  <si>
    <t>940527676</t>
  </si>
  <si>
    <t>940527677</t>
  </si>
  <si>
    <t>940527678</t>
  </si>
  <si>
    <t>940527680</t>
  </si>
  <si>
    <t>940527683</t>
  </si>
  <si>
    <t>940527684</t>
  </si>
  <si>
    <t>940527685</t>
  </si>
  <si>
    <t>940527687</t>
  </si>
  <si>
    <t>940527688</t>
  </si>
  <si>
    <t>940527689</t>
  </si>
  <si>
    <t>940527691</t>
  </si>
  <si>
    <t>940527692</t>
  </si>
  <si>
    <t>940527697</t>
  </si>
  <si>
    <t>940527698</t>
  </si>
  <si>
    <t>940527699</t>
  </si>
  <si>
    <t>940527709</t>
  </si>
  <si>
    <t>940527717</t>
  </si>
  <si>
    <t>940527718</t>
  </si>
  <si>
    <t>940527719</t>
  </si>
  <si>
    <t>940527720</t>
  </si>
  <si>
    <t>940527733</t>
  </si>
  <si>
    <t>940527734</t>
  </si>
  <si>
    <t>940527738</t>
  </si>
  <si>
    <t>940527739</t>
  </si>
  <si>
    <t>940527743</t>
  </si>
  <si>
    <t>940527744</t>
  </si>
  <si>
    <t>940527755</t>
  </si>
  <si>
    <t>940527757</t>
  </si>
  <si>
    <t>940527761</t>
  </si>
  <si>
    <t>940527763</t>
  </si>
  <si>
    <t>940527764</t>
  </si>
  <si>
    <t>940527782</t>
  </si>
  <si>
    <t>940527783</t>
  </si>
  <si>
    <t>940527784</t>
  </si>
  <si>
    <t>940527793</t>
  </si>
  <si>
    <t>940527706</t>
  </si>
  <si>
    <t>940527787</t>
  </si>
  <si>
    <t>SERVIÇO ESPECIALIZADO EM LOCAÇÃO DE EMPILHADEIRA ELÉTRICA REF. JUNHO</t>
  </si>
  <si>
    <t>MATERIAIS LOJA EXPERIENCIA- SW 7015 REPOSE GRAY BASE RENDE MUITO PM 16L CORAL, SUV C057 BROTINHO ESM EPOXI ACE BASE AGUA 1/18 SUVINIL, PRETO ABSOLUTO - SUV BASE CORALIT ACE BALANCE T 3,2L CORALIT GL [LOC] CORALIT SECAGEM RAPIDA BALAN</t>
  </si>
  <si>
    <t>REMOÇAO DE CAIXA D'ÁGUA EXISTENTE , REMOÇÃO DAS CONEXÕES E APOIO, INSTALAÇÃO DE 2 CAIXA D"ÁGUA DE 250 LITROS E TROCA DE TUBOS DE PVC DE ÁGUA NA COR MARROM DE 1 POLEGADA ,COTOVELOS , JUNÇÃO , LUVA , FLANGES , COLA , LIXA E REGISTRO DE MEIA VOLTA ACESSO RAPIDO, FECHAMENTO FORRO</t>
  </si>
  <si>
    <t>940527760</t>
  </si>
  <si>
    <t>940527779</t>
  </si>
  <si>
    <t>940527789</t>
  </si>
  <si>
    <t>940527774</t>
  </si>
  <si>
    <t>FORNECIMENTO DE TINTA PARA PINTURA DO SALÃO DE VENDAS, DEPÓSITO E ADM</t>
  </si>
  <si>
    <t>000557649</t>
  </si>
  <si>
    <t>LOJA EXPERIÊNCIA</t>
  </si>
  <si>
    <t>ATENDIMENTO EMERGENCIAL PORTA AÇO DOCA, ALINHAMENO, LUBRIFICAÇÃO, REGULAGEM FIM DE CURSO</t>
  </si>
  <si>
    <t>SERVIÇO DE MANUTENÇÃO NA PORTA LATERAL DA ENTRADA DO DEPÓSITO, SENDO ALINHAMENTO E DESEMPENO, SOLDA DA MESMA E SUBSTITUIÇÃO DE FECHADURA E COLOCAÇÃO DE CADEADO.</t>
  </si>
  <si>
    <t>SERVIÇO DE SOLDA DE TAMPA NA ESCADA MARINHEIRO E REFORÇO SENDO  DESENPENO ,FIXAÇÃO DA MESMA E COLOCAÇAO DE CADEADO E PINTURA COM TINTA ESMALTE SINTÉTICO;  SERVIÇO DE FIXAÇAO DE BATE RODA NO ADOTE COM APLICAÇAO DE SOLDA; SERVIÇO DE VEDAÇÃO DE AREA DO ESTACIONAMENTO COM VAZAMENTO.</t>
  </si>
  <si>
    <t>MANUTENÇÃO PREVENTIVA PREDIAL REF. Julho/24</t>
  </si>
  <si>
    <t>MANUTENÇÃO PREVENTIVA DE AR CONDICIONADO REF. Julho/24</t>
  </si>
  <si>
    <t>MANUTENÇÃO PREVENTIVA DE ELEVADORES REF. Julho/24</t>
  </si>
  <si>
    <t>MANUTENÇÃO PREVENTIVA DE GERADORES REF. Julho/24</t>
  </si>
  <si>
    <t>MANUTENÇÃO PREVENTIVA  DE AR CONDICIONADO REF. Julho/24</t>
  </si>
  <si>
    <t>MANUTENÇAO PREVENTIVA EM GRUPO MOTOR GERADOR REF. Julho/24 - Bueno T63</t>
  </si>
  <si>
    <t>SERVIÇOS FEITO EM PREVENTIVA - REF Julho/24</t>
  </si>
  <si>
    <t>LOCAÇÃO DE PLATAFORMA REF. Julho/24</t>
  </si>
  <si>
    <t>SUBSTITUIÇÃO DAS PLACAS DE ACM, DA MARQUISE SOBRE A PORTA DA LOJA. (SUBSTITUIR TODA A EXTENSÃO DE 10 METROS, AS PEÇAS COM FORMATO EM "L", DEVIDO A BATIDA DE CAMINHÃO DE ABASTECIMENTO E CARRO CLIENTE)</t>
  </si>
  <si>
    <t>PINTURA GERAL DE TODAS AS ÁREAS, SALÃO DE VENDAS, BASTIDORES, ÁREAS DE ADM, DEPOSITO ( COM AMASSAMENTO E PINTURAS, LOJA EXPERIENCIA).</t>
  </si>
  <si>
    <t>DESENTUPIMENTO CAIXA TIGRE LOCALIZADA NO CENTRO DE ESTETICA ATÉ A CAIXA NA AREA EXTERNA DA LOJA, DESENTUPIMENTO CAIXA EXTERNA, ULTILIZAÇÃO DE MAQUINARIO ROTATIVO PARA DESENTUPIMENTO DOS AMBIENTES</t>
  </si>
  <si>
    <t>SERVIÇO ESPECIALIZADO EM MANUTENÇÃO NO EXPOSITOR VIVEIRO DE ROEDORES, COM RECUPERAÇÃO EM CARENAGEM PARTE DE FERRAGEM, SUBSTITUIÇÃO DE COMPENSADO DANIFICADO 18MM,  RETIRADA DE REVESTIMENTO VELHO E RECOLOCAÇÃO DE NOVO E SUBSTITUIÇÃO DO VIDRO QUEBRADO</t>
  </si>
  <si>
    <t>SERVIÇO ESPECIALIZADO EM SUBSTITUIÇÃO DOS PORCELANATOS LOCALIZADOS NA PARTE EXTERNA DO ADOTE (4 PEÇAS)</t>
  </si>
  <si>
    <t>SERVIÇO ESPECIALIZADO EM ATENDIMENTO EMERGENCIAL PARA REPARO DA EMPILHADEIRA ELÉTRICA COM O REPARO DO CONTROLADOR</t>
  </si>
  <si>
    <t>SERVIÇO ESPECIALIZADO EM REPARO DA TOMADA APÓS CURTO E FORNECIMENTO DE ÓLEO PARA NIVELADORA DA DOCA</t>
  </si>
  <si>
    <t>ATENDIMENTO EMERGENCIAL PARA ABERTURA LOJA/ATENDIMENTO PORTA DE AÇO AUTOMATICA</t>
  </si>
  <si>
    <t>VISITA TECINCA PARA VERIFICAÇÃO PORTA DE AÇO AUTOMATICA ENTRADA LOJA </t>
  </si>
  <si>
    <t>REPARO EMERGENCIAL TRILHO PORTÃO ESTACIONAMENTO</t>
  </si>
  <si>
    <t>REGULARIZAÇÃO DAS TOMADAS DE PISO DA FRENTE DE CAIXA</t>
  </si>
  <si>
    <t>REFORMA E PINTURA DO GUARDA CORPO DA RAMPA DO EETSACIONAMENTO PARA LOJA</t>
  </si>
  <si>
    <t>REINSTALAÇÃO DO POSTE DA ILUMINÇÃO QUE FOI DERRUBADO PELO CAMINHÃO</t>
  </si>
  <si>
    <t>MATERIAIS PARA PINTURAS DE PAREDES.</t>
  </si>
  <si>
    <t>CADEADOS PARA FECHAR QUADROS ELETRICOS COM SUSPEITA DE VIOLAÇÃO</t>
  </si>
  <si>
    <t>MAGUEIRA PARA BANHO</t>
  </si>
  <si>
    <t>MATERIAL E MÃO DE OBRA PARA CONSERTO DAS PORTAS DO SERES</t>
  </si>
  <si>
    <t>BOMBA PARA PRESSURIZAÇÃO DE AGUA DE CONSUMO GERAL</t>
  </si>
  <si>
    <t>CONSERTO DA PORTA FLEXDOOR, CONSERTO BATE RODAS,REMANEJAMENTO DE FREEZER</t>
  </si>
  <si>
    <t>REMOÇÃO DE SUCATA DE TURBINAS DA CENTRAL DO AR CONDICIONADO</t>
  </si>
  <si>
    <t>TINTAS NAS CORES AZUL E CINZA TRANQUILO PRA PINTURA SALÃO DE VENDAS E OMINI</t>
  </si>
  <si>
    <t>PINTURA DA FACHADA COR VINHO,  DA FRENTE DA CLINICA</t>
  </si>
  <si>
    <t>TROCA DAS CORREIAS, AJUSTES DE MOTOR E TURBINA PARA ALINHAMENTO DAS CORREIAS,  UMA MAQUINA DO CENTRAL</t>
  </si>
  <si>
    <t>DESMONTAGEM DE PRATELEIRA DE 2,50 X 2,00 , MOVIMENTAÇÃO DE PRATELEIRA , MONTAGEM E FIXAÇÃO DA PRATELEIRA NO CHÃO COM 12 PONTOS (PARABOLT)</t>
  </si>
  <si>
    <t>SPOT LOJA EXPERIENCIA- PINTURA PAREDE DE VENDA, RETOQUE SALA DE  ESPERA DO VETERINÁRIO, PINTURA SINALIZAÇÃO DE ESTACIONAMENTO FRENTE LOJA  (AMARELO), PASSADO MASSA EM CIMA DA PORTINHA DA DOCA, ACERTADO PAREDE DRY ALL  PARTE DE BAIXO E PASSADO MASSA NA DOCA </t>
  </si>
  <si>
    <t>SPOT EXPERIENCIA- RECOLOCAÇÃO SOLEIRA PORTA DE ENTRADA DA LOJA, REMOÇÃO DE ADESIVOS NO CHÃO PROXIMO AO CAIXA, PINTURA E FINALIZAÇÃO,FAIXAS DE SINALIZAÇÃO DO ESTACIONAMENTO </t>
  </si>
  <si>
    <t>SPOT EXPERIENCIA- FIXADO E PINTADO PAREDE DA DOCA 1 COR CINZA, PINTADO FERRO DE PROTEÇÃO DO ADOTE E DA FAZENDINHA (COR CINZA), PASSADO MASSA NO ESTACIONAMENTO, PINTURA DAS FAIXAS DE SINALIZAÇÃO DO ESTACIONAMENTO, PINTURA NO FERRO DE PASSA CARRO ESTACIONAMENTO </t>
  </si>
  <si>
    <t>SERVIÇO DE VERIFICAÇÃO CURTO NOS CAIXAS DA LOJA, TROCA CABEAMENTO CAIXAS</t>
  </si>
  <si>
    <t>SPOT EXPERIENCIA- PASSAGEM DE MASSA CORRIDA EM ALGUNS BURACOS (ESTACIONAMENTO), PINTURA NO ESTACIONAMENTO </t>
  </si>
  <si>
    <t>ENCANAMEWNTO DE ÁGUA DA CAIXA DE ÁGUA COM VAZAMENTO,  ISOLADO A CAIXA DE AGUA E COLOCADO UM REGISTRO 3/4</t>
  </si>
  <si>
    <t>MATERIAIS- TROCA DE TAMPA VASO SANITARIO, PINTURA NO REFEITORIO, TROCA DE REDUÇAO DE BAIA DO CE </t>
  </si>
  <si>
    <t>SPOT EXPERIENCIA- PINTURA DO ESTACIONAMENTO </t>
  </si>
  <si>
    <t>MATERIAIS- PINTURA SALA DE DESCANSO, REPARO NO CHUVEIRO BANHEIRO FEMININO, TROCA DE PAPELEIRA NA COZINHA, REPARO NA PORTA DA COZINHA, TROCA DE ASSENTO SANITÁRIO NO BANHEIRO MASCULINO, FIXAÇÃO DE RODA PÉ DO ESTACIONAMENTO </t>
  </si>
  <si>
    <t>LOJAS EXPERIENCIA- TROCA DE TOMADAS COZINHA, REFEITO FIAÇÃO DAS TOMADAS COZINHA, TROCA DE ACENTO SANITÁRIO BANHEIRO FEMININO, TROCA DO BOTÃO CAIXA  ACOPLADA (ACIONADOR, PINTURA DO BRANCO RECEPÇÃO, PINTURA DO AZUL RECEPÇÃO, REPARO DE DRYWALL DOCA, FECHAMENTO BURACOS NO CHÃO LOJA, TROCA DE LAMPADA COZINHA, TROCA DE LAMPADA RECEPÇÃO E BANHEIRO, TROCA DO FLEXÍVEL PIA CLINICA, EMASSAMENTO RODA PÉ CLÍNICA, TROCA DE MAÇANETA CLÍNICA, TROCA TOMADA STECK CE, DESENTORTADO GIRAFFA, TROCADO CIFÃO PIA DE FORA, </t>
  </si>
  <si>
    <t>SERVIÇO ATENDIMENTO PARA INSTALAÇÃO FECHADURA PORTA CORTA FOGO</t>
  </si>
  <si>
    <t>ATENDIMENTO PARA SANAR VAZAMENTO CAIXAS DE AGUA CE, REPARO CANO COM VAZAMENTO</t>
  </si>
  <si>
    <t>SERVIÇOS- FECHAMENTO DE ACESSO DOS POMBOS, FIXAÇÃO DE PORTA DO DML, FIXAÇÃO DE PORTA DO REFEITORIO, COLAGEM DE PISO DO CE, SOLDA NO BATENTE DA PORTA DOCA</t>
  </si>
  <si>
    <t>SPOT EXPERIENCIA- PINTURA DE CANIL, TROCA DE REPARO DA DESCARGA MONTANEA DEFICIENTE, TROCA DE ANEL DE VEDAÇÃO E PARAFUSOS DA CAIXA ACOPLADA, INICIO DE PINTURA DOS MUROS DE ESTACIONAMENTO</t>
  </si>
  <si>
    <t>SPOT EXPERIENCIA- PINTURA DE ESTACIONAMENTO, AJUSTE NA PORTA DO SAFARI, PINTURA DO SAFARI </t>
  </si>
  <si>
    <t>SERVIÇO PARA FIXAÇÃO PORTA SALA DO AR CONDICIONADO, VERIFICAÇÃO DOS REFLETORES CABOS ROMPIDOS REFLETORES</t>
  </si>
  <si>
    <t>SPOT EXPERIENCIA- PINTURA DA AREA INTERNA COMPLETA, PINTURA DAS PAREDES DA AREA DE VENDAS, SOLDA BICICLETARIO </t>
  </si>
  <si>
    <t>SPOT EXPERIENCIA- AJUSTE NA PORTA DO REFEITORIO, SOLDA NA TRAVA DA DOCA, PINTURA NA CLINICA DOS SERES, COLAGEM RODAPE, TROCA DA MAÇANETA DOS SERES  FLUIDOS, FINALIZAÇÃO DA PINTURA DO ESTACIONAMENTO MURO AZUL, PINTURA DO MURO AMARELO SAIDA ESTACIONAMENTO, </t>
  </si>
  <si>
    <t>SERVIÇOS- FIXAÇÃO TAMPA, TROCA DE ACENTO SANITARIO </t>
  </si>
  <si>
    <t>ATENDIMENTO PARA TROCA DE MANGUEIRA DO CE, VEDAÇÃO NA BANHEIRA DO CE, VEDAÇÃO NO CANO DO AQUARIO, VEDAÇÃO NA FRENTE DO AQUARIO </t>
  </si>
  <si>
    <t>SERVIÇOS- PINTURA DAS PILASTRAS NA AREA DE VENDAS, FIXAÇÃO DO CONSULTA PREÇO </t>
  </si>
  <si>
    <t>SERVIÇOS FIXAÇÃO DE MAÇANETA NA PORTA CORTA FOGO</t>
  </si>
  <si>
    <t>VISITA TECNICA PARA REPARO NA CAIXA DÁGUA, TRABALHO NÃO REALIZADO POR NÃO POSSUIR ACESSO A CAIXA E NEM APOIO PARA REALIZAR O REPARO EM SEGURANÇA</t>
  </si>
  <si>
    <t>SERVIÇO ESPECIALIZADO EM PREVENTIVA PREDIAL SPOT. REF. JULHO</t>
  </si>
  <si>
    <t>SERVIÇO ESPECIALIZADO EM PREVENTIVA AR CONDICIONADO SPOT. JULHO</t>
  </si>
  <si>
    <t>SERVIÇO ESPECIALIZADO EM PREVENTIVA AR CONDICIONADO SPOT. REF. JULHO</t>
  </si>
  <si>
    <t>SERVIÇO ESPECIALIZADO EM PREVENTIVA DE AR CONDICIONADO SPOT. REF. JULHO</t>
  </si>
  <si>
    <t>SERVIÇOS DE SUBSTITUIÇÃO DE SIFÃO DO BANHEIRO DO SALÃO DA LOJA, SUBSTITUIÇÃO DA DOBRADIÇA DO ARMÁRIO DO CONSULTÓRIO  VETERINÁRIO E SUBSTITUIÇÃO DA FECHADURA DO ARMÁRIO DA SALA DO AQUÁRIO.</t>
  </si>
  <si>
    <t>FORNECIMENTO DE UMA NOVO COMPRESSOR DE 48 MIL BTUS SCROLL PARA SALA DE BANHO, INSTALAÇÃO COMPRESSOR, LIMPEZA SISTEMA, BALANCEAMENTO DE GAS NO EQUIPAMENTO</t>
  </si>
  <si>
    <t>REALIZADO BALANCEAMENTO DE GAS R410-A</t>
  </si>
  <si>
    <t>LOCAÇÃO DE PLATAFORMA REF. Janeiro/24</t>
  </si>
  <si>
    <t>LOCAÇÃO DE PLATAFORMA REF. Fevereiro/24</t>
  </si>
  <si>
    <t>LOCAÇÃO DE PLATAFORMA REF. Março/24</t>
  </si>
  <si>
    <t>LOCAÇÃO DE PLATAFORMA REF. Abril/24</t>
  </si>
  <si>
    <t>000117065</t>
  </si>
  <si>
    <t>000115371</t>
  </si>
  <si>
    <t>000117056</t>
  </si>
  <si>
    <t>0800000262</t>
  </si>
  <si>
    <t>LOCAÇÃO DE 4 CLIMATIZADORES REF JULHO</t>
  </si>
  <si>
    <t>LOCAÇÃO DE 2 CLIMATIZADORES REF JULHO</t>
  </si>
  <si>
    <t>LOCAÇÃO DE 5 CLIMATIZADORES REF JULHO</t>
  </si>
  <si>
    <t>FORNECIMENTO E INSTALAÇÃO DE NOVA ESTRUTURA AQUARIO AÇO INOX COM PINTURA, DESMONTAGEM DA ANTIGA ESTRUTURA, HIDRAULICA PARA NOVA ESTRUTURA.</t>
  </si>
  <si>
    <t>M2 COMERCIO DE SINALIZACAO E PRODUTOS PL</t>
  </si>
  <si>
    <t>M2 SINALIZACAO E PRO</t>
  </si>
  <si>
    <t>25.285.694/0001-81</t>
  </si>
  <si>
    <t xml:space="preserve">HR INSTALADORA E SISITEMAS LTDA         </t>
  </si>
  <si>
    <t xml:space="preserve">HR INSTALADORA      </t>
  </si>
  <si>
    <t>02.630.526/0001-80</t>
  </si>
  <si>
    <t>CENTRO DE ESTETICA</t>
  </si>
  <si>
    <t>SUBSTITUIÇÃO DE DUAS PORTAS DA AREA ADMINISTRATIVA QUE FORAM DANIFICADAS DEVIDO A AÇÃO CRIMINOSA.</t>
  </si>
  <si>
    <t>REFORMA DA PORTA DE ACESSO AOS SETORES ADML E ADM DA LOJA QUE FOI DANIFICADO DEVIDO A AÇÃO CRIMINOSA.</t>
  </si>
  <si>
    <t>SUBSTITUIÇÃO DA FECHADURA DA PORTA DE ACESSO AOS SETORES ADML E ADM DA LOJA QUE FOI DANIFICADO DEVIDO A AÇÃO CRIMINOSA.</t>
  </si>
  <si>
    <t>SERVIÇO DE SUBSTITUIÇÃO DO REFIL DO PURIFICADOR DE ÁGUA E CORREÇÃO DE VAZAMENTO DO VASO SANITÁRIO COM TROCA DO KIT REPARO</t>
  </si>
  <si>
    <t>SERVIÇO DE CORREÇÃO GERAL DA PORTA DE AÇO E CORREÇÃO DE POSTES DO ESTACIONAMENTO </t>
  </si>
  <si>
    <t>SERVIÇO EMERGENCIAL PARA VERIFICAÇÃO DO AR CONDICIONADO E CONSTATADO QUEIMA DE COMPRESSOR </t>
  </si>
  <si>
    <t>COMPLEMENTO DE PREVENTIVA JUNHO (Kit caixa acoplada/Massa corrida/Tinta)</t>
  </si>
  <si>
    <t>COMPLEMENTO DE PREVENTIVA JUNHO (Assento para vaso sanitário/ P.U) </t>
  </si>
  <si>
    <t>SERVIÇO DE PINTURA SALÃO DE VENDAS, AREA ADMINISTRATIVA</t>
  </si>
  <si>
    <t>COMPLEMENTO DE PREVENTIVA JUNHO (Rodapé/Bucha/Lâmpada led/Massa corrida/P.U) </t>
  </si>
  <si>
    <t>COMPLEMENTO DE PREVENTIVA MAIO (Assento para vaso sanitário/Plug/P.U)</t>
  </si>
  <si>
    <t>SERVIÇO EMERGENCIAL PARA RECOLOCAÇÃO DO PORTÃO DA DOCA NO TRILHO </t>
  </si>
  <si>
    <t>SERVIÇO EMERGENCIAL PARA RESTABELECIMENTO DE ENERGIA DA LOJA</t>
  </si>
  <si>
    <t>COMPLEMENTO DE PREVENTIVA MAIO (Torneira/Assento para vaso/Tomada/P.U/Cantoneira)</t>
  </si>
  <si>
    <t>COMPLEMENTO DE PREVENTIVA JUNHO (Registro esfera/Reparo caixa acoplada/Parafuso sextavado/Abraçadeira)</t>
  </si>
  <si>
    <t>SERVIÇO EMERGENCIAL PARA SOLDA DA GUIA DA PORTA DE AÇO DA DOCA </t>
  </si>
  <si>
    <t>SERVIÇO DE DESENTUPIMENTO E LIMPEZA DO RALO DO DML</t>
  </si>
  <si>
    <t>SERVIÇO DE RETIRADA DE AR DA TUBULAÇÃO </t>
  </si>
  <si>
    <t>SERVIÇO DE MANUTENÇÃO ELÉTRICA COM REARME DOS CIRCUITOS E REPOSICIONAMENTO DA CHAVE SELETORA </t>
  </si>
  <si>
    <t>COMPLEMENTO DE PREVENTIVA JUNHO (Corrente/ Torneira/Cadeado/Campainha)</t>
  </si>
  <si>
    <t>COMPLEMENTO DE PREVENTIVA JUNHO (Lâmpada/Assento sanitário/Parafuso brocante)</t>
  </si>
  <si>
    <t>SERVIÇO DE CONFIGURAÇÃO DOS CONTROLES PARA A PORTA PRINCIPAL </t>
  </si>
  <si>
    <t>COMPLEMENTO DE PREVENTIVA MAIO (Tomada/Lâmpada led/Assento para vaso) </t>
  </si>
  <si>
    <t>SERVIÇO EMERGENCIAL PARA DESENTUPIMENTO DA REDE DE ESGOTO E LIMPEZA DA CAIXA DE PASSAGEM </t>
  </si>
  <si>
    <t>SERVIÇO DE APLICAÇÃO DE ISCAS PARA ROEDORES COM FECHAMENTO DE BURACOS </t>
  </si>
  <si>
    <t>COMPLEMENTO DE PREVENTIVA JUNHO (Cantoneira/Torneira/Ralo/Campainha/Parafuso)</t>
  </si>
  <si>
    <t>COMPLEMENTO DE PREVENTIVA JUNHO (P.U/Porca/Parafuso/Desingripante/Massa plástica/Lâmpada led)</t>
  </si>
  <si>
    <t>SERVIÇO EMERGENCIAL PARA RESTABELECIMENTO DE ENERGIA DOS CAIXAS</t>
  </si>
  <si>
    <t>SERVIÇO DE PINTURA SALÃO DE VENDAS, AREA ADMINISTRATIVA, BASTIDOR VIDAS </t>
  </si>
  <si>
    <t>COMPLEMENTO DE PREVENTIVA (Lâmpada de emergencia/Gatilho/Veda rosca/Lâmpada led)</t>
  </si>
  <si>
    <t>COMPLEMENTO DE PREVENTIVA JUNHO (Registro/Silicone/Tomada)</t>
  </si>
  <si>
    <t>COMPLEMENTO DE PREVENTIVA MAIO (Lâmpada de emergencia)</t>
  </si>
  <si>
    <t>SERVIÇO DE SUBSTITUIÇÃO DE DISJUNTORES E AJUSTE DO TIMER </t>
  </si>
  <si>
    <t>SERVIÇO DE SUBSTITUIÇÃO DE ROLDANAS DA PORTA DE VIDRO DO C.E </t>
  </si>
  <si>
    <t>SERVIÇO DE PINTURA SALÃO DE VENDAS, AREA ADMINISTRATIVA, BASTIDOR VIDAS</t>
  </si>
  <si>
    <t>LOCAÇÃO DE PLATAFORMA REF. Agosto/23</t>
  </si>
  <si>
    <t>000103434</t>
  </si>
  <si>
    <t>000115156</t>
  </si>
  <si>
    <t xml:space="preserve"> 0800000249</t>
  </si>
  <si>
    <t>0800000248</t>
  </si>
  <si>
    <t>PAGAMENTO 60% REFERENTE A CONTRATAÇÃO DE MÃO DE OBRA PARA PINTURA DA FACHADA</t>
  </si>
  <si>
    <t>0800000246 - REALIZAÇÃO DE NOVA TUBULAÇÃO DE HIDRANTE PARA ATENDIMENTO DO SISTEMA DE AVCB DA LOJA</t>
  </si>
  <si>
    <t>0800000248 - FORNECIMENTO DE TINTA GRANILITA AMARELA PARA PINTURA DA PAREDE EXTERNA DA DOCA APÓS IMPERMEABILIZAÇÃO</t>
  </si>
  <si>
    <t>0800000248 - SERVIÇO ESPECIALIZADO EM REALIZAÇÃO DE REBOCO IMPERMEABILIZANTE NA PAREDE EXTERNA DA DOCA COM PINTURA (NÃO EXISTENTE ATUALMENTE), PINTURA DO ESTACIONAMENTO DO SUBSOLO E DEMARCAÇÃO DE VAGAS DE TODO ESTACIONAMENTO</t>
  </si>
  <si>
    <t>000165682</t>
  </si>
  <si>
    <t>000002385</t>
  </si>
  <si>
    <t>61.149.506/0097-01</t>
  </si>
  <si>
    <t>TINTAS MC 3</t>
  </si>
  <si>
    <t>000072505</t>
  </si>
  <si>
    <t>000071832</t>
  </si>
  <si>
    <t>000053345</t>
  </si>
  <si>
    <t>000000926</t>
  </si>
  <si>
    <t>020241757</t>
  </si>
  <si>
    <t>020241758</t>
  </si>
  <si>
    <t>020241759</t>
  </si>
  <si>
    <t>020241760</t>
  </si>
  <si>
    <t>020241761</t>
  </si>
  <si>
    <t>020241762</t>
  </si>
  <si>
    <t>020241763</t>
  </si>
  <si>
    <t>020241764</t>
  </si>
  <si>
    <t>020241765</t>
  </si>
  <si>
    <t>000003015</t>
  </si>
  <si>
    <t>000003016</t>
  </si>
  <si>
    <t>000003017</t>
  </si>
  <si>
    <t>000003018</t>
  </si>
  <si>
    <t>000003020</t>
  </si>
  <si>
    <t>000003021</t>
  </si>
  <si>
    <t>000003022</t>
  </si>
  <si>
    <t>000003023</t>
  </si>
  <si>
    <t>000003024</t>
  </si>
  <si>
    <t>000003025</t>
  </si>
  <si>
    <t>000003026</t>
  </si>
  <si>
    <t>000003027</t>
  </si>
  <si>
    <t>000003028</t>
  </si>
  <si>
    <t>000003029</t>
  </si>
  <si>
    <t>000003030</t>
  </si>
  <si>
    <t>000003031</t>
  </si>
  <si>
    <t>000003032</t>
  </si>
  <si>
    <t>000003033</t>
  </si>
  <si>
    <t>000003034</t>
  </si>
  <si>
    <t>000003035</t>
  </si>
  <si>
    <t>000003036</t>
  </si>
  <si>
    <t>000003037</t>
  </si>
  <si>
    <t>000003038</t>
  </si>
  <si>
    <t>000003039</t>
  </si>
  <si>
    <t>000003040</t>
  </si>
  <si>
    <t>000003041</t>
  </si>
  <si>
    <t>000003042</t>
  </si>
  <si>
    <t>000003043</t>
  </si>
  <si>
    <t>000003044</t>
  </si>
  <si>
    <t>000003045</t>
  </si>
  <si>
    <t>000003046</t>
  </si>
  <si>
    <t>000003047</t>
  </si>
  <si>
    <t>000003048</t>
  </si>
  <si>
    <t>000003049</t>
  </si>
  <si>
    <t>000003050</t>
  </si>
  <si>
    <t>000003051</t>
  </si>
  <si>
    <t>000003052</t>
  </si>
  <si>
    <t>000003053</t>
  </si>
  <si>
    <t>000003054</t>
  </si>
  <si>
    <t>000003055</t>
  </si>
  <si>
    <t>000003056</t>
  </si>
  <si>
    <t>000003057</t>
  </si>
  <si>
    <t>000003058</t>
  </si>
  <si>
    <t>000003059</t>
  </si>
  <si>
    <t>000003060</t>
  </si>
  <si>
    <t>000003061</t>
  </si>
  <si>
    <t>000003062</t>
  </si>
  <si>
    <t>000003063</t>
  </si>
  <si>
    <t>000003064</t>
  </si>
  <si>
    <t>000000914</t>
  </si>
  <si>
    <t>0800000246 - ATENDIMENTO A NOTIFICAÇÃO PARA REVISÃO DE TODO O SISTEMA DE INCENDIO DA LOJA (CENTRAL DE ALARME, TUBULAÇÕES, CONEXÕES E HIDRANTES)</t>
  </si>
  <si>
    <t>41.483.944/0001-44</t>
  </si>
  <si>
    <t xml:space="preserve">EMANOEL FERREIRA SANTOS 01445976161     </t>
  </si>
  <si>
    <t>EMANOEL FERREIRA SAN</t>
  </si>
  <si>
    <t xml:space="preserve">ARNE 54 ALAMEDA 6, LOTE 1               </t>
  </si>
  <si>
    <t>PALMAS</t>
  </si>
  <si>
    <t>(63) 9250-0424</t>
  </si>
  <si>
    <t>0067</t>
  </si>
  <si>
    <t>SERVIÇO DE COMPRA E TROCA DE PLACA RECEPTORA EQUIPAMENTO BANHO</t>
  </si>
  <si>
    <t>SERVIÇO ESPECIALIZADO EM SUBSTITUIÇÃO DO KIT SUBS LAMBDA WECO</t>
  </si>
  <si>
    <t>SERVIÇO REPARO VAZAMENTO NO EQUIPAMENTO REFEITORIO, BALANCEAMENTO FLUIDO </t>
  </si>
  <si>
    <t>SERVIÇO DE TROCA MOTOR CONDENSADORA SALÃO DE VENDAS, REVISÃO COMPONENTES ELETRICOS</t>
  </si>
  <si>
    <t>PINTURA DA PORTA QUE FOI SUBSTITUIDA DEVIDO A MESMA TER SIDO DANIFICADA PO AÇÕES CRIMINOSAS</t>
  </si>
  <si>
    <t>SUBSTITUIÇÃO DE PORTA DE ALUMINIO DO SETOR DO AQUÁRIO QUE FOI DANIFICADA DEVIDO A AÇÃO CRIMINOSA.</t>
  </si>
  <si>
    <t>DESENTUPIMENTO DO VASO DOS CLIENTES</t>
  </si>
  <si>
    <t>SERVIÇOS DE SOLDA E SERRALHERIA E FECHADURA DA PORTA DE FERRO QUE FOI REALIZADO DE FORMA EMERGENCIAL.</t>
  </si>
  <si>
    <t>SERVIÇO EMERGENCIAL DE RECUPERAÇÃO DE DUAS FECHADURAS COM RETIRADA DAS MESMAS, LEVAR NO CHAVEIRO PRA RECUPERAR, FAZER QUATRO CÓPIAS , RETORNAR PARA INSTALAR NA PORTA DA DOCAS.</t>
  </si>
  <si>
    <t>ATENDIMENTO PARA TROCA DE 1 FUSIVEL TP, TROCA DE 1 RELE FALTA DE FASE</t>
  </si>
  <si>
    <t>SERVIÇO TROCA DE LAMPADAS LED T5, COM REVISÃO CIRCUITO</t>
  </si>
  <si>
    <t>0800000249 - FORNECIMENTO E INSTALAÇÃO DE LOGO PARA REVITALIZAÇÃO DA FACHADA</t>
  </si>
  <si>
    <t>0800000249 - FORNECIMENTO E INSTALAÇÃO DE LOGOS PARA REVITALIZAÇÃO DA FACHADA</t>
  </si>
  <si>
    <t>0060</t>
  </si>
  <si>
    <t>0024</t>
  </si>
  <si>
    <t>0138</t>
  </si>
  <si>
    <t>0263</t>
  </si>
  <si>
    <t xml:space="preserve">0800000247 </t>
  </si>
  <si>
    <t>SERVIÇO ESPECIALIZADO EM MELHORIA DE 6 PORTAS DO CD COM A REMOÇÃO DAS DOBRADIÇAS E SUBSTITUIÇÃO POR NOVAS PARA QUE SEJA SUPORTADO O PESO DA PORTA E INVERSÃO DA MONTAGEM DAS PORTAS PARA QUE ABRAM CORRETAMENTE E MELHORAMENTO DO SISTEMA DOS CABOS DE ABERTURA</t>
  </si>
  <si>
    <t>SERVIÇO ESPECIALIZADO EM ATENDIMENTO EMERGENCIAL PARA REPARO DO PILAR DE DRYWALL LOCALIZADO NO SALÃO DE VENDAS PRÓXIMO A FÁRMACIA APÓS COLISÃO DA PLATAFORMA COM SUBSTITUIÇÃO DA PLACA DE DRYWALL, PINTURA E RETOQUE DE PINTURAS NAS PAREDES PRÓXIMAS NAS CORES AMARELO E VERDE</t>
  </si>
  <si>
    <t>SERVIÇO DE MANUTENÇÃO ELÉTRICA, RETIRAR DUAS LUMINÁRIAS DO TETO DO SALÃO DA LOJA, AS MESMAS ESTÃO QUEIMADAS, LEVAR  PARA REVISÃO COM TROCA DE REATORES , FITA DE LED E COLOCAÇÃO DE ACRÍLICO QUE TAVA QUEBRADO NO TAMANHO: 1,13X0,10 E RECOLOCAÇÃO NO LOCAL.</t>
  </si>
  <si>
    <t>SUBSTITUIÇÃO DA RODA DE APOIO COMPLETA, CONSERTO DO ACIONADOR, MANUTENÇÃO PREVENTIVA.</t>
  </si>
  <si>
    <t>MANUTENÇÃO NA PALETEIRA MANUAL.</t>
  </si>
  <si>
    <t>SUBSTITUIÇÃO DE 02 FECHADURAS TETRA COM 04 CHAVES, DA PORTA DE FERRO AVARIADA DEVIDO A AÇÃO CRIMOSA</t>
  </si>
  <si>
    <t>SERVIÇO DE INSTALAÇÃO ACM AMARELO TOTEM ENTRADA</t>
  </si>
  <si>
    <t>ATENDIMENTO EMERGENCIAL PARA TROCA MOTOR PORTA DE AÇO ( MOTOR MEGA 400KG), ALINHAMENTO PORTA, AJUSTE PORTA NA GUIA, REGULAGEM PORTA, DESLOCAMENTO ATÉ DIADEMA, ATENDIMENTO FERIADO</t>
  </si>
  <si>
    <t>COMPRESSOR DE 48.000 BTUS, R410A, 220V, 3F, ROTATIVO GMCC ATQ440T1UMT</t>
  </si>
  <si>
    <t>VAZAMENTO NA DOCA NA PASSAGEM DO CONDULETE PROVENIENTE DE ÁGUAS PLUVIAIS, REALIZADOS CALAFETAÇÃO DAS PASSAGENS</t>
  </si>
  <si>
    <t>RESTAURAÇÃO, AMACIAMENTO E PINTURA DE TODA ÁREA DA RECEPÇÃO E OMINI, SUBSTITUIÇÃO DAS 4 MOLAS VAI E VEM DAS PORTAS DA FARMÁCIA, REFORÇO COM CANTONEIRAS METÁLICAS PARA FIXAÇÃO DAS DOBRADIÇAS, SUBSTITUIÇÃO DE 3 SIFÃO, FIXAÇÃO DO LAVABO PNE E REJUNTAMENTO E REAPERTO NA ESCADA.</t>
  </si>
  <si>
    <t>FORRO MINERAL PARA SUBSTITUIÇÃO SOBRE A SACARIA, ONDE FOI DANIFICADO,2 CXS</t>
  </si>
  <si>
    <t>PINTURA EM TINTA EPOXI SEM CHEIRO LINHA HOSPITALAR E OUTRAS PARA PINTURAS NA INTERNAÇÃO,REFEITORIO,DESCANSO E CORREDORES.</t>
  </si>
  <si>
    <t>COMPRA DE MASSA E TINTAS PARA PINTURAS EM DIVERSOS PONTOS DE PAREDES E COLUNAS.</t>
  </si>
  <si>
    <t>COMPRA DE TINTA BRANCA PARA PINTURA DO TETO DO SETOR DE TOSA</t>
  </si>
  <si>
    <t>COMPRA DE TINTA PARA PINTURAS DE PAREDES E COLUNAS</t>
  </si>
  <si>
    <t>MASSA E TINTAS PARA PINTURAS DOAS AREAS INTERNAS DA CLINICA</t>
  </si>
  <si>
    <t>COMPRA DE TORNEIRA PARA JARDIM</t>
  </si>
  <si>
    <t>COMPRA DE TORNEIRA PARA PIA DA COZINHA</t>
  </si>
  <si>
    <t>UNIDADE CONDENSADORA DE 12.000 BTUS  E MATERIAIS DE INSTALAÇÃO E GÁS,COM SUBSTITUIÇÃO.</t>
  </si>
  <si>
    <t>SERVIÇOS DE SERRALHERIA PARA REPOSÇÃO DE LIMITADORES VAGAS, CORREMÃO NA ENTRADA LATERAL DA LOJA, PROTETOR DE PAREDES VERTICAIS NO INTERIOR DA LOJA, INSTALAÇÃO DE TUBOS DOS POSTES DE CORRENTES , ALTERADO A POSIÇÃO ORIGINAL PARA AUMENTAR A VAGAS.</t>
  </si>
  <si>
    <t>REPOSIÇÃO DE BATE RODAS EM DIVERSOS LOCAIS NO ITERIOR DA LOJA</t>
  </si>
  <si>
    <t>SERVIÇOS DA MARQUISE RETIRADA DO ACM, CONSERTO DA ESTRUTURA METALICA DANIFICADA, REPOSIÇÃO DAS PLAS.NA FACHADA.</t>
  </si>
  <si>
    <t>CONSERTO DE VAZAMENTO NA SERPENTINA DE UMA DAS MAQUINAS E REPOSIÇÃO DE CARGA DE GÁS COMPLETA</t>
  </si>
  <si>
    <t>FORRO MINERAL PARA SUBSTITUIÇÃO EM TOTA AREA DE VENDAS .2 CXS</t>
  </si>
  <si>
    <t>MATERIAL PARA CORRIGIR CAPEAMENTO DO PISO DO ESTACIONAMENTO</t>
  </si>
  <si>
    <t>TOMADA PARA EXTENSÃO DE CARREGAMENTO</t>
  </si>
  <si>
    <t>PISO TÁTIL E ARGAMASSA SUBSTITUIÇÃO NA ENTRADA DA LOJA</t>
  </si>
  <si>
    <t>CONSERTO DA PORTA DE VIDRO DA ENTRADA INTERNAÇÃO</t>
  </si>
  <si>
    <t>MATERIAL E MÃO DE OBRA PARA RECUPERAÇÃO DA FIBRA DA CAIXA DAGUA SOBRE O TETO DO CE, CORRIGIDO INFILTAÇÃO NO TETO</t>
  </si>
  <si>
    <t>SUBSTITUIÇÃO DA FONTE DO LETREIRO PETZ</t>
  </si>
  <si>
    <t>INTERLIGAÇÃO DOS DUTOS DE RETORNO DO AR DA LOJA PARA CASA DE MAQUINAS</t>
  </si>
  <si>
    <t>PINTURAS EM PAREDES DIVERSAS CONFORME CHAMADOS ABERTOS.</t>
  </si>
  <si>
    <t>ATENDIMENTO PARA TROCA RESISTENCIA BOILLER</t>
  </si>
  <si>
    <t>ATENDIMENTO EMERGENCIAL PARA REPARO DA INFRAS ELETRICAS POSTES DE ILUMINAÇÃO EXTERNOS QUE FORAM FURTADOS</t>
  </si>
  <si>
    <t>FORNECIMENTO E INSTALAÇÃO FECHADURA PORTINHOLA RETIRE AQUI, VISTORIA BOILLER UNIDADE</t>
  </si>
  <si>
    <t>SERVIÇOS DE RETIRADA AR TUBULAÇÃO CAIXAS DE AGUA</t>
  </si>
  <si>
    <t>SERVIÇO DE ABERTURA DE ALÇAPÃO NO CE, PINTURA DE COLUNA SALÃO DE VENDAS</t>
  </si>
  <si>
    <t>0800000246 - EXECUÇÃO DE NOVA TUBULAÇÃO DE INCENDIO PARA ATENDIMENTO AO PROJETO DE REGULARIZAÇÃO JUNTO AO CORPO DE BOMBEIROS - LIBERAÇÃO SALDO FINAL DA CONTRATAÇÃO.</t>
  </si>
  <si>
    <t>000025111</t>
  </si>
  <si>
    <t xml:space="preserve">AV T63 Nº312                            </t>
  </si>
  <si>
    <t>GOIANIA</t>
  </si>
  <si>
    <t>000031371</t>
  </si>
  <si>
    <t>000000178</t>
  </si>
  <si>
    <t>000000675</t>
  </si>
  <si>
    <t>000003065</t>
  </si>
  <si>
    <t>000003066</t>
  </si>
  <si>
    <t>000003067</t>
  </si>
  <si>
    <t>000003068</t>
  </si>
  <si>
    <t>000003069</t>
  </si>
  <si>
    <t>000003070</t>
  </si>
  <si>
    <t>000003071</t>
  </si>
  <si>
    <t>000003072</t>
  </si>
  <si>
    <t>000003073</t>
  </si>
  <si>
    <t>000003074</t>
  </si>
  <si>
    <t>000003075</t>
  </si>
  <si>
    <t>000003076</t>
  </si>
  <si>
    <t>000003077</t>
  </si>
  <si>
    <t>000407378</t>
  </si>
  <si>
    <t>000407680</t>
  </si>
  <si>
    <t>000003079</t>
  </si>
  <si>
    <t>000003080</t>
  </si>
  <si>
    <t>000003081</t>
  </si>
  <si>
    <t>000003082</t>
  </si>
  <si>
    <t>020241831</t>
  </si>
  <si>
    <t>000000996</t>
  </si>
  <si>
    <t>000000118</t>
  </si>
  <si>
    <t>000535788</t>
  </si>
  <si>
    <t>000535963</t>
  </si>
  <si>
    <t>000005966</t>
  </si>
  <si>
    <t>000005955</t>
  </si>
  <si>
    <t>020241845</t>
  </si>
  <si>
    <t>020241848</t>
  </si>
  <si>
    <t>020241849</t>
  </si>
  <si>
    <t>020241850</t>
  </si>
  <si>
    <t>020241851</t>
  </si>
  <si>
    <t>002024212</t>
  </si>
  <si>
    <t>002024210</t>
  </si>
  <si>
    <t>002024206</t>
  </si>
  <si>
    <t>002024207</t>
  </si>
  <si>
    <t>002024209</t>
  </si>
  <si>
    <t>0800000260</t>
  </si>
  <si>
    <t>0135</t>
  </si>
  <si>
    <t>0017</t>
  </si>
  <si>
    <t>0059</t>
  </si>
  <si>
    <t>AQUARIO</t>
  </si>
  <si>
    <t>SERVIÇO ESPECIALIZADO EM PINTURA, RESTAURAÇÃO, AMACIAMENTO, DE DIVERSOS PONTOS, DESMONTAGEM DE PRATELEIRAS, CALAFETAÇÃO DAS ELETROCALHAS COM PALHA DE AÇO E ESPUMA EXPANSIVA.</t>
  </si>
  <si>
    <t>SERVIÇO ESPECIALIZADO EM FECHAMENTO DE PONTOS VULNERÁVEIS EM PAREDE EM DRYWALL, POSSIVEL PASSAGEM DE ROEDORES, FEITA RESTAURAÇÃO E PINTURA EM AZUL ARARA.</t>
  </si>
  <si>
    <t>SERVIÇO ESPECIALIZADO EM SUBSTITUIÇÃO DE 2 DISPENSER PARA PAPEL TOALHA.</t>
  </si>
  <si>
    <t>MELHORIA NA COBERTURA 100% VEDAÇÃO DAS TELHAS, RUFOS E CALHAS- 60% </t>
  </si>
  <si>
    <t>ATENDIMENTO PARA RESET MOTOR PORTA ENTRADA, RESET PRESSURIZADOR, RETIRADA AR TUBULAÇÃO ABASTECIMENTO</t>
  </si>
  <si>
    <t>ATENDIMENTO PARA REESTABELECIMENTO DE ENERGIA NAS TOMADAS DOS FREEZER, GELADEIRAS, REFEITA AS LIGAÇÕES</t>
  </si>
  <si>
    <t>DESENTUPIMENTO 3 RAMAIS DE RALOS INTERLIGADOS COM APROXIMADAMENTE 15 METROS LINEARES, UTILIZAÇÃO DE MAQUINARIO ROTATIVO K-50</t>
  </si>
  <si>
    <t>ATENDIMENTO EMERGENCIAL PARA SUBTITUIÇÃO FUSIVEL DA CHAVE MATHEUS, POSTERIOR REARME CABINE PRIMARIA</t>
  </si>
  <si>
    <t>CAPEX - SUBSTITUIÇÃO DE PLACA DO NOBREAK (INV POWER BOARD FOR UDC 10KVA/UDC 10KVA-H SMALL)</t>
  </si>
  <si>
    <t>SERVIÇO DE MANUTENÇÃO EM PORTA DE DEPOSITO DA ADM COM SUBSTITUIÇÃO DE FECHADURA E AJUSTES.</t>
  </si>
  <si>
    <t>SUBSTITUIÇÃO DE RODA DE TRAÇÃO, CONSERTO DA SAIA DE PROTEÇÃO, E CONSERTO DA TRANSMISSÃO.</t>
  </si>
  <si>
    <t>ADM</t>
  </si>
  <si>
    <t>LOJA EXPERIENCIA - SERVIÇO INICIADO NO MÊS DE ABRIL - REINSTALAÇÃO DE FORRO MINERAL E PINTURA EM TODA AREA ADM - M.O + MATERIAL</t>
  </si>
  <si>
    <t>LOJA EXPERIENCIA - SERVIÇO INICIADO NO MÊS DE ABRIL - PINTURA CENTRO VETERINÁRIO  - M.O + MATERIAL</t>
  </si>
  <si>
    <t>LOJA EXPERIENCIA - SERVIÇO INICIADO NO MÊS DE ABRIL - REPASSE DE MASSA, PINTURAS E RODAPÉS DO SALÃO DE VENDAS - M.O + MATERIAL</t>
  </si>
  <si>
    <t>PINTURA DE TODA AREA DE ADMINISTRAÇÃO- M.O + MATERIAL</t>
  </si>
  <si>
    <t>REPASSE DE MASSA, PINTURA E INSTALAÇÃO DE CANTONEIRAS NA LOJA - M.O + MATERIAL</t>
  </si>
  <si>
    <t>ATENDIMENTO PARA VERIFICAÇÃO BOILER QUE ATENDE CENTRO DE ESTETICA</t>
  </si>
  <si>
    <t>SERVIÇO DE DIAGNOSTICO, E SUBSTITUIÇÃO DE AGUA DESMINERALIZADA 5 LITROS.</t>
  </si>
  <si>
    <t>000018863</t>
  </si>
  <si>
    <t>000018864</t>
  </si>
  <si>
    <t>000018865</t>
  </si>
  <si>
    <t>000018867</t>
  </si>
  <si>
    <t>000018868</t>
  </si>
  <si>
    <t>000018869</t>
  </si>
  <si>
    <t>000018870</t>
  </si>
  <si>
    <t>000018871</t>
  </si>
  <si>
    <t>000018874</t>
  </si>
  <si>
    <t>000018875</t>
  </si>
  <si>
    <t>000018876</t>
  </si>
  <si>
    <t>000018877</t>
  </si>
  <si>
    <t>000018880</t>
  </si>
  <si>
    <t>000018881</t>
  </si>
  <si>
    <t>000019044</t>
  </si>
  <si>
    <t>000019045</t>
  </si>
  <si>
    <t>000019046</t>
  </si>
  <si>
    <t>000019047</t>
  </si>
  <si>
    <t>000019049</t>
  </si>
  <si>
    <t>000019051</t>
  </si>
  <si>
    <t>000019058</t>
  </si>
  <si>
    <t>000019059</t>
  </si>
  <si>
    <t>000019060</t>
  </si>
  <si>
    <t>000019063</t>
  </si>
  <si>
    <t>000019064</t>
  </si>
  <si>
    <t>000019067</t>
  </si>
  <si>
    <t>000019068</t>
  </si>
  <si>
    <t>000019070</t>
  </si>
  <si>
    <t>000019071</t>
  </si>
  <si>
    <t>000019075</t>
  </si>
  <si>
    <t>000019078</t>
  </si>
  <si>
    <t>000019079</t>
  </si>
  <si>
    <t>000019080</t>
  </si>
  <si>
    <t>020241791</t>
  </si>
  <si>
    <t>020241792</t>
  </si>
  <si>
    <t>020241793</t>
  </si>
  <si>
    <t>020241794</t>
  </si>
  <si>
    <t>020241799</t>
  </si>
  <si>
    <t>020241800</t>
  </si>
  <si>
    <t>020241801</t>
  </si>
  <si>
    <t>020241802</t>
  </si>
  <si>
    <t>020241803</t>
  </si>
  <si>
    <t>020241804</t>
  </si>
  <si>
    <t>020241805</t>
  </si>
  <si>
    <t>020241806</t>
  </si>
  <si>
    <t>020241807</t>
  </si>
  <si>
    <t>020241808</t>
  </si>
  <si>
    <t>020241809</t>
  </si>
  <si>
    <t>020241810</t>
  </si>
  <si>
    <t>020241811</t>
  </si>
  <si>
    <t>020241812</t>
  </si>
  <si>
    <t>020241813</t>
  </si>
  <si>
    <t>020241814</t>
  </si>
  <si>
    <t>020241815</t>
  </si>
  <si>
    <t>020241816</t>
  </si>
  <si>
    <t>020241817</t>
  </si>
  <si>
    <t>020241818</t>
  </si>
  <si>
    <t>020241819</t>
  </si>
  <si>
    <t>020241820</t>
  </si>
  <si>
    <t>020241821</t>
  </si>
  <si>
    <t>020241822</t>
  </si>
  <si>
    <t>020241823</t>
  </si>
  <si>
    <t>020241824</t>
  </si>
  <si>
    <t>020241825</t>
  </si>
  <si>
    <t>020241826</t>
  </si>
  <si>
    <t>000125828</t>
  </si>
  <si>
    <t>ATENDIMENTO EMERGENCIAL PARA INSPEÇÃO EQUIPAMENTO, RETIRADA RESISTENCIA QUEIMADA, INSTALAÇÃO NOVA RESISTENCIA, TROCA VALVULAS DE SERVIÇO AVARIADAS, DESLOCAMENTO</t>
  </si>
  <si>
    <t>PAGAMENTO DE SINAL 30% REFERENTE A CONTRATAÇÃO DE MÃO DE OBRA PARA REFORMA DE FACHADA.</t>
  </si>
  <si>
    <t>SERVIÇO ESPECIALIZADO EM LOCAÇÃO DE EMPILHADEIRA ELÉTRICA REF. JULHO</t>
  </si>
  <si>
    <t>SERVIÇO DE MANUTENÇÃO CORRETIVA EMERGENCIAL, EM PALETEIRA, SENDO JUNTA DA TRANSMISSÃO, PARAFUSO DE FIXAÇÃO, BUCHA DE AJUSTE, EIXO DA MANOPLA, LIMPEZA E LUBRIFICAÇÃO.</t>
  </si>
  <si>
    <t>TRINCO TV3 M/E COMPLETO</t>
  </si>
  <si>
    <t>000002389</t>
  </si>
  <si>
    <t>000175954</t>
  </si>
  <si>
    <t>000033381</t>
  </si>
  <si>
    <t>002024229</t>
  </si>
  <si>
    <t>000000807</t>
  </si>
  <si>
    <t>000000327</t>
  </si>
  <si>
    <t>000000116</t>
  </si>
  <si>
    <t>002024191</t>
  </si>
  <si>
    <t>000061049</t>
  </si>
  <si>
    <t>000061051</t>
  </si>
  <si>
    <t>000061052</t>
  </si>
  <si>
    <t>000061053</t>
  </si>
  <si>
    <t>000061055</t>
  </si>
  <si>
    <t>000061056</t>
  </si>
  <si>
    <t>020241945</t>
  </si>
  <si>
    <t>020241946</t>
  </si>
  <si>
    <t>020241947</t>
  </si>
  <si>
    <t>020241948</t>
  </si>
  <si>
    <t>000000312</t>
  </si>
  <si>
    <t>000005992</t>
  </si>
  <si>
    <t>000006019</t>
  </si>
  <si>
    <t>000006020</t>
  </si>
  <si>
    <t>000006023</t>
  </si>
  <si>
    <t>000000628</t>
  </si>
  <si>
    <t>000000629</t>
  </si>
  <si>
    <t>000001600</t>
  </si>
  <si>
    <t xml:space="preserve">ELETRO TECNICA NISSEI LTDA.             </t>
  </si>
  <si>
    <t>ELETRO TECNICA NISSE</t>
  </si>
  <si>
    <t>62.911.797/0001-36</t>
  </si>
  <si>
    <t xml:space="preserve">AV. GENERAL FRANCISCO MORAZAN, 67 / 75  </t>
  </si>
  <si>
    <t>002024215</t>
  </si>
  <si>
    <t>002024216</t>
  </si>
  <si>
    <t>002024205</t>
  </si>
  <si>
    <t>002024214</t>
  </si>
  <si>
    <t>000006364</t>
  </si>
  <si>
    <t>000006365</t>
  </si>
  <si>
    <t>000006366</t>
  </si>
  <si>
    <t>000000068</t>
  </si>
  <si>
    <t>000000306</t>
  </si>
  <si>
    <t>000000307</t>
  </si>
  <si>
    <t>000000309</t>
  </si>
  <si>
    <t>000000308</t>
  </si>
  <si>
    <t>000000305</t>
  </si>
  <si>
    <t>000093793</t>
  </si>
  <si>
    <t>000093805</t>
  </si>
  <si>
    <t>000093813</t>
  </si>
  <si>
    <t>000093816</t>
  </si>
  <si>
    <t>000006018</t>
  </si>
  <si>
    <t>000003085</t>
  </si>
  <si>
    <t>000003086</t>
  </si>
  <si>
    <t>000003087</t>
  </si>
  <si>
    <t>000003088</t>
  </si>
  <si>
    <t>000003089</t>
  </si>
  <si>
    <t>000003090</t>
  </si>
  <si>
    <t>000003091</t>
  </si>
  <si>
    <t>000003092</t>
  </si>
  <si>
    <t>000003093</t>
  </si>
  <si>
    <t>000003094</t>
  </si>
  <si>
    <t>000003095</t>
  </si>
  <si>
    <t>000003096</t>
  </si>
  <si>
    <t>000003097</t>
  </si>
  <si>
    <t>000003098</t>
  </si>
  <si>
    <t>000003099</t>
  </si>
  <si>
    <t>000003100</t>
  </si>
  <si>
    <t>000003101</t>
  </si>
  <si>
    <t>000003102</t>
  </si>
  <si>
    <t>000003103</t>
  </si>
  <si>
    <t>000003104</t>
  </si>
  <si>
    <t>000003105</t>
  </si>
  <si>
    <t>000003107</t>
  </si>
  <si>
    <t>000000121</t>
  </si>
  <si>
    <t>000004208</t>
  </si>
  <si>
    <t xml:space="preserve">TRANSVOLTS  COM INST.ELETRICAS LTDA     </t>
  </si>
  <si>
    <t xml:space="preserve">TRANSVOLTS          </t>
  </si>
  <si>
    <t>58.062.605/0001-97</t>
  </si>
  <si>
    <t xml:space="preserve">RUA AMAZONAS 2756                       </t>
  </si>
  <si>
    <t>000000313</t>
  </si>
  <si>
    <t>000006042</t>
  </si>
  <si>
    <t>000006044</t>
  </si>
  <si>
    <t>000006045</t>
  </si>
  <si>
    <t>000001844</t>
  </si>
  <si>
    <t>000001845</t>
  </si>
  <si>
    <t>000001846</t>
  </si>
  <si>
    <t>000001847</t>
  </si>
  <si>
    <t>000001849</t>
  </si>
  <si>
    <t>000001850</t>
  </si>
  <si>
    <t>000001851</t>
  </si>
  <si>
    <t>000001852</t>
  </si>
  <si>
    <t>000001853</t>
  </si>
  <si>
    <t>000001854</t>
  </si>
  <si>
    <t>000001855</t>
  </si>
  <si>
    <t>000000013</t>
  </si>
  <si>
    <t>000000014</t>
  </si>
  <si>
    <t>000000015</t>
  </si>
  <si>
    <t>000005989</t>
  </si>
  <si>
    <t>000093807</t>
  </si>
  <si>
    <t>940531601</t>
  </si>
  <si>
    <t>940531602</t>
  </si>
  <si>
    <t>940531603</t>
  </si>
  <si>
    <t>940531604</t>
  </si>
  <si>
    <t>940531605</t>
  </si>
  <si>
    <t>940531606</t>
  </si>
  <si>
    <t>940531607</t>
  </si>
  <si>
    <t>940531608</t>
  </si>
  <si>
    <t>940531609</t>
  </si>
  <si>
    <t>940531610</t>
  </si>
  <si>
    <t>940531612</t>
  </si>
  <si>
    <t>940531613</t>
  </si>
  <si>
    <t>940531614</t>
  </si>
  <si>
    <t>940531615</t>
  </si>
  <si>
    <t>940531616</t>
  </si>
  <si>
    <t>940531619</t>
  </si>
  <si>
    <t>940531620</t>
  </si>
  <si>
    <t>940531624</t>
  </si>
  <si>
    <t>940531625</t>
  </si>
  <si>
    <t>940531626</t>
  </si>
  <si>
    <t>940531627</t>
  </si>
  <si>
    <t>940531633</t>
  </si>
  <si>
    <t>940531634</t>
  </si>
  <si>
    <t>940531638</t>
  </si>
  <si>
    <t>940531639</t>
  </si>
  <si>
    <t>940531641</t>
  </si>
  <si>
    <t>940531642</t>
  </si>
  <si>
    <t>940531647</t>
  </si>
  <si>
    <t>940531648</t>
  </si>
  <si>
    <t>940531649</t>
  </si>
  <si>
    <t>940531650</t>
  </si>
  <si>
    <t>940531651</t>
  </si>
  <si>
    <t>940531652</t>
  </si>
  <si>
    <t>940531653</t>
  </si>
  <si>
    <t>940531657</t>
  </si>
  <si>
    <t>940531658</t>
  </si>
  <si>
    <t>940531659</t>
  </si>
  <si>
    <t>940531660</t>
  </si>
  <si>
    <t>940531661</t>
  </si>
  <si>
    <t>940531663</t>
  </si>
  <si>
    <t>940531664</t>
  </si>
  <si>
    <t>940531665</t>
  </si>
  <si>
    <t>940531666</t>
  </si>
  <si>
    <t>000000790</t>
  </si>
  <si>
    <t>000000792</t>
  </si>
  <si>
    <t>000000793</t>
  </si>
  <si>
    <t>000038037</t>
  </si>
  <si>
    <t>000000123</t>
  </si>
  <si>
    <t>000058053</t>
  </si>
  <si>
    <t>LOCAÇÃO DE 4 CLIMATIZADORES EVAPORATIVOS MEDIOS - REF. DEZEMBRO/24</t>
  </si>
  <si>
    <t>000058451</t>
  </si>
  <si>
    <t>000059093</t>
  </si>
  <si>
    <t>000059367</t>
  </si>
  <si>
    <t>PRODUÇÃO E INSTALAÇÃO LETRA "H" TOTEM EXTERNO</t>
  </si>
  <si>
    <t>FORNECIMENTO DE COMPONENTES ELÉTRICOS NO QUADRO DE BOMBAS PARA ADEQUAÇÃO DE SISTEMA DE INCENDIO</t>
  </si>
  <si>
    <t>SERVIÇO ESPECIALIDO EM REBITOLAMENTO DE 02 GUIAS</t>
  </si>
  <si>
    <t>0068</t>
  </si>
  <si>
    <t>MANUTENÇÃO PREVENTIVA PREDIAL REF. Agosto/24</t>
  </si>
  <si>
    <t>MANUTENÇÃO PREVENTIVA DE AR CONDICIONADO REF. Agosto/24</t>
  </si>
  <si>
    <t>MANUTENÇÃO PREVENTIVA DE ELEVADORES REF. Agosto/24</t>
  </si>
  <si>
    <t>MANUTENÇÃO PREVENTIVA DE GERADORES REF. Agosto/24</t>
  </si>
  <si>
    <t>MANUTENÇAO PREVENTIVA EM GRUPO MOTOR GERADOR REF. Agosto/24 - Bueno T63</t>
  </si>
  <si>
    <t>SERVIÇOS FEITO EM PREVENTIVA - REF Agosto/24</t>
  </si>
  <si>
    <t>LOCAÇÃO DE PLATAFORMA REF. Agosto/24</t>
  </si>
  <si>
    <t>0284</t>
  </si>
  <si>
    <t>0247</t>
  </si>
  <si>
    <t>0069</t>
  </si>
  <si>
    <t>0181</t>
  </si>
  <si>
    <t>0116</t>
  </si>
  <si>
    <t>0003</t>
  </si>
  <si>
    <t>0258</t>
  </si>
  <si>
    <t>0243</t>
  </si>
  <si>
    <t>0044</t>
  </si>
  <si>
    <t>0208</t>
  </si>
  <si>
    <t>0011</t>
  </si>
  <si>
    <t>0019</t>
  </si>
  <si>
    <t>0046</t>
  </si>
  <si>
    <t>0151</t>
  </si>
  <si>
    <t>0221</t>
  </si>
  <si>
    <t>0125</t>
  </si>
  <si>
    <t>0177</t>
  </si>
  <si>
    <t>0010</t>
  </si>
  <si>
    <t>CENTRO ESTETICA</t>
  </si>
  <si>
    <t>SERVIÇO DE MANUTENÇÃO CORRETIVA, SUBSTITUIÇÃO DE ACELRADOR COMPLETO, SUBSTIUIÇÃO DE DISPOSITIVO ANTI ESMAGAMENTO.</t>
  </si>
  <si>
    <t>SERVIÇO DE MANUTENÇÃO CORRETIVA, REPARO DE PALETEIRA MANUAL</t>
  </si>
  <si>
    <t>SERVIÇO DE MANUTENÇÃO CORRETIVA, UPS 10kVA 233 PARA VERIFICAÇÃO DE FALHAS DO NOBREAK.</t>
  </si>
  <si>
    <t>SUBSTITUIÇÃO DE DISJUNTOR.</t>
  </si>
  <si>
    <t>CHUMBAMENTO DE PORTA NA AREA DA DOCA.</t>
  </si>
  <si>
    <t>CONFECÇÃO DE ESTRUTURA PARA FILTROS DO AR CENTRAL</t>
  </si>
  <si>
    <t>CHAPA INOX PARA FECHAMENTO DE PASSAGENS ELETRICAS PELO PISO ONDE RETIROU CHECKOUTS</t>
  </si>
  <si>
    <t>SUBSTITUIÇÃO DE UMA POLIA DA TURBINA DO AR CENTRAL</t>
  </si>
  <si>
    <t>SERVIÇOS DE RETIFICA PARA CONSERTO DA POLIA DO MOTOR DA TURBINA DO AR CENTRAL</t>
  </si>
  <si>
    <t>MAÇANETA E PUXADOR PARA PORTA DE ENTRADA DE COLABORADORES.</t>
  </si>
  <si>
    <t>TINTAS PARA PINTURA DAS PAREDES DOS BASTIDORES DE : ADOTE,SAFARI E AQUARIOS</t>
  </si>
  <si>
    <t>FORNECIMENTO DE SUPORTE PARA MICRO ONDAS, E FORNECIMENTO DE CHAPAS DE COMPENSADO PARA REFAZER O FORRO DA SALA DE MAQUINAS DO AR CONDICIONADO</t>
  </si>
  <si>
    <t>CANTONEIRAS PARA INSTALAÇÃO EM QUINAS DE PAREDES E COLUNAS</t>
  </si>
  <si>
    <t>REPOSIÇÃO DE CERAMICAS NO BOX DE CHUVEIRO FEMININO</t>
  </si>
  <si>
    <t>FORNECIMENTO DE REGISTRO DE ESFERA PARA BANHO, E FORNECIMENTO MATERIAL PARA PINTURAS NA LOJA E REFEITORIO</t>
  </si>
  <si>
    <t>FORNECIMENTO DE GAS PARA REPOSIÇÃO NO SISTEMA DE AR CENTRAL</t>
  </si>
  <si>
    <t>MATERIAL PARA CONSERTO DE PORTAS DO DE VIDROS DO ADOTE</t>
  </si>
  <si>
    <t>MATERIAL E CORRENTE PARA FECHAMENTO DO ESTACIONAMENTO</t>
  </si>
  <si>
    <t>MATERIAL PARA REPOSIÇÃO DE DUCHAS DE BANHOS.</t>
  </si>
  <si>
    <t>MATERIAL PARA PINTURAS E DOBRADIÇAS DE PORTAS</t>
  </si>
  <si>
    <t>MATERIAIS HIDRAULICOS PARA PIA DA COZINHA</t>
  </si>
  <si>
    <t>CONSERTO DA BOMBA DE PCI, QUEIMADA COM ROLAMENTOS ESTRAGADOS</t>
  </si>
  <si>
    <t>MATERIAIS PARA CONSERTO DE PORTAS E  PINTURAS</t>
  </si>
  <si>
    <t>FORNECIMENTO DE MÃO DE OBRA PARA REMOÇÃO DE BOILLER COM VAZAMENTO, INSTALAÇÃO DE NOVO BOILLER, FORNECIMENTO DE TUBOS, CONEXÕES E VALVULAS</t>
  </si>
  <si>
    <t>TROCA DAS RODAS DE CARGA E ROLAMENTOS DE DUAS PALETEIRAS MANUAIS</t>
  </si>
  <si>
    <t>TROCA DAS RODAS DE CARGA E ROLAMENTOS DE UMA PALETEIRA MANUAL</t>
  </si>
  <si>
    <t>ATENDIMENTO PARA SANAR VAZAMENTO CILINDRO E ROLDANA SOLTA</t>
  </si>
  <si>
    <t>REPARO BLOCO HIDRAULICO, AJUSTES, REAPERTOS</t>
  </si>
  <si>
    <t>ATENDIMENTO PARA REPARO NO CARREGADOR 24V</t>
  </si>
  <si>
    <t>PREVENTIVA EQUIPAMENTO,  CORRETIVA PARA TROCA DAS RODAS CARGA, APOIO E TRACAO.</t>
  </si>
  <si>
    <t>TROCA DOS EIXOS, SUPORTES, PARAFUSO, BUCHAS DA RODA DE CARGA, AJUSTES, APERTOS E TESTES.</t>
  </si>
  <si>
    <t>MANUTENCAO PREVENTIVA EQUIPAMENTO, INSTALACAO DO CARREGADOR, AJUSTES E TESTES DE OPERAÇÃO.</t>
  </si>
  <si>
    <t>TROCA DO IMA, TROCA DO SUPORTE  EMPRESTIMO CARREGADOR, AJUSTES, REAPERTOS E TESTES DE OPERAÇÃO.</t>
  </si>
  <si>
    <t>AJUSTES, REAPERTOS, REPOSICAO DE AGUA E TESTES DE OPERAÇÃO.</t>
  </si>
  <si>
    <t>REGULAGEM RELE FALTA DE FASE</t>
  </si>
  <si>
    <t>FORNECIMENTO DE UM BOILER 500 LITROS, 3000 WATS, 220 VOLTS, MONOFASICO, FORNECIMENTO DE UMA VASO DE EXPANSÃO 23 LITROS</t>
  </si>
  <si>
    <t>SERVIÇO ESPECIALIZADO EM PREVENTIVA AR CONDICIONADO SPOT. REF. AGOSTO</t>
  </si>
  <si>
    <t>SERVIÇO ESPECIALIZADO EM PREVENTIVA PREDIAL SPOT. REF. AGOSTO</t>
  </si>
  <si>
    <t>SERVIÇO ESPECIALIZADO EM PREVENTIVA DE AR CONDICIONADO SPOT. REF. AGOSTO</t>
  </si>
  <si>
    <t>SERVIÇO ESPECIALIZADO EM PREVENTIVA AR CONDICIONADO SPOT. AGOSTO</t>
  </si>
  <si>
    <t>SERVIÇO ESPECIALIZADO EM PREVENTIVA AR CONDICIONADO SPOT. AGOSTO (HOSPITAL)</t>
  </si>
  <si>
    <t>CONSERTO DE 21 CADEIRAS PARA NOVOS FUNCIONÁRIOS NO SAC</t>
  </si>
  <si>
    <t>TWO COMPANY ENGENHARIA</t>
  </si>
  <si>
    <t>000000797</t>
  </si>
  <si>
    <t xml:space="preserve">PORTO COMERCIO DE AQUECEDORES           </t>
  </si>
  <si>
    <t>000008166</t>
  </si>
  <si>
    <t>000000210</t>
  </si>
  <si>
    <t>000000455</t>
  </si>
  <si>
    <t>000000435</t>
  </si>
  <si>
    <t>PINTURA DE BRANCO E AZUL NAS PAREDES DO SAC</t>
  </si>
  <si>
    <t>PIETRA</t>
  </si>
  <si>
    <t>000105412</t>
  </si>
  <si>
    <t>MANUTENÇÃO PREVENTIVA</t>
  </si>
  <si>
    <t>000107313</t>
  </si>
  <si>
    <t>000104044</t>
  </si>
  <si>
    <t>000104039</t>
  </si>
  <si>
    <t>CHAMADO EMERGENCIAL - BOILER</t>
  </si>
  <si>
    <t>000107846</t>
  </si>
  <si>
    <t>CHAMADO DE AR CONDICIONADO</t>
  </si>
  <si>
    <t>000107984</t>
  </si>
  <si>
    <t>000106093</t>
  </si>
  <si>
    <t>000105309</t>
  </si>
  <si>
    <t>ALINE TORRES</t>
  </si>
  <si>
    <t>000101048</t>
  </si>
  <si>
    <t>000107392</t>
  </si>
  <si>
    <t>000106078</t>
  </si>
  <si>
    <t>000105396</t>
  </si>
  <si>
    <t>000105158</t>
  </si>
  <si>
    <t>COMPLEMENTO DE PREVENTIVA  - BOMBA PARA EVAPORADORA E VEDA CALHA INCOLOR</t>
  </si>
  <si>
    <t>620723</t>
  </si>
  <si>
    <t>CONTATOR 3P 32A</t>
  </si>
  <si>
    <t>620741</t>
  </si>
  <si>
    <t>000105156</t>
  </si>
  <si>
    <t>CHAMADO EMERGENCIAL DE AR CONDICIONADO - 21/01/2023</t>
  </si>
  <si>
    <t>000107967</t>
  </si>
  <si>
    <t>000098008</t>
  </si>
  <si>
    <t>18.328.118/0229-35</t>
  </si>
  <si>
    <t>MANUTENÇÃO PREVENTIVA DE AR CONDICIONADO REF. Abril/23</t>
  </si>
  <si>
    <t>000100405</t>
  </si>
  <si>
    <t>MANUTENÇÃO PREVENTIVA PREDIAL REF. Abril/23</t>
  </si>
  <si>
    <t>000105051</t>
  </si>
  <si>
    <t>VISITA TÉCNICA - AR CONDICIONADO COM VAZAMENTO</t>
  </si>
  <si>
    <t>658958</t>
  </si>
  <si>
    <t>RATEIO - ABASTECIMENTO GERADOR PRÓPRIO PETZ (300L)</t>
  </si>
  <si>
    <t>000105567</t>
  </si>
  <si>
    <t>MANUTENÇÃO PREVENTIVA DE ELEVADOR REF. Maio/23 - Pereira Barreto</t>
  </si>
  <si>
    <t>MANUTENÇÃO PREVENTIVA DE ELEVADOR REF. Maio/23 - Ricardo Jafet</t>
  </si>
  <si>
    <t>MANUTENÇÃO PREVENTIVA DE ELEVADOR REF. Maio/23 - João Firmino</t>
  </si>
  <si>
    <t>000105064</t>
  </si>
  <si>
    <t>DESENTUPIMENTO O DRENO DO AR CONDICIONADO DO AQUÁRIO E AJUSTE / AR CONDICIONADO RECEPÇÃO DE CONSULTÓRIO NÃO ESTÁ REFRIGERANDO  CHAMADO DATA 18/02/2023  -  4898221 E 4898316</t>
  </si>
  <si>
    <t>000105067</t>
  </si>
  <si>
    <t>AR CONDICIONADO CE NÃO FUNCIONA - CHAMADO DATA 09/02/2023 - 4816472</t>
  </si>
  <si>
    <t>000105106</t>
  </si>
  <si>
    <t>AR CONDICIONADO DO SETOR DE BANHO E TOSA NÃO ESTÁ REFRIGERANDO - DATA 18/02/2023 - 4894544</t>
  </si>
  <si>
    <t>672483</t>
  </si>
  <si>
    <t>000105111</t>
  </si>
  <si>
    <t>4888423 - AR CONDICIONADO DO SALÃO DE VENDAS SEM FUNCIONAR - DATA 16/02/2023</t>
  </si>
  <si>
    <t>MANUTENÇÃO PREVENTIVA DE AR CONDICIONADO REF. Junho/23</t>
  </si>
  <si>
    <t>MANUTENÇÃO PREVENTIVA DE ELEVADOR REF. Junho/23 - Pereira Barreto</t>
  </si>
  <si>
    <t>MANUTENÇÃO PREVENTIVA DE ELEVADOR REF. Junho/23 - Pacaembu</t>
  </si>
  <si>
    <t>MANUTENÇÃO PREVENTIVA DE ELEVADOR REF. Junho/23 - Cerro Corá</t>
  </si>
  <si>
    <t>MANUTENÇÃO PREVENTIVA DE ELEVADOR REF. Junho/23 - Ricardo Jafet</t>
  </si>
  <si>
    <t>MANUTENÇÃO PREVENTIVA DE ELEVADOR REF. Junho/23 - João Firmino</t>
  </si>
  <si>
    <t>706556</t>
  </si>
  <si>
    <t>000233725</t>
  </si>
  <si>
    <t>ANÁLISE FÍSICO-QUÍMICA DE ÁGUA AQUECIDA DA LOJA</t>
  </si>
  <si>
    <t>18.328.118/0249-89</t>
  </si>
  <si>
    <t>000105310</t>
  </si>
  <si>
    <t>18.328.118/0236-64</t>
  </si>
  <si>
    <t>000107940</t>
  </si>
  <si>
    <t>000103884</t>
  </si>
  <si>
    <t>719597</t>
  </si>
  <si>
    <t xml:space="preserve">PRISCILA </t>
  </si>
  <si>
    <t>000375617</t>
  </si>
  <si>
    <t>ELEVADOR PARADO – FORNECIMENTO E INSTALAÇÃO DE  FIM CURSO XCKP2118G11</t>
  </si>
  <si>
    <t>10506</t>
  </si>
  <si>
    <t>LOCAÇÃO DE 04 CLIMATIZADOR EVAPORATIVOS - REF. SETEMBRO</t>
  </si>
  <si>
    <t>000015918</t>
  </si>
  <si>
    <t>PREVENTIVA PREDIAL SPOT - SETEMBRO ( PRISCILA AGOSTO)</t>
  </si>
  <si>
    <t>758682</t>
  </si>
  <si>
    <t>000001056</t>
  </si>
  <si>
    <t>SPOT - MANUTENÇÃO PREVENTIVA DE AR-COND (OUTUBRO)</t>
  </si>
  <si>
    <t>758685</t>
  </si>
  <si>
    <t>000001057</t>
  </si>
  <si>
    <t>758688</t>
  </si>
  <si>
    <t>000001047</t>
  </si>
  <si>
    <t>758689</t>
  </si>
  <si>
    <t>000001054</t>
  </si>
  <si>
    <t>758693</t>
  </si>
  <si>
    <t>000001053</t>
  </si>
  <si>
    <t>758697</t>
  </si>
  <si>
    <t>000001052</t>
  </si>
  <si>
    <t>758698</t>
  </si>
  <si>
    <t>000001051</t>
  </si>
  <si>
    <t>758705</t>
  </si>
  <si>
    <t>000001050</t>
  </si>
  <si>
    <t>758709</t>
  </si>
  <si>
    <t>000001046</t>
  </si>
  <si>
    <t>758711</t>
  </si>
  <si>
    <t>000001045</t>
  </si>
  <si>
    <t>758713</t>
  </si>
  <si>
    <t>000001058</t>
  </si>
  <si>
    <t>758717</t>
  </si>
  <si>
    <t>000001049</t>
  </si>
  <si>
    <t>758720</t>
  </si>
  <si>
    <t>000001048</t>
  </si>
  <si>
    <t>758987</t>
  </si>
  <si>
    <t>000004799</t>
  </si>
  <si>
    <t>MANUTENÇÃO PREVENTIVA AR-CONDICIONADO SPOT (OUTUBRO)</t>
  </si>
  <si>
    <t>18.328.118/0258-70</t>
  </si>
  <si>
    <t>LOCAÇÃO DE 04 CLIMATIZADOR EVAPORATIVOS</t>
  </si>
  <si>
    <t>000016094</t>
  </si>
  <si>
    <t>REPARO EM UM MODULO DE 30 KVA DE NOBREAK PHD MODULAR 60 KVA  . (Cód. 14.01.b)</t>
  </si>
  <si>
    <t>000000764</t>
  </si>
  <si>
    <t xml:space="preserve">DESCARBONIZAÇÃO COM REGULAGEM TERMOSTATO DO BOILER </t>
  </si>
  <si>
    <t>000000725</t>
  </si>
  <si>
    <t>SPOT - MANUTENÇÃO PREVENTIVA PREDIAL  - REF. DEZEMBRO/23</t>
  </si>
  <si>
    <t>000000732</t>
  </si>
  <si>
    <t>000000729</t>
  </si>
  <si>
    <t>0256</t>
  </si>
  <si>
    <t>000000726</t>
  </si>
  <si>
    <t>18.328.118/0243-93</t>
  </si>
  <si>
    <t>000000733</t>
  </si>
  <si>
    <t>000000707</t>
  </si>
  <si>
    <t>000000714</t>
  </si>
  <si>
    <t>SPOT - MANUTENÇÃO PREVENTIVA AR-CONDICIONADO  - REF. DEZEMBRO/23</t>
  </si>
  <si>
    <t>000000718</t>
  </si>
  <si>
    <t>000000713</t>
  </si>
  <si>
    <t>000000719</t>
  </si>
  <si>
    <t>000000731</t>
  </si>
  <si>
    <t>000000708</t>
  </si>
  <si>
    <t>000000727</t>
  </si>
  <si>
    <t>000000721</t>
  </si>
  <si>
    <t>000000722</t>
  </si>
  <si>
    <t>000016007</t>
  </si>
  <si>
    <t>000016010</t>
  </si>
  <si>
    <t>000016012</t>
  </si>
  <si>
    <t>000016014</t>
  </si>
  <si>
    <t>000016016</t>
  </si>
  <si>
    <t>000016017</t>
  </si>
  <si>
    <t>000016019</t>
  </si>
  <si>
    <t>000016021</t>
  </si>
  <si>
    <t>000016023</t>
  </si>
  <si>
    <t>000016024</t>
  </si>
  <si>
    <t>000016025</t>
  </si>
  <si>
    <t>000016027</t>
  </si>
  <si>
    <t>HOSPITAL - VISITA MENSAL PARA MELHORIAS (PREDIAL) - REF. DEZEMBRO/23</t>
  </si>
  <si>
    <t>SPOT - VISITA MENSAL PARA MELHORIAS PROGRAMADAS PREDIAL - REF. DEZEMBRO/23</t>
  </si>
  <si>
    <t>000001220</t>
  </si>
  <si>
    <t>000314534</t>
  </si>
  <si>
    <t>000O16394</t>
  </si>
  <si>
    <t>MANUTENÇÃO PREVENTIVA DE NOBREAK 10KVA</t>
  </si>
  <si>
    <r>
      <t xml:space="preserve">70 % DE SINAL - RETROFIT GERAL EM TELHADO COM DOIS ANOS DE GARANTIA CONTRA VAZAMENTOS E INFILTRAÇÕES - </t>
    </r>
    <r>
      <rPr>
        <sz val="9"/>
        <color rgb="FF000000"/>
        <rFont val="Calibri"/>
        <family val="2"/>
        <scheme val="minor"/>
      </rPr>
      <t xml:space="preserve">CONFECÇÃO E INSTALAÇÃO DE RUFO , REVISÃO GERAL DO SISTEMA DE FIXAÇÃO - SE NECESSÁRIO,  SUBSTITUIÇÃO DE TELHAS AMASSADAS E DANIFICADAS C/ INSTALAÇÃO DE RUFO E CALHAS NOVAS, REVISÃO COMPLETA EM TELHADO,  </t>
    </r>
  </si>
  <si>
    <t>000014479</t>
  </si>
  <si>
    <t>MATERIAIS UTILIZADOS NA MANUTENÇÃO PREVENTIVA DE OUTUBRO</t>
  </si>
  <si>
    <t>000014481</t>
  </si>
  <si>
    <t>000014483</t>
  </si>
  <si>
    <t>000014484</t>
  </si>
  <si>
    <t>000014486</t>
  </si>
  <si>
    <t>000014488</t>
  </si>
  <si>
    <t>000014490</t>
  </si>
  <si>
    <t>000014491</t>
  </si>
  <si>
    <t>000014493</t>
  </si>
  <si>
    <t>000014495</t>
  </si>
  <si>
    <t>000014497</t>
  </si>
  <si>
    <t>FIXACÃO DE PORTA DE ENRROLAR NO EIXO SENTRAL,MONTAGEM DAS ALETAS E REGULAGEM DOS FIM DE CURSO</t>
  </si>
  <si>
    <t xml:space="preserve">ADEQUAÇÃO DOS QUADROS ELÉTRICOS DE ACORDO COM A NR-10 - IDENTIFICAÇÃO DE FASES, CIRCUITOS, QUADROS, INSTALAR DR EM ÁREA MOLHADA, ETC. </t>
  </si>
  <si>
    <t>806903</t>
  </si>
  <si>
    <t>000052112</t>
  </si>
  <si>
    <t xml:space="preserve">MELHORIA - FORNECIMENTO DE 40 BATERIAS ACTPOWER VRLA - AGM AP1207.0 36 X 12VX 07AH PARA NOBREAK </t>
  </si>
  <si>
    <t>806905</t>
  </si>
  <si>
    <t>000034740</t>
  </si>
  <si>
    <t>MELHORIA - INSTALAÇÃO DE 40 BATERIAS ACTPOWER VRLA - AGM AP1207.0 36 X 12VX 07AH C/ PREVENTIVA INCLUSA</t>
  </si>
  <si>
    <t>000034696</t>
  </si>
  <si>
    <t>MELHORIA - INSTALAÇÃO DE  36 BATERIAS ACTPOWER VRLA - AGM AP1226.0 36 X 12VX 26AH C/ PREVENTIVA INCLUSA</t>
  </si>
  <si>
    <t>000006048</t>
  </si>
  <si>
    <t>MANUTENÇÃO COMPLETA E REPARO MOLA HIDRAULICA PARA PORTA DE VIDRO CLINICA </t>
  </si>
  <si>
    <t>000006049</t>
  </si>
  <si>
    <t>FORNECIMENTO E INSTALAÇÃO DE UM NOVO VIDRO TEMPERADO PARA FACHADA DA LOJA </t>
  </si>
  <si>
    <t>000006053</t>
  </si>
  <si>
    <t xml:space="preserve">FORNECIMENTO E INSTALAÇÃO DE CONTONEIRA REFORÇO EM ALUMINIO PARA O VIDRO FIXO GARDEM  </t>
  </si>
  <si>
    <t>MATERIAL APLICADO EM PREVENTIVA - DEZEMBRO</t>
  </si>
  <si>
    <t>000014499</t>
  </si>
  <si>
    <t>MATERIAIS UTILIZADOS NA MANUTENÇÃO PREVENTIVA DE NOVEMBRO</t>
  </si>
  <si>
    <t>000014500</t>
  </si>
  <si>
    <t>000014502</t>
  </si>
  <si>
    <t>000014504</t>
  </si>
  <si>
    <t>000014506</t>
  </si>
  <si>
    <t>000016028</t>
  </si>
  <si>
    <t>000014509</t>
  </si>
  <si>
    <t>000014510</t>
  </si>
  <si>
    <t>000016030</t>
  </si>
  <si>
    <t>000014514</t>
  </si>
  <si>
    <t>LIGAÇÃO DE ILUMINAÇÃO DO CENTRO ESTÉTICO</t>
  </si>
  <si>
    <t>REMOÇÃO DE DRYWALL DANIFICADO, INSTALAÇÃO DE MONTANTE E FECHAMENTO DE DRYWALL, EMASSAMENTO E PINTURA DE ÁREA REPARADA CONFORME PADRÃO</t>
  </si>
  <si>
    <t>COMPRA DE 1 CONECTOR ELÉTRICO E 1 INTERRUPTOR ELÉTRICO MD PARA O ELEVADOR SOCIAL</t>
  </si>
  <si>
    <t>ADEQUAÇÃO DA CALÇADA CONFORME PROJETO APROVADO PELA PREFEITURA, COM REMOÇÃO DE PISO E CONFECÇÃO DE NOVO PISO EM CONCRETO</t>
  </si>
  <si>
    <t>PETROSERV COMERCIO DE DERIVADO</t>
  </si>
  <si>
    <t>000217562</t>
  </si>
  <si>
    <t>ABASTECIMENTO DE DIESEL S500 200 LITROS</t>
  </si>
  <si>
    <t>000000473</t>
  </si>
  <si>
    <t>CONSERTO DE UMA BOMBA DE RECALQUE SCHINEIDER MOD BC 92C/MOTOR WEG DE 3 CV TRIFASICO IP 21;</t>
  </si>
  <si>
    <t>000073036</t>
  </si>
  <si>
    <t>FORNECIMENTO E INSTALAÇÃO DE PLACA ELETRÔNICA DO QUADRO DE COMANDO PARA O ELEVADOR DE CARGA</t>
  </si>
  <si>
    <t>000001221</t>
  </si>
  <si>
    <t>000313191</t>
  </si>
  <si>
    <t>MANUTENÇÃO PREVENTIVA DE ELEVADORES REF. Janeiro/24</t>
  </si>
  <si>
    <t>000336420</t>
  </si>
  <si>
    <t>000367071</t>
  </si>
  <si>
    <t>000336421</t>
  </si>
  <si>
    <t>000367072</t>
  </si>
  <si>
    <t>000336439</t>
  </si>
  <si>
    <t>000367096</t>
  </si>
  <si>
    <t>000336440</t>
  </si>
  <si>
    <t>000367079</t>
  </si>
  <si>
    <t xml:space="preserve">000313192 </t>
  </si>
  <si>
    <t>000336438</t>
  </si>
  <si>
    <t>000088069</t>
  </si>
  <si>
    <t>000001765</t>
  </si>
  <si>
    <t>CONSULTORIA DIEL JANEIRO 2024</t>
  </si>
  <si>
    <t>000000180</t>
  </si>
  <si>
    <t>ATENDIMENTO EMERGENCIAL PARA LIGAÇÃO DE CIRCUITO DE TOMADAS NA LOJA. APÓS A INSTALAÇÃO DO GERADOR DE ENERGIA</t>
  </si>
  <si>
    <t>000029815</t>
  </si>
  <si>
    <t>EM 13/09/2023 FURTO DE CABOS DO GERADOR</t>
  </si>
  <si>
    <t>EM 28/09/2023 FURTO DE CABOS NO GERADOR</t>
  </si>
  <si>
    <t xml:space="preserve">REMOÇÃO DE ROEDOR DE QUADRO DE DISTRIBUIÇÃO </t>
  </si>
  <si>
    <t>SERVIÇO DE MÃO DE OBRA DE PINTURA DE FACHADA - FUNDO DE LOJA E DOCAS</t>
  </si>
  <si>
    <t>REMOÇÃO DE ADESIVO - EMASSAMENTO DE PARADE E PINTURA</t>
  </si>
  <si>
    <t>VISITA MENSAL PARA MELHORIAS PROGRAMADAS - PREDIAL REF. DEZEMBRO</t>
  </si>
  <si>
    <t>10502</t>
  </si>
  <si>
    <t>PINTURA DE PAREDE PICHADA DA FACHADA</t>
  </si>
  <si>
    <t>DESENTUPIMENTO DO RALO DO CE</t>
  </si>
  <si>
    <t>REPAROS EM PISO DO SALÃO DE VENDAS</t>
  </si>
  <si>
    <t>000003083</t>
  </si>
  <si>
    <t>PINTURA DE PAREDES DOS BASTIDORES DO SAFARI</t>
  </si>
  <si>
    <t>MANUTENÇÃO EMERGENCIAL E TROCA DE ROLDANAS PORTA DE VIDRO CLÍNICA</t>
  </si>
  <si>
    <t>000006041</t>
  </si>
  <si>
    <t>REMOÇÃO DE DIVISÓRIA DE VIDRO TEMPERADO E ESTRUTURA</t>
  </si>
  <si>
    <t>000004800</t>
  </si>
  <si>
    <t>000004858</t>
  </si>
  <si>
    <t>MANUTENÇÃO PREVENTIVA AR-CONDICIONADO SPOT NOVEMBRO</t>
  </si>
  <si>
    <t>000004860</t>
  </si>
  <si>
    <t xml:space="preserve">70 % DE SALDO - RETROFIT GERAL EM TELHADO COM DOIS ANOS DE GARANTIA CONTRA VAZAMENTOS E INFILTRAÇÕES - REVISÃO GERAL NOS SISTEMAS DE FIXAÇÃO DAS TELHAS, APLICAÇÃO DE MANTA, PINTURA COM TINTA EMBORRACHADA, - SE NECESSÁRIO,  SUBSTITUIÇÃO DE TELHAS AMASSADAS E DANIFICADAS C/ INSTALAÇÃO DE RUFO E CALHAS NOVAS, REVISÃO COMPLETA EM TELHADO, </t>
  </si>
  <si>
    <t xml:space="preserve">70 % DE SINAL - RETROFIT GERAL EM TELHADO COM DOIS ANOS DE GARANTIA CONTRA VAZAMENTOS E INFILTRAÇÕES - SUBSTITUIÇÃO DE SISTEMA DE FIXAÇÃO , REVISÃO DE PONTOS DE EMENDAS DAS CALHAS,  SUBSTITUIÇÃO PARCIAL DE FORROS EM ÁREA DE SERES, REVISAR E REPARAR INFILTRAÇÕES NAS ÁREAS , SE NECESSÁRIO SUBSTITUIÇÃO DE TELHAS AMASSADAS E DANIFICADAS C/ INSTALAÇÃO DE RUFO E CALHAS NOVAS -  REVISÃO COMPLETA EM TELHADO, </t>
  </si>
  <si>
    <t>MANUTENÇÃO PREVENTIVA PREDIAL - REF. DEZEMBRO</t>
  </si>
  <si>
    <t>000088518</t>
  </si>
  <si>
    <t>SERVIÇO DE MANUTENÇÃO PREVENTIVA EM GRUPOS GERADORES COM MONITORAMENTE REMOTO - REF.JANEIRO/24</t>
  </si>
  <si>
    <t>000088519</t>
  </si>
  <si>
    <t>000088556</t>
  </si>
  <si>
    <t>000001106</t>
  </si>
  <si>
    <t xml:space="preserve">MILLS ESTRUTURA E SERVICOS DE ENGENHARIA </t>
  </si>
  <si>
    <t>940498763</t>
  </si>
  <si>
    <t>MILLS - PLATAFORMA - ACLIMAÇÃO - NF 940498763</t>
  </si>
  <si>
    <t>CROWN LIFT TRUCKS DO BRASIL</t>
  </si>
  <si>
    <t>LOCAÇÃO DE PLATAFORMA REF. JANEIRO/23</t>
  </si>
  <si>
    <t xml:space="preserve">MILLS ESTRUTURAS E SERVICOS DE ENGENHARI  </t>
  </si>
  <si>
    <t>940498786</t>
  </si>
  <si>
    <t>MILLS - PLATAFORMA - ASSAI ANCHIETA - NF 940498786</t>
  </si>
  <si>
    <t>18.328.118/0290-00</t>
  </si>
  <si>
    <t>940498748</t>
  </si>
  <si>
    <t>MILLS - PLATAFORMA - AUGUSTA - NF 940498748</t>
  </si>
  <si>
    <t>940498700</t>
  </si>
  <si>
    <t>MILLS - PLATAFORMA - PETZ BUTANTA - NF 940498700</t>
  </si>
  <si>
    <t>940498751</t>
  </si>
  <si>
    <t>MILLS - PLATAFORMA - PETZ CERRO CORA - NF 940498751</t>
  </si>
  <si>
    <t>940498750</t>
  </si>
  <si>
    <t>MILLS - PLATAFORMA - CIDADE JARDIM- NF 940498750</t>
  </si>
  <si>
    <t>940498643</t>
  </si>
  <si>
    <t>MILLS - PLATAFORMA - PETZ GASTAO VIDIGAL - NF940498643</t>
  </si>
  <si>
    <t>940498774</t>
  </si>
  <si>
    <t>MILLS - PLATAFORMA - PAO DE AÇUCAR JABAQUARA - NF 940498774</t>
  </si>
  <si>
    <t>940498760</t>
  </si>
  <si>
    <t>MILLS - PLATAFORMA - PACAEMBU - NF 940498760</t>
  </si>
  <si>
    <t>940498749</t>
  </si>
  <si>
    <t>MILLS - PLATAFORMA - PETZ POMPEIA - NF 940498749</t>
  </si>
  <si>
    <t>940498727</t>
  </si>
  <si>
    <t>MILLS - PLATAFORMA - RICARDO JAFET - NF 940498727</t>
  </si>
  <si>
    <t>940498740</t>
  </si>
  <si>
    <t>MILLS - PLATAFORMA - SANTA CECILIA - NF 940498740</t>
  </si>
  <si>
    <t>940498711</t>
  </si>
  <si>
    <t>MILLS - PLATAFORMA - PETZ TEODORO SAMPAIO - NF 940498711</t>
  </si>
  <si>
    <t>940498744</t>
  </si>
  <si>
    <t>MILLS - PLATAFORMA - VILA MARIANA - NF 940498744</t>
  </si>
  <si>
    <t>000003358</t>
  </si>
  <si>
    <t>APOIAR A MANUTENÇÃO REMOTA DA SIEMENS NO TOMÓGRAFO</t>
  </si>
  <si>
    <t>000014515</t>
  </si>
  <si>
    <t>MATERIAIS UTILIZADOS NA MANUTENÇÃO PREVENTIVA DE DEZEMBRO</t>
  </si>
  <si>
    <t>0000014527</t>
  </si>
  <si>
    <t>0000014519</t>
  </si>
  <si>
    <t>0000014520</t>
  </si>
  <si>
    <t>0000014522</t>
  </si>
  <si>
    <t>0000014524</t>
  </si>
  <si>
    <t>0000014526</t>
  </si>
  <si>
    <t>000014389</t>
  </si>
  <si>
    <t>PREVENTIVA SPOT - JANEIRO - PREDIAL</t>
  </si>
  <si>
    <t>DESOBSTRUÇÃO DOS RAMAIS DE ESGOTO DO REFEITORIO SUPERIOR APROX. 25 METROS DE REDE</t>
  </si>
  <si>
    <t>000000457</t>
  </si>
  <si>
    <t>ATENDIMENTO EMERGENCIAL BOMBAS DE AGUA SERVIDA INOPERANTE</t>
  </si>
  <si>
    <t>ATENDIMENTO EMERGENCIAL SEM ÁGUA</t>
  </si>
  <si>
    <t>DESOBSTRUÇÃO REDE COLETORA EXTERNA NA RAMPA COM CAMINHÃO APROX. 50 METROS REDE</t>
  </si>
  <si>
    <t>000000695</t>
  </si>
  <si>
    <t>FOI FEITO A TROCA DO COMPRESSOR DO EQUIPAMENTO DO SETOR REFEITORIO 02 FOI FEITO A CARGA DE FLUIDO REFRIGERANTE R22</t>
  </si>
  <si>
    <t>000000694</t>
  </si>
  <si>
    <t>FOI FEITO A TROCA DO COMPRESSOR DO EQUIPAMENTO DO SETOR REFEITORIO 01 FOI FEITO A CARGA DE FLUIDO REFRIGERANTE R22</t>
  </si>
  <si>
    <t>000000845</t>
  </si>
  <si>
    <t>FOI TROCADO PLACA PRINCIPAL E MOTOR VENTILADOR, SETOR: CAFÉ</t>
  </si>
  <si>
    <t>000000844</t>
  </si>
  <si>
    <t>FOI REALIZADO A TROCA DO MOTOR VENTILADOR DA CONDENSADORA 1 CONTATORA 32A 220V E PASSADO FIAÇÃO 25 METROS CABO PP 4X1,5 REALIZADO TESTES DE EFICIENCIÊNCIA SETOR: CAFÉ SALÃO PERTO DO BANHEIRO</t>
  </si>
  <si>
    <t>FOI TROCADO MOTOR VENTILADORA CONDENSADORA E 1 CONTATORA 32 AMPERES  SETOR: SALÃO CAFÉ</t>
  </si>
  <si>
    <t>Nota</t>
  </si>
  <si>
    <t>FOI FEITOA CARGA DE FLUIDO REFRIGERANTE NO EQUIPAMENTO DO CONSULTORIO DO SERES</t>
  </si>
  <si>
    <t>000000685</t>
  </si>
  <si>
    <t>TROCA ELICE DO MOTOR VENTILADOR DA CONDENSADORA 02 E SOLDA NA SERPENTINA, PRESSURIZAÇÃO, VACUO E CARGA DE FLUIDO REFRIGERANTE R410A</t>
  </si>
  <si>
    <t>000000686</t>
  </si>
  <si>
    <t>TROCA ELICE DO MOTOR VENTILADOR DA CONDENSADORA 01 E SOLDA NA SERPENTINA, PRESSURIZAÇÃO, VACUO E CARGA DE FLUIDO REFRIGERANTE R410A</t>
  </si>
  <si>
    <t>HOSPITAL - VISITA MENSAL PARA MELHORIAS (PREDIAL) REF. JANEIRO/24</t>
  </si>
  <si>
    <t>SPOT - VISITA MENSAL PARA MELHORIAS PROGRAMADAS PREDIAL REF. JANEIRO/24</t>
  </si>
  <si>
    <t>000005133</t>
  </si>
  <si>
    <t>SPOT - MANUTENÇÃO PREVENTIVA AR-CONDICIONADO  REF. JANEIRO/24</t>
  </si>
  <si>
    <t>000005138</t>
  </si>
  <si>
    <t>SPOT - MANUTENÇÃO PREVENTIVA PREDIAL REF. JANEIRO/24</t>
  </si>
  <si>
    <t>000001204</t>
  </si>
  <si>
    <t>SPOT - MANUTENÇÃO PREVENTIVA AR-CONDICIONADO REF. JANEIRO/24</t>
  </si>
  <si>
    <t>000001205</t>
  </si>
  <si>
    <t>000001206</t>
  </si>
  <si>
    <t>000001207</t>
  </si>
  <si>
    <t>000001209</t>
  </si>
  <si>
    <t>000001208</t>
  </si>
  <si>
    <t>000001212</t>
  </si>
  <si>
    <t>000001213</t>
  </si>
  <si>
    <t>000000748</t>
  </si>
  <si>
    <t>000000756</t>
  </si>
  <si>
    <t>0000058794</t>
  </si>
  <si>
    <t>LOCAÇÃO DE 02 CLIMATIZADORES MÉDIO REF. JANEIRO/24</t>
  </si>
  <si>
    <t>LOCAÇÃO DE 04 CLIMATIZADOR EVAPORATIVOS REF. JANEIRO/24</t>
  </si>
  <si>
    <t>RETIRADA DE PARABOLTS E PARAFUSOS SOBRESALENTES NO PISO</t>
  </si>
  <si>
    <t>PORTA DE CORRER, REALIZADA LUBRIFICAÇÃO DOS RODIZIOS E TRILHOS.</t>
  </si>
  <si>
    <t>REFEITÓRIO</t>
  </si>
  <si>
    <t>REPARO DA TORNEIRA GIRANDO EM FALSO</t>
  </si>
  <si>
    <t>WC CLIENTES/ FEMININO</t>
  </si>
  <si>
    <t>TRANFERENCIA DE PAPELEIRAS PARA WC</t>
  </si>
  <si>
    <t>CANIL</t>
  </si>
  <si>
    <t>DEMOLIÇÃO E DESCARTE FORRO DRYWALL</t>
  </si>
  <si>
    <t xml:space="preserve">REALIZADA LIMPEZA DE RALOS DA BAIA ENTUPIDOS </t>
  </si>
  <si>
    <t>WC MASCULINO</t>
  </si>
  <si>
    <t>SUBSTITUIÇÃO OBTURADOR CX ACOPLADA</t>
  </si>
  <si>
    <t>SALA BOILER</t>
  </si>
  <si>
    <t>RESTAURAÇÃO DA REDE HIDRAULICA COM CONEXÕES 40MM</t>
  </si>
  <si>
    <t>RESTAURAÇÃO DO FORRO DRYWALL, AMACIAMENTO E PINTURA</t>
  </si>
  <si>
    <t>000014958</t>
  </si>
  <si>
    <t>MATERIAL PARA PREVENTIVA, REFERENTE A NOVEMBRO DE 2023</t>
  </si>
  <si>
    <t>000016066</t>
  </si>
  <si>
    <t>MATERIAL PARA PREVENTIVA, REFERENTE A DEZEMBRO DE 2023</t>
  </si>
  <si>
    <t>ATENDIMENTO EMERGENCIAL PARA RESTABELECIMENTO DE ÁGUA NA LOJA POR MEIO DA BOMBA HIDRAULICA</t>
  </si>
  <si>
    <t>000000475</t>
  </si>
  <si>
    <t>ATENDIMENTO EMERGENCIAL PARA RESTABELECIMENTO DE ÁGUA NA LOJA. INSTALAÇÃO DE NOVA FIAÇÃO ELÉTRICA E INFRAESTRUTURA PARA A BOMBA HIDRAULICA</t>
  </si>
  <si>
    <t>PREENCHIMENTO DE 4 BATERIAS COM ÁGUA DESMINERALIZADA DA SPINGO</t>
  </si>
  <si>
    <t>VASO SANITARIO ENTUPIDO, FEITO DESENTUPIMENTO</t>
  </si>
  <si>
    <t xml:space="preserve">RETIRADA DE VENTILADOR, EXTENSÃO COM CABO PP PARA MOVIMENTAR. RETIRADA DO VENTILADOR PARA ASSISTENCIA </t>
  </si>
  <si>
    <t>INSTALAÇÃO DE ADAPTADOR TE EM METAL E VALVULA PARA CONEXÃO DE MANGUEIRA</t>
  </si>
  <si>
    <t>INSTALAÇÃO DE REFIL DE FILTRO NOVO C+3 IBBL</t>
  </si>
  <si>
    <t>SUBSTITUIÇÃO DE MANGUEIRA DO BEBEDOURO</t>
  </si>
  <si>
    <t>SUBSTITUIÇÃO DE LAMPADA LED 6500 K 20W</t>
  </si>
  <si>
    <t>SUBSTITUIÇÃO POR LAMPADA TUBULAR 6500K 20 W</t>
  </si>
  <si>
    <t>GERENCIA</t>
  </si>
  <si>
    <t>SUBSTITUIÇÃO DE PISO CERAMICA QUEBRADO</t>
  </si>
  <si>
    <t>SUBSTITUIÇÃO DE LAMPADA 40 N 6500 K 20 W / 2,40 MTS</t>
  </si>
  <si>
    <t>SUBSTITUIÇÃO POR TOMADA STECK MACHO 2 P + T 32 A</t>
  </si>
  <si>
    <t>ENTUPIMENTO DA CX DE PELOS, REALIZADA LIMPEZA</t>
  </si>
  <si>
    <t>VISITA TECNICA PARA DESENTUPIMENTO DO BEBEDOURO</t>
  </si>
  <si>
    <t>DEMOLIÇÃO DE BRINQUEDO DO PETZ PLAY E DESCARTE DO ENTULHO E FERRAGENS</t>
  </si>
  <si>
    <t>FIXAÇÃO DE CANTONEIRAS DA PORTA DA ENTRADA DA DOCAS.</t>
  </si>
  <si>
    <t xml:space="preserve">SUBSTITUIÇÃO DE 6 LAMPADAS BULBO 9W 6500K </t>
  </si>
  <si>
    <t>CLINÍCAS</t>
  </si>
  <si>
    <t>SUBSTITUIÇÃO POR TORNEIRA NOVA COM MEC TEMPORIZADO DE METAL</t>
  </si>
  <si>
    <t>000006055</t>
  </si>
  <si>
    <t xml:space="preserve">ATENDIMENTO EMERGENCIAL INSTALAÇÃO DE PIVO PARA PORTA DE VIDRO PETZ PLAY </t>
  </si>
  <si>
    <t>000006059</t>
  </si>
  <si>
    <t xml:space="preserve">TROCA DA MOLA HIDRAULICA DE PISO PARA PORTA DE VIDRO TEMPERADO PETZ PLAY </t>
  </si>
  <si>
    <t>000006060</t>
  </si>
  <si>
    <t xml:space="preserve">REPARO PORTA FLEX DOCA </t>
  </si>
  <si>
    <t>000006061</t>
  </si>
  <si>
    <t xml:space="preserve">REPARO FAZENDINHA E FIXAÇÃO LATERAL CHAPA </t>
  </si>
  <si>
    <t>000006062</t>
  </si>
  <si>
    <t xml:space="preserve">FORNECIMENTO E INSTALAÇÃO DE 01 NOVO TRINCO DE ALUMINIO PARA PORTINHOLA FARMACIA </t>
  </si>
  <si>
    <t>000006063</t>
  </si>
  <si>
    <t xml:space="preserve">REPARO COM SOLDA INNOX PARA O BATE RODAS NO SALÃO DE VENDAS </t>
  </si>
  <si>
    <t>000006066</t>
  </si>
  <si>
    <t xml:space="preserve">REPARO EMERGENCIAL NA PORTA DE AÇO AUTOMATICA ENTRADA PRINCIPAL </t>
  </si>
  <si>
    <t>000006067</t>
  </si>
  <si>
    <t xml:space="preserve">FORNECIMENTO E INSTALAÇÃO DE FECHADURA ESPECIAL DE PRESSÃO PARA PORTA DE VIDRO CE </t>
  </si>
  <si>
    <t>FIXAÇÃO DA ANTENA DE ALARME SOLTA COM PARABOLT</t>
  </si>
  <si>
    <t>FIXAÇÃO DE ARMÁRIO CAINDO</t>
  </si>
  <si>
    <t>000001811</t>
  </si>
  <si>
    <t>DESMONTAGEM E LIMPEZA MECANISMO DE CX DÁGUA</t>
  </si>
  <si>
    <t>000001812</t>
  </si>
  <si>
    <t>RUFOR DO BEIRAL ARRANCADOS POR VENDAVAL, REALIZADA FIXAÇÃO E CALAFETAÇÃO COM VEDA ROSCA</t>
  </si>
  <si>
    <t>000001805</t>
  </si>
  <si>
    <t>DESENTUPIMENTO E LIMPEZA DA CX DE GORDURA</t>
  </si>
  <si>
    <t>REJUNTAMENTO DO VASO SANITÁRIO, MOTIVO FORTE ODOR</t>
  </si>
  <si>
    <t>LIMPEZA DE 4 CX DE PELOS;</t>
  </si>
  <si>
    <t>REMOÇÃO E DESCARTE DE TOTEN LOCALIZADO NO GARDEN, E REGULAGEM DA PORTA DO SAFARI.</t>
  </si>
  <si>
    <t>000001823</t>
  </si>
  <si>
    <t>000001824</t>
  </si>
  <si>
    <t>000001825</t>
  </si>
  <si>
    <t>000001826</t>
  </si>
  <si>
    <t>000001827</t>
  </si>
  <si>
    <t>000001828</t>
  </si>
  <si>
    <t>000001829</t>
  </si>
  <si>
    <t>000001830</t>
  </si>
  <si>
    <t>000001831</t>
  </si>
  <si>
    <t>000001832</t>
  </si>
  <si>
    <t>000001833</t>
  </si>
  <si>
    <t>000001834</t>
  </si>
  <si>
    <t>000001835</t>
  </si>
  <si>
    <t>COLOCAÇÃO DE 1 LITRO DE OLEO NO RESERVATÓRIO DA PLATAFORMA HIDRAULICA E 1 LITRO COM O RESPONSÁVEL DA LOJA</t>
  </si>
  <si>
    <t>000001836</t>
  </si>
  <si>
    <t>000001837</t>
  </si>
  <si>
    <t>000001838</t>
  </si>
  <si>
    <t>000001839</t>
  </si>
  <si>
    <t>SUBSTITUIÇÃO POR 6 REFLETORES 100W 8000LUMINES 6500K</t>
  </si>
  <si>
    <t>REVISÃO NO CIRCUITO ELÉTRICO DO QUADRO DE FORÇA, REGULAGEM E CONSERTO DE 2 TIMERS DOS REFLETORES E LUMINÁRIAS DA FACHADA</t>
  </si>
  <si>
    <t>000001060</t>
  </si>
  <si>
    <t>REALIZADO O DESENTUPIMENTO DA REDE DE ESGOTO E DOS RALOS E REDES INTERLIGADAS DO ADOTE E SAFARI</t>
  </si>
  <si>
    <t>ADEQUAÇÃO DAS VAGAS DO ESTACIONAMENTO E INTALAÇÃO DE TAMPA DE CONCRETO - ADEQUAÇÃO DA PREFEITURA</t>
  </si>
  <si>
    <t>000003375</t>
  </si>
  <si>
    <t xml:space="preserve">ATENDIMENTO EMERGENCIAL PARA VERIFICAR FALTA DE ENERGIA , </t>
  </si>
  <si>
    <t>000070477</t>
  </si>
  <si>
    <t>RATEIO - 03 UND  LATEX CONTEMPLACAO 45463 ACRILICO FOSCO SUPREMA, 02 UNDLATEX ARARA AZUL P 339 45469 ACRILICO FOSCO SUPREMA E 02 UNDLATEX POLPA DE ABACATE P 298 45469 ACRILICO FOSCO SUPREMA</t>
  </si>
  <si>
    <t>RATEIO - 03 UND LATEX REPOSE GRAY SW 7015 45463 ACRILICO FOSCO SUPREMA E 03 UND LATEX SONHO AZUL 45463 ACRILICO FOSCO SUPREMA</t>
  </si>
  <si>
    <t>000000212</t>
  </si>
  <si>
    <t>DUAS VISITAS PARA REPARO EM SISTEMA DE ALARME DE INCENDIO – SUBSTITUIDO 2 BOTOEIRAS E UM DETECTOR DE FUMAÇA</t>
  </si>
  <si>
    <t xml:space="preserve">SUBSTITUIÇÃO DE FONTE CHAVEADA 12V DO LOGO DO TOTEN </t>
  </si>
  <si>
    <t>000006072</t>
  </si>
  <si>
    <t xml:space="preserve">REPARO NO PORTÃO DA DOCA </t>
  </si>
  <si>
    <t>000006073</t>
  </si>
  <si>
    <t xml:space="preserve">TROCA EMERGENCIAL DE MOTOR PARA PORTA DE AÇO AUTOMATICA DA ENTRADA LOJA </t>
  </si>
  <si>
    <t>000006074</t>
  </si>
  <si>
    <t xml:space="preserve">TROCA EMERGENCIAL DE 02 FECHADURAS TETRA LATERAL PARA PORTA DE AÇO DA DOCA </t>
  </si>
  <si>
    <t>000006075</t>
  </si>
  <si>
    <t xml:space="preserve">REPARO EMERGENCIAL E LUBRIFICAÇÃO PORTA DE AÇO DA DOCA </t>
  </si>
  <si>
    <t>000006076</t>
  </si>
  <si>
    <t xml:space="preserve">REPARO EMERGENCIAL COMPLETO PORTA FLEX DA DOCA </t>
  </si>
  <si>
    <t>000006077</t>
  </si>
  <si>
    <t xml:space="preserve">REPARO COMPLETO EMERGENCIAL E LUBRIFICAÇÃO PORTA DE AÇO AUTOMATICA DA DOCA </t>
  </si>
  <si>
    <t>000006081</t>
  </si>
  <si>
    <t xml:space="preserve">FORNECIMENTO E INSTALAÇÃO EMERGENCIAL DE GRADIL METALICO EM PINTURA AZUL PADRÃO PETZ PARA A CABINE EXTERNA DALOJA </t>
  </si>
  <si>
    <t>DESEMTUPIMENTO E LIMPEZA CX DE PELOS;</t>
  </si>
  <si>
    <t>000001858</t>
  </si>
  <si>
    <t>FIAÇÃO EM CURTO  NA REDE DO BUSCA PREÇO.</t>
  </si>
  <si>
    <t>000003381</t>
  </si>
  <si>
    <t>FURTO DE CABOS NA CABINE DE ENTRADA DE ENERGIA</t>
  </si>
  <si>
    <t>832334</t>
  </si>
  <si>
    <t>MANUTENÇÃO PREVENTIVA DO SISTEMA DE BOMBEAMENTO DO MÊS DE DEZEMBRO DE 2023</t>
  </si>
  <si>
    <t>832335</t>
  </si>
  <si>
    <t>INSTALAÇÃO DE UM AUTOMATICO INFERIOR NA BOMBA DE ÁGUA POTÁVEL</t>
  </si>
  <si>
    <t>832336</t>
  </si>
  <si>
    <t>MANUTENÇÃO PREVENTIVA DO SISTEMA DE BOMBEAMENTO DO MÊS DE JANEIRO DE 2024</t>
  </si>
  <si>
    <t>-</t>
  </si>
  <si>
    <t>SERVIÇO DE RETIRADA DE VAZAMENTO DA CENTRALINA  FORNECIMENTO E INSTALACAO DE OLEO HIDRAULICO AMAREOLO</t>
  </si>
  <si>
    <t>000000757</t>
  </si>
  <si>
    <t>PARCELA 2/3 - FOI FEITO CARGA DE FLUIDO REFRIGERANTE R410A E A TROCA DE 2 SENSORES DE TEMPERATURA 2 SENSORES DE SUCÇÃO 2 SENSORES AMBIENTE</t>
  </si>
  <si>
    <t>000000908</t>
  </si>
  <si>
    <t>MAQUINA COM PROBLEMA NA PARTE ELETRICA FOI FEITO O REPARO E CARGA DE FLUIDO REFRIGERANTE R410A SETOR: GERENCIA</t>
  </si>
  <si>
    <t>000000798</t>
  </si>
  <si>
    <t xml:space="preserve">VAZAMENTO NA VALVULA SCHRAIDER, FOI SANADO O VAZAMENTO FEITO CARGA DE FLUIDO REFRIGERANTE R410A SETOR: REFEITORIO </t>
  </si>
  <si>
    <t>000000799</t>
  </si>
  <si>
    <t>SANADO O VAZAMENTO NAS CONEXÕES E FEITO NOVA CARGA DE FLUIDO REFRIGERANTE 2,800 KG SETOR: SALA DE DESCANSO</t>
  </si>
  <si>
    <t>000000800</t>
  </si>
  <si>
    <t xml:space="preserve">SANADO O VAZAMENTO NAS CONEXÕES E FEITO NOVA CARGA DE FLUIDO REFRIGERANTE 3,800 KG SETOR: C.E SALA DE TOSA </t>
  </si>
  <si>
    <t>FOI TROCADO A CONTATORA DO SETOR SALÃO EQUIPAMENTO 3</t>
  </si>
  <si>
    <t>FOI TROCADO A CONTATORA DO SETOR SALÃO EQUIPAMENTO 1</t>
  </si>
  <si>
    <t xml:space="preserve">FOI FEITO A TROCA DA CONTATORA DO SETOR SALÃO EQUIPAMENTO 2 </t>
  </si>
  <si>
    <t>REPARO NO DRENO E DESOBSTRUÇAO DO MESMO SETOR: LOJA</t>
  </si>
  <si>
    <t>000000787</t>
  </si>
  <si>
    <t>FOI FEITO A TROCA DA CONTATORA DA CONDENSADORA E FOI FEITO UM REAJUSTE ELETRICO SETOR: SALÃO MAQUINA 15</t>
  </si>
  <si>
    <t>000000785</t>
  </si>
  <si>
    <t>FOI FEITO RESET DE TODAS AS MAQUINAS SETOR: SALÃO</t>
  </si>
  <si>
    <t>000000783</t>
  </si>
  <si>
    <t>FOI FEITO A PARTE ELETRICA NA CONDENSADORA E CARGA DE FLUIDO E TROCA DO CAPACITOR SETOR: LOJA</t>
  </si>
  <si>
    <t>000000778</t>
  </si>
  <si>
    <t>FOI FEITO A CARGA DE FLUIDO REFRIGERANTE R22 SETOR: REFEITORIO LADO ESQUERDO</t>
  </si>
  <si>
    <t>000000777</t>
  </si>
  <si>
    <t>FOI SANADO O VAZAMENTO DA COND COM TAPA FUGA E FOI FEITO CARGA DE FLUIDO REFRIGERANTE E TROCA DO CAPACITOR DA COND SETOR: REFEITORIO MAQUINA LADO DIREITO</t>
  </si>
  <si>
    <t>REALIZADO A MANUTENÇÃO DAS CORTINAS DE AR DA ENTRADA PRINCIPAL E DOS FUNDOS DA LOJA</t>
  </si>
  <si>
    <t>000000766</t>
  </si>
  <si>
    <t>FOI FEITO A CORRETIVA DO AR CONDICIONADO DO SETOR CPD E LIMPEZA DA EVAPORADORA E CARGA DE FLUIDO REFRIGERANTE R410A</t>
  </si>
  <si>
    <t>000000796</t>
  </si>
  <si>
    <t>FOI FEITO A REGULAGEM DOS TERMOSTATOS DAS MAQUINAS</t>
  </si>
  <si>
    <t>FOI FEITO A TROCA DE 2 CONTATORA DE MAQUINA CONDENSADORA 01, 02, E FEITO O RELIGAMENTO DAS MESMAS SETOR: SALÃO</t>
  </si>
  <si>
    <t>000000772</t>
  </si>
  <si>
    <t>FOI REALIZADO UMA CARGA DE GAS NO REFEITORIO E NA SALA DA GERENCIA</t>
  </si>
  <si>
    <t>000000773</t>
  </si>
  <si>
    <t>VISITA TECNICA</t>
  </si>
  <si>
    <t>000000774</t>
  </si>
  <si>
    <t>FOI REALIZADO UMA CARGA DE FLUIDO REFRIGERANTE COMPLETA NO SETOR: C.E</t>
  </si>
  <si>
    <t>INSTALAÇÃO DE FECHADURA</t>
  </si>
  <si>
    <t>MATERIAL PARA MANUTENÇÃO PREVENTIVA - JANEIRO</t>
  </si>
  <si>
    <t>LIMPEZA DE COBERTURA - JANEIRO</t>
  </si>
  <si>
    <t>SUBSTITUIÇÃO DE TORNEIRAS DE BEBEDOURO</t>
  </si>
  <si>
    <t>REPARO EM VAZAMENTOS DOS BEBEDOUROS DOS CLIENTES E DOS BASTIDORES</t>
  </si>
  <si>
    <t xml:space="preserve">MODERNIZAÇÃO DO EQUIPAMENTO DE AR CONDICIONADO DO CENTRO DE ESTÉTICA - COM FORNECIMENTO E INSTAÇÃO DE CONTROLE, CONTATORA E HÉLICE. CORRREÇÃO DE VAZAMENTO, SUBSTITUIÇÃO DA VÁLVULA DE SERVIÇO E COMPLEMENTO DE CARGA DE FLUIDO REFRIGERANTE R410A. </t>
  </si>
  <si>
    <t>000000027</t>
  </si>
  <si>
    <t>ADEQUAÇÃO AVCB - ISOLAMENTO DE "CAIXÃO PERDIDO" EM ALVENARIA COM ACABAMENTOS E PINTURAS</t>
  </si>
  <si>
    <t>000059221</t>
  </si>
  <si>
    <t>LOCAÇÃO DE CLIMATIZADOR DE AR MÉDIO</t>
  </si>
  <si>
    <t>FECHAMENTO DE BURACO DA ENTRADA DA DOCA</t>
  </si>
  <si>
    <t>EXECUÇÃO DE TESTE DE PINTURA NO TETO DA DOCA</t>
  </si>
  <si>
    <t>RELIGAÇÃO DA ILUMINAÇÃO DA FACHADA E IMPERMEABILIZAÇÃO DA LAJE</t>
  </si>
  <si>
    <t>DESENTUPIMENTO DO RALO DA SALA SENSIBILIDADE E INSTALAÇÃO DE TRINCO NO ARMÁRIO DE REMÉDIOS</t>
  </si>
  <si>
    <t>BANDEJAMENTO DE VAZAMENTO NO CONSULTÓRIO DO SERES, DEMOLIÇÃO E RECONSTRUÇÃO DE FORRO, EMASSAMENTO E PINTURA</t>
  </si>
  <si>
    <t>TRANSPORTE DE DOIS UMIDIFICADORES</t>
  </si>
  <si>
    <t>REPARO EM TUBULAÇÃO FURTADA</t>
  </si>
  <si>
    <t>PROCESSO DE DESOBSTRUÇÃO,  LIMPEZA A RASPAGEM DE TODA A REDE TERRÉA DA UNIDADE,  RALOS, BANHEIRO , COPA, COZINHA, ESTÉTICA. SERA TRABALHADA TODA A BASE DA REDE DE ESGOTO ATE A CAIXA E A CAIZA EXTERNA, LOJA, CLINICA E PREDIO ESCRITÓRIO, APROXMADAMENTE 100 E 120 METROS DE REDE.GARANTIA 90 DIAS.</t>
  </si>
  <si>
    <t>P/ EQUIPAMENTO DE TOMOGRAFIA - FORNECIMENTO E INSTALAÇÃO DE NOBREAK - NOBREAK 230V 1500VA EATON 9PX C/ PESQUISA DE DEFEITO</t>
  </si>
  <si>
    <t>REPARO EM VAZAMENTO NA DOCA</t>
  </si>
  <si>
    <t>REPARO EM VAZAMENTO NO TANQUE DO AQUÁRIO</t>
  </si>
  <si>
    <t>SUBSTITUIÇÃO DE REGISTRO DO DML E RELIGAÇÃO DE ÁGUA</t>
  </si>
  <si>
    <t>RETIRADA DE ÁGUA DO POÇO DOS ELEVADORES - 15/01/2024</t>
  </si>
  <si>
    <t>RETIRADA DE ÁGUA DO POÇO DOS ELEVADORES - 20/01/2024</t>
  </si>
  <si>
    <t>RETIRADA DE ÁGUA DO POÇO DOS ELEVADORES - 23/01/2024</t>
  </si>
  <si>
    <t>REPARO DE CURTO CIRCUITO E REORGANIZAÇÃO DE FIAÇÃO</t>
  </si>
  <si>
    <t>REMOÇÃO DE PORTA E BATENTE DE MADEIRA DANIFICADOS E INSTALAÇÃO DE PORTA DE ALUMINIO COM RECOMPOSIÇÃO DE DRYWALL E PINTURA NA COR PADRÃO PETZ</t>
  </si>
  <si>
    <t>000000034</t>
  </si>
  <si>
    <t>ADITIVO DE RETROFIT – FORNECIMENTO E INSTALAÇÃO DE PINGAREIRA EM GRANITO C/ INSTALAÇÃO SOBRE MURO</t>
  </si>
  <si>
    <t>000001268</t>
  </si>
  <si>
    <t>HOSPITAL - MANUTENÇÃO PREVENTIVA DE AR CONDICIONADO REF. Fevereiro/24</t>
  </si>
  <si>
    <t>000315231</t>
  </si>
  <si>
    <t>000338819</t>
  </si>
  <si>
    <t>000369221</t>
  </si>
  <si>
    <t>000338807</t>
  </si>
  <si>
    <t>000369222</t>
  </si>
  <si>
    <t>000338835</t>
  </si>
  <si>
    <t>000369232</t>
  </si>
  <si>
    <t>000338820</t>
  </si>
  <si>
    <t>000369233</t>
  </si>
  <si>
    <t>000315232</t>
  </si>
  <si>
    <t>000338832</t>
  </si>
  <si>
    <t>000089111</t>
  </si>
  <si>
    <t>SERVIÇO DE MANUTENÇÃO PREVENTIVA EM GRUPOS GERADORES COM MONITORAMENTE REMOTO - REF.Fevereiro/24</t>
  </si>
  <si>
    <t>000089110</t>
  </si>
  <si>
    <t>000089115</t>
  </si>
  <si>
    <t>LOCAÇÃO DE PLATAFORMA REF. FEVEREIRO</t>
  </si>
  <si>
    <t>0271</t>
  </si>
  <si>
    <t>MILLS - PLATAFORMA - ALAMEDA SANTOS - NF 940498822</t>
  </si>
  <si>
    <t>18.328.118/0269-22</t>
  </si>
  <si>
    <t>000115372</t>
  </si>
  <si>
    <t>LOCAÇÃO DE PLATAFORMA REF. FEVEREIRO/23</t>
  </si>
  <si>
    <t>000000529</t>
  </si>
  <si>
    <t>SPOT - MANUTENÇÃO PREVENTIVA MENSAL NO SISTEMA DE BOMBEAMENTO. REF. FEVEREIRO/24</t>
  </si>
  <si>
    <t>000059120</t>
  </si>
  <si>
    <t>LOCAÇÃO DE 02 CLIMATIZADORES MÉDIO - REF. FEVEREIRO/24</t>
  </si>
  <si>
    <t>LOCAÇÃO DE 03 CLIMATIZADORES EVAPORATIVOS DE 20MIL BTUS E 1 CLIMATIZADOR DE 8MIL BTUS  - REF. FEVEREIRO/24</t>
  </si>
  <si>
    <t>000059118</t>
  </si>
  <si>
    <t>LOCAÇÃO DE 03 CLIMATIZADORES MÉDIO - REF. FEVEREIRO/24</t>
  </si>
  <si>
    <t>HOSPITAL - VISITA MENSAL PARA MELHORIAS (PREDIAL) - REF. FEVEREIRO/24</t>
  </si>
  <si>
    <t>SPOT - VISITA MENSAL PARA MELHORIAS PROGRAMADAS PREDIAL - REF. FEVEREIRO/24</t>
  </si>
  <si>
    <t>000005331</t>
  </si>
  <si>
    <t>SPOT - MANUTENÇÃO PREVENTIVA AR-CONDICIONADO  - REF. FEVEREIRO/24</t>
  </si>
  <si>
    <t>000005329</t>
  </si>
  <si>
    <t>SPOT - MANUTENÇÃO PREVENTIVA PREDIAL  - REF. FEVEREIRO/24</t>
  </si>
  <si>
    <t>000001253</t>
  </si>
  <si>
    <t>000001254</t>
  </si>
  <si>
    <t>000001256</t>
  </si>
  <si>
    <t>000001257</t>
  </si>
  <si>
    <t>000001258</t>
  </si>
  <si>
    <t>000001259</t>
  </si>
  <si>
    <t>000001260</t>
  </si>
  <si>
    <t>000001263</t>
  </si>
  <si>
    <t>000001264</t>
  </si>
  <si>
    <t>000001265</t>
  </si>
  <si>
    <t>000001266</t>
  </si>
  <si>
    <t>000000815</t>
  </si>
  <si>
    <t>000000814</t>
  </si>
  <si>
    <t>000000816</t>
  </si>
  <si>
    <t>000000818</t>
  </si>
  <si>
    <t>000000817</t>
  </si>
  <si>
    <t>000000965</t>
  </si>
  <si>
    <t>000001866</t>
  </si>
  <si>
    <t>BATENTE E GUARNIÇÃO DE PORTA SOLTA, FEITA FIXAÇÃO COM ESPUMA EXPANSIVA E PARAFUSOS</t>
  </si>
  <si>
    <t>000001867</t>
  </si>
  <si>
    <t>PORTA FARMACIA FEITA SUBSTITUIÇÃO DE DOBRADIÇAS PORTA ATENDIMENTO FEITA FIXAÇÃO E AJUSTE;</t>
  </si>
  <si>
    <t>000001868</t>
  </si>
  <si>
    <t>DESENTUPIMENTO E LIMPEZA DE RALO LINEAR EM FRENTE A PORTA DA DOCA</t>
  </si>
  <si>
    <t>000001869</t>
  </si>
  <si>
    <t>SUBSTITUIÇÃO DE 2 REFLETORES DE LED 100W.</t>
  </si>
  <si>
    <t>000001870</t>
  </si>
  <si>
    <t>FIXAÇÃO DE RUFO SOLTO</t>
  </si>
  <si>
    <t>000001871</t>
  </si>
  <si>
    <t>DESENTUPIMENTO E LIMPEZA DOS RALOS NA REDE HIDRAULICA</t>
  </si>
  <si>
    <t>000001872</t>
  </si>
  <si>
    <t>SUBSTITUIÇÃO DE 2 REGISTROS DE ESFERA DECA 3/4 E CONEÇÕES DE 2 BAIAS.</t>
  </si>
  <si>
    <t>000001873</t>
  </si>
  <si>
    <t>REGULAGEM TIMER, VISTORIA DE INFILTRAÇÃO NA COLUNA ONDE FICOU CONSTATADO VAZAMENTO PELA JUNTA DE DILATAÇÃO DO PRÉDIO CONFORME VIDEO ENVIADO</t>
  </si>
  <si>
    <t>000001874</t>
  </si>
  <si>
    <t>SUBSTITUIÇÃO DE TOMADA MACHO E FEMEA EM CUTO. TOMADO STECK</t>
  </si>
  <si>
    <t>000001875</t>
  </si>
  <si>
    <t>REDE DE ILUMINAÇÃO EM CURTO CAUSANDO DESARME DE DISJUNTOR. DESMONTAGEM DE LUMINÁRIAS E INTERRUPTORES E VERIFICADO CABEAMENTO DESCASCADO DENTRO DA ELETRO CALHA.</t>
  </si>
  <si>
    <t>000001876</t>
  </si>
  <si>
    <t>FIXAÇÃO DA CAIXA DE TOMADAS SOLTAS.CE</t>
  </si>
  <si>
    <t>000001877</t>
  </si>
  <si>
    <t>CONDULETE DOPORTAO AUTOATICO AVARIADO CAUSANDO CURTO. FEITA RESTAURAÇÃO DOS CABOS E FIXAÇAO DO CONDULETE</t>
  </si>
  <si>
    <t>000001878</t>
  </si>
  <si>
    <t>TAMPA DA CAIXA DE PASSAGEM QUEBRADA, REALIZADA RESTAURAÇÃO COM FERRAGEM E CONCRETO</t>
  </si>
  <si>
    <t>000001879</t>
  </si>
  <si>
    <t>CONSTRUÇÃO DE 3 PONTOS DE INFRA DE ELETRICA PARA CLIMATIZADORES SENDO 2 EM LOJA E 1 NA PICK-UP</t>
  </si>
  <si>
    <t>000001880</t>
  </si>
  <si>
    <t>DESENTUPIMENTO E ÇIMPEZA DO RALO PETZ PLAY</t>
  </si>
  <si>
    <t>000001881</t>
  </si>
  <si>
    <t>REGULAGEM DE TIMER ILUMINAÇÃO EXTERNA</t>
  </si>
  <si>
    <t>000001882</t>
  </si>
  <si>
    <t>VASO SANITÁRIOENTUPIDO, REALIZADOS O DESENTUPIMENTO COM A REMOÇÃO DO VASO SANITÁRIO.</t>
  </si>
  <si>
    <t>000001883</t>
  </si>
  <si>
    <t>VAZAMENTO DA REDE HIDRAULICA PREJUDICANDO CONDOMINIO VIZINHO. REALIZADO TRANSFERENCIA DE POSIÇÃO DA REDE COM SAÍDA PARA O RALO</t>
  </si>
  <si>
    <t>000001884</t>
  </si>
  <si>
    <t>AVALIAÇÃO DA REDE HIDRAULICA POR FALTA DÁGUA, ACIONANDO BOMBA MANUAL VERIFICAÇÃO DOS VASOS E TORNEIRAS NÃO CONSTATANDO VAZAMENTO</t>
  </si>
  <si>
    <t>000001885</t>
  </si>
  <si>
    <t>RECOLOCAÇÃO DE FORROS DESENCAIXADOS DEVIDO A VENTOS FORTES</t>
  </si>
  <si>
    <t>000001886</t>
  </si>
  <si>
    <t>FORRO DE TETO FALTANDO, FEITA REPOSIÇÃO DE FORROS E REFORÇO COM ALARME NA SAÍDA DO AR EM FRENTE A LOJA</t>
  </si>
  <si>
    <t>000001887</t>
  </si>
  <si>
    <t>FIXAÇÃO DO SINALIZADOR DO NC PNE POR COLISÃO E FIXAÇÃO DO ACM NA ENTRADA DA LOJA .</t>
  </si>
  <si>
    <t>000001888</t>
  </si>
  <si>
    <t>DESMONTAGEM E ISOLAMENTO DE ELÉTRICA DE 4 ANTENAS ANTI FURTYO, EQUIPAMENTO ACONDICIONADO NA LOJA.</t>
  </si>
  <si>
    <t>000000513</t>
  </si>
  <si>
    <t xml:space="preserve">ATENDIMENTO EMERGENCIAL UNIDADE SEM ÁGUA </t>
  </si>
  <si>
    <t>000000515</t>
  </si>
  <si>
    <t>INSTALAÇÃO DE UM KIT NOVO DE BOMBA E PRESSURIZADOR ELETRONICO</t>
  </si>
  <si>
    <t>000000514</t>
  </si>
  <si>
    <t>ATENDIMENTO EMERGENCIAL UNIDADE SEM ÁGUA RETIRADO AR DAS DUAS BOMBAS DE ÁGUA POTAVEL</t>
  </si>
  <si>
    <t>000003861</t>
  </si>
  <si>
    <t>MANUTENÇÃO EM PORTA EXISTENTE COM TROCA DE DOBRADIÇA GONZO ,SUBISTITUIÇÃO DE TRES GONZOS</t>
  </si>
  <si>
    <t>VISITA TECNICA E RELIGAÇÃO DE CABINE PRIMARIA DA LOJA -EMERGENCIAL DE RISCO</t>
  </si>
  <si>
    <t>DESOBSTRUÇÃO RALO ESGOTO BANHEIRO FEMININO APROXIMADAMENTE 20 METROS</t>
  </si>
  <si>
    <t>000343585</t>
  </si>
  <si>
    <t>COMPRA DE 1 CONECTOR ELÉTRICO E 1 INTERRUPTOR ELÉTRICO ME PARA O ELEVADOR SOCIAL DIREITA</t>
  </si>
  <si>
    <t>000001899</t>
  </si>
  <si>
    <t>DEMOLIÇÃO DE FORRO COMRISCO DE DESABAMENTO, DESCARTE E REMOÇÃO DE TODO ENTULHO</t>
  </si>
  <si>
    <t>000001900</t>
  </si>
  <si>
    <t>ACM SOLTO,  REALIZADA RESTAURAÇÃO DA AREA AVARIADA SOBRE A PIA E LATERIAIS SOLTA.</t>
  </si>
  <si>
    <t>000001901</t>
  </si>
  <si>
    <t>WC FEMININO CLIENTES</t>
  </si>
  <si>
    <t>VAZAMENTO NO SIFÃO DUPLO  DOS LAVABOS FEITA ADAPTAÇÃO COM NOVO SIFÃO</t>
  </si>
  <si>
    <t>000001902</t>
  </si>
  <si>
    <t>REMOÇÃO E INSTALAÇÃO DE 2  VENTILADORES DE PAREDE</t>
  </si>
  <si>
    <t>000001903</t>
  </si>
  <si>
    <t>LIMPEZA DA CAIXA DE PASSAGEM DE ÁGUA PLUVIAL COM ACUMULO DE SUJEIRA INTERROMPENDO A SAÍDA DE ÁGUA</t>
  </si>
  <si>
    <t>000001904</t>
  </si>
  <si>
    <t>FIXAÇÃO DE DOBRADIÇA E FECHADURA DO ARMÁRIO DE VACINA</t>
  </si>
  <si>
    <t>000001905</t>
  </si>
  <si>
    <t>BETEIRA</t>
  </si>
  <si>
    <t>VAZAMENTO NA BETEIRA, FOI ESVAZIADA E FEITA A CALAFETAÇÃO DE SILICONE PRETO AO REDOR</t>
  </si>
  <si>
    <t xml:space="preserve">LUCAS CAMPOS GABRIEL 47424816829        </t>
  </si>
  <si>
    <t>ADEQUAÇÃO DE AVCB COM SUBSTITUIÇÃO DE UM ACIONADOR MANUAL ENDEREÇÁVEL DO SISTEMA DE ALARME DE INCÊNDIO
E CONFIGURAÇÃO/ENDEREÇAMENTO DO NOVO DISPOSITIVO. INCLUSO FORNECIMENTO DE MATERIAIS E MÃO DE OBRA ESPECIALIZADA.</t>
  </si>
  <si>
    <t>000000317</t>
  </si>
  <si>
    <t>AVALIAÇÃO TECNICA NO QUADRO DE ENERGIA DAS TOMADAS DA LOJA, IDENTIFICAÇÃO DE CURTO E REAPERTO EM DERIVAÇÕES DO QUADRO</t>
  </si>
  <si>
    <t>COMPLEMENTO DE PREVENTIVA REF. JANEIRO  - MATERIAL APLICADO (INTERRUPTOR DE TOMADA, REJUNTE, RODAPÉ, PARAFUSOS E PREGOS)</t>
  </si>
  <si>
    <t>COMPLEMENTO DE PREVENTIVA REF. JANEIRO  - MATERIAL APLICADO (01 CHUVEIRO 6400W, LATA DE TINTA PEQUENA CINZA GRAY)</t>
  </si>
  <si>
    <t>COMPLEMENTO DE PREVENTIVA REF. JANEIRO  - MATERIAL APLICADO (02 LAMPADAS LEDs, FORRO MINERAL E MASSA CORRIDA)</t>
  </si>
  <si>
    <t>COMPLEMENTO DE PREVENTIVA REF. JANEIRO  - MATERIAL APLICADO (CANTONEIRA E CORINHO DA TORNEIRA)</t>
  </si>
  <si>
    <t>COMPLEMENTO DE PREVENTIVA REF. JANEIRO  - MATERIAL APLICADO (03 LATAS DE TINTAS PEQUENAS NAS CORES CINZA, VERDE CLARO, AZUL E 01 LATA DE MASSA CORRIDA)</t>
  </si>
  <si>
    <t>COMPLEMENTO DE PREVENTIVA REF. JANEIRO  - MATERIAL APLICADO (CANO DE PVC, COLA DE CONTATO, ESTOPA E PINCEL)</t>
  </si>
  <si>
    <t>COMPLEMENTO DE PREVENTIVA REF. JANEIRO  - MATERIAL APLICADO (CANTONEIRA, PARAFUSOS, PREGOS E LIMPA CONTATO)</t>
  </si>
  <si>
    <t>COMPLEMENTO DE PREVENTIVA REF. JANEIRO  - MATERIAL APLICADO (BUCHAS, PARAFUSOS E 01 LATA PEQUENA DE ZARCÃO)</t>
  </si>
  <si>
    <t>COMPLEMENTO DE PREVENTIVA REF. JANEIRO  - MATERIAL APLICADO (JOGO DE RODIZIOS, 02 KITs DE MÃO FRANCESAS, BUCHAS, PARAFUSOS, REJUNTE)</t>
  </si>
  <si>
    <t>COMPLEMENTO DE PREVENTIVA REF. JANEIRO  - MATERIAL APLICADO (LIMPA CONTATO E 01 DISJUNTOR BIPOLAR 16A)</t>
  </si>
  <si>
    <t>COMPLEMENTO DE PREVENTIVA REF. JANEIRO  - MATERIAL APLICADO (FONTE DO LETREIRO DA FACHADA, 05 LAMPADAS LED, PARAFUSOS E PREGOS)</t>
  </si>
  <si>
    <t>COMPLEMENTO DE PREVENTIVA REF. JANEIRO  - MATERIAL APLICADO (BISNAGA DE PU, SILICONE, CANTONEIRA, PREGO E LIXA)</t>
  </si>
  <si>
    <t>000006107</t>
  </si>
  <si>
    <t xml:space="preserve">REPARO EMERGENCIAL PORTAS DE AÇO AUTOMATICA E LUBRIFICAÇÃO GERAL ENTRADA PRINCIPAL LOJA </t>
  </si>
  <si>
    <t>000006115</t>
  </si>
  <si>
    <t xml:space="preserve">SERVIÇO DE REPARO COM SOLDA NOS RALOS DA ENTRADA LOJA </t>
  </si>
  <si>
    <t>000006116</t>
  </si>
  <si>
    <t xml:space="preserve">MANUTENÇÃO COMPLETA EMRGENCIAL E TROCA DE ROLDANAS PORTA DE VIDRO CLINICA </t>
  </si>
  <si>
    <t>000006117</t>
  </si>
  <si>
    <t xml:space="preserve">REPARO COM SOLDA DO CORRIMÃO ACESSO CLINICA </t>
  </si>
  <si>
    <t>000006118</t>
  </si>
  <si>
    <t>MANUTENÇÃO E TROCA DE FECHADURA EMERGENCIAL PARA O ARMARIO DE CONTROLADOS CLINICA</t>
  </si>
  <si>
    <t>000006119</t>
  </si>
  <si>
    <t xml:space="preserve">REPARO EMERGENCIAL POSTE ILUMINAÇÃO EXTERNA </t>
  </si>
  <si>
    <t>000006120</t>
  </si>
  <si>
    <t xml:space="preserve">FIXAÇÃO E VEDAÇÃO EMERGENCIAL DOS VIDROS CE </t>
  </si>
  <si>
    <t>000006121</t>
  </si>
  <si>
    <t xml:space="preserve">REPARO COM SOLDA PORTÃO RECEBIMENTO DOCA </t>
  </si>
  <si>
    <t>000006124</t>
  </si>
  <si>
    <t xml:space="preserve">REPARO EMERGENCIAL PORTA DOCA </t>
  </si>
  <si>
    <t>000006125</t>
  </si>
  <si>
    <t xml:space="preserve">TROCA DE 05 TRINCOS BAIAS DA INTERNAÇÃO CLINICA </t>
  </si>
  <si>
    <t>000006127</t>
  </si>
  <si>
    <t>REPARO E TROCA DE GONZOA DA PORTA METALICA DE SAIDA DE EMEGENCIA</t>
  </si>
  <si>
    <t>REMOÇÃO DE ÁGUA DOS POÇOS DOS ELEVADORES - 30 E 31/01/2024</t>
  </si>
  <si>
    <t>REPARO DE CURTO CIRCUITO</t>
  </si>
  <si>
    <t>RELIGAÇÃO E CONFIGURAÇÃO DA TV DA COZINHA</t>
  </si>
  <si>
    <t>REPARO DE CURTO CIRCUITO NO CE</t>
  </si>
  <si>
    <t>REMOÇÃO DE ÁGUA DOS POÇOS DOS ELEVADORES - 04/02/2024</t>
  </si>
  <si>
    <t>REMOÇÃO DE ÁGUA DOS POÇOS DOS ELEVADORES - 06/02/2024</t>
  </si>
  <si>
    <t>REPARO EM PORTA CORRENTES DO ESTACIONAMENTO</t>
  </si>
  <si>
    <t>SUBSTITUIÇÃO DE 12 LÂMPADAS</t>
  </si>
  <si>
    <t>000001909</t>
  </si>
  <si>
    <t>MURO COM RACHADURAS, REALIZADO RECORTE DO MURO E CONCRETADO 5 GRAMPOS COM VERGALHÃO 3/3.</t>
  </si>
  <si>
    <t>000001907</t>
  </si>
  <si>
    <t>SUBSTITUIÇÃO DE RESITENCIA DO AQUECEDOR, 5500 W 220V</t>
  </si>
  <si>
    <t>000001908</t>
  </si>
  <si>
    <t>LOJA/ TESOURARIA</t>
  </si>
  <si>
    <t>SUBSTITUIÇÃO DE 9 LAMPADAS TUBULARES 6500 K 20 W.</t>
  </si>
  <si>
    <t>000151435</t>
  </si>
  <si>
    <t>COMPRA DE 1 COMPRESSOR - 380V - R410A, 1 CONTATOR TRIPOLAR 25A, 1 FILTRO SECADOR 3/8 ROSCADO, 1 PRESSOSTATO DE ALTA E 1 PRESSOSTADO DE BAIXO. PARA O EQUIPAMENTO QUE ATENDE A SALA DE TOSA DO CENTRO DE ESTÉTICA</t>
  </si>
  <si>
    <t>000000821</t>
  </si>
  <si>
    <t>INSTALADO SUPORTE DE FILTRO E FILTROS NA MAQUINA DO CORREDOR DA FARMACIA SETOR: FARMACIA</t>
  </si>
  <si>
    <t>000000839</t>
  </si>
  <si>
    <t>FOI FEITO A FIXAÇÃO DOS TERMOSTATOS DAS MAQUINAS CENTRAL DO PRIMEIRO ANDAR E SALÃO PRINCIPAL E SUBSTITUIÇÃO DA LAMPADA DE DRENO BANHEIRO MASCULINO</t>
  </si>
  <si>
    <t>000000819</t>
  </si>
  <si>
    <t>FOI RELIGADO OS TERMOSTATOS QUE ESTAVÃO DESLIGADOS  SETOR: SALÃO DE VENDAS</t>
  </si>
  <si>
    <t>19/02/2024</t>
  </si>
  <si>
    <t>FOI FEITO A DESMONTAGEM DA EVAPORADORA E DESENTUPIMENTO DO DRENO SALÃO DE VENDAS</t>
  </si>
  <si>
    <t>000000820</t>
  </si>
  <si>
    <t>FOI FEITO RESET NA MAQUINA SETOR: REFEITORIO</t>
  </si>
  <si>
    <t>000000832</t>
  </si>
  <si>
    <t>TROCA DE CONDENSADORA N1 QUE ESTAVA DANIFICADA LIMPEZA DE SISTEMA</t>
  </si>
  <si>
    <t>000000827</t>
  </si>
  <si>
    <t>TROCA DE CONDENSADORA N2 QUE ESTAVA DANIFICADA LIMPEZA DE SISTEMA</t>
  </si>
  <si>
    <t>000000829</t>
  </si>
  <si>
    <t>TROCA DE CONDENSADORA N3 QUE ESTAVA DANIFICADA LIMPEZA DE SISTEMA</t>
  </si>
  <si>
    <t>000000826</t>
  </si>
  <si>
    <t>TROCA DE CONDENSADORA N4 QUE ESTAVA DANIFICADA LIMPEZA DE SISTEMA</t>
  </si>
  <si>
    <t>000000830</t>
  </si>
  <si>
    <t>TROCA DE CONDENSADORA N5 QUE ESTAVA DANIFICADA LIMPEZA DE SISTEMA</t>
  </si>
  <si>
    <t>000000831</t>
  </si>
  <si>
    <t>TROCA DE CONDENSADORA N6 QUE ESTAVA DANIFICADA LIMPEZA DE SISTEMA</t>
  </si>
  <si>
    <t>000000834</t>
  </si>
  <si>
    <t xml:space="preserve">FEITO A TROCA DA HELICE, SANADO O VAZAMENTO NA SERPENTINA E FEITO CARGA DE FLUIDO REFRIGERANTE R410A 12KG SETOR: EQ 4 GARDEN </t>
  </si>
  <si>
    <t>000000833</t>
  </si>
  <si>
    <t>FEITO A TROCA DA HELICE, SANADO O VAZAMENTO NA SERPENTINA E FEITO CARGA DE FLUIDO REFRIGERANTE R410A12KG SETOR: EQ1 SALÃO DE VENDAS</t>
  </si>
  <si>
    <t>000000836</t>
  </si>
  <si>
    <t>FOI TROCADO A HELICE DA CONDENSADORA SETOR: EQ 2 SALÃO DE VENDAS</t>
  </si>
  <si>
    <t>000070946</t>
  </si>
  <si>
    <t>COMPRA DE 2 LATAS DE TINTAS PARA PINTURA DOS REPAROS NO SALÃO DE VENDAS E AREAS ADMISTRATIVAS</t>
  </si>
  <si>
    <t>000070948</t>
  </si>
  <si>
    <t>COMPRA DE 3 LATAS DE TINTAS PARA PINTURA DOS REPAROS NO SALÃO DE VENDAS E FARMACIA</t>
  </si>
  <si>
    <t>000070947</t>
  </si>
  <si>
    <t>COMPRA DE 1 LATA DE TINTA PARA PINTURA DOS REPAROS NA DOCA</t>
  </si>
  <si>
    <t>000001914</t>
  </si>
  <si>
    <t>SUBSTITUIÇÃO DE CANTONEIRA DE ALUMINIO E PINTURA DA COLUNA</t>
  </si>
  <si>
    <t>000001915</t>
  </si>
  <si>
    <t>PORTA VAI E VEM COM MOLA QUERADA, EITO REPARO E REGULAGEM.</t>
  </si>
  <si>
    <t>000001916</t>
  </si>
  <si>
    <t>REALIZADA FIXAÇÃO DE PORTA SOLTA</t>
  </si>
  <si>
    <t>000001917</t>
  </si>
  <si>
    <t>REPARO DE SUPORTE E PRATELEIRA DANIFICADOAS</t>
  </si>
  <si>
    <t>000001918</t>
  </si>
  <si>
    <t>TOTEN DE SAÍDA AVARIADO, REALIZADA FIXAÇÃO DE CHAPA DE AÇO E FIXAÇÃO NA BASE DO PISO</t>
  </si>
  <si>
    <t>000001919</t>
  </si>
  <si>
    <t>FIXAÇÃO DE 8 BATE PORTAS, 1 BARRA DE BICICLETA E INSTALAÇÃO DE PISOS INTERTRAVADOS E ETC</t>
  </si>
  <si>
    <t>000001920</t>
  </si>
  <si>
    <t>VAZAMENTO PELO CONDUTOR, FIXAÇÃO COM CINTA DE AÇO E CALAFETAÇÃO COM VEDANTE PU</t>
  </si>
  <si>
    <t>000001921</t>
  </si>
  <si>
    <t>FIXAÇÃO DE RODAPÉ E INSTALAÇÃO DE CANTONEIRA DE ALUMINIO NA FARMÁCIA</t>
  </si>
  <si>
    <t>000001923</t>
  </si>
  <si>
    <t>PORTA DO VESTIÁRIO TRAVANDO A ABERTURA FEITA A REGULAGEM DA TRANCA</t>
  </si>
  <si>
    <t>000001924</t>
  </si>
  <si>
    <t>SUBSTITUIÇÃO DE ENGATE RÁPIDO DA MANGUEIRA DO BEBEDOURO.</t>
  </si>
  <si>
    <t>000001925</t>
  </si>
  <si>
    <t>PORTA DESGRUDADA IMPEDINDO O FECHAMENTO, REALIZADA REGULAGEM GAVETA, FEITA FIXAÇÃO DAS CORREDIÇAS</t>
  </si>
  <si>
    <t>000001926</t>
  </si>
  <si>
    <t>REMOÇÃO DE DESCARPACK E FIXAÇÃO EM NOVA POSIÇÃO. FEITA CALAFETAÇÃO COM MASSA NOS BURACOS.</t>
  </si>
  <si>
    <t>000001927</t>
  </si>
  <si>
    <t>SUBSTITUIÇÃO DE 2 REFLETORES DE LED 100W</t>
  </si>
  <si>
    <t>00000210</t>
  </si>
  <si>
    <t>SERVIÇO DE SUBSTITUIÇÃO DE BARRA DUPLA PORTA CORTA FOGO</t>
  </si>
  <si>
    <t>RETIRADA DE ÁGUA DO POÇO DOS ELEVADORES - 10/02/2024</t>
  </si>
  <si>
    <t>LIGAÇÃO DE REFLETORES DA FACHADA</t>
  </si>
  <si>
    <t>REPARO DE CURTO CIRCUITO E ORGANIZAÇÃO DE FIAÇÃO DOS CAIXAS</t>
  </si>
  <si>
    <t>000001928</t>
  </si>
  <si>
    <t>DESENTUPIMENTO E LIMPEZA DOS RALO DEVIDO ACUMULO DE CIMENTO E PEDRAS NA TUBULAÇÃO</t>
  </si>
  <si>
    <t>000346047</t>
  </si>
  <si>
    <t>COMPRA DE 1 INTERRUPTOR ELÉTRICO ME E 1 CONECTOR ELÉTRICO PARA O ELEVADOR SOCIAL</t>
  </si>
  <si>
    <t>059206001</t>
  </si>
  <si>
    <t>000006162</t>
  </si>
  <si>
    <t>Fornecimento e instalação de um portão novo completo trilho correr Stanley com fechadura para vão localizado na doca</t>
  </si>
  <si>
    <t>SPOT - MANUTENÇÃO PREVENTIVA PREDIAL  - REF. FEVEREIRO/24</t>
  </si>
  <si>
    <t>TESOURARIA</t>
  </si>
  <si>
    <t>CONSTRUÇÃO DE PAREDE E FORNECIMENTO E INSTALAÇÃO DE PORTEIRO ELETRÔNICO</t>
  </si>
  <si>
    <t>000019167</t>
  </si>
  <si>
    <t>LAMPADA TUBULAR LED 18W 6500K T5 C/ DRIVER OUROL</t>
  </si>
  <si>
    <t>LIMPEZA DE COBERTURA - FEVEREIRO</t>
  </si>
  <si>
    <t>REPARO DE CURTO EM CIRCUITO DE ILUMINAÇÃO EXTERNA E CONFIGURAÇÃO DE TIMER</t>
  </si>
  <si>
    <t>COMPRA DE 3 ANEIS ADAPTADORES E 3 SPOT LED 3W</t>
  </si>
  <si>
    <t>000001318</t>
  </si>
  <si>
    <t>000319350</t>
  </si>
  <si>
    <t>000341407</t>
  </si>
  <si>
    <t>000371435</t>
  </si>
  <si>
    <t>000341408</t>
  </si>
  <si>
    <t>000371431</t>
  </si>
  <si>
    <t>000341450</t>
  </si>
  <si>
    <t>000371407</t>
  </si>
  <si>
    <t>000341411</t>
  </si>
  <si>
    <t>000371432</t>
  </si>
  <si>
    <t>000317330</t>
  </si>
  <si>
    <t>000341410</t>
  </si>
  <si>
    <t>SERVIÇO DE MANUTENÇÃO PREVENTIVA EM GRUPOS GERADORES COM MONITORAMENTE REMOTO - REF.Março/24</t>
  </si>
  <si>
    <t>000090070</t>
  </si>
  <si>
    <t>000090064</t>
  </si>
  <si>
    <t>000035864</t>
  </si>
  <si>
    <t>35864-R1  AVGO-SP PETZ AV GOIÁS</t>
  </si>
  <si>
    <t>000035887</t>
  </si>
  <si>
    <t>35887-R1 SCSU-SP PETZ CARREFOUR SAO CAETANO</t>
  </si>
  <si>
    <t>000035868</t>
  </si>
  <si>
    <t>35868-R1 DDMA-SP PETZ DIADEMA</t>
  </si>
  <si>
    <t>000035869</t>
  </si>
  <si>
    <t>35869-R1 JFIR-SP PETZ JOÃO FIRMINO</t>
  </si>
  <si>
    <t>000035886</t>
  </si>
  <si>
    <t>35886-R1 MAUA-SP PETZ MAUA SHOPPING</t>
  </si>
  <si>
    <t>000035927</t>
  </si>
  <si>
    <t>35927-R1 PBAR-SP PETZ PEREIRA BARRETO</t>
  </si>
  <si>
    <t>000035888</t>
  </si>
  <si>
    <t>35888-R1  STAD-SP PETZ SANTO ANDRE</t>
  </si>
  <si>
    <t>000035876</t>
  </si>
  <si>
    <t>35876-R1 SADP-SP PETZ SANTO ANDRE DOM PEDRO</t>
  </si>
  <si>
    <t>000035885</t>
  </si>
  <si>
    <t>35885-R1 SBCA-SP PETZ SAO BERNARDO</t>
  </si>
  <si>
    <t>000035867</t>
  </si>
  <si>
    <t>35867-R1 SGSQ-SP PETZ SHOPPING GOLDEN SQUARE</t>
  </si>
  <si>
    <t>000035866</t>
  </si>
  <si>
    <t>35866-R1 SGPZ-SP PETZ SHOPPING GRAND PLAZA</t>
  </si>
  <si>
    <t>000117057</t>
  </si>
  <si>
    <t>LOCAÇÃO DE PLATAFORMA REF. MARÇO/23</t>
  </si>
  <si>
    <t>000117061</t>
  </si>
  <si>
    <t>000117058</t>
  </si>
  <si>
    <t>940512720</t>
  </si>
  <si>
    <t>NF 940512720 - MILLS - PETZ SANTA CECILIA</t>
  </si>
  <si>
    <t>940512745</t>
  </si>
  <si>
    <t>NF 940512745 - MILLS - PETZ AUGUSTA</t>
  </si>
  <si>
    <t>940512699</t>
  </si>
  <si>
    <t>NF 940512699 - MILLS - PETZ BUTANTA</t>
  </si>
  <si>
    <t>940512728</t>
  </si>
  <si>
    <t>NF 940512728 - MILLS - PETZ CIDADE JARDIM</t>
  </si>
  <si>
    <t>940512724</t>
  </si>
  <si>
    <t>NF 940512724 - MILLS - PETZ POMPÉIA</t>
  </si>
  <si>
    <t xml:space="preserve"> 940512725</t>
  </si>
  <si>
    <t>NF 940512725 - MILLS - PETZ PACAEMBU</t>
  </si>
  <si>
    <t>940512722</t>
  </si>
  <si>
    <t>NF 940512722 - MILLS - PETZ RICARDO JAFET</t>
  </si>
  <si>
    <t>LOCAÇÃO DE PLATAFORMA REF. MARÇO</t>
  </si>
  <si>
    <t>940512723</t>
  </si>
  <si>
    <t>NF 940512723 - MILLS - PETZ CERRO CORA</t>
  </si>
  <si>
    <t>940512717</t>
  </si>
  <si>
    <t>NF 940512717 - MILLS - PETZ VILA MARIANA</t>
  </si>
  <si>
    <t>940512707</t>
  </si>
  <si>
    <t>NF 940512707 - MILLS - PETZ TEODORO SAMPAIO</t>
  </si>
  <si>
    <t>940512679</t>
  </si>
  <si>
    <t>NF 940512679 - MILLS - PETZ GASTAO VIDIGAL</t>
  </si>
  <si>
    <t>940512739</t>
  </si>
  <si>
    <t>NF 940512739 - MILLS - PETZ ALAMEDA SANTOS</t>
  </si>
  <si>
    <t>940512730</t>
  </si>
  <si>
    <t>NF 940512730 - MILLS - PETZ ACLIMAÇÃO</t>
  </si>
  <si>
    <t>940512738</t>
  </si>
  <si>
    <t>NF 940512738 - MILLS - PETZ PÃO DE AÇUCAR JABAQUARA</t>
  </si>
  <si>
    <t>000035894</t>
  </si>
  <si>
    <t>35894-R1 ANCH-SP PETZ CARREFOUR ANCHIETA</t>
  </si>
  <si>
    <t>MATERIAL PARA MANUTENÇÃO PREVENTIVA - FEVEREIRO</t>
  </si>
  <si>
    <t>DEMOLIÇÃO E CONSTRUÇÃO DE TAMPA EM PISO E LIMPEZA DE CAIXA DE PASSAGEM</t>
  </si>
  <si>
    <t>INSTALAÇÃO DE ILUMINAÇÃO NA ÁREA DO GERADOR</t>
  </si>
  <si>
    <t>SOLDA DO PORTÃO DO GERADOR</t>
  </si>
  <si>
    <t>VERIFICAÇÃO DE FALTA DE ÁGUA DEVIDO À VAZAMENTO (DOMINGO)</t>
  </si>
  <si>
    <t>INSTALAÇÃO DE TRINCO E REPARO EM PORTA DO BANHEIRO DOS CLIENTES</t>
  </si>
  <si>
    <t>FORNECIMENTO DE ANDAIME PARA PREVENTIVA</t>
  </si>
  <si>
    <t>MUDANÇA DE CIRCUITO ELÉTRICO DO ESTACIONAMENTO</t>
  </si>
  <si>
    <t>SUBSTITUIÇÃO DE FONTE DE LUMINOSO DO SERES</t>
  </si>
  <si>
    <t>SUBSTITUIÇÃO DE REFLETORES NO PETZ PLAY E NA FACHADA</t>
  </si>
  <si>
    <t>SUBSTITUIÇÃO DE INTERRUPTOR PETZ PLAY</t>
  </si>
  <si>
    <t>SUBSTITUIÇÃO DE REGISTRO CE</t>
  </si>
  <si>
    <t>FIXAÇÃO E VEDAÇÃO DE RALOS NO ADOTE</t>
  </si>
  <si>
    <t>FIXAÇÃO DE MAÇANETA DO AQUÁRIO/SAFARI</t>
  </si>
  <si>
    <t>REPARO DE VAZAMENTO NO ADOTE, EMASSAMENTO E PINTURA DE PAREDE</t>
  </si>
  <si>
    <t>ACOMPANHAMENTO DE ABASTECIMENTO POR CAMINHÃO PIPA - NOTURNO</t>
  </si>
  <si>
    <t>REVITALIZAÇÃO E SUBSTITUIÇÃO DE MADEIRAMENTO DANIFICADO DOS BRINQUEDOS DO PETZ PLAY</t>
  </si>
  <si>
    <t>REMOÇÃO DE ADESIVO SOBRE A GERÊNCIA, REMOÇÃO DE ADESIVO NAS LATERAIS DO CE E EMASSAMENTO E PINTURA DE PAREDE</t>
  </si>
  <si>
    <t>PROTEÇÃO E PINTURA DE ESTRUTURA METÁLICA DO AQUÁRIO</t>
  </si>
  <si>
    <t>LIGAÇÃO DE ILUMINAÇÃO DOS POSTES E REFLETORES</t>
  </si>
  <si>
    <t>SOLDA DE PORTÃO</t>
  </si>
  <si>
    <t>SUBSTITUIÇÃO DOS PLUGS MACHOS DOS AR CONDICIONADOS PORTÁTEIS, DO AQUÁRIO JUMBO E DO MICROONDAS E CONFIGURAÇÃO DO TIMER DA ILUMINAÇÃO DA FACHADA</t>
  </si>
  <si>
    <t>000001939</t>
  </si>
  <si>
    <t>DESENTUPIMENTO DA CAIXA DE LIMPEZA</t>
  </si>
  <si>
    <t>000001940</t>
  </si>
  <si>
    <t>SUBSTITUIÇÃO DE 3 REGISTROS DE ESFÉRA NOVO DE 3/4 W CONEXÕES</t>
  </si>
  <si>
    <t>000001941</t>
  </si>
  <si>
    <t>SUBSTITUIÇÃO DE 2 LUMINÁRIA 18W 6500K E 1 REFLETOR LED 100W 6500K</t>
  </si>
  <si>
    <t>000001942</t>
  </si>
  <si>
    <t>FECHAMENTO EM ACM DA PIA DO AQUÁRIO</t>
  </si>
  <si>
    <t>000001943</t>
  </si>
  <si>
    <t>RETIRADA E ENTREGA DE 2 MESAS DE BANHO E TOSA. LOJA SÃO BERNARDO PARA SÃO CAETANO DO SUL</t>
  </si>
  <si>
    <t>000001944</t>
  </si>
  <si>
    <t>DERIVAÇÃO DE ELETRICA COM TOMADA 110V PARA INSTALAÇÃO DE CAMPANHIA</t>
  </si>
  <si>
    <t>000001945</t>
  </si>
  <si>
    <t>INSTALAÇÃO DE 2 SUPORTES PARA ESCADA DE METAL</t>
  </si>
  <si>
    <t>000001946</t>
  </si>
  <si>
    <t>SUBSTITUIÇÃO DA TORNEIRA DO REFEITÓRIO POR TORNEIRA NOVA DE METAL 1/4 DE VOLTA</t>
  </si>
  <si>
    <t>000001947</t>
  </si>
  <si>
    <t>3 BAIA DE BANHOS ENTUPIDAS, FEITA LIMPEZA DAS CAIXAS DE PELOS E DESENTUPIMENTO</t>
  </si>
  <si>
    <t>000001948</t>
  </si>
  <si>
    <t>RESTAURAÇÃO, AMACIAMENTO E PINTURA DE BURACO NA PAREDE ABAIXO DO AR CONDICIONADO</t>
  </si>
  <si>
    <t>000001949</t>
  </si>
  <si>
    <t>RETIRADA DE VENTILADOR DE PAREDE E ISOLAMENTO DE ELETRICA</t>
  </si>
  <si>
    <t>000001950</t>
  </si>
  <si>
    <t>PIRULITO EM FRENTE A DOCA COM BASE AMASSADA POR COLISÃO, REALIZADOS REPARO NA BASE E FIXAÇÃO</t>
  </si>
  <si>
    <t>000001951</t>
  </si>
  <si>
    <t>WC CLIENTES</t>
  </si>
  <si>
    <t>WC COM VALVULA DE ENTRADA TRAVANDO, FOI FEITA DESMONTAGEM E TROCA</t>
  </si>
  <si>
    <t>000001952</t>
  </si>
  <si>
    <t>BASTIDORES</t>
  </si>
  <si>
    <t>FORRO DE TETO MOFADO, REALIZADOS RESTAURAÇÃO EM DRYWALL, AMACIAMENTO, PINTURA E CALAFETAGEM NA LAGE DO PISO SUPERIOR OCASIONANDO GOTEJAMENTO</t>
  </si>
  <si>
    <t>000001953</t>
  </si>
  <si>
    <t>WC MACULINO</t>
  </si>
  <si>
    <t>FECHAMENTO EM DRYWALL, AMACIAMENTO E PINTURA NO FORRO DO TETO</t>
  </si>
  <si>
    <t>000001954</t>
  </si>
  <si>
    <t>FARMÁCIA</t>
  </si>
  <si>
    <t>INSTALAÇÃO DE MÃO FRANCESA EM 3 PRATELEIRAS E RECORTE DE 1 PRATELEIRA DE 0,77 CM X 0,25 CM</t>
  </si>
  <si>
    <t>000001955</t>
  </si>
  <si>
    <t>FEITO RASPAGEM DE REJUNTE ANTIGO E REFEITO REJUNTE EM BAIA DE BANHO</t>
  </si>
  <si>
    <t>000001956</t>
  </si>
  <si>
    <t>VAZAMENTO NA SALA DO BOILER DEVIDO AO VOLUME DE SUJEIRA NA CAIXA DE PELOS, REALIZADA LIMPEZA DAS 4 CAIXAS E DRENAGEM  DA ÁGUA ACUMULADA</t>
  </si>
  <si>
    <t>000001957</t>
  </si>
  <si>
    <t>TOTEN</t>
  </si>
  <si>
    <t>TOTEN EM FRENTE A LOJA COM PICHAÇÕES, FOI REALIZADA REMOÇÃO DAS PICHAÇÕES COM REMOVEDOR E VEJA</t>
  </si>
  <si>
    <t>000006171</t>
  </si>
  <si>
    <t xml:space="preserve">REPARO EMERGENCIAL NA PORTA DE AÇO AUTOMATICA E TROCA DO MOTOR ENROLAR </t>
  </si>
  <si>
    <t>SUBSTITUIÇÃO DE CONTATOR</t>
  </si>
  <si>
    <t>REMOÇÃO DE ÁGUA DOS POÇOS DOS ELEVADORES - 16/02</t>
  </si>
  <si>
    <t>INSTALAÇÃO DE QUADRO COM DR E CRIAÇÃO DE PONTO DE TOMADA COM CABO PP PARA SPINGO</t>
  </si>
  <si>
    <t>000005387</t>
  </si>
  <si>
    <t>DESMONTAGEM, TROCA DO CONJUNTO DE REPARO HIDRÁULICO COMPLETO, TROCA DE ÓLEO HIDRÁULICO, 01 MOLA DO DESATIVADOR, 01 PINO DESATIVADOR, 2 RODAS DE CARGHA, 2 RODAS DE DIREÇÃO, 8 ROLAMENTOS 6204, REGULAGEM DE ALTURA,MONTAGEM, LUBRIFICAÇÃO E PINTURA NA CORTESIA.</t>
  </si>
  <si>
    <t>SELECT ENGENHARIA E ARQUITETUR</t>
  </si>
  <si>
    <t xml:space="preserve">PU 40 E ESPUMA EXPANSIVA </t>
  </si>
  <si>
    <t>000071173</t>
  </si>
  <si>
    <t>01 SW 6225 SONHO AZULBASE ACR FOS A 16,2 L SUPREMA CIASYSTEM -01SW 6227 CONTEMPLACAO BASE ACR FOS A 16,2 L SUPREMA CIASYSTEM</t>
  </si>
  <si>
    <t>000107315</t>
  </si>
  <si>
    <t>MANUTENÇÃO PREVENTIVA PREDIAL REF. FEVEREIRO/23</t>
  </si>
  <si>
    <t>000107330</t>
  </si>
  <si>
    <t>HOSPITAL - VISITA MENSAL PARA MELHORIAS (PREDIAL) REF. MARÇO/24</t>
  </si>
  <si>
    <t>SPOT - VISITA MENSAL PARA MELHORIAS PROGRAMADAS PREDIAL REF. MARÇO/24</t>
  </si>
  <si>
    <t>000005429</t>
  </si>
  <si>
    <t>SPOT - MANUTENÇÃO PREVENTIVA AR-CONDICIONADO REF. MARÇO/24</t>
  </si>
  <si>
    <t>000005428</t>
  </si>
  <si>
    <t>000016373</t>
  </si>
  <si>
    <t>SPOT - MANUTENÇÃO PREVENTIVA PREDIAL REF. MARÇO/24</t>
  </si>
  <si>
    <t>000016374</t>
  </si>
  <si>
    <t>000016375</t>
  </si>
  <si>
    <t>000016376</t>
  </si>
  <si>
    <t>000016377</t>
  </si>
  <si>
    <t>000016378</t>
  </si>
  <si>
    <t>000016379</t>
  </si>
  <si>
    <t>00001630</t>
  </si>
  <si>
    <t>000016381</t>
  </si>
  <si>
    <t>000016382</t>
  </si>
  <si>
    <t>000016383</t>
  </si>
  <si>
    <t>000016384</t>
  </si>
  <si>
    <t>000016385</t>
  </si>
  <si>
    <t>000001309</t>
  </si>
  <si>
    <t>000001310</t>
  </si>
  <si>
    <t>000001303</t>
  </si>
  <si>
    <t>000001307</t>
  </si>
  <si>
    <t>000001302</t>
  </si>
  <si>
    <t>000001312</t>
  </si>
  <si>
    <t>000001304</t>
  </si>
  <si>
    <t>000001314</t>
  </si>
  <si>
    <t>000001305</t>
  </si>
  <si>
    <t>000001315</t>
  </si>
  <si>
    <t>000001306</t>
  </si>
  <si>
    <t>000001316</t>
  </si>
  <si>
    <t>000001308</t>
  </si>
  <si>
    <t>000107371</t>
  </si>
  <si>
    <t>MANUTENÇÃO PREVENTIVA DE AR CONDICIONADO REF. JANEIRO/23</t>
  </si>
  <si>
    <t>000107378</t>
  </si>
  <si>
    <t>MANUTENÇÃO PREVENTIVA DE AR CONDICIONADO REF. JANEIRO/24</t>
  </si>
  <si>
    <t>000107387</t>
  </si>
  <si>
    <t>MANUTENÇÃO PREVENTIVA DE AR CONDICIONADO REF. FEVEREIRO/25</t>
  </si>
  <si>
    <t>866124</t>
  </si>
  <si>
    <t>FORNECIMENTO DE DUAS REGUAS DE GASES MEDICINAIS PARA NOVA UTI E INSTALAÇÃO DE NOVAS TUBULAÇÕES GASES MEDICINAIS</t>
  </si>
  <si>
    <t>867126</t>
  </si>
  <si>
    <t>FORNECIMENTO DE MOD NOVO DE PLACA INVERTER PARA AR CONDICIONADO LG</t>
  </si>
  <si>
    <t>867141</t>
  </si>
  <si>
    <t>FORNECIMENTO DE NOVO MOD DE COMPRESSOR PARA O EQUIPAMENTO LG ARUN160BTE5</t>
  </si>
  <si>
    <t>000000574</t>
  </si>
  <si>
    <t>SPOT - MANUTENÇÃO PREVENTIVA MENSAL NO SISTEMA DE BOMBEAMENTO REF. MARÇO 2024</t>
  </si>
  <si>
    <t>000059541</t>
  </si>
  <si>
    <t>LOCAÇÃO DE 03 CLIMATIZADORES EVAPORATIVOS REF. MARÇO 2024</t>
  </si>
  <si>
    <t>000059542</t>
  </si>
  <si>
    <t>LOCAÇÃO DE 02 CLIMATIZADORES EVAPORATIVOS REF. MARÇO 2025</t>
  </si>
  <si>
    <t>000059544</t>
  </si>
  <si>
    <t>LOCAÇÃO DE 05 CLIMATIZADORES EVAPORATIVOS REF. MARÇO 2027</t>
  </si>
  <si>
    <t>SUBSTITUIÇÃO DO BOILER• BOILER VERTICAL 500L THERMOTINI• INSTALAÇÃO INCLUSO MATERIAL E MÃO DE OBRA• VÁLVULA DE SEGURANÇA PRESSÃO NEGATIVA</t>
  </si>
  <si>
    <t>000006185</t>
  </si>
  <si>
    <t xml:space="preserve">MANUTENÇÃO PORTA DE VIDRO SAFARI </t>
  </si>
  <si>
    <t>000006186</t>
  </si>
  <si>
    <t xml:space="preserve">TROCA EMERGENCIAL DA FECHADURA COMPLETA DO BANHEIRO CLIENTE E 04 COPIAS DE CHAVE </t>
  </si>
  <si>
    <t>000006187</t>
  </si>
  <si>
    <t xml:space="preserve">TROCA DA FONTE DO LETREIRO PETZ PLAY </t>
  </si>
  <si>
    <t>000006193</t>
  </si>
  <si>
    <t xml:space="preserve">TROCA EMERGENCIAL DA MOLA HIDRAULICA PARA PORTA DE VIDRO SAFARI </t>
  </si>
  <si>
    <t>000001961</t>
  </si>
  <si>
    <t>LIXAMENTO E PINTURA DE CORRIMÃO, RAMPAS, PIRULITOS E GUARDA CARRINHOS. 2 DEMÃOS EM TINTA ESMLTE. AZUL ARARA.</t>
  </si>
  <si>
    <t>000001962</t>
  </si>
  <si>
    <t>SUBSTITUIÇÃO DE 2 REGISTROS DE ESFERA 3/4 QUEBRADOS POR REGISTROS NOVOS.</t>
  </si>
  <si>
    <t>RETIRADA DE ÁGUA DO POÇO DOS ELEVADORES - 01/03/2024</t>
  </si>
  <si>
    <t>000001963</t>
  </si>
  <si>
    <t>DESENTUPIMENTO E LIMPEZA DE CAIXAS DE PELOS.</t>
  </si>
  <si>
    <t>000001964</t>
  </si>
  <si>
    <t>SUBSTITUIÇÃO DE MAGUEIRA FLEXÍVEL NOVA 1,80MT.</t>
  </si>
  <si>
    <t>000001965</t>
  </si>
  <si>
    <t>LIMPEZA E DESENTUPIMENTO DA CAIXA DE GORDURA</t>
  </si>
  <si>
    <t>000001966</t>
  </si>
  <si>
    <t>ENTUPIMENTO DO TANQUE DEVIDO AO GRANDE ACUULO DE SUJEIRA, REALIZADO O DESENTUPIMENTO</t>
  </si>
  <si>
    <t>000001967</t>
  </si>
  <si>
    <t>CONSULTÓRIO</t>
  </si>
  <si>
    <t>REGULAGEM DO SIFÃO QUE ESTAVA INSTALADO DE FORMA RETA OCASIONANDO MAL CHEIRO E LIMPEZA DOS RALOS COM SUJEIRA.</t>
  </si>
  <si>
    <t>000001968</t>
  </si>
  <si>
    <t xml:space="preserve">TOMADA DE CONSULTÓRIO SEM TENSÃO FOI REALIZADA DERIVAÇÃO DA REDE PARA TOMADA 110V </t>
  </si>
  <si>
    <t>000006195</t>
  </si>
  <si>
    <t>AUTOMAÇÃO</t>
  </si>
  <si>
    <t xml:space="preserve">INSTALAÇÃO DE MOTOR ELÉTRICO DE MAIOR POTÊNCIA E COM FIM DE CURSO PARA PORTA DE AÇO AUTOMATICA DA DOCA </t>
  </si>
  <si>
    <t>000001969</t>
  </si>
  <si>
    <t>REALIZADOS DESENTUPIMENTO DE VASO SANITÁRIO</t>
  </si>
  <si>
    <t>CONSERTO TRANSPALETE MANUAL HIDRAULICO - CONFORME AVALIAÇÃO, FOI DETECTADO QUE A BOMBA HIDRÁULICA ESTAVA ROMPIDA, E A MESMA FOII CONSERTADA. </t>
  </si>
  <si>
    <t>000001301</t>
  </si>
  <si>
    <t>ATENDIMENTO EMERGENCIAL UNIDADE SEM ÁGUA</t>
  </si>
  <si>
    <t>000000579</t>
  </si>
  <si>
    <t>ATENDIMENTO EMERGENCIAL UNIDADE SEM ÁGUA E INSTALAÇÃO DE FIAÇÃO PARA BOMBA DE PRESSURIZAÇÃO</t>
  </si>
  <si>
    <t>000000578</t>
  </si>
  <si>
    <t>INSTALAÇÃO DE BOMBA NOVA, PRESSURIZADOR ELETRONICO E REPARO NO SISTEMA HIDRÁULICO</t>
  </si>
  <si>
    <t>000000581</t>
  </si>
  <si>
    <t>SUBISTITUIÇÃO SISTEMA HIDRÁULICO DA SUCÇÃO DAS BOMBAS DE ÁGUA POTAVEL,DE FERRO PARA PVC, TROCA DE TODA TUBULAÇÃO E FEITO O PÉ DE CAIXA COM TUBULAÇÃO DE COBRE</t>
  </si>
  <si>
    <t>000000570</t>
  </si>
  <si>
    <t>000000583</t>
  </si>
  <si>
    <t xml:space="preserve">REVISÃO GERAL DA BOMBA 01 DE ÁGUA POTÁVEL </t>
  </si>
  <si>
    <t>000000582</t>
  </si>
  <si>
    <t>REVISÃO GERAL DA BOMBA 02 COM MOTOR DE ÁGUA POTÁVEL</t>
  </si>
  <si>
    <t>000000588</t>
  </si>
  <si>
    <t>MANUTENÇÃO PREVENTIVA MENSAL SISTEMA DE BOMBEAMENTO MARÇO DE 2024</t>
  </si>
  <si>
    <t>000000577</t>
  </si>
  <si>
    <t xml:space="preserve">SUBSTITUIÇÃO DA BARRA DE PANICO DUPLA </t>
  </si>
  <si>
    <t>000346048</t>
  </si>
  <si>
    <t>COMPRA DE 1 INTERRUPTOR ELÉTRICO MD E 1 CONECTOR ELÉTRICO PARA O ELEVADOR SOCIAL LADO DIREITO</t>
  </si>
  <si>
    <t>RETIRADA DE ÁGUA DO POÇO DOS ELEVADORES - 24/02/2024</t>
  </si>
  <si>
    <t>000002996</t>
  </si>
  <si>
    <t>RETIRADA DE ÁGUA DO POÇO DOS ELEVADORES - 27/02/2024</t>
  </si>
  <si>
    <t>DEMOLIÇÃO DE PAREDES, SUBSTITUIÇÃO DE TUBULAÇÃO DE ESGOTO, REPARO DE PAREDE, SUBSTITUIÇÃO DE RALOS E CALAFETAÇÃO DE BAIAS DO ADOTE</t>
  </si>
  <si>
    <t>000000410</t>
  </si>
  <si>
    <t>REPOSIÇÃO DE FORRO NO TETO E REPARO NA PORTA AUTOMATICA DO ESTACIONAMENTO</t>
  </si>
  <si>
    <t>000000411</t>
  </si>
  <si>
    <t>REPARO NA ESTRUTA DO FORRO DO FORRO DO TETO SALÃO DE VENDAS</t>
  </si>
  <si>
    <t>000000412</t>
  </si>
  <si>
    <t xml:space="preserve">CORREÇÃO DE VAZAMENTO NA TESOURARIA </t>
  </si>
  <si>
    <t>000000026</t>
  </si>
  <si>
    <t xml:space="preserve"> INSTALAÇÃO DE 3 BOMBAS HIDRAULICAS E AUTOMAÇÃO PARA ACIONAMENTO, INSTALAÇÃO INFRA DE RECALQUE, INSTALAÇÃO DE 
TUBULAÇÃO DE ESGOTO ATÉ A REDE PUBLICA. RASPAGEM DOS POÇOS DOS ELEVADORES PARA APLICAÇÃO DE IMPERMEABILIZANTE, IMPERMEABILIZAÇÃO DOS POÇOS, PAREDES E FUNDOS, INSTALAÇÃO CAIXA 60/60 GRELHA DE CAPITAÇÃO DE AGUA</t>
  </si>
  <si>
    <t>VISITA TECNICA PARA VERIFICAÇÃO DE TOMADAS DO CE SEM FUNCIONAR DEVIDO DESARME DO DR</t>
  </si>
  <si>
    <t>PAREDE DOCA MOFADA, FEITA IMPERMIABILIZAÇÃO COM VIA PLUS 7000</t>
  </si>
  <si>
    <t>IPERMIABILIZAÇÃO DO MURO SOB O LOCAL INSTALADO O RUFO</t>
  </si>
  <si>
    <t>PINTURA DAS PAREDES DA DOCA QUE FORSM IMPERMIABILIZADAS NA COR CINZA MEDIO</t>
  </si>
  <si>
    <t>INSTALAÇÃO DE 6 METROS DE RUFO SOBRE O MURO DA DOCA</t>
  </si>
  <si>
    <t>REMOÇÃO DE PAINEL DE CORTIÇA E INSTALADO NA PAREDE DOCA</t>
  </si>
  <si>
    <t>000001976</t>
  </si>
  <si>
    <t>BASE DO POSTE DE ILUMINAÇÃO AMASSADA POR COLISÃO. REALIZADO O REPARO DA BASE E FIXAÇÃO</t>
  </si>
  <si>
    <t>000001980</t>
  </si>
  <si>
    <t>CIRCUITO DAS TOMADAS DE GELADEIRAS DESARMANDO DR, FOI REALIZADO REAPERTO DO QDIT</t>
  </si>
  <si>
    <t>000003454</t>
  </si>
  <si>
    <t>a) Abertura de todos os quadros de energia, desde o quadro de comando das bombas de incêndio, até o cubículo blindado de baixa tensão na entrada de energia. b) Medição de energia em todos os quadros e inspeção do encaminhamento do circuito da bomba, para identificar a fonte de energia.</t>
  </si>
  <si>
    <t>000006201</t>
  </si>
  <si>
    <t xml:space="preserve">FORNECIMENTO E INSTALAÇÃO EMERGENCIAL DE TAPUME PARA FACHADA </t>
  </si>
  <si>
    <t>000006203</t>
  </si>
  <si>
    <t xml:space="preserve">VISITA TECNICA EMERGENCIAL PARA PORTA DE AÇO DA DOCA </t>
  </si>
  <si>
    <t>LIMPEZA E DESENTUPIMNETO DOS RALOS DE 2 BAIAS DE BANHO.</t>
  </si>
  <si>
    <t>DESOBSTRUÇÃO LIMPEZA DE RAMAL DE ESGOTO DO DML E RALOS 25 METROS</t>
  </si>
  <si>
    <t>870668</t>
  </si>
  <si>
    <t>000001319</t>
  </si>
  <si>
    <t>002024733</t>
  </si>
  <si>
    <t>SERVIÇO DE CODIFICAÇÃO DE CONTROLES DA PORTA </t>
  </si>
  <si>
    <t>002024734</t>
  </si>
  <si>
    <t>SERVIÇO DE MANUTENÇÃO DO LUMINOSO DE ENTRADA DA LOJA</t>
  </si>
  <si>
    <t>002024735</t>
  </si>
  <si>
    <t>SERVIÇO DE INSTALAÇÃO DE VENTILADOR NA DOCA</t>
  </si>
  <si>
    <t>000000880</t>
  </si>
  <si>
    <t>CARGA DE FLUIDO REFRIGERANTE DO EQUIPAMENTO  E TROCA DO CAPACITOR 60 UF</t>
  </si>
  <si>
    <t>000000882</t>
  </si>
  <si>
    <t>FOI FEITO A CARGA DE FLUIDO REFRIGERANTE R410A NO EQ SETOR CPD</t>
  </si>
  <si>
    <t>000000876</t>
  </si>
  <si>
    <t>FOI FEITO A ELIMINAÇÃO DE VAZAMENTO COM SOLDA, TESTE DE VAZAMENTO OK, TAMBEM FOI FEITO VACUO NO SISTEMA, CARGA DE FLUIDO COMPLETA COM R410A SETOR: SALÃO DE VENDAS SALÃO PRINCIPAL</t>
  </si>
  <si>
    <t>000000883</t>
  </si>
  <si>
    <t xml:space="preserve">FOI FEITO A TROCA DOS SENSORES PRA VERIFICAR O DEFEITO SETOR: VENDAS </t>
  </si>
  <si>
    <t>000000878</t>
  </si>
  <si>
    <t>FOI FEITO A TROCA DA CONTATORA E FOI FEITO A CARGA DE FLUIDO REFRIGEANTE NO EQUIPAMENTO 03 E FOI SANADO E LIBERADO SETOR: LOJA/VENDAS</t>
  </si>
  <si>
    <t>FOI TROCADO 2 CONTATORAS 32 AMP E TRANSFORMADOR DE 220V-24V SETOR: SALÃO</t>
  </si>
  <si>
    <t>000001994</t>
  </si>
  <si>
    <t>REMOÇÃO DE INFRA DE ELÉTRICA DA DOCA RETIRADO OS CONDULETES TOMADA STECK 220V E 127V.</t>
  </si>
  <si>
    <t>000001995</t>
  </si>
  <si>
    <t>PLACA DE ENTRADA DO ESTACIONAMENTO PICHADA, FEIA REMOÇÃO DE TINTA DO LOCAL.</t>
  </si>
  <si>
    <t>000001996</t>
  </si>
  <si>
    <t>SUBSTITUIÇÃO DE ASSENTO SANITÁRIO DECA.</t>
  </si>
  <si>
    <t>000001997</t>
  </si>
  <si>
    <t>SUBSTITUIÇÃO DE 2 FORROS MINERAIS DO TETO</t>
  </si>
  <si>
    <t>000001998</t>
  </si>
  <si>
    <t>SUBSTITUIÇÃO DE 3 LUMINÁRIAS DA MARQUISE. LUMINÁRIAS DE LED 18W 6500K</t>
  </si>
  <si>
    <t>000001999</t>
  </si>
  <si>
    <t xml:space="preserve">VAZAMENTO NO VASO SANITÁRIO DEVIDO REDE DE ESGOTO NÃO ESTÁ POSICIONADA CORRETAMENTE. INSTALADO ADAPTADOR NO VASO E FEITO REJUNTAMENTO. </t>
  </si>
  <si>
    <t>000002000</t>
  </si>
  <si>
    <t>PAREDE DO OMNI DESCASCADA DEVIDO A REMOÇÃO DE PLACA. REALIZADO AMACIAMENTO E PINTURA DO LOCAL</t>
  </si>
  <si>
    <t>000002001</t>
  </si>
  <si>
    <t>COLUNA EM FRENTE A DOCA AVARIADA, RESTAURAÇÃO EM GESSO, AMACIAMENTO, PINTURA E INSTALAÇÃO DE CANTONEIRAS.</t>
  </si>
  <si>
    <t>000002002</t>
  </si>
  <si>
    <t>PINTURA BASTIDORES, NA COR REPOSY GRAY, FEITA RESTAURAÇÃO DOS PONTOS DANIFICADOS E AMACIAMENTO</t>
  </si>
  <si>
    <t>000002009</t>
  </si>
  <si>
    <t>VISITA TECNICA PARA AVALIÇÃO DE VAZAMENTOS E UMIDADE.SETOR ADMINISTRATIVO</t>
  </si>
  <si>
    <t>000002010</t>
  </si>
  <si>
    <t>TOTEN SEM ILUMINAÇÃO, REDE SEM TENSÃO DEVIDO AOS CABOS DESLIGADOS NO DISJUMTOR, REESTABELECIDA A TENSÃO E SUBSTITUIDA A FONTE 20A 12V.</t>
  </si>
  <si>
    <t>000002011</t>
  </si>
  <si>
    <t>SUBSTITUIÇÃO DE MANGUEIRA FLEXIVEL NOVA PARA DUCHA DE 1,80 MTS.</t>
  </si>
  <si>
    <t>000002012</t>
  </si>
  <si>
    <t>SUBSTITUIÇÃO DE REGISTRO DA BAIA DE BANHO.</t>
  </si>
  <si>
    <t>000002013</t>
  </si>
  <si>
    <t>REALIZADA FIXAÇÕA DE PUXADOR E DOBRADIÇAS SOLTAS.</t>
  </si>
  <si>
    <t>000002014</t>
  </si>
  <si>
    <t xml:space="preserve">SUBSTITUIÇÃO DE 4 REFLETORES 50W 6500K </t>
  </si>
  <si>
    <t>000002015</t>
  </si>
  <si>
    <t>VIDRAÇA DA FRENTE DA LOJA QUEBRADA, REALIZADO O FECHAMENTO COM LONA AZUL.</t>
  </si>
  <si>
    <t>000002017</t>
  </si>
  <si>
    <t>REMOÇÃO DE FORRO DE TETO TESOURARIA E REFEITÓRIO E DESCARTE DE ENTULHO.</t>
  </si>
  <si>
    <t>000002022</t>
  </si>
  <si>
    <t>RESTAURAÇÃO REDE ELETRICA DE PORTÃO.</t>
  </si>
  <si>
    <t>SUBSTITUIÇÃO DE MANGUEIRA FLEXIVEL DA DUCHA</t>
  </si>
  <si>
    <t>000002024</t>
  </si>
  <si>
    <t>SUBSTITUIÇÃO DE 60 METROS DE FITA ANTI DERRAPANTE NAS RAMPAS DE ACESSO</t>
  </si>
  <si>
    <t>000002025</t>
  </si>
  <si>
    <t xml:space="preserve">VISITA TECNICA PARA VERIFICAÇÃO DE VAZAMENTO VINDO DO PREDIO </t>
  </si>
  <si>
    <t>874894</t>
  </si>
  <si>
    <t>SUBSTITUIÇÃO DE FECHADURA EM PORTA DE ENROLAR</t>
  </si>
  <si>
    <t>940498728</t>
  </si>
  <si>
    <t>MILLS - PLATAFORMA - RICARDO JAFET - NF 940498728</t>
  </si>
  <si>
    <t>000006234</t>
  </si>
  <si>
    <t xml:space="preserve">MANUTENÇÃO COMPLETA E TROCA DE ROLDANAS EMERGENCIAL PARA PORTA DE VIDRO CE </t>
  </si>
  <si>
    <t>Criação de circuito de iluminação e instalação de luminária de foco,Pintura de paredes com tinta lavável cor Glass Bead e de forro com tinta acrílica branca ,Isolamento de ponto elétrico e reparo e pintura de forro da sala de onde a luminária de foco foi retirada com tinta acrílica branca</t>
  </si>
  <si>
    <t>000169957</t>
  </si>
  <si>
    <t>COMPRA DE COMPRESSOR 36000 BTUS R410A 220V 1F ROTATIVO</t>
  </si>
  <si>
    <t>000000621</t>
  </si>
  <si>
    <t>- Rebobinagem do motor elétrico; - Substituição dos rolamentos; - Substituição de um retentor de vedação da tampa; - Aferição dos colos dos rolamentos; - Aferição das tampas de fechamento do motor; - Limpeza, pintura e mão de obra</t>
  </si>
  <si>
    <t>000001218</t>
  </si>
  <si>
    <t>CENTRO ESTETICO</t>
  </si>
  <si>
    <t xml:space="preserve">• BOILER VERTICAL 500L TERMOTINI • VASO DE EXPANSÃO 24L • INSTALAÇÃO INCLUSO MATERIAL E MAO DE OBRA  • VÁLVULA DE SEGURANÇA PRESSÃO NEGATIVA </t>
  </si>
  <si>
    <t>000008158</t>
  </si>
  <si>
    <t>TROCA DO ACM AZUL ENTRADA DA LOJA</t>
  </si>
  <si>
    <t>000008155</t>
  </si>
  <si>
    <t>SUBSTITUIÇÃO DA FACHADA DANIFICADA DO SERES RICARDO JAFET</t>
  </si>
  <si>
    <t>000097167</t>
  </si>
  <si>
    <t>CROWN - GOIANIA (SETOR BUENO) - NF 97167 - REF. JUNHO 23</t>
  </si>
  <si>
    <t>000099298</t>
  </si>
  <si>
    <t>CROWN - GOIANIA (SETOR BUENO) - NF 99298 - REF. JULHO 23</t>
  </si>
  <si>
    <t>000111216</t>
  </si>
  <si>
    <t>CROWN - ND 111216 - PETZ CONTAGEM - FRETE</t>
  </si>
  <si>
    <t>000111226</t>
  </si>
  <si>
    <t>CROWN - ND 111226 - PETZ JUIZ DE FORA - FRETE</t>
  </si>
  <si>
    <t>000110339</t>
  </si>
  <si>
    <t>CROWN - PETZ ANGELICA - NF 110339 - REF DEZ 23</t>
  </si>
  <si>
    <t>000110202</t>
  </si>
  <si>
    <t>CROWN - PETZ GOIANIA - NF 110202 - REF DEZ 23</t>
  </si>
  <si>
    <t>000112367</t>
  </si>
  <si>
    <t>CROWN - PETZ GOIANIA - NF 112367 - REF JAN 24</t>
  </si>
  <si>
    <t>000110338</t>
  </si>
  <si>
    <t>CROWN - PETZ ITAPETININGA - NF 110338 - REF DEZ 23</t>
  </si>
  <si>
    <t>000112527</t>
  </si>
  <si>
    <t>CROWN - PETZ ITAPETININGA - NF 112527 - REF JAN 24</t>
  </si>
  <si>
    <t>000099290</t>
  </si>
  <si>
    <t>CROWN - SÃO CAETANO DO SUL - NF 99290 - REF. JULHO 23</t>
  </si>
  <si>
    <t>000105561</t>
  </si>
  <si>
    <t>000101116</t>
  </si>
  <si>
    <t>MANUTENÇÃO PREVENTIVA PREDIAL REF. MAIO/23</t>
  </si>
  <si>
    <t>000000510</t>
  </si>
  <si>
    <t xml:space="preserve">REMOÇÃO DE CHAPA CHADREZ / ENDIREITAMENTO / FIXAÇÃO NA PAREDE COM PARAFUSO E REBITE DA MONDURA DA JANELA DO OMNI </t>
  </si>
  <si>
    <t>000000511</t>
  </si>
  <si>
    <t>FIXAÇÃO DE LONA NA FACHADA DA LOJA</t>
  </si>
  <si>
    <t>000002029</t>
  </si>
  <si>
    <t>FALTA DE ÁGUA NA CAIXA, AO FECHAMENTO DO REGISTRO DA RUA, FOI REALIZADO O ENCHIMENTO DA CAIXA E ACIONAMENTO DAS BOMBAS COM ENTARADA DE AR.</t>
  </si>
  <si>
    <t>000002043</t>
  </si>
  <si>
    <t>SUBSTITUIÇÃO DE MAÇANETA QUEBRADA POR NOVA</t>
  </si>
  <si>
    <t>000002044</t>
  </si>
  <si>
    <t>ENTUPIMENTO DA CAIXA DE PELOS, CAUSANDO VASAMENTO NA DOCA, REALIZADO O DESENTUPIMENTO E LIMPEZA DAS CAIXAS E DRENAGEM DA ÁGUA ACUMULADA</t>
  </si>
  <si>
    <t>000002046</t>
  </si>
  <si>
    <t>VAZAMENTO DA ÁGUA PLUVIAL NO DML, REALIZADA CALAFETAÇÃO DAS TRINCAS E ENTRADA DOS CONDUTORES COM PU E MANTA ADESIVA</t>
  </si>
  <si>
    <t>TROCA RESISTENCIA E TERMOSTATO BOILER</t>
  </si>
  <si>
    <t>FIXAÇÃO DA PORTINHOLA COLOCAÇÃO DE CANTONEIRA U E FIXADO DOBRADIÇAS NA CANTONEIRA</t>
  </si>
  <si>
    <t>000002052</t>
  </si>
  <si>
    <t>EXTINTOR SOLTO DA PAREDE, FOI REALIZADA A COMPRA DE SUPORTE GRANDE PARA EXTINTOR</t>
  </si>
  <si>
    <t>000002053</t>
  </si>
  <si>
    <t>TOMADA DA LUMINÁRIA EM FRENTE A FARMACIA COM MAU CONTATO, REALIZADA E RECONEXÃO DE CABO</t>
  </si>
  <si>
    <t>000002055</t>
  </si>
  <si>
    <t>PAREDE AVARIADA, REALIZADA RESTAURAÇÃO</t>
  </si>
  <si>
    <t>000016706</t>
  </si>
  <si>
    <t>VISITA TÉCNICA PARA VERIFICAÇÃO DE NOBREAK EM HORÁRIO COMERCIAL</t>
  </si>
  <si>
    <t>000001375</t>
  </si>
  <si>
    <t>SERVIÇO DE MANUTENÇÃO PREVENTIVA EM GRUPOS GERADORES COM MONITORAMENTE REMOTO - REF.ABRIL/24</t>
  </si>
  <si>
    <t>000091317</t>
  </si>
  <si>
    <t>000091294</t>
  </si>
  <si>
    <t>000036408</t>
  </si>
  <si>
    <t>36408 - R1 AVGO-SP PETZ AV GOIÁS</t>
  </si>
  <si>
    <t>000036445</t>
  </si>
  <si>
    <t>36445 - R1 SCSU-SP PETZ CARREFOUR SAO CAETANO</t>
  </si>
  <si>
    <t>000036415</t>
  </si>
  <si>
    <t>36415 - R1 DDMA-SPPETZ DIADEMA</t>
  </si>
  <si>
    <t>000036416</t>
  </si>
  <si>
    <t>36416 - R1 JFIR-SPPETZ JOÃO FIRMINO</t>
  </si>
  <si>
    <t>000036444</t>
  </si>
  <si>
    <t>36444 - R1 MAUA-SP PETZ MAUA SHOPPING</t>
  </si>
  <si>
    <t>000036446</t>
  </si>
  <si>
    <t>36446 - R1 STAD-SP PETZ SANTO ANDRE</t>
  </si>
  <si>
    <t>000036428</t>
  </si>
  <si>
    <t>36428 - R1 SADP-SP PETZ SANTO ANDRE DOM PEDRO</t>
  </si>
  <si>
    <t>000036443</t>
  </si>
  <si>
    <t>36443 - R1 SBCA-SP PETZ SAO BERNARDO</t>
  </si>
  <si>
    <t>000036412</t>
  </si>
  <si>
    <t>36412 - R1SGSQ-SP PETZ SHOPPING GOLDEN SQUARE</t>
  </si>
  <si>
    <t>000036410</t>
  </si>
  <si>
    <t>36410 - R1 SGPZ-SP PETZ  SHOPPING GRAND PLAZA</t>
  </si>
  <si>
    <t>000119358</t>
  </si>
  <si>
    <t>PETZ AV. ANGELICA-119358</t>
  </si>
  <si>
    <t>000119342</t>
  </si>
  <si>
    <t>PET CENTER - OLIMPIO DA SILVEIRA-119345</t>
  </si>
  <si>
    <t>000119345</t>
  </si>
  <si>
    <t>PET CENTER - GIOVANNI PIRELLI-119342</t>
  </si>
  <si>
    <t>LOCAÇÃO DE PLATAFORMA REF. ABRIL</t>
  </si>
  <si>
    <t>000036449</t>
  </si>
  <si>
    <t>36449 - R1 ANCH-SP PETZ CARREFOUR ANCHIETA</t>
  </si>
  <si>
    <t xml:space="preserve">• DESLOCAMENTO TÉCNICO EMERGENCIAL PARA VERIFICAÇÃO DO SISTEMA DE AQUECIMENTO DO CE </t>
  </si>
  <si>
    <t>000005458</t>
  </si>
  <si>
    <t>Desmontagem, troca do conjunto de reparo hidráulico completo, troca de óleo hidráulico, 01 mola do desativador, 01 pino desativador, 1 pistão de elevação, 2 rodas de carga, 4 rolamentos 6204, regulagem de altura, montagem, lubrificação e pintura na cortesia.</t>
  </si>
  <si>
    <t>HIGIENIZAÇÃO E DESOBSTRUÇÃO DO AR CONDICIONADO - AREA CE HIGIENIZAÇÃO E DESOBSTRUÇÃO DO AR CONDICIONADO - AREA SERES REFEITO O COMANDO DA MAQUINA, COM LIGAÇÃO DO COBO DE COMUNICAÇÃO - AREA ESPERA CLINICA FORNECIMENTO E TROCA DE CONTATORA DE 32 A</t>
  </si>
  <si>
    <t>000000512</t>
  </si>
  <si>
    <t>ORGANIZAÇÃO DE INFRA ELÉTRICA E INSTALAÇÃO DE TOMADA 22OV</t>
  </si>
  <si>
    <t>TOMADAS EM CURTO, REARME DOS DISJUNTORES E ORGANIZAÇÃO DE INFRA ELÉTRICA</t>
  </si>
  <si>
    <t>000006216</t>
  </si>
  <si>
    <t>VISITA TECNICA EMERGENCIAL DE SERRALHERIA EM PORTA DE AÇO REGULAGEM FIM DE CURSO</t>
  </si>
  <si>
    <t>000006217</t>
  </si>
  <si>
    <t xml:space="preserve">MANUTENÇÃO PORTA SERES (PORTA DE VIDRO) </t>
  </si>
  <si>
    <t>000006219</t>
  </si>
  <si>
    <t xml:space="preserve">REPOSIÇÃO DO VIDRO DA FACHDA COM PELICULA </t>
  </si>
  <si>
    <t>000006220</t>
  </si>
  <si>
    <t xml:space="preserve">MANUTENÇÃO PORTA DE VIDRO CLINICA </t>
  </si>
  <si>
    <t>000006221</t>
  </si>
  <si>
    <t xml:space="preserve">REPARO EMERGENCIAL PORTÃO BASCULANTE DA DOCA </t>
  </si>
  <si>
    <t>000006223</t>
  </si>
  <si>
    <t xml:space="preserve">REPARO DE SERRALHERIA PARA O CORRIMÃO EXTERNO LOJA </t>
  </si>
  <si>
    <t>000006224</t>
  </si>
  <si>
    <t xml:space="preserve">REPARO EMERGENCIAL PORTA DE AÇO AUTOMATICA ENTRADA LOJA/ESTACIONAMENTO </t>
  </si>
  <si>
    <t>000006225</t>
  </si>
  <si>
    <t xml:space="preserve">TROCA EMERGENCIAL DE MOTOR COMPLETO COM CENTRAL E NO BREACK PARA PORTA DE AÇO AUTOMATICA ENTRADA PRINCIPAL ESTACIONAMENTO </t>
  </si>
  <si>
    <t>000006230</t>
  </si>
  <si>
    <t xml:space="preserve">MANUTENÇÃO COMPLETA, TROCA DE ROLDANAS E REPARO ELETROIMA PORTA DE VIDRO RECEPÇÃO CANINA </t>
  </si>
  <si>
    <t>000006231</t>
  </si>
  <si>
    <t xml:space="preserve">MANUTENÇÃO COMPLETA PORTA DE VIDRO BAIA GRANDE CÃES </t>
  </si>
  <si>
    <t>000006232</t>
  </si>
  <si>
    <t xml:space="preserve">REPARO PORTA FELX DOCA </t>
  </si>
  <si>
    <t>000006233</t>
  </si>
  <si>
    <t xml:space="preserve">FORNECIMENTO E CONFIGURAÇÃO DE 02 CONTROLES PARA PORTA DE AÇO AUTOMATICA ENTRADA PRINCIPAL LOJA </t>
  </si>
  <si>
    <t>000003384</t>
  </si>
  <si>
    <t>FORNECIMENTO DE MÃO DE OBRA - REALIZAÇÃO DE DESOBSTRUÇÃO DE DRENO , LOCALIZADO NA RAMPA DE ACESSO/WAITING AREA</t>
  </si>
  <si>
    <t>APÓS A ABERTURA DO FORRO, FOI CONSTATADO QUE HÁ UMA VAZAMENTO DE AGUA NA TUBULAÇÃO DE INCEDIO QUE TERÁ QUE SER RESOLVIDA PELO DONO DO ESPAÇO REDE CARREFOUR.</t>
  </si>
  <si>
    <t>RETIRADA DE PEDAÇOS DE PAREDES E ESTRUTURAS QUE ESTAVAM PODRES E CHEIO DE RASTRO DE RATOS, FOI REFEITO NOVAMENTE A ESTRUTURA DE APOIO, COM MONTANTES E FOI PLAQUEADO NOVAMENTE, APÓS ISSO FOI DADO ACABAMENTO COM FITA TELADA, GESSO E MASSA DE DRYWALL.</t>
  </si>
  <si>
    <t>APARELHAMENTO DE PAREDES PARA ENTRADA DE PINTURA COM LIXAMENTO DO GESSO E DA MASSA DE DRYWALL E APLICAÇÃO DE MASSA CORRIDA, AGUARDANDO PINTURA FINAL.</t>
  </si>
  <si>
    <t>ALINHAMENTO DE FAIXA EXECUTADO A LAZER PARA DIVISÃO DE PINTURA COM PINTURA DE 2 CORES TOTALIZANDO 180 M² DE PINTURA</t>
  </si>
  <si>
    <t>000002056</t>
  </si>
  <si>
    <t>FILTRO SEM FLUXO DE ÁGUA, FEITA SUBSTITUIÇÃO DO REFIL DA LOJA</t>
  </si>
  <si>
    <t>000002058</t>
  </si>
  <si>
    <t>RESTAURAÇÃO DE PAREDES COM GESSO, AMACIAMENTO, MASSA ACRILICA E ETC</t>
  </si>
  <si>
    <t>000002059</t>
  </si>
  <si>
    <t>DESMONTAGEM DE PERFIL DA PRATELEIRA E RETIRADA DE INFRA DE ELÉTRICA</t>
  </si>
  <si>
    <t>000002060</t>
  </si>
  <si>
    <t>ADOT</t>
  </si>
  <si>
    <t>VISITA TECNICA PARA VERIFICAÇÃO DE VAZAMENTO NOS BASTIDORES E ADOTE. VAZAMENTO OCORRE NA REDE HIDRAULICA DO BOMBEIRO.</t>
  </si>
  <si>
    <t>000002062</t>
  </si>
  <si>
    <t>TAMPA DA CAIXA SOLTA. REALIZADA A FIXAÇÃO DAS 4 TAMPAS COM ARAME</t>
  </si>
  <si>
    <t>000002063</t>
  </si>
  <si>
    <t>VAZAMENTO NA CALHA CAUSANDO GOTEJAMENTO NA LOJA. PARA REALIZAR O REPARO E NECESSARIO DELIGAMENTO DE AR CONDICIONADO POIS OS VEDANTES NÃO SECAM DEVIDO A ÁGUA.</t>
  </si>
  <si>
    <t>876602</t>
  </si>
  <si>
    <t>SUBSTITUIÇÃO DE CONECTOR E INTERRUPTOR ELETRICO DEVIDO A  DANOS POR ÁGUA NO ELEVADOR</t>
  </si>
  <si>
    <t>000059931</t>
  </si>
  <si>
    <t>LOCAÇÃO DE 3 CLIMATIZADORES EVAPORATIVOS REF. ABRIL/24</t>
  </si>
  <si>
    <t>000059933</t>
  </si>
  <si>
    <t>LOCAÇÃO DE 2 CLIMATIZADORES EVAPORATIVOS REF. ABRIL/24</t>
  </si>
  <si>
    <t>000059932</t>
  </si>
  <si>
    <t>LOCAÇÃO DE 1 CLIMATIZADORES EVAPORATIVOS REF. ABRIL/24</t>
  </si>
  <si>
    <t>000059934</t>
  </si>
  <si>
    <t>000059936</t>
  </si>
  <si>
    <t>LOCAÇÃO DE 5 CLIMATIZADORES EVAPORATIVOS REF. ABRIL/24</t>
  </si>
  <si>
    <t>000002071</t>
  </si>
  <si>
    <t>VAZAMENTO NAS CONEXÕES DE ÁGUA PLUVIAL FOI APLICADO COLA  PRIME E MANTA ADESIVA METALIZADA AO REDOR DAS CONEXÕES.</t>
  </si>
  <si>
    <t>MATERIAL PARA MANUTENÇÃO PREVENTIVA - MARÇO</t>
  </si>
  <si>
    <t>INSTALAÇÃO DE TOMADA ATRÁS DAS GÔNDOLAS</t>
  </si>
  <si>
    <t>LIMPEZA DE COBERTURA</t>
  </si>
  <si>
    <t>REPARO EM TOMADAS DOS FREEZERS E LOCKER</t>
  </si>
  <si>
    <t>INSTALAÇÃO DE LIXEIRA RECICLÁVEL</t>
  </si>
  <si>
    <t>REMOÇÃO DE ARMÁRIO DA SALA DE PROCEDIMENTO DENTAL E INSTALAÇÃO NA UTI E PINTURA DE PAREDE NA SALA DE PROCEDIMENTO DENTAL</t>
  </si>
  <si>
    <t>REPARO EM CIRCUITO DE ILUMINAÇÃO DA DOCA</t>
  </si>
  <si>
    <t>000003178</t>
  </si>
  <si>
    <t>MATERIAL APLICADO EM MELHORIAS</t>
  </si>
  <si>
    <t>INSTALAÇÃO DE BATE CARRINHO NO SALÃO DE VENDAS</t>
  </si>
  <si>
    <t>SUBSTITUIÇÃO DE TORNEIRA, ADAPTADOR E MANGUEIRA DO REFEITÓRIO</t>
  </si>
  <si>
    <t>REPARO EM TRINCO DO CE</t>
  </si>
  <si>
    <t>RETIRADA DE BEBEDOURO</t>
  </si>
  <si>
    <t>REPARO EM TOMADAS DAS GELADEIRAS</t>
  </si>
  <si>
    <t>000003179</t>
  </si>
  <si>
    <t>MATERIAL PARA MANUTENÇÃO PREVENTIVA - ABRIL</t>
  </si>
  <si>
    <t>VERIFICAÇÃO DE SISTEMAS ELÉTRICOS</t>
  </si>
  <si>
    <t>SUBSTITUIÇÃO DE FONTE DE LETREIRO</t>
  </si>
  <si>
    <t>SUBSTITUIÇÃO DE PLAFON</t>
  </si>
  <si>
    <t>SUBSTITUIÇÃO DE REFLETOR</t>
  </si>
  <si>
    <t>REPARO EM TOMADA DO CE</t>
  </si>
  <si>
    <t>FECHAMENTO DE BURACO EM TAMPA DE ESGOTO</t>
  </si>
  <si>
    <t>REPARO EM TOMADA DA SALA DE TOSA</t>
  </si>
  <si>
    <t>REMOÇÃO DE ÁGUA DO POÇO DO ELEVADOR</t>
  </si>
  <si>
    <t>REPARO EM VAZAMENTO DO SAFARI</t>
  </si>
  <si>
    <t>SUBSTITUIÇÃO DE REGISTRO NO CE</t>
  </si>
  <si>
    <t>000003145</t>
  </si>
  <si>
    <t>HOSPITAL - VISITA MENSAL PARA MELHORIAS (PREDIAL) REF. ABRIL/24</t>
  </si>
  <si>
    <t>000003146</t>
  </si>
  <si>
    <t>000003147</t>
  </si>
  <si>
    <t>SPOT - VISITA MENSAL PARA MELHORIAS PROGRAMADAS PREDIAL REF. ABRIL/24</t>
  </si>
  <si>
    <t>000003154</t>
  </si>
  <si>
    <t>000003155</t>
  </si>
  <si>
    <t>000003157</t>
  </si>
  <si>
    <t>000003161</t>
  </si>
  <si>
    <t>000003162</t>
  </si>
  <si>
    <t>000003163</t>
  </si>
  <si>
    <t>000005590</t>
  </si>
  <si>
    <t>SPOT - MANUTENÇÃO PREVENTIVA AR-CONDICIONADO  REF. ABRIL/24</t>
  </si>
  <si>
    <t>000005592</t>
  </si>
  <si>
    <t>000017292</t>
  </si>
  <si>
    <t>SPOT - MANUTENÇÃO PREVENTIVA PREDIAL REF. ABRIL/24</t>
  </si>
  <si>
    <t>000017293</t>
  </si>
  <si>
    <t>000017294</t>
  </si>
  <si>
    <t>000017295</t>
  </si>
  <si>
    <t>000017296</t>
  </si>
  <si>
    <t>000017297</t>
  </si>
  <si>
    <t>000017298</t>
  </si>
  <si>
    <t>000017299</t>
  </si>
  <si>
    <t>000017300</t>
  </si>
  <si>
    <t>000017301</t>
  </si>
  <si>
    <t>000017302</t>
  </si>
  <si>
    <t>000017303</t>
  </si>
  <si>
    <t>000017304</t>
  </si>
  <si>
    <t>000001359</t>
  </si>
  <si>
    <t>SPOT - MANUTENÇÃO PREVENTIVA AR-CONDICIONADO REF. ABRIL/24</t>
  </si>
  <si>
    <t>000001373</t>
  </si>
  <si>
    <t>000001360</t>
  </si>
  <si>
    <t>000001361</t>
  </si>
  <si>
    <t>000001363</t>
  </si>
  <si>
    <t>000001364</t>
  </si>
  <si>
    <t>000001365</t>
  </si>
  <si>
    <t>000001366</t>
  </si>
  <si>
    <t>000001367</t>
  </si>
  <si>
    <t>000001368</t>
  </si>
  <si>
    <t>000001369</t>
  </si>
  <si>
    <t>000001370</t>
  </si>
  <si>
    <t>000001371</t>
  </si>
  <si>
    <t>000001372</t>
  </si>
  <si>
    <t>000000922</t>
  </si>
  <si>
    <t>000000913</t>
  </si>
  <si>
    <t>000000918</t>
  </si>
  <si>
    <t>000000632</t>
  </si>
  <si>
    <t>SPOT - MANUTENÇÃO PREVENTIVA MENSAL NO SISTEMA DE BOMBEAMENTO.  REF. ABRIL/24</t>
  </si>
  <si>
    <t>CONTRATO</t>
  </si>
  <si>
    <t>MANUTENÇÃO PREVENTIVA EM GRUPOS GERADORES COM MONITORAMENTO REF FEVEREIRO/24</t>
  </si>
  <si>
    <t>000005913</t>
  </si>
  <si>
    <t>FORNECIMENTO DE 3 BALDES DE TINTA GRANTINTA ACRILICA PREMIERE - COR: AMARELO – CÓD.10239 </t>
  </si>
  <si>
    <t>DESINSTALAÇÃO DE BANCADA COMPLETA DE GRANITO DO CONSULTÓRIO E INSTALAÇÃO NA NOVA SALA DE CIRURGIA .</t>
  </si>
  <si>
    <t xml:space="preserve">SOLICITAÇÃO JURÍDICO - ENTREGA AO MINISTÉRIO PÚBLICO -  INSPEÇÃO DE ESTRUTURAS C/ EMISSÃO DE DECLARAÇÃO TÉCNICA (COE) E ART </t>
  </si>
  <si>
    <t>000002077</t>
  </si>
  <si>
    <t xml:space="preserve">TOTEM E PAINEL APAGADOS DEVIDO A DISJUNTOR ESTAREM DESARMADOS </t>
  </si>
  <si>
    <t>000002078</t>
  </si>
  <si>
    <t>REALIZADOS LIMPEZA DE CALHA DEVIDO A VAZAMENTO DENTRO DA LOJA</t>
  </si>
  <si>
    <t>000002079</t>
  </si>
  <si>
    <t>FIXAÇÃO DE DISPLAY PARA MAQUININHA E TABLET</t>
  </si>
  <si>
    <t>000002080</t>
  </si>
  <si>
    <t>LIMINÁRIA APAGADAS DEVIDO A GOTEJAMENTO DO AR CONDICIONADO ONDE OS TUBOS ENCONTRAN-SE CONGELADOS</t>
  </si>
  <si>
    <t>000005483</t>
  </si>
  <si>
    <t>7-Desmontagem, troca do conjunto de reparo hidráulico completo, troca de óleo hidráulico, 01 mola do desativador, 01 pino desativador, 1 rolamento da barquinha, 4 calotas, 2 bucha do tirante, 4 bucha do jumelo, 2 rodas de carga, 4 rolamentos 6204, regulagem de altura, alinhamento do chassi, montagem, lubrificação e pintura na cortesia.</t>
  </si>
  <si>
    <t>000030830</t>
  </si>
  <si>
    <t xml:space="preserve">SINISTRO - TROCA DOS CABOS FURTADOS EM EMERGENCIAL TERMINAL COMPRESSÃO  R$ 52,40
TERMINAL DE COMPRESSÃO PC 2  R$ 125,60
TERMINAL DE EMENDA PARA CABO DE 120MM² PC 2  R$ 47,44
TERMINAL DE EMENDA PC 2 R$ 122,80
FITA ISOLANTE PC 1  R$ 45,00
CABO FLEXÍVEL G7 EASY m 2 R$ 604,00
CABO FLEXÍVEL G7 EASY m 30  R$ 5.267,40
</t>
  </si>
  <si>
    <t>000005486</t>
  </si>
  <si>
    <t>DESMONTAGEM, TROCA DO CONJUNTO DE REPARO HIDRÁULICO COMPLETO, TROCA DE ÓLEO HIDRÁULICO, 01 MOLA DO DESATIVADOR, 01 PINO DESATIVADOR, REGULAGEM DE ALTURA, MONTAGEM, LUBRIFICAÇÃO E PINTURA NA CORTESIA.</t>
  </si>
  <si>
    <t>000001103</t>
  </si>
  <si>
    <t>MANUTENÇÃO PREVENTIVA DE AR CONDICIONADO REF. NOVEMBRO 2023</t>
  </si>
  <si>
    <t>000001104</t>
  </si>
  <si>
    <t>000001108</t>
  </si>
  <si>
    <t>000003508</t>
  </si>
  <si>
    <t>- REMOÇÃO ADEQUADA DE FLUIDO REFRIGERANTE INUTILIZAVEL NO SISTEMA DA CONDENSADORA + LIMPEZA ADEQUADA DO MESMO - CONDENSADORA / AREA EXTERNA- - REGARGADE GÁS REFRIGERANTE R-410 - CONDENSADORA / AREAEXTERNA-FORNECIMENTO DE MÃO DE OBRA E MATERIAL -REALIZAÇÃO DE HIGIENIZAÇÃO QUIMICA DAEVAPORADORA + CONDESADORA - AREAINTERNA/EXTERNA</t>
  </si>
  <si>
    <t>000002081</t>
  </si>
  <si>
    <t>RECOLAGEM DE PISOS VINICULOS SOLTO.</t>
  </si>
  <si>
    <t>000002082</t>
  </si>
  <si>
    <t>ROMPIMENTO DE UM POLO DO CONECTOR DA BATERIA DO COFRE, FOI REALIZADO SOLDA COM ESTANHO</t>
  </si>
  <si>
    <t>000002083</t>
  </si>
  <si>
    <t>TOMADA STECK SEM TENSÃO, REALIZADO REPARO</t>
  </si>
  <si>
    <t>000002084</t>
  </si>
  <si>
    <t>VAZAMENTO NO SIFÃO DA PIA, FEITA INSTALAÇÃO DO SIFÃO E AMEL DE VEDAÇÃO</t>
  </si>
  <si>
    <t>000002085</t>
  </si>
  <si>
    <t xml:space="preserve">TOMADA SPINGO QUEBRADA FOI REALIZADA A SUBSTITUIÇÃO POR TOMADA MACHO 20A </t>
  </si>
  <si>
    <t>000002086</t>
  </si>
  <si>
    <t>TOMADAS DO FREEZER DESARMANDO O DR DEVISO A GOTEJAMENTO DA GELADEIRA DA COCA...</t>
  </si>
  <si>
    <t>000008182</t>
  </si>
  <si>
    <t>HIGIENIZAÇÃO COMPLETA DAS MAQUINAS COM TROCA DE FILTRO MANTA INSTALAÇÃO DE MOTOR RETIFICADO - FORNECIMENTO PETZ REALIZADO CARGA DE GÁS NO SISTEMA - CENTRAL 1 E 2 FORNECIMENTO DE ELICE DO MOTOR - HITACHI VERIFICADO E SANADO VAZAMENTO DE SERPENTINA COM NITROGENIO, CONDENSADORA - CENTRAL REALIZADO TESTE DE ESTANQUEIDADE E APLICADO VACUO NO SISTEMA FORNECIMENTO DE VARETA FOOSCOPER, PARA SOLD</t>
  </si>
  <si>
    <t>000003109</t>
  </si>
  <si>
    <t>000003110</t>
  </si>
  <si>
    <t>000003170</t>
  </si>
  <si>
    <t>VISITA TÉCNICA NO SETOR DE VIDAS E ELABORAÇÃO DE RELATÓRIO FOTOGRÁFICO</t>
  </si>
  <si>
    <t>000003173</t>
  </si>
  <si>
    <t>000003175</t>
  </si>
  <si>
    <t>000003106</t>
  </si>
  <si>
    <t>000003115</t>
  </si>
  <si>
    <t>ABERTURA DE PAREDE, SUBSTITUIÇÃO DE CAIXA MONTANA, FECHAMENTO DE PAREDE E PINTURA</t>
  </si>
  <si>
    <t>000003117</t>
  </si>
  <si>
    <t>REMOÇÃO DE TENDA DA RICARDO JAFET, TRANSPORTE E MONTAGEM NA ANGÉLICA</t>
  </si>
  <si>
    <t>000003116</t>
  </si>
  <si>
    <t>IMPERMEABILIZAÇÃO DE PAREDE NA SALA DE INTERNAÇÃO</t>
  </si>
  <si>
    <t>000003118</t>
  </si>
  <si>
    <t>REMOÇÃO DE PLACA DA FARMÁCIA, REPAROS EM PAREDE E PINTURA</t>
  </si>
  <si>
    <t>000003119</t>
  </si>
  <si>
    <t>FIXAÇÃO DE LIXEIRAS</t>
  </si>
  <si>
    <t>000003125</t>
  </si>
  <si>
    <t>TROCA PLUG FEMEA EXTENSÃO DOCA</t>
  </si>
  <si>
    <t>000003141</t>
  </si>
  <si>
    <t>DESMONTAGEM DE DML E INSTALAÇÃO DE NOVA INFRAESTRUTURA PARA CRIAÇÃO DE ESCRITÓRIO</t>
  </si>
  <si>
    <t>000006238</t>
  </si>
  <si>
    <t xml:space="preserve">FORNECIMENTO E INSTALAÇÃO DE PORTINHOLA COMPLETA DE VIDRO COM DOBRADIÇAS E FECHADURA PARA FAZENDINHA </t>
  </si>
  <si>
    <t>000006239</t>
  </si>
  <si>
    <t xml:space="preserve">TROCA DO BOTÃO INOX PORTA DE VIDRO FUNDO DE ACESSO A INTERNAÇÃO </t>
  </si>
  <si>
    <t>000006240</t>
  </si>
  <si>
    <t xml:space="preserve">REVITALIZAÇÃO E REPARO PORTINHOLA METALICA PORTA DE AÇO ENTRADA LOJA </t>
  </si>
  <si>
    <t>000006241</t>
  </si>
  <si>
    <t xml:space="preserve">MANUTENÇÃO COMPLETA EMERGENCIAL PARA PORTA DE VIDRO CLINICA </t>
  </si>
  <si>
    <t>000006242</t>
  </si>
  <si>
    <t xml:space="preserve">TROCA DE ELETROIMA E PLACA COMPLETA PARA A PORTA DE ACESSO FUNCIONARIO </t>
  </si>
  <si>
    <t>000006243</t>
  </si>
  <si>
    <t xml:space="preserve">TROCA DE 02 ROLDANAS E REPARO PORTÃO SAIDA ESTACIONAMENTO </t>
  </si>
  <si>
    <t>000006245</t>
  </si>
  <si>
    <t xml:space="preserve">MANUTENÇÃO COMPLETA REPARO E TROCA DA MOLA HIDRAULICA DE PISO COM MIOLO PARA PORTA DE VIDRO CE </t>
  </si>
  <si>
    <t>000006246</t>
  </si>
  <si>
    <t xml:space="preserve">REPARO EMERGENCIAL PORTA DE AÇO AUTOMATICA ENTRADA PRINCIPAL DA LOJA </t>
  </si>
  <si>
    <t>000006247</t>
  </si>
  <si>
    <t xml:space="preserve">APLICAÇÃO DE SILICONE VEDANTE E INSTAÇÃO DE PERFIS PARA A FIXAÇÃO DE TODAS AS BAIAS DO ADOTE VIDRO </t>
  </si>
  <si>
    <t>000006248</t>
  </si>
  <si>
    <t xml:space="preserve">REPARO EMERGENCIAL PORTÃO ENTRADA LOJA </t>
  </si>
  <si>
    <t>000006250</t>
  </si>
  <si>
    <t xml:space="preserve">MANUTENÇÃO COMPLETA E TROCA DE ROLDANA EMERGENCIAL PORTA DE VIDRO CE </t>
  </si>
  <si>
    <t xml:space="preserve"> 000034936 </t>
  </si>
  <si>
    <t>TECNOGERA -  JOÃO FIRMINO - NF 000034936 - PETZ</t>
  </si>
  <si>
    <t>000034957</t>
  </si>
  <si>
    <t>TECNOGERA -  SAO BERNARDO - NF 000034957</t>
  </si>
  <si>
    <t>000034064</t>
  </si>
  <si>
    <t>TECNOGERA - CARREFOUR ANCHIETA - NF 000034064</t>
  </si>
  <si>
    <t>000034960</t>
  </si>
  <si>
    <t>TECNOGERA - CARREFOUR SAO CAETANO - NF 000034960</t>
  </si>
  <si>
    <t xml:space="preserve"> 000034935</t>
  </si>
  <si>
    <t>TECNOGERA - DIADEMA - NF 000034935</t>
  </si>
  <si>
    <t>000034944</t>
  </si>
  <si>
    <t>TECNOGERA - DOM PEDRO - NF 000034944</t>
  </si>
  <si>
    <t>000034958</t>
  </si>
  <si>
    <t>TECNOGERA - MAUA SHOPPING - NF 000034958</t>
  </si>
  <si>
    <t>000034967</t>
  </si>
  <si>
    <t>TECNOGERA - PEREIRA BARRETO - NF 000034967</t>
  </si>
  <si>
    <t>000034961</t>
  </si>
  <si>
    <t>TECNOGERA - SANTO ANDRE - NF 000034961</t>
  </si>
  <si>
    <t>000034933</t>
  </si>
  <si>
    <t>TECNOGERA - SHOPPING GOLDEN SQUARE - NF 000034933</t>
  </si>
  <si>
    <t>000034932</t>
  </si>
  <si>
    <t>TECNOGERA - SHOPPING GRAND PLAZA  - NF 000034932</t>
  </si>
  <si>
    <t>000034930</t>
  </si>
  <si>
    <t>TECNOGERA- AV GOIAS - NF 000034930</t>
  </si>
  <si>
    <t>898136</t>
  </si>
  <si>
    <t>000031369</t>
  </si>
  <si>
    <t>SUBSTITUIÇÃO DO CARREGADOR DE BATERIA DO GRUPO GERADOR</t>
  </si>
  <si>
    <t>000000906</t>
  </si>
  <si>
    <t xml:space="preserve">CARGA DE FLUIDO REFRIGERANTE DO EQUIPAMENTO </t>
  </si>
  <si>
    <t>000000925</t>
  </si>
  <si>
    <t>000000928</t>
  </si>
  <si>
    <t xml:space="preserve">FOI FEITO A MANUTENÇÃO E CONCERTO DOS SINALIZADORES ANTI FURTO NA ENTRADA PRINCIPAL DA LOJA, DOIS EQUIPAMENTOS SE ENCONTRAM SEM AS PLACAS DE COMANDO </t>
  </si>
  <si>
    <t>000000919</t>
  </si>
  <si>
    <t>000000905</t>
  </si>
  <si>
    <t>TROCA DE UM CONTROLADOR E 02 CONTATORAS QUE ESTÃO AVALIADAS SETOR: VENDAS</t>
  </si>
  <si>
    <t>000000927</t>
  </si>
  <si>
    <t>000106094</t>
  </si>
  <si>
    <t>SINAL 30% - FORNECIMENTO E INSTALAÇÃO DE FIAÇÃO BLINDADA SHILDADA, PARA O ACIONADOR DO SISTEMA ENDEREÇÁVEL DE INCÊNDIO;FIAÇÃO PARA O SINALIZADOR DO SISTEMA DE INCÊNDIO;CENTRAL DE ALARME DE INCÊNDIO ENDEREÇÁVEL;DETECTOR DE FUMAÇA ENDEREÇÁVEL;DETECTOR DE TEMPERATURA ENDEREÇÁVEL;ACIONADOR MANUAL ENDEREÇAVEL;SINALIZADOR AUDIO VISUAL;LUMINÁRIA DE EMERGENCIA.</t>
  </si>
  <si>
    <t>000001433</t>
  </si>
  <si>
    <t>000321687</t>
  </si>
  <si>
    <t>000346405</t>
  </si>
  <si>
    <t>000375882</t>
  </si>
  <si>
    <t>000346399</t>
  </si>
  <si>
    <t>000375870</t>
  </si>
  <si>
    <t>000346409</t>
  </si>
  <si>
    <t>000375883</t>
  </si>
  <si>
    <t>000346410</t>
  </si>
  <si>
    <t>000375884</t>
  </si>
  <si>
    <t>000321674</t>
  </si>
  <si>
    <t>000346401</t>
  </si>
  <si>
    <t>000091790</t>
  </si>
  <si>
    <t>SERVIÇO DE MANUTENÇÃO PREVENTIVA EM GRUPOS GERADORES COM MONITORAMENTE REMOTO - REF.Maio/24</t>
  </si>
  <si>
    <t>000091800</t>
  </si>
  <si>
    <t xml:space="preserve">CROWN LIFT TRUCKS DO BRASIL  </t>
  </si>
  <si>
    <t>PET CENTER - SANTA CECILIA -119345</t>
  </si>
  <si>
    <t>940517796</t>
  </si>
  <si>
    <t>NF 940517796 - MILLS - PETZ SANTA CECILIA</t>
  </si>
  <si>
    <t>940517799</t>
  </si>
  <si>
    <t>NF 940517799 - MILLS - PETZ AUGUSTA</t>
  </si>
  <si>
    <t>940517777</t>
  </si>
  <si>
    <t>NF 940517777 - MILLS - PETZ BUTANTA</t>
  </si>
  <si>
    <t>940517803</t>
  </si>
  <si>
    <t>NF 940517803 - MILLS - PETZ CIDADE JARDIM</t>
  </si>
  <si>
    <t>940517800</t>
  </si>
  <si>
    <t>NF 940517800 - MILLS - PETZ POMPÉIA</t>
  </si>
  <si>
    <t xml:space="preserve">940517805 </t>
  </si>
  <si>
    <t>NF 940517805 - MILLS - PETZ PACAEMBU</t>
  </si>
  <si>
    <t>940517797</t>
  </si>
  <si>
    <t>NF 940517797 - MILLS - PETZ RICARDO JAFET</t>
  </si>
  <si>
    <t>940517804</t>
  </si>
  <si>
    <t>NF 940517804 - MILLS - PETZ CERRO CORA</t>
  </si>
  <si>
    <t>940517798</t>
  </si>
  <si>
    <t>NF 940517798 - MILLS - PETZ VILA MARIANA</t>
  </si>
  <si>
    <t>940517785</t>
  </si>
  <si>
    <t>NF 940517785 - MILLS - PETZ TEODORO SAMPAIO</t>
  </si>
  <si>
    <t>940517812</t>
  </si>
  <si>
    <t>NF 940517812 - MILLS - PETZ ASSAI ANCHIETA</t>
  </si>
  <si>
    <t>940517769</t>
  </si>
  <si>
    <t>NF 940517769 - MILLS - PETZ GASTAO VIDIGAL</t>
  </si>
  <si>
    <t>940517814</t>
  </si>
  <si>
    <t>NF 940517814 - MILLS - PETZ ALAMEDA SANTOS</t>
  </si>
  <si>
    <t>940517806</t>
  </si>
  <si>
    <t>NF 940517806 - MILLS - PETZ ACLIMAÇÃO</t>
  </si>
  <si>
    <t>940517808</t>
  </si>
  <si>
    <t>NF 940517808 - MILLS - PETZ PÃO DE AÇUCAR JABAQUARA</t>
  </si>
  <si>
    <t>DUTOFAST COMERCIO DE DUTOR E ACESSORIOS LTDA</t>
  </si>
  <si>
    <t>MANUTENÇÃO PREVENTIVA REF. Maio/24</t>
  </si>
  <si>
    <t>18.328.118/0238-26</t>
  </si>
  <si>
    <t>HOSPITAL - VISITA MENSAL PARA MELHORIAS (PREDIAL) REF. MAIO/24</t>
  </si>
  <si>
    <t>000003326</t>
  </si>
  <si>
    <t>000003327</t>
  </si>
  <si>
    <t>000003329</t>
  </si>
  <si>
    <t>SPOT - VISITA MENSAL PARA MELHORIAS PROGRAMADAS PREDIAL REF. MAIO/24</t>
  </si>
  <si>
    <t>000003328</t>
  </si>
  <si>
    <t>000003330</t>
  </si>
  <si>
    <t>000003331</t>
  </si>
  <si>
    <t>000005732</t>
  </si>
  <si>
    <t>SPOT - MANUTENÇÃO PREVENTIVA AR-CONDICIONADO REF. MAIO/24</t>
  </si>
  <si>
    <t>000005734</t>
  </si>
  <si>
    <t>SPOT - MANUTENÇÃO PREVENTIVA PREDIAL  REF. MAIO/24</t>
  </si>
  <si>
    <t>000017544</t>
  </si>
  <si>
    <t>000017545</t>
  </si>
  <si>
    <t>000017546</t>
  </si>
  <si>
    <t>000017547</t>
  </si>
  <si>
    <t>000017548</t>
  </si>
  <si>
    <t>000017549</t>
  </si>
  <si>
    <t>000017550</t>
  </si>
  <si>
    <t>000017551</t>
  </si>
  <si>
    <t>000017552</t>
  </si>
  <si>
    <t>000017553</t>
  </si>
  <si>
    <t>000017554</t>
  </si>
  <si>
    <t>000017555</t>
  </si>
  <si>
    <t>000001416</t>
  </si>
  <si>
    <t>000001419</t>
  </si>
  <si>
    <t>000001420</t>
  </si>
  <si>
    <t>000001421</t>
  </si>
  <si>
    <t>000001422</t>
  </si>
  <si>
    <t>000001423</t>
  </si>
  <si>
    <t>000001424</t>
  </si>
  <si>
    <t>000001425</t>
  </si>
  <si>
    <t>000001426</t>
  </si>
  <si>
    <t>000001427</t>
  </si>
  <si>
    <t>000001428</t>
  </si>
  <si>
    <t>000001429</t>
  </si>
  <si>
    <t>000001430</t>
  </si>
  <si>
    <t>000001431</t>
  </si>
  <si>
    <t>000000977</t>
  </si>
  <si>
    <t>000000966</t>
  </si>
  <si>
    <t>SERVIÇO E SUBSTITUIÇÃO D4417 - BATERIA F187 12V 7AH - BOA6671AB2 - NCM: 85072010 - Qtde.: 1 Obs.: Substituir bateria de emergência</t>
  </si>
  <si>
    <t>000036661</t>
  </si>
  <si>
    <t>MANUTENCAO PREVENTIVA REALIZADA MENSALMENTE EM CLIENTES QUE ESTAO COM CONTRATO ATIVO</t>
  </si>
  <si>
    <t>000002096</t>
  </si>
  <si>
    <t>MAL CHEIRO NAS GRELHAS DA DOCA.</t>
  </si>
  <si>
    <t>000002097</t>
  </si>
  <si>
    <t>BURACO NO ESTACIONAMENTO AO RDOR DAS GRELHAS</t>
  </si>
  <si>
    <t>000002098</t>
  </si>
  <si>
    <t>BUSCA PREÇO SOLTO</t>
  </si>
  <si>
    <t>000002099</t>
  </si>
  <si>
    <t>INSTALAÇÃO DE BEBEDOURO NOVO</t>
  </si>
  <si>
    <t>000002100</t>
  </si>
  <si>
    <t>BURADO AO REDOR DA CAIXA CAUSAND SAIDA DE INSETOS.</t>
  </si>
  <si>
    <t>000002101</t>
  </si>
  <si>
    <t>QUADRO EXTERNO TRANCADO DEVIDO A PERDA DA CHAVE. FEITO ARROMBAMENTO E SUBSTITUIDO POR CADEADO NOVO</t>
  </si>
  <si>
    <t>000002102</t>
  </si>
  <si>
    <t>8 LUMINÁRIAS QUEIMADAS, REALIZADO SUBSTITUIÇÃO DO DRIVA E FEITA A TROCA</t>
  </si>
  <si>
    <t>000002103</t>
  </si>
  <si>
    <t xml:space="preserve">REGULAGEM DA PORTA WC </t>
  </si>
  <si>
    <t>000002104</t>
  </si>
  <si>
    <t>SUBSTITUIÇÃO DE 2 LUMINÁRIAS 24W 6500K</t>
  </si>
  <si>
    <t>000002105</t>
  </si>
  <si>
    <t>SUBSTITUIÇÃO DE 4 LUMINÁRIAS 18W 6500K</t>
  </si>
  <si>
    <t>000002106</t>
  </si>
  <si>
    <t>VAZAMENTO NO FLEXIVEL DA CAIXA ACOPLADA, FEITO REPARO COM ANEL DE VEDAÇÃO</t>
  </si>
  <si>
    <t>000002116</t>
  </si>
  <si>
    <t>SUBSTITUIÇÃO DE 5 REFLETORES 6W 6500K</t>
  </si>
  <si>
    <t>000002117</t>
  </si>
  <si>
    <t>FIXAÇÃO DE PRENDEDOR DA BAIA DE BANHO</t>
  </si>
  <si>
    <t>000002118</t>
  </si>
  <si>
    <t>SUBSTITUIÇÃO DE 2 REFLETORES PARA POSTE GAYA CZ 100W 6500K 7500LM</t>
  </si>
  <si>
    <t>000002119</t>
  </si>
  <si>
    <t>SUBSTITUIÇÃO DE MANGUEIRA DA BAIA DE BANHO 1,80 MTS FLEXIVEL</t>
  </si>
  <si>
    <t>000002120</t>
  </si>
  <si>
    <t>INSTALAÇÃO DE REFLETOR DE POSTE DE 100W 6500K E ERIVAÇÃO DE ELETRICA O  POSTE NÃO TINHA CABEAMENTO.</t>
  </si>
  <si>
    <t>000002121</t>
  </si>
  <si>
    <t>INSTALAÇÃO DE 3 REFLETORES 100W LD 6500K</t>
  </si>
  <si>
    <t>000002122</t>
  </si>
  <si>
    <t>INSTALAÇÃO E ABERTURA DE ACM PARA INSTALÇAÕ DE 13 LUMINÁRIAS DE LED 18W 6500K</t>
  </si>
  <si>
    <t>000002123</t>
  </si>
  <si>
    <t>LAMPADA DO AQUARIO QUEIMADA, SUBSTITUIÇÃO POR LAMPADA TUBULAR 18W 6500K</t>
  </si>
  <si>
    <t>000002124</t>
  </si>
  <si>
    <t>SUBSTITUIÇÃO DE 1 LUMINÁRIA NOVA 24W 6500K</t>
  </si>
  <si>
    <t>000002125</t>
  </si>
  <si>
    <t>SUBSTITUIÇAÕ  DE TOMADA DE REGUA QUE ESTAVA COM MAU CONTATO COM 5 TOADAS</t>
  </si>
  <si>
    <t>CORRENTO DO OBTURADOR QUEBRADA, REALIZADA RESTAURAÇÃO E APERTO DO BOTÃO DE ACIONAMENTO</t>
  </si>
  <si>
    <t>000002127</t>
  </si>
  <si>
    <t>VISITA TECNICA PARA VERIFICAR ENTUPIMENTO NO CENTRO DE ESTETICA CAUSANDO VAZAMENTO NO ESTACIONAMENTO</t>
  </si>
  <si>
    <t>000002138</t>
  </si>
  <si>
    <t>ALAVANCA DA TORNEIRA COM O PARAFUSO ESPANADO, FEITA UMA NOVA FURAÇÃO E FIXADA A ALAVANCA</t>
  </si>
  <si>
    <t>000002128</t>
  </si>
  <si>
    <t>PETZPLAY</t>
  </si>
  <si>
    <t>VISITA TECNICA PARA AVALIÇÃO DE ELÉTRICA PARA COMPRA DE MATERIAL ELETRICO PARA INSTALAÇÃO DE 4 VENTILADORES.</t>
  </si>
  <si>
    <t>000002129</t>
  </si>
  <si>
    <t>VISITA TECNIICA PARA VERIFICAÇÃO DE PAINEL INTRNO DA LOJA SEM ILUMINAÇÃO , CONSTATADO OS CARACTÉRIES ABAIXO DA PETZ NÃO POSSUEM ILUMINAÇÃO</t>
  </si>
  <si>
    <t>000060328</t>
  </si>
  <si>
    <t>LOCAÇÃO DE 3 CLIMATIZADORES. REF. MAIO/24</t>
  </si>
  <si>
    <t>LOCAÇÃO DE 2 CLIMATIZADORES. REF. MAIO/24</t>
  </si>
  <si>
    <t>000060335</t>
  </si>
  <si>
    <t>LOCAÇÃO DE 5 CLIMATIZADORES. REF. MAIO/24</t>
  </si>
  <si>
    <t>000000700</t>
  </si>
  <si>
    <t>SPOT - MANUTENÇÃO PREVENTIVA MENSAL NO SISTEMA DE BOMBEAMENTO. REF MAIO/24</t>
  </si>
  <si>
    <t>000003197</t>
  </si>
  <si>
    <t>INSTALAÇÃO DE CANTONEIRAS DE MURETA DO CAIXA</t>
  </si>
  <si>
    <t>000003198</t>
  </si>
  <si>
    <t>AJUSTE DE FECHADURA DO BANHEIRO ACESSÍVEL MASCULINO DE FUNCIONÁRIOS</t>
  </si>
  <si>
    <t>000003185</t>
  </si>
  <si>
    <t>000003199</t>
  </si>
  <si>
    <t>SUBSTITUIÇÃO DE FONTE DO LETREIRO EXTERNO</t>
  </si>
  <si>
    <t>000003200</t>
  </si>
  <si>
    <t>SUBSTITUIÇÃO DE PLUG MACHO E TOMADA</t>
  </si>
  <si>
    <t>MATERIAL PARA MANUTENÇÃO PREVENTIVA - MAIO</t>
  </si>
  <si>
    <t>000003187</t>
  </si>
  <si>
    <t>000003203</t>
  </si>
  <si>
    <t>SUBSTITUIÇÃO DE DUAS FONTES</t>
  </si>
  <si>
    <t>000003201</t>
  </si>
  <si>
    <t>LIMPEZA DE COBERTURA - ABRIL</t>
  </si>
  <si>
    <t>000003202</t>
  </si>
  <si>
    <t>000003190</t>
  </si>
  <si>
    <t>000003195</t>
  </si>
  <si>
    <t>000003196</t>
  </si>
  <si>
    <t>000003220</t>
  </si>
  <si>
    <t>SUBSTITUIÇÃO DE TRÊS FONTES DO AQUÁRIO</t>
  </si>
  <si>
    <t>000003221</t>
  </si>
  <si>
    <t>SUBSTITUIÇÃO DE TORNEIRA COM FECHAMENTO AUTOMÁTICO NO SANITARIO FEMININO DE FUNCIONÁRIOS</t>
  </si>
  <si>
    <t>000003222</t>
  </si>
  <si>
    <t>SUBSTITUIÇÃO DE QUATRO FONTES DO LETREIRO</t>
  </si>
  <si>
    <t>000003223</t>
  </si>
  <si>
    <t>PINTURA DE DIVISÓRIA DOS CARRINHOS</t>
  </si>
  <si>
    <t>000003224</t>
  </si>
  <si>
    <t>PROLONGAMENTO DE DRENO DO AR CONDICIONADO, INSTALAÇÃO DE CANALETA E FECHAMENTO DE FORRO</t>
  </si>
  <si>
    <t>000003225</t>
  </si>
  <si>
    <t>RELIGAÇÃO DE CIRCUITO ELÉTRICO DE TOMADA DAS RÉGUAS</t>
  </si>
  <si>
    <t>000003226</t>
  </si>
  <si>
    <t>INSTALAÇÃO DE QUADRO NA SALA DO DIRETOR</t>
  </si>
  <si>
    <t>000003227</t>
  </si>
  <si>
    <t>PINTURA DE MURO PICHADO</t>
  </si>
  <si>
    <t>000003228</t>
  </si>
  <si>
    <t>REPARO DE CURTO CIRCUITO NO SERES</t>
  </si>
  <si>
    <t>000003229</t>
  </si>
  <si>
    <t>000003230</t>
  </si>
  <si>
    <t>REPARO DE VAZAMENTO EM TUBULAÇÃO DE CAIXA D'ÁGUA SUBTERRÂNEA</t>
  </si>
  <si>
    <t>000003231</t>
  </si>
  <si>
    <t>SUBSTITUIÇÃO DE DOIS TIMERS</t>
  </si>
  <si>
    <t>000003232</t>
  </si>
  <si>
    <t>SUBSTITUIÇÃO DE DRIVERS DE LUMINÁRIAS DO ESTACIONAMENTO</t>
  </si>
  <si>
    <t>000003192</t>
  </si>
  <si>
    <t>000003254</t>
  </si>
  <si>
    <t>PINTURA DE FACHADA</t>
  </si>
  <si>
    <t>000003503</t>
  </si>
  <si>
    <t>ORNECIMENTO DE MÃO DE OBRA - EXECUÇÃO DE HARD RESERT NO APARELHO DE REFRIGERAÇÃO + AJUSTES TECNICOS ADEQUADOS NO COMPRESSOR E EVAPORADORA CONTEMPLANDO VEDAÇÃO NOVA NA FIAÇÃO + HIGIENIZAÇÃO DO SENSOR DE TEMPERATURA - SALA CPD</t>
  </si>
  <si>
    <t>000003505</t>
  </si>
  <si>
    <t>MANUTENÇÃO EM PORTA DE ENROLAR</t>
  </si>
  <si>
    <t>000003507</t>
  </si>
  <si>
    <t>FORNECIMENTO DE MÃO DE OBRA E MATERIAL - REALIZAÇÃO DE MANUTENÇÃO PREVENTIVA CONTEMPLANDO LIMPEZA QUIMICA DO MAQUINARIO + COMPLENTAR O NIVEL DE FLUIDO REFRIGERANTE - MAQUINARIO DO SETOR DE VIDAS FORNECIMENTO DE MAO DE OBRA - REALIZAÇÃO DE LIMPEZA + DESOBSTRUÇÃO DA BANEJA DO DRENO - MAQUINARIO DO BANHO E TOSA</t>
  </si>
  <si>
    <t>000028038</t>
  </si>
  <si>
    <t>LAMPADA TUBULAR LED 20W T8 6500K</t>
  </si>
  <si>
    <t>000002157</t>
  </si>
  <si>
    <t>4 LAMPADAS QUEIMADAS NOS POSTES, FEITA SUBSTITUIÇÃO E LIMPEZA DOS GLOBOS COM PIXAÇÕES.</t>
  </si>
  <si>
    <t>000002158</t>
  </si>
  <si>
    <t>SUBSTITUIÇÃO DE VALVULA HIDRA</t>
  </si>
  <si>
    <t>000002159</t>
  </si>
  <si>
    <t>ACIONAMENTO MANUAL DAS BOMBAS DEVIDO A BAIXO VOLUME DE AGUA NO CENTRO DE ESTÉTICA</t>
  </si>
  <si>
    <t>000002165</t>
  </si>
  <si>
    <t>SUBSTITUIÇÃO DE 3 LUMINÁRIAS DE LED 18 W 6500K E 2 LUMINÁRIAS DE LED 24W 6500K NA LOJA</t>
  </si>
  <si>
    <t>000006269</t>
  </si>
  <si>
    <t xml:space="preserve">FORNECIMENTO E INSTALAÇÃO DE 04 PELICULA NO ARMARIO DA UTI </t>
  </si>
  <si>
    <t>000006272</t>
  </si>
  <si>
    <t xml:space="preserve">REPARO EMERGENCIAL PORTA DE AÇO AUTOMATICA </t>
  </si>
  <si>
    <t>000006273</t>
  </si>
  <si>
    <t xml:space="preserve">TROCA DE 02 MOLAS HIDRAULICAS DE PISO, TROCA DE MIOLO PARA PORTA DE ALUMINIO, ALINHEMENTO, LUBRIFICAÇÃO E ADAPTAÇÃO PIVORES PARA AS PORTAS PRINCIPAIS DA ENTRADA DA CLINICA </t>
  </si>
  <si>
    <t>000006279</t>
  </si>
  <si>
    <t>ATENDIMENTO EMERGENCIAL LIMPEZA/ REMOÇÃO E DESCARTE APROPRIADO DE VIDRO TEMPERADO</t>
  </si>
  <si>
    <t>000006280</t>
  </si>
  <si>
    <t xml:space="preserve">REPOSIÇÃO PORTA DE VIDRO TEMPERADO COM FECHADURA COMPLETA PORTA PRINCIPAL ENTRADA LOJA </t>
  </si>
  <si>
    <t>000006281</t>
  </si>
  <si>
    <t xml:space="preserve">REPARO CARRINHO PALETEIRA </t>
  </si>
  <si>
    <t>POTENCIAL ENGENHARIA LTDA EPP</t>
  </si>
  <si>
    <t>202400022</t>
  </si>
  <si>
    <t>PROJETO DE ELETRICA - ELABORAÇÃO DE PROJETO ELÉTRICO PARA ATENDER EQUIPAMENTOS DE CLIMATIZAÇÃO NO 
SALÃO DE VENDAS.</t>
  </si>
  <si>
    <t>PROJETO DE CLIMATIZAÇÃO - READEQUAÇÃO DE DUTOS, TUBULAÇÕES, POSICIONAMENTO DE GRELHAS E 
DIFUSORES.</t>
  </si>
  <si>
    <t>000002150</t>
  </si>
  <si>
    <t>SUBSTITUIÇÃO DE 2 REATORES QUEIMADOS</t>
  </si>
  <si>
    <t>000002151</t>
  </si>
  <si>
    <t>SUBSTITUIÇÃO DE MANGUEIRA 1,80 MTS, BAIA DE BANHO</t>
  </si>
  <si>
    <t>000002152</t>
  </si>
  <si>
    <t>MELHORIA PETZ PLAY - INSTALAÇÃO DE INFRAESTRUTURA ELÉTRICA E INSTALAÇÃO DE VENTILADORES</t>
  </si>
  <si>
    <t>000002153</t>
  </si>
  <si>
    <t>SUBSTITUIÇÃO DE SIFÃO NO LAVATÓRIO</t>
  </si>
  <si>
    <t>000002154</t>
  </si>
  <si>
    <t>RECORTE DE PATRELEIRA EM SERRALHERIA AO REDOR DE COLUNA E INSTALADO MÃO FRANCESA PARA SUSTENTAÇÃO</t>
  </si>
  <si>
    <t>000002155</t>
  </si>
  <si>
    <t>SUBSTITUIÇÃO DE REGISTRO DE ESFERA 3/4</t>
  </si>
  <si>
    <t>MANUTENÇÃO PREVENTIVA MENSAL SISTEMA DE BOMBEAMENTO ABRIL DE 2024</t>
  </si>
  <si>
    <t>ATENDIMENTO EMERGENCIAL DA UNIDADE SEM ÁGUA - REPARO NO SISTEMA HIDRÁULICO DAS DUAS BOMBAS DE AGUA POTÁVEL</t>
  </si>
  <si>
    <t>000000678</t>
  </si>
  <si>
    <t>MANUTENÇÃO PREVENTIVA MENSAL SISTEMA DE BOMBEAMENTO MAIO DE 2024</t>
  </si>
  <si>
    <t>000008252</t>
  </si>
  <si>
    <t>000008253</t>
  </si>
  <si>
    <t>000008254</t>
  </si>
  <si>
    <t>HOSPITAL - VISITA MENSAL PARA MELHORIAS (AR-CONDICIONADO) REF. MAIO/24</t>
  </si>
  <si>
    <t>000008257</t>
  </si>
  <si>
    <t>000008258</t>
  </si>
  <si>
    <t>000008264</t>
  </si>
  <si>
    <t>000008265</t>
  </si>
  <si>
    <t>000008266</t>
  </si>
  <si>
    <t>912544</t>
  </si>
  <si>
    <t>000003332</t>
  </si>
  <si>
    <t>SPOT - MANUTENÇÃO PREVENTIVA PREDIAL REF. MAIO</t>
  </si>
  <si>
    <t>000006287</t>
  </si>
  <si>
    <t xml:space="preserve">REPARO DE SERRALHERIA E PINTURA BASE METALICA BICICLETARIO </t>
  </si>
  <si>
    <t>000006288</t>
  </si>
  <si>
    <t xml:space="preserve">FORNECIMENTO DE 05 LAMPADAS T5 E TROCA DE 40 LAMPADAS E LIMPEZA DO LETREIRO DA CLINICA </t>
  </si>
  <si>
    <t>000006291</t>
  </si>
  <si>
    <t xml:space="preserve">FORNECIMENTO E INSTALAÇÃO DE 01 NOVA PORTA DE AÇO AUTOMATICA (RAIADAS TODAS) PARA A DOCA </t>
  </si>
  <si>
    <t>000006292</t>
  </si>
  <si>
    <t xml:space="preserve">REPARO COM SOLDA, REMENDA E PINTURA ESTRUTURAS METALICAS BICICLETARIO </t>
  </si>
  <si>
    <t>000003516</t>
  </si>
  <si>
    <t xml:space="preserve">FURTO DE CABO NEUTRO ENTRADA DE ENERGIACABO AZUL 150MM  CABO AZUL 35 MM TERMINAL 150MM TERMINAL 35MM </t>
  </si>
  <si>
    <t>000003601</t>
  </si>
  <si>
    <t>FONECIMENTO DE MÃO DE OBRA - REALIZAÇÃO DE DESOBSTRUÇÃO DO RETORNO DA EVAPORADORA + RECONFIGURAÇÃO DO CONTROLE DA PLACA PRINCIPAL - MAQUINA : EVAPORADORA / CONDENSADORA CENTRO ESTETICO</t>
  </si>
  <si>
    <t>000053181</t>
  </si>
  <si>
    <t>KIT INTERLIGAÇÃO 40 BATERIAS 7AH - NCM 8544.42.00</t>
  </si>
  <si>
    <t>000091370</t>
  </si>
  <si>
    <t>SINISTRO - MÃO DE OBRA PARA INSTALAÇÃO DE CABOS FURTADOS</t>
  </si>
  <si>
    <t>000003466</t>
  </si>
  <si>
    <t>Atendimento emergencial para verificação de falta de energia no Seres e no SAC DA Santa Cecília. Inspecionada a rede e encontrado falha no QTA. Religação da energia realizada manualmente no QTA</t>
  </si>
  <si>
    <t>000001498</t>
  </si>
  <si>
    <t>000323870</t>
  </si>
  <si>
    <t>000349369</t>
  </si>
  <si>
    <t>000378103</t>
  </si>
  <si>
    <t>000349373</t>
  </si>
  <si>
    <t>000378104</t>
  </si>
  <si>
    <t>000349377</t>
  </si>
  <si>
    <t>000378112</t>
  </si>
  <si>
    <t>000349386</t>
  </si>
  <si>
    <t>000378105</t>
  </si>
  <si>
    <t>000323871</t>
  </si>
  <si>
    <t>000349375</t>
  </si>
  <si>
    <t>SERVIÇO DE MANUTENÇÃO PREVENTIVA EM GRUPOS GERADORES COM MONITORAMENTE REMOTO - REF.Junho/24</t>
  </si>
  <si>
    <t>LOCAÇÃO DE PLATAFORMA REF. Junho</t>
  </si>
  <si>
    <t>000124053</t>
  </si>
  <si>
    <t>PET CENTER - OLIMPIO DA SILVEIRA-124053</t>
  </si>
  <si>
    <t>000124050</t>
  </si>
  <si>
    <t>PET CENTER - SANTO ANDRE-124050</t>
  </si>
  <si>
    <t>940527657</t>
  </si>
  <si>
    <t>940527663</t>
  </si>
  <si>
    <t>940527631</t>
  </si>
  <si>
    <t>940527662</t>
  </si>
  <si>
    <t>940527660</t>
  </si>
  <si>
    <t>940527665</t>
  </si>
  <si>
    <t>940527654</t>
  </si>
  <si>
    <t>940527658</t>
  </si>
  <si>
    <t>940527661</t>
  </si>
  <si>
    <t>940527638</t>
  </si>
  <si>
    <t>940527674</t>
  </si>
  <si>
    <t>940527610</t>
  </si>
  <si>
    <t>940527673</t>
  </si>
  <si>
    <t>940527666</t>
  </si>
  <si>
    <t>940527668</t>
  </si>
  <si>
    <t>000036997</t>
  </si>
  <si>
    <t>MANUTENÇÃO PREVENTIVA DE ELEVADOR REF. Junho/24</t>
  </si>
  <si>
    <t>SALDO RESTANTE 70% - FORNECIMENTO E INSTALAÇÃO DE FIAÇÃO BLINDADA SHILDADA, PARA O ACIONADOR DO SISTEMA ENDEREÇÁVEL DE INCÊNDIO;FIAÇÃO PARA O SINALIZADOR DO SISTEMA DE INCÊNDIO;CENTRAL DE ALARME DE INCÊNDIO ENDEREÇÁVEL;DETECTOR DE FUMAÇA ENDEREÇÁVEL;DETECTOR DE TEMPERATURA ENDEREÇÁVEL;ACIONADOR MANUAL ENDEREÇAVEL;SINALIZADOR AUDIO VISUAL;LUMINÁRIA DE EMERGENCIA.</t>
  </si>
  <si>
    <t>000327893</t>
  </si>
  <si>
    <t>INSTALAÇÃO DE NOVO CABO DE ACO LIMIT 8MM PARA USO EM ELEVADORES DESM MONT PORTA CAB CARGUEIRO 25</t>
  </si>
  <si>
    <t>000060690</t>
  </si>
  <si>
    <t>LOCAÇÃO DE 3 CLIMATIZADORES. REF. JUNHO/24</t>
  </si>
  <si>
    <t>LOCAÇÃO DE 2 CLIMATIZADORES. REF. JUNHO/24</t>
  </si>
  <si>
    <t>000060695</t>
  </si>
  <si>
    <t>LOCAÇÃO DE 5 CLIMATIZADORES. REF. JUNHO/24</t>
  </si>
  <si>
    <t>000022996</t>
  </si>
  <si>
    <t>SPOT P/ TRILHO PAR20 SOQUETE E-27 PRETO LAMPADA PAR20 7W 2700K</t>
  </si>
  <si>
    <t>HOSPITAL - VISITA MENSAL PARA MELHORIAS (PREDIAL)REF. JUNHO/24</t>
  </si>
  <si>
    <t>SPOT - VISITA MENSAL PARA MELHORIAS PROGRAMADAS PREDIAL REF. JUNHO/24</t>
  </si>
  <si>
    <t>000003337</t>
  </si>
  <si>
    <t>000003340</t>
  </si>
  <si>
    <t>000003341</t>
  </si>
  <si>
    <t>000003342</t>
  </si>
  <si>
    <t>000005868</t>
  </si>
  <si>
    <t>SPOT - MANUTENÇÃO PREVENTIVA AR-CONDICIONADO REF. JUNHO/24</t>
  </si>
  <si>
    <t>000005870</t>
  </si>
  <si>
    <t>SPOT - MANUTENÇÃO PREVENTIVA PREDIAL REF. JUNHO/24</t>
  </si>
  <si>
    <t>000001483</t>
  </si>
  <si>
    <t>000001484</t>
  </si>
  <si>
    <t>000001485</t>
  </si>
  <si>
    <t>000001486</t>
  </si>
  <si>
    <t>000001487</t>
  </si>
  <si>
    <t>000001489</t>
  </si>
  <si>
    <t>000001490</t>
  </si>
  <si>
    <t>000001491</t>
  </si>
  <si>
    <t>000001492</t>
  </si>
  <si>
    <t>000001493</t>
  </si>
  <si>
    <t>000001494</t>
  </si>
  <si>
    <t>000001495</t>
  </si>
  <si>
    <t>000001496</t>
  </si>
  <si>
    <t>000000976</t>
  </si>
  <si>
    <t>000000975</t>
  </si>
  <si>
    <t>000008306</t>
  </si>
  <si>
    <t>000008307</t>
  </si>
  <si>
    <t>000008310</t>
  </si>
  <si>
    <t>HOSPITAL - VISITA MENSAL PARA MELHORIAS (AR-CONDICIONADO) REF. JUNHO/24</t>
  </si>
  <si>
    <t>000008311</t>
  </si>
  <si>
    <t>000008312</t>
  </si>
  <si>
    <t>000008318</t>
  </si>
  <si>
    <t>000008319</t>
  </si>
  <si>
    <t>000008320</t>
  </si>
  <si>
    <t>000000715</t>
  </si>
  <si>
    <t>SPOT - MANUTENÇÃO PREVENTIVA MENSAL NO SISTEMA DE BOMBEAMENTO REF. JUNHO/24</t>
  </si>
  <si>
    <t>000000716</t>
  </si>
  <si>
    <t>000006304</t>
  </si>
  <si>
    <t xml:space="preserve">TROCA DA FECHADURA COMPLETA BANHEIRO PARA CLIENTES CE </t>
  </si>
  <si>
    <t>000006305</t>
  </si>
  <si>
    <t xml:space="preserve">REPARO TOMADA CE </t>
  </si>
  <si>
    <t>000006306</t>
  </si>
  <si>
    <t>000006307</t>
  </si>
  <si>
    <t xml:space="preserve">FORNECIMENTO E INSTALAÇÃO DE 02 MOLAS AEREAS PARA OS BANHEIROS COLABORADORES/COPA </t>
  </si>
  <si>
    <t>000006309</t>
  </si>
  <si>
    <t xml:space="preserve">DESENTUPIMENTO PIA SALA INFECTO </t>
  </si>
  <si>
    <t>000006311</t>
  </si>
  <si>
    <t xml:space="preserve">REPARO EMERGENCIAL PORTA DE AÇO DA DOCA </t>
  </si>
  <si>
    <t>000006314</t>
  </si>
  <si>
    <t xml:space="preserve">REPARO NOS VIDROS DA FACHADA E APLICAÇÃO DE SILICONE </t>
  </si>
  <si>
    <t>000006315</t>
  </si>
  <si>
    <t xml:space="preserve">REPARO EMERGENCIAL PORTA DE AÇO AUTOMATICA ENTRADA ESTACIONAMENTO </t>
  </si>
  <si>
    <t>000006322</t>
  </si>
  <si>
    <t>000006323</t>
  </si>
  <si>
    <t xml:space="preserve">REVITALIZAÇÃO METALICA COMPLETA BATENTE PORTÃO PRINCIPAL DO ESTACIONAMENTO </t>
  </si>
  <si>
    <t>000002177</t>
  </si>
  <si>
    <t>SUBSTITUIÇÃO DE 4 REFLETORES QUEIMADOS, POR REFLETORES DE LED 100W 6500K</t>
  </si>
  <si>
    <t>000002178</t>
  </si>
  <si>
    <t xml:space="preserve">SUBSTITUIÇÃO DE TOMADA FEMEA STECK 2P + T 32 A </t>
  </si>
  <si>
    <t>000002179</t>
  </si>
  <si>
    <t>REPARO DE MAÇANETAS DE PRTAS SOLTAS.</t>
  </si>
  <si>
    <t>000002185</t>
  </si>
  <si>
    <t>VISITA TECNICA PARA VERIFICAÇÃO DE POSSIVEL VAZAMENTO NA CAIXA DÁGUA E A BOIA ESTA EM BOM FUNCIONAMENTO, CAIXA NÃO POSSUI DRENO, FOI REALIZADOS SUBSTITUIÇÃO DA MANGUEIRA DO BEBEDOURO.</t>
  </si>
  <si>
    <t>VISITA TECNICA PARA VERIFICAÇÃO DE REDE PARA INSTALAÇÃO DE FREEZER, REALIZADO REMANEJAMENTO DO FREEZER E FEITA A SINALIZAÇÃO DE TOMADA 127V</t>
  </si>
  <si>
    <t>QUEDA DOS ELETRODUTOS DEVIDO A COLISÃO, FIXAÇÃO DOS MESMO.</t>
  </si>
  <si>
    <t>ADIMINISTRATIVO</t>
  </si>
  <si>
    <t>SUBSTITUIÇÃO DE FECHADURA E CHAVE DE EMERGENCIA ENTREGUE A GESTÃO</t>
  </si>
  <si>
    <t>REALIZADOS REPARO NO INTERRUPTOR COM MAU CONTATO</t>
  </si>
  <si>
    <t>CALAFETAÇÃO AO REDOR DE TODO TELHADO E FUFO COM PU QUE ESTAVA DANDO INFILTRAÇÃO PELAS PAREDES.</t>
  </si>
  <si>
    <t>VAZAMENTO AO REDOR DOS RALOS CAUSANDO GOTEJAMENTO NA SALA DOS QUADROS,  REALIZADO CALAFETAÇÃO COM PU</t>
  </si>
  <si>
    <t>SUBSTITUIÇÃO DE FONTE CHAVEADA DE 10A POR FONTE NOVA 20A DO TOTEN</t>
  </si>
  <si>
    <t>REALIZADO AJUSTE NO TIMER DESREGULADO.</t>
  </si>
  <si>
    <t>000018647</t>
  </si>
  <si>
    <t xml:space="preserve">TOMADA VENTILADOR DOCA FEITO REPARO </t>
  </si>
  <si>
    <t>000018648</t>
  </si>
  <si>
    <t xml:space="preserve">PINTURA PAREDE RETIRADA </t>
  </si>
  <si>
    <t>000018649</t>
  </si>
  <si>
    <t xml:space="preserve">REPARO DO PILAR, PASSADO MAÇA E PINTADO </t>
  </si>
  <si>
    <t>000018650</t>
  </si>
  <si>
    <t xml:space="preserve">REPARO NAS FAIXAS DE EMERGENCIA </t>
  </si>
  <si>
    <t>000018651</t>
  </si>
  <si>
    <t xml:space="preserve">PINTURA SUPORTE CESTAS </t>
  </si>
  <si>
    <t>000018652</t>
  </si>
  <si>
    <t>TROCA TRES ASSENTOS SANITÁRIO .</t>
  </si>
  <si>
    <t>000018653</t>
  </si>
  <si>
    <t>TROCA REGISTRO CHUVEIRO/BANHEIRO.</t>
  </si>
  <si>
    <t>000018654</t>
  </si>
  <si>
    <t xml:space="preserve">PISO SOLTO CE,FEITO REPARO </t>
  </si>
  <si>
    <t>000018655</t>
  </si>
  <si>
    <t xml:space="preserve">REPARO PISO DA DOCA </t>
  </si>
  <si>
    <t>000018656</t>
  </si>
  <si>
    <t xml:space="preserve">PINTURA ENTRADA DA LOJA </t>
  </si>
  <si>
    <t>000018657</t>
  </si>
  <si>
    <t xml:space="preserve">INSTALAÇÃO TV COZINHA </t>
  </si>
  <si>
    <t>000018658</t>
  </si>
  <si>
    <t xml:space="preserve">FEITO REPAROS NO CANIL </t>
  </si>
  <si>
    <t>000018659</t>
  </si>
  <si>
    <t xml:space="preserve">PINTURA PAREDE LATERAL DO ADOTE </t>
  </si>
  <si>
    <t>000018660</t>
  </si>
  <si>
    <t xml:space="preserve">TROCA LAMPADA PLAFLON ESTACIONAMENTO </t>
  </si>
  <si>
    <t>000018661</t>
  </si>
  <si>
    <t xml:space="preserve">PINTURA NA PAREDE DO CE </t>
  </si>
  <si>
    <t>000018662</t>
  </si>
  <si>
    <t xml:space="preserve">TROCA DE LAMPADA DO SALÃO DA LOJA </t>
  </si>
  <si>
    <t>000018663</t>
  </si>
  <si>
    <t xml:space="preserve">PASSADO MASSA NOS PISOS QUEBRADOS </t>
  </si>
  <si>
    <t>000018664</t>
  </si>
  <si>
    <t xml:space="preserve">PINTURA DO LADO DO SAFARI </t>
  </si>
  <si>
    <t>000018665</t>
  </si>
  <si>
    <t>PINTURAS DAS COLUNAS DA LOJA  (5)</t>
  </si>
  <si>
    <t>000018666</t>
  </si>
  <si>
    <t xml:space="preserve">PINTOU A SALA TESOURARIA </t>
  </si>
  <si>
    <t>000018667</t>
  </si>
  <si>
    <t xml:space="preserve">PINTOU A PAREDE DA ENTRADA DA DOCA </t>
  </si>
  <si>
    <t>000018668</t>
  </si>
  <si>
    <t xml:space="preserve">PINTOU A PAREDE DA LIMPEZA </t>
  </si>
  <si>
    <t>000018669</t>
  </si>
  <si>
    <t xml:space="preserve">UMA FECHADURA TETRA </t>
  </si>
  <si>
    <t>000018670</t>
  </si>
  <si>
    <t xml:space="preserve">PINTURA PAREDE ENTRADA DOCA </t>
  </si>
  <si>
    <t>000018671</t>
  </si>
  <si>
    <t xml:space="preserve">TROCA RODINHA SECADOR CE </t>
  </si>
  <si>
    <t>000018672</t>
  </si>
  <si>
    <t xml:space="preserve">COLOCADO DOIS SUPORTE PARA SEGURAR O PESO DAS RAÇÕES CAIXA SELF </t>
  </si>
  <si>
    <t>000018673</t>
  </si>
  <si>
    <t xml:space="preserve">TROCA DE 02 ASSENTOS SANITARIOS </t>
  </si>
  <si>
    <t>000018674</t>
  </si>
  <si>
    <t xml:space="preserve">TROCA DE VALVULA PIA COZINHA </t>
  </si>
  <si>
    <t>000018676</t>
  </si>
  <si>
    <t xml:space="preserve">TROCA DE 02 LAMPADAS PAINEL PAFLON </t>
  </si>
  <si>
    <t>000018677</t>
  </si>
  <si>
    <t xml:space="preserve">PINTURA LOJA PERTO CAIXA E COLUNAS </t>
  </si>
  <si>
    <t>000018769</t>
  </si>
  <si>
    <t xml:space="preserve">TROCA DAS LAMPADAS DA DOCA </t>
  </si>
  <si>
    <t>000018678</t>
  </si>
  <si>
    <t xml:space="preserve">CANSERTO PORTA BANHEIRO FEM </t>
  </si>
  <si>
    <t>000018680</t>
  </si>
  <si>
    <t xml:space="preserve">TROCA DE TAMPO DE VASO DE BANHEIRO  </t>
  </si>
  <si>
    <t>000018681</t>
  </si>
  <si>
    <t xml:space="preserve">FOI PASSADO PU NO RALO ADOTE </t>
  </si>
  <si>
    <t>000018682</t>
  </si>
  <si>
    <t xml:space="preserve">TROCA DE 02 FECHADURA TETRA DA DOCA </t>
  </si>
  <si>
    <t>000018683</t>
  </si>
  <si>
    <t xml:space="preserve">TROCA DE 04 LAMPADAS T5 </t>
  </si>
  <si>
    <t>000018684</t>
  </si>
  <si>
    <t xml:space="preserve">PINTURA NA PAREDE DA LOJA </t>
  </si>
  <si>
    <t>000018685</t>
  </si>
  <si>
    <t xml:space="preserve">TROCA DE 04 LAMPDAS T8 </t>
  </si>
  <si>
    <t>000018686</t>
  </si>
  <si>
    <t xml:space="preserve">PINTURA DO ESTACIONAMNTO </t>
  </si>
  <si>
    <t>000018787</t>
  </si>
  <si>
    <t xml:space="preserve">PINTURA CONSULTORIO PORTA </t>
  </si>
  <si>
    <t>000018688</t>
  </si>
  <si>
    <t xml:space="preserve">BURACOS NA PAREDE DO ESTACIONAMENTO TAMPADOS </t>
  </si>
  <si>
    <t>000018689</t>
  </si>
  <si>
    <t xml:space="preserve">REPARO EMBAIXO DA ESCADA BURACOS TAMPADOS </t>
  </si>
  <si>
    <t>000018690</t>
  </si>
  <si>
    <t xml:space="preserve">REPARO NO PICKUP FECHADO COM DRYWALL </t>
  </si>
  <si>
    <t>000018691</t>
  </si>
  <si>
    <t xml:space="preserve">INTERRUPTOR BANHEIRO MSC TROCADO </t>
  </si>
  <si>
    <t>000018692</t>
  </si>
  <si>
    <t>PINTURA NA PORTA BANHEIRO MASCULINO</t>
  </si>
  <si>
    <t>000018693</t>
  </si>
  <si>
    <t xml:space="preserve">TROCA DE MANGUEIRA </t>
  </si>
  <si>
    <t>000018694</t>
  </si>
  <si>
    <t xml:space="preserve">TROCA DE FILTRO BEBEDOURO </t>
  </si>
  <si>
    <t>000018695</t>
  </si>
  <si>
    <t xml:space="preserve">C/ NO CE  RETIRADA NA PARTE DO FORRO E COLOCADO TNT </t>
  </si>
  <si>
    <t>000018696</t>
  </si>
  <si>
    <t xml:space="preserve">LAMPADA NA DOCA TROCADA </t>
  </si>
  <si>
    <t>000018697</t>
  </si>
  <si>
    <t xml:space="preserve">TOMADA DA MESA DO CE ARRUMADA </t>
  </si>
  <si>
    <t>000018698</t>
  </si>
  <si>
    <t xml:space="preserve">PORTA DA FARMACIA ARRUMADA </t>
  </si>
  <si>
    <t>000018699</t>
  </si>
  <si>
    <t xml:space="preserve">TROCA DE TOMADA DA DOCA E APERTO DA TOMADA </t>
  </si>
  <si>
    <t>000018700</t>
  </si>
  <si>
    <t xml:space="preserve">PASSADO MASSA NO BURACO DA DOCA </t>
  </si>
  <si>
    <t>000000810</t>
  </si>
  <si>
    <t>TROCA RESISTENCIA E TERMOSTATO PETZ MAUA EMERGENCIAL</t>
  </si>
  <si>
    <t>000000812</t>
  </si>
  <si>
    <t>TUBULAÇÃO COM VAZAMENTOS VAZAMENTO, POR MOTIVO DE ALTA EXPANSÃO</t>
  </si>
  <si>
    <t>REMOÇÃO REDE HIDRAULICA, ELETRICA, GUARDA CORPO. PORTAS DE VIDRO TEMPERADO, ESQUADRIAS, AMACIAMENTO DAS PAREDES E PINTURAS.</t>
  </si>
  <si>
    <t>REFORMA DO PORTÃO DE SAÍDA DE EMERGENCia,  FEITO COM CHAPA DE AÇO, LIXAMENTO E PINTURA COM TINTA ESMALTE</t>
  </si>
  <si>
    <t>INSTALAÇÃO DE 70 METROS DE FITA ANTIDERRAPANTE NAS RAMPAS DE ACESSO E LIMPEZA DO PISO COM THINNER</t>
  </si>
  <si>
    <t>000003631</t>
  </si>
  <si>
    <t>MAN. EM PORTA DE ENROLAR</t>
  </si>
  <si>
    <t>000003632</t>
  </si>
  <si>
    <t>000003634</t>
  </si>
  <si>
    <t>000000963</t>
  </si>
  <si>
    <t xml:space="preserve">SALA DO DIRETOR LUCAS MAGOGA FOI FEITA A INSTALAÇÃO DO AR NA SAL+R2:S29A DO GARDEM. </t>
  </si>
  <si>
    <t>VISITA TECNICA RESET NO EQUIPAMENTO</t>
  </si>
  <si>
    <t>000000960</t>
  </si>
  <si>
    <t>TROCA DA CONTATORA TRAVADA FOI ACOMPANHADO E LIBERADO C.E</t>
  </si>
  <si>
    <t>000000958</t>
  </si>
  <si>
    <t>VAZAMENTO NA PORCA DA CONDENSADORA FEITA CARGA DE GAS FLUIDO REFRIGERANTE  CPD</t>
  </si>
  <si>
    <t>000000959</t>
  </si>
  <si>
    <t xml:space="preserve">FOI FEITA A TROCA DA PLACA RECEPTORA DO BANHO E TOSA ACOMPANHADO E LIBERADO </t>
  </si>
  <si>
    <t>000000964</t>
  </si>
  <si>
    <t xml:space="preserve">CARGA DE FLUÍDO REFRIGERANTE DO AR CONDICIONADO DO C.E  </t>
  </si>
  <si>
    <t>000000951</t>
  </si>
  <si>
    <t>CARGA DE FLUÍDO REFRIGERANTE DO ar CONDICIONADO DO CPD</t>
  </si>
  <si>
    <t>000008356</t>
  </si>
  <si>
    <t>FORNECIMENTO DE NOVO MOTO VENTILADOR MAO DE OBRA ESPECIALIZADA</t>
  </si>
  <si>
    <t>000019420</t>
  </si>
  <si>
    <t>Desentupimento  do ralo</t>
  </si>
  <si>
    <t>000562244</t>
  </si>
  <si>
    <t>FURTO/SINISTRO - FORNECIMENTO DE MOTOBOMBA THSI-18 10,0 CV TRIF.IP55/IR3.4V.RT.179 VEDAÇÃO SELO SUCÇÃO 2.1/</t>
  </si>
  <si>
    <t>ANALIZE DE AR A PEDIDO DA VIGIALNCIA SANITARIA</t>
  </si>
  <si>
    <t>SERVIÇO E SUBSTITUIÇÃO D4417 - ANEL ADAPTADOR ANEL ADAPTADOR ABS - BAA424AD1 - NCM: 39205900 - Qtde.: 1 D4417 - SPOT LED 3W SPOT LED 3W ELETRO ABC - BAA424W2 - NCM: 94054900 - Qtde.: 1</t>
  </si>
  <si>
    <t>EQUIPAMENTO PARADO *** D4417 - SENSOR GLS126NT 55505159 ALT - ATL-177WC1 - NCM: 84313110 - Qtde.: 1</t>
  </si>
  <si>
    <t>000018701</t>
  </si>
  <si>
    <t>LIXAMENTO DE MASSA NO FORRO DA DOCA PINTADO FORRO DA DOCA ONDE HAVIA O REPARO</t>
  </si>
  <si>
    <t>000018702</t>
  </si>
  <si>
    <t>RECOLOCAÇÃO DO FORRO QUE DESABOU (DOCA)</t>
  </si>
  <si>
    <t>000018703</t>
  </si>
  <si>
    <t xml:space="preserve">TAMPOU OS BURACOS DA PAREDE </t>
  </si>
  <si>
    <t>000018704</t>
  </si>
  <si>
    <t xml:space="preserve">TROCA DAS LAMPADAS DA ESTÉTICA </t>
  </si>
  <si>
    <t>000018705</t>
  </si>
  <si>
    <t xml:space="preserve">PASSADO MASSA CORRIDA NO FORRO </t>
  </si>
  <si>
    <t>000018706</t>
  </si>
  <si>
    <t>FIXAÇÃO DE LIXEIRA</t>
  </si>
  <si>
    <t>000018707</t>
  </si>
  <si>
    <t>FIXAÇÃO DE ACENTO SANITÁRIO</t>
  </si>
  <si>
    <t>000018708</t>
  </si>
  <si>
    <t xml:space="preserve">FIXAÇÃO DE RODA PÉS </t>
  </si>
  <si>
    <t>000018709</t>
  </si>
  <si>
    <t xml:space="preserve">FIXAÇÃO DE CANTONEIRAS </t>
  </si>
  <si>
    <t>000018710</t>
  </si>
  <si>
    <t>TROCA DO ACIONADOR TORNEIRA BANHEIRO CLIENTES</t>
  </si>
  <si>
    <t>000018711</t>
  </si>
  <si>
    <t xml:space="preserve">COLAGEM DOS PISOS SOLTOS </t>
  </si>
  <si>
    <t>000018712</t>
  </si>
  <si>
    <t xml:space="preserve">FIXAÇÃO DE ACENTO SANITÁRIO </t>
  </si>
  <si>
    <t>000018714</t>
  </si>
  <si>
    <t xml:space="preserve">LUBRIFICAÇÃO DA PORTA </t>
  </si>
  <si>
    <t>000018715</t>
  </si>
  <si>
    <t>PINTURA DO CAIXA RÁPIDO (PAREDE)</t>
  </si>
  <si>
    <t>000018716</t>
  </si>
  <si>
    <t xml:space="preserve">EMASSADO PAREDE </t>
  </si>
  <si>
    <t>000018717</t>
  </si>
  <si>
    <t>FECHAMENTO DE BURACO NO TETO COM TNT (PROVISÓRIO)</t>
  </si>
  <si>
    <t>000018718</t>
  </si>
  <si>
    <t>FIXAÇÃO DE CAMPAINHA</t>
  </si>
  <si>
    <t>000018719</t>
  </si>
  <si>
    <t>TROCA DAS TOMADAS DO CE (OK)</t>
  </si>
  <si>
    <t>000018720</t>
  </si>
  <si>
    <t xml:space="preserve">TROCA DE CABOS CAIXAS DE 3 CABOS </t>
  </si>
  <si>
    <t>000018721</t>
  </si>
  <si>
    <t xml:space="preserve">ACHADO CURTO CIRCUITO </t>
  </si>
  <si>
    <t>000018722</t>
  </si>
  <si>
    <t xml:space="preserve">BURACOS ARRUMADOS DO ESTACIONAMENTO </t>
  </si>
  <si>
    <t>000018723</t>
  </si>
  <si>
    <t xml:space="preserve">ARRUMOU O REFLETOR </t>
  </si>
  <si>
    <t>000018724</t>
  </si>
  <si>
    <t xml:space="preserve">INSTALADO TIMER DIGITAL PARA OS REFLETORES FAIXADA LOJA </t>
  </si>
  <si>
    <t>000018725</t>
  </si>
  <si>
    <t xml:space="preserve">TROCA DE 2 REFLETOR FAIXADA </t>
  </si>
  <si>
    <t>000018726</t>
  </si>
  <si>
    <t xml:space="preserve">FEITO REPARO CALÇADA ESTACIONAMENTO </t>
  </si>
  <si>
    <t>000018727</t>
  </si>
  <si>
    <t xml:space="preserve">INSTALADO VENTILADOR DOCA </t>
  </si>
  <si>
    <t>000018728</t>
  </si>
  <si>
    <t xml:space="preserve">INSTALAÇÃO DE PUXADOR NA LOJA </t>
  </si>
  <si>
    <t>000018729</t>
  </si>
  <si>
    <t xml:space="preserve">FIXAÇÃO DE MAÇANETA CLINICA </t>
  </si>
  <si>
    <t>000018730</t>
  </si>
  <si>
    <t xml:space="preserve">FIXAÇÃO DE MAÇANETA CE </t>
  </si>
  <si>
    <t>000018731</t>
  </si>
  <si>
    <t xml:space="preserve">TROCA DE DUCHA HIGIENIICA CE </t>
  </si>
  <si>
    <t>000018732</t>
  </si>
  <si>
    <t xml:space="preserve">TROCA DE 2 ESGUICHO DE AGUA </t>
  </si>
  <si>
    <t>000018733</t>
  </si>
  <si>
    <t xml:space="preserve">TROCA FORRO DE GESSO NA FÁRMACIA </t>
  </si>
  <si>
    <t>000018735</t>
  </si>
  <si>
    <t xml:space="preserve">TROCA DE 2 FONTES 12 V DOS LUMINOSOS 1 NA FRENTE DA LOJA 1 LATERAL DA LOJA </t>
  </si>
  <si>
    <t>000018736</t>
  </si>
  <si>
    <t xml:space="preserve">VERIFICAÇÃO TORNEIRA REFEITÓRIO </t>
  </si>
  <si>
    <t>000018737</t>
  </si>
  <si>
    <t>TROCA DAS FONTES</t>
  </si>
  <si>
    <t>000018738</t>
  </si>
  <si>
    <t>REPARO DOS BANHEIROS FEMININO E MASCULINO</t>
  </si>
  <si>
    <t>000018739</t>
  </si>
  <si>
    <t>CALHA DO TELHADO</t>
  </si>
  <si>
    <t>000018740</t>
  </si>
  <si>
    <t xml:space="preserve">TOMADAS DO CE </t>
  </si>
  <si>
    <t>000018741</t>
  </si>
  <si>
    <t xml:space="preserve">RECOLOCAÇÃO TAMPA DO VASO SANITÁRIO FEMININO </t>
  </si>
  <si>
    <t>000018742</t>
  </si>
  <si>
    <t>SALA DO CE LIXADO E PINTADO (DUAS SALAS COMPLETO)</t>
  </si>
  <si>
    <t>000018743</t>
  </si>
  <si>
    <t xml:space="preserve">PASSADO MASSA ENTRADA DO ESTACIOAMENTO </t>
  </si>
  <si>
    <t>000018744</t>
  </si>
  <si>
    <t xml:space="preserve">CONCERTADO MURO PEQUENO FRENTE LOJA </t>
  </si>
  <si>
    <t>000018745</t>
  </si>
  <si>
    <t xml:space="preserve">PASSADO MASSA NA TAMPA DE BOEIRO ENTRADA LOJA </t>
  </si>
  <si>
    <t>000018746</t>
  </si>
  <si>
    <t>PASSADO MASSA PAREDE FAZENDINHA (NAS DUAS LATERAL)</t>
  </si>
  <si>
    <t>000018747</t>
  </si>
  <si>
    <t xml:space="preserve">PASSADO MASSA PAREDE SALÃO DA LOJA PARTE INTERNA </t>
  </si>
  <si>
    <t>000018748</t>
  </si>
  <si>
    <t>PINTURA PORTA CLINICA 2 PORTA</t>
  </si>
  <si>
    <t>000018749</t>
  </si>
  <si>
    <t xml:space="preserve">TROCA DE LAMPADA NA CLINICA </t>
  </si>
  <si>
    <t>000018750</t>
  </si>
  <si>
    <t xml:space="preserve">TROCA DE ASSENTO PRIVADA </t>
  </si>
  <si>
    <t>000018753</t>
  </si>
  <si>
    <t xml:space="preserve">LIXADO E PINTADO CORRIMÕES DO CARRINHO DE COMPRA DO ESTACIONAMENTO </t>
  </si>
  <si>
    <t>000018754</t>
  </si>
  <si>
    <t>QUEBRADO O SOLO E A ADAPTAÇÃO DO RALO,PASSADO MASSA NO LOCAL DANIFICADO</t>
  </si>
  <si>
    <t>000018755</t>
  </si>
  <si>
    <t xml:space="preserve">FEITO COLOCAÇÃO DE DOIS BLOCOS NO MURO DA ENTRADA DO ESTACIONAMENTO </t>
  </si>
  <si>
    <t>000018756</t>
  </si>
  <si>
    <t xml:space="preserve">RETOCADO OS PONTOS QUE FORAM PASSADO MASSA NO MURO DA ENTRADA DO ESTACIONAMENTO </t>
  </si>
  <si>
    <t>000018757</t>
  </si>
  <si>
    <t xml:space="preserve">ACERTADO AS PEDRAS NO BOEIRO E PASSADO MASSA </t>
  </si>
  <si>
    <t>000018758</t>
  </si>
  <si>
    <t xml:space="preserve">PINTURA DE 2 MURINHOS ENTRADA DO ESTACIONAMENTO </t>
  </si>
  <si>
    <t>000018759</t>
  </si>
  <si>
    <t xml:space="preserve">PASSADO MASSA BURACO DO CHÃO ESTACIONAMENTO </t>
  </si>
  <si>
    <t>000018760</t>
  </si>
  <si>
    <t xml:space="preserve">LIMPEZA E PASSADO VASILINA LIQUÍDA,FRENTE AZUL DA LOJA E FRENTE NA ENTRADA DO ESTACIONAMENTO </t>
  </si>
  <si>
    <t>000018761</t>
  </si>
  <si>
    <t xml:space="preserve">PINTURA PARTE AZUL FRENTE DA LOJA </t>
  </si>
  <si>
    <t>000018762</t>
  </si>
  <si>
    <t xml:space="preserve">REMOÇÃO DO DRY ALL PODRE,RECOLOCAÇÃO DE DRY ALL NOVO E PASSADO MASSA  </t>
  </si>
  <si>
    <t>000018763</t>
  </si>
  <si>
    <t xml:space="preserve">CONCERTADO TAMPA DE FIAÇÃO DO ALARME NA ENTRADA DA LOJA </t>
  </si>
  <si>
    <t>000018764</t>
  </si>
  <si>
    <t xml:space="preserve">COLAGEM E REJUNTAMENTO DOS RODA PÉS DA SALA DO CE </t>
  </si>
  <si>
    <t>000018765</t>
  </si>
  <si>
    <t xml:space="preserve">PASSADO MASSA BURACOS NO CHÃO INTERNO DA LOJA </t>
  </si>
  <si>
    <t>000018766</t>
  </si>
  <si>
    <t>PINTURA DOS PILARES DO ESTACIONAMENTO (TINTA CINZA)</t>
  </si>
  <si>
    <t>000018767</t>
  </si>
  <si>
    <t>PASSADO MASSA NA PAREDE ENTRADA DA DOCA NO ESTACIONAMENTO</t>
  </si>
  <si>
    <t>000018768</t>
  </si>
  <si>
    <t>CONCERTADO LAMPADA DO CONSULTÓRIO</t>
  </si>
  <si>
    <t xml:space="preserve">PINTURA SINALIZAÇÃO DE DEFICIIENTE NO ESTACIONAMENTO </t>
  </si>
  <si>
    <t>000018770</t>
  </si>
  <si>
    <t>TROCA DE FECHADURAS/PORTA ENTRADA DA LOJA,PORTA RETIRADA DA DOCA</t>
  </si>
  <si>
    <t>000018771</t>
  </si>
  <si>
    <t xml:space="preserve">COLOCAÇÃO PORTAS/REFEITÓRIO, PORTA DOS FUNDOS </t>
  </si>
  <si>
    <t>000018772</t>
  </si>
  <si>
    <t xml:space="preserve">TROCA DE REFLETOR QUEIMADO </t>
  </si>
  <si>
    <t>000018773</t>
  </si>
  <si>
    <t>COLOCADO CAPITADOR DA ANTENA DA TV DO REFEITÓRIO</t>
  </si>
  <si>
    <t>000018774</t>
  </si>
  <si>
    <t>TROCA DA MANGUEIRA DO CE, COLOCAÇÃO CANTONEIRA DO PILAR</t>
  </si>
  <si>
    <t>000018775</t>
  </si>
  <si>
    <t xml:space="preserve">COLOCAÇÃO DOS RALOS,SAFARI E ADOTE </t>
  </si>
  <si>
    <t>000018776</t>
  </si>
  <si>
    <t xml:space="preserve">VERIFICADO TOMADA CE </t>
  </si>
  <si>
    <t>000018777</t>
  </si>
  <si>
    <t xml:space="preserve">FEITO RETOQUE EM VÁRIOS LUGARES DO SALÃO </t>
  </si>
  <si>
    <t>000018778</t>
  </si>
  <si>
    <t xml:space="preserve">TROCADO TAMPA DO ASSENTO </t>
  </si>
  <si>
    <t>000018779</t>
  </si>
  <si>
    <t xml:space="preserve">INSTALAÇÃO DE FORRO ISOPOR </t>
  </si>
  <si>
    <t>000018780</t>
  </si>
  <si>
    <t xml:space="preserve">INSTALAÇÃO DE RODO NA PORTA </t>
  </si>
  <si>
    <t>000018781</t>
  </si>
  <si>
    <t>TROCA DE UM KIT DE CAIXA COPLADA</t>
  </si>
  <si>
    <t>000018782</t>
  </si>
  <si>
    <t xml:space="preserve">TROCA DE LAMPADAS DOCA E ÁREA INTERNA </t>
  </si>
  <si>
    <t>000018783</t>
  </si>
  <si>
    <t xml:space="preserve">TROCA DE LAMPADAS DA LOJA </t>
  </si>
  <si>
    <t>000018784</t>
  </si>
  <si>
    <t xml:space="preserve">TROCA DO MACHO TOMADA CE </t>
  </si>
  <si>
    <t>000018785</t>
  </si>
  <si>
    <t xml:space="preserve">FEITO REPARO ARMÁRIO FARMÁCIA </t>
  </si>
  <si>
    <t>000018786</t>
  </si>
  <si>
    <t xml:space="preserve">GAVETA FEITO REPARO CE </t>
  </si>
  <si>
    <t>FIXADO PAREDE DOCA</t>
  </si>
  <si>
    <t>Substituição de tubulação de ferro por PVC tubulação de entrada de água da rua, onde nossa equipe fez os testes no cavalete e constatou que nos reservatórios inferiores chegam um total de 900lts/Hora, quando na verdade no cavalete o abastecimento indica que seria de 5.000 lts/Hora, portanto concluímos que a tubulação de ferro galvanizado está com muita oxidação e obstruindo a chegada de água nos reservatórios inferiores.</t>
  </si>
  <si>
    <t>TROCA RESISTÊNCIA E TERMOSTATO</t>
  </si>
  <si>
    <t>000006326</t>
  </si>
  <si>
    <t xml:space="preserve"> MANUTENÇÃO COMPLETA EMERGENCIAL PORTA DE VIDRO CLINICA  </t>
  </si>
  <si>
    <t>000006328</t>
  </si>
  <si>
    <t> REPOSIÇÃO PORTA DE VIDRO TEMPERADO 10MM PORTA G COM PELICULA ENTRADA LOJA  </t>
  </si>
  <si>
    <t>000006329</t>
  </si>
  <si>
    <t xml:space="preserve"> TROCA EMERGENCIAL DA MOLA E MIOLO HIDRAULICO PORTA DE VIDRO INFECTO  </t>
  </si>
  <si>
    <t>000006332</t>
  </si>
  <si>
    <t xml:space="preserve"> REPARO EMERGENCIAL PORTA DE AÇO AUTOMATICA DA DOCA  </t>
  </si>
  <si>
    <t>000006334</t>
  </si>
  <si>
    <t xml:space="preserve"> REPARO PORTA DE AÇO AUTOMATICA ACESSO A DOCA  </t>
  </si>
  <si>
    <t>000006339</t>
  </si>
  <si>
    <t xml:space="preserve"> REPARO EMERGENCIAL E REVITALIZAÇÃO GRADIL EXTERNO E INSTALÇÃO CADEADO  </t>
  </si>
  <si>
    <t>INSTALAÇÃO PARA SUPORTE DE MICRO-ONDAS</t>
  </si>
  <si>
    <t>000002224</t>
  </si>
  <si>
    <t>SUBSTIRUIÇÃO DE TOMADA MACHO 10A DO FRIGOBAR</t>
  </si>
  <si>
    <t>SUBSTITUIÇÃO DE SABONETEIRA QUEBRADA.</t>
  </si>
  <si>
    <t>CABO CURTO DA SPINGO, CAUSANDO QUEBRA, FOI CRIADA EXTENSÃO COM CABO DE PP4MM E TOMADA MACHO 20A E TOMADA FÊMEA 20A</t>
  </si>
  <si>
    <t>000002227</t>
  </si>
  <si>
    <t>CANTONEIRAS DA COLUNA DA LOJA SOLTA FOI REALIZADA A FIXAÇÃO COM SILICONE</t>
  </si>
  <si>
    <t>CAIXA DE GORDURA ENTUPIDA, FOI REALIZADO DESENTUPIMENTO E LIMPEZA DA CAIXA;</t>
  </si>
  <si>
    <t>000002229</t>
  </si>
  <si>
    <t>SUBSTITUIÇÃO POR LUMINÁRIA 18W 6500K NOVA E ADAPTAÇÃO EM SERRALHERIA E PARA ENCAXE DA LUMINÁRIA.</t>
  </si>
  <si>
    <t>PORTA BLINDEX DA ENTRADA DA LOJA TRAVANDO, REALIZADA LIMPEZA DOS TRILHOS, REMOÇÃO DA GRAXA ANTIGA E LUBRIFICAÇÃO DOS RODIZIOS E TRILHO</t>
  </si>
  <si>
    <t>SUBSTITUIÇÃO DE 2 PAPELEIRAS QUEBRADAS POR DISPLAY PARA PAPEL TOALHA NOVO E 1 DISPENSER PARA ALCOOL GEL.</t>
  </si>
  <si>
    <t>000002232</t>
  </si>
  <si>
    <t>PAREDE DOS BASTIDORES SUJA, REALIZADA A PINTUA EM SONHO AZUL E CINZA CONTEMPLAÇÃO SW6225 E SW6227</t>
  </si>
  <si>
    <t>000002233</t>
  </si>
  <si>
    <t>PAREDE DE ENTRADA DA DOCA QUEBRADA, FOI REALIZADA A RESTAURAÇÃO EM DRYWALL, AMACIAMENTO PINTURA E FIXAÇÃO DAS CANTONEIRAS. COM SILICONE.</t>
  </si>
  <si>
    <t>000002235</t>
  </si>
  <si>
    <t>VISITA TECNICA PARA VERIFICAÇÃO DE FALTA DE ÁGUA E AQUECIMENTO</t>
  </si>
  <si>
    <t>INSTALAÇÃO DE UMA TORNEIRA E REPARO HIDRÁULO NA BOMBA DE PRESSURIZAÇÃO</t>
  </si>
  <si>
    <t xml:space="preserve">INSTALAÇÃO DE UM AUTOMATICO INFERIOR E INFRA ESTRUTURA PARA A FIAÇÃO DO AUTOMATICO DE PROTEÇÃO DA BOMBA DE PRESSURIZAÇÃO. </t>
  </si>
  <si>
    <t xml:space="preserve">ATENDIMENTO EMERGENCIAL DA UNIDADE SEM ÁGUA </t>
  </si>
  <si>
    <t>000002237</t>
  </si>
  <si>
    <t>PREVENTIVA SPOT</t>
  </si>
  <si>
    <t>000002238</t>
  </si>
  <si>
    <t>MATERIAL DE PREVENTIVA SPOT</t>
  </si>
  <si>
    <t>LUMINÁRIA DA LOJA PISCANDO, FEITA SUBSTITUIÇÃO POR LUMINÁRIA NOVA 18N 6500K</t>
  </si>
  <si>
    <t>VISITA TECNICA VERIFICAÇÃO DE VAZAMENTO</t>
  </si>
  <si>
    <t>PAINEL QUEIMADO, FEITA SUBSTITUIÇÃO DE FONTE CHAVEADA 20A 12V</t>
  </si>
  <si>
    <t>ENTUPIMENTO NA PRIMEIRA BAIA DE BANHO, REALIZADO LIMPEZA DO RALO E CAIXA DE PELOS.</t>
  </si>
  <si>
    <t>SIFÃO DE LAVABO CORTADO. FOI REALIZADO A SUBSTITUIÇÃOPOR SIFÃO NOVO</t>
  </si>
  <si>
    <t>VAZAMENTO NO SIFÃO DA PIA, FOI REALIZADO SUBSTITUIÇÃO POR SIFÃO NOVO</t>
  </si>
  <si>
    <t>RETIRADA DO COFRE ARROMBADO E INSTALAÇÃO DE COFRE NOVO FOI REALIZADO A FIXAÇÃO COM GRAPA DE ROSCA</t>
  </si>
  <si>
    <t>FECHAMENTO DE TETO EM DRYWALL AMACIAMENTO E PINTURA</t>
  </si>
  <si>
    <t>000002252</t>
  </si>
  <si>
    <t>RESTAURAÇÃO EM DRYWALL AMACIAMENTO E PINTURA E INSTALAÇÃO DE CANTONEIRA NA PAREDE DOCA.</t>
  </si>
  <si>
    <t>000002253</t>
  </si>
  <si>
    <t>4 PISOS VINILICOS DA LOJA COM BURACOS, SUBSTITUIÇAÕ POR PISO NOVO</t>
  </si>
  <si>
    <t>000002254</t>
  </si>
  <si>
    <t>RACHADURA NA PAREDE DO CE E DO CANIL, RESTAURAÇÃO EM GESSO AMACIAMENTO E PINTURA.</t>
  </si>
  <si>
    <t>000002255</t>
  </si>
  <si>
    <t>PORTA DE ALUMINIO COM ESQUADRIAS SOLTAS, FEITA FIXAÇÃO E REFORÇO COM REBITES.</t>
  </si>
  <si>
    <t>000002256</t>
  </si>
  <si>
    <t>PINTURA DO FORRO DA TESOURARIA E PAREDE DO COFRE</t>
  </si>
  <si>
    <t>RODAPÉ DA COLUNA, FOI REALIZADA SUBSTITUIÇÃO POR RODAPÉ NOVO.</t>
  </si>
  <si>
    <t>TOTN DE SAÍDA DO ESTACIONAMENTO AMASSADO POR COLISÃO, FOI REALIZADO A FIXAÇÃO E ACM E BASE DO TOTEN.</t>
  </si>
  <si>
    <t>SERVIÇO E SUBSTITUIÇÃO TB338 - EQUALIZAR CINTAS DE TRACAO - SV-14-0074 - NCM: - Qtde.:</t>
  </si>
  <si>
    <t>AJUSTE DE APAR.BLOCO DE SEG, SERV REBITOLAMENTO DE GUIAS</t>
  </si>
  <si>
    <t>000229358</t>
  </si>
  <si>
    <t>ABASTECIMENTO DE OLEO DIESEL B S-500 - SOLICITAÇÃO DA LOJA</t>
  </si>
  <si>
    <t>000003316</t>
  </si>
  <si>
    <t>Aluguel de caminhão Munck por período de 8h para Substituir Led em Logo Petz da fachada do Shopping.</t>
  </si>
  <si>
    <t xml:space="preserve">SUBSTITUIÇÃO DE FONTE CHAVEADA 20A, </t>
  </si>
  <si>
    <t>CABEAMENTO EM CURTO, REALIZADA NOVAS CONEXÕES NOS CABOS REDE DAS BATERIAS DESARMANDO O DR, FOI  FIXADO AS REGUAS NAS  LATERAIS,</t>
  </si>
  <si>
    <t>000002268</t>
  </si>
  <si>
    <t>PAREDE DESCASCADA E SUJA, FEITA AMACIAMENTO E PINTURA.</t>
  </si>
  <si>
    <t>000002269</t>
  </si>
  <si>
    <t>REALIZADO DESENTUPIMENTO E LIMPEZA DO MICTÓRIO</t>
  </si>
  <si>
    <t>000002270</t>
  </si>
  <si>
    <t>RETIRADA DO DISPENSER SABÃO LIQUIDO DO DML E INSTALADO NO WC MASCULINO</t>
  </si>
  <si>
    <t>000002271</t>
  </si>
  <si>
    <t>PAREDE MOFADA DEVISO A VAZAMENTO NO BEBEDOURO, FOI REALIZADA SUBSTITUIÇÃO DA MANGUEIRA DO FILTRO E FEITA RESTAURAÇÃO DA PAREDE AMACIAMENTO E PINTURA.</t>
  </si>
  <si>
    <t>000002272</t>
  </si>
  <si>
    <t>DESENTUPIMENTO E LIMPEZA DO VASO SANITÁRIO ENTUPIDO.</t>
  </si>
  <si>
    <t>FECHADURA ENROSCANDO PARA ABRIR A PORTA, FOI APLICADO ND40  INSTALADO CONTRA TESTE NO BATENTE</t>
  </si>
  <si>
    <t>SALA DE DESCANSO COM AS PAREDES NA COR LARANJA, FOI REALIZADO PINTURA COM 1 DEMÃO DE BRANCO E 2 DEMÃOS DE SONHO AZUL PARA A COBERTURA</t>
  </si>
  <si>
    <t>BTENTE DA PORTA SOLTO E PORTA DESREGULADA, FEITA FIXAÇÃO DO BATENTE COM ALLFIX E FEITA REGULAGEM DAS MOLAS DA PORTA</t>
  </si>
  <si>
    <t>FECHADURA SEM ACABAMENTO E CHAVE INTERNA EXTRAVIADA, FOI INSTALADO NOVO ACABAMENTO E ADAPTAÇÁO NA FECHADURA</t>
  </si>
  <si>
    <t>RODAPÉ EM FRENTE A FARMÁCIA SOLTO, E PORTA VAI E VEM, REALIZADO FIXAÇÃO DO RODAPÉ E APERTO NA PORTA</t>
  </si>
  <si>
    <t xml:space="preserve">SUBISTITUIÇÃO DA VALVULA AMERICANA NA PIA DA COZINHA,FIXAÇÃO DE PUCHADORES,FIXAÇÃO DO PAINEL DA RAMPA </t>
  </si>
  <si>
    <t>000002279</t>
  </si>
  <si>
    <t>REPARO NO VENTILADOR DA  DOCA,AMACIAMENTO E PINTURA DA RECEPÇÃO ,FIXAÇÃO DOS RODAPÉS E CANTONEIRAS</t>
  </si>
  <si>
    <t>000003236</t>
  </si>
  <si>
    <t>EXTERNA</t>
  </si>
  <si>
    <t>IMPERMEABILIZAÇÃO DE LAJE ( EM CIMA DA MARQUISE E RAMPA)</t>
  </si>
  <si>
    <t>000003235</t>
  </si>
  <si>
    <t xml:space="preserve">SOLICITAÇÃO DE PINTURA PAREDES EM NOVO DEPÓSITO </t>
  </si>
  <si>
    <t>000001548</t>
  </si>
  <si>
    <t>000093802</t>
  </si>
  <si>
    <t>SERVIÇO DE MANUTENÇÃO PREVENTIVA EM GRUPOS GERADORES COM MONITORAMENTE REMOTO - REF.Julho/24</t>
  </si>
  <si>
    <t>000093794</t>
  </si>
  <si>
    <t>000093811</t>
  </si>
  <si>
    <t>000038042</t>
  </si>
  <si>
    <t>LOCAÇÃO DE PLATAFORMA REF. Julho</t>
  </si>
  <si>
    <t>000038030</t>
  </si>
  <si>
    <t>000038011</t>
  </si>
  <si>
    <t>000038031</t>
  </si>
  <si>
    <t>000038036</t>
  </si>
  <si>
    <t>000038019</t>
  </si>
  <si>
    <t>000038012</t>
  </si>
  <si>
    <t>000038029</t>
  </si>
  <si>
    <t>000038010</t>
  </si>
  <si>
    <t>000038007</t>
  </si>
  <si>
    <t>000038009</t>
  </si>
  <si>
    <t>000037335</t>
  </si>
  <si>
    <t>MANUTENÇÃO PREVENTIVA DE ELEVADOR REF. Julho/24</t>
  </si>
  <si>
    <t>926173</t>
  </si>
  <si>
    <t>926175</t>
  </si>
  <si>
    <t>000002280</t>
  </si>
  <si>
    <t>RESTAURAÇÃO DA PAREDES DEVIDO AO FURTO NA LOJA</t>
  </si>
  <si>
    <t xml:space="preserve">SERVIÇO E SUBSTITUIÇÃO
TB337 - CONECTOR - FAA176E3 - NCM: 85369090 - Qtde.: 2 - R$ 35,2 (Valor Unitário) 
TB337 - INTERRUPTOR ELETRICO ME - TAA177AH2 - NCM: 85365090 - Qtde.: 2 - R$ 416,1 (Valor Unitário) 
* ELEVADOR INOPERANTE </t>
  </si>
  <si>
    <t>000353634</t>
  </si>
  <si>
    <t>SERVIÇO E SUBSTITUIÇÃO TB338 - SPOT LED 3W SPOT LED 3W ELETRO ABC - BAA424W2 - NCM: 94054900 - Qtde.: 1</t>
  </si>
  <si>
    <t>000353631</t>
  </si>
  <si>
    <t>SERVIÇO E SUBSTITUIÇÃO OTIS DANOS POR ÁGUA NO ELEVADOR TB337 - CONECTOR ELETRICO - FAA176V3 - NCM: 85369040 - Qtde.: 1 TB337 - INTERRUPTOR ELETRICO MD - TAA177AH1 - NCM: 85365090 - Qtde.: 1 * ELEVADOR LADO ESQUERDO PARADO * A queima das peças ocorreram devido a ( danos por água ) , portanto aguardamos a aprovação do orçamento para substituição das peças, uma vez que a ocorrência de tal fato não é coberta pelo contrato vigente. Ressaltamos a necessidade de aplicação das peças mencionadas nesta ordem de reparo, para efetuarmos uma avaliação aprofundada no elevador com objetivo de identificarmos a existência ou não de mais peças danificadas no equipamento</t>
  </si>
  <si>
    <t>000353632</t>
  </si>
  <si>
    <t>SERVIÇO E SUBSTITUIÇÃO TB337 - CONECTOR - FAA176E3 - NCM: 85369090 - Qtde.: 2 - R$ 35,2 (Valor Unitário) TB337 - INTERRUPTOR ELETRICO ME - TAA177AH2 - NCM: 85365090 - Qtde.: 2 - R$ 416,1 (Valor Unitário) * ELEVADOR INOPERANTE</t>
  </si>
  <si>
    <t>SPOT - MANUTENÇÃO PREVENTIVA AR-CONDICIONADO REF. JULHO/24</t>
  </si>
  <si>
    <t>000001533</t>
  </si>
  <si>
    <t>000001534</t>
  </si>
  <si>
    <t>000001535</t>
  </si>
  <si>
    <t>000001536</t>
  </si>
  <si>
    <t>000001537</t>
  </si>
  <si>
    <t>000001538</t>
  </si>
  <si>
    <t>000001539</t>
  </si>
  <si>
    <t>000001540</t>
  </si>
  <si>
    <t>000001541</t>
  </si>
  <si>
    <t>000001542</t>
  </si>
  <si>
    <t>000001543</t>
  </si>
  <si>
    <t>000001544</t>
  </si>
  <si>
    <t>000001545</t>
  </si>
  <si>
    <t>000001546</t>
  </si>
  <si>
    <t>000008434</t>
  </si>
  <si>
    <t>000008435</t>
  </si>
  <si>
    <t>000008436</t>
  </si>
  <si>
    <t>HOSPITAL - VISITA MENSAL PARA MELHORIAS (AR-CONDICIONADO) REF. JULHO/24</t>
  </si>
  <si>
    <t>000008438</t>
  </si>
  <si>
    <t>000008439</t>
  </si>
  <si>
    <t>000008445</t>
  </si>
  <si>
    <t>000008446</t>
  </si>
  <si>
    <t>000008447</t>
  </si>
  <si>
    <t>HOSPITAL - VISITA MENSAL PARA MELHORIAS (PREDIAL) REF. JULHO/24</t>
  </si>
  <si>
    <t>SPOT - VISITA MENSAL PARA MELHORIAS PROGRAMADAS PREDIAL REF. JULHO/24</t>
  </si>
  <si>
    <t>000019371</t>
  </si>
  <si>
    <t>SPOT - MANUTENÇÃO PREVENTIVA PREDIAL REF. JULHO/24</t>
  </si>
  <si>
    <t>000019372</t>
  </si>
  <si>
    <t>000019373</t>
  </si>
  <si>
    <t>000019374</t>
  </si>
  <si>
    <t>000019375</t>
  </si>
  <si>
    <t>000019376</t>
  </si>
  <si>
    <t>000019377</t>
  </si>
  <si>
    <t>000019378</t>
  </si>
  <si>
    <t>000019379</t>
  </si>
  <si>
    <t>000019380</t>
  </si>
  <si>
    <t>000019381</t>
  </si>
  <si>
    <t>000019382</t>
  </si>
  <si>
    <t>000019383</t>
  </si>
  <si>
    <t>000019384</t>
  </si>
  <si>
    <t>SPOT - MANUTENÇÃO PREVENTIVA MENSAL NO SISTEMA DE BOMBEAMENTO. REF. JULHO/24</t>
  </si>
  <si>
    <t>000000775</t>
  </si>
  <si>
    <t>000038039</t>
  </si>
  <si>
    <t xml:space="preserve">INSTALÇÃO DE UM REGISTRO DE 2" NA TUBULAÇÃO DE ABASTECIMENTO DA LOJA E DA ACADEMIA. </t>
  </si>
  <si>
    <t>000000767</t>
  </si>
  <si>
    <t xml:space="preserve">REPARO NA TUBULAÇÃO DE COBRE EM UMA DAS BAIAS DO CENTRO DE ESTÉTICA. </t>
  </si>
  <si>
    <t xml:space="preserve"> MATERIAL PARA MANUTENÇÃO PREVENTIVA - JUNHO </t>
  </si>
  <si>
    <t>MATERIAL PARA MANUTENÇÃO PREVENTIVA - JUNHO</t>
  </si>
  <si>
    <t>000003258</t>
  </si>
  <si>
    <t>DESENTUPIMENTO E LIMPEZA DE CAIXA DE GORDURA DO REFEITÓRIO</t>
  </si>
  <si>
    <t>000003259</t>
  </si>
  <si>
    <t>RELIGAÇÃO DE ÁGUA</t>
  </si>
  <si>
    <t>000003260</t>
  </si>
  <si>
    <t>INSTALAÇÃO DE CAMA DE GATO</t>
  </si>
  <si>
    <t>000003261</t>
  </si>
  <si>
    <t>REMOÇÃO DO BEBEDOURO DO CE E INSTALAÇÃO NO REFEITÓRIO E REPARO DE PAREDE DO CE</t>
  </si>
  <si>
    <t>000003262</t>
  </si>
  <si>
    <t>SUBSTITUIÇÃO DE SPOT NO ADOTE</t>
  </si>
  <si>
    <t>000003263</t>
  </si>
  <si>
    <t>INSTALAÇÃO DE GRELHA NO FORRO DO SANITÁRIO DOS CLIENTES</t>
  </si>
  <si>
    <t>000003264</t>
  </si>
  <si>
    <t>SUBSTITUIÇÃO DE PLACAS DE FORRO MODULAR</t>
  </si>
  <si>
    <t>000003265</t>
  </si>
  <si>
    <t>INSTALAÇÃO DE BANDEJAS GALVANIZADAS EM VAZAMENTO NA RAMPA</t>
  </si>
  <si>
    <t>000003266</t>
  </si>
  <si>
    <t>REPARO EM MARQUISE, EMASSAMENTO E PINTURA</t>
  </si>
  <si>
    <t>000003267</t>
  </si>
  <si>
    <t>SUBSTITUIÇÃO DE DRIVER DE LOGO DA RAMPA</t>
  </si>
  <si>
    <t>000003268</t>
  </si>
  <si>
    <t>INSTALAÇÃO DE BEBEDOURO E NOVOS PONTOS DE TOMADAS 220V</t>
  </si>
  <si>
    <t>LIMPEZA DE TELHADO</t>
  </si>
  <si>
    <t>REPARO DE CURTO EM CIRCUITO DE ILUMINAÇÃO</t>
  </si>
  <si>
    <t>000003294</t>
  </si>
  <si>
    <t>SUBSTITUIÇÃO DE FONTE BLINDADA DE LOGO NA FACHADA DO SHOPPING EM HORÁRIO NOTURNO</t>
  </si>
  <si>
    <t>SUBSTITUIÇÃO DE TUBULAÇÃO E RALO</t>
  </si>
  <si>
    <t>SUBSTITUIÇÃO DE DRIVERS DAS LUMINÁRIAS DO SALÃO DE VENDAS</t>
  </si>
  <si>
    <t>LIGAÇÃO DE NOVO CIRCUITO DO LOGO</t>
  </si>
  <si>
    <t>FORNECIMENTO DE ANDAIME</t>
  </si>
  <si>
    <t>000003300</t>
  </si>
  <si>
    <t>SUBSTITUIÇÃO DE 12 DRIVERS DE LUMINÁRIAS DO ESTACIONAMENTO</t>
  </si>
  <si>
    <t>000003301</t>
  </si>
  <si>
    <t>SUBSTITUIÇÃO DE 6 REFLETORES</t>
  </si>
  <si>
    <t>000003302</t>
  </si>
  <si>
    <t>SUBSTITUIÇÃO DE SABONETEIRA NO SANITÁRIO FEMININO</t>
  </si>
  <si>
    <t>000003303</t>
  </si>
  <si>
    <t>RELIGAÇÃO DE CIRCUITO DE ILUMINAÇÃO EM FRENTE AO CE</t>
  </si>
  <si>
    <t>000003304</t>
  </si>
  <si>
    <t>SUBSTITUIÇÃO DE LUMINÁRIAS DOS POSTES (ANDAIME INCLUSO) E REMOÇÃO DE CASA DE MARIMBONDO</t>
  </si>
  <si>
    <t>000003305</t>
  </si>
  <si>
    <t>REPARO DE CURTO EM CIRCUITO DE ILUMINAÇÃO EXTERNA</t>
  </si>
  <si>
    <t>000003306</t>
  </si>
  <si>
    <t>SUBSTITUIÇÃO DE TORNEIRA NO ADOTE GATOS</t>
  </si>
  <si>
    <t>000003307</t>
  </si>
  <si>
    <t>SUBSTITUIÇÃO DE TRINCO EM PORTINHA DO CE</t>
  </si>
  <si>
    <t>000003309</t>
  </si>
  <si>
    <t>REPARO EMERGENCIAL EM TUBULAÇÃO DE ÁGUA</t>
  </si>
  <si>
    <t>000003310</t>
  </si>
  <si>
    <t>SUBSTITUIÇÃO DE CHUVEIRO ELÉTRICO NO SERES</t>
  </si>
  <si>
    <t>000003308</t>
  </si>
  <si>
    <t>ABERTURA DE PAREDE, FORRO E BANHEIRA PARA REPARO DE VAZAMENTO, FECHAMENTO E VEDAÇÃO DE BANHEIRA, FECHAMENTO DE PAREDE E FORRO E INSTALAÇÃO DE LUMINÁRIA</t>
  </si>
  <si>
    <t>000003311</t>
  </si>
  <si>
    <t>APLICAÇÃO DE VERNIZ EM PAREDES</t>
  </si>
  <si>
    <t>000003312</t>
  </si>
  <si>
    <t>INSTALAÇÃO DE PISO TÁTIL</t>
  </si>
  <si>
    <t>000003313</t>
  </si>
  <si>
    <t>PINTURA DE PORTA</t>
  </si>
  <si>
    <t>000061025</t>
  </si>
  <si>
    <t>LOCAÇÃO DE 3 CLIMATIZADORES. REF. JULHO/24</t>
  </si>
  <si>
    <t>000061028</t>
  </si>
  <si>
    <t>LOCAÇÃO DE 2 CLIMATIZADORES. REF. JULHO/24</t>
  </si>
  <si>
    <t>000061031</t>
  </si>
  <si>
    <t>LOCAÇÃO DE 5 CLIMATIZADORES. REF. JULHO/24</t>
  </si>
  <si>
    <t>FIXAÇÃO DE VENEZIAMA NA SAÍDA DE AR, POSSÍVEL ACESSO DE ROEDORES.</t>
  </si>
  <si>
    <t>PAREDES DO CPD COM BURACOS, REALIZADO A RESTAURAÇÃO EM DRYWALL AMACIAMENTO E PINTURA</t>
  </si>
  <si>
    <t>REDE ELETRICA DESARMANDO O DR, ABERTURA DE TODAS AS TOMADAS, FEITO REAPERTO DE TODAS AS CONEXÕES E REAPERTO NO QUADRO</t>
  </si>
  <si>
    <t>DISJUNTOR DO NOBREAK DESARMANDOE CAIXA SEM TENSÃO, FOI REALIZADO VARREDURA NA REDE NECESSÁRIA DEWSMONTAGEM DAS CAIXAS</t>
  </si>
  <si>
    <t>ENTUPIMENTO NA REDE DE ESGOTO, UTILIZADA BOMBA PARA RETIRADA DE SUJEIRA E TUFÃO NA TUBULAÇÃO SENDO IMPOSSIBILITADO O DESENTUPIMENTO. NECESSÁRIO EQUIPE DE DESENTUPIMENTO.</t>
  </si>
  <si>
    <t>PAREDE EM DRYWALL COM BURACOS, POSSIVEL PASSAGEM DE ROEDORES, FEITA RESTAURAÇÃO E PINTURA EM AZUL ARARA</t>
  </si>
  <si>
    <t>SUBSTITUIÇÃO DE 2 DISPENSER PARA PAPEL TOALHA</t>
  </si>
  <si>
    <t>PINTURA, RESTAURAÇÃO, AMACIAMENTO, DE DIVERSOS PONTOS, DESMONTAGEM DE PRATELEIRAS, CALAFETAÇÃO DAS ELETROCALHAS COM PALHA DE AÇO E ESPUMA E MATERIAISEXPANSIVA E MÃO DE OBRA</t>
  </si>
  <si>
    <t>TROCA DE TORNEIRA PIA COZINHA</t>
  </si>
  <si>
    <t>ARMARIO FARMACIA COLOCADO PORTAS NO LUGAR</t>
  </si>
  <si>
    <t>TAMPOU OS BURACOS DE OBSTURAÇÃO DE RATO (PASSADO MASSA)</t>
  </si>
  <si>
    <t xml:space="preserve">VEDAÇÃO DE RALO NO ADOTE </t>
  </si>
  <si>
    <t>LIMPOU BURACO EM BAIXO DO TANQUE COM DRY ALLL (SALA DE SERVIÇO)</t>
  </si>
  <si>
    <t>COLOCAÇÃO CANO DA DUCHA DO CE</t>
  </si>
  <si>
    <t>COLOCAÇÃO PLACA DE MDF (TETO SALÃO DE VENDAS)</t>
  </si>
  <si>
    <t xml:space="preserve">COLOCAÇÃO DE PAPELEIRA NA SALA DML </t>
  </si>
  <si>
    <t xml:space="preserve">TAMPADO BURACO PAREDE DA DOCA (COLOCADO DRY ALL) PASSADO MASSA </t>
  </si>
  <si>
    <t>CORTADO E INSTALADO RODAPÉ (PILAR DO SALÃO DE VENDAS DA LOJA)</t>
  </si>
  <si>
    <t>DESCASCADO,PASSADO MASSA,LIXADO E PINTADO (PARTE BRANCA DO BALÇÃO DE RECEPÇÃO DO CE)</t>
  </si>
  <si>
    <t xml:space="preserve">COLOCAÇÃO DE RODO VEDADOR NA PORTA SAIDA DA DOCA PARA OS FUNDOS </t>
  </si>
  <si>
    <t xml:space="preserve">PASSADO ESPUMA EXPANSSIVA EM TODOS OS BURACOS SAÍDA DA ELÉTRICA </t>
  </si>
  <si>
    <t>FEITO RETIRADO POSTE ESTACIONAMENTO PARA SOLDAR PÉ</t>
  </si>
  <si>
    <t>TROCA LAMPADA DA PETZ PLAY</t>
  </si>
  <si>
    <t>TROCA DE MAÇANETA PETZ PLAY</t>
  </si>
  <si>
    <t xml:space="preserve">CONCERTO DAS TOMADAS DO CENTRO ESTÉTICO </t>
  </si>
  <si>
    <t xml:space="preserve">TROCA DA VELA DO FILTRO DE ÁGUA COZINHA </t>
  </si>
  <si>
    <t xml:space="preserve">TROCA DE INTERRUPTOR BIPOLAR </t>
  </si>
  <si>
    <t xml:space="preserve">TROCA VIDRO FAZENDINHA </t>
  </si>
  <si>
    <t xml:space="preserve">TROCA DE 2 FECHADURA ARMÁRIO FARMÁCIA </t>
  </si>
  <si>
    <t xml:space="preserve">COLOCADO 3 POSTE PARA CARROS NÃO BATER </t>
  </si>
  <si>
    <t xml:space="preserve">FECHO BURACO PAREDE PARTE FORA DA LOJA </t>
  </si>
  <si>
    <t xml:space="preserve">TROCA DE CANTONEIRA,COLUNA SETOR DE VENDAS </t>
  </si>
  <si>
    <t xml:space="preserve">FIXAÇÃO DE RODA PÉS NA COLUNA SETOR VENDAS </t>
  </si>
  <si>
    <t xml:space="preserve">EMASSAMENTO DE PAREDES NA DOCA ESCADA E COLUNA </t>
  </si>
  <si>
    <t xml:space="preserve">PINTURA DA ESCADA PRINCIPAL DA LOJA </t>
  </si>
  <si>
    <t xml:space="preserve">DESENTUPIDO RALO DA BANHEIRA DO CE </t>
  </si>
  <si>
    <t xml:space="preserve">TROCA DE 2 LAMPADAS NA DOCA </t>
  </si>
  <si>
    <t xml:space="preserve">FIXAÇÃO DE TOMADA NO CE </t>
  </si>
  <si>
    <t xml:space="preserve">FIXAÇÃO DE CANTONEIRA, COLUNA SETOR DE VENDAS </t>
  </si>
  <si>
    <t xml:space="preserve">FIXAÇÃO DE RODA PÉ,SETOR DE VENDAS </t>
  </si>
  <si>
    <t xml:space="preserve">REPARO NA ELÉTRICA DO AR DE VENDAS </t>
  </si>
  <si>
    <t xml:space="preserve">FIXADO PORTA VAI E VEM </t>
  </si>
  <si>
    <t xml:space="preserve">PINTURA FAIXA ESTACIONAMENTO </t>
  </si>
  <si>
    <t xml:space="preserve">PINTURA PAREDE SAFARI PARTE DE FORA </t>
  </si>
  <si>
    <t xml:space="preserve">COLOCADO CANTONEIRA </t>
  </si>
  <si>
    <t xml:space="preserve">PINTURA DAS PAREDES ESTACIONAMENTO </t>
  </si>
  <si>
    <t xml:space="preserve">PINTURA PAREDE LOJA E PILARES </t>
  </si>
  <si>
    <t xml:space="preserve">TROCA DE LAMPADAS DO SALÃO DA LOJA </t>
  </si>
  <si>
    <t xml:space="preserve">TROCA LAMPADA SALA GERENCIA </t>
  </si>
  <si>
    <t xml:space="preserve">TROCA DE LAMPADAS DA SALA DO IML </t>
  </si>
  <si>
    <t>000005152</t>
  </si>
  <si>
    <t>DOIS NOVOS NOBREAK 3KVA 220/220V MONO AUT PADRÃO DUPLA SENOEDAL,PARA OS EQUIPAMENTOS DE ULTRASOM</t>
  </si>
  <si>
    <t>000114657</t>
  </si>
  <si>
    <t>000038043</t>
  </si>
  <si>
    <t>Novo sistema de combate a incêndio devido furto dos equipamentos com instalação de bomba nova já comprada pelo cliente e instalação de um quadro de comando adequado para o sistema conforme as normas exigidas pelo corpo de bombeiros</t>
  </si>
  <si>
    <t>COMPRA DE MATERIAL PREVENTIVA PARA O MÊS DE AGOSTO QUE SERÁ RATEADO PARA TODAS AS LOJAS DO RIO DE JANEIRO, SENDO OS MATERIAIS: (30 UNIDADES) DE CANTONEIRA SIMPLES 1" BICROMAT; 1 SACO DE GESSO DE 40 KG; (10) UNIDADES DE LIXA MADEIRA/PAREDE 100; (05 UNIDADES) DE LIXA FERRO 100; 1 CAIXA DE PARAFUSO DRYWALL LA (CAPETINHA) 4,2 X 13 BROCA; (02) UNIDADES DE CENSI - KIT COMPLETO COD: 9503 ENTRADA CX. ACOPLA; (02) LATAS DE CORAL - TINTA 18L RENDE MUITO BRANCO; (03 UNIDADES) DE KNAUF - FITA TELADA 90MT; (08 UNIDADES) PU40FIX BRANCO CARTUCHO 387G/280ML TEKBOND ; (04 UNIDADES) DE FITA VIAFLEX 20CM ROLO VIAPOL; (04 UNIDADES) DE GALÕES CORAL - ESMALTE CORALIT ULTRA 3,6L AZUL FRANÇA; (04 UNIDADES) SW - SPRAY DECOR FOSCO BRANCO 360ML; (04 UNIDADES) SW - SPRAY DECOR FOSCO PRETO 360ML; (02 UNIDADES) MASSA PRONTA COLAFLEX 40KG; (06 UNIDADES) SW - SPRAY DECOR BRILH MARROM CAFE 360ML; (06 UNIDADES) DE ROLO DE FITA CREPE 48MM X 50MT ( LARGA ); 1 UNIDADE DE TECRYL D3 IMPERMEABILIZANTE 12KG; (03 UNIDADES) PANO DE CHAO.</t>
  </si>
  <si>
    <t>000000169</t>
  </si>
  <si>
    <t>LOCACAO DE PLATAFORMA ELEVATORIA REF JULHO/24</t>
  </si>
  <si>
    <t>LOCACAO DE PLATAFORMA ELEVATORIA REF Agosto/24</t>
  </si>
  <si>
    <t>MANUTENÇÃO PREVENTIVA DE AR CONDICIONADO REF. Agosto/24/24</t>
  </si>
  <si>
    <t>MANUTENÇÃO PREVENTIVA DE ELEVADORES REF. Agosto/24/24</t>
  </si>
  <si>
    <t>MANUTENÇÃO PREVENTIVA DE GERADORES REF. Agosto/24/24</t>
  </si>
  <si>
    <t>SERVIÇO DE MANUTENÇÃO PREVENTIVA EM GRUPOS GERADORES COM MONITORAMENTE REMOTO - REF.Agosto/24/24</t>
  </si>
  <si>
    <t>MANUTENÇÃO PREVENTIVA DE ELEVADOR REF. Agosto/24/24</t>
  </si>
  <si>
    <t>000000443</t>
  </si>
  <si>
    <t>ELEVADOR PARADO - FORNECIMENTO E TROCA DE CABO DE AÇO PARA TRAÇÃO - SERVIÇO APROVADO EM 24.04.2024</t>
  </si>
  <si>
    <t>000088909</t>
  </si>
  <si>
    <t>000090481</t>
  </si>
  <si>
    <t>000090482</t>
  </si>
  <si>
    <t>000090484</t>
  </si>
  <si>
    <t>000090485</t>
  </si>
  <si>
    <t>000090486</t>
  </si>
  <si>
    <t>000091720</t>
  </si>
  <si>
    <t>000091746</t>
  </si>
  <si>
    <t>000091749</t>
  </si>
  <si>
    <t>000095340</t>
  </si>
  <si>
    <t>000095349</t>
  </si>
  <si>
    <t>000095351</t>
  </si>
  <si>
    <t>000095364</t>
  </si>
  <si>
    <t>000095744</t>
  </si>
  <si>
    <t>000095769</t>
  </si>
  <si>
    <t>000095785</t>
  </si>
  <si>
    <t>000095800</t>
  </si>
  <si>
    <t>000090483</t>
  </si>
  <si>
    <t>000095857</t>
  </si>
  <si>
    <t>000095858</t>
  </si>
  <si>
    <t>000096344</t>
  </si>
  <si>
    <t>000096613</t>
  </si>
  <si>
    <t>000096624</t>
  </si>
  <si>
    <t>000097999</t>
  </si>
  <si>
    <t>000101083</t>
  </si>
  <si>
    <t>000101456</t>
  </si>
  <si>
    <t>000102068</t>
  </si>
  <si>
    <t>000104021</t>
  </si>
  <si>
    <t>000106101</t>
  </si>
  <si>
    <t>000106125</t>
  </si>
  <si>
    <t>000106195</t>
  </si>
  <si>
    <t>000106209</t>
  </si>
  <si>
    <t>000106237</t>
  </si>
  <si>
    <t>000107310</t>
  </si>
  <si>
    <t>000107322</t>
  </si>
  <si>
    <t>000107323</t>
  </si>
  <si>
    <t>000107324</t>
  </si>
  <si>
    <t>000107335</t>
  </si>
  <si>
    <t>000107336</t>
  </si>
  <si>
    <t>000107338</t>
  </si>
  <si>
    <t>000107339</t>
  </si>
  <si>
    <t>000107341</t>
  </si>
  <si>
    <t>000107350</t>
  </si>
  <si>
    <t>000107357</t>
  </si>
  <si>
    <t>000114652</t>
  </si>
  <si>
    <t>000107356</t>
  </si>
  <si>
    <t>000107381</t>
  </si>
  <si>
    <t>000107934</t>
  </si>
  <si>
    <t>000107953</t>
  </si>
  <si>
    <t>000107957</t>
  </si>
  <si>
    <t>000107982</t>
  </si>
  <si>
    <t>000107985</t>
  </si>
  <si>
    <t>000114695</t>
  </si>
  <si>
    <t>000114730</t>
  </si>
  <si>
    <t>000114732</t>
  </si>
  <si>
    <t>000091640</t>
  </si>
  <si>
    <t>000095743</t>
  </si>
  <si>
    <t>000098005</t>
  </si>
  <si>
    <t>000101457</t>
  </si>
  <si>
    <t>000106096</t>
  </si>
  <si>
    <t>000114719</t>
  </si>
  <si>
    <t>000106211</t>
  </si>
  <si>
    <t>000106180</t>
  </si>
  <si>
    <t>000095765</t>
  </si>
  <si>
    <t>000095768</t>
  </si>
  <si>
    <t>000101053</t>
  </si>
  <si>
    <t>000101321</t>
  </si>
  <si>
    <t>000107325</t>
  </si>
  <si>
    <t>MANUTENÇÃO PREVENTIVA DE AR CONDICIONADO REF. Dezembro/22</t>
  </si>
  <si>
    <t>000107332</t>
  </si>
  <si>
    <t>000107372</t>
  </si>
  <si>
    <t>000114746</t>
  </si>
  <si>
    <t>000086466</t>
  </si>
  <si>
    <t>000002300</t>
  </si>
  <si>
    <t>000002301</t>
  </si>
  <si>
    <t>000002302</t>
  </si>
  <si>
    <t>940505806</t>
  </si>
  <si>
    <t>940505838</t>
  </si>
  <si>
    <t>940505845</t>
  </si>
  <si>
    <t>940505854</t>
  </si>
  <si>
    <t>940505855</t>
  </si>
  <si>
    <t>LOCAÇÃO DE PLATAFORMA REF. Fevereiro</t>
  </si>
  <si>
    <t>940505856</t>
  </si>
  <si>
    <t>940505857</t>
  </si>
  <si>
    <t>940505858</t>
  </si>
  <si>
    <t>940505864</t>
  </si>
  <si>
    <t>940505865</t>
  </si>
  <si>
    <t>940505869</t>
  </si>
  <si>
    <t>940505870</t>
  </si>
  <si>
    <t>940505937</t>
  </si>
  <si>
    <t>940505938</t>
  </si>
  <si>
    <t>940505939</t>
  </si>
  <si>
    <t>940505940</t>
  </si>
  <si>
    <t>940505941</t>
  </si>
  <si>
    <t>940505942</t>
  </si>
  <si>
    <t>940505943</t>
  </si>
  <si>
    <t>940505944</t>
  </si>
  <si>
    <t>940505946</t>
  </si>
  <si>
    <t>940505949</t>
  </si>
  <si>
    <t>940505951</t>
  </si>
  <si>
    <t>940505953</t>
  </si>
  <si>
    <t>940505954</t>
  </si>
  <si>
    <t>940505958</t>
  </si>
  <si>
    <t>940505961</t>
  </si>
  <si>
    <t>940505965</t>
  </si>
  <si>
    <t>940505966</t>
  </si>
  <si>
    <t>940505967</t>
  </si>
  <si>
    <t>940505970</t>
  </si>
  <si>
    <t>940505971</t>
  </si>
  <si>
    <t>940505976</t>
  </si>
  <si>
    <t>940505978</t>
  </si>
  <si>
    <t>940505980</t>
  </si>
  <si>
    <t>940505984</t>
  </si>
  <si>
    <t>940505985</t>
  </si>
  <si>
    <t>940505986</t>
  </si>
  <si>
    <t>940505989</t>
  </si>
  <si>
    <t>940505990</t>
  </si>
  <si>
    <t>940505992</t>
  </si>
  <si>
    <t>940506004</t>
  </si>
  <si>
    <t>940506007</t>
  </si>
  <si>
    <t>940506010</t>
  </si>
  <si>
    <t>940512099</t>
  </si>
  <si>
    <t>940506033</t>
  </si>
  <si>
    <t>940506037</t>
  </si>
  <si>
    <t>940512740</t>
  </si>
  <si>
    <t>940517904</t>
  </si>
  <si>
    <t>940517876</t>
  </si>
  <si>
    <t>REFRESH</t>
  </si>
  <si>
    <t>MATERIAL PARA MANUTENÇÃO PREVENTIVA - JULHO</t>
  </si>
  <si>
    <t>FIXAÇÃO DE TORNEIRA NO SERES</t>
  </si>
  <si>
    <t>REPARO EM TRINCO DE CARRINHO NO SERES</t>
  </si>
  <si>
    <t>SUBSTITUIÇÃO DE SABONETEIRAS NO SANITÁRIO</t>
  </si>
  <si>
    <t>FIXAÇÃO DE BANCO DO REFEITÓRIO</t>
  </si>
  <si>
    <t>REPARO EM CIRCUITO ELÉTRICO DE ILUMINAÇÃO DO ESTACIONAMENTO</t>
  </si>
  <si>
    <t>REESTABELECIMENTO DO ABASTECIMENTO DE ÁGUA NO CE DO HOTEL</t>
  </si>
  <si>
    <t>LOCAÇÃO DE 2 CLIMATIZADORES REF AGOSTO</t>
  </si>
  <si>
    <t>LOCAÇÃO DE 5 CLIMATIZADORES REF AGOSTO</t>
  </si>
  <si>
    <t>LOCAÇÃO DE 3 CLIMATIZADORES REF AGOSTO</t>
  </si>
  <si>
    <t>LOCAÇÃO DE 1 CLIMATIZADOR REF AGOSTO</t>
  </si>
  <si>
    <t>LOCAÇÃO CARREGADOR 24V</t>
  </si>
  <si>
    <t>MANUTENÇÃO PREVENTIVA,  CORRETIVA TROCA DAS RODAS DE CARGA, APOIO, TRACAO, ROLAMENTOS, LIMPEZA GERAL, LUBRIFICACAO GERAL, LIMPEZA E REPOSICAO DE AGUA DE BATERIA, REAPERTOS, AJUSTES E TESTES DE OPERAÇÃO</t>
  </si>
  <si>
    <t>SERVIÇO ESPECIALIZADO EM MANUTENÇÃO PREVENTIVA DA EMPILHADEIRA ELÉTRICA COM OLEO HIDRAULICO, DESCRUSTANTE, GRAXA E RODAS DE APOIO COM ROLAMENTO</t>
  </si>
  <si>
    <t>SERVIÇO ESPECIALIZADO EM PINTURA DO BASTIDOR DO ADOTE (PAREDES E TETO)</t>
  </si>
  <si>
    <t>SERVIÇO ESPECIALIZADO EM DESENTUPIMENTO DA REDE DE ESGOTO DO C.E</t>
  </si>
  <si>
    <t>SERVIÇO ESPECIALIZADO EM REPARO DE 1 HIDRAULICO COM: EIXO TUBO DE TORÇÃO, VARÃO DE ACIONAMENTO E ANEL ELÁSTICO</t>
  </si>
  <si>
    <t>SERVIÇO ESPECIALIZADO EM SUBSTITUIÇÃO DOS RODIZIOS DA PRANCHA DE ALUMINIO PARA TRANSPORTE DE RAÇÕES</t>
  </si>
  <si>
    <t>SERVIÇO ESPECIALIZADO EM DESTRAVAMENTO DE EIXO DA PORTA , ACIONADOR E ROLAMENTO DE TESTEIRA, LUBRIFICAÇÃO E REAPERTO DE POSTA DE EIXO SOLTA, LUBRIFICAÇÃO EIXO E TRILHO DE PORTA, REINICIAÇÃO E CONFIGURAÇÃO DE PORTA E PROGRAMAÇÃO DE FIM DE CURSO E BOTUEIRA</t>
  </si>
  <si>
    <t>PAGAMENTO 10% FINAL REFERENTE A CONTRATAÇÃO DE MÃO DE OBRA PARA PINTURA DA FACHADA</t>
  </si>
  <si>
    <t>CRIAÇÃO NOVA SALA DE PARAMENTAÇÃO CLINICA VETERINARIA- PAGAMENTO FINAL 10%</t>
  </si>
  <si>
    <t>PAGAMENTO INICIAL 30% PARA REESTRUTURAÇÃO ELETRICA PARA NOVOS EQUIPAMENTOS DE AR CONDICIONADO, INSTALAÇÃO DE NOVOS EQUIPAMENTOS DE AR CONDICIONADO</t>
  </si>
  <si>
    <t>VISITA TECNICA PARA REPARO PORTA DE VIDRO AUTOMATICA </t>
  </si>
  <si>
    <t>SERVIÇO PARA TROCA LAMINAS PORTA AUTOMATICA DE AÇO, PINTURA ELETROSTATICA </t>
  </si>
  <si>
    <t>MANUTENÇÃO PORTA DE VIDRO E TROCA DE 03 FECHADURAS PORTAS DE VIDRO COPA (02) E 1 PORTA CLINICA </t>
  </si>
  <si>
    <t>FABRICAÇÃO E INSTALAÇÃO DE UMA NOVA PORTA DE VIDRO PARA SALA DE BANHO</t>
  </si>
  <si>
    <t>COMPRA DE 2 LATAS HAMMERITE MARR BRI 0,8 LT COD-2141 CORAL, AGUA RAZ 0,9 LT FARBEN</t>
  </si>
  <si>
    <t>FORNECIMENTO DE MÃO DE OBRA TECNICA PARA REPARO HIDRANTE DE RECALQUE E PRESSURIZAÇÃO REDE</t>
  </si>
  <si>
    <t>SERVIÇO DE MONTAGEM DE PRATELEIRA NO ESTOQUE</t>
  </si>
  <si>
    <t>COMPRA DE 17 REFLETORES LED ECO 100W PRETO 6500K</t>
  </si>
  <si>
    <t>FABRICAÇÃO E INSTALAÇÃO NUMERO "2" TOTEM ENTRADA LOJA</t>
  </si>
  <si>
    <t>NOVO PROJETO EXECUTIVO AR CONDICIONADO E ELETRICA</t>
  </si>
  <si>
    <t>ATENDIMENTO PARA PARAMETRIZAÇÃO DO RELE DE PROTEÇÃO CABINE PRIMARIA</t>
  </si>
  <si>
    <t>SERVIÇO PARA LIXAR E LIMPAR ESTRUTURA METÁLICA DOS AMBIENTES SAFARI E FAZENDINHA, FAZER TRATAMENTO CONTRA FERRUGEM, RECUPERAR COM MASSA PLÁSTICA OS PONTOS ENFERRUJADOS E CORROÍDOS, PINTURA TINTA ATOXICA</t>
  </si>
  <si>
    <t>SERVIÇO ESPECIALIZADO EM LOCAÇÃO DE EMPILHADEIRA ELÉTRICA REF. AGOSTO</t>
  </si>
  <si>
    <t>SERVIÇO ESPECIALIZADO EM REPARO DE 1 HIDRAULICO COM: VARÃO DE ACIONAMENTO, ANEL ELÁSTICO, PARAFUSO DO TIMÃO, ROLAMENTO E RODA DE CARGA</t>
  </si>
  <si>
    <t>FORNECIMENTO DE COMPRESSOR PARA MÁQUINA SITUADA NO CPD DA LOJA</t>
  </si>
  <si>
    <t>SERVIÇO ESPECIALIZADO EM DESENTUPIMENTO DOS RALOS DA COZINHA</t>
  </si>
  <si>
    <t>SERVIÇO ESPECIALIZADO EM SUBSTITUIÇÃO DE 4 FECHADURAS EM CARATER EMERGENCIAL SENDO 3 COMUNS E 1 ELETRÔNICA</t>
  </si>
  <si>
    <t>SERVIÇO ESPECIALIZADO EM DESMONTAGEM DE 2 PDVS PARA DERIVAÇÃO DE REDE ELÉTRICA PARA COLOCAR PDV EM FUNCIONAMENTO NOVAMENTE</t>
  </si>
  <si>
    <t>INSTALAÇÃO DE 31 PORTA CADEADOS NOS ARMÁRIOS DOS FUNCIONÁRIOS E 2 DOBRADIÇAS, FIXAÇÃO DE PRATELEIRA, RETIRADA DE PAINEL INFORMATIVO DA ENTRADA DA DOCA E INSTALADO SOBRE O BALCÃO, TORNEIRA DA PIA QUEBRADA, FIXAÇÃO DE TANQUE E REJUNTAMENTO E FEITA SUBSTITUIÇÃO POR TORNEIRA NOVA DE METAL 1/4 DE VOLTA.</t>
  </si>
  <si>
    <t>PREVENTIVA SPOT JUNTO COM MATERIAIS UTILIZADOS NA MESMA REF. JULHO</t>
  </si>
  <si>
    <t>FIXAÇÃO DE TORNEIRA, FIXAÇÃO DE BUSCA PREÇO, FIXAÇÃO DA GUARNIÇÃO DA PORTA, DEMOLIÇÃO DE PAREDE EM DRYWALL PARA INSTALAÇÃO DE REFORÇO COM SARRAFO DE 10, FIXAÇÃO DE PORTA VAI VEM REALZADA RESTAURAÇÃO EM DRYWALL AMACIAMENTO E PINTURA E DEMOLIÇÃO DE PAREDE EM DRYWALL (FARMÁCIA), PARA REFORÇO COM SARRAFO DE 20 PARA INSTALAÇÃO DE PORTA, FEITO REPARO EM DRYWAALL AMACIAMENYO E PINTURA (CAIXA)</t>
  </si>
  <si>
    <t>SERVIÇO ESPECIALIZADO EM SUBSTITUIÇÃO DO MOTOR DA PORTA DE ENROLAR, SUBSTITUIÇÃO DA PLACA DE MOTOR, INSTALAÇÃO DE NOVO SUPORTE, LUBRIFICAÇÃO DA PORTA E TESTES DE FUNCIONAMENTO</t>
  </si>
  <si>
    <t>000000314</t>
  </si>
  <si>
    <t>000000107</t>
  </si>
  <si>
    <t>000000113</t>
  </si>
  <si>
    <t>000128153</t>
  </si>
  <si>
    <t>000128167</t>
  </si>
  <si>
    <t>000001009</t>
  </si>
  <si>
    <t>940505851</t>
  </si>
  <si>
    <t>SERVIÇO REFORMAR GERAL MOTOR ELETRICO SPLITÃO, RETIRADA E REINSTALAÇÃO DO MOTOR</t>
  </si>
  <si>
    <t>VISITA EM LOJA PARA VERIFICAÇÃO DAS TOMADAS QUE NÃO ESTAVAM FUNCIONANDO</t>
  </si>
  <si>
    <t>VISITA EM LOJA NO FINAL DE SEMANA PARA VERIFICAÇÃO DE VAZAMENTO ADVINDO DO TETO DA LOJA</t>
  </si>
  <si>
    <t>VERIFICAÇÃO DO SENSOR DE ALARME DA LOJA QUE NÃO ESTAVA FUNCIONANDO</t>
  </si>
  <si>
    <t>REALIZADO CAIXARIA NO CHÃO DA DOCA</t>
  </si>
  <si>
    <t>VISITA EM LOJA PARA ABERTURA DO REGISTRO DE ÁGUA E REGULAGEM DOS SANITÁRIOS</t>
  </si>
  <si>
    <t>FECHAMENTO DO BURACO NA VITRINE DA ENTRADA DA LOJA</t>
  </si>
  <si>
    <t>SUBSTITUIÇÃO DE DOIS KITS DE CAIXA ACOPLADA</t>
  </si>
  <si>
    <t>TROCA DE TOMADA 20A NO C.E, FIXAÇÃO DO SUPORTE DAS TOMADAS C.E E FIXAÇÃO DE CHAPA DO CALCÃO NO PICK-UP</t>
  </si>
  <si>
    <t>FECHAMENTO DE 2 BURACOS NA PAREDE DA DOCA COM DRYWALL E PASSADO MASSA CORIDA</t>
  </si>
  <si>
    <t>INSTALAÇÃO DE 5 LUMINÁRIA DE EMERGÊNCIA(60M DE CABO 1,5MM) E INSTALAÇÃO DE 5 PLACAS DE ROTA DE FUGA</t>
  </si>
  <si>
    <t>TROCA DO AQUECEDOR VERSATIL C.E, FIXAÇÃO DE GAVETAS,MESAS C.E</t>
  </si>
  <si>
    <t>CONDULETE DO ESTACIONAMENTO DESENTORTADO E COLOCADO NO LUGAR,BRAÇADEIRA FIXADA</t>
  </si>
  <si>
    <t>LIMPEZA CAIXA DE PELO,LIMPEZA CAIXA DE GORDURA,FIXAÇÃO DE PORTA PAPEL BANHEIRO CLIENTE,FIXAÇÃO DE PORTA PAPEL BANHEIRO MASCULINO/FEMININO,FIXAÇÃO DE ÁRMARIO DOCA,REBOCO FRENTE DE ESTACIONAMENTO,COLOCAMOS PEDRA(BRITA) FRENTE LOJA (JARDIM),LIMPEZA QUADRO ÉLETRICO,FIXAÇÃO ESPELHO CEGO</t>
  </si>
  <si>
    <t>VERIFICAÇÃO DOS BANHEIROS(MASCULINO/FEMININO),VERIFICAÇÃO E CONCERTO TOMADA DO C.E,PASSADO MASSA EM BURACO PAREDE DO CAIXA SETOR VENDAS,PARAFUSADO PRATELEIRA(SALADA CLINICA), TROCADO LÂMPADAS NO SALÃO DA LOJA,TROCADO DOBRADISSAS DO ÁRMARIO( NO REFEITÓRIO),TROCADO LÂMPADAS DA SALA CLINICA,PASSADO MASSA NO TETO DO SETOR CONSULTÓRIO</t>
  </si>
  <si>
    <t>LIMPEZA CAIXA DE GORDURA,LIMPEZA CAIXA DE PELO,TROCA DE FONTE DO LUMINOSO,TROCA DE SIFÃO,FIXAÇÃO DE RODA PÉ</t>
  </si>
  <si>
    <t>VERIFICAÇÃO DOS BANHEIROS(MASCULINO/FEMININO),LIXADO E PINTADO PAREDE DA DOCA,LIMPEZA DA CAIXA DE GORDURA,VERIFICAÇÃO DE TOMADAS(INTERNO DA LOJA),VERIFICAÇÃO DO QUADRO DE FORÇA,VERIFICAÇÃO HIDROS DE INCÊNDIO</t>
  </si>
  <si>
    <t>LIMPEZA CAIXA DE GORDURA,LIMPEZA DE CALHAS,VERIFICAÇÃO DO TELHADO,TROCA DO INTERRUPTOR DO BANHEIRO,FIXAÇÃO DE ASSENTO SANITÁRIO,APERTO NO REPARO DA TORNEIRA,ARRUMADO SALINHA ÁREA TÉCNICA, LIGADO DISJUNTOR CAÍDO LETREIRO RUA DE TRAS (DR), LIGADO INTERRUPTOR PARALELO E LIGADO SIMPLES</t>
  </si>
  <si>
    <t>LIMPEZA CAIXA DE GORDURA,TROCA DE 3 LÂMPADA TUBULAR TS,PINTURA ÁREA INTERNA TODA,PINTURA DE 2 PILARES DA LOJA,PINTURA PAREDES ESTACIONAMENTO 3 CORES,PASSADO MASSA PLÁSTICA BAIAS SAFARI,PINTURA BAIAS SAFARI,FIXADO TRAVA PRA PORTA BATER,FECHADO BURACOS PAREDE,LIMPEZA CAIXA DE PELO,FIXADO CANTONEIRA</t>
  </si>
  <si>
    <t>LIMPEZA CAIXA DE GORDURA,LIMPEZA CAIXA DE PELO,FIXADO SUPORTE PCD BANHEIRO,FIXADO SUPORTE DE SACOLAS,LIMPEZA DE RODINHAS SECADOR C.E,FIXADO TOMADA PAREDE,FEITO ORÇAMENTO PRA COLOCAR RALO NA DOCA.</t>
  </si>
  <si>
    <t>VERIFICADO QUADRO DE ENERGIA,VERIFICADOS TOMADA C.E,LIMPEZA CAIXA DE PELO,LIMPEZA CAIXA DE GORDURA,TROCADO LÂMPADA DO PORÃO DAS CAIXAS DE ÁGUA,AJUSTADA LATERAL DO ÁQUARIO,REAPERTO REPARO DO REGISTRO DO ÁQUARIO,VERIFICADOS BANHEIRO MASCULINO/FEMINO</t>
  </si>
  <si>
    <t>TROCADO TOMADA DE TESOURARIA,VERIFICADO BANHEIRO MASCULINO/FEMININO,TROCADO 4 LÂMPADA BUBO DA ÁREA INTERNA MAIS 26 LÂMPADA T5 SALÃO VENDA,LIMPADO CAIXA DDE GORDURA,LIMPEZA LAJE,TROCADO 4 RALOS PARTE INTERNA</t>
  </si>
  <si>
    <t>SERVIÇO ESPECIALIZADO EM ATENDIMENTO EMERGENCIAL PARA REALIZAÇÃO DE REPAROS APÓS TENTATIVA DE FURTO SENDO FECHAMENTO DO BURACO ABERTO NO MURO, DESEMPENO DA PORTA E DESTRAVAMENTO DA FECHADURA ELETRÔNICA</t>
  </si>
  <si>
    <t>SERVIÇO ESPECIALIZADO EM REPARO DE 1 HIDRAULICO COM SUBSTITUIÇÃO DE RODINHA E ROLAMENTO QUE HAVIAM QUEBRADO</t>
  </si>
  <si>
    <t>SERVIÇO ESPECIALIZADO EM SUBSTITUIÇÃO DE 4 MOLAS DE PISO QUE ESTAVAM TRAVADAS IMPACTANDO A OPERAÇÃO DO HOSPITAL</t>
  </si>
  <si>
    <t>SERVIÇO ESPECIALIZADO EM MELHORIA DE 3 PORTAS DO CD (SENDO AS PORTAS: 05/13/17) COM A REMOÇÃO DAS DOBRADIÇAS E SUBSTITUIÇÃO POR NOVAS PARA QUE SEJA SUPORTADO O PESO DA PORTA E INVERSÃO DA MONTAGEM DAS PORTAS PARA QUE ABRAM CORRETAMENTE E MELHORAMENTO DO SISTEMA DOS CABOS DE ABERTURA</t>
  </si>
  <si>
    <t>SERVIÇO ESPECIALIZADO EM REPARO DA EMPILHADEIRA ELÉTRICA CONTEMPLANDO OS SEGUINTES ITENS: REVISÃO SISTEMA ELETRICO, RECONDICIONAMENTO DE CONTROLADOR ELETRONICO</t>
  </si>
  <si>
    <t>FABRICAÇÃO E INSTALAÇÃO ADESIVO VINILICO PARTE EXTERNA CLINICA (ATENDENDO NOTIFICAÇÃO DO SHOPPING)</t>
  </si>
  <si>
    <t>TROCA DE 1 EIXO DE TORÇÃO, TROCA DO VARÃO DE ACIONAMENTO, TROCA DO ANEL ELASTICO</t>
  </si>
  <si>
    <t>LOCAÇÃO DE PLATAFORMA REF. MAIO/24</t>
  </si>
  <si>
    <t>LOCAÇÃO DE PLATAFORMA REF. JUNHO/24</t>
  </si>
  <si>
    <t>LOCAÇÃO DE PLATAFORMA REF. JULHO/24</t>
  </si>
  <si>
    <t>SERVIÇO DE DESMONTAGEM E MONTAGEM DA PORTA VAI E VEM </t>
  </si>
  <si>
    <t>SERVIÇO DE PINTURA DO SALÃO DE VENDAS, ADMINISTRATIVO, TESOURARIA E ESCADAS (MO) (01 DIÁRIA) </t>
  </si>
  <si>
    <t>SERVIÇO DE PINTURA DO CPD, COZINHA, TESOURARIA, SALA DE DESCANSO, CORREDORES, SALÃO DE VENDAS - RETIRADA DE ADESIVO DA PAREDE DO SALÃO DE VENDAS E REALIZADO A PINTURA (MO) (MT - MASSA CORRIDA) (04 DIÁRIAS)  </t>
  </si>
  <si>
    <t>SERVIÇO DE RETIRADA DE VAZAMENTO COM REGULAGEM DA BOIA DA CAIXA D'ÁGUA </t>
  </si>
  <si>
    <t>SERVIÇO EMERGENCIAL DE REPARO NA CALÇADA, COLAGEM PISO TATIL</t>
  </si>
  <si>
    <t>SERVIÇO DE COMPACTAÇÃO E CONCRETAGEM DA CALÇADA COM CORREÇÃO DE SOLDA DO PORTÃO </t>
  </si>
  <si>
    <t>COMPLEMENTO DE PREVENTIVA JULHO (TOMADA STECK/ESPUMA EXPANSIVA/TORNEIRA 1/2/SILICONE/CHUMBADOR/MASSA PLÁSTICA/TINTA SPRAY/ARRUELA)</t>
  </si>
  <si>
    <t>SERVIÇO DE ABERTURA DE ALÇAPÃO NO C.E </t>
  </si>
  <si>
    <t>SERVIÇO DE INSTALAÇÃO DE PLACA NA ENTRADA DO ESTACIONAMENTO E INSTALAÇÃO DE COMPENSADO NAS GRELHAS DO ESTACIONAMENTO </t>
  </si>
  <si>
    <t>SERVIÇO DE SOLDA E FIXAÇÃO DA PORTA BANG BANG DE ACESSO AO ESTOQUE </t>
  </si>
  <si>
    <t>COMPLEMENTO DE PREVENTIVA JULHO (CANTONEIRA/FECHADURA) </t>
  </si>
  <si>
    <t>COMPLEMENTO DE PREVENTIVA JUNHO (VEDA CALHA/GESSO/COLA PVC/JOELHO/CANO/LUVA DE CONEXÃO) </t>
  </si>
  <si>
    <t>COMPLEMENTO DE PREVENTIVA JUNHO (ADESIVO/PARAFUSO DRYWALL/BUCHA/COLA)</t>
  </si>
  <si>
    <t>SERVIÇO DE INSTALAÇÃO DE SUPORTE PARA SACOLA E RETIRADA DE AR DA TUBULAÇÃO </t>
  </si>
  <si>
    <t>MELHORIA TELHADO MARQUISE, TROCA TELHAS, VEDAÇÃO TELHADO</t>
  </si>
  <si>
    <t>COMPLEMENTO DE PREVENTIVA JULHO (ASSENTO PARA VASO/LUMINÁRIA DE EMERGÊNCIA/LÂMPADA LED/SOQUETE/PUXADOR/MAÇANETA)</t>
  </si>
  <si>
    <t>SERVIÇO EMERGENCIAL FURTO DE CABOS DE ENERGIA, REESTABELCIMENTO DE ENERGIA, REPAROS CABOS FURTADOS</t>
  </si>
  <si>
    <t>COMPLEMENTO DE PREVENTIVA JUNHO (TOMADA STECK) </t>
  </si>
  <si>
    <t>SERVIÇO DE SOLDA DO PRETETOR DA PORTA</t>
  </si>
  <si>
    <t>SERVIÇO EMERGENCIAL DO SISTEMA DE ALARME DE INCÊNCDIO </t>
  </si>
  <si>
    <t>SERVIÇO EMERGENCIAL DE ACIONAMENTO DO BOILLER APÓS QUEDA DE ENERGIA </t>
  </si>
  <si>
    <t>COMPLEMENTO DE PREVENTIVA JULHO (DOBRADIÇA/SPRAY BRANCO/BUCHA/CADEADO/PARAFUSO MADEIRA/ARGAMASSA/MANGUEIRA + GATILHO/CONJUNTO SOBRE POR) </t>
  </si>
  <si>
    <t>SERVIÇO EMERGENCIAL COM DESMONTAGEM E MONTAGEM DA PORTA COM ALINHAMENTO DAS LÁMINAS E RECOMPOSIÇÃO DO FORRO </t>
  </si>
  <si>
    <t>SERVIÇO EMERGENCIAL PARA RELIGAMENTO DA CENTRAL DA PORTA DE ACESSO AO REFEITÓRIO </t>
  </si>
  <si>
    <t>SERVIÇO EMERGENCIAL PARA DESENTUPIMENTO DA REDE GERAL DE ESGOTO DO SEGUNDO PAVIMENTO</t>
  </si>
  <si>
    <t>COMPLEMENTO DE PREVENTOVA JULHO (ESPUMA EXPANSIVA/PU/PORTA CADEADO/PARAFUSO SEXTAVADO) </t>
  </si>
  <si>
    <t>SERVIÇO DE APLICAÇÃO DE VENENO PARA ROEDORES EM TERRENO VIZINHO COM APLICAÇÃO DE ESPUMA EXPANSIVA E TELA GALVANIZADA PARA FECHAMENTO DE BURACOS </t>
  </si>
  <si>
    <t>SERVIÇO DE RETIRADA DE ROEDORES APÓS APLICAÇÃO DE VENENO </t>
  </si>
  <si>
    <t>SERVIÇO DE INSTALAÇÃO DE BOMBA DO AQUÁRIO </t>
  </si>
  <si>
    <t>SERVIÇO DE CONSTRUÇÃO DA TAMPA DE CONCRETO PARA CAIXA DE PASSAGEM DE CABOS </t>
  </si>
  <si>
    <t>COMPLEMENTO DE PREVENTIVA JUNHO (PARAFUSO/BUCHA/LÂMPADA LED/LUMINARIA DE EMERGENCIA/VÁLVULA TANQUE)</t>
  </si>
  <si>
    <t>SERVIÇO EMERGENCIAL PARA RETIRADA DE CURTO TOMADA SECADOR</t>
  </si>
  <si>
    <t>SERVIÇO DE MANUTENÇÃO EM 04 CARRINHOS DE SEPARAÇÃO, REALINHAMENTO DO PORTÃO DO ESTOQUE, SUBSTITUIÇÃO DE CHAPA DA RAMPA E RETOQUE COM MASSA NO CHÃO</t>
  </si>
  <si>
    <t>SERVIÇO DE COMPLEMENTO DE PREVENTIVA JULHO (TOMADA STECK/CONECTOR/PU/DUCHA/CHAVE TESTE/MASSA PLÁSTICA/PARAFUSO SEXTAVADO/SILICONE/TORNEIRA)</t>
  </si>
  <si>
    <t>COMPLEMENTO DE PREVENTIVA JUNHO (REBITE/GESSO/CANTONEIRA/COLA SILICONE/MASSA CORRIDA) </t>
  </si>
  <si>
    <t>VISITA PARA ORÇAMENTO DAS GRELHAS FURTADAS, REPOSICIONAMENTO DE QUADRO INFORMATIVO E INSTALAÇÃO DE NOVO QUADRO NOS BASTIDORES.</t>
  </si>
  <si>
    <t>SERVIÇO ESPECIALIZADO EM FABRICAÇÃO DE GRELHAS DE 1,50 X 0,20 EM BARRA DE AÇO DE 1 POLEGADA, ESPAÇAMENTO 0,02 CM, REALIZADO PONTOS DE SOLDA PARA EVITAR FURTO.</t>
  </si>
  <si>
    <t xml:space="preserve">SERVIÇO ESPECIALIZADO EM REPARO DO VAZAMENTO DE ÁGUA NO BOX DE BANHO, REALIZADO REJUNTAMENTO E INSTALAÇÃO DE CANTONEIRAS DE ALUMINIO ENTRE OS BOX, INSTALAÇÃO DE BAGUETE DE GRANITO E TROCA DA FONTE DE ILUMINAÇÃO DO AQUÁRIO. </t>
  </si>
  <si>
    <t>SERVIÇO ESPECIALIZADO EM FIXAÇÃO E REPOSIÇÃO DE FORROS SOLTOS, FECHAMENTO DO VÃO DA PORTA EM CANTONEIRA DE ALUMINIO, SOLDAGEM DA GRELHA DO RALO LINEAR DO AQUÁRIO E FECHAMENTO GERAL, AMACIAMENTO E RESTAURAÇÃO DOS PONTOS VULNERÁVEIS PARA CONTROLE DE PRAGAS.</t>
  </si>
  <si>
    <t>SERVIÇO ESPECIALIZADO EM FIXAÇÃO DE DISPLAY DE ÁLCOOL, FIXAÇÃO DE CAIXA DE TOMADA STECK, FIXAÇÃO DA TOMADA DA MESA DE TOSA.</t>
  </si>
  <si>
    <t>SERVIÇO ESPECIALIZADO EM SUBSTITUIÇÃO DE TORNEIRA DO TANQUE.</t>
  </si>
  <si>
    <t>SERVIÇO ESPECIALIZADO EM INSTALAÇÃO DE RODO DE PORTA, SUBSTITUIÇÃO DE 10 RALOS GRELHAS ANTI-ODOR DE INOX PARA EVITAR ENTRADA DE INSETOS E REJUNTAMENTO NAS BAIAS DE BANHO PARA SANAR VAZAMENTO.</t>
  </si>
  <si>
    <t>940505945</t>
  </si>
  <si>
    <t>940505974</t>
  </si>
  <si>
    <t>940505991</t>
  </si>
  <si>
    <t>940506008</t>
  </si>
  <si>
    <t>940506011</t>
  </si>
  <si>
    <t>940506012</t>
  </si>
  <si>
    <t>940506035</t>
  </si>
  <si>
    <t>940506036</t>
  </si>
  <si>
    <t>940506038</t>
  </si>
  <si>
    <t>940512091</t>
  </si>
  <si>
    <t>940512095</t>
  </si>
  <si>
    <t>940512759</t>
  </si>
  <si>
    <t>940517859</t>
  </si>
  <si>
    <t>940517874</t>
  </si>
  <si>
    <t>940517966</t>
  </si>
  <si>
    <t>000003112</t>
  </si>
  <si>
    <t>000003113</t>
  </si>
  <si>
    <t>000003114</t>
  </si>
  <si>
    <t>000003120</t>
  </si>
  <si>
    <t>000003121</t>
  </si>
  <si>
    <t>000003122</t>
  </si>
  <si>
    <t>000003123</t>
  </si>
  <si>
    <t>000003124</t>
  </si>
  <si>
    <t>000003126</t>
  </si>
  <si>
    <t>000003127</t>
  </si>
  <si>
    <t>000003128</t>
  </si>
  <si>
    <t>000003129</t>
  </si>
  <si>
    <t>000003130</t>
  </si>
  <si>
    <t>000003131</t>
  </si>
  <si>
    <t>000003132</t>
  </si>
  <si>
    <t>000003133</t>
  </si>
  <si>
    <t>000003134</t>
  </si>
  <si>
    <t>000003135</t>
  </si>
  <si>
    <t>000003136</t>
  </si>
  <si>
    <t>000003137</t>
  </si>
  <si>
    <t>000003138</t>
  </si>
  <si>
    <t>000003139</t>
  </si>
  <si>
    <t>000003142</t>
  </si>
  <si>
    <t>000003143</t>
  </si>
  <si>
    <t>000003144</t>
  </si>
  <si>
    <t>000003148</t>
  </si>
  <si>
    <t>000003149</t>
  </si>
  <si>
    <t>000003150</t>
  </si>
  <si>
    <t>000003151</t>
  </si>
  <si>
    <t>000003153</t>
  </si>
  <si>
    <t>000003156</t>
  </si>
  <si>
    <t>000003158</t>
  </si>
  <si>
    <t>000003159</t>
  </si>
  <si>
    <t>000037647</t>
  </si>
  <si>
    <t>03.729.363/0001-50</t>
  </si>
  <si>
    <t>ESCAL INDUSTRIA E COMERCIO DE ELEVADORES</t>
  </si>
  <si>
    <t xml:space="preserve">ESCAL ELEVADORES    </t>
  </si>
  <si>
    <t xml:space="preserve">RUA GUAJARAS, 538                       </t>
  </si>
  <si>
    <t>000003529</t>
  </si>
  <si>
    <t>01.015.089/0001-22</t>
  </si>
  <si>
    <t xml:space="preserve">CLIMATIC DO BRASIL AQUECEDORES EIRELI - </t>
  </si>
  <si>
    <t>CLIMATIC DO BRASIL A</t>
  </si>
  <si>
    <t xml:space="preserve">R JEAN GABRIEL VILLIN  275              </t>
  </si>
  <si>
    <t>000001607</t>
  </si>
  <si>
    <t>020242038</t>
  </si>
  <si>
    <t>020242039</t>
  </si>
  <si>
    <t>000005996</t>
  </si>
  <si>
    <t>TROCA PLACA ELETONICA CORTINA DE AR EOS</t>
  </si>
  <si>
    <t>CORREIA DE TRANSMISSÃO B42- SPLITÃO SALÃO DE VENDAS</t>
  </si>
  <si>
    <t>PROJETAR E INSTALAR SUPORTE DE FILTROS GALVANIZADOS PARA EVAPORADORAS SPLITÃO</t>
  </si>
  <si>
    <t>CORREIA DE TRANSMISSÃO B39- SPLITÃO SALÃO DE VENDAS</t>
  </si>
  <si>
    <t>DESENTUPIMENTO EM REDE QUE INTERLIGA AS PIAS, RALOS E TANQUES DO BASTIDOR DO AQUÁRIO E SAFÁRI COM APROXIMADAMENTE 15 METROS LINEARES, UTILIZAÇÃO DE MAQUINARIO ROTATIVO K-50.</t>
  </si>
  <si>
    <t>SERVIÇO MANUTENÇÃO CORRETIVA CARREGADOR 24V, TROCA DO TRANSFORMADOR, TROCA DO TIRISTOR, TROCA DO DISJUNTOR, AFERIÇÃO, AJUSTES, LIMPEZA GERAL E TESTES</t>
  </si>
  <si>
    <t>SERVIÇO MANUTENCAO CORRETIVA CARREGADOR 24V, TROCA DO TRANSFORMADOR, TROCA DO TIRISTOR, TROCA DO DISJUNTOR, AFERIÇÃO, AJUSTES, LIMPEZA GERAL E TESTES</t>
  </si>
  <si>
    <t>FORNECIMENTO DE LONA TENSIONADA PARA REALIZAÇÃO DE COBERTURA DO PETZ PLAY</t>
  </si>
  <si>
    <t>SERVIÇO ESPECIALIZADO EM SUBSTITUIÇÃO DE RESISTÊNCIA 5500W 220V E SUBSTITUIÇÃO DE VALVULA HIDRA</t>
  </si>
  <si>
    <t>SERVIÇO ESPECIALIZADO EM MANUTENÇÃO DA PORTA DE VIDRO PARA SUBSTITUIÇÃO DE 4 ROLDANAS</t>
  </si>
  <si>
    <t>SERVIÇO EMERGENCIAL DE MANUTENÇÃO NA PORTA DE ENROLAR AUTOMÁTICA DA FRENTE DA LOJA, SENDO FEITO DESMONTAGEM DAS LÂMINAS, SUBSTITUIÇÃO DE 6 LÂMINAS, VERIFICAR PARTE AUTOMÁTICA E ELÉTRICA E DESMONTAGEM E MONTAGEM DO MOTOR PARA TROCA DE FIM DE CURSO</t>
  </si>
  <si>
    <t>FORNECIMENTO DA LETRA "E" DO LOGO PETZ</t>
  </si>
  <si>
    <t>SERVIÇO ESPECIALIZADO EM TESTE DE ESTANQUIEDADE DA REDE DE GASES</t>
  </si>
  <si>
    <t xml:space="preserve">REFRIGERACAO DUFRIO COMERCIO E IMPORTACA         </t>
  </si>
  <si>
    <t>020242040</t>
  </si>
  <si>
    <t>020242041</t>
  </si>
  <si>
    <t>020242042</t>
  </si>
  <si>
    <t>020242043</t>
  </si>
  <si>
    <t>020242044</t>
  </si>
  <si>
    <t>020242045</t>
  </si>
  <si>
    <t>020242128</t>
  </si>
  <si>
    <t>020242129</t>
  </si>
  <si>
    <t>020242130</t>
  </si>
  <si>
    <t>020242131</t>
  </si>
  <si>
    <t>020242132</t>
  </si>
  <si>
    <t>020242133</t>
  </si>
  <si>
    <t>020242134</t>
  </si>
  <si>
    <t>020242135</t>
  </si>
  <si>
    <t>020242136</t>
  </si>
  <si>
    <t>000008490</t>
  </si>
  <si>
    <t>000008491</t>
  </si>
  <si>
    <t>000008492</t>
  </si>
  <si>
    <t>000008493</t>
  </si>
  <si>
    <t>000008494</t>
  </si>
  <si>
    <t>000008495</t>
  </si>
  <si>
    <t>000008496</t>
  </si>
  <si>
    <t>000008497</t>
  </si>
  <si>
    <t>SERVIÇO ESPECIALIZADO EM SUBSTITUIÇÃO DE 02 CONTATORES.</t>
  </si>
  <si>
    <t>SERVIÇO ESPECIALIZADO EM REPARO DA SPINGO PRÓPRIA COM FORNECIMENTO DA BATERIA TRACIONARIA E CONSERTO DO CARREGADOR</t>
  </si>
  <si>
    <t>000000115</t>
  </si>
  <si>
    <t>000019574</t>
  </si>
  <si>
    <t>000019587</t>
  </si>
  <si>
    <t>000019588</t>
  </si>
  <si>
    <t>000019575</t>
  </si>
  <si>
    <t>000019586</t>
  </si>
  <si>
    <t>000019600</t>
  </si>
  <si>
    <t>000019576</t>
  </si>
  <si>
    <t>0800000421</t>
  </si>
  <si>
    <t>000019590</t>
  </si>
  <si>
    <t>000019597</t>
  </si>
  <si>
    <t>000019585</t>
  </si>
  <si>
    <t>000019577</t>
  </si>
  <si>
    <t>000019578</t>
  </si>
  <si>
    <t>000019579</t>
  </si>
  <si>
    <t>000019580</t>
  </si>
  <si>
    <t>000019591</t>
  </si>
  <si>
    <t>000019592</t>
  </si>
  <si>
    <t>000019581</t>
  </si>
  <si>
    <t>000019593</t>
  </si>
  <si>
    <t>000019599</t>
  </si>
  <si>
    <t>000019594</t>
  </si>
  <si>
    <t>000019595</t>
  </si>
  <si>
    <t>000019596</t>
  </si>
  <si>
    <t>000019598</t>
  </si>
  <si>
    <t>000019582</t>
  </si>
  <si>
    <t>000019583</t>
  </si>
  <si>
    <t>000019584</t>
  </si>
  <si>
    <t>000001026</t>
  </si>
  <si>
    <t>000073049</t>
  </si>
  <si>
    <t>000004231</t>
  </si>
  <si>
    <t>000006398</t>
  </si>
  <si>
    <t>000006399</t>
  </si>
  <si>
    <t>000006400</t>
  </si>
  <si>
    <t>000006401</t>
  </si>
  <si>
    <t>000002329</t>
  </si>
  <si>
    <t>000002330</t>
  </si>
  <si>
    <t>000002332</t>
  </si>
  <si>
    <t>000000636</t>
  </si>
  <si>
    <t>000177153</t>
  </si>
  <si>
    <t>000000637</t>
  </si>
  <si>
    <t>000002403</t>
  </si>
  <si>
    <t>000000532</t>
  </si>
  <si>
    <t>000094787</t>
  </si>
  <si>
    <t>000094795</t>
  </si>
  <si>
    <t>000094801</t>
  </si>
  <si>
    <t>000094803</t>
  </si>
  <si>
    <t>000094811</t>
  </si>
  <si>
    <t>LIMPEZA DOS QUADROS,TROCA DE OBTURADOR CAIXA ACOPLADA,TROCA DE LÂMPADAS COZINHA,FIXAÇÃO DE FORROS COZINHA,FIXAÇÃO DE ACENTO SANITÁRIO,TROCA DE LÂMPADA BOM CLIENTE,DESENTUPIDO VASO  SANITÁRIO,MONTAGEM DE MESA TESOURARIA,COLAGEM DOS PISOS SOLTOS,COLADO PISOS LAMINADOS,ENTRADA DA LOJA,APERTO DOS PARAFUSOS DO BOTÃO PORTA,LIMPEZA DOS RALOS,DESENTUPIDO PIA DML,DISJUNTOR TRIFAZICO CAÍDO,VERIFICADO COMO C.E( OUTRA EMPRESA),LUZ DO TOTEM( PASSADO PARA ENGENHARIA )</t>
  </si>
  <si>
    <t>PINTURAS DOS POSTES DE PROTEÇÃO,INSTALAÇÃO DO RODINHA NA PORTA DE OBITOS,TROCA DE 2 ESPELHOS CEGOS 4X4,INSTALAÇÃO GUARNIÇÃO DO BATENTE DA SALA DE AR,APLICAÇÃO DE MASSA DA PORTA DE FLUIDOS,INSTALAÇÃO DO RODA MEIO DA CLINÍCA SERES,PINTURA DA PORTA DA SALA DE FLUIDOS,LIMPEZA DA CAIXA DE GORDURA,AJUSTE DA PORTA DO BANHEIRO FEMININO </t>
  </si>
  <si>
    <t>LIMPEZA CAIXA DE PELO,LIMPEZA DOS QUADROS,LIMPEZA RALOS C.E,FIXAÇÃO DE VASOS,TROCA DO ANEL DE VEDAÇÃO,TROCA DE ACENTO SANITARIO,FIXAÇÃO DE SUPORTE DE MICROONDAS,FIXAÇÃO DO MICROONDAS,TROCA DA VALVULA LAVATÓRIO,FIXAÇÃO DE BATE PORTA,PINTURA DE BATE PORTA,PINTURA DO CONSULTORIO,PINTURA CORREDOR SERES,ARRUMADO PUXADOR PORTA C.E, PINTURA NOS PONTOS SUJOS DA LOJA,PINTURA BANHEIRO CLIENTES,TROCA DE FLEXIVEL BANHEIRO FEMININO </t>
  </si>
  <si>
    <t>LIMPEZA CAIXA DE GORDURA,LIMPEZA CAIXA DE PELO,TROCA DE REGISTRO BANHEIRA C.E,TROCA DE DUCHA HIGIÊNICA C.E,FIXAÇÃO DE FILTRO,VERIFICADO VAZAMENTO ADOTE(SHOPPING) PINTURA DOS POSTES, DESENTUPIDO BANHEIRA DO C.E,LIMPEZA DOS QUADROS,FIXAÇÃ DOS QUADROS,FIXAÇÃO DE ACENTO SANITÁRIO,LIMPEZA DE GRELHA E RALOS,LIMPEZA DOS QUADROS,PINTURA DO FERRO RECEPÇÃO </t>
  </si>
  <si>
    <t>LIMPEZA CAIXA DE GORDURA,LIMPEZA CAIXA DE PELO,TROCA DE REFLETORES QUEIMADOS,LIMPEZA DE RALOS C.E,SOLDA DE TUBO PARA REFORÇAR POSTE,TROCA DE TERMOSTATO,TROCA DE LÂMPADA REFEITORIO, CHUMBADO POSTE QUE HAVIA CAÍDO,TROCA DE ACENTO SANITARIO,TROCA DE LÂMPADA DA DOCA,TROCA DE LÂMPADA FACHADA,REPARO COM MASSA TAMPA DO BOEIRO,VERIFICAÇÃO DE CALHAS E TELHADO,LIMPEZA DE QUADROS,PINTURA DO POSTE </t>
  </si>
  <si>
    <t>LIMPEZA CAIXA DE GORDURA,LIMPEZA CAIXA DE PELO,LIMPEZA RALOS C.E,TROCA DE LÂMPADA PAPLON,PINTURA DAS PAREDES EXTERNAS ADOTE,LIMPEZA DOS QUADROS ELÉTRICOS,EMASSADO PAREDE SALA DE DESCANSO,DESCASCADO PAREDE BANHEIRO,REGULAGEM DE DESCARGA MASCULINA , FIXAÇÃO DE BRAÇO DAS CADEIRAS RECEPÇÃO E TESSOURARIA,VERIFICADO BANHEIRO,PIAS E RALOS </t>
  </si>
  <si>
    <t>SPORT LOJA EXPERIENCIA: SERVIÇO PARA TROCAS DAS LÂMPADAS QUEIMADAS SALÃO DE VENDAS,FIXAÇÃO DE PLACAS DE FORRO MINERAL, INSTALAÇÃO DE PLACAS FALTATES </t>
  </si>
  <si>
    <t>LIMPEZA CAIXA DE GORDURA,LIMPEZA CAIXA DE PELO,TROCA DE TOMADA 127W DOCA,TROCA DE CAIXINHA DE CONDULETE,INSTALADO UMA CAIXA DE PASSAGEM,INSTALADO EXTENÇÃO PARA CARREGAR SPINGO,LIMPEZA DE RALOS E GRELHA C.E,TROCA DO MIOLO PORTINHA DOCA(QUEBRARAM),TROCA FECHADURA ÁRMARIOS COLABORADORES,CORTADO ÁRMARIO ENFERRUJADO DML,FIXAÇÃO DE ÁRMARIO,REMOÇÃO DE QUADRO,FIXAÇÃO DO POSTINHOS,PINTURA DOS POSTES,VERIFICADO PORTA DOCA(ENGENHARIA) </t>
  </si>
  <si>
    <t>TROCA DE TRÊS LÂMPADA SALA DESCANSO,TROCA DE DUAS LÂMPADA NO C.E,LIMPEZA CAIXA DE PELO,LIMPEZA DOS RALOS DO C.E,TROCA DAS GRELHAS DO C.E,PINTURA NO TETO SALA DESCANSO,PINTURA NO ESTACIONAMENTO,TROCA DO RALO BANHEIRO FEMININO,TROCA DE TOMADA BANHEIRO MASCULINO,FIXAÇÃO DE TOMADA NO ÁQUARIO,LIMPEZA DO RALO ESTACIONAMENTO,TROCA DE ASSENTO SANITÁRIO BANHEIRO MASCULINO,FIXAÇÃO DE ESPELHO DA TOMADA CAIXA,FIXAÇÃO DE TOMADA NO CENTRO ESTÉTICO,TROCA DE CHUVEIRO BANHEIRO FEMININO,REPARO NA TORNEIRA DO BANHEIRO MASCULINO,REPARO NA TORNEIRA DO CENTRO ESTÉTICO,TROCA DE MAÇANETA NA ÁREA INTERNA PORTA,TROCA DE DUAS LÂMPADAS ÁQUARIO,TROCA DE DUAS LÂMPADAS NA ENTRADA DA LOJA</t>
  </si>
  <si>
    <t>FOI LIGADO O REGISTRO DA CAIXA DE ÁGUA QUE DÁ AO ACESSO AOS VASOS SANITARIOS DO BANHEIRO MASCULINO ( QUE HAVIAM DESLIGADO ) </t>
  </si>
  <si>
    <t>ATENDENDO NOITIFCAÇÃO ANVISA:  FEITO REJUNTE PISO ( SALA DML ), RECOLOCAÇÃO DE TANQUE ( SALA DML ), COLOCAÇÃO DE TANQUE NOVO ( SALA DML ), TROCA DE RODINHAS BALCÃO DO C.E , REAJUSTADO TOMADA FRENTE DA DML </t>
  </si>
  <si>
    <t>ATENDIMENTO PARA REESTABELECIMENTO ENERGIA CAIXAS DA LOJA  </t>
  </si>
  <si>
    <t>RESOLVIDO PROBLEMA EM TRÊS CAIXAS (CURTO CIRCUITO ) , TROCA DE CABEAMENTO </t>
  </si>
  <si>
    <t>FIXAÇÃO DE  GRELHA DUTO DO AR CONDICIONADO</t>
  </si>
  <si>
    <t>SPOT LOJA EXPERIENCIA: TROCA DE 20 BUBO 12W 6500K , TROCA DE 6 SOQUETE E27 , RETIRADA DE ÁRMARIO DO ÁQUARIO </t>
  </si>
  <si>
    <t>LUVA SOLDAVEL ROSCADA RACHADA, FOI SUBSTITUIDA </t>
  </si>
  <si>
    <t>SPOT LOJA EXPERIENCIA: LIMPEZA CAIXA DE GORDURA E DE PELO,VERFICAÇÃO E TROCAS DE TODAS AS TOMADAS , TROCA DE RODINHAS BALCÃO DO C.E , INSTALAÇÃO DE ENCANAMENTO, RECOLOCAÇÃO DE AZULEZO ( SALA DML) , VERIFICAÇÃO DOS BANHEIROS ( MASCULINO E FEMININO ) E INSTALAÇÃO DE TORNEIRAS ( SALA DML ) </t>
  </si>
  <si>
    <t>INSPEÇÃO NA INSTALAÇÃO DO CIRCUITO DA ILUMINAÇÃO DA GARAGEM </t>
  </si>
  <si>
    <t>FECHAMENTO BURRACO SALA DO BOILLER</t>
  </si>
  <si>
    <t>ATENDIMENTO PARA TROCA CAMPINHA DOCA(FURTO)</t>
  </si>
  <si>
    <t>TROCA 2 DUCHAS BANHEIRAS CE</t>
  </si>
  <si>
    <t>PINTURA CENTRO DE ESTETICA, CANIL, SALA BOILLER</t>
  </si>
  <si>
    <t>ABATECIMENTO 100 LITROS DIESEL GERADOR HOSPITAL</t>
  </si>
  <si>
    <t>ATENDIMENTO PARA DESENTUPIMENTO BANHEIRO CLIENTES </t>
  </si>
  <si>
    <t>ATENDIMENTO PARA TROCA SIFÃO HOSPITAL</t>
  </si>
  <si>
    <t>CURTO CIRCUITO TOMADA RECEPÇÃO CENTRO DE ESTETICA, VEDAÇÃO CAIXA DE PASSAGEM</t>
  </si>
  <si>
    <t>ALINHAMENTO DA PORTA DE ENROLAR (ESTAVA CAÍDA),LUBRIFICAÇÃO DE TRILHOS,REGULAGEM DE FIM DE CURSO( LIMITE DA PORTA)</t>
  </si>
  <si>
    <t>REESTABELECIMENTO DE AGUA NOS BANHEIROS DA LOJA </t>
  </si>
  <si>
    <t>SERVIÇO DE EMASSAENTO EM VOLTA DA PORTA DE CORTA FOGO</t>
  </si>
  <si>
    <t>SUBSTITUIÇÃO DR COM DEFEITO, CONFIGURAÇÃO TIMER</t>
  </si>
  <si>
    <t>COLOCADO BRAÇADEIRAS NO CANO DO BEBEDOURO,INSTALADO TOMADA 220V ( ENTRADA DA LOJA),TROCADO PLACAS DE FERRO DA LOJA,RETIRADO TEIAS DE ARANHA DO TETO DA LOJA,BURACOS NO CHÃO DA LOJA TAMPADO,CANTONEIRA EM VOLTA DO SAFARI,REPARO NA PAREDE(PARTE EXTERNA DA LOJA), COLOCADO CANTONEIRA COLUNA DA DOCA(EXTERNO),TORNEIRA DO TANQUE TROCADA,COLOCADO TELA NO RALO(PARTE DO FUNDO LOJA),CABOS ORGANIZADOS C.E (SALA DE TOSA) E FIXADO SUPORTE DE MANGUEIRA </t>
  </si>
  <si>
    <t>ARRUMADO CANO DO LADRÃO DA CAIXA DE ÁGUA, BOIA DA TERCEIRA  CAIXA DE ÁGUA TROCADA,COLOCADO CADEADO NA PORTA DE ENTRADA DAS CAIXAS,ILUMINARIA FIXADA NO FUNDO DA LOJA, RODAPÉ ARRUMADO E COLADO,CANTONEIRA NA CAIXA INSTALADO,MADEIRA COLOCADA PARA NÃO BATER AS CADEIRAS (CAIXA),COLOCADO MADERITE NOS BURACOS DA DOCA LIXADO E PINTADO, COLOCADO TECLA DE CAMPAINHA E 1 CAMPAINHA,PAREDE PINTADA ( SETOR SAFARI),PAREDE PINTADA REPOUSE GRAY (ENTRADA DA ÁREA INTERNA),ASSENTO TROCADO (BANHEIRO MASCULINO)</t>
  </si>
  <si>
    <t>TROCADO TODO CONJUNTO MOTOR, CORRENTE E ENGRENAGEM PORTA DOCA</t>
  </si>
  <si>
    <t>DESENTUPIMENTO E LIMPEZA CAIXA DE GORDURA</t>
  </si>
  <si>
    <t>ATENDIMENTO PARA VERIFICAR FALTA DE AGUA NA UNIDADE</t>
  </si>
  <si>
    <t>TROCA 2 REPAROS DESCARGAS, DESENTUPIMENTO DE 2 VASOS SANITARIOS</t>
  </si>
  <si>
    <t>MANUTENÇÃO CORRETIVA SISTEMA VRF: INSTALAÇÃO VALVULA GBC, SUSBTITUIÇÃO VALVULA DE EXPANSÃO ELETRONICA, SUBSTITUIÇÃO SENSOR VALVULA DE EXPANSÃO</t>
  </si>
  <si>
    <t>COMPRA DE UM NOVO COMPRESSOR, COMPRA DE UM CAPACITOR, SERVIÇO DE SUSBTITUIÇÃO COMPRESSOR, INSTALAÇÃO DE UM FILTRO SECADOR, REVISÃO PARTE ELETRICA, VACUO EM TODO O SISTEMA PARA RETIRADA DE HUMIDADE E IMPUREZAS, CARGA DE GAS, TESTES DE RENDIMENTO</t>
  </si>
  <si>
    <t>SERVIÇO PARA COLOCAÇÃO DE TRAMELAS DOS ARMÁRIOS E COLOCAÇÃO DE 4 DOBRADIÇAS COM PORTA QUEBRADA, RETIRADO HASTE DE 20 PRATELEIRAS, PORTA VAI E VEM DA EXTRADA DA DOCA PINO DE SUSTENÇÃO QUEBRADO, FEITA SOLDA NO PINO, RUPTURA DO PISO DO ESTACIONAMENTO, REALIZADO REMOÇÃO E RECORTE DO CONCRETO E REALIZADO A RESTAURAÇÃO COM GRAUTE E VERGALHÃO.</t>
  </si>
  <si>
    <t>SERVIÇO ESPECIALIZADO EM ATENDIMENTO A NOTIFICAÇÃO DOS BOMBEIROS SENDO: SUBSTITUIÇÃO DE CAIXAS ABTRIGO DE MANGUEIRAS, SETA PARA EXTINTOR PÓ, STORZ TAMPÃO COM CORRENTE DE 2-1/2 PARA RECALQUE DE CALÇADA, ADAPTADOR STORZ DE 2-1/2 PARA RECALQUE DE CALÇADA, LUMINARIAS 30 LEDS PARA EMERGENCIA, QUADRO PLASTICO 280X180X90 MM VERMELHO, ART PARA O SISTEMA PCI, TROCA DO REGISTRO DO RECALQUE 2-1/2 COM ADAPTADOR, MATERIAL HIDRAULICO PARA REFAZER ALIMENTADOR DA CAIXA DAGUA, REBOBINAMENTO E ROLAMENTOS DA BOMBA JOCKEY DO SISTEMA</t>
  </si>
  <si>
    <t>SERVIÇO ESPECIALIZADO EM ATENDIMENTO A NOTIFICAÇÃO DOS BOMBEIROS SENDO: CONSTRUÇÃO DE REDE ALIMENTAÇÃO PARA BOMBAS DE COMBATE A INCENDIO CONFORME SOLICITADO PELO BOMBEIROS E FORNECIMENTO DE ART</t>
  </si>
  <si>
    <t>0800000421 - FORNECIMENTO DE UM COMPRESSOR PARA MELHORIA DE DESEMPENHO DA REFRIGERAÇÃO DA LOJA</t>
  </si>
  <si>
    <t>REPARO DE ELETRODUTO QUE ESTAVA SOLTO NO ESTACIONAMENTO</t>
  </si>
  <si>
    <t>PINTURA DO BASTIDOR E BAIA DO ADOTE DE GATOS E FIXAÇÃO DE CAMINHA DE GATOS QUE HAVIA SE SOLTADO</t>
  </si>
  <si>
    <t>REPARO DE VAZAMENTO NA DOCA E APLICAÇÃO DE REJUNTE EM BAIA DO ADOTE QUE ESTAVA ORIGINANDO O VAZAMENTO</t>
  </si>
  <si>
    <t>DESENTUPIMENTO DE TUBULAÇÃO DO ADOTE</t>
  </si>
  <si>
    <t>REPARO DE VAZAMENTO NA ESCOLA DE B&amp;T, SUBSTITUIÇÃO DE TUBULAÇÃO E CONEXÕES E SUBSTITUIÇÃO DE PLACAS DE FORRO MODULAR</t>
  </si>
  <si>
    <t>REPARO DE VAZAMENTO NA TUBULAÇÃO DA LAVANDERIA DO SERES</t>
  </si>
  <si>
    <t>INSTALAÇÃO DE SUPORTE PARA CPU E TELEVISÃO NA RECEPÇÃO DO SERES</t>
  </si>
  <si>
    <t>REPARO EM BANHEIRA E REINSTALAÇÃO DE PEDRAS NO CE</t>
  </si>
  <si>
    <t>REPARO DE VAZAMENTO E SUBSTITUIÇÃO DE TUBULAÇÃO E CONEXÕES DE BOMBA DA CAIXA D'AGUA</t>
  </si>
  <si>
    <t>ATENDIMENTO EMERGENCIAL PARA LIGAÇÃO DE ILUMINAÇÃO DO ESTACIONAMENTO NO SÁBADO</t>
  </si>
  <si>
    <t>SUBSTITUIÇÃO DE REPARO HIDRÁULICO DE VÁLVULA HYDRA NO BANHEIRO DOS CLIENTES</t>
  </si>
  <si>
    <t>REPARO DE CURTO CIRCUITO EM TOMADA DA IMPRESSORA</t>
  </si>
  <si>
    <t>SERVIÇO ESPECIALIZADO EM CORRETIVA DO ELEVADOR DE CARGA DA LOJA: AJUSTE/ALINHAMENTO PORTA DE CABINA, AJUSTE DA FOLHA DA CABINA, CABO ACO LIMIT 6 5 EBO06 1 4, CONFEC ROLDANA DESLIZANTE, REFORMA PORTA GUILHOTINA, SUBSTITUIÇÃO DE ROLDANA E SOLDA EM OFICINA PORTA</t>
  </si>
  <si>
    <t>FORNECIMENTO E INSTALÇÃO DE 01 NOVA MOLA HIDRAULICA COMPLETA COM MIOLO </t>
  </si>
  <si>
    <t>REAPERTO E TROCA DA FECHADURA FAZENDINHA</t>
  </si>
  <si>
    <t>0800000246 - NOVO POSICIONAMENTO DE BOMBA DE AGUA CONFORME NOTIFICAÇÃO DO CORPO DE BOMBEIROS.</t>
  </si>
  <si>
    <t>SERVIÇO ESPECIALIZADO EM REMOÇÃO DE REJUNTE EM 02 BANHEIRAS DO CE, REALIZADA A APLICAÇÃO DE NOVO REJUNTE E DE IMPERMEABILIZANTE TRANSPARENTE COM COMPOSTO ANTIDERRAPANTE EM DUAS ETAPAS.</t>
  </si>
  <si>
    <t xml:space="preserve">SERVIÇO ESPECIALIZADO EM FECHAMENTO DE PONTOS DA CALÇADA QUEBRADA COM GRAUTE, RESTAURAÇÃO DE TUBULAÇÃO DANIFICADA E CONCRETAGEM PARA REGULARIZAÇÃO DA GÁRGULA DE ÁGUAS PLUVIAIS. </t>
  </si>
  <si>
    <t>000000639</t>
  </si>
  <si>
    <t>000000316</t>
  </si>
  <si>
    <t>000000140</t>
  </si>
  <si>
    <t>000009044</t>
  </si>
  <si>
    <t>000000838</t>
  </si>
  <si>
    <t>000006414</t>
  </si>
  <si>
    <t>000001223</t>
  </si>
  <si>
    <t>000000122</t>
  </si>
  <si>
    <t>020242247</t>
  </si>
  <si>
    <t>MELHORIA NA REDE ESGOTO CENTRO DE ESTETICA, IMPLANTAÇÃO CAIXA DECANTAÇÃO E SEPARAÇÃO, ACABAMENTOS CIVIL</t>
  </si>
  <si>
    <t>000002354</t>
  </si>
  <si>
    <t>000002355</t>
  </si>
  <si>
    <t>000026202</t>
  </si>
  <si>
    <t>000026203</t>
  </si>
  <si>
    <t>000033452</t>
  </si>
  <si>
    <t>000041179</t>
  </si>
  <si>
    <t>000328171</t>
  </si>
  <si>
    <t>000328178</t>
  </si>
  <si>
    <t>000353952</t>
  </si>
  <si>
    <t>000353955</t>
  </si>
  <si>
    <t>000353969</t>
  </si>
  <si>
    <t>000382377</t>
  </si>
  <si>
    <t>000382378</t>
  </si>
  <si>
    <t>000382379</t>
  </si>
  <si>
    <t>000382390</t>
  </si>
  <si>
    <t>000382396</t>
  </si>
  <si>
    <t>000382397</t>
  </si>
  <si>
    <t>202439688</t>
  </si>
  <si>
    <t>202439693</t>
  </si>
  <si>
    <t>202439694</t>
  </si>
  <si>
    <t>002024262</t>
  </si>
  <si>
    <t>000002343</t>
  </si>
  <si>
    <t>000000979</t>
  </si>
  <si>
    <t>002024248</t>
  </si>
  <si>
    <t>000000969</t>
  </si>
  <si>
    <t>000000970</t>
  </si>
  <si>
    <t>000000971</t>
  </si>
  <si>
    <t>002024228</t>
  </si>
  <si>
    <t>002024230</t>
  </si>
  <si>
    <t>002024232</t>
  </si>
  <si>
    <t>002024233</t>
  </si>
  <si>
    <t>DUPLICADA - EXCLUIR</t>
  </si>
  <si>
    <t>FRANZ CONSTRUÇÃO CIVIL LTDA</t>
  </si>
  <si>
    <t> 0800000248 </t>
  </si>
  <si>
    <t>CD - ADMNISTRATIVO</t>
  </si>
  <si>
    <t>MATERIAL PU-CIM AUTONIVELANTE URETANO AC(4 MM) PARA MELHORIA PISO DOCA </t>
  </si>
  <si>
    <t>MELHORIA PISO DOCA, NIVELAMENTO PISO, REPARO PONTUAIS BURRACOS EXISTENTES, SECAGEM MATERAIL, APLICAÇÃO PU-CIM AUTONIVELANTE (URETANO) </t>
  </si>
  <si>
    <t>SERVIÇO PARA TROCA TIMÃO DE NYLON, TROCA PARAFUSO TIMÃO</t>
  </si>
  <si>
    <t>SERVIÇO ESPECIALIZADO EM REPARO DA LETRA "S" DO LOGO LOCALIZADO NA RAMPA DA ENTRADA DA LOJA COM SUBSTITUIÇÃO DO ACRILICO, TRATAMENTO E PINTURA</t>
  </si>
  <si>
    <t>REPARO DO AR CONDICIONADO COM: CORREÇÃO DE VAZAMENTO, VACUO E REPOSIÇÃO DE FLUIDO REFRIGERANTE R32</t>
  </si>
  <si>
    <t>INSTALAÇÃO DE PELICULAS NOS VIDROS DOS BANHEIROS</t>
  </si>
  <si>
    <t>PINTURAS EM PAREDES NAS ÁREAS DE VENDAS E ADM APROXIMADAMENTE 226M²</t>
  </si>
  <si>
    <t>SUBSTITUIÇÃO DA BOMBA DE PRESSURIZAÇÃO DE ALIMENTAÇÃO DE AGUA DO CE.</t>
  </si>
  <si>
    <t>REPOSIÇÃO DA TAMPA DA CAIXA DE ESGOTO DO CANTEIRO AO LADO DO ESTACIONAMENTO</t>
  </si>
  <si>
    <t>MATERIAL PREVENTIVA PARA CONSERTO DA TUBULAÇÃO DE AGUA DO CE</t>
  </si>
  <si>
    <t>MATERIAL PREVENTIVA PARA CONSERTO DA TUBULAÇÃO DO REFEITORIO</t>
  </si>
  <si>
    <t>MATERIAL PREVENTIVA: PAINEL LED PARA SAFARI,VALVULA DESCARGA DOCOL E RABICHO DE LIGAÇÃO PIA</t>
  </si>
  <si>
    <t>MATERIAL PREVENTIVA: VALVULA ESFERA PARA BANHO, GESSO PARA CONSERTO DE PAREDE, LAMPADA LED 18 W 4.000 K</t>
  </si>
  <si>
    <t>MATERIAL PREVENTIVA: TOMADA PARA CARREGADOR DA PLATAFORMA</t>
  </si>
  <si>
    <t>TINTAS PARA PINTURA GERAL EM TODA AREA ADMINISTRATIVA.</t>
  </si>
  <si>
    <t>SERVIÇO DE PINTURA EM 146M² NAS ÁREAS ADMINISTRATIVAS</t>
  </si>
  <si>
    <t>MATERIAL (REGUAS COM FILTRO  PARA ATENDIMENTO AOS CAIXAS).</t>
  </si>
  <si>
    <t>CONTROLE DE PRAGAS</t>
  </si>
  <si>
    <t>MATERIAL PARA FECHAMENTO DE PONTOS DE ROEDORES</t>
  </si>
  <si>
    <t>020242205</t>
  </si>
  <si>
    <t>020242206</t>
  </si>
  <si>
    <t>020242207</t>
  </si>
  <si>
    <t>020242210</t>
  </si>
  <si>
    <t>020242211</t>
  </si>
  <si>
    <t>020242212</t>
  </si>
  <si>
    <t>020242213</t>
  </si>
  <si>
    <t>020242214</t>
  </si>
  <si>
    <t>020242215</t>
  </si>
  <si>
    <t>020242216</t>
  </si>
  <si>
    <t>020242217</t>
  </si>
  <si>
    <t>020242218</t>
  </si>
  <si>
    <t>020242219</t>
  </si>
  <si>
    <t>020242220</t>
  </si>
  <si>
    <t>020242221</t>
  </si>
  <si>
    <t>020242222</t>
  </si>
  <si>
    <t>020242223</t>
  </si>
  <si>
    <t>020242224</t>
  </si>
  <si>
    <t>020242225</t>
  </si>
  <si>
    <t>020242226</t>
  </si>
  <si>
    <t>020242227</t>
  </si>
  <si>
    <t>020242228</t>
  </si>
  <si>
    <t>020242229</t>
  </si>
  <si>
    <t>020242230</t>
  </si>
  <si>
    <t>020242231</t>
  </si>
  <si>
    <t>020242232</t>
  </si>
  <si>
    <t>020242233</t>
  </si>
  <si>
    <t>020242234</t>
  </si>
  <si>
    <t>020242235</t>
  </si>
  <si>
    <t>020242236</t>
  </si>
  <si>
    <t>020242237</t>
  </si>
  <si>
    <t>020242238</t>
  </si>
  <si>
    <t>020242239</t>
  </si>
  <si>
    <t>020242240</t>
  </si>
  <si>
    <t>020242241</t>
  </si>
  <si>
    <t>000019956</t>
  </si>
  <si>
    <t>000019957</t>
  </si>
  <si>
    <t>000019958</t>
  </si>
  <si>
    <t>000019959</t>
  </si>
  <si>
    <t>000019960</t>
  </si>
  <si>
    <t>000019961</t>
  </si>
  <si>
    <t>000019962</t>
  </si>
  <si>
    <t>000019963</t>
  </si>
  <si>
    <t>000019965</t>
  </si>
  <si>
    <t>000019966</t>
  </si>
  <si>
    <t>000019967</t>
  </si>
  <si>
    <t>000019968</t>
  </si>
  <si>
    <t>000019969</t>
  </si>
  <si>
    <t>000019970</t>
  </si>
  <si>
    <t>000019971</t>
  </si>
  <si>
    <t>000019972</t>
  </si>
  <si>
    <t>000019973</t>
  </si>
  <si>
    <t>000019974</t>
  </si>
  <si>
    <t>000019975</t>
  </si>
  <si>
    <t>000019976</t>
  </si>
  <si>
    <t>000022735</t>
  </si>
  <si>
    <t>000202418</t>
  </si>
  <si>
    <t>000000536</t>
  </si>
  <si>
    <t>000053633</t>
  </si>
  <si>
    <t>000002359</t>
  </si>
  <si>
    <t>000002360</t>
  </si>
  <si>
    <t>000002361</t>
  </si>
  <si>
    <t>000002362</t>
  </si>
  <si>
    <t>000061403</t>
  </si>
  <si>
    <t>000061404</t>
  </si>
  <si>
    <t>000061405</t>
  </si>
  <si>
    <t>000061406</t>
  </si>
  <si>
    <t>000000805</t>
  </si>
  <si>
    <t>002024249</t>
  </si>
  <si>
    <t>002024242</t>
  </si>
  <si>
    <t>002024231</t>
  </si>
  <si>
    <t>002024245</t>
  </si>
  <si>
    <t>002024243</t>
  </si>
  <si>
    <t>002024246</t>
  </si>
  <si>
    <t>002024247</t>
  </si>
  <si>
    <t>000008800</t>
  </si>
  <si>
    <t>000008801</t>
  </si>
  <si>
    <t>000020125</t>
  </si>
  <si>
    <t>000020134</t>
  </si>
  <si>
    <t>000020149</t>
  </si>
  <si>
    <t>000020132</t>
  </si>
  <si>
    <t>000020138</t>
  </si>
  <si>
    <t>MATERIAIS PARA MELHORIA PINTURAS: SW 6225 NOVO METALATEX ACRILICO FOSCO BASE XY-COLOR 16,00L SONHO AZUL LA ACR. FOSCO PREMIUM 16L BASE, SW 6227 NOVO METALATEX ACRILICO FOSCO BASE XY-COLOR 16,00L CONTEMPLAÇAO LA ACR. FOSCO PREMIUM 16L BAS, SW 7015 NOVO METALATEX ACRILICO FOSCO BASE XY-COLOR 16,00L CINZA TRANQUILO LA ACR. FOSCO PREMIUM 16L</t>
  </si>
  <si>
    <t>MATERIAIS PARA MELHORIA PINTURA ESTACIONAMENTO, FACHADA: ACR. FOSCO PREMIUM 18L CROMIO - TOQUE FOSCO COMPLETO SUVINIL, S-P 339 NOVO METALATEX ACRILICO FOSCO BASE W-COLOR 16,00L ARARA-AZUL LA ACR. FOSCO PREMIUM 16L BASE W</t>
  </si>
  <si>
    <t>0800000246 - SERVIÇO ESPECIALIZADO EM ATENDIMENTO A NOTIFICAÇÃO DO CORPO DE BOMBEIROS PARA RENOVAÇÃO DO AVCB</t>
  </si>
  <si>
    <t>000061380</t>
  </si>
  <si>
    <t>000061381</t>
  </si>
  <si>
    <t>000061382</t>
  </si>
  <si>
    <t>000061383</t>
  </si>
  <si>
    <t>000020146</t>
  </si>
  <si>
    <t>000020148</t>
  </si>
  <si>
    <t>000020140</t>
  </si>
  <si>
    <t>000020143</t>
  </si>
  <si>
    <t>000020151</t>
  </si>
  <si>
    <t>000020155</t>
  </si>
  <si>
    <t>000020145</t>
  </si>
  <si>
    <t>000020126</t>
  </si>
  <si>
    <t>000020139</t>
  </si>
  <si>
    <t>000020144</t>
  </si>
  <si>
    <t>000020159</t>
  </si>
  <si>
    <t>000020162</t>
  </si>
  <si>
    <t>000020161</t>
  </si>
  <si>
    <t>000020137</t>
  </si>
  <si>
    <t>000020128</t>
  </si>
  <si>
    <t>000020129</t>
  </si>
  <si>
    <t>000020133</t>
  </si>
  <si>
    <t>000020154</t>
  </si>
  <si>
    <t>000020156</t>
  </si>
  <si>
    <t>000020135</t>
  </si>
  <si>
    <t>000020141</t>
  </si>
  <si>
    <t>000020147</t>
  </si>
  <si>
    <t>000020158</t>
  </si>
  <si>
    <t>000020160</t>
  </si>
  <si>
    <t>000020136</t>
  </si>
  <si>
    <t>000020130</t>
  </si>
  <si>
    <t>000020131</t>
  </si>
  <si>
    <t>000020127</t>
  </si>
  <si>
    <t>000020150</t>
  </si>
  <si>
    <t>000020152</t>
  </si>
  <si>
    <t>000020153</t>
  </si>
  <si>
    <t>000020157</t>
  </si>
  <si>
    <t>000002363</t>
  </si>
  <si>
    <t>000002364</t>
  </si>
  <si>
    <t xml:space="preserve">FRANCO MARTINS ENGENHARIA LTDA          </t>
  </si>
  <si>
    <t>FRANCO MARTINS ENGEN</t>
  </si>
  <si>
    <t>41.588.788/0001-86</t>
  </si>
  <si>
    <t xml:space="preserve">RUA AGUDOS GRANDE, 344, CASA 1          </t>
  </si>
  <si>
    <t>000000036</t>
  </si>
  <si>
    <t>020242272</t>
  </si>
  <si>
    <t>020242273</t>
  </si>
  <si>
    <t>000000539</t>
  </si>
  <si>
    <t>002024244</t>
  </si>
  <si>
    <t>000003408</t>
  </si>
  <si>
    <t>000003409</t>
  </si>
  <si>
    <t>000003410</t>
  </si>
  <si>
    <t>000003411</t>
  </si>
  <si>
    <t>000003412</t>
  </si>
  <si>
    <t>000003413</t>
  </si>
  <si>
    <t>000003414</t>
  </si>
  <si>
    <t>000003415</t>
  </si>
  <si>
    <t>000003242</t>
  </si>
  <si>
    <t>000003243</t>
  </si>
  <si>
    <t>000003244</t>
  </si>
  <si>
    <t>000003245</t>
  </si>
  <si>
    <t>000003246</t>
  </si>
  <si>
    <t>000003247</t>
  </si>
  <si>
    <t>000003248</t>
  </si>
  <si>
    <t>000003249</t>
  </si>
  <si>
    <t>000003250</t>
  </si>
  <si>
    <t>000003251</t>
  </si>
  <si>
    <t>000003252</t>
  </si>
  <si>
    <t>000003253</t>
  </si>
  <si>
    <t>Tubo de cobre 1 metro, Luva passante, Cotovelo 90, Registro esfera, Mão de obra especializada</t>
  </si>
  <si>
    <t>000000751</t>
  </si>
  <si>
    <t>000000303</t>
  </si>
  <si>
    <t>000003440</t>
  </si>
  <si>
    <t>000003442</t>
  </si>
  <si>
    <t>000003444</t>
  </si>
  <si>
    <t>000038535</t>
  </si>
  <si>
    <t>000038538</t>
  </si>
  <si>
    <t>000038539</t>
  </si>
  <si>
    <t>000038540</t>
  </si>
  <si>
    <t>000038541</t>
  </si>
  <si>
    <t>000038561</t>
  </si>
  <si>
    <t>000038562</t>
  </si>
  <si>
    <t>000038566</t>
  </si>
  <si>
    <t>000038571</t>
  </si>
  <si>
    <t>000038572</t>
  </si>
  <si>
    <t>000038589</t>
  </si>
  <si>
    <t>000038590</t>
  </si>
  <si>
    <t>000038594</t>
  </si>
  <si>
    <t>000003280</t>
  </si>
  <si>
    <t>000003281</t>
  </si>
  <si>
    <t>000003289</t>
  </si>
  <si>
    <t>940540765</t>
  </si>
  <si>
    <t>940540787</t>
  </si>
  <si>
    <t>940540811</t>
  </si>
  <si>
    <t>940540815</t>
  </si>
  <si>
    <t>940540816</t>
  </si>
  <si>
    <t>940540817</t>
  </si>
  <si>
    <t>940540818</t>
  </si>
  <si>
    <t>940540819</t>
  </si>
  <si>
    <t>940540820</t>
  </si>
  <si>
    <t>940540823</t>
  </si>
  <si>
    <t>940540825</t>
  </si>
  <si>
    <t>940540826</t>
  </si>
  <si>
    <t>940540831</t>
  </si>
  <si>
    <t>940542977</t>
  </si>
  <si>
    <t>940542978</t>
  </si>
  <si>
    <t>940542979</t>
  </si>
  <si>
    <t>940542980</t>
  </si>
  <si>
    <t>940542981</t>
  </si>
  <si>
    <t>940542982</t>
  </si>
  <si>
    <t>940542983</t>
  </si>
  <si>
    <t>940542984</t>
  </si>
  <si>
    <t>940542985</t>
  </si>
  <si>
    <t>940542986</t>
  </si>
  <si>
    <t>940542989</t>
  </si>
  <si>
    <t>940542990</t>
  </si>
  <si>
    <t>940542994</t>
  </si>
  <si>
    <t>940542995</t>
  </si>
  <si>
    <t>940542996</t>
  </si>
  <si>
    <t>940542997</t>
  </si>
  <si>
    <t>940543001</t>
  </si>
  <si>
    <t>940543002</t>
  </si>
  <si>
    <t>940543004</t>
  </si>
  <si>
    <t>940543005</t>
  </si>
  <si>
    <t>940543007</t>
  </si>
  <si>
    <t>940543009</t>
  </si>
  <si>
    <t>940543013</t>
  </si>
  <si>
    <t>940543014</t>
  </si>
  <si>
    <t>940543015</t>
  </si>
  <si>
    <t>940543016</t>
  </si>
  <si>
    <t>940543017</t>
  </si>
  <si>
    <t>940543018</t>
  </si>
  <si>
    <t>940543022</t>
  </si>
  <si>
    <t>940543023</t>
  </si>
  <si>
    <t>940543024</t>
  </si>
  <si>
    <t>940543025</t>
  </si>
  <si>
    <t>940543026</t>
  </si>
  <si>
    <t>940543028</t>
  </si>
  <si>
    <t>940543029</t>
  </si>
  <si>
    <t>940543030</t>
  </si>
  <si>
    <t>940543034</t>
  </si>
  <si>
    <t>940543035</t>
  </si>
  <si>
    <t>940543036</t>
  </si>
  <si>
    <t>940543037</t>
  </si>
  <si>
    <t>940543038</t>
  </si>
  <si>
    <t>940543039</t>
  </si>
  <si>
    <t>940543040</t>
  </si>
  <si>
    <t>FORNECIMENTO DE 8 COMPRESSORES DE 48 MIL BTUS, FORNECIMENTO DE 3 BOTIJAS DE GAS R410-A</t>
  </si>
  <si>
    <t>FORNECIMENTO DE 01 COMPRESSOR DE 24 MIL BTUS, R22, 220V, 1F, ROTATIVO RECHI 50R572Vx-91Si.</t>
  </si>
  <si>
    <t>FORNECIMENTO E INSTALAÇÃO DA LETRA "E" DO LOGO PETZ</t>
  </si>
  <si>
    <t>0085</t>
  </si>
  <si>
    <t>0016</t>
  </si>
  <si>
    <t> 0800000260 </t>
  </si>
  <si>
    <t> 0800000421</t>
  </si>
  <si>
    <t>MELHORIA NA COBERTURA 100% VEDAÇÃO DAS TELHAS, RUFOS E CALHAS- 10% FINAL</t>
  </si>
  <si>
    <t>FABRICAÇÃO E INSTALAÇÃO DE 2 BUSCA PREÇOS NOVOS (ACM YELLOW HP-860/ALUMETAL), MELHORIA TODA MARQUISE DOCA TROCA ACM ( ACM 3MM AZUL PRO125 GM ALUMETAL 2 Qtd=2. L=5,000. A=1,220 ), TROCA TOTENS INDICAÇÃO ENTRADA E SAIDA ESTACIONAMENTO, MOBILIZAÇÃO EQUIPE PARA MG</t>
  </si>
  <si>
    <t>MANUTENÇÃO PREVENTIVA PROGRAMADA 500 HORAS</t>
  </si>
  <si>
    <t>SERVIÇO ESPECIALIZADO EM REPARO DE DUAS PALATEIRAS HIDRAULICAS SENDO UMA TM2500 E UMA BIG-L 2.6 COM OS SEGUINTES SERVIÇOS: KIT REPARO, RODA DE CARGA, ROLAMENTO, RODA DIRECIONAL, DESATIVADOR, TIMÃO, ÓLEO HIDRAULICO.</t>
  </si>
  <si>
    <t>0800000421 - EXECUÇÃO DE FORRO NA ÁREA DO DEPÓSITO - NOVO LAYOUT DE ACORDO COM PROJETO DE REFORMA</t>
  </si>
  <si>
    <t>000019964</t>
  </si>
  <si>
    <t>GABRIEL</t>
  </si>
  <si>
    <t>000019541</t>
  </si>
  <si>
    <t>000019542</t>
  </si>
  <si>
    <t>000019543</t>
  </si>
  <si>
    <t>000019544</t>
  </si>
  <si>
    <t>000019545</t>
  </si>
  <si>
    <t>000019546</t>
  </si>
  <si>
    <t>000019547</t>
  </si>
  <si>
    <t>000019548</t>
  </si>
  <si>
    <t>000019549</t>
  </si>
  <si>
    <t>000019550</t>
  </si>
  <si>
    <t>000019551</t>
  </si>
  <si>
    <t>000019552</t>
  </si>
  <si>
    <t>000019553</t>
  </si>
  <si>
    <t>000019554</t>
  </si>
  <si>
    <t>000019555</t>
  </si>
  <si>
    <t>000019556</t>
  </si>
  <si>
    <t>000019557</t>
  </si>
  <si>
    <t>000019558</t>
  </si>
  <si>
    <t>000019559</t>
  </si>
  <si>
    <t>000019560</t>
  </si>
  <si>
    <t>000019561</t>
  </si>
  <si>
    <t>000019562</t>
  </si>
  <si>
    <t>000019563</t>
  </si>
  <si>
    <t>000019564</t>
  </si>
  <si>
    <t>000019565</t>
  </si>
  <si>
    <t>000019566</t>
  </si>
  <si>
    <t>000019567</t>
  </si>
  <si>
    <t>000019568</t>
  </si>
  <si>
    <t>000019569</t>
  </si>
  <si>
    <t>000019570</t>
  </si>
  <si>
    <t>000019571</t>
  </si>
  <si>
    <t>000019572</t>
  </si>
  <si>
    <t>000019573</t>
  </si>
  <si>
    <t>000019629</t>
  </si>
  <si>
    <t>000019630</t>
  </si>
  <si>
    <t>000019631</t>
  </si>
  <si>
    <t>000019632</t>
  </si>
  <si>
    <t>000019633</t>
  </si>
  <si>
    <t>000019634</t>
  </si>
  <si>
    <t>000019635</t>
  </si>
  <si>
    <t>000019636</t>
  </si>
  <si>
    <t>000019637</t>
  </si>
  <si>
    <t> 0800000247</t>
  </si>
  <si>
    <t>FORNECIMENTO DE 01 COMPRESSOR DE 36 MIL BTUS, R410A, 220V, 1F ROTATIVO HIGHLY ATH356UN-C9EU.</t>
  </si>
  <si>
    <t>INSTALAÇÃO DE NOVO COMPRESSOR DE AR CONDICIONADO, FILTRO SECADOR E CAPACITOR,  BALANCEAMENTO DE GAS, TESTES DE FUNCIONAMENTO.</t>
  </si>
  <si>
    <t>FORNECIMENTO DE TINTAS PARA PINTURA DAS LOJAS SP2 EM PREVENTIVA SENDO AO TODO 9 LATAS COM OS CÓDIGOS: 7015, 7059, 6225 E 6227</t>
  </si>
  <si>
    <t>SERVIÇO ESPECIALIZADO EM PREVENTIVA DE AR CONDICIONADO SPOT REF. AGOSTO</t>
  </si>
  <si>
    <t>SERVIÇO ESPECIALIZADO EM PREVENTIVA PREDIAL SPOT REF. AGOSTO</t>
  </si>
  <si>
    <t>SERVIÇO ESPECIALIZADO EM MANUTENÇÃO CORRETIVA DO CARREGADOR DA EMPILHADEIRA</t>
  </si>
  <si>
    <t>0800000421 - FORNECIMENTO DE UMA PLACA DE ACM 3MM AZUL PRO125 GM ALUMETAL 5X1,20</t>
  </si>
  <si>
    <t>FORNECIMENTO DE UM CONTATOR 3P 65A 380V SCHNEIDER PARA O AR CONDICIONADO DO SALÃO DE VENDAS</t>
  </si>
  <si>
    <t>SERVIÇO ESPECIALIZADO EM SUBSTITUIÇÃO DE MANGUEIRA DO AQUECEDOR E ENGATE RÁPIDO DO APARELHO.</t>
  </si>
  <si>
    <t>SERVIÇO ESPECIALIZADO EM FORNECIMENTO E INSTALAÇÃO DE VIDRO TEMPERADO 10MM NA FACHADA DEVIDO AO FURTO.</t>
  </si>
  <si>
    <t>SERVIÇO ESPECIALIZADO EM FORNECIMENTO E SUBSTITUIÇÃO DE 12 PLACAS DE FORRO MINERAL, MANUTENÇÃO E IDENTIFICAÇÃO DE SAÍDA DE EMERGÊNCIA NA PORTA CORTA FOGO DEVIDO A NOTIFICAÇÃO DO CORPO DE BOMBEIROS.</t>
  </si>
  <si>
    <t>COMPRA DE 17 REFLETORES LED ALUMINIO 200W BIV IP66 6000K PRETO.</t>
  </si>
  <si>
    <t>SERVIÇO ESPECIALIZADO EM INSTALAÇÃO DE REGISTRO GLOBOANGULAR DE HIDRANTE DE RECALQUE, TESTE HIDROTASTICO E PRESSURIZAÇÃO DE REDE DE INCÊNDIO.</t>
  </si>
  <si>
    <t>FORNECIMENTO DE MÃO DE OBRA PARA MUDANÇA HIDRAULICA DE ABASTECIMENTO BANHEIRO MASCULINO FUNCIONARIOS</t>
  </si>
  <si>
    <t>002024331</t>
  </si>
  <si>
    <t>002024332</t>
  </si>
  <si>
    <t>020232378</t>
  </si>
  <si>
    <t>020232655</t>
  </si>
  <si>
    <t>000009278</t>
  </si>
  <si>
    <t>000008873</t>
  </si>
  <si>
    <t>000104608</t>
  </si>
  <si>
    <t>EXCLUIR LINHA</t>
  </si>
  <si>
    <t>000319459</t>
  </si>
  <si>
    <t>000321375</t>
  </si>
  <si>
    <t>000331856</t>
  </si>
  <si>
    <t>000344076</t>
  </si>
  <si>
    <t>000344077</t>
  </si>
  <si>
    <t>000344079</t>
  </si>
  <si>
    <t>000344107</t>
  </si>
  <si>
    <t>000344111</t>
  </si>
  <si>
    <t>000373644</t>
  </si>
  <si>
    <t>000373645</t>
  </si>
  <si>
    <t>000373646</t>
  </si>
  <si>
    <t>000373647</t>
  </si>
  <si>
    <t>000253013</t>
  </si>
  <si>
    <t>000045958</t>
  </si>
  <si>
    <t>LOJA EXPERIÊNCIA - RESTAURAÇÃO DA FAZENDINHA E SAFÁRI COM NOVA TINTA ATOXICA (1 LATA WEG CHALE DE CHOCOLATE 2,54 LT COD-04402, WEG CATALISADOR 0,54 LT E DILUENTE WEG PU 5003 0,90 LT).</t>
  </si>
  <si>
    <t>0800000258 - 30% - ADEQUAÇÃO DE CABOS E QUADRO ELÉTRICO DO AR CONDICIONADO</t>
  </si>
  <si>
    <t>TROCA DO ANEL DE VEDAÇÃO E FIXAÇÃO DO VASO SANITÁRIO BANHEIRO CLIENTES,TROCA DE ACABAMENTO MONTANA</t>
  </si>
  <si>
    <t>APERTO DE TORNEIRA,REGULAGEM DE PRESSÃO DA TORNEIRA </t>
  </si>
  <si>
    <t>INSTALAÇÃO DE CAMPAINHA DOCA PARA RETIRADA </t>
  </si>
  <si>
    <t>TROCA DA DOBRADIÇA VAI E VEM PORTA FARMÁCIA </t>
  </si>
  <si>
    <t>REPARO NA PORTA DA COZINHA,VERIFICAÇÃO DO VAZAMENTO NO CE</t>
  </si>
  <si>
    <t>FOI FEITO A TROCA RODAPÉ CAIXA ESTÁ ATÉ O FINAL DA PAREDE,RODAPÉ PILAR FOI COLOCADO UM NOVO </t>
  </si>
  <si>
    <t>DESENTUPIMENTO DO RALO DA COZINHA,TROCA DE SIFÃO,TUFÃO NO CANO DA PIA E NO CANO DO RALO.</t>
  </si>
  <si>
    <t>TROCA DE FECHADURA DA TESOURARIA,TAMPADO BURACOS DA PORTA.</t>
  </si>
  <si>
    <t>FIXAÇÃO DO VAZO SANITÁRIO BANHEIRO FEMININO.</t>
  </si>
  <si>
    <t>LIMPEZA CAIXA DE GORDURA,INSTALAÇÃO DE UM NOVO SIFÃO DA CAIXA DE GORDURA,INSTALAÇÃO DE 4 RODAS NO BALCÃO DO CE,VERIFICAÇÃO NA CAMPAINHA (CHAMADO ESTAVÁ ABERTO RELATANDO) QUE ESTAVA TRINCADA PORÉM ESTA FUNCIONANDO NORMALMENTE.</t>
  </si>
  <si>
    <t>REPARO E TROCA DE LUVA 3/4 EMENDA ENCANAMENTO CE BAIA.</t>
  </si>
  <si>
    <t>CORREÇÃO DE VASO SANITÁRIO SOLTO.</t>
  </si>
  <si>
    <t>CANO DO ESTACIONAMENTO QUADRADO.</t>
  </si>
  <si>
    <t>SINISTRO- ATENDIMENTO PARA REPARO MURRO DANIFICADO PELA TRANSPORTADORA</t>
  </si>
  <si>
    <t>PREVENTIVA- Limpeza caixa de gordura,pintura paredes loja e pilares,fixado placa solta doca,troca de tomada doca,troca de 5 lâmpadas plafon 18W,troca de 6 lâmpadas tubularar led T8,passados cabos novos refletores todos ligados,colocado fecho novo porta CE,troca lâmpada farmácia,fixado madeira  parede caixa,feito reparo registro,vistoria telhado loja,fixado rodapé solto.</t>
  </si>
  <si>
    <t>PREVENTIVA-Limpeza caixa de gordura,limpeza caixa de pelo e ralos CE,fixação de batente CE,aperto de esguicho que vazava CE,fixação de quadros,pintura do laranja do adote,pintura área interna,pintura da cozinha,fixação de torneira banheiro masculino,fixação batente porta cozinha,fixação tomada CE,isolado fio decapado e reeligado na tomada,regulado registro aquario (estava sem água)</t>
  </si>
  <si>
    <t>PREVENTIVA- Limpeza caixa de gordura (2),desentupido caixa de gordura,fixação gabinete cozinha,limpeza caixa de pelo,limpeza ralos e grelha CE,troca de lâmpada paflon entrada,troca de 3 refletores 6500K 150W,regulagem porta baia adote(dobradiças),pintura tesouraria parte de baixo,fixação de placas do estacionamento,troca de obturador caixa acoplada,troca lixeira entrada (fixada),limpeza de quadros.</t>
  </si>
  <si>
    <t>PREVENTIVA- Pintura da porta do CPD,vedação de 2 banheiros do CE,instalação de 1 extensão de 15M na área de vendas para ligar o aspirador para limpeza das gôndulas,limpeza da caixa de gordura,limpeza da caixa de pelo,ajuste na fechadura e na porta do refeitório,masseamento da fechadura do acabamento do CPD.</t>
  </si>
  <si>
    <t>PREVENTIVA- Limpeza caixa de gordura,pintura parede corredor doca,pintura parede centro estético,feito aperto mini poste,limpeza trilhos portão e lubrificação,colocado 2 cantoneiras,fechado buraco piso doca,pintura parede frente recepção,fixado gavetas ármario cozinha,limpeza de quadros,limpeza calhas tirado lixo telhado,retirado suporte tablet,limpeza caixa de pelo.</t>
  </si>
  <si>
    <t>PREVENTIVA- Fecho dos ármarios ,colocados teto foro CE,pintado e lixado,limpeza caixa de gordura,limpeza caixa de pelo,limpeza no ralo</t>
  </si>
  <si>
    <t>PREVENTIVA- Limpeza dos quadros,limpeza caixa de gordura,troca de tômada frente da loja,lixado e pintado entrada da loja,troca de torneira coluna loja,pintura do azul retirada,instalado capinha dos botões da porta,pintura parede entrada área interna,troca de lâmpada T8 sala de descanso,troca de lâmpada T8 banheiro deficiênte,fixação placa estacionamento,pintura parede doca,limpeza caixa de pelo,limpeza ralo CE,passado para engenharia soleira quebrada retirada,resolvido curto caixas(passado um cano novo,retirado emendas,isolado tudo com fita 3M anti-chamas).</t>
  </si>
  <si>
    <t>SERVIÇO EMERGENCIAL EXECUTADO DIA 24/08/2024 NA EMPILHADERA ELÉTRICA, QUE APRESENTOU PROBLEMA NA BOMBA HIDRÁULICA DE ELEVAÇÃO DOS GARFOS, SENDO FEITO DESMONTAGEM DA MESMA E MANUTENÇÃO E POSTERIOR MONTAGEM E REINSTALAÇÃO.</t>
  </si>
  <si>
    <t>SERVIÇO EMERGENCIAL DE MANUTENÇÃO ELÉTRICA NAS TOMADAS E CABOS QUE ALIMENTAM AS EMPILHADEIRAS E PLATAFORMA ELEVATÓRIA TESOURA, SENDO TROCADO 4 TOMADAS MACHO, 2 TOMADAS FÊMEA E 1 TOMADA DE 20 AMPERES</t>
  </si>
  <si>
    <t>SERVIÇO DE CORTE DE VIDRO TEMPERADO 6MM NO TAMANHO 44X50 E INSTALAÇÃO NO EXPOSITOR FAZENDINHA.</t>
  </si>
  <si>
    <t>SERVIÇO DE MANUTENÇÃO EM RAMPA HIDRÁULICA DA DOCAS, SENDO TROCA DO KIT DE REPARO, TROCA DO KIT DE VEDAÇÃO E TROCA DE ÓLEO E REPARO DE PALETEIRA COM TROCA DE ROLAMENTOS.</t>
  </si>
  <si>
    <t>MANUTENÇÃO EM 3 PALETEIRAS HIDRAULICAS, SENDO TROCA DE REPARO DOS CILINDRO HIDRÁULICO, TROCA DOS ROLAMENTOS, PINTURA E TROCA DO ÓLEO, MANUTENÇÃO EM 1 PALETEIRA HIDRAULICA, SENDO COM TROCA DA VÁLVULA DE ALIVIO E MANUTENÇÃO EMPILHADEIRA ELÉTRICA, SENDO TROCA DA RODA DE TRAÇÃO COM REGULAGEM E AJUSTE DO PARA CHOQUE, TROCA DA MOLA DE TRAÇÃO. (OBS: AS EMPILHADEIRAS MANUAIS ESTÃO SENDO DEIXADAS EXPOSTAS AO CLIMA SEJA CHUVA OU SOL O QUE ACABA DIMINUINDO O TEMPO DE VIDA ÚTIL E GERANDO MAIORES NECESSIDADES DE REPAROS)</t>
  </si>
  <si>
    <t>REPARO CORRETIVO NO PORTÃO E TRILHO ENTRADA ESTACIONAMENTO </t>
  </si>
  <si>
    <t>VISITA TECNICA PARA VERIFICAÇÃO PORTAS DE AÇO ENTRADA LOJA</t>
  </si>
  <si>
    <t>LOCACAO DE PLATAFORMA ELEVATORIA REF JUNHO/24</t>
  </si>
  <si>
    <t>000000217</t>
  </si>
  <si>
    <t>PETZ PEREIRA BARRETO</t>
  </si>
  <si>
    <t>PBAR-SP</t>
  </si>
  <si>
    <t>SP3</t>
  </si>
  <si>
    <t>FELICIO</t>
  </si>
  <si>
    <t>R3</t>
  </si>
  <si>
    <t>PETZ EXTRA RICARDO JAFET</t>
  </si>
  <si>
    <t>RJAF-SP</t>
  </si>
  <si>
    <t>SP2</t>
  </si>
  <si>
    <t>PETZ JOÃO FIRMINO</t>
  </si>
  <si>
    <t>JFIR-SP</t>
  </si>
  <si>
    <t>PETZ AUGUSTA</t>
  </si>
  <si>
    <t>AUGT-SP</t>
  </si>
  <si>
    <t>PETZ CEILANDIA</t>
  </si>
  <si>
    <t>CDIA-DF</t>
  </si>
  <si>
    <t>CO-1</t>
  </si>
  <si>
    <t>PETZ TORQUATO TAPAJOS</t>
  </si>
  <si>
    <t>TQTP-AM</t>
  </si>
  <si>
    <t>CO-3</t>
  </si>
  <si>
    <t>PETZ GAMA LESTE</t>
  </si>
  <si>
    <t>GAMA-DF</t>
  </si>
  <si>
    <t>PETZ CASTELO BH</t>
  </si>
  <si>
    <t>CTLO-MG</t>
  </si>
  <si>
    <t>MG-1</t>
  </si>
  <si>
    <t>PETZ SANTA CECILIA</t>
  </si>
  <si>
    <t>STCE-SP</t>
  </si>
  <si>
    <t>PETZ BUTANTA</t>
  </si>
  <si>
    <t>BTTA-SP</t>
  </si>
  <si>
    <t>PETZ CIDADE JARDIM</t>
  </si>
  <si>
    <t>CDJD-SP</t>
  </si>
  <si>
    <t>PETZ POMPÉIA</t>
  </si>
  <si>
    <t>POMP-SP</t>
  </si>
  <si>
    <t>PETZ PACAEMBU</t>
  </si>
  <si>
    <t>PCBU-SP</t>
  </si>
  <si>
    <t>PETZ CERRO CORA</t>
  </si>
  <si>
    <t>CORA-SP</t>
  </si>
  <si>
    <t>SP7</t>
  </si>
  <si>
    <t>PETZ VILA MARIANA</t>
  </si>
  <si>
    <t>VLMA-SP</t>
  </si>
  <si>
    <t>PETZ TEODORO SAMPAIO</t>
  </si>
  <si>
    <t>TEOD-SP</t>
  </si>
  <si>
    <t>PETZ ASSAI ANCHIETA</t>
  </si>
  <si>
    <t>ASAC-SP</t>
  </si>
  <si>
    <t>PETZ GASTAO VIDIGAL</t>
  </si>
  <si>
    <t>GVDL-SP</t>
  </si>
  <si>
    <t>PETZ ALAMEDA SANTOS</t>
  </si>
  <si>
    <t>ASTS-SP</t>
  </si>
  <si>
    <t>PETZ ACLIMAÇÃO</t>
  </si>
  <si>
    <t>ACLM-SP</t>
  </si>
  <si>
    <t>PETZ PÃO DE AÇUCAR JABAQUARA</t>
  </si>
  <si>
    <t>JABQ-SP</t>
  </si>
  <si>
    <t>PETZ CARREFOUR SAO CAETANO</t>
  </si>
  <si>
    <t>SCSU-SP</t>
  </si>
  <si>
    <t>000057269</t>
  </si>
  <si>
    <t>PETZ TAMBORÉ</t>
  </si>
  <si>
    <t>TMBO-SP</t>
  </si>
  <si>
    <t>SERVIÇO ESPECIALIZADO EM PREVENTIVA AR CONDICIONADO SPOT. REF. SETEMBRO</t>
  </si>
  <si>
    <t>SERVIÇO ESPECIALIZADO EM PREVENTIVA PREDIAL SPOT. REF. SETEMBRO</t>
  </si>
  <si>
    <t>SERVIÇO ESPECIALIZADO EM PREVENTIVA DE AR CONDICIONADO SPOT. REF. SETEMBRO</t>
  </si>
  <si>
    <t>SERVIÇO ESPECIALIZADO EM PREVENTIVA AR CONDICIONADO SPOT. SETEMBRO</t>
  </si>
  <si>
    <t>SERVIÇO ESPECIALIZADO EM PREVENTIVA PREDIAL SPOT. REF. SETEMBRO (SERES)</t>
  </si>
  <si>
    <t>SERVIÇO ESPECIALIZADO EM PREVENTIVA PREDIAL SPOT REF. SETEMBRO</t>
  </si>
  <si>
    <t>SERVIÇO ESPECIALIZADO EM PREVENTIVA DE AR CONDICIONADO SPOT REF. SETEMBRO</t>
  </si>
  <si>
    <t>SERVIÇO ESPECIALIZADO EM PREVENTIVA AR CONDICIONADO SPOT. SETEMBRO (HOSPITAL)</t>
  </si>
  <si>
    <t>SERVIÇO ESPECIALIZADO EM REPARO DA TUBULAÇÃO DE HIDRANTES LOCALIZADO NA CALÇADA DA LOJA POIS A MESMA ESTAVA APRESENTANDO GRANDE VAZAMENTO</t>
  </si>
  <si>
    <t>SERVIÇO ESPECIALIZADO EM REPARO DE 3 PALATEIRAS HIDRAULICAS TM2500 COM OS SEGUINTES SERVIÇOS: KIT REPARO, VARÃO DE ACIONAMENTO, RODA DE CARGA, RODA DIRECIONAL, ROLAMENTO, PARAFUSO DO TIMÃO, ÓLEO HIDRAULICO</t>
  </si>
  <si>
    <t>0800000249 - SERVIÇO ESPECIALIZADO EM CONSTRUÇÃO DE BASE PARA O TOTEM + INSERT</t>
  </si>
  <si>
    <t>0800000421 - SERVIÇO ESPECIALIZADO EM FORNECIMENTO E INSTALAÇÃO DE BATE RODAS DUPLO NAS 18 VAGAS EXISTENTES DA LOJA</t>
  </si>
  <si>
    <t>SERVIÇO ESPECIALIZADO EM MANUTENÇÃO DE EMPILHADEIRA ELÉTRICA COM SUBSTITUIÇÃO DE ÓLEO, RODA DE APOIO, ROLAMENTO, RODA DE CARGA, RODA DE TRAÇÃO, ALÇA DOS CONECTORES DA BATERIA, ALAVANCA DE ACIONAMENTO, CARCAÇA, BOTÃO DO REVERSO, MOLA AMORTECEDORA, LAVAGEM E LUBRIFICAÇÃO, PREVENTIVA DA BATERIA E GUINCHO</t>
  </si>
  <si>
    <t>SERVIÇO ESPECIALIZADO EM MANUTENÇÃO DE EMPILHADEIRA ELÉTRICA COM SUBSTITUIÇÃO DE ÓLEO, RODA DE APOIO, ROLAMENTO, CONJUNTO DE MOLA DO ACELERADOR, ANEL DE VEDAÇÃO, PREVENTIVA DA BATERIA E GUINCHO</t>
  </si>
  <si>
    <t>FORNECIMENTO DE TINTAS PARA PINTURA DOS CONSULTÓRIOS: ESM EPOXI NOVO TVT A113 LINHA DE CROCH A2 3,2L, ESM EPOXI NOVO TVT C057 BROTINHO A2 3,2L, ESM EPOXI NOVO TVT B112 CACHARREL A2 3,2L, ESM EPOXI NOVO TVT A339 CEU DE VERAO A2 3,2L, EPOXI BRANCO ACE AGUA 3,6L MULTISUPERFICIE SUVINIL E TOTALCARE ACR ACET SW 6805 XY GLASS BEAD 16L</t>
  </si>
  <si>
    <t>TINTAS, MASSA E SUPRIMENTOS PARA PINTURA GERAL PAREDES E TETOS DAS AREAS DO ADM</t>
  </si>
  <si>
    <t>SERVIÇOS DE PINTURA PARA AREA DO ADM GERAL, 271 M²</t>
  </si>
  <si>
    <t>REFLETOR PARA SUBSTITUIÇÃO NA FACHADA</t>
  </si>
  <si>
    <t>MATERIAL PARA RECONSTRUÇÃO DA TAMPA DE CONCRETO DE BUEIRO</t>
  </si>
  <si>
    <t>CONSERTO DA PORTA DE ENROLAR DA ENTRADA PRINCIPAL (REPARO OCORREU MAIS DE UMA VEZ DEVIDO AO MAU USO)</t>
  </si>
  <si>
    <t>CONSERTO DO SISTEMA ELETRICO DE UMA DAS MAQUINAS LOCALIZADA NA ÁREA DE VENDAS</t>
  </si>
  <si>
    <t>SUBISTITUIÇÃO DE CONCERTINA SOBRE O PORTÃO DE ACESSO AS DOCAS</t>
  </si>
  <si>
    <t>FORNECIMENTO DE REPARO PARA CAIXA DE DESCARGA</t>
  </si>
  <si>
    <t>MATERIAL PARA PINTURA DAS ÁREAS ADMINISTRATIVO</t>
  </si>
  <si>
    <t>SUBSTITUIÇÃO DA RESISTENCIA DO BOILER</t>
  </si>
  <si>
    <t>MATERIAIS PARA PEQUENOS REPAROS GERAIS NO SALÃO DE VENDAS</t>
  </si>
  <si>
    <t>TAMPA DE FERRO REFRORÇADA PARA SISTERNA DE PLUVIAL APÓS QUEBRA DA EXISTENTE</t>
  </si>
  <si>
    <t>CONSERTO DE AR CONDICIONADO DO REFEITORIO COM TROCA DE PLACA, CABEAMENTO E REPOSIÇÃO DE GÁS.</t>
  </si>
  <si>
    <t>MATERIAL PARA CONSERTO DE AR CONDICIONADO CENTRAL</t>
  </si>
  <si>
    <t>MATERIAL PARA MANUTENÇÃO PREVENTIVA - AGOSTO</t>
  </si>
  <si>
    <t>FIXAÇÃO DE TOTEM BUSCA PREÇO</t>
  </si>
  <si>
    <t>LIGAÇÃO DE BUSCA PREÇOS</t>
  </si>
  <si>
    <t>PREENCHIMENTO DE BURACO COM TERRA</t>
  </si>
  <si>
    <t>FIXAÇÃO DE CHAPA DA JANELA DO PICK-UP</t>
  </si>
  <si>
    <t>REPARO EM MESA DO REFEITÓRIO E REPARO DE BANCO COM SOLDA</t>
  </si>
  <si>
    <t>REPARO EM CORRIMÃO COM SOLDA, REESTRUTURAÇÃO DAS BASES E REPARO EM CABOS DE AÇO</t>
  </si>
  <si>
    <t>VEDAÇÃO DAS BAIAS DO ADOTE</t>
  </si>
  <si>
    <t>RELIGAÇÃO DO CIRCUITO 220 V DAS TOMADAS DO HOSPITAL</t>
  </si>
  <si>
    <t>MATERIAL PARA PINTURA DO ADOTE GATOS</t>
  </si>
  <si>
    <t>ATENDIMENTO PARA REGULARIZAÇÃO DOS ITENS NOTIFICADOS PELO SHOPPING: CORREÇÃO DA CENTRAL DE ALARME, SUBSTITUIÇÃO DE UM DETECTOR DE FUMAÇA E FORNECIMENTO DE FILTRO DE LINHA</t>
  </si>
  <si>
    <t>SERVIÇO ESPECIALIZADO EM ATENDIMENTO EMERGENCIAL PARA REPARO DA TUBULAÇÃO QUE ESTAVA COM GRANDE VAZAMENTO</t>
  </si>
  <si>
    <t>ABASTECIMENTO DO GERADOR APROXIMADAMENTE 190L</t>
  </si>
  <si>
    <t>SERVIÇO ESPECIALIZADO EM REPARO DO VAZAMENTO NO TETO DO CE COM SUBSTITUIÇÃO DE REGISTRO DA BAIA, SUBSTITUIÇÃO DAS CONEXÕES DA BOMBA, SUBSTITUIÇÃO DE LUVAS E UNIÕES</t>
  </si>
  <si>
    <t>REPARO DA PORTA DO ADM E INSTALAÇÃO DE PORTA CADEADO NOS ARMÁRIOS DOS COLABORADORES</t>
  </si>
  <si>
    <t>REPARO DA PORTA DA DOCA COM NOVO SUPORTE PARA A PORTA FLEXDOOR</t>
  </si>
  <si>
    <t>PINTURA DA DOCA E PINTURA DA PARTE DE CIMA DO ADM</t>
  </si>
  <si>
    <t>REPARO DAS CORTINAS DO ADOTE E DO SAFARI QUE ESTAVAM DANIFICADAS</t>
  </si>
  <si>
    <t>SERVIÇO ESPECIALIZADO EM REPARO DA MURETA DO PETZ PLAY QUE SE ENCONTRA DANIFICADA</t>
  </si>
  <si>
    <t>SERVIÇO ESPECIALIZADO EM PINTURA DAS FAIXAS DO ESTACIONAMENTO QUE ESTÃO APAGADAS</t>
  </si>
  <si>
    <t>ANÁLISE DA QUALIDADE DO AR DA LOJA E DO HOSPITAL PARA ATENDIMENTO A NOTIFICAÇÃO DA VIGILÂNCIA SANITÁRIA</t>
  </si>
  <si>
    <t>SERVIÇO EMERGENCIAL PARA REPARO DA EMPILHADEIRA COM: CONJUNTO DE RODAS COMPLETO, TOMADA, DESCONTAMINAÇÃO DA BATERIA, PREVENTIVA</t>
  </si>
  <si>
    <t>SERVIÇO EMERGENCIAL PARA REPARO DA EMPILHADEIRA COM: CONJUNTO DE RODAS COMPLETO, PREVENTIVA E DESLOCAMENTO ATÉ O LOCAL</t>
  </si>
  <si>
    <t>SERVIÇO ESPECIALIZADO EM REPARO DO LOGO EXTERNO COM SUBSTITUIÇÃO DE FONTE BLINDADA, CABO PP 2,5MM, FITA LED E CAMINHÃO MUNCK PARA TRABALHO EM ALTURA</t>
  </si>
  <si>
    <t>SERVIÇO ESPECIALIZADO EM ATENDIMENTO EMERGENCIAL PARA SUBSTITUIÇÃO DA CENTRAL RECEPTORA DA PORTA AUTOMATICA DE ENROLAR COM FORNECIMENTO DE 4 CONTROLES</t>
  </si>
  <si>
    <t>000182097</t>
  </si>
  <si>
    <t>000554883</t>
  </si>
  <si>
    <t>000000261</t>
  </si>
  <si>
    <t>FABRICAÇÃO E INSTALAÇÃO DE CHAPAS DE ALUMINIO EM XADREZ PARA MELHORIA AMBIENTE, MELHORIA PARA EVITAR AVARIAS DE RAÇÕES, MELHORIA PARA EVITAR QUEBRA DRYWALL E EVITAR POSSIVEIS ACESSOS DE PRAGAS</t>
  </si>
  <si>
    <t>FORNECIMENTO E INSTALAÇÃO DE 1 NOVO COMPRESSOR PARA MAQUINA 12 MIL BTUS, TROCA DE FILTRO SECADOR, TROCA CAPACITOR QUEIMADO, LIMPEZA SISTEMA, BALANCEAMENTO FLUIDO REFRIGERANTE</t>
  </si>
  <si>
    <t>LOCAÇÃO DE 2 CLIMATIZADORES REF SETEMBRO</t>
  </si>
  <si>
    <t>LOCAÇÃO DE 5 CLIMATIZADORES REF SETEMBRO</t>
  </si>
  <si>
    <t>LOCAÇÃO DE 3 CLIMATIZADORES REF SETEMBRO</t>
  </si>
  <si>
    <t>LOCAÇÃO DE 1 CLIMATIZADOR REF SETEMBRO</t>
  </si>
  <si>
    <t>SERVIÇO ESPECIALIZADO EM FIXAÇÃO DO BATENTE E PORTA DO CANIL, SUBSTITUIÇÃO DE CABEAMENTO E LIGAÇÃO REFEITA EM 02 TOMADAS STECK DO CENTRO ESTÉTICO DEVIDO AO CURTO CIRCUITO, SOLDA DA BASE E REINSTALAÇÃO DA PORTA VAI E VEM DA DOCA.</t>
  </si>
  <si>
    <t>SERVIÇO ESPECIALIZADO EM REPARO DE FISSURA NO FILTRO DO AQUÁRIO, REALIZADA A RESTAURAÇÃO COM COLA CONTATO PARA SANAR VAZAMENTO.</t>
  </si>
  <si>
    <t>ATENDIMENTO PARA REPARO EMERGENCIAL NA PORTA DE AÇO AUTOMÁTICA DA DOCA, RETIRADA DE 02 PERFIS DANIFICADOS, ALINHAMENTO E LUBRIFICAÇÃO.</t>
  </si>
  <si>
    <t>SERVIÇO ESPECIALIZADO EM REPARO COMPLETO DA PORTA DE ENROLAR DA ENTRADA DA LOJA, DESMONTAGEM E SUBSTITUIÇÃO DE PERFIL METÁLICO, ALINHAMENTO, LUBRIFICAÇÃO E RETOQUE NA PINTURA.</t>
  </si>
  <si>
    <t xml:space="preserve">BETEL ARTE VISUAL LTDA                  </t>
  </si>
  <si>
    <t>MASTER COMUNICACAO V</t>
  </si>
  <si>
    <t>54.320.880/0001-02</t>
  </si>
  <si>
    <t xml:space="preserve">RUA GUARUPU,257                         </t>
  </si>
  <si>
    <t>SERVIÇO ESPECIALIZADO EM FORNECIMENTO E SUBSTITUIÇÃO DE 06 PNEUS PNEUMÁTICOS DE 02 CARRINHOS DE ABASTECIMENTO.</t>
  </si>
  <si>
    <t>SERVIÇO ESPECIALIZADO EM ATENDIMENTO EMERGENCIAL PARA REPARO DA SPINGO COM SUBSTITUIÇÃO DAS RODAS DE APOIO, CABO DO CARREGADOR, LIMPEZA, LUBRIFICAÇÃO E DESLOCAMENTO</t>
  </si>
  <si>
    <t>SERVIÇO ESPECIALIZADO EM MANUTENÇÃO PREVENTIVA DA EMPILHADEIRA ELÉTRICA</t>
  </si>
  <si>
    <t>SERVIÇO ESPECIALIZADO EM ATENDIMENTO EMERGENCIAL PARA REPARO DO AR CONDICIONADO DO SALÃO DE VENDAS SENDO FEITA A SUBSTITUIÇÃO DE HÉLICE DA CONDENSADORA E REPARO DE VAZAMENTO DA TUBULAÇÃO FRIGORIGENA</t>
  </si>
  <si>
    <t>000000024</t>
  </si>
  <si>
    <t>000000275</t>
  </si>
  <si>
    <t>000000209</t>
  </si>
  <si>
    <t>000000276</t>
  </si>
  <si>
    <t>000000206</t>
  </si>
  <si>
    <t>000000211</t>
  </si>
  <si>
    <t>000000249</t>
  </si>
  <si>
    <t>000000569</t>
  </si>
  <si>
    <t>000000592</t>
  </si>
  <si>
    <t>000000593</t>
  </si>
  <si>
    <t>000000717</t>
  </si>
  <si>
    <t>000000590</t>
  </si>
  <si>
    <t>000000679</t>
  </si>
  <si>
    <t>000002421</t>
  </si>
  <si>
    <t>000005827</t>
  </si>
  <si>
    <t>000005910</t>
  </si>
  <si>
    <t>000006278</t>
  </si>
  <si>
    <t>000002423</t>
  </si>
  <si>
    <t>000002537</t>
  </si>
  <si>
    <t>000035286</t>
  </si>
  <si>
    <t>000036950</t>
  </si>
  <si>
    <t>000037450</t>
  </si>
  <si>
    <t>000035287</t>
  </si>
  <si>
    <t>000036951</t>
  </si>
  <si>
    <t>000037451</t>
  </si>
  <si>
    <t>000035294</t>
  </si>
  <si>
    <t>000036981</t>
  </si>
  <si>
    <t>000037479</t>
  </si>
  <si>
    <t>000035301</t>
  </si>
  <si>
    <t>000036979</t>
  </si>
  <si>
    <t>000037468</t>
  </si>
  <si>
    <t>000035302</t>
  </si>
  <si>
    <t>000036963</t>
  </si>
  <si>
    <t>000037469</t>
  </si>
  <si>
    <t>SPOT</t>
  </si>
  <si>
    <t>0214</t>
  </si>
  <si>
    <t>0260</t>
  </si>
  <si>
    <t>LOCAÇÃO DE PLATAFORMA -  SETEMBRO 2024</t>
  </si>
  <si>
    <t xml:space="preserve">TECNOGERA - LOCACAO E TRANSFORMACAO DE E      </t>
  </si>
  <si>
    <t>SERVIÇO DE MANUTENÇÃO PREVENTIVA EM GRUPOS GERADORES COM MONITORAMENTE REMOTO - REF.SETEMBRO/24</t>
  </si>
  <si>
    <t>MANUTENÇÃO PREVENTIVA DE ELEVADORES REF. SETEMBRO/24</t>
  </si>
  <si>
    <t>MANUTENÇÃO PREVENTIVA DE AR CONDICIONADO REF. SETEMBRO/24</t>
  </si>
  <si>
    <t>CO-2</t>
  </si>
  <si>
    <t>800000421- FORNECIMENTO DE UMA PORTA PVC FLEXIVEL 4 MM 2 FOLHAS COM VISOR PVC CINZA, COM ESTRUTURA EM AÇO CARBONO 1020 PINTADO EPOXI</t>
  </si>
  <si>
    <t>800000262- MELHORIA BANHEIRAS CENTRO DE ESTETICA E PAREDE CANIL, IMPERMEABILIZAÇÃO SOB AS 4 BAIAS DE BANHO, PAREDE DO CANIL E SALA DE BOILER, COM 2 DEMÃOS DE VIA PLUS 7000 PLUS. IMPERMEABILIZAÇÃO NO INTERIOR DAS BANHEIRAS COM BAUTECH, REMOÇÃO DE REJUNTE ANTIGO E APLICAÇÃO DE REJUNTE EPOXI.</t>
  </si>
  <si>
    <t>ATENDIMENTO PARA TROCA EIXO TUBO TORÇÃO, VARÃO DE ACIONAMENTO, ANEL ELASTICO</t>
  </si>
  <si>
    <t>000035303</t>
  </si>
  <si>
    <t>000036964</t>
  </si>
  <si>
    <t>000037470</t>
  </si>
  <si>
    <t>000036965</t>
  </si>
  <si>
    <t>000037471</t>
  </si>
  <si>
    <t>000035304</t>
  </si>
  <si>
    <t>000035314</t>
  </si>
  <si>
    <t>000036970</t>
  </si>
  <si>
    <t>000037448</t>
  </si>
  <si>
    <t>000035316</t>
  </si>
  <si>
    <t>000036972</t>
  </si>
  <si>
    <t>000037452</t>
  </si>
  <si>
    <t>000035317</t>
  </si>
  <si>
    <t>000036973</t>
  </si>
  <si>
    <t>000037453</t>
  </si>
  <si>
    <t>000035319</t>
  </si>
  <si>
    <t>000035321</t>
  </si>
  <si>
    <t>000035893</t>
  </si>
  <si>
    <t>000036453</t>
  </si>
  <si>
    <t>000037476</t>
  </si>
  <si>
    <t>SERVIÇO ESPECIALIZADO EM LOCAÇÃO DE 02 DIÁRIAS DE CAMINHÃO MUNCK PARA TROCA DA FONTE DO LUMINOSO DA FACHADA.</t>
  </si>
  <si>
    <t>41.341.288/0001-45</t>
  </si>
  <si>
    <t xml:space="preserve">ART TRANSPORTES E LOCACOES EIRELI       </t>
  </si>
  <si>
    <t xml:space="preserve">ART TRANSOORTES     </t>
  </si>
  <si>
    <t xml:space="preserve">PRACA AUREA 247                         </t>
  </si>
  <si>
    <t>000000006</t>
  </si>
  <si>
    <t>LOCAÇÃO DE PLATAFORMA REF. SETEMBRO/23</t>
  </si>
  <si>
    <t>000000008</t>
  </si>
  <si>
    <t>LOCAÇÃO DE PLATAFORMA REF. OUTUBRO/23</t>
  </si>
  <si>
    <t>LOCAÇÃO DE PLATAFORMA REF. AGOSTO/23</t>
  </si>
  <si>
    <t>FRETE MOBILIZAÇÃO - AGOSTO</t>
  </si>
  <si>
    <t>LOCAÇÃO DE PLATAFORMA REF. NOVEMBRO/23</t>
  </si>
  <si>
    <t>LOCAÇÃO DE PLATAFORMA REF. DEZEMBRO/23</t>
  </si>
  <si>
    <t>000000194</t>
  </si>
  <si>
    <t>000000137</t>
  </si>
  <si>
    <t>000000135</t>
  </si>
  <si>
    <t>000000173</t>
  </si>
  <si>
    <t>000000136</t>
  </si>
  <si>
    <t>000000175</t>
  </si>
  <si>
    <t>000000138</t>
  </si>
  <si>
    <t>000000139</t>
  </si>
  <si>
    <t>LOCAÇÃO DE PLATAFORMA REF. JULHO/23</t>
  </si>
  <si>
    <t>000000487</t>
  </si>
  <si>
    <t>000000486</t>
  </si>
  <si>
    <t>000000484</t>
  </si>
  <si>
    <t>000001734</t>
  </si>
  <si>
    <t>000002068</t>
  </si>
  <si>
    <t>000002069</t>
  </si>
  <si>
    <t>FRETE MOBILIZAÇÃO - OUTUBRO</t>
  </si>
  <si>
    <t>000002419</t>
  </si>
  <si>
    <t>000002420</t>
  </si>
  <si>
    <t>COMPLEMENTO DE LOCAÇÃO - FRETE IDA E VOLTA</t>
  </si>
  <si>
    <t>000002422</t>
  </si>
  <si>
    <t>000002424</t>
  </si>
  <si>
    <t>000033628</t>
  </si>
  <si>
    <t>000036978</t>
  </si>
  <si>
    <t>000037478</t>
  </si>
  <si>
    <t>000037483</t>
  </si>
  <si>
    <t>000037484</t>
  </si>
  <si>
    <t>000037485</t>
  </si>
  <si>
    <t>000037486</t>
  </si>
  <si>
    <t>000037481</t>
  </si>
  <si>
    <t>000037482</t>
  </si>
  <si>
    <t>000034003</t>
  </si>
  <si>
    <t>000036976</t>
  </si>
  <si>
    <t>000058463</t>
  </si>
  <si>
    <t>LOCAÇÃO DE 2 CLIMATIZADORES REF DEZEMBRO/23</t>
  </si>
  <si>
    <t>PETZ NOSSA SENHORA DO CARMO</t>
  </si>
  <si>
    <t>NSCA-MG</t>
  </si>
  <si>
    <t>PETZ PAMPULHA</t>
  </si>
  <si>
    <t>PAMP-MG</t>
  </si>
  <si>
    <t>PETZ SETE LAGOAS</t>
  </si>
  <si>
    <t>STLG-MG</t>
  </si>
  <si>
    <t>PETZ AV GOIÁS</t>
  </si>
  <si>
    <t>AVGO-SP</t>
  </si>
  <si>
    <t>000016003</t>
  </si>
  <si>
    <t>000018189</t>
  </si>
  <si>
    <t>000018180</t>
  </si>
  <si>
    <t>000000758</t>
  </si>
  <si>
    <t>MANUTENÇÃO PREVENTIVA DE ELEVADOR REF. Setembro/24</t>
  </si>
  <si>
    <t>000002236</t>
  </si>
  <si>
    <t>000002378</t>
  </si>
  <si>
    <t>000002379</t>
  </si>
  <si>
    <t>000002368</t>
  </si>
  <si>
    <t>000000130</t>
  </si>
  <si>
    <t>000003430</t>
  </si>
  <si>
    <t>000003431</t>
  </si>
  <si>
    <t>000003432</t>
  </si>
  <si>
    <t>000003433</t>
  </si>
  <si>
    <t>000003434</t>
  </si>
  <si>
    <t>000003435</t>
  </si>
  <si>
    <t>000003436</t>
  </si>
  <si>
    <t>000003437</t>
  </si>
  <si>
    <t>000003438</t>
  </si>
  <si>
    <t>000003439</t>
  </si>
  <si>
    <t>000003376</t>
  </si>
  <si>
    <t>000003377</t>
  </si>
  <si>
    <t>000003378</t>
  </si>
  <si>
    <t>000003379</t>
  </si>
  <si>
    <t>000003380</t>
  </si>
  <si>
    <t>000003382</t>
  </si>
  <si>
    <t>000003383</t>
  </si>
  <si>
    <t>000003386</t>
  </si>
  <si>
    <t>000003387</t>
  </si>
  <si>
    <t>000003388</t>
  </si>
  <si>
    <t>000003389</t>
  </si>
  <si>
    <t>000003390</t>
  </si>
  <si>
    <t>000003391</t>
  </si>
  <si>
    <t>000002380</t>
  </si>
  <si>
    <t>000006024</t>
  </si>
  <si>
    <t>000006040</t>
  </si>
  <si>
    <t>000036596</t>
  </si>
  <si>
    <t>0800000263 - INSTALAÇÃO DE BATERIAIS PARA AUMENTO DE VIDA ÚTIL DO NOBREAK</t>
  </si>
  <si>
    <t> 0800000260 - MELHORIA NA COBERTURA 100% VEDAÇÃO DAS TELHAS, RUFOS E CALHAS- 10% FINAL</t>
  </si>
  <si>
    <t>ELEVADORES OTIS LTDA</t>
  </si>
  <si>
    <t>SERVIÇO ESPECIALIZADO EM ATENDIMENTO EMERGENCIAL PARA LIMPEZA DAS CONDENSADORAS E EVAPORADORAS QUE ATENDEM O SALÃO DE VENDAS (SPLITÃO)</t>
  </si>
  <si>
    <t>SERVIÇO ESPECIALIZADO EM REPARO DE 2 LUMINÁRIAS DO ESTACIONAMENTO</t>
  </si>
  <si>
    <t>SERVIÇO ESPECIALIZADO EM ATENDIMENTO EMERGENCIAL PARA VEDAÇÃO DAS BAIAS QUE ESTAVAM APRESENTANDO VAZAMENTO</t>
  </si>
  <si>
    <t>SERVIÇO ESPECIALIZADO EM MANUTENÇÃO DA EMPILHADEIRA ELÉTRICA COM SUBSTITUIÇÃO DE 4 RODAS DE CARGA, 2 DE APOIO E 1 DE TRAÇÃO</t>
  </si>
  <si>
    <t>MANUTENÇÃO EM 1 CARRO PLATAFORMA COM SUBSTITUIÇÃO DE 2 RODIZIOS GIRATÓRIOS E 2 FIXO, MANUTENÇÃO EM 1 CARRO GAIOLA COM SUBSTITUIÇÃO 2 RODIZIOS GIRATÓRIOS E 2 FIXO.</t>
  </si>
  <si>
    <t>MANUTENÇÃO EM 1 CARRO PLATAFORMA COM SUBSTITUIÇÃO DE 2 RODIZIOS GIRATÓRIOS E 2 FIXO, MANUTENÇÃO 1 CARRO GAIOLA COM SUBSTITUIÇÃO 2 RODIZIOS GIRATÓRIOS E 2 FIXO, TAMBÉM SOLDA, LIXA E PINTURA DOS MESMOS.</t>
  </si>
  <si>
    <t>SERVIÇO DE MANUTENÇÃO EM RAMPA HIDRÁULICA DA DOCAS, SENDO TROCA DO KIT DE REPARO, TROCA DO KIT DE VEDAÇÃO E TROCA DE ÓLEO</t>
  </si>
  <si>
    <t>SERVIÇO ESPECIALIZADO EM ATENDIMENTO EMERGENCIAL PARA INSTALAÇÃO DE TORNEIRA E SIFÃO NO TANQUE DO BASTIDOR DO AQUÁRIO</t>
  </si>
  <si>
    <t>ATENDIMENTO EMERGENCIAL PARA REPARO CANO QUEBRADO ESTACIONAMENTO ( TENTATIVA FURTO CANO )</t>
  </si>
  <si>
    <t>800000421-  MELHORIA CASA DE MAQUINAS, RASPAGEM, LIMPEZA DE TODO AMBIENTE, POSTERIOR APLICAÇÃO DE PRIMEIRA MÃO DE IMPERMEABILIZANTE, POSTERIOR SECAGEM APLICAÇÃO DE UMA SEGUNDA MÃO DE IMPERMEABILIZANTES, MELHORIA DE INFILTRAÇÕES NA SALA TESOURARIA</t>
  </si>
  <si>
    <t>TROCA CONJUNTO MOVEL L CSK.VF00CD000, FECHO FERMATOR ME, TRAVESSIA PORTA 20.81.02</t>
  </si>
  <si>
    <t>SERVIÇOS DE SUSBTITUIÇÃO CONTATOR  LC1K0610M7, REVISÃO PARTE ELETRICA SPLITÃO SALÃO DE VENDAS</t>
  </si>
  <si>
    <t>SERVIÇO TROCA DE PLACA ELETRONICA RECEPTORA EQUIPAMENTO CPD</t>
  </si>
  <si>
    <t>SERVIÇO TROCA ROLAMENTOS DO EIXO DA VOLUTA</t>
  </si>
  <si>
    <t>SERVIÇO SUBTITUIÇÃO MOTOR VENTILADOR CONDENSADORA CE</t>
  </si>
  <si>
    <t>ATEDNIMENTO EMERGENCIAL PARA REPARO PORTA ESTACIONAMENTO, DESEMPENO, SOLDA CARRILHAMENTO, REPARO TRILHOS E GUIAS, REGULAGEM MOTOR ( REPARO DEVIDO BATIDA CAMINHÃO CD )</t>
  </si>
  <si>
    <t>RETIRADO TODOS OS SUPORTES MAQUINA DE CARTÃO </t>
  </si>
  <si>
    <t>LIMPEZA CAIXA DE PELO,LIMPEZA CAIXA DE GORDURA,LIMPEZA DOS QUADROS ELÉTRICOS,VERIFICADOS TOMADAS,VERIFICADOS BANHEIRO FEMININO/MASCULINO,VERIFICADO QUADROS ELÉTRICOS,PINTURA PORTA BANHEIRO CLIENTES,PINTURA PORTA ENTRADA SALA DESCANSO,TROCADO 2 LÂMPADAS BANHEIRO FEMININO,TROCADO 1 LÂMPADA BANHEIRO MASCULINO,TROCADO 2 LÂMPADA SALÃO DE VENDAS,TROCADO 1 LÂMPADA RECEPÇÃO,COLOCADO 3 PUXADOR ÁRMARIO COZINHA,FIXADO TOMADA CE,TROCADO TOMADA COZINHA,TROCADO 3 PAR CORREDIÇA ÁRMARIO COZINHA,COLOCADO 4 REGISTRO ESFERA 1/2 BANHEIRO FEMININO,TROCADO 3 FLEXIVÉL BANHEIRO FEMININO,ARRUMADO VAZAMENTO BANHEIRO FEMININO,TROCADO BOIA CAIXA ACOPLADA BANHEIRO FEMININO.</t>
  </si>
  <si>
    <t>LIMPEZA CAIXA DE PELO,LIMPEZA CAIXA DE GORDURA,LIMPEZA DOS QUADROS DE FORÇA,VERIFICADOS BANHEIRO FEMININO/MASCULINO,VERIFICADO TOMADAS,VERIFICADOS QUADROS DE FORÇA,PINTURA DOS POSTES,TAMPADO BURACO PAREDE ENTRADA LOJA,PINTURA PAREDE ENTRADA LOJA AMARELO,COLOCADO FECHADURA PORTA, ÁRMARIOS FUNCIONÁRIO,TROCADO MAÇANETA PORTA CASA DE MÁQUINAS,PASSADO MASSA E LIXADO PAREDE ENTRADA LOJA,FIXADO TOMADA CE,TROCADO RALO PIA BANHEIRO FEMININO,TROCADO SIFÃO PIA BANHEIRO FEMININO,LIMPEZA DO CHÃO ONDE FOI FEITO PINTURA.</t>
  </si>
  <si>
    <t>TROCA DA MANGUEIRA DO VASO SANITÁRIO (ESGUICHO), TROCA DE VELA DO FILTRO,RESOLVIDO VAZAMENTO BANHEIRO CLÍNICA </t>
  </si>
  <si>
    <t>DESENTUPIDO PIA REFEITÓRIO,TROCA DA TORNEIRA BANHEIRO FEMININO,TROCA DE ACENTO SANITÁRIO,COLOCADO RALINHO NA PIA,INSTALADO 2 TOMADAS STECK CE,TROCA DE LÂMPADA BUBBO CONSULTÓRIO,LIMPEZA RALOS,LIMPEZA CAIXA DE PELO,TROCA DE REGISTRO BANHEIRA CE,TROCA DE MANGUEIRA CE,INSTALADO AZULEIJO EM VOLTA DA TORNEIRA,REJUNTADO AZULEIJOS,LIMPEZA DE QUADROS,FIXAÇÃO DE TOMADA.</t>
  </si>
  <si>
    <t>FIXAÇÃO DE QUADRO ÁREA DESCANÇO, INSTALAÇÃO DE CAMPAINHA, FIXAÇÃO DE VASO, TROCA DE ANEL DE VEDAÇÃO VASO, TROCA DE OBTURADOR CAIXA ACOPLADA, RETIRADO PEDRA DE MARMÓRE QUEBRADOS, PINTURA AQUÁRIO, REGULAGEM BOIA DESCARGA BANHEIRO MASCULINO, TROCA DE LÂMPADA QUEIMADA NA LOJA, PINTURA PAREDE LAVABO, PINTURA DO CORRIMÃO ENTRADA, PINTURA FRENTE DE LOJA, REARMADO DISJUNTOR, RETIRADO PORTA TABLET CAIXA E CE, </t>
  </si>
  <si>
    <t>TROCA DE FECHADURA DO BANHEIRO DOS CLIENTES,FEITO O MURO DA DOCA,4 FACHADAS COM REFORÇO DE FERRO </t>
  </si>
  <si>
    <t>LIGADO O REGISTRO DA BOMBA </t>
  </si>
  <si>
    <t>RELIGADO O REGISTRO GERAL DE ÁGUA </t>
  </si>
  <si>
    <t>DISJUNTOR DESARMADO,VERIFICADO PORTAS </t>
  </si>
  <si>
    <t>FOI RETIRADO O AR DO SISTEMA DO ENCANAMENTO DE ÁGUA DA CLINICA SERES E CENTRO ESTÉTICO </t>
  </si>
  <si>
    <t>FECHAMENTO DOS REGISTROS DA CAIXA DE ÁGUA</t>
  </si>
  <si>
    <t>VEDAÇÃO DO TELHADO,VAZAMETO ADOTE,TROCA DO SIFÃO BANHEIRO CLIENTES,TROCA DO RALO DA PIA BANHEIRO CLIENTE</t>
  </si>
  <si>
    <t>FIXAÇÃO E VEDAÇÃO NOS RALOS AQUÁRIO,TROCA DE SIFÃO BANHEIRO FEMININO,FOI COLOCADO A MAÇANETA NA PORTA DE INCÊNDIO.</t>
  </si>
  <si>
    <t>TROCA DE 10 REFLETORES QUEIMADOS</t>
  </si>
  <si>
    <t>TROCA DO ANEL DE VEDAÇÃO E FIXAÇÃO DO VASO SANITÁRIO BANHEIRO DOS CLIENTES,TROCA DE ACABAMENTO MONTANA.</t>
  </si>
  <si>
    <t>002024272</t>
  </si>
  <si>
    <t>INQUAD PROJETOS, GERENCIAMENTO E CONSTRU</t>
  </si>
  <si>
    <t xml:space="preserve">INQUAD              </t>
  </si>
  <si>
    <t>32.545.984/0001-82</t>
  </si>
  <si>
    <t xml:space="preserve">ALAMEDA LORENA, 678, CASA 07            </t>
  </si>
  <si>
    <t>000009118</t>
  </si>
  <si>
    <t>000009119</t>
  </si>
  <si>
    <t>000000544</t>
  </si>
  <si>
    <t>000000543</t>
  </si>
  <si>
    <t>000003256</t>
  </si>
  <si>
    <t>000003290</t>
  </si>
  <si>
    <t>000003291</t>
  </si>
  <si>
    <t>000003292</t>
  </si>
  <si>
    <t>000003293</t>
  </si>
  <si>
    <t>000003295</t>
  </si>
  <si>
    <t>000003296</t>
  </si>
  <si>
    <t>000003297</t>
  </si>
  <si>
    <t>000003298</t>
  </si>
  <si>
    <t>000003299</t>
  </si>
  <si>
    <t>000003314</t>
  </si>
  <si>
    <t>000003315</t>
  </si>
  <si>
    <t>000003317</t>
  </si>
  <si>
    <t>000003318</t>
  </si>
  <si>
    <t>000003319</t>
  </si>
  <si>
    <t>000003320</t>
  </si>
  <si>
    <t>000003321</t>
  </si>
  <si>
    <t>000003322</t>
  </si>
  <si>
    <t>000003323</t>
  </si>
  <si>
    <t>000003324</t>
  </si>
  <si>
    <t>000003325</t>
  </si>
  <si>
    <t>000003333</t>
  </si>
  <si>
    <t>000003334</t>
  </si>
  <si>
    <t>000003335</t>
  </si>
  <si>
    <t>000003336</t>
  </si>
  <si>
    <t>000000664</t>
  </si>
  <si>
    <t>000000667</t>
  </si>
  <si>
    <t>000008583</t>
  </si>
  <si>
    <t>002024257</t>
  </si>
  <si>
    <t>000557709</t>
  </si>
  <si>
    <t>0187</t>
  </si>
  <si>
    <t>0109</t>
  </si>
  <si>
    <t>0239</t>
  </si>
  <si>
    <t>0183</t>
  </si>
  <si>
    <t>SERVIÇO ESPECIALIZADO EM INSTALAÇÃO DE O2 ESCOVAS PARA PORTA DA DOCA DE 1,00 M, REMOÇÃO DE PONTAS DE 02 GONDÔLAS E RECORTE DA COMUNICAÇÃO VISUAL PARA CONTER O AVANÇO DE PRAGAS.</t>
  </si>
  <si>
    <t>SERVIÇO ESPECIALIZADO EM DEMOLIÇÃO DE 5 METROS DE RALOS LINEARES DE AÇO E INSTALAÇÃO DE 5 METROS DE RALOS LINEARES EM ALUMÍNIO, FOI REALIZADO A LIMPEZA E DESENTUPIMENTO DO LOCAL.</t>
  </si>
  <si>
    <t>SERVIÇO ESPECIALIZADO EM SUBSTITUIÇÃO DE 05 LAMPADAS LED T8 DO CE E SALÃO DE VENDAS, FIXAÇÃO DE CONDULETES SOLTOS E FILTRO DE LINHA DA TOMADA DA DOCA, REMOÇÃO DE CADEADO E FIXAÇÃO DE TRAMELA DO ARMÁRIO DE MEDICAMENTOS.</t>
  </si>
  <si>
    <t>SERVIÇO ESPECIALIZADO EM FORNECIMENTO E SUBSTITUIÇÃO DE TORNEIRA PNE DO WC DE CLIENTES DEVIDO A FURTO, E REALIZADA A REGULAGEM NAS DOBRADIÇAS DA PORTA DO WC FEMININO.</t>
  </si>
  <si>
    <t>SERVIÇO ESPECIALIZADO EM FORNECIMENTO E SUBSTITUIÇÃO DO FORRO DA PORTA DO ESTACIONAMENTO QUE FOI ARRANCADO, FOI REALIZADA A ESTRUTURAÇÃO DA MOLDURA, REALIZADO O FECHAMENTO EM DRYWALL, AMACIAMENTO E PINTURA (REPARO DEVIDO BATIDA CAMINHÃO CD).</t>
  </si>
  <si>
    <t>SERVIÇO ESPECIALIZADO EM MEDIÇÃO NOS QUADROS E TOMADAS PARA VERIFICAÇÃO DE TENSÃO, REFORÇO COM CANTONEIRA EM 02 MESAS AVARIADAS.</t>
  </si>
  <si>
    <t>SERVIÇO EMERGENCIAL POR FALTA DE ENERGIA EM CAIXAS (FIOS DESENCAPADOS EMBAIXO DOS CAIXAS) </t>
  </si>
  <si>
    <t>SERVIÇO DE PINTURA DO SALÃO DE VENDAS, REFEITÓRIO E ADMINISTRATIVO (01 DIÁRIA)</t>
  </si>
  <si>
    <t>SERVIÇO DE SUBSTITUIÇÃO DE DOBRADIÇA E RODINHA DA PORTA PICKUP</t>
  </si>
  <si>
    <t>SERVIÇO DE PINTURA DO SALÃO DE VENDAS, ADOTE, CENTRO ESTÉTICO, FAZENDINHA E ADMISTRATIVO (MO) (04 DIÁRIAS) </t>
  </si>
  <si>
    <t>SERVIÇO EMERGENCIAL PARA SUBSTITUIÇÃO DE FONTE DO RELÓGIO DE PONTO </t>
  </si>
  <si>
    <t>COMPLEMENTO DE PREVENTIVA JULHO (JOELHO/SPRAY BRANCO/CANTONEIRA/PU/DOBRADIÇA/RODIZIO </t>
  </si>
  <si>
    <t>SERVIÇO EMERGENCIAL PARA TROCA DE 02 ROLDANAS DA PORTA DE VIDRO DO C.E </t>
  </si>
  <si>
    <t>COMPLEMENTO DE PREVENTIVA JULHO (TORNEIRA AUTOMATICA) </t>
  </si>
  <si>
    <t>SERVIÇO DE MUDANÇA DA TORNEIRA DO ESTACIONAMENTO DE LUGAR </t>
  </si>
  <si>
    <t>SERVIÇO DE PINTURA DO ESTACIONAMENTO, REPARO COM SOLDA EM PLACA DE CONTENÇÃO, INSTALAÇÃO DE RODAPÉS E SUBSTITUIÇÃO DE TRANCA DA PORTA </t>
  </si>
  <si>
    <t>SERVIÇO EMERGENCIAL PARA RESET E ABERTURA DA PORTA DE ENTRADA DA LOJA</t>
  </si>
  <si>
    <t>SERVIÇO DE ENCAIXE DA PORTA DA DOCA COM LUBRIFICAÇÃO </t>
  </si>
  <si>
    <t>SERVIÇO DE REMOÇÃO DO PORTÃO ANTIGO E INSTALAÇÃO DO NOVO PORTÃO DA DOCA</t>
  </si>
  <si>
    <t>SINISTRO- SERVIÇO EMERGENCIAL PARA RECOLOCAÇÃO DO PORTÃO DOCA NO TRILHO, DEVIDO ACIDENTE CAMINHÃO CD</t>
  </si>
  <si>
    <t>SERVIÇO EMERGENCIAL PARA ABERTURA DAS PORTAS DA UNIDADE </t>
  </si>
  <si>
    <t>SERVIÇO PARA RETIRADA DE VAZAMENTO DA BANHEIRA DO C.E COM SUBSTITUIÇÃO DE KIT DUCHA</t>
  </si>
  <si>
    <t>SERVIÇO DE COMPLEMENTO DE PREVENTIVA AGOSTO (PARAFUSO BROCANTE, BUCHA, MASSA CORRIDA, MAÇANETA, CADEADO, PUXADOR, TRINCO) </t>
  </si>
  <si>
    <t>SERVIÇO DE DESMONTAGEM DE AQUÁRIOS </t>
  </si>
  <si>
    <t>FORNECIMENTO E INSTALÇÃO DE NOVA BARRA ANTIPANICO PORTA CORTA FOGO (QUEBRA DEVIDO A MAU USO LOJA), FORNECIMENTO DE NOVA CENTRAL PORTA AÇO</t>
  </si>
  <si>
    <t>SERVIÇO DE SOLDA E DESEMPENO DA PORTA DA DOCA</t>
  </si>
  <si>
    <t>SERVIÇO DE DESENTUPIMENTO DO VASO SANITÁRIO</t>
  </si>
  <si>
    <t>SERVIÇO DE COMPLEMENTO DE PREVENTIVA AGOSTO (LÂMPADA LED, TORNEIRA, PINCEL, PARAFUSO BROCANTE) </t>
  </si>
  <si>
    <t>SERVIÇO EMERGENCIAL PARA REABSTECIMENTO DE ENEGIA NA UNIDADE APÓS FURTO DE PADRÃO E CABOS </t>
  </si>
  <si>
    <t>SERVIÇO DE SUBSTITUIÇÃO DE CABOS, TERMINAIS E CONEXÕES </t>
  </si>
  <si>
    <t>SERVIÇO DE SOLDA DO PROTETOR DE PORTA </t>
  </si>
  <si>
    <t>SERVIÇO DE RETIRADA DO POSTE DE ILUMINAÇÃO DO ESTACIONAMENTO (CLIENTE BATEU NO POSTE) E SUBSTITUIÇÃO DE TOMADA PARA CARREGAMENTO DE PALETEIRA</t>
  </si>
  <si>
    <t>SERVIÇO DE SUBSTITUIÇÃO DE FECHADURA DOS PROTETORES DE PORTA</t>
  </si>
  <si>
    <t>SERVIÇO EMERGENCIAL PARA RESET DA BOMBA DE ÁGUA E INSTALAÇÃO DE TANQUE DML </t>
  </si>
  <si>
    <t>SERVIÇO DE DESENTUPIMENTO DO C.E </t>
  </si>
  <si>
    <t>SERVIÇO DE COMPLEMENTO DE PREVENTIVA AGOSTO (LÂMPADA LED, SOQUETE, PU, ABRAÇADEIRA, GRELHA INOX, CANTONEIRA)</t>
  </si>
  <si>
    <t>SERVIÇO DE FECHAMENTO DE PONTOS DE ACESSOS DE ROEDORES </t>
  </si>
  <si>
    <t>0800000248- MELHORIA PORTA DOCA, COM DIMINUIÇÃO VÃO PORTA, E TROCA POR UM NOVO PORTÃO EM AÇO, FECHAMENTO DIMINUIÇÃO VÃO COM TELHA, INSTALAÇÃO DE NOVAS FECHADURAS, ACABEMENTOS, E PINTURA NA COR AZUL</t>
  </si>
  <si>
    <t>SERVIÇO DE REFORMA GERAL DE 02 CARINHOS DE SEPARAÇÃO </t>
  </si>
  <si>
    <t>SERVIÇO DE COMPLEMENTO DE PREVENTIVA AGOSTO (PAINEL/BUCHA/FITA ISOLANTE/REGISTRO)</t>
  </si>
  <si>
    <t>SERVIÇO DE REPARO NA TAMPA DA GRADE DE SAÍDA DE ÁGUA PLUVIAL NO ESTACIONAMENTO </t>
  </si>
  <si>
    <t>SERVIÇO DE APLICAÇÃO DE ISCAS PARA ROEDORES E FECHAMENTO DE PONTOS </t>
  </si>
  <si>
    <t>SERVIÇO DE COMPLEMENTO DE PREVENTIVA AGOSTO (PARAFUSO BROCANTE, TOMADA, PLUG FEMEA, CADEADO, MASSA CORRIDA, PAINEL LED, INTERUPTOR,CONDULETE)</t>
  </si>
  <si>
    <t>SERVIÇO DE SUBSTITUIÇÃO DE TORNEIRA DO BANHEIRO FEMININO E BOMBA DO AQUÁRIO </t>
  </si>
  <si>
    <t>SERVIÇO EMERGENCIAL PARA ALINHAMENTO DA PORTA DA DOCA </t>
  </si>
  <si>
    <t>SERVIÇO DE INSTALAÇÃO DE CANTONEIRAS EM PILASTRAS E ROTOQUE DE PINTURA</t>
  </si>
  <si>
    <t>SERVIÇO DE COMPLEMENTO DE PREVENTIVA AGOSTO (BUCHA, PARAFUSO BROCANTE, LUBRIFICANTE, RALO AÇO, SUPORTE) </t>
  </si>
  <si>
    <t>ATENDIMENTO EMERGENCIAL PARA CORREÇÃO TUBULAÇÃO DO PRESSURIZADOR CAIXA DE AGUA </t>
  </si>
  <si>
    <t>SERVIÇO REPARO NA PORTA PVC FLEXDOOR</t>
  </si>
  <si>
    <t>COMPRA DE 06 REFLETORES LED ALUMINIO 200W BIV IP66 6000K PRETO.</t>
  </si>
  <si>
    <t>SUB CATEGORIA</t>
  </si>
  <si>
    <t>MANUTENÇÃO PREVENTIVA PREDIAL REF. SETEMBRO/24</t>
  </si>
  <si>
    <t>0800000248-SUBSTITUIÇÃO DE 15 MTS DE RALOS LINEARES DE 0.50 X 0,20 , REALIZADA REMOÇÃO DOS RALOS ANTIGOS E INSTALADO NOVOS DE ALUMINIO FEITA A FIXAÇÃO EM GRAUTE E REJUNTAMENTO. FEITO DESCARTE DOS RALOS ANTIGOS. INSTALAÇÃO DE TELA ABAIXO DAS GRELHAS</t>
  </si>
  <si>
    <t>REPARO PORTA DE AÇO AUTOMATICA DOCA </t>
  </si>
  <si>
    <t>REPARO EMERGENCIAL E LUBRIFICAÇÃO PORTA DE AÇO AUTOMATICA ENTRADA PRINCIPAL DA LOJA</t>
  </si>
  <si>
    <t>RETIRADA PAPEL DE PAREDE, REGULARIZAÇÃO PAREDE, EMASSAMENTO, PINTURA PAREDE</t>
  </si>
  <si>
    <t>0800000263 - FORNECIMENTO DE 1 NO-BREAK HDS LM S3 - 10KVA - TE: 220V FNT - TS: 220V FNT</t>
  </si>
  <si>
    <t>SERVIÇO ESPECIALIZADO EM DESENTUPIMENTO</t>
  </si>
  <si>
    <t>SERVIÇO ESPECIALIZADO NO ATENDIMENTO EMERGENCIAL PARA REPARO DA PORTA DE AÇO DE ENROLAR</t>
  </si>
  <si>
    <t>SERVIÇO ESPECIALIZADO EM SUBSTITUIÇÃO DE 02 MOLAS HIDRAULICAS COM 02 MIOLOS NOVOS PARA AS PORTAS DE VIDRO PETZ PLAY</t>
  </si>
  <si>
    <t>SERVIÇO ESPECIALIZADO EM SUBSTITUIÇÃO DA MOLA HIDRAULICA DE PISO JUNTO COM A MANUTENÇÃO E REPARO DO PUXADOR PORTA DE VIDRO INTERNAÇÃO</t>
  </si>
  <si>
    <t>0800000421 - FORNECIMENTO DE 8 VIDROS TEMPERADOS PARA INSTALAÇÃO NA FACHADA DA LOJA</t>
  </si>
  <si>
    <t>SERVIÇO ESPECIALIZADO EM SUBSTITUIÇÃO DE 6 BOTÕES E FIAÇÕES DO ELEVADOR MONTA CARGA</t>
  </si>
  <si>
    <t>SERVIÇO DE TROCA DE 8 COMPRESSORES EQUIPAMENTOS SALÃO DE VENDAS, LIMPEZA DO SISTEMA, BALANCEAMENTO GAS, TESTES DE RENDIMENTO(QUEIMAS DOS COMPONENTES DEVIDO A LIGAÇÃO GERADOR)</t>
  </si>
  <si>
    <t>SERVIÇO ESPECIALIZADO EM FORNECIMENTO E TROCA DE 02 CONTATORES DOS SPLITÕES, CHECK UP GERAL DAS CONDENSADORAS E EVAPORADORAS DA LOJA.</t>
  </si>
  <si>
    <t>020242470</t>
  </si>
  <si>
    <t>020242471</t>
  </si>
  <si>
    <t>020242472</t>
  </si>
  <si>
    <t>020242473</t>
  </si>
  <si>
    <t>020242474</t>
  </si>
  <si>
    <t>020242475</t>
  </si>
  <si>
    <t>020242476</t>
  </si>
  <si>
    <t>020242477</t>
  </si>
  <si>
    <t>020242478</t>
  </si>
  <si>
    <t>020242491</t>
  </si>
  <si>
    <t>020242492</t>
  </si>
  <si>
    <t>020242493</t>
  </si>
  <si>
    <t>020242494</t>
  </si>
  <si>
    <t>020242495</t>
  </si>
  <si>
    <t>000006439</t>
  </si>
  <si>
    <t>000006440</t>
  </si>
  <si>
    <t>000006441</t>
  </si>
  <si>
    <t>000019077</t>
  </si>
  <si>
    <t>000019074</t>
  </si>
  <si>
    <t>000019511</t>
  </si>
  <si>
    <t>000000131</t>
  </si>
  <si>
    <t>000000132</t>
  </si>
  <si>
    <t>000000134</t>
  </si>
  <si>
    <t>020242501</t>
  </si>
  <si>
    <t>000000983</t>
  </si>
  <si>
    <t>000000986</t>
  </si>
  <si>
    <t>000000987</t>
  </si>
  <si>
    <t>000000690</t>
  </si>
  <si>
    <t>000178251</t>
  </si>
  <si>
    <t>000001055</t>
  </si>
  <si>
    <t>000000982</t>
  </si>
  <si>
    <t>000000984</t>
  </si>
  <si>
    <t>000000985</t>
  </si>
  <si>
    <t>000002414</t>
  </si>
  <si>
    <t>000002386</t>
  </si>
  <si>
    <t>000002387</t>
  </si>
  <si>
    <t>000002388</t>
  </si>
  <si>
    <t>000002390</t>
  </si>
  <si>
    <t>000002391</t>
  </si>
  <si>
    <t>000020375</t>
  </si>
  <si>
    <t>000020316</t>
  </si>
  <si>
    <t>000020354</t>
  </si>
  <si>
    <t>000020360</t>
  </si>
  <si>
    <t>000020363</t>
  </si>
  <si>
    <t>000020366</t>
  </si>
  <si>
    <t>000020369</t>
  </si>
  <si>
    <t>000020358</t>
  </si>
  <si>
    <t>000020362</t>
  </si>
  <si>
    <t>000020367</t>
  </si>
  <si>
    <t>000020372</t>
  </si>
  <si>
    <t>000020373</t>
  </si>
  <si>
    <t>000020370</t>
  </si>
  <si>
    <t>000020355</t>
  </si>
  <si>
    <t>000020364</t>
  </si>
  <si>
    <t>000020371</t>
  </si>
  <si>
    <t>000020356</t>
  </si>
  <si>
    <t>000020368</t>
  </si>
  <si>
    <t>000020374</t>
  </si>
  <si>
    <t>000020315</t>
  </si>
  <si>
    <t>000020357</t>
  </si>
  <si>
    <t>000020359</t>
  </si>
  <si>
    <t>000020361</t>
  </si>
  <si>
    <t>000020365</t>
  </si>
  <si>
    <t>000020892</t>
  </si>
  <si>
    <t>000020859</t>
  </si>
  <si>
    <t>000020894</t>
  </si>
  <si>
    <t>000020898</t>
  </si>
  <si>
    <t>000020873</t>
  </si>
  <si>
    <t>000020874</t>
  </si>
  <si>
    <t>000020861</t>
  </si>
  <si>
    <t>000020901</t>
  </si>
  <si>
    <t>000020872</t>
  </si>
  <si>
    <t>000020883</t>
  </si>
  <si>
    <t>000020887</t>
  </si>
  <si>
    <t>000020910</t>
  </si>
  <si>
    <t>000020862</t>
  </si>
  <si>
    <t>000020909</t>
  </si>
  <si>
    <t>000020875</t>
  </si>
  <si>
    <t>000020888</t>
  </si>
  <si>
    <t>000020871</t>
  </si>
  <si>
    <t>000020893</t>
  </si>
  <si>
    <t>000020863</t>
  </si>
  <si>
    <t>000020864</t>
  </si>
  <si>
    <t>000020865</t>
  </si>
  <si>
    <t>000020905</t>
  </si>
  <si>
    <t>000020906</t>
  </si>
  <si>
    <t>000020866</t>
  </si>
  <si>
    <t>000020889</t>
  </si>
  <si>
    <t>000020897</t>
  </si>
  <si>
    <t>000020877</t>
  </si>
  <si>
    <t>000020878</t>
  </si>
  <si>
    <t>000020867</t>
  </si>
  <si>
    <t>000020879</t>
  </si>
  <si>
    <t>000020876</t>
  </si>
  <si>
    <t>000020886</t>
  </si>
  <si>
    <t>000020881</t>
  </si>
  <si>
    <t>000020882</t>
  </si>
  <si>
    <t>000020885</t>
  </si>
  <si>
    <t>000020884</t>
  </si>
  <si>
    <t>000020868</t>
  </si>
  <si>
    <t>000020890</t>
  </si>
  <si>
    <t>000020891</t>
  </si>
  <si>
    <t>000020869</t>
  </si>
  <si>
    <t>000020870</t>
  </si>
  <si>
    <t>000020900</t>
  </si>
  <si>
    <t>000020903</t>
  </si>
  <si>
    <t>000020907</t>
  </si>
  <si>
    <t>SUB TIPO</t>
  </si>
  <si>
    <t>0800000246 - SERVIÇO ESPECIALIZADO EM MELHORIA DO SISTEMA DE INCÊNDIO COM A INCLUSÃO DE SIRENES, NOMENCLATURA NO SISTEMA E CONFIGURAÇÃO DA CENTRAL DE ALARME.</t>
  </si>
  <si>
    <t>SERVIÇO ESPECIALIZADO EM VISITA A LOJA PARA LIGAR OS EQUIPAMENTOS CONDICIONADORES DE AR E ANÁLISE TÉCNICA DOS MESMOS</t>
  </si>
  <si>
    <t>SERVIÇO ESPECIALIZADO EM FECHAMENTO DOS PONTOS VULNERÁVEIS PARA CONTER O ACESSO DE PRAGAS, REALIZADO FECHAMENTO DO VÃO ENTRE ALVENARIA E TELHADO COM CONCRETO, FECHAMENTO DOS RALOS LINEARES COM TELA DE ALUMINIO, REPARO NA TAMPA DE ESGOTO E DEMAIS BURACOS APONTADOS EM RELATÓRIO.</t>
  </si>
  <si>
    <t>FOI REALIZADO A TROCA DAS RODAS DE CARGA, ROLAMENTOS, AJUSTES E TESTES DE OPERAÇÃO</t>
  </si>
  <si>
    <t>FOI  REALIZADO A SUBSTITUICAO DAS RODAS CARGA, TRAÇÃO E BASE DA RODA DE APOIO,  AJUSTES E TESTES DE OPERAÇÃO</t>
  </si>
  <si>
    <t>PALEATIVO CHICOTE ELETRICO, AJUSTES E TESTES.</t>
  </si>
  <si>
    <t>MANUTENÇÃO PREVENTIVA BATERIA - LIMPEZA GERAL DO ACIDO, REPOSICAO DE AGUA DE BATERIA E NEUTRALIZAÇÃO.</t>
  </si>
  <si>
    <t>MANUTENCAO CORRETIVA / PREVENTIVA: TROCA DAS RODAS DE CARGA, APOIO E TRAÇÃO, LIMPEZA GERAL, REAPERTOS, AJUSTES E TESTES DE OPERAÇÃO</t>
  </si>
  <si>
    <t>MANUTENCAO CORRETIVA - FOI REALIZADO AJUSTES, REAPERTOS E TESTES DE OPERAÇÃO.</t>
  </si>
  <si>
    <t>800000421- SERVIÇO MELHORIA PISO ESTACIONAMENTO AFUNDADO, COM RETIRADA INTERTRAVADOS QUEBRADOS E AFUNDADOS, SUBTITUIÇÃO POR NOVOS INTERTRAVADOS, COM AUMENTO DE VIDA UTIL, ACABAMENTO CIVIL, RETIRADA DE ENTULHOS</t>
  </si>
  <si>
    <t>800000421- MELHORIA SINALIZAÇÃO VAGAS, COM PINTURAS DEMARCAÇÕES QUE ESTÃO APAGADAS, PINTURA DAS DEMARCAÇÕES DE VAGAS ESPECIAIS</t>
  </si>
  <si>
    <t>800000421- SERVIÇO PINTURA CORRIMÃO FACHADA, PINTURA DESGASTADA DEVIDO AO TEMPO, SERVIÇO DE LIXAMENTO CORRIMÃO PARA RETIRADA DE FERRUGENS, TRATAMETO COM FEROX PARA AUMENTO DE VIDA UTIL, E POSTERIOR PINTURA PARA AUMENTO DE VIDA UTIL, PINTURA PORTA DOCA, PINTURA COM TINTA AUTOMOTIVA, SERVIÇOS DE LIXAMENTO DA PORTA PARA UMA MELHOR FIXAÇÃO TINTA</t>
  </si>
  <si>
    <t>800000421- MELHORIA PISOS DO CENTRO DE ESTETICA, COM RETIRADA DE TODAS AS CERAMICAS EXISTENTES, INSTALAÇÃO DE PORCELANATO METROPOLE PORTLAND EXTERNO 84X84 RETIFICADO (ELIANE), SUBSTITUIÇÃO DE GRELHA LINEAR DE ALUMINIO, INSTALAÇÃO DE GRELHA DE INOX RODRIAÇO COM TELA PROTEÇÃO</t>
  </si>
  <si>
    <t>0800000421 - LOJA EXPERIENCIA - SERVIÇO ESPECIALIZADO EM RESTAURAÇÃO DOS AMBIENTES SAFARI E FAZENDINHA, LIXAMENTO E LIMPEZA DA ESTRUTURA METÁLICA, TRATAMENTO CONTRA FERRUGEM, RECUPERAÇÃO COM MASSA PLÁSTICA EM PONTOS ENFERRUJADOS E CORROÍDOS, E PINTURA COM TINTA EPOXI ATOXICA.</t>
  </si>
  <si>
    <t>M.O + MATERIAL</t>
  </si>
  <si>
    <t xml:space="preserve">M.O </t>
  </si>
  <si>
    <t>ELÉTRICA</t>
  </si>
  <si>
    <t>000018163</t>
  </si>
  <si>
    <t>000020951</t>
  </si>
  <si>
    <t>000020950</t>
  </si>
  <si>
    <t>000020398</t>
  </si>
  <si>
    <t>000020385</t>
  </si>
  <si>
    <t>002024286</t>
  </si>
  <si>
    <t>MANUTENÇÃO PREVENTIVA DE AR CONDICIONADO REF. Setembro/24</t>
  </si>
  <si>
    <t>002024296</t>
  </si>
  <si>
    <t>020242513</t>
  </si>
  <si>
    <t>020242515</t>
  </si>
  <si>
    <t>020242521</t>
  </si>
  <si>
    <t>020242522</t>
  </si>
  <si>
    <t>020242523</t>
  </si>
  <si>
    <t>020242524</t>
  </si>
  <si>
    <t>020242525</t>
  </si>
  <si>
    <t>020242527</t>
  </si>
  <si>
    <t>020242528</t>
  </si>
  <si>
    <t>020242529</t>
  </si>
  <si>
    <t>020242530</t>
  </si>
  <si>
    <t>020242531</t>
  </si>
  <si>
    <t>020242532</t>
  </si>
  <si>
    <t>020242533</t>
  </si>
  <si>
    <t>020242534</t>
  </si>
  <si>
    <t>020242535</t>
  </si>
  <si>
    <t>020242536</t>
  </si>
  <si>
    <t>020242537</t>
  </si>
  <si>
    <t>020242538</t>
  </si>
  <si>
    <t>020242539</t>
  </si>
  <si>
    <t>020242540</t>
  </si>
  <si>
    <t>020242541</t>
  </si>
  <si>
    <t>020242542</t>
  </si>
  <si>
    <t>020242544</t>
  </si>
  <si>
    <t>020242545</t>
  </si>
  <si>
    <t>020242546</t>
  </si>
  <si>
    <t>020242547</t>
  </si>
  <si>
    <t>020242548</t>
  </si>
  <si>
    <t>020242549</t>
  </si>
  <si>
    <t>020242551</t>
  </si>
  <si>
    <t>020242552</t>
  </si>
  <si>
    <t>020242554</t>
  </si>
  <si>
    <t>020242526</t>
  </si>
  <si>
    <t>000003475</t>
  </si>
  <si>
    <t>000003476</t>
  </si>
  <si>
    <t>000061756</t>
  </si>
  <si>
    <t>000061757</t>
  </si>
  <si>
    <t>000061758</t>
  </si>
  <si>
    <t>000061735</t>
  </si>
  <si>
    <t>000061736</t>
  </si>
  <si>
    <t>000061737</t>
  </si>
  <si>
    <t>000061744</t>
  </si>
  <si>
    <t>000061745</t>
  </si>
  <si>
    <t>002024275</t>
  </si>
  <si>
    <t>002024260</t>
  </si>
  <si>
    <t>002024261</t>
  </si>
  <si>
    <t>002024273</t>
  </si>
  <si>
    <t>002024279</t>
  </si>
  <si>
    <t>002024265</t>
  </si>
  <si>
    <t>002024268</t>
  </si>
  <si>
    <t>002024266</t>
  </si>
  <si>
    <t>002024264</t>
  </si>
  <si>
    <t>002024263</t>
  </si>
  <si>
    <t>000020120</t>
  </si>
  <si>
    <t>000002392</t>
  </si>
  <si>
    <t>000202425</t>
  </si>
  <si>
    <t>000002393</t>
  </si>
  <si>
    <t>000000133</t>
  </si>
  <si>
    <t>000006335</t>
  </si>
  <si>
    <t>000006336</t>
  </si>
  <si>
    <t>000006341</t>
  </si>
  <si>
    <t>000006342</t>
  </si>
  <si>
    <t>000006351</t>
  </si>
  <si>
    <t>000006355</t>
  </si>
  <si>
    <t>000006356</t>
  </si>
  <si>
    <t>000006359</t>
  </si>
  <si>
    <t>000006360</t>
  </si>
  <si>
    <t>000006455</t>
  </si>
  <si>
    <t>000006456</t>
  </si>
  <si>
    <t>000006457</t>
  </si>
  <si>
    <t>000006458</t>
  </si>
  <si>
    <t>000006459</t>
  </si>
  <si>
    <t>000006460</t>
  </si>
  <si>
    <t>000020836</t>
  </si>
  <si>
    <t>000020835</t>
  </si>
  <si>
    <t>000003477</t>
  </si>
  <si>
    <t>000003478</t>
  </si>
  <si>
    <t>002024274</t>
  </si>
  <si>
    <t>002024280</t>
  </si>
  <si>
    <t>002024281</t>
  </si>
  <si>
    <t>002024271</t>
  </si>
  <si>
    <t>002024282</t>
  </si>
  <si>
    <t>002024276</t>
  </si>
  <si>
    <t>0800000247 - INSTALAÇÃO DE 1 NOVO COMPRESSOR PARA MAQUINA 36 MIL BTUS, TROCA DE FILTRO SECADOR, LIMPEZA DO SISTEMA COM FUIDO DESCONTAMINANTE, BALANCEAMENTO FLUIDO REFRIGERANTE E TESTES.</t>
  </si>
  <si>
    <t>SERVIÇO ESPECIALIZADO EM FORNECIMENTO E SUBSTITUIÇÃO DE KIT CAIXA ACOPLADA E FLEXÍVEL PARA SANAR VAZAMENTO NO BANHEIRO FEMININO.</t>
  </si>
  <si>
    <t>000002404</t>
  </si>
  <si>
    <t>44.173.826/0001-28</t>
  </si>
  <si>
    <t>000001634</t>
  </si>
  <si>
    <t>000001635</t>
  </si>
  <si>
    <t>000001636</t>
  </si>
  <si>
    <t>000001637</t>
  </si>
  <si>
    <t>000001638</t>
  </si>
  <si>
    <t>000001639</t>
  </si>
  <si>
    <t>000001640</t>
  </si>
  <si>
    <t>000001641</t>
  </si>
  <si>
    <t>000001642</t>
  </si>
  <si>
    <t>000001643</t>
  </si>
  <si>
    <t>000001644</t>
  </si>
  <si>
    <t>000001645</t>
  </si>
  <si>
    <t>000001646</t>
  </si>
  <si>
    <t>000001647</t>
  </si>
  <si>
    <t>000001650</t>
  </si>
  <si>
    <t>000001651</t>
  </si>
  <si>
    <t>000001652</t>
  </si>
  <si>
    <t>000002090</t>
  </si>
  <si>
    <t>000002093</t>
  </si>
  <si>
    <t>000002094</t>
  </si>
  <si>
    <t>000002095</t>
  </si>
  <si>
    <t xml:space="preserve">IN PLACE ELEVADORES LTDA                </t>
  </si>
  <si>
    <t xml:space="preserve">INPLACE ELEVADORES  </t>
  </si>
  <si>
    <t xml:space="preserve">AVENIDA VILA EMA 2448                   </t>
  </si>
  <si>
    <t>000000795</t>
  </si>
  <si>
    <t>000003204</t>
  </si>
  <si>
    <t>000003205</t>
  </si>
  <si>
    <t>000003206</t>
  </si>
  <si>
    <t>000003207</t>
  </si>
  <si>
    <t>000003208</t>
  </si>
  <si>
    <t>000003209</t>
  </si>
  <si>
    <t>000003210</t>
  </si>
  <si>
    <t>000003211</t>
  </si>
  <si>
    <t>000003212</t>
  </si>
  <si>
    <t>000003213</t>
  </si>
  <si>
    <t>000003214</t>
  </si>
  <si>
    <t>000003215</t>
  </si>
  <si>
    <t>000003216</t>
  </si>
  <si>
    <t>000003217</t>
  </si>
  <si>
    <t>000003218</t>
  </si>
  <si>
    <t>000003219</t>
  </si>
  <si>
    <t>002024290</t>
  </si>
  <si>
    <t>002024295</t>
  </si>
  <si>
    <t>002024294</t>
  </si>
  <si>
    <t>002024293</t>
  </si>
  <si>
    <t>000001011</t>
  </si>
  <si>
    <t>002024291</t>
  </si>
  <si>
    <t>000001012</t>
  </si>
  <si>
    <t>002024292</t>
  </si>
  <si>
    <t>000001583</t>
  </si>
  <si>
    <t>000001584</t>
  </si>
  <si>
    <t>000001586</t>
  </si>
  <si>
    <t>000001588</t>
  </si>
  <si>
    <t>000001585</t>
  </si>
  <si>
    <t>000001589</t>
  </si>
  <si>
    <t>000001587</t>
  </si>
  <si>
    <t>000001590</t>
  </si>
  <si>
    <t>000001591</t>
  </si>
  <si>
    <t>000001592</t>
  </si>
  <si>
    <t>000001593</t>
  </si>
  <si>
    <t>000001594</t>
  </si>
  <si>
    <t>000001595</t>
  </si>
  <si>
    <t>000001596</t>
  </si>
  <si>
    <t>000027475</t>
  </si>
  <si>
    <t>000027479</t>
  </si>
  <si>
    <t>000034030</t>
  </si>
  <si>
    <t>000041681</t>
  </si>
  <si>
    <t>000255460</t>
  </si>
  <si>
    <t>000330397</t>
  </si>
  <si>
    <t>000332292</t>
  </si>
  <si>
    <t>000356211</t>
  </si>
  <si>
    <t>000356212</t>
  </si>
  <si>
    <t>000356222</t>
  </si>
  <si>
    <t>000356225</t>
  </si>
  <si>
    <t>000356226</t>
  </si>
  <si>
    <t>000384507</t>
  </si>
  <si>
    <t>000384508</t>
  </si>
  <si>
    <t>000384515</t>
  </si>
  <si>
    <t>000384516</t>
  </si>
  <si>
    <t>000384517</t>
  </si>
  <si>
    <t>000386389</t>
  </si>
  <si>
    <t>202445607</t>
  </si>
  <si>
    <t>202445608</t>
  </si>
  <si>
    <t>202445597</t>
  </si>
  <si>
    <t>MANUTENÇÃO PREVENTIVA DE ELEVADORES REF. Setembro/24</t>
  </si>
  <si>
    <t>000000074</t>
  </si>
  <si>
    <t>000000315</t>
  </si>
  <si>
    <t>000000318</t>
  </si>
  <si>
    <t>000000319</t>
  </si>
  <si>
    <t>000000320</t>
  </si>
  <si>
    <t>000000321</t>
  </si>
  <si>
    <t>000000869</t>
  </si>
  <si>
    <t>000000871</t>
  </si>
  <si>
    <t>000000872</t>
  </si>
  <si>
    <t>000000873</t>
  </si>
  <si>
    <t>000003600</t>
  </si>
  <si>
    <t>000003602</t>
  </si>
  <si>
    <t>000039032</t>
  </si>
  <si>
    <t>000039034</t>
  </si>
  <si>
    <t>000039035</t>
  </si>
  <si>
    <t>000039036</t>
  </si>
  <si>
    <t>000039037</t>
  </si>
  <si>
    <t>000039045</t>
  </si>
  <si>
    <t>000039059</t>
  </si>
  <si>
    <t>000039060</t>
  </si>
  <si>
    <t>000039061</t>
  </si>
  <si>
    <t>000039062</t>
  </si>
  <si>
    <t>000039066</t>
  </si>
  <si>
    <t>000039070</t>
  </si>
  <si>
    <t>000039227</t>
  </si>
  <si>
    <t>000039228</t>
  </si>
  <si>
    <t>000039229</t>
  </si>
  <si>
    <t>LOCAÇÃO DE PLATAFORMA -  AGOSTO 2024</t>
  </si>
  <si>
    <t>940549052</t>
  </si>
  <si>
    <t>940549870</t>
  </si>
  <si>
    <t>940549063</t>
  </si>
  <si>
    <t>940549064</t>
  </si>
  <si>
    <t>940549038</t>
  </si>
  <si>
    <t>940549866</t>
  </si>
  <si>
    <t>940549822</t>
  </si>
  <si>
    <t>940549875</t>
  </si>
  <si>
    <t>940549779</t>
  </si>
  <si>
    <t>940549774</t>
  </si>
  <si>
    <t>940549787</t>
  </si>
  <si>
    <t>940549006</t>
  </si>
  <si>
    <t>940549901</t>
  </si>
  <si>
    <t>940549826</t>
  </si>
  <si>
    <t>940549863</t>
  </si>
  <si>
    <t>940549832</t>
  </si>
  <si>
    <t>940549037</t>
  </si>
  <si>
    <t>940549043</t>
  </si>
  <si>
    <t>940549849</t>
  </si>
  <si>
    <t>940549781</t>
  </si>
  <si>
    <t>940549845</t>
  </si>
  <si>
    <t>940549868</t>
  </si>
  <si>
    <t>940549030</t>
  </si>
  <si>
    <t>940549820</t>
  </si>
  <si>
    <t>940548982</t>
  </si>
  <si>
    <t>940549777</t>
  </si>
  <si>
    <t>940549795</t>
  </si>
  <si>
    <t>940549797</t>
  </si>
  <si>
    <t>940549846</t>
  </si>
  <si>
    <t>940549844</t>
  </si>
  <si>
    <t>940549883</t>
  </si>
  <si>
    <t>940549873</t>
  </si>
  <si>
    <t>940549842</t>
  </si>
  <si>
    <t>940549848</t>
  </si>
  <si>
    <t>940549898</t>
  </si>
  <si>
    <t>940549847</t>
  </si>
  <si>
    <t>940549825</t>
  </si>
  <si>
    <t>940549057</t>
  </si>
  <si>
    <t>940549782</t>
  </si>
  <si>
    <t>940549831</t>
  </si>
  <si>
    <t>940549056</t>
  </si>
  <si>
    <t>940549798</t>
  </si>
  <si>
    <t>940549775</t>
  </si>
  <si>
    <t>940549044</t>
  </si>
  <si>
    <t>940549843</t>
  </si>
  <si>
    <t>940549033</t>
  </si>
  <si>
    <t>940549871</t>
  </si>
  <si>
    <t>940549872</t>
  </si>
  <si>
    <t>940549850</t>
  </si>
  <si>
    <t>940549860</t>
  </si>
  <si>
    <t>940549790</t>
  </si>
  <si>
    <t>940549786</t>
  </si>
  <si>
    <t>940549833</t>
  </si>
  <si>
    <t>940549016</t>
  </si>
  <si>
    <t>940549032</t>
  </si>
  <si>
    <t>940549879</t>
  </si>
  <si>
    <t>APCLIM ENGENHARIA E CLIMATIZAÇÃO LTDA</t>
  </si>
  <si>
    <t>999703</t>
  </si>
  <si>
    <t>999706</t>
  </si>
  <si>
    <t>999709</t>
  </si>
  <si>
    <t>999716</t>
  </si>
  <si>
    <t>800000421- SERVIÇO PARA INSTALAÇÃO DE CHAPA XADREZ DOCA, PARA MELHORIA DE VIDA UTIL PAREDES AMBIENTE, E EVITAR ACESSO DE ROEDORES NA DOCA DA UNIDADE</t>
  </si>
  <si>
    <t>800000421- MELHORIA CONCRETO DO ESTACIONAMENTO, COM REPAROS PONTUAIS EM CONCRETO NO AMBIENTE </t>
  </si>
  <si>
    <t>800000421- MELHORIA VAZAMENTOS DOCA, COM NOVA ESTRUTURA PARA COLOCAR TELHAS E INSTALAÇÃO DE NOVAS TELHAS, SERVIÇO DE IMPERMEABILIZAÇÃO LAJE EXPOSTA COM INFILTRAÇÕES</t>
  </si>
  <si>
    <t>800000421- SERVIÇO DE SUBTITUIÇÃO DE PROTEÇÃO DANIFICADA DAS BAIAS, TELAS ESTÃO DANIFICADAS E FACILITANDO FUGAS DO FELINOS, SUBSTITUIÇÃO POR CHAPA PERFURADA, COM MAIOR RESISTENCIA E DURABILIDADE</t>
  </si>
  <si>
    <t>800000421- SUBSTITUIÇÃO PORTAS BAIS DE BANHO, PORTAS ENFERRUJADAS E QUEBRADAS, NOVAS PORTAS METAL, COM TRATAMENTO ANTI-CORROSIVO, COM PINTURA EM BRANCO, PARA AUMENTAR A RESISTENCIA E A VIDA UTIL DO MATERIAL</t>
  </si>
  <si>
    <t>800000421 - SERVIÇO ESPECIALIZADO EM FECHAMENTO DA ÁREA SOBRE O GERADOR COM GRADIL REFORÇADO PARA EVITAR FURTO DE EQUIPAMENTO E INFRA.</t>
  </si>
  <si>
    <t>800000421 - SERVIÇO ESPECIALIZADO EM INSTALAÇÃO DE GRELHAS REFORÇADAS NO ESTACIONAMENTO VISANDO UMA MAIOR DURABILIDADE</t>
  </si>
  <si>
    <t>0800000247 - FORNECIMENTO E INSTALAÇÃO DE NOVO COMPRESSOR PARA AUMENTO DE VIDA ÚTIL DO EQUIPAMENTO LOCALIZADO NO SALÃO DE VENDAS</t>
  </si>
  <si>
    <t>800000246 - ART DO SPDA PARA ATENDIMENTO A NOTIFICAÇÃO DOS BOMBEIROS</t>
  </si>
  <si>
    <t>0800000247 - SERVIÇO ESPECIALIZADO EM FABRICAÇÃO E INSTALAÇÃO DE PROLONGAMENTO DE CHAPA GALVANIZADA EM 4 CONDENSADORES DE 10 TR COMO MELHORIA PARA MAIOR EFICIENCIA DOS EQUIPAMENTOS CONDENSADORES DE AR</t>
  </si>
  <si>
    <t>0800000421 - FORNECIMENTO E INSTALAÇÃO DE 1 AR CONDICIONADO DO TIPO HW INVERTER 24.000 BTU'S COM CONSTRUÇÃO DE DRENO, CABEAMENTO ELETRICO DO QUADRO DE AR CONDICIONADO ATÉ A EVAPORADORA, TUBULAÇÃO E CABEAMENTO ATE O TELHADO.</t>
  </si>
  <si>
    <t>0800000258 - FORNECIMENTO DE LUMINARIAS DE EMBUTIR REDONDA 42xD225 COM POTENCIA DE 25W 5000K PARA REFRESH DE ILUMINAÇÃO DA MARQUISE</t>
  </si>
  <si>
    <t>SERVIÇO ESPECIALIZADO EM LOCAÇÃO DE EMPILHADEIRA ELÉTRICA REF. SETEMBRO</t>
  </si>
  <si>
    <t>0800000247 - FORNECIMENTO PARA MELHORIA DO SISTEMA DE AR CONDICIONADO, COMPRESSOR 90000 BTUS 7,5TR R410A 220V 3F SCROLL COPELAND E 2 BOTIJAS DE GAS R410-A</t>
  </si>
  <si>
    <t>0800000247 - ELABORAÇÃO DE PROJETO DE AR CONDICIONADO, EXAUSTÃO, RENOVAÇÃO DE AR E VENTILAÇÃO PARA RETROFIT DOS SISTEMAS DE HVAC.</t>
  </si>
  <si>
    <t>LIMPEZA RALOS CE,LIMPEZA DOS QUADROS,TIRADO PIA DO BANHEIRO DEBAIXO,INSTALADO TANQUE DML,TROCA DE FECHADURA TESOURARIA,FEITO 7 CÓPIAS DAS CHAVES,REGULAGEM DE DESCARGA,TROCA OBTURADOR CAIXA ACOPLADA BANHEIRO(C),TROCA DO ACIONADOR CAIXA ACOPLADA,TROCA TOMADA CE,FIXAÇÃO TOMADA CE,INSTALADO CANTONEIRA CE E EMASSADO,TROCA DE ASSENTO SANITÁRIO BANHEIRO FEMININO,FEITA HIDRABOLICA PARA TORNEIRA DML.</t>
  </si>
  <si>
    <t>LIMPEZA CAIXA DE GORDURA,PINTURA 3 PAREDE ELEVADOR PARTE BAIXA E ENCIMA E ENTRADA DA DOCA,TROCA DE 6 LÂMPADA TUBULAR LED T8 6500K,TROCA DE 2 LÂMPADA LED TS,TROCA DE 1 LÂMPADA LED PAINEL PLAFON 18W QUEBRADO,TROCA 4 REFLETORES,TROCA GUARNIÇÃO PORTA OBT,TROCA ASSENTO SANITÁRIO,PASSADO PU NOS TRINCO LAJE.</t>
  </si>
  <si>
    <t>PASSADO MASSA NAS BAIAS DE BANHO DO CE VAZAMENTO DAS LATERAIS DAS BAIAS,LIMPEZA CAIXA DE PELOS,LIMPEZA CAIXA DE GORDURA,LIMPEZA CAIXA DE PELOS,VERIFICADOS BANHEIROS FEMININO/MASCULINO,VERIFICADOS TOMADAS DO CE.</t>
  </si>
  <si>
    <t>LIMPEZA RALOS CE,LIMPEZA CAIXA DE PELO,EMASSADO PAREDE TESOURARIA,PINTURA TESOURARIA,ARRUMADO MAÇANETAS BANHEIRO CLIENTES,VEDAÇÃO DOS 2 VASOS SANITÁRIOS FEMININO,DESENTUPIDO CAIXA DE GORDURA,LIMPEZA CAIXA DE GORDURA,INSTALADO CANTONEIRA COLUNA,PINTURA DAS PAAREDES MANCHADAS, COLADO AZULEIJO ADOTE,VERIFICAÇÃO TELHADO E CALHA,FIXAÇÃO DE LIXEIRA,FIXAÇÃO TAMPA MANOMETRO.</t>
  </si>
  <si>
    <t>LIMPEZA CAIXA DE GORDURA,RETIRADO PORTA MAQUININHA E O PORTA TABLET,PINTURA PAREDE INTERNA ADOTE,VERIFICAÇÃO DAS BOMBAS AQUÁRIO,TROCA DOS PINOS MACHO MESA CE,FIXAÇÃO BATENTE PORTA CONSULTÓRIO,LIMPEZA CAIXA DE PELO,LIMPEZA GRELHAS E RALOS,FIXAÇÃO QUADROS ADOTE,REARMADO DISJUNTOR AQUÁRIO.</t>
  </si>
  <si>
    <t>TROCA KIT MONTANA CAIXA ACOPLADA,TROCA DE 4 MANGUEIRAS E 4 ESGUINCHOS DO CE,PINTURA DO BASTIDOR DO SAFARI,PINTURA DA PAREDE DE TRÁS DO TANQUE DO SAFARI,FIXAÇÃO DO POSTE DE PROTEÇÃO NA ÁREA DE VENDAS,LIMPEZA DA CAIXA DE GORDURA.</t>
  </si>
  <si>
    <t>LIMPEZA CAIXA DE GORDURA,TROCA DE TODOS REFLETORES QUEIMADOS,LIMPEZA CAIXA DE PELO,FIXAÇÃO TOMADA DO CE,LIMPEZA RALOS E GRELHA,FIXAÇÃO FUNDO GAVEA CE,FIXAÇÃO QUADRO TESOURARIA,TROCA DE SABONETEIRA,TROCA ACENTO SANITÁRIO,REGULAGEM DOS ÁRMARIOS.</t>
  </si>
  <si>
    <t>LIMPEZA CAIXA DE GORDURA,COLOCADO RODAPÉ SOLTO,PINTURA AQUÁRIO PASSADO MASSA E LIXADO,FEITO REPARO FECHADURA BANHEIRO,INSTALADO TOMADA ÁRMARIO GERÊNCIA,FIXADO QUADRO PORTA PAPEL,ORGANIZADO CABO TV COZINHA E INSTALADO TOMADA,LIMPEZA CALHA E TELHADO,LIMPEZA CAIXA DE PELO CE.</t>
  </si>
  <si>
    <t>LIMPEZA CAIXA DE PELO,REGULAGEM PORTA ÁREA INTERNA,TROCA DO KIT CAIXA ACOPLADA COMPLETO,FIXAÇÃO PORTA ESCOVA DO CE,TROCA DE 4 LÂMPADA PAPLON 6500K,FIXAÇÃO DOS FORROS DE ISOPORES COM FITA RELIRMAM,TROCA DE 2 MANGUEIRAS DO CE,LIMPEZA DOS QUADROS,DESENTUPIDO PIA DO REFEITÓRIO,TROCA DE LÂMPADA T5 ENTRADA,LIMPEZA CAIXA DE GORDURA,ARRUMADO GIRAFA DO CE.</t>
  </si>
  <si>
    <t>LIMPEZA NA CAIXA DE PELO,LIMPEZA NOS QUADROS ELÉTRICOS,TROCA DE 10 LÂMPADAS T5 SETOR DE VENDAS,TROCA DE MANGUEIRA NO CE,TROCA DE MAÇANETA DEPOSITO,TROCA DE 2 TOMADAS DO CE,FIXAÇÃO PORTA DA FARMÁCIA,RETIRADA DOS SUPORTES NO CAIXA,REPARO NA GAVETA NO CE,LIMPEZA NOS RALOS DO CE.</t>
  </si>
  <si>
    <t>LIMPEZA DA CAIXA DE GORDURA,TROCA DE 2 TORNEIRA CLIENTES/DEFICIÊNTE ÁREA INTERNA.</t>
  </si>
  <si>
    <t>LIMPEZA DOS QUADROS ELÉTRICO,LIMPEZA CAIXA DE PELO E GORDURA,LIMPEZA NOS RALOS DO CE,REPARO NA MAÇANETA PORTA BANHEIRO FEMININO,EMASSAMENTO COLUNA ÁREA LOJA,REMOÇÃO NO PISO DA LOJA,PINTURA DAS COLUNAS.</t>
  </si>
  <si>
    <t>DESENTUPIDO VASO SANITÁRIO BANHEIRO FEMININO,VEDADO VASO SANITÁRIO BANHEIRO FEMININO.</t>
  </si>
  <si>
    <t>REGULAGEM DA TEMPERATURA DA ÁGUA DO CE.</t>
  </si>
  <si>
    <t>TROCA DE TORNEIRA NO TANQUE (SALA DO AQUÁRIO),TIRADO AR DA TUBULAÇÃO DE DESCARGA DOS BANHEIROS MASCULINO,FEMININO OBS: DESCARGA SAINDO POUCA ÁGUA (MAS ENCHE DEVAGAR).</t>
  </si>
  <si>
    <t>RESOLVIDO CURTO TOMADA BUSCA PREÇO E FARMÁCIA,TROCA DE DISJUNTOR DR POR BIPOLAR DE 32A,TROCA DE CABO ROMPIDO,TROCA DE 2 TOMADAS.</t>
  </si>
  <si>
    <t>ATENDIMENTO PARA REPARO PORTINHOLA PORTA ESTACIONAMENTO (50% DO VALOR)</t>
  </si>
  <si>
    <t>SERVIÇO DE FABRICAÇÃO E INSTALALÇÃO FAIXA DE SEGURANÇA PORTA DE VIDRO CENTRO DE ESTETICA</t>
  </si>
  <si>
    <t>LAUDO ESTRUTURAL NOVA CASA DE MAQUINAS DE AR CONDICIONADO PARA COMPLEMENTO NOVO PROJETO</t>
  </si>
  <si>
    <t>FORNECIMENTO E INSTALAÇÃO DE VALVULA DE EXPANSÃO ELETRONICA</t>
  </si>
  <si>
    <t>SERVIÇO ESPECIALIZADO EM TRATAMENTO E PINTURA DAS PARTES AFETADAS PELO REPARO DOS HIDRANTES</t>
  </si>
  <si>
    <t>PU PARA FAZENDINHA</t>
  </si>
  <si>
    <t>PAINEL DE LED PARA O ESTACIONAMENTO</t>
  </si>
  <si>
    <t>RODAPÉ DE 15CM DO TAPUME DO 2º ANDAR</t>
  </si>
  <si>
    <t>DUCHINHA DO CE E SINDAL DE 10MM P/ COMPRESSOR DO CE</t>
  </si>
  <si>
    <t>LÂMPADA PARA O SALÃO DE VENDAS E ADM</t>
  </si>
  <si>
    <t>PINTURA DO PISO DO DEPÓSITO PICKUP E PAREDE DO ESTACIONAMENTO COM OS MATERIAIS INCLUSOS</t>
  </si>
  <si>
    <t>LÂMPADA PARA O SALÃO DE VENDAS</t>
  </si>
  <si>
    <t>FORRO PARA O SALÃO DE VENDAS E ADM</t>
  </si>
  <si>
    <t>PARAFUSO PARA FIXAÇÃO DOS BOLLARDS</t>
  </si>
  <si>
    <t>TORNEIRAS E PARAFUSOS</t>
  </si>
  <si>
    <t>PINTURA DO SALÃO DE VENDAS E ADM</t>
  </si>
  <si>
    <t>PINTURA DA TESOURARIA E SALÃO DE VENDAS</t>
  </si>
  <si>
    <t>FRETE DO TRANSPORTE DO ACM DA FACHADA</t>
  </si>
  <si>
    <t>12M² DE CERAMICA, ARGAMASSA E REJUNTE PARA REFORMA DOS BASTIDORES</t>
  </si>
  <si>
    <t>PORTA DE ALUMINIO PARA SUBSTITUIÇÃO NOS BASTIDORES</t>
  </si>
  <si>
    <t>PLACA DE ACARTONADO, MASSA E PARAFUSOS PARA REFORMA</t>
  </si>
  <si>
    <t>MATERIAL PARA CONSERTO DO DRENO DO AR CONDICIONADO</t>
  </si>
  <si>
    <t>MATERIAL PARA PINTURA DA CLINICA</t>
  </si>
  <si>
    <t>MATERIAL PARA PINTURA DA FAZENDINHA</t>
  </si>
  <si>
    <t>MATERIAL PARA CONSERTO DE TAMPA DE PLUVIAL</t>
  </si>
  <si>
    <t>REFORÇO DA ESTRUTURA DE DRYWAL, REVESTIMETO E INSTALAÇÃO DO TANQUE DE LIMPEZA DML DO DEPÓSITO</t>
  </si>
  <si>
    <t>MATERIAIS PARA TAPUMES DA RECEPÇÃO DO CE: RODA PÉ DE 15CM COM PELICULA PVC, TINTAS.</t>
  </si>
  <si>
    <t>PAINEL LED PARA SAFARI</t>
  </si>
  <si>
    <t>DUCHA PARA AS BANHEIRAS</t>
  </si>
  <si>
    <t>LAMPADA LED TUBULAR PARA SALÃO DE VENDAS</t>
  </si>
  <si>
    <t>MATERIAL PARA PINTURA DE PAREDES</t>
  </si>
  <si>
    <t>FORRO PARA REPOSIÇÃO EM DIVERSOS PONTOS, LOJA E ADM</t>
  </si>
  <si>
    <t>TORNEIRA PARA AREA DE FISIOTERAPIA</t>
  </si>
  <si>
    <t>MATERIAL PARA REFORMA DO BANHEIRO DESATIVADO, TRANFORMADO EM DML</t>
  </si>
  <si>
    <t>CONSERTO DO AR DO BANHO COM A TROCA DA PLACA</t>
  </si>
  <si>
    <t>TROCA DA PORTA DE AÇO DO LOJA PARA BASTIDORES DO SHOPPING</t>
  </si>
  <si>
    <t>000423388</t>
  </si>
  <si>
    <t>000423615</t>
  </si>
  <si>
    <t>000180152</t>
  </si>
  <si>
    <t>000004995</t>
  </si>
  <si>
    <t>000008890</t>
  </si>
  <si>
    <t>000001076</t>
  </si>
  <si>
    <t>000002026</t>
  </si>
  <si>
    <t>000002027</t>
  </si>
  <si>
    <t>000002028</t>
  </si>
  <si>
    <t>000002030</t>
  </si>
  <si>
    <t>000002031</t>
  </si>
  <si>
    <t>000002032</t>
  </si>
  <si>
    <t>000002033</t>
  </si>
  <si>
    <t>000002034</t>
  </si>
  <si>
    <t>000002036</t>
  </si>
  <si>
    <t>SERVIÇO ESPECIALIZADO EM REPARO DO CARRINHO DE ABASTECIMENTO DA DOCA COM SUBSTITUIÇÃO DE 2 RODIZIOS GIRATÓRIOS E SOLDA</t>
  </si>
  <si>
    <t>SERVIÇO ESPECIALIZADO EM REMOÇÃO DE MONTAGEM DIVERGENTE E TROCA POR KIT COMPLETO (SUBSTITUIÇÃO DE CABOS DE AÇÕ DE 8MM, ROLDANAS DE DESLIZAMENTO E APOIO DE PORTAS, TROCA DE CAMISA (ENBUCHAMENTO), TROCA DE PARAFUSOS DE FIXAÇÃO PORTA, ALINHAMENTO E CALIBRAÇÃO DAS PORTAS, LUBRIFICAÇÃO COMPLETA, ALINHAMENTO DE FOLHAS AMASSADAS E SUBSTIUIÇÃO DE LAMINAS E TRILHOS - PORTA 17</t>
  </si>
  <si>
    <t>SERVIÇO ESPECIALIZADO EM MELHORIA DE 1 PORTA DO CD COM A REMOÇÃO DAS DOBRADIÇAS E SUBSTITUIÇÃO POR NOVAS PARA QUE SEJA SUPORTADO O PESO DA PORTA E INVERSÃO DA MONTAGEM DAS PORTAS PARA QUE ABRAM CORRETAMENTE, MELHORAMENTO DO SISTEMA DOS CABOS DE ABERTURA  E CORRETIVAS NOS SUPORTES AÉREOS QUE SE ENCONTRAM DANIFICADOS.</t>
  </si>
  <si>
    <t>000000709</t>
  </si>
  <si>
    <t>000021228</t>
  </si>
  <si>
    <t>000021241</t>
  </si>
  <si>
    <t>000021242</t>
  </si>
  <si>
    <t>000021234</t>
  </si>
  <si>
    <t>000021229</t>
  </si>
  <si>
    <t>000021233</t>
  </si>
  <si>
    <t>000021243</t>
  </si>
  <si>
    <t>000021235</t>
  </si>
  <si>
    <t>000021237</t>
  </si>
  <si>
    <t>000021232</t>
  </si>
  <si>
    <t>000021238</t>
  </si>
  <si>
    <t>000021231</t>
  </si>
  <si>
    <t>000021230</t>
  </si>
  <si>
    <t>000021236</t>
  </si>
  <si>
    <t>000021239</t>
  </si>
  <si>
    <t>000021240</t>
  </si>
  <si>
    <t>000021244</t>
  </si>
  <si>
    <t>0222</t>
  </si>
  <si>
    <t>JN SERVIÇOS</t>
  </si>
  <si>
    <t>MANUTENÇÃO PREVENTIVA PREDIAL REF. OUTUBRO/24</t>
  </si>
  <si>
    <t>SANTA CATARINA</t>
  </si>
  <si>
    <t>MANUTENÇÃO PREVENTIVA DE AR CONDICIONADO REF. OUTUBRO/24</t>
  </si>
  <si>
    <t>ELEVADORES OTIS</t>
  </si>
  <si>
    <t>MANUTENÇÃO PREVENTIVA DE ELEVADORES REF. OUTUBRO/24</t>
  </si>
  <si>
    <t>LOCAÇÃO DE PLATAFORMA REF. OUTUBRO 2024</t>
  </si>
  <si>
    <t>MANUTENÇÃO PREVENTIVA DE GERADORES REF. OUTUBRO/24</t>
  </si>
  <si>
    <t xml:space="preserve">SISTEMA ENGENHARIA  </t>
  </si>
  <si>
    <t xml:space="preserve">SISTEMA ENGENHARIA LTDA EPP             </t>
  </si>
  <si>
    <t>04.849.676/0001-05</t>
  </si>
  <si>
    <t xml:space="preserve">RUA MIRACEMA, 414 CONJ 201              </t>
  </si>
  <si>
    <t>FABITEC SERVIÇOS TECNICOS LTDA</t>
  </si>
  <si>
    <t>NOVO PROJETO EXECUTIVO DE ELETRICA</t>
  </si>
  <si>
    <t>MATERIAL PARA MANUTENÇÃO PREVENTIVA - LOJA - AGOSTO</t>
  </si>
  <si>
    <t>MATERIAL PARA MANUTENÇÃO PREVENTIVA PREDIAL - SETEMBRO</t>
  </si>
  <si>
    <t>TOMADA 220V DO MICROONDAS</t>
  </si>
  <si>
    <t>DESENTUPIMENTO DE RALO DE PIA E TROCA DE CONEXÃO</t>
  </si>
  <si>
    <t>SUBSTITUIÇÃO DE DOIS REPAROS EM CAIXA MONTANA</t>
  </si>
  <si>
    <t>REPARO DE CURTO EM CIRCUITO DE TOMADAS DOS BASTIDORES, VERIFICAÇÃO DE QUADROS ELÉTRICOS E PROGRAMAÇÃO E TIMER</t>
  </si>
  <si>
    <t>INSTALAÇÃO DE PONTO DE TOMADA 110V NA COZINHA</t>
  </si>
  <si>
    <t>SUBSTITUIÇÃO DE PUXADORES DA PORTA DO  CE</t>
  </si>
  <si>
    <t>ATENDIMENTO EMERGENCIAL PARA CONTROLE DE VAZAMENTO E REPARO DE VAZAMENTO</t>
  </si>
  <si>
    <t>SUBSTITUIÇÃO DE BEBEDOURO</t>
  </si>
  <si>
    <t>INSTALAÇÃO DE NOVO PONTO DE ILUMINAÇÃO NA DOCA, COM FORNECIMENTO DE FIAÇÃO, LUMINÁRIA E LÂMPADAS</t>
  </si>
  <si>
    <t>TROCA DE FONTE DO TOTEM</t>
  </si>
  <si>
    <t>TROCA DE DRIVER DE LÂMPADA NA ENTRADA DA LOJA</t>
  </si>
  <si>
    <t>REPARO DE VAZAMENTO E SUBSTITUIÇÃO DE TUBULAÇÃO E CONEXÕES DE BOMBA 2 DA CAIXA D'AGUA</t>
  </si>
  <si>
    <t>LIMPEZA DE PICHAÇÃO EM PORTA DO BANHEIRO MASCULINO</t>
  </si>
  <si>
    <t>REPARO EM VAZAMENTO E SUBSTITUÇÃO DE BOIA DA CAIXA D'AGUA</t>
  </si>
  <si>
    <t>REPARO DE CURTO CIRCUITO NAS TOMADAS DO CE</t>
  </si>
  <si>
    <t>SUBSTITUIÇÃO DE TORNEIRAS NO SANITÁRIO MASCULINO</t>
  </si>
  <si>
    <t>SUBSTITUIÇÃO DE TORNEIRA COM FECHAMENTO AUTOMÁTICO E RABICHO NO BANHEIRO DOS CLIENTES</t>
  </si>
  <si>
    <t>INSTALAÇÃO DE BANDEJA GALVANIZADA EM VAZAMENTO, SUBSTITUIÇÃO DE FORROS E AJUSTE DE PORTA</t>
  </si>
  <si>
    <t>MATERIAL PARA SUBSTITUIÇÃO DE PISOS NA LOJA</t>
  </si>
  <si>
    <t>SUBTITUIÇÃO DE TRECHO DE CALHA EM CHAPA ZINCALUME, INSTALAÇÃO DE TELHA TRAPEZOIDAL, INSTALAÇÃO DE RUFO DE PAREDE EM CHAPA ZINCALUME, INSTALAÇÃO DE RUFO DE CUMEEIRA EM CHAPA ZINCALUME- 30% SINAL</t>
  </si>
  <si>
    <t>SERVIÇO ESPECIALIZADO EM REBOBINAMENTO DO MOTOR VENTILADOR DO CONDENSADOR DE 15TR</t>
  </si>
  <si>
    <t>MATERIAIS PARA REVITALIZAÇÃO SAFARI E FAZENDINHA, TINTAS WEG STR 0596 CHALE DE CHOCOLATE GL WEG CLEAR EP 89, WEG CATALISADOR 89 PW COMP B 520 ML 89PW/ WEG, DILUENTE WEG PU 5003 900ML DILUENTE PU/ WEG.</t>
  </si>
  <si>
    <t>SERVIÇO DE REVITALIZAÇÃO FAZENDINHA E SAFARI, REVITALIZAÇÃO FEITA COM TINTA ATOXICA, COM APLICAÇÃO DE ANTI-FERRUGEM PARA AUMENTO DE VIDA UTIL</t>
  </si>
  <si>
    <t>0800000246 - ATENDIMENTO A NOTIFICAÇÃO DOS BOMBEIROS PARA MELHORIA NAS INSTALAÇÕES DE LUMINARIAS, PLACAS DE SINALIZAÇÃO, INSTALAÇÃO DE CENTRAL DE ALARME DE INCENDIO.</t>
  </si>
  <si>
    <t>REPARO EMERGENCIAL COM SOLDA E ENCAIXE NO TRILHO PORTÃO PRINCIPAL ESTACIONAMENTO </t>
  </si>
  <si>
    <t>REPARO EMERGENCIAL PORTA DE AÇO AUTOMATICA DOCA </t>
  </si>
  <si>
    <t>MANUTENÇÃO COMPELTA E TROCA DE ROLDANA DE VIDRO ENTRADA LOJA</t>
  </si>
  <si>
    <t>SERVIÇO ESPECIALIZADO EM FECHAMENTOS DE PONTOS VULNERÁVEIS ENTRE PASSAGENS DAS ELETROCALHAS COM PALHA DE AÇO E ESPUMA EXPANSIVA, PARA CONTROLE DE PRAGAS.</t>
  </si>
  <si>
    <t>TERMOV - TERCEIRIZAÇÃO DA MOVIMENTAÇÃO DE MATERIAIS LTDA</t>
  </si>
  <si>
    <t>VIDROS</t>
  </si>
  <si>
    <t>0800000421 - INSTALAÇÃO DE NOVAS PORTAS DE VIDRO REFORÇADO COM PELICULA NA PORTA</t>
  </si>
  <si>
    <t>0800000421 - REFRESH DAS PINTURAS DOS CONSULTÓRIOS COM MELHORIA DAS TINTAS HIDROFUGANTES</t>
  </si>
  <si>
    <t>FORNECIMENTO E INSTALAÇÃO DE 02 PIRULITO METALICO </t>
  </si>
  <si>
    <t>REPARO COMPLETO, REFORÇO E TROCA DE EIXO COMPLETO PARA PORTA FLEX DOCA</t>
  </si>
  <si>
    <t>REPARO DOS LUMINOSOS DO TOTEM LOCALIZADOS NA FACHADA DA LOJA</t>
  </si>
  <si>
    <t>FORNECIMENTO E INSTALAÇÃO DE BOMBA PRESSURIZADORA</t>
  </si>
  <si>
    <t>FORNECIMENTO DE FORRO MINERAL 1.25X62</t>
  </si>
  <si>
    <t>FORNECIMENTO DE PAINEL LED PARA MARQUISE</t>
  </si>
  <si>
    <t>MATERIAL PARA PINTURAS DE PAREDES DO ESTACIONAMENTO, PISO DO DEPÓSITO DO PICKUP E PAREDES DO DEPÓSITO</t>
  </si>
  <si>
    <t>FORNECIMENTO E INSTALAÇÃO DE FILTRO, TROCA DE CAPACITOR E CARGA DE GÁS PARA ADOTE</t>
  </si>
  <si>
    <t>FORNECIMENTO E INSTALAÇÃO DE VENTILADOR</t>
  </si>
  <si>
    <t>TINTAS PARA BANDEJAS, SOLVENTE, TINTAS PARA PISO, PINCEL E LÂMPADAS</t>
  </si>
  <si>
    <t>SOLDAR GRELHA DO DEPÓSITO COM REFORÇO PARA PASSAGEM DE PALETES</t>
  </si>
  <si>
    <t>RODAPÉ DE PVC, PU, SILICONE, CANTONEIRAS, PARAFUSOS E GESSO</t>
  </si>
  <si>
    <t>TINTAS INTERNAS, RODAPÉ, SILICONE A BASE D'ÁGUA, FITAS E CANTONEIRA</t>
  </si>
  <si>
    <t>FRETE PARA TRANSPORTE DOS CHECKOUTS PARA VGDE</t>
  </si>
  <si>
    <t>MUDANÇA DE RACK DO DEPÓSITO PRA FRENTE DA LOJA</t>
  </si>
  <si>
    <t>TINTAS PARA PINTURA NO SALÃO DE VENDAS</t>
  </si>
  <si>
    <t>DOBRADIÇAS DO PICK UP E RODIZIOS PARA MESA DA FISIOTERAPIA</t>
  </si>
  <si>
    <t>ARGAMASSA, TINTA BRANCO NEVE E SILICONE</t>
  </si>
  <si>
    <t>INSTALAÇÃO DE UM CIRCUITO 127V PARA REFEITÓRIO</t>
  </si>
  <si>
    <t>PINTURA D ADM, SALÃO DE VENDAS E DEPÓSITO</t>
  </si>
  <si>
    <t>COMANDO DA PORTA DE ACESSO</t>
  </si>
  <si>
    <t>INSTALAÇÃO DE SUPORTE PARA PORTA</t>
  </si>
  <si>
    <t>GRALTE E PONTEIRA PARA REPAROS DA RAMPA DO DEPÓSITO E ESTACIONAMENTO</t>
  </si>
  <si>
    <t>TOMADA DE PISO PARA O CE</t>
  </si>
  <si>
    <t>DUCHA DO TANQUE DE BANHO DO CE</t>
  </si>
  <si>
    <t>PINTURA E INSTALAÇÃO DE BATE RODAS</t>
  </si>
  <si>
    <t>TORNEIRA DA FISIOTERAPIA DO HOSPITAL</t>
  </si>
  <si>
    <t>SILICONE DAS BAIAS DO ADOTE</t>
  </si>
  <si>
    <t>TE PVC ESGOTO DAS CONDENSADORAS</t>
  </si>
  <si>
    <t>ARRUELA E PARAFUSO DO TOTEM DA SAÍDA</t>
  </si>
  <si>
    <t>FORNECIMENTO DE LAUDO TÉCNICO DO SPDA</t>
  </si>
  <si>
    <t>0800000248 - PINTURA DO ESTACIONAMENTO COM NOVA TINTA PARA MELHORA DO VISUAL DA LOJA</t>
  </si>
  <si>
    <t>0800000247 - FORNECIMENTO DE 1 COMPRESSOR PARA AUMENTO DA VIDA ÚTIL DO EQUIPAMENTO</t>
  </si>
  <si>
    <t>0800000258 - RETROFIT DAS LUMINÁRIAS LOCALIZADAS NA FACHADA DA LOJA</t>
  </si>
  <si>
    <t>0800000248 - INSTALAÇÃO DE FORRO EM NOVA SALA APÓS A CRIAÇÃO DA MESMA</t>
  </si>
  <si>
    <t>SUPORTE PARA FIXAÇÃO DOS EXTINTORES</t>
  </si>
  <si>
    <t>FIXAÇÃO E SOLDA DA GRADE NIVELADORA DA DOCA</t>
  </si>
  <si>
    <t>0800000421 - SERVIÇO DE RETROFIT DA ESTRUTURA DO AQUÁRIO</t>
  </si>
  <si>
    <t>INSTALAÇÃO DE RODAMEIO NAS CADEIRAS PARA NÃO DANIFICAR A PAREDE</t>
  </si>
  <si>
    <t>INSTALAÇÃO DE FORRO NO ADM DA LOJA QUE ESTAVA DANIFICADO</t>
  </si>
  <si>
    <t>SERVIÇO DE REPARO NO FORRO DA DOCA QUE ESTAVA QUEBRADO</t>
  </si>
  <si>
    <t>SERVIÇO DE PINTURA DAS GRADES DA LOJA (EXTERNAS) QUE ESTAVAM CORROIDAS E DESGASTADAS PELO TEMPO</t>
  </si>
  <si>
    <t>SERVIÇO ESPECIALIZADO EM ADEQUAÇÕES DO QUADRO ELÉTRICO PARA ACIONAMENTO DA BOMBA DE INCENDIO EM ATENDIMENTO DA NOTIFICAÇÃO DO BOMBEIRO</t>
  </si>
  <si>
    <t>REPARO DO TETO DO C.E COM DRYWALL, EMASSAMENTO E PINTURA</t>
  </si>
  <si>
    <t>SERVIÇO DE SUBSTITUIÇÃO DA ROLDANA DA PORTA DE VIDRO DA ENTRADA DA LOJA, LIMPEZA E LUBRIFICAÇÃO DOS TRILHOS.</t>
  </si>
  <si>
    <t>RETIRADA E TRANSPORTE DO CLIMATIZADOR DE SANTOS MACUCO PARA SANTA CECILIA</t>
  </si>
  <si>
    <t>MATERIAL PARA MANUTENÇÃO PREVENTIVA PREDIAL LOJA - SETEMBRO</t>
  </si>
  <si>
    <t>MATERIAL PARA MANUTENÇÃO PREVENTIVA PREDIAL SERES - SETEMBRO</t>
  </si>
  <si>
    <t>SUBSTITUIÇÃO DE REGISTRO DE INCÊNDIO</t>
  </si>
  <si>
    <t>REMOÇÃO DE AR DE TUBULAÇÃO DE BOMBAS QUE ESTAVAM EM FALHA</t>
  </si>
  <si>
    <t>REPARO DE MESA NA GERÊNCIA E SUBSTITUIÇÃO DE PAPELEIRA NO SANITÁRIO FEMININO</t>
  </si>
  <si>
    <t>FORNECIMENTO DE REFLETORES</t>
  </si>
  <si>
    <t>MÃO DE OBRA PARA SUBSTITUIÇÃO DE REFLETORES</t>
  </si>
  <si>
    <t>SUBSTITUIÇÃO DE LÂMPADAS T8</t>
  </si>
  <si>
    <t>REPARO DE VAZAMENTO E SUBSTITUIÇÃO DE RABICHO NA SALA DE REABILITAÇÃO</t>
  </si>
  <si>
    <t>INSTALAÇÃO DE PORTINHOLA EM GRADE</t>
  </si>
  <si>
    <t>ISOLAMENTO DE FIAÇÃO EXPOSTA NA GRADE DA ANTIGA BANCA DE JORNAL E ORGANIZAÇÃO DE FIAÇÃO NA RAMPA</t>
  </si>
  <si>
    <t>REPARO COM SOLDA E REINSTALAÇÃO DE 02 BATE RODAS INOX LOJA</t>
  </si>
  <si>
    <t>FORNECIMENTO E INSTALÇÃO EMERGENCIAL DE PORTA TAPUME PARA ENTRADA LOJA APÓS A QUEBRA DA PORTA DE VIDRO POR TENTATIVA DE FURTO EM LOJA</t>
  </si>
  <si>
    <t>LAUDO ESTRUTURAL PARA COMPLEMENTO NOVO PROJETO DE AR CONDICIONADO</t>
  </si>
  <si>
    <t>SERVIÇO SUBSTITUIÇÃO SENSOR TEMPERATURA DA TUBULAÇÃO DE SUCÇÃO</t>
  </si>
  <si>
    <t>CONFECÇÃO DE 12 PORTA FILTROS DE AÇO GALVANIZADO</t>
  </si>
  <si>
    <t>REVISÃO 500 HORAS, TROCA FILTRO OLEO MOTOR, TROCA FILTRO HIDRAULICO, TROCA DA JUNTA DO BUJÃO DO CARTER, TROCA OLEO DO MOTOR</t>
  </si>
  <si>
    <t>REPOSIÇÃO PORTA DE VIDRO DA ENTRADA DA LOJA QUE FOI QUEBRADA DURANTE A TENTATIVA DE FURTO</t>
  </si>
  <si>
    <t>SUBSTITUIÇÃO DE 02 PORTINHOLAS DE VIDRO PARA O ARMÁRIO ANTI PULGAS</t>
  </si>
  <si>
    <t>0800000248 - REFRESH DA PINTURA DAS PASSARELAS METÁLICAS DO TELHADO COM TINTA ANTICORROSÃO BRANCA</t>
  </si>
  <si>
    <t>0800000248 - MELHORIA DO PISO DA ENTRADA DA DOCA COM DEMOLIÇÃO DO EXISTENTE E INSTALAÇÃO/EXTENSÃO DO NOVO PISO (68M²)</t>
  </si>
  <si>
    <t>0800000258 - INSTALAÇÃO DE CABEAMENTO ELÉTRICO DE MAIOR BITOLA PARA MELHORIA DO SISTEMA DE AR CONDICIONADO</t>
  </si>
  <si>
    <t>0800000421 - REFRESH DA PINTURA DA DEMARCAÇÃO DE VAGAS DO ESTACIONAMENTO COM TINTA EMBORRACHADA PARA PISO</t>
  </si>
  <si>
    <t>0800000421 - MELHORIA DO PEITORIL DA RECEPÇÃO DO C.E COM INSTALAÇÃO DE STEEL FRAME</t>
  </si>
  <si>
    <t>0800000421 - RETROFIT PONTUAL DOS INTERTRAVADOS DO ESTACIONAMENTRO COM INSTALAÇÃO DE REFORÇO PRÓXIMO AS GRELHAS PLUVIAIS</t>
  </si>
  <si>
    <t>0800000421 - INSTALAÇÃO DE PORTAS MAIS RESISTENTES NO WC FUNCIONÁRIOS</t>
  </si>
  <si>
    <t>0800000421 - RETROFIT DE PINTURA DA FAZENDINHA COM TINTA ANTIFERRUGEM</t>
  </si>
  <si>
    <t>0800000421 - RETROFIT DA PINTURA DA ESTRUTURA DO SAFARI COM INSTALAÇÃO DE TRINCOS E INSTALAÇÃO DE PORTA TELADA PARA SEPARAÇÃO DO BASTIDOR DO SAFARI E AQUÁRIO</t>
  </si>
  <si>
    <t>0800000421 - SERVIÇO DE REFRESH DA PINTURA DA ESCADARIA METÁLICA DO TÉRREO PARA O 1° PISO COM TINTA ANTICORROSÃO</t>
  </si>
  <si>
    <t>0800000421 - SERVIÇO ESPECIALIZADO EM CONSTRUÇÃO DE CONTRA PAREDES EM DRYWALL RU PARA CONTINGÊNCIA DE INFILTRAÇÕES, EMASSAMENTO E PINTURA</t>
  </si>
  <si>
    <t>0800000421 - SERVIÇO ESPECIALIZADO EM CRIAÇÃO DE DIVISÓRIA EM "T" EM EUCATEX NO REFEITÓRIO PARA RESGUARDO DE PORTAS DOS BANHEIROS</t>
  </si>
  <si>
    <t>0800000421 - INSTALAÇÃO DE BANDEJA GALVANIZADA NO CONSULTÓRIO PARA CRIAÇÃO DE ESCOAMENTO DE ÁGUA GERADA DURANTE AS CHUVAS</t>
  </si>
  <si>
    <t>0800000421 - CRIAÇÃO DE EXAUSTÃO PARA OS BANHEIROS DO ADM COM INSTALAÇÃO DE CAIXA DE VENTILAÇÃO/RENOVAÇÃO DE AR</t>
  </si>
  <si>
    <t>SERVIÇO EMERGENCIAL PARA REMOÇÃO DE MONTAGEM DIVERGENTE E SUBSTITUIÇÃO POR KIT COMPLETO (TROCA DE CABOS DE AÇO DE 8 MM, ROLDANAS DE DESLIZAMENTO E APOIO DE PORTAS, SUBSTITUIÇÃO DE CAMISA (EMBUCHAMENTO), SUBSTITUIÇÃO DE PARAFUSOS DE FIXAÇÃO PORTA, ALINHAMENTO E CALIBRAÇÃO DAS PORTAS, LUBRIFICAÇÃO COMPLETA), REPARO GERAL REMOÇÃO DE TRILHOS E PORTA, REGULAGEM DE ROLDANAS, REAPERTO DE FOLHAS E ENDIREITAMENTO. PORTAS 5, 6 E 7</t>
  </si>
  <si>
    <t>MELHORIA DUTOS AR CONDICIONADO LOJA, BALANCEAMENTO MODULO DE VENTILAÇÃO, INSTALAÇÃO DE NOVAS GRELHAS DE RETORNO PARA ATENDER PROJETO PARA REDUÇÃO DE RUIDO</t>
  </si>
  <si>
    <t>INSTALAÇÃO DE NOVOS DAMPES REGULADORES DE VAZÃO DE AR COM LAMINAS REFORÇADAS E OPOSTAS, BALANCEAMENTO DO MODULO DE VENTILAÇÃO E AJUSTES DE VAZÃO, RECOMPOSSIÇÃO TAE PARA ATENDER PROJETO PARA REDUÇÃO DE RUIDO, SERVIÇOS DE RECOMPOSIÇÃO FORRO, PINTURA</t>
  </si>
  <si>
    <t>000000105</t>
  </si>
  <si>
    <t>000000106</t>
  </si>
  <si>
    <t>000000109</t>
  </si>
  <si>
    <t>000000110</t>
  </si>
  <si>
    <t>000000111</t>
  </si>
  <si>
    <t>000000112</t>
  </si>
  <si>
    <t>000000325</t>
  </si>
  <si>
    <t>000000326</t>
  </si>
  <si>
    <t>000003394</t>
  </si>
  <si>
    <t>020242642</t>
  </si>
  <si>
    <t>020242643</t>
  </si>
  <si>
    <t>020242644</t>
  </si>
  <si>
    <t>020242645</t>
  </si>
  <si>
    <t>020242646</t>
  </si>
  <si>
    <t>020242647</t>
  </si>
  <si>
    <t>020242648</t>
  </si>
  <si>
    <t>020242649</t>
  </si>
  <si>
    <t>020242650</t>
  </si>
  <si>
    <t>000096834</t>
  </si>
  <si>
    <t>000096840</t>
  </si>
  <si>
    <t>000096841</t>
  </si>
  <si>
    <t>000096844</t>
  </si>
  <si>
    <t>000096850</t>
  </si>
  <si>
    <t>000096852</t>
  </si>
  <si>
    <t>000096855</t>
  </si>
  <si>
    <t>000003346</t>
  </si>
  <si>
    <t>000003353</t>
  </si>
  <si>
    <t>000003356</t>
  </si>
  <si>
    <t>000003359</t>
  </si>
  <si>
    <t>000003360</t>
  </si>
  <si>
    <t>000003362</t>
  </si>
  <si>
    <t>000003371</t>
  </si>
  <si>
    <t>000003373</t>
  </si>
  <si>
    <t>000003385</t>
  </si>
  <si>
    <t>000003404</t>
  </si>
  <si>
    <t>000003405</t>
  </si>
  <si>
    <t>000003406</t>
  </si>
  <si>
    <t>000003407</t>
  </si>
  <si>
    <t>000003422</t>
  </si>
  <si>
    <t>000003423</t>
  </si>
  <si>
    <t>000003425</t>
  </si>
  <si>
    <t>000003426</t>
  </si>
  <si>
    <t>Locações feitas direto pelas lojas</t>
  </si>
  <si>
    <t>ATENDIMENTO NOTIFICAÇÃO SHOPPING- TROCA FONTE LETREIRO EXTERNO, EQUIPAMENTOS PARA SERVIÇO, MOBILIZAÇÃO PARA SOROCABA</t>
  </si>
  <si>
    <t>DESENTUPIMENTO EM 3 RAMAIS DE RALOS, UTILIZANDO MAQUINARIO ROTATIVO K-500, REMOVENDO DEJETOS QUE ESTAVAM OBSTRUINDO O FLUXO </t>
  </si>
  <si>
    <t>PAGAMENTO 10% REFERENTE A CONTRATAÇÃO DE MÃO DE OBRA PARA PINTURA DA FACHADA</t>
  </si>
  <si>
    <t>MATERIAL PARA MANUTENÇÃO PREVENTIVA DE AR CONDICIONADO</t>
  </si>
  <si>
    <t>CARGA DE FLUIDO E AJUSTE ELÉTRICO EM AR CONDICIONADO DO CPD</t>
  </si>
  <si>
    <t>SUBSTITUIÇÃO DE SENSOR DE DEGELO NA MÁQUINA DO REFEITÓRIO</t>
  </si>
  <si>
    <t>CARGA DE FLUIDO EM AR CONDICIONADO DO CPD DO SERES</t>
  </si>
  <si>
    <t>TROCA DE PLACA DA EVAPORADORA</t>
  </si>
  <si>
    <t>CARGA DE FLUIDO EM AR CONDICIONADO DO CPD</t>
  </si>
  <si>
    <t>CARGA DE FLUIDO EM AR CONDICIONADO NO SERES</t>
  </si>
  <si>
    <t>0800000422 - SERVIÇO ESPECIALIZADO EM MONTAGEM DE NOVO EQUIPAMENTO (ESTEIRA) PARA A SALA DE FISIOTERAPIA</t>
  </si>
  <si>
    <t>SERVIÇO ESPECIALIZADO EM REPARO DO ELEVADOR COM INSERTO DE PORTA PRIMA, ROLDANA P/SUSP CABEÇOTE ANDAR E SUBSTITUIÇÃO DE ROLDANAS</t>
  </si>
  <si>
    <t>SERVIÇO ESPECIALIZADO EM REPARO DO ELEVADOR COM SUBSTITUIÇÃO DO MOTOR OPERADOR DE PORTA MD 24V PARA USO EM ELEVADORES</t>
  </si>
  <si>
    <t>SERVIÇO ESPECIALIZADO EM REPARO DO MONTA CARGA COM SUBSTITUIÇÃO DO CABO DE AÇO, SUBSTITUIÇÃO DE CONJUNTO DE LIMITES, SUBSTITUIÇÃO DO CONJUNTO DE TRINCOS E REVISÃO DA LINHA DE SEGURANÇA</t>
  </si>
  <si>
    <t>RECOLOCAR CB POLIA DES CAB CWT, SERV DE ESCORAMENTO DE CABINA</t>
  </si>
  <si>
    <t>SERVIÇO DE DEMARCAÇÃO DE VAGAS DO ESTACIONAMENTO E EXTINTORES, PINTURA SALÃO DE VENDAS, COMPORTA DE PROTEÇÃO DAS PORTAS, POSTINHOS DE ENTRADA, SOLDA EM COMPORTA</t>
  </si>
  <si>
    <t>SERVIÇO EMERGENCIAL PARA RETIRADA DE LÁMINAS DANIFICADAS, INSTALAÇÃO DE NOVAS LÁMINAS COM ALINHAMENTO DA PORTA E LUBRIFICAÇÃO </t>
  </si>
  <si>
    <t>SERVIÇO EMERGENCIAL POR FALTA DE ÁGUA NA UNIDADE COM REARME DE DISJUNTOR DO PRESSURIZADOR</t>
  </si>
  <si>
    <t>SERVIÇO DE COMPLEMENTO DE PREVENTIVA OUTUBRO (PAINEL LED / GALÃO DE TINTA / ROLO DE ESPUMA) </t>
  </si>
  <si>
    <t>SERVIÇO DE COMPLEMENTO DE PREVENTIVA SETEMBRO (PAINEL LED / DESINGRIPANTE / GESSO / LUMINÁRIA DE EMERGENCIA) </t>
  </si>
  <si>
    <t>ATENDIMENTO PARA INSTALAÇÃO DE PRE-MOLDADOS NO ESTACIONAMENTO, SUBSTITUIÇÃO FEITA DEVIDO A FURTOS DAS GRELHAS </t>
  </si>
  <si>
    <t>SERVIÇO DE CONSERTO DA PORTA BANG BANG </t>
  </si>
  <si>
    <t>SERVIÇO DE COMPLEMENTO DE PREVENTIVA SETEMBRO (TOMADA STECK/ PU/ TINTA SPRAY/ LIXA/ FECHADURA) </t>
  </si>
  <si>
    <t>SERVIÇO DE COMPLEMENTO DE PREVENTIVA SETEMBRO (GESSO/ COLA/ APLICADOR DE COLA/ MASSA CORRIDA) </t>
  </si>
  <si>
    <t>SERVIÇO DE RETIRADA DE VAZAMENTO DA TUBULAÇÃO DE ALIMENTAÇÃO DA PIA E NA TUBULAÇÃO DO VASO SANITÁRIO FEMININO </t>
  </si>
  <si>
    <t>SERVIÇO DE COMPLEMENTO DE PREVENTIVA SETEMBRO (PU/ ROLO DE ESPUMA/ LUMINÁRIA LED/ MAÇANETA) </t>
  </si>
  <si>
    <t>SERVIÇO DE COMPLEMENTO DE PREVENTIVA SETEMBRO (KIT VEDA ROSCA/ CAIXA ACOPLADA/ PLUG MACHO/ FITA LED/ LUMINÁRIA LED) </t>
  </si>
  <si>
    <t>ATENDIMENTO PARA REPOSIÇÃO CABOS ENTRADA DE ENERGIA DEVIDO A FURTO </t>
  </si>
  <si>
    <t>SERVIÇO  DE SUBSTITUIÇÃO DE TIMER E AJUSTE NA PORTA DE AÇO </t>
  </si>
  <si>
    <t>SERVIÇO DE RETIRADA, MANUTENÇÃO E INSTALAÇÃO DA BOMBA DE ÁGUA COM DESEMPENO E INSTALAÇÃO DE PORTA BANG BANG </t>
  </si>
  <si>
    <t>SERVIÇO DE COMPLEMENTO DE PREVENTIVA SETEMBRO (MASSA PLÁSTICA/ TOMADA BIVOLT/ PLACA DE IDENTIFICAÇÃO) </t>
  </si>
  <si>
    <t>SERVIÇO DE DESENTUPIMENTO DO MICTÓRIO </t>
  </si>
  <si>
    <t>SERVIÇO DE COMPLEMENTO DE PREVENTIVA SETEMBRO (LUMINÁRIA LED/ GESSO/ LUMINÁRIA EMERGÊNCIA/ ABRAÇADEIRA/ SOQUETE/ PLACA/ PLUG/ TOMADA/ FITA ISOLANTE/ VEDA ROSCA/ TORNEIRA PIA/TORNEIRA AUTOMÁTICA) </t>
  </si>
  <si>
    <t>SERVIÇO DE SUBSTITUIÇÃO DE FECHADURA NA CLINICA SERES </t>
  </si>
  <si>
    <t>SERVIÇO DE SUBSTITUIÇÃO DE DISJUNTOR E TOMADA STECK</t>
  </si>
  <si>
    <t>SERVIÇO DE ABERTURA E CONSERTO DE FECHADURA </t>
  </si>
  <si>
    <t>SERVIÇO DE PINTURA DA PORTA EXTERNA PICK-UP, PINTURA EXTERNA PARA RETIRADA DE PIXAÇÃO, SOLDA NO CARRINHO DA ARÉA DE VENDAS, INSTALAÇÃO DE CHAPA E SUBSTITUIÇÃO DE RODINHA DO CARRINHO DE SEPARAÇÃO </t>
  </si>
  <si>
    <t>SERVIÇO DE COMPLEMENTO DE PREVENTIVA SETEMBRO (LUMINÁRIA LED/ BUCHA/ PARAFUSO/ SUPORTE PARA PRATELEIRA/ GATILHO) </t>
  </si>
  <si>
    <t>0800000421 - INSTALAÇÃO DE 8 NOVAS FECHADURAS EM EQUIPAMENTO DE EXPOSIÇÃO DE VIDAS.</t>
  </si>
  <si>
    <t>LOCAÇÃO DE 2 CLIMATIZADORES REF. OUTUBRO</t>
  </si>
  <si>
    <t>LOCAÇÃO DE 5 CLIMATIZADORES REF. OUTUBRO</t>
  </si>
  <si>
    <t>LOCAÇÃO DE 3 CLIMATIZADORES REF. OUTUBRO</t>
  </si>
  <si>
    <t>LOCAÇÃO DE 1 CLIMATIZADOR REF. OUTUBRO</t>
  </si>
  <si>
    <t>000000375</t>
  </si>
  <si>
    <t>000003504</t>
  </si>
  <si>
    <t>000003506</t>
  </si>
  <si>
    <t>000003509</t>
  </si>
  <si>
    <t>000003510</t>
  </si>
  <si>
    <t>000003511</t>
  </si>
  <si>
    <t>000003512</t>
  </si>
  <si>
    <t>000003513</t>
  </si>
  <si>
    <t>000003514</t>
  </si>
  <si>
    <t>000003515</t>
  </si>
  <si>
    <t>000003517</t>
  </si>
  <si>
    <t>000003518</t>
  </si>
  <si>
    <t>000003519</t>
  </si>
  <si>
    <t>000003520</t>
  </si>
  <si>
    <t>000003521</t>
  </si>
  <si>
    <t>000003539</t>
  </si>
  <si>
    <t>000003522</t>
  </si>
  <si>
    <t>000003523</t>
  </si>
  <si>
    <t>000003540</t>
  </si>
  <si>
    <t>000003541</t>
  </si>
  <si>
    <t>000003561</t>
  </si>
  <si>
    <t>000003542</t>
  </si>
  <si>
    <t>000003543</t>
  </si>
  <si>
    <t>000003544</t>
  </si>
  <si>
    <t>000003545</t>
  </si>
  <si>
    <t>000003546</t>
  </si>
  <si>
    <t>000003547</t>
  </si>
  <si>
    <t>000003548</t>
  </si>
  <si>
    <t>000003549</t>
  </si>
  <si>
    <t>000003550</t>
  </si>
  <si>
    <t>000003551</t>
  </si>
  <si>
    <t>000003552</t>
  </si>
  <si>
    <t>000003553</t>
  </si>
  <si>
    <t>000003554</t>
  </si>
  <si>
    <t>000003555</t>
  </si>
  <si>
    <t>000003558</t>
  </si>
  <si>
    <t>000003557</t>
  </si>
  <si>
    <t>000003559</t>
  </si>
  <si>
    <t>000003560</t>
  </si>
  <si>
    <t>000003562</t>
  </si>
  <si>
    <t>000003563</t>
  </si>
  <si>
    <t>000003567</t>
  </si>
  <si>
    <t>000003568</t>
  </si>
  <si>
    <t>000003565</t>
  </si>
  <si>
    <t>000003564</t>
  </si>
  <si>
    <t>000003566</t>
  </si>
  <si>
    <t>000003569</t>
  </si>
  <si>
    <t>000003570</t>
  </si>
  <si>
    <t>000003571</t>
  </si>
  <si>
    <t>000003572</t>
  </si>
  <si>
    <t>000243198</t>
  </si>
  <si>
    <t>940549792</t>
  </si>
  <si>
    <t>000003583</t>
  </si>
  <si>
    <t>000003584</t>
  </si>
  <si>
    <t>000003585</t>
  </si>
  <si>
    <t>000003586</t>
  </si>
  <si>
    <t>000003587</t>
  </si>
  <si>
    <t>000003588</t>
  </si>
  <si>
    <t>000003589</t>
  </si>
  <si>
    <t>000003590</t>
  </si>
  <si>
    <t>000003591</t>
  </si>
  <si>
    <t>000003592</t>
  </si>
  <si>
    <t>000003594</t>
  </si>
  <si>
    <t>000003595</t>
  </si>
  <si>
    <t>000003596</t>
  </si>
  <si>
    <t>000003597</t>
  </si>
  <si>
    <t>000003598</t>
  </si>
  <si>
    <t>000003599</t>
  </si>
  <si>
    <t>000003603</t>
  </si>
  <si>
    <t>000003604</t>
  </si>
  <si>
    <t>000003605</t>
  </si>
  <si>
    <t>000003606</t>
  </si>
  <si>
    <t>000003607</t>
  </si>
  <si>
    <t>000003608</t>
  </si>
  <si>
    <t>000003609</t>
  </si>
  <si>
    <t>000358139</t>
  </si>
  <si>
    <t>000358335</t>
  </si>
  <si>
    <t>000386385</t>
  </si>
  <si>
    <t>000386386</t>
  </si>
  <si>
    <t>000386387</t>
  </si>
  <si>
    <t>000180553</t>
  </si>
  <si>
    <t>000003457</t>
  </si>
  <si>
    <t>000003458</t>
  </si>
  <si>
    <t>000003441</t>
  </si>
  <si>
    <t>000003443</t>
  </si>
  <si>
    <t>000003446</t>
  </si>
  <si>
    <t>000003448</t>
  </si>
  <si>
    <t>000003449</t>
  </si>
  <si>
    <t>000003450</t>
  </si>
  <si>
    <t>000003451</t>
  </si>
  <si>
    <t>000003452</t>
  </si>
  <si>
    <t>000003462</t>
  </si>
  <si>
    <t>000003453</t>
  </si>
  <si>
    <t>000003464</t>
  </si>
  <si>
    <t>000003474</t>
  </si>
  <si>
    <t>000003455</t>
  </si>
  <si>
    <t>000003456</t>
  </si>
  <si>
    <t>000003459</t>
  </si>
  <si>
    <t>000003460</t>
  </si>
  <si>
    <t>000003461</t>
  </si>
  <si>
    <t>000003463</t>
  </si>
  <si>
    <t>000003465</t>
  </si>
  <si>
    <t>000003469</t>
  </si>
  <si>
    <t>000003467</t>
  </si>
  <si>
    <t>000003470</t>
  </si>
  <si>
    <t>000003473</t>
  </si>
  <si>
    <t>000003471</t>
  </si>
  <si>
    <t>000003472</t>
  </si>
  <si>
    <t>000003480</t>
  </si>
  <si>
    <t>000003481</t>
  </si>
  <si>
    <t>000003482</t>
  </si>
  <si>
    <t>000003483</t>
  </si>
  <si>
    <t>000003484</t>
  </si>
  <si>
    <t>000003485</t>
  </si>
  <si>
    <t>000003486</t>
  </si>
  <si>
    <t>000003487</t>
  </si>
  <si>
    <t>000003488</t>
  </si>
  <si>
    <t>000003489</t>
  </si>
  <si>
    <t>000003490</t>
  </si>
  <si>
    <t>MANUTENÇÃO PREVENTIVA MENSAL SISTEMA DE BOMBEAMENTO AGOSTO DE 2024</t>
  </si>
  <si>
    <t>MANUTENÇÃO PREVENTIVA MENSAL SISTEMA DE BOMBEAMENTO SETEMBRO DE 2024</t>
  </si>
  <si>
    <t>MANUTENÇÃO PREVENTIVA MENSAL SISTEMA DE BOMBEAMENTO OUTUBRO DE 2024</t>
  </si>
  <si>
    <t>MATERIAIS PARA MELHORIA PREVENTIVA- SW 6225 NOVO METALATEX ACRILICO FOSCO BASE XY-COLOR 16,00L SONHO AZUL LA ACR. FOSCO PREMIUM 16L BASE, SW 6227 NOVO METALATEX ACRILICO FOSCO BASE XY-COLOR 16,00L CONTEMPLAÇAO LA ACR. FOSCO PREMIUM 16L BAS, SW 7015 NOVO METALATEX ACRILICO FOSCO BASE XY-COLOR 16,00L CINZA TRANQUILO LA ACR. FOSCO PREMIUM 16L</t>
  </si>
  <si>
    <t>SERVIÇO ESPECIALIZADO EM FORNECIMENTO DE MÃO DE OBRA TECNICA E MATERIAL PARA INSTALAÇÃO DE REGISTRO GLOBO ANGULAR DE HIDRANTE DE RECALQUE E TESTE HIDROTASTICO E PRESSURIZAÇÃO DE REDE</t>
  </si>
  <si>
    <t>0800000247 - FORNECIMENTO DE 2 COMPRESSORES SANYO/PANASONIC SCROLL 5 TR 220V 3 PARA AUMENTO DE VIDA ÚTIL DOS EQUIPAMENTOS CONDENSADORES DE AR</t>
  </si>
  <si>
    <t>0800000247 - FORNECIMENTO DE COMPRESSOR ROTATIVO GMCC TOSHIBA 36000 220V R-410A PARA AUMENTO DE VIDA ÚTIL DO EQUIPAMENTO CONDICIONADOR DE AR</t>
  </si>
  <si>
    <t>0800000247 - FORNECIMENTO DE COMPRESSOR COMPRESSOR ROTATIVO GMCC TOSHIBA 18000 220V PARA AUMENTO DE VIDA ÚTIL DO EQUIPAMENTO CONDICIONADOR DE AR</t>
  </si>
  <si>
    <t>0800000247 - FORNECIMENTO DE 1 COMPRESSOR COMPRESSOR COPELAND SCROLL ZP182000 220V3 S P/410A E 1 COMPRESSOR ROTATIVO HITACHI 36000BTUS 220V PARA AUMENTO DE VIDA ÚTIL DOS EQUIPAMENTOS CONDENSADORES DE AR</t>
  </si>
  <si>
    <t>INST DE ANTI-SURTO, PROTEÇÃO ANT-SURTO - P03</t>
  </si>
  <si>
    <t>0800000248 - SERVIÇO ESPECIALIZADO EM CONSTRUÇÃO DE NOVA ESTRUTURA PARA INSTALAÇÃO DE PORTA DE ENTRADA DA DOCA PARA QUE A MESMA TENHA UM MELHOR FUNCIONAMENTO ATENDENDO A ALTURA DE 4 METROS</t>
  </si>
  <si>
    <t>SERVIÇO ESPECIALIZADO EM REPARO DA RODA DE TRAÇÃO DA EMPILHADEIRA ELÉTRICA</t>
  </si>
  <si>
    <t>FORNECIMENTO E INSTALAÇÃO DE CORTINA FLEXÍVEL STANDARD 2,15 X 2,50 M (CINZA/CRISTAL) COM VIGAS E PENDURAIS AÇO INOX 430</t>
  </si>
  <si>
    <t>SERVIÇO ESPECIALIZADO EM SUBSTITUIÇÃO DE FECHADURA PADO DO BANHEIRO DE CLIENTES.</t>
  </si>
  <si>
    <t>SERVIÇO ESPECIALIZADO EM INSTALAÇÃO DE 10 CHAPAS GALVANIZADAS 0,50 X 0,50 AO REDOR DAS TUBULAÇÕES E ELETROCALHAS COM ACESSO AS PRATELEIRAS PARA CONTROLE DE PRAGAS.</t>
  </si>
  <si>
    <t>SERVIÇO ESPECIALIZADO EM INSTALAÇÃO DE CAIXA PADRÃO SABESP PARA 2 HIDROMETROS, PARA INDIVIDUALIZAÇÃO DO CONSUMO DE AGUA DA PETZ E ACADEMIA.</t>
  </si>
  <si>
    <t>000003493</t>
  </si>
  <si>
    <t>000003494</t>
  </si>
  <si>
    <t>000003495</t>
  </si>
  <si>
    <t>000003496</t>
  </si>
  <si>
    <t>000003497</t>
  </si>
  <si>
    <t>000003498</t>
  </si>
  <si>
    <t>000003499</t>
  </si>
  <si>
    <t>000003500</t>
  </si>
  <si>
    <t>ACE REVESTIMENTOS</t>
  </si>
  <si>
    <t>CONTROLE PRAGAS</t>
  </si>
  <si>
    <t>SERVIÇO ESPECIALIZADO EM PREVENTIVA PREDIAL SPOT. REF. OUTUBRO</t>
  </si>
  <si>
    <t>FORNECIMENTO INSTALAÇÃO E PINTURA DE 15MT TUBO METALICO FUNDOS LOJA</t>
  </si>
  <si>
    <t>REPARO E INSTALAÇÃO PORTA FLEXDOOR  </t>
  </si>
  <si>
    <t>TROCA DO ESPELHO CE PORTA GRANDE LIMPEZA E INSTALAÇÃO </t>
  </si>
  <si>
    <t>SERVIÇO ESPECIALIZADO EM REPARO DA EMPILHADEIRA ELÉTRICA COM SUBSTITUIÇÃO DE JOGO DE RODAS, PREVENTIVA E REPARO DE 2 PALETEIRAS HIDRAULICAS</t>
  </si>
  <si>
    <t>SERVIÇO ESPECIALIZADO EM SUBSTITUIÇÃO DA PLACA MÃE DA EMPILHADEIRA ELÉTRICA</t>
  </si>
  <si>
    <t>SERVIÇO ESPECIALIZADO EM REPARO DA EMPILHADEIRA ELÉTRICA COM SUBSTITUIÇÃO DO FIM DE CURSO MICRO INTERRUPTOR PT16 DANIFICADO</t>
  </si>
  <si>
    <t>SERVIÇO ESPECIALIZADO EM FECHAMENTO DOS BURACOS NA PARTE LATERAL DA LOJA, PARTE DE TRÁS DO DEPÓSITO E FECHAMENTO DAS CAIXAS ABERTAS VISANDO A DIMINUIÇÃO DE PRAGAS QUE ESTAVAM APARECENDO EM LOJA</t>
  </si>
  <si>
    <t>SERVIÇO ESPECIALIZADO EM REPARO DO PISO EM MANTA ACE AFFINITY 4401 QUARTZ (SUBSTITUIÇÃO DE APROXIMADAMENTE 10M²)</t>
  </si>
  <si>
    <t>SERVIÇO ESPECIALIZADO EM ATENDIMENTO EMERGENCIAL PARA REPARO DA PORTA DA DOCA QUE DESCARRILHOU COM REMOÇÃO DE PORTA DOS TRILHOS, ENDIREITAMENTO DE CANALETAS DE DESLIZAMENTO DE PORTA, FIXAÇÃO DE CANALETA, LUBRIFICAÇÃO, TROCA E REPARO DE LAMINAS MEIA CANA DANIFICADAS, MONTAGEM E INSTALAÇÃO DE LAMINAS NA PORTA E REGULAGEM DE FIM DE CURSO</t>
  </si>
  <si>
    <t>0800000219 - SERVIÇO ESPECIALIZADO EM CRIAÇÃO DE NOVO CIRCUITO DE ACIONADORES MANUAIS (BOTEIRAS) PARA AS BOMBAS DE INCÊNDIO QUE ATENDEM A LOJA</t>
  </si>
  <si>
    <t>0800000248 - SERVIÇO DE FORNECIMENTO E INSTALAÇÃO DE PORTAS DE VIDRO AUTOMÁTICAS NA ENTRADA DA LOJA</t>
  </si>
  <si>
    <t>SERVIÇO ESPECIALIZADO EM DESTRAVAMENTO DA PORTA AUTOMATICA DE ENROLAR DO DEPÓSITO</t>
  </si>
  <si>
    <t>SERVIÇO ESPECIALIZADO EM REPARO DE 1 PALETEIRA HIDRAULICA COM DESMONTAGEM, TROCA DO CONJUNTO DE REPARO HIDRÁULICO COMPLETO, TROCA DE ÓLEO HIDRÁULICO, 01 MOLA DESATIVADOR, 01 PINO DESATIVADOR, 01 EIXO DO REGULADOR DO TIRANTE, REGULAGEM DE ALTURA,MONTAGEM, LUBRIFICAÇÃO E PINTURA NA CORTESIA.</t>
  </si>
  <si>
    <t>SERVIÇO ESPECIALIZADO EM REPARO DE 2 PALETEIRAS HIDRAULICAS COM DESMONTAGEM, TROCA DO CONJUNTO DE REPARO HIDRÁULICO COMPLETO, TROCA DE ÓLEO HIDRÁULICO, 01 MOLA DESATIVADOR, 01 PINO DESATIVADOR, 02 RODA DE CARGA, 04 ROLAMENTO, REGULAGEM DE ALTURA, MONTAGEM,LUBRIFICAÇÃO E PINTURA NA CORTESIA.</t>
  </si>
  <si>
    <t>SERVIÇO ESPECIALIZADO EM FIXAÇÃO DE PRATELEIRA, FECHAMENTO EM GESSO DOS BURACOS, FORNECIMENTO E INSTALAÇÃO DE 06 LAMPADAS DE LED 40W DE 2,40MTS 6500K E SUBSTITUIÇÃO DE 8 LAMPADAS T8 DE LED 6500K.</t>
  </si>
  <si>
    <t>SERVIÇO ESPECIALIZADO EM FECHAMENTO DE VÃOS EM DRYWALL, VÃOS DAS TELHAS COM PALHA DE AÇO E ESPUMA EXPANSIVA CONFORME APONTADO PELO CONTROLE DE PRAGAS, FECHAMENTO DO DUTO DE AR E AO REDOR DAS TUBULAÇÕES COM TELA DE AÇO, FECHAMENTO DA PAREDE COM TELA DE AÇO COM VÃO DANDO POSSÍVEL ACESSO AO FORRO DA LOJA E FECHAMENTO DE BURACO EM ALVENARIA.</t>
  </si>
  <si>
    <t>SERVIÇO ESPECIALIZADO EM REPARO PARA SANAR VAZAMENTO PELAS CONEXÕES DA BOMBA, FOI INSTALADO ANEL DE VEDAÇÃO, LUVA E CANO 3/4.</t>
  </si>
  <si>
    <t>SERVIÇO ESPECIALIZADO EM INSTALAÇÃO DE 30 TRAMELAS PARA CADEADOS NOS ARMÁRIOS DOS COLABORADORES.</t>
  </si>
  <si>
    <t>000000681</t>
  </si>
  <si>
    <t>000003615</t>
  </si>
  <si>
    <t>000003616</t>
  </si>
  <si>
    <t>000004961</t>
  </si>
  <si>
    <t xml:space="preserve">PAG ENGENHARIA E CONSULTORIA LTDA       </t>
  </si>
  <si>
    <t xml:space="preserve">PAG ENGENHARIA      </t>
  </si>
  <si>
    <t xml:space="preserve">BAIRRO MOOCA SAO PAULO                  </t>
  </si>
  <si>
    <t>000006483</t>
  </si>
  <si>
    <t>000006484</t>
  </si>
  <si>
    <t>000006485</t>
  </si>
  <si>
    <t>000006486</t>
  </si>
  <si>
    <t>000000119</t>
  </si>
  <si>
    <t>000000120</t>
  </si>
  <si>
    <t>000000124</t>
  </si>
  <si>
    <t>000000125</t>
  </si>
  <si>
    <t>000000126</t>
  </si>
  <si>
    <t>000000127</t>
  </si>
  <si>
    <t>000000128</t>
  </si>
  <si>
    <t>LOJAS EXPERIÊNCIA</t>
  </si>
  <si>
    <t>REVISÃO GERAL SALÃO DE VENDAS, REVISÃO E MELHORIA DE TODOS OS PONTOS DE EMENDAS, FORNECIMENTO E INSTALAÇÃO DE TELHAS TIPO TR40 NA MARQUISE DOCA- VALOR TOTAL</t>
  </si>
  <si>
    <t>0800000247 - MELHORIA PARA O SISTEMA DE REFRIGERAÇÃO DA LOJA, ADEQUAÇÃO ELÉTRICA, MANUTENÇÃO GERAL E LIMPEZA QUÍMICA DAS EVAPORADORAS E CONDENSADORAS, FORNECIMENTO DE FILTROS, TROCA DE COMPRESSOR DE 7,5 TR E VÁCUO DO SISTEMA.</t>
  </si>
  <si>
    <t>0800000247 - COMPRA DE EQUIPAMENTOS SENDO 15 UNIDADES CONDENSADORAS E 15 UNIDADES EVAPORADORAS PARA MELHORIA DO SISTEMA DE REFRIGERAÇÃO DA LOJA.</t>
  </si>
  <si>
    <t>SERVIÇO ESPECIALIZADO EM ATENDIMENTO EMERGENCIAL PARA VERIFICAÇÃO DO MOTOR DE CORRER QUE HAVIA PARADO DE FUNCIONAR</t>
  </si>
  <si>
    <t>FORNECIMENTO DE 1 BALDE 18 LITROS AMARELO COR: 10239, 1 BALDE 18 LITROS VERNIZ HIDROFURGANTE</t>
  </si>
  <si>
    <t>SERVIÇO ESPECIALIZADO EM FORNECIMENTO E SUBSTITUIÇÃO DE FONTE 12V DO LOGO.</t>
  </si>
  <si>
    <t>SERVIÇO ESPECIALIZADO EM FORNECIMENTO E SUBSTITUIÇÃO DE LUMINÁRIA DA DOCA.</t>
  </si>
  <si>
    <t>SERVIÇO ESPECIALIZADO EM VERIFICAÇÃO DE QUADROS E TOMADAS DEVIDO A CURTO CIRCUITO NA TOMADA DA IMPRESSORA.</t>
  </si>
  <si>
    <t>SERVIÇO ESPECIALIZADO EM FORNECIMENTO DE MOLAS VAI E VEM PARA REPARO DA PORTA DA FARMÁCIA.</t>
  </si>
  <si>
    <t>SERVIÇO ESPECIALIZADO EM VEDAÇÃO DO VASO SANITÁRIO DO BANHEIRO DE CLIENTES, TROCA DO PLUG MACHO DA SELADORA E REGULAGEM DO TIMER.</t>
  </si>
  <si>
    <t>SERVIÇO ESPECIALIZADO EM FIXAÇÃO DA TOMADA DA SPINGO, SUBSTITUIÇÃO DE 2 FONTES DE 12V DOS LUMINOSOS, FIXAÇÃO DA CADEIRA DO REFEITÓRIO.</t>
  </si>
  <si>
    <t>MATERIAL PARA PREVENTIVA PREDIAL - AGOSTO</t>
  </si>
  <si>
    <t>MATERIAL PARA PREVENTIVA PREDIAL - SETEMBRO</t>
  </si>
  <si>
    <t>MATERIAL PARA PREVENTIVA PREDIAL - SETEMBRO (SILICONE, PU, MOLA VAI E VEM, RODAPÉ, KIT CAIXA ACOPLADA, VEDA ROSCA, CANTONEIRAS, 1 FLEXÍVEL)</t>
  </si>
  <si>
    <t>000003501</t>
  </si>
  <si>
    <t>000003502</t>
  </si>
  <si>
    <t>000003524</t>
  </si>
  <si>
    <t>000003525</t>
  </si>
  <si>
    <t>000003526</t>
  </si>
  <si>
    <t>000003527</t>
  </si>
  <si>
    <t>000003528</t>
  </si>
  <si>
    <t>000003532</t>
  </si>
  <si>
    <t>000003530</t>
  </si>
  <si>
    <t>000003531</t>
  </si>
  <si>
    <t>000003533</t>
  </si>
  <si>
    <t>000003534</t>
  </si>
  <si>
    <t>000003535</t>
  </si>
  <si>
    <t>000003536</t>
  </si>
  <si>
    <t>020242741</t>
  </si>
  <si>
    <t>020242742</t>
  </si>
  <si>
    <t>020242743</t>
  </si>
  <si>
    <t>020242744</t>
  </si>
  <si>
    <t>020242745</t>
  </si>
  <si>
    <t>020242746</t>
  </si>
  <si>
    <t>020242747</t>
  </si>
  <si>
    <t>020242748</t>
  </si>
  <si>
    <t>020242749</t>
  </si>
  <si>
    <t>020242750</t>
  </si>
  <si>
    <t>020242751</t>
  </si>
  <si>
    <t>020242752</t>
  </si>
  <si>
    <t>020242754</t>
  </si>
  <si>
    <t>020242757</t>
  </si>
  <si>
    <t>020242753</t>
  </si>
  <si>
    <t>020242755</t>
  </si>
  <si>
    <t>020242759</t>
  </si>
  <si>
    <t>020242756</t>
  </si>
  <si>
    <t>020242758</t>
  </si>
  <si>
    <t>020242760</t>
  </si>
  <si>
    <t>020242761</t>
  </si>
  <si>
    <t>020242762</t>
  </si>
  <si>
    <t>020242763</t>
  </si>
  <si>
    <t>020242764</t>
  </si>
  <si>
    <t>020242765</t>
  </si>
  <si>
    <t>020242766</t>
  </si>
  <si>
    <t>29.259.830/0001-10</t>
  </si>
  <si>
    <t xml:space="preserve">APCLIM ENGENHARIA E CLIMATIZACAO LTDA   </t>
  </si>
  <si>
    <t xml:space="preserve">AVENIDA NOEL NUTELS,362.ANEXO 2.        </t>
  </si>
  <si>
    <t xml:space="preserve">APCLIM              </t>
  </si>
  <si>
    <t>0800000258 - FORNECIMENTO DE 43 LUMINARIAS LED PARA RETROFIT DE ILUMINAÇÃO DO SALÃO DE VENDAS E ADM</t>
  </si>
  <si>
    <t>0800000258 - 70% - RETROFIT DE CABOS E QUADRO ELÉTRICO DO AR CONDICIONADO</t>
  </si>
  <si>
    <t>REVITALIZAÇÃO FAZENDINHA E SAFARI, LIXAMENTO DE TODO O RESCINTO, POSTERIOR APLICAÇÃO DE ANTI-FERRUGEM, APLICAÇÃO DE MASSA PLASTICA EM ALGUNS PONTOS, APLICAÇÃO DE TINTA WEG ATOXI E EPOXI PARA MAIOR DURABILIDADE DO AMBIENTE</t>
  </si>
  <si>
    <t>FORNECIMENTO DE 40 LUMINARIAS LED PARA RETROFIT DE ILUMINAÇÃO SALÃO DE VENDAS</t>
  </si>
  <si>
    <t>SERVIÇO ESPECIALIZADO EM PREVENTIVA DE AR CONDICIONADO SPOT. REF. OUTUBRO</t>
  </si>
  <si>
    <t>SERVIÇO ESPECIALIZADO EM PREVENTIVA AR CONDICIONADO SPOT. OUTUBRO</t>
  </si>
  <si>
    <t>SERVIÇO ESPECIALIZADO EM PREVENTIVA PREDIAL SPOT. REF. OUTUBRO (SERES)</t>
  </si>
  <si>
    <t>SERVIÇO ESPECIALIZADO EM PREVENTIVA PREDIAL SPOT REF. OUTUBRO</t>
  </si>
  <si>
    <t>SERVIÇO ESPECIALIZADO EM PREVENTIVA DE AR CONDICIONADO SPOT REF. OUTUBRO</t>
  </si>
  <si>
    <t>SERVIÇO ESPECIALIZADO EM PREVENTIVA AR CONDICIONADO SPOT. OUTUBRO (HOSPITAL)</t>
  </si>
  <si>
    <t>000021728</t>
  </si>
  <si>
    <t>000021741</t>
  </si>
  <si>
    <t>000021742</t>
  </si>
  <si>
    <t>000021729</t>
  </si>
  <si>
    <t>000021740</t>
  </si>
  <si>
    <t>000021754</t>
  </si>
  <si>
    <t>000021730</t>
  </si>
  <si>
    <t>000021743</t>
  </si>
  <si>
    <t>000021755</t>
  </si>
  <si>
    <t>000021744</t>
  </si>
  <si>
    <t>000021739</t>
  </si>
  <si>
    <t>000021731</t>
  </si>
  <si>
    <t>000021732</t>
  </si>
  <si>
    <t>000021733</t>
  </si>
  <si>
    <t>000021734</t>
  </si>
  <si>
    <t>000021745</t>
  </si>
  <si>
    <t>000021746</t>
  </si>
  <si>
    <t>000021735</t>
  </si>
  <si>
    <t>000021726</t>
  </si>
  <si>
    <t>000021747</t>
  </si>
  <si>
    <t>000021725</t>
  </si>
  <si>
    <t>000021727</t>
  </si>
  <si>
    <t>000021753</t>
  </si>
  <si>
    <t>000021748</t>
  </si>
  <si>
    <t>000021749</t>
  </si>
  <si>
    <t>000021750</t>
  </si>
  <si>
    <t>000021752</t>
  </si>
  <si>
    <t>000021751</t>
  </si>
  <si>
    <t>000021736</t>
  </si>
  <si>
    <t>000021737</t>
  </si>
  <si>
    <t>000021738</t>
  </si>
  <si>
    <t>000000330</t>
  </si>
  <si>
    <t>000432791</t>
  </si>
  <si>
    <t>000001863</t>
  </si>
  <si>
    <t>000155901</t>
  </si>
  <si>
    <t>CONSTRUCAN CONSTRUCOES E REPRESENTACOES COMERCIAIS LTDA</t>
  </si>
  <si>
    <t>0800000421 - MELHORIA COM TINTA ANTICARROSIVA EM ESTRUTURA DO AQUÁRIO GARANTINDO MAIOR VIDA UTIL DO EQUIPAMENTO</t>
  </si>
  <si>
    <t>0800000421 - INSTALAÇÃO DE GRADIL PARA FECHAMENTO DE ETE- CAPEX-PROJETO LOJA EXPERIENCIA</t>
  </si>
  <si>
    <t>MATERIAIS UTILIZADOS EM PREVENTIVA REF. OUTUBRO</t>
  </si>
  <si>
    <t>FILTRO DE COMBUSTÍVEL PARKER, FILTRO SEPARADOR PERKINS, FILTRO DE LUBRIFICANTE PERKINS E OLEO LUBRIFICANTE 15W40 API CH-4</t>
  </si>
  <si>
    <t>OLEO LUBRIFICANTE 15W40 API CH-4, FILTRO DE LUBRIFICANTE FLEETGUARD, FILTRO DE COMBUSTÍVEL FLEETGUARD</t>
  </si>
  <si>
    <t>PAGAMENTO DE 15% REFERENTE A CONTRATAÇÃO DE MÃO DE OBRA PARA INSTALAÇÃO DE NOVO SISTEMA DE AR CONDICIONADO</t>
  </si>
  <si>
    <t>SUBSTITUIÇÃO DE 7 REFLETORES QUEIMADOS DA FACHADA</t>
  </si>
  <si>
    <t>MATERIAIS PREVENTIVA: CIMENTO, AREIA, BRITA PARA TAMPAR BURACO NA ENTRADA DA LOJA E PLUG MACHO PARA EXTENSÃO, 2M DE TUBO DE ESGOTO 100MM E PARAFUSO E BUCHA PARA FIXAÇÃO DE FERRO PARA PROTEÇÃO DE CONCRETO DA ENTRADA</t>
  </si>
  <si>
    <t>MATERIAL PREVENTIVA: TORNEIRA AUTOMÁTICA WC CLIENTE E GESSO RÁPIDO</t>
  </si>
  <si>
    <t>SERVIÇO EMERGENCIAL PARA SUBSTITUIÇÃO DO CONJUNTO PRESSURIZADOR, FITA VEDA ROSCA, ADAPTADOR PVC, LUVA PVC E FITA ISOLANTE P/ TROCA DE UMA DAS BOMBAS; LUVA ROSCAVEL, TUBO SOLDAVEL, LUVA SOLDAVEL E BUCHA DE REDUÇÃO SOLDAVEL P/ INSTALAÇÃO DA BOMBA</t>
  </si>
  <si>
    <t>MATERIAL PARA PREVENTIVA: SACOS DE ENTULHO PARA ORGANIZAÇÃO DO RESTO DE AREIA E BRITA E PARA PINTURA DA LOJA</t>
  </si>
  <si>
    <t>MATERIAL PARA PINTURA DA LOJA</t>
  </si>
  <si>
    <t>MATERIAL PREVENTIVA: LÂMPADA PARA O SALÃO DE VENDAS E AREA ADM</t>
  </si>
  <si>
    <t>MATERIAL PREVENTIVA:  LAMPADAS PARA ILUMINAÇÃO DO ESTACIONAMENTO</t>
  </si>
  <si>
    <t>MATERIAL PREVENTIVA: DRYWALL, FONTE CHAVEADA, GESSO, PRODUTOS DE LIMPEZA P/ AR CONDICIONADO, ADAPTADORES, MASSA PRONTA E CAPACITOR</t>
  </si>
  <si>
    <t>SERVIÇO ESPECIALZIADO EM REPARO DO TOTEM QUE NÃO ESTAVA ACENDENDO</t>
  </si>
  <si>
    <t>SUBSTITUIÇÃO DE 13 REFLETORES DO HOSPITAL</t>
  </si>
  <si>
    <t>SUBSTITUIÇÃO DAS PLACAS DO ACM DANIFICADAS NA FACHADA</t>
  </si>
  <si>
    <t>SERVIÇO DE DESMONTAGEM DO HACK DO DEPÓSITO</t>
  </si>
  <si>
    <t>SUBSTITUIÇÃO DO COMPRESSOR DA CONDENSADORA DO CE</t>
  </si>
  <si>
    <t>FRETE PARA REMOÇÃO DOS CAIXAS VELHOS</t>
  </si>
  <si>
    <t>ABASTECIMENTO DO GERADOR COM ÓLEO DIESEL</t>
  </si>
  <si>
    <t>SUBSTITUIÇÃO DE 2 PAINÉIS DE LED PLAFON</t>
  </si>
  <si>
    <t>SERVIÇO ESPECIALIZADO EM SERVIÇOS GERAIS DE PINTURA</t>
  </si>
  <si>
    <t>SERVIÇOS DE PINTURA E SUBSTITUIÇÃO DE TORNEIRAS</t>
  </si>
  <si>
    <t>CONSERTO DO MURO DO SHOPPING APÓS COLISÃO DO CAMINHÃO DO CD NO ABASTECIMENTO</t>
  </si>
  <si>
    <t>ART PARA LIBERAÇÃO DA CONCESSIONARIA DE ENERGIA EQUATORIAL PARA LIGAÇAO DO GERADOR NO QUADRO</t>
  </si>
  <si>
    <t>MATERIAL PREVENTIVA: TORNEIRAS DAS PIAS DO HOSPITAL</t>
  </si>
  <si>
    <t>SERVIÇO ESPECIALIZADO EM REPARO DE VAZAMENTO DO AC E RECARGA DE FLUIDO REFRIGERANTE</t>
  </si>
  <si>
    <t>MANUTENÇÃO PREVENTIVA 1000 HORAS (6 MESES)</t>
  </si>
  <si>
    <t>000003395</t>
  </si>
  <si>
    <t>000003396</t>
  </si>
  <si>
    <t>000003397</t>
  </si>
  <si>
    <t>000003398</t>
  </si>
  <si>
    <t>000003399</t>
  </si>
  <si>
    <t>000003400</t>
  </si>
  <si>
    <t>000003402</t>
  </si>
  <si>
    <t>000003403</t>
  </si>
  <si>
    <t>000003416</t>
  </si>
  <si>
    <t>000003417</t>
  </si>
  <si>
    <t>000003418</t>
  </si>
  <si>
    <t>000003419</t>
  </si>
  <si>
    <t>000003420</t>
  </si>
  <si>
    <t>000003421</t>
  </si>
  <si>
    <t>000003427</t>
  </si>
  <si>
    <t>000003428</t>
  </si>
  <si>
    <t>000003429</t>
  </si>
  <si>
    <t>000003401</t>
  </si>
  <si>
    <t>000000297</t>
  </si>
  <si>
    <t>000003374</t>
  </si>
  <si>
    <t>000054210</t>
  </si>
  <si>
    <t>000054211</t>
  </si>
  <si>
    <t>000054213</t>
  </si>
  <si>
    <t>000054215</t>
  </si>
  <si>
    <t>000006423</t>
  </si>
  <si>
    <t>000023832</t>
  </si>
  <si>
    <t>000002425</t>
  </si>
  <si>
    <t>002024298</t>
  </si>
  <si>
    <t>002024297</t>
  </si>
  <si>
    <t>0212</t>
  </si>
  <si>
    <t>PETZ CAMPINAS NORTE SUL</t>
  </si>
  <si>
    <t>CPNS-SP</t>
  </si>
  <si>
    <t>INT-1</t>
  </si>
  <si>
    <t>MARYANE</t>
  </si>
  <si>
    <t>R1</t>
  </si>
  <si>
    <t>SPOT - MANUTENÇÃO PREVENTIVA AR-CONDICIONADO REF. OUTUBRO/2024</t>
  </si>
  <si>
    <t>0121</t>
  </si>
  <si>
    <t>PETZ SUMARÉ</t>
  </si>
  <si>
    <t>SMRE-SP</t>
  </si>
  <si>
    <t>SPOT - MANUTENÇÃO PREVENTIVA AR-CONDICIONADO  REF. OUTUBRO/2024</t>
  </si>
  <si>
    <t>SPOT - MANUTENÇÃO PREVENTIVA AR-CONDICIONADO  REF. AGOSTO/2024</t>
  </si>
  <si>
    <t>RPA.CORP</t>
  </si>
  <si>
    <t>000006488</t>
  </si>
  <si>
    <t>000006489</t>
  </si>
  <si>
    <t>000006490</t>
  </si>
  <si>
    <t>000006491</t>
  </si>
  <si>
    <t>000006512</t>
  </si>
  <si>
    <t>000006513</t>
  </si>
  <si>
    <t>000006514</t>
  </si>
  <si>
    <t>000006515</t>
  </si>
  <si>
    <t>000006516</t>
  </si>
  <si>
    <t>000006517</t>
  </si>
  <si>
    <t>000006518</t>
  </si>
  <si>
    <t>000006519</t>
  </si>
  <si>
    <t>000006520</t>
  </si>
  <si>
    <t>000006521</t>
  </si>
  <si>
    <t>000006522</t>
  </si>
  <si>
    <t>000006523</t>
  </si>
  <si>
    <t>000006524</t>
  </si>
  <si>
    <t>000006525</t>
  </si>
  <si>
    <t>000006526</t>
  </si>
  <si>
    <t>000006527</t>
  </si>
  <si>
    <t>000006528</t>
  </si>
  <si>
    <t>000006529</t>
  </si>
  <si>
    <t>000006530</t>
  </si>
  <si>
    <t>000006531</t>
  </si>
  <si>
    <t>000006532</t>
  </si>
  <si>
    <t>000006533</t>
  </si>
  <si>
    <t>000006534</t>
  </si>
  <si>
    <t>0000006535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</si>
</sst>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8" formatCode="&quot;R$&quot;\ #,##0.00;[Red]\-&quot;R$&quot;\ #,##0.00"/>
    <numFmt numFmtId="44" formatCode="_-&quot;R$&quot;\ * #,##0.00_-;\-&quot;R$&quot;\ * #,##0.00_-;_-&quot;R$&quot;\ * &quot;-&quot;??_-;_-@_-"/>
    <numFmt numFmtId="43" formatCode="_-* #,##0.00_-;\-* #,##0.00_-;_-* &quot;-&quot;??_-;_-@_-"/>
    <numFmt numFmtId="164" formatCode="&quot;##.###.###/####-##&quot;"/>
    <numFmt numFmtId="165" formatCode="##&quot;.&quot;###&quot;.&quot;###&quot;/&quot;####&quot;-&quot;##"/>
    <numFmt numFmtId="166" formatCode="00000\-000"/>
    <numFmt numFmtId="167" formatCode="00000000"/>
    <numFmt numFmtId="168" formatCode="00,&quot;.&quot;000,000,&quot;/&quot;000,0\-00"/>
    <numFmt numFmtId="169" formatCode="d/m/yy;@"/>
  </numFmts>
  <fonts count="7" x14ac:knownFonts="1">
    <font>
      <sz val="11"/>
      <color theme="1"/>
      <name val="Calibri"/>
      <family val="2"/>
      <scheme val="minor"/>
    </font>
    <font>
      <sz val="11"/>
      <color theme="1"/>
      <name val="Calibri"/>
      <family val="2"/>
      <scheme val="minor"/>
    </font>
    <font>
      <sz val="9"/>
      <color theme="0"/>
      <name val="Calibri"/>
      <family val="2"/>
      <scheme val="minor"/>
    </font>
    <font>
      <sz val="9"/>
      <color theme="1"/>
      <name val="Calibri"/>
      <family val="2"/>
      <scheme val="minor"/>
    </font>
    <font>
      <sz val="10"/>
      <color theme="1"/>
      <name val="Calibri"/>
      <family val="2"/>
      <scheme val="minor"/>
    </font>
    <font>
      <sz val="11"/>
      <color rgb="FF000000"/>
      <name val="Calibri"/>
      <family val="2"/>
      <scheme val="minor"/>
    </font>
    <font>
      <sz val="9"/>
      <color rgb="FF000000"/>
      <name val="Calibri"/>
      <family val="2"/>
      <scheme val="minor"/>
    </font>
  </fonts>
  <fills count="6">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theme="0" tint="-0.14999847407452621"/>
      </patternFill>
    </fill>
  </fills>
  <borders count="4">
    <border>
      <left/>
      <right/>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s>
  <cellStyleXfs count="5">
    <xf numFmtId="0" fontId="0"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4" fontId="1" fillId="0" borderId="0" applyFont="0" applyFill="0" applyBorder="0" applyAlignment="0" applyProtection="0"/>
  </cellStyleXfs>
  <cellXfs count="93">
    <xf numFmtId="0" fontId="0" fillId="0" borderId="0" xfId="0"/>
    <xf numFmtId="14" fontId="0" fillId="0" borderId="0" xfId="0" applyNumberFormat="1"/>
    <xf numFmtId="164" fontId="0" fillId="0" borderId="0" xfId="0" applyNumberFormat="1"/>
    <xf numFmtId="166" fontId="0" fillId="0" borderId="0" xfId="0" applyNumberFormat="1"/>
    <xf numFmtId="167" fontId="0" fillId="0" borderId="0" xfId="0" applyNumberFormat="1"/>
    <xf numFmtId="169" fontId="0" fillId="0" borderId="0" xfId="0" applyNumberFormat="1"/>
    <xf numFmtId="0" fontId="0" fillId="0" borderId="0" xfId="0" applyAlignment="1">
      <alignment horizontal="center"/>
    </xf>
    <xf numFmtId="167"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pplyProtection="1">
      <alignment horizontal="center" vertical="center"/>
      <protection locked="0"/>
    </xf>
    <xf numFmtId="0" fontId="2" fillId="0" borderId="0" xfId="0" applyFont="1" applyAlignment="1">
      <alignment horizontal="center" vertical="center"/>
    </xf>
    <xf numFmtId="44" fontId="2" fillId="0" borderId="0" xfId="1" applyFont="1" applyFill="1" applyBorder="1" applyAlignment="1" applyProtection="1">
      <alignment horizontal="center" vertical="center"/>
    </xf>
    <xf numFmtId="0" fontId="3" fillId="3" borderId="1" xfId="0" applyFont="1" applyFill="1" applyBorder="1" applyAlignment="1" applyProtection="1">
      <alignment horizontal="left" vertical="center"/>
      <protection locked="0"/>
    </xf>
    <xf numFmtId="0" fontId="3" fillId="0" borderId="1" xfId="0" applyFont="1" applyBorder="1"/>
    <xf numFmtId="0" fontId="3" fillId="3" borderId="1" xfId="0" applyFont="1" applyFill="1" applyBorder="1"/>
    <xf numFmtId="0" fontId="3" fillId="3" borderId="1" xfId="0" applyFont="1" applyFill="1" applyBorder="1" applyAlignment="1" applyProtection="1">
      <alignment vertical="top" wrapText="1"/>
      <protection locked="0"/>
    </xf>
    <xf numFmtId="0" fontId="3" fillId="3" borderId="1" xfId="0" applyFont="1" applyFill="1" applyBorder="1" applyAlignment="1" applyProtection="1">
      <alignment horizontal="left" vertical="center" wrapText="1"/>
      <protection locked="0"/>
    </xf>
    <xf numFmtId="167" fontId="3" fillId="4" borderId="1" xfId="0" applyNumberFormat="1" applyFont="1" applyFill="1" applyBorder="1" applyAlignment="1">
      <alignment horizontal="center" vertical="center"/>
    </xf>
    <xf numFmtId="168" fontId="3" fillId="4" borderId="1" xfId="0" applyNumberFormat="1" applyFont="1" applyFill="1" applyBorder="1" applyAlignment="1">
      <alignment horizontal="center" vertical="center"/>
    </xf>
    <xf numFmtId="0" fontId="3" fillId="4" borderId="1" xfId="0" applyFont="1" applyFill="1" applyBorder="1" applyAlignment="1">
      <alignment horizontal="center" vertical="center"/>
    </xf>
    <xf numFmtId="0" fontId="3" fillId="4" borderId="1" xfId="0" applyFont="1" applyFill="1" applyBorder="1" applyAlignment="1">
      <alignment horizontal="center" vertical="center" wrapText="1"/>
    </xf>
    <xf numFmtId="14" fontId="3" fillId="3" borderId="2" xfId="0" applyNumberFormat="1" applyFont="1" applyFill="1" applyBorder="1" applyAlignment="1">
      <alignment horizontal="left" vertical="top"/>
    </xf>
    <xf numFmtId="49" fontId="3" fillId="3" borderId="2" xfId="0" applyNumberFormat="1" applyFont="1" applyFill="1" applyBorder="1" applyAlignment="1">
      <alignment horizontal="center" vertical="center"/>
    </xf>
    <xf numFmtId="49" fontId="3" fillId="3" borderId="2" xfId="0" applyNumberFormat="1" applyFont="1" applyFill="1" applyBorder="1" applyAlignment="1">
      <alignment horizontal="center" vertical="top"/>
    </xf>
    <xf numFmtId="0" fontId="3" fillId="3" borderId="2" xfId="0" applyFont="1" applyFill="1" applyBorder="1" applyAlignment="1" applyProtection="1">
      <alignment horizontal="left" vertical="center"/>
      <protection locked="0"/>
    </xf>
    <xf numFmtId="49" fontId="3" fillId="3" borderId="2" xfId="0" applyNumberFormat="1" applyFont="1" applyFill="1" applyBorder="1" applyAlignment="1" applyProtection="1">
      <alignment horizontal="center" vertical="top"/>
      <protection locked="0"/>
    </xf>
    <xf numFmtId="49" fontId="2" fillId="2" borderId="1" xfId="0" applyNumberFormat="1" applyFont="1" applyFill="1" applyBorder="1" applyAlignment="1">
      <alignment horizontal="center" vertical="center"/>
    </xf>
    <xf numFmtId="49" fontId="3" fillId="3" borderId="1" xfId="0" applyNumberFormat="1" applyFont="1" applyFill="1" applyBorder="1" applyAlignment="1" applyProtection="1">
      <alignment horizontal="center" vertical="center"/>
      <protection locked="0"/>
    </xf>
    <xf numFmtId="49" fontId="3" fillId="3" borderId="1" xfId="0" applyNumberFormat="1" applyFont="1" applyFill="1" applyBorder="1" applyAlignment="1">
      <alignment horizontal="center" vertical="center"/>
    </xf>
    <xf numFmtId="49" fontId="4" fillId="0" borderId="2" xfId="0" applyNumberFormat="1" applyFont="1" applyBorder="1" applyAlignment="1" applyProtection="1">
      <alignment horizontal="center"/>
      <protection locked="0"/>
    </xf>
    <xf numFmtId="14" fontId="3" fillId="3" borderId="2" xfId="0" applyNumberFormat="1" applyFont="1" applyFill="1" applyBorder="1" applyAlignment="1" applyProtection="1">
      <alignment horizontal="left" vertical="top"/>
      <protection locked="0"/>
    </xf>
    <xf numFmtId="0" fontId="5" fillId="0" borderId="0" xfId="0" applyFont="1"/>
    <xf numFmtId="8" fontId="0" fillId="0" borderId="0" xfId="0" applyNumberFormat="1"/>
    <xf numFmtId="49" fontId="3" fillId="3" borderId="2" xfId="0" applyNumberFormat="1" applyFont="1" applyFill="1" applyBorder="1" applyAlignment="1" applyProtection="1">
      <alignment horizontal="center"/>
      <protection locked="0"/>
    </xf>
    <xf numFmtId="49" fontId="3" fillId="3" borderId="2" xfId="0" applyNumberFormat="1" applyFont="1" applyFill="1" applyBorder="1" applyAlignment="1">
      <alignment horizontal="right" vertical="center"/>
    </xf>
    <xf numFmtId="49" fontId="3" fillId="3" borderId="2" xfId="0" applyNumberFormat="1" applyFont="1" applyFill="1" applyBorder="1" applyAlignment="1" applyProtection="1">
      <alignment horizontal="right" vertical="center"/>
      <protection locked="0"/>
    </xf>
    <xf numFmtId="49" fontId="0" fillId="0" borderId="0" xfId="0" applyNumberFormat="1"/>
    <xf numFmtId="169" fontId="2" fillId="2" borderId="1" xfId="0" applyNumberFormat="1" applyFont="1" applyFill="1" applyBorder="1" applyAlignment="1">
      <alignment horizontal="center" vertical="center"/>
    </xf>
    <xf numFmtId="169" fontId="3" fillId="3" borderId="1" xfId="0" applyNumberFormat="1" applyFont="1" applyFill="1" applyBorder="1" applyAlignment="1" applyProtection="1">
      <alignment horizontal="center" vertical="center"/>
      <protection locked="0"/>
    </xf>
    <xf numFmtId="169" fontId="3" fillId="3" borderId="1" xfId="0" applyNumberFormat="1" applyFont="1" applyFill="1" applyBorder="1" applyAlignment="1">
      <alignment horizontal="center" vertical="center"/>
    </xf>
    <xf numFmtId="165" fontId="2" fillId="2" borderId="1" xfId="0" applyNumberFormat="1" applyFont="1" applyFill="1" applyBorder="1" applyAlignment="1">
      <alignment horizontal="center" vertical="center"/>
    </xf>
    <xf numFmtId="1" fontId="2" fillId="2" borderId="1" xfId="0" applyNumberFormat="1" applyFont="1" applyFill="1" applyBorder="1" applyAlignment="1">
      <alignment horizontal="center" vertical="center"/>
    </xf>
    <xf numFmtId="1" fontId="3" fillId="4" borderId="1" xfId="0" applyNumberFormat="1" applyFont="1" applyFill="1" applyBorder="1" applyAlignment="1">
      <alignment horizontal="center" vertical="center"/>
    </xf>
    <xf numFmtId="165" fontId="3" fillId="3" borderId="1" xfId="0" applyNumberFormat="1" applyFont="1" applyFill="1" applyBorder="1" applyAlignment="1">
      <alignment horizontal="center"/>
    </xf>
    <xf numFmtId="1" fontId="3" fillId="0" borderId="1" xfId="0" applyNumberFormat="1" applyFont="1" applyBorder="1" applyAlignment="1">
      <alignment horizontal="center"/>
    </xf>
    <xf numFmtId="14" fontId="3" fillId="3" borderId="1" xfId="0" applyNumberFormat="1" applyFont="1" applyFill="1" applyBorder="1" applyAlignment="1">
      <alignment horizontal="center" vertical="center"/>
    </xf>
    <xf numFmtId="49" fontId="3" fillId="3" borderId="1" xfId="0" applyNumberFormat="1" applyFont="1" applyFill="1" applyBorder="1" applyAlignment="1" applyProtection="1">
      <alignment horizontal="center" vertical="center" wrapText="1"/>
      <protection locked="0"/>
    </xf>
    <xf numFmtId="0" fontId="0" fillId="0" borderId="0" xfId="0" applyAlignment="1">
      <alignment wrapText="1"/>
    </xf>
    <xf numFmtId="16" fontId="3" fillId="3" borderId="1" xfId="0" applyNumberFormat="1" applyFont="1" applyFill="1" applyBorder="1" applyAlignment="1">
      <alignment horizontal="center" vertical="center"/>
    </xf>
    <xf numFmtId="0" fontId="3" fillId="3" borderId="1" xfId="0" applyFont="1" applyFill="1" applyBorder="1" applyAlignment="1">
      <alignment vertical="top" wrapText="1"/>
    </xf>
    <xf numFmtId="14" fontId="3" fillId="3" borderId="2" xfId="0" applyNumberFormat="1" applyFont="1" applyFill="1" applyBorder="1" applyAlignment="1">
      <alignment horizontal="center" vertical="center"/>
    </xf>
    <xf numFmtId="0" fontId="3" fillId="0" borderId="0" xfId="0" applyFont="1"/>
    <xf numFmtId="0" fontId="3" fillId="3" borderId="2" xfId="0" applyFont="1" applyFill="1" applyBorder="1" applyAlignment="1">
      <alignment horizontal="center" vertical="center"/>
    </xf>
    <xf numFmtId="14" fontId="3" fillId="3" borderId="0" xfId="0" applyNumberFormat="1" applyFont="1" applyFill="1" applyAlignment="1">
      <alignment horizontal="center" vertical="center"/>
    </xf>
    <xf numFmtId="49" fontId="3" fillId="3" borderId="0" xfId="0" applyNumberFormat="1" applyFont="1" applyFill="1" applyAlignment="1">
      <alignment horizontal="center" vertical="center"/>
    </xf>
    <xf numFmtId="1" fontId="3" fillId="3" borderId="1" xfId="0" applyNumberFormat="1" applyFont="1" applyFill="1" applyBorder="1" applyAlignment="1">
      <alignment horizontal="center"/>
    </xf>
    <xf numFmtId="0" fontId="3" fillId="3" borderId="0" xfId="0" applyFont="1" applyFill="1" applyAlignment="1">
      <alignment horizontal="center" vertical="center"/>
    </xf>
    <xf numFmtId="0" fontId="3" fillId="3" borderId="0" xfId="0" applyFont="1" applyFill="1" applyAlignment="1" applyProtection="1">
      <alignment horizontal="center" vertical="center"/>
      <protection locked="0"/>
    </xf>
    <xf numFmtId="49" fontId="3" fillId="3" borderId="1" xfId="0" applyNumberFormat="1" applyFont="1" applyFill="1" applyBorder="1" applyAlignment="1" applyProtection="1">
      <alignment horizontal="center"/>
      <protection locked="0"/>
    </xf>
    <xf numFmtId="0" fontId="0" fillId="5" borderId="1" xfId="0" applyFill="1" applyBorder="1" applyProtection="1">
      <protection locked="0"/>
    </xf>
    <xf numFmtId="0" fontId="3" fillId="3" borderId="3" xfId="0" applyFont="1" applyFill="1" applyBorder="1" applyAlignment="1" applyProtection="1">
      <alignment horizontal="left" vertical="center"/>
      <protection locked="0"/>
    </xf>
    <xf numFmtId="0" fontId="3" fillId="3" borderId="2" xfId="0" applyFont="1" applyFill="1" applyBorder="1" applyAlignment="1" applyProtection="1">
      <alignment horizontal="left" vertical="center" wrapText="1"/>
      <protection locked="0"/>
    </xf>
    <xf numFmtId="0" fontId="0" fillId="5" borderId="2" xfId="0" applyFill="1" applyBorder="1" applyProtection="1">
      <protection locked="0"/>
    </xf>
    <xf numFmtId="49" fontId="3" fillId="3" borderId="0" xfId="0" applyNumberFormat="1" applyFont="1" applyFill="1" applyAlignment="1" applyProtection="1">
      <alignment horizontal="center" vertical="center"/>
      <protection locked="0"/>
    </xf>
    <xf numFmtId="49" fontId="6" fillId="0" borderId="1" xfId="0" applyNumberFormat="1" applyFont="1" applyBorder="1"/>
    <xf numFmtId="49" fontId="3" fillId="3" borderId="1" xfId="0" applyNumberFormat="1" applyFont="1" applyFill="1" applyBorder="1" applyAlignment="1" applyProtection="1">
      <alignment horizontal="center" vertical="top"/>
      <protection locked="0"/>
    </xf>
    <xf numFmtId="49" fontId="3" fillId="3" borderId="1" xfId="0" applyNumberFormat="1" applyFont="1" applyFill="1" applyBorder="1" applyAlignment="1">
      <alignment horizontal="center" vertical="top"/>
    </xf>
    <xf numFmtId="14" fontId="3" fillId="3" borderId="1" xfId="0" applyNumberFormat="1" applyFont="1" applyFill="1" applyBorder="1" applyAlignment="1" applyProtection="1">
      <alignment horizontal="left" vertical="top"/>
      <protection locked="0"/>
    </xf>
    <xf numFmtId="0" fontId="3" fillId="3" borderId="0" xfId="0" applyFont="1" applyFill="1" applyAlignment="1" applyProtection="1">
      <alignment vertical="top" wrapText="1"/>
      <protection locked="0"/>
    </xf>
    <xf numFmtId="14" fontId="3" fillId="3" borderId="1" xfId="0" applyNumberFormat="1" applyFont="1" applyFill="1" applyBorder="1" applyAlignment="1">
      <alignment horizontal="left" vertical="top"/>
    </xf>
    <xf numFmtId="0" fontId="3" fillId="3" borderId="1" xfId="0" applyFont="1" applyFill="1" applyBorder="1" applyAlignment="1" applyProtection="1">
      <alignment horizontal="left" vertical="top" wrapText="1"/>
      <protection locked="0"/>
    </xf>
    <xf numFmtId="165" fontId="3" fillId="3" borderId="1" xfId="0" applyNumberFormat="1" applyFont="1" applyFill="1" applyBorder="1"/>
    <xf numFmtId="165" fontId="3" fillId="3" borderId="2" xfId="0" applyNumberFormat="1" applyFont="1" applyFill="1" applyBorder="1" applyAlignment="1">
      <alignment horizontal="center"/>
    </xf>
    <xf numFmtId="44" fontId="2" fillId="2" borderId="1" xfId="4" applyFont="1" applyFill="1" applyBorder="1" applyAlignment="1" applyProtection="1">
      <alignment horizontal="center" vertical="center"/>
    </xf>
    <xf numFmtId="44" fontId="3" fillId="3" borderId="1" xfId="4" applyFont="1" applyFill="1" applyBorder="1" applyAlignment="1" applyProtection="1">
      <alignment horizontal="center" vertical="center"/>
      <protection locked="0"/>
    </xf>
    <xf numFmtId="44" fontId="3" fillId="3" borderId="1" xfId="4" applyFont="1" applyFill="1" applyBorder="1" applyAlignment="1" applyProtection="1">
      <alignment horizontal="center" vertical="center"/>
    </xf>
    <xf numFmtId="44" fontId="3" fillId="3" borderId="0" xfId="4" applyFont="1" applyFill="1" applyAlignment="1" applyProtection="1">
      <alignment horizontal="right" vertical="center"/>
      <protection locked="0"/>
    </xf>
    <xf numFmtId="44" fontId="3" fillId="3" borderId="0" xfId="4" applyFont="1" applyFill="1" applyBorder="1" applyAlignment="1" applyProtection="1">
      <alignment horizontal="center" vertical="center"/>
      <protection locked="0"/>
    </xf>
    <xf numFmtId="44" fontId="3" fillId="3" borderId="1" xfId="4" applyFont="1" applyFill="1" applyBorder="1" applyAlignment="1" applyProtection="1">
      <alignment horizontal="right" vertical="center"/>
      <protection locked="0"/>
    </xf>
    <xf numFmtId="44" fontId="3" fillId="3" borderId="1" xfId="4" applyFont="1" applyFill="1" applyBorder="1" applyAlignment="1" applyProtection="1">
      <alignment horizontal="center" vertical="center" wrapText="1"/>
      <protection locked="0"/>
    </xf>
    <xf numFmtId="44" fontId="3" fillId="3" borderId="1" xfId="4" applyFont="1" applyFill="1" applyBorder="1" applyAlignment="1" applyProtection="1">
      <alignment horizontal="center" vertical="center" wrapText="1"/>
    </xf>
    <xf numFmtId="0" fontId="3" fillId="3" borderId="1" xfId="0" applyFont="1" applyFill="1" applyBorder="1" applyAlignment="1">
      <alignment horizontal="left" vertical="center"/>
    </xf>
    <xf numFmtId="49" fontId="3" fillId="3" borderId="1" xfId="0" applyNumberFormat="1" applyFont="1" applyFill="1" applyBorder="1" applyAlignment="1" applyProtection="1">
      <alignment horizontal="center" vertical="center"/>
    </xf>
    <xf numFmtId="0" fontId="3" fillId="3" borderId="1" xfId="0" applyFont="1" applyFill="1" applyBorder="1" applyAlignment="1" applyProtection="1">
      <alignment horizontal="center" vertical="center"/>
    </xf>
    <xf numFmtId="14" fontId="3" fillId="3" borderId="1" xfId="0" applyNumberFormat="1" applyFont="1" applyFill="1" applyBorder="1" applyAlignment="1" applyProtection="1">
      <alignment horizontal="center" vertical="center"/>
    </xf>
    <xf numFmtId="49" fontId="3" fillId="3" borderId="1" xfId="0" quotePrefix="1" applyNumberFormat="1" applyFont="1" applyFill="1" applyBorder="1" applyAlignment="1" applyProtection="1">
      <alignment horizontal="center" vertical="center"/>
      <protection locked="0"/>
    </xf>
    <xf numFmtId="0" fontId="3" fillId="3" borderId="1" xfId="0" applyFont="1" applyFill="1" applyBorder="1" applyAlignment="1" applyProtection="1">
      <alignment horizontal="left" vertical="center"/>
    </xf>
    <xf numFmtId="0" fontId="0" fillId="0" borderId="0" xfId="0" applyNumberFormat="1"/>
    <xf numFmtId="165" fontId="0" fillId="0" borderId="0" xfId="0" applyNumberFormat="1"/>
    <xf numFmtId="165" fontId="3" fillId="4" borderId="1" xfId="0" applyNumberFormat="1" applyFont="1" applyFill="1" applyBorder="1" applyAlignment="1">
      <alignment horizontal="center" vertical="center"/>
    </xf>
    <xf numFmtId="49" fontId="3" fillId="3" borderId="0" xfId="0" applyNumberFormat="1" applyFont="1" applyFill="1" applyAlignment="1" applyProtection="1">
      <alignment horizontal="center" vertical="center"/>
    </xf>
    <xf numFmtId="0" fontId="3" fillId="0" borderId="0" xfId="0" applyFont="1" applyAlignment="1">
      <alignment horizontal="left"/>
    </xf>
  </cellXfs>
  <cellStyles count="5">
    <cellStyle name="Moeda" xfId="4" builtinId="4"/>
    <cellStyle name="Moeda 51" xfId="1"/>
    <cellStyle name="Normal" xfId="0" builtinId="0"/>
    <cellStyle name="Normal 2 2" xfId="3"/>
    <cellStyle name="Vírgula 22" xfId="2"/>
  </cellStyles>
  <dxfs count="16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quot;.&quot;###&quot;/&quot;####&quot;-&quot;##"/>
    </dxf>
    <dxf>
      <numFmt numFmtId="166" formatCode="00000\-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00000000"/>
    </dxf>
    <dxf>
      <numFmt numFmtId="0" formatCode="General"/>
    </dxf>
    <dxf>
      <numFmt numFmtId="0" formatCode="General"/>
    </dxf>
    <dxf>
      <numFmt numFmtId="0" formatCode="General"/>
    </dxf>
    <dxf>
      <numFmt numFmtId="0" formatCode="Genera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0</xdr:col>
      <xdr:colOff>2</xdr:colOff>
      <xdr:row>0</xdr:row>
      <xdr:rowOff>7621</xdr:rowOff>
    </xdr:from>
    <xdr:to>
      <xdr:col>2</xdr:col>
      <xdr:colOff>190500</xdr:colOff>
      <xdr:row>0</xdr:row>
      <xdr:rowOff>1447801</xdr:rowOff>
    </xdr:to>
    <mc:AlternateContent xmlns:mc="http://schemas.openxmlformats.org/markup-compatibility/2006" xmlns:sle15="http://schemas.microsoft.com/office/drawing/2012/slicer">
      <mc:Choice Requires="sle15">
        <xdr:graphicFrame macro="">
          <xdr:nvGraphicFramePr>
            <xdr:cNvPr id="11" name="COORDENADOR 1">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COORDENADOR 1"/>
            </a:graphicData>
          </a:graphic>
        </xdr:graphicFrame>
      </mc:Choice>
      <mc:Fallback xmlns="">
        <xdr:sp macro="" textlink="">
          <xdr:nvSpPr>
            <xdr:cNvPr id="0" name=""/>
            <xdr:cNvSpPr>
              <a:spLocks noTextEdit="1"/>
            </xdr:cNvSpPr>
          </xdr:nvSpPr>
          <xdr:spPr>
            <a:xfrm>
              <a:off x="2" y="7621"/>
              <a:ext cx="1333498" cy="144018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de tabela. Segmentações de dados de tabela têm suporte no Excel ou em versões posteriores.
Se a forma tiver sido modificada em uma versão anterior do Excel, ou se a pasta de trabalho tiver sido salva no Excel 2007 ou em versões anteriores, a segmentação de dados não poderá ser usada.</a:t>
              </a:r>
            </a:p>
          </xdr:txBody>
        </xdr:sp>
      </mc:Fallback>
    </mc:AlternateContent>
    <xdr:clientData/>
  </xdr:twoCellAnchor>
  <xdr:twoCellAnchor editAs="absolute">
    <xdr:from>
      <xdr:col>6</xdr:col>
      <xdr:colOff>1724025</xdr:colOff>
      <xdr:row>0</xdr:row>
      <xdr:rowOff>7621</xdr:rowOff>
    </xdr:from>
    <xdr:to>
      <xdr:col>13</xdr:col>
      <xdr:colOff>317499</xdr:colOff>
      <xdr:row>0</xdr:row>
      <xdr:rowOff>1457325</xdr:rowOff>
    </xdr:to>
    <mc:AlternateContent xmlns:mc="http://schemas.openxmlformats.org/markup-compatibility/2006" xmlns:sle15="http://schemas.microsoft.com/office/drawing/2012/slicer">
      <mc:Choice Requires="sle15">
        <xdr:graphicFrame macro="">
          <xdr:nvGraphicFramePr>
            <xdr:cNvPr id="12" name="Dfilial 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0/slicer">
              <sle:slicer xmlns:sle="http://schemas.microsoft.com/office/drawing/2010/slicer" name="Dfilial 1"/>
            </a:graphicData>
          </a:graphic>
        </xdr:graphicFrame>
      </mc:Choice>
      <mc:Fallback xmlns="">
        <xdr:sp macro="" textlink="">
          <xdr:nvSpPr>
            <xdr:cNvPr id="0" name=""/>
            <xdr:cNvSpPr>
              <a:spLocks noTextEdit="1"/>
            </xdr:cNvSpPr>
          </xdr:nvSpPr>
          <xdr:spPr>
            <a:xfrm>
              <a:off x="7924800" y="7621"/>
              <a:ext cx="8334374" cy="1449704"/>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de tabela. Segmentações de dados de tabela têm suporte no Excel ou em versões posteriores.
Se a forma tiver sido modificada em uma versão anterior do Excel, ou se a pasta de trabalho tiver sido salva no Excel 2007 ou em versões anteriores, a segmentação de dados não poderá ser usada.</a:t>
              </a:r>
            </a:p>
          </xdr:txBody>
        </xdr:sp>
      </mc:Fallback>
    </mc:AlternateContent>
    <xdr:clientData/>
  </xdr:twoCellAnchor>
  <xdr:twoCellAnchor editAs="absolute">
    <xdr:from>
      <xdr:col>2</xdr:col>
      <xdr:colOff>171450</xdr:colOff>
      <xdr:row>0</xdr:row>
      <xdr:rowOff>7620</xdr:rowOff>
    </xdr:from>
    <xdr:to>
      <xdr:col>4</xdr:col>
      <xdr:colOff>733425</xdr:colOff>
      <xdr:row>0</xdr:row>
      <xdr:rowOff>1455420</xdr:rowOff>
    </xdr:to>
    <mc:AlternateContent xmlns:mc="http://schemas.openxmlformats.org/markup-compatibility/2006" xmlns:sle15="http://schemas.microsoft.com/office/drawing/2012/slicer">
      <mc:Choice Requires="sle15">
        <xdr:graphicFrame macro="">
          <xdr:nvGraphicFramePr>
            <xdr:cNvPr id="13" name="ANALISTA 1">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ANALISTA 1"/>
            </a:graphicData>
          </a:graphic>
        </xdr:graphicFrame>
      </mc:Choice>
      <mc:Fallback xmlns="">
        <xdr:sp macro="" textlink="">
          <xdr:nvSpPr>
            <xdr:cNvPr id="0" name=""/>
            <xdr:cNvSpPr>
              <a:spLocks noTextEdit="1"/>
            </xdr:cNvSpPr>
          </xdr:nvSpPr>
          <xdr:spPr>
            <a:xfrm>
              <a:off x="1314450" y="7620"/>
              <a:ext cx="2457450" cy="144780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de tabela. Segmentações de dados de tabela têm suporte no Excel ou em versões posteriores.
Se a forma tiver sido modificada em uma versão anterior do Excel, ou se a pasta de trabalho tiver sido salva no Excel 2007 ou em versões anteriores, a segmentação de dados não poderá ser usada.</a:t>
              </a:r>
            </a:p>
          </xdr:txBody>
        </xdr:sp>
      </mc:Fallback>
    </mc:AlternateContent>
    <xdr:clientData/>
  </xdr:twoCellAnchor>
  <xdr:twoCellAnchor editAs="absolute">
    <xdr:from>
      <xdr:col>4</xdr:col>
      <xdr:colOff>733424</xdr:colOff>
      <xdr:row>0</xdr:row>
      <xdr:rowOff>7621</xdr:rowOff>
    </xdr:from>
    <xdr:to>
      <xdr:col>6</xdr:col>
      <xdr:colOff>1733550</xdr:colOff>
      <xdr:row>0</xdr:row>
      <xdr:rowOff>1457325</xdr:rowOff>
    </xdr:to>
    <mc:AlternateContent xmlns:mc="http://schemas.openxmlformats.org/markup-compatibility/2006" xmlns:sle15="http://schemas.microsoft.com/office/drawing/2012/slicer">
      <mc:Choice Requires="sle15">
        <xdr:graphicFrame macro="">
          <xdr:nvGraphicFramePr>
            <xdr:cNvPr id="14" name="DISTRITO 1">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DISTRITO 1"/>
            </a:graphicData>
          </a:graphic>
        </xdr:graphicFrame>
      </mc:Choice>
      <mc:Fallback xmlns="">
        <xdr:sp macro="" textlink="">
          <xdr:nvSpPr>
            <xdr:cNvPr id="0" name=""/>
            <xdr:cNvSpPr>
              <a:spLocks noTextEdit="1"/>
            </xdr:cNvSpPr>
          </xdr:nvSpPr>
          <xdr:spPr>
            <a:xfrm>
              <a:off x="3771899" y="7621"/>
              <a:ext cx="4162426" cy="1449704"/>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de tabela. Segmentações de dados de tabela têm suporte no Excel ou em versões posteriores.
Se a forma tiver sido modificada em uma versão anterior do Excel, ou se a pasta de trabalho tiver sido salva no Excel 2007 ou em versões anteriores, a segmentação de dados não poderá ser usada.</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anutencao-Infraestrutura\1%20-%20MANUTEN&#199;&#195;O%20ADM\04%20-%20GLPI\PIETRA\APROVA&#199;&#213;ES%20NOVEMBR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ietra.santos/AppData/Local/Microsoft/Windows/INetCache/Content.Outlook/0MZO2Y1V/REGISTHAU%20-%20CIDADE%20JARDI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ottweiler\Holding\Manutencao-Infraestrutura\1%20-%20MANUTEN&#199;&#195;O%20ADM\04%20-%20GLPI\ERICA\Aprova&#231;&#245;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rottweiler\Holding\Manutencao-Infraestrutura\6%20-%20DIVERSOS\FILIAIS%20PETZ.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eito"/>
      <sheetName val="BASE"/>
      <sheetName val="TEMP. SETEMBRO"/>
      <sheetName val="Orientativo"/>
      <sheetName val="Painel"/>
    </sheetNames>
    <sheetDataSet>
      <sheetData sheetId="0"/>
      <sheetData sheetId="1"/>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entativo"/>
      <sheetName val="Conceito"/>
      <sheetName val="Painel"/>
      <sheetName val="Modelo Template"/>
    </sheetNames>
    <sheetDataSet>
      <sheetData sheetId="0" refreshError="1"/>
      <sheetData sheetId="1" refreshError="1"/>
      <sheetData sheetId="2"/>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eito"/>
      <sheetName val="Modelo Template"/>
      <sheetName val="PRINT"/>
      <sheetName val="BASE"/>
      <sheetName val="Painel"/>
      <sheetName val="Planilha1"/>
    </sheetNames>
    <sheetDataSet>
      <sheetData sheetId="0"/>
      <sheetData sheetId="1"/>
      <sheetData sheetId="2"/>
      <sheetData sheetId="3"/>
      <sheetData sheetId="4"/>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Z E ZEEDOG"/>
      <sheetName val="CONTATO MANUTENÇÃO"/>
      <sheetName val="RCA"/>
      <sheetName val="FILIAIS PETZ"/>
    </sheetNames>
    <sheetDataSet>
      <sheetData sheetId="0">
        <row r="1">
          <cell r="B1" t="str">
            <v>FILIAL</v>
          </cell>
          <cell r="C1" t="str">
            <v>DISTRITO</v>
          </cell>
          <cell r="D1" t="str">
            <v>REGIONAL</v>
          </cell>
          <cell r="E1" t="str">
            <v>COORDENADOR</v>
          </cell>
          <cell r="F1" t="str">
            <v>Dfilial</v>
          </cell>
          <cell r="G1" t="str">
            <v>LOJA</v>
          </cell>
          <cell r="H1" t="str">
            <v>INAUGURAÇÃO</v>
          </cell>
          <cell r="I1" t="str">
            <v>Endereço</v>
          </cell>
          <cell r="J1" t="str">
            <v>Cidade</v>
          </cell>
          <cell r="K1" t="str">
            <v>UF</v>
          </cell>
          <cell r="L1" t="str">
            <v>CEP</v>
          </cell>
          <cell r="M1" t="str">
            <v>CNPJ</v>
          </cell>
          <cell r="N1" t="str">
            <v>Insc. Estadual</v>
          </cell>
          <cell r="O1" t="str">
            <v>Bairro</v>
          </cell>
          <cell r="P1" t="str">
            <v>INAUGURADA?</v>
          </cell>
          <cell r="Q1" t="str">
            <v>glpi</v>
          </cell>
          <cell r="R1" t="str">
            <v>ANALISTA</v>
          </cell>
        </row>
        <row r="2">
          <cell r="B2" t="str">
            <v>04 0001</v>
          </cell>
          <cell r="C2" t="str">
            <v>SP5</v>
          </cell>
          <cell r="D2" t="str">
            <v>R2</v>
          </cell>
          <cell r="E2" t="str">
            <v>MARCONE</v>
          </cell>
          <cell r="F2" t="str">
            <v>TIET-SP</v>
          </cell>
          <cell r="G2" t="str">
            <v>PETZ MARGINAL TIETE</v>
          </cell>
          <cell r="H2">
            <v>37469</v>
          </cell>
          <cell r="I2" t="str">
            <v>RUA GUARANTA  555  587</v>
          </cell>
          <cell r="J2" t="str">
            <v>SÃO PAULO</v>
          </cell>
          <cell r="K2" t="str">
            <v>SP</v>
          </cell>
          <cell r="L2">
            <v>3035050</v>
          </cell>
          <cell r="M2">
            <v>18328118000109</v>
          </cell>
          <cell r="N2" t="str">
            <v>142677055119</v>
          </cell>
          <cell r="O2" t="str">
            <v>PARI</v>
          </cell>
          <cell r="P2" t="str">
            <v>S</v>
          </cell>
          <cell r="Q2" t="str">
            <v>MATRIZ</v>
          </cell>
          <cell r="R2" t="str">
            <v>JOAB</v>
          </cell>
        </row>
        <row r="3">
          <cell r="B3" t="str">
            <v>04 0002</v>
          </cell>
          <cell r="C3" t="str">
            <v>SP4</v>
          </cell>
          <cell r="D3" t="str">
            <v>R2</v>
          </cell>
          <cell r="E3" t="str">
            <v>MARCONE</v>
          </cell>
          <cell r="F3" t="str">
            <v>IPIR-SP</v>
          </cell>
          <cell r="G3" t="str">
            <v>PETZ IPIRANGA</v>
          </cell>
          <cell r="H3">
            <v>39142</v>
          </cell>
          <cell r="I3" t="str">
            <v>AV. PRESIDENTE TANCREDO NEVES, 600</v>
          </cell>
          <cell r="J3" t="str">
            <v>SÃO PAULO</v>
          </cell>
          <cell r="K3" t="str">
            <v>SP</v>
          </cell>
          <cell r="L3">
            <v>4287010</v>
          </cell>
          <cell r="M3">
            <v>18328118002071</v>
          </cell>
          <cell r="N3" t="str">
            <v>142695062114</v>
          </cell>
          <cell r="O3" t="str">
            <v>IPIRANGA</v>
          </cell>
          <cell r="P3" t="str">
            <v>S</v>
          </cell>
          <cell r="Q3" t="str">
            <v>IPIRANGA</v>
          </cell>
          <cell r="R3" t="str">
            <v>ROBSON</v>
          </cell>
        </row>
        <row r="4">
          <cell r="B4" t="str">
            <v>04 0003</v>
          </cell>
          <cell r="C4" t="str">
            <v>SP3</v>
          </cell>
          <cell r="D4" t="str">
            <v>R3</v>
          </cell>
          <cell r="E4" t="str">
            <v>FELICIO</v>
          </cell>
          <cell r="F4" t="str">
            <v>SBCA-SP</v>
          </cell>
          <cell r="G4" t="str">
            <v>PETZ SAO BERNARDO</v>
          </cell>
          <cell r="H4">
            <v>39173</v>
          </cell>
          <cell r="I4" t="str">
            <v>AV. ROTARY, 825 û LOJA 16 A</v>
          </cell>
          <cell r="J4" t="str">
            <v>SÃO BERNARDO DO CAMPO</v>
          </cell>
          <cell r="K4" t="str">
            <v>SP</v>
          </cell>
          <cell r="L4">
            <v>9721000</v>
          </cell>
          <cell r="M4">
            <v>18328118002152</v>
          </cell>
          <cell r="N4" t="str">
            <v>635707737111</v>
          </cell>
          <cell r="O4" t="str">
            <v>CENTRO</v>
          </cell>
          <cell r="P4" t="str">
            <v>S</v>
          </cell>
          <cell r="Q4" t="str">
            <v>SÃO BERNARDO DO CAMPO</v>
          </cell>
          <cell r="R4" t="str">
            <v>CAIO</v>
          </cell>
        </row>
        <row r="5">
          <cell r="B5" t="str">
            <v>04 0004</v>
          </cell>
          <cell r="C5" t="str">
            <v>SP6</v>
          </cell>
          <cell r="D5" t="str">
            <v>R2</v>
          </cell>
          <cell r="E5" t="str">
            <v>MARCONE</v>
          </cell>
          <cell r="F5" t="str">
            <v>MOGI-SP</v>
          </cell>
          <cell r="G5" t="str">
            <v>PETZ MOGI DAS CRUZES</v>
          </cell>
          <cell r="H5">
            <v>39539</v>
          </cell>
          <cell r="I5" t="str">
            <v>AV. FRANCISCO RODRIGUES FILHO, 1550</v>
          </cell>
          <cell r="J5" t="str">
            <v>MOGI DAS CRUZES</v>
          </cell>
          <cell r="K5" t="str">
            <v>SP</v>
          </cell>
          <cell r="L5">
            <v>8810000</v>
          </cell>
          <cell r="M5">
            <v>18328118002233</v>
          </cell>
          <cell r="N5" t="str">
            <v>454383151115</v>
          </cell>
          <cell r="O5" t="str">
            <v>VILA SUISSA</v>
          </cell>
          <cell r="P5" t="str">
            <v>S</v>
          </cell>
          <cell r="Q5" t="str">
            <v>MOGI DAS CRUZES</v>
          </cell>
          <cell r="R5" t="str">
            <v>GUILHERME</v>
          </cell>
        </row>
        <row r="6">
          <cell r="B6" t="str">
            <v>04 0005</v>
          </cell>
          <cell r="C6" t="str">
            <v>SP5</v>
          </cell>
          <cell r="D6" t="str">
            <v>R2</v>
          </cell>
          <cell r="E6" t="str">
            <v>MARCONE</v>
          </cell>
          <cell r="F6" t="str">
            <v>GRLH-SP</v>
          </cell>
          <cell r="G6" t="str">
            <v>PETZ GUARULHOS</v>
          </cell>
          <cell r="H6">
            <v>40452</v>
          </cell>
          <cell r="I6" t="str">
            <v>AV. GUARULHOS, 2598</v>
          </cell>
          <cell r="J6" t="str">
            <v>GUARULHOS</v>
          </cell>
          <cell r="K6" t="str">
            <v>SP</v>
          </cell>
          <cell r="L6">
            <v>7025000</v>
          </cell>
          <cell r="M6">
            <v>18328118002314</v>
          </cell>
          <cell r="N6" t="str">
            <v>796131464115</v>
          </cell>
          <cell r="O6" t="str">
            <v>CENTRO</v>
          </cell>
          <cell r="P6" t="str">
            <v>S</v>
          </cell>
          <cell r="Q6" t="str">
            <v>GUARULHOS</v>
          </cell>
          <cell r="R6" t="str">
            <v>JOAB</v>
          </cell>
        </row>
        <row r="7">
          <cell r="B7" t="str">
            <v>04 0006</v>
          </cell>
          <cell r="C7" t="str">
            <v>SP6</v>
          </cell>
          <cell r="D7" t="str">
            <v>R2</v>
          </cell>
          <cell r="E7" t="str">
            <v>MARCONE</v>
          </cell>
          <cell r="F7" t="str">
            <v>MCCO-SP</v>
          </cell>
          <cell r="G7" t="str">
            <v>PETZ SANTOS MACUCO</v>
          </cell>
          <cell r="H7">
            <v>40513</v>
          </cell>
          <cell r="I7" t="str">
            <v>RUA DOUTOR MANOEL TOURINHO, 385</v>
          </cell>
          <cell r="J7" t="str">
            <v>SANTOS</v>
          </cell>
          <cell r="K7" t="str">
            <v>SP</v>
          </cell>
          <cell r="L7">
            <v>11015031</v>
          </cell>
          <cell r="M7">
            <v>18328118002403</v>
          </cell>
          <cell r="N7" t="str">
            <v>633464233111</v>
          </cell>
          <cell r="O7" t="str">
            <v>MACUCO</v>
          </cell>
          <cell r="P7" t="str">
            <v>S</v>
          </cell>
          <cell r="Q7" t="str">
            <v>SANTOS</v>
          </cell>
          <cell r="R7" t="str">
            <v>GUILHERME</v>
          </cell>
        </row>
        <row r="8">
          <cell r="B8" t="str">
            <v>04 0007</v>
          </cell>
          <cell r="C8" t="str">
            <v>SP7</v>
          </cell>
          <cell r="D8" t="str">
            <v>R3</v>
          </cell>
          <cell r="E8" t="str">
            <v>FELICIO</v>
          </cell>
          <cell r="F8" t="str">
            <v>SCBA-SP</v>
          </cell>
          <cell r="G8" t="str">
            <v>PETZ SOROCABA</v>
          </cell>
          <cell r="H8">
            <v>40695</v>
          </cell>
          <cell r="I8" t="str">
            <v>AV. DOM AGUIRRE, 2121 û SALAO 3</v>
          </cell>
          <cell r="J8" t="str">
            <v>SOROCABA</v>
          </cell>
          <cell r="K8" t="str">
            <v>SP</v>
          </cell>
          <cell r="L8">
            <v>18090002</v>
          </cell>
          <cell r="M8">
            <v>18328118001695</v>
          </cell>
          <cell r="N8" t="str">
            <v>669778752111</v>
          </cell>
          <cell r="O8" t="str">
            <v>JD SANTA ROSALIA</v>
          </cell>
          <cell r="P8" t="str">
            <v>S</v>
          </cell>
          <cell r="Q8" t="str">
            <v>SOROCABA</v>
          </cell>
          <cell r="R8" t="str">
            <v>KAUAN</v>
          </cell>
        </row>
        <row r="9">
          <cell r="B9" t="str">
            <v>04 0008</v>
          </cell>
          <cell r="C9" t="str">
            <v>SP7</v>
          </cell>
          <cell r="D9" t="str">
            <v>R3</v>
          </cell>
          <cell r="E9" t="str">
            <v>FELICIO</v>
          </cell>
          <cell r="F9" t="str">
            <v>ALPH-SP</v>
          </cell>
          <cell r="G9" t="str">
            <v>PETZ ALPHAVILLE</v>
          </cell>
          <cell r="H9">
            <v>38749</v>
          </cell>
          <cell r="I9" t="str">
            <v>AV. ALPHAVILLE, 580</v>
          </cell>
          <cell r="J9" t="str">
            <v>BARUERI</v>
          </cell>
          <cell r="K9" t="str">
            <v>SP</v>
          </cell>
          <cell r="L9">
            <v>6472010</v>
          </cell>
          <cell r="M9">
            <v>18328118001423</v>
          </cell>
          <cell r="N9" t="str">
            <v>206321830118</v>
          </cell>
          <cell r="O9" t="str">
            <v>EMPRES. 18 DO FORTE</v>
          </cell>
          <cell r="P9" t="str">
            <v>S</v>
          </cell>
          <cell r="Q9" t="str">
            <v>ALPHAVILLE</v>
          </cell>
          <cell r="R9" t="str">
            <v>KAUAN</v>
          </cell>
        </row>
        <row r="10">
          <cell r="B10" t="str">
            <v>04 0009</v>
          </cell>
          <cell r="C10" t="str">
            <v>SP6</v>
          </cell>
          <cell r="D10" t="str">
            <v>R2</v>
          </cell>
          <cell r="E10" t="str">
            <v>MARCONE</v>
          </cell>
          <cell r="F10" t="str">
            <v>LTPL-SP</v>
          </cell>
          <cell r="G10" t="str">
            <v>PETZ LITORAL PLAZA</v>
          </cell>
          <cell r="H10">
            <v>40878</v>
          </cell>
          <cell r="I10" t="str">
            <v>AV AYRTON SENNA DA SILVA,1511</v>
          </cell>
          <cell r="J10" t="str">
            <v>PRAIA GRANDE</v>
          </cell>
          <cell r="K10" t="str">
            <v>SP</v>
          </cell>
          <cell r="L10">
            <v>11726000</v>
          </cell>
          <cell r="M10">
            <v>18328118001857</v>
          </cell>
          <cell r="N10" t="str">
            <v>558283783110</v>
          </cell>
          <cell r="O10" t="str">
            <v>TUDE BASTOS</v>
          </cell>
          <cell r="P10" t="str">
            <v>S</v>
          </cell>
          <cell r="Q10" t="str">
            <v>LITORAL PLAZA</v>
          </cell>
          <cell r="R10" t="str">
            <v>GUILHERME</v>
          </cell>
        </row>
        <row r="11">
          <cell r="B11" t="str">
            <v>04 0010</v>
          </cell>
          <cell r="C11" t="str">
            <v>SP2</v>
          </cell>
          <cell r="D11" t="str">
            <v>R3</v>
          </cell>
          <cell r="E11" t="str">
            <v>FELICIO</v>
          </cell>
          <cell r="F11" t="str">
            <v>STCE-SP</v>
          </cell>
          <cell r="G11" t="str">
            <v>PETZ SANTA CECILIA</v>
          </cell>
          <cell r="H11">
            <v>41025</v>
          </cell>
          <cell r="I11" t="str">
            <v>AV GENERAL OLIMPIO DE SILVEIRA, 68</v>
          </cell>
          <cell r="J11" t="str">
            <v>SÃO PAULO</v>
          </cell>
          <cell r="K11" t="str">
            <v>SP</v>
          </cell>
          <cell r="L11">
            <v>1150000</v>
          </cell>
          <cell r="M11">
            <v>18328118001938</v>
          </cell>
          <cell r="N11" t="str">
            <v>142696389111</v>
          </cell>
          <cell r="O11" t="str">
            <v>SANTA CECILIA</v>
          </cell>
          <cell r="P11" t="str">
            <v>S</v>
          </cell>
          <cell r="Q11" t="str">
            <v>SANTA CECÍLIA</v>
          </cell>
          <cell r="R11" t="str">
            <v>CAIO</v>
          </cell>
        </row>
        <row r="12">
          <cell r="B12" t="str">
            <v>04 0011</v>
          </cell>
          <cell r="C12" t="str">
            <v>SP2</v>
          </cell>
          <cell r="D12" t="str">
            <v>R3</v>
          </cell>
          <cell r="E12" t="str">
            <v>FELICIO</v>
          </cell>
          <cell r="F12" t="str">
            <v>AUGT-SP</v>
          </cell>
          <cell r="G12" t="str">
            <v>PETZ AUGUSTA</v>
          </cell>
          <cell r="H12">
            <v>42671</v>
          </cell>
          <cell r="I12" t="str">
            <v>R AUGUSTA 215</v>
          </cell>
          <cell r="J12" t="str">
            <v>SÃO PAULO</v>
          </cell>
          <cell r="K12" t="str">
            <v>SP</v>
          </cell>
          <cell r="L12">
            <v>1305000</v>
          </cell>
          <cell r="M12">
            <v>18328118001776</v>
          </cell>
          <cell r="N12" t="str">
            <v>142696398112</v>
          </cell>
          <cell r="O12" t="str">
            <v>CONSOLAÇÃO</v>
          </cell>
          <cell r="P12" t="str">
            <v>S</v>
          </cell>
          <cell r="Q12" t="str">
            <v>AUGUSTA</v>
          </cell>
          <cell r="R12" t="str">
            <v>CAIO</v>
          </cell>
        </row>
        <row r="13">
          <cell r="B13" t="str">
            <v>04 0012</v>
          </cell>
          <cell r="C13" t="str">
            <v>SP5</v>
          </cell>
          <cell r="D13" t="str">
            <v>R2</v>
          </cell>
          <cell r="E13" t="str">
            <v>MARCONE</v>
          </cell>
          <cell r="F13" t="str">
            <v>LMAO-SP</v>
          </cell>
          <cell r="G13" t="str">
            <v>PETZ LIMAO</v>
          </cell>
          <cell r="H13">
            <v>41172</v>
          </cell>
          <cell r="I13" t="str">
            <v>AV. OTAVIANO ALVES DE LIMA, 1480</v>
          </cell>
          <cell r="J13" t="str">
            <v>SÃO PAULO</v>
          </cell>
          <cell r="K13" t="str">
            <v>SP</v>
          </cell>
          <cell r="L13">
            <v>2501000</v>
          </cell>
          <cell r="M13">
            <v>18328118001261</v>
          </cell>
          <cell r="N13" t="str">
            <v>142696403119</v>
          </cell>
          <cell r="O13" t="str">
            <v>BARRA FUNDA</v>
          </cell>
          <cell r="P13" t="str">
            <v>S</v>
          </cell>
          <cell r="Q13" t="str">
            <v>LIMÃO</v>
          </cell>
          <cell r="R13" t="str">
            <v>JOAB</v>
          </cell>
        </row>
        <row r="14">
          <cell r="B14" t="str">
            <v>04 0013</v>
          </cell>
          <cell r="C14" t="str">
            <v>SP1</v>
          </cell>
          <cell r="D14" t="str">
            <v>R1</v>
          </cell>
          <cell r="E14" t="str">
            <v>MARYANE</v>
          </cell>
          <cell r="F14" t="str">
            <v>INTL-SP</v>
          </cell>
          <cell r="G14" t="str">
            <v>PETZ AVENIDA INTERLAGOS  (ANTIGOS DADOS DA HOVET)</v>
          </cell>
          <cell r="H14">
            <v>45055</v>
          </cell>
          <cell r="I14" t="str">
            <v>AV. INTERLAGOS, 2000</v>
          </cell>
          <cell r="J14" t="str">
            <v>SÃO PAULO</v>
          </cell>
          <cell r="K14" t="str">
            <v>SP</v>
          </cell>
          <cell r="L14">
            <v>4660002</v>
          </cell>
          <cell r="M14" t="str">
            <v>18.328.118/0011-80</v>
          </cell>
          <cell r="N14">
            <v>142696370114</v>
          </cell>
          <cell r="O14" t="str">
            <v>JARDIM MARAJOARA</v>
          </cell>
          <cell r="P14" t="str">
            <v>S</v>
          </cell>
          <cell r="Q14" t="str">
            <v>INTL-SP</v>
          </cell>
          <cell r="R14" t="str">
            <v>AGNALDO</v>
          </cell>
        </row>
        <row r="15">
          <cell r="B15" t="str">
            <v>04 0014</v>
          </cell>
          <cell r="C15" t="str">
            <v/>
          </cell>
          <cell r="D15" t="str">
            <v/>
          </cell>
          <cell r="E15" t="str">
            <v/>
          </cell>
          <cell r="F15" t="str">
            <v/>
          </cell>
          <cell r="G15" t="str">
            <v/>
          </cell>
          <cell r="H15"/>
          <cell r="I15" t="str">
            <v/>
          </cell>
          <cell r="J15" t="str">
            <v/>
          </cell>
          <cell r="K15" t="str">
            <v/>
          </cell>
          <cell r="L15"/>
          <cell r="M15" t="str">
            <v/>
          </cell>
          <cell r="N15" t="str">
            <v/>
          </cell>
          <cell r="O15" t="str">
            <v/>
          </cell>
          <cell r="P15" t="str">
            <v>N</v>
          </cell>
          <cell r="Q15" t="str">
            <v/>
          </cell>
          <cell r="R15" t="str">
            <v/>
          </cell>
        </row>
        <row r="16">
          <cell r="B16" t="str">
            <v>04 0015</v>
          </cell>
          <cell r="C16" t="str">
            <v>CO-2</v>
          </cell>
          <cell r="D16" t="str">
            <v>R3</v>
          </cell>
          <cell r="E16" t="str">
            <v>FELICIO</v>
          </cell>
          <cell r="F16" t="str">
            <v>BSIA-DF</v>
          </cell>
          <cell r="G16" t="str">
            <v>PETZ BRASILIA SIA</v>
          </cell>
          <cell r="H16">
            <v>41242</v>
          </cell>
          <cell r="I16" t="str">
            <v>ST SIA TRECHO 2 LOTES 65/95</v>
          </cell>
          <cell r="J16" t="str">
            <v>BRASÍLIA</v>
          </cell>
          <cell r="K16" t="str">
            <v>DF</v>
          </cell>
          <cell r="L16">
            <v>71200020</v>
          </cell>
          <cell r="M16">
            <v>18328118000451</v>
          </cell>
          <cell r="N16" t="str">
            <v>0765066800101</v>
          </cell>
          <cell r="O16" t="str">
            <v>GUARA</v>
          </cell>
          <cell r="P16" t="str">
            <v>S</v>
          </cell>
          <cell r="Q16" t="str">
            <v>BRASÍLIA</v>
          </cell>
          <cell r="R16" t="str">
            <v>CAIO</v>
          </cell>
        </row>
        <row r="17">
          <cell r="B17" t="str">
            <v>04 0016</v>
          </cell>
          <cell r="C17" t="str">
            <v>INT-1</v>
          </cell>
          <cell r="D17" t="str">
            <v>R1</v>
          </cell>
          <cell r="E17" t="str">
            <v>MARYANE</v>
          </cell>
          <cell r="F17" t="str">
            <v>JUND-SP</v>
          </cell>
          <cell r="G17" t="str">
            <v>PETZ JUNDIAI</v>
          </cell>
          <cell r="H17">
            <v>41263</v>
          </cell>
          <cell r="I17" t="str">
            <v>AV ANTONIO FREDERICO OZANAM 3003</v>
          </cell>
          <cell r="J17" t="str">
            <v>JUNDIAÍ</v>
          </cell>
          <cell r="K17" t="str">
            <v>SP</v>
          </cell>
          <cell r="L17">
            <v>13215010</v>
          </cell>
          <cell r="M17">
            <v>18328118000613</v>
          </cell>
          <cell r="N17" t="str">
            <v>407331993113</v>
          </cell>
          <cell r="O17" t="str">
            <v>VILA DE VITO</v>
          </cell>
          <cell r="P17" t="str">
            <v>S</v>
          </cell>
          <cell r="Q17" t="str">
            <v>JUNDIAÍ</v>
          </cell>
          <cell r="R17" t="str">
            <v>AGNALDO</v>
          </cell>
        </row>
        <row r="18">
          <cell r="B18" t="str">
            <v>04 0017</v>
          </cell>
          <cell r="C18" t="str">
            <v>SP3</v>
          </cell>
          <cell r="D18" t="str">
            <v>R3</v>
          </cell>
          <cell r="E18" t="str">
            <v>FELICIO</v>
          </cell>
          <cell r="F18" t="str">
            <v>SCSU-SP</v>
          </cell>
          <cell r="G18" t="str">
            <v>PETZ CARREFOUR SAO CAETANO</v>
          </cell>
          <cell r="H18">
            <v>41625</v>
          </cell>
          <cell r="I18" t="str">
            <v>R AQUIDABAN</v>
          </cell>
          <cell r="J18" t="str">
            <v>SÃO CAETANO DO SUL</v>
          </cell>
          <cell r="K18" t="str">
            <v>SP</v>
          </cell>
          <cell r="L18">
            <v>9520180</v>
          </cell>
          <cell r="M18">
            <v>18328118000532</v>
          </cell>
          <cell r="N18" t="str">
            <v>636201590112</v>
          </cell>
          <cell r="O18" t="str">
            <v>FUNDACAO</v>
          </cell>
          <cell r="P18" t="str">
            <v>S</v>
          </cell>
          <cell r="Q18" t="str">
            <v>SÃO CAETANO DO SUL</v>
          </cell>
          <cell r="R18" t="str">
            <v>CAIO</v>
          </cell>
        </row>
        <row r="19">
          <cell r="B19" t="str">
            <v>04 0018</v>
          </cell>
          <cell r="C19" t="str">
            <v>SP1</v>
          </cell>
          <cell r="D19" t="str">
            <v>R1</v>
          </cell>
          <cell r="E19" t="str">
            <v>MARYANE</v>
          </cell>
          <cell r="F19" t="str">
            <v>BAND-SP</v>
          </cell>
          <cell r="G19" t="str">
            <v>PETZ BANDEIRANTES</v>
          </cell>
          <cell r="H19">
            <v>41256</v>
          </cell>
          <cell r="I19" t="str">
            <v>AV DOS BANDEIRANTES 2040</v>
          </cell>
          <cell r="J19" t="str">
            <v>SÃO PAULO</v>
          </cell>
          <cell r="K19" t="str">
            <v>SP</v>
          </cell>
          <cell r="L19">
            <v>4553002</v>
          </cell>
          <cell r="M19">
            <v>18328118001504</v>
          </cell>
          <cell r="N19" t="str">
            <v>142695071115</v>
          </cell>
          <cell r="O19" t="str">
            <v>BROOKLIN</v>
          </cell>
          <cell r="P19" t="str">
            <v>S</v>
          </cell>
          <cell r="Q19" t="str">
            <v>BANDEIRANTES</v>
          </cell>
          <cell r="R19" t="str">
            <v>AGNALDO</v>
          </cell>
        </row>
        <row r="20">
          <cell r="B20" t="str">
            <v>04 0019</v>
          </cell>
          <cell r="C20" t="str">
            <v>SP2</v>
          </cell>
          <cell r="D20" t="str">
            <v>R3</v>
          </cell>
          <cell r="E20" t="str">
            <v>FELICIO</v>
          </cell>
          <cell r="F20" t="str">
            <v>BTTA-SP</v>
          </cell>
          <cell r="G20" t="str">
            <v>PETZ BUTANTA</v>
          </cell>
          <cell r="H20">
            <v>41331</v>
          </cell>
          <cell r="I20" t="str">
            <v>AVENIDA PROFESSOR FRANCISCO MORATO 1796 / 1798</v>
          </cell>
          <cell r="J20" t="str">
            <v>SÃO PAULO</v>
          </cell>
          <cell r="K20" t="str">
            <v>SP</v>
          </cell>
          <cell r="L20">
            <v>5512200</v>
          </cell>
          <cell r="M20">
            <v>18328118000885</v>
          </cell>
          <cell r="N20" t="str">
            <v>142695053113</v>
          </cell>
          <cell r="O20" t="str">
            <v>BUTANTA</v>
          </cell>
          <cell r="P20" t="str">
            <v>S</v>
          </cell>
          <cell r="Q20" t="str">
            <v>BUTANTÃ</v>
          </cell>
          <cell r="R20" t="str">
            <v>CAIO</v>
          </cell>
        </row>
        <row r="21">
          <cell r="B21" t="str">
            <v>04 0020</v>
          </cell>
          <cell r="C21" t="str">
            <v>RJ</v>
          </cell>
          <cell r="D21" t="str">
            <v>R1</v>
          </cell>
          <cell r="E21" t="str">
            <v>MARYANE</v>
          </cell>
          <cell r="F21" t="str">
            <v>BRTJ-RJ</v>
          </cell>
          <cell r="G21" t="str">
            <v>PETZ EXTRA BARRA DA TIJUCA</v>
          </cell>
          <cell r="H21"/>
          <cell r="I21" t="str">
            <v>AVENIDA DAS AMERICAS, 1510</v>
          </cell>
          <cell r="J21" t="str">
            <v>RIO DE JANEIRO</v>
          </cell>
          <cell r="K21" t="str">
            <v>RJ</v>
          </cell>
          <cell r="L21">
            <v>22640901</v>
          </cell>
          <cell r="M21">
            <v>18328118000370</v>
          </cell>
          <cell r="N21">
            <v>79971987</v>
          </cell>
          <cell r="O21" t="str">
            <v>BARRA DA TIJUCA</v>
          </cell>
          <cell r="P21" t="str">
            <v>N</v>
          </cell>
          <cell r="Q21" t="str">
            <v>BRTJ-RJ</v>
          </cell>
          <cell r="R21" t="str">
            <v>ALEX</v>
          </cell>
        </row>
        <row r="22">
          <cell r="B22" t="str">
            <v>04 0021</v>
          </cell>
          <cell r="C22" t="str">
            <v>RJ</v>
          </cell>
          <cell r="D22" t="str">
            <v>R1</v>
          </cell>
          <cell r="E22" t="str">
            <v>MARYANE</v>
          </cell>
          <cell r="F22" t="str">
            <v>MNLH-RJ</v>
          </cell>
          <cell r="G22" t="str">
            <v>PETZ CARREFOUR MANILHA</v>
          </cell>
          <cell r="H22">
            <v>41604</v>
          </cell>
          <cell r="I22" t="str">
            <v>R DR OLIVEIRA BOTELHO, 349</v>
          </cell>
          <cell r="J22" t="str">
            <v>SÃO GONÇALO</v>
          </cell>
          <cell r="K22" t="str">
            <v>RJ</v>
          </cell>
          <cell r="L22">
            <v>24425000</v>
          </cell>
          <cell r="M22">
            <v>18328118000290</v>
          </cell>
          <cell r="N22" t="str">
            <v>79961426</v>
          </cell>
          <cell r="O22" t="str">
            <v>NEVES</v>
          </cell>
          <cell r="P22" t="str">
            <v>S</v>
          </cell>
          <cell r="Q22" t="str">
            <v>NITEROI</v>
          </cell>
          <cell r="R22" t="str">
            <v>ALEX</v>
          </cell>
        </row>
        <row r="23">
          <cell r="B23" t="str">
            <v>04 0022</v>
          </cell>
          <cell r="C23" t="str">
            <v>SP6</v>
          </cell>
          <cell r="D23" t="str">
            <v>R2</v>
          </cell>
          <cell r="E23" t="str">
            <v>MARCONE</v>
          </cell>
          <cell r="F23" t="str">
            <v>GUJA-SP</v>
          </cell>
          <cell r="G23" t="str">
            <v>PETZ GUARUJA</v>
          </cell>
          <cell r="H23">
            <v>41487</v>
          </cell>
          <cell r="I23" t="str">
            <v>AV ADHEMAR DE BARROS, 1935</v>
          </cell>
          <cell r="J23" t="str">
            <v>GUARUJÁ</v>
          </cell>
          <cell r="K23" t="str">
            <v>SP</v>
          </cell>
          <cell r="L23">
            <v>11430003</v>
          </cell>
          <cell r="M23">
            <v>18328118001008</v>
          </cell>
          <cell r="N23" t="str">
            <v>335260767115</v>
          </cell>
          <cell r="O23" t="str">
            <v>JARDIM HELENA MARIA</v>
          </cell>
          <cell r="P23" t="str">
            <v>S</v>
          </cell>
          <cell r="Q23" t="str">
            <v>GUARUJÁ</v>
          </cell>
          <cell r="R23" t="str">
            <v>GUILHERME</v>
          </cell>
        </row>
        <row r="24">
          <cell r="B24" t="str">
            <v>04 0023</v>
          </cell>
          <cell r="C24" t="str">
            <v>INT-1</v>
          </cell>
          <cell r="D24" t="str">
            <v>R1</v>
          </cell>
          <cell r="E24" t="str">
            <v>MARYANE</v>
          </cell>
          <cell r="F24" t="str">
            <v>DOMP-SP</v>
          </cell>
          <cell r="G24" t="str">
            <v>PETZ DOM PEDRO</v>
          </cell>
          <cell r="H24">
            <v>38626</v>
          </cell>
          <cell r="I24" t="str">
            <v>AV. GUILHERME CAMPOS, 500 û LJ A-02</v>
          </cell>
          <cell r="J24" t="str">
            <v>CAMPINAS</v>
          </cell>
          <cell r="K24" t="str">
            <v>SP</v>
          </cell>
          <cell r="L24">
            <v>13087901</v>
          </cell>
          <cell r="M24">
            <v>18328118000702</v>
          </cell>
          <cell r="N24" t="str">
            <v>795403692119</v>
          </cell>
          <cell r="O24" t="str">
            <v>JD STA GENEBRA</v>
          </cell>
          <cell r="P24" t="str">
            <v>S</v>
          </cell>
          <cell r="Q24" t="str">
            <v>CAMPINAS</v>
          </cell>
          <cell r="R24" t="str">
            <v>AGNALDO</v>
          </cell>
        </row>
        <row r="25">
          <cell r="B25" t="str">
            <v>04 0024</v>
          </cell>
          <cell r="C25" t="str">
            <v>SP3</v>
          </cell>
          <cell r="D25" t="str">
            <v>R3</v>
          </cell>
          <cell r="E25" t="str">
            <v>FELICIO</v>
          </cell>
          <cell r="F25" t="str">
            <v>DDMA-SP</v>
          </cell>
          <cell r="G25" t="str">
            <v>PETZ DIADEMA</v>
          </cell>
          <cell r="H25">
            <v>44772</v>
          </cell>
          <cell r="I25" t="str">
            <v>AV FABIO EDUARDO TAMOS ESQUIVEL 1100</v>
          </cell>
          <cell r="J25" t="str">
            <v>DIADEMA</v>
          </cell>
          <cell r="K25" t="str">
            <v>SP</v>
          </cell>
          <cell r="L25">
            <v>9920578</v>
          </cell>
          <cell r="M25">
            <v>18328118000966</v>
          </cell>
          <cell r="N25">
            <v>286687873118</v>
          </cell>
          <cell r="O25" t="str">
            <v>CENTRO</v>
          </cell>
          <cell r="P25" t="str">
            <v>S</v>
          </cell>
          <cell r="Q25" t="str">
            <v xml:space="preserve">DDMA-SP </v>
          </cell>
          <cell r="R25" t="str">
            <v>CAIO</v>
          </cell>
        </row>
        <row r="26">
          <cell r="B26" t="str">
            <v>04 0025</v>
          </cell>
          <cell r="C26" t="str">
            <v>RJ</v>
          </cell>
          <cell r="D26" t="str">
            <v>R1</v>
          </cell>
          <cell r="E26" t="str">
            <v>MARYANE</v>
          </cell>
          <cell r="F26" t="str">
            <v>BNGU-RJ</v>
          </cell>
          <cell r="G26" t="str">
            <v>PETZ SHOPPING BANGU</v>
          </cell>
          <cell r="H26">
            <v>44793</v>
          </cell>
          <cell r="I26" t="str">
            <v>R FONSECA, 240</v>
          </cell>
          <cell r="J26" t="str">
            <v>RIO DE JANEIRO</v>
          </cell>
          <cell r="K26" t="str">
            <v>RJ</v>
          </cell>
          <cell r="L26">
            <v>21820959</v>
          </cell>
          <cell r="M26">
            <v>18328118002586</v>
          </cell>
          <cell r="N26" t="str">
            <v>79992640</v>
          </cell>
          <cell r="O26" t="str">
            <v>BANGU</v>
          </cell>
          <cell r="P26" t="str">
            <v>S</v>
          </cell>
          <cell r="Q26" t="str">
            <v>BNGU-RJ</v>
          </cell>
          <cell r="R26" t="str">
            <v>ALEX</v>
          </cell>
        </row>
        <row r="27">
          <cell r="B27" t="str">
            <v>04 0026</v>
          </cell>
          <cell r="C27" t="str">
            <v>SP7</v>
          </cell>
          <cell r="D27" t="str">
            <v>R3</v>
          </cell>
          <cell r="E27" t="str">
            <v>FELICIO</v>
          </cell>
          <cell r="F27" t="str">
            <v>IGES-SP</v>
          </cell>
          <cell r="G27" t="str">
            <v>PETZ IGUATEMI ESPLANADA</v>
          </cell>
          <cell r="H27">
            <v>41592</v>
          </cell>
          <cell r="I27" t="str">
            <v>AV GISELE CONSTANTINO, 1850</v>
          </cell>
          <cell r="J27" t="str">
            <v>VOTORANTIM</v>
          </cell>
          <cell r="K27" t="str">
            <v>SP</v>
          </cell>
          <cell r="L27">
            <v>18110650</v>
          </cell>
          <cell r="M27">
            <v>18328118002667</v>
          </cell>
          <cell r="N27" t="str">
            <v>717065695117</v>
          </cell>
          <cell r="O27" t="str">
            <v>PARQUE BELA VISTA</v>
          </cell>
          <cell r="P27" t="str">
            <v>S</v>
          </cell>
          <cell r="Q27" t="str">
            <v>IGES-SP</v>
          </cell>
          <cell r="R27" t="str">
            <v>KAUAN</v>
          </cell>
        </row>
        <row r="28">
          <cell r="B28" t="str">
            <v>04 0027</v>
          </cell>
          <cell r="C28" t="str">
            <v>RJ</v>
          </cell>
          <cell r="D28" t="str">
            <v>R1</v>
          </cell>
          <cell r="E28" t="str">
            <v>MARYANE</v>
          </cell>
          <cell r="F28" t="str">
            <v>AYSE-RJ</v>
          </cell>
          <cell r="G28" t="str">
            <v>PETZ AYRTON SENNA (FECHADA)</v>
          </cell>
          <cell r="H28"/>
          <cell r="I28" t="str">
            <v>AV AYRTON SENNA, 3437</v>
          </cell>
          <cell r="J28" t="str">
            <v>RIO DE JANEIRO</v>
          </cell>
          <cell r="K28" t="str">
            <v>RJ</v>
          </cell>
          <cell r="L28">
            <v>22775005</v>
          </cell>
          <cell r="M28">
            <v>18328118002748</v>
          </cell>
          <cell r="N28" t="str">
            <v>86549409</v>
          </cell>
          <cell r="O28" t="str">
            <v>JACAREPAGUA</v>
          </cell>
          <cell r="P28" t="str">
            <v>N</v>
          </cell>
          <cell r="Q28" t="str">
            <v>AYRTON SENNA</v>
          </cell>
          <cell r="R28" t="str">
            <v>ALEX</v>
          </cell>
        </row>
        <row r="29">
          <cell r="B29" t="str">
            <v>04 0028</v>
          </cell>
          <cell r="C29" t="str">
            <v>SP4</v>
          </cell>
          <cell r="D29" t="str">
            <v>R2</v>
          </cell>
          <cell r="E29" t="str">
            <v>MARCONE</v>
          </cell>
          <cell r="F29" t="str">
            <v>AFCO-SP</v>
          </cell>
          <cell r="G29" t="str">
            <v>PETZ ANALIA FRANCO</v>
          </cell>
          <cell r="H29">
            <v>41618</v>
          </cell>
          <cell r="I29" t="str">
            <v>R REGENTE FEIJO, 677</v>
          </cell>
          <cell r="J29" t="str">
            <v>SÃO PAULO</v>
          </cell>
          <cell r="K29" t="str">
            <v>SP</v>
          </cell>
          <cell r="L29">
            <v>3342000</v>
          </cell>
          <cell r="M29">
            <v>18328118002829</v>
          </cell>
          <cell r="N29" t="str">
            <v>142919634112</v>
          </cell>
          <cell r="O29" t="str">
            <v>VILA REGENTE FEIJO</v>
          </cell>
          <cell r="P29" t="str">
            <v>S</v>
          </cell>
          <cell r="Q29" t="str">
            <v>ANÁLIA FRANCO</v>
          </cell>
          <cell r="R29" t="str">
            <v>ROBSON</v>
          </cell>
        </row>
        <row r="30">
          <cell r="B30" t="str">
            <v>04 0029</v>
          </cell>
          <cell r="C30" t="str">
            <v>CO-2</v>
          </cell>
          <cell r="D30" t="str">
            <v>R3</v>
          </cell>
          <cell r="E30" t="str">
            <v>FELICIO</v>
          </cell>
          <cell r="F30" t="str">
            <v>PSAG-GO</v>
          </cell>
          <cell r="G30" t="str">
            <v>PETZ PASSEIO DAS AGUAS</v>
          </cell>
          <cell r="H30">
            <v>41609</v>
          </cell>
          <cell r="I30" t="str">
            <v>AV PERIMETRAL NORTE, 8303</v>
          </cell>
          <cell r="J30" t="str">
            <v>GOIÂNIA</v>
          </cell>
          <cell r="K30" t="str">
            <v>GO</v>
          </cell>
          <cell r="L30">
            <v>74445360</v>
          </cell>
          <cell r="M30">
            <v>18328118002900</v>
          </cell>
          <cell r="N30" t="str">
            <v>105858838</v>
          </cell>
          <cell r="O30" t="str">
            <v>FAZENDA CAVEIRAS</v>
          </cell>
          <cell r="P30" t="str">
            <v>S</v>
          </cell>
          <cell r="Q30" t="str">
            <v>PSAG-GO</v>
          </cell>
          <cell r="R30" t="str">
            <v>CAIO</v>
          </cell>
        </row>
        <row r="31">
          <cell r="B31" t="str">
            <v>04 0030</v>
          </cell>
          <cell r="C31" t="str">
            <v>SP4</v>
          </cell>
          <cell r="D31" t="str">
            <v>R2</v>
          </cell>
          <cell r="E31" t="str">
            <v>MARCONE</v>
          </cell>
          <cell r="F31" t="str">
            <v>MOOC-SP</v>
          </cell>
          <cell r="G31" t="str">
            <v>PETZ MOOCA</v>
          </cell>
          <cell r="H31">
            <v>42202</v>
          </cell>
          <cell r="I31" t="str">
            <v>AV PAES DE BARROS, 1654</v>
          </cell>
          <cell r="J31" t="str">
            <v>SÃO PAULO</v>
          </cell>
          <cell r="K31" t="str">
            <v>SP</v>
          </cell>
          <cell r="L31">
            <v>3114001</v>
          </cell>
          <cell r="M31">
            <v>18328118003043</v>
          </cell>
          <cell r="N31" t="str">
            <v>145942130115</v>
          </cell>
          <cell r="O31" t="str">
            <v>MOOCA</v>
          </cell>
          <cell r="P31" t="str">
            <v>S</v>
          </cell>
          <cell r="Q31" t="str">
            <v>MOOCA</v>
          </cell>
          <cell r="R31" t="str">
            <v>ROBSON</v>
          </cell>
        </row>
        <row r="32">
          <cell r="B32" t="str">
            <v>04 0031</v>
          </cell>
          <cell r="C32" t="str">
            <v>SP1</v>
          </cell>
          <cell r="D32" t="str">
            <v>R1</v>
          </cell>
          <cell r="E32" t="str">
            <v>MARYANE</v>
          </cell>
          <cell r="F32" t="str">
            <v>MRBI-SP</v>
          </cell>
          <cell r="G32" t="str">
            <v>PETZ MORUMBI</v>
          </cell>
          <cell r="H32">
            <v>42124</v>
          </cell>
          <cell r="I32" t="str">
            <v>R AURELIANO GUIMARAES, 201</v>
          </cell>
          <cell r="J32" t="str">
            <v>SÃO PAULO</v>
          </cell>
          <cell r="K32" t="str">
            <v>SP</v>
          </cell>
          <cell r="L32">
            <v>5727160</v>
          </cell>
          <cell r="M32">
            <v>18328118003124</v>
          </cell>
          <cell r="N32" t="str">
            <v>145942159117</v>
          </cell>
          <cell r="O32" t="str">
            <v>VILA ANDRADE</v>
          </cell>
          <cell r="P32" t="str">
            <v>S</v>
          </cell>
          <cell r="Q32" t="str">
            <v>MORUMBI</v>
          </cell>
          <cell r="R32" t="str">
            <v>AGNALDO</v>
          </cell>
        </row>
        <row r="33">
          <cell r="B33" t="str">
            <v>04 0032</v>
          </cell>
          <cell r="C33" t="str">
            <v>SP7</v>
          </cell>
          <cell r="D33" t="str">
            <v>R3</v>
          </cell>
          <cell r="E33" t="str">
            <v>FELICIO</v>
          </cell>
          <cell r="F33" t="str">
            <v>JGRE-SP</v>
          </cell>
          <cell r="G33" t="str">
            <v>PETZ JAGUARE</v>
          </cell>
          <cell r="H33">
            <v>42620</v>
          </cell>
          <cell r="I33" t="str">
            <v>AV CORIFEU DE AZEVEDO MARQUES, 4529</v>
          </cell>
          <cell r="J33" t="str">
            <v>SÃO PAULO</v>
          </cell>
          <cell r="K33" t="str">
            <v>SP</v>
          </cell>
          <cell r="L33">
            <v>5339003</v>
          </cell>
          <cell r="M33">
            <v>18328118003205</v>
          </cell>
          <cell r="N33" t="str">
            <v>144158695119</v>
          </cell>
          <cell r="O33" t="str">
            <v>VILA LAGEADO</v>
          </cell>
          <cell r="P33" t="str">
            <v>S</v>
          </cell>
          <cell r="Q33" t="str">
            <v>JAGUARÉ</v>
          </cell>
          <cell r="R33" t="str">
            <v>KAUAN</v>
          </cell>
        </row>
        <row r="34">
          <cell r="B34" t="str">
            <v>04 0033</v>
          </cell>
          <cell r="C34" t="str">
            <v>CO-2</v>
          </cell>
          <cell r="D34" t="str">
            <v>R3</v>
          </cell>
          <cell r="E34" t="str">
            <v>FELICIO</v>
          </cell>
          <cell r="F34" t="str">
            <v>FBYT-GO</v>
          </cell>
          <cell r="G34" t="str">
            <v>PETZ PARQUE FLAMBOYANT</v>
          </cell>
          <cell r="H34">
            <v>42217</v>
          </cell>
          <cell r="I34" t="str">
            <v>AV DEPUTADO JAMEL CECILIO, S/N</v>
          </cell>
          <cell r="J34" t="str">
            <v>GOIÂNIA</v>
          </cell>
          <cell r="K34" t="str">
            <v>GO</v>
          </cell>
          <cell r="L34">
            <v>74810100</v>
          </cell>
          <cell r="M34">
            <v>18328118003477</v>
          </cell>
          <cell r="N34" t="str">
            <v>106365711</v>
          </cell>
          <cell r="O34" t="str">
            <v>JARDIM GOIAS</v>
          </cell>
          <cell r="P34" t="str">
            <v>S</v>
          </cell>
          <cell r="Q34" t="str">
            <v>FLAMBOYANT</v>
          </cell>
          <cell r="R34" t="str">
            <v>CAIO</v>
          </cell>
        </row>
        <row r="35">
          <cell r="B35" t="str">
            <v>04 0034</v>
          </cell>
          <cell r="C35" t="str">
            <v>INT-1</v>
          </cell>
          <cell r="D35" t="str">
            <v>R1</v>
          </cell>
          <cell r="E35" t="str">
            <v>MARYANE</v>
          </cell>
          <cell r="F35" t="str">
            <v>CBUI-SP</v>
          </cell>
          <cell r="G35" t="str">
            <v>PETZ CAMBUI</v>
          </cell>
          <cell r="H35">
            <v>42229</v>
          </cell>
          <cell r="I35" t="str">
            <v>AVENIDA DOUTOR MORAES SALLES, 2326</v>
          </cell>
          <cell r="J35" t="str">
            <v>CAMPINAS</v>
          </cell>
          <cell r="K35" t="str">
            <v>SP</v>
          </cell>
          <cell r="L35">
            <v>13100201</v>
          </cell>
          <cell r="M35">
            <v>18328118003558</v>
          </cell>
          <cell r="N35" t="str">
            <v>795620179110</v>
          </cell>
          <cell r="O35" t="str">
            <v>JARDIM GUARANI</v>
          </cell>
          <cell r="P35" t="str">
            <v>S</v>
          </cell>
          <cell r="Q35" t="str">
            <v>CAMBUI</v>
          </cell>
          <cell r="R35" t="str">
            <v>AGNALDO</v>
          </cell>
        </row>
        <row r="36">
          <cell r="B36" t="str">
            <v>04 0035</v>
          </cell>
          <cell r="C36" t="str">
            <v>SP5</v>
          </cell>
          <cell r="D36" t="str">
            <v>R2</v>
          </cell>
          <cell r="E36" t="str">
            <v>MARCONE</v>
          </cell>
          <cell r="F36" t="str">
            <v>MGYA-SP</v>
          </cell>
          <cell r="G36" t="str">
            <v>PETZ MANUEL GAYA</v>
          </cell>
          <cell r="H36">
            <v>42222</v>
          </cell>
          <cell r="I36" t="str">
            <v>RUA MANUEL GAYA, 2000</v>
          </cell>
          <cell r="J36" t="str">
            <v>SÃO PAULO</v>
          </cell>
          <cell r="K36" t="str">
            <v>SP</v>
          </cell>
          <cell r="L36">
            <v>2313001</v>
          </cell>
          <cell r="M36">
            <v>18328118003639</v>
          </cell>
          <cell r="N36" t="str">
            <v>144800110117</v>
          </cell>
          <cell r="O36" t="str">
            <v>VILA MAZZEI</v>
          </cell>
          <cell r="P36" t="str">
            <v>S</v>
          </cell>
          <cell r="Q36" t="str">
            <v>CANTAREIRA</v>
          </cell>
          <cell r="R36" t="str">
            <v>JOAB</v>
          </cell>
        </row>
        <row r="37">
          <cell r="B37" t="str">
            <v>04 0036</v>
          </cell>
          <cell r="C37" t="str">
            <v>SP4</v>
          </cell>
          <cell r="D37" t="str">
            <v>R2</v>
          </cell>
          <cell r="E37" t="str">
            <v>MARCONE</v>
          </cell>
          <cell r="F37" t="str">
            <v>IMIG-SP</v>
          </cell>
          <cell r="G37" t="str">
            <v>PETZ CARREFOUR IMIGRANTES</v>
          </cell>
          <cell r="H37">
            <v>42461</v>
          </cell>
          <cell r="I37" t="str">
            <v>RUA RIBEIRO LACERDA, 940</v>
          </cell>
          <cell r="J37" t="str">
            <v>SÃO PAULO</v>
          </cell>
          <cell r="K37" t="str">
            <v>SP</v>
          </cell>
          <cell r="L37">
            <v>4150000</v>
          </cell>
          <cell r="M37">
            <v>18328118004104</v>
          </cell>
          <cell r="N37" t="str">
            <v>140387982115</v>
          </cell>
          <cell r="O37" t="str">
            <v>BOSQUE DA SAUDE</v>
          </cell>
          <cell r="P37" t="str">
            <v>S</v>
          </cell>
          <cell r="Q37" t="str">
            <v>IMIGRANTES</v>
          </cell>
          <cell r="R37" t="str">
            <v>ROBSON</v>
          </cell>
        </row>
        <row r="38">
          <cell r="B38" t="str">
            <v>04 0037</v>
          </cell>
          <cell r="C38" t="str">
            <v>INT-2</v>
          </cell>
          <cell r="D38" t="str">
            <v>R1</v>
          </cell>
          <cell r="E38" t="str">
            <v>MARYANE</v>
          </cell>
          <cell r="F38" t="str">
            <v>RPTO-SP</v>
          </cell>
          <cell r="G38" t="str">
            <v>PETZ CARREFOUR RIBEIRAO</v>
          </cell>
          <cell r="H38">
            <v>42724</v>
          </cell>
          <cell r="I38" t="str">
            <v>AV CORONEL FERNANDO FERREIRA LEITE, 1540</v>
          </cell>
          <cell r="J38" t="str">
            <v>RIBEIRÃO PRETO</v>
          </cell>
          <cell r="K38" t="str">
            <v>SP</v>
          </cell>
          <cell r="L38">
            <v>14026020</v>
          </cell>
          <cell r="M38">
            <v>18328118005178</v>
          </cell>
          <cell r="N38">
            <v>797249422115</v>
          </cell>
          <cell r="O38" t="str">
            <v>JARDIM CALIFORNIA</v>
          </cell>
          <cell r="P38" t="str">
            <v>S</v>
          </cell>
          <cell r="Q38" t="str">
            <v>RIBEIRÃO PRETO</v>
          </cell>
          <cell r="R38" t="str">
            <v>AGNALDO</v>
          </cell>
        </row>
        <row r="39">
          <cell r="B39" t="str">
            <v>04 0038</v>
          </cell>
          <cell r="C39" t="str">
            <v>MG-2</v>
          </cell>
          <cell r="D39" t="str">
            <v>R3</v>
          </cell>
          <cell r="E39" t="str">
            <v>FELICIO</v>
          </cell>
          <cell r="F39" t="str">
            <v>CTMN-MG</v>
          </cell>
          <cell r="G39" t="str">
            <v>PETZ CENTER MINAS</v>
          </cell>
          <cell r="H39">
            <v>42334</v>
          </cell>
          <cell r="I39" t="str">
            <v>AVENIDA PASTOR ANSELMO SILVESTRE, 1495</v>
          </cell>
          <cell r="J39" t="str">
            <v>BELO HORIZONTE</v>
          </cell>
          <cell r="K39" t="str">
            <v>MG</v>
          </cell>
          <cell r="L39">
            <v>31170678</v>
          </cell>
          <cell r="M39">
            <v>18328118003710</v>
          </cell>
          <cell r="N39" t="str">
            <v>0026221780004</v>
          </cell>
          <cell r="O39" t="str">
            <v>DOM JOAQUIM</v>
          </cell>
          <cell r="P39" t="str">
            <v>S</v>
          </cell>
          <cell r="Q39" t="str">
            <v>CENTER MINAS</v>
          </cell>
          <cell r="R39" t="str">
            <v>KAUAN</v>
          </cell>
        </row>
        <row r="40">
          <cell r="B40" t="str">
            <v>04 0039</v>
          </cell>
          <cell r="C40" t="str">
            <v>CD</v>
          </cell>
          <cell r="D40" t="str">
            <v>CD</v>
          </cell>
          <cell r="E40" t="str">
            <v>MARYANE</v>
          </cell>
          <cell r="F40" t="str">
            <v>CDEM-SP</v>
          </cell>
          <cell r="G40" t="str">
            <v>CENTRO DE DISTRIBUICAO</v>
          </cell>
          <cell r="H40">
            <v>40179</v>
          </cell>
          <cell r="I40" t="str">
            <v>AVENIDA HELIO OSSAMU DAIKUARA</v>
          </cell>
          <cell r="J40" t="str">
            <v>EMBU DAS ARTES</v>
          </cell>
          <cell r="K40" t="str">
            <v>SP</v>
          </cell>
          <cell r="L40">
            <v>6806045</v>
          </cell>
          <cell r="M40">
            <v>18328118003809</v>
          </cell>
          <cell r="N40" t="str">
            <v>298204092110</v>
          </cell>
          <cell r="O40" t="str">
            <v>JARDIM DE LOURDES</v>
          </cell>
          <cell r="P40" t="str">
            <v>S</v>
          </cell>
          <cell r="Q40" t="str">
            <v>CD Embu</v>
          </cell>
          <cell r="R40" t="str">
            <v>AGNALDO</v>
          </cell>
        </row>
        <row r="41">
          <cell r="B41" t="str">
            <v>04 0040</v>
          </cell>
          <cell r="C41" t="str">
            <v>MG-1</v>
          </cell>
          <cell r="D41" t="str">
            <v>R3</v>
          </cell>
          <cell r="E41" t="str">
            <v>FELICIO</v>
          </cell>
          <cell r="F41" t="str">
            <v>NSCA-MG</v>
          </cell>
          <cell r="G41" t="str">
            <v>PETZ NOSSA SENHORA DO CARMO</v>
          </cell>
          <cell r="H41">
            <v>42355</v>
          </cell>
          <cell r="I41" t="str">
            <v>AVENIDA NOSSA SENHORA DO CARMO, 1448</v>
          </cell>
          <cell r="J41" t="str">
            <v>BELO HORIZONTE</v>
          </cell>
          <cell r="K41" t="str">
            <v>MG</v>
          </cell>
          <cell r="L41">
            <v>30330000</v>
          </cell>
          <cell r="M41">
            <v>18328118003981</v>
          </cell>
          <cell r="N41" t="str">
            <v>0026221780187</v>
          </cell>
          <cell r="O41" t="str">
            <v>CARMO</v>
          </cell>
          <cell r="P41" t="str">
            <v>S</v>
          </cell>
          <cell r="Q41" t="str">
            <v>SAVASSI</v>
          </cell>
          <cell r="R41" t="str">
            <v>KAUAN</v>
          </cell>
        </row>
        <row r="42">
          <cell r="B42" t="str">
            <v>04 0041</v>
          </cell>
          <cell r="C42" t="str">
            <v>SP1</v>
          </cell>
          <cell r="D42" t="str">
            <v>R1</v>
          </cell>
          <cell r="E42" t="str">
            <v>MARYANE</v>
          </cell>
          <cell r="F42" t="str">
            <v>ABVT-SP</v>
          </cell>
          <cell r="G42" t="str">
            <v>PETZ ALTO DA BOA VISTA</v>
          </cell>
          <cell r="H42">
            <v>42500</v>
          </cell>
          <cell r="I42" t="str">
            <v>AVENIDA ADOLFO PINHEIRO, 1.600</v>
          </cell>
          <cell r="J42" t="str">
            <v>SÃO PAULO</v>
          </cell>
          <cell r="K42" t="str">
            <v>SP</v>
          </cell>
          <cell r="L42">
            <v>4734003</v>
          </cell>
          <cell r="M42">
            <v>18328118004015</v>
          </cell>
          <cell r="N42" t="str">
            <v>140387973114</v>
          </cell>
          <cell r="O42" t="str">
            <v>SANTO AMARO</v>
          </cell>
          <cell r="P42" t="str">
            <v>S</v>
          </cell>
          <cell r="Q42" t="str">
            <v>ALTO DA BOA VISTA</v>
          </cell>
          <cell r="R42" t="str">
            <v>AGNALDO</v>
          </cell>
        </row>
        <row r="43">
          <cell r="B43" t="str">
            <v>04 0042</v>
          </cell>
          <cell r="C43" t="str">
            <v>INT-1</v>
          </cell>
          <cell r="D43" t="str">
            <v>R1</v>
          </cell>
          <cell r="E43" t="str">
            <v>MARYANE</v>
          </cell>
          <cell r="F43" t="str">
            <v>PIRA-SP</v>
          </cell>
          <cell r="G43" t="str">
            <v>PETZ PIRACICABA</v>
          </cell>
          <cell r="H43">
            <v>42530</v>
          </cell>
          <cell r="I43" t="str">
            <v>AVENIDA CENTENARIO, 780</v>
          </cell>
          <cell r="J43" t="str">
            <v>PIRACICABA</v>
          </cell>
          <cell r="K43" t="str">
            <v>SP</v>
          </cell>
          <cell r="L43">
            <v>13416000</v>
          </cell>
          <cell r="M43">
            <v>18328118004287</v>
          </cell>
          <cell r="N43" t="str">
            <v>535607420114</v>
          </cell>
          <cell r="O43" t="str">
            <v>SÃO DIMAS</v>
          </cell>
          <cell r="P43" t="str">
            <v>S</v>
          </cell>
          <cell r="Q43" t="str">
            <v>PIRACICABA</v>
          </cell>
          <cell r="R43" t="str">
            <v>AGNALDO</v>
          </cell>
        </row>
        <row r="44">
          <cell r="B44" t="str">
            <v>04 0043</v>
          </cell>
          <cell r="C44" t="str">
            <v>PR-SC</v>
          </cell>
          <cell r="D44" t="str">
            <v>R2</v>
          </cell>
          <cell r="E44" t="str">
            <v>MARCONE</v>
          </cell>
          <cell r="F44" t="str">
            <v>SMNA-PR</v>
          </cell>
          <cell r="G44" t="str">
            <v>PETZ SEMINÁRIO</v>
          </cell>
          <cell r="H44">
            <v>42859</v>
          </cell>
          <cell r="I44" t="str">
            <v>AVENIDA NOSSA SENHORA APARECIDA, 582</v>
          </cell>
          <cell r="J44" t="str">
            <v>CURITIBA</v>
          </cell>
          <cell r="K44" t="str">
            <v>PR</v>
          </cell>
          <cell r="L44">
            <v>80440000</v>
          </cell>
          <cell r="M44">
            <v>18328118005844</v>
          </cell>
          <cell r="N44">
            <v>9074698910</v>
          </cell>
          <cell r="O44" t="str">
            <v>SEMINÁRIO</v>
          </cell>
          <cell r="P44" t="str">
            <v>S</v>
          </cell>
          <cell r="Q44" t="str">
            <v>SEMINÁRIO</v>
          </cell>
          <cell r="R44" t="str">
            <v>ROBSON</v>
          </cell>
        </row>
        <row r="45">
          <cell r="B45" t="str">
            <v>04 0044</v>
          </cell>
          <cell r="C45" t="str">
            <v>SP3</v>
          </cell>
          <cell r="D45" t="str">
            <v>R3</v>
          </cell>
          <cell r="E45" t="str">
            <v>FELICIO</v>
          </cell>
          <cell r="F45" t="str">
            <v>STAD-SP</v>
          </cell>
          <cell r="G45" t="str">
            <v>PETZ SANTO ANDRE</v>
          </cell>
          <cell r="H45">
            <v>42649</v>
          </cell>
          <cell r="I45" t="str">
            <v>AVENIDA RAMIRO COLLEONI, 355</v>
          </cell>
          <cell r="J45" t="str">
            <v>SANTO ANDRÉ</v>
          </cell>
          <cell r="K45" t="str">
            <v>SP</v>
          </cell>
          <cell r="L45">
            <v>9040160</v>
          </cell>
          <cell r="M45">
            <v>18328118004600</v>
          </cell>
          <cell r="N45">
            <v>626872250112</v>
          </cell>
          <cell r="O45" t="str">
            <v>CENTRO</v>
          </cell>
          <cell r="P45" t="str">
            <v>S</v>
          </cell>
          <cell r="Q45" t="str">
            <v>SANTO ANDRÉ</v>
          </cell>
          <cell r="R45" t="str">
            <v>CAIO</v>
          </cell>
        </row>
        <row r="46">
          <cell r="B46" t="str">
            <v>04 0045</v>
          </cell>
          <cell r="C46" t="str">
            <v/>
          </cell>
          <cell r="D46" t="str">
            <v/>
          </cell>
          <cell r="E46" t="str">
            <v/>
          </cell>
          <cell r="F46" t="str">
            <v/>
          </cell>
          <cell r="G46" t="str">
            <v/>
          </cell>
          <cell r="H46"/>
          <cell r="I46" t="str">
            <v/>
          </cell>
          <cell r="J46" t="str">
            <v/>
          </cell>
          <cell r="K46" t="str">
            <v/>
          </cell>
          <cell r="L46"/>
          <cell r="M46" t="str">
            <v/>
          </cell>
          <cell r="N46" t="str">
            <v/>
          </cell>
          <cell r="O46" t="str">
            <v/>
          </cell>
          <cell r="P46" t="str">
            <v>N</v>
          </cell>
          <cell r="Q46" t="str">
            <v/>
          </cell>
          <cell r="R46" t="str">
            <v/>
          </cell>
        </row>
        <row r="47">
          <cell r="B47" t="str">
            <v>04 0046</v>
          </cell>
          <cell r="C47" t="str">
            <v>SP2</v>
          </cell>
          <cell r="D47" t="str">
            <v>R3</v>
          </cell>
          <cell r="E47" t="str">
            <v>FELICIO</v>
          </cell>
          <cell r="F47" t="str">
            <v>CDJD-SP</v>
          </cell>
          <cell r="G47" t="str">
            <v>PETZ CIDADE JARDIM</v>
          </cell>
          <cell r="H47">
            <v>42633</v>
          </cell>
          <cell r="I47" t="str">
            <v>AV DOS TAJURAS 147</v>
          </cell>
          <cell r="J47" t="str">
            <v>SÃO PAULO</v>
          </cell>
          <cell r="K47" t="str">
            <v>SP</v>
          </cell>
          <cell r="L47">
            <v>5670000</v>
          </cell>
          <cell r="M47">
            <v>18328118004520</v>
          </cell>
          <cell r="N47" t="str">
            <v>141194450118</v>
          </cell>
          <cell r="O47" t="str">
            <v>CIDADE JARDIM</v>
          </cell>
          <cell r="P47" t="str">
            <v>S</v>
          </cell>
          <cell r="Q47" t="str">
            <v>TAJURAS</v>
          </cell>
          <cell r="R47" t="str">
            <v>CAIO</v>
          </cell>
        </row>
        <row r="48">
          <cell r="B48" t="str">
            <v>04 0047</v>
          </cell>
          <cell r="C48" t="str">
            <v>INT-2</v>
          </cell>
          <cell r="D48" t="str">
            <v>R1</v>
          </cell>
          <cell r="E48" t="str">
            <v>MARYANE</v>
          </cell>
          <cell r="F48" t="str">
            <v>PLAV-SP</v>
          </cell>
          <cell r="G48" t="str">
            <v>PETZ PLAZA AVENIDA</v>
          </cell>
          <cell r="H48">
            <v>42677</v>
          </cell>
          <cell r="I48" t="str">
            <v xml:space="preserve">AV JOSE MUNIA 4775 </v>
          </cell>
          <cell r="J48" t="str">
            <v>SÃO JOSÉ DO RIO PRETO</v>
          </cell>
          <cell r="K48" t="str">
            <v>SP</v>
          </cell>
          <cell r="L48">
            <v>15085350</v>
          </cell>
          <cell r="M48">
            <v>18328118004449</v>
          </cell>
          <cell r="N48">
            <v>647835104111</v>
          </cell>
          <cell r="O48" t="str">
            <v>JARDIM REDENTOR</v>
          </cell>
          <cell r="P48" t="str">
            <v>S</v>
          </cell>
          <cell r="Q48" t="str">
            <v>PLAZA AVENIDA</v>
          </cell>
          <cell r="R48" t="str">
            <v>AGNALDO</v>
          </cell>
        </row>
        <row r="49">
          <cell r="B49" t="str">
            <v>04 0048</v>
          </cell>
          <cell r="C49" t="str">
            <v>CO-2</v>
          </cell>
          <cell r="D49" t="str">
            <v>R3</v>
          </cell>
          <cell r="E49" t="str">
            <v>FELICIO</v>
          </cell>
          <cell r="F49" t="str">
            <v>EPIA-DF</v>
          </cell>
          <cell r="G49" t="str">
            <v>PETZ BRASILIA EPIA</v>
          </cell>
          <cell r="H49">
            <v>42712</v>
          </cell>
          <cell r="I49" t="str">
            <v>SPM LOTE 03 BLOCO C</v>
          </cell>
          <cell r="J49" t="str">
            <v>BRASÍLIA</v>
          </cell>
          <cell r="K49" t="str">
            <v>DF</v>
          </cell>
          <cell r="L49">
            <v>71738010</v>
          </cell>
          <cell r="M49">
            <v>18328118004368</v>
          </cell>
          <cell r="N49" t="str">
            <v>0765066800292</v>
          </cell>
          <cell r="O49" t="str">
            <v>NUCLEO BANDEIRANTES</v>
          </cell>
          <cell r="P49" t="str">
            <v>S</v>
          </cell>
          <cell r="Q49" t="str">
            <v>EPIA-DF</v>
          </cell>
          <cell r="R49" t="str">
            <v>CAIO</v>
          </cell>
        </row>
        <row r="50">
          <cell r="B50" t="str">
            <v>04 0049</v>
          </cell>
          <cell r="C50" t="str">
            <v>INT-3</v>
          </cell>
          <cell r="D50" t="str">
            <v>R2</v>
          </cell>
          <cell r="E50" t="str">
            <v>MARCONE</v>
          </cell>
          <cell r="F50" t="str">
            <v>BAUR-SP</v>
          </cell>
          <cell r="G50" t="str">
            <v>PETZ BAURU</v>
          </cell>
          <cell r="H50">
            <v>42714</v>
          </cell>
          <cell r="I50" t="str">
            <v>RUA RUBENS PAGANI QUADRA, 4-44</v>
          </cell>
          <cell r="J50" t="str">
            <v>BAURU</v>
          </cell>
          <cell r="K50" t="str">
            <v>SP</v>
          </cell>
          <cell r="L50">
            <v>17014530</v>
          </cell>
          <cell r="M50">
            <v>18328118004791</v>
          </cell>
          <cell r="N50">
            <v>209644481118</v>
          </cell>
          <cell r="O50" t="str">
            <v>VILA SAMARITANA</v>
          </cell>
          <cell r="P50" t="str">
            <v>S</v>
          </cell>
          <cell r="Q50" t="str">
            <v>BAURU</v>
          </cell>
          <cell r="R50" t="str">
            <v>GUILHERME</v>
          </cell>
        </row>
        <row r="51">
          <cell r="B51" t="str">
            <v>04 0050</v>
          </cell>
          <cell r="C51" t="str">
            <v>SC-RS</v>
          </cell>
          <cell r="D51" t="str">
            <v>R2</v>
          </cell>
          <cell r="E51" t="str">
            <v>MARCONE</v>
          </cell>
          <cell r="F51" t="str">
            <v>PROT-RS</v>
          </cell>
          <cell r="G51" t="str">
            <v>PETZ PROTASIO ALVES</v>
          </cell>
          <cell r="H51">
            <v>42810</v>
          </cell>
          <cell r="I51" t="str">
            <v>AVENIDA PROTASIO ALVES, 4194</v>
          </cell>
          <cell r="J51" t="str">
            <v>PORTO ALEGRE</v>
          </cell>
          <cell r="K51" t="str">
            <v>RS</v>
          </cell>
          <cell r="L51">
            <v>91310000</v>
          </cell>
          <cell r="M51">
            <v>18328118005330</v>
          </cell>
          <cell r="N51" t="str">
            <v>0963691732</v>
          </cell>
          <cell r="O51" t="str">
            <v>PETROPOLIS</v>
          </cell>
          <cell r="P51" t="str">
            <v>S</v>
          </cell>
          <cell r="Q51" t="str">
            <v>PROTÁSIO ALVES</v>
          </cell>
          <cell r="R51" t="str">
            <v>JOAB</v>
          </cell>
        </row>
        <row r="52">
          <cell r="B52" t="str">
            <v>04 0051</v>
          </cell>
          <cell r="C52" t="str">
            <v>SP7</v>
          </cell>
          <cell r="D52" t="str">
            <v>R3</v>
          </cell>
          <cell r="E52" t="str">
            <v>FELICIO</v>
          </cell>
          <cell r="F52" t="str">
            <v>TMBO-SP</v>
          </cell>
          <cell r="G52" t="str">
            <v>PETZ TAMBORÉ</v>
          </cell>
          <cell r="H52">
            <v>42700</v>
          </cell>
          <cell r="I52" t="str">
            <v>ALAMEDA ARAGUAIA, 2179</v>
          </cell>
          <cell r="J52" t="str">
            <v>BARUERI</v>
          </cell>
          <cell r="K52" t="str">
            <v>SP</v>
          </cell>
          <cell r="L52">
            <v>6455000</v>
          </cell>
          <cell r="M52">
            <v>18328118004872</v>
          </cell>
          <cell r="N52">
            <v>206435631111</v>
          </cell>
          <cell r="O52" t="str">
            <v>ALPHAVILLE INDUSTRIAL</v>
          </cell>
          <cell r="P52" t="str">
            <v>S</v>
          </cell>
          <cell r="Q52" t="str">
            <v>TAMBORÉ</v>
          </cell>
          <cell r="R52" t="str">
            <v>KAUAN</v>
          </cell>
        </row>
        <row r="53">
          <cell r="B53" t="str">
            <v>04 0052</v>
          </cell>
          <cell r="C53" t="str">
            <v>SP1</v>
          </cell>
          <cell r="D53" t="str">
            <v>R1</v>
          </cell>
          <cell r="E53" t="str">
            <v>MARYANE</v>
          </cell>
          <cell r="F53" t="str">
            <v>ITAM-SP</v>
          </cell>
          <cell r="G53" t="str">
            <v>PETZ JUSCELINO KUBITSCHEK</v>
          </cell>
          <cell r="H53">
            <v>42914</v>
          </cell>
          <cell r="I53" t="str">
            <v>RUA BANDEIRA PAULISTA, 982</v>
          </cell>
          <cell r="J53" t="str">
            <v>SÃO PAULO</v>
          </cell>
          <cell r="K53" t="str">
            <v>SP</v>
          </cell>
          <cell r="L53">
            <v>4532003</v>
          </cell>
          <cell r="M53">
            <v>18328118005682</v>
          </cell>
          <cell r="N53">
            <v>141726897114</v>
          </cell>
          <cell r="O53" t="str">
            <v>ITAIM BIBI</v>
          </cell>
          <cell r="P53" t="str">
            <v>S</v>
          </cell>
          <cell r="Q53" t="str">
            <v>JK</v>
          </cell>
          <cell r="R53" t="str">
            <v>AGNALDO</v>
          </cell>
        </row>
        <row r="54">
          <cell r="B54" t="str">
            <v>04 0053</v>
          </cell>
          <cell r="C54" t="str">
            <v>RJ-ES</v>
          </cell>
          <cell r="D54" t="str">
            <v>R1</v>
          </cell>
          <cell r="E54" t="str">
            <v>MARYANE</v>
          </cell>
          <cell r="F54" t="str">
            <v>BAME-RJ</v>
          </cell>
          <cell r="G54" t="str">
            <v>PETZ BARRA JAC</v>
          </cell>
          <cell r="H54">
            <v>42782</v>
          </cell>
          <cell r="I54" t="str">
            <v>AVENIDA DAS AMERICAS, 6571</v>
          </cell>
          <cell r="J54" t="str">
            <v>RIO DE JANEIRO</v>
          </cell>
          <cell r="K54" t="str">
            <v>RJ</v>
          </cell>
          <cell r="L54">
            <v>22631004</v>
          </cell>
          <cell r="M54">
            <v>18328118005410</v>
          </cell>
          <cell r="N54">
            <v>87306313</v>
          </cell>
          <cell r="O54" t="str">
            <v>BARRA DA TIJUCA</v>
          </cell>
          <cell r="P54" t="str">
            <v>S</v>
          </cell>
          <cell r="Q54" t="str">
            <v>Barra Américas</v>
          </cell>
          <cell r="R54" t="str">
            <v>ALEX</v>
          </cell>
        </row>
        <row r="55">
          <cell r="B55" t="str">
            <v>04 0054</v>
          </cell>
          <cell r="C55" t="str">
            <v>SP5</v>
          </cell>
          <cell r="D55" t="str">
            <v>R2</v>
          </cell>
          <cell r="E55" t="str">
            <v>MARCONE</v>
          </cell>
          <cell r="F55" t="str">
            <v>BQMA-SP</v>
          </cell>
          <cell r="G55" t="str">
            <v>PETZ BOSQUE MAIA</v>
          </cell>
          <cell r="H55">
            <v>43157</v>
          </cell>
          <cell r="I55" t="str">
            <v>RUA TULIO MARTELLO, 53</v>
          </cell>
          <cell r="J55" t="str">
            <v>GUARULHOS</v>
          </cell>
          <cell r="K55" t="str">
            <v>SP</v>
          </cell>
          <cell r="L55">
            <v>7115070</v>
          </cell>
          <cell r="M55">
            <v>18328118006654</v>
          </cell>
          <cell r="N55" t="str">
            <v>796640800117</v>
          </cell>
          <cell r="O55" t="str">
            <v>CHACARA SÃO LUIS</v>
          </cell>
          <cell r="P55" t="str">
            <v>S</v>
          </cell>
          <cell r="Q55" t="str">
            <v>BOSQUE MAIA</v>
          </cell>
          <cell r="R55" t="str">
            <v>JOAB</v>
          </cell>
        </row>
        <row r="56">
          <cell r="B56" t="str">
            <v>04 0055</v>
          </cell>
          <cell r="C56" t="str">
            <v>SP6</v>
          </cell>
          <cell r="D56" t="str">
            <v>R2</v>
          </cell>
          <cell r="E56" t="str">
            <v>MARCONE</v>
          </cell>
          <cell r="F56" t="str">
            <v>ACST-SP</v>
          </cell>
          <cell r="G56" t="str">
            <v>PETZ SANTOS ANA COSTA</v>
          </cell>
          <cell r="H56">
            <v>42867</v>
          </cell>
          <cell r="I56" t="str">
            <v>AVENIDA ANA COSTA, 215</v>
          </cell>
          <cell r="J56" t="str">
            <v>SANTOS</v>
          </cell>
          <cell r="K56" t="str">
            <v>SP</v>
          </cell>
          <cell r="L56">
            <v>11060001</v>
          </cell>
          <cell r="M56">
            <v>18328118004953</v>
          </cell>
          <cell r="N56">
            <v>633733094118</v>
          </cell>
          <cell r="O56" t="str">
            <v>GONZAGA</v>
          </cell>
          <cell r="P56" t="str">
            <v>S</v>
          </cell>
          <cell r="Q56" t="str">
            <v>ANA COSTA</v>
          </cell>
          <cell r="R56" t="str">
            <v>GUILHERME</v>
          </cell>
        </row>
        <row r="57">
          <cell r="B57" t="str">
            <v>04 0056</v>
          </cell>
          <cell r="C57" t="str">
            <v>SC-RS</v>
          </cell>
          <cell r="D57" t="str">
            <v>R2</v>
          </cell>
          <cell r="E57" t="str">
            <v>MARCONE</v>
          </cell>
          <cell r="F57" t="str">
            <v>MOIN-RS</v>
          </cell>
          <cell r="G57" t="str">
            <v>PETZ MOINHOS DE VENTO</v>
          </cell>
          <cell r="H57">
            <v>42900</v>
          </cell>
          <cell r="I57" t="str">
            <v>RUA QUINTINO BOCAIUVA, 433</v>
          </cell>
          <cell r="J57" t="str">
            <v>PORTO ALEGRE</v>
          </cell>
          <cell r="K57" t="str">
            <v>RS</v>
          </cell>
          <cell r="L57">
            <v>90440051</v>
          </cell>
          <cell r="M57">
            <v>18328118005925</v>
          </cell>
          <cell r="N57" t="str">
            <v>0963696939</v>
          </cell>
          <cell r="O57" t="str">
            <v>FLORESTA</v>
          </cell>
          <cell r="P57" t="str">
            <v>S</v>
          </cell>
          <cell r="Q57" t="str">
            <v>MOINHOS</v>
          </cell>
          <cell r="R57" t="str">
            <v>JOAB</v>
          </cell>
        </row>
        <row r="58">
          <cell r="B58" t="str">
            <v>04 0057</v>
          </cell>
          <cell r="C58" t="str">
            <v>SP6</v>
          </cell>
          <cell r="D58" t="str">
            <v>R2</v>
          </cell>
          <cell r="E58" t="str">
            <v>MARCONE</v>
          </cell>
          <cell r="F58" t="str">
            <v>SVCT-SP</v>
          </cell>
          <cell r="G58" t="str">
            <v>PETZ SÃO VICENTE</v>
          </cell>
          <cell r="H58">
            <v>42826</v>
          </cell>
          <cell r="I58" t="str">
            <v>AVENIDA ANTONIO EMMERICK, 23</v>
          </cell>
          <cell r="J58" t="str">
            <v>SÃO VICENTE</v>
          </cell>
          <cell r="K58" t="str">
            <v>SP</v>
          </cell>
          <cell r="L58">
            <v>11390001</v>
          </cell>
          <cell r="M58">
            <v>18328118005097</v>
          </cell>
          <cell r="N58">
            <v>657344479110</v>
          </cell>
          <cell r="O58" t="str">
            <v>VILA CASCATINHA</v>
          </cell>
          <cell r="P58" t="str">
            <v>S</v>
          </cell>
          <cell r="Q58" t="str">
            <v>SÃO VICENTE</v>
          </cell>
          <cell r="R58" t="str">
            <v>GUILHERME</v>
          </cell>
        </row>
        <row r="59">
          <cell r="B59" t="str">
            <v>04 0058</v>
          </cell>
          <cell r="C59" t="str">
            <v>INT-3</v>
          </cell>
          <cell r="D59" t="str">
            <v>R2</v>
          </cell>
          <cell r="E59" t="str">
            <v>MARCONE</v>
          </cell>
          <cell r="F59" t="str">
            <v>CATU-PR</v>
          </cell>
          <cell r="G59" t="str">
            <v>PETZ LONDRINA</v>
          </cell>
          <cell r="H59">
            <v>42966</v>
          </cell>
          <cell r="I59" t="str">
            <v>RODOVIA MABIO GONÇALVES PALHANO, 195</v>
          </cell>
          <cell r="J59" t="str">
            <v>LONDRINA</v>
          </cell>
          <cell r="K59" t="str">
            <v>PR</v>
          </cell>
          <cell r="L59">
            <v>86055585</v>
          </cell>
          <cell r="M59">
            <v>18328118005259</v>
          </cell>
          <cell r="N59">
            <v>9074039984</v>
          </cell>
          <cell r="O59" t="str">
            <v>GLEBA FAZENDA PALHANO</v>
          </cell>
          <cell r="P59" t="str">
            <v>S</v>
          </cell>
          <cell r="Q59" t="str">
            <v>LONDRINA</v>
          </cell>
          <cell r="R59" t="str">
            <v>GUILHERME</v>
          </cell>
        </row>
        <row r="60">
          <cell r="B60" t="str">
            <v>04 0059</v>
          </cell>
          <cell r="C60" t="str">
            <v>SP2</v>
          </cell>
          <cell r="D60" t="str">
            <v>R3</v>
          </cell>
          <cell r="E60" t="str">
            <v>FELICIO</v>
          </cell>
          <cell r="F60" t="str">
            <v>POMP-SP</v>
          </cell>
          <cell r="G60" t="str">
            <v>PETZ POMPÉIA</v>
          </cell>
          <cell r="H60">
            <v>42942</v>
          </cell>
          <cell r="I60" t="str">
            <v>AVENIDA FRANCISCO MATARAZZO, 2.000</v>
          </cell>
          <cell r="J60" t="str">
            <v>SÃO PAULO</v>
          </cell>
          <cell r="K60" t="str">
            <v>SP</v>
          </cell>
          <cell r="L60">
            <v>5001200</v>
          </cell>
          <cell r="M60">
            <v>18328118005763</v>
          </cell>
          <cell r="N60">
            <v>141896046113</v>
          </cell>
          <cell r="O60" t="str">
            <v>AGUA BRANCA</v>
          </cell>
          <cell r="P60" t="str">
            <v>S</v>
          </cell>
          <cell r="Q60" t="str">
            <v>POMPÉIA</v>
          </cell>
          <cell r="R60" t="str">
            <v>CAIO</v>
          </cell>
        </row>
        <row r="61">
          <cell r="B61" t="str">
            <v>04 0060</v>
          </cell>
          <cell r="C61" t="str">
            <v>SP2</v>
          </cell>
          <cell r="D61" t="str">
            <v>R3</v>
          </cell>
          <cell r="E61" t="str">
            <v>FELICIO</v>
          </cell>
          <cell r="F61" t="str">
            <v>PCBU-SP</v>
          </cell>
          <cell r="G61" t="str">
            <v>PETZ PACAEMBU</v>
          </cell>
          <cell r="H61">
            <v>43097</v>
          </cell>
          <cell r="I61" t="str">
            <v>PRAÇA CHARLES MILLER, 117</v>
          </cell>
          <cell r="J61" t="str">
            <v>SÃO PAULO</v>
          </cell>
          <cell r="K61" t="str">
            <v>SP</v>
          </cell>
          <cell r="L61">
            <v>1234010</v>
          </cell>
          <cell r="M61">
            <v>18328118006220</v>
          </cell>
          <cell r="N61">
            <v>118105204118</v>
          </cell>
          <cell r="O61" t="str">
            <v>PACAEMBU</v>
          </cell>
          <cell r="P61" t="str">
            <v>S</v>
          </cell>
          <cell r="Q61" t="str">
            <v>PACAEMBU</v>
          </cell>
          <cell r="R61" t="str">
            <v>CAIO</v>
          </cell>
        </row>
        <row r="62">
          <cell r="B62" t="str">
            <v>04 0061</v>
          </cell>
          <cell r="C62" t="str">
            <v>MG-1</v>
          </cell>
          <cell r="D62" t="str">
            <v>R3</v>
          </cell>
          <cell r="E62" t="str">
            <v>FELICIO</v>
          </cell>
          <cell r="F62" t="str">
            <v>PAMP-MG</v>
          </cell>
          <cell r="G62" t="str">
            <v>PETZ PAMPULHA</v>
          </cell>
          <cell r="H62">
            <v>42873</v>
          </cell>
          <cell r="I62" t="str">
            <v>AVENIDA PROFESSOR MAGALHAES PENIDO, 1000</v>
          </cell>
          <cell r="J62" t="str">
            <v>BELO HORIZONTE</v>
          </cell>
          <cell r="K62" t="str">
            <v>MG</v>
          </cell>
          <cell r="L62">
            <v>31270652</v>
          </cell>
          <cell r="M62">
            <v>18328118006069</v>
          </cell>
          <cell r="N62" t="str">
            <v>0026221780349</v>
          </cell>
          <cell r="O62" t="str">
            <v>LIBERDADE</v>
          </cell>
          <cell r="P62" t="str">
            <v>S</v>
          </cell>
          <cell r="Q62" t="str">
            <v>PAMPULHA</v>
          </cell>
          <cell r="R62" t="str">
            <v>KAUAN</v>
          </cell>
        </row>
        <row r="63">
          <cell r="B63" t="str">
            <v>04 0062</v>
          </cell>
          <cell r="C63" t="str">
            <v>CO-2</v>
          </cell>
          <cell r="D63" t="str">
            <v>R3</v>
          </cell>
          <cell r="E63" t="str">
            <v>FELICIO</v>
          </cell>
          <cell r="F63" t="str">
            <v>ASAN-DF</v>
          </cell>
          <cell r="G63" t="str">
            <v>PETZ BRASILIA ASA NORTE</v>
          </cell>
          <cell r="H63">
            <v>42880</v>
          </cell>
          <cell r="I63" t="str">
            <v>ST STN QUADRA 916</v>
          </cell>
          <cell r="J63" t="str">
            <v>BRASÍLIA</v>
          </cell>
          <cell r="K63" t="str">
            <v>DF</v>
          </cell>
          <cell r="L63">
            <v>70770100</v>
          </cell>
          <cell r="M63">
            <v>18328118005500</v>
          </cell>
          <cell r="N63" t="str">
            <v>0765066800373</v>
          </cell>
          <cell r="O63" t="str">
            <v>ASA NORTE</v>
          </cell>
          <cell r="P63" t="str">
            <v>S</v>
          </cell>
          <cell r="Q63" t="str">
            <v>ASA NORTE</v>
          </cell>
          <cell r="R63" t="str">
            <v>CAIO</v>
          </cell>
        </row>
        <row r="64">
          <cell r="B64" t="str">
            <v>04 0063</v>
          </cell>
          <cell r="C64" t="str">
            <v>RJ-ES</v>
          </cell>
          <cell r="D64" t="str">
            <v>R1</v>
          </cell>
          <cell r="E64" t="str">
            <v>MARYANE</v>
          </cell>
          <cell r="F64" t="str">
            <v>MCNA-RJ</v>
          </cell>
          <cell r="G64" t="str">
            <v>PETZ MARACANÃ</v>
          </cell>
          <cell r="H64">
            <v>43012</v>
          </cell>
          <cell r="I64" t="str">
            <v>RUA JOSE HIGINO,115</v>
          </cell>
          <cell r="J64" t="str">
            <v>RIO DE JANEIRO</v>
          </cell>
          <cell r="K64" t="str">
            <v>RJ</v>
          </cell>
          <cell r="L64">
            <v>20520201</v>
          </cell>
          <cell r="M64">
            <v>18328118006301</v>
          </cell>
          <cell r="N64">
            <v>87421619</v>
          </cell>
          <cell r="O64" t="str">
            <v>TIJUCA</v>
          </cell>
          <cell r="P64" t="str">
            <v>S</v>
          </cell>
          <cell r="Q64" t="str">
            <v>MARACANÃ</v>
          </cell>
          <cell r="R64" t="str">
            <v>ALEX</v>
          </cell>
        </row>
        <row r="65">
          <cell r="B65" t="str">
            <v>04 0064</v>
          </cell>
          <cell r="C65" t="str">
            <v>SP5</v>
          </cell>
          <cell r="D65" t="str">
            <v>R2</v>
          </cell>
          <cell r="E65" t="str">
            <v>MARCONE</v>
          </cell>
          <cell r="F65" t="str">
            <v>CTNO-SP</v>
          </cell>
          <cell r="G65" t="str">
            <v>PETZ CENTER NORTE</v>
          </cell>
          <cell r="H65">
            <v>42957</v>
          </cell>
          <cell r="I65" t="str">
            <v>TRAVESSA CASALBUONO, 120</v>
          </cell>
          <cell r="J65" t="str">
            <v>SÃO PAULO</v>
          </cell>
          <cell r="K65" t="str">
            <v>SP</v>
          </cell>
          <cell r="L65">
            <v>2089900</v>
          </cell>
          <cell r="M65">
            <v>18328118006492</v>
          </cell>
          <cell r="N65">
            <v>118320736115</v>
          </cell>
          <cell r="O65" t="str">
            <v>VILA GUILHERME</v>
          </cell>
          <cell r="P65" t="str">
            <v>S</v>
          </cell>
          <cell r="Q65" t="str">
            <v>CENTER NORTE</v>
          </cell>
          <cell r="R65" t="str">
            <v>JOAB</v>
          </cell>
        </row>
        <row r="66">
          <cell r="B66" t="str">
            <v>04 0065</v>
          </cell>
          <cell r="C66" t="str">
            <v>SP4</v>
          </cell>
          <cell r="D66" t="str">
            <v>R2</v>
          </cell>
          <cell r="E66" t="str">
            <v>MARCONE</v>
          </cell>
          <cell r="F66" t="str">
            <v>JAPE-SP</v>
          </cell>
          <cell r="G66" t="str">
            <v>PETZ JACU-PESSEGO (ANTIGO E-COMMERCE)</v>
          </cell>
          <cell r="H66">
            <v>43037</v>
          </cell>
          <cell r="I66" t="str">
            <v xml:space="preserve"> AVENIDA JACU-PESSEGO, 4710 (NOVA TRABALHADORES)</v>
          </cell>
          <cell r="J66" t="str">
            <v>SÃO PAULO</v>
          </cell>
          <cell r="K66" t="str">
            <v>SP</v>
          </cell>
          <cell r="L66">
            <v>8215115</v>
          </cell>
          <cell r="M66">
            <v>18328118001342</v>
          </cell>
          <cell r="N66" t="str">
            <v>142698442116</v>
          </cell>
          <cell r="O66" t="str">
            <v>ITAQUERA</v>
          </cell>
          <cell r="P66" t="str">
            <v>S</v>
          </cell>
          <cell r="Q66" t="str">
            <v>JACU PÊSSEGO</v>
          </cell>
          <cell r="R66" t="str">
            <v>ROBSON</v>
          </cell>
        </row>
        <row r="67">
          <cell r="B67" t="str">
            <v>04 0066</v>
          </cell>
          <cell r="C67" t="str">
            <v>SP1</v>
          </cell>
          <cell r="D67" t="str">
            <v>R1</v>
          </cell>
          <cell r="E67" t="str">
            <v>MARYANE</v>
          </cell>
          <cell r="F67" t="str">
            <v>WLUI-SP</v>
          </cell>
          <cell r="G67" t="str">
            <v>PETZ WASHINGTON LUIS</v>
          </cell>
          <cell r="H67">
            <v>40087</v>
          </cell>
          <cell r="I67" t="str">
            <v>AVENIDA WASHINGTON LUIS, 2737</v>
          </cell>
          <cell r="J67" t="str">
            <v>SÃO PAULO</v>
          </cell>
          <cell r="K67" t="str">
            <v>SP</v>
          </cell>
          <cell r="L67">
            <v>4662003</v>
          </cell>
          <cell r="M67">
            <v>18328118006140</v>
          </cell>
          <cell r="N67">
            <v>141994855113</v>
          </cell>
          <cell r="O67" t="str">
            <v>SANTO AMARO</v>
          </cell>
          <cell r="P67" t="str">
            <v>S</v>
          </cell>
          <cell r="Q67" t="str">
            <v>WASHINGTON LUIS</v>
          </cell>
          <cell r="R67" t="str">
            <v>AGNALDO</v>
          </cell>
        </row>
        <row r="68">
          <cell r="B68" t="str">
            <v>04 0067</v>
          </cell>
          <cell r="C68" t="str">
            <v>SP2</v>
          </cell>
          <cell r="D68" t="str">
            <v>R3</v>
          </cell>
          <cell r="E68" t="str">
            <v>FELICIO</v>
          </cell>
          <cell r="F68" t="str">
            <v>RJAF-SP</v>
          </cell>
          <cell r="G68" t="str">
            <v>PETZ EXTRA RICARDO JAFET</v>
          </cell>
          <cell r="H68">
            <v>43327</v>
          </cell>
          <cell r="I68" t="str">
            <v>AVENIDA DOUTOR RICARDO JAFET, 1750</v>
          </cell>
          <cell r="J68" t="str">
            <v>SÃO PAULO</v>
          </cell>
          <cell r="K68" t="str">
            <v>SP</v>
          </cell>
          <cell r="L68">
            <v>4260000</v>
          </cell>
          <cell r="M68">
            <v>18328118006573</v>
          </cell>
          <cell r="N68">
            <v>118493603113</v>
          </cell>
          <cell r="O68" t="str">
            <v>IPIRANGA</v>
          </cell>
          <cell r="P68" t="str">
            <v>S</v>
          </cell>
          <cell r="Q68" t="str">
            <v>RICARDO JAFET</v>
          </cell>
          <cell r="R68" t="str">
            <v>CAIO</v>
          </cell>
        </row>
        <row r="69">
          <cell r="B69" t="str">
            <v>04 0068</v>
          </cell>
          <cell r="C69" t="str">
            <v>SP3</v>
          </cell>
          <cell r="D69" t="str">
            <v>R3</v>
          </cell>
          <cell r="E69" t="str">
            <v>FELICIO</v>
          </cell>
          <cell r="F69" t="str">
            <v>PBAR-SP</v>
          </cell>
          <cell r="G69" t="str">
            <v>PETZ PEREIRA BARRETO</v>
          </cell>
          <cell r="H69">
            <v>43195</v>
          </cell>
          <cell r="I69" t="str">
            <v>RUA THALES DOS SANTOS FREIRE, 36/40</v>
          </cell>
          <cell r="J69" t="str">
            <v>SÃO BERNARDO DO CAMPO</v>
          </cell>
          <cell r="K69" t="str">
            <v>SP</v>
          </cell>
          <cell r="L69">
            <v>9751020</v>
          </cell>
          <cell r="M69">
            <v>18328118007111</v>
          </cell>
          <cell r="N69" t="str">
            <v>799036221116</v>
          </cell>
          <cell r="O69" t="str">
            <v>BAETA NEVES</v>
          </cell>
          <cell r="P69" t="str">
            <v>S</v>
          </cell>
          <cell r="Q69" t="str">
            <v>PEREIRA BARRETO</v>
          </cell>
          <cell r="R69" t="str">
            <v>CAIO</v>
          </cell>
        </row>
        <row r="70">
          <cell r="B70" t="str">
            <v>04 0069</v>
          </cell>
          <cell r="C70" t="str">
            <v>SP3</v>
          </cell>
          <cell r="D70" t="str">
            <v>R3</v>
          </cell>
          <cell r="E70" t="str">
            <v>FELICIO</v>
          </cell>
          <cell r="F70" t="str">
            <v>GPIR-SP</v>
          </cell>
          <cell r="G70" t="str">
            <v>PETZ GIOVANNI PIRELLI</v>
          </cell>
          <cell r="H70">
            <v>43088</v>
          </cell>
          <cell r="I70" t="str">
            <v>RUA GIOVANNI BATTISTA PIRELLI, 1645</v>
          </cell>
          <cell r="J70" t="str">
            <v>SANTO ANDRÉ</v>
          </cell>
          <cell r="K70" t="str">
            <v>SP</v>
          </cell>
          <cell r="L70">
            <v>9111340</v>
          </cell>
          <cell r="M70">
            <v>18328118006905</v>
          </cell>
          <cell r="N70">
            <v>626953525113</v>
          </cell>
          <cell r="O70" t="str">
            <v>VILA HOMERO THON</v>
          </cell>
          <cell r="P70" t="str">
            <v>S</v>
          </cell>
          <cell r="Q70" t="str">
            <v>GIOVANNI PIRELLI</v>
          </cell>
          <cell r="R70" t="str">
            <v>CAIO</v>
          </cell>
        </row>
        <row r="71">
          <cell r="B71" t="str">
            <v>04 0070</v>
          </cell>
          <cell r="C71" t="str">
            <v>INT-2</v>
          </cell>
          <cell r="D71" t="str">
            <v>R1</v>
          </cell>
          <cell r="E71" t="str">
            <v>MARYANE</v>
          </cell>
          <cell r="F71" t="str">
            <v>SCAR-SP</v>
          </cell>
          <cell r="G71" t="str">
            <v>PETZ SÃO CARLOS</v>
          </cell>
          <cell r="H71">
            <v>43083</v>
          </cell>
          <cell r="I71" t="str">
            <v>AV. FRANCISCO PEREIRA LOPES, 1701</v>
          </cell>
          <cell r="J71" t="str">
            <v>SÃO CARLOS</v>
          </cell>
          <cell r="K71" t="str">
            <v>SP</v>
          </cell>
          <cell r="L71">
            <v>13561250</v>
          </cell>
          <cell r="M71">
            <v>18328118006735</v>
          </cell>
          <cell r="N71">
            <v>637427713116</v>
          </cell>
          <cell r="O71" t="str">
            <v>PARQUE SANTA MONICA</v>
          </cell>
          <cell r="P71" t="str">
            <v>S</v>
          </cell>
          <cell r="Q71" t="str">
            <v>SÃO CARLOS</v>
          </cell>
          <cell r="R71" t="str">
            <v>AGNALDO</v>
          </cell>
        </row>
        <row r="72">
          <cell r="B72" t="str">
            <v>04 0071</v>
          </cell>
          <cell r="C72" t="str">
            <v>INT-2</v>
          </cell>
          <cell r="D72" t="str">
            <v>R1</v>
          </cell>
          <cell r="E72" t="str">
            <v>MARYANE</v>
          </cell>
          <cell r="F72" t="str">
            <v>SJRP-SP</v>
          </cell>
          <cell r="G72" t="str">
            <v>PETZ SÃO JOSÉ DO RIO PRETO</v>
          </cell>
          <cell r="H72">
            <v>43111</v>
          </cell>
          <cell r="I72" t="str">
            <v>AV. PRESIDENTE JUSCELINO KUBITSCHEK DE OLIVEIRA, 400</v>
          </cell>
          <cell r="J72" t="str">
            <v>SÃO JOSÉ DO RIO PRETO</v>
          </cell>
          <cell r="K72" t="str">
            <v>SP</v>
          </cell>
          <cell r="L72">
            <v>15092175</v>
          </cell>
          <cell r="M72">
            <v>18328118007030</v>
          </cell>
          <cell r="N72">
            <v>647920741110</v>
          </cell>
          <cell r="O72" t="str">
            <v>JD. MARACANA</v>
          </cell>
          <cell r="P72" t="str">
            <v>S</v>
          </cell>
          <cell r="Q72" t="str">
            <v>SÃO JOSÉ DO RIO PRETO</v>
          </cell>
          <cell r="R72" t="str">
            <v>AGNALDO</v>
          </cell>
        </row>
        <row r="73">
          <cell r="B73" t="str">
            <v>04 0072</v>
          </cell>
          <cell r="C73" t="str">
            <v>SP6</v>
          </cell>
          <cell r="D73" t="str">
            <v>R2</v>
          </cell>
          <cell r="E73" t="str">
            <v>MARCONE</v>
          </cell>
          <cell r="F73" t="str">
            <v>CLNS-SP</v>
          </cell>
          <cell r="G73" t="str">
            <v>PETZ EXTRA COLINAS (S.J. CAMPOS)</v>
          </cell>
          <cell r="H73">
            <v>43439</v>
          </cell>
          <cell r="I73" t="str">
            <v>AV. JORGE ZARUR, 100</v>
          </cell>
          <cell r="J73" t="str">
            <v>SÃO JOSÉ DOS CAMPOS</v>
          </cell>
          <cell r="K73" t="str">
            <v>SP</v>
          </cell>
          <cell r="L73">
            <v>12243081</v>
          </cell>
          <cell r="M73">
            <v>18328118006816</v>
          </cell>
          <cell r="N73">
            <v>645874840118</v>
          </cell>
          <cell r="O73" t="str">
            <v>VILA EMA</v>
          </cell>
          <cell r="P73" t="str">
            <v>S</v>
          </cell>
          <cell r="Q73" t="str">
            <v>COLINAS</v>
          </cell>
          <cell r="R73" t="str">
            <v>GUILHERME</v>
          </cell>
        </row>
        <row r="74">
          <cell r="B74" t="str">
            <v>04 0073</v>
          </cell>
          <cell r="C74" t="str">
            <v>CO-1</v>
          </cell>
          <cell r="D74" t="str">
            <v>R3</v>
          </cell>
          <cell r="E74" t="str">
            <v>FELICIO</v>
          </cell>
          <cell r="F74" t="str">
            <v>CGDE-MS</v>
          </cell>
          <cell r="G74" t="str">
            <v>PETZ CAMPO GRANDE</v>
          </cell>
          <cell r="H74">
            <v>43320</v>
          </cell>
          <cell r="I74" t="str">
            <v>AV. AFONSO PENA, 5420</v>
          </cell>
          <cell r="J74" t="str">
            <v>CAMPO GRANDE</v>
          </cell>
          <cell r="K74" t="str">
            <v>MS</v>
          </cell>
          <cell r="L74">
            <v>79040010</v>
          </cell>
          <cell r="M74">
            <v>18328118007383</v>
          </cell>
          <cell r="N74" t="str">
            <v>284287237</v>
          </cell>
          <cell r="O74" t="str">
            <v>CHACARA CACHOEIRA</v>
          </cell>
          <cell r="P74" t="str">
            <v>S</v>
          </cell>
          <cell r="Q74" t="str">
            <v>CAMPO GRANDE</v>
          </cell>
          <cell r="R74" t="str">
            <v>CAIO</v>
          </cell>
        </row>
        <row r="75">
          <cell r="B75" t="str">
            <v>04 0074</v>
          </cell>
          <cell r="C75" t="str">
            <v>SP4</v>
          </cell>
          <cell r="D75" t="str">
            <v>R2</v>
          </cell>
          <cell r="E75" t="str">
            <v>MARCONE</v>
          </cell>
          <cell r="F75" t="str">
            <v>RDLT-SP</v>
          </cell>
          <cell r="G75" t="str">
            <v>PETZ RADIAL LESTE</v>
          </cell>
          <cell r="H75">
            <v>43347</v>
          </cell>
          <cell r="I75" t="str">
            <v>AV. ALCANTARA MACHADO, 3300</v>
          </cell>
          <cell r="J75" t="str">
            <v>SÃO PAULO</v>
          </cell>
          <cell r="K75" t="str">
            <v>SP</v>
          </cell>
          <cell r="L75">
            <v>3102007</v>
          </cell>
          <cell r="M75">
            <v>18328118007626</v>
          </cell>
          <cell r="N75">
            <v>119386252113</v>
          </cell>
          <cell r="O75" t="str">
            <v>BRAS</v>
          </cell>
          <cell r="P75" t="str">
            <v>S</v>
          </cell>
          <cell r="Q75" t="str">
            <v>RADIAL LESTE</v>
          </cell>
          <cell r="R75" t="str">
            <v>ROBSON</v>
          </cell>
        </row>
        <row r="76">
          <cell r="B76" t="str">
            <v>04 0075</v>
          </cell>
          <cell r="C76" t="str">
            <v>SP4</v>
          </cell>
          <cell r="D76" t="str">
            <v>R2</v>
          </cell>
          <cell r="E76" t="str">
            <v>MARCONE</v>
          </cell>
          <cell r="F76" t="str">
            <v>ANHM-SP</v>
          </cell>
          <cell r="G76" t="str">
            <v>PETZ ANHAIA MELO</v>
          </cell>
          <cell r="H76">
            <v>43188</v>
          </cell>
          <cell r="I76" t="str">
            <v>AV. PROFESSOR LUIZ IGNACIO ANHAIA MELO, 5657</v>
          </cell>
          <cell r="J76" t="str">
            <v>SÃO PAULO</v>
          </cell>
          <cell r="K76" t="str">
            <v>SP</v>
          </cell>
          <cell r="L76">
            <v>3295000</v>
          </cell>
          <cell r="M76">
            <v>18328118007200</v>
          </cell>
          <cell r="N76" t="str">
            <v>119032006118</v>
          </cell>
          <cell r="O76" t="str">
            <v>VILA GRACIOSA</v>
          </cell>
          <cell r="P76" t="str">
            <v>S</v>
          </cell>
          <cell r="Q76" t="str">
            <v>ANHAIA MELLO</v>
          </cell>
          <cell r="R76" t="str">
            <v>ROBSON</v>
          </cell>
        </row>
        <row r="77">
          <cell r="B77" t="str">
            <v>04 0076</v>
          </cell>
          <cell r="C77" t="str">
            <v/>
          </cell>
          <cell r="D77" t="str">
            <v/>
          </cell>
          <cell r="E77" t="str">
            <v/>
          </cell>
          <cell r="F77" t="str">
            <v/>
          </cell>
          <cell r="G77" t="str">
            <v/>
          </cell>
          <cell r="H77"/>
          <cell r="I77" t="str">
            <v/>
          </cell>
          <cell r="J77" t="str">
            <v/>
          </cell>
          <cell r="K77" t="str">
            <v/>
          </cell>
          <cell r="L77"/>
          <cell r="M77" t="str">
            <v/>
          </cell>
          <cell r="N77" t="str">
            <v/>
          </cell>
          <cell r="O77" t="str">
            <v/>
          </cell>
          <cell r="P77" t="str">
            <v>N</v>
          </cell>
          <cell r="Q77" t="str">
            <v/>
          </cell>
          <cell r="R77" t="str">
            <v/>
          </cell>
        </row>
        <row r="78">
          <cell r="B78" t="str">
            <v>04 0077</v>
          </cell>
          <cell r="C78" t="str">
            <v>CO-2</v>
          </cell>
          <cell r="D78" t="str">
            <v>R3</v>
          </cell>
          <cell r="E78" t="str">
            <v>FELICIO</v>
          </cell>
          <cell r="F78" t="str">
            <v>BT63-GO</v>
          </cell>
          <cell r="G78" t="str">
            <v>PETZ GOIANIA (SETOR BUENO)</v>
          </cell>
          <cell r="H78">
            <v>43540</v>
          </cell>
          <cell r="I78" t="str">
            <v>AV. T 63, SN</v>
          </cell>
          <cell r="J78" t="str">
            <v>GOIÂNIA</v>
          </cell>
          <cell r="K78" t="str">
            <v>GO</v>
          </cell>
          <cell r="L78">
            <v>74230105</v>
          </cell>
          <cell r="M78">
            <v>18328118007545</v>
          </cell>
          <cell r="N78">
            <v>107289555</v>
          </cell>
          <cell r="O78" t="str">
            <v>SETOR BUENO</v>
          </cell>
          <cell r="P78" t="str">
            <v>S</v>
          </cell>
          <cell r="Q78" t="str">
            <v>BUENO T63</v>
          </cell>
          <cell r="R78" t="str">
            <v>CAIO</v>
          </cell>
        </row>
        <row r="79">
          <cell r="B79" t="str">
            <v>04 0078</v>
          </cell>
          <cell r="C79" t="str">
            <v>RJ</v>
          </cell>
          <cell r="D79" t="str">
            <v>R1</v>
          </cell>
          <cell r="E79" t="str">
            <v>MARYANE</v>
          </cell>
          <cell r="F79" t="str">
            <v>JDIC-RJ</v>
          </cell>
          <cell r="G79" t="str">
            <v>PETZ JARDIM ICARAÍ</v>
          </cell>
          <cell r="H79">
            <v>44468</v>
          </cell>
          <cell r="I79" t="str">
            <v>R DOUTOR PAULO CESAR, 249</v>
          </cell>
          <cell r="J79" t="str">
            <v>NITEROI</v>
          </cell>
          <cell r="K79" t="str">
            <v>RJ</v>
          </cell>
          <cell r="L79">
            <v>24240000</v>
          </cell>
          <cell r="M79">
            <v>18328118018237</v>
          </cell>
          <cell r="N79">
            <v>11991580</v>
          </cell>
          <cell r="O79" t="str">
            <v>SANTA ROSA</v>
          </cell>
          <cell r="P79" t="str">
            <v>S</v>
          </cell>
          <cell r="Q79" t="str">
            <v>JDIC-RJ</v>
          </cell>
          <cell r="R79" t="str">
            <v>ALEX</v>
          </cell>
        </row>
        <row r="80">
          <cell r="B80" t="str">
            <v>04 0079</v>
          </cell>
          <cell r="C80" t="str">
            <v>SP1</v>
          </cell>
          <cell r="D80" t="str">
            <v>R1</v>
          </cell>
          <cell r="E80" t="str">
            <v>MARYANE</v>
          </cell>
          <cell r="F80" t="str">
            <v>CGHS-SP</v>
          </cell>
          <cell r="G80" t="str">
            <v>PETZ MOREIRA GUIMARAES</v>
          </cell>
          <cell r="H80">
            <v>43431</v>
          </cell>
          <cell r="I80" t="str">
            <v>AV. MOREIRA GUIMARAES, 631</v>
          </cell>
          <cell r="J80" t="str">
            <v>SÃO PAULO</v>
          </cell>
          <cell r="K80" t="str">
            <v>SP</v>
          </cell>
          <cell r="L80">
            <v>4074030</v>
          </cell>
          <cell r="M80">
            <v>18328118007464</v>
          </cell>
          <cell r="N80" t="str">
            <v>119249886116</v>
          </cell>
          <cell r="O80" t="str">
            <v>INDIANOPOLIS</v>
          </cell>
          <cell r="P80" t="str">
            <v>S</v>
          </cell>
          <cell r="Q80" t="str">
            <v>CONGONHAS</v>
          </cell>
          <cell r="R80" t="str">
            <v>AGNALDO</v>
          </cell>
        </row>
        <row r="81">
          <cell r="B81" t="str">
            <v>04 0080</v>
          </cell>
          <cell r="C81" t="str">
            <v>SC-RS</v>
          </cell>
          <cell r="D81" t="str">
            <v>R2</v>
          </cell>
          <cell r="E81" t="str">
            <v>MARCONE</v>
          </cell>
          <cell r="F81" t="str">
            <v>BALN-SC</v>
          </cell>
          <cell r="G81" t="str">
            <v>PETZ BALNEARIO CAMBORIU</v>
          </cell>
          <cell r="H81">
            <v>43482</v>
          </cell>
          <cell r="I81" t="str">
            <v>AV. DO ESTADO DALMO  VIEIRA, S/N</v>
          </cell>
          <cell r="J81" t="str">
            <v>BALNEÁRIO CAMBORIÚ</v>
          </cell>
          <cell r="K81" t="str">
            <v>SC</v>
          </cell>
          <cell r="L81">
            <v>88338635</v>
          </cell>
          <cell r="M81">
            <v>18328118007898</v>
          </cell>
          <cell r="N81">
            <v>258711248</v>
          </cell>
          <cell r="O81" t="str">
            <v>ARIRIBA</v>
          </cell>
          <cell r="P81" t="str">
            <v>S</v>
          </cell>
          <cell r="Q81" t="str">
            <v>Balneário Camboriú</v>
          </cell>
          <cell r="R81" t="str">
            <v>JOAB</v>
          </cell>
        </row>
        <row r="82">
          <cell r="B82" t="str">
            <v>04 0081</v>
          </cell>
          <cell r="C82" t="str">
            <v>PR-SC</v>
          </cell>
          <cell r="D82" t="str">
            <v>R2</v>
          </cell>
          <cell r="E82" t="str">
            <v>MARCONE</v>
          </cell>
          <cell r="F82" t="str">
            <v>JVLE-SC</v>
          </cell>
          <cell r="G82" t="str">
            <v>PETZ JOINVILLE</v>
          </cell>
          <cell r="H82">
            <v>43732</v>
          </cell>
          <cell r="I82" t="str">
            <v>AVENIDA DOUTOR JOÃO COLIN, 940</v>
          </cell>
          <cell r="J82" t="str">
            <v>JOINVILLE</v>
          </cell>
          <cell r="K82" t="str">
            <v>SC</v>
          </cell>
          <cell r="L82">
            <v>89204000</v>
          </cell>
          <cell r="M82">
            <v>18328118008193</v>
          </cell>
          <cell r="N82">
            <v>260052507</v>
          </cell>
          <cell r="O82" t="str">
            <v>AMERICA</v>
          </cell>
          <cell r="P82" t="str">
            <v>S</v>
          </cell>
          <cell r="Q82" t="str">
            <v>JOINVILLE</v>
          </cell>
          <cell r="R82" t="str">
            <v>ROBSON</v>
          </cell>
        </row>
        <row r="83">
          <cell r="B83" t="str">
            <v>04 0082</v>
          </cell>
          <cell r="C83" t="str">
            <v>RJ-ES</v>
          </cell>
          <cell r="D83" t="str">
            <v>R1</v>
          </cell>
          <cell r="E83" t="str">
            <v>MARYANE</v>
          </cell>
          <cell r="F83" t="str">
            <v>VTRA-ES</v>
          </cell>
          <cell r="G83" t="str">
            <v>PETZ VITORIA</v>
          </cell>
          <cell r="H83">
            <v>43644</v>
          </cell>
          <cell r="I83" t="str">
            <v>AVENIDA NOSSA SENHORA DA PENHA, 1819</v>
          </cell>
          <cell r="J83" t="str">
            <v>VITÓRIA</v>
          </cell>
          <cell r="K83" t="str">
            <v>ES</v>
          </cell>
          <cell r="L83">
            <v>29056245</v>
          </cell>
          <cell r="M83">
            <v>18328118008002</v>
          </cell>
          <cell r="N83" t="str">
            <v>083490825</v>
          </cell>
          <cell r="O83" t="str">
            <v>SANTA LUCIA</v>
          </cell>
          <cell r="P83" t="str">
            <v>S</v>
          </cell>
          <cell r="Q83" t="str">
            <v>VITORIA</v>
          </cell>
          <cell r="R83" t="str">
            <v>ALEX</v>
          </cell>
        </row>
        <row r="84">
          <cell r="B84" t="str">
            <v>04 0083</v>
          </cell>
          <cell r="C84" t="str">
            <v>SP7</v>
          </cell>
          <cell r="D84" t="str">
            <v>R3</v>
          </cell>
          <cell r="E84" t="str">
            <v>FELICIO</v>
          </cell>
          <cell r="F84" t="str">
            <v>OSAS-SP</v>
          </cell>
          <cell r="G84" t="str">
            <v>PETZ OSASCO</v>
          </cell>
          <cell r="H84">
            <v>43444</v>
          </cell>
          <cell r="I84" t="str">
            <v>AVENIDA DOS AUTONOMISTAS, 1473</v>
          </cell>
          <cell r="J84" t="str">
            <v>OSASCO</v>
          </cell>
          <cell r="K84" t="str">
            <v>SP</v>
          </cell>
          <cell r="L84">
            <v>6020015</v>
          </cell>
          <cell r="M84">
            <v>18328118008355</v>
          </cell>
          <cell r="N84">
            <v>120024174113</v>
          </cell>
          <cell r="O84" t="str">
            <v>VILA YARA</v>
          </cell>
          <cell r="P84" t="str">
            <v>S</v>
          </cell>
          <cell r="Q84" t="str">
            <v>OSASCO</v>
          </cell>
          <cell r="R84" t="str">
            <v>KAUAN</v>
          </cell>
        </row>
        <row r="85">
          <cell r="B85" t="str">
            <v>04 0084</v>
          </cell>
          <cell r="C85" t="str">
            <v>MG-1</v>
          </cell>
          <cell r="D85" t="str">
            <v>R3</v>
          </cell>
          <cell r="E85" t="str">
            <v>FELICIO</v>
          </cell>
          <cell r="F85" t="str">
            <v>RAJA-MG</v>
          </cell>
          <cell r="G85" t="str">
            <v>PETZ RAJA</v>
          </cell>
          <cell r="H85">
            <v>43279</v>
          </cell>
          <cell r="I85" t="str">
            <v>AV. RAJA GABAGLIA, 3230</v>
          </cell>
          <cell r="J85" t="str">
            <v>BELO HORIZONTE</v>
          </cell>
          <cell r="K85" t="str">
            <v>MG</v>
          </cell>
          <cell r="L85">
            <v>30494310</v>
          </cell>
          <cell r="M85">
            <v>18328118007707</v>
          </cell>
          <cell r="N85" t="str">
            <v>0026221780420</v>
          </cell>
          <cell r="O85" t="str">
            <v>ESTORIL</v>
          </cell>
          <cell r="P85" t="str">
            <v>S</v>
          </cell>
          <cell r="Q85" t="str">
            <v>Raja gabaglia</v>
          </cell>
          <cell r="R85" t="str">
            <v>KAUAN</v>
          </cell>
        </row>
        <row r="86">
          <cell r="B86" t="str">
            <v>04 0085</v>
          </cell>
          <cell r="C86" t="str">
            <v>INT-2</v>
          </cell>
          <cell r="D86" t="str">
            <v>R1</v>
          </cell>
          <cell r="E86" t="str">
            <v>MARYANE</v>
          </cell>
          <cell r="F86" t="str">
            <v>FRCA-SP</v>
          </cell>
          <cell r="G86" t="str">
            <v>PETZ FRANCA</v>
          </cell>
          <cell r="H86">
            <v>43501</v>
          </cell>
          <cell r="I86" t="str">
            <v>AV. DOUTOR ISMAEL ALONSO Y. ALONSO, 450</v>
          </cell>
          <cell r="J86" t="str">
            <v>FRANCA</v>
          </cell>
          <cell r="K86" t="str">
            <v>SP</v>
          </cell>
          <cell r="L86">
            <v>14403000</v>
          </cell>
          <cell r="M86">
            <v>18328118008436</v>
          </cell>
          <cell r="N86">
            <v>310712362113</v>
          </cell>
          <cell r="O86" t="str">
            <v>JARDIM VENEZA</v>
          </cell>
          <cell r="P86" t="str">
            <v>S</v>
          </cell>
          <cell r="Q86" t="str">
            <v>FRANCA</v>
          </cell>
          <cell r="R86" t="str">
            <v>AGNALDO</v>
          </cell>
        </row>
        <row r="87">
          <cell r="B87" t="str">
            <v>04 0086</v>
          </cell>
          <cell r="C87" t="str">
            <v>SP6</v>
          </cell>
          <cell r="D87" t="str">
            <v>R2</v>
          </cell>
          <cell r="E87" t="str">
            <v>MARCONE</v>
          </cell>
          <cell r="F87" t="str">
            <v>ENSD-SP</v>
          </cell>
          <cell r="G87" t="str">
            <v>PETZ GUARUJA DOM PEDRO</v>
          </cell>
          <cell r="H87">
            <v>43449</v>
          </cell>
          <cell r="I87" t="str">
            <v>AVENIDA DOM PEDRO I, S/N</v>
          </cell>
          <cell r="J87" t="str">
            <v>GUARUJÁ</v>
          </cell>
          <cell r="K87" t="str">
            <v>SP</v>
          </cell>
          <cell r="L87">
            <v>11440000</v>
          </cell>
          <cell r="M87">
            <v>18328118007979</v>
          </cell>
          <cell r="N87">
            <v>335404341110</v>
          </cell>
          <cell r="O87" t="str">
            <v>ENSEADA</v>
          </cell>
          <cell r="P87" t="str">
            <v>S</v>
          </cell>
          <cell r="Q87" t="str">
            <v>ENSEADA</v>
          </cell>
          <cell r="R87" t="str">
            <v>GUILHERME</v>
          </cell>
        </row>
        <row r="88">
          <cell r="B88" t="str">
            <v>04 0087</v>
          </cell>
          <cell r="C88" t="str">
            <v>RS</v>
          </cell>
          <cell r="D88" t="str">
            <v>R2</v>
          </cell>
          <cell r="E88" t="str">
            <v>MARCONE</v>
          </cell>
          <cell r="F88" t="str">
            <v>CVDA-RS</v>
          </cell>
          <cell r="G88" t="str">
            <v>PETZ CAVALHADA</v>
          </cell>
          <cell r="H88">
            <v>43780</v>
          </cell>
          <cell r="I88" t="str">
            <v>AVENIDA EDUARDO PRADO, 415</v>
          </cell>
          <cell r="J88" t="str">
            <v>PORTO ALEGRE</v>
          </cell>
          <cell r="K88" t="str">
            <v>RS</v>
          </cell>
          <cell r="L88">
            <v>91751000</v>
          </cell>
          <cell r="M88">
            <v>18328118008274</v>
          </cell>
          <cell r="N88" t="str">
            <v>0963745816</v>
          </cell>
          <cell r="O88" t="str">
            <v>CAVALHADA</v>
          </cell>
          <cell r="P88" t="str">
            <v>S</v>
          </cell>
          <cell r="Q88" t="str">
            <v>CVDA-RS</v>
          </cell>
          <cell r="R88" t="str">
            <v>JOAB</v>
          </cell>
        </row>
        <row r="89">
          <cell r="B89" t="str">
            <v>04 0088</v>
          </cell>
          <cell r="C89" t="str">
            <v>NE1</v>
          </cell>
          <cell r="D89" t="str">
            <v>R1</v>
          </cell>
          <cell r="E89" t="str">
            <v>MARYANE</v>
          </cell>
          <cell r="F89" t="str">
            <v>BNOC-BA</v>
          </cell>
          <cell r="G89" t="str">
            <v>PETZ SALVADOR BONOCÔ</v>
          </cell>
          <cell r="H89">
            <v>43810</v>
          </cell>
          <cell r="I89" t="str">
            <v>AVENIDA MARIO LEAL FERREIRA, 500</v>
          </cell>
          <cell r="J89" t="str">
            <v>SALVADOR</v>
          </cell>
          <cell r="K89" t="str">
            <v>BA</v>
          </cell>
          <cell r="L89">
            <v>40285600</v>
          </cell>
          <cell r="M89">
            <v>18328118011909</v>
          </cell>
          <cell r="N89">
            <v>162752894</v>
          </cell>
          <cell r="O89" t="str">
            <v>BROTAS</v>
          </cell>
          <cell r="P89" t="str">
            <v>S</v>
          </cell>
          <cell r="Q89" t="str">
            <v>BNOC-BA</v>
          </cell>
          <cell r="R89" t="str">
            <v>LUCAS</v>
          </cell>
        </row>
        <row r="90">
          <cell r="B90" t="str">
            <v>04 0089</v>
          </cell>
          <cell r="C90" t="str">
            <v>SC-RS</v>
          </cell>
          <cell r="D90" t="str">
            <v>R2</v>
          </cell>
          <cell r="E90" t="str">
            <v>MARCONE</v>
          </cell>
          <cell r="F90" t="str">
            <v>FLNP-SC</v>
          </cell>
          <cell r="G90" t="str">
            <v>PETZ FLORIANÓPOLIS</v>
          </cell>
          <cell r="H90">
            <v>43420</v>
          </cell>
          <cell r="I90" t="str">
            <v>RODOVIA JOSE CARLOS DAUX, 5500</v>
          </cell>
          <cell r="J90" t="str">
            <v>FLORIANÓPOLIS</v>
          </cell>
          <cell r="K90" t="str">
            <v>SC</v>
          </cell>
          <cell r="L90">
            <v>88032005</v>
          </cell>
          <cell r="M90">
            <v>18328118008860</v>
          </cell>
          <cell r="N90">
            <v>258851244</v>
          </cell>
          <cell r="O90" t="str">
            <v>SACO GRANDE</v>
          </cell>
          <cell r="P90" t="str">
            <v>S</v>
          </cell>
          <cell r="Q90" t="str">
            <v>FLORIANÓPOLIS</v>
          </cell>
          <cell r="R90" t="str">
            <v>JOAB</v>
          </cell>
        </row>
        <row r="91">
          <cell r="B91" t="str">
            <v>04 0090</v>
          </cell>
          <cell r="C91" t="str">
            <v>SP4</v>
          </cell>
          <cell r="D91" t="str">
            <v>R2</v>
          </cell>
          <cell r="E91" t="str">
            <v>MARCONE</v>
          </cell>
          <cell r="F91" t="str">
            <v>MTTO-SP</v>
          </cell>
          <cell r="G91" t="str">
            <v>PETZ MARECHAL TITO</v>
          </cell>
          <cell r="H91">
            <v>43456</v>
          </cell>
          <cell r="I91" t="str">
            <v>AVENIDA MARECHAL TITO, 5699</v>
          </cell>
          <cell r="J91" t="str">
            <v>SÃO PAULO</v>
          </cell>
          <cell r="K91" t="str">
            <v>SP</v>
          </cell>
          <cell r="L91">
            <v>8115100</v>
          </cell>
          <cell r="M91">
            <v>18328118008606</v>
          </cell>
          <cell r="N91">
            <v>119891996110</v>
          </cell>
          <cell r="O91" t="str">
            <v>ITAIM PAULISTA</v>
          </cell>
          <cell r="P91" t="str">
            <v>S</v>
          </cell>
          <cell r="Q91" t="str">
            <v>MARECHAL TITO</v>
          </cell>
          <cell r="R91" t="str">
            <v>ROBSON</v>
          </cell>
        </row>
        <row r="92">
          <cell r="B92" t="str">
            <v>04 0091</v>
          </cell>
          <cell r="C92" t="str">
            <v>INT-3</v>
          </cell>
          <cell r="D92" t="str">
            <v>R2</v>
          </cell>
          <cell r="E92" t="str">
            <v>MARCONE</v>
          </cell>
          <cell r="F92" t="str">
            <v>ARAC-SP</v>
          </cell>
          <cell r="G92" t="str">
            <v>PETZ ARAÇATUBA</v>
          </cell>
          <cell r="H92">
            <v>43395</v>
          </cell>
          <cell r="I92" t="str">
            <v>AVENIDA BRASILIA, 2737</v>
          </cell>
          <cell r="J92" t="str">
            <v>ARAÇATUBA</v>
          </cell>
          <cell r="K92" t="str">
            <v>SP</v>
          </cell>
          <cell r="L92">
            <v>16018000</v>
          </cell>
          <cell r="M92">
            <v>18328118008789</v>
          </cell>
          <cell r="N92">
            <v>177425832118</v>
          </cell>
          <cell r="O92" t="str">
            <v>JARDIM NOVA YORQUE</v>
          </cell>
          <cell r="P92" t="str">
            <v>S</v>
          </cell>
          <cell r="Q92" t="str">
            <v>ARACATUBA</v>
          </cell>
          <cell r="R92" t="str">
            <v>GUILHERME</v>
          </cell>
        </row>
        <row r="93">
          <cell r="B93" t="str">
            <v>04 0092</v>
          </cell>
          <cell r="C93" t="str">
            <v>SP1</v>
          </cell>
          <cell r="D93" t="str">
            <v>R1</v>
          </cell>
          <cell r="E93" t="str">
            <v>MARYANE</v>
          </cell>
          <cell r="F93" t="str">
            <v>TTVL-SP</v>
          </cell>
          <cell r="G93" t="str">
            <v>PETZ TEOTONIO VILELA</v>
          </cell>
          <cell r="H93">
            <v>43600</v>
          </cell>
          <cell r="I93" t="str">
            <v>AVENIDA TEOTONIO VILELA, S/N</v>
          </cell>
          <cell r="J93" t="str">
            <v>SÃO PAULO</v>
          </cell>
          <cell r="K93" t="str">
            <v>SP</v>
          </cell>
          <cell r="L93">
            <v>4864001</v>
          </cell>
          <cell r="M93">
            <v>18328118009165</v>
          </cell>
          <cell r="N93">
            <v>123259697118</v>
          </cell>
          <cell r="O93" t="str">
            <v>JARDIM SÃO RAFAEL</v>
          </cell>
          <cell r="P93" t="str">
            <v>S</v>
          </cell>
          <cell r="Q93" t="str">
            <v>TEOTONIO VILELA</v>
          </cell>
          <cell r="R93" t="str">
            <v>AGNALDO</v>
          </cell>
        </row>
        <row r="94">
          <cell r="B94" t="str">
            <v>04 0093</v>
          </cell>
          <cell r="C94" t="str">
            <v>SP7</v>
          </cell>
          <cell r="D94" t="str">
            <v>R3</v>
          </cell>
          <cell r="E94" t="str">
            <v>FELICIO</v>
          </cell>
          <cell r="F94" t="str">
            <v>INDT-SP</v>
          </cell>
          <cell r="G94" t="str">
            <v>PETZ INDAIATUBA</v>
          </cell>
          <cell r="H94">
            <v>43409</v>
          </cell>
          <cell r="I94" t="str">
            <v>ALAMEDA FILTROS MANN, 670</v>
          </cell>
          <cell r="J94" t="str">
            <v>INDAIATUBA</v>
          </cell>
          <cell r="K94" t="str">
            <v>SP</v>
          </cell>
          <cell r="L94">
            <v>13344580</v>
          </cell>
          <cell r="M94">
            <v>18328118008517</v>
          </cell>
          <cell r="N94">
            <v>353352093115</v>
          </cell>
          <cell r="O94" t="str">
            <v>JARDIM TROPICAL</v>
          </cell>
          <cell r="P94" t="str">
            <v>S</v>
          </cell>
          <cell r="Q94" t="str">
            <v>INDAIATUBA</v>
          </cell>
          <cell r="R94" t="str">
            <v>KAUAN</v>
          </cell>
        </row>
        <row r="95">
          <cell r="B95" t="str">
            <v>04 0094</v>
          </cell>
          <cell r="C95" t="str">
            <v>RJ</v>
          </cell>
          <cell r="D95" t="str">
            <v>R1</v>
          </cell>
          <cell r="E95" t="str">
            <v>MARYANE</v>
          </cell>
          <cell r="F95" t="str">
            <v>CPCB-RJ</v>
          </cell>
          <cell r="G95" t="str">
            <v>PETZ COPACABANA</v>
          </cell>
          <cell r="H95">
            <v>43413</v>
          </cell>
          <cell r="I95" t="str">
            <v>AVENIDA NOSSA SENHORA DE COPACABANA, 01246</v>
          </cell>
          <cell r="J95" t="str">
            <v>RIO DE JANEIRO</v>
          </cell>
          <cell r="K95" t="str">
            <v>RJ</v>
          </cell>
          <cell r="L95">
            <v>22070012</v>
          </cell>
          <cell r="M95">
            <v>18328118008940</v>
          </cell>
          <cell r="N95">
            <v>11271421</v>
          </cell>
          <cell r="O95" t="str">
            <v>COPACABANA</v>
          </cell>
          <cell r="P95" t="str">
            <v>S</v>
          </cell>
          <cell r="Q95" t="str">
            <v>COPACABANA</v>
          </cell>
          <cell r="R95" t="str">
            <v>ALEX</v>
          </cell>
        </row>
        <row r="96">
          <cell r="B96" t="str">
            <v>04 0095</v>
          </cell>
          <cell r="C96" t="str">
            <v>MG-2</v>
          </cell>
          <cell r="D96" t="str">
            <v>R3</v>
          </cell>
          <cell r="E96" t="str">
            <v>FELICIO</v>
          </cell>
          <cell r="F96" t="str">
            <v>BTIM-MG</v>
          </cell>
          <cell r="G96" t="str">
            <v>PETZ BETIM</v>
          </cell>
          <cell r="H96">
            <v>43519</v>
          </cell>
          <cell r="I96" t="str">
            <v>AVENIDA JUIZ MARCO TULIO ISAAC, 470</v>
          </cell>
          <cell r="J96" t="str">
            <v>BETIM</v>
          </cell>
          <cell r="K96" t="str">
            <v>MG</v>
          </cell>
          <cell r="L96">
            <v>32670250</v>
          </cell>
          <cell r="M96">
            <v>18328118009084</v>
          </cell>
          <cell r="N96" t="str">
            <v>0026221780594</v>
          </cell>
          <cell r="O96" t="str">
            <v>CHACARA</v>
          </cell>
          <cell r="P96" t="str">
            <v>S</v>
          </cell>
          <cell r="Q96" t="str">
            <v>BTIM-MG</v>
          </cell>
          <cell r="R96" t="str">
            <v>KAUAN</v>
          </cell>
        </row>
        <row r="97">
          <cell r="B97" t="str">
            <v>04 0096</v>
          </cell>
          <cell r="C97" t="str">
            <v>NE1</v>
          </cell>
          <cell r="D97" t="str">
            <v>R1</v>
          </cell>
          <cell r="E97" t="str">
            <v>MARYANE</v>
          </cell>
          <cell r="F97" t="str">
            <v>PRLA-BA</v>
          </cell>
          <cell r="G97" t="str">
            <v>PETZ SAVADOR PARALELA</v>
          </cell>
          <cell r="H97">
            <v>43683</v>
          </cell>
          <cell r="I97" t="str">
            <v>AVENIDA LUIS VIANA FILHO, 2768</v>
          </cell>
          <cell r="J97" t="str">
            <v>SALVADOR</v>
          </cell>
          <cell r="K97" t="str">
            <v>BA</v>
          </cell>
          <cell r="L97">
            <v>41720200</v>
          </cell>
          <cell r="M97">
            <v>18328118011143</v>
          </cell>
          <cell r="N97" t="str">
            <v>159716830</v>
          </cell>
          <cell r="O97" t="str">
            <v>IMBUI</v>
          </cell>
          <cell r="P97" t="str">
            <v>S</v>
          </cell>
          <cell r="Q97" t="str">
            <v>SALVADOR PARALELA</v>
          </cell>
          <cell r="R97" t="str">
            <v>LUCAS</v>
          </cell>
        </row>
        <row r="98">
          <cell r="B98" t="str">
            <v>04 0097</v>
          </cell>
          <cell r="C98" t="str">
            <v>INT-3</v>
          </cell>
          <cell r="D98" t="str">
            <v>R2</v>
          </cell>
          <cell r="E98" t="str">
            <v>MARCONE</v>
          </cell>
          <cell r="F98" t="str">
            <v>MRNG-PR</v>
          </cell>
          <cell r="G98" t="str">
            <v>PETZ MARINGÁ</v>
          </cell>
          <cell r="H98">
            <v>43572</v>
          </cell>
          <cell r="I98" t="str">
            <v>AVENIDA PARANÁ, 1250</v>
          </cell>
          <cell r="J98" t="str">
            <v>MARINGÁ</v>
          </cell>
          <cell r="K98" t="str">
            <v>PR</v>
          </cell>
          <cell r="L98">
            <v>87013070</v>
          </cell>
          <cell r="M98">
            <v>18328118009750</v>
          </cell>
          <cell r="N98" t="str">
            <v>9080240870</v>
          </cell>
          <cell r="O98" t="str">
            <v>ZONA 07</v>
          </cell>
          <cell r="P98" t="str">
            <v>S</v>
          </cell>
          <cell r="Q98" t="str">
            <v>MARINGA</v>
          </cell>
          <cell r="R98" t="str">
            <v>GUILHERME</v>
          </cell>
        </row>
        <row r="99">
          <cell r="B99" t="str">
            <v>04 0098</v>
          </cell>
          <cell r="C99" t="str">
            <v>SP6</v>
          </cell>
          <cell r="D99" t="str">
            <v>R2</v>
          </cell>
          <cell r="E99" t="str">
            <v>MARCONE</v>
          </cell>
          <cell r="F99" t="str">
            <v>PGDE-SP</v>
          </cell>
          <cell r="G99" t="str">
            <v>PETZ PRAIA GRANDE</v>
          </cell>
          <cell r="H99">
            <v>43648</v>
          </cell>
          <cell r="I99" t="str">
            <v>AVENIDA PRESIDENTE KENNEDY, S/N</v>
          </cell>
          <cell r="J99" t="str">
            <v>PRAIA GRANDE</v>
          </cell>
          <cell r="K99" t="str">
            <v>SP</v>
          </cell>
          <cell r="L99">
            <v>11702480</v>
          </cell>
          <cell r="M99">
            <v>18328118009246</v>
          </cell>
          <cell r="N99" t="str">
            <v>558473704116</v>
          </cell>
          <cell r="O99" t="str">
            <v>AVIAÇÃO</v>
          </cell>
          <cell r="P99" t="str">
            <v>S</v>
          </cell>
          <cell r="Q99" t="str">
            <v>PRAIA GRANDE</v>
          </cell>
          <cell r="R99" t="str">
            <v>GUILHERME</v>
          </cell>
        </row>
        <row r="100">
          <cell r="B100" t="str">
            <v>04 0099</v>
          </cell>
          <cell r="C100" t="str">
            <v>INT-1</v>
          </cell>
          <cell r="D100" t="str">
            <v>R1</v>
          </cell>
          <cell r="E100" t="str">
            <v>MARYANE</v>
          </cell>
          <cell r="F100" t="str">
            <v>TTCP-SP</v>
          </cell>
          <cell r="G100" t="str">
            <v>PETZ CAMPINAS TAUSTE (ANTIGOS DADOS DE “CAMPINAS AMOREIRAS”)</v>
          </cell>
          <cell r="H100">
            <v>45611</v>
          </cell>
          <cell r="I100" t="str">
            <v>AV DOS IMBES, 52</v>
          </cell>
          <cell r="J100" t="str">
            <v>CAMPINAS</v>
          </cell>
          <cell r="K100" t="str">
            <v>SP</v>
          </cell>
          <cell r="L100">
            <v>13097172</v>
          </cell>
          <cell r="M100" t="str">
            <v>18.328.118/0099-12</v>
          </cell>
          <cell r="N100">
            <v>122093874114</v>
          </cell>
          <cell r="O100" t="str">
            <v>ALPHAVILLE DOM PEDRO</v>
          </cell>
          <cell r="P100" t="str">
            <v>N</v>
          </cell>
          <cell r="Q100" t="str">
            <v/>
          </cell>
          <cell r="R100" t="str">
            <v>AGNALDO</v>
          </cell>
        </row>
        <row r="101">
          <cell r="B101" t="str">
            <v>04 0100</v>
          </cell>
          <cell r="C101" t="str">
            <v>SP5</v>
          </cell>
          <cell r="D101" t="str">
            <v>R2</v>
          </cell>
          <cell r="E101" t="str">
            <v>MARCONE</v>
          </cell>
          <cell r="F101" t="str">
            <v>APMT-SP</v>
          </cell>
          <cell r="G101" t="str">
            <v>ATACADO</v>
          </cell>
          <cell r="H101"/>
          <cell r="I101" t="str">
            <v/>
          </cell>
          <cell r="J101" t="str">
            <v/>
          </cell>
          <cell r="K101" t="str">
            <v/>
          </cell>
          <cell r="L101"/>
          <cell r="M101" t="str">
            <v/>
          </cell>
          <cell r="N101" t="str">
            <v/>
          </cell>
          <cell r="O101" t="str">
            <v/>
          </cell>
          <cell r="P101" t="str">
            <v>N</v>
          </cell>
          <cell r="Q101" t="str">
            <v/>
          </cell>
          <cell r="R101" t="str">
            <v>JOAB</v>
          </cell>
        </row>
        <row r="102">
          <cell r="B102" t="str">
            <v>04 0101</v>
          </cell>
          <cell r="C102" t="str">
            <v>SP4</v>
          </cell>
          <cell r="D102" t="str">
            <v>R2</v>
          </cell>
          <cell r="E102" t="str">
            <v>MARCONE</v>
          </cell>
          <cell r="F102" t="str">
            <v>SMGL-SP</v>
          </cell>
          <cell r="G102" t="str">
            <v>PETZ SÃO MIGUEL</v>
          </cell>
          <cell r="H102">
            <v>43593</v>
          </cell>
          <cell r="I102" t="str">
            <v>AVENIDA SÃO MIGUEL, 7988</v>
          </cell>
          <cell r="J102" t="str">
            <v>SÃO PAULO</v>
          </cell>
          <cell r="K102" t="str">
            <v>SP</v>
          </cell>
          <cell r="L102">
            <v>8070001</v>
          </cell>
          <cell r="M102">
            <v>18328118009408</v>
          </cell>
          <cell r="N102" t="str">
            <v>123420442113</v>
          </cell>
          <cell r="O102" t="str">
            <v>VILA NORMA</v>
          </cell>
          <cell r="P102" t="str">
            <v>S</v>
          </cell>
          <cell r="Q102" t="str">
            <v>SAO MIGUEL</v>
          </cell>
          <cell r="R102" t="str">
            <v>ROBSON</v>
          </cell>
        </row>
        <row r="103">
          <cell r="B103" t="str">
            <v>04 0102</v>
          </cell>
          <cell r="C103" t="str">
            <v>NE1</v>
          </cell>
          <cell r="D103" t="str">
            <v>R1</v>
          </cell>
          <cell r="E103" t="str">
            <v>MARYANE</v>
          </cell>
          <cell r="F103" t="str">
            <v>BOVG-PE</v>
          </cell>
          <cell r="G103" t="str">
            <v>PETZ BOA VIAGEM</v>
          </cell>
          <cell r="H103">
            <v>44141</v>
          </cell>
          <cell r="I103" t="str">
            <v>AVENIDA PROFESSOR JOAO MEDEIROS, 139</v>
          </cell>
          <cell r="J103" t="str">
            <v>RECIFE</v>
          </cell>
          <cell r="K103" t="str">
            <v>PE</v>
          </cell>
          <cell r="L103">
            <v>51020370</v>
          </cell>
          <cell r="M103">
            <v>18328118010503</v>
          </cell>
          <cell r="N103" t="str">
            <v>083284982</v>
          </cell>
          <cell r="O103" t="str">
            <v>BOA VIAGEM</v>
          </cell>
          <cell r="P103" t="str">
            <v>S</v>
          </cell>
          <cell r="Q103" t="str">
            <v>BOVG-PE</v>
          </cell>
          <cell r="R103" t="str">
            <v>LUCAS</v>
          </cell>
        </row>
        <row r="104">
          <cell r="B104" t="str">
            <v>04 0103</v>
          </cell>
          <cell r="C104" t="str">
            <v>SC-RS</v>
          </cell>
          <cell r="D104" t="str">
            <v>R2</v>
          </cell>
          <cell r="E104" t="str">
            <v>MARCONE</v>
          </cell>
          <cell r="F104" t="str">
            <v>CTTE-SC</v>
          </cell>
          <cell r="G104" t="str">
            <v>PETZ CONTINENTE</v>
          </cell>
          <cell r="H104">
            <v>43753</v>
          </cell>
          <cell r="I104" t="str">
            <v>RODOVIA BR 101, KM 210, S/N</v>
          </cell>
          <cell r="J104" t="str">
            <v>SÃO JOSÉ</v>
          </cell>
          <cell r="K104" t="str">
            <v>SC</v>
          </cell>
          <cell r="L104">
            <v>88104800</v>
          </cell>
          <cell r="M104">
            <v>18328118009670</v>
          </cell>
          <cell r="N104" t="str">
            <v>258982608</v>
          </cell>
          <cell r="O104" t="str">
            <v>DISTRITO INDUSTRIAL</v>
          </cell>
          <cell r="P104" t="str">
            <v>S</v>
          </cell>
          <cell r="Q104" t="str">
            <v>CTTE-SC</v>
          </cell>
          <cell r="R104" t="str">
            <v>JOAB</v>
          </cell>
        </row>
        <row r="105">
          <cell r="B105" t="str">
            <v>04 0104</v>
          </cell>
          <cell r="C105" t="str">
            <v>RJ-ES</v>
          </cell>
          <cell r="D105" t="str">
            <v>R1</v>
          </cell>
          <cell r="E105" t="str">
            <v>MARYANE</v>
          </cell>
          <cell r="F105" t="str">
            <v>VLVL-ES</v>
          </cell>
          <cell r="G105" t="str">
            <v>PETZ VILA VELHA</v>
          </cell>
          <cell r="H105">
            <v>43812</v>
          </cell>
          <cell r="I105" t="str">
            <v>AVENIDA PROFESSORA FRANCELINA CARNEIRO SETUBAL, S/N</v>
          </cell>
          <cell r="J105" t="str">
            <v>VILA VELHA</v>
          </cell>
          <cell r="K105" t="str">
            <v>ES</v>
          </cell>
          <cell r="L105">
            <v>29101641</v>
          </cell>
          <cell r="M105">
            <v>18328118009831</v>
          </cell>
          <cell r="N105" t="str">
            <v>083546871</v>
          </cell>
          <cell r="O105" t="str">
            <v>ITAPUA</v>
          </cell>
          <cell r="P105" t="str">
            <v>S</v>
          </cell>
          <cell r="Q105" t="str">
            <v>VLVL-ES</v>
          </cell>
          <cell r="R105" t="str">
            <v>ALEX</v>
          </cell>
        </row>
        <row r="106">
          <cell r="B106" t="str">
            <v>04 0105</v>
          </cell>
          <cell r="C106" t="str">
            <v>SP1</v>
          </cell>
          <cell r="D106" t="str">
            <v>R1</v>
          </cell>
          <cell r="E106" t="str">
            <v>MARYANE</v>
          </cell>
          <cell r="F106" t="str">
            <v>TBAO-SP</v>
          </cell>
          <cell r="G106" t="str">
            <v>PETZ TABOÃO</v>
          </cell>
          <cell r="H106">
            <v>43575</v>
          </cell>
          <cell r="I106" t="str">
            <v>RUA DO TESOURO, 662</v>
          </cell>
          <cell r="J106" t="str">
            <v>TABOÃO DA SERRA</v>
          </cell>
          <cell r="K106" t="str">
            <v>SP</v>
          </cell>
          <cell r="L106">
            <v>6754190</v>
          </cell>
          <cell r="M106">
            <v>18328118009599</v>
          </cell>
          <cell r="N106" t="str">
            <v>675352122115</v>
          </cell>
          <cell r="O106" t="str">
            <v>PARQUE SANTOS DUMONT</v>
          </cell>
          <cell r="P106" t="str">
            <v>S</v>
          </cell>
          <cell r="Q106" t="str">
            <v>TABOAO DA SERRA</v>
          </cell>
          <cell r="R106" t="str">
            <v>AGNALDO</v>
          </cell>
        </row>
        <row r="107">
          <cell r="B107" t="str">
            <v>04 0106</v>
          </cell>
          <cell r="C107" t="str">
            <v>SP7</v>
          </cell>
          <cell r="D107" t="str">
            <v>R3</v>
          </cell>
          <cell r="E107" t="str">
            <v>FELICIO</v>
          </cell>
          <cell r="F107" t="str">
            <v>CTIA-SP</v>
          </cell>
          <cell r="G107" t="str">
            <v>PETZ COTIA</v>
          </cell>
          <cell r="H107">
            <v>44124</v>
          </cell>
          <cell r="I107" t="str">
            <v>RODOVIA RAPOSO TAVARES, KM XXI</v>
          </cell>
          <cell r="J107" t="str">
            <v>COTIA</v>
          </cell>
          <cell r="K107" t="str">
            <v>SP</v>
          </cell>
          <cell r="L107">
            <v>6709015</v>
          </cell>
          <cell r="M107">
            <v>18328118009327</v>
          </cell>
          <cell r="N107">
            <v>278353599117</v>
          </cell>
          <cell r="O107" t="str">
            <v>LAGEADINHO</v>
          </cell>
          <cell r="P107" t="str">
            <v>S</v>
          </cell>
          <cell r="Q107" t="str">
            <v>CTIA-SP</v>
          </cell>
          <cell r="R107" t="str">
            <v>KAUAN</v>
          </cell>
        </row>
        <row r="108">
          <cell r="B108" t="str">
            <v>04 0107</v>
          </cell>
          <cell r="C108" t="str">
            <v>MG-2</v>
          </cell>
          <cell r="D108" t="str">
            <v>R3</v>
          </cell>
          <cell r="E108" t="str">
            <v>FELICIO</v>
          </cell>
          <cell r="F108" t="str">
            <v>CNTG-MG</v>
          </cell>
          <cell r="G108" t="str">
            <v>PETZ CONTAGEM</v>
          </cell>
          <cell r="H108">
            <v>43657</v>
          </cell>
          <cell r="I108" t="str">
            <v>AVENIDA BABITA CAMARGOS, 1295</v>
          </cell>
          <cell r="J108" t="str">
            <v>CONTAGEM</v>
          </cell>
          <cell r="K108" t="str">
            <v>MG</v>
          </cell>
          <cell r="L108">
            <v>32210180</v>
          </cell>
          <cell r="M108">
            <v>18328118010414</v>
          </cell>
          <cell r="N108" t="str">
            <v>0026221780756</v>
          </cell>
          <cell r="O108" t="str">
            <v>CIDADE INDUSTRIAL</v>
          </cell>
          <cell r="P108" t="str">
            <v>S</v>
          </cell>
          <cell r="Q108" t="str">
            <v>CONTAGEM</v>
          </cell>
          <cell r="R108" t="str">
            <v>KAUAN</v>
          </cell>
        </row>
        <row r="109">
          <cell r="B109" t="str">
            <v>04 0108</v>
          </cell>
          <cell r="C109" t="str">
            <v>NE2</v>
          </cell>
          <cell r="D109" t="str">
            <v>R1</v>
          </cell>
          <cell r="E109" t="str">
            <v>MARYANE</v>
          </cell>
          <cell r="F109" t="str">
            <v>NTAL-RN</v>
          </cell>
          <cell r="G109" t="str">
            <v>PETZ NATAL</v>
          </cell>
          <cell r="H109">
            <v>43805</v>
          </cell>
          <cell r="I109" t="str">
            <v>AVENIDA SALGADO FILHO, 2431</v>
          </cell>
          <cell r="J109" t="str">
            <v>NATAL</v>
          </cell>
          <cell r="K109" t="str">
            <v>RN</v>
          </cell>
          <cell r="L109">
            <v>59076000</v>
          </cell>
          <cell r="M109">
            <v>18328118010333</v>
          </cell>
          <cell r="N109" t="str">
            <v>205152180</v>
          </cell>
          <cell r="O109" t="str">
            <v>LAGOA NOVA</v>
          </cell>
          <cell r="P109" t="str">
            <v>S</v>
          </cell>
          <cell r="Q109" t="str">
            <v>NTAL-RN</v>
          </cell>
          <cell r="R109" t="str">
            <v>LUCAS</v>
          </cell>
        </row>
        <row r="110">
          <cell r="B110" t="str">
            <v>04 0109</v>
          </cell>
          <cell r="C110" t="str">
            <v>INT-2</v>
          </cell>
          <cell r="D110" t="str">
            <v>R1</v>
          </cell>
          <cell r="E110" t="str">
            <v>MARYANE</v>
          </cell>
          <cell r="F110" t="str">
            <v>UDIA-MG</v>
          </cell>
          <cell r="G110" t="str">
            <v>PETZ UBERLÂNDIA</v>
          </cell>
          <cell r="H110">
            <v>43733</v>
          </cell>
          <cell r="I110" t="str">
            <v>AVENIDA RONDON PACHECO, 505</v>
          </cell>
          <cell r="J110" t="str">
            <v>UBERLÂNDIA</v>
          </cell>
          <cell r="K110" t="str">
            <v>MG</v>
          </cell>
          <cell r="L110">
            <v>38400050</v>
          </cell>
          <cell r="M110">
            <v>18328118010171</v>
          </cell>
          <cell r="N110" t="str">
            <v>0026221780675</v>
          </cell>
          <cell r="O110" t="str">
            <v>LIDICE</v>
          </cell>
          <cell r="P110" t="str">
            <v>S</v>
          </cell>
          <cell r="Q110" t="str">
            <v>UBERLANDIA</v>
          </cell>
          <cell r="R110" t="str">
            <v>AGNALDO</v>
          </cell>
        </row>
        <row r="111">
          <cell r="B111" t="str">
            <v>04 0110</v>
          </cell>
          <cell r="C111" t="str">
            <v>SP4</v>
          </cell>
          <cell r="D111" t="str">
            <v>R2</v>
          </cell>
          <cell r="E111" t="str">
            <v>MARCONE</v>
          </cell>
          <cell r="F111" t="str">
            <v>ARIC-SP</v>
          </cell>
          <cell r="G111" t="str">
            <v>PETZ ARICANDUVA</v>
          </cell>
          <cell r="H111">
            <v>43570</v>
          </cell>
          <cell r="I111" t="str">
            <v>AVENIDA RIO DAS PEDRAS, 2207</v>
          </cell>
          <cell r="J111" t="str">
            <v>SÃO PAULO</v>
          </cell>
          <cell r="K111" t="str">
            <v>SP</v>
          </cell>
          <cell r="L111">
            <v>3453100</v>
          </cell>
          <cell r="M111">
            <v>18328118010090</v>
          </cell>
          <cell r="N111">
            <v>123752125118</v>
          </cell>
          <cell r="O111" t="str">
            <v>JARDIM ARICANDUVA</v>
          </cell>
          <cell r="P111" t="str">
            <v>S</v>
          </cell>
          <cell r="Q111" t="str">
            <v>ARICANDUVA</v>
          </cell>
          <cell r="R111" t="str">
            <v>ROBSON</v>
          </cell>
        </row>
        <row r="112">
          <cell r="B112" t="str">
            <v>04 0111</v>
          </cell>
          <cell r="C112" t="str">
            <v>SP1</v>
          </cell>
          <cell r="D112" t="str">
            <v>R1</v>
          </cell>
          <cell r="E112" t="str">
            <v>MARYANE</v>
          </cell>
          <cell r="F112" t="str">
            <v>GVGC-SP</v>
          </cell>
          <cell r="G112" t="str">
            <v>PETZ GIOVANNI GRONCHI</v>
          </cell>
          <cell r="H112">
            <v>44545</v>
          </cell>
          <cell r="I112" t="str">
            <v>AVENIDA GIOVANNI GRONCHI, 3280</v>
          </cell>
          <cell r="J112" t="str">
            <v>SÃO PAULO</v>
          </cell>
          <cell r="K112" t="str">
            <v>SP</v>
          </cell>
          <cell r="L112">
            <v>5651002</v>
          </cell>
          <cell r="M112">
            <v>18328118010767</v>
          </cell>
          <cell r="N112">
            <v>126338792110</v>
          </cell>
          <cell r="O112" t="str">
            <v>MORUMBI</v>
          </cell>
          <cell r="P112" t="str">
            <v>S</v>
          </cell>
          <cell r="Q112" t="str">
            <v>GVGC-SP</v>
          </cell>
          <cell r="R112" t="str">
            <v>AGNALDO</v>
          </cell>
        </row>
        <row r="113">
          <cell r="B113" t="str">
            <v>04 0112</v>
          </cell>
          <cell r="C113" t="str">
            <v>SP4</v>
          </cell>
          <cell r="D113" t="str">
            <v>R2</v>
          </cell>
          <cell r="E113" t="str">
            <v>MARCONE</v>
          </cell>
          <cell r="F113" t="str">
            <v>VMTD-SP</v>
          </cell>
          <cell r="G113" t="str">
            <v>PETZ VILA MATILDE</v>
          </cell>
          <cell r="H113">
            <v>44084</v>
          </cell>
          <cell r="I113" t="str">
            <v>AVENIDA CONDE DE FRONTIN, 2416</v>
          </cell>
          <cell r="J113" t="str">
            <v>SÃO PAULO</v>
          </cell>
          <cell r="K113" t="str">
            <v>SP</v>
          </cell>
          <cell r="L113">
            <v>3501000</v>
          </cell>
          <cell r="M113">
            <v>18328118010252</v>
          </cell>
          <cell r="N113">
            <v>123993424112</v>
          </cell>
          <cell r="O113" t="str">
            <v>TATUAPE</v>
          </cell>
          <cell r="P113" t="str">
            <v>S</v>
          </cell>
          <cell r="Q113" t="str">
            <v>VMTD-SP</v>
          </cell>
          <cell r="R113" t="str">
            <v>ROBSON</v>
          </cell>
        </row>
        <row r="114">
          <cell r="B114" t="str">
            <v>04 0113</v>
          </cell>
          <cell r="C114" t="str">
            <v>PR-SC</v>
          </cell>
          <cell r="D114" t="str">
            <v>R2</v>
          </cell>
          <cell r="E114" t="str">
            <v>MARCONE</v>
          </cell>
          <cell r="F114" t="str">
            <v>MTLM-PR</v>
          </cell>
          <cell r="G114" t="str">
            <v>PETZ MATEUS LEME</v>
          </cell>
          <cell r="H114">
            <v>43946</v>
          </cell>
          <cell r="I114" t="str">
            <v>RUA MATEUS LEME, 1875</v>
          </cell>
          <cell r="J114" t="str">
            <v>CURITIBA</v>
          </cell>
          <cell r="K114" t="str">
            <v>PR</v>
          </cell>
          <cell r="L114">
            <v>80520174</v>
          </cell>
          <cell r="M114">
            <v>18328118011224</v>
          </cell>
          <cell r="N114" t="str">
            <v>9082487163</v>
          </cell>
          <cell r="O114" t="str">
            <v>BOM RETIRO</v>
          </cell>
          <cell r="P114" t="str">
            <v>S</v>
          </cell>
          <cell r="Q114" t="str">
            <v>MTLM-PR</v>
          </cell>
          <cell r="R114" t="str">
            <v>ROBSON</v>
          </cell>
        </row>
        <row r="115">
          <cell r="B115" t="str">
            <v>04 0114</v>
          </cell>
          <cell r="C115" t="str">
            <v>NE1</v>
          </cell>
          <cell r="D115" t="str">
            <v>R1</v>
          </cell>
          <cell r="E115" t="str">
            <v>MARYANE</v>
          </cell>
          <cell r="F115" t="str">
            <v>ACJU-SE</v>
          </cell>
          <cell r="G115" t="str">
            <v>PETZ ARACAJÚ</v>
          </cell>
          <cell r="H115">
            <v>43903</v>
          </cell>
          <cell r="I115" t="str">
            <v>AVENIDA MINISTRO GERALDO BARRETO SOBRAL, 140</v>
          </cell>
          <cell r="J115" t="str">
            <v>ARACAJÚ</v>
          </cell>
          <cell r="K115" t="str">
            <v>SE</v>
          </cell>
          <cell r="L115">
            <v>49027255</v>
          </cell>
          <cell r="M115">
            <v>18328118012034</v>
          </cell>
          <cell r="N115" t="str">
            <v>271677694</v>
          </cell>
          <cell r="O115" t="str">
            <v>GRAGERU</v>
          </cell>
          <cell r="P115" t="str">
            <v>S</v>
          </cell>
          <cell r="Q115" t="str">
            <v>ACJU-SE</v>
          </cell>
          <cell r="R115" t="str">
            <v>LUCAS</v>
          </cell>
        </row>
        <row r="116">
          <cell r="B116" t="str">
            <v>04 0115</v>
          </cell>
          <cell r="C116" t="str">
            <v>INT-3</v>
          </cell>
          <cell r="D116" t="str">
            <v>R2</v>
          </cell>
          <cell r="E116" t="str">
            <v>MARCONE</v>
          </cell>
          <cell r="F116" t="str">
            <v>PRUD-SP</v>
          </cell>
          <cell r="G116" t="str">
            <v>PETZ PRESIDENTE PRUDENTE</v>
          </cell>
          <cell r="H116">
            <v>43804</v>
          </cell>
          <cell r="I116" t="str">
            <v>AVENIDA MANOEL GOULART, 2671</v>
          </cell>
          <cell r="J116" t="str">
            <v>PRESIDENTE PRUDENTE</v>
          </cell>
          <cell r="K116" t="str">
            <v>SP</v>
          </cell>
          <cell r="L116">
            <v>19015240</v>
          </cell>
          <cell r="M116">
            <v>18328118010929</v>
          </cell>
          <cell r="N116">
            <v>562471181113</v>
          </cell>
          <cell r="O116" t="str">
            <v>CENTRO</v>
          </cell>
          <cell r="P116" t="str">
            <v>S</v>
          </cell>
          <cell r="Q116" t="str">
            <v>PRUD-SP</v>
          </cell>
          <cell r="R116" t="str">
            <v>GUILHERME</v>
          </cell>
        </row>
        <row r="117">
          <cell r="B117" t="str">
            <v>04 0116</v>
          </cell>
          <cell r="C117" t="str">
            <v>SP3</v>
          </cell>
          <cell r="D117" t="str">
            <v>R3</v>
          </cell>
          <cell r="E117" t="str">
            <v>FELICIO</v>
          </cell>
          <cell r="F117" t="str">
            <v>SADP-SP</v>
          </cell>
          <cell r="G117" t="str">
            <v>PETZ SANTO ANDRE DOM PEDRO</v>
          </cell>
          <cell r="H117">
            <v>43673</v>
          </cell>
          <cell r="I117" t="str">
            <v>AVENIDA DOM PEDRO II, 933</v>
          </cell>
          <cell r="J117" t="str">
            <v>SANTO ANDRÉ</v>
          </cell>
          <cell r="K117" t="str">
            <v>SP</v>
          </cell>
          <cell r="L117">
            <v>9080110</v>
          </cell>
          <cell r="M117">
            <v>18328118011062</v>
          </cell>
          <cell r="N117">
            <v>121102977118</v>
          </cell>
          <cell r="O117" t="str">
            <v>JARDIM</v>
          </cell>
          <cell r="P117" t="str">
            <v>S</v>
          </cell>
          <cell r="Q117" t="str">
            <v>SANTO ANDRE - DOM PEDRO</v>
          </cell>
          <cell r="R117" t="str">
            <v>CAIO</v>
          </cell>
        </row>
        <row r="118">
          <cell r="B118" t="str">
            <v>04 0117</v>
          </cell>
          <cell r="C118" t="str">
            <v>SP1</v>
          </cell>
          <cell r="D118" t="str">
            <v>R1</v>
          </cell>
          <cell r="E118" t="str">
            <v>MARYANE</v>
          </cell>
          <cell r="F118" t="str">
            <v>NCUN-SP</v>
          </cell>
          <cell r="G118" t="str">
            <v>PETZ NAÇÕES UNIDAS</v>
          </cell>
          <cell r="H118">
            <v>44062</v>
          </cell>
          <cell r="I118" t="str">
            <v>AVENIDA DAS NACOES UNIDAS, 20727</v>
          </cell>
          <cell r="J118" t="str">
            <v>SÃO PAULO</v>
          </cell>
          <cell r="K118" t="str">
            <v>SP</v>
          </cell>
          <cell r="L118">
            <v>4795100</v>
          </cell>
          <cell r="M118">
            <v>18328118010686</v>
          </cell>
          <cell r="N118">
            <v>126338756116</v>
          </cell>
          <cell r="O118" t="str">
            <v>VILA ALMEIDA</v>
          </cell>
          <cell r="P118" t="str">
            <v>S</v>
          </cell>
          <cell r="Q118" t="str">
            <v>NCUN-SP</v>
          </cell>
          <cell r="R118" t="str">
            <v>AGNALDO</v>
          </cell>
        </row>
        <row r="119">
          <cell r="B119" t="str">
            <v>04 0118</v>
          </cell>
          <cell r="C119" t="str">
            <v>RS</v>
          </cell>
          <cell r="D119" t="str">
            <v>R2</v>
          </cell>
          <cell r="E119" t="str">
            <v>MARCONE</v>
          </cell>
          <cell r="F119" t="str">
            <v>DNTC-RS</v>
          </cell>
          <cell r="G119" t="str">
            <v>PETZ DIÁRIO DE NOTÍCIAS</v>
          </cell>
          <cell r="H119">
            <v>44153</v>
          </cell>
          <cell r="I119" t="str">
            <v>AVENIDA DIÁRIO DE NOTÍCIAS, 1500</v>
          </cell>
          <cell r="J119" t="str">
            <v>PORTO ALEGRE</v>
          </cell>
          <cell r="K119" t="str">
            <v>RS</v>
          </cell>
          <cell r="L119">
            <v>90810080</v>
          </cell>
          <cell r="M119">
            <v>18328118011496</v>
          </cell>
          <cell r="N119" t="str">
            <v>0963794655</v>
          </cell>
          <cell r="O119" t="str">
            <v>CRISTAL</v>
          </cell>
          <cell r="P119" t="str">
            <v>S</v>
          </cell>
          <cell r="Q119" t="str">
            <v>DNTC-RS</v>
          </cell>
          <cell r="R119" t="str">
            <v>JOAB</v>
          </cell>
        </row>
        <row r="120">
          <cell r="B120" t="str">
            <v>04 0119</v>
          </cell>
          <cell r="C120" t="str">
            <v>SP7</v>
          </cell>
          <cell r="D120" t="str">
            <v>R3</v>
          </cell>
          <cell r="E120" t="str">
            <v>FELICIO</v>
          </cell>
          <cell r="F120" t="str">
            <v>ITTU-SP</v>
          </cell>
          <cell r="G120" t="str">
            <v>PETZ ITU</v>
          </cell>
          <cell r="H120">
            <v>43771</v>
          </cell>
          <cell r="I120" t="str">
            <v>AVENIDA DOUTOR OTAVIANO PEREIRA MENDES, 1254</v>
          </cell>
          <cell r="J120" t="str">
            <v>ITU</v>
          </cell>
          <cell r="K120" t="str">
            <v>SP</v>
          </cell>
          <cell r="L120">
            <v>13301000</v>
          </cell>
          <cell r="M120">
            <v>18328118010848</v>
          </cell>
          <cell r="N120">
            <v>387292553117</v>
          </cell>
          <cell r="O120" t="str">
            <v>LIBERDADE</v>
          </cell>
          <cell r="P120" t="str">
            <v>S</v>
          </cell>
          <cell r="Q120" t="str">
            <v>ITTU-SP</v>
          </cell>
          <cell r="R120" t="str">
            <v>KAUAN</v>
          </cell>
        </row>
        <row r="121">
          <cell r="B121" t="str">
            <v>04 0120</v>
          </cell>
          <cell r="C121" t="str">
            <v>RS</v>
          </cell>
          <cell r="D121" t="str">
            <v>R2</v>
          </cell>
          <cell r="E121" t="str">
            <v>MARCONE</v>
          </cell>
          <cell r="F121" t="str">
            <v>CXAS-RS</v>
          </cell>
          <cell r="G121" t="str">
            <v>PETZ CAXIAS DO SUL</v>
          </cell>
          <cell r="H121">
            <v>43797</v>
          </cell>
          <cell r="I121" t="str">
            <v>AVENIDA RUBEN BENTO ALVES, 8457</v>
          </cell>
          <cell r="J121" t="str">
            <v>CAXIAS DO SUL</v>
          </cell>
          <cell r="K121" t="str">
            <v>RS</v>
          </cell>
          <cell r="L121">
            <v>95012393</v>
          </cell>
          <cell r="M121">
            <v>18328118011577</v>
          </cell>
          <cell r="N121" t="str">
            <v>0290653576</v>
          </cell>
          <cell r="O121" t="str">
            <v>CINQUENTENÁRIO</v>
          </cell>
          <cell r="P121" t="str">
            <v>S</v>
          </cell>
          <cell r="Q121" t="str">
            <v>CXAS-RS</v>
          </cell>
          <cell r="R121" t="str">
            <v>JOAB</v>
          </cell>
        </row>
        <row r="122">
          <cell r="B122" t="str">
            <v>04 0121</v>
          </cell>
          <cell r="C122" t="str">
            <v>INT-1</v>
          </cell>
          <cell r="D122" t="str">
            <v>R1</v>
          </cell>
          <cell r="E122" t="str">
            <v>MARYANE</v>
          </cell>
          <cell r="F122" t="str">
            <v>SMRE-SP</v>
          </cell>
          <cell r="G122" t="str">
            <v>PETZ SUMARÉ</v>
          </cell>
          <cell r="H122">
            <v>44460</v>
          </cell>
          <cell r="I122" t="str">
            <v>AVENIDA DA AMIZADE, 2437</v>
          </cell>
          <cell r="J122" t="str">
            <v>SUMARE</v>
          </cell>
          <cell r="K122" t="str">
            <v>SP</v>
          </cell>
          <cell r="L122">
            <v>13175490</v>
          </cell>
          <cell r="M122">
            <v>18328118011658</v>
          </cell>
          <cell r="N122">
            <v>671416989110</v>
          </cell>
          <cell r="O122" t="str">
            <v>VILA CARLOTA</v>
          </cell>
          <cell r="P122" t="str">
            <v>S</v>
          </cell>
          <cell r="Q122" t="str">
            <v>SMRE-SP</v>
          </cell>
          <cell r="R122" t="str">
            <v>AGNALDO</v>
          </cell>
        </row>
        <row r="123">
          <cell r="B123" t="str">
            <v>04 0122</v>
          </cell>
          <cell r="C123" t="str">
            <v>MG-1</v>
          </cell>
          <cell r="D123" t="str">
            <v>R3</v>
          </cell>
          <cell r="E123" t="str">
            <v>FELICIO</v>
          </cell>
          <cell r="F123" t="str">
            <v>JUZF-MG</v>
          </cell>
          <cell r="G123" t="str">
            <v>PETZ JUIZ DE FORA</v>
          </cell>
          <cell r="H123">
            <v>43822</v>
          </cell>
          <cell r="I123" t="str">
            <v>AVENIDA BARÃO DO RIO BRANCO, 3820</v>
          </cell>
          <cell r="J123" t="str">
            <v>JUIZ DE FORA</v>
          </cell>
          <cell r="K123" t="str">
            <v>MG</v>
          </cell>
          <cell r="L123">
            <v>36025020</v>
          </cell>
          <cell r="M123">
            <v>18328118011810</v>
          </cell>
          <cell r="N123" t="str">
            <v>0026221780837</v>
          </cell>
          <cell r="O123" t="str">
            <v>ALTO DOS PASSOS</v>
          </cell>
          <cell r="P123" t="str">
            <v>S</v>
          </cell>
          <cell r="Q123" t="str">
            <v>JUZF-MG</v>
          </cell>
          <cell r="R123" t="str">
            <v>KAUAN</v>
          </cell>
        </row>
        <row r="124">
          <cell r="B124" t="str">
            <v>04 0123</v>
          </cell>
          <cell r="C124" t="str">
            <v>NE1</v>
          </cell>
          <cell r="D124" t="str">
            <v>R1</v>
          </cell>
          <cell r="E124" t="str">
            <v>MARYANE</v>
          </cell>
          <cell r="F124" t="str">
            <v>RMAR-PE</v>
          </cell>
          <cell r="G124" t="str">
            <v>PETZ RIOMAR</v>
          </cell>
          <cell r="H124">
            <v>43788</v>
          </cell>
          <cell r="I124" t="str">
            <v>AVENIDA REPUBLICA DO LIBANO, 251</v>
          </cell>
          <cell r="J124" t="str">
            <v>RECIFE</v>
          </cell>
          <cell r="K124" t="str">
            <v>PE</v>
          </cell>
          <cell r="L124">
            <v>51110160</v>
          </cell>
          <cell r="M124">
            <v>18328118011305</v>
          </cell>
          <cell r="N124" t="str">
            <v>085052256</v>
          </cell>
          <cell r="O124" t="str">
            <v>PINA</v>
          </cell>
          <cell r="P124" t="str">
            <v>S</v>
          </cell>
          <cell r="Q124" t="str">
            <v>RMAR-PE</v>
          </cell>
          <cell r="R124" t="str">
            <v>LUCAS</v>
          </cell>
        </row>
        <row r="125">
          <cell r="B125" t="str">
            <v>04 0124</v>
          </cell>
          <cell r="C125" t="str">
            <v>INT-2</v>
          </cell>
          <cell r="D125" t="str">
            <v>R1</v>
          </cell>
          <cell r="E125" t="str">
            <v>MARYANE</v>
          </cell>
          <cell r="F125" t="str">
            <v>RPIN-SP</v>
          </cell>
          <cell r="G125" t="str">
            <v>PETZ RIBEIRÃO PRETO INDEPEDENCIA</v>
          </cell>
          <cell r="H125">
            <v>44068</v>
          </cell>
          <cell r="I125" t="str">
            <v>AVENIDA INDEPENDENCIA, 1810</v>
          </cell>
          <cell r="J125" t="str">
            <v>RIBEIRÃO PRETO</v>
          </cell>
          <cell r="K125" t="str">
            <v>SP</v>
          </cell>
          <cell r="L125">
            <v>14025393</v>
          </cell>
          <cell r="M125">
            <v>18328118011739</v>
          </cell>
          <cell r="N125">
            <v>797532630116</v>
          </cell>
          <cell r="O125" t="str">
            <v>JARDIM SUMARE</v>
          </cell>
          <cell r="P125" t="str">
            <v>S</v>
          </cell>
          <cell r="Q125" t="str">
            <v>RPIN-SP</v>
          </cell>
          <cell r="R125" t="str">
            <v>AGNALDO</v>
          </cell>
        </row>
        <row r="126">
          <cell r="B126" t="str">
            <v>04 0125</v>
          </cell>
          <cell r="C126" t="str">
            <v>SP7</v>
          </cell>
          <cell r="D126" t="str">
            <v>R3</v>
          </cell>
          <cell r="E126" t="str">
            <v>FELICIO</v>
          </cell>
          <cell r="F126" t="str">
            <v>CORA-SP</v>
          </cell>
          <cell r="G126" t="str">
            <v>PETZ CERRO CORA</v>
          </cell>
          <cell r="H126">
            <v>44096</v>
          </cell>
          <cell r="I126" t="str">
            <v>RUA CERRO CORA, 1950</v>
          </cell>
          <cell r="J126" t="str">
            <v>SÃO PAULO</v>
          </cell>
          <cell r="K126" t="str">
            <v>SP</v>
          </cell>
          <cell r="L126">
            <v>5061300</v>
          </cell>
          <cell r="M126">
            <v>18328118013600</v>
          </cell>
          <cell r="N126">
            <v>128524487119</v>
          </cell>
          <cell r="O126" t="str">
            <v>VILA ROMANA</v>
          </cell>
          <cell r="P126" t="str">
            <v>S</v>
          </cell>
          <cell r="Q126" t="str">
            <v>CORA-SP</v>
          </cell>
          <cell r="R126" t="str">
            <v>KAUAN</v>
          </cell>
        </row>
        <row r="127">
          <cell r="B127" t="str">
            <v>04 0126</v>
          </cell>
          <cell r="C127" t="str">
            <v>SP6</v>
          </cell>
          <cell r="D127" t="str">
            <v>R2</v>
          </cell>
          <cell r="E127" t="str">
            <v>MARCONE</v>
          </cell>
          <cell r="F127" t="str">
            <v>CGUA-SP</v>
          </cell>
          <cell r="G127" t="str">
            <v>PETZ CARAGUATATUBA</v>
          </cell>
          <cell r="H127">
            <v>44342</v>
          </cell>
          <cell r="I127" t="str">
            <v>RUA VEREADOR ANTONIO CRUZ AROUCA, 200</v>
          </cell>
          <cell r="J127" t="str">
            <v>CARAGUATATUBA</v>
          </cell>
          <cell r="K127" t="str">
            <v>SP</v>
          </cell>
          <cell r="L127">
            <v>11665100</v>
          </cell>
          <cell r="M127">
            <v>18328118012468</v>
          </cell>
          <cell r="N127">
            <v>254238113116</v>
          </cell>
          <cell r="O127" t="str">
            <v>INDAIA</v>
          </cell>
          <cell r="P127" t="str">
            <v>S</v>
          </cell>
          <cell r="Q127" t="str">
            <v>CGUA-SP</v>
          </cell>
          <cell r="R127" t="str">
            <v>GUILHERME</v>
          </cell>
        </row>
        <row r="128">
          <cell r="B128" t="str">
            <v>04 0127</v>
          </cell>
          <cell r="C128" t="str">
            <v>SP1</v>
          </cell>
          <cell r="D128" t="str">
            <v>R1</v>
          </cell>
          <cell r="E128" t="str">
            <v>MARYANE</v>
          </cell>
          <cell r="F128" t="str">
            <v>ITPC-SP</v>
          </cell>
          <cell r="G128" t="str">
            <v>PETZ ITAPECERICA DA SERRA</v>
          </cell>
          <cell r="H128">
            <v>44860</v>
          </cell>
          <cell r="I128" t="str">
            <v>ESTRADA DE ITAPECERICA, 944</v>
          </cell>
          <cell r="J128" t="str">
            <v>SÃO PAULO</v>
          </cell>
          <cell r="K128" t="str">
            <v>SP</v>
          </cell>
          <cell r="L128">
            <v>5835002</v>
          </cell>
          <cell r="M128">
            <v>18328118012115</v>
          </cell>
          <cell r="N128">
            <v>128074269111</v>
          </cell>
          <cell r="O128" t="str">
            <v>VILA DAS BELEZAS</v>
          </cell>
          <cell r="P128" t="str">
            <v>S</v>
          </cell>
          <cell r="Q128" t="str">
            <v>ITPC-SP</v>
          </cell>
          <cell r="R128" t="str">
            <v>AGNALDO</v>
          </cell>
        </row>
        <row r="129">
          <cell r="B129" t="str">
            <v>04 0128</v>
          </cell>
          <cell r="C129" t="str">
            <v>INT-1</v>
          </cell>
          <cell r="D129" t="str">
            <v>R1</v>
          </cell>
          <cell r="E129" t="str">
            <v>MARYANE</v>
          </cell>
          <cell r="F129" t="str">
            <v>AMER-SP</v>
          </cell>
          <cell r="G129" t="str">
            <v>PETZ AMERICANA</v>
          </cell>
          <cell r="H129">
            <v>44244</v>
          </cell>
          <cell r="I129" t="str">
            <v>AVENIDA PAULISTA, 985</v>
          </cell>
          <cell r="J129" t="str">
            <v>AMERICANA</v>
          </cell>
          <cell r="K129" t="str">
            <v>SP</v>
          </cell>
          <cell r="L129">
            <v>13478580</v>
          </cell>
          <cell r="M129">
            <v>18328118012387</v>
          </cell>
          <cell r="N129">
            <v>165496819111</v>
          </cell>
          <cell r="O129" t="str">
            <v>VILA NOSSA SENHORA DE FATIMA</v>
          </cell>
          <cell r="P129" t="str">
            <v>S</v>
          </cell>
          <cell r="Q129" t="str">
            <v>AMER-SP</v>
          </cell>
          <cell r="R129" t="str">
            <v>AGNALDO</v>
          </cell>
        </row>
        <row r="130">
          <cell r="B130" t="str">
            <v>04 0129</v>
          </cell>
          <cell r="C130" t="str">
            <v>NE2</v>
          </cell>
          <cell r="D130" t="str">
            <v>R1</v>
          </cell>
          <cell r="E130" t="str">
            <v>MARYANE</v>
          </cell>
          <cell r="F130" t="str">
            <v>STDU-CE</v>
          </cell>
          <cell r="G130" t="str">
            <v>PETZ SANTOS DUMONT</v>
          </cell>
          <cell r="H130">
            <v>44074</v>
          </cell>
          <cell r="I130" t="str">
            <v>AVENIDA SANTOS DUMONT, 5650</v>
          </cell>
          <cell r="J130" t="str">
            <v>FORTALEZA</v>
          </cell>
          <cell r="K130" t="str">
            <v>CE</v>
          </cell>
          <cell r="L130">
            <v>60192018</v>
          </cell>
          <cell r="M130">
            <v>18328118013863</v>
          </cell>
          <cell r="N130" t="str">
            <v>062492063</v>
          </cell>
          <cell r="O130" t="str">
            <v>COCO</v>
          </cell>
          <cell r="P130" t="str">
            <v>S</v>
          </cell>
          <cell r="Q130" t="str">
            <v>STDU-CE</v>
          </cell>
          <cell r="R130" t="str">
            <v>LUCAS</v>
          </cell>
        </row>
        <row r="131">
          <cell r="B131" t="str">
            <v>04 0130</v>
          </cell>
          <cell r="C131" t="str">
            <v>MG-1</v>
          </cell>
          <cell r="D131" t="str">
            <v>R3</v>
          </cell>
          <cell r="E131" t="str">
            <v>FELICIO</v>
          </cell>
          <cell r="F131" t="str">
            <v>CLUZ-MG</v>
          </cell>
          <cell r="G131" t="str">
            <v>PETZ CARLOS LUZ</v>
          </cell>
          <cell r="H131">
            <v>44012</v>
          </cell>
          <cell r="I131" t="str">
            <v>AVENIDA PRESIDENTE CARLOS LUZ, 710</v>
          </cell>
          <cell r="J131" t="str">
            <v>BELO HORIZONTE</v>
          </cell>
          <cell r="K131" t="str">
            <v>MG</v>
          </cell>
          <cell r="L131">
            <v>31230010</v>
          </cell>
          <cell r="M131">
            <v>18328118012204</v>
          </cell>
          <cell r="N131" t="str">
            <v>0026221780918</v>
          </cell>
          <cell r="O131" t="str">
            <v>CAICARAS</v>
          </cell>
          <cell r="P131" t="str">
            <v>S</v>
          </cell>
          <cell r="Q131" t="str">
            <v>CLUZ-MG</v>
          </cell>
          <cell r="R131" t="str">
            <v>KAUAN</v>
          </cell>
        </row>
        <row r="132">
          <cell r="B132" t="str">
            <v>04 0131</v>
          </cell>
          <cell r="C132" t="str">
            <v>INT-3</v>
          </cell>
          <cell r="D132" t="str">
            <v>R2</v>
          </cell>
          <cell r="E132" t="str">
            <v>MARCONE</v>
          </cell>
          <cell r="F132" t="str">
            <v>JJAU-SP</v>
          </cell>
          <cell r="G132" t="str">
            <v>PETZ JAU</v>
          </cell>
          <cell r="H132">
            <v>44089</v>
          </cell>
          <cell r="I132" t="str">
            <v>AVENIDA DOUTOR QUINZINHO, 51</v>
          </cell>
          <cell r="J132" t="str">
            <v>JAÚ</v>
          </cell>
          <cell r="K132" t="str">
            <v>SP</v>
          </cell>
          <cell r="L132">
            <v>17210110</v>
          </cell>
          <cell r="M132">
            <v>18328118012700</v>
          </cell>
          <cell r="N132">
            <v>401290256112</v>
          </cell>
          <cell r="O132" t="str">
            <v>CHACARA PECCIOLI</v>
          </cell>
          <cell r="P132" t="str">
            <v>S</v>
          </cell>
          <cell r="Q132" t="str">
            <v>JJAU-SP</v>
          </cell>
          <cell r="R132" t="str">
            <v>GUILHERME</v>
          </cell>
        </row>
        <row r="133">
          <cell r="B133" t="str">
            <v>04 0132</v>
          </cell>
          <cell r="C133" t="str">
            <v>SC-RS</v>
          </cell>
          <cell r="D133" t="str">
            <v>R2</v>
          </cell>
          <cell r="E133" t="str">
            <v>MARCONE</v>
          </cell>
          <cell r="F133" t="str">
            <v>CCMA-SC</v>
          </cell>
          <cell r="G133" t="str">
            <v>PETZ CRICIÚMA</v>
          </cell>
          <cell r="H133">
            <v>45034</v>
          </cell>
          <cell r="I133" t="str">
            <v>AV CENTENARIO, 5020</v>
          </cell>
          <cell r="J133" t="str">
            <v>CRICIUMA</v>
          </cell>
          <cell r="K133" t="str">
            <v>SC</v>
          </cell>
          <cell r="L133">
            <v>88815000</v>
          </cell>
          <cell r="M133" t="str">
            <v>18.328.118/0274-90</v>
          </cell>
          <cell r="N133">
            <v>262029154</v>
          </cell>
          <cell r="O133" t="str">
            <v>PROSPERA</v>
          </cell>
          <cell r="P133" t="str">
            <v>S</v>
          </cell>
          <cell r="Q133" t="str">
            <v xml:space="preserve">CCMA-SC </v>
          </cell>
          <cell r="R133" t="str">
            <v>JOAB</v>
          </cell>
        </row>
        <row r="134">
          <cell r="B134" t="str">
            <v>04 0133</v>
          </cell>
          <cell r="C134" t="str">
            <v>NE1</v>
          </cell>
          <cell r="D134" t="str">
            <v>R1</v>
          </cell>
          <cell r="E134" t="str">
            <v>MARYANE</v>
          </cell>
          <cell r="F134" t="str">
            <v>MGBE-AL</v>
          </cell>
          <cell r="G134" t="str">
            <v>PETZ EXTRA MANGABEIRAS</v>
          </cell>
          <cell r="H134"/>
          <cell r="I134" t="str">
            <v>AVENIDA COMENDADOR GUSTAVO PAIVA, 3261</v>
          </cell>
          <cell r="J134" t="str">
            <v>MACEIO</v>
          </cell>
          <cell r="K134" t="str">
            <v>AL</v>
          </cell>
          <cell r="L134">
            <v>57037532</v>
          </cell>
          <cell r="M134">
            <v>18328118013359</v>
          </cell>
          <cell r="N134">
            <v>243355963</v>
          </cell>
          <cell r="O134" t="str">
            <v>MANGABEIRAS</v>
          </cell>
          <cell r="P134" t="str">
            <v>N</v>
          </cell>
          <cell r="Q134" t="str">
            <v>MGBE-AL</v>
          </cell>
          <cell r="R134" t="str">
            <v>LUCAS</v>
          </cell>
        </row>
        <row r="135">
          <cell r="B135" t="str">
            <v>04 0134</v>
          </cell>
          <cell r="C135" t="str">
            <v>INT-1</v>
          </cell>
          <cell r="D135" t="str">
            <v>R1</v>
          </cell>
          <cell r="E135" t="str">
            <v>MARYANE</v>
          </cell>
          <cell r="F135" t="str">
            <v>RICL-SP</v>
          </cell>
          <cell r="G135" t="str">
            <v>PETZ RIO CLARO</v>
          </cell>
          <cell r="H135">
            <v>44004</v>
          </cell>
          <cell r="I135" t="str">
            <v>AVENIDA PRESIDENTE KENNEDY, 414</v>
          </cell>
          <cell r="J135" t="str">
            <v>RIO CLARO</v>
          </cell>
          <cell r="K135" t="str">
            <v>SP</v>
          </cell>
          <cell r="L135">
            <v>13501270</v>
          </cell>
          <cell r="M135">
            <v>18328118012620</v>
          </cell>
          <cell r="N135">
            <v>587384557110</v>
          </cell>
          <cell r="O135" t="str">
            <v>ESTADIO</v>
          </cell>
          <cell r="P135" t="str">
            <v>S</v>
          </cell>
          <cell r="Q135" t="str">
            <v>RICL-SP</v>
          </cell>
          <cell r="R135" t="str">
            <v>AGNALDO</v>
          </cell>
        </row>
        <row r="136">
          <cell r="B136" t="str">
            <v>04 0135</v>
          </cell>
          <cell r="C136" t="str">
            <v>SP3</v>
          </cell>
          <cell r="D136" t="str">
            <v>R3</v>
          </cell>
          <cell r="E136" t="str">
            <v>FELICIO</v>
          </cell>
          <cell r="F136" t="str">
            <v>ANCH-SP</v>
          </cell>
          <cell r="G136" t="str">
            <v>PETZ CARREFOUR ANCHIETA</v>
          </cell>
          <cell r="H136">
            <v>43861</v>
          </cell>
          <cell r="I136" t="str">
            <v>AVENIDA MARGINAL DIREITA ANCHIETA, 3398</v>
          </cell>
          <cell r="J136" t="str">
            <v>SÃO PAULO</v>
          </cell>
          <cell r="K136" t="str">
            <v>SP</v>
          </cell>
          <cell r="L136">
            <v>4182001</v>
          </cell>
          <cell r="M136">
            <v>18328118012549</v>
          </cell>
          <cell r="N136">
            <v>128286415111</v>
          </cell>
          <cell r="O136" t="str">
            <v>JARDIM SANTA CRUZ (SACOMA)</v>
          </cell>
          <cell r="P136" t="str">
            <v>S</v>
          </cell>
          <cell r="Q136" t="str">
            <v>ANCH-SP</v>
          </cell>
          <cell r="R136" t="str">
            <v>CAIO</v>
          </cell>
        </row>
        <row r="137">
          <cell r="B137" t="str">
            <v>04 0136</v>
          </cell>
          <cell r="C137" t="str">
            <v>PR-SC</v>
          </cell>
          <cell r="D137" t="str">
            <v>R2</v>
          </cell>
          <cell r="E137" t="str">
            <v>MARCONE</v>
          </cell>
          <cell r="F137" t="str">
            <v>BLUM-SC</v>
          </cell>
          <cell r="G137" t="str">
            <v>PETZ BLUMENAU</v>
          </cell>
          <cell r="H137">
            <v>44425</v>
          </cell>
          <cell r="I137" t="str">
            <v>RUA SÃO PAULO, 1629</v>
          </cell>
          <cell r="J137" t="str">
            <v>BLUMENAU</v>
          </cell>
          <cell r="K137" t="str">
            <v>SC</v>
          </cell>
          <cell r="L137">
            <v>89030001</v>
          </cell>
          <cell r="M137">
            <v>18328118012891</v>
          </cell>
          <cell r="N137">
            <v>260415421</v>
          </cell>
          <cell r="O137" t="str">
            <v>ITOUPAVA SECA</v>
          </cell>
          <cell r="P137" t="str">
            <v>S</v>
          </cell>
          <cell r="Q137" t="str">
            <v>BLUM-SC</v>
          </cell>
          <cell r="R137" t="str">
            <v>ROBSON</v>
          </cell>
        </row>
        <row r="138">
          <cell r="B138" t="str">
            <v>04 0137</v>
          </cell>
          <cell r="C138" t="str">
            <v>RS</v>
          </cell>
          <cell r="D138" t="str">
            <v>R2</v>
          </cell>
          <cell r="E138" t="str">
            <v>MARCONE</v>
          </cell>
          <cell r="F138" t="str">
            <v>NHBG-RS</v>
          </cell>
          <cell r="G138" t="str">
            <v>PETZ NOVO HAMBURGO</v>
          </cell>
          <cell r="H138">
            <v>44170</v>
          </cell>
          <cell r="I138" t="str">
            <v>RUA CASTRO ALVES, 205</v>
          </cell>
          <cell r="J138" t="str">
            <v>NOVO HAMBURGO</v>
          </cell>
          <cell r="K138" t="str">
            <v>RS</v>
          </cell>
          <cell r="L138">
            <v>93310270</v>
          </cell>
          <cell r="M138">
            <v>18328118016293</v>
          </cell>
          <cell r="N138" t="str">
            <v>0860536106</v>
          </cell>
          <cell r="O138" t="str">
            <v>RIO BRANCO</v>
          </cell>
          <cell r="P138" t="str">
            <v>S</v>
          </cell>
          <cell r="Q138" t="str">
            <v>NHBG-RS</v>
          </cell>
          <cell r="R138" t="str">
            <v>JOAB</v>
          </cell>
        </row>
        <row r="139">
          <cell r="B139" t="str">
            <v>04 0138</v>
          </cell>
          <cell r="C139" t="str">
            <v>SP3</v>
          </cell>
          <cell r="D139" t="str">
            <v>R3</v>
          </cell>
          <cell r="E139" t="str">
            <v>FELICIO</v>
          </cell>
          <cell r="F139" t="str">
            <v>JFIR-SP</v>
          </cell>
          <cell r="G139" t="str">
            <v>PETZ JOÃO FIRMINO</v>
          </cell>
          <cell r="H139">
            <v>44436</v>
          </cell>
          <cell r="I139" t="str">
            <v>AVENIDA JOÃO FIRMINO, 342</v>
          </cell>
          <cell r="J139" t="str">
            <v>SÃO BERNARDO DO CAMPO</v>
          </cell>
          <cell r="K139" t="str">
            <v>SP</v>
          </cell>
          <cell r="L139">
            <v>9810250</v>
          </cell>
          <cell r="M139">
            <v>18328118012972</v>
          </cell>
          <cell r="N139">
            <v>799237617118</v>
          </cell>
          <cell r="O139" t="str">
            <v>ASSUNÇÃO</v>
          </cell>
          <cell r="P139" t="str">
            <v>S</v>
          </cell>
          <cell r="Q139" t="str">
            <v>JFIR-SP</v>
          </cell>
          <cell r="R139" t="str">
            <v>CAIO</v>
          </cell>
        </row>
        <row r="140">
          <cell r="B140" t="str">
            <v>04 0139</v>
          </cell>
          <cell r="C140" t="str">
            <v>CO-2</v>
          </cell>
          <cell r="D140" t="str">
            <v>R3</v>
          </cell>
          <cell r="E140" t="str">
            <v>FELICIO</v>
          </cell>
          <cell r="F140" t="str">
            <v>PMAS-TO</v>
          </cell>
          <cell r="G140" t="str">
            <v>PETZ PALMAS</v>
          </cell>
          <cell r="H140">
            <v>44316</v>
          </cell>
          <cell r="I140" t="str">
            <v>AV ACSU SO 10, AV. TEOTONIO SEGURADO, SN</v>
          </cell>
          <cell r="J140" t="str">
            <v>PALMAS</v>
          </cell>
          <cell r="K140" t="str">
            <v>TO</v>
          </cell>
          <cell r="L140">
            <v>77015002</v>
          </cell>
          <cell r="M140">
            <v>18328118014088</v>
          </cell>
          <cell r="N140">
            <v>295032570</v>
          </cell>
          <cell r="O140" t="str">
            <v>LOTEAMENTO LAGO SUL (TAQUARALTO)</v>
          </cell>
          <cell r="P140" t="str">
            <v>S</v>
          </cell>
          <cell r="Q140" t="str">
            <v>PMAS-TO</v>
          </cell>
          <cell r="R140" t="str">
            <v>CAIO</v>
          </cell>
        </row>
        <row r="141">
          <cell r="B141" t="str">
            <v>04 0140</v>
          </cell>
          <cell r="C141" t="str">
            <v>INT-3</v>
          </cell>
          <cell r="D141" t="str">
            <v>R2</v>
          </cell>
          <cell r="E141" t="str">
            <v>MARCONE</v>
          </cell>
          <cell r="F141" t="str">
            <v>FOZI-PR</v>
          </cell>
          <cell r="G141" t="str">
            <v>PETZ FOZ DO IGUAÇU</v>
          </cell>
          <cell r="H141">
            <v>44273</v>
          </cell>
          <cell r="I141" t="str">
            <v>AVENIDA PARANÁ, S/N</v>
          </cell>
          <cell r="J141" t="str">
            <v>FOZ DO IGUAÇU</v>
          </cell>
          <cell r="K141" t="str">
            <v>PR</v>
          </cell>
          <cell r="L141">
            <v>85852000</v>
          </cell>
          <cell r="M141">
            <v>18328118013197</v>
          </cell>
          <cell r="N141">
            <v>9084588773</v>
          </cell>
          <cell r="O141" t="str">
            <v>CENTRO</v>
          </cell>
          <cell r="P141" t="str">
            <v>S</v>
          </cell>
          <cell r="Q141" t="str">
            <v>FOZI-PR</v>
          </cell>
          <cell r="R141" t="str">
            <v>GUILHERME</v>
          </cell>
        </row>
        <row r="142">
          <cell r="B142" t="str">
            <v>04 0141</v>
          </cell>
          <cell r="C142" t="str">
            <v>RS</v>
          </cell>
          <cell r="D142" t="str">
            <v>R2</v>
          </cell>
          <cell r="E142" t="str">
            <v>MARCONE</v>
          </cell>
          <cell r="F142" t="str">
            <v>CNOA-RS</v>
          </cell>
          <cell r="G142" t="str">
            <v>PETZ CANOAS</v>
          </cell>
          <cell r="H142">
            <v>44187</v>
          </cell>
          <cell r="I142" t="str">
            <v>AVENIDA GETULIO VARGAS, 6401</v>
          </cell>
          <cell r="J142" t="str">
            <v>CANOAS</v>
          </cell>
          <cell r="K142" t="str">
            <v>RS</v>
          </cell>
          <cell r="L142">
            <v>92020513</v>
          </cell>
          <cell r="M142">
            <v>18328118013278</v>
          </cell>
          <cell r="N142" t="str">
            <v>0240529448</v>
          </cell>
          <cell r="O142" t="str">
            <v>MARECHAL RONDON</v>
          </cell>
          <cell r="P142" t="str">
            <v>S</v>
          </cell>
          <cell r="Q142" t="str">
            <v>CNOA-RS</v>
          </cell>
          <cell r="R142" t="str">
            <v>JOAB</v>
          </cell>
        </row>
        <row r="143">
          <cell r="B143" t="str">
            <v>04 0142</v>
          </cell>
          <cell r="C143" t="str">
            <v>CO-3</v>
          </cell>
          <cell r="D143" t="str">
            <v>R3</v>
          </cell>
          <cell r="E143" t="str">
            <v>FELICIO</v>
          </cell>
          <cell r="F143" t="str">
            <v>MGST-MT</v>
          </cell>
          <cell r="G143" t="str">
            <v>PETZ MIGUEL SUTIL</v>
          </cell>
          <cell r="H143">
            <v>44057</v>
          </cell>
          <cell r="I143" t="str">
            <v>AVENIDA MIGUEL SUTIL, 10000</v>
          </cell>
          <cell r="J143" t="str">
            <v>CUIABA</v>
          </cell>
          <cell r="K143" t="str">
            <v>MT</v>
          </cell>
          <cell r="L143">
            <v>78040790</v>
          </cell>
          <cell r="M143">
            <v>18328118013430</v>
          </cell>
          <cell r="N143">
            <v>138013543</v>
          </cell>
          <cell r="O143" t="str">
            <v>JARDIM MARIANA</v>
          </cell>
          <cell r="P143" t="str">
            <v>S</v>
          </cell>
          <cell r="Q143" t="str">
            <v>MGST-MT</v>
          </cell>
          <cell r="R143" t="str">
            <v>CAIO</v>
          </cell>
        </row>
        <row r="144">
          <cell r="B144" t="str">
            <v>04 0143</v>
          </cell>
          <cell r="C144" t="str">
            <v>NE1</v>
          </cell>
          <cell r="D144" t="str">
            <v>R1</v>
          </cell>
          <cell r="E144" t="str">
            <v>MARYANE</v>
          </cell>
          <cell r="F144" t="str">
            <v>PQSH-BA</v>
          </cell>
          <cell r="G144" t="str">
            <v>PETZ PARQUE SHOPPING BAHIA</v>
          </cell>
          <cell r="H144">
            <v>44048</v>
          </cell>
          <cell r="I144" t="str">
            <v>AVENIDA SANTOS DUMONT, 4360</v>
          </cell>
          <cell r="J144" t="str">
            <v>LAURO DE FREITAS</v>
          </cell>
          <cell r="K144" t="str">
            <v>BA</v>
          </cell>
          <cell r="L144">
            <v>42702400</v>
          </cell>
          <cell r="M144">
            <v>18328118013510</v>
          </cell>
          <cell r="N144">
            <v>165246569</v>
          </cell>
          <cell r="O144" t="str">
            <v>CENTRO</v>
          </cell>
          <cell r="P144" t="str">
            <v>S</v>
          </cell>
          <cell r="Q144" t="str">
            <v>PQSH-BA</v>
          </cell>
          <cell r="R144" t="str">
            <v>LUCAS</v>
          </cell>
        </row>
        <row r="145">
          <cell r="B145" t="str">
            <v>04 0144</v>
          </cell>
          <cell r="C145" t="str">
            <v>CO-3</v>
          </cell>
          <cell r="D145" t="str">
            <v>R3</v>
          </cell>
          <cell r="E145" t="str">
            <v>FELICIO</v>
          </cell>
          <cell r="F145" t="str">
            <v>FCOR-MT</v>
          </cell>
          <cell r="G145" t="str">
            <v>PETZ FERNANDO CORREA</v>
          </cell>
          <cell r="H145">
            <v>44079</v>
          </cell>
          <cell r="I145" t="str">
            <v>AVENIDA FERNANDO CORREA DA COSTA, 1682</v>
          </cell>
          <cell r="J145" t="str">
            <v>CUIABA</v>
          </cell>
          <cell r="K145" t="str">
            <v>MT</v>
          </cell>
          <cell r="L145">
            <v>78065000</v>
          </cell>
          <cell r="M145">
            <v>18328118014169</v>
          </cell>
          <cell r="N145">
            <v>138056803</v>
          </cell>
          <cell r="O145" t="str">
            <v>PICO DO AMOR</v>
          </cell>
          <cell r="P145" t="str">
            <v>S</v>
          </cell>
          <cell r="Q145" t="str">
            <v>FCOR-MT</v>
          </cell>
          <cell r="R145" t="str">
            <v>CAIO</v>
          </cell>
        </row>
        <row r="146">
          <cell r="B146" t="str">
            <v>04 0145</v>
          </cell>
          <cell r="C146" t="str">
            <v>MG-2</v>
          </cell>
          <cell r="D146" t="str">
            <v>R3</v>
          </cell>
          <cell r="E146" t="str">
            <v>FELICIO</v>
          </cell>
          <cell r="F146" t="str">
            <v>CMCD-MG</v>
          </cell>
          <cell r="G146" t="str">
            <v>PETZ CRISTIANO MACHADO (ANTIGA ANDRADAS)</v>
          </cell>
          <cell r="H146">
            <v>45360</v>
          </cell>
          <cell r="I146" t="str">
            <v>AV CRISTIANO MACHADO, 10692</v>
          </cell>
          <cell r="J146" t="str">
            <v>BELO HORIZONTE</v>
          </cell>
          <cell r="K146" t="str">
            <v>MG</v>
          </cell>
          <cell r="L146">
            <v>31742278</v>
          </cell>
          <cell r="M146" t="str">
            <v>18.328.118/0139-44</v>
          </cell>
          <cell r="N146" t="str">
            <v>0026221781094</v>
          </cell>
          <cell r="O146" t="str">
            <v>JARDIM GUANABARA</v>
          </cell>
          <cell r="P146" t="str">
            <v>N</v>
          </cell>
          <cell r="Q146" t="str">
            <v>CMCD-MG</v>
          </cell>
          <cell r="R146" t="str">
            <v>KAUAN</v>
          </cell>
        </row>
        <row r="147">
          <cell r="B147" t="str">
            <v>04 0146</v>
          </cell>
          <cell r="C147" t="str">
            <v>CO-3</v>
          </cell>
          <cell r="D147" t="str">
            <v>R3</v>
          </cell>
          <cell r="E147" t="str">
            <v>FELICIO</v>
          </cell>
          <cell r="F147" t="str">
            <v>DJBA-AM</v>
          </cell>
          <cell r="G147" t="str">
            <v>PETZ DJALMA BATISTA</v>
          </cell>
          <cell r="H147">
            <v>44366</v>
          </cell>
          <cell r="I147" t="str">
            <v>AVENIDA DJALMA BATISTA, 3306</v>
          </cell>
          <cell r="J147" t="str">
            <v>MANAUS</v>
          </cell>
          <cell r="K147" t="str">
            <v>AM</v>
          </cell>
          <cell r="L147">
            <v>69055038</v>
          </cell>
          <cell r="M147">
            <v>18328118013782</v>
          </cell>
          <cell r="N147" t="str">
            <v>054171024</v>
          </cell>
          <cell r="O147" t="str">
            <v>PARQUE 10 DE NOVEMBRO</v>
          </cell>
          <cell r="P147" t="str">
            <v>S</v>
          </cell>
          <cell r="Q147" t="str">
            <v>DJBA-AM</v>
          </cell>
          <cell r="R147" t="str">
            <v>CAIO</v>
          </cell>
        </row>
        <row r="148">
          <cell r="B148" t="str">
            <v>04 0147</v>
          </cell>
          <cell r="C148" t="str">
            <v>NE2</v>
          </cell>
          <cell r="D148" t="str">
            <v>R1</v>
          </cell>
          <cell r="E148" t="str">
            <v>MARYANE</v>
          </cell>
          <cell r="F148" t="str">
            <v>JPES-PB</v>
          </cell>
          <cell r="G148" t="str">
            <v xml:space="preserve">PETZ JOÃO PESSOA/PB (TAMBAU) </v>
          </cell>
          <cell r="H148">
            <v>45378</v>
          </cell>
          <cell r="I148" t="str">
            <v>AV SENADOR RUY CARNEIRO, 711</v>
          </cell>
          <cell r="J148" t="str">
            <v>JOAO PESSOA</v>
          </cell>
          <cell r="K148" t="str">
            <v>PB</v>
          </cell>
          <cell r="L148">
            <v>58039180</v>
          </cell>
          <cell r="M148">
            <v>18328118020134</v>
          </cell>
          <cell r="N148">
            <v>164650458</v>
          </cell>
          <cell r="O148" t="str">
            <v>TAMBAU</v>
          </cell>
          <cell r="P148" t="str">
            <v>N</v>
          </cell>
          <cell r="Q148" t="str">
            <v>JPES-PA</v>
          </cell>
          <cell r="R148" t="str">
            <v>LUCAS</v>
          </cell>
        </row>
        <row r="149">
          <cell r="B149" t="str">
            <v>04 0148</v>
          </cell>
          <cell r="C149" t="str">
            <v>RS</v>
          </cell>
          <cell r="D149" t="str">
            <v>R2</v>
          </cell>
          <cell r="E149" t="str">
            <v>MARCONE</v>
          </cell>
          <cell r="F149" t="str">
            <v>PLOT-RS</v>
          </cell>
          <cell r="G149" t="str">
            <v>PETZ PELOTAS</v>
          </cell>
          <cell r="H149">
            <v>44130</v>
          </cell>
          <cell r="I149" t="str">
            <v>AVENIDA FERREIRA VIANA, 1511</v>
          </cell>
          <cell r="J149" t="str">
            <v>PELOTAS</v>
          </cell>
          <cell r="K149" t="str">
            <v>RS</v>
          </cell>
          <cell r="L149">
            <v>96085000</v>
          </cell>
          <cell r="M149">
            <v>18328118014240</v>
          </cell>
          <cell r="N149">
            <v>930484126</v>
          </cell>
          <cell r="O149" t="str">
            <v>AREAL</v>
          </cell>
          <cell r="P149" t="str">
            <v>S</v>
          </cell>
          <cell r="Q149" t="str">
            <v>PLOT-RS</v>
          </cell>
          <cell r="R149" t="str">
            <v>JOAB</v>
          </cell>
        </row>
        <row r="150">
          <cell r="B150" t="str">
            <v>04 0149</v>
          </cell>
          <cell r="C150" t="str">
            <v>INT-3</v>
          </cell>
          <cell r="D150" t="str">
            <v>R2</v>
          </cell>
          <cell r="E150" t="str">
            <v>MARCONE</v>
          </cell>
          <cell r="F150" t="str">
            <v>CCVE-PR</v>
          </cell>
          <cell r="G150" t="str">
            <v>PETZ CASCAVEL</v>
          </cell>
          <cell r="H150">
            <v>44147</v>
          </cell>
          <cell r="I150" t="str">
            <v>AVENIDA BRASIL, 4254</v>
          </cell>
          <cell r="J150" t="str">
            <v>CASCAVEL</v>
          </cell>
          <cell r="K150" t="str">
            <v>PR</v>
          </cell>
          <cell r="L150">
            <v>85812000</v>
          </cell>
          <cell r="M150">
            <v>18328118015050</v>
          </cell>
          <cell r="N150">
            <v>9085384128</v>
          </cell>
          <cell r="O150" t="str">
            <v>CENTRO</v>
          </cell>
          <cell r="P150" t="str">
            <v>S</v>
          </cell>
          <cell r="Q150" t="str">
            <v>CCVE-PR</v>
          </cell>
          <cell r="R150" t="str">
            <v>GUILHERME</v>
          </cell>
        </row>
        <row r="151">
          <cell r="B151" t="str">
            <v>04 0150</v>
          </cell>
          <cell r="C151" t="str">
            <v>CO-1</v>
          </cell>
          <cell r="D151" t="str">
            <v>R3</v>
          </cell>
          <cell r="E151" t="str">
            <v>FELICIO</v>
          </cell>
          <cell r="F151" t="str">
            <v>BJDB-DF</v>
          </cell>
          <cell r="G151" t="str">
            <v>PETZ BRASILIA JARDIM BOTANICO</v>
          </cell>
          <cell r="H151">
            <v>44456</v>
          </cell>
          <cell r="I151" t="str">
            <v>Q 1 LOTE E (AV. DAS PAINEIRAS)</v>
          </cell>
          <cell r="J151" t="str">
            <v>BRASÍLIA</v>
          </cell>
          <cell r="K151" t="str">
            <v>DF</v>
          </cell>
          <cell r="L151">
            <v>71681025</v>
          </cell>
          <cell r="M151">
            <v>18328118014320</v>
          </cell>
          <cell r="N151" t="str">
            <v>0765066800454</v>
          </cell>
          <cell r="O151" t="str">
            <v>SETOR HABITACIONAL JARDIM BOTÂNICO</v>
          </cell>
          <cell r="P151" t="str">
            <v>S</v>
          </cell>
          <cell r="Q151" t="str">
            <v>BJDB-DF</v>
          </cell>
          <cell r="R151" t="str">
            <v>CAIO</v>
          </cell>
        </row>
        <row r="152">
          <cell r="B152" t="str">
            <v>04 0151</v>
          </cell>
          <cell r="C152" t="str">
            <v>SP2</v>
          </cell>
          <cell r="D152" t="str">
            <v>R3</v>
          </cell>
          <cell r="E152" t="str">
            <v>FELICIO</v>
          </cell>
          <cell r="F152" t="str">
            <v>VLMA-SP</v>
          </cell>
          <cell r="G152" t="str">
            <v>PETZ VILA MARIANA</v>
          </cell>
          <cell r="H152">
            <v>44111</v>
          </cell>
          <cell r="I152" t="str">
            <v>RUA DOMINGOS DE MORAIS, 939</v>
          </cell>
          <cell r="J152" t="str">
            <v>SÃO PAULO</v>
          </cell>
          <cell r="K152" t="str">
            <v>SP</v>
          </cell>
          <cell r="L152">
            <v>4009002</v>
          </cell>
          <cell r="M152">
            <v>18328118014835</v>
          </cell>
          <cell r="N152">
            <v>129220570113</v>
          </cell>
          <cell r="O152" t="str">
            <v>VILA MARIANA</v>
          </cell>
          <cell r="P152" t="str">
            <v>S</v>
          </cell>
          <cell r="Q152" t="str">
            <v>VLMA-SP</v>
          </cell>
          <cell r="R152" t="str">
            <v>CAIO</v>
          </cell>
        </row>
        <row r="153">
          <cell r="B153" t="str">
            <v>04 0152</v>
          </cell>
          <cell r="C153" t="str">
            <v>SC-RS</v>
          </cell>
          <cell r="D153" t="str">
            <v>R2</v>
          </cell>
          <cell r="E153" t="str">
            <v>MARCONE</v>
          </cell>
          <cell r="F153" t="str">
            <v>MRMS-SC</v>
          </cell>
          <cell r="G153" t="str">
            <v>PETZ MAURO RAMOS</v>
          </cell>
          <cell r="H153">
            <v>44785</v>
          </cell>
          <cell r="I153" t="str">
            <v>AVENIDA MAURO RAMOS, 1586</v>
          </cell>
          <cell r="J153" t="str">
            <v>FLORIANÓPOLIS</v>
          </cell>
          <cell r="K153" t="str">
            <v>SC</v>
          </cell>
          <cell r="L153">
            <v>88020302</v>
          </cell>
          <cell r="M153">
            <v>18328118014592</v>
          </cell>
          <cell r="N153">
            <v>260630586</v>
          </cell>
          <cell r="O153" t="str">
            <v>CENTRO</v>
          </cell>
          <cell r="P153" t="str">
            <v>S</v>
          </cell>
          <cell r="Q153" t="str">
            <v>MRMS-SC</v>
          </cell>
          <cell r="R153" t="str">
            <v>JOAB</v>
          </cell>
        </row>
        <row r="154">
          <cell r="B154" t="str">
            <v>04 0153</v>
          </cell>
          <cell r="C154" t="str">
            <v>CO-1</v>
          </cell>
          <cell r="D154" t="str">
            <v>R3</v>
          </cell>
          <cell r="E154" t="str">
            <v>FELICIO</v>
          </cell>
          <cell r="F154" t="str">
            <v>TGTG-DF</v>
          </cell>
          <cell r="G154" t="str">
            <v>PETZ TAGUATINGA</v>
          </cell>
          <cell r="H154">
            <v>44820</v>
          </cell>
          <cell r="I154" t="str">
            <v>Q QS 1 RUA 212, S/N</v>
          </cell>
          <cell r="J154" t="str">
            <v>BRASÍLIA</v>
          </cell>
          <cell r="K154" t="str">
            <v>DF</v>
          </cell>
          <cell r="L154">
            <v>71950550</v>
          </cell>
          <cell r="M154">
            <v>18328118014916</v>
          </cell>
          <cell r="N154" t="str">
            <v>0765066800535</v>
          </cell>
          <cell r="O154" t="str">
            <v>AREAL (AGUAS CLARAS)</v>
          </cell>
          <cell r="P154" t="str">
            <v>S</v>
          </cell>
          <cell r="Q154" t="str">
            <v>TGTG-DF</v>
          </cell>
          <cell r="R154" t="str">
            <v>CAIO</v>
          </cell>
        </row>
        <row r="155">
          <cell r="B155" t="str">
            <v>04 0154</v>
          </cell>
          <cell r="C155" t="str">
            <v>RJ</v>
          </cell>
          <cell r="D155" t="str">
            <v>R1</v>
          </cell>
          <cell r="E155" t="str">
            <v>MARYANE</v>
          </cell>
          <cell r="F155" t="str">
            <v>BFGO-RJ</v>
          </cell>
          <cell r="G155" t="str">
            <v>PETZ BOTAFOGO POLIDORO</v>
          </cell>
          <cell r="H155">
            <v>44135</v>
          </cell>
          <cell r="I155" t="str">
            <v>RUA GENERAL POLIDORO, 113</v>
          </cell>
          <cell r="J155" t="str">
            <v>RIO DE JANEIRO</v>
          </cell>
          <cell r="K155" t="str">
            <v>RJ</v>
          </cell>
          <cell r="L155">
            <v>22280004</v>
          </cell>
          <cell r="M155">
            <v>18328118015483</v>
          </cell>
          <cell r="N155">
            <v>11768423</v>
          </cell>
          <cell r="O155" t="str">
            <v>BOTAFOGO</v>
          </cell>
          <cell r="P155" t="str">
            <v>S</v>
          </cell>
          <cell r="Q155" t="str">
            <v>BFGO-RJ</v>
          </cell>
          <cell r="R155" t="str">
            <v>ALEX</v>
          </cell>
        </row>
        <row r="156">
          <cell r="B156" t="str">
            <v>04 0155</v>
          </cell>
          <cell r="C156" t="str">
            <v>MG-1</v>
          </cell>
          <cell r="D156" t="str">
            <v>R3</v>
          </cell>
          <cell r="E156" t="str">
            <v>FELICIO</v>
          </cell>
          <cell r="F156" t="str">
            <v>STLG-MG</v>
          </cell>
          <cell r="G156" t="str">
            <v>PETZ SETE LAGOAS</v>
          </cell>
          <cell r="H156">
            <v>44102</v>
          </cell>
          <cell r="I156" t="str">
            <v>AVENIDA RAQUEL TEIXEIRA VIANA, 1023</v>
          </cell>
          <cell r="J156" t="str">
            <v>SETE LAGOAS</v>
          </cell>
          <cell r="K156" t="str">
            <v>MG</v>
          </cell>
          <cell r="L156">
            <v>35700293</v>
          </cell>
          <cell r="M156">
            <v>18328118015645</v>
          </cell>
          <cell r="N156" t="str">
            <v>0026221781175</v>
          </cell>
          <cell r="O156" t="str">
            <v>CANAA</v>
          </cell>
          <cell r="P156" t="str">
            <v>S</v>
          </cell>
          <cell r="Q156" t="str">
            <v>STLG-MG</v>
          </cell>
          <cell r="R156" t="str">
            <v>KAUAN</v>
          </cell>
        </row>
        <row r="157">
          <cell r="B157" t="str">
            <v>04 0156</v>
          </cell>
          <cell r="C157" t="str">
            <v>SP7</v>
          </cell>
          <cell r="D157" t="str">
            <v>R3</v>
          </cell>
          <cell r="E157" t="str">
            <v>FELICIO</v>
          </cell>
          <cell r="F157" t="str">
            <v>ITPT-SP</v>
          </cell>
          <cell r="G157" t="str">
            <v>PETZ ITAPETININGA</v>
          </cell>
          <cell r="H157">
            <v>44551</v>
          </cell>
          <cell r="I157" t="str">
            <v>AVENIDA PEIXOTO GOMIDE, 317</v>
          </cell>
          <cell r="J157" t="str">
            <v>ITAPETININGA</v>
          </cell>
          <cell r="K157" t="str">
            <v>SP</v>
          </cell>
          <cell r="L157">
            <v>18200160</v>
          </cell>
          <cell r="M157">
            <v>18328118014754</v>
          </cell>
          <cell r="N157">
            <v>371325216113</v>
          </cell>
          <cell r="O157" t="str">
            <v>CENTRO</v>
          </cell>
          <cell r="P157" t="str">
            <v>S</v>
          </cell>
          <cell r="Q157" t="str">
            <v>ITPT-SP</v>
          </cell>
          <cell r="R157" t="str">
            <v>KAUAN</v>
          </cell>
        </row>
        <row r="158">
          <cell r="B158" t="str">
            <v>04 0157</v>
          </cell>
          <cell r="C158" t="str">
            <v>INT-1</v>
          </cell>
          <cell r="D158" t="str">
            <v>R1</v>
          </cell>
          <cell r="E158" t="str">
            <v>MARYANE</v>
          </cell>
          <cell r="F158" t="str">
            <v>ITTB-SP</v>
          </cell>
          <cell r="G158" t="str">
            <v>PETZ ITATIBA</v>
          </cell>
          <cell r="H158">
            <v>44106</v>
          </cell>
          <cell r="I158" t="str">
            <v>AVENIDA MARECHAL CASTELO BRANCO, 55</v>
          </cell>
          <cell r="J158" t="str">
            <v>ITATIBA</v>
          </cell>
          <cell r="K158" t="str">
            <v>SP</v>
          </cell>
          <cell r="L158">
            <v>13255350</v>
          </cell>
          <cell r="M158">
            <v>18328118014401</v>
          </cell>
          <cell r="N158">
            <v>382195160114</v>
          </cell>
          <cell r="O158" t="str">
            <v>JARDIM DA LUZ</v>
          </cell>
          <cell r="P158" t="str">
            <v>S</v>
          </cell>
          <cell r="Q158" t="str">
            <v>ITTB-SP</v>
          </cell>
          <cell r="R158" t="str">
            <v>AGNALDO</v>
          </cell>
        </row>
        <row r="159">
          <cell r="B159" t="str">
            <v>04 0158</v>
          </cell>
          <cell r="C159" t="str">
            <v>NE1</v>
          </cell>
          <cell r="D159" t="str">
            <v>R1</v>
          </cell>
          <cell r="E159" t="str">
            <v>MARYANE</v>
          </cell>
          <cell r="F159" t="str">
            <v>JABT-PE</v>
          </cell>
          <cell r="G159" t="str">
            <v>PETZ JABOATÃO DOS GUARARAPES</v>
          </cell>
          <cell r="H159">
            <v>44506</v>
          </cell>
          <cell r="I159" t="str">
            <v>AVENIDA AYRTON SENNA DA SILVA, 1583</v>
          </cell>
          <cell r="J159" t="str">
            <v>JABOATÃO DOS GUARARAPES</v>
          </cell>
          <cell r="K159" t="str">
            <v>PE</v>
          </cell>
          <cell r="L159">
            <v>54410240</v>
          </cell>
          <cell r="M159">
            <v>18328118014673</v>
          </cell>
          <cell r="N159" t="str">
            <v>089538056</v>
          </cell>
          <cell r="O159" t="str">
            <v>PIEDADE</v>
          </cell>
          <cell r="P159" t="str">
            <v>S</v>
          </cell>
          <cell r="Q159" t="str">
            <v>JABT-PE</v>
          </cell>
          <cell r="R159" t="str">
            <v>LUCAS</v>
          </cell>
        </row>
        <row r="160">
          <cell r="B160" t="str">
            <v>04 0159</v>
          </cell>
          <cell r="C160" t="str">
            <v>SP5</v>
          </cell>
          <cell r="D160" t="str">
            <v>R2</v>
          </cell>
          <cell r="E160" t="str">
            <v>MARCONE</v>
          </cell>
          <cell r="F160" t="str">
            <v>LAUZ-SP</v>
          </cell>
          <cell r="G160" t="str">
            <v>PETZ LAUZANE PAULISTA</v>
          </cell>
          <cell r="H160">
            <v>44177</v>
          </cell>
          <cell r="I160" t="str">
            <v>AVENIDA DIREITOS HUMANOS, 1436</v>
          </cell>
          <cell r="J160" t="str">
            <v>SÃO PAULO</v>
          </cell>
          <cell r="K160" t="str">
            <v>SP</v>
          </cell>
          <cell r="L160">
            <v>2475001</v>
          </cell>
          <cell r="M160">
            <v>18328118015564</v>
          </cell>
          <cell r="N160">
            <v>129299361110</v>
          </cell>
          <cell r="O160" t="str">
            <v>IMIRIM</v>
          </cell>
          <cell r="P160" t="str">
            <v>S</v>
          </cell>
          <cell r="Q160" t="str">
            <v>LAUZ-SP</v>
          </cell>
          <cell r="R160" t="str">
            <v>JOAB</v>
          </cell>
        </row>
        <row r="161">
          <cell r="B161" t="str">
            <v>04 0160</v>
          </cell>
          <cell r="C161" t="str">
            <v>INT-1</v>
          </cell>
          <cell r="D161" t="str">
            <v>R1</v>
          </cell>
          <cell r="E161" t="str">
            <v>MARYANE</v>
          </cell>
          <cell r="F161" t="str">
            <v>HTLD-SP</v>
          </cell>
          <cell r="G161" t="str">
            <v>PETZ HORTOLANDIA</v>
          </cell>
          <cell r="H161">
            <v>44835</v>
          </cell>
          <cell r="I161" t="str">
            <v>AVENIDA ANTONIO ZUZA FERREIRA, S/N</v>
          </cell>
          <cell r="J161" t="str">
            <v>HORTOLANDIA</v>
          </cell>
          <cell r="K161" t="str">
            <v>SP</v>
          </cell>
          <cell r="L161">
            <v>13189276</v>
          </cell>
          <cell r="M161">
            <v>18328118015300</v>
          </cell>
          <cell r="N161">
            <v>748340980113</v>
          </cell>
          <cell r="O161" t="str">
            <v>RESIDENCIAL JARDIM DE MONACO</v>
          </cell>
          <cell r="P161" t="str">
            <v>S</v>
          </cell>
          <cell r="Q161" t="str">
            <v>HTLD-SP</v>
          </cell>
          <cell r="R161" t="str">
            <v>AGNALDO</v>
          </cell>
        </row>
        <row r="162">
          <cell r="B162" t="str">
            <v>04 0161</v>
          </cell>
          <cell r="C162" t="str">
            <v>CO-1</v>
          </cell>
          <cell r="D162" t="str">
            <v>R3</v>
          </cell>
          <cell r="E162" t="str">
            <v>FELICIO</v>
          </cell>
          <cell r="F162" t="str">
            <v>CDIA-DF</v>
          </cell>
          <cell r="G162" t="str">
            <v>PETZ CEILANDIA</v>
          </cell>
          <cell r="H162">
            <v>45100</v>
          </cell>
          <cell r="I162" t="str">
            <v>Q Q CONJUNTO A (SDE), S/N</v>
          </cell>
          <cell r="J162" t="str">
            <v>BRASÍLIA</v>
          </cell>
          <cell r="K162" t="str">
            <v>DF</v>
          </cell>
          <cell r="L162">
            <v>72145101</v>
          </cell>
          <cell r="M162">
            <v>18328118015211</v>
          </cell>
          <cell r="N162" t="str">
            <v>0765066800616</v>
          </cell>
          <cell r="O162" t="str">
            <v>SETOR DE DESENVOLVIMENTO ECONOMICO (TAGUATINGA)</v>
          </cell>
          <cell r="P162" t="str">
            <v>S</v>
          </cell>
          <cell r="Q162" t="str">
            <v>CDIA-DF</v>
          </cell>
          <cell r="R162" t="str">
            <v>CAIO</v>
          </cell>
        </row>
        <row r="163">
          <cell r="B163" t="str">
            <v>04 0162</v>
          </cell>
          <cell r="C163" t="str">
            <v>MG-2</v>
          </cell>
          <cell r="D163" t="str">
            <v>R3</v>
          </cell>
          <cell r="E163" t="str">
            <v>FELICIO</v>
          </cell>
          <cell r="F163" t="str">
            <v>CTJC-MG</v>
          </cell>
          <cell r="G163" t="str">
            <v>PETZ CONTAGEM JOÃO CESAR</v>
          </cell>
          <cell r="H163">
            <v>44714</v>
          </cell>
          <cell r="I163" t="str">
            <v>AV JOAO CESAR DE OLIVEIRA, 5680</v>
          </cell>
          <cell r="J163" t="str">
            <v>CONTAGEM</v>
          </cell>
          <cell r="K163" t="str">
            <v>MG</v>
          </cell>
          <cell r="L163">
            <v>32040000</v>
          </cell>
          <cell r="M163">
            <v>18328118017265</v>
          </cell>
          <cell r="N163">
            <v>26221781256</v>
          </cell>
          <cell r="O163" t="str">
            <v>BEATRIZ</v>
          </cell>
          <cell r="P163" t="str">
            <v>S</v>
          </cell>
          <cell r="Q163" t="str">
            <v>CTJC-MG</v>
          </cell>
          <cell r="R163" t="str">
            <v>KAUAN</v>
          </cell>
        </row>
        <row r="164">
          <cell r="B164" t="str">
            <v>04 0163</v>
          </cell>
          <cell r="C164" t="str">
            <v>SP5</v>
          </cell>
          <cell r="D164" t="str">
            <v>R2</v>
          </cell>
          <cell r="E164" t="str">
            <v>MARCONE</v>
          </cell>
          <cell r="F164" t="str">
            <v>GRUP-SP</v>
          </cell>
          <cell r="G164" t="str">
            <v>PETZ GUARULHOS PIMENTAS</v>
          </cell>
          <cell r="H164">
            <v>44165</v>
          </cell>
          <cell r="I164" t="str">
            <v>ESTRADA PRESIDENTE JUSCELINO KUBITSCHEK DE OLIVEIRA, 4252</v>
          </cell>
          <cell r="J164" t="str">
            <v>GUARULHOS</v>
          </cell>
          <cell r="K164" t="str">
            <v>SP</v>
          </cell>
          <cell r="L164">
            <v>7252000</v>
          </cell>
          <cell r="M164">
            <v>18328118015130</v>
          </cell>
          <cell r="N164">
            <v>127168631118</v>
          </cell>
          <cell r="O164" t="str">
            <v>JARDIM ALBERTINA</v>
          </cell>
          <cell r="P164" t="str">
            <v>S</v>
          </cell>
          <cell r="Q164" t="str">
            <v>GRUP-SP</v>
          </cell>
          <cell r="R164" t="str">
            <v>JOAB</v>
          </cell>
        </row>
        <row r="165">
          <cell r="B165" t="str">
            <v>04 0164</v>
          </cell>
          <cell r="C165" t="str">
            <v/>
          </cell>
          <cell r="D165" t="str">
            <v/>
          </cell>
          <cell r="E165" t="str">
            <v/>
          </cell>
          <cell r="F165" t="str">
            <v/>
          </cell>
          <cell r="G165" t="str">
            <v/>
          </cell>
          <cell r="H165"/>
          <cell r="I165" t="str">
            <v/>
          </cell>
          <cell r="J165" t="str">
            <v/>
          </cell>
          <cell r="K165" t="str">
            <v/>
          </cell>
          <cell r="L165"/>
          <cell r="M165" t="str">
            <v/>
          </cell>
          <cell r="N165" t="str">
            <v/>
          </cell>
          <cell r="O165" t="str">
            <v/>
          </cell>
          <cell r="P165" t="str">
            <v>N</v>
          </cell>
          <cell r="Q165" t="str">
            <v/>
          </cell>
          <cell r="R165" t="str">
            <v/>
          </cell>
        </row>
        <row r="166">
          <cell r="B166" t="str">
            <v>04 0165</v>
          </cell>
          <cell r="C166" t="str">
            <v>SP7</v>
          </cell>
          <cell r="D166" t="str">
            <v>R3</v>
          </cell>
          <cell r="E166" t="str">
            <v>FELICIO</v>
          </cell>
          <cell r="F166" t="str">
            <v>CPIC-SP</v>
          </cell>
          <cell r="G166" t="str">
            <v>PETZ CARAPICUIBA</v>
          </cell>
          <cell r="H166">
            <v>44208</v>
          </cell>
          <cell r="I166" t="str">
            <v>AVENIDA INOCENCIO SERAFICO, 3375</v>
          </cell>
          <cell r="J166" t="str">
            <v>CARAPICUIBA</v>
          </cell>
          <cell r="K166" t="str">
            <v>SP</v>
          </cell>
          <cell r="L166">
            <v>6380021</v>
          </cell>
          <cell r="M166">
            <v>18328118015726</v>
          </cell>
          <cell r="N166">
            <v>255537684116</v>
          </cell>
          <cell r="O166" t="str">
            <v>VILA SILVA RIBEIRO</v>
          </cell>
          <cell r="P166" t="str">
            <v>S</v>
          </cell>
          <cell r="Q166" t="str">
            <v>CPIC-SP</v>
          </cell>
          <cell r="R166" t="str">
            <v>KAUAN</v>
          </cell>
        </row>
        <row r="167">
          <cell r="B167" t="str">
            <v>04 0166</v>
          </cell>
          <cell r="C167" t="str">
            <v>SP7</v>
          </cell>
          <cell r="D167" t="str">
            <v>R3</v>
          </cell>
          <cell r="E167" t="str">
            <v>FELICIO</v>
          </cell>
          <cell r="F167" t="str">
            <v>SOTT-SP</v>
          </cell>
          <cell r="G167" t="str">
            <v>PETZ SOROCABA TAUSTE</v>
          </cell>
          <cell r="H167">
            <v>44182</v>
          </cell>
          <cell r="I167" t="str">
            <v>AVENIDA GENERAL CARNEIRO, 1120</v>
          </cell>
          <cell r="J167" t="str">
            <v>SOROCABA</v>
          </cell>
          <cell r="K167" t="str">
            <v>SP</v>
          </cell>
          <cell r="L167">
            <v>18043003</v>
          </cell>
          <cell r="M167">
            <v>18328118015998</v>
          </cell>
          <cell r="N167">
            <v>798402321118</v>
          </cell>
          <cell r="O167" t="str">
            <v>VILA LUCY</v>
          </cell>
          <cell r="P167" t="str">
            <v>S</v>
          </cell>
          <cell r="Q167" t="str">
            <v>SOTT-SP</v>
          </cell>
          <cell r="R167" t="str">
            <v>KAUAN</v>
          </cell>
        </row>
        <row r="168">
          <cell r="B168" t="str">
            <v>04 0167</v>
          </cell>
          <cell r="C168" t="str">
            <v>RJ-ES</v>
          </cell>
          <cell r="D168" t="str">
            <v>R1</v>
          </cell>
          <cell r="E168" t="str">
            <v>MARYANE</v>
          </cell>
          <cell r="F168" t="str">
            <v>SERR-ES</v>
          </cell>
          <cell r="G168" t="str">
            <v>PETZ SERRA</v>
          </cell>
          <cell r="H168">
            <v>44351</v>
          </cell>
          <cell r="I168" t="str">
            <v>AVENIDA ELDES SCHERRER SOUZA, 566</v>
          </cell>
          <cell r="J168" t="str">
            <v>SERRA</v>
          </cell>
          <cell r="K168" t="str">
            <v>ES</v>
          </cell>
          <cell r="L168">
            <v>29168060</v>
          </cell>
          <cell r="M168">
            <v>18328118015807</v>
          </cell>
          <cell r="N168" t="str">
            <v>083688846</v>
          </cell>
          <cell r="O168" t="str">
            <v>CIVIT II</v>
          </cell>
          <cell r="P168" t="str">
            <v>S</v>
          </cell>
          <cell r="Q168" t="str">
            <v>SERR-ES</v>
          </cell>
          <cell r="R168" t="str">
            <v>ALEX</v>
          </cell>
        </row>
        <row r="169">
          <cell r="B169" t="str">
            <v>04 0168</v>
          </cell>
          <cell r="C169" t="str">
            <v>CO-1</v>
          </cell>
          <cell r="D169" t="str">
            <v>R3</v>
          </cell>
          <cell r="E169" t="str">
            <v>FELICIO</v>
          </cell>
          <cell r="F169" t="str">
            <v>GAMA-DF</v>
          </cell>
          <cell r="G169" t="str">
            <v>PETZ GAMA LESTE</v>
          </cell>
          <cell r="H169">
            <v>44587</v>
          </cell>
          <cell r="I169" t="str">
            <v>QUADRA 1 S/N LOTE 100 120 E 140</v>
          </cell>
          <cell r="J169" t="str">
            <v>BRASÍLIA</v>
          </cell>
          <cell r="K169" t="str">
            <v>DF</v>
          </cell>
          <cell r="L169">
            <v>72445010</v>
          </cell>
          <cell r="M169">
            <v>18328118016021</v>
          </cell>
          <cell r="N169" t="str">
            <v>0765066800705</v>
          </cell>
          <cell r="O169" t="str">
            <v>SETOR INDUSTRIAL (GAMA)</v>
          </cell>
          <cell r="P169" t="str">
            <v>S</v>
          </cell>
          <cell r="Q169" t="str">
            <v>GAMA-DF</v>
          </cell>
          <cell r="R169" t="str">
            <v>CAIO</v>
          </cell>
        </row>
        <row r="170">
          <cell r="B170" t="str">
            <v>04 0169</v>
          </cell>
          <cell r="C170" t="str">
            <v>SP5</v>
          </cell>
          <cell r="D170" t="str">
            <v>R2</v>
          </cell>
          <cell r="E170" t="str">
            <v>MARCONE</v>
          </cell>
          <cell r="F170" t="str">
            <v>TRMS-SP</v>
          </cell>
          <cell r="G170" t="str">
            <v>PETZ TRIMAIS HIPERCENTER</v>
          </cell>
          <cell r="H170">
            <v>44359</v>
          </cell>
          <cell r="I170" t="str">
            <v>AVENIDA TUCURUVI, S/N</v>
          </cell>
          <cell r="J170" t="str">
            <v>SÃO PAULO</v>
          </cell>
          <cell r="K170" t="str">
            <v>SP</v>
          </cell>
          <cell r="L170">
            <v>2305002</v>
          </cell>
          <cell r="M170">
            <v>18328118016102</v>
          </cell>
          <cell r="N170">
            <v>129660905113</v>
          </cell>
          <cell r="O170" t="str">
            <v>TUCURUVI</v>
          </cell>
          <cell r="P170" t="str">
            <v>S</v>
          </cell>
          <cell r="Q170" t="str">
            <v>TRMS-SP</v>
          </cell>
          <cell r="R170" t="str">
            <v>JOAB</v>
          </cell>
        </row>
        <row r="171">
          <cell r="B171" t="str">
            <v>04 0170</v>
          </cell>
          <cell r="C171" t="str">
            <v>PR-SC</v>
          </cell>
          <cell r="D171" t="str">
            <v>R2</v>
          </cell>
          <cell r="E171" t="str">
            <v>MARCONE</v>
          </cell>
          <cell r="F171" t="str">
            <v>TORS-PR</v>
          </cell>
          <cell r="G171" t="str">
            <v>PETZ TORRES</v>
          </cell>
          <cell r="H171">
            <v>44590</v>
          </cell>
          <cell r="I171" t="str">
            <v>AVENIDA COMENDADOR FRANCO, 2958</v>
          </cell>
          <cell r="J171" t="str">
            <v>CURITIBA</v>
          </cell>
          <cell r="K171" t="str">
            <v>PR</v>
          </cell>
          <cell r="L171">
            <v>81520000</v>
          </cell>
          <cell r="M171">
            <v>18328118016374</v>
          </cell>
          <cell r="N171">
            <v>9086503368</v>
          </cell>
          <cell r="O171" t="str">
            <v>GUABIROTUBA</v>
          </cell>
          <cell r="P171" t="str">
            <v>S</v>
          </cell>
          <cell r="Q171" t="str">
            <v>TORS-PR</v>
          </cell>
          <cell r="R171" t="str">
            <v>ROBSON</v>
          </cell>
        </row>
        <row r="172">
          <cell r="B172" t="str">
            <v>04 0171</v>
          </cell>
          <cell r="C172" t="str">
            <v>RS</v>
          </cell>
          <cell r="D172" t="str">
            <v>R2</v>
          </cell>
          <cell r="E172" t="str">
            <v>MARCONE</v>
          </cell>
          <cell r="F172" t="str">
            <v>RGRD-RS</v>
          </cell>
          <cell r="G172" t="str">
            <v>PETZ RIO GRANDE</v>
          </cell>
          <cell r="H172">
            <v>44834</v>
          </cell>
          <cell r="I172" t="str">
            <v>AVENIDA PRESIDENTE VARGAS, 794</v>
          </cell>
          <cell r="J172" t="str">
            <v>RIO GRANDE</v>
          </cell>
          <cell r="K172" t="str">
            <v>RS</v>
          </cell>
          <cell r="L172">
            <v>96202188</v>
          </cell>
          <cell r="M172">
            <v>18328118016706</v>
          </cell>
          <cell r="N172">
            <v>1000324920</v>
          </cell>
          <cell r="O172" t="str">
            <v>VILA JUNÇÃO</v>
          </cell>
          <cell r="P172" t="str">
            <v>S</v>
          </cell>
          <cell r="Q172" t="str">
            <v>RGRD-RS</v>
          </cell>
          <cell r="R172" t="str">
            <v>JOAB</v>
          </cell>
        </row>
        <row r="173">
          <cell r="B173" t="str">
            <v>04 0172</v>
          </cell>
          <cell r="C173" t="str">
            <v>NE2</v>
          </cell>
          <cell r="D173" t="str">
            <v>R1</v>
          </cell>
          <cell r="E173" t="str">
            <v>MARYANE</v>
          </cell>
          <cell r="F173" t="str">
            <v>NTZN-RN</v>
          </cell>
          <cell r="G173" t="str">
            <v>PETZ NATAL ZONA NORTE</v>
          </cell>
          <cell r="H173">
            <v>44407</v>
          </cell>
          <cell r="I173" t="str">
            <v>AV DOUTOR JOAO MEDEIROS FILHO, 1420</v>
          </cell>
          <cell r="J173" t="str">
            <v>NATAL</v>
          </cell>
          <cell r="K173" t="str">
            <v>RN</v>
          </cell>
          <cell r="L173">
            <v>59108200</v>
          </cell>
          <cell r="M173">
            <v>18328118016889</v>
          </cell>
          <cell r="N173">
            <v>205577911</v>
          </cell>
          <cell r="O173" t="str">
            <v>POTENGI</v>
          </cell>
          <cell r="P173" t="str">
            <v>S</v>
          </cell>
          <cell r="Q173" t="str">
            <v>NTZN-RN</v>
          </cell>
          <cell r="R173" t="str">
            <v>LUCAS</v>
          </cell>
        </row>
        <row r="174">
          <cell r="B174" t="str">
            <v>04 0173</v>
          </cell>
          <cell r="C174" t="str">
            <v>RJ-ES</v>
          </cell>
          <cell r="D174" t="str">
            <v>R1</v>
          </cell>
          <cell r="E174" t="str">
            <v>MARYANE</v>
          </cell>
          <cell r="F174" t="str">
            <v>VISA-RJ</v>
          </cell>
          <cell r="G174" t="str">
            <v>PETZ VILA ISABEL</v>
          </cell>
          <cell r="H174">
            <v>44335</v>
          </cell>
          <cell r="I174" t="str">
            <v>R TEODORO DA SILVA, 668</v>
          </cell>
          <cell r="J174" t="str">
            <v>RIO DE JANEIRO</v>
          </cell>
          <cell r="K174" t="str">
            <v>RJ</v>
          </cell>
          <cell r="L174">
            <v>20560025</v>
          </cell>
          <cell r="M174">
            <v>18328118017184</v>
          </cell>
          <cell r="N174">
            <v>11890598</v>
          </cell>
          <cell r="O174" t="str">
            <v>VILA ISABEL</v>
          </cell>
          <cell r="P174" t="str">
            <v>S</v>
          </cell>
          <cell r="Q174" t="str">
            <v>VISA-RJ</v>
          </cell>
          <cell r="R174" t="str">
            <v>ALEX</v>
          </cell>
        </row>
        <row r="175">
          <cell r="B175" t="str">
            <v>04 0174</v>
          </cell>
          <cell r="C175" t="str">
            <v>RJ-ES</v>
          </cell>
          <cell r="D175" t="str">
            <v>R1</v>
          </cell>
          <cell r="E175" t="str">
            <v>MARYANE</v>
          </cell>
          <cell r="F175" t="str">
            <v>ILHG-RJ</v>
          </cell>
          <cell r="G175" t="str">
            <v>PETZ ILHA DO GOVERNADOR</v>
          </cell>
          <cell r="H175">
            <v>44418</v>
          </cell>
          <cell r="I175" t="str">
            <v>EST DO GALEAO, 1770</v>
          </cell>
          <cell r="J175" t="str">
            <v>RIO DE JANEITO</v>
          </cell>
          <cell r="K175" t="str">
            <v>RJ</v>
          </cell>
          <cell r="L175">
            <v>21931524</v>
          </cell>
          <cell r="M175">
            <v>18328118016960</v>
          </cell>
          <cell r="N175">
            <v>11889506</v>
          </cell>
          <cell r="O175" t="str">
            <v>JARDIM CARIOCA</v>
          </cell>
          <cell r="P175" t="str">
            <v>S</v>
          </cell>
          <cell r="Q175" t="str">
            <v>ILHG-RJ</v>
          </cell>
          <cell r="R175" t="str">
            <v>ALEX</v>
          </cell>
        </row>
        <row r="176">
          <cell r="B176" t="str">
            <v>04 0175</v>
          </cell>
          <cell r="C176" t="str">
            <v>INT-2</v>
          </cell>
          <cell r="D176" t="str">
            <v>R1</v>
          </cell>
          <cell r="E176" t="str">
            <v>MARYANE</v>
          </cell>
          <cell r="F176" t="str">
            <v>RPVG-SP</v>
          </cell>
          <cell r="G176" t="str">
            <v>PETZ RIBEIRÃO PRETO PRESIDENTE VARGAS</v>
          </cell>
          <cell r="H176">
            <v>44513</v>
          </cell>
          <cell r="I176" t="str">
            <v>AV PRESIDENTE VARGAS, 2265</v>
          </cell>
          <cell r="J176" t="str">
            <v>RIBEIRAO PRETO</v>
          </cell>
          <cell r="K176" t="str">
            <v>SP</v>
          </cell>
          <cell r="L176">
            <v>14020525</v>
          </cell>
          <cell r="M176">
            <v>18328118017001</v>
          </cell>
          <cell r="N176">
            <v>797664076116</v>
          </cell>
          <cell r="O176" t="str">
            <v>JARDIM SANTA ANGELA</v>
          </cell>
          <cell r="P176" t="str">
            <v>S</v>
          </cell>
          <cell r="Q176" t="str">
            <v>RPVG-SP</v>
          </cell>
          <cell r="R176" t="str">
            <v>AGNALDO</v>
          </cell>
        </row>
        <row r="177">
          <cell r="B177" t="str">
            <v>04 0176</v>
          </cell>
          <cell r="C177" t="str">
            <v>SP6</v>
          </cell>
          <cell r="D177" t="str">
            <v>R2</v>
          </cell>
          <cell r="E177" t="str">
            <v>MARCONE</v>
          </cell>
          <cell r="F177" t="str">
            <v>ITNH-SP</v>
          </cell>
          <cell r="G177" t="str">
            <v>PETZ ITANHAÉM (ANTIGO CNPJ DE “PAULINIA/SP)</v>
          </cell>
          <cell r="H177">
            <v>44898</v>
          </cell>
          <cell r="I177" t="str">
            <v>AV. RUI BARBOSA, 540</v>
          </cell>
          <cell r="J177" t="str">
            <v>ITANHAEM</v>
          </cell>
          <cell r="K177" t="str">
            <v>SP</v>
          </cell>
          <cell r="L177">
            <v>11740000</v>
          </cell>
          <cell r="M177" t="str">
            <v>18.328.118/0165-36</v>
          </cell>
          <cell r="N177">
            <v>369252395117</v>
          </cell>
          <cell r="O177" t="str">
            <v>CENTRO</v>
          </cell>
          <cell r="P177" t="str">
            <v>S</v>
          </cell>
          <cell r="Q177" t="str">
            <v xml:space="preserve">ITNH-SP </v>
          </cell>
          <cell r="R177" t="str">
            <v>GUILHERME</v>
          </cell>
        </row>
        <row r="178">
          <cell r="B178" t="str">
            <v>04 0177</v>
          </cell>
          <cell r="C178" t="str">
            <v>SP2</v>
          </cell>
          <cell r="D178" t="str">
            <v>R3</v>
          </cell>
          <cell r="E178" t="str">
            <v>FELICIO</v>
          </cell>
          <cell r="F178" t="str">
            <v>TEOD-SP</v>
          </cell>
          <cell r="G178" t="str">
            <v>PETZ TEODORO SAMPAIO</v>
          </cell>
          <cell r="H178">
            <v>44275</v>
          </cell>
          <cell r="I178" t="str">
            <v>RUA TEODORO SAMPAIO, 1424</v>
          </cell>
          <cell r="J178" t="str">
            <v>SÃO PAULO</v>
          </cell>
          <cell r="K178" t="str">
            <v>SP</v>
          </cell>
          <cell r="L178">
            <v>5406100</v>
          </cell>
          <cell r="M178">
            <v>18328118016455</v>
          </cell>
          <cell r="N178">
            <v>129861060116</v>
          </cell>
          <cell r="O178" t="str">
            <v>PINHEIROS</v>
          </cell>
          <cell r="P178" t="str">
            <v>S</v>
          </cell>
          <cell r="Q178" t="str">
            <v>TEOD-SP</v>
          </cell>
          <cell r="R178" t="str">
            <v>CAIO</v>
          </cell>
        </row>
        <row r="179">
          <cell r="B179" t="str">
            <v>04 0178</v>
          </cell>
          <cell r="C179" t="str">
            <v>SP1</v>
          </cell>
          <cell r="D179" t="str">
            <v>R1</v>
          </cell>
          <cell r="E179" t="str">
            <v>MARYANE</v>
          </cell>
          <cell r="F179" t="str">
            <v>VRAO-SP</v>
          </cell>
          <cell r="G179" t="str">
            <v>PETZ VICENTE RAO</v>
          </cell>
          <cell r="H179">
            <v>44345</v>
          </cell>
          <cell r="I179" t="str">
            <v>AV PROFESSOR VICENTE RAO, 1700</v>
          </cell>
          <cell r="J179" t="str">
            <v>SÃO PAULO</v>
          </cell>
          <cell r="K179" t="str">
            <v>SP</v>
          </cell>
          <cell r="L179">
            <v>4636001</v>
          </cell>
          <cell r="M179">
            <v>18328118017699</v>
          </cell>
          <cell r="N179">
            <v>130170331116</v>
          </cell>
          <cell r="O179" t="str">
            <v>JARDIM PETROPOLIS</v>
          </cell>
          <cell r="P179" t="str">
            <v>S</v>
          </cell>
          <cell r="Q179" t="str">
            <v>VRAO-SP</v>
          </cell>
          <cell r="R179" t="str">
            <v>AGNALDO</v>
          </cell>
        </row>
        <row r="180">
          <cell r="B180" t="str">
            <v>04 0179</v>
          </cell>
          <cell r="C180" t="str">
            <v>INT-1</v>
          </cell>
          <cell r="D180" t="str">
            <v>R1</v>
          </cell>
          <cell r="E180" t="str">
            <v>MARYANE</v>
          </cell>
          <cell r="F180" t="str">
            <v>MGGU-SP</v>
          </cell>
          <cell r="G180" t="str">
            <v>PETZ MOGI GUAÇU</v>
          </cell>
          <cell r="H180">
            <v>44741</v>
          </cell>
          <cell r="I180" t="str">
            <v>AV MOGI MIRIM, 970-1000</v>
          </cell>
          <cell r="J180" t="str">
            <v>MOGI GUAÇU</v>
          </cell>
          <cell r="K180" t="str">
            <v>SP</v>
          </cell>
          <cell r="L180">
            <v>13844110</v>
          </cell>
          <cell r="M180">
            <v>18328118017508</v>
          </cell>
          <cell r="N180">
            <v>455290272112</v>
          </cell>
          <cell r="O180" t="str">
            <v>AREIAO</v>
          </cell>
          <cell r="P180" t="str">
            <v>S</v>
          </cell>
          <cell r="Q180" t="str">
            <v>MGGU-SP</v>
          </cell>
          <cell r="R180" t="str">
            <v>AGNALDO</v>
          </cell>
        </row>
        <row r="181">
          <cell r="B181" t="str">
            <v>04 0180</v>
          </cell>
          <cell r="C181" t="str">
            <v>CO-3</v>
          </cell>
          <cell r="D181" t="str">
            <v>R3</v>
          </cell>
          <cell r="E181" t="str">
            <v>FELICIO</v>
          </cell>
          <cell r="F181" t="str">
            <v>TQTP-AM</v>
          </cell>
          <cell r="G181" t="str">
            <v>PETZ TORQUATO TAPAJOS</v>
          </cell>
          <cell r="H181">
            <v>44602</v>
          </cell>
          <cell r="I181" t="str">
            <v>AV TORQUATO TAPAJOS,313</v>
          </cell>
          <cell r="J181" t="str">
            <v>MANAUS</v>
          </cell>
          <cell r="K181" t="str">
            <v>AM</v>
          </cell>
          <cell r="L181">
            <v>69058830</v>
          </cell>
          <cell r="M181">
            <v>18328118017346</v>
          </cell>
          <cell r="N181">
            <v>54262585</v>
          </cell>
          <cell r="O181" t="str">
            <v>FLORES</v>
          </cell>
          <cell r="P181" t="str">
            <v>S</v>
          </cell>
          <cell r="Q181" t="str">
            <v>TQTP-AM</v>
          </cell>
          <cell r="R181" t="str">
            <v>CAIO</v>
          </cell>
        </row>
        <row r="182">
          <cell r="B182" t="str">
            <v>04 0181</v>
          </cell>
          <cell r="C182" t="str">
            <v>SP3</v>
          </cell>
          <cell r="D182" t="str">
            <v>R3</v>
          </cell>
          <cell r="E182" t="str">
            <v>FELICIO</v>
          </cell>
          <cell r="F182" t="str">
            <v>MAUA-SP</v>
          </cell>
          <cell r="G182" t="str">
            <v>PETZ MAUA SHOPPING</v>
          </cell>
          <cell r="H182">
            <v>44216</v>
          </cell>
          <cell r="I182" t="str">
            <v>AVENIDA GOVERNADOR MARIO COVAS JUNIOR, 1</v>
          </cell>
          <cell r="J182" t="str">
            <v>MAUA</v>
          </cell>
          <cell r="K182" t="str">
            <v>SP</v>
          </cell>
          <cell r="L182">
            <v>9390040</v>
          </cell>
          <cell r="M182">
            <v>18328118016617</v>
          </cell>
          <cell r="N182">
            <v>442510065115</v>
          </cell>
          <cell r="O182" t="str">
            <v>CENTRO</v>
          </cell>
          <cell r="P182" t="str">
            <v>S</v>
          </cell>
          <cell r="Q182" t="str">
            <v>MAUA-SP</v>
          </cell>
          <cell r="R182" t="str">
            <v>CAIO</v>
          </cell>
        </row>
        <row r="183">
          <cell r="B183" t="str">
            <v>04 0182</v>
          </cell>
          <cell r="C183" t="str">
            <v>SP6</v>
          </cell>
          <cell r="D183" t="str">
            <v>R2</v>
          </cell>
          <cell r="E183" t="str">
            <v>MARCONE</v>
          </cell>
          <cell r="F183" t="str">
            <v>SZNO-SP</v>
          </cell>
          <cell r="G183" t="str">
            <v>PETZ SHOPPING SUZANO</v>
          </cell>
          <cell r="H183">
            <v>44651</v>
          </cell>
          <cell r="I183" t="str">
            <v>RUA SETE DE SETEMBRO,555</v>
          </cell>
          <cell r="J183" t="str">
            <v>SUZANO</v>
          </cell>
          <cell r="K183" t="str">
            <v>SP</v>
          </cell>
          <cell r="L183">
            <v>8673900</v>
          </cell>
          <cell r="M183">
            <v>18328118017427</v>
          </cell>
          <cell r="N183">
            <v>672494877117</v>
          </cell>
          <cell r="O183" t="str">
            <v xml:space="preserve">PARQUE SUZANO </v>
          </cell>
          <cell r="P183" t="str">
            <v>S</v>
          </cell>
          <cell r="Q183" t="str">
            <v>SZNO-SP</v>
          </cell>
          <cell r="R183" t="str">
            <v>GUILHERME</v>
          </cell>
        </row>
        <row r="184">
          <cell r="B184" t="str">
            <v>04 0183</v>
          </cell>
          <cell r="C184" t="str">
            <v>INT-1</v>
          </cell>
          <cell r="D184" t="str">
            <v>R1</v>
          </cell>
          <cell r="E184" t="str">
            <v>MARYANE</v>
          </cell>
          <cell r="F184" t="str">
            <v>PCCD-MG</v>
          </cell>
          <cell r="G184" t="str">
            <v>PETZ POÇOS DE CALDAS</v>
          </cell>
          <cell r="H184">
            <v>44458</v>
          </cell>
          <cell r="I184" t="str">
            <v>AV JOAO PINHEIRO. 711</v>
          </cell>
          <cell r="J184" t="str">
            <v xml:space="preserve">POÇOS DE CALDAS </v>
          </cell>
          <cell r="K184" t="str">
            <v xml:space="preserve">MG </v>
          </cell>
          <cell r="L184">
            <v>37701880</v>
          </cell>
          <cell r="M184">
            <v>18328118018156</v>
          </cell>
          <cell r="N184" t="str">
            <v>0026221781582</v>
          </cell>
          <cell r="O184" t="str">
            <v>CAMPO DA MOGIANA</v>
          </cell>
          <cell r="P184" t="str">
            <v>S</v>
          </cell>
          <cell r="Q184" t="str">
            <v>PCCD-MG</v>
          </cell>
          <cell r="R184" t="str">
            <v>AGNALDO</v>
          </cell>
        </row>
        <row r="185">
          <cell r="B185" t="str">
            <v>04 0184</v>
          </cell>
          <cell r="C185" t="str">
            <v>NE2</v>
          </cell>
          <cell r="D185" t="str">
            <v>R1</v>
          </cell>
          <cell r="E185" t="str">
            <v>MARYANE</v>
          </cell>
          <cell r="F185" t="str">
            <v>WSOA-CE</v>
          </cell>
          <cell r="G185" t="str">
            <v>PETZ WASHINGTON SOARES</v>
          </cell>
          <cell r="H185">
            <v>44509</v>
          </cell>
          <cell r="I185" t="str">
            <v>AV WASHINGTON SOARES, 2300</v>
          </cell>
          <cell r="J185" t="str">
            <v>FORTALEZA</v>
          </cell>
          <cell r="K185" t="str">
            <v>CE</v>
          </cell>
          <cell r="L185">
            <v>60810350</v>
          </cell>
          <cell r="M185">
            <v>18328118017850</v>
          </cell>
          <cell r="N185" t="str">
            <v>067664636</v>
          </cell>
          <cell r="O185" t="str">
            <v>ENGENHEIRO LUCIANOCAVALCANTE</v>
          </cell>
          <cell r="P185" t="str">
            <v>S</v>
          </cell>
          <cell r="Q185" t="str">
            <v>wsoa-ce</v>
          </cell>
          <cell r="R185" t="str">
            <v>LUCAS</v>
          </cell>
        </row>
        <row r="186">
          <cell r="B186" t="str">
            <v>04 0185</v>
          </cell>
          <cell r="C186" t="str">
            <v>MG-1</v>
          </cell>
          <cell r="D186" t="str">
            <v>R3</v>
          </cell>
          <cell r="E186" t="str">
            <v>FELICIO</v>
          </cell>
          <cell r="F186" t="str">
            <v>ACTN-MG</v>
          </cell>
          <cell r="G186" t="str">
            <v>PETZ AV CONTORNO (ANTIGOS DADOS DE SVLB/MG - PETZ SILVA LOBO)</v>
          </cell>
          <cell r="H186">
            <v>45094</v>
          </cell>
          <cell r="I186" t="str">
            <v>AV DO CONTORNO, 2171</v>
          </cell>
          <cell r="J186" t="str">
            <v>BELO HORIZONTE</v>
          </cell>
          <cell r="K186" t="str">
            <v>MG</v>
          </cell>
          <cell r="L186">
            <v>31010085</v>
          </cell>
          <cell r="M186">
            <v>18328118017931</v>
          </cell>
          <cell r="N186">
            <v>26221781337</v>
          </cell>
          <cell r="O186" t="str">
            <v>SANTA TEREZA</v>
          </cell>
          <cell r="P186" t="str">
            <v>S</v>
          </cell>
          <cell r="Q186" t="str">
            <v>ACTN-MG</v>
          </cell>
          <cell r="R186" t="str">
            <v>KAUAN</v>
          </cell>
        </row>
        <row r="187">
          <cell r="B187" t="str">
            <v>04 0186</v>
          </cell>
          <cell r="C187" t="str">
            <v>SP5</v>
          </cell>
          <cell r="D187" t="str">
            <v>R2</v>
          </cell>
          <cell r="E187" t="str">
            <v>MARCONE</v>
          </cell>
          <cell r="F187" t="str">
            <v>EDFC-SP</v>
          </cell>
          <cell r="G187" t="str">
            <v>PETZ EDGAR FACÓ</v>
          </cell>
          <cell r="H187">
            <v>44632</v>
          </cell>
          <cell r="I187" t="str">
            <v>AV EDGAR FACO, 848</v>
          </cell>
          <cell r="J187" t="str">
            <v>SÃO PAULO</v>
          </cell>
          <cell r="K187" t="str">
            <v>SP</v>
          </cell>
          <cell r="L187">
            <v>2924400</v>
          </cell>
          <cell r="M187">
            <v>18328118017770</v>
          </cell>
          <cell r="N187">
            <v>130287805114</v>
          </cell>
          <cell r="O187" t="str">
            <v>VILA PEREIRA CERCA</v>
          </cell>
          <cell r="P187" t="str">
            <v>S</v>
          </cell>
          <cell r="Q187" t="str">
            <v>EDFC-SP</v>
          </cell>
          <cell r="R187" t="str">
            <v>JOAB</v>
          </cell>
        </row>
        <row r="188">
          <cell r="B188" t="str">
            <v>04 0187</v>
          </cell>
          <cell r="C188" t="str">
            <v>INT-2</v>
          </cell>
          <cell r="D188" t="str">
            <v>R1</v>
          </cell>
          <cell r="E188" t="str">
            <v>MARYANE</v>
          </cell>
          <cell r="F188" t="str">
            <v>UBRB-MG</v>
          </cell>
          <cell r="G188" t="str">
            <v>PETZ UBERABA</v>
          </cell>
          <cell r="H188">
            <v>44387</v>
          </cell>
          <cell r="I188" t="str">
            <v>AV LEOPOLDINO DE OLIVEIRA, 4001</v>
          </cell>
          <cell r="J188" t="str">
            <v>UBERABA</v>
          </cell>
          <cell r="K188" t="str">
            <v>MG</v>
          </cell>
          <cell r="L188">
            <v>38010000</v>
          </cell>
          <cell r="M188">
            <v>18328118018075</v>
          </cell>
          <cell r="N188" t="str">
            <v>0026221781418</v>
          </cell>
          <cell r="O188" t="str">
            <v>CENTRO</v>
          </cell>
          <cell r="P188" t="str">
            <v>S</v>
          </cell>
          <cell r="Q188" t="str">
            <v>UBRB-MG</v>
          </cell>
          <cell r="R188" t="str">
            <v>AGNALDO</v>
          </cell>
        </row>
        <row r="189">
          <cell r="B189" t="str">
            <v>04 0188</v>
          </cell>
          <cell r="C189" t="str">
            <v>SP5</v>
          </cell>
          <cell r="D189" t="str">
            <v>R2</v>
          </cell>
          <cell r="E189" t="str">
            <v>MARCONE</v>
          </cell>
          <cell r="F189" t="str">
            <v>VGLV-SP</v>
          </cell>
          <cell r="G189" t="str">
            <v>PETZ VILA GALVÃO</v>
          </cell>
          <cell r="H189">
            <v>44471</v>
          </cell>
          <cell r="I189" t="str">
            <v>R MARIA PRIMO DE JESUS, 47/69</v>
          </cell>
          <cell r="J189" t="str">
            <v>GUARULHOS</v>
          </cell>
          <cell r="K189" t="str">
            <v>SP</v>
          </cell>
          <cell r="L189">
            <v>7056040</v>
          </cell>
          <cell r="M189">
            <v>18328118013006</v>
          </cell>
          <cell r="N189">
            <v>127279735110</v>
          </cell>
          <cell r="O189" t="str">
            <v>VILA GALVAO</v>
          </cell>
          <cell r="P189" t="str">
            <v>S</v>
          </cell>
          <cell r="Q189" t="str">
            <v>VGLV-SP</v>
          </cell>
          <cell r="R189" t="str">
            <v>JOAB</v>
          </cell>
        </row>
        <row r="190">
          <cell r="B190" t="str">
            <v>04 0189</v>
          </cell>
          <cell r="C190" t="str">
            <v>PR-SC</v>
          </cell>
          <cell r="D190" t="str">
            <v>R2</v>
          </cell>
          <cell r="E190" t="str">
            <v>MARCONE</v>
          </cell>
          <cell r="F190" t="str">
            <v>LHVD-PR</v>
          </cell>
          <cell r="G190" t="str">
            <v>PETZ LINHA VERDE</v>
          </cell>
          <cell r="H190">
            <v>44721</v>
          </cell>
          <cell r="I190" t="str">
            <v>AV CAVIUNA, 548</v>
          </cell>
          <cell r="J190" t="str">
            <v>CURITIBA</v>
          </cell>
          <cell r="K190" t="str">
            <v>PR</v>
          </cell>
          <cell r="L190">
            <v>82840123</v>
          </cell>
          <cell r="M190">
            <v>18328118020800</v>
          </cell>
          <cell r="N190">
            <v>9091379691</v>
          </cell>
          <cell r="O190" t="str">
            <v>BAIRRO ALTO</v>
          </cell>
          <cell r="P190" t="str">
            <v>S</v>
          </cell>
          <cell r="Q190" t="str">
            <v>LHVD-PR</v>
          </cell>
          <cell r="R190" t="str">
            <v>ROBSON</v>
          </cell>
        </row>
        <row r="191">
          <cell r="B191" t="str">
            <v>04 0190</v>
          </cell>
          <cell r="C191" t="str">
            <v>CO-3</v>
          </cell>
          <cell r="D191" t="str">
            <v>R3</v>
          </cell>
          <cell r="E191" t="str">
            <v>FELICIO</v>
          </cell>
          <cell r="F191" t="str">
            <v>ADNP-AM</v>
          </cell>
          <cell r="G191" t="str">
            <v>PETZ ADRIANOPOLIS</v>
          </cell>
          <cell r="H191"/>
          <cell r="I191" t="str">
            <v>AV JORNALISTA UMBERTO CALDERARO FILHO, 1712</v>
          </cell>
          <cell r="J191" t="str">
            <v xml:space="preserve">MANAUS </v>
          </cell>
          <cell r="K191" t="str">
            <v>AM</v>
          </cell>
          <cell r="L191">
            <v>69057015</v>
          </cell>
          <cell r="M191">
            <v>18328118018741</v>
          </cell>
          <cell r="N191" t="str">
            <v>054335434</v>
          </cell>
          <cell r="O191" t="str">
            <v>ADRIANOPOLIS</v>
          </cell>
          <cell r="P191" t="str">
            <v>N</v>
          </cell>
          <cell r="Q191" t="str">
            <v>ADNP-AM</v>
          </cell>
          <cell r="R191" t="str">
            <v>CAIO</v>
          </cell>
        </row>
        <row r="192">
          <cell r="B192" t="str">
            <v>04 0191</v>
          </cell>
          <cell r="C192" t="str">
            <v/>
          </cell>
          <cell r="D192" t="str">
            <v/>
          </cell>
          <cell r="E192" t="str">
            <v/>
          </cell>
          <cell r="F192" t="str">
            <v/>
          </cell>
          <cell r="G192" t="str">
            <v/>
          </cell>
          <cell r="H192"/>
          <cell r="I192" t="str">
            <v/>
          </cell>
          <cell r="J192" t="str">
            <v/>
          </cell>
          <cell r="K192" t="str">
            <v/>
          </cell>
          <cell r="L192"/>
          <cell r="M192" t="str">
            <v/>
          </cell>
          <cell r="N192" t="str">
            <v/>
          </cell>
          <cell r="O192" t="str">
            <v/>
          </cell>
          <cell r="P192" t="str">
            <v>N</v>
          </cell>
          <cell r="Q192" t="str">
            <v/>
          </cell>
          <cell r="R192" t="str">
            <v/>
          </cell>
        </row>
        <row r="193">
          <cell r="B193" t="str">
            <v>04 0192</v>
          </cell>
          <cell r="C193" t="str">
            <v>RS</v>
          </cell>
          <cell r="D193" t="str">
            <v>R2</v>
          </cell>
          <cell r="E193" t="str">
            <v>MARCONE</v>
          </cell>
          <cell r="F193" t="str">
            <v>GRVT-RS</v>
          </cell>
          <cell r="G193" t="str">
            <v>PETZ GRAVATAI</v>
          </cell>
          <cell r="H193">
            <v>44842</v>
          </cell>
          <cell r="I193" t="str">
            <v>AV DORIVAL CANDIDO LUZ DE OLIVEIRA, 900</v>
          </cell>
          <cell r="J193" t="str">
            <v>GRAVATAI</v>
          </cell>
          <cell r="K193" t="str">
            <v>RS</v>
          </cell>
          <cell r="L193">
            <v>94030000</v>
          </cell>
          <cell r="M193">
            <v>18328118019047</v>
          </cell>
          <cell r="N193" t="str">
            <v>057/0362709</v>
          </cell>
          <cell r="O193" t="str">
            <v>COHAB C</v>
          </cell>
          <cell r="P193" t="str">
            <v>S</v>
          </cell>
          <cell r="Q193" t="str">
            <v>GRVT-RS</v>
          </cell>
          <cell r="R193" t="str">
            <v>JOAB</v>
          </cell>
        </row>
        <row r="194">
          <cell r="B194" t="str">
            <v>04 0193</v>
          </cell>
          <cell r="C194" t="str">
            <v>SP4</v>
          </cell>
          <cell r="D194" t="str">
            <v>R2</v>
          </cell>
          <cell r="E194" t="str">
            <v>MARCONE</v>
          </cell>
          <cell r="F194" t="str">
            <v>NDTN-SP</v>
          </cell>
          <cell r="G194" t="str">
            <v>PETZ NORDESTINA</v>
          </cell>
          <cell r="H194">
            <v>44429</v>
          </cell>
          <cell r="I194" t="str">
            <v>AVENIDA NORDESTINA, 2470</v>
          </cell>
          <cell r="J194" t="str">
            <v>SÃO PAULO</v>
          </cell>
          <cell r="K194" t="str">
            <v>SP</v>
          </cell>
          <cell r="L194">
            <v>8042117</v>
          </cell>
          <cell r="M194">
            <v>18328118018407</v>
          </cell>
          <cell r="N194" t="str">
            <v>131089556110</v>
          </cell>
          <cell r="O194" t="str">
            <v>CIDADE NOVA SAO MIGUEL</v>
          </cell>
          <cell r="P194" t="str">
            <v>S</v>
          </cell>
          <cell r="Q194" t="str">
            <v>NDTN-SP</v>
          </cell>
          <cell r="R194" t="str">
            <v>ROBSON</v>
          </cell>
        </row>
        <row r="195">
          <cell r="B195" t="str">
            <v>04 0194</v>
          </cell>
          <cell r="C195" t="str">
            <v>INT-1</v>
          </cell>
          <cell r="D195" t="str">
            <v>R1</v>
          </cell>
          <cell r="E195" t="str">
            <v>MARYANE</v>
          </cell>
          <cell r="F195" t="str">
            <v>JANH-SP</v>
          </cell>
          <cell r="G195" t="str">
            <v>PETZ JUNDIAÍ ANHANGUERA</v>
          </cell>
          <cell r="H195">
            <v>44750</v>
          </cell>
          <cell r="I195" t="str">
            <v>AVENIDA DR. ADILSON RODRIGUES, 77</v>
          </cell>
          <cell r="J195" t="str">
            <v>JUNDIAÍ</v>
          </cell>
          <cell r="K195" t="str">
            <v>SP</v>
          </cell>
          <cell r="L195">
            <v>13211685</v>
          </cell>
          <cell r="M195">
            <v>18328118018318</v>
          </cell>
          <cell r="N195">
            <v>407843025110</v>
          </cell>
          <cell r="O195" t="str">
            <v>JARDIM DAS SAMAMBAIAS</v>
          </cell>
          <cell r="P195" t="str">
            <v>S</v>
          </cell>
          <cell r="Q195" t="str">
            <v>JANH-SP</v>
          </cell>
          <cell r="R195" t="str">
            <v>AGNALDO</v>
          </cell>
        </row>
        <row r="196">
          <cell r="B196" t="str">
            <v>04 0195</v>
          </cell>
          <cell r="C196" t="str">
            <v>RJ</v>
          </cell>
          <cell r="D196" t="str">
            <v>R1</v>
          </cell>
          <cell r="E196" t="str">
            <v>MARYANE</v>
          </cell>
          <cell r="F196" t="str">
            <v>SHGR-RJ</v>
          </cell>
          <cell r="G196" t="str">
            <v xml:space="preserve">PETZ SHOPPING GRANDE RIO </v>
          </cell>
          <cell r="H196">
            <v>44527</v>
          </cell>
          <cell r="I196" t="str">
            <v>R MARIA SOARES SENDAS, 111</v>
          </cell>
          <cell r="J196" t="str">
            <v>SÃO JOAO DE MERITI</v>
          </cell>
          <cell r="K196" t="str">
            <v>RJ</v>
          </cell>
          <cell r="L196">
            <v>25581325</v>
          </cell>
          <cell r="M196">
            <v>18328118019470</v>
          </cell>
          <cell r="N196">
            <v>12182848</v>
          </cell>
          <cell r="O196" t="str">
            <v>VENDA VELHA</v>
          </cell>
          <cell r="P196" t="str">
            <v>S</v>
          </cell>
          <cell r="Q196" t="str">
            <v>SHGR-RJ</v>
          </cell>
          <cell r="R196" t="str">
            <v>ALEX</v>
          </cell>
        </row>
        <row r="197">
          <cell r="B197" t="str">
            <v>04 0196</v>
          </cell>
          <cell r="C197" t="str">
            <v>NE1</v>
          </cell>
          <cell r="D197" t="str">
            <v>R1</v>
          </cell>
          <cell r="E197" t="str">
            <v>MARYANE</v>
          </cell>
          <cell r="F197" t="str">
            <v>AGMN-PE</v>
          </cell>
          <cell r="G197" t="str">
            <v>PETZ AGAMENON</v>
          </cell>
          <cell r="H197">
            <v>44478</v>
          </cell>
          <cell r="I197" t="str">
            <v>AVENIDA GOVERNADOR AGAMENON MAGALHÃES, 3855</v>
          </cell>
          <cell r="J197" t="str">
            <v>RECIFE</v>
          </cell>
          <cell r="K197" t="str">
            <v>PE</v>
          </cell>
          <cell r="L197">
            <v>50070160</v>
          </cell>
          <cell r="M197">
            <v>18328118018580</v>
          </cell>
          <cell r="N197" t="str">
            <v>096671807</v>
          </cell>
          <cell r="O197" t="str">
            <v>BOA VISTA</v>
          </cell>
          <cell r="P197" t="str">
            <v>S</v>
          </cell>
          <cell r="Q197" t="str">
            <v>AGMN-PE</v>
          </cell>
          <cell r="R197" t="str">
            <v>LUCAS</v>
          </cell>
        </row>
        <row r="198">
          <cell r="B198" t="str">
            <v>04 0197</v>
          </cell>
          <cell r="C198" t="str">
            <v>NE1</v>
          </cell>
          <cell r="D198" t="str">
            <v>R1</v>
          </cell>
          <cell r="E198" t="str">
            <v>MARYANE</v>
          </cell>
          <cell r="F198" t="str">
            <v>OLDA-PE</v>
          </cell>
          <cell r="G198" t="str">
            <v>PETZ OLINDA</v>
          </cell>
          <cell r="H198">
            <v>45100</v>
          </cell>
          <cell r="I198" t="str">
            <v>RUA CARMELITA SOARES MUNIZ DE ARAUJO, 180B</v>
          </cell>
          <cell r="J198" t="str">
            <v>OLINDA</v>
          </cell>
          <cell r="K198" t="str">
            <v>PE</v>
          </cell>
          <cell r="L198">
            <v>53040085</v>
          </cell>
          <cell r="M198" t="str">
            <v>18.328.118/0257-99</v>
          </cell>
          <cell r="N198">
            <v>106971107</v>
          </cell>
          <cell r="O198" t="str">
            <v>CASA CAIADA</v>
          </cell>
          <cell r="P198" t="str">
            <v>S</v>
          </cell>
          <cell r="Q198" t="str">
            <v>OLDA-PE</v>
          </cell>
          <cell r="R198" t="str">
            <v>LUCAS</v>
          </cell>
        </row>
        <row r="199">
          <cell r="B199" t="str">
            <v>04 0198</v>
          </cell>
          <cell r="C199" t="str">
            <v>CO-1</v>
          </cell>
          <cell r="D199" t="str">
            <v>R3</v>
          </cell>
          <cell r="E199" t="str">
            <v>FELICIO</v>
          </cell>
          <cell r="F199" t="str">
            <v>VALP-GO</v>
          </cell>
          <cell r="G199" t="str">
            <v>PETZ SHOPPING SUL VALPARAISO</v>
          </cell>
          <cell r="H199">
            <v>44482</v>
          </cell>
          <cell r="I199" t="str">
            <v>Q 1 VALPARAISO SHOPPING</v>
          </cell>
          <cell r="J199" t="str">
            <v>VALPARAISO DE GOIAS</v>
          </cell>
          <cell r="K199" t="str">
            <v>GO</v>
          </cell>
          <cell r="L199">
            <v>72876902</v>
          </cell>
          <cell r="M199">
            <v>18328118019390</v>
          </cell>
          <cell r="N199">
            <v>108564290</v>
          </cell>
          <cell r="O199" t="str">
            <v>PARQUE ESPLANADA III</v>
          </cell>
          <cell r="P199" t="str">
            <v>S</v>
          </cell>
          <cell r="Q199" t="str">
            <v>VALP-GO</v>
          </cell>
          <cell r="R199" t="str">
            <v>CAIO</v>
          </cell>
        </row>
        <row r="200">
          <cell r="B200" t="str">
            <v>04 0199</v>
          </cell>
          <cell r="C200" t="str">
            <v>SP5</v>
          </cell>
          <cell r="D200" t="str">
            <v>R2</v>
          </cell>
          <cell r="E200" t="str">
            <v>MARCONE</v>
          </cell>
          <cell r="F200" t="str">
            <v>CPSP-SP</v>
          </cell>
          <cell r="G200" t="str">
            <v>PETZ COMVEM PATTEO SÃO PAULO</v>
          </cell>
          <cell r="H200">
            <v>45658</v>
          </cell>
          <cell r="I200" t="str">
            <v>AV OTAVIANO ALVES DE LIMA</v>
          </cell>
          <cell r="J200" t="str">
            <v>SÃO PAULO</v>
          </cell>
          <cell r="K200" t="str">
            <v>SP</v>
          </cell>
          <cell r="L200">
            <v>2901000</v>
          </cell>
          <cell r="M200">
            <v>18328118018903</v>
          </cell>
          <cell r="N200" t="str">
            <v>131459051115</v>
          </cell>
          <cell r="O200" t="str">
            <v>NOSSA SENHORA DO O</v>
          </cell>
          <cell r="P200" t="str">
            <v>N</v>
          </cell>
          <cell r="Q200" t="str">
            <v>CPSP-SP</v>
          </cell>
          <cell r="R200" t="str">
            <v>JOAB</v>
          </cell>
        </row>
        <row r="201">
          <cell r="B201" t="str">
            <v>04 0200</v>
          </cell>
          <cell r="C201" t="str">
            <v>CO-2</v>
          </cell>
          <cell r="D201" t="str">
            <v>R3</v>
          </cell>
          <cell r="E201" t="str">
            <v>FELICIO</v>
          </cell>
          <cell r="F201" t="str">
            <v>W3NT-DF</v>
          </cell>
          <cell r="G201" t="str">
            <v>PETZ BRASILIA W3 NORTE</v>
          </cell>
          <cell r="H201">
            <v>44579</v>
          </cell>
          <cell r="I201" t="str">
            <v>Q SCRN502 BLOCO A, SN</v>
          </cell>
          <cell r="J201" t="str">
            <v>BRASÍLIA</v>
          </cell>
          <cell r="K201" t="str">
            <v>DF</v>
          </cell>
          <cell r="L201">
            <v>70720501</v>
          </cell>
          <cell r="M201">
            <v>18328118018660</v>
          </cell>
          <cell r="N201" t="str">
            <v>0765066800888</v>
          </cell>
          <cell r="O201" t="str">
            <v>ASA NORTE</v>
          </cell>
          <cell r="P201" t="str">
            <v>S</v>
          </cell>
          <cell r="Q201" t="str">
            <v>W3NT-DF</v>
          </cell>
          <cell r="R201" t="str">
            <v>CAIO</v>
          </cell>
        </row>
        <row r="202">
          <cell r="B202" t="str">
            <v>04 0201</v>
          </cell>
          <cell r="C202" t="str">
            <v>RJ</v>
          </cell>
          <cell r="D202" t="str">
            <v>R1</v>
          </cell>
          <cell r="E202" t="str">
            <v>MARYANE</v>
          </cell>
          <cell r="F202" t="str">
            <v>JDBT-RJ</v>
          </cell>
          <cell r="G202" t="str">
            <v>PETZ JARDIM BOTÂNICO - LAGOA</v>
          </cell>
          <cell r="H202">
            <v>44520</v>
          </cell>
          <cell r="I202" t="str">
            <v>R GENERAL GARZON</v>
          </cell>
          <cell r="J202" t="str">
            <v>RIO DE JANEIRO</v>
          </cell>
          <cell r="K202" t="str">
            <v>RJ</v>
          </cell>
          <cell r="L202">
            <v>22470010</v>
          </cell>
          <cell r="M202">
            <v>18328118019209</v>
          </cell>
          <cell r="N202">
            <v>12159579</v>
          </cell>
          <cell r="O202" t="str">
            <v>LAGOA</v>
          </cell>
          <cell r="P202" t="str">
            <v>S</v>
          </cell>
          <cell r="Q202" t="str">
            <v>JDBT-RJ</v>
          </cell>
          <cell r="R202" t="str">
            <v>ALEX</v>
          </cell>
        </row>
        <row r="203">
          <cell r="B203" t="str">
            <v>04 0202</v>
          </cell>
          <cell r="C203" t="str">
            <v>NE2</v>
          </cell>
          <cell r="D203" t="str">
            <v>R1</v>
          </cell>
          <cell r="E203" t="str">
            <v>MARYANE</v>
          </cell>
          <cell r="F203" t="str">
            <v>BLEM-PA</v>
          </cell>
          <cell r="G203" t="str">
            <v>PETZ BELEM</v>
          </cell>
          <cell r="H203">
            <v>44917</v>
          </cell>
          <cell r="I203" t="str">
            <v>AVENIDA NOSSA SENHORA DE NAZARÉ, 121</v>
          </cell>
          <cell r="J203" t="str">
            <v>BELEM</v>
          </cell>
          <cell r="K203" t="str">
            <v>PA</v>
          </cell>
          <cell r="L203">
            <v>66035445</v>
          </cell>
          <cell r="M203">
            <v>18328118022773</v>
          </cell>
          <cell r="N203">
            <v>158215389</v>
          </cell>
          <cell r="O203" t="str">
            <v>NAZARÉ</v>
          </cell>
          <cell r="P203" t="str">
            <v>S</v>
          </cell>
          <cell r="Q203" t="str">
            <v>BLEM-PA</v>
          </cell>
          <cell r="R203" t="str">
            <v>LUCAS</v>
          </cell>
        </row>
        <row r="204">
          <cell r="B204" t="str">
            <v>04 0203</v>
          </cell>
          <cell r="C204" t="str">
            <v>SC-RS</v>
          </cell>
          <cell r="D204" t="str">
            <v>R2</v>
          </cell>
          <cell r="E204" t="str">
            <v>MARCONE</v>
          </cell>
          <cell r="F204" t="str">
            <v>ITGU-SC</v>
          </cell>
          <cell r="G204" t="str">
            <v>PETZ ITAGUAÇU</v>
          </cell>
          <cell r="H204">
            <v>44499</v>
          </cell>
          <cell r="I204" t="str">
            <v>R GERONCIO THIVES, 1079</v>
          </cell>
          <cell r="J204" t="str">
            <v>SÃO JOSE</v>
          </cell>
          <cell r="K204" t="str">
            <v>SC</v>
          </cell>
          <cell r="L204">
            <v>88117900</v>
          </cell>
          <cell r="M204">
            <v>18328118019128</v>
          </cell>
          <cell r="N204">
            <v>261209094</v>
          </cell>
          <cell r="O204" t="str">
            <v>BARREIROS</v>
          </cell>
          <cell r="P204" t="str">
            <v>S</v>
          </cell>
          <cell r="Q204" t="str">
            <v>ITGU-SC</v>
          </cell>
          <cell r="R204" t="str">
            <v>JOAB</v>
          </cell>
        </row>
        <row r="205">
          <cell r="B205" t="str">
            <v>04 0204</v>
          </cell>
          <cell r="C205" t="str">
            <v>NE2</v>
          </cell>
          <cell r="D205" t="str">
            <v>R1</v>
          </cell>
          <cell r="E205" t="str">
            <v>MARYANE</v>
          </cell>
          <cell r="F205" t="str">
            <v>ALDT-CE</v>
          </cell>
          <cell r="G205" t="str">
            <v>PETZ ALDEOTA</v>
          </cell>
          <cell r="H205">
            <v>44791</v>
          </cell>
          <cell r="I205" t="str">
            <v>AV BARAO DE STUDART</v>
          </cell>
          <cell r="J205" t="str">
            <v>FORTALEZA</v>
          </cell>
          <cell r="K205" t="str">
            <v>CE</v>
          </cell>
          <cell r="L205">
            <v>60120001</v>
          </cell>
          <cell r="M205">
            <v>18328118018822</v>
          </cell>
          <cell r="N205" t="str">
            <v>070001294</v>
          </cell>
          <cell r="O205" t="str">
            <v>ALDEOTA</v>
          </cell>
          <cell r="P205" t="str">
            <v>S</v>
          </cell>
          <cell r="Q205" t="str">
            <v>ALDT-CE</v>
          </cell>
          <cell r="R205" t="str">
            <v>LUCAS</v>
          </cell>
        </row>
        <row r="206">
          <cell r="B206" t="str">
            <v>04 0205</v>
          </cell>
          <cell r="C206" t="str">
            <v>NE1</v>
          </cell>
          <cell r="D206" t="str">
            <v>R1</v>
          </cell>
          <cell r="E206" t="str">
            <v>MARYANE</v>
          </cell>
          <cell r="F206" t="str">
            <v>PTBA-BA</v>
          </cell>
          <cell r="G206" t="str">
            <v>PETZ SALVADOR PITUBA</v>
          </cell>
          <cell r="H206">
            <v>44548</v>
          </cell>
          <cell r="I206" t="str">
            <v>AV MANOEL DIAS DA SILVA,1251</v>
          </cell>
          <cell r="J206" t="str">
            <v>SALVADOR</v>
          </cell>
          <cell r="K206" t="str">
            <v>BA</v>
          </cell>
          <cell r="L206">
            <v>41830000</v>
          </cell>
          <cell r="M206">
            <v>18328118019632</v>
          </cell>
          <cell r="N206">
            <v>184155376</v>
          </cell>
          <cell r="O206" t="str">
            <v>PITUBA</v>
          </cell>
          <cell r="P206" t="str">
            <v>S</v>
          </cell>
          <cell r="Q206" t="str">
            <v>PTBA-BA</v>
          </cell>
          <cell r="R206" t="str">
            <v>LUCAS</v>
          </cell>
        </row>
        <row r="207">
          <cell r="B207" t="str">
            <v>04 0206</v>
          </cell>
          <cell r="C207" t="str">
            <v>SC-RS</v>
          </cell>
          <cell r="D207" t="str">
            <v>R2</v>
          </cell>
          <cell r="E207" t="str">
            <v>MARCONE</v>
          </cell>
          <cell r="F207" t="str">
            <v>RTMR-SC</v>
          </cell>
          <cell r="G207" t="str">
            <v>PETZ PAULO FONTES</v>
          </cell>
          <cell r="H207">
            <v>44831</v>
          </cell>
          <cell r="I207" t="str">
            <v>R HENRIQUE VALGAS, 64</v>
          </cell>
          <cell r="J207" t="str">
            <v>FLORIANÓPOLIS</v>
          </cell>
          <cell r="K207" t="str">
            <v>SC</v>
          </cell>
          <cell r="L207">
            <v>88010220</v>
          </cell>
          <cell r="M207">
            <v>18328118020304</v>
          </cell>
          <cell r="N207">
            <v>261283758</v>
          </cell>
          <cell r="O207" t="str">
            <v>CENTRO</v>
          </cell>
          <cell r="P207" t="str">
            <v>S</v>
          </cell>
          <cell r="Q207" t="str">
            <v>PFNT-SC</v>
          </cell>
          <cell r="R207" t="str">
            <v>JOAB</v>
          </cell>
        </row>
        <row r="208">
          <cell r="B208" t="str">
            <v>04 0207</v>
          </cell>
          <cell r="C208" t="str">
            <v>CO-1</v>
          </cell>
          <cell r="D208" t="str">
            <v>R3</v>
          </cell>
          <cell r="E208" t="str">
            <v>FELICIO</v>
          </cell>
          <cell r="F208" t="str">
            <v>GBSL-DF</v>
          </cell>
          <cell r="G208" t="str">
            <v>PETZ GILBERTO SALOMÃO</v>
          </cell>
          <cell r="H208">
            <v>44541</v>
          </cell>
          <cell r="I208" t="str">
            <v>Q SHI/S QI 5CC BLOCO F</v>
          </cell>
          <cell r="J208" t="str">
            <v>BRASÍLIA</v>
          </cell>
          <cell r="K208" t="str">
            <v>DF</v>
          </cell>
          <cell r="L208">
            <v>71615560</v>
          </cell>
          <cell r="M208">
            <v>18328118020215</v>
          </cell>
          <cell r="N208" t="str">
            <v>0775736800251</v>
          </cell>
          <cell r="O208" t="str">
            <v>SETOR DE HABITACOES INDIVIDUAIS SUL</v>
          </cell>
          <cell r="P208" t="str">
            <v>S</v>
          </cell>
          <cell r="Q208" t="str">
            <v>GBSL-DF</v>
          </cell>
          <cell r="R208" t="str">
            <v>CAIO</v>
          </cell>
        </row>
        <row r="209">
          <cell r="B209" t="str">
            <v>04 0208</v>
          </cell>
          <cell r="C209" t="str">
            <v>SP2</v>
          </cell>
          <cell r="D209" t="str">
            <v>R3</v>
          </cell>
          <cell r="E209" t="str">
            <v>FELICIO</v>
          </cell>
          <cell r="F209" t="str">
            <v>ANGL-SP</v>
          </cell>
          <cell r="G209" t="str">
            <v>PETZ AVENIDA ANGELICA</v>
          </cell>
          <cell r="H209">
            <v>44530</v>
          </cell>
          <cell r="I209" t="str">
            <v>AV ANGELICA, 2011</v>
          </cell>
          <cell r="J209" t="str">
            <v>SÃO PAULO</v>
          </cell>
          <cell r="K209" t="str">
            <v>SP</v>
          </cell>
          <cell r="L209">
            <v>1227200</v>
          </cell>
          <cell r="M209">
            <v>18328118019551</v>
          </cell>
          <cell r="N209">
            <v>131750350115</v>
          </cell>
          <cell r="O209" t="str">
            <v>CONSOLAÇÃO</v>
          </cell>
          <cell r="P209" t="str">
            <v>S</v>
          </cell>
          <cell r="Q209" t="str">
            <v>ANGL-SP</v>
          </cell>
          <cell r="R209" t="str">
            <v>CAIO</v>
          </cell>
        </row>
        <row r="210">
          <cell r="B210" t="str">
            <v>04 0209</v>
          </cell>
          <cell r="C210" t="str">
            <v>NE1</v>
          </cell>
          <cell r="D210" t="str">
            <v>R1</v>
          </cell>
          <cell r="E210" t="str">
            <v>MARYANE</v>
          </cell>
          <cell r="F210" t="str">
            <v>PSMC-AL</v>
          </cell>
          <cell r="G210" t="str">
            <v>PETZ PARQUE SHOPING MACEIO</v>
          </cell>
          <cell r="H210">
            <v>44537</v>
          </cell>
          <cell r="I210" t="str">
            <v>AV COMENDADOR GUSTAVO PAIVA, 5945</v>
          </cell>
          <cell r="J210" t="str">
            <v>MACEIO</v>
          </cell>
          <cell r="K210" t="str">
            <v>AL</v>
          </cell>
          <cell r="L210">
            <v>57038000</v>
          </cell>
          <cell r="M210">
            <v>18328118020053</v>
          </cell>
          <cell r="N210">
            <v>240158156</v>
          </cell>
          <cell r="O210" t="str">
            <v>CRUZ DAS ALMAS</v>
          </cell>
          <cell r="P210" t="str">
            <v>S</v>
          </cell>
          <cell r="Q210" t="str">
            <v>PSMC-AL</v>
          </cell>
          <cell r="R210" t="str">
            <v>LUCAS</v>
          </cell>
        </row>
        <row r="211">
          <cell r="B211" t="str">
            <v>04 0210</v>
          </cell>
          <cell r="C211" t="str">
            <v>NE2</v>
          </cell>
          <cell r="D211" t="str">
            <v>R1</v>
          </cell>
          <cell r="E211" t="str">
            <v>MARYANE</v>
          </cell>
          <cell r="F211" t="str">
            <v>TRSN-PI</v>
          </cell>
          <cell r="G211" t="str">
            <v>PETZ TERESINA</v>
          </cell>
          <cell r="H211">
            <v>44699</v>
          </cell>
          <cell r="I211" t="str">
            <v>AV JOAO XXIII, 1176</v>
          </cell>
          <cell r="J211" t="str">
            <v>TERESINA</v>
          </cell>
          <cell r="K211" t="str">
            <v>PI</v>
          </cell>
          <cell r="L211">
            <v>64000030</v>
          </cell>
          <cell r="M211">
            <v>18328118020568</v>
          </cell>
          <cell r="N211">
            <v>197030300</v>
          </cell>
          <cell r="O211" t="str">
            <v>NOIVOS</v>
          </cell>
          <cell r="P211" t="str">
            <v>S</v>
          </cell>
          <cell r="Q211" t="str">
            <v>TRSN-PI</v>
          </cell>
          <cell r="R211" t="str">
            <v>LUCAS</v>
          </cell>
        </row>
        <row r="212">
          <cell r="B212" t="str">
            <v>04 0211</v>
          </cell>
          <cell r="C212" t="str">
            <v>MG-1</v>
          </cell>
          <cell r="D212" t="str">
            <v>R3</v>
          </cell>
          <cell r="E212" t="str">
            <v>FELICIO</v>
          </cell>
          <cell r="F212" t="str">
            <v>CTLO-MG</v>
          </cell>
          <cell r="G212" t="str">
            <v>PETZ CASTELO BH</v>
          </cell>
          <cell r="H212">
            <v>45192</v>
          </cell>
          <cell r="I212" t="str">
            <v>AV PRESIDENTE TANCREDO NEVES, 3005</v>
          </cell>
          <cell r="J212" t="str">
            <v>BELO HORIZONTE</v>
          </cell>
          <cell r="K212" t="str">
            <v>MG</v>
          </cell>
          <cell r="L212">
            <v>31330430</v>
          </cell>
          <cell r="M212">
            <v>18328118019985</v>
          </cell>
          <cell r="N212" t="str">
            <v>0026221781663</v>
          </cell>
          <cell r="O212" t="str">
            <v xml:space="preserve">CASTELO </v>
          </cell>
          <cell r="P212" t="str">
            <v>S</v>
          </cell>
          <cell r="Q212" t="str">
            <v>CTLO-MG</v>
          </cell>
          <cell r="R212" t="str">
            <v>KAUAN</v>
          </cell>
        </row>
        <row r="213">
          <cell r="B213" t="str">
            <v>04 0212</v>
          </cell>
          <cell r="C213" t="str">
            <v>INT-1</v>
          </cell>
          <cell r="D213" t="str">
            <v>R1</v>
          </cell>
          <cell r="E213" t="str">
            <v>MARYANE</v>
          </cell>
          <cell r="F213" t="str">
            <v>CPNS-SP</v>
          </cell>
          <cell r="G213" t="str">
            <v>PETZ CAMPINAS NORTE SUL</v>
          </cell>
          <cell r="H213">
            <v>45484</v>
          </cell>
          <cell r="I213" t="str">
            <v>AV JOSE DE SOUSA CAMPOS, 200</v>
          </cell>
          <cell r="J213" t="str">
            <v>CAMPINAS</v>
          </cell>
          <cell r="K213" t="str">
            <v>SP</v>
          </cell>
          <cell r="L213">
            <v>13092123</v>
          </cell>
          <cell r="M213">
            <v>18328118019802</v>
          </cell>
          <cell r="N213">
            <v>122593803110</v>
          </cell>
          <cell r="O213" t="str">
            <v>NOVA CAMPINAS</v>
          </cell>
          <cell r="P213" t="str">
            <v>N</v>
          </cell>
          <cell r="Q213" t="str">
            <v>CPNS-SP</v>
          </cell>
          <cell r="R213" t="str">
            <v>AGNALDO</v>
          </cell>
        </row>
        <row r="214">
          <cell r="B214" t="str">
            <v>04 0213</v>
          </cell>
          <cell r="C214" t="str">
            <v>NE2</v>
          </cell>
          <cell r="D214" t="str">
            <v>R1</v>
          </cell>
          <cell r="E214" t="str">
            <v>MARYANE</v>
          </cell>
          <cell r="F214" t="str">
            <v>KNDY-CE</v>
          </cell>
          <cell r="G214" t="str">
            <v>PETZ PRESIDENTE KENNEDY</v>
          </cell>
          <cell r="H214">
            <v>44848</v>
          </cell>
          <cell r="I214" t="str">
            <v>AV SARGENTO HERMINIO SAMPAIO, 2411</v>
          </cell>
          <cell r="J214" t="str">
            <v>FORTALEZA</v>
          </cell>
          <cell r="K214" t="str">
            <v>CE</v>
          </cell>
          <cell r="L214">
            <v>60320105</v>
          </cell>
          <cell r="M214">
            <v>18328118020991</v>
          </cell>
          <cell r="N214" t="str">
            <v>070248222</v>
          </cell>
          <cell r="O214" t="str">
            <v>PRESIDENTE KENNEDY</v>
          </cell>
          <cell r="P214" t="str">
            <v>S</v>
          </cell>
          <cell r="Q214" t="str">
            <v xml:space="preserve">KNDY-CE </v>
          </cell>
          <cell r="R214" t="str">
            <v>LUCAS</v>
          </cell>
        </row>
        <row r="215">
          <cell r="B215" t="str">
            <v>04 0214</v>
          </cell>
          <cell r="C215" t="str">
            <v>CO-3</v>
          </cell>
          <cell r="D215" t="str">
            <v>R3</v>
          </cell>
          <cell r="E215" t="str">
            <v>FELICIO</v>
          </cell>
          <cell r="F215" t="str">
            <v>PTNG-AM</v>
          </cell>
          <cell r="G215" t="str">
            <v>PETZ PONTA NEGRA</v>
          </cell>
          <cell r="H215"/>
          <cell r="I215" t="str">
            <v>AV CORONEL TEIXEIRA, 5705</v>
          </cell>
          <cell r="J215" t="str">
            <v>MANAUS</v>
          </cell>
          <cell r="K215" t="str">
            <v>AM</v>
          </cell>
          <cell r="L215">
            <v>69037000</v>
          </cell>
          <cell r="M215">
            <v>18328118019713</v>
          </cell>
          <cell r="N215" t="str">
            <v>054360951</v>
          </cell>
          <cell r="O215" t="str">
            <v>PONTA NEGRA</v>
          </cell>
          <cell r="P215" t="str">
            <v>N</v>
          </cell>
          <cell r="Q215" t="str">
            <v>PTNG-AM</v>
          </cell>
          <cell r="R215" t="str">
            <v>CAIO</v>
          </cell>
        </row>
        <row r="216">
          <cell r="B216" t="str">
            <v>04 0215</v>
          </cell>
          <cell r="C216" t="str">
            <v/>
          </cell>
          <cell r="D216" t="str">
            <v/>
          </cell>
          <cell r="E216" t="str">
            <v/>
          </cell>
          <cell r="F216" t="str">
            <v/>
          </cell>
          <cell r="G216" t="str">
            <v/>
          </cell>
          <cell r="H216"/>
          <cell r="I216" t="str">
            <v/>
          </cell>
          <cell r="J216" t="str">
            <v/>
          </cell>
          <cell r="K216" t="str">
            <v/>
          </cell>
          <cell r="L216"/>
          <cell r="M216" t="str">
            <v/>
          </cell>
          <cell r="N216" t="str">
            <v/>
          </cell>
          <cell r="O216" t="str">
            <v/>
          </cell>
          <cell r="P216" t="str">
            <v>N</v>
          </cell>
          <cell r="Q216" t="str">
            <v/>
          </cell>
          <cell r="R216" t="str">
            <v/>
          </cell>
        </row>
        <row r="217">
          <cell r="B217" t="str">
            <v>04 0216</v>
          </cell>
          <cell r="C217" t="str">
            <v>NE1</v>
          </cell>
          <cell r="D217" t="str">
            <v>R1</v>
          </cell>
          <cell r="E217" t="str">
            <v>MARYANE</v>
          </cell>
          <cell r="F217" t="str">
            <v>TORE-PE</v>
          </cell>
          <cell r="G217" t="str">
            <v>PETZ CARREFOUR TORRES</v>
          </cell>
          <cell r="H217">
            <v>45658</v>
          </cell>
          <cell r="I217" t="str">
            <v>R JOSE BONIFACIO, 1315</v>
          </cell>
          <cell r="J217" t="str">
            <v>RECIFE</v>
          </cell>
          <cell r="K217" t="str">
            <v>PE</v>
          </cell>
          <cell r="L217">
            <v>50710001</v>
          </cell>
          <cell r="M217">
            <v>18328118020649</v>
          </cell>
          <cell r="N217" t="str">
            <v>099758377</v>
          </cell>
          <cell r="O217" t="str">
            <v>TORRE</v>
          </cell>
          <cell r="P217" t="str">
            <v>N</v>
          </cell>
          <cell r="Q217" t="str">
            <v>TORE-PE</v>
          </cell>
          <cell r="R217" t="str">
            <v>LUCAS</v>
          </cell>
        </row>
        <row r="218">
          <cell r="B218" t="str">
            <v>04 0217</v>
          </cell>
          <cell r="C218" t="str">
            <v>NE2</v>
          </cell>
          <cell r="D218" t="str">
            <v>R1</v>
          </cell>
          <cell r="E218" t="str">
            <v>MARYANE</v>
          </cell>
          <cell r="F218" t="str">
            <v>RBFR-RN</v>
          </cell>
          <cell r="G218" t="str">
            <v>PETZ NATAL ROBERTO FREIRE</v>
          </cell>
          <cell r="H218">
            <v>44702</v>
          </cell>
          <cell r="I218" t="str">
            <v>RUA DOUTOR ALEXANDER FLEMING, 20</v>
          </cell>
          <cell r="J218" t="str">
            <v>NATAL</v>
          </cell>
          <cell r="K218" t="str">
            <v>RN</v>
          </cell>
          <cell r="L218">
            <v>59082020</v>
          </cell>
          <cell r="M218">
            <v>18328118022692</v>
          </cell>
          <cell r="N218">
            <v>206012608</v>
          </cell>
          <cell r="O218" t="str">
            <v>CAPIM MACIO</v>
          </cell>
          <cell r="P218" t="str">
            <v>S</v>
          </cell>
          <cell r="Q218" t="str">
            <v>RBFR-RN</v>
          </cell>
          <cell r="R218" t="str">
            <v>LUCAS</v>
          </cell>
        </row>
        <row r="219">
          <cell r="B219" t="str">
            <v>04 0218</v>
          </cell>
          <cell r="C219" t="str">
            <v>RS</v>
          </cell>
          <cell r="D219" t="str">
            <v>R2</v>
          </cell>
          <cell r="E219" t="str">
            <v>MARCONE</v>
          </cell>
          <cell r="F219" t="str">
            <v>SLPD-RS</v>
          </cell>
          <cell r="G219" t="str">
            <v>PETZ SÃO LEOPOLDO</v>
          </cell>
          <cell r="H219">
            <v>45107</v>
          </cell>
          <cell r="I219" t="str">
            <v>AV GETULIO VARGAS,1802</v>
          </cell>
          <cell r="J219" t="str">
            <v>SÃO LEOPOLDO</v>
          </cell>
          <cell r="K219" t="str">
            <v>RS</v>
          </cell>
          <cell r="L219">
            <v>93020566</v>
          </cell>
          <cell r="M219">
            <v>18328118020487</v>
          </cell>
          <cell r="N219">
            <v>1240327649</v>
          </cell>
          <cell r="O219" t="str">
            <v>FIAO</v>
          </cell>
          <cell r="P219" t="str">
            <v>S</v>
          </cell>
          <cell r="Q219" t="str">
            <v>SLPD-RS</v>
          </cell>
          <cell r="R219" t="str">
            <v>JOAB</v>
          </cell>
        </row>
        <row r="220">
          <cell r="B220" t="str">
            <v>04 0219</v>
          </cell>
          <cell r="C220" t="str">
            <v>INT-3</v>
          </cell>
          <cell r="D220" t="str">
            <v>R2</v>
          </cell>
          <cell r="E220" t="str">
            <v>MARCONE</v>
          </cell>
          <cell r="F220" t="str">
            <v>BTCT-SP</v>
          </cell>
          <cell r="G220" t="str">
            <v>PETZ BOTUCATU</v>
          </cell>
          <cell r="H220">
            <v>45234</v>
          </cell>
          <cell r="I220" t="str">
            <v>AV DOUTOR VITAL BRASIL, S/N</v>
          </cell>
          <cell r="J220" t="str">
            <v>BOTUCATU</v>
          </cell>
          <cell r="K220" t="str">
            <v>SP</v>
          </cell>
          <cell r="L220">
            <v>18603193</v>
          </cell>
          <cell r="M220" t="str">
            <v>18.328.118/0244-74</v>
          </cell>
          <cell r="N220">
            <v>224351862116</v>
          </cell>
          <cell r="O220" t="str">
            <v>VILA SÃO LUCIO</v>
          </cell>
          <cell r="P220" t="str">
            <v>N</v>
          </cell>
          <cell r="Q220" t="str">
            <v xml:space="preserve">BTCT-SP </v>
          </cell>
          <cell r="R220" t="str">
            <v>GUILHERME</v>
          </cell>
        </row>
        <row r="221">
          <cell r="B221" t="str">
            <v>04 0220</v>
          </cell>
          <cell r="C221" t="str">
            <v>CD</v>
          </cell>
          <cell r="D221" t="str">
            <v>CD</v>
          </cell>
          <cell r="E221" t="str">
            <v>MARYANE</v>
          </cell>
          <cell r="F221" t="str">
            <v>CDMA-SP</v>
          </cell>
          <cell r="G221" t="str">
            <v>CENTRO DE DISTRIBUICAO MAUA</v>
          </cell>
          <cell r="H221">
            <v>44197</v>
          </cell>
          <cell r="I221" t="str">
            <v>AV ALBERTO SOARES SAMPAIO, 1764</v>
          </cell>
          <cell r="J221" t="str">
            <v>MAUA</v>
          </cell>
          <cell r="K221" t="str">
            <v>SP</v>
          </cell>
          <cell r="L221">
            <v>9380000</v>
          </cell>
          <cell r="M221">
            <v>18328118020720</v>
          </cell>
          <cell r="N221">
            <v>442574978119</v>
          </cell>
          <cell r="O221" t="str">
            <v>CAPUAVA</v>
          </cell>
          <cell r="P221" t="str">
            <v>S</v>
          </cell>
          <cell r="Q221" t="str">
            <v>CDMA-SP</v>
          </cell>
          <cell r="R221" t="str">
            <v>AGNALDO</v>
          </cell>
        </row>
        <row r="222">
          <cell r="B222" t="str">
            <v>04 0221</v>
          </cell>
          <cell r="C222" t="str">
            <v>SP7</v>
          </cell>
          <cell r="D222" t="str">
            <v>R3</v>
          </cell>
          <cell r="E222" t="str">
            <v>FELICIO</v>
          </cell>
          <cell r="F222" t="str">
            <v>GVDL-SP</v>
          </cell>
          <cell r="G222" t="str">
            <v>PETZ GASTAO VIDIGAL</v>
          </cell>
          <cell r="H222">
            <v>44636</v>
          </cell>
          <cell r="I222" t="str">
            <v>AVENIDA GASTÃO VIDIGAL, 1555</v>
          </cell>
          <cell r="J222" t="str">
            <v>SÃO PAULO</v>
          </cell>
          <cell r="K222" t="str">
            <v>SP</v>
          </cell>
          <cell r="L222">
            <v>5314000</v>
          </cell>
          <cell r="M222">
            <v>18328118021025</v>
          </cell>
          <cell r="N222">
            <v>133485101112</v>
          </cell>
          <cell r="O222" t="str">
            <v>VILA LEOPOLDINA</v>
          </cell>
          <cell r="P222" t="str">
            <v>S</v>
          </cell>
          <cell r="Q222" t="str">
            <v>GVDL-SP</v>
          </cell>
          <cell r="R222" t="str">
            <v>KAUAN</v>
          </cell>
        </row>
        <row r="223">
          <cell r="B223" t="str">
            <v>04 0222</v>
          </cell>
          <cell r="C223" t="str">
            <v>CDSG</v>
          </cell>
          <cell r="D223" t="str">
            <v>CDSG</v>
          </cell>
          <cell r="E223" t="str">
            <v>MARYANE</v>
          </cell>
          <cell r="F223" t="str">
            <v>CDSG-SP</v>
          </cell>
          <cell r="G223" t="str">
            <v>PETZ CDSG AUGUSTA</v>
          </cell>
          <cell r="H223">
            <v>44197</v>
          </cell>
          <cell r="I223" t="str">
            <v>R AUGUSTA 215</v>
          </cell>
          <cell r="J223" t="str">
            <v>SÃO PAULO</v>
          </cell>
          <cell r="K223" t="str">
            <v>SP</v>
          </cell>
          <cell r="L223">
            <v>1305000</v>
          </cell>
          <cell r="M223" t="str">
            <v>18.328.118/0235-83</v>
          </cell>
          <cell r="N223">
            <v>136338002112</v>
          </cell>
          <cell r="O223" t="str">
            <v>CONSOLACAO</v>
          </cell>
          <cell r="P223" t="str">
            <v>S</v>
          </cell>
          <cell r="Q223" t="str">
            <v>CSDG-SP</v>
          </cell>
          <cell r="R223" t="str">
            <v>AGNALDO</v>
          </cell>
        </row>
        <row r="224">
          <cell r="B224" t="str">
            <v>04 0223</v>
          </cell>
          <cell r="C224" t="str">
            <v>MG-2</v>
          </cell>
          <cell r="D224" t="str">
            <v>R3</v>
          </cell>
          <cell r="E224" t="str">
            <v>FELICIO</v>
          </cell>
          <cell r="F224" t="str">
            <v>IPTG-MG</v>
          </cell>
          <cell r="G224" t="str">
            <v>PETZ IPATINGA (ANTIGA BETIM AMERICAS/MG)</v>
          </cell>
          <cell r="H224">
            <v>45185</v>
          </cell>
          <cell r="I224" t="str">
            <v>AV CLAUDIO MOURA, 801</v>
          </cell>
          <cell r="J224" t="str">
            <v>IPATINGA</v>
          </cell>
          <cell r="K224" t="str">
            <v>MG</v>
          </cell>
          <cell r="L224">
            <v>35164840</v>
          </cell>
          <cell r="M224" t="str">
            <v>18.328.118/0213-78</v>
          </cell>
          <cell r="N224" t="str">
            <v>0026221781744</v>
          </cell>
          <cell r="O224" t="str">
            <v>NOVO CRUZEIRO</v>
          </cell>
          <cell r="P224" t="str">
            <v>S</v>
          </cell>
          <cell r="Q224" t="str">
            <v>IPTG-MG</v>
          </cell>
          <cell r="R224" t="str">
            <v>KAUAN</v>
          </cell>
        </row>
        <row r="225">
          <cell r="B225" t="str">
            <v>04 0224</v>
          </cell>
          <cell r="C225" t="str">
            <v>CO-1</v>
          </cell>
          <cell r="D225" t="str">
            <v>R3</v>
          </cell>
          <cell r="E225" t="str">
            <v>FELICIO</v>
          </cell>
          <cell r="F225" t="str">
            <v>NSPL-MS</v>
          </cell>
          <cell r="G225" t="str">
            <v>PETZ NORTE SUL PLAZA</v>
          </cell>
          <cell r="H225">
            <v>44737</v>
          </cell>
          <cell r="I225" t="str">
            <v>AVENIDA PRESIDENTE ERNESTO GEISEL, 2300, CAMPO GRANDE/MS</v>
          </cell>
          <cell r="J225" t="str">
            <v>CAMPO GRANDE</v>
          </cell>
          <cell r="K225" t="str">
            <v>MS</v>
          </cell>
          <cell r="L225">
            <v>79005471</v>
          </cell>
          <cell r="M225">
            <v>18328118021459</v>
          </cell>
          <cell r="N225">
            <v>284663905</v>
          </cell>
          <cell r="O225" t="str">
            <v>VILA SÃO VICENTE</v>
          </cell>
          <cell r="P225" t="str">
            <v>S</v>
          </cell>
          <cell r="Q225" t="str">
            <v>NSPL-MS</v>
          </cell>
          <cell r="R225" t="str">
            <v>CAIO</v>
          </cell>
        </row>
        <row r="226">
          <cell r="B226" t="str">
            <v>04 0225</v>
          </cell>
          <cell r="H226"/>
          <cell r="L226"/>
          <cell r="M226" t="str">
            <v/>
          </cell>
          <cell r="N226" t="str">
            <v/>
          </cell>
          <cell r="O226" t="str">
            <v/>
          </cell>
          <cell r="P226" t="str">
            <v>N</v>
          </cell>
          <cell r="Q226" t="str">
            <v/>
          </cell>
          <cell r="R226" t="str">
            <v/>
          </cell>
        </row>
        <row r="227">
          <cell r="B227" t="str">
            <v>04 0226</v>
          </cell>
          <cell r="C227" t="str">
            <v>NE2</v>
          </cell>
          <cell r="D227" t="str">
            <v>R1</v>
          </cell>
          <cell r="E227" t="str">
            <v>MARYANE</v>
          </cell>
          <cell r="F227" t="str">
            <v>SLUI-MA</v>
          </cell>
          <cell r="G227" t="str">
            <v>PETZ SÃO LUIS</v>
          </cell>
          <cell r="H227">
            <v>44838</v>
          </cell>
          <cell r="I227" t="str">
            <v>AVENIDA DANIEL DE LA TOUCH, 1250, VILA VICENTE FIALHO, SÃO LUIS-MA</v>
          </cell>
          <cell r="J227" t="str">
            <v>SÃO LUIS</v>
          </cell>
          <cell r="K227" t="str">
            <v>MA</v>
          </cell>
          <cell r="L227">
            <v>66074115</v>
          </cell>
          <cell r="M227">
            <v>18328118021297</v>
          </cell>
          <cell r="N227">
            <v>127347950</v>
          </cell>
          <cell r="O227" t="str">
            <v>VILA VICENTE FIALHO</v>
          </cell>
          <cell r="P227" t="str">
            <v>S</v>
          </cell>
          <cell r="Q227" t="str">
            <v>SLUI-MA</v>
          </cell>
          <cell r="R227" t="str">
            <v>LUCAS</v>
          </cell>
        </row>
        <row r="228">
          <cell r="B228" t="str">
            <v>04 0227</v>
          </cell>
          <cell r="C228" t="str">
            <v>SP5</v>
          </cell>
          <cell r="D228" t="str">
            <v>R2</v>
          </cell>
          <cell r="E228" t="str">
            <v>MARCONE</v>
          </cell>
          <cell r="F228" t="str">
            <v>CFTT-SP</v>
          </cell>
          <cell r="G228" t="str">
            <v>PETZ CARREFOUR TIETE</v>
          </cell>
          <cell r="H228">
            <v>44716</v>
          </cell>
          <cell r="I228" t="str">
            <v>AVENIDA MORVAN DIAS FIGUEIREDO, 3177, VL GERTRUDES, CEP: 02063-902, SÃO PAULO/SP</v>
          </cell>
          <cell r="J228" t="str">
            <v>SÃO PAULO</v>
          </cell>
          <cell r="K228" t="str">
            <v>SP</v>
          </cell>
          <cell r="L228">
            <v>2063902</v>
          </cell>
          <cell r="M228">
            <v>18328118021106</v>
          </cell>
          <cell r="N228">
            <v>133525939113</v>
          </cell>
          <cell r="O228" t="str">
            <v>VILA GUILHERME</v>
          </cell>
          <cell r="P228" t="str">
            <v>S</v>
          </cell>
          <cell r="Q228" t="str">
            <v>CFTT-SP</v>
          </cell>
          <cell r="R228" t="str">
            <v>JOAB</v>
          </cell>
        </row>
        <row r="229">
          <cell r="B229" t="str">
            <v>04 0228</v>
          </cell>
          <cell r="C229" t="str">
            <v>CO-3</v>
          </cell>
          <cell r="D229" t="str">
            <v>R3</v>
          </cell>
          <cell r="E229" t="str">
            <v>FELICIO</v>
          </cell>
          <cell r="F229" t="str">
            <v>SPAN-MT</v>
          </cell>
          <cell r="G229" t="str">
            <v>PETZ SHOPPING PANTANAL</v>
          </cell>
          <cell r="H229">
            <v>44604</v>
          </cell>
          <cell r="I229" t="str">
            <v>AVENIDA HISTORIADOR RUBENS MENDONÇA, 3.300, BOSQUE SAUDE, CEP: 78050-000 - CUIBÁ-MT</v>
          </cell>
          <cell r="J229" t="str">
            <v>CUIABA</v>
          </cell>
          <cell r="K229" t="str">
            <v>MT</v>
          </cell>
          <cell r="L229">
            <v>78050000</v>
          </cell>
          <cell r="M229">
            <v>18328118021700</v>
          </cell>
          <cell r="N229">
            <v>139142630</v>
          </cell>
          <cell r="O229" t="str">
            <v>BOSQUE DA SAUDE</v>
          </cell>
          <cell r="P229" t="str">
            <v>S</v>
          </cell>
          <cell r="Q229" t="str">
            <v xml:space="preserve">SPAN-MT </v>
          </cell>
          <cell r="R229" t="str">
            <v>CAIO</v>
          </cell>
        </row>
        <row r="230">
          <cell r="B230" t="str">
            <v>04 0229</v>
          </cell>
          <cell r="C230" t="str">
            <v>SC-RS</v>
          </cell>
          <cell r="D230" t="str">
            <v>R2</v>
          </cell>
          <cell r="E230" t="str">
            <v>MARCONE</v>
          </cell>
          <cell r="F230" t="str">
            <v>CRBT-RS</v>
          </cell>
          <cell r="G230" t="str">
            <v>PETZ CARLOS BERTA</v>
          </cell>
          <cell r="H230">
            <v>44918</v>
          </cell>
          <cell r="I230" t="str">
            <v>RUA ANTONIO CARLOS BERTA, 151</v>
          </cell>
          <cell r="J230" t="str">
            <v>PORTO ALEGRE</v>
          </cell>
          <cell r="K230" t="str">
            <v>RS</v>
          </cell>
          <cell r="L230">
            <v>91340020</v>
          </cell>
          <cell r="M230">
            <v>18328118021610</v>
          </cell>
          <cell r="N230">
            <v>963892606</v>
          </cell>
          <cell r="O230" t="str">
            <v>JD EUROPA</v>
          </cell>
          <cell r="P230" t="str">
            <v>S</v>
          </cell>
          <cell r="Q230" t="str">
            <v>CRBT-RS</v>
          </cell>
          <cell r="R230" t="str">
            <v>JOAB</v>
          </cell>
        </row>
        <row r="231">
          <cell r="B231" t="str">
            <v>04 0230</v>
          </cell>
          <cell r="C231" t="str">
            <v>RJ</v>
          </cell>
          <cell r="D231" t="str">
            <v>R1</v>
          </cell>
          <cell r="E231" t="str">
            <v>MARYANE</v>
          </cell>
          <cell r="F231" t="str">
            <v>CGDR-RJ</v>
          </cell>
          <cell r="G231" t="str">
            <v>PETZ CAMPO GRANDE RIO</v>
          </cell>
          <cell r="H231">
            <v>44800</v>
          </cell>
          <cell r="I231" t="str">
            <v>EST CACHAMORRA, 800</v>
          </cell>
          <cell r="J231" t="str">
            <v xml:space="preserve">RIO DE JANEIRO </v>
          </cell>
          <cell r="K231" t="str">
            <v>RJ</v>
          </cell>
          <cell r="L231">
            <v>23040150</v>
          </cell>
          <cell r="M231" t="str">
            <v>18.328.118/0241-21</v>
          </cell>
          <cell r="N231">
            <v>12548885</v>
          </cell>
          <cell r="O231" t="str">
            <v>CAMPO GRANDE</v>
          </cell>
          <cell r="P231" t="str">
            <v>S</v>
          </cell>
          <cell r="Q231" t="str">
            <v xml:space="preserve">CGDR-RJ </v>
          </cell>
          <cell r="R231" t="str">
            <v>ALEX</v>
          </cell>
        </row>
        <row r="232">
          <cell r="B232" t="str">
            <v>04 0231</v>
          </cell>
          <cell r="C232" t="str">
            <v>SP4</v>
          </cell>
          <cell r="D232" t="str">
            <v>R2</v>
          </cell>
          <cell r="E232" t="str">
            <v>MARCONE</v>
          </cell>
          <cell r="F232" t="str">
            <v>SMOC-SP</v>
          </cell>
          <cell r="G232" t="str">
            <v>PETZ MOOCA PLAZA SHOPPING</v>
          </cell>
          <cell r="H232">
            <v>44659</v>
          </cell>
          <cell r="I232" t="str">
            <v>R CAP PACHECO E CHAVES, 313</v>
          </cell>
          <cell r="J232" t="str">
            <v>SÃO PAULO</v>
          </cell>
          <cell r="K232" t="str">
            <v xml:space="preserve">SP </v>
          </cell>
          <cell r="L232">
            <v>3126000</v>
          </cell>
          <cell r="M232">
            <v>18328118021530</v>
          </cell>
          <cell r="N232">
            <v>133773384115</v>
          </cell>
          <cell r="O232" t="str">
            <v xml:space="preserve">VILA PRUDENTE </v>
          </cell>
          <cell r="P232" t="str">
            <v>S</v>
          </cell>
          <cell r="Q232" t="str">
            <v>SMOC-SP</v>
          </cell>
          <cell r="R232" t="str">
            <v>ROBSON</v>
          </cell>
        </row>
        <row r="233">
          <cell r="B233" t="str">
            <v>04 0232</v>
          </cell>
          <cell r="C233" t="str">
            <v>CO-3</v>
          </cell>
          <cell r="D233" t="str">
            <v>R3</v>
          </cell>
          <cell r="E233" t="str">
            <v>FELICIO</v>
          </cell>
          <cell r="F233" t="str">
            <v>VGDE-MT</v>
          </cell>
          <cell r="G233" t="str">
            <v>PETZ VARZEA GRANDE</v>
          </cell>
          <cell r="H233">
            <v>44971</v>
          </cell>
          <cell r="I233" t="str">
            <v>AVENIDA GOVERNADOR JOAO PONDE ARRUDA, 1096, CENTRO OESTE, VARZEA GRANDE-MT</v>
          </cell>
          <cell r="J233" t="str">
            <v>VARZEA GRANDE</v>
          </cell>
          <cell r="K233" t="str">
            <v>MT</v>
          </cell>
          <cell r="L233">
            <v>78110376</v>
          </cell>
          <cell r="M233">
            <v>18328118021963</v>
          </cell>
          <cell r="N233">
            <v>139152920</v>
          </cell>
          <cell r="O233" t="str">
            <v>CENTRO-OESTE</v>
          </cell>
          <cell r="P233" t="str">
            <v>S</v>
          </cell>
          <cell r="Q233" t="str">
            <v>VGDE-MT</v>
          </cell>
          <cell r="R233" t="str">
            <v>CAIO</v>
          </cell>
        </row>
        <row r="234">
          <cell r="B234" t="str">
            <v>04 0233</v>
          </cell>
          <cell r="C234" t="str">
            <v>INT-3</v>
          </cell>
          <cell r="D234" t="str">
            <v>R2</v>
          </cell>
          <cell r="E234" t="str">
            <v>MARCONE</v>
          </cell>
          <cell r="F234" t="str">
            <v>LTIR-PR</v>
          </cell>
          <cell r="G234" t="str">
            <v>PETZ LONDRINA TIRADENTES</v>
          </cell>
          <cell r="H234">
            <v>44891</v>
          </cell>
          <cell r="I234" t="str">
            <v xml:space="preserve">AV TIRADENTES </v>
          </cell>
          <cell r="J234" t="str">
            <v>LONDRINA</v>
          </cell>
          <cell r="K234" t="str">
            <v>PR</v>
          </cell>
          <cell r="L234">
            <v>86071000</v>
          </cell>
          <cell r="M234" t="str">
            <v>18.328.118/0247-17</v>
          </cell>
          <cell r="N234" t="str">
            <v>90961831-24</v>
          </cell>
          <cell r="O234" t="str">
            <v>RODOCENTRO</v>
          </cell>
          <cell r="P234" t="str">
            <v>S</v>
          </cell>
          <cell r="Q234" t="str">
            <v>LTIR-PR</v>
          </cell>
          <cell r="R234" t="str">
            <v>GUILHERME</v>
          </cell>
        </row>
        <row r="235">
          <cell r="B235" t="str">
            <v>04 0234</v>
          </cell>
          <cell r="C235" t="str">
            <v>RS</v>
          </cell>
          <cell r="D235" t="str">
            <v>R2</v>
          </cell>
          <cell r="E235" t="str">
            <v>MARCONE</v>
          </cell>
          <cell r="F235" t="str">
            <v>RBAV-RS</v>
          </cell>
          <cell r="G235" t="str">
            <v>PETZ RUBEN BENTO ALVES</v>
          </cell>
          <cell r="H235">
            <v>44807</v>
          </cell>
          <cell r="I235" t="str">
            <v>AVENIDA RUBEN BENTO ALVES, 3483, BAIRRO SÃO JOSE, CAXIAS DO SUL</v>
          </cell>
          <cell r="J235" t="str">
            <v>CAXIAS DO SUL</v>
          </cell>
          <cell r="K235" t="str">
            <v>RS</v>
          </cell>
          <cell r="L235">
            <v>95041197</v>
          </cell>
          <cell r="M235">
            <v>18328118021882</v>
          </cell>
          <cell r="N235" t="str">
            <v>0290689538</v>
          </cell>
          <cell r="O235" t="str">
            <v>SÃO JOSÉ</v>
          </cell>
          <cell r="P235" t="str">
            <v>S</v>
          </cell>
          <cell r="Q235" t="str">
            <v>RBAV-RS</v>
          </cell>
          <cell r="R235" t="str">
            <v>JOAB</v>
          </cell>
        </row>
        <row r="236">
          <cell r="B236" t="str">
            <v>04 0235</v>
          </cell>
          <cell r="C236" t="str">
            <v>NE1</v>
          </cell>
          <cell r="D236" t="str">
            <v>R1</v>
          </cell>
          <cell r="E236" t="str">
            <v>MARYANE</v>
          </cell>
          <cell r="F236" t="str">
            <v>PNMR-PE</v>
          </cell>
          <cell r="G236" t="str">
            <v>PETZ PARNAMIRIM</v>
          </cell>
          <cell r="H236">
            <v>44616</v>
          </cell>
          <cell r="I236" t="str">
            <v>AVENIDA DEZESSETE DE AGOSTO, 285 E 295, BAIRRO PARNAMIRIM, RECIFE-PE, CEP: 52060-590</v>
          </cell>
          <cell r="J236" t="str">
            <v>RECIFE</v>
          </cell>
          <cell r="K236" t="str">
            <v>PE</v>
          </cell>
          <cell r="L236">
            <v>52060590</v>
          </cell>
          <cell r="M236">
            <v>18328118022005</v>
          </cell>
          <cell r="N236">
            <v>101432704</v>
          </cell>
          <cell r="O236" t="str">
            <v>PARNAMIRIM</v>
          </cell>
          <cell r="P236" t="str">
            <v>S</v>
          </cell>
          <cell r="Q236" t="str">
            <v>PNMR-PE</v>
          </cell>
          <cell r="R236" t="str">
            <v>LUCAS</v>
          </cell>
        </row>
        <row r="237">
          <cell r="B237" t="str">
            <v>04 0236</v>
          </cell>
          <cell r="C237" t="str">
            <v>RJ</v>
          </cell>
          <cell r="D237" t="str">
            <v>R1</v>
          </cell>
          <cell r="E237" t="str">
            <v>MARYANE</v>
          </cell>
          <cell r="F237" t="str">
            <v>NIGC-RJ</v>
          </cell>
          <cell r="G237" t="str">
            <v>PETZ NOVA IGUAÇU</v>
          </cell>
          <cell r="H237">
            <v>44813</v>
          </cell>
          <cell r="I237" t="str">
            <v>AV ABILIO AUGUSTO TAVORA, S/N</v>
          </cell>
          <cell r="J237" t="str">
            <v>CENTRO</v>
          </cell>
          <cell r="K237" t="str">
            <v>RJ</v>
          </cell>
          <cell r="L237">
            <v>26255155</v>
          </cell>
          <cell r="M237">
            <v>18328118022340</v>
          </cell>
          <cell r="N237">
            <v>12373449</v>
          </cell>
          <cell r="O237" t="str">
            <v>NOVA IGUAÇU</v>
          </cell>
          <cell r="P237" t="str">
            <v>S</v>
          </cell>
          <cell r="Q237" t="str">
            <v>NIGC-RJ</v>
          </cell>
          <cell r="R237" t="str">
            <v>ALEX</v>
          </cell>
        </row>
        <row r="238">
          <cell r="B238" t="str">
            <v>04 0237</v>
          </cell>
          <cell r="C238" t="str">
            <v>MG-1</v>
          </cell>
          <cell r="D238" t="str">
            <v>R3</v>
          </cell>
          <cell r="E238" t="str">
            <v>FELICIO</v>
          </cell>
          <cell r="F238" t="str">
            <v>SIND-MG</v>
          </cell>
          <cell r="G238" t="str">
            <v>PETZ INDEPENDENCIA SHOPPING</v>
          </cell>
          <cell r="H238">
            <v>44674</v>
          </cell>
          <cell r="I238" t="str">
            <v>AV PRESIDENTE ITAMAR FRANCO, 3600</v>
          </cell>
          <cell r="J238" t="str">
            <v>JUIZ DE FORA</v>
          </cell>
          <cell r="K238" t="str">
            <v xml:space="preserve">MG </v>
          </cell>
          <cell r="L238">
            <v>36025290</v>
          </cell>
          <cell r="M238">
            <v>18328118022501</v>
          </cell>
          <cell r="N238" t="str">
            <v>0026221782082</v>
          </cell>
          <cell r="O238" t="str">
            <v>SÃO MATEUS</v>
          </cell>
          <cell r="P238" t="str">
            <v>S</v>
          </cell>
          <cell r="Q238" t="str">
            <v>SIND-MG</v>
          </cell>
          <cell r="R238" t="str">
            <v>KAUAN</v>
          </cell>
        </row>
        <row r="239">
          <cell r="B239" t="str">
            <v>04 0238</v>
          </cell>
          <cell r="C239" t="str">
            <v>MG-2</v>
          </cell>
          <cell r="D239" t="str">
            <v>R3</v>
          </cell>
          <cell r="E239" t="str">
            <v>FELICIO</v>
          </cell>
          <cell r="F239" t="str">
            <v>SVBD-MG</v>
          </cell>
          <cell r="G239" t="str">
            <v>PETZ SILVIANO BRANDÃO</v>
          </cell>
          <cell r="H239">
            <v>45267</v>
          </cell>
          <cell r="I239" t="str">
            <v>AV SILVIANO BRANDÃO, 2453</v>
          </cell>
          <cell r="J239" t="str">
            <v>BELO HORIZONTE</v>
          </cell>
          <cell r="K239" t="str">
            <v>MG</v>
          </cell>
          <cell r="L239">
            <v>31030035</v>
          </cell>
          <cell r="M239">
            <v>18328118022188</v>
          </cell>
          <cell r="N239" t="str">
            <v>0026221781825</v>
          </cell>
          <cell r="O239" t="str">
            <v>HORTO</v>
          </cell>
          <cell r="P239" t="str">
            <v>N</v>
          </cell>
          <cell r="Q239" t="str">
            <v>SVBD-MG</v>
          </cell>
          <cell r="R239" t="str">
            <v>KAUAN</v>
          </cell>
        </row>
        <row r="240">
          <cell r="B240" t="str">
            <v>04 0239</v>
          </cell>
          <cell r="C240" t="str">
            <v>INT-2</v>
          </cell>
          <cell r="D240" t="str">
            <v>R1</v>
          </cell>
          <cell r="E240" t="str">
            <v>MARYANE</v>
          </cell>
          <cell r="F240" t="str">
            <v>SUBR-MG</v>
          </cell>
          <cell r="G240" t="str">
            <v>PETZ SHOPPING UBERLANDIA</v>
          </cell>
          <cell r="H240">
            <v>44851</v>
          </cell>
          <cell r="I240" t="str">
            <v>AV JOAO NAVES DE AVILA, 1331</v>
          </cell>
          <cell r="J240" t="str">
            <v xml:space="preserve">UBERLANDIA </v>
          </cell>
          <cell r="K240" t="str">
            <v>MG</v>
          </cell>
          <cell r="L240">
            <v>38408902</v>
          </cell>
          <cell r="M240" t="str">
            <v>18.328.118/0245-55</v>
          </cell>
          <cell r="N240">
            <v>26221782406</v>
          </cell>
          <cell r="O240" t="str">
            <v>TIBERY</v>
          </cell>
          <cell r="P240" t="str">
            <v>S</v>
          </cell>
          <cell r="Q240" t="str">
            <v>SURB-MG</v>
          </cell>
          <cell r="R240" t="str">
            <v>AGNALDO</v>
          </cell>
        </row>
        <row r="241">
          <cell r="B241" t="str">
            <v>04 0240</v>
          </cell>
          <cell r="C241" t="str">
            <v>CD</v>
          </cell>
          <cell r="D241" t="str">
            <v>CD</v>
          </cell>
          <cell r="E241" t="str">
            <v>FELICIO</v>
          </cell>
          <cell r="F241" t="str">
            <v>CDHD-GO</v>
          </cell>
          <cell r="G241" t="str">
            <v xml:space="preserve">CENTRO DE DISTRIBUIÇÃO HIDROLANDIA </v>
          </cell>
          <cell r="H241">
            <v>44753</v>
          </cell>
          <cell r="I241" t="str">
            <v>RODOVIA BR 153</v>
          </cell>
          <cell r="J241" t="str">
            <v xml:space="preserve">HIDROLANDIA </v>
          </cell>
          <cell r="K241" t="str">
            <v>GO</v>
          </cell>
          <cell r="L241">
            <v>75340000</v>
          </cell>
          <cell r="M241" t="str">
            <v>18.328.118/0228-54</v>
          </cell>
          <cell r="N241">
            <v>109228685</v>
          </cell>
          <cell r="O241" t="str">
            <v>ZONA DE EXPANSÃO EMPRESARIAL</v>
          </cell>
          <cell r="P241" t="str">
            <v>S</v>
          </cell>
          <cell r="Q241" t="str">
            <v>CDHD-GO</v>
          </cell>
          <cell r="R241" t="str">
            <v>CAIO</v>
          </cell>
        </row>
        <row r="242">
          <cell r="B242" t="str">
            <v>04 0241</v>
          </cell>
          <cell r="C242" t="str">
            <v>NE2</v>
          </cell>
          <cell r="D242" t="str">
            <v>R1</v>
          </cell>
          <cell r="E242" t="str">
            <v>MARYANE</v>
          </cell>
          <cell r="F242" t="str">
            <v>HLDS-MA</v>
          </cell>
          <cell r="G242" t="str">
            <v>PETZ SÃO LUIS HOLANDESES</v>
          </cell>
          <cell r="H242"/>
          <cell r="I242" t="str">
            <v>AV DOS HOLANDESES CONS.HILTON ROFRIGUES QUADRA:03;</v>
          </cell>
          <cell r="J242" t="str">
            <v>SÃO LUIS</v>
          </cell>
          <cell r="K242" t="str">
            <v>MA</v>
          </cell>
          <cell r="L242">
            <v>65071380</v>
          </cell>
          <cell r="M242">
            <v>18328118022269</v>
          </cell>
          <cell r="N242">
            <v>127400265</v>
          </cell>
          <cell r="O242" t="str">
            <v>CALHAU</v>
          </cell>
          <cell r="P242" t="str">
            <v>N</v>
          </cell>
          <cell r="Q242" t="str">
            <v>HLDS-MA</v>
          </cell>
          <cell r="R242" t="str">
            <v>LUCAS</v>
          </cell>
        </row>
        <row r="243">
          <cell r="B243" t="str">
            <v>04 0242</v>
          </cell>
          <cell r="C243" t="str">
            <v>PR-SC</v>
          </cell>
          <cell r="D243" t="str">
            <v>R2</v>
          </cell>
          <cell r="E243" t="str">
            <v>MARCONE</v>
          </cell>
          <cell r="F243" t="str">
            <v>SJCK-PR</v>
          </cell>
          <cell r="G243" t="str">
            <v>PETZ JOCKEY PLAZA</v>
          </cell>
          <cell r="H243">
            <v>44779</v>
          </cell>
          <cell r="I243" t="str">
            <v>AV VICTOR FERREIRA DO AMARAL, 2633</v>
          </cell>
          <cell r="J243" t="str">
            <v>CURITIBA</v>
          </cell>
          <cell r="K243" t="str">
            <v>PR</v>
          </cell>
          <cell r="L243">
            <v>82810350</v>
          </cell>
          <cell r="M243" t="str">
            <v>18.328.118/0230-79</v>
          </cell>
          <cell r="N243">
            <v>9094584202</v>
          </cell>
          <cell r="O243" t="str">
            <v>TARUMA</v>
          </cell>
          <cell r="P243" t="str">
            <v>S</v>
          </cell>
          <cell r="Q243" t="str">
            <v>SJCK-PR</v>
          </cell>
          <cell r="R243" t="str">
            <v>ROBSON</v>
          </cell>
        </row>
        <row r="244">
          <cell r="B244" t="str">
            <v>04 0243</v>
          </cell>
          <cell r="C244" t="str">
            <v>SP3</v>
          </cell>
          <cell r="D244" t="str">
            <v>R3</v>
          </cell>
          <cell r="E244" t="str">
            <v>FELICIO</v>
          </cell>
          <cell r="F244" t="str">
            <v>SGSQ-SP</v>
          </cell>
          <cell r="G244" t="str">
            <v>PETZ SHOPPING GOLDEN SQUARE</v>
          </cell>
          <cell r="H244">
            <v>44800</v>
          </cell>
          <cell r="I244" t="str">
            <v>AV KENNEDY, 700</v>
          </cell>
          <cell r="J244" t="str">
            <v>SÃO BERNARDO DO CAMPO</v>
          </cell>
          <cell r="K244" t="str">
            <v>SP</v>
          </cell>
          <cell r="L244">
            <v>9726252</v>
          </cell>
          <cell r="M244" t="str">
            <v>18.328.118/0229-35</v>
          </cell>
          <cell r="N244">
            <v>799598169115</v>
          </cell>
          <cell r="O244" t="str">
            <v>JARDIM DO MAR</v>
          </cell>
          <cell r="P244" t="str">
            <v>S</v>
          </cell>
          <cell r="Q244" t="str">
            <v>SGSQ-SP</v>
          </cell>
          <cell r="R244" t="str">
            <v>CAIO</v>
          </cell>
        </row>
        <row r="245">
          <cell r="B245" t="str">
            <v>04 0244</v>
          </cell>
          <cell r="C245" t="str">
            <v>MG-2</v>
          </cell>
          <cell r="D245" t="str">
            <v>R3</v>
          </cell>
          <cell r="E245" t="str">
            <v>FELICIO</v>
          </cell>
          <cell r="F245" t="str">
            <v>GVLD-MG</v>
          </cell>
          <cell r="G245" t="str">
            <v>PETZ GOVERNADOR VALADARES</v>
          </cell>
          <cell r="H245">
            <v>44903</v>
          </cell>
          <cell r="I245" t="str">
            <v>AV BRASIL, 3585</v>
          </cell>
          <cell r="J245" t="str">
            <v>GOVERNADOR VALADARES</v>
          </cell>
          <cell r="K245" t="str">
            <v>MG</v>
          </cell>
          <cell r="L245">
            <v>35010070</v>
          </cell>
          <cell r="M245" t="str">
            <v>18.328.118/0231-50</v>
          </cell>
          <cell r="N245" t="str">
            <v xml:space="preserve"> 0026221782244</v>
          </cell>
          <cell r="O245" t="str">
            <v>CENTRO</v>
          </cell>
          <cell r="P245" t="str">
            <v>S</v>
          </cell>
          <cell r="Q245" t="str">
            <v>GVLD-MG</v>
          </cell>
          <cell r="R245" t="str">
            <v>KAUAN</v>
          </cell>
        </row>
        <row r="246">
          <cell r="B246" t="str">
            <v>04 0245</v>
          </cell>
          <cell r="C246" t="str">
            <v>CO-1</v>
          </cell>
          <cell r="D246" t="str">
            <v>R3</v>
          </cell>
          <cell r="E246" t="str">
            <v>FELICIO</v>
          </cell>
          <cell r="F246" t="str">
            <v>AFPN-MS</v>
          </cell>
          <cell r="G246" t="str">
            <v>PETZ AFONSO PENA</v>
          </cell>
          <cell r="H246">
            <v>45157</v>
          </cell>
          <cell r="I246" t="str">
            <v>AV AFONSO PENA, 1000</v>
          </cell>
          <cell r="J246" t="str">
            <v>CAMPO GRANDE</v>
          </cell>
          <cell r="K246" t="str">
            <v>MS</v>
          </cell>
          <cell r="L246">
            <v>79005001</v>
          </cell>
          <cell r="M246" t="str">
            <v>18.328.118/0232-30</v>
          </cell>
          <cell r="N246" t="str">
            <v>'284711012</v>
          </cell>
          <cell r="O246" t="str">
            <v>AMAMBAI</v>
          </cell>
          <cell r="P246" t="str">
            <v>S</v>
          </cell>
          <cell r="Q246" t="str">
            <v xml:space="preserve">AFPN-MS </v>
          </cell>
          <cell r="R246" t="str">
            <v>CAIO</v>
          </cell>
        </row>
        <row r="247">
          <cell r="B247" t="str">
            <v>04 0246</v>
          </cell>
          <cell r="C247" t="str">
            <v>NE2</v>
          </cell>
          <cell r="D247" t="str">
            <v>R1</v>
          </cell>
          <cell r="E247" t="str">
            <v>MARYANE</v>
          </cell>
          <cell r="F247" t="str">
            <v>MRPG-CE</v>
          </cell>
          <cell r="G247" t="str">
            <v>PETZ MARAPONGA</v>
          </cell>
          <cell r="H247">
            <v>44905</v>
          </cell>
          <cell r="I247" t="str">
            <v>AV GODOFREDO MACIEL, 2560</v>
          </cell>
          <cell r="J247" t="str">
            <v>FORTALEZA</v>
          </cell>
          <cell r="K247" t="str">
            <v>CE</v>
          </cell>
          <cell r="L247">
            <v>60710684</v>
          </cell>
          <cell r="M247" t="str">
            <v>18.328.118/0234-00</v>
          </cell>
          <cell r="N247">
            <v>70708304</v>
          </cell>
          <cell r="O247" t="str">
            <v>MARAPONGA</v>
          </cell>
          <cell r="P247" t="str">
            <v>S</v>
          </cell>
          <cell r="Q247" t="str">
            <v>MRPG-CE</v>
          </cell>
          <cell r="R247" t="str">
            <v>LUCAS</v>
          </cell>
        </row>
        <row r="248">
          <cell r="B248" t="str">
            <v>04 0247</v>
          </cell>
          <cell r="C248" t="str">
            <v>SP3</v>
          </cell>
          <cell r="D248" t="str">
            <v>R3</v>
          </cell>
          <cell r="E248" t="str">
            <v>FELICIO</v>
          </cell>
          <cell r="F248" t="str">
            <v>AVGO-SP</v>
          </cell>
          <cell r="G248" t="str">
            <v>PETZ AV GOIÁS</v>
          </cell>
          <cell r="H248">
            <v>44870</v>
          </cell>
          <cell r="I248" t="str">
            <v>AV GOIAS, 889</v>
          </cell>
          <cell r="J248" t="str">
            <v>SAO CAETANO DO SUL</v>
          </cell>
          <cell r="K248" t="str">
            <v>SP</v>
          </cell>
          <cell r="L248">
            <v>9521310</v>
          </cell>
          <cell r="M248" t="str">
            <v>18.328.118/0236-64</v>
          </cell>
          <cell r="N248">
            <v>636504705114</v>
          </cell>
          <cell r="O248" t="str">
            <v>SANTO ANTONIO</v>
          </cell>
          <cell r="P248" t="str">
            <v>S</v>
          </cell>
          <cell r="Q248" t="str">
            <v>AVGO-SP</v>
          </cell>
          <cell r="R248" t="str">
            <v>CAIO</v>
          </cell>
        </row>
        <row r="249">
          <cell r="B249" t="str">
            <v>04 0248</v>
          </cell>
          <cell r="C249" t="str">
            <v>MG-2</v>
          </cell>
          <cell r="D249" t="str">
            <v>R3</v>
          </cell>
          <cell r="E249" t="str">
            <v>FELICIO</v>
          </cell>
          <cell r="F249" t="str">
            <v>DVNP-MG</v>
          </cell>
          <cell r="G249" t="str">
            <v>PETZ DIVINÓPOLIS</v>
          </cell>
          <cell r="H249">
            <v>45275</v>
          </cell>
          <cell r="I249" t="str">
            <v>RUA MINAS GERAIS, 650</v>
          </cell>
          <cell r="J249" t="str">
            <v>DIVINOPOLIS</v>
          </cell>
          <cell r="K249" t="str">
            <v>MG</v>
          </cell>
          <cell r="L249">
            <v>35500007</v>
          </cell>
          <cell r="M249" t="str">
            <v>18.328.118/0246-36</v>
          </cell>
          <cell r="N249">
            <v>26221782570</v>
          </cell>
          <cell r="O249" t="str">
            <v>CENTRO</v>
          </cell>
          <cell r="P249" t="str">
            <v>N</v>
          </cell>
          <cell r="Q249" t="str">
            <v>DVNP-MG</v>
          </cell>
          <cell r="R249" t="str">
            <v>KAUAN</v>
          </cell>
        </row>
        <row r="250">
          <cell r="B250" t="str">
            <v>04 0249</v>
          </cell>
          <cell r="C250" t="str">
            <v>RJ-ES</v>
          </cell>
          <cell r="D250" t="str">
            <v>R1</v>
          </cell>
          <cell r="E250" t="str">
            <v>MARYANE</v>
          </cell>
          <cell r="F250" t="str">
            <v>ABNO-RJ</v>
          </cell>
          <cell r="G250" t="str">
            <v>PETZ ABELARDO BUENO</v>
          </cell>
          <cell r="H250">
            <v>44916</v>
          </cell>
          <cell r="I250" t="str">
            <v>AV EMBAIXADOR ABELARDO BUENO, 340</v>
          </cell>
          <cell r="J250" t="str">
            <v>RIO DE JANEIRO</v>
          </cell>
          <cell r="K250" t="str">
            <v xml:space="preserve">RJ </v>
          </cell>
          <cell r="L250">
            <v>22775023</v>
          </cell>
          <cell r="M250" t="str">
            <v>18.328.118/0240-40</v>
          </cell>
          <cell r="N250">
            <v>12550197</v>
          </cell>
          <cell r="O250" t="str">
            <v>BARRA DA TIJUCA</v>
          </cell>
          <cell r="P250" t="str">
            <v>S</v>
          </cell>
          <cell r="Q250" t="str">
            <v>ABNO-RJ</v>
          </cell>
          <cell r="R250" t="str">
            <v>ALEX</v>
          </cell>
        </row>
        <row r="251">
          <cell r="B251" t="str">
            <v>04 0250</v>
          </cell>
          <cell r="C251" t="str">
            <v>NE1</v>
          </cell>
          <cell r="D251" t="str">
            <v>R1</v>
          </cell>
          <cell r="E251" t="str">
            <v>MARYANE</v>
          </cell>
          <cell r="F251" t="str">
            <v>PVRD-AL</v>
          </cell>
          <cell r="G251" t="str">
            <v>PETZ PONTA VERDE</v>
          </cell>
          <cell r="H251">
            <v>45016</v>
          </cell>
          <cell r="I251" t="str">
            <v xml:space="preserve">AV PROFESSOR SANDOVAL ARROXELAS, 239
</v>
          </cell>
          <cell r="J251" t="str">
            <v>MACEIO</v>
          </cell>
          <cell r="K251" t="str">
            <v>AL</v>
          </cell>
          <cell r="L251">
            <v>57035230</v>
          </cell>
          <cell r="M251" t="str">
            <v>18.328.118/0237-45</v>
          </cell>
          <cell r="N251" t="str">
            <v>24038278-1</v>
          </cell>
          <cell r="O251" t="str">
            <v>PONTA VERDE</v>
          </cell>
          <cell r="P251" t="str">
            <v>S</v>
          </cell>
          <cell r="Q251" t="str">
            <v>PVRD-AL</v>
          </cell>
          <cell r="R251" t="str">
            <v>LUCAS</v>
          </cell>
        </row>
        <row r="252">
          <cell r="B252" t="str">
            <v>04 0251</v>
          </cell>
          <cell r="C252" t="str">
            <v>MG-2</v>
          </cell>
          <cell r="D252" t="str">
            <v>R3</v>
          </cell>
          <cell r="E252" t="str">
            <v>FELICIO</v>
          </cell>
          <cell r="F252" t="str">
            <v>BARR-MG</v>
          </cell>
          <cell r="G252" t="str">
            <v>PETZ BARREIRO</v>
          </cell>
          <cell r="H252">
            <v>45283</v>
          </cell>
          <cell r="I252" t="str">
            <v>AV SINFRONIO BROCHADO, 1210</v>
          </cell>
          <cell r="J252" t="str">
            <v>BELO HORIZONTE</v>
          </cell>
          <cell r="K252" t="str">
            <v>MG</v>
          </cell>
          <cell r="L252">
            <v>30640000</v>
          </cell>
          <cell r="M252">
            <v>18328118022420</v>
          </cell>
          <cell r="N252" t="str">
            <v>0026221781906</v>
          </cell>
          <cell r="O252" t="str">
            <v>BARREIRO</v>
          </cell>
          <cell r="P252" t="str">
            <v>N</v>
          </cell>
          <cell r="Q252" t="str">
            <v>BARR-MG</v>
          </cell>
          <cell r="R252" t="str">
            <v>KAUAN</v>
          </cell>
        </row>
        <row r="253">
          <cell r="B253" t="str">
            <v>04 0252</v>
          </cell>
          <cell r="C253" t="str">
            <v>CO-3</v>
          </cell>
          <cell r="D253" t="str">
            <v>R3</v>
          </cell>
          <cell r="E253" t="str">
            <v>FELICIO</v>
          </cell>
          <cell r="F253" t="str">
            <v>SPVL-RO</v>
          </cell>
          <cell r="G253" t="str">
            <v>PETZ SHOPPING PORTO VELHO</v>
          </cell>
          <cell r="H253">
            <v>44876</v>
          </cell>
          <cell r="I253" t="str">
            <v>AV PREFEITO CHIQUILITO ERSE, 3288</v>
          </cell>
          <cell r="J253" t="str">
            <v xml:space="preserve">PORTO VELHO </v>
          </cell>
          <cell r="K253" t="str">
            <v>RO</v>
          </cell>
          <cell r="L253">
            <v>76820408</v>
          </cell>
          <cell r="M253" t="str">
            <v>18.328.118/0238-26</v>
          </cell>
          <cell r="N253" t="str">
            <v>00000006403956</v>
          </cell>
          <cell r="O253" t="str">
            <v xml:space="preserve">FLODOALDO PONTES PINTO </v>
          </cell>
          <cell r="P253" t="str">
            <v>S</v>
          </cell>
          <cell r="Q253" t="str">
            <v>SPVL-RO</v>
          </cell>
          <cell r="R253" t="str">
            <v>CAIO</v>
          </cell>
        </row>
        <row r="254">
          <cell r="B254" t="str">
            <v>04 0253</v>
          </cell>
          <cell r="C254" t="str">
            <v>INT-1</v>
          </cell>
          <cell r="D254" t="str">
            <v>R1</v>
          </cell>
          <cell r="E254" t="str">
            <v>MARYANE</v>
          </cell>
          <cell r="F254" t="str">
            <v>SBAR-SP</v>
          </cell>
          <cell r="G254" t="str">
            <v xml:space="preserve">PETZ SANTA BARBARA D'OESTE </v>
          </cell>
          <cell r="H254">
            <v>44925</v>
          </cell>
          <cell r="I254" t="str">
            <v>AV CORIFEU DE AZEVEDO MARQUES, 1102</v>
          </cell>
          <cell r="J254" t="str">
            <v>SANTA BARBARA D'OESTE</v>
          </cell>
          <cell r="K254" t="str">
            <v>SP</v>
          </cell>
          <cell r="L254">
            <v>13450200</v>
          </cell>
          <cell r="M254" t="str">
            <v>18.328.118/0239-07</v>
          </cell>
          <cell r="N254">
            <v>606382452113</v>
          </cell>
          <cell r="O254" t="str">
            <v xml:space="preserve">JARDIM SARTORI </v>
          </cell>
          <cell r="P254" t="str">
            <v>S</v>
          </cell>
          <cell r="Q254" t="str">
            <v>SBAR-SP</v>
          </cell>
          <cell r="R254" t="str">
            <v>AGNALDO</v>
          </cell>
        </row>
        <row r="255">
          <cell r="B255" t="str">
            <v>04 0254</v>
          </cell>
          <cell r="F255" t="str">
            <v>CDVD-SP</v>
          </cell>
          <cell r="G255" t="str">
            <v>PETZ SOLISTICA - AGV</v>
          </cell>
          <cell r="H255"/>
          <cell r="I255" t="str">
            <v>RUA EDGAR MARCHIORI, 255</v>
          </cell>
          <cell r="J255" t="str">
            <v>VINHEDO</v>
          </cell>
          <cell r="K255" t="str">
            <v>SP</v>
          </cell>
          <cell r="L255">
            <v>13288006</v>
          </cell>
          <cell r="M255" t="str">
            <v>18.328.118/0233-11</v>
          </cell>
          <cell r="N255">
            <v>714177312114</v>
          </cell>
          <cell r="O255" t="str">
            <v>DISTRITO INDUSTRIAL BENEDITO STORANI</v>
          </cell>
          <cell r="P255" t="str">
            <v>N</v>
          </cell>
          <cell r="Q255" t="str">
            <v>CDVD-SP</v>
          </cell>
        </row>
        <row r="256">
          <cell r="B256" t="str">
            <v>04 0255</v>
          </cell>
          <cell r="C256" t="str">
            <v>CO-2</v>
          </cell>
          <cell r="D256" t="str">
            <v>R3</v>
          </cell>
          <cell r="E256" t="str">
            <v>FELICIO</v>
          </cell>
          <cell r="F256" t="str">
            <v>PKSB-DF</v>
          </cell>
          <cell r="G256" t="str">
            <v>PETZ PARK SHOPPING BRASILIA</v>
          </cell>
          <cell r="H256">
            <v>44865</v>
          </cell>
          <cell r="I256" t="str">
            <v>ST DE AREAS ISOLADAS SUDOESTE</v>
          </cell>
          <cell r="J256" t="str">
            <v>BRASILIA</v>
          </cell>
          <cell r="K256" t="str">
            <v>DF</v>
          </cell>
          <cell r="L256">
            <v>71219900</v>
          </cell>
          <cell r="M256" t="str">
            <v>18.328.118/0242-02</v>
          </cell>
          <cell r="N256">
            <v>775736800332</v>
          </cell>
          <cell r="O256" t="str">
            <v>GUARA</v>
          </cell>
          <cell r="P256" t="str">
            <v>S</v>
          </cell>
          <cell r="Q256" t="str">
            <v>PKSB-DF</v>
          </cell>
          <cell r="R256" t="str">
            <v>CAIO</v>
          </cell>
        </row>
        <row r="257">
          <cell r="B257" t="str">
            <v>04 0256</v>
          </cell>
          <cell r="C257" t="str">
            <v>SP2</v>
          </cell>
          <cell r="D257" t="str">
            <v>R3</v>
          </cell>
          <cell r="E257" t="str">
            <v>FELICIO</v>
          </cell>
          <cell r="F257" t="str">
            <v>ACLM-SP</v>
          </cell>
          <cell r="G257" t="str">
            <v>PETZ ACLIMAÇÃO</v>
          </cell>
          <cell r="H257">
            <v>45072</v>
          </cell>
          <cell r="I257" t="str">
            <v>RUA MUNIZ DE SOUSA, 450</v>
          </cell>
          <cell r="J257" t="str">
            <v>SÃO PAULO</v>
          </cell>
          <cell r="K257" t="str">
            <v xml:space="preserve">SP </v>
          </cell>
          <cell r="L257">
            <v>1534000</v>
          </cell>
          <cell r="M257" t="str">
            <v>18.328.118/0243-93</v>
          </cell>
          <cell r="N257">
            <v>136515882115</v>
          </cell>
          <cell r="O257" t="str">
            <v xml:space="preserve">ACLIMAÇÃO </v>
          </cell>
          <cell r="P257" t="str">
            <v>S</v>
          </cell>
          <cell r="Q257" t="str">
            <v>ACLM-SP</v>
          </cell>
          <cell r="R257" t="str">
            <v>CAIO</v>
          </cell>
        </row>
        <row r="258">
          <cell r="B258" t="str">
            <v>04 0257</v>
          </cell>
          <cell r="C258" t="str">
            <v>CO-1</v>
          </cell>
          <cell r="D258" t="str">
            <v>R3</v>
          </cell>
          <cell r="E258" t="str">
            <v>FELICIO</v>
          </cell>
          <cell r="F258" t="str">
            <v>ACLR-DF</v>
          </cell>
          <cell r="G258" t="str">
            <v>PETZ AGUAS CLARAS</v>
          </cell>
          <cell r="H258">
            <v>45254</v>
          </cell>
          <cell r="I258" t="str">
            <v>AV SIBIPIRUNA,LOTE - 04</v>
          </cell>
          <cell r="J258" t="str">
            <v>BRASILIA</v>
          </cell>
          <cell r="K258" t="str">
            <v>DF</v>
          </cell>
          <cell r="L258">
            <v>71928720</v>
          </cell>
          <cell r="M258" t="str">
            <v>18.328.118/0281-19</v>
          </cell>
          <cell r="N258" t="str">
            <v>08.206.734/002-93</v>
          </cell>
          <cell r="O258" t="str">
            <v>SUL (AGUAS CLARAS)</v>
          </cell>
          <cell r="P258" t="str">
            <v>N</v>
          </cell>
          <cell r="Q258" t="str">
            <v>ACLR-DF</v>
          </cell>
          <cell r="R258" t="str">
            <v>CAIO</v>
          </cell>
        </row>
        <row r="259">
          <cell r="B259" t="str">
            <v>04 0258</v>
          </cell>
          <cell r="C259" t="str">
            <v>SP3</v>
          </cell>
          <cell r="D259" t="str">
            <v>R3</v>
          </cell>
          <cell r="E259" t="str">
            <v>FELICIO</v>
          </cell>
          <cell r="F259" t="str">
            <v>SGPZ-SP</v>
          </cell>
          <cell r="G259" t="str">
            <v xml:space="preserve">PETZ SHOPPING GRAND PLAZA </v>
          </cell>
          <cell r="H259">
            <v>44884</v>
          </cell>
          <cell r="I259" t="str">
            <v>AVENIDA INDUSTRIAL, 600</v>
          </cell>
          <cell r="J259" t="str">
            <v>SANTO ANDRÉ</v>
          </cell>
          <cell r="K259" t="str">
            <v>SP</v>
          </cell>
          <cell r="L259">
            <v>9080500</v>
          </cell>
          <cell r="M259" t="str">
            <v>18.328.118/0249-89</v>
          </cell>
          <cell r="N259">
            <v>121538056119</v>
          </cell>
          <cell r="O259" t="str">
            <v>CAMPESTRE</v>
          </cell>
          <cell r="P259" t="str">
            <v>S</v>
          </cell>
          <cell r="Q259" t="str">
            <v>SGPZ-SP</v>
          </cell>
          <cell r="R259" t="str">
            <v>CAIO</v>
          </cell>
        </row>
        <row r="260">
          <cell r="B260" t="str">
            <v>04 0259</v>
          </cell>
          <cell r="C260" t="str">
            <v>PR-SC</v>
          </cell>
          <cell r="D260" t="str">
            <v>R2</v>
          </cell>
          <cell r="E260" t="str">
            <v>MARCONE</v>
          </cell>
          <cell r="F260" t="str">
            <v>SETC-PR</v>
          </cell>
          <cell r="G260" t="str">
            <v>PETZ SHOPPING ESTAÇÃO CURITIBA</v>
          </cell>
          <cell r="H260"/>
          <cell r="I260" t="str">
            <v>AV SETE DE SETEMBRO, 2775</v>
          </cell>
          <cell r="J260" t="str">
            <v xml:space="preserve">CURITIBA </v>
          </cell>
          <cell r="K260" t="str">
            <v>PR</v>
          </cell>
          <cell r="L260">
            <v>80230010</v>
          </cell>
          <cell r="M260" t="str">
            <v>18.328.118/0255-27</v>
          </cell>
          <cell r="N260">
            <v>9096889817</v>
          </cell>
          <cell r="O260" t="str">
            <v>REBOUÇAS</v>
          </cell>
          <cell r="P260" t="str">
            <v>N</v>
          </cell>
          <cell r="Q260" t="str">
            <v>SETC-PR</v>
          </cell>
          <cell r="R260" t="str">
            <v>ROBSON</v>
          </cell>
        </row>
        <row r="261">
          <cell r="B261" t="str">
            <v>04 0260</v>
          </cell>
          <cell r="C261" t="str">
            <v>CO-2</v>
          </cell>
          <cell r="D261" t="str">
            <v>R3</v>
          </cell>
          <cell r="E261" t="str">
            <v>FELICIO</v>
          </cell>
          <cell r="F261" t="str">
            <v>AVML-GO</v>
          </cell>
          <cell r="G261" t="str">
            <v>PETZ MILÃO</v>
          </cell>
          <cell r="H261">
            <v>45481</v>
          </cell>
          <cell r="I261" t="str">
            <v>AV VENEZA, S/N</v>
          </cell>
          <cell r="J261" t="str">
            <v>GOIÂNIA</v>
          </cell>
          <cell r="K261" t="str">
            <v>GO</v>
          </cell>
          <cell r="L261">
            <v>74325100</v>
          </cell>
          <cell r="M261" t="str">
            <v>18.328.118/0289-76</v>
          </cell>
          <cell r="N261">
            <v>200588567</v>
          </cell>
          <cell r="O261" t="str">
            <v>JD EUROPA</v>
          </cell>
          <cell r="P261" t="str">
            <v>N</v>
          </cell>
          <cell r="Q261" t="str">
            <v/>
          </cell>
        </row>
        <row r="262">
          <cell r="B262" t="str">
            <v>04 0261</v>
          </cell>
          <cell r="C262" t="str">
            <v>SP5</v>
          </cell>
          <cell r="D262" t="str">
            <v>R2</v>
          </cell>
          <cell r="E262" t="str">
            <v>MARCONE</v>
          </cell>
          <cell r="F262" t="str">
            <v>PDTP-SP</v>
          </cell>
          <cell r="G262" t="str">
            <v>PETZ PARADA DE TAIPAS</v>
          </cell>
          <cell r="H262">
            <v>45241</v>
          </cell>
          <cell r="I262" t="str">
            <v>AV RAIMUNDO PEREIRA DE MAGALHAES, 12217</v>
          </cell>
          <cell r="J262" t="str">
            <v>SAO PAULO</v>
          </cell>
          <cell r="K262" t="str">
            <v>SP</v>
          </cell>
          <cell r="L262">
            <v>2989095</v>
          </cell>
          <cell r="M262" t="str">
            <v>18.328.118/0248-06</v>
          </cell>
          <cell r="N262">
            <v>136828445117</v>
          </cell>
          <cell r="O262" t="str">
            <v xml:space="preserve">JARDIM MARILU </v>
          </cell>
          <cell r="P262" t="str">
            <v>N</v>
          </cell>
          <cell r="Q262" t="str">
            <v>PDTP-SP</v>
          </cell>
          <cell r="R262" t="str">
            <v>JOAB</v>
          </cell>
        </row>
        <row r="263">
          <cell r="B263" t="str">
            <v>04 0262</v>
          </cell>
          <cell r="C263" t="str">
            <v>RS</v>
          </cell>
          <cell r="D263" t="str">
            <v>R2</v>
          </cell>
          <cell r="E263" t="str">
            <v>MARCONE</v>
          </cell>
          <cell r="F263" t="str">
            <v>BGCV-RS</v>
          </cell>
          <cell r="G263" t="str">
            <v>PETZ BENTO GONÇALVES</v>
          </cell>
          <cell r="H263">
            <v>44937</v>
          </cell>
          <cell r="I263" t="str">
            <v>R FORTALEZA, 362</v>
          </cell>
          <cell r="J263" t="str">
            <v>BENTO GONCALVES</v>
          </cell>
          <cell r="K263" t="str">
            <v>RS</v>
          </cell>
          <cell r="L263">
            <v>95700580</v>
          </cell>
          <cell r="M263" t="str">
            <v>18.328.118/0251-01</v>
          </cell>
          <cell r="N263">
            <v>100204414</v>
          </cell>
          <cell r="O263" t="str">
            <v>BOTAFOGO</v>
          </cell>
          <cell r="P263" t="str">
            <v>S</v>
          </cell>
          <cell r="Q263" t="str">
            <v>fechada</v>
          </cell>
          <cell r="R263" t="str">
            <v>JOAB</v>
          </cell>
        </row>
        <row r="264">
          <cell r="B264" t="str">
            <v>04 0263</v>
          </cell>
          <cell r="C264" t="str">
            <v>SP3</v>
          </cell>
          <cell r="D264" t="str">
            <v>R3</v>
          </cell>
          <cell r="E264" t="str">
            <v>FELICIO</v>
          </cell>
          <cell r="F264" t="str">
            <v>JABQ-SP</v>
          </cell>
          <cell r="G264" t="str">
            <v>PETZ PÃO DE AÇUCAR JABAQUARA</v>
          </cell>
          <cell r="H264">
            <v>45113</v>
          </cell>
          <cell r="I264" t="str">
            <v>AV. ENG ARMANDO DE ARRUDA PEREIRA, 2022</v>
          </cell>
          <cell r="J264" t="str">
            <v>SÃO PAULO</v>
          </cell>
          <cell r="K264" t="str">
            <v>SP</v>
          </cell>
          <cell r="L264">
            <v>4308001</v>
          </cell>
          <cell r="M264" t="str">
            <v>18.328.118/0258-70</v>
          </cell>
          <cell r="N264">
            <v>138027964116</v>
          </cell>
          <cell r="O264" t="str">
            <v>JABAQUARA</v>
          </cell>
          <cell r="P264" t="str">
            <v>S</v>
          </cell>
          <cell r="Q264" t="str">
            <v xml:space="preserve">JABQ-SP </v>
          </cell>
          <cell r="R264" t="str">
            <v>CAIO</v>
          </cell>
        </row>
        <row r="265">
          <cell r="B265" t="str">
            <v>04 0264</v>
          </cell>
          <cell r="C265" t="str">
            <v>SP7</v>
          </cell>
          <cell r="D265" t="str">
            <v>R3</v>
          </cell>
          <cell r="E265" t="str">
            <v>FELICIO</v>
          </cell>
          <cell r="F265" t="str">
            <v>COSA-SP</v>
          </cell>
          <cell r="G265" t="str">
            <v>PETZ COMVEM OSASCO</v>
          </cell>
          <cell r="H265">
            <v>45673</v>
          </cell>
          <cell r="I265" t="str">
            <v>AV. ANALICE SAKATAUSKAS, 867</v>
          </cell>
          <cell r="J265" t="str">
            <v>OSASCO</v>
          </cell>
          <cell r="K265" t="str">
            <v>SP</v>
          </cell>
          <cell r="L265">
            <v>6060013</v>
          </cell>
          <cell r="M265" t="str">
            <v>18.328.118/0256-08</v>
          </cell>
          <cell r="N265">
            <v>120557758113</v>
          </cell>
          <cell r="O265" t="str">
            <v>BELA VISTA</v>
          </cell>
          <cell r="P265" t="str">
            <v>N</v>
          </cell>
          <cell r="Q265" t="str">
            <v xml:space="preserve">COSA-SP </v>
          </cell>
          <cell r="R265" t="str">
            <v>KAUAN</v>
          </cell>
        </row>
        <row r="266">
          <cell r="B266" t="str">
            <v>04 0265</v>
          </cell>
          <cell r="C266" t="str">
            <v>RS</v>
          </cell>
          <cell r="D266" t="str">
            <v>R2</v>
          </cell>
          <cell r="E266" t="str">
            <v>MARCONE</v>
          </cell>
          <cell r="F266" t="str">
            <v>SRTE-RS</v>
          </cell>
          <cell r="G266" t="str">
            <v>PETZ SERTÓRIO</v>
          </cell>
          <cell r="H266"/>
          <cell r="I266" t="str">
            <v>AV. SERTORIO, 5235</v>
          </cell>
          <cell r="J266" t="str">
            <v>PORTO ALEGRE</v>
          </cell>
          <cell r="K266" t="str">
            <v>RS</v>
          </cell>
          <cell r="L266">
            <v>91050371</v>
          </cell>
          <cell r="M266" t="str">
            <v>18.328.118/0260-94</v>
          </cell>
          <cell r="N266" t="str">
            <v>0963931792</v>
          </cell>
          <cell r="O266" t="str">
            <v>JARDIM LINDOIA</v>
          </cell>
          <cell r="P266" t="str">
            <v>N</v>
          </cell>
          <cell r="Q266" t="str">
            <v>SRTE-RS</v>
          </cell>
          <cell r="R266" t="str">
            <v>JOAB</v>
          </cell>
        </row>
        <row r="267">
          <cell r="B267" t="str">
            <v>04 0266</v>
          </cell>
          <cell r="C267" t="str">
            <v>SC-RS</v>
          </cell>
          <cell r="D267" t="str">
            <v>R2</v>
          </cell>
          <cell r="E267" t="str">
            <v>MARCONE</v>
          </cell>
          <cell r="F267" t="str">
            <v>ITJI-SC</v>
          </cell>
          <cell r="G267" t="str">
            <v>PETZ ITAJAI</v>
          </cell>
          <cell r="H267">
            <v>45045</v>
          </cell>
          <cell r="I267" t="str">
            <v>AV VEREADOR ABRAHAO JOAO FRANCISCO, 3400</v>
          </cell>
          <cell r="J267" t="str">
            <v>ITAJAI</v>
          </cell>
          <cell r="K267" t="str">
            <v>SC</v>
          </cell>
          <cell r="L267">
            <v>88307302</v>
          </cell>
          <cell r="M267" t="str">
            <v>18.328.118/0265-07</v>
          </cell>
          <cell r="N267">
            <v>261987780</v>
          </cell>
          <cell r="O267" t="str">
            <v>CARVALHO</v>
          </cell>
          <cell r="P267" t="str">
            <v>S</v>
          </cell>
          <cell r="Q267" t="str">
            <v>ITJI-SC</v>
          </cell>
          <cell r="R267" t="str">
            <v>JOAB</v>
          </cell>
        </row>
        <row r="268">
          <cell r="B268" t="str">
            <v>04 0267</v>
          </cell>
          <cell r="C268" t="str">
            <v>PR-SC</v>
          </cell>
          <cell r="D268" t="str">
            <v>R2</v>
          </cell>
          <cell r="E268" t="str">
            <v>MARCONE</v>
          </cell>
          <cell r="F268" t="str">
            <v>BRSQ-SC</v>
          </cell>
          <cell r="G268" t="str">
            <v>PETZ BRUSQUE</v>
          </cell>
          <cell r="H268">
            <v>45302</v>
          </cell>
          <cell r="I268" t="str">
            <v>R GUSTAVO SCHLOSSER, 175</v>
          </cell>
          <cell r="J268" t="str">
            <v>BRUSQUE</v>
          </cell>
          <cell r="K268" t="str">
            <v>SC</v>
          </cell>
          <cell r="L268">
            <v>88353020</v>
          </cell>
          <cell r="M268" t="str">
            <v>18.328.118/0273-09</v>
          </cell>
          <cell r="N268">
            <v>262024888</v>
          </cell>
          <cell r="O268" t="str">
            <v>CENTRO II - URBANO</v>
          </cell>
          <cell r="P268" t="str">
            <v>N</v>
          </cell>
          <cell r="Q268" t="str">
            <v>BRSQ-SC</v>
          </cell>
          <cell r="R268" t="str">
            <v>ROBSON</v>
          </cell>
        </row>
        <row r="269">
          <cell r="B269" t="str">
            <v>04 0268</v>
          </cell>
          <cell r="C269" t="str">
            <v>SP6</v>
          </cell>
          <cell r="D269" t="str">
            <v>R2</v>
          </cell>
          <cell r="E269" t="str">
            <v>MARCONE</v>
          </cell>
          <cell r="F269" t="str">
            <v>PIND-SP</v>
          </cell>
          <cell r="G269" t="str">
            <v>PETZ PINDAMONHANGABA</v>
          </cell>
          <cell r="H269">
            <v>45101</v>
          </cell>
          <cell r="I269" t="str">
            <v>AV DOUTOR JORGE TIBIRICA, 573</v>
          </cell>
          <cell r="J269" t="str">
            <v>PINDAMONHANGABA</v>
          </cell>
          <cell r="K269" t="str">
            <v>SP</v>
          </cell>
          <cell r="L269">
            <v>12400460</v>
          </cell>
          <cell r="M269" t="str">
            <v>18.328.118/0264-18</v>
          </cell>
          <cell r="N269">
            <v>528303182118</v>
          </cell>
          <cell r="O269" t="str">
            <v>CENTRO</v>
          </cell>
          <cell r="P269" t="str">
            <v>S</v>
          </cell>
          <cell r="Q269" t="str">
            <v xml:space="preserve">PIND-SP </v>
          </cell>
          <cell r="R269" t="str">
            <v>GUILHERME</v>
          </cell>
        </row>
        <row r="270">
          <cell r="B270" t="str">
            <v>04 0269</v>
          </cell>
          <cell r="C270" t="str">
            <v>RJ</v>
          </cell>
          <cell r="D270" t="str">
            <v>R1</v>
          </cell>
          <cell r="E270" t="str">
            <v>MARYANE</v>
          </cell>
          <cell r="F270" t="str">
            <v>BFRX-RJ</v>
          </cell>
          <cell r="G270" t="str">
            <v>PETZ BELFORD ROXO</v>
          </cell>
          <cell r="H270">
            <v>45084</v>
          </cell>
          <cell r="I270" t="str">
            <v>AV PREFEITO JORGE JULIO COSTA DOS SANTOS, 800</v>
          </cell>
          <cell r="J270" t="str">
            <v>BELFORD ROXO</v>
          </cell>
          <cell r="K270" t="str">
            <v>RJ</v>
          </cell>
          <cell r="L270">
            <v>26130010</v>
          </cell>
          <cell r="M270" t="str">
            <v>18.328.118/0271-47</v>
          </cell>
          <cell r="N270">
            <v>12689020</v>
          </cell>
          <cell r="O270" t="str">
            <v>CENTRO</v>
          </cell>
          <cell r="P270" t="str">
            <v>S</v>
          </cell>
          <cell r="Q270" t="str">
            <v>fechada</v>
          </cell>
          <cell r="R270" t="str">
            <v>ALEX</v>
          </cell>
        </row>
        <row r="271">
          <cell r="B271" t="str">
            <v>04 0270</v>
          </cell>
          <cell r="C271" t="str">
            <v>INT-2</v>
          </cell>
          <cell r="D271" t="str">
            <v>R1</v>
          </cell>
          <cell r="E271" t="str">
            <v>MARYANE</v>
          </cell>
          <cell r="F271" t="str">
            <v>ARRQ-SP</v>
          </cell>
          <cell r="G271" t="str">
            <v>PETZ ARARAQUARA</v>
          </cell>
          <cell r="H271">
            <v>45390</v>
          </cell>
          <cell r="I271" t="str">
            <v>AV PADRE FRANCISCO SALES COLTURATO, 1272</v>
          </cell>
          <cell r="J271" t="str">
            <v>ARARAQUARA</v>
          </cell>
          <cell r="K271" t="str">
            <v>SP</v>
          </cell>
          <cell r="L271">
            <v>14802000</v>
          </cell>
          <cell r="M271" t="str">
            <v>18.328.118/0283-80</v>
          </cell>
          <cell r="N271">
            <v>181586377112</v>
          </cell>
          <cell r="O271" t="str">
            <v>CENTRO</v>
          </cell>
          <cell r="P271" t="str">
            <v>N</v>
          </cell>
          <cell r="Q271" t="str">
            <v xml:space="preserve">ARRQ-SP </v>
          </cell>
          <cell r="R271" t="str">
            <v>AGNALDO</v>
          </cell>
        </row>
        <row r="272">
          <cell r="B272" t="str">
            <v>04 0271</v>
          </cell>
          <cell r="C272" t="str">
            <v>SP2</v>
          </cell>
          <cell r="D272" t="str">
            <v>R3</v>
          </cell>
          <cell r="E272" t="str">
            <v>FELICIO</v>
          </cell>
          <cell r="F272" t="str">
            <v>ASTS-SP</v>
          </cell>
          <cell r="G272" t="str">
            <v>PETZ ALAMEDA SANTOS</v>
          </cell>
          <cell r="H272">
            <v>45290</v>
          </cell>
          <cell r="I272" t="str">
            <v>ALAMEDA SANTOS, 637</v>
          </cell>
          <cell r="J272" t="str">
            <v>SÃO PAULO</v>
          </cell>
          <cell r="K272" t="str">
            <v>SP</v>
          </cell>
          <cell r="L272">
            <v>1419001</v>
          </cell>
          <cell r="M272" t="str">
            <v>18.328.118/0269-22</v>
          </cell>
          <cell r="N272">
            <v>138196250111</v>
          </cell>
          <cell r="O272" t="str">
            <v>CERQUEIRA CESAR</v>
          </cell>
          <cell r="P272" t="str">
            <v>N</v>
          </cell>
          <cell r="Q272" t="str">
            <v>ASTS-SP</v>
          </cell>
          <cell r="R272" t="str">
            <v>CAIO</v>
          </cell>
        </row>
        <row r="273">
          <cell r="B273" t="str">
            <v>04 0272</v>
          </cell>
          <cell r="C273" t="str">
            <v>NE1</v>
          </cell>
          <cell r="D273" t="str">
            <v>R1</v>
          </cell>
          <cell r="E273" t="str">
            <v>MARYANE</v>
          </cell>
          <cell r="F273" t="str">
            <v>VCQT-BA</v>
          </cell>
          <cell r="G273" t="str">
            <v>PETZ VITORIA DA CONQUISTA</v>
          </cell>
          <cell r="H273">
            <v>45321</v>
          </cell>
          <cell r="I273" t="str">
            <v>AV. OLIVIA FLORES, 973</v>
          </cell>
          <cell r="J273" t="str">
            <v>VITORIA DA CONQUISTA</v>
          </cell>
          <cell r="K273" t="str">
            <v>BA</v>
          </cell>
          <cell r="L273">
            <v>45028610</v>
          </cell>
          <cell r="M273">
            <v>18328118027813</v>
          </cell>
          <cell r="N273">
            <v>202501064</v>
          </cell>
          <cell r="O273" t="str">
            <v>CANDEIAS</v>
          </cell>
          <cell r="P273" t="str">
            <v>N</v>
          </cell>
          <cell r="Q273" t="str">
            <v>VCQT-BA</v>
          </cell>
          <cell r="R273" t="str">
            <v>LUCAS</v>
          </cell>
        </row>
        <row r="274">
          <cell r="B274" t="str">
            <v>04 0273</v>
          </cell>
          <cell r="C274" t="str">
            <v>CO-2</v>
          </cell>
          <cell r="D274" t="str">
            <v>R3</v>
          </cell>
          <cell r="E274" t="str">
            <v>FELICIO</v>
          </cell>
          <cell r="F274" t="str">
            <v>ESTG-GO</v>
          </cell>
          <cell r="G274" t="str">
            <v xml:space="preserve">PETZ ESTAÇÃO GOIANIA </v>
          </cell>
          <cell r="H274">
            <v>45092</v>
          </cell>
          <cell r="I274" t="str">
            <v>AV. GOIAS, 2151</v>
          </cell>
          <cell r="J274" t="str">
            <v>GOIÂNIA</v>
          </cell>
          <cell r="K274" t="str">
            <v>GO</v>
          </cell>
          <cell r="L274">
            <v>74010010</v>
          </cell>
          <cell r="M274">
            <v>18328118027732</v>
          </cell>
          <cell r="N274">
            <v>109983386</v>
          </cell>
          <cell r="O274" t="str">
            <v>SET CENTRAL</v>
          </cell>
          <cell r="P274" t="str">
            <v>S</v>
          </cell>
          <cell r="Q274" t="str">
            <v>ESTG-GO</v>
          </cell>
          <cell r="R274" t="str">
            <v>CAIO</v>
          </cell>
        </row>
        <row r="275">
          <cell r="B275" t="str">
            <v>04 0274</v>
          </cell>
          <cell r="C275" t="str">
            <v>SP5</v>
          </cell>
          <cell r="D275" t="str">
            <v>R2</v>
          </cell>
          <cell r="E275" t="str">
            <v>MARCONE</v>
          </cell>
          <cell r="F275" t="str">
            <v>PRTB-SP</v>
          </cell>
          <cell r="G275" t="str">
            <v>PETZ PIRITUBA</v>
          </cell>
          <cell r="H275">
            <v>45369</v>
          </cell>
          <cell r="I275" t="str">
            <v>AV RAIMUNDO PEREIRA DE MAGALHAES, 5345</v>
          </cell>
          <cell r="J275" t="str">
            <v>SÃO PAULO</v>
          </cell>
          <cell r="K275" t="str">
            <v>SP</v>
          </cell>
          <cell r="L275">
            <v>2938000</v>
          </cell>
          <cell r="M275" t="str">
            <v>18.328.118/0282-08</v>
          </cell>
          <cell r="N275">
            <v>120752719113</v>
          </cell>
          <cell r="O275" t="str">
            <v>PIRITUBA</v>
          </cell>
          <cell r="P275" t="str">
            <v>N</v>
          </cell>
          <cell r="Q275" t="str">
            <v xml:space="preserve">PRTB-SP </v>
          </cell>
          <cell r="R275" t="str">
            <v>JOAB</v>
          </cell>
        </row>
        <row r="276">
          <cell r="B276" t="str">
            <v>04 0275</v>
          </cell>
          <cell r="C276" t="str">
            <v>SP6</v>
          </cell>
          <cell r="D276" t="str">
            <v>R2</v>
          </cell>
          <cell r="E276" t="str">
            <v>MARCONE</v>
          </cell>
          <cell r="F276" t="str">
            <v>JCRI-SP</v>
          </cell>
          <cell r="G276" t="str">
            <v>PETZ BEST CENTER JACAREI</v>
          </cell>
          <cell r="H276">
            <v>45356</v>
          </cell>
          <cell r="I276" t="str">
            <v>RUA BARÃO DE JACAREI, 625</v>
          </cell>
          <cell r="J276" t="str">
            <v>CENTRO</v>
          </cell>
          <cell r="K276" t="str">
            <v>SP</v>
          </cell>
          <cell r="L276">
            <v>12308000</v>
          </cell>
          <cell r="M276" t="str">
            <v>18.328.118/0291-90</v>
          </cell>
          <cell r="N276">
            <v>392490322119</v>
          </cell>
          <cell r="O276" t="str">
            <v>JACAREI</v>
          </cell>
          <cell r="P276" t="str">
            <v>N</v>
          </cell>
          <cell r="Q276" t="str">
            <v/>
          </cell>
          <cell r="R276" t="str">
            <v>GUILHERME</v>
          </cell>
        </row>
        <row r="277">
          <cell r="B277" t="str">
            <v>04 0276</v>
          </cell>
          <cell r="C277" t="str">
            <v/>
          </cell>
          <cell r="D277" t="str">
            <v/>
          </cell>
          <cell r="E277" t="str">
            <v/>
          </cell>
          <cell r="F277" t="str">
            <v/>
          </cell>
          <cell r="G277" t="str">
            <v/>
          </cell>
          <cell r="H277"/>
          <cell r="I277" t="str">
            <v/>
          </cell>
          <cell r="J277" t="str">
            <v/>
          </cell>
          <cell r="K277" t="str">
            <v/>
          </cell>
          <cell r="L277"/>
          <cell r="M277" t="str">
            <v/>
          </cell>
          <cell r="N277" t="str">
            <v/>
          </cell>
          <cell r="O277" t="str">
            <v/>
          </cell>
          <cell r="P277" t="str">
            <v>N</v>
          </cell>
          <cell r="Q277" t="str">
            <v/>
          </cell>
        </row>
        <row r="278">
          <cell r="B278" t="str">
            <v>04 0277</v>
          </cell>
          <cell r="C278" t="str">
            <v>PR-SC</v>
          </cell>
          <cell r="D278" t="str">
            <v>R2</v>
          </cell>
          <cell r="E278" t="str">
            <v>MARCONE</v>
          </cell>
          <cell r="F278" t="str">
            <v>SJDM-PR</v>
          </cell>
          <cell r="G278" t="str">
            <v>PETZ SILVA JARDIM</v>
          </cell>
          <cell r="H278">
            <v>45192</v>
          </cell>
          <cell r="I278" t="str">
            <v>RUA JOÃO NEGRÃO, 1028</v>
          </cell>
          <cell r="J278" t="str">
            <v>CURITIBA</v>
          </cell>
          <cell r="K278" t="str">
            <v>PR</v>
          </cell>
          <cell r="L278">
            <v>80230150</v>
          </cell>
          <cell r="M278" t="str">
            <v>18.328.118/0287-04</v>
          </cell>
          <cell r="N278" t="str">
            <v>91019081-40</v>
          </cell>
          <cell r="O278" t="str">
            <v>REBOUCAS</v>
          </cell>
          <cell r="P278" t="str">
            <v>S</v>
          </cell>
          <cell r="Q278" t="str">
            <v>SJDM-PR</v>
          </cell>
          <cell r="R278" t="str">
            <v>ROBSON</v>
          </cell>
        </row>
        <row r="279">
          <cell r="B279" t="str">
            <v>04 0278</v>
          </cell>
          <cell r="C279" t="str">
            <v>SP6</v>
          </cell>
          <cell r="D279" t="str">
            <v>R2</v>
          </cell>
          <cell r="E279" t="str">
            <v>MARCONE</v>
          </cell>
          <cell r="F279" t="str">
            <v>FVCL-SP</v>
          </cell>
          <cell r="G279" t="str">
            <v>PETZ FERRAZ DE VASCONCELOS</v>
          </cell>
          <cell r="H279">
            <v>45122</v>
          </cell>
          <cell r="I279" t="str">
            <v>AV. BRASIL, 2015</v>
          </cell>
          <cell r="J279" t="str">
            <v>FERRAZ DE VASCONCELOS</v>
          </cell>
          <cell r="K279" t="str">
            <v>SP</v>
          </cell>
          <cell r="L279">
            <v>8529310</v>
          </cell>
          <cell r="M279" t="str">
            <v>18.328.118/0279-02</v>
          </cell>
          <cell r="N279">
            <v>305298400113</v>
          </cell>
          <cell r="O279" t="str">
            <v>VILA ROMANOPOLIS</v>
          </cell>
          <cell r="P279" t="str">
            <v>S</v>
          </cell>
          <cell r="Q279" t="str">
            <v>FVCL-SP</v>
          </cell>
          <cell r="R279" t="str">
            <v>GUILHERME</v>
          </cell>
        </row>
        <row r="280">
          <cell r="B280" t="str">
            <v>04 0279</v>
          </cell>
          <cell r="F280" t="str">
            <v>AEST-SP</v>
          </cell>
          <cell r="G280" t="str">
            <v>PETZ AV DO ESTADO</v>
          </cell>
          <cell r="H280"/>
          <cell r="I280" t="str">
            <v>AV DOS ESTADOS, 6973</v>
          </cell>
          <cell r="J280" t="str">
            <v>SANTO ANDRE</v>
          </cell>
          <cell r="K280" t="str">
            <v>SP</v>
          </cell>
          <cell r="L280">
            <v>9270270</v>
          </cell>
          <cell r="M280" t="str">
            <v>18.328.118/0285-42</v>
          </cell>
          <cell r="N280">
            <v>121613191116</v>
          </cell>
          <cell r="O280" t="str">
            <v>TAMANDUATEI 8</v>
          </cell>
          <cell r="P280" t="str">
            <v>N</v>
          </cell>
          <cell r="Q280" t="str">
            <v/>
          </cell>
        </row>
        <row r="281">
          <cell r="B281" t="str">
            <v>04 0280</v>
          </cell>
          <cell r="C281" t="str">
            <v>RS</v>
          </cell>
          <cell r="D281" t="str">
            <v>R2</v>
          </cell>
          <cell r="E281" t="str">
            <v>MARCONE</v>
          </cell>
          <cell r="F281" t="str">
            <v>STMA-RS</v>
          </cell>
          <cell r="G281" t="str">
            <v>PETZ SANTA MARIA</v>
          </cell>
          <cell r="H281">
            <v>45255</v>
          </cell>
          <cell r="I281" t="str">
            <v>AV HELVIO BASSO, 1201</v>
          </cell>
          <cell r="J281" t="str">
            <v>SANTA MARIA</v>
          </cell>
          <cell r="K281" t="str">
            <v>RS</v>
          </cell>
          <cell r="L281">
            <v>97070805</v>
          </cell>
          <cell r="M281" t="str">
            <v>18.328.118/0286-23</v>
          </cell>
          <cell r="N281">
            <v>1090426914</v>
          </cell>
          <cell r="O281" t="str">
            <v>NOSSA SENHORA MEDIANEIRA</v>
          </cell>
          <cell r="P281" t="str">
            <v>N</v>
          </cell>
          <cell r="Q281" t="str">
            <v>STMA-RS</v>
          </cell>
          <cell r="R281" t="str">
            <v>JOAB</v>
          </cell>
        </row>
        <row r="282">
          <cell r="B282" t="str">
            <v>04 0281</v>
          </cell>
          <cell r="F282" t="str">
            <v>CPCO-SC</v>
          </cell>
          <cell r="G282" t="str">
            <v>PETZ CHAPECÓ</v>
          </cell>
          <cell r="H282"/>
          <cell r="I282" t="str">
            <v>AV. FERNANDO MACHADO, 1001D</v>
          </cell>
          <cell r="J282" t="str">
            <v>CHAPECO</v>
          </cell>
          <cell r="K282" t="str">
            <v>SC</v>
          </cell>
          <cell r="L282" t="str">
            <v>89802-111</v>
          </cell>
          <cell r="M282" t="str">
            <v>18.328.118/0299-48</v>
          </cell>
          <cell r="N282">
            <v>262800179</v>
          </cell>
          <cell r="O282" t="str">
            <v>CENTRO</v>
          </cell>
          <cell r="P282" t="str">
            <v>N</v>
          </cell>
          <cell r="Q282" t="str">
            <v/>
          </cell>
        </row>
        <row r="283">
          <cell r="B283" t="str">
            <v>04 0282</v>
          </cell>
          <cell r="F283" t="str">
            <v>JCNA-SP</v>
          </cell>
          <cell r="G283" t="str">
            <v>PETZ JAÇANÃ</v>
          </cell>
          <cell r="H283">
            <v>45551</v>
          </cell>
          <cell r="I283" t="str">
            <v>AV LUIS STAMATIS, 474</v>
          </cell>
          <cell r="J283" t="str">
            <v>SÃO PAULO</v>
          </cell>
          <cell r="K283" t="str">
            <v>SP</v>
          </cell>
          <cell r="L283">
            <v>2260000</v>
          </cell>
          <cell r="M283" t="str">
            <v>18.328.118/0284-61</v>
          </cell>
          <cell r="N283">
            <v>120879310116</v>
          </cell>
          <cell r="O283" t="str">
            <v>VILA CONSTANCA</v>
          </cell>
          <cell r="P283" t="str">
            <v>N</v>
          </cell>
          <cell r="Q283" t="str">
            <v>JCNA-SP</v>
          </cell>
        </row>
        <row r="284">
          <cell r="B284" t="str">
            <v>04 0283</v>
          </cell>
          <cell r="C284" t="str">
            <v>SP4</v>
          </cell>
          <cell r="D284" t="str">
            <v>R2</v>
          </cell>
          <cell r="E284" t="str">
            <v>MARCONE</v>
          </cell>
          <cell r="F284" t="str">
            <v>ASPN-SP</v>
          </cell>
          <cell r="G284" t="str">
            <v xml:space="preserve">PETZ ASSAI PENHA </v>
          </cell>
          <cell r="H284">
            <v>45230</v>
          </cell>
          <cell r="I284" t="str">
            <v>AV S MIGUEL, 962</v>
          </cell>
          <cell r="J284" t="str">
            <v>SÃO PAULO</v>
          </cell>
          <cell r="K284" t="str">
            <v>SP</v>
          </cell>
          <cell r="L284">
            <v>3620000</v>
          </cell>
          <cell r="M284" t="str">
            <v>18.328.118/0288-95</v>
          </cell>
          <cell r="N284">
            <v>124518951112</v>
          </cell>
          <cell r="O284" t="str">
            <v>VILA MARIETA</v>
          </cell>
          <cell r="P284" t="str">
            <v>N</v>
          </cell>
          <cell r="Q284" t="str">
            <v/>
          </cell>
          <cell r="R284" t="str">
            <v>ROBSON</v>
          </cell>
        </row>
        <row r="285">
          <cell r="B285" t="str">
            <v>04 0284</v>
          </cell>
          <cell r="C285" t="str">
            <v>SP3</v>
          </cell>
          <cell r="D285" t="str">
            <v>R3</v>
          </cell>
          <cell r="E285" t="str">
            <v>FELICIO</v>
          </cell>
          <cell r="F285" t="str">
            <v>ASAC-SP</v>
          </cell>
          <cell r="G285" t="str">
            <v>PETZ ASSAI ANCHIETA</v>
          </cell>
          <cell r="H285">
            <v>45259</v>
          </cell>
          <cell r="I285" t="str">
            <v>RUA GARCIA LORCA, 301</v>
          </cell>
          <cell r="J285" t="str">
            <v>SÃO BERNARDO DO CAMPO</v>
          </cell>
          <cell r="K285" t="str">
            <v>SP</v>
          </cell>
          <cell r="L285">
            <v>9695000</v>
          </cell>
          <cell r="M285" t="str">
            <v>18.328.118/0290-00</v>
          </cell>
          <cell r="N285">
            <v>799754505117</v>
          </cell>
          <cell r="O285" t="str">
            <v>PAULICEIA</v>
          </cell>
          <cell r="P285" t="str">
            <v>N</v>
          </cell>
          <cell r="Q285" t="str">
            <v/>
          </cell>
          <cell r="R285" t="str">
            <v>CAIO</v>
          </cell>
        </row>
        <row r="286">
          <cell r="B286" t="str">
            <v>04 0285</v>
          </cell>
          <cell r="F286" t="str">
            <v>TTUI-SP</v>
          </cell>
          <cell r="G286" t="str">
            <v xml:space="preserve">PETZ TATUI </v>
          </cell>
          <cell r="H286">
            <v>45956</v>
          </cell>
          <cell r="I286" t="str">
            <v>RUA SAO BENTO, 287</v>
          </cell>
          <cell r="J286" t="str">
            <v>TATUI</v>
          </cell>
          <cell r="K286" t="str">
            <v>SP</v>
          </cell>
          <cell r="L286">
            <v>18270820</v>
          </cell>
          <cell r="M286" t="str">
            <v>18.328.118/0294-33</v>
          </cell>
          <cell r="N286">
            <v>687300985118</v>
          </cell>
          <cell r="O286" t="str">
            <v>CENTRO</v>
          </cell>
          <cell r="P286" t="str">
            <v>N</v>
          </cell>
          <cell r="Q286" t="str">
            <v/>
          </cell>
        </row>
        <row r="287">
          <cell r="B287" t="str">
            <v>04 0286</v>
          </cell>
          <cell r="C287" t="str">
            <v/>
          </cell>
          <cell r="D287" t="str">
            <v/>
          </cell>
          <cell r="E287" t="str">
            <v/>
          </cell>
          <cell r="F287" t="str">
            <v>ACTB-GO</v>
          </cell>
          <cell r="G287" t="str">
            <v>PETZ ASSIS CHATEAURBRIAND</v>
          </cell>
          <cell r="H287"/>
          <cell r="I287" t="str">
            <v>AV ASSIS CHATEAUBRIAND, 1180</v>
          </cell>
          <cell r="J287" t="str">
            <v>GOIÂNIA</v>
          </cell>
          <cell r="K287" t="str">
            <v>GO</v>
          </cell>
          <cell r="L287" t="str">
            <v>74130-010</v>
          </cell>
          <cell r="M287" t="str">
            <v>18.328.118/0296-03</v>
          </cell>
          <cell r="N287">
            <v>200878611</v>
          </cell>
          <cell r="O287" t="str">
            <v/>
          </cell>
          <cell r="P287" t="str">
            <v>N</v>
          </cell>
          <cell r="Q287" t="str">
            <v/>
          </cell>
        </row>
        <row r="288">
          <cell r="B288" t="str">
            <v>04 0287</v>
          </cell>
          <cell r="C288" t="str">
            <v>SP5</v>
          </cell>
          <cell r="D288" t="str">
            <v>R2</v>
          </cell>
          <cell r="E288" t="str">
            <v>MARCONE</v>
          </cell>
          <cell r="F288" t="str">
            <v>ARUJ-SP</v>
          </cell>
          <cell r="G288" t="str">
            <v>PETZ ARUJA</v>
          </cell>
          <cell r="H288">
            <v>45375</v>
          </cell>
          <cell r="I288" t="str">
            <v>RODOVIA ALBERTO HINOTO, 1278</v>
          </cell>
          <cell r="J288" t="str">
            <v>ARUJA</v>
          </cell>
          <cell r="K288" t="str">
            <v>SP</v>
          </cell>
          <cell r="L288">
            <v>7434100</v>
          </cell>
          <cell r="M288" t="str">
            <v>18.328.118/0295-14</v>
          </cell>
          <cell r="N288">
            <v>188193111111</v>
          </cell>
          <cell r="O288" t="str">
            <v>JARDIM LIMOEIRO</v>
          </cell>
          <cell r="P288" t="str">
            <v>N</v>
          </cell>
          <cell r="Q288" t="str">
            <v/>
          </cell>
          <cell r="R288" t="str">
            <v>JOAB</v>
          </cell>
        </row>
        <row r="289">
          <cell r="B289" t="str">
            <v>04 0288</v>
          </cell>
          <cell r="F289" t="str">
            <v>ABML-PR</v>
          </cell>
          <cell r="G289" t="str">
            <v>PETZ ALAMEDA BETTEGA MALL</v>
          </cell>
          <cell r="H289"/>
          <cell r="I289" t="str">
            <v/>
          </cell>
          <cell r="J289" t="str">
            <v/>
          </cell>
          <cell r="K289" t="str">
            <v/>
          </cell>
          <cell r="L289"/>
          <cell r="M289" t="str">
            <v/>
          </cell>
          <cell r="N289" t="str">
            <v/>
          </cell>
          <cell r="O289" t="str">
            <v/>
          </cell>
          <cell r="P289" t="str">
            <v>N</v>
          </cell>
          <cell r="Q289" t="str">
            <v/>
          </cell>
        </row>
        <row r="290">
          <cell r="B290" t="str">
            <v>04 0289</v>
          </cell>
          <cell r="C290" t="str">
            <v>NE1</v>
          </cell>
          <cell r="D290" t="str">
            <v>R1</v>
          </cell>
          <cell r="E290" t="str">
            <v>MARYANE</v>
          </cell>
          <cell r="F290" t="str">
            <v>HPSL-SE</v>
          </cell>
          <cell r="G290" t="str">
            <v>PETZ HIPER SALES</v>
          </cell>
          <cell r="H290">
            <v>45502</v>
          </cell>
          <cell r="I290" t="str">
            <v/>
          </cell>
          <cell r="J290" t="str">
            <v/>
          </cell>
          <cell r="K290" t="str">
            <v/>
          </cell>
          <cell r="L290"/>
          <cell r="M290" t="str">
            <v/>
          </cell>
          <cell r="N290" t="str">
            <v/>
          </cell>
          <cell r="O290" t="str">
            <v/>
          </cell>
          <cell r="P290" t="str">
            <v>N</v>
          </cell>
          <cell r="Q290" t="str">
            <v>HPSL-SE</v>
          </cell>
          <cell r="R290" t="str">
            <v>LUCAS</v>
          </cell>
        </row>
        <row r="291">
          <cell r="B291" t="str">
            <v>04 0290</v>
          </cell>
          <cell r="F291" t="str">
            <v>DMRC-SP</v>
          </cell>
          <cell r="G291" t="str">
            <v>PETZ DEMARCHI SAO BERNARDO DO CAMPO</v>
          </cell>
          <cell r="H291"/>
          <cell r="I291" t="str">
            <v/>
          </cell>
          <cell r="J291" t="str">
            <v/>
          </cell>
          <cell r="K291" t="str">
            <v/>
          </cell>
          <cell r="L291"/>
          <cell r="M291" t="str">
            <v/>
          </cell>
          <cell r="N291" t="str">
            <v/>
          </cell>
          <cell r="O291" t="str">
            <v/>
          </cell>
          <cell r="P291" t="str">
            <v>N</v>
          </cell>
          <cell r="Q291" t="str">
            <v/>
          </cell>
        </row>
        <row r="292">
          <cell r="B292" t="str">
            <v>04 0291</v>
          </cell>
          <cell r="C292" t="str">
            <v/>
          </cell>
          <cell r="D292" t="str">
            <v/>
          </cell>
          <cell r="E292" t="str">
            <v/>
          </cell>
          <cell r="F292" t="str">
            <v>SVBL-MG</v>
          </cell>
          <cell r="G292" t="str">
            <v>PETZ SILVA LOBO II</v>
          </cell>
          <cell r="H292"/>
          <cell r="I292" t="str">
            <v>RUA BOGARI, 36</v>
          </cell>
          <cell r="J292" t="str">
            <v>BELO HORIZONTE</v>
          </cell>
          <cell r="K292" t="str">
            <v>MG</v>
          </cell>
          <cell r="L292" t="str">
            <v>30421-188</v>
          </cell>
          <cell r="M292" t="str">
            <v>18.328.118/0297-86</v>
          </cell>
          <cell r="N292">
            <v>26221782813</v>
          </cell>
          <cell r="O292" t="str">
            <v xml:space="preserve">NOVA SUÍSSA </v>
          </cell>
          <cell r="P292" t="str">
            <v>N</v>
          </cell>
          <cell r="Q292" t="str">
            <v/>
          </cell>
          <cell r="R292" t="str">
            <v/>
          </cell>
        </row>
        <row r="293">
          <cell r="B293" t="str">
            <v>04 0292</v>
          </cell>
          <cell r="C293" t="str">
            <v>RJ-ES</v>
          </cell>
          <cell r="D293" t="str">
            <v>R1</v>
          </cell>
          <cell r="E293" t="str">
            <v>MARYANE</v>
          </cell>
          <cell r="F293" t="str">
            <v>AMRC-RJ</v>
          </cell>
          <cell r="G293" t="str">
            <v>PETZ AVENIDA DAS AMERICAS</v>
          </cell>
          <cell r="H293"/>
          <cell r="I293" t="str">
            <v/>
          </cell>
          <cell r="J293" t="str">
            <v/>
          </cell>
          <cell r="K293" t="str">
            <v/>
          </cell>
          <cell r="L293"/>
          <cell r="M293" t="str">
            <v/>
          </cell>
          <cell r="N293" t="str">
            <v/>
          </cell>
          <cell r="O293" t="str">
            <v/>
          </cell>
          <cell r="P293" t="str">
            <v>N</v>
          </cell>
          <cell r="Q293" t="str">
            <v/>
          </cell>
          <cell r="R293" t="str">
            <v>ALEX</v>
          </cell>
        </row>
        <row r="294">
          <cell r="B294" t="str">
            <v>04 0293</v>
          </cell>
          <cell r="C294" t="str">
            <v>SP6</v>
          </cell>
          <cell r="D294" t="str">
            <v>R2</v>
          </cell>
          <cell r="E294" t="str">
            <v>MARCONE</v>
          </cell>
          <cell r="F294" t="str">
            <v>SCVL-SP</v>
          </cell>
          <cell r="G294" t="str">
            <v>PETZ SHOPPING CENTERVALE</v>
          </cell>
          <cell r="H294"/>
          <cell r="I294" t="str">
            <v/>
          </cell>
          <cell r="J294" t="str">
            <v/>
          </cell>
          <cell r="K294" t="str">
            <v/>
          </cell>
          <cell r="L294"/>
          <cell r="M294" t="str">
            <v/>
          </cell>
          <cell r="N294" t="str">
            <v/>
          </cell>
          <cell r="O294" t="str">
            <v/>
          </cell>
          <cell r="P294" t="str">
            <v>N</v>
          </cell>
          <cell r="Q294" t="str">
            <v/>
          </cell>
          <cell r="R294" t="str">
            <v>GUILHERME</v>
          </cell>
        </row>
        <row r="295">
          <cell r="B295" t="str">
            <v>04 0294</v>
          </cell>
          <cell r="C295" t="str">
            <v/>
          </cell>
          <cell r="D295" t="str">
            <v/>
          </cell>
          <cell r="E295" t="str">
            <v/>
          </cell>
          <cell r="F295" t="str">
            <v>RVDE-GO</v>
          </cell>
          <cell r="G295" t="str">
            <v xml:space="preserve">PETZ RIO VERDE </v>
          </cell>
          <cell r="H295"/>
          <cell r="I295" t="str">
            <v>AV. PRESIDENTE VARGAS, S/N</v>
          </cell>
          <cell r="J295" t="str">
            <v>RIO VERDE</v>
          </cell>
          <cell r="K295" t="str">
            <v>GO</v>
          </cell>
          <cell r="L295" t="str">
            <v>75908420</v>
          </cell>
          <cell r="M295" t="str">
            <v>18.328.118/0298-67</v>
          </cell>
          <cell r="N295">
            <v>201226049</v>
          </cell>
          <cell r="O295" t="str">
            <v xml:space="preserve">JARDIM PRESIDENTE </v>
          </cell>
          <cell r="P295" t="str">
            <v>N</v>
          </cell>
          <cell r="Q295" t="str">
            <v/>
          </cell>
          <cell r="R295" t="str">
            <v/>
          </cell>
        </row>
        <row r="296">
          <cell r="F296" t="str">
            <v>PSFD-RS</v>
          </cell>
          <cell r="H296"/>
          <cell r="L296"/>
          <cell r="M296"/>
          <cell r="N296"/>
        </row>
        <row r="297">
          <cell r="F297" t="str">
            <v>SBRT-GO</v>
          </cell>
          <cell r="H297"/>
          <cell r="L297"/>
          <cell r="M297"/>
          <cell r="N297"/>
        </row>
        <row r="298">
          <cell r="F298" t="str">
            <v>SIGR-SP</v>
          </cell>
          <cell r="H298"/>
          <cell r="L298"/>
          <cell r="M298"/>
          <cell r="N298"/>
        </row>
        <row r="299">
          <cell r="F299" t="str">
            <v>SVLB-MG</v>
          </cell>
          <cell r="H299"/>
          <cell r="L299"/>
          <cell r="M299"/>
          <cell r="N299"/>
        </row>
        <row r="300">
          <cell r="F300" t="str">
            <v>ASGO-GO</v>
          </cell>
          <cell r="H300"/>
          <cell r="L300"/>
          <cell r="M300"/>
          <cell r="N300"/>
        </row>
        <row r="301">
          <cell r="F301" t="str">
            <v>AVLB-SP</v>
          </cell>
          <cell r="H301"/>
          <cell r="L301"/>
          <cell r="M301"/>
          <cell r="N301"/>
        </row>
        <row r="302">
          <cell r="F302" t="str">
            <v>SMTS-SP</v>
          </cell>
          <cell r="H302"/>
          <cell r="L302"/>
          <cell r="M302"/>
          <cell r="N302"/>
        </row>
        <row r="303">
          <cell r="F303" t="str">
            <v>SRTR-RS</v>
          </cell>
          <cell r="H303"/>
          <cell r="L303"/>
          <cell r="M303"/>
          <cell r="N303"/>
        </row>
        <row r="304">
          <cell r="B304" t="str">
            <v>04 0295</v>
          </cell>
          <cell r="C304" t="str">
            <v/>
          </cell>
          <cell r="D304" t="str">
            <v/>
          </cell>
          <cell r="E304" t="str">
            <v/>
          </cell>
          <cell r="F304" t="str">
            <v/>
          </cell>
          <cell r="G304" t="str">
            <v/>
          </cell>
          <cell r="H304"/>
          <cell r="I304" t="str">
            <v/>
          </cell>
          <cell r="J304" t="str">
            <v/>
          </cell>
          <cell r="K304" t="str">
            <v/>
          </cell>
          <cell r="L304"/>
          <cell r="M304" t="str">
            <v/>
          </cell>
          <cell r="N304" t="str">
            <v/>
          </cell>
          <cell r="O304" t="str">
            <v/>
          </cell>
          <cell r="P304" t="str">
            <v>N</v>
          </cell>
          <cell r="Q304" t="str">
            <v/>
          </cell>
          <cell r="R304" t="str">
            <v/>
          </cell>
        </row>
        <row r="305">
          <cell r="B305" t="str">
            <v>04 0296</v>
          </cell>
          <cell r="C305" t="str">
            <v/>
          </cell>
          <cell r="D305" t="str">
            <v/>
          </cell>
          <cell r="E305" t="str">
            <v/>
          </cell>
          <cell r="F305" t="str">
            <v/>
          </cell>
          <cell r="G305" t="str">
            <v/>
          </cell>
          <cell r="H305"/>
          <cell r="I305" t="str">
            <v/>
          </cell>
          <cell r="J305" t="str">
            <v/>
          </cell>
          <cell r="K305" t="str">
            <v/>
          </cell>
          <cell r="L305"/>
          <cell r="M305" t="str">
            <v/>
          </cell>
          <cell r="N305" t="str">
            <v/>
          </cell>
          <cell r="O305" t="str">
            <v/>
          </cell>
          <cell r="P305" t="str">
            <v>N</v>
          </cell>
          <cell r="Q305" t="str">
            <v/>
          </cell>
          <cell r="R305" t="str">
            <v/>
          </cell>
        </row>
        <row r="306">
          <cell r="B306" t="str">
            <v>04 0297</v>
          </cell>
          <cell r="C306" t="str">
            <v/>
          </cell>
          <cell r="D306" t="str">
            <v/>
          </cell>
          <cell r="E306" t="str">
            <v/>
          </cell>
          <cell r="F306" t="str">
            <v/>
          </cell>
          <cell r="G306" t="str">
            <v/>
          </cell>
          <cell r="H306"/>
          <cell r="I306" t="str">
            <v/>
          </cell>
          <cell r="J306" t="str">
            <v/>
          </cell>
          <cell r="K306" t="str">
            <v/>
          </cell>
          <cell r="L306"/>
          <cell r="M306" t="str">
            <v/>
          </cell>
          <cell r="N306" t="str">
            <v/>
          </cell>
          <cell r="O306" t="str">
            <v/>
          </cell>
          <cell r="P306" t="str">
            <v>N</v>
          </cell>
          <cell r="Q306" t="str">
            <v/>
          </cell>
          <cell r="R306" t="str">
            <v/>
          </cell>
        </row>
        <row r="307">
          <cell r="B307" t="str">
            <v>04 0298</v>
          </cell>
          <cell r="C307" t="str">
            <v/>
          </cell>
          <cell r="D307" t="str">
            <v/>
          </cell>
          <cell r="E307" t="str">
            <v/>
          </cell>
          <cell r="F307" t="str">
            <v/>
          </cell>
          <cell r="G307" t="str">
            <v/>
          </cell>
          <cell r="H307"/>
          <cell r="I307" t="str">
            <v/>
          </cell>
          <cell r="J307" t="str">
            <v/>
          </cell>
          <cell r="K307" t="str">
            <v/>
          </cell>
          <cell r="L307"/>
          <cell r="M307" t="str">
            <v/>
          </cell>
          <cell r="N307" t="str">
            <v/>
          </cell>
          <cell r="O307" t="str">
            <v/>
          </cell>
          <cell r="P307" t="str">
            <v>N</v>
          </cell>
          <cell r="Q307" t="str">
            <v/>
          </cell>
          <cell r="R307" t="str">
            <v/>
          </cell>
        </row>
        <row r="308">
          <cell r="B308" t="str">
            <v>04 0299</v>
          </cell>
          <cell r="C308" t="str">
            <v/>
          </cell>
          <cell r="D308" t="str">
            <v/>
          </cell>
          <cell r="E308" t="str">
            <v/>
          </cell>
          <cell r="F308" t="str">
            <v/>
          </cell>
          <cell r="G308" t="str">
            <v/>
          </cell>
          <cell r="H308"/>
          <cell r="I308" t="str">
            <v/>
          </cell>
          <cell r="J308" t="str">
            <v/>
          </cell>
          <cell r="K308" t="str">
            <v/>
          </cell>
          <cell r="L308"/>
          <cell r="M308" t="str">
            <v/>
          </cell>
          <cell r="N308" t="str">
            <v/>
          </cell>
          <cell r="O308" t="str">
            <v/>
          </cell>
          <cell r="P308" t="str">
            <v>N</v>
          </cell>
          <cell r="Q308" t="str">
            <v/>
          </cell>
          <cell r="R308" t="str">
            <v/>
          </cell>
        </row>
        <row r="309">
          <cell r="B309" t="str">
            <v>04 0300</v>
          </cell>
          <cell r="C309" t="str">
            <v/>
          </cell>
          <cell r="D309" t="str">
            <v/>
          </cell>
          <cell r="E309" t="str">
            <v/>
          </cell>
          <cell r="F309" t="str">
            <v/>
          </cell>
          <cell r="G309" t="str">
            <v/>
          </cell>
          <cell r="H309"/>
          <cell r="I309" t="str">
            <v/>
          </cell>
          <cell r="J309" t="str">
            <v/>
          </cell>
          <cell r="K309" t="str">
            <v/>
          </cell>
          <cell r="L309"/>
          <cell r="M309" t="str">
            <v/>
          </cell>
          <cell r="N309" t="str">
            <v/>
          </cell>
          <cell r="O309" t="str">
            <v/>
          </cell>
          <cell r="P309" t="str">
            <v>N</v>
          </cell>
          <cell r="Q309" t="str">
            <v/>
          </cell>
          <cell r="R309" t="str">
            <v/>
          </cell>
        </row>
        <row r="310">
          <cell r="B310" t="str">
            <v>04 0301</v>
          </cell>
          <cell r="C310" t="str">
            <v/>
          </cell>
          <cell r="D310" t="str">
            <v/>
          </cell>
          <cell r="E310" t="str">
            <v/>
          </cell>
          <cell r="F310" t="str">
            <v/>
          </cell>
          <cell r="G310" t="str">
            <v/>
          </cell>
          <cell r="H310"/>
          <cell r="I310" t="str">
            <v/>
          </cell>
          <cell r="J310" t="str">
            <v/>
          </cell>
          <cell r="K310" t="str">
            <v/>
          </cell>
          <cell r="L310"/>
          <cell r="M310" t="str">
            <v/>
          </cell>
          <cell r="N310" t="str">
            <v/>
          </cell>
          <cell r="O310" t="str">
            <v/>
          </cell>
          <cell r="P310" t="str">
            <v>N</v>
          </cell>
          <cell r="Q310" t="str">
            <v/>
          </cell>
          <cell r="R310" t="str">
            <v/>
          </cell>
        </row>
        <row r="311">
          <cell r="B311" t="str">
            <v>04 0302</v>
          </cell>
          <cell r="C311" t="str">
            <v/>
          </cell>
          <cell r="D311" t="str">
            <v/>
          </cell>
          <cell r="E311" t="str">
            <v/>
          </cell>
          <cell r="F311" t="str">
            <v/>
          </cell>
          <cell r="G311" t="str">
            <v/>
          </cell>
          <cell r="H311"/>
          <cell r="I311" t="str">
            <v/>
          </cell>
          <cell r="J311" t="str">
            <v/>
          </cell>
          <cell r="K311" t="str">
            <v/>
          </cell>
          <cell r="L311"/>
          <cell r="M311" t="str">
            <v/>
          </cell>
          <cell r="N311" t="str">
            <v/>
          </cell>
          <cell r="O311" t="str">
            <v/>
          </cell>
          <cell r="P311" t="str">
            <v>N</v>
          </cell>
          <cell r="Q311" t="str">
            <v/>
          </cell>
          <cell r="R311" t="str">
            <v/>
          </cell>
        </row>
        <row r="312">
          <cell r="B312" t="str">
            <v>04 0303</v>
          </cell>
          <cell r="C312" t="str">
            <v/>
          </cell>
          <cell r="D312" t="str">
            <v/>
          </cell>
          <cell r="E312" t="str">
            <v/>
          </cell>
          <cell r="F312" t="str">
            <v/>
          </cell>
          <cell r="G312" t="str">
            <v/>
          </cell>
          <cell r="H312"/>
          <cell r="I312" t="str">
            <v/>
          </cell>
          <cell r="J312" t="str">
            <v/>
          </cell>
          <cell r="K312" t="str">
            <v/>
          </cell>
          <cell r="L312"/>
          <cell r="M312" t="str">
            <v/>
          </cell>
          <cell r="N312" t="str">
            <v/>
          </cell>
          <cell r="O312" t="str">
            <v/>
          </cell>
          <cell r="P312" t="str">
            <v>N</v>
          </cell>
          <cell r="Q312" t="str">
            <v/>
          </cell>
          <cell r="R312" t="str">
            <v/>
          </cell>
        </row>
        <row r="313">
          <cell r="B313" t="str">
            <v>04 0304</v>
          </cell>
          <cell r="C313" t="str">
            <v/>
          </cell>
          <cell r="D313" t="str">
            <v/>
          </cell>
          <cell r="E313" t="str">
            <v/>
          </cell>
          <cell r="F313" t="str">
            <v/>
          </cell>
          <cell r="G313" t="str">
            <v/>
          </cell>
          <cell r="H313"/>
          <cell r="I313" t="str">
            <v/>
          </cell>
          <cell r="J313" t="str">
            <v/>
          </cell>
          <cell r="K313" t="str">
            <v/>
          </cell>
          <cell r="L313"/>
          <cell r="M313" t="str">
            <v/>
          </cell>
          <cell r="N313" t="str">
            <v/>
          </cell>
          <cell r="O313" t="str">
            <v/>
          </cell>
          <cell r="P313" t="str">
            <v>N</v>
          </cell>
          <cell r="Q313" t="str">
            <v/>
          </cell>
          <cell r="R313" t="str">
            <v/>
          </cell>
        </row>
        <row r="314">
          <cell r="B314" t="str">
            <v>04 0305</v>
          </cell>
          <cell r="C314" t="str">
            <v/>
          </cell>
          <cell r="D314" t="str">
            <v/>
          </cell>
          <cell r="E314" t="str">
            <v/>
          </cell>
          <cell r="F314" t="str">
            <v/>
          </cell>
          <cell r="G314" t="str">
            <v/>
          </cell>
          <cell r="H314"/>
          <cell r="I314" t="str">
            <v/>
          </cell>
          <cell r="J314" t="str">
            <v/>
          </cell>
          <cell r="K314" t="str">
            <v/>
          </cell>
          <cell r="L314"/>
          <cell r="M314" t="str">
            <v/>
          </cell>
          <cell r="N314" t="str">
            <v/>
          </cell>
          <cell r="O314" t="str">
            <v/>
          </cell>
          <cell r="P314" t="str">
            <v>N</v>
          </cell>
          <cell r="Q314" t="str">
            <v/>
          </cell>
          <cell r="R314" t="str">
            <v/>
          </cell>
        </row>
        <row r="315">
          <cell r="B315" t="str">
            <v>04 0306</v>
          </cell>
          <cell r="C315" t="str">
            <v/>
          </cell>
          <cell r="D315" t="str">
            <v/>
          </cell>
          <cell r="E315" t="str">
            <v/>
          </cell>
          <cell r="F315" t="str">
            <v/>
          </cell>
          <cell r="G315" t="str">
            <v/>
          </cell>
          <cell r="H315"/>
          <cell r="I315" t="str">
            <v/>
          </cell>
          <cell r="J315" t="str">
            <v/>
          </cell>
          <cell r="K315" t="str">
            <v/>
          </cell>
          <cell r="L315"/>
          <cell r="M315" t="str">
            <v/>
          </cell>
          <cell r="N315" t="str">
            <v/>
          </cell>
          <cell r="O315" t="str">
            <v/>
          </cell>
          <cell r="P315" t="str">
            <v>N</v>
          </cell>
          <cell r="Q315" t="str">
            <v/>
          </cell>
          <cell r="R315" t="str">
            <v/>
          </cell>
        </row>
        <row r="316">
          <cell r="B316" t="str">
            <v>04 0307</v>
          </cell>
          <cell r="C316" t="str">
            <v/>
          </cell>
          <cell r="D316" t="str">
            <v/>
          </cell>
          <cell r="E316" t="str">
            <v/>
          </cell>
          <cell r="F316" t="str">
            <v/>
          </cell>
          <cell r="G316" t="str">
            <v/>
          </cell>
          <cell r="H316"/>
          <cell r="I316" t="str">
            <v/>
          </cell>
          <cell r="J316" t="str">
            <v/>
          </cell>
          <cell r="K316" t="str">
            <v/>
          </cell>
          <cell r="L316"/>
          <cell r="M316" t="str">
            <v/>
          </cell>
          <cell r="N316" t="str">
            <v/>
          </cell>
          <cell r="O316" t="str">
            <v/>
          </cell>
          <cell r="P316" t="str">
            <v>N</v>
          </cell>
          <cell r="Q316" t="str">
            <v/>
          </cell>
          <cell r="R316" t="str">
            <v/>
          </cell>
        </row>
        <row r="317">
          <cell r="B317" t="str">
            <v>04 0308</v>
          </cell>
          <cell r="C317" t="str">
            <v/>
          </cell>
          <cell r="D317" t="str">
            <v/>
          </cell>
          <cell r="E317" t="str">
            <v/>
          </cell>
          <cell r="F317" t="str">
            <v/>
          </cell>
          <cell r="G317" t="str">
            <v/>
          </cell>
          <cell r="H317"/>
          <cell r="I317" t="str">
            <v/>
          </cell>
          <cell r="J317" t="str">
            <v/>
          </cell>
          <cell r="K317" t="str">
            <v/>
          </cell>
          <cell r="L317"/>
          <cell r="M317" t="str">
            <v/>
          </cell>
          <cell r="N317" t="str">
            <v/>
          </cell>
          <cell r="O317" t="str">
            <v/>
          </cell>
          <cell r="P317" t="str">
            <v>N</v>
          </cell>
          <cell r="Q317" t="str">
            <v/>
          </cell>
          <cell r="R317" t="str">
            <v/>
          </cell>
        </row>
        <row r="318">
          <cell r="B318" t="str">
            <v>04 0309</v>
          </cell>
          <cell r="C318" t="str">
            <v/>
          </cell>
          <cell r="D318" t="str">
            <v/>
          </cell>
          <cell r="E318" t="str">
            <v/>
          </cell>
          <cell r="F318" t="str">
            <v/>
          </cell>
          <cell r="G318" t="str">
            <v/>
          </cell>
          <cell r="H318"/>
          <cell r="I318" t="str">
            <v/>
          </cell>
          <cell r="J318" t="str">
            <v/>
          </cell>
          <cell r="K318" t="str">
            <v/>
          </cell>
          <cell r="L318"/>
          <cell r="M318" t="str">
            <v/>
          </cell>
          <cell r="N318" t="str">
            <v/>
          </cell>
          <cell r="O318" t="str">
            <v/>
          </cell>
          <cell r="P318" t="str">
            <v>N</v>
          </cell>
          <cell r="Q318" t="str">
            <v/>
          </cell>
          <cell r="R318" t="str">
            <v/>
          </cell>
        </row>
        <row r="319">
          <cell r="B319" t="str">
            <v>04 0310</v>
          </cell>
          <cell r="C319" t="str">
            <v/>
          </cell>
          <cell r="D319" t="str">
            <v/>
          </cell>
          <cell r="E319" t="str">
            <v/>
          </cell>
          <cell r="F319" t="str">
            <v/>
          </cell>
          <cell r="G319" t="str">
            <v/>
          </cell>
          <cell r="H319"/>
          <cell r="I319" t="str">
            <v/>
          </cell>
          <cell r="J319" t="str">
            <v/>
          </cell>
          <cell r="K319" t="str">
            <v/>
          </cell>
          <cell r="L319"/>
          <cell r="M319" t="str">
            <v/>
          </cell>
          <cell r="N319" t="str">
            <v/>
          </cell>
          <cell r="O319" t="str">
            <v/>
          </cell>
          <cell r="P319" t="str">
            <v>N</v>
          </cell>
          <cell r="Q319" t="str">
            <v/>
          </cell>
          <cell r="R319" t="str">
            <v/>
          </cell>
        </row>
        <row r="320">
          <cell r="B320" t="str">
            <v>04 0311</v>
          </cell>
          <cell r="C320" t="str">
            <v/>
          </cell>
          <cell r="D320" t="str">
            <v/>
          </cell>
          <cell r="E320" t="str">
            <v/>
          </cell>
          <cell r="F320" t="str">
            <v/>
          </cell>
          <cell r="G320" t="str">
            <v/>
          </cell>
          <cell r="H320"/>
          <cell r="I320" t="str">
            <v/>
          </cell>
          <cell r="J320" t="str">
            <v/>
          </cell>
          <cell r="K320" t="str">
            <v/>
          </cell>
          <cell r="L320"/>
          <cell r="M320" t="str">
            <v/>
          </cell>
          <cell r="N320" t="str">
            <v/>
          </cell>
          <cell r="O320" t="str">
            <v/>
          </cell>
          <cell r="P320" t="str">
            <v>N</v>
          </cell>
          <cell r="Q320" t="str">
            <v/>
          </cell>
          <cell r="R320" t="str">
            <v/>
          </cell>
        </row>
        <row r="321">
          <cell r="B321" t="str">
            <v>04 0312</v>
          </cell>
          <cell r="C321" t="str">
            <v/>
          </cell>
          <cell r="D321" t="str">
            <v/>
          </cell>
          <cell r="E321" t="str">
            <v/>
          </cell>
          <cell r="F321" t="str">
            <v/>
          </cell>
          <cell r="G321" t="str">
            <v/>
          </cell>
          <cell r="H321"/>
          <cell r="I321" t="str">
            <v/>
          </cell>
          <cell r="J321" t="str">
            <v/>
          </cell>
          <cell r="K321" t="str">
            <v/>
          </cell>
          <cell r="L321"/>
          <cell r="M321" t="str">
            <v/>
          </cell>
          <cell r="N321" t="str">
            <v/>
          </cell>
          <cell r="O321" t="str">
            <v/>
          </cell>
          <cell r="P321" t="str">
            <v>N</v>
          </cell>
          <cell r="Q321" t="str">
            <v/>
          </cell>
          <cell r="R321" t="str">
            <v/>
          </cell>
        </row>
        <row r="322">
          <cell r="B322" t="str">
            <v>04 0313</v>
          </cell>
          <cell r="C322" t="str">
            <v/>
          </cell>
          <cell r="D322" t="str">
            <v/>
          </cell>
          <cell r="E322" t="str">
            <v/>
          </cell>
          <cell r="F322" t="str">
            <v/>
          </cell>
          <cell r="G322" t="str">
            <v/>
          </cell>
          <cell r="H322"/>
          <cell r="I322" t="str">
            <v/>
          </cell>
          <cell r="J322" t="str">
            <v/>
          </cell>
          <cell r="K322" t="str">
            <v/>
          </cell>
          <cell r="L322"/>
          <cell r="M322" t="str">
            <v/>
          </cell>
          <cell r="N322" t="str">
            <v/>
          </cell>
          <cell r="O322" t="str">
            <v/>
          </cell>
          <cell r="P322" t="str">
            <v>N</v>
          </cell>
          <cell r="Q322" t="str">
            <v/>
          </cell>
          <cell r="R322" t="str">
            <v/>
          </cell>
        </row>
        <row r="323">
          <cell r="B323" t="str">
            <v>04 0314</v>
          </cell>
          <cell r="C323" t="str">
            <v/>
          </cell>
          <cell r="D323" t="str">
            <v/>
          </cell>
          <cell r="E323" t="str">
            <v/>
          </cell>
          <cell r="F323" t="str">
            <v/>
          </cell>
          <cell r="G323" t="str">
            <v/>
          </cell>
          <cell r="H323"/>
          <cell r="I323" t="str">
            <v/>
          </cell>
          <cell r="J323" t="str">
            <v/>
          </cell>
          <cell r="K323" t="str">
            <v/>
          </cell>
          <cell r="L323"/>
          <cell r="M323" t="str">
            <v/>
          </cell>
          <cell r="N323" t="str">
            <v/>
          </cell>
          <cell r="O323" t="str">
            <v/>
          </cell>
          <cell r="P323" t="str">
            <v>N</v>
          </cell>
          <cell r="Q323" t="str">
            <v/>
          </cell>
          <cell r="R323" t="str">
            <v/>
          </cell>
        </row>
        <row r="324">
          <cell r="B324" t="str">
            <v>04 0315</v>
          </cell>
          <cell r="C324" t="str">
            <v/>
          </cell>
          <cell r="D324" t="str">
            <v/>
          </cell>
          <cell r="E324" t="str">
            <v/>
          </cell>
          <cell r="F324" t="str">
            <v/>
          </cell>
          <cell r="G324" t="str">
            <v/>
          </cell>
          <cell r="H324"/>
          <cell r="I324" t="str">
            <v/>
          </cell>
          <cell r="J324" t="str">
            <v/>
          </cell>
          <cell r="K324" t="str">
            <v/>
          </cell>
          <cell r="L324"/>
          <cell r="M324" t="str">
            <v/>
          </cell>
          <cell r="N324" t="str">
            <v/>
          </cell>
          <cell r="O324" t="str">
            <v/>
          </cell>
          <cell r="P324" t="str">
            <v>N</v>
          </cell>
          <cell r="Q324" t="str">
            <v/>
          </cell>
          <cell r="R324" t="str">
            <v/>
          </cell>
        </row>
        <row r="325">
          <cell r="B325" t="str">
            <v>04 0316</v>
          </cell>
          <cell r="C325" t="str">
            <v/>
          </cell>
          <cell r="D325" t="str">
            <v/>
          </cell>
          <cell r="E325" t="str">
            <v/>
          </cell>
          <cell r="F325" t="str">
            <v/>
          </cell>
          <cell r="G325" t="str">
            <v/>
          </cell>
          <cell r="H325"/>
          <cell r="I325" t="str">
            <v/>
          </cell>
          <cell r="J325" t="str">
            <v/>
          </cell>
          <cell r="K325" t="str">
            <v/>
          </cell>
          <cell r="L325"/>
          <cell r="M325" t="str">
            <v/>
          </cell>
          <cell r="N325" t="str">
            <v/>
          </cell>
          <cell r="O325" t="str">
            <v/>
          </cell>
          <cell r="P325" t="str">
            <v>N</v>
          </cell>
          <cell r="Q325" t="str">
            <v/>
          </cell>
          <cell r="R325" t="str">
            <v/>
          </cell>
        </row>
        <row r="326">
          <cell r="B326" t="str">
            <v>04 0317</v>
          </cell>
          <cell r="C326" t="str">
            <v/>
          </cell>
          <cell r="D326" t="str">
            <v/>
          </cell>
          <cell r="E326" t="str">
            <v/>
          </cell>
          <cell r="F326" t="str">
            <v/>
          </cell>
          <cell r="G326" t="str">
            <v/>
          </cell>
          <cell r="H326"/>
          <cell r="I326" t="str">
            <v/>
          </cell>
          <cell r="J326" t="str">
            <v/>
          </cell>
          <cell r="K326" t="str">
            <v/>
          </cell>
          <cell r="L326"/>
          <cell r="M326" t="str">
            <v/>
          </cell>
          <cell r="N326" t="str">
            <v/>
          </cell>
          <cell r="O326" t="str">
            <v/>
          </cell>
          <cell r="P326" t="str">
            <v>N</v>
          </cell>
          <cell r="Q326" t="str">
            <v/>
          </cell>
          <cell r="R326" t="str">
            <v/>
          </cell>
        </row>
        <row r="327">
          <cell r="B327" t="str">
            <v>04 0318</v>
          </cell>
          <cell r="C327" t="str">
            <v/>
          </cell>
          <cell r="D327" t="str">
            <v/>
          </cell>
          <cell r="E327" t="str">
            <v/>
          </cell>
          <cell r="F327" t="str">
            <v/>
          </cell>
          <cell r="G327" t="str">
            <v/>
          </cell>
          <cell r="H327"/>
          <cell r="I327" t="str">
            <v/>
          </cell>
          <cell r="J327" t="str">
            <v/>
          </cell>
          <cell r="K327" t="str">
            <v/>
          </cell>
          <cell r="L327"/>
          <cell r="M327" t="str">
            <v/>
          </cell>
          <cell r="N327" t="str">
            <v/>
          </cell>
          <cell r="O327" t="str">
            <v/>
          </cell>
          <cell r="P327" t="str">
            <v>N</v>
          </cell>
          <cell r="Q327" t="str">
            <v/>
          </cell>
          <cell r="R327" t="str">
            <v/>
          </cell>
        </row>
        <row r="328">
          <cell r="B328" t="str">
            <v>04 0319</v>
          </cell>
          <cell r="C328" t="str">
            <v/>
          </cell>
          <cell r="D328" t="str">
            <v/>
          </cell>
          <cell r="E328" t="str">
            <v/>
          </cell>
          <cell r="F328" t="str">
            <v/>
          </cell>
          <cell r="G328" t="str">
            <v/>
          </cell>
          <cell r="H328"/>
          <cell r="I328" t="str">
            <v/>
          </cell>
          <cell r="J328" t="str">
            <v/>
          </cell>
          <cell r="K328" t="str">
            <v/>
          </cell>
          <cell r="L328"/>
          <cell r="M328" t="str">
            <v/>
          </cell>
          <cell r="N328" t="str">
            <v/>
          </cell>
          <cell r="O328" t="str">
            <v/>
          </cell>
          <cell r="P328" t="str">
            <v>N</v>
          </cell>
          <cell r="Q328" t="str">
            <v/>
          </cell>
          <cell r="R328" t="str">
            <v/>
          </cell>
        </row>
        <row r="329">
          <cell r="B329" t="str">
            <v>04 0320</v>
          </cell>
          <cell r="C329" t="str">
            <v/>
          </cell>
          <cell r="D329" t="str">
            <v/>
          </cell>
          <cell r="E329" t="str">
            <v/>
          </cell>
          <cell r="F329" t="str">
            <v/>
          </cell>
          <cell r="G329" t="str">
            <v/>
          </cell>
          <cell r="H329"/>
          <cell r="I329" t="str">
            <v/>
          </cell>
          <cell r="J329" t="str">
            <v/>
          </cell>
          <cell r="K329" t="str">
            <v/>
          </cell>
          <cell r="L329"/>
          <cell r="M329" t="str">
            <v/>
          </cell>
          <cell r="N329" t="str">
            <v/>
          </cell>
          <cell r="O329" t="str">
            <v/>
          </cell>
          <cell r="P329" t="str">
            <v>N</v>
          </cell>
          <cell r="Q329" t="str">
            <v/>
          </cell>
          <cell r="R329" t="str">
            <v/>
          </cell>
        </row>
        <row r="330">
          <cell r="B330" t="str">
            <v>04 0321</v>
          </cell>
          <cell r="C330" t="str">
            <v/>
          </cell>
          <cell r="D330" t="str">
            <v/>
          </cell>
          <cell r="E330" t="str">
            <v/>
          </cell>
          <cell r="F330" t="str">
            <v/>
          </cell>
          <cell r="G330" t="str">
            <v/>
          </cell>
          <cell r="H330"/>
          <cell r="I330" t="str">
            <v/>
          </cell>
          <cell r="J330" t="str">
            <v/>
          </cell>
          <cell r="K330" t="str">
            <v/>
          </cell>
          <cell r="L330"/>
          <cell r="M330" t="str">
            <v/>
          </cell>
          <cell r="N330" t="str">
            <v/>
          </cell>
          <cell r="O330" t="str">
            <v/>
          </cell>
          <cell r="P330" t="str">
            <v>N</v>
          </cell>
          <cell r="Q330" t="str">
            <v/>
          </cell>
          <cell r="R330" t="str">
            <v/>
          </cell>
        </row>
        <row r="331">
          <cell r="B331" t="str">
            <v>04 0322</v>
          </cell>
          <cell r="C331" t="str">
            <v/>
          </cell>
          <cell r="D331" t="str">
            <v/>
          </cell>
          <cell r="E331" t="str">
            <v/>
          </cell>
          <cell r="F331" t="str">
            <v/>
          </cell>
          <cell r="G331" t="str">
            <v/>
          </cell>
          <cell r="H331"/>
          <cell r="I331" t="str">
            <v/>
          </cell>
          <cell r="J331" t="str">
            <v/>
          </cell>
          <cell r="K331" t="str">
            <v/>
          </cell>
          <cell r="L331"/>
          <cell r="M331" t="str">
            <v/>
          </cell>
          <cell r="N331" t="str">
            <v/>
          </cell>
          <cell r="O331" t="str">
            <v/>
          </cell>
          <cell r="P331" t="str">
            <v>N</v>
          </cell>
          <cell r="Q331" t="str">
            <v/>
          </cell>
          <cell r="R331" t="str">
            <v/>
          </cell>
        </row>
        <row r="332">
          <cell r="B332" t="str">
            <v>04 0323</v>
          </cell>
          <cell r="C332" t="str">
            <v/>
          </cell>
          <cell r="D332" t="str">
            <v/>
          </cell>
          <cell r="E332" t="str">
            <v/>
          </cell>
          <cell r="F332" t="str">
            <v/>
          </cell>
          <cell r="G332" t="str">
            <v/>
          </cell>
          <cell r="H332"/>
          <cell r="I332" t="str">
            <v/>
          </cell>
          <cell r="J332" t="str">
            <v/>
          </cell>
          <cell r="K332" t="str">
            <v/>
          </cell>
          <cell r="L332"/>
          <cell r="M332" t="str">
            <v/>
          </cell>
          <cell r="N332" t="str">
            <v/>
          </cell>
          <cell r="O332" t="str">
            <v/>
          </cell>
          <cell r="P332" t="str">
            <v>N</v>
          </cell>
          <cell r="Q332" t="str">
            <v/>
          </cell>
          <cell r="R332" t="str">
            <v/>
          </cell>
        </row>
        <row r="333">
          <cell r="B333" t="str">
            <v>04 0324</v>
          </cell>
          <cell r="C333" t="str">
            <v/>
          </cell>
          <cell r="D333" t="str">
            <v/>
          </cell>
          <cell r="E333" t="str">
            <v/>
          </cell>
          <cell r="F333" t="str">
            <v/>
          </cell>
          <cell r="G333" t="str">
            <v/>
          </cell>
          <cell r="H333"/>
          <cell r="I333" t="str">
            <v/>
          </cell>
          <cell r="J333" t="str">
            <v/>
          </cell>
          <cell r="K333" t="str">
            <v/>
          </cell>
          <cell r="L333"/>
          <cell r="M333" t="str">
            <v/>
          </cell>
          <cell r="N333" t="str">
            <v/>
          </cell>
          <cell r="O333" t="str">
            <v/>
          </cell>
          <cell r="P333" t="str">
            <v>N</v>
          </cell>
          <cell r="Q333" t="str">
            <v/>
          </cell>
          <cell r="R333" t="str">
            <v/>
          </cell>
        </row>
        <row r="334">
          <cell r="B334" t="str">
            <v>04 0325</v>
          </cell>
          <cell r="C334" t="str">
            <v/>
          </cell>
          <cell r="D334" t="str">
            <v/>
          </cell>
          <cell r="E334" t="str">
            <v/>
          </cell>
          <cell r="F334" t="str">
            <v/>
          </cell>
          <cell r="G334" t="str">
            <v/>
          </cell>
          <cell r="H334"/>
          <cell r="I334" t="str">
            <v/>
          </cell>
          <cell r="J334" t="str">
            <v/>
          </cell>
          <cell r="K334" t="str">
            <v/>
          </cell>
          <cell r="L334"/>
          <cell r="M334" t="str">
            <v/>
          </cell>
          <cell r="N334" t="str">
            <v/>
          </cell>
          <cell r="O334" t="str">
            <v/>
          </cell>
          <cell r="P334" t="str">
            <v>N</v>
          </cell>
          <cell r="Q334" t="str">
            <v/>
          </cell>
          <cell r="R334" t="str">
            <v/>
          </cell>
        </row>
        <row r="335">
          <cell r="B335" t="str">
            <v>04 0326</v>
          </cell>
          <cell r="C335" t="str">
            <v/>
          </cell>
          <cell r="D335" t="str">
            <v/>
          </cell>
          <cell r="E335" t="str">
            <v/>
          </cell>
          <cell r="F335" t="str">
            <v/>
          </cell>
          <cell r="G335" t="str">
            <v/>
          </cell>
          <cell r="H335"/>
          <cell r="I335" t="str">
            <v/>
          </cell>
          <cell r="J335" t="str">
            <v/>
          </cell>
          <cell r="K335" t="str">
            <v/>
          </cell>
          <cell r="L335"/>
          <cell r="M335" t="str">
            <v/>
          </cell>
          <cell r="N335" t="str">
            <v/>
          </cell>
          <cell r="O335" t="str">
            <v/>
          </cell>
          <cell r="P335" t="str">
            <v>N</v>
          </cell>
          <cell r="Q335" t="str">
            <v/>
          </cell>
          <cell r="R335" t="str">
            <v/>
          </cell>
        </row>
        <row r="336">
          <cell r="B336" t="str">
            <v>04 0327</v>
          </cell>
          <cell r="C336" t="str">
            <v/>
          </cell>
          <cell r="D336" t="str">
            <v/>
          </cell>
          <cell r="E336" t="str">
            <v/>
          </cell>
          <cell r="F336" t="str">
            <v/>
          </cell>
          <cell r="G336" t="str">
            <v/>
          </cell>
          <cell r="H336"/>
          <cell r="I336" t="str">
            <v/>
          </cell>
          <cell r="J336" t="str">
            <v/>
          </cell>
          <cell r="K336" t="str">
            <v/>
          </cell>
          <cell r="L336"/>
          <cell r="M336" t="str">
            <v/>
          </cell>
          <cell r="N336" t="str">
            <v/>
          </cell>
          <cell r="O336" t="str">
            <v/>
          </cell>
          <cell r="P336" t="str">
            <v>N</v>
          </cell>
          <cell r="Q336" t="str">
            <v/>
          </cell>
          <cell r="R336" t="str">
            <v/>
          </cell>
        </row>
        <row r="337">
          <cell r="B337" t="str">
            <v>04 0328</v>
          </cell>
          <cell r="C337" t="str">
            <v/>
          </cell>
          <cell r="D337" t="str">
            <v/>
          </cell>
          <cell r="E337" t="str">
            <v/>
          </cell>
          <cell r="F337" t="str">
            <v/>
          </cell>
          <cell r="G337" t="str">
            <v/>
          </cell>
          <cell r="H337"/>
          <cell r="I337" t="str">
            <v/>
          </cell>
          <cell r="J337" t="str">
            <v/>
          </cell>
          <cell r="K337" t="str">
            <v/>
          </cell>
          <cell r="L337"/>
          <cell r="M337" t="str">
            <v/>
          </cell>
          <cell r="N337" t="str">
            <v/>
          </cell>
          <cell r="O337" t="str">
            <v/>
          </cell>
          <cell r="P337" t="str">
            <v>N</v>
          </cell>
          <cell r="Q337" t="str">
            <v/>
          </cell>
          <cell r="R337" t="str">
            <v/>
          </cell>
        </row>
        <row r="338">
          <cell r="B338" t="str">
            <v>04 0329</v>
          </cell>
          <cell r="C338" t="str">
            <v/>
          </cell>
          <cell r="D338" t="str">
            <v/>
          </cell>
          <cell r="E338" t="str">
            <v/>
          </cell>
          <cell r="F338" t="str">
            <v/>
          </cell>
          <cell r="G338" t="str">
            <v/>
          </cell>
          <cell r="H338"/>
          <cell r="I338" t="str">
            <v/>
          </cell>
          <cell r="J338" t="str">
            <v/>
          </cell>
          <cell r="K338" t="str">
            <v/>
          </cell>
          <cell r="L338"/>
          <cell r="M338" t="str">
            <v/>
          </cell>
          <cell r="N338" t="str">
            <v/>
          </cell>
          <cell r="O338" t="str">
            <v/>
          </cell>
          <cell r="P338" t="str">
            <v>N</v>
          </cell>
          <cell r="Q338" t="str">
            <v/>
          </cell>
          <cell r="R338" t="str">
            <v/>
          </cell>
        </row>
        <row r="339">
          <cell r="B339" t="str">
            <v>04 0330</v>
          </cell>
          <cell r="C339" t="str">
            <v/>
          </cell>
          <cell r="D339" t="str">
            <v/>
          </cell>
          <cell r="E339" t="str">
            <v/>
          </cell>
          <cell r="F339" t="str">
            <v/>
          </cell>
          <cell r="G339" t="str">
            <v/>
          </cell>
          <cell r="H339"/>
          <cell r="I339" t="str">
            <v/>
          </cell>
          <cell r="J339" t="str">
            <v/>
          </cell>
          <cell r="K339" t="str">
            <v/>
          </cell>
          <cell r="L339"/>
          <cell r="M339" t="str">
            <v/>
          </cell>
          <cell r="N339" t="str">
            <v/>
          </cell>
          <cell r="O339" t="str">
            <v/>
          </cell>
          <cell r="P339" t="str">
            <v>N</v>
          </cell>
          <cell r="Q339" t="str">
            <v/>
          </cell>
          <cell r="R339" t="str">
            <v/>
          </cell>
        </row>
        <row r="340">
          <cell r="B340" t="str">
            <v>04 0331</v>
          </cell>
          <cell r="C340" t="str">
            <v/>
          </cell>
          <cell r="D340" t="str">
            <v/>
          </cell>
          <cell r="E340" t="str">
            <v/>
          </cell>
          <cell r="F340" t="str">
            <v/>
          </cell>
          <cell r="G340" t="str">
            <v/>
          </cell>
          <cell r="H340"/>
          <cell r="I340" t="str">
            <v/>
          </cell>
          <cell r="J340" t="str">
            <v/>
          </cell>
          <cell r="K340" t="str">
            <v/>
          </cell>
          <cell r="L340"/>
          <cell r="M340" t="str">
            <v/>
          </cell>
          <cell r="N340" t="str">
            <v/>
          </cell>
          <cell r="O340" t="str">
            <v/>
          </cell>
          <cell r="P340" t="str">
            <v>N</v>
          </cell>
          <cell r="Q340" t="str">
            <v/>
          </cell>
          <cell r="R340" t="str">
            <v/>
          </cell>
        </row>
        <row r="341">
          <cell r="B341" t="str">
            <v>04 0332</v>
          </cell>
          <cell r="C341" t="str">
            <v/>
          </cell>
          <cell r="D341" t="str">
            <v/>
          </cell>
          <cell r="E341" t="str">
            <v/>
          </cell>
          <cell r="F341" t="str">
            <v/>
          </cell>
          <cell r="G341" t="str">
            <v/>
          </cell>
          <cell r="H341"/>
          <cell r="I341" t="str">
            <v/>
          </cell>
          <cell r="J341" t="str">
            <v/>
          </cell>
          <cell r="K341" t="str">
            <v/>
          </cell>
          <cell r="L341"/>
          <cell r="M341" t="str">
            <v/>
          </cell>
          <cell r="N341" t="str">
            <v/>
          </cell>
          <cell r="O341" t="str">
            <v/>
          </cell>
          <cell r="P341" t="str">
            <v>N</v>
          </cell>
          <cell r="Q341" t="str">
            <v/>
          </cell>
          <cell r="R341" t="str">
            <v/>
          </cell>
        </row>
        <row r="342">
          <cell r="B342" t="str">
            <v>04 0333</v>
          </cell>
          <cell r="C342" t="str">
            <v/>
          </cell>
          <cell r="D342" t="str">
            <v/>
          </cell>
          <cell r="E342" t="str">
            <v/>
          </cell>
          <cell r="F342" t="str">
            <v/>
          </cell>
          <cell r="G342" t="str">
            <v/>
          </cell>
          <cell r="H342"/>
          <cell r="I342" t="str">
            <v/>
          </cell>
          <cell r="J342" t="str">
            <v/>
          </cell>
          <cell r="K342" t="str">
            <v/>
          </cell>
          <cell r="L342"/>
          <cell r="M342" t="str">
            <v/>
          </cell>
          <cell r="N342" t="str">
            <v/>
          </cell>
          <cell r="O342" t="str">
            <v/>
          </cell>
          <cell r="P342" t="str">
            <v>N</v>
          </cell>
          <cell r="Q342" t="str">
            <v/>
          </cell>
          <cell r="R342" t="str">
            <v/>
          </cell>
        </row>
        <row r="343">
          <cell r="B343" t="str">
            <v>04 0334</v>
          </cell>
          <cell r="C343" t="str">
            <v/>
          </cell>
          <cell r="D343" t="str">
            <v/>
          </cell>
          <cell r="E343" t="str">
            <v/>
          </cell>
          <cell r="F343" t="str">
            <v/>
          </cell>
          <cell r="G343" t="str">
            <v/>
          </cell>
          <cell r="H343"/>
          <cell r="I343" t="str">
            <v/>
          </cell>
          <cell r="J343" t="str">
            <v/>
          </cell>
          <cell r="K343" t="str">
            <v/>
          </cell>
          <cell r="L343"/>
          <cell r="M343" t="str">
            <v/>
          </cell>
          <cell r="N343" t="str">
            <v/>
          </cell>
          <cell r="O343" t="str">
            <v/>
          </cell>
          <cell r="P343" t="str">
            <v>N</v>
          </cell>
          <cell r="Q343" t="str">
            <v/>
          </cell>
          <cell r="R343" t="str">
            <v/>
          </cell>
        </row>
        <row r="344">
          <cell r="B344" t="str">
            <v>04 0335</v>
          </cell>
          <cell r="C344" t="str">
            <v/>
          </cell>
          <cell r="D344" t="str">
            <v/>
          </cell>
          <cell r="E344" t="str">
            <v/>
          </cell>
          <cell r="F344" t="str">
            <v/>
          </cell>
          <cell r="G344" t="str">
            <v/>
          </cell>
          <cell r="H344"/>
          <cell r="I344" t="str">
            <v/>
          </cell>
          <cell r="J344" t="str">
            <v/>
          </cell>
          <cell r="K344" t="str">
            <v/>
          </cell>
          <cell r="L344"/>
          <cell r="M344" t="str">
            <v/>
          </cell>
          <cell r="N344" t="str">
            <v/>
          </cell>
          <cell r="O344" t="str">
            <v/>
          </cell>
          <cell r="P344" t="str">
            <v>N</v>
          </cell>
          <cell r="Q344" t="str">
            <v/>
          </cell>
          <cell r="R344" t="str">
            <v/>
          </cell>
        </row>
        <row r="345">
          <cell r="B345" t="str">
            <v>04 0336</v>
          </cell>
          <cell r="C345" t="str">
            <v/>
          </cell>
          <cell r="D345" t="str">
            <v/>
          </cell>
          <cell r="E345" t="str">
            <v/>
          </cell>
          <cell r="F345" t="str">
            <v/>
          </cell>
          <cell r="G345" t="str">
            <v/>
          </cell>
          <cell r="H345"/>
          <cell r="I345" t="str">
            <v/>
          </cell>
          <cell r="J345" t="str">
            <v/>
          </cell>
          <cell r="K345" t="str">
            <v/>
          </cell>
          <cell r="L345"/>
          <cell r="M345" t="str">
            <v/>
          </cell>
          <cell r="N345" t="str">
            <v/>
          </cell>
          <cell r="O345" t="str">
            <v/>
          </cell>
          <cell r="P345" t="str">
            <v>N</v>
          </cell>
          <cell r="Q345" t="str">
            <v/>
          </cell>
          <cell r="R345" t="str">
            <v/>
          </cell>
        </row>
        <row r="346">
          <cell r="B346" t="str">
            <v>04 0337</v>
          </cell>
          <cell r="C346" t="str">
            <v/>
          </cell>
          <cell r="D346" t="str">
            <v/>
          </cell>
          <cell r="E346" t="str">
            <v/>
          </cell>
          <cell r="F346" t="str">
            <v/>
          </cell>
          <cell r="G346" t="str">
            <v/>
          </cell>
          <cell r="H346"/>
          <cell r="I346" t="str">
            <v/>
          </cell>
          <cell r="J346" t="str">
            <v/>
          </cell>
          <cell r="K346" t="str">
            <v/>
          </cell>
          <cell r="L346"/>
          <cell r="M346" t="str">
            <v/>
          </cell>
          <cell r="N346" t="str">
            <v/>
          </cell>
          <cell r="O346" t="str">
            <v/>
          </cell>
          <cell r="P346" t="str">
            <v>N</v>
          </cell>
          <cell r="Q346" t="str">
            <v/>
          </cell>
          <cell r="R346" t="str">
            <v/>
          </cell>
        </row>
        <row r="347">
          <cell r="B347" t="str">
            <v>04 0338</v>
          </cell>
          <cell r="C347" t="str">
            <v/>
          </cell>
          <cell r="D347" t="str">
            <v/>
          </cell>
          <cell r="E347" t="str">
            <v/>
          </cell>
          <cell r="F347" t="str">
            <v/>
          </cell>
          <cell r="G347" t="str">
            <v/>
          </cell>
          <cell r="H347"/>
          <cell r="I347" t="str">
            <v/>
          </cell>
          <cell r="J347" t="str">
            <v/>
          </cell>
          <cell r="K347" t="str">
            <v/>
          </cell>
          <cell r="L347"/>
          <cell r="M347" t="str">
            <v/>
          </cell>
          <cell r="N347" t="str">
            <v/>
          </cell>
          <cell r="O347" t="str">
            <v/>
          </cell>
          <cell r="P347" t="str">
            <v>N</v>
          </cell>
          <cell r="Q347" t="str">
            <v/>
          </cell>
          <cell r="R347" t="str">
            <v/>
          </cell>
        </row>
        <row r="348">
          <cell r="B348" t="str">
            <v>04 0339</v>
          </cell>
          <cell r="C348" t="str">
            <v/>
          </cell>
          <cell r="D348" t="str">
            <v/>
          </cell>
          <cell r="E348" t="str">
            <v/>
          </cell>
          <cell r="F348" t="str">
            <v/>
          </cell>
          <cell r="G348" t="str">
            <v/>
          </cell>
          <cell r="H348"/>
          <cell r="I348" t="str">
            <v/>
          </cell>
          <cell r="J348" t="str">
            <v/>
          </cell>
          <cell r="K348" t="str">
            <v/>
          </cell>
          <cell r="L348"/>
          <cell r="M348" t="str">
            <v/>
          </cell>
          <cell r="N348" t="str">
            <v/>
          </cell>
          <cell r="O348" t="str">
            <v/>
          </cell>
          <cell r="P348" t="str">
            <v>N</v>
          </cell>
          <cell r="Q348" t="str">
            <v/>
          </cell>
          <cell r="R348" t="str">
            <v/>
          </cell>
        </row>
        <row r="349">
          <cell r="B349" t="str">
            <v>04 0340</v>
          </cell>
          <cell r="C349" t="str">
            <v/>
          </cell>
          <cell r="D349" t="str">
            <v/>
          </cell>
          <cell r="E349" t="str">
            <v/>
          </cell>
          <cell r="F349" t="str">
            <v/>
          </cell>
          <cell r="G349" t="str">
            <v/>
          </cell>
          <cell r="H349"/>
          <cell r="I349" t="str">
            <v/>
          </cell>
          <cell r="J349" t="str">
            <v/>
          </cell>
          <cell r="K349" t="str">
            <v/>
          </cell>
          <cell r="L349"/>
          <cell r="M349" t="str">
            <v/>
          </cell>
          <cell r="N349" t="str">
            <v/>
          </cell>
          <cell r="O349" t="str">
            <v/>
          </cell>
          <cell r="P349" t="str">
            <v>N</v>
          </cell>
          <cell r="Q349" t="str">
            <v/>
          </cell>
          <cell r="R349" t="str">
            <v/>
          </cell>
        </row>
        <row r="350">
          <cell r="B350" t="str">
            <v>04 0341</v>
          </cell>
          <cell r="C350" t="str">
            <v/>
          </cell>
          <cell r="D350" t="str">
            <v/>
          </cell>
          <cell r="E350" t="str">
            <v/>
          </cell>
          <cell r="F350" t="str">
            <v/>
          </cell>
          <cell r="G350" t="str">
            <v/>
          </cell>
          <cell r="H350"/>
          <cell r="I350" t="str">
            <v/>
          </cell>
          <cell r="J350" t="str">
            <v/>
          </cell>
          <cell r="K350" t="str">
            <v/>
          </cell>
          <cell r="L350"/>
          <cell r="M350" t="str">
            <v/>
          </cell>
          <cell r="N350" t="str">
            <v/>
          </cell>
          <cell r="O350" t="str">
            <v/>
          </cell>
          <cell r="P350" t="str">
            <v>N</v>
          </cell>
          <cell r="Q350" t="str">
            <v/>
          </cell>
          <cell r="R350" t="str">
            <v/>
          </cell>
        </row>
        <row r="351">
          <cell r="B351" t="str">
            <v>04 0342</v>
          </cell>
          <cell r="C351" t="str">
            <v/>
          </cell>
          <cell r="D351" t="str">
            <v/>
          </cell>
          <cell r="E351" t="str">
            <v/>
          </cell>
          <cell r="F351" t="str">
            <v/>
          </cell>
          <cell r="G351" t="str">
            <v/>
          </cell>
          <cell r="H351"/>
          <cell r="I351" t="str">
            <v/>
          </cell>
          <cell r="J351" t="str">
            <v/>
          </cell>
          <cell r="K351" t="str">
            <v/>
          </cell>
          <cell r="L351"/>
          <cell r="M351" t="str">
            <v/>
          </cell>
          <cell r="N351" t="str">
            <v/>
          </cell>
          <cell r="O351" t="str">
            <v/>
          </cell>
          <cell r="P351" t="str">
            <v>N</v>
          </cell>
          <cell r="Q351" t="str">
            <v/>
          </cell>
          <cell r="R351" t="str">
            <v/>
          </cell>
        </row>
        <row r="352">
          <cell r="B352" t="str">
            <v>04 0343</v>
          </cell>
          <cell r="C352" t="str">
            <v/>
          </cell>
          <cell r="D352" t="str">
            <v/>
          </cell>
          <cell r="E352" t="str">
            <v/>
          </cell>
          <cell r="F352" t="str">
            <v/>
          </cell>
          <cell r="G352" t="str">
            <v/>
          </cell>
          <cell r="H352"/>
          <cell r="I352" t="str">
            <v/>
          </cell>
          <cell r="J352" t="str">
            <v/>
          </cell>
          <cell r="K352" t="str">
            <v/>
          </cell>
          <cell r="L352"/>
          <cell r="M352" t="str">
            <v/>
          </cell>
          <cell r="N352" t="str">
            <v/>
          </cell>
          <cell r="O352" t="str">
            <v/>
          </cell>
          <cell r="P352" t="str">
            <v>N</v>
          </cell>
          <cell r="Q352" t="str">
            <v/>
          </cell>
          <cell r="R352" t="str">
            <v/>
          </cell>
        </row>
        <row r="353">
          <cell r="B353" t="str">
            <v>04 0344</v>
          </cell>
          <cell r="C353" t="str">
            <v/>
          </cell>
          <cell r="D353" t="str">
            <v/>
          </cell>
          <cell r="E353" t="str">
            <v/>
          </cell>
          <cell r="F353" t="str">
            <v/>
          </cell>
          <cell r="G353" t="str">
            <v/>
          </cell>
          <cell r="H353"/>
          <cell r="I353" t="str">
            <v/>
          </cell>
          <cell r="J353" t="str">
            <v/>
          </cell>
          <cell r="K353" t="str">
            <v/>
          </cell>
          <cell r="L353"/>
          <cell r="M353" t="str">
            <v/>
          </cell>
          <cell r="N353" t="str">
            <v/>
          </cell>
          <cell r="O353" t="str">
            <v/>
          </cell>
          <cell r="P353" t="str">
            <v>N</v>
          </cell>
          <cell r="Q353" t="str">
            <v/>
          </cell>
          <cell r="R353" t="str">
            <v/>
          </cell>
        </row>
        <row r="354">
          <cell r="B354" t="str">
            <v>04 0345</v>
          </cell>
          <cell r="C354" t="str">
            <v/>
          </cell>
          <cell r="D354" t="str">
            <v/>
          </cell>
          <cell r="E354" t="str">
            <v/>
          </cell>
          <cell r="F354" t="str">
            <v/>
          </cell>
          <cell r="G354" t="str">
            <v/>
          </cell>
          <cell r="H354"/>
          <cell r="I354" t="str">
            <v/>
          </cell>
          <cell r="J354" t="str">
            <v/>
          </cell>
          <cell r="K354" t="str">
            <v/>
          </cell>
          <cell r="L354"/>
          <cell r="M354" t="str">
            <v/>
          </cell>
          <cell r="N354" t="str">
            <v/>
          </cell>
          <cell r="O354" t="str">
            <v/>
          </cell>
          <cell r="P354" t="str">
            <v>N</v>
          </cell>
          <cell r="Q354" t="str">
            <v/>
          </cell>
          <cell r="R354" t="str">
            <v/>
          </cell>
        </row>
        <row r="355">
          <cell r="B355" t="str">
            <v>04 0346</v>
          </cell>
          <cell r="C355" t="str">
            <v/>
          </cell>
          <cell r="D355" t="str">
            <v/>
          </cell>
          <cell r="E355" t="str">
            <v/>
          </cell>
          <cell r="F355" t="str">
            <v/>
          </cell>
          <cell r="G355" t="str">
            <v/>
          </cell>
          <cell r="H355"/>
          <cell r="I355" t="str">
            <v/>
          </cell>
          <cell r="J355" t="str">
            <v/>
          </cell>
          <cell r="K355" t="str">
            <v/>
          </cell>
          <cell r="L355"/>
          <cell r="M355" t="str">
            <v/>
          </cell>
          <cell r="N355" t="str">
            <v/>
          </cell>
          <cell r="O355" t="str">
            <v/>
          </cell>
          <cell r="P355" t="str">
            <v>N</v>
          </cell>
          <cell r="Q355" t="str">
            <v/>
          </cell>
          <cell r="R355" t="str">
            <v/>
          </cell>
        </row>
        <row r="356">
          <cell r="B356" t="str">
            <v>04 0347</v>
          </cell>
          <cell r="C356" t="str">
            <v/>
          </cell>
          <cell r="D356" t="str">
            <v/>
          </cell>
          <cell r="E356" t="str">
            <v/>
          </cell>
          <cell r="F356" t="str">
            <v/>
          </cell>
          <cell r="G356" t="str">
            <v/>
          </cell>
          <cell r="H356"/>
          <cell r="I356" t="str">
            <v/>
          </cell>
          <cell r="J356" t="str">
            <v/>
          </cell>
          <cell r="K356" t="str">
            <v/>
          </cell>
          <cell r="L356"/>
          <cell r="M356" t="str">
            <v/>
          </cell>
          <cell r="N356" t="str">
            <v/>
          </cell>
          <cell r="O356" t="str">
            <v/>
          </cell>
          <cell r="P356" t="str">
            <v>N</v>
          </cell>
          <cell r="Q356" t="str">
            <v/>
          </cell>
          <cell r="R356" t="str">
            <v/>
          </cell>
        </row>
        <row r="357">
          <cell r="B357" t="str">
            <v>04 0348</v>
          </cell>
          <cell r="C357" t="str">
            <v/>
          </cell>
          <cell r="D357" t="str">
            <v/>
          </cell>
          <cell r="E357" t="str">
            <v/>
          </cell>
          <cell r="F357" t="str">
            <v/>
          </cell>
          <cell r="G357" t="str">
            <v/>
          </cell>
          <cell r="H357"/>
          <cell r="I357" t="str">
            <v/>
          </cell>
          <cell r="J357" t="str">
            <v/>
          </cell>
          <cell r="K357" t="str">
            <v/>
          </cell>
          <cell r="L357"/>
          <cell r="M357" t="str">
            <v/>
          </cell>
          <cell r="N357" t="str">
            <v/>
          </cell>
          <cell r="O357" t="str">
            <v/>
          </cell>
          <cell r="P357" t="str">
            <v>N</v>
          </cell>
          <cell r="Q357" t="str">
            <v/>
          </cell>
          <cell r="R357" t="str">
            <v/>
          </cell>
        </row>
        <row r="358">
          <cell r="B358" t="str">
            <v>04 0349</v>
          </cell>
          <cell r="C358" t="str">
            <v/>
          </cell>
          <cell r="D358" t="str">
            <v/>
          </cell>
          <cell r="E358" t="str">
            <v/>
          </cell>
          <cell r="F358" t="str">
            <v/>
          </cell>
          <cell r="G358" t="str">
            <v/>
          </cell>
          <cell r="H358"/>
          <cell r="I358" t="str">
            <v/>
          </cell>
          <cell r="J358" t="str">
            <v/>
          </cell>
          <cell r="K358" t="str">
            <v/>
          </cell>
          <cell r="L358"/>
          <cell r="M358" t="str">
            <v/>
          </cell>
          <cell r="N358" t="str">
            <v/>
          </cell>
          <cell r="O358" t="str">
            <v/>
          </cell>
          <cell r="P358" t="str">
            <v>N</v>
          </cell>
          <cell r="Q358" t="str">
            <v/>
          </cell>
          <cell r="R358" t="str">
            <v/>
          </cell>
        </row>
        <row r="359">
          <cell r="B359" t="str">
            <v>04 0350</v>
          </cell>
          <cell r="C359" t="str">
            <v/>
          </cell>
          <cell r="D359" t="str">
            <v/>
          </cell>
          <cell r="E359" t="str">
            <v/>
          </cell>
          <cell r="F359" t="str">
            <v/>
          </cell>
          <cell r="G359" t="str">
            <v/>
          </cell>
          <cell r="H359"/>
          <cell r="I359" t="str">
            <v/>
          </cell>
          <cell r="J359" t="str">
            <v/>
          </cell>
          <cell r="K359" t="str">
            <v/>
          </cell>
          <cell r="L359"/>
          <cell r="M359" t="str">
            <v/>
          </cell>
          <cell r="N359" t="str">
            <v/>
          </cell>
          <cell r="O359" t="str">
            <v/>
          </cell>
          <cell r="P359" t="str">
            <v>N</v>
          </cell>
          <cell r="Q359" t="str">
            <v/>
          </cell>
          <cell r="R359" t="str">
            <v/>
          </cell>
        </row>
        <row r="360">
          <cell r="B360" t="str">
            <v>04 0351</v>
          </cell>
          <cell r="C360" t="str">
            <v/>
          </cell>
          <cell r="D360" t="str">
            <v/>
          </cell>
          <cell r="E360" t="str">
            <v/>
          </cell>
          <cell r="F360" t="str">
            <v/>
          </cell>
          <cell r="G360" t="str">
            <v/>
          </cell>
          <cell r="H360"/>
          <cell r="I360" t="str">
            <v/>
          </cell>
          <cell r="J360" t="str">
            <v/>
          </cell>
          <cell r="K360" t="str">
            <v/>
          </cell>
          <cell r="L360"/>
          <cell r="M360" t="str">
            <v/>
          </cell>
          <cell r="N360" t="str">
            <v/>
          </cell>
          <cell r="O360" t="str">
            <v/>
          </cell>
          <cell r="P360" t="str">
            <v>N</v>
          </cell>
          <cell r="Q360" t="str">
            <v/>
          </cell>
          <cell r="R360" t="str">
            <v/>
          </cell>
        </row>
        <row r="361">
          <cell r="B361" t="str">
            <v>04 0352</v>
          </cell>
          <cell r="C361" t="str">
            <v/>
          </cell>
          <cell r="D361" t="str">
            <v/>
          </cell>
          <cell r="E361" t="str">
            <v/>
          </cell>
          <cell r="F361" t="str">
            <v/>
          </cell>
          <cell r="G361" t="str">
            <v/>
          </cell>
          <cell r="H361"/>
          <cell r="I361" t="str">
            <v/>
          </cell>
          <cell r="J361" t="str">
            <v/>
          </cell>
          <cell r="K361" t="str">
            <v/>
          </cell>
          <cell r="L361"/>
          <cell r="M361" t="str">
            <v/>
          </cell>
          <cell r="N361" t="str">
            <v/>
          </cell>
          <cell r="O361" t="str">
            <v/>
          </cell>
          <cell r="P361" t="str">
            <v>N</v>
          </cell>
          <cell r="Q361" t="str">
            <v/>
          </cell>
          <cell r="R361" t="str">
            <v/>
          </cell>
        </row>
        <row r="362">
          <cell r="B362" t="str">
            <v>04 0353</v>
          </cell>
          <cell r="C362" t="str">
            <v/>
          </cell>
          <cell r="D362" t="str">
            <v/>
          </cell>
          <cell r="E362" t="str">
            <v/>
          </cell>
          <cell r="F362" t="str">
            <v/>
          </cell>
          <cell r="G362" t="str">
            <v/>
          </cell>
          <cell r="H362"/>
          <cell r="I362" t="str">
            <v/>
          </cell>
          <cell r="J362" t="str">
            <v/>
          </cell>
          <cell r="K362" t="str">
            <v/>
          </cell>
          <cell r="L362"/>
          <cell r="M362" t="str">
            <v/>
          </cell>
          <cell r="N362" t="str">
            <v/>
          </cell>
          <cell r="O362" t="str">
            <v/>
          </cell>
          <cell r="P362" t="str">
            <v>N</v>
          </cell>
          <cell r="Q362" t="str">
            <v/>
          </cell>
          <cell r="R362" t="str">
            <v/>
          </cell>
        </row>
        <row r="363">
          <cell r="B363" t="str">
            <v>04 0354</v>
          </cell>
          <cell r="C363" t="str">
            <v/>
          </cell>
          <cell r="D363" t="str">
            <v/>
          </cell>
          <cell r="E363" t="str">
            <v/>
          </cell>
          <cell r="F363" t="str">
            <v/>
          </cell>
          <cell r="G363" t="str">
            <v/>
          </cell>
          <cell r="H363"/>
          <cell r="I363" t="str">
            <v/>
          </cell>
          <cell r="J363" t="str">
            <v/>
          </cell>
          <cell r="K363" t="str">
            <v/>
          </cell>
          <cell r="L363"/>
          <cell r="M363" t="str">
            <v/>
          </cell>
          <cell r="N363" t="str">
            <v/>
          </cell>
          <cell r="O363" t="str">
            <v/>
          </cell>
          <cell r="P363" t="str">
            <v>N</v>
          </cell>
          <cell r="Q363" t="str">
            <v/>
          </cell>
          <cell r="R363" t="str">
            <v/>
          </cell>
        </row>
        <row r="364">
          <cell r="B364" t="str">
            <v>04 0355</v>
          </cell>
          <cell r="C364" t="str">
            <v/>
          </cell>
          <cell r="D364" t="str">
            <v/>
          </cell>
          <cell r="E364" t="str">
            <v/>
          </cell>
          <cell r="F364" t="str">
            <v/>
          </cell>
          <cell r="G364" t="str">
            <v/>
          </cell>
          <cell r="H364"/>
          <cell r="I364" t="str">
            <v/>
          </cell>
          <cell r="J364" t="str">
            <v/>
          </cell>
          <cell r="K364" t="str">
            <v/>
          </cell>
          <cell r="L364"/>
          <cell r="M364" t="str">
            <v/>
          </cell>
          <cell r="N364" t="str">
            <v/>
          </cell>
          <cell r="O364" t="str">
            <v/>
          </cell>
          <cell r="P364" t="str">
            <v>N</v>
          </cell>
          <cell r="Q364" t="str">
            <v/>
          </cell>
          <cell r="R364" t="str">
            <v/>
          </cell>
        </row>
        <row r="365">
          <cell r="B365" t="str">
            <v>04 0356</v>
          </cell>
          <cell r="C365" t="str">
            <v/>
          </cell>
          <cell r="D365" t="str">
            <v/>
          </cell>
          <cell r="E365" t="str">
            <v/>
          </cell>
          <cell r="F365" t="str">
            <v/>
          </cell>
          <cell r="G365" t="str">
            <v/>
          </cell>
          <cell r="H365"/>
          <cell r="I365" t="str">
            <v/>
          </cell>
          <cell r="J365" t="str">
            <v/>
          </cell>
          <cell r="K365" t="str">
            <v/>
          </cell>
          <cell r="L365"/>
          <cell r="M365" t="str">
            <v/>
          </cell>
          <cell r="N365" t="str">
            <v/>
          </cell>
          <cell r="O365" t="str">
            <v/>
          </cell>
          <cell r="P365" t="str">
            <v>N</v>
          </cell>
          <cell r="Q365" t="str">
            <v/>
          </cell>
          <cell r="R365" t="str">
            <v/>
          </cell>
        </row>
        <row r="366">
          <cell r="B366" t="str">
            <v>04 0357</v>
          </cell>
          <cell r="C366" t="str">
            <v/>
          </cell>
          <cell r="D366" t="str">
            <v/>
          </cell>
          <cell r="E366" t="str">
            <v/>
          </cell>
          <cell r="F366" t="str">
            <v/>
          </cell>
          <cell r="G366" t="str">
            <v/>
          </cell>
          <cell r="H366"/>
          <cell r="I366" t="str">
            <v/>
          </cell>
          <cell r="J366" t="str">
            <v/>
          </cell>
          <cell r="K366" t="str">
            <v/>
          </cell>
          <cell r="L366"/>
          <cell r="M366" t="str">
            <v/>
          </cell>
          <cell r="N366" t="str">
            <v/>
          </cell>
          <cell r="O366" t="str">
            <v/>
          </cell>
          <cell r="P366" t="str">
            <v>N</v>
          </cell>
          <cell r="Q366" t="str">
            <v/>
          </cell>
          <cell r="R366" t="str">
            <v/>
          </cell>
        </row>
        <row r="367">
          <cell r="B367" t="str">
            <v>04 0358</v>
          </cell>
          <cell r="C367" t="str">
            <v/>
          </cell>
          <cell r="D367" t="str">
            <v/>
          </cell>
          <cell r="E367" t="str">
            <v/>
          </cell>
          <cell r="F367" t="str">
            <v/>
          </cell>
          <cell r="G367" t="str">
            <v/>
          </cell>
          <cell r="H367"/>
          <cell r="I367" t="str">
            <v/>
          </cell>
          <cell r="J367" t="str">
            <v/>
          </cell>
          <cell r="K367" t="str">
            <v/>
          </cell>
          <cell r="L367"/>
          <cell r="M367" t="str">
            <v/>
          </cell>
          <cell r="N367" t="str">
            <v/>
          </cell>
          <cell r="O367" t="str">
            <v/>
          </cell>
          <cell r="P367" t="str">
            <v>N</v>
          </cell>
          <cell r="Q367" t="str">
            <v/>
          </cell>
          <cell r="R367" t="str">
            <v/>
          </cell>
        </row>
        <row r="368">
          <cell r="B368" t="str">
            <v>04 0359</v>
          </cell>
          <cell r="C368" t="str">
            <v/>
          </cell>
          <cell r="D368" t="str">
            <v/>
          </cell>
          <cell r="E368" t="str">
            <v/>
          </cell>
          <cell r="F368" t="str">
            <v/>
          </cell>
          <cell r="G368" t="str">
            <v/>
          </cell>
          <cell r="H368"/>
          <cell r="I368" t="str">
            <v/>
          </cell>
          <cell r="J368" t="str">
            <v/>
          </cell>
          <cell r="K368" t="str">
            <v/>
          </cell>
          <cell r="L368"/>
          <cell r="M368" t="str">
            <v/>
          </cell>
          <cell r="N368" t="str">
            <v/>
          </cell>
          <cell r="O368" t="str">
            <v/>
          </cell>
          <cell r="P368" t="str">
            <v>N</v>
          </cell>
          <cell r="Q368" t="str">
            <v/>
          </cell>
          <cell r="R368" t="str">
            <v/>
          </cell>
        </row>
        <row r="369">
          <cell r="B369" t="str">
            <v>04 0360</v>
          </cell>
          <cell r="C369" t="str">
            <v/>
          </cell>
          <cell r="D369" t="str">
            <v/>
          </cell>
          <cell r="E369" t="str">
            <v/>
          </cell>
          <cell r="F369" t="str">
            <v/>
          </cell>
          <cell r="G369" t="str">
            <v/>
          </cell>
          <cell r="H369"/>
          <cell r="I369" t="str">
            <v/>
          </cell>
          <cell r="J369" t="str">
            <v/>
          </cell>
          <cell r="K369" t="str">
            <v/>
          </cell>
          <cell r="L369"/>
          <cell r="M369" t="str">
            <v/>
          </cell>
          <cell r="N369" t="str">
            <v/>
          </cell>
          <cell r="O369" t="str">
            <v/>
          </cell>
          <cell r="P369" t="str">
            <v>N</v>
          </cell>
          <cell r="Q369" t="str">
            <v/>
          </cell>
          <cell r="R369" t="str">
            <v/>
          </cell>
        </row>
        <row r="370">
          <cell r="B370" t="str">
            <v>04 0361</v>
          </cell>
          <cell r="C370" t="str">
            <v/>
          </cell>
          <cell r="D370" t="str">
            <v/>
          </cell>
          <cell r="E370" t="str">
            <v/>
          </cell>
          <cell r="F370" t="str">
            <v/>
          </cell>
          <cell r="G370" t="str">
            <v/>
          </cell>
          <cell r="H370"/>
          <cell r="I370" t="str">
            <v/>
          </cell>
          <cell r="J370" t="str">
            <v/>
          </cell>
          <cell r="K370" t="str">
            <v/>
          </cell>
          <cell r="L370"/>
          <cell r="M370" t="str">
            <v/>
          </cell>
          <cell r="N370" t="str">
            <v/>
          </cell>
          <cell r="O370" t="str">
            <v/>
          </cell>
          <cell r="P370" t="str">
            <v>N</v>
          </cell>
          <cell r="Q370" t="str">
            <v/>
          </cell>
          <cell r="R370" t="str">
            <v/>
          </cell>
        </row>
        <row r="371">
          <cell r="B371" t="str">
            <v>04 0362</v>
          </cell>
          <cell r="C371" t="str">
            <v/>
          </cell>
          <cell r="D371" t="str">
            <v/>
          </cell>
          <cell r="E371" t="str">
            <v/>
          </cell>
          <cell r="F371" t="str">
            <v/>
          </cell>
          <cell r="G371" t="str">
            <v/>
          </cell>
          <cell r="H371"/>
          <cell r="I371" t="str">
            <v/>
          </cell>
          <cell r="J371" t="str">
            <v/>
          </cell>
          <cell r="K371" t="str">
            <v/>
          </cell>
          <cell r="L371"/>
          <cell r="M371" t="str">
            <v/>
          </cell>
          <cell r="N371" t="str">
            <v/>
          </cell>
          <cell r="O371" t="str">
            <v/>
          </cell>
          <cell r="P371" t="str">
            <v>N</v>
          </cell>
          <cell r="Q371" t="str">
            <v/>
          </cell>
          <cell r="R371" t="str">
            <v/>
          </cell>
        </row>
        <row r="372">
          <cell r="B372" t="str">
            <v>04 0363</v>
          </cell>
          <cell r="C372" t="str">
            <v/>
          </cell>
          <cell r="D372" t="str">
            <v/>
          </cell>
          <cell r="E372" t="str">
            <v/>
          </cell>
          <cell r="F372" t="str">
            <v/>
          </cell>
          <cell r="G372" t="str">
            <v/>
          </cell>
          <cell r="H372"/>
          <cell r="I372" t="str">
            <v/>
          </cell>
          <cell r="J372" t="str">
            <v/>
          </cell>
          <cell r="K372" t="str">
            <v/>
          </cell>
          <cell r="L372"/>
          <cell r="M372" t="str">
            <v/>
          </cell>
          <cell r="N372" t="str">
            <v/>
          </cell>
          <cell r="O372" t="str">
            <v/>
          </cell>
          <cell r="P372" t="str">
            <v>N</v>
          </cell>
          <cell r="Q372" t="str">
            <v/>
          </cell>
          <cell r="R372" t="str">
            <v/>
          </cell>
        </row>
        <row r="373">
          <cell r="B373" t="str">
            <v>04 0364</v>
          </cell>
          <cell r="C373" t="str">
            <v/>
          </cell>
          <cell r="D373" t="str">
            <v/>
          </cell>
          <cell r="E373" t="str">
            <v/>
          </cell>
          <cell r="F373" t="str">
            <v/>
          </cell>
          <cell r="G373" t="str">
            <v/>
          </cell>
          <cell r="H373"/>
          <cell r="I373" t="str">
            <v/>
          </cell>
          <cell r="J373" t="str">
            <v/>
          </cell>
          <cell r="K373" t="str">
            <v/>
          </cell>
          <cell r="L373"/>
          <cell r="M373" t="str">
            <v/>
          </cell>
          <cell r="N373" t="str">
            <v/>
          </cell>
          <cell r="O373" t="str">
            <v/>
          </cell>
          <cell r="P373" t="str">
            <v>N</v>
          </cell>
          <cell r="Q373" t="str">
            <v/>
          </cell>
          <cell r="R373" t="str">
            <v/>
          </cell>
        </row>
        <row r="374">
          <cell r="B374" t="str">
            <v>04 0365</v>
          </cell>
          <cell r="C374" t="str">
            <v/>
          </cell>
          <cell r="D374" t="str">
            <v/>
          </cell>
          <cell r="E374" t="str">
            <v/>
          </cell>
          <cell r="F374" t="str">
            <v/>
          </cell>
          <cell r="G374" t="str">
            <v/>
          </cell>
          <cell r="H374"/>
          <cell r="I374" t="str">
            <v/>
          </cell>
          <cell r="J374" t="str">
            <v/>
          </cell>
          <cell r="K374" t="str">
            <v/>
          </cell>
          <cell r="L374"/>
          <cell r="M374" t="str">
            <v/>
          </cell>
          <cell r="N374" t="str">
            <v/>
          </cell>
          <cell r="O374" t="str">
            <v/>
          </cell>
          <cell r="P374" t="str">
            <v>N</v>
          </cell>
          <cell r="Q374" t="str">
            <v/>
          </cell>
          <cell r="R374" t="str">
            <v/>
          </cell>
        </row>
        <row r="375">
          <cell r="B375" t="str">
            <v>04 0366</v>
          </cell>
          <cell r="C375" t="str">
            <v/>
          </cell>
          <cell r="D375" t="str">
            <v/>
          </cell>
          <cell r="E375" t="str">
            <v/>
          </cell>
          <cell r="F375" t="str">
            <v/>
          </cell>
          <cell r="G375" t="str">
            <v/>
          </cell>
          <cell r="H375"/>
          <cell r="I375" t="str">
            <v/>
          </cell>
          <cell r="J375" t="str">
            <v/>
          </cell>
          <cell r="K375" t="str">
            <v/>
          </cell>
          <cell r="L375"/>
          <cell r="M375" t="str">
            <v/>
          </cell>
          <cell r="N375" t="str">
            <v/>
          </cell>
          <cell r="O375" t="str">
            <v/>
          </cell>
          <cell r="P375" t="str">
            <v>N</v>
          </cell>
          <cell r="Q375" t="str">
            <v/>
          </cell>
          <cell r="R375" t="str">
            <v/>
          </cell>
        </row>
        <row r="376">
          <cell r="B376" t="str">
            <v>04 0367</v>
          </cell>
          <cell r="C376" t="str">
            <v/>
          </cell>
          <cell r="D376" t="str">
            <v/>
          </cell>
          <cell r="E376" t="str">
            <v/>
          </cell>
          <cell r="F376" t="str">
            <v/>
          </cell>
          <cell r="G376" t="str">
            <v/>
          </cell>
          <cell r="H376"/>
          <cell r="I376" t="str">
            <v/>
          </cell>
          <cell r="J376" t="str">
            <v/>
          </cell>
          <cell r="K376" t="str">
            <v/>
          </cell>
          <cell r="L376"/>
          <cell r="M376" t="str">
            <v/>
          </cell>
          <cell r="N376" t="str">
            <v/>
          </cell>
          <cell r="O376" t="str">
            <v/>
          </cell>
          <cell r="P376" t="str">
            <v>N</v>
          </cell>
          <cell r="Q376" t="str">
            <v/>
          </cell>
          <cell r="R376" t="str">
            <v/>
          </cell>
        </row>
        <row r="377">
          <cell r="B377" t="str">
            <v>04 0368</v>
          </cell>
          <cell r="C377" t="str">
            <v/>
          </cell>
          <cell r="D377" t="str">
            <v/>
          </cell>
          <cell r="E377" t="str">
            <v/>
          </cell>
          <cell r="F377" t="str">
            <v/>
          </cell>
          <cell r="G377" t="str">
            <v/>
          </cell>
          <cell r="H377"/>
          <cell r="I377" t="str">
            <v/>
          </cell>
          <cell r="J377" t="str">
            <v/>
          </cell>
          <cell r="K377" t="str">
            <v/>
          </cell>
          <cell r="L377"/>
          <cell r="M377" t="str">
            <v/>
          </cell>
          <cell r="N377" t="str">
            <v/>
          </cell>
          <cell r="O377" t="str">
            <v/>
          </cell>
          <cell r="P377" t="str">
            <v>N</v>
          </cell>
          <cell r="Q377" t="str">
            <v/>
          </cell>
          <cell r="R377" t="str">
            <v/>
          </cell>
        </row>
        <row r="378">
          <cell r="B378" t="str">
            <v>04 0369</v>
          </cell>
          <cell r="C378" t="str">
            <v/>
          </cell>
          <cell r="D378" t="str">
            <v/>
          </cell>
          <cell r="E378" t="str">
            <v/>
          </cell>
          <cell r="F378" t="str">
            <v/>
          </cell>
          <cell r="G378" t="str">
            <v/>
          </cell>
          <cell r="H378"/>
          <cell r="I378" t="str">
            <v/>
          </cell>
          <cell r="J378" t="str">
            <v/>
          </cell>
          <cell r="K378" t="str">
            <v/>
          </cell>
          <cell r="L378"/>
          <cell r="M378" t="str">
            <v/>
          </cell>
          <cell r="N378" t="str">
            <v/>
          </cell>
          <cell r="O378" t="str">
            <v/>
          </cell>
          <cell r="P378" t="str">
            <v>N</v>
          </cell>
          <cell r="Q378" t="str">
            <v/>
          </cell>
          <cell r="R378" t="str">
            <v/>
          </cell>
        </row>
        <row r="379">
          <cell r="B379" t="str">
            <v>04 0370</v>
          </cell>
          <cell r="C379" t="str">
            <v/>
          </cell>
          <cell r="D379" t="str">
            <v/>
          </cell>
          <cell r="E379" t="str">
            <v/>
          </cell>
          <cell r="F379" t="str">
            <v/>
          </cell>
          <cell r="G379" t="str">
            <v/>
          </cell>
          <cell r="H379"/>
          <cell r="I379" t="str">
            <v/>
          </cell>
          <cell r="J379" t="str">
            <v/>
          </cell>
          <cell r="K379" t="str">
            <v/>
          </cell>
          <cell r="L379"/>
          <cell r="M379" t="str">
            <v/>
          </cell>
          <cell r="N379" t="str">
            <v/>
          </cell>
          <cell r="O379" t="str">
            <v/>
          </cell>
          <cell r="P379" t="str">
            <v>N</v>
          </cell>
          <cell r="Q379" t="str">
            <v/>
          </cell>
          <cell r="R379" t="str">
            <v/>
          </cell>
        </row>
        <row r="380">
          <cell r="B380" t="str">
            <v>04 0371</v>
          </cell>
          <cell r="C380" t="str">
            <v/>
          </cell>
          <cell r="D380" t="str">
            <v/>
          </cell>
          <cell r="E380" t="str">
            <v/>
          </cell>
          <cell r="F380" t="str">
            <v/>
          </cell>
          <cell r="G380" t="str">
            <v/>
          </cell>
          <cell r="H380"/>
          <cell r="I380" t="str">
            <v/>
          </cell>
          <cell r="J380" t="str">
            <v/>
          </cell>
          <cell r="K380" t="str">
            <v/>
          </cell>
          <cell r="L380"/>
          <cell r="M380" t="str">
            <v/>
          </cell>
          <cell r="N380" t="str">
            <v/>
          </cell>
          <cell r="O380" t="str">
            <v/>
          </cell>
          <cell r="P380" t="str">
            <v>N</v>
          </cell>
          <cell r="Q380" t="str">
            <v/>
          </cell>
          <cell r="R380" t="str">
            <v/>
          </cell>
        </row>
        <row r="381">
          <cell r="B381" t="str">
            <v>04 0372</v>
          </cell>
          <cell r="C381" t="str">
            <v/>
          </cell>
          <cell r="D381" t="str">
            <v/>
          </cell>
          <cell r="E381" t="str">
            <v/>
          </cell>
          <cell r="F381" t="str">
            <v/>
          </cell>
          <cell r="G381" t="str">
            <v/>
          </cell>
          <cell r="H381"/>
          <cell r="I381" t="str">
            <v/>
          </cell>
          <cell r="J381" t="str">
            <v/>
          </cell>
          <cell r="K381" t="str">
            <v/>
          </cell>
          <cell r="L381"/>
          <cell r="M381" t="str">
            <v/>
          </cell>
          <cell r="N381" t="str">
            <v/>
          </cell>
          <cell r="O381" t="str">
            <v/>
          </cell>
          <cell r="P381" t="str">
            <v>N</v>
          </cell>
          <cell r="Q381" t="str">
            <v/>
          </cell>
          <cell r="R381" t="str">
            <v/>
          </cell>
        </row>
        <row r="382">
          <cell r="B382" t="str">
            <v>04 0373</v>
          </cell>
          <cell r="C382" t="str">
            <v/>
          </cell>
          <cell r="D382" t="str">
            <v/>
          </cell>
          <cell r="E382" t="str">
            <v/>
          </cell>
          <cell r="F382" t="str">
            <v/>
          </cell>
          <cell r="G382" t="str">
            <v/>
          </cell>
          <cell r="H382"/>
          <cell r="I382" t="str">
            <v/>
          </cell>
          <cell r="J382" t="str">
            <v/>
          </cell>
          <cell r="K382" t="str">
            <v/>
          </cell>
          <cell r="L382"/>
          <cell r="M382" t="str">
            <v/>
          </cell>
          <cell r="N382" t="str">
            <v/>
          </cell>
          <cell r="O382" t="str">
            <v/>
          </cell>
          <cell r="P382" t="str">
            <v>N</v>
          </cell>
          <cell r="Q382" t="str">
            <v/>
          </cell>
          <cell r="R382" t="str">
            <v/>
          </cell>
        </row>
        <row r="383">
          <cell r="B383" t="str">
            <v>04 0374</v>
          </cell>
          <cell r="C383" t="str">
            <v/>
          </cell>
          <cell r="D383" t="str">
            <v/>
          </cell>
          <cell r="E383" t="str">
            <v/>
          </cell>
          <cell r="F383" t="str">
            <v/>
          </cell>
          <cell r="G383" t="str">
            <v/>
          </cell>
          <cell r="H383"/>
          <cell r="I383" t="str">
            <v/>
          </cell>
          <cell r="J383" t="str">
            <v/>
          </cell>
          <cell r="K383" t="str">
            <v/>
          </cell>
          <cell r="L383"/>
          <cell r="M383" t="str">
            <v/>
          </cell>
          <cell r="N383" t="str">
            <v/>
          </cell>
          <cell r="O383" t="str">
            <v/>
          </cell>
          <cell r="P383" t="str">
            <v>N</v>
          </cell>
          <cell r="Q383" t="str">
            <v/>
          </cell>
          <cell r="R383" t="str">
            <v/>
          </cell>
        </row>
        <row r="384">
          <cell r="B384" t="str">
            <v>04 0375</v>
          </cell>
          <cell r="C384" t="str">
            <v/>
          </cell>
          <cell r="D384" t="str">
            <v/>
          </cell>
          <cell r="E384" t="str">
            <v/>
          </cell>
          <cell r="F384" t="str">
            <v/>
          </cell>
          <cell r="G384" t="str">
            <v/>
          </cell>
          <cell r="H384"/>
          <cell r="I384" t="str">
            <v/>
          </cell>
          <cell r="J384" t="str">
            <v/>
          </cell>
          <cell r="K384" t="str">
            <v/>
          </cell>
          <cell r="L384"/>
          <cell r="M384" t="str">
            <v/>
          </cell>
          <cell r="N384" t="str">
            <v/>
          </cell>
          <cell r="O384" t="str">
            <v/>
          </cell>
          <cell r="P384" t="str">
            <v>N</v>
          </cell>
          <cell r="Q384" t="str">
            <v/>
          </cell>
          <cell r="R384" t="str">
            <v/>
          </cell>
        </row>
        <row r="385">
          <cell r="B385" t="str">
            <v>04 0376</v>
          </cell>
          <cell r="C385" t="str">
            <v/>
          </cell>
          <cell r="D385" t="str">
            <v/>
          </cell>
          <cell r="E385" t="str">
            <v/>
          </cell>
          <cell r="F385" t="str">
            <v/>
          </cell>
          <cell r="G385" t="str">
            <v/>
          </cell>
          <cell r="H385"/>
          <cell r="I385" t="str">
            <v/>
          </cell>
          <cell r="J385" t="str">
            <v/>
          </cell>
          <cell r="K385" t="str">
            <v/>
          </cell>
          <cell r="L385"/>
          <cell r="M385" t="str">
            <v/>
          </cell>
          <cell r="N385" t="str">
            <v/>
          </cell>
          <cell r="O385" t="str">
            <v/>
          </cell>
          <cell r="P385" t="str">
            <v>N</v>
          </cell>
          <cell r="Q385" t="str">
            <v/>
          </cell>
          <cell r="R385" t="str">
            <v/>
          </cell>
        </row>
        <row r="386">
          <cell r="B386" t="str">
            <v>04 0377</v>
          </cell>
          <cell r="C386" t="str">
            <v/>
          </cell>
          <cell r="D386" t="str">
            <v/>
          </cell>
          <cell r="E386" t="str">
            <v/>
          </cell>
          <cell r="F386" t="str">
            <v/>
          </cell>
          <cell r="G386" t="str">
            <v/>
          </cell>
          <cell r="H386"/>
          <cell r="I386" t="str">
            <v/>
          </cell>
          <cell r="J386" t="str">
            <v/>
          </cell>
          <cell r="K386" t="str">
            <v/>
          </cell>
          <cell r="L386"/>
          <cell r="M386" t="str">
            <v/>
          </cell>
          <cell r="N386" t="str">
            <v/>
          </cell>
          <cell r="O386" t="str">
            <v/>
          </cell>
          <cell r="P386" t="str">
            <v>N</v>
          </cell>
          <cell r="Q386" t="str">
            <v/>
          </cell>
          <cell r="R386" t="str">
            <v/>
          </cell>
        </row>
        <row r="387">
          <cell r="B387" t="str">
            <v>04 0378</v>
          </cell>
          <cell r="C387" t="str">
            <v/>
          </cell>
          <cell r="D387" t="str">
            <v/>
          </cell>
          <cell r="E387" t="str">
            <v/>
          </cell>
          <cell r="F387" t="str">
            <v/>
          </cell>
          <cell r="G387" t="str">
            <v/>
          </cell>
          <cell r="H387"/>
          <cell r="I387" t="str">
            <v/>
          </cell>
          <cell r="J387" t="str">
            <v/>
          </cell>
          <cell r="K387" t="str">
            <v/>
          </cell>
          <cell r="L387"/>
          <cell r="M387" t="str">
            <v/>
          </cell>
          <cell r="N387" t="str">
            <v/>
          </cell>
          <cell r="O387" t="str">
            <v/>
          </cell>
          <cell r="P387" t="str">
            <v>N</v>
          </cell>
          <cell r="Q387" t="str">
            <v/>
          </cell>
          <cell r="R387" t="str">
            <v/>
          </cell>
        </row>
        <row r="388">
          <cell r="B388" t="str">
            <v>04 0379</v>
          </cell>
          <cell r="C388" t="str">
            <v/>
          </cell>
          <cell r="D388" t="str">
            <v/>
          </cell>
          <cell r="E388" t="str">
            <v/>
          </cell>
          <cell r="F388" t="str">
            <v/>
          </cell>
          <cell r="G388" t="str">
            <v/>
          </cell>
          <cell r="H388"/>
          <cell r="I388" t="str">
            <v/>
          </cell>
          <cell r="J388" t="str">
            <v/>
          </cell>
          <cell r="K388" t="str">
            <v/>
          </cell>
          <cell r="L388"/>
          <cell r="M388" t="str">
            <v/>
          </cell>
          <cell r="N388" t="str">
            <v/>
          </cell>
          <cell r="O388" t="str">
            <v/>
          </cell>
          <cell r="P388" t="str">
            <v>N</v>
          </cell>
          <cell r="Q388" t="str">
            <v/>
          </cell>
          <cell r="R388" t="str">
            <v/>
          </cell>
        </row>
        <row r="389">
          <cell r="B389" t="str">
            <v>04 0380</v>
          </cell>
          <cell r="C389" t="str">
            <v/>
          </cell>
          <cell r="D389" t="str">
            <v/>
          </cell>
          <cell r="E389" t="str">
            <v/>
          </cell>
          <cell r="F389" t="str">
            <v/>
          </cell>
          <cell r="G389" t="str">
            <v/>
          </cell>
          <cell r="H389"/>
          <cell r="I389" t="str">
            <v/>
          </cell>
          <cell r="J389" t="str">
            <v/>
          </cell>
          <cell r="K389" t="str">
            <v/>
          </cell>
          <cell r="L389"/>
          <cell r="M389" t="str">
            <v/>
          </cell>
          <cell r="N389" t="str">
            <v/>
          </cell>
          <cell r="O389" t="str">
            <v/>
          </cell>
          <cell r="P389" t="str">
            <v>N</v>
          </cell>
          <cell r="Q389" t="str">
            <v/>
          </cell>
          <cell r="R389" t="str">
            <v/>
          </cell>
        </row>
        <row r="390">
          <cell r="B390" t="str">
            <v>04 0381</v>
          </cell>
          <cell r="C390" t="str">
            <v/>
          </cell>
          <cell r="D390" t="str">
            <v/>
          </cell>
          <cell r="E390" t="str">
            <v/>
          </cell>
          <cell r="F390" t="str">
            <v/>
          </cell>
          <cell r="G390" t="str">
            <v/>
          </cell>
          <cell r="H390"/>
          <cell r="I390" t="str">
            <v/>
          </cell>
          <cell r="J390" t="str">
            <v/>
          </cell>
          <cell r="K390" t="str">
            <v/>
          </cell>
          <cell r="L390"/>
          <cell r="M390" t="str">
            <v/>
          </cell>
          <cell r="N390" t="str">
            <v/>
          </cell>
          <cell r="O390" t="str">
            <v/>
          </cell>
          <cell r="P390" t="str">
            <v>N</v>
          </cell>
          <cell r="Q390" t="str">
            <v/>
          </cell>
          <cell r="R390" t="str">
            <v/>
          </cell>
        </row>
        <row r="391">
          <cell r="B391" t="str">
            <v>04 0382</v>
          </cell>
          <cell r="C391" t="str">
            <v/>
          </cell>
          <cell r="D391" t="str">
            <v/>
          </cell>
          <cell r="E391" t="str">
            <v/>
          </cell>
          <cell r="F391" t="str">
            <v/>
          </cell>
          <cell r="G391" t="str">
            <v/>
          </cell>
          <cell r="H391"/>
          <cell r="I391" t="str">
            <v/>
          </cell>
          <cell r="J391" t="str">
            <v/>
          </cell>
          <cell r="K391" t="str">
            <v/>
          </cell>
          <cell r="L391"/>
          <cell r="M391" t="str">
            <v/>
          </cell>
          <cell r="N391" t="str">
            <v/>
          </cell>
          <cell r="O391" t="str">
            <v/>
          </cell>
          <cell r="P391" t="str">
            <v>N</v>
          </cell>
          <cell r="Q391" t="str">
            <v/>
          </cell>
          <cell r="R391" t="str">
            <v/>
          </cell>
        </row>
        <row r="392">
          <cell r="B392" t="str">
            <v>04 0383</v>
          </cell>
          <cell r="C392" t="str">
            <v/>
          </cell>
          <cell r="D392" t="str">
            <v/>
          </cell>
          <cell r="E392" t="str">
            <v/>
          </cell>
          <cell r="F392" t="str">
            <v/>
          </cell>
          <cell r="G392" t="str">
            <v/>
          </cell>
          <cell r="H392"/>
          <cell r="I392" t="str">
            <v/>
          </cell>
          <cell r="J392" t="str">
            <v/>
          </cell>
          <cell r="K392" t="str">
            <v/>
          </cell>
          <cell r="L392"/>
          <cell r="M392" t="str">
            <v/>
          </cell>
          <cell r="N392" t="str">
            <v/>
          </cell>
          <cell r="O392" t="str">
            <v/>
          </cell>
          <cell r="P392" t="str">
            <v>N</v>
          </cell>
          <cell r="Q392" t="str">
            <v/>
          </cell>
          <cell r="R392" t="str">
            <v/>
          </cell>
        </row>
        <row r="393">
          <cell r="B393" t="str">
            <v>04 0384</v>
          </cell>
          <cell r="C393" t="str">
            <v/>
          </cell>
          <cell r="D393" t="str">
            <v/>
          </cell>
          <cell r="E393" t="str">
            <v/>
          </cell>
          <cell r="F393" t="str">
            <v/>
          </cell>
          <cell r="G393" t="str">
            <v/>
          </cell>
          <cell r="H393"/>
          <cell r="I393" t="str">
            <v/>
          </cell>
          <cell r="J393" t="str">
            <v/>
          </cell>
          <cell r="K393" t="str">
            <v/>
          </cell>
          <cell r="L393"/>
          <cell r="M393" t="str">
            <v/>
          </cell>
          <cell r="N393" t="str">
            <v/>
          </cell>
          <cell r="O393" t="str">
            <v/>
          </cell>
          <cell r="P393" t="str">
            <v>N</v>
          </cell>
          <cell r="Q393" t="str">
            <v/>
          </cell>
          <cell r="R393" t="str">
            <v/>
          </cell>
        </row>
        <row r="394">
          <cell r="B394" t="str">
            <v>04 0385</v>
          </cell>
          <cell r="C394" t="str">
            <v/>
          </cell>
          <cell r="D394" t="str">
            <v/>
          </cell>
          <cell r="E394" t="str">
            <v/>
          </cell>
          <cell r="F394" t="str">
            <v/>
          </cell>
          <cell r="G394" t="str">
            <v/>
          </cell>
          <cell r="H394"/>
          <cell r="I394" t="str">
            <v/>
          </cell>
          <cell r="J394" t="str">
            <v/>
          </cell>
          <cell r="K394" t="str">
            <v/>
          </cell>
          <cell r="L394"/>
          <cell r="M394" t="str">
            <v/>
          </cell>
          <cell r="N394" t="str">
            <v/>
          </cell>
          <cell r="O394" t="str">
            <v/>
          </cell>
          <cell r="P394" t="str">
            <v>N</v>
          </cell>
          <cell r="Q394" t="str">
            <v/>
          </cell>
          <cell r="R394" t="str">
            <v/>
          </cell>
        </row>
        <row r="395">
          <cell r="B395" t="str">
            <v>04 0386</v>
          </cell>
          <cell r="C395" t="str">
            <v/>
          </cell>
          <cell r="D395" t="str">
            <v/>
          </cell>
          <cell r="E395" t="str">
            <v/>
          </cell>
          <cell r="F395" t="str">
            <v/>
          </cell>
          <cell r="G395" t="str">
            <v/>
          </cell>
          <cell r="H395"/>
          <cell r="I395" t="str">
            <v/>
          </cell>
          <cell r="J395" t="str">
            <v/>
          </cell>
          <cell r="K395" t="str">
            <v/>
          </cell>
          <cell r="L395"/>
          <cell r="M395" t="str">
            <v/>
          </cell>
          <cell r="N395" t="str">
            <v/>
          </cell>
          <cell r="O395" t="str">
            <v/>
          </cell>
          <cell r="P395" t="str">
            <v>N</v>
          </cell>
          <cell r="Q395" t="str">
            <v/>
          </cell>
          <cell r="R395" t="str">
            <v/>
          </cell>
        </row>
        <row r="396">
          <cell r="B396" t="str">
            <v>04 0387</v>
          </cell>
          <cell r="C396" t="str">
            <v/>
          </cell>
          <cell r="D396" t="str">
            <v/>
          </cell>
          <cell r="E396" t="str">
            <v/>
          </cell>
          <cell r="F396" t="str">
            <v/>
          </cell>
          <cell r="G396" t="str">
            <v/>
          </cell>
          <cell r="H396"/>
          <cell r="I396" t="str">
            <v/>
          </cell>
          <cell r="J396" t="str">
            <v/>
          </cell>
          <cell r="K396" t="str">
            <v/>
          </cell>
          <cell r="L396"/>
          <cell r="M396" t="str">
            <v/>
          </cell>
          <cell r="N396" t="str">
            <v/>
          </cell>
          <cell r="O396" t="str">
            <v/>
          </cell>
          <cell r="P396" t="str">
            <v>N</v>
          </cell>
          <cell r="Q396" t="str">
            <v/>
          </cell>
          <cell r="R396" t="str">
            <v/>
          </cell>
        </row>
        <row r="397">
          <cell r="B397" t="str">
            <v>04 0388</v>
          </cell>
          <cell r="C397" t="str">
            <v/>
          </cell>
          <cell r="D397" t="str">
            <v/>
          </cell>
          <cell r="E397" t="str">
            <v/>
          </cell>
          <cell r="F397" t="str">
            <v/>
          </cell>
          <cell r="G397" t="str">
            <v/>
          </cell>
          <cell r="H397"/>
          <cell r="I397" t="str">
            <v/>
          </cell>
          <cell r="J397" t="str">
            <v/>
          </cell>
          <cell r="K397" t="str">
            <v/>
          </cell>
          <cell r="L397"/>
          <cell r="M397" t="str">
            <v/>
          </cell>
          <cell r="N397" t="str">
            <v/>
          </cell>
          <cell r="O397" t="str">
            <v/>
          </cell>
          <cell r="P397" t="str">
            <v>N</v>
          </cell>
          <cell r="Q397" t="str">
            <v/>
          </cell>
          <cell r="R397" t="str">
            <v/>
          </cell>
        </row>
        <row r="398">
          <cell r="B398" t="str">
            <v>04 0389</v>
          </cell>
          <cell r="C398" t="str">
            <v/>
          </cell>
          <cell r="D398" t="str">
            <v/>
          </cell>
          <cell r="E398" t="str">
            <v/>
          </cell>
          <cell r="F398" t="str">
            <v/>
          </cell>
          <cell r="G398" t="str">
            <v/>
          </cell>
          <cell r="H398"/>
          <cell r="I398" t="str">
            <v/>
          </cell>
          <cell r="J398" t="str">
            <v/>
          </cell>
          <cell r="K398" t="str">
            <v/>
          </cell>
          <cell r="L398"/>
          <cell r="M398" t="str">
            <v/>
          </cell>
          <cell r="N398" t="str">
            <v/>
          </cell>
          <cell r="O398" t="str">
            <v/>
          </cell>
          <cell r="P398" t="str">
            <v>N</v>
          </cell>
          <cell r="Q398" t="str">
            <v/>
          </cell>
          <cell r="R398" t="str">
            <v/>
          </cell>
        </row>
        <row r="399">
          <cell r="B399" t="str">
            <v>04 0390</v>
          </cell>
          <cell r="C399" t="str">
            <v/>
          </cell>
          <cell r="D399" t="str">
            <v/>
          </cell>
          <cell r="E399" t="str">
            <v/>
          </cell>
          <cell r="F399" t="str">
            <v/>
          </cell>
          <cell r="G399" t="str">
            <v/>
          </cell>
          <cell r="H399"/>
          <cell r="I399" t="str">
            <v/>
          </cell>
          <cell r="J399" t="str">
            <v/>
          </cell>
          <cell r="K399" t="str">
            <v/>
          </cell>
          <cell r="L399"/>
          <cell r="M399" t="str">
            <v/>
          </cell>
          <cell r="N399" t="str">
            <v/>
          </cell>
          <cell r="O399" t="str">
            <v/>
          </cell>
          <cell r="P399" t="str">
            <v>N</v>
          </cell>
          <cell r="Q399" t="str">
            <v/>
          </cell>
          <cell r="R399" t="str">
            <v/>
          </cell>
        </row>
        <row r="400">
          <cell r="B400" t="str">
            <v>04 0391</v>
          </cell>
          <cell r="C400" t="str">
            <v/>
          </cell>
          <cell r="D400" t="str">
            <v/>
          </cell>
          <cell r="E400" t="str">
            <v/>
          </cell>
          <cell r="F400" t="str">
            <v/>
          </cell>
          <cell r="G400" t="str">
            <v/>
          </cell>
          <cell r="H400"/>
          <cell r="I400" t="str">
            <v/>
          </cell>
          <cell r="J400" t="str">
            <v/>
          </cell>
          <cell r="K400" t="str">
            <v/>
          </cell>
          <cell r="L400"/>
          <cell r="M400" t="str">
            <v/>
          </cell>
          <cell r="N400" t="str">
            <v/>
          </cell>
          <cell r="O400" t="str">
            <v/>
          </cell>
          <cell r="P400" t="str">
            <v>N</v>
          </cell>
          <cell r="Q400" t="str">
            <v/>
          </cell>
          <cell r="R400" t="str">
            <v/>
          </cell>
        </row>
        <row r="401">
          <cell r="B401" t="str">
            <v>04 0392</v>
          </cell>
          <cell r="C401" t="str">
            <v/>
          </cell>
          <cell r="D401" t="str">
            <v/>
          </cell>
          <cell r="E401" t="str">
            <v/>
          </cell>
          <cell r="F401" t="str">
            <v/>
          </cell>
          <cell r="G401" t="str">
            <v/>
          </cell>
          <cell r="H401"/>
          <cell r="I401" t="str">
            <v/>
          </cell>
          <cell r="J401" t="str">
            <v/>
          </cell>
          <cell r="K401" t="str">
            <v/>
          </cell>
          <cell r="L401"/>
          <cell r="M401" t="str">
            <v/>
          </cell>
          <cell r="N401" t="str">
            <v/>
          </cell>
          <cell r="O401" t="str">
            <v/>
          </cell>
          <cell r="P401" t="str">
            <v>N</v>
          </cell>
          <cell r="Q401" t="str">
            <v/>
          </cell>
          <cell r="R401" t="str">
            <v/>
          </cell>
        </row>
        <row r="402">
          <cell r="B402" t="str">
            <v>04 0393</v>
          </cell>
          <cell r="C402" t="str">
            <v/>
          </cell>
          <cell r="D402" t="str">
            <v/>
          </cell>
          <cell r="E402" t="str">
            <v/>
          </cell>
          <cell r="F402" t="str">
            <v/>
          </cell>
          <cell r="G402" t="str">
            <v/>
          </cell>
          <cell r="H402"/>
          <cell r="I402" t="str">
            <v/>
          </cell>
          <cell r="J402" t="str">
            <v/>
          </cell>
          <cell r="K402" t="str">
            <v/>
          </cell>
          <cell r="L402"/>
          <cell r="M402" t="str">
            <v/>
          </cell>
          <cell r="N402" t="str">
            <v/>
          </cell>
          <cell r="O402" t="str">
            <v/>
          </cell>
          <cell r="P402" t="str">
            <v>N</v>
          </cell>
          <cell r="Q402" t="str">
            <v/>
          </cell>
          <cell r="R402" t="str">
            <v/>
          </cell>
        </row>
        <row r="403">
          <cell r="B403" t="str">
            <v>04 0394</v>
          </cell>
          <cell r="C403" t="str">
            <v/>
          </cell>
          <cell r="D403" t="str">
            <v/>
          </cell>
          <cell r="E403" t="str">
            <v/>
          </cell>
          <cell r="F403" t="str">
            <v/>
          </cell>
          <cell r="G403" t="str">
            <v/>
          </cell>
          <cell r="H403"/>
          <cell r="I403" t="str">
            <v/>
          </cell>
          <cell r="J403" t="str">
            <v/>
          </cell>
          <cell r="K403" t="str">
            <v/>
          </cell>
          <cell r="L403"/>
          <cell r="M403" t="str">
            <v/>
          </cell>
          <cell r="N403" t="str">
            <v/>
          </cell>
          <cell r="O403" t="str">
            <v/>
          </cell>
          <cell r="P403" t="str">
            <v>N</v>
          </cell>
          <cell r="Q403" t="str">
            <v/>
          </cell>
          <cell r="R403" t="str">
            <v/>
          </cell>
        </row>
        <row r="404">
          <cell r="B404" t="str">
            <v>04 0395</v>
          </cell>
          <cell r="C404" t="str">
            <v/>
          </cell>
          <cell r="D404" t="str">
            <v/>
          </cell>
          <cell r="E404" t="str">
            <v/>
          </cell>
          <cell r="F404" t="str">
            <v/>
          </cell>
          <cell r="G404" t="str">
            <v/>
          </cell>
          <cell r="H404"/>
          <cell r="I404" t="str">
            <v/>
          </cell>
          <cell r="J404" t="str">
            <v/>
          </cell>
          <cell r="K404" t="str">
            <v/>
          </cell>
          <cell r="L404"/>
          <cell r="M404" t="str">
            <v/>
          </cell>
          <cell r="N404" t="str">
            <v/>
          </cell>
          <cell r="O404" t="str">
            <v/>
          </cell>
          <cell r="P404" t="str">
            <v>N</v>
          </cell>
          <cell r="Q404" t="str">
            <v/>
          </cell>
          <cell r="R404" t="str">
            <v/>
          </cell>
        </row>
        <row r="405">
          <cell r="B405" t="str">
            <v>04 0396</v>
          </cell>
          <cell r="C405" t="str">
            <v/>
          </cell>
          <cell r="D405" t="str">
            <v/>
          </cell>
          <cell r="E405" t="str">
            <v/>
          </cell>
          <cell r="F405" t="str">
            <v/>
          </cell>
          <cell r="G405" t="str">
            <v/>
          </cell>
          <cell r="H405"/>
          <cell r="I405" t="str">
            <v/>
          </cell>
          <cell r="J405" t="str">
            <v/>
          </cell>
          <cell r="K405" t="str">
            <v/>
          </cell>
          <cell r="L405"/>
          <cell r="M405" t="str">
            <v/>
          </cell>
          <cell r="N405" t="str">
            <v/>
          </cell>
          <cell r="O405" t="str">
            <v/>
          </cell>
          <cell r="P405" t="str">
            <v>N</v>
          </cell>
          <cell r="Q405" t="str">
            <v/>
          </cell>
          <cell r="R405" t="str">
            <v/>
          </cell>
        </row>
        <row r="406">
          <cell r="B406" t="str">
            <v>04 0397</v>
          </cell>
          <cell r="C406" t="str">
            <v/>
          </cell>
          <cell r="D406" t="str">
            <v/>
          </cell>
          <cell r="E406" t="str">
            <v/>
          </cell>
          <cell r="F406" t="str">
            <v/>
          </cell>
          <cell r="G406" t="str">
            <v/>
          </cell>
          <cell r="H406"/>
          <cell r="I406" t="str">
            <v/>
          </cell>
          <cell r="J406" t="str">
            <v/>
          </cell>
          <cell r="K406" t="str">
            <v/>
          </cell>
          <cell r="L406"/>
          <cell r="M406" t="str">
            <v/>
          </cell>
          <cell r="N406" t="str">
            <v/>
          </cell>
          <cell r="O406" t="str">
            <v/>
          </cell>
          <cell r="P406" t="str">
            <v>N</v>
          </cell>
          <cell r="Q406" t="str">
            <v/>
          </cell>
          <cell r="R406" t="str">
            <v/>
          </cell>
        </row>
        <row r="407">
          <cell r="B407" t="str">
            <v>04 0398</v>
          </cell>
          <cell r="C407" t="str">
            <v/>
          </cell>
          <cell r="D407" t="str">
            <v/>
          </cell>
          <cell r="E407" t="str">
            <v/>
          </cell>
          <cell r="F407" t="str">
            <v/>
          </cell>
          <cell r="G407" t="str">
            <v/>
          </cell>
          <cell r="H407"/>
          <cell r="I407" t="str">
            <v/>
          </cell>
          <cell r="J407" t="str">
            <v/>
          </cell>
          <cell r="K407" t="str">
            <v/>
          </cell>
          <cell r="L407"/>
          <cell r="M407" t="str">
            <v/>
          </cell>
          <cell r="N407" t="str">
            <v/>
          </cell>
          <cell r="O407" t="str">
            <v/>
          </cell>
          <cell r="P407" t="str">
            <v>N</v>
          </cell>
          <cell r="Q407" t="str">
            <v/>
          </cell>
          <cell r="R407" t="str">
            <v/>
          </cell>
        </row>
        <row r="408">
          <cell r="B408" t="str">
            <v>04 0399</v>
          </cell>
          <cell r="C408" t="str">
            <v/>
          </cell>
          <cell r="D408" t="str">
            <v/>
          </cell>
          <cell r="E408" t="str">
            <v/>
          </cell>
          <cell r="F408" t="str">
            <v/>
          </cell>
          <cell r="G408" t="str">
            <v/>
          </cell>
          <cell r="H408"/>
          <cell r="I408" t="str">
            <v/>
          </cell>
          <cell r="J408" t="str">
            <v/>
          </cell>
          <cell r="K408" t="str">
            <v/>
          </cell>
          <cell r="L408"/>
          <cell r="M408" t="str">
            <v/>
          </cell>
          <cell r="N408" t="str">
            <v/>
          </cell>
          <cell r="O408" t="str">
            <v/>
          </cell>
          <cell r="P408" t="str">
            <v>N</v>
          </cell>
          <cell r="Q408" t="str">
            <v/>
          </cell>
          <cell r="R408" t="str">
            <v/>
          </cell>
        </row>
        <row r="409">
          <cell r="B409" t="str">
            <v>04 0400</v>
          </cell>
          <cell r="C409" t="str">
            <v/>
          </cell>
          <cell r="D409" t="str">
            <v/>
          </cell>
          <cell r="E409" t="str">
            <v/>
          </cell>
          <cell r="F409" t="str">
            <v/>
          </cell>
          <cell r="G409" t="str">
            <v/>
          </cell>
          <cell r="H409"/>
          <cell r="I409" t="str">
            <v/>
          </cell>
          <cell r="J409" t="str">
            <v/>
          </cell>
          <cell r="K409" t="str">
            <v/>
          </cell>
          <cell r="L409"/>
          <cell r="M409" t="str">
            <v/>
          </cell>
          <cell r="N409" t="str">
            <v/>
          </cell>
          <cell r="O409" t="str">
            <v/>
          </cell>
          <cell r="P409" t="str">
            <v>N</v>
          </cell>
          <cell r="Q409" t="str">
            <v/>
          </cell>
          <cell r="R409" t="str">
            <v/>
          </cell>
        </row>
        <row r="410">
          <cell r="B410" t="str">
            <v>04 0401</v>
          </cell>
          <cell r="C410" t="str">
            <v/>
          </cell>
          <cell r="D410" t="str">
            <v/>
          </cell>
          <cell r="E410" t="str">
            <v/>
          </cell>
          <cell r="F410" t="str">
            <v/>
          </cell>
          <cell r="G410" t="str">
            <v/>
          </cell>
          <cell r="H410"/>
          <cell r="I410" t="str">
            <v/>
          </cell>
          <cell r="J410" t="str">
            <v/>
          </cell>
          <cell r="K410" t="str">
            <v/>
          </cell>
          <cell r="L410"/>
          <cell r="M410" t="str">
            <v/>
          </cell>
          <cell r="N410" t="str">
            <v/>
          </cell>
          <cell r="O410" t="str">
            <v/>
          </cell>
          <cell r="P410" t="str">
            <v>N</v>
          </cell>
          <cell r="Q410" t="str">
            <v/>
          </cell>
          <cell r="R410" t="str">
            <v/>
          </cell>
        </row>
        <row r="411">
          <cell r="B411" t="str">
            <v>04 0402</v>
          </cell>
          <cell r="C411" t="str">
            <v/>
          </cell>
          <cell r="D411" t="str">
            <v/>
          </cell>
          <cell r="E411" t="str">
            <v/>
          </cell>
          <cell r="F411" t="str">
            <v/>
          </cell>
          <cell r="G411" t="str">
            <v/>
          </cell>
          <cell r="H411"/>
          <cell r="I411" t="str">
            <v/>
          </cell>
          <cell r="J411" t="str">
            <v/>
          </cell>
          <cell r="K411" t="str">
            <v/>
          </cell>
          <cell r="L411"/>
          <cell r="M411" t="str">
            <v/>
          </cell>
          <cell r="N411" t="str">
            <v/>
          </cell>
          <cell r="O411" t="str">
            <v/>
          </cell>
          <cell r="P411" t="str">
            <v>N</v>
          </cell>
          <cell r="Q411" t="str">
            <v/>
          </cell>
          <cell r="R411" t="str">
            <v/>
          </cell>
        </row>
        <row r="412">
          <cell r="B412" t="str">
            <v>04 0403</v>
          </cell>
          <cell r="C412" t="str">
            <v/>
          </cell>
          <cell r="D412" t="str">
            <v/>
          </cell>
          <cell r="E412" t="str">
            <v/>
          </cell>
          <cell r="F412" t="str">
            <v/>
          </cell>
          <cell r="G412" t="str">
            <v/>
          </cell>
          <cell r="H412"/>
          <cell r="I412" t="str">
            <v/>
          </cell>
          <cell r="J412" t="str">
            <v/>
          </cell>
          <cell r="K412" t="str">
            <v/>
          </cell>
          <cell r="L412"/>
          <cell r="M412" t="str">
            <v/>
          </cell>
          <cell r="N412" t="str">
            <v/>
          </cell>
          <cell r="O412" t="str">
            <v/>
          </cell>
          <cell r="P412" t="str">
            <v>N</v>
          </cell>
          <cell r="Q412" t="str">
            <v/>
          </cell>
          <cell r="R412" t="str">
            <v/>
          </cell>
        </row>
        <row r="413">
          <cell r="B413" t="str">
            <v>04 0404</v>
          </cell>
          <cell r="C413" t="str">
            <v/>
          </cell>
          <cell r="D413" t="str">
            <v/>
          </cell>
          <cell r="E413" t="str">
            <v/>
          </cell>
          <cell r="F413" t="str">
            <v/>
          </cell>
          <cell r="G413" t="str">
            <v/>
          </cell>
          <cell r="H413"/>
          <cell r="I413" t="str">
            <v/>
          </cell>
          <cell r="J413" t="str">
            <v/>
          </cell>
          <cell r="K413" t="str">
            <v/>
          </cell>
          <cell r="L413"/>
          <cell r="M413" t="str">
            <v/>
          </cell>
          <cell r="N413" t="str">
            <v/>
          </cell>
          <cell r="O413" t="str">
            <v/>
          </cell>
          <cell r="P413" t="str">
            <v>N</v>
          </cell>
          <cell r="Q413" t="str">
            <v/>
          </cell>
          <cell r="R413" t="str">
            <v/>
          </cell>
        </row>
        <row r="414">
          <cell r="B414" t="str">
            <v>04 0405</v>
          </cell>
          <cell r="C414" t="str">
            <v/>
          </cell>
          <cell r="D414" t="str">
            <v/>
          </cell>
          <cell r="E414" t="str">
            <v/>
          </cell>
          <cell r="F414" t="str">
            <v/>
          </cell>
          <cell r="G414" t="str">
            <v/>
          </cell>
          <cell r="H414"/>
          <cell r="I414" t="str">
            <v/>
          </cell>
          <cell r="J414" t="str">
            <v/>
          </cell>
          <cell r="K414" t="str">
            <v/>
          </cell>
          <cell r="L414"/>
          <cell r="M414" t="str">
            <v/>
          </cell>
          <cell r="N414" t="str">
            <v/>
          </cell>
          <cell r="O414" t="str">
            <v/>
          </cell>
          <cell r="P414" t="str">
            <v>N</v>
          </cell>
          <cell r="Q414" t="str">
            <v/>
          </cell>
          <cell r="R414" t="str">
            <v/>
          </cell>
        </row>
        <row r="415">
          <cell r="B415" t="str">
            <v>04 0406</v>
          </cell>
          <cell r="C415" t="str">
            <v/>
          </cell>
          <cell r="D415" t="str">
            <v/>
          </cell>
          <cell r="E415" t="str">
            <v/>
          </cell>
          <cell r="F415" t="str">
            <v/>
          </cell>
          <cell r="G415" t="str">
            <v/>
          </cell>
          <cell r="H415"/>
          <cell r="I415" t="str">
            <v/>
          </cell>
          <cell r="J415" t="str">
            <v/>
          </cell>
          <cell r="K415" t="str">
            <v/>
          </cell>
          <cell r="L415"/>
          <cell r="M415" t="str">
            <v/>
          </cell>
          <cell r="N415" t="str">
            <v/>
          </cell>
          <cell r="O415" t="str">
            <v/>
          </cell>
          <cell r="P415" t="str">
            <v>N</v>
          </cell>
          <cell r="Q415" t="str">
            <v/>
          </cell>
          <cell r="R415" t="str">
            <v/>
          </cell>
        </row>
        <row r="416">
          <cell r="B416" t="str">
            <v>04 0407</v>
          </cell>
          <cell r="C416" t="str">
            <v/>
          </cell>
          <cell r="D416" t="str">
            <v/>
          </cell>
          <cell r="E416" t="str">
            <v/>
          </cell>
          <cell r="F416" t="str">
            <v/>
          </cell>
          <cell r="G416" t="str">
            <v/>
          </cell>
          <cell r="H416"/>
          <cell r="I416" t="str">
            <v/>
          </cell>
          <cell r="J416" t="str">
            <v/>
          </cell>
          <cell r="K416" t="str">
            <v/>
          </cell>
          <cell r="L416"/>
          <cell r="M416" t="str">
            <v/>
          </cell>
          <cell r="N416" t="str">
            <v/>
          </cell>
          <cell r="O416" t="str">
            <v/>
          </cell>
          <cell r="P416" t="str">
            <v>N</v>
          </cell>
          <cell r="Q416" t="str">
            <v/>
          </cell>
          <cell r="R416" t="str">
            <v/>
          </cell>
        </row>
        <row r="417">
          <cell r="B417" t="str">
            <v>04 0408</v>
          </cell>
          <cell r="C417" t="str">
            <v/>
          </cell>
          <cell r="D417" t="str">
            <v/>
          </cell>
          <cell r="E417" t="str">
            <v/>
          </cell>
          <cell r="F417" t="str">
            <v/>
          </cell>
          <cell r="G417" t="str">
            <v/>
          </cell>
          <cell r="H417"/>
          <cell r="I417" t="str">
            <v/>
          </cell>
          <cell r="J417" t="str">
            <v/>
          </cell>
          <cell r="K417" t="str">
            <v/>
          </cell>
          <cell r="L417"/>
          <cell r="M417" t="str">
            <v/>
          </cell>
          <cell r="N417" t="str">
            <v/>
          </cell>
          <cell r="O417" t="str">
            <v/>
          </cell>
          <cell r="P417" t="str">
            <v>N</v>
          </cell>
          <cell r="Q417" t="str">
            <v/>
          </cell>
          <cell r="R417" t="str">
            <v/>
          </cell>
        </row>
        <row r="418">
          <cell r="B418" t="str">
            <v>04 0409</v>
          </cell>
          <cell r="C418" t="str">
            <v/>
          </cell>
          <cell r="D418" t="str">
            <v/>
          </cell>
          <cell r="E418" t="str">
            <v/>
          </cell>
          <cell r="F418" t="str">
            <v/>
          </cell>
          <cell r="G418" t="str">
            <v/>
          </cell>
          <cell r="H418"/>
          <cell r="I418" t="str">
            <v/>
          </cell>
          <cell r="J418" t="str">
            <v/>
          </cell>
          <cell r="K418" t="str">
            <v/>
          </cell>
          <cell r="L418"/>
          <cell r="M418" t="str">
            <v/>
          </cell>
          <cell r="N418" t="str">
            <v/>
          </cell>
          <cell r="O418" t="str">
            <v/>
          </cell>
          <cell r="P418" t="str">
            <v>N</v>
          </cell>
          <cell r="Q418" t="str">
            <v/>
          </cell>
          <cell r="R418" t="str">
            <v/>
          </cell>
        </row>
        <row r="419">
          <cell r="B419" t="str">
            <v>04 0410</v>
          </cell>
          <cell r="C419" t="str">
            <v/>
          </cell>
          <cell r="D419" t="str">
            <v/>
          </cell>
          <cell r="E419" t="str">
            <v/>
          </cell>
          <cell r="F419" t="str">
            <v/>
          </cell>
          <cell r="G419" t="str">
            <v/>
          </cell>
          <cell r="H419"/>
          <cell r="I419" t="str">
            <v/>
          </cell>
          <cell r="J419" t="str">
            <v/>
          </cell>
          <cell r="K419" t="str">
            <v/>
          </cell>
          <cell r="L419"/>
          <cell r="M419" t="str">
            <v/>
          </cell>
          <cell r="N419" t="str">
            <v/>
          </cell>
          <cell r="O419" t="str">
            <v/>
          </cell>
          <cell r="P419" t="str">
            <v>N</v>
          </cell>
          <cell r="Q419" t="str">
            <v/>
          </cell>
          <cell r="R419" t="str">
            <v/>
          </cell>
        </row>
        <row r="420">
          <cell r="B420" t="str">
            <v>04 0411</v>
          </cell>
          <cell r="C420" t="str">
            <v/>
          </cell>
          <cell r="D420" t="str">
            <v/>
          </cell>
          <cell r="E420" t="str">
            <v/>
          </cell>
          <cell r="F420" t="str">
            <v/>
          </cell>
          <cell r="G420" t="str">
            <v/>
          </cell>
          <cell r="H420"/>
          <cell r="I420" t="str">
            <v/>
          </cell>
          <cell r="J420" t="str">
            <v/>
          </cell>
          <cell r="K420" t="str">
            <v/>
          </cell>
          <cell r="L420"/>
          <cell r="M420" t="str">
            <v/>
          </cell>
          <cell r="N420" t="str">
            <v/>
          </cell>
          <cell r="O420" t="str">
            <v/>
          </cell>
          <cell r="P420" t="str">
            <v>N</v>
          </cell>
          <cell r="Q420" t="str">
            <v/>
          </cell>
          <cell r="R420" t="str">
            <v/>
          </cell>
        </row>
        <row r="421">
          <cell r="B421" t="str">
            <v>04 0412</v>
          </cell>
          <cell r="C421" t="str">
            <v/>
          </cell>
          <cell r="D421" t="str">
            <v/>
          </cell>
          <cell r="E421" t="str">
            <v/>
          </cell>
          <cell r="F421" t="str">
            <v/>
          </cell>
          <cell r="G421" t="str">
            <v/>
          </cell>
          <cell r="H421"/>
          <cell r="I421" t="str">
            <v/>
          </cell>
          <cell r="J421" t="str">
            <v/>
          </cell>
          <cell r="K421" t="str">
            <v/>
          </cell>
          <cell r="L421"/>
          <cell r="M421" t="str">
            <v/>
          </cell>
          <cell r="N421" t="str">
            <v/>
          </cell>
          <cell r="O421" t="str">
            <v/>
          </cell>
          <cell r="P421" t="str">
            <v>N</v>
          </cell>
          <cell r="Q421" t="str">
            <v/>
          </cell>
          <cell r="R421" t="str">
            <v/>
          </cell>
        </row>
        <row r="422">
          <cell r="B422" t="str">
            <v>04 0413</v>
          </cell>
          <cell r="C422" t="str">
            <v/>
          </cell>
          <cell r="D422" t="str">
            <v/>
          </cell>
          <cell r="E422" t="str">
            <v/>
          </cell>
          <cell r="F422" t="str">
            <v/>
          </cell>
          <cell r="G422" t="str">
            <v/>
          </cell>
          <cell r="H422"/>
          <cell r="I422" t="str">
            <v/>
          </cell>
          <cell r="J422" t="str">
            <v/>
          </cell>
          <cell r="K422" t="str">
            <v/>
          </cell>
          <cell r="L422"/>
          <cell r="M422" t="str">
            <v/>
          </cell>
          <cell r="N422" t="str">
            <v/>
          </cell>
          <cell r="O422" t="str">
            <v/>
          </cell>
          <cell r="P422" t="str">
            <v>N</v>
          </cell>
          <cell r="Q422" t="str">
            <v/>
          </cell>
          <cell r="R422" t="str">
            <v/>
          </cell>
        </row>
        <row r="423">
          <cell r="B423" t="str">
            <v>04 0414</v>
          </cell>
          <cell r="C423" t="str">
            <v/>
          </cell>
          <cell r="D423" t="str">
            <v/>
          </cell>
          <cell r="E423" t="str">
            <v/>
          </cell>
          <cell r="F423" t="str">
            <v/>
          </cell>
          <cell r="G423" t="str">
            <v/>
          </cell>
          <cell r="H423"/>
          <cell r="I423" t="str">
            <v/>
          </cell>
          <cell r="J423" t="str">
            <v/>
          </cell>
          <cell r="K423" t="str">
            <v/>
          </cell>
          <cell r="L423"/>
          <cell r="M423" t="str">
            <v/>
          </cell>
          <cell r="N423" t="str">
            <v/>
          </cell>
          <cell r="O423" t="str">
            <v/>
          </cell>
          <cell r="P423" t="str">
            <v>N</v>
          </cell>
          <cell r="Q423" t="str">
            <v/>
          </cell>
          <cell r="R423" t="str">
            <v/>
          </cell>
        </row>
        <row r="424">
          <cell r="B424" t="str">
            <v>04 0415</v>
          </cell>
          <cell r="C424" t="str">
            <v/>
          </cell>
          <cell r="D424" t="str">
            <v/>
          </cell>
          <cell r="E424" t="str">
            <v/>
          </cell>
          <cell r="F424" t="str">
            <v/>
          </cell>
          <cell r="G424" t="str">
            <v/>
          </cell>
          <cell r="H424"/>
          <cell r="I424" t="str">
            <v/>
          </cell>
          <cell r="J424" t="str">
            <v/>
          </cell>
          <cell r="K424" t="str">
            <v/>
          </cell>
          <cell r="L424"/>
          <cell r="M424" t="str">
            <v/>
          </cell>
          <cell r="N424" t="str">
            <v/>
          </cell>
          <cell r="O424" t="str">
            <v/>
          </cell>
          <cell r="P424" t="str">
            <v>N</v>
          </cell>
          <cell r="Q424" t="str">
            <v/>
          </cell>
          <cell r="R424" t="str">
            <v/>
          </cell>
        </row>
        <row r="425">
          <cell r="B425" t="str">
            <v>04 0416</v>
          </cell>
          <cell r="C425" t="str">
            <v/>
          </cell>
          <cell r="D425" t="str">
            <v/>
          </cell>
          <cell r="E425" t="str">
            <v/>
          </cell>
          <cell r="F425" t="str">
            <v/>
          </cell>
          <cell r="G425" t="str">
            <v/>
          </cell>
          <cell r="H425"/>
          <cell r="I425" t="str">
            <v/>
          </cell>
          <cell r="J425" t="str">
            <v/>
          </cell>
          <cell r="K425" t="str">
            <v/>
          </cell>
          <cell r="L425"/>
          <cell r="M425" t="str">
            <v/>
          </cell>
          <cell r="N425" t="str">
            <v/>
          </cell>
          <cell r="O425" t="str">
            <v/>
          </cell>
          <cell r="P425" t="str">
            <v>N</v>
          </cell>
          <cell r="Q425" t="str">
            <v/>
          </cell>
          <cell r="R425" t="str">
            <v/>
          </cell>
        </row>
        <row r="426">
          <cell r="B426" t="str">
            <v>04 0417</v>
          </cell>
          <cell r="C426" t="str">
            <v/>
          </cell>
          <cell r="D426" t="str">
            <v/>
          </cell>
          <cell r="E426" t="str">
            <v/>
          </cell>
          <cell r="F426" t="str">
            <v/>
          </cell>
          <cell r="G426" t="str">
            <v/>
          </cell>
          <cell r="H426"/>
          <cell r="I426" t="str">
            <v/>
          </cell>
          <cell r="J426" t="str">
            <v/>
          </cell>
          <cell r="K426" t="str">
            <v/>
          </cell>
          <cell r="L426"/>
          <cell r="M426" t="str">
            <v/>
          </cell>
          <cell r="N426" t="str">
            <v/>
          </cell>
          <cell r="O426" t="str">
            <v/>
          </cell>
          <cell r="P426" t="str">
            <v>N</v>
          </cell>
          <cell r="Q426" t="str">
            <v/>
          </cell>
          <cell r="R426" t="str">
            <v/>
          </cell>
        </row>
        <row r="427">
          <cell r="B427" t="str">
            <v>04 0418</v>
          </cell>
          <cell r="C427" t="str">
            <v/>
          </cell>
          <cell r="D427" t="str">
            <v/>
          </cell>
          <cell r="E427" t="str">
            <v/>
          </cell>
          <cell r="F427" t="str">
            <v/>
          </cell>
          <cell r="G427" t="str">
            <v/>
          </cell>
          <cell r="H427"/>
          <cell r="I427" t="str">
            <v/>
          </cell>
          <cell r="J427" t="str">
            <v/>
          </cell>
          <cell r="K427" t="str">
            <v/>
          </cell>
          <cell r="L427"/>
          <cell r="M427" t="str">
            <v/>
          </cell>
          <cell r="N427" t="str">
            <v/>
          </cell>
          <cell r="O427" t="str">
            <v/>
          </cell>
          <cell r="P427" t="str">
            <v>N</v>
          </cell>
          <cell r="Q427" t="str">
            <v/>
          </cell>
          <cell r="R427" t="str">
            <v/>
          </cell>
        </row>
        <row r="428">
          <cell r="B428" t="str">
            <v>04 0419</v>
          </cell>
          <cell r="C428" t="str">
            <v/>
          </cell>
          <cell r="D428" t="str">
            <v/>
          </cell>
          <cell r="E428" t="str">
            <v/>
          </cell>
          <cell r="F428" t="str">
            <v/>
          </cell>
          <cell r="G428" t="str">
            <v/>
          </cell>
          <cell r="H428"/>
          <cell r="I428" t="str">
            <v/>
          </cell>
          <cell r="J428" t="str">
            <v/>
          </cell>
          <cell r="K428" t="str">
            <v/>
          </cell>
          <cell r="L428"/>
          <cell r="M428" t="str">
            <v/>
          </cell>
          <cell r="N428" t="str">
            <v/>
          </cell>
          <cell r="O428" t="str">
            <v/>
          </cell>
          <cell r="P428" t="str">
            <v>N</v>
          </cell>
          <cell r="Q428" t="str">
            <v/>
          </cell>
          <cell r="R428" t="str">
            <v/>
          </cell>
        </row>
        <row r="429">
          <cell r="B429" t="str">
            <v>04 0420</v>
          </cell>
          <cell r="C429" t="str">
            <v/>
          </cell>
          <cell r="D429" t="str">
            <v/>
          </cell>
          <cell r="E429" t="str">
            <v/>
          </cell>
          <cell r="F429" t="str">
            <v/>
          </cell>
          <cell r="G429" t="str">
            <v/>
          </cell>
          <cell r="H429"/>
          <cell r="I429" t="str">
            <v/>
          </cell>
          <cell r="J429" t="str">
            <v/>
          </cell>
          <cell r="K429" t="str">
            <v/>
          </cell>
          <cell r="L429"/>
          <cell r="M429" t="str">
            <v/>
          </cell>
          <cell r="N429" t="str">
            <v/>
          </cell>
          <cell r="O429" t="str">
            <v/>
          </cell>
          <cell r="P429" t="str">
            <v>N</v>
          </cell>
          <cell r="Q429" t="str">
            <v/>
          </cell>
          <cell r="R429" t="str">
            <v/>
          </cell>
        </row>
        <row r="430">
          <cell r="B430" t="str">
            <v>04 0421</v>
          </cell>
          <cell r="C430" t="str">
            <v/>
          </cell>
          <cell r="D430" t="str">
            <v/>
          </cell>
          <cell r="E430" t="str">
            <v/>
          </cell>
          <cell r="F430" t="str">
            <v/>
          </cell>
          <cell r="G430" t="str">
            <v/>
          </cell>
          <cell r="H430"/>
          <cell r="I430" t="str">
            <v/>
          </cell>
          <cell r="J430" t="str">
            <v/>
          </cell>
          <cell r="K430" t="str">
            <v/>
          </cell>
          <cell r="L430"/>
          <cell r="M430" t="str">
            <v/>
          </cell>
          <cell r="N430" t="str">
            <v/>
          </cell>
          <cell r="O430" t="str">
            <v/>
          </cell>
          <cell r="P430" t="str">
            <v>N</v>
          </cell>
          <cell r="Q430" t="str">
            <v/>
          </cell>
          <cell r="R430" t="str">
            <v/>
          </cell>
        </row>
        <row r="431">
          <cell r="B431" t="str">
            <v>04 0422</v>
          </cell>
          <cell r="C431" t="str">
            <v/>
          </cell>
          <cell r="D431" t="str">
            <v/>
          </cell>
          <cell r="E431" t="str">
            <v/>
          </cell>
          <cell r="F431" t="str">
            <v/>
          </cell>
          <cell r="G431" t="str">
            <v/>
          </cell>
          <cell r="H431"/>
          <cell r="I431" t="str">
            <v/>
          </cell>
          <cell r="J431" t="str">
            <v/>
          </cell>
          <cell r="K431" t="str">
            <v/>
          </cell>
          <cell r="L431"/>
          <cell r="M431" t="str">
            <v/>
          </cell>
          <cell r="N431" t="str">
            <v/>
          </cell>
          <cell r="O431" t="str">
            <v/>
          </cell>
          <cell r="P431" t="str">
            <v>N</v>
          </cell>
          <cell r="Q431" t="str">
            <v/>
          </cell>
          <cell r="R431" t="str">
            <v/>
          </cell>
        </row>
        <row r="432">
          <cell r="B432" t="str">
            <v>04 0423</v>
          </cell>
          <cell r="C432" t="str">
            <v/>
          </cell>
          <cell r="D432" t="str">
            <v/>
          </cell>
          <cell r="E432" t="str">
            <v/>
          </cell>
          <cell r="F432" t="str">
            <v/>
          </cell>
          <cell r="G432" t="str">
            <v/>
          </cell>
          <cell r="H432"/>
          <cell r="I432" t="str">
            <v/>
          </cell>
          <cell r="J432" t="str">
            <v/>
          </cell>
          <cell r="K432" t="str">
            <v/>
          </cell>
          <cell r="L432"/>
          <cell r="M432" t="str">
            <v/>
          </cell>
          <cell r="N432" t="str">
            <v/>
          </cell>
          <cell r="O432" t="str">
            <v/>
          </cell>
          <cell r="P432" t="str">
            <v>N</v>
          </cell>
          <cell r="Q432" t="str">
            <v/>
          </cell>
          <cell r="R432" t="str">
            <v/>
          </cell>
        </row>
        <row r="433">
          <cell r="B433" t="str">
            <v>04 0424</v>
          </cell>
          <cell r="C433" t="str">
            <v/>
          </cell>
          <cell r="D433" t="str">
            <v/>
          </cell>
          <cell r="E433" t="str">
            <v/>
          </cell>
          <cell r="F433" t="str">
            <v/>
          </cell>
          <cell r="G433" t="str">
            <v/>
          </cell>
          <cell r="H433"/>
          <cell r="I433" t="str">
            <v/>
          </cell>
          <cell r="J433" t="str">
            <v/>
          </cell>
          <cell r="K433" t="str">
            <v/>
          </cell>
          <cell r="L433"/>
          <cell r="M433" t="str">
            <v/>
          </cell>
          <cell r="N433" t="str">
            <v/>
          </cell>
          <cell r="O433" t="str">
            <v/>
          </cell>
          <cell r="P433" t="str">
            <v>N</v>
          </cell>
          <cell r="Q433" t="str">
            <v/>
          </cell>
          <cell r="R433" t="str">
            <v/>
          </cell>
        </row>
        <row r="434">
          <cell r="B434" t="str">
            <v>04 0425</v>
          </cell>
          <cell r="C434" t="str">
            <v/>
          </cell>
          <cell r="D434" t="str">
            <v/>
          </cell>
          <cell r="E434" t="str">
            <v/>
          </cell>
          <cell r="F434" t="str">
            <v/>
          </cell>
          <cell r="G434" t="str">
            <v/>
          </cell>
          <cell r="H434"/>
          <cell r="I434" t="str">
            <v/>
          </cell>
          <cell r="J434" t="str">
            <v/>
          </cell>
          <cell r="K434" t="str">
            <v/>
          </cell>
          <cell r="L434"/>
          <cell r="M434" t="str">
            <v/>
          </cell>
          <cell r="N434" t="str">
            <v/>
          </cell>
          <cell r="O434" t="str">
            <v/>
          </cell>
          <cell r="P434" t="str">
            <v>N</v>
          </cell>
          <cell r="Q434" t="str">
            <v/>
          </cell>
          <cell r="R434" t="str">
            <v/>
          </cell>
        </row>
        <row r="435">
          <cell r="B435" t="str">
            <v>04 0426</v>
          </cell>
          <cell r="C435" t="str">
            <v/>
          </cell>
          <cell r="D435" t="str">
            <v/>
          </cell>
          <cell r="E435" t="str">
            <v/>
          </cell>
          <cell r="F435" t="str">
            <v/>
          </cell>
          <cell r="G435" t="str">
            <v/>
          </cell>
          <cell r="H435"/>
          <cell r="I435" t="str">
            <v/>
          </cell>
          <cell r="J435" t="str">
            <v/>
          </cell>
          <cell r="K435" t="str">
            <v/>
          </cell>
          <cell r="L435"/>
          <cell r="M435" t="str">
            <v/>
          </cell>
          <cell r="N435" t="str">
            <v/>
          </cell>
          <cell r="O435" t="str">
            <v/>
          </cell>
          <cell r="P435" t="str">
            <v>N</v>
          </cell>
          <cell r="Q435" t="str">
            <v/>
          </cell>
          <cell r="R435" t="str">
            <v/>
          </cell>
        </row>
        <row r="436">
          <cell r="B436" t="str">
            <v>04 0427</v>
          </cell>
          <cell r="C436" t="str">
            <v/>
          </cell>
          <cell r="D436" t="str">
            <v/>
          </cell>
          <cell r="E436" t="str">
            <v/>
          </cell>
          <cell r="F436" t="str">
            <v/>
          </cell>
          <cell r="G436" t="str">
            <v/>
          </cell>
          <cell r="H436"/>
          <cell r="I436" t="str">
            <v/>
          </cell>
          <cell r="J436" t="str">
            <v/>
          </cell>
          <cell r="K436" t="str">
            <v/>
          </cell>
          <cell r="L436"/>
          <cell r="M436" t="str">
            <v/>
          </cell>
          <cell r="N436" t="str">
            <v/>
          </cell>
          <cell r="O436" t="str">
            <v/>
          </cell>
          <cell r="P436" t="str">
            <v>N</v>
          </cell>
          <cell r="Q436" t="str">
            <v/>
          </cell>
          <cell r="R436" t="str">
            <v/>
          </cell>
        </row>
        <row r="437">
          <cell r="B437" t="str">
            <v>04 0428</v>
          </cell>
          <cell r="C437" t="str">
            <v/>
          </cell>
          <cell r="D437" t="str">
            <v/>
          </cell>
          <cell r="E437" t="str">
            <v/>
          </cell>
          <cell r="F437" t="str">
            <v/>
          </cell>
          <cell r="G437" t="str">
            <v/>
          </cell>
          <cell r="H437"/>
          <cell r="I437" t="str">
            <v/>
          </cell>
          <cell r="J437" t="str">
            <v/>
          </cell>
          <cell r="K437" t="str">
            <v/>
          </cell>
          <cell r="L437"/>
          <cell r="M437" t="str">
            <v/>
          </cell>
          <cell r="N437" t="str">
            <v/>
          </cell>
          <cell r="O437" t="str">
            <v/>
          </cell>
          <cell r="P437" t="str">
            <v>N</v>
          </cell>
          <cell r="Q437" t="str">
            <v/>
          </cell>
          <cell r="R437" t="str">
            <v/>
          </cell>
        </row>
        <row r="438">
          <cell r="B438" t="str">
            <v>04 0429</v>
          </cell>
          <cell r="C438" t="str">
            <v/>
          </cell>
          <cell r="D438" t="str">
            <v/>
          </cell>
          <cell r="E438" t="str">
            <v/>
          </cell>
          <cell r="F438" t="str">
            <v/>
          </cell>
          <cell r="G438" t="str">
            <v/>
          </cell>
          <cell r="H438"/>
          <cell r="I438" t="str">
            <v/>
          </cell>
          <cell r="J438" t="str">
            <v/>
          </cell>
          <cell r="K438" t="str">
            <v/>
          </cell>
          <cell r="L438"/>
          <cell r="M438" t="str">
            <v/>
          </cell>
          <cell r="N438" t="str">
            <v/>
          </cell>
          <cell r="O438" t="str">
            <v/>
          </cell>
          <cell r="P438" t="str">
            <v>N</v>
          </cell>
          <cell r="Q438" t="str">
            <v/>
          </cell>
          <cell r="R438" t="str">
            <v/>
          </cell>
        </row>
        <row r="439">
          <cell r="B439" t="str">
            <v>04 0430</v>
          </cell>
          <cell r="C439" t="str">
            <v/>
          </cell>
          <cell r="D439" t="str">
            <v/>
          </cell>
          <cell r="E439" t="str">
            <v/>
          </cell>
          <cell r="F439" t="str">
            <v/>
          </cell>
          <cell r="G439" t="str">
            <v/>
          </cell>
          <cell r="H439"/>
          <cell r="I439" t="str">
            <v/>
          </cell>
          <cell r="J439" t="str">
            <v/>
          </cell>
          <cell r="K439" t="str">
            <v/>
          </cell>
          <cell r="L439"/>
          <cell r="M439" t="str">
            <v/>
          </cell>
          <cell r="N439" t="str">
            <v/>
          </cell>
          <cell r="O439" t="str">
            <v/>
          </cell>
          <cell r="P439" t="str">
            <v>N</v>
          </cell>
          <cell r="Q439" t="str">
            <v/>
          </cell>
          <cell r="R439" t="str">
            <v/>
          </cell>
        </row>
        <row r="440">
          <cell r="B440" t="str">
            <v>04 0431</v>
          </cell>
          <cell r="C440" t="str">
            <v/>
          </cell>
          <cell r="D440" t="str">
            <v/>
          </cell>
          <cell r="E440" t="str">
            <v/>
          </cell>
          <cell r="F440" t="str">
            <v/>
          </cell>
          <cell r="G440" t="str">
            <v/>
          </cell>
          <cell r="H440"/>
          <cell r="I440" t="str">
            <v/>
          </cell>
          <cell r="J440" t="str">
            <v/>
          </cell>
          <cell r="K440" t="str">
            <v/>
          </cell>
          <cell r="L440"/>
          <cell r="M440" t="str">
            <v/>
          </cell>
          <cell r="N440" t="str">
            <v/>
          </cell>
          <cell r="O440" t="str">
            <v/>
          </cell>
          <cell r="P440" t="str">
            <v>N</v>
          </cell>
          <cell r="Q440" t="str">
            <v/>
          </cell>
          <cell r="R440" t="str">
            <v/>
          </cell>
        </row>
        <row r="441">
          <cell r="B441" t="str">
            <v>04 0432</v>
          </cell>
          <cell r="C441" t="str">
            <v/>
          </cell>
          <cell r="D441" t="str">
            <v/>
          </cell>
          <cell r="E441" t="str">
            <v/>
          </cell>
          <cell r="F441" t="str">
            <v/>
          </cell>
          <cell r="G441" t="str">
            <v/>
          </cell>
          <cell r="H441"/>
          <cell r="I441" t="str">
            <v/>
          </cell>
          <cell r="J441" t="str">
            <v/>
          </cell>
          <cell r="K441" t="str">
            <v/>
          </cell>
          <cell r="L441"/>
          <cell r="M441" t="str">
            <v/>
          </cell>
          <cell r="N441" t="str">
            <v/>
          </cell>
          <cell r="O441" t="str">
            <v/>
          </cell>
          <cell r="P441" t="str">
            <v>N</v>
          </cell>
          <cell r="Q441" t="str">
            <v/>
          </cell>
          <cell r="R441" t="str">
            <v/>
          </cell>
        </row>
        <row r="442">
          <cell r="B442" t="str">
            <v>04 0433</v>
          </cell>
          <cell r="C442" t="str">
            <v/>
          </cell>
          <cell r="D442" t="str">
            <v/>
          </cell>
          <cell r="E442" t="str">
            <v/>
          </cell>
          <cell r="F442" t="str">
            <v/>
          </cell>
          <cell r="G442" t="str">
            <v/>
          </cell>
          <cell r="H442"/>
          <cell r="I442" t="str">
            <v/>
          </cell>
          <cell r="J442" t="str">
            <v/>
          </cell>
          <cell r="K442" t="str">
            <v/>
          </cell>
          <cell r="L442"/>
          <cell r="M442" t="str">
            <v/>
          </cell>
          <cell r="N442" t="str">
            <v/>
          </cell>
          <cell r="O442" t="str">
            <v/>
          </cell>
          <cell r="P442" t="str">
            <v>N</v>
          </cell>
          <cell r="Q442" t="str">
            <v/>
          </cell>
          <cell r="R442" t="str">
            <v/>
          </cell>
        </row>
        <row r="443">
          <cell r="B443" t="str">
            <v>04 0434</v>
          </cell>
          <cell r="C443" t="str">
            <v/>
          </cell>
          <cell r="D443" t="str">
            <v/>
          </cell>
          <cell r="E443" t="str">
            <v/>
          </cell>
          <cell r="F443" t="str">
            <v/>
          </cell>
          <cell r="G443" t="str">
            <v/>
          </cell>
          <cell r="H443"/>
          <cell r="I443" t="str">
            <v/>
          </cell>
          <cell r="J443" t="str">
            <v/>
          </cell>
          <cell r="K443" t="str">
            <v/>
          </cell>
          <cell r="L443"/>
          <cell r="M443" t="str">
            <v/>
          </cell>
          <cell r="N443" t="str">
            <v/>
          </cell>
          <cell r="O443" t="str">
            <v/>
          </cell>
          <cell r="P443" t="str">
            <v>N</v>
          </cell>
          <cell r="Q443" t="str">
            <v/>
          </cell>
          <cell r="R443" t="str">
            <v/>
          </cell>
        </row>
        <row r="444">
          <cell r="B444" t="str">
            <v>04 0435</v>
          </cell>
          <cell r="C444" t="str">
            <v/>
          </cell>
          <cell r="D444" t="str">
            <v/>
          </cell>
          <cell r="E444" t="str">
            <v/>
          </cell>
          <cell r="F444" t="str">
            <v/>
          </cell>
          <cell r="G444" t="str">
            <v/>
          </cell>
          <cell r="H444"/>
          <cell r="I444" t="str">
            <v/>
          </cell>
          <cell r="J444" t="str">
            <v/>
          </cell>
          <cell r="K444" t="str">
            <v/>
          </cell>
          <cell r="L444"/>
          <cell r="M444" t="str">
            <v/>
          </cell>
          <cell r="N444" t="str">
            <v/>
          </cell>
          <cell r="O444" t="str">
            <v/>
          </cell>
          <cell r="P444" t="str">
            <v>N</v>
          </cell>
          <cell r="Q444" t="str">
            <v/>
          </cell>
          <cell r="R444" t="str">
            <v/>
          </cell>
        </row>
        <row r="445">
          <cell r="B445" t="str">
            <v>04 0436</v>
          </cell>
          <cell r="C445" t="str">
            <v/>
          </cell>
          <cell r="D445" t="str">
            <v/>
          </cell>
          <cell r="E445" t="str">
            <v/>
          </cell>
          <cell r="F445" t="str">
            <v/>
          </cell>
          <cell r="G445" t="str">
            <v/>
          </cell>
          <cell r="H445"/>
          <cell r="I445" t="str">
            <v/>
          </cell>
          <cell r="J445" t="str">
            <v/>
          </cell>
          <cell r="K445" t="str">
            <v/>
          </cell>
          <cell r="L445"/>
          <cell r="M445" t="str">
            <v/>
          </cell>
          <cell r="N445" t="str">
            <v/>
          </cell>
          <cell r="O445" t="str">
            <v/>
          </cell>
          <cell r="P445" t="str">
            <v>N</v>
          </cell>
          <cell r="Q445" t="str">
            <v/>
          </cell>
          <cell r="R445" t="str">
            <v/>
          </cell>
        </row>
        <row r="446">
          <cell r="B446" t="str">
            <v>04 0437</v>
          </cell>
          <cell r="C446" t="str">
            <v/>
          </cell>
          <cell r="D446" t="str">
            <v/>
          </cell>
          <cell r="E446" t="str">
            <v/>
          </cell>
          <cell r="F446" t="str">
            <v/>
          </cell>
          <cell r="G446" t="str">
            <v/>
          </cell>
          <cell r="H446"/>
          <cell r="I446" t="str">
            <v/>
          </cell>
          <cell r="J446" t="str">
            <v/>
          </cell>
          <cell r="K446" t="str">
            <v/>
          </cell>
          <cell r="L446"/>
          <cell r="M446" t="str">
            <v/>
          </cell>
          <cell r="N446" t="str">
            <v/>
          </cell>
          <cell r="O446" t="str">
            <v/>
          </cell>
          <cell r="P446" t="str">
            <v>N</v>
          </cell>
          <cell r="Q446" t="str">
            <v/>
          </cell>
          <cell r="R446" t="str">
            <v/>
          </cell>
        </row>
        <row r="447">
          <cell r="B447" t="str">
            <v>04 0438</v>
          </cell>
          <cell r="C447" t="str">
            <v/>
          </cell>
          <cell r="D447" t="str">
            <v/>
          </cell>
          <cell r="E447" t="str">
            <v/>
          </cell>
          <cell r="F447" t="str">
            <v/>
          </cell>
          <cell r="G447" t="str">
            <v/>
          </cell>
          <cell r="H447"/>
          <cell r="I447" t="str">
            <v/>
          </cell>
          <cell r="J447" t="str">
            <v/>
          </cell>
          <cell r="K447" t="str">
            <v/>
          </cell>
          <cell r="L447"/>
          <cell r="M447" t="str">
            <v/>
          </cell>
          <cell r="N447" t="str">
            <v/>
          </cell>
          <cell r="O447" t="str">
            <v/>
          </cell>
          <cell r="P447" t="str">
            <v>N</v>
          </cell>
          <cell r="Q447" t="str">
            <v/>
          </cell>
          <cell r="R447" t="str">
            <v/>
          </cell>
        </row>
        <row r="448">
          <cell r="B448" t="str">
            <v>04 0439</v>
          </cell>
          <cell r="C448" t="str">
            <v/>
          </cell>
          <cell r="D448" t="str">
            <v/>
          </cell>
          <cell r="E448" t="str">
            <v/>
          </cell>
          <cell r="F448" t="str">
            <v/>
          </cell>
          <cell r="G448" t="str">
            <v/>
          </cell>
          <cell r="H448"/>
          <cell r="I448" t="str">
            <v/>
          </cell>
          <cell r="J448" t="str">
            <v/>
          </cell>
          <cell r="K448" t="str">
            <v/>
          </cell>
          <cell r="L448"/>
          <cell r="M448" t="str">
            <v/>
          </cell>
          <cell r="N448" t="str">
            <v/>
          </cell>
          <cell r="O448" t="str">
            <v/>
          </cell>
          <cell r="P448" t="str">
            <v>N</v>
          </cell>
          <cell r="Q448" t="str">
            <v/>
          </cell>
          <cell r="R448" t="str">
            <v/>
          </cell>
        </row>
        <row r="449">
          <cell r="B449" t="str">
            <v>04 0440</v>
          </cell>
          <cell r="C449" t="str">
            <v/>
          </cell>
          <cell r="D449" t="str">
            <v/>
          </cell>
          <cell r="E449" t="str">
            <v/>
          </cell>
          <cell r="F449" t="str">
            <v/>
          </cell>
          <cell r="G449" t="str">
            <v/>
          </cell>
          <cell r="H449"/>
          <cell r="I449" t="str">
            <v/>
          </cell>
          <cell r="J449" t="str">
            <v/>
          </cell>
          <cell r="K449" t="str">
            <v/>
          </cell>
          <cell r="L449"/>
          <cell r="M449" t="str">
            <v/>
          </cell>
          <cell r="N449" t="str">
            <v/>
          </cell>
          <cell r="O449" t="str">
            <v/>
          </cell>
          <cell r="P449" t="str">
            <v>N</v>
          </cell>
          <cell r="Q449" t="str">
            <v/>
          </cell>
          <cell r="R449" t="str">
            <v/>
          </cell>
        </row>
        <row r="450">
          <cell r="B450" t="str">
            <v>04 0441</v>
          </cell>
          <cell r="C450" t="str">
            <v/>
          </cell>
          <cell r="D450" t="str">
            <v/>
          </cell>
          <cell r="E450" t="str">
            <v/>
          </cell>
          <cell r="F450" t="str">
            <v/>
          </cell>
          <cell r="G450" t="str">
            <v/>
          </cell>
          <cell r="H450"/>
          <cell r="I450" t="str">
            <v/>
          </cell>
          <cell r="J450" t="str">
            <v/>
          </cell>
          <cell r="K450" t="str">
            <v/>
          </cell>
          <cell r="L450"/>
          <cell r="M450" t="str">
            <v/>
          </cell>
          <cell r="N450" t="str">
            <v/>
          </cell>
          <cell r="O450" t="str">
            <v/>
          </cell>
          <cell r="P450" t="str">
            <v>N</v>
          </cell>
          <cell r="Q450" t="str">
            <v/>
          </cell>
          <cell r="R450" t="str">
            <v/>
          </cell>
        </row>
        <row r="451">
          <cell r="B451" t="str">
            <v>04 0442</v>
          </cell>
          <cell r="C451" t="str">
            <v/>
          </cell>
          <cell r="D451" t="str">
            <v/>
          </cell>
          <cell r="E451" t="str">
            <v/>
          </cell>
          <cell r="F451" t="str">
            <v/>
          </cell>
          <cell r="G451" t="str">
            <v/>
          </cell>
          <cell r="H451"/>
          <cell r="I451" t="str">
            <v/>
          </cell>
          <cell r="J451" t="str">
            <v/>
          </cell>
          <cell r="K451" t="str">
            <v/>
          </cell>
          <cell r="L451"/>
          <cell r="M451" t="str">
            <v/>
          </cell>
          <cell r="N451" t="str">
            <v/>
          </cell>
          <cell r="O451" t="str">
            <v/>
          </cell>
          <cell r="P451" t="str">
            <v>N</v>
          </cell>
          <cell r="Q451" t="str">
            <v/>
          </cell>
          <cell r="R451" t="str">
            <v/>
          </cell>
        </row>
        <row r="452">
          <cell r="B452" t="str">
            <v>04 0443</v>
          </cell>
          <cell r="C452" t="str">
            <v/>
          </cell>
          <cell r="D452" t="str">
            <v/>
          </cell>
          <cell r="E452" t="str">
            <v/>
          </cell>
          <cell r="F452" t="str">
            <v/>
          </cell>
          <cell r="G452" t="str">
            <v/>
          </cell>
          <cell r="H452"/>
          <cell r="I452" t="str">
            <v/>
          </cell>
          <cell r="J452" t="str">
            <v/>
          </cell>
          <cell r="K452" t="str">
            <v/>
          </cell>
          <cell r="L452"/>
          <cell r="M452" t="str">
            <v/>
          </cell>
          <cell r="N452" t="str">
            <v/>
          </cell>
          <cell r="O452" t="str">
            <v/>
          </cell>
          <cell r="P452" t="str">
            <v>N</v>
          </cell>
          <cell r="Q452" t="str">
            <v/>
          </cell>
          <cell r="R452" t="str">
            <v/>
          </cell>
        </row>
        <row r="453">
          <cell r="B453" t="str">
            <v>04 0444</v>
          </cell>
          <cell r="C453" t="str">
            <v/>
          </cell>
          <cell r="D453" t="str">
            <v/>
          </cell>
          <cell r="E453" t="str">
            <v/>
          </cell>
          <cell r="F453" t="str">
            <v/>
          </cell>
          <cell r="G453" t="str">
            <v/>
          </cell>
          <cell r="H453"/>
          <cell r="I453" t="str">
            <v/>
          </cell>
          <cell r="J453" t="str">
            <v/>
          </cell>
          <cell r="K453" t="str">
            <v/>
          </cell>
          <cell r="L453"/>
          <cell r="M453" t="str">
            <v/>
          </cell>
          <cell r="N453" t="str">
            <v/>
          </cell>
          <cell r="O453" t="str">
            <v/>
          </cell>
          <cell r="P453" t="str">
            <v>N</v>
          </cell>
          <cell r="Q453" t="str">
            <v/>
          </cell>
          <cell r="R453" t="str">
            <v/>
          </cell>
        </row>
        <row r="454">
          <cell r="B454" t="str">
            <v>04 0445</v>
          </cell>
          <cell r="C454" t="str">
            <v/>
          </cell>
          <cell r="D454" t="str">
            <v/>
          </cell>
          <cell r="E454" t="str">
            <v/>
          </cell>
          <cell r="F454" t="str">
            <v/>
          </cell>
          <cell r="G454" t="str">
            <v/>
          </cell>
          <cell r="H454"/>
          <cell r="I454" t="str">
            <v/>
          </cell>
          <cell r="J454" t="str">
            <v/>
          </cell>
          <cell r="K454" t="str">
            <v/>
          </cell>
          <cell r="L454"/>
          <cell r="M454" t="str">
            <v/>
          </cell>
          <cell r="N454" t="str">
            <v/>
          </cell>
          <cell r="O454" t="str">
            <v/>
          </cell>
          <cell r="P454" t="str">
            <v>N</v>
          </cell>
          <cell r="Q454" t="str">
            <v/>
          </cell>
          <cell r="R454" t="str">
            <v/>
          </cell>
        </row>
        <row r="455">
          <cell r="B455" t="str">
            <v>04 0446</v>
          </cell>
          <cell r="C455" t="str">
            <v/>
          </cell>
          <cell r="D455" t="str">
            <v/>
          </cell>
          <cell r="E455" t="str">
            <v/>
          </cell>
          <cell r="F455" t="str">
            <v/>
          </cell>
          <cell r="G455" t="str">
            <v/>
          </cell>
          <cell r="H455"/>
          <cell r="I455" t="str">
            <v/>
          </cell>
          <cell r="J455" t="str">
            <v/>
          </cell>
          <cell r="K455" t="str">
            <v/>
          </cell>
          <cell r="L455"/>
          <cell r="M455" t="str">
            <v/>
          </cell>
          <cell r="N455" t="str">
            <v/>
          </cell>
          <cell r="O455" t="str">
            <v/>
          </cell>
          <cell r="P455" t="str">
            <v>N</v>
          </cell>
          <cell r="Q455" t="str">
            <v/>
          </cell>
          <cell r="R455" t="str">
            <v/>
          </cell>
        </row>
        <row r="456">
          <cell r="B456" t="str">
            <v>04 0447</v>
          </cell>
          <cell r="C456" t="str">
            <v/>
          </cell>
          <cell r="D456" t="str">
            <v/>
          </cell>
          <cell r="E456" t="str">
            <v/>
          </cell>
          <cell r="F456" t="str">
            <v/>
          </cell>
          <cell r="G456" t="str">
            <v/>
          </cell>
          <cell r="H456"/>
          <cell r="I456" t="str">
            <v/>
          </cell>
          <cell r="J456" t="str">
            <v/>
          </cell>
          <cell r="K456" t="str">
            <v/>
          </cell>
          <cell r="L456"/>
          <cell r="M456" t="str">
            <v/>
          </cell>
          <cell r="N456" t="str">
            <v/>
          </cell>
          <cell r="O456" t="str">
            <v/>
          </cell>
          <cell r="P456" t="str">
            <v>N</v>
          </cell>
          <cell r="Q456" t="str">
            <v/>
          </cell>
          <cell r="R456" t="str">
            <v/>
          </cell>
        </row>
        <row r="457">
          <cell r="B457" t="str">
            <v>04 0448</v>
          </cell>
          <cell r="C457" t="str">
            <v/>
          </cell>
          <cell r="D457" t="str">
            <v/>
          </cell>
          <cell r="E457" t="str">
            <v/>
          </cell>
          <cell r="F457" t="str">
            <v/>
          </cell>
          <cell r="G457" t="str">
            <v/>
          </cell>
          <cell r="H457"/>
          <cell r="I457" t="str">
            <v/>
          </cell>
          <cell r="J457" t="str">
            <v/>
          </cell>
          <cell r="K457" t="str">
            <v/>
          </cell>
          <cell r="L457"/>
          <cell r="M457" t="str">
            <v/>
          </cell>
          <cell r="N457" t="str">
            <v/>
          </cell>
          <cell r="O457" t="str">
            <v/>
          </cell>
          <cell r="P457" t="str">
            <v>N</v>
          </cell>
          <cell r="Q457" t="str">
            <v/>
          </cell>
          <cell r="R457" t="str">
            <v/>
          </cell>
        </row>
        <row r="458">
          <cell r="B458" t="str">
            <v>04 0449</v>
          </cell>
          <cell r="C458" t="str">
            <v/>
          </cell>
          <cell r="D458" t="str">
            <v/>
          </cell>
          <cell r="E458" t="str">
            <v/>
          </cell>
          <cell r="F458" t="str">
            <v/>
          </cell>
          <cell r="G458" t="str">
            <v/>
          </cell>
          <cell r="H458"/>
          <cell r="I458" t="str">
            <v/>
          </cell>
          <cell r="J458" t="str">
            <v/>
          </cell>
          <cell r="K458" t="str">
            <v/>
          </cell>
          <cell r="L458"/>
          <cell r="M458" t="str">
            <v/>
          </cell>
          <cell r="N458" t="str">
            <v/>
          </cell>
          <cell r="O458" t="str">
            <v/>
          </cell>
          <cell r="P458" t="str">
            <v>N</v>
          </cell>
          <cell r="Q458" t="str">
            <v/>
          </cell>
          <cell r="R458" t="str">
            <v/>
          </cell>
        </row>
        <row r="459">
          <cell r="B459" t="str">
            <v>04 0450</v>
          </cell>
          <cell r="C459" t="str">
            <v/>
          </cell>
          <cell r="D459" t="str">
            <v/>
          </cell>
          <cell r="E459" t="str">
            <v/>
          </cell>
          <cell r="F459" t="str">
            <v/>
          </cell>
          <cell r="G459" t="str">
            <v/>
          </cell>
          <cell r="H459"/>
          <cell r="I459" t="str">
            <v/>
          </cell>
          <cell r="J459" t="str">
            <v/>
          </cell>
          <cell r="K459" t="str">
            <v/>
          </cell>
          <cell r="L459"/>
          <cell r="M459" t="str">
            <v/>
          </cell>
          <cell r="N459" t="str">
            <v/>
          </cell>
          <cell r="O459" t="str">
            <v/>
          </cell>
          <cell r="P459" t="str">
            <v>N</v>
          </cell>
          <cell r="Q459" t="str">
            <v/>
          </cell>
          <cell r="R459" t="str">
            <v/>
          </cell>
        </row>
        <row r="460">
          <cell r="B460" t="str">
            <v>04 0451</v>
          </cell>
          <cell r="C460" t="str">
            <v/>
          </cell>
          <cell r="D460" t="str">
            <v/>
          </cell>
          <cell r="E460" t="str">
            <v/>
          </cell>
          <cell r="F460" t="str">
            <v/>
          </cell>
          <cell r="G460" t="str">
            <v/>
          </cell>
          <cell r="H460"/>
          <cell r="I460" t="str">
            <v/>
          </cell>
          <cell r="J460" t="str">
            <v/>
          </cell>
          <cell r="K460" t="str">
            <v/>
          </cell>
          <cell r="L460"/>
          <cell r="M460" t="str">
            <v/>
          </cell>
          <cell r="N460" t="str">
            <v/>
          </cell>
          <cell r="O460" t="str">
            <v/>
          </cell>
          <cell r="P460" t="str">
            <v>N</v>
          </cell>
          <cell r="Q460" t="str">
            <v/>
          </cell>
          <cell r="R460" t="str">
            <v/>
          </cell>
        </row>
        <row r="461">
          <cell r="B461" t="str">
            <v>04 0452</v>
          </cell>
          <cell r="C461" t="str">
            <v/>
          </cell>
          <cell r="D461" t="str">
            <v/>
          </cell>
          <cell r="E461" t="str">
            <v/>
          </cell>
          <cell r="F461" t="str">
            <v/>
          </cell>
          <cell r="G461" t="str">
            <v/>
          </cell>
          <cell r="H461"/>
          <cell r="I461" t="str">
            <v/>
          </cell>
          <cell r="J461" t="str">
            <v/>
          </cell>
          <cell r="K461" t="str">
            <v/>
          </cell>
          <cell r="L461"/>
          <cell r="M461" t="str">
            <v/>
          </cell>
          <cell r="N461" t="str">
            <v/>
          </cell>
          <cell r="O461" t="str">
            <v/>
          </cell>
          <cell r="P461" t="str">
            <v>N</v>
          </cell>
          <cell r="Q461" t="str">
            <v/>
          </cell>
          <cell r="R461" t="str">
            <v/>
          </cell>
        </row>
        <row r="462">
          <cell r="B462" t="str">
            <v>04 0453</v>
          </cell>
          <cell r="C462" t="str">
            <v/>
          </cell>
          <cell r="D462" t="str">
            <v/>
          </cell>
          <cell r="E462" t="str">
            <v/>
          </cell>
          <cell r="F462" t="str">
            <v/>
          </cell>
          <cell r="G462" t="str">
            <v/>
          </cell>
          <cell r="H462"/>
          <cell r="I462" t="str">
            <v/>
          </cell>
          <cell r="J462" t="str">
            <v/>
          </cell>
          <cell r="K462" t="str">
            <v/>
          </cell>
          <cell r="L462"/>
          <cell r="M462" t="str">
            <v/>
          </cell>
          <cell r="N462" t="str">
            <v/>
          </cell>
          <cell r="O462" t="str">
            <v/>
          </cell>
          <cell r="P462" t="str">
            <v>N</v>
          </cell>
          <cell r="Q462" t="str">
            <v/>
          </cell>
          <cell r="R462" t="str">
            <v/>
          </cell>
        </row>
        <row r="463">
          <cell r="B463" t="str">
            <v>04 0454</v>
          </cell>
          <cell r="C463" t="str">
            <v/>
          </cell>
          <cell r="D463" t="str">
            <v/>
          </cell>
          <cell r="E463" t="str">
            <v/>
          </cell>
          <cell r="F463" t="str">
            <v/>
          </cell>
          <cell r="G463" t="str">
            <v/>
          </cell>
          <cell r="H463"/>
          <cell r="I463" t="str">
            <v/>
          </cell>
          <cell r="J463" t="str">
            <v/>
          </cell>
          <cell r="K463" t="str">
            <v/>
          </cell>
          <cell r="L463"/>
          <cell r="M463" t="str">
            <v/>
          </cell>
          <cell r="N463" t="str">
            <v/>
          </cell>
          <cell r="O463" t="str">
            <v/>
          </cell>
          <cell r="P463" t="str">
            <v>N</v>
          </cell>
          <cell r="Q463" t="str">
            <v/>
          </cell>
          <cell r="R463" t="str">
            <v/>
          </cell>
        </row>
        <row r="464">
          <cell r="B464" t="str">
            <v>04 0455</v>
          </cell>
          <cell r="C464" t="str">
            <v/>
          </cell>
          <cell r="D464" t="str">
            <v/>
          </cell>
          <cell r="E464" t="str">
            <v/>
          </cell>
          <cell r="F464" t="str">
            <v/>
          </cell>
          <cell r="G464" t="str">
            <v/>
          </cell>
          <cell r="H464"/>
          <cell r="I464" t="str">
            <v/>
          </cell>
          <cell r="J464" t="str">
            <v/>
          </cell>
          <cell r="K464" t="str">
            <v/>
          </cell>
          <cell r="L464"/>
          <cell r="M464" t="str">
            <v/>
          </cell>
          <cell r="N464" t="str">
            <v/>
          </cell>
          <cell r="O464" t="str">
            <v/>
          </cell>
          <cell r="P464" t="str">
            <v>N</v>
          </cell>
          <cell r="Q464" t="str">
            <v/>
          </cell>
          <cell r="R464" t="str">
            <v/>
          </cell>
        </row>
        <row r="465">
          <cell r="B465" t="str">
            <v>04 0456</v>
          </cell>
          <cell r="C465" t="str">
            <v/>
          </cell>
          <cell r="D465" t="str">
            <v/>
          </cell>
          <cell r="E465" t="str">
            <v/>
          </cell>
          <cell r="F465" t="str">
            <v/>
          </cell>
          <cell r="G465" t="str">
            <v/>
          </cell>
          <cell r="H465"/>
          <cell r="I465" t="str">
            <v/>
          </cell>
          <cell r="J465" t="str">
            <v/>
          </cell>
          <cell r="K465" t="str">
            <v/>
          </cell>
          <cell r="L465"/>
          <cell r="M465" t="str">
            <v/>
          </cell>
          <cell r="N465" t="str">
            <v/>
          </cell>
          <cell r="O465" t="str">
            <v/>
          </cell>
          <cell r="P465" t="str">
            <v>N</v>
          </cell>
          <cell r="Q465" t="str">
            <v/>
          </cell>
          <cell r="R465" t="str">
            <v/>
          </cell>
        </row>
        <row r="466">
          <cell r="B466" t="str">
            <v>04 0457</v>
          </cell>
          <cell r="C466" t="str">
            <v/>
          </cell>
          <cell r="D466" t="str">
            <v/>
          </cell>
          <cell r="E466" t="str">
            <v/>
          </cell>
          <cell r="F466" t="str">
            <v/>
          </cell>
          <cell r="G466" t="str">
            <v/>
          </cell>
          <cell r="H466"/>
          <cell r="I466" t="str">
            <v/>
          </cell>
          <cell r="J466" t="str">
            <v/>
          </cell>
          <cell r="K466" t="str">
            <v/>
          </cell>
          <cell r="L466"/>
          <cell r="M466" t="str">
            <v/>
          </cell>
          <cell r="N466" t="str">
            <v/>
          </cell>
          <cell r="O466" t="str">
            <v/>
          </cell>
          <cell r="P466" t="str">
            <v>N</v>
          </cell>
          <cell r="Q466" t="str">
            <v/>
          </cell>
          <cell r="R466" t="str">
            <v/>
          </cell>
        </row>
        <row r="467">
          <cell r="B467" t="str">
            <v>04 0458</v>
          </cell>
          <cell r="C467" t="str">
            <v/>
          </cell>
          <cell r="D467" t="str">
            <v/>
          </cell>
          <cell r="E467" t="str">
            <v/>
          </cell>
          <cell r="F467" t="str">
            <v/>
          </cell>
          <cell r="G467" t="str">
            <v/>
          </cell>
          <cell r="H467"/>
          <cell r="I467" t="str">
            <v/>
          </cell>
          <cell r="J467" t="str">
            <v/>
          </cell>
          <cell r="K467" t="str">
            <v/>
          </cell>
          <cell r="L467"/>
          <cell r="M467" t="str">
            <v/>
          </cell>
          <cell r="N467" t="str">
            <v/>
          </cell>
          <cell r="O467" t="str">
            <v/>
          </cell>
          <cell r="P467" t="str">
            <v>N</v>
          </cell>
          <cell r="Q467" t="str">
            <v/>
          </cell>
          <cell r="R467" t="str">
            <v/>
          </cell>
        </row>
        <row r="468">
          <cell r="B468" t="str">
            <v>04 0459</v>
          </cell>
          <cell r="C468" t="str">
            <v/>
          </cell>
          <cell r="D468" t="str">
            <v/>
          </cell>
          <cell r="E468" t="str">
            <v/>
          </cell>
          <cell r="F468" t="str">
            <v/>
          </cell>
          <cell r="G468" t="str">
            <v/>
          </cell>
          <cell r="H468"/>
          <cell r="I468" t="str">
            <v/>
          </cell>
          <cell r="J468" t="str">
            <v/>
          </cell>
          <cell r="K468" t="str">
            <v/>
          </cell>
          <cell r="L468"/>
          <cell r="M468" t="str">
            <v/>
          </cell>
          <cell r="N468" t="str">
            <v/>
          </cell>
          <cell r="O468" t="str">
            <v/>
          </cell>
          <cell r="P468" t="str">
            <v>N</v>
          </cell>
          <cell r="Q468" t="str">
            <v/>
          </cell>
          <cell r="R468" t="str">
            <v/>
          </cell>
        </row>
        <row r="469">
          <cell r="B469" t="str">
            <v>04 0460</v>
          </cell>
          <cell r="C469" t="str">
            <v/>
          </cell>
          <cell r="D469" t="str">
            <v/>
          </cell>
          <cell r="E469" t="str">
            <v/>
          </cell>
          <cell r="F469" t="str">
            <v/>
          </cell>
          <cell r="G469" t="str">
            <v/>
          </cell>
          <cell r="H469"/>
          <cell r="I469" t="str">
            <v/>
          </cell>
          <cell r="J469" t="str">
            <v/>
          </cell>
          <cell r="K469" t="str">
            <v/>
          </cell>
          <cell r="L469"/>
          <cell r="M469" t="str">
            <v/>
          </cell>
          <cell r="N469" t="str">
            <v/>
          </cell>
          <cell r="O469" t="str">
            <v/>
          </cell>
          <cell r="P469" t="str">
            <v>N</v>
          </cell>
          <cell r="Q469" t="str">
            <v/>
          </cell>
          <cell r="R469" t="str">
            <v/>
          </cell>
        </row>
        <row r="470">
          <cell r="B470" t="str">
            <v>04 0461</v>
          </cell>
          <cell r="C470" t="str">
            <v/>
          </cell>
          <cell r="D470" t="str">
            <v/>
          </cell>
          <cell r="E470" t="str">
            <v/>
          </cell>
          <cell r="F470" t="str">
            <v/>
          </cell>
          <cell r="G470" t="str">
            <v/>
          </cell>
          <cell r="H470"/>
          <cell r="I470" t="str">
            <v/>
          </cell>
          <cell r="J470" t="str">
            <v/>
          </cell>
          <cell r="K470" t="str">
            <v/>
          </cell>
          <cell r="L470"/>
          <cell r="M470" t="str">
            <v/>
          </cell>
          <cell r="N470" t="str">
            <v/>
          </cell>
          <cell r="O470" t="str">
            <v/>
          </cell>
          <cell r="P470" t="str">
            <v>N</v>
          </cell>
          <cell r="Q470" t="str">
            <v/>
          </cell>
          <cell r="R470" t="str">
            <v/>
          </cell>
        </row>
        <row r="471">
          <cell r="B471" t="str">
            <v>04 0462</v>
          </cell>
          <cell r="C471" t="str">
            <v/>
          </cell>
          <cell r="D471" t="str">
            <v/>
          </cell>
          <cell r="E471" t="str">
            <v/>
          </cell>
          <cell r="F471" t="str">
            <v/>
          </cell>
          <cell r="G471" t="str">
            <v/>
          </cell>
          <cell r="H471"/>
          <cell r="I471" t="str">
            <v/>
          </cell>
          <cell r="J471" t="str">
            <v/>
          </cell>
          <cell r="K471" t="str">
            <v/>
          </cell>
          <cell r="L471"/>
          <cell r="M471" t="str">
            <v/>
          </cell>
          <cell r="N471" t="str">
            <v/>
          </cell>
          <cell r="O471" t="str">
            <v/>
          </cell>
          <cell r="P471" t="str">
            <v>N</v>
          </cell>
          <cell r="Q471" t="str">
            <v/>
          </cell>
          <cell r="R471" t="str">
            <v/>
          </cell>
        </row>
        <row r="472">
          <cell r="B472" t="str">
            <v>04 0463</v>
          </cell>
          <cell r="C472" t="str">
            <v/>
          </cell>
          <cell r="D472" t="str">
            <v/>
          </cell>
          <cell r="E472" t="str">
            <v/>
          </cell>
          <cell r="F472" t="str">
            <v/>
          </cell>
          <cell r="G472" t="str">
            <v/>
          </cell>
          <cell r="H472"/>
          <cell r="I472" t="str">
            <v/>
          </cell>
          <cell r="J472" t="str">
            <v/>
          </cell>
          <cell r="K472" t="str">
            <v/>
          </cell>
          <cell r="L472"/>
          <cell r="M472" t="str">
            <v/>
          </cell>
          <cell r="N472" t="str">
            <v/>
          </cell>
          <cell r="O472" t="str">
            <v/>
          </cell>
          <cell r="P472" t="str">
            <v>N</v>
          </cell>
          <cell r="Q472" t="str">
            <v/>
          </cell>
          <cell r="R472" t="str">
            <v/>
          </cell>
        </row>
        <row r="473">
          <cell r="B473" t="str">
            <v>04 0464</v>
          </cell>
          <cell r="C473" t="str">
            <v/>
          </cell>
          <cell r="D473" t="str">
            <v/>
          </cell>
          <cell r="E473" t="str">
            <v/>
          </cell>
          <cell r="F473" t="str">
            <v/>
          </cell>
          <cell r="G473" t="str">
            <v/>
          </cell>
          <cell r="H473"/>
          <cell r="I473" t="str">
            <v/>
          </cell>
          <cell r="J473" t="str">
            <v/>
          </cell>
          <cell r="K473" t="str">
            <v/>
          </cell>
          <cell r="L473"/>
          <cell r="M473" t="str">
            <v/>
          </cell>
          <cell r="N473" t="str">
            <v/>
          </cell>
          <cell r="O473" t="str">
            <v/>
          </cell>
          <cell r="P473" t="str">
            <v>N</v>
          </cell>
          <cell r="Q473" t="str">
            <v/>
          </cell>
          <cell r="R473" t="str">
            <v/>
          </cell>
        </row>
        <row r="474">
          <cell r="B474" t="str">
            <v>04 0465</v>
          </cell>
          <cell r="C474" t="str">
            <v/>
          </cell>
          <cell r="D474" t="str">
            <v/>
          </cell>
          <cell r="E474" t="str">
            <v/>
          </cell>
          <cell r="F474" t="str">
            <v/>
          </cell>
          <cell r="G474" t="str">
            <v/>
          </cell>
          <cell r="H474"/>
          <cell r="I474" t="str">
            <v/>
          </cell>
          <cell r="J474" t="str">
            <v/>
          </cell>
          <cell r="K474" t="str">
            <v/>
          </cell>
          <cell r="L474"/>
          <cell r="M474" t="str">
            <v/>
          </cell>
          <cell r="N474" t="str">
            <v/>
          </cell>
          <cell r="O474" t="str">
            <v/>
          </cell>
          <cell r="P474" t="str">
            <v>N</v>
          </cell>
          <cell r="Q474" t="str">
            <v/>
          </cell>
          <cell r="R474" t="str">
            <v/>
          </cell>
        </row>
        <row r="475">
          <cell r="B475" t="str">
            <v>04 0466</v>
          </cell>
          <cell r="C475" t="str">
            <v/>
          </cell>
          <cell r="D475" t="str">
            <v/>
          </cell>
          <cell r="E475" t="str">
            <v/>
          </cell>
          <cell r="F475" t="str">
            <v/>
          </cell>
          <cell r="G475" t="str">
            <v/>
          </cell>
          <cell r="H475"/>
          <cell r="I475" t="str">
            <v/>
          </cell>
          <cell r="J475" t="str">
            <v/>
          </cell>
          <cell r="K475" t="str">
            <v/>
          </cell>
          <cell r="L475"/>
          <cell r="M475" t="str">
            <v/>
          </cell>
          <cell r="N475" t="str">
            <v/>
          </cell>
          <cell r="O475" t="str">
            <v/>
          </cell>
          <cell r="P475" t="str">
            <v>N</v>
          </cell>
          <cell r="Q475" t="str">
            <v/>
          </cell>
          <cell r="R475" t="str">
            <v/>
          </cell>
        </row>
        <row r="476">
          <cell r="B476" t="str">
            <v>04 0467</v>
          </cell>
          <cell r="C476" t="str">
            <v/>
          </cell>
          <cell r="D476" t="str">
            <v/>
          </cell>
          <cell r="E476" t="str">
            <v/>
          </cell>
          <cell r="F476" t="str">
            <v/>
          </cell>
          <cell r="G476" t="str">
            <v/>
          </cell>
          <cell r="H476"/>
          <cell r="I476" t="str">
            <v/>
          </cell>
          <cell r="J476" t="str">
            <v/>
          </cell>
          <cell r="K476" t="str">
            <v/>
          </cell>
          <cell r="L476"/>
          <cell r="M476" t="str">
            <v/>
          </cell>
          <cell r="N476" t="str">
            <v/>
          </cell>
          <cell r="O476" t="str">
            <v/>
          </cell>
          <cell r="P476" t="str">
            <v>N</v>
          </cell>
          <cell r="Q476" t="str">
            <v/>
          </cell>
          <cell r="R476" t="str">
            <v/>
          </cell>
        </row>
        <row r="477">
          <cell r="B477" t="str">
            <v>04 0468</v>
          </cell>
          <cell r="C477" t="str">
            <v/>
          </cell>
          <cell r="D477" t="str">
            <v/>
          </cell>
          <cell r="E477" t="str">
            <v/>
          </cell>
          <cell r="F477" t="str">
            <v/>
          </cell>
          <cell r="G477" t="str">
            <v/>
          </cell>
          <cell r="H477"/>
          <cell r="I477" t="str">
            <v/>
          </cell>
          <cell r="J477" t="str">
            <v/>
          </cell>
          <cell r="K477" t="str">
            <v/>
          </cell>
          <cell r="L477"/>
          <cell r="M477" t="str">
            <v/>
          </cell>
          <cell r="N477" t="str">
            <v/>
          </cell>
          <cell r="O477" t="str">
            <v/>
          </cell>
          <cell r="P477" t="str">
            <v>N</v>
          </cell>
          <cell r="Q477" t="str">
            <v/>
          </cell>
          <cell r="R477" t="str">
            <v/>
          </cell>
        </row>
        <row r="478">
          <cell r="B478" t="str">
            <v>04 0469</v>
          </cell>
          <cell r="C478" t="str">
            <v/>
          </cell>
          <cell r="D478" t="str">
            <v/>
          </cell>
          <cell r="E478" t="str">
            <v/>
          </cell>
          <cell r="F478" t="str">
            <v/>
          </cell>
          <cell r="G478" t="str">
            <v/>
          </cell>
          <cell r="H478"/>
          <cell r="I478" t="str">
            <v/>
          </cell>
          <cell r="J478" t="str">
            <v/>
          </cell>
          <cell r="K478" t="str">
            <v/>
          </cell>
          <cell r="L478"/>
          <cell r="M478" t="str">
            <v/>
          </cell>
          <cell r="N478" t="str">
            <v/>
          </cell>
          <cell r="O478" t="str">
            <v/>
          </cell>
          <cell r="P478" t="str">
            <v>N</v>
          </cell>
          <cell r="Q478" t="str">
            <v/>
          </cell>
          <cell r="R478" t="str">
            <v/>
          </cell>
        </row>
        <row r="479">
          <cell r="B479" t="str">
            <v>04 0470</v>
          </cell>
          <cell r="C479" t="str">
            <v/>
          </cell>
          <cell r="D479" t="str">
            <v/>
          </cell>
          <cell r="E479" t="str">
            <v/>
          </cell>
          <cell r="F479" t="str">
            <v/>
          </cell>
          <cell r="G479" t="str">
            <v/>
          </cell>
          <cell r="H479"/>
          <cell r="I479" t="str">
            <v/>
          </cell>
          <cell r="J479" t="str">
            <v/>
          </cell>
          <cell r="K479" t="str">
            <v/>
          </cell>
          <cell r="L479"/>
          <cell r="M479" t="str">
            <v/>
          </cell>
          <cell r="N479" t="str">
            <v/>
          </cell>
          <cell r="O479" t="str">
            <v/>
          </cell>
          <cell r="P479" t="str">
            <v>N</v>
          </cell>
          <cell r="Q479" t="str">
            <v/>
          </cell>
          <cell r="R479" t="str">
            <v/>
          </cell>
        </row>
        <row r="480">
          <cell r="B480" t="str">
            <v>04 0471</v>
          </cell>
          <cell r="C480" t="str">
            <v/>
          </cell>
          <cell r="D480" t="str">
            <v/>
          </cell>
          <cell r="E480" t="str">
            <v/>
          </cell>
          <cell r="F480" t="str">
            <v/>
          </cell>
          <cell r="G480" t="str">
            <v/>
          </cell>
          <cell r="H480"/>
          <cell r="I480" t="str">
            <v/>
          </cell>
          <cell r="J480" t="str">
            <v/>
          </cell>
          <cell r="K480" t="str">
            <v/>
          </cell>
          <cell r="L480"/>
          <cell r="M480" t="str">
            <v/>
          </cell>
          <cell r="N480" t="str">
            <v/>
          </cell>
          <cell r="O480" t="str">
            <v/>
          </cell>
          <cell r="P480" t="str">
            <v>N</v>
          </cell>
          <cell r="Q480" t="str">
            <v/>
          </cell>
          <cell r="R480" t="str">
            <v/>
          </cell>
        </row>
        <row r="481">
          <cell r="B481" t="str">
            <v>04 0472</v>
          </cell>
          <cell r="C481" t="str">
            <v/>
          </cell>
          <cell r="D481" t="str">
            <v/>
          </cell>
          <cell r="E481" t="str">
            <v/>
          </cell>
          <cell r="F481" t="str">
            <v/>
          </cell>
          <cell r="G481" t="str">
            <v/>
          </cell>
          <cell r="H481"/>
          <cell r="I481" t="str">
            <v/>
          </cell>
          <cell r="J481" t="str">
            <v/>
          </cell>
          <cell r="K481" t="str">
            <v/>
          </cell>
          <cell r="L481"/>
          <cell r="M481" t="str">
            <v/>
          </cell>
          <cell r="N481" t="str">
            <v/>
          </cell>
          <cell r="O481" t="str">
            <v/>
          </cell>
          <cell r="P481" t="str">
            <v>N</v>
          </cell>
          <cell r="Q481" t="str">
            <v/>
          </cell>
          <cell r="R481" t="str">
            <v/>
          </cell>
        </row>
        <row r="482">
          <cell r="B482" t="str">
            <v>04 0473</v>
          </cell>
          <cell r="C482" t="str">
            <v/>
          </cell>
          <cell r="D482" t="str">
            <v/>
          </cell>
          <cell r="E482" t="str">
            <v/>
          </cell>
          <cell r="F482" t="str">
            <v/>
          </cell>
          <cell r="G482" t="str">
            <v/>
          </cell>
          <cell r="H482"/>
          <cell r="I482" t="str">
            <v/>
          </cell>
          <cell r="J482" t="str">
            <v/>
          </cell>
          <cell r="K482" t="str">
            <v/>
          </cell>
          <cell r="L482"/>
          <cell r="M482" t="str">
            <v/>
          </cell>
          <cell r="N482" t="str">
            <v/>
          </cell>
          <cell r="O482" t="str">
            <v/>
          </cell>
          <cell r="P482" t="str">
            <v>N</v>
          </cell>
          <cell r="Q482" t="str">
            <v/>
          </cell>
          <cell r="R482" t="str">
            <v/>
          </cell>
        </row>
        <row r="483">
          <cell r="B483" t="str">
            <v>04 0474</v>
          </cell>
          <cell r="C483" t="str">
            <v/>
          </cell>
          <cell r="D483" t="str">
            <v/>
          </cell>
          <cell r="E483" t="str">
            <v/>
          </cell>
          <cell r="F483" t="str">
            <v/>
          </cell>
          <cell r="G483" t="str">
            <v/>
          </cell>
          <cell r="H483"/>
          <cell r="I483" t="str">
            <v/>
          </cell>
          <cell r="J483" t="str">
            <v/>
          </cell>
          <cell r="K483" t="str">
            <v/>
          </cell>
          <cell r="L483"/>
          <cell r="M483" t="str">
            <v/>
          </cell>
          <cell r="N483" t="str">
            <v/>
          </cell>
          <cell r="O483" t="str">
            <v/>
          </cell>
          <cell r="P483" t="str">
            <v>N</v>
          </cell>
          <cell r="Q483" t="str">
            <v/>
          </cell>
          <cell r="R483" t="str">
            <v/>
          </cell>
        </row>
        <row r="484">
          <cell r="B484" t="str">
            <v>04 0475</v>
          </cell>
          <cell r="C484" t="str">
            <v/>
          </cell>
          <cell r="D484" t="str">
            <v/>
          </cell>
          <cell r="E484" t="str">
            <v/>
          </cell>
          <cell r="F484" t="str">
            <v/>
          </cell>
          <cell r="G484" t="str">
            <v/>
          </cell>
          <cell r="H484"/>
          <cell r="I484" t="str">
            <v/>
          </cell>
          <cell r="J484" t="str">
            <v/>
          </cell>
          <cell r="K484" t="str">
            <v/>
          </cell>
          <cell r="L484"/>
          <cell r="M484" t="str">
            <v/>
          </cell>
          <cell r="N484" t="str">
            <v/>
          </cell>
          <cell r="O484" t="str">
            <v/>
          </cell>
          <cell r="P484" t="str">
            <v>N</v>
          </cell>
          <cell r="Q484" t="str">
            <v/>
          </cell>
          <cell r="R484" t="str">
            <v/>
          </cell>
        </row>
        <row r="485">
          <cell r="B485" t="str">
            <v>04 0476</v>
          </cell>
          <cell r="C485" t="str">
            <v/>
          </cell>
          <cell r="D485" t="str">
            <v/>
          </cell>
          <cell r="E485" t="str">
            <v/>
          </cell>
          <cell r="F485" t="str">
            <v/>
          </cell>
          <cell r="G485" t="str">
            <v/>
          </cell>
          <cell r="H485"/>
          <cell r="I485" t="str">
            <v/>
          </cell>
          <cell r="J485" t="str">
            <v/>
          </cell>
          <cell r="K485" t="str">
            <v/>
          </cell>
          <cell r="L485"/>
          <cell r="M485" t="str">
            <v/>
          </cell>
          <cell r="N485" t="str">
            <v/>
          </cell>
          <cell r="O485" t="str">
            <v/>
          </cell>
          <cell r="P485" t="str">
            <v>N</v>
          </cell>
          <cell r="Q485" t="str">
            <v/>
          </cell>
          <cell r="R485" t="str">
            <v/>
          </cell>
        </row>
        <row r="486">
          <cell r="B486" t="str">
            <v>04 0477</v>
          </cell>
          <cell r="C486" t="str">
            <v/>
          </cell>
          <cell r="D486" t="str">
            <v/>
          </cell>
          <cell r="E486" t="str">
            <v/>
          </cell>
          <cell r="F486" t="str">
            <v/>
          </cell>
          <cell r="G486" t="str">
            <v/>
          </cell>
          <cell r="H486"/>
          <cell r="I486" t="str">
            <v/>
          </cell>
          <cell r="J486" t="str">
            <v/>
          </cell>
          <cell r="K486" t="str">
            <v/>
          </cell>
          <cell r="L486"/>
          <cell r="M486" t="str">
            <v/>
          </cell>
          <cell r="N486" t="str">
            <v/>
          </cell>
          <cell r="O486" t="str">
            <v/>
          </cell>
          <cell r="P486" t="str">
            <v>N</v>
          </cell>
          <cell r="Q486" t="str">
            <v/>
          </cell>
          <cell r="R486" t="str">
            <v/>
          </cell>
        </row>
        <row r="487">
          <cell r="B487" t="str">
            <v>04 0478</v>
          </cell>
          <cell r="C487" t="str">
            <v/>
          </cell>
          <cell r="D487" t="str">
            <v/>
          </cell>
          <cell r="E487" t="str">
            <v/>
          </cell>
          <cell r="F487" t="str">
            <v/>
          </cell>
          <cell r="G487" t="str">
            <v/>
          </cell>
          <cell r="H487"/>
          <cell r="I487" t="str">
            <v/>
          </cell>
          <cell r="J487" t="str">
            <v/>
          </cell>
          <cell r="K487" t="str">
            <v/>
          </cell>
          <cell r="L487"/>
          <cell r="M487" t="str">
            <v/>
          </cell>
          <cell r="N487" t="str">
            <v/>
          </cell>
          <cell r="O487" t="str">
            <v/>
          </cell>
          <cell r="P487" t="str">
            <v>N</v>
          </cell>
          <cell r="Q487" t="str">
            <v/>
          </cell>
          <cell r="R487" t="str">
            <v/>
          </cell>
        </row>
        <row r="488">
          <cell r="B488" t="str">
            <v>04 0479</v>
          </cell>
          <cell r="C488" t="str">
            <v/>
          </cell>
          <cell r="D488" t="str">
            <v/>
          </cell>
          <cell r="E488" t="str">
            <v/>
          </cell>
          <cell r="F488" t="str">
            <v/>
          </cell>
          <cell r="G488" t="str">
            <v/>
          </cell>
          <cell r="H488"/>
          <cell r="I488" t="str">
            <v/>
          </cell>
          <cell r="J488" t="str">
            <v/>
          </cell>
          <cell r="K488" t="str">
            <v/>
          </cell>
          <cell r="L488"/>
          <cell r="M488" t="str">
            <v/>
          </cell>
          <cell r="N488" t="str">
            <v/>
          </cell>
          <cell r="O488" t="str">
            <v/>
          </cell>
          <cell r="P488" t="str">
            <v>N</v>
          </cell>
          <cell r="Q488" t="str">
            <v/>
          </cell>
          <cell r="R488" t="str">
            <v/>
          </cell>
        </row>
        <row r="489">
          <cell r="B489" t="str">
            <v>04 0480</v>
          </cell>
          <cell r="C489" t="str">
            <v/>
          </cell>
          <cell r="D489" t="str">
            <v/>
          </cell>
          <cell r="E489" t="str">
            <v/>
          </cell>
          <cell r="F489" t="str">
            <v/>
          </cell>
          <cell r="G489" t="str">
            <v/>
          </cell>
          <cell r="H489"/>
          <cell r="I489" t="str">
            <v/>
          </cell>
          <cell r="J489" t="str">
            <v/>
          </cell>
          <cell r="K489" t="str">
            <v/>
          </cell>
          <cell r="L489"/>
          <cell r="M489" t="str">
            <v/>
          </cell>
          <cell r="N489" t="str">
            <v/>
          </cell>
          <cell r="O489" t="str">
            <v/>
          </cell>
          <cell r="P489" t="str">
            <v>N</v>
          </cell>
          <cell r="Q489" t="str">
            <v/>
          </cell>
          <cell r="R489" t="str">
            <v/>
          </cell>
        </row>
        <row r="490">
          <cell r="B490" t="str">
            <v>04 0481</v>
          </cell>
          <cell r="C490" t="str">
            <v/>
          </cell>
          <cell r="D490" t="str">
            <v/>
          </cell>
          <cell r="E490" t="str">
            <v/>
          </cell>
          <cell r="F490" t="str">
            <v/>
          </cell>
          <cell r="G490" t="str">
            <v/>
          </cell>
          <cell r="H490"/>
          <cell r="I490" t="str">
            <v/>
          </cell>
          <cell r="J490" t="str">
            <v/>
          </cell>
          <cell r="K490" t="str">
            <v/>
          </cell>
          <cell r="L490"/>
          <cell r="M490" t="str">
            <v/>
          </cell>
          <cell r="N490" t="str">
            <v/>
          </cell>
          <cell r="O490" t="str">
            <v/>
          </cell>
          <cell r="P490" t="str">
            <v>N</v>
          </cell>
          <cell r="Q490" t="str">
            <v/>
          </cell>
          <cell r="R490" t="str">
            <v/>
          </cell>
        </row>
        <row r="491">
          <cell r="B491" t="str">
            <v>04 0482</v>
          </cell>
          <cell r="C491" t="str">
            <v/>
          </cell>
          <cell r="D491" t="str">
            <v/>
          </cell>
          <cell r="E491" t="str">
            <v/>
          </cell>
          <cell r="F491" t="str">
            <v/>
          </cell>
          <cell r="G491" t="str">
            <v/>
          </cell>
          <cell r="H491"/>
          <cell r="I491" t="str">
            <v/>
          </cell>
          <cell r="J491" t="str">
            <v/>
          </cell>
          <cell r="K491" t="str">
            <v/>
          </cell>
          <cell r="L491"/>
          <cell r="M491" t="str">
            <v/>
          </cell>
          <cell r="N491" t="str">
            <v/>
          </cell>
          <cell r="O491" t="str">
            <v/>
          </cell>
          <cell r="P491" t="str">
            <v>N</v>
          </cell>
          <cell r="Q491" t="str">
            <v/>
          </cell>
          <cell r="R491" t="str">
            <v/>
          </cell>
        </row>
        <row r="492">
          <cell r="B492" t="str">
            <v>04 0483</v>
          </cell>
          <cell r="C492" t="str">
            <v/>
          </cell>
          <cell r="D492" t="str">
            <v/>
          </cell>
          <cell r="E492" t="str">
            <v/>
          </cell>
          <cell r="F492" t="str">
            <v/>
          </cell>
          <cell r="G492" t="str">
            <v/>
          </cell>
          <cell r="H492"/>
          <cell r="I492" t="str">
            <v/>
          </cell>
          <cell r="J492" t="str">
            <v/>
          </cell>
          <cell r="K492" t="str">
            <v/>
          </cell>
          <cell r="L492"/>
          <cell r="M492" t="str">
            <v/>
          </cell>
          <cell r="N492" t="str">
            <v/>
          </cell>
          <cell r="O492" t="str">
            <v/>
          </cell>
          <cell r="P492" t="str">
            <v>N</v>
          </cell>
          <cell r="Q492" t="str">
            <v/>
          </cell>
          <cell r="R492" t="str">
            <v/>
          </cell>
        </row>
        <row r="493">
          <cell r="B493" t="str">
            <v>04 0484</v>
          </cell>
          <cell r="C493" t="str">
            <v/>
          </cell>
          <cell r="D493" t="str">
            <v/>
          </cell>
          <cell r="E493" t="str">
            <v/>
          </cell>
          <cell r="F493" t="str">
            <v/>
          </cell>
          <cell r="G493" t="str">
            <v/>
          </cell>
          <cell r="H493"/>
          <cell r="I493" t="str">
            <v/>
          </cell>
          <cell r="J493" t="str">
            <v/>
          </cell>
          <cell r="K493" t="str">
            <v/>
          </cell>
          <cell r="L493"/>
          <cell r="M493" t="str">
            <v/>
          </cell>
          <cell r="N493" t="str">
            <v/>
          </cell>
          <cell r="O493" t="str">
            <v/>
          </cell>
          <cell r="P493" t="str">
            <v>N</v>
          </cell>
          <cell r="Q493" t="str">
            <v/>
          </cell>
          <cell r="R493" t="str">
            <v/>
          </cell>
        </row>
        <row r="494">
          <cell r="B494" t="str">
            <v>04 0485</v>
          </cell>
          <cell r="C494" t="str">
            <v/>
          </cell>
          <cell r="D494" t="str">
            <v/>
          </cell>
          <cell r="E494" t="str">
            <v/>
          </cell>
          <cell r="F494" t="str">
            <v/>
          </cell>
          <cell r="G494" t="str">
            <v/>
          </cell>
          <cell r="H494"/>
          <cell r="I494" t="str">
            <v/>
          </cell>
          <cell r="J494" t="str">
            <v/>
          </cell>
          <cell r="K494" t="str">
            <v/>
          </cell>
          <cell r="L494"/>
          <cell r="M494" t="str">
            <v/>
          </cell>
          <cell r="N494" t="str">
            <v/>
          </cell>
          <cell r="O494" t="str">
            <v/>
          </cell>
          <cell r="P494" t="str">
            <v>N</v>
          </cell>
          <cell r="Q494" t="str">
            <v/>
          </cell>
          <cell r="R494" t="str">
            <v/>
          </cell>
        </row>
        <row r="495">
          <cell r="B495" t="str">
            <v>04 0486</v>
          </cell>
          <cell r="C495" t="str">
            <v/>
          </cell>
          <cell r="D495" t="str">
            <v/>
          </cell>
          <cell r="E495" t="str">
            <v/>
          </cell>
          <cell r="F495" t="str">
            <v/>
          </cell>
          <cell r="G495" t="str">
            <v/>
          </cell>
          <cell r="H495"/>
          <cell r="I495" t="str">
            <v/>
          </cell>
          <cell r="J495" t="str">
            <v/>
          </cell>
          <cell r="K495" t="str">
            <v/>
          </cell>
          <cell r="L495"/>
          <cell r="M495" t="str">
            <v/>
          </cell>
          <cell r="N495" t="str">
            <v/>
          </cell>
          <cell r="O495" t="str">
            <v/>
          </cell>
          <cell r="P495" t="str">
            <v>N</v>
          </cell>
          <cell r="Q495" t="str">
            <v/>
          </cell>
          <cell r="R495" t="str">
            <v/>
          </cell>
        </row>
        <row r="496">
          <cell r="B496" t="str">
            <v>04 0487</v>
          </cell>
          <cell r="C496" t="str">
            <v/>
          </cell>
          <cell r="D496" t="str">
            <v/>
          </cell>
          <cell r="E496" t="str">
            <v/>
          </cell>
          <cell r="F496" t="str">
            <v/>
          </cell>
          <cell r="G496" t="str">
            <v/>
          </cell>
          <cell r="H496"/>
          <cell r="I496" t="str">
            <v/>
          </cell>
          <cell r="J496" t="str">
            <v/>
          </cell>
          <cell r="K496" t="str">
            <v/>
          </cell>
          <cell r="L496"/>
          <cell r="M496" t="str">
            <v/>
          </cell>
          <cell r="N496" t="str">
            <v/>
          </cell>
          <cell r="O496" t="str">
            <v/>
          </cell>
          <cell r="P496" t="str">
            <v>N</v>
          </cell>
          <cell r="Q496" t="str">
            <v/>
          </cell>
          <cell r="R496" t="str">
            <v/>
          </cell>
        </row>
        <row r="497">
          <cell r="B497" t="str">
            <v>04 0488</v>
          </cell>
          <cell r="C497" t="str">
            <v/>
          </cell>
          <cell r="D497" t="str">
            <v/>
          </cell>
          <cell r="E497" t="str">
            <v/>
          </cell>
          <cell r="F497" t="str">
            <v/>
          </cell>
          <cell r="G497" t="str">
            <v/>
          </cell>
          <cell r="H497"/>
          <cell r="I497" t="str">
            <v/>
          </cell>
          <cell r="J497" t="str">
            <v/>
          </cell>
          <cell r="K497" t="str">
            <v/>
          </cell>
          <cell r="L497"/>
          <cell r="M497" t="str">
            <v/>
          </cell>
          <cell r="N497" t="str">
            <v/>
          </cell>
          <cell r="O497" t="str">
            <v/>
          </cell>
          <cell r="P497" t="str">
            <v>N</v>
          </cell>
          <cell r="Q497" t="str">
            <v/>
          </cell>
          <cell r="R497" t="str">
            <v/>
          </cell>
        </row>
        <row r="498">
          <cell r="B498" t="str">
            <v>04 0489</v>
          </cell>
          <cell r="C498" t="str">
            <v/>
          </cell>
          <cell r="D498" t="str">
            <v/>
          </cell>
          <cell r="E498" t="str">
            <v/>
          </cell>
          <cell r="F498" t="str">
            <v/>
          </cell>
          <cell r="G498" t="str">
            <v/>
          </cell>
          <cell r="H498"/>
          <cell r="I498" t="str">
            <v/>
          </cell>
          <cell r="J498" t="str">
            <v/>
          </cell>
          <cell r="K498" t="str">
            <v/>
          </cell>
          <cell r="L498"/>
          <cell r="M498" t="str">
            <v/>
          </cell>
          <cell r="N498" t="str">
            <v/>
          </cell>
          <cell r="O498" t="str">
            <v/>
          </cell>
          <cell r="P498" t="str">
            <v>N</v>
          </cell>
          <cell r="Q498" t="str">
            <v/>
          </cell>
          <cell r="R498" t="str">
            <v/>
          </cell>
        </row>
        <row r="499">
          <cell r="B499" t="str">
            <v>04 0490</v>
          </cell>
          <cell r="C499" t="str">
            <v/>
          </cell>
          <cell r="D499" t="str">
            <v/>
          </cell>
          <cell r="E499" t="str">
            <v/>
          </cell>
          <cell r="F499" t="str">
            <v/>
          </cell>
          <cell r="G499" t="str">
            <v/>
          </cell>
          <cell r="H499"/>
          <cell r="I499" t="str">
            <v/>
          </cell>
          <cell r="J499" t="str">
            <v/>
          </cell>
          <cell r="K499" t="str">
            <v/>
          </cell>
          <cell r="L499"/>
          <cell r="M499" t="str">
            <v/>
          </cell>
          <cell r="N499" t="str">
            <v/>
          </cell>
          <cell r="O499" t="str">
            <v/>
          </cell>
          <cell r="P499" t="str">
            <v>N</v>
          </cell>
          <cell r="Q499" t="str">
            <v/>
          </cell>
          <cell r="R499" t="str">
            <v/>
          </cell>
        </row>
        <row r="500">
          <cell r="B500" t="str">
            <v>04 0491</v>
          </cell>
          <cell r="C500" t="str">
            <v/>
          </cell>
          <cell r="D500" t="str">
            <v/>
          </cell>
          <cell r="E500" t="str">
            <v/>
          </cell>
          <cell r="F500" t="str">
            <v/>
          </cell>
          <cell r="G500" t="str">
            <v/>
          </cell>
          <cell r="H500"/>
          <cell r="I500" t="str">
            <v/>
          </cell>
          <cell r="J500" t="str">
            <v/>
          </cell>
          <cell r="K500" t="str">
            <v/>
          </cell>
          <cell r="L500"/>
          <cell r="M500" t="str">
            <v/>
          </cell>
          <cell r="N500" t="str">
            <v/>
          </cell>
          <cell r="O500" t="str">
            <v/>
          </cell>
          <cell r="P500" t="str">
            <v>N</v>
          </cell>
          <cell r="Q500" t="str">
            <v/>
          </cell>
          <cell r="R500" t="str">
            <v/>
          </cell>
        </row>
        <row r="501">
          <cell r="B501" t="str">
            <v>04 0492</v>
          </cell>
          <cell r="C501" t="str">
            <v/>
          </cell>
          <cell r="D501" t="str">
            <v/>
          </cell>
          <cell r="E501" t="str">
            <v/>
          </cell>
          <cell r="F501" t="str">
            <v/>
          </cell>
          <cell r="G501" t="str">
            <v/>
          </cell>
          <cell r="H501"/>
          <cell r="I501" t="str">
            <v/>
          </cell>
          <cell r="J501" t="str">
            <v/>
          </cell>
          <cell r="K501" t="str">
            <v/>
          </cell>
          <cell r="L501"/>
          <cell r="M501" t="str">
            <v/>
          </cell>
          <cell r="N501" t="str">
            <v/>
          </cell>
          <cell r="O501" t="str">
            <v/>
          </cell>
          <cell r="P501" t="str">
            <v>N</v>
          </cell>
          <cell r="Q501" t="str">
            <v/>
          </cell>
          <cell r="R501" t="str">
            <v/>
          </cell>
        </row>
        <row r="502">
          <cell r="B502" t="str">
            <v>04 0493</v>
          </cell>
          <cell r="C502" t="str">
            <v/>
          </cell>
          <cell r="D502" t="str">
            <v/>
          </cell>
          <cell r="E502" t="str">
            <v/>
          </cell>
          <cell r="F502" t="str">
            <v/>
          </cell>
          <cell r="G502" t="str">
            <v/>
          </cell>
          <cell r="H502"/>
          <cell r="I502" t="str">
            <v/>
          </cell>
          <cell r="J502" t="str">
            <v/>
          </cell>
          <cell r="K502" t="str">
            <v/>
          </cell>
          <cell r="L502"/>
          <cell r="M502" t="str">
            <v/>
          </cell>
          <cell r="N502" t="str">
            <v/>
          </cell>
          <cell r="O502" t="str">
            <v/>
          </cell>
          <cell r="P502" t="str">
            <v>N</v>
          </cell>
          <cell r="Q502" t="str">
            <v/>
          </cell>
          <cell r="R502" t="str">
            <v/>
          </cell>
        </row>
        <row r="503">
          <cell r="B503" t="str">
            <v>04 0494</v>
          </cell>
          <cell r="C503" t="str">
            <v/>
          </cell>
          <cell r="D503" t="str">
            <v/>
          </cell>
          <cell r="E503" t="str">
            <v/>
          </cell>
          <cell r="F503" t="str">
            <v/>
          </cell>
          <cell r="G503" t="str">
            <v/>
          </cell>
          <cell r="H503"/>
          <cell r="I503" t="str">
            <v/>
          </cell>
          <cell r="J503" t="str">
            <v/>
          </cell>
          <cell r="K503" t="str">
            <v/>
          </cell>
          <cell r="L503"/>
          <cell r="M503" t="str">
            <v/>
          </cell>
          <cell r="N503" t="str">
            <v/>
          </cell>
          <cell r="O503" t="str">
            <v/>
          </cell>
          <cell r="P503" t="str">
            <v>N</v>
          </cell>
          <cell r="Q503" t="str">
            <v/>
          </cell>
          <cell r="R503" t="str">
            <v/>
          </cell>
        </row>
        <row r="504">
          <cell r="B504" t="str">
            <v>04 0495</v>
          </cell>
          <cell r="C504" t="str">
            <v/>
          </cell>
          <cell r="D504" t="str">
            <v/>
          </cell>
          <cell r="E504" t="str">
            <v/>
          </cell>
          <cell r="F504" t="str">
            <v/>
          </cell>
          <cell r="G504" t="str">
            <v/>
          </cell>
          <cell r="H504"/>
          <cell r="I504" t="str">
            <v/>
          </cell>
          <cell r="J504" t="str">
            <v/>
          </cell>
          <cell r="K504" t="str">
            <v/>
          </cell>
          <cell r="L504"/>
          <cell r="M504" t="str">
            <v/>
          </cell>
          <cell r="N504" t="str">
            <v/>
          </cell>
          <cell r="O504" t="str">
            <v/>
          </cell>
          <cell r="P504" t="str">
            <v>N</v>
          </cell>
          <cell r="Q504" t="str">
            <v/>
          </cell>
          <cell r="R504" t="str">
            <v/>
          </cell>
        </row>
        <row r="505">
          <cell r="B505" t="str">
            <v>04 0496</v>
          </cell>
          <cell r="C505" t="str">
            <v/>
          </cell>
          <cell r="D505" t="str">
            <v/>
          </cell>
          <cell r="E505" t="str">
            <v/>
          </cell>
          <cell r="F505" t="str">
            <v/>
          </cell>
          <cell r="G505" t="str">
            <v/>
          </cell>
          <cell r="H505"/>
          <cell r="I505" t="str">
            <v/>
          </cell>
          <cell r="J505" t="str">
            <v/>
          </cell>
          <cell r="K505" t="str">
            <v/>
          </cell>
          <cell r="L505"/>
          <cell r="M505" t="str">
            <v/>
          </cell>
          <cell r="N505" t="str">
            <v/>
          </cell>
          <cell r="O505" t="str">
            <v/>
          </cell>
          <cell r="P505" t="str">
            <v>N</v>
          </cell>
          <cell r="Q505" t="str">
            <v/>
          </cell>
          <cell r="R505" t="str">
            <v/>
          </cell>
        </row>
        <row r="506">
          <cell r="B506" t="str">
            <v>04 0497</v>
          </cell>
          <cell r="C506" t="str">
            <v/>
          </cell>
          <cell r="D506" t="str">
            <v/>
          </cell>
          <cell r="E506" t="str">
            <v/>
          </cell>
          <cell r="F506" t="str">
            <v/>
          </cell>
          <cell r="G506" t="str">
            <v/>
          </cell>
          <cell r="H506"/>
          <cell r="I506" t="str">
            <v/>
          </cell>
          <cell r="J506" t="str">
            <v/>
          </cell>
          <cell r="K506" t="str">
            <v/>
          </cell>
          <cell r="L506"/>
          <cell r="M506" t="str">
            <v/>
          </cell>
          <cell r="N506" t="str">
            <v/>
          </cell>
          <cell r="O506" t="str">
            <v/>
          </cell>
          <cell r="P506" t="str">
            <v>N</v>
          </cell>
          <cell r="Q506" t="str">
            <v/>
          </cell>
          <cell r="R506" t="str">
            <v/>
          </cell>
        </row>
        <row r="507">
          <cell r="B507" t="str">
            <v>04 0498</v>
          </cell>
          <cell r="C507" t="str">
            <v/>
          </cell>
          <cell r="D507" t="str">
            <v/>
          </cell>
          <cell r="E507" t="str">
            <v/>
          </cell>
          <cell r="F507" t="str">
            <v/>
          </cell>
          <cell r="G507" t="str">
            <v/>
          </cell>
          <cell r="H507"/>
          <cell r="I507" t="str">
            <v/>
          </cell>
          <cell r="J507" t="str">
            <v/>
          </cell>
          <cell r="K507" t="str">
            <v/>
          </cell>
          <cell r="L507"/>
          <cell r="M507" t="str">
            <v/>
          </cell>
          <cell r="N507" t="str">
            <v/>
          </cell>
          <cell r="O507" t="str">
            <v/>
          </cell>
          <cell r="P507" t="str">
            <v>N</v>
          </cell>
          <cell r="Q507" t="str">
            <v/>
          </cell>
          <cell r="R507" t="str">
            <v/>
          </cell>
        </row>
        <row r="508">
          <cell r="B508" t="str">
            <v>04 0499</v>
          </cell>
          <cell r="C508" t="str">
            <v/>
          </cell>
          <cell r="D508" t="str">
            <v/>
          </cell>
          <cell r="E508" t="str">
            <v/>
          </cell>
          <cell r="F508" t="str">
            <v/>
          </cell>
          <cell r="G508" t="str">
            <v/>
          </cell>
          <cell r="H508"/>
          <cell r="I508" t="str">
            <v/>
          </cell>
          <cell r="J508" t="str">
            <v/>
          </cell>
          <cell r="K508" t="str">
            <v/>
          </cell>
          <cell r="L508"/>
          <cell r="M508" t="str">
            <v/>
          </cell>
          <cell r="N508" t="str">
            <v/>
          </cell>
          <cell r="O508" t="str">
            <v/>
          </cell>
          <cell r="P508" t="str">
            <v>N</v>
          </cell>
          <cell r="Q508" t="str">
            <v/>
          </cell>
          <cell r="R508" t="str">
            <v/>
          </cell>
        </row>
        <row r="509">
          <cell r="B509" t="str">
            <v>04 0500</v>
          </cell>
          <cell r="C509" t="str">
            <v/>
          </cell>
          <cell r="D509" t="str">
            <v/>
          </cell>
          <cell r="E509" t="str">
            <v/>
          </cell>
          <cell r="F509" t="str">
            <v/>
          </cell>
          <cell r="G509" t="str">
            <v/>
          </cell>
          <cell r="H509"/>
          <cell r="I509" t="str">
            <v/>
          </cell>
          <cell r="J509" t="str">
            <v/>
          </cell>
          <cell r="K509" t="str">
            <v/>
          </cell>
          <cell r="L509"/>
          <cell r="M509" t="str">
            <v/>
          </cell>
          <cell r="N509" t="str">
            <v/>
          </cell>
          <cell r="O509" t="str">
            <v/>
          </cell>
          <cell r="P509" t="str">
            <v>N</v>
          </cell>
          <cell r="Q509" t="str">
            <v/>
          </cell>
          <cell r="R509" t="str">
            <v/>
          </cell>
        </row>
        <row r="510">
          <cell r="B510" t="str">
            <v>04 0501</v>
          </cell>
          <cell r="C510" t="str">
            <v/>
          </cell>
          <cell r="D510" t="str">
            <v/>
          </cell>
          <cell r="E510" t="str">
            <v/>
          </cell>
          <cell r="F510" t="str">
            <v/>
          </cell>
          <cell r="G510" t="str">
            <v/>
          </cell>
          <cell r="H510"/>
          <cell r="I510" t="str">
            <v/>
          </cell>
          <cell r="J510" t="str">
            <v/>
          </cell>
          <cell r="K510" t="str">
            <v/>
          </cell>
          <cell r="L510"/>
          <cell r="M510" t="str">
            <v/>
          </cell>
          <cell r="N510" t="str">
            <v/>
          </cell>
          <cell r="O510" t="str">
            <v/>
          </cell>
          <cell r="P510" t="str">
            <v>N</v>
          </cell>
          <cell r="Q510" t="str">
            <v/>
          </cell>
          <cell r="R510" t="str">
            <v/>
          </cell>
        </row>
        <row r="511">
          <cell r="B511" t="str">
            <v>04 0502</v>
          </cell>
          <cell r="C511" t="str">
            <v/>
          </cell>
          <cell r="D511" t="str">
            <v/>
          </cell>
          <cell r="E511" t="str">
            <v/>
          </cell>
          <cell r="F511" t="str">
            <v/>
          </cell>
          <cell r="G511" t="str">
            <v/>
          </cell>
          <cell r="H511"/>
          <cell r="I511" t="str">
            <v/>
          </cell>
          <cell r="J511" t="str">
            <v/>
          </cell>
          <cell r="K511" t="str">
            <v/>
          </cell>
          <cell r="L511"/>
          <cell r="M511" t="str">
            <v/>
          </cell>
          <cell r="N511" t="str">
            <v/>
          </cell>
          <cell r="O511" t="str">
            <v/>
          </cell>
          <cell r="P511" t="str">
            <v>N</v>
          </cell>
          <cell r="Q511" t="str">
            <v/>
          </cell>
          <cell r="R511" t="str">
            <v/>
          </cell>
        </row>
        <row r="512">
          <cell r="B512" t="str">
            <v>04 0503</v>
          </cell>
          <cell r="C512" t="str">
            <v/>
          </cell>
          <cell r="D512" t="str">
            <v/>
          </cell>
          <cell r="E512" t="str">
            <v/>
          </cell>
          <cell r="F512" t="str">
            <v/>
          </cell>
          <cell r="G512" t="str">
            <v/>
          </cell>
          <cell r="H512"/>
          <cell r="I512" t="str">
            <v/>
          </cell>
          <cell r="J512" t="str">
            <v/>
          </cell>
          <cell r="K512" t="str">
            <v/>
          </cell>
          <cell r="L512"/>
          <cell r="M512" t="str">
            <v/>
          </cell>
          <cell r="N512" t="str">
            <v/>
          </cell>
          <cell r="O512" t="str">
            <v/>
          </cell>
          <cell r="P512" t="str">
            <v>N</v>
          </cell>
          <cell r="Q512" t="str">
            <v/>
          </cell>
          <cell r="R512" t="str">
            <v/>
          </cell>
        </row>
        <row r="513">
          <cell r="B513" t="str">
            <v>04 0504</v>
          </cell>
          <cell r="C513" t="str">
            <v/>
          </cell>
          <cell r="D513" t="str">
            <v/>
          </cell>
          <cell r="E513" t="str">
            <v/>
          </cell>
          <cell r="F513" t="str">
            <v/>
          </cell>
          <cell r="G513" t="str">
            <v/>
          </cell>
          <cell r="H513"/>
          <cell r="I513" t="str">
            <v/>
          </cell>
          <cell r="J513" t="str">
            <v/>
          </cell>
          <cell r="K513" t="str">
            <v/>
          </cell>
          <cell r="L513"/>
          <cell r="M513" t="str">
            <v/>
          </cell>
          <cell r="N513" t="str">
            <v/>
          </cell>
          <cell r="O513" t="str">
            <v/>
          </cell>
          <cell r="P513" t="str">
            <v>N</v>
          </cell>
          <cell r="Q513" t="str">
            <v/>
          </cell>
          <cell r="R513" t="str">
            <v/>
          </cell>
        </row>
        <row r="514">
          <cell r="B514" t="str">
            <v>04 0505</v>
          </cell>
          <cell r="C514" t="str">
            <v/>
          </cell>
          <cell r="D514" t="str">
            <v/>
          </cell>
          <cell r="E514" t="str">
            <v/>
          </cell>
          <cell r="F514" t="str">
            <v/>
          </cell>
          <cell r="G514" t="str">
            <v/>
          </cell>
          <cell r="H514"/>
          <cell r="I514" t="str">
            <v/>
          </cell>
          <cell r="J514" t="str">
            <v/>
          </cell>
          <cell r="K514" t="str">
            <v/>
          </cell>
          <cell r="L514"/>
          <cell r="M514" t="str">
            <v/>
          </cell>
          <cell r="N514" t="str">
            <v/>
          </cell>
          <cell r="O514" t="str">
            <v/>
          </cell>
          <cell r="P514" t="str">
            <v>N</v>
          </cell>
          <cell r="Q514" t="str">
            <v/>
          </cell>
          <cell r="R514" t="str">
            <v/>
          </cell>
        </row>
        <row r="515">
          <cell r="B515" t="str">
            <v>04 0506</v>
          </cell>
          <cell r="C515" t="str">
            <v/>
          </cell>
          <cell r="D515" t="str">
            <v/>
          </cell>
          <cell r="E515" t="str">
            <v/>
          </cell>
          <cell r="F515" t="str">
            <v/>
          </cell>
          <cell r="G515" t="str">
            <v/>
          </cell>
          <cell r="H515"/>
          <cell r="I515" t="str">
            <v/>
          </cell>
          <cell r="J515" t="str">
            <v/>
          </cell>
          <cell r="K515" t="str">
            <v/>
          </cell>
          <cell r="L515"/>
          <cell r="M515" t="str">
            <v/>
          </cell>
          <cell r="N515" t="str">
            <v/>
          </cell>
          <cell r="O515" t="str">
            <v/>
          </cell>
          <cell r="P515" t="str">
            <v>N</v>
          </cell>
          <cell r="Q515" t="str">
            <v/>
          </cell>
          <cell r="R515" t="str">
            <v/>
          </cell>
        </row>
        <row r="516">
          <cell r="B516" t="str">
            <v>04 0507</v>
          </cell>
          <cell r="C516" t="str">
            <v/>
          </cell>
          <cell r="D516" t="str">
            <v/>
          </cell>
          <cell r="E516" t="str">
            <v/>
          </cell>
          <cell r="F516" t="str">
            <v/>
          </cell>
          <cell r="G516" t="str">
            <v/>
          </cell>
          <cell r="H516"/>
          <cell r="I516" t="str">
            <v/>
          </cell>
          <cell r="J516" t="str">
            <v/>
          </cell>
          <cell r="K516" t="str">
            <v/>
          </cell>
          <cell r="L516"/>
          <cell r="M516" t="str">
            <v/>
          </cell>
          <cell r="N516" t="str">
            <v/>
          </cell>
          <cell r="O516" t="str">
            <v/>
          </cell>
          <cell r="P516" t="str">
            <v>N</v>
          </cell>
          <cell r="Q516" t="str">
            <v/>
          </cell>
          <cell r="R516" t="str">
            <v/>
          </cell>
        </row>
        <row r="517">
          <cell r="B517" t="str">
            <v>04 0508</v>
          </cell>
          <cell r="C517" t="str">
            <v/>
          </cell>
          <cell r="D517" t="str">
            <v/>
          </cell>
          <cell r="E517" t="str">
            <v/>
          </cell>
          <cell r="F517" t="str">
            <v/>
          </cell>
          <cell r="G517" t="str">
            <v/>
          </cell>
          <cell r="H517"/>
          <cell r="I517" t="str">
            <v/>
          </cell>
          <cell r="J517" t="str">
            <v/>
          </cell>
          <cell r="K517" t="str">
            <v/>
          </cell>
          <cell r="L517"/>
          <cell r="M517" t="str">
            <v/>
          </cell>
          <cell r="N517" t="str">
            <v/>
          </cell>
          <cell r="O517" t="str">
            <v/>
          </cell>
          <cell r="P517" t="str">
            <v>N</v>
          </cell>
          <cell r="Q517" t="str">
            <v/>
          </cell>
          <cell r="R517" t="str">
            <v/>
          </cell>
        </row>
        <row r="518">
          <cell r="B518" t="str">
            <v>04 0509</v>
          </cell>
          <cell r="C518" t="str">
            <v/>
          </cell>
          <cell r="D518" t="str">
            <v/>
          </cell>
          <cell r="E518" t="str">
            <v/>
          </cell>
          <cell r="F518" t="str">
            <v/>
          </cell>
          <cell r="G518" t="str">
            <v/>
          </cell>
          <cell r="H518"/>
          <cell r="I518" t="str">
            <v/>
          </cell>
          <cell r="J518" t="str">
            <v/>
          </cell>
          <cell r="K518" t="str">
            <v/>
          </cell>
          <cell r="L518"/>
          <cell r="M518" t="str">
            <v/>
          </cell>
          <cell r="N518" t="str">
            <v/>
          </cell>
          <cell r="O518" t="str">
            <v/>
          </cell>
          <cell r="P518" t="str">
            <v>N</v>
          </cell>
          <cell r="Q518" t="str">
            <v/>
          </cell>
          <cell r="R518" t="str">
            <v/>
          </cell>
        </row>
        <row r="519">
          <cell r="B519" t="str">
            <v>04 0510</v>
          </cell>
          <cell r="C519" t="str">
            <v/>
          </cell>
          <cell r="D519" t="str">
            <v/>
          </cell>
          <cell r="E519" t="str">
            <v/>
          </cell>
          <cell r="F519" t="str">
            <v/>
          </cell>
          <cell r="G519" t="str">
            <v/>
          </cell>
          <cell r="H519"/>
          <cell r="I519" t="str">
            <v/>
          </cell>
          <cell r="J519" t="str">
            <v/>
          </cell>
          <cell r="K519" t="str">
            <v/>
          </cell>
          <cell r="L519"/>
          <cell r="M519" t="str">
            <v/>
          </cell>
          <cell r="N519" t="str">
            <v/>
          </cell>
          <cell r="O519" t="str">
            <v/>
          </cell>
          <cell r="P519" t="str">
            <v>N</v>
          </cell>
          <cell r="Q519" t="str">
            <v/>
          </cell>
          <cell r="R519" t="str">
            <v/>
          </cell>
        </row>
        <row r="520">
          <cell r="B520" t="str">
            <v>04 0511</v>
          </cell>
          <cell r="C520" t="str">
            <v/>
          </cell>
          <cell r="D520" t="str">
            <v/>
          </cell>
          <cell r="E520" t="str">
            <v/>
          </cell>
          <cell r="F520" t="str">
            <v/>
          </cell>
          <cell r="G520" t="str">
            <v/>
          </cell>
          <cell r="H520"/>
          <cell r="I520" t="str">
            <v/>
          </cell>
          <cell r="J520" t="str">
            <v/>
          </cell>
          <cell r="K520" t="str">
            <v/>
          </cell>
          <cell r="L520"/>
          <cell r="M520" t="str">
            <v/>
          </cell>
          <cell r="N520" t="str">
            <v/>
          </cell>
          <cell r="O520" t="str">
            <v/>
          </cell>
          <cell r="P520" t="str">
            <v>N</v>
          </cell>
          <cell r="Q520" t="str">
            <v/>
          </cell>
          <cell r="R520" t="str">
            <v/>
          </cell>
        </row>
        <row r="521">
          <cell r="B521" t="str">
            <v>04 0512</v>
          </cell>
          <cell r="C521" t="str">
            <v/>
          </cell>
          <cell r="D521" t="str">
            <v/>
          </cell>
          <cell r="E521" t="str">
            <v/>
          </cell>
          <cell r="F521" t="str">
            <v/>
          </cell>
          <cell r="G521" t="str">
            <v/>
          </cell>
          <cell r="H521"/>
          <cell r="I521" t="str">
            <v/>
          </cell>
          <cell r="J521" t="str">
            <v/>
          </cell>
          <cell r="K521" t="str">
            <v/>
          </cell>
          <cell r="L521"/>
          <cell r="M521" t="str">
            <v/>
          </cell>
          <cell r="N521" t="str">
            <v/>
          </cell>
          <cell r="O521" t="str">
            <v/>
          </cell>
          <cell r="P521" t="str">
            <v>N</v>
          </cell>
          <cell r="Q521" t="str">
            <v/>
          </cell>
          <cell r="R521" t="str">
            <v/>
          </cell>
        </row>
        <row r="522">
          <cell r="B522" t="str">
            <v>04 0513</v>
          </cell>
          <cell r="C522" t="str">
            <v/>
          </cell>
          <cell r="D522" t="str">
            <v/>
          </cell>
          <cell r="E522" t="str">
            <v/>
          </cell>
          <cell r="F522" t="str">
            <v/>
          </cell>
          <cell r="G522" t="str">
            <v/>
          </cell>
          <cell r="H522"/>
          <cell r="I522" t="str">
            <v/>
          </cell>
          <cell r="J522" t="str">
            <v/>
          </cell>
          <cell r="K522" t="str">
            <v/>
          </cell>
          <cell r="L522"/>
          <cell r="M522" t="str">
            <v/>
          </cell>
          <cell r="N522" t="str">
            <v/>
          </cell>
          <cell r="O522" t="str">
            <v/>
          </cell>
          <cell r="P522" t="str">
            <v>N</v>
          </cell>
          <cell r="Q522" t="str">
            <v/>
          </cell>
          <cell r="R522" t="str">
            <v/>
          </cell>
        </row>
        <row r="523">
          <cell r="B523" t="str">
            <v>04 0514</v>
          </cell>
          <cell r="C523" t="str">
            <v/>
          </cell>
          <cell r="D523" t="str">
            <v/>
          </cell>
          <cell r="E523" t="str">
            <v/>
          </cell>
          <cell r="F523" t="str">
            <v/>
          </cell>
          <cell r="G523" t="str">
            <v/>
          </cell>
          <cell r="H523"/>
          <cell r="I523" t="str">
            <v/>
          </cell>
          <cell r="J523" t="str">
            <v/>
          </cell>
          <cell r="K523" t="str">
            <v/>
          </cell>
          <cell r="L523"/>
          <cell r="M523" t="str">
            <v/>
          </cell>
          <cell r="N523" t="str">
            <v/>
          </cell>
          <cell r="O523" t="str">
            <v/>
          </cell>
          <cell r="P523" t="str">
            <v>N</v>
          </cell>
          <cell r="Q523" t="str">
            <v/>
          </cell>
          <cell r="R523" t="str">
            <v/>
          </cell>
        </row>
        <row r="524">
          <cell r="B524" t="str">
            <v>04 0515</v>
          </cell>
          <cell r="C524" t="str">
            <v/>
          </cell>
          <cell r="D524" t="str">
            <v/>
          </cell>
          <cell r="E524" t="str">
            <v/>
          </cell>
          <cell r="F524" t="str">
            <v/>
          </cell>
          <cell r="G524" t="str">
            <v/>
          </cell>
          <cell r="H524"/>
          <cell r="I524" t="str">
            <v/>
          </cell>
          <cell r="J524" t="str">
            <v/>
          </cell>
          <cell r="K524" t="str">
            <v/>
          </cell>
          <cell r="L524"/>
          <cell r="M524" t="str">
            <v/>
          </cell>
          <cell r="N524" t="str">
            <v/>
          </cell>
          <cell r="O524" t="str">
            <v/>
          </cell>
          <cell r="P524" t="str">
            <v>N</v>
          </cell>
          <cell r="Q524" t="str">
            <v/>
          </cell>
          <cell r="R524" t="str">
            <v/>
          </cell>
        </row>
        <row r="525">
          <cell r="B525" t="str">
            <v>04 0516</v>
          </cell>
          <cell r="C525" t="str">
            <v/>
          </cell>
          <cell r="D525" t="str">
            <v/>
          </cell>
          <cell r="E525" t="str">
            <v/>
          </cell>
          <cell r="F525" t="str">
            <v/>
          </cell>
          <cell r="G525" t="str">
            <v/>
          </cell>
          <cell r="H525"/>
          <cell r="I525" t="str">
            <v/>
          </cell>
          <cell r="J525" t="str">
            <v/>
          </cell>
          <cell r="K525" t="str">
            <v/>
          </cell>
          <cell r="L525"/>
          <cell r="M525" t="str">
            <v/>
          </cell>
          <cell r="N525" t="str">
            <v/>
          </cell>
          <cell r="O525" t="str">
            <v/>
          </cell>
          <cell r="P525" t="str">
            <v>N</v>
          </cell>
          <cell r="Q525" t="str">
            <v/>
          </cell>
          <cell r="R525" t="str">
            <v/>
          </cell>
        </row>
        <row r="526">
          <cell r="B526" t="str">
            <v>04 0517</v>
          </cell>
          <cell r="C526" t="str">
            <v/>
          </cell>
          <cell r="D526" t="str">
            <v/>
          </cell>
          <cell r="E526" t="str">
            <v/>
          </cell>
          <cell r="F526" t="str">
            <v/>
          </cell>
          <cell r="G526" t="str">
            <v/>
          </cell>
          <cell r="H526"/>
          <cell r="I526" t="str">
            <v/>
          </cell>
          <cell r="J526" t="str">
            <v/>
          </cell>
          <cell r="K526" t="str">
            <v/>
          </cell>
          <cell r="L526"/>
          <cell r="M526" t="str">
            <v/>
          </cell>
          <cell r="N526" t="str">
            <v/>
          </cell>
          <cell r="O526" t="str">
            <v/>
          </cell>
          <cell r="P526" t="str">
            <v>N</v>
          </cell>
          <cell r="Q526" t="str">
            <v/>
          </cell>
          <cell r="R526" t="str">
            <v/>
          </cell>
        </row>
        <row r="527">
          <cell r="B527" t="str">
            <v>04 0518</v>
          </cell>
          <cell r="C527" t="str">
            <v/>
          </cell>
          <cell r="D527" t="str">
            <v/>
          </cell>
          <cell r="E527" t="str">
            <v/>
          </cell>
          <cell r="F527" t="str">
            <v/>
          </cell>
          <cell r="G527" t="str">
            <v/>
          </cell>
          <cell r="H527"/>
          <cell r="I527" t="str">
            <v/>
          </cell>
          <cell r="J527" t="str">
            <v/>
          </cell>
          <cell r="K527" t="str">
            <v/>
          </cell>
          <cell r="L527"/>
          <cell r="M527" t="str">
            <v/>
          </cell>
          <cell r="N527" t="str">
            <v/>
          </cell>
          <cell r="O527" t="str">
            <v/>
          </cell>
          <cell r="P527" t="str">
            <v>N</v>
          </cell>
          <cell r="Q527" t="str">
            <v/>
          </cell>
          <cell r="R527" t="str">
            <v/>
          </cell>
        </row>
        <row r="528">
          <cell r="B528" t="str">
            <v>04 0519</v>
          </cell>
          <cell r="C528" t="str">
            <v/>
          </cell>
          <cell r="D528" t="str">
            <v/>
          </cell>
          <cell r="E528" t="str">
            <v/>
          </cell>
          <cell r="F528" t="str">
            <v/>
          </cell>
          <cell r="G528" t="str">
            <v/>
          </cell>
          <cell r="H528"/>
          <cell r="I528" t="str">
            <v/>
          </cell>
          <cell r="J528" t="str">
            <v/>
          </cell>
          <cell r="K528" t="str">
            <v/>
          </cell>
          <cell r="L528"/>
          <cell r="M528" t="str">
            <v/>
          </cell>
          <cell r="N528" t="str">
            <v/>
          </cell>
          <cell r="O528" t="str">
            <v/>
          </cell>
          <cell r="P528" t="str">
            <v>N</v>
          </cell>
          <cell r="Q528" t="str">
            <v/>
          </cell>
          <cell r="R528" t="str">
            <v/>
          </cell>
        </row>
        <row r="529">
          <cell r="B529" t="str">
            <v>04 0520</v>
          </cell>
          <cell r="C529" t="str">
            <v/>
          </cell>
          <cell r="D529" t="str">
            <v/>
          </cell>
          <cell r="E529" t="str">
            <v/>
          </cell>
          <cell r="F529" t="str">
            <v/>
          </cell>
          <cell r="G529" t="str">
            <v/>
          </cell>
          <cell r="H529"/>
          <cell r="I529" t="str">
            <v/>
          </cell>
          <cell r="J529" t="str">
            <v/>
          </cell>
          <cell r="K529" t="str">
            <v/>
          </cell>
          <cell r="L529"/>
          <cell r="M529" t="str">
            <v/>
          </cell>
          <cell r="N529" t="str">
            <v/>
          </cell>
          <cell r="O529" t="str">
            <v/>
          </cell>
          <cell r="P529" t="str">
            <v>N</v>
          </cell>
          <cell r="Q529" t="str">
            <v/>
          </cell>
          <cell r="R529" t="str">
            <v/>
          </cell>
        </row>
        <row r="530">
          <cell r="B530" t="str">
            <v>04 0521</v>
          </cell>
          <cell r="C530" t="str">
            <v/>
          </cell>
          <cell r="D530" t="str">
            <v/>
          </cell>
          <cell r="E530" t="str">
            <v/>
          </cell>
          <cell r="F530" t="str">
            <v/>
          </cell>
          <cell r="G530" t="str">
            <v/>
          </cell>
          <cell r="H530"/>
          <cell r="I530" t="str">
            <v/>
          </cell>
          <cell r="J530" t="str">
            <v/>
          </cell>
          <cell r="K530" t="str">
            <v/>
          </cell>
          <cell r="L530"/>
          <cell r="M530" t="str">
            <v/>
          </cell>
          <cell r="N530" t="str">
            <v/>
          </cell>
          <cell r="O530" t="str">
            <v/>
          </cell>
          <cell r="P530" t="str">
            <v>N</v>
          </cell>
          <cell r="Q530" t="str">
            <v/>
          </cell>
          <cell r="R530" t="str">
            <v/>
          </cell>
        </row>
        <row r="531">
          <cell r="B531" t="str">
            <v>04 0522</v>
          </cell>
          <cell r="C531" t="str">
            <v/>
          </cell>
          <cell r="D531" t="str">
            <v/>
          </cell>
          <cell r="E531" t="str">
            <v/>
          </cell>
          <cell r="F531" t="str">
            <v/>
          </cell>
          <cell r="G531" t="str">
            <v/>
          </cell>
          <cell r="H531"/>
          <cell r="I531" t="str">
            <v/>
          </cell>
          <cell r="J531" t="str">
            <v/>
          </cell>
          <cell r="K531" t="str">
            <v/>
          </cell>
          <cell r="L531"/>
          <cell r="M531" t="str">
            <v/>
          </cell>
          <cell r="N531" t="str">
            <v/>
          </cell>
          <cell r="O531" t="str">
            <v/>
          </cell>
          <cell r="P531" t="str">
            <v>N</v>
          </cell>
          <cell r="Q531" t="str">
            <v/>
          </cell>
          <cell r="R531" t="str">
            <v/>
          </cell>
        </row>
        <row r="532">
          <cell r="B532" t="str">
            <v>04 0523</v>
          </cell>
          <cell r="C532" t="str">
            <v/>
          </cell>
          <cell r="D532" t="str">
            <v/>
          </cell>
          <cell r="E532" t="str">
            <v/>
          </cell>
          <cell r="F532" t="str">
            <v/>
          </cell>
          <cell r="G532" t="str">
            <v/>
          </cell>
          <cell r="H532"/>
          <cell r="I532" t="str">
            <v/>
          </cell>
          <cell r="J532" t="str">
            <v/>
          </cell>
          <cell r="K532" t="str">
            <v/>
          </cell>
          <cell r="L532"/>
          <cell r="M532" t="str">
            <v/>
          </cell>
          <cell r="N532" t="str">
            <v/>
          </cell>
          <cell r="O532" t="str">
            <v/>
          </cell>
          <cell r="P532" t="str">
            <v>N</v>
          </cell>
          <cell r="Q532" t="str">
            <v/>
          </cell>
          <cell r="R532" t="str">
            <v/>
          </cell>
        </row>
        <row r="533">
          <cell r="B533" t="str">
            <v>04 0524</v>
          </cell>
          <cell r="C533" t="str">
            <v/>
          </cell>
          <cell r="D533" t="str">
            <v/>
          </cell>
          <cell r="E533" t="str">
            <v/>
          </cell>
          <cell r="F533" t="str">
            <v/>
          </cell>
          <cell r="G533" t="str">
            <v/>
          </cell>
          <cell r="H533"/>
          <cell r="I533" t="str">
            <v/>
          </cell>
          <cell r="J533" t="str">
            <v/>
          </cell>
          <cell r="K533" t="str">
            <v/>
          </cell>
          <cell r="L533"/>
          <cell r="M533" t="str">
            <v/>
          </cell>
          <cell r="N533" t="str">
            <v/>
          </cell>
          <cell r="O533" t="str">
            <v/>
          </cell>
          <cell r="P533" t="str">
            <v>N</v>
          </cell>
          <cell r="Q533" t="str">
            <v/>
          </cell>
          <cell r="R533" t="str">
            <v/>
          </cell>
        </row>
        <row r="534">
          <cell r="B534" t="str">
            <v>04 0525</v>
          </cell>
          <cell r="C534" t="str">
            <v/>
          </cell>
          <cell r="D534" t="str">
            <v/>
          </cell>
          <cell r="E534" t="str">
            <v/>
          </cell>
          <cell r="F534" t="str">
            <v/>
          </cell>
          <cell r="G534" t="str">
            <v/>
          </cell>
          <cell r="H534"/>
          <cell r="I534" t="str">
            <v/>
          </cell>
          <cell r="J534" t="str">
            <v/>
          </cell>
          <cell r="K534" t="str">
            <v/>
          </cell>
          <cell r="L534"/>
          <cell r="M534" t="str">
            <v/>
          </cell>
          <cell r="N534" t="str">
            <v/>
          </cell>
          <cell r="O534" t="str">
            <v/>
          </cell>
          <cell r="P534" t="str">
            <v>N</v>
          </cell>
          <cell r="Q534" t="str">
            <v/>
          </cell>
          <cell r="R534" t="str">
            <v/>
          </cell>
        </row>
        <row r="535">
          <cell r="B535" t="str">
            <v>04 0526</v>
          </cell>
          <cell r="C535" t="str">
            <v/>
          </cell>
          <cell r="D535" t="str">
            <v/>
          </cell>
          <cell r="E535" t="str">
            <v/>
          </cell>
          <cell r="F535" t="str">
            <v/>
          </cell>
          <cell r="G535" t="str">
            <v/>
          </cell>
          <cell r="H535"/>
          <cell r="I535" t="str">
            <v/>
          </cell>
          <cell r="J535" t="str">
            <v/>
          </cell>
          <cell r="K535" t="str">
            <v/>
          </cell>
          <cell r="L535"/>
          <cell r="M535" t="str">
            <v/>
          </cell>
          <cell r="N535" t="str">
            <v/>
          </cell>
          <cell r="O535" t="str">
            <v/>
          </cell>
          <cell r="P535" t="str">
            <v>N</v>
          </cell>
          <cell r="Q535" t="str">
            <v/>
          </cell>
          <cell r="R535" t="str">
            <v/>
          </cell>
        </row>
        <row r="536">
          <cell r="B536" t="str">
            <v>04 0527</v>
          </cell>
          <cell r="C536" t="str">
            <v/>
          </cell>
          <cell r="D536" t="str">
            <v/>
          </cell>
          <cell r="E536" t="str">
            <v/>
          </cell>
          <cell r="F536" t="str">
            <v/>
          </cell>
          <cell r="G536" t="str">
            <v/>
          </cell>
          <cell r="H536"/>
          <cell r="I536" t="str">
            <v/>
          </cell>
          <cell r="J536" t="str">
            <v/>
          </cell>
          <cell r="K536" t="str">
            <v/>
          </cell>
          <cell r="L536"/>
          <cell r="M536" t="str">
            <v/>
          </cell>
          <cell r="N536" t="str">
            <v/>
          </cell>
          <cell r="O536" t="str">
            <v/>
          </cell>
          <cell r="P536" t="str">
            <v>N</v>
          </cell>
          <cell r="Q536" t="str">
            <v/>
          </cell>
          <cell r="R536" t="str">
            <v/>
          </cell>
        </row>
        <row r="537">
          <cell r="B537" t="str">
            <v>04 0528</v>
          </cell>
          <cell r="C537" t="str">
            <v/>
          </cell>
          <cell r="D537" t="str">
            <v/>
          </cell>
          <cell r="E537" t="str">
            <v/>
          </cell>
          <cell r="F537" t="str">
            <v/>
          </cell>
          <cell r="G537" t="str">
            <v/>
          </cell>
          <cell r="H537"/>
          <cell r="I537" t="str">
            <v/>
          </cell>
          <cell r="J537" t="str">
            <v/>
          </cell>
          <cell r="K537" t="str">
            <v/>
          </cell>
          <cell r="L537"/>
          <cell r="M537" t="str">
            <v/>
          </cell>
          <cell r="N537" t="str">
            <v/>
          </cell>
          <cell r="O537" t="str">
            <v/>
          </cell>
          <cell r="P537" t="str">
            <v>N</v>
          </cell>
          <cell r="Q537" t="str">
            <v/>
          </cell>
          <cell r="R537" t="str">
            <v/>
          </cell>
        </row>
        <row r="538">
          <cell r="B538" t="str">
            <v>04 0529</v>
          </cell>
          <cell r="C538" t="str">
            <v/>
          </cell>
          <cell r="D538" t="str">
            <v/>
          </cell>
          <cell r="E538" t="str">
            <v/>
          </cell>
          <cell r="F538" t="str">
            <v/>
          </cell>
          <cell r="G538" t="str">
            <v/>
          </cell>
          <cell r="H538"/>
          <cell r="I538" t="str">
            <v/>
          </cell>
          <cell r="J538" t="str">
            <v/>
          </cell>
          <cell r="K538" t="str">
            <v/>
          </cell>
          <cell r="L538"/>
          <cell r="M538" t="str">
            <v/>
          </cell>
          <cell r="N538" t="str">
            <v/>
          </cell>
          <cell r="O538" t="str">
            <v/>
          </cell>
          <cell r="P538" t="str">
            <v>N</v>
          </cell>
          <cell r="Q538" t="str">
            <v/>
          </cell>
          <cell r="R538" t="str">
            <v/>
          </cell>
        </row>
        <row r="539">
          <cell r="B539" t="str">
            <v>04 0530</v>
          </cell>
          <cell r="C539" t="str">
            <v/>
          </cell>
          <cell r="D539" t="str">
            <v/>
          </cell>
          <cell r="E539" t="str">
            <v/>
          </cell>
          <cell r="F539" t="str">
            <v/>
          </cell>
          <cell r="G539" t="str">
            <v/>
          </cell>
          <cell r="H539"/>
          <cell r="I539" t="str">
            <v/>
          </cell>
          <cell r="J539" t="str">
            <v/>
          </cell>
          <cell r="K539" t="str">
            <v/>
          </cell>
          <cell r="L539"/>
          <cell r="M539" t="str">
            <v/>
          </cell>
          <cell r="N539" t="str">
            <v/>
          </cell>
          <cell r="O539" t="str">
            <v/>
          </cell>
          <cell r="P539" t="str">
            <v>N</v>
          </cell>
          <cell r="Q539" t="str">
            <v/>
          </cell>
          <cell r="R539" t="str">
            <v/>
          </cell>
        </row>
        <row r="540">
          <cell r="B540" t="str">
            <v>04 0531</v>
          </cell>
          <cell r="C540" t="str">
            <v/>
          </cell>
          <cell r="D540" t="str">
            <v/>
          </cell>
          <cell r="E540" t="str">
            <v/>
          </cell>
          <cell r="F540" t="str">
            <v/>
          </cell>
          <cell r="G540" t="str">
            <v/>
          </cell>
          <cell r="H540"/>
          <cell r="I540" t="str">
            <v/>
          </cell>
          <cell r="J540" t="str">
            <v/>
          </cell>
          <cell r="K540" t="str">
            <v/>
          </cell>
          <cell r="L540"/>
          <cell r="M540" t="str">
            <v/>
          </cell>
          <cell r="N540" t="str">
            <v/>
          </cell>
          <cell r="O540" t="str">
            <v/>
          </cell>
          <cell r="P540" t="str">
            <v>N</v>
          </cell>
          <cell r="Q540" t="str">
            <v/>
          </cell>
          <cell r="R540" t="str">
            <v/>
          </cell>
        </row>
        <row r="541">
          <cell r="B541" t="str">
            <v>04 0532</v>
          </cell>
          <cell r="C541" t="str">
            <v/>
          </cell>
          <cell r="D541" t="str">
            <v/>
          </cell>
          <cell r="E541" t="str">
            <v/>
          </cell>
          <cell r="F541" t="str">
            <v/>
          </cell>
          <cell r="G541" t="str">
            <v/>
          </cell>
          <cell r="H541"/>
          <cell r="I541" t="str">
            <v/>
          </cell>
          <cell r="J541" t="str">
            <v/>
          </cell>
          <cell r="K541" t="str">
            <v/>
          </cell>
          <cell r="L541"/>
          <cell r="M541" t="str">
            <v/>
          </cell>
          <cell r="N541" t="str">
            <v/>
          </cell>
          <cell r="O541" t="str">
            <v/>
          </cell>
          <cell r="P541" t="str">
            <v>N</v>
          </cell>
          <cell r="Q541" t="str">
            <v/>
          </cell>
          <cell r="R541" t="str">
            <v/>
          </cell>
        </row>
        <row r="542">
          <cell r="B542" t="str">
            <v>04 0533</v>
          </cell>
          <cell r="C542" t="str">
            <v/>
          </cell>
          <cell r="D542" t="str">
            <v/>
          </cell>
          <cell r="E542" t="str">
            <v/>
          </cell>
          <cell r="F542" t="str">
            <v/>
          </cell>
          <cell r="G542" t="str">
            <v/>
          </cell>
          <cell r="H542"/>
          <cell r="I542" t="str">
            <v/>
          </cell>
          <cell r="J542" t="str">
            <v/>
          </cell>
          <cell r="K542" t="str">
            <v/>
          </cell>
          <cell r="L542"/>
          <cell r="M542" t="str">
            <v/>
          </cell>
          <cell r="N542" t="str">
            <v/>
          </cell>
          <cell r="O542" t="str">
            <v/>
          </cell>
          <cell r="P542" t="str">
            <v>N</v>
          </cell>
          <cell r="Q542" t="str">
            <v/>
          </cell>
          <cell r="R542" t="str">
            <v/>
          </cell>
        </row>
        <row r="543">
          <cell r="B543" t="str">
            <v>04 0534</v>
          </cell>
          <cell r="C543" t="str">
            <v/>
          </cell>
          <cell r="D543" t="str">
            <v/>
          </cell>
          <cell r="E543" t="str">
            <v/>
          </cell>
          <cell r="F543" t="str">
            <v/>
          </cell>
          <cell r="G543" t="str">
            <v/>
          </cell>
          <cell r="H543"/>
          <cell r="I543" t="str">
            <v/>
          </cell>
          <cell r="J543" t="str">
            <v/>
          </cell>
          <cell r="K543" t="str">
            <v/>
          </cell>
          <cell r="L543"/>
          <cell r="M543" t="str">
            <v/>
          </cell>
          <cell r="N543" t="str">
            <v/>
          </cell>
          <cell r="O543" t="str">
            <v/>
          </cell>
          <cell r="P543" t="str">
            <v>N</v>
          </cell>
          <cell r="Q543" t="str">
            <v/>
          </cell>
          <cell r="R543" t="str">
            <v/>
          </cell>
        </row>
        <row r="544">
          <cell r="B544" t="str">
            <v>04 0535</v>
          </cell>
          <cell r="C544" t="str">
            <v/>
          </cell>
          <cell r="D544" t="str">
            <v/>
          </cell>
          <cell r="E544" t="str">
            <v/>
          </cell>
          <cell r="F544" t="str">
            <v/>
          </cell>
          <cell r="G544" t="str">
            <v/>
          </cell>
          <cell r="H544"/>
          <cell r="I544" t="str">
            <v/>
          </cell>
          <cell r="J544" t="str">
            <v/>
          </cell>
          <cell r="K544" t="str">
            <v/>
          </cell>
          <cell r="L544"/>
          <cell r="M544" t="str">
            <v/>
          </cell>
          <cell r="N544" t="str">
            <v/>
          </cell>
          <cell r="O544" t="str">
            <v/>
          </cell>
          <cell r="P544" t="str">
            <v>N</v>
          </cell>
          <cell r="Q544" t="str">
            <v/>
          </cell>
          <cell r="R544" t="str">
            <v/>
          </cell>
        </row>
        <row r="545">
          <cell r="B545" t="str">
            <v>04 0536</v>
          </cell>
          <cell r="C545" t="str">
            <v/>
          </cell>
          <cell r="D545" t="str">
            <v/>
          </cell>
          <cell r="E545" t="str">
            <v/>
          </cell>
          <cell r="F545" t="str">
            <v/>
          </cell>
          <cell r="G545" t="str">
            <v/>
          </cell>
          <cell r="H545"/>
          <cell r="I545" t="str">
            <v/>
          </cell>
          <cell r="J545" t="str">
            <v/>
          </cell>
          <cell r="K545" t="str">
            <v/>
          </cell>
          <cell r="L545"/>
          <cell r="M545" t="str">
            <v/>
          </cell>
          <cell r="N545" t="str">
            <v/>
          </cell>
          <cell r="O545" t="str">
            <v/>
          </cell>
          <cell r="P545" t="str">
            <v>N</v>
          </cell>
          <cell r="Q545" t="str">
            <v/>
          </cell>
          <cell r="R545" t="str">
            <v/>
          </cell>
        </row>
        <row r="546">
          <cell r="B546" t="str">
            <v>04 0537</v>
          </cell>
          <cell r="C546" t="str">
            <v/>
          </cell>
          <cell r="D546" t="str">
            <v/>
          </cell>
          <cell r="E546" t="str">
            <v/>
          </cell>
          <cell r="F546" t="str">
            <v/>
          </cell>
          <cell r="G546" t="str">
            <v/>
          </cell>
          <cell r="H546"/>
          <cell r="I546" t="str">
            <v/>
          </cell>
          <cell r="J546" t="str">
            <v/>
          </cell>
          <cell r="K546" t="str">
            <v/>
          </cell>
          <cell r="L546"/>
          <cell r="M546" t="str">
            <v/>
          </cell>
          <cell r="N546" t="str">
            <v/>
          </cell>
          <cell r="O546" t="str">
            <v/>
          </cell>
          <cell r="P546" t="str">
            <v>N</v>
          </cell>
          <cell r="Q546" t="str">
            <v/>
          </cell>
          <cell r="R546" t="str">
            <v/>
          </cell>
        </row>
        <row r="547">
          <cell r="B547" t="str">
            <v>04 0538</v>
          </cell>
          <cell r="C547" t="str">
            <v/>
          </cell>
          <cell r="D547" t="str">
            <v/>
          </cell>
          <cell r="E547" t="str">
            <v/>
          </cell>
          <cell r="F547" t="str">
            <v/>
          </cell>
          <cell r="G547" t="str">
            <v/>
          </cell>
          <cell r="H547"/>
          <cell r="I547" t="str">
            <v/>
          </cell>
          <cell r="J547" t="str">
            <v/>
          </cell>
          <cell r="K547" t="str">
            <v/>
          </cell>
          <cell r="L547"/>
          <cell r="M547" t="str">
            <v/>
          </cell>
          <cell r="N547" t="str">
            <v/>
          </cell>
          <cell r="O547" t="str">
            <v/>
          </cell>
          <cell r="P547" t="str">
            <v>N</v>
          </cell>
          <cell r="Q547" t="str">
            <v/>
          </cell>
          <cell r="R547" t="str">
            <v/>
          </cell>
        </row>
        <row r="548">
          <cell r="B548" t="str">
            <v>04 0539</v>
          </cell>
          <cell r="C548" t="str">
            <v/>
          </cell>
          <cell r="D548" t="str">
            <v/>
          </cell>
          <cell r="E548" t="str">
            <v/>
          </cell>
          <cell r="F548" t="str">
            <v/>
          </cell>
          <cell r="G548" t="str">
            <v/>
          </cell>
          <cell r="H548"/>
          <cell r="I548" t="str">
            <v/>
          </cell>
          <cell r="J548" t="str">
            <v/>
          </cell>
          <cell r="K548" t="str">
            <v/>
          </cell>
          <cell r="L548"/>
          <cell r="M548" t="str">
            <v/>
          </cell>
          <cell r="N548" t="str">
            <v/>
          </cell>
          <cell r="O548" t="str">
            <v/>
          </cell>
          <cell r="P548" t="str">
            <v>N</v>
          </cell>
          <cell r="Q548" t="str">
            <v/>
          </cell>
          <cell r="R548" t="str">
            <v/>
          </cell>
        </row>
        <row r="549">
          <cell r="B549" t="str">
            <v>04 0540</v>
          </cell>
          <cell r="C549" t="str">
            <v/>
          </cell>
          <cell r="D549" t="str">
            <v/>
          </cell>
          <cell r="E549" t="str">
            <v/>
          </cell>
          <cell r="F549" t="str">
            <v/>
          </cell>
          <cell r="G549" t="str">
            <v/>
          </cell>
          <cell r="H549"/>
          <cell r="I549" t="str">
            <v/>
          </cell>
          <cell r="J549" t="str">
            <v/>
          </cell>
          <cell r="K549" t="str">
            <v/>
          </cell>
          <cell r="L549"/>
          <cell r="M549" t="str">
            <v/>
          </cell>
          <cell r="N549" t="str">
            <v/>
          </cell>
          <cell r="O549" t="str">
            <v/>
          </cell>
          <cell r="P549" t="str">
            <v>N</v>
          </cell>
          <cell r="Q549" t="str">
            <v/>
          </cell>
          <cell r="R549" t="str">
            <v/>
          </cell>
        </row>
        <row r="550">
          <cell r="B550" t="str">
            <v>04 0541</v>
          </cell>
          <cell r="C550" t="str">
            <v/>
          </cell>
          <cell r="D550" t="str">
            <v/>
          </cell>
          <cell r="E550" t="str">
            <v/>
          </cell>
          <cell r="F550" t="str">
            <v/>
          </cell>
          <cell r="G550" t="str">
            <v/>
          </cell>
          <cell r="H550"/>
          <cell r="I550" t="str">
            <v/>
          </cell>
          <cell r="J550" t="str">
            <v/>
          </cell>
          <cell r="K550" t="str">
            <v/>
          </cell>
          <cell r="L550"/>
          <cell r="M550" t="str">
            <v/>
          </cell>
          <cell r="N550" t="str">
            <v/>
          </cell>
          <cell r="O550" t="str">
            <v/>
          </cell>
          <cell r="P550" t="str">
            <v>N</v>
          </cell>
          <cell r="Q550" t="str">
            <v/>
          </cell>
          <cell r="R550" t="str">
            <v/>
          </cell>
        </row>
        <row r="551">
          <cell r="B551" t="str">
            <v>04 0542</v>
          </cell>
          <cell r="C551" t="str">
            <v/>
          </cell>
          <cell r="D551" t="str">
            <v/>
          </cell>
          <cell r="E551" t="str">
            <v/>
          </cell>
          <cell r="F551" t="str">
            <v/>
          </cell>
          <cell r="G551" t="str">
            <v/>
          </cell>
          <cell r="H551"/>
          <cell r="I551" t="str">
            <v/>
          </cell>
          <cell r="J551" t="str">
            <v/>
          </cell>
          <cell r="K551" t="str">
            <v/>
          </cell>
          <cell r="L551"/>
          <cell r="M551" t="str">
            <v/>
          </cell>
          <cell r="N551" t="str">
            <v/>
          </cell>
          <cell r="O551" t="str">
            <v/>
          </cell>
          <cell r="P551" t="str">
            <v>N</v>
          </cell>
          <cell r="Q551" t="str">
            <v/>
          </cell>
          <cell r="R551" t="str">
            <v/>
          </cell>
        </row>
        <row r="552">
          <cell r="B552" t="str">
            <v>04 0543</v>
          </cell>
          <cell r="C552" t="str">
            <v/>
          </cell>
          <cell r="D552" t="str">
            <v/>
          </cell>
          <cell r="E552" t="str">
            <v/>
          </cell>
          <cell r="F552" t="str">
            <v/>
          </cell>
          <cell r="G552" t="str">
            <v/>
          </cell>
          <cell r="H552"/>
          <cell r="I552" t="str">
            <v/>
          </cell>
          <cell r="J552" t="str">
            <v/>
          </cell>
          <cell r="K552" t="str">
            <v/>
          </cell>
          <cell r="L552"/>
          <cell r="M552" t="str">
            <v/>
          </cell>
          <cell r="N552" t="str">
            <v/>
          </cell>
          <cell r="O552" t="str">
            <v/>
          </cell>
          <cell r="P552" t="str">
            <v>N</v>
          </cell>
          <cell r="Q552" t="str">
            <v/>
          </cell>
          <cell r="R552" t="str">
            <v/>
          </cell>
        </row>
        <row r="553">
          <cell r="B553" t="str">
            <v>04 0544</v>
          </cell>
          <cell r="C553" t="str">
            <v/>
          </cell>
          <cell r="D553" t="str">
            <v/>
          </cell>
          <cell r="E553" t="str">
            <v/>
          </cell>
          <cell r="F553" t="str">
            <v/>
          </cell>
          <cell r="G553" t="str">
            <v/>
          </cell>
          <cell r="H553"/>
          <cell r="I553" t="str">
            <v/>
          </cell>
          <cell r="J553" t="str">
            <v/>
          </cell>
          <cell r="K553" t="str">
            <v/>
          </cell>
          <cell r="L553"/>
          <cell r="M553" t="str">
            <v/>
          </cell>
          <cell r="N553" t="str">
            <v/>
          </cell>
          <cell r="O553" t="str">
            <v/>
          </cell>
          <cell r="P553" t="str">
            <v>N</v>
          </cell>
          <cell r="Q553" t="str">
            <v/>
          </cell>
          <cell r="R553" t="str">
            <v/>
          </cell>
        </row>
        <row r="554">
          <cell r="B554" t="str">
            <v>04 0545</v>
          </cell>
          <cell r="C554" t="str">
            <v/>
          </cell>
          <cell r="D554" t="str">
            <v/>
          </cell>
          <cell r="E554" t="str">
            <v/>
          </cell>
          <cell r="F554" t="str">
            <v/>
          </cell>
          <cell r="G554" t="str">
            <v/>
          </cell>
          <cell r="H554"/>
          <cell r="I554" t="str">
            <v/>
          </cell>
          <cell r="J554" t="str">
            <v/>
          </cell>
          <cell r="K554" t="str">
            <v/>
          </cell>
          <cell r="L554"/>
          <cell r="M554" t="str">
            <v/>
          </cell>
          <cell r="N554" t="str">
            <v/>
          </cell>
          <cell r="O554" t="str">
            <v/>
          </cell>
          <cell r="P554" t="str">
            <v>N</v>
          </cell>
          <cell r="Q554" t="str">
            <v/>
          </cell>
          <cell r="R554" t="str">
            <v/>
          </cell>
        </row>
        <row r="555">
          <cell r="B555" t="str">
            <v>04 0546</v>
          </cell>
          <cell r="C555" t="str">
            <v/>
          </cell>
          <cell r="D555" t="str">
            <v/>
          </cell>
          <cell r="E555" t="str">
            <v/>
          </cell>
          <cell r="F555" t="str">
            <v/>
          </cell>
          <cell r="G555" t="str">
            <v/>
          </cell>
          <cell r="H555"/>
          <cell r="I555" t="str">
            <v/>
          </cell>
          <cell r="J555" t="str">
            <v/>
          </cell>
          <cell r="K555" t="str">
            <v/>
          </cell>
          <cell r="L555"/>
          <cell r="M555" t="str">
            <v/>
          </cell>
          <cell r="N555" t="str">
            <v/>
          </cell>
          <cell r="O555" t="str">
            <v/>
          </cell>
          <cell r="P555" t="str">
            <v>N</v>
          </cell>
          <cell r="Q555" t="str">
            <v/>
          </cell>
          <cell r="R555" t="str">
            <v/>
          </cell>
        </row>
        <row r="556">
          <cell r="B556" t="str">
            <v>04 0547</v>
          </cell>
          <cell r="C556" t="str">
            <v/>
          </cell>
          <cell r="D556" t="str">
            <v/>
          </cell>
          <cell r="E556" t="str">
            <v/>
          </cell>
          <cell r="F556" t="str">
            <v/>
          </cell>
          <cell r="G556" t="str">
            <v/>
          </cell>
          <cell r="H556"/>
          <cell r="I556" t="str">
            <v/>
          </cell>
          <cell r="J556" t="str">
            <v/>
          </cell>
          <cell r="K556" t="str">
            <v/>
          </cell>
          <cell r="L556"/>
          <cell r="M556" t="str">
            <v/>
          </cell>
          <cell r="N556" t="str">
            <v/>
          </cell>
          <cell r="O556" t="str">
            <v/>
          </cell>
          <cell r="P556" t="str">
            <v>N</v>
          </cell>
          <cell r="Q556" t="str">
            <v/>
          </cell>
          <cell r="R556" t="str">
            <v/>
          </cell>
        </row>
        <row r="557">
          <cell r="B557" t="str">
            <v>04 0548</v>
          </cell>
          <cell r="C557" t="str">
            <v/>
          </cell>
          <cell r="D557" t="str">
            <v/>
          </cell>
          <cell r="E557" t="str">
            <v/>
          </cell>
          <cell r="F557" t="str">
            <v/>
          </cell>
          <cell r="G557" t="str">
            <v/>
          </cell>
          <cell r="H557"/>
          <cell r="I557" t="str">
            <v/>
          </cell>
          <cell r="J557" t="str">
            <v/>
          </cell>
          <cell r="K557" t="str">
            <v/>
          </cell>
          <cell r="L557"/>
          <cell r="M557" t="str">
            <v/>
          </cell>
          <cell r="N557" t="str">
            <v/>
          </cell>
          <cell r="O557" t="str">
            <v/>
          </cell>
          <cell r="P557" t="str">
            <v>N</v>
          </cell>
          <cell r="Q557" t="str">
            <v/>
          </cell>
          <cell r="R557" t="str">
            <v/>
          </cell>
        </row>
        <row r="558">
          <cell r="B558" t="str">
            <v>04 0549</v>
          </cell>
          <cell r="C558" t="str">
            <v/>
          </cell>
          <cell r="D558" t="str">
            <v/>
          </cell>
          <cell r="E558" t="str">
            <v/>
          </cell>
          <cell r="F558" t="str">
            <v/>
          </cell>
          <cell r="G558" t="str">
            <v/>
          </cell>
          <cell r="H558"/>
          <cell r="I558" t="str">
            <v/>
          </cell>
          <cell r="J558" t="str">
            <v/>
          </cell>
          <cell r="K558" t="str">
            <v/>
          </cell>
          <cell r="L558"/>
          <cell r="M558" t="str">
            <v/>
          </cell>
          <cell r="N558" t="str">
            <v/>
          </cell>
          <cell r="O558" t="str">
            <v/>
          </cell>
          <cell r="P558" t="str">
            <v>N</v>
          </cell>
          <cell r="Q558" t="str">
            <v/>
          </cell>
          <cell r="R558" t="str">
            <v/>
          </cell>
        </row>
        <row r="559">
          <cell r="B559" t="str">
            <v>04 0550</v>
          </cell>
          <cell r="C559" t="str">
            <v/>
          </cell>
          <cell r="D559" t="str">
            <v/>
          </cell>
          <cell r="E559" t="str">
            <v/>
          </cell>
          <cell r="F559" t="str">
            <v/>
          </cell>
          <cell r="G559" t="str">
            <v/>
          </cell>
          <cell r="H559"/>
          <cell r="I559" t="str">
            <v/>
          </cell>
          <cell r="J559" t="str">
            <v/>
          </cell>
          <cell r="K559" t="str">
            <v/>
          </cell>
          <cell r="L559"/>
          <cell r="M559" t="str">
            <v/>
          </cell>
          <cell r="N559" t="str">
            <v/>
          </cell>
          <cell r="O559" t="str">
            <v/>
          </cell>
          <cell r="P559" t="str">
            <v>N</v>
          </cell>
          <cell r="Q559" t="str">
            <v/>
          </cell>
          <cell r="R559" t="str">
            <v/>
          </cell>
        </row>
        <row r="560">
          <cell r="B560" t="str">
            <v>04 0551</v>
          </cell>
          <cell r="C560" t="str">
            <v/>
          </cell>
          <cell r="D560" t="str">
            <v/>
          </cell>
          <cell r="E560" t="str">
            <v/>
          </cell>
          <cell r="F560" t="str">
            <v/>
          </cell>
          <cell r="G560" t="str">
            <v/>
          </cell>
          <cell r="H560"/>
          <cell r="I560" t="str">
            <v/>
          </cell>
          <cell r="J560" t="str">
            <v/>
          </cell>
          <cell r="K560" t="str">
            <v/>
          </cell>
          <cell r="L560"/>
          <cell r="M560" t="str">
            <v/>
          </cell>
          <cell r="N560" t="str">
            <v/>
          </cell>
          <cell r="O560" t="str">
            <v/>
          </cell>
          <cell r="P560" t="str">
            <v>N</v>
          </cell>
          <cell r="Q560" t="str">
            <v/>
          </cell>
          <cell r="R560" t="str">
            <v/>
          </cell>
        </row>
        <row r="561">
          <cell r="B561" t="str">
            <v>04 0552</v>
          </cell>
          <cell r="C561" t="str">
            <v/>
          </cell>
          <cell r="D561" t="str">
            <v/>
          </cell>
          <cell r="E561" t="str">
            <v/>
          </cell>
          <cell r="F561" t="str">
            <v/>
          </cell>
          <cell r="G561" t="str">
            <v/>
          </cell>
          <cell r="H561"/>
          <cell r="I561" t="str">
            <v/>
          </cell>
          <cell r="J561" t="str">
            <v/>
          </cell>
          <cell r="K561" t="str">
            <v/>
          </cell>
          <cell r="L561"/>
          <cell r="M561" t="str">
            <v/>
          </cell>
          <cell r="N561" t="str">
            <v/>
          </cell>
          <cell r="O561" t="str">
            <v/>
          </cell>
          <cell r="P561" t="str">
            <v>N</v>
          </cell>
          <cell r="Q561" t="str">
            <v/>
          </cell>
          <cell r="R561" t="str">
            <v/>
          </cell>
        </row>
        <row r="562">
          <cell r="B562" t="str">
            <v>04 0553</v>
          </cell>
          <cell r="C562" t="str">
            <v/>
          </cell>
          <cell r="D562" t="str">
            <v/>
          </cell>
          <cell r="E562" t="str">
            <v/>
          </cell>
          <cell r="F562" t="str">
            <v/>
          </cell>
          <cell r="G562" t="str">
            <v/>
          </cell>
          <cell r="H562"/>
          <cell r="I562" t="str">
            <v/>
          </cell>
          <cell r="J562" t="str">
            <v/>
          </cell>
          <cell r="K562" t="str">
            <v/>
          </cell>
          <cell r="L562"/>
          <cell r="M562" t="str">
            <v/>
          </cell>
          <cell r="N562" t="str">
            <v/>
          </cell>
          <cell r="O562" t="str">
            <v/>
          </cell>
          <cell r="P562" t="str">
            <v>N</v>
          </cell>
          <cell r="Q562" t="str">
            <v/>
          </cell>
          <cell r="R562" t="str">
            <v/>
          </cell>
        </row>
        <row r="563">
          <cell r="B563" t="str">
            <v>04 0554</v>
          </cell>
          <cell r="C563" t="str">
            <v/>
          </cell>
          <cell r="D563" t="str">
            <v/>
          </cell>
          <cell r="E563" t="str">
            <v/>
          </cell>
          <cell r="F563" t="str">
            <v/>
          </cell>
          <cell r="G563" t="str">
            <v/>
          </cell>
          <cell r="H563"/>
          <cell r="I563" t="str">
            <v/>
          </cell>
          <cell r="J563" t="str">
            <v/>
          </cell>
          <cell r="K563" t="str">
            <v/>
          </cell>
          <cell r="L563"/>
          <cell r="M563" t="str">
            <v/>
          </cell>
          <cell r="N563" t="str">
            <v/>
          </cell>
          <cell r="O563" t="str">
            <v/>
          </cell>
          <cell r="P563" t="str">
            <v>N</v>
          </cell>
          <cell r="Q563" t="str">
            <v/>
          </cell>
          <cell r="R563" t="str">
            <v/>
          </cell>
        </row>
        <row r="564">
          <cell r="B564" t="str">
            <v>04 0555</v>
          </cell>
          <cell r="C564" t="str">
            <v/>
          </cell>
          <cell r="D564" t="str">
            <v/>
          </cell>
          <cell r="E564" t="str">
            <v/>
          </cell>
          <cell r="F564" t="str">
            <v/>
          </cell>
          <cell r="G564" t="str">
            <v/>
          </cell>
          <cell r="H564"/>
          <cell r="I564" t="str">
            <v/>
          </cell>
          <cell r="J564" t="str">
            <v/>
          </cell>
          <cell r="K564" t="str">
            <v/>
          </cell>
          <cell r="L564"/>
          <cell r="M564" t="str">
            <v/>
          </cell>
          <cell r="N564" t="str">
            <v/>
          </cell>
          <cell r="O564" t="str">
            <v/>
          </cell>
          <cell r="P564" t="str">
            <v>N</v>
          </cell>
          <cell r="Q564" t="str">
            <v/>
          </cell>
          <cell r="R564" t="str">
            <v/>
          </cell>
        </row>
        <row r="565">
          <cell r="B565" t="str">
            <v>04 0556</v>
          </cell>
          <cell r="C565" t="str">
            <v/>
          </cell>
          <cell r="D565" t="str">
            <v/>
          </cell>
          <cell r="E565" t="str">
            <v/>
          </cell>
          <cell r="F565" t="str">
            <v/>
          </cell>
          <cell r="G565" t="str">
            <v/>
          </cell>
          <cell r="H565"/>
          <cell r="I565" t="str">
            <v/>
          </cell>
          <cell r="J565" t="str">
            <v/>
          </cell>
          <cell r="K565" t="str">
            <v/>
          </cell>
          <cell r="L565"/>
          <cell r="M565" t="str">
            <v/>
          </cell>
          <cell r="N565" t="str">
            <v/>
          </cell>
          <cell r="O565" t="str">
            <v/>
          </cell>
          <cell r="P565" t="str">
            <v>N</v>
          </cell>
          <cell r="Q565" t="str">
            <v/>
          </cell>
          <cell r="R565" t="str">
            <v/>
          </cell>
        </row>
        <row r="566">
          <cell r="B566" t="str">
            <v>04 0557</v>
          </cell>
          <cell r="C566" t="str">
            <v/>
          </cell>
          <cell r="D566" t="str">
            <v/>
          </cell>
          <cell r="E566" t="str">
            <v/>
          </cell>
          <cell r="F566" t="str">
            <v/>
          </cell>
          <cell r="G566" t="str">
            <v/>
          </cell>
          <cell r="H566"/>
          <cell r="I566" t="str">
            <v/>
          </cell>
          <cell r="J566" t="str">
            <v/>
          </cell>
          <cell r="K566" t="str">
            <v/>
          </cell>
          <cell r="L566"/>
          <cell r="M566" t="str">
            <v/>
          </cell>
          <cell r="N566" t="str">
            <v/>
          </cell>
          <cell r="O566" t="str">
            <v/>
          </cell>
          <cell r="P566" t="str">
            <v>N</v>
          </cell>
          <cell r="Q566" t="str">
            <v/>
          </cell>
          <cell r="R566" t="str">
            <v/>
          </cell>
        </row>
        <row r="567">
          <cell r="B567" t="str">
            <v>04 0558</v>
          </cell>
          <cell r="C567" t="str">
            <v/>
          </cell>
          <cell r="D567" t="str">
            <v/>
          </cell>
          <cell r="E567" t="str">
            <v/>
          </cell>
          <cell r="F567" t="str">
            <v/>
          </cell>
          <cell r="G567" t="str">
            <v/>
          </cell>
          <cell r="H567"/>
          <cell r="I567" t="str">
            <v/>
          </cell>
          <cell r="J567" t="str">
            <v/>
          </cell>
          <cell r="K567" t="str">
            <v/>
          </cell>
          <cell r="L567"/>
          <cell r="M567" t="str">
            <v/>
          </cell>
          <cell r="N567" t="str">
            <v/>
          </cell>
          <cell r="O567" t="str">
            <v/>
          </cell>
          <cell r="P567" t="str">
            <v>N</v>
          </cell>
          <cell r="Q567" t="str">
            <v/>
          </cell>
          <cell r="R567" t="str">
            <v/>
          </cell>
        </row>
        <row r="568">
          <cell r="B568" t="str">
            <v>04 0559</v>
          </cell>
          <cell r="C568" t="str">
            <v/>
          </cell>
          <cell r="D568" t="str">
            <v/>
          </cell>
          <cell r="E568" t="str">
            <v/>
          </cell>
          <cell r="F568" t="str">
            <v/>
          </cell>
          <cell r="G568" t="str">
            <v/>
          </cell>
          <cell r="H568"/>
          <cell r="I568" t="str">
            <v/>
          </cell>
          <cell r="J568" t="str">
            <v/>
          </cell>
          <cell r="K568" t="str">
            <v/>
          </cell>
          <cell r="L568"/>
          <cell r="M568" t="str">
            <v/>
          </cell>
          <cell r="N568" t="str">
            <v/>
          </cell>
          <cell r="O568" t="str">
            <v/>
          </cell>
          <cell r="P568" t="str">
            <v>N</v>
          </cell>
          <cell r="Q568" t="str">
            <v/>
          </cell>
          <cell r="R568" t="str">
            <v/>
          </cell>
        </row>
        <row r="569">
          <cell r="B569" t="str">
            <v>04 0560</v>
          </cell>
          <cell r="C569" t="str">
            <v/>
          </cell>
          <cell r="D569" t="str">
            <v/>
          </cell>
          <cell r="E569" t="str">
            <v/>
          </cell>
          <cell r="F569" t="str">
            <v/>
          </cell>
          <cell r="G569" t="str">
            <v/>
          </cell>
          <cell r="H569"/>
          <cell r="I569" t="str">
            <v/>
          </cell>
          <cell r="J569" t="str">
            <v/>
          </cell>
          <cell r="K569" t="str">
            <v/>
          </cell>
          <cell r="L569"/>
          <cell r="M569" t="str">
            <v/>
          </cell>
          <cell r="N569" t="str">
            <v/>
          </cell>
          <cell r="O569" t="str">
            <v/>
          </cell>
          <cell r="P569" t="str">
            <v>N</v>
          </cell>
          <cell r="Q569" t="str">
            <v/>
          </cell>
          <cell r="R569" t="str">
            <v/>
          </cell>
        </row>
        <row r="570">
          <cell r="B570" t="str">
            <v>04 0561</v>
          </cell>
          <cell r="C570" t="str">
            <v/>
          </cell>
          <cell r="D570" t="str">
            <v/>
          </cell>
          <cell r="E570" t="str">
            <v/>
          </cell>
          <cell r="F570" t="str">
            <v/>
          </cell>
          <cell r="G570" t="str">
            <v/>
          </cell>
          <cell r="H570"/>
          <cell r="I570" t="str">
            <v/>
          </cell>
          <cell r="J570" t="str">
            <v/>
          </cell>
          <cell r="K570" t="str">
            <v/>
          </cell>
          <cell r="L570"/>
          <cell r="M570" t="str">
            <v/>
          </cell>
          <cell r="N570" t="str">
            <v/>
          </cell>
          <cell r="O570" t="str">
            <v/>
          </cell>
          <cell r="P570" t="str">
            <v>N</v>
          </cell>
          <cell r="Q570" t="str">
            <v/>
          </cell>
          <cell r="R570" t="str">
            <v/>
          </cell>
        </row>
        <row r="571">
          <cell r="B571" t="str">
            <v>04 0562</v>
          </cell>
          <cell r="C571" t="str">
            <v/>
          </cell>
          <cell r="D571" t="str">
            <v/>
          </cell>
          <cell r="E571" t="str">
            <v/>
          </cell>
          <cell r="F571" t="str">
            <v/>
          </cell>
          <cell r="G571" t="str">
            <v/>
          </cell>
          <cell r="H571"/>
          <cell r="I571" t="str">
            <v/>
          </cell>
          <cell r="J571" t="str">
            <v/>
          </cell>
          <cell r="K571" t="str">
            <v/>
          </cell>
          <cell r="L571"/>
          <cell r="M571" t="str">
            <v/>
          </cell>
          <cell r="N571" t="str">
            <v/>
          </cell>
          <cell r="O571" t="str">
            <v/>
          </cell>
          <cell r="P571" t="str">
            <v>N</v>
          </cell>
          <cell r="Q571" t="str">
            <v/>
          </cell>
          <cell r="R571" t="str">
            <v/>
          </cell>
        </row>
        <row r="572">
          <cell r="B572" t="str">
            <v>04 0563</v>
          </cell>
          <cell r="C572" t="str">
            <v/>
          </cell>
          <cell r="D572" t="str">
            <v/>
          </cell>
          <cell r="E572" t="str">
            <v/>
          </cell>
          <cell r="F572" t="str">
            <v/>
          </cell>
          <cell r="G572" t="str">
            <v/>
          </cell>
          <cell r="H572"/>
          <cell r="I572" t="str">
            <v/>
          </cell>
          <cell r="J572" t="str">
            <v/>
          </cell>
          <cell r="K572" t="str">
            <v/>
          </cell>
          <cell r="L572"/>
          <cell r="M572" t="str">
            <v/>
          </cell>
          <cell r="N572" t="str">
            <v/>
          </cell>
          <cell r="O572" t="str">
            <v/>
          </cell>
          <cell r="P572" t="str">
            <v>N</v>
          </cell>
          <cell r="Q572" t="str">
            <v/>
          </cell>
          <cell r="R572" t="str">
            <v/>
          </cell>
        </row>
        <row r="573">
          <cell r="B573" t="str">
            <v>04 0564</v>
          </cell>
          <cell r="C573" t="str">
            <v/>
          </cell>
          <cell r="D573" t="str">
            <v/>
          </cell>
          <cell r="E573" t="str">
            <v/>
          </cell>
          <cell r="F573" t="str">
            <v/>
          </cell>
          <cell r="G573" t="str">
            <v/>
          </cell>
          <cell r="H573"/>
          <cell r="I573" t="str">
            <v/>
          </cell>
          <cell r="J573" t="str">
            <v/>
          </cell>
          <cell r="K573" t="str">
            <v/>
          </cell>
          <cell r="L573"/>
          <cell r="M573" t="str">
            <v/>
          </cell>
          <cell r="N573" t="str">
            <v/>
          </cell>
          <cell r="O573" t="str">
            <v/>
          </cell>
          <cell r="P573" t="str">
            <v>N</v>
          </cell>
          <cell r="Q573" t="str">
            <v/>
          </cell>
          <cell r="R573" t="str">
            <v/>
          </cell>
        </row>
        <row r="574">
          <cell r="B574" t="str">
            <v>04 0565</v>
          </cell>
          <cell r="C574" t="str">
            <v/>
          </cell>
          <cell r="D574" t="str">
            <v/>
          </cell>
          <cell r="E574" t="str">
            <v/>
          </cell>
          <cell r="F574" t="str">
            <v/>
          </cell>
          <cell r="G574" t="str">
            <v/>
          </cell>
          <cell r="H574"/>
          <cell r="I574" t="str">
            <v/>
          </cell>
          <cell r="J574" t="str">
            <v/>
          </cell>
          <cell r="K574" t="str">
            <v/>
          </cell>
          <cell r="L574"/>
          <cell r="M574" t="str">
            <v/>
          </cell>
          <cell r="N574" t="str">
            <v/>
          </cell>
          <cell r="O574" t="str">
            <v/>
          </cell>
          <cell r="P574" t="str">
            <v>N</v>
          </cell>
          <cell r="Q574" t="str">
            <v/>
          </cell>
          <cell r="R574" t="str">
            <v/>
          </cell>
        </row>
        <row r="575">
          <cell r="B575" t="str">
            <v>04 0566</v>
          </cell>
          <cell r="C575" t="str">
            <v/>
          </cell>
          <cell r="D575" t="str">
            <v/>
          </cell>
          <cell r="E575" t="str">
            <v/>
          </cell>
          <cell r="F575" t="str">
            <v/>
          </cell>
          <cell r="G575" t="str">
            <v/>
          </cell>
          <cell r="H575"/>
          <cell r="I575" t="str">
            <v/>
          </cell>
          <cell r="J575" t="str">
            <v/>
          </cell>
          <cell r="K575" t="str">
            <v/>
          </cell>
          <cell r="L575"/>
          <cell r="M575" t="str">
            <v/>
          </cell>
          <cell r="N575" t="str">
            <v/>
          </cell>
          <cell r="O575" t="str">
            <v/>
          </cell>
          <cell r="P575" t="str">
            <v>N</v>
          </cell>
          <cell r="Q575" t="str">
            <v/>
          </cell>
          <cell r="R575" t="str">
            <v/>
          </cell>
        </row>
        <row r="576">
          <cell r="B576" t="str">
            <v>04 0567</v>
          </cell>
          <cell r="C576" t="str">
            <v/>
          </cell>
          <cell r="D576" t="str">
            <v/>
          </cell>
          <cell r="E576" t="str">
            <v/>
          </cell>
          <cell r="F576" t="str">
            <v/>
          </cell>
          <cell r="G576" t="str">
            <v/>
          </cell>
          <cell r="H576"/>
          <cell r="I576" t="str">
            <v/>
          </cell>
          <cell r="J576" t="str">
            <v/>
          </cell>
          <cell r="K576" t="str">
            <v/>
          </cell>
          <cell r="L576"/>
          <cell r="M576" t="str">
            <v/>
          </cell>
          <cell r="N576" t="str">
            <v/>
          </cell>
          <cell r="O576" t="str">
            <v/>
          </cell>
          <cell r="P576" t="str">
            <v>N</v>
          </cell>
          <cell r="Q576" t="str">
            <v/>
          </cell>
          <cell r="R576" t="str">
            <v/>
          </cell>
        </row>
        <row r="577">
          <cell r="B577" t="str">
            <v>04 0568</v>
          </cell>
          <cell r="C577" t="str">
            <v/>
          </cell>
          <cell r="D577" t="str">
            <v/>
          </cell>
          <cell r="E577" t="str">
            <v/>
          </cell>
          <cell r="F577" t="str">
            <v/>
          </cell>
          <cell r="G577" t="str">
            <v/>
          </cell>
          <cell r="H577"/>
          <cell r="I577" t="str">
            <v/>
          </cell>
          <cell r="J577" t="str">
            <v/>
          </cell>
          <cell r="K577" t="str">
            <v/>
          </cell>
          <cell r="L577"/>
          <cell r="M577" t="str">
            <v/>
          </cell>
          <cell r="N577" t="str">
            <v/>
          </cell>
          <cell r="O577" t="str">
            <v/>
          </cell>
          <cell r="P577" t="str">
            <v>N</v>
          </cell>
          <cell r="Q577" t="str">
            <v/>
          </cell>
          <cell r="R577" t="str">
            <v/>
          </cell>
        </row>
        <row r="578">
          <cell r="B578" t="str">
            <v>04 0569</v>
          </cell>
          <cell r="C578" t="str">
            <v/>
          </cell>
          <cell r="D578" t="str">
            <v/>
          </cell>
          <cell r="E578" t="str">
            <v/>
          </cell>
          <cell r="F578" t="str">
            <v/>
          </cell>
          <cell r="G578" t="str">
            <v/>
          </cell>
          <cell r="H578"/>
          <cell r="I578" t="str">
            <v/>
          </cell>
          <cell r="J578" t="str">
            <v/>
          </cell>
          <cell r="K578" t="str">
            <v/>
          </cell>
          <cell r="L578"/>
          <cell r="M578" t="str">
            <v/>
          </cell>
          <cell r="N578" t="str">
            <v/>
          </cell>
          <cell r="O578" t="str">
            <v/>
          </cell>
          <cell r="P578" t="str">
            <v>N</v>
          </cell>
          <cell r="Q578" t="str">
            <v/>
          </cell>
          <cell r="R578" t="str">
            <v/>
          </cell>
        </row>
        <row r="579">
          <cell r="B579" t="str">
            <v>04 0570</v>
          </cell>
          <cell r="C579" t="str">
            <v/>
          </cell>
          <cell r="D579" t="str">
            <v/>
          </cell>
          <cell r="E579" t="str">
            <v/>
          </cell>
          <cell r="F579" t="str">
            <v/>
          </cell>
          <cell r="G579" t="str">
            <v/>
          </cell>
          <cell r="H579"/>
          <cell r="I579" t="str">
            <v/>
          </cell>
          <cell r="J579" t="str">
            <v/>
          </cell>
          <cell r="K579" t="str">
            <v/>
          </cell>
          <cell r="L579"/>
          <cell r="M579" t="str">
            <v/>
          </cell>
          <cell r="N579" t="str">
            <v/>
          </cell>
          <cell r="O579" t="str">
            <v/>
          </cell>
          <cell r="P579" t="str">
            <v>N</v>
          </cell>
          <cell r="Q579" t="str">
            <v/>
          </cell>
          <cell r="R579" t="str">
            <v/>
          </cell>
        </row>
        <row r="580">
          <cell r="B580" t="str">
            <v>04 0571</v>
          </cell>
          <cell r="C580" t="str">
            <v/>
          </cell>
          <cell r="D580" t="str">
            <v/>
          </cell>
          <cell r="E580" t="str">
            <v/>
          </cell>
          <cell r="F580" t="str">
            <v/>
          </cell>
          <cell r="G580" t="str">
            <v/>
          </cell>
          <cell r="H580"/>
          <cell r="I580" t="str">
            <v/>
          </cell>
          <cell r="J580" t="str">
            <v/>
          </cell>
          <cell r="K580" t="str">
            <v/>
          </cell>
          <cell r="L580"/>
          <cell r="M580" t="str">
            <v/>
          </cell>
          <cell r="N580" t="str">
            <v/>
          </cell>
          <cell r="O580" t="str">
            <v/>
          </cell>
          <cell r="P580" t="str">
            <v>N</v>
          </cell>
          <cell r="Q580" t="str">
            <v/>
          </cell>
          <cell r="R580" t="str">
            <v/>
          </cell>
        </row>
        <row r="581">
          <cell r="B581" t="str">
            <v>04 0572</v>
          </cell>
          <cell r="C581" t="str">
            <v/>
          </cell>
          <cell r="D581" t="str">
            <v/>
          </cell>
          <cell r="E581" t="str">
            <v/>
          </cell>
          <cell r="F581" t="str">
            <v/>
          </cell>
          <cell r="G581" t="str">
            <v/>
          </cell>
          <cell r="H581"/>
          <cell r="I581" t="str">
            <v/>
          </cell>
          <cell r="J581" t="str">
            <v/>
          </cell>
          <cell r="K581" t="str">
            <v/>
          </cell>
          <cell r="L581"/>
          <cell r="M581" t="str">
            <v/>
          </cell>
          <cell r="N581" t="str">
            <v/>
          </cell>
          <cell r="O581" t="str">
            <v/>
          </cell>
          <cell r="P581" t="str">
            <v>N</v>
          </cell>
          <cell r="Q581" t="str">
            <v/>
          </cell>
          <cell r="R581" t="str">
            <v/>
          </cell>
        </row>
        <row r="582">
          <cell r="B582" t="str">
            <v>04 0573</v>
          </cell>
          <cell r="C582" t="str">
            <v/>
          </cell>
          <cell r="D582" t="str">
            <v/>
          </cell>
          <cell r="E582" t="str">
            <v/>
          </cell>
          <cell r="F582" t="str">
            <v/>
          </cell>
          <cell r="G582" t="str">
            <v/>
          </cell>
          <cell r="H582"/>
          <cell r="I582" t="str">
            <v/>
          </cell>
          <cell r="J582" t="str">
            <v/>
          </cell>
          <cell r="K582" t="str">
            <v/>
          </cell>
          <cell r="L582"/>
          <cell r="M582" t="str">
            <v/>
          </cell>
          <cell r="N582" t="str">
            <v/>
          </cell>
          <cell r="O582" t="str">
            <v/>
          </cell>
          <cell r="P582" t="str">
            <v>N</v>
          </cell>
          <cell r="Q582" t="str">
            <v/>
          </cell>
          <cell r="R582" t="str">
            <v/>
          </cell>
        </row>
        <row r="583">
          <cell r="B583" t="str">
            <v>04 0574</v>
          </cell>
          <cell r="C583" t="str">
            <v/>
          </cell>
          <cell r="D583" t="str">
            <v/>
          </cell>
          <cell r="E583" t="str">
            <v/>
          </cell>
          <cell r="F583" t="str">
            <v/>
          </cell>
          <cell r="G583" t="str">
            <v/>
          </cell>
          <cell r="H583"/>
          <cell r="I583" t="str">
            <v/>
          </cell>
          <cell r="J583" t="str">
            <v/>
          </cell>
          <cell r="K583" t="str">
            <v/>
          </cell>
          <cell r="L583"/>
          <cell r="M583" t="str">
            <v/>
          </cell>
          <cell r="N583" t="str">
            <v/>
          </cell>
          <cell r="O583" t="str">
            <v/>
          </cell>
          <cell r="P583" t="str">
            <v>N</v>
          </cell>
          <cell r="Q583" t="str">
            <v/>
          </cell>
          <cell r="R583" t="str">
            <v/>
          </cell>
        </row>
        <row r="584">
          <cell r="B584" t="str">
            <v>04 0575</v>
          </cell>
          <cell r="C584" t="str">
            <v/>
          </cell>
          <cell r="D584" t="str">
            <v/>
          </cell>
          <cell r="E584" t="str">
            <v/>
          </cell>
          <cell r="F584" t="str">
            <v/>
          </cell>
          <cell r="G584" t="str">
            <v/>
          </cell>
          <cell r="H584"/>
          <cell r="I584" t="str">
            <v/>
          </cell>
          <cell r="J584" t="str">
            <v/>
          </cell>
          <cell r="K584" t="str">
            <v/>
          </cell>
          <cell r="L584"/>
          <cell r="M584" t="str">
            <v/>
          </cell>
          <cell r="N584" t="str">
            <v/>
          </cell>
          <cell r="O584" t="str">
            <v/>
          </cell>
          <cell r="P584" t="str">
            <v>N</v>
          </cell>
          <cell r="Q584" t="str">
            <v/>
          </cell>
          <cell r="R584" t="str">
            <v/>
          </cell>
        </row>
        <row r="585">
          <cell r="B585" t="str">
            <v>04 0576</v>
          </cell>
          <cell r="C585" t="str">
            <v/>
          </cell>
          <cell r="D585" t="str">
            <v/>
          </cell>
          <cell r="E585" t="str">
            <v/>
          </cell>
          <cell r="F585" t="str">
            <v/>
          </cell>
          <cell r="G585" t="str">
            <v/>
          </cell>
          <cell r="H585"/>
          <cell r="I585" t="str">
            <v/>
          </cell>
          <cell r="J585" t="str">
            <v/>
          </cell>
          <cell r="K585" t="str">
            <v/>
          </cell>
          <cell r="L585"/>
          <cell r="M585" t="str">
            <v/>
          </cell>
          <cell r="N585" t="str">
            <v/>
          </cell>
          <cell r="O585" t="str">
            <v/>
          </cell>
          <cell r="P585" t="str">
            <v>N</v>
          </cell>
          <cell r="Q585" t="str">
            <v/>
          </cell>
          <cell r="R585" t="str">
            <v/>
          </cell>
        </row>
        <row r="586">
          <cell r="B586" t="str">
            <v>04 0577</v>
          </cell>
          <cell r="C586" t="str">
            <v/>
          </cell>
          <cell r="D586" t="str">
            <v/>
          </cell>
          <cell r="E586" t="str">
            <v/>
          </cell>
          <cell r="F586" t="str">
            <v/>
          </cell>
          <cell r="G586" t="str">
            <v/>
          </cell>
          <cell r="H586"/>
          <cell r="I586" t="str">
            <v/>
          </cell>
          <cell r="J586" t="str">
            <v/>
          </cell>
          <cell r="K586" t="str">
            <v/>
          </cell>
          <cell r="L586"/>
          <cell r="M586" t="str">
            <v/>
          </cell>
          <cell r="N586" t="str">
            <v/>
          </cell>
          <cell r="O586" t="str">
            <v/>
          </cell>
          <cell r="P586" t="str">
            <v>N</v>
          </cell>
          <cell r="Q586" t="str">
            <v/>
          </cell>
          <cell r="R586" t="str">
            <v/>
          </cell>
        </row>
        <row r="587">
          <cell r="B587" t="str">
            <v>04 0578</v>
          </cell>
          <cell r="C587" t="str">
            <v/>
          </cell>
          <cell r="D587" t="str">
            <v/>
          </cell>
          <cell r="E587" t="str">
            <v/>
          </cell>
          <cell r="F587" t="str">
            <v/>
          </cell>
          <cell r="G587" t="str">
            <v/>
          </cell>
          <cell r="H587"/>
          <cell r="I587" t="str">
            <v/>
          </cell>
          <cell r="J587" t="str">
            <v/>
          </cell>
          <cell r="K587" t="str">
            <v/>
          </cell>
          <cell r="L587"/>
          <cell r="M587" t="str">
            <v/>
          </cell>
          <cell r="N587" t="str">
            <v/>
          </cell>
          <cell r="O587" t="str">
            <v/>
          </cell>
          <cell r="P587" t="str">
            <v>N</v>
          </cell>
          <cell r="Q587" t="str">
            <v/>
          </cell>
          <cell r="R587" t="str">
            <v/>
          </cell>
        </row>
        <row r="588">
          <cell r="B588" t="str">
            <v>04 0579</v>
          </cell>
          <cell r="C588" t="str">
            <v/>
          </cell>
          <cell r="D588" t="str">
            <v/>
          </cell>
          <cell r="E588" t="str">
            <v/>
          </cell>
          <cell r="F588" t="str">
            <v/>
          </cell>
          <cell r="G588" t="str">
            <v/>
          </cell>
          <cell r="H588"/>
          <cell r="I588" t="str">
            <v/>
          </cell>
          <cell r="J588" t="str">
            <v/>
          </cell>
          <cell r="K588" t="str">
            <v/>
          </cell>
          <cell r="L588"/>
          <cell r="M588" t="str">
            <v/>
          </cell>
          <cell r="N588" t="str">
            <v/>
          </cell>
          <cell r="O588" t="str">
            <v/>
          </cell>
          <cell r="P588" t="str">
            <v>N</v>
          </cell>
          <cell r="Q588" t="str">
            <v/>
          </cell>
          <cell r="R588" t="str">
            <v/>
          </cell>
        </row>
        <row r="589">
          <cell r="B589" t="str">
            <v>04 0580</v>
          </cell>
          <cell r="C589" t="str">
            <v/>
          </cell>
          <cell r="D589" t="str">
            <v/>
          </cell>
          <cell r="E589" t="str">
            <v/>
          </cell>
          <cell r="F589" t="str">
            <v/>
          </cell>
          <cell r="G589" t="str">
            <v/>
          </cell>
          <cell r="H589"/>
          <cell r="I589" t="str">
            <v/>
          </cell>
          <cell r="J589" t="str">
            <v/>
          </cell>
          <cell r="K589" t="str">
            <v/>
          </cell>
          <cell r="L589"/>
          <cell r="M589" t="str">
            <v/>
          </cell>
          <cell r="N589" t="str">
            <v/>
          </cell>
          <cell r="O589" t="str">
            <v/>
          </cell>
          <cell r="P589" t="str">
            <v>N</v>
          </cell>
          <cell r="Q589" t="str">
            <v/>
          </cell>
          <cell r="R589" t="str">
            <v/>
          </cell>
        </row>
        <row r="590">
          <cell r="B590" t="str">
            <v>04 0581</v>
          </cell>
          <cell r="C590" t="str">
            <v/>
          </cell>
          <cell r="D590" t="str">
            <v/>
          </cell>
          <cell r="E590" t="str">
            <v/>
          </cell>
          <cell r="F590" t="str">
            <v/>
          </cell>
          <cell r="G590" t="str">
            <v/>
          </cell>
          <cell r="H590"/>
          <cell r="I590" t="str">
            <v/>
          </cell>
          <cell r="J590" t="str">
            <v/>
          </cell>
          <cell r="K590" t="str">
            <v/>
          </cell>
          <cell r="L590"/>
          <cell r="M590" t="str">
            <v/>
          </cell>
          <cell r="N590" t="str">
            <v/>
          </cell>
          <cell r="O590" t="str">
            <v/>
          </cell>
          <cell r="P590" t="str">
            <v>N</v>
          </cell>
          <cell r="Q590" t="str">
            <v/>
          </cell>
          <cell r="R590" t="str">
            <v/>
          </cell>
        </row>
        <row r="591">
          <cell r="B591" t="str">
            <v>04 0582</v>
          </cell>
          <cell r="C591" t="str">
            <v/>
          </cell>
          <cell r="D591" t="str">
            <v/>
          </cell>
          <cell r="E591" t="str">
            <v/>
          </cell>
          <cell r="F591" t="str">
            <v/>
          </cell>
          <cell r="G591" t="str">
            <v/>
          </cell>
          <cell r="H591"/>
          <cell r="I591" t="str">
            <v/>
          </cell>
          <cell r="J591" t="str">
            <v/>
          </cell>
          <cell r="K591" t="str">
            <v/>
          </cell>
          <cell r="L591"/>
          <cell r="M591" t="str">
            <v/>
          </cell>
          <cell r="N591" t="str">
            <v/>
          </cell>
          <cell r="O591" t="str">
            <v/>
          </cell>
          <cell r="P591" t="str">
            <v>N</v>
          </cell>
          <cell r="Q591" t="str">
            <v/>
          </cell>
          <cell r="R591" t="str">
            <v/>
          </cell>
        </row>
        <row r="592">
          <cell r="B592" t="str">
            <v>04 0583</v>
          </cell>
          <cell r="C592" t="str">
            <v/>
          </cell>
          <cell r="D592" t="str">
            <v/>
          </cell>
          <cell r="E592" t="str">
            <v/>
          </cell>
          <cell r="F592" t="str">
            <v/>
          </cell>
          <cell r="G592" t="str">
            <v/>
          </cell>
          <cell r="H592"/>
          <cell r="I592" t="str">
            <v/>
          </cell>
          <cell r="J592" t="str">
            <v/>
          </cell>
          <cell r="K592" t="str">
            <v/>
          </cell>
          <cell r="L592"/>
          <cell r="M592" t="str">
            <v/>
          </cell>
          <cell r="N592" t="str">
            <v/>
          </cell>
          <cell r="O592" t="str">
            <v/>
          </cell>
          <cell r="P592" t="str">
            <v>N</v>
          </cell>
          <cell r="Q592" t="str">
            <v/>
          </cell>
          <cell r="R592" t="str">
            <v/>
          </cell>
        </row>
        <row r="593">
          <cell r="B593" t="str">
            <v>04 0584</v>
          </cell>
          <cell r="C593" t="str">
            <v/>
          </cell>
          <cell r="D593" t="str">
            <v/>
          </cell>
          <cell r="E593" t="str">
            <v/>
          </cell>
          <cell r="F593" t="str">
            <v/>
          </cell>
          <cell r="G593" t="str">
            <v/>
          </cell>
          <cell r="H593"/>
          <cell r="I593" t="str">
            <v/>
          </cell>
          <cell r="J593" t="str">
            <v/>
          </cell>
          <cell r="K593" t="str">
            <v/>
          </cell>
          <cell r="L593"/>
          <cell r="M593" t="str">
            <v/>
          </cell>
          <cell r="N593" t="str">
            <v/>
          </cell>
          <cell r="O593" t="str">
            <v/>
          </cell>
          <cell r="P593" t="str">
            <v>N</v>
          </cell>
          <cell r="Q593" t="str">
            <v/>
          </cell>
          <cell r="R593" t="str">
            <v/>
          </cell>
        </row>
        <row r="594">
          <cell r="B594" t="str">
            <v>04 0585</v>
          </cell>
          <cell r="C594" t="str">
            <v/>
          </cell>
          <cell r="D594" t="str">
            <v/>
          </cell>
          <cell r="E594" t="str">
            <v/>
          </cell>
          <cell r="F594" t="str">
            <v/>
          </cell>
          <cell r="G594" t="str">
            <v/>
          </cell>
          <cell r="H594"/>
          <cell r="I594" t="str">
            <v/>
          </cell>
          <cell r="J594" t="str">
            <v/>
          </cell>
          <cell r="K594" t="str">
            <v/>
          </cell>
          <cell r="L594"/>
          <cell r="M594" t="str">
            <v/>
          </cell>
          <cell r="N594" t="str">
            <v/>
          </cell>
          <cell r="O594" t="str">
            <v/>
          </cell>
          <cell r="P594" t="str">
            <v>N</v>
          </cell>
          <cell r="Q594" t="str">
            <v/>
          </cell>
          <cell r="R594" t="str">
            <v/>
          </cell>
        </row>
        <row r="595">
          <cell r="B595" t="str">
            <v>04 0586</v>
          </cell>
          <cell r="C595" t="str">
            <v/>
          </cell>
          <cell r="D595" t="str">
            <v/>
          </cell>
          <cell r="E595" t="str">
            <v/>
          </cell>
          <cell r="F595" t="str">
            <v/>
          </cell>
          <cell r="G595" t="str">
            <v/>
          </cell>
          <cell r="H595"/>
          <cell r="I595" t="str">
            <v/>
          </cell>
          <cell r="J595" t="str">
            <v/>
          </cell>
          <cell r="K595" t="str">
            <v/>
          </cell>
          <cell r="L595"/>
          <cell r="M595" t="str">
            <v/>
          </cell>
          <cell r="N595" t="str">
            <v/>
          </cell>
          <cell r="O595" t="str">
            <v/>
          </cell>
          <cell r="P595" t="str">
            <v>N</v>
          </cell>
          <cell r="Q595" t="str">
            <v/>
          </cell>
          <cell r="R595" t="str">
            <v/>
          </cell>
        </row>
        <row r="596">
          <cell r="B596" t="str">
            <v>04 0587</v>
          </cell>
          <cell r="C596" t="str">
            <v/>
          </cell>
          <cell r="D596" t="str">
            <v/>
          </cell>
          <cell r="E596" t="str">
            <v/>
          </cell>
          <cell r="F596" t="str">
            <v/>
          </cell>
          <cell r="G596" t="str">
            <v/>
          </cell>
          <cell r="H596"/>
          <cell r="I596" t="str">
            <v/>
          </cell>
          <cell r="J596" t="str">
            <v/>
          </cell>
          <cell r="K596" t="str">
            <v/>
          </cell>
          <cell r="L596"/>
          <cell r="M596" t="str">
            <v/>
          </cell>
          <cell r="N596" t="str">
            <v/>
          </cell>
          <cell r="O596" t="str">
            <v/>
          </cell>
          <cell r="P596" t="str">
            <v>N</v>
          </cell>
          <cell r="Q596" t="str">
            <v/>
          </cell>
          <cell r="R596" t="str">
            <v/>
          </cell>
        </row>
        <row r="597">
          <cell r="B597" t="str">
            <v>04 0588</v>
          </cell>
          <cell r="C597" t="str">
            <v/>
          </cell>
          <cell r="D597" t="str">
            <v/>
          </cell>
          <cell r="E597" t="str">
            <v/>
          </cell>
          <cell r="F597" t="str">
            <v/>
          </cell>
          <cell r="G597" t="str">
            <v/>
          </cell>
          <cell r="H597"/>
          <cell r="I597" t="str">
            <v/>
          </cell>
          <cell r="J597" t="str">
            <v/>
          </cell>
          <cell r="K597" t="str">
            <v/>
          </cell>
          <cell r="L597"/>
          <cell r="M597" t="str">
            <v/>
          </cell>
          <cell r="N597" t="str">
            <v/>
          </cell>
          <cell r="O597" t="str">
            <v/>
          </cell>
          <cell r="P597" t="str">
            <v>N</v>
          </cell>
          <cell r="Q597" t="str">
            <v/>
          </cell>
          <cell r="R597" t="str">
            <v/>
          </cell>
        </row>
        <row r="598">
          <cell r="B598" t="str">
            <v>04 0589</v>
          </cell>
          <cell r="C598" t="str">
            <v/>
          </cell>
          <cell r="D598" t="str">
            <v/>
          </cell>
          <cell r="E598" t="str">
            <v/>
          </cell>
          <cell r="F598" t="str">
            <v/>
          </cell>
          <cell r="G598" t="str">
            <v/>
          </cell>
          <cell r="H598"/>
          <cell r="I598" t="str">
            <v/>
          </cell>
          <cell r="J598" t="str">
            <v/>
          </cell>
          <cell r="K598" t="str">
            <v/>
          </cell>
          <cell r="L598"/>
          <cell r="M598" t="str">
            <v/>
          </cell>
          <cell r="N598" t="str">
            <v/>
          </cell>
          <cell r="O598" t="str">
            <v/>
          </cell>
          <cell r="P598" t="str">
            <v>N</v>
          </cell>
          <cell r="Q598" t="str">
            <v/>
          </cell>
          <cell r="R598" t="str">
            <v/>
          </cell>
        </row>
        <row r="599">
          <cell r="B599" t="str">
            <v>04 0590</v>
          </cell>
          <cell r="C599" t="str">
            <v/>
          </cell>
          <cell r="D599" t="str">
            <v/>
          </cell>
          <cell r="E599" t="str">
            <v/>
          </cell>
          <cell r="F599" t="str">
            <v/>
          </cell>
          <cell r="G599" t="str">
            <v/>
          </cell>
          <cell r="H599"/>
          <cell r="I599" t="str">
            <v/>
          </cell>
          <cell r="J599" t="str">
            <v/>
          </cell>
          <cell r="K599" t="str">
            <v/>
          </cell>
          <cell r="L599"/>
          <cell r="M599" t="str">
            <v/>
          </cell>
          <cell r="N599" t="str">
            <v/>
          </cell>
          <cell r="O599" t="str">
            <v/>
          </cell>
          <cell r="P599" t="str">
            <v>N</v>
          </cell>
          <cell r="Q599" t="str">
            <v/>
          </cell>
          <cell r="R599" t="str">
            <v/>
          </cell>
        </row>
        <row r="600">
          <cell r="B600" t="str">
            <v>04 0591</v>
          </cell>
          <cell r="C600" t="str">
            <v/>
          </cell>
          <cell r="D600" t="str">
            <v/>
          </cell>
          <cell r="E600" t="str">
            <v/>
          </cell>
          <cell r="F600" t="str">
            <v/>
          </cell>
          <cell r="G600" t="str">
            <v/>
          </cell>
          <cell r="H600"/>
          <cell r="I600" t="str">
            <v/>
          </cell>
          <cell r="J600" t="str">
            <v/>
          </cell>
          <cell r="K600" t="str">
            <v/>
          </cell>
          <cell r="L600"/>
          <cell r="M600" t="str">
            <v/>
          </cell>
          <cell r="N600" t="str">
            <v/>
          </cell>
          <cell r="O600" t="str">
            <v/>
          </cell>
          <cell r="P600" t="str">
            <v>N</v>
          </cell>
          <cell r="Q600" t="str">
            <v/>
          </cell>
          <cell r="R600" t="str">
            <v/>
          </cell>
        </row>
        <row r="601">
          <cell r="B601" t="str">
            <v>04 0592</v>
          </cell>
          <cell r="C601" t="str">
            <v/>
          </cell>
          <cell r="D601" t="str">
            <v/>
          </cell>
          <cell r="E601" t="str">
            <v/>
          </cell>
          <cell r="F601" t="str">
            <v/>
          </cell>
          <cell r="G601" t="str">
            <v/>
          </cell>
          <cell r="H601"/>
          <cell r="I601" t="str">
            <v/>
          </cell>
          <cell r="J601" t="str">
            <v/>
          </cell>
          <cell r="K601" t="str">
            <v/>
          </cell>
          <cell r="L601"/>
          <cell r="M601" t="str">
            <v/>
          </cell>
          <cell r="N601" t="str">
            <v/>
          </cell>
          <cell r="O601" t="str">
            <v/>
          </cell>
          <cell r="P601" t="str">
            <v>N</v>
          </cell>
          <cell r="Q601" t="str">
            <v/>
          </cell>
          <cell r="R601" t="str">
            <v/>
          </cell>
        </row>
        <row r="602">
          <cell r="B602" t="str">
            <v>04 0593</v>
          </cell>
          <cell r="C602" t="str">
            <v/>
          </cell>
          <cell r="D602" t="str">
            <v/>
          </cell>
          <cell r="E602" t="str">
            <v/>
          </cell>
          <cell r="F602" t="str">
            <v/>
          </cell>
          <cell r="G602" t="str">
            <v/>
          </cell>
          <cell r="H602"/>
          <cell r="I602" t="str">
            <v/>
          </cell>
          <cell r="J602" t="str">
            <v/>
          </cell>
          <cell r="K602" t="str">
            <v/>
          </cell>
          <cell r="L602"/>
          <cell r="M602" t="str">
            <v/>
          </cell>
          <cell r="N602" t="str">
            <v/>
          </cell>
          <cell r="O602" t="str">
            <v/>
          </cell>
          <cell r="P602" t="str">
            <v>N</v>
          </cell>
          <cell r="Q602" t="str">
            <v/>
          </cell>
          <cell r="R602" t="str">
            <v/>
          </cell>
        </row>
        <row r="603">
          <cell r="B603" t="str">
            <v>04 0594</v>
          </cell>
          <cell r="C603" t="str">
            <v/>
          </cell>
          <cell r="D603" t="str">
            <v/>
          </cell>
          <cell r="E603" t="str">
            <v/>
          </cell>
          <cell r="F603" t="str">
            <v/>
          </cell>
          <cell r="G603" t="str">
            <v/>
          </cell>
          <cell r="H603"/>
          <cell r="I603" t="str">
            <v/>
          </cell>
          <cell r="J603" t="str">
            <v/>
          </cell>
          <cell r="K603" t="str">
            <v/>
          </cell>
          <cell r="L603"/>
          <cell r="M603" t="str">
            <v/>
          </cell>
          <cell r="N603" t="str">
            <v/>
          </cell>
          <cell r="O603" t="str">
            <v/>
          </cell>
          <cell r="P603" t="str">
            <v>N</v>
          </cell>
          <cell r="Q603" t="str">
            <v/>
          </cell>
          <cell r="R603" t="str">
            <v/>
          </cell>
        </row>
        <row r="604">
          <cell r="B604" t="str">
            <v>04 0595</v>
          </cell>
          <cell r="C604" t="str">
            <v/>
          </cell>
          <cell r="D604" t="str">
            <v/>
          </cell>
          <cell r="E604" t="str">
            <v/>
          </cell>
          <cell r="F604" t="str">
            <v/>
          </cell>
          <cell r="G604" t="str">
            <v/>
          </cell>
          <cell r="H604"/>
          <cell r="I604" t="str">
            <v/>
          </cell>
          <cell r="J604" t="str">
            <v/>
          </cell>
          <cell r="K604" t="str">
            <v/>
          </cell>
          <cell r="L604"/>
          <cell r="M604" t="str">
            <v/>
          </cell>
          <cell r="N604" t="str">
            <v/>
          </cell>
          <cell r="O604" t="str">
            <v/>
          </cell>
          <cell r="P604" t="str">
            <v>N</v>
          </cell>
          <cell r="Q604" t="str">
            <v/>
          </cell>
          <cell r="R604" t="str">
            <v/>
          </cell>
        </row>
        <row r="605">
          <cell r="B605" t="str">
            <v>04 0596</v>
          </cell>
          <cell r="C605" t="str">
            <v/>
          </cell>
          <cell r="D605" t="str">
            <v/>
          </cell>
          <cell r="E605" t="str">
            <v/>
          </cell>
          <cell r="F605" t="str">
            <v/>
          </cell>
          <cell r="G605" t="str">
            <v/>
          </cell>
          <cell r="H605"/>
          <cell r="I605" t="str">
            <v/>
          </cell>
          <cell r="J605" t="str">
            <v/>
          </cell>
          <cell r="K605" t="str">
            <v/>
          </cell>
          <cell r="L605"/>
          <cell r="M605" t="str">
            <v/>
          </cell>
          <cell r="N605" t="str">
            <v/>
          </cell>
          <cell r="O605" t="str">
            <v/>
          </cell>
          <cell r="P605" t="str">
            <v>N</v>
          </cell>
          <cell r="Q605" t="str">
            <v/>
          </cell>
          <cell r="R605" t="str">
            <v/>
          </cell>
        </row>
        <row r="606">
          <cell r="B606" t="str">
            <v>04 0597</v>
          </cell>
          <cell r="C606" t="str">
            <v/>
          </cell>
          <cell r="D606" t="str">
            <v/>
          </cell>
          <cell r="E606" t="str">
            <v/>
          </cell>
          <cell r="F606" t="str">
            <v/>
          </cell>
          <cell r="G606" t="str">
            <v/>
          </cell>
          <cell r="H606"/>
          <cell r="I606" t="str">
            <v/>
          </cell>
          <cell r="J606" t="str">
            <v/>
          </cell>
          <cell r="K606" t="str">
            <v/>
          </cell>
          <cell r="L606"/>
          <cell r="M606" t="str">
            <v/>
          </cell>
          <cell r="N606" t="str">
            <v/>
          </cell>
          <cell r="O606" t="str">
            <v/>
          </cell>
          <cell r="P606" t="str">
            <v>N</v>
          </cell>
          <cell r="Q606" t="str">
            <v/>
          </cell>
          <cell r="R606" t="str">
            <v/>
          </cell>
        </row>
        <row r="607">
          <cell r="B607" t="str">
            <v>04 0598</v>
          </cell>
          <cell r="C607" t="str">
            <v/>
          </cell>
          <cell r="D607" t="str">
            <v/>
          </cell>
          <cell r="E607" t="str">
            <v/>
          </cell>
          <cell r="F607" t="str">
            <v/>
          </cell>
          <cell r="G607" t="str">
            <v/>
          </cell>
          <cell r="H607"/>
          <cell r="I607" t="str">
            <v/>
          </cell>
          <cell r="J607" t="str">
            <v/>
          </cell>
          <cell r="K607" t="str">
            <v/>
          </cell>
          <cell r="L607"/>
          <cell r="M607" t="str">
            <v/>
          </cell>
          <cell r="N607" t="str">
            <v/>
          </cell>
          <cell r="O607" t="str">
            <v/>
          </cell>
          <cell r="P607" t="str">
            <v>N</v>
          </cell>
          <cell r="Q607" t="str">
            <v/>
          </cell>
          <cell r="R607" t="str">
            <v/>
          </cell>
        </row>
        <row r="608">
          <cell r="B608" t="str">
            <v>04 0599</v>
          </cell>
          <cell r="C608" t="str">
            <v/>
          </cell>
          <cell r="D608" t="str">
            <v/>
          </cell>
          <cell r="E608" t="str">
            <v/>
          </cell>
          <cell r="F608" t="str">
            <v/>
          </cell>
          <cell r="G608" t="str">
            <v/>
          </cell>
          <cell r="H608"/>
          <cell r="I608" t="str">
            <v/>
          </cell>
          <cell r="J608" t="str">
            <v/>
          </cell>
          <cell r="K608" t="str">
            <v/>
          </cell>
          <cell r="L608"/>
          <cell r="M608" t="str">
            <v/>
          </cell>
          <cell r="N608" t="str">
            <v/>
          </cell>
          <cell r="O608" t="str">
            <v/>
          </cell>
          <cell r="P608" t="str">
            <v>N</v>
          </cell>
          <cell r="Q608" t="str">
            <v/>
          </cell>
          <cell r="R608" t="str">
            <v/>
          </cell>
        </row>
        <row r="609">
          <cell r="B609" t="str">
            <v>04 0600</v>
          </cell>
          <cell r="C609" t="str">
            <v/>
          </cell>
          <cell r="D609" t="str">
            <v/>
          </cell>
          <cell r="E609" t="str">
            <v/>
          </cell>
          <cell r="F609" t="str">
            <v/>
          </cell>
          <cell r="G609" t="str">
            <v/>
          </cell>
          <cell r="H609"/>
          <cell r="I609" t="str">
            <v/>
          </cell>
          <cell r="J609" t="str">
            <v/>
          </cell>
          <cell r="K609" t="str">
            <v/>
          </cell>
          <cell r="L609"/>
          <cell r="M609" t="str">
            <v/>
          </cell>
          <cell r="N609" t="str">
            <v/>
          </cell>
          <cell r="O609" t="str">
            <v/>
          </cell>
          <cell r="P609" t="str">
            <v>N</v>
          </cell>
          <cell r="Q609" t="str">
            <v/>
          </cell>
          <cell r="R609" t="str">
            <v/>
          </cell>
        </row>
        <row r="610">
          <cell r="B610" t="str">
            <v>04 0601</v>
          </cell>
          <cell r="C610" t="str">
            <v/>
          </cell>
          <cell r="D610" t="str">
            <v/>
          </cell>
          <cell r="E610" t="str">
            <v/>
          </cell>
          <cell r="F610" t="str">
            <v/>
          </cell>
          <cell r="G610" t="str">
            <v/>
          </cell>
          <cell r="H610"/>
          <cell r="I610" t="str">
            <v/>
          </cell>
          <cell r="J610" t="str">
            <v/>
          </cell>
          <cell r="K610" t="str">
            <v/>
          </cell>
          <cell r="L610"/>
          <cell r="M610" t="str">
            <v/>
          </cell>
          <cell r="N610" t="str">
            <v/>
          </cell>
          <cell r="O610" t="str">
            <v/>
          </cell>
          <cell r="P610" t="str">
            <v>N</v>
          </cell>
          <cell r="Q610" t="str">
            <v/>
          </cell>
          <cell r="R610" t="str">
            <v/>
          </cell>
        </row>
        <row r="611">
          <cell r="B611" t="str">
            <v>04 0602</v>
          </cell>
          <cell r="C611" t="str">
            <v/>
          </cell>
          <cell r="D611" t="str">
            <v/>
          </cell>
          <cell r="E611" t="str">
            <v/>
          </cell>
          <cell r="F611" t="str">
            <v/>
          </cell>
          <cell r="G611" t="str">
            <v/>
          </cell>
          <cell r="H611"/>
          <cell r="I611" t="str">
            <v/>
          </cell>
          <cell r="J611" t="str">
            <v/>
          </cell>
          <cell r="K611" t="str">
            <v/>
          </cell>
          <cell r="L611"/>
          <cell r="M611" t="str">
            <v/>
          </cell>
          <cell r="N611" t="str">
            <v/>
          </cell>
          <cell r="O611" t="str">
            <v/>
          </cell>
          <cell r="P611" t="str">
            <v>N</v>
          </cell>
          <cell r="Q611" t="str">
            <v/>
          </cell>
          <cell r="R611" t="str">
            <v/>
          </cell>
        </row>
        <row r="612">
          <cell r="B612" t="str">
            <v>04 0603</v>
          </cell>
          <cell r="C612" t="str">
            <v/>
          </cell>
          <cell r="D612" t="str">
            <v/>
          </cell>
          <cell r="E612" t="str">
            <v/>
          </cell>
          <cell r="F612" t="str">
            <v/>
          </cell>
          <cell r="G612" t="str">
            <v/>
          </cell>
          <cell r="H612"/>
          <cell r="I612" t="str">
            <v/>
          </cell>
          <cell r="J612" t="str">
            <v/>
          </cell>
          <cell r="K612" t="str">
            <v/>
          </cell>
          <cell r="L612"/>
          <cell r="M612" t="str">
            <v/>
          </cell>
          <cell r="N612" t="str">
            <v/>
          </cell>
          <cell r="O612" t="str">
            <v/>
          </cell>
          <cell r="P612" t="str">
            <v>N</v>
          </cell>
          <cell r="Q612" t="str">
            <v/>
          </cell>
          <cell r="R612" t="str">
            <v/>
          </cell>
        </row>
        <row r="613">
          <cell r="B613" t="str">
            <v>04 0604</v>
          </cell>
          <cell r="C613" t="str">
            <v/>
          </cell>
          <cell r="D613" t="str">
            <v/>
          </cell>
          <cell r="E613" t="str">
            <v/>
          </cell>
          <cell r="F613" t="str">
            <v/>
          </cell>
          <cell r="G613" t="str">
            <v/>
          </cell>
          <cell r="H613"/>
          <cell r="I613" t="str">
            <v/>
          </cell>
          <cell r="J613" t="str">
            <v/>
          </cell>
          <cell r="K613" t="str">
            <v/>
          </cell>
          <cell r="L613"/>
          <cell r="M613" t="str">
            <v/>
          </cell>
          <cell r="N613" t="str">
            <v/>
          </cell>
          <cell r="O613" t="str">
            <v/>
          </cell>
          <cell r="P613" t="str">
            <v>N</v>
          </cell>
          <cell r="Q613" t="str">
            <v/>
          </cell>
          <cell r="R613" t="str">
            <v/>
          </cell>
        </row>
        <row r="614">
          <cell r="B614" t="str">
            <v>04 0605</v>
          </cell>
          <cell r="C614" t="str">
            <v/>
          </cell>
          <cell r="D614" t="str">
            <v/>
          </cell>
          <cell r="E614" t="str">
            <v/>
          </cell>
          <cell r="F614" t="str">
            <v/>
          </cell>
          <cell r="G614" t="str">
            <v/>
          </cell>
          <cell r="H614"/>
          <cell r="I614" t="str">
            <v/>
          </cell>
          <cell r="J614" t="str">
            <v/>
          </cell>
          <cell r="K614" t="str">
            <v/>
          </cell>
          <cell r="L614"/>
          <cell r="M614" t="str">
            <v/>
          </cell>
          <cell r="N614" t="str">
            <v/>
          </cell>
          <cell r="O614" t="str">
            <v/>
          </cell>
          <cell r="P614" t="str">
            <v>N</v>
          </cell>
          <cell r="Q614" t="str">
            <v/>
          </cell>
          <cell r="R614" t="str">
            <v/>
          </cell>
        </row>
        <row r="615">
          <cell r="B615" t="str">
            <v>04 0606</v>
          </cell>
          <cell r="C615" t="str">
            <v/>
          </cell>
          <cell r="D615" t="str">
            <v/>
          </cell>
          <cell r="E615" t="str">
            <v/>
          </cell>
          <cell r="F615" t="str">
            <v/>
          </cell>
          <cell r="G615" t="str">
            <v/>
          </cell>
          <cell r="H615"/>
          <cell r="I615" t="str">
            <v/>
          </cell>
          <cell r="J615" t="str">
            <v/>
          </cell>
          <cell r="K615" t="str">
            <v/>
          </cell>
          <cell r="L615"/>
          <cell r="M615" t="str">
            <v/>
          </cell>
          <cell r="N615" t="str">
            <v/>
          </cell>
          <cell r="O615" t="str">
            <v/>
          </cell>
          <cell r="P615" t="str">
            <v>N</v>
          </cell>
          <cell r="Q615" t="str">
            <v/>
          </cell>
          <cell r="R615" t="str">
            <v/>
          </cell>
        </row>
        <row r="616">
          <cell r="B616" t="str">
            <v>04 0607</v>
          </cell>
          <cell r="C616" t="str">
            <v/>
          </cell>
          <cell r="D616" t="str">
            <v/>
          </cell>
          <cell r="E616" t="str">
            <v/>
          </cell>
          <cell r="F616" t="str">
            <v/>
          </cell>
          <cell r="G616" t="str">
            <v/>
          </cell>
          <cell r="H616"/>
          <cell r="I616" t="str">
            <v/>
          </cell>
          <cell r="J616" t="str">
            <v/>
          </cell>
          <cell r="K616" t="str">
            <v/>
          </cell>
          <cell r="L616"/>
          <cell r="M616" t="str">
            <v/>
          </cell>
          <cell r="N616" t="str">
            <v/>
          </cell>
          <cell r="O616" t="str">
            <v/>
          </cell>
          <cell r="P616" t="str">
            <v>N</v>
          </cell>
          <cell r="Q616" t="str">
            <v/>
          </cell>
          <cell r="R616" t="str">
            <v/>
          </cell>
        </row>
        <row r="617">
          <cell r="B617" t="str">
            <v>04 0608</v>
          </cell>
          <cell r="C617" t="str">
            <v/>
          </cell>
          <cell r="D617" t="str">
            <v/>
          </cell>
          <cell r="E617" t="str">
            <v/>
          </cell>
          <cell r="F617" t="str">
            <v/>
          </cell>
          <cell r="G617" t="str">
            <v/>
          </cell>
          <cell r="H617"/>
          <cell r="I617" t="str">
            <v/>
          </cell>
          <cell r="J617" t="str">
            <v/>
          </cell>
          <cell r="K617" t="str">
            <v/>
          </cell>
          <cell r="L617"/>
          <cell r="M617" t="str">
            <v/>
          </cell>
          <cell r="N617" t="str">
            <v/>
          </cell>
          <cell r="O617" t="str">
            <v/>
          </cell>
          <cell r="P617" t="str">
            <v>N</v>
          </cell>
          <cell r="Q617" t="str">
            <v/>
          </cell>
          <cell r="R617" t="str">
            <v/>
          </cell>
        </row>
        <row r="618">
          <cell r="B618" t="str">
            <v>04 0609</v>
          </cell>
          <cell r="C618" t="str">
            <v/>
          </cell>
          <cell r="D618" t="str">
            <v/>
          </cell>
          <cell r="E618" t="str">
            <v/>
          </cell>
          <cell r="F618" t="str">
            <v/>
          </cell>
          <cell r="G618" t="str">
            <v/>
          </cell>
          <cell r="H618"/>
          <cell r="I618" t="str">
            <v/>
          </cell>
          <cell r="J618" t="str">
            <v/>
          </cell>
          <cell r="K618" t="str">
            <v/>
          </cell>
          <cell r="L618"/>
          <cell r="M618" t="str">
            <v/>
          </cell>
          <cell r="N618" t="str">
            <v/>
          </cell>
          <cell r="O618" t="str">
            <v/>
          </cell>
          <cell r="P618" t="str">
            <v>N</v>
          </cell>
          <cell r="Q618" t="str">
            <v/>
          </cell>
          <cell r="R618" t="str">
            <v/>
          </cell>
        </row>
        <row r="619">
          <cell r="B619" t="str">
            <v>04 0610</v>
          </cell>
          <cell r="C619" t="str">
            <v/>
          </cell>
          <cell r="D619" t="str">
            <v/>
          </cell>
          <cell r="E619" t="str">
            <v/>
          </cell>
          <cell r="F619" t="str">
            <v/>
          </cell>
          <cell r="G619" t="str">
            <v/>
          </cell>
          <cell r="H619"/>
          <cell r="I619" t="str">
            <v/>
          </cell>
          <cell r="J619" t="str">
            <v/>
          </cell>
          <cell r="K619" t="str">
            <v/>
          </cell>
          <cell r="L619"/>
          <cell r="M619" t="str">
            <v/>
          </cell>
          <cell r="N619" t="str">
            <v/>
          </cell>
          <cell r="O619" t="str">
            <v/>
          </cell>
          <cell r="P619" t="str">
            <v>N</v>
          </cell>
          <cell r="Q619" t="str">
            <v/>
          </cell>
          <cell r="R619" t="str">
            <v/>
          </cell>
        </row>
        <row r="620">
          <cell r="B620" t="str">
            <v>04 0611</v>
          </cell>
          <cell r="C620" t="str">
            <v/>
          </cell>
          <cell r="D620" t="str">
            <v/>
          </cell>
          <cell r="E620" t="str">
            <v/>
          </cell>
          <cell r="F620" t="str">
            <v/>
          </cell>
          <cell r="G620" t="str">
            <v/>
          </cell>
          <cell r="H620"/>
          <cell r="I620" t="str">
            <v/>
          </cell>
          <cell r="J620" t="str">
            <v/>
          </cell>
          <cell r="K620" t="str">
            <v/>
          </cell>
          <cell r="L620"/>
          <cell r="M620" t="str">
            <v/>
          </cell>
          <cell r="N620" t="str">
            <v/>
          </cell>
          <cell r="O620" t="str">
            <v/>
          </cell>
          <cell r="P620" t="str">
            <v>N</v>
          </cell>
          <cell r="Q620" t="str">
            <v/>
          </cell>
          <cell r="R620" t="str">
            <v/>
          </cell>
        </row>
        <row r="621">
          <cell r="B621" t="str">
            <v>04 0612</v>
          </cell>
          <cell r="C621" t="str">
            <v/>
          </cell>
          <cell r="D621" t="str">
            <v/>
          </cell>
          <cell r="E621" t="str">
            <v/>
          </cell>
          <cell r="F621" t="str">
            <v/>
          </cell>
          <cell r="G621" t="str">
            <v/>
          </cell>
          <cell r="H621"/>
          <cell r="I621" t="str">
            <v/>
          </cell>
          <cell r="J621" t="str">
            <v/>
          </cell>
          <cell r="K621" t="str">
            <v/>
          </cell>
          <cell r="L621"/>
          <cell r="M621" t="str">
            <v/>
          </cell>
          <cell r="N621" t="str">
            <v/>
          </cell>
          <cell r="O621" t="str">
            <v/>
          </cell>
          <cell r="P621" t="str">
            <v>N</v>
          </cell>
          <cell r="Q621" t="str">
            <v/>
          </cell>
          <cell r="R621" t="str">
            <v/>
          </cell>
        </row>
        <row r="622">
          <cell r="B622" t="str">
            <v>04 0613</v>
          </cell>
          <cell r="C622" t="str">
            <v/>
          </cell>
          <cell r="D622" t="str">
            <v/>
          </cell>
          <cell r="E622" t="str">
            <v/>
          </cell>
          <cell r="F622" t="str">
            <v/>
          </cell>
          <cell r="G622" t="str">
            <v/>
          </cell>
          <cell r="H622"/>
          <cell r="I622" t="str">
            <v/>
          </cell>
          <cell r="J622" t="str">
            <v/>
          </cell>
          <cell r="K622" t="str">
            <v/>
          </cell>
          <cell r="L622"/>
          <cell r="M622" t="str">
            <v/>
          </cell>
          <cell r="N622" t="str">
            <v/>
          </cell>
          <cell r="O622" t="str">
            <v/>
          </cell>
          <cell r="P622" t="str">
            <v>N</v>
          </cell>
          <cell r="Q622" t="str">
            <v/>
          </cell>
          <cell r="R622" t="str">
            <v/>
          </cell>
        </row>
        <row r="623">
          <cell r="B623" t="str">
            <v>04 0614</v>
          </cell>
          <cell r="C623" t="str">
            <v/>
          </cell>
          <cell r="D623" t="str">
            <v/>
          </cell>
          <cell r="E623" t="str">
            <v/>
          </cell>
          <cell r="F623" t="str">
            <v/>
          </cell>
          <cell r="G623" t="str">
            <v/>
          </cell>
          <cell r="H623"/>
          <cell r="I623" t="str">
            <v/>
          </cell>
          <cell r="J623" t="str">
            <v/>
          </cell>
          <cell r="K623" t="str">
            <v/>
          </cell>
          <cell r="L623"/>
          <cell r="M623" t="str">
            <v/>
          </cell>
          <cell r="N623" t="str">
            <v/>
          </cell>
          <cell r="O623" t="str">
            <v/>
          </cell>
          <cell r="P623" t="str">
            <v>N</v>
          </cell>
          <cell r="Q623" t="str">
            <v/>
          </cell>
          <cell r="R623" t="str">
            <v/>
          </cell>
        </row>
        <row r="624">
          <cell r="B624" t="str">
            <v>04 0615</v>
          </cell>
          <cell r="C624" t="str">
            <v/>
          </cell>
          <cell r="D624" t="str">
            <v/>
          </cell>
          <cell r="E624" t="str">
            <v/>
          </cell>
          <cell r="F624" t="str">
            <v/>
          </cell>
          <cell r="G624" t="str">
            <v/>
          </cell>
          <cell r="H624"/>
          <cell r="I624" t="str">
            <v/>
          </cell>
          <cell r="J624" t="str">
            <v/>
          </cell>
          <cell r="K624" t="str">
            <v/>
          </cell>
          <cell r="L624"/>
          <cell r="M624" t="str">
            <v/>
          </cell>
          <cell r="N624" t="str">
            <v/>
          </cell>
          <cell r="O624" t="str">
            <v/>
          </cell>
          <cell r="P624" t="str">
            <v>N</v>
          </cell>
          <cell r="Q624" t="str">
            <v/>
          </cell>
          <cell r="R624" t="str">
            <v/>
          </cell>
        </row>
        <row r="625">
          <cell r="B625" t="str">
            <v>04 0616</v>
          </cell>
          <cell r="C625" t="str">
            <v/>
          </cell>
          <cell r="D625" t="str">
            <v/>
          </cell>
          <cell r="E625" t="str">
            <v/>
          </cell>
          <cell r="F625" t="str">
            <v/>
          </cell>
          <cell r="G625" t="str">
            <v/>
          </cell>
          <cell r="H625"/>
          <cell r="I625" t="str">
            <v/>
          </cell>
          <cell r="J625" t="str">
            <v/>
          </cell>
          <cell r="K625" t="str">
            <v/>
          </cell>
          <cell r="L625"/>
          <cell r="M625" t="str">
            <v/>
          </cell>
          <cell r="N625" t="str">
            <v/>
          </cell>
          <cell r="O625" t="str">
            <v/>
          </cell>
          <cell r="P625" t="str">
            <v>N</v>
          </cell>
          <cell r="Q625" t="str">
            <v/>
          </cell>
          <cell r="R625" t="str">
            <v/>
          </cell>
        </row>
        <row r="626">
          <cell r="B626" t="str">
            <v>04 0617</v>
          </cell>
          <cell r="C626" t="str">
            <v/>
          </cell>
          <cell r="D626" t="str">
            <v/>
          </cell>
          <cell r="E626" t="str">
            <v/>
          </cell>
          <cell r="F626" t="str">
            <v/>
          </cell>
          <cell r="G626" t="str">
            <v/>
          </cell>
          <cell r="H626"/>
          <cell r="I626" t="str">
            <v/>
          </cell>
          <cell r="J626" t="str">
            <v/>
          </cell>
          <cell r="K626" t="str">
            <v/>
          </cell>
          <cell r="L626"/>
          <cell r="M626" t="str">
            <v/>
          </cell>
          <cell r="N626" t="str">
            <v/>
          </cell>
          <cell r="O626" t="str">
            <v/>
          </cell>
          <cell r="P626" t="str">
            <v>N</v>
          </cell>
          <cell r="Q626" t="str">
            <v/>
          </cell>
          <cell r="R626" t="str">
            <v/>
          </cell>
        </row>
        <row r="627">
          <cell r="B627" t="str">
            <v>04 0618</v>
          </cell>
          <cell r="C627" t="str">
            <v/>
          </cell>
          <cell r="D627" t="str">
            <v/>
          </cell>
          <cell r="E627" t="str">
            <v/>
          </cell>
          <cell r="F627" t="str">
            <v/>
          </cell>
          <cell r="G627" t="str">
            <v/>
          </cell>
          <cell r="H627"/>
          <cell r="I627" t="str">
            <v/>
          </cell>
          <cell r="J627" t="str">
            <v/>
          </cell>
          <cell r="K627" t="str">
            <v/>
          </cell>
          <cell r="L627"/>
          <cell r="M627" t="str">
            <v/>
          </cell>
          <cell r="N627" t="str">
            <v/>
          </cell>
          <cell r="O627" t="str">
            <v/>
          </cell>
          <cell r="P627" t="str">
            <v>N</v>
          </cell>
          <cell r="Q627" t="str">
            <v/>
          </cell>
          <cell r="R627" t="str">
            <v/>
          </cell>
        </row>
        <row r="628">
          <cell r="B628" t="str">
            <v>04 0619</v>
          </cell>
          <cell r="C628" t="str">
            <v/>
          </cell>
          <cell r="D628" t="str">
            <v/>
          </cell>
          <cell r="E628" t="str">
            <v/>
          </cell>
          <cell r="F628" t="str">
            <v/>
          </cell>
          <cell r="G628" t="str">
            <v/>
          </cell>
          <cell r="H628"/>
          <cell r="I628" t="str">
            <v/>
          </cell>
          <cell r="J628" t="str">
            <v/>
          </cell>
          <cell r="K628" t="str">
            <v/>
          </cell>
          <cell r="L628"/>
          <cell r="M628" t="str">
            <v/>
          </cell>
          <cell r="N628" t="str">
            <v/>
          </cell>
          <cell r="O628" t="str">
            <v/>
          </cell>
          <cell r="P628" t="str">
            <v>N</v>
          </cell>
          <cell r="Q628" t="str">
            <v/>
          </cell>
          <cell r="R628" t="str">
            <v/>
          </cell>
        </row>
        <row r="629">
          <cell r="B629" t="str">
            <v>04 0620</v>
          </cell>
          <cell r="C629" t="str">
            <v/>
          </cell>
          <cell r="D629" t="str">
            <v/>
          </cell>
          <cell r="E629" t="str">
            <v/>
          </cell>
          <cell r="F629" t="str">
            <v/>
          </cell>
          <cell r="G629" t="str">
            <v/>
          </cell>
          <cell r="H629"/>
          <cell r="I629" t="str">
            <v/>
          </cell>
          <cell r="J629" t="str">
            <v/>
          </cell>
          <cell r="K629" t="str">
            <v/>
          </cell>
          <cell r="L629"/>
          <cell r="M629" t="str">
            <v/>
          </cell>
          <cell r="N629" t="str">
            <v/>
          </cell>
          <cell r="O629" t="str">
            <v/>
          </cell>
          <cell r="P629" t="str">
            <v>N</v>
          </cell>
          <cell r="Q629" t="str">
            <v/>
          </cell>
          <cell r="R629" t="str">
            <v/>
          </cell>
        </row>
        <row r="630">
          <cell r="B630" t="str">
            <v>04 0621</v>
          </cell>
          <cell r="C630" t="str">
            <v/>
          </cell>
          <cell r="D630" t="str">
            <v/>
          </cell>
          <cell r="E630" t="str">
            <v/>
          </cell>
          <cell r="F630" t="str">
            <v/>
          </cell>
          <cell r="G630" t="str">
            <v/>
          </cell>
          <cell r="H630"/>
          <cell r="I630" t="str">
            <v/>
          </cell>
          <cell r="J630" t="str">
            <v/>
          </cell>
          <cell r="K630" t="str">
            <v/>
          </cell>
          <cell r="L630"/>
          <cell r="M630" t="str">
            <v/>
          </cell>
          <cell r="N630" t="str">
            <v/>
          </cell>
          <cell r="O630" t="str">
            <v/>
          </cell>
          <cell r="P630" t="str">
            <v>N</v>
          </cell>
          <cell r="Q630" t="str">
            <v/>
          </cell>
          <cell r="R630" t="str">
            <v/>
          </cell>
        </row>
        <row r="631">
          <cell r="B631" t="str">
            <v>04 0622</v>
          </cell>
          <cell r="C631" t="str">
            <v/>
          </cell>
          <cell r="D631" t="str">
            <v/>
          </cell>
          <cell r="E631" t="str">
            <v/>
          </cell>
          <cell r="F631" t="str">
            <v/>
          </cell>
          <cell r="G631" t="str">
            <v/>
          </cell>
          <cell r="H631"/>
          <cell r="I631" t="str">
            <v/>
          </cell>
          <cell r="J631" t="str">
            <v/>
          </cell>
          <cell r="K631" t="str">
            <v/>
          </cell>
          <cell r="L631"/>
          <cell r="M631" t="str">
            <v/>
          </cell>
          <cell r="N631" t="str">
            <v/>
          </cell>
          <cell r="O631" t="str">
            <v/>
          </cell>
          <cell r="P631" t="str">
            <v>N</v>
          </cell>
          <cell r="Q631" t="str">
            <v/>
          </cell>
          <cell r="R631" t="str">
            <v/>
          </cell>
        </row>
        <row r="632">
          <cell r="B632" t="str">
            <v>04 0623</v>
          </cell>
          <cell r="C632" t="str">
            <v/>
          </cell>
          <cell r="D632" t="str">
            <v/>
          </cell>
          <cell r="E632" t="str">
            <v/>
          </cell>
          <cell r="F632" t="str">
            <v/>
          </cell>
          <cell r="G632" t="str">
            <v/>
          </cell>
          <cell r="H632"/>
          <cell r="I632" t="str">
            <v/>
          </cell>
          <cell r="J632" t="str">
            <v/>
          </cell>
          <cell r="K632" t="str">
            <v/>
          </cell>
          <cell r="L632"/>
          <cell r="M632" t="str">
            <v/>
          </cell>
          <cell r="N632" t="str">
            <v/>
          </cell>
          <cell r="O632" t="str">
            <v/>
          </cell>
          <cell r="P632" t="str">
            <v>N</v>
          </cell>
          <cell r="Q632" t="str">
            <v/>
          </cell>
          <cell r="R632" t="str">
            <v/>
          </cell>
        </row>
        <row r="633">
          <cell r="B633" t="str">
            <v>04 0624</v>
          </cell>
          <cell r="C633" t="str">
            <v/>
          </cell>
          <cell r="D633" t="str">
            <v/>
          </cell>
          <cell r="E633" t="str">
            <v/>
          </cell>
          <cell r="F633" t="str">
            <v/>
          </cell>
          <cell r="G633" t="str">
            <v/>
          </cell>
          <cell r="H633"/>
          <cell r="I633" t="str">
            <v/>
          </cell>
          <cell r="J633" t="str">
            <v/>
          </cell>
          <cell r="K633" t="str">
            <v/>
          </cell>
          <cell r="L633"/>
          <cell r="M633" t="str">
            <v/>
          </cell>
          <cell r="N633" t="str">
            <v/>
          </cell>
          <cell r="O633" t="str">
            <v/>
          </cell>
          <cell r="P633" t="str">
            <v>N</v>
          </cell>
          <cell r="Q633" t="str">
            <v/>
          </cell>
          <cell r="R633" t="str">
            <v/>
          </cell>
        </row>
        <row r="634">
          <cell r="B634" t="str">
            <v>04 0625</v>
          </cell>
          <cell r="C634" t="str">
            <v/>
          </cell>
          <cell r="D634" t="str">
            <v/>
          </cell>
          <cell r="E634" t="str">
            <v/>
          </cell>
          <cell r="F634" t="str">
            <v/>
          </cell>
          <cell r="G634" t="str">
            <v/>
          </cell>
          <cell r="H634"/>
          <cell r="I634" t="str">
            <v/>
          </cell>
          <cell r="J634" t="str">
            <v/>
          </cell>
          <cell r="K634" t="str">
            <v/>
          </cell>
          <cell r="L634"/>
          <cell r="M634" t="str">
            <v/>
          </cell>
          <cell r="N634" t="str">
            <v/>
          </cell>
          <cell r="O634" t="str">
            <v/>
          </cell>
          <cell r="P634" t="str">
            <v>N</v>
          </cell>
          <cell r="Q634" t="str">
            <v/>
          </cell>
          <cell r="R634" t="str">
            <v/>
          </cell>
        </row>
        <row r="635">
          <cell r="B635" t="str">
            <v>04 0626</v>
          </cell>
          <cell r="C635" t="str">
            <v/>
          </cell>
          <cell r="D635" t="str">
            <v/>
          </cell>
          <cell r="E635" t="str">
            <v/>
          </cell>
          <cell r="F635" t="str">
            <v/>
          </cell>
          <cell r="G635" t="str">
            <v/>
          </cell>
          <cell r="H635"/>
          <cell r="I635" t="str">
            <v/>
          </cell>
          <cell r="J635" t="str">
            <v/>
          </cell>
          <cell r="K635" t="str">
            <v/>
          </cell>
          <cell r="L635"/>
          <cell r="M635" t="str">
            <v/>
          </cell>
          <cell r="N635" t="str">
            <v/>
          </cell>
          <cell r="O635" t="str">
            <v/>
          </cell>
          <cell r="P635" t="str">
            <v>N</v>
          </cell>
          <cell r="Q635" t="str">
            <v/>
          </cell>
          <cell r="R635" t="str">
            <v/>
          </cell>
        </row>
        <row r="636">
          <cell r="B636" t="str">
            <v>04 0627</v>
          </cell>
          <cell r="C636" t="str">
            <v/>
          </cell>
          <cell r="D636" t="str">
            <v/>
          </cell>
          <cell r="E636" t="str">
            <v/>
          </cell>
          <cell r="F636" t="str">
            <v/>
          </cell>
          <cell r="G636" t="str">
            <v/>
          </cell>
          <cell r="H636"/>
          <cell r="I636" t="str">
            <v/>
          </cell>
          <cell r="J636" t="str">
            <v/>
          </cell>
          <cell r="K636" t="str">
            <v/>
          </cell>
          <cell r="L636"/>
          <cell r="M636" t="str">
            <v/>
          </cell>
          <cell r="N636" t="str">
            <v/>
          </cell>
          <cell r="O636" t="str">
            <v/>
          </cell>
          <cell r="P636" t="str">
            <v>N</v>
          </cell>
          <cell r="Q636" t="str">
            <v/>
          </cell>
          <cell r="R636" t="str">
            <v/>
          </cell>
        </row>
        <row r="637">
          <cell r="B637" t="str">
            <v>04 0628</v>
          </cell>
          <cell r="C637" t="str">
            <v/>
          </cell>
          <cell r="D637" t="str">
            <v/>
          </cell>
          <cell r="E637" t="str">
            <v/>
          </cell>
          <cell r="F637" t="str">
            <v/>
          </cell>
          <cell r="G637" t="str">
            <v/>
          </cell>
          <cell r="H637"/>
          <cell r="I637" t="str">
            <v/>
          </cell>
          <cell r="J637" t="str">
            <v/>
          </cell>
          <cell r="K637" t="str">
            <v/>
          </cell>
          <cell r="L637"/>
          <cell r="M637" t="str">
            <v/>
          </cell>
          <cell r="N637" t="str">
            <v/>
          </cell>
          <cell r="O637" t="str">
            <v/>
          </cell>
          <cell r="P637" t="str">
            <v>N</v>
          </cell>
          <cell r="Q637" t="str">
            <v/>
          </cell>
          <cell r="R637" t="str">
            <v/>
          </cell>
        </row>
        <row r="638">
          <cell r="B638" t="str">
            <v>04 0629</v>
          </cell>
          <cell r="C638" t="str">
            <v/>
          </cell>
          <cell r="D638" t="str">
            <v/>
          </cell>
          <cell r="E638" t="str">
            <v/>
          </cell>
          <cell r="F638" t="str">
            <v/>
          </cell>
          <cell r="G638" t="str">
            <v/>
          </cell>
          <cell r="H638"/>
          <cell r="I638" t="str">
            <v/>
          </cell>
          <cell r="J638" t="str">
            <v/>
          </cell>
          <cell r="K638" t="str">
            <v/>
          </cell>
          <cell r="L638"/>
          <cell r="M638" t="str">
            <v/>
          </cell>
          <cell r="N638" t="str">
            <v/>
          </cell>
          <cell r="O638" t="str">
            <v/>
          </cell>
          <cell r="P638" t="str">
            <v>N</v>
          </cell>
          <cell r="Q638" t="str">
            <v/>
          </cell>
          <cell r="R638" t="str">
            <v/>
          </cell>
        </row>
        <row r="639">
          <cell r="B639" t="str">
            <v>04 0630</v>
          </cell>
          <cell r="C639" t="str">
            <v/>
          </cell>
          <cell r="D639" t="str">
            <v/>
          </cell>
          <cell r="E639" t="str">
            <v/>
          </cell>
          <cell r="F639" t="str">
            <v/>
          </cell>
          <cell r="G639" t="str">
            <v/>
          </cell>
          <cell r="H639"/>
          <cell r="I639" t="str">
            <v/>
          </cell>
          <cell r="J639" t="str">
            <v/>
          </cell>
          <cell r="K639" t="str">
            <v/>
          </cell>
          <cell r="L639"/>
          <cell r="M639" t="str">
            <v/>
          </cell>
          <cell r="N639" t="str">
            <v/>
          </cell>
          <cell r="O639" t="str">
            <v/>
          </cell>
          <cell r="P639" t="str">
            <v>N</v>
          </cell>
          <cell r="Q639" t="str">
            <v/>
          </cell>
          <cell r="R639" t="str">
            <v/>
          </cell>
        </row>
        <row r="640">
          <cell r="B640" t="str">
            <v>04 0631</v>
          </cell>
          <cell r="C640" t="str">
            <v/>
          </cell>
          <cell r="D640" t="str">
            <v/>
          </cell>
          <cell r="E640" t="str">
            <v/>
          </cell>
          <cell r="F640" t="str">
            <v/>
          </cell>
          <cell r="G640" t="str">
            <v/>
          </cell>
          <cell r="H640"/>
          <cell r="I640" t="str">
            <v/>
          </cell>
          <cell r="J640" t="str">
            <v/>
          </cell>
          <cell r="K640" t="str">
            <v/>
          </cell>
          <cell r="L640"/>
          <cell r="M640" t="str">
            <v/>
          </cell>
          <cell r="N640" t="str">
            <v/>
          </cell>
          <cell r="O640" t="str">
            <v/>
          </cell>
          <cell r="P640" t="str">
            <v>N</v>
          </cell>
          <cell r="Q640" t="str">
            <v/>
          </cell>
          <cell r="R640" t="str">
            <v/>
          </cell>
        </row>
        <row r="641">
          <cell r="B641" t="str">
            <v>04 0632</v>
          </cell>
          <cell r="C641" t="str">
            <v/>
          </cell>
          <cell r="D641" t="str">
            <v/>
          </cell>
          <cell r="E641" t="str">
            <v/>
          </cell>
          <cell r="F641" t="str">
            <v/>
          </cell>
          <cell r="G641" t="str">
            <v/>
          </cell>
          <cell r="H641"/>
          <cell r="I641" t="str">
            <v/>
          </cell>
          <cell r="J641" t="str">
            <v/>
          </cell>
          <cell r="K641" t="str">
            <v/>
          </cell>
          <cell r="L641"/>
          <cell r="M641" t="str">
            <v/>
          </cell>
          <cell r="N641" t="str">
            <v/>
          </cell>
          <cell r="O641" t="str">
            <v/>
          </cell>
          <cell r="P641" t="str">
            <v>N</v>
          </cell>
          <cell r="Q641" t="str">
            <v/>
          </cell>
          <cell r="R641" t="str">
            <v/>
          </cell>
        </row>
        <row r="642">
          <cell r="B642" t="str">
            <v>04 0633</v>
          </cell>
          <cell r="C642" t="str">
            <v/>
          </cell>
          <cell r="D642" t="str">
            <v/>
          </cell>
          <cell r="E642" t="str">
            <v/>
          </cell>
          <cell r="F642" t="str">
            <v/>
          </cell>
          <cell r="G642" t="str">
            <v/>
          </cell>
          <cell r="H642"/>
          <cell r="I642" t="str">
            <v/>
          </cell>
          <cell r="J642" t="str">
            <v/>
          </cell>
          <cell r="K642" t="str">
            <v/>
          </cell>
          <cell r="L642"/>
          <cell r="M642" t="str">
            <v/>
          </cell>
          <cell r="N642" t="str">
            <v/>
          </cell>
          <cell r="O642" t="str">
            <v/>
          </cell>
          <cell r="P642" t="str">
            <v>N</v>
          </cell>
          <cell r="Q642" t="str">
            <v/>
          </cell>
          <cell r="R642" t="str">
            <v/>
          </cell>
        </row>
        <row r="643">
          <cell r="B643" t="str">
            <v>04 0634</v>
          </cell>
          <cell r="C643" t="str">
            <v/>
          </cell>
          <cell r="D643" t="str">
            <v/>
          </cell>
          <cell r="E643" t="str">
            <v/>
          </cell>
          <cell r="F643" t="str">
            <v/>
          </cell>
          <cell r="G643" t="str">
            <v/>
          </cell>
          <cell r="H643"/>
          <cell r="I643" t="str">
            <v/>
          </cell>
          <cell r="J643" t="str">
            <v/>
          </cell>
          <cell r="K643" t="str">
            <v/>
          </cell>
          <cell r="L643"/>
          <cell r="M643" t="str">
            <v/>
          </cell>
          <cell r="N643" t="str">
            <v/>
          </cell>
          <cell r="O643" t="str">
            <v/>
          </cell>
          <cell r="P643" t="str">
            <v>N</v>
          </cell>
          <cell r="Q643" t="str">
            <v/>
          </cell>
          <cell r="R643" t="str">
            <v/>
          </cell>
        </row>
        <row r="644">
          <cell r="B644" t="str">
            <v>04 0635</v>
          </cell>
          <cell r="C644" t="str">
            <v/>
          </cell>
          <cell r="D644" t="str">
            <v/>
          </cell>
          <cell r="E644" t="str">
            <v/>
          </cell>
          <cell r="F644" t="str">
            <v/>
          </cell>
          <cell r="G644" t="str">
            <v/>
          </cell>
          <cell r="H644"/>
          <cell r="I644" t="str">
            <v/>
          </cell>
          <cell r="J644" t="str">
            <v/>
          </cell>
          <cell r="K644" t="str">
            <v/>
          </cell>
          <cell r="L644"/>
          <cell r="M644" t="str">
            <v/>
          </cell>
          <cell r="N644" t="str">
            <v/>
          </cell>
          <cell r="O644" t="str">
            <v/>
          </cell>
          <cell r="P644" t="str">
            <v>N</v>
          </cell>
          <cell r="Q644" t="str">
            <v/>
          </cell>
          <cell r="R644" t="str">
            <v/>
          </cell>
        </row>
        <row r="645">
          <cell r="B645" t="str">
            <v>04 0636</v>
          </cell>
          <cell r="C645" t="str">
            <v/>
          </cell>
          <cell r="D645" t="str">
            <v/>
          </cell>
          <cell r="E645" t="str">
            <v/>
          </cell>
          <cell r="F645" t="str">
            <v/>
          </cell>
          <cell r="G645" t="str">
            <v/>
          </cell>
          <cell r="H645"/>
          <cell r="I645" t="str">
            <v/>
          </cell>
          <cell r="J645" t="str">
            <v/>
          </cell>
          <cell r="K645" t="str">
            <v/>
          </cell>
          <cell r="L645"/>
          <cell r="M645" t="str">
            <v/>
          </cell>
          <cell r="N645" t="str">
            <v/>
          </cell>
          <cell r="O645" t="str">
            <v/>
          </cell>
          <cell r="P645" t="str">
            <v>N</v>
          </cell>
          <cell r="Q645" t="str">
            <v/>
          </cell>
          <cell r="R645" t="str">
            <v/>
          </cell>
        </row>
        <row r="646">
          <cell r="B646" t="str">
            <v>04 0637</v>
          </cell>
          <cell r="C646" t="str">
            <v/>
          </cell>
          <cell r="D646" t="str">
            <v/>
          </cell>
          <cell r="E646" t="str">
            <v/>
          </cell>
          <cell r="F646" t="str">
            <v/>
          </cell>
          <cell r="G646" t="str">
            <v/>
          </cell>
          <cell r="H646"/>
          <cell r="I646" t="str">
            <v/>
          </cell>
          <cell r="J646" t="str">
            <v/>
          </cell>
          <cell r="K646" t="str">
            <v/>
          </cell>
          <cell r="L646"/>
          <cell r="M646" t="str">
            <v/>
          </cell>
          <cell r="N646" t="str">
            <v/>
          </cell>
          <cell r="O646" t="str">
            <v/>
          </cell>
          <cell r="P646" t="str">
            <v>N</v>
          </cell>
          <cell r="Q646" t="str">
            <v/>
          </cell>
          <cell r="R646" t="str">
            <v/>
          </cell>
        </row>
        <row r="647">
          <cell r="B647" t="str">
            <v>04 0638</v>
          </cell>
          <cell r="C647" t="str">
            <v/>
          </cell>
          <cell r="D647" t="str">
            <v/>
          </cell>
          <cell r="E647" t="str">
            <v/>
          </cell>
          <cell r="F647" t="str">
            <v/>
          </cell>
          <cell r="G647" t="str">
            <v/>
          </cell>
          <cell r="H647"/>
          <cell r="I647" t="str">
            <v/>
          </cell>
          <cell r="J647" t="str">
            <v/>
          </cell>
          <cell r="K647" t="str">
            <v/>
          </cell>
          <cell r="L647"/>
          <cell r="M647" t="str">
            <v/>
          </cell>
          <cell r="N647" t="str">
            <v/>
          </cell>
          <cell r="O647" t="str">
            <v/>
          </cell>
          <cell r="P647" t="str">
            <v>N</v>
          </cell>
          <cell r="Q647" t="str">
            <v/>
          </cell>
          <cell r="R647" t="str">
            <v/>
          </cell>
        </row>
        <row r="648">
          <cell r="B648" t="str">
            <v>04 0639</v>
          </cell>
          <cell r="C648" t="str">
            <v/>
          </cell>
          <cell r="D648" t="str">
            <v/>
          </cell>
          <cell r="E648" t="str">
            <v/>
          </cell>
          <cell r="F648" t="str">
            <v/>
          </cell>
          <cell r="G648" t="str">
            <v/>
          </cell>
          <cell r="H648"/>
          <cell r="I648" t="str">
            <v/>
          </cell>
          <cell r="J648" t="str">
            <v/>
          </cell>
          <cell r="K648" t="str">
            <v/>
          </cell>
          <cell r="L648"/>
          <cell r="M648" t="str">
            <v/>
          </cell>
          <cell r="N648" t="str">
            <v/>
          </cell>
          <cell r="O648" t="str">
            <v/>
          </cell>
          <cell r="P648" t="str">
            <v>N</v>
          </cell>
          <cell r="Q648" t="str">
            <v/>
          </cell>
          <cell r="R648" t="str">
            <v/>
          </cell>
        </row>
        <row r="649">
          <cell r="B649" t="str">
            <v>04 0640</v>
          </cell>
          <cell r="C649" t="str">
            <v/>
          </cell>
          <cell r="D649" t="str">
            <v/>
          </cell>
          <cell r="E649" t="str">
            <v/>
          </cell>
          <cell r="F649" t="str">
            <v/>
          </cell>
          <cell r="G649" t="str">
            <v/>
          </cell>
          <cell r="H649"/>
          <cell r="I649" t="str">
            <v/>
          </cell>
          <cell r="J649" t="str">
            <v/>
          </cell>
          <cell r="K649" t="str">
            <v/>
          </cell>
          <cell r="L649"/>
          <cell r="M649" t="str">
            <v/>
          </cell>
          <cell r="N649" t="str">
            <v/>
          </cell>
          <cell r="O649" t="str">
            <v/>
          </cell>
          <cell r="P649" t="str">
            <v>N</v>
          </cell>
          <cell r="Q649" t="str">
            <v/>
          </cell>
          <cell r="R649" t="str">
            <v/>
          </cell>
        </row>
        <row r="650">
          <cell r="B650" t="str">
            <v>04 0641</v>
          </cell>
          <cell r="C650" t="str">
            <v/>
          </cell>
          <cell r="D650" t="str">
            <v/>
          </cell>
          <cell r="E650" t="str">
            <v/>
          </cell>
          <cell r="F650" t="str">
            <v/>
          </cell>
          <cell r="G650" t="str">
            <v/>
          </cell>
          <cell r="H650"/>
          <cell r="I650" t="str">
            <v/>
          </cell>
          <cell r="J650" t="str">
            <v/>
          </cell>
          <cell r="K650" t="str">
            <v/>
          </cell>
          <cell r="L650"/>
          <cell r="M650" t="str">
            <v/>
          </cell>
          <cell r="N650" t="str">
            <v/>
          </cell>
          <cell r="O650" t="str">
            <v/>
          </cell>
          <cell r="P650" t="str">
            <v>N</v>
          </cell>
          <cell r="Q650" t="str">
            <v/>
          </cell>
          <cell r="R650" t="str">
            <v/>
          </cell>
        </row>
        <row r="651">
          <cell r="B651" t="str">
            <v>04 0642</v>
          </cell>
          <cell r="C651" t="str">
            <v/>
          </cell>
          <cell r="D651" t="str">
            <v/>
          </cell>
          <cell r="E651" t="str">
            <v/>
          </cell>
          <cell r="F651" t="str">
            <v/>
          </cell>
          <cell r="G651" t="str">
            <v/>
          </cell>
          <cell r="H651"/>
          <cell r="I651" t="str">
            <v/>
          </cell>
          <cell r="J651" t="str">
            <v/>
          </cell>
          <cell r="K651" t="str">
            <v/>
          </cell>
          <cell r="L651"/>
          <cell r="M651" t="str">
            <v/>
          </cell>
          <cell r="N651" t="str">
            <v/>
          </cell>
          <cell r="O651" t="str">
            <v/>
          </cell>
          <cell r="P651" t="str">
            <v>N</v>
          </cell>
          <cell r="Q651" t="str">
            <v/>
          </cell>
          <cell r="R651" t="str">
            <v/>
          </cell>
        </row>
        <row r="652">
          <cell r="B652" t="str">
            <v>04 0643</v>
          </cell>
          <cell r="C652" t="str">
            <v/>
          </cell>
          <cell r="D652" t="str">
            <v/>
          </cell>
          <cell r="E652" t="str">
            <v/>
          </cell>
          <cell r="F652" t="str">
            <v/>
          </cell>
          <cell r="G652" t="str">
            <v/>
          </cell>
          <cell r="H652"/>
          <cell r="I652" t="str">
            <v/>
          </cell>
          <cell r="J652" t="str">
            <v/>
          </cell>
          <cell r="K652" t="str">
            <v/>
          </cell>
          <cell r="L652"/>
          <cell r="M652" t="str">
            <v/>
          </cell>
          <cell r="N652" t="str">
            <v/>
          </cell>
          <cell r="O652" t="str">
            <v/>
          </cell>
          <cell r="P652" t="str">
            <v>N</v>
          </cell>
          <cell r="Q652" t="str">
            <v/>
          </cell>
          <cell r="R652" t="str">
            <v/>
          </cell>
        </row>
        <row r="653">
          <cell r="B653" t="str">
            <v>04 0644</v>
          </cell>
          <cell r="C653" t="str">
            <v/>
          </cell>
          <cell r="D653" t="str">
            <v/>
          </cell>
          <cell r="E653" t="str">
            <v/>
          </cell>
          <cell r="F653" t="str">
            <v/>
          </cell>
          <cell r="G653" t="str">
            <v/>
          </cell>
          <cell r="H653"/>
          <cell r="I653" t="str">
            <v/>
          </cell>
          <cell r="J653" t="str">
            <v/>
          </cell>
          <cell r="K653" t="str">
            <v/>
          </cell>
          <cell r="L653"/>
          <cell r="M653" t="str">
            <v/>
          </cell>
          <cell r="N653" t="str">
            <v/>
          </cell>
          <cell r="O653" t="str">
            <v/>
          </cell>
          <cell r="P653" t="str">
            <v>N</v>
          </cell>
          <cell r="Q653" t="str">
            <v/>
          </cell>
          <cell r="R653" t="str">
            <v/>
          </cell>
        </row>
        <row r="654">
          <cell r="B654" t="str">
            <v>04 0645</v>
          </cell>
          <cell r="C654" t="str">
            <v/>
          </cell>
          <cell r="D654" t="str">
            <v/>
          </cell>
          <cell r="E654" t="str">
            <v/>
          </cell>
          <cell r="F654" t="str">
            <v/>
          </cell>
          <cell r="G654" t="str">
            <v/>
          </cell>
          <cell r="H654"/>
          <cell r="I654" t="str">
            <v/>
          </cell>
          <cell r="J654" t="str">
            <v/>
          </cell>
          <cell r="K654" t="str">
            <v/>
          </cell>
          <cell r="L654"/>
          <cell r="M654" t="str">
            <v/>
          </cell>
          <cell r="N654" t="str">
            <v/>
          </cell>
          <cell r="O654" t="str">
            <v/>
          </cell>
          <cell r="P654" t="str">
            <v>N</v>
          </cell>
          <cell r="Q654" t="str">
            <v/>
          </cell>
          <cell r="R654" t="str">
            <v/>
          </cell>
        </row>
        <row r="655">
          <cell r="B655" t="str">
            <v>04 0646</v>
          </cell>
          <cell r="C655" t="str">
            <v/>
          </cell>
          <cell r="D655" t="str">
            <v/>
          </cell>
          <cell r="E655" t="str">
            <v/>
          </cell>
          <cell r="F655" t="str">
            <v/>
          </cell>
          <cell r="G655" t="str">
            <v/>
          </cell>
          <cell r="H655"/>
          <cell r="I655" t="str">
            <v/>
          </cell>
          <cell r="J655" t="str">
            <v/>
          </cell>
          <cell r="K655" t="str">
            <v/>
          </cell>
          <cell r="L655"/>
          <cell r="M655" t="str">
            <v/>
          </cell>
          <cell r="N655" t="str">
            <v/>
          </cell>
          <cell r="O655" t="str">
            <v/>
          </cell>
          <cell r="P655" t="str">
            <v>N</v>
          </cell>
          <cell r="Q655" t="str">
            <v/>
          </cell>
          <cell r="R655" t="str">
            <v/>
          </cell>
        </row>
        <row r="656">
          <cell r="B656" t="str">
            <v>04 0647</v>
          </cell>
          <cell r="C656" t="str">
            <v/>
          </cell>
          <cell r="D656" t="str">
            <v/>
          </cell>
          <cell r="E656" t="str">
            <v/>
          </cell>
          <cell r="F656" t="str">
            <v/>
          </cell>
          <cell r="G656" t="str">
            <v/>
          </cell>
          <cell r="H656"/>
          <cell r="I656" t="str">
            <v/>
          </cell>
          <cell r="J656" t="str">
            <v/>
          </cell>
          <cell r="K656" t="str">
            <v/>
          </cell>
          <cell r="L656"/>
          <cell r="M656" t="str">
            <v/>
          </cell>
          <cell r="N656" t="str">
            <v/>
          </cell>
          <cell r="O656" t="str">
            <v/>
          </cell>
          <cell r="P656" t="str">
            <v>N</v>
          </cell>
          <cell r="Q656" t="str">
            <v/>
          </cell>
          <cell r="R656" t="str">
            <v/>
          </cell>
        </row>
        <row r="657">
          <cell r="B657" t="str">
            <v>04 0648</v>
          </cell>
          <cell r="C657" t="str">
            <v/>
          </cell>
          <cell r="D657" t="str">
            <v/>
          </cell>
          <cell r="E657" t="str">
            <v/>
          </cell>
          <cell r="F657" t="str">
            <v/>
          </cell>
          <cell r="G657" t="str">
            <v/>
          </cell>
          <cell r="H657"/>
          <cell r="I657" t="str">
            <v/>
          </cell>
          <cell r="J657" t="str">
            <v/>
          </cell>
          <cell r="K657" t="str">
            <v/>
          </cell>
          <cell r="L657"/>
          <cell r="M657" t="str">
            <v/>
          </cell>
          <cell r="N657" t="str">
            <v/>
          </cell>
          <cell r="O657" t="str">
            <v/>
          </cell>
          <cell r="P657" t="str">
            <v>N</v>
          </cell>
          <cell r="Q657" t="str">
            <v/>
          </cell>
          <cell r="R657" t="str">
            <v/>
          </cell>
        </row>
        <row r="658">
          <cell r="B658" t="str">
            <v>04 0649</v>
          </cell>
          <cell r="C658" t="str">
            <v/>
          </cell>
          <cell r="D658" t="str">
            <v/>
          </cell>
          <cell r="E658" t="str">
            <v/>
          </cell>
          <cell r="F658" t="str">
            <v/>
          </cell>
          <cell r="G658" t="str">
            <v/>
          </cell>
          <cell r="H658"/>
          <cell r="I658" t="str">
            <v/>
          </cell>
          <cell r="J658" t="str">
            <v/>
          </cell>
          <cell r="K658" t="str">
            <v/>
          </cell>
          <cell r="L658"/>
          <cell r="M658" t="str">
            <v/>
          </cell>
          <cell r="N658" t="str">
            <v/>
          </cell>
          <cell r="O658" t="str">
            <v/>
          </cell>
          <cell r="P658" t="str">
            <v>N</v>
          </cell>
          <cell r="Q658" t="str">
            <v/>
          </cell>
          <cell r="R658" t="str">
            <v/>
          </cell>
        </row>
        <row r="659">
          <cell r="B659" t="str">
            <v>04 0650</v>
          </cell>
          <cell r="C659" t="str">
            <v/>
          </cell>
          <cell r="D659" t="str">
            <v/>
          </cell>
          <cell r="E659" t="str">
            <v/>
          </cell>
          <cell r="F659" t="str">
            <v/>
          </cell>
          <cell r="G659" t="str">
            <v/>
          </cell>
          <cell r="H659"/>
          <cell r="I659" t="str">
            <v/>
          </cell>
          <cell r="J659" t="str">
            <v/>
          </cell>
          <cell r="K659" t="str">
            <v/>
          </cell>
          <cell r="L659"/>
          <cell r="M659" t="str">
            <v/>
          </cell>
          <cell r="N659" t="str">
            <v/>
          </cell>
          <cell r="O659" t="str">
            <v/>
          </cell>
          <cell r="P659" t="str">
            <v>N</v>
          </cell>
          <cell r="Q659" t="str">
            <v/>
          </cell>
          <cell r="R659" t="str">
            <v/>
          </cell>
        </row>
        <row r="660">
          <cell r="B660" t="str">
            <v>04 0651</v>
          </cell>
          <cell r="C660" t="str">
            <v/>
          </cell>
          <cell r="D660" t="str">
            <v/>
          </cell>
          <cell r="E660" t="str">
            <v/>
          </cell>
          <cell r="F660" t="str">
            <v/>
          </cell>
          <cell r="G660" t="str">
            <v/>
          </cell>
          <cell r="H660"/>
          <cell r="I660" t="str">
            <v/>
          </cell>
          <cell r="J660" t="str">
            <v/>
          </cell>
          <cell r="K660" t="str">
            <v/>
          </cell>
          <cell r="L660"/>
          <cell r="M660" t="str">
            <v/>
          </cell>
          <cell r="N660" t="str">
            <v/>
          </cell>
          <cell r="O660" t="str">
            <v/>
          </cell>
          <cell r="P660" t="str">
            <v>N</v>
          </cell>
          <cell r="Q660" t="str">
            <v/>
          </cell>
          <cell r="R660" t="str">
            <v/>
          </cell>
        </row>
        <row r="661">
          <cell r="B661" t="str">
            <v>04 0652</v>
          </cell>
          <cell r="C661" t="str">
            <v/>
          </cell>
          <cell r="D661" t="str">
            <v/>
          </cell>
          <cell r="E661" t="str">
            <v/>
          </cell>
          <cell r="F661" t="str">
            <v/>
          </cell>
          <cell r="G661" t="str">
            <v/>
          </cell>
          <cell r="H661"/>
          <cell r="I661" t="str">
            <v/>
          </cell>
          <cell r="J661" t="str">
            <v/>
          </cell>
          <cell r="K661" t="str">
            <v/>
          </cell>
          <cell r="L661"/>
          <cell r="M661" t="str">
            <v/>
          </cell>
          <cell r="N661" t="str">
            <v/>
          </cell>
          <cell r="O661" t="str">
            <v/>
          </cell>
          <cell r="P661" t="str">
            <v>N</v>
          </cell>
          <cell r="Q661" t="str">
            <v/>
          </cell>
          <cell r="R661" t="str">
            <v/>
          </cell>
        </row>
        <row r="662">
          <cell r="B662" t="str">
            <v>04 0653</v>
          </cell>
          <cell r="C662" t="str">
            <v/>
          </cell>
          <cell r="D662" t="str">
            <v/>
          </cell>
          <cell r="E662" t="str">
            <v/>
          </cell>
          <cell r="F662" t="str">
            <v/>
          </cell>
          <cell r="G662" t="str">
            <v/>
          </cell>
          <cell r="H662"/>
          <cell r="I662" t="str">
            <v/>
          </cell>
          <cell r="J662" t="str">
            <v/>
          </cell>
          <cell r="K662" t="str">
            <v/>
          </cell>
          <cell r="L662"/>
          <cell r="M662" t="str">
            <v/>
          </cell>
          <cell r="N662" t="str">
            <v/>
          </cell>
          <cell r="O662" t="str">
            <v/>
          </cell>
          <cell r="P662" t="str">
            <v>N</v>
          </cell>
          <cell r="Q662" t="str">
            <v/>
          </cell>
          <cell r="R662" t="str">
            <v/>
          </cell>
        </row>
        <row r="663">
          <cell r="B663" t="str">
            <v>04 0654</v>
          </cell>
          <cell r="C663" t="str">
            <v/>
          </cell>
          <cell r="D663" t="str">
            <v/>
          </cell>
          <cell r="E663" t="str">
            <v/>
          </cell>
          <cell r="F663" t="str">
            <v/>
          </cell>
          <cell r="G663" t="str">
            <v/>
          </cell>
          <cell r="H663"/>
          <cell r="I663" t="str">
            <v/>
          </cell>
          <cell r="J663" t="str">
            <v/>
          </cell>
          <cell r="K663" t="str">
            <v/>
          </cell>
          <cell r="L663"/>
          <cell r="M663" t="str">
            <v/>
          </cell>
          <cell r="N663" t="str">
            <v/>
          </cell>
          <cell r="O663" t="str">
            <v/>
          </cell>
          <cell r="P663" t="str">
            <v>N</v>
          </cell>
          <cell r="Q663" t="str">
            <v/>
          </cell>
          <cell r="R663" t="str">
            <v/>
          </cell>
        </row>
        <row r="664">
          <cell r="B664" t="str">
            <v>04 0655</v>
          </cell>
          <cell r="C664" t="str">
            <v/>
          </cell>
          <cell r="D664" t="str">
            <v/>
          </cell>
          <cell r="E664" t="str">
            <v/>
          </cell>
          <cell r="F664" t="str">
            <v/>
          </cell>
          <cell r="G664" t="str">
            <v/>
          </cell>
          <cell r="H664"/>
          <cell r="I664" t="str">
            <v/>
          </cell>
          <cell r="J664" t="str">
            <v/>
          </cell>
          <cell r="K664" t="str">
            <v/>
          </cell>
          <cell r="L664"/>
          <cell r="M664" t="str">
            <v/>
          </cell>
          <cell r="N664" t="str">
            <v/>
          </cell>
          <cell r="O664" t="str">
            <v/>
          </cell>
          <cell r="P664" t="str">
            <v>N</v>
          </cell>
          <cell r="Q664" t="str">
            <v/>
          </cell>
          <cell r="R664" t="str">
            <v/>
          </cell>
        </row>
        <row r="665">
          <cell r="B665" t="str">
            <v>04 0656</v>
          </cell>
          <cell r="C665" t="str">
            <v/>
          </cell>
          <cell r="D665" t="str">
            <v/>
          </cell>
          <cell r="E665" t="str">
            <v/>
          </cell>
          <cell r="F665" t="str">
            <v/>
          </cell>
          <cell r="G665" t="str">
            <v/>
          </cell>
          <cell r="H665"/>
          <cell r="I665" t="str">
            <v/>
          </cell>
          <cell r="J665" t="str">
            <v/>
          </cell>
          <cell r="K665" t="str">
            <v/>
          </cell>
          <cell r="L665"/>
          <cell r="M665" t="str">
            <v/>
          </cell>
          <cell r="N665" t="str">
            <v/>
          </cell>
          <cell r="O665" t="str">
            <v/>
          </cell>
          <cell r="P665" t="str">
            <v>N</v>
          </cell>
          <cell r="Q665" t="str">
            <v/>
          </cell>
          <cell r="R665" t="str">
            <v/>
          </cell>
        </row>
        <row r="666">
          <cell r="B666" t="str">
            <v>04 0657</v>
          </cell>
          <cell r="C666" t="str">
            <v/>
          </cell>
          <cell r="D666" t="str">
            <v/>
          </cell>
          <cell r="E666" t="str">
            <v/>
          </cell>
          <cell r="F666" t="str">
            <v/>
          </cell>
          <cell r="G666" t="str">
            <v/>
          </cell>
          <cell r="H666"/>
          <cell r="I666" t="str">
            <v/>
          </cell>
          <cell r="J666" t="str">
            <v/>
          </cell>
          <cell r="K666" t="str">
            <v/>
          </cell>
          <cell r="L666"/>
          <cell r="M666" t="str">
            <v/>
          </cell>
          <cell r="N666" t="str">
            <v/>
          </cell>
          <cell r="O666" t="str">
            <v/>
          </cell>
          <cell r="P666" t="str">
            <v>N</v>
          </cell>
          <cell r="Q666" t="str">
            <v/>
          </cell>
          <cell r="R666" t="str">
            <v/>
          </cell>
        </row>
        <row r="667">
          <cell r="B667" t="str">
            <v>04 0658</v>
          </cell>
          <cell r="C667" t="str">
            <v/>
          </cell>
          <cell r="D667" t="str">
            <v/>
          </cell>
          <cell r="E667" t="str">
            <v/>
          </cell>
          <cell r="F667" t="str">
            <v/>
          </cell>
          <cell r="G667" t="str">
            <v/>
          </cell>
          <cell r="H667"/>
          <cell r="I667" t="str">
            <v/>
          </cell>
          <cell r="J667" t="str">
            <v/>
          </cell>
          <cell r="K667" t="str">
            <v/>
          </cell>
          <cell r="L667"/>
          <cell r="M667" t="str">
            <v/>
          </cell>
          <cell r="N667" t="str">
            <v/>
          </cell>
          <cell r="O667" t="str">
            <v/>
          </cell>
          <cell r="P667" t="str">
            <v>N</v>
          </cell>
          <cell r="Q667" t="str">
            <v/>
          </cell>
          <cell r="R667" t="str">
            <v/>
          </cell>
        </row>
        <row r="668">
          <cell r="B668" t="str">
            <v>04 0659</v>
          </cell>
          <cell r="C668" t="str">
            <v/>
          </cell>
          <cell r="D668" t="str">
            <v/>
          </cell>
          <cell r="E668" t="str">
            <v/>
          </cell>
          <cell r="F668" t="str">
            <v/>
          </cell>
          <cell r="G668" t="str">
            <v/>
          </cell>
          <cell r="H668"/>
          <cell r="I668" t="str">
            <v/>
          </cell>
          <cell r="J668" t="str">
            <v/>
          </cell>
          <cell r="K668" t="str">
            <v/>
          </cell>
          <cell r="L668"/>
          <cell r="M668" t="str">
            <v/>
          </cell>
          <cell r="N668" t="str">
            <v/>
          </cell>
          <cell r="O668" t="str">
            <v/>
          </cell>
          <cell r="P668" t="str">
            <v>N</v>
          </cell>
          <cell r="Q668" t="str">
            <v/>
          </cell>
          <cell r="R668" t="str">
            <v/>
          </cell>
        </row>
        <row r="669">
          <cell r="B669" t="str">
            <v>04 0660</v>
          </cell>
          <cell r="C669" t="str">
            <v/>
          </cell>
          <cell r="D669" t="str">
            <v/>
          </cell>
          <cell r="E669" t="str">
            <v/>
          </cell>
          <cell r="F669" t="str">
            <v/>
          </cell>
          <cell r="G669" t="str">
            <v/>
          </cell>
          <cell r="H669"/>
          <cell r="I669" t="str">
            <v/>
          </cell>
          <cell r="J669" t="str">
            <v/>
          </cell>
          <cell r="K669" t="str">
            <v/>
          </cell>
          <cell r="L669"/>
          <cell r="M669" t="str">
            <v/>
          </cell>
          <cell r="N669" t="str">
            <v/>
          </cell>
          <cell r="O669" t="str">
            <v/>
          </cell>
          <cell r="P669" t="str">
            <v>N</v>
          </cell>
          <cell r="Q669" t="str">
            <v/>
          </cell>
          <cell r="R669" t="str">
            <v/>
          </cell>
        </row>
        <row r="670">
          <cell r="B670" t="str">
            <v>04 0661</v>
          </cell>
          <cell r="C670" t="str">
            <v/>
          </cell>
          <cell r="D670" t="str">
            <v/>
          </cell>
          <cell r="E670" t="str">
            <v/>
          </cell>
          <cell r="F670" t="str">
            <v/>
          </cell>
          <cell r="G670" t="str">
            <v/>
          </cell>
          <cell r="H670"/>
          <cell r="I670" t="str">
            <v/>
          </cell>
          <cell r="J670" t="str">
            <v/>
          </cell>
          <cell r="K670" t="str">
            <v/>
          </cell>
          <cell r="L670"/>
          <cell r="M670" t="str">
            <v/>
          </cell>
          <cell r="N670" t="str">
            <v/>
          </cell>
          <cell r="O670" t="str">
            <v/>
          </cell>
          <cell r="P670" t="str">
            <v>N</v>
          </cell>
          <cell r="Q670" t="str">
            <v/>
          </cell>
          <cell r="R670" t="str">
            <v/>
          </cell>
        </row>
        <row r="671">
          <cell r="B671" t="str">
            <v>04 0662</v>
          </cell>
          <cell r="C671" t="str">
            <v/>
          </cell>
          <cell r="D671" t="str">
            <v/>
          </cell>
          <cell r="E671" t="str">
            <v/>
          </cell>
          <cell r="F671" t="str">
            <v/>
          </cell>
          <cell r="G671" t="str">
            <v/>
          </cell>
          <cell r="H671"/>
          <cell r="I671" t="str">
            <v/>
          </cell>
          <cell r="J671" t="str">
            <v/>
          </cell>
          <cell r="K671" t="str">
            <v/>
          </cell>
          <cell r="L671"/>
          <cell r="M671" t="str">
            <v/>
          </cell>
          <cell r="N671" t="str">
            <v/>
          </cell>
          <cell r="O671" t="str">
            <v/>
          </cell>
          <cell r="P671" t="str">
            <v>N</v>
          </cell>
          <cell r="Q671" t="str">
            <v/>
          </cell>
          <cell r="R671" t="str">
            <v/>
          </cell>
        </row>
        <row r="672">
          <cell r="B672" t="str">
            <v>04 0663</v>
          </cell>
          <cell r="C672" t="str">
            <v/>
          </cell>
          <cell r="D672" t="str">
            <v/>
          </cell>
          <cell r="E672" t="str">
            <v/>
          </cell>
          <cell r="F672" t="str">
            <v/>
          </cell>
          <cell r="G672" t="str">
            <v/>
          </cell>
          <cell r="H672"/>
          <cell r="I672" t="str">
            <v/>
          </cell>
          <cell r="J672" t="str">
            <v/>
          </cell>
          <cell r="K672" t="str">
            <v/>
          </cell>
          <cell r="L672"/>
          <cell r="M672" t="str">
            <v/>
          </cell>
          <cell r="N672" t="str">
            <v/>
          </cell>
          <cell r="O672" t="str">
            <v/>
          </cell>
          <cell r="P672" t="str">
            <v>N</v>
          </cell>
          <cell r="Q672" t="str">
            <v/>
          </cell>
          <cell r="R672" t="str">
            <v/>
          </cell>
        </row>
        <row r="673">
          <cell r="B673" t="str">
            <v>04 0664</v>
          </cell>
          <cell r="C673" t="str">
            <v/>
          </cell>
          <cell r="D673" t="str">
            <v/>
          </cell>
          <cell r="E673" t="str">
            <v/>
          </cell>
          <cell r="F673" t="str">
            <v/>
          </cell>
          <cell r="G673" t="str">
            <v/>
          </cell>
          <cell r="H673"/>
          <cell r="I673" t="str">
            <v/>
          </cell>
          <cell r="J673" t="str">
            <v/>
          </cell>
          <cell r="K673" t="str">
            <v/>
          </cell>
          <cell r="L673"/>
          <cell r="M673" t="str">
            <v/>
          </cell>
          <cell r="N673" t="str">
            <v/>
          </cell>
          <cell r="O673" t="str">
            <v/>
          </cell>
          <cell r="P673" t="str">
            <v>N</v>
          </cell>
          <cell r="Q673" t="str">
            <v/>
          </cell>
          <cell r="R673" t="str">
            <v/>
          </cell>
        </row>
        <row r="674">
          <cell r="B674" t="str">
            <v>04 0665</v>
          </cell>
          <cell r="C674" t="str">
            <v/>
          </cell>
          <cell r="D674" t="str">
            <v/>
          </cell>
          <cell r="E674" t="str">
            <v/>
          </cell>
          <cell r="F674" t="str">
            <v/>
          </cell>
          <cell r="G674" t="str">
            <v/>
          </cell>
          <cell r="H674"/>
          <cell r="I674" t="str">
            <v/>
          </cell>
          <cell r="J674" t="str">
            <v/>
          </cell>
          <cell r="K674" t="str">
            <v/>
          </cell>
          <cell r="L674"/>
          <cell r="M674" t="str">
            <v/>
          </cell>
          <cell r="N674" t="str">
            <v/>
          </cell>
          <cell r="O674" t="str">
            <v/>
          </cell>
          <cell r="P674" t="str">
            <v>N</v>
          </cell>
          <cell r="Q674" t="str">
            <v/>
          </cell>
          <cell r="R674" t="str">
            <v/>
          </cell>
        </row>
        <row r="675">
          <cell r="B675" t="str">
            <v>04 0666</v>
          </cell>
          <cell r="C675" t="str">
            <v/>
          </cell>
          <cell r="D675" t="str">
            <v/>
          </cell>
          <cell r="E675" t="str">
            <v/>
          </cell>
          <cell r="F675" t="str">
            <v/>
          </cell>
          <cell r="G675" t="str">
            <v/>
          </cell>
          <cell r="H675"/>
          <cell r="I675" t="str">
            <v/>
          </cell>
          <cell r="J675" t="str">
            <v/>
          </cell>
          <cell r="K675" t="str">
            <v/>
          </cell>
          <cell r="L675"/>
          <cell r="M675" t="str">
            <v/>
          </cell>
          <cell r="N675" t="str">
            <v/>
          </cell>
          <cell r="O675" t="str">
            <v/>
          </cell>
          <cell r="P675" t="str">
            <v>N</v>
          </cell>
          <cell r="Q675" t="str">
            <v/>
          </cell>
          <cell r="R675" t="str">
            <v/>
          </cell>
        </row>
        <row r="676">
          <cell r="B676" t="str">
            <v>04 0667</v>
          </cell>
          <cell r="C676" t="str">
            <v/>
          </cell>
          <cell r="D676" t="str">
            <v/>
          </cell>
          <cell r="E676" t="str">
            <v/>
          </cell>
          <cell r="F676" t="str">
            <v/>
          </cell>
          <cell r="G676" t="str">
            <v/>
          </cell>
          <cell r="H676"/>
          <cell r="I676" t="str">
            <v/>
          </cell>
          <cell r="J676" t="str">
            <v/>
          </cell>
          <cell r="K676" t="str">
            <v/>
          </cell>
          <cell r="L676"/>
          <cell r="M676" t="str">
            <v/>
          </cell>
          <cell r="N676" t="str">
            <v/>
          </cell>
          <cell r="O676" t="str">
            <v/>
          </cell>
          <cell r="P676" t="str">
            <v>N</v>
          </cell>
          <cell r="Q676" t="str">
            <v/>
          </cell>
          <cell r="R676" t="str">
            <v/>
          </cell>
        </row>
        <row r="677">
          <cell r="B677" t="str">
            <v>04 0668</v>
          </cell>
          <cell r="C677" t="str">
            <v/>
          </cell>
          <cell r="D677" t="str">
            <v/>
          </cell>
          <cell r="E677" t="str">
            <v/>
          </cell>
          <cell r="F677" t="str">
            <v/>
          </cell>
          <cell r="G677" t="str">
            <v/>
          </cell>
          <cell r="H677"/>
          <cell r="I677" t="str">
            <v/>
          </cell>
          <cell r="J677" t="str">
            <v/>
          </cell>
          <cell r="K677" t="str">
            <v/>
          </cell>
          <cell r="L677"/>
          <cell r="M677" t="str">
            <v/>
          </cell>
          <cell r="N677" t="str">
            <v/>
          </cell>
          <cell r="O677" t="str">
            <v/>
          </cell>
          <cell r="P677" t="str">
            <v>N</v>
          </cell>
          <cell r="Q677" t="str">
            <v/>
          </cell>
          <cell r="R677" t="str">
            <v/>
          </cell>
        </row>
        <row r="678">
          <cell r="B678" t="str">
            <v>04 0669</v>
          </cell>
          <cell r="C678" t="str">
            <v/>
          </cell>
          <cell r="D678" t="str">
            <v/>
          </cell>
          <cell r="E678" t="str">
            <v/>
          </cell>
          <cell r="F678" t="str">
            <v/>
          </cell>
          <cell r="G678" t="str">
            <v/>
          </cell>
          <cell r="H678"/>
          <cell r="I678" t="str">
            <v/>
          </cell>
          <cell r="J678" t="str">
            <v/>
          </cell>
          <cell r="K678" t="str">
            <v/>
          </cell>
          <cell r="L678"/>
          <cell r="M678" t="str">
            <v/>
          </cell>
          <cell r="N678" t="str">
            <v/>
          </cell>
          <cell r="O678" t="str">
            <v/>
          </cell>
          <cell r="P678" t="str">
            <v>N</v>
          </cell>
          <cell r="Q678" t="str">
            <v/>
          </cell>
          <cell r="R678" t="str">
            <v/>
          </cell>
        </row>
        <row r="679">
          <cell r="B679" t="str">
            <v>04 0670</v>
          </cell>
          <cell r="C679" t="str">
            <v/>
          </cell>
          <cell r="D679" t="str">
            <v/>
          </cell>
          <cell r="E679" t="str">
            <v/>
          </cell>
          <cell r="F679" t="str">
            <v/>
          </cell>
          <cell r="G679" t="str">
            <v/>
          </cell>
          <cell r="H679"/>
          <cell r="I679" t="str">
            <v/>
          </cell>
          <cell r="J679" t="str">
            <v/>
          </cell>
          <cell r="K679" t="str">
            <v/>
          </cell>
          <cell r="L679"/>
          <cell r="M679" t="str">
            <v/>
          </cell>
          <cell r="N679" t="str">
            <v/>
          </cell>
          <cell r="O679" t="str">
            <v/>
          </cell>
          <cell r="P679" t="str">
            <v>N</v>
          </cell>
          <cell r="Q679" t="str">
            <v/>
          </cell>
          <cell r="R679" t="str">
            <v/>
          </cell>
        </row>
        <row r="680">
          <cell r="B680" t="str">
            <v>04 0671</v>
          </cell>
          <cell r="C680" t="str">
            <v/>
          </cell>
          <cell r="D680" t="str">
            <v/>
          </cell>
          <cell r="E680" t="str">
            <v/>
          </cell>
          <cell r="F680" t="str">
            <v/>
          </cell>
          <cell r="G680" t="str">
            <v/>
          </cell>
          <cell r="H680"/>
          <cell r="I680" t="str">
            <v/>
          </cell>
          <cell r="J680" t="str">
            <v/>
          </cell>
          <cell r="K680" t="str">
            <v/>
          </cell>
          <cell r="L680"/>
          <cell r="M680" t="str">
            <v/>
          </cell>
          <cell r="N680" t="str">
            <v/>
          </cell>
          <cell r="O680" t="str">
            <v/>
          </cell>
          <cell r="P680" t="str">
            <v>N</v>
          </cell>
          <cell r="Q680" t="str">
            <v/>
          </cell>
          <cell r="R680" t="str">
            <v/>
          </cell>
        </row>
        <row r="681">
          <cell r="B681" t="str">
            <v>04 0672</v>
          </cell>
          <cell r="C681" t="str">
            <v/>
          </cell>
          <cell r="D681" t="str">
            <v/>
          </cell>
          <cell r="E681" t="str">
            <v/>
          </cell>
          <cell r="F681" t="str">
            <v/>
          </cell>
          <cell r="G681" t="str">
            <v/>
          </cell>
          <cell r="H681"/>
          <cell r="I681" t="str">
            <v/>
          </cell>
          <cell r="J681" t="str">
            <v/>
          </cell>
          <cell r="K681" t="str">
            <v/>
          </cell>
          <cell r="L681"/>
          <cell r="M681" t="str">
            <v/>
          </cell>
          <cell r="N681" t="str">
            <v/>
          </cell>
          <cell r="O681" t="str">
            <v/>
          </cell>
          <cell r="P681" t="str">
            <v>N</v>
          </cell>
          <cell r="Q681" t="str">
            <v/>
          </cell>
          <cell r="R681" t="str">
            <v/>
          </cell>
        </row>
        <row r="682">
          <cell r="B682" t="str">
            <v>04 0673</v>
          </cell>
          <cell r="C682" t="str">
            <v/>
          </cell>
          <cell r="D682" t="str">
            <v/>
          </cell>
          <cell r="E682" t="str">
            <v/>
          </cell>
          <cell r="F682" t="str">
            <v/>
          </cell>
          <cell r="G682" t="str">
            <v/>
          </cell>
          <cell r="H682"/>
          <cell r="I682" t="str">
            <v/>
          </cell>
          <cell r="J682" t="str">
            <v/>
          </cell>
          <cell r="K682" t="str">
            <v/>
          </cell>
          <cell r="L682"/>
          <cell r="M682" t="str">
            <v/>
          </cell>
          <cell r="N682" t="str">
            <v/>
          </cell>
          <cell r="O682" t="str">
            <v/>
          </cell>
          <cell r="P682" t="str">
            <v>N</v>
          </cell>
          <cell r="Q682" t="str">
            <v/>
          </cell>
          <cell r="R682" t="str">
            <v/>
          </cell>
        </row>
        <row r="683">
          <cell r="B683" t="str">
            <v>04 0674</v>
          </cell>
          <cell r="C683" t="str">
            <v/>
          </cell>
          <cell r="D683" t="str">
            <v/>
          </cell>
          <cell r="E683" t="str">
            <v/>
          </cell>
          <cell r="F683" t="str">
            <v/>
          </cell>
          <cell r="G683" t="str">
            <v/>
          </cell>
          <cell r="H683"/>
          <cell r="I683" t="str">
            <v/>
          </cell>
          <cell r="J683" t="str">
            <v/>
          </cell>
          <cell r="K683" t="str">
            <v/>
          </cell>
          <cell r="L683"/>
          <cell r="M683" t="str">
            <v/>
          </cell>
          <cell r="N683" t="str">
            <v/>
          </cell>
          <cell r="O683" t="str">
            <v/>
          </cell>
          <cell r="P683" t="str">
            <v>N</v>
          </cell>
          <cell r="Q683" t="str">
            <v/>
          </cell>
          <cell r="R683" t="str">
            <v/>
          </cell>
        </row>
        <row r="684">
          <cell r="B684" t="str">
            <v>04 0675</v>
          </cell>
          <cell r="C684" t="str">
            <v/>
          </cell>
          <cell r="D684" t="str">
            <v/>
          </cell>
          <cell r="E684" t="str">
            <v/>
          </cell>
          <cell r="F684" t="str">
            <v/>
          </cell>
          <cell r="G684" t="str">
            <v/>
          </cell>
          <cell r="H684"/>
          <cell r="I684" t="str">
            <v/>
          </cell>
          <cell r="J684" t="str">
            <v/>
          </cell>
          <cell r="K684" t="str">
            <v/>
          </cell>
          <cell r="L684"/>
          <cell r="M684" t="str">
            <v/>
          </cell>
          <cell r="N684" t="str">
            <v/>
          </cell>
          <cell r="O684" t="str">
            <v/>
          </cell>
          <cell r="P684" t="str">
            <v>N</v>
          </cell>
          <cell r="Q684" t="str">
            <v/>
          </cell>
          <cell r="R684" t="str">
            <v/>
          </cell>
        </row>
        <row r="685">
          <cell r="B685" t="str">
            <v>04 0676</v>
          </cell>
          <cell r="C685" t="str">
            <v/>
          </cell>
          <cell r="D685" t="str">
            <v/>
          </cell>
          <cell r="E685" t="str">
            <v/>
          </cell>
          <cell r="F685" t="str">
            <v/>
          </cell>
          <cell r="G685" t="str">
            <v/>
          </cell>
          <cell r="H685"/>
          <cell r="I685" t="str">
            <v/>
          </cell>
          <cell r="J685" t="str">
            <v/>
          </cell>
          <cell r="K685" t="str">
            <v/>
          </cell>
          <cell r="L685"/>
          <cell r="M685" t="str">
            <v/>
          </cell>
          <cell r="N685" t="str">
            <v/>
          </cell>
          <cell r="O685" t="str">
            <v/>
          </cell>
          <cell r="P685" t="str">
            <v>N</v>
          </cell>
          <cell r="Q685" t="str">
            <v/>
          </cell>
          <cell r="R685" t="str">
            <v/>
          </cell>
        </row>
        <row r="686">
          <cell r="B686" t="str">
            <v>04 0677</v>
          </cell>
          <cell r="C686" t="str">
            <v/>
          </cell>
          <cell r="D686" t="str">
            <v/>
          </cell>
          <cell r="E686" t="str">
            <v/>
          </cell>
          <cell r="F686" t="str">
            <v/>
          </cell>
          <cell r="G686" t="str">
            <v/>
          </cell>
          <cell r="H686"/>
          <cell r="I686" t="str">
            <v/>
          </cell>
          <cell r="J686" t="str">
            <v/>
          </cell>
          <cell r="K686" t="str">
            <v/>
          </cell>
          <cell r="L686"/>
          <cell r="M686" t="str">
            <v/>
          </cell>
          <cell r="N686" t="str">
            <v/>
          </cell>
          <cell r="O686" t="str">
            <v/>
          </cell>
          <cell r="P686" t="str">
            <v>N</v>
          </cell>
          <cell r="Q686" t="str">
            <v/>
          </cell>
          <cell r="R686" t="str">
            <v/>
          </cell>
        </row>
        <row r="687">
          <cell r="B687" t="str">
            <v>04 0678</v>
          </cell>
          <cell r="C687" t="str">
            <v/>
          </cell>
          <cell r="D687" t="str">
            <v/>
          </cell>
          <cell r="E687" t="str">
            <v/>
          </cell>
          <cell r="F687" t="str">
            <v/>
          </cell>
          <cell r="G687" t="str">
            <v/>
          </cell>
          <cell r="H687"/>
          <cell r="I687" t="str">
            <v/>
          </cell>
          <cell r="J687" t="str">
            <v/>
          </cell>
          <cell r="K687" t="str">
            <v/>
          </cell>
          <cell r="L687"/>
          <cell r="M687" t="str">
            <v/>
          </cell>
          <cell r="N687" t="str">
            <v/>
          </cell>
          <cell r="O687" t="str">
            <v/>
          </cell>
          <cell r="P687" t="str">
            <v>N</v>
          </cell>
          <cell r="Q687" t="str">
            <v/>
          </cell>
          <cell r="R687" t="str">
            <v/>
          </cell>
        </row>
        <row r="688">
          <cell r="B688" t="str">
            <v>04 0679</v>
          </cell>
          <cell r="C688" t="str">
            <v/>
          </cell>
          <cell r="D688" t="str">
            <v/>
          </cell>
          <cell r="E688" t="str">
            <v/>
          </cell>
          <cell r="F688" t="str">
            <v/>
          </cell>
          <cell r="G688" t="str">
            <v/>
          </cell>
          <cell r="H688"/>
          <cell r="I688" t="str">
            <v/>
          </cell>
          <cell r="J688" t="str">
            <v/>
          </cell>
          <cell r="K688" t="str">
            <v/>
          </cell>
          <cell r="L688"/>
          <cell r="M688" t="str">
            <v/>
          </cell>
          <cell r="N688" t="str">
            <v/>
          </cell>
          <cell r="O688" t="str">
            <v/>
          </cell>
          <cell r="P688" t="str">
            <v>N</v>
          </cell>
          <cell r="Q688" t="str">
            <v/>
          </cell>
          <cell r="R688" t="str">
            <v/>
          </cell>
        </row>
        <row r="689">
          <cell r="B689" t="str">
            <v>04 0680</v>
          </cell>
          <cell r="C689" t="str">
            <v/>
          </cell>
          <cell r="D689" t="str">
            <v/>
          </cell>
          <cell r="E689" t="str">
            <v/>
          </cell>
          <cell r="F689" t="str">
            <v/>
          </cell>
          <cell r="G689" t="str">
            <v/>
          </cell>
          <cell r="H689"/>
          <cell r="I689" t="str">
            <v/>
          </cell>
          <cell r="J689" t="str">
            <v/>
          </cell>
          <cell r="K689" t="str">
            <v/>
          </cell>
          <cell r="L689"/>
          <cell r="M689" t="str">
            <v/>
          </cell>
          <cell r="N689" t="str">
            <v/>
          </cell>
          <cell r="O689" t="str">
            <v/>
          </cell>
          <cell r="P689" t="str">
            <v>N</v>
          </cell>
          <cell r="Q689" t="str">
            <v/>
          </cell>
          <cell r="R689" t="str">
            <v/>
          </cell>
        </row>
        <row r="690">
          <cell r="B690" t="str">
            <v>04 0681</v>
          </cell>
          <cell r="C690" t="str">
            <v/>
          </cell>
          <cell r="D690" t="str">
            <v/>
          </cell>
          <cell r="E690" t="str">
            <v/>
          </cell>
          <cell r="F690" t="str">
            <v/>
          </cell>
          <cell r="G690" t="str">
            <v/>
          </cell>
          <cell r="H690"/>
          <cell r="I690" t="str">
            <v/>
          </cell>
          <cell r="J690" t="str">
            <v/>
          </cell>
          <cell r="K690" t="str">
            <v/>
          </cell>
          <cell r="L690"/>
          <cell r="M690" t="str">
            <v/>
          </cell>
          <cell r="N690" t="str">
            <v/>
          </cell>
          <cell r="O690" t="str">
            <v/>
          </cell>
          <cell r="P690" t="str">
            <v>N</v>
          </cell>
          <cell r="Q690" t="str">
            <v/>
          </cell>
          <cell r="R690" t="str">
            <v/>
          </cell>
        </row>
        <row r="691">
          <cell r="B691" t="str">
            <v>04 0682</v>
          </cell>
          <cell r="C691" t="str">
            <v/>
          </cell>
          <cell r="D691" t="str">
            <v/>
          </cell>
          <cell r="E691" t="str">
            <v/>
          </cell>
          <cell r="F691" t="str">
            <v/>
          </cell>
          <cell r="G691" t="str">
            <v/>
          </cell>
          <cell r="H691"/>
          <cell r="I691" t="str">
            <v/>
          </cell>
          <cell r="J691" t="str">
            <v/>
          </cell>
          <cell r="K691" t="str">
            <v/>
          </cell>
          <cell r="L691"/>
          <cell r="M691" t="str">
            <v/>
          </cell>
          <cell r="N691" t="str">
            <v/>
          </cell>
          <cell r="O691" t="str">
            <v/>
          </cell>
          <cell r="P691" t="str">
            <v>N</v>
          </cell>
          <cell r="Q691" t="str">
            <v/>
          </cell>
          <cell r="R691" t="str">
            <v/>
          </cell>
        </row>
        <row r="692">
          <cell r="B692" t="str">
            <v>04 0683</v>
          </cell>
          <cell r="C692" t="str">
            <v/>
          </cell>
          <cell r="D692" t="str">
            <v/>
          </cell>
          <cell r="E692" t="str">
            <v/>
          </cell>
          <cell r="F692" t="str">
            <v/>
          </cell>
          <cell r="G692" t="str">
            <v/>
          </cell>
          <cell r="H692"/>
          <cell r="I692" t="str">
            <v/>
          </cell>
          <cell r="J692" t="str">
            <v/>
          </cell>
          <cell r="K692" t="str">
            <v/>
          </cell>
          <cell r="L692"/>
          <cell r="M692" t="str">
            <v/>
          </cell>
          <cell r="N692" t="str">
            <v/>
          </cell>
          <cell r="O692" t="str">
            <v/>
          </cell>
          <cell r="P692" t="str">
            <v>N</v>
          </cell>
          <cell r="Q692" t="str">
            <v/>
          </cell>
          <cell r="R692" t="str">
            <v/>
          </cell>
        </row>
        <row r="693">
          <cell r="B693" t="str">
            <v>04 0684</v>
          </cell>
          <cell r="C693" t="str">
            <v/>
          </cell>
          <cell r="D693" t="str">
            <v/>
          </cell>
          <cell r="E693" t="str">
            <v/>
          </cell>
          <cell r="F693" t="str">
            <v/>
          </cell>
          <cell r="G693" t="str">
            <v/>
          </cell>
          <cell r="H693"/>
          <cell r="I693" t="str">
            <v/>
          </cell>
          <cell r="J693" t="str">
            <v/>
          </cell>
          <cell r="K693" t="str">
            <v/>
          </cell>
          <cell r="L693"/>
          <cell r="M693" t="str">
            <v/>
          </cell>
          <cell r="N693" t="str">
            <v/>
          </cell>
          <cell r="O693" t="str">
            <v/>
          </cell>
          <cell r="P693" t="str">
            <v>N</v>
          </cell>
          <cell r="Q693" t="str">
            <v/>
          </cell>
          <cell r="R693" t="str">
            <v/>
          </cell>
        </row>
        <row r="694">
          <cell r="B694" t="str">
            <v>04 0685</v>
          </cell>
          <cell r="C694" t="str">
            <v/>
          </cell>
          <cell r="D694" t="str">
            <v/>
          </cell>
          <cell r="E694" t="str">
            <v/>
          </cell>
          <cell r="F694" t="str">
            <v/>
          </cell>
          <cell r="G694" t="str">
            <v/>
          </cell>
          <cell r="H694"/>
          <cell r="I694" t="str">
            <v/>
          </cell>
          <cell r="J694" t="str">
            <v/>
          </cell>
          <cell r="K694" t="str">
            <v/>
          </cell>
          <cell r="L694"/>
          <cell r="M694" t="str">
            <v/>
          </cell>
          <cell r="N694" t="str">
            <v/>
          </cell>
          <cell r="O694" t="str">
            <v/>
          </cell>
          <cell r="P694" t="str">
            <v>N</v>
          </cell>
          <cell r="Q694" t="str">
            <v/>
          </cell>
          <cell r="R694" t="str">
            <v/>
          </cell>
        </row>
        <row r="695">
          <cell r="B695" t="str">
            <v>04 0686</v>
          </cell>
          <cell r="C695" t="str">
            <v/>
          </cell>
          <cell r="D695" t="str">
            <v/>
          </cell>
          <cell r="E695" t="str">
            <v/>
          </cell>
          <cell r="F695" t="str">
            <v/>
          </cell>
          <cell r="G695" t="str">
            <v/>
          </cell>
          <cell r="H695"/>
          <cell r="I695" t="str">
            <v/>
          </cell>
          <cell r="J695" t="str">
            <v/>
          </cell>
          <cell r="K695" t="str">
            <v/>
          </cell>
          <cell r="L695"/>
          <cell r="M695" t="str">
            <v/>
          </cell>
          <cell r="N695" t="str">
            <v/>
          </cell>
          <cell r="O695" t="str">
            <v/>
          </cell>
          <cell r="P695" t="str">
            <v>N</v>
          </cell>
          <cell r="Q695" t="str">
            <v/>
          </cell>
          <cell r="R695" t="str">
            <v/>
          </cell>
        </row>
        <row r="696">
          <cell r="B696" t="str">
            <v>04 0687</v>
          </cell>
          <cell r="C696" t="str">
            <v/>
          </cell>
          <cell r="D696" t="str">
            <v/>
          </cell>
          <cell r="E696" t="str">
            <v/>
          </cell>
          <cell r="F696" t="str">
            <v/>
          </cell>
          <cell r="G696" t="str">
            <v/>
          </cell>
          <cell r="H696"/>
          <cell r="I696" t="str">
            <v/>
          </cell>
          <cell r="J696" t="str">
            <v/>
          </cell>
          <cell r="K696" t="str">
            <v/>
          </cell>
          <cell r="L696"/>
          <cell r="M696" t="str">
            <v/>
          </cell>
          <cell r="N696" t="str">
            <v/>
          </cell>
          <cell r="O696" t="str">
            <v/>
          </cell>
          <cell r="P696" t="str">
            <v>N</v>
          </cell>
          <cell r="Q696" t="str">
            <v/>
          </cell>
          <cell r="R696" t="str">
            <v/>
          </cell>
        </row>
        <row r="697">
          <cell r="B697" t="str">
            <v>04 0688</v>
          </cell>
          <cell r="C697" t="str">
            <v/>
          </cell>
          <cell r="D697" t="str">
            <v/>
          </cell>
          <cell r="E697" t="str">
            <v/>
          </cell>
          <cell r="F697" t="str">
            <v/>
          </cell>
          <cell r="G697" t="str">
            <v/>
          </cell>
          <cell r="H697"/>
          <cell r="I697" t="str">
            <v/>
          </cell>
          <cell r="J697" t="str">
            <v/>
          </cell>
          <cell r="K697" t="str">
            <v/>
          </cell>
          <cell r="L697"/>
          <cell r="M697" t="str">
            <v/>
          </cell>
          <cell r="N697" t="str">
            <v/>
          </cell>
          <cell r="O697" t="str">
            <v/>
          </cell>
          <cell r="P697" t="str">
            <v>N</v>
          </cell>
          <cell r="Q697" t="str">
            <v/>
          </cell>
          <cell r="R697" t="str">
            <v/>
          </cell>
        </row>
        <row r="698">
          <cell r="B698" t="str">
            <v>04 0689</v>
          </cell>
          <cell r="C698" t="str">
            <v/>
          </cell>
          <cell r="D698" t="str">
            <v/>
          </cell>
          <cell r="E698" t="str">
            <v/>
          </cell>
          <cell r="F698" t="str">
            <v/>
          </cell>
          <cell r="G698" t="str">
            <v/>
          </cell>
          <cell r="H698"/>
          <cell r="I698" t="str">
            <v/>
          </cell>
          <cell r="J698" t="str">
            <v/>
          </cell>
          <cell r="K698" t="str">
            <v/>
          </cell>
          <cell r="L698"/>
          <cell r="M698" t="str">
            <v/>
          </cell>
          <cell r="N698" t="str">
            <v/>
          </cell>
          <cell r="O698" t="str">
            <v/>
          </cell>
          <cell r="P698" t="str">
            <v>N</v>
          </cell>
          <cell r="Q698" t="str">
            <v/>
          </cell>
          <cell r="R698" t="str">
            <v/>
          </cell>
        </row>
        <row r="699">
          <cell r="B699" t="str">
            <v>04 0690</v>
          </cell>
          <cell r="C699" t="str">
            <v/>
          </cell>
          <cell r="D699" t="str">
            <v/>
          </cell>
          <cell r="E699" t="str">
            <v/>
          </cell>
          <cell r="F699" t="str">
            <v/>
          </cell>
          <cell r="G699" t="str">
            <v/>
          </cell>
          <cell r="H699"/>
          <cell r="I699" t="str">
            <v/>
          </cell>
          <cell r="J699" t="str">
            <v/>
          </cell>
          <cell r="K699" t="str">
            <v/>
          </cell>
          <cell r="L699"/>
          <cell r="M699" t="str">
            <v/>
          </cell>
          <cell r="N699" t="str">
            <v/>
          </cell>
          <cell r="O699" t="str">
            <v/>
          </cell>
          <cell r="P699" t="str">
            <v>N</v>
          </cell>
          <cell r="Q699" t="str">
            <v/>
          </cell>
          <cell r="R699" t="str">
            <v/>
          </cell>
        </row>
        <row r="700">
          <cell r="B700" t="str">
            <v>04 0691</v>
          </cell>
          <cell r="C700" t="str">
            <v/>
          </cell>
          <cell r="D700" t="str">
            <v/>
          </cell>
          <cell r="E700" t="str">
            <v/>
          </cell>
          <cell r="F700" t="str">
            <v/>
          </cell>
          <cell r="G700" t="str">
            <v/>
          </cell>
          <cell r="H700"/>
          <cell r="I700" t="str">
            <v/>
          </cell>
          <cell r="J700" t="str">
            <v/>
          </cell>
          <cell r="K700" t="str">
            <v/>
          </cell>
          <cell r="L700"/>
          <cell r="M700" t="str">
            <v/>
          </cell>
          <cell r="N700" t="str">
            <v/>
          </cell>
          <cell r="O700" t="str">
            <v/>
          </cell>
          <cell r="P700" t="str">
            <v>N</v>
          </cell>
          <cell r="Q700" t="str">
            <v/>
          </cell>
          <cell r="R700" t="str">
            <v/>
          </cell>
        </row>
        <row r="701">
          <cell r="B701" t="str">
            <v>04 0692</v>
          </cell>
          <cell r="C701" t="str">
            <v/>
          </cell>
          <cell r="D701" t="str">
            <v/>
          </cell>
          <cell r="E701" t="str">
            <v/>
          </cell>
          <cell r="F701" t="str">
            <v/>
          </cell>
          <cell r="G701" t="str">
            <v/>
          </cell>
          <cell r="H701"/>
          <cell r="I701" t="str">
            <v/>
          </cell>
          <cell r="J701" t="str">
            <v/>
          </cell>
          <cell r="K701" t="str">
            <v/>
          </cell>
          <cell r="L701"/>
          <cell r="M701" t="str">
            <v/>
          </cell>
          <cell r="N701" t="str">
            <v/>
          </cell>
          <cell r="O701" t="str">
            <v/>
          </cell>
          <cell r="P701" t="str">
            <v>N</v>
          </cell>
          <cell r="Q701" t="str">
            <v/>
          </cell>
          <cell r="R701" t="str">
            <v/>
          </cell>
        </row>
        <row r="702">
          <cell r="B702" t="str">
            <v>04 0693</v>
          </cell>
          <cell r="C702" t="str">
            <v/>
          </cell>
          <cell r="D702" t="str">
            <v/>
          </cell>
          <cell r="E702" t="str">
            <v/>
          </cell>
          <cell r="F702" t="str">
            <v/>
          </cell>
          <cell r="G702" t="str">
            <v/>
          </cell>
          <cell r="H702"/>
          <cell r="I702" t="str">
            <v/>
          </cell>
          <cell r="J702" t="str">
            <v/>
          </cell>
          <cell r="K702" t="str">
            <v/>
          </cell>
          <cell r="L702"/>
          <cell r="M702" t="str">
            <v/>
          </cell>
          <cell r="N702" t="str">
            <v/>
          </cell>
          <cell r="O702" t="str">
            <v/>
          </cell>
          <cell r="P702" t="str">
            <v>N</v>
          </cell>
          <cell r="Q702" t="str">
            <v/>
          </cell>
          <cell r="R702" t="str">
            <v/>
          </cell>
        </row>
        <row r="703">
          <cell r="B703" t="str">
            <v>04 0694</v>
          </cell>
          <cell r="C703" t="str">
            <v/>
          </cell>
          <cell r="D703" t="str">
            <v/>
          </cell>
          <cell r="E703" t="str">
            <v/>
          </cell>
          <cell r="F703" t="str">
            <v/>
          </cell>
          <cell r="G703" t="str">
            <v/>
          </cell>
          <cell r="H703"/>
          <cell r="I703" t="str">
            <v/>
          </cell>
          <cell r="J703" t="str">
            <v/>
          </cell>
          <cell r="K703" t="str">
            <v/>
          </cell>
          <cell r="L703"/>
          <cell r="M703" t="str">
            <v/>
          </cell>
          <cell r="N703" t="str">
            <v/>
          </cell>
          <cell r="O703" t="str">
            <v/>
          </cell>
          <cell r="P703" t="str">
            <v>N</v>
          </cell>
          <cell r="Q703" t="str">
            <v/>
          </cell>
          <cell r="R703" t="str">
            <v/>
          </cell>
        </row>
        <row r="704">
          <cell r="B704" t="str">
            <v>04 0695</v>
          </cell>
          <cell r="C704" t="str">
            <v/>
          </cell>
          <cell r="D704" t="str">
            <v/>
          </cell>
          <cell r="E704" t="str">
            <v/>
          </cell>
          <cell r="F704" t="str">
            <v/>
          </cell>
          <cell r="G704" t="str">
            <v/>
          </cell>
          <cell r="H704"/>
          <cell r="I704" t="str">
            <v/>
          </cell>
          <cell r="J704" t="str">
            <v/>
          </cell>
          <cell r="K704" t="str">
            <v/>
          </cell>
          <cell r="L704"/>
          <cell r="M704" t="str">
            <v/>
          </cell>
          <cell r="N704" t="str">
            <v/>
          </cell>
          <cell r="O704" t="str">
            <v/>
          </cell>
          <cell r="P704" t="str">
            <v>N</v>
          </cell>
          <cell r="Q704" t="str">
            <v/>
          </cell>
          <cell r="R704" t="str">
            <v/>
          </cell>
        </row>
        <row r="705">
          <cell r="B705" t="str">
            <v>04 0696</v>
          </cell>
          <cell r="C705" t="str">
            <v/>
          </cell>
          <cell r="D705" t="str">
            <v/>
          </cell>
          <cell r="E705" t="str">
            <v/>
          </cell>
          <cell r="F705" t="str">
            <v/>
          </cell>
          <cell r="G705" t="str">
            <v/>
          </cell>
          <cell r="H705"/>
          <cell r="I705" t="str">
            <v/>
          </cell>
          <cell r="J705" t="str">
            <v/>
          </cell>
          <cell r="K705" t="str">
            <v/>
          </cell>
          <cell r="L705"/>
          <cell r="M705" t="str">
            <v/>
          </cell>
          <cell r="N705" t="str">
            <v/>
          </cell>
          <cell r="O705" t="str">
            <v/>
          </cell>
          <cell r="P705" t="str">
            <v>N</v>
          </cell>
          <cell r="Q705" t="str">
            <v/>
          </cell>
          <cell r="R705" t="str">
            <v/>
          </cell>
        </row>
        <row r="706">
          <cell r="B706" t="str">
            <v>04 0697</v>
          </cell>
          <cell r="C706" t="str">
            <v/>
          </cell>
          <cell r="D706" t="str">
            <v/>
          </cell>
          <cell r="E706" t="str">
            <v/>
          </cell>
          <cell r="F706" t="str">
            <v/>
          </cell>
          <cell r="G706" t="str">
            <v/>
          </cell>
          <cell r="H706"/>
          <cell r="I706" t="str">
            <v/>
          </cell>
          <cell r="J706" t="str">
            <v/>
          </cell>
          <cell r="K706" t="str">
            <v/>
          </cell>
          <cell r="L706"/>
          <cell r="M706" t="str">
            <v/>
          </cell>
          <cell r="N706" t="str">
            <v/>
          </cell>
          <cell r="O706" t="str">
            <v/>
          </cell>
          <cell r="P706" t="str">
            <v>N</v>
          </cell>
          <cell r="Q706" t="str">
            <v/>
          </cell>
          <cell r="R706" t="str">
            <v/>
          </cell>
        </row>
        <row r="707">
          <cell r="B707" t="str">
            <v>04 0698</v>
          </cell>
          <cell r="C707" t="str">
            <v/>
          </cell>
          <cell r="D707" t="str">
            <v/>
          </cell>
          <cell r="E707" t="str">
            <v/>
          </cell>
          <cell r="F707" t="str">
            <v/>
          </cell>
          <cell r="G707" t="str">
            <v/>
          </cell>
          <cell r="H707"/>
          <cell r="I707" t="str">
            <v/>
          </cell>
          <cell r="J707" t="str">
            <v/>
          </cell>
          <cell r="K707" t="str">
            <v/>
          </cell>
          <cell r="L707"/>
          <cell r="M707" t="str">
            <v/>
          </cell>
          <cell r="N707" t="str">
            <v/>
          </cell>
          <cell r="O707" t="str">
            <v/>
          </cell>
          <cell r="P707" t="str">
            <v>N</v>
          </cell>
          <cell r="Q707" t="str">
            <v/>
          </cell>
          <cell r="R707" t="str">
            <v/>
          </cell>
        </row>
        <row r="708">
          <cell r="B708" t="str">
            <v>04 0699</v>
          </cell>
          <cell r="C708" t="str">
            <v/>
          </cell>
          <cell r="D708" t="str">
            <v/>
          </cell>
          <cell r="E708" t="str">
            <v/>
          </cell>
          <cell r="F708" t="str">
            <v/>
          </cell>
          <cell r="G708" t="str">
            <v/>
          </cell>
          <cell r="H708"/>
          <cell r="I708" t="str">
            <v/>
          </cell>
          <cell r="J708" t="str">
            <v/>
          </cell>
          <cell r="K708" t="str">
            <v/>
          </cell>
          <cell r="L708"/>
          <cell r="M708" t="str">
            <v/>
          </cell>
          <cell r="N708" t="str">
            <v/>
          </cell>
          <cell r="O708" t="str">
            <v/>
          </cell>
          <cell r="P708" t="str">
            <v>N</v>
          </cell>
          <cell r="Q708" t="str">
            <v/>
          </cell>
          <cell r="R708" t="str">
            <v/>
          </cell>
        </row>
        <row r="709">
          <cell r="B709" t="str">
            <v>04 0700</v>
          </cell>
          <cell r="C709" t="str">
            <v/>
          </cell>
          <cell r="D709" t="str">
            <v/>
          </cell>
          <cell r="E709" t="str">
            <v/>
          </cell>
          <cell r="F709" t="str">
            <v/>
          </cell>
          <cell r="G709" t="str">
            <v/>
          </cell>
          <cell r="H709"/>
          <cell r="I709" t="str">
            <v/>
          </cell>
          <cell r="J709" t="str">
            <v/>
          </cell>
          <cell r="K709" t="str">
            <v/>
          </cell>
          <cell r="L709"/>
          <cell r="M709" t="str">
            <v/>
          </cell>
          <cell r="N709" t="str">
            <v/>
          </cell>
          <cell r="O709" t="str">
            <v/>
          </cell>
          <cell r="P709" t="str">
            <v>N</v>
          </cell>
          <cell r="Q709" t="str">
            <v/>
          </cell>
          <cell r="R709" t="str">
            <v/>
          </cell>
        </row>
        <row r="710">
          <cell r="B710" t="str">
            <v>04 0701</v>
          </cell>
          <cell r="C710" t="str">
            <v/>
          </cell>
          <cell r="D710" t="str">
            <v/>
          </cell>
          <cell r="E710" t="str">
            <v/>
          </cell>
          <cell r="F710" t="str">
            <v/>
          </cell>
          <cell r="G710" t="str">
            <v/>
          </cell>
          <cell r="H710"/>
          <cell r="I710" t="str">
            <v/>
          </cell>
          <cell r="J710" t="str">
            <v/>
          </cell>
          <cell r="K710" t="str">
            <v/>
          </cell>
          <cell r="L710"/>
          <cell r="M710" t="str">
            <v/>
          </cell>
          <cell r="N710" t="str">
            <v/>
          </cell>
          <cell r="O710" t="str">
            <v/>
          </cell>
          <cell r="P710" t="str">
            <v>N</v>
          </cell>
          <cell r="Q710" t="str">
            <v/>
          </cell>
          <cell r="R710" t="str">
            <v/>
          </cell>
        </row>
        <row r="711">
          <cell r="B711" t="str">
            <v>04 0702</v>
          </cell>
          <cell r="C711" t="str">
            <v/>
          </cell>
          <cell r="D711" t="str">
            <v/>
          </cell>
          <cell r="E711" t="str">
            <v/>
          </cell>
          <cell r="F711" t="str">
            <v/>
          </cell>
          <cell r="G711" t="str">
            <v/>
          </cell>
          <cell r="H711"/>
          <cell r="I711" t="str">
            <v/>
          </cell>
          <cell r="J711" t="str">
            <v/>
          </cell>
          <cell r="K711" t="str">
            <v/>
          </cell>
          <cell r="L711"/>
          <cell r="M711" t="str">
            <v/>
          </cell>
          <cell r="N711" t="str">
            <v/>
          </cell>
          <cell r="O711" t="str">
            <v/>
          </cell>
          <cell r="P711" t="str">
            <v>N</v>
          </cell>
          <cell r="Q711" t="str">
            <v/>
          </cell>
          <cell r="R711" t="str">
            <v/>
          </cell>
        </row>
        <row r="712">
          <cell r="B712" t="str">
            <v>04 0703</v>
          </cell>
          <cell r="C712" t="str">
            <v/>
          </cell>
          <cell r="D712" t="str">
            <v/>
          </cell>
          <cell r="E712" t="str">
            <v/>
          </cell>
          <cell r="F712" t="str">
            <v/>
          </cell>
          <cell r="G712" t="str">
            <v/>
          </cell>
          <cell r="H712"/>
          <cell r="I712" t="str">
            <v/>
          </cell>
          <cell r="J712" t="str">
            <v/>
          </cell>
          <cell r="K712" t="str">
            <v/>
          </cell>
          <cell r="L712"/>
          <cell r="M712" t="str">
            <v/>
          </cell>
          <cell r="N712" t="str">
            <v/>
          </cell>
          <cell r="O712" t="str">
            <v/>
          </cell>
          <cell r="P712" t="str">
            <v>N</v>
          </cell>
          <cell r="Q712" t="str">
            <v/>
          </cell>
          <cell r="R712" t="str">
            <v/>
          </cell>
        </row>
        <row r="713">
          <cell r="B713" t="str">
            <v>04 0704</v>
          </cell>
          <cell r="C713" t="str">
            <v/>
          </cell>
          <cell r="D713" t="str">
            <v/>
          </cell>
          <cell r="E713" t="str">
            <v/>
          </cell>
          <cell r="F713" t="str">
            <v/>
          </cell>
          <cell r="G713" t="str">
            <v/>
          </cell>
          <cell r="H713"/>
          <cell r="I713" t="str">
            <v/>
          </cell>
          <cell r="J713" t="str">
            <v/>
          </cell>
          <cell r="K713" t="str">
            <v/>
          </cell>
          <cell r="L713"/>
          <cell r="M713" t="str">
            <v/>
          </cell>
          <cell r="N713" t="str">
            <v/>
          </cell>
          <cell r="O713" t="str">
            <v/>
          </cell>
          <cell r="P713" t="str">
            <v>N</v>
          </cell>
          <cell r="Q713" t="str">
            <v/>
          </cell>
          <cell r="R713" t="str">
            <v/>
          </cell>
        </row>
        <row r="714">
          <cell r="B714" t="str">
            <v>04 0705</v>
          </cell>
          <cell r="C714" t="str">
            <v/>
          </cell>
          <cell r="D714" t="str">
            <v/>
          </cell>
          <cell r="E714" t="str">
            <v/>
          </cell>
          <cell r="F714" t="str">
            <v/>
          </cell>
          <cell r="G714" t="str">
            <v/>
          </cell>
          <cell r="H714"/>
          <cell r="I714" t="str">
            <v/>
          </cell>
          <cell r="J714" t="str">
            <v/>
          </cell>
          <cell r="K714" t="str">
            <v/>
          </cell>
          <cell r="L714"/>
          <cell r="M714" t="str">
            <v/>
          </cell>
          <cell r="N714" t="str">
            <v/>
          </cell>
          <cell r="O714" t="str">
            <v/>
          </cell>
          <cell r="P714" t="str">
            <v>N</v>
          </cell>
          <cell r="Q714" t="str">
            <v/>
          </cell>
          <cell r="R714" t="str">
            <v/>
          </cell>
        </row>
        <row r="715">
          <cell r="B715" t="str">
            <v>04 0706</v>
          </cell>
          <cell r="C715" t="str">
            <v/>
          </cell>
          <cell r="D715" t="str">
            <v/>
          </cell>
          <cell r="E715" t="str">
            <v/>
          </cell>
          <cell r="F715" t="str">
            <v/>
          </cell>
          <cell r="G715" t="str">
            <v/>
          </cell>
          <cell r="H715"/>
          <cell r="I715" t="str">
            <v/>
          </cell>
          <cell r="J715" t="str">
            <v/>
          </cell>
          <cell r="K715" t="str">
            <v/>
          </cell>
          <cell r="L715"/>
          <cell r="M715" t="str">
            <v/>
          </cell>
          <cell r="N715" t="str">
            <v/>
          </cell>
          <cell r="O715" t="str">
            <v/>
          </cell>
          <cell r="P715" t="str">
            <v>N</v>
          </cell>
          <cell r="Q715" t="str">
            <v/>
          </cell>
          <cell r="R715" t="str">
            <v/>
          </cell>
        </row>
        <row r="716">
          <cell r="B716" t="str">
            <v>04 0707</v>
          </cell>
          <cell r="C716" t="str">
            <v/>
          </cell>
          <cell r="D716" t="str">
            <v/>
          </cell>
          <cell r="E716" t="str">
            <v/>
          </cell>
          <cell r="F716" t="str">
            <v/>
          </cell>
          <cell r="G716" t="str">
            <v/>
          </cell>
          <cell r="H716"/>
          <cell r="I716" t="str">
            <v/>
          </cell>
          <cell r="J716" t="str">
            <v/>
          </cell>
          <cell r="K716" t="str">
            <v/>
          </cell>
          <cell r="L716"/>
          <cell r="M716" t="str">
            <v/>
          </cell>
          <cell r="N716" t="str">
            <v/>
          </cell>
          <cell r="O716" t="str">
            <v/>
          </cell>
          <cell r="P716" t="str">
            <v>N</v>
          </cell>
          <cell r="Q716" t="str">
            <v/>
          </cell>
          <cell r="R716" t="str">
            <v/>
          </cell>
        </row>
        <row r="717">
          <cell r="B717" t="str">
            <v>04 0708</v>
          </cell>
          <cell r="C717" t="str">
            <v/>
          </cell>
          <cell r="D717" t="str">
            <v/>
          </cell>
          <cell r="E717" t="str">
            <v/>
          </cell>
          <cell r="F717" t="str">
            <v/>
          </cell>
          <cell r="G717" t="str">
            <v/>
          </cell>
          <cell r="H717"/>
          <cell r="I717" t="str">
            <v/>
          </cell>
          <cell r="J717" t="str">
            <v/>
          </cell>
          <cell r="K717" t="str">
            <v/>
          </cell>
          <cell r="L717"/>
          <cell r="M717" t="str">
            <v/>
          </cell>
          <cell r="N717" t="str">
            <v/>
          </cell>
          <cell r="O717" t="str">
            <v/>
          </cell>
          <cell r="P717" t="str">
            <v>N</v>
          </cell>
          <cell r="Q717" t="str">
            <v/>
          </cell>
          <cell r="R717" t="str">
            <v/>
          </cell>
        </row>
        <row r="718">
          <cell r="B718" t="str">
            <v>04 0709</v>
          </cell>
          <cell r="C718" t="str">
            <v/>
          </cell>
          <cell r="D718" t="str">
            <v/>
          </cell>
          <cell r="E718" t="str">
            <v/>
          </cell>
          <cell r="F718" t="str">
            <v/>
          </cell>
          <cell r="G718" t="str">
            <v/>
          </cell>
          <cell r="H718"/>
          <cell r="I718" t="str">
            <v/>
          </cell>
          <cell r="J718" t="str">
            <v/>
          </cell>
          <cell r="K718" t="str">
            <v/>
          </cell>
          <cell r="L718"/>
          <cell r="M718" t="str">
            <v/>
          </cell>
          <cell r="N718" t="str">
            <v/>
          </cell>
          <cell r="O718" t="str">
            <v/>
          </cell>
          <cell r="P718" t="str">
            <v>N</v>
          </cell>
          <cell r="Q718" t="str">
            <v/>
          </cell>
          <cell r="R718" t="str">
            <v/>
          </cell>
        </row>
        <row r="719">
          <cell r="B719" t="str">
            <v>04 0710</v>
          </cell>
          <cell r="C719" t="str">
            <v/>
          </cell>
          <cell r="D719" t="str">
            <v/>
          </cell>
          <cell r="E719" t="str">
            <v/>
          </cell>
          <cell r="F719" t="str">
            <v/>
          </cell>
          <cell r="G719" t="str">
            <v/>
          </cell>
          <cell r="H719"/>
          <cell r="I719" t="str">
            <v/>
          </cell>
          <cell r="J719" t="str">
            <v/>
          </cell>
          <cell r="K719" t="str">
            <v/>
          </cell>
          <cell r="L719"/>
          <cell r="M719" t="str">
            <v/>
          </cell>
          <cell r="N719" t="str">
            <v/>
          </cell>
          <cell r="O719" t="str">
            <v/>
          </cell>
          <cell r="P719" t="str">
            <v>N</v>
          </cell>
          <cell r="Q719" t="str">
            <v/>
          </cell>
          <cell r="R719" t="str">
            <v/>
          </cell>
        </row>
        <row r="720">
          <cell r="B720" t="str">
            <v>04 0711</v>
          </cell>
          <cell r="C720" t="str">
            <v/>
          </cell>
          <cell r="D720" t="str">
            <v/>
          </cell>
          <cell r="E720" t="str">
            <v/>
          </cell>
          <cell r="F720" t="str">
            <v/>
          </cell>
          <cell r="G720" t="str">
            <v/>
          </cell>
          <cell r="H720"/>
          <cell r="I720" t="str">
            <v/>
          </cell>
          <cell r="J720" t="str">
            <v/>
          </cell>
          <cell r="K720" t="str">
            <v/>
          </cell>
          <cell r="L720"/>
          <cell r="M720" t="str">
            <v/>
          </cell>
          <cell r="N720" t="str">
            <v/>
          </cell>
          <cell r="O720" t="str">
            <v/>
          </cell>
          <cell r="P720" t="str">
            <v>N</v>
          </cell>
          <cell r="Q720" t="str">
            <v/>
          </cell>
          <cell r="R720" t="str">
            <v/>
          </cell>
        </row>
        <row r="721">
          <cell r="B721" t="str">
            <v>04 0712</v>
          </cell>
          <cell r="C721" t="str">
            <v/>
          </cell>
          <cell r="D721" t="str">
            <v/>
          </cell>
          <cell r="E721" t="str">
            <v/>
          </cell>
          <cell r="F721" t="str">
            <v/>
          </cell>
          <cell r="G721" t="str">
            <v/>
          </cell>
          <cell r="H721"/>
          <cell r="I721" t="str">
            <v/>
          </cell>
          <cell r="J721" t="str">
            <v/>
          </cell>
          <cell r="K721" t="str">
            <v/>
          </cell>
          <cell r="L721"/>
          <cell r="M721" t="str">
            <v/>
          </cell>
          <cell r="N721" t="str">
            <v/>
          </cell>
          <cell r="O721" t="str">
            <v/>
          </cell>
          <cell r="P721" t="str">
            <v>N</v>
          </cell>
          <cell r="Q721" t="str">
            <v/>
          </cell>
          <cell r="R721" t="str">
            <v/>
          </cell>
        </row>
        <row r="722">
          <cell r="B722" t="str">
            <v>04 0713</v>
          </cell>
          <cell r="C722" t="str">
            <v/>
          </cell>
          <cell r="D722" t="str">
            <v/>
          </cell>
          <cell r="E722" t="str">
            <v/>
          </cell>
          <cell r="F722" t="str">
            <v/>
          </cell>
          <cell r="G722" t="str">
            <v/>
          </cell>
          <cell r="H722"/>
          <cell r="I722" t="str">
            <v/>
          </cell>
          <cell r="J722" t="str">
            <v/>
          </cell>
          <cell r="K722" t="str">
            <v/>
          </cell>
          <cell r="L722"/>
          <cell r="M722" t="str">
            <v/>
          </cell>
          <cell r="N722" t="str">
            <v/>
          </cell>
          <cell r="O722" t="str">
            <v/>
          </cell>
          <cell r="P722" t="str">
            <v>N</v>
          </cell>
          <cell r="Q722" t="str">
            <v/>
          </cell>
          <cell r="R722" t="str">
            <v/>
          </cell>
        </row>
        <row r="723">
          <cell r="B723" t="str">
            <v>04 0714</v>
          </cell>
          <cell r="C723" t="str">
            <v/>
          </cell>
          <cell r="D723" t="str">
            <v/>
          </cell>
          <cell r="E723" t="str">
            <v/>
          </cell>
          <cell r="F723" t="str">
            <v/>
          </cell>
          <cell r="G723" t="str">
            <v/>
          </cell>
          <cell r="H723"/>
          <cell r="I723" t="str">
            <v/>
          </cell>
          <cell r="J723" t="str">
            <v/>
          </cell>
          <cell r="K723" t="str">
            <v/>
          </cell>
          <cell r="L723"/>
          <cell r="M723" t="str">
            <v/>
          </cell>
          <cell r="N723" t="str">
            <v/>
          </cell>
          <cell r="O723" t="str">
            <v/>
          </cell>
          <cell r="P723" t="str">
            <v>N</v>
          </cell>
          <cell r="Q723" t="str">
            <v/>
          </cell>
          <cell r="R723" t="str">
            <v/>
          </cell>
        </row>
        <row r="724">
          <cell r="B724" t="str">
            <v>04 0715</v>
          </cell>
          <cell r="C724" t="str">
            <v/>
          </cell>
          <cell r="D724" t="str">
            <v/>
          </cell>
          <cell r="E724" t="str">
            <v/>
          </cell>
          <cell r="F724" t="str">
            <v/>
          </cell>
          <cell r="G724" t="str">
            <v/>
          </cell>
          <cell r="H724"/>
          <cell r="I724" t="str">
            <v/>
          </cell>
          <cell r="J724" t="str">
            <v/>
          </cell>
          <cell r="K724" t="str">
            <v/>
          </cell>
          <cell r="L724"/>
          <cell r="M724" t="str">
            <v/>
          </cell>
          <cell r="N724" t="str">
            <v/>
          </cell>
          <cell r="O724" t="str">
            <v/>
          </cell>
          <cell r="P724" t="str">
            <v>N</v>
          </cell>
          <cell r="Q724" t="str">
            <v/>
          </cell>
          <cell r="R724" t="str">
            <v/>
          </cell>
        </row>
        <row r="725">
          <cell r="B725" t="str">
            <v>04 0716</v>
          </cell>
          <cell r="C725" t="str">
            <v/>
          </cell>
          <cell r="D725" t="str">
            <v/>
          </cell>
          <cell r="E725" t="str">
            <v/>
          </cell>
          <cell r="F725" t="str">
            <v/>
          </cell>
          <cell r="G725" t="str">
            <v/>
          </cell>
          <cell r="H725"/>
          <cell r="I725" t="str">
            <v/>
          </cell>
          <cell r="J725" t="str">
            <v/>
          </cell>
          <cell r="K725" t="str">
            <v/>
          </cell>
          <cell r="L725"/>
          <cell r="M725" t="str">
            <v/>
          </cell>
          <cell r="N725" t="str">
            <v/>
          </cell>
          <cell r="O725" t="str">
            <v/>
          </cell>
          <cell r="P725" t="str">
            <v>N</v>
          </cell>
          <cell r="Q725" t="str">
            <v/>
          </cell>
          <cell r="R725" t="str">
            <v/>
          </cell>
        </row>
        <row r="726">
          <cell r="B726" t="str">
            <v>04 0717</v>
          </cell>
          <cell r="C726" t="str">
            <v/>
          </cell>
          <cell r="D726" t="str">
            <v/>
          </cell>
          <cell r="E726" t="str">
            <v/>
          </cell>
          <cell r="F726" t="str">
            <v/>
          </cell>
          <cell r="G726" t="str">
            <v/>
          </cell>
          <cell r="H726"/>
          <cell r="I726" t="str">
            <v/>
          </cell>
          <cell r="J726" t="str">
            <v/>
          </cell>
          <cell r="K726" t="str">
            <v/>
          </cell>
          <cell r="L726"/>
          <cell r="M726" t="str">
            <v/>
          </cell>
          <cell r="N726" t="str">
            <v/>
          </cell>
          <cell r="O726" t="str">
            <v/>
          </cell>
          <cell r="P726" t="str">
            <v>N</v>
          </cell>
          <cell r="Q726" t="str">
            <v/>
          </cell>
          <cell r="R726" t="str">
            <v/>
          </cell>
        </row>
        <row r="727">
          <cell r="B727" t="str">
            <v>04 0718</v>
          </cell>
          <cell r="C727" t="str">
            <v/>
          </cell>
          <cell r="D727" t="str">
            <v/>
          </cell>
          <cell r="E727" t="str">
            <v/>
          </cell>
          <cell r="F727" t="str">
            <v/>
          </cell>
          <cell r="G727" t="str">
            <v/>
          </cell>
          <cell r="H727"/>
          <cell r="I727" t="str">
            <v/>
          </cell>
          <cell r="J727" t="str">
            <v/>
          </cell>
          <cell r="K727" t="str">
            <v/>
          </cell>
          <cell r="L727"/>
          <cell r="M727" t="str">
            <v/>
          </cell>
          <cell r="N727" t="str">
            <v/>
          </cell>
          <cell r="O727" t="str">
            <v/>
          </cell>
          <cell r="P727" t="str">
            <v>N</v>
          </cell>
          <cell r="Q727" t="str">
            <v/>
          </cell>
          <cell r="R727" t="str">
            <v/>
          </cell>
        </row>
        <row r="728">
          <cell r="B728" t="str">
            <v>04 0719</v>
          </cell>
          <cell r="C728" t="str">
            <v/>
          </cell>
          <cell r="D728" t="str">
            <v/>
          </cell>
          <cell r="E728" t="str">
            <v/>
          </cell>
          <cell r="F728" t="str">
            <v/>
          </cell>
          <cell r="G728" t="str">
            <v/>
          </cell>
          <cell r="H728"/>
          <cell r="I728" t="str">
            <v/>
          </cell>
          <cell r="J728" t="str">
            <v/>
          </cell>
          <cell r="K728" t="str">
            <v/>
          </cell>
          <cell r="L728"/>
          <cell r="M728" t="str">
            <v/>
          </cell>
          <cell r="N728" t="str">
            <v/>
          </cell>
          <cell r="O728" t="str">
            <v/>
          </cell>
          <cell r="P728" t="str">
            <v>N</v>
          </cell>
          <cell r="Q728" t="str">
            <v/>
          </cell>
          <cell r="R728" t="str">
            <v/>
          </cell>
        </row>
        <row r="729">
          <cell r="B729" t="str">
            <v>04 0720</v>
          </cell>
          <cell r="C729" t="str">
            <v/>
          </cell>
          <cell r="D729" t="str">
            <v/>
          </cell>
          <cell r="E729" t="str">
            <v/>
          </cell>
          <cell r="F729" t="str">
            <v/>
          </cell>
          <cell r="G729" t="str">
            <v/>
          </cell>
          <cell r="H729"/>
          <cell r="I729" t="str">
            <v/>
          </cell>
          <cell r="J729" t="str">
            <v/>
          </cell>
          <cell r="K729" t="str">
            <v/>
          </cell>
          <cell r="L729"/>
          <cell r="M729" t="str">
            <v/>
          </cell>
          <cell r="N729" t="str">
            <v/>
          </cell>
          <cell r="O729" t="str">
            <v/>
          </cell>
          <cell r="P729" t="str">
            <v>N</v>
          </cell>
          <cell r="Q729" t="str">
            <v/>
          </cell>
          <cell r="R729" t="str">
            <v/>
          </cell>
        </row>
        <row r="730">
          <cell r="B730" t="str">
            <v>04 0721</v>
          </cell>
          <cell r="C730" t="str">
            <v/>
          </cell>
          <cell r="D730" t="str">
            <v/>
          </cell>
          <cell r="E730" t="str">
            <v/>
          </cell>
          <cell r="F730" t="str">
            <v/>
          </cell>
          <cell r="G730" t="str">
            <v/>
          </cell>
          <cell r="H730"/>
          <cell r="I730" t="str">
            <v/>
          </cell>
          <cell r="J730" t="str">
            <v/>
          </cell>
          <cell r="K730" t="str">
            <v/>
          </cell>
          <cell r="L730"/>
          <cell r="M730" t="str">
            <v/>
          </cell>
          <cell r="N730" t="str">
            <v/>
          </cell>
          <cell r="O730" t="str">
            <v/>
          </cell>
          <cell r="P730" t="str">
            <v>N</v>
          </cell>
          <cell r="Q730" t="str">
            <v/>
          </cell>
          <cell r="R730" t="str">
            <v/>
          </cell>
        </row>
        <row r="731">
          <cell r="B731" t="str">
            <v>04 0722</v>
          </cell>
          <cell r="C731" t="str">
            <v/>
          </cell>
          <cell r="D731" t="str">
            <v/>
          </cell>
          <cell r="E731" t="str">
            <v/>
          </cell>
          <cell r="F731" t="str">
            <v/>
          </cell>
          <cell r="G731" t="str">
            <v/>
          </cell>
          <cell r="H731"/>
          <cell r="I731" t="str">
            <v/>
          </cell>
          <cell r="J731" t="str">
            <v/>
          </cell>
          <cell r="K731" t="str">
            <v/>
          </cell>
          <cell r="L731"/>
          <cell r="M731" t="str">
            <v/>
          </cell>
          <cell r="N731" t="str">
            <v/>
          </cell>
          <cell r="O731" t="str">
            <v/>
          </cell>
          <cell r="P731" t="str">
            <v>N</v>
          </cell>
          <cell r="Q731" t="str">
            <v/>
          </cell>
          <cell r="R731" t="str">
            <v/>
          </cell>
        </row>
        <row r="732">
          <cell r="B732" t="str">
            <v>04 0723</v>
          </cell>
          <cell r="C732" t="str">
            <v/>
          </cell>
          <cell r="D732" t="str">
            <v/>
          </cell>
          <cell r="E732" t="str">
            <v/>
          </cell>
          <cell r="F732" t="str">
            <v/>
          </cell>
          <cell r="G732" t="str">
            <v/>
          </cell>
          <cell r="H732"/>
          <cell r="I732" t="str">
            <v/>
          </cell>
          <cell r="J732" t="str">
            <v/>
          </cell>
          <cell r="K732" t="str">
            <v/>
          </cell>
          <cell r="L732"/>
          <cell r="M732" t="str">
            <v/>
          </cell>
          <cell r="N732" t="str">
            <v/>
          </cell>
          <cell r="O732" t="str">
            <v/>
          </cell>
          <cell r="P732" t="str">
            <v>N</v>
          </cell>
          <cell r="Q732" t="str">
            <v/>
          </cell>
          <cell r="R732" t="str">
            <v/>
          </cell>
        </row>
        <row r="733">
          <cell r="B733" t="str">
            <v>04 0724</v>
          </cell>
          <cell r="C733" t="str">
            <v/>
          </cell>
          <cell r="D733" t="str">
            <v/>
          </cell>
          <cell r="E733" t="str">
            <v/>
          </cell>
          <cell r="F733" t="str">
            <v/>
          </cell>
          <cell r="G733" t="str">
            <v/>
          </cell>
          <cell r="H733"/>
          <cell r="I733" t="str">
            <v/>
          </cell>
          <cell r="J733" t="str">
            <v/>
          </cell>
          <cell r="K733" t="str">
            <v/>
          </cell>
          <cell r="L733"/>
          <cell r="M733" t="str">
            <v/>
          </cell>
          <cell r="N733" t="str">
            <v/>
          </cell>
          <cell r="O733" t="str">
            <v/>
          </cell>
          <cell r="P733" t="str">
            <v>N</v>
          </cell>
          <cell r="Q733" t="str">
            <v/>
          </cell>
          <cell r="R733" t="str">
            <v/>
          </cell>
        </row>
        <row r="734">
          <cell r="B734" t="str">
            <v>04 0725</v>
          </cell>
          <cell r="C734" t="str">
            <v/>
          </cell>
          <cell r="D734" t="str">
            <v/>
          </cell>
          <cell r="E734" t="str">
            <v/>
          </cell>
          <cell r="F734" t="str">
            <v/>
          </cell>
          <cell r="G734" t="str">
            <v/>
          </cell>
          <cell r="H734"/>
          <cell r="I734" t="str">
            <v/>
          </cell>
          <cell r="J734" t="str">
            <v/>
          </cell>
          <cell r="K734" t="str">
            <v/>
          </cell>
          <cell r="L734"/>
          <cell r="M734" t="str">
            <v/>
          </cell>
          <cell r="N734" t="str">
            <v/>
          </cell>
          <cell r="O734" t="str">
            <v/>
          </cell>
          <cell r="P734" t="str">
            <v>N</v>
          </cell>
          <cell r="Q734" t="str">
            <v/>
          </cell>
          <cell r="R734" t="str">
            <v/>
          </cell>
        </row>
        <row r="735">
          <cell r="B735" t="str">
            <v>04 0726</v>
          </cell>
          <cell r="C735" t="str">
            <v/>
          </cell>
          <cell r="D735" t="str">
            <v/>
          </cell>
          <cell r="E735" t="str">
            <v/>
          </cell>
          <cell r="F735" t="str">
            <v/>
          </cell>
          <cell r="G735" t="str">
            <v/>
          </cell>
          <cell r="H735"/>
          <cell r="I735" t="str">
            <v/>
          </cell>
          <cell r="J735" t="str">
            <v/>
          </cell>
          <cell r="K735" t="str">
            <v/>
          </cell>
          <cell r="L735"/>
          <cell r="M735" t="str">
            <v/>
          </cell>
          <cell r="N735" t="str">
            <v/>
          </cell>
          <cell r="O735" t="str">
            <v/>
          </cell>
          <cell r="P735" t="str">
            <v>N</v>
          </cell>
          <cell r="Q735" t="str">
            <v/>
          </cell>
          <cell r="R735" t="str">
            <v/>
          </cell>
        </row>
        <row r="736">
          <cell r="B736" t="str">
            <v>04 0727</v>
          </cell>
          <cell r="C736" t="str">
            <v/>
          </cell>
          <cell r="D736" t="str">
            <v/>
          </cell>
          <cell r="E736" t="str">
            <v/>
          </cell>
          <cell r="F736" t="str">
            <v/>
          </cell>
          <cell r="G736" t="str">
            <v/>
          </cell>
          <cell r="H736"/>
          <cell r="I736" t="str">
            <v/>
          </cell>
          <cell r="J736" t="str">
            <v/>
          </cell>
          <cell r="K736" t="str">
            <v/>
          </cell>
          <cell r="L736"/>
          <cell r="M736" t="str">
            <v/>
          </cell>
          <cell r="N736" t="str">
            <v/>
          </cell>
          <cell r="O736" t="str">
            <v/>
          </cell>
          <cell r="P736" t="str">
            <v>N</v>
          </cell>
          <cell r="Q736" t="str">
            <v/>
          </cell>
          <cell r="R736" t="str">
            <v/>
          </cell>
        </row>
        <row r="737">
          <cell r="B737" t="str">
            <v>04 0728</v>
          </cell>
          <cell r="C737" t="str">
            <v/>
          </cell>
          <cell r="D737" t="str">
            <v/>
          </cell>
          <cell r="E737" t="str">
            <v/>
          </cell>
          <cell r="F737" t="str">
            <v/>
          </cell>
          <cell r="G737" t="str">
            <v/>
          </cell>
          <cell r="H737"/>
          <cell r="I737" t="str">
            <v/>
          </cell>
          <cell r="J737" t="str">
            <v/>
          </cell>
          <cell r="K737" t="str">
            <v/>
          </cell>
          <cell r="L737"/>
          <cell r="M737" t="str">
            <v/>
          </cell>
          <cell r="N737" t="str">
            <v/>
          </cell>
          <cell r="O737" t="str">
            <v/>
          </cell>
          <cell r="P737" t="str">
            <v>N</v>
          </cell>
          <cell r="Q737" t="str">
            <v/>
          </cell>
          <cell r="R737" t="str">
            <v/>
          </cell>
        </row>
        <row r="738">
          <cell r="B738" t="str">
            <v>04 0729</v>
          </cell>
          <cell r="C738" t="str">
            <v/>
          </cell>
          <cell r="D738" t="str">
            <v/>
          </cell>
          <cell r="E738" t="str">
            <v/>
          </cell>
          <cell r="F738" t="str">
            <v/>
          </cell>
          <cell r="G738" t="str">
            <v/>
          </cell>
          <cell r="H738"/>
          <cell r="I738" t="str">
            <v/>
          </cell>
          <cell r="J738" t="str">
            <v/>
          </cell>
          <cell r="K738" t="str">
            <v/>
          </cell>
          <cell r="L738"/>
          <cell r="M738" t="str">
            <v/>
          </cell>
          <cell r="N738" t="str">
            <v/>
          </cell>
          <cell r="O738" t="str">
            <v/>
          </cell>
          <cell r="P738" t="str">
            <v>N</v>
          </cell>
          <cell r="Q738" t="str">
            <v/>
          </cell>
          <cell r="R738" t="str">
            <v/>
          </cell>
        </row>
        <row r="739">
          <cell r="B739" t="str">
            <v>04 0730</v>
          </cell>
          <cell r="C739" t="str">
            <v/>
          </cell>
          <cell r="D739" t="str">
            <v/>
          </cell>
          <cell r="E739" t="str">
            <v/>
          </cell>
          <cell r="F739" t="str">
            <v/>
          </cell>
          <cell r="G739" t="str">
            <v/>
          </cell>
          <cell r="H739"/>
          <cell r="I739" t="str">
            <v/>
          </cell>
          <cell r="J739" t="str">
            <v/>
          </cell>
          <cell r="K739" t="str">
            <v/>
          </cell>
          <cell r="L739"/>
          <cell r="M739" t="str">
            <v/>
          </cell>
          <cell r="N739" t="str">
            <v/>
          </cell>
          <cell r="O739" t="str">
            <v/>
          </cell>
          <cell r="P739" t="str">
            <v>N</v>
          </cell>
          <cell r="Q739" t="str">
            <v/>
          </cell>
          <cell r="R739" t="str">
            <v/>
          </cell>
        </row>
        <row r="740">
          <cell r="B740" t="str">
            <v>04 0731</v>
          </cell>
          <cell r="C740" t="str">
            <v/>
          </cell>
          <cell r="D740" t="str">
            <v/>
          </cell>
          <cell r="E740" t="str">
            <v/>
          </cell>
          <cell r="F740" t="str">
            <v/>
          </cell>
          <cell r="G740" t="str">
            <v/>
          </cell>
          <cell r="H740"/>
          <cell r="I740" t="str">
            <v/>
          </cell>
          <cell r="J740" t="str">
            <v/>
          </cell>
          <cell r="K740" t="str">
            <v/>
          </cell>
          <cell r="L740"/>
          <cell r="M740" t="str">
            <v/>
          </cell>
          <cell r="N740" t="str">
            <v/>
          </cell>
          <cell r="O740" t="str">
            <v/>
          </cell>
          <cell r="P740" t="str">
            <v>N</v>
          </cell>
          <cell r="Q740" t="str">
            <v/>
          </cell>
          <cell r="R740" t="str">
            <v/>
          </cell>
        </row>
        <row r="741">
          <cell r="B741" t="str">
            <v>04 0732</v>
          </cell>
          <cell r="C741" t="str">
            <v/>
          </cell>
          <cell r="D741" t="str">
            <v/>
          </cell>
          <cell r="E741" t="str">
            <v/>
          </cell>
          <cell r="F741" t="str">
            <v/>
          </cell>
          <cell r="G741" t="str">
            <v/>
          </cell>
          <cell r="H741"/>
          <cell r="I741" t="str">
            <v/>
          </cell>
          <cell r="J741" t="str">
            <v/>
          </cell>
          <cell r="K741" t="str">
            <v/>
          </cell>
          <cell r="L741"/>
          <cell r="M741" t="str">
            <v/>
          </cell>
          <cell r="N741" t="str">
            <v/>
          </cell>
          <cell r="O741" t="str">
            <v/>
          </cell>
          <cell r="P741" t="str">
            <v>N</v>
          </cell>
          <cell r="Q741" t="str">
            <v/>
          </cell>
          <cell r="R741" t="str">
            <v/>
          </cell>
        </row>
        <row r="742">
          <cell r="B742" t="str">
            <v>04 0733</v>
          </cell>
          <cell r="C742" t="str">
            <v/>
          </cell>
          <cell r="D742" t="str">
            <v/>
          </cell>
          <cell r="E742" t="str">
            <v/>
          </cell>
          <cell r="F742" t="str">
            <v/>
          </cell>
          <cell r="G742" t="str">
            <v/>
          </cell>
          <cell r="H742"/>
          <cell r="I742" t="str">
            <v/>
          </cell>
          <cell r="J742" t="str">
            <v/>
          </cell>
          <cell r="K742" t="str">
            <v/>
          </cell>
          <cell r="L742"/>
          <cell r="M742" t="str">
            <v/>
          </cell>
          <cell r="N742" t="str">
            <v/>
          </cell>
          <cell r="O742" t="str">
            <v/>
          </cell>
          <cell r="P742" t="str">
            <v>N</v>
          </cell>
          <cell r="Q742" t="str">
            <v/>
          </cell>
          <cell r="R742" t="str">
            <v/>
          </cell>
        </row>
        <row r="743">
          <cell r="B743" t="str">
            <v>04 0734</v>
          </cell>
          <cell r="C743" t="str">
            <v/>
          </cell>
          <cell r="D743" t="str">
            <v/>
          </cell>
          <cell r="E743" t="str">
            <v/>
          </cell>
          <cell r="F743" t="str">
            <v/>
          </cell>
          <cell r="G743" t="str">
            <v/>
          </cell>
          <cell r="H743"/>
          <cell r="I743" t="str">
            <v/>
          </cell>
          <cell r="J743" t="str">
            <v/>
          </cell>
          <cell r="K743" t="str">
            <v/>
          </cell>
          <cell r="L743"/>
          <cell r="M743" t="str">
            <v/>
          </cell>
          <cell r="N743" t="str">
            <v/>
          </cell>
          <cell r="O743" t="str">
            <v/>
          </cell>
          <cell r="P743" t="str">
            <v>N</v>
          </cell>
          <cell r="Q743" t="str">
            <v/>
          </cell>
          <cell r="R743" t="str">
            <v/>
          </cell>
        </row>
        <row r="744">
          <cell r="B744" t="str">
            <v>04 0735</v>
          </cell>
          <cell r="C744" t="str">
            <v/>
          </cell>
          <cell r="D744" t="str">
            <v/>
          </cell>
          <cell r="E744" t="str">
            <v/>
          </cell>
          <cell r="F744" t="str">
            <v/>
          </cell>
          <cell r="G744" t="str">
            <v/>
          </cell>
          <cell r="H744"/>
          <cell r="I744" t="str">
            <v/>
          </cell>
          <cell r="J744" t="str">
            <v/>
          </cell>
          <cell r="K744" t="str">
            <v/>
          </cell>
          <cell r="L744"/>
          <cell r="M744" t="str">
            <v/>
          </cell>
          <cell r="N744" t="str">
            <v/>
          </cell>
          <cell r="O744" t="str">
            <v/>
          </cell>
          <cell r="P744" t="str">
            <v>N</v>
          </cell>
          <cell r="Q744" t="str">
            <v/>
          </cell>
          <cell r="R744" t="str">
            <v/>
          </cell>
        </row>
        <row r="745">
          <cell r="B745" t="str">
            <v>04 0736</v>
          </cell>
          <cell r="C745" t="str">
            <v/>
          </cell>
          <cell r="D745" t="str">
            <v/>
          </cell>
          <cell r="E745" t="str">
            <v/>
          </cell>
          <cell r="F745" t="str">
            <v/>
          </cell>
          <cell r="G745" t="str">
            <v/>
          </cell>
          <cell r="H745"/>
          <cell r="I745" t="str">
            <v/>
          </cell>
          <cell r="J745" t="str">
            <v/>
          </cell>
          <cell r="K745" t="str">
            <v/>
          </cell>
          <cell r="L745"/>
          <cell r="M745" t="str">
            <v/>
          </cell>
          <cell r="N745" t="str">
            <v/>
          </cell>
          <cell r="O745" t="str">
            <v/>
          </cell>
          <cell r="P745" t="str">
            <v>N</v>
          </cell>
          <cell r="Q745" t="str">
            <v/>
          </cell>
          <cell r="R745" t="str">
            <v/>
          </cell>
        </row>
        <row r="746">
          <cell r="B746" t="str">
            <v>04 0737</v>
          </cell>
          <cell r="C746" t="str">
            <v/>
          </cell>
          <cell r="D746" t="str">
            <v/>
          </cell>
          <cell r="E746" t="str">
            <v/>
          </cell>
          <cell r="F746" t="str">
            <v/>
          </cell>
          <cell r="G746" t="str">
            <v/>
          </cell>
          <cell r="H746"/>
          <cell r="I746" t="str">
            <v/>
          </cell>
          <cell r="J746" t="str">
            <v/>
          </cell>
          <cell r="K746" t="str">
            <v/>
          </cell>
          <cell r="L746"/>
          <cell r="M746" t="str">
            <v/>
          </cell>
          <cell r="N746" t="str">
            <v/>
          </cell>
          <cell r="O746" t="str">
            <v/>
          </cell>
          <cell r="P746" t="str">
            <v>N</v>
          </cell>
          <cell r="Q746" t="str">
            <v/>
          </cell>
          <cell r="R746" t="str">
            <v/>
          </cell>
        </row>
        <row r="747">
          <cell r="B747" t="str">
            <v>04 0738</v>
          </cell>
          <cell r="C747" t="str">
            <v/>
          </cell>
          <cell r="D747" t="str">
            <v/>
          </cell>
          <cell r="E747" t="str">
            <v/>
          </cell>
          <cell r="F747" t="str">
            <v/>
          </cell>
          <cell r="G747" t="str">
            <v/>
          </cell>
          <cell r="H747"/>
          <cell r="I747" t="str">
            <v/>
          </cell>
          <cell r="J747" t="str">
            <v/>
          </cell>
          <cell r="K747" t="str">
            <v/>
          </cell>
          <cell r="L747"/>
          <cell r="M747" t="str">
            <v/>
          </cell>
          <cell r="N747" t="str">
            <v/>
          </cell>
          <cell r="O747" t="str">
            <v/>
          </cell>
          <cell r="P747" t="str">
            <v>N</v>
          </cell>
          <cell r="Q747" t="str">
            <v/>
          </cell>
          <cell r="R747" t="str">
            <v/>
          </cell>
        </row>
        <row r="748">
          <cell r="B748" t="str">
            <v>04 0739</v>
          </cell>
          <cell r="C748" t="str">
            <v/>
          </cell>
          <cell r="D748" t="str">
            <v/>
          </cell>
          <cell r="E748" t="str">
            <v/>
          </cell>
          <cell r="F748" t="str">
            <v/>
          </cell>
          <cell r="G748" t="str">
            <v/>
          </cell>
          <cell r="H748"/>
          <cell r="I748" t="str">
            <v/>
          </cell>
          <cell r="J748" t="str">
            <v/>
          </cell>
          <cell r="K748" t="str">
            <v/>
          </cell>
          <cell r="L748"/>
          <cell r="M748" t="str">
            <v/>
          </cell>
          <cell r="N748" t="str">
            <v/>
          </cell>
          <cell r="O748" t="str">
            <v/>
          </cell>
          <cell r="P748" t="str">
            <v>N</v>
          </cell>
          <cell r="Q748" t="str">
            <v/>
          </cell>
          <cell r="R748" t="str">
            <v/>
          </cell>
        </row>
        <row r="749">
          <cell r="B749" t="str">
            <v>04 0740</v>
          </cell>
          <cell r="C749" t="str">
            <v/>
          </cell>
          <cell r="D749" t="str">
            <v/>
          </cell>
          <cell r="E749" t="str">
            <v/>
          </cell>
          <cell r="F749" t="str">
            <v/>
          </cell>
          <cell r="G749" t="str">
            <v/>
          </cell>
          <cell r="H749"/>
          <cell r="I749" t="str">
            <v/>
          </cell>
          <cell r="J749" t="str">
            <v/>
          </cell>
          <cell r="K749" t="str">
            <v/>
          </cell>
          <cell r="L749"/>
          <cell r="M749" t="str">
            <v/>
          </cell>
          <cell r="N749" t="str">
            <v/>
          </cell>
          <cell r="O749" t="str">
            <v/>
          </cell>
          <cell r="P749" t="str">
            <v>N</v>
          </cell>
          <cell r="Q749" t="str">
            <v/>
          </cell>
          <cell r="R749" t="str">
            <v/>
          </cell>
        </row>
        <row r="750">
          <cell r="B750" t="str">
            <v>04 0741</v>
          </cell>
          <cell r="C750" t="str">
            <v/>
          </cell>
          <cell r="D750" t="str">
            <v/>
          </cell>
          <cell r="E750" t="str">
            <v/>
          </cell>
          <cell r="F750" t="str">
            <v/>
          </cell>
          <cell r="G750" t="str">
            <v/>
          </cell>
          <cell r="H750"/>
          <cell r="I750" t="str">
            <v/>
          </cell>
          <cell r="J750" t="str">
            <v/>
          </cell>
          <cell r="K750" t="str">
            <v/>
          </cell>
          <cell r="L750"/>
          <cell r="M750" t="str">
            <v/>
          </cell>
          <cell r="N750" t="str">
            <v/>
          </cell>
          <cell r="O750" t="str">
            <v/>
          </cell>
          <cell r="P750" t="str">
            <v>N</v>
          </cell>
          <cell r="Q750" t="str">
            <v/>
          </cell>
          <cell r="R750" t="str">
            <v/>
          </cell>
        </row>
        <row r="751">
          <cell r="B751" t="str">
            <v>04 0742</v>
          </cell>
          <cell r="C751" t="str">
            <v/>
          </cell>
          <cell r="D751" t="str">
            <v/>
          </cell>
          <cell r="E751" t="str">
            <v/>
          </cell>
          <cell r="F751" t="str">
            <v/>
          </cell>
          <cell r="G751" t="str">
            <v/>
          </cell>
          <cell r="H751"/>
          <cell r="I751" t="str">
            <v/>
          </cell>
          <cell r="J751" t="str">
            <v/>
          </cell>
          <cell r="K751" t="str">
            <v/>
          </cell>
          <cell r="L751"/>
          <cell r="M751" t="str">
            <v/>
          </cell>
          <cell r="N751" t="str">
            <v/>
          </cell>
          <cell r="O751" t="str">
            <v/>
          </cell>
          <cell r="P751" t="str">
            <v>N</v>
          </cell>
          <cell r="Q751" t="str">
            <v/>
          </cell>
          <cell r="R751" t="str">
            <v/>
          </cell>
        </row>
        <row r="752">
          <cell r="B752" t="str">
            <v>04 0743</v>
          </cell>
          <cell r="C752" t="str">
            <v/>
          </cell>
          <cell r="D752" t="str">
            <v/>
          </cell>
          <cell r="E752" t="str">
            <v/>
          </cell>
          <cell r="F752" t="str">
            <v/>
          </cell>
          <cell r="G752" t="str">
            <v/>
          </cell>
          <cell r="H752"/>
          <cell r="I752" t="str">
            <v/>
          </cell>
          <cell r="J752" t="str">
            <v/>
          </cell>
          <cell r="K752" t="str">
            <v/>
          </cell>
          <cell r="L752"/>
          <cell r="M752" t="str">
            <v/>
          </cell>
          <cell r="N752" t="str">
            <v/>
          </cell>
          <cell r="O752" t="str">
            <v/>
          </cell>
          <cell r="P752" t="str">
            <v>N</v>
          </cell>
          <cell r="Q752" t="str">
            <v/>
          </cell>
          <cell r="R752" t="str">
            <v/>
          </cell>
        </row>
        <row r="753">
          <cell r="B753" t="str">
            <v>04 0744</v>
          </cell>
          <cell r="C753" t="str">
            <v/>
          </cell>
          <cell r="D753" t="str">
            <v/>
          </cell>
          <cell r="E753" t="str">
            <v/>
          </cell>
          <cell r="F753" t="str">
            <v/>
          </cell>
          <cell r="G753" t="str">
            <v/>
          </cell>
          <cell r="H753"/>
          <cell r="I753" t="str">
            <v/>
          </cell>
          <cell r="J753" t="str">
            <v/>
          </cell>
          <cell r="K753" t="str">
            <v/>
          </cell>
          <cell r="L753"/>
          <cell r="M753" t="str">
            <v/>
          </cell>
          <cell r="N753" t="str">
            <v/>
          </cell>
          <cell r="O753" t="str">
            <v/>
          </cell>
          <cell r="P753" t="str">
            <v>N</v>
          </cell>
          <cell r="Q753" t="str">
            <v/>
          </cell>
          <cell r="R753" t="str">
            <v/>
          </cell>
        </row>
        <row r="754">
          <cell r="B754" t="str">
            <v>04 0745</v>
          </cell>
          <cell r="C754" t="str">
            <v/>
          </cell>
          <cell r="D754" t="str">
            <v/>
          </cell>
          <cell r="E754" t="str">
            <v/>
          </cell>
          <cell r="F754" t="str">
            <v/>
          </cell>
          <cell r="G754" t="str">
            <v/>
          </cell>
          <cell r="H754"/>
          <cell r="I754" t="str">
            <v/>
          </cell>
          <cell r="J754" t="str">
            <v/>
          </cell>
          <cell r="K754" t="str">
            <v/>
          </cell>
          <cell r="L754"/>
          <cell r="M754" t="str">
            <v/>
          </cell>
          <cell r="N754" t="str">
            <v/>
          </cell>
          <cell r="O754" t="str">
            <v/>
          </cell>
          <cell r="P754" t="str">
            <v>N</v>
          </cell>
          <cell r="Q754" t="str">
            <v/>
          </cell>
          <cell r="R754" t="str">
            <v/>
          </cell>
        </row>
        <row r="755">
          <cell r="B755" t="str">
            <v>04 0746</v>
          </cell>
          <cell r="C755" t="str">
            <v/>
          </cell>
          <cell r="D755" t="str">
            <v/>
          </cell>
          <cell r="E755" t="str">
            <v/>
          </cell>
          <cell r="F755" t="str">
            <v/>
          </cell>
          <cell r="G755" t="str">
            <v/>
          </cell>
          <cell r="H755"/>
          <cell r="I755" t="str">
            <v/>
          </cell>
          <cell r="J755" t="str">
            <v/>
          </cell>
          <cell r="K755" t="str">
            <v/>
          </cell>
          <cell r="L755"/>
          <cell r="M755" t="str">
            <v/>
          </cell>
          <cell r="N755" t="str">
            <v/>
          </cell>
          <cell r="O755" t="str">
            <v/>
          </cell>
          <cell r="P755" t="str">
            <v>N</v>
          </cell>
          <cell r="Q755" t="str">
            <v/>
          </cell>
          <cell r="R755" t="str">
            <v/>
          </cell>
        </row>
        <row r="756">
          <cell r="B756" t="str">
            <v>04 0747</v>
          </cell>
          <cell r="C756" t="str">
            <v/>
          </cell>
          <cell r="D756" t="str">
            <v/>
          </cell>
          <cell r="E756" t="str">
            <v/>
          </cell>
          <cell r="F756" t="str">
            <v/>
          </cell>
          <cell r="G756" t="str">
            <v/>
          </cell>
          <cell r="H756"/>
          <cell r="I756" t="str">
            <v/>
          </cell>
          <cell r="J756" t="str">
            <v/>
          </cell>
          <cell r="K756" t="str">
            <v/>
          </cell>
          <cell r="L756"/>
          <cell r="M756" t="str">
            <v/>
          </cell>
          <cell r="N756" t="str">
            <v/>
          </cell>
          <cell r="O756" t="str">
            <v/>
          </cell>
          <cell r="P756" t="str">
            <v>N</v>
          </cell>
          <cell r="Q756" t="str">
            <v/>
          </cell>
          <cell r="R756" t="str">
            <v/>
          </cell>
        </row>
        <row r="757">
          <cell r="B757" t="str">
            <v>04 0748</v>
          </cell>
          <cell r="C757" t="str">
            <v/>
          </cell>
          <cell r="D757" t="str">
            <v/>
          </cell>
          <cell r="E757" t="str">
            <v/>
          </cell>
          <cell r="F757" t="str">
            <v/>
          </cell>
          <cell r="G757" t="str">
            <v/>
          </cell>
          <cell r="H757"/>
          <cell r="I757" t="str">
            <v/>
          </cell>
          <cell r="J757" t="str">
            <v/>
          </cell>
          <cell r="K757" t="str">
            <v/>
          </cell>
          <cell r="L757"/>
          <cell r="M757" t="str">
            <v/>
          </cell>
          <cell r="N757" t="str">
            <v/>
          </cell>
          <cell r="O757" t="str">
            <v/>
          </cell>
          <cell r="P757" t="str">
            <v>N</v>
          </cell>
          <cell r="Q757" t="str">
            <v/>
          </cell>
          <cell r="R757" t="str">
            <v/>
          </cell>
        </row>
        <row r="758">
          <cell r="B758" t="str">
            <v>04 0749</v>
          </cell>
          <cell r="C758" t="str">
            <v/>
          </cell>
          <cell r="D758" t="str">
            <v/>
          </cell>
          <cell r="E758" t="str">
            <v/>
          </cell>
          <cell r="F758" t="str">
            <v/>
          </cell>
          <cell r="G758" t="str">
            <v/>
          </cell>
          <cell r="H758"/>
          <cell r="I758" t="str">
            <v/>
          </cell>
          <cell r="J758" t="str">
            <v/>
          </cell>
          <cell r="K758" t="str">
            <v/>
          </cell>
          <cell r="L758"/>
          <cell r="M758" t="str">
            <v/>
          </cell>
          <cell r="N758" t="str">
            <v/>
          </cell>
          <cell r="O758" t="str">
            <v/>
          </cell>
          <cell r="P758" t="str">
            <v>N</v>
          </cell>
          <cell r="Q758" t="str">
            <v/>
          </cell>
          <cell r="R758" t="str">
            <v/>
          </cell>
        </row>
        <row r="759">
          <cell r="B759" t="str">
            <v>04 0750</v>
          </cell>
          <cell r="C759" t="str">
            <v/>
          </cell>
          <cell r="D759" t="str">
            <v/>
          </cell>
          <cell r="E759" t="str">
            <v/>
          </cell>
          <cell r="F759" t="str">
            <v/>
          </cell>
          <cell r="G759" t="str">
            <v/>
          </cell>
          <cell r="H759"/>
          <cell r="I759" t="str">
            <v/>
          </cell>
          <cell r="J759" t="str">
            <v/>
          </cell>
          <cell r="K759" t="str">
            <v/>
          </cell>
          <cell r="L759"/>
          <cell r="M759" t="str">
            <v/>
          </cell>
          <cell r="N759" t="str">
            <v/>
          </cell>
          <cell r="O759" t="str">
            <v/>
          </cell>
          <cell r="P759" t="str">
            <v>N</v>
          </cell>
          <cell r="Q759" t="str">
            <v/>
          </cell>
          <cell r="R759" t="str">
            <v/>
          </cell>
        </row>
        <row r="760">
          <cell r="B760" t="str">
            <v>04 0751</v>
          </cell>
          <cell r="C760" t="str">
            <v/>
          </cell>
          <cell r="D760" t="str">
            <v/>
          </cell>
          <cell r="E760" t="str">
            <v/>
          </cell>
          <cell r="F760" t="str">
            <v/>
          </cell>
          <cell r="G760" t="str">
            <v/>
          </cell>
          <cell r="H760"/>
          <cell r="I760" t="str">
            <v/>
          </cell>
          <cell r="J760" t="str">
            <v/>
          </cell>
          <cell r="K760" t="str">
            <v/>
          </cell>
          <cell r="L760"/>
          <cell r="M760" t="str">
            <v/>
          </cell>
          <cell r="N760" t="str">
            <v/>
          </cell>
          <cell r="O760" t="str">
            <v/>
          </cell>
          <cell r="P760" t="str">
            <v>N</v>
          </cell>
          <cell r="Q760" t="str">
            <v/>
          </cell>
          <cell r="R760" t="str">
            <v/>
          </cell>
        </row>
        <row r="761">
          <cell r="B761" t="str">
            <v>04 0752</v>
          </cell>
          <cell r="C761" t="str">
            <v/>
          </cell>
          <cell r="D761" t="str">
            <v/>
          </cell>
          <cell r="E761" t="str">
            <v/>
          </cell>
          <cell r="F761" t="str">
            <v/>
          </cell>
          <cell r="G761" t="str">
            <v/>
          </cell>
          <cell r="H761"/>
          <cell r="I761" t="str">
            <v/>
          </cell>
          <cell r="J761" t="str">
            <v/>
          </cell>
          <cell r="K761" t="str">
            <v/>
          </cell>
          <cell r="L761"/>
          <cell r="M761" t="str">
            <v/>
          </cell>
          <cell r="N761" t="str">
            <v/>
          </cell>
          <cell r="O761" t="str">
            <v/>
          </cell>
          <cell r="P761" t="str">
            <v>N</v>
          </cell>
          <cell r="Q761" t="str">
            <v/>
          </cell>
          <cell r="R761" t="str">
            <v/>
          </cell>
        </row>
        <row r="762">
          <cell r="B762" t="str">
            <v>04 0753</v>
          </cell>
          <cell r="C762" t="str">
            <v/>
          </cell>
          <cell r="D762" t="str">
            <v/>
          </cell>
          <cell r="E762" t="str">
            <v/>
          </cell>
          <cell r="F762" t="str">
            <v/>
          </cell>
          <cell r="G762" t="str">
            <v/>
          </cell>
          <cell r="H762"/>
          <cell r="I762" t="str">
            <v/>
          </cell>
          <cell r="J762" t="str">
            <v/>
          </cell>
          <cell r="K762" t="str">
            <v/>
          </cell>
          <cell r="L762"/>
          <cell r="M762" t="str">
            <v/>
          </cell>
          <cell r="N762" t="str">
            <v/>
          </cell>
          <cell r="O762" t="str">
            <v/>
          </cell>
          <cell r="P762" t="str">
            <v>N</v>
          </cell>
          <cell r="Q762" t="str">
            <v/>
          </cell>
          <cell r="R762" t="str">
            <v/>
          </cell>
        </row>
        <row r="763">
          <cell r="B763" t="str">
            <v>04 0754</v>
          </cell>
          <cell r="C763" t="str">
            <v/>
          </cell>
          <cell r="D763" t="str">
            <v/>
          </cell>
          <cell r="E763" t="str">
            <v/>
          </cell>
          <cell r="F763" t="str">
            <v/>
          </cell>
          <cell r="G763" t="str">
            <v/>
          </cell>
          <cell r="H763"/>
          <cell r="I763" t="str">
            <v/>
          </cell>
          <cell r="J763" t="str">
            <v/>
          </cell>
          <cell r="K763" t="str">
            <v/>
          </cell>
          <cell r="L763"/>
          <cell r="M763" t="str">
            <v/>
          </cell>
          <cell r="N763" t="str">
            <v/>
          </cell>
          <cell r="O763" t="str">
            <v/>
          </cell>
          <cell r="P763" t="str">
            <v>N</v>
          </cell>
          <cell r="Q763" t="str">
            <v/>
          </cell>
          <cell r="R763" t="str">
            <v/>
          </cell>
        </row>
        <row r="764">
          <cell r="B764" t="str">
            <v>04 0755</v>
          </cell>
          <cell r="C764" t="str">
            <v/>
          </cell>
          <cell r="D764" t="str">
            <v/>
          </cell>
          <cell r="E764" t="str">
            <v/>
          </cell>
          <cell r="F764" t="str">
            <v/>
          </cell>
          <cell r="G764" t="str">
            <v/>
          </cell>
          <cell r="H764"/>
          <cell r="I764" t="str">
            <v/>
          </cell>
          <cell r="J764" t="str">
            <v/>
          </cell>
          <cell r="K764" t="str">
            <v/>
          </cell>
          <cell r="L764"/>
          <cell r="M764" t="str">
            <v/>
          </cell>
          <cell r="N764" t="str">
            <v/>
          </cell>
          <cell r="O764" t="str">
            <v/>
          </cell>
          <cell r="P764" t="str">
            <v>N</v>
          </cell>
          <cell r="Q764" t="str">
            <v/>
          </cell>
          <cell r="R764" t="str">
            <v/>
          </cell>
        </row>
        <row r="765">
          <cell r="B765" t="str">
            <v>04 0756</v>
          </cell>
          <cell r="C765" t="str">
            <v/>
          </cell>
          <cell r="D765" t="str">
            <v/>
          </cell>
          <cell r="E765" t="str">
            <v/>
          </cell>
          <cell r="F765" t="str">
            <v/>
          </cell>
          <cell r="G765" t="str">
            <v/>
          </cell>
          <cell r="H765"/>
          <cell r="I765" t="str">
            <v/>
          </cell>
          <cell r="J765" t="str">
            <v/>
          </cell>
          <cell r="K765" t="str">
            <v/>
          </cell>
          <cell r="L765"/>
          <cell r="M765" t="str">
            <v/>
          </cell>
          <cell r="N765" t="str">
            <v/>
          </cell>
          <cell r="O765" t="str">
            <v/>
          </cell>
          <cell r="P765" t="str">
            <v>N</v>
          </cell>
          <cell r="Q765" t="str">
            <v/>
          </cell>
          <cell r="R765" t="str">
            <v/>
          </cell>
        </row>
        <row r="766">
          <cell r="B766" t="str">
            <v>04 0757</v>
          </cell>
          <cell r="C766" t="str">
            <v/>
          </cell>
          <cell r="D766" t="str">
            <v/>
          </cell>
          <cell r="E766" t="str">
            <v/>
          </cell>
          <cell r="F766" t="str">
            <v/>
          </cell>
          <cell r="G766" t="str">
            <v/>
          </cell>
          <cell r="H766"/>
          <cell r="I766" t="str">
            <v/>
          </cell>
          <cell r="J766" t="str">
            <v/>
          </cell>
          <cell r="K766" t="str">
            <v/>
          </cell>
          <cell r="L766"/>
          <cell r="M766" t="str">
            <v/>
          </cell>
          <cell r="N766" t="str">
            <v/>
          </cell>
          <cell r="O766" t="str">
            <v/>
          </cell>
          <cell r="P766" t="str">
            <v>N</v>
          </cell>
          <cell r="Q766" t="str">
            <v/>
          </cell>
          <cell r="R766" t="str">
            <v/>
          </cell>
        </row>
        <row r="767">
          <cell r="B767" t="str">
            <v>04 0758</v>
          </cell>
          <cell r="C767" t="str">
            <v/>
          </cell>
          <cell r="D767" t="str">
            <v/>
          </cell>
          <cell r="E767" t="str">
            <v/>
          </cell>
          <cell r="F767" t="str">
            <v/>
          </cell>
          <cell r="G767" t="str">
            <v/>
          </cell>
          <cell r="H767"/>
          <cell r="I767" t="str">
            <v/>
          </cell>
          <cell r="J767" t="str">
            <v/>
          </cell>
          <cell r="K767" t="str">
            <v/>
          </cell>
          <cell r="L767"/>
          <cell r="M767" t="str">
            <v/>
          </cell>
          <cell r="N767" t="str">
            <v/>
          </cell>
          <cell r="O767" t="str">
            <v/>
          </cell>
          <cell r="P767" t="str">
            <v>N</v>
          </cell>
          <cell r="Q767" t="str">
            <v/>
          </cell>
          <cell r="R767" t="str">
            <v/>
          </cell>
        </row>
        <row r="768">
          <cell r="B768" t="str">
            <v>04 0759</v>
          </cell>
          <cell r="C768" t="str">
            <v/>
          </cell>
          <cell r="D768" t="str">
            <v/>
          </cell>
          <cell r="E768" t="str">
            <v/>
          </cell>
          <cell r="F768" t="str">
            <v/>
          </cell>
          <cell r="G768" t="str">
            <v/>
          </cell>
          <cell r="H768"/>
          <cell r="I768" t="str">
            <v/>
          </cell>
          <cell r="J768" t="str">
            <v/>
          </cell>
          <cell r="K768" t="str">
            <v/>
          </cell>
          <cell r="L768"/>
          <cell r="M768" t="str">
            <v/>
          </cell>
          <cell r="N768" t="str">
            <v/>
          </cell>
          <cell r="O768" t="str">
            <v/>
          </cell>
          <cell r="P768" t="str">
            <v>N</v>
          </cell>
          <cell r="Q768" t="str">
            <v/>
          </cell>
          <cell r="R768" t="str">
            <v/>
          </cell>
        </row>
        <row r="769">
          <cell r="B769" t="str">
            <v>04 0760</v>
          </cell>
          <cell r="C769" t="str">
            <v/>
          </cell>
          <cell r="D769" t="str">
            <v/>
          </cell>
          <cell r="E769" t="str">
            <v/>
          </cell>
          <cell r="F769" t="str">
            <v/>
          </cell>
          <cell r="G769" t="str">
            <v/>
          </cell>
          <cell r="H769"/>
          <cell r="I769" t="str">
            <v/>
          </cell>
          <cell r="J769" t="str">
            <v/>
          </cell>
          <cell r="K769" t="str">
            <v/>
          </cell>
          <cell r="L769"/>
          <cell r="M769" t="str">
            <v/>
          </cell>
          <cell r="N769" t="str">
            <v/>
          </cell>
          <cell r="O769" t="str">
            <v/>
          </cell>
          <cell r="P769" t="str">
            <v>N</v>
          </cell>
          <cell r="Q769" t="str">
            <v/>
          </cell>
          <cell r="R769" t="str">
            <v/>
          </cell>
        </row>
        <row r="770">
          <cell r="B770" t="str">
            <v>04 0761</v>
          </cell>
          <cell r="C770" t="str">
            <v/>
          </cell>
          <cell r="D770" t="str">
            <v/>
          </cell>
          <cell r="E770" t="str">
            <v/>
          </cell>
          <cell r="F770" t="str">
            <v/>
          </cell>
          <cell r="G770" t="str">
            <v/>
          </cell>
          <cell r="H770"/>
          <cell r="I770" t="str">
            <v/>
          </cell>
          <cell r="J770" t="str">
            <v/>
          </cell>
          <cell r="K770" t="str">
            <v/>
          </cell>
          <cell r="L770"/>
          <cell r="M770" t="str">
            <v/>
          </cell>
          <cell r="N770" t="str">
            <v/>
          </cell>
          <cell r="O770" t="str">
            <v/>
          </cell>
          <cell r="P770" t="str">
            <v>N</v>
          </cell>
          <cell r="Q770" t="str">
            <v/>
          </cell>
          <cell r="R770" t="str">
            <v/>
          </cell>
        </row>
        <row r="771">
          <cell r="B771" t="str">
            <v>04 0762</v>
          </cell>
          <cell r="C771" t="str">
            <v/>
          </cell>
          <cell r="D771" t="str">
            <v/>
          </cell>
          <cell r="E771" t="str">
            <v/>
          </cell>
          <cell r="F771" t="str">
            <v/>
          </cell>
          <cell r="G771" t="str">
            <v/>
          </cell>
          <cell r="H771"/>
          <cell r="I771" t="str">
            <v/>
          </cell>
          <cell r="J771" t="str">
            <v/>
          </cell>
          <cell r="K771" t="str">
            <v/>
          </cell>
          <cell r="L771"/>
          <cell r="M771" t="str">
            <v/>
          </cell>
          <cell r="N771" t="str">
            <v/>
          </cell>
          <cell r="O771" t="str">
            <v/>
          </cell>
          <cell r="P771" t="str">
            <v>N</v>
          </cell>
          <cell r="Q771" t="str">
            <v/>
          </cell>
          <cell r="R771" t="str">
            <v/>
          </cell>
        </row>
        <row r="772">
          <cell r="B772" t="str">
            <v>04 0763</v>
          </cell>
          <cell r="C772" t="str">
            <v/>
          </cell>
          <cell r="D772" t="str">
            <v/>
          </cell>
          <cell r="E772" t="str">
            <v/>
          </cell>
          <cell r="F772" t="str">
            <v/>
          </cell>
          <cell r="G772" t="str">
            <v/>
          </cell>
          <cell r="H772"/>
          <cell r="I772" t="str">
            <v/>
          </cell>
          <cell r="J772" t="str">
            <v/>
          </cell>
          <cell r="K772" t="str">
            <v/>
          </cell>
          <cell r="L772"/>
          <cell r="M772" t="str">
            <v/>
          </cell>
          <cell r="N772" t="str">
            <v/>
          </cell>
          <cell r="O772" t="str">
            <v/>
          </cell>
          <cell r="P772" t="str">
            <v>N</v>
          </cell>
          <cell r="Q772" t="str">
            <v/>
          </cell>
          <cell r="R772" t="str">
            <v/>
          </cell>
        </row>
        <row r="773">
          <cell r="B773" t="str">
            <v>04 0764</v>
          </cell>
          <cell r="C773" t="str">
            <v/>
          </cell>
          <cell r="D773" t="str">
            <v/>
          </cell>
          <cell r="E773" t="str">
            <v/>
          </cell>
          <cell r="F773" t="str">
            <v/>
          </cell>
          <cell r="G773" t="str">
            <v/>
          </cell>
          <cell r="H773"/>
          <cell r="I773" t="str">
            <v/>
          </cell>
          <cell r="J773" t="str">
            <v/>
          </cell>
          <cell r="K773" t="str">
            <v/>
          </cell>
          <cell r="L773"/>
          <cell r="M773" t="str">
            <v/>
          </cell>
          <cell r="N773" t="str">
            <v/>
          </cell>
          <cell r="O773" t="str">
            <v/>
          </cell>
          <cell r="P773" t="str">
            <v>N</v>
          </cell>
          <cell r="Q773" t="str">
            <v/>
          </cell>
          <cell r="R773" t="str">
            <v/>
          </cell>
        </row>
        <row r="774">
          <cell r="B774" t="str">
            <v>04 0765</v>
          </cell>
          <cell r="C774" t="str">
            <v/>
          </cell>
          <cell r="D774" t="str">
            <v/>
          </cell>
          <cell r="E774" t="str">
            <v/>
          </cell>
          <cell r="F774" t="str">
            <v/>
          </cell>
          <cell r="G774" t="str">
            <v/>
          </cell>
          <cell r="H774"/>
          <cell r="I774" t="str">
            <v/>
          </cell>
          <cell r="J774" t="str">
            <v/>
          </cell>
          <cell r="K774" t="str">
            <v/>
          </cell>
          <cell r="L774"/>
          <cell r="M774" t="str">
            <v/>
          </cell>
          <cell r="N774" t="str">
            <v/>
          </cell>
          <cell r="O774" t="str">
            <v/>
          </cell>
          <cell r="P774" t="str">
            <v>N</v>
          </cell>
          <cell r="Q774" t="str">
            <v/>
          </cell>
          <cell r="R774" t="str">
            <v/>
          </cell>
        </row>
        <row r="775">
          <cell r="B775" t="str">
            <v>04 0766</v>
          </cell>
          <cell r="C775" t="str">
            <v/>
          </cell>
          <cell r="D775" t="str">
            <v/>
          </cell>
          <cell r="E775" t="str">
            <v/>
          </cell>
          <cell r="F775" t="str">
            <v/>
          </cell>
          <cell r="G775" t="str">
            <v/>
          </cell>
          <cell r="H775"/>
          <cell r="I775" t="str">
            <v/>
          </cell>
          <cell r="J775" t="str">
            <v/>
          </cell>
          <cell r="K775" t="str">
            <v/>
          </cell>
          <cell r="L775"/>
          <cell r="M775" t="str">
            <v/>
          </cell>
          <cell r="N775" t="str">
            <v/>
          </cell>
          <cell r="O775" t="str">
            <v/>
          </cell>
          <cell r="P775" t="str">
            <v>N</v>
          </cell>
          <cell r="Q775" t="str">
            <v/>
          </cell>
          <cell r="R775" t="str">
            <v/>
          </cell>
        </row>
        <row r="776">
          <cell r="B776" t="str">
            <v>04 0767</v>
          </cell>
          <cell r="C776" t="str">
            <v/>
          </cell>
          <cell r="D776" t="str">
            <v/>
          </cell>
          <cell r="E776" t="str">
            <v/>
          </cell>
          <cell r="F776" t="str">
            <v/>
          </cell>
          <cell r="G776" t="str">
            <v/>
          </cell>
          <cell r="H776"/>
          <cell r="I776" t="str">
            <v/>
          </cell>
          <cell r="J776" t="str">
            <v/>
          </cell>
          <cell r="K776" t="str">
            <v/>
          </cell>
          <cell r="L776"/>
          <cell r="M776" t="str">
            <v/>
          </cell>
          <cell r="N776" t="str">
            <v/>
          </cell>
          <cell r="O776" t="str">
            <v/>
          </cell>
          <cell r="P776" t="str">
            <v>N</v>
          </cell>
          <cell r="Q776" t="str">
            <v/>
          </cell>
          <cell r="R776" t="str">
            <v/>
          </cell>
        </row>
        <row r="777">
          <cell r="B777" t="str">
            <v>04 0768</v>
          </cell>
          <cell r="C777" t="str">
            <v/>
          </cell>
          <cell r="D777" t="str">
            <v/>
          </cell>
          <cell r="E777" t="str">
            <v/>
          </cell>
          <cell r="F777" t="str">
            <v/>
          </cell>
          <cell r="G777" t="str">
            <v/>
          </cell>
          <cell r="H777"/>
          <cell r="I777" t="str">
            <v/>
          </cell>
          <cell r="J777" t="str">
            <v/>
          </cell>
          <cell r="K777" t="str">
            <v/>
          </cell>
          <cell r="L777"/>
          <cell r="M777" t="str">
            <v/>
          </cell>
          <cell r="N777" t="str">
            <v/>
          </cell>
          <cell r="O777" t="str">
            <v/>
          </cell>
          <cell r="P777" t="str">
            <v>N</v>
          </cell>
          <cell r="Q777" t="str">
            <v/>
          </cell>
          <cell r="R777" t="str">
            <v/>
          </cell>
        </row>
        <row r="778">
          <cell r="B778" t="str">
            <v>04 0769</v>
          </cell>
          <cell r="C778" t="str">
            <v/>
          </cell>
          <cell r="D778" t="str">
            <v/>
          </cell>
          <cell r="E778" t="str">
            <v/>
          </cell>
          <cell r="F778" t="str">
            <v/>
          </cell>
          <cell r="G778" t="str">
            <v/>
          </cell>
          <cell r="H778"/>
          <cell r="I778" t="str">
            <v/>
          </cell>
          <cell r="J778" t="str">
            <v/>
          </cell>
          <cell r="K778" t="str">
            <v/>
          </cell>
          <cell r="L778"/>
          <cell r="M778" t="str">
            <v/>
          </cell>
          <cell r="N778" t="str">
            <v/>
          </cell>
          <cell r="O778" t="str">
            <v/>
          </cell>
          <cell r="P778" t="str">
            <v>N</v>
          </cell>
          <cell r="Q778" t="str">
            <v/>
          </cell>
          <cell r="R778" t="str">
            <v/>
          </cell>
        </row>
        <row r="779">
          <cell r="B779" t="str">
            <v>04 0770</v>
          </cell>
          <cell r="C779" t="str">
            <v/>
          </cell>
          <cell r="D779" t="str">
            <v/>
          </cell>
          <cell r="E779" t="str">
            <v/>
          </cell>
          <cell r="F779" t="str">
            <v/>
          </cell>
          <cell r="G779" t="str">
            <v/>
          </cell>
          <cell r="H779"/>
          <cell r="I779" t="str">
            <v/>
          </cell>
          <cell r="J779" t="str">
            <v/>
          </cell>
          <cell r="K779" t="str">
            <v/>
          </cell>
          <cell r="L779"/>
          <cell r="M779" t="str">
            <v/>
          </cell>
          <cell r="N779" t="str">
            <v/>
          </cell>
          <cell r="O779" t="str">
            <v/>
          </cell>
          <cell r="P779" t="str">
            <v>N</v>
          </cell>
          <cell r="Q779" t="str">
            <v/>
          </cell>
          <cell r="R779" t="str">
            <v/>
          </cell>
        </row>
        <row r="780">
          <cell r="B780" t="str">
            <v>04 0771</v>
          </cell>
          <cell r="C780" t="str">
            <v/>
          </cell>
          <cell r="D780" t="str">
            <v/>
          </cell>
          <cell r="E780" t="str">
            <v/>
          </cell>
          <cell r="F780" t="str">
            <v/>
          </cell>
          <cell r="G780" t="str">
            <v/>
          </cell>
          <cell r="H780"/>
          <cell r="I780" t="str">
            <v/>
          </cell>
          <cell r="J780" t="str">
            <v/>
          </cell>
          <cell r="K780" t="str">
            <v/>
          </cell>
          <cell r="L780"/>
          <cell r="M780" t="str">
            <v/>
          </cell>
          <cell r="N780" t="str">
            <v/>
          </cell>
          <cell r="O780" t="str">
            <v/>
          </cell>
          <cell r="P780" t="str">
            <v>N</v>
          </cell>
          <cell r="Q780" t="str">
            <v/>
          </cell>
          <cell r="R780" t="str">
            <v/>
          </cell>
        </row>
        <row r="781">
          <cell r="B781" t="str">
            <v>04 0772</v>
          </cell>
          <cell r="C781" t="str">
            <v/>
          </cell>
          <cell r="D781" t="str">
            <v/>
          </cell>
          <cell r="E781" t="str">
            <v/>
          </cell>
          <cell r="F781" t="str">
            <v/>
          </cell>
          <cell r="G781" t="str">
            <v/>
          </cell>
          <cell r="H781"/>
          <cell r="I781" t="str">
            <v/>
          </cell>
          <cell r="J781" t="str">
            <v/>
          </cell>
          <cell r="K781" t="str">
            <v/>
          </cell>
          <cell r="L781"/>
          <cell r="M781" t="str">
            <v/>
          </cell>
          <cell r="N781" t="str">
            <v/>
          </cell>
          <cell r="O781" t="str">
            <v/>
          </cell>
          <cell r="P781" t="str">
            <v>N</v>
          </cell>
          <cell r="Q781" t="str">
            <v/>
          </cell>
          <cell r="R781" t="str">
            <v/>
          </cell>
        </row>
        <row r="782">
          <cell r="B782" t="str">
            <v>04 0773</v>
          </cell>
          <cell r="C782" t="str">
            <v/>
          </cell>
          <cell r="D782" t="str">
            <v/>
          </cell>
          <cell r="E782" t="str">
            <v/>
          </cell>
          <cell r="F782" t="str">
            <v/>
          </cell>
          <cell r="G782" t="str">
            <v/>
          </cell>
          <cell r="H782"/>
          <cell r="I782" t="str">
            <v/>
          </cell>
          <cell r="J782" t="str">
            <v/>
          </cell>
          <cell r="K782" t="str">
            <v/>
          </cell>
          <cell r="L782"/>
          <cell r="M782" t="str">
            <v/>
          </cell>
          <cell r="N782" t="str">
            <v/>
          </cell>
          <cell r="O782" t="str">
            <v/>
          </cell>
          <cell r="P782" t="str">
            <v>N</v>
          </cell>
          <cell r="Q782" t="str">
            <v/>
          </cell>
          <cell r="R782" t="str">
            <v/>
          </cell>
        </row>
        <row r="783">
          <cell r="B783" t="str">
            <v>04 0774</v>
          </cell>
          <cell r="C783" t="str">
            <v/>
          </cell>
          <cell r="D783" t="str">
            <v/>
          </cell>
          <cell r="E783" t="str">
            <v/>
          </cell>
          <cell r="F783" t="str">
            <v/>
          </cell>
          <cell r="G783" t="str">
            <v/>
          </cell>
          <cell r="H783"/>
          <cell r="I783" t="str">
            <v/>
          </cell>
          <cell r="J783" t="str">
            <v/>
          </cell>
          <cell r="K783" t="str">
            <v/>
          </cell>
          <cell r="L783"/>
          <cell r="M783" t="str">
            <v/>
          </cell>
          <cell r="N783" t="str">
            <v/>
          </cell>
          <cell r="O783" t="str">
            <v/>
          </cell>
          <cell r="P783" t="str">
            <v>N</v>
          </cell>
          <cell r="Q783" t="str">
            <v/>
          </cell>
          <cell r="R783" t="str">
            <v/>
          </cell>
        </row>
        <row r="784">
          <cell r="B784" t="str">
            <v>04 0775</v>
          </cell>
          <cell r="C784" t="str">
            <v/>
          </cell>
          <cell r="D784" t="str">
            <v/>
          </cell>
          <cell r="E784" t="str">
            <v/>
          </cell>
          <cell r="F784" t="str">
            <v/>
          </cell>
          <cell r="G784" t="str">
            <v/>
          </cell>
          <cell r="H784"/>
          <cell r="I784" t="str">
            <v/>
          </cell>
          <cell r="J784" t="str">
            <v/>
          </cell>
          <cell r="K784" t="str">
            <v/>
          </cell>
          <cell r="L784"/>
          <cell r="M784" t="str">
            <v/>
          </cell>
          <cell r="N784" t="str">
            <v/>
          </cell>
          <cell r="O784" t="str">
            <v/>
          </cell>
          <cell r="P784" t="str">
            <v>N</v>
          </cell>
          <cell r="Q784" t="str">
            <v/>
          </cell>
          <cell r="R784" t="str">
            <v/>
          </cell>
        </row>
        <row r="785">
          <cell r="B785" t="str">
            <v>04 0776</v>
          </cell>
          <cell r="C785" t="str">
            <v/>
          </cell>
          <cell r="D785" t="str">
            <v/>
          </cell>
          <cell r="E785" t="str">
            <v/>
          </cell>
          <cell r="F785" t="str">
            <v/>
          </cell>
          <cell r="G785" t="str">
            <v/>
          </cell>
          <cell r="H785"/>
          <cell r="I785" t="str">
            <v/>
          </cell>
          <cell r="J785" t="str">
            <v/>
          </cell>
          <cell r="K785" t="str">
            <v/>
          </cell>
          <cell r="L785"/>
          <cell r="M785" t="str">
            <v/>
          </cell>
          <cell r="N785" t="str">
            <v/>
          </cell>
          <cell r="O785" t="str">
            <v/>
          </cell>
          <cell r="P785" t="str">
            <v>N</v>
          </cell>
          <cell r="Q785" t="str">
            <v/>
          </cell>
          <cell r="R785" t="str">
            <v/>
          </cell>
        </row>
        <row r="786">
          <cell r="B786" t="str">
            <v>04 0777</v>
          </cell>
          <cell r="C786" t="str">
            <v/>
          </cell>
          <cell r="D786" t="str">
            <v/>
          </cell>
          <cell r="E786" t="str">
            <v/>
          </cell>
          <cell r="F786" t="str">
            <v/>
          </cell>
          <cell r="G786" t="str">
            <v/>
          </cell>
          <cell r="H786"/>
          <cell r="I786" t="str">
            <v/>
          </cell>
          <cell r="J786" t="str">
            <v/>
          </cell>
          <cell r="K786" t="str">
            <v/>
          </cell>
          <cell r="L786"/>
          <cell r="M786" t="str">
            <v/>
          </cell>
          <cell r="N786" t="str">
            <v/>
          </cell>
          <cell r="O786" t="str">
            <v/>
          </cell>
          <cell r="P786" t="str">
            <v>N</v>
          </cell>
          <cell r="Q786" t="str">
            <v/>
          </cell>
          <cell r="R786" t="str">
            <v/>
          </cell>
        </row>
        <row r="787">
          <cell r="B787" t="str">
            <v>04 0778</v>
          </cell>
          <cell r="C787" t="str">
            <v/>
          </cell>
          <cell r="D787" t="str">
            <v/>
          </cell>
          <cell r="E787" t="str">
            <v/>
          </cell>
          <cell r="F787" t="str">
            <v/>
          </cell>
          <cell r="G787" t="str">
            <v/>
          </cell>
          <cell r="H787"/>
          <cell r="I787" t="str">
            <v/>
          </cell>
          <cell r="J787" t="str">
            <v/>
          </cell>
          <cell r="K787" t="str">
            <v/>
          </cell>
          <cell r="L787"/>
          <cell r="M787" t="str">
            <v/>
          </cell>
          <cell r="N787" t="str">
            <v/>
          </cell>
          <cell r="O787" t="str">
            <v/>
          </cell>
          <cell r="P787" t="str">
            <v>N</v>
          </cell>
          <cell r="Q787" t="str">
            <v/>
          </cell>
          <cell r="R787" t="str">
            <v/>
          </cell>
        </row>
        <row r="788">
          <cell r="B788" t="str">
            <v>04 0779</v>
          </cell>
          <cell r="C788" t="str">
            <v/>
          </cell>
          <cell r="D788" t="str">
            <v/>
          </cell>
          <cell r="E788" t="str">
            <v/>
          </cell>
          <cell r="F788" t="str">
            <v/>
          </cell>
          <cell r="G788" t="str">
            <v/>
          </cell>
          <cell r="H788"/>
          <cell r="I788" t="str">
            <v/>
          </cell>
          <cell r="J788" t="str">
            <v/>
          </cell>
          <cell r="K788" t="str">
            <v/>
          </cell>
          <cell r="L788"/>
          <cell r="M788" t="str">
            <v/>
          </cell>
          <cell r="N788" t="str">
            <v/>
          </cell>
          <cell r="O788" t="str">
            <v/>
          </cell>
          <cell r="P788" t="str">
            <v>N</v>
          </cell>
          <cell r="Q788" t="str">
            <v/>
          </cell>
          <cell r="R788" t="str">
            <v/>
          </cell>
        </row>
        <row r="789">
          <cell r="B789" t="str">
            <v>04 0780</v>
          </cell>
          <cell r="C789" t="str">
            <v/>
          </cell>
          <cell r="D789" t="str">
            <v/>
          </cell>
          <cell r="E789" t="str">
            <v/>
          </cell>
          <cell r="F789" t="str">
            <v/>
          </cell>
          <cell r="G789" t="str">
            <v/>
          </cell>
          <cell r="H789"/>
          <cell r="I789" t="str">
            <v/>
          </cell>
          <cell r="J789" t="str">
            <v/>
          </cell>
          <cell r="K789" t="str">
            <v/>
          </cell>
          <cell r="L789"/>
          <cell r="M789" t="str">
            <v/>
          </cell>
          <cell r="N789" t="str">
            <v/>
          </cell>
          <cell r="O789" t="str">
            <v/>
          </cell>
          <cell r="P789" t="str">
            <v>N</v>
          </cell>
          <cell r="Q789" t="str">
            <v/>
          </cell>
          <cell r="R789" t="str">
            <v/>
          </cell>
        </row>
        <row r="790">
          <cell r="B790" t="str">
            <v>04 0781</v>
          </cell>
          <cell r="C790" t="str">
            <v/>
          </cell>
          <cell r="D790" t="str">
            <v/>
          </cell>
          <cell r="E790" t="str">
            <v/>
          </cell>
          <cell r="F790" t="str">
            <v/>
          </cell>
          <cell r="G790" t="str">
            <v/>
          </cell>
          <cell r="H790"/>
          <cell r="I790" t="str">
            <v/>
          </cell>
          <cell r="J790" t="str">
            <v/>
          </cell>
          <cell r="K790" t="str">
            <v/>
          </cell>
          <cell r="L790"/>
          <cell r="M790" t="str">
            <v/>
          </cell>
          <cell r="N790" t="str">
            <v/>
          </cell>
          <cell r="O790" t="str">
            <v/>
          </cell>
          <cell r="P790" t="str">
            <v>N</v>
          </cell>
          <cell r="Q790" t="str">
            <v/>
          </cell>
          <cell r="R790" t="str">
            <v/>
          </cell>
        </row>
        <row r="791">
          <cell r="B791" t="str">
            <v>04 0782</v>
          </cell>
          <cell r="C791" t="str">
            <v/>
          </cell>
          <cell r="D791" t="str">
            <v/>
          </cell>
          <cell r="E791" t="str">
            <v/>
          </cell>
          <cell r="F791" t="str">
            <v/>
          </cell>
          <cell r="G791" t="str">
            <v/>
          </cell>
          <cell r="H791"/>
          <cell r="I791" t="str">
            <v/>
          </cell>
          <cell r="J791" t="str">
            <v/>
          </cell>
          <cell r="K791" t="str">
            <v/>
          </cell>
          <cell r="L791"/>
          <cell r="M791" t="str">
            <v/>
          </cell>
          <cell r="N791" t="str">
            <v/>
          </cell>
          <cell r="O791" t="str">
            <v/>
          </cell>
          <cell r="P791" t="str">
            <v>N</v>
          </cell>
          <cell r="Q791" t="str">
            <v/>
          </cell>
          <cell r="R791" t="str">
            <v/>
          </cell>
        </row>
        <row r="792">
          <cell r="B792" t="str">
            <v>04 0783</v>
          </cell>
          <cell r="C792" t="str">
            <v/>
          </cell>
          <cell r="D792" t="str">
            <v/>
          </cell>
          <cell r="E792" t="str">
            <v/>
          </cell>
          <cell r="F792" t="str">
            <v/>
          </cell>
          <cell r="G792" t="str">
            <v/>
          </cell>
          <cell r="H792"/>
          <cell r="I792" t="str">
            <v/>
          </cell>
          <cell r="J792" t="str">
            <v/>
          </cell>
          <cell r="K792" t="str">
            <v/>
          </cell>
          <cell r="L792"/>
          <cell r="M792" t="str">
            <v/>
          </cell>
          <cell r="N792" t="str">
            <v/>
          </cell>
          <cell r="O792" t="str">
            <v/>
          </cell>
          <cell r="P792" t="str">
            <v>N</v>
          </cell>
          <cell r="Q792" t="str">
            <v/>
          </cell>
          <cell r="R792" t="str">
            <v/>
          </cell>
        </row>
        <row r="793">
          <cell r="B793" t="str">
            <v>04 0784</v>
          </cell>
          <cell r="C793" t="str">
            <v/>
          </cell>
          <cell r="D793" t="str">
            <v/>
          </cell>
          <cell r="E793" t="str">
            <v/>
          </cell>
          <cell r="F793" t="str">
            <v/>
          </cell>
          <cell r="G793" t="str">
            <v/>
          </cell>
          <cell r="H793"/>
          <cell r="I793" t="str">
            <v/>
          </cell>
          <cell r="J793" t="str">
            <v/>
          </cell>
          <cell r="K793" t="str">
            <v/>
          </cell>
          <cell r="L793"/>
          <cell r="M793" t="str">
            <v/>
          </cell>
          <cell r="N793" t="str">
            <v/>
          </cell>
          <cell r="O793" t="str">
            <v/>
          </cell>
          <cell r="P793" t="str">
            <v>N</v>
          </cell>
          <cell r="Q793" t="str">
            <v/>
          </cell>
          <cell r="R793" t="str">
            <v/>
          </cell>
        </row>
        <row r="794">
          <cell r="B794" t="str">
            <v>04 0785</v>
          </cell>
          <cell r="C794" t="str">
            <v/>
          </cell>
          <cell r="D794" t="str">
            <v/>
          </cell>
          <cell r="E794" t="str">
            <v/>
          </cell>
          <cell r="F794" t="str">
            <v/>
          </cell>
          <cell r="G794" t="str">
            <v/>
          </cell>
          <cell r="H794"/>
          <cell r="I794" t="str">
            <v/>
          </cell>
          <cell r="J794" t="str">
            <v/>
          </cell>
          <cell r="K794" t="str">
            <v/>
          </cell>
          <cell r="L794"/>
          <cell r="M794" t="str">
            <v/>
          </cell>
          <cell r="N794" t="str">
            <v/>
          </cell>
          <cell r="O794" t="str">
            <v/>
          </cell>
          <cell r="P794" t="str">
            <v>N</v>
          </cell>
          <cell r="Q794" t="str">
            <v/>
          </cell>
          <cell r="R794" t="str">
            <v/>
          </cell>
        </row>
        <row r="795">
          <cell r="B795" t="str">
            <v>04 0786</v>
          </cell>
          <cell r="C795" t="str">
            <v/>
          </cell>
          <cell r="D795" t="str">
            <v/>
          </cell>
          <cell r="E795" t="str">
            <v/>
          </cell>
          <cell r="F795" t="str">
            <v/>
          </cell>
          <cell r="G795" t="str">
            <v/>
          </cell>
          <cell r="H795"/>
          <cell r="I795" t="str">
            <v/>
          </cell>
          <cell r="J795" t="str">
            <v/>
          </cell>
          <cell r="K795" t="str">
            <v/>
          </cell>
          <cell r="L795"/>
          <cell r="M795" t="str">
            <v/>
          </cell>
          <cell r="N795" t="str">
            <v/>
          </cell>
          <cell r="O795" t="str">
            <v/>
          </cell>
          <cell r="P795" t="str">
            <v>N</v>
          </cell>
          <cell r="Q795" t="str">
            <v/>
          </cell>
          <cell r="R795" t="str">
            <v/>
          </cell>
        </row>
        <row r="796">
          <cell r="B796" t="str">
            <v>04 0787</v>
          </cell>
          <cell r="C796" t="str">
            <v/>
          </cell>
          <cell r="D796" t="str">
            <v/>
          </cell>
          <cell r="E796" t="str">
            <v/>
          </cell>
          <cell r="F796" t="str">
            <v/>
          </cell>
          <cell r="G796" t="str">
            <v/>
          </cell>
          <cell r="H796"/>
          <cell r="I796" t="str">
            <v/>
          </cell>
          <cell r="J796" t="str">
            <v/>
          </cell>
          <cell r="K796" t="str">
            <v/>
          </cell>
          <cell r="L796"/>
          <cell r="M796" t="str">
            <v/>
          </cell>
          <cell r="N796" t="str">
            <v/>
          </cell>
          <cell r="O796" t="str">
            <v/>
          </cell>
          <cell r="P796" t="str">
            <v>N</v>
          </cell>
          <cell r="Q796" t="str">
            <v/>
          </cell>
          <cell r="R796" t="str">
            <v/>
          </cell>
        </row>
        <row r="797">
          <cell r="B797" t="str">
            <v>04 0788</v>
          </cell>
          <cell r="C797" t="str">
            <v/>
          </cell>
          <cell r="D797" t="str">
            <v/>
          </cell>
          <cell r="E797" t="str">
            <v/>
          </cell>
          <cell r="F797" t="str">
            <v/>
          </cell>
          <cell r="G797" t="str">
            <v/>
          </cell>
          <cell r="H797"/>
          <cell r="I797" t="str">
            <v/>
          </cell>
          <cell r="J797" t="str">
            <v/>
          </cell>
          <cell r="K797" t="str">
            <v/>
          </cell>
          <cell r="L797"/>
          <cell r="M797" t="str">
            <v/>
          </cell>
          <cell r="N797" t="str">
            <v/>
          </cell>
          <cell r="O797" t="str">
            <v/>
          </cell>
          <cell r="P797" t="str">
            <v>N</v>
          </cell>
          <cell r="Q797" t="str">
            <v/>
          </cell>
          <cell r="R797" t="str">
            <v/>
          </cell>
        </row>
        <row r="798">
          <cell r="B798" t="str">
            <v>04 0789</v>
          </cell>
          <cell r="C798" t="str">
            <v/>
          </cell>
          <cell r="D798" t="str">
            <v/>
          </cell>
          <cell r="E798" t="str">
            <v/>
          </cell>
          <cell r="F798" t="str">
            <v/>
          </cell>
          <cell r="G798" t="str">
            <v/>
          </cell>
          <cell r="H798"/>
          <cell r="I798" t="str">
            <v/>
          </cell>
          <cell r="J798" t="str">
            <v/>
          </cell>
          <cell r="K798" t="str">
            <v/>
          </cell>
          <cell r="L798"/>
          <cell r="M798" t="str">
            <v/>
          </cell>
          <cell r="N798" t="str">
            <v/>
          </cell>
          <cell r="O798" t="str">
            <v/>
          </cell>
          <cell r="P798" t="str">
            <v>N</v>
          </cell>
          <cell r="Q798" t="str">
            <v/>
          </cell>
          <cell r="R798" t="str">
            <v/>
          </cell>
        </row>
        <row r="799">
          <cell r="B799" t="str">
            <v>04 0790</v>
          </cell>
          <cell r="C799" t="str">
            <v/>
          </cell>
          <cell r="D799" t="str">
            <v/>
          </cell>
          <cell r="E799" t="str">
            <v/>
          </cell>
          <cell r="F799" t="str">
            <v/>
          </cell>
          <cell r="G799" t="str">
            <v/>
          </cell>
          <cell r="H799"/>
          <cell r="I799" t="str">
            <v/>
          </cell>
          <cell r="J799" t="str">
            <v/>
          </cell>
          <cell r="K799" t="str">
            <v/>
          </cell>
          <cell r="L799"/>
          <cell r="M799" t="str">
            <v/>
          </cell>
          <cell r="N799" t="str">
            <v/>
          </cell>
          <cell r="O799" t="str">
            <v/>
          </cell>
          <cell r="P799" t="str">
            <v>N</v>
          </cell>
          <cell r="Q799" t="str">
            <v/>
          </cell>
          <cell r="R799" t="str">
            <v/>
          </cell>
        </row>
        <row r="800">
          <cell r="B800" t="str">
            <v>04 0791</v>
          </cell>
          <cell r="C800" t="str">
            <v/>
          </cell>
          <cell r="D800" t="str">
            <v/>
          </cell>
          <cell r="E800" t="str">
            <v/>
          </cell>
          <cell r="F800" t="str">
            <v/>
          </cell>
          <cell r="G800" t="str">
            <v/>
          </cell>
          <cell r="H800"/>
          <cell r="I800" t="str">
            <v/>
          </cell>
          <cell r="J800" t="str">
            <v/>
          </cell>
          <cell r="K800" t="str">
            <v/>
          </cell>
          <cell r="L800"/>
          <cell r="M800" t="str">
            <v/>
          </cell>
          <cell r="N800" t="str">
            <v/>
          </cell>
          <cell r="O800" t="str">
            <v/>
          </cell>
          <cell r="P800" t="str">
            <v>N</v>
          </cell>
          <cell r="Q800" t="str">
            <v/>
          </cell>
          <cell r="R800" t="str">
            <v/>
          </cell>
        </row>
        <row r="801">
          <cell r="B801" t="str">
            <v>04 0792</v>
          </cell>
          <cell r="C801" t="str">
            <v/>
          </cell>
          <cell r="D801" t="str">
            <v/>
          </cell>
          <cell r="E801" t="str">
            <v/>
          </cell>
          <cell r="F801" t="str">
            <v/>
          </cell>
          <cell r="G801" t="str">
            <v/>
          </cell>
          <cell r="H801"/>
          <cell r="I801" t="str">
            <v/>
          </cell>
          <cell r="J801" t="str">
            <v/>
          </cell>
          <cell r="K801" t="str">
            <v/>
          </cell>
          <cell r="L801"/>
          <cell r="M801" t="str">
            <v/>
          </cell>
          <cell r="N801" t="str">
            <v/>
          </cell>
          <cell r="O801" t="str">
            <v/>
          </cell>
          <cell r="P801" t="str">
            <v>N</v>
          </cell>
          <cell r="Q801" t="str">
            <v/>
          </cell>
          <cell r="R801" t="str">
            <v/>
          </cell>
        </row>
        <row r="802">
          <cell r="B802" t="str">
            <v>04 0793</v>
          </cell>
          <cell r="C802" t="str">
            <v/>
          </cell>
          <cell r="D802" t="str">
            <v/>
          </cell>
          <cell r="E802" t="str">
            <v/>
          </cell>
          <cell r="F802" t="str">
            <v/>
          </cell>
          <cell r="G802" t="str">
            <v/>
          </cell>
          <cell r="H802"/>
          <cell r="I802" t="str">
            <v/>
          </cell>
          <cell r="J802" t="str">
            <v/>
          </cell>
          <cell r="K802" t="str">
            <v/>
          </cell>
          <cell r="L802"/>
          <cell r="M802" t="str">
            <v/>
          </cell>
          <cell r="N802" t="str">
            <v/>
          </cell>
          <cell r="O802" t="str">
            <v/>
          </cell>
          <cell r="P802" t="str">
            <v>N</v>
          </cell>
          <cell r="Q802" t="str">
            <v/>
          </cell>
          <cell r="R802" t="str">
            <v/>
          </cell>
        </row>
        <row r="803">
          <cell r="B803" t="str">
            <v>04 0794</v>
          </cell>
          <cell r="C803" t="str">
            <v/>
          </cell>
          <cell r="D803" t="str">
            <v/>
          </cell>
          <cell r="E803" t="str">
            <v/>
          </cell>
          <cell r="F803" t="str">
            <v/>
          </cell>
          <cell r="G803" t="str">
            <v/>
          </cell>
          <cell r="H803"/>
          <cell r="I803" t="str">
            <v/>
          </cell>
          <cell r="J803" t="str">
            <v/>
          </cell>
          <cell r="K803" t="str">
            <v/>
          </cell>
          <cell r="L803"/>
          <cell r="M803" t="str">
            <v/>
          </cell>
          <cell r="N803" t="str">
            <v/>
          </cell>
          <cell r="O803" t="str">
            <v/>
          </cell>
          <cell r="P803" t="str">
            <v>N</v>
          </cell>
          <cell r="Q803" t="str">
            <v/>
          </cell>
          <cell r="R803" t="str">
            <v/>
          </cell>
        </row>
        <row r="804">
          <cell r="B804" t="str">
            <v>04 0795</v>
          </cell>
          <cell r="C804" t="str">
            <v/>
          </cell>
          <cell r="D804" t="str">
            <v/>
          </cell>
          <cell r="E804" t="str">
            <v/>
          </cell>
          <cell r="F804" t="str">
            <v/>
          </cell>
          <cell r="G804" t="str">
            <v/>
          </cell>
          <cell r="H804"/>
          <cell r="I804" t="str">
            <v/>
          </cell>
          <cell r="J804" t="str">
            <v/>
          </cell>
          <cell r="K804" t="str">
            <v/>
          </cell>
          <cell r="L804"/>
          <cell r="M804" t="str">
            <v/>
          </cell>
          <cell r="N804" t="str">
            <v/>
          </cell>
          <cell r="O804" t="str">
            <v/>
          </cell>
          <cell r="P804" t="str">
            <v>N</v>
          </cell>
          <cell r="Q804" t="str">
            <v/>
          </cell>
          <cell r="R804" t="str">
            <v/>
          </cell>
        </row>
        <row r="805">
          <cell r="B805" t="str">
            <v>04 0796</v>
          </cell>
          <cell r="C805" t="str">
            <v/>
          </cell>
          <cell r="D805" t="str">
            <v/>
          </cell>
          <cell r="E805" t="str">
            <v/>
          </cell>
          <cell r="F805" t="str">
            <v/>
          </cell>
          <cell r="G805" t="str">
            <v/>
          </cell>
          <cell r="H805"/>
          <cell r="I805" t="str">
            <v/>
          </cell>
          <cell r="J805" t="str">
            <v/>
          </cell>
          <cell r="K805" t="str">
            <v/>
          </cell>
          <cell r="L805"/>
          <cell r="M805" t="str">
            <v/>
          </cell>
          <cell r="N805" t="str">
            <v/>
          </cell>
          <cell r="O805" t="str">
            <v/>
          </cell>
          <cell r="P805" t="str">
            <v>N</v>
          </cell>
          <cell r="Q805" t="str">
            <v/>
          </cell>
          <cell r="R805" t="str">
            <v/>
          </cell>
        </row>
        <row r="806">
          <cell r="B806" t="str">
            <v>04 0797</v>
          </cell>
          <cell r="C806" t="str">
            <v/>
          </cell>
          <cell r="D806" t="str">
            <v/>
          </cell>
          <cell r="E806" t="str">
            <v/>
          </cell>
          <cell r="F806" t="str">
            <v/>
          </cell>
          <cell r="G806" t="str">
            <v/>
          </cell>
          <cell r="H806"/>
          <cell r="I806" t="str">
            <v/>
          </cell>
          <cell r="J806" t="str">
            <v/>
          </cell>
          <cell r="K806" t="str">
            <v/>
          </cell>
          <cell r="L806"/>
          <cell r="M806" t="str">
            <v/>
          </cell>
          <cell r="N806" t="str">
            <v/>
          </cell>
          <cell r="O806" t="str">
            <v/>
          </cell>
          <cell r="P806" t="str">
            <v>N</v>
          </cell>
          <cell r="Q806" t="str">
            <v/>
          </cell>
          <cell r="R806" t="str">
            <v/>
          </cell>
        </row>
        <row r="807">
          <cell r="B807" t="str">
            <v>04 0798</v>
          </cell>
          <cell r="C807" t="str">
            <v/>
          </cell>
          <cell r="D807" t="str">
            <v/>
          </cell>
          <cell r="E807" t="str">
            <v/>
          </cell>
          <cell r="F807" t="str">
            <v/>
          </cell>
          <cell r="G807" t="str">
            <v/>
          </cell>
          <cell r="H807"/>
          <cell r="I807" t="str">
            <v/>
          </cell>
          <cell r="J807" t="str">
            <v/>
          </cell>
          <cell r="K807" t="str">
            <v/>
          </cell>
          <cell r="L807"/>
          <cell r="M807" t="str">
            <v/>
          </cell>
          <cell r="N807" t="str">
            <v/>
          </cell>
          <cell r="O807" t="str">
            <v/>
          </cell>
          <cell r="P807" t="str">
            <v>N</v>
          </cell>
          <cell r="Q807" t="str">
            <v/>
          </cell>
          <cell r="R807" t="str">
            <v/>
          </cell>
        </row>
        <row r="808">
          <cell r="B808" t="str">
            <v>04 0799</v>
          </cell>
          <cell r="C808" t="str">
            <v/>
          </cell>
          <cell r="D808" t="str">
            <v/>
          </cell>
          <cell r="E808" t="str">
            <v/>
          </cell>
          <cell r="F808" t="str">
            <v/>
          </cell>
          <cell r="G808" t="str">
            <v/>
          </cell>
          <cell r="H808"/>
          <cell r="I808" t="str">
            <v/>
          </cell>
          <cell r="J808" t="str">
            <v/>
          </cell>
          <cell r="K808" t="str">
            <v/>
          </cell>
          <cell r="L808"/>
          <cell r="M808" t="str">
            <v/>
          </cell>
          <cell r="N808" t="str">
            <v/>
          </cell>
          <cell r="O808" t="str">
            <v/>
          </cell>
          <cell r="P808" t="str">
            <v>N</v>
          </cell>
          <cell r="Q808" t="str">
            <v/>
          </cell>
          <cell r="R808" t="str">
            <v/>
          </cell>
        </row>
        <row r="809">
          <cell r="B809" t="str">
            <v>04 0800</v>
          </cell>
          <cell r="C809" t="str">
            <v/>
          </cell>
          <cell r="D809" t="str">
            <v/>
          </cell>
          <cell r="E809" t="str">
            <v/>
          </cell>
          <cell r="F809" t="str">
            <v/>
          </cell>
          <cell r="G809" t="str">
            <v/>
          </cell>
          <cell r="H809"/>
          <cell r="I809" t="str">
            <v/>
          </cell>
          <cell r="J809" t="str">
            <v/>
          </cell>
          <cell r="K809" t="str">
            <v/>
          </cell>
          <cell r="L809"/>
          <cell r="M809" t="str">
            <v/>
          </cell>
          <cell r="N809" t="str">
            <v/>
          </cell>
          <cell r="O809" t="str">
            <v/>
          </cell>
          <cell r="P809" t="str">
            <v>N</v>
          </cell>
          <cell r="Q809" t="str">
            <v/>
          </cell>
          <cell r="R809" t="str">
            <v/>
          </cell>
        </row>
        <row r="810">
          <cell r="B810" t="str">
            <v>04 0801</v>
          </cell>
          <cell r="C810" t="str">
            <v/>
          </cell>
          <cell r="D810" t="str">
            <v/>
          </cell>
          <cell r="E810" t="str">
            <v/>
          </cell>
          <cell r="F810" t="str">
            <v/>
          </cell>
          <cell r="G810" t="str">
            <v/>
          </cell>
          <cell r="H810"/>
          <cell r="I810" t="str">
            <v/>
          </cell>
          <cell r="J810" t="str">
            <v/>
          </cell>
          <cell r="K810" t="str">
            <v/>
          </cell>
          <cell r="L810"/>
          <cell r="M810" t="str">
            <v/>
          </cell>
          <cell r="N810" t="str">
            <v/>
          </cell>
          <cell r="O810" t="str">
            <v/>
          </cell>
          <cell r="P810" t="str">
            <v>N</v>
          </cell>
          <cell r="Q810" t="str">
            <v/>
          </cell>
          <cell r="R810" t="str">
            <v/>
          </cell>
        </row>
        <row r="811">
          <cell r="B811" t="str">
            <v>04 0802</v>
          </cell>
          <cell r="C811" t="str">
            <v/>
          </cell>
          <cell r="D811" t="str">
            <v/>
          </cell>
          <cell r="E811" t="str">
            <v/>
          </cell>
          <cell r="F811" t="str">
            <v/>
          </cell>
          <cell r="G811" t="str">
            <v/>
          </cell>
          <cell r="H811"/>
          <cell r="I811" t="str">
            <v/>
          </cell>
          <cell r="J811" t="str">
            <v/>
          </cell>
          <cell r="K811" t="str">
            <v/>
          </cell>
          <cell r="L811"/>
          <cell r="M811" t="str">
            <v/>
          </cell>
          <cell r="N811" t="str">
            <v/>
          </cell>
          <cell r="O811" t="str">
            <v/>
          </cell>
          <cell r="P811" t="str">
            <v>N</v>
          </cell>
          <cell r="Q811" t="str">
            <v/>
          </cell>
          <cell r="R811" t="str">
            <v/>
          </cell>
        </row>
        <row r="812">
          <cell r="B812" t="str">
            <v>04 0803</v>
          </cell>
          <cell r="C812" t="str">
            <v/>
          </cell>
          <cell r="D812" t="str">
            <v/>
          </cell>
          <cell r="E812" t="str">
            <v/>
          </cell>
          <cell r="F812" t="str">
            <v/>
          </cell>
          <cell r="G812" t="str">
            <v/>
          </cell>
          <cell r="H812"/>
          <cell r="I812" t="str">
            <v/>
          </cell>
          <cell r="J812" t="str">
            <v/>
          </cell>
          <cell r="K812" t="str">
            <v/>
          </cell>
          <cell r="L812"/>
          <cell r="M812" t="str">
            <v/>
          </cell>
          <cell r="N812" t="str">
            <v/>
          </cell>
          <cell r="O812" t="str">
            <v/>
          </cell>
          <cell r="P812" t="str">
            <v>N</v>
          </cell>
          <cell r="Q812" t="str">
            <v/>
          </cell>
          <cell r="R812" t="str">
            <v/>
          </cell>
        </row>
        <row r="813">
          <cell r="B813" t="str">
            <v>04 0804</v>
          </cell>
          <cell r="C813" t="str">
            <v/>
          </cell>
          <cell r="D813" t="str">
            <v/>
          </cell>
          <cell r="E813" t="str">
            <v/>
          </cell>
          <cell r="F813" t="str">
            <v/>
          </cell>
          <cell r="G813" t="str">
            <v/>
          </cell>
          <cell r="H813"/>
          <cell r="I813" t="str">
            <v/>
          </cell>
          <cell r="J813" t="str">
            <v/>
          </cell>
          <cell r="K813" t="str">
            <v/>
          </cell>
          <cell r="L813"/>
          <cell r="M813" t="str">
            <v/>
          </cell>
          <cell r="N813" t="str">
            <v/>
          </cell>
          <cell r="O813" t="str">
            <v/>
          </cell>
          <cell r="P813" t="str">
            <v>N</v>
          </cell>
          <cell r="Q813" t="str">
            <v/>
          </cell>
          <cell r="R813" t="str">
            <v/>
          </cell>
        </row>
        <row r="814">
          <cell r="B814" t="str">
            <v>04 0805</v>
          </cell>
          <cell r="C814" t="str">
            <v/>
          </cell>
          <cell r="D814" t="str">
            <v/>
          </cell>
          <cell r="E814" t="str">
            <v/>
          </cell>
          <cell r="F814" t="str">
            <v/>
          </cell>
          <cell r="G814" t="str">
            <v/>
          </cell>
          <cell r="H814"/>
          <cell r="I814" t="str">
            <v/>
          </cell>
          <cell r="J814" t="str">
            <v/>
          </cell>
          <cell r="K814" t="str">
            <v/>
          </cell>
          <cell r="L814"/>
          <cell r="M814" t="str">
            <v/>
          </cell>
          <cell r="N814" t="str">
            <v/>
          </cell>
          <cell r="O814" t="str">
            <v/>
          </cell>
          <cell r="P814" t="str">
            <v>N</v>
          </cell>
          <cell r="Q814" t="str">
            <v/>
          </cell>
          <cell r="R814" t="str">
            <v/>
          </cell>
        </row>
        <row r="815">
          <cell r="B815" t="str">
            <v>04 0806</v>
          </cell>
          <cell r="C815" t="str">
            <v/>
          </cell>
          <cell r="D815" t="str">
            <v/>
          </cell>
          <cell r="E815" t="str">
            <v/>
          </cell>
          <cell r="F815" t="str">
            <v/>
          </cell>
          <cell r="G815" t="str">
            <v/>
          </cell>
          <cell r="H815"/>
          <cell r="I815" t="str">
            <v/>
          </cell>
          <cell r="J815" t="str">
            <v/>
          </cell>
          <cell r="K815" t="str">
            <v/>
          </cell>
          <cell r="L815"/>
          <cell r="M815" t="str">
            <v/>
          </cell>
          <cell r="N815" t="str">
            <v/>
          </cell>
          <cell r="O815" t="str">
            <v/>
          </cell>
          <cell r="P815" t="str">
            <v>N</v>
          </cell>
          <cell r="Q815" t="str">
            <v/>
          </cell>
          <cell r="R815" t="str">
            <v/>
          </cell>
        </row>
        <row r="816">
          <cell r="B816" t="str">
            <v>04 0807</v>
          </cell>
          <cell r="C816" t="str">
            <v/>
          </cell>
          <cell r="D816" t="str">
            <v/>
          </cell>
          <cell r="E816" t="str">
            <v/>
          </cell>
          <cell r="F816" t="str">
            <v/>
          </cell>
          <cell r="G816" t="str">
            <v/>
          </cell>
          <cell r="H816"/>
          <cell r="I816" t="str">
            <v/>
          </cell>
          <cell r="J816" t="str">
            <v/>
          </cell>
          <cell r="K816" t="str">
            <v/>
          </cell>
          <cell r="L816"/>
          <cell r="M816" t="str">
            <v/>
          </cell>
          <cell r="N816" t="str">
            <v/>
          </cell>
          <cell r="O816" t="str">
            <v/>
          </cell>
          <cell r="P816" t="str">
            <v>N</v>
          </cell>
          <cell r="Q816" t="str">
            <v/>
          </cell>
          <cell r="R816" t="str">
            <v/>
          </cell>
        </row>
        <row r="817">
          <cell r="B817" t="str">
            <v>04 0808</v>
          </cell>
          <cell r="C817" t="str">
            <v/>
          </cell>
          <cell r="D817" t="str">
            <v/>
          </cell>
          <cell r="E817" t="str">
            <v/>
          </cell>
          <cell r="F817" t="str">
            <v/>
          </cell>
          <cell r="G817" t="str">
            <v/>
          </cell>
          <cell r="H817"/>
          <cell r="I817" t="str">
            <v/>
          </cell>
          <cell r="J817" t="str">
            <v/>
          </cell>
          <cell r="K817" t="str">
            <v/>
          </cell>
          <cell r="L817"/>
          <cell r="M817" t="str">
            <v/>
          </cell>
          <cell r="N817" t="str">
            <v/>
          </cell>
          <cell r="O817" t="str">
            <v/>
          </cell>
          <cell r="P817" t="str">
            <v>N</v>
          </cell>
          <cell r="Q817" t="str">
            <v/>
          </cell>
          <cell r="R817" t="str">
            <v/>
          </cell>
        </row>
        <row r="818">
          <cell r="B818" t="str">
            <v>04 0809</v>
          </cell>
          <cell r="C818" t="str">
            <v/>
          </cell>
          <cell r="D818" t="str">
            <v/>
          </cell>
          <cell r="E818" t="str">
            <v/>
          </cell>
          <cell r="F818" t="str">
            <v/>
          </cell>
          <cell r="G818" t="str">
            <v/>
          </cell>
          <cell r="H818"/>
          <cell r="I818" t="str">
            <v/>
          </cell>
          <cell r="J818" t="str">
            <v/>
          </cell>
          <cell r="K818" t="str">
            <v/>
          </cell>
          <cell r="L818"/>
          <cell r="M818" t="str">
            <v/>
          </cell>
          <cell r="N818" t="str">
            <v/>
          </cell>
          <cell r="O818" t="str">
            <v/>
          </cell>
          <cell r="P818" t="str">
            <v>N</v>
          </cell>
          <cell r="Q818" t="str">
            <v/>
          </cell>
          <cell r="R818" t="str">
            <v/>
          </cell>
        </row>
        <row r="819">
          <cell r="B819" t="str">
            <v>04 0810</v>
          </cell>
          <cell r="C819" t="str">
            <v/>
          </cell>
          <cell r="D819" t="str">
            <v/>
          </cell>
          <cell r="E819" t="str">
            <v/>
          </cell>
          <cell r="F819" t="str">
            <v/>
          </cell>
          <cell r="G819" t="str">
            <v/>
          </cell>
          <cell r="H819"/>
          <cell r="I819" t="str">
            <v/>
          </cell>
          <cell r="J819" t="str">
            <v/>
          </cell>
          <cell r="K819" t="str">
            <v/>
          </cell>
          <cell r="L819"/>
          <cell r="M819" t="str">
            <v/>
          </cell>
          <cell r="N819" t="str">
            <v/>
          </cell>
          <cell r="O819" t="str">
            <v/>
          </cell>
          <cell r="P819" t="str">
            <v>N</v>
          </cell>
          <cell r="Q819" t="str">
            <v/>
          </cell>
          <cell r="R819" t="str">
            <v/>
          </cell>
        </row>
        <row r="820">
          <cell r="B820" t="str">
            <v>04 0811</v>
          </cell>
          <cell r="C820" t="str">
            <v/>
          </cell>
          <cell r="D820" t="str">
            <v/>
          </cell>
          <cell r="E820" t="str">
            <v/>
          </cell>
          <cell r="F820" t="str">
            <v/>
          </cell>
          <cell r="G820" t="str">
            <v/>
          </cell>
          <cell r="H820"/>
          <cell r="I820" t="str">
            <v/>
          </cell>
          <cell r="J820" t="str">
            <v/>
          </cell>
          <cell r="K820" t="str">
            <v/>
          </cell>
          <cell r="L820"/>
          <cell r="M820" t="str">
            <v/>
          </cell>
          <cell r="N820" t="str">
            <v/>
          </cell>
          <cell r="O820" t="str">
            <v/>
          </cell>
          <cell r="P820" t="str">
            <v>N</v>
          </cell>
          <cell r="Q820" t="str">
            <v/>
          </cell>
          <cell r="R820" t="str">
            <v/>
          </cell>
        </row>
        <row r="821">
          <cell r="B821" t="str">
            <v>04 0812</v>
          </cell>
          <cell r="C821" t="str">
            <v/>
          </cell>
          <cell r="D821" t="str">
            <v/>
          </cell>
          <cell r="E821" t="str">
            <v/>
          </cell>
          <cell r="F821" t="str">
            <v/>
          </cell>
          <cell r="G821" t="str">
            <v/>
          </cell>
          <cell r="H821"/>
          <cell r="I821" t="str">
            <v/>
          </cell>
          <cell r="J821" t="str">
            <v/>
          </cell>
          <cell r="K821" t="str">
            <v/>
          </cell>
          <cell r="L821"/>
          <cell r="M821" t="str">
            <v/>
          </cell>
          <cell r="N821" t="str">
            <v/>
          </cell>
          <cell r="O821" t="str">
            <v/>
          </cell>
          <cell r="P821" t="str">
            <v>N</v>
          </cell>
          <cell r="Q821" t="str">
            <v/>
          </cell>
          <cell r="R821" t="str">
            <v/>
          </cell>
        </row>
        <row r="822">
          <cell r="B822" t="str">
            <v>04 0813</v>
          </cell>
          <cell r="C822" t="str">
            <v/>
          </cell>
          <cell r="D822" t="str">
            <v/>
          </cell>
          <cell r="E822" t="str">
            <v/>
          </cell>
          <cell r="F822" t="str">
            <v/>
          </cell>
          <cell r="G822" t="str">
            <v/>
          </cell>
          <cell r="H822"/>
          <cell r="I822" t="str">
            <v/>
          </cell>
          <cell r="J822" t="str">
            <v/>
          </cell>
          <cell r="K822" t="str">
            <v/>
          </cell>
          <cell r="L822"/>
          <cell r="M822" t="str">
            <v/>
          </cell>
          <cell r="N822" t="str">
            <v/>
          </cell>
          <cell r="O822" t="str">
            <v/>
          </cell>
          <cell r="P822" t="str">
            <v>N</v>
          </cell>
          <cell r="Q822" t="str">
            <v/>
          </cell>
          <cell r="R822" t="str">
            <v/>
          </cell>
        </row>
        <row r="823">
          <cell r="B823" t="str">
            <v>04 0814</v>
          </cell>
          <cell r="C823" t="str">
            <v/>
          </cell>
          <cell r="D823" t="str">
            <v/>
          </cell>
          <cell r="E823" t="str">
            <v/>
          </cell>
          <cell r="F823" t="str">
            <v/>
          </cell>
          <cell r="G823" t="str">
            <v/>
          </cell>
          <cell r="H823"/>
          <cell r="I823" t="str">
            <v/>
          </cell>
          <cell r="J823" t="str">
            <v/>
          </cell>
          <cell r="K823" t="str">
            <v/>
          </cell>
          <cell r="L823"/>
          <cell r="M823" t="str">
            <v/>
          </cell>
          <cell r="N823" t="str">
            <v/>
          </cell>
          <cell r="O823" t="str">
            <v/>
          </cell>
          <cell r="P823" t="str">
            <v>N</v>
          </cell>
          <cell r="Q823" t="str">
            <v/>
          </cell>
          <cell r="R823" t="str">
            <v/>
          </cell>
        </row>
        <row r="824">
          <cell r="B824" t="str">
            <v>04 0815</v>
          </cell>
          <cell r="C824" t="str">
            <v/>
          </cell>
          <cell r="D824" t="str">
            <v/>
          </cell>
          <cell r="E824" t="str">
            <v/>
          </cell>
          <cell r="F824" t="str">
            <v/>
          </cell>
          <cell r="G824" t="str">
            <v/>
          </cell>
          <cell r="H824"/>
          <cell r="I824" t="str">
            <v/>
          </cell>
          <cell r="J824" t="str">
            <v/>
          </cell>
          <cell r="K824" t="str">
            <v/>
          </cell>
          <cell r="L824"/>
          <cell r="M824" t="str">
            <v/>
          </cell>
          <cell r="N824" t="str">
            <v/>
          </cell>
          <cell r="O824" t="str">
            <v/>
          </cell>
          <cell r="P824" t="str">
            <v>N</v>
          </cell>
          <cell r="Q824" t="str">
            <v/>
          </cell>
          <cell r="R824" t="str">
            <v/>
          </cell>
        </row>
        <row r="825">
          <cell r="B825" t="str">
            <v>04 0816</v>
          </cell>
          <cell r="C825" t="str">
            <v/>
          </cell>
          <cell r="D825" t="str">
            <v/>
          </cell>
          <cell r="E825" t="str">
            <v/>
          </cell>
          <cell r="F825" t="str">
            <v/>
          </cell>
          <cell r="G825" t="str">
            <v/>
          </cell>
          <cell r="H825"/>
          <cell r="I825" t="str">
            <v/>
          </cell>
          <cell r="J825" t="str">
            <v/>
          </cell>
          <cell r="K825" t="str">
            <v/>
          </cell>
          <cell r="L825"/>
          <cell r="M825" t="str">
            <v/>
          </cell>
          <cell r="N825" t="str">
            <v/>
          </cell>
          <cell r="O825" t="str">
            <v/>
          </cell>
          <cell r="P825" t="str">
            <v>N</v>
          </cell>
          <cell r="Q825" t="str">
            <v/>
          </cell>
          <cell r="R825" t="str">
            <v/>
          </cell>
        </row>
        <row r="826">
          <cell r="B826" t="str">
            <v>04 0817</v>
          </cell>
          <cell r="C826" t="str">
            <v/>
          </cell>
          <cell r="D826" t="str">
            <v/>
          </cell>
          <cell r="E826" t="str">
            <v/>
          </cell>
          <cell r="F826" t="str">
            <v/>
          </cell>
          <cell r="G826" t="str">
            <v/>
          </cell>
          <cell r="H826"/>
          <cell r="I826" t="str">
            <v/>
          </cell>
          <cell r="J826" t="str">
            <v/>
          </cell>
          <cell r="K826" t="str">
            <v/>
          </cell>
          <cell r="L826"/>
          <cell r="M826" t="str">
            <v/>
          </cell>
          <cell r="N826" t="str">
            <v/>
          </cell>
          <cell r="O826" t="str">
            <v/>
          </cell>
          <cell r="P826" t="str">
            <v>N</v>
          </cell>
          <cell r="Q826" t="str">
            <v/>
          </cell>
          <cell r="R826" t="str">
            <v/>
          </cell>
        </row>
        <row r="827">
          <cell r="B827" t="str">
            <v>04 0818</v>
          </cell>
          <cell r="C827" t="str">
            <v/>
          </cell>
          <cell r="D827" t="str">
            <v/>
          </cell>
          <cell r="E827" t="str">
            <v/>
          </cell>
          <cell r="F827" t="str">
            <v/>
          </cell>
          <cell r="G827" t="str">
            <v/>
          </cell>
          <cell r="H827"/>
          <cell r="I827" t="str">
            <v/>
          </cell>
          <cell r="J827" t="str">
            <v/>
          </cell>
          <cell r="K827" t="str">
            <v/>
          </cell>
          <cell r="L827"/>
          <cell r="M827" t="str">
            <v/>
          </cell>
          <cell r="N827" t="str">
            <v/>
          </cell>
          <cell r="O827" t="str">
            <v/>
          </cell>
          <cell r="P827" t="str">
            <v>N</v>
          </cell>
          <cell r="Q827" t="str">
            <v/>
          </cell>
          <cell r="R827" t="str">
            <v/>
          </cell>
        </row>
        <row r="828">
          <cell r="B828" t="str">
            <v>04 0819</v>
          </cell>
          <cell r="C828" t="str">
            <v/>
          </cell>
          <cell r="D828" t="str">
            <v/>
          </cell>
          <cell r="E828" t="str">
            <v/>
          </cell>
          <cell r="F828" t="str">
            <v/>
          </cell>
          <cell r="G828" t="str">
            <v/>
          </cell>
          <cell r="H828"/>
          <cell r="I828" t="str">
            <v/>
          </cell>
          <cell r="J828" t="str">
            <v/>
          </cell>
          <cell r="K828" t="str">
            <v/>
          </cell>
          <cell r="L828"/>
          <cell r="M828" t="str">
            <v/>
          </cell>
          <cell r="N828" t="str">
            <v/>
          </cell>
          <cell r="O828" t="str">
            <v/>
          </cell>
          <cell r="P828" t="str">
            <v>N</v>
          </cell>
          <cell r="Q828" t="str">
            <v/>
          </cell>
          <cell r="R828" t="str">
            <v/>
          </cell>
        </row>
        <row r="829">
          <cell r="B829" t="str">
            <v>04 0820</v>
          </cell>
          <cell r="C829" t="str">
            <v/>
          </cell>
          <cell r="D829" t="str">
            <v/>
          </cell>
          <cell r="E829" t="str">
            <v/>
          </cell>
          <cell r="F829" t="str">
            <v/>
          </cell>
          <cell r="G829" t="str">
            <v/>
          </cell>
          <cell r="H829"/>
          <cell r="I829" t="str">
            <v/>
          </cell>
          <cell r="J829" t="str">
            <v/>
          </cell>
          <cell r="K829" t="str">
            <v/>
          </cell>
          <cell r="L829"/>
          <cell r="M829" t="str">
            <v/>
          </cell>
          <cell r="N829" t="str">
            <v/>
          </cell>
          <cell r="O829" t="str">
            <v/>
          </cell>
          <cell r="P829" t="str">
            <v>N</v>
          </cell>
          <cell r="Q829" t="str">
            <v/>
          </cell>
          <cell r="R829" t="str">
            <v/>
          </cell>
        </row>
        <row r="830">
          <cell r="B830" t="str">
            <v>04 0821</v>
          </cell>
          <cell r="C830" t="str">
            <v/>
          </cell>
          <cell r="D830" t="str">
            <v/>
          </cell>
          <cell r="E830" t="str">
            <v/>
          </cell>
          <cell r="F830" t="str">
            <v/>
          </cell>
          <cell r="G830" t="str">
            <v/>
          </cell>
          <cell r="H830"/>
          <cell r="I830" t="str">
            <v/>
          </cell>
          <cell r="J830" t="str">
            <v/>
          </cell>
          <cell r="K830" t="str">
            <v/>
          </cell>
          <cell r="L830"/>
          <cell r="M830" t="str">
            <v/>
          </cell>
          <cell r="N830" t="str">
            <v/>
          </cell>
          <cell r="O830" t="str">
            <v/>
          </cell>
          <cell r="P830" t="str">
            <v>N</v>
          </cell>
          <cell r="Q830" t="str">
            <v/>
          </cell>
          <cell r="R830" t="str">
            <v/>
          </cell>
        </row>
        <row r="831">
          <cell r="B831" t="str">
            <v>04 0822</v>
          </cell>
          <cell r="C831" t="str">
            <v/>
          </cell>
          <cell r="D831" t="str">
            <v/>
          </cell>
          <cell r="E831" t="str">
            <v/>
          </cell>
          <cell r="F831" t="str">
            <v/>
          </cell>
          <cell r="G831" t="str">
            <v/>
          </cell>
          <cell r="H831"/>
          <cell r="I831" t="str">
            <v/>
          </cell>
          <cell r="J831" t="str">
            <v/>
          </cell>
          <cell r="K831" t="str">
            <v/>
          </cell>
          <cell r="L831"/>
          <cell r="M831" t="str">
            <v/>
          </cell>
          <cell r="N831" t="str">
            <v/>
          </cell>
          <cell r="O831" t="str">
            <v/>
          </cell>
          <cell r="P831" t="str">
            <v>N</v>
          </cell>
          <cell r="Q831" t="str">
            <v/>
          </cell>
          <cell r="R831" t="str">
            <v/>
          </cell>
        </row>
        <row r="832">
          <cell r="B832" t="str">
            <v>04 0823</v>
          </cell>
          <cell r="C832" t="str">
            <v/>
          </cell>
          <cell r="D832" t="str">
            <v/>
          </cell>
          <cell r="E832" t="str">
            <v/>
          </cell>
          <cell r="F832" t="str">
            <v/>
          </cell>
          <cell r="G832" t="str">
            <v/>
          </cell>
          <cell r="H832"/>
          <cell r="I832" t="str">
            <v/>
          </cell>
          <cell r="J832" t="str">
            <v/>
          </cell>
          <cell r="K832" t="str">
            <v/>
          </cell>
          <cell r="L832"/>
          <cell r="M832" t="str">
            <v/>
          </cell>
          <cell r="N832" t="str">
            <v/>
          </cell>
          <cell r="O832" t="str">
            <v/>
          </cell>
          <cell r="P832" t="str">
            <v>N</v>
          </cell>
          <cell r="Q832" t="str">
            <v/>
          </cell>
          <cell r="R832" t="str">
            <v/>
          </cell>
        </row>
        <row r="833">
          <cell r="B833" t="str">
            <v>04 0824</v>
          </cell>
          <cell r="C833" t="str">
            <v/>
          </cell>
          <cell r="D833" t="str">
            <v/>
          </cell>
          <cell r="E833" t="str">
            <v/>
          </cell>
          <cell r="F833" t="str">
            <v/>
          </cell>
          <cell r="G833" t="str">
            <v/>
          </cell>
          <cell r="H833"/>
          <cell r="I833" t="str">
            <v/>
          </cell>
          <cell r="J833" t="str">
            <v/>
          </cell>
          <cell r="K833" t="str">
            <v/>
          </cell>
          <cell r="L833"/>
          <cell r="M833" t="str">
            <v/>
          </cell>
          <cell r="N833" t="str">
            <v/>
          </cell>
          <cell r="O833" t="str">
            <v/>
          </cell>
          <cell r="P833" t="str">
            <v>N</v>
          </cell>
          <cell r="Q833" t="str">
            <v/>
          </cell>
          <cell r="R833" t="str">
            <v/>
          </cell>
        </row>
        <row r="834">
          <cell r="B834" t="str">
            <v>04 0825</v>
          </cell>
          <cell r="C834" t="str">
            <v/>
          </cell>
          <cell r="D834" t="str">
            <v/>
          </cell>
          <cell r="E834" t="str">
            <v/>
          </cell>
          <cell r="F834" t="str">
            <v/>
          </cell>
          <cell r="G834" t="str">
            <v/>
          </cell>
          <cell r="H834"/>
          <cell r="I834" t="str">
            <v/>
          </cell>
          <cell r="J834" t="str">
            <v/>
          </cell>
          <cell r="K834" t="str">
            <v/>
          </cell>
          <cell r="L834"/>
          <cell r="M834" t="str">
            <v/>
          </cell>
          <cell r="N834" t="str">
            <v/>
          </cell>
          <cell r="O834" t="str">
            <v/>
          </cell>
          <cell r="P834" t="str">
            <v>N</v>
          </cell>
          <cell r="Q834" t="str">
            <v/>
          </cell>
          <cell r="R834" t="str">
            <v/>
          </cell>
        </row>
        <row r="835">
          <cell r="B835" t="str">
            <v>04 0826</v>
          </cell>
          <cell r="C835" t="str">
            <v/>
          </cell>
          <cell r="D835" t="str">
            <v/>
          </cell>
          <cell r="E835" t="str">
            <v/>
          </cell>
          <cell r="F835" t="str">
            <v/>
          </cell>
          <cell r="G835" t="str">
            <v/>
          </cell>
          <cell r="H835"/>
          <cell r="I835" t="str">
            <v/>
          </cell>
          <cell r="J835" t="str">
            <v/>
          </cell>
          <cell r="K835" t="str">
            <v/>
          </cell>
          <cell r="L835"/>
          <cell r="M835" t="str">
            <v/>
          </cell>
          <cell r="N835" t="str">
            <v/>
          </cell>
          <cell r="O835" t="str">
            <v/>
          </cell>
          <cell r="P835" t="str">
            <v>N</v>
          </cell>
          <cell r="Q835" t="str">
            <v/>
          </cell>
          <cell r="R835" t="str">
            <v/>
          </cell>
        </row>
        <row r="836">
          <cell r="B836" t="str">
            <v>04 0827</v>
          </cell>
          <cell r="C836" t="str">
            <v/>
          </cell>
          <cell r="D836" t="str">
            <v/>
          </cell>
          <cell r="E836" t="str">
            <v/>
          </cell>
          <cell r="F836" t="str">
            <v/>
          </cell>
          <cell r="G836" t="str">
            <v/>
          </cell>
          <cell r="H836"/>
          <cell r="I836" t="str">
            <v/>
          </cell>
          <cell r="J836" t="str">
            <v/>
          </cell>
          <cell r="K836" t="str">
            <v/>
          </cell>
          <cell r="L836"/>
          <cell r="M836" t="str">
            <v/>
          </cell>
          <cell r="N836" t="str">
            <v/>
          </cell>
          <cell r="O836" t="str">
            <v/>
          </cell>
          <cell r="P836" t="str">
            <v>N</v>
          </cell>
          <cell r="Q836" t="str">
            <v/>
          </cell>
          <cell r="R836" t="str">
            <v/>
          </cell>
        </row>
        <row r="837">
          <cell r="B837" t="str">
            <v>04 0828</v>
          </cell>
          <cell r="C837" t="str">
            <v/>
          </cell>
          <cell r="D837" t="str">
            <v/>
          </cell>
          <cell r="E837" t="str">
            <v/>
          </cell>
          <cell r="F837" t="str">
            <v/>
          </cell>
          <cell r="G837" t="str">
            <v/>
          </cell>
          <cell r="H837"/>
          <cell r="I837" t="str">
            <v/>
          </cell>
          <cell r="J837" t="str">
            <v/>
          </cell>
          <cell r="K837" t="str">
            <v/>
          </cell>
          <cell r="L837"/>
          <cell r="M837" t="str">
            <v/>
          </cell>
          <cell r="N837" t="str">
            <v/>
          </cell>
          <cell r="O837" t="str">
            <v/>
          </cell>
          <cell r="P837" t="str">
            <v>N</v>
          </cell>
          <cell r="Q837" t="str">
            <v/>
          </cell>
          <cell r="R837" t="str">
            <v/>
          </cell>
        </row>
        <row r="838">
          <cell r="B838" t="str">
            <v>04 0829</v>
          </cell>
          <cell r="C838" t="str">
            <v/>
          </cell>
          <cell r="D838" t="str">
            <v/>
          </cell>
          <cell r="E838" t="str">
            <v/>
          </cell>
          <cell r="F838" t="str">
            <v/>
          </cell>
          <cell r="G838" t="str">
            <v/>
          </cell>
          <cell r="H838"/>
          <cell r="I838" t="str">
            <v/>
          </cell>
          <cell r="J838" t="str">
            <v/>
          </cell>
          <cell r="K838" t="str">
            <v/>
          </cell>
          <cell r="L838"/>
          <cell r="M838" t="str">
            <v/>
          </cell>
          <cell r="N838" t="str">
            <v/>
          </cell>
          <cell r="O838" t="str">
            <v/>
          </cell>
          <cell r="P838" t="str">
            <v>N</v>
          </cell>
          <cell r="Q838" t="str">
            <v/>
          </cell>
          <cell r="R838" t="str">
            <v/>
          </cell>
        </row>
        <row r="839">
          <cell r="B839" t="str">
            <v>04 0830</v>
          </cell>
          <cell r="C839" t="str">
            <v/>
          </cell>
          <cell r="D839" t="str">
            <v/>
          </cell>
          <cell r="E839" t="str">
            <v/>
          </cell>
          <cell r="F839" t="str">
            <v/>
          </cell>
          <cell r="G839" t="str">
            <v/>
          </cell>
          <cell r="H839"/>
          <cell r="I839" t="str">
            <v/>
          </cell>
          <cell r="J839" t="str">
            <v/>
          </cell>
          <cell r="K839" t="str">
            <v/>
          </cell>
          <cell r="L839"/>
          <cell r="M839" t="str">
            <v/>
          </cell>
          <cell r="N839" t="str">
            <v/>
          </cell>
          <cell r="O839" t="str">
            <v/>
          </cell>
          <cell r="P839" t="str">
            <v>N</v>
          </cell>
          <cell r="Q839" t="str">
            <v/>
          </cell>
          <cell r="R839" t="str">
            <v/>
          </cell>
        </row>
        <row r="840">
          <cell r="B840" t="str">
            <v>04 0831</v>
          </cell>
          <cell r="C840" t="str">
            <v/>
          </cell>
          <cell r="D840" t="str">
            <v/>
          </cell>
          <cell r="E840" t="str">
            <v/>
          </cell>
          <cell r="F840" t="str">
            <v/>
          </cell>
          <cell r="G840" t="str">
            <v/>
          </cell>
          <cell r="H840"/>
          <cell r="I840" t="str">
            <v/>
          </cell>
          <cell r="J840" t="str">
            <v/>
          </cell>
          <cell r="K840" t="str">
            <v/>
          </cell>
          <cell r="L840"/>
          <cell r="M840" t="str">
            <v/>
          </cell>
          <cell r="N840" t="str">
            <v/>
          </cell>
          <cell r="O840" t="str">
            <v/>
          </cell>
          <cell r="P840" t="str">
            <v>N</v>
          </cell>
          <cell r="Q840" t="str">
            <v/>
          </cell>
          <cell r="R840" t="str">
            <v/>
          </cell>
        </row>
        <row r="841">
          <cell r="B841" t="str">
            <v>04 0832</v>
          </cell>
          <cell r="C841" t="str">
            <v/>
          </cell>
          <cell r="D841" t="str">
            <v/>
          </cell>
          <cell r="E841" t="str">
            <v/>
          </cell>
          <cell r="F841" t="str">
            <v/>
          </cell>
          <cell r="G841" t="str">
            <v/>
          </cell>
          <cell r="H841"/>
          <cell r="I841" t="str">
            <v/>
          </cell>
          <cell r="J841" t="str">
            <v/>
          </cell>
          <cell r="K841" t="str">
            <v/>
          </cell>
          <cell r="L841"/>
          <cell r="M841" t="str">
            <v/>
          </cell>
          <cell r="N841" t="str">
            <v/>
          </cell>
          <cell r="O841" t="str">
            <v/>
          </cell>
          <cell r="P841" t="str">
            <v>N</v>
          </cell>
          <cell r="Q841" t="str">
            <v/>
          </cell>
          <cell r="R841" t="str">
            <v/>
          </cell>
        </row>
        <row r="842">
          <cell r="B842" t="str">
            <v>04 0833</v>
          </cell>
          <cell r="C842" t="str">
            <v/>
          </cell>
          <cell r="D842" t="str">
            <v/>
          </cell>
          <cell r="E842" t="str">
            <v/>
          </cell>
          <cell r="F842" t="str">
            <v/>
          </cell>
          <cell r="G842" t="str">
            <v/>
          </cell>
          <cell r="H842"/>
          <cell r="I842" t="str">
            <v/>
          </cell>
          <cell r="J842" t="str">
            <v/>
          </cell>
          <cell r="K842" t="str">
            <v/>
          </cell>
          <cell r="L842"/>
          <cell r="M842" t="str">
            <v/>
          </cell>
          <cell r="N842" t="str">
            <v/>
          </cell>
          <cell r="O842" t="str">
            <v/>
          </cell>
          <cell r="P842" t="str">
            <v>N</v>
          </cell>
          <cell r="Q842" t="str">
            <v/>
          </cell>
          <cell r="R842" t="str">
            <v/>
          </cell>
        </row>
        <row r="843">
          <cell r="B843" t="str">
            <v>04 0834</v>
          </cell>
          <cell r="C843" t="str">
            <v/>
          </cell>
          <cell r="D843" t="str">
            <v/>
          </cell>
          <cell r="E843" t="str">
            <v/>
          </cell>
          <cell r="F843" t="str">
            <v/>
          </cell>
          <cell r="G843" t="str">
            <v/>
          </cell>
          <cell r="H843"/>
          <cell r="I843" t="str">
            <v/>
          </cell>
          <cell r="J843" t="str">
            <v/>
          </cell>
          <cell r="K843" t="str">
            <v/>
          </cell>
          <cell r="L843"/>
          <cell r="M843" t="str">
            <v/>
          </cell>
          <cell r="N843" t="str">
            <v/>
          </cell>
          <cell r="O843" t="str">
            <v/>
          </cell>
          <cell r="P843" t="str">
            <v>N</v>
          </cell>
          <cell r="Q843" t="str">
            <v/>
          </cell>
          <cell r="R843" t="str">
            <v/>
          </cell>
        </row>
        <row r="844">
          <cell r="B844" t="str">
            <v>04 0835</v>
          </cell>
          <cell r="C844" t="str">
            <v/>
          </cell>
          <cell r="D844" t="str">
            <v/>
          </cell>
          <cell r="E844" t="str">
            <v/>
          </cell>
          <cell r="F844" t="str">
            <v/>
          </cell>
          <cell r="G844" t="str">
            <v/>
          </cell>
          <cell r="H844"/>
          <cell r="I844" t="str">
            <v/>
          </cell>
          <cell r="J844" t="str">
            <v/>
          </cell>
          <cell r="K844" t="str">
            <v/>
          </cell>
          <cell r="L844"/>
          <cell r="M844" t="str">
            <v/>
          </cell>
          <cell r="N844" t="str">
            <v/>
          </cell>
          <cell r="O844" t="str">
            <v/>
          </cell>
          <cell r="P844" t="str">
            <v>N</v>
          </cell>
          <cell r="Q844" t="str">
            <v/>
          </cell>
          <cell r="R844" t="str">
            <v/>
          </cell>
        </row>
        <row r="845">
          <cell r="B845" t="str">
            <v>04 0836</v>
          </cell>
          <cell r="C845" t="str">
            <v/>
          </cell>
          <cell r="D845" t="str">
            <v/>
          </cell>
          <cell r="E845" t="str">
            <v/>
          </cell>
          <cell r="F845" t="str">
            <v/>
          </cell>
          <cell r="G845" t="str">
            <v/>
          </cell>
          <cell r="H845"/>
          <cell r="I845" t="str">
            <v/>
          </cell>
          <cell r="J845" t="str">
            <v/>
          </cell>
          <cell r="K845" t="str">
            <v/>
          </cell>
          <cell r="L845"/>
          <cell r="M845" t="str">
            <v/>
          </cell>
          <cell r="N845" t="str">
            <v/>
          </cell>
          <cell r="O845" t="str">
            <v/>
          </cell>
          <cell r="P845" t="str">
            <v>N</v>
          </cell>
          <cell r="Q845" t="str">
            <v/>
          </cell>
          <cell r="R845" t="str">
            <v/>
          </cell>
        </row>
        <row r="846">
          <cell r="B846" t="str">
            <v>04 0837</v>
          </cell>
          <cell r="C846" t="str">
            <v/>
          </cell>
          <cell r="D846" t="str">
            <v/>
          </cell>
          <cell r="E846" t="str">
            <v/>
          </cell>
          <cell r="F846" t="str">
            <v/>
          </cell>
          <cell r="G846" t="str">
            <v/>
          </cell>
          <cell r="H846"/>
          <cell r="I846" t="str">
            <v/>
          </cell>
          <cell r="J846" t="str">
            <v/>
          </cell>
          <cell r="K846" t="str">
            <v/>
          </cell>
          <cell r="L846"/>
          <cell r="M846" t="str">
            <v/>
          </cell>
          <cell r="N846" t="str">
            <v/>
          </cell>
          <cell r="O846" t="str">
            <v/>
          </cell>
          <cell r="P846" t="str">
            <v>N</v>
          </cell>
          <cell r="Q846" t="str">
            <v/>
          </cell>
          <cell r="R846" t="str">
            <v/>
          </cell>
        </row>
        <row r="847">
          <cell r="B847" t="str">
            <v>04 0838</v>
          </cell>
          <cell r="C847" t="str">
            <v/>
          </cell>
          <cell r="D847" t="str">
            <v/>
          </cell>
          <cell r="E847" t="str">
            <v/>
          </cell>
          <cell r="F847" t="str">
            <v/>
          </cell>
          <cell r="G847" t="str">
            <v/>
          </cell>
          <cell r="H847"/>
          <cell r="I847" t="str">
            <v/>
          </cell>
          <cell r="J847" t="str">
            <v/>
          </cell>
          <cell r="K847" t="str">
            <v/>
          </cell>
          <cell r="L847"/>
          <cell r="M847" t="str">
            <v/>
          </cell>
          <cell r="N847" t="str">
            <v/>
          </cell>
          <cell r="O847" t="str">
            <v/>
          </cell>
          <cell r="P847" t="str">
            <v>N</v>
          </cell>
          <cell r="Q847" t="str">
            <v/>
          </cell>
          <cell r="R847" t="str">
            <v/>
          </cell>
        </row>
        <row r="848">
          <cell r="B848" t="str">
            <v>04 0839</v>
          </cell>
          <cell r="C848" t="str">
            <v/>
          </cell>
          <cell r="D848" t="str">
            <v/>
          </cell>
          <cell r="E848" t="str">
            <v/>
          </cell>
          <cell r="F848" t="str">
            <v/>
          </cell>
          <cell r="G848" t="str">
            <v/>
          </cell>
          <cell r="H848"/>
          <cell r="I848" t="str">
            <v/>
          </cell>
          <cell r="J848" t="str">
            <v/>
          </cell>
          <cell r="K848" t="str">
            <v/>
          </cell>
          <cell r="L848"/>
          <cell r="M848" t="str">
            <v/>
          </cell>
          <cell r="N848" t="str">
            <v/>
          </cell>
          <cell r="O848" t="str">
            <v/>
          </cell>
          <cell r="P848" t="str">
            <v>N</v>
          </cell>
          <cell r="Q848" t="str">
            <v/>
          </cell>
          <cell r="R848" t="str">
            <v/>
          </cell>
        </row>
        <row r="849">
          <cell r="B849" t="str">
            <v>04 0840</v>
          </cell>
          <cell r="C849" t="str">
            <v/>
          </cell>
          <cell r="D849" t="str">
            <v/>
          </cell>
          <cell r="E849" t="str">
            <v/>
          </cell>
          <cell r="F849" t="str">
            <v/>
          </cell>
          <cell r="G849" t="str">
            <v/>
          </cell>
          <cell r="H849"/>
          <cell r="I849" t="str">
            <v/>
          </cell>
          <cell r="J849" t="str">
            <v/>
          </cell>
          <cell r="K849" t="str">
            <v/>
          </cell>
          <cell r="L849"/>
          <cell r="M849" t="str">
            <v/>
          </cell>
          <cell r="N849" t="str">
            <v/>
          </cell>
          <cell r="O849" t="str">
            <v/>
          </cell>
          <cell r="P849" t="str">
            <v>N</v>
          </cell>
          <cell r="Q849" t="str">
            <v/>
          </cell>
          <cell r="R849" t="str">
            <v/>
          </cell>
        </row>
        <row r="850">
          <cell r="B850" t="str">
            <v>04 0841</v>
          </cell>
          <cell r="C850" t="str">
            <v/>
          </cell>
          <cell r="D850" t="str">
            <v/>
          </cell>
          <cell r="E850" t="str">
            <v/>
          </cell>
          <cell r="F850" t="str">
            <v/>
          </cell>
          <cell r="G850" t="str">
            <v/>
          </cell>
          <cell r="H850"/>
          <cell r="I850" t="str">
            <v/>
          </cell>
          <cell r="J850" t="str">
            <v/>
          </cell>
          <cell r="K850" t="str">
            <v/>
          </cell>
          <cell r="L850"/>
          <cell r="M850" t="str">
            <v/>
          </cell>
          <cell r="N850" t="str">
            <v/>
          </cell>
          <cell r="O850" t="str">
            <v/>
          </cell>
          <cell r="P850" t="str">
            <v>N</v>
          </cell>
          <cell r="Q850" t="str">
            <v/>
          </cell>
          <cell r="R850" t="str">
            <v/>
          </cell>
        </row>
        <row r="851">
          <cell r="B851" t="str">
            <v>04 0842</v>
          </cell>
          <cell r="C851" t="str">
            <v/>
          </cell>
          <cell r="D851" t="str">
            <v/>
          </cell>
          <cell r="E851" t="str">
            <v/>
          </cell>
          <cell r="F851" t="str">
            <v/>
          </cell>
          <cell r="G851" t="str">
            <v/>
          </cell>
          <cell r="H851"/>
          <cell r="I851" t="str">
            <v/>
          </cell>
          <cell r="J851" t="str">
            <v/>
          </cell>
          <cell r="K851" t="str">
            <v/>
          </cell>
          <cell r="L851"/>
          <cell r="M851" t="str">
            <v/>
          </cell>
          <cell r="N851" t="str">
            <v/>
          </cell>
          <cell r="O851" t="str">
            <v/>
          </cell>
          <cell r="P851" t="str">
            <v>N</v>
          </cell>
          <cell r="Q851" t="str">
            <v/>
          </cell>
          <cell r="R851" t="str">
            <v/>
          </cell>
        </row>
        <row r="852">
          <cell r="B852" t="str">
            <v>04 0843</v>
          </cell>
          <cell r="C852" t="str">
            <v/>
          </cell>
          <cell r="D852" t="str">
            <v/>
          </cell>
          <cell r="E852" t="str">
            <v/>
          </cell>
          <cell r="F852" t="str">
            <v/>
          </cell>
          <cell r="G852" t="str">
            <v/>
          </cell>
          <cell r="H852"/>
          <cell r="I852" t="str">
            <v/>
          </cell>
          <cell r="J852" t="str">
            <v/>
          </cell>
          <cell r="K852" t="str">
            <v/>
          </cell>
          <cell r="L852"/>
          <cell r="M852" t="str">
            <v/>
          </cell>
          <cell r="N852" t="str">
            <v/>
          </cell>
          <cell r="O852" t="str">
            <v/>
          </cell>
          <cell r="P852" t="str">
            <v>N</v>
          </cell>
          <cell r="Q852" t="str">
            <v/>
          </cell>
          <cell r="R852" t="str">
            <v/>
          </cell>
        </row>
        <row r="853">
          <cell r="B853" t="str">
            <v>04 0844</v>
          </cell>
          <cell r="C853" t="str">
            <v/>
          </cell>
          <cell r="D853" t="str">
            <v/>
          </cell>
          <cell r="E853" t="str">
            <v/>
          </cell>
          <cell r="F853" t="str">
            <v/>
          </cell>
          <cell r="G853" t="str">
            <v/>
          </cell>
          <cell r="H853"/>
          <cell r="I853" t="str">
            <v/>
          </cell>
          <cell r="J853" t="str">
            <v/>
          </cell>
          <cell r="K853" t="str">
            <v/>
          </cell>
          <cell r="L853"/>
          <cell r="M853" t="str">
            <v/>
          </cell>
          <cell r="N853" t="str">
            <v/>
          </cell>
          <cell r="O853" t="str">
            <v/>
          </cell>
          <cell r="P853" t="str">
            <v>N</v>
          </cell>
          <cell r="Q853" t="str">
            <v/>
          </cell>
          <cell r="R853" t="str">
            <v/>
          </cell>
        </row>
        <row r="854">
          <cell r="B854" t="str">
            <v>04 0845</v>
          </cell>
          <cell r="C854" t="str">
            <v/>
          </cell>
          <cell r="D854" t="str">
            <v/>
          </cell>
          <cell r="E854" t="str">
            <v/>
          </cell>
          <cell r="F854" t="str">
            <v/>
          </cell>
          <cell r="G854" t="str">
            <v/>
          </cell>
          <cell r="H854"/>
          <cell r="I854" t="str">
            <v/>
          </cell>
          <cell r="J854" t="str">
            <v/>
          </cell>
          <cell r="K854" t="str">
            <v/>
          </cell>
          <cell r="L854"/>
          <cell r="M854" t="str">
            <v/>
          </cell>
          <cell r="N854" t="str">
            <v/>
          </cell>
          <cell r="O854" t="str">
            <v/>
          </cell>
          <cell r="P854" t="str">
            <v>N</v>
          </cell>
          <cell r="Q854" t="str">
            <v/>
          </cell>
          <cell r="R854" t="str">
            <v/>
          </cell>
        </row>
        <row r="855">
          <cell r="B855" t="str">
            <v>04 0846</v>
          </cell>
          <cell r="C855" t="str">
            <v/>
          </cell>
          <cell r="D855" t="str">
            <v/>
          </cell>
          <cell r="E855" t="str">
            <v/>
          </cell>
          <cell r="F855" t="str">
            <v/>
          </cell>
          <cell r="G855" t="str">
            <v/>
          </cell>
          <cell r="H855"/>
          <cell r="I855" t="str">
            <v/>
          </cell>
          <cell r="J855" t="str">
            <v/>
          </cell>
          <cell r="K855" t="str">
            <v/>
          </cell>
          <cell r="L855"/>
          <cell r="M855" t="str">
            <v/>
          </cell>
          <cell r="N855" t="str">
            <v/>
          </cell>
          <cell r="O855" t="str">
            <v/>
          </cell>
          <cell r="P855" t="str">
            <v>N</v>
          </cell>
          <cell r="Q855" t="str">
            <v/>
          </cell>
          <cell r="R855" t="str">
            <v/>
          </cell>
        </row>
        <row r="856">
          <cell r="B856" t="str">
            <v>04 0847</v>
          </cell>
          <cell r="C856" t="str">
            <v/>
          </cell>
          <cell r="D856" t="str">
            <v/>
          </cell>
          <cell r="E856" t="str">
            <v/>
          </cell>
          <cell r="F856" t="str">
            <v/>
          </cell>
          <cell r="G856" t="str">
            <v/>
          </cell>
          <cell r="H856"/>
          <cell r="I856" t="str">
            <v/>
          </cell>
          <cell r="J856" t="str">
            <v/>
          </cell>
          <cell r="K856" t="str">
            <v/>
          </cell>
          <cell r="L856"/>
          <cell r="M856" t="str">
            <v/>
          </cell>
          <cell r="N856" t="str">
            <v/>
          </cell>
          <cell r="O856" t="str">
            <v/>
          </cell>
          <cell r="P856" t="str">
            <v>N</v>
          </cell>
          <cell r="Q856" t="str">
            <v/>
          </cell>
          <cell r="R856" t="str">
            <v/>
          </cell>
        </row>
        <row r="857">
          <cell r="B857" t="str">
            <v>04 0848</v>
          </cell>
          <cell r="C857" t="str">
            <v/>
          </cell>
          <cell r="D857" t="str">
            <v/>
          </cell>
          <cell r="E857" t="str">
            <v/>
          </cell>
          <cell r="F857" t="str">
            <v/>
          </cell>
          <cell r="G857" t="str">
            <v/>
          </cell>
          <cell r="H857"/>
          <cell r="I857" t="str">
            <v/>
          </cell>
          <cell r="J857" t="str">
            <v/>
          </cell>
          <cell r="K857" t="str">
            <v/>
          </cell>
          <cell r="L857"/>
          <cell r="M857" t="str">
            <v/>
          </cell>
          <cell r="N857" t="str">
            <v/>
          </cell>
          <cell r="O857" t="str">
            <v/>
          </cell>
          <cell r="P857" t="str">
            <v>N</v>
          </cell>
          <cell r="Q857" t="str">
            <v/>
          </cell>
          <cell r="R857" t="str">
            <v/>
          </cell>
        </row>
        <row r="858">
          <cell r="B858" t="str">
            <v>04 0849</v>
          </cell>
          <cell r="C858" t="str">
            <v/>
          </cell>
          <cell r="D858" t="str">
            <v/>
          </cell>
          <cell r="E858" t="str">
            <v/>
          </cell>
          <cell r="F858" t="str">
            <v/>
          </cell>
          <cell r="G858" t="str">
            <v/>
          </cell>
          <cell r="H858"/>
          <cell r="I858" t="str">
            <v/>
          </cell>
          <cell r="J858" t="str">
            <v/>
          </cell>
          <cell r="K858" t="str">
            <v/>
          </cell>
          <cell r="L858"/>
          <cell r="M858" t="str">
            <v/>
          </cell>
          <cell r="N858" t="str">
            <v/>
          </cell>
          <cell r="O858" t="str">
            <v/>
          </cell>
          <cell r="P858" t="str">
            <v>N</v>
          </cell>
          <cell r="Q858" t="str">
            <v/>
          </cell>
          <cell r="R858" t="str">
            <v/>
          </cell>
        </row>
        <row r="859">
          <cell r="B859" t="str">
            <v>04 0850</v>
          </cell>
          <cell r="C859" t="str">
            <v/>
          </cell>
          <cell r="D859" t="str">
            <v/>
          </cell>
          <cell r="E859" t="str">
            <v/>
          </cell>
          <cell r="F859" t="str">
            <v/>
          </cell>
          <cell r="G859" t="str">
            <v/>
          </cell>
          <cell r="H859"/>
          <cell r="I859" t="str">
            <v/>
          </cell>
          <cell r="J859" t="str">
            <v/>
          </cell>
          <cell r="K859" t="str">
            <v/>
          </cell>
          <cell r="L859"/>
          <cell r="M859" t="str">
            <v/>
          </cell>
          <cell r="N859" t="str">
            <v/>
          </cell>
          <cell r="O859" t="str">
            <v/>
          </cell>
          <cell r="P859" t="str">
            <v>N</v>
          </cell>
          <cell r="Q859" t="str">
            <v/>
          </cell>
          <cell r="R859" t="str">
            <v/>
          </cell>
        </row>
        <row r="860">
          <cell r="B860" t="str">
            <v>04 0851</v>
          </cell>
          <cell r="C860" t="str">
            <v/>
          </cell>
          <cell r="D860" t="str">
            <v/>
          </cell>
          <cell r="E860" t="str">
            <v/>
          </cell>
          <cell r="F860" t="str">
            <v/>
          </cell>
          <cell r="G860" t="str">
            <v/>
          </cell>
          <cell r="H860"/>
          <cell r="I860" t="str">
            <v/>
          </cell>
          <cell r="J860" t="str">
            <v/>
          </cell>
          <cell r="K860" t="str">
            <v/>
          </cell>
          <cell r="L860"/>
          <cell r="M860" t="str">
            <v/>
          </cell>
          <cell r="N860" t="str">
            <v/>
          </cell>
          <cell r="O860" t="str">
            <v/>
          </cell>
          <cell r="P860" t="str">
            <v>N</v>
          </cell>
          <cell r="Q860" t="str">
            <v/>
          </cell>
          <cell r="R860" t="str">
            <v/>
          </cell>
        </row>
        <row r="861">
          <cell r="B861" t="str">
            <v>04 0852</v>
          </cell>
          <cell r="C861" t="str">
            <v/>
          </cell>
          <cell r="D861" t="str">
            <v/>
          </cell>
          <cell r="E861" t="str">
            <v/>
          </cell>
          <cell r="F861" t="str">
            <v/>
          </cell>
          <cell r="G861" t="str">
            <v/>
          </cell>
          <cell r="H861"/>
          <cell r="I861" t="str">
            <v/>
          </cell>
          <cell r="J861" t="str">
            <v/>
          </cell>
          <cell r="K861" t="str">
            <v/>
          </cell>
          <cell r="L861"/>
          <cell r="M861" t="str">
            <v/>
          </cell>
          <cell r="N861" t="str">
            <v/>
          </cell>
          <cell r="O861" t="str">
            <v/>
          </cell>
          <cell r="P861" t="str">
            <v>N</v>
          </cell>
          <cell r="Q861" t="str">
            <v/>
          </cell>
          <cell r="R861" t="str">
            <v/>
          </cell>
        </row>
        <row r="862">
          <cell r="B862" t="str">
            <v>04 0853</v>
          </cell>
          <cell r="C862" t="str">
            <v/>
          </cell>
          <cell r="D862" t="str">
            <v/>
          </cell>
          <cell r="E862" t="str">
            <v/>
          </cell>
          <cell r="F862" t="str">
            <v/>
          </cell>
          <cell r="G862" t="str">
            <v/>
          </cell>
          <cell r="H862"/>
          <cell r="I862" t="str">
            <v/>
          </cell>
          <cell r="J862" t="str">
            <v/>
          </cell>
          <cell r="K862" t="str">
            <v/>
          </cell>
          <cell r="L862"/>
          <cell r="M862" t="str">
            <v/>
          </cell>
          <cell r="N862" t="str">
            <v/>
          </cell>
          <cell r="O862" t="str">
            <v/>
          </cell>
          <cell r="P862" t="str">
            <v>N</v>
          </cell>
          <cell r="Q862" t="str">
            <v/>
          </cell>
          <cell r="R862" t="str">
            <v/>
          </cell>
        </row>
        <row r="863">
          <cell r="B863" t="str">
            <v>04 0854</v>
          </cell>
          <cell r="C863" t="str">
            <v/>
          </cell>
          <cell r="D863" t="str">
            <v/>
          </cell>
          <cell r="E863" t="str">
            <v/>
          </cell>
          <cell r="F863" t="str">
            <v/>
          </cell>
          <cell r="G863" t="str">
            <v/>
          </cell>
          <cell r="H863"/>
          <cell r="I863" t="str">
            <v/>
          </cell>
          <cell r="J863" t="str">
            <v/>
          </cell>
          <cell r="K863" t="str">
            <v/>
          </cell>
          <cell r="L863"/>
          <cell r="M863" t="str">
            <v/>
          </cell>
          <cell r="N863" t="str">
            <v/>
          </cell>
          <cell r="O863" t="str">
            <v/>
          </cell>
          <cell r="P863" t="str">
            <v>N</v>
          </cell>
          <cell r="Q863" t="str">
            <v/>
          </cell>
          <cell r="R863" t="str">
            <v/>
          </cell>
        </row>
        <row r="864">
          <cell r="B864" t="str">
            <v>04 0855</v>
          </cell>
          <cell r="C864" t="str">
            <v/>
          </cell>
          <cell r="D864" t="str">
            <v/>
          </cell>
          <cell r="E864" t="str">
            <v/>
          </cell>
          <cell r="F864" t="str">
            <v/>
          </cell>
          <cell r="G864" t="str">
            <v/>
          </cell>
          <cell r="H864"/>
          <cell r="I864" t="str">
            <v/>
          </cell>
          <cell r="J864" t="str">
            <v/>
          </cell>
          <cell r="K864" t="str">
            <v/>
          </cell>
          <cell r="L864"/>
          <cell r="M864" t="str">
            <v/>
          </cell>
          <cell r="N864" t="str">
            <v/>
          </cell>
          <cell r="O864" t="str">
            <v/>
          </cell>
          <cell r="P864" t="str">
            <v>N</v>
          </cell>
          <cell r="Q864" t="str">
            <v/>
          </cell>
          <cell r="R864" t="str">
            <v/>
          </cell>
        </row>
        <row r="865">
          <cell r="B865" t="str">
            <v>04 0856</v>
          </cell>
          <cell r="C865" t="str">
            <v/>
          </cell>
          <cell r="D865" t="str">
            <v/>
          </cell>
          <cell r="E865" t="str">
            <v/>
          </cell>
          <cell r="F865" t="str">
            <v/>
          </cell>
          <cell r="G865" t="str">
            <v/>
          </cell>
          <cell r="H865"/>
          <cell r="I865" t="str">
            <v/>
          </cell>
          <cell r="J865" t="str">
            <v/>
          </cell>
          <cell r="K865" t="str">
            <v/>
          </cell>
          <cell r="L865"/>
          <cell r="M865" t="str">
            <v/>
          </cell>
          <cell r="N865" t="str">
            <v/>
          </cell>
          <cell r="O865" t="str">
            <v/>
          </cell>
          <cell r="P865" t="str">
            <v>N</v>
          </cell>
          <cell r="Q865" t="str">
            <v/>
          </cell>
          <cell r="R865" t="str">
            <v/>
          </cell>
        </row>
        <row r="866">
          <cell r="B866" t="str">
            <v>04 0857</v>
          </cell>
          <cell r="C866" t="str">
            <v/>
          </cell>
          <cell r="D866" t="str">
            <v/>
          </cell>
          <cell r="E866" t="str">
            <v/>
          </cell>
          <cell r="F866" t="str">
            <v/>
          </cell>
          <cell r="G866" t="str">
            <v/>
          </cell>
          <cell r="H866"/>
          <cell r="I866" t="str">
            <v/>
          </cell>
          <cell r="J866" t="str">
            <v/>
          </cell>
          <cell r="K866" t="str">
            <v/>
          </cell>
          <cell r="L866"/>
          <cell r="M866" t="str">
            <v/>
          </cell>
          <cell r="N866" t="str">
            <v/>
          </cell>
          <cell r="O866" t="str">
            <v/>
          </cell>
          <cell r="P866" t="str">
            <v>N</v>
          </cell>
          <cell r="Q866" t="str">
            <v/>
          </cell>
          <cell r="R866" t="str">
            <v/>
          </cell>
        </row>
        <row r="867">
          <cell r="B867" t="str">
            <v>04 0858</v>
          </cell>
          <cell r="C867" t="str">
            <v/>
          </cell>
          <cell r="D867" t="str">
            <v/>
          </cell>
          <cell r="E867" t="str">
            <v/>
          </cell>
          <cell r="F867" t="str">
            <v/>
          </cell>
          <cell r="G867" t="str">
            <v/>
          </cell>
          <cell r="H867"/>
          <cell r="I867" t="str">
            <v/>
          </cell>
          <cell r="J867" t="str">
            <v/>
          </cell>
          <cell r="K867" t="str">
            <v/>
          </cell>
          <cell r="L867"/>
          <cell r="M867" t="str">
            <v/>
          </cell>
          <cell r="N867" t="str">
            <v/>
          </cell>
          <cell r="O867" t="str">
            <v/>
          </cell>
          <cell r="P867" t="str">
            <v>N</v>
          </cell>
          <cell r="Q867" t="str">
            <v/>
          </cell>
          <cell r="R867" t="str">
            <v/>
          </cell>
        </row>
        <row r="868">
          <cell r="B868" t="str">
            <v>04 0859</v>
          </cell>
          <cell r="C868" t="str">
            <v/>
          </cell>
          <cell r="D868" t="str">
            <v/>
          </cell>
          <cell r="E868" t="str">
            <v/>
          </cell>
          <cell r="F868" t="str">
            <v/>
          </cell>
          <cell r="G868" t="str">
            <v/>
          </cell>
          <cell r="H868"/>
          <cell r="I868" t="str">
            <v/>
          </cell>
          <cell r="J868" t="str">
            <v/>
          </cell>
          <cell r="K868" t="str">
            <v/>
          </cell>
          <cell r="L868"/>
          <cell r="M868" t="str">
            <v/>
          </cell>
          <cell r="N868" t="str">
            <v/>
          </cell>
          <cell r="O868" t="str">
            <v/>
          </cell>
          <cell r="P868" t="str">
            <v>N</v>
          </cell>
          <cell r="Q868" t="str">
            <v/>
          </cell>
          <cell r="R868" t="str">
            <v/>
          </cell>
        </row>
        <row r="869">
          <cell r="B869" t="str">
            <v>04 0860</v>
          </cell>
          <cell r="C869" t="str">
            <v/>
          </cell>
          <cell r="D869" t="str">
            <v/>
          </cell>
          <cell r="E869" t="str">
            <v/>
          </cell>
          <cell r="F869" t="str">
            <v/>
          </cell>
          <cell r="G869" t="str">
            <v/>
          </cell>
          <cell r="H869"/>
          <cell r="I869" t="str">
            <v/>
          </cell>
          <cell r="J869" t="str">
            <v/>
          </cell>
          <cell r="K869" t="str">
            <v/>
          </cell>
          <cell r="L869"/>
          <cell r="M869" t="str">
            <v/>
          </cell>
          <cell r="N869" t="str">
            <v/>
          </cell>
          <cell r="O869" t="str">
            <v/>
          </cell>
          <cell r="P869" t="str">
            <v>N</v>
          </cell>
          <cell r="Q869" t="str">
            <v/>
          </cell>
          <cell r="R869" t="str">
            <v/>
          </cell>
        </row>
        <row r="870">
          <cell r="B870" t="str">
            <v>04 0861</v>
          </cell>
          <cell r="C870" t="str">
            <v/>
          </cell>
          <cell r="D870" t="str">
            <v/>
          </cell>
          <cell r="E870" t="str">
            <v/>
          </cell>
          <cell r="F870" t="str">
            <v/>
          </cell>
          <cell r="G870" t="str">
            <v/>
          </cell>
          <cell r="H870"/>
          <cell r="I870" t="str">
            <v/>
          </cell>
          <cell r="J870" t="str">
            <v/>
          </cell>
          <cell r="K870" t="str">
            <v/>
          </cell>
          <cell r="L870"/>
          <cell r="M870" t="str">
            <v/>
          </cell>
          <cell r="N870" t="str">
            <v/>
          </cell>
          <cell r="O870" t="str">
            <v/>
          </cell>
          <cell r="P870" t="str">
            <v>N</v>
          </cell>
          <cell r="Q870" t="str">
            <v/>
          </cell>
          <cell r="R870" t="str">
            <v/>
          </cell>
        </row>
        <row r="871">
          <cell r="B871" t="str">
            <v>04 0862</v>
          </cell>
          <cell r="C871" t="str">
            <v/>
          </cell>
          <cell r="D871" t="str">
            <v/>
          </cell>
          <cell r="E871" t="str">
            <v/>
          </cell>
          <cell r="F871" t="str">
            <v/>
          </cell>
          <cell r="G871" t="str">
            <v/>
          </cell>
          <cell r="H871"/>
          <cell r="I871" t="str">
            <v/>
          </cell>
          <cell r="J871" t="str">
            <v/>
          </cell>
          <cell r="K871" t="str">
            <v/>
          </cell>
          <cell r="L871"/>
          <cell r="M871" t="str">
            <v/>
          </cell>
          <cell r="N871" t="str">
            <v/>
          </cell>
          <cell r="O871" t="str">
            <v/>
          </cell>
          <cell r="P871" t="str">
            <v>N</v>
          </cell>
          <cell r="Q871" t="str">
            <v/>
          </cell>
          <cell r="R871" t="str">
            <v/>
          </cell>
        </row>
        <row r="872">
          <cell r="B872" t="str">
            <v>04 0863</v>
          </cell>
          <cell r="C872" t="str">
            <v/>
          </cell>
          <cell r="D872" t="str">
            <v/>
          </cell>
          <cell r="E872" t="str">
            <v/>
          </cell>
          <cell r="F872" t="str">
            <v/>
          </cell>
          <cell r="G872" t="str">
            <v/>
          </cell>
          <cell r="H872"/>
          <cell r="I872" t="str">
            <v/>
          </cell>
          <cell r="J872" t="str">
            <v/>
          </cell>
          <cell r="K872" t="str">
            <v/>
          </cell>
          <cell r="L872"/>
          <cell r="M872" t="str">
            <v/>
          </cell>
          <cell r="N872" t="str">
            <v/>
          </cell>
          <cell r="O872" t="str">
            <v/>
          </cell>
          <cell r="P872" t="str">
            <v>N</v>
          </cell>
          <cell r="Q872" t="str">
            <v/>
          </cell>
          <cell r="R872" t="str">
            <v/>
          </cell>
        </row>
        <row r="873">
          <cell r="B873" t="str">
            <v>04 0864</v>
          </cell>
          <cell r="C873" t="str">
            <v/>
          </cell>
          <cell r="D873" t="str">
            <v/>
          </cell>
          <cell r="E873" t="str">
            <v/>
          </cell>
          <cell r="F873" t="str">
            <v/>
          </cell>
          <cell r="G873" t="str">
            <v/>
          </cell>
          <cell r="H873"/>
          <cell r="I873" t="str">
            <v/>
          </cell>
          <cell r="J873" t="str">
            <v/>
          </cell>
          <cell r="K873" t="str">
            <v/>
          </cell>
          <cell r="L873"/>
          <cell r="M873" t="str">
            <v/>
          </cell>
          <cell r="N873" t="str">
            <v/>
          </cell>
          <cell r="O873" t="str">
            <v/>
          </cell>
          <cell r="P873" t="str">
            <v>N</v>
          </cell>
          <cell r="Q873" t="str">
            <v/>
          </cell>
          <cell r="R873" t="str">
            <v/>
          </cell>
        </row>
        <row r="874">
          <cell r="B874" t="str">
            <v>04 0865</v>
          </cell>
          <cell r="C874" t="str">
            <v/>
          </cell>
          <cell r="D874" t="str">
            <v/>
          </cell>
          <cell r="E874" t="str">
            <v/>
          </cell>
          <cell r="F874" t="str">
            <v/>
          </cell>
          <cell r="G874" t="str">
            <v/>
          </cell>
          <cell r="H874"/>
          <cell r="I874" t="str">
            <v/>
          </cell>
          <cell r="J874" t="str">
            <v/>
          </cell>
          <cell r="K874" t="str">
            <v/>
          </cell>
          <cell r="L874"/>
          <cell r="M874" t="str">
            <v/>
          </cell>
          <cell r="N874" t="str">
            <v/>
          </cell>
          <cell r="O874" t="str">
            <v/>
          </cell>
          <cell r="P874" t="str">
            <v>N</v>
          </cell>
          <cell r="Q874" t="str">
            <v/>
          </cell>
          <cell r="R874" t="str">
            <v/>
          </cell>
        </row>
        <row r="875">
          <cell r="B875" t="str">
            <v>04 0866</v>
          </cell>
          <cell r="C875" t="str">
            <v/>
          </cell>
          <cell r="D875" t="str">
            <v/>
          </cell>
          <cell r="E875" t="str">
            <v/>
          </cell>
          <cell r="F875" t="str">
            <v/>
          </cell>
          <cell r="G875" t="str">
            <v/>
          </cell>
          <cell r="H875"/>
          <cell r="I875" t="str">
            <v/>
          </cell>
          <cell r="J875" t="str">
            <v/>
          </cell>
          <cell r="K875" t="str">
            <v/>
          </cell>
          <cell r="L875"/>
          <cell r="M875" t="str">
            <v/>
          </cell>
          <cell r="N875" t="str">
            <v/>
          </cell>
          <cell r="O875" t="str">
            <v/>
          </cell>
          <cell r="P875" t="str">
            <v>N</v>
          </cell>
          <cell r="Q875" t="str">
            <v/>
          </cell>
          <cell r="R875" t="str">
            <v/>
          </cell>
        </row>
        <row r="876">
          <cell r="B876" t="str">
            <v>04 0867</v>
          </cell>
          <cell r="C876" t="str">
            <v/>
          </cell>
          <cell r="D876" t="str">
            <v/>
          </cell>
          <cell r="E876" t="str">
            <v/>
          </cell>
          <cell r="F876" t="str">
            <v/>
          </cell>
          <cell r="G876" t="str">
            <v/>
          </cell>
          <cell r="H876"/>
          <cell r="I876" t="str">
            <v/>
          </cell>
          <cell r="J876" t="str">
            <v/>
          </cell>
          <cell r="K876" t="str">
            <v/>
          </cell>
          <cell r="L876"/>
          <cell r="M876" t="str">
            <v/>
          </cell>
          <cell r="N876" t="str">
            <v/>
          </cell>
          <cell r="O876" t="str">
            <v/>
          </cell>
          <cell r="P876" t="str">
            <v>N</v>
          </cell>
          <cell r="Q876" t="str">
            <v/>
          </cell>
          <cell r="R876" t="str">
            <v/>
          </cell>
        </row>
        <row r="877">
          <cell r="B877" t="str">
            <v>04 0868</v>
          </cell>
          <cell r="C877" t="str">
            <v/>
          </cell>
          <cell r="D877" t="str">
            <v/>
          </cell>
          <cell r="E877" t="str">
            <v/>
          </cell>
          <cell r="F877" t="str">
            <v/>
          </cell>
          <cell r="G877" t="str">
            <v/>
          </cell>
          <cell r="H877"/>
          <cell r="I877" t="str">
            <v/>
          </cell>
          <cell r="J877" t="str">
            <v/>
          </cell>
          <cell r="K877" t="str">
            <v/>
          </cell>
          <cell r="L877"/>
          <cell r="M877" t="str">
            <v/>
          </cell>
          <cell r="N877" t="str">
            <v/>
          </cell>
          <cell r="O877" t="str">
            <v/>
          </cell>
          <cell r="P877" t="str">
            <v>N</v>
          </cell>
          <cell r="Q877" t="str">
            <v/>
          </cell>
          <cell r="R877" t="str">
            <v/>
          </cell>
        </row>
        <row r="878">
          <cell r="B878" t="str">
            <v>04 0869</v>
          </cell>
          <cell r="C878" t="str">
            <v/>
          </cell>
          <cell r="D878" t="str">
            <v/>
          </cell>
          <cell r="E878" t="str">
            <v/>
          </cell>
          <cell r="F878" t="str">
            <v/>
          </cell>
          <cell r="G878" t="str">
            <v/>
          </cell>
          <cell r="H878"/>
          <cell r="I878" t="str">
            <v/>
          </cell>
          <cell r="J878" t="str">
            <v/>
          </cell>
          <cell r="K878" t="str">
            <v/>
          </cell>
          <cell r="L878"/>
          <cell r="M878" t="str">
            <v/>
          </cell>
          <cell r="N878" t="str">
            <v/>
          </cell>
          <cell r="O878" t="str">
            <v/>
          </cell>
          <cell r="P878" t="str">
            <v>N</v>
          </cell>
          <cell r="Q878" t="str">
            <v/>
          </cell>
          <cell r="R878" t="str">
            <v/>
          </cell>
        </row>
        <row r="879">
          <cell r="B879" t="str">
            <v>04 0870</v>
          </cell>
          <cell r="C879" t="str">
            <v/>
          </cell>
          <cell r="D879" t="str">
            <v/>
          </cell>
          <cell r="E879" t="str">
            <v/>
          </cell>
          <cell r="F879" t="str">
            <v/>
          </cell>
          <cell r="G879" t="str">
            <v/>
          </cell>
          <cell r="H879"/>
          <cell r="I879" t="str">
            <v/>
          </cell>
          <cell r="J879" t="str">
            <v/>
          </cell>
          <cell r="K879" t="str">
            <v/>
          </cell>
          <cell r="L879"/>
          <cell r="M879" t="str">
            <v/>
          </cell>
          <cell r="N879" t="str">
            <v/>
          </cell>
          <cell r="O879" t="str">
            <v/>
          </cell>
          <cell r="P879" t="str">
            <v>N</v>
          </cell>
          <cell r="Q879" t="str">
            <v/>
          </cell>
          <cell r="R879" t="str">
            <v/>
          </cell>
        </row>
        <row r="880">
          <cell r="B880" t="str">
            <v>04 0871</v>
          </cell>
          <cell r="C880" t="str">
            <v/>
          </cell>
          <cell r="D880" t="str">
            <v/>
          </cell>
          <cell r="E880" t="str">
            <v/>
          </cell>
          <cell r="F880" t="str">
            <v/>
          </cell>
          <cell r="G880" t="str">
            <v/>
          </cell>
          <cell r="H880"/>
          <cell r="I880" t="str">
            <v/>
          </cell>
          <cell r="J880" t="str">
            <v/>
          </cell>
          <cell r="K880" t="str">
            <v/>
          </cell>
          <cell r="L880"/>
          <cell r="M880" t="str">
            <v/>
          </cell>
          <cell r="N880" t="str">
            <v/>
          </cell>
          <cell r="O880" t="str">
            <v/>
          </cell>
          <cell r="P880" t="str">
            <v>N</v>
          </cell>
          <cell r="Q880" t="str">
            <v/>
          </cell>
          <cell r="R880" t="str">
            <v/>
          </cell>
        </row>
        <row r="881">
          <cell r="B881" t="str">
            <v>04 0872</v>
          </cell>
          <cell r="C881" t="str">
            <v/>
          </cell>
          <cell r="D881" t="str">
            <v/>
          </cell>
          <cell r="E881" t="str">
            <v/>
          </cell>
          <cell r="F881" t="str">
            <v/>
          </cell>
          <cell r="G881" t="str">
            <v/>
          </cell>
          <cell r="H881"/>
          <cell r="I881" t="str">
            <v/>
          </cell>
          <cell r="J881" t="str">
            <v/>
          </cell>
          <cell r="K881" t="str">
            <v/>
          </cell>
          <cell r="L881"/>
          <cell r="M881" t="str">
            <v/>
          </cell>
          <cell r="N881" t="str">
            <v/>
          </cell>
          <cell r="O881" t="str">
            <v/>
          </cell>
          <cell r="P881" t="str">
            <v>N</v>
          </cell>
          <cell r="Q881" t="str">
            <v/>
          </cell>
          <cell r="R881" t="str">
            <v/>
          </cell>
        </row>
        <row r="882">
          <cell r="B882" t="str">
            <v>04 0873</v>
          </cell>
          <cell r="C882" t="str">
            <v/>
          </cell>
          <cell r="D882" t="str">
            <v/>
          </cell>
          <cell r="E882" t="str">
            <v/>
          </cell>
          <cell r="F882" t="str">
            <v/>
          </cell>
          <cell r="G882" t="str">
            <v/>
          </cell>
          <cell r="H882"/>
          <cell r="I882" t="str">
            <v/>
          </cell>
          <cell r="J882" t="str">
            <v/>
          </cell>
          <cell r="K882" t="str">
            <v/>
          </cell>
          <cell r="L882"/>
          <cell r="M882" t="str">
            <v/>
          </cell>
          <cell r="N882" t="str">
            <v/>
          </cell>
          <cell r="O882" t="str">
            <v/>
          </cell>
          <cell r="P882" t="str">
            <v>N</v>
          </cell>
          <cell r="Q882" t="str">
            <v/>
          </cell>
          <cell r="R882" t="str">
            <v/>
          </cell>
        </row>
        <row r="883">
          <cell r="B883" t="str">
            <v>04 0874</v>
          </cell>
          <cell r="C883" t="str">
            <v/>
          </cell>
          <cell r="D883" t="str">
            <v/>
          </cell>
          <cell r="E883" t="str">
            <v/>
          </cell>
          <cell r="F883" t="str">
            <v/>
          </cell>
          <cell r="G883" t="str">
            <v/>
          </cell>
          <cell r="H883"/>
          <cell r="I883" t="str">
            <v/>
          </cell>
          <cell r="J883" t="str">
            <v/>
          </cell>
          <cell r="K883" t="str">
            <v/>
          </cell>
          <cell r="L883"/>
          <cell r="M883" t="str">
            <v/>
          </cell>
          <cell r="N883" t="str">
            <v/>
          </cell>
          <cell r="O883" t="str">
            <v/>
          </cell>
          <cell r="P883" t="str">
            <v>N</v>
          </cell>
          <cell r="Q883" t="str">
            <v/>
          </cell>
          <cell r="R883" t="str">
            <v/>
          </cell>
        </row>
        <row r="884">
          <cell r="B884" t="str">
            <v>04 0875</v>
          </cell>
          <cell r="C884" t="str">
            <v/>
          </cell>
          <cell r="D884" t="str">
            <v/>
          </cell>
          <cell r="E884" t="str">
            <v/>
          </cell>
          <cell r="F884" t="str">
            <v/>
          </cell>
          <cell r="G884" t="str">
            <v/>
          </cell>
          <cell r="H884"/>
          <cell r="I884" t="str">
            <v/>
          </cell>
          <cell r="J884" t="str">
            <v/>
          </cell>
          <cell r="K884" t="str">
            <v/>
          </cell>
          <cell r="L884"/>
          <cell r="M884" t="str">
            <v/>
          </cell>
          <cell r="N884" t="str">
            <v/>
          </cell>
          <cell r="O884" t="str">
            <v/>
          </cell>
          <cell r="P884" t="str">
            <v>N</v>
          </cell>
          <cell r="Q884" t="str">
            <v/>
          </cell>
          <cell r="R884" t="str">
            <v/>
          </cell>
        </row>
        <row r="885">
          <cell r="B885" t="str">
            <v>04 0876</v>
          </cell>
          <cell r="C885" t="str">
            <v/>
          </cell>
          <cell r="D885" t="str">
            <v/>
          </cell>
          <cell r="E885" t="str">
            <v/>
          </cell>
          <cell r="F885" t="str">
            <v/>
          </cell>
          <cell r="G885" t="str">
            <v/>
          </cell>
          <cell r="H885"/>
          <cell r="I885" t="str">
            <v/>
          </cell>
          <cell r="J885" t="str">
            <v/>
          </cell>
          <cell r="K885" t="str">
            <v/>
          </cell>
          <cell r="L885"/>
          <cell r="M885" t="str">
            <v/>
          </cell>
          <cell r="N885" t="str">
            <v/>
          </cell>
          <cell r="O885" t="str">
            <v/>
          </cell>
          <cell r="P885" t="str">
            <v>N</v>
          </cell>
          <cell r="Q885" t="str">
            <v/>
          </cell>
          <cell r="R885" t="str">
            <v/>
          </cell>
        </row>
        <row r="886">
          <cell r="B886" t="str">
            <v>04 0877</v>
          </cell>
          <cell r="C886" t="str">
            <v/>
          </cell>
          <cell r="D886" t="str">
            <v/>
          </cell>
          <cell r="E886" t="str">
            <v/>
          </cell>
          <cell r="F886" t="str">
            <v/>
          </cell>
          <cell r="G886" t="str">
            <v/>
          </cell>
          <cell r="H886"/>
          <cell r="I886" t="str">
            <v/>
          </cell>
          <cell r="J886" t="str">
            <v/>
          </cell>
          <cell r="K886" t="str">
            <v/>
          </cell>
          <cell r="L886"/>
          <cell r="M886" t="str">
            <v/>
          </cell>
          <cell r="N886" t="str">
            <v/>
          </cell>
          <cell r="O886" t="str">
            <v/>
          </cell>
          <cell r="P886" t="str">
            <v>N</v>
          </cell>
          <cell r="Q886" t="str">
            <v/>
          </cell>
          <cell r="R886" t="str">
            <v/>
          </cell>
        </row>
        <row r="887">
          <cell r="B887" t="str">
            <v>04 0878</v>
          </cell>
          <cell r="C887" t="str">
            <v/>
          </cell>
          <cell r="D887" t="str">
            <v/>
          </cell>
          <cell r="E887" t="str">
            <v/>
          </cell>
          <cell r="F887" t="str">
            <v/>
          </cell>
          <cell r="G887" t="str">
            <v/>
          </cell>
          <cell r="H887"/>
          <cell r="I887" t="str">
            <v/>
          </cell>
          <cell r="J887" t="str">
            <v/>
          </cell>
          <cell r="K887" t="str">
            <v/>
          </cell>
          <cell r="L887"/>
          <cell r="M887" t="str">
            <v/>
          </cell>
          <cell r="N887" t="str">
            <v/>
          </cell>
          <cell r="O887" t="str">
            <v/>
          </cell>
          <cell r="P887" t="str">
            <v>N</v>
          </cell>
          <cell r="Q887" t="str">
            <v/>
          </cell>
          <cell r="R887" t="str">
            <v/>
          </cell>
        </row>
        <row r="888">
          <cell r="B888" t="str">
            <v>04 0879</v>
          </cell>
          <cell r="C888" t="str">
            <v/>
          </cell>
          <cell r="D888" t="str">
            <v/>
          </cell>
          <cell r="E888" t="str">
            <v/>
          </cell>
          <cell r="F888" t="str">
            <v/>
          </cell>
          <cell r="G888" t="str">
            <v/>
          </cell>
          <cell r="H888"/>
          <cell r="I888" t="str">
            <v/>
          </cell>
          <cell r="J888" t="str">
            <v/>
          </cell>
          <cell r="K888" t="str">
            <v/>
          </cell>
          <cell r="L888"/>
          <cell r="M888" t="str">
            <v/>
          </cell>
          <cell r="N888" t="str">
            <v/>
          </cell>
          <cell r="O888" t="str">
            <v/>
          </cell>
          <cell r="P888" t="str">
            <v>N</v>
          </cell>
          <cell r="Q888" t="str">
            <v/>
          </cell>
          <cell r="R888" t="str">
            <v/>
          </cell>
        </row>
        <row r="889">
          <cell r="B889" t="str">
            <v>04 0880</v>
          </cell>
          <cell r="C889" t="str">
            <v/>
          </cell>
          <cell r="D889" t="str">
            <v/>
          </cell>
          <cell r="E889" t="str">
            <v/>
          </cell>
          <cell r="F889" t="str">
            <v/>
          </cell>
          <cell r="G889" t="str">
            <v/>
          </cell>
          <cell r="H889"/>
          <cell r="I889" t="str">
            <v/>
          </cell>
          <cell r="J889" t="str">
            <v/>
          </cell>
          <cell r="K889" t="str">
            <v/>
          </cell>
          <cell r="L889"/>
          <cell r="M889" t="str">
            <v/>
          </cell>
          <cell r="N889" t="str">
            <v/>
          </cell>
          <cell r="O889" t="str">
            <v/>
          </cell>
          <cell r="P889" t="str">
            <v>N</v>
          </cell>
          <cell r="Q889" t="str">
            <v/>
          </cell>
          <cell r="R889" t="str">
            <v/>
          </cell>
        </row>
        <row r="890">
          <cell r="B890" t="str">
            <v>04 0881</v>
          </cell>
          <cell r="C890" t="str">
            <v/>
          </cell>
          <cell r="D890" t="str">
            <v/>
          </cell>
          <cell r="E890" t="str">
            <v/>
          </cell>
          <cell r="F890" t="str">
            <v/>
          </cell>
          <cell r="G890" t="str">
            <v/>
          </cell>
          <cell r="H890"/>
          <cell r="I890" t="str">
            <v/>
          </cell>
          <cell r="J890" t="str">
            <v/>
          </cell>
          <cell r="K890" t="str">
            <v/>
          </cell>
          <cell r="L890"/>
          <cell r="M890" t="str">
            <v/>
          </cell>
          <cell r="N890" t="str">
            <v/>
          </cell>
          <cell r="O890" t="str">
            <v/>
          </cell>
          <cell r="P890" t="str">
            <v>N</v>
          </cell>
          <cell r="Q890" t="str">
            <v/>
          </cell>
          <cell r="R890" t="str">
            <v/>
          </cell>
        </row>
        <row r="891">
          <cell r="B891" t="str">
            <v>04 0882</v>
          </cell>
          <cell r="C891" t="str">
            <v/>
          </cell>
          <cell r="D891" t="str">
            <v/>
          </cell>
          <cell r="E891" t="str">
            <v/>
          </cell>
          <cell r="F891" t="str">
            <v/>
          </cell>
          <cell r="G891" t="str">
            <v/>
          </cell>
          <cell r="H891"/>
          <cell r="I891" t="str">
            <v/>
          </cell>
          <cell r="J891" t="str">
            <v/>
          </cell>
          <cell r="K891" t="str">
            <v/>
          </cell>
          <cell r="L891"/>
          <cell r="M891" t="str">
            <v/>
          </cell>
          <cell r="N891" t="str">
            <v/>
          </cell>
          <cell r="O891" t="str">
            <v/>
          </cell>
          <cell r="P891" t="str">
            <v>N</v>
          </cell>
          <cell r="Q891" t="str">
            <v/>
          </cell>
          <cell r="R891" t="str">
            <v/>
          </cell>
        </row>
        <row r="892">
          <cell r="B892" t="str">
            <v>04 0883</v>
          </cell>
          <cell r="C892" t="str">
            <v/>
          </cell>
          <cell r="D892" t="str">
            <v/>
          </cell>
          <cell r="E892" t="str">
            <v/>
          </cell>
          <cell r="F892" t="str">
            <v/>
          </cell>
          <cell r="G892" t="str">
            <v/>
          </cell>
          <cell r="H892"/>
          <cell r="I892" t="str">
            <v/>
          </cell>
          <cell r="J892" t="str">
            <v/>
          </cell>
          <cell r="K892" t="str">
            <v/>
          </cell>
          <cell r="L892"/>
          <cell r="M892" t="str">
            <v/>
          </cell>
          <cell r="N892" t="str">
            <v/>
          </cell>
          <cell r="O892" t="str">
            <v/>
          </cell>
          <cell r="P892" t="str">
            <v>N</v>
          </cell>
          <cell r="Q892" t="str">
            <v/>
          </cell>
          <cell r="R892" t="str">
            <v/>
          </cell>
        </row>
        <row r="893">
          <cell r="B893" t="str">
            <v>04 0884</v>
          </cell>
          <cell r="C893" t="str">
            <v/>
          </cell>
          <cell r="D893" t="str">
            <v/>
          </cell>
          <cell r="E893" t="str">
            <v/>
          </cell>
          <cell r="F893" t="str">
            <v/>
          </cell>
          <cell r="G893" t="str">
            <v/>
          </cell>
          <cell r="H893"/>
          <cell r="I893" t="str">
            <v/>
          </cell>
          <cell r="J893" t="str">
            <v/>
          </cell>
          <cell r="K893" t="str">
            <v/>
          </cell>
          <cell r="L893"/>
          <cell r="M893" t="str">
            <v/>
          </cell>
          <cell r="N893" t="str">
            <v/>
          </cell>
          <cell r="O893" t="str">
            <v/>
          </cell>
          <cell r="P893" t="str">
            <v>N</v>
          </cell>
          <cell r="Q893" t="str">
            <v/>
          </cell>
          <cell r="R893" t="str">
            <v/>
          </cell>
        </row>
        <row r="894">
          <cell r="B894" t="str">
            <v>04 0885</v>
          </cell>
          <cell r="C894" t="str">
            <v/>
          </cell>
          <cell r="D894" t="str">
            <v/>
          </cell>
          <cell r="E894" t="str">
            <v/>
          </cell>
          <cell r="F894" t="str">
            <v/>
          </cell>
          <cell r="G894" t="str">
            <v/>
          </cell>
          <cell r="H894"/>
          <cell r="I894" t="str">
            <v/>
          </cell>
          <cell r="J894" t="str">
            <v/>
          </cell>
          <cell r="K894" t="str">
            <v/>
          </cell>
          <cell r="L894"/>
          <cell r="M894" t="str">
            <v/>
          </cell>
          <cell r="N894" t="str">
            <v/>
          </cell>
          <cell r="O894" t="str">
            <v/>
          </cell>
          <cell r="P894" t="str">
            <v>N</v>
          </cell>
          <cell r="Q894" t="str">
            <v/>
          </cell>
          <cell r="R894" t="str">
            <v/>
          </cell>
        </row>
        <row r="895">
          <cell r="B895" t="str">
            <v>04 0886</v>
          </cell>
          <cell r="C895" t="str">
            <v/>
          </cell>
          <cell r="D895" t="str">
            <v/>
          </cell>
          <cell r="E895" t="str">
            <v/>
          </cell>
          <cell r="F895" t="str">
            <v/>
          </cell>
          <cell r="G895" t="str">
            <v/>
          </cell>
          <cell r="H895"/>
          <cell r="I895" t="str">
            <v/>
          </cell>
          <cell r="J895" t="str">
            <v/>
          </cell>
          <cell r="K895" t="str">
            <v/>
          </cell>
          <cell r="L895"/>
          <cell r="M895" t="str">
            <v/>
          </cell>
          <cell r="N895" t="str">
            <v/>
          </cell>
          <cell r="O895" t="str">
            <v/>
          </cell>
          <cell r="P895" t="str">
            <v>N</v>
          </cell>
          <cell r="Q895" t="str">
            <v/>
          </cell>
          <cell r="R895" t="str">
            <v/>
          </cell>
        </row>
        <row r="896">
          <cell r="B896" t="str">
            <v>04 0887</v>
          </cell>
          <cell r="C896" t="str">
            <v/>
          </cell>
          <cell r="D896" t="str">
            <v/>
          </cell>
          <cell r="E896" t="str">
            <v/>
          </cell>
          <cell r="F896" t="str">
            <v/>
          </cell>
          <cell r="G896" t="str">
            <v/>
          </cell>
          <cell r="H896"/>
          <cell r="I896" t="str">
            <v/>
          </cell>
          <cell r="J896" t="str">
            <v/>
          </cell>
          <cell r="K896" t="str">
            <v/>
          </cell>
          <cell r="L896"/>
          <cell r="M896" t="str">
            <v/>
          </cell>
          <cell r="N896" t="str">
            <v/>
          </cell>
          <cell r="O896" t="str">
            <v/>
          </cell>
          <cell r="P896" t="str">
            <v>N</v>
          </cell>
          <cell r="Q896" t="str">
            <v/>
          </cell>
          <cell r="R896" t="str">
            <v/>
          </cell>
        </row>
        <row r="897">
          <cell r="B897" t="str">
            <v>04 0888</v>
          </cell>
          <cell r="C897" t="str">
            <v/>
          </cell>
          <cell r="D897" t="str">
            <v/>
          </cell>
          <cell r="E897" t="str">
            <v/>
          </cell>
          <cell r="F897" t="str">
            <v/>
          </cell>
          <cell r="G897" t="str">
            <v/>
          </cell>
          <cell r="H897"/>
          <cell r="I897" t="str">
            <v/>
          </cell>
          <cell r="J897" t="str">
            <v/>
          </cell>
          <cell r="K897" t="str">
            <v/>
          </cell>
          <cell r="L897"/>
          <cell r="M897" t="str">
            <v/>
          </cell>
          <cell r="N897" t="str">
            <v/>
          </cell>
          <cell r="O897" t="str">
            <v/>
          </cell>
          <cell r="P897" t="str">
            <v>N</v>
          </cell>
          <cell r="Q897" t="str">
            <v/>
          </cell>
          <cell r="R897" t="str">
            <v/>
          </cell>
        </row>
        <row r="898">
          <cell r="B898" t="str">
            <v>04 0889</v>
          </cell>
          <cell r="C898" t="str">
            <v/>
          </cell>
          <cell r="D898" t="str">
            <v/>
          </cell>
          <cell r="E898" t="str">
            <v/>
          </cell>
          <cell r="F898" t="str">
            <v/>
          </cell>
          <cell r="G898" t="str">
            <v/>
          </cell>
          <cell r="H898"/>
          <cell r="I898" t="str">
            <v/>
          </cell>
          <cell r="J898" t="str">
            <v/>
          </cell>
          <cell r="K898" t="str">
            <v/>
          </cell>
          <cell r="L898"/>
          <cell r="M898" t="str">
            <v/>
          </cell>
          <cell r="N898" t="str">
            <v/>
          </cell>
          <cell r="O898" t="str">
            <v/>
          </cell>
          <cell r="P898" t="str">
            <v>N</v>
          </cell>
          <cell r="Q898" t="str">
            <v/>
          </cell>
          <cell r="R898" t="str">
            <v/>
          </cell>
        </row>
        <row r="899">
          <cell r="B899" t="str">
            <v>04 0890</v>
          </cell>
          <cell r="C899" t="str">
            <v/>
          </cell>
          <cell r="D899" t="str">
            <v/>
          </cell>
          <cell r="E899" t="str">
            <v/>
          </cell>
          <cell r="F899" t="str">
            <v/>
          </cell>
          <cell r="G899" t="str">
            <v/>
          </cell>
          <cell r="H899"/>
          <cell r="I899" t="str">
            <v/>
          </cell>
          <cell r="J899" t="str">
            <v/>
          </cell>
          <cell r="K899" t="str">
            <v/>
          </cell>
          <cell r="L899"/>
          <cell r="M899" t="str">
            <v/>
          </cell>
          <cell r="N899" t="str">
            <v/>
          </cell>
          <cell r="O899" t="str">
            <v/>
          </cell>
          <cell r="P899" t="str">
            <v>N</v>
          </cell>
          <cell r="Q899" t="str">
            <v/>
          </cell>
          <cell r="R899" t="str">
            <v/>
          </cell>
        </row>
        <row r="900">
          <cell r="B900" t="str">
            <v>04 0891</v>
          </cell>
          <cell r="C900" t="str">
            <v/>
          </cell>
          <cell r="D900" t="str">
            <v/>
          </cell>
          <cell r="E900" t="str">
            <v/>
          </cell>
          <cell r="F900" t="str">
            <v/>
          </cell>
          <cell r="G900" t="str">
            <v/>
          </cell>
          <cell r="H900"/>
          <cell r="I900" t="str">
            <v/>
          </cell>
          <cell r="J900" t="str">
            <v/>
          </cell>
          <cell r="K900" t="str">
            <v/>
          </cell>
          <cell r="L900"/>
          <cell r="M900" t="str">
            <v/>
          </cell>
          <cell r="N900" t="str">
            <v/>
          </cell>
          <cell r="O900" t="str">
            <v/>
          </cell>
          <cell r="P900" t="str">
            <v>N</v>
          </cell>
          <cell r="Q900" t="str">
            <v/>
          </cell>
          <cell r="R900" t="str">
            <v/>
          </cell>
        </row>
        <row r="901">
          <cell r="B901" t="str">
            <v>04 0892</v>
          </cell>
          <cell r="C901" t="str">
            <v/>
          </cell>
          <cell r="D901" t="str">
            <v/>
          </cell>
          <cell r="E901" t="str">
            <v/>
          </cell>
          <cell r="F901" t="str">
            <v/>
          </cell>
          <cell r="G901" t="str">
            <v/>
          </cell>
          <cell r="H901"/>
          <cell r="I901" t="str">
            <v/>
          </cell>
          <cell r="J901" t="str">
            <v/>
          </cell>
          <cell r="K901" t="str">
            <v/>
          </cell>
          <cell r="L901"/>
          <cell r="M901" t="str">
            <v/>
          </cell>
          <cell r="N901" t="str">
            <v/>
          </cell>
          <cell r="O901" t="str">
            <v/>
          </cell>
          <cell r="P901" t="str">
            <v>N</v>
          </cell>
          <cell r="Q901" t="str">
            <v/>
          </cell>
          <cell r="R901" t="str">
            <v/>
          </cell>
        </row>
        <row r="902">
          <cell r="B902" t="str">
            <v>04 0893</v>
          </cell>
          <cell r="C902" t="str">
            <v/>
          </cell>
          <cell r="D902" t="str">
            <v/>
          </cell>
          <cell r="E902" t="str">
            <v/>
          </cell>
          <cell r="F902" t="str">
            <v/>
          </cell>
          <cell r="G902" t="str">
            <v/>
          </cell>
          <cell r="H902"/>
          <cell r="I902" t="str">
            <v/>
          </cell>
          <cell r="J902" t="str">
            <v/>
          </cell>
          <cell r="K902" t="str">
            <v/>
          </cell>
          <cell r="L902"/>
          <cell r="M902" t="str">
            <v/>
          </cell>
          <cell r="N902" t="str">
            <v/>
          </cell>
          <cell r="O902" t="str">
            <v/>
          </cell>
          <cell r="P902" t="str">
            <v>N</v>
          </cell>
          <cell r="Q902" t="str">
            <v/>
          </cell>
          <cell r="R902" t="str">
            <v/>
          </cell>
        </row>
        <row r="903">
          <cell r="B903" t="str">
            <v>04 0894</v>
          </cell>
          <cell r="C903" t="str">
            <v/>
          </cell>
          <cell r="D903" t="str">
            <v/>
          </cell>
          <cell r="E903" t="str">
            <v/>
          </cell>
          <cell r="F903" t="str">
            <v/>
          </cell>
          <cell r="G903" t="str">
            <v/>
          </cell>
          <cell r="H903"/>
          <cell r="I903" t="str">
            <v/>
          </cell>
          <cell r="J903" t="str">
            <v/>
          </cell>
          <cell r="K903" t="str">
            <v/>
          </cell>
          <cell r="L903"/>
          <cell r="M903" t="str">
            <v/>
          </cell>
          <cell r="N903" t="str">
            <v/>
          </cell>
          <cell r="O903" t="str">
            <v/>
          </cell>
          <cell r="P903" t="str">
            <v>N</v>
          </cell>
          <cell r="Q903" t="str">
            <v/>
          </cell>
          <cell r="R903" t="str">
            <v/>
          </cell>
        </row>
        <row r="904">
          <cell r="B904" t="str">
            <v>04 0895</v>
          </cell>
          <cell r="C904" t="str">
            <v/>
          </cell>
          <cell r="D904" t="str">
            <v/>
          </cell>
          <cell r="E904" t="str">
            <v/>
          </cell>
          <cell r="F904" t="str">
            <v/>
          </cell>
          <cell r="G904" t="str">
            <v/>
          </cell>
          <cell r="H904"/>
          <cell r="I904" t="str">
            <v/>
          </cell>
          <cell r="J904" t="str">
            <v/>
          </cell>
          <cell r="K904" t="str">
            <v/>
          </cell>
          <cell r="L904"/>
          <cell r="M904" t="str">
            <v/>
          </cell>
          <cell r="N904" t="str">
            <v/>
          </cell>
          <cell r="O904" t="str">
            <v/>
          </cell>
          <cell r="P904" t="str">
            <v>N</v>
          </cell>
          <cell r="Q904" t="str">
            <v/>
          </cell>
          <cell r="R904" t="str">
            <v/>
          </cell>
        </row>
        <row r="905">
          <cell r="B905" t="str">
            <v>04 0896</v>
          </cell>
          <cell r="C905" t="str">
            <v/>
          </cell>
          <cell r="D905" t="str">
            <v/>
          </cell>
          <cell r="E905" t="str">
            <v/>
          </cell>
          <cell r="F905" t="str">
            <v/>
          </cell>
          <cell r="G905" t="str">
            <v/>
          </cell>
          <cell r="H905"/>
          <cell r="I905" t="str">
            <v/>
          </cell>
          <cell r="J905" t="str">
            <v/>
          </cell>
          <cell r="K905" t="str">
            <v/>
          </cell>
          <cell r="L905"/>
          <cell r="M905" t="str">
            <v/>
          </cell>
          <cell r="N905" t="str">
            <v/>
          </cell>
          <cell r="O905" t="str">
            <v/>
          </cell>
          <cell r="P905" t="str">
            <v>N</v>
          </cell>
          <cell r="Q905" t="str">
            <v/>
          </cell>
          <cell r="R905" t="str">
            <v/>
          </cell>
        </row>
        <row r="906">
          <cell r="B906" t="str">
            <v>04 0897</v>
          </cell>
          <cell r="C906" t="str">
            <v/>
          </cell>
          <cell r="D906" t="str">
            <v/>
          </cell>
          <cell r="E906" t="str">
            <v/>
          </cell>
          <cell r="F906" t="str">
            <v/>
          </cell>
          <cell r="G906" t="str">
            <v/>
          </cell>
          <cell r="H906"/>
          <cell r="I906" t="str">
            <v/>
          </cell>
          <cell r="J906" t="str">
            <v/>
          </cell>
          <cell r="K906" t="str">
            <v/>
          </cell>
          <cell r="L906"/>
          <cell r="M906" t="str">
            <v/>
          </cell>
          <cell r="N906" t="str">
            <v/>
          </cell>
          <cell r="O906" t="str">
            <v/>
          </cell>
          <cell r="P906" t="str">
            <v>N</v>
          </cell>
          <cell r="Q906" t="str">
            <v/>
          </cell>
          <cell r="R906" t="str">
            <v/>
          </cell>
        </row>
        <row r="907">
          <cell r="B907" t="str">
            <v>04 0898</v>
          </cell>
          <cell r="C907" t="str">
            <v/>
          </cell>
          <cell r="D907" t="str">
            <v/>
          </cell>
          <cell r="E907" t="str">
            <v/>
          </cell>
          <cell r="F907" t="str">
            <v/>
          </cell>
          <cell r="G907" t="str">
            <v/>
          </cell>
          <cell r="H907"/>
          <cell r="I907" t="str">
            <v/>
          </cell>
          <cell r="J907" t="str">
            <v/>
          </cell>
          <cell r="K907" t="str">
            <v/>
          </cell>
          <cell r="L907"/>
          <cell r="M907" t="str">
            <v/>
          </cell>
          <cell r="N907" t="str">
            <v/>
          </cell>
          <cell r="O907" t="str">
            <v/>
          </cell>
          <cell r="P907" t="str">
            <v>N</v>
          </cell>
          <cell r="Q907" t="str">
            <v/>
          </cell>
          <cell r="R907" t="str">
            <v/>
          </cell>
        </row>
        <row r="908">
          <cell r="B908" t="str">
            <v>04 0899</v>
          </cell>
          <cell r="C908" t="str">
            <v/>
          </cell>
          <cell r="D908" t="str">
            <v/>
          </cell>
          <cell r="E908" t="str">
            <v/>
          </cell>
          <cell r="F908" t="str">
            <v/>
          </cell>
          <cell r="G908" t="str">
            <v/>
          </cell>
          <cell r="H908"/>
          <cell r="I908" t="str">
            <v/>
          </cell>
          <cell r="J908" t="str">
            <v/>
          </cell>
          <cell r="K908" t="str">
            <v/>
          </cell>
          <cell r="L908"/>
          <cell r="M908" t="str">
            <v/>
          </cell>
          <cell r="N908" t="str">
            <v/>
          </cell>
          <cell r="O908" t="str">
            <v/>
          </cell>
          <cell r="P908" t="str">
            <v>N</v>
          </cell>
          <cell r="Q908" t="str">
            <v/>
          </cell>
          <cell r="R908" t="str">
            <v/>
          </cell>
        </row>
        <row r="909">
          <cell r="B909" t="str">
            <v>04 0900</v>
          </cell>
          <cell r="C909" t="str">
            <v/>
          </cell>
          <cell r="D909" t="str">
            <v/>
          </cell>
          <cell r="E909" t="str">
            <v/>
          </cell>
          <cell r="F909" t="str">
            <v/>
          </cell>
          <cell r="G909" t="str">
            <v/>
          </cell>
          <cell r="H909"/>
          <cell r="I909" t="str">
            <v/>
          </cell>
          <cell r="J909" t="str">
            <v/>
          </cell>
          <cell r="K909" t="str">
            <v/>
          </cell>
          <cell r="L909"/>
          <cell r="M909" t="str">
            <v/>
          </cell>
          <cell r="N909" t="str">
            <v/>
          </cell>
          <cell r="O909" t="str">
            <v/>
          </cell>
          <cell r="P909" t="str">
            <v>N</v>
          </cell>
          <cell r="Q909" t="str">
            <v/>
          </cell>
          <cell r="R909" t="str">
            <v/>
          </cell>
        </row>
        <row r="910">
          <cell r="B910" t="str">
            <v>04 0901</v>
          </cell>
          <cell r="C910" t="str">
            <v/>
          </cell>
          <cell r="D910" t="str">
            <v/>
          </cell>
          <cell r="E910" t="str">
            <v/>
          </cell>
          <cell r="F910" t="str">
            <v/>
          </cell>
          <cell r="G910" t="str">
            <v/>
          </cell>
          <cell r="H910"/>
          <cell r="I910" t="str">
            <v/>
          </cell>
          <cell r="J910" t="str">
            <v/>
          </cell>
          <cell r="K910" t="str">
            <v/>
          </cell>
          <cell r="L910"/>
          <cell r="M910" t="str">
            <v/>
          </cell>
          <cell r="N910" t="str">
            <v/>
          </cell>
          <cell r="O910" t="str">
            <v/>
          </cell>
          <cell r="P910" t="str">
            <v>N</v>
          </cell>
          <cell r="Q910" t="str">
            <v/>
          </cell>
          <cell r="R910" t="str">
            <v/>
          </cell>
        </row>
        <row r="911">
          <cell r="B911" t="str">
            <v>04 0902</v>
          </cell>
          <cell r="C911" t="str">
            <v/>
          </cell>
          <cell r="D911" t="str">
            <v/>
          </cell>
          <cell r="E911" t="str">
            <v/>
          </cell>
          <cell r="F911" t="str">
            <v/>
          </cell>
          <cell r="G911" t="str">
            <v/>
          </cell>
          <cell r="H911"/>
          <cell r="I911" t="str">
            <v/>
          </cell>
          <cell r="J911" t="str">
            <v/>
          </cell>
          <cell r="K911" t="str">
            <v/>
          </cell>
          <cell r="L911"/>
          <cell r="M911" t="str">
            <v/>
          </cell>
          <cell r="N911" t="str">
            <v/>
          </cell>
          <cell r="O911" t="str">
            <v/>
          </cell>
          <cell r="P911" t="str">
            <v>N</v>
          </cell>
          <cell r="Q911" t="str">
            <v/>
          </cell>
          <cell r="R911" t="str">
            <v/>
          </cell>
        </row>
        <row r="912">
          <cell r="B912" t="str">
            <v>04 0903</v>
          </cell>
          <cell r="C912" t="str">
            <v/>
          </cell>
          <cell r="D912" t="str">
            <v/>
          </cell>
          <cell r="E912" t="str">
            <v/>
          </cell>
          <cell r="F912" t="str">
            <v/>
          </cell>
          <cell r="G912" t="str">
            <v/>
          </cell>
          <cell r="H912"/>
          <cell r="I912" t="str">
            <v/>
          </cell>
          <cell r="J912" t="str">
            <v/>
          </cell>
          <cell r="K912" t="str">
            <v/>
          </cell>
          <cell r="L912"/>
          <cell r="M912" t="str">
            <v/>
          </cell>
          <cell r="N912" t="str">
            <v/>
          </cell>
          <cell r="O912" t="str">
            <v/>
          </cell>
          <cell r="P912" t="str">
            <v>N</v>
          </cell>
          <cell r="Q912" t="str">
            <v/>
          </cell>
          <cell r="R912" t="str">
            <v/>
          </cell>
        </row>
        <row r="913">
          <cell r="B913" t="str">
            <v>04 0904</v>
          </cell>
          <cell r="C913" t="str">
            <v/>
          </cell>
          <cell r="D913" t="str">
            <v/>
          </cell>
          <cell r="E913" t="str">
            <v/>
          </cell>
          <cell r="F913" t="str">
            <v/>
          </cell>
          <cell r="G913" t="str">
            <v/>
          </cell>
          <cell r="H913"/>
          <cell r="I913" t="str">
            <v/>
          </cell>
          <cell r="J913" t="str">
            <v/>
          </cell>
          <cell r="K913" t="str">
            <v/>
          </cell>
          <cell r="L913"/>
          <cell r="M913" t="str">
            <v/>
          </cell>
          <cell r="N913" t="str">
            <v/>
          </cell>
          <cell r="O913" t="str">
            <v/>
          </cell>
          <cell r="P913" t="str">
            <v>N</v>
          </cell>
          <cell r="Q913" t="str">
            <v/>
          </cell>
          <cell r="R913" t="str">
            <v/>
          </cell>
        </row>
        <row r="914">
          <cell r="B914" t="str">
            <v>04 0905</v>
          </cell>
          <cell r="C914" t="str">
            <v/>
          </cell>
          <cell r="D914" t="str">
            <v/>
          </cell>
          <cell r="E914" t="str">
            <v/>
          </cell>
          <cell r="F914" t="str">
            <v/>
          </cell>
          <cell r="G914" t="str">
            <v/>
          </cell>
          <cell r="H914"/>
          <cell r="I914" t="str">
            <v/>
          </cell>
          <cell r="J914" t="str">
            <v/>
          </cell>
          <cell r="K914" t="str">
            <v/>
          </cell>
          <cell r="L914"/>
          <cell r="M914" t="str">
            <v/>
          </cell>
          <cell r="N914" t="str">
            <v/>
          </cell>
          <cell r="O914" t="str">
            <v/>
          </cell>
          <cell r="P914" t="str">
            <v>N</v>
          </cell>
          <cell r="Q914" t="str">
            <v/>
          </cell>
          <cell r="R914" t="str">
            <v/>
          </cell>
        </row>
        <row r="915">
          <cell r="B915" t="str">
            <v>04 0906</v>
          </cell>
          <cell r="C915" t="str">
            <v/>
          </cell>
          <cell r="D915" t="str">
            <v/>
          </cell>
          <cell r="E915" t="str">
            <v/>
          </cell>
          <cell r="F915" t="str">
            <v/>
          </cell>
          <cell r="G915" t="str">
            <v/>
          </cell>
          <cell r="H915"/>
          <cell r="I915" t="str">
            <v/>
          </cell>
          <cell r="J915" t="str">
            <v/>
          </cell>
          <cell r="K915" t="str">
            <v/>
          </cell>
          <cell r="L915"/>
          <cell r="M915" t="str">
            <v/>
          </cell>
          <cell r="N915" t="str">
            <v/>
          </cell>
          <cell r="O915" t="str">
            <v/>
          </cell>
          <cell r="P915" t="str">
            <v>N</v>
          </cell>
          <cell r="Q915" t="str">
            <v/>
          </cell>
          <cell r="R915" t="str">
            <v/>
          </cell>
        </row>
        <row r="916">
          <cell r="B916" t="str">
            <v>04 0907</v>
          </cell>
          <cell r="C916" t="str">
            <v/>
          </cell>
          <cell r="D916" t="str">
            <v/>
          </cell>
          <cell r="E916" t="str">
            <v/>
          </cell>
          <cell r="F916" t="str">
            <v/>
          </cell>
          <cell r="G916" t="str">
            <v/>
          </cell>
          <cell r="H916"/>
          <cell r="I916" t="str">
            <v/>
          </cell>
          <cell r="J916" t="str">
            <v/>
          </cell>
          <cell r="K916" t="str">
            <v/>
          </cell>
          <cell r="L916"/>
          <cell r="M916" t="str">
            <v/>
          </cell>
          <cell r="N916" t="str">
            <v/>
          </cell>
          <cell r="O916" t="str">
            <v/>
          </cell>
          <cell r="P916" t="str">
            <v>N</v>
          </cell>
          <cell r="Q916" t="str">
            <v/>
          </cell>
          <cell r="R916" t="str">
            <v/>
          </cell>
        </row>
        <row r="917">
          <cell r="B917" t="str">
            <v>04 0908</v>
          </cell>
          <cell r="C917" t="str">
            <v/>
          </cell>
          <cell r="D917" t="str">
            <v/>
          </cell>
          <cell r="E917" t="str">
            <v/>
          </cell>
          <cell r="F917" t="str">
            <v/>
          </cell>
          <cell r="G917" t="str">
            <v/>
          </cell>
          <cell r="H917"/>
          <cell r="I917" t="str">
            <v/>
          </cell>
          <cell r="J917" t="str">
            <v/>
          </cell>
          <cell r="K917" t="str">
            <v/>
          </cell>
          <cell r="L917"/>
          <cell r="M917" t="str">
            <v/>
          </cell>
          <cell r="N917" t="str">
            <v/>
          </cell>
          <cell r="O917" t="str">
            <v/>
          </cell>
          <cell r="P917" t="str">
            <v>N</v>
          </cell>
          <cell r="Q917" t="str">
            <v/>
          </cell>
          <cell r="R917" t="str">
            <v/>
          </cell>
        </row>
        <row r="918">
          <cell r="B918" t="str">
            <v>04 0909</v>
          </cell>
          <cell r="C918" t="str">
            <v/>
          </cell>
          <cell r="D918" t="str">
            <v/>
          </cell>
          <cell r="E918" t="str">
            <v/>
          </cell>
          <cell r="F918" t="str">
            <v/>
          </cell>
          <cell r="G918" t="str">
            <v/>
          </cell>
          <cell r="H918"/>
          <cell r="I918" t="str">
            <v/>
          </cell>
          <cell r="J918" t="str">
            <v/>
          </cell>
          <cell r="K918" t="str">
            <v/>
          </cell>
          <cell r="L918"/>
          <cell r="M918" t="str">
            <v/>
          </cell>
          <cell r="N918" t="str">
            <v/>
          </cell>
          <cell r="O918" t="str">
            <v/>
          </cell>
          <cell r="P918" t="str">
            <v>N</v>
          </cell>
          <cell r="Q918" t="str">
            <v/>
          </cell>
          <cell r="R918" t="str">
            <v/>
          </cell>
        </row>
        <row r="919">
          <cell r="B919" t="str">
            <v>04 0910</v>
          </cell>
          <cell r="C919" t="str">
            <v/>
          </cell>
          <cell r="D919" t="str">
            <v/>
          </cell>
          <cell r="E919" t="str">
            <v/>
          </cell>
          <cell r="F919" t="str">
            <v/>
          </cell>
          <cell r="G919" t="str">
            <v/>
          </cell>
          <cell r="H919"/>
          <cell r="I919" t="str">
            <v/>
          </cell>
          <cell r="J919" t="str">
            <v/>
          </cell>
          <cell r="K919" t="str">
            <v/>
          </cell>
          <cell r="L919"/>
          <cell r="M919" t="str">
            <v/>
          </cell>
          <cell r="N919" t="str">
            <v/>
          </cell>
          <cell r="O919" t="str">
            <v/>
          </cell>
          <cell r="P919" t="str">
            <v>N</v>
          </cell>
          <cell r="Q919" t="str">
            <v/>
          </cell>
          <cell r="R919" t="str">
            <v/>
          </cell>
        </row>
        <row r="920">
          <cell r="B920" t="str">
            <v>04 0911</v>
          </cell>
          <cell r="C920" t="str">
            <v/>
          </cell>
          <cell r="D920" t="str">
            <v/>
          </cell>
          <cell r="E920" t="str">
            <v/>
          </cell>
          <cell r="F920" t="str">
            <v/>
          </cell>
          <cell r="G920" t="str">
            <v/>
          </cell>
          <cell r="H920"/>
          <cell r="I920" t="str">
            <v/>
          </cell>
          <cell r="J920" t="str">
            <v/>
          </cell>
          <cell r="K920" t="str">
            <v/>
          </cell>
          <cell r="L920"/>
          <cell r="M920" t="str">
            <v/>
          </cell>
          <cell r="N920" t="str">
            <v/>
          </cell>
          <cell r="O920" t="str">
            <v/>
          </cell>
          <cell r="P920" t="str">
            <v>N</v>
          </cell>
          <cell r="Q920" t="str">
            <v/>
          </cell>
          <cell r="R920" t="str">
            <v/>
          </cell>
        </row>
        <row r="921">
          <cell r="B921" t="str">
            <v>04 0912</v>
          </cell>
          <cell r="C921" t="str">
            <v/>
          </cell>
          <cell r="D921" t="str">
            <v/>
          </cell>
          <cell r="E921" t="str">
            <v/>
          </cell>
          <cell r="F921" t="str">
            <v/>
          </cell>
          <cell r="G921" t="str">
            <v/>
          </cell>
          <cell r="H921"/>
          <cell r="I921" t="str">
            <v/>
          </cell>
          <cell r="J921" t="str">
            <v/>
          </cell>
          <cell r="K921" t="str">
            <v/>
          </cell>
          <cell r="L921"/>
          <cell r="M921" t="str">
            <v/>
          </cell>
          <cell r="N921" t="str">
            <v/>
          </cell>
          <cell r="O921" t="str">
            <v/>
          </cell>
          <cell r="P921" t="str">
            <v>N</v>
          </cell>
          <cell r="Q921" t="str">
            <v/>
          </cell>
          <cell r="R921" t="str">
            <v/>
          </cell>
        </row>
        <row r="922">
          <cell r="B922" t="str">
            <v>04 0913</v>
          </cell>
          <cell r="C922" t="str">
            <v/>
          </cell>
          <cell r="D922" t="str">
            <v/>
          </cell>
          <cell r="E922" t="str">
            <v/>
          </cell>
          <cell r="F922" t="str">
            <v/>
          </cell>
          <cell r="G922" t="str">
            <v/>
          </cell>
          <cell r="H922"/>
          <cell r="I922" t="str">
            <v/>
          </cell>
          <cell r="J922" t="str">
            <v/>
          </cell>
          <cell r="K922" t="str">
            <v/>
          </cell>
          <cell r="L922"/>
          <cell r="M922" t="str">
            <v/>
          </cell>
          <cell r="N922" t="str">
            <v/>
          </cell>
          <cell r="O922" t="str">
            <v/>
          </cell>
          <cell r="P922" t="str">
            <v>N</v>
          </cell>
          <cell r="Q922" t="str">
            <v/>
          </cell>
          <cell r="R922" t="str">
            <v/>
          </cell>
        </row>
        <row r="923">
          <cell r="B923" t="str">
            <v>04 0914</v>
          </cell>
          <cell r="C923" t="str">
            <v/>
          </cell>
          <cell r="D923" t="str">
            <v/>
          </cell>
          <cell r="E923" t="str">
            <v/>
          </cell>
          <cell r="F923" t="str">
            <v/>
          </cell>
          <cell r="G923" t="str">
            <v/>
          </cell>
          <cell r="H923"/>
          <cell r="I923" t="str">
            <v/>
          </cell>
          <cell r="J923" t="str">
            <v/>
          </cell>
          <cell r="K923" t="str">
            <v/>
          </cell>
          <cell r="L923"/>
          <cell r="M923" t="str">
            <v/>
          </cell>
          <cell r="N923" t="str">
            <v/>
          </cell>
          <cell r="O923" t="str">
            <v/>
          </cell>
          <cell r="P923" t="str">
            <v>N</v>
          </cell>
          <cell r="Q923" t="str">
            <v/>
          </cell>
          <cell r="R923" t="str">
            <v/>
          </cell>
        </row>
        <row r="924">
          <cell r="B924" t="str">
            <v>04 0915</v>
          </cell>
          <cell r="C924" t="str">
            <v/>
          </cell>
          <cell r="D924" t="str">
            <v/>
          </cell>
          <cell r="E924" t="str">
            <v/>
          </cell>
          <cell r="F924" t="str">
            <v/>
          </cell>
          <cell r="G924" t="str">
            <v/>
          </cell>
          <cell r="H924"/>
          <cell r="I924" t="str">
            <v/>
          </cell>
          <cell r="J924" t="str">
            <v/>
          </cell>
          <cell r="K924" t="str">
            <v/>
          </cell>
          <cell r="L924"/>
          <cell r="M924" t="str">
            <v/>
          </cell>
          <cell r="N924" t="str">
            <v/>
          </cell>
          <cell r="O924" t="str">
            <v/>
          </cell>
          <cell r="P924" t="str">
            <v>N</v>
          </cell>
          <cell r="Q924" t="str">
            <v/>
          </cell>
          <cell r="R924" t="str">
            <v/>
          </cell>
        </row>
        <row r="925">
          <cell r="B925" t="str">
            <v>04 0916</v>
          </cell>
          <cell r="C925" t="str">
            <v/>
          </cell>
          <cell r="D925" t="str">
            <v/>
          </cell>
          <cell r="E925" t="str">
            <v/>
          </cell>
          <cell r="F925" t="str">
            <v/>
          </cell>
          <cell r="G925" t="str">
            <v/>
          </cell>
          <cell r="H925"/>
          <cell r="I925" t="str">
            <v/>
          </cell>
          <cell r="J925" t="str">
            <v/>
          </cell>
          <cell r="K925" t="str">
            <v/>
          </cell>
          <cell r="L925"/>
          <cell r="M925" t="str">
            <v/>
          </cell>
          <cell r="N925" t="str">
            <v/>
          </cell>
          <cell r="O925" t="str">
            <v/>
          </cell>
          <cell r="P925" t="str">
            <v>N</v>
          </cell>
          <cell r="Q925" t="str">
            <v/>
          </cell>
          <cell r="R925" t="str">
            <v/>
          </cell>
        </row>
        <row r="926">
          <cell r="B926" t="str">
            <v>04 0917</v>
          </cell>
          <cell r="C926" t="str">
            <v/>
          </cell>
          <cell r="D926" t="str">
            <v/>
          </cell>
          <cell r="E926" t="str">
            <v/>
          </cell>
          <cell r="F926" t="str">
            <v/>
          </cell>
          <cell r="G926" t="str">
            <v/>
          </cell>
          <cell r="H926"/>
          <cell r="I926" t="str">
            <v/>
          </cell>
          <cell r="J926" t="str">
            <v/>
          </cell>
          <cell r="K926" t="str">
            <v/>
          </cell>
          <cell r="L926"/>
          <cell r="M926" t="str">
            <v/>
          </cell>
          <cell r="N926" t="str">
            <v/>
          </cell>
          <cell r="O926" t="str">
            <v/>
          </cell>
          <cell r="P926" t="str">
            <v>N</v>
          </cell>
          <cell r="Q926" t="str">
            <v/>
          </cell>
          <cell r="R926" t="str">
            <v/>
          </cell>
        </row>
        <row r="927">
          <cell r="B927" t="str">
            <v>04 0918</v>
          </cell>
          <cell r="C927" t="str">
            <v/>
          </cell>
          <cell r="D927" t="str">
            <v/>
          </cell>
          <cell r="E927" t="str">
            <v/>
          </cell>
          <cell r="F927" t="str">
            <v/>
          </cell>
          <cell r="G927" t="str">
            <v/>
          </cell>
          <cell r="H927"/>
          <cell r="I927" t="str">
            <v/>
          </cell>
          <cell r="J927" t="str">
            <v/>
          </cell>
          <cell r="K927" t="str">
            <v/>
          </cell>
          <cell r="L927"/>
          <cell r="M927" t="str">
            <v/>
          </cell>
          <cell r="N927" t="str">
            <v/>
          </cell>
          <cell r="O927" t="str">
            <v/>
          </cell>
          <cell r="P927" t="str">
            <v>N</v>
          </cell>
          <cell r="Q927" t="str">
            <v/>
          </cell>
          <cell r="R927" t="str">
            <v/>
          </cell>
        </row>
        <row r="928">
          <cell r="B928" t="str">
            <v>04 0919</v>
          </cell>
          <cell r="C928" t="str">
            <v/>
          </cell>
          <cell r="D928" t="str">
            <v/>
          </cell>
          <cell r="E928" t="str">
            <v/>
          </cell>
          <cell r="F928" t="str">
            <v/>
          </cell>
          <cell r="G928" t="str">
            <v/>
          </cell>
          <cell r="H928"/>
          <cell r="I928" t="str">
            <v/>
          </cell>
          <cell r="J928" t="str">
            <v/>
          </cell>
          <cell r="K928" t="str">
            <v/>
          </cell>
          <cell r="L928"/>
          <cell r="M928" t="str">
            <v/>
          </cell>
          <cell r="N928" t="str">
            <v/>
          </cell>
          <cell r="O928" t="str">
            <v/>
          </cell>
          <cell r="P928" t="str">
            <v>N</v>
          </cell>
          <cell r="Q928" t="str">
            <v/>
          </cell>
          <cell r="R928" t="str">
            <v/>
          </cell>
        </row>
        <row r="929">
          <cell r="B929" t="str">
            <v>04 0920</v>
          </cell>
          <cell r="C929" t="str">
            <v/>
          </cell>
          <cell r="D929" t="str">
            <v/>
          </cell>
          <cell r="E929" t="str">
            <v/>
          </cell>
          <cell r="F929" t="str">
            <v/>
          </cell>
          <cell r="G929" t="str">
            <v/>
          </cell>
          <cell r="H929"/>
          <cell r="I929" t="str">
            <v/>
          </cell>
          <cell r="J929" t="str">
            <v/>
          </cell>
          <cell r="K929" t="str">
            <v/>
          </cell>
          <cell r="L929"/>
          <cell r="M929" t="str">
            <v/>
          </cell>
          <cell r="N929" t="str">
            <v/>
          </cell>
          <cell r="O929" t="str">
            <v/>
          </cell>
          <cell r="P929" t="str">
            <v>N</v>
          </cell>
          <cell r="Q929" t="str">
            <v/>
          </cell>
          <cell r="R929" t="str">
            <v/>
          </cell>
        </row>
        <row r="930">
          <cell r="B930" t="str">
            <v>04 0921</v>
          </cell>
          <cell r="C930" t="str">
            <v/>
          </cell>
          <cell r="D930" t="str">
            <v/>
          </cell>
          <cell r="E930" t="str">
            <v/>
          </cell>
          <cell r="F930" t="str">
            <v/>
          </cell>
          <cell r="G930" t="str">
            <v/>
          </cell>
          <cell r="H930"/>
          <cell r="I930" t="str">
            <v/>
          </cell>
          <cell r="J930" t="str">
            <v/>
          </cell>
          <cell r="K930" t="str">
            <v/>
          </cell>
          <cell r="L930"/>
          <cell r="M930" t="str">
            <v/>
          </cell>
          <cell r="N930" t="str">
            <v/>
          </cell>
          <cell r="O930" t="str">
            <v/>
          </cell>
          <cell r="P930" t="str">
            <v>N</v>
          </cell>
          <cell r="Q930" t="str">
            <v/>
          </cell>
          <cell r="R930" t="str">
            <v/>
          </cell>
        </row>
        <row r="931">
          <cell r="B931" t="str">
            <v>04 0922</v>
          </cell>
          <cell r="C931" t="str">
            <v/>
          </cell>
          <cell r="D931" t="str">
            <v/>
          </cell>
          <cell r="E931" t="str">
            <v/>
          </cell>
          <cell r="F931" t="str">
            <v/>
          </cell>
          <cell r="G931" t="str">
            <v/>
          </cell>
          <cell r="H931"/>
          <cell r="I931" t="str">
            <v/>
          </cell>
          <cell r="J931" t="str">
            <v/>
          </cell>
          <cell r="K931" t="str">
            <v/>
          </cell>
          <cell r="L931"/>
          <cell r="M931" t="str">
            <v/>
          </cell>
          <cell r="N931" t="str">
            <v/>
          </cell>
          <cell r="O931" t="str">
            <v/>
          </cell>
          <cell r="P931" t="str">
            <v>N</v>
          </cell>
          <cell r="Q931" t="str">
            <v/>
          </cell>
          <cell r="R931" t="str">
            <v/>
          </cell>
        </row>
        <row r="932">
          <cell r="B932" t="str">
            <v>04 0923</v>
          </cell>
          <cell r="C932" t="str">
            <v/>
          </cell>
          <cell r="D932" t="str">
            <v/>
          </cell>
          <cell r="E932" t="str">
            <v/>
          </cell>
          <cell r="F932" t="str">
            <v/>
          </cell>
          <cell r="G932" t="str">
            <v/>
          </cell>
          <cell r="H932"/>
          <cell r="I932" t="str">
            <v/>
          </cell>
          <cell r="J932" t="str">
            <v/>
          </cell>
          <cell r="K932" t="str">
            <v/>
          </cell>
          <cell r="L932"/>
          <cell r="M932" t="str">
            <v/>
          </cell>
          <cell r="N932" t="str">
            <v/>
          </cell>
          <cell r="O932" t="str">
            <v/>
          </cell>
          <cell r="P932" t="str">
            <v>N</v>
          </cell>
          <cell r="Q932" t="str">
            <v/>
          </cell>
          <cell r="R932" t="str">
            <v/>
          </cell>
        </row>
        <row r="933">
          <cell r="B933" t="str">
            <v>04 0924</v>
          </cell>
          <cell r="C933" t="str">
            <v/>
          </cell>
          <cell r="D933" t="str">
            <v/>
          </cell>
          <cell r="E933" t="str">
            <v/>
          </cell>
          <cell r="F933" t="str">
            <v/>
          </cell>
          <cell r="G933" t="str">
            <v/>
          </cell>
          <cell r="H933"/>
          <cell r="I933" t="str">
            <v/>
          </cell>
          <cell r="J933" t="str">
            <v/>
          </cell>
          <cell r="K933" t="str">
            <v/>
          </cell>
          <cell r="L933"/>
          <cell r="M933" t="str">
            <v/>
          </cell>
          <cell r="N933" t="str">
            <v/>
          </cell>
          <cell r="O933" t="str">
            <v/>
          </cell>
          <cell r="P933" t="str">
            <v>N</v>
          </cell>
          <cell r="Q933" t="str">
            <v/>
          </cell>
          <cell r="R933" t="str">
            <v/>
          </cell>
        </row>
        <row r="934">
          <cell r="B934" t="str">
            <v>04 0925</v>
          </cell>
          <cell r="C934" t="str">
            <v/>
          </cell>
          <cell r="D934" t="str">
            <v/>
          </cell>
          <cell r="E934" t="str">
            <v/>
          </cell>
          <cell r="F934" t="str">
            <v/>
          </cell>
          <cell r="G934" t="str">
            <v/>
          </cell>
          <cell r="H934"/>
          <cell r="I934" t="str">
            <v/>
          </cell>
          <cell r="J934" t="str">
            <v/>
          </cell>
          <cell r="K934" t="str">
            <v/>
          </cell>
          <cell r="L934"/>
          <cell r="M934" t="str">
            <v/>
          </cell>
          <cell r="N934" t="str">
            <v/>
          </cell>
          <cell r="O934" t="str">
            <v/>
          </cell>
          <cell r="P934" t="str">
            <v>N</v>
          </cell>
          <cell r="Q934" t="str">
            <v/>
          </cell>
          <cell r="R934" t="str">
            <v/>
          </cell>
        </row>
        <row r="935">
          <cell r="B935" t="str">
            <v>04 0926</v>
          </cell>
          <cell r="C935" t="str">
            <v/>
          </cell>
          <cell r="D935" t="str">
            <v/>
          </cell>
          <cell r="E935" t="str">
            <v/>
          </cell>
          <cell r="F935" t="str">
            <v/>
          </cell>
          <cell r="G935" t="str">
            <v/>
          </cell>
          <cell r="H935"/>
          <cell r="I935" t="str">
            <v/>
          </cell>
          <cell r="J935" t="str">
            <v/>
          </cell>
          <cell r="K935" t="str">
            <v/>
          </cell>
          <cell r="L935"/>
          <cell r="M935" t="str">
            <v/>
          </cell>
          <cell r="N935" t="str">
            <v/>
          </cell>
          <cell r="O935" t="str">
            <v/>
          </cell>
          <cell r="P935" t="str">
            <v>N</v>
          </cell>
          <cell r="Q935" t="str">
            <v/>
          </cell>
          <cell r="R935" t="str">
            <v/>
          </cell>
        </row>
        <row r="936">
          <cell r="B936" t="str">
            <v>04 0927</v>
          </cell>
          <cell r="C936" t="str">
            <v/>
          </cell>
          <cell r="D936" t="str">
            <v/>
          </cell>
          <cell r="E936" t="str">
            <v/>
          </cell>
          <cell r="F936" t="str">
            <v/>
          </cell>
          <cell r="G936" t="str">
            <v/>
          </cell>
          <cell r="H936"/>
          <cell r="I936" t="str">
            <v/>
          </cell>
          <cell r="J936" t="str">
            <v/>
          </cell>
          <cell r="K936" t="str">
            <v/>
          </cell>
          <cell r="L936"/>
          <cell r="M936" t="str">
            <v/>
          </cell>
          <cell r="N936" t="str">
            <v/>
          </cell>
          <cell r="O936" t="str">
            <v/>
          </cell>
          <cell r="P936" t="str">
            <v>N</v>
          </cell>
          <cell r="Q936" t="str">
            <v/>
          </cell>
          <cell r="R936" t="str">
            <v/>
          </cell>
        </row>
        <row r="937">
          <cell r="B937" t="str">
            <v>04 0928</v>
          </cell>
          <cell r="C937" t="str">
            <v/>
          </cell>
          <cell r="D937" t="str">
            <v/>
          </cell>
          <cell r="E937" t="str">
            <v/>
          </cell>
          <cell r="F937" t="str">
            <v/>
          </cell>
          <cell r="G937" t="str">
            <v/>
          </cell>
          <cell r="H937"/>
          <cell r="I937" t="str">
            <v/>
          </cell>
          <cell r="J937" t="str">
            <v/>
          </cell>
          <cell r="K937" t="str">
            <v/>
          </cell>
          <cell r="L937"/>
          <cell r="M937" t="str">
            <v/>
          </cell>
          <cell r="N937" t="str">
            <v/>
          </cell>
          <cell r="O937" t="str">
            <v/>
          </cell>
          <cell r="P937" t="str">
            <v>N</v>
          </cell>
          <cell r="Q937" t="str">
            <v/>
          </cell>
          <cell r="R937" t="str">
            <v/>
          </cell>
        </row>
        <row r="938">
          <cell r="B938" t="str">
            <v>04 0929</v>
          </cell>
          <cell r="C938" t="str">
            <v/>
          </cell>
          <cell r="D938" t="str">
            <v/>
          </cell>
          <cell r="E938" t="str">
            <v/>
          </cell>
          <cell r="F938" t="str">
            <v/>
          </cell>
          <cell r="G938" t="str">
            <v/>
          </cell>
          <cell r="H938"/>
          <cell r="I938" t="str">
            <v/>
          </cell>
          <cell r="J938" t="str">
            <v/>
          </cell>
          <cell r="K938" t="str">
            <v/>
          </cell>
          <cell r="L938"/>
          <cell r="M938" t="str">
            <v/>
          </cell>
          <cell r="N938" t="str">
            <v/>
          </cell>
          <cell r="O938" t="str">
            <v/>
          </cell>
          <cell r="P938" t="str">
            <v>N</v>
          </cell>
          <cell r="Q938" t="str">
            <v/>
          </cell>
          <cell r="R938" t="str">
            <v/>
          </cell>
        </row>
        <row r="939">
          <cell r="B939" t="str">
            <v>04 0930</v>
          </cell>
          <cell r="C939" t="str">
            <v/>
          </cell>
          <cell r="D939" t="str">
            <v/>
          </cell>
          <cell r="E939" t="str">
            <v/>
          </cell>
          <cell r="F939" t="str">
            <v/>
          </cell>
          <cell r="G939" t="str">
            <v/>
          </cell>
          <cell r="H939"/>
          <cell r="I939" t="str">
            <v/>
          </cell>
          <cell r="J939" t="str">
            <v/>
          </cell>
          <cell r="K939" t="str">
            <v/>
          </cell>
          <cell r="L939"/>
          <cell r="M939" t="str">
            <v/>
          </cell>
          <cell r="N939" t="str">
            <v/>
          </cell>
          <cell r="O939" t="str">
            <v/>
          </cell>
          <cell r="P939" t="str">
            <v>N</v>
          </cell>
          <cell r="Q939" t="str">
            <v/>
          </cell>
          <cell r="R939" t="str">
            <v/>
          </cell>
        </row>
        <row r="940">
          <cell r="B940" t="str">
            <v>04 0931</v>
          </cell>
          <cell r="C940" t="str">
            <v/>
          </cell>
          <cell r="D940" t="str">
            <v/>
          </cell>
          <cell r="E940" t="str">
            <v/>
          </cell>
          <cell r="F940" t="str">
            <v/>
          </cell>
          <cell r="G940" t="str">
            <v/>
          </cell>
          <cell r="H940"/>
          <cell r="I940" t="str">
            <v/>
          </cell>
          <cell r="J940" t="str">
            <v/>
          </cell>
          <cell r="K940" t="str">
            <v/>
          </cell>
          <cell r="L940"/>
          <cell r="M940" t="str">
            <v/>
          </cell>
          <cell r="N940" t="str">
            <v/>
          </cell>
          <cell r="O940" t="str">
            <v/>
          </cell>
          <cell r="P940" t="str">
            <v>N</v>
          </cell>
          <cell r="Q940" t="str">
            <v/>
          </cell>
          <cell r="R940" t="str">
            <v/>
          </cell>
        </row>
        <row r="941">
          <cell r="B941" t="str">
            <v>04 0932</v>
          </cell>
          <cell r="C941" t="str">
            <v/>
          </cell>
          <cell r="D941" t="str">
            <v/>
          </cell>
          <cell r="E941" t="str">
            <v/>
          </cell>
          <cell r="F941" t="str">
            <v/>
          </cell>
          <cell r="G941" t="str">
            <v/>
          </cell>
          <cell r="H941"/>
          <cell r="I941" t="str">
            <v/>
          </cell>
          <cell r="J941" t="str">
            <v/>
          </cell>
          <cell r="K941" t="str">
            <v/>
          </cell>
          <cell r="L941"/>
          <cell r="M941" t="str">
            <v/>
          </cell>
          <cell r="N941" t="str">
            <v/>
          </cell>
          <cell r="O941" t="str">
            <v/>
          </cell>
          <cell r="P941" t="str">
            <v>N</v>
          </cell>
          <cell r="Q941" t="str">
            <v/>
          </cell>
          <cell r="R941" t="str">
            <v/>
          </cell>
        </row>
        <row r="942">
          <cell r="B942" t="str">
            <v>04 0933</v>
          </cell>
          <cell r="C942" t="str">
            <v/>
          </cell>
          <cell r="D942" t="str">
            <v/>
          </cell>
          <cell r="E942" t="str">
            <v/>
          </cell>
          <cell r="F942" t="str">
            <v/>
          </cell>
          <cell r="G942" t="str">
            <v/>
          </cell>
          <cell r="H942"/>
          <cell r="I942" t="str">
            <v/>
          </cell>
          <cell r="J942" t="str">
            <v/>
          </cell>
          <cell r="K942" t="str">
            <v/>
          </cell>
          <cell r="L942"/>
          <cell r="M942" t="str">
            <v/>
          </cell>
          <cell r="N942" t="str">
            <v/>
          </cell>
          <cell r="O942" t="str">
            <v/>
          </cell>
          <cell r="P942" t="str">
            <v>N</v>
          </cell>
          <cell r="Q942" t="str">
            <v/>
          </cell>
          <cell r="R942" t="str">
            <v/>
          </cell>
        </row>
        <row r="943">
          <cell r="B943" t="str">
            <v>04 0934</v>
          </cell>
          <cell r="C943" t="str">
            <v/>
          </cell>
          <cell r="D943" t="str">
            <v/>
          </cell>
          <cell r="E943" t="str">
            <v/>
          </cell>
          <cell r="F943" t="str">
            <v/>
          </cell>
          <cell r="G943" t="str">
            <v/>
          </cell>
          <cell r="H943"/>
          <cell r="I943" t="str">
            <v/>
          </cell>
          <cell r="J943" t="str">
            <v/>
          </cell>
          <cell r="K943" t="str">
            <v/>
          </cell>
          <cell r="L943"/>
          <cell r="M943" t="str">
            <v/>
          </cell>
          <cell r="N943" t="str">
            <v/>
          </cell>
          <cell r="O943" t="str">
            <v/>
          </cell>
          <cell r="P943" t="str">
            <v>N</v>
          </cell>
          <cell r="Q943" t="str">
            <v/>
          </cell>
          <cell r="R943" t="str">
            <v/>
          </cell>
        </row>
        <row r="944">
          <cell r="B944" t="str">
            <v>04 0935</v>
          </cell>
          <cell r="C944" t="str">
            <v/>
          </cell>
          <cell r="D944" t="str">
            <v/>
          </cell>
          <cell r="E944" t="str">
            <v/>
          </cell>
          <cell r="F944" t="str">
            <v/>
          </cell>
          <cell r="G944" t="str">
            <v/>
          </cell>
          <cell r="H944"/>
          <cell r="I944" t="str">
            <v/>
          </cell>
          <cell r="J944" t="str">
            <v/>
          </cell>
          <cell r="K944" t="str">
            <v/>
          </cell>
          <cell r="L944"/>
          <cell r="M944" t="str">
            <v/>
          </cell>
          <cell r="N944" t="str">
            <v/>
          </cell>
          <cell r="O944" t="str">
            <v/>
          </cell>
          <cell r="P944" t="str">
            <v>N</v>
          </cell>
          <cell r="Q944" t="str">
            <v/>
          </cell>
          <cell r="R944" t="str">
            <v/>
          </cell>
        </row>
        <row r="945">
          <cell r="B945" t="str">
            <v>04 0936</v>
          </cell>
          <cell r="C945" t="str">
            <v/>
          </cell>
          <cell r="D945" t="str">
            <v/>
          </cell>
          <cell r="E945" t="str">
            <v/>
          </cell>
          <cell r="F945" t="str">
            <v/>
          </cell>
          <cell r="G945" t="str">
            <v/>
          </cell>
          <cell r="H945"/>
          <cell r="I945" t="str">
            <v/>
          </cell>
          <cell r="J945" t="str">
            <v/>
          </cell>
          <cell r="K945" t="str">
            <v/>
          </cell>
          <cell r="L945"/>
          <cell r="M945" t="str">
            <v/>
          </cell>
          <cell r="N945" t="str">
            <v/>
          </cell>
          <cell r="O945" t="str">
            <v/>
          </cell>
          <cell r="P945" t="str">
            <v>N</v>
          </cell>
          <cell r="Q945" t="str">
            <v/>
          </cell>
          <cell r="R945" t="str">
            <v/>
          </cell>
        </row>
        <row r="946">
          <cell r="B946" t="str">
            <v>04 0937</v>
          </cell>
          <cell r="C946" t="str">
            <v/>
          </cell>
          <cell r="D946" t="str">
            <v/>
          </cell>
          <cell r="E946" t="str">
            <v/>
          </cell>
          <cell r="F946" t="str">
            <v/>
          </cell>
          <cell r="G946" t="str">
            <v/>
          </cell>
          <cell r="H946"/>
          <cell r="I946" t="str">
            <v/>
          </cell>
          <cell r="J946" t="str">
            <v/>
          </cell>
          <cell r="K946" t="str">
            <v/>
          </cell>
          <cell r="L946"/>
          <cell r="M946" t="str">
            <v/>
          </cell>
          <cell r="N946" t="str">
            <v/>
          </cell>
          <cell r="O946" t="str">
            <v/>
          </cell>
          <cell r="P946" t="str">
            <v>N</v>
          </cell>
          <cell r="Q946" t="str">
            <v/>
          </cell>
          <cell r="R946" t="str">
            <v/>
          </cell>
        </row>
        <row r="947">
          <cell r="B947" t="str">
            <v>04 0938</v>
          </cell>
          <cell r="C947" t="str">
            <v/>
          </cell>
          <cell r="D947" t="str">
            <v/>
          </cell>
          <cell r="E947" t="str">
            <v/>
          </cell>
          <cell r="F947" t="str">
            <v/>
          </cell>
          <cell r="G947" t="str">
            <v/>
          </cell>
          <cell r="H947"/>
          <cell r="I947" t="str">
            <v/>
          </cell>
          <cell r="J947" t="str">
            <v/>
          </cell>
          <cell r="K947" t="str">
            <v/>
          </cell>
          <cell r="L947"/>
          <cell r="M947" t="str">
            <v/>
          </cell>
          <cell r="N947" t="str">
            <v/>
          </cell>
          <cell r="O947" t="str">
            <v/>
          </cell>
          <cell r="P947" t="str">
            <v>N</v>
          </cell>
          <cell r="Q947" t="str">
            <v/>
          </cell>
          <cell r="R947" t="str">
            <v/>
          </cell>
        </row>
        <row r="948">
          <cell r="B948" t="str">
            <v>04 0939</v>
          </cell>
          <cell r="C948" t="str">
            <v/>
          </cell>
          <cell r="D948" t="str">
            <v/>
          </cell>
          <cell r="E948" t="str">
            <v/>
          </cell>
          <cell r="F948" t="str">
            <v/>
          </cell>
          <cell r="G948" t="str">
            <v/>
          </cell>
          <cell r="H948"/>
          <cell r="I948" t="str">
            <v/>
          </cell>
          <cell r="J948" t="str">
            <v/>
          </cell>
          <cell r="K948" t="str">
            <v/>
          </cell>
          <cell r="L948"/>
          <cell r="M948" t="str">
            <v/>
          </cell>
          <cell r="N948" t="str">
            <v/>
          </cell>
          <cell r="O948" t="str">
            <v/>
          </cell>
          <cell r="P948" t="str">
            <v>N</v>
          </cell>
          <cell r="Q948" t="str">
            <v/>
          </cell>
          <cell r="R948" t="str">
            <v/>
          </cell>
        </row>
        <row r="949">
          <cell r="B949" t="str">
            <v>04 0940</v>
          </cell>
          <cell r="C949" t="str">
            <v/>
          </cell>
          <cell r="D949" t="str">
            <v/>
          </cell>
          <cell r="E949" t="str">
            <v/>
          </cell>
          <cell r="F949" t="str">
            <v/>
          </cell>
          <cell r="G949" t="str">
            <v/>
          </cell>
          <cell r="H949"/>
          <cell r="I949" t="str">
            <v/>
          </cell>
          <cell r="J949" t="str">
            <v/>
          </cell>
          <cell r="K949" t="str">
            <v/>
          </cell>
          <cell r="L949"/>
          <cell r="M949" t="str">
            <v/>
          </cell>
          <cell r="N949" t="str">
            <v/>
          </cell>
          <cell r="O949" t="str">
            <v/>
          </cell>
          <cell r="P949" t="str">
            <v>N</v>
          </cell>
          <cell r="Q949" t="str">
            <v/>
          </cell>
          <cell r="R949" t="str">
            <v/>
          </cell>
        </row>
        <row r="950">
          <cell r="B950" t="str">
            <v>04 0941</v>
          </cell>
          <cell r="C950" t="str">
            <v/>
          </cell>
          <cell r="D950" t="str">
            <v/>
          </cell>
          <cell r="E950" t="str">
            <v/>
          </cell>
          <cell r="F950" t="str">
            <v/>
          </cell>
          <cell r="G950" t="str">
            <v/>
          </cell>
          <cell r="H950"/>
          <cell r="I950" t="str">
            <v/>
          </cell>
          <cell r="J950" t="str">
            <v/>
          </cell>
          <cell r="K950" t="str">
            <v/>
          </cell>
          <cell r="L950"/>
          <cell r="M950" t="str">
            <v/>
          </cell>
          <cell r="N950" t="str">
            <v/>
          </cell>
          <cell r="O950" t="str">
            <v/>
          </cell>
          <cell r="P950" t="str">
            <v>N</v>
          </cell>
          <cell r="Q950" t="str">
            <v/>
          </cell>
          <cell r="R950" t="str">
            <v/>
          </cell>
        </row>
        <row r="951">
          <cell r="B951" t="str">
            <v>04 0942</v>
          </cell>
          <cell r="C951" t="str">
            <v/>
          </cell>
          <cell r="D951" t="str">
            <v/>
          </cell>
          <cell r="E951" t="str">
            <v/>
          </cell>
          <cell r="F951" t="str">
            <v/>
          </cell>
          <cell r="G951" t="str">
            <v/>
          </cell>
          <cell r="H951"/>
          <cell r="I951" t="str">
            <v/>
          </cell>
          <cell r="J951" t="str">
            <v/>
          </cell>
          <cell r="K951" t="str">
            <v/>
          </cell>
          <cell r="L951"/>
          <cell r="M951" t="str">
            <v/>
          </cell>
          <cell r="N951" t="str">
            <v/>
          </cell>
          <cell r="O951" t="str">
            <v/>
          </cell>
          <cell r="P951" t="str">
            <v>N</v>
          </cell>
          <cell r="Q951" t="str">
            <v/>
          </cell>
          <cell r="R951" t="str">
            <v/>
          </cell>
        </row>
        <row r="952">
          <cell r="B952" t="str">
            <v>04 0943</v>
          </cell>
          <cell r="C952" t="str">
            <v/>
          </cell>
          <cell r="D952" t="str">
            <v/>
          </cell>
          <cell r="E952" t="str">
            <v/>
          </cell>
          <cell r="F952" t="str">
            <v/>
          </cell>
          <cell r="G952" t="str">
            <v/>
          </cell>
          <cell r="H952"/>
          <cell r="I952" t="str">
            <v/>
          </cell>
          <cell r="J952" t="str">
            <v/>
          </cell>
          <cell r="K952" t="str">
            <v/>
          </cell>
          <cell r="L952"/>
          <cell r="M952" t="str">
            <v/>
          </cell>
          <cell r="N952" t="str">
            <v/>
          </cell>
          <cell r="O952" t="str">
            <v/>
          </cell>
          <cell r="P952" t="str">
            <v>N</v>
          </cell>
          <cell r="Q952" t="str">
            <v/>
          </cell>
          <cell r="R952" t="str">
            <v/>
          </cell>
        </row>
        <row r="953">
          <cell r="B953" t="str">
            <v>04 0944</v>
          </cell>
          <cell r="C953" t="str">
            <v/>
          </cell>
          <cell r="D953" t="str">
            <v/>
          </cell>
          <cell r="E953" t="str">
            <v/>
          </cell>
          <cell r="F953" t="str">
            <v/>
          </cell>
          <cell r="G953" t="str">
            <v/>
          </cell>
          <cell r="H953"/>
          <cell r="I953" t="str">
            <v/>
          </cell>
          <cell r="J953" t="str">
            <v/>
          </cell>
          <cell r="K953" t="str">
            <v/>
          </cell>
          <cell r="L953"/>
          <cell r="M953" t="str">
            <v/>
          </cell>
          <cell r="N953" t="str">
            <v/>
          </cell>
          <cell r="O953" t="str">
            <v/>
          </cell>
          <cell r="P953" t="str">
            <v>N</v>
          </cell>
          <cell r="Q953" t="str">
            <v/>
          </cell>
          <cell r="R953" t="str">
            <v/>
          </cell>
        </row>
        <row r="954">
          <cell r="B954" t="str">
            <v>04 0945</v>
          </cell>
          <cell r="C954" t="str">
            <v/>
          </cell>
          <cell r="D954" t="str">
            <v/>
          </cell>
          <cell r="E954" t="str">
            <v/>
          </cell>
          <cell r="F954" t="str">
            <v/>
          </cell>
          <cell r="G954" t="str">
            <v/>
          </cell>
          <cell r="H954"/>
          <cell r="I954" t="str">
            <v/>
          </cell>
          <cell r="J954" t="str">
            <v/>
          </cell>
          <cell r="K954" t="str">
            <v/>
          </cell>
          <cell r="L954"/>
          <cell r="M954" t="str">
            <v/>
          </cell>
          <cell r="N954" t="str">
            <v/>
          </cell>
          <cell r="O954" t="str">
            <v/>
          </cell>
          <cell r="P954" t="str">
            <v>N</v>
          </cell>
          <cell r="Q954" t="str">
            <v/>
          </cell>
          <cell r="R954" t="str">
            <v/>
          </cell>
        </row>
        <row r="955">
          <cell r="B955" t="str">
            <v>04 0946</v>
          </cell>
          <cell r="C955" t="str">
            <v/>
          </cell>
          <cell r="D955" t="str">
            <v/>
          </cell>
          <cell r="E955" t="str">
            <v/>
          </cell>
          <cell r="F955" t="str">
            <v/>
          </cell>
          <cell r="G955" t="str">
            <v/>
          </cell>
          <cell r="H955"/>
          <cell r="I955" t="str">
            <v/>
          </cell>
          <cell r="J955" t="str">
            <v/>
          </cell>
          <cell r="K955" t="str">
            <v/>
          </cell>
          <cell r="L955"/>
          <cell r="M955" t="str">
            <v/>
          </cell>
          <cell r="N955" t="str">
            <v/>
          </cell>
          <cell r="O955" t="str">
            <v/>
          </cell>
          <cell r="P955" t="str">
            <v>N</v>
          </cell>
          <cell r="Q955" t="str">
            <v/>
          </cell>
          <cell r="R955" t="str">
            <v/>
          </cell>
        </row>
        <row r="956">
          <cell r="B956" t="str">
            <v>04 0947</v>
          </cell>
          <cell r="C956" t="str">
            <v/>
          </cell>
          <cell r="D956" t="str">
            <v/>
          </cell>
          <cell r="E956" t="str">
            <v/>
          </cell>
          <cell r="F956" t="str">
            <v/>
          </cell>
          <cell r="G956" t="str">
            <v/>
          </cell>
          <cell r="H956"/>
          <cell r="I956" t="str">
            <v/>
          </cell>
          <cell r="J956" t="str">
            <v/>
          </cell>
          <cell r="K956" t="str">
            <v/>
          </cell>
          <cell r="L956"/>
          <cell r="M956" t="str">
            <v/>
          </cell>
          <cell r="N956" t="str">
            <v/>
          </cell>
          <cell r="O956" t="str">
            <v/>
          </cell>
          <cell r="P956" t="str">
            <v>N</v>
          </cell>
          <cell r="Q956" t="str">
            <v/>
          </cell>
          <cell r="R956" t="str">
            <v/>
          </cell>
        </row>
        <row r="957">
          <cell r="B957" t="str">
            <v>04 0948</v>
          </cell>
          <cell r="C957" t="str">
            <v/>
          </cell>
          <cell r="D957" t="str">
            <v/>
          </cell>
          <cell r="E957" t="str">
            <v/>
          </cell>
          <cell r="F957" t="str">
            <v/>
          </cell>
          <cell r="G957" t="str">
            <v/>
          </cell>
          <cell r="H957"/>
          <cell r="I957" t="str">
            <v/>
          </cell>
          <cell r="J957" t="str">
            <v/>
          </cell>
          <cell r="K957" t="str">
            <v/>
          </cell>
          <cell r="L957"/>
          <cell r="M957" t="str">
            <v/>
          </cell>
          <cell r="N957" t="str">
            <v/>
          </cell>
          <cell r="O957" t="str">
            <v/>
          </cell>
          <cell r="P957" t="str">
            <v>N</v>
          </cell>
          <cell r="Q957" t="str">
            <v/>
          </cell>
          <cell r="R957" t="str">
            <v/>
          </cell>
        </row>
        <row r="958">
          <cell r="B958" t="str">
            <v>04 0949</v>
          </cell>
          <cell r="C958" t="str">
            <v/>
          </cell>
          <cell r="D958" t="str">
            <v/>
          </cell>
          <cell r="E958" t="str">
            <v/>
          </cell>
          <cell r="F958" t="str">
            <v/>
          </cell>
          <cell r="G958" t="str">
            <v/>
          </cell>
          <cell r="H958"/>
          <cell r="I958" t="str">
            <v/>
          </cell>
          <cell r="J958" t="str">
            <v/>
          </cell>
          <cell r="K958" t="str">
            <v/>
          </cell>
          <cell r="L958"/>
          <cell r="M958" t="str">
            <v/>
          </cell>
          <cell r="N958" t="str">
            <v/>
          </cell>
          <cell r="O958" t="str">
            <v/>
          </cell>
          <cell r="P958" t="str">
            <v>N</v>
          </cell>
          <cell r="Q958" t="str">
            <v/>
          </cell>
          <cell r="R958" t="str">
            <v/>
          </cell>
        </row>
        <row r="959">
          <cell r="B959" t="str">
            <v>04 0950</v>
          </cell>
          <cell r="C959" t="str">
            <v/>
          </cell>
          <cell r="D959" t="str">
            <v/>
          </cell>
          <cell r="E959" t="str">
            <v/>
          </cell>
          <cell r="F959" t="str">
            <v/>
          </cell>
          <cell r="G959" t="str">
            <v/>
          </cell>
          <cell r="H959"/>
          <cell r="I959" t="str">
            <v/>
          </cell>
          <cell r="J959" t="str">
            <v/>
          </cell>
          <cell r="K959" t="str">
            <v/>
          </cell>
          <cell r="L959"/>
          <cell r="M959" t="str">
            <v/>
          </cell>
          <cell r="N959" t="str">
            <v/>
          </cell>
          <cell r="O959" t="str">
            <v/>
          </cell>
          <cell r="P959" t="str">
            <v>N</v>
          </cell>
          <cell r="Q959" t="str">
            <v/>
          </cell>
          <cell r="R959" t="str">
            <v/>
          </cell>
        </row>
        <row r="960">
          <cell r="B960" t="str">
            <v>04 0951</v>
          </cell>
          <cell r="C960" t="str">
            <v/>
          </cell>
          <cell r="D960" t="str">
            <v/>
          </cell>
          <cell r="E960" t="str">
            <v/>
          </cell>
          <cell r="F960" t="str">
            <v/>
          </cell>
          <cell r="G960" t="str">
            <v/>
          </cell>
          <cell r="H960"/>
          <cell r="I960" t="str">
            <v/>
          </cell>
          <cell r="J960" t="str">
            <v/>
          </cell>
          <cell r="K960" t="str">
            <v/>
          </cell>
          <cell r="L960"/>
          <cell r="M960" t="str">
            <v/>
          </cell>
          <cell r="N960" t="str">
            <v/>
          </cell>
          <cell r="O960" t="str">
            <v/>
          </cell>
          <cell r="P960" t="str">
            <v>N</v>
          </cell>
          <cell r="Q960" t="str">
            <v/>
          </cell>
          <cell r="R960" t="str">
            <v/>
          </cell>
        </row>
        <row r="961">
          <cell r="B961" t="str">
            <v>04 0952</v>
          </cell>
          <cell r="C961" t="str">
            <v/>
          </cell>
          <cell r="D961" t="str">
            <v/>
          </cell>
          <cell r="E961" t="str">
            <v/>
          </cell>
          <cell r="F961" t="str">
            <v/>
          </cell>
          <cell r="G961" t="str">
            <v/>
          </cell>
          <cell r="H961"/>
          <cell r="I961" t="str">
            <v/>
          </cell>
          <cell r="J961" t="str">
            <v/>
          </cell>
          <cell r="K961" t="str">
            <v/>
          </cell>
          <cell r="L961"/>
          <cell r="M961" t="str">
            <v/>
          </cell>
          <cell r="N961" t="str">
            <v/>
          </cell>
          <cell r="O961" t="str">
            <v/>
          </cell>
          <cell r="P961" t="str">
            <v>N</v>
          </cell>
          <cell r="Q961" t="str">
            <v/>
          </cell>
          <cell r="R961" t="str">
            <v/>
          </cell>
        </row>
        <row r="962">
          <cell r="B962" t="str">
            <v>04 0953</v>
          </cell>
          <cell r="C962" t="str">
            <v/>
          </cell>
          <cell r="D962" t="str">
            <v/>
          </cell>
          <cell r="E962" t="str">
            <v/>
          </cell>
          <cell r="F962" t="str">
            <v/>
          </cell>
          <cell r="G962" t="str">
            <v/>
          </cell>
          <cell r="H962"/>
          <cell r="I962" t="str">
            <v/>
          </cell>
          <cell r="J962" t="str">
            <v/>
          </cell>
          <cell r="K962" t="str">
            <v/>
          </cell>
          <cell r="L962"/>
          <cell r="M962" t="str">
            <v/>
          </cell>
          <cell r="N962" t="str">
            <v/>
          </cell>
          <cell r="O962" t="str">
            <v/>
          </cell>
          <cell r="P962" t="str">
            <v>N</v>
          </cell>
          <cell r="Q962" t="str">
            <v/>
          </cell>
          <cell r="R962" t="str">
            <v/>
          </cell>
        </row>
        <row r="963">
          <cell r="B963" t="str">
            <v>04 0954</v>
          </cell>
          <cell r="C963" t="str">
            <v/>
          </cell>
          <cell r="D963" t="str">
            <v/>
          </cell>
          <cell r="E963" t="str">
            <v/>
          </cell>
          <cell r="F963" t="str">
            <v/>
          </cell>
          <cell r="G963" t="str">
            <v/>
          </cell>
          <cell r="H963"/>
          <cell r="I963" t="str">
            <v/>
          </cell>
          <cell r="J963" t="str">
            <v/>
          </cell>
          <cell r="K963" t="str">
            <v/>
          </cell>
          <cell r="L963"/>
          <cell r="M963" t="str">
            <v/>
          </cell>
          <cell r="N963" t="str">
            <v/>
          </cell>
          <cell r="O963" t="str">
            <v/>
          </cell>
          <cell r="P963" t="str">
            <v>N</v>
          </cell>
          <cell r="Q963" t="str">
            <v/>
          </cell>
          <cell r="R963" t="str">
            <v/>
          </cell>
        </row>
        <row r="964">
          <cell r="B964" t="str">
            <v>04 0955</v>
          </cell>
          <cell r="C964" t="str">
            <v/>
          </cell>
          <cell r="D964" t="str">
            <v/>
          </cell>
          <cell r="E964" t="str">
            <v/>
          </cell>
          <cell r="F964" t="str">
            <v/>
          </cell>
          <cell r="G964" t="str">
            <v/>
          </cell>
          <cell r="H964"/>
          <cell r="I964" t="str">
            <v/>
          </cell>
          <cell r="J964" t="str">
            <v/>
          </cell>
          <cell r="K964" t="str">
            <v/>
          </cell>
          <cell r="L964"/>
          <cell r="M964" t="str">
            <v/>
          </cell>
          <cell r="N964" t="str">
            <v/>
          </cell>
          <cell r="O964" t="str">
            <v/>
          </cell>
          <cell r="P964" t="str">
            <v>N</v>
          </cell>
          <cell r="Q964" t="str">
            <v/>
          </cell>
          <cell r="R964" t="str">
            <v/>
          </cell>
        </row>
        <row r="965">
          <cell r="B965" t="str">
            <v>04 0956</v>
          </cell>
          <cell r="C965" t="str">
            <v/>
          </cell>
          <cell r="D965" t="str">
            <v/>
          </cell>
          <cell r="E965" t="str">
            <v/>
          </cell>
          <cell r="F965" t="str">
            <v/>
          </cell>
          <cell r="G965" t="str">
            <v/>
          </cell>
          <cell r="H965"/>
          <cell r="I965" t="str">
            <v/>
          </cell>
          <cell r="J965" t="str">
            <v/>
          </cell>
          <cell r="K965" t="str">
            <v/>
          </cell>
          <cell r="L965"/>
          <cell r="M965" t="str">
            <v/>
          </cell>
          <cell r="N965" t="str">
            <v/>
          </cell>
          <cell r="O965" t="str">
            <v/>
          </cell>
          <cell r="P965" t="str">
            <v>N</v>
          </cell>
          <cell r="Q965" t="str">
            <v/>
          </cell>
          <cell r="R965" t="str">
            <v/>
          </cell>
        </row>
        <row r="966">
          <cell r="B966" t="str">
            <v>04 0957</v>
          </cell>
          <cell r="C966" t="str">
            <v/>
          </cell>
          <cell r="D966" t="str">
            <v/>
          </cell>
          <cell r="E966" t="str">
            <v/>
          </cell>
          <cell r="F966" t="str">
            <v/>
          </cell>
          <cell r="G966" t="str">
            <v/>
          </cell>
          <cell r="H966"/>
          <cell r="I966" t="str">
            <v/>
          </cell>
          <cell r="J966" t="str">
            <v/>
          </cell>
          <cell r="K966" t="str">
            <v/>
          </cell>
          <cell r="L966"/>
          <cell r="M966" t="str">
            <v/>
          </cell>
          <cell r="N966" t="str">
            <v/>
          </cell>
          <cell r="O966" t="str">
            <v/>
          </cell>
          <cell r="P966" t="str">
            <v>N</v>
          </cell>
          <cell r="Q966" t="str">
            <v/>
          </cell>
          <cell r="R966" t="str">
            <v/>
          </cell>
        </row>
        <row r="967">
          <cell r="B967" t="str">
            <v>04 0958</v>
          </cell>
          <cell r="C967" t="str">
            <v/>
          </cell>
          <cell r="D967" t="str">
            <v/>
          </cell>
          <cell r="E967" t="str">
            <v/>
          </cell>
          <cell r="F967" t="str">
            <v/>
          </cell>
          <cell r="G967" t="str">
            <v/>
          </cell>
          <cell r="H967"/>
          <cell r="I967" t="str">
            <v/>
          </cell>
          <cell r="J967" t="str">
            <v/>
          </cell>
          <cell r="K967" t="str">
            <v/>
          </cell>
          <cell r="L967"/>
          <cell r="M967" t="str">
            <v/>
          </cell>
          <cell r="N967" t="str">
            <v/>
          </cell>
          <cell r="O967" t="str">
            <v/>
          </cell>
          <cell r="P967" t="str">
            <v>N</v>
          </cell>
          <cell r="Q967" t="str">
            <v/>
          </cell>
          <cell r="R967" t="str">
            <v/>
          </cell>
        </row>
        <row r="968">
          <cell r="B968" t="str">
            <v>04 0959</v>
          </cell>
          <cell r="C968" t="str">
            <v/>
          </cell>
          <cell r="D968" t="str">
            <v/>
          </cell>
          <cell r="E968" t="str">
            <v/>
          </cell>
          <cell r="F968" t="str">
            <v/>
          </cell>
          <cell r="G968" t="str">
            <v/>
          </cell>
          <cell r="H968"/>
          <cell r="I968" t="str">
            <v/>
          </cell>
          <cell r="J968" t="str">
            <v/>
          </cell>
          <cell r="K968" t="str">
            <v/>
          </cell>
          <cell r="L968"/>
          <cell r="M968" t="str">
            <v/>
          </cell>
          <cell r="N968" t="str">
            <v/>
          </cell>
          <cell r="O968" t="str">
            <v/>
          </cell>
          <cell r="P968" t="str">
            <v>N</v>
          </cell>
          <cell r="Q968" t="str">
            <v/>
          </cell>
          <cell r="R968" t="str">
            <v/>
          </cell>
        </row>
        <row r="969">
          <cell r="B969" t="str">
            <v>04 0960</v>
          </cell>
          <cell r="C969" t="str">
            <v/>
          </cell>
          <cell r="D969" t="str">
            <v/>
          </cell>
          <cell r="E969" t="str">
            <v/>
          </cell>
          <cell r="F969" t="str">
            <v/>
          </cell>
          <cell r="G969" t="str">
            <v/>
          </cell>
          <cell r="H969"/>
          <cell r="I969" t="str">
            <v/>
          </cell>
          <cell r="J969" t="str">
            <v/>
          </cell>
          <cell r="K969" t="str">
            <v/>
          </cell>
          <cell r="L969"/>
          <cell r="M969" t="str">
            <v/>
          </cell>
          <cell r="N969" t="str">
            <v/>
          </cell>
          <cell r="O969" t="str">
            <v/>
          </cell>
          <cell r="P969" t="str">
            <v>N</v>
          </cell>
          <cell r="Q969" t="str">
            <v/>
          </cell>
          <cell r="R969" t="str">
            <v/>
          </cell>
        </row>
        <row r="970">
          <cell r="B970" t="str">
            <v>04 0961</v>
          </cell>
          <cell r="C970" t="str">
            <v/>
          </cell>
          <cell r="D970" t="str">
            <v/>
          </cell>
          <cell r="E970" t="str">
            <v/>
          </cell>
          <cell r="F970" t="str">
            <v/>
          </cell>
          <cell r="G970" t="str">
            <v/>
          </cell>
          <cell r="H970"/>
          <cell r="I970" t="str">
            <v/>
          </cell>
          <cell r="J970" t="str">
            <v/>
          </cell>
          <cell r="K970" t="str">
            <v/>
          </cell>
          <cell r="L970"/>
          <cell r="M970" t="str">
            <v/>
          </cell>
          <cell r="N970" t="str">
            <v/>
          </cell>
          <cell r="O970" t="str">
            <v/>
          </cell>
          <cell r="P970" t="str">
            <v>N</v>
          </cell>
          <cell r="Q970" t="str">
            <v/>
          </cell>
          <cell r="R970" t="str">
            <v/>
          </cell>
        </row>
        <row r="971">
          <cell r="B971" t="str">
            <v>04 0962</v>
          </cell>
          <cell r="C971" t="str">
            <v/>
          </cell>
          <cell r="D971" t="str">
            <v/>
          </cell>
          <cell r="E971" t="str">
            <v/>
          </cell>
          <cell r="F971" t="str">
            <v/>
          </cell>
          <cell r="G971" t="str">
            <v/>
          </cell>
          <cell r="H971"/>
          <cell r="I971" t="str">
            <v/>
          </cell>
          <cell r="J971" t="str">
            <v/>
          </cell>
          <cell r="K971" t="str">
            <v/>
          </cell>
          <cell r="L971"/>
          <cell r="M971" t="str">
            <v/>
          </cell>
          <cell r="N971" t="str">
            <v/>
          </cell>
          <cell r="O971" t="str">
            <v/>
          </cell>
          <cell r="P971" t="str">
            <v>N</v>
          </cell>
          <cell r="Q971" t="str">
            <v/>
          </cell>
          <cell r="R971" t="str">
            <v/>
          </cell>
        </row>
        <row r="972">
          <cell r="B972" t="str">
            <v>04 0963</v>
          </cell>
          <cell r="C972" t="str">
            <v/>
          </cell>
          <cell r="D972" t="str">
            <v/>
          </cell>
          <cell r="E972" t="str">
            <v/>
          </cell>
          <cell r="F972" t="str">
            <v/>
          </cell>
          <cell r="G972" t="str">
            <v/>
          </cell>
          <cell r="H972"/>
          <cell r="I972" t="str">
            <v/>
          </cell>
          <cell r="J972" t="str">
            <v/>
          </cell>
          <cell r="K972" t="str">
            <v/>
          </cell>
          <cell r="L972"/>
          <cell r="M972" t="str">
            <v/>
          </cell>
          <cell r="N972" t="str">
            <v/>
          </cell>
          <cell r="O972" t="str">
            <v/>
          </cell>
          <cell r="P972" t="str">
            <v>N</v>
          </cell>
          <cell r="Q972" t="str">
            <v/>
          </cell>
          <cell r="R972" t="str">
            <v/>
          </cell>
        </row>
        <row r="973">
          <cell r="B973" t="str">
            <v>04 0964</v>
          </cell>
          <cell r="C973" t="str">
            <v/>
          </cell>
          <cell r="D973" t="str">
            <v/>
          </cell>
          <cell r="E973" t="str">
            <v/>
          </cell>
          <cell r="F973" t="str">
            <v/>
          </cell>
          <cell r="G973" t="str">
            <v/>
          </cell>
          <cell r="H973"/>
          <cell r="I973" t="str">
            <v/>
          </cell>
          <cell r="J973" t="str">
            <v/>
          </cell>
          <cell r="K973" t="str">
            <v/>
          </cell>
          <cell r="L973"/>
          <cell r="M973" t="str">
            <v/>
          </cell>
          <cell r="N973" t="str">
            <v/>
          </cell>
          <cell r="O973" t="str">
            <v/>
          </cell>
          <cell r="P973" t="str">
            <v>N</v>
          </cell>
          <cell r="Q973" t="str">
            <v/>
          </cell>
          <cell r="R973" t="str">
            <v/>
          </cell>
        </row>
        <row r="974">
          <cell r="B974" t="str">
            <v>04 0965</v>
          </cell>
          <cell r="C974" t="str">
            <v/>
          </cell>
          <cell r="D974" t="str">
            <v/>
          </cell>
          <cell r="E974" t="str">
            <v/>
          </cell>
          <cell r="F974" t="str">
            <v/>
          </cell>
          <cell r="G974" t="str">
            <v/>
          </cell>
          <cell r="H974"/>
          <cell r="I974" t="str">
            <v/>
          </cell>
          <cell r="J974" t="str">
            <v/>
          </cell>
          <cell r="K974" t="str">
            <v/>
          </cell>
          <cell r="L974"/>
          <cell r="M974" t="str">
            <v/>
          </cell>
          <cell r="N974" t="str">
            <v/>
          </cell>
          <cell r="O974" t="str">
            <v/>
          </cell>
          <cell r="P974" t="str">
            <v>N</v>
          </cell>
          <cell r="Q974" t="str">
            <v/>
          </cell>
          <cell r="R974" t="str">
            <v/>
          </cell>
        </row>
        <row r="975">
          <cell r="B975" t="str">
            <v>04 0966</v>
          </cell>
          <cell r="C975" t="str">
            <v/>
          </cell>
          <cell r="D975" t="str">
            <v/>
          </cell>
          <cell r="E975" t="str">
            <v/>
          </cell>
          <cell r="F975" t="str">
            <v/>
          </cell>
          <cell r="G975" t="str">
            <v/>
          </cell>
          <cell r="H975"/>
          <cell r="I975" t="str">
            <v/>
          </cell>
          <cell r="J975" t="str">
            <v/>
          </cell>
          <cell r="K975" t="str">
            <v/>
          </cell>
          <cell r="L975"/>
          <cell r="M975" t="str">
            <v/>
          </cell>
          <cell r="N975" t="str">
            <v/>
          </cell>
          <cell r="O975" t="str">
            <v/>
          </cell>
          <cell r="P975" t="str">
            <v>N</v>
          </cell>
          <cell r="Q975" t="str">
            <v/>
          </cell>
          <cell r="R975" t="str">
            <v/>
          </cell>
        </row>
        <row r="976">
          <cell r="B976" t="str">
            <v>04 0967</v>
          </cell>
          <cell r="C976" t="str">
            <v/>
          </cell>
          <cell r="D976" t="str">
            <v/>
          </cell>
          <cell r="E976" t="str">
            <v/>
          </cell>
          <cell r="F976" t="str">
            <v/>
          </cell>
          <cell r="G976" t="str">
            <v/>
          </cell>
          <cell r="H976"/>
          <cell r="I976" t="str">
            <v/>
          </cell>
          <cell r="J976" t="str">
            <v/>
          </cell>
          <cell r="K976" t="str">
            <v/>
          </cell>
          <cell r="L976"/>
          <cell r="M976" t="str">
            <v/>
          </cell>
          <cell r="N976" t="str">
            <v/>
          </cell>
          <cell r="O976" t="str">
            <v/>
          </cell>
          <cell r="P976" t="str">
            <v>N</v>
          </cell>
          <cell r="Q976" t="str">
            <v/>
          </cell>
          <cell r="R976" t="str">
            <v/>
          </cell>
        </row>
        <row r="977">
          <cell r="B977" t="str">
            <v>04 0968</v>
          </cell>
          <cell r="C977" t="str">
            <v/>
          </cell>
          <cell r="D977" t="str">
            <v/>
          </cell>
          <cell r="E977" t="str">
            <v/>
          </cell>
          <cell r="F977" t="str">
            <v/>
          </cell>
          <cell r="G977" t="str">
            <v/>
          </cell>
          <cell r="H977"/>
          <cell r="I977" t="str">
            <v/>
          </cell>
          <cell r="J977" t="str">
            <v/>
          </cell>
          <cell r="K977" t="str">
            <v/>
          </cell>
          <cell r="L977"/>
          <cell r="M977" t="str">
            <v/>
          </cell>
          <cell r="N977" t="str">
            <v/>
          </cell>
          <cell r="O977" t="str">
            <v/>
          </cell>
          <cell r="P977" t="str">
            <v>N</v>
          </cell>
          <cell r="Q977" t="str">
            <v/>
          </cell>
          <cell r="R977" t="str">
            <v/>
          </cell>
        </row>
        <row r="978">
          <cell r="B978" t="str">
            <v>04 0969</v>
          </cell>
          <cell r="C978" t="str">
            <v/>
          </cell>
          <cell r="D978" t="str">
            <v/>
          </cell>
          <cell r="E978" t="str">
            <v/>
          </cell>
          <cell r="F978" t="str">
            <v/>
          </cell>
          <cell r="G978" t="str">
            <v/>
          </cell>
          <cell r="H978"/>
          <cell r="I978" t="str">
            <v/>
          </cell>
          <cell r="J978" t="str">
            <v/>
          </cell>
          <cell r="K978" t="str">
            <v/>
          </cell>
          <cell r="L978"/>
          <cell r="M978" t="str">
            <v/>
          </cell>
          <cell r="N978" t="str">
            <v/>
          </cell>
          <cell r="O978" t="str">
            <v/>
          </cell>
          <cell r="P978" t="str">
            <v>N</v>
          </cell>
          <cell r="Q978" t="str">
            <v/>
          </cell>
          <cell r="R978" t="str">
            <v/>
          </cell>
        </row>
        <row r="979">
          <cell r="B979" t="str">
            <v>04 0970</v>
          </cell>
          <cell r="C979" t="str">
            <v/>
          </cell>
          <cell r="D979" t="str">
            <v/>
          </cell>
          <cell r="E979" t="str">
            <v/>
          </cell>
          <cell r="F979" t="str">
            <v/>
          </cell>
          <cell r="G979" t="str">
            <v/>
          </cell>
          <cell r="H979"/>
          <cell r="I979" t="str">
            <v/>
          </cell>
          <cell r="J979" t="str">
            <v/>
          </cell>
          <cell r="K979" t="str">
            <v/>
          </cell>
          <cell r="L979"/>
          <cell r="M979" t="str">
            <v/>
          </cell>
          <cell r="N979" t="str">
            <v/>
          </cell>
          <cell r="O979" t="str">
            <v/>
          </cell>
          <cell r="P979" t="str">
            <v>N</v>
          </cell>
          <cell r="Q979" t="str">
            <v/>
          </cell>
          <cell r="R979" t="str">
            <v/>
          </cell>
        </row>
        <row r="980">
          <cell r="B980" t="str">
            <v>04 0971</v>
          </cell>
          <cell r="C980" t="str">
            <v/>
          </cell>
          <cell r="D980" t="str">
            <v/>
          </cell>
          <cell r="E980" t="str">
            <v/>
          </cell>
          <cell r="F980" t="str">
            <v/>
          </cell>
          <cell r="G980" t="str">
            <v/>
          </cell>
          <cell r="H980"/>
          <cell r="I980" t="str">
            <v/>
          </cell>
          <cell r="J980" t="str">
            <v/>
          </cell>
          <cell r="K980" t="str">
            <v/>
          </cell>
          <cell r="L980"/>
          <cell r="M980" t="str">
            <v/>
          </cell>
          <cell r="N980" t="str">
            <v/>
          </cell>
          <cell r="O980" t="str">
            <v/>
          </cell>
          <cell r="P980" t="str">
            <v>N</v>
          </cell>
          <cell r="Q980" t="str">
            <v/>
          </cell>
          <cell r="R980" t="str">
            <v/>
          </cell>
        </row>
        <row r="981">
          <cell r="B981" t="str">
            <v>04 0972</v>
          </cell>
          <cell r="C981" t="str">
            <v/>
          </cell>
          <cell r="D981" t="str">
            <v/>
          </cell>
          <cell r="E981" t="str">
            <v/>
          </cell>
          <cell r="F981" t="str">
            <v/>
          </cell>
          <cell r="G981" t="str">
            <v/>
          </cell>
          <cell r="H981"/>
          <cell r="I981" t="str">
            <v/>
          </cell>
          <cell r="J981" t="str">
            <v/>
          </cell>
          <cell r="K981" t="str">
            <v/>
          </cell>
          <cell r="L981"/>
          <cell r="M981" t="str">
            <v/>
          </cell>
          <cell r="N981" t="str">
            <v/>
          </cell>
          <cell r="O981" t="str">
            <v/>
          </cell>
          <cell r="P981" t="str">
            <v>N</v>
          </cell>
          <cell r="Q981" t="str">
            <v/>
          </cell>
          <cell r="R981" t="str">
            <v/>
          </cell>
        </row>
        <row r="982">
          <cell r="B982" t="str">
            <v>04 0973</v>
          </cell>
          <cell r="C982" t="str">
            <v/>
          </cell>
          <cell r="D982" t="str">
            <v/>
          </cell>
          <cell r="E982" t="str">
            <v/>
          </cell>
          <cell r="F982" t="str">
            <v/>
          </cell>
          <cell r="G982" t="str">
            <v/>
          </cell>
          <cell r="H982"/>
          <cell r="I982" t="str">
            <v/>
          </cell>
          <cell r="J982" t="str">
            <v/>
          </cell>
          <cell r="K982" t="str">
            <v/>
          </cell>
          <cell r="L982"/>
          <cell r="M982" t="str">
            <v/>
          </cell>
          <cell r="N982" t="str">
            <v/>
          </cell>
          <cell r="O982" t="str">
            <v/>
          </cell>
          <cell r="P982" t="str">
            <v>N</v>
          </cell>
          <cell r="Q982" t="str">
            <v/>
          </cell>
          <cell r="R982" t="str">
            <v/>
          </cell>
        </row>
        <row r="983">
          <cell r="B983" t="str">
            <v>04 0974</v>
          </cell>
          <cell r="C983" t="str">
            <v/>
          </cell>
          <cell r="D983" t="str">
            <v/>
          </cell>
          <cell r="E983" t="str">
            <v/>
          </cell>
          <cell r="F983" t="str">
            <v/>
          </cell>
          <cell r="G983" t="str">
            <v/>
          </cell>
          <cell r="H983"/>
          <cell r="I983" t="str">
            <v/>
          </cell>
          <cell r="J983" t="str">
            <v/>
          </cell>
          <cell r="K983" t="str">
            <v/>
          </cell>
          <cell r="L983"/>
          <cell r="M983" t="str">
            <v/>
          </cell>
          <cell r="N983" t="str">
            <v/>
          </cell>
          <cell r="O983" t="str">
            <v/>
          </cell>
          <cell r="P983" t="str">
            <v>N</v>
          </cell>
          <cell r="Q983" t="str">
            <v/>
          </cell>
          <cell r="R983" t="str">
            <v/>
          </cell>
        </row>
        <row r="984">
          <cell r="B984" t="str">
            <v>04 0975</v>
          </cell>
          <cell r="C984" t="str">
            <v/>
          </cell>
          <cell r="D984" t="str">
            <v/>
          </cell>
          <cell r="E984" t="str">
            <v/>
          </cell>
          <cell r="F984" t="str">
            <v/>
          </cell>
          <cell r="G984" t="str">
            <v/>
          </cell>
          <cell r="H984"/>
          <cell r="I984" t="str">
            <v/>
          </cell>
          <cell r="J984" t="str">
            <v/>
          </cell>
          <cell r="K984" t="str">
            <v/>
          </cell>
          <cell r="L984"/>
          <cell r="M984" t="str">
            <v/>
          </cell>
          <cell r="N984" t="str">
            <v/>
          </cell>
          <cell r="O984" t="str">
            <v/>
          </cell>
          <cell r="P984" t="str">
            <v>N</v>
          </cell>
          <cell r="Q984" t="str">
            <v/>
          </cell>
          <cell r="R984" t="str">
            <v/>
          </cell>
        </row>
        <row r="985">
          <cell r="B985" t="str">
            <v>04 0976</v>
          </cell>
          <cell r="C985" t="str">
            <v/>
          </cell>
          <cell r="D985" t="str">
            <v/>
          </cell>
          <cell r="E985" t="str">
            <v/>
          </cell>
          <cell r="F985" t="str">
            <v/>
          </cell>
          <cell r="G985" t="str">
            <v/>
          </cell>
          <cell r="H985"/>
          <cell r="I985" t="str">
            <v/>
          </cell>
          <cell r="J985" t="str">
            <v/>
          </cell>
          <cell r="K985" t="str">
            <v/>
          </cell>
          <cell r="L985"/>
          <cell r="M985" t="str">
            <v/>
          </cell>
          <cell r="N985" t="str">
            <v/>
          </cell>
          <cell r="O985" t="str">
            <v/>
          </cell>
          <cell r="P985" t="str">
            <v>N</v>
          </cell>
          <cell r="Q985" t="str">
            <v/>
          </cell>
          <cell r="R985" t="str">
            <v/>
          </cell>
        </row>
        <row r="986">
          <cell r="B986" t="str">
            <v>04 0977</v>
          </cell>
          <cell r="C986" t="str">
            <v/>
          </cell>
          <cell r="D986" t="str">
            <v/>
          </cell>
          <cell r="E986" t="str">
            <v/>
          </cell>
          <cell r="F986" t="str">
            <v/>
          </cell>
          <cell r="G986" t="str">
            <v/>
          </cell>
          <cell r="H986"/>
          <cell r="I986" t="str">
            <v/>
          </cell>
          <cell r="J986" t="str">
            <v/>
          </cell>
          <cell r="K986" t="str">
            <v/>
          </cell>
          <cell r="L986"/>
          <cell r="M986" t="str">
            <v/>
          </cell>
          <cell r="N986" t="str">
            <v/>
          </cell>
          <cell r="O986" t="str">
            <v/>
          </cell>
          <cell r="P986" t="str">
            <v>N</v>
          </cell>
          <cell r="Q986" t="str">
            <v/>
          </cell>
          <cell r="R986" t="str">
            <v/>
          </cell>
        </row>
        <row r="987">
          <cell r="B987" t="str">
            <v>04 0978</v>
          </cell>
          <cell r="C987" t="str">
            <v/>
          </cell>
          <cell r="D987" t="str">
            <v/>
          </cell>
          <cell r="E987" t="str">
            <v/>
          </cell>
          <cell r="F987" t="str">
            <v/>
          </cell>
          <cell r="G987" t="str">
            <v/>
          </cell>
          <cell r="H987"/>
          <cell r="I987" t="str">
            <v/>
          </cell>
          <cell r="J987" t="str">
            <v/>
          </cell>
          <cell r="K987" t="str">
            <v/>
          </cell>
          <cell r="L987"/>
          <cell r="M987" t="str">
            <v/>
          </cell>
          <cell r="N987" t="str">
            <v/>
          </cell>
          <cell r="O987" t="str">
            <v/>
          </cell>
          <cell r="P987" t="str">
            <v>N</v>
          </cell>
          <cell r="Q987" t="str">
            <v/>
          </cell>
          <cell r="R987" t="str">
            <v/>
          </cell>
        </row>
        <row r="988">
          <cell r="B988" t="str">
            <v>04 0979</v>
          </cell>
          <cell r="C988" t="str">
            <v/>
          </cell>
          <cell r="D988" t="str">
            <v/>
          </cell>
          <cell r="E988" t="str">
            <v/>
          </cell>
          <cell r="F988" t="str">
            <v/>
          </cell>
          <cell r="G988" t="str">
            <v/>
          </cell>
          <cell r="H988"/>
          <cell r="I988" t="str">
            <v/>
          </cell>
          <cell r="J988" t="str">
            <v/>
          </cell>
          <cell r="K988" t="str">
            <v/>
          </cell>
          <cell r="L988"/>
          <cell r="M988" t="str">
            <v/>
          </cell>
          <cell r="N988" t="str">
            <v/>
          </cell>
          <cell r="O988" t="str">
            <v/>
          </cell>
          <cell r="P988" t="str">
            <v>N</v>
          </cell>
          <cell r="Q988" t="str">
            <v/>
          </cell>
          <cell r="R988" t="str">
            <v/>
          </cell>
        </row>
        <row r="989">
          <cell r="B989" t="str">
            <v>04 0980</v>
          </cell>
          <cell r="C989" t="str">
            <v/>
          </cell>
          <cell r="D989" t="str">
            <v/>
          </cell>
          <cell r="E989" t="str">
            <v/>
          </cell>
          <cell r="F989" t="str">
            <v/>
          </cell>
          <cell r="G989" t="str">
            <v/>
          </cell>
          <cell r="H989"/>
          <cell r="I989" t="str">
            <v/>
          </cell>
          <cell r="J989" t="str">
            <v/>
          </cell>
          <cell r="K989" t="str">
            <v/>
          </cell>
          <cell r="L989"/>
          <cell r="M989" t="str">
            <v/>
          </cell>
          <cell r="N989" t="str">
            <v/>
          </cell>
          <cell r="O989" t="str">
            <v/>
          </cell>
          <cell r="P989" t="str">
            <v>N</v>
          </cell>
          <cell r="Q989" t="str">
            <v/>
          </cell>
          <cell r="R989" t="str">
            <v/>
          </cell>
        </row>
        <row r="990">
          <cell r="B990" t="str">
            <v>04 0981</v>
          </cell>
          <cell r="C990" t="str">
            <v/>
          </cell>
          <cell r="D990" t="str">
            <v/>
          </cell>
          <cell r="E990" t="str">
            <v/>
          </cell>
          <cell r="F990" t="str">
            <v/>
          </cell>
          <cell r="G990" t="str">
            <v/>
          </cell>
          <cell r="H990"/>
          <cell r="I990" t="str">
            <v/>
          </cell>
          <cell r="J990" t="str">
            <v/>
          </cell>
          <cell r="K990" t="str">
            <v/>
          </cell>
          <cell r="L990"/>
          <cell r="M990" t="str">
            <v/>
          </cell>
          <cell r="N990" t="str">
            <v/>
          </cell>
          <cell r="O990" t="str">
            <v/>
          </cell>
          <cell r="P990" t="str">
            <v>N</v>
          </cell>
          <cell r="Q990" t="str">
            <v/>
          </cell>
          <cell r="R990" t="str">
            <v/>
          </cell>
        </row>
        <row r="991">
          <cell r="B991" t="str">
            <v>04 0982</v>
          </cell>
          <cell r="C991" t="str">
            <v/>
          </cell>
          <cell r="D991" t="str">
            <v/>
          </cell>
          <cell r="E991" t="str">
            <v/>
          </cell>
          <cell r="F991" t="str">
            <v/>
          </cell>
          <cell r="G991" t="str">
            <v/>
          </cell>
          <cell r="H991"/>
          <cell r="I991" t="str">
            <v/>
          </cell>
          <cell r="J991" t="str">
            <v/>
          </cell>
          <cell r="K991" t="str">
            <v/>
          </cell>
          <cell r="L991"/>
          <cell r="M991" t="str">
            <v/>
          </cell>
          <cell r="N991" t="str">
            <v/>
          </cell>
          <cell r="O991" t="str">
            <v/>
          </cell>
          <cell r="P991" t="str">
            <v>N</v>
          </cell>
          <cell r="Q991" t="str">
            <v/>
          </cell>
          <cell r="R991" t="str">
            <v/>
          </cell>
        </row>
        <row r="992">
          <cell r="B992" t="str">
            <v>04 0983</v>
          </cell>
          <cell r="C992" t="str">
            <v/>
          </cell>
          <cell r="D992" t="str">
            <v/>
          </cell>
          <cell r="E992" t="str">
            <v/>
          </cell>
          <cell r="F992" t="str">
            <v/>
          </cell>
          <cell r="G992" t="str">
            <v/>
          </cell>
          <cell r="H992"/>
          <cell r="I992" t="str">
            <v/>
          </cell>
          <cell r="J992" t="str">
            <v/>
          </cell>
          <cell r="K992" t="str">
            <v/>
          </cell>
          <cell r="L992"/>
          <cell r="M992" t="str">
            <v/>
          </cell>
          <cell r="N992" t="str">
            <v/>
          </cell>
          <cell r="O992" t="str">
            <v/>
          </cell>
          <cell r="P992" t="str">
            <v>N</v>
          </cell>
          <cell r="Q992" t="str">
            <v/>
          </cell>
          <cell r="R992" t="str">
            <v/>
          </cell>
        </row>
        <row r="993">
          <cell r="B993" t="str">
            <v>04 0984</v>
          </cell>
          <cell r="C993" t="str">
            <v/>
          </cell>
          <cell r="D993" t="str">
            <v/>
          </cell>
          <cell r="E993" t="str">
            <v/>
          </cell>
          <cell r="F993" t="str">
            <v/>
          </cell>
          <cell r="G993" t="str">
            <v/>
          </cell>
          <cell r="H993"/>
          <cell r="I993" t="str">
            <v/>
          </cell>
          <cell r="J993" t="str">
            <v/>
          </cell>
          <cell r="K993" t="str">
            <v/>
          </cell>
          <cell r="L993"/>
          <cell r="M993" t="str">
            <v/>
          </cell>
          <cell r="N993" t="str">
            <v/>
          </cell>
          <cell r="O993" t="str">
            <v/>
          </cell>
          <cell r="P993" t="str">
            <v>N</v>
          </cell>
          <cell r="Q993" t="str">
            <v/>
          </cell>
          <cell r="R993" t="str">
            <v/>
          </cell>
        </row>
        <row r="994">
          <cell r="B994" t="str">
            <v>04 0985</v>
          </cell>
          <cell r="C994" t="str">
            <v/>
          </cell>
          <cell r="D994" t="str">
            <v/>
          </cell>
          <cell r="E994" t="str">
            <v/>
          </cell>
          <cell r="F994" t="str">
            <v/>
          </cell>
          <cell r="G994" t="str">
            <v/>
          </cell>
          <cell r="H994"/>
          <cell r="I994" t="str">
            <v/>
          </cell>
          <cell r="J994" t="str">
            <v/>
          </cell>
          <cell r="K994" t="str">
            <v/>
          </cell>
          <cell r="L994"/>
          <cell r="M994" t="str">
            <v/>
          </cell>
          <cell r="N994" t="str">
            <v/>
          </cell>
          <cell r="O994" t="str">
            <v/>
          </cell>
          <cell r="P994" t="str">
            <v>N</v>
          </cell>
          <cell r="Q994" t="str">
            <v/>
          </cell>
          <cell r="R994" t="str">
            <v/>
          </cell>
        </row>
        <row r="995">
          <cell r="B995" t="str">
            <v>04 0986</v>
          </cell>
          <cell r="C995" t="str">
            <v/>
          </cell>
          <cell r="D995" t="str">
            <v/>
          </cell>
          <cell r="E995" t="str">
            <v/>
          </cell>
          <cell r="F995" t="str">
            <v/>
          </cell>
          <cell r="G995" t="str">
            <v/>
          </cell>
          <cell r="H995"/>
          <cell r="I995" t="str">
            <v/>
          </cell>
          <cell r="J995" t="str">
            <v/>
          </cell>
          <cell r="K995" t="str">
            <v/>
          </cell>
          <cell r="L995"/>
          <cell r="M995" t="str">
            <v/>
          </cell>
          <cell r="N995" t="str">
            <v/>
          </cell>
          <cell r="O995" t="str">
            <v/>
          </cell>
          <cell r="P995" t="str">
            <v>N</v>
          </cell>
          <cell r="Q995" t="str">
            <v/>
          </cell>
          <cell r="R995" t="str">
            <v/>
          </cell>
        </row>
        <row r="996">
          <cell r="B996" t="str">
            <v>04 0987</v>
          </cell>
          <cell r="C996" t="str">
            <v/>
          </cell>
          <cell r="D996" t="str">
            <v/>
          </cell>
          <cell r="E996" t="str">
            <v/>
          </cell>
          <cell r="F996" t="str">
            <v/>
          </cell>
          <cell r="G996" t="str">
            <v/>
          </cell>
          <cell r="H996"/>
          <cell r="I996" t="str">
            <v/>
          </cell>
          <cell r="J996" t="str">
            <v/>
          </cell>
          <cell r="K996" t="str">
            <v/>
          </cell>
          <cell r="L996"/>
          <cell r="M996" t="str">
            <v/>
          </cell>
          <cell r="N996" t="str">
            <v/>
          </cell>
          <cell r="O996" t="str">
            <v/>
          </cell>
          <cell r="P996" t="str">
            <v>N</v>
          </cell>
          <cell r="Q996" t="str">
            <v/>
          </cell>
          <cell r="R996" t="str">
            <v/>
          </cell>
        </row>
        <row r="997">
          <cell r="B997" t="str">
            <v>04 0988</v>
          </cell>
          <cell r="C997" t="str">
            <v/>
          </cell>
          <cell r="D997" t="str">
            <v/>
          </cell>
          <cell r="E997" t="str">
            <v/>
          </cell>
          <cell r="F997" t="str">
            <v/>
          </cell>
          <cell r="G997" t="str">
            <v/>
          </cell>
          <cell r="H997"/>
          <cell r="I997" t="str">
            <v/>
          </cell>
          <cell r="J997" t="str">
            <v/>
          </cell>
          <cell r="K997" t="str">
            <v/>
          </cell>
          <cell r="L997"/>
          <cell r="M997" t="str">
            <v/>
          </cell>
          <cell r="N997" t="str">
            <v/>
          </cell>
          <cell r="O997" t="str">
            <v/>
          </cell>
          <cell r="P997" t="str">
            <v>N</v>
          </cell>
          <cell r="Q997" t="str">
            <v/>
          </cell>
          <cell r="R997" t="str">
            <v/>
          </cell>
        </row>
        <row r="998">
          <cell r="B998" t="str">
            <v>04 0989</v>
          </cell>
          <cell r="C998" t="str">
            <v/>
          </cell>
          <cell r="D998" t="str">
            <v/>
          </cell>
          <cell r="E998" t="str">
            <v/>
          </cell>
          <cell r="F998" t="str">
            <v/>
          </cell>
          <cell r="G998" t="str">
            <v/>
          </cell>
          <cell r="H998"/>
          <cell r="I998" t="str">
            <v/>
          </cell>
          <cell r="J998" t="str">
            <v/>
          </cell>
          <cell r="K998" t="str">
            <v/>
          </cell>
          <cell r="L998"/>
          <cell r="M998" t="str">
            <v/>
          </cell>
          <cell r="N998" t="str">
            <v/>
          </cell>
          <cell r="O998" t="str">
            <v/>
          </cell>
          <cell r="P998" t="str">
            <v>N</v>
          </cell>
          <cell r="Q998" t="str">
            <v/>
          </cell>
          <cell r="R998" t="str">
            <v/>
          </cell>
        </row>
        <row r="999">
          <cell r="B999" t="str">
            <v>04 0990</v>
          </cell>
          <cell r="C999" t="str">
            <v/>
          </cell>
          <cell r="D999" t="str">
            <v/>
          </cell>
          <cell r="E999" t="str">
            <v/>
          </cell>
          <cell r="F999" t="str">
            <v/>
          </cell>
          <cell r="G999" t="str">
            <v/>
          </cell>
          <cell r="H999"/>
          <cell r="I999" t="str">
            <v/>
          </cell>
          <cell r="J999" t="str">
            <v/>
          </cell>
          <cell r="K999" t="str">
            <v/>
          </cell>
          <cell r="L999"/>
          <cell r="M999" t="str">
            <v/>
          </cell>
          <cell r="N999" t="str">
            <v/>
          </cell>
          <cell r="O999" t="str">
            <v/>
          </cell>
          <cell r="P999" t="str">
            <v>N</v>
          </cell>
          <cell r="Q999" t="str">
            <v/>
          </cell>
          <cell r="R999" t="str">
            <v/>
          </cell>
        </row>
        <row r="1000">
          <cell r="B1000" t="str">
            <v>04 0991</v>
          </cell>
          <cell r="C1000" t="str">
            <v/>
          </cell>
          <cell r="D1000" t="str">
            <v/>
          </cell>
          <cell r="E1000" t="str">
            <v/>
          </cell>
          <cell r="F1000" t="str">
            <v/>
          </cell>
          <cell r="G1000" t="str">
            <v/>
          </cell>
          <cell r="H1000"/>
          <cell r="I1000" t="str">
            <v/>
          </cell>
          <cell r="J1000" t="str">
            <v/>
          </cell>
          <cell r="K1000" t="str">
            <v/>
          </cell>
          <cell r="L1000"/>
          <cell r="M1000" t="str">
            <v/>
          </cell>
          <cell r="N1000" t="str">
            <v/>
          </cell>
          <cell r="O1000" t="str">
            <v/>
          </cell>
          <cell r="P1000" t="str">
            <v>N</v>
          </cell>
          <cell r="Q1000" t="str">
            <v/>
          </cell>
          <cell r="R1000" t="str">
            <v/>
          </cell>
        </row>
        <row r="1001">
          <cell r="B1001" t="str">
            <v>04 0992</v>
          </cell>
          <cell r="C1001" t="str">
            <v/>
          </cell>
          <cell r="D1001" t="str">
            <v/>
          </cell>
          <cell r="E1001" t="str">
            <v/>
          </cell>
          <cell r="F1001" t="str">
            <v/>
          </cell>
          <cell r="G1001" t="str">
            <v/>
          </cell>
          <cell r="H1001"/>
          <cell r="I1001" t="str">
            <v/>
          </cell>
          <cell r="J1001" t="str">
            <v/>
          </cell>
          <cell r="K1001" t="str">
            <v/>
          </cell>
          <cell r="L1001"/>
          <cell r="M1001" t="str">
            <v/>
          </cell>
          <cell r="N1001" t="str">
            <v/>
          </cell>
          <cell r="O1001" t="str">
            <v/>
          </cell>
          <cell r="P1001" t="str">
            <v>N</v>
          </cell>
          <cell r="Q1001" t="str">
            <v/>
          </cell>
          <cell r="R1001" t="str">
            <v/>
          </cell>
        </row>
        <row r="1002">
          <cell r="B1002" t="str">
            <v>04 0993</v>
          </cell>
          <cell r="C1002" t="str">
            <v/>
          </cell>
          <cell r="D1002" t="str">
            <v/>
          </cell>
          <cell r="E1002" t="str">
            <v/>
          </cell>
          <cell r="F1002" t="str">
            <v/>
          </cell>
          <cell r="G1002" t="str">
            <v/>
          </cell>
          <cell r="H1002"/>
          <cell r="I1002" t="str">
            <v/>
          </cell>
          <cell r="J1002" t="str">
            <v/>
          </cell>
          <cell r="K1002" t="str">
            <v/>
          </cell>
          <cell r="L1002"/>
          <cell r="M1002" t="str">
            <v/>
          </cell>
          <cell r="N1002" t="str">
            <v/>
          </cell>
          <cell r="O1002" t="str">
            <v/>
          </cell>
          <cell r="P1002" t="str">
            <v>N</v>
          </cell>
          <cell r="Q1002" t="str">
            <v/>
          </cell>
          <cell r="R1002" t="str">
            <v/>
          </cell>
        </row>
        <row r="1003">
          <cell r="B1003" t="str">
            <v>04 0994</v>
          </cell>
          <cell r="C1003" t="str">
            <v/>
          </cell>
          <cell r="D1003" t="str">
            <v/>
          </cell>
          <cell r="E1003" t="str">
            <v/>
          </cell>
          <cell r="F1003" t="str">
            <v/>
          </cell>
          <cell r="G1003" t="str">
            <v/>
          </cell>
          <cell r="H1003"/>
          <cell r="I1003" t="str">
            <v/>
          </cell>
          <cell r="J1003" t="str">
            <v/>
          </cell>
          <cell r="K1003" t="str">
            <v/>
          </cell>
          <cell r="L1003"/>
          <cell r="M1003" t="str">
            <v/>
          </cell>
          <cell r="N1003" t="str">
            <v/>
          </cell>
          <cell r="O1003" t="str">
            <v/>
          </cell>
          <cell r="P1003" t="str">
            <v>N</v>
          </cell>
          <cell r="Q1003" t="str">
            <v/>
          </cell>
          <cell r="R1003" t="str">
            <v/>
          </cell>
        </row>
        <row r="1004">
          <cell r="B1004" t="str">
            <v>04 0995</v>
          </cell>
          <cell r="C1004" t="str">
            <v/>
          </cell>
          <cell r="D1004" t="str">
            <v/>
          </cell>
          <cell r="E1004" t="str">
            <v/>
          </cell>
          <cell r="F1004" t="str">
            <v/>
          </cell>
          <cell r="G1004" t="str">
            <v/>
          </cell>
          <cell r="H1004"/>
          <cell r="I1004" t="str">
            <v/>
          </cell>
          <cell r="J1004" t="str">
            <v/>
          </cell>
          <cell r="K1004" t="str">
            <v/>
          </cell>
          <cell r="L1004"/>
          <cell r="M1004" t="str">
            <v/>
          </cell>
          <cell r="N1004" t="str">
            <v/>
          </cell>
          <cell r="O1004" t="str">
            <v/>
          </cell>
          <cell r="P1004" t="str">
            <v>N</v>
          </cell>
          <cell r="Q1004" t="str">
            <v/>
          </cell>
          <cell r="R1004" t="str">
            <v/>
          </cell>
        </row>
        <row r="1005">
          <cell r="B1005" t="str">
            <v>04 0996</v>
          </cell>
          <cell r="C1005" t="str">
            <v/>
          </cell>
          <cell r="D1005" t="str">
            <v/>
          </cell>
          <cell r="E1005" t="str">
            <v/>
          </cell>
          <cell r="F1005" t="str">
            <v/>
          </cell>
          <cell r="G1005" t="str">
            <v/>
          </cell>
          <cell r="H1005"/>
          <cell r="I1005" t="str">
            <v/>
          </cell>
          <cell r="J1005" t="str">
            <v/>
          </cell>
          <cell r="K1005" t="str">
            <v/>
          </cell>
          <cell r="L1005"/>
          <cell r="M1005" t="str">
            <v/>
          </cell>
          <cell r="N1005" t="str">
            <v/>
          </cell>
          <cell r="O1005" t="str">
            <v/>
          </cell>
          <cell r="P1005" t="str">
            <v>N</v>
          </cell>
          <cell r="Q1005" t="str">
            <v/>
          </cell>
          <cell r="R1005" t="str">
            <v/>
          </cell>
        </row>
        <row r="1006">
          <cell r="C1006" t="str">
            <v>HOSPITAL</v>
          </cell>
          <cell r="D1006" t="str">
            <v>R1</v>
          </cell>
          <cell r="E1006" t="str">
            <v>MARYANE</v>
          </cell>
          <cell r="F1006" t="str">
            <v>HOSPITALSC</v>
          </cell>
          <cell r="H1006"/>
          <cell r="L1006"/>
          <cell r="M1006"/>
          <cell r="N1006"/>
          <cell r="Q1006" t="str">
            <v>HOSPITALSC</v>
          </cell>
          <cell r="R1006" t="str">
            <v>AGNALDO</v>
          </cell>
        </row>
        <row r="1007">
          <cell r="H1007"/>
          <cell r="L1007"/>
          <cell r="M1007"/>
          <cell r="N1007"/>
        </row>
        <row r="1008">
          <cell r="F1008" t="str">
            <v>CBFR-RJ</v>
          </cell>
          <cell r="G1008" t="str">
            <v>PETZ CABO FRIO</v>
          </cell>
          <cell r="H1008"/>
          <cell r="L1008"/>
          <cell r="M1008"/>
          <cell r="N1008"/>
        </row>
        <row r="1009">
          <cell r="F1009" t="str">
            <v>SJDP-SP</v>
          </cell>
          <cell r="G1009" t="str">
            <v>PETZ SHOPPING JARDIM PLAMPLONA</v>
          </cell>
          <cell r="H1009"/>
          <cell r="L1009"/>
          <cell r="M1009"/>
          <cell r="N1009"/>
        </row>
        <row r="1010">
          <cell r="F1010" t="str">
            <v>SNAM-RJ</v>
          </cell>
          <cell r="G1010" t="str">
            <v>PETZ SHOPPING NOVA AMERICA</v>
          </cell>
          <cell r="H1010"/>
          <cell r="L1010"/>
          <cell r="M1010"/>
          <cell r="N1010"/>
        </row>
        <row r="1011">
          <cell r="F1011" t="str">
            <v>VLZT-SP</v>
          </cell>
          <cell r="G1011" t="str">
            <v>PETZ VILA LUZITA</v>
          </cell>
          <cell r="H1011"/>
          <cell r="L1011"/>
          <cell r="M1011"/>
          <cell r="N1011"/>
        </row>
        <row r="1012">
          <cell r="F1012" t="str">
            <v>XXIM-PR</v>
          </cell>
          <cell r="G1012" t="str">
            <v>PETZ XAXIM</v>
          </cell>
          <cell r="H1012"/>
          <cell r="L1012"/>
          <cell r="M1012"/>
          <cell r="N1012"/>
        </row>
        <row r="1013">
          <cell r="F1013" t="str">
            <v>AJCP-RJ</v>
          </cell>
          <cell r="G1013" t="str">
            <v>PETZ ASSAI JACAREPAGUA</v>
          </cell>
          <cell r="H1013"/>
          <cell r="L1013"/>
          <cell r="M1013"/>
          <cell r="N1013"/>
        </row>
        <row r="1014">
          <cell r="H1014"/>
          <cell r="L1014"/>
          <cell r="M1014"/>
          <cell r="N1014"/>
          <cell r="R1014" t="e">
            <v>#N/A</v>
          </cell>
        </row>
        <row r="1015">
          <cell r="B1015" t="str">
            <v>04 7001</v>
          </cell>
          <cell r="C1015" t="str">
            <v>ZEE</v>
          </cell>
          <cell r="D1015" t="str">
            <v>ZEE</v>
          </cell>
          <cell r="E1015" t="str">
            <v>MARYANE</v>
          </cell>
          <cell r="F1015" t="str">
            <v>ZBRR-RJ</v>
          </cell>
          <cell r="G1015" t="str">
            <v>ZEE NOW BARRA</v>
          </cell>
          <cell r="H1015">
            <v>43831</v>
          </cell>
          <cell r="I1015" t="str">
            <v>AVN MALIBU, 260</v>
          </cell>
          <cell r="J1015" t="str">
            <v>RIO DE JANEIRO</v>
          </cell>
          <cell r="K1015" t="str">
            <v>RJ</v>
          </cell>
          <cell r="L1015"/>
          <cell r="M1015" t="str">
            <v>18.328.118/0276-51</v>
          </cell>
          <cell r="N1015">
            <v>12702124</v>
          </cell>
          <cell r="O1015" t="str">
            <v>BARRA DA TIJUCA</v>
          </cell>
          <cell r="P1015" t="str">
            <v>S</v>
          </cell>
          <cell r="Q1015" t="str">
            <v>ZBRR-RJ</v>
          </cell>
          <cell r="R1015" t="str">
            <v>ALEX</v>
          </cell>
        </row>
        <row r="1016">
          <cell r="B1016" t="str">
            <v>04 7002</v>
          </cell>
          <cell r="C1016" t="str">
            <v>ZEE</v>
          </cell>
          <cell r="D1016" t="str">
            <v>ZEE</v>
          </cell>
          <cell r="E1016" t="str">
            <v>MARYANE</v>
          </cell>
          <cell r="F1016" t="str">
            <v>ZBTF-RJ</v>
          </cell>
          <cell r="G1016" t="str">
            <v>ZEE NOW BOTAFOGO</v>
          </cell>
          <cell r="H1016">
            <v>43831</v>
          </cell>
          <cell r="I1016" t="str">
            <v>RUA DA PASSAGEM, 00130</v>
          </cell>
          <cell r="J1016" t="str">
            <v>RIO DE JANEIRO</v>
          </cell>
          <cell r="K1016" t="str">
            <v>RJ</v>
          </cell>
          <cell r="L1016">
            <v>22290031</v>
          </cell>
          <cell r="M1016" t="str">
            <v>18.328.118/0275-70</v>
          </cell>
          <cell r="N1016">
            <v>12698003</v>
          </cell>
          <cell r="O1016" t="str">
            <v>BOTAFOGO</v>
          </cell>
          <cell r="P1016" t="str">
            <v>S</v>
          </cell>
          <cell r="Q1016" t="str">
            <v>ZBTF-RJ</v>
          </cell>
          <cell r="R1016" t="str">
            <v>ALEX</v>
          </cell>
        </row>
        <row r="1017">
          <cell r="B1017" t="str">
            <v>04 7003</v>
          </cell>
          <cell r="C1017" t="str">
            <v>ZEE</v>
          </cell>
          <cell r="D1017" t="str">
            <v>ZEE</v>
          </cell>
          <cell r="E1017" t="str">
            <v>MARYANE</v>
          </cell>
          <cell r="F1017" t="str">
            <v>ZITM-SP</v>
          </cell>
          <cell r="G1017" t="str">
            <v>ZEE NOW ITAIM</v>
          </cell>
          <cell r="H1017">
            <v>43831</v>
          </cell>
          <cell r="I1017" t="str">
            <v>RUA CLODOMIRO AMAZONAS, 719</v>
          </cell>
          <cell r="J1017" t="str">
            <v>SÃO PAULO</v>
          </cell>
          <cell r="K1017" t="str">
            <v>SP</v>
          </cell>
          <cell r="L1017">
            <v>4537011</v>
          </cell>
          <cell r="M1017" t="str">
            <v>18.328.118/0250-12</v>
          </cell>
          <cell r="N1017">
            <v>136845465111</v>
          </cell>
          <cell r="O1017" t="str">
            <v>VILA NOVA CONCEICAO</v>
          </cell>
          <cell r="P1017" t="str">
            <v>S</v>
          </cell>
          <cell r="Q1017" t="str">
            <v>ZITM-SP</v>
          </cell>
          <cell r="R1017" t="str">
            <v>AGNALDO</v>
          </cell>
        </row>
        <row r="1018">
          <cell r="B1018" t="str">
            <v>04 7004</v>
          </cell>
          <cell r="C1018" t="str">
            <v>ZEE</v>
          </cell>
          <cell r="D1018" t="str">
            <v>ZEE</v>
          </cell>
          <cell r="E1018" t="str">
            <v>MARYANE</v>
          </cell>
          <cell r="F1018" t="str">
            <v>ZHGP-SP</v>
          </cell>
          <cell r="G1018" t="str">
            <v>ZEE NOW HIGIENOPOLIS</v>
          </cell>
          <cell r="H1018">
            <v>43831</v>
          </cell>
          <cell r="I1018" t="str">
            <v>R CONS NEBIAS, 1114</v>
          </cell>
          <cell r="J1018" t="str">
            <v>SÃO PAULO</v>
          </cell>
          <cell r="K1018" t="str">
            <v>SP</v>
          </cell>
          <cell r="L1018">
            <v>1203002</v>
          </cell>
          <cell r="M1018">
            <v>18328118026841</v>
          </cell>
          <cell r="N1018">
            <v>138160177110</v>
          </cell>
          <cell r="O1018" t="str">
            <v>CAMPOS ELISEOS</v>
          </cell>
          <cell r="P1018" t="str">
            <v>S</v>
          </cell>
          <cell r="Q1018" t="str">
            <v>ZHGP-SP</v>
          </cell>
          <cell r="R1018" t="str">
            <v>AGNALDO</v>
          </cell>
        </row>
        <row r="1019">
          <cell r="B1019" t="str">
            <v>04 7005</v>
          </cell>
          <cell r="C1019" t="str">
            <v>ZEE</v>
          </cell>
          <cell r="D1019" t="str">
            <v>ZEE</v>
          </cell>
          <cell r="E1019" t="str">
            <v>MARYANE</v>
          </cell>
          <cell r="F1019" t="str">
            <v>ZNTR-RJ</v>
          </cell>
          <cell r="G1019" t="str">
            <v>ZEE NOW NITERÓI</v>
          </cell>
          <cell r="H1019">
            <v>43831</v>
          </cell>
          <cell r="I1019" t="str">
            <v>RUA NORONHA TORREZÃO, 165</v>
          </cell>
          <cell r="J1019" t="str">
            <v>NITEROI</v>
          </cell>
          <cell r="K1019" t="str">
            <v>RJ</v>
          </cell>
          <cell r="L1019">
            <v>24240185</v>
          </cell>
          <cell r="M1019">
            <v>18328118025950</v>
          </cell>
          <cell r="N1019">
            <v>12654430</v>
          </cell>
          <cell r="O1019" t="str">
            <v>SANTA ROSA</v>
          </cell>
          <cell r="P1019" t="str">
            <v>S</v>
          </cell>
          <cell r="Q1019" t="str">
            <v>ZNTR-RJ</v>
          </cell>
          <cell r="R1019" t="str">
            <v>ALEX</v>
          </cell>
        </row>
        <row r="1020">
          <cell r="B1020" t="str">
            <v>04 7006</v>
          </cell>
          <cell r="C1020" t="str">
            <v>ZEE</v>
          </cell>
          <cell r="D1020" t="str">
            <v>ZEE</v>
          </cell>
          <cell r="E1020" t="str">
            <v>MARYANE</v>
          </cell>
          <cell r="F1020" t="str">
            <v>ZABH-SP</v>
          </cell>
          <cell r="G1020" t="str">
            <v>HUB ZEE NOW ABC</v>
          </cell>
          <cell r="H1020">
            <v>43831</v>
          </cell>
          <cell r="I1020" t="str">
            <v>AV SENADOR VERGUEIRO, 3315</v>
          </cell>
          <cell r="J1020" t="str">
            <v>SÃO BERNARDO DO CAMPO</v>
          </cell>
          <cell r="K1020" t="str">
            <v>SP</v>
          </cell>
          <cell r="L1020">
            <v>9601000</v>
          </cell>
          <cell r="M1020">
            <v>18328118029352</v>
          </cell>
          <cell r="N1020">
            <v>799766540117</v>
          </cell>
          <cell r="O1020" t="str">
            <v>ANCHIETA</v>
          </cell>
          <cell r="P1020" t="str">
            <v>S</v>
          </cell>
          <cell r="Q1020" t="str">
            <v/>
          </cell>
          <cell r="R1020" t="str">
            <v>AGNALDO</v>
          </cell>
        </row>
        <row r="1021">
          <cell r="B1021" t="str">
            <v>04 7007</v>
          </cell>
          <cell r="C1021" t="str">
            <v>ZEE</v>
          </cell>
          <cell r="D1021" t="str">
            <v>ZEE</v>
          </cell>
          <cell r="E1021" t="str">
            <v>MARYANE</v>
          </cell>
          <cell r="F1021" t="str">
            <v>ZCRT-PR</v>
          </cell>
          <cell r="G1021" t="str">
            <v>ZEE NOW CURITIBA</v>
          </cell>
          <cell r="H1021">
            <v>43831</v>
          </cell>
          <cell r="I1021" t="str">
            <v>RUA BRASILIO ITIBERE, 2575</v>
          </cell>
          <cell r="J1021" t="str">
            <v>CURITIBA</v>
          </cell>
          <cell r="K1021" t="str">
            <v>PR</v>
          </cell>
          <cell r="L1021">
            <v>80230050</v>
          </cell>
          <cell r="M1021">
            <v>18328118028038</v>
          </cell>
          <cell r="N1021">
            <v>9099711601</v>
          </cell>
          <cell r="O1021" t="str">
            <v>REBOUCAS</v>
          </cell>
          <cell r="P1021" t="str">
            <v>S</v>
          </cell>
          <cell r="Q1021" t="str">
            <v>ZCRT-PR</v>
          </cell>
          <cell r="R1021" t="str">
            <v>AGNALDO</v>
          </cell>
        </row>
        <row r="1022">
          <cell r="B1022" t="str">
            <v>04 7008</v>
          </cell>
          <cell r="C1022" t="str">
            <v>ZEE</v>
          </cell>
          <cell r="D1022" t="str">
            <v>ZEE</v>
          </cell>
          <cell r="E1022" t="str">
            <v>MARYANE</v>
          </cell>
          <cell r="F1022" t="str">
            <v>ZBHZ-MG</v>
          </cell>
          <cell r="G1022" t="str">
            <v>ZEE NOW BH</v>
          </cell>
          <cell r="H1022">
            <v>43831</v>
          </cell>
          <cell r="I1022" t="str">
            <v>RUA CEARA, 1679</v>
          </cell>
          <cell r="J1022" t="str">
            <v>BELO HORIZONTE</v>
          </cell>
          <cell r="K1022" t="str">
            <v>MG</v>
          </cell>
          <cell r="L1022">
            <v>30150314</v>
          </cell>
          <cell r="M1022" t="str">
            <v>18.328.118/0292-71</v>
          </cell>
          <cell r="N1022">
            <v>26221782732</v>
          </cell>
          <cell r="O1022" t="str">
            <v>SAVASSI</v>
          </cell>
          <cell r="P1022" t="str">
            <v>S</v>
          </cell>
          <cell r="Q1022" t="str">
            <v/>
          </cell>
          <cell r="R1022" t="str">
            <v>AGNALDO</v>
          </cell>
        </row>
        <row r="1023">
          <cell r="B1023" t="str">
            <v>04 7009</v>
          </cell>
          <cell r="C1023" t="str">
            <v>ZEE</v>
          </cell>
          <cell r="D1023" t="str">
            <v>ZEE</v>
          </cell>
          <cell r="E1023" t="str">
            <v>MARYANE</v>
          </cell>
          <cell r="F1023" t="str">
            <v>ZRCF-PE</v>
          </cell>
          <cell r="G1023" t="str">
            <v>ZEE NOW RECIFE</v>
          </cell>
          <cell r="H1023">
            <v>43831</v>
          </cell>
          <cell r="I1023" t="str">
            <v>AV. ANTONIO DE GOES, 115</v>
          </cell>
          <cell r="J1023" t="str">
            <v>RECIFE</v>
          </cell>
          <cell r="K1023" t="str">
            <v>PE</v>
          </cell>
          <cell r="L1023">
            <v>51110000</v>
          </cell>
          <cell r="M1023" t="str">
            <v>18.328.118/0252-84</v>
          </cell>
          <cell r="N1023">
            <v>106531204</v>
          </cell>
          <cell r="O1023" t="str">
            <v>PINA</v>
          </cell>
          <cell r="P1023" t="str">
            <v>S</v>
          </cell>
          <cell r="Q1023" t="str">
            <v>ZRCF-PE</v>
          </cell>
          <cell r="R1023" t="str">
            <v>AGNALDO</v>
          </cell>
        </row>
        <row r="1024">
          <cell r="B1024" t="str">
            <v>04 7010</v>
          </cell>
          <cell r="C1024" t="str">
            <v>ZEE</v>
          </cell>
          <cell r="D1024" t="str">
            <v>ZEE</v>
          </cell>
          <cell r="E1024" t="str">
            <v>MARYANE</v>
          </cell>
          <cell r="F1024" t="str">
            <v>ZFTZ-CE</v>
          </cell>
          <cell r="G1024" t="str">
            <v xml:space="preserve">ZEE NOW FORTALEZA </v>
          </cell>
          <cell r="H1024">
            <v>43831</v>
          </cell>
          <cell r="I1024" t="str">
            <v>AV. BARÃO DE STUDART, 570</v>
          </cell>
          <cell r="J1024" t="str">
            <v>FORTALEZA</v>
          </cell>
          <cell r="K1024" t="str">
            <v>CE</v>
          </cell>
          <cell r="L1024">
            <v>60120000</v>
          </cell>
          <cell r="M1024">
            <v>18328118025365</v>
          </cell>
          <cell r="N1024" t="str">
            <v>070899746</v>
          </cell>
          <cell r="O1024" t="str">
            <v>MEIRELES</v>
          </cell>
          <cell r="P1024" t="str">
            <v>S</v>
          </cell>
          <cell r="Q1024" t="str">
            <v>ZFTZ-CE</v>
          </cell>
          <cell r="R1024" t="str">
            <v>AGNALDO</v>
          </cell>
        </row>
        <row r="1025">
          <cell r="B1025" t="str">
            <v>04 7011</v>
          </cell>
          <cell r="C1025" t="str">
            <v>ZEE</v>
          </cell>
          <cell r="D1025" t="str">
            <v>ZEE</v>
          </cell>
          <cell r="E1025" t="str">
            <v>MARYANE</v>
          </cell>
          <cell r="F1025" t="str">
            <v>ZFLN-SC</v>
          </cell>
          <cell r="G1025" t="str">
            <v>ZEE NOW FLORIANOPOLIS</v>
          </cell>
          <cell r="H1025">
            <v>43831</v>
          </cell>
          <cell r="I1025" t="str">
            <v>RUA CRISPIM MIRA, 319</v>
          </cell>
          <cell r="J1025" t="str">
            <v>FLORIANÓPOLIS</v>
          </cell>
          <cell r="K1025" t="str">
            <v>SC</v>
          </cell>
          <cell r="L1025">
            <v>88020540</v>
          </cell>
          <cell r="M1025">
            <v>18328118026256</v>
          </cell>
          <cell r="N1025">
            <v>261984691</v>
          </cell>
          <cell r="O1025" t="str">
            <v>CENTRO</v>
          </cell>
          <cell r="P1025" t="str">
            <v>S</v>
          </cell>
          <cell r="Q1025" t="str">
            <v>ZFLN-SC</v>
          </cell>
          <cell r="R1025" t="str">
            <v>AGNALDO</v>
          </cell>
        </row>
        <row r="1026">
          <cell r="B1026" t="str">
            <v>04 7012</v>
          </cell>
          <cell r="C1026" t="str">
            <v>ZEE</v>
          </cell>
          <cell r="D1026" t="str">
            <v>ZEE</v>
          </cell>
          <cell r="E1026" t="str">
            <v>MARYANE</v>
          </cell>
          <cell r="F1026" t="str">
            <v>ZPOA-RS</v>
          </cell>
          <cell r="G1026" t="str">
            <v>ZEE NOW PORTO ALEGRE</v>
          </cell>
          <cell r="H1026">
            <v>43831</v>
          </cell>
          <cell r="I1026" t="str">
            <v>R ALMIRANTE BARROSO, 102</v>
          </cell>
          <cell r="J1026" t="str">
            <v>PORTO ALEGRE</v>
          </cell>
          <cell r="K1026" t="str">
            <v>RS</v>
          </cell>
          <cell r="L1026">
            <v>90220020</v>
          </cell>
          <cell r="M1026" t="str">
            <v>18.328.118/0267-60</v>
          </cell>
          <cell r="N1026" t="str">
            <v>096/3934546</v>
          </cell>
          <cell r="O1026" t="str">
            <v>FLORESTA</v>
          </cell>
          <cell r="P1026" t="str">
            <v>S</v>
          </cell>
          <cell r="Q1026" t="str">
            <v>ZPOA-RS</v>
          </cell>
          <cell r="R1026" t="str">
            <v>AGNALDO</v>
          </cell>
        </row>
        <row r="1027">
          <cell r="B1027" t="str">
            <v>04 7013</v>
          </cell>
          <cell r="C1027" t="str">
            <v>ZEE</v>
          </cell>
          <cell r="D1027" t="str">
            <v>ZEE</v>
          </cell>
          <cell r="E1027" t="str">
            <v>MARYANE</v>
          </cell>
          <cell r="F1027" t="str">
            <v>ZBRL-DF</v>
          </cell>
          <cell r="G1027" t="str">
            <v>ZEE NOW BRASILIA</v>
          </cell>
          <cell r="H1027">
            <v>43831</v>
          </cell>
          <cell r="I1027" t="str">
            <v>Q SAAN QUADRA 2 LOTE</v>
          </cell>
          <cell r="J1027" t="str">
            <v xml:space="preserve">BRASILIA </v>
          </cell>
          <cell r="K1027" t="str">
            <v>DF</v>
          </cell>
          <cell r="L1027">
            <v>70632210</v>
          </cell>
          <cell r="M1027">
            <v>18328118026175</v>
          </cell>
          <cell r="N1027" t="str">
            <v>0775736800413</v>
          </cell>
          <cell r="O1027" t="str">
            <v>ZONA INDUSTRIAL</v>
          </cell>
          <cell r="P1027" t="str">
            <v>S</v>
          </cell>
          <cell r="Q1027" t="str">
            <v>ZBRL-DF</v>
          </cell>
          <cell r="R1027" t="str">
            <v>AGNALDO</v>
          </cell>
        </row>
        <row r="1028">
          <cell r="B1028" t="str">
            <v>04 7014</v>
          </cell>
          <cell r="C1028" t="str">
            <v>ZEE</v>
          </cell>
          <cell r="D1028" t="str">
            <v>ZEE</v>
          </cell>
          <cell r="E1028" t="str">
            <v>MARYANE</v>
          </cell>
          <cell r="F1028" t="str">
            <v>ZVTR-ES</v>
          </cell>
          <cell r="G1028" t="str">
            <v>ZEE NOW VITORIA</v>
          </cell>
          <cell r="H1028">
            <v>43831</v>
          </cell>
          <cell r="I1028" t="str">
            <v>RUA KLEBER NASCIMENTO FERRERIA, 60</v>
          </cell>
          <cell r="J1028" t="str">
            <v>VITORIA</v>
          </cell>
          <cell r="K1028" t="str">
            <v>ES</v>
          </cell>
          <cell r="L1028">
            <v>29045720</v>
          </cell>
          <cell r="M1028" t="str">
            <v>18.328.118/0254-46</v>
          </cell>
          <cell r="N1028" t="str">
            <v>083974199</v>
          </cell>
          <cell r="O1028" t="str">
            <v>CONSOLAÇÃO</v>
          </cell>
          <cell r="P1028" t="str">
            <v>S</v>
          </cell>
          <cell r="Q1028" t="str">
            <v>ZVTR-ES</v>
          </cell>
          <cell r="R1028" t="str">
            <v>AGNALDO</v>
          </cell>
        </row>
        <row r="1029">
          <cell r="B1029" t="str">
            <v>04 7015</v>
          </cell>
          <cell r="C1029" t="str">
            <v>ZEE</v>
          </cell>
          <cell r="D1029" t="str">
            <v>ZEE</v>
          </cell>
          <cell r="E1029" t="str">
            <v>MARYANE</v>
          </cell>
          <cell r="F1029" t="str">
            <v>ZMEI-RJ</v>
          </cell>
          <cell r="G1029" t="str">
            <v>ZEE NOW MEIER</v>
          </cell>
          <cell r="H1029">
            <v>43831</v>
          </cell>
          <cell r="I1029" t="str">
            <v>R BARAO DO BOM RETIRO, 997</v>
          </cell>
          <cell r="J1029" t="str">
            <v>RIO DE JANEIRO</v>
          </cell>
          <cell r="K1029" t="str">
            <v>RJ</v>
          </cell>
          <cell r="L1029">
            <v>20715002</v>
          </cell>
          <cell r="M1029">
            <v>18328118026680</v>
          </cell>
          <cell r="N1029">
            <v>12667027</v>
          </cell>
          <cell r="O1029" t="str">
            <v>VILA ISABEL</v>
          </cell>
          <cell r="P1029" t="str">
            <v>S</v>
          </cell>
          <cell r="Q1029" t="str">
            <v>ZMEI-RJ</v>
          </cell>
          <cell r="R1029" t="str">
            <v>ALEX</v>
          </cell>
        </row>
        <row r="1030">
          <cell r="B1030" t="str">
            <v>04 7016</v>
          </cell>
          <cell r="C1030" t="str">
            <v>ZEE</v>
          </cell>
          <cell r="D1030" t="str">
            <v>ZEE</v>
          </cell>
          <cell r="E1030" t="str">
            <v>MARYANE</v>
          </cell>
          <cell r="F1030" t="str">
            <v>ZTMP-SP</v>
          </cell>
          <cell r="G1030" t="str">
            <v>ZEE NOW TEMPLE</v>
          </cell>
          <cell r="H1030">
            <v>43831</v>
          </cell>
          <cell r="I1030" t="str">
            <v>ALAMEDA GABRIEL MONTEIRO DA SILVA, 225</v>
          </cell>
          <cell r="J1030" t="str">
            <v>SÃO PAULO</v>
          </cell>
          <cell r="K1030" t="str">
            <v>SP</v>
          </cell>
          <cell r="L1030">
            <v>1441000</v>
          </cell>
          <cell r="M1030" t="str">
            <v>18.328.118/0270-66</v>
          </cell>
          <cell r="N1030">
            <v>138219720114</v>
          </cell>
          <cell r="O1030" t="str">
            <v>JARDIM AMERICA</v>
          </cell>
          <cell r="P1030" t="str">
            <v>S</v>
          </cell>
          <cell r="Q1030" t="str">
            <v>ZTMP-SP</v>
          </cell>
          <cell r="R1030" t="str">
            <v>AGNALDO</v>
          </cell>
        </row>
        <row r="1031">
          <cell r="B1031" t="str">
            <v>04 7017</v>
          </cell>
          <cell r="C1031" t="str">
            <v>ZEE</v>
          </cell>
          <cell r="D1031" t="str">
            <v>ZEE</v>
          </cell>
          <cell r="E1031" t="str">
            <v>MARYANE</v>
          </cell>
          <cell r="F1031" t="str">
            <v>CDQM-RJ</v>
          </cell>
          <cell r="G1031" t="str">
            <v>ZEE NOW CD QUEIMADOS</v>
          </cell>
          <cell r="H1031">
            <v>43831</v>
          </cell>
          <cell r="I1031" t="str">
            <v>ROD PRESIDENTE DUTRA, 25551</v>
          </cell>
          <cell r="J1031" t="str">
            <v>QUEIMADOS</v>
          </cell>
          <cell r="K1031" t="str">
            <v>RJ</v>
          </cell>
          <cell r="L1031">
            <v>26377180</v>
          </cell>
          <cell r="M1031" t="str">
            <v>18.328.118/0272-28</v>
          </cell>
          <cell r="N1031" t="str">
            <v>12686030</v>
          </cell>
          <cell r="O1031" t="str">
            <v>QUEIMADOS</v>
          </cell>
          <cell r="P1031" t="str">
            <v>S</v>
          </cell>
          <cell r="Q1031" t="str">
            <v>CDQM-RJ</v>
          </cell>
          <cell r="R1031" t="str">
            <v>ALEX</v>
          </cell>
        </row>
        <row r="1032">
          <cell r="B1032" t="str">
            <v>04 7018</v>
          </cell>
          <cell r="C1032" t="str">
            <v/>
          </cell>
          <cell r="D1032" t="str">
            <v/>
          </cell>
          <cell r="E1032" t="str">
            <v/>
          </cell>
          <cell r="F1032" t="str">
            <v/>
          </cell>
          <cell r="G1032" t="str">
            <v/>
          </cell>
          <cell r="H1032"/>
          <cell r="I1032" t="str">
            <v/>
          </cell>
          <cell r="J1032" t="str">
            <v/>
          </cell>
          <cell r="K1032" t="str">
            <v/>
          </cell>
          <cell r="L1032"/>
          <cell r="M1032" t="str">
            <v/>
          </cell>
          <cell r="N1032" t="str">
            <v/>
          </cell>
          <cell r="O1032" t="str">
            <v/>
          </cell>
          <cell r="P1032" t="str">
            <v>N</v>
          </cell>
          <cell r="Q1032" t="str">
            <v/>
          </cell>
          <cell r="R1032" t="str">
            <v/>
          </cell>
        </row>
        <row r="1033">
          <cell r="B1033" t="str">
            <v>04 7019</v>
          </cell>
          <cell r="C1033" t="str">
            <v/>
          </cell>
          <cell r="D1033" t="str">
            <v/>
          </cell>
          <cell r="E1033" t="str">
            <v/>
          </cell>
          <cell r="F1033" t="str">
            <v/>
          </cell>
          <cell r="G1033" t="str">
            <v/>
          </cell>
          <cell r="H1033"/>
          <cell r="I1033" t="str">
            <v/>
          </cell>
          <cell r="J1033" t="str">
            <v/>
          </cell>
          <cell r="K1033" t="str">
            <v/>
          </cell>
          <cell r="L1033"/>
          <cell r="M1033" t="str">
            <v/>
          </cell>
          <cell r="N1033" t="str">
            <v/>
          </cell>
          <cell r="O1033" t="str">
            <v/>
          </cell>
          <cell r="P1033" t="str">
            <v>N</v>
          </cell>
          <cell r="Q1033" t="str">
            <v/>
          </cell>
          <cell r="R1033" t="str">
            <v/>
          </cell>
        </row>
        <row r="1034">
          <cell r="B1034" t="str">
            <v>04 7020</v>
          </cell>
          <cell r="C1034" t="str">
            <v/>
          </cell>
          <cell r="D1034" t="str">
            <v/>
          </cell>
          <cell r="E1034" t="str">
            <v/>
          </cell>
          <cell r="F1034" t="str">
            <v/>
          </cell>
          <cell r="G1034" t="str">
            <v/>
          </cell>
          <cell r="H1034"/>
          <cell r="I1034" t="str">
            <v/>
          </cell>
          <cell r="J1034" t="str">
            <v/>
          </cell>
          <cell r="K1034" t="str">
            <v/>
          </cell>
          <cell r="L1034"/>
          <cell r="M1034" t="str">
            <v/>
          </cell>
          <cell r="N1034" t="str">
            <v/>
          </cell>
          <cell r="O1034" t="str">
            <v/>
          </cell>
          <cell r="P1034" t="str">
            <v>N</v>
          </cell>
          <cell r="Q1034" t="str">
            <v/>
          </cell>
          <cell r="R1034" t="str">
            <v/>
          </cell>
        </row>
        <row r="1035">
          <cell r="B1035" t="str">
            <v>04 7021</v>
          </cell>
          <cell r="C1035" t="str">
            <v/>
          </cell>
          <cell r="D1035" t="str">
            <v/>
          </cell>
          <cell r="E1035" t="str">
            <v/>
          </cell>
          <cell r="F1035" t="str">
            <v/>
          </cell>
          <cell r="G1035" t="str">
            <v/>
          </cell>
          <cell r="H1035"/>
          <cell r="I1035" t="str">
            <v/>
          </cell>
          <cell r="J1035" t="str">
            <v/>
          </cell>
          <cell r="K1035" t="str">
            <v/>
          </cell>
          <cell r="L1035"/>
          <cell r="M1035" t="str">
            <v/>
          </cell>
          <cell r="N1035" t="str">
            <v/>
          </cell>
          <cell r="O1035" t="str">
            <v/>
          </cell>
          <cell r="P1035" t="str">
            <v>N</v>
          </cell>
          <cell r="Q1035" t="str">
            <v/>
          </cell>
          <cell r="R1035" t="str">
            <v/>
          </cell>
        </row>
        <row r="1036">
          <cell r="B1036" t="str">
            <v>04 7022</v>
          </cell>
          <cell r="C1036" t="str">
            <v/>
          </cell>
          <cell r="D1036" t="str">
            <v/>
          </cell>
          <cell r="E1036" t="str">
            <v/>
          </cell>
          <cell r="F1036" t="str">
            <v/>
          </cell>
          <cell r="G1036" t="str">
            <v/>
          </cell>
          <cell r="H1036"/>
          <cell r="I1036" t="str">
            <v/>
          </cell>
          <cell r="J1036" t="str">
            <v/>
          </cell>
          <cell r="K1036" t="str">
            <v/>
          </cell>
          <cell r="L1036"/>
          <cell r="M1036" t="str">
            <v/>
          </cell>
          <cell r="N1036" t="str">
            <v/>
          </cell>
          <cell r="O1036" t="str">
            <v/>
          </cell>
          <cell r="P1036" t="str">
            <v>N</v>
          </cell>
          <cell r="Q1036" t="str">
            <v/>
          </cell>
          <cell r="R1036" t="str">
            <v/>
          </cell>
        </row>
        <row r="1037">
          <cell r="B1037" t="str">
            <v>04 7023</v>
          </cell>
          <cell r="C1037" t="str">
            <v/>
          </cell>
          <cell r="D1037" t="str">
            <v/>
          </cell>
          <cell r="E1037" t="str">
            <v/>
          </cell>
          <cell r="F1037" t="str">
            <v/>
          </cell>
          <cell r="G1037" t="str">
            <v/>
          </cell>
          <cell r="H1037"/>
          <cell r="I1037" t="str">
            <v/>
          </cell>
          <cell r="J1037" t="str">
            <v/>
          </cell>
          <cell r="K1037" t="str">
            <v/>
          </cell>
          <cell r="L1037"/>
          <cell r="M1037" t="str">
            <v/>
          </cell>
          <cell r="N1037" t="str">
            <v/>
          </cell>
          <cell r="O1037" t="str">
            <v/>
          </cell>
          <cell r="P1037" t="str">
            <v>N</v>
          </cell>
          <cell r="Q1037" t="str">
            <v/>
          </cell>
          <cell r="R1037" t="str">
            <v/>
          </cell>
        </row>
        <row r="1038">
          <cell r="B1038" t="str">
            <v>04 7024</v>
          </cell>
          <cell r="C1038" t="str">
            <v/>
          </cell>
          <cell r="D1038" t="str">
            <v/>
          </cell>
          <cell r="E1038" t="str">
            <v/>
          </cell>
          <cell r="F1038" t="str">
            <v/>
          </cell>
          <cell r="G1038" t="str">
            <v/>
          </cell>
          <cell r="H1038"/>
          <cell r="I1038" t="str">
            <v/>
          </cell>
          <cell r="J1038" t="str">
            <v/>
          </cell>
          <cell r="K1038" t="str">
            <v/>
          </cell>
          <cell r="L1038"/>
          <cell r="M1038" t="str">
            <v/>
          </cell>
          <cell r="N1038" t="str">
            <v/>
          </cell>
          <cell r="O1038" t="str">
            <v/>
          </cell>
          <cell r="P1038" t="str">
            <v>N</v>
          </cell>
          <cell r="Q1038" t="str">
            <v/>
          </cell>
          <cell r="R1038" t="str">
            <v/>
          </cell>
        </row>
        <row r="1039">
          <cell r="B1039" t="str">
            <v>04 7025</v>
          </cell>
          <cell r="C1039" t="str">
            <v/>
          </cell>
          <cell r="D1039" t="str">
            <v/>
          </cell>
          <cell r="E1039" t="str">
            <v/>
          </cell>
          <cell r="F1039" t="str">
            <v/>
          </cell>
          <cell r="G1039" t="str">
            <v/>
          </cell>
          <cell r="H1039"/>
          <cell r="I1039" t="str">
            <v/>
          </cell>
          <cell r="J1039" t="str">
            <v/>
          </cell>
          <cell r="K1039" t="str">
            <v/>
          </cell>
          <cell r="L1039"/>
          <cell r="M1039" t="str">
            <v/>
          </cell>
          <cell r="N1039" t="str">
            <v/>
          </cell>
          <cell r="O1039" t="str">
            <v/>
          </cell>
          <cell r="P1039" t="str">
            <v>N</v>
          </cell>
          <cell r="Q1039" t="str">
            <v/>
          </cell>
          <cell r="R1039" t="str">
            <v/>
          </cell>
        </row>
        <row r="1040">
          <cell r="B1040" t="str">
            <v>04 7026</v>
          </cell>
          <cell r="C1040" t="str">
            <v/>
          </cell>
          <cell r="D1040" t="str">
            <v/>
          </cell>
          <cell r="E1040" t="str">
            <v/>
          </cell>
          <cell r="F1040" t="str">
            <v/>
          </cell>
          <cell r="G1040" t="str">
            <v/>
          </cell>
          <cell r="H1040"/>
          <cell r="I1040" t="str">
            <v/>
          </cell>
          <cell r="J1040" t="str">
            <v/>
          </cell>
          <cell r="K1040" t="str">
            <v/>
          </cell>
          <cell r="L1040"/>
          <cell r="M1040" t="str">
            <v/>
          </cell>
          <cell r="N1040" t="str">
            <v/>
          </cell>
          <cell r="O1040" t="str">
            <v/>
          </cell>
          <cell r="P1040" t="str">
            <v>N</v>
          </cell>
          <cell r="Q1040" t="str">
            <v/>
          </cell>
          <cell r="R1040" t="str">
            <v/>
          </cell>
        </row>
        <row r="1041">
          <cell r="B1041" t="str">
            <v>04 7027</v>
          </cell>
          <cell r="C1041" t="str">
            <v/>
          </cell>
          <cell r="D1041" t="str">
            <v/>
          </cell>
          <cell r="E1041" t="str">
            <v/>
          </cell>
          <cell r="F1041" t="str">
            <v/>
          </cell>
          <cell r="G1041" t="str">
            <v/>
          </cell>
          <cell r="H1041"/>
          <cell r="I1041" t="str">
            <v/>
          </cell>
          <cell r="J1041" t="str">
            <v/>
          </cell>
          <cell r="K1041" t="str">
            <v/>
          </cell>
          <cell r="L1041"/>
          <cell r="M1041" t="str">
            <v/>
          </cell>
          <cell r="N1041" t="str">
            <v/>
          </cell>
          <cell r="O1041" t="str">
            <v/>
          </cell>
          <cell r="P1041" t="str">
            <v>N</v>
          </cell>
          <cell r="Q1041" t="str">
            <v/>
          </cell>
          <cell r="R1041" t="str">
            <v/>
          </cell>
        </row>
        <row r="1042">
          <cell r="B1042" t="str">
            <v>04 7028</v>
          </cell>
          <cell r="C1042" t="str">
            <v/>
          </cell>
          <cell r="D1042" t="str">
            <v/>
          </cell>
          <cell r="E1042" t="str">
            <v/>
          </cell>
          <cell r="F1042" t="str">
            <v/>
          </cell>
          <cell r="G1042" t="str">
            <v/>
          </cell>
          <cell r="H1042"/>
          <cell r="I1042" t="str">
            <v/>
          </cell>
          <cell r="J1042" t="str">
            <v/>
          </cell>
          <cell r="K1042" t="str">
            <v/>
          </cell>
          <cell r="L1042"/>
          <cell r="M1042" t="str">
            <v/>
          </cell>
          <cell r="N1042" t="str">
            <v/>
          </cell>
          <cell r="O1042" t="str">
            <v/>
          </cell>
          <cell r="P1042" t="str">
            <v>N</v>
          </cell>
          <cell r="Q1042" t="str">
            <v/>
          </cell>
          <cell r="R1042" t="str">
            <v/>
          </cell>
        </row>
        <row r="1043">
          <cell r="B1043" t="str">
            <v>04 7029</v>
          </cell>
          <cell r="C1043" t="str">
            <v/>
          </cell>
          <cell r="D1043" t="str">
            <v/>
          </cell>
          <cell r="E1043" t="str">
            <v/>
          </cell>
          <cell r="F1043" t="str">
            <v/>
          </cell>
          <cell r="G1043" t="str">
            <v/>
          </cell>
          <cell r="H1043"/>
          <cell r="I1043" t="str">
            <v/>
          </cell>
          <cell r="J1043" t="str">
            <v/>
          </cell>
          <cell r="K1043" t="str">
            <v/>
          </cell>
          <cell r="L1043"/>
          <cell r="M1043" t="str">
            <v/>
          </cell>
          <cell r="N1043" t="str">
            <v/>
          </cell>
          <cell r="O1043" t="str">
            <v/>
          </cell>
          <cell r="P1043" t="str">
            <v>N</v>
          </cell>
          <cell r="Q1043" t="str">
            <v/>
          </cell>
          <cell r="R1043" t="str">
            <v/>
          </cell>
        </row>
        <row r="1044">
          <cell r="B1044" t="str">
            <v>04 7030</v>
          </cell>
          <cell r="C1044" t="str">
            <v/>
          </cell>
          <cell r="D1044" t="str">
            <v/>
          </cell>
          <cell r="E1044" t="str">
            <v/>
          </cell>
          <cell r="F1044" t="str">
            <v/>
          </cell>
          <cell r="G1044" t="str">
            <v/>
          </cell>
          <cell r="H1044"/>
          <cell r="I1044" t="str">
            <v/>
          </cell>
          <cell r="J1044" t="str">
            <v/>
          </cell>
          <cell r="K1044" t="str">
            <v/>
          </cell>
          <cell r="L1044"/>
          <cell r="M1044" t="str">
            <v/>
          </cell>
          <cell r="N1044" t="str">
            <v/>
          </cell>
          <cell r="O1044" t="str">
            <v/>
          </cell>
          <cell r="P1044" t="str">
            <v>N</v>
          </cell>
          <cell r="Q1044" t="str">
            <v/>
          </cell>
          <cell r="R1044" t="str">
            <v/>
          </cell>
        </row>
        <row r="1045">
          <cell r="B1045" t="str">
            <v>04 7031</v>
          </cell>
          <cell r="C1045" t="str">
            <v/>
          </cell>
          <cell r="D1045" t="str">
            <v/>
          </cell>
          <cell r="E1045" t="str">
            <v/>
          </cell>
          <cell r="F1045" t="str">
            <v/>
          </cell>
          <cell r="G1045" t="str">
            <v/>
          </cell>
          <cell r="H1045"/>
          <cell r="I1045" t="str">
            <v/>
          </cell>
          <cell r="J1045" t="str">
            <v/>
          </cell>
          <cell r="K1045" t="str">
            <v/>
          </cell>
          <cell r="L1045"/>
          <cell r="M1045" t="str">
            <v/>
          </cell>
          <cell r="N1045" t="str">
            <v/>
          </cell>
          <cell r="O1045" t="str">
            <v/>
          </cell>
          <cell r="P1045" t="str">
            <v>N</v>
          </cell>
          <cell r="Q1045" t="str">
            <v/>
          </cell>
          <cell r="R1045" t="str">
            <v/>
          </cell>
        </row>
        <row r="1046">
          <cell r="B1046" t="str">
            <v>04 7032</v>
          </cell>
          <cell r="C1046" t="str">
            <v/>
          </cell>
          <cell r="D1046" t="str">
            <v/>
          </cell>
          <cell r="E1046" t="str">
            <v/>
          </cell>
          <cell r="F1046" t="str">
            <v/>
          </cell>
          <cell r="G1046" t="str">
            <v/>
          </cell>
          <cell r="H1046"/>
          <cell r="I1046" t="str">
            <v/>
          </cell>
          <cell r="J1046" t="str">
            <v/>
          </cell>
          <cell r="K1046" t="str">
            <v/>
          </cell>
          <cell r="L1046"/>
          <cell r="M1046" t="str">
            <v/>
          </cell>
          <cell r="N1046" t="str">
            <v/>
          </cell>
          <cell r="O1046" t="str">
            <v/>
          </cell>
          <cell r="P1046" t="str">
            <v>N</v>
          </cell>
          <cell r="Q1046" t="str">
            <v/>
          </cell>
          <cell r="R1046" t="str">
            <v/>
          </cell>
        </row>
        <row r="1047">
          <cell r="B1047" t="str">
            <v>04 7033</v>
          </cell>
          <cell r="C1047" t="str">
            <v/>
          </cell>
          <cell r="D1047" t="str">
            <v/>
          </cell>
          <cell r="E1047" t="str">
            <v/>
          </cell>
          <cell r="F1047" t="str">
            <v/>
          </cell>
          <cell r="G1047" t="str">
            <v/>
          </cell>
          <cell r="H1047"/>
          <cell r="I1047" t="str">
            <v/>
          </cell>
          <cell r="J1047" t="str">
            <v/>
          </cell>
          <cell r="K1047" t="str">
            <v/>
          </cell>
          <cell r="L1047"/>
          <cell r="M1047" t="str">
            <v/>
          </cell>
          <cell r="N1047" t="str">
            <v/>
          </cell>
          <cell r="O1047" t="str">
            <v/>
          </cell>
          <cell r="P1047" t="str">
            <v>N</v>
          </cell>
          <cell r="Q1047" t="str">
            <v/>
          </cell>
          <cell r="R1047" t="str">
            <v/>
          </cell>
        </row>
        <row r="1048">
          <cell r="B1048" t="str">
            <v>04 7034</v>
          </cell>
          <cell r="C1048" t="str">
            <v/>
          </cell>
          <cell r="D1048" t="str">
            <v/>
          </cell>
          <cell r="E1048" t="str">
            <v/>
          </cell>
          <cell r="F1048" t="str">
            <v/>
          </cell>
          <cell r="G1048" t="str">
            <v/>
          </cell>
          <cell r="H1048"/>
          <cell r="I1048" t="str">
            <v/>
          </cell>
          <cell r="J1048" t="str">
            <v/>
          </cell>
          <cell r="K1048" t="str">
            <v/>
          </cell>
          <cell r="L1048"/>
          <cell r="M1048" t="str">
            <v/>
          </cell>
          <cell r="N1048" t="str">
            <v/>
          </cell>
          <cell r="O1048" t="str">
            <v/>
          </cell>
          <cell r="P1048" t="str">
            <v>N</v>
          </cell>
          <cell r="Q1048" t="str">
            <v/>
          </cell>
          <cell r="R1048" t="str">
            <v/>
          </cell>
        </row>
        <row r="1049">
          <cell r="B1049" t="str">
            <v>04 7035</v>
          </cell>
          <cell r="C1049" t="str">
            <v/>
          </cell>
          <cell r="D1049" t="str">
            <v/>
          </cell>
          <cell r="E1049" t="str">
            <v/>
          </cell>
          <cell r="F1049" t="str">
            <v/>
          </cell>
          <cell r="G1049" t="str">
            <v/>
          </cell>
          <cell r="H1049"/>
          <cell r="I1049" t="str">
            <v/>
          </cell>
          <cell r="J1049" t="str">
            <v/>
          </cell>
          <cell r="K1049" t="str">
            <v/>
          </cell>
          <cell r="L1049"/>
          <cell r="M1049" t="str">
            <v/>
          </cell>
          <cell r="N1049" t="str">
            <v/>
          </cell>
          <cell r="O1049" t="str">
            <v/>
          </cell>
          <cell r="P1049" t="str">
            <v>N</v>
          </cell>
          <cell r="Q1049" t="str">
            <v/>
          </cell>
          <cell r="R1049" t="str">
            <v/>
          </cell>
        </row>
        <row r="1050">
          <cell r="B1050" t="str">
            <v>04 7036</v>
          </cell>
          <cell r="C1050" t="str">
            <v/>
          </cell>
          <cell r="D1050" t="str">
            <v/>
          </cell>
          <cell r="E1050" t="str">
            <v/>
          </cell>
          <cell r="F1050" t="str">
            <v/>
          </cell>
          <cell r="G1050" t="str">
            <v/>
          </cell>
          <cell r="H1050"/>
          <cell r="I1050" t="str">
            <v/>
          </cell>
          <cell r="J1050" t="str">
            <v/>
          </cell>
          <cell r="K1050" t="str">
            <v/>
          </cell>
          <cell r="L1050"/>
          <cell r="M1050" t="str">
            <v/>
          </cell>
          <cell r="N1050" t="str">
            <v/>
          </cell>
          <cell r="O1050" t="str">
            <v/>
          </cell>
          <cell r="P1050" t="str">
            <v>N</v>
          </cell>
          <cell r="Q1050" t="str">
            <v/>
          </cell>
          <cell r="R1050" t="str">
            <v/>
          </cell>
        </row>
        <row r="1051">
          <cell r="B1051" t="str">
            <v>04 7037</v>
          </cell>
          <cell r="C1051" t="str">
            <v/>
          </cell>
          <cell r="D1051" t="str">
            <v/>
          </cell>
          <cell r="E1051" t="str">
            <v/>
          </cell>
          <cell r="F1051" t="str">
            <v/>
          </cell>
          <cell r="G1051" t="str">
            <v/>
          </cell>
          <cell r="H1051"/>
          <cell r="I1051" t="str">
            <v/>
          </cell>
          <cell r="J1051" t="str">
            <v/>
          </cell>
          <cell r="K1051" t="str">
            <v/>
          </cell>
          <cell r="L1051"/>
          <cell r="M1051" t="str">
            <v/>
          </cell>
          <cell r="N1051" t="str">
            <v/>
          </cell>
          <cell r="O1051" t="str">
            <v/>
          </cell>
          <cell r="P1051" t="str">
            <v>N</v>
          </cell>
          <cell r="Q1051" t="str">
            <v/>
          </cell>
          <cell r="R1051" t="str">
            <v/>
          </cell>
        </row>
        <row r="1052">
          <cell r="B1052" t="str">
            <v>04 7038</v>
          </cell>
          <cell r="C1052" t="str">
            <v/>
          </cell>
          <cell r="D1052" t="str">
            <v/>
          </cell>
          <cell r="E1052" t="str">
            <v/>
          </cell>
          <cell r="F1052" t="str">
            <v/>
          </cell>
          <cell r="G1052" t="str">
            <v/>
          </cell>
          <cell r="H1052"/>
          <cell r="I1052" t="str">
            <v/>
          </cell>
          <cell r="J1052" t="str">
            <v/>
          </cell>
          <cell r="K1052" t="str">
            <v/>
          </cell>
          <cell r="L1052"/>
          <cell r="M1052" t="str">
            <v/>
          </cell>
          <cell r="N1052" t="str">
            <v/>
          </cell>
          <cell r="O1052" t="str">
            <v/>
          </cell>
          <cell r="P1052" t="str">
            <v>N</v>
          </cell>
          <cell r="Q1052" t="str">
            <v/>
          </cell>
          <cell r="R1052" t="str">
            <v/>
          </cell>
        </row>
        <row r="1053">
          <cell r="B1053" t="str">
            <v>04 7039</v>
          </cell>
          <cell r="C1053" t="str">
            <v/>
          </cell>
          <cell r="D1053" t="str">
            <v/>
          </cell>
          <cell r="E1053" t="str">
            <v/>
          </cell>
          <cell r="F1053" t="str">
            <v/>
          </cell>
          <cell r="G1053" t="str">
            <v/>
          </cell>
          <cell r="H1053"/>
          <cell r="I1053" t="str">
            <v/>
          </cell>
          <cell r="J1053" t="str">
            <v/>
          </cell>
          <cell r="K1053" t="str">
            <v/>
          </cell>
          <cell r="L1053"/>
          <cell r="M1053" t="str">
            <v/>
          </cell>
          <cell r="N1053" t="str">
            <v/>
          </cell>
          <cell r="O1053" t="str">
            <v/>
          </cell>
          <cell r="P1053" t="str">
            <v>N</v>
          </cell>
          <cell r="Q1053" t="str">
            <v/>
          </cell>
          <cell r="R1053" t="str">
            <v/>
          </cell>
        </row>
        <row r="1054">
          <cell r="B1054" t="str">
            <v>04 7040</v>
          </cell>
          <cell r="C1054" t="str">
            <v/>
          </cell>
          <cell r="D1054" t="str">
            <v/>
          </cell>
          <cell r="E1054" t="str">
            <v/>
          </cell>
          <cell r="F1054" t="str">
            <v/>
          </cell>
          <cell r="G1054" t="str">
            <v/>
          </cell>
          <cell r="H1054"/>
          <cell r="I1054" t="str">
            <v/>
          </cell>
          <cell r="J1054" t="str">
            <v/>
          </cell>
          <cell r="K1054" t="str">
            <v/>
          </cell>
          <cell r="L1054"/>
          <cell r="M1054" t="str">
            <v/>
          </cell>
          <cell r="N1054" t="str">
            <v/>
          </cell>
          <cell r="O1054" t="str">
            <v/>
          </cell>
          <cell r="P1054" t="str">
            <v>N</v>
          </cell>
          <cell r="Q1054" t="str">
            <v/>
          </cell>
          <cell r="R1054" t="str">
            <v/>
          </cell>
        </row>
        <row r="1055">
          <cell r="B1055" t="str">
            <v>04 7041</v>
          </cell>
          <cell r="C1055" t="str">
            <v/>
          </cell>
          <cell r="D1055" t="str">
            <v/>
          </cell>
          <cell r="E1055" t="str">
            <v/>
          </cell>
          <cell r="F1055" t="str">
            <v/>
          </cell>
          <cell r="G1055" t="str">
            <v/>
          </cell>
          <cell r="H1055"/>
          <cell r="I1055" t="str">
            <v/>
          </cell>
          <cell r="J1055" t="str">
            <v/>
          </cell>
          <cell r="K1055" t="str">
            <v/>
          </cell>
          <cell r="L1055"/>
          <cell r="M1055" t="str">
            <v/>
          </cell>
          <cell r="N1055" t="str">
            <v/>
          </cell>
          <cell r="O1055" t="str">
            <v/>
          </cell>
          <cell r="P1055" t="str">
            <v>N</v>
          </cell>
          <cell r="Q1055" t="str">
            <v/>
          </cell>
          <cell r="R1055" t="str">
            <v/>
          </cell>
        </row>
        <row r="1056">
          <cell r="B1056" t="str">
            <v>04 7042</v>
          </cell>
          <cell r="C1056" t="str">
            <v/>
          </cell>
          <cell r="D1056" t="str">
            <v/>
          </cell>
          <cell r="E1056" t="str">
            <v/>
          </cell>
          <cell r="F1056" t="str">
            <v/>
          </cell>
          <cell r="G1056" t="str">
            <v/>
          </cell>
          <cell r="H1056"/>
          <cell r="I1056" t="str">
            <v/>
          </cell>
          <cell r="J1056" t="str">
            <v/>
          </cell>
          <cell r="K1056" t="str">
            <v/>
          </cell>
          <cell r="L1056"/>
          <cell r="M1056" t="str">
            <v/>
          </cell>
          <cell r="N1056" t="str">
            <v/>
          </cell>
          <cell r="O1056" t="str">
            <v/>
          </cell>
          <cell r="P1056" t="str">
            <v>N</v>
          </cell>
          <cell r="Q1056" t="str">
            <v/>
          </cell>
          <cell r="R1056" t="str">
            <v/>
          </cell>
        </row>
        <row r="1057">
          <cell r="B1057" t="str">
            <v>04 7043</v>
          </cell>
          <cell r="C1057" t="str">
            <v/>
          </cell>
          <cell r="D1057" t="str">
            <v/>
          </cell>
          <cell r="E1057" t="str">
            <v/>
          </cell>
          <cell r="F1057" t="str">
            <v/>
          </cell>
          <cell r="G1057" t="str">
            <v/>
          </cell>
          <cell r="H1057"/>
          <cell r="I1057" t="str">
            <v/>
          </cell>
          <cell r="J1057" t="str">
            <v/>
          </cell>
          <cell r="K1057" t="str">
            <v/>
          </cell>
          <cell r="L1057"/>
          <cell r="M1057" t="str">
            <v/>
          </cell>
          <cell r="N1057" t="str">
            <v/>
          </cell>
          <cell r="O1057" t="str">
            <v/>
          </cell>
          <cell r="P1057" t="str">
            <v>N</v>
          </cell>
          <cell r="Q1057" t="str">
            <v/>
          </cell>
          <cell r="R1057" t="str">
            <v/>
          </cell>
        </row>
        <row r="1058">
          <cell r="B1058" t="str">
            <v>04 7044</v>
          </cell>
          <cell r="C1058" t="str">
            <v/>
          </cell>
          <cell r="D1058" t="str">
            <v/>
          </cell>
          <cell r="E1058" t="str">
            <v/>
          </cell>
          <cell r="F1058" t="str">
            <v/>
          </cell>
          <cell r="G1058" t="str">
            <v/>
          </cell>
          <cell r="H1058"/>
          <cell r="I1058" t="str">
            <v/>
          </cell>
          <cell r="J1058" t="str">
            <v/>
          </cell>
          <cell r="K1058" t="str">
            <v/>
          </cell>
          <cell r="L1058"/>
          <cell r="M1058" t="str">
            <v/>
          </cell>
          <cell r="N1058" t="str">
            <v/>
          </cell>
          <cell r="O1058" t="str">
            <v/>
          </cell>
          <cell r="P1058" t="str">
            <v>N</v>
          </cell>
          <cell r="Q1058" t="str">
            <v/>
          </cell>
          <cell r="R1058" t="str">
            <v/>
          </cell>
        </row>
        <row r="1059">
          <cell r="B1059" t="str">
            <v>04 7045</v>
          </cell>
          <cell r="C1059" t="str">
            <v/>
          </cell>
          <cell r="D1059" t="str">
            <v/>
          </cell>
          <cell r="E1059" t="str">
            <v/>
          </cell>
          <cell r="F1059" t="str">
            <v/>
          </cell>
          <cell r="G1059" t="str">
            <v/>
          </cell>
          <cell r="H1059"/>
          <cell r="I1059" t="str">
            <v/>
          </cell>
          <cell r="J1059" t="str">
            <v/>
          </cell>
          <cell r="K1059" t="str">
            <v/>
          </cell>
          <cell r="L1059"/>
          <cell r="M1059" t="str">
            <v/>
          </cell>
          <cell r="N1059" t="str">
            <v/>
          </cell>
          <cell r="O1059" t="str">
            <v/>
          </cell>
          <cell r="P1059" t="str">
            <v>N</v>
          </cell>
          <cell r="Q1059" t="str">
            <v/>
          </cell>
          <cell r="R1059" t="str">
            <v/>
          </cell>
        </row>
        <row r="1060">
          <cell r="B1060" t="str">
            <v>04 7046</v>
          </cell>
          <cell r="C1060" t="str">
            <v/>
          </cell>
          <cell r="D1060" t="str">
            <v/>
          </cell>
          <cell r="E1060" t="str">
            <v/>
          </cell>
          <cell r="F1060" t="str">
            <v/>
          </cell>
          <cell r="G1060" t="str">
            <v/>
          </cell>
          <cell r="H1060"/>
          <cell r="I1060" t="str">
            <v/>
          </cell>
          <cell r="J1060" t="str">
            <v/>
          </cell>
          <cell r="K1060" t="str">
            <v/>
          </cell>
          <cell r="L1060"/>
          <cell r="M1060" t="str">
            <v/>
          </cell>
          <cell r="N1060" t="str">
            <v/>
          </cell>
          <cell r="O1060" t="str">
            <v/>
          </cell>
          <cell r="P1060" t="str">
            <v>N</v>
          </cell>
          <cell r="Q1060" t="str">
            <v/>
          </cell>
          <cell r="R1060" t="str">
            <v/>
          </cell>
        </row>
        <row r="1061">
          <cell r="B1061" t="str">
            <v>04 7047</v>
          </cell>
          <cell r="C1061" t="str">
            <v/>
          </cell>
          <cell r="D1061" t="str">
            <v/>
          </cell>
          <cell r="E1061" t="str">
            <v/>
          </cell>
          <cell r="F1061" t="str">
            <v/>
          </cell>
          <cell r="G1061" t="str">
            <v/>
          </cell>
          <cell r="H1061"/>
          <cell r="I1061" t="str">
            <v/>
          </cell>
          <cell r="J1061" t="str">
            <v/>
          </cell>
          <cell r="K1061" t="str">
            <v/>
          </cell>
          <cell r="L1061"/>
          <cell r="M1061" t="str">
            <v/>
          </cell>
          <cell r="N1061" t="str">
            <v/>
          </cell>
          <cell r="O1061" t="str">
            <v/>
          </cell>
          <cell r="P1061" t="str">
            <v>N</v>
          </cell>
          <cell r="Q1061" t="str">
            <v/>
          </cell>
          <cell r="R1061" t="str">
            <v/>
          </cell>
        </row>
        <row r="1062">
          <cell r="B1062" t="str">
            <v>04 7048</v>
          </cell>
          <cell r="C1062" t="str">
            <v/>
          </cell>
          <cell r="D1062" t="str">
            <v/>
          </cell>
          <cell r="E1062" t="str">
            <v/>
          </cell>
          <cell r="F1062" t="str">
            <v/>
          </cell>
          <cell r="G1062" t="str">
            <v/>
          </cell>
          <cell r="H1062"/>
          <cell r="I1062" t="str">
            <v/>
          </cell>
          <cell r="J1062" t="str">
            <v/>
          </cell>
          <cell r="K1062" t="str">
            <v/>
          </cell>
          <cell r="L1062"/>
          <cell r="M1062" t="str">
            <v/>
          </cell>
          <cell r="N1062" t="str">
            <v/>
          </cell>
          <cell r="O1062" t="str">
            <v/>
          </cell>
          <cell r="P1062" t="str">
            <v>N</v>
          </cell>
          <cell r="Q1062" t="str">
            <v/>
          </cell>
          <cell r="R1062" t="str">
            <v/>
          </cell>
        </row>
        <row r="1063">
          <cell r="B1063" t="str">
            <v>04 7049</v>
          </cell>
          <cell r="C1063" t="str">
            <v/>
          </cell>
          <cell r="D1063" t="str">
            <v/>
          </cell>
          <cell r="E1063" t="str">
            <v/>
          </cell>
          <cell r="F1063" t="str">
            <v/>
          </cell>
          <cell r="G1063" t="str">
            <v/>
          </cell>
          <cell r="H1063"/>
          <cell r="I1063" t="str">
            <v/>
          </cell>
          <cell r="J1063" t="str">
            <v/>
          </cell>
          <cell r="K1063" t="str">
            <v/>
          </cell>
          <cell r="L1063"/>
          <cell r="M1063" t="str">
            <v/>
          </cell>
          <cell r="N1063" t="str">
            <v/>
          </cell>
          <cell r="O1063" t="str">
            <v/>
          </cell>
          <cell r="P1063" t="str">
            <v>N</v>
          </cell>
          <cell r="Q1063" t="str">
            <v/>
          </cell>
          <cell r="R1063" t="str">
            <v/>
          </cell>
        </row>
        <row r="1064">
          <cell r="B1064" t="str">
            <v>04 7050</v>
          </cell>
          <cell r="C1064" t="str">
            <v/>
          </cell>
          <cell r="D1064" t="str">
            <v/>
          </cell>
          <cell r="E1064" t="str">
            <v/>
          </cell>
          <cell r="F1064" t="str">
            <v/>
          </cell>
          <cell r="G1064" t="str">
            <v/>
          </cell>
          <cell r="H1064"/>
          <cell r="I1064" t="str">
            <v/>
          </cell>
          <cell r="J1064" t="str">
            <v/>
          </cell>
          <cell r="K1064" t="str">
            <v/>
          </cell>
          <cell r="L1064"/>
          <cell r="M1064" t="str">
            <v/>
          </cell>
          <cell r="N1064" t="str">
            <v/>
          </cell>
          <cell r="O1064" t="str">
            <v/>
          </cell>
          <cell r="P1064" t="str">
            <v>N</v>
          </cell>
          <cell r="Q1064" t="str">
            <v/>
          </cell>
          <cell r="R1064" t="str">
            <v/>
          </cell>
        </row>
        <row r="1065">
          <cell r="B1065" t="str">
            <v>04 7051</v>
          </cell>
          <cell r="C1065" t="str">
            <v/>
          </cell>
          <cell r="D1065" t="str">
            <v/>
          </cell>
          <cell r="E1065" t="str">
            <v/>
          </cell>
          <cell r="F1065" t="str">
            <v/>
          </cell>
          <cell r="G1065" t="str">
            <v/>
          </cell>
          <cell r="H1065"/>
          <cell r="I1065" t="str">
            <v/>
          </cell>
          <cell r="J1065" t="str">
            <v/>
          </cell>
          <cell r="K1065" t="str">
            <v/>
          </cell>
          <cell r="L1065"/>
          <cell r="M1065" t="str">
            <v/>
          </cell>
          <cell r="N1065" t="str">
            <v/>
          </cell>
          <cell r="O1065" t="str">
            <v/>
          </cell>
          <cell r="P1065" t="str">
            <v>N</v>
          </cell>
          <cell r="Q1065" t="str">
            <v/>
          </cell>
          <cell r="R1065" t="str">
            <v/>
          </cell>
        </row>
        <row r="1066">
          <cell r="B1066" t="str">
            <v>04 7052</v>
          </cell>
          <cell r="C1066" t="str">
            <v/>
          </cell>
          <cell r="D1066" t="str">
            <v/>
          </cell>
          <cell r="E1066" t="str">
            <v/>
          </cell>
          <cell r="F1066" t="str">
            <v/>
          </cell>
          <cell r="G1066" t="str">
            <v/>
          </cell>
          <cell r="H1066"/>
          <cell r="I1066" t="str">
            <v/>
          </cell>
          <cell r="J1066" t="str">
            <v/>
          </cell>
          <cell r="K1066" t="str">
            <v/>
          </cell>
          <cell r="L1066"/>
          <cell r="M1066" t="str">
            <v/>
          </cell>
          <cell r="N1066" t="str">
            <v/>
          </cell>
          <cell r="O1066" t="str">
            <v/>
          </cell>
          <cell r="P1066" t="str">
            <v>N</v>
          </cell>
          <cell r="Q1066" t="str">
            <v/>
          </cell>
          <cell r="R1066" t="str">
            <v/>
          </cell>
        </row>
        <row r="1067">
          <cell r="B1067" t="str">
            <v>04 7053</v>
          </cell>
          <cell r="C1067" t="str">
            <v/>
          </cell>
          <cell r="D1067" t="str">
            <v/>
          </cell>
          <cell r="E1067" t="str">
            <v/>
          </cell>
          <cell r="F1067" t="str">
            <v/>
          </cell>
          <cell r="G1067" t="str">
            <v/>
          </cell>
          <cell r="H1067"/>
          <cell r="I1067" t="str">
            <v/>
          </cell>
          <cell r="J1067" t="str">
            <v/>
          </cell>
          <cell r="K1067" t="str">
            <v/>
          </cell>
          <cell r="L1067"/>
          <cell r="M1067" t="str">
            <v/>
          </cell>
          <cell r="N1067" t="str">
            <v/>
          </cell>
          <cell r="O1067" t="str">
            <v/>
          </cell>
          <cell r="P1067" t="str">
            <v>N</v>
          </cell>
          <cell r="Q1067" t="str">
            <v/>
          </cell>
          <cell r="R1067" t="str">
            <v/>
          </cell>
        </row>
        <row r="1068">
          <cell r="B1068" t="str">
            <v>04 7054</v>
          </cell>
          <cell r="C1068" t="str">
            <v/>
          </cell>
          <cell r="D1068" t="str">
            <v/>
          </cell>
          <cell r="E1068" t="str">
            <v/>
          </cell>
          <cell r="F1068" t="str">
            <v/>
          </cell>
          <cell r="G1068" t="str">
            <v/>
          </cell>
          <cell r="H1068"/>
          <cell r="I1068" t="str">
            <v/>
          </cell>
          <cell r="J1068" t="str">
            <v/>
          </cell>
          <cell r="K1068" t="str">
            <v/>
          </cell>
          <cell r="L1068"/>
          <cell r="M1068" t="str">
            <v/>
          </cell>
          <cell r="N1068" t="str">
            <v/>
          </cell>
          <cell r="O1068" t="str">
            <v/>
          </cell>
          <cell r="P1068" t="str">
            <v>N</v>
          </cell>
          <cell r="Q1068" t="str">
            <v/>
          </cell>
          <cell r="R1068" t="str">
            <v/>
          </cell>
        </row>
        <row r="1069">
          <cell r="B1069" t="str">
            <v>04 7055</v>
          </cell>
          <cell r="C1069" t="str">
            <v/>
          </cell>
          <cell r="D1069" t="str">
            <v/>
          </cell>
          <cell r="E1069" t="str">
            <v/>
          </cell>
          <cell r="F1069" t="str">
            <v/>
          </cell>
          <cell r="G1069" t="str">
            <v/>
          </cell>
          <cell r="H1069"/>
          <cell r="I1069" t="str">
            <v/>
          </cell>
          <cell r="J1069" t="str">
            <v/>
          </cell>
          <cell r="K1069" t="str">
            <v/>
          </cell>
          <cell r="L1069"/>
          <cell r="M1069" t="str">
            <v/>
          </cell>
          <cell r="N1069" t="str">
            <v/>
          </cell>
          <cell r="O1069" t="str">
            <v/>
          </cell>
          <cell r="P1069" t="str">
            <v>N</v>
          </cell>
          <cell r="Q1069" t="str">
            <v/>
          </cell>
          <cell r="R1069" t="str">
            <v/>
          </cell>
        </row>
        <row r="1070">
          <cell r="B1070" t="str">
            <v>04 7056</v>
          </cell>
          <cell r="C1070" t="str">
            <v/>
          </cell>
          <cell r="D1070" t="str">
            <v/>
          </cell>
          <cell r="E1070" t="str">
            <v/>
          </cell>
          <cell r="F1070" t="str">
            <v/>
          </cell>
          <cell r="G1070" t="str">
            <v/>
          </cell>
          <cell r="H1070"/>
          <cell r="I1070" t="str">
            <v/>
          </cell>
          <cell r="J1070" t="str">
            <v/>
          </cell>
          <cell r="K1070" t="str">
            <v/>
          </cell>
          <cell r="L1070"/>
          <cell r="M1070" t="str">
            <v/>
          </cell>
          <cell r="N1070" t="str">
            <v/>
          </cell>
          <cell r="O1070" t="str">
            <v/>
          </cell>
          <cell r="P1070" t="str">
            <v>N</v>
          </cell>
          <cell r="Q1070" t="str">
            <v/>
          </cell>
          <cell r="R1070" t="str">
            <v/>
          </cell>
        </row>
        <row r="1071">
          <cell r="B1071" t="str">
            <v>04 7057</v>
          </cell>
          <cell r="C1071" t="str">
            <v/>
          </cell>
          <cell r="D1071" t="str">
            <v/>
          </cell>
          <cell r="E1071" t="str">
            <v/>
          </cell>
          <cell r="F1071" t="str">
            <v/>
          </cell>
          <cell r="G1071" t="str">
            <v/>
          </cell>
          <cell r="H1071"/>
          <cell r="I1071" t="str">
            <v/>
          </cell>
          <cell r="J1071" t="str">
            <v/>
          </cell>
          <cell r="K1071" t="str">
            <v/>
          </cell>
          <cell r="L1071"/>
          <cell r="M1071" t="str">
            <v/>
          </cell>
          <cell r="N1071" t="str">
            <v/>
          </cell>
          <cell r="O1071" t="str">
            <v/>
          </cell>
          <cell r="P1071" t="str">
            <v>N</v>
          </cell>
          <cell r="Q1071" t="str">
            <v/>
          </cell>
          <cell r="R1071" t="str">
            <v/>
          </cell>
        </row>
        <row r="1072">
          <cell r="B1072" t="str">
            <v>04 7058</v>
          </cell>
          <cell r="C1072" t="str">
            <v/>
          </cell>
          <cell r="D1072" t="str">
            <v/>
          </cell>
          <cell r="E1072" t="str">
            <v/>
          </cell>
          <cell r="F1072" t="str">
            <v/>
          </cell>
          <cell r="G1072" t="str">
            <v/>
          </cell>
          <cell r="H1072"/>
          <cell r="I1072" t="str">
            <v/>
          </cell>
          <cell r="J1072" t="str">
            <v/>
          </cell>
          <cell r="K1072" t="str">
            <v/>
          </cell>
          <cell r="L1072"/>
          <cell r="M1072" t="str">
            <v/>
          </cell>
          <cell r="N1072" t="str">
            <v/>
          </cell>
          <cell r="O1072" t="str">
            <v/>
          </cell>
          <cell r="P1072" t="str">
            <v>N</v>
          </cell>
          <cell r="Q1072" t="str">
            <v/>
          </cell>
          <cell r="R1072" t="str">
            <v/>
          </cell>
        </row>
        <row r="1073">
          <cell r="B1073" t="str">
            <v>04 7059</v>
          </cell>
          <cell r="C1073" t="str">
            <v/>
          </cell>
          <cell r="D1073" t="str">
            <v/>
          </cell>
          <cell r="E1073" t="str">
            <v/>
          </cell>
          <cell r="F1073" t="str">
            <v/>
          </cell>
          <cell r="G1073" t="str">
            <v/>
          </cell>
          <cell r="H1073"/>
          <cell r="I1073" t="str">
            <v/>
          </cell>
          <cell r="J1073" t="str">
            <v/>
          </cell>
          <cell r="K1073" t="str">
            <v/>
          </cell>
          <cell r="L1073"/>
          <cell r="M1073" t="str">
            <v/>
          </cell>
          <cell r="N1073" t="str">
            <v/>
          </cell>
          <cell r="O1073" t="str">
            <v/>
          </cell>
          <cell r="P1073" t="str">
            <v>N</v>
          </cell>
          <cell r="Q1073" t="str">
            <v/>
          </cell>
          <cell r="R1073" t="str">
            <v/>
          </cell>
        </row>
        <row r="1074">
          <cell r="B1074" t="str">
            <v>04 7060</v>
          </cell>
          <cell r="C1074" t="str">
            <v/>
          </cell>
          <cell r="D1074" t="str">
            <v/>
          </cell>
          <cell r="E1074" t="str">
            <v/>
          </cell>
          <cell r="F1074" t="str">
            <v/>
          </cell>
          <cell r="G1074" t="str">
            <v/>
          </cell>
          <cell r="H1074"/>
          <cell r="I1074" t="str">
            <v/>
          </cell>
          <cell r="J1074" t="str">
            <v/>
          </cell>
          <cell r="K1074" t="str">
            <v/>
          </cell>
          <cell r="L1074"/>
          <cell r="M1074" t="str">
            <v/>
          </cell>
          <cell r="N1074" t="str">
            <v/>
          </cell>
          <cell r="O1074" t="str">
            <v/>
          </cell>
          <cell r="P1074" t="str">
            <v>N</v>
          </cell>
          <cell r="Q1074" t="str">
            <v/>
          </cell>
          <cell r="R1074" t="str">
            <v/>
          </cell>
        </row>
        <row r="1075">
          <cell r="B1075" t="str">
            <v>04 7061</v>
          </cell>
          <cell r="C1075" t="str">
            <v/>
          </cell>
          <cell r="D1075" t="str">
            <v/>
          </cell>
          <cell r="E1075" t="str">
            <v/>
          </cell>
          <cell r="F1075" t="str">
            <v/>
          </cell>
          <cell r="G1075" t="str">
            <v/>
          </cell>
          <cell r="H1075"/>
          <cell r="I1075" t="str">
            <v/>
          </cell>
          <cell r="J1075" t="str">
            <v/>
          </cell>
          <cell r="K1075" t="str">
            <v/>
          </cell>
          <cell r="L1075"/>
          <cell r="M1075" t="str">
            <v/>
          </cell>
          <cell r="N1075" t="str">
            <v/>
          </cell>
          <cell r="O1075" t="str">
            <v/>
          </cell>
          <cell r="P1075" t="str">
            <v>N</v>
          </cell>
          <cell r="Q1075" t="str">
            <v/>
          </cell>
          <cell r="R1075" t="str">
            <v/>
          </cell>
        </row>
        <row r="1076">
          <cell r="B1076" t="str">
            <v>04 7062</v>
          </cell>
          <cell r="C1076" t="str">
            <v/>
          </cell>
          <cell r="D1076" t="str">
            <v/>
          </cell>
          <cell r="E1076" t="str">
            <v/>
          </cell>
          <cell r="F1076" t="str">
            <v/>
          </cell>
          <cell r="G1076" t="str">
            <v/>
          </cell>
          <cell r="H1076"/>
          <cell r="I1076" t="str">
            <v/>
          </cell>
          <cell r="J1076" t="str">
            <v/>
          </cell>
          <cell r="K1076" t="str">
            <v/>
          </cell>
          <cell r="L1076"/>
          <cell r="M1076" t="str">
            <v/>
          </cell>
          <cell r="N1076" t="str">
            <v/>
          </cell>
          <cell r="O1076" t="str">
            <v/>
          </cell>
          <cell r="P1076" t="str">
            <v>N</v>
          </cell>
          <cell r="Q1076" t="str">
            <v/>
          </cell>
          <cell r="R1076" t="str">
            <v/>
          </cell>
        </row>
        <row r="1077">
          <cell r="B1077" t="str">
            <v>04 7063</v>
          </cell>
          <cell r="C1077" t="str">
            <v/>
          </cell>
          <cell r="D1077" t="str">
            <v/>
          </cell>
          <cell r="E1077" t="str">
            <v/>
          </cell>
          <cell r="F1077" t="str">
            <v/>
          </cell>
          <cell r="G1077" t="str">
            <v/>
          </cell>
          <cell r="H1077"/>
          <cell r="I1077" t="str">
            <v/>
          </cell>
          <cell r="J1077" t="str">
            <v/>
          </cell>
          <cell r="K1077" t="str">
            <v/>
          </cell>
          <cell r="L1077"/>
          <cell r="M1077" t="str">
            <v/>
          </cell>
          <cell r="N1077" t="str">
            <v/>
          </cell>
          <cell r="O1077" t="str">
            <v/>
          </cell>
          <cell r="P1077" t="str">
            <v>N</v>
          </cell>
          <cell r="Q1077" t="str">
            <v/>
          </cell>
          <cell r="R1077" t="str">
            <v/>
          </cell>
        </row>
        <row r="1078">
          <cell r="B1078" t="str">
            <v>04 7064</v>
          </cell>
          <cell r="C1078" t="str">
            <v/>
          </cell>
          <cell r="D1078" t="str">
            <v/>
          </cell>
          <cell r="E1078" t="str">
            <v/>
          </cell>
          <cell r="F1078" t="str">
            <v/>
          </cell>
          <cell r="G1078" t="str">
            <v/>
          </cell>
          <cell r="H1078"/>
          <cell r="I1078" t="str">
            <v/>
          </cell>
          <cell r="J1078" t="str">
            <v/>
          </cell>
          <cell r="K1078" t="str">
            <v/>
          </cell>
          <cell r="L1078"/>
          <cell r="M1078" t="str">
            <v/>
          </cell>
          <cell r="N1078" t="str">
            <v/>
          </cell>
          <cell r="O1078" t="str">
            <v/>
          </cell>
          <cell r="P1078" t="str">
            <v>N</v>
          </cell>
          <cell r="Q1078" t="str">
            <v/>
          </cell>
          <cell r="R1078" t="str">
            <v/>
          </cell>
        </row>
        <row r="1079">
          <cell r="B1079" t="str">
            <v>04 7065</v>
          </cell>
          <cell r="C1079" t="str">
            <v/>
          </cell>
          <cell r="D1079" t="str">
            <v/>
          </cell>
          <cell r="E1079" t="str">
            <v/>
          </cell>
          <cell r="F1079" t="str">
            <v/>
          </cell>
          <cell r="G1079" t="str">
            <v/>
          </cell>
          <cell r="H1079"/>
          <cell r="I1079" t="str">
            <v/>
          </cell>
          <cell r="J1079" t="str">
            <v/>
          </cell>
          <cell r="K1079" t="str">
            <v/>
          </cell>
          <cell r="L1079"/>
          <cell r="M1079" t="str">
            <v/>
          </cell>
          <cell r="N1079" t="str">
            <v/>
          </cell>
          <cell r="O1079" t="str">
            <v/>
          </cell>
          <cell r="P1079" t="str">
            <v>N</v>
          </cell>
          <cell r="Q1079" t="str">
            <v/>
          </cell>
          <cell r="R1079" t="str">
            <v/>
          </cell>
        </row>
        <row r="1080">
          <cell r="B1080" t="str">
            <v>04 7066</v>
          </cell>
          <cell r="C1080" t="str">
            <v/>
          </cell>
          <cell r="D1080" t="str">
            <v/>
          </cell>
          <cell r="E1080" t="str">
            <v/>
          </cell>
          <cell r="F1080" t="str">
            <v/>
          </cell>
          <cell r="G1080" t="str">
            <v/>
          </cell>
          <cell r="H1080"/>
          <cell r="I1080" t="str">
            <v/>
          </cell>
          <cell r="J1080" t="str">
            <v/>
          </cell>
          <cell r="K1080" t="str">
            <v/>
          </cell>
          <cell r="L1080"/>
          <cell r="M1080" t="str">
            <v/>
          </cell>
          <cell r="N1080" t="str">
            <v/>
          </cell>
          <cell r="O1080" t="str">
            <v/>
          </cell>
          <cell r="P1080" t="str">
            <v>N</v>
          </cell>
          <cell r="Q1080" t="str">
            <v/>
          </cell>
          <cell r="R1080" t="str">
            <v/>
          </cell>
        </row>
        <row r="1081">
          <cell r="B1081" t="str">
            <v>04 7067</v>
          </cell>
          <cell r="C1081" t="str">
            <v/>
          </cell>
          <cell r="D1081" t="str">
            <v/>
          </cell>
          <cell r="E1081" t="str">
            <v/>
          </cell>
          <cell r="F1081" t="str">
            <v/>
          </cell>
          <cell r="G1081" t="str">
            <v/>
          </cell>
          <cell r="H1081"/>
          <cell r="I1081" t="str">
            <v/>
          </cell>
          <cell r="J1081" t="str">
            <v/>
          </cell>
          <cell r="K1081" t="str">
            <v/>
          </cell>
          <cell r="L1081"/>
          <cell r="M1081" t="str">
            <v/>
          </cell>
          <cell r="N1081" t="str">
            <v/>
          </cell>
          <cell r="O1081" t="str">
            <v/>
          </cell>
          <cell r="P1081" t="str">
            <v>N</v>
          </cell>
          <cell r="Q1081" t="str">
            <v/>
          </cell>
          <cell r="R1081" t="str">
            <v/>
          </cell>
        </row>
        <row r="1082">
          <cell r="B1082" t="str">
            <v>04 7068</v>
          </cell>
          <cell r="C1082" t="str">
            <v/>
          </cell>
          <cell r="D1082" t="str">
            <v/>
          </cell>
          <cell r="E1082" t="str">
            <v/>
          </cell>
          <cell r="F1082" t="str">
            <v/>
          </cell>
          <cell r="G1082" t="str">
            <v/>
          </cell>
          <cell r="H1082"/>
          <cell r="I1082" t="str">
            <v/>
          </cell>
          <cell r="J1082" t="str">
            <v/>
          </cell>
          <cell r="K1082" t="str">
            <v/>
          </cell>
          <cell r="L1082"/>
          <cell r="M1082" t="str">
            <v/>
          </cell>
          <cell r="N1082" t="str">
            <v/>
          </cell>
          <cell r="O1082" t="str">
            <v/>
          </cell>
          <cell r="P1082" t="str">
            <v>N</v>
          </cell>
          <cell r="Q1082" t="str">
            <v/>
          </cell>
          <cell r="R1082" t="str">
            <v/>
          </cell>
        </row>
        <row r="1083">
          <cell r="B1083" t="str">
            <v>04 7069</v>
          </cell>
          <cell r="C1083" t="str">
            <v/>
          </cell>
          <cell r="D1083" t="str">
            <v/>
          </cell>
          <cell r="E1083" t="str">
            <v/>
          </cell>
          <cell r="F1083" t="str">
            <v/>
          </cell>
          <cell r="G1083" t="str">
            <v/>
          </cell>
          <cell r="H1083"/>
          <cell r="I1083" t="str">
            <v/>
          </cell>
          <cell r="J1083" t="str">
            <v/>
          </cell>
          <cell r="K1083" t="str">
            <v/>
          </cell>
          <cell r="L1083"/>
          <cell r="M1083" t="str">
            <v/>
          </cell>
          <cell r="N1083" t="str">
            <v/>
          </cell>
          <cell r="O1083" t="str">
            <v/>
          </cell>
          <cell r="P1083" t="str">
            <v>N</v>
          </cell>
          <cell r="Q1083" t="str">
            <v/>
          </cell>
          <cell r="R1083" t="str">
            <v/>
          </cell>
        </row>
        <row r="1084">
          <cell r="B1084" t="str">
            <v>04 7070</v>
          </cell>
          <cell r="C1084" t="str">
            <v/>
          </cell>
          <cell r="D1084" t="str">
            <v/>
          </cell>
          <cell r="E1084" t="str">
            <v/>
          </cell>
          <cell r="F1084" t="str">
            <v/>
          </cell>
          <cell r="G1084" t="str">
            <v/>
          </cell>
          <cell r="H1084"/>
          <cell r="I1084" t="str">
            <v/>
          </cell>
          <cell r="J1084" t="str">
            <v/>
          </cell>
          <cell r="K1084" t="str">
            <v/>
          </cell>
          <cell r="L1084"/>
          <cell r="M1084" t="str">
            <v/>
          </cell>
          <cell r="N1084" t="str">
            <v/>
          </cell>
          <cell r="O1084" t="str">
            <v/>
          </cell>
          <cell r="P1084" t="str">
            <v>N</v>
          </cell>
          <cell r="Q1084" t="str">
            <v/>
          </cell>
          <cell r="R1084" t="str">
            <v/>
          </cell>
        </row>
        <row r="1085">
          <cell r="B1085" t="str">
            <v>04 7071</v>
          </cell>
          <cell r="C1085" t="str">
            <v/>
          </cell>
          <cell r="D1085" t="str">
            <v/>
          </cell>
          <cell r="E1085" t="str">
            <v/>
          </cell>
          <cell r="F1085" t="str">
            <v/>
          </cell>
          <cell r="G1085" t="str">
            <v/>
          </cell>
          <cell r="H1085"/>
          <cell r="I1085" t="str">
            <v/>
          </cell>
          <cell r="J1085" t="str">
            <v/>
          </cell>
          <cell r="K1085" t="str">
            <v/>
          </cell>
          <cell r="L1085"/>
          <cell r="M1085" t="str">
            <v/>
          </cell>
          <cell r="N1085" t="str">
            <v/>
          </cell>
          <cell r="O1085" t="str">
            <v/>
          </cell>
          <cell r="P1085" t="str">
            <v>N</v>
          </cell>
          <cell r="Q1085" t="str">
            <v/>
          </cell>
          <cell r="R1085" t="str">
            <v/>
          </cell>
        </row>
        <row r="1086">
          <cell r="B1086" t="str">
            <v>04 7072</v>
          </cell>
          <cell r="C1086" t="str">
            <v/>
          </cell>
          <cell r="D1086" t="str">
            <v/>
          </cell>
          <cell r="E1086" t="str">
            <v/>
          </cell>
          <cell r="F1086" t="str">
            <v/>
          </cell>
          <cell r="G1086" t="str">
            <v/>
          </cell>
          <cell r="H1086"/>
          <cell r="I1086" t="str">
            <v/>
          </cell>
          <cell r="J1086" t="str">
            <v/>
          </cell>
          <cell r="K1086" t="str">
            <v/>
          </cell>
          <cell r="L1086"/>
          <cell r="M1086" t="str">
            <v/>
          </cell>
          <cell r="N1086" t="str">
            <v/>
          </cell>
          <cell r="O1086" t="str">
            <v/>
          </cell>
          <cell r="P1086" t="str">
            <v>N</v>
          </cell>
          <cell r="Q1086" t="str">
            <v/>
          </cell>
          <cell r="R1086" t="str">
            <v/>
          </cell>
        </row>
        <row r="1087">
          <cell r="B1087" t="str">
            <v>04 7073</v>
          </cell>
          <cell r="C1087" t="str">
            <v/>
          </cell>
          <cell r="D1087" t="str">
            <v/>
          </cell>
          <cell r="E1087" t="str">
            <v/>
          </cell>
          <cell r="F1087" t="str">
            <v/>
          </cell>
          <cell r="G1087" t="str">
            <v/>
          </cell>
          <cell r="H1087"/>
          <cell r="I1087" t="str">
            <v/>
          </cell>
          <cell r="J1087" t="str">
            <v/>
          </cell>
          <cell r="K1087" t="str">
            <v/>
          </cell>
          <cell r="L1087"/>
          <cell r="M1087" t="str">
            <v/>
          </cell>
          <cell r="N1087" t="str">
            <v/>
          </cell>
          <cell r="O1087" t="str">
            <v/>
          </cell>
          <cell r="P1087" t="str">
            <v>N</v>
          </cell>
          <cell r="Q1087" t="str">
            <v/>
          </cell>
          <cell r="R1087" t="str">
            <v/>
          </cell>
        </row>
        <row r="1088">
          <cell r="B1088" t="str">
            <v>04 7074</v>
          </cell>
          <cell r="C1088" t="str">
            <v/>
          </cell>
          <cell r="D1088" t="str">
            <v/>
          </cell>
          <cell r="E1088" t="str">
            <v/>
          </cell>
          <cell r="F1088" t="str">
            <v/>
          </cell>
          <cell r="G1088" t="str">
            <v/>
          </cell>
          <cell r="H1088"/>
          <cell r="I1088" t="str">
            <v/>
          </cell>
          <cell r="J1088" t="str">
            <v/>
          </cell>
          <cell r="K1088" t="str">
            <v/>
          </cell>
          <cell r="L1088"/>
          <cell r="M1088" t="str">
            <v/>
          </cell>
          <cell r="N1088" t="str">
            <v/>
          </cell>
          <cell r="O1088" t="str">
            <v/>
          </cell>
          <cell r="P1088" t="str">
            <v>N</v>
          </cell>
          <cell r="Q1088" t="str">
            <v/>
          </cell>
          <cell r="R1088" t="str">
            <v/>
          </cell>
        </row>
        <row r="1089">
          <cell r="B1089" t="str">
            <v>04 7075</v>
          </cell>
          <cell r="C1089" t="str">
            <v/>
          </cell>
          <cell r="D1089" t="str">
            <v/>
          </cell>
          <cell r="E1089" t="str">
            <v/>
          </cell>
          <cell r="F1089" t="str">
            <v/>
          </cell>
          <cell r="G1089" t="str">
            <v/>
          </cell>
          <cell r="H1089"/>
          <cell r="I1089" t="str">
            <v/>
          </cell>
          <cell r="J1089" t="str">
            <v/>
          </cell>
          <cell r="K1089" t="str">
            <v/>
          </cell>
          <cell r="L1089"/>
          <cell r="M1089" t="str">
            <v/>
          </cell>
          <cell r="N1089" t="str">
            <v/>
          </cell>
          <cell r="O1089" t="str">
            <v/>
          </cell>
          <cell r="P1089" t="str">
            <v>N</v>
          </cell>
          <cell r="Q1089" t="str">
            <v/>
          </cell>
          <cell r="R1089" t="str">
            <v/>
          </cell>
        </row>
        <row r="1090">
          <cell r="B1090" t="str">
            <v>04 7076</v>
          </cell>
          <cell r="C1090" t="str">
            <v/>
          </cell>
          <cell r="D1090" t="str">
            <v/>
          </cell>
          <cell r="E1090" t="str">
            <v/>
          </cell>
          <cell r="F1090" t="str">
            <v/>
          </cell>
          <cell r="G1090" t="str">
            <v/>
          </cell>
          <cell r="H1090"/>
          <cell r="I1090" t="str">
            <v/>
          </cell>
          <cell r="J1090" t="str">
            <v/>
          </cell>
          <cell r="K1090" t="str">
            <v/>
          </cell>
          <cell r="L1090"/>
          <cell r="M1090" t="str">
            <v/>
          </cell>
          <cell r="N1090" t="str">
            <v/>
          </cell>
          <cell r="O1090" t="str">
            <v/>
          </cell>
          <cell r="P1090" t="str">
            <v>N</v>
          </cell>
          <cell r="Q1090" t="str">
            <v/>
          </cell>
          <cell r="R1090" t="str">
            <v/>
          </cell>
        </row>
        <row r="1091">
          <cell r="B1091" t="str">
            <v>04 7077</v>
          </cell>
          <cell r="C1091" t="str">
            <v/>
          </cell>
          <cell r="D1091" t="str">
            <v/>
          </cell>
          <cell r="E1091" t="str">
            <v/>
          </cell>
          <cell r="F1091" t="str">
            <v/>
          </cell>
          <cell r="G1091" t="str">
            <v/>
          </cell>
          <cell r="H1091"/>
          <cell r="I1091" t="str">
            <v/>
          </cell>
          <cell r="J1091" t="str">
            <v/>
          </cell>
          <cell r="K1091" t="str">
            <v/>
          </cell>
          <cell r="L1091"/>
          <cell r="M1091" t="str">
            <v/>
          </cell>
          <cell r="N1091" t="str">
            <v/>
          </cell>
          <cell r="O1091" t="str">
            <v/>
          </cell>
          <cell r="P1091" t="str">
            <v>N</v>
          </cell>
          <cell r="Q1091" t="str">
            <v/>
          </cell>
          <cell r="R1091" t="str">
            <v/>
          </cell>
        </row>
        <row r="1092">
          <cell r="B1092" t="str">
            <v>04 7078</v>
          </cell>
          <cell r="C1092" t="str">
            <v/>
          </cell>
          <cell r="D1092" t="str">
            <v/>
          </cell>
          <cell r="E1092" t="str">
            <v/>
          </cell>
          <cell r="F1092" t="str">
            <v/>
          </cell>
          <cell r="G1092" t="str">
            <v/>
          </cell>
          <cell r="H1092"/>
          <cell r="I1092" t="str">
            <v/>
          </cell>
          <cell r="J1092" t="str">
            <v/>
          </cell>
          <cell r="K1092" t="str">
            <v/>
          </cell>
          <cell r="L1092"/>
          <cell r="M1092" t="str">
            <v/>
          </cell>
          <cell r="N1092" t="str">
            <v/>
          </cell>
          <cell r="O1092" t="str">
            <v/>
          </cell>
          <cell r="P1092" t="str">
            <v>N</v>
          </cell>
          <cell r="Q1092" t="str">
            <v/>
          </cell>
          <cell r="R1092" t="str">
            <v/>
          </cell>
        </row>
        <row r="1093">
          <cell r="B1093" t="str">
            <v>04 7079</v>
          </cell>
          <cell r="C1093" t="str">
            <v/>
          </cell>
          <cell r="D1093" t="str">
            <v/>
          </cell>
          <cell r="E1093" t="str">
            <v/>
          </cell>
          <cell r="F1093" t="str">
            <v/>
          </cell>
          <cell r="G1093" t="str">
            <v/>
          </cell>
          <cell r="H1093"/>
          <cell r="I1093" t="str">
            <v/>
          </cell>
          <cell r="J1093" t="str">
            <v/>
          </cell>
          <cell r="K1093" t="str">
            <v/>
          </cell>
          <cell r="L1093"/>
          <cell r="M1093" t="str">
            <v/>
          </cell>
          <cell r="N1093" t="str">
            <v/>
          </cell>
          <cell r="O1093" t="str">
            <v/>
          </cell>
          <cell r="P1093" t="str">
            <v>N</v>
          </cell>
          <cell r="Q1093" t="str">
            <v/>
          </cell>
          <cell r="R1093" t="str">
            <v/>
          </cell>
        </row>
        <row r="1094">
          <cell r="B1094" t="str">
            <v>04 7080</v>
          </cell>
          <cell r="C1094" t="str">
            <v/>
          </cell>
          <cell r="D1094" t="str">
            <v/>
          </cell>
          <cell r="E1094" t="str">
            <v/>
          </cell>
          <cell r="F1094" t="str">
            <v/>
          </cell>
          <cell r="G1094" t="str">
            <v/>
          </cell>
          <cell r="H1094"/>
          <cell r="I1094" t="str">
            <v/>
          </cell>
          <cell r="J1094" t="str">
            <v/>
          </cell>
          <cell r="K1094" t="str">
            <v/>
          </cell>
          <cell r="L1094"/>
          <cell r="M1094" t="str">
            <v/>
          </cell>
          <cell r="N1094" t="str">
            <v/>
          </cell>
          <cell r="O1094" t="str">
            <v/>
          </cell>
          <cell r="P1094" t="str">
            <v>N</v>
          </cell>
          <cell r="Q1094" t="str">
            <v/>
          </cell>
          <cell r="R1094" t="str">
            <v/>
          </cell>
        </row>
        <row r="1095">
          <cell r="B1095" t="str">
            <v>04 7081</v>
          </cell>
          <cell r="C1095" t="str">
            <v/>
          </cell>
          <cell r="D1095" t="str">
            <v/>
          </cell>
          <cell r="E1095" t="str">
            <v/>
          </cell>
          <cell r="F1095" t="str">
            <v/>
          </cell>
          <cell r="G1095" t="str">
            <v/>
          </cell>
          <cell r="H1095"/>
          <cell r="I1095" t="str">
            <v/>
          </cell>
          <cell r="J1095" t="str">
            <v/>
          </cell>
          <cell r="K1095" t="str">
            <v/>
          </cell>
          <cell r="L1095"/>
          <cell r="M1095" t="str">
            <v/>
          </cell>
          <cell r="N1095" t="str">
            <v/>
          </cell>
          <cell r="O1095" t="str">
            <v/>
          </cell>
          <cell r="P1095" t="str">
            <v>N</v>
          </cell>
          <cell r="Q1095" t="str">
            <v/>
          </cell>
          <cell r="R1095" t="str">
            <v/>
          </cell>
        </row>
        <row r="1096">
          <cell r="B1096" t="str">
            <v>04 7082</v>
          </cell>
          <cell r="C1096" t="str">
            <v/>
          </cell>
          <cell r="D1096" t="str">
            <v/>
          </cell>
          <cell r="E1096" t="str">
            <v/>
          </cell>
          <cell r="F1096" t="str">
            <v/>
          </cell>
          <cell r="G1096" t="str">
            <v/>
          </cell>
          <cell r="H1096"/>
          <cell r="I1096" t="str">
            <v/>
          </cell>
          <cell r="J1096" t="str">
            <v/>
          </cell>
          <cell r="K1096" t="str">
            <v/>
          </cell>
          <cell r="L1096"/>
          <cell r="M1096" t="str">
            <v/>
          </cell>
          <cell r="N1096" t="str">
            <v/>
          </cell>
          <cell r="O1096" t="str">
            <v/>
          </cell>
          <cell r="P1096" t="str">
            <v>N</v>
          </cell>
          <cell r="Q1096" t="str">
            <v/>
          </cell>
          <cell r="R1096" t="str">
            <v/>
          </cell>
        </row>
        <row r="1097">
          <cell r="B1097" t="str">
            <v>04 7083</v>
          </cell>
          <cell r="C1097" t="str">
            <v/>
          </cell>
          <cell r="D1097" t="str">
            <v/>
          </cell>
          <cell r="E1097" t="str">
            <v/>
          </cell>
          <cell r="F1097" t="str">
            <v/>
          </cell>
          <cell r="G1097" t="str">
            <v/>
          </cell>
          <cell r="H1097"/>
          <cell r="I1097" t="str">
            <v/>
          </cell>
          <cell r="J1097" t="str">
            <v/>
          </cell>
          <cell r="K1097" t="str">
            <v/>
          </cell>
          <cell r="L1097"/>
          <cell r="M1097" t="str">
            <v/>
          </cell>
          <cell r="N1097" t="str">
            <v/>
          </cell>
          <cell r="O1097" t="str">
            <v/>
          </cell>
          <cell r="P1097" t="str">
            <v>N</v>
          </cell>
          <cell r="Q1097" t="str">
            <v/>
          </cell>
          <cell r="R1097" t="str">
            <v/>
          </cell>
        </row>
        <row r="1098">
          <cell r="B1098" t="str">
            <v>04 7084</v>
          </cell>
          <cell r="C1098" t="str">
            <v/>
          </cell>
          <cell r="D1098" t="str">
            <v/>
          </cell>
          <cell r="E1098" t="str">
            <v/>
          </cell>
          <cell r="F1098" t="str">
            <v/>
          </cell>
          <cell r="G1098" t="str">
            <v/>
          </cell>
          <cell r="H1098"/>
          <cell r="I1098" t="str">
            <v/>
          </cell>
          <cell r="J1098" t="str">
            <v/>
          </cell>
          <cell r="K1098" t="str">
            <v/>
          </cell>
          <cell r="L1098"/>
          <cell r="M1098" t="str">
            <v/>
          </cell>
          <cell r="N1098" t="str">
            <v/>
          </cell>
          <cell r="O1098" t="str">
            <v/>
          </cell>
          <cell r="P1098" t="str">
            <v>N</v>
          </cell>
          <cell r="Q1098" t="str">
            <v/>
          </cell>
          <cell r="R1098" t="str">
            <v/>
          </cell>
        </row>
        <row r="1099">
          <cell r="B1099" t="str">
            <v>04 7085</v>
          </cell>
          <cell r="C1099" t="str">
            <v/>
          </cell>
          <cell r="D1099" t="str">
            <v/>
          </cell>
          <cell r="E1099" t="str">
            <v/>
          </cell>
          <cell r="F1099" t="str">
            <v/>
          </cell>
          <cell r="G1099" t="str">
            <v/>
          </cell>
          <cell r="H1099"/>
          <cell r="I1099" t="str">
            <v/>
          </cell>
          <cell r="J1099" t="str">
            <v/>
          </cell>
          <cell r="K1099" t="str">
            <v/>
          </cell>
          <cell r="L1099"/>
          <cell r="M1099" t="str">
            <v/>
          </cell>
          <cell r="N1099" t="str">
            <v/>
          </cell>
          <cell r="O1099" t="str">
            <v/>
          </cell>
          <cell r="P1099" t="str">
            <v>N</v>
          </cell>
          <cell r="Q1099" t="str">
            <v/>
          </cell>
          <cell r="R1099" t="str">
            <v/>
          </cell>
        </row>
        <row r="1100">
          <cell r="B1100" t="str">
            <v>04 7086</v>
          </cell>
          <cell r="C1100" t="str">
            <v/>
          </cell>
          <cell r="D1100" t="str">
            <v/>
          </cell>
          <cell r="E1100" t="str">
            <v/>
          </cell>
          <cell r="F1100" t="str">
            <v/>
          </cell>
          <cell r="G1100" t="str">
            <v/>
          </cell>
          <cell r="H1100"/>
          <cell r="I1100" t="str">
            <v/>
          </cell>
          <cell r="J1100" t="str">
            <v/>
          </cell>
          <cell r="K1100" t="str">
            <v/>
          </cell>
          <cell r="L1100"/>
          <cell r="M1100" t="str">
            <v/>
          </cell>
          <cell r="N1100" t="str">
            <v/>
          </cell>
          <cell r="O1100" t="str">
            <v/>
          </cell>
          <cell r="P1100" t="str">
            <v>N</v>
          </cell>
          <cell r="Q1100" t="str">
            <v/>
          </cell>
          <cell r="R1100" t="str">
            <v/>
          </cell>
        </row>
        <row r="1101">
          <cell r="B1101" t="str">
            <v>04 7087</v>
          </cell>
          <cell r="C1101" t="str">
            <v/>
          </cell>
          <cell r="D1101" t="str">
            <v/>
          </cell>
          <cell r="E1101" t="str">
            <v/>
          </cell>
          <cell r="F1101" t="str">
            <v/>
          </cell>
          <cell r="G1101" t="str">
            <v/>
          </cell>
          <cell r="H1101"/>
          <cell r="I1101" t="str">
            <v/>
          </cell>
          <cell r="J1101" t="str">
            <v/>
          </cell>
          <cell r="K1101" t="str">
            <v/>
          </cell>
          <cell r="L1101"/>
          <cell r="M1101" t="str">
            <v/>
          </cell>
          <cell r="N1101" t="str">
            <v/>
          </cell>
          <cell r="O1101" t="str">
            <v/>
          </cell>
          <cell r="P1101" t="str">
            <v>N</v>
          </cell>
          <cell r="Q1101" t="str">
            <v/>
          </cell>
          <cell r="R1101" t="str">
            <v/>
          </cell>
        </row>
        <row r="1102">
          <cell r="B1102" t="str">
            <v>04 7088</v>
          </cell>
          <cell r="C1102" t="str">
            <v/>
          </cell>
          <cell r="D1102" t="str">
            <v/>
          </cell>
          <cell r="E1102" t="str">
            <v/>
          </cell>
          <cell r="F1102" t="str">
            <v/>
          </cell>
          <cell r="G1102" t="str">
            <v/>
          </cell>
          <cell r="H1102"/>
          <cell r="I1102" t="str">
            <v/>
          </cell>
          <cell r="J1102" t="str">
            <v/>
          </cell>
          <cell r="K1102" t="str">
            <v/>
          </cell>
          <cell r="L1102"/>
          <cell r="M1102" t="str">
            <v/>
          </cell>
          <cell r="N1102" t="str">
            <v/>
          </cell>
          <cell r="O1102" t="str">
            <v/>
          </cell>
          <cell r="P1102" t="str">
            <v>N</v>
          </cell>
          <cell r="Q1102" t="str">
            <v/>
          </cell>
          <cell r="R1102" t="str">
            <v/>
          </cell>
        </row>
        <row r="1103">
          <cell r="B1103" t="str">
            <v>04 7089</v>
          </cell>
          <cell r="C1103" t="str">
            <v/>
          </cell>
          <cell r="D1103" t="str">
            <v/>
          </cell>
          <cell r="E1103" t="str">
            <v/>
          </cell>
          <cell r="F1103" t="str">
            <v/>
          </cell>
          <cell r="G1103" t="str">
            <v/>
          </cell>
          <cell r="H1103"/>
          <cell r="I1103" t="str">
            <v/>
          </cell>
          <cell r="J1103" t="str">
            <v/>
          </cell>
          <cell r="K1103" t="str">
            <v/>
          </cell>
          <cell r="L1103"/>
          <cell r="M1103" t="str">
            <v/>
          </cell>
          <cell r="N1103" t="str">
            <v/>
          </cell>
          <cell r="O1103" t="str">
            <v/>
          </cell>
          <cell r="P1103" t="str">
            <v>N</v>
          </cell>
          <cell r="Q1103" t="str">
            <v/>
          </cell>
          <cell r="R1103" t="str">
            <v/>
          </cell>
        </row>
        <row r="1104">
          <cell r="B1104" t="str">
            <v>04 7090</v>
          </cell>
          <cell r="C1104" t="str">
            <v/>
          </cell>
          <cell r="D1104" t="str">
            <v/>
          </cell>
          <cell r="E1104" t="str">
            <v/>
          </cell>
          <cell r="F1104" t="str">
            <v/>
          </cell>
          <cell r="G1104" t="str">
            <v/>
          </cell>
          <cell r="H1104"/>
          <cell r="I1104" t="str">
            <v/>
          </cell>
          <cell r="J1104" t="str">
            <v/>
          </cell>
          <cell r="K1104" t="str">
            <v/>
          </cell>
          <cell r="L1104"/>
          <cell r="M1104" t="str">
            <v/>
          </cell>
          <cell r="N1104" t="str">
            <v/>
          </cell>
          <cell r="O1104" t="str">
            <v/>
          </cell>
          <cell r="P1104" t="str">
            <v>N</v>
          </cell>
          <cell r="Q1104" t="str">
            <v/>
          </cell>
          <cell r="R1104" t="str">
            <v/>
          </cell>
        </row>
        <row r="1105">
          <cell r="B1105" t="str">
            <v>04 7091</v>
          </cell>
          <cell r="C1105" t="str">
            <v/>
          </cell>
          <cell r="D1105" t="str">
            <v/>
          </cell>
          <cell r="E1105" t="str">
            <v/>
          </cell>
          <cell r="F1105" t="str">
            <v/>
          </cell>
          <cell r="G1105" t="str">
            <v/>
          </cell>
          <cell r="H1105"/>
          <cell r="I1105" t="str">
            <v/>
          </cell>
          <cell r="J1105" t="str">
            <v/>
          </cell>
          <cell r="K1105" t="str">
            <v/>
          </cell>
          <cell r="L1105"/>
          <cell r="M1105" t="str">
            <v/>
          </cell>
          <cell r="N1105" t="str">
            <v/>
          </cell>
          <cell r="O1105" t="str">
            <v/>
          </cell>
          <cell r="P1105" t="str">
            <v>N</v>
          </cell>
          <cell r="Q1105" t="str">
            <v/>
          </cell>
          <cell r="R1105" t="str">
            <v/>
          </cell>
        </row>
        <row r="1106">
          <cell r="B1106" t="str">
            <v>04 7092</v>
          </cell>
          <cell r="C1106" t="str">
            <v/>
          </cell>
          <cell r="D1106" t="str">
            <v/>
          </cell>
          <cell r="E1106" t="str">
            <v/>
          </cell>
          <cell r="F1106" t="str">
            <v/>
          </cell>
          <cell r="G1106" t="str">
            <v/>
          </cell>
          <cell r="H1106"/>
          <cell r="I1106" t="str">
            <v/>
          </cell>
          <cell r="J1106" t="str">
            <v/>
          </cell>
          <cell r="K1106" t="str">
            <v/>
          </cell>
          <cell r="L1106"/>
          <cell r="M1106" t="str">
            <v/>
          </cell>
          <cell r="N1106" t="str">
            <v/>
          </cell>
          <cell r="O1106" t="str">
            <v/>
          </cell>
          <cell r="P1106" t="str">
            <v>N</v>
          </cell>
          <cell r="Q1106" t="str">
            <v/>
          </cell>
          <cell r="R1106" t="str">
            <v/>
          </cell>
        </row>
        <row r="1107">
          <cell r="B1107" t="str">
            <v>04 7093</v>
          </cell>
          <cell r="C1107" t="str">
            <v/>
          </cell>
          <cell r="D1107" t="str">
            <v/>
          </cell>
          <cell r="E1107" t="str">
            <v/>
          </cell>
          <cell r="F1107" t="str">
            <v/>
          </cell>
          <cell r="G1107" t="str">
            <v/>
          </cell>
          <cell r="H1107"/>
          <cell r="I1107" t="str">
            <v/>
          </cell>
          <cell r="J1107" t="str">
            <v/>
          </cell>
          <cell r="K1107" t="str">
            <v/>
          </cell>
          <cell r="L1107"/>
          <cell r="M1107" t="str">
            <v/>
          </cell>
          <cell r="N1107" t="str">
            <v/>
          </cell>
          <cell r="O1107" t="str">
            <v/>
          </cell>
          <cell r="P1107" t="str">
            <v>N</v>
          </cell>
          <cell r="Q1107" t="str">
            <v/>
          </cell>
          <cell r="R1107" t="str">
            <v/>
          </cell>
        </row>
        <row r="1108">
          <cell r="B1108" t="str">
            <v>04 7094</v>
          </cell>
          <cell r="C1108" t="str">
            <v/>
          </cell>
          <cell r="D1108" t="str">
            <v/>
          </cell>
          <cell r="E1108" t="str">
            <v/>
          </cell>
          <cell r="F1108" t="str">
            <v/>
          </cell>
          <cell r="G1108" t="str">
            <v/>
          </cell>
          <cell r="H1108"/>
          <cell r="I1108" t="str">
            <v/>
          </cell>
          <cell r="J1108" t="str">
            <v/>
          </cell>
          <cell r="K1108" t="str">
            <v/>
          </cell>
          <cell r="L1108"/>
          <cell r="M1108" t="str">
            <v/>
          </cell>
          <cell r="N1108" t="str">
            <v/>
          </cell>
          <cell r="O1108" t="str">
            <v/>
          </cell>
          <cell r="P1108" t="str">
            <v>N</v>
          </cell>
          <cell r="Q1108" t="str">
            <v/>
          </cell>
          <cell r="R1108" t="str">
            <v/>
          </cell>
        </row>
        <row r="1109">
          <cell r="B1109" t="str">
            <v>04 7095</v>
          </cell>
          <cell r="C1109" t="str">
            <v/>
          </cell>
          <cell r="D1109" t="str">
            <v/>
          </cell>
          <cell r="E1109" t="str">
            <v/>
          </cell>
          <cell r="F1109" t="str">
            <v/>
          </cell>
          <cell r="G1109" t="str">
            <v/>
          </cell>
          <cell r="H1109"/>
          <cell r="I1109" t="str">
            <v/>
          </cell>
          <cell r="J1109" t="str">
            <v/>
          </cell>
          <cell r="K1109" t="str">
            <v/>
          </cell>
          <cell r="L1109"/>
          <cell r="M1109" t="str">
            <v/>
          </cell>
          <cell r="N1109" t="str">
            <v/>
          </cell>
          <cell r="O1109" t="str">
            <v/>
          </cell>
          <cell r="P1109" t="str">
            <v>N</v>
          </cell>
          <cell r="Q1109" t="str">
            <v/>
          </cell>
          <cell r="R1109" t="str">
            <v/>
          </cell>
        </row>
        <row r="1110">
          <cell r="B1110" t="str">
            <v>04 7096</v>
          </cell>
          <cell r="C1110" t="str">
            <v/>
          </cell>
          <cell r="D1110" t="str">
            <v/>
          </cell>
          <cell r="E1110" t="str">
            <v/>
          </cell>
          <cell r="F1110" t="str">
            <v/>
          </cell>
          <cell r="G1110" t="str">
            <v/>
          </cell>
          <cell r="H1110"/>
          <cell r="I1110" t="str">
            <v/>
          </cell>
          <cell r="J1110" t="str">
            <v/>
          </cell>
          <cell r="K1110" t="str">
            <v/>
          </cell>
          <cell r="L1110"/>
          <cell r="M1110" t="str">
            <v/>
          </cell>
          <cell r="N1110" t="str">
            <v/>
          </cell>
          <cell r="O1110" t="str">
            <v/>
          </cell>
          <cell r="P1110" t="str">
            <v>N</v>
          </cell>
          <cell r="Q1110" t="str">
            <v/>
          </cell>
          <cell r="R1110" t="str">
            <v/>
          </cell>
        </row>
        <row r="1111">
          <cell r="B1111" t="str">
            <v>04 7097</v>
          </cell>
          <cell r="C1111" t="str">
            <v/>
          </cell>
          <cell r="D1111" t="str">
            <v/>
          </cell>
          <cell r="E1111" t="str">
            <v/>
          </cell>
          <cell r="F1111" t="str">
            <v/>
          </cell>
          <cell r="G1111" t="str">
            <v/>
          </cell>
          <cell r="H1111"/>
          <cell r="I1111" t="str">
            <v/>
          </cell>
          <cell r="J1111" t="str">
            <v/>
          </cell>
          <cell r="K1111" t="str">
            <v/>
          </cell>
          <cell r="L1111"/>
          <cell r="M1111" t="str">
            <v/>
          </cell>
          <cell r="N1111" t="str">
            <v/>
          </cell>
          <cell r="O1111" t="str">
            <v/>
          </cell>
          <cell r="P1111" t="str">
            <v>N</v>
          </cell>
          <cell r="Q1111" t="str">
            <v/>
          </cell>
          <cell r="R1111" t="str">
            <v/>
          </cell>
        </row>
        <row r="1112">
          <cell r="B1112" t="str">
            <v>04 7098</v>
          </cell>
          <cell r="C1112" t="str">
            <v/>
          </cell>
          <cell r="D1112" t="str">
            <v/>
          </cell>
          <cell r="E1112" t="str">
            <v/>
          </cell>
          <cell r="F1112" t="str">
            <v/>
          </cell>
          <cell r="G1112" t="str">
            <v/>
          </cell>
          <cell r="H1112"/>
          <cell r="I1112" t="str">
            <v/>
          </cell>
          <cell r="J1112" t="str">
            <v/>
          </cell>
          <cell r="K1112" t="str">
            <v/>
          </cell>
          <cell r="L1112"/>
          <cell r="M1112" t="str">
            <v/>
          </cell>
          <cell r="N1112" t="str">
            <v/>
          </cell>
          <cell r="O1112" t="str">
            <v/>
          </cell>
          <cell r="P1112" t="str">
            <v>N</v>
          </cell>
          <cell r="Q1112" t="str">
            <v/>
          </cell>
          <cell r="R1112" t="str">
            <v/>
          </cell>
        </row>
        <row r="1113">
          <cell r="B1113" t="str">
            <v>04 7099</v>
          </cell>
          <cell r="C1113" t="str">
            <v/>
          </cell>
          <cell r="D1113" t="str">
            <v/>
          </cell>
          <cell r="E1113" t="str">
            <v/>
          </cell>
          <cell r="F1113" t="str">
            <v/>
          </cell>
          <cell r="G1113" t="str">
            <v/>
          </cell>
          <cell r="H1113"/>
          <cell r="I1113" t="str">
            <v/>
          </cell>
          <cell r="J1113" t="str">
            <v/>
          </cell>
          <cell r="K1113" t="str">
            <v/>
          </cell>
          <cell r="L1113"/>
          <cell r="M1113" t="str">
            <v/>
          </cell>
          <cell r="N1113" t="str">
            <v/>
          </cell>
          <cell r="O1113" t="str">
            <v/>
          </cell>
          <cell r="P1113" t="str">
            <v>N</v>
          </cell>
          <cell r="Q1113" t="str">
            <v/>
          </cell>
          <cell r="R1113" t="str">
            <v/>
          </cell>
        </row>
        <row r="1114">
          <cell r="B1114" t="str">
            <v>04 7999</v>
          </cell>
          <cell r="C1114" t="str">
            <v>ZEE</v>
          </cell>
          <cell r="D1114" t="str">
            <v>ZEE</v>
          </cell>
          <cell r="E1114" t="str">
            <v>MARYANE</v>
          </cell>
          <cell r="F1114" t="str">
            <v>ZHLD-RJ</v>
          </cell>
          <cell r="G1114" t="str">
            <v>ZEE NOW ESCRITÓRIO RIO</v>
          </cell>
          <cell r="H1114">
            <v>32874</v>
          </cell>
          <cell r="I1114" t="str">
            <v>RUA CONDE DE IRAJA, 260</v>
          </cell>
          <cell r="J1114" t="str">
            <v>RIO DE JANEIRO</v>
          </cell>
          <cell r="K1114" t="str">
            <v>RJ</v>
          </cell>
          <cell r="L1114">
            <v>22271020</v>
          </cell>
          <cell r="M1114">
            <v>18328118026337</v>
          </cell>
          <cell r="N1114">
            <v>12737297</v>
          </cell>
          <cell r="O1114" t="str">
            <v>BOTAFOGO</v>
          </cell>
          <cell r="P1114" t="str">
            <v>S</v>
          </cell>
          <cell r="Q1114" t="str">
            <v>ZHLD-RJ</v>
          </cell>
          <cell r="R1114" t="str">
            <v>ALEX</v>
          </cell>
        </row>
        <row r="1115">
          <cell r="B1115" t="str">
            <v>04 9997</v>
          </cell>
          <cell r="C1115" t="str">
            <v>ALO</v>
          </cell>
          <cell r="D1115" t="str">
            <v>SAC- PETZ</v>
          </cell>
          <cell r="E1115" t="str">
            <v>MARCONE</v>
          </cell>
          <cell r="F1115" t="str">
            <v>SAC</v>
          </cell>
          <cell r="G1115" t="str">
            <v>SAC- PETZ</v>
          </cell>
          <cell r="H1115">
            <v>32874</v>
          </cell>
          <cell r="I1115" t="str">
            <v>AV GENERAL OLIMPIO DA SILVEIRA, 47</v>
          </cell>
          <cell r="J1115" t="str">
            <v>SÃO PAULO</v>
          </cell>
          <cell r="K1115" t="str">
            <v>SP</v>
          </cell>
          <cell r="L1115">
            <v>1150000</v>
          </cell>
          <cell r="M1115">
            <v>18328118001938</v>
          </cell>
          <cell r="O1115" t="str">
            <v>SANTA CECILIA</v>
          </cell>
          <cell r="P1115" t="str">
            <v>S</v>
          </cell>
          <cell r="Q1115" t="str">
            <v>SAC-SP</v>
          </cell>
          <cell r="R1115" t="str">
            <v>ROBSON</v>
          </cell>
        </row>
        <row r="1116">
          <cell r="B1116" t="str">
            <v>04 9998</v>
          </cell>
          <cell r="C1116" t="str">
            <v>OTLT-SP</v>
          </cell>
          <cell r="F1116" t="str">
            <v>OTLT-SP</v>
          </cell>
          <cell r="G1116" t="str">
            <v>PETZ OUTLET</v>
          </cell>
          <cell r="H1116"/>
          <cell r="I1116" t="str">
            <v>RUA GUARANTA  555  587</v>
          </cell>
          <cell r="J1116" t="str">
            <v>SÃO PAULO</v>
          </cell>
          <cell r="K1116" t="str">
            <v>SP</v>
          </cell>
          <cell r="L1116">
            <v>3035050</v>
          </cell>
          <cell r="M1116" t="str">
            <v>-</v>
          </cell>
          <cell r="N1116" t="str">
            <v>-</v>
          </cell>
          <cell r="O1116" t="str">
            <v>-</v>
          </cell>
          <cell r="P1116" t="str">
            <v>N</v>
          </cell>
          <cell r="Q1116" t="str">
            <v>OTLT-SP</v>
          </cell>
          <cell r="R1116">
            <v>0</v>
          </cell>
        </row>
        <row r="1117">
          <cell r="B1117" t="str">
            <v>04 9999</v>
          </cell>
          <cell r="C1117" t="str">
            <v>HOLD</v>
          </cell>
          <cell r="D1117" t="str">
            <v>HOLDING</v>
          </cell>
          <cell r="E1117" t="str">
            <v>MARCONE</v>
          </cell>
          <cell r="F1117" t="str">
            <v>HOLD-SP</v>
          </cell>
          <cell r="G1117" t="str">
            <v>HOLDING</v>
          </cell>
          <cell r="H1117">
            <v>32874</v>
          </cell>
          <cell r="I1117" t="str">
            <v>RUA DR MIGUEL PAULO CAPALBO, 135</v>
          </cell>
          <cell r="J1117" t="str">
            <v>SÃO PAULO</v>
          </cell>
          <cell r="K1117" t="str">
            <v>SP</v>
          </cell>
          <cell r="L1117">
            <v>3035040</v>
          </cell>
          <cell r="M1117">
            <v>18328118003396</v>
          </cell>
          <cell r="N1117" t="str">
            <v>144158700115</v>
          </cell>
          <cell r="O1117" t="str">
            <v>PARI</v>
          </cell>
          <cell r="P1117" t="str">
            <v>S</v>
          </cell>
          <cell r="Q1117" t="str">
            <v>HOLDING</v>
          </cell>
          <cell r="R1117" t="str">
            <v>JOAB</v>
          </cell>
        </row>
        <row r="1118">
          <cell r="H1118"/>
          <cell r="L1118"/>
          <cell r="M1118"/>
          <cell r="N1118"/>
          <cell r="Q1118" t="str">
            <v>Gestão Negocios</v>
          </cell>
        </row>
        <row r="1119">
          <cell r="H1119"/>
          <cell r="L1119"/>
          <cell r="M1119"/>
          <cell r="N1119"/>
          <cell r="Q1119" t="str">
            <v>Gestão Lojas</v>
          </cell>
        </row>
        <row r="1120">
          <cell r="H1120"/>
          <cell r="L1120"/>
          <cell r="M1120"/>
          <cell r="N1120"/>
          <cell r="Q1120" t="str">
            <v>Vidas</v>
          </cell>
        </row>
        <row r="1121">
          <cell r="H1121"/>
          <cell r="L1121"/>
          <cell r="M1121"/>
          <cell r="N1121"/>
          <cell r="Q1121" t="str">
            <v>Trade Marketing</v>
          </cell>
        </row>
        <row r="1122">
          <cell r="H1122"/>
          <cell r="L1122"/>
          <cell r="M1122"/>
          <cell r="N1122"/>
          <cell r="Q1122" t="str">
            <v>Remuneração e Benefícios</v>
          </cell>
        </row>
        <row r="1123">
          <cell r="H1123"/>
          <cell r="L1123"/>
          <cell r="M1123"/>
          <cell r="N1123"/>
          <cell r="Q1123" t="str">
            <v>ouvidoria</v>
          </cell>
        </row>
        <row r="1124">
          <cell r="H1124"/>
          <cell r="L1124"/>
          <cell r="M1124"/>
          <cell r="N1124"/>
          <cell r="Q1124" t="str">
            <v>loja Virtual</v>
          </cell>
        </row>
        <row r="1125">
          <cell r="H1125"/>
          <cell r="L1125"/>
          <cell r="M1125"/>
          <cell r="N1125"/>
          <cell r="Q1125" t="str">
            <v>Gestão de Negocios</v>
          </cell>
        </row>
        <row r="1126">
          <cell r="H1126"/>
          <cell r="L1126"/>
          <cell r="M1126"/>
          <cell r="N1126"/>
          <cell r="Q1126" t="str">
            <v>Gestão de lojas</v>
          </cell>
        </row>
        <row r="1127">
          <cell r="H1127"/>
          <cell r="L1127"/>
          <cell r="M1127"/>
          <cell r="N1127"/>
          <cell r="Q1127" t="str">
            <v>Gente e Gestão</v>
          </cell>
        </row>
        <row r="1128">
          <cell r="H1128"/>
          <cell r="L1128"/>
          <cell r="M1128"/>
          <cell r="N1128"/>
          <cell r="Q1128" t="str">
            <v>Fiscal</v>
          </cell>
        </row>
        <row r="1129">
          <cell r="H1129"/>
          <cell r="L1129"/>
          <cell r="M1129"/>
          <cell r="N1129"/>
          <cell r="Q1129" t="str">
            <v>epia</v>
          </cell>
        </row>
        <row r="1130">
          <cell r="H1130"/>
          <cell r="L1130"/>
          <cell r="M1130"/>
          <cell r="N1130"/>
          <cell r="Q1130" t="str">
            <v>contabilidade</v>
          </cell>
        </row>
        <row r="1131">
          <cell r="H1131"/>
          <cell r="L1131"/>
          <cell r="M1131"/>
          <cell r="N1131"/>
          <cell r="Q1131" t="str">
            <v>bagu-rj</v>
          </cell>
        </row>
        <row r="1132">
          <cell r="H1132"/>
          <cell r="L1132"/>
          <cell r="M1132"/>
          <cell r="N1132"/>
          <cell r="Q1132" t="str">
            <v>Administrativo</v>
          </cell>
        </row>
        <row r="1133">
          <cell r="H1133"/>
          <cell r="L1133"/>
          <cell r="M1133"/>
          <cell r="N1133"/>
          <cell r="Q1133" t="str">
            <v>csc</v>
          </cell>
        </row>
        <row r="1134">
          <cell r="H1134"/>
          <cell r="L1134"/>
          <cell r="M1134"/>
          <cell r="N1134"/>
          <cell r="Q1134" t="str">
            <v>Manutenção</v>
          </cell>
        </row>
        <row r="1135">
          <cell r="H1135"/>
          <cell r="L1135"/>
          <cell r="M1135"/>
          <cell r="N1135"/>
          <cell r="Q1135" t="str">
            <v>Seguranca</v>
          </cell>
        </row>
        <row r="1136">
          <cell r="H1136"/>
          <cell r="L1136"/>
          <cell r="M1136"/>
          <cell r="N1136"/>
          <cell r="Q1136" t="str">
            <v>Marketing</v>
          </cell>
        </row>
        <row r="1137">
          <cell r="H1137"/>
          <cell r="L1137"/>
          <cell r="M1137"/>
          <cell r="N1137"/>
          <cell r="Q1137" t="str">
            <v>Supply</v>
          </cell>
        </row>
        <row r="1138">
          <cell r="H1138"/>
          <cell r="L1138"/>
          <cell r="M1138"/>
          <cell r="N1138"/>
          <cell r="Q1138" t="str">
            <v>Juridico</v>
          </cell>
        </row>
        <row r="1139">
          <cell r="H1139"/>
          <cell r="L1139"/>
          <cell r="M1139"/>
          <cell r="N1139"/>
          <cell r="Q1139" t="str">
            <v>Projetos</v>
          </cell>
        </row>
        <row r="1140">
          <cell r="H1140"/>
          <cell r="L1140"/>
          <cell r="M1140"/>
          <cell r="N1140"/>
          <cell r="Q1140" t="str">
            <v>Tesouraria</v>
          </cell>
        </row>
        <row r="1141">
          <cell r="H1141"/>
          <cell r="L1141"/>
          <cell r="M1141"/>
          <cell r="N1141"/>
          <cell r="Q1141" t="str">
            <v>DIRETORIA</v>
          </cell>
        </row>
        <row r="1142">
          <cell r="H1142"/>
          <cell r="L1142"/>
          <cell r="M1142"/>
          <cell r="N1142"/>
          <cell r="Q1142" t="str">
            <v>Centro de Estética</v>
          </cell>
        </row>
        <row r="1143">
          <cell r="H1143"/>
          <cell r="L1143"/>
          <cell r="M1143"/>
          <cell r="N1143"/>
          <cell r="Q1143" t="str">
            <v>Clínica</v>
          </cell>
        </row>
        <row r="1144">
          <cell r="H1144"/>
          <cell r="L1144"/>
          <cell r="M1144"/>
          <cell r="N1144"/>
          <cell r="Q1144" t="str">
            <v>Infraestrutura</v>
          </cell>
        </row>
        <row r="1145">
          <cell r="H1145"/>
          <cell r="L1145"/>
          <cell r="M1145"/>
          <cell r="N1145"/>
          <cell r="Q1145" t="str">
            <v>Financeiro</v>
          </cell>
        </row>
        <row r="1146">
          <cell r="H1146"/>
          <cell r="L1146"/>
          <cell r="M1146"/>
          <cell r="N1146"/>
          <cell r="Q1146" t="str">
            <v>TI</v>
          </cell>
        </row>
        <row r="1147">
          <cell r="H1147"/>
          <cell r="M1147"/>
        </row>
      </sheetData>
      <sheetData sheetId="1"/>
      <sheetData sheetId="2"/>
      <sheetData sheetId="3" refreshError="1"/>
    </sheetDataSet>
  </externalBook>
</externalLink>
</file>

<file path=xl/queryTables/queryTable1.xml><?xml version="1.0" encoding="utf-8"?>
<queryTable xmlns="http://schemas.openxmlformats.org/spreadsheetml/2006/main" name="DadosExternos_1" adjustColumnWidth="0" connectionId="2" autoFormatId="16" applyNumberFormats="0" applyBorderFormats="0" applyFontFormats="1" applyPatternFormats="1" applyAlignmentFormats="0" applyWidthHeightFormats="0">
  <queryTableRefresh nextId="32">
    <queryTableFields count="31">
      <queryTableField id="1" name="NOME FORN." tableColumnId="61"/>
      <queryTableField id="2" name="NOME FANTASIA" tableColumnId="62"/>
      <queryTableField id="3" name="CLASSIFICAÇÃO " tableColumnId="63"/>
      <queryTableField id="4" name="CNPJ" tableColumnId="64"/>
      <queryTableField id="5" name="COD. FORN." tableColumnId="65"/>
      <queryTableField id="6" name="BASE (ENDEREÇO)" tableColumnId="66"/>
      <queryTableField id="7" name="CIDADE BASE" tableColumnId="67"/>
      <queryTableField id="8" name="UF BASE" tableColumnId="68"/>
      <queryTableField id="9" name="REGIÕES QUE ATENDE" tableColumnId="69"/>
      <queryTableField id="10" name="Elétrica" tableColumnId="70"/>
      <queryTableField id="11" name="Hidráulica" tableColumnId="71"/>
      <queryTableField id="12" name="Ar Condicionado" tableColumnId="72"/>
      <queryTableField id="13" name="Incêndio" tableColumnId="73"/>
      <queryTableField id="14" name="Serralheira" tableColumnId="74"/>
      <queryTableField id="15" name="Dados e Voz" tableColumnId="75"/>
      <queryTableField id="16" name="Civil Geral" tableColumnId="76"/>
      <queryTableField id="17" name="Preventiva" tableColumnId="77"/>
      <queryTableField id="18" name="Corretiva" tableColumnId="78"/>
      <queryTableField id="19" name="Emergencial" tableColumnId="79"/>
      <queryTableField id="20" name="Empilhadeira" tableColumnId="80"/>
      <queryTableField id="21" name="Vidraçaria " tableColumnId="81"/>
      <queryTableField id="22" name="Desentupimentos" tableColumnId="82"/>
      <queryTableField id="23" name="Telhado" tableColumnId="83"/>
      <queryTableField id="24" name="CFTV" tableColumnId="84"/>
      <queryTableField id="25" name="Nobreaks" tableColumnId="85"/>
      <queryTableField id="26" name="Geradores" tableColumnId="86"/>
      <queryTableField id="27" name="Elevadores" tableColumnId="87"/>
      <queryTableField id="28" name="Outros" tableColumnId="88"/>
      <queryTableField id="29" name="TEL." tableColumnId="89"/>
      <queryTableField id="30" name="E-MAIL" tableColumnId="90"/>
      <queryTableField id="31" name="Column6" tableColumnId="91"/>
    </queryTableFields>
  </queryTableRefresh>
</queryTable>
</file>

<file path=xl/queryTables/queryTable2.xml><?xml version="1.0" encoding="utf-8"?>
<queryTable xmlns="http://schemas.openxmlformats.org/spreadsheetml/2006/main" name="DadosExternos_1" adjustColumnWidth="0" connectionId="1" autoFormatId="16" applyNumberFormats="0" applyBorderFormats="0" applyFontFormats="1" applyPatternFormats="1" applyAlignmentFormats="0" applyWidthHeightFormats="0">
  <queryTableRefresh nextId="19">
    <queryTableFields count="17">
      <queryTableField id="1" name="FILIAL" tableColumnId="35"/>
      <queryTableField id="3" name="REGIONAL" tableColumnId="37"/>
      <queryTableField id="4" name="COORDENADOR" tableColumnId="38"/>
      <queryTableField id="5" name="Dfilial" tableColumnId="39"/>
      <queryTableField id="6" name="LOJA" tableColumnId="40"/>
      <queryTableField id="7" name="INAUGURAÇÃO" tableColumnId="41"/>
      <queryTableField id="8" name="Endereço" tableColumnId="42"/>
      <queryTableField id="9" name="Cidade" tableColumnId="43"/>
      <queryTableField id="10" name="UF" tableColumnId="44"/>
      <queryTableField id="11" name="CEP" tableColumnId="45"/>
      <queryTableField id="12" name="CNPJ" tableColumnId="46"/>
      <queryTableField id="13" name="Insc. Estadual" tableColumnId="47"/>
      <queryTableField id="14" name="Bairro" tableColumnId="48"/>
      <queryTableField id="15" name="INAUGURADA?" tableColumnId="49"/>
      <queryTableField id="16" name="glpi" tableColumnId="50"/>
      <queryTableField id="17" name="ANALISTA" tableColumnId="51"/>
      <queryTableField id="18" name="DISTRITO" tableColumnId="5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egmentaçãodeDados_COORDENADOR1" sourceName="COORDENADOR">
  <extLst>
    <x:ext xmlns:x15="http://schemas.microsoft.com/office/spreadsheetml/2010/11/main" uri="{2F2917AC-EB37-4324-AD4E-5DD8C200BD13}">
      <x15:tableSlicerCache tableId="4" column="38"/>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egmentaçãodeDados_Dfilial1" sourceName="Dfilial">
  <extLst>
    <x:ext xmlns:x15="http://schemas.microsoft.com/office/spreadsheetml/2010/11/main" uri="{2F2917AC-EB37-4324-AD4E-5DD8C200BD13}">
      <x15:tableSlicerCache tableId="4" column="39"/>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egmentaçãodeDados_ANALISTA1" sourceName="ANALISTA">
  <extLst>
    <x:ext xmlns:x15="http://schemas.microsoft.com/office/spreadsheetml/2010/11/main" uri="{2F2917AC-EB37-4324-AD4E-5DD8C200BD13}">
      <x15:tableSlicerCache tableId="4" column="5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egmentaçãodeDados_DISTRITO1" sourceName="DISTRITO">
  <extLst>
    <x:ext xmlns:x15="http://schemas.microsoft.com/office/spreadsheetml/2010/11/main" uri="{2F2917AC-EB37-4324-AD4E-5DD8C200BD13}">
      <x15:tableSlicerCache tableId="4" column="52"/>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ORDENADOR 1" cache="SegmentaçãodeDados_COORDENADOR1" caption="COORDENADOR" style="SlicerStyleLight6" rowHeight="234950"/>
  <slicer name="Dfilial 1" cache="SegmentaçãodeDados_Dfilial1" caption="Dfilial" columnCount="10" style="SlicerStyleLight6" rowHeight="234950"/>
  <slicer name="ANALISTA 1" cache="SegmentaçãodeDados_ANALISTA1" caption="ANALISTA" columnCount="3" style="SlicerStyleLight6" rowHeight="234950"/>
  <slicer name="DISTRITO 1" cache="SegmentaçãodeDados_DISTRITO1" caption="DISTRITO" columnCount="7"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2" name="Fornecedores" displayName="Fornecedores" ref="A1:AE971" tableType="queryTable" totalsRowShown="0">
  <autoFilter ref="A1:AE971"/>
  <tableColumns count="31">
    <tableColumn id="61" uniqueName="61" name="NOME FORN." queryTableFieldId="1" dataDxfId="60"/>
    <tableColumn id="62" uniqueName="62" name="NOME FANTASIA" queryTableFieldId="2" dataDxfId="59"/>
    <tableColumn id="63" uniqueName="63" name="CLASSIFICAÇÃO " queryTableFieldId="3" dataDxfId="58"/>
    <tableColumn id="64" uniqueName="64" name="CNPJ" queryTableFieldId="4" dataDxfId="57"/>
    <tableColumn id="65" uniqueName="65" name="COD. FORN." queryTableFieldId="5" dataDxfId="56"/>
    <tableColumn id="66" uniqueName="66" name="BASE (ENDEREÇO)" queryTableFieldId="6" dataDxfId="55"/>
    <tableColumn id="67" uniqueName="67" name="CIDADE BASE" queryTableFieldId="7" dataDxfId="54"/>
    <tableColumn id="68" uniqueName="68" name="UF BASE" queryTableFieldId="8" dataDxfId="53"/>
    <tableColumn id="69" uniqueName="69" name="REGIÕES QUE ATENDE" queryTableFieldId="9" dataDxfId="52"/>
    <tableColumn id="70" uniqueName="70" name="Elétrica" queryTableFieldId="10" dataDxfId="51"/>
    <tableColumn id="71" uniqueName="71" name="Hidráulica" queryTableFieldId="11" dataDxfId="50"/>
    <tableColumn id="72" uniqueName="72" name="Ar Condicionado" queryTableFieldId="12" dataDxfId="49"/>
    <tableColumn id="73" uniqueName="73" name="Incêndio" queryTableFieldId="13" dataDxfId="48"/>
    <tableColumn id="74" uniqueName="74" name="Serralheira" queryTableFieldId="14" dataDxfId="47"/>
    <tableColumn id="75" uniqueName="75" name="Dados e Voz" queryTableFieldId="15" dataDxfId="46"/>
    <tableColumn id="76" uniqueName="76" name="Civil Geral" queryTableFieldId="16" dataDxfId="45"/>
    <tableColumn id="77" uniqueName="77" name="Preventiva" queryTableFieldId="17" dataDxfId="44"/>
    <tableColumn id="78" uniqueName="78" name="Corretiva" queryTableFieldId="18" dataDxfId="43"/>
    <tableColumn id="79" uniqueName="79" name="Emergencial" queryTableFieldId="19" dataDxfId="42"/>
    <tableColumn id="80" uniqueName="80" name="Empilhadeira" queryTableFieldId="20" dataDxfId="41"/>
    <tableColumn id="81" uniqueName="81" name="Vidraçaria " queryTableFieldId="21" dataDxfId="40"/>
    <tableColumn id="82" uniqueName="82" name="Desentupimentos" queryTableFieldId="22" dataDxfId="39"/>
    <tableColumn id="83" uniqueName="83" name="Telhado" queryTableFieldId="23" dataDxfId="38"/>
    <tableColumn id="84" uniqueName="84" name="CFTV" queryTableFieldId="24" dataDxfId="37"/>
    <tableColumn id="85" uniqueName="85" name="Nobreaks" queryTableFieldId="25" dataDxfId="36"/>
    <tableColumn id="86" uniqueName="86" name="Geradores" queryTableFieldId="26" dataDxfId="35"/>
    <tableColumn id="87" uniqueName="87" name="Elevadores" queryTableFieldId="27" dataDxfId="34"/>
    <tableColumn id="88" uniqueName="88" name="Outros" queryTableFieldId="28" dataDxfId="33"/>
    <tableColumn id="89" uniqueName="89" name="TEL." queryTableFieldId="29" dataDxfId="32"/>
    <tableColumn id="90" uniqueName="90" name="E-MAIL" queryTableFieldId="30" dataDxfId="31"/>
    <tableColumn id="91" uniqueName="91" name="Column6" queryTableFieldId="31" dataDxfId="30"/>
  </tableColumns>
  <tableStyleInfo name="TableStyleMedium8" showFirstColumn="0" showLastColumn="0" showRowStripes="1" showColumnStripes="0"/>
</table>
</file>

<file path=xl/tables/table2.xml><?xml version="1.0" encoding="utf-8"?>
<table xmlns="http://schemas.openxmlformats.org/spreadsheetml/2006/main" id="4" name="Filiais_Petz4" displayName="Filiais_Petz4" ref="A1:Q1132" tableType="queryTable" totalsRowShown="0">
  <autoFilter ref="A1:Q1132">
    <filterColumn colId="4">
      <filters>
        <filter val="CENTRO DE DISTRIBUIÇÃO HIDROLANDIA"/>
      </filters>
    </filterColumn>
  </autoFilter>
  <tableColumns count="17">
    <tableColumn id="35" uniqueName="35" name="FILIAL" queryTableFieldId="1" dataDxfId="29"/>
    <tableColumn id="37" uniqueName="37" name="REGIONAL" queryTableFieldId="3" dataDxfId="28"/>
    <tableColumn id="38" uniqueName="38" name="COORDENADOR" queryTableFieldId="4" dataDxfId="27"/>
    <tableColumn id="39" uniqueName="39" name="Dfilial" queryTableFieldId="5" dataDxfId="26"/>
    <tableColumn id="40" uniqueName="40" name="LOJA" queryTableFieldId="6" dataDxfId="25"/>
    <tableColumn id="41" uniqueName="41" name="INAUGURAÇÃO" queryTableFieldId="7" dataDxfId="24"/>
    <tableColumn id="42" uniqueName="42" name="Endereço" queryTableFieldId="8" dataDxfId="23"/>
    <tableColumn id="43" uniqueName="43" name="Cidade" queryTableFieldId="9" dataDxfId="22"/>
    <tableColumn id="44" uniqueName="44" name="UF" queryTableFieldId="10" dataDxfId="21"/>
    <tableColumn id="45" uniqueName="45" name="CEP" queryTableFieldId="11" dataDxfId="20"/>
    <tableColumn id="46" uniqueName="46" name="CNPJ" queryTableFieldId="12" dataDxfId="19"/>
    <tableColumn id="47" uniqueName="47" name="Insc. Estadual" queryTableFieldId="13" dataDxfId="18"/>
    <tableColumn id="48" uniqueName="48" name="Bairro" queryTableFieldId="14" dataDxfId="17"/>
    <tableColumn id="49" uniqueName="49" name="INAUGURADA?" queryTableFieldId="15" dataDxfId="16"/>
    <tableColumn id="50" uniqueName="50" name="glpi" queryTableFieldId="16" dataDxfId="15"/>
    <tableColumn id="51" uniqueName="51" name="ANALISTA" queryTableFieldId="17" dataDxfId="14"/>
    <tableColumn id="52" uniqueName="52" name="DISTRITO" queryTableFieldId="18" dataDxfId="13"/>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K6400"/>
  <sheetViews>
    <sheetView showGridLines="0" tabSelected="1" zoomScaleNormal="100" workbookViewId="0">
      <pane ySplit="1" topLeftCell="A2" activePane="bottomLeft" state="frozen"/>
      <selection pane="bottomLeft" activeCell="I6" sqref="I6"/>
    </sheetView>
  </sheetViews>
  <sheetFormatPr defaultColWidth="8.7109375" defaultRowHeight="15" customHeight="1" outlineLevelCol="1" x14ac:dyDescent="0.25"/>
  <cols>
    <col min="1" max="1" width="11.5703125" bestFit="1" customWidth="1"/>
    <col min="2" max="2" width="8.85546875" customWidth="1" outlineLevel="1"/>
    <col min="3" max="3" width="15.42578125" customWidth="1" outlineLevel="1"/>
    <col min="4" max="4" width="33.5703125" bestFit="1" customWidth="1"/>
    <col min="5" max="6" width="7.85546875" customWidth="1" outlineLevel="1"/>
    <col min="7" max="7" width="32.7109375" customWidth="1" outlineLevel="1"/>
    <col min="8" max="8" width="8.85546875" customWidth="1"/>
    <col min="9" max="9" width="22.140625" bestFit="1" customWidth="1" outlineLevel="1"/>
    <col min="10" max="10" width="12.140625" customWidth="1" outlineLevel="1"/>
    <col min="11" max="11" width="10.5703125" customWidth="1" outlineLevel="1"/>
    <col min="12" max="12" width="15.85546875" customWidth="1" outlineLevel="1"/>
    <col min="13" max="13" width="12.7109375" bestFit="1" customWidth="1" outlineLevel="1"/>
    <col min="14" max="14" width="11.5703125" customWidth="1" outlineLevel="1"/>
    <col min="15" max="15" width="15.140625" customWidth="1" outlineLevel="1"/>
    <col min="16" max="16" width="8.140625" customWidth="1" outlineLevel="1"/>
    <col min="17" max="17" width="9.85546875" customWidth="1" outlineLevel="1"/>
    <col min="18" max="18" width="11.5703125" customWidth="1" outlineLevel="1"/>
    <col min="19" max="19" width="9" customWidth="1" outlineLevel="1"/>
    <col min="20" max="20" width="6.140625" customWidth="1" outlineLevel="1"/>
    <col min="21" max="21" width="13.42578125" customWidth="1" outlineLevel="1"/>
    <col min="22" max="22" width="9" customWidth="1" outlineLevel="1"/>
    <col min="23" max="23" width="13.28515625" customWidth="1"/>
    <col min="24" max="25" width="14.42578125" customWidth="1" outlineLevel="1"/>
    <col min="26" max="26" width="15.140625" customWidth="1" outlineLevel="1"/>
    <col min="27" max="28" width="13.140625" customWidth="1" outlineLevel="1"/>
    <col min="29" max="29" width="14.85546875" customWidth="1" outlineLevel="1"/>
    <col min="30" max="30" width="13.5703125" customWidth="1" outlineLevel="1"/>
    <col min="31" max="31" width="7" customWidth="1" outlineLevel="1"/>
    <col min="32" max="32" width="11.5703125" customWidth="1" outlineLevel="1"/>
    <col min="33" max="33" width="7.85546875" customWidth="1" outlineLevel="1"/>
    <col min="34" max="34" width="16.140625" customWidth="1"/>
    <col min="35" max="35" width="63.5703125" customWidth="1"/>
    <col min="36" max="36" width="16.5703125" style="89" customWidth="1"/>
    <col min="37" max="37" width="16.5703125" customWidth="1"/>
  </cols>
  <sheetData>
    <row r="1" spans="1:37" s="14" customFormat="1" ht="15" customHeight="1" thickBot="1" x14ac:dyDescent="0.25">
      <c r="A1" s="7" t="s">
        <v>4925</v>
      </c>
      <c r="B1" s="7" t="s">
        <v>0</v>
      </c>
      <c r="C1" s="7" t="s">
        <v>1</v>
      </c>
      <c r="D1" s="7" t="s">
        <v>2</v>
      </c>
      <c r="E1" s="7" t="s">
        <v>3</v>
      </c>
      <c r="F1" s="27" t="s">
        <v>4</v>
      </c>
      <c r="G1" s="7" t="s">
        <v>5</v>
      </c>
      <c r="H1" s="7" t="s">
        <v>6</v>
      </c>
      <c r="I1" s="7" t="s">
        <v>7</v>
      </c>
      <c r="J1" s="7" t="s">
        <v>8</v>
      </c>
      <c r="K1" s="7" t="s">
        <v>9</v>
      </c>
      <c r="L1" s="27" t="s">
        <v>10</v>
      </c>
      <c r="M1" s="38" t="s">
        <v>11</v>
      </c>
      <c r="N1" s="38" t="s">
        <v>12</v>
      </c>
      <c r="O1" s="38" t="s">
        <v>13</v>
      </c>
      <c r="P1" s="27" t="s">
        <v>14</v>
      </c>
      <c r="Q1" s="7" t="s">
        <v>15</v>
      </c>
      <c r="R1" s="7" t="s">
        <v>16</v>
      </c>
      <c r="S1" s="7" t="s">
        <v>17</v>
      </c>
      <c r="T1" s="7" t="s">
        <v>18</v>
      </c>
      <c r="U1" s="7" t="s">
        <v>19</v>
      </c>
      <c r="V1" s="7" t="s">
        <v>20</v>
      </c>
      <c r="W1" s="7" t="s">
        <v>21</v>
      </c>
      <c r="X1" s="7" t="s">
        <v>22</v>
      </c>
      <c r="Y1" s="7" t="s">
        <v>23</v>
      </c>
      <c r="Z1" s="7" t="s">
        <v>12804</v>
      </c>
      <c r="AA1" s="7" t="s">
        <v>24</v>
      </c>
      <c r="AB1" s="7" t="s">
        <v>12926</v>
      </c>
      <c r="AC1" s="7" t="s">
        <v>25</v>
      </c>
      <c r="AD1" s="27" t="s">
        <v>4926</v>
      </c>
      <c r="AE1" s="7" t="s">
        <v>26</v>
      </c>
      <c r="AF1" s="7" t="s">
        <v>27</v>
      </c>
      <c r="AG1" s="7" t="s">
        <v>28</v>
      </c>
      <c r="AH1" s="74" t="s">
        <v>29</v>
      </c>
      <c r="AI1" s="7" t="s">
        <v>30</v>
      </c>
      <c r="AJ1" s="41" t="s">
        <v>5643</v>
      </c>
      <c r="AK1" s="41" t="s">
        <v>5644</v>
      </c>
    </row>
    <row r="2" spans="1:37" s="15" customFormat="1" ht="15" customHeight="1" thickBot="1" x14ac:dyDescent="0.25">
      <c r="A2" s="9" t="str">
        <f>J2</f>
        <v>PREVENTIVA</v>
      </c>
      <c r="B2" s="18">
        <f>VLOOKUP(C2,FORNECEDORES!D:E,2,0)</f>
        <v>379469</v>
      </c>
      <c r="C2" s="19" t="str">
        <f>VLOOKUP(D2,FORNECEDORES!A:D,4,0)</f>
        <v>01.704.331/0001-75</v>
      </c>
      <c r="D2" s="25" t="s">
        <v>4064</v>
      </c>
      <c r="E2" s="20" t="str">
        <f>CONCATENATE("04 ",F2)</f>
        <v>04 0142</v>
      </c>
      <c r="F2" s="28" t="s">
        <v>4931</v>
      </c>
      <c r="G2" s="21" t="str">
        <f>VLOOKUP(E2,'FILIAIS PETZ'!A:E,5,0)</f>
        <v>PETZ MIGUEL SUTIL</v>
      </c>
      <c r="H2" s="20" t="str">
        <f>VLOOKUP(E2,'FILIAIS PETZ'!A:D,4,0)</f>
        <v>MGST-MT</v>
      </c>
      <c r="I2" s="46">
        <v>44896</v>
      </c>
      <c r="J2" s="10" t="s">
        <v>4980</v>
      </c>
      <c r="K2" s="10" t="s">
        <v>5858</v>
      </c>
      <c r="L2" s="28" t="s">
        <v>11545</v>
      </c>
      <c r="M2" s="46">
        <v>45294</v>
      </c>
      <c r="N2" s="46">
        <v>45525</v>
      </c>
      <c r="O2" s="46">
        <v>45511</v>
      </c>
      <c r="P2" s="28" t="s">
        <v>4998</v>
      </c>
      <c r="Q2" s="10">
        <v>3</v>
      </c>
      <c r="R2" s="10" t="s">
        <v>4991</v>
      </c>
      <c r="S2" s="10" t="s">
        <v>4983</v>
      </c>
      <c r="T2" s="10" t="s">
        <v>32</v>
      </c>
      <c r="U2" s="10">
        <v>11002</v>
      </c>
      <c r="V2" s="10">
        <v>11002</v>
      </c>
      <c r="W2" s="10"/>
      <c r="X2" s="10" t="s">
        <v>4992</v>
      </c>
      <c r="Y2" s="10"/>
      <c r="Z2" s="10" t="s">
        <v>4980</v>
      </c>
      <c r="AA2" s="10"/>
      <c r="AB2" s="10"/>
      <c r="AC2" s="10" t="s">
        <v>4999</v>
      </c>
      <c r="AD2" s="29"/>
      <c r="AE2" s="20" t="str">
        <f>VLOOKUP(E2,'FILIAIS PETZ'!A:Q,17,0)</f>
        <v>CO-3</v>
      </c>
      <c r="AF2" s="20" t="str">
        <f>VLOOKUP(E2,'FILIAIS PETZ'!A:Q,3,0)</f>
        <v>FELICIO</v>
      </c>
      <c r="AG2" s="20" t="str">
        <f>VLOOKUP(E2,'FILIAIS PETZ'!A:Q,2,0)</f>
        <v>R3</v>
      </c>
      <c r="AH2" s="75">
        <v>400</v>
      </c>
      <c r="AI2" s="16" t="s">
        <v>5000</v>
      </c>
      <c r="AJ2" s="43">
        <f>VLOOKUP(E2,'FILIAIS PETZ'!$A$2:$K$2000,11,0)</f>
        <v>18328118013430</v>
      </c>
      <c r="AK2" s="44">
        <f>AJ2</f>
        <v>18328118013430</v>
      </c>
    </row>
    <row r="3" spans="1:37" s="15" customFormat="1" ht="15" customHeight="1" thickBot="1" x14ac:dyDescent="0.25">
      <c r="A3" s="9" t="str">
        <f>J3</f>
        <v>PREVENTIVA</v>
      </c>
      <c r="B3" s="18">
        <f>VLOOKUP(C3,FORNECEDORES!D:E,2,0)</f>
        <v>379469</v>
      </c>
      <c r="C3" s="19" t="str">
        <f>VLOOKUP(D3,FORNECEDORES!A:D,4,0)</f>
        <v>01.704.331/0001-75</v>
      </c>
      <c r="D3" s="25" t="s">
        <v>4064</v>
      </c>
      <c r="E3" s="20" t="str">
        <f t="shared" ref="E3:E66" si="0">CONCATENATE("04 ",F3)</f>
        <v>04 0166</v>
      </c>
      <c r="F3" s="28" t="s">
        <v>4932</v>
      </c>
      <c r="G3" s="21" t="str">
        <f>VLOOKUP(E3,'FILIAIS PETZ'!A:E,5,0)</f>
        <v>PETZ SOROCABA TAUSTE</v>
      </c>
      <c r="H3" s="20" t="str">
        <f>VLOOKUP(E3,'FILIAIS PETZ'!A:D,4,0)</f>
        <v>SOTT-SP</v>
      </c>
      <c r="I3" s="46">
        <v>44896</v>
      </c>
      <c r="J3" s="10" t="s">
        <v>4980</v>
      </c>
      <c r="K3" s="10" t="s">
        <v>5858</v>
      </c>
      <c r="L3" s="28" t="s">
        <v>11513</v>
      </c>
      <c r="M3" s="46">
        <v>44944</v>
      </c>
      <c r="N3" s="46">
        <v>45525</v>
      </c>
      <c r="O3" s="46">
        <v>45509</v>
      </c>
      <c r="P3" s="28" t="s">
        <v>4998</v>
      </c>
      <c r="Q3" s="10">
        <v>3</v>
      </c>
      <c r="R3" s="10" t="s">
        <v>4991</v>
      </c>
      <c r="S3" s="10" t="s">
        <v>4983</v>
      </c>
      <c r="T3" s="10" t="s">
        <v>32</v>
      </c>
      <c r="U3" s="10">
        <v>11002</v>
      </c>
      <c r="V3" s="10">
        <v>11002</v>
      </c>
      <c r="W3" s="10"/>
      <c r="X3" s="10" t="s">
        <v>4985</v>
      </c>
      <c r="Y3" s="10"/>
      <c r="Z3" s="10" t="s">
        <v>4980</v>
      </c>
      <c r="AA3" s="10" t="s">
        <v>4989</v>
      </c>
      <c r="AB3" s="10"/>
      <c r="AC3" s="10" t="s">
        <v>4999</v>
      </c>
      <c r="AD3" s="29"/>
      <c r="AE3" s="20" t="str">
        <f>VLOOKUP(E3,'FILIAIS PETZ'!A:Q,17,0)</f>
        <v>SP7</v>
      </c>
      <c r="AF3" s="20" t="str">
        <f>VLOOKUP(E3,'FILIAIS PETZ'!A:Q,3,0)</f>
        <v>FELICIO</v>
      </c>
      <c r="AG3" s="20" t="str">
        <f>VLOOKUP(E3,'FILIAIS PETZ'!A:Q,2,0)</f>
        <v>R3</v>
      </c>
      <c r="AH3" s="75">
        <v>1483.29</v>
      </c>
      <c r="AI3" s="16" t="s">
        <v>5001</v>
      </c>
      <c r="AJ3" s="43">
        <f>VLOOKUP(E3,'FILIAIS PETZ'!$A$2:$K$2000,11,0)</f>
        <v>18328118015998</v>
      </c>
      <c r="AK3" s="44">
        <f>AJ3</f>
        <v>18328118015998</v>
      </c>
    </row>
    <row r="4" spans="1:37" s="15" customFormat="1" ht="15" customHeight="1" thickBot="1" x14ac:dyDescent="0.25">
      <c r="A4" s="9" t="s">
        <v>4980</v>
      </c>
      <c r="B4" s="18">
        <f>VLOOKUP(C4,FORNECEDORES!D:E,2,0)</f>
        <v>379469</v>
      </c>
      <c r="C4" s="19" t="str">
        <f>VLOOKUP(D4,FORNECEDORES!A:D,4,0)</f>
        <v>01.704.331/0001-75</v>
      </c>
      <c r="D4" s="25" t="s">
        <v>4064</v>
      </c>
      <c r="E4" s="20" t="str">
        <f t="shared" si="0"/>
        <v>04 0208</v>
      </c>
      <c r="F4" s="59" t="s">
        <v>8975</v>
      </c>
      <c r="G4" s="21" t="str">
        <f>VLOOKUP(E4,'FILIAIS PETZ'!A:E,5,0)</f>
        <v>PETZ AVENIDA ANGELICA</v>
      </c>
      <c r="H4" s="20" t="str">
        <f>VLOOKUP(E4,'FILIAIS PETZ'!A:D,4,0)</f>
        <v>ANGL-SP</v>
      </c>
      <c r="I4" s="46">
        <v>44896</v>
      </c>
      <c r="J4" s="9" t="s">
        <v>4980</v>
      </c>
      <c r="K4" s="9" t="s">
        <v>9035</v>
      </c>
      <c r="L4" s="29" t="s">
        <v>9036</v>
      </c>
      <c r="M4" s="46">
        <v>45243</v>
      </c>
      <c r="N4" s="46">
        <v>45406</v>
      </c>
      <c r="O4" s="46">
        <v>45394</v>
      </c>
      <c r="P4" s="29" t="s">
        <v>4998</v>
      </c>
      <c r="Q4" s="9">
        <v>3</v>
      </c>
      <c r="R4" s="9" t="s">
        <v>4991</v>
      </c>
      <c r="S4" s="9" t="s">
        <v>4983</v>
      </c>
      <c r="T4" s="9" t="s">
        <v>32</v>
      </c>
      <c r="U4" s="9">
        <v>11002</v>
      </c>
      <c r="V4" s="9">
        <v>11002</v>
      </c>
      <c r="W4" s="9"/>
      <c r="X4" s="9" t="s">
        <v>4992</v>
      </c>
      <c r="Y4" s="9"/>
      <c r="Z4" s="9" t="s">
        <v>4980</v>
      </c>
      <c r="AA4" s="9"/>
      <c r="AB4" s="9"/>
      <c r="AC4" s="9" t="s">
        <v>4999</v>
      </c>
      <c r="AD4" s="10"/>
      <c r="AE4" s="20" t="str">
        <f>VLOOKUP(E4,'FILIAIS PETZ'!A:Q,17,0)</f>
        <v>SP2</v>
      </c>
      <c r="AF4" s="20" t="str">
        <f>VLOOKUP(E4,'FILIAIS PETZ'!A:Q,3,0)</f>
        <v>FELICIO</v>
      </c>
      <c r="AG4" s="20" t="str">
        <f>VLOOKUP(E4,'FILIAIS PETZ'!A:Q,2,0)</f>
        <v>R3</v>
      </c>
      <c r="AH4" s="75">
        <v>741.65</v>
      </c>
      <c r="AI4" s="68" t="s">
        <v>9037</v>
      </c>
      <c r="AJ4" s="43">
        <f>VLOOKUP(E4,'FILIAIS PETZ'!$A$2:$K$2000,11,0)</f>
        <v>18328118019551</v>
      </c>
      <c r="AK4" s="44">
        <v>18328118019551</v>
      </c>
    </row>
    <row r="5" spans="1:37" s="15" customFormat="1" ht="15" customHeight="1" thickBot="1" x14ac:dyDescent="0.25">
      <c r="A5" s="9" t="s">
        <v>4980</v>
      </c>
      <c r="B5" s="18">
        <f>VLOOKUP(C5,FORNECEDORES!D:E,2,0)</f>
        <v>379469</v>
      </c>
      <c r="C5" s="19" t="str">
        <f>VLOOKUP(D5,FORNECEDORES!A:D,4,0)</f>
        <v>01.704.331/0001-75</v>
      </c>
      <c r="D5" s="25" t="s">
        <v>4064</v>
      </c>
      <c r="E5" s="20" t="str">
        <f t="shared" si="0"/>
        <v>04 0059</v>
      </c>
      <c r="F5" s="59" t="s">
        <v>8714</v>
      </c>
      <c r="G5" s="21" t="str">
        <f>VLOOKUP(E5,'FILIAIS PETZ'!A:E,5,0)</f>
        <v>PETZ POMPÉIA</v>
      </c>
      <c r="H5" s="20" t="str">
        <f>VLOOKUP(E5,'FILIAIS PETZ'!A:D,4,0)</f>
        <v>POMP-SP</v>
      </c>
      <c r="I5" s="46">
        <v>44896</v>
      </c>
      <c r="J5" s="9" t="s">
        <v>4980</v>
      </c>
      <c r="K5" s="9" t="s">
        <v>9035</v>
      </c>
      <c r="L5" s="29" t="s">
        <v>9038</v>
      </c>
      <c r="M5" s="46">
        <v>45294</v>
      </c>
      <c r="N5" s="46">
        <v>45371</v>
      </c>
      <c r="O5" s="46">
        <v>45357</v>
      </c>
      <c r="P5" s="29" t="s">
        <v>4998</v>
      </c>
      <c r="Q5" s="9">
        <v>3</v>
      </c>
      <c r="R5" s="9" t="s">
        <v>4991</v>
      </c>
      <c r="S5" s="9" t="s">
        <v>4983</v>
      </c>
      <c r="T5" s="9" t="s">
        <v>32</v>
      </c>
      <c r="U5" s="9">
        <v>11002</v>
      </c>
      <c r="V5" s="9">
        <v>11002</v>
      </c>
      <c r="W5" s="9"/>
      <c r="X5" s="9" t="s">
        <v>4992</v>
      </c>
      <c r="Y5" s="9"/>
      <c r="Z5" s="9" t="s">
        <v>4980</v>
      </c>
      <c r="AA5" s="9"/>
      <c r="AB5" s="9"/>
      <c r="AC5" s="9" t="s">
        <v>4999</v>
      </c>
      <c r="AD5" s="10"/>
      <c r="AE5" s="20" t="str">
        <f>VLOOKUP(E5,'FILIAIS PETZ'!A:Q,17,0)</f>
        <v>SP2</v>
      </c>
      <c r="AF5" s="20" t="str">
        <f>VLOOKUP(E5,'FILIAIS PETZ'!A:Q,3,0)</f>
        <v>FELICIO</v>
      </c>
      <c r="AG5" s="20" t="str">
        <f>VLOOKUP(E5,'FILIAIS PETZ'!A:Q,2,0)</f>
        <v>R3</v>
      </c>
      <c r="AH5" s="75">
        <v>800</v>
      </c>
      <c r="AI5" s="68" t="s">
        <v>5000</v>
      </c>
      <c r="AJ5" s="43">
        <f>VLOOKUP(E5,'FILIAIS PETZ'!$A$2:$K$2000,11,0)</f>
        <v>18328118005763</v>
      </c>
      <c r="AK5" s="44">
        <v>18328118005763</v>
      </c>
    </row>
    <row r="6" spans="1:37" s="15" customFormat="1" ht="15" customHeight="1" thickBot="1" x14ac:dyDescent="0.25">
      <c r="A6" s="9" t="s">
        <v>4980</v>
      </c>
      <c r="B6" s="18">
        <f>VLOOKUP(C6,FORNECEDORES!D:E,2,0)</f>
        <v>379469</v>
      </c>
      <c r="C6" s="19" t="str">
        <f>VLOOKUP(D6,FORNECEDORES!A:D,4,0)</f>
        <v>01.704.331/0001-75</v>
      </c>
      <c r="D6" s="25" t="s">
        <v>4064</v>
      </c>
      <c r="E6" s="20" t="str">
        <f t="shared" si="0"/>
        <v>04 0010</v>
      </c>
      <c r="F6" s="59" t="s">
        <v>8983</v>
      </c>
      <c r="G6" s="21" t="str">
        <f>VLOOKUP(E6,'FILIAIS PETZ'!A:E,5,0)</f>
        <v>PETZ SANTA CECILIA</v>
      </c>
      <c r="H6" s="20" t="str">
        <f>VLOOKUP(E6,'FILIAIS PETZ'!A:D,4,0)</f>
        <v>STCE-SP</v>
      </c>
      <c r="I6" s="46">
        <v>44896</v>
      </c>
      <c r="J6" s="9" t="s">
        <v>4980</v>
      </c>
      <c r="K6" s="9" t="s">
        <v>9035</v>
      </c>
      <c r="L6" s="29" t="s">
        <v>9039</v>
      </c>
      <c r="M6" s="46">
        <v>45205</v>
      </c>
      <c r="N6" s="46">
        <v>45406</v>
      </c>
      <c r="O6" s="46">
        <v>45386</v>
      </c>
      <c r="P6" s="29" t="s">
        <v>4998</v>
      </c>
      <c r="Q6" s="9">
        <v>3</v>
      </c>
      <c r="R6" s="9" t="s">
        <v>4991</v>
      </c>
      <c r="S6" s="9" t="s">
        <v>4983</v>
      </c>
      <c r="T6" s="9" t="s">
        <v>32</v>
      </c>
      <c r="U6" s="9">
        <v>11002</v>
      </c>
      <c r="V6" s="9">
        <v>11002</v>
      </c>
      <c r="W6" s="9"/>
      <c r="X6" s="9" t="s">
        <v>4992</v>
      </c>
      <c r="Y6" s="9"/>
      <c r="Z6" s="9" t="s">
        <v>4980</v>
      </c>
      <c r="AA6" s="9"/>
      <c r="AB6" s="9"/>
      <c r="AC6" s="9" t="s">
        <v>4999</v>
      </c>
      <c r="AD6" s="10"/>
      <c r="AE6" s="20" t="str">
        <f>VLOOKUP(E6,'FILIAIS PETZ'!A:Q,17,0)</f>
        <v>SP2</v>
      </c>
      <c r="AF6" s="20" t="str">
        <f>VLOOKUP(E6,'FILIAIS PETZ'!A:Q,3,0)</f>
        <v>FELICIO</v>
      </c>
      <c r="AG6" s="20" t="str">
        <f>VLOOKUP(E6,'FILIAIS PETZ'!A:Q,2,0)</f>
        <v>R3</v>
      </c>
      <c r="AH6" s="75">
        <v>741.65</v>
      </c>
      <c r="AI6" s="68" t="s">
        <v>5000</v>
      </c>
      <c r="AJ6" s="43">
        <f>VLOOKUP(E6,'FILIAIS PETZ'!$A$2:$K$2000,11,0)</f>
        <v>18328118001938</v>
      </c>
      <c r="AK6" s="44">
        <v>18328118001938</v>
      </c>
    </row>
    <row r="7" spans="1:37" s="15" customFormat="1" ht="15" customHeight="1" thickBot="1" x14ac:dyDescent="0.25">
      <c r="A7" s="9" t="s">
        <v>4980</v>
      </c>
      <c r="B7" s="18">
        <f>VLOOKUP(C7,FORNECEDORES!D:E,2,0)</f>
        <v>379469</v>
      </c>
      <c r="C7" s="19" t="str">
        <f>VLOOKUP(D7,FORNECEDORES!A:D,4,0)</f>
        <v>01.704.331/0001-75</v>
      </c>
      <c r="D7" s="25" t="s">
        <v>4064</v>
      </c>
      <c r="E7" s="20" t="str">
        <f t="shared" si="0"/>
        <v>04 0151</v>
      </c>
      <c r="F7" s="59" t="s">
        <v>8979</v>
      </c>
      <c r="G7" s="21" t="str">
        <f>VLOOKUP(E7,'FILIAIS PETZ'!A:E,5,0)</f>
        <v>PETZ VILA MARIANA</v>
      </c>
      <c r="H7" s="20" t="str">
        <f>VLOOKUP(E7,'FILIAIS PETZ'!A:D,4,0)</f>
        <v>VLMA-SP</v>
      </c>
      <c r="I7" s="46">
        <v>44896</v>
      </c>
      <c r="J7" s="9" t="s">
        <v>4980</v>
      </c>
      <c r="K7" s="9" t="s">
        <v>9035</v>
      </c>
      <c r="L7" s="29" t="s">
        <v>9040</v>
      </c>
      <c r="M7" s="46">
        <v>45205</v>
      </c>
      <c r="N7" s="46">
        <v>45406</v>
      </c>
      <c r="O7" s="46">
        <v>45386</v>
      </c>
      <c r="P7" s="29" t="s">
        <v>4998</v>
      </c>
      <c r="Q7" s="9">
        <v>3</v>
      </c>
      <c r="R7" s="9" t="s">
        <v>4991</v>
      </c>
      <c r="S7" s="9" t="s">
        <v>4983</v>
      </c>
      <c r="T7" s="9" t="s">
        <v>32</v>
      </c>
      <c r="U7" s="9">
        <v>11002</v>
      </c>
      <c r="V7" s="9">
        <v>11002</v>
      </c>
      <c r="W7" s="9"/>
      <c r="X7" s="9" t="s">
        <v>4985</v>
      </c>
      <c r="Y7" s="9"/>
      <c r="Z7" s="9" t="s">
        <v>4980</v>
      </c>
      <c r="AA7" s="9" t="s">
        <v>4989</v>
      </c>
      <c r="AB7" s="9"/>
      <c r="AC7" s="9" t="s">
        <v>4999</v>
      </c>
      <c r="AD7" s="10"/>
      <c r="AE7" s="20" t="str">
        <f>VLOOKUP(E7,'FILIAIS PETZ'!A:Q,17,0)</f>
        <v>SP2</v>
      </c>
      <c r="AF7" s="20" t="str">
        <f>VLOOKUP(E7,'FILIAIS PETZ'!A:Q,3,0)</f>
        <v>FELICIO</v>
      </c>
      <c r="AG7" s="20" t="str">
        <f>VLOOKUP(E7,'FILIAIS PETZ'!A:Q,2,0)</f>
        <v>R3</v>
      </c>
      <c r="AH7" s="75">
        <v>741.65</v>
      </c>
      <c r="AI7" s="68" t="s">
        <v>5001</v>
      </c>
      <c r="AJ7" s="43">
        <f>VLOOKUP(E7,'FILIAIS PETZ'!$A$2:$K$2000,11,0)</f>
        <v>18328118014835</v>
      </c>
      <c r="AK7" s="44">
        <v>18328118014835</v>
      </c>
    </row>
    <row r="8" spans="1:37" s="15" customFormat="1" ht="15" customHeight="1" thickBot="1" x14ac:dyDescent="0.25">
      <c r="A8" s="9" t="s">
        <v>4980</v>
      </c>
      <c r="B8" s="18">
        <f>VLOOKUP(C8,FORNECEDORES!D:E,2,0)</f>
        <v>379469</v>
      </c>
      <c r="C8" s="19" t="str">
        <f>VLOOKUP(D8,FORNECEDORES!A:D,4,0)</f>
        <v>01.704.331/0001-75</v>
      </c>
      <c r="D8" s="25" t="s">
        <v>4064</v>
      </c>
      <c r="E8" s="20" t="str">
        <f t="shared" si="0"/>
        <v>04 0011</v>
      </c>
      <c r="F8" s="59" t="s">
        <v>8976</v>
      </c>
      <c r="G8" s="21" t="str">
        <f>VLOOKUP(E8,'FILIAIS PETZ'!A:E,5,0)</f>
        <v>PETZ AUGUSTA</v>
      </c>
      <c r="H8" s="20" t="str">
        <f>VLOOKUP(E8,'FILIAIS PETZ'!A:D,4,0)</f>
        <v>AUGT-SP</v>
      </c>
      <c r="I8" s="46">
        <v>44897</v>
      </c>
      <c r="J8" s="9" t="s">
        <v>4980</v>
      </c>
      <c r="K8" s="9" t="s">
        <v>9035</v>
      </c>
      <c r="L8" s="29" t="s">
        <v>9962</v>
      </c>
      <c r="M8" s="46">
        <v>45294</v>
      </c>
      <c r="N8" s="46">
        <v>45371</v>
      </c>
      <c r="O8" s="46">
        <v>45357</v>
      </c>
      <c r="P8" s="29" t="s">
        <v>4998</v>
      </c>
      <c r="Q8" s="9">
        <v>3</v>
      </c>
      <c r="R8" s="9" t="s">
        <v>4991</v>
      </c>
      <c r="S8" s="9" t="s">
        <v>4983</v>
      </c>
      <c r="T8" s="9" t="s">
        <v>32</v>
      </c>
      <c r="U8" s="9">
        <v>11002</v>
      </c>
      <c r="V8" s="9">
        <v>11002</v>
      </c>
      <c r="W8" s="9"/>
      <c r="X8" s="9" t="s">
        <v>4992</v>
      </c>
      <c r="Y8" s="9"/>
      <c r="Z8" s="9" t="s">
        <v>4980</v>
      </c>
      <c r="AA8" s="9"/>
      <c r="AB8" s="9"/>
      <c r="AC8" s="9" t="s">
        <v>4999</v>
      </c>
      <c r="AD8" s="9"/>
      <c r="AE8" s="20" t="str">
        <f>VLOOKUP(E8,'FILIAIS PETZ'!A:Q,17,0)</f>
        <v>SP2</v>
      </c>
      <c r="AF8" s="20" t="str">
        <f>VLOOKUP(E8,'FILIAIS PETZ'!A:Q,3,0)</f>
        <v>FELICIO</v>
      </c>
      <c r="AG8" s="20" t="str">
        <f>VLOOKUP(E8,'FILIAIS PETZ'!A:Q,2,0)</f>
        <v>R3</v>
      </c>
      <c r="AH8" s="75">
        <v>400</v>
      </c>
      <c r="AI8" s="68" t="s">
        <v>5000</v>
      </c>
      <c r="AJ8" s="43">
        <f>VLOOKUP(E8,'FILIAIS PETZ'!$A$2:$K$2000,11,0)</f>
        <v>18328118001776</v>
      </c>
      <c r="AK8" s="44">
        <v>18328118001776</v>
      </c>
    </row>
    <row r="9" spans="1:37" s="15" customFormat="1" ht="15" customHeight="1" thickBot="1" x14ac:dyDescent="0.25">
      <c r="A9" s="9">
        <f>J9</f>
        <v>578939</v>
      </c>
      <c r="B9" s="18">
        <f>VLOOKUP(C9,FORNECEDORES!D:E,2,0)</f>
        <v>379469</v>
      </c>
      <c r="C9" s="19" t="str">
        <f>VLOOKUP(D9,FORNECEDORES!A:D,4,0)</f>
        <v>01.704.331/0001-75</v>
      </c>
      <c r="D9" s="25" t="s">
        <v>4064</v>
      </c>
      <c r="E9" s="20" t="str">
        <f t="shared" si="0"/>
        <v>04 0165</v>
      </c>
      <c r="F9" s="28" t="s">
        <v>4935</v>
      </c>
      <c r="G9" s="21" t="str">
        <f>VLOOKUP(E9,'FILIAIS PETZ'!A:E,5,0)</f>
        <v>PETZ CARAPICUIBA</v>
      </c>
      <c r="H9" s="20" t="str">
        <f>VLOOKUP(E9,'FILIAIS PETZ'!A:D,4,0)</f>
        <v>CPIC-SP</v>
      </c>
      <c r="I9" s="46">
        <v>44909</v>
      </c>
      <c r="J9" s="10">
        <v>578939</v>
      </c>
      <c r="K9" s="10" t="s">
        <v>5858</v>
      </c>
      <c r="L9" s="28" t="s">
        <v>11509</v>
      </c>
      <c r="M9" s="46">
        <v>44914</v>
      </c>
      <c r="N9" s="46">
        <v>45525</v>
      </c>
      <c r="O9" s="46">
        <v>45509</v>
      </c>
      <c r="P9" s="28" t="s">
        <v>4990</v>
      </c>
      <c r="Q9" s="10">
        <v>3</v>
      </c>
      <c r="R9" s="10">
        <v>1</v>
      </c>
      <c r="S9" s="10">
        <v>8</v>
      </c>
      <c r="T9" s="10" t="s">
        <v>32</v>
      </c>
      <c r="U9" s="10">
        <v>11002</v>
      </c>
      <c r="V9" s="10">
        <v>11002</v>
      </c>
      <c r="W9" s="10"/>
      <c r="X9" s="10" t="s">
        <v>4992</v>
      </c>
      <c r="Y9" s="10"/>
      <c r="Z9" s="10" t="s">
        <v>4997</v>
      </c>
      <c r="AA9" s="10" t="s">
        <v>5007</v>
      </c>
      <c r="AB9" s="10"/>
      <c r="AC9" s="10" t="s">
        <v>5006</v>
      </c>
      <c r="AD9" s="29"/>
      <c r="AE9" s="20" t="str">
        <f>VLOOKUP(E9,'FILIAIS PETZ'!A:Q,17,0)</f>
        <v>SP7</v>
      </c>
      <c r="AF9" s="20" t="str">
        <f>VLOOKUP(E9,'FILIAIS PETZ'!A:Q,3,0)</f>
        <v>FELICIO</v>
      </c>
      <c r="AG9" s="20" t="str">
        <f>VLOOKUP(E9,'FILIAIS PETZ'!A:Q,2,0)</f>
        <v>R3</v>
      </c>
      <c r="AH9" s="75">
        <v>400</v>
      </c>
      <c r="AI9" s="16" t="s">
        <v>5008</v>
      </c>
      <c r="AJ9" s="43">
        <f>VLOOKUP(E9,'FILIAIS PETZ'!$A$2:$K$2000,11,0)</f>
        <v>18328118015726</v>
      </c>
      <c r="AK9" s="44">
        <f>AJ9</f>
        <v>18328118015726</v>
      </c>
    </row>
    <row r="10" spans="1:37" s="15" customFormat="1" ht="15" customHeight="1" thickBot="1" x14ac:dyDescent="0.25">
      <c r="A10" s="9">
        <f>J10</f>
        <v>578944</v>
      </c>
      <c r="B10" s="18">
        <f>VLOOKUP(C10,FORNECEDORES!D:E,2,0)</f>
        <v>379469</v>
      </c>
      <c r="C10" s="19" t="str">
        <f>VLOOKUP(D10,FORNECEDORES!A:D,4,0)</f>
        <v>01.704.331/0001-75</v>
      </c>
      <c r="D10" s="25" t="s">
        <v>4064</v>
      </c>
      <c r="E10" s="20" t="str">
        <f t="shared" si="0"/>
        <v>04 0083</v>
      </c>
      <c r="F10" s="28" t="s">
        <v>4936</v>
      </c>
      <c r="G10" s="21" t="str">
        <f>VLOOKUP(E10,'FILIAIS PETZ'!A:E,5,0)</f>
        <v>PETZ OSASCO</v>
      </c>
      <c r="H10" s="20" t="str">
        <f>VLOOKUP(E10,'FILIAIS PETZ'!A:D,4,0)</f>
        <v>OSAS-SP</v>
      </c>
      <c r="I10" s="46">
        <v>44909</v>
      </c>
      <c r="J10" s="10">
        <v>578944</v>
      </c>
      <c r="K10" s="10" t="s">
        <v>5858</v>
      </c>
      <c r="L10" s="28" t="s">
        <v>11512</v>
      </c>
      <c r="M10" s="46">
        <v>44914</v>
      </c>
      <c r="N10" s="46">
        <v>45525</v>
      </c>
      <c r="O10" s="46">
        <v>45509</v>
      </c>
      <c r="P10" s="28" t="s">
        <v>4990</v>
      </c>
      <c r="Q10" s="10">
        <v>3</v>
      </c>
      <c r="R10" s="10">
        <v>1</v>
      </c>
      <c r="S10" s="10">
        <v>8</v>
      </c>
      <c r="T10" s="10" t="s">
        <v>32</v>
      </c>
      <c r="U10" s="10">
        <v>11002</v>
      </c>
      <c r="V10" s="10">
        <v>11002</v>
      </c>
      <c r="W10" s="10"/>
      <c r="X10" s="10" t="s">
        <v>4985</v>
      </c>
      <c r="Y10" s="10"/>
      <c r="Z10" s="10" t="s">
        <v>4997</v>
      </c>
      <c r="AA10" s="10" t="s">
        <v>4989</v>
      </c>
      <c r="AB10" s="10"/>
      <c r="AC10" s="10" t="s">
        <v>4988</v>
      </c>
      <c r="AD10" s="29" t="s">
        <v>4989</v>
      </c>
      <c r="AE10" s="20" t="str">
        <f>VLOOKUP(E10,'FILIAIS PETZ'!A:Q,17,0)</f>
        <v>SP7</v>
      </c>
      <c r="AF10" s="20" t="str">
        <f>VLOOKUP(E10,'FILIAIS PETZ'!A:Q,3,0)</f>
        <v>FELICIO</v>
      </c>
      <c r="AG10" s="20" t="str">
        <f>VLOOKUP(E10,'FILIAIS PETZ'!A:Q,2,0)</f>
        <v>R3</v>
      </c>
      <c r="AH10" s="75">
        <v>391.5</v>
      </c>
      <c r="AI10" s="16" t="s">
        <v>5009</v>
      </c>
      <c r="AJ10" s="43">
        <f>VLOOKUP(E10,'FILIAIS PETZ'!$A$2:$K$2000,11,0)</f>
        <v>18328118008355</v>
      </c>
      <c r="AK10" s="44">
        <f>AJ10</f>
        <v>18328118008355</v>
      </c>
    </row>
    <row r="11" spans="1:37" s="15" customFormat="1" ht="15" customHeight="1" thickBot="1" x14ac:dyDescent="0.25">
      <c r="A11" s="9">
        <f>J11</f>
        <v>578938</v>
      </c>
      <c r="B11" s="18">
        <f>VLOOKUP(C11,FORNECEDORES!D:E,2,0)</f>
        <v>379469</v>
      </c>
      <c r="C11" s="19" t="str">
        <f>VLOOKUP(D11,FORNECEDORES!A:D,4,0)</f>
        <v>01.704.331/0001-75</v>
      </c>
      <c r="D11" s="25" t="s">
        <v>4064</v>
      </c>
      <c r="E11" s="20" t="str">
        <f t="shared" si="0"/>
        <v>04 0011</v>
      </c>
      <c r="F11" s="59" t="s">
        <v>8976</v>
      </c>
      <c r="G11" s="21" t="str">
        <f>VLOOKUP(E11,'FILIAIS PETZ'!A:E,5,0)</f>
        <v>PETZ AUGUSTA</v>
      </c>
      <c r="H11" s="20" t="str">
        <f>VLOOKUP(E11,'FILIAIS PETZ'!A:D,4,0)</f>
        <v>AUGT-SP</v>
      </c>
      <c r="I11" s="46">
        <v>44909</v>
      </c>
      <c r="J11" s="9">
        <v>578938</v>
      </c>
      <c r="K11" s="9" t="s">
        <v>5858</v>
      </c>
      <c r="L11" s="29" t="s">
        <v>11508</v>
      </c>
      <c r="M11" s="46">
        <v>44914</v>
      </c>
      <c r="N11" s="46">
        <v>45525</v>
      </c>
      <c r="O11" s="46">
        <v>45509</v>
      </c>
      <c r="P11" s="29" t="s">
        <v>4990</v>
      </c>
      <c r="Q11" s="9">
        <v>3</v>
      </c>
      <c r="R11" s="9">
        <v>1</v>
      </c>
      <c r="S11" s="9">
        <v>8</v>
      </c>
      <c r="T11" s="9" t="s">
        <v>32</v>
      </c>
      <c r="U11" s="9">
        <v>11002</v>
      </c>
      <c r="V11" s="9">
        <v>11002</v>
      </c>
      <c r="W11" s="9"/>
      <c r="X11" s="9" t="s">
        <v>4996</v>
      </c>
      <c r="Y11" s="9"/>
      <c r="Z11" s="9" t="s">
        <v>4997</v>
      </c>
      <c r="AA11" s="9" t="s">
        <v>5007</v>
      </c>
      <c r="AB11" s="9"/>
      <c r="AC11" s="9" t="s">
        <v>5006</v>
      </c>
      <c r="AD11" s="10"/>
      <c r="AE11" s="20" t="str">
        <f>VLOOKUP(E11,'FILIAIS PETZ'!A:Q,17,0)</f>
        <v>SP2</v>
      </c>
      <c r="AF11" s="20" t="str">
        <f>VLOOKUP(E11,'FILIAIS PETZ'!A:Q,3,0)</f>
        <v>FELICIO</v>
      </c>
      <c r="AG11" s="20" t="str">
        <f>VLOOKUP(E11,'FILIAIS PETZ'!A:Q,2,0)</f>
        <v>R3</v>
      </c>
      <c r="AH11" s="75">
        <v>400</v>
      </c>
      <c r="AI11" s="68" t="s">
        <v>9041</v>
      </c>
      <c r="AJ11" s="43">
        <f>VLOOKUP(E11,'FILIAIS PETZ'!$A$2:$K$2000,11,0)</f>
        <v>18328118001776</v>
      </c>
      <c r="AK11" s="44">
        <v>18328118001776</v>
      </c>
    </row>
    <row r="12" spans="1:37" s="15" customFormat="1" ht="15" customHeight="1" thickBot="1" x14ac:dyDescent="0.25">
      <c r="A12" s="9">
        <v>578941</v>
      </c>
      <c r="B12" s="18">
        <f>VLOOKUP(C12,FORNECEDORES!D:E,2,0)</f>
        <v>379469</v>
      </c>
      <c r="C12" s="19" t="str">
        <f>VLOOKUP(D12,FORNECEDORES!A:D,4,0)</f>
        <v>01.704.331/0001-75</v>
      </c>
      <c r="D12" s="25" t="s">
        <v>4064</v>
      </c>
      <c r="E12" s="20" t="str">
        <f t="shared" si="0"/>
        <v>04 0010</v>
      </c>
      <c r="F12" s="59" t="s">
        <v>8983</v>
      </c>
      <c r="G12" s="21" t="str">
        <f>VLOOKUP(E12,'FILIAIS PETZ'!A:E,5,0)</f>
        <v>PETZ SANTA CECILIA</v>
      </c>
      <c r="H12" s="20" t="str">
        <f>VLOOKUP(E12,'FILIAIS PETZ'!A:D,4,0)</f>
        <v>STCE-SP</v>
      </c>
      <c r="I12" s="46">
        <v>44909</v>
      </c>
      <c r="J12" s="9">
        <v>578941</v>
      </c>
      <c r="K12" s="9" t="s">
        <v>9035</v>
      </c>
      <c r="L12" s="29" t="s">
        <v>9042</v>
      </c>
      <c r="M12" s="46">
        <v>45296</v>
      </c>
      <c r="N12" s="46">
        <v>45406</v>
      </c>
      <c r="O12" s="46">
        <v>45394</v>
      </c>
      <c r="P12" s="29" t="s">
        <v>4998</v>
      </c>
      <c r="Q12" s="9">
        <v>3</v>
      </c>
      <c r="R12" s="9">
        <v>1</v>
      </c>
      <c r="S12" s="9">
        <v>8</v>
      </c>
      <c r="T12" s="9" t="s">
        <v>32</v>
      </c>
      <c r="U12" s="9">
        <v>11002</v>
      </c>
      <c r="V12" s="9">
        <v>11002</v>
      </c>
      <c r="W12" s="9"/>
      <c r="X12" s="9" t="s">
        <v>4992</v>
      </c>
      <c r="Y12" s="9"/>
      <c r="Z12" s="9" t="s">
        <v>4997</v>
      </c>
      <c r="AA12" s="9" t="s">
        <v>5007</v>
      </c>
      <c r="AB12" s="9"/>
      <c r="AC12" s="9" t="s">
        <v>5006</v>
      </c>
      <c r="AD12" s="10"/>
      <c r="AE12" s="20" t="str">
        <f>VLOOKUP(E12,'FILIAIS PETZ'!A:Q,17,0)</f>
        <v>SP2</v>
      </c>
      <c r="AF12" s="20" t="str">
        <f>VLOOKUP(E12,'FILIAIS PETZ'!A:Q,3,0)</f>
        <v>FELICIO</v>
      </c>
      <c r="AG12" s="20" t="str">
        <f>VLOOKUP(E12,'FILIAIS PETZ'!A:Q,2,0)</f>
        <v>R3</v>
      </c>
      <c r="AH12" s="75">
        <v>400</v>
      </c>
      <c r="AI12" s="68" t="s">
        <v>9037</v>
      </c>
      <c r="AJ12" s="43">
        <f>VLOOKUP(E12,'FILIAIS PETZ'!$A$2:$K$2000,11,0)</f>
        <v>18328118001938</v>
      </c>
      <c r="AK12" s="44">
        <v>18328118001938</v>
      </c>
    </row>
    <row r="13" spans="1:37" s="15" customFormat="1" ht="15" customHeight="1" thickBot="1" x14ac:dyDescent="0.25">
      <c r="A13" s="9">
        <f t="shared" ref="A13:A20" si="1">J13</f>
        <v>578942</v>
      </c>
      <c r="B13" s="18">
        <f>VLOOKUP(C13,FORNECEDORES!D:E,2,0)</f>
        <v>379469</v>
      </c>
      <c r="C13" s="19" t="str">
        <f>VLOOKUP(D13,FORNECEDORES!A:D,4,0)</f>
        <v>01.704.331/0001-75</v>
      </c>
      <c r="D13" s="25" t="s">
        <v>4064</v>
      </c>
      <c r="E13" s="20" t="str">
        <f t="shared" si="0"/>
        <v>04 0060</v>
      </c>
      <c r="F13" s="59" t="s">
        <v>8625</v>
      </c>
      <c r="G13" s="21" t="str">
        <f>VLOOKUP(E13,'FILIAIS PETZ'!A:E,5,0)</f>
        <v>PETZ PACAEMBU</v>
      </c>
      <c r="H13" s="20" t="str">
        <f>VLOOKUP(E13,'FILIAIS PETZ'!A:D,4,0)</f>
        <v>PCBU-SP</v>
      </c>
      <c r="I13" s="46">
        <v>44909</v>
      </c>
      <c r="J13" s="9">
        <v>578942</v>
      </c>
      <c r="K13" s="9" t="s">
        <v>5858</v>
      </c>
      <c r="L13" s="29" t="s">
        <v>11510</v>
      </c>
      <c r="M13" s="46">
        <v>44914</v>
      </c>
      <c r="N13" s="46">
        <v>45525</v>
      </c>
      <c r="O13" s="46">
        <v>45509</v>
      </c>
      <c r="P13" s="29" t="s">
        <v>4990</v>
      </c>
      <c r="Q13" s="9">
        <v>3</v>
      </c>
      <c r="R13" s="9">
        <v>1</v>
      </c>
      <c r="S13" s="9">
        <v>8</v>
      </c>
      <c r="T13" s="9" t="s">
        <v>32</v>
      </c>
      <c r="U13" s="9">
        <v>11002</v>
      </c>
      <c r="V13" s="9">
        <v>11002</v>
      </c>
      <c r="W13" s="9"/>
      <c r="X13" s="9" t="s">
        <v>4992</v>
      </c>
      <c r="Y13" s="9"/>
      <c r="Z13" s="9" t="s">
        <v>4997</v>
      </c>
      <c r="AA13" s="9" t="s">
        <v>5007</v>
      </c>
      <c r="AB13" s="9"/>
      <c r="AC13" s="9" t="s">
        <v>5006</v>
      </c>
      <c r="AD13" s="10"/>
      <c r="AE13" s="20" t="str">
        <f>VLOOKUP(E13,'FILIAIS PETZ'!A:Q,17,0)</f>
        <v>SP2</v>
      </c>
      <c r="AF13" s="20" t="str">
        <f>VLOOKUP(E13,'FILIAIS PETZ'!A:Q,3,0)</f>
        <v>FELICIO</v>
      </c>
      <c r="AG13" s="20" t="str">
        <f>VLOOKUP(E13,'FILIAIS PETZ'!A:Q,2,0)</f>
        <v>R3</v>
      </c>
      <c r="AH13" s="75">
        <v>400</v>
      </c>
      <c r="AI13" s="68" t="s">
        <v>5008</v>
      </c>
      <c r="AJ13" s="43">
        <f>VLOOKUP(E13,'FILIAIS PETZ'!$A$2:$K$2000,11,0)</f>
        <v>18328118006220</v>
      </c>
      <c r="AK13" s="44">
        <v>18328118006220</v>
      </c>
    </row>
    <row r="14" spans="1:37" s="15" customFormat="1" ht="15" customHeight="1" thickBot="1" x14ac:dyDescent="0.25">
      <c r="A14" s="9">
        <f t="shared" si="1"/>
        <v>578943</v>
      </c>
      <c r="B14" s="18">
        <f>VLOOKUP(C14,FORNECEDORES!D:E,2,0)</f>
        <v>379469</v>
      </c>
      <c r="C14" s="19" t="str">
        <f>VLOOKUP(D14,FORNECEDORES!A:D,4,0)</f>
        <v>01.704.331/0001-75</v>
      </c>
      <c r="D14" s="25" t="s">
        <v>4064</v>
      </c>
      <c r="E14" s="20" t="str">
        <f t="shared" si="0"/>
        <v>04 0135</v>
      </c>
      <c r="F14" s="59" t="s">
        <v>8712</v>
      </c>
      <c r="G14" s="21" t="str">
        <f>VLOOKUP(E14,'FILIAIS PETZ'!A:E,5,0)</f>
        <v>PETZ CARREFOUR ANCHIETA</v>
      </c>
      <c r="H14" s="20" t="str">
        <f>VLOOKUP(E14,'FILIAIS PETZ'!A:D,4,0)</f>
        <v>ANCH-SP</v>
      </c>
      <c r="I14" s="46">
        <v>44909</v>
      </c>
      <c r="J14" s="9">
        <v>578943</v>
      </c>
      <c r="K14" s="9" t="s">
        <v>5858</v>
      </c>
      <c r="L14" s="29" t="s">
        <v>11511</v>
      </c>
      <c r="M14" s="46">
        <v>44914</v>
      </c>
      <c r="N14" s="46">
        <v>45525</v>
      </c>
      <c r="O14" s="46">
        <v>45509</v>
      </c>
      <c r="P14" s="29" t="s">
        <v>4990</v>
      </c>
      <c r="Q14" s="9">
        <v>3</v>
      </c>
      <c r="R14" s="9">
        <v>1</v>
      </c>
      <c r="S14" s="9">
        <v>8</v>
      </c>
      <c r="T14" s="9" t="s">
        <v>32</v>
      </c>
      <c r="U14" s="9">
        <v>11002</v>
      </c>
      <c r="V14" s="9">
        <v>11002</v>
      </c>
      <c r="W14" s="9"/>
      <c r="X14" s="9" t="s">
        <v>4992</v>
      </c>
      <c r="Y14" s="9"/>
      <c r="Z14" s="9" t="s">
        <v>4997</v>
      </c>
      <c r="AA14" s="9" t="s">
        <v>5007</v>
      </c>
      <c r="AB14" s="9"/>
      <c r="AC14" s="9" t="s">
        <v>5006</v>
      </c>
      <c r="AD14" s="10"/>
      <c r="AE14" s="20" t="str">
        <f>VLOOKUP(E14,'FILIAIS PETZ'!A:Q,17,0)</f>
        <v>SP3</v>
      </c>
      <c r="AF14" s="20" t="str">
        <f>VLOOKUP(E14,'FILIAIS PETZ'!A:Q,3,0)</f>
        <v>FELICIO</v>
      </c>
      <c r="AG14" s="20" t="str">
        <f>VLOOKUP(E14,'FILIAIS PETZ'!A:Q,2,0)</f>
        <v>R3</v>
      </c>
      <c r="AH14" s="75">
        <v>400</v>
      </c>
      <c r="AI14" s="68" t="s">
        <v>5008</v>
      </c>
      <c r="AJ14" s="43">
        <f>VLOOKUP(E14,'FILIAIS PETZ'!$A$2:$K$2000,11,0)</f>
        <v>18328118012549</v>
      </c>
      <c r="AK14" s="44">
        <v>18328118012549</v>
      </c>
    </row>
    <row r="15" spans="1:37" s="15" customFormat="1" ht="15" customHeight="1" thickBot="1" x14ac:dyDescent="0.25">
      <c r="A15" s="9">
        <f t="shared" si="1"/>
        <v>524131</v>
      </c>
      <c r="B15" s="18">
        <f>VLOOKUP(C15,FORNECEDORES!D:E,2,0)</f>
        <v>379469</v>
      </c>
      <c r="C15" s="19" t="str">
        <f>VLOOKUP(D15,FORNECEDORES!A:D,4,0)</f>
        <v>01.704.331/0001-75</v>
      </c>
      <c r="D15" s="25" t="s">
        <v>4064</v>
      </c>
      <c r="E15" s="20" t="str">
        <f t="shared" si="0"/>
        <v>04 0008</v>
      </c>
      <c r="F15" s="28" t="s">
        <v>4937</v>
      </c>
      <c r="G15" s="21" t="str">
        <f>VLOOKUP(E15,'FILIAIS PETZ'!A:E,5,0)</f>
        <v>PETZ ALPHAVILLE</v>
      </c>
      <c r="H15" s="20" t="str">
        <f>VLOOKUP(E15,'FILIAIS PETZ'!A:D,4,0)</f>
        <v>ALPH-SP</v>
      </c>
      <c r="I15" s="46">
        <v>44911</v>
      </c>
      <c r="J15" s="10">
        <v>524131</v>
      </c>
      <c r="K15" s="10" t="s">
        <v>5858</v>
      </c>
      <c r="L15" s="28" t="s">
        <v>11540</v>
      </c>
      <c r="M15" s="46">
        <v>45294</v>
      </c>
      <c r="N15" s="46">
        <v>45525</v>
      </c>
      <c r="O15" s="46">
        <v>45511</v>
      </c>
      <c r="P15" s="28" t="s">
        <v>4990</v>
      </c>
      <c r="Q15" s="10">
        <v>3</v>
      </c>
      <c r="R15" s="10">
        <v>1</v>
      </c>
      <c r="S15" s="10" t="s">
        <v>4983</v>
      </c>
      <c r="T15" s="10" t="s">
        <v>32</v>
      </c>
      <c r="U15" s="10">
        <v>11002</v>
      </c>
      <c r="V15" s="10">
        <v>11002</v>
      </c>
      <c r="W15" s="10"/>
      <c r="X15" s="10" t="s">
        <v>4992</v>
      </c>
      <c r="Y15" s="10"/>
      <c r="Z15" s="10" t="s">
        <v>4993</v>
      </c>
      <c r="AA15" s="10" t="s">
        <v>5002</v>
      </c>
      <c r="AB15" s="10"/>
      <c r="AC15" s="10" t="s">
        <v>5006</v>
      </c>
      <c r="AD15" s="29"/>
      <c r="AE15" s="20" t="str">
        <f>VLOOKUP(E15,'FILIAIS PETZ'!A:Q,17,0)</f>
        <v>SP7</v>
      </c>
      <c r="AF15" s="20" t="str">
        <f>VLOOKUP(E15,'FILIAIS PETZ'!A:Q,3,0)</f>
        <v>FELICIO</v>
      </c>
      <c r="AG15" s="20" t="str">
        <f>VLOOKUP(E15,'FILIAIS PETZ'!A:Q,2,0)</f>
        <v>R3</v>
      </c>
      <c r="AH15" s="75">
        <v>400</v>
      </c>
      <c r="AI15" s="16" t="s">
        <v>5010</v>
      </c>
      <c r="AJ15" s="43">
        <f>VLOOKUP(E15,'FILIAIS PETZ'!$A$2:$K$2000,11,0)</f>
        <v>18328118001423</v>
      </c>
      <c r="AK15" s="44">
        <f>AJ15</f>
        <v>18328118001423</v>
      </c>
    </row>
    <row r="16" spans="1:37" s="15" customFormat="1" ht="15" customHeight="1" thickBot="1" x14ac:dyDescent="0.25">
      <c r="A16" s="9">
        <f t="shared" si="1"/>
        <v>567306</v>
      </c>
      <c r="B16" s="18">
        <f>VLOOKUP(C16,FORNECEDORES!D:E,2,0)</f>
        <v>379469</v>
      </c>
      <c r="C16" s="19" t="str">
        <f>VLOOKUP(D16,FORNECEDORES!A:D,4,0)</f>
        <v>01.704.331/0001-75</v>
      </c>
      <c r="D16" s="25" t="s">
        <v>4064</v>
      </c>
      <c r="E16" s="20" t="str">
        <f t="shared" si="0"/>
        <v>04 0165</v>
      </c>
      <c r="F16" s="28" t="s">
        <v>4935</v>
      </c>
      <c r="G16" s="21" t="str">
        <f>VLOOKUP(E16,'FILIAIS PETZ'!A:E,5,0)</f>
        <v>PETZ CARAPICUIBA</v>
      </c>
      <c r="H16" s="20" t="str">
        <f>VLOOKUP(E16,'FILIAIS PETZ'!A:D,4,0)</f>
        <v>CPIC-SP</v>
      </c>
      <c r="I16" s="46">
        <v>44911</v>
      </c>
      <c r="J16" s="10">
        <v>567306</v>
      </c>
      <c r="K16" s="10" t="s">
        <v>5858</v>
      </c>
      <c r="L16" s="28" t="s">
        <v>11543</v>
      </c>
      <c r="M16" s="46">
        <v>45294</v>
      </c>
      <c r="N16" s="46">
        <v>45525</v>
      </c>
      <c r="O16" s="46">
        <v>45509</v>
      </c>
      <c r="P16" s="28" t="s">
        <v>4990</v>
      </c>
      <c r="Q16" s="10">
        <v>3</v>
      </c>
      <c r="R16" s="10">
        <v>1</v>
      </c>
      <c r="S16" s="10" t="s">
        <v>4983</v>
      </c>
      <c r="T16" s="10" t="s">
        <v>32</v>
      </c>
      <c r="U16" s="10">
        <v>11002</v>
      </c>
      <c r="V16" s="10">
        <v>11002</v>
      </c>
      <c r="W16" s="10"/>
      <c r="X16" s="10" t="s">
        <v>4992</v>
      </c>
      <c r="Y16" s="10"/>
      <c r="Z16" s="10" t="s">
        <v>4993</v>
      </c>
      <c r="AA16" s="10" t="s">
        <v>5002</v>
      </c>
      <c r="AB16" s="10"/>
      <c r="AC16" s="10" t="s">
        <v>5006</v>
      </c>
      <c r="AD16" s="29"/>
      <c r="AE16" s="20" t="str">
        <f>VLOOKUP(E16,'FILIAIS PETZ'!A:Q,17,0)</f>
        <v>SP7</v>
      </c>
      <c r="AF16" s="20" t="str">
        <f>VLOOKUP(E16,'FILIAIS PETZ'!A:Q,3,0)</f>
        <v>FELICIO</v>
      </c>
      <c r="AG16" s="20" t="str">
        <f>VLOOKUP(E16,'FILIAIS PETZ'!A:Q,2,0)</f>
        <v>R3</v>
      </c>
      <c r="AH16" s="75">
        <v>400</v>
      </c>
      <c r="AI16" s="16" t="s">
        <v>5010</v>
      </c>
      <c r="AJ16" s="43">
        <f>VLOOKUP(E16,'FILIAIS PETZ'!$A$2:$K$2000,11,0)</f>
        <v>18328118015726</v>
      </c>
      <c r="AK16" s="44">
        <f>AJ16</f>
        <v>18328118015726</v>
      </c>
    </row>
    <row r="17" spans="1:37" s="15" customFormat="1" ht="15" customHeight="1" thickBot="1" x14ac:dyDescent="0.25">
      <c r="A17" s="9">
        <f t="shared" si="1"/>
        <v>567006</v>
      </c>
      <c r="B17" s="18">
        <f>VLOOKUP(C17,FORNECEDORES!D:E,2,0)</f>
        <v>379469</v>
      </c>
      <c r="C17" s="19" t="str">
        <f>VLOOKUP(D17,FORNECEDORES!A:D,4,0)</f>
        <v>01.704.331/0001-75</v>
      </c>
      <c r="D17" s="25" t="s">
        <v>4064</v>
      </c>
      <c r="E17" s="20" t="str">
        <f t="shared" si="0"/>
        <v>04 0010</v>
      </c>
      <c r="F17" s="59" t="s">
        <v>8983</v>
      </c>
      <c r="G17" s="21" t="str">
        <f>VLOOKUP(E17,'FILIAIS PETZ'!A:E,5,0)</f>
        <v>PETZ SANTA CECILIA</v>
      </c>
      <c r="H17" s="20" t="str">
        <f>VLOOKUP(E17,'FILIAIS PETZ'!A:D,4,0)</f>
        <v>STCE-SP</v>
      </c>
      <c r="I17" s="46">
        <v>44911</v>
      </c>
      <c r="J17" s="9">
        <v>567006</v>
      </c>
      <c r="K17" s="9" t="s">
        <v>5858</v>
      </c>
      <c r="L17" s="29" t="s">
        <v>11524</v>
      </c>
      <c r="M17" s="46">
        <v>44914</v>
      </c>
      <c r="N17" s="46">
        <v>45525</v>
      </c>
      <c r="O17" s="46">
        <v>45509</v>
      </c>
      <c r="P17" s="29" t="s">
        <v>4990</v>
      </c>
      <c r="Q17" s="9">
        <v>3</v>
      </c>
      <c r="R17" s="9">
        <v>1</v>
      </c>
      <c r="S17" s="9" t="s">
        <v>4983</v>
      </c>
      <c r="T17" s="9" t="s">
        <v>32</v>
      </c>
      <c r="U17" s="9">
        <v>11002</v>
      </c>
      <c r="V17" s="9">
        <v>11002</v>
      </c>
      <c r="W17" s="9"/>
      <c r="X17" s="9" t="s">
        <v>4992</v>
      </c>
      <c r="Y17" s="9"/>
      <c r="Z17" s="9" t="s">
        <v>4993</v>
      </c>
      <c r="AA17" s="9" t="s">
        <v>5013</v>
      </c>
      <c r="AB17" s="9"/>
      <c r="AC17" s="9" t="s">
        <v>5006</v>
      </c>
      <c r="AD17" s="10"/>
      <c r="AE17" s="20" t="str">
        <f>VLOOKUP(E17,'FILIAIS PETZ'!A:Q,17,0)</f>
        <v>SP2</v>
      </c>
      <c r="AF17" s="20" t="str">
        <f>VLOOKUP(E17,'FILIAIS PETZ'!A:Q,3,0)</f>
        <v>FELICIO</v>
      </c>
      <c r="AG17" s="20" t="str">
        <f>VLOOKUP(E17,'FILIAIS PETZ'!A:Q,2,0)</f>
        <v>R3</v>
      </c>
      <c r="AH17" s="75">
        <v>400</v>
      </c>
      <c r="AI17" s="68" t="s">
        <v>9043</v>
      </c>
      <c r="AJ17" s="43">
        <f>VLOOKUP(E17,'FILIAIS PETZ'!$A$2:$K$2000,11,0)</f>
        <v>18328118001938</v>
      </c>
      <c r="AK17" s="44">
        <v>18328118001938</v>
      </c>
    </row>
    <row r="18" spans="1:37" s="15" customFormat="1" ht="15" customHeight="1" thickBot="1" x14ac:dyDescent="0.25">
      <c r="A18" s="9" t="str">
        <f t="shared" si="1"/>
        <v>PREVENTIVA</v>
      </c>
      <c r="B18" s="18">
        <f>VLOOKUP(C18,FORNECEDORES!D:E,2,0)</f>
        <v>379469</v>
      </c>
      <c r="C18" s="19" t="str">
        <f>VLOOKUP(D18,FORNECEDORES!A:D,4,0)</f>
        <v>01.704.331/0001-75</v>
      </c>
      <c r="D18" s="25" t="s">
        <v>4064</v>
      </c>
      <c r="E18" s="20" t="str">
        <f t="shared" si="0"/>
        <v>04 0008</v>
      </c>
      <c r="F18" s="28" t="s">
        <v>4937</v>
      </c>
      <c r="G18" s="21" t="str">
        <f>VLOOKUP(E18,'FILIAIS PETZ'!A:E,5,0)</f>
        <v>PETZ ALPHAVILLE</v>
      </c>
      <c r="H18" s="20" t="str">
        <f>VLOOKUP(E18,'FILIAIS PETZ'!A:D,4,0)</f>
        <v>ALPH-SP</v>
      </c>
      <c r="I18" s="46">
        <v>44927</v>
      </c>
      <c r="J18" s="10" t="s">
        <v>4980</v>
      </c>
      <c r="K18" s="10" t="s">
        <v>5858</v>
      </c>
      <c r="L18" s="28" t="s">
        <v>11521</v>
      </c>
      <c r="M18" s="46">
        <v>45050</v>
      </c>
      <c r="N18" s="46">
        <v>45525</v>
      </c>
      <c r="O18" s="46">
        <v>45509</v>
      </c>
      <c r="P18" s="28" t="s">
        <v>4998</v>
      </c>
      <c r="Q18" s="10">
        <v>3</v>
      </c>
      <c r="R18" s="10" t="s">
        <v>4991</v>
      </c>
      <c r="S18" s="10" t="s">
        <v>4983</v>
      </c>
      <c r="T18" s="10" t="s">
        <v>32</v>
      </c>
      <c r="U18" s="10">
        <v>11002</v>
      </c>
      <c r="V18" s="10">
        <v>11002</v>
      </c>
      <c r="W18" s="10"/>
      <c r="X18" s="10" t="s">
        <v>4992</v>
      </c>
      <c r="Y18" s="10"/>
      <c r="Z18" s="10" t="s">
        <v>4980</v>
      </c>
      <c r="AA18" s="10"/>
      <c r="AB18" s="10"/>
      <c r="AC18" s="10" t="s">
        <v>4999</v>
      </c>
      <c r="AD18" s="29"/>
      <c r="AE18" s="20" t="str">
        <f>VLOOKUP(E18,'FILIAIS PETZ'!A:Q,17,0)</f>
        <v>SP7</v>
      </c>
      <c r="AF18" s="20" t="str">
        <f>VLOOKUP(E18,'FILIAIS PETZ'!A:Q,3,0)</f>
        <v>FELICIO</v>
      </c>
      <c r="AG18" s="20" t="str">
        <f>VLOOKUP(E18,'FILIAIS PETZ'!A:Q,2,0)</f>
        <v>R3</v>
      </c>
      <c r="AH18" s="75">
        <v>741.65</v>
      </c>
      <c r="AI18" s="16" t="s">
        <v>5011</v>
      </c>
      <c r="AJ18" s="43">
        <f>VLOOKUP(E18,'FILIAIS PETZ'!$A$2:$K$2000,11,0)</f>
        <v>18328118001423</v>
      </c>
      <c r="AK18" s="44">
        <f t="shared" ref="AK18:AK23" si="2">AJ18</f>
        <v>18328118001423</v>
      </c>
    </row>
    <row r="19" spans="1:37" s="15" customFormat="1" ht="15" customHeight="1" thickBot="1" x14ac:dyDescent="0.25">
      <c r="A19" s="9" t="str">
        <f t="shared" si="1"/>
        <v>PREVENTIVA</v>
      </c>
      <c r="B19" s="18">
        <f>VLOOKUP(C19,FORNECEDORES!D:E,2,0)</f>
        <v>379469</v>
      </c>
      <c r="C19" s="19" t="str">
        <f>VLOOKUP(D19,FORNECEDORES!A:D,4,0)</f>
        <v>01.704.331/0001-75</v>
      </c>
      <c r="D19" s="25" t="s">
        <v>4064</v>
      </c>
      <c r="E19" s="20" t="str">
        <f t="shared" si="0"/>
        <v>04 0144</v>
      </c>
      <c r="F19" s="28" t="s">
        <v>4938</v>
      </c>
      <c r="G19" s="21" t="str">
        <f>VLOOKUP(E19,'FILIAIS PETZ'!A:E,5,0)</f>
        <v>PETZ FERNANDO CORREA</v>
      </c>
      <c r="H19" s="20" t="str">
        <f>VLOOKUP(E19,'FILIAIS PETZ'!A:D,4,0)</f>
        <v>FCOR-MT</v>
      </c>
      <c r="I19" s="46">
        <v>44927</v>
      </c>
      <c r="J19" s="10" t="s">
        <v>4980</v>
      </c>
      <c r="K19" s="10" t="s">
        <v>5858</v>
      </c>
      <c r="L19" s="28" t="s">
        <v>11541</v>
      </c>
      <c r="M19" s="46">
        <v>45294</v>
      </c>
      <c r="N19" s="46">
        <v>45525</v>
      </c>
      <c r="O19" s="46">
        <v>45509</v>
      </c>
      <c r="P19" s="28" t="s">
        <v>4998</v>
      </c>
      <c r="Q19" s="10">
        <v>3</v>
      </c>
      <c r="R19" s="10" t="s">
        <v>4991</v>
      </c>
      <c r="S19" s="10" t="s">
        <v>4983</v>
      </c>
      <c r="T19" s="10" t="s">
        <v>32</v>
      </c>
      <c r="U19" s="10">
        <v>11002</v>
      </c>
      <c r="V19" s="10">
        <v>11002</v>
      </c>
      <c r="W19" s="10"/>
      <c r="X19" s="10" t="s">
        <v>4992</v>
      </c>
      <c r="Y19" s="10"/>
      <c r="Z19" s="10" t="s">
        <v>4980</v>
      </c>
      <c r="AA19" s="10"/>
      <c r="AB19" s="10"/>
      <c r="AC19" s="10" t="s">
        <v>4999</v>
      </c>
      <c r="AD19" s="29"/>
      <c r="AE19" s="20" t="str">
        <f>VLOOKUP(E19,'FILIAIS PETZ'!A:Q,17,0)</f>
        <v>CO-3</v>
      </c>
      <c r="AF19" s="20" t="str">
        <f>VLOOKUP(E19,'FILIAIS PETZ'!A:Q,3,0)</f>
        <v>FELICIO</v>
      </c>
      <c r="AG19" s="20" t="str">
        <f>VLOOKUP(E19,'FILIAIS PETZ'!A:Q,2,0)</f>
        <v>R3</v>
      </c>
      <c r="AH19" s="75">
        <v>400</v>
      </c>
      <c r="AI19" s="16" t="s">
        <v>5011</v>
      </c>
      <c r="AJ19" s="43">
        <f>VLOOKUP(E19,'FILIAIS PETZ'!$A$2:$K$2000,11,0)</f>
        <v>18328118014169</v>
      </c>
      <c r="AK19" s="44">
        <f t="shared" si="2"/>
        <v>18328118014169</v>
      </c>
    </row>
    <row r="20" spans="1:37" s="15" customFormat="1" ht="15" customHeight="1" thickBot="1" x14ac:dyDescent="0.25">
      <c r="A20" s="9" t="str">
        <f t="shared" si="1"/>
        <v>PREVENTIVA</v>
      </c>
      <c r="B20" s="18">
        <f>VLOOKUP(C20,FORNECEDORES!D:E,2,0)</f>
        <v>379469</v>
      </c>
      <c r="C20" s="19" t="str">
        <f>VLOOKUP(D20,FORNECEDORES!A:D,4,0)</f>
        <v>01.704.331/0001-75</v>
      </c>
      <c r="D20" s="25" t="s">
        <v>4064</v>
      </c>
      <c r="E20" s="20" t="str">
        <f t="shared" si="0"/>
        <v>04 0228</v>
      </c>
      <c r="F20" s="28" t="s">
        <v>4939</v>
      </c>
      <c r="G20" s="21" t="str">
        <f>VLOOKUP(E20,'FILIAIS PETZ'!A:E,5,0)</f>
        <v>PETZ SHOPPING PANTANAL</v>
      </c>
      <c r="H20" s="20" t="str">
        <f>VLOOKUP(E20,'FILIAIS PETZ'!A:D,4,0)</f>
        <v>SPAN-MT</v>
      </c>
      <c r="I20" s="46">
        <v>44927</v>
      </c>
      <c r="J20" s="10" t="s">
        <v>4980</v>
      </c>
      <c r="K20" s="10" t="s">
        <v>5858</v>
      </c>
      <c r="L20" s="28" t="s">
        <v>11536</v>
      </c>
      <c r="M20" s="46">
        <v>45264</v>
      </c>
      <c r="N20" s="46">
        <v>45525</v>
      </c>
      <c r="O20" s="46">
        <v>45510</v>
      </c>
      <c r="P20" s="28" t="s">
        <v>4998</v>
      </c>
      <c r="Q20" s="10">
        <v>3</v>
      </c>
      <c r="R20" s="10" t="s">
        <v>4991</v>
      </c>
      <c r="S20" s="10" t="s">
        <v>4983</v>
      </c>
      <c r="T20" s="10" t="s">
        <v>32</v>
      </c>
      <c r="U20" s="10">
        <v>11002</v>
      </c>
      <c r="V20" s="10">
        <v>11002</v>
      </c>
      <c r="W20" s="10"/>
      <c r="X20" s="10" t="s">
        <v>4992</v>
      </c>
      <c r="Y20" s="10"/>
      <c r="Z20" s="10" t="s">
        <v>4980</v>
      </c>
      <c r="AA20" s="10"/>
      <c r="AB20" s="10"/>
      <c r="AC20" s="10" t="s">
        <v>4999</v>
      </c>
      <c r="AD20" s="29"/>
      <c r="AE20" s="20" t="str">
        <f>VLOOKUP(E20,'FILIAIS PETZ'!A:Q,17,0)</f>
        <v>CO-3</v>
      </c>
      <c r="AF20" s="20" t="str">
        <f>VLOOKUP(E20,'FILIAIS PETZ'!A:Q,3,0)</f>
        <v>FELICIO</v>
      </c>
      <c r="AG20" s="20" t="str">
        <f>VLOOKUP(E20,'FILIAIS PETZ'!A:Q,2,0)</f>
        <v>R3</v>
      </c>
      <c r="AH20" s="75">
        <v>1913.75</v>
      </c>
      <c r="AI20" s="16" t="s">
        <v>5011</v>
      </c>
      <c r="AJ20" s="43">
        <f>VLOOKUP(E20,'FILIAIS PETZ'!$A$2:$K$2000,11,0)</f>
        <v>18328118021700</v>
      </c>
      <c r="AK20" s="44">
        <f t="shared" si="2"/>
        <v>18328118021700</v>
      </c>
    </row>
    <row r="21" spans="1:37" s="15" customFormat="1" ht="15" customHeight="1" thickBot="1" x14ac:dyDescent="0.25">
      <c r="A21" s="9" t="str">
        <f>J21</f>
        <v>PREVENTIVA</v>
      </c>
      <c r="B21" s="18">
        <f>VLOOKUP(C21,FORNECEDORES!D:E,2,0)</f>
        <v>379469</v>
      </c>
      <c r="C21" s="19" t="str">
        <f>VLOOKUP(D21,FORNECEDORES!A:D,4,0)</f>
        <v>01.704.331/0001-75</v>
      </c>
      <c r="D21" s="25" t="s">
        <v>4064</v>
      </c>
      <c r="E21" s="20" t="str">
        <f t="shared" si="0"/>
        <v>04 0156</v>
      </c>
      <c r="F21" s="28" t="s">
        <v>4940</v>
      </c>
      <c r="G21" s="21" t="str">
        <f>VLOOKUP(E21,'FILIAIS PETZ'!A:E,5,0)</f>
        <v>PETZ ITAPETININGA</v>
      </c>
      <c r="H21" s="20" t="str">
        <f>VLOOKUP(E21,'FILIAIS PETZ'!A:D,4,0)</f>
        <v>ITPT-SP</v>
      </c>
      <c r="I21" s="46">
        <v>44927</v>
      </c>
      <c r="J21" s="10" t="s">
        <v>4980</v>
      </c>
      <c r="K21" s="10" t="s">
        <v>5858</v>
      </c>
      <c r="L21" s="28" t="s">
        <v>6540</v>
      </c>
      <c r="M21" s="46">
        <v>45243</v>
      </c>
      <c r="N21" s="46">
        <v>45406</v>
      </c>
      <c r="O21" s="46">
        <v>45387</v>
      </c>
      <c r="P21" s="28" t="s">
        <v>4998</v>
      </c>
      <c r="Q21" s="10">
        <v>3</v>
      </c>
      <c r="R21" s="10" t="s">
        <v>4991</v>
      </c>
      <c r="S21" s="10" t="s">
        <v>4983</v>
      </c>
      <c r="T21" s="10" t="s">
        <v>32</v>
      </c>
      <c r="U21" s="10">
        <v>11002</v>
      </c>
      <c r="V21" s="10">
        <v>11002</v>
      </c>
      <c r="W21" s="10"/>
      <c r="X21" s="10" t="s">
        <v>4985</v>
      </c>
      <c r="Y21" s="10"/>
      <c r="Z21" s="10" t="s">
        <v>4980</v>
      </c>
      <c r="AA21" s="10" t="s">
        <v>4989</v>
      </c>
      <c r="AB21" s="10"/>
      <c r="AC21" s="10" t="s">
        <v>4999</v>
      </c>
      <c r="AD21" s="29"/>
      <c r="AE21" s="20" t="str">
        <f>VLOOKUP(E21,'FILIAIS PETZ'!A:Q,17,0)</f>
        <v>SP7</v>
      </c>
      <c r="AF21" s="20" t="str">
        <f>VLOOKUP(E21,'FILIAIS PETZ'!A:Q,3,0)</f>
        <v>FELICIO</v>
      </c>
      <c r="AG21" s="20" t="str">
        <f>VLOOKUP(E21,'FILIAIS PETZ'!A:Q,2,0)</f>
        <v>R3</v>
      </c>
      <c r="AH21" s="75">
        <v>741.65</v>
      </c>
      <c r="AI21" s="16" t="s">
        <v>5012</v>
      </c>
      <c r="AJ21" s="43">
        <f>VLOOKUP(E21,'FILIAIS PETZ'!$A$2:$K$2000,11,0)</f>
        <v>18328118014754</v>
      </c>
      <c r="AK21" s="44">
        <f t="shared" si="2"/>
        <v>18328118014754</v>
      </c>
    </row>
    <row r="22" spans="1:37" s="15" customFormat="1" ht="15" customHeight="1" thickBot="1" x14ac:dyDescent="0.25">
      <c r="A22" s="9" t="str">
        <f>J22</f>
        <v>PREVENTIVA</v>
      </c>
      <c r="B22" s="18">
        <f>VLOOKUP(C22,FORNECEDORES!D:E,2,0)</f>
        <v>379469</v>
      </c>
      <c r="C22" s="19" t="str">
        <f>VLOOKUP(D22,FORNECEDORES!A:D,4,0)</f>
        <v>01.704.331/0001-75</v>
      </c>
      <c r="D22" s="25" t="s">
        <v>4064</v>
      </c>
      <c r="E22" s="20" t="str">
        <f t="shared" si="0"/>
        <v>04 0224</v>
      </c>
      <c r="F22" s="28" t="s">
        <v>4941</v>
      </c>
      <c r="G22" s="21" t="str">
        <f>VLOOKUP(E22,'FILIAIS PETZ'!A:E,5,0)</f>
        <v>PETZ NORTE SUL PLAZA</v>
      </c>
      <c r="H22" s="20" t="str">
        <f>VLOOKUP(E22,'FILIAIS PETZ'!A:D,4,0)</f>
        <v>NSPL-MS</v>
      </c>
      <c r="I22" s="46">
        <v>44927</v>
      </c>
      <c r="J22" s="10" t="s">
        <v>4980</v>
      </c>
      <c r="K22" s="10" t="s">
        <v>5858</v>
      </c>
      <c r="L22" s="28" t="s">
        <v>11544</v>
      </c>
      <c r="M22" s="46">
        <v>45294</v>
      </c>
      <c r="N22" s="46">
        <v>45525</v>
      </c>
      <c r="O22" s="46">
        <v>45509</v>
      </c>
      <c r="P22" s="28" t="s">
        <v>4998</v>
      </c>
      <c r="Q22" s="10">
        <v>3</v>
      </c>
      <c r="R22" s="10" t="s">
        <v>4991</v>
      </c>
      <c r="S22" s="10" t="s">
        <v>4983</v>
      </c>
      <c r="T22" s="10" t="s">
        <v>32</v>
      </c>
      <c r="U22" s="10">
        <v>11002</v>
      </c>
      <c r="V22" s="10">
        <v>11002</v>
      </c>
      <c r="W22" s="10"/>
      <c r="X22" s="10" t="s">
        <v>4985</v>
      </c>
      <c r="Y22" s="10"/>
      <c r="Z22" s="10" t="s">
        <v>4980</v>
      </c>
      <c r="AA22" s="10" t="s">
        <v>4989</v>
      </c>
      <c r="AB22" s="10"/>
      <c r="AC22" s="10" t="s">
        <v>4999</v>
      </c>
      <c r="AD22" s="29"/>
      <c r="AE22" s="20" t="str">
        <f>VLOOKUP(E22,'FILIAIS PETZ'!A:Q,17,0)</f>
        <v>CO-1</v>
      </c>
      <c r="AF22" s="20" t="str">
        <f>VLOOKUP(E22,'FILIAIS PETZ'!A:Q,3,0)</f>
        <v>FELICIO</v>
      </c>
      <c r="AG22" s="20" t="str">
        <f>VLOOKUP(E22,'FILIAIS PETZ'!A:Q,2,0)</f>
        <v>R3</v>
      </c>
      <c r="AH22" s="75">
        <v>400</v>
      </c>
      <c r="AI22" s="16" t="s">
        <v>5012</v>
      </c>
      <c r="AJ22" s="43">
        <f>VLOOKUP(E22,'FILIAIS PETZ'!$A$2:$K$2000,11,0)</f>
        <v>18328118021459</v>
      </c>
      <c r="AK22" s="44">
        <f t="shared" si="2"/>
        <v>18328118021459</v>
      </c>
    </row>
    <row r="23" spans="1:37" s="15" customFormat="1" ht="15" customHeight="1" thickBot="1" x14ac:dyDescent="0.25">
      <c r="A23" s="9" t="str">
        <f>J23</f>
        <v>PREVENTIVA</v>
      </c>
      <c r="B23" s="18">
        <f>VLOOKUP(C23,FORNECEDORES!D:E,2,0)</f>
        <v>379469</v>
      </c>
      <c r="C23" s="19" t="str">
        <f>VLOOKUP(D23,FORNECEDORES!A:D,4,0)</f>
        <v>01.704.331/0001-75</v>
      </c>
      <c r="D23" s="25" t="s">
        <v>4064</v>
      </c>
      <c r="E23" s="20" t="str">
        <f t="shared" si="0"/>
        <v>04 0228</v>
      </c>
      <c r="F23" s="28" t="s">
        <v>4939</v>
      </c>
      <c r="G23" s="21" t="str">
        <f>VLOOKUP(E23,'FILIAIS PETZ'!A:E,5,0)</f>
        <v>PETZ SHOPPING PANTANAL</v>
      </c>
      <c r="H23" s="20" t="str">
        <f>VLOOKUP(E23,'FILIAIS PETZ'!A:D,4,0)</f>
        <v>SPAN-MT</v>
      </c>
      <c r="I23" s="46">
        <v>44927</v>
      </c>
      <c r="J23" s="10" t="s">
        <v>4980</v>
      </c>
      <c r="K23" s="10" t="s">
        <v>5858</v>
      </c>
      <c r="L23" s="28" t="s">
        <v>11548</v>
      </c>
      <c r="M23" s="46">
        <v>45295</v>
      </c>
      <c r="N23" s="46">
        <v>45525</v>
      </c>
      <c r="O23" s="46">
        <v>45511</v>
      </c>
      <c r="P23" s="28" t="s">
        <v>4998</v>
      </c>
      <c r="Q23" s="10">
        <v>3</v>
      </c>
      <c r="R23" s="10" t="s">
        <v>4991</v>
      </c>
      <c r="S23" s="10" t="s">
        <v>4983</v>
      </c>
      <c r="T23" s="10" t="s">
        <v>32</v>
      </c>
      <c r="U23" s="10">
        <v>11002</v>
      </c>
      <c r="V23" s="10">
        <v>11002</v>
      </c>
      <c r="W23" s="10"/>
      <c r="X23" s="10" t="s">
        <v>4985</v>
      </c>
      <c r="Y23" s="10"/>
      <c r="Z23" s="10" t="s">
        <v>4980</v>
      </c>
      <c r="AA23" s="10" t="s">
        <v>4989</v>
      </c>
      <c r="AB23" s="10"/>
      <c r="AC23" s="10" t="s">
        <v>4999</v>
      </c>
      <c r="AD23" s="29"/>
      <c r="AE23" s="20" t="str">
        <f>VLOOKUP(E23,'FILIAIS PETZ'!A:Q,17,0)</f>
        <v>CO-3</v>
      </c>
      <c r="AF23" s="20" t="str">
        <f>VLOOKUP(E23,'FILIAIS PETZ'!A:Q,3,0)</f>
        <v>FELICIO</v>
      </c>
      <c r="AG23" s="20" t="str">
        <f>VLOOKUP(E23,'FILIAIS PETZ'!A:Q,2,0)</f>
        <v>R3</v>
      </c>
      <c r="AH23" s="75">
        <v>400</v>
      </c>
      <c r="AI23" s="16" t="s">
        <v>5012</v>
      </c>
      <c r="AJ23" s="43">
        <f>VLOOKUP(E23,'FILIAIS PETZ'!$A$2:$K$2000,11,0)</f>
        <v>18328118021700</v>
      </c>
      <c r="AK23" s="44">
        <f t="shared" si="2"/>
        <v>18328118021700</v>
      </c>
    </row>
    <row r="24" spans="1:37" s="15" customFormat="1" ht="15" customHeight="1" thickBot="1" x14ac:dyDescent="0.25">
      <c r="A24" s="9" t="s">
        <v>4980</v>
      </c>
      <c r="B24" s="18">
        <f>VLOOKUP(C24,FORNECEDORES!D:E,2,0)</f>
        <v>379469</v>
      </c>
      <c r="C24" s="19" t="str">
        <f>VLOOKUP(D24,FORNECEDORES!A:D,4,0)</f>
        <v>01.704.331/0001-75</v>
      </c>
      <c r="D24" s="25" t="s">
        <v>4064</v>
      </c>
      <c r="E24" s="20" t="str">
        <f t="shared" si="0"/>
        <v>04 0017</v>
      </c>
      <c r="F24" s="59" t="s">
        <v>8713</v>
      </c>
      <c r="G24" s="21" t="str">
        <f>VLOOKUP(E24,'FILIAIS PETZ'!A:E,5,0)</f>
        <v>PETZ CARREFOUR SAO CAETANO</v>
      </c>
      <c r="H24" s="20" t="str">
        <f>VLOOKUP(E24,'FILIAIS PETZ'!A:D,4,0)</f>
        <v>SCSU-SP</v>
      </c>
      <c r="I24" s="46">
        <v>44927</v>
      </c>
      <c r="J24" s="9" t="s">
        <v>4980</v>
      </c>
      <c r="K24" s="9" t="s">
        <v>9035</v>
      </c>
      <c r="L24" s="29" t="s">
        <v>9044</v>
      </c>
      <c r="M24" s="46">
        <v>45296</v>
      </c>
      <c r="N24" s="46">
        <v>45406</v>
      </c>
      <c r="O24" s="46">
        <v>45394</v>
      </c>
      <c r="P24" s="29" t="s">
        <v>4998</v>
      </c>
      <c r="Q24" s="9">
        <v>3</v>
      </c>
      <c r="R24" s="9" t="s">
        <v>4991</v>
      </c>
      <c r="S24" s="9" t="s">
        <v>4983</v>
      </c>
      <c r="T24" s="9" t="s">
        <v>32</v>
      </c>
      <c r="U24" s="9">
        <v>11002</v>
      </c>
      <c r="V24" s="9">
        <v>11002</v>
      </c>
      <c r="W24" s="9"/>
      <c r="X24" s="9" t="s">
        <v>4992</v>
      </c>
      <c r="Y24" s="9"/>
      <c r="Z24" s="9" t="s">
        <v>4980</v>
      </c>
      <c r="AA24" s="9"/>
      <c r="AB24" s="9"/>
      <c r="AC24" s="9" t="s">
        <v>4999</v>
      </c>
      <c r="AD24" s="10"/>
      <c r="AE24" s="20" t="str">
        <f>VLOOKUP(E24,'FILIAIS PETZ'!A:Q,17,0)</f>
        <v>SP3</v>
      </c>
      <c r="AF24" s="20" t="str">
        <f>VLOOKUP(E24,'FILIAIS PETZ'!A:Q,3,0)</f>
        <v>FELICIO</v>
      </c>
      <c r="AG24" s="20" t="str">
        <f>VLOOKUP(E24,'FILIAIS PETZ'!A:Q,2,0)</f>
        <v>R3</v>
      </c>
      <c r="AH24" s="75">
        <v>370.58</v>
      </c>
      <c r="AI24" s="68" t="s">
        <v>9037</v>
      </c>
      <c r="AJ24" s="43">
        <f>VLOOKUP(E24,'FILIAIS PETZ'!$A$2:$K$2000,11,0)</f>
        <v>18328118000532</v>
      </c>
      <c r="AK24" s="44">
        <v>18328118000532</v>
      </c>
    </row>
    <row r="25" spans="1:37" s="15" customFormat="1" ht="15" customHeight="1" thickBot="1" x14ac:dyDescent="0.25">
      <c r="A25" s="9" t="s">
        <v>4980</v>
      </c>
      <c r="B25" s="18">
        <f>VLOOKUP(C25,FORNECEDORES!D:E,2,0)</f>
        <v>379469</v>
      </c>
      <c r="C25" s="19" t="str">
        <f>VLOOKUP(D25,FORNECEDORES!A:D,4,0)</f>
        <v>01.704.331/0001-75</v>
      </c>
      <c r="D25" s="25" t="s">
        <v>4064</v>
      </c>
      <c r="E25" s="20" t="str">
        <f t="shared" si="0"/>
        <v>04 0116</v>
      </c>
      <c r="F25" s="59" t="s">
        <v>8970</v>
      </c>
      <c r="G25" s="21" t="str">
        <f>VLOOKUP(E25,'FILIAIS PETZ'!A:E,5,0)</f>
        <v>PETZ SANTO ANDRE DOM PEDRO</v>
      </c>
      <c r="H25" s="20" t="str">
        <f>VLOOKUP(E25,'FILIAIS PETZ'!A:D,4,0)</f>
        <v>SADP-SP</v>
      </c>
      <c r="I25" s="46">
        <v>44927</v>
      </c>
      <c r="J25" s="9" t="s">
        <v>4980</v>
      </c>
      <c r="K25" s="9" t="s">
        <v>9035</v>
      </c>
      <c r="L25" s="29" t="s">
        <v>9045</v>
      </c>
      <c r="M25" s="46">
        <v>45627</v>
      </c>
      <c r="N25" s="46">
        <v>45420</v>
      </c>
      <c r="O25" s="46">
        <v>45406</v>
      </c>
      <c r="P25" s="29" t="s">
        <v>4998</v>
      </c>
      <c r="Q25" s="9">
        <v>3</v>
      </c>
      <c r="R25" s="9" t="s">
        <v>4991</v>
      </c>
      <c r="S25" s="9" t="s">
        <v>4983</v>
      </c>
      <c r="T25" s="9" t="s">
        <v>32</v>
      </c>
      <c r="U25" s="9">
        <v>11002</v>
      </c>
      <c r="V25" s="9">
        <v>11002</v>
      </c>
      <c r="W25" s="9"/>
      <c r="X25" s="9" t="s">
        <v>4985</v>
      </c>
      <c r="Y25" s="9"/>
      <c r="Z25" s="9" t="s">
        <v>4980</v>
      </c>
      <c r="AA25" s="9" t="s">
        <v>4989</v>
      </c>
      <c r="AB25" s="9"/>
      <c r="AC25" s="9" t="s">
        <v>4999</v>
      </c>
      <c r="AD25" s="10"/>
      <c r="AE25" s="20" t="str">
        <f>VLOOKUP(E25,'FILIAIS PETZ'!A:Q,17,0)</f>
        <v>SP3</v>
      </c>
      <c r="AF25" s="20" t="str">
        <f>VLOOKUP(E25,'FILIAIS PETZ'!A:Q,3,0)</f>
        <v>FELICIO</v>
      </c>
      <c r="AG25" s="20" t="str">
        <f>VLOOKUP(E25,'FILIAIS PETZ'!A:Q,2,0)</f>
        <v>R3</v>
      </c>
      <c r="AH25" s="75">
        <v>741.65</v>
      </c>
      <c r="AI25" s="68" t="s">
        <v>5012</v>
      </c>
      <c r="AJ25" s="43">
        <f>VLOOKUP(E25,'FILIAIS PETZ'!$A$2:$K$2000,11,0)</f>
        <v>18328118011062</v>
      </c>
      <c r="AK25" s="44">
        <v>18328118011062</v>
      </c>
    </row>
    <row r="26" spans="1:37" s="15" customFormat="1" ht="15" customHeight="1" thickBot="1" x14ac:dyDescent="0.25">
      <c r="A26" s="9" t="s">
        <v>4980</v>
      </c>
      <c r="B26" s="18">
        <f>VLOOKUP(C26,FORNECEDORES!D:E,2,0)</f>
        <v>379469</v>
      </c>
      <c r="C26" s="19" t="str">
        <f>VLOOKUP(D26,FORNECEDORES!A:D,4,0)</f>
        <v>01.704.331/0001-75</v>
      </c>
      <c r="D26" s="62" t="s">
        <v>4064</v>
      </c>
      <c r="E26" s="20" t="str">
        <f t="shared" si="0"/>
        <v>04 0010</v>
      </c>
      <c r="F26" s="59" t="s">
        <v>8983</v>
      </c>
      <c r="G26" s="21" t="str">
        <f>VLOOKUP(E26,'FILIAIS PETZ'!A:E,5,0)</f>
        <v>PETZ SANTA CECILIA</v>
      </c>
      <c r="H26" s="20" t="str">
        <f>VLOOKUP(E26,'FILIAIS PETZ'!A:D,4,0)</f>
        <v>STCE-SP</v>
      </c>
      <c r="I26" s="46">
        <v>44927</v>
      </c>
      <c r="J26" s="9" t="s">
        <v>4980</v>
      </c>
      <c r="K26" s="9" t="s">
        <v>9035</v>
      </c>
      <c r="L26" s="29" t="s">
        <v>9995</v>
      </c>
      <c r="M26" s="46">
        <v>45295</v>
      </c>
      <c r="N26" s="46">
        <v>45371</v>
      </c>
      <c r="O26" s="46">
        <v>45358</v>
      </c>
      <c r="P26" s="29" t="s">
        <v>4998</v>
      </c>
      <c r="Q26" s="9">
        <v>3</v>
      </c>
      <c r="R26" s="9" t="s">
        <v>4991</v>
      </c>
      <c r="S26" s="9" t="s">
        <v>4983</v>
      </c>
      <c r="T26" s="9" t="s">
        <v>32</v>
      </c>
      <c r="U26" s="9">
        <v>11002</v>
      </c>
      <c r="V26" s="9">
        <v>11002</v>
      </c>
      <c r="W26" s="9"/>
      <c r="X26" s="9" t="s">
        <v>4992</v>
      </c>
      <c r="Y26" s="9"/>
      <c r="Z26" s="9" t="s">
        <v>4980</v>
      </c>
      <c r="AA26" s="9"/>
      <c r="AB26" s="9"/>
      <c r="AC26" s="9" t="s">
        <v>4999</v>
      </c>
      <c r="AD26" s="9"/>
      <c r="AE26" s="20" t="str">
        <f>VLOOKUP(E26,'FILIAIS PETZ'!A:Q,17,0)</f>
        <v>SP2</v>
      </c>
      <c r="AF26" s="20" t="str">
        <f>VLOOKUP(E26,'FILIAIS PETZ'!A:Q,3,0)</f>
        <v>FELICIO</v>
      </c>
      <c r="AG26" s="20" t="str">
        <f>VLOOKUP(E26,'FILIAIS PETZ'!A:Q,2,0)</f>
        <v>R3</v>
      </c>
      <c r="AH26" s="75">
        <v>400</v>
      </c>
      <c r="AI26" s="68" t="s">
        <v>9996</v>
      </c>
      <c r="AJ26" s="43">
        <f>VLOOKUP(E26,'FILIAIS PETZ'!$A$2:$K$2000,11,0)</f>
        <v>18328118001938</v>
      </c>
      <c r="AK26" s="44">
        <v>18328118001938</v>
      </c>
    </row>
    <row r="27" spans="1:37" s="15" customFormat="1" ht="15" customHeight="1" thickBot="1" x14ac:dyDescent="0.25">
      <c r="A27" s="9" t="s">
        <v>4980</v>
      </c>
      <c r="B27" s="18">
        <f>VLOOKUP(C27,FORNECEDORES!D:E,2,0)</f>
        <v>379469</v>
      </c>
      <c r="C27" s="19" t="str">
        <f>VLOOKUP(D27,FORNECEDORES!A:D,4,0)</f>
        <v>01.704.331/0001-75</v>
      </c>
      <c r="D27" s="62" t="s">
        <v>4064</v>
      </c>
      <c r="E27" s="20" t="str">
        <f t="shared" si="0"/>
        <v>04 0011</v>
      </c>
      <c r="F27" s="59" t="s">
        <v>8976</v>
      </c>
      <c r="G27" s="21" t="str">
        <f>VLOOKUP(E27,'FILIAIS PETZ'!A:E,5,0)</f>
        <v>PETZ AUGUSTA</v>
      </c>
      <c r="H27" s="20" t="str">
        <f>VLOOKUP(E27,'FILIAIS PETZ'!A:D,4,0)</f>
        <v>AUGT-SP</v>
      </c>
      <c r="I27" s="46">
        <v>44927</v>
      </c>
      <c r="J27" s="9" t="s">
        <v>4980</v>
      </c>
      <c r="K27" s="9" t="s">
        <v>9035</v>
      </c>
      <c r="L27" s="29" t="s">
        <v>9997</v>
      </c>
      <c r="M27" s="46">
        <v>45295</v>
      </c>
      <c r="N27" s="46">
        <v>45371</v>
      </c>
      <c r="O27" s="46">
        <v>45358</v>
      </c>
      <c r="P27" s="29" t="s">
        <v>4998</v>
      </c>
      <c r="Q27" s="9">
        <v>3</v>
      </c>
      <c r="R27" s="9" t="s">
        <v>4991</v>
      </c>
      <c r="S27" s="9" t="s">
        <v>4983</v>
      </c>
      <c r="T27" s="9" t="s">
        <v>32</v>
      </c>
      <c r="U27" s="9">
        <v>11002</v>
      </c>
      <c r="V27" s="9">
        <v>11002</v>
      </c>
      <c r="W27" s="9"/>
      <c r="X27" s="9" t="s">
        <v>4992</v>
      </c>
      <c r="Y27" s="9"/>
      <c r="Z27" s="9" t="s">
        <v>4980</v>
      </c>
      <c r="AA27" s="9"/>
      <c r="AB27" s="9"/>
      <c r="AC27" s="9" t="s">
        <v>4999</v>
      </c>
      <c r="AD27" s="9"/>
      <c r="AE27" s="20" t="str">
        <f>VLOOKUP(E27,'FILIAIS PETZ'!A:Q,17,0)</f>
        <v>SP2</v>
      </c>
      <c r="AF27" s="20" t="str">
        <f>VLOOKUP(E27,'FILIAIS PETZ'!A:Q,3,0)</f>
        <v>FELICIO</v>
      </c>
      <c r="AG27" s="20" t="str">
        <f>VLOOKUP(E27,'FILIAIS PETZ'!A:Q,2,0)</f>
        <v>R3</v>
      </c>
      <c r="AH27" s="75">
        <v>400</v>
      </c>
      <c r="AI27" s="68" t="s">
        <v>9998</v>
      </c>
      <c r="AJ27" s="43">
        <f>VLOOKUP(E27,'FILIAIS PETZ'!$A$2:$K$2000,11,0)</f>
        <v>18328118001776</v>
      </c>
      <c r="AK27" s="44">
        <v>18328118001776</v>
      </c>
    </row>
    <row r="28" spans="1:37" s="15" customFormat="1" ht="15" customHeight="1" thickBot="1" x14ac:dyDescent="0.25">
      <c r="A28" s="9">
        <f t="shared" ref="A28:A64" si="3">J28</f>
        <v>821946</v>
      </c>
      <c r="B28" s="18">
        <f>VLOOKUP(C28,FORNECEDORES!D:E,2,0)</f>
        <v>530375</v>
      </c>
      <c r="C28" s="19" t="str">
        <f>VLOOKUP(D28,FORNECEDORES!A:D,4,0)</f>
        <v>23.080.842/0001-04</v>
      </c>
      <c r="D28" s="25" t="s">
        <v>4370</v>
      </c>
      <c r="E28" s="20" t="str">
        <f t="shared" si="0"/>
        <v>04 0032</v>
      </c>
      <c r="F28" s="28" t="s">
        <v>4951</v>
      </c>
      <c r="G28" s="21" t="str">
        <f>VLOOKUP(E28,'FILIAIS PETZ'!A:E,5,0)</f>
        <v>PETZ JAGUARE</v>
      </c>
      <c r="H28" s="20" t="str">
        <f>VLOOKUP(E28,'FILIAIS PETZ'!A:D,4,0)</f>
        <v>JGRE-SP</v>
      </c>
      <c r="I28" s="46">
        <v>44929</v>
      </c>
      <c r="J28" s="10">
        <v>821946</v>
      </c>
      <c r="K28" s="10" t="s">
        <v>5181</v>
      </c>
      <c r="L28" s="28" t="s">
        <v>5395</v>
      </c>
      <c r="M28" s="46">
        <v>45303</v>
      </c>
      <c r="N28" s="46">
        <v>45336</v>
      </c>
      <c r="O28" s="46">
        <v>45303</v>
      </c>
      <c r="P28" s="28" t="s">
        <v>4990</v>
      </c>
      <c r="Q28" s="10">
        <v>3</v>
      </c>
      <c r="R28" s="10">
        <v>1</v>
      </c>
      <c r="S28" s="10" t="s">
        <v>4983</v>
      </c>
      <c r="T28" s="10" t="s">
        <v>32</v>
      </c>
      <c r="U28" s="10">
        <v>11002</v>
      </c>
      <c r="V28" s="10">
        <v>11002</v>
      </c>
      <c r="W28" s="10" t="s">
        <v>4984</v>
      </c>
      <c r="X28" s="10" t="s">
        <v>4985</v>
      </c>
      <c r="Y28" s="10"/>
      <c r="Z28" s="10" t="s">
        <v>4993</v>
      </c>
      <c r="AA28" s="10" t="s">
        <v>4987</v>
      </c>
      <c r="AB28" s="10"/>
      <c r="AC28" s="10" t="s">
        <v>5006</v>
      </c>
      <c r="AD28" s="29"/>
      <c r="AE28" s="20" t="str">
        <f>VLOOKUP(E28,'FILIAIS PETZ'!A:Q,17,0)</f>
        <v>SP7</v>
      </c>
      <c r="AF28" s="20" t="str">
        <f>VLOOKUP(E28,'FILIAIS PETZ'!A:Q,3,0)</f>
        <v>FELICIO</v>
      </c>
      <c r="AG28" s="20" t="str">
        <f>VLOOKUP(E28,'FILIAIS PETZ'!A:Q,2,0)</f>
        <v>R3</v>
      </c>
      <c r="AH28" s="75">
        <v>450</v>
      </c>
      <c r="AI28" s="16" t="s">
        <v>5195</v>
      </c>
      <c r="AJ28" s="43">
        <f>VLOOKUP(E28,'FILIAIS PETZ'!$A$2:$K$2000,11,0)</f>
        <v>18328118003205</v>
      </c>
      <c r="AK28" s="44">
        <f t="shared" ref="AK28:AK64" si="4">AJ28</f>
        <v>18328118003205</v>
      </c>
    </row>
    <row r="29" spans="1:37" s="15" customFormat="1" ht="15" customHeight="1" thickBot="1" x14ac:dyDescent="0.25">
      <c r="A29" s="9">
        <f t="shared" si="3"/>
        <v>821948</v>
      </c>
      <c r="B29" s="18">
        <f>VLOOKUP(C29,FORNECEDORES!D:E,2,0)</f>
        <v>530375</v>
      </c>
      <c r="C29" s="19" t="str">
        <f>VLOOKUP(D29,FORNECEDORES!A:D,4,0)</f>
        <v>23.080.842/0001-04</v>
      </c>
      <c r="D29" s="25" t="s">
        <v>4370</v>
      </c>
      <c r="E29" s="20" t="str">
        <f t="shared" si="0"/>
        <v>04 0008</v>
      </c>
      <c r="F29" s="28" t="s">
        <v>4937</v>
      </c>
      <c r="G29" s="21" t="str">
        <f>VLOOKUP(E29,'FILIAIS PETZ'!A:E,5,0)</f>
        <v>PETZ ALPHAVILLE</v>
      </c>
      <c r="H29" s="20" t="str">
        <f>VLOOKUP(E29,'FILIAIS PETZ'!A:D,4,0)</f>
        <v>ALPH-SP</v>
      </c>
      <c r="I29" s="46">
        <v>44929</v>
      </c>
      <c r="J29" s="10">
        <v>821948</v>
      </c>
      <c r="K29" s="10" t="s">
        <v>5181</v>
      </c>
      <c r="L29" s="28" t="s">
        <v>5375</v>
      </c>
      <c r="M29" s="46">
        <v>45303</v>
      </c>
      <c r="N29" s="46">
        <v>45336</v>
      </c>
      <c r="O29" s="46">
        <v>45303</v>
      </c>
      <c r="P29" s="28" t="s">
        <v>4990</v>
      </c>
      <c r="Q29" s="10">
        <v>3</v>
      </c>
      <c r="R29" s="10">
        <v>1</v>
      </c>
      <c r="S29" s="10" t="s">
        <v>4983</v>
      </c>
      <c r="T29" s="10" t="s">
        <v>32</v>
      </c>
      <c r="U29" s="10">
        <v>11002</v>
      </c>
      <c r="V29" s="10">
        <v>11002</v>
      </c>
      <c r="W29" s="10" t="s">
        <v>5034</v>
      </c>
      <c r="X29" s="10" t="s">
        <v>4985</v>
      </c>
      <c r="Y29" s="10"/>
      <c r="Z29" s="10" t="s">
        <v>4993</v>
      </c>
      <c r="AA29" s="10" t="s">
        <v>4987</v>
      </c>
      <c r="AB29" s="10"/>
      <c r="AC29" s="10" t="s">
        <v>5006</v>
      </c>
      <c r="AD29" s="29"/>
      <c r="AE29" s="20" t="str">
        <f>VLOOKUP(E29,'FILIAIS PETZ'!A:Q,17,0)</f>
        <v>SP7</v>
      </c>
      <c r="AF29" s="20" t="str">
        <f>VLOOKUP(E29,'FILIAIS PETZ'!A:Q,3,0)</f>
        <v>FELICIO</v>
      </c>
      <c r="AG29" s="20" t="str">
        <f>VLOOKUP(E29,'FILIAIS PETZ'!A:Q,2,0)</f>
        <v>R3</v>
      </c>
      <c r="AH29" s="75">
        <v>450</v>
      </c>
      <c r="AI29" s="16" t="s">
        <v>5196</v>
      </c>
      <c r="AJ29" s="43">
        <f>VLOOKUP(E29,'FILIAIS PETZ'!$A$2:$K$2000,11,0)</f>
        <v>18328118001423</v>
      </c>
      <c r="AK29" s="44">
        <f t="shared" si="4"/>
        <v>18328118001423</v>
      </c>
    </row>
    <row r="30" spans="1:37" s="15" customFormat="1" ht="15" customHeight="1" thickBot="1" x14ac:dyDescent="0.25">
      <c r="A30" s="9">
        <f t="shared" si="3"/>
        <v>821951</v>
      </c>
      <c r="B30" s="18">
        <f>VLOOKUP(C30,FORNECEDORES!D:E,2,0)</f>
        <v>530375</v>
      </c>
      <c r="C30" s="19" t="str">
        <f>VLOOKUP(D30,FORNECEDORES!A:D,4,0)</f>
        <v>23.080.842/0001-04</v>
      </c>
      <c r="D30" s="25" t="s">
        <v>4370</v>
      </c>
      <c r="E30" s="20" t="str">
        <f t="shared" si="0"/>
        <v>04 0008</v>
      </c>
      <c r="F30" s="28" t="s">
        <v>4937</v>
      </c>
      <c r="G30" s="21" t="str">
        <f>VLOOKUP(E30,'FILIAIS PETZ'!A:E,5,0)</f>
        <v>PETZ ALPHAVILLE</v>
      </c>
      <c r="H30" s="20" t="str">
        <f>VLOOKUP(E30,'FILIAIS PETZ'!A:D,4,0)</f>
        <v>ALPH-SP</v>
      </c>
      <c r="I30" s="46">
        <v>44929</v>
      </c>
      <c r="J30" s="10">
        <v>821951</v>
      </c>
      <c r="K30" s="10" t="s">
        <v>5181</v>
      </c>
      <c r="L30" s="28" t="s">
        <v>5376</v>
      </c>
      <c r="M30" s="46">
        <v>45303</v>
      </c>
      <c r="N30" s="46">
        <v>45336</v>
      </c>
      <c r="O30" s="46">
        <v>45303</v>
      </c>
      <c r="P30" s="28" t="s">
        <v>4990</v>
      </c>
      <c r="Q30" s="10">
        <v>3</v>
      </c>
      <c r="R30" s="10">
        <v>1</v>
      </c>
      <c r="S30" s="10" t="s">
        <v>4983</v>
      </c>
      <c r="T30" s="10" t="s">
        <v>32</v>
      </c>
      <c r="U30" s="10">
        <v>11002</v>
      </c>
      <c r="V30" s="10">
        <v>11002</v>
      </c>
      <c r="W30" s="10" t="s">
        <v>4984</v>
      </c>
      <c r="X30" s="10" t="s">
        <v>4985</v>
      </c>
      <c r="Y30" s="10"/>
      <c r="Z30" s="10" t="s">
        <v>4980</v>
      </c>
      <c r="AA30" s="10" t="s">
        <v>4987</v>
      </c>
      <c r="AB30" s="10"/>
      <c r="AC30" s="10" t="s">
        <v>5006</v>
      </c>
      <c r="AD30" s="29"/>
      <c r="AE30" s="20" t="str">
        <f>VLOOKUP(E30,'FILIAIS PETZ'!A:Q,17,0)</f>
        <v>SP7</v>
      </c>
      <c r="AF30" s="20" t="str">
        <f>VLOOKUP(E30,'FILIAIS PETZ'!A:Q,3,0)</f>
        <v>FELICIO</v>
      </c>
      <c r="AG30" s="20" t="str">
        <f>VLOOKUP(E30,'FILIAIS PETZ'!A:Q,2,0)</f>
        <v>R3</v>
      </c>
      <c r="AH30" s="75">
        <v>630</v>
      </c>
      <c r="AI30" s="16" t="s">
        <v>5197</v>
      </c>
      <c r="AJ30" s="43">
        <f>VLOOKUP(E30,'FILIAIS PETZ'!$A$2:$K$2000,11,0)</f>
        <v>18328118001423</v>
      </c>
      <c r="AK30" s="44">
        <f t="shared" si="4"/>
        <v>18328118001423</v>
      </c>
    </row>
    <row r="31" spans="1:37" s="15" customFormat="1" ht="15" customHeight="1" thickBot="1" x14ac:dyDescent="0.25">
      <c r="A31" s="9">
        <f t="shared" si="3"/>
        <v>821952</v>
      </c>
      <c r="B31" s="18">
        <f>VLOOKUP(C31,FORNECEDORES!D:E,2,0)</f>
        <v>530375</v>
      </c>
      <c r="C31" s="19" t="str">
        <f>VLOOKUP(D31,FORNECEDORES!A:D,4,0)</f>
        <v>23.080.842/0001-04</v>
      </c>
      <c r="D31" s="25" t="s">
        <v>4370</v>
      </c>
      <c r="E31" s="20" t="str">
        <f t="shared" si="0"/>
        <v>04 0008</v>
      </c>
      <c r="F31" s="28" t="s">
        <v>4937</v>
      </c>
      <c r="G31" s="21" t="str">
        <f>VLOOKUP(E31,'FILIAIS PETZ'!A:E,5,0)</f>
        <v>PETZ ALPHAVILLE</v>
      </c>
      <c r="H31" s="20" t="str">
        <f>VLOOKUP(E31,'FILIAIS PETZ'!A:D,4,0)</f>
        <v>ALPH-SP</v>
      </c>
      <c r="I31" s="46">
        <v>44929</v>
      </c>
      <c r="J31" s="10">
        <v>821952</v>
      </c>
      <c r="K31" s="10" t="s">
        <v>5181</v>
      </c>
      <c r="L31" s="28" t="s">
        <v>5377</v>
      </c>
      <c r="M31" s="46">
        <v>45303</v>
      </c>
      <c r="N31" s="46">
        <v>45336</v>
      </c>
      <c r="O31" s="46">
        <v>45303</v>
      </c>
      <c r="P31" s="28" t="s">
        <v>4990</v>
      </c>
      <c r="Q31" s="10">
        <v>3</v>
      </c>
      <c r="R31" s="10">
        <v>1</v>
      </c>
      <c r="S31" s="10" t="s">
        <v>4983</v>
      </c>
      <c r="T31" s="10" t="s">
        <v>32</v>
      </c>
      <c r="U31" s="10">
        <v>11002</v>
      </c>
      <c r="V31" s="10">
        <v>11002</v>
      </c>
      <c r="W31" s="10" t="s">
        <v>4984</v>
      </c>
      <c r="X31" s="10" t="s">
        <v>4985</v>
      </c>
      <c r="Y31" s="10"/>
      <c r="Z31" s="10" t="s">
        <v>4997</v>
      </c>
      <c r="AA31" s="10" t="s">
        <v>4987</v>
      </c>
      <c r="AB31" s="10"/>
      <c r="AC31" s="10" t="s">
        <v>5006</v>
      </c>
      <c r="AD31" s="29"/>
      <c r="AE31" s="20" t="str">
        <f>VLOOKUP(E31,'FILIAIS PETZ'!A:Q,17,0)</f>
        <v>SP7</v>
      </c>
      <c r="AF31" s="20" t="str">
        <f>VLOOKUP(E31,'FILIAIS PETZ'!A:Q,3,0)</f>
        <v>FELICIO</v>
      </c>
      <c r="AG31" s="20" t="str">
        <f>VLOOKUP(E31,'FILIAIS PETZ'!A:Q,2,0)</f>
        <v>R3</v>
      </c>
      <c r="AH31" s="75">
        <v>610</v>
      </c>
      <c r="AI31" s="16" t="s">
        <v>5198</v>
      </c>
      <c r="AJ31" s="43">
        <f>VLOOKUP(E31,'FILIAIS PETZ'!$A$2:$K$2000,11,0)</f>
        <v>18328118001423</v>
      </c>
      <c r="AK31" s="44">
        <f t="shared" si="4"/>
        <v>18328118001423</v>
      </c>
    </row>
    <row r="32" spans="1:37" s="15" customFormat="1" ht="15" customHeight="1" thickBot="1" x14ac:dyDescent="0.25">
      <c r="A32" s="9">
        <f t="shared" si="3"/>
        <v>821953</v>
      </c>
      <c r="B32" s="18">
        <f>VLOOKUP(C32,FORNECEDORES!D:E,2,0)</f>
        <v>530375</v>
      </c>
      <c r="C32" s="19" t="str">
        <f>VLOOKUP(D32,FORNECEDORES!A:D,4,0)</f>
        <v>23.080.842/0001-04</v>
      </c>
      <c r="D32" s="25" t="s">
        <v>4370</v>
      </c>
      <c r="E32" s="20" t="str">
        <f t="shared" si="0"/>
        <v>04 0008</v>
      </c>
      <c r="F32" s="28" t="s">
        <v>4937</v>
      </c>
      <c r="G32" s="21" t="str">
        <f>VLOOKUP(E32,'FILIAIS PETZ'!A:E,5,0)</f>
        <v>PETZ ALPHAVILLE</v>
      </c>
      <c r="H32" s="20" t="str">
        <f>VLOOKUP(E32,'FILIAIS PETZ'!A:D,4,0)</f>
        <v>ALPH-SP</v>
      </c>
      <c r="I32" s="46">
        <v>44929</v>
      </c>
      <c r="J32" s="10">
        <v>821953</v>
      </c>
      <c r="K32" s="10" t="s">
        <v>5181</v>
      </c>
      <c r="L32" s="28" t="s">
        <v>5378</v>
      </c>
      <c r="M32" s="46">
        <v>45303</v>
      </c>
      <c r="N32" s="46">
        <v>45336</v>
      </c>
      <c r="O32" s="46">
        <v>45303</v>
      </c>
      <c r="P32" s="28" t="s">
        <v>4990</v>
      </c>
      <c r="Q32" s="10">
        <v>3</v>
      </c>
      <c r="R32" s="10">
        <v>1</v>
      </c>
      <c r="S32" s="10" t="s">
        <v>4983</v>
      </c>
      <c r="T32" s="10" t="s">
        <v>32</v>
      </c>
      <c r="U32" s="10">
        <v>11002</v>
      </c>
      <c r="V32" s="10">
        <v>11002</v>
      </c>
      <c r="W32" s="10" t="s">
        <v>4984</v>
      </c>
      <c r="X32" s="10" t="s">
        <v>4985</v>
      </c>
      <c r="Y32" s="10"/>
      <c r="Z32" s="10" t="s">
        <v>4993</v>
      </c>
      <c r="AA32" s="10" t="s">
        <v>4987</v>
      </c>
      <c r="AB32" s="10"/>
      <c r="AC32" s="10" t="s">
        <v>5006</v>
      </c>
      <c r="AD32" s="29"/>
      <c r="AE32" s="20" t="str">
        <f>VLOOKUP(E32,'FILIAIS PETZ'!A:Q,17,0)</f>
        <v>SP7</v>
      </c>
      <c r="AF32" s="20" t="str">
        <f>VLOOKUP(E32,'FILIAIS PETZ'!A:Q,3,0)</f>
        <v>FELICIO</v>
      </c>
      <c r="AG32" s="20" t="str">
        <f>VLOOKUP(E32,'FILIAIS PETZ'!A:Q,2,0)</f>
        <v>R3</v>
      </c>
      <c r="AH32" s="75">
        <v>1010</v>
      </c>
      <c r="AI32" s="16" t="s">
        <v>5199</v>
      </c>
      <c r="AJ32" s="43">
        <f>VLOOKUP(E32,'FILIAIS PETZ'!$A$2:$K$2000,11,0)</f>
        <v>18328118001423</v>
      </c>
      <c r="AK32" s="44">
        <f t="shared" si="4"/>
        <v>18328118001423</v>
      </c>
    </row>
    <row r="33" spans="1:37" s="15" customFormat="1" ht="15" customHeight="1" thickBot="1" x14ac:dyDescent="0.25">
      <c r="A33" s="9">
        <f t="shared" si="3"/>
        <v>821955</v>
      </c>
      <c r="B33" s="18">
        <f>VLOOKUP(C33,FORNECEDORES!D:E,2,0)</f>
        <v>530375</v>
      </c>
      <c r="C33" s="19" t="str">
        <f>VLOOKUP(D33,FORNECEDORES!A:D,4,0)</f>
        <v>23.080.842/0001-04</v>
      </c>
      <c r="D33" s="25" t="s">
        <v>4370</v>
      </c>
      <c r="E33" s="20" t="str">
        <f t="shared" si="0"/>
        <v>04 0032</v>
      </c>
      <c r="F33" s="28" t="s">
        <v>4951</v>
      </c>
      <c r="G33" s="21" t="str">
        <f>VLOOKUP(E33,'FILIAIS PETZ'!A:E,5,0)</f>
        <v>PETZ JAGUARE</v>
      </c>
      <c r="H33" s="20" t="str">
        <f>VLOOKUP(E33,'FILIAIS PETZ'!A:D,4,0)</f>
        <v>JGRE-SP</v>
      </c>
      <c r="I33" s="46">
        <v>44929</v>
      </c>
      <c r="J33" s="10">
        <v>821955</v>
      </c>
      <c r="K33" s="10" t="s">
        <v>5181</v>
      </c>
      <c r="L33" s="28" t="s">
        <v>5396</v>
      </c>
      <c r="M33" s="46">
        <v>45303</v>
      </c>
      <c r="N33" s="46">
        <v>45336</v>
      </c>
      <c r="O33" s="46">
        <v>45303</v>
      </c>
      <c r="P33" s="28" t="s">
        <v>4990</v>
      </c>
      <c r="Q33" s="10">
        <v>3</v>
      </c>
      <c r="R33" s="10">
        <v>1</v>
      </c>
      <c r="S33" s="10" t="s">
        <v>4983</v>
      </c>
      <c r="T33" s="10" t="s">
        <v>32</v>
      </c>
      <c r="U33" s="10">
        <v>11002</v>
      </c>
      <c r="V33" s="10">
        <v>11002</v>
      </c>
      <c r="W33" s="10" t="s">
        <v>5034</v>
      </c>
      <c r="X33" s="10" t="s">
        <v>4985</v>
      </c>
      <c r="Y33" s="10"/>
      <c r="Z33" s="10" t="s">
        <v>4993</v>
      </c>
      <c r="AA33" s="10" t="s">
        <v>4987</v>
      </c>
      <c r="AB33" s="10"/>
      <c r="AC33" s="10" t="s">
        <v>5006</v>
      </c>
      <c r="AD33" s="29"/>
      <c r="AE33" s="20" t="str">
        <f>VLOOKUP(E33,'FILIAIS PETZ'!A:Q,17,0)</f>
        <v>SP7</v>
      </c>
      <c r="AF33" s="20" t="str">
        <f>VLOOKUP(E33,'FILIAIS PETZ'!A:Q,3,0)</f>
        <v>FELICIO</v>
      </c>
      <c r="AG33" s="20" t="str">
        <f>VLOOKUP(E33,'FILIAIS PETZ'!A:Q,2,0)</f>
        <v>R3</v>
      </c>
      <c r="AH33" s="75">
        <v>670</v>
      </c>
      <c r="AI33" s="16" t="s">
        <v>5200</v>
      </c>
      <c r="AJ33" s="43">
        <f>VLOOKUP(E33,'FILIAIS PETZ'!$A$2:$K$2000,11,0)</f>
        <v>18328118003205</v>
      </c>
      <c r="AK33" s="44">
        <f t="shared" si="4"/>
        <v>18328118003205</v>
      </c>
    </row>
    <row r="34" spans="1:37" s="15" customFormat="1" ht="15" customHeight="1" thickBot="1" x14ac:dyDescent="0.25">
      <c r="A34" s="9">
        <f t="shared" si="3"/>
        <v>821957</v>
      </c>
      <c r="B34" s="18">
        <f>VLOOKUP(C34,FORNECEDORES!D:E,2,0)</f>
        <v>530375</v>
      </c>
      <c r="C34" s="19" t="str">
        <f>VLOOKUP(D34,FORNECEDORES!A:D,4,0)</f>
        <v>23.080.842/0001-04</v>
      </c>
      <c r="D34" s="25" t="s">
        <v>4370</v>
      </c>
      <c r="E34" s="20" t="str">
        <f t="shared" si="0"/>
        <v>04 0119</v>
      </c>
      <c r="F34" s="28" t="s">
        <v>4934</v>
      </c>
      <c r="G34" s="21" t="str">
        <f>VLOOKUP(E34,'FILIAIS PETZ'!A:E,5,0)</f>
        <v>PETZ ITU</v>
      </c>
      <c r="H34" s="20" t="str">
        <f>VLOOKUP(E34,'FILIAIS PETZ'!A:D,4,0)</f>
        <v>ITTU-SP</v>
      </c>
      <c r="I34" s="46">
        <v>44929</v>
      </c>
      <c r="J34" s="10">
        <v>821957</v>
      </c>
      <c r="K34" s="10" t="s">
        <v>5181</v>
      </c>
      <c r="L34" s="28" t="s">
        <v>5393</v>
      </c>
      <c r="M34" s="46">
        <v>45303</v>
      </c>
      <c r="N34" s="46">
        <v>45336</v>
      </c>
      <c r="O34" s="46">
        <v>45303</v>
      </c>
      <c r="P34" s="28" t="s">
        <v>4990</v>
      </c>
      <c r="Q34" s="10">
        <v>3</v>
      </c>
      <c r="R34" s="10">
        <v>1</v>
      </c>
      <c r="S34" s="10" t="s">
        <v>4983</v>
      </c>
      <c r="T34" s="10" t="s">
        <v>32</v>
      </c>
      <c r="U34" s="10">
        <v>11002</v>
      </c>
      <c r="V34" s="10">
        <v>11002</v>
      </c>
      <c r="W34" s="10" t="s">
        <v>4984</v>
      </c>
      <c r="X34" s="10" t="s">
        <v>4985</v>
      </c>
      <c r="Y34" s="10"/>
      <c r="Z34" s="10" t="s">
        <v>4980</v>
      </c>
      <c r="AA34" s="10" t="s">
        <v>4987</v>
      </c>
      <c r="AB34" s="10"/>
      <c r="AC34" s="10" t="s">
        <v>5006</v>
      </c>
      <c r="AD34" s="29"/>
      <c r="AE34" s="20" t="str">
        <f>VLOOKUP(E34,'FILIAIS PETZ'!A:Q,17,0)</f>
        <v>SP7</v>
      </c>
      <c r="AF34" s="20" t="str">
        <f>VLOOKUP(E34,'FILIAIS PETZ'!A:Q,3,0)</f>
        <v>FELICIO</v>
      </c>
      <c r="AG34" s="20" t="str">
        <f>VLOOKUP(E34,'FILIAIS PETZ'!A:Q,2,0)</f>
        <v>R3</v>
      </c>
      <c r="AH34" s="75">
        <v>530</v>
      </c>
      <c r="AI34" s="16" t="s">
        <v>5201</v>
      </c>
      <c r="AJ34" s="43">
        <f>VLOOKUP(E34,'FILIAIS PETZ'!$A$2:$K$2000,11,0)</f>
        <v>18328118010848</v>
      </c>
      <c r="AK34" s="44">
        <f t="shared" si="4"/>
        <v>18328118010848</v>
      </c>
    </row>
    <row r="35" spans="1:37" s="15" customFormat="1" ht="15" customHeight="1" thickBot="1" x14ac:dyDescent="0.25">
      <c r="A35" s="9">
        <f t="shared" si="3"/>
        <v>821958</v>
      </c>
      <c r="B35" s="18">
        <f>VLOOKUP(C35,FORNECEDORES!D:E,2,0)</f>
        <v>530375</v>
      </c>
      <c r="C35" s="19" t="str">
        <f>VLOOKUP(D35,FORNECEDORES!A:D,4,0)</f>
        <v>23.080.842/0001-04</v>
      </c>
      <c r="D35" s="25" t="s">
        <v>4370</v>
      </c>
      <c r="E35" s="20" t="str">
        <f t="shared" si="0"/>
        <v>04 0106</v>
      </c>
      <c r="F35" s="28" t="s">
        <v>4952</v>
      </c>
      <c r="G35" s="21" t="str">
        <f>VLOOKUP(E35,'FILIAIS PETZ'!A:E,5,0)</f>
        <v>PETZ COTIA</v>
      </c>
      <c r="H35" s="20" t="str">
        <f>VLOOKUP(E35,'FILIAIS PETZ'!A:D,4,0)</f>
        <v>CTIA-SP</v>
      </c>
      <c r="I35" s="46">
        <v>44929</v>
      </c>
      <c r="J35" s="10">
        <v>821958</v>
      </c>
      <c r="K35" s="10" t="s">
        <v>5181</v>
      </c>
      <c r="L35" s="28" t="s">
        <v>5382</v>
      </c>
      <c r="M35" s="46">
        <v>45303</v>
      </c>
      <c r="N35" s="46">
        <v>45336</v>
      </c>
      <c r="O35" s="46">
        <v>45303</v>
      </c>
      <c r="P35" s="28" t="s">
        <v>4990</v>
      </c>
      <c r="Q35" s="10">
        <v>3</v>
      </c>
      <c r="R35" s="10">
        <v>1</v>
      </c>
      <c r="S35" s="10" t="s">
        <v>4983</v>
      </c>
      <c r="T35" s="10" t="s">
        <v>32</v>
      </c>
      <c r="U35" s="10">
        <v>11002</v>
      </c>
      <c r="V35" s="10">
        <v>11002</v>
      </c>
      <c r="W35" s="10" t="s">
        <v>4984</v>
      </c>
      <c r="X35" s="10" t="s">
        <v>4985</v>
      </c>
      <c r="Y35" s="10"/>
      <c r="Z35" s="10" t="s">
        <v>4980</v>
      </c>
      <c r="AA35" s="10" t="s">
        <v>4987</v>
      </c>
      <c r="AB35" s="10"/>
      <c r="AC35" s="10" t="s">
        <v>5006</v>
      </c>
      <c r="AD35" s="29"/>
      <c r="AE35" s="20" t="str">
        <f>VLOOKUP(E35,'FILIAIS PETZ'!A:Q,17,0)</f>
        <v>SP7</v>
      </c>
      <c r="AF35" s="20" t="str">
        <f>VLOOKUP(E35,'FILIAIS PETZ'!A:Q,3,0)</f>
        <v>FELICIO</v>
      </c>
      <c r="AG35" s="20" t="str">
        <f>VLOOKUP(E35,'FILIAIS PETZ'!A:Q,2,0)</f>
        <v>R3</v>
      </c>
      <c r="AH35" s="75">
        <v>180</v>
      </c>
      <c r="AI35" s="16" t="s">
        <v>5202</v>
      </c>
      <c r="AJ35" s="43">
        <f>VLOOKUP(E35,'FILIAIS PETZ'!$A$2:$K$2000,11,0)</f>
        <v>18328118009327</v>
      </c>
      <c r="AK35" s="44">
        <f t="shared" si="4"/>
        <v>18328118009327</v>
      </c>
    </row>
    <row r="36" spans="1:37" s="15" customFormat="1" ht="15" customHeight="1" thickBot="1" x14ac:dyDescent="0.25">
      <c r="A36" s="9">
        <f t="shared" si="3"/>
        <v>821960</v>
      </c>
      <c r="B36" s="18">
        <f>VLOOKUP(C36,FORNECEDORES!D:E,2,0)</f>
        <v>530375</v>
      </c>
      <c r="C36" s="19" t="str">
        <f>VLOOKUP(D36,FORNECEDORES!A:D,4,0)</f>
        <v>23.080.842/0001-04</v>
      </c>
      <c r="D36" s="25" t="s">
        <v>4370</v>
      </c>
      <c r="E36" s="20" t="str">
        <f t="shared" si="0"/>
        <v>04 0032</v>
      </c>
      <c r="F36" s="28" t="s">
        <v>4951</v>
      </c>
      <c r="G36" s="21" t="str">
        <f>VLOOKUP(E36,'FILIAIS PETZ'!A:E,5,0)</f>
        <v>PETZ JAGUARE</v>
      </c>
      <c r="H36" s="20" t="str">
        <f>VLOOKUP(E36,'FILIAIS PETZ'!A:D,4,0)</f>
        <v>JGRE-SP</v>
      </c>
      <c r="I36" s="46">
        <v>44929</v>
      </c>
      <c r="J36" s="10">
        <v>821960</v>
      </c>
      <c r="K36" s="10" t="s">
        <v>5181</v>
      </c>
      <c r="L36" s="28" t="s">
        <v>5397</v>
      </c>
      <c r="M36" s="46">
        <v>45303</v>
      </c>
      <c r="N36" s="46">
        <v>45336</v>
      </c>
      <c r="O36" s="46">
        <v>45303</v>
      </c>
      <c r="P36" s="28" t="s">
        <v>4990</v>
      </c>
      <c r="Q36" s="10">
        <v>3</v>
      </c>
      <c r="R36" s="10">
        <v>1</v>
      </c>
      <c r="S36" s="10" t="s">
        <v>4983</v>
      </c>
      <c r="T36" s="10" t="s">
        <v>32</v>
      </c>
      <c r="U36" s="10">
        <v>11002</v>
      </c>
      <c r="V36" s="10">
        <v>11002</v>
      </c>
      <c r="W36" s="10" t="s">
        <v>4984</v>
      </c>
      <c r="X36" s="10" t="s">
        <v>4985</v>
      </c>
      <c r="Y36" s="10"/>
      <c r="Z36" s="10" t="s">
        <v>4993</v>
      </c>
      <c r="AA36" s="10" t="s">
        <v>4987</v>
      </c>
      <c r="AB36" s="10"/>
      <c r="AC36" s="10" t="s">
        <v>5006</v>
      </c>
      <c r="AD36" s="29"/>
      <c r="AE36" s="20" t="str">
        <f>VLOOKUP(E36,'FILIAIS PETZ'!A:Q,17,0)</f>
        <v>SP7</v>
      </c>
      <c r="AF36" s="20" t="str">
        <f>VLOOKUP(E36,'FILIAIS PETZ'!A:Q,3,0)</f>
        <v>FELICIO</v>
      </c>
      <c r="AG36" s="20" t="str">
        <f>VLOOKUP(E36,'FILIAIS PETZ'!A:Q,2,0)</f>
        <v>R3</v>
      </c>
      <c r="AH36" s="75">
        <v>450</v>
      </c>
      <c r="AI36" s="16" t="s">
        <v>5195</v>
      </c>
      <c r="AJ36" s="43">
        <f>VLOOKUP(E36,'FILIAIS PETZ'!$A$2:$K$2000,11,0)</f>
        <v>18328118003205</v>
      </c>
      <c r="AK36" s="44">
        <f t="shared" si="4"/>
        <v>18328118003205</v>
      </c>
    </row>
    <row r="37" spans="1:37" s="15" customFormat="1" ht="15" customHeight="1" thickBot="1" x14ac:dyDescent="0.25">
      <c r="A37" s="9">
        <f t="shared" si="3"/>
        <v>821962</v>
      </c>
      <c r="B37" s="18">
        <f>VLOOKUP(C37,FORNECEDORES!D:E,2,0)</f>
        <v>530375</v>
      </c>
      <c r="C37" s="19" t="str">
        <f>VLOOKUP(D37,FORNECEDORES!A:D,4,0)</f>
        <v>23.080.842/0001-04</v>
      </c>
      <c r="D37" s="25" t="s">
        <v>4370</v>
      </c>
      <c r="E37" s="20" t="str">
        <f t="shared" si="0"/>
        <v>04 0165</v>
      </c>
      <c r="F37" s="28" t="s">
        <v>4935</v>
      </c>
      <c r="G37" s="21" t="str">
        <f>VLOOKUP(E37,'FILIAIS PETZ'!A:E,5,0)</f>
        <v>PETZ CARAPICUIBA</v>
      </c>
      <c r="H37" s="20" t="str">
        <f>VLOOKUP(E37,'FILIAIS PETZ'!A:D,4,0)</f>
        <v>CPIC-SP</v>
      </c>
      <c r="I37" s="46">
        <v>44929</v>
      </c>
      <c r="J37" s="10">
        <v>821962</v>
      </c>
      <c r="K37" s="10" t="s">
        <v>5181</v>
      </c>
      <c r="L37" s="28" t="s">
        <v>5380</v>
      </c>
      <c r="M37" s="46">
        <v>45303</v>
      </c>
      <c r="N37" s="46">
        <v>45336</v>
      </c>
      <c r="O37" s="46">
        <v>45303</v>
      </c>
      <c r="P37" s="28" t="s">
        <v>4990</v>
      </c>
      <c r="Q37" s="10">
        <v>3</v>
      </c>
      <c r="R37" s="10">
        <v>1</v>
      </c>
      <c r="S37" s="10" t="s">
        <v>4983</v>
      </c>
      <c r="T37" s="10" t="s">
        <v>32</v>
      </c>
      <c r="U37" s="10">
        <v>11002</v>
      </c>
      <c r="V37" s="10">
        <v>11002</v>
      </c>
      <c r="W37" s="10" t="s">
        <v>4984</v>
      </c>
      <c r="X37" s="10" t="s">
        <v>4985</v>
      </c>
      <c r="Y37" s="10"/>
      <c r="Z37" s="10" t="s">
        <v>4980</v>
      </c>
      <c r="AA37" s="10" t="s">
        <v>4987</v>
      </c>
      <c r="AB37" s="10"/>
      <c r="AC37" s="10" t="s">
        <v>5006</v>
      </c>
      <c r="AD37" s="29"/>
      <c r="AE37" s="20" t="str">
        <f>VLOOKUP(E37,'FILIAIS PETZ'!A:Q,17,0)</f>
        <v>SP7</v>
      </c>
      <c r="AF37" s="20" t="str">
        <f>VLOOKUP(E37,'FILIAIS PETZ'!A:Q,3,0)</f>
        <v>FELICIO</v>
      </c>
      <c r="AG37" s="20" t="str">
        <f>VLOOKUP(E37,'FILIAIS PETZ'!A:Q,2,0)</f>
        <v>R3</v>
      </c>
      <c r="AH37" s="75">
        <v>260</v>
      </c>
      <c r="AI37" s="16" t="s">
        <v>5203</v>
      </c>
      <c r="AJ37" s="43">
        <f>VLOOKUP(E37,'FILIAIS PETZ'!$A$2:$K$2000,11,0)</f>
        <v>18328118015726</v>
      </c>
      <c r="AK37" s="44">
        <f t="shared" si="4"/>
        <v>18328118015726</v>
      </c>
    </row>
    <row r="38" spans="1:37" s="15" customFormat="1" ht="15" customHeight="1" thickBot="1" x14ac:dyDescent="0.25">
      <c r="A38" s="9">
        <f t="shared" si="3"/>
        <v>821966</v>
      </c>
      <c r="B38" s="18">
        <f>VLOOKUP(C38,FORNECEDORES!D:E,2,0)</f>
        <v>530375</v>
      </c>
      <c r="C38" s="19" t="str">
        <f>VLOOKUP(D38,FORNECEDORES!A:D,4,0)</f>
        <v>23.080.842/0001-04</v>
      </c>
      <c r="D38" s="25" t="s">
        <v>4370</v>
      </c>
      <c r="E38" s="20" t="str">
        <f t="shared" si="0"/>
        <v>04 0032</v>
      </c>
      <c r="F38" s="28" t="s">
        <v>4951</v>
      </c>
      <c r="G38" s="21" t="str">
        <f>VLOOKUP(E38,'FILIAIS PETZ'!A:E,5,0)</f>
        <v>PETZ JAGUARE</v>
      </c>
      <c r="H38" s="20" t="str">
        <f>VLOOKUP(E38,'FILIAIS PETZ'!A:D,4,0)</f>
        <v>JGRE-SP</v>
      </c>
      <c r="I38" s="46">
        <v>44929</v>
      </c>
      <c r="J38" s="10">
        <v>821966</v>
      </c>
      <c r="K38" s="10" t="s">
        <v>5181</v>
      </c>
      <c r="L38" s="28" t="s">
        <v>5398</v>
      </c>
      <c r="M38" s="46">
        <v>45303</v>
      </c>
      <c r="N38" s="46">
        <v>45336</v>
      </c>
      <c r="O38" s="46">
        <v>45303</v>
      </c>
      <c r="P38" s="28" t="s">
        <v>4990</v>
      </c>
      <c r="Q38" s="10">
        <v>3</v>
      </c>
      <c r="R38" s="10">
        <v>1</v>
      </c>
      <c r="S38" s="10" t="s">
        <v>4983</v>
      </c>
      <c r="T38" s="10" t="s">
        <v>32</v>
      </c>
      <c r="U38" s="10">
        <v>11002</v>
      </c>
      <c r="V38" s="10">
        <v>11002</v>
      </c>
      <c r="W38" s="10" t="s">
        <v>4984</v>
      </c>
      <c r="X38" s="10" t="s">
        <v>4985</v>
      </c>
      <c r="Y38" s="10"/>
      <c r="Z38" s="10" t="s">
        <v>4980</v>
      </c>
      <c r="AA38" s="10" t="s">
        <v>4987</v>
      </c>
      <c r="AB38" s="10"/>
      <c r="AC38" s="10" t="s">
        <v>5006</v>
      </c>
      <c r="AD38" s="29"/>
      <c r="AE38" s="20" t="str">
        <f>VLOOKUP(E38,'FILIAIS PETZ'!A:Q,17,0)</f>
        <v>SP7</v>
      </c>
      <c r="AF38" s="20" t="str">
        <f>VLOOKUP(E38,'FILIAIS PETZ'!A:Q,3,0)</f>
        <v>FELICIO</v>
      </c>
      <c r="AG38" s="20" t="str">
        <f>VLOOKUP(E38,'FILIAIS PETZ'!A:Q,2,0)</f>
        <v>R3</v>
      </c>
      <c r="AH38" s="75">
        <v>430</v>
      </c>
      <c r="AI38" s="16" t="s">
        <v>5204</v>
      </c>
      <c r="AJ38" s="43">
        <f>VLOOKUP(E38,'FILIAIS PETZ'!$A$2:$K$2000,11,0)</f>
        <v>18328118003205</v>
      </c>
      <c r="AK38" s="44">
        <f t="shared" si="4"/>
        <v>18328118003205</v>
      </c>
    </row>
    <row r="39" spans="1:37" s="15" customFormat="1" ht="15" customHeight="1" thickBot="1" x14ac:dyDescent="0.25">
      <c r="A39" s="9">
        <f t="shared" si="3"/>
        <v>821969</v>
      </c>
      <c r="B39" s="18">
        <f>VLOOKUP(C39,FORNECEDORES!D:E,2,0)</f>
        <v>530375</v>
      </c>
      <c r="C39" s="19" t="str">
        <f>VLOOKUP(D39,FORNECEDORES!A:D,4,0)</f>
        <v>23.080.842/0001-04</v>
      </c>
      <c r="D39" s="25" t="s">
        <v>4370</v>
      </c>
      <c r="E39" s="20" t="str">
        <f t="shared" si="0"/>
        <v>04 0026</v>
      </c>
      <c r="F39" s="28" t="s">
        <v>4949</v>
      </c>
      <c r="G39" s="21" t="str">
        <f>VLOOKUP(E39,'FILIAIS PETZ'!A:E,5,0)</f>
        <v>PETZ IGUATEMI ESPLANADA</v>
      </c>
      <c r="H39" s="20" t="str">
        <f>VLOOKUP(E39,'FILIAIS PETZ'!A:D,4,0)</f>
        <v>IGES-SP</v>
      </c>
      <c r="I39" s="46">
        <v>44929</v>
      </c>
      <c r="J39" s="10">
        <v>821969</v>
      </c>
      <c r="K39" s="10" t="s">
        <v>5181</v>
      </c>
      <c r="L39" s="28" t="s">
        <v>5384</v>
      </c>
      <c r="M39" s="46">
        <v>45303</v>
      </c>
      <c r="N39" s="46">
        <v>45336</v>
      </c>
      <c r="O39" s="46">
        <v>45303</v>
      </c>
      <c r="P39" s="28" t="s">
        <v>4990</v>
      </c>
      <c r="Q39" s="10">
        <v>3</v>
      </c>
      <c r="R39" s="10">
        <v>1</v>
      </c>
      <c r="S39" s="10" t="s">
        <v>4983</v>
      </c>
      <c r="T39" s="10" t="s">
        <v>32</v>
      </c>
      <c r="U39" s="10">
        <v>11002</v>
      </c>
      <c r="V39" s="10">
        <v>11002</v>
      </c>
      <c r="W39" s="10" t="s">
        <v>4984</v>
      </c>
      <c r="X39" s="10" t="s">
        <v>4985</v>
      </c>
      <c r="Y39" s="10"/>
      <c r="Z39" s="10" t="s">
        <v>4980</v>
      </c>
      <c r="AA39" s="10" t="s">
        <v>4987</v>
      </c>
      <c r="AB39" s="10"/>
      <c r="AC39" s="10" t="s">
        <v>5006</v>
      </c>
      <c r="AD39" s="29"/>
      <c r="AE39" s="20" t="str">
        <f>VLOOKUP(E39,'FILIAIS PETZ'!A:Q,17,0)</f>
        <v>SP7</v>
      </c>
      <c r="AF39" s="20" t="str">
        <f>VLOOKUP(E39,'FILIAIS PETZ'!A:Q,3,0)</f>
        <v>FELICIO</v>
      </c>
      <c r="AG39" s="20" t="str">
        <f>VLOOKUP(E39,'FILIAIS PETZ'!A:Q,2,0)</f>
        <v>R3</v>
      </c>
      <c r="AH39" s="75">
        <v>690</v>
      </c>
      <c r="AI39" s="16" t="s">
        <v>5205</v>
      </c>
      <c r="AJ39" s="43">
        <f>VLOOKUP(E39,'FILIAIS PETZ'!$A$2:$K$2000,11,0)</f>
        <v>18328118002667</v>
      </c>
      <c r="AK39" s="44">
        <f t="shared" si="4"/>
        <v>18328118002667</v>
      </c>
    </row>
    <row r="40" spans="1:37" s="15" customFormat="1" ht="15" customHeight="1" thickBot="1" x14ac:dyDescent="0.25">
      <c r="A40" s="9">
        <f t="shared" si="3"/>
        <v>821972</v>
      </c>
      <c r="B40" s="18">
        <f>VLOOKUP(C40,FORNECEDORES!D:E,2,0)</f>
        <v>530375</v>
      </c>
      <c r="C40" s="19" t="str">
        <f>VLOOKUP(D40,FORNECEDORES!A:D,4,0)</f>
        <v>23.080.842/0001-04</v>
      </c>
      <c r="D40" s="25" t="s">
        <v>4370</v>
      </c>
      <c r="E40" s="20" t="str">
        <f t="shared" si="0"/>
        <v>04 0083</v>
      </c>
      <c r="F40" s="28" t="s">
        <v>4936</v>
      </c>
      <c r="G40" s="21" t="str">
        <f>VLOOKUP(E40,'FILIAIS PETZ'!A:E,5,0)</f>
        <v>PETZ OSASCO</v>
      </c>
      <c r="H40" s="20" t="str">
        <f>VLOOKUP(E40,'FILIAIS PETZ'!A:D,4,0)</f>
        <v>OSAS-SP</v>
      </c>
      <c r="I40" s="46">
        <v>44929</v>
      </c>
      <c r="J40" s="10">
        <v>821972</v>
      </c>
      <c r="K40" s="10" t="s">
        <v>5181</v>
      </c>
      <c r="L40" s="28" t="s">
        <v>5400</v>
      </c>
      <c r="M40" s="46">
        <v>45303</v>
      </c>
      <c r="N40" s="46">
        <v>45336</v>
      </c>
      <c r="O40" s="46">
        <v>45303</v>
      </c>
      <c r="P40" s="28" t="s">
        <v>4990</v>
      </c>
      <c r="Q40" s="10">
        <v>3</v>
      </c>
      <c r="R40" s="10">
        <v>1</v>
      </c>
      <c r="S40" s="10" t="s">
        <v>4983</v>
      </c>
      <c r="T40" s="10" t="s">
        <v>32</v>
      </c>
      <c r="U40" s="10">
        <v>11002</v>
      </c>
      <c r="V40" s="10">
        <v>11002</v>
      </c>
      <c r="W40" s="10" t="s">
        <v>4984</v>
      </c>
      <c r="X40" s="10" t="s">
        <v>4985</v>
      </c>
      <c r="Y40" s="10"/>
      <c r="Z40" s="10" t="s">
        <v>4980</v>
      </c>
      <c r="AA40" s="10" t="s">
        <v>4987</v>
      </c>
      <c r="AB40" s="10"/>
      <c r="AC40" s="10" t="s">
        <v>5006</v>
      </c>
      <c r="AD40" s="29"/>
      <c r="AE40" s="20" t="str">
        <f>VLOOKUP(E40,'FILIAIS PETZ'!A:Q,17,0)</f>
        <v>SP7</v>
      </c>
      <c r="AF40" s="20" t="str">
        <f>VLOOKUP(E40,'FILIAIS PETZ'!A:Q,3,0)</f>
        <v>FELICIO</v>
      </c>
      <c r="AG40" s="20" t="str">
        <f>VLOOKUP(E40,'FILIAIS PETZ'!A:Q,2,0)</f>
        <v>R3</v>
      </c>
      <c r="AH40" s="75">
        <v>455</v>
      </c>
      <c r="AI40" s="16" t="s">
        <v>5206</v>
      </c>
      <c r="AJ40" s="43">
        <f>VLOOKUP(E40,'FILIAIS PETZ'!$A$2:$K$2000,11,0)</f>
        <v>18328118008355</v>
      </c>
      <c r="AK40" s="44">
        <f t="shared" si="4"/>
        <v>18328118008355</v>
      </c>
    </row>
    <row r="41" spans="1:37" s="15" customFormat="1" ht="15" customHeight="1" thickBot="1" x14ac:dyDescent="0.25">
      <c r="A41" s="9">
        <f t="shared" si="3"/>
        <v>821975</v>
      </c>
      <c r="B41" s="18">
        <f>VLOOKUP(C41,FORNECEDORES!D:E,2,0)</f>
        <v>530375</v>
      </c>
      <c r="C41" s="19" t="str">
        <f>VLOOKUP(D41,FORNECEDORES!A:D,4,0)</f>
        <v>23.080.842/0001-04</v>
      </c>
      <c r="D41" s="25" t="s">
        <v>4370</v>
      </c>
      <c r="E41" s="20" t="str">
        <f t="shared" si="0"/>
        <v>04 0051</v>
      </c>
      <c r="F41" s="28" t="s">
        <v>4948</v>
      </c>
      <c r="G41" s="21" t="str">
        <f>VLOOKUP(E41,'FILIAIS PETZ'!A:E,5,0)</f>
        <v>PETZ TAMBORÉ</v>
      </c>
      <c r="H41" s="20" t="str">
        <f>VLOOKUP(E41,'FILIAIS PETZ'!A:D,4,0)</f>
        <v>TMBO-SP</v>
      </c>
      <c r="I41" s="46">
        <v>44929</v>
      </c>
      <c r="J41" s="10">
        <v>821975</v>
      </c>
      <c r="K41" s="10" t="s">
        <v>5181</v>
      </c>
      <c r="L41" s="28" t="s">
        <v>5410</v>
      </c>
      <c r="M41" s="46">
        <v>45303</v>
      </c>
      <c r="N41" s="46">
        <v>45336</v>
      </c>
      <c r="O41" s="46">
        <v>45303</v>
      </c>
      <c r="P41" s="28" t="s">
        <v>4990</v>
      </c>
      <c r="Q41" s="10">
        <v>3</v>
      </c>
      <c r="R41" s="10">
        <v>1</v>
      </c>
      <c r="S41" s="10" t="s">
        <v>4983</v>
      </c>
      <c r="T41" s="10" t="s">
        <v>32</v>
      </c>
      <c r="U41" s="10">
        <v>11002</v>
      </c>
      <c r="V41" s="10">
        <v>11002</v>
      </c>
      <c r="W41" s="10" t="s">
        <v>4984</v>
      </c>
      <c r="X41" s="10" t="s">
        <v>4985</v>
      </c>
      <c r="Y41" s="10"/>
      <c r="Z41" s="10" t="s">
        <v>4980</v>
      </c>
      <c r="AA41" s="10" t="s">
        <v>4987</v>
      </c>
      <c r="AB41" s="10"/>
      <c r="AC41" s="10" t="s">
        <v>5006</v>
      </c>
      <c r="AD41" s="29"/>
      <c r="AE41" s="20" t="str">
        <f>VLOOKUP(E41,'FILIAIS PETZ'!A:Q,17,0)</f>
        <v>SP7</v>
      </c>
      <c r="AF41" s="20" t="str">
        <f>VLOOKUP(E41,'FILIAIS PETZ'!A:Q,3,0)</f>
        <v>FELICIO</v>
      </c>
      <c r="AG41" s="20" t="str">
        <f>VLOOKUP(E41,'FILIAIS PETZ'!A:Q,2,0)</f>
        <v>R3</v>
      </c>
      <c r="AH41" s="75">
        <v>380</v>
      </c>
      <c r="AI41" s="16" t="s">
        <v>5207</v>
      </c>
      <c r="AJ41" s="43">
        <f>VLOOKUP(E41,'FILIAIS PETZ'!$A$2:$K$2000,11,0)</f>
        <v>18328118004872</v>
      </c>
      <c r="AK41" s="44">
        <f t="shared" si="4"/>
        <v>18328118004872</v>
      </c>
    </row>
    <row r="42" spans="1:37" s="15" customFormat="1" ht="15" customHeight="1" thickBot="1" x14ac:dyDescent="0.25">
      <c r="A42" s="9">
        <f t="shared" si="3"/>
        <v>821977</v>
      </c>
      <c r="B42" s="18">
        <f>VLOOKUP(C42,FORNECEDORES!D:E,2,0)</f>
        <v>530375</v>
      </c>
      <c r="C42" s="19" t="str">
        <f>VLOOKUP(D42,FORNECEDORES!A:D,4,0)</f>
        <v>23.080.842/0001-04</v>
      </c>
      <c r="D42" s="25" t="s">
        <v>4370</v>
      </c>
      <c r="E42" s="20" t="str">
        <f t="shared" si="0"/>
        <v>04 0007</v>
      </c>
      <c r="F42" s="28" t="s">
        <v>4950</v>
      </c>
      <c r="G42" s="21" t="str">
        <f>VLOOKUP(E42,'FILIAIS PETZ'!A:E,5,0)</f>
        <v>PETZ SOROCABA</v>
      </c>
      <c r="H42" s="20" t="str">
        <f>VLOOKUP(E42,'FILIAIS PETZ'!A:D,4,0)</f>
        <v>SCBA-SP</v>
      </c>
      <c r="I42" s="46">
        <v>44929</v>
      </c>
      <c r="J42" s="10">
        <v>821977</v>
      </c>
      <c r="K42" s="10" t="s">
        <v>5181</v>
      </c>
      <c r="L42" s="28" t="s">
        <v>5404</v>
      </c>
      <c r="M42" s="46">
        <v>45303</v>
      </c>
      <c r="N42" s="46">
        <v>45336</v>
      </c>
      <c r="O42" s="46">
        <v>45303</v>
      </c>
      <c r="P42" s="28" t="s">
        <v>4990</v>
      </c>
      <c r="Q42" s="10">
        <v>3</v>
      </c>
      <c r="R42" s="10">
        <v>1</v>
      </c>
      <c r="S42" s="10" t="s">
        <v>4983</v>
      </c>
      <c r="T42" s="10" t="s">
        <v>32</v>
      </c>
      <c r="U42" s="10">
        <v>11002</v>
      </c>
      <c r="V42" s="10">
        <v>11002</v>
      </c>
      <c r="W42" s="10" t="s">
        <v>4984</v>
      </c>
      <c r="X42" s="10" t="s">
        <v>4985</v>
      </c>
      <c r="Y42" s="10"/>
      <c r="Z42" s="10" t="s">
        <v>4980</v>
      </c>
      <c r="AA42" s="10" t="s">
        <v>4987</v>
      </c>
      <c r="AB42" s="10"/>
      <c r="AC42" s="10" t="s">
        <v>5006</v>
      </c>
      <c r="AD42" s="29"/>
      <c r="AE42" s="20" t="str">
        <f>VLOOKUP(E42,'FILIAIS PETZ'!A:Q,17,0)</f>
        <v>SP7</v>
      </c>
      <c r="AF42" s="20" t="str">
        <f>VLOOKUP(E42,'FILIAIS PETZ'!A:Q,3,0)</f>
        <v>FELICIO</v>
      </c>
      <c r="AG42" s="20" t="str">
        <f>VLOOKUP(E42,'FILIAIS PETZ'!A:Q,2,0)</f>
        <v>R3</v>
      </c>
      <c r="AH42" s="75">
        <v>520</v>
      </c>
      <c r="AI42" s="16" t="s">
        <v>5208</v>
      </c>
      <c r="AJ42" s="43">
        <f>VLOOKUP(E42,'FILIAIS PETZ'!$A$2:$K$2000,11,0)</f>
        <v>18328118001695</v>
      </c>
      <c r="AK42" s="44">
        <f t="shared" si="4"/>
        <v>18328118001695</v>
      </c>
    </row>
    <row r="43" spans="1:37" s="15" customFormat="1" ht="15" customHeight="1" thickBot="1" x14ac:dyDescent="0.25">
      <c r="A43" s="9">
        <f t="shared" si="3"/>
        <v>821979</v>
      </c>
      <c r="B43" s="18">
        <f>VLOOKUP(C43,FORNECEDORES!D:E,2,0)</f>
        <v>530375</v>
      </c>
      <c r="C43" s="19" t="str">
        <f>VLOOKUP(D43,FORNECEDORES!A:D,4,0)</f>
        <v>23.080.842/0001-04</v>
      </c>
      <c r="D43" s="25" t="s">
        <v>4370</v>
      </c>
      <c r="E43" s="20" t="str">
        <f t="shared" si="0"/>
        <v>04 0051</v>
      </c>
      <c r="F43" s="28" t="s">
        <v>4948</v>
      </c>
      <c r="G43" s="21" t="str">
        <f>VLOOKUP(E43,'FILIAIS PETZ'!A:E,5,0)</f>
        <v>PETZ TAMBORÉ</v>
      </c>
      <c r="H43" s="20" t="str">
        <f>VLOOKUP(E43,'FILIAIS PETZ'!A:D,4,0)</f>
        <v>TMBO-SP</v>
      </c>
      <c r="I43" s="46">
        <v>44929</v>
      </c>
      <c r="J43" s="10">
        <v>821979</v>
      </c>
      <c r="K43" s="10" t="s">
        <v>5181</v>
      </c>
      <c r="L43" s="28" t="s">
        <v>5412</v>
      </c>
      <c r="M43" s="46">
        <v>45303</v>
      </c>
      <c r="N43" s="46">
        <v>45336</v>
      </c>
      <c r="O43" s="46">
        <v>45303</v>
      </c>
      <c r="P43" s="28" t="s">
        <v>4990</v>
      </c>
      <c r="Q43" s="10">
        <v>3</v>
      </c>
      <c r="R43" s="10">
        <v>1</v>
      </c>
      <c r="S43" s="10" t="s">
        <v>4983</v>
      </c>
      <c r="T43" s="10" t="s">
        <v>32</v>
      </c>
      <c r="U43" s="10">
        <v>11002</v>
      </c>
      <c r="V43" s="10">
        <v>11002</v>
      </c>
      <c r="W43" s="10" t="s">
        <v>4984</v>
      </c>
      <c r="X43" s="10" t="s">
        <v>4985</v>
      </c>
      <c r="Y43" s="10"/>
      <c r="Z43" s="10" t="s">
        <v>4993</v>
      </c>
      <c r="AA43" s="10" t="s">
        <v>4987</v>
      </c>
      <c r="AB43" s="10"/>
      <c r="AC43" s="10" t="s">
        <v>5006</v>
      </c>
      <c r="AD43" s="29"/>
      <c r="AE43" s="20" t="str">
        <f>VLOOKUP(E43,'FILIAIS PETZ'!A:Q,17,0)</f>
        <v>SP7</v>
      </c>
      <c r="AF43" s="20" t="str">
        <f>VLOOKUP(E43,'FILIAIS PETZ'!A:Q,3,0)</f>
        <v>FELICIO</v>
      </c>
      <c r="AG43" s="20" t="str">
        <f>VLOOKUP(E43,'FILIAIS PETZ'!A:Q,2,0)</f>
        <v>R3</v>
      </c>
      <c r="AH43" s="75">
        <v>485</v>
      </c>
      <c r="AI43" s="16" t="s">
        <v>5209</v>
      </c>
      <c r="AJ43" s="43">
        <f>VLOOKUP(E43,'FILIAIS PETZ'!$A$2:$K$2000,11,0)</f>
        <v>18328118004872</v>
      </c>
      <c r="AK43" s="44">
        <f t="shared" si="4"/>
        <v>18328118004872</v>
      </c>
    </row>
    <row r="44" spans="1:37" s="15" customFormat="1" ht="15" customHeight="1" thickBot="1" x14ac:dyDescent="0.25">
      <c r="A44" s="9">
        <f t="shared" si="3"/>
        <v>822002</v>
      </c>
      <c r="B44" s="18">
        <f>VLOOKUP(C44,FORNECEDORES!D:E,2,0)</f>
        <v>530375</v>
      </c>
      <c r="C44" s="19" t="str">
        <f>VLOOKUP(D44,FORNECEDORES!A:D,4,0)</f>
        <v>23.080.842/0001-04</v>
      </c>
      <c r="D44" s="25" t="s">
        <v>4370</v>
      </c>
      <c r="E44" s="20" t="str">
        <f t="shared" si="0"/>
        <v>04 0051</v>
      </c>
      <c r="F44" s="28" t="s">
        <v>4948</v>
      </c>
      <c r="G44" s="21" t="str">
        <f>VLOOKUP(E44,'FILIAIS PETZ'!A:E,5,0)</f>
        <v>PETZ TAMBORÉ</v>
      </c>
      <c r="H44" s="20" t="str">
        <f>VLOOKUP(E44,'FILIAIS PETZ'!A:D,4,0)</f>
        <v>TMBO-SP</v>
      </c>
      <c r="I44" s="46">
        <v>44929</v>
      </c>
      <c r="J44" s="10">
        <v>822002</v>
      </c>
      <c r="K44" s="10" t="s">
        <v>5181</v>
      </c>
      <c r="L44" s="28" t="s">
        <v>5413</v>
      </c>
      <c r="M44" s="46">
        <v>45303</v>
      </c>
      <c r="N44" s="46">
        <v>45336</v>
      </c>
      <c r="O44" s="46">
        <v>45303</v>
      </c>
      <c r="P44" s="28" t="s">
        <v>4990</v>
      </c>
      <c r="Q44" s="10">
        <v>3</v>
      </c>
      <c r="R44" s="10">
        <v>1</v>
      </c>
      <c r="S44" s="10" t="s">
        <v>4983</v>
      </c>
      <c r="T44" s="10" t="s">
        <v>32</v>
      </c>
      <c r="U44" s="10">
        <v>11002</v>
      </c>
      <c r="V44" s="10">
        <v>11002</v>
      </c>
      <c r="W44" s="10" t="s">
        <v>4984</v>
      </c>
      <c r="X44" s="10" t="s">
        <v>4985</v>
      </c>
      <c r="Y44" s="10"/>
      <c r="Z44" s="10" t="s">
        <v>4993</v>
      </c>
      <c r="AA44" s="10" t="s">
        <v>4987</v>
      </c>
      <c r="AB44" s="10"/>
      <c r="AC44" s="10" t="s">
        <v>5006</v>
      </c>
      <c r="AD44" s="29"/>
      <c r="AE44" s="20" t="str">
        <f>VLOOKUP(E44,'FILIAIS PETZ'!A:Q,17,0)</f>
        <v>SP7</v>
      </c>
      <c r="AF44" s="20" t="str">
        <f>VLOOKUP(E44,'FILIAIS PETZ'!A:Q,3,0)</f>
        <v>FELICIO</v>
      </c>
      <c r="AG44" s="20" t="str">
        <f>VLOOKUP(E44,'FILIAIS PETZ'!A:Q,2,0)</f>
        <v>R3</v>
      </c>
      <c r="AH44" s="75">
        <v>670</v>
      </c>
      <c r="AI44" s="16" t="s">
        <v>5210</v>
      </c>
      <c r="AJ44" s="43">
        <f>VLOOKUP(E44,'FILIAIS PETZ'!$A$2:$K$2000,11,0)</f>
        <v>18328118004872</v>
      </c>
      <c r="AK44" s="44">
        <f t="shared" si="4"/>
        <v>18328118004872</v>
      </c>
    </row>
    <row r="45" spans="1:37" s="15" customFormat="1" ht="15" customHeight="1" thickBot="1" x14ac:dyDescent="0.25">
      <c r="A45" s="9">
        <f t="shared" si="3"/>
        <v>822005</v>
      </c>
      <c r="B45" s="18">
        <f>VLOOKUP(C45,FORNECEDORES!D:E,2,0)</f>
        <v>530375</v>
      </c>
      <c r="C45" s="19" t="str">
        <f>VLOOKUP(D45,FORNECEDORES!A:D,4,0)</f>
        <v>23.080.842/0001-04</v>
      </c>
      <c r="D45" s="25" t="s">
        <v>4370</v>
      </c>
      <c r="E45" s="20" t="str">
        <f t="shared" si="0"/>
        <v>04 0166</v>
      </c>
      <c r="F45" s="28" t="s">
        <v>4932</v>
      </c>
      <c r="G45" s="21" t="str">
        <f>VLOOKUP(E45,'FILIAIS PETZ'!A:E,5,0)</f>
        <v>PETZ SOROCABA TAUSTE</v>
      </c>
      <c r="H45" s="20" t="str">
        <f>VLOOKUP(E45,'FILIAIS PETZ'!A:D,4,0)</f>
        <v>SOTT-SP</v>
      </c>
      <c r="I45" s="46">
        <v>44929</v>
      </c>
      <c r="J45" s="10">
        <v>822005</v>
      </c>
      <c r="K45" s="10" t="s">
        <v>5181</v>
      </c>
      <c r="L45" s="28" t="s">
        <v>5407</v>
      </c>
      <c r="M45" s="46">
        <v>45303</v>
      </c>
      <c r="N45" s="46">
        <v>45336</v>
      </c>
      <c r="O45" s="46">
        <v>45303</v>
      </c>
      <c r="P45" s="28" t="s">
        <v>4990</v>
      </c>
      <c r="Q45" s="10">
        <v>3</v>
      </c>
      <c r="R45" s="10">
        <v>1</v>
      </c>
      <c r="S45" s="10" t="s">
        <v>4983</v>
      </c>
      <c r="T45" s="10" t="s">
        <v>32</v>
      </c>
      <c r="U45" s="10">
        <v>11002</v>
      </c>
      <c r="V45" s="10">
        <v>11002</v>
      </c>
      <c r="W45" s="10" t="s">
        <v>4984</v>
      </c>
      <c r="X45" s="10" t="s">
        <v>4985</v>
      </c>
      <c r="Y45" s="10"/>
      <c r="Z45" s="10" t="s">
        <v>4993</v>
      </c>
      <c r="AA45" s="10" t="s">
        <v>4987</v>
      </c>
      <c r="AB45" s="10"/>
      <c r="AC45" s="10" t="s">
        <v>5006</v>
      </c>
      <c r="AD45" s="29"/>
      <c r="AE45" s="20" t="str">
        <f>VLOOKUP(E45,'FILIAIS PETZ'!A:Q,17,0)</f>
        <v>SP7</v>
      </c>
      <c r="AF45" s="20" t="str">
        <f>VLOOKUP(E45,'FILIAIS PETZ'!A:Q,3,0)</f>
        <v>FELICIO</v>
      </c>
      <c r="AG45" s="20" t="str">
        <f>VLOOKUP(E45,'FILIAIS PETZ'!A:Q,2,0)</f>
        <v>R3</v>
      </c>
      <c r="AH45" s="75">
        <v>450</v>
      </c>
      <c r="AI45" s="16" t="s">
        <v>5211</v>
      </c>
      <c r="AJ45" s="43">
        <f>VLOOKUP(E45,'FILIAIS PETZ'!$A$2:$K$2000,11,0)</f>
        <v>18328118015998</v>
      </c>
      <c r="AK45" s="44">
        <f t="shared" si="4"/>
        <v>18328118015998</v>
      </c>
    </row>
    <row r="46" spans="1:37" s="15" customFormat="1" ht="15" customHeight="1" thickBot="1" x14ac:dyDescent="0.25">
      <c r="A46" s="9">
        <f t="shared" si="3"/>
        <v>822007</v>
      </c>
      <c r="B46" s="18">
        <f>VLOOKUP(C46,FORNECEDORES!D:E,2,0)</f>
        <v>530375</v>
      </c>
      <c r="C46" s="19" t="str">
        <f>VLOOKUP(D46,FORNECEDORES!A:D,4,0)</f>
        <v>23.080.842/0001-04</v>
      </c>
      <c r="D46" s="25" t="s">
        <v>4370</v>
      </c>
      <c r="E46" s="20" t="str">
        <f t="shared" si="0"/>
        <v>04 0166</v>
      </c>
      <c r="F46" s="28" t="s">
        <v>4932</v>
      </c>
      <c r="G46" s="21" t="str">
        <f>VLOOKUP(E46,'FILIAIS PETZ'!A:E,5,0)</f>
        <v>PETZ SOROCABA TAUSTE</v>
      </c>
      <c r="H46" s="20" t="str">
        <f>VLOOKUP(E46,'FILIAIS PETZ'!A:D,4,0)</f>
        <v>SOTT-SP</v>
      </c>
      <c r="I46" s="46">
        <v>44929</v>
      </c>
      <c r="J46" s="10">
        <v>822007</v>
      </c>
      <c r="K46" s="10" t="s">
        <v>5181</v>
      </c>
      <c r="L46" s="28" t="s">
        <v>5408</v>
      </c>
      <c r="M46" s="46">
        <v>45303</v>
      </c>
      <c r="N46" s="46">
        <v>45336</v>
      </c>
      <c r="O46" s="46">
        <v>45303</v>
      </c>
      <c r="P46" s="28" t="s">
        <v>4990</v>
      </c>
      <c r="Q46" s="10">
        <v>3</v>
      </c>
      <c r="R46" s="10">
        <v>1</v>
      </c>
      <c r="S46" s="10" t="s">
        <v>4983</v>
      </c>
      <c r="T46" s="10" t="s">
        <v>32</v>
      </c>
      <c r="U46" s="10">
        <v>11002</v>
      </c>
      <c r="V46" s="10">
        <v>11002</v>
      </c>
      <c r="W46" s="10" t="s">
        <v>4984</v>
      </c>
      <c r="X46" s="10" t="s">
        <v>4985</v>
      </c>
      <c r="Y46" s="10"/>
      <c r="Z46" s="10" t="s">
        <v>4980</v>
      </c>
      <c r="AA46" s="10" t="s">
        <v>4987</v>
      </c>
      <c r="AB46" s="10"/>
      <c r="AC46" s="10" t="s">
        <v>5006</v>
      </c>
      <c r="AD46" s="29"/>
      <c r="AE46" s="20" t="str">
        <f>VLOOKUP(E46,'FILIAIS PETZ'!A:Q,17,0)</f>
        <v>SP7</v>
      </c>
      <c r="AF46" s="20" t="str">
        <f>VLOOKUP(E46,'FILIAIS PETZ'!A:Q,3,0)</f>
        <v>FELICIO</v>
      </c>
      <c r="AG46" s="20" t="str">
        <f>VLOOKUP(E46,'FILIAIS PETZ'!A:Q,2,0)</f>
        <v>R3</v>
      </c>
      <c r="AH46" s="75">
        <v>110</v>
      </c>
      <c r="AI46" s="16" t="s">
        <v>5212</v>
      </c>
      <c r="AJ46" s="43">
        <f>VLOOKUP(E46,'FILIAIS PETZ'!$A$2:$K$2000,11,0)</f>
        <v>18328118015998</v>
      </c>
      <c r="AK46" s="44">
        <f t="shared" si="4"/>
        <v>18328118015998</v>
      </c>
    </row>
    <row r="47" spans="1:37" s="15" customFormat="1" ht="15" customHeight="1" thickBot="1" x14ac:dyDescent="0.25">
      <c r="A47" s="9">
        <f t="shared" si="3"/>
        <v>822067</v>
      </c>
      <c r="B47" s="18">
        <f>VLOOKUP(C47,FORNECEDORES!D:E,2,0)</f>
        <v>5983</v>
      </c>
      <c r="C47" s="19" t="str">
        <f>VLOOKUP(D47,FORNECEDORES!A:D,4,0)</f>
        <v>05.604.851/0001-67</v>
      </c>
      <c r="D47" s="25" t="s">
        <v>5257</v>
      </c>
      <c r="E47" s="20" t="str">
        <f t="shared" si="0"/>
        <v>04 0008</v>
      </c>
      <c r="F47" s="28" t="s">
        <v>4937</v>
      </c>
      <c r="G47" s="21" t="str">
        <f>VLOOKUP(E47,'FILIAIS PETZ'!A:E,5,0)</f>
        <v>PETZ ALPHAVILLE</v>
      </c>
      <c r="H47" s="20" t="str">
        <f>VLOOKUP(E47,'FILIAIS PETZ'!A:D,4,0)</f>
        <v>ALPH-SP</v>
      </c>
      <c r="I47" s="46">
        <v>44929</v>
      </c>
      <c r="J47" s="10">
        <v>822067</v>
      </c>
      <c r="K47" s="10" t="s">
        <v>5181</v>
      </c>
      <c r="L47" s="28" t="s">
        <v>5262</v>
      </c>
      <c r="M47" s="46">
        <v>45296</v>
      </c>
      <c r="N47" s="46">
        <v>45322</v>
      </c>
      <c r="O47" s="46">
        <v>45296</v>
      </c>
      <c r="P47" s="28" t="s">
        <v>4990</v>
      </c>
      <c r="Q47" s="10">
        <v>3</v>
      </c>
      <c r="R47" s="10">
        <v>1</v>
      </c>
      <c r="S47" s="10" t="s">
        <v>4983</v>
      </c>
      <c r="T47" s="10" t="s">
        <v>32</v>
      </c>
      <c r="U47" s="10">
        <v>11002</v>
      </c>
      <c r="V47" s="10">
        <v>11002</v>
      </c>
      <c r="W47" s="10" t="s">
        <v>5034</v>
      </c>
      <c r="X47" s="10" t="s">
        <v>4985</v>
      </c>
      <c r="Y47" s="10"/>
      <c r="Z47" s="10" t="s">
        <v>4993</v>
      </c>
      <c r="AA47" s="10" t="s">
        <v>4987</v>
      </c>
      <c r="AB47" s="10"/>
      <c r="AC47" s="10" t="s">
        <v>5006</v>
      </c>
      <c r="AD47" s="29"/>
      <c r="AE47" s="20" t="str">
        <f>VLOOKUP(E47,'FILIAIS PETZ'!A:Q,17,0)</f>
        <v>SP7</v>
      </c>
      <c r="AF47" s="20" t="str">
        <f>VLOOKUP(E47,'FILIAIS PETZ'!A:Q,3,0)</f>
        <v>FELICIO</v>
      </c>
      <c r="AG47" s="20" t="str">
        <f>VLOOKUP(E47,'FILIAIS PETZ'!A:Q,2,0)</f>
        <v>R3</v>
      </c>
      <c r="AH47" s="75">
        <v>280</v>
      </c>
      <c r="AI47" s="16" t="s">
        <v>5215</v>
      </c>
      <c r="AJ47" s="43">
        <f>VLOOKUP(E47,'FILIAIS PETZ'!$A$2:$K$2000,11,0)</f>
        <v>18328118001423</v>
      </c>
      <c r="AK47" s="44">
        <f t="shared" si="4"/>
        <v>18328118001423</v>
      </c>
    </row>
    <row r="48" spans="1:37" s="15" customFormat="1" ht="15" customHeight="1" thickBot="1" x14ac:dyDescent="0.25">
      <c r="A48" s="9">
        <f t="shared" si="3"/>
        <v>823190</v>
      </c>
      <c r="B48" s="18">
        <f>VLOOKUP(C48,FORNECEDORES!D:E,2,0)</f>
        <v>726117</v>
      </c>
      <c r="C48" s="19" t="str">
        <f>VLOOKUP(D48,FORNECEDORES!A:D,4,0)</f>
        <v>40.316.604/0001-66</v>
      </c>
      <c r="D48" s="25" t="s">
        <v>4927</v>
      </c>
      <c r="E48" s="20" t="str">
        <f t="shared" si="0"/>
        <v>04 0008</v>
      </c>
      <c r="F48" s="28" t="s">
        <v>4937</v>
      </c>
      <c r="G48" s="21" t="str">
        <f>VLOOKUP(E48,'FILIAIS PETZ'!A:E,5,0)</f>
        <v>PETZ ALPHAVILLE</v>
      </c>
      <c r="H48" s="20" t="str">
        <f>VLOOKUP(E48,'FILIAIS PETZ'!A:D,4,0)</f>
        <v>ALPH-SP</v>
      </c>
      <c r="I48" s="46">
        <v>44929</v>
      </c>
      <c r="J48" s="10">
        <v>823190</v>
      </c>
      <c r="K48" s="10" t="s">
        <v>5181</v>
      </c>
      <c r="L48" s="28" t="s">
        <v>5556</v>
      </c>
      <c r="M48" s="46">
        <v>45310</v>
      </c>
      <c r="N48" s="46">
        <v>45343</v>
      </c>
      <c r="O48" s="46">
        <v>45321</v>
      </c>
      <c r="P48" s="28" t="s">
        <v>4990</v>
      </c>
      <c r="Q48" s="10" t="s">
        <v>5029</v>
      </c>
      <c r="R48" s="10" t="s">
        <v>4991</v>
      </c>
      <c r="S48" s="10" t="s">
        <v>4983</v>
      </c>
      <c r="T48" s="10" t="s">
        <v>32</v>
      </c>
      <c r="U48" s="10" t="s">
        <v>5048</v>
      </c>
      <c r="V48" s="10" t="s">
        <v>5048</v>
      </c>
      <c r="W48" s="10" t="s">
        <v>5034</v>
      </c>
      <c r="X48" s="10" t="s">
        <v>4992</v>
      </c>
      <c r="Y48" s="10"/>
      <c r="Z48" s="10" t="s">
        <v>4993</v>
      </c>
      <c r="AA48" s="10" t="s">
        <v>4987</v>
      </c>
      <c r="AB48" s="10"/>
      <c r="AC48" s="10" t="s">
        <v>5006</v>
      </c>
      <c r="AD48" s="29"/>
      <c r="AE48" s="20" t="str">
        <f>VLOOKUP(E48,'FILIAIS PETZ'!A:Q,17,0)</f>
        <v>SP7</v>
      </c>
      <c r="AF48" s="20" t="str">
        <f>VLOOKUP(E48,'FILIAIS PETZ'!A:Q,3,0)</f>
        <v>FELICIO</v>
      </c>
      <c r="AG48" s="20" t="str">
        <f>VLOOKUP(E48,'FILIAIS PETZ'!A:Q,2,0)</f>
        <v>R3</v>
      </c>
      <c r="AH48" s="75">
        <v>1460</v>
      </c>
      <c r="AI48" s="16" t="s">
        <v>5234</v>
      </c>
      <c r="AJ48" s="43">
        <f>VLOOKUP(E48,'FILIAIS PETZ'!$A$2:$K$2000,11,0)</f>
        <v>18328118001423</v>
      </c>
      <c r="AK48" s="44">
        <f t="shared" si="4"/>
        <v>18328118001423</v>
      </c>
    </row>
    <row r="49" spans="1:37" s="15" customFormat="1" ht="15" customHeight="1" thickBot="1" x14ac:dyDescent="0.25">
      <c r="A49" s="9">
        <f t="shared" si="3"/>
        <v>823204</v>
      </c>
      <c r="B49" s="18">
        <f>VLOOKUP(C49,FORNECEDORES!D:E,2,0)</f>
        <v>646849</v>
      </c>
      <c r="C49" s="19" t="str">
        <f>VLOOKUP(D49,FORNECEDORES!A:D,4,0)</f>
        <v>50.569.453/0001-01</v>
      </c>
      <c r="D49" s="25" t="s">
        <v>4791</v>
      </c>
      <c r="E49" s="20" t="str">
        <f t="shared" si="0"/>
        <v>04 0032</v>
      </c>
      <c r="F49" s="28" t="s">
        <v>4951</v>
      </c>
      <c r="G49" s="21" t="str">
        <f>VLOOKUP(E49,'FILIAIS PETZ'!A:E,5,0)</f>
        <v>PETZ JAGUARE</v>
      </c>
      <c r="H49" s="20" t="str">
        <f>VLOOKUP(E49,'FILIAIS PETZ'!A:D,4,0)</f>
        <v>JGRE-SP</v>
      </c>
      <c r="I49" s="46">
        <v>44930</v>
      </c>
      <c r="J49" s="10">
        <v>823204</v>
      </c>
      <c r="K49" s="10" t="s">
        <v>5858</v>
      </c>
      <c r="L49" s="28" t="s">
        <v>5891</v>
      </c>
      <c r="M49" s="46">
        <v>45303</v>
      </c>
      <c r="N49" s="46">
        <v>45364</v>
      </c>
      <c r="O49" s="46">
        <v>45345</v>
      </c>
      <c r="P49" s="28" t="s">
        <v>4982</v>
      </c>
      <c r="Q49" s="10" t="s">
        <v>5029</v>
      </c>
      <c r="R49" s="10" t="s">
        <v>4991</v>
      </c>
      <c r="S49" s="10" t="s">
        <v>5052</v>
      </c>
      <c r="T49" s="10" t="s">
        <v>32</v>
      </c>
      <c r="U49" s="10" t="s">
        <v>5048</v>
      </c>
      <c r="V49" s="10" t="s">
        <v>5048</v>
      </c>
      <c r="W49" s="10" t="s">
        <v>4984</v>
      </c>
      <c r="X49" s="10" t="s">
        <v>5033</v>
      </c>
      <c r="Y49" s="10"/>
      <c r="Z49" s="10" t="s">
        <v>5044</v>
      </c>
      <c r="AA49" s="10" t="s">
        <v>4987</v>
      </c>
      <c r="AB49" s="10"/>
      <c r="AC49" s="10" t="s">
        <v>4988</v>
      </c>
      <c r="AD49" s="29">
        <v>800000217</v>
      </c>
      <c r="AE49" s="20" t="str">
        <f>VLOOKUP(E49,'FILIAIS PETZ'!A:Q,17,0)</f>
        <v>SP7</v>
      </c>
      <c r="AF49" s="20" t="str">
        <f>VLOOKUP(E49,'FILIAIS PETZ'!A:Q,3,0)</f>
        <v>FELICIO</v>
      </c>
      <c r="AG49" s="20" t="str">
        <f>VLOOKUP(E49,'FILIAIS PETZ'!A:Q,2,0)</f>
        <v>R3</v>
      </c>
      <c r="AH49" s="75">
        <v>20114</v>
      </c>
      <c r="AI49" s="16" t="s">
        <v>5236</v>
      </c>
      <c r="AJ49" s="43">
        <f>VLOOKUP(E49,'FILIAIS PETZ'!$A$2:$K$2000,11,0)</f>
        <v>18328118003205</v>
      </c>
      <c r="AK49" s="44">
        <f t="shared" si="4"/>
        <v>18328118003205</v>
      </c>
    </row>
    <row r="50" spans="1:37" s="15" customFormat="1" ht="15" customHeight="1" thickBot="1" x14ac:dyDescent="0.25">
      <c r="A50" s="9">
        <f t="shared" si="3"/>
        <v>835929</v>
      </c>
      <c r="B50" s="18">
        <f>VLOOKUP(C50,FORNECEDORES!D:E,2,0)</f>
        <v>223099</v>
      </c>
      <c r="C50" s="19" t="str">
        <f>VLOOKUP(D50,FORNECEDORES!A:D,4,0)</f>
        <v>33.782.083/0001-77</v>
      </c>
      <c r="D50" s="25" t="s">
        <v>3652</v>
      </c>
      <c r="E50" s="20" t="str">
        <f t="shared" si="0"/>
        <v>04 0139</v>
      </c>
      <c r="F50" s="28" t="s">
        <v>4978</v>
      </c>
      <c r="G50" s="21" t="str">
        <f>VLOOKUP(E50,'FILIAIS PETZ'!A:E,5,0)</f>
        <v>PETZ PALMAS</v>
      </c>
      <c r="H50" s="20" t="str">
        <f>VLOOKUP(E50,'FILIAIS PETZ'!A:D,4,0)</f>
        <v>PMAS-TO</v>
      </c>
      <c r="I50" s="46">
        <v>44950</v>
      </c>
      <c r="J50" s="10">
        <v>835929</v>
      </c>
      <c r="K50" s="10" t="s">
        <v>6322</v>
      </c>
      <c r="L50" s="29" t="s">
        <v>6035</v>
      </c>
      <c r="M50" s="46">
        <v>45342</v>
      </c>
      <c r="N50" s="46">
        <v>45364</v>
      </c>
      <c r="O50" s="46">
        <v>45345</v>
      </c>
      <c r="P50" s="28" t="s">
        <v>4990</v>
      </c>
      <c r="Q50" s="10">
        <v>3</v>
      </c>
      <c r="R50" s="10">
        <v>1</v>
      </c>
      <c r="S50" s="10" t="s">
        <v>4983</v>
      </c>
      <c r="T50" s="10" t="s">
        <v>32</v>
      </c>
      <c r="U50" s="10">
        <v>11002</v>
      </c>
      <c r="V50" s="10">
        <v>11002</v>
      </c>
      <c r="W50" s="10" t="s">
        <v>5019</v>
      </c>
      <c r="X50" s="10" t="s">
        <v>4985</v>
      </c>
      <c r="Y50" s="10"/>
      <c r="Z50" s="10" t="s">
        <v>4993</v>
      </c>
      <c r="AA50" s="10" t="s">
        <v>5013</v>
      </c>
      <c r="AB50" s="10"/>
      <c r="AC50" s="10" t="s">
        <v>5006</v>
      </c>
      <c r="AD50" s="29"/>
      <c r="AE50" s="20" t="str">
        <f>VLOOKUP(E50,'FILIAIS PETZ'!A:Q,17,0)</f>
        <v>CO-2</v>
      </c>
      <c r="AF50" s="20" t="str">
        <f>VLOOKUP(E50,'FILIAIS PETZ'!A:Q,3,0)</f>
        <v>FELICIO</v>
      </c>
      <c r="AG50" s="20" t="str">
        <f>VLOOKUP(E50,'FILIAIS PETZ'!A:Q,2,0)</f>
        <v>R3</v>
      </c>
      <c r="AH50" s="75">
        <v>1200</v>
      </c>
      <c r="AI50" s="16" t="s">
        <v>5487</v>
      </c>
      <c r="AJ50" s="43">
        <f>VLOOKUP(E50,'FILIAIS PETZ'!$A$2:$K$2000,11,0)</f>
        <v>18328118014088</v>
      </c>
      <c r="AK50" s="44">
        <f t="shared" si="4"/>
        <v>18328118014088</v>
      </c>
    </row>
    <row r="51" spans="1:37" s="15" customFormat="1" ht="15" customHeight="1" thickBot="1" x14ac:dyDescent="0.25">
      <c r="A51" s="9">
        <f t="shared" si="3"/>
        <v>835931</v>
      </c>
      <c r="B51" s="18">
        <f>VLOOKUP(C51,FORNECEDORES!D:E,2,0)</f>
        <v>379168</v>
      </c>
      <c r="C51" s="19" t="str">
        <f>VLOOKUP(D51,FORNECEDORES!A:D,4,0)</f>
        <v>84.531.557/0001-49</v>
      </c>
      <c r="D51" s="25" t="s">
        <v>4090</v>
      </c>
      <c r="E51" s="20" t="str">
        <f t="shared" si="0"/>
        <v>04 0146</v>
      </c>
      <c r="F51" s="28" t="s">
        <v>4947</v>
      </c>
      <c r="G51" s="21" t="str">
        <f>VLOOKUP(E51,'FILIAIS PETZ'!A:E,5,0)</f>
        <v>PETZ DJALMA BATISTA</v>
      </c>
      <c r="H51" s="20" t="str">
        <f>VLOOKUP(E51,'FILIAIS PETZ'!A:D,4,0)</f>
        <v>DJBA-AM</v>
      </c>
      <c r="I51" s="46">
        <v>44950</v>
      </c>
      <c r="J51" s="10">
        <v>835931</v>
      </c>
      <c r="K51" s="10" t="s">
        <v>5181</v>
      </c>
      <c r="L51" s="28" t="s">
        <v>5833</v>
      </c>
      <c r="M51" s="46">
        <v>45328</v>
      </c>
      <c r="N51" s="46">
        <v>45357</v>
      </c>
      <c r="O51" s="46">
        <v>45341</v>
      </c>
      <c r="P51" s="28" t="s">
        <v>4990</v>
      </c>
      <c r="Q51" s="10">
        <v>3</v>
      </c>
      <c r="R51" s="10">
        <v>1</v>
      </c>
      <c r="S51" s="10" t="s">
        <v>4983</v>
      </c>
      <c r="T51" s="10" t="s">
        <v>32</v>
      </c>
      <c r="U51" s="10">
        <v>11002</v>
      </c>
      <c r="V51" s="10">
        <v>11002</v>
      </c>
      <c r="W51" s="10" t="s">
        <v>5039</v>
      </c>
      <c r="X51" s="10" t="s">
        <v>4985</v>
      </c>
      <c r="Y51" s="10"/>
      <c r="Z51" s="10" t="s">
        <v>4993</v>
      </c>
      <c r="AA51" s="10" t="s">
        <v>5183</v>
      </c>
      <c r="AB51" s="10"/>
      <c r="AC51" s="10" t="s">
        <v>5006</v>
      </c>
      <c r="AD51" s="29"/>
      <c r="AE51" s="20" t="str">
        <f>VLOOKUP(E51,'FILIAIS PETZ'!A:Q,17,0)</f>
        <v>CO-3</v>
      </c>
      <c r="AF51" s="20" t="str">
        <f>VLOOKUP(E51,'FILIAIS PETZ'!A:Q,3,0)</f>
        <v>FELICIO</v>
      </c>
      <c r="AG51" s="20" t="str">
        <f>VLOOKUP(E51,'FILIAIS PETZ'!A:Q,2,0)</f>
        <v>R3</v>
      </c>
      <c r="AH51" s="75">
        <v>600</v>
      </c>
      <c r="AI51" s="16" t="s">
        <v>5488</v>
      </c>
      <c r="AJ51" s="43">
        <f>VLOOKUP(E51,'FILIAIS PETZ'!$A$2:$K$2000,11,0)</f>
        <v>18328118013782</v>
      </c>
      <c r="AK51" s="44">
        <f t="shared" si="4"/>
        <v>18328118013782</v>
      </c>
    </row>
    <row r="52" spans="1:37" s="15" customFormat="1" ht="15" customHeight="1" thickBot="1" x14ac:dyDescent="0.25">
      <c r="A52" s="9">
        <f t="shared" si="3"/>
        <v>814714</v>
      </c>
      <c r="B52" s="18">
        <f>VLOOKUP(C52,FORNECEDORES!D:E,2,0)</f>
        <v>534461</v>
      </c>
      <c r="C52" s="19" t="str">
        <f>VLOOKUP(D52,FORNECEDORES!A:D,4,0)</f>
        <v>44.704.863/0001-15</v>
      </c>
      <c r="D52" s="25" t="s">
        <v>4401</v>
      </c>
      <c r="E52" s="20" t="str">
        <f t="shared" si="0"/>
        <v>04 0073</v>
      </c>
      <c r="F52" s="28" t="s">
        <v>4953</v>
      </c>
      <c r="G52" s="21" t="str">
        <f>VLOOKUP(E52,'FILIAIS PETZ'!A:E,5,0)</f>
        <v>PETZ CAMPO GRANDE</v>
      </c>
      <c r="H52" s="20" t="str">
        <f>VLOOKUP(E52,'FILIAIS PETZ'!A:D,4,0)</f>
        <v>CGDE-MS</v>
      </c>
      <c r="I52" s="46">
        <v>44950</v>
      </c>
      <c r="J52" s="10">
        <v>814714</v>
      </c>
      <c r="K52" s="10" t="s">
        <v>5181</v>
      </c>
      <c r="L52" s="28" t="s">
        <v>5513</v>
      </c>
      <c r="M52" s="46">
        <v>45303</v>
      </c>
      <c r="N52" s="46">
        <v>45343</v>
      </c>
      <c r="O52" s="46">
        <v>45321</v>
      </c>
      <c r="P52" s="28" t="s">
        <v>4990</v>
      </c>
      <c r="Q52" s="10">
        <v>3</v>
      </c>
      <c r="R52" s="10">
        <v>1</v>
      </c>
      <c r="S52" s="10" t="s">
        <v>4983</v>
      </c>
      <c r="T52" s="10" t="s">
        <v>32</v>
      </c>
      <c r="U52" s="10">
        <v>11002</v>
      </c>
      <c r="V52" s="10">
        <v>11002</v>
      </c>
      <c r="W52" s="10" t="s">
        <v>5107</v>
      </c>
      <c r="X52" s="10" t="s">
        <v>4985</v>
      </c>
      <c r="Y52" s="10"/>
      <c r="Z52" s="10" t="s">
        <v>4993</v>
      </c>
      <c r="AA52" s="10" t="s">
        <v>5013</v>
      </c>
      <c r="AB52" s="10"/>
      <c r="AC52" s="10" t="s">
        <v>5006</v>
      </c>
      <c r="AD52" s="29"/>
      <c r="AE52" s="20" t="str">
        <f>VLOOKUP(E52,'FILIAIS PETZ'!A:Q,17,0)</f>
        <v>CO-1</v>
      </c>
      <c r="AF52" s="20" t="str">
        <f>VLOOKUP(E52,'FILIAIS PETZ'!A:Q,3,0)</f>
        <v>FELICIO</v>
      </c>
      <c r="AG52" s="20" t="str">
        <f>VLOOKUP(E52,'FILIAIS PETZ'!A:Q,2,0)</f>
        <v>R3</v>
      </c>
      <c r="AH52" s="75">
        <v>600</v>
      </c>
      <c r="AI52" s="16" t="s">
        <v>5512</v>
      </c>
      <c r="AJ52" s="43">
        <f>VLOOKUP(E52,'FILIAIS PETZ'!$A$2:$K$2000,11,0)</f>
        <v>18328118007383</v>
      </c>
      <c r="AK52" s="44">
        <f t="shared" si="4"/>
        <v>18328118007383</v>
      </c>
    </row>
    <row r="53" spans="1:37" s="15" customFormat="1" ht="15" customHeight="1" thickBot="1" x14ac:dyDescent="0.25">
      <c r="A53" s="9" t="str">
        <f t="shared" ref="A53:A58" si="5">J53</f>
        <v>PREVENTIVA</v>
      </c>
      <c r="B53" s="18">
        <f>VLOOKUP(C53,FORNECEDORES!D:E,2,0)</f>
        <v>379469</v>
      </c>
      <c r="C53" s="19" t="str">
        <f>VLOOKUP(D53,FORNECEDORES!A:D,4,0)</f>
        <v>01.704.331/0001-75</v>
      </c>
      <c r="D53" s="25" t="s">
        <v>4064</v>
      </c>
      <c r="E53" s="20" t="str">
        <f t="shared" si="0"/>
        <v>04 0144</v>
      </c>
      <c r="F53" s="28" t="s">
        <v>4938</v>
      </c>
      <c r="G53" s="21" t="str">
        <f>VLOOKUP(E53,'FILIAIS PETZ'!A:E,5,0)</f>
        <v>PETZ FERNANDO CORREA</v>
      </c>
      <c r="H53" s="20" t="str">
        <f>VLOOKUP(E53,'FILIAIS PETZ'!A:D,4,0)</f>
        <v>FCOR-MT</v>
      </c>
      <c r="I53" s="46">
        <v>44958</v>
      </c>
      <c r="J53" s="10" t="s">
        <v>4980</v>
      </c>
      <c r="K53" s="10" t="s">
        <v>5858</v>
      </c>
      <c r="L53" s="28" t="s">
        <v>11526</v>
      </c>
      <c r="M53" s="46">
        <v>45051</v>
      </c>
      <c r="N53" s="46">
        <v>45525</v>
      </c>
      <c r="O53" s="46">
        <v>45509</v>
      </c>
      <c r="P53" s="28" t="s">
        <v>4998</v>
      </c>
      <c r="Q53" s="10">
        <v>3</v>
      </c>
      <c r="R53" s="10" t="s">
        <v>4991</v>
      </c>
      <c r="S53" s="10" t="s">
        <v>4983</v>
      </c>
      <c r="T53" s="10" t="s">
        <v>32</v>
      </c>
      <c r="U53" s="10">
        <v>11002</v>
      </c>
      <c r="V53" s="10">
        <v>11002</v>
      </c>
      <c r="W53" s="10"/>
      <c r="X53" s="10" t="s">
        <v>4992</v>
      </c>
      <c r="Y53" s="10"/>
      <c r="Z53" s="10" t="s">
        <v>4980</v>
      </c>
      <c r="AA53" s="10"/>
      <c r="AB53" s="10"/>
      <c r="AC53" s="10" t="s">
        <v>4999</v>
      </c>
      <c r="AD53" s="29"/>
      <c r="AE53" s="20" t="str">
        <f>VLOOKUP(E53,'FILIAIS PETZ'!A:Q,17,0)</f>
        <v>CO-3</v>
      </c>
      <c r="AF53" s="20" t="str">
        <f>VLOOKUP(E53,'FILIAIS PETZ'!A:Q,3,0)</f>
        <v>FELICIO</v>
      </c>
      <c r="AG53" s="20" t="str">
        <f>VLOOKUP(E53,'FILIAIS PETZ'!A:Q,2,0)</f>
        <v>R3</v>
      </c>
      <c r="AH53" s="75">
        <v>1913.75</v>
      </c>
      <c r="AI53" s="16" t="s">
        <v>5017</v>
      </c>
      <c r="AJ53" s="43">
        <f>VLOOKUP(E53,'FILIAIS PETZ'!$A$2:$K$2000,11,0)</f>
        <v>18328118014169</v>
      </c>
      <c r="AK53" s="44">
        <f t="shared" si="4"/>
        <v>18328118014169</v>
      </c>
    </row>
    <row r="54" spans="1:37" s="15" customFormat="1" ht="15" customHeight="1" thickBot="1" x14ac:dyDescent="0.25">
      <c r="A54" s="9" t="str">
        <f t="shared" si="5"/>
        <v>PREVENTIVA</v>
      </c>
      <c r="B54" s="18">
        <f>VLOOKUP(C54,FORNECEDORES!D:E,2,0)</f>
        <v>379469</v>
      </c>
      <c r="C54" s="19" t="str">
        <f>VLOOKUP(D54,FORNECEDORES!A:D,4,0)</f>
        <v>01.704.331/0001-75</v>
      </c>
      <c r="D54" s="25" t="s">
        <v>4064</v>
      </c>
      <c r="E54" s="20" t="str">
        <f t="shared" si="0"/>
        <v>04 0224</v>
      </c>
      <c r="F54" s="28" t="s">
        <v>4941</v>
      </c>
      <c r="G54" s="21" t="str">
        <f>VLOOKUP(E54,'FILIAIS PETZ'!A:E,5,0)</f>
        <v>PETZ NORTE SUL PLAZA</v>
      </c>
      <c r="H54" s="20" t="str">
        <f>VLOOKUP(E54,'FILIAIS PETZ'!A:D,4,0)</f>
        <v>NSPL-MS</v>
      </c>
      <c r="I54" s="46">
        <v>44958</v>
      </c>
      <c r="J54" s="10" t="s">
        <v>4980</v>
      </c>
      <c r="K54" s="10" t="s">
        <v>5858</v>
      </c>
      <c r="L54" s="28" t="s">
        <v>11525</v>
      </c>
      <c r="M54" s="46">
        <v>45051</v>
      </c>
      <c r="N54" s="46">
        <v>45525</v>
      </c>
      <c r="O54" s="46">
        <v>45509</v>
      </c>
      <c r="P54" s="28" t="s">
        <v>4998</v>
      </c>
      <c r="Q54" s="10">
        <v>3</v>
      </c>
      <c r="R54" s="10" t="s">
        <v>4991</v>
      </c>
      <c r="S54" s="10" t="s">
        <v>4983</v>
      </c>
      <c r="T54" s="10" t="s">
        <v>32</v>
      </c>
      <c r="U54" s="10">
        <v>11002</v>
      </c>
      <c r="V54" s="10">
        <v>11002</v>
      </c>
      <c r="W54" s="10"/>
      <c r="X54" s="10" t="s">
        <v>4992</v>
      </c>
      <c r="Y54" s="10"/>
      <c r="Z54" s="10" t="s">
        <v>4980</v>
      </c>
      <c r="AA54" s="10"/>
      <c r="AB54" s="10"/>
      <c r="AC54" s="10" t="s">
        <v>4999</v>
      </c>
      <c r="AD54" s="29"/>
      <c r="AE54" s="20" t="str">
        <f>VLOOKUP(E54,'FILIAIS PETZ'!A:Q,17,0)</f>
        <v>CO-1</v>
      </c>
      <c r="AF54" s="20" t="str">
        <f>VLOOKUP(E54,'FILIAIS PETZ'!A:Q,3,0)</f>
        <v>FELICIO</v>
      </c>
      <c r="AG54" s="20" t="str">
        <f>VLOOKUP(E54,'FILIAIS PETZ'!A:Q,2,0)</f>
        <v>R3</v>
      </c>
      <c r="AH54" s="75">
        <v>1640.36</v>
      </c>
      <c r="AI54" s="16" t="s">
        <v>5017</v>
      </c>
      <c r="AJ54" s="43">
        <f>VLOOKUP(E54,'FILIAIS PETZ'!$A$2:$K$2000,11,0)</f>
        <v>18328118021459</v>
      </c>
      <c r="AK54" s="44">
        <f t="shared" si="4"/>
        <v>18328118021459</v>
      </c>
    </row>
    <row r="55" spans="1:37" s="15" customFormat="1" ht="15" customHeight="1" thickBot="1" x14ac:dyDescent="0.25">
      <c r="A55" s="9" t="str">
        <f t="shared" si="5"/>
        <v>PREVENTIVA</v>
      </c>
      <c r="B55" s="18">
        <f>VLOOKUP(C55,FORNECEDORES!D:E,2,0)</f>
        <v>379469</v>
      </c>
      <c r="C55" s="19" t="str">
        <f>VLOOKUP(D55,FORNECEDORES!A:D,4,0)</f>
        <v>01.704.331/0001-75</v>
      </c>
      <c r="D55" s="25" t="s">
        <v>4064</v>
      </c>
      <c r="E55" s="20" t="str">
        <f t="shared" si="0"/>
        <v>04 0228</v>
      </c>
      <c r="F55" s="28" t="s">
        <v>4939</v>
      </c>
      <c r="G55" s="21" t="str">
        <f>VLOOKUP(E55,'FILIAIS PETZ'!A:E,5,0)</f>
        <v>PETZ SHOPPING PANTANAL</v>
      </c>
      <c r="H55" s="20" t="str">
        <f>VLOOKUP(E55,'FILIAIS PETZ'!A:D,4,0)</f>
        <v>SPAN-MT</v>
      </c>
      <c r="I55" s="46">
        <v>44958</v>
      </c>
      <c r="J55" s="10" t="s">
        <v>4980</v>
      </c>
      <c r="K55" s="10" t="s">
        <v>5858</v>
      </c>
      <c r="L55" s="28" t="s">
        <v>11554</v>
      </c>
      <c r="M55" s="46">
        <v>45296</v>
      </c>
      <c r="N55" s="46">
        <v>45525</v>
      </c>
      <c r="O55" s="46">
        <v>45511</v>
      </c>
      <c r="P55" s="28" t="s">
        <v>4998</v>
      </c>
      <c r="Q55" s="10">
        <v>3</v>
      </c>
      <c r="R55" s="10" t="s">
        <v>4991</v>
      </c>
      <c r="S55" s="10" t="s">
        <v>4983</v>
      </c>
      <c r="T55" s="10" t="s">
        <v>32</v>
      </c>
      <c r="U55" s="10">
        <v>11002</v>
      </c>
      <c r="V55" s="10">
        <v>11002</v>
      </c>
      <c r="W55" s="10"/>
      <c r="X55" s="10" t="s">
        <v>4992</v>
      </c>
      <c r="Y55" s="10"/>
      <c r="Z55" s="10" t="s">
        <v>4980</v>
      </c>
      <c r="AA55" s="10"/>
      <c r="AB55" s="10"/>
      <c r="AC55" s="10" t="s">
        <v>4999</v>
      </c>
      <c r="AD55" s="29"/>
      <c r="AE55" s="20" t="str">
        <f>VLOOKUP(E55,'FILIAIS PETZ'!A:Q,17,0)</f>
        <v>CO-3</v>
      </c>
      <c r="AF55" s="20" t="str">
        <f>VLOOKUP(E55,'FILIAIS PETZ'!A:Q,3,0)</f>
        <v>FELICIO</v>
      </c>
      <c r="AG55" s="20" t="str">
        <f>VLOOKUP(E55,'FILIAIS PETZ'!A:Q,2,0)</f>
        <v>R3</v>
      </c>
      <c r="AH55" s="75">
        <v>600</v>
      </c>
      <c r="AI55" s="16" t="s">
        <v>5017</v>
      </c>
      <c r="AJ55" s="43">
        <f>VLOOKUP(E55,'FILIAIS PETZ'!$A$2:$K$2000,11,0)</f>
        <v>18328118021700</v>
      </c>
      <c r="AK55" s="44">
        <f t="shared" si="4"/>
        <v>18328118021700</v>
      </c>
    </row>
    <row r="56" spans="1:37" s="15" customFormat="1" ht="15" customHeight="1" thickBot="1" x14ac:dyDescent="0.25">
      <c r="A56" s="9" t="str">
        <f t="shared" si="5"/>
        <v>PREVENTIVA</v>
      </c>
      <c r="B56" s="18">
        <f>VLOOKUP(C56,FORNECEDORES!D:E,2,0)</f>
        <v>379469</v>
      </c>
      <c r="C56" s="19" t="str">
        <f>VLOOKUP(D56,FORNECEDORES!A:D,4,0)</f>
        <v>01.704.331/0001-75</v>
      </c>
      <c r="D56" s="25" t="s">
        <v>4064</v>
      </c>
      <c r="E56" s="20" t="str">
        <f t="shared" si="0"/>
        <v>04 0051</v>
      </c>
      <c r="F56" s="28" t="s">
        <v>4948</v>
      </c>
      <c r="G56" s="21" t="str">
        <f>VLOOKUP(E56,'FILIAIS PETZ'!A:E,5,0)</f>
        <v>PETZ TAMBORÉ</v>
      </c>
      <c r="H56" s="20" t="str">
        <f>VLOOKUP(E56,'FILIAIS PETZ'!A:D,4,0)</f>
        <v>TMBO-SP</v>
      </c>
      <c r="I56" s="46">
        <v>44958</v>
      </c>
      <c r="J56" s="10" t="s">
        <v>4980</v>
      </c>
      <c r="K56" s="10" t="s">
        <v>5858</v>
      </c>
      <c r="L56" s="28" t="s">
        <v>11539</v>
      </c>
      <c r="M56" s="46">
        <v>45265</v>
      </c>
      <c r="N56" s="46">
        <v>45525</v>
      </c>
      <c r="O56" s="46">
        <v>45510</v>
      </c>
      <c r="P56" s="28" t="s">
        <v>4998</v>
      </c>
      <c r="Q56" s="10">
        <v>3</v>
      </c>
      <c r="R56" s="10" t="s">
        <v>4991</v>
      </c>
      <c r="S56" s="10" t="s">
        <v>4983</v>
      </c>
      <c r="T56" s="10" t="s">
        <v>32</v>
      </c>
      <c r="U56" s="10">
        <v>11002</v>
      </c>
      <c r="V56" s="10">
        <v>11002</v>
      </c>
      <c r="W56" s="10"/>
      <c r="X56" s="10" t="s">
        <v>4992</v>
      </c>
      <c r="Y56" s="10"/>
      <c r="Z56" s="10" t="s">
        <v>4980</v>
      </c>
      <c r="AA56" s="10"/>
      <c r="AB56" s="10"/>
      <c r="AC56" s="10" t="s">
        <v>4999</v>
      </c>
      <c r="AD56" s="29"/>
      <c r="AE56" s="20" t="str">
        <f>VLOOKUP(E56,'FILIAIS PETZ'!A:Q,17,0)</f>
        <v>SP7</v>
      </c>
      <c r="AF56" s="20" t="str">
        <f>VLOOKUP(E56,'FILIAIS PETZ'!A:Q,3,0)</f>
        <v>FELICIO</v>
      </c>
      <c r="AG56" s="20" t="str">
        <f>VLOOKUP(E56,'FILIAIS PETZ'!A:Q,2,0)</f>
        <v>R3</v>
      </c>
      <c r="AH56" s="75">
        <v>758.55</v>
      </c>
      <c r="AI56" s="16" t="s">
        <v>5017</v>
      </c>
      <c r="AJ56" s="43">
        <f>VLOOKUP(E56,'FILIAIS PETZ'!$A$2:$K$2000,11,0)</f>
        <v>18328118004872</v>
      </c>
      <c r="AK56" s="44">
        <f t="shared" si="4"/>
        <v>18328118004872</v>
      </c>
    </row>
    <row r="57" spans="1:37" s="15" customFormat="1" ht="15" customHeight="1" thickBot="1" x14ac:dyDescent="0.25">
      <c r="A57" s="9" t="str">
        <f t="shared" si="5"/>
        <v>PREVENTIVA</v>
      </c>
      <c r="B57" s="18">
        <f>VLOOKUP(C57,FORNECEDORES!D:E,2,0)</f>
        <v>379469</v>
      </c>
      <c r="C57" s="19" t="str">
        <f>VLOOKUP(D57,FORNECEDORES!A:D,4,0)</f>
        <v>01.704.331/0001-75</v>
      </c>
      <c r="D57" s="61" t="s">
        <v>4064</v>
      </c>
      <c r="E57" s="20" t="str">
        <f t="shared" si="0"/>
        <v>04 0026</v>
      </c>
      <c r="F57" s="28" t="s">
        <v>4949</v>
      </c>
      <c r="G57" s="21" t="str">
        <f>VLOOKUP(E57,'FILIAIS PETZ'!A:E,5,0)</f>
        <v>PETZ IGUATEMI ESPLANADA</v>
      </c>
      <c r="H57" s="20" t="str">
        <f>VLOOKUP(E57,'FILIAIS PETZ'!A:D,4,0)</f>
        <v>IGES-SP</v>
      </c>
      <c r="I57" s="46">
        <v>44958</v>
      </c>
      <c r="J57" s="10" t="s">
        <v>4980</v>
      </c>
      <c r="K57" s="10" t="s">
        <v>5858</v>
      </c>
      <c r="L57" s="28" t="s">
        <v>11534</v>
      </c>
      <c r="M57" s="46">
        <v>45205</v>
      </c>
      <c r="N57" s="46">
        <v>45525</v>
      </c>
      <c r="O57" s="46">
        <v>45509</v>
      </c>
      <c r="P57" s="28" t="s">
        <v>4998</v>
      </c>
      <c r="Q57" s="10">
        <v>3</v>
      </c>
      <c r="R57" s="10" t="s">
        <v>4991</v>
      </c>
      <c r="S57" s="10" t="s">
        <v>4983</v>
      </c>
      <c r="T57" s="10" t="s">
        <v>32</v>
      </c>
      <c r="U57" s="10">
        <v>11002</v>
      </c>
      <c r="V57" s="10">
        <v>11002</v>
      </c>
      <c r="W57" s="10"/>
      <c r="X57" s="10" t="s">
        <v>4985</v>
      </c>
      <c r="Y57" s="10"/>
      <c r="Z57" s="10" t="s">
        <v>4980</v>
      </c>
      <c r="AA57" s="10" t="s">
        <v>4989</v>
      </c>
      <c r="AB57" s="10"/>
      <c r="AC57" s="10" t="s">
        <v>4999</v>
      </c>
      <c r="AD57" s="29"/>
      <c r="AE57" s="20" t="str">
        <f>VLOOKUP(E57,'FILIAIS PETZ'!A:Q,17,0)</f>
        <v>SP7</v>
      </c>
      <c r="AF57" s="20" t="str">
        <f>VLOOKUP(E57,'FILIAIS PETZ'!A:Q,3,0)</f>
        <v>FELICIO</v>
      </c>
      <c r="AG57" s="20" t="str">
        <f>VLOOKUP(E57,'FILIAIS PETZ'!A:Q,2,0)</f>
        <v>R3</v>
      </c>
      <c r="AH57" s="75">
        <v>741.65</v>
      </c>
      <c r="AI57" s="16" t="s">
        <v>5018</v>
      </c>
      <c r="AJ57" s="43">
        <f>VLOOKUP(E57,'FILIAIS PETZ'!$A$2:$K$2000,11,0)</f>
        <v>18328118002667</v>
      </c>
      <c r="AK57" s="44">
        <f t="shared" si="4"/>
        <v>18328118002667</v>
      </c>
    </row>
    <row r="58" spans="1:37" s="15" customFormat="1" ht="15" customHeight="1" thickBot="1" x14ac:dyDescent="0.25">
      <c r="A58" s="9" t="str">
        <f t="shared" si="5"/>
        <v>PREVENTIVA</v>
      </c>
      <c r="B58" s="18">
        <f>VLOOKUP(C58,FORNECEDORES!D:E,2,0)</f>
        <v>379469</v>
      </c>
      <c r="C58" s="19" t="str">
        <f>VLOOKUP(D58,FORNECEDORES!A:D,4,0)</f>
        <v>01.704.331/0001-75</v>
      </c>
      <c r="D58" s="61" t="s">
        <v>4064</v>
      </c>
      <c r="E58" s="20" t="str">
        <f t="shared" si="0"/>
        <v>04 0093</v>
      </c>
      <c r="F58" s="28" t="s">
        <v>4942</v>
      </c>
      <c r="G58" s="21" t="str">
        <f>VLOOKUP(E58,'FILIAIS PETZ'!A:E,5,0)</f>
        <v>PETZ INDAIATUBA</v>
      </c>
      <c r="H58" s="20" t="str">
        <f>VLOOKUP(E58,'FILIAIS PETZ'!A:D,4,0)</f>
        <v>INDT-SP</v>
      </c>
      <c r="I58" s="46">
        <v>44958</v>
      </c>
      <c r="J58" s="10" t="s">
        <v>4980</v>
      </c>
      <c r="K58" s="10" t="s">
        <v>5858</v>
      </c>
      <c r="L58" s="28" t="s">
        <v>11517</v>
      </c>
      <c r="M58" s="46">
        <v>45035</v>
      </c>
      <c r="N58" s="46">
        <v>45525</v>
      </c>
      <c r="O58" s="46">
        <v>45509</v>
      </c>
      <c r="P58" s="28" t="s">
        <v>4998</v>
      </c>
      <c r="Q58" s="10">
        <v>3</v>
      </c>
      <c r="R58" s="10" t="s">
        <v>4991</v>
      </c>
      <c r="S58" s="10" t="s">
        <v>4983</v>
      </c>
      <c r="T58" s="10" t="s">
        <v>32</v>
      </c>
      <c r="U58" s="10">
        <v>11002</v>
      </c>
      <c r="V58" s="10">
        <v>11002</v>
      </c>
      <c r="W58" s="10"/>
      <c r="X58" s="10" t="s">
        <v>4985</v>
      </c>
      <c r="Y58" s="10"/>
      <c r="Z58" s="10" t="s">
        <v>4980</v>
      </c>
      <c r="AA58" s="10" t="s">
        <v>4989</v>
      </c>
      <c r="AB58" s="10"/>
      <c r="AC58" s="10" t="s">
        <v>4999</v>
      </c>
      <c r="AD58" s="29"/>
      <c r="AE58" s="20" t="str">
        <f>VLOOKUP(E58,'FILIAIS PETZ'!A:Q,17,0)</f>
        <v>SP7</v>
      </c>
      <c r="AF58" s="20" t="str">
        <f>VLOOKUP(E58,'FILIAIS PETZ'!A:Q,3,0)</f>
        <v>FELICIO</v>
      </c>
      <c r="AG58" s="20" t="str">
        <f>VLOOKUP(E58,'FILIAIS PETZ'!A:Q,2,0)</f>
        <v>R3</v>
      </c>
      <c r="AH58" s="75">
        <v>741.65</v>
      </c>
      <c r="AI58" s="16" t="s">
        <v>5018</v>
      </c>
      <c r="AJ58" s="43">
        <f>VLOOKUP(E58,'FILIAIS PETZ'!$A$2:$K$2000,11,0)</f>
        <v>18328118008517</v>
      </c>
      <c r="AK58" s="44">
        <f t="shared" si="4"/>
        <v>18328118008517</v>
      </c>
    </row>
    <row r="59" spans="1:37" s="15" customFormat="1" ht="15" customHeight="1" thickBot="1" x14ac:dyDescent="0.25">
      <c r="A59" s="9" t="str">
        <f t="shared" si="3"/>
        <v>PREVENTIVA</v>
      </c>
      <c r="B59" s="18">
        <f>VLOOKUP(C59,FORNECEDORES!D:E,2,0)</f>
        <v>379469</v>
      </c>
      <c r="C59" s="19" t="str">
        <f>VLOOKUP(D59,FORNECEDORES!A:D,4,0)</f>
        <v>01.704.331/0001-75</v>
      </c>
      <c r="D59" s="25" t="s">
        <v>4064</v>
      </c>
      <c r="E59" s="20" t="str">
        <f t="shared" si="0"/>
        <v>04 0156</v>
      </c>
      <c r="F59" s="28" t="s">
        <v>4940</v>
      </c>
      <c r="G59" s="21" t="str">
        <f>VLOOKUP(E59,'FILIAIS PETZ'!A:E,5,0)</f>
        <v>PETZ ITAPETININGA</v>
      </c>
      <c r="H59" s="20" t="str">
        <f>VLOOKUP(E59,'FILIAIS PETZ'!A:D,4,0)</f>
        <v>ITPT-SP</v>
      </c>
      <c r="I59" s="46">
        <v>44958</v>
      </c>
      <c r="J59" s="10" t="s">
        <v>4980</v>
      </c>
      <c r="K59" s="10" t="s">
        <v>5858</v>
      </c>
      <c r="L59" s="28" t="s">
        <v>6541</v>
      </c>
      <c r="M59" s="46">
        <v>45243</v>
      </c>
      <c r="N59" s="46">
        <v>45406</v>
      </c>
      <c r="O59" s="46">
        <v>45387</v>
      </c>
      <c r="P59" s="28" t="s">
        <v>4998</v>
      </c>
      <c r="Q59" s="10">
        <v>3</v>
      </c>
      <c r="R59" s="10" t="s">
        <v>4991</v>
      </c>
      <c r="S59" s="10" t="s">
        <v>4983</v>
      </c>
      <c r="T59" s="10" t="s">
        <v>32</v>
      </c>
      <c r="U59" s="10">
        <v>11002</v>
      </c>
      <c r="V59" s="10">
        <v>11002</v>
      </c>
      <c r="W59" s="10"/>
      <c r="X59" s="10" t="s">
        <v>4985</v>
      </c>
      <c r="Y59" s="10"/>
      <c r="Z59" s="10" t="s">
        <v>4980</v>
      </c>
      <c r="AA59" s="10" t="s">
        <v>4989</v>
      </c>
      <c r="AB59" s="10"/>
      <c r="AC59" s="10" t="s">
        <v>4999</v>
      </c>
      <c r="AD59" s="29"/>
      <c r="AE59" s="20" t="str">
        <f>VLOOKUP(E59,'FILIAIS PETZ'!A:Q,17,0)</f>
        <v>SP7</v>
      </c>
      <c r="AF59" s="20" t="str">
        <f>VLOOKUP(E59,'FILIAIS PETZ'!A:Q,3,0)</f>
        <v>FELICIO</v>
      </c>
      <c r="AG59" s="20" t="str">
        <f>VLOOKUP(E59,'FILIAIS PETZ'!A:Q,2,0)</f>
        <v>R3</v>
      </c>
      <c r="AH59" s="75">
        <v>741.65</v>
      </c>
      <c r="AI59" s="16" t="s">
        <v>5018</v>
      </c>
      <c r="AJ59" s="43">
        <f>VLOOKUP(E59,'FILIAIS PETZ'!$A$2:$K$2000,11,0)</f>
        <v>18328118014754</v>
      </c>
      <c r="AK59" s="44">
        <f t="shared" si="4"/>
        <v>18328118014754</v>
      </c>
    </row>
    <row r="60" spans="1:37" s="15" customFormat="1" ht="15" customHeight="1" thickBot="1" x14ac:dyDescent="0.25">
      <c r="A60" s="9" t="str">
        <f>J60</f>
        <v>PREVENTIVA</v>
      </c>
      <c r="B60" s="18">
        <f>VLOOKUP(C60,FORNECEDORES!D:E,2,0)</f>
        <v>379469</v>
      </c>
      <c r="C60" s="19" t="str">
        <f>VLOOKUP(D60,FORNECEDORES!A:D,4,0)</f>
        <v>01.704.331/0001-75</v>
      </c>
      <c r="D60" s="61" t="s">
        <v>4064</v>
      </c>
      <c r="E60" s="20" t="str">
        <f t="shared" si="0"/>
        <v>04 0119</v>
      </c>
      <c r="F60" s="28" t="s">
        <v>4934</v>
      </c>
      <c r="G60" s="21" t="str">
        <f>VLOOKUP(E60,'FILIAIS PETZ'!A:E,5,0)</f>
        <v>PETZ ITU</v>
      </c>
      <c r="H60" s="20" t="str">
        <f>VLOOKUP(E60,'FILIAIS PETZ'!A:D,4,0)</f>
        <v>ITTU-SP</v>
      </c>
      <c r="I60" s="46">
        <v>44958</v>
      </c>
      <c r="J60" s="10" t="s">
        <v>4980</v>
      </c>
      <c r="K60" s="10" t="s">
        <v>5858</v>
      </c>
      <c r="L60" s="28" t="s">
        <v>11518</v>
      </c>
      <c r="M60" s="46">
        <v>45035</v>
      </c>
      <c r="N60" s="46">
        <v>45525</v>
      </c>
      <c r="O60" s="46">
        <v>45509</v>
      </c>
      <c r="P60" s="28" t="s">
        <v>4998</v>
      </c>
      <c r="Q60" s="10">
        <v>3</v>
      </c>
      <c r="R60" s="10" t="s">
        <v>4991</v>
      </c>
      <c r="S60" s="10" t="s">
        <v>4983</v>
      </c>
      <c r="T60" s="10" t="s">
        <v>32</v>
      </c>
      <c r="U60" s="10">
        <v>11002</v>
      </c>
      <c r="V60" s="10">
        <v>11002</v>
      </c>
      <c r="W60" s="10"/>
      <c r="X60" s="10" t="s">
        <v>4985</v>
      </c>
      <c r="Y60" s="10"/>
      <c r="Z60" s="10" t="s">
        <v>4980</v>
      </c>
      <c r="AA60" s="10" t="s">
        <v>4989</v>
      </c>
      <c r="AB60" s="10"/>
      <c r="AC60" s="10" t="s">
        <v>4999</v>
      </c>
      <c r="AD60" s="29"/>
      <c r="AE60" s="20" t="str">
        <f>VLOOKUP(E60,'FILIAIS PETZ'!A:Q,17,0)</f>
        <v>SP7</v>
      </c>
      <c r="AF60" s="20" t="str">
        <f>VLOOKUP(E60,'FILIAIS PETZ'!A:Q,3,0)</f>
        <v>FELICIO</v>
      </c>
      <c r="AG60" s="20" t="str">
        <f>VLOOKUP(E60,'FILIAIS PETZ'!A:Q,2,0)</f>
        <v>R3</v>
      </c>
      <c r="AH60" s="75">
        <v>741.65</v>
      </c>
      <c r="AI60" s="16" t="s">
        <v>5018</v>
      </c>
      <c r="AJ60" s="43">
        <f>VLOOKUP(E60,'FILIAIS PETZ'!$A$2:$K$2000,11,0)</f>
        <v>18328118010848</v>
      </c>
      <c r="AK60" s="44">
        <f t="shared" si="4"/>
        <v>18328118010848</v>
      </c>
    </row>
    <row r="61" spans="1:37" s="15" customFormat="1" ht="15" customHeight="1" thickBot="1" x14ac:dyDescent="0.25">
      <c r="A61" s="9" t="str">
        <f>J61</f>
        <v>PREVENTIVA</v>
      </c>
      <c r="B61" s="18">
        <f>VLOOKUP(C61,FORNECEDORES!D:E,2,0)</f>
        <v>379469</v>
      </c>
      <c r="C61" s="19" t="str">
        <f>VLOOKUP(D61,FORNECEDORES!A:D,4,0)</f>
        <v>01.704.331/0001-75</v>
      </c>
      <c r="D61" s="25" t="s">
        <v>4064</v>
      </c>
      <c r="E61" s="20" t="str">
        <f t="shared" si="0"/>
        <v>04 0224</v>
      </c>
      <c r="F61" s="28" t="s">
        <v>4941</v>
      </c>
      <c r="G61" s="21" t="str">
        <f>VLOOKUP(E61,'FILIAIS PETZ'!A:E,5,0)</f>
        <v>PETZ NORTE SUL PLAZA</v>
      </c>
      <c r="H61" s="20" t="str">
        <f>VLOOKUP(E61,'FILIAIS PETZ'!A:D,4,0)</f>
        <v>NSPL-MS</v>
      </c>
      <c r="I61" s="46">
        <v>44958</v>
      </c>
      <c r="J61" s="10" t="s">
        <v>4980</v>
      </c>
      <c r="K61" s="10" t="s">
        <v>5858</v>
      </c>
      <c r="L61" s="28" t="s">
        <v>11549</v>
      </c>
      <c r="M61" s="46">
        <v>45295</v>
      </c>
      <c r="N61" s="46">
        <v>45525</v>
      </c>
      <c r="O61" s="46">
        <v>45511</v>
      </c>
      <c r="P61" s="28" t="s">
        <v>4998</v>
      </c>
      <c r="Q61" s="10">
        <v>3</v>
      </c>
      <c r="R61" s="10" t="s">
        <v>4991</v>
      </c>
      <c r="S61" s="10" t="s">
        <v>4983</v>
      </c>
      <c r="T61" s="10" t="s">
        <v>32</v>
      </c>
      <c r="U61" s="10">
        <v>11002</v>
      </c>
      <c r="V61" s="10">
        <v>11002</v>
      </c>
      <c r="W61" s="10"/>
      <c r="X61" s="10" t="s">
        <v>4985</v>
      </c>
      <c r="Y61" s="10"/>
      <c r="Z61" s="10" t="s">
        <v>4980</v>
      </c>
      <c r="AA61" s="10" t="s">
        <v>4989</v>
      </c>
      <c r="AB61" s="10"/>
      <c r="AC61" s="10" t="s">
        <v>4999</v>
      </c>
      <c r="AD61" s="29"/>
      <c r="AE61" s="20" t="str">
        <f>VLOOKUP(E61,'FILIAIS PETZ'!A:Q,17,0)</f>
        <v>CO-1</v>
      </c>
      <c r="AF61" s="20" t="str">
        <f>VLOOKUP(E61,'FILIAIS PETZ'!A:Q,3,0)</f>
        <v>FELICIO</v>
      </c>
      <c r="AG61" s="20" t="str">
        <f>VLOOKUP(E61,'FILIAIS PETZ'!A:Q,2,0)</f>
        <v>R3</v>
      </c>
      <c r="AH61" s="75">
        <v>400</v>
      </c>
      <c r="AI61" s="16" t="s">
        <v>5018</v>
      </c>
      <c r="AJ61" s="43">
        <f>VLOOKUP(E61,'FILIAIS PETZ'!$A$2:$K$2000,11,0)</f>
        <v>18328118021459</v>
      </c>
      <c r="AK61" s="44">
        <f t="shared" si="4"/>
        <v>18328118021459</v>
      </c>
    </row>
    <row r="62" spans="1:37" s="15" customFormat="1" ht="15" customHeight="1" thickBot="1" x14ac:dyDescent="0.25">
      <c r="A62" s="9" t="str">
        <f>J62</f>
        <v>PREVENTIVA</v>
      </c>
      <c r="B62" s="18">
        <f>VLOOKUP(C62,FORNECEDORES!D:E,2,0)</f>
        <v>379469</v>
      </c>
      <c r="C62" s="19" t="str">
        <f>VLOOKUP(D62,FORNECEDORES!A:D,4,0)</f>
        <v>01.704.331/0001-75</v>
      </c>
      <c r="D62" s="25" t="s">
        <v>4064</v>
      </c>
      <c r="E62" s="20" t="str">
        <f t="shared" si="0"/>
        <v>04 0228</v>
      </c>
      <c r="F62" s="28" t="s">
        <v>4939</v>
      </c>
      <c r="G62" s="21" t="str">
        <f>VLOOKUP(E62,'FILIAIS PETZ'!A:E,5,0)</f>
        <v>PETZ SHOPPING PANTANAL</v>
      </c>
      <c r="H62" s="20" t="str">
        <f>VLOOKUP(E62,'FILIAIS PETZ'!A:D,4,0)</f>
        <v>SPAN-MT</v>
      </c>
      <c r="I62" s="46">
        <v>44958</v>
      </c>
      <c r="J62" s="10" t="s">
        <v>4980</v>
      </c>
      <c r="K62" s="10" t="s">
        <v>5858</v>
      </c>
      <c r="L62" s="28" t="s">
        <v>11558</v>
      </c>
      <c r="M62" s="46">
        <v>45296</v>
      </c>
      <c r="N62" s="46">
        <v>45525</v>
      </c>
      <c r="O62" s="46">
        <v>45511</v>
      </c>
      <c r="P62" s="28" t="s">
        <v>4998</v>
      </c>
      <c r="Q62" s="10">
        <v>3</v>
      </c>
      <c r="R62" s="10" t="s">
        <v>4991</v>
      </c>
      <c r="S62" s="10" t="s">
        <v>4983</v>
      </c>
      <c r="T62" s="10" t="s">
        <v>32</v>
      </c>
      <c r="U62" s="10">
        <v>11002</v>
      </c>
      <c r="V62" s="10">
        <v>11002</v>
      </c>
      <c r="W62" s="10"/>
      <c r="X62" s="10" t="s">
        <v>4985</v>
      </c>
      <c r="Y62" s="10"/>
      <c r="Z62" s="10" t="s">
        <v>4980</v>
      </c>
      <c r="AA62" s="10" t="s">
        <v>4989</v>
      </c>
      <c r="AB62" s="10"/>
      <c r="AC62" s="10" t="s">
        <v>4999</v>
      </c>
      <c r="AD62" s="29"/>
      <c r="AE62" s="20" t="str">
        <f>VLOOKUP(E62,'FILIAIS PETZ'!A:Q,17,0)</f>
        <v>CO-3</v>
      </c>
      <c r="AF62" s="20" t="str">
        <f>VLOOKUP(E62,'FILIAIS PETZ'!A:Q,3,0)</f>
        <v>FELICIO</v>
      </c>
      <c r="AG62" s="20" t="str">
        <f>VLOOKUP(E62,'FILIAIS PETZ'!A:Q,2,0)</f>
        <v>R3</v>
      </c>
      <c r="AH62" s="75">
        <v>81</v>
      </c>
      <c r="AI62" s="16" t="s">
        <v>5018</v>
      </c>
      <c r="AJ62" s="43">
        <f>VLOOKUP(E62,'FILIAIS PETZ'!$A$2:$K$2000,11,0)</f>
        <v>18328118021700</v>
      </c>
      <c r="AK62" s="44">
        <f t="shared" si="4"/>
        <v>18328118021700</v>
      </c>
    </row>
    <row r="63" spans="1:37" s="15" customFormat="1" ht="15" customHeight="1" thickBot="1" x14ac:dyDescent="0.25">
      <c r="A63" s="9" t="str">
        <f>J63</f>
        <v>PREVENTIVA</v>
      </c>
      <c r="B63" s="18">
        <f>VLOOKUP(C63,FORNECEDORES!D:E,2,0)</f>
        <v>379469</v>
      </c>
      <c r="C63" s="19" t="str">
        <f>VLOOKUP(D63,FORNECEDORES!A:D,4,0)</f>
        <v>01.704.331/0001-75</v>
      </c>
      <c r="D63" s="25" t="s">
        <v>4064</v>
      </c>
      <c r="E63" s="20" t="str">
        <f t="shared" si="0"/>
        <v>04 0007</v>
      </c>
      <c r="F63" s="28" t="s">
        <v>4950</v>
      </c>
      <c r="G63" s="21" t="str">
        <f>VLOOKUP(E63,'FILIAIS PETZ'!A:E,5,0)</f>
        <v>PETZ SOROCABA</v>
      </c>
      <c r="H63" s="20" t="str">
        <f>VLOOKUP(E63,'FILIAIS PETZ'!A:D,4,0)</f>
        <v>SCBA-SP</v>
      </c>
      <c r="I63" s="46">
        <v>44958</v>
      </c>
      <c r="J63" s="10" t="s">
        <v>4980</v>
      </c>
      <c r="K63" s="10" t="s">
        <v>5858</v>
      </c>
      <c r="L63" s="28" t="s">
        <v>11519</v>
      </c>
      <c r="M63" s="46">
        <v>45035</v>
      </c>
      <c r="N63" s="46">
        <v>45525</v>
      </c>
      <c r="O63" s="46">
        <v>45509</v>
      </c>
      <c r="P63" s="28" t="s">
        <v>4998</v>
      </c>
      <c r="Q63" s="10">
        <v>3</v>
      </c>
      <c r="R63" s="10" t="s">
        <v>4991</v>
      </c>
      <c r="S63" s="10" t="s">
        <v>4983</v>
      </c>
      <c r="T63" s="10" t="s">
        <v>32</v>
      </c>
      <c r="U63" s="10">
        <v>11002</v>
      </c>
      <c r="V63" s="10">
        <v>11002</v>
      </c>
      <c r="W63" s="10"/>
      <c r="X63" s="10" t="s">
        <v>4985</v>
      </c>
      <c r="Y63" s="10"/>
      <c r="Z63" s="10" t="s">
        <v>4980</v>
      </c>
      <c r="AA63" s="10" t="s">
        <v>4989</v>
      </c>
      <c r="AB63" s="10"/>
      <c r="AC63" s="10" t="s">
        <v>4999</v>
      </c>
      <c r="AD63" s="29"/>
      <c r="AE63" s="20" t="str">
        <f>VLOOKUP(E63,'FILIAIS PETZ'!A:Q,17,0)</f>
        <v>SP7</v>
      </c>
      <c r="AF63" s="20" t="str">
        <f>VLOOKUP(E63,'FILIAIS PETZ'!A:Q,3,0)</f>
        <v>FELICIO</v>
      </c>
      <c r="AG63" s="20" t="str">
        <f>VLOOKUP(E63,'FILIAIS PETZ'!A:Q,2,0)</f>
        <v>R3</v>
      </c>
      <c r="AH63" s="75">
        <v>741.65</v>
      </c>
      <c r="AI63" s="16" t="s">
        <v>5018</v>
      </c>
      <c r="AJ63" s="43">
        <f>VLOOKUP(E63,'FILIAIS PETZ'!$A$2:$K$2000,11,0)</f>
        <v>18328118001695</v>
      </c>
      <c r="AK63" s="44">
        <f t="shared" si="4"/>
        <v>18328118001695</v>
      </c>
    </row>
    <row r="64" spans="1:37" s="15" customFormat="1" ht="15" customHeight="1" thickBot="1" x14ac:dyDescent="0.25">
      <c r="A64" s="9" t="str">
        <f t="shared" si="3"/>
        <v>PREVENTIVA</v>
      </c>
      <c r="B64" s="18">
        <f>VLOOKUP(C64,FORNECEDORES!D:E,2,0)</f>
        <v>379469</v>
      </c>
      <c r="C64" s="19" t="str">
        <f>VLOOKUP(D64,FORNECEDORES!A:D,4,0)</f>
        <v>01.704.331/0001-75</v>
      </c>
      <c r="D64" s="25" t="s">
        <v>4064</v>
      </c>
      <c r="E64" s="20" t="str">
        <f t="shared" si="0"/>
        <v>04 0166</v>
      </c>
      <c r="F64" s="28" t="s">
        <v>4932</v>
      </c>
      <c r="G64" s="21" t="str">
        <f>VLOOKUP(E64,'FILIAIS PETZ'!A:E,5,0)</f>
        <v>PETZ SOROCABA TAUSTE</v>
      </c>
      <c r="H64" s="20" t="str">
        <f>VLOOKUP(E64,'FILIAIS PETZ'!A:D,4,0)</f>
        <v>SOTT-SP</v>
      </c>
      <c r="I64" s="46">
        <v>44958</v>
      </c>
      <c r="J64" s="10" t="s">
        <v>4980</v>
      </c>
      <c r="K64" s="10" t="s">
        <v>5858</v>
      </c>
      <c r="L64" s="28" t="s">
        <v>6537</v>
      </c>
      <c r="M64" s="46">
        <v>45231</v>
      </c>
      <c r="N64" s="46">
        <v>45406</v>
      </c>
      <c r="O64" s="46">
        <v>45387</v>
      </c>
      <c r="P64" s="28" t="s">
        <v>4998</v>
      </c>
      <c r="Q64" s="10">
        <v>3</v>
      </c>
      <c r="R64" s="10" t="s">
        <v>4991</v>
      </c>
      <c r="S64" s="10" t="s">
        <v>4983</v>
      </c>
      <c r="T64" s="10" t="s">
        <v>32</v>
      </c>
      <c r="U64" s="10">
        <v>11002</v>
      </c>
      <c r="V64" s="10">
        <v>11002</v>
      </c>
      <c r="W64" s="10"/>
      <c r="X64" s="10" t="s">
        <v>4985</v>
      </c>
      <c r="Y64" s="10"/>
      <c r="Z64" s="10" t="s">
        <v>4980</v>
      </c>
      <c r="AA64" s="10" t="s">
        <v>4989</v>
      </c>
      <c r="AB64" s="10"/>
      <c r="AC64" s="10" t="s">
        <v>4999</v>
      </c>
      <c r="AD64" s="29"/>
      <c r="AE64" s="20" t="str">
        <f>VLOOKUP(E64,'FILIAIS PETZ'!A:Q,17,0)</f>
        <v>SP7</v>
      </c>
      <c r="AF64" s="20" t="str">
        <f>VLOOKUP(E64,'FILIAIS PETZ'!A:Q,3,0)</f>
        <v>FELICIO</v>
      </c>
      <c r="AG64" s="20" t="str">
        <f>VLOOKUP(E64,'FILIAIS PETZ'!A:Q,2,0)</f>
        <v>R3</v>
      </c>
      <c r="AH64" s="75">
        <v>1517.08</v>
      </c>
      <c r="AI64" s="16" t="s">
        <v>5018</v>
      </c>
      <c r="AJ64" s="43">
        <f>VLOOKUP(E64,'FILIAIS PETZ'!$A$2:$K$2000,11,0)</f>
        <v>18328118015998</v>
      </c>
      <c r="AK64" s="44">
        <f t="shared" si="4"/>
        <v>18328118015998</v>
      </c>
    </row>
    <row r="65" spans="1:37" s="15" customFormat="1" ht="15" customHeight="1" thickBot="1" x14ac:dyDescent="0.25">
      <c r="A65" s="9" t="s">
        <v>4980</v>
      </c>
      <c r="B65" s="18">
        <f>VLOOKUP(C65,FORNECEDORES!D:E,2,0)</f>
        <v>379469</v>
      </c>
      <c r="C65" s="19" t="str">
        <f>VLOOKUP(D65,FORNECEDORES!A:D,4,0)</f>
        <v>01.704.331/0001-75</v>
      </c>
      <c r="D65" s="25" t="s">
        <v>4064</v>
      </c>
      <c r="E65" s="20" t="str">
        <f t="shared" si="0"/>
        <v>04 0208</v>
      </c>
      <c r="F65" s="59" t="s">
        <v>8975</v>
      </c>
      <c r="G65" s="21" t="str">
        <f>VLOOKUP(E65,'FILIAIS PETZ'!A:E,5,0)</f>
        <v>PETZ AVENIDA ANGELICA</v>
      </c>
      <c r="H65" s="20" t="str">
        <f>VLOOKUP(E65,'FILIAIS PETZ'!A:D,4,0)</f>
        <v>ANGL-SP</v>
      </c>
      <c r="I65" s="46">
        <v>44958</v>
      </c>
      <c r="J65" s="9" t="s">
        <v>4980</v>
      </c>
      <c r="K65" s="9" t="s">
        <v>9035</v>
      </c>
      <c r="L65" s="29" t="s">
        <v>9046</v>
      </c>
      <c r="M65" s="46">
        <v>45243</v>
      </c>
      <c r="N65" s="46">
        <v>45406</v>
      </c>
      <c r="O65" s="46">
        <v>45394</v>
      </c>
      <c r="P65" s="29" t="s">
        <v>4998</v>
      </c>
      <c r="Q65" s="9">
        <v>3</v>
      </c>
      <c r="R65" s="9" t="s">
        <v>4991</v>
      </c>
      <c r="S65" s="9" t="s">
        <v>4983</v>
      </c>
      <c r="T65" s="9" t="s">
        <v>32</v>
      </c>
      <c r="U65" s="9">
        <v>11002</v>
      </c>
      <c r="V65" s="9">
        <v>11002</v>
      </c>
      <c r="W65" s="9"/>
      <c r="X65" s="9" t="s">
        <v>4992</v>
      </c>
      <c r="Y65" s="9"/>
      <c r="Z65" s="9" t="s">
        <v>4980</v>
      </c>
      <c r="AA65" s="9"/>
      <c r="AB65" s="9"/>
      <c r="AC65" s="9" t="s">
        <v>4999</v>
      </c>
      <c r="AD65" s="10"/>
      <c r="AE65" s="20" t="str">
        <f>VLOOKUP(E65,'FILIAIS PETZ'!A:Q,17,0)</f>
        <v>SP2</v>
      </c>
      <c r="AF65" s="20" t="str">
        <f>VLOOKUP(E65,'FILIAIS PETZ'!A:Q,3,0)</f>
        <v>FELICIO</v>
      </c>
      <c r="AG65" s="20" t="str">
        <f>VLOOKUP(E65,'FILIAIS PETZ'!A:Q,2,0)</f>
        <v>R3</v>
      </c>
      <c r="AH65" s="75">
        <v>741.65</v>
      </c>
      <c r="AI65" s="68" t="s">
        <v>9037</v>
      </c>
      <c r="AJ65" s="43">
        <f>VLOOKUP(E65,'FILIAIS PETZ'!$A$2:$K$2000,11,0)</f>
        <v>18328118019551</v>
      </c>
      <c r="AK65" s="44">
        <v>18328118019551</v>
      </c>
    </row>
    <row r="66" spans="1:37" s="15" customFormat="1" ht="15" customHeight="1" thickBot="1" x14ac:dyDescent="0.25">
      <c r="A66" s="9" t="str">
        <f>J66</f>
        <v>PREVENTIVA</v>
      </c>
      <c r="B66" s="18">
        <f>VLOOKUP(C66,FORNECEDORES!D:E,2,0)</f>
        <v>379469</v>
      </c>
      <c r="C66" s="19" t="str">
        <f>VLOOKUP(D66,FORNECEDORES!A:D,4,0)</f>
        <v>01.704.331/0001-75</v>
      </c>
      <c r="D66" s="25" t="s">
        <v>4064</v>
      </c>
      <c r="E66" s="20" t="str">
        <f t="shared" si="0"/>
        <v>04 0019</v>
      </c>
      <c r="F66" s="59" t="s">
        <v>8977</v>
      </c>
      <c r="G66" s="21" t="str">
        <f>VLOOKUP(E66,'FILIAIS PETZ'!A:E,5,0)</f>
        <v>PETZ BUTANTA</v>
      </c>
      <c r="H66" s="20" t="str">
        <f>VLOOKUP(E66,'FILIAIS PETZ'!A:D,4,0)</f>
        <v>BTTA-SP</v>
      </c>
      <c r="I66" s="46">
        <v>44958</v>
      </c>
      <c r="J66" s="9" t="s">
        <v>4980</v>
      </c>
      <c r="K66" s="9" t="s">
        <v>5858</v>
      </c>
      <c r="L66" s="29" t="s">
        <v>11507</v>
      </c>
      <c r="M66" s="46">
        <v>44882</v>
      </c>
      <c r="N66" s="46">
        <v>45525</v>
      </c>
      <c r="O66" s="46">
        <v>45509</v>
      </c>
      <c r="P66" s="29" t="s">
        <v>4998</v>
      </c>
      <c r="Q66" s="9">
        <v>3</v>
      </c>
      <c r="R66" s="9" t="s">
        <v>4991</v>
      </c>
      <c r="S66" s="9" t="s">
        <v>4983</v>
      </c>
      <c r="T66" s="9" t="s">
        <v>32</v>
      </c>
      <c r="U66" s="9">
        <v>11002</v>
      </c>
      <c r="V66" s="9">
        <v>11002</v>
      </c>
      <c r="W66" s="9"/>
      <c r="X66" s="9" t="s">
        <v>4992</v>
      </c>
      <c r="Y66" s="9"/>
      <c r="Z66" s="9" t="s">
        <v>4980</v>
      </c>
      <c r="AA66" s="9"/>
      <c r="AB66" s="9"/>
      <c r="AC66" s="9" t="s">
        <v>4999</v>
      </c>
      <c r="AD66" s="10"/>
      <c r="AE66" s="20" t="str">
        <f>VLOOKUP(E66,'FILIAIS PETZ'!A:Q,17,0)</f>
        <v>SP2</v>
      </c>
      <c r="AF66" s="20" t="str">
        <f>VLOOKUP(E66,'FILIAIS PETZ'!A:Q,3,0)</f>
        <v>FELICIO</v>
      </c>
      <c r="AG66" s="20" t="str">
        <f>VLOOKUP(E66,'FILIAIS PETZ'!A:Q,2,0)</f>
        <v>R3</v>
      </c>
      <c r="AH66" s="75">
        <v>1483.29</v>
      </c>
      <c r="AI66" s="68" t="s">
        <v>5017</v>
      </c>
      <c r="AJ66" s="43">
        <f>VLOOKUP(E66,'FILIAIS PETZ'!$A$2:$K$2000,11,0)</f>
        <v>18328118000885</v>
      </c>
      <c r="AK66" s="44">
        <v>18328118000885</v>
      </c>
    </row>
    <row r="67" spans="1:37" s="15" customFormat="1" ht="15" customHeight="1" thickBot="1" x14ac:dyDescent="0.25">
      <c r="A67" s="9" t="s">
        <v>4980</v>
      </c>
      <c r="B67" s="18">
        <f>VLOOKUP(C67,FORNECEDORES!D:E,2,0)</f>
        <v>379469</v>
      </c>
      <c r="C67" s="19" t="str">
        <f>VLOOKUP(D67,FORNECEDORES!A:D,4,0)</f>
        <v>01.704.331/0001-75</v>
      </c>
      <c r="D67" s="61" t="s">
        <v>4064</v>
      </c>
      <c r="E67" s="20" t="str">
        <f t="shared" ref="E67:E124" si="6">CONCATENATE("04 ",F67)</f>
        <v>04 0135</v>
      </c>
      <c r="F67" s="59" t="s">
        <v>8712</v>
      </c>
      <c r="G67" s="21" t="str">
        <f>VLOOKUP(E67,'FILIAIS PETZ'!A:E,5,0)</f>
        <v>PETZ CARREFOUR ANCHIETA</v>
      </c>
      <c r="H67" s="20" t="str">
        <f>VLOOKUP(E67,'FILIAIS PETZ'!A:D,4,0)</f>
        <v>ANCH-SP</v>
      </c>
      <c r="I67" s="46">
        <v>44958</v>
      </c>
      <c r="J67" s="9" t="s">
        <v>4980</v>
      </c>
      <c r="K67" s="9" t="s">
        <v>9047</v>
      </c>
      <c r="L67" s="29" t="s">
        <v>9048</v>
      </c>
      <c r="M67" s="46">
        <v>45142</v>
      </c>
      <c r="N67" s="46">
        <v>45392</v>
      </c>
      <c r="O67" s="46">
        <v>45378</v>
      </c>
      <c r="P67" s="29" t="s">
        <v>4998</v>
      </c>
      <c r="Q67" s="9">
        <v>3</v>
      </c>
      <c r="R67" s="9" t="s">
        <v>4991</v>
      </c>
      <c r="S67" s="9" t="s">
        <v>4983</v>
      </c>
      <c r="T67" s="9" t="s">
        <v>32</v>
      </c>
      <c r="U67" s="9">
        <v>11002</v>
      </c>
      <c r="V67" s="9">
        <v>11002</v>
      </c>
      <c r="W67" s="9"/>
      <c r="X67" s="9" t="s">
        <v>4992</v>
      </c>
      <c r="Y67" s="9"/>
      <c r="Z67" s="9" t="s">
        <v>4980</v>
      </c>
      <c r="AA67" s="9"/>
      <c r="AB67" s="9"/>
      <c r="AC67" s="9" t="s">
        <v>4999</v>
      </c>
      <c r="AD67" s="10"/>
      <c r="AE67" s="20" t="str">
        <f>VLOOKUP(E67,'FILIAIS PETZ'!A:Q,17,0)</f>
        <v>SP3</v>
      </c>
      <c r="AF67" s="20" t="str">
        <f>VLOOKUP(E67,'FILIAIS PETZ'!A:Q,3,0)</f>
        <v>FELICIO</v>
      </c>
      <c r="AG67" s="20" t="str">
        <f>VLOOKUP(E67,'FILIAIS PETZ'!A:Q,2,0)</f>
        <v>R3</v>
      </c>
      <c r="AH67" s="75">
        <v>741.65</v>
      </c>
      <c r="AI67" s="68" t="s">
        <v>5017</v>
      </c>
      <c r="AJ67" s="43">
        <f>VLOOKUP(E67,'FILIAIS PETZ'!$A$2:$K$2000,11,0)</f>
        <v>18328118012549</v>
      </c>
      <c r="AK67" s="44">
        <v>18328118012549</v>
      </c>
    </row>
    <row r="68" spans="1:37" s="15" customFormat="1" ht="15" customHeight="1" thickBot="1" x14ac:dyDescent="0.25">
      <c r="A68" s="9" t="str">
        <f>J68</f>
        <v>PREVENTIVA</v>
      </c>
      <c r="B68" s="18">
        <f>VLOOKUP(C68,FORNECEDORES!D:E,2,0)</f>
        <v>379469</v>
      </c>
      <c r="C68" s="19" t="str">
        <f>VLOOKUP(D68,FORNECEDORES!A:D,4,0)</f>
        <v>01.704.331/0001-75</v>
      </c>
      <c r="D68" s="25" t="s">
        <v>4064</v>
      </c>
      <c r="E68" s="20" t="str">
        <f t="shared" si="6"/>
        <v>04 0068</v>
      </c>
      <c r="F68" s="59" t="s">
        <v>8958</v>
      </c>
      <c r="G68" s="21" t="str">
        <f>VLOOKUP(E68,'FILIAIS PETZ'!A:E,5,0)</f>
        <v>PETZ PEREIRA BARRETO</v>
      </c>
      <c r="H68" s="20" t="str">
        <f>VLOOKUP(E68,'FILIAIS PETZ'!A:D,4,0)</f>
        <v>PBAR-SP</v>
      </c>
      <c r="I68" s="46">
        <v>44958</v>
      </c>
      <c r="J68" s="9" t="s">
        <v>4980</v>
      </c>
      <c r="K68" s="9" t="s">
        <v>5858</v>
      </c>
      <c r="L68" s="29" t="s">
        <v>11528</v>
      </c>
      <c r="M68" s="46">
        <v>45057</v>
      </c>
      <c r="N68" s="46">
        <v>45525</v>
      </c>
      <c r="O68" s="46">
        <v>45509</v>
      </c>
      <c r="P68" s="29" t="s">
        <v>4998</v>
      </c>
      <c r="Q68" s="9">
        <v>3</v>
      </c>
      <c r="R68" s="9" t="s">
        <v>4991</v>
      </c>
      <c r="S68" s="9" t="s">
        <v>4983</v>
      </c>
      <c r="T68" s="9" t="s">
        <v>32</v>
      </c>
      <c r="U68" s="9">
        <v>11002</v>
      </c>
      <c r="V68" s="9">
        <v>11002</v>
      </c>
      <c r="W68" s="9"/>
      <c r="X68" s="9" t="s">
        <v>4992</v>
      </c>
      <c r="Y68" s="9"/>
      <c r="Z68" s="9" t="s">
        <v>4980</v>
      </c>
      <c r="AA68" s="9"/>
      <c r="AB68" s="9"/>
      <c r="AC68" s="9" t="s">
        <v>4999</v>
      </c>
      <c r="AD68" s="10"/>
      <c r="AE68" s="20" t="str">
        <f>VLOOKUP(E68,'FILIAIS PETZ'!A:Q,17,0)</f>
        <v>SP3</v>
      </c>
      <c r="AF68" s="20" t="str">
        <f>VLOOKUP(E68,'FILIAIS PETZ'!A:Q,3,0)</f>
        <v>FELICIO</v>
      </c>
      <c r="AG68" s="20" t="str">
        <f>VLOOKUP(E68,'FILIAIS PETZ'!A:Q,2,0)</f>
        <v>R3</v>
      </c>
      <c r="AH68" s="75">
        <v>741.65</v>
      </c>
      <c r="AI68" s="68" t="s">
        <v>5017</v>
      </c>
      <c r="AJ68" s="43">
        <f>VLOOKUP(E68,'FILIAIS PETZ'!$A$2:$K$2000,11,0)</f>
        <v>18328118007111</v>
      </c>
      <c r="AK68" s="44">
        <v>18328118007111</v>
      </c>
    </row>
    <row r="69" spans="1:37" s="15" customFormat="1" ht="15" customHeight="1" thickBot="1" x14ac:dyDescent="0.25">
      <c r="A69" s="9" t="str">
        <f>J69</f>
        <v>PREVENTIVA</v>
      </c>
      <c r="B69" s="18">
        <f>VLOOKUP(C69,FORNECEDORES!D:E,2,0)</f>
        <v>379469</v>
      </c>
      <c r="C69" s="19" t="str">
        <f>VLOOKUP(D69,FORNECEDORES!A:D,4,0)</f>
        <v>01.704.331/0001-75</v>
      </c>
      <c r="D69" s="25" t="s">
        <v>4064</v>
      </c>
      <c r="E69" s="20" t="str">
        <f t="shared" si="6"/>
        <v>04 0067</v>
      </c>
      <c r="F69" s="59" t="s">
        <v>8611</v>
      </c>
      <c r="G69" s="21" t="str">
        <f>VLOOKUP(E69,'FILIAIS PETZ'!A:E,5,0)</f>
        <v>PETZ EXTRA RICARDO JAFET</v>
      </c>
      <c r="H69" s="20" t="str">
        <f>VLOOKUP(E69,'FILIAIS PETZ'!A:D,4,0)</f>
        <v>RJAF-SP</v>
      </c>
      <c r="I69" s="46">
        <v>44958</v>
      </c>
      <c r="J69" s="9" t="s">
        <v>4980</v>
      </c>
      <c r="K69" s="9" t="s">
        <v>5858</v>
      </c>
      <c r="L69" s="29" t="s">
        <v>11538</v>
      </c>
      <c r="M69" s="46">
        <v>45265</v>
      </c>
      <c r="N69" s="46">
        <v>45525</v>
      </c>
      <c r="O69" s="46">
        <v>45510</v>
      </c>
      <c r="P69" s="29" t="s">
        <v>4998</v>
      </c>
      <c r="Q69" s="9">
        <v>3</v>
      </c>
      <c r="R69" s="9" t="s">
        <v>4991</v>
      </c>
      <c r="S69" s="9" t="s">
        <v>4983</v>
      </c>
      <c r="T69" s="9" t="s">
        <v>32</v>
      </c>
      <c r="U69" s="9">
        <v>11002</v>
      </c>
      <c r="V69" s="9">
        <v>11002</v>
      </c>
      <c r="W69" s="9"/>
      <c r="X69" s="9" t="s">
        <v>4992</v>
      </c>
      <c r="Y69" s="9"/>
      <c r="Z69" s="9" t="s">
        <v>4980</v>
      </c>
      <c r="AA69" s="9"/>
      <c r="AB69" s="9"/>
      <c r="AC69" s="9" t="s">
        <v>4999</v>
      </c>
      <c r="AD69" s="10"/>
      <c r="AE69" s="20" t="str">
        <f>VLOOKUP(E69,'FILIAIS PETZ'!A:Q,17,0)</f>
        <v>SP2</v>
      </c>
      <c r="AF69" s="20" t="str">
        <f>VLOOKUP(E69,'FILIAIS PETZ'!A:Q,3,0)</f>
        <v>FELICIO</v>
      </c>
      <c r="AG69" s="20" t="str">
        <f>VLOOKUP(E69,'FILIAIS PETZ'!A:Q,2,0)</f>
        <v>R3</v>
      </c>
      <c r="AH69" s="75">
        <v>758.55</v>
      </c>
      <c r="AI69" s="68" t="s">
        <v>5017</v>
      </c>
      <c r="AJ69" s="43">
        <f>VLOOKUP(E69,'FILIAIS PETZ'!$A$2:$K$2000,11,0)</f>
        <v>18328118006573</v>
      </c>
      <c r="AK69" s="44">
        <v>18328118006573</v>
      </c>
    </row>
    <row r="70" spans="1:37" s="15" customFormat="1" ht="15" customHeight="1" thickBot="1" x14ac:dyDescent="0.25">
      <c r="A70" s="9" t="str">
        <f>J70</f>
        <v>PREVENTIVA</v>
      </c>
      <c r="B70" s="18">
        <f>VLOOKUP(C70,FORNECEDORES!D:E,2,0)</f>
        <v>379469</v>
      </c>
      <c r="C70" s="19" t="str">
        <f>VLOOKUP(D70,FORNECEDORES!A:D,4,0)</f>
        <v>01.704.331/0001-75</v>
      </c>
      <c r="D70" s="25" t="s">
        <v>4064</v>
      </c>
      <c r="E70" s="20" t="str">
        <f t="shared" si="6"/>
        <v>04 0010</v>
      </c>
      <c r="F70" s="59" t="s">
        <v>8983</v>
      </c>
      <c r="G70" s="21" t="str">
        <f>VLOOKUP(E70,'FILIAIS PETZ'!A:E,5,0)</f>
        <v>PETZ SANTA CECILIA</v>
      </c>
      <c r="H70" s="20" t="str">
        <f>VLOOKUP(E70,'FILIAIS PETZ'!A:D,4,0)</f>
        <v>STCE-SP</v>
      </c>
      <c r="I70" s="46">
        <v>44958</v>
      </c>
      <c r="J70" s="9" t="s">
        <v>4980</v>
      </c>
      <c r="K70" s="9" t="s">
        <v>5858</v>
      </c>
      <c r="L70" s="29" t="s">
        <v>11523</v>
      </c>
      <c r="M70" s="46">
        <v>45051</v>
      </c>
      <c r="N70" s="46">
        <v>45525</v>
      </c>
      <c r="O70" s="46">
        <v>45509</v>
      </c>
      <c r="P70" s="29" t="s">
        <v>4998</v>
      </c>
      <c r="Q70" s="9">
        <v>3</v>
      </c>
      <c r="R70" s="9" t="s">
        <v>4991</v>
      </c>
      <c r="S70" s="9" t="s">
        <v>4983</v>
      </c>
      <c r="T70" s="9" t="s">
        <v>32</v>
      </c>
      <c r="U70" s="9">
        <v>11002</v>
      </c>
      <c r="V70" s="9">
        <v>11002</v>
      </c>
      <c r="W70" s="9"/>
      <c r="X70" s="9" t="s">
        <v>4992</v>
      </c>
      <c r="Y70" s="9"/>
      <c r="Z70" s="9" t="s">
        <v>4980</v>
      </c>
      <c r="AA70" s="9"/>
      <c r="AB70" s="9"/>
      <c r="AC70" s="9" t="s">
        <v>4999</v>
      </c>
      <c r="AD70" s="10"/>
      <c r="AE70" s="20" t="str">
        <f>VLOOKUP(E70,'FILIAIS PETZ'!A:Q,17,0)</f>
        <v>SP2</v>
      </c>
      <c r="AF70" s="20" t="str">
        <f>VLOOKUP(E70,'FILIAIS PETZ'!A:Q,3,0)</f>
        <v>FELICIO</v>
      </c>
      <c r="AG70" s="20" t="str">
        <f>VLOOKUP(E70,'FILIAIS PETZ'!A:Q,2,0)</f>
        <v>R3</v>
      </c>
      <c r="AH70" s="75">
        <v>741.65</v>
      </c>
      <c r="AI70" s="68" t="s">
        <v>5017</v>
      </c>
      <c r="AJ70" s="43">
        <f>VLOOKUP(E70,'FILIAIS PETZ'!$A$2:$K$2000,11,0)</f>
        <v>18328118001938</v>
      </c>
      <c r="AK70" s="44">
        <v>18328118001938</v>
      </c>
    </row>
    <row r="71" spans="1:37" s="15" customFormat="1" ht="15" customHeight="1" thickBot="1" x14ac:dyDescent="0.25">
      <c r="A71" s="9" t="s">
        <v>4980</v>
      </c>
      <c r="B71" s="18">
        <f>VLOOKUP(C71,FORNECEDORES!D:E,2,0)</f>
        <v>379469</v>
      </c>
      <c r="C71" s="19" t="str">
        <f>VLOOKUP(D71,FORNECEDORES!A:D,4,0)</f>
        <v>01.704.331/0001-75</v>
      </c>
      <c r="D71" s="25" t="s">
        <v>4064</v>
      </c>
      <c r="E71" s="20" t="str">
        <f t="shared" si="6"/>
        <v>04 0044</v>
      </c>
      <c r="F71" s="59" t="s">
        <v>8974</v>
      </c>
      <c r="G71" s="21" t="str">
        <f>VLOOKUP(E71,'FILIAIS PETZ'!A:E,5,0)</f>
        <v>PETZ SANTO ANDRE</v>
      </c>
      <c r="H71" s="20" t="str">
        <f>VLOOKUP(E71,'FILIAIS PETZ'!A:D,4,0)</f>
        <v>STAD-SP</v>
      </c>
      <c r="I71" s="46">
        <v>44958</v>
      </c>
      <c r="J71" s="9" t="s">
        <v>4980</v>
      </c>
      <c r="K71" s="9" t="s">
        <v>9035</v>
      </c>
      <c r="L71" s="29" t="s">
        <v>9049</v>
      </c>
      <c r="M71" s="46">
        <v>45295</v>
      </c>
      <c r="N71" s="46">
        <v>45406</v>
      </c>
      <c r="O71" s="46">
        <v>45386</v>
      </c>
      <c r="P71" s="29" t="s">
        <v>4998</v>
      </c>
      <c r="Q71" s="9">
        <v>3</v>
      </c>
      <c r="R71" s="9" t="s">
        <v>4991</v>
      </c>
      <c r="S71" s="9" t="s">
        <v>4983</v>
      </c>
      <c r="T71" s="9" t="s">
        <v>32</v>
      </c>
      <c r="U71" s="9">
        <v>11002</v>
      </c>
      <c r="V71" s="9">
        <v>11002</v>
      </c>
      <c r="W71" s="9"/>
      <c r="X71" s="9" t="s">
        <v>4992</v>
      </c>
      <c r="Y71" s="9"/>
      <c r="Z71" s="9" t="s">
        <v>4980</v>
      </c>
      <c r="AA71" s="9"/>
      <c r="AB71" s="9"/>
      <c r="AC71" s="9" t="s">
        <v>4999</v>
      </c>
      <c r="AD71" s="10"/>
      <c r="AE71" s="20" t="str">
        <f>VLOOKUP(E71,'FILIAIS PETZ'!A:Q,17,0)</f>
        <v>SP3</v>
      </c>
      <c r="AF71" s="20" t="str">
        <f>VLOOKUP(E71,'FILIAIS PETZ'!A:Q,3,0)</f>
        <v>FELICIO</v>
      </c>
      <c r="AG71" s="20" t="str">
        <f>VLOOKUP(E71,'FILIAIS PETZ'!A:Q,2,0)</f>
        <v>R3</v>
      </c>
      <c r="AH71" s="75">
        <v>400</v>
      </c>
      <c r="AI71" s="68" t="s">
        <v>5017</v>
      </c>
      <c r="AJ71" s="43">
        <f>VLOOKUP(E71,'FILIAIS PETZ'!$A$2:$K$2000,11,0)</f>
        <v>18328118004600</v>
      </c>
      <c r="AK71" s="44">
        <v>18328118004600</v>
      </c>
    </row>
    <row r="72" spans="1:37" s="15" customFormat="1" ht="15" customHeight="1" thickBot="1" x14ac:dyDescent="0.25">
      <c r="A72" s="9" t="s">
        <v>4980</v>
      </c>
      <c r="B72" s="18">
        <f>VLOOKUP(C72,FORNECEDORES!D:E,2,0)</f>
        <v>379469</v>
      </c>
      <c r="C72" s="19" t="str">
        <f>VLOOKUP(D72,FORNECEDORES!A:D,4,0)</f>
        <v>01.704.331/0001-75</v>
      </c>
      <c r="D72" s="25" t="s">
        <v>4064</v>
      </c>
      <c r="E72" s="20" t="str">
        <f t="shared" si="6"/>
        <v>04 0208</v>
      </c>
      <c r="F72" s="59" t="s">
        <v>8975</v>
      </c>
      <c r="G72" s="21" t="str">
        <f>VLOOKUP(E72,'FILIAIS PETZ'!A:E,5,0)</f>
        <v>PETZ AVENIDA ANGELICA</v>
      </c>
      <c r="H72" s="20" t="str">
        <f>VLOOKUP(E72,'FILIAIS PETZ'!A:D,4,0)</f>
        <v>ANGL-SP</v>
      </c>
      <c r="I72" s="46">
        <v>44958</v>
      </c>
      <c r="J72" s="9" t="s">
        <v>4980</v>
      </c>
      <c r="K72" s="9" t="s">
        <v>9035</v>
      </c>
      <c r="L72" s="29" t="s">
        <v>9050</v>
      </c>
      <c r="M72" s="46">
        <v>45261</v>
      </c>
      <c r="N72" s="46">
        <v>45420</v>
      </c>
      <c r="O72" s="46">
        <v>45406</v>
      </c>
      <c r="P72" s="29" t="s">
        <v>4998</v>
      </c>
      <c r="Q72" s="9">
        <v>3</v>
      </c>
      <c r="R72" s="9" t="s">
        <v>4991</v>
      </c>
      <c r="S72" s="9" t="s">
        <v>4983</v>
      </c>
      <c r="T72" s="9" t="s">
        <v>32</v>
      </c>
      <c r="U72" s="9">
        <v>11002</v>
      </c>
      <c r="V72" s="9">
        <v>11002</v>
      </c>
      <c r="W72" s="9"/>
      <c r="X72" s="9" t="s">
        <v>4985</v>
      </c>
      <c r="Y72" s="9"/>
      <c r="Z72" s="9" t="s">
        <v>4980</v>
      </c>
      <c r="AA72" s="9" t="s">
        <v>4989</v>
      </c>
      <c r="AB72" s="9"/>
      <c r="AC72" s="9" t="s">
        <v>4999</v>
      </c>
      <c r="AD72" s="10"/>
      <c r="AE72" s="20" t="str">
        <f>VLOOKUP(E72,'FILIAIS PETZ'!A:Q,17,0)</f>
        <v>SP2</v>
      </c>
      <c r="AF72" s="20" t="str">
        <f>VLOOKUP(E72,'FILIAIS PETZ'!A:Q,3,0)</f>
        <v>FELICIO</v>
      </c>
      <c r="AG72" s="20" t="str">
        <f>VLOOKUP(E72,'FILIAIS PETZ'!A:Q,2,0)</f>
        <v>R3</v>
      </c>
      <c r="AH72" s="75">
        <v>741.65</v>
      </c>
      <c r="AI72" s="68" t="s">
        <v>5018</v>
      </c>
      <c r="AJ72" s="43">
        <f>VLOOKUP(E72,'FILIAIS PETZ'!$A$2:$K$2000,11,0)</f>
        <v>18328118019551</v>
      </c>
      <c r="AK72" s="44">
        <v>18328118019551</v>
      </c>
    </row>
    <row r="73" spans="1:37" s="15" customFormat="1" ht="15" customHeight="1" thickBot="1" x14ac:dyDescent="0.25">
      <c r="A73" s="9" t="s">
        <v>4980</v>
      </c>
      <c r="B73" s="18">
        <f>VLOOKUP(C73,FORNECEDORES!D:E,2,0)</f>
        <v>379469</v>
      </c>
      <c r="C73" s="19" t="str">
        <f>VLOOKUP(D73,FORNECEDORES!A:D,4,0)</f>
        <v>01.704.331/0001-75</v>
      </c>
      <c r="D73" s="25" t="s">
        <v>4064</v>
      </c>
      <c r="E73" s="20" t="str">
        <f t="shared" si="6"/>
        <v>04 0138</v>
      </c>
      <c r="F73" s="59" t="s">
        <v>8627</v>
      </c>
      <c r="G73" s="21" t="str">
        <f>VLOOKUP(E73,'FILIAIS PETZ'!A:E,5,0)</f>
        <v>PETZ JOÃO FIRMINO</v>
      </c>
      <c r="H73" s="20" t="str">
        <f>VLOOKUP(E73,'FILIAIS PETZ'!A:D,4,0)</f>
        <v>JFIR-SP</v>
      </c>
      <c r="I73" s="46">
        <v>44958</v>
      </c>
      <c r="J73" s="9" t="s">
        <v>4980</v>
      </c>
      <c r="K73" s="9" t="s">
        <v>9035</v>
      </c>
      <c r="L73" s="29" t="s">
        <v>9051</v>
      </c>
      <c r="M73" s="46">
        <v>45243</v>
      </c>
      <c r="N73" s="46">
        <v>45406</v>
      </c>
      <c r="O73" s="46">
        <v>45394</v>
      </c>
      <c r="P73" s="29" t="s">
        <v>4998</v>
      </c>
      <c r="Q73" s="9">
        <v>3</v>
      </c>
      <c r="R73" s="9" t="s">
        <v>4991</v>
      </c>
      <c r="S73" s="9" t="s">
        <v>4983</v>
      </c>
      <c r="T73" s="9" t="s">
        <v>32</v>
      </c>
      <c r="U73" s="9">
        <v>11002</v>
      </c>
      <c r="V73" s="9">
        <v>11002</v>
      </c>
      <c r="W73" s="9"/>
      <c r="X73" s="9" t="s">
        <v>4985</v>
      </c>
      <c r="Y73" s="9"/>
      <c r="Z73" s="9" t="s">
        <v>4980</v>
      </c>
      <c r="AA73" s="9" t="s">
        <v>4989</v>
      </c>
      <c r="AB73" s="9"/>
      <c r="AC73" s="9" t="s">
        <v>4999</v>
      </c>
      <c r="AD73" s="10"/>
      <c r="AE73" s="20" t="str">
        <f>VLOOKUP(E73,'FILIAIS PETZ'!A:Q,17,0)</f>
        <v>SP3</v>
      </c>
      <c r="AF73" s="20" t="str">
        <f>VLOOKUP(E73,'FILIAIS PETZ'!A:Q,3,0)</f>
        <v>FELICIO</v>
      </c>
      <c r="AG73" s="20" t="str">
        <f>VLOOKUP(E73,'FILIAIS PETZ'!A:Q,2,0)</f>
        <v>R3</v>
      </c>
      <c r="AH73" s="75">
        <v>1483.29</v>
      </c>
      <c r="AI73" s="68" t="s">
        <v>9037</v>
      </c>
      <c r="AJ73" s="43">
        <f>VLOOKUP(E73,'FILIAIS PETZ'!$A$2:$K$2000,11,0)</f>
        <v>18328118012972</v>
      </c>
      <c r="AK73" s="44">
        <v>18328118012972</v>
      </c>
    </row>
    <row r="74" spans="1:37" s="15" customFormat="1" ht="15" customHeight="1" thickBot="1" x14ac:dyDescent="0.25">
      <c r="A74" s="9" t="str">
        <f>J74</f>
        <v>PREVENTIVA</v>
      </c>
      <c r="B74" s="18">
        <f>VLOOKUP(C74,FORNECEDORES!D:E,2,0)</f>
        <v>379469</v>
      </c>
      <c r="C74" s="19" t="str">
        <f>VLOOKUP(D74,FORNECEDORES!A:D,4,0)</f>
        <v>01.704.331/0001-75</v>
      </c>
      <c r="D74" s="25" t="s">
        <v>4064</v>
      </c>
      <c r="E74" s="20" t="str">
        <f t="shared" si="6"/>
        <v>04 0010</v>
      </c>
      <c r="F74" s="59" t="s">
        <v>8983</v>
      </c>
      <c r="G74" s="21" t="str">
        <f>VLOOKUP(E74,'FILIAIS PETZ'!A:E,5,0)</f>
        <v>PETZ SANTA CECILIA</v>
      </c>
      <c r="H74" s="20" t="str">
        <f>VLOOKUP(E74,'FILIAIS PETZ'!A:D,4,0)</f>
        <v>STCE-SP</v>
      </c>
      <c r="I74" s="46">
        <v>44958</v>
      </c>
      <c r="J74" s="9" t="s">
        <v>4980</v>
      </c>
      <c r="K74" s="9" t="s">
        <v>5858</v>
      </c>
      <c r="L74" s="29" t="s">
        <v>11529</v>
      </c>
      <c r="M74" s="46">
        <v>45057</v>
      </c>
      <c r="N74" s="46">
        <v>45525</v>
      </c>
      <c r="O74" s="46">
        <v>45509</v>
      </c>
      <c r="P74" s="29" t="s">
        <v>4998</v>
      </c>
      <c r="Q74" s="9">
        <v>3</v>
      </c>
      <c r="R74" s="9" t="s">
        <v>4991</v>
      </c>
      <c r="S74" s="9" t="s">
        <v>4983</v>
      </c>
      <c r="T74" s="9" t="s">
        <v>32</v>
      </c>
      <c r="U74" s="9">
        <v>11002</v>
      </c>
      <c r="V74" s="9">
        <v>11002</v>
      </c>
      <c r="W74" s="9"/>
      <c r="X74" s="9" t="s">
        <v>4985</v>
      </c>
      <c r="Y74" s="9"/>
      <c r="Z74" s="9" t="s">
        <v>4980</v>
      </c>
      <c r="AA74" s="9" t="s">
        <v>4989</v>
      </c>
      <c r="AB74" s="9"/>
      <c r="AC74" s="9" t="s">
        <v>4999</v>
      </c>
      <c r="AD74" s="10"/>
      <c r="AE74" s="20" t="str">
        <f>VLOOKUP(E74,'FILIAIS PETZ'!A:Q,17,0)</f>
        <v>SP2</v>
      </c>
      <c r="AF74" s="20" t="str">
        <f>VLOOKUP(E74,'FILIAIS PETZ'!A:Q,3,0)</f>
        <v>FELICIO</v>
      </c>
      <c r="AG74" s="20" t="str">
        <f>VLOOKUP(E74,'FILIAIS PETZ'!A:Q,2,0)</f>
        <v>R3</v>
      </c>
      <c r="AH74" s="75">
        <v>741.65</v>
      </c>
      <c r="AI74" s="68" t="s">
        <v>5018</v>
      </c>
      <c r="AJ74" s="43">
        <f>VLOOKUP(E74,'FILIAIS PETZ'!$A$2:$K$2000,11,0)</f>
        <v>18328118001938</v>
      </c>
      <c r="AK74" s="44">
        <v>18328118001938</v>
      </c>
    </row>
    <row r="75" spans="1:37" s="15" customFormat="1" ht="15" customHeight="1" thickBot="1" x14ac:dyDescent="0.25">
      <c r="A75" s="9" t="str">
        <f>J75</f>
        <v>PREVENTIVA</v>
      </c>
      <c r="B75" s="18">
        <f>VLOOKUP(C75,FORNECEDORES!D:E,2,0)</f>
        <v>379469</v>
      </c>
      <c r="C75" s="19" t="str">
        <f>VLOOKUP(D75,FORNECEDORES!A:D,4,0)</f>
        <v>01.704.331/0001-75</v>
      </c>
      <c r="D75" s="25" t="s">
        <v>4064</v>
      </c>
      <c r="E75" s="20" t="str">
        <f t="shared" si="6"/>
        <v>04 0044</v>
      </c>
      <c r="F75" s="59" t="s">
        <v>8974</v>
      </c>
      <c r="G75" s="21" t="str">
        <f>VLOOKUP(E75,'FILIAIS PETZ'!A:E,5,0)</f>
        <v>PETZ SANTO ANDRE</v>
      </c>
      <c r="H75" s="20" t="str">
        <f>VLOOKUP(E75,'FILIAIS PETZ'!A:D,4,0)</f>
        <v>STAD-SP</v>
      </c>
      <c r="I75" s="46">
        <v>44958</v>
      </c>
      <c r="J75" s="9" t="s">
        <v>4980</v>
      </c>
      <c r="K75" s="9" t="s">
        <v>5858</v>
      </c>
      <c r="L75" s="29" t="s">
        <v>11527</v>
      </c>
      <c r="M75" s="46">
        <v>45054</v>
      </c>
      <c r="N75" s="46">
        <v>45525</v>
      </c>
      <c r="O75" s="46">
        <v>45509</v>
      </c>
      <c r="P75" s="29" t="s">
        <v>4998</v>
      </c>
      <c r="Q75" s="9">
        <v>3</v>
      </c>
      <c r="R75" s="9" t="s">
        <v>4991</v>
      </c>
      <c r="S75" s="9" t="s">
        <v>4983</v>
      </c>
      <c r="T75" s="9" t="s">
        <v>32</v>
      </c>
      <c r="U75" s="9">
        <v>11002</v>
      </c>
      <c r="V75" s="9">
        <v>11002</v>
      </c>
      <c r="W75" s="9"/>
      <c r="X75" s="9" t="s">
        <v>4985</v>
      </c>
      <c r="Y75" s="9"/>
      <c r="Z75" s="9" t="s">
        <v>4980</v>
      </c>
      <c r="AA75" s="9" t="s">
        <v>4989</v>
      </c>
      <c r="AB75" s="9"/>
      <c r="AC75" s="9" t="s">
        <v>4999</v>
      </c>
      <c r="AD75" s="10"/>
      <c r="AE75" s="20" t="str">
        <f>VLOOKUP(E75,'FILIAIS PETZ'!A:Q,17,0)</f>
        <v>SP3</v>
      </c>
      <c r="AF75" s="20" t="str">
        <f>VLOOKUP(E75,'FILIAIS PETZ'!A:Q,3,0)</f>
        <v>FELICIO</v>
      </c>
      <c r="AG75" s="20" t="str">
        <f>VLOOKUP(E75,'FILIAIS PETZ'!A:Q,2,0)</f>
        <v>R3</v>
      </c>
      <c r="AH75" s="75">
        <v>741.65</v>
      </c>
      <c r="AI75" s="68" t="s">
        <v>5018</v>
      </c>
      <c r="AJ75" s="43">
        <f>VLOOKUP(E75,'FILIAIS PETZ'!$A$2:$K$2000,11,0)</f>
        <v>18328118004600</v>
      </c>
      <c r="AK75" s="44">
        <v>18328118004600</v>
      </c>
    </row>
    <row r="76" spans="1:37" s="15" customFormat="1" ht="15" customHeight="1" thickBot="1" x14ac:dyDescent="0.25">
      <c r="A76" s="9" t="str">
        <f>J76</f>
        <v>PREVENTIVA</v>
      </c>
      <c r="B76" s="18">
        <f>VLOOKUP(C76,FORNECEDORES!D:E,2,0)</f>
        <v>379469</v>
      </c>
      <c r="C76" s="19" t="str">
        <f>VLOOKUP(D76,FORNECEDORES!A:D,4,0)</f>
        <v>01.704.331/0001-75</v>
      </c>
      <c r="D76" s="25" t="s">
        <v>4064</v>
      </c>
      <c r="E76" s="20" t="str">
        <f t="shared" si="6"/>
        <v>04 0116</v>
      </c>
      <c r="F76" s="59" t="s">
        <v>8970</v>
      </c>
      <c r="G76" s="21" t="str">
        <f>VLOOKUP(E76,'FILIAIS PETZ'!A:E,5,0)</f>
        <v>PETZ SANTO ANDRE DOM PEDRO</v>
      </c>
      <c r="H76" s="20" t="str">
        <f>VLOOKUP(E76,'FILIAIS PETZ'!A:D,4,0)</f>
        <v>SADP-SP</v>
      </c>
      <c r="I76" s="46">
        <v>44958</v>
      </c>
      <c r="J76" s="9" t="s">
        <v>4980</v>
      </c>
      <c r="K76" s="9" t="s">
        <v>5858</v>
      </c>
      <c r="L76" s="29" t="s">
        <v>11516</v>
      </c>
      <c r="M76" s="46">
        <v>45035</v>
      </c>
      <c r="N76" s="46">
        <v>45525</v>
      </c>
      <c r="O76" s="46">
        <v>45509</v>
      </c>
      <c r="P76" s="29" t="s">
        <v>4998</v>
      </c>
      <c r="Q76" s="9">
        <v>3</v>
      </c>
      <c r="R76" s="9" t="s">
        <v>4991</v>
      </c>
      <c r="S76" s="9" t="s">
        <v>4983</v>
      </c>
      <c r="T76" s="9" t="s">
        <v>32</v>
      </c>
      <c r="U76" s="9">
        <v>11002</v>
      </c>
      <c r="V76" s="9">
        <v>11002</v>
      </c>
      <c r="W76" s="9"/>
      <c r="X76" s="9" t="s">
        <v>4985</v>
      </c>
      <c r="Y76" s="9"/>
      <c r="Z76" s="9" t="s">
        <v>4980</v>
      </c>
      <c r="AA76" s="9" t="s">
        <v>4989</v>
      </c>
      <c r="AB76" s="9"/>
      <c r="AC76" s="9" t="s">
        <v>4999</v>
      </c>
      <c r="AD76" s="10"/>
      <c r="AE76" s="20" t="str">
        <f>VLOOKUP(E76,'FILIAIS PETZ'!A:Q,17,0)</f>
        <v>SP3</v>
      </c>
      <c r="AF76" s="20" t="str">
        <f>VLOOKUP(E76,'FILIAIS PETZ'!A:Q,3,0)</f>
        <v>FELICIO</v>
      </c>
      <c r="AG76" s="20" t="str">
        <f>VLOOKUP(E76,'FILIAIS PETZ'!A:Q,2,0)</f>
        <v>R3</v>
      </c>
      <c r="AH76" s="75">
        <v>741.65</v>
      </c>
      <c r="AI76" s="68" t="s">
        <v>5018</v>
      </c>
      <c r="AJ76" s="43">
        <f>VLOOKUP(E76,'FILIAIS PETZ'!$A$2:$K$2000,11,0)</f>
        <v>18328118011062</v>
      </c>
      <c r="AK76" s="44">
        <v>18328118011062</v>
      </c>
    </row>
    <row r="77" spans="1:37" s="15" customFormat="1" ht="15" customHeight="1" thickBot="1" x14ac:dyDescent="0.25">
      <c r="A77" s="9" t="s">
        <v>4980</v>
      </c>
      <c r="B77" s="18">
        <f>VLOOKUP(C77,FORNECEDORES!D:E,2,0)</f>
        <v>379469</v>
      </c>
      <c r="C77" s="19" t="str">
        <f>VLOOKUP(D77,FORNECEDORES!A:D,4,0)</f>
        <v>01.704.331/0001-75</v>
      </c>
      <c r="D77" s="62" t="s">
        <v>4064</v>
      </c>
      <c r="E77" s="20" t="str">
        <f t="shared" si="6"/>
        <v>04 0046</v>
      </c>
      <c r="F77" s="59" t="s">
        <v>8978</v>
      </c>
      <c r="G77" s="21" t="str">
        <f>VLOOKUP(E77,'FILIAIS PETZ'!A:E,5,0)</f>
        <v>PETZ CIDADE JARDIM</v>
      </c>
      <c r="H77" s="20" t="str">
        <f>VLOOKUP(E77,'FILIAIS PETZ'!A:D,4,0)</f>
        <v>CDJD-SP</v>
      </c>
      <c r="I77" s="46">
        <v>44958</v>
      </c>
      <c r="J77" s="9" t="s">
        <v>4980</v>
      </c>
      <c r="K77" s="9" t="s">
        <v>9035</v>
      </c>
      <c r="L77" s="29" t="s">
        <v>9960</v>
      </c>
      <c r="M77" s="46">
        <v>45294</v>
      </c>
      <c r="N77" s="46">
        <v>45371</v>
      </c>
      <c r="O77" s="46">
        <v>45357</v>
      </c>
      <c r="P77" s="29" t="s">
        <v>4998</v>
      </c>
      <c r="Q77" s="9">
        <v>3</v>
      </c>
      <c r="R77" s="9" t="s">
        <v>4991</v>
      </c>
      <c r="S77" s="9" t="s">
        <v>4983</v>
      </c>
      <c r="T77" s="9" t="s">
        <v>32</v>
      </c>
      <c r="U77" s="9">
        <v>11002</v>
      </c>
      <c r="V77" s="9">
        <v>11002</v>
      </c>
      <c r="W77" s="9"/>
      <c r="X77" s="9" t="s">
        <v>4985</v>
      </c>
      <c r="Y77" s="9"/>
      <c r="Z77" s="9" t="s">
        <v>4980</v>
      </c>
      <c r="AA77" s="9"/>
      <c r="AB77" s="9"/>
      <c r="AC77" s="9" t="s">
        <v>4999</v>
      </c>
      <c r="AD77" s="9"/>
      <c r="AE77" s="20" t="str">
        <f>VLOOKUP(E77,'FILIAIS PETZ'!A:Q,17,0)</f>
        <v>SP2</v>
      </c>
      <c r="AF77" s="20" t="str">
        <f>VLOOKUP(E77,'FILIAIS PETZ'!A:Q,3,0)</f>
        <v>FELICIO</v>
      </c>
      <c r="AG77" s="20" t="str">
        <f>VLOOKUP(E77,'FILIAIS PETZ'!A:Q,2,0)</f>
        <v>R3</v>
      </c>
      <c r="AH77" s="75">
        <v>800</v>
      </c>
      <c r="AI77" s="68" t="s">
        <v>9961</v>
      </c>
      <c r="AJ77" s="43">
        <f>VLOOKUP(E77,'FILIAIS PETZ'!$A$2:$K$2000,11,0)</f>
        <v>18328118004520</v>
      </c>
      <c r="AK77" s="44">
        <v>18328118004520</v>
      </c>
    </row>
    <row r="78" spans="1:37" s="15" customFormat="1" ht="15" customHeight="1" thickBot="1" x14ac:dyDescent="0.25">
      <c r="A78" s="9" t="s">
        <v>4980</v>
      </c>
      <c r="B78" s="18">
        <f>VLOOKUP(C78,FORNECEDORES!D:E,2,0)</f>
        <v>379469</v>
      </c>
      <c r="C78" s="19" t="str">
        <f>VLOOKUP(D78,FORNECEDORES!A:D,4,0)</f>
        <v>01.704.331/0001-75</v>
      </c>
      <c r="D78" s="62" t="s">
        <v>4064</v>
      </c>
      <c r="E78" s="20" t="str">
        <f t="shared" si="6"/>
        <v>04 0059</v>
      </c>
      <c r="F78" s="59" t="s">
        <v>8714</v>
      </c>
      <c r="G78" s="21" t="str">
        <f>VLOOKUP(E78,'FILIAIS PETZ'!A:E,5,0)</f>
        <v>PETZ POMPÉIA</v>
      </c>
      <c r="H78" s="20" t="str">
        <f>VLOOKUP(E78,'FILIAIS PETZ'!A:D,4,0)</f>
        <v>POMP-SP</v>
      </c>
      <c r="I78" s="46">
        <v>44958</v>
      </c>
      <c r="J78" s="9" t="s">
        <v>4980</v>
      </c>
      <c r="K78" s="9" t="s">
        <v>9035</v>
      </c>
      <c r="L78" s="29" t="s">
        <v>9999</v>
      </c>
      <c r="M78" s="46">
        <v>45295</v>
      </c>
      <c r="N78" s="46">
        <v>45371</v>
      </c>
      <c r="O78" s="46">
        <v>45358</v>
      </c>
      <c r="P78" s="29" t="s">
        <v>4998</v>
      </c>
      <c r="Q78" s="9">
        <v>3</v>
      </c>
      <c r="R78" s="9" t="s">
        <v>4991</v>
      </c>
      <c r="S78" s="9" t="s">
        <v>4983</v>
      </c>
      <c r="T78" s="9" t="s">
        <v>32</v>
      </c>
      <c r="U78" s="9">
        <v>11002</v>
      </c>
      <c r="V78" s="9">
        <v>11002</v>
      </c>
      <c r="W78" s="9"/>
      <c r="X78" s="9" t="s">
        <v>4992</v>
      </c>
      <c r="Y78" s="9"/>
      <c r="Z78" s="9" t="s">
        <v>4980</v>
      </c>
      <c r="AA78" s="9"/>
      <c r="AB78" s="9"/>
      <c r="AC78" s="9" t="s">
        <v>4999</v>
      </c>
      <c r="AD78" s="9"/>
      <c r="AE78" s="20" t="str">
        <f>VLOOKUP(E78,'FILIAIS PETZ'!A:Q,17,0)</f>
        <v>SP2</v>
      </c>
      <c r="AF78" s="20" t="str">
        <f>VLOOKUP(E78,'FILIAIS PETZ'!A:Q,3,0)</f>
        <v>FELICIO</v>
      </c>
      <c r="AG78" s="20" t="str">
        <f>VLOOKUP(E78,'FILIAIS PETZ'!A:Q,2,0)</f>
        <v>R3</v>
      </c>
      <c r="AH78" s="75">
        <v>400</v>
      </c>
      <c r="AI78" s="68" t="s">
        <v>10000</v>
      </c>
      <c r="AJ78" s="43">
        <f>VLOOKUP(E78,'FILIAIS PETZ'!$A$2:$K$2000,11,0)</f>
        <v>18328118005763</v>
      </c>
      <c r="AK78" s="44">
        <v>18328118005763</v>
      </c>
    </row>
    <row r="79" spans="1:37" s="15" customFormat="1" ht="15" customHeight="1" thickBot="1" x14ac:dyDescent="0.25">
      <c r="A79" s="9">
        <f>J79</f>
        <v>620707</v>
      </c>
      <c r="B79" s="18">
        <f>VLOOKUP(C79,FORNECEDORES!D:E,2,0)</f>
        <v>379469</v>
      </c>
      <c r="C79" s="19" t="str">
        <f>VLOOKUP(D79,FORNECEDORES!A:D,4,0)</f>
        <v>01.704.331/0001-75</v>
      </c>
      <c r="D79" s="25" t="s">
        <v>4064</v>
      </c>
      <c r="E79" s="20" t="str">
        <f t="shared" si="6"/>
        <v>04 0106</v>
      </c>
      <c r="F79" s="28" t="s">
        <v>4952</v>
      </c>
      <c r="G79" s="21" t="str">
        <f>VLOOKUP(E79,'FILIAIS PETZ'!A:E,5,0)</f>
        <v>PETZ COTIA</v>
      </c>
      <c r="H79" s="20" t="str">
        <f>VLOOKUP(E79,'FILIAIS PETZ'!A:D,4,0)</f>
        <v>CTIA-SP</v>
      </c>
      <c r="I79" s="46">
        <v>44980</v>
      </c>
      <c r="J79" s="10">
        <v>620707</v>
      </c>
      <c r="K79" s="10" t="s">
        <v>5858</v>
      </c>
      <c r="L79" s="28" t="s">
        <v>6539</v>
      </c>
      <c r="M79" s="46">
        <v>45240</v>
      </c>
      <c r="N79" s="46">
        <v>45406</v>
      </c>
      <c r="O79" s="46">
        <v>45387</v>
      </c>
      <c r="P79" s="28" t="s">
        <v>4990</v>
      </c>
      <c r="Q79" s="10">
        <v>3</v>
      </c>
      <c r="R79" s="10">
        <v>1</v>
      </c>
      <c r="S79" s="10" t="s">
        <v>4983</v>
      </c>
      <c r="T79" s="10" t="s">
        <v>32</v>
      </c>
      <c r="U79" s="10">
        <v>11002</v>
      </c>
      <c r="V79" s="10">
        <v>11002</v>
      </c>
      <c r="W79" s="10" t="s">
        <v>5021</v>
      </c>
      <c r="X79" s="10" t="s">
        <v>4985</v>
      </c>
      <c r="Y79" s="10"/>
      <c r="Z79" s="10" t="s">
        <v>4980</v>
      </c>
      <c r="AA79" s="10" t="s">
        <v>5005</v>
      </c>
      <c r="AB79" s="10"/>
      <c r="AC79" s="10" t="s">
        <v>5006</v>
      </c>
      <c r="AD79" s="29"/>
      <c r="AE79" s="20" t="str">
        <f>VLOOKUP(E79,'FILIAIS PETZ'!A:Q,17,0)</f>
        <v>SP7</v>
      </c>
      <c r="AF79" s="20" t="str">
        <f>VLOOKUP(E79,'FILIAIS PETZ'!A:Q,3,0)</f>
        <v>FELICIO</v>
      </c>
      <c r="AG79" s="20" t="str">
        <f>VLOOKUP(E79,'FILIAIS PETZ'!A:Q,2,0)</f>
        <v>R3</v>
      </c>
      <c r="AH79" s="75">
        <v>114.75</v>
      </c>
      <c r="AI79" s="16" t="s">
        <v>5023</v>
      </c>
      <c r="AJ79" s="43">
        <f>VLOOKUP(E79,'FILIAIS PETZ'!$A$2:$K$2000,11,0)</f>
        <v>18328118009327</v>
      </c>
      <c r="AK79" s="44">
        <f>AJ79</f>
        <v>18328118009327</v>
      </c>
    </row>
    <row r="80" spans="1:37" s="15" customFormat="1" ht="15" customHeight="1" thickBot="1" x14ac:dyDescent="0.25">
      <c r="A80" s="9">
        <v>620710</v>
      </c>
      <c r="B80" s="18">
        <f>VLOOKUP(C80,FORNECEDORES!D:E,2,0)</f>
        <v>379469</v>
      </c>
      <c r="C80" s="19" t="str">
        <f>VLOOKUP(D80,FORNECEDORES!A:D,4,0)</f>
        <v>01.704.331/0001-75</v>
      </c>
      <c r="D80" s="25" t="s">
        <v>4064</v>
      </c>
      <c r="E80" s="20" t="str">
        <f t="shared" si="6"/>
        <v>04 0010</v>
      </c>
      <c r="F80" s="59" t="s">
        <v>8983</v>
      </c>
      <c r="G80" s="21" t="str">
        <f>VLOOKUP(E80,'FILIAIS PETZ'!A:E,5,0)</f>
        <v>PETZ SANTA CECILIA</v>
      </c>
      <c r="H80" s="20" t="str">
        <f>VLOOKUP(E80,'FILIAIS PETZ'!A:D,4,0)</f>
        <v>STCE-SP</v>
      </c>
      <c r="I80" s="46">
        <v>44980</v>
      </c>
      <c r="J80" s="9">
        <v>620710</v>
      </c>
      <c r="K80" s="9" t="s">
        <v>9035</v>
      </c>
      <c r="L80" s="29" t="s">
        <v>9052</v>
      </c>
      <c r="M80" s="46">
        <v>45240</v>
      </c>
      <c r="N80" s="46">
        <v>45343</v>
      </c>
      <c r="O80" s="46">
        <v>45327</v>
      </c>
      <c r="P80" s="29" t="s">
        <v>4990</v>
      </c>
      <c r="Q80" s="9">
        <v>3</v>
      </c>
      <c r="R80" s="9">
        <v>1</v>
      </c>
      <c r="S80" s="9" t="s">
        <v>4983</v>
      </c>
      <c r="T80" s="9" t="s">
        <v>32</v>
      </c>
      <c r="U80" s="9">
        <v>11002</v>
      </c>
      <c r="V80" s="9">
        <v>11002</v>
      </c>
      <c r="W80" s="9" t="s">
        <v>5021</v>
      </c>
      <c r="X80" s="9" t="s">
        <v>4985</v>
      </c>
      <c r="Y80" s="9"/>
      <c r="Z80" s="9" t="s">
        <v>4980</v>
      </c>
      <c r="AA80" s="9" t="s">
        <v>5005</v>
      </c>
      <c r="AB80" s="9"/>
      <c r="AC80" s="9" t="s">
        <v>5006</v>
      </c>
      <c r="AD80" s="10"/>
      <c r="AE80" s="20" t="str">
        <f>VLOOKUP(E80,'FILIAIS PETZ'!A:Q,17,0)</f>
        <v>SP2</v>
      </c>
      <c r="AF80" s="20" t="str">
        <f>VLOOKUP(E80,'FILIAIS PETZ'!A:Q,3,0)</f>
        <v>FELICIO</v>
      </c>
      <c r="AG80" s="20" t="str">
        <f>VLOOKUP(E80,'FILIAIS PETZ'!A:Q,2,0)</f>
        <v>R3</v>
      </c>
      <c r="AH80" s="75">
        <v>560.25</v>
      </c>
      <c r="AI80" s="68" t="s">
        <v>9053</v>
      </c>
      <c r="AJ80" s="43">
        <f>VLOOKUP(E80,'FILIAIS PETZ'!$A$2:$K$2000,11,0)</f>
        <v>18328118001938</v>
      </c>
      <c r="AK80" s="44">
        <v>18328118001938</v>
      </c>
    </row>
    <row r="81" spans="1:37" s="15" customFormat="1" ht="15" customHeight="1" thickBot="1" x14ac:dyDescent="0.25">
      <c r="A81" s="9" t="str">
        <f>J81</f>
        <v>620723</v>
      </c>
      <c r="B81" s="18">
        <f>VLOOKUP(C81,FORNECEDORES!D:E,2,0)</f>
        <v>379469</v>
      </c>
      <c r="C81" s="19" t="str">
        <f>VLOOKUP(D81,FORNECEDORES!A:D,4,0)</f>
        <v>01.704.331/0001-75</v>
      </c>
      <c r="D81" s="25" t="s">
        <v>4064</v>
      </c>
      <c r="E81" s="20" t="str">
        <f t="shared" si="6"/>
        <v>04 0010</v>
      </c>
      <c r="F81" s="59" t="s">
        <v>8983</v>
      </c>
      <c r="G81" s="21" t="str">
        <f>VLOOKUP(E81,'FILIAIS PETZ'!A:E,5,0)</f>
        <v>PETZ SANTA CECILIA</v>
      </c>
      <c r="H81" s="20" t="str">
        <f>VLOOKUP(E81,'FILIAIS PETZ'!A:D,4,0)</f>
        <v>STCE-SP</v>
      </c>
      <c r="I81" s="46">
        <v>44980</v>
      </c>
      <c r="J81" s="9" t="s">
        <v>9054</v>
      </c>
      <c r="K81" s="9" t="s">
        <v>5858</v>
      </c>
      <c r="L81" s="29" t="s">
        <v>11535</v>
      </c>
      <c r="M81" s="46">
        <v>45261</v>
      </c>
      <c r="N81" s="46">
        <v>45525</v>
      </c>
      <c r="O81" s="46">
        <v>45510</v>
      </c>
      <c r="P81" s="29" t="s">
        <v>4990</v>
      </c>
      <c r="Q81" s="9">
        <v>3</v>
      </c>
      <c r="R81" s="9">
        <v>1</v>
      </c>
      <c r="S81" s="9" t="s">
        <v>4983</v>
      </c>
      <c r="T81" s="9" t="s">
        <v>32</v>
      </c>
      <c r="U81" s="9">
        <v>11002</v>
      </c>
      <c r="V81" s="9">
        <v>11002</v>
      </c>
      <c r="W81" s="9"/>
      <c r="X81" s="9" t="s">
        <v>4985</v>
      </c>
      <c r="Y81" s="9"/>
      <c r="Z81" s="9" t="s">
        <v>4993</v>
      </c>
      <c r="AA81" s="9" t="s">
        <v>5005</v>
      </c>
      <c r="AB81" s="9"/>
      <c r="AC81" s="9" t="s">
        <v>5006</v>
      </c>
      <c r="AD81" s="10"/>
      <c r="AE81" s="20" t="str">
        <f>VLOOKUP(E81,'FILIAIS PETZ'!A:Q,17,0)</f>
        <v>SP2</v>
      </c>
      <c r="AF81" s="20" t="str">
        <f>VLOOKUP(E81,'FILIAIS PETZ'!A:Q,3,0)</f>
        <v>FELICIO</v>
      </c>
      <c r="AG81" s="20" t="str">
        <f>VLOOKUP(E81,'FILIAIS PETZ'!A:Q,2,0)</f>
        <v>R3</v>
      </c>
      <c r="AH81" s="75">
        <v>741.65</v>
      </c>
      <c r="AI81" s="68" t="s">
        <v>9055</v>
      </c>
      <c r="AJ81" s="43">
        <f>VLOOKUP(E81,'FILIAIS PETZ'!$A$2:$K$2000,11,0)</f>
        <v>18328118001938</v>
      </c>
      <c r="AK81" s="44">
        <v>18328118001938</v>
      </c>
    </row>
    <row r="82" spans="1:37" s="15" customFormat="1" ht="15" customHeight="1" thickBot="1" x14ac:dyDescent="0.25">
      <c r="A82" s="9" t="s">
        <v>9056</v>
      </c>
      <c r="B82" s="18">
        <f>VLOOKUP(C82,FORNECEDORES!D:E,2,0)</f>
        <v>379469</v>
      </c>
      <c r="C82" s="19" t="str">
        <f>VLOOKUP(D82,FORNECEDORES!A:D,4,0)</f>
        <v>01.704.331/0001-75</v>
      </c>
      <c r="D82" s="25" t="s">
        <v>4064</v>
      </c>
      <c r="E82" s="20" t="str">
        <f t="shared" si="6"/>
        <v>04 0221</v>
      </c>
      <c r="F82" s="59" t="s">
        <v>8980</v>
      </c>
      <c r="G82" s="21" t="str">
        <f>VLOOKUP(E82,'FILIAIS PETZ'!A:E,5,0)</f>
        <v>PETZ GASTAO VIDIGAL</v>
      </c>
      <c r="H82" s="20" t="str">
        <f>VLOOKUP(E82,'FILIAIS PETZ'!A:D,4,0)</f>
        <v>GVDL-SP</v>
      </c>
      <c r="I82" s="46">
        <v>44980</v>
      </c>
      <c r="J82" s="9" t="s">
        <v>9056</v>
      </c>
      <c r="K82" s="9" t="s">
        <v>9035</v>
      </c>
      <c r="L82" s="29" t="s">
        <v>9057</v>
      </c>
      <c r="M82" s="46">
        <v>45332</v>
      </c>
      <c r="N82" s="46">
        <v>45343</v>
      </c>
      <c r="O82" s="46">
        <v>45327</v>
      </c>
      <c r="P82" s="29" t="s">
        <v>4990</v>
      </c>
      <c r="Q82" s="9">
        <v>3</v>
      </c>
      <c r="R82" s="9">
        <v>1</v>
      </c>
      <c r="S82" s="9" t="s">
        <v>4983</v>
      </c>
      <c r="T82" s="9" t="s">
        <v>32</v>
      </c>
      <c r="U82" s="9">
        <v>11002</v>
      </c>
      <c r="V82" s="9">
        <v>11002</v>
      </c>
      <c r="W82" s="9" t="s">
        <v>5019</v>
      </c>
      <c r="X82" s="9" t="s">
        <v>4992</v>
      </c>
      <c r="Y82" s="9"/>
      <c r="Z82" s="9" t="s">
        <v>4997</v>
      </c>
      <c r="AA82" s="9" t="s">
        <v>5007</v>
      </c>
      <c r="AB82" s="9"/>
      <c r="AC82" s="9" t="s">
        <v>5006</v>
      </c>
      <c r="AD82" s="10"/>
      <c r="AE82" s="20" t="str">
        <f>VLOOKUP(E82,'FILIAIS PETZ'!A:Q,17,0)</f>
        <v>SP7</v>
      </c>
      <c r="AF82" s="20" t="str">
        <f>VLOOKUP(E82,'FILIAIS PETZ'!A:Q,3,0)</f>
        <v>FELICIO</v>
      </c>
      <c r="AG82" s="20" t="str">
        <f>VLOOKUP(E82,'FILIAIS PETZ'!A:Q,2,0)</f>
        <v>R3</v>
      </c>
      <c r="AH82" s="75">
        <v>600</v>
      </c>
      <c r="AI82" s="68" t="s">
        <v>9058</v>
      </c>
      <c r="AJ82" s="43">
        <f>VLOOKUP(E82,'FILIAIS PETZ'!$A$2:$K$2000,11,0)</f>
        <v>18328118021025</v>
      </c>
      <c r="AK82" s="44">
        <v>18328118021025</v>
      </c>
    </row>
    <row r="83" spans="1:37" s="15" customFormat="1" ht="15" customHeight="1" thickBot="1" x14ac:dyDescent="0.25">
      <c r="A83" s="9" t="str">
        <f>J83</f>
        <v>PREVENTIVA</v>
      </c>
      <c r="B83" s="18">
        <f>VLOOKUP(C83,FORNECEDORES!D:E,2,0)</f>
        <v>379469</v>
      </c>
      <c r="C83" s="19" t="str">
        <f>VLOOKUP(D83,FORNECEDORES!A:D,4,0)</f>
        <v>01.704.331/0001-75</v>
      </c>
      <c r="D83" s="25" t="s">
        <v>4064</v>
      </c>
      <c r="E83" s="20" t="str">
        <f t="shared" si="6"/>
        <v>04 0008</v>
      </c>
      <c r="F83" s="28" t="s">
        <v>4937</v>
      </c>
      <c r="G83" s="21" t="str">
        <f>VLOOKUP(E83,'FILIAIS PETZ'!A:E,5,0)</f>
        <v>PETZ ALPHAVILLE</v>
      </c>
      <c r="H83" s="20" t="str">
        <f>VLOOKUP(E83,'FILIAIS PETZ'!A:D,4,0)</f>
        <v>ALPH-SP</v>
      </c>
      <c r="I83" s="46">
        <v>44986</v>
      </c>
      <c r="J83" s="10" t="s">
        <v>4980</v>
      </c>
      <c r="K83" s="10" t="s">
        <v>5858</v>
      </c>
      <c r="L83" s="28" t="s">
        <v>6535</v>
      </c>
      <c r="M83" s="46">
        <v>45141</v>
      </c>
      <c r="N83" s="46">
        <v>45406</v>
      </c>
      <c r="O83" s="46">
        <v>45387</v>
      </c>
      <c r="P83" s="28" t="s">
        <v>4998</v>
      </c>
      <c r="Q83" s="10">
        <v>3</v>
      </c>
      <c r="R83" s="10" t="s">
        <v>4991</v>
      </c>
      <c r="S83" s="10" t="s">
        <v>4983</v>
      </c>
      <c r="T83" s="10" t="s">
        <v>32</v>
      </c>
      <c r="U83" s="10">
        <v>11002</v>
      </c>
      <c r="V83" s="10">
        <v>11002</v>
      </c>
      <c r="W83" s="10"/>
      <c r="X83" s="10" t="s">
        <v>4992</v>
      </c>
      <c r="Y83" s="10"/>
      <c r="Z83" s="10" t="s">
        <v>4980</v>
      </c>
      <c r="AA83" s="10"/>
      <c r="AB83" s="10"/>
      <c r="AC83" s="10" t="s">
        <v>4999</v>
      </c>
      <c r="AD83" s="29"/>
      <c r="AE83" s="20" t="str">
        <f>VLOOKUP(E83,'FILIAIS PETZ'!A:Q,17,0)</f>
        <v>SP7</v>
      </c>
      <c r="AF83" s="20" t="str">
        <f>VLOOKUP(E83,'FILIAIS PETZ'!A:Q,3,0)</f>
        <v>FELICIO</v>
      </c>
      <c r="AG83" s="20" t="str">
        <f>VLOOKUP(E83,'FILIAIS PETZ'!A:Q,2,0)</f>
        <v>R3</v>
      </c>
      <c r="AH83" s="75">
        <v>741.65</v>
      </c>
      <c r="AI83" s="16" t="s">
        <v>5025</v>
      </c>
      <c r="AJ83" s="43">
        <f>VLOOKUP(E83,'FILIAIS PETZ'!$A$2:$K$2000,11,0)</f>
        <v>18328118001423</v>
      </c>
      <c r="AK83" s="44">
        <f>AJ83</f>
        <v>18328118001423</v>
      </c>
    </row>
    <row r="84" spans="1:37" s="15" customFormat="1" ht="15" customHeight="1" thickBot="1" x14ac:dyDescent="0.25">
      <c r="A84" s="9" t="str">
        <f>J84</f>
        <v>PREVENTIVA</v>
      </c>
      <c r="B84" s="18">
        <f>VLOOKUP(C84,FORNECEDORES!D:E,2,0)</f>
        <v>379469</v>
      </c>
      <c r="C84" s="19" t="str">
        <f>VLOOKUP(D84,FORNECEDORES!A:D,4,0)</f>
        <v>01.704.331/0001-75</v>
      </c>
      <c r="D84" s="25" t="s">
        <v>4064</v>
      </c>
      <c r="E84" s="20" t="str">
        <f t="shared" si="6"/>
        <v>04 0156</v>
      </c>
      <c r="F84" s="28" t="s">
        <v>4940</v>
      </c>
      <c r="G84" s="21" t="str">
        <f>VLOOKUP(E84,'FILIAIS PETZ'!A:E,5,0)</f>
        <v>PETZ ITAPETININGA</v>
      </c>
      <c r="H84" s="20" t="str">
        <f>VLOOKUP(E84,'FILIAIS PETZ'!A:D,4,0)</f>
        <v>ITPT-SP</v>
      </c>
      <c r="I84" s="46">
        <v>44986</v>
      </c>
      <c r="J84" s="10" t="s">
        <v>4980</v>
      </c>
      <c r="K84" s="10" t="s">
        <v>5181</v>
      </c>
      <c r="L84" s="28" t="s">
        <v>5821</v>
      </c>
      <c r="M84" s="46">
        <v>45093</v>
      </c>
      <c r="N84" s="46">
        <v>45364</v>
      </c>
      <c r="O84" s="46">
        <v>45341</v>
      </c>
      <c r="P84" s="28" t="s">
        <v>4998</v>
      </c>
      <c r="Q84" s="10">
        <v>3</v>
      </c>
      <c r="R84" s="10" t="s">
        <v>4991</v>
      </c>
      <c r="S84" s="10" t="s">
        <v>4983</v>
      </c>
      <c r="T84" s="10" t="s">
        <v>32</v>
      </c>
      <c r="U84" s="10">
        <v>11002</v>
      </c>
      <c r="V84" s="10">
        <v>11002</v>
      </c>
      <c r="W84" s="10"/>
      <c r="X84" s="10" t="s">
        <v>4985</v>
      </c>
      <c r="Y84" s="10"/>
      <c r="Z84" s="10" t="s">
        <v>4980</v>
      </c>
      <c r="AA84" s="10" t="s">
        <v>4989</v>
      </c>
      <c r="AB84" s="10"/>
      <c r="AC84" s="10" t="s">
        <v>4999</v>
      </c>
      <c r="AD84" s="29"/>
      <c r="AE84" s="20" t="str">
        <f>VLOOKUP(E84,'FILIAIS PETZ'!A:Q,17,0)</f>
        <v>SP7</v>
      </c>
      <c r="AF84" s="20" t="str">
        <f>VLOOKUP(E84,'FILIAIS PETZ'!A:Q,3,0)</f>
        <v>FELICIO</v>
      </c>
      <c r="AG84" s="20" t="str">
        <f>VLOOKUP(E84,'FILIAIS PETZ'!A:Q,2,0)</f>
        <v>R3</v>
      </c>
      <c r="AH84" s="75">
        <v>1483.29</v>
      </c>
      <c r="AI84" s="16" t="s">
        <v>5026</v>
      </c>
      <c r="AJ84" s="43">
        <f>VLOOKUP(E84,'FILIAIS PETZ'!$A$2:$K$2000,11,0)</f>
        <v>18328118014754</v>
      </c>
      <c r="AK84" s="44">
        <f>AJ84</f>
        <v>18328118014754</v>
      </c>
    </row>
    <row r="85" spans="1:37" s="15" customFormat="1" ht="15" customHeight="1" thickBot="1" x14ac:dyDescent="0.25">
      <c r="A85" s="9" t="str">
        <f>J85</f>
        <v>PREVENTIVA</v>
      </c>
      <c r="B85" s="18">
        <f>VLOOKUP(C85,FORNECEDORES!D:E,2,0)</f>
        <v>379469</v>
      </c>
      <c r="C85" s="19" t="str">
        <f>VLOOKUP(D85,FORNECEDORES!A:D,4,0)</f>
        <v>01.704.331/0001-75</v>
      </c>
      <c r="D85" s="25" t="s">
        <v>4064</v>
      </c>
      <c r="E85" s="20" t="str">
        <f t="shared" si="6"/>
        <v>04 0166</v>
      </c>
      <c r="F85" s="28" t="s">
        <v>4932</v>
      </c>
      <c r="G85" s="21" t="str">
        <f>VLOOKUP(E85,'FILIAIS PETZ'!A:E,5,0)</f>
        <v>PETZ SOROCABA TAUSTE</v>
      </c>
      <c r="H85" s="20" t="str">
        <f>VLOOKUP(E85,'FILIAIS PETZ'!A:D,4,0)</f>
        <v>SOTT-SP</v>
      </c>
      <c r="I85" s="46">
        <v>44986</v>
      </c>
      <c r="J85" s="10" t="s">
        <v>4980</v>
      </c>
      <c r="K85" s="10" t="s">
        <v>5181</v>
      </c>
      <c r="L85" s="28" t="s">
        <v>5822</v>
      </c>
      <c r="M85" s="46">
        <v>45093</v>
      </c>
      <c r="N85" s="46">
        <v>45371</v>
      </c>
      <c r="O85" s="46">
        <v>45341</v>
      </c>
      <c r="P85" s="28" t="s">
        <v>4998</v>
      </c>
      <c r="Q85" s="10">
        <v>3</v>
      </c>
      <c r="R85" s="10" t="s">
        <v>4991</v>
      </c>
      <c r="S85" s="10" t="s">
        <v>4983</v>
      </c>
      <c r="T85" s="10" t="s">
        <v>32</v>
      </c>
      <c r="U85" s="10">
        <v>11002</v>
      </c>
      <c r="V85" s="10">
        <v>11002</v>
      </c>
      <c r="W85" s="10"/>
      <c r="X85" s="10" t="s">
        <v>4985</v>
      </c>
      <c r="Y85" s="10"/>
      <c r="Z85" s="10" t="s">
        <v>4980</v>
      </c>
      <c r="AA85" s="10" t="s">
        <v>4989</v>
      </c>
      <c r="AB85" s="10"/>
      <c r="AC85" s="10" t="s">
        <v>4999</v>
      </c>
      <c r="AD85" s="29"/>
      <c r="AE85" s="20" t="str">
        <f>VLOOKUP(E85,'FILIAIS PETZ'!A:Q,17,0)</f>
        <v>SP7</v>
      </c>
      <c r="AF85" s="20" t="str">
        <f>VLOOKUP(E85,'FILIAIS PETZ'!A:Q,3,0)</f>
        <v>FELICIO</v>
      </c>
      <c r="AG85" s="20" t="str">
        <f>VLOOKUP(E85,'FILIAIS PETZ'!A:Q,2,0)</f>
        <v>R3</v>
      </c>
      <c r="AH85" s="75">
        <v>1483.29</v>
      </c>
      <c r="AI85" s="16" t="s">
        <v>5026</v>
      </c>
      <c r="AJ85" s="43">
        <f>VLOOKUP(E85,'FILIAIS PETZ'!$A$2:$K$2000,11,0)</f>
        <v>18328118015998</v>
      </c>
      <c r="AK85" s="44">
        <f>AJ85</f>
        <v>18328118015998</v>
      </c>
    </row>
    <row r="86" spans="1:37" s="15" customFormat="1" ht="15" customHeight="1" thickBot="1" x14ac:dyDescent="0.25">
      <c r="A86" s="9" t="str">
        <f>J86</f>
        <v>PREVENTIVA</v>
      </c>
      <c r="B86" s="18">
        <f>VLOOKUP(C86,FORNECEDORES!D:E,2,0)</f>
        <v>379469</v>
      </c>
      <c r="C86" s="19" t="str">
        <f>VLOOKUP(D86,FORNECEDORES!A:D,4,0)</f>
        <v>01.704.331/0001-75</v>
      </c>
      <c r="D86" s="25" t="s">
        <v>4064</v>
      </c>
      <c r="E86" s="20" t="str">
        <f t="shared" si="6"/>
        <v>04 0069</v>
      </c>
      <c r="F86" s="59" t="s">
        <v>8968</v>
      </c>
      <c r="G86" s="21" t="str">
        <f>VLOOKUP(E86,'FILIAIS PETZ'!A:E,5,0)</f>
        <v>PETZ GIOVANNI PIRELLI</v>
      </c>
      <c r="H86" s="20" t="str">
        <f>VLOOKUP(E86,'FILIAIS PETZ'!A:D,4,0)</f>
        <v>GPIR-SP</v>
      </c>
      <c r="I86" s="46">
        <v>44986</v>
      </c>
      <c r="J86" s="9" t="s">
        <v>4980</v>
      </c>
      <c r="K86" s="9" t="s">
        <v>5858</v>
      </c>
      <c r="L86" s="29" t="s">
        <v>11515</v>
      </c>
      <c r="M86" s="46">
        <v>44944</v>
      </c>
      <c r="N86" s="46">
        <v>45525</v>
      </c>
      <c r="O86" s="46">
        <v>45509</v>
      </c>
      <c r="P86" s="29" t="s">
        <v>4998</v>
      </c>
      <c r="Q86" s="9">
        <v>3</v>
      </c>
      <c r="R86" s="9" t="s">
        <v>4991</v>
      </c>
      <c r="S86" s="9" t="s">
        <v>4983</v>
      </c>
      <c r="T86" s="9" t="s">
        <v>32</v>
      </c>
      <c r="U86" s="9">
        <v>11002</v>
      </c>
      <c r="V86" s="9">
        <v>11002</v>
      </c>
      <c r="W86" s="9"/>
      <c r="X86" s="9" t="s">
        <v>4985</v>
      </c>
      <c r="Y86" s="9"/>
      <c r="Z86" s="9" t="s">
        <v>4980</v>
      </c>
      <c r="AA86" s="9" t="s">
        <v>4989</v>
      </c>
      <c r="AB86" s="9"/>
      <c r="AC86" s="9" t="s">
        <v>4999</v>
      </c>
      <c r="AD86" s="10"/>
      <c r="AE86" s="20" t="str">
        <f>VLOOKUP(E86,'FILIAIS PETZ'!A:Q,17,0)</f>
        <v>SP3</v>
      </c>
      <c r="AF86" s="20" t="str">
        <f>VLOOKUP(E86,'FILIAIS PETZ'!A:Q,3,0)</f>
        <v>FELICIO</v>
      </c>
      <c r="AG86" s="20" t="str">
        <f>VLOOKUP(E86,'FILIAIS PETZ'!A:Q,2,0)</f>
        <v>R3</v>
      </c>
      <c r="AH86" s="75">
        <v>1483.29</v>
      </c>
      <c r="AI86" s="68" t="s">
        <v>5026</v>
      </c>
      <c r="AJ86" s="43">
        <f>VLOOKUP(E86,'FILIAIS PETZ'!$A$2:$K$2000,11,0)</f>
        <v>18328118006905</v>
      </c>
      <c r="AK86" s="44">
        <v>18328118006905</v>
      </c>
    </row>
    <row r="87" spans="1:37" s="15" customFormat="1" ht="15" customHeight="1" thickBot="1" x14ac:dyDescent="0.25">
      <c r="A87" s="9" t="s">
        <v>4980</v>
      </c>
      <c r="B87" s="18">
        <f>VLOOKUP(C87,FORNECEDORES!D:E,2,0)</f>
        <v>379469</v>
      </c>
      <c r="C87" s="19" t="str">
        <f>VLOOKUP(D87,FORNECEDORES!A:D,4,0)</f>
        <v>01.704.331/0001-75</v>
      </c>
      <c r="D87" s="25" t="s">
        <v>4064</v>
      </c>
      <c r="E87" s="20" t="str">
        <f t="shared" si="6"/>
        <v>04 0116</v>
      </c>
      <c r="F87" s="59" t="s">
        <v>8970</v>
      </c>
      <c r="G87" s="21" t="str">
        <f>VLOOKUP(E87,'FILIAIS PETZ'!A:E,5,0)</f>
        <v>PETZ SANTO ANDRE DOM PEDRO</v>
      </c>
      <c r="H87" s="20" t="str">
        <f>VLOOKUP(E87,'FILIAIS PETZ'!A:D,4,0)</f>
        <v>SADP-SP</v>
      </c>
      <c r="I87" s="46">
        <v>44986</v>
      </c>
      <c r="J87" s="9" t="s">
        <v>4980</v>
      </c>
      <c r="K87" s="9" t="s">
        <v>9035</v>
      </c>
      <c r="L87" s="29" t="s">
        <v>9059</v>
      </c>
      <c r="M87" s="46">
        <v>45296</v>
      </c>
      <c r="N87" s="46">
        <v>45406</v>
      </c>
      <c r="O87" s="46">
        <v>45394</v>
      </c>
      <c r="P87" s="29" t="s">
        <v>4998</v>
      </c>
      <c r="Q87" s="9">
        <v>3</v>
      </c>
      <c r="R87" s="9" t="s">
        <v>4991</v>
      </c>
      <c r="S87" s="9" t="s">
        <v>4983</v>
      </c>
      <c r="T87" s="9" t="s">
        <v>32</v>
      </c>
      <c r="U87" s="9">
        <v>11002</v>
      </c>
      <c r="V87" s="9">
        <v>11002</v>
      </c>
      <c r="W87" s="9"/>
      <c r="X87" s="9" t="s">
        <v>4985</v>
      </c>
      <c r="Y87" s="9"/>
      <c r="Z87" s="9" t="s">
        <v>4980</v>
      </c>
      <c r="AA87" s="9" t="s">
        <v>4989</v>
      </c>
      <c r="AB87" s="9"/>
      <c r="AC87" s="9" t="s">
        <v>4999</v>
      </c>
      <c r="AD87" s="10"/>
      <c r="AE87" s="20" t="str">
        <f>VLOOKUP(E87,'FILIAIS PETZ'!A:Q,17,0)</f>
        <v>SP3</v>
      </c>
      <c r="AF87" s="20" t="str">
        <f>VLOOKUP(E87,'FILIAIS PETZ'!A:Q,3,0)</f>
        <v>FELICIO</v>
      </c>
      <c r="AG87" s="20" t="str">
        <f>VLOOKUP(E87,'FILIAIS PETZ'!A:Q,2,0)</f>
        <v>R3</v>
      </c>
      <c r="AH87" s="75">
        <v>120.84</v>
      </c>
      <c r="AI87" s="68" t="s">
        <v>9037</v>
      </c>
      <c r="AJ87" s="43">
        <f>VLOOKUP(E87,'FILIAIS PETZ'!$A$2:$K$2000,11,0)</f>
        <v>18328118011062</v>
      </c>
      <c r="AK87" s="44">
        <v>18328118011062</v>
      </c>
    </row>
    <row r="88" spans="1:37" s="15" customFormat="1" ht="15" customHeight="1" thickBot="1" x14ac:dyDescent="0.25">
      <c r="A88" s="9" t="s">
        <v>4980</v>
      </c>
      <c r="B88" s="18">
        <f>VLOOKUP(C88,FORNECEDORES!D:E,2,0)</f>
        <v>379469</v>
      </c>
      <c r="C88" s="19" t="str">
        <f>VLOOKUP(D88,FORNECEDORES!A:D,4,0)</f>
        <v>01.704.331/0001-75</v>
      </c>
      <c r="D88" s="25" t="s">
        <v>4064</v>
      </c>
      <c r="E88" s="20" t="str">
        <f t="shared" si="6"/>
        <v>04 0243</v>
      </c>
      <c r="F88" s="59" t="s">
        <v>8973</v>
      </c>
      <c r="G88" s="21" t="str">
        <f>VLOOKUP(E88,'FILIAIS PETZ'!A:E,5,0)</f>
        <v>PETZ SHOPPING GOLDEN SQUARE</v>
      </c>
      <c r="H88" s="20" t="str">
        <f>VLOOKUP(E88,'FILIAIS PETZ'!A:D,4,0)</f>
        <v>SGSQ-SP</v>
      </c>
      <c r="I88" s="46">
        <v>44986</v>
      </c>
      <c r="J88" s="9" t="s">
        <v>4980</v>
      </c>
      <c r="K88" s="9" t="s">
        <v>9047</v>
      </c>
      <c r="L88" s="29" t="s">
        <v>9060</v>
      </c>
      <c r="M88" s="46">
        <v>45458</v>
      </c>
      <c r="N88" s="46">
        <v>45392</v>
      </c>
      <c r="O88" s="46">
        <v>45378</v>
      </c>
      <c r="P88" s="29" t="s">
        <v>4998</v>
      </c>
      <c r="Q88" s="9">
        <v>3</v>
      </c>
      <c r="R88" s="9" t="s">
        <v>4991</v>
      </c>
      <c r="S88" s="9" t="s">
        <v>4983</v>
      </c>
      <c r="T88" s="9" t="s">
        <v>32</v>
      </c>
      <c r="U88" s="9">
        <v>11002</v>
      </c>
      <c r="V88" s="9">
        <v>11002</v>
      </c>
      <c r="W88" s="9"/>
      <c r="X88" s="9" t="s">
        <v>4985</v>
      </c>
      <c r="Y88" s="9"/>
      <c r="Z88" s="9" t="s">
        <v>4980</v>
      </c>
      <c r="AA88" s="9" t="s">
        <v>4989</v>
      </c>
      <c r="AB88" s="9"/>
      <c r="AC88" s="9" t="s">
        <v>4999</v>
      </c>
      <c r="AD88" s="10"/>
      <c r="AE88" s="20" t="str">
        <f>VLOOKUP(E88,'FILIAIS PETZ'!A:Q,17,0)</f>
        <v>SP3</v>
      </c>
      <c r="AF88" s="20" t="str">
        <f>VLOOKUP(E88,'FILIAIS PETZ'!A:Q,3,0)</f>
        <v>FELICIO</v>
      </c>
      <c r="AG88" s="20" t="str">
        <f>VLOOKUP(E88,'FILIAIS PETZ'!A:Q,2,0)</f>
        <v>R3</v>
      </c>
      <c r="AH88" s="75">
        <v>741.65</v>
      </c>
      <c r="AI88" s="68" t="s">
        <v>5026</v>
      </c>
      <c r="AJ88" s="43" t="str">
        <f>VLOOKUP(E88,'FILIAIS PETZ'!$A$2:$K$2000,11,0)</f>
        <v>18.328.118/0229-35</v>
      </c>
      <c r="AK88" s="44" t="s">
        <v>9061</v>
      </c>
    </row>
    <row r="89" spans="1:37" s="15" customFormat="1" ht="15" customHeight="1" thickBot="1" x14ac:dyDescent="0.25">
      <c r="A89" s="9" t="str">
        <f>J89</f>
        <v>PREVENTIVA</v>
      </c>
      <c r="B89" s="18">
        <f>VLOOKUP(C89,FORNECEDORES!D:E,2,0)</f>
        <v>379469</v>
      </c>
      <c r="C89" s="19" t="str">
        <f>VLOOKUP(D89,FORNECEDORES!A:D,4,0)</f>
        <v>01.704.331/0001-75</v>
      </c>
      <c r="D89" s="25" t="s">
        <v>4064</v>
      </c>
      <c r="E89" s="20" t="str">
        <f t="shared" si="6"/>
        <v>04 0165</v>
      </c>
      <c r="F89" s="28" t="s">
        <v>4935</v>
      </c>
      <c r="G89" s="21" t="str">
        <f>VLOOKUP(E89,'FILIAIS PETZ'!A:E,5,0)</f>
        <v>PETZ CARAPICUIBA</v>
      </c>
      <c r="H89" s="20" t="str">
        <f>VLOOKUP(E89,'FILIAIS PETZ'!A:D,4,0)</f>
        <v>CPIC-SP</v>
      </c>
      <c r="I89" s="46">
        <v>45017</v>
      </c>
      <c r="J89" s="10" t="s">
        <v>4980</v>
      </c>
      <c r="K89" s="10" t="s">
        <v>5858</v>
      </c>
      <c r="L89" s="28" t="s">
        <v>6536</v>
      </c>
      <c r="M89" s="46">
        <v>45174</v>
      </c>
      <c r="N89" s="46">
        <v>45406</v>
      </c>
      <c r="O89" s="46">
        <v>45387</v>
      </c>
      <c r="P89" s="28" t="s">
        <v>4998</v>
      </c>
      <c r="Q89" s="10">
        <v>3</v>
      </c>
      <c r="R89" s="10" t="s">
        <v>4991</v>
      </c>
      <c r="S89" s="10" t="s">
        <v>4983</v>
      </c>
      <c r="T89" s="10" t="s">
        <v>32</v>
      </c>
      <c r="U89" s="10">
        <v>11002</v>
      </c>
      <c r="V89" s="10">
        <v>11002</v>
      </c>
      <c r="W89" s="10"/>
      <c r="X89" s="10" t="s">
        <v>4992</v>
      </c>
      <c r="Y89" s="10"/>
      <c r="Z89" s="10" t="s">
        <v>4980</v>
      </c>
      <c r="AA89" s="10"/>
      <c r="AB89" s="10"/>
      <c r="AC89" s="10" t="s">
        <v>4999</v>
      </c>
      <c r="AD89" s="29"/>
      <c r="AE89" s="20" t="str">
        <f>VLOOKUP(E89,'FILIAIS PETZ'!A:Q,17,0)</f>
        <v>SP7</v>
      </c>
      <c r="AF89" s="20" t="str">
        <f>VLOOKUP(E89,'FILIAIS PETZ'!A:Q,3,0)</f>
        <v>FELICIO</v>
      </c>
      <c r="AG89" s="20" t="str">
        <f>VLOOKUP(E89,'FILIAIS PETZ'!A:Q,2,0)</f>
        <v>R3</v>
      </c>
      <c r="AH89" s="75">
        <v>758.55</v>
      </c>
      <c r="AI89" s="16" t="s">
        <v>5027</v>
      </c>
      <c r="AJ89" s="43">
        <f>VLOOKUP(E89,'FILIAIS PETZ'!$A$2:$K$2000,11,0)</f>
        <v>18328118015726</v>
      </c>
      <c r="AK89" s="44">
        <f>AJ89</f>
        <v>18328118015726</v>
      </c>
    </row>
    <row r="90" spans="1:37" s="15" customFormat="1" ht="15" customHeight="1" thickBot="1" x14ac:dyDescent="0.25">
      <c r="A90" s="9" t="str">
        <f>J90</f>
        <v>PREVENTIVA</v>
      </c>
      <c r="B90" s="18">
        <f>VLOOKUP(C90,FORNECEDORES!D:E,2,0)</f>
        <v>379469</v>
      </c>
      <c r="C90" s="19" t="str">
        <f>VLOOKUP(D90,FORNECEDORES!A:D,4,0)</f>
        <v>01.704.331/0001-75</v>
      </c>
      <c r="D90" s="25" t="s">
        <v>4064</v>
      </c>
      <c r="E90" s="20" t="str">
        <f t="shared" si="6"/>
        <v>04 0093</v>
      </c>
      <c r="F90" s="28" t="s">
        <v>4942</v>
      </c>
      <c r="G90" s="21" t="str">
        <f>VLOOKUP(E90,'FILIAIS PETZ'!A:E,5,0)</f>
        <v>PETZ INDAIATUBA</v>
      </c>
      <c r="H90" s="20" t="str">
        <f>VLOOKUP(E90,'FILIAIS PETZ'!A:D,4,0)</f>
        <v>INDT-SP</v>
      </c>
      <c r="I90" s="46">
        <v>45017</v>
      </c>
      <c r="J90" s="10" t="s">
        <v>4980</v>
      </c>
      <c r="K90" s="10" t="s">
        <v>5858</v>
      </c>
      <c r="L90" s="28" t="s">
        <v>6542</v>
      </c>
      <c r="M90" s="46">
        <v>45296</v>
      </c>
      <c r="N90" s="46">
        <v>45406</v>
      </c>
      <c r="O90" s="46">
        <v>45387</v>
      </c>
      <c r="P90" s="28" t="s">
        <v>4998</v>
      </c>
      <c r="Q90" s="10">
        <v>3</v>
      </c>
      <c r="R90" s="10" t="s">
        <v>4991</v>
      </c>
      <c r="S90" s="10" t="s">
        <v>4983</v>
      </c>
      <c r="T90" s="10" t="s">
        <v>32</v>
      </c>
      <c r="U90" s="10">
        <v>11002</v>
      </c>
      <c r="V90" s="10">
        <v>11002</v>
      </c>
      <c r="W90" s="10" t="s">
        <v>5019</v>
      </c>
      <c r="X90" s="10" t="s">
        <v>4985</v>
      </c>
      <c r="Y90" s="10"/>
      <c r="Z90" s="10" t="s">
        <v>4980</v>
      </c>
      <c r="AA90" s="10" t="s">
        <v>4989</v>
      </c>
      <c r="AB90" s="10"/>
      <c r="AC90" s="10" t="s">
        <v>4999</v>
      </c>
      <c r="AD90" s="29"/>
      <c r="AE90" s="20" t="str">
        <f>VLOOKUP(E90,'FILIAIS PETZ'!A:Q,17,0)</f>
        <v>SP7</v>
      </c>
      <c r="AF90" s="20" t="str">
        <f>VLOOKUP(E90,'FILIAIS PETZ'!A:Q,3,0)</f>
        <v>FELICIO</v>
      </c>
      <c r="AG90" s="20" t="str">
        <f>VLOOKUP(E90,'FILIAIS PETZ'!A:Q,2,0)</f>
        <v>R3</v>
      </c>
      <c r="AH90" s="75">
        <v>400</v>
      </c>
      <c r="AI90" s="16" t="s">
        <v>5028</v>
      </c>
      <c r="AJ90" s="43">
        <f>VLOOKUP(E90,'FILIAIS PETZ'!$A$2:$K$2000,11,0)</f>
        <v>18328118008517</v>
      </c>
      <c r="AK90" s="44">
        <f>AJ90</f>
        <v>18328118008517</v>
      </c>
    </row>
    <row r="91" spans="1:37" s="15" customFormat="1" ht="15" customHeight="1" thickBot="1" x14ac:dyDescent="0.25">
      <c r="A91" s="9" t="s">
        <v>4980</v>
      </c>
      <c r="B91" s="18">
        <f>VLOOKUP(C91,FORNECEDORES!D:E,2,0)</f>
        <v>379469</v>
      </c>
      <c r="C91" s="19" t="str">
        <f>VLOOKUP(D91,FORNECEDORES!A:D,4,0)</f>
        <v>01.704.331/0001-75</v>
      </c>
      <c r="D91" s="25" t="s">
        <v>4064</v>
      </c>
      <c r="E91" s="20" t="str">
        <f t="shared" si="6"/>
        <v>04 0069</v>
      </c>
      <c r="F91" s="59" t="s">
        <v>8968</v>
      </c>
      <c r="G91" s="21" t="str">
        <f>VLOOKUP(E91,'FILIAIS PETZ'!A:E,5,0)</f>
        <v>PETZ GIOVANNI PIRELLI</v>
      </c>
      <c r="H91" s="20" t="str">
        <f>VLOOKUP(E91,'FILIAIS PETZ'!A:D,4,0)</f>
        <v>GPIR-SP</v>
      </c>
      <c r="I91" s="46">
        <v>45017</v>
      </c>
      <c r="J91" s="9" t="s">
        <v>4980</v>
      </c>
      <c r="K91" s="9" t="s">
        <v>9035</v>
      </c>
      <c r="L91" s="29" t="s">
        <v>9063</v>
      </c>
      <c r="M91" s="46">
        <v>45506</v>
      </c>
      <c r="N91" s="46">
        <v>45406</v>
      </c>
      <c r="O91" s="46">
        <v>45386</v>
      </c>
      <c r="P91" s="29" t="s">
        <v>4998</v>
      </c>
      <c r="Q91" s="9">
        <v>3</v>
      </c>
      <c r="R91" s="9" t="s">
        <v>4991</v>
      </c>
      <c r="S91" s="9" t="s">
        <v>4983</v>
      </c>
      <c r="T91" s="9" t="s">
        <v>32</v>
      </c>
      <c r="U91" s="9">
        <v>11002</v>
      </c>
      <c r="V91" s="9">
        <v>11002</v>
      </c>
      <c r="W91" s="9"/>
      <c r="X91" s="9" t="s">
        <v>4985</v>
      </c>
      <c r="Y91" s="9"/>
      <c r="Z91" s="9" t="s">
        <v>4980</v>
      </c>
      <c r="AA91" s="9" t="s">
        <v>4989</v>
      </c>
      <c r="AB91" s="9"/>
      <c r="AC91" s="9" t="s">
        <v>4999</v>
      </c>
      <c r="AD91" s="10"/>
      <c r="AE91" s="20" t="str">
        <f>VLOOKUP(E91,'FILIAIS PETZ'!A:Q,17,0)</f>
        <v>SP3</v>
      </c>
      <c r="AF91" s="20" t="str">
        <f>VLOOKUP(E91,'FILIAIS PETZ'!A:Q,3,0)</f>
        <v>FELICIO</v>
      </c>
      <c r="AG91" s="20" t="str">
        <f>VLOOKUP(E91,'FILIAIS PETZ'!A:Q,2,0)</f>
        <v>R3</v>
      </c>
      <c r="AH91" s="75">
        <v>741.65</v>
      </c>
      <c r="AI91" s="68" t="s">
        <v>9064</v>
      </c>
      <c r="AJ91" s="43">
        <f>VLOOKUP(E91,'FILIAIS PETZ'!$A$2:$K$2000,11,0)</f>
        <v>18328118006905</v>
      </c>
      <c r="AK91" s="44">
        <v>18328118006905</v>
      </c>
    </row>
    <row r="92" spans="1:37" s="15" customFormat="1" ht="15" customHeight="1" thickBot="1" x14ac:dyDescent="0.25">
      <c r="A92" s="9" t="str">
        <f>J92</f>
        <v>PREVENTIVA</v>
      </c>
      <c r="B92" s="18">
        <f>VLOOKUP(C92,FORNECEDORES!D:E,2,0)</f>
        <v>379469</v>
      </c>
      <c r="C92" s="19" t="str">
        <f>VLOOKUP(D92,FORNECEDORES!A:D,4,0)</f>
        <v>01.704.331/0001-75</v>
      </c>
      <c r="D92" s="25" t="s">
        <v>4064</v>
      </c>
      <c r="E92" s="20" t="str">
        <f t="shared" si="6"/>
        <v>04 0116</v>
      </c>
      <c r="F92" s="59" t="s">
        <v>8970</v>
      </c>
      <c r="G92" s="21" t="str">
        <f>VLOOKUP(E92,'FILIAIS PETZ'!A:E,5,0)</f>
        <v>PETZ SANTO ANDRE DOM PEDRO</v>
      </c>
      <c r="H92" s="20" t="str">
        <f>VLOOKUP(E92,'FILIAIS PETZ'!A:D,4,0)</f>
        <v>SADP-SP</v>
      </c>
      <c r="I92" s="46">
        <v>45017</v>
      </c>
      <c r="J92" s="9" t="s">
        <v>4980</v>
      </c>
      <c r="K92" s="9" t="s">
        <v>5858</v>
      </c>
      <c r="L92" s="29" t="s">
        <v>11559</v>
      </c>
      <c r="M92" s="46">
        <v>45450</v>
      </c>
      <c r="N92" s="46">
        <v>45525</v>
      </c>
      <c r="O92" s="46">
        <v>45511</v>
      </c>
      <c r="P92" s="29" t="s">
        <v>4998</v>
      </c>
      <c r="Q92" s="9">
        <v>3</v>
      </c>
      <c r="R92" s="9" t="s">
        <v>4991</v>
      </c>
      <c r="S92" s="9" t="s">
        <v>4983</v>
      </c>
      <c r="T92" s="9" t="s">
        <v>32</v>
      </c>
      <c r="U92" s="9">
        <v>11002</v>
      </c>
      <c r="V92" s="9">
        <v>11002</v>
      </c>
      <c r="W92" s="9"/>
      <c r="X92" s="9" t="s">
        <v>4985</v>
      </c>
      <c r="Y92" s="9"/>
      <c r="Z92" s="9" t="s">
        <v>4980</v>
      </c>
      <c r="AA92" s="9" t="s">
        <v>4989</v>
      </c>
      <c r="AB92" s="9"/>
      <c r="AC92" s="9" t="s">
        <v>4999</v>
      </c>
      <c r="AD92" s="10"/>
      <c r="AE92" s="20" t="str">
        <f>VLOOKUP(E92,'FILIAIS PETZ'!A:Q,17,0)</f>
        <v>SP3</v>
      </c>
      <c r="AF92" s="20" t="str">
        <f>VLOOKUP(E92,'FILIAIS PETZ'!A:Q,3,0)</f>
        <v>FELICIO</v>
      </c>
      <c r="AG92" s="20" t="str">
        <f>VLOOKUP(E92,'FILIAIS PETZ'!A:Q,2,0)</f>
        <v>R3</v>
      </c>
      <c r="AH92" s="75">
        <v>741.65</v>
      </c>
      <c r="AI92" s="68" t="s">
        <v>9064</v>
      </c>
      <c r="AJ92" s="43">
        <f>VLOOKUP(E92,'FILIAIS PETZ'!$A$2:$K$2000,11,0)</f>
        <v>18328118011062</v>
      </c>
      <c r="AK92" s="44">
        <v>18328118011062</v>
      </c>
    </row>
    <row r="93" spans="1:37" s="15" customFormat="1" ht="15" customHeight="1" thickBot="1" x14ac:dyDescent="0.25">
      <c r="A93" s="9">
        <v>655596</v>
      </c>
      <c r="B93" s="18">
        <f>VLOOKUP(C93,FORNECEDORES!D:E,2,0)</f>
        <v>379469</v>
      </c>
      <c r="C93" s="19" t="str">
        <f>VLOOKUP(D93,FORNECEDORES!A:D,4,0)</f>
        <v>01.704.331/0001-75</v>
      </c>
      <c r="D93" s="25" t="s">
        <v>4064</v>
      </c>
      <c r="E93" s="20" t="str">
        <f t="shared" si="6"/>
        <v>04 0135</v>
      </c>
      <c r="F93" s="59" t="s">
        <v>8712</v>
      </c>
      <c r="G93" s="21" t="str">
        <f>VLOOKUP(E93,'FILIAIS PETZ'!A:E,5,0)</f>
        <v>PETZ CARREFOUR ANCHIETA</v>
      </c>
      <c r="H93" s="20" t="str">
        <f>VLOOKUP(E93,'FILIAIS PETZ'!A:D,4,0)</f>
        <v>ANCH-SP</v>
      </c>
      <c r="I93" s="46">
        <v>45036</v>
      </c>
      <c r="J93" s="9">
        <v>655596</v>
      </c>
      <c r="K93" s="9" t="s">
        <v>9035</v>
      </c>
      <c r="L93" s="29" t="s">
        <v>9065</v>
      </c>
      <c r="M93" s="46">
        <v>45238</v>
      </c>
      <c r="N93" s="46">
        <v>45343</v>
      </c>
      <c r="O93" s="46">
        <v>45327</v>
      </c>
      <c r="P93" s="29" t="s">
        <v>4990</v>
      </c>
      <c r="Q93" s="9">
        <v>3</v>
      </c>
      <c r="R93" s="9">
        <v>1</v>
      </c>
      <c r="S93" s="9">
        <v>8</v>
      </c>
      <c r="T93" s="9" t="s">
        <v>32</v>
      </c>
      <c r="U93" s="9">
        <v>11002</v>
      </c>
      <c r="V93" s="9">
        <v>11002</v>
      </c>
      <c r="W93" s="9" t="s">
        <v>5019</v>
      </c>
      <c r="X93" s="9" t="s">
        <v>4992</v>
      </c>
      <c r="Y93" s="9"/>
      <c r="Z93" s="9" t="s">
        <v>4997</v>
      </c>
      <c r="AA93" s="9" t="s">
        <v>5007</v>
      </c>
      <c r="AB93" s="9"/>
      <c r="AC93" s="9" t="s">
        <v>5006</v>
      </c>
      <c r="AD93" s="10"/>
      <c r="AE93" s="20" t="str">
        <f>VLOOKUP(E93,'FILIAIS PETZ'!A:Q,17,0)</f>
        <v>SP3</v>
      </c>
      <c r="AF93" s="20" t="str">
        <f>VLOOKUP(E93,'FILIAIS PETZ'!A:Q,3,0)</f>
        <v>FELICIO</v>
      </c>
      <c r="AG93" s="20" t="str">
        <f>VLOOKUP(E93,'FILIAIS PETZ'!A:Q,2,0)</f>
        <v>R3</v>
      </c>
      <c r="AH93" s="75">
        <v>400</v>
      </c>
      <c r="AI93" s="68" t="s">
        <v>9066</v>
      </c>
      <c r="AJ93" s="43">
        <f>VLOOKUP(E93,'FILIAIS PETZ'!$A$2:$K$2000,11,0)</f>
        <v>18328118012549</v>
      </c>
      <c r="AK93" s="44">
        <v>18328118012549</v>
      </c>
    </row>
    <row r="94" spans="1:37" s="15" customFormat="1" ht="15" customHeight="1" thickBot="1" x14ac:dyDescent="0.25">
      <c r="A94" s="9" t="s">
        <v>9067</v>
      </c>
      <c r="B94" s="18">
        <f>VLOOKUP(C94,FORNECEDORES!D:E,2,0)</f>
        <v>107498</v>
      </c>
      <c r="C94" s="19" t="str">
        <f>VLOOKUP(D94,FORNECEDORES!A:D,4,0)</f>
        <v>08.100.057/0003-36</v>
      </c>
      <c r="D94" s="25" t="s">
        <v>3339</v>
      </c>
      <c r="E94" s="20" t="str">
        <f t="shared" si="6"/>
        <v>04 0010</v>
      </c>
      <c r="F94" s="59" t="s">
        <v>8983</v>
      </c>
      <c r="G94" s="21" t="str">
        <f>VLOOKUP(E94,'FILIAIS PETZ'!A:E,5,0)</f>
        <v>PETZ SANTA CECILIA</v>
      </c>
      <c r="H94" s="20" t="str">
        <f>VLOOKUP(E94,'FILIAIS PETZ'!A:D,4,0)</f>
        <v>STCE-SP</v>
      </c>
      <c r="I94" s="46">
        <v>45042</v>
      </c>
      <c r="J94" s="9" t="s">
        <v>9067</v>
      </c>
      <c r="K94" s="9"/>
      <c r="L94" s="29"/>
      <c r="M94" s="46"/>
      <c r="N94" s="46"/>
      <c r="O94" s="46"/>
      <c r="P94" s="29" t="s">
        <v>4990</v>
      </c>
      <c r="Q94" s="9" t="s">
        <v>5029</v>
      </c>
      <c r="R94" s="9">
        <v>1</v>
      </c>
      <c r="S94" s="9" t="s">
        <v>4983</v>
      </c>
      <c r="T94" s="9" t="s">
        <v>48</v>
      </c>
      <c r="U94" s="9">
        <v>11002</v>
      </c>
      <c r="V94" s="9">
        <v>11002</v>
      </c>
      <c r="W94" s="9" t="s">
        <v>5019</v>
      </c>
      <c r="X94" s="9" t="s">
        <v>4996</v>
      </c>
      <c r="Y94" s="9"/>
      <c r="Z94" s="9" t="s">
        <v>4997</v>
      </c>
      <c r="AA94" s="9" t="s">
        <v>5097</v>
      </c>
      <c r="AB94" s="9"/>
      <c r="AC94" s="9" t="s">
        <v>5006</v>
      </c>
      <c r="AD94" s="10"/>
      <c r="AE94" s="20" t="str">
        <f>VLOOKUP(E94,'FILIAIS PETZ'!A:Q,17,0)</f>
        <v>SP2</v>
      </c>
      <c r="AF94" s="20" t="str">
        <f>VLOOKUP(E94,'FILIAIS PETZ'!A:Q,3,0)</f>
        <v>FELICIO</v>
      </c>
      <c r="AG94" s="20" t="str">
        <f>VLOOKUP(E94,'FILIAIS PETZ'!A:Q,2,0)</f>
        <v>R3</v>
      </c>
      <c r="AH94" s="75">
        <v>2500</v>
      </c>
      <c r="AI94" s="68" t="s">
        <v>9068</v>
      </c>
      <c r="AJ94" s="43">
        <f>VLOOKUP(E94,'FILIAIS PETZ'!$A$2:$K$2000,11,0)</f>
        <v>18328118001938</v>
      </c>
      <c r="AK94" s="44">
        <v>18328118001938</v>
      </c>
    </row>
    <row r="95" spans="1:37" s="15" customFormat="1" ht="15" customHeight="1" thickBot="1" x14ac:dyDescent="0.25">
      <c r="A95" s="9">
        <f>J95</f>
        <v>659343</v>
      </c>
      <c r="B95" s="18">
        <f>VLOOKUP(C95,FORNECEDORES!D:E,2,0)</f>
        <v>379469</v>
      </c>
      <c r="C95" s="19" t="str">
        <f>VLOOKUP(D95,FORNECEDORES!A:D,4,0)</f>
        <v>01.704.331/0001-75</v>
      </c>
      <c r="D95" s="25" t="s">
        <v>4064</v>
      </c>
      <c r="E95" s="20" t="str">
        <f t="shared" si="6"/>
        <v>04 0144</v>
      </c>
      <c r="F95" s="28" t="s">
        <v>4938</v>
      </c>
      <c r="G95" s="21" t="str">
        <f>VLOOKUP(E95,'FILIAIS PETZ'!A:E,5,0)</f>
        <v>PETZ FERNANDO CORREA</v>
      </c>
      <c r="H95" s="20" t="str">
        <f>VLOOKUP(E95,'FILIAIS PETZ'!A:D,4,0)</f>
        <v>FCOR-MT</v>
      </c>
      <c r="I95" s="46">
        <v>45043</v>
      </c>
      <c r="J95" s="10">
        <v>659343</v>
      </c>
      <c r="K95" s="10" t="s">
        <v>5637</v>
      </c>
      <c r="L95" s="28" t="s">
        <v>5639</v>
      </c>
      <c r="M95" s="46">
        <v>45238</v>
      </c>
      <c r="N95" s="46">
        <v>45343</v>
      </c>
      <c r="O95" s="46">
        <v>45329</v>
      </c>
      <c r="P95" s="28" t="s">
        <v>4990</v>
      </c>
      <c r="Q95" s="10">
        <v>3</v>
      </c>
      <c r="R95" s="10">
        <v>1</v>
      </c>
      <c r="S95" s="10" t="s">
        <v>4983</v>
      </c>
      <c r="T95" s="10" t="s">
        <v>32</v>
      </c>
      <c r="U95" s="10">
        <v>11002</v>
      </c>
      <c r="V95" s="10">
        <v>11002</v>
      </c>
      <c r="W95" s="10" t="s">
        <v>4984</v>
      </c>
      <c r="X95" s="10" t="s">
        <v>4992</v>
      </c>
      <c r="Y95" s="10"/>
      <c r="Z95" s="10" t="s">
        <v>4997</v>
      </c>
      <c r="AA95" s="10"/>
      <c r="AB95" s="10"/>
      <c r="AC95" s="10" t="s">
        <v>4999</v>
      </c>
      <c r="AD95" s="29"/>
      <c r="AE95" s="20" t="str">
        <f>VLOOKUP(E95,'FILIAIS PETZ'!A:Q,17,0)</f>
        <v>CO-3</v>
      </c>
      <c r="AF95" s="20" t="str">
        <f>VLOOKUP(E95,'FILIAIS PETZ'!A:Q,3,0)</f>
        <v>FELICIO</v>
      </c>
      <c r="AG95" s="20" t="str">
        <f>VLOOKUP(E95,'FILIAIS PETZ'!A:Q,2,0)</f>
        <v>R3</v>
      </c>
      <c r="AH95" s="75">
        <v>400</v>
      </c>
      <c r="AI95" s="16" t="s">
        <v>5030</v>
      </c>
      <c r="AJ95" s="43">
        <f>VLOOKUP(E95,'FILIAIS PETZ'!$A$2:$K$2000,11,0)</f>
        <v>18328118014169</v>
      </c>
      <c r="AK95" s="44">
        <f>AJ95</f>
        <v>18328118014169</v>
      </c>
    </row>
    <row r="96" spans="1:37" s="15" customFormat="1" ht="15" customHeight="1" thickBot="1" x14ac:dyDescent="0.25">
      <c r="A96" s="9" t="str">
        <f>J96</f>
        <v>PREVENTIVA</v>
      </c>
      <c r="B96" s="18">
        <f>VLOOKUP(C96,FORNECEDORES!D:E,2,0)</f>
        <v>379469</v>
      </c>
      <c r="C96" s="19" t="str">
        <f>VLOOKUP(D96,FORNECEDORES!A:D,4,0)</f>
        <v>01.704.331/0001-75</v>
      </c>
      <c r="D96" s="25" t="s">
        <v>4064</v>
      </c>
      <c r="E96" s="20" t="str">
        <f t="shared" si="6"/>
        <v>04 0073</v>
      </c>
      <c r="F96" s="28" t="s">
        <v>4953</v>
      </c>
      <c r="G96" s="21" t="str">
        <f>VLOOKUP(E96,'FILIAIS PETZ'!A:E,5,0)</f>
        <v>PETZ CAMPO GRANDE</v>
      </c>
      <c r="H96" s="20" t="str">
        <f>VLOOKUP(E96,'FILIAIS PETZ'!A:D,4,0)</f>
        <v>CGDE-MS</v>
      </c>
      <c r="I96" s="46">
        <v>45047</v>
      </c>
      <c r="J96" s="10" t="s">
        <v>4980</v>
      </c>
      <c r="K96" s="10" t="s">
        <v>5858</v>
      </c>
      <c r="L96" s="28" t="s">
        <v>11546</v>
      </c>
      <c r="M96" s="46">
        <v>45295</v>
      </c>
      <c r="N96" s="46">
        <v>45525</v>
      </c>
      <c r="O96" s="46">
        <v>45511</v>
      </c>
      <c r="P96" s="28" t="s">
        <v>4998</v>
      </c>
      <c r="Q96" s="10">
        <v>3</v>
      </c>
      <c r="R96" s="10" t="s">
        <v>4991</v>
      </c>
      <c r="S96" s="10" t="s">
        <v>4983</v>
      </c>
      <c r="T96" s="10" t="s">
        <v>32</v>
      </c>
      <c r="U96" s="10">
        <v>11002</v>
      </c>
      <c r="V96" s="10">
        <v>11002</v>
      </c>
      <c r="W96" s="10" t="s">
        <v>5019</v>
      </c>
      <c r="X96" s="10" t="s">
        <v>4985</v>
      </c>
      <c r="Y96" s="10"/>
      <c r="Z96" s="10" t="s">
        <v>4980</v>
      </c>
      <c r="AA96" s="10" t="s">
        <v>4989</v>
      </c>
      <c r="AB96" s="10"/>
      <c r="AC96" s="10" t="s">
        <v>4999</v>
      </c>
      <c r="AD96" s="29"/>
      <c r="AE96" s="20" t="str">
        <f>VLOOKUP(E96,'FILIAIS PETZ'!A:Q,17,0)</f>
        <v>CO-1</v>
      </c>
      <c r="AF96" s="20" t="str">
        <f>VLOOKUP(E96,'FILIAIS PETZ'!A:Q,3,0)</f>
        <v>FELICIO</v>
      </c>
      <c r="AG96" s="20" t="str">
        <f>VLOOKUP(E96,'FILIAIS PETZ'!A:Q,2,0)</f>
        <v>R3</v>
      </c>
      <c r="AH96" s="75">
        <v>600</v>
      </c>
      <c r="AI96" s="16" t="s">
        <v>5032</v>
      </c>
      <c r="AJ96" s="43">
        <f>VLOOKUP(E96,'FILIAIS PETZ'!$A$2:$K$2000,11,0)</f>
        <v>18328118007383</v>
      </c>
      <c r="AK96" s="44">
        <f>AJ96</f>
        <v>18328118007383</v>
      </c>
    </row>
    <row r="97" spans="1:37" s="15" customFormat="1" ht="15" customHeight="1" thickBot="1" x14ac:dyDescent="0.25">
      <c r="A97" s="9" t="str">
        <f>J97</f>
        <v>PREVENTIVA</v>
      </c>
      <c r="B97" s="18">
        <f>VLOOKUP(C97,FORNECEDORES!D:E,2,0)</f>
        <v>379469</v>
      </c>
      <c r="C97" s="19" t="str">
        <f>VLOOKUP(D97,FORNECEDORES!A:D,4,0)</f>
        <v>01.704.331/0001-75</v>
      </c>
      <c r="D97" s="25" t="s">
        <v>4064</v>
      </c>
      <c r="E97" s="20" t="str">
        <f t="shared" si="6"/>
        <v>04 0032</v>
      </c>
      <c r="F97" s="28" t="s">
        <v>4951</v>
      </c>
      <c r="G97" s="21" t="str">
        <f>VLOOKUP(E97,'FILIAIS PETZ'!A:E,5,0)</f>
        <v>PETZ JAGUARE</v>
      </c>
      <c r="H97" s="20" t="str">
        <f>VLOOKUP(E97,'FILIAIS PETZ'!A:D,4,0)</f>
        <v>JGRE-SP</v>
      </c>
      <c r="I97" s="46">
        <v>45047</v>
      </c>
      <c r="J97" s="10" t="s">
        <v>4980</v>
      </c>
      <c r="K97" s="10" t="s">
        <v>5858</v>
      </c>
      <c r="L97" s="28" t="s">
        <v>11552</v>
      </c>
      <c r="M97" s="46">
        <v>45295</v>
      </c>
      <c r="N97" s="46">
        <v>45525</v>
      </c>
      <c r="O97" s="46">
        <v>45511</v>
      </c>
      <c r="P97" s="28" t="s">
        <v>4998</v>
      </c>
      <c r="Q97" s="10">
        <v>3</v>
      </c>
      <c r="R97" s="10" t="s">
        <v>4991</v>
      </c>
      <c r="S97" s="10" t="s">
        <v>4983</v>
      </c>
      <c r="T97" s="10" t="s">
        <v>32</v>
      </c>
      <c r="U97" s="10">
        <v>11002</v>
      </c>
      <c r="V97" s="10">
        <v>11002</v>
      </c>
      <c r="W97" s="10" t="s">
        <v>5019</v>
      </c>
      <c r="X97" s="10" t="s">
        <v>4985</v>
      </c>
      <c r="Y97" s="10"/>
      <c r="Z97" s="10" t="s">
        <v>4980</v>
      </c>
      <c r="AA97" s="10" t="s">
        <v>4989</v>
      </c>
      <c r="AB97" s="10"/>
      <c r="AC97" s="10" t="s">
        <v>4999</v>
      </c>
      <c r="AD97" s="29"/>
      <c r="AE97" s="20" t="str">
        <f>VLOOKUP(E97,'FILIAIS PETZ'!A:Q,17,0)</f>
        <v>SP7</v>
      </c>
      <c r="AF97" s="20" t="str">
        <f>VLOOKUP(E97,'FILIAIS PETZ'!A:Q,3,0)</f>
        <v>FELICIO</v>
      </c>
      <c r="AG97" s="20" t="str">
        <f>VLOOKUP(E97,'FILIAIS PETZ'!A:Q,2,0)</f>
        <v>R3</v>
      </c>
      <c r="AH97" s="75">
        <v>600</v>
      </c>
      <c r="AI97" s="16" t="s">
        <v>5032</v>
      </c>
      <c r="AJ97" s="43">
        <f>VLOOKUP(E97,'FILIAIS PETZ'!$A$2:$K$2000,11,0)</f>
        <v>18328118003205</v>
      </c>
      <c r="AK97" s="44">
        <f>AJ97</f>
        <v>18328118003205</v>
      </c>
    </row>
    <row r="98" spans="1:37" s="15" customFormat="1" ht="15" customHeight="1" thickBot="1" x14ac:dyDescent="0.25">
      <c r="A98" s="9" t="str">
        <f>J98</f>
        <v>PREVENTIVA</v>
      </c>
      <c r="B98" s="18">
        <f>VLOOKUP(C98,FORNECEDORES!D:E,2,0)</f>
        <v>379469</v>
      </c>
      <c r="C98" s="19" t="str">
        <f>VLOOKUP(D98,FORNECEDORES!A:D,4,0)</f>
        <v>01.704.331/0001-75</v>
      </c>
      <c r="D98" s="25" t="s">
        <v>4064</v>
      </c>
      <c r="E98" s="20" t="str">
        <f t="shared" si="6"/>
        <v>04 0051</v>
      </c>
      <c r="F98" s="28" t="s">
        <v>4948</v>
      </c>
      <c r="G98" s="21" t="str">
        <f>VLOOKUP(E98,'FILIAIS PETZ'!A:E,5,0)</f>
        <v>PETZ TAMBORÉ</v>
      </c>
      <c r="H98" s="20" t="str">
        <f>VLOOKUP(E98,'FILIAIS PETZ'!A:D,4,0)</f>
        <v>TMBO-SP</v>
      </c>
      <c r="I98" s="46">
        <v>45047</v>
      </c>
      <c r="J98" s="10" t="s">
        <v>4980</v>
      </c>
      <c r="K98" s="10" t="s">
        <v>5858</v>
      </c>
      <c r="L98" s="28" t="s">
        <v>5825</v>
      </c>
      <c r="M98" s="46">
        <v>45146</v>
      </c>
      <c r="N98" s="46">
        <v>45406</v>
      </c>
      <c r="O98" s="46">
        <v>45387</v>
      </c>
      <c r="P98" s="28" t="s">
        <v>4998</v>
      </c>
      <c r="Q98" s="10">
        <v>3</v>
      </c>
      <c r="R98" s="10" t="s">
        <v>4991</v>
      </c>
      <c r="S98" s="10" t="s">
        <v>4983</v>
      </c>
      <c r="T98" s="10" t="s">
        <v>32</v>
      </c>
      <c r="U98" s="10">
        <v>11002</v>
      </c>
      <c r="V98" s="10">
        <v>11002</v>
      </c>
      <c r="W98" s="10" t="s">
        <v>5019</v>
      </c>
      <c r="X98" s="10" t="s">
        <v>4985</v>
      </c>
      <c r="Y98" s="10"/>
      <c r="Z98" s="10" t="s">
        <v>4980</v>
      </c>
      <c r="AA98" s="10" t="s">
        <v>4989</v>
      </c>
      <c r="AB98" s="10"/>
      <c r="AC98" s="10" t="s">
        <v>4999</v>
      </c>
      <c r="AD98" s="29"/>
      <c r="AE98" s="20" t="str">
        <f>VLOOKUP(E98,'FILIAIS PETZ'!A:Q,17,0)</f>
        <v>SP7</v>
      </c>
      <c r="AF98" s="20" t="str">
        <f>VLOOKUP(E98,'FILIAIS PETZ'!A:Q,3,0)</f>
        <v>FELICIO</v>
      </c>
      <c r="AG98" s="20" t="str">
        <f>VLOOKUP(E98,'FILIAIS PETZ'!A:Q,2,0)</f>
        <v>R3</v>
      </c>
      <c r="AH98" s="75">
        <v>758.55</v>
      </c>
      <c r="AI98" s="16" t="s">
        <v>5032</v>
      </c>
      <c r="AJ98" s="43">
        <f>VLOOKUP(E98,'FILIAIS PETZ'!$A$2:$K$2000,11,0)</f>
        <v>18328118004872</v>
      </c>
      <c r="AK98" s="44">
        <f>AJ98</f>
        <v>18328118004872</v>
      </c>
    </row>
    <row r="99" spans="1:37" s="15" customFormat="1" ht="15" customHeight="1" thickBot="1" x14ac:dyDescent="0.25">
      <c r="A99" s="9" t="s">
        <v>4980</v>
      </c>
      <c r="B99" s="18">
        <f>VLOOKUP(C99,FORNECEDORES!D:E,2,0)</f>
        <v>379469</v>
      </c>
      <c r="C99" s="19" t="str">
        <f>VLOOKUP(D99,FORNECEDORES!A:D,4,0)</f>
        <v>01.704.331/0001-75</v>
      </c>
      <c r="D99" s="25" t="s">
        <v>4064</v>
      </c>
      <c r="E99" s="20" t="str">
        <f t="shared" si="6"/>
        <v>04 0138</v>
      </c>
      <c r="F99" s="59" t="s">
        <v>8627</v>
      </c>
      <c r="G99" s="21" t="str">
        <f>VLOOKUP(E99,'FILIAIS PETZ'!A:E,5,0)</f>
        <v>PETZ JOÃO FIRMINO</v>
      </c>
      <c r="H99" s="20" t="str">
        <f>VLOOKUP(E99,'FILIAIS PETZ'!A:D,4,0)</f>
        <v>JFIR-SP</v>
      </c>
      <c r="I99" s="46">
        <v>45047</v>
      </c>
      <c r="J99" s="9" t="s">
        <v>4980</v>
      </c>
      <c r="K99" s="9" t="s">
        <v>9035</v>
      </c>
      <c r="L99" s="29" t="s">
        <v>9069</v>
      </c>
      <c r="M99" s="46">
        <v>45244</v>
      </c>
      <c r="N99" s="46">
        <v>45406</v>
      </c>
      <c r="O99" s="46">
        <v>45386</v>
      </c>
      <c r="P99" s="29" t="s">
        <v>4998</v>
      </c>
      <c r="Q99" s="9">
        <v>3</v>
      </c>
      <c r="R99" s="9" t="s">
        <v>4991</v>
      </c>
      <c r="S99" s="9" t="s">
        <v>4983</v>
      </c>
      <c r="T99" s="9" t="s">
        <v>32</v>
      </c>
      <c r="U99" s="9">
        <v>11002</v>
      </c>
      <c r="V99" s="9">
        <v>11002</v>
      </c>
      <c r="W99" s="9"/>
      <c r="X99" s="9" t="s">
        <v>4992</v>
      </c>
      <c r="Y99" s="9"/>
      <c r="Z99" s="9" t="s">
        <v>4980</v>
      </c>
      <c r="AA99" s="9"/>
      <c r="AB99" s="9"/>
      <c r="AC99" s="9" t="s">
        <v>4999</v>
      </c>
      <c r="AD99" s="10"/>
      <c r="AE99" s="20" t="str">
        <f>VLOOKUP(E99,'FILIAIS PETZ'!A:Q,17,0)</f>
        <v>SP3</v>
      </c>
      <c r="AF99" s="20" t="str">
        <f>VLOOKUP(E99,'FILIAIS PETZ'!A:Q,3,0)</f>
        <v>FELICIO</v>
      </c>
      <c r="AG99" s="20" t="str">
        <f>VLOOKUP(E99,'FILIAIS PETZ'!A:Q,2,0)</f>
        <v>R3</v>
      </c>
      <c r="AH99" s="75">
        <v>1517.08</v>
      </c>
      <c r="AI99" s="68" t="s">
        <v>5031</v>
      </c>
      <c r="AJ99" s="43">
        <f>VLOOKUP(E99,'FILIAIS PETZ'!$A$2:$K$2000,11,0)</f>
        <v>18328118012972</v>
      </c>
      <c r="AK99" s="44">
        <v>18328118012972</v>
      </c>
    </row>
    <row r="100" spans="1:37" s="15" customFormat="1" ht="15" customHeight="1" thickBot="1" x14ac:dyDescent="0.25">
      <c r="A100" s="9">
        <v>667793</v>
      </c>
      <c r="B100" s="18">
        <f>VLOOKUP(C100,FORNECEDORES!D:E,2,0)</f>
        <v>379469</v>
      </c>
      <c r="C100" s="19" t="str">
        <f>VLOOKUP(D100,FORNECEDORES!A:D,4,0)</f>
        <v>01.704.331/0001-75</v>
      </c>
      <c r="D100" s="25" t="s">
        <v>4064</v>
      </c>
      <c r="E100" s="20" t="str">
        <f t="shared" si="6"/>
        <v>04 0017</v>
      </c>
      <c r="F100" s="59" t="s">
        <v>8713</v>
      </c>
      <c r="G100" s="21" t="str">
        <f>VLOOKUP(E100,'FILIAIS PETZ'!A:E,5,0)</f>
        <v>PETZ CARREFOUR SAO CAETANO</v>
      </c>
      <c r="H100" s="20" t="str">
        <f>VLOOKUP(E100,'FILIAIS PETZ'!A:D,4,0)</f>
        <v>SCSU-SP</v>
      </c>
      <c r="I100" s="46">
        <v>45057</v>
      </c>
      <c r="J100" s="9">
        <v>667793</v>
      </c>
      <c r="K100" s="9" t="s">
        <v>9035</v>
      </c>
      <c r="L100" s="29" t="s">
        <v>9073</v>
      </c>
      <c r="M100" s="46">
        <v>45238</v>
      </c>
      <c r="N100" s="46">
        <v>45343</v>
      </c>
      <c r="O100" s="46">
        <v>45327</v>
      </c>
      <c r="P100" s="29" t="s">
        <v>4990</v>
      </c>
      <c r="Q100" s="9" t="s">
        <v>5029</v>
      </c>
      <c r="R100" s="9" t="s">
        <v>4991</v>
      </c>
      <c r="S100" s="9" t="s">
        <v>4983</v>
      </c>
      <c r="T100" s="9" t="s">
        <v>32</v>
      </c>
      <c r="U100" s="9" t="s">
        <v>5048</v>
      </c>
      <c r="V100" s="9" t="s">
        <v>5048</v>
      </c>
      <c r="W100" s="9" t="s">
        <v>5042</v>
      </c>
      <c r="X100" s="9" t="s">
        <v>4992</v>
      </c>
      <c r="Y100" s="9"/>
      <c r="Z100" s="9" t="s">
        <v>4997</v>
      </c>
      <c r="AA100" s="9" t="s">
        <v>5007</v>
      </c>
      <c r="AB100" s="9"/>
      <c r="AC100" s="9" t="s">
        <v>5006</v>
      </c>
      <c r="AD100" s="10"/>
      <c r="AE100" s="20" t="str">
        <f>VLOOKUP(E100,'FILIAIS PETZ'!A:Q,17,0)</f>
        <v>SP3</v>
      </c>
      <c r="AF100" s="20" t="str">
        <f>VLOOKUP(E100,'FILIAIS PETZ'!A:Q,3,0)</f>
        <v>FELICIO</v>
      </c>
      <c r="AG100" s="20" t="str">
        <f>VLOOKUP(E100,'FILIAIS PETZ'!A:Q,2,0)</f>
        <v>R3</v>
      </c>
      <c r="AH100" s="75">
        <v>400</v>
      </c>
      <c r="AI100" s="68" t="s">
        <v>9074</v>
      </c>
      <c r="AJ100" s="43">
        <f>VLOOKUP(E100,'FILIAIS PETZ'!$A$2:$K$2000,11,0)</f>
        <v>18328118000532</v>
      </c>
      <c r="AK100" s="44">
        <v>18328118000532</v>
      </c>
    </row>
    <row r="101" spans="1:37" s="15" customFormat="1" ht="15" customHeight="1" thickBot="1" x14ac:dyDescent="0.25">
      <c r="A101" s="9">
        <v>667795</v>
      </c>
      <c r="B101" s="18">
        <f>VLOOKUP(C101,FORNECEDORES!D:E,2,0)</f>
        <v>379469</v>
      </c>
      <c r="C101" s="19" t="str">
        <f>VLOOKUP(D101,FORNECEDORES!A:D,4,0)</f>
        <v>01.704.331/0001-75</v>
      </c>
      <c r="D101" s="25" t="s">
        <v>4064</v>
      </c>
      <c r="E101" s="20" t="str">
        <f t="shared" si="6"/>
        <v>04 0024</v>
      </c>
      <c r="F101" s="28" t="s">
        <v>8626</v>
      </c>
      <c r="G101" s="21" t="str">
        <f>VLOOKUP(E101,'FILIAIS PETZ'!A:E,5,0)</f>
        <v>PETZ DIADEMA</v>
      </c>
      <c r="H101" s="20" t="str">
        <f>VLOOKUP(E101,'FILIAIS PETZ'!A:D,4,0)</f>
        <v>DDMA-SP</v>
      </c>
      <c r="I101" s="46">
        <v>45057</v>
      </c>
      <c r="J101" s="9">
        <v>667795</v>
      </c>
      <c r="K101" s="9" t="s">
        <v>9035</v>
      </c>
      <c r="L101" s="29" t="s">
        <v>9075</v>
      </c>
      <c r="M101" s="46">
        <v>45238</v>
      </c>
      <c r="N101" s="46">
        <v>45343</v>
      </c>
      <c r="O101" s="46">
        <v>45327</v>
      </c>
      <c r="P101" s="29" t="s">
        <v>4990</v>
      </c>
      <c r="Q101" s="9" t="s">
        <v>5029</v>
      </c>
      <c r="R101" s="9" t="s">
        <v>4991</v>
      </c>
      <c r="S101" s="9" t="s">
        <v>4983</v>
      </c>
      <c r="T101" s="9" t="s">
        <v>32</v>
      </c>
      <c r="U101" s="9" t="s">
        <v>5048</v>
      </c>
      <c r="V101" s="9" t="s">
        <v>5048</v>
      </c>
      <c r="W101" s="9" t="s">
        <v>5034</v>
      </c>
      <c r="X101" s="9" t="s">
        <v>4992</v>
      </c>
      <c r="Y101" s="9"/>
      <c r="Z101" s="9" t="s">
        <v>4997</v>
      </c>
      <c r="AA101" s="9" t="s">
        <v>5007</v>
      </c>
      <c r="AB101" s="9"/>
      <c r="AC101" s="9" t="s">
        <v>5006</v>
      </c>
      <c r="AD101" s="10"/>
      <c r="AE101" s="20" t="str">
        <f>VLOOKUP(E101,'FILIAIS PETZ'!A:Q,17,0)</f>
        <v>SP3</v>
      </c>
      <c r="AF101" s="20" t="str">
        <f>VLOOKUP(E101,'FILIAIS PETZ'!A:Q,3,0)</f>
        <v>FELICIO</v>
      </c>
      <c r="AG101" s="20" t="str">
        <f>VLOOKUP(E101,'FILIAIS PETZ'!A:Q,2,0)</f>
        <v>R3</v>
      </c>
      <c r="AH101" s="75">
        <v>400</v>
      </c>
      <c r="AI101" s="68" t="s">
        <v>9076</v>
      </c>
      <c r="AJ101" s="43">
        <f>VLOOKUP(E101,'FILIAIS PETZ'!$A$2:$K$2000,11,0)</f>
        <v>18328118000966</v>
      </c>
      <c r="AK101" s="44">
        <v>18328118000966</v>
      </c>
    </row>
    <row r="102" spans="1:37" s="15" customFormat="1" ht="15" customHeight="1" thickBot="1" x14ac:dyDescent="0.25">
      <c r="A102" s="9">
        <v>667811</v>
      </c>
      <c r="B102" s="18">
        <f>VLOOKUP(C102,FORNECEDORES!D:E,2,0)</f>
        <v>379469</v>
      </c>
      <c r="C102" s="19" t="str">
        <f>VLOOKUP(D102,FORNECEDORES!A:D,4,0)</f>
        <v>01.704.331/0001-75</v>
      </c>
      <c r="D102" s="25" t="s">
        <v>4064</v>
      </c>
      <c r="E102" s="20" t="str">
        <f t="shared" si="6"/>
        <v>04 0059</v>
      </c>
      <c r="F102" s="59" t="s">
        <v>8714</v>
      </c>
      <c r="G102" s="21" t="str">
        <f>VLOOKUP(E102,'FILIAIS PETZ'!A:E,5,0)</f>
        <v>PETZ POMPÉIA</v>
      </c>
      <c r="H102" s="20" t="str">
        <f>VLOOKUP(E102,'FILIAIS PETZ'!A:D,4,0)</f>
        <v>POMP-SP</v>
      </c>
      <c r="I102" s="46">
        <v>45057</v>
      </c>
      <c r="J102" s="9">
        <v>667811</v>
      </c>
      <c r="K102" s="9" t="s">
        <v>9035</v>
      </c>
      <c r="L102" s="29" t="s">
        <v>9077</v>
      </c>
      <c r="M102" s="46">
        <v>45239</v>
      </c>
      <c r="N102" s="46">
        <v>45343</v>
      </c>
      <c r="O102" s="46">
        <v>45327</v>
      </c>
      <c r="P102" s="29" t="s">
        <v>4990</v>
      </c>
      <c r="Q102" s="9" t="s">
        <v>5029</v>
      </c>
      <c r="R102" s="9" t="s">
        <v>4991</v>
      </c>
      <c r="S102" s="9" t="s">
        <v>4983</v>
      </c>
      <c r="T102" s="9" t="s">
        <v>32</v>
      </c>
      <c r="U102" s="9" t="s">
        <v>5048</v>
      </c>
      <c r="V102" s="9" t="s">
        <v>5048</v>
      </c>
      <c r="W102" s="9" t="s">
        <v>5034</v>
      </c>
      <c r="X102" s="9" t="s">
        <v>4992</v>
      </c>
      <c r="Y102" s="9"/>
      <c r="Z102" s="9" t="s">
        <v>4997</v>
      </c>
      <c r="AA102" s="9" t="s">
        <v>5007</v>
      </c>
      <c r="AB102" s="9"/>
      <c r="AC102" s="9" t="s">
        <v>5006</v>
      </c>
      <c r="AD102" s="10"/>
      <c r="AE102" s="20" t="str">
        <f>VLOOKUP(E102,'FILIAIS PETZ'!A:Q,17,0)</f>
        <v>SP2</v>
      </c>
      <c r="AF102" s="20" t="str">
        <f>VLOOKUP(E102,'FILIAIS PETZ'!A:Q,3,0)</f>
        <v>FELICIO</v>
      </c>
      <c r="AG102" s="20" t="str">
        <f>VLOOKUP(E102,'FILIAIS PETZ'!A:Q,2,0)</f>
        <v>R3</v>
      </c>
      <c r="AH102" s="75">
        <v>400</v>
      </c>
      <c r="AI102" s="68" t="s">
        <v>9078</v>
      </c>
      <c r="AJ102" s="43">
        <f>VLOOKUP(E102,'FILIAIS PETZ'!$A$2:$K$2000,11,0)</f>
        <v>18328118005763</v>
      </c>
      <c r="AK102" s="44">
        <v>18328118005763</v>
      </c>
    </row>
    <row r="103" spans="1:37" s="15" customFormat="1" ht="15" customHeight="1" thickBot="1" x14ac:dyDescent="0.25">
      <c r="A103" s="9">
        <f>J103</f>
        <v>670506</v>
      </c>
      <c r="B103" s="18">
        <f>VLOOKUP(C103,FORNECEDORES!D:E,2,0)</f>
        <v>379469</v>
      </c>
      <c r="C103" s="19" t="str">
        <f>VLOOKUP(D103,FORNECEDORES!A:D,4,0)</f>
        <v>01.704.331/0001-75</v>
      </c>
      <c r="D103" s="25" t="s">
        <v>4064</v>
      </c>
      <c r="E103" s="20" t="str">
        <f t="shared" si="6"/>
        <v>04 0008</v>
      </c>
      <c r="F103" s="28" t="s">
        <v>4937</v>
      </c>
      <c r="G103" s="21" t="str">
        <f>VLOOKUP(E103,'FILIAIS PETZ'!A:E,5,0)</f>
        <v>PETZ ALPHAVILLE</v>
      </c>
      <c r="H103" s="20" t="str">
        <f>VLOOKUP(E103,'FILIAIS PETZ'!A:D,4,0)</f>
        <v>ALPH-SP</v>
      </c>
      <c r="I103" s="46">
        <v>45062</v>
      </c>
      <c r="J103" s="10">
        <v>670506</v>
      </c>
      <c r="K103" s="10" t="s">
        <v>5637</v>
      </c>
      <c r="L103" s="28" t="s">
        <v>5638</v>
      </c>
      <c r="M103" s="46">
        <v>45239</v>
      </c>
      <c r="N103" s="46">
        <v>45343</v>
      </c>
      <c r="O103" s="46">
        <v>45329</v>
      </c>
      <c r="P103" s="28" t="s">
        <v>4990</v>
      </c>
      <c r="Q103" s="10">
        <v>3</v>
      </c>
      <c r="R103" s="10">
        <v>1</v>
      </c>
      <c r="S103" s="10" t="s">
        <v>4983</v>
      </c>
      <c r="T103" s="10" t="s">
        <v>32</v>
      </c>
      <c r="U103" s="10">
        <v>11002</v>
      </c>
      <c r="V103" s="10">
        <v>11002</v>
      </c>
      <c r="W103" s="10" t="s">
        <v>5034</v>
      </c>
      <c r="X103" s="10" t="s">
        <v>4992</v>
      </c>
      <c r="Y103" s="10"/>
      <c r="Z103" s="10" t="s">
        <v>4997</v>
      </c>
      <c r="AA103" s="10" t="s">
        <v>5007</v>
      </c>
      <c r="AB103" s="10"/>
      <c r="AC103" s="10" t="s">
        <v>5006</v>
      </c>
      <c r="AD103" s="29"/>
      <c r="AE103" s="20" t="str">
        <f>VLOOKUP(E103,'FILIAIS PETZ'!A:Q,17,0)</f>
        <v>SP7</v>
      </c>
      <c r="AF103" s="20" t="str">
        <f>VLOOKUP(E103,'FILIAIS PETZ'!A:Q,3,0)</f>
        <v>FELICIO</v>
      </c>
      <c r="AG103" s="20" t="str">
        <f>VLOOKUP(E103,'FILIAIS PETZ'!A:Q,2,0)</f>
        <v>R3</v>
      </c>
      <c r="AH103" s="75">
        <v>400</v>
      </c>
      <c r="AI103" s="16" t="s">
        <v>5035</v>
      </c>
      <c r="AJ103" s="43">
        <f>VLOOKUP(E103,'FILIAIS PETZ'!$A$2:$K$2000,11,0)</f>
        <v>18328118001423</v>
      </c>
      <c r="AK103" s="44">
        <f>AJ103</f>
        <v>18328118001423</v>
      </c>
    </row>
    <row r="104" spans="1:37" s="15" customFormat="1" ht="15" customHeight="1" thickBot="1" x14ac:dyDescent="0.25">
      <c r="A104" s="9">
        <f>J104</f>
        <v>670507</v>
      </c>
      <c r="B104" s="18">
        <f>VLOOKUP(C104,FORNECEDORES!D:E,2,0)</f>
        <v>379469</v>
      </c>
      <c r="C104" s="19" t="str">
        <f>VLOOKUP(D104,FORNECEDORES!A:D,4,0)</f>
        <v>01.704.331/0001-75</v>
      </c>
      <c r="D104" s="25" t="s">
        <v>4064</v>
      </c>
      <c r="E104" s="20" t="str">
        <f t="shared" si="6"/>
        <v>04 0083</v>
      </c>
      <c r="F104" s="28" t="s">
        <v>4936</v>
      </c>
      <c r="G104" s="21" t="str">
        <f>VLOOKUP(E104,'FILIAIS PETZ'!A:E,5,0)</f>
        <v>PETZ OSASCO</v>
      </c>
      <c r="H104" s="20" t="str">
        <f>VLOOKUP(E104,'FILIAIS PETZ'!A:D,4,0)</f>
        <v>OSAS-SP</v>
      </c>
      <c r="I104" s="46">
        <v>45062</v>
      </c>
      <c r="J104" s="10">
        <v>670507</v>
      </c>
      <c r="K104" s="10" t="s">
        <v>5637</v>
      </c>
      <c r="L104" s="28" t="s">
        <v>5641</v>
      </c>
      <c r="M104" s="46">
        <v>45239</v>
      </c>
      <c r="N104" s="46">
        <v>45343</v>
      </c>
      <c r="O104" s="46">
        <v>45329</v>
      </c>
      <c r="P104" s="28" t="s">
        <v>4990</v>
      </c>
      <c r="Q104" s="10">
        <v>3</v>
      </c>
      <c r="R104" s="10">
        <v>1</v>
      </c>
      <c r="S104" s="10" t="s">
        <v>4983</v>
      </c>
      <c r="T104" s="10" t="s">
        <v>32</v>
      </c>
      <c r="U104" s="10">
        <v>11002</v>
      </c>
      <c r="V104" s="10">
        <v>11002</v>
      </c>
      <c r="W104" s="10" t="s">
        <v>5034</v>
      </c>
      <c r="X104" s="10" t="s">
        <v>4992</v>
      </c>
      <c r="Y104" s="10"/>
      <c r="Z104" s="10" t="s">
        <v>4997</v>
      </c>
      <c r="AA104" s="10" t="s">
        <v>5007</v>
      </c>
      <c r="AB104" s="10"/>
      <c r="AC104" s="10" t="s">
        <v>5006</v>
      </c>
      <c r="AD104" s="29"/>
      <c r="AE104" s="20" t="str">
        <f>VLOOKUP(E104,'FILIAIS PETZ'!A:Q,17,0)</f>
        <v>SP7</v>
      </c>
      <c r="AF104" s="20" t="str">
        <f>VLOOKUP(E104,'FILIAIS PETZ'!A:Q,3,0)</f>
        <v>FELICIO</v>
      </c>
      <c r="AG104" s="20" t="str">
        <f>VLOOKUP(E104,'FILIAIS PETZ'!A:Q,2,0)</f>
        <v>R3</v>
      </c>
      <c r="AH104" s="75">
        <v>400</v>
      </c>
      <c r="AI104" s="16" t="s">
        <v>5035</v>
      </c>
      <c r="AJ104" s="43">
        <f>VLOOKUP(E104,'FILIAIS PETZ'!$A$2:$K$2000,11,0)</f>
        <v>18328118008355</v>
      </c>
      <c r="AK104" s="44">
        <f>AJ104</f>
        <v>18328118008355</v>
      </c>
    </row>
    <row r="105" spans="1:37" s="15" customFormat="1" ht="15" customHeight="1" thickBot="1" x14ac:dyDescent="0.25">
      <c r="A105" s="9">
        <f>J105</f>
        <v>670508</v>
      </c>
      <c r="B105" s="18">
        <f>VLOOKUP(C105,FORNECEDORES!D:E,2,0)</f>
        <v>379469</v>
      </c>
      <c r="C105" s="19" t="str">
        <f>VLOOKUP(D105,FORNECEDORES!A:D,4,0)</f>
        <v>01.704.331/0001-75</v>
      </c>
      <c r="D105" s="25" t="s">
        <v>4064</v>
      </c>
      <c r="E105" s="20" t="str">
        <f t="shared" si="6"/>
        <v>04 0224</v>
      </c>
      <c r="F105" s="28" t="s">
        <v>4941</v>
      </c>
      <c r="G105" s="21" t="str">
        <f>VLOOKUP(E105,'FILIAIS PETZ'!A:E,5,0)</f>
        <v>PETZ NORTE SUL PLAZA</v>
      </c>
      <c r="H105" s="20" t="str">
        <f>VLOOKUP(E105,'FILIAIS PETZ'!A:D,4,0)</f>
        <v>NSPL-MS</v>
      </c>
      <c r="I105" s="46">
        <v>45062</v>
      </c>
      <c r="J105" s="10">
        <v>670508</v>
      </c>
      <c r="K105" s="10" t="s">
        <v>5637</v>
      </c>
      <c r="L105" s="28" t="s">
        <v>5640</v>
      </c>
      <c r="M105" s="46">
        <v>45239</v>
      </c>
      <c r="N105" s="46">
        <v>45343</v>
      </c>
      <c r="O105" s="46">
        <v>45329</v>
      </c>
      <c r="P105" s="28" t="s">
        <v>4990</v>
      </c>
      <c r="Q105" s="10">
        <v>3</v>
      </c>
      <c r="R105" s="10">
        <v>1</v>
      </c>
      <c r="S105" s="10" t="s">
        <v>4983</v>
      </c>
      <c r="T105" s="10" t="s">
        <v>32</v>
      </c>
      <c r="U105" s="10">
        <v>11002</v>
      </c>
      <c r="V105" s="10">
        <v>11002</v>
      </c>
      <c r="W105" s="10" t="s">
        <v>5019</v>
      </c>
      <c r="X105" s="10" t="s">
        <v>4992</v>
      </c>
      <c r="Y105" s="10"/>
      <c r="Z105" s="10" t="s">
        <v>4997</v>
      </c>
      <c r="AA105" s="10" t="s">
        <v>5007</v>
      </c>
      <c r="AB105" s="10"/>
      <c r="AC105" s="10" t="s">
        <v>5006</v>
      </c>
      <c r="AD105" s="29"/>
      <c r="AE105" s="20" t="str">
        <f>VLOOKUP(E105,'FILIAIS PETZ'!A:Q,17,0)</f>
        <v>CO-1</v>
      </c>
      <c r="AF105" s="20" t="str">
        <f>VLOOKUP(E105,'FILIAIS PETZ'!A:Q,3,0)</f>
        <v>FELICIO</v>
      </c>
      <c r="AG105" s="20" t="str">
        <f>VLOOKUP(E105,'FILIAIS PETZ'!A:Q,2,0)</f>
        <v>R3</v>
      </c>
      <c r="AH105" s="75">
        <v>400</v>
      </c>
      <c r="AI105" s="16" t="s">
        <v>5036</v>
      </c>
      <c r="AJ105" s="43">
        <f>VLOOKUP(E105,'FILIAIS PETZ'!$A$2:$K$2000,11,0)</f>
        <v>18328118021459</v>
      </c>
      <c r="AK105" s="44">
        <f>AJ105</f>
        <v>18328118021459</v>
      </c>
    </row>
    <row r="106" spans="1:37" s="15" customFormat="1" ht="15" customHeight="1" thickBot="1" x14ac:dyDescent="0.25">
      <c r="A106" s="9">
        <f>J106</f>
        <v>670509</v>
      </c>
      <c r="B106" s="18">
        <f>VLOOKUP(C106,FORNECEDORES!D:E,2,0)</f>
        <v>379469</v>
      </c>
      <c r="C106" s="19" t="str">
        <f>VLOOKUP(D106,FORNECEDORES!A:D,4,0)</f>
        <v>01.704.331/0001-75</v>
      </c>
      <c r="D106" s="25" t="s">
        <v>4064</v>
      </c>
      <c r="E106" s="20" t="str">
        <f t="shared" si="6"/>
        <v>04 0007</v>
      </c>
      <c r="F106" s="28" t="s">
        <v>4950</v>
      </c>
      <c r="G106" s="21" t="str">
        <f>VLOOKUP(E106,'FILIAIS PETZ'!A:E,5,0)</f>
        <v>PETZ SOROCABA</v>
      </c>
      <c r="H106" s="20" t="str">
        <f>VLOOKUP(E106,'FILIAIS PETZ'!A:D,4,0)</f>
        <v>SCBA-SP</v>
      </c>
      <c r="I106" s="46">
        <v>45062</v>
      </c>
      <c r="J106" s="10">
        <v>670509</v>
      </c>
      <c r="K106" s="10" t="s">
        <v>5858</v>
      </c>
      <c r="L106" s="28" t="s">
        <v>11561</v>
      </c>
      <c r="M106" s="46">
        <v>45450</v>
      </c>
      <c r="N106" s="46">
        <v>45525</v>
      </c>
      <c r="O106" s="46">
        <v>45511</v>
      </c>
      <c r="P106" s="28" t="s">
        <v>4990</v>
      </c>
      <c r="Q106" s="10">
        <v>3</v>
      </c>
      <c r="R106" s="10">
        <v>1</v>
      </c>
      <c r="S106" s="10" t="s">
        <v>4983</v>
      </c>
      <c r="T106" s="10" t="s">
        <v>32</v>
      </c>
      <c r="U106" s="10">
        <v>11002</v>
      </c>
      <c r="V106" s="10">
        <v>11002</v>
      </c>
      <c r="W106" s="10" t="s">
        <v>5021</v>
      </c>
      <c r="X106" s="10" t="s">
        <v>4985</v>
      </c>
      <c r="Y106" s="10"/>
      <c r="Z106" s="10" t="s">
        <v>4993</v>
      </c>
      <c r="AA106" s="10" t="s">
        <v>5007</v>
      </c>
      <c r="AB106" s="10"/>
      <c r="AC106" s="10" t="s">
        <v>5006</v>
      </c>
      <c r="AD106" s="29"/>
      <c r="AE106" s="20" t="str">
        <f>VLOOKUP(E106,'FILIAIS PETZ'!A:Q,17,0)</f>
        <v>SP7</v>
      </c>
      <c r="AF106" s="20" t="str">
        <f>VLOOKUP(E106,'FILIAIS PETZ'!A:Q,3,0)</f>
        <v>FELICIO</v>
      </c>
      <c r="AG106" s="20" t="str">
        <f>VLOOKUP(E106,'FILIAIS PETZ'!A:Q,2,0)</f>
        <v>R3</v>
      </c>
      <c r="AH106" s="75">
        <v>42.81</v>
      </c>
      <c r="AI106" s="16" t="s">
        <v>5037</v>
      </c>
      <c r="AJ106" s="43">
        <f>VLOOKUP(E106,'FILIAIS PETZ'!$A$2:$K$2000,11,0)</f>
        <v>18328118001695</v>
      </c>
      <c r="AK106" s="44">
        <f>AJ106</f>
        <v>18328118001695</v>
      </c>
    </row>
    <row r="107" spans="1:37" s="15" customFormat="1" ht="15" customHeight="1" thickBot="1" x14ac:dyDescent="0.25">
      <c r="A107" s="9">
        <f>J107</f>
        <v>670510</v>
      </c>
      <c r="B107" s="18">
        <f>VLOOKUP(C107,FORNECEDORES!D:E,2,0)</f>
        <v>379469</v>
      </c>
      <c r="C107" s="19" t="str">
        <f>VLOOKUP(D107,FORNECEDORES!A:D,4,0)</f>
        <v>01.704.331/0001-75</v>
      </c>
      <c r="D107" s="25" t="s">
        <v>4064</v>
      </c>
      <c r="E107" s="20" t="str">
        <f t="shared" si="6"/>
        <v>04 0007</v>
      </c>
      <c r="F107" s="28" t="s">
        <v>4950</v>
      </c>
      <c r="G107" s="21" t="str">
        <f>VLOOKUP(E107,'FILIAIS PETZ'!A:E,5,0)</f>
        <v>PETZ SOROCABA</v>
      </c>
      <c r="H107" s="20" t="str">
        <f>VLOOKUP(E107,'FILIAIS PETZ'!A:D,4,0)</f>
        <v>SCBA-SP</v>
      </c>
      <c r="I107" s="46">
        <v>45062</v>
      </c>
      <c r="J107" s="10">
        <v>670510</v>
      </c>
      <c r="K107" s="10" t="s">
        <v>5637</v>
      </c>
      <c r="L107" s="28" t="s">
        <v>5642</v>
      </c>
      <c r="M107" s="46">
        <v>45605</v>
      </c>
      <c r="N107" s="46">
        <v>45343</v>
      </c>
      <c r="O107" s="46">
        <v>45329</v>
      </c>
      <c r="P107" s="28" t="s">
        <v>4990</v>
      </c>
      <c r="Q107" s="10">
        <v>3</v>
      </c>
      <c r="R107" s="10">
        <v>1</v>
      </c>
      <c r="S107" s="10" t="s">
        <v>4983</v>
      </c>
      <c r="T107" s="10" t="s">
        <v>32</v>
      </c>
      <c r="U107" s="10">
        <v>11002</v>
      </c>
      <c r="V107" s="10">
        <v>11002</v>
      </c>
      <c r="W107" s="10" t="s">
        <v>5021</v>
      </c>
      <c r="X107" s="10" t="s">
        <v>4985</v>
      </c>
      <c r="Y107" s="10"/>
      <c r="Z107" s="10" t="s">
        <v>4993</v>
      </c>
      <c r="AA107" s="10" t="s">
        <v>5007</v>
      </c>
      <c r="AB107" s="10"/>
      <c r="AC107" s="10" t="s">
        <v>5006</v>
      </c>
      <c r="AD107" s="29"/>
      <c r="AE107" s="20" t="str">
        <f>VLOOKUP(E107,'FILIAIS PETZ'!A:Q,17,0)</f>
        <v>SP7</v>
      </c>
      <c r="AF107" s="20" t="str">
        <f>VLOOKUP(E107,'FILIAIS PETZ'!A:Q,3,0)</f>
        <v>FELICIO</v>
      </c>
      <c r="AG107" s="20" t="str">
        <f>VLOOKUP(E107,'FILIAIS PETZ'!A:Q,2,0)</f>
        <v>R3</v>
      </c>
      <c r="AH107" s="75">
        <v>173.78</v>
      </c>
      <c r="AI107" s="16" t="s">
        <v>5038</v>
      </c>
      <c r="AJ107" s="43">
        <f>VLOOKUP(E107,'FILIAIS PETZ'!$A$2:$K$2000,11,0)</f>
        <v>18328118001695</v>
      </c>
      <c r="AK107" s="44">
        <f>AJ107</f>
        <v>18328118001695</v>
      </c>
    </row>
    <row r="108" spans="1:37" s="15" customFormat="1" ht="15" customHeight="1" thickBot="1" x14ac:dyDescent="0.25">
      <c r="A108" s="9" t="s">
        <v>9079</v>
      </c>
      <c r="B108" s="18">
        <f>VLOOKUP(C108,FORNECEDORES!D:E,2,0)</f>
        <v>379469</v>
      </c>
      <c r="C108" s="19" t="str">
        <f>VLOOKUP(D108,FORNECEDORES!A:D,4,0)</f>
        <v>01.704.331/0001-75</v>
      </c>
      <c r="D108" s="25" t="s">
        <v>4064</v>
      </c>
      <c r="E108" s="20" t="str">
        <f t="shared" si="6"/>
        <v>04 0151</v>
      </c>
      <c r="F108" s="59" t="s">
        <v>8979</v>
      </c>
      <c r="G108" s="21" t="str">
        <f>VLOOKUP(E108,'FILIAIS PETZ'!A:E,5,0)</f>
        <v>PETZ VILA MARIANA</v>
      </c>
      <c r="H108" s="20" t="str">
        <f>VLOOKUP(E108,'FILIAIS PETZ'!A:D,4,0)</f>
        <v>VLMA-SP</v>
      </c>
      <c r="I108" s="46">
        <v>45065</v>
      </c>
      <c r="J108" s="9" t="s">
        <v>9079</v>
      </c>
      <c r="K108" s="9" t="s">
        <v>9035</v>
      </c>
      <c r="L108" s="29" t="s">
        <v>9080</v>
      </c>
      <c r="M108" s="46">
        <v>45239</v>
      </c>
      <c r="N108" s="46">
        <v>45343</v>
      </c>
      <c r="O108" s="46">
        <v>45327</v>
      </c>
      <c r="P108" s="29" t="s">
        <v>4990</v>
      </c>
      <c r="Q108" s="9" t="s">
        <v>5029</v>
      </c>
      <c r="R108" s="9" t="s">
        <v>4991</v>
      </c>
      <c r="S108" s="9" t="s">
        <v>4983</v>
      </c>
      <c r="T108" s="9" t="s">
        <v>32</v>
      </c>
      <c r="U108" s="9" t="s">
        <v>5048</v>
      </c>
      <c r="V108" s="9" t="s">
        <v>5048</v>
      </c>
      <c r="W108" s="9" t="s">
        <v>5019</v>
      </c>
      <c r="X108" s="9" t="s">
        <v>4992</v>
      </c>
      <c r="Y108" s="9"/>
      <c r="Z108" s="9" t="s">
        <v>4997</v>
      </c>
      <c r="AA108" s="9" t="s">
        <v>5007</v>
      </c>
      <c r="AB108" s="9"/>
      <c r="AC108" s="9" t="s">
        <v>5006</v>
      </c>
      <c r="AD108" s="10"/>
      <c r="AE108" s="20" t="str">
        <f>VLOOKUP(E108,'FILIAIS PETZ'!A:Q,17,0)</f>
        <v>SP2</v>
      </c>
      <c r="AF108" s="20" t="str">
        <f>VLOOKUP(E108,'FILIAIS PETZ'!A:Q,3,0)</f>
        <v>FELICIO</v>
      </c>
      <c r="AG108" s="20" t="str">
        <f>VLOOKUP(E108,'FILIAIS PETZ'!A:Q,2,0)</f>
        <v>R3</v>
      </c>
      <c r="AH108" s="75">
        <v>400</v>
      </c>
      <c r="AI108" s="68" t="s">
        <v>9081</v>
      </c>
      <c r="AJ108" s="43">
        <f>VLOOKUP(E108,'FILIAIS PETZ'!$A$2:$K$2000,11,0)</f>
        <v>18328118014835</v>
      </c>
      <c r="AK108" s="44">
        <v>18328118014835</v>
      </c>
    </row>
    <row r="109" spans="1:37" s="15" customFormat="1" ht="15" customHeight="1" thickBot="1" x14ac:dyDescent="0.25">
      <c r="A109" s="9">
        <f>J109</f>
        <v>913993</v>
      </c>
      <c r="B109" s="18">
        <f>VLOOKUP(C109,FORNECEDORES!D:E,2,0)</f>
        <v>9057</v>
      </c>
      <c r="C109" s="19" t="str">
        <f>VLOOKUP(D109,FORNECEDORES!A:D,4,0)</f>
        <v>19.357.006/0001-49</v>
      </c>
      <c r="D109" s="25" t="s">
        <v>2290</v>
      </c>
      <c r="E109" s="20" t="str">
        <f t="shared" si="6"/>
        <v>04 0040</v>
      </c>
      <c r="F109" s="28" t="s">
        <v>4943</v>
      </c>
      <c r="G109" s="21" t="str">
        <f>VLOOKUP(E109,'FILIAIS PETZ'!A:E,5,0)</f>
        <v>PETZ NOSSA SENHORA DO CARMO</v>
      </c>
      <c r="H109" s="20" t="str">
        <f>VLOOKUP(E109,'FILIAIS PETZ'!A:D,4,0)</f>
        <v>NSCA-MG</v>
      </c>
      <c r="I109" s="46">
        <v>45066</v>
      </c>
      <c r="J109" s="9">
        <v>913993</v>
      </c>
      <c r="K109" s="9" t="s">
        <v>5858</v>
      </c>
      <c r="L109" s="29" t="s">
        <v>7992</v>
      </c>
      <c r="M109" s="46">
        <v>45447</v>
      </c>
      <c r="N109" s="46">
        <v>45469</v>
      </c>
      <c r="O109" s="46">
        <v>45450</v>
      </c>
      <c r="P109" s="29" t="s">
        <v>4990</v>
      </c>
      <c r="Q109" s="9">
        <v>3</v>
      </c>
      <c r="R109" s="9">
        <v>1</v>
      </c>
      <c r="S109" s="9">
        <v>8</v>
      </c>
      <c r="T109" s="9" t="s">
        <v>32</v>
      </c>
      <c r="U109" s="9">
        <v>11002</v>
      </c>
      <c r="V109" s="9">
        <v>11002</v>
      </c>
      <c r="W109" s="9" t="s">
        <v>5019</v>
      </c>
      <c r="X109" s="9" t="s">
        <v>4985</v>
      </c>
      <c r="Y109" s="9"/>
      <c r="Z109" s="9" t="s">
        <v>4993</v>
      </c>
      <c r="AA109" s="9" t="s">
        <v>4987</v>
      </c>
      <c r="AB109" s="9"/>
      <c r="AC109" s="9" t="s">
        <v>5006</v>
      </c>
      <c r="AD109" s="29"/>
      <c r="AE109" s="20" t="str">
        <f>VLOOKUP(E109,'FILIAIS PETZ'!A:Q,17,0)</f>
        <v>MG-1</v>
      </c>
      <c r="AF109" s="20" t="str">
        <f>VLOOKUP(E109,'FILIAIS PETZ'!A:Q,3,0)</f>
        <v>FELICIO</v>
      </c>
      <c r="AG109" s="20" t="str">
        <f>VLOOKUP(E109,'FILIAIS PETZ'!A:Q,2,0)</f>
        <v>R3</v>
      </c>
      <c r="AH109" s="75">
        <v>450</v>
      </c>
      <c r="AI109" s="16" t="s">
        <v>7733</v>
      </c>
      <c r="AJ109" s="43">
        <f>VLOOKUP(E109,'FILIAIS PETZ'!$A$2:$K$2000,11,0)</f>
        <v>18328118003981</v>
      </c>
      <c r="AK109" s="44">
        <f>AJ109</f>
        <v>18328118003981</v>
      </c>
    </row>
    <row r="110" spans="1:37" s="15" customFormat="1" ht="15" customHeight="1" thickBot="1" x14ac:dyDescent="0.25">
      <c r="A110" s="9">
        <f>J110</f>
        <v>913997</v>
      </c>
      <c r="B110" s="18">
        <f>VLOOKUP(C110,FORNECEDORES!D:E,2,0)</f>
        <v>234615</v>
      </c>
      <c r="C110" s="19" t="str">
        <f>VLOOKUP(D110,FORNECEDORES!A:D,4,0)</f>
        <v>33.211.118/0001-18</v>
      </c>
      <c r="D110" s="13" t="s">
        <v>6981</v>
      </c>
      <c r="E110" s="20" t="str">
        <f t="shared" si="6"/>
        <v>04 0040</v>
      </c>
      <c r="F110" s="28" t="s">
        <v>4943</v>
      </c>
      <c r="G110" s="21" t="str">
        <f>VLOOKUP(E110,'FILIAIS PETZ'!A:E,5,0)</f>
        <v>PETZ NOSSA SENHORA DO CARMO</v>
      </c>
      <c r="H110" s="20" t="str">
        <f>VLOOKUP(E110,'FILIAIS PETZ'!A:D,4,0)</f>
        <v>NSCA-MG</v>
      </c>
      <c r="I110" s="46">
        <v>45066</v>
      </c>
      <c r="J110" s="9">
        <v>913997</v>
      </c>
      <c r="K110" s="9" t="s">
        <v>5858</v>
      </c>
      <c r="L110" s="29" t="s">
        <v>8149</v>
      </c>
      <c r="M110" s="46">
        <v>45450</v>
      </c>
      <c r="N110" s="46">
        <v>45476</v>
      </c>
      <c r="O110" s="46">
        <v>45455</v>
      </c>
      <c r="P110" s="29" t="s">
        <v>4982</v>
      </c>
      <c r="Q110" s="9">
        <v>3</v>
      </c>
      <c r="R110" s="9">
        <v>1</v>
      </c>
      <c r="S110" s="9">
        <v>8</v>
      </c>
      <c r="T110" s="9" t="s">
        <v>32</v>
      </c>
      <c r="U110" s="9">
        <v>11002</v>
      </c>
      <c r="V110" s="9">
        <v>11002</v>
      </c>
      <c r="W110" s="9" t="s">
        <v>5019</v>
      </c>
      <c r="X110" s="9" t="s">
        <v>4992</v>
      </c>
      <c r="Y110" s="9"/>
      <c r="Z110" s="9" t="s">
        <v>5044</v>
      </c>
      <c r="AA110" s="9" t="s">
        <v>5005</v>
      </c>
      <c r="AB110" s="9"/>
      <c r="AC110" s="9" t="s">
        <v>4988</v>
      </c>
      <c r="AD110" s="29" t="s">
        <v>4992</v>
      </c>
      <c r="AE110" s="20" t="str">
        <f>VLOOKUP(E110,'FILIAIS PETZ'!A:Q,17,0)</f>
        <v>MG-1</v>
      </c>
      <c r="AF110" s="20" t="str">
        <f>VLOOKUP(E110,'FILIAIS PETZ'!A:Q,3,0)</f>
        <v>FELICIO</v>
      </c>
      <c r="AG110" s="20" t="str">
        <f>VLOOKUP(E110,'FILIAIS PETZ'!A:Q,2,0)</f>
        <v>R3</v>
      </c>
      <c r="AH110" s="75">
        <v>9300</v>
      </c>
      <c r="AI110" s="16" t="s">
        <v>7734</v>
      </c>
      <c r="AJ110" s="43">
        <f>VLOOKUP(E110,'FILIAIS PETZ'!$A$2:$K$2000,11,0)</f>
        <v>18328118003981</v>
      </c>
      <c r="AK110" s="44">
        <f>AJ110</f>
        <v>18328118003981</v>
      </c>
    </row>
    <row r="111" spans="1:37" s="15" customFormat="1" ht="15" customHeight="1" thickBot="1" x14ac:dyDescent="0.25">
      <c r="A111" s="9">
        <f>J111</f>
        <v>914052</v>
      </c>
      <c r="B111" s="18">
        <f>VLOOKUP(C111,FORNECEDORES!D:E,2,0)</f>
        <v>4918</v>
      </c>
      <c r="C111" s="19" t="str">
        <f>VLOOKUP(D111,FORNECEDORES!A:D,4,0)</f>
        <v>94.131.539/0001-23</v>
      </c>
      <c r="D111" s="25" t="s">
        <v>6576</v>
      </c>
      <c r="E111" s="20" t="str">
        <f t="shared" si="6"/>
        <v>04 0040</v>
      </c>
      <c r="F111" s="28" t="s">
        <v>4943</v>
      </c>
      <c r="G111" s="21" t="str">
        <f>VLOOKUP(E111,'FILIAIS PETZ'!A:E,5,0)</f>
        <v>PETZ NOSSA SENHORA DO CARMO</v>
      </c>
      <c r="H111" s="20" t="str">
        <f>VLOOKUP(E111,'FILIAIS PETZ'!A:D,4,0)</f>
        <v>NSCA-MG</v>
      </c>
      <c r="I111" s="46">
        <v>45066</v>
      </c>
      <c r="J111" s="9">
        <v>914052</v>
      </c>
      <c r="K111" s="9" t="s">
        <v>5858</v>
      </c>
      <c r="L111" s="29" t="s">
        <v>6332</v>
      </c>
      <c r="M111" s="46">
        <v>45460</v>
      </c>
      <c r="N111" s="46">
        <v>45483</v>
      </c>
      <c r="O111" s="46">
        <v>45463</v>
      </c>
      <c r="P111" s="29" t="s">
        <v>4982</v>
      </c>
      <c r="Q111" s="9">
        <v>3</v>
      </c>
      <c r="R111" s="9">
        <v>1</v>
      </c>
      <c r="S111" s="9">
        <v>8</v>
      </c>
      <c r="T111" s="9" t="s">
        <v>32</v>
      </c>
      <c r="U111" s="9">
        <v>11002</v>
      </c>
      <c r="V111" s="9">
        <v>11002</v>
      </c>
      <c r="W111" s="9" t="s">
        <v>5019</v>
      </c>
      <c r="X111" s="9" t="s">
        <v>4992</v>
      </c>
      <c r="Y111" s="9"/>
      <c r="Z111" s="9" t="s">
        <v>5044</v>
      </c>
      <c r="AA111" s="9" t="s">
        <v>5005</v>
      </c>
      <c r="AB111" s="9"/>
      <c r="AC111" s="9" t="s">
        <v>4988</v>
      </c>
      <c r="AD111" s="29">
        <v>800000247</v>
      </c>
      <c r="AE111" s="20" t="str">
        <f>VLOOKUP(E111,'FILIAIS PETZ'!A:Q,17,0)</f>
        <v>MG-1</v>
      </c>
      <c r="AF111" s="20" t="str">
        <f>VLOOKUP(E111,'FILIAIS PETZ'!A:Q,3,0)</f>
        <v>FELICIO</v>
      </c>
      <c r="AG111" s="20" t="str">
        <f>VLOOKUP(E111,'FILIAIS PETZ'!A:Q,2,0)</f>
        <v>R3</v>
      </c>
      <c r="AH111" s="75">
        <v>7180</v>
      </c>
      <c r="AI111" s="16" t="s">
        <v>6516</v>
      </c>
      <c r="AJ111" s="43">
        <f>VLOOKUP(E111,'FILIAIS PETZ'!$A$2:$K$2000,11,0)</f>
        <v>18328118003981</v>
      </c>
      <c r="AK111" s="44">
        <f>AJ111</f>
        <v>18328118003981</v>
      </c>
    </row>
    <row r="112" spans="1:37" s="15" customFormat="1" ht="15" customHeight="1" thickBot="1" x14ac:dyDescent="0.25">
      <c r="A112" s="9" t="str">
        <f>J112</f>
        <v>PREVENTIVA</v>
      </c>
      <c r="B112" s="18">
        <f>VLOOKUP(C112,FORNECEDORES!D:E,2,0)</f>
        <v>379469</v>
      </c>
      <c r="C112" s="19" t="str">
        <f>VLOOKUP(D112,FORNECEDORES!A:D,4,0)</f>
        <v>01.704.331/0001-75</v>
      </c>
      <c r="D112" s="25" t="s">
        <v>4064</v>
      </c>
      <c r="E112" s="20" t="str">
        <f t="shared" si="6"/>
        <v>04 0181</v>
      </c>
      <c r="F112" s="59" t="s">
        <v>8969</v>
      </c>
      <c r="G112" s="21" t="str">
        <f>VLOOKUP(E112,'FILIAIS PETZ'!A:E,5,0)</f>
        <v>PETZ MAUA SHOPPING</v>
      </c>
      <c r="H112" s="20" t="str">
        <f>VLOOKUP(E112,'FILIAIS PETZ'!A:D,4,0)</f>
        <v>MAUA-SP</v>
      </c>
      <c r="I112" s="46">
        <v>45078</v>
      </c>
      <c r="J112" s="9" t="s">
        <v>4980</v>
      </c>
      <c r="K112" s="9" t="s">
        <v>5858</v>
      </c>
      <c r="L112" s="29" t="s">
        <v>11533</v>
      </c>
      <c r="M112" s="46">
        <v>45174</v>
      </c>
      <c r="N112" s="46">
        <v>45525</v>
      </c>
      <c r="O112" s="46">
        <v>45509</v>
      </c>
      <c r="P112" s="29" t="s">
        <v>4998</v>
      </c>
      <c r="Q112" s="9">
        <v>3</v>
      </c>
      <c r="R112" s="9" t="s">
        <v>4991</v>
      </c>
      <c r="S112" s="9" t="s">
        <v>4983</v>
      </c>
      <c r="T112" s="9" t="s">
        <v>32</v>
      </c>
      <c r="U112" s="9">
        <v>11002</v>
      </c>
      <c r="V112" s="9">
        <v>11002</v>
      </c>
      <c r="W112" s="9"/>
      <c r="X112" s="9" t="s">
        <v>4992</v>
      </c>
      <c r="Y112" s="9"/>
      <c r="Z112" s="9" t="s">
        <v>4980</v>
      </c>
      <c r="AA112" s="9"/>
      <c r="AB112" s="9"/>
      <c r="AC112" s="9" t="s">
        <v>4999</v>
      </c>
      <c r="AD112" s="10"/>
      <c r="AE112" s="20" t="str">
        <f>VLOOKUP(E112,'FILIAIS PETZ'!A:Q,17,0)</f>
        <v>SP3</v>
      </c>
      <c r="AF112" s="20" t="str">
        <f>VLOOKUP(E112,'FILIAIS PETZ'!A:Q,3,0)</f>
        <v>FELICIO</v>
      </c>
      <c r="AG112" s="20" t="str">
        <f>VLOOKUP(E112,'FILIAIS PETZ'!A:Q,2,0)</f>
        <v>R3</v>
      </c>
      <c r="AH112" s="75">
        <v>758.55</v>
      </c>
      <c r="AI112" s="68" t="s">
        <v>9082</v>
      </c>
      <c r="AJ112" s="43">
        <f>VLOOKUP(E112,'FILIAIS PETZ'!$A$2:$K$2000,11,0)</f>
        <v>18328118016617</v>
      </c>
      <c r="AK112" s="44">
        <v>18328118016617</v>
      </c>
    </row>
    <row r="113" spans="1:37" s="15" customFormat="1" ht="15" customHeight="1" thickBot="1" x14ac:dyDescent="0.25">
      <c r="A113" s="9" t="str">
        <f>J113</f>
        <v>PREVENTIVA</v>
      </c>
      <c r="B113" s="18">
        <f>VLOOKUP(C113,FORNECEDORES!D:E,2,0)</f>
        <v>379469</v>
      </c>
      <c r="C113" s="19" t="str">
        <f>VLOOKUP(D113,FORNECEDORES!A:D,4,0)</f>
        <v>01.704.331/0001-75</v>
      </c>
      <c r="D113" s="25" t="s">
        <v>4064</v>
      </c>
      <c r="E113" s="20" t="str">
        <f t="shared" si="6"/>
        <v>04 0116</v>
      </c>
      <c r="F113" s="59" t="s">
        <v>8970</v>
      </c>
      <c r="G113" s="21" t="str">
        <f>VLOOKUP(E113,'FILIAIS PETZ'!A:E,5,0)</f>
        <v>PETZ SANTO ANDRE DOM PEDRO</v>
      </c>
      <c r="H113" s="20" t="str">
        <f>VLOOKUP(E113,'FILIAIS PETZ'!A:D,4,0)</f>
        <v>SADP-SP</v>
      </c>
      <c r="I113" s="46">
        <v>45078</v>
      </c>
      <c r="J113" s="9" t="s">
        <v>4980</v>
      </c>
      <c r="K113" s="9" t="s">
        <v>5858</v>
      </c>
      <c r="L113" s="29" t="s">
        <v>11537</v>
      </c>
      <c r="M113" s="46">
        <v>45265</v>
      </c>
      <c r="N113" s="46">
        <v>45525</v>
      </c>
      <c r="O113" s="46">
        <v>45510</v>
      </c>
      <c r="P113" s="29" t="s">
        <v>4998</v>
      </c>
      <c r="Q113" s="9">
        <v>3</v>
      </c>
      <c r="R113" s="9" t="s">
        <v>4991</v>
      </c>
      <c r="S113" s="9" t="s">
        <v>4983</v>
      </c>
      <c r="T113" s="9" t="s">
        <v>32</v>
      </c>
      <c r="U113" s="9">
        <v>11002</v>
      </c>
      <c r="V113" s="9">
        <v>11002</v>
      </c>
      <c r="W113" s="9"/>
      <c r="X113" s="9" t="s">
        <v>4985</v>
      </c>
      <c r="Y113" s="9"/>
      <c r="Z113" s="9" t="s">
        <v>4980</v>
      </c>
      <c r="AA113" s="9" t="s">
        <v>4989</v>
      </c>
      <c r="AB113" s="9"/>
      <c r="AC113" s="9" t="s">
        <v>4999</v>
      </c>
      <c r="AD113" s="10"/>
      <c r="AE113" s="20" t="str">
        <f>VLOOKUP(E113,'FILIAIS PETZ'!A:Q,17,0)</f>
        <v>SP3</v>
      </c>
      <c r="AF113" s="20" t="str">
        <f>VLOOKUP(E113,'FILIAIS PETZ'!A:Q,3,0)</f>
        <v>FELICIO</v>
      </c>
      <c r="AG113" s="20" t="str">
        <f>VLOOKUP(E113,'FILIAIS PETZ'!A:Q,2,0)</f>
        <v>R3</v>
      </c>
      <c r="AH113" s="75">
        <v>1224.6600000000001</v>
      </c>
      <c r="AI113" s="68" t="s">
        <v>5043</v>
      </c>
      <c r="AJ113" s="43">
        <f>VLOOKUP(E113,'FILIAIS PETZ'!$A$2:$K$2000,11,0)</f>
        <v>18328118011062</v>
      </c>
      <c r="AK113" s="44">
        <v>18328118011062</v>
      </c>
    </row>
    <row r="114" spans="1:37" s="15" customFormat="1" ht="15" customHeight="1" thickBot="1" x14ac:dyDescent="0.25">
      <c r="A114" s="9" t="s">
        <v>4980</v>
      </c>
      <c r="B114" s="18">
        <f>VLOOKUP(C114,FORNECEDORES!D:E,2,0)</f>
        <v>8856</v>
      </c>
      <c r="C114" s="19" t="str">
        <f>VLOOKUP(D114,FORNECEDORES!A:D,4,0)</f>
        <v>00.028.986/0146-72</v>
      </c>
      <c r="D114" s="25" t="s">
        <v>1201</v>
      </c>
      <c r="E114" s="20" t="str">
        <f t="shared" si="6"/>
        <v>04 0060</v>
      </c>
      <c r="F114" s="59" t="s">
        <v>8625</v>
      </c>
      <c r="G114" s="21" t="str">
        <f>VLOOKUP(E114,'FILIAIS PETZ'!A:E,5,0)</f>
        <v>PETZ PACAEMBU</v>
      </c>
      <c r="H114" s="20" t="str">
        <f>VLOOKUP(E114,'FILIAIS PETZ'!A:D,4,0)</f>
        <v>PCBU-SP</v>
      </c>
      <c r="I114" s="46">
        <v>45078</v>
      </c>
      <c r="J114" s="9" t="s">
        <v>4980</v>
      </c>
      <c r="K114" s="9"/>
      <c r="L114" s="29"/>
      <c r="M114" s="46"/>
      <c r="N114" s="46"/>
      <c r="O114" s="46"/>
      <c r="P114" s="29" t="s">
        <v>4998</v>
      </c>
      <c r="Q114" s="9" t="s">
        <v>5029</v>
      </c>
      <c r="R114" s="9" t="s">
        <v>4991</v>
      </c>
      <c r="S114" s="9" t="s">
        <v>4983</v>
      </c>
      <c r="T114" s="9" t="s">
        <v>32</v>
      </c>
      <c r="U114" s="9">
        <v>11002</v>
      </c>
      <c r="V114" s="9">
        <v>11002</v>
      </c>
      <c r="W114" s="9"/>
      <c r="X114" s="9" t="s">
        <v>5033</v>
      </c>
      <c r="Y114" s="9"/>
      <c r="Z114" s="9" t="s">
        <v>4980</v>
      </c>
      <c r="AA114" s="9"/>
      <c r="AB114" s="9"/>
      <c r="AC114" s="9" t="s">
        <v>4999</v>
      </c>
      <c r="AD114" s="10"/>
      <c r="AE114" s="20" t="str">
        <f>VLOOKUP(E114,'FILIAIS PETZ'!A:Q,17,0)</f>
        <v>SP2</v>
      </c>
      <c r="AF114" s="20" t="str">
        <f>VLOOKUP(E114,'FILIAIS PETZ'!A:Q,3,0)</f>
        <v>FELICIO</v>
      </c>
      <c r="AG114" s="20" t="str">
        <f>VLOOKUP(E114,'FILIAIS PETZ'!A:Q,2,0)</f>
        <v>R3</v>
      </c>
      <c r="AH114" s="75">
        <v>1625.7</v>
      </c>
      <c r="AI114" s="68" t="s">
        <v>9084</v>
      </c>
      <c r="AJ114" s="43">
        <f>VLOOKUP(E114,'FILIAIS PETZ'!$A$2:$K$2000,11,0)</f>
        <v>18328118006220</v>
      </c>
      <c r="AK114" s="44">
        <v>18328118006220</v>
      </c>
    </row>
    <row r="115" spans="1:37" s="15" customFormat="1" ht="15" customHeight="1" thickBot="1" x14ac:dyDescent="0.25">
      <c r="A115" s="9" t="s">
        <v>4980</v>
      </c>
      <c r="B115" s="18">
        <f>VLOOKUP(C115,FORNECEDORES!D:E,2,0)</f>
        <v>8856</v>
      </c>
      <c r="C115" s="19" t="str">
        <f>VLOOKUP(D115,FORNECEDORES!A:D,4,0)</f>
        <v>00.028.986/0146-72</v>
      </c>
      <c r="D115" s="25" t="s">
        <v>1201</v>
      </c>
      <c r="E115" s="20" t="str">
        <f t="shared" si="6"/>
        <v>04 0125</v>
      </c>
      <c r="F115" s="59" t="s">
        <v>8981</v>
      </c>
      <c r="G115" s="21" t="str">
        <f>VLOOKUP(E115,'FILIAIS PETZ'!A:E,5,0)</f>
        <v>PETZ CERRO CORA</v>
      </c>
      <c r="H115" s="20" t="str">
        <f>VLOOKUP(E115,'FILIAIS PETZ'!A:D,4,0)</f>
        <v>CORA-SP</v>
      </c>
      <c r="I115" s="46">
        <v>45078</v>
      </c>
      <c r="J115" s="9" t="s">
        <v>4980</v>
      </c>
      <c r="K115" s="9"/>
      <c r="L115" s="29"/>
      <c r="M115" s="46"/>
      <c r="N115" s="46"/>
      <c r="O115" s="46"/>
      <c r="P115" s="29" t="s">
        <v>4998</v>
      </c>
      <c r="Q115" s="9" t="s">
        <v>5029</v>
      </c>
      <c r="R115" s="9" t="s">
        <v>4991</v>
      </c>
      <c r="S115" s="9" t="s">
        <v>4983</v>
      </c>
      <c r="T115" s="9" t="s">
        <v>32</v>
      </c>
      <c r="U115" s="9">
        <v>11002</v>
      </c>
      <c r="V115" s="9">
        <v>11002</v>
      </c>
      <c r="W115" s="9"/>
      <c r="X115" s="9" t="s">
        <v>5033</v>
      </c>
      <c r="Y115" s="9"/>
      <c r="Z115" s="9" t="s">
        <v>4980</v>
      </c>
      <c r="AA115" s="9"/>
      <c r="AB115" s="9"/>
      <c r="AC115" s="9" t="s">
        <v>4999</v>
      </c>
      <c r="AD115" s="10"/>
      <c r="AE115" s="20" t="str">
        <f>VLOOKUP(E115,'FILIAIS PETZ'!A:Q,17,0)</f>
        <v>SP7</v>
      </c>
      <c r="AF115" s="20" t="str">
        <f>VLOOKUP(E115,'FILIAIS PETZ'!A:Q,3,0)</f>
        <v>FELICIO</v>
      </c>
      <c r="AG115" s="20" t="str">
        <f>VLOOKUP(E115,'FILIAIS PETZ'!A:Q,2,0)</f>
        <v>R3</v>
      </c>
      <c r="AH115" s="75">
        <v>1858.75</v>
      </c>
      <c r="AI115" s="68" t="s">
        <v>9085</v>
      </c>
      <c r="AJ115" s="43">
        <f>VLOOKUP(E115,'FILIAIS PETZ'!$A$2:$K$2000,11,0)</f>
        <v>18328118013600</v>
      </c>
      <c r="AK115" s="44">
        <v>18328118013600</v>
      </c>
    </row>
    <row r="116" spans="1:37" s="15" customFormat="1" ht="15" customHeight="1" thickBot="1" x14ac:dyDescent="0.25">
      <c r="A116" s="9" t="str">
        <f t="shared" ref="A116:A122" si="7">J116</f>
        <v>PREVENTIVA</v>
      </c>
      <c r="B116" s="18">
        <f>VLOOKUP(C116,FORNECEDORES!D:E,2,0)</f>
        <v>379469</v>
      </c>
      <c r="C116" s="19" t="str">
        <f>VLOOKUP(D116,FORNECEDORES!A:D,4,0)</f>
        <v>01.704.331/0001-75</v>
      </c>
      <c r="D116" s="25" t="s">
        <v>4064</v>
      </c>
      <c r="E116" s="20" t="str">
        <f t="shared" si="6"/>
        <v>04 0144</v>
      </c>
      <c r="F116" s="28" t="s">
        <v>4938</v>
      </c>
      <c r="G116" s="21" t="str">
        <f>VLOOKUP(E116,'FILIAIS PETZ'!A:E,5,0)</f>
        <v>PETZ FERNANDO CORREA</v>
      </c>
      <c r="H116" s="20" t="str">
        <f>VLOOKUP(E116,'FILIAIS PETZ'!A:D,4,0)</f>
        <v>FCOR-MT</v>
      </c>
      <c r="I116" s="46">
        <v>45108</v>
      </c>
      <c r="J116" s="10" t="s">
        <v>4980</v>
      </c>
      <c r="K116" s="10" t="s">
        <v>5858</v>
      </c>
      <c r="L116" s="28" t="s">
        <v>11542</v>
      </c>
      <c r="M116" s="46">
        <v>45294</v>
      </c>
      <c r="N116" s="46">
        <v>45525</v>
      </c>
      <c r="O116" s="46">
        <v>45509</v>
      </c>
      <c r="P116" s="28" t="s">
        <v>4998</v>
      </c>
      <c r="Q116" s="10">
        <v>3</v>
      </c>
      <c r="R116" s="10" t="s">
        <v>4991</v>
      </c>
      <c r="S116" s="10" t="s">
        <v>4983</v>
      </c>
      <c r="T116" s="10" t="s">
        <v>32</v>
      </c>
      <c r="U116" s="10">
        <v>11002</v>
      </c>
      <c r="V116" s="10">
        <v>11002</v>
      </c>
      <c r="W116" s="10"/>
      <c r="X116" s="10" t="s">
        <v>4992</v>
      </c>
      <c r="Y116" s="10"/>
      <c r="Z116" s="10" t="s">
        <v>4980</v>
      </c>
      <c r="AA116" s="10"/>
      <c r="AB116" s="10"/>
      <c r="AC116" s="10" t="s">
        <v>4999</v>
      </c>
      <c r="AD116" s="29"/>
      <c r="AE116" s="20" t="str">
        <f>VLOOKUP(E116,'FILIAIS PETZ'!A:Q,17,0)</f>
        <v>CO-3</v>
      </c>
      <c r="AF116" s="20" t="str">
        <f>VLOOKUP(E116,'FILIAIS PETZ'!A:Q,3,0)</f>
        <v>FELICIO</v>
      </c>
      <c r="AG116" s="20" t="str">
        <f>VLOOKUP(E116,'FILIAIS PETZ'!A:Q,2,0)</f>
        <v>R3</v>
      </c>
      <c r="AH116" s="75">
        <v>400</v>
      </c>
      <c r="AI116" s="16" t="s">
        <v>5045</v>
      </c>
      <c r="AJ116" s="43">
        <f>VLOOKUP(E116,'FILIAIS PETZ'!$A$2:$K$2000,11,0)</f>
        <v>18328118014169</v>
      </c>
      <c r="AK116" s="44">
        <f t="shared" ref="AK116:AK122" si="8">AJ116</f>
        <v>18328118014169</v>
      </c>
    </row>
    <row r="117" spans="1:37" s="15" customFormat="1" ht="15" customHeight="1" thickBot="1" x14ac:dyDescent="0.25">
      <c r="A117" s="9" t="str">
        <f t="shared" si="7"/>
        <v>PREVENTIVA</v>
      </c>
      <c r="B117" s="18">
        <f>VLOOKUP(C117,FORNECEDORES!D:E,2,0)</f>
        <v>379469</v>
      </c>
      <c r="C117" s="19" t="str">
        <f>VLOOKUP(D117,FORNECEDORES!A:D,4,0)</f>
        <v>01.704.331/0001-75</v>
      </c>
      <c r="D117" s="25" t="s">
        <v>4064</v>
      </c>
      <c r="E117" s="20" t="str">
        <f t="shared" si="6"/>
        <v>04 0142</v>
      </c>
      <c r="F117" s="28" t="s">
        <v>4931</v>
      </c>
      <c r="G117" s="21" t="str">
        <f>VLOOKUP(E117,'FILIAIS PETZ'!A:E,5,0)</f>
        <v>PETZ MIGUEL SUTIL</v>
      </c>
      <c r="H117" s="20" t="str">
        <f>VLOOKUP(E117,'FILIAIS PETZ'!A:D,4,0)</f>
        <v>MGST-MT</v>
      </c>
      <c r="I117" s="46">
        <v>45108</v>
      </c>
      <c r="J117" s="10" t="s">
        <v>4980</v>
      </c>
      <c r="K117" s="10" t="s">
        <v>5858</v>
      </c>
      <c r="L117" s="28" t="s">
        <v>11553</v>
      </c>
      <c r="M117" s="46">
        <v>45295</v>
      </c>
      <c r="N117" s="46">
        <v>45525</v>
      </c>
      <c r="O117" s="46">
        <v>45511</v>
      </c>
      <c r="P117" s="28" t="s">
        <v>4998</v>
      </c>
      <c r="Q117" s="10">
        <v>3</v>
      </c>
      <c r="R117" s="10" t="s">
        <v>4991</v>
      </c>
      <c r="S117" s="10" t="s">
        <v>4983</v>
      </c>
      <c r="T117" s="10" t="s">
        <v>32</v>
      </c>
      <c r="U117" s="10">
        <v>11002</v>
      </c>
      <c r="V117" s="10">
        <v>11002</v>
      </c>
      <c r="W117" s="10"/>
      <c r="X117" s="10" t="s">
        <v>4992</v>
      </c>
      <c r="Y117" s="10"/>
      <c r="Z117" s="10" t="s">
        <v>4980</v>
      </c>
      <c r="AA117" s="10"/>
      <c r="AB117" s="10"/>
      <c r="AC117" s="10" t="s">
        <v>4999</v>
      </c>
      <c r="AD117" s="29"/>
      <c r="AE117" s="20" t="str">
        <f>VLOOKUP(E117,'FILIAIS PETZ'!A:Q,17,0)</f>
        <v>CO-3</v>
      </c>
      <c r="AF117" s="20" t="str">
        <f>VLOOKUP(E117,'FILIAIS PETZ'!A:Q,3,0)</f>
        <v>FELICIO</v>
      </c>
      <c r="AG117" s="20" t="str">
        <f>VLOOKUP(E117,'FILIAIS PETZ'!A:Q,2,0)</f>
        <v>R3</v>
      </c>
      <c r="AH117" s="75">
        <v>600</v>
      </c>
      <c r="AI117" s="16" t="s">
        <v>5045</v>
      </c>
      <c r="AJ117" s="43">
        <f>VLOOKUP(E117,'FILIAIS PETZ'!$A$2:$K$2000,11,0)</f>
        <v>18328118013430</v>
      </c>
      <c r="AK117" s="44">
        <f t="shared" si="8"/>
        <v>18328118013430</v>
      </c>
    </row>
    <row r="118" spans="1:37" s="15" customFormat="1" ht="15" customHeight="1" thickBot="1" x14ac:dyDescent="0.25">
      <c r="A118" s="9" t="str">
        <f t="shared" si="7"/>
        <v>PREVENTIVA</v>
      </c>
      <c r="B118" s="18">
        <f>VLOOKUP(C118,FORNECEDORES!D:E,2,0)</f>
        <v>379469</v>
      </c>
      <c r="C118" s="19" t="str">
        <f>VLOOKUP(D118,FORNECEDORES!A:D,4,0)</f>
        <v>01.704.331/0001-75</v>
      </c>
      <c r="D118" s="25" t="s">
        <v>4064</v>
      </c>
      <c r="E118" s="20" t="str">
        <f t="shared" si="6"/>
        <v>04 0144</v>
      </c>
      <c r="F118" s="28" t="s">
        <v>4938</v>
      </c>
      <c r="G118" s="21" t="str">
        <f>VLOOKUP(E118,'FILIAIS PETZ'!A:E,5,0)</f>
        <v>PETZ FERNANDO CORREA</v>
      </c>
      <c r="H118" s="20" t="str">
        <f>VLOOKUP(E118,'FILIAIS PETZ'!A:D,4,0)</f>
        <v>FCOR-MT</v>
      </c>
      <c r="I118" s="46">
        <v>45108</v>
      </c>
      <c r="J118" s="10" t="s">
        <v>4980</v>
      </c>
      <c r="K118" s="10" t="s">
        <v>5858</v>
      </c>
      <c r="L118" s="28" t="s">
        <v>6538</v>
      </c>
      <c r="M118" s="46">
        <v>45239</v>
      </c>
      <c r="N118" s="46">
        <v>45406</v>
      </c>
      <c r="O118" s="46">
        <v>45387</v>
      </c>
      <c r="P118" s="28" t="s">
        <v>4998</v>
      </c>
      <c r="Q118" s="10">
        <v>3</v>
      </c>
      <c r="R118" s="10" t="s">
        <v>4991</v>
      </c>
      <c r="S118" s="10" t="s">
        <v>4983</v>
      </c>
      <c r="T118" s="10" t="s">
        <v>32</v>
      </c>
      <c r="U118" s="10">
        <v>11002</v>
      </c>
      <c r="V118" s="10">
        <v>11002</v>
      </c>
      <c r="W118" s="10" t="s">
        <v>5019</v>
      </c>
      <c r="X118" s="10" t="s">
        <v>4985</v>
      </c>
      <c r="Y118" s="10"/>
      <c r="Z118" s="10" t="s">
        <v>4980</v>
      </c>
      <c r="AA118" s="10" t="s">
        <v>4989</v>
      </c>
      <c r="AB118" s="10"/>
      <c r="AC118" s="10" t="s">
        <v>4999</v>
      </c>
      <c r="AD118" s="29"/>
      <c r="AE118" s="20" t="str">
        <f>VLOOKUP(E118,'FILIAIS PETZ'!A:Q,17,0)</f>
        <v>CO-3</v>
      </c>
      <c r="AF118" s="20" t="str">
        <f>VLOOKUP(E118,'FILIAIS PETZ'!A:Q,3,0)</f>
        <v>FELICIO</v>
      </c>
      <c r="AG118" s="20" t="str">
        <f>VLOOKUP(E118,'FILIAIS PETZ'!A:Q,2,0)</f>
        <v>R3</v>
      </c>
      <c r="AH118" s="75">
        <v>1365</v>
      </c>
      <c r="AI118" s="16" t="s">
        <v>5046</v>
      </c>
      <c r="AJ118" s="43">
        <f>VLOOKUP(E118,'FILIAIS PETZ'!$A$2:$K$2000,11,0)</f>
        <v>18328118014169</v>
      </c>
      <c r="AK118" s="44">
        <f t="shared" si="8"/>
        <v>18328118014169</v>
      </c>
    </row>
    <row r="119" spans="1:37" s="15" customFormat="1" ht="15" customHeight="1" thickBot="1" x14ac:dyDescent="0.25">
      <c r="A119" s="9" t="str">
        <f t="shared" si="7"/>
        <v>PREVENTIVA</v>
      </c>
      <c r="B119" s="18">
        <f>VLOOKUP(C119,FORNECEDORES!D:E,2,0)</f>
        <v>379469</v>
      </c>
      <c r="C119" s="19" t="str">
        <f>VLOOKUP(D119,FORNECEDORES!A:D,4,0)</f>
        <v>01.704.331/0001-75</v>
      </c>
      <c r="D119" s="25" t="s">
        <v>4064</v>
      </c>
      <c r="E119" s="20" t="str">
        <f t="shared" si="6"/>
        <v>04 0142</v>
      </c>
      <c r="F119" s="28" t="s">
        <v>4931</v>
      </c>
      <c r="G119" s="21" t="str">
        <f>VLOOKUP(E119,'FILIAIS PETZ'!A:E,5,0)</f>
        <v>PETZ MIGUEL SUTIL</v>
      </c>
      <c r="H119" s="20" t="str">
        <f>VLOOKUP(E119,'FILIAIS PETZ'!A:D,4,0)</f>
        <v>MGST-MT</v>
      </c>
      <c r="I119" s="46">
        <v>45108</v>
      </c>
      <c r="J119" s="10" t="s">
        <v>4980</v>
      </c>
      <c r="K119" s="10" t="s">
        <v>5858</v>
      </c>
      <c r="L119" s="28" t="s">
        <v>11557</v>
      </c>
      <c r="M119" s="46">
        <v>45296</v>
      </c>
      <c r="N119" s="46">
        <v>45525</v>
      </c>
      <c r="O119" s="46">
        <v>45511</v>
      </c>
      <c r="P119" s="28" t="s">
        <v>4998</v>
      </c>
      <c r="Q119" s="10">
        <v>3</v>
      </c>
      <c r="R119" s="10" t="s">
        <v>4991</v>
      </c>
      <c r="S119" s="10" t="s">
        <v>4983</v>
      </c>
      <c r="T119" s="10" t="s">
        <v>32</v>
      </c>
      <c r="U119" s="10">
        <v>11002</v>
      </c>
      <c r="V119" s="10">
        <v>11002</v>
      </c>
      <c r="W119" s="10" t="s">
        <v>5019</v>
      </c>
      <c r="X119" s="10" t="s">
        <v>4985</v>
      </c>
      <c r="Y119" s="10"/>
      <c r="Z119" s="10" t="s">
        <v>4980</v>
      </c>
      <c r="AA119" s="10" t="s">
        <v>4989</v>
      </c>
      <c r="AB119" s="10"/>
      <c r="AC119" s="10" t="s">
        <v>4999</v>
      </c>
      <c r="AD119" s="29"/>
      <c r="AE119" s="20" t="str">
        <f>VLOOKUP(E119,'FILIAIS PETZ'!A:Q,17,0)</f>
        <v>CO-3</v>
      </c>
      <c r="AF119" s="20" t="str">
        <f>VLOOKUP(E119,'FILIAIS PETZ'!A:Q,3,0)</f>
        <v>FELICIO</v>
      </c>
      <c r="AG119" s="20" t="str">
        <f>VLOOKUP(E119,'FILIAIS PETZ'!A:Q,2,0)</f>
        <v>R3</v>
      </c>
      <c r="AH119" s="75">
        <v>54</v>
      </c>
      <c r="AI119" s="16" t="s">
        <v>5046</v>
      </c>
      <c r="AJ119" s="43">
        <f>VLOOKUP(E119,'FILIAIS PETZ'!$A$2:$K$2000,11,0)</f>
        <v>18328118013430</v>
      </c>
      <c r="AK119" s="44">
        <f t="shared" si="8"/>
        <v>18328118013430</v>
      </c>
    </row>
    <row r="120" spans="1:37" s="15" customFormat="1" ht="15" customHeight="1" thickBot="1" x14ac:dyDescent="0.25">
      <c r="A120" s="9" t="str">
        <f t="shared" si="7"/>
        <v>PREVENTIVA</v>
      </c>
      <c r="B120" s="18">
        <f>VLOOKUP(C120,FORNECEDORES!D:E,2,0)</f>
        <v>379469</v>
      </c>
      <c r="C120" s="19" t="str">
        <f>VLOOKUP(D120,FORNECEDORES!A:D,4,0)</f>
        <v>01.704.331/0001-75</v>
      </c>
      <c r="D120" s="25" t="s">
        <v>4064</v>
      </c>
      <c r="E120" s="20" t="str">
        <f t="shared" si="6"/>
        <v>04 0224</v>
      </c>
      <c r="F120" s="28" t="s">
        <v>4941</v>
      </c>
      <c r="G120" s="21" t="str">
        <f>VLOOKUP(E120,'FILIAIS PETZ'!A:E,5,0)</f>
        <v>PETZ NORTE SUL PLAZA</v>
      </c>
      <c r="H120" s="20" t="str">
        <f>VLOOKUP(E120,'FILIAIS PETZ'!A:D,4,0)</f>
        <v>NSPL-MS</v>
      </c>
      <c r="I120" s="46">
        <v>45108</v>
      </c>
      <c r="J120" s="10" t="s">
        <v>4980</v>
      </c>
      <c r="K120" s="10" t="s">
        <v>5858</v>
      </c>
      <c r="L120" s="28" t="s">
        <v>11550</v>
      </c>
      <c r="M120" s="46">
        <v>45295</v>
      </c>
      <c r="N120" s="46">
        <v>45525</v>
      </c>
      <c r="O120" s="46">
        <v>45511</v>
      </c>
      <c r="P120" s="28" t="s">
        <v>4998</v>
      </c>
      <c r="Q120" s="10">
        <v>3</v>
      </c>
      <c r="R120" s="10" t="s">
        <v>4991</v>
      </c>
      <c r="S120" s="10" t="s">
        <v>4983</v>
      </c>
      <c r="T120" s="10" t="s">
        <v>32</v>
      </c>
      <c r="U120" s="10">
        <v>11002</v>
      </c>
      <c r="V120" s="10">
        <v>11002</v>
      </c>
      <c r="W120" s="10" t="s">
        <v>5019</v>
      </c>
      <c r="X120" s="10" t="s">
        <v>4985</v>
      </c>
      <c r="Y120" s="10"/>
      <c r="Z120" s="10" t="s">
        <v>4980</v>
      </c>
      <c r="AA120" s="10" t="s">
        <v>4989</v>
      </c>
      <c r="AB120" s="10"/>
      <c r="AC120" s="10" t="s">
        <v>4999</v>
      </c>
      <c r="AD120" s="29"/>
      <c r="AE120" s="20" t="str">
        <f>VLOOKUP(E120,'FILIAIS PETZ'!A:Q,17,0)</f>
        <v>CO-1</v>
      </c>
      <c r="AF120" s="20" t="str">
        <f>VLOOKUP(E120,'FILIAIS PETZ'!A:Q,3,0)</f>
        <v>FELICIO</v>
      </c>
      <c r="AG120" s="20" t="str">
        <f>VLOOKUP(E120,'FILIAIS PETZ'!A:Q,2,0)</f>
        <v>R3</v>
      </c>
      <c r="AH120" s="75">
        <v>600</v>
      </c>
      <c r="AI120" s="16" t="s">
        <v>5046</v>
      </c>
      <c r="AJ120" s="43">
        <f>VLOOKUP(E120,'FILIAIS PETZ'!$A$2:$K$2000,11,0)</f>
        <v>18328118021459</v>
      </c>
      <c r="AK120" s="44">
        <f t="shared" si="8"/>
        <v>18328118021459</v>
      </c>
    </row>
    <row r="121" spans="1:37" s="15" customFormat="1" ht="15" customHeight="1" thickBot="1" x14ac:dyDescent="0.25">
      <c r="A121" s="9" t="str">
        <f t="shared" si="7"/>
        <v>PREVENTIVA</v>
      </c>
      <c r="B121" s="18">
        <f>VLOOKUP(C121,FORNECEDORES!D:E,2,0)</f>
        <v>379469</v>
      </c>
      <c r="C121" s="19" t="str">
        <f>VLOOKUP(D121,FORNECEDORES!A:D,4,0)</f>
        <v>01.704.331/0001-75</v>
      </c>
      <c r="D121" s="25" t="s">
        <v>4064</v>
      </c>
      <c r="E121" s="20" t="str">
        <f t="shared" si="6"/>
        <v>04 0166</v>
      </c>
      <c r="F121" s="28" t="s">
        <v>4932</v>
      </c>
      <c r="G121" s="21" t="str">
        <f>VLOOKUP(E121,'FILIAIS PETZ'!A:E,5,0)</f>
        <v>PETZ SOROCABA TAUSTE</v>
      </c>
      <c r="H121" s="20" t="str">
        <f>VLOOKUP(E121,'FILIAIS PETZ'!A:D,4,0)</f>
        <v>SOTT-SP</v>
      </c>
      <c r="I121" s="46">
        <v>45108</v>
      </c>
      <c r="J121" s="10" t="s">
        <v>4980</v>
      </c>
      <c r="K121" s="10" t="s">
        <v>5181</v>
      </c>
      <c r="L121" s="28" t="s">
        <v>5824</v>
      </c>
      <c r="M121" s="46">
        <v>45175</v>
      </c>
      <c r="N121" s="46">
        <v>45371</v>
      </c>
      <c r="O121" s="46">
        <v>45341</v>
      </c>
      <c r="P121" s="28" t="s">
        <v>4998</v>
      </c>
      <c r="Q121" s="10">
        <v>3</v>
      </c>
      <c r="R121" s="10" t="s">
        <v>4991</v>
      </c>
      <c r="S121" s="10" t="s">
        <v>4983</v>
      </c>
      <c r="T121" s="10" t="s">
        <v>32</v>
      </c>
      <c r="U121" s="10">
        <v>11002</v>
      </c>
      <c r="V121" s="10">
        <v>11002</v>
      </c>
      <c r="W121" s="10" t="s">
        <v>5019</v>
      </c>
      <c r="X121" s="10" t="s">
        <v>4985</v>
      </c>
      <c r="Y121" s="10"/>
      <c r="Z121" s="10" t="s">
        <v>4980</v>
      </c>
      <c r="AA121" s="10" t="s">
        <v>4989</v>
      </c>
      <c r="AB121" s="10"/>
      <c r="AC121" s="10" t="s">
        <v>4999</v>
      </c>
      <c r="AD121" s="29"/>
      <c r="AE121" s="20" t="str">
        <f>VLOOKUP(E121,'FILIAIS PETZ'!A:Q,17,0)</f>
        <v>SP7</v>
      </c>
      <c r="AF121" s="20" t="str">
        <f>VLOOKUP(E121,'FILIAIS PETZ'!A:Q,3,0)</f>
        <v>FELICIO</v>
      </c>
      <c r="AG121" s="20" t="str">
        <f>VLOOKUP(E121,'FILIAIS PETZ'!A:Q,2,0)</f>
        <v>R3</v>
      </c>
      <c r="AH121" s="75">
        <v>1517.08</v>
      </c>
      <c r="AI121" s="16" t="s">
        <v>5823</v>
      </c>
      <c r="AJ121" s="43">
        <f>VLOOKUP(E121,'FILIAIS PETZ'!$A$2:$K$2000,11,0)</f>
        <v>18328118015998</v>
      </c>
      <c r="AK121" s="44">
        <f t="shared" si="8"/>
        <v>18328118015998</v>
      </c>
    </row>
    <row r="122" spans="1:37" s="15" customFormat="1" ht="15" customHeight="1" thickBot="1" x14ac:dyDescent="0.25">
      <c r="A122" s="9" t="str">
        <f t="shared" si="7"/>
        <v>PREVENTIVA</v>
      </c>
      <c r="B122" s="18">
        <f>VLOOKUP(C122,FORNECEDORES!D:E,2,0)</f>
        <v>3804</v>
      </c>
      <c r="C122" s="19" t="str">
        <f>VLOOKUP(D122,FORNECEDORES!A:D,4,0)</f>
        <v>07.421.656/0001-27</v>
      </c>
      <c r="D122" s="25" t="s">
        <v>1604</v>
      </c>
      <c r="E122" s="20" t="str">
        <f t="shared" si="6"/>
        <v>04 0032</v>
      </c>
      <c r="F122" s="28" t="s">
        <v>4951</v>
      </c>
      <c r="G122" s="21" t="str">
        <f>VLOOKUP(E122,'FILIAIS PETZ'!A:E,5,0)</f>
        <v>PETZ JAGUARE</v>
      </c>
      <c r="H122" s="20" t="str">
        <f>VLOOKUP(E122,'FILIAIS PETZ'!A:D,4,0)</f>
        <v>JGRE-SP</v>
      </c>
      <c r="I122" s="46">
        <v>45108</v>
      </c>
      <c r="J122" s="10" t="s">
        <v>4980</v>
      </c>
      <c r="K122" s="10"/>
      <c r="L122" s="28"/>
      <c r="M122" s="46"/>
      <c r="N122" s="46"/>
      <c r="O122" s="46"/>
      <c r="P122" s="28" t="s">
        <v>4998</v>
      </c>
      <c r="Q122" s="10" t="s">
        <v>5029</v>
      </c>
      <c r="R122" s="10" t="s">
        <v>4991</v>
      </c>
      <c r="S122" s="10" t="s">
        <v>4983</v>
      </c>
      <c r="T122" s="10" t="s">
        <v>32</v>
      </c>
      <c r="U122" s="10">
        <v>11002</v>
      </c>
      <c r="V122" s="10">
        <v>11002</v>
      </c>
      <c r="W122" s="10"/>
      <c r="X122" s="10" t="s">
        <v>5033</v>
      </c>
      <c r="Y122" s="10"/>
      <c r="Z122" s="10" t="s">
        <v>4980</v>
      </c>
      <c r="AA122" s="10"/>
      <c r="AB122" s="10"/>
      <c r="AC122" s="10" t="s">
        <v>4999</v>
      </c>
      <c r="AD122" s="29"/>
      <c r="AE122" s="20" t="str">
        <f>VLOOKUP(E122,'FILIAIS PETZ'!A:Q,17,0)</f>
        <v>SP7</v>
      </c>
      <c r="AF122" s="20" t="str">
        <f>VLOOKUP(E122,'FILIAIS PETZ'!A:Q,3,0)</f>
        <v>FELICIO</v>
      </c>
      <c r="AG122" s="20" t="str">
        <f>VLOOKUP(E122,'FILIAIS PETZ'!A:Q,2,0)</f>
        <v>R3</v>
      </c>
      <c r="AH122" s="75">
        <v>1423.9</v>
      </c>
      <c r="AI122" s="16" t="s">
        <v>5047</v>
      </c>
      <c r="AJ122" s="43">
        <f>VLOOKUP(E122,'FILIAIS PETZ'!$A$2:$K$2000,11,0)</f>
        <v>18328118003205</v>
      </c>
      <c r="AK122" s="44">
        <f t="shared" si="8"/>
        <v>18328118003205</v>
      </c>
    </row>
    <row r="123" spans="1:37" s="15" customFormat="1" ht="15" customHeight="1" thickBot="1" x14ac:dyDescent="0.25">
      <c r="A123" s="9" t="s">
        <v>9088</v>
      </c>
      <c r="B123" s="18">
        <f>VLOOKUP(C123,FORNECEDORES!D:E,2,0)</f>
        <v>148893</v>
      </c>
      <c r="C123" s="19" t="str">
        <f>VLOOKUP(D123,FORNECEDORES!A:D,4,0)</f>
        <v>06.191.743/0001-72</v>
      </c>
      <c r="D123" s="13" t="s">
        <v>4752</v>
      </c>
      <c r="E123" s="20" t="str">
        <f t="shared" si="6"/>
        <v>04 0258</v>
      </c>
      <c r="F123" s="59" t="s">
        <v>8972</v>
      </c>
      <c r="G123" s="21" t="str">
        <f>VLOOKUP(E123,'FILIAIS PETZ'!A:E,5,0)</f>
        <v xml:space="preserve">PETZ SHOPPING GRAND PLAZA </v>
      </c>
      <c r="H123" s="20" t="str">
        <f>VLOOKUP(E123,'FILIAIS PETZ'!A:D,4,0)</f>
        <v>SGPZ-SP</v>
      </c>
      <c r="I123" s="46">
        <v>45121</v>
      </c>
      <c r="J123" s="9" t="s">
        <v>9088</v>
      </c>
      <c r="K123" s="9" t="s">
        <v>9035</v>
      </c>
      <c r="L123" s="29" t="s">
        <v>9089</v>
      </c>
      <c r="M123" s="46">
        <v>45444</v>
      </c>
      <c r="N123" s="46">
        <v>45469</v>
      </c>
      <c r="O123" s="46">
        <v>45446</v>
      </c>
      <c r="P123" s="29" t="s">
        <v>4990</v>
      </c>
      <c r="Q123" s="9" t="s">
        <v>5029</v>
      </c>
      <c r="R123" s="9" t="s">
        <v>4991</v>
      </c>
      <c r="S123" s="9" t="s">
        <v>4983</v>
      </c>
      <c r="T123" s="9" t="s">
        <v>32</v>
      </c>
      <c r="U123" s="9" t="s">
        <v>5048</v>
      </c>
      <c r="V123" s="9" t="s">
        <v>5048</v>
      </c>
      <c r="W123" s="9" t="s">
        <v>5019</v>
      </c>
      <c r="X123" s="9" t="s">
        <v>4985</v>
      </c>
      <c r="Y123" s="9"/>
      <c r="Z123" s="9" t="s">
        <v>4993</v>
      </c>
      <c r="AA123" s="9" t="s">
        <v>5022</v>
      </c>
      <c r="AB123" s="9"/>
      <c r="AC123" s="9" t="s">
        <v>5006</v>
      </c>
      <c r="AD123" s="10"/>
      <c r="AE123" s="20" t="str">
        <f>VLOOKUP(E123,'FILIAIS PETZ'!A:Q,17,0)</f>
        <v>SP3</v>
      </c>
      <c r="AF123" s="20" t="str">
        <f>VLOOKUP(E123,'FILIAIS PETZ'!A:Q,3,0)</f>
        <v>FELICIO</v>
      </c>
      <c r="AG123" s="20" t="str">
        <f>VLOOKUP(E123,'FILIAIS PETZ'!A:Q,2,0)</f>
        <v>R3</v>
      </c>
      <c r="AH123" s="75">
        <v>441.59</v>
      </c>
      <c r="AI123" s="68" t="s">
        <v>9090</v>
      </c>
      <c r="AJ123" s="43" t="str">
        <f>VLOOKUP(E123,'FILIAIS PETZ'!$A$2:$K$2000,11,0)</f>
        <v>18.328.118/0249-89</v>
      </c>
      <c r="AK123" s="44" t="s">
        <v>9091</v>
      </c>
    </row>
    <row r="124" spans="1:37" s="15" customFormat="1" ht="15" customHeight="1" thickBot="1" x14ac:dyDescent="0.25">
      <c r="A124" s="9" t="s">
        <v>4980</v>
      </c>
      <c r="B124" s="18">
        <f>VLOOKUP(C124,FORNECEDORES!D:E,2,0)</f>
        <v>379469</v>
      </c>
      <c r="C124" s="19" t="str">
        <f>VLOOKUP(D124,FORNECEDORES!A:D,4,0)</f>
        <v>01.704.331/0001-75</v>
      </c>
      <c r="D124" s="25" t="s">
        <v>4064</v>
      </c>
      <c r="E124" s="20" t="str">
        <f t="shared" si="6"/>
        <v>04 0247</v>
      </c>
      <c r="F124" s="59" t="s">
        <v>8967</v>
      </c>
      <c r="G124" s="21" t="str">
        <f>VLOOKUP(E124,'FILIAIS PETZ'!A:E,5,0)</f>
        <v>PETZ AV GOIÁS</v>
      </c>
      <c r="H124" s="20" t="str">
        <f>VLOOKUP(E124,'FILIAIS PETZ'!A:D,4,0)</f>
        <v>AVGO-SP</v>
      </c>
      <c r="I124" s="46">
        <v>45139</v>
      </c>
      <c r="J124" s="9" t="s">
        <v>4980</v>
      </c>
      <c r="K124" s="9" t="s">
        <v>9035</v>
      </c>
      <c r="L124" s="29" t="s">
        <v>9092</v>
      </c>
      <c r="M124" s="46">
        <v>45243</v>
      </c>
      <c r="N124" s="46">
        <v>45406</v>
      </c>
      <c r="O124" s="46">
        <v>45394</v>
      </c>
      <c r="P124" s="29" t="s">
        <v>4998</v>
      </c>
      <c r="Q124" s="9">
        <v>3</v>
      </c>
      <c r="R124" s="9" t="s">
        <v>4991</v>
      </c>
      <c r="S124" s="9" t="s">
        <v>4983</v>
      </c>
      <c r="T124" s="9" t="s">
        <v>32</v>
      </c>
      <c r="U124" s="9">
        <v>11002</v>
      </c>
      <c r="V124" s="9">
        <v>11002</v>
      </c>
      <c r="W124" s="9"/>
      <c r="X124" s="9" t="s">
        <v>4992</v>
      </c>
      <c r="Y124" s="9"/>
      <c r="Z124" s="9" t="s">
        <v>4980</v>
      </c>
      <c r="AA124" s="9"/>
      <c r="AB124" s="9"/>
      <c r="AC124" s="9" t="s">
        <v>4999</v>
      </c>
      <c r="AD124" s="10"/>
      <c r="AE124" s="20" t="str">
        <f>VLOOKUP(E124,'FILIAIS PETZ'!A:Q,17,0)</f>
        <v>SP3</v>
      </c>
      <c r="AF124" s="20" t="str">
        <f>VLOOKUP(E124,'FILIAIS PETZ'!A:Q,3,0)</f>
        <v>FELICIO</v>
      </c>
      <c r="AG124" s="20" t="str">
        <f>VLOOKUP(E124,'FILIAIS PETZ'!A:Q,2,0)</f>
        <v>R3</v>
      </c>
      <c r="AH124" s="75">
        <v>741.65</v>
      </c>
      <c r="AI124" s="68" t="s">
        <v>9037</v>
      </c>
      <c r="AJ124" s="43" t="str">
        <f>VLOOKUP(E124,'FILIAIS PETZ'!$A$2:$K$2000,11,0)</f>
        <v>18.328.118/0236-64</v>
      </c>
      <c r="AK124" s="44" t="s">
        <v>9093</v>
      </c>
    </row>
    <row r="125" spans="1:37" s="15" customFormat="1" ht="15" customHeight="1" thickBot="1" x14ac:dyDescent="0.25">
      <c r="A125" s="9" t="str">
        <f>J125</f>
        <v>PREVENTIVA</v>
      </c>
      <c r="B125" s="18">
        <f>VLOOKUP(C125,FORNECEDORES!D:E,2,0)</f>
        <v>379469</v>
      </c>
      <c r="C125" s="19" t="str">
        <f>VLOOKUP(D125,FORNECEDORES!A:D,4,0)</f>
        <v>01.704.331/0001-75</v>
      </c>
      <c r="D125" s="25" t="s">
        <v>4064</v>
      </c>
      <c r="E125" s="20" t="str">
        <f t="shared" ref="E125:E177" si="9">CONCATENATE("04 ",F125)</f>
        <v>04 0017</v>
      </c>
      <c r="F125" s="59" t="s">
        <v>8713</v>
      </c>
      <c r="G125" s="21" t="str">
        <f>VLOOKUP(E125,'FILIAIS PETZ'!A:E,5,0)</f>
        <v>PETZ CARREFOUR SAO CAETANO</v>
      </c>
      <c r="H125" s="20" t="str">
        <f>VLOOKUP(E125,'FILIAIS PETZ'!A:D,4,0)</f>
        <v>SCSU-SP</v>
      </c>
      <c r="I125" s="46">
        <v>45139</v>
      </c>
      <c r="J125" s="9" t="s">
        <v>4980</v>
      </c>
      <c r="K125" s="9" t="s">
        <v>5858</v>
      </c>
      <c r="L125" s="29" t="s">
        <v>11520</v>
      </c>
      <c r="M125" s="46">
        <v>45050</v>
      </c>
      <c r="N125" s="46">
        <v>45525</v>
      </c>
      <c r="O125" s="46">
        <v>45509</v>
      </c>
      <c r="P125" s="29" t="s">
        <v>4998</v>
      </c>
      <c r="Q125" s="9">
        <v>3</v>
      </c>
      <c r="R125" s="9" t="s">
        <v>4991</v>
      </c>
      <c r="S125" s="9" t="s">
        <v>4983</v>
      </c>
      <c r="T125" s="9" t="s">
        <v>32</v>
      </c>
      <c r="U125" s="9">
        <v>11002</v>
      </c>
      <c r="V125" s="9">
        <v>11002</v>
      </c>
      <c r="W125" s="9"/>
      <c r="X125" s="9" t="s">
        <v>4992</v>
      </c>
      <c r="Y125" s="9"/>
      <c r="Z125" s="9" t="s">
        <v>4980</v>
      </c>
      <c r="AA125" s="9"/>
      <c r="AB125" s="9"/>
      <c r="AC125" s="9" t="s">
        <v>4999</v>
      </c>
      <c r="AD125" s="10"/>
      <c r="AE125" s="20" t="str">
        <f>VLOOKUP(E125,'FILIAIS PETZ'!A:Q,17,0)</f>
        <v>SP3</v>
      </c>
      <c r="AF125" s="20" t="str">
        <f>VLOOKUP(E125,'FILIAIS PETZ'!A:Q,3,0)</f>
        <v>FELICIO</v>
      </c>
      <c r="AG125" s="20" t="str">
        <f>VLOOKUP(E125,'FILIAIS PETZ'!A:Q,2,0)</f>
        <v>R3</v>
      </c>
      <c r="AH125" s="75">
        <v>741.65</v>
      </c>
      <c r="AI125" s="68" t="s">
        <v>5049</v>
      </c>
      <c r="AJ125" s="43">
        <f>VLOOKUP(E125,'FILIAIS PETZ'!$A$2:$K$2000,11,0)</f>
        <v>18328118000532</v>
      </c>
      <c r="AK125" s="44">
        <v>18328118000532</v>
      </c>
    </row>
    <row r="126" spans="1:37" s="15" customFormat="1" ht="15" customHeight="1" thickBot="1" x14ac:dyDescent="0.25">
      <c r="A126" s="9" t="str">
        <f>J126</f>
        <v>PREVENTIVA</v>
      </c>
      <c r="B126" s="18">
        <f>VLOOKUP(C126,FORNECEDORES!D:E,2,0)</f>
        <v>379469</v>
      </c>
      <c r="C126" s="19" t="str">
        <f>VLOOKUP(D126,FORNECEDORES!A:D,4,0)</f>
        <v>01.704.331/0001-75</v>
      </c>
      <c r="D126" s="25" t="s">
        <v>4064</v>
      </c>
      <c r="E126" s="20" t="str">
        <f t="shared" si="9"/>
        <v>04 0024</v>
      </c>
      <c r="F126" s="59" t="s">
        <v>8626</v>
      </c>
      <c r="G126" s="21" t="str">
        <f>VLOOKUP(E126,'FILIAIS PETZ'!A:E,5,0)</f>
        <v>PETZ DIADEMA</v>
      </c>
      <c r="H126" s="20" t="str">
        <f>VLOOKUP(E126,'FILIAIS PETZ'!A:D,4,0)</f>
        <v>DDMA-SP</v>
      </c>
      <c r="I126" s="46">
        <v>45139</v>
      </c>
      <c r="J126" s="9" t="s">
        <v>4980</v>
      </c>
      <c r="K126" s="9" t="s">
        <v>5858</v>
      </c>
      <c r="L126" s="29" t="s">
        <v>11514</v>
      </c>
      <c r="M126" s="46">
        <v>44944</v>
      </c>
      <c r="N126" s="46">
        <v>45525</v>
      </c>
      <c r="O126" s="46">
        <v>45509</v>
      </c>
      <c r="P126" s="29" t="s">
        <v>4998</v>
      </c>
      <c r="Q126" s="9">
        <v>3</v>
      </c>
      <c r="R126" s="9" t="s">
        <v>4991</v>
      </c>
      <c r="S126" s="9" t="s">
        <v>4983</v>
      </c>
      <c r="T126" s="9" t="s">
        <v>32</v>
      </c>
      <c r="U126" s="9">
        <v>11002</v>
      </c>
      <c r="V126" s="9">
        <v>11002</v>
      </c>
      <c r="W126" s="9"/>
      <c r="X126" s="9" t="s">
        <v>4992</v>
      </c>
      <c r="Y126" s="9"/>
      <c r="Z126" s="9" t="s">
        <v>4980</v>
      </c>
      <c r="AA126" s="9"/>
      <c r="AB126" s="9"/>
      <c r="AC126" s="9" t="s">
        <v>4999</v>
      </c>
      <c r="AD126" s="10"/>
      <c r="AE126" s="20" t="str">
        <f>VLOOKUP(E126,'FILIAIS PETZ'!A:Q,17,0)</f>
        <v>SP3</v>
      </c>
      <c r="AF126" s="20" t="str">
        <f>VLOOKUP(E126,'FILIAIS PETZ'!A:Q,3,0)</f>
        <v>FELICIO</v>
      </c>
      <c r="AG126" s="20" t="str">
        <f>VLOOKUP(E126,'FILIAIS PETZ'!A:Q,2,0)</f>
        <v>R3</v>
      </c>
      <c r="AH126" s="75">
        <v>1483.29</v>
      </c>
      <c r="AI126" s="68" t="s">
        <v>5049</v>
      </c>
      <c r="AJ126" s="43">
        <f>VLOOKUP(E126,'FILIAIS PETZ'!$A$2:$K$2000,11,0)</f>
        <v>18328118000966</v>
      </c>
      <c r="AK126" s="44">
        <v>18328118000966</v>
      </c>
    </row>
    <row r="127" spans="1:37" s="15" customFormat="1" ht="15" customHeight="1" thickBot="1" x14ac:dyDescent="0.25">
      <c r="A127" s="9" t="str">
        <f>J127</f>
        <v>PREVENTIVA</v>
      </c>
      <c r="B127" s="18">
        <f>VLOOKUP(C127,FORNECEDORES!D:E,2,0)</f>
        <v>379469</v>
      </c>
      <c r="C127" s="19" t="str">
        <f>VLOOKUP(D127,FORNECEDORES!A:D,4,0)</f>
        <v>01.704.331/0001-75</v>
      </c>
      <c r="D127" s="25" t="s">
        <v>4064</v>
      </c>
      <c r="E127" s="20" t="str">
        <f t="shared" si="9"/>
        <v>04 0069</v>
      </c>
      <c r="F127" s="59" t="s">
        <v>8968</v>
      </c>
      <c r="G127" s="21" t="str">
        <f>VLOOKUP(E127,'FILIAIS PETZ'!A:E,5,0)</f>
        <v>PETZ GIOVANNI PIRELLI</v>
      </c>
      <c r="H127" s="20" t="str">
        <f>VLOOKUP(E127,'FILIAIS PETZ'!A:D,4,0)</f>
        <v>GPIR-SP</v>
      </c>
      <c r="I127" s="46">
        <v>45139</v>
      </c>
      <c r="J127" s="9" t="s">
        <v>4980</v>
      </c>
      <c r="K127" s="9" t="s">
        <v>5858</v>
      </c>
      <c r="L127" s="29" t="s">
        <v>11530</v>
      </c>
      <c r="M127" s="46">
        <v>45092</v>
      </c>
      <c r="N127" s="46">
        <v>45525</v>
      </c>
      <c r="O127" s="46">
        <v>45509</v>
      </c>
      <c r="P127" s="29" t="s">
        <v>4998</v>
      </c>
      <c r="Q127" s="9">
        <v>3</v>
      </c>
      <c r="R127" s="9" t="s">
        <v>4991</v>
      </c>
      <c r="S127" s="9" t="s">
        <v>4983</v>
      </c>
      <c r="T127" s="9" t="s">
        <v>32</v>
      </c>
      <c r="U127" s="9">
        <v>11002</v>
      </c>
      <c r="V127" s="9">
        <v>11002</v>
      </c>
      <c r="W127" s="9"/>
      <c r="X127" s="9" t="s">
        <v>4992</v>
      </c>
      <c r="Y127" s="9"/>
      <c r="Z127" s="9" t="s">
        <v>4980</v>
      </c>
      <c r="AA127" s="9"/>
      <c r="AB127" s="9"/>
      <c r="AC127" s="9" t="s">
        <v>4999</v>
      </c>
      <c r="AD127" s="10"/>
      <c r="AE127" s="20" t="str">
        <f>VLOOKUP(E127,'FILIAIS PETZ'!A:Q,17,0)</f>
        <v>SP3</v>
      </c>
      <c r="AF127" s="20" t="str">
        <f>VLOOKUP(E127,'FILIAIS PETZ'!A:Q,3,0)</f>
        <v>FELICIO</v>
      </c>
      <c r="AG127" s="20" t="str">
        <f>VLOOKUP(E127,'FILIAIS PETZ'!A:Q,2,0)</f>
        <v>R3</v>
      </c>
      <c r="AH127" s="75">
        <v>741.65</v>
      </c>
      <c r="AI127" s="68" t="s">
        <v>5049</v>
      </c>
      <c r="AJ127" s="43">
        <f>VLOOKUP(E127,'FILIAIS PETZ'!$A$2:$K$2000,11,0)</f>
        <v>18328118006905</v>
      </c>
      <c r="AK127" s="44">
        <v>18328118006905</v>
      </c>
    </row>
    <row r="128" spans="1:37" s="15" customFormat="1" ht="15" customHeight="1" thickBot="1" x14ac:dyDescent="0.25">
      <c r="A128" s="9" t="str">
        <f>J128</f>
        <v>PREVENTIVA</v>
      </c>
      <c r="B128" s="18">
        <f>VLOOKUP(C128,FORNECEDORES!D:E,2,0)</f>
        <v>379469</v>
      </c>
      <c r="C128" s="19" t="str">
        <f>VLOOKUP(D128,FORNECEDORES!A:D,4,0)</f>
        <v>01.704.331/0001-75</v>
      </c>
      <c r="D128" s="25" t="s">
        <v>4064</v>
      </c>
      <c r="E128" s="20" t="str">
        <f t="shared" si="9"/>
        <v>04 0003</v>
      </c>
      <c r="F128" s="59" t="s">
        <v>8971</v>
      </c>
      <c r="G128" s="21" t="str">
        <f>VLOOKUP(E128,'FILIAIS PETZ'!A:E,5,0)</f>
        <v>PETZ SAO BERNARDO</v>
      </c>
      <c r="H128" s="20" t="str">
        <f>VLOOKUP(E128,'FILIAIS PETZ'!A:D,4,0)</f>
        <v>SBCA-SP</v>
      </c>
      <c r="I128" s="46">
        <v>45139</v>
      </c>
      <c r="J128" s="9" t="s">
        <v>4980</v>
      </c>
      <c r="K128" s="9" t="s">
        <v>5858</v>
      </c>
      <c r="L128" s="29" t="s">
        <v>11522</v>
      </c>
      <c r="M128" s="46">
        <v>45050</v>
      </c>
      <c r="N128" s="46">
        <v>45525</v>
      </c>
      <c r="O128" s="46">
        <v>45509</v>
      </c>
      <c r="P128" s="29" t="s">
        <v>4998</v>
      </c>
      <c r="Q128" s="9">
        <v>3</v>
      </c>
      <c r="R128" s="9" t="s">
        <v>4991</v>
      </c>
      <c r="S128" s="9" t="s">
        <v>4983</v>
      </c>
      <c r="T128" s="9" t="s">
        <v>32</v>
      </c>
      <c r="U128" s="9">
        <v>11002</v>
      </c>
      <c r="V128" s="9">
        <v>11002</v>
      </c>
      <c r="W128" s="9"/>
      <c r="X128" s="9" t="s">
        <v>4992</v>
      </c>
      <c r="Y128" s="9"/>
      <c r="Z128" s="9" t="s">
        <v>4980</v>
      </c>
      <c r="AA128" s="9"/>
      <c r="AB128" s="9"/>
      <c r="AC128" s="9" t="s">
        <v>4999</v>
      </c>
      <c r="AD128" s="10"/>
      <c r="AE128" s="20" t="str">
        <f>VLOOKUP(E128,'FILIAIS PETZ'!A:Q,17,0)</f>
        <v>SP3</v>
      </c>
      <c r="AF128" s="20" t="str">
        <f>VLOOKUP(E128,'FILIAIS PETZ'!A:Q,3,0)</f>
        <v>FELICIO</v>
      </c>
      <c r="AG128" s="20" t="str">
        <f>VLOOKUP(E128,'FILIAIS PETZ'!A:Q,2,0)</f>
        <v>R3</v>
      </c>
      <c r="AH128" s="75">
        <v>741.65</v>
      </c>
      <c r="AI128" s="68" t="s">
        <v>5049</v>
      </c>
      <c r="AJ128" s="43">
        <f>VLOOKUP(E128,'FILIAIS PETZ'!$A$2:$K$2000,11,0)</f>
        <v>18328118002152</v>
      </c>
      <c r="AK128" s="44">
        <v>18328118002152</v>
      </c>
    </row>
    <row r="129" spans="1:37" s="15" customFormat="1" ht="15" customHeight="1" thickBot="1" x14ac:dyDescent="0.25">
      <c r="A129" s="9" t="s">
        <v>4980</v>
      </c>
      <c r="B129" s="18">
        <f>VLOOKUP(C129,FORNECEDORES!D:E,2,0)</f>
        <v>379469</v>
      </c>
      <c r="C129" s="19" t="str">
        <f>VLOOKUP(D129,FORNECEDORES!A:D,4,0)</f>
        <v>01.704.331/0001-75</v>
      </c>
      <c r="D129" s="25" t="s">
        <v>4064</v>
      </c>
      <c r="E129" s="20" t="str">
        <f t="shared" si="9"/>
        <v>04 0243</v>
      </c>
      <c r="F129" s="59" t="s">
        <v>8973</v>
      </c>
      <c r="G129" s="21" t="str">
        <f>VLOOKUP(E129,'FILIAIS PETZ'!A:E,5,0)</f>
        <v>PETZ SHOPPING GOLDEN SQUARE</v>
      </c>
      <c r="H129" s="20" t="str">
        <f>VLOOKUP(E129,'FILIAIS PETZ'!A:D,4,0)</f>
        <v>SGSQ-SP</v>
      </c>
      <c r="I129" s="46">
        <v>45139</v>
      </c>
      <c r="J129" s="9" t="s">
        <v>4980</v>
      </c>
      <c r="K129" s="9" t="s">
        <v>9035</v>
      </c>
      <c r="L129" s="29" t="s">
        <v>9094</v>
      </c>
      <c r="M129" s="46">
        <v>45296</v>
      </c>
      <c r="N129" s="46">
        <v>45406</v>
      </c>
      <c r="O129" s="46">
        <v>45394</v>
      </c>
      <c r="P129" s="29" t="s">
        <v>4998</v>
      </c>
      <c r="Q129" s="9">
        <v>3</v>
      </c>
      <c r="R129" s="9" t="s">
        <v>4991</v>
      </c>
      <c r="S129" s="9" t="s">
        <v>4983</v>
      </c>
      <c r="T129" s="9" t="s">
        <v>32</v>
      </c>
      <c r="U129" s="9">
        <v>11002</v>
      </c>
      <c r="V129" s="9">
        <v>11002</v>
      </c>
      <c r="W129" s="9"/>
      <c r="X129" s="9" t="s">
        <v>4992</v>
      </c>
      <c r="Y129" s="9"/>
      <c r="Z129" s="9" t="s">
        <v>4980</v>
      </c>
      <c r="AA129" s="9"/>
      <c r="AB129" s="9"/>
      <c r="AC129" s="9" t="s">
        <v>4999</v>
      </c>
      <c r="AD129" s="10"/>
      <c r="AE129" s="20" t="str">
        <f>VLOOKUP(E129,'FILIAIS PETZ'!A:Q,17,0)</f>
        <v>SP3</v>
      </c>
      <c r="AF129" s="20" t="str">
        <f>VLOOKUP(E129,'FILIAIS PETZ'!A:Q,3,0)</f>
        <v>FELICIO</v>
      </c>
      <c r="AG129" s="20" t="str">
        <f>VLOOKUP(E129,'FILIAIS PETZ'!A:Q,2,0)</f>
        <v>R3</v>
      </c>
      <c r="AH129" s="75">
        <v>400</v>
      </c>
      <c r="AI129" s="68" t="s">
        <v>9037</v>
      </c>
      <c r="AJ129" s="43" t="str">
        <f>VLOOKUP(E129,'FILIAIS PETZ'!$A$2:$K$2000,11,0)</f>
        <v>18.328.118/0229-35</v>
      </c>
      <c r="AK129" s="44" t="s">
        <v>9061</v>
      </c>
    </row>
    <row r="130" spans="1:37" s="15" customFormat="1" ht="15" customHeight="1" thickBot="1" x14ac:dyDescent="0.25">
      <c r="A130" s="9" t="str">
        <f>J130</f>
        <v>PREVENTIVA</v>
      </c>
      <c r="B130" s="18">
        <f>VLOOKUP(C130,FORNECEDORES!D:E,2,0)</f>
        <v>379469</v>
      </c>
      <c r="C130" s="19" t="str">
        <f>VLOOKUP(D130,FORNECEDORES!A:D,4,0)</f>
        <v>01.704.331/0001-75</v>
      </c>
      <c r="D130" s="25" t="s">
        <v>4064</v>
      </c>
      <c r="E130" s="20" t="str">
        <f t="shared" si="9"/>
        <v>04 0044</v>
      </c>
      <c r="F130" s="59" t="s">
        <v>8974</v>
      </c>
      <c r="G130" s="21" t="str">
        <f>VLOOKUP(E130,'FILIAIS PETZ'!A:E,5,0)</f>
        <v>PETZ SANTO ANDRE</v>
      </c>
      <c r="H130" s="20" t="str">
        <f>VLOOKUP(E130,'FILIAIS PETZ'!A:D,4,0)</f>
        <v>STAD-SP</v>
      </c>
      <c r="I130" s="46">
        <v>45139</v>
      </c>
      <c r="J130" s="9" t="s">
        <v>4980</v>
      </c>
      <c r="K130" s="9" t="s">
        <v>5858</v>
      </c>
      <c r="L130" s="29" t="s">
        <v>11531</v>
      </c>
      <c r="M130" s="46">
        <v>45142</v>
      </c>
      <c r="N130" s="46">
        <v>45525</v>
      </c>
      <c r="O130" s="46">
        <v>45509</v>
      </c>
      <c r="P130" s="29" t="s">
        <v>4998</v>
      </c>
      <c r="Q130" s="9">
        <v>3</v>
      </c>
      <c r="R130" s="9" t="s">
        <v>4991</v>
      </c>
      <c r="S130" s="9" t="s">
        <v>4983</v>
      </c>
      <c r="T130" s="9" t="s">
        <v>32</v>
      </c>
      <c r="U130" s="9">
        <v>11002</v>
      </c>
      <c r="V130" s="9">
        <v>11002</v>
      </c>
      <c r="W130" s="9"/>
      <c r="X130" s="9" t="s">
        <v>4985</v>
      </c>
      <c r="Y130" s="9"/>
      <c r="Z130" s="9" t="s">
        <v>4980</v>
      </c>
      <c r="AA130" s="9" t="s">
        <v>4989</v>
      </c>
      <c r="AB130" s="9"/>
      <c r="AC130" s="9" t="s">
        <v>4999</v>
      </c>
      <c r="AD130" s="10"/>
      <c r="AE130" s="20" t="str">
        <f>VLOOKUP(E130,'FILIAIS PETZ'!A:Q,17,0)</f>
        <v>SP3</v>
      </c>
      <c r="AF130" s="20" t="str">
        <f>VLOOKUP(E130,'FILIAIS PETZ'!A:Q,3,0)</f>
        <v>FELICIO</v>
      </c>
      <c r="AG130" s="20" t="str">
        <f>VLOOKUP(E130,'FILIAIS PETZ'!A:Q,2,0)</f>
        <v>R3</v>
      </c>
      <c r="AH130" s="75">
        <v>758.55</v>
      </c>
      <c r="AI130" s="68" t="s">
        <v>5050</v>
      </c>
      <c r="AJ130" s="43">
        <f>VLOOKUP(E130,'FILIAIS PETZ'!$A$2:$K$2000,11,0)</f>
        <v>18328118004600</v>
      </c>
      <c r="AK130" s="44">
        <v>18328118004600</v>
      </c>
    </row>
    <row r="131" spans="1:37" s="15" customFormat="1" ht="15" customHeight="1" thickBot="1" x14ac:dyDescent="0.25">
      <c r="A131" s="9" t="s">
        <v>4980</v>
      </c>
      <c r="B131" s="18">
        <f>VLOOKUP(C131,FORNECEDORES!D:E,2,0)</f>
        <v>379469</v>
      </c>
      <c r="C131" s="19" t="str">
        <f>VLOOKUP(D131,FORNECEDORES!A:D,4,0)</f>
        <v>01.704.331/0001-75</v>
      </c>
      <c r="D131" s="25" t="s">
        <v>4064</v>
      </c>
      <c r="E131" s="20" t="str">
        <f t="shared" si="9"/>
        <v>04 0151</v>
      </c>
      <c r="F131" s="59" t="s">
        <v>8979</v>
      </c>
      <c r="G131" s="21" t="str">
        <f>VLOOKUP(E131,'FILIAIS PETZ'!A:E,5,0)</f>
        <v>PETZ VILA MARIANA</v>
      </c>
      <c r="H131" s="20" t="str">
        <f>VLOOKUP(E131,'FILIAIS PETZ'!A:D,4,0)</f>
        <v>VLMA-SP</v>
      </c>
      <c r="I131" s="46">
        <v>45139</v>
      </c>
      <c r="J131" s="9" t="s">
        <v>4980</v>
      </c>
      <c r="K131" s="9" t="s">
        <v>9047</v>
      </c>
      <c r="L131" s="29" t="s">
        <v>9095</v>
      </c>
      <c r="M131" s="46">
        <v>45204</v>
      </c>
      <c r="N131" s="46">
        <v>45392</v>
      </c>
      <c r="O131" s="46">
        <v>45378</v>
      </c>
      <c r="P131" s="29" t="s">
        <v>4998</v>
      </c>
      <c r="Q131" s="9">
        <v>3</v>
      </c>
      <c r="R131" s="9" t="s">
        <v>4991</v>
      </c>
      <c r="S131" s="9" t="s">
        <v>4983</v>
      </c>
      <c r="T131" s="9" t="s">
        <v>32</v>
      </c>
      <c r="U131" s="9">
        <v>11002</v>
      </c>
      <c r="V131" s="9">
        <v>11002</v>
      </c>
      <c r="W131" s="9"/>
      <c r="X131" s="9" t="s">
        <v>4992</v>
      </c>
      <c r="Y131" s="9"/>
      <c r="Z131" s="9" t="s">
        <v>4980</v>
      </c>
      <c r="AA131" s="9"/>
      <c r="AB131" s="9"/>
      <c r="AC131" s="9" t="s">
        <v>4999</v>
      </c>
      <c r="AD131" s="10"/>
      <c r="AE131" s="20" t="str">
        <f>VLOOKUP(E131,'FILIAIS PETZ'!A:Q,17,0)</f>
        <v>SP2</v>
      </c>
      <c r="AF131" s="20" t="str">
        <f>VLOOKUP(E131,'FILIAIS PETZ'!A:Q,3,0)</f>
        <v>FELICIO</v>
      </c>
      <c r="AG131" s="20" t="str">
        <f>VLOOKUP(E131,'FILIAIS PETZ'!A:Q,2,0)</f>
        <v>R3</v>
      </c>
      <c r="AH131" s="75">
        <v>758.55</v>
      </c>
      <c r="AI131" s="68" t="s">
        <v>5049</v>
      </c>
      <c r="AJ131" s="43">
        <f>VLOOKUP(E131,'FILIAIS PETZ'!$A$2:$K$2000,11,0)</f>
        <v>18328118014835</v>
      </c>
      <c r="AK131" s="44">
        <v>18328118014835</v>
      </c>
    </row>
    <row r="132" spans="1:37" s="15" customFormat="1" ht="15" customHeight="1" thickBot="1" x14ac:dyDescent="0.25">
      <c r="A132" s="9" t="s">
        <v>9096</v>
      </c>
      <c r="B132" s="18">
        <f>VLOOKUP(C132,FORNECEDORES!D:E,2,0)</f>
        <v>179505</v>
      </c>
      <c r="C132" s="19" t="str">
        <f>VLOOKUP(D132,FORNECEDORES!A:D,4,0)</f>
        <v>29.739.737/0046-04</v>
      </c>
      <c r="D132" s="17" t="s">
        <v>7599</v>
      </c>
      <c r="E132" s="20" t="str">
        <f t="shared" si="9"/>
        <v>04 0059</v>
      </c>
      <c r="F132" s="59" t="s">
        <v>8714</v>
      </c>
      <c r="G132" s="21" t="str">
        <f>VLOOKUP(E132,'FILIAIS PETZ'!A:E,5,0)</f>
        <v>PETZ POMPÉIA</v>
      </c>
      <c r="H132" s="20" t="str">
        <f>VLOOKUP(E132,'FILIAIS PETZ'!A:D,4,0)</f>
        <v>POMP-SP</v>
      </c>
      <c r="I132" s="46">
        <v>45142</v>
      </c>
      <c r="J132" s="9" t="s">
        <v>9096</v>
      </c>
      <c r="K132" s="9" t="s">
        <v>9097</v>
      </c>
      <c r="L132" s="29" t="s">
        <v>9098</v>
      </c>
      <c r="M132" s="46">
        <v>45391</v>
      </c>
      <c r="N132" s="46">
        <v>45448</v>
      </c>
      <c r="O132" s="46">
        <v>45428</v>
      </c>
      <c r="P132" s="29" t="s">
        <v>4990</v>
      </c>
      <c r="Q132" s="9" t="s">
        <v>5029</v>
      </c>
      <c r="R132" s="9" t="s">
        <v>4991</v>
      </c>
      <c r="S132" s="9" t="s">
        <v>4983</v>
      </c>
      <c r="T132" s="9" t="s">
        <v>32</v>
      </c>
      <c r="U132" s="9" t="s">
        <v>5048</v>
      </c>
      <c r="V132" s="9" t="s">
        <v>5048</v>
      </c>
      <c r="W132" s="9" t="s">
        <v>5039</v>
      </c>
      <c r="X132" s="9" t="s">
        <v>5033</v>
      </c>
      <c r="Y132" s="9"/>
      <c r="Z132" s="9" t="s">
        <v>4997</v>
      </c>
      <c r="AA132" s="9" t="s">
        <v>5013</v>
      </c>
      <c r="AB132" s="9"/>
      <c r="AC132" s="9" t="s">
        <v>5006</v>
      </c>
      <c r="AD132" s="10"/>
      <c r="AE132" s="20" t="str">
        <f>VLOOKUP(E132,'FILIAIS PETZ'!A:Q,17,0)</f>
        <v>SP2</v>
      </c>
      <c r="AF132" s="20" t="str">
        <f>VLOOKUP(E132,'FILIAIS PETZ'!A:Q,3,0)</f>
        <v>FELICIO</v>
      </c>
      <c r="AG132" s="20" t="str">
        <f>VLOOKUP(E132,'FILIAIS PETZ'!A:Q,2,0)</f>
        <v>R3</v>
      </c>
      <c r="AH132" s="75">
        <v>1589.74</v>
      </c>
      <c r="AI132" s="68" t="s">
        <v>9099</v>
      </c>
      <c r="AJ132" s="43">
        <f>VLOOKUP(E132,'FILIAIS PETZ'!$A$2:$K$2000,11,0)</f>
        <v>18328118005763</v>
      </c>
      <c r="AK132" s="44">
        <v>18328118005763</v>
      </c>
    </row>
    <row r="133" spans="1:37" s="15" customFormat="1" ht="15" customHeight="1" thickBot="1" x14ac:dyDescent="0.25">
      <c r="A133" s="9">
        <f>J133</f>
        <v>727801</v>
      </c>
      <c r="B133" s="18">
        <f>VLOOKUP(C133,FORNECEDORES!D:E,2,0)</f>
        <v>28192</v>
      </c>
      <c r="C133" s="19" t="str">
        <f>VLOOKUP(D133,FORNECEDORES!A:D,4,0)</f>
        <v>29.069.706/0001-91</v>
      </c>
      <c r="D133" s="25" t="s">
        <v>2665</v>
      </c>
      <c r="E133" s="20" t="str">
        <f t="shared" si="9"/>
        <v>04 0062</v>
      </c>
      <c r="F133" s="28" t="s">
        <v>4968</v>
      </c>
      <c r="G133" s="21" t="str">
        <f>VLOOKUP(E133,'FILIAIS PETZ'!A:E,5,0)</f>
        <v>PETZ BRASILIA ASA NORTE</v>
      </c>
      <c r="H133" s="20" t="str">
        <f>VLOOKUP(E133,'FILIAIS PETZ'!A:D,4,0)</f>
        <v>ASAN-DF</v>
      </c>
      <c r="I133" s="46">
        <v>45155</v>
      </c>
      <c r="J133" s="10">
        <v>727801</v>
      </c>
      <c r="K133" s="10" t="s">
        <v>5858</v>
      </c>
      <c r="L133" s="28" t="s">
        <v>6132</v>
      </c>
      <c r="M133" s="46">
        <v>45303</v>
      </c>
      <c r="N133" s="46">
        <v>45378</v>
      </c>
      <c r="O133" s="46">
        <v>45359</v>
      </c>
      <c r="P133" s="28" t="s">
        <v>4982</v>
      </c>
      <c r="Q133" s="10">
        <v>3</v>
      </c>
      <c r="R133" s="10">
        <v>1</v>
      </c>
      <c r="S133" s="10" t="s">
        <v>5052</v>
      </c>
      <c r="T133" s="10" t="s">
        <v>32</v>
      </c>
      <c r="U133" s="10">
        <v>11002</v>
      </c>
      <c r="V133" s="10">
        <v>11002</v>
      </c>
      <c r="W133" s="10" t="s">
        <v>5039</v>
      </c>
      <c r="X133" s="10" t="s">
        <v>4985</v>
      </c>
      <c r="Y133" s="10"/>
      <c r="Z133" s="10" t="s">
        <v>5041</v>
      </c>
      <c r="AA133" s="10" t="s">
        <v>5005</v>
      </c>
      <c r="AB133" s="10"/>
      <c r="AC133" s="10" t="s">
        <v>4988</v>
      </c>
      <c r="AD133" s="29" t="s">
        <v>4989</v>
      </c>
      <c r="AE133" s="20" t="str">
        <f>VLOOKUP(E133,'FILIAIS PETZ'!A:Q,17,0)</f>
        <v>CO-2</v>
      </c>
      <c r="AF133" s="20" t="str">
        <f>VLOOKUP(E133,'FILIAIS PETZ'!A:Q,3,0)</f>
        <v>FELICIO</v>
      </c>
      <c r="AG133" s="20" t="str">
        <f>VLOOKUP(E133,'FILIAIS PETZ'!A:Q,2,0)</f>
        <v>R3</v>
      </c>
      <c r="AH133" s="75">
        <v>4187</v>
      </c>
      <c r="AI133" s="16" t="s">
        <v>5053</v>
      </c>
      <c r="AJ133" s="43">
        <f>VLOOKUP(E133,'FILIAIS PETZ'!$A$2:$K$2000,11,0)</f>
        <v>18328118005500</v>
      </c>
      <c r="AK133" s="44">
        <f>AJ133</f>
        <v>18328118005500</v>
      </c>
    </row>
    <row r="134" spans="1:37" s="15" customFormat="1" ht="15" customHeight="1" thickBot="1" x14ac:dyDescent="0.25">
      <c r="A134" s="9">
        <f>J134</f>
        <v>745906</v>
      </c>
      <c r="B134" s="18">
        <f>VLOOKUP(C134,FORNECEDORES!D:E,2,0)</f>
        <v>530375</v>
      </c>
      <c r="C134" s="19" t="str">
        <f>VLOOKUP(D134,FORNECEDORES!A:D,4,0)</f>
        <v>23.080.842/0001-04</v>
      </c>
      <c r="D134" s="25" t="s">
        <v>4370</v>
      </c>
      <c r="E134" s="20" t="str">
        <f t="shared" si="9"/>
        <v>04 0032</v>
      </c>
      <c r="F134" s="28" t="s">
        <v>4951</v>
      </c>
      <c r="G134" s="21" t="str">
        <f>VLOOKUP(E134,'FILIAIS PETZ'!A:E,5,0)</f>
        <v>PETZ JAGUARE</v>
      </c>
      <c r="H134" s="20" t="str">
        <f>VLOOKUP(E134,'FILIAIS PETZ'!A:D,4,0)</f>
        <v>JGRE-SP</v>
      </c>
      <c r="I134" s="46">
        <v>45183</v>
      </c>
      <c r="J134" s="10">
        <v>745906</v>
      </c>
      <c r="K134" s="10" t="s">
        <v>5858</v>
      </c>
      <c r="L134" s="28" t="s">
        <v>6726</v>
      </c>
      <c r="M134" s="46">
        <v>45340</v>
      </c>
      <c r="N134" s="46">
        <v>45406</v>
      </c>
      <c r="O134" s="46">
        <v>45392</v>
      </c>
      <c r="P134" s="28" t="s">
        <v>4990</v>
      </c>
      <c r="Q134" s="10">
        <v>3</v>
      </c>
      <c r="R134" s="10">
        <v>1</v>
      </c>
      <c r="S134" s="10" t="s">
        <v>4983</v>
      </c>
      <c r="T134" s="10" t="s">
        <v>32</v>
      </c>
      <c r="U134" s="10">
        <v>11002</v>
      </c>
      <c r="V134" s="10">
        <v>11002</v>
      </c>
      <c r="W134" s="10" t="s">
        <v>4984</v>
      </c>
      <c r="X134" s="10" t="s">
        <v>4985</v>
      </c>
      <c r="Y134" s="10"/>
      <c r="Z134" s="10" t="s">
        <v>4980</v>
      </c>
      <c r="AA134" s="10" t="s">
        <v>4987</v>
      </c>
      <c r="AB134" s="10"/>
      <c r="AC134" s="10" t="s">
        <v>5006</v>
      </c>
      <c r="AD134" s="29"/>
      <c r="AE134" s="20" t="str">
        <f>VLOOKUP(E134,'FILIAIS PETZ'!A:Q,17,0)</f>
        <v>SP7</v>
      </c>
      <c r="AF134" s="20" t="str">
        <f>VLOOKUP(E134,'FILIAIS PETZ'!A:Q,3,0)</f>
        <v>FELICIO</v>
      </c>
      <c r="AG134" s="20" t="str">
        <f>VLOOKUP(E134,'FILIAIS PETZ'!A:Q,2,0)</f>
        <v>R3</v>
      </c>
      <c r="AH134" s="75">
        <v>850</v>
      </c>
      <c r="AI134" s="16" t="s">
        <v>5055</v>
      </c>
      <c r="AJ134" s="43">
        <f>VLOOKUP(E134,'FILIAIS PETZ'!$A$2:$K$2000,11,0)</f>
        <v>18328118003205</v>
      </c>
      <c r="AK134" s="44">
        <f>AJ134</f>
        <v>18328118003205</v>
      </c>
    </row>
    <row r="135" spans="1:37" s="15" customFormat="1" ht="15" customHeight="1" thickBot="1" x14ac:dyDescent="0.25">
      <c r="A135" s="9">
        <f>J135</f>
        <v>745918</v>
      </c>
      <c r="B135" s="18">
        <f>VLOOKUP(C135,FORNECEDORES!D:E,2,0)</f>
        <v>530375</v>
      </c>
      <c r="C135" s="19" t="str">
        <f>VLOOKUP(D135,FORNECEDORES!A:D,4,0)</f>
        <v>23.080.842/0001-04</v>
      </c>
      <c r="D135" s="25" t="s">
        <v>4370</v>
      </c>
      <c r="E135" s="20" t="str">
        <f t="shared" si="9"/>
        <v>04 0156</v>
      </c>
      <c r="F135" s="28" t="s">
        <v>4940</v>
      </c>
      <c r="G135" s="21" t="str">
        <f>VLOOKUP(E135,'FILIAIS PETZ'!A:E,5,0)</f>
        <v>PETZ ITAPETININGA</v>
      </c>
      <c r="H135" s="20" t="str">
        <f>VLOOKUP(E135,'FILIAIS PETZ'!A:D,4,0)</f>
        <v>ITPT-SP</v>
      </c>
      <c r="I135" s="46">
        <v>45183</v>
      </c>
      <c r="J135" s="10">
        <v>745918</v>
      </c>
      <c r="K135" s="10" t="s">
        <v>5858</v>
      </c>
      <c r="L135" s="28" t="s">
        <v>6594</v>
      </c>
      <c r="M135" s="46">
        <v>45340</v>
      </c>
      <c r="N135" s="46">
        <v>45406</v>
      </c>
      <c r="O135" s="46">
        <v>45383</v>
      </c>
      <c r="P135" s="28" t="s">
        <v>4990</v>
      </c>
      <c r="Q135" s="10">
        <v>3</v>
      </c>
      <c r="R135" s="10">
        <v>1</v>
      </c>
      <c r="S135" s="10" t="s">
        <v>4983</v>
      </c>
      <c r="T135" s="10" t="s">
        <v>32</v>
      </c>
      <c r="U135" s="10">
        <v>11002</v>
      </c>
      <c r="V135" s="10">
        <v>11002</v>
      </c>
      <c r="W135" s="10" t="s">
        <v>4984</v>
      </c>
      <c r="X135" s="10" t="s">
        <v>4985</v>
      </c>
      <c r="Y135" s="10"/>
      <c r="Z135" s="10" t="s">
        <v>4980</v>
      </c>
      <c r="AA135" s="10" t="s">
        <v>4987</v>
      </c>
      <c r="AB135" s="10"/>
      <c r="AC135" s="10" t="s">
        <v>5006</v>
      </c>
      <c r="AD135" s="29"/>
      <c r="AE135" s="20" t="str">
        <f>VLOOKUP(E135,'FILIAIS PETZ'!A:Q,17,0)</f>
        <v>SP7</v>
      </c>
      <c r="AF135" s="20" t="str">
        <f>VLOOKUP(E135,'FILIAIS PETZ'!A:Q,3,0)</f>
        <v>FELICIO</v>
      </c>
      <c r="AG135" s="20" t="str">
        <f>VLOOKUP(E135,'FILIAIS PETZ'!A:Q,2,0)</f>
        <v>R3</v>
      </c>
      <c r="AH135" s="75">
        <v>850</v>
      </c>
      <c r="AI135" s="16" t="s">
        <v>5055</v>
      </c>
      <c r="AJ135" s="43">
        <f>VLOOKUP(E135,'FILIAIS PETZ'!$A$2:$K$2000,11,0)</f>
        <v>18328118014754</v>
      </c>
      <c r="AK135" s="44">
        <f>AJ135</f>
        <v>18328118014754</v>
      </c>
    </row>
    <row r="136" spans="1:37" s="15" customFormat="1" ht="15" customHeight="1" thickBot="1" x14ac:dyDescent="0.25">
      <c r="A136" s="9">
        <f>J136</f>
        <v>745922</v>
      </c>
      <c r="B136" s="18">
        <f>VLOOKUP(C136,FORNECEDORES!D:E,2,0)</f>
        <v>530375</v>
      </c>
      <c r="C136" s="19" t="str">
        <f>VLOOKUP(D136,FORNECEDORES!A:D,4,0)</f>
        <v>23.080.842/0001-04</v>
      </c>
      <c r="D136" s="25" t="s">
        <v>4370</v>
      </c>
      <c r="E136" s="20" t="str">
        <f t="shared" si="9"/>
        <v>04 0166</v>
      </c>
      <c r="F136" s="28" t="s">
        <v>4932</v>
      </c>
      <c r="G136" s="21" t="str">
        <f>VLOOKUP(E136,'FILIAIS PETZ'!A:E,5,0)</f>
        <v>PETZ SOROCABA TAUSTE</v>
      </c>
      <c r="H136" s="20" t="str">
        <f>VLOOKUP(E136,'FILIAIS PETZ'!A:D,4,0)</f>
        <v>SOTT-SP</v>
      </c>
      <c r="I136" s="46">
        <v>45183</v>
      </c>
      <c r="J136" s="10">
        <v>745922</v>
      </c>
      <c r="K136" s="10" t="s">
        <v>5858</v>
      </c>
      <c r="L136" s="28" t="s">
        <v>6773</v>
      </c>
      <c r="M136" s="46">
        <v>45340</v>
      </c>
      <c r="N136" s="46">
        <v>45406</v>
      </c>
      <c r="O136" s="46">
        <v>45392</v>
      </c>
      <c r="P136" s="28" t="s">
        <v>4990</v>
      </c>
      <c r="Q136" s="10">
        <v>3</v>
      </c>
      <c r="R136" s="10">
        <v>1</v>
      </c>
      <c r="S136" s="10" t="s">
        <v>4983</v>
      </c>
      <c r="T136" s="10" t="s">
        <v>32</v>
      </c>
      <c r="U136" s="10">
        <v>11002</v>
      </c>
      <c r="V136" s="10">
        <v>11002</v>
      </c>
      <c r="W136" s="10" t="s">
        <v>4984</v>
      </c>
      <c r="X136" s="10" t="s">
        <v>4985</v>
      </c>
      <c r="Y136" s="10"/>
      <c r="Z136" s="10" t="s">
        <v>4980</v>
      </c>
      <c r="AA136" s="10" t="s">
        <v>4987</v>
      </c>
      <c r="AB136" s="10"/>
      <c r="AC136" s="10" t="s">
        <v>5006</v>
      </c>
      <c r="AD136" s="29"/>
      <c r="AE136" s="20" t="str">
        <f>VLOOKUP(E136,'FILIAIS PETZ'!A:Q,17,0)</f>
        <v>SP7</v>
      </c>
      <c r="AF136" s="20" t="str">
        <f>VLOOKUP(E136,'FILIAIS PETZ'!A:Q,3,0)</f>
        <v>FELICIO</v>
      </c>
      <c r="AG136" s="20" t="str">
        <f>VLOOKUP(E136,'FILIAIS PETZ'!A:Q,2,0)</f>
        <v>R3</v>
      </c>
      <c r="AH136" s="75">
        <v>850</v>
      </c>
      <c r="AI136" s="16" t="s">
        <v>5055</v>
      </c>
      <c r="AJ136" s="43">
        <f>VLOOKUP(E136,'FILIAIS PETZ'!$A$2:$K$2000,11,0)</f>
        <v>18328118015998</v>
      </c>
      <c r="AK136" s="44">
        <f>AJ136</f>
        <v>18328118015998</v>
      </c>
    </row>
    <row r="137" spans="1:37" s="15" customFormat="1" ht="15" customHeight="1" thickBot="1" x14ac:dyDescent="0.25">
      <c r="A137" s="9">
        <v>746901</v>
      </c>
      <c r="B137" s="18">
        <f>VLOOKUP(C137,FORNECEDORES!D:E,2,0)</f>
        <v>530375</v>
      </c>
      <c r="C137" s="19" t="str">
        <f>VLOOKUP(D137,FORNECEDORES!A:D,4,0)</f>
        <v>23.080.842/0001-04</v>
      </c>
      <c r="D137" s="25" t="s">
        <v>4370</v>
      </c>
      <c r="E137" s="20" t="str">
        <f t="shared" si="9"/>
        <v>04 0135</v>
      </c>
      <c r="F137" s="59" t="s">
        <v>8712</v>
      </c>
      <c r="G137" s="21" t="str">
        <f>VLOOKUP(E137,'FILIAIS PETZ'!A:E,5,0)</f>
        <v>PETZ CARREFOUR ANCHIETA</v>
      </c>
      <c r="H137" s="20" t="str">
        <f>VLOOKUP(E137,'FILIAIS PETZ'!A:D,4,0)</f>
        <v>ANCH-SP</v>
      </c>
      <c r="I137" s="46">
        <v>45184</v>
      </c>
      <c r="J137" s="9">
        <v>746901</v>
      </c>
      <c r="K137" s="9" t="s">
        <v>9035</v>
      </c>
      <c r="L137" s="29" t="s">
        <v>9102</v>
      </c>
      <c r="M137" s="46">
        <v>45340</v>
      </c>
      <c r="N137" s="46">
        <v>45406</v>
      </c>
      <c r="O137" s="46">
        <v>45385</v>
      </c>
      <c r="P137" s="29" t="s">
        <v>4990</v>
      </c>
      <c r="Q137" s="9">
        <v>3</v>
      </c>
      <c r="R137" s="9">
        <v>1</v>
      </c>
      <c r="S137" s="9" t="s">
        <v>4983</v>
      </c>
      <c r="T137" s="9" t="s">
        <v>32</v>
      </c>
      <c r="U137" s="9">
        <v>11002</v>
      </c>
      <c r="V137" s="9">
        <v>11002</v>
      </c>
      <c r="W137" s="9" t="s">
        <v>5019</v>
      </c>
      <c r="X137" s="9" t="s">
        <v>4985</v>
      </c>
      <c r="Y137" s="9"/>
      <c r="Z137" s="9" t="s">
        <v>4980</v>
      </c>
      <c r="AA137" s="9" t="s">
        <v>5007</v>
      </c>
      <c r="AB137" s="9"/>
      <c r="AC137" s="9" t="s">
        <v>5006</v>
      </c>
      <c r="AD137" s="10"/>
      <c r="AE137" s="20" t="str">
        <f>VLOOKUP(E137,'FILIAIS PETZ'!A:Q,17,0)</f>
        <v>SP3</v>
      </c>
      <c r="AF137" s="20" t="str">
        <f>VLOOKUP(E137,'FILIAIS PETZ'!A:Q,3,0)</f>
        <v>FELICIO</v>
      </c>
      <c r="AG137" s="20" t="str">
        <f>VLOOKUP(E137,'FILIAIS PETZ'!A:Q,2,0)</f>
        <v>R3</v>
      </c>
      <c r="AH137" s="75">
        <v>800</v>
      </c>
      <c r="AI137" s="68" t="s">
        <v>9103</v>
      </c>
      <c r="AJ137" s="43">
        <f>VLOOKUP(E137,'FILIAIS PETZ'!$A$2:$K$2000,11,0)</f>
        <v>18328118012549</v>
      </c>
      <c r="AK137" s="44">
        <v>18328118012549</v>
      </c>
    </row>
    <row r="138" spans="1:37" s="15" customFormat="1" ht="15" customHeight="1" thickBot="1" x14ac:dyDescent="0.25">
      <c r="A138" s="9">
        <f t="shared" ref="A138:A143" si="10">J138</f>
        <v>753398</v>
      </c>
      <c r="B138" s="18">
        <f>VLOOKUP(C138,FORNECEDORES!D:E,2,0)</f>
        <v>179505</v>
      </c>
      <c r="C138" s="19" t="str">
        <f>VLOOKUP(D138,FORNECEDORES!A:D,4,0)</f>
        <v>29.739.737/0046-04</v>
      </c>
      <c r="D138" s="62" t="s">
        <v>7599</v>
      </c>
      <c r="E138" s="20" t="str">
        <f t="shared" si="9"/>
        <v>04 0032</v>
      </c>
      <c r="F138" s="28" t="s">
        <v>4951</v>
      </c>
      <c r="G138" s="21" t="str">
        <f>VLOOKUP(E138,'FILIAIS PETZ'!A:E,5,0)</f>
        <v>PETZ JAGUARE</v>
      </c>
      <c r="H138" s="20" t="str">
        <f>VLOOKUP(E138,'FILIAIS PETZ'!A:D,4,0)</f>
        <v>JGRE-SP</v>
      </c>
      <c r="I138" s="46">
        <v>45194</v>
      </c>
      <c r="J138" s="10">
        <v>753398</v>
      </c>
      <c r="K138" s="10" t="s">
        <v>5858</v>
      </c>
      <c r="L138" s="28" t="s">
        <v>7850</v>
      </c>
      <c r="M138" s="46">
        <v>45365</v>
      </c>
      <c r="N138" s="46">
        <v>45455</v>
      </c>
      <c r="O138" s="46">
        <v>45435</v>
      </c>
      <c r="P138" s="28" t="s">
        <v>4990</v>
      </c>
      <c r="Q138" s="10">
        <v>3</v>
      </c>
      <c r="R138" s="10">
        <v>1</v>
      </c>
      <c r="S138" s="10" t="s">
        <v>4983</v>
      </c>
      <c r="T138" s="10" t="s">
        <v>32</v>
      </c>
      <c r="U138" s="10">
        <v>11002</v>
      </c>
      <c r="V138" s="10">
        <v>11002</v>
      </c>
      <c r="W138" s="10" t="s">
        <v>4996</v>
      </c>
      <c r="X138" s="10" t="s">
        <v>5033</v>
      </c>
      <c r="Y138" s="10"/>
      <c r="Z138" s="10" t="s">
        <v>4993</v>
      </c>
      <c r="AA138" s="10" t="s">
        <v>4987</v>
      </c>
      <c r="AB138" s="10"/>
      <c r="AC138" s="10" t="s">
        <v>5006</v>
      </c>
      <c r="AD138" s="29"/>
      <c r="AE138" s="20" t="str">
        <f>VLOOKUP(E138,'FILIAIS PETZ'!A:Q,17,0)</f>
        <v>SP7</v>
      </c>
      <c r="AF138" s="20" t="str">
        <f>VLOOKUP(E138,'FILIAIS PETZ'!A:Q,3,0)</f>
        <v>FELICIO</v>
      </c>
      <c r="AG138" s="20" t="str">
        <f>VLOOKUP(E138,'FILIAIS PETZ'!A:Q,2,0)</f>
        <v>R3</v>
      </c>
      <c r="AH138" s="75">
        <v>3196.2</v>
      </c>
      <c r="AI138" s="16" t="s">
        <v>5056</v>
      </c>
      <c r="AJ138" s="43">
        <f>VLOOKUP(E138,'FILIAIS PETZ'!$A$2:$K$2000,11,0)</f>
        <v>18328118003205</v>
      </c>
      <c r="AK138" s="44">
        <f t="shared" ref="AK138:AK143" si="11">AJ138</f>
        <v>18328118003205</v>
      </c>
    </row>
    <row r="139" spans="1:37" s="15" customFormat="1" ht="15" customHeight="1" thickBot="1" x14ac:dyDescent="0.25">
      <c r="A139" s="9">
        <f t="shared" si="10"/>
        <v>753398</v>
      </c>
      <c r="B139" s="18">
        <f>VLOOKUP(C139,FORNECEDORES!D:E,2,0)</f>
        <v>179505</v>
      </c>
      <c r="C139" s="19" t="str">
        <f>VLOOKUP(D139,FORNECEDORES!A:D,4,0)</f>
        <v>29.739.737/0046-04</v>
      </c>
      <c r="D139" s="62" t="s">
        <v>7599</v>
      </c>
      <c r="E139" s="20" t="str">
        <f t="shared" si="9"/>
        <v>04 0032</v>
      </c>
      <c r="F139" s="28" t="s">
        <v>4951</v>
      </c>
      <c r="G139" s="21" t="str">
        <f>VLOOKUP(E139,'FILIAIS PETZ'!A:E,5,0)</f>
        <v>PETZ JAGUARE</v>
      </c>
      <c r="H139" s="20" t="str">
        <f>VLOOKUP(E139,'FILIAIS PETZ'!A:D,4,0)</f>
        <v>JGRE-SP</v>
      </c>
      <c r="I139" s="46">
        <v>45194</v>
      </c>
      <c r="J139" s="9">
        <v>753398</v>
      </c>
      <c r="K139" s="9" t="s">
        <v>5858</v>
      </c>
      <c r="L139" s="29" t="s">
        <v>7851</v>
      </c>
      <c r="M139" s="46">
        <v>45365</v>
      </c>
      <c r="N139" s="46">
        <v>45553</v>
      </c>
      <c r="O139" s="46">
        <v>45537</v>
      </c>
      <c r="P139" s="29" t="s">
        <v>4990</v>
      </c>
      <c r="Q139" s="9">
        <v>3</v>
      </c>
      <c r="R139" s="9">
        <v>1</v>
      </c>
      <c r="S139" s="9" t="s">
        <v>4983</v>
      </c>
      <c r="T139" s="9" t="s">
        <v>32</v>
      </c>
      <c r="U139" s="9">
        <v>11002</v>
      </c>
      <c r="V139" s="9">
        <v>11002</v>
      </c>
      <c r="W139" s="9" t="s">
        <v>4996</v>
      </c>
      <c r="X139" s="9" t="s">
        <v>5033</v>
      </c>
      <c r="Y139" s="9"/>
      <c r="Z139" s="9" t="s">
        <v>4993</v>
      </c>
      <c r="AA139" s="9" t="s">
        <v>4987</v>
      </c>
      <c r="AB139" s="9"/>
      <c r="AC139" s="9" t="s">
        <v>5006</v>
      </c>
      <c r="AD139" s="29"/>
      <c r="AE139" s="20" t="str">
        <f>VLOOKUP(E139,'FILIAIS PETZ'!A:Q,17,0)</f>
        <v>SP7</v>
      </c>
      <c r="AF139" s="20" t="str">
        <f>VLOOKUP(E139,'FILIAIS PETZ'!A:Q,3,0)</f>
        <v>FELICIO</v>
      </c>
      <c r="AG139" s="20" t="str">
        <f>VLOOKUP(E139,'FILIAIS PETZ'!A:Q,2,0)</f>
        <v>R3</v>
      </c>
      <c r="AH139" s="75">
        <v>4709.12</v>
      </c>
      <c r="AI139" s="16" t="s">
        <v>5056</v>
      </c>
      <c r="AJ139" s="43">
        <f>VLOOKUP(E139,'FILIAIS PETZ'!$A$2:$K$2000,11,0)</f>
        <v>18328118003205</v>
      </c>
      <c r="AK139" s="44">
        <f t="shared" si="11"/>
        <v>18328118003205</v>
      </c>
    </row>
    <row r="140" spans="1:37" s="15" customFormat="1" ht="15" customHeight="1" thickBot="1" x14ac:dyDescent="0.3">
      <c r="A140" s="9" t="str">
        <f t="shared" si="10"/>
        <v>PREVENTIVA</v>
      </c>
      <c r="B140" s="18">
        <f>VLOOKUP(C140,FORNECEDORES!D:E,2,0)</f>
        <v>25095</v>
      </c>
      <c r="C140" s="19" t="str">
        <f>VLOOKUP(D140,FORNECEDORES!A:D,4,0)</f>
        <v>29.739.737/0049-57</v>
      </c>
      <c r="D140" s="63" t="s">
        <v>7602</v>
      </c>
      <c r="E140" s="20" t="str">
        <f t="shared" si="9"/>
        <v>04 0073</v>
      </c>
      <c r="F140" s="28" t="s">
        <v>4953</v>
      </c>
      <c r="G140" s="21" t="str">
        <f>VLOOKUP(E140,'FILIAIS PETZ'!A:E,5,0)</f>
        <v>PETZ CAMPO GRANDE</v>
      </c>
      <c r="H140" s="20" t="str">
        <f>VLOOKUP(E140,'FILIAIS PETZ'!A:D,4,0)</f>
        <v>CGDE-MS</v>
      </c>
      <c r="I140" s="46">
        <v>45200</v>
      </c>
      <c r="J140" s="10" t="s">
        <v>4980</v>
      </c>
      <c r="K140" s="10" t="s">
        <v>5858</v>
      </c>
      <c r="L140" s="28" t="s">
        <v>7844</v>
      </c>
      <c r="M140" s="46">
        <v>45294</v>
      </c>
      <c r="N140" s="46">
        <v>45476</v>
      </c>
      <c r="O140" s="46">
        <v>45461</v>
      </c>
      <c r="P140" s="28" t="s">
        <v>4998</v>
      </c>
      <c r="Q140" s="10">
        <v>3</v>
      </c>
      <c r="R140" s="10" t="s">
        <v>4991</v>
      </c>
      <c r="S140" s="10" t="s">
        <v>4983</v>
      </c>
      <c r="T140" s="10" t="s">
        <v>32</v>
      </c>
      <c r="U140" s="10">
        <v>11002</v>
      </c>
      <c r="V140" s="10">
        <v>11002</v>
      </c>
      <c r="W140" s="10"/>
      <c r="X140" s="10" t="s">
        <v>5033</v>
      </c>
      <c r="Y140" s="10"/>
      <c r="Z140" s="10" t="s">
        <v>4980</v>
      </c>
      <c r="AA140" s="10"/>
      <c r="AB140" s="10"/>
      <c r="AC140" s="10" t="s">
        <v>4999</v>
      </c>
      <c r="AD140" s="29"/>
      <c r="AE140" s="20" t="str">
        <f>VLOOKUP(E140,'FILIAIS PETZ'!A:Q,17,0)</f>
        <v>CO-1</v>
      </c>
      <c r="AF140" s="20" t="str">
        <f>VLOOKUP(E140,'FILIAIS PETZ'!A:Q,3,0)</f>
        <v>FELICIO</v>
      </c>
      <c r="AG140" s="20" t="str">
        <f>VLOOKUP(E140,'FILIAIS PETZ'!A:Q,2,0)</f>
        <v>R3</v>
      </c>
      <c r="AH140" s="75">
        <v>370</v>
      </c>
      <c r="AI140" s="16" t="s">
        <v>5059</v>
      </c>
      <c r="AJ140" s="43">
        <f>VLOOKUP(E140,'FILIAIS PETZ'!$A$2:$K$2000,11,0)</f>
        <v>18328118007383</v>
      </c>
      <c r="AK140" s="44">
        <f t="shared" si="11"/>
        <v>18328118007383</v>
      </c>
    </row>
    <row r="141" spans="1:37" s="15" customFormat="1" ht="15" customHeight="1" thickBot="1" x14ac:dyDescent="0.25">
      <c r="A141" s="9" t="str">
        <f t="shared" si="10"/>
        <v>PREVENTIVA</v>
      </c>
      <c r="B141" s="18">
        <f>VLOOKUP(C141,FORNECEDORES!D:E,2,0)</f>
        <v>179505</v>
      </c>
      <c r="C141" s="19" t="str">
        <f>VLOOKUP(D141,FORNECEDORES!A:D,4,0)</f>
        <v>29.739.737/0046-04</v>
      </c>
      <c r="D141" s="62" t="s">
        <v>7599</v>
      </c>
      <c r="E141" s="20" t="str">
        <f t="shared" si="9"/>
        <v>04 0032</v>
      </c>
      <c r="F141" s="28" t="s">
        <v>4951</v>
      </c>
      <c r="G141" s="21" t="str">
        <f>VLOOKUP(E141,'FILIAIS PETZ'!A:E,5,0)</f>
        <v>PETZ JAGUARE</v>
      </c>
      <c r="H141" s="20" t="str">
        <f>VLOOKUP(E141,'FILIAIS PETZ'!A:D,4,0)</f>
        <v>JGRE-SP</v>
      </c>
      <c r="I141" s="46">
        <v>45200</v>
      </c>
      <c r="J141" s="10" t="s">
        <v>4980</v>
      </c>
      <c r="K141" s="10" t="s">
        <v>5858</v>
      </c>
      <c r="L141" s="28" t="s">
        <v>7608</v>
      </c>
      <c r="M141" s="46">
        <v>45294</v>
      </c>
      <c r="N141" s="46">
        <v>45448</v>
      </c>
      <c r="O141" s="46">
        <v>45426</v>
      </c>
      <c r="P141" s="28" t="s">
        <v>4998</v>
      </c>
      <c r="Q141" s="10">
        <v>3</v>
      </c>
      <c r="R141" s="10" t="s">
        <v>4991</v>
      </c>
      <c r="S141" s="10" t="s">
        <v>4983</v>
      </c>
      <c r="T141" s="10" t="s">
        <v>32</v>
      </c>
      <c r="U141" s="10">
        <v>11002</v>
      </c>
      <c r="V141" s="10">
        <v>11002</v>
      </c>
      <c r="W141" s="10"/>
      <c r="X141" s="10" t="s">
        <v>5033</v>
      </c>
      <c r="Y141" s="10"/>
      <c r="Z141" s="10" t="s">
        <v>4980</v>
      </c>
      <c r="AA141" s="10"/>
      <c r="AB141" s="10"/>
      <c r="AC141" s="10" t="s">
        <v>4999</v>
      </c>
      <c r="AD141" s="29"/>
      <c r="AE141" s="20" t="str">
        <f>VLOOKUP(E141,'FILIAIS PETZ'!A:Q,17,0)</f>
        <v>SP7</v>
      </c>
      <c r="AF141" s="20" t="str">
        <f>VLOOKUP(E141,'FILIAIS PETZ'!A:Q,3,0)</f>
        <v>FELICIO</v>
      </c>
      <c r="AG141" s="20" t="str">
        <f>VLOOKUP(E141,'FILIAIS PETZ'!A:Q,2,0)</f>
        <v>R3</v>
      </c>
      <c r="AH141" s="75">
        <v>740</v>
      </c>
      <c r="AI141" s="16" t="s">
        <v>5059</v>
      </c>
      <c r="AJ141" s="43">
        <f>VLOOKUP(E141,'FILIAIS PETZ'!$A$2:$K$2000,11,0)</f>
        <v>18328118003205</v>
      </c>
      <c r="AK141" s="44">
        <f t="shared" si="11"/>
        <v>18328118003205</v>
      </c>
    </row>
    <row r="142" spans="1:37" s="15" customFormat="1" ht="15" customHeight="1" thickBot="1" x14ac:dyDescent="0.25">
      <c r="A142" s="9" t="str">
        <f t="shared" si="10"/>
        <v>PREVENTIVA</v>
      </c>
      <c r="B142" s="18">
        <f>VLOOKUP(C142,FORNECEDORES!D:E,2,0)</f>
        <v>6620</v>
      </c>
      <c r="C142" s="19" t="str">
        <f>VLOOKUP(D142,FORNECEDORES!A:D,4,0)</f>
        <v>02.666.249/0001-66</v>
      </c>
      <c r="D142" s="25" t="s">
        <v>1360</v>
      </c>
      <c r="E142" s="20" t="str">
        <f t="shared" si="9"/>
        <v>04 0144</v>
      </c>
      <c r="F142" s="28" t="s">
        <v>4938</v>
      </c>
      <c r="G142" s="21" t="str">
        <f>VLOOKUP(E142,'FILIAIS PETZ'!A:E,5,0)</f>
        <v>PETZ FERNANDO CORREA</v>
      </c>
      <c r="H142" s="20" t="str">
        <f>VLOOKUP(E142,'FILIAIS PETZ'!A:D,4,0)</f>
        <v>FCOR-MT</v>
      </c>
      <c r="I142" s="46">
        <v>45200</v>
      </c>
      <c r="J142" s="10" t="s">
        <v>4980</v>
      </c>
      <c r="K142" s="10" t="s">
        <v>5181</v>
      </c>
      <c r="L142" s="28" t="s">
        <v>5255</v>
      </c>
      <c r="M142" s="46">
        <v>45202</v>
      </c>
      <c r="N142" s="46">
        <v>45322</v>
      </c>
      <c r="O142" s="46">
        <v>45296</v>
      </c>
      <c r="P142" s="28" t="s">
        <v>4998</v>
      </c>
      <c r="Q142" s="10" t="s">
        <v>5029</v>
      </c>
      <c r="R142" s="10" t="s">
        <v>4991</v>
      </c>
      <c r="S142" s="10" t="s">
        <v>4983</v>
      </c>
      <c r="T142" s="10" t="s">
        <v>32</v>
      </c>
      <c r="U142" s="10">
        <v>11002</v>
      </c>
      <c r="V142" s="10">
        <v>11002</v>
      </c>
      <c r="W142" s="10"/>
      <c r="X142" s="10" t="s">
        <v>4996</v>
      </c>
      <c r="Y142" s="10"/>
      <c r="Z142" s="10" t="s">
        <v>4980</v>
      </c>
      <c r="AA142" s="10"/>
      <c r="AB142" s="10"/>
      <c r="AC142" s="10" t="s">
        <v>4999</v>
      </c>
      <c r="AD142" s="29"/>
      <c r="AE142" s="20" t="str">
        <f>VLOOKUP(E142,'FILIAIS PETZ'!A:Q,17,0)</f>
        <v>CO-3</v>
      </c>
      <c r="AF142" s="20" t="str">
        <f>VLOOKUP(E142,'FILIAIS PETZ'!A:Q,3,0)</f>
        <v>FELICIO</v>
      </c>
      <c r="AG142" s="20" t="str">
        <f>VLOOKUP(E142,'FILIAIS PETZ'!A:Q,2,0)</f>
        <v>R3</v>
      </c>
      <c r="AH142" s="75">
        <v>580</v>
      </c>
      <c r="AI142" s="16" t="s">
        <v>5058</v>
      </c>
      <c r="AJ142" s="43">
        <f>VLOOKUP(E142,'FILIAIS PETZ'!$A$2:$K$2000,11,0)</f>
        <v>18328118014169</v>
      </c>
      <c r="AK142" s="44">
        <f t="shared" si="11"/>
        <v>18328118014169</v>
      </c>
    </row>
    <row r="143" spans="1:37" s="15" customFormat="1" ht="15" customHeight="1" thickBot="1" x14ac:dyDescent="0.25">
      <c r="A143" s="9">
        <f t="shared" si="10"/>
        <v>758380</v>
      </c>
      <c r="B143" s="18">
        <f>VLOOKUP(C143,FORNECEDORES!D:E,2,0)</f>
        <v>28192</v>
      </c>
      <c r="C143" s="19" t="str">
        <f>VLOOKUP(D143,FORNECEDORES!A:D,4,0)</f>
        <v>29.069.706/0001-91</v>
      </c>
      <c r="D143" s="25" t="s">
        <v>2665</v>
      </c>
      <c r="E143" s="20" t="str">
        <f t="shared" si="9"/>
        <v>04 0051</v>
      </c>
      <c r="F143" s="28" t="s">
        <v>4948</v>
      </c>
      <c r="G143" s="21" t="str">
        <f>VLOOKUP(E143,'FILIAIS PETZ'!A:E,5,0)</f>
        <v>PETZ TAMBORÉ</v>
      </c>
      <c r="H143" s="20" t="str">
        <f>VLOOKUP(E143,'FILIAIS PETZ'!A:D,4,0)</f>
        <v>TMBO-SP</v>
      </c>
      <c r="I143" s="46">
        <v>45201</v>
      </c>
      <c r="J143" s="10">
        <v>758380</v>
      </c>
      <c r="K143" s="10" t="s">
        <v>5181</v>
      </c>
      <c r="L143" s="28" t="s">
        <v>5481</v>
      </c>
      <c r="M143" s="46">
        <v>45303</v>
      </c>
      <c r="N143" s="46">
        <v>45336</v>
      </c>
      <c r="O143" s="46">
        <v>45303</v>
      </c>
      <c r="P143" s="28" t="s">
        <v>4990</v>
      </c>
      <c r="Q143" s="10">
        <v>3</v>
      </c>
      <c r="R143" s="10">
        <v>1</v>
      </c>
      <c r="S143" s="10" t="s">
        <v>4983</v>
      </c>
      <c r="T143" s="10" t="s">
        <v>32</v>
      </c>
      <c r="U143" s="10">
        <v>11002</v>
      </c>
      <c r="V143" s="10">
        <v>11002</v>
      </c>
      <c r="W143" s="10" t="s">
        <v>4984</v>
      </c>
      <c r="X143" s="10" t="s">
        <v>4985</v>
      </c>
      <c r="Y143" s="10"/>
      <c r="Z143" s="10" t="s">
        <v>4993</v>
      </c>
      <c r="AA143" s="10" t="s">
        <v>4987</v>
      </c>
      <c r="AB143" s="10"/>
      <c r="AC143" s="10" t="s">
        <v>5006</v>
      </c>
      <c r="AD143" s="29"/>
      <c r="AE143" s="20" t="str">
        <f>VLOOKUP(E143,'FILIAIS PETZ'!A:Q,17,0)</f>
        <v>SP7</v>
      </c>
      <c r="AF143" s="20" t="str">
        <f>VLOOKUP(E143,'FILIAIS PETZ'!A:Q,3,0)</f>
        <v>FELICIO</v>
      </c>
      <c r="AG143" s="20" t="str">
        <f>VLOOKUP(E143,'FILIAIS PETZ'!A:Q,2,0)</f>
        <v>R3</v>
      </c>
      <c r="AH143" s="75">
        <v>4999</v>
      </c>
      <c r="AI143" s="16" t="s">
        <v>5060</v>
      </c>
      <c r="AJ143" s="43">
        <f>VLOOKUP(E143,'FILIAIS PETZ'!$A$2:$K$2000,11,0)</f>
        <v>18328118004872</v>
      </c>
      <c r="AK143" s="44">
        <f t="shared" si="11"/>
        <v>18328118004872</v>
      </c>
    </row>
    <row r="144" spans="1:37" s="15" customFormat="1" ht="15" customHeight="1" thickBot="1" x14ac:dyDescent="0.25">
      <c r="A144" s="9" t="s">
        <v>9104</v>
      </c>
      <c r="B144" s="18">
        <f>VLOOKUP(C144,FORNECEDORES!D:E,2,0)</f>
        <v>55666</v>
      </c>
      <c r="C144" s="19" t="str">
        <f>VLOOKUP(D144,FORNECEDORES!A:D,4,0)</f>
        <v>33.045.885/0001-02</v>
      </c>
      <c r="D144" s="25" t="s">
        <v>2848</v>
      </c>
      <c r="E144" s="20" t="str">
        <f t="shared" si="9"/>
        <v>04 0135</v>
      </c>
      <c r="F144" s="59" t="s">
        <v>8712</v>
      </c>
      <c r="G144" s="21" t="str">
        <f>VLOOKUP(E144,'FILIAIS PETZ'!A:E,5,0)</f>
        <v>PETZ CARREFOUR ANCHIETA</v>
      </c>
      <c r="H144" s="20" t="str">
        <f>VLOOKUP(E144,'FILIAIS PETZ'!A:D,4,0)</f>
        <v>ANCH-SP</v>
      </c>
      <c r="I144" s="46">
        <v>45202</v>
      </c>
      <c r="J144" s="9" t="s">
        <v>9104</v>
      </c>
      <c r="K144" s="9" t="s">
        <v>9035</v>
      </c>
      <c r="L144" s="29" t="s">
        <v>9105</v>
      </c>
      <c r="M144" s="46">
        <v>45218</v>
      </c>
      <c r="N144" s="46">
        <v>45406</v>
      </c>
      <c r="O144" s="46">
        <v>45392</v>
      </c>
      <c r="P144" s="29" t="s">
        <v>4990</v>
      </c>
      <c r="Q144" s="9">
        <v>3</v>
      </c>
      <c r="R144" s="9">
        <v>1</v>
      </c>
      <c r="S144" s="9">
        <v>8</v>
      </c>
      <c r="T144" s="9" t="s">
        <v>32</v>
      </c>
      <c r="U144" s="9">
        <v>11002</v>
      </c>
      <c r="V144" s="9">
        <v>11002</v>
      </c>
      <c r="W144" s="9" t="s">
        <v>5019</v>
      </c>
      <c r="X144" s="9" t="s">
        <v>4992</v>
      </c>
      <c r="Y144" s="9"/>
      <c r="Z144" s="9" t="s">
        <v>4980</v>
      </c>
      <c r="AA144" s="9" t="s">
        <v>5007</v>
      </c>
      <c r="AB144" s="9"/>
      <c r="AC144" s="9" t="s">
        <v>5006</v>
      </c>
      <c r="AD144" s="10"/>
      <c r="AE144" s="20" t="str">
        <f>VLOOKUP(E144,'FILIAIS PETZ'!A:Q,17,0)</f>
        <v>SP3</v>
      </c>
      <c r="AF144" s="20" t="str">
        <f>VLOOKUP(E144,'FILIAIS PETZ'!A:Q,3,0)</f>
        <v>FELICIO</v>
      </c>
      <c r="AG144" s="20" t="str">
        <f>VLOOKUP(E144,'FILIAIS PETZ'!A:Q,2,0)</f>
        <v>R3</v>
      </c>
      <c r="AH144" s="75">
        <v>1200</v>
      </c>
      <c r="AI144" s="68" t="s">
        <v>9106</v>
      </c>
      <c r="AJ144" s="43">
        <f>VLOOKUP(E144,'FILIAIS PETZ'!$A$2:$K$2000,11,0)</f>
        <v>18328118012549</v>
      </c>
      <c r="AK144" s="44">
        <v>18328118012549</v>
      </c>
    </row>
    <row r="145" spans="1:37" s="15" customFormat="1" ht="15" customHeight="1" thickBot="1" x14ac:dyDescent="0.25">
      <c r="A145" s="9" t="s">
        <v>9107</v>
      </c>
      <c r="B145" s="18">
        <f>VLOOKUP(C145,FORNECEDORES!D:E,2,0)</f>
        <v>55666</v>
      </c>
      <c r="C145" s="19" t="str">
        <f>VLOOKUP(D145,FORNECEDORES!A:D,4,0)</f>
        <v>33.045.885/0001-02</v>
      </c>
      <c r="D145" s="25" t="s">
        <v>2848</v>
      </c>
      <c r="E145" s="20" t="str">
        <f t="shared" si="9"/>
        <v>04 0247</v>
      </c>
      <c r="F145" s="59" t="s">
        <v>8967</v>
      </c>
      <c r="G145" s="21" t="str">
        <f>VLOOKUP(E145,'FILIAIS PETZ'!A:E,5,0)</f>
        <v>PETZ AV GOIÁS</v>
      </c>
      <c r="H145" s="20" t="str">
        <f>VLOOKUP(E145,'FILIAIS PETZ'!A:D,4,0)</f>
        <v>AVGO-SP</v>
      </c>
      <c r="I145" s="46">
        <v>45202</v>
      </c>
      <c r="J145" s="9" t="s">
        <v>9107</v>
      </c>
      <c r="K145" s="9" t="s">
        <v>9035</v>
      </c>
      <c r="L145" s="29" t="s">
        <v>9108</v>
      </c>
      <c r="M145" s="46">
        <v>45218</v>
      </c>
      <c r="N145" s="46">
        <v>45406</v>
      </c>
      <c r="O145" s="46">
        <v>45392</v>
      </c>
      <c r="P145" s="29" t="s">
        <v>4990</v>
      </c>
      <c r="Q145" s="9">
        <v>3</v>
      </c>
      <c r="R145" s="9">
        <v>1</v>
      </c>
      <c r="S145" s="9">
        <v>8</v>
      </c>
      <c r="T145" s="9" t="s">
        <v>32</v>
      </c>
      <c r="U145" s="9">
        <v>11002</v>
      </c>
      <c r="V145" s="9">
        <v>11002</v>
      </c>
      <c r="W145" s="9" t="s">
        <v>5019</v>
      </c>
      <c r="X145" s="9" t="s">
        <v>4992</v>
      </c>
      <c r="Y145" s="9"/>
      <c r="Z145" s="9" t="s">
        <v>4980</v>
      </c>
      <c r="AA145" s="9" t="s">
        <v>5007</v>
      </c>
      <c r="AB145" s="9"/>
      <c r="AC145" s="9" t="s">
        <v>5006</v>
      </c>
      <c r="AD145" s="10"/>
      <c r="AE145" s="20" t="str">
        <f>VLOOKUP(E145,'FILIAIS PETZ'!A:Q,17,0)</f>
        <v>SP3</v>
      </c>
      <c r="AF145" s="20" t="str">
        <f>VLOOKUP(E145,'FILIAIS PETZ'!A:Q,3,0)</f>
        <v>FELICIO</v>
      </c>
      <c r="AG145" s="20" t="str">
        <f>VLOOKUP(E145,'FILIAIS PETZ'!A:Q,2,0)</f>
        <v>R3</v>
      </c>
      <c r="AH145" s="75">
        <v>1200</v>
      </c>
      <c r="AI145" s="68" t="s">
        <v>9106</v>
      </c>
      <c r="AJ145" s="43" t="str">
        <f>VLOOKUP(E145,'FILIAIS PETZ'!$A$2:$K$2000,11,0)</f>
        <v>18.328.118/0236-64</v>
      </c>
      <c r="AK145" s="44" t="s">
        <v>9093</v>
      </c>
    </row>
    <row r="146" spans="1:37" s="15" customFormat="1" ht="15" customHeight="1" thickBot="1" x14ac:dyDescent="0.25">
      <c r="A146" s="9" t="s">
        <v>9109</v>
      </c>
      <c r="B146" s="18">
        <f>VLOOKUP(C146,FORNECEDORES!D:E,2,0)</f>
        <v>55666</v>
      </c>
      <c r="C146" s="19" t="str">
        <f>VLOOKUP(D146,FORNECEDORES!A:D,4,0)</f>
        <v>33.045.885/0001-02</v>
      </c>
      <c r="D146" s="25" t="s">
        <v>2848</v>
      </c>
      <c r="E146" s="20" t="str">
        <f t="shared" si="9"/>
        <v>04 0024</v>
      </c>
      <c r="F146" s="28" t="s">
        <v>8626</v>
      </c>
      <c r="G146" s="21" t="str">
        <f>VLOOKUP(E146,'FILIAIS PETZ'!A:E,5,0)</f>
        <v>PETZ DIADEMA</v>
      </c>
      <c r="H146" s="20" t="str">
        <f>VLOOKUP(E146,'FILIAIS PETZ'!A:D,4,0)</f>
        <v>DDMA-SP</v>
      </c>
      <c r="I146" s="46">
        <v>45202</v>
      </c>
      <c r="J146" s="9" t="s">
        <v>9109</v>
      </c>
      <c r="K146" s="9" t="s">
        <v>9035</v>
      </c>
      <c r="L146" s="29" t="s">
        <v>9110</v>
      </c>
      <c r="M146" s="46">
        <v>45218</v>
      </c>
      <c r="N146" s="46">
        <v>45406</v>
      </c>
      <c r="O146" s="46">
        <v>45392</v>
      </c>
      <c r="P146" s="29" t="s">
        <v>4990</v>
      </c>
      <c r="Q146" s="9">
        <v>3</v>
      </c>
      <c r="R146" s="9">
        <v>1</v>
      </c>
      <c r="S146" s="9">
        <v>8</v>
      </c>
      <c r="T146" s="9" t="s">
        <v>32</v>
      </c>
      <c r="U146" s="9">
        <v>11002</v>
      </c>
      <c r="V146" s="9">
        <v>11002</v>
      </c>
      <c r="W146" s="9" t="s">
        <v>5019</v>
      </c>
      <c r="X146" s="9" t="s">
        <v>4992</v>
      </c>
      <c r="Y146" s="9"/>
      <c r="Z146" s="9" t="s">
        <v>4980</v>
      </c>
      <c r="AA146" s="9" t="s">
        <v>5007</v>
      </c>
      <c r="AB146" s="9"/>
      <c r="AC146" s="9" t="s">
        <v>5006</v>
      </c>
      <c r="AD146" s="10"/>
      <c r="AE146" s="20" t="str">
        <f>VLOOKUP(E146,'FILIAIS PETZ'!A:Q,17,0)</f>
        <v>SP3</v>
      </c>
      <c r="AF146" s="20" t="str">
        <f>VLOOKUP(E146,'FILIAIS PETZ'!A:Q,3,0)</f>
        <v>FELICIO</v>
      </c>
      <c r="AG146" s="20" t="str">
        <f>VLOOKUP(E146,'FILIAIS PETZ'!A:Q,2,0)</f>
        <v>R3</v>
      </c>
      <c r="AH146" s="75">
        <v>1200</v>
      </c>
      <c r="AI146" s="68" t="s">
        <v>9106</v>
      </c>
      <c r="AJ146" s="43">
        <f>VLOOKUP(E146,'FILIAIS PETZ'!$A$2:$K$2000,11,0)</f>
        <v>18328118000966</v>
      </c>
      <c r="AK146" s="44">
        <v>18328118000966</v>
      </c>
    </row>
    <row r="147" spans="1:37" s="15" customFormat="1" ht="15" customHeight="1" thickBot="1" x14ac:dyDescent="0.25">
      <c r="A147" s="9" t="s">
        <v>9111</v>
      </c>
      <c r="B147" s="18">
        <f>VLOOKUP(C147,FORNECEDORES!D:E,2,0)</f>
        <v>55666</v>
      </c>
      <c r="C147" s="19" t="str">
        <f>VLOOKUP(D147,FORNECEDORES!A:D,4,0)</f>
        <v>33.045.885/0001-02</v>
      </c>
      <c r="D147" s="25" t="s">
        <v>2848</v>
      </c>
      <c r="E147" s="20" t="str">
        <f t="shared" si="9"/>
        <v>04 0069</v>
      </c>
      <c r="F147" s="59" t="s">
        <v>8968</v>
      </c>
      <c r="G147" s="21" t="str">
        <f>VLOOKUP(E147,'FILIAIS PETZ'!A:E,5,0)</f>
        <v>PETZ GIOVANNI PIRELLI</v>
      </c>
      <c r="H147" s="20" t="str">
        <f>VLOOKUP(E147,'FILIAIS PETZ'!A:D,4,0)</f>
        <v>GPIR-SP</v>
      </c>
      <c r="I147" s="46">
        <v>45202</v>
      </c>
      <c r="J147" s="9" t="s">
        <v>9111</v>
      </c>
      <c r="K147" s="9" t="s">
        <v>9035</v>
      </c>
      <c r="L147" s="29" t="s">
        <v>9112</v>
      </c>
      <c r="M147" s="46">
        <v>45218</v>
      </c>
      <c r="N147" s="46">
        <v>45406</v>
      </c>
      <c r="O147" s="46">
        <v>45392</v>
      </c>
      <c r="P147" s="29" t="s">
        <v>4990</v>
      </c>
      <c r="Q147" s="9">
        <v>3</v>
      </c>
      <c r="R147" s="9">
        <v>1</v>
      </c>
      <c r="S147" s="9">
        <v>8</v>
      </c>
      <c r="T147" s="9" t="s">
        <v>32</v>
      </c>
      <c r="U147" s="9">
        <v>11002</v>
      </c>
      <c r="V147" s="9">
        <v>11002</v>
      </c>
      <c r="W147" s="9" t="s">
        <v>5019</v>
      </c>
      <c r="X147" s="9" t="s">
        <v>4992</v>
      </c>
      <c r="Y147" s="9"/>
      <c r="Z147" s="9" t="s">
        <v>4980</v>
      </c>
      <c r="AA147" s="9" t="s">
        <v>5007</v>
      </c>
      <c r="AB147" s="9"/>
      <c r="AC147" s="9" t="s">
        <v>5006</v>
      </c>
      <c r="AD147" s="10"/>
      <c r="AE147" s="20" t="str">
        <f>VLOOKUP(E147,'FILIAIS PETZ'!A:Q,17,0)</f>
        <v>SP3</v>
      </c>
      <c r="AF147" s="20" t="str">
        <f>VLOOKUP(E147,'FILIAIS PETZ'!A:Q,3,0)</f>
        <v>FELICIO</v>
      </c>
      <c r="AG147" s="20" t="str">
        <f>VLOOKUP(E147,'FILIAIS PETZ'!A:Q,2,0)</f>
        <v>R3</v>
      </c>
      <c r="AH147" s="75">
        <v>1200</v>
      </c>
      <c r="AI147" s="68" t="s">
        <v>9106</v>
      </c>
      <c r="AJ147" s="43">
        <f>VLOOKUP(E147,'FILIAIS PETZ'!$A$2:$K$2000,11,0)</f>
        <v>18328118006905</v>
      </c>
      <c r="AK147" s="44">
        <v>18328118006905</v>
      </c>
    </row>
    <row r="148" spans="1:37" s="15" customFormat="1" ht="15" customHeight="1" thickBot="1" x14ac:dyDescent="0.25">
      <c r="A148" s="9" t="s">
        <v>9113</v>
      </c>
      <c r="B148" s="18">
        <f>VLOOKUP(C148,FORNECEDORES!D:E,2,0)</f>
        <v>55666</v>
      </c>
      <c r="C148" s="19" t="str">
        <f>VLOOKUP(D148,FORNECEDORES!A:D,4,0)</f>
        <v>33.045.885/0001-02</v>
      </c>
      <c r="D148" s="25" t="s">
        <v>2848</v>
      </c>
      <c r="E148" s="20" t="str">
        <f t="shared" si="9"/>
        <v>04 0138</v>
      </c>
      <c r="F148" s="59" t="s">
        <v>8627</v>
      </c>
      <c r="G148" s="21" t="str">
        <f>VLOOKUP(E148,'FILIAIS PETZ'!A:E,5,0)</f>
        <v>PETZ JOÃO FIRMINO</v>
      </c>
      <c r="H148" s="20" t="str">
        <f>VLOOKUP(E148,'FILIAIS PETZ'!A:D,4,0)</f>
        <v>JFIR-SP</v>
      </c>
      <c r="I148" s="46">
        <v>45202</v>
      </c>
      <c r="J148" s="9" t="s">
        <v>9113</v>
      </c>
      <c r="K148" s="9" t="s">
        <v>9035</v>
      </c>
      <c r="L148" s="29" t="s">
        <v>9114</v>
      </c>
      <c r="M148" s="46">
        <v>45218</v>
      </c>
      <c r="N148" s="46">
        <v>45406</v>
      </c>
      <c r="O148" s="46">
        <v>45392</v>
      </c>
      <c r="P148" s="29" t="s">
        <v>4990</v>
      </c>
      <c r="Q148" s="9">
        <v>3</v>
      </c>
      <c r="R148" s="9">
        <v>1</v>
      </c>
      <c r="S148" s="9">
        <v>8</v>
      </c>
      <c r="T148" s="9" t="s">
        <v>32</v>
      </c>
      <c r="U148" s="9">
        <v>11002</v>
      </c>
      <c r="V148" s="9">
        <v>11002</v>
      </c>
      <c r="W148" s="9" t="s">
        <v>5019</v>
      </c>
      <c r="X148" s="9" t="s">
        <v>4992</v>
      </c>
      <c r="Y148" s="9"/>
      <c r="Z148" s="9" t="s">
        <v>4980</v>
      </c>
      <c r="AA148" s="9" t="s">
        <v>5007</v>
      </c>
      <c r="AB148" s="9"/>
      <c r="AC148" s="9" t="s">
        <v>5006</v>
      </c>
      <c r="AD148" s="10"/>
      <c r="AE148" s="20" t="str">
        <f>VLOOKUP(E148,'FILIAIS PETZ'!A:Q,17,0)</f>
        <v>SP3</v>
      </c>
      <c r="AF148" s="20" t="str">
        <f>VLOOKUP(E148,'FILIAIS PETZ'!A:Q,3,0)</f>
        <v>FELICIO</v>
      </c>
      <c r="AG148" s="20" t="str">
        <f>VLOOKUP(E148,'FILIAIS PETZ'!A:Q,2,0)</f>
        <v>R3</v>
      </c>
      <c r="AH148" s="75">
        <v>1200</v>
      </c>
      <c r="AI148" s="68" t="s">
        <v>9106</v>
      </c>
      <c r="AJ148" s="43">
        <f>VLOOKUP(E148,'FILIAIS PETZ'!$A$2:$K$2000,11,0)</f>
        <v>18328118012972</v>
      </c>
      <c r="AK148" s="44">
        <v>18328118012972</v>
      </c>
    </row>
    <row r="149" spans="1:37" s="15" customFormat="1" ht="15" customHeight="1" thickBot="1" x14ac:dyDescent="0.25">
      <c r="A149" s="9" t="s">
        <v>9115</v>
      </c>
      <c r="B149" s="18">
        <f>VLOOKUP(C149,FORNECEDORES!D:E,2,0)</f>
        <v>55666</v>
      </c>
      <c r="C149" s="19" t="str">
        <f>VLOOKUP(D149,FORNECEDORES!A:D,4,0)</f>
        <v>33.045.885/0001-02</v>
      </c>
      <c r="D149" s="25" t="s">
        <v>2848</v>
      </c>
      <c r="E149" s="20" t="str">
        <f t="shared" si="9"/>
        <v>04 0181</v>
      </c>
      <c r="F149" s="59" t="s">
        <v>8969</v>
      </c>
      <c r="G149" s="21" t="str">
        <f>VLOOKUP(E149,'FILIAIS PETZ'!A:E,5,0)</f>
        <v>PETZ MAUA SHOPPING</v>
      </c>
      <c r="H149" s="20" t="str">
        <f>VLOOKUP(E149,'FILIAIS PETZ'!A:D,4,0)</f>
        <v>MAUA-SP</v>
      </c>
      <c r="I149" s="46">
        <v>45202</v>
      </c>
      <c r="J149" s="9" t="s">
        <v>9115</v>
      </c>
      <c r="K149" s="9" t="s">
        <v>9035</v>
      </c>
      <c r="L149" s="29" t="s">
        <v>9116</v>
      </c>
      <c r="M149" s="46">
        <v>45218</v>
      </c>
      <c r="N149" s="46">
        <v>45406</v>
      </c>
      <c r="O149" s="46">
        <v>45392</v>
      </c>
      <c r="P149" s="29" t="s">
        <v>4990</v>
      </c>
      <c r="Q149" s="9">
        <v>3</v>
      </c>
      <c r="R149" s="9">
        <v>1</v>
      </c>
      <c r="S149" s="9">
        <v>8</v>
      </c>
      <c r="T149" s="9" t="s">
        <v>32</v>
      </c>
      <c r="U149" s="9">
        <v>11002</v>
      </c>
      <c r="V149" s="9">
        <v>11002</v>
      </c>
      <c r="W149" s="9" t="s">
        <v>5019</v>
      </c>
      <c r="X149" s="9" t="s">
        <v>4992</v>
      </c>
      <c r="Y149" s="9"/>
      <c r="Z149" s="9" t="s">
        <v>4980</v>
      </c>
      <c r="AA149" s="9" t="s">
        <v>5007</v>
      </c>
      <c r="AB149" s="9"/>
      <c r="AC149" s="9" t="s">
        <v>5006</v>
      </c>
      <c r="AD149" s="10"/>
      <c r="AE149" s="20" t="str">
        <f>VLOOKUP(E149,'FILIAIS PETZ'!A:Q,17,0)</f>
        <v>SP3</v>
      </c>
      <c r="AF149" s="20" t="str">
        <f>VLOOKUP(E149,'FILIAIS PETZ'!A:Q,3,0)</f>
        <v>FELICIO</v>
      </c>
      <c r="AG149" s="20" t="str">
        <f>VLOOKUP(E149,'FILIAIS PETZ'!A:Q,2,0)</f>
        <v>R3</v>
      </c>
      <c r="AH149" s="75">
        <v>1200</v>
      </c>
      <c r="AI149" s="68" t="s">
        <v>9106</v>
      </c>
      <c r="AJ149" s="43">
        <f>VLOOKUP(E149,'FILIAIS PETZ'!$A$2:$K$2000,11,0)</f>
        <v>18328118016617</v>
      </c>
      <c r="AK149" s="44">
        <v>18328118016617</v>
      </c>
    </row>
    <row r="150" spans="1:37" s="15" customFormat="1" ht="15" customHeight="1" thickBot="1" x14ac:dyDescent="0.25">
      <c r="A150" s="9" t="s">
        <v>9117</v>
      </c>
      <c r="B150" s="18">
        <f>VLOOKUP(C150,FORNECEDORES!D:E,2,0)</f>
        <v>55666</v>
      </c>
      <c r="C150" s="19" t="str">
        <f>VLOOKUP(D150,FORNECEDORES!A:D,4,0)</f>
        <v>33.045.885/0001-02</v>
      </c>
      <c r="D150" s="25" t="s">
        <v>2848</v>
      </c>
      <c r="E150" s="20" t="str">
        <f t="shared" si="9"/>
        <v>04 0068</v>
      </c>
      <c r="F150" s="59" t="s">
        <v>8958</v>
      </c>
      <c r="G150" s="21" t="str">
        <f>VLOOKUP(E150,'FILIAIS PETZ'!A:E,5,0)</f>
        <v>PETZ PEREIRA BARRETO</v>
      </c>
      <c r="H150" s="20" t="str">
        <f>VLOOKUP(E150,'FILIAIS PETZ'!A:D,4,0)</f>
        <v>PBAR-SP</v>
      </c>
      <c r="I150" s="46">
        <v>45202</v>
      </c>
      <c r="J150" s="9" t="s">
        <v>9117</v>
      </c>
      <c r="K150" s="9" t="s">
        <v>9035</v>
      </c>
      <c r="L150" s="29" t="s">
        <v>9118</v>
      </c>
      <c r="M150" s="46">
        <v>45218</v>
      </c>
      <c r="N150" s="46">
        <v>45406</v>
      </c>
      <c r="O150" s="46">
        <v>45392</v>
      </c>
      <c r="P150" s="29" t="s">
        <v>4990</v>
      </c>
      <c r="Q150" s="9">
        <v>3</v>
      </c>
      <c r="R150" s="9">
        <v>1</v>
      </c>
      <c r="S150" s="9">
        <v>8</v>
      </c>
      <c r="T150" s="9" t="s">
        <v>32</v>
      </c>
      <c r="U150" s="9">
        <v>11002</v>
      </c>
      <c r="V150" s="9">
        <v>11002</v>
      </c>
      <c r="W150" s="9" t="s">
        <v>5019</v>
      </c>
      <c r="X150" s="9" t="s">
        <v>4992</v>
      </c>
      <c r="Y150" s="9"/>
      <c r="Z150" s="9" t="s">
        <v>4980</v>
      </c>
      <c r="AA150" s="9" t="s">
        <v>5007</v>
      </c>
      <c r="AB150" s="9"/>
      <c r="AC150" s="9" t="s">
        <v>5006</v>
      </c>
      <c r="AD150" s="10"/>
      <c r="AE150" s="20" t="str">
        <f>VLOOKUP(E150,'FILIAIS PETZ'!A:Q,17,0)</f>
        <v>SP3</v>
      </c>
      <c r="AF150" s="20" t="str">
        <f>VLOOKUP(E150,'FILIAIS PETZ'!A:Q,3,0)</f>
        <v>FELICIO</v>
      </c>
      <c r="AG150" s="20" t="str">
        <f>VLOOKUP(E150,'FILIAIS PETZ'!A:Q,2,0)</f>
        <v>R3</v>
      </c>
      <c r="AH150" s="75">
        <v>1200</v>
      </c>
      <c r="AI150" s="68" t="s">
        <v>9106</v>
      </c>
      <c r="AJ150" s="43">
        <f>VLOOKUP(E150,'FILIAIS PETZ'!$A$2:$K$2000,11,0)</f>
        <v>18328118007111</v>
      </c>
      <c r="AK150" s="44">
        <v>18328118007111</v>
      </c>
    </row>
    <row r="151" spans="1:37" s="15" customFormat="1" ht="15" customHeight="1" thickBot="1" x14ac:dyDescent="0.25">
      <c r="A151" s="9" t="s">
        <v>9119</v>
      </c>
      <c r="B151" s="18">
        <f>VLOOKUP(C151,FORNECEDORES!D:E,2,0)</f>
        <v>55666</v>
      </c>
      <c r="C151" s="19" t="str">
        <f>VLOOKUP(D151,FORNECEDORES!A:D,4,0)</f>
        <v>33.045.885/0001-02</v>
      </c>
      <c r="D151" s="25" t="s">
        <v>2848</v>
      </c>
      <c r="E151" s="20" t="str">
        <f t="shared" si="9"/>
        <v>04 0116</v>
      </c>
      <c r="F151" s="59" t="s">
        <v>8970</v>
      </c>
      <c r="G151" s="21" t="str">
        <f>VLOOKUP(E151,'FILIAIS PETZ'!A:E,5,0)</f>
        <v>PETZ SANTO ANDRE DOM PEDRO</v>
      </c>
      <c r="H151" s="20" t="str">
        <f>VLOOKUP(E151,'FILIAIS PETZ'!A:D,4,0)</f>
        <v>SADP-SP</v>
      </c>
      <c r="I151" s="46">
        <v>45202</v>
      </c>
      <c r="J151" s="9" t="s">
        <v>9119</v>
      </c>
      <c r="K151" s="9" t="s">
        <v>9035</v>
      </c>
      <c r="L151" s="29" t="s">
        <v>9120</v>
      </c>
      <c r="M151" s="46">
        <v>45218</v>
      </c>
      <c r="N151" s="46">
        <v>45406</v>
      </c>
      <c r="O151" s="46">
        <v>45392</v>
      </c>
      <c r="P151" s="29" t="s">
        <v>4990</v>
      </c>
      <c r="Q151" s="9">
        <v>3</v>
      </c>
      <c r="R151" s="9">
        <v>1</v>
      </c>
      <c r="S151" s="9">
        <v>8</v>
      </c>
      <c r="T151" s="9" t="s">
        <v>32</v>
      </c>
      <c r="U151" s="9">
        <v>11002</v>
      </c>
      <c r="V151" s="9">
        <v>11002</v>
      </c>
      <c r="W151" s="9" t="s">
        <v>5019</v>
      </c>
      <c r="X151" s="9" t="s">
        <v>4992</v>
      </c>
      <c r="Y151" s="9"/>
      <c r="Z151" s="9" t="s">
        <v>4980</v>
      </c>
      <c r="AA151" s="9" t="s">
        <v>5007</v>
      </c>
      <c r="AB151" s="9"/>
      <c r="AC151" s="9" t="s">
        <v>5006</v>
      </c>
      <c r="AD151" s="10"/>
      <c r="AE151" s="20" t="str">
        <f>VLOOKUP(E151,'FILIAIS PETZ'!A:Q,17,0)</f>
        <v>SP3</v>
      </c>
      <c r="AF151" s="20" t="str">
        <f>VLOOKUP(E151,'FILIAIS PETZ'!A:Q,3,0)</f>
        <v>FELICIO</v>
      </c>
      <c r="AG151" s="20" t="str">
        <f>VLOOKUP(E151,'FILIAIS PETZ'!A:Q,2,0)</f>
        <v>R3</v>
      </c>
      <c r="AH151" s="75">
        <v>1200</v>
      </c>
      <c r="AI151" s="68" t="s">
        <v>9106</v>
      </c>
      <c r="AJ151" s="43">
        <f>VLOOKUP(E151,'FILIAIS PETZ'!$A$2:$K$2000,11,0)</f>
        <v>18328118011062</v>
      </c>
      <c r="AK151" s="44">
        <v>18328118011062</v>
      </c>
    </row>
    <row r="152" spans="1:37" s="15" customFormat="1" ht="15" customHeight="1" thickBot="1" x14ac:dyDescent="0.25">
      <c r="A152" s="9" t="s">
        <v>9121</v>
      </c>
      <c r="B152" s="18">
        <f>VLOOKUP(C152,FORNECEDORES!D:E,2,0)</f>
        <v>55666</v>
      </c>
      <c r="C152" s="19" t="str">
        <f>VLOOKUP(D152,FORNECEDORES!A:D,4,0)</f>
        <v>33.045.885/0001-02</v>
      </c>
      <c r="D152" s="25" t="s">
        <v>2848</v>
      </c>
      <c r="E152" s="20" t="str">
        <f t="shared" si="9"/>
        <v>04 0003</v>
      </c>
      <c r="F152" s="59" t="s">
        <v>8971</v>
      </c>
      <c r="G152" s="21" t="str">
        <f>VLOOKUP(E152,'FILIAIS PETZ'!A:E,5,0)</f>
        <v>PETZ SAO BERNARDO</v>
      </c>
      <c r="H152" s="20" t="str">
        <f>VLOOKUP(E152,'FILIAIS PETZ'!A:D,4,0)</f>
        <v>SBCA-SP</v>
      </c>
      <c r="I152" s="46">
        <v>45202</v>
      </c>
      <c r="J152" s="9" t="s">
        <v>9121</v>
      </c>
      <c r="K152" s="9" t="s">
        <v>9035</v>
      </c>
      <c r="L152" s="29" t="s">
        <v>9122</v>
      </c>
      <c r="M152" s="46">
        <v>45218</v>
      </c>
      <c r="N152" s="46">
        <v>45406</v>
      </c>
      <c r="O152" s="46">
        <v>45392</v>
      </c>
      <c r="P152" s="29" t="s">
        <v>4990</v>
      </c>
      <c r="Q152" s="9">
        <v>3</v>
      </c>
      <c r="R152" s="9">
        <v>1</v>
      </c>
      <c r="S152" s="9">
        <v>8</v>
      </c>
      <c r="T152" s="9" t="s">
        <v>32</v>
      </c>
      <c r="U152" s="9">
        <v>11002</v>
      </c>
      <c r="V152" s="9">
        <v>11002</v>
      </c>
      <c r="W152" s="9" t="s">
        <v>5019</v>
      </c>
      <c r="X152" s="9" t="s">
        <v>4992</v>
      </c>
      <c r="Y152" s="9"/>
      <c r="Z152" s="9" t="s">
        <v>4980</v>
      </c>
      <c r="AA152" s="9" t="s">
        <v>5007</v>
      </c>
      <c r="AB152" s="9"/>
      <c r="AC152" s="9" t="s">
        <v>5006</v>
      </c>
      <c r="AD152" s="10"/>
      <c r="AE152" s="20" t="str">
        <f>VLOOKUP(E152,'FILIAIS PETZ'!A:Q,17,0)</f>
        <v>SP3</v>
      </c>
      <c r="AF152" s="20" t="str">
        <f>VLOOKUP(E152,'FILIAIS PETZ'!A:Q,3,0)</f>
        <v>FELICIO</v>
      </c>
      <c r="AG152" s="20" t="str">
        <f>VLOOKUP(E152,'FILIAIS PETZ'!A:Q,2,0)</f>
        <v>R3</v>
      </c>
      <c r="AH152" s="75">
        <v>1200</v>
      </c>
      <c r="AI152" s="68" t="s">
        <v>9106</v>
      </c>
      <c r="AJ152" s="43">
        <f>VLOOKUP(E152,'FILIAIS PETZ'!$A$2:$K$2000,11,0)</f>
        <v>18328118002152</v>
      </c>
      <c r="AK152" s="44">
        <v>18328118002152</v>
      </c>
    </row>
    <row r="153" spans="1:37" s="15" customFormat="1" ht="15" customHeight="1" thickBot="1" x14ac:dyDescent="0.25">
      <c r="A153" s="9" t="s">
        <v>9123</v>
      </c>
      <c r="B153" s="18">
        <f>VLOOKUP(C153,FORNECEDORES!D:E,2,0)</f>
        <v>55666</v>
      </c>
      <c r="C153" s="19" t="str">
        <f>VLOOKUP(D153,FORNECEDORES!A:D,4,0)</f>
        <v>33.045.885/0001-02</v>
      </c>
      <c r="D153" s="25" t="s">
        <v>2848</v>
      </c>
      <c r="E153" s="20" t="str">
        <f t="shared" si="9"/>
        <v>04 0017</v>
      </c>
      <c r="F153" s="59" t="s">
        <v>8713</v>
      </c>
      <c r="G153" s="21" t="str">
        <f>VLOOKUP(E153,'FILIAIS PETZ'!A:E,5,0)</f>
        <v>PETZ CARREFOUR SAO CAETANO</v>
      </c>
      <c r="H153" s="20" t="str">
        <f>VLOOKUP(E153,'FILIAIS PETZ'!A:D,4,0)</f>
        <v>SCSU-SP</v>
      </c>
      <c r="I153" s="46">
        <v>45202</v>
      </c>
      <c r="J153" s="9" t="s">
        <v>9123</v>
      </c>
      <c r="K153" s="9" t="s">
        <v>9035</v>
      </c>
      <c r="L153" s="29" t="s">
        <v>9124</v>
      </c>
      <c r="M153" s="46">
        <v>45218</v>
      </c>
      <c r="N153" s="46">
        <v>45406</v>
      </c>
      <c r="O153" s="46">
        <v>45392</v>
      </c>
      <c r="P153" s="29" t="s">
        <v>4990</v>
      </c>
      <c r="Q153" s="9">
        <v>3</v>
      </c>
      <c r="R153" s="9">
        <v>1</v>
      </c>
      <c r="S153" s="9">
        <v>8</v>
      </c>
      <c r="T153" s="9" t="s">
        <v>32</v>
      </c>
      <c r="U153" s="9">
        <v>11002</v>
      </c>
      <c r="V153" s="9">
        <v>11002</v>
      </c>
      <c r="W153" s="9" t="s">
        <v>5019</v>
      </c>
      <c r="X153" s="9" t="s">
        <v>4992</v>
      </c>
      <c r="Y153" s="9"/>
      <c r="Z153" s="9" t="s">
        <v>4980</v>
      </c>
      <c r="AA153" s="9" t="s">
        <v>5007</v>
      </c>
      <c r="AB153" s="9"/>
      <c r="AC153" s="9" t="s">
        <v>5006</v>
      </c>
      <c r="AD153" s="10"/>
      <c r="AE153" s="20" t="str">
        <f>VLOOKUP(E153,'FILIAIS PETZ'!A:Q,17,0)</f>
        <v>SP3</v>
      </c>
      <c r="AF153" s="20" t="str">
        <f>VLOOKUP(E153,'FILIAIS PETZ'!A:Q,3,0)</f>
        <v>FELICIO</v>
      </c>
      <c r="AG153" s="20" t="str">
        <f>VLOOKUP(E153,'FILIAIS PETZ'!A:Q,2,0)</f>
        <v>R3</v>
      </c>
      <c r="AH153" s="75">
        <v>1200</v>
      </c>
      <c r="AI153" s="68" t="s">
        <v>9106</v>
      </c>
      <c r="AJ153" s="43">
        <f>VLOOKUP(E153,'FILIAIS PETZ'!$A$2:$K$2000,11,0)</f>
        <v>18328118000532</v>
      </c>
      <c r="AK153" s="44">
        <v>18328118000532</v>
      </c>
    </row>
    <row r="154" spans="1:37" s="15" customFormat="1" ht="15" customHeight="1" thickBot="1" x14ac:dyDescent="0.25">
      <c r="A154" s="9" t="s">
        <v>9125</v>
      </c>
      <c r="B154" s="18">
        <f>VLOOKUP(C154,FORNECEDORES!D:E,2,0)</f>
        <v>55666</v>
      </c>
      <c r="C154" s="19" t="str">
        <f>VLOOKUP(D154,FORNECEDORES!A:D,4,0)</f>
        <v>33.045.885/0001-02</v>
      </c>
      <c r="D154" s="25" t="s">
        <v>2848</v>
      </c>
      <c r="E154" s="20" t="str">
        <f t="shared" si="9"/>
        <v>04 0258</v>
      </c>
      <c r="F154" s="59" t="s">
        <v>8972</v>
      </c>
      <c r="G154" s="21" t="str">
        <f>VLOOKUP(E154,'FILIAIS PETZ'!A:E,5,0)</f>
        <v xml:space="preserve">PETZ SHOPPING GRAND PLAZA </v>
      </c>
      <c r="H154" s="20" t="str">
        <f>VLOOKUP(E154,'FILIAIS PETZ'!A:D,4,0)</f>
        <v>SGPZ-SP</v>
      </c>
      <c r="I154" s="46">
        <v>45202</v>
      </c>
      <c r="J154" s="9" t="s">
        <v>9125</v>
      </c>
      <c r="K154" s="9" t="s">
        <v>9035</v>
      </c>
      <c r="L154" s="29" t="s">
        <v>9126</v>
      </c>
      <c r="M154" s="46">
        <v>45218</v>
      </c>
      <c r="N154" s="46">
        <v>45406</v>
      </c>
      <c r="O154" s="46">
        <v>45392</v>
      </c>
      <c r="P154" s="29" t="s">
        <v>4990</v>
      </c>
      <c r="Q154" s="9">
        <v>3</v>
      </c>
      <c r="R154" s="9">
        <v>1</v>
      </c>
      <c r="S154" s="9">
        <v>8</v>
      </c>
      <c r="T154" s="9" t="s">
        <v>32</v>
      </c>
      <c r="U154" s="9">
        <v>11002</v>
      </c>
      <c r="V154" s="9">
        <v>11002</v>
      </c>
      <c r="W154" s="9" t="s">
        <v>5019</v>
      </c>
      <c r="X154" s="9" t="s">
        <v>4992</v>
      </c>
      <c r="Y154" s="9"/>
      <c r="Z154" s="9" t="s">
        <v>4980</v>
      </c>
      <c r="AA154" s="9" t="s">
        <v>5007</v>
      </c>
      <c r="AB154" s="9"/>
      <c r="AC154" s="9" t="s">
        <v>5006</v>
      </c>
      <c r="AD154" s="10"/>
      <c r="AE154" s="20" t="str">
        <f>VLOOKUP(E154,'FILIAIS PETZ'!A:Q,17,0)</f>
        <v>SP3</v>
      </c>
      <c r="AF154" s="20" t="str">
        <f>VLOOKUP(E154,'FILIAIS PETZ'!A:Q,3,0)</f>
        <v>FELICIO</v>
      </c>
      <c r="AG154" s="20" t="str">
        <f>VLOOKUP(E154,'FILIAIS PETZ'!A:Q,2,0)</f>
        <v>R3</v>
      </c>
      <c r="AH154" s="75">
        <v>1200</v>
      </c>
      <c r="AI154" s="68" t="s">
        <v>9106</v>
      </c>
      <c r="AJ154" s="43" t="str">
        <f>VLOOKUP(E154,'FILIAIS PETZ'!$A$2:$K$2000,11,0)</f>
        <v>18.328.118/0249-89</v>
      </c>
      <c r="AK154" s="44" t="s">
        <v>9091</v>
      </c>
    </row>
    <row r="155" spans="1:37" s="15" customFormat="1" ht="15" customHeight="1" thickBot="1" x14ac:dyDescent="0.25">
      <c r="A155" s="9" t="s">
        <v>9127</v>
      </c>
      <c r="B155" s="18">
        <f>VLOOKUP(C155,FORNECEDORES!D:E,2,0)</f>
        <v>55666</v>
      </c>
      <c r="C155" s="19" t="str">
        <f>VLOOKUP(D155,FORNECEDORES!A:D,4,0)</f>
        <v>33.045.885/0001-02</v>
      </c>
      <c r="D155" s="25" t="s">
        <v>2848</v>
      </c>
      <c r="E155" s="20" t="str">
        <f t="shared" si="9"/>
        <v>04 0243</v>
      </c>
      <c r="F155" s="59" t="s">
        <v>8973</v>
      </c>
      <c r="G155" s="21" t="str">
        <f>VLOOKUP(E155,'FILIAIS PETZ'!A:E,5,0)</f>
        <v>PETZ SHOPPING GOLDEN SQUARE</v>
      </c>
      <c r="H155" s="20" t="str">
        <f>VLOOKUP(E155,'FILIAIS PETZ'!A:D,4,0)</f>
        <v>SGSQ-SP</v>
      </c>
      <c r="I155" s="46">
        <v>45202</v>
      </c>
      <c r="J155" s="9" t="s">
        <v>9127</v>
      </c>
      <c r="K155" s="9" t="s">
        <v>9035</v>
      </c>
      <c r="L155" s="29" t="s">
        <v>9128</v>
      </c>
      <c r="M155" s="46">
        <v>45218</v>
      </c>
      <c r="N155" s="46">
        <v>45406</v>
      </c>
      <c r="O155" s="46">
        <v>45392</v>
      </c>
      <c r="P155" s="29" t="s">
        <v>4990</v>
      </c>
      <c r="Q155" s="9">
        <v>3</v>
      </c>
      <c r="R155" s="9">
        <v>1</v>
      </c>
      <c r="S155" s="9">
        <v>8</v>
      </c>
      <c r="T155" s="9" t="s">
        <v>32</v>
      </c>
      <c r="U155" s="9">
        <v>11002</v>
      </c>
      <c r="V155" s="9">
        <v>11002</v>
      </c>
      <c r="W155" s="9" t="s">
        <v>5019</v>
      </c>
      <c r="X155" s="9" t="s">
        <v>4992</v>
      </c>
      <c r="Y155" s="9"/>
      <c r="Z155" s="9" t="s">
        <v>4980</v>
      </c>
      <c r="AA155" s="9" t="s">
        <v>5007</v>
      </c>
      <c r="AB155" s="9"/>
      <c r="AC155" s="9" t="s">
        <v>5006</v>
      </c>
      <c r="AD155" s="10"/>
      <c r="AE155" s="20" t="str">
        <f>VLOOKUP(E155,'FILIAIS PETZ'!A:Q,17,0)</f>
        <v>SP3</v>
      </c>
      <c r="AF155" s="20" t="str">
        <f>VLOOKUP(E155,'FILIAIS PETZ'!A:Q,3,0)</f>
        <v>FELICIO</v>
      </c>
      <c r="AG155" s="20" t="str">
        <f>VLOOKUP(E155,'FILIAIS PETZ'!A:Q,2,0)</f>
        <v>R3</v>
      </c>
      <c r="AH155" s="75">
        <v>1200</v>
      </c>
      <c r="AI155" s="68" t="s">
        <v>9106</v>
      </c>
      <c r="AJ155" s="43" t="str">
        <f>VLOOKUP(E155,'FILIAIS PETZ'!$A$2:$K$2000,11,0)</f>
        <v>18.328.118/0229-35</v>
      </c>
      <c r="AK155" s="44" t="s">
        <v>9061</v>
      </c>
    </row>
    <row r="156" spans="1:37" s="15" customFormat="1" ht="15" customHeight="1" thickBot="1" x14ac:dyDescent="0.25">
      <c r="A156" s="9" t="s">
        <v>9129</v>
      </c>
      <c r="B156" s="18">
        <f>VLOOKUP(C156,FORNECEDORES!D:E,2,0)</f>
        <v>55666</v>
      </c>
      <c r="C156" s="19" t="str">
        <f>VLOOKUP(D156,FORNECEDORES!A:D,4,0)</f>
        <v>33.045.885/0001-02</v>
      </c>
      <c r="D156" s="25" t="s">
        <v>2848</v>
      </c>
      <c r="E156" s="20" t="str">
        <f t="shared" si="9"/>
        <v>04 0044</v>
      </c>
      <c r="F156" s="59" t="s">
        <v>8974</v>
      </c>
      <c r="G156" s="21" t="str">
        <f>VLOOKUP(E156,'FILIAIS PETZ'!A:E,5,0)</f>
        <v>PETZ SANTO ANDRE</v>
      </c>
      <c r="H156" s="20" t="str">
        <f>VLOOKUP(E156,'FILIAIS PETZ'!A:D,4,0)</f>
        <v>STAD-SP</v>
      </c>
      <c r="I156" s="46">
        <v>45202</v>
      </c>
      <c r="J156" s="9" t="s">
        <v>9129</v>
      </c>
      <c r="K156" s="9" t="s">
        <v>9035</v>
      </c>
      <c r="L156" s="29" t="s">
        <v>9130</v>
      </c>
      <c r="M156" s="46">
        <v>45218</v>
      </c>
      <c r="N156" s="46">
        <v>45406</v>
      </c>
      <c r="O156" s="46">
        <v>45392</v>
      </c>
      <c r="P156" s="29" t="s">
        <v>4990</v>
      </c>
      <c r="Q156" s="9">
        <v>3</v>
      </c>
      <c r="R156" s="9">
        <v>1</v>
      </c>
      <c r="S156" s="9">
        <v>8</v>
      </c>
      <c r="T156" s="9" t="s">
        <v>32</v>
      </c>
      <c r="U156" s="9">
        <v>11002</v>
      </c>
      <c r="V156" s="9">
        <v>11002</v>
      </c>
      <c r="W156" s="9" t="s">
        <v>5019</v>
      </c>
      <c r="X156" s="9" t="s">
        <v>4992</v>
      </c>
      <c r="Y156" s="9"/>
      <c r="Z156" s="9" t="s">
        <v>4980</v>
      </c>
      <c r="AA156" s="9" t="s">
        <v>5007</v>
      </c>
      <c r="AB156" s="9"/>
      <c r="AC156" s="9" t="s">
        <v>5006</v>
      </c>
      <c r="AD156" s="10"/>
      <c r="AE156" s="20" t="str">
        <f>VLOOKUP(E156,'FILIAIS PETZ'!A:Q,17,0)</f>
        <v>SP3</v>
      </c>
      <c r="AF156" s="20" t="str">
        <f>VLOOKUP(E156,'FILIAIS PETZ'!A:Q,3,0)</f>
        <v>FELICIO</v>
      </c>
      <c r="AG156" s="20" t="str">
        <f>VLOOKUP(E156,'FILIAIS PETZ'!A:Q,2,0)</f>
        <v>R3</v>
      </c>
      <c r="AH156" s="75">
        <v>1200</v>
      </c>
      <c r="AI156" s="68" t="s">
        <v>9106</v>
      </c>
      <c r="AJ156" s="43">
        <f>VLOOKUP(E156,'FILIAIS PETZ'!$A$2:$K$2000,11,0)</f>
        <v>18328118004600</v>
      </c>
      <c r="AK156" s="44">
        <v>18328118004600</v>
      </c>
    </row>
    <row r="157" spans="1:37" s="15" customFormat="1" ht="15" customHeight="1" thickBot="1" x14ac:dyDescent="0.25">
      <c r="A157" s="9" t="s">
        <v>9131</v>
      </c>
      <c r="B157" s="18">
        <f>VLOOKUP(C157,FORNECEDORES!D:E,2,0)</f>
        <v>55566</v>
      </c>
      <c r="C157" s="19" t="str">
        <f>VLOOKUP(D157,FORNECEDORES!A:D,4,0)</f>
        <v>29.209.860/0001-11</v>
      </c>
      <c r="D157" s="25" t="s">
        <v>2679</v>
      </c>
      <c r="E157" s="20" t="str">
        <f t="shared" si="9"/>
        <v>04 0263</v>
      </c>
      <c r="F157" s="59" t="s">
        <v>8628</v>
      </c>
      <c r="G157" s="21" t="str">
        <f>VLOOKUP(E157,'FILIAIS PETZ'!A:E,5,0)</f>
        <v>PETZ PÃO DE AÇUCAR JABAQUARA</v>
      </c>
      <c r="H157" s="20" t="str">
        <f>VLOOKUP(E157,'FILIAIS PETZ'!A:D,4,0)</f>
        <v>JABQ-SP</v>
      </c>
      <c r="I157" s="46">
        <v>45202</v>
      </c>
      <c r="J157" s="9" t="s">
        <v>9131</v>
      </c>
      <c r="K157" s="9" t="s">
        <v>9035</v>
      </c>
      <c r="L157" s="29" t="s">
        <v>9132</v>
      </c>
      <c r="M157" s="46">
        <v>45239</v>
      </c>
      <c r="N157" s="46">
        <v>45315</v>
      </c>
      <c r="O157" s="46">
        <v>45296</v>
      </c>
      <c r="P157" s="29" t="s">
        <v>4990</v>
      </c>
      <c r="Q157" s="9">
        <v>3</v>
      </c>
      <c r="R157" s="9">
        <v>1</v>
      </c>
      <c r="S157" s="9">
        <v>8</v>
      </c>
      <c r="T157" s="9" t="s">
        <v>32</v>
      </c>
      <c r="U157" s="9">
        <v>11002</v>
      </c>
      <c r="V157" s="9">
        <v>11002</v>
      </c>
      <c r="W157" s="9" t="s">
        <v>5019</v>
      </c>
      <c r="X157" s="9" t="s">
        <v>4992</v>
      </c>
      <c r="Y157" s="9"/>
      <c r="Z157" s="9" t="s">
        <v>4980</v>
      </c>
      <c r="AA157" s="9" t="s">
        <v>5007</v>
      </c>
      <c r="AB157" s="9"/>
      <c r="AC157" s="9" t="s">
        <v>5006</v>
      </c>
      <c r="AD157" s="10"/>
      <c r="AE157" s="20" t="str">
        <f>VLOOKUP(E157,'FILIAIS PETZ'!A:Q,17,0)</f>
        <v>SP3</v>
      </c>
      <c r="AF157" s="20" t="str">
        <f>VLOOKUP(E157,'FILIAIS PETZ'!A:Q,3,0)</f>
        <v>FELICIO</v>
      </c>
      <c r="AG157" s="20" t="str">
        <f>VLOOKUP(E157,'FILIAIS PETZ'!A:Q,2,0)</f>
        <v>R3</v>
      </c>
      <c r="AH157" s="75">
        <v>1000</v>
      </c>
      <c r="AI157" s="68" t="s">
        <v>9133</v>
      </c>
      <c r="AJ157" s="43" t="str">
        <f>VLOOKUP(E157,'FILIAIS PETZ'!$A$2:$K$2000,11,0)</f>
        <v>18.328.118/0258-70</v>
      </c>
      <c r="AK157" s="44" t="s">
        <v>9134</v>
      </c>
    </row>
    <row r="158" spans="1:37" s="15" customFormat="1" ht="15" customHeight="1" thickBot="1" x14ac:dyDescent="0.25">
      <c r="A158" s="9">
        <v>771414</v>
      </c>
      <c r="B158" s="18">
        <f>VLOOKUP(C158,FORNECEDORES!D:E,2,0)</f>
        <v>5428</v>
      </c>
      <c r="C158" s="19" t="str">
        <f>VLOOKUP(D158,FORNECEDORES!A:D,4,0)</f>
        <v>05.196.244/0001-05</v>
      </c>
      <c r="D158" s="25" t="s">
        <v>1478</v>
      </c>
      <c r="E158" s="20" t="str">
        <f t="shared" si="9"/>
        <v>04 0181</v>
      </c>
      <c r="F158" s="59" t="s">
        <v>8969</v>
      </c>
      <c r="G158" s="21" t="str">
        <f>VLOOKUP(E158,'FILIAIS PETZ'!A:E,5,0)</f>
        <v>PETZ MAUA SHOPPING</v>
      </c>
      <c r="H158" s="20" t="str">
        <f>VLOOKUP(E158,'FILIAIS PETZ'!A:D,4,0)</f>
        <v>MAUA-SP</v>
      </c>
      <c r="I158" s="46">
        <v>45219</v>
      </c>
      <c r="J158" s="9">
        <v>771414</v>
      </c>
      <c r="K158" s="9" t="s">
        <v>9035</v>
      </c>
      <c r="L158" s="29" t="s">
        <v>9136</v>
      </c>
      <c r="M158" s="46">
        <v>45231</v>
      </c>
      <c r="N158" s="46">
        <v>45357</v>
      </c>
      <c r="O158" s="46">
        <v>45338</v>
      </c>
      <c r="P158" s="29" t="s">
        <v>4990</v>
      </c>
      <c r="Q158" s="9">
        <v>3</v>
      </c>
      <c r="R158" s="9">
        <v>1</v>
      </c>
      <c r="S158" s="9">
        <v>8</v>
      </c>
      <c r="T158" s="9" t="s">
        <v>32</v>
      </c>
      <c r="U158" s="9">
        <v>11002</v>
      </c>
      <c r="V158" s="9">
        <v>11002</v>
      </c>
      <c r="W158" s="9" t="s">
        <v>5021</v>
      </c>
      <c r="X158" s="9" t="s">
        <v>4996</v>
      </c>
      <c r="Y158" s="9"/>
      <c r="Z158" s="9" t="s">
        <v>4997</v>
      </c>
      <c r="AA158" s="9" t="s">
        <v>5068</v>
      </c>
      <c r="AB158" s="9"/>
      <c r="AC158" s="9" t="s">
        <v>5006</v>
      </c>
      <c r="AD158" s="10"/>
      <c r="AE158" s="20" t="str">
        <f>VLOOKUP(E158,'FILIAIS PETZ'!A:Q,17,0)</f>
        <v>SP3</v>
      </c>
      <c r="AF158" s="20" t="str">
        <f>VLOOKUP(E158,'FILIAIS PETZ'!A:Q,3,0)</f>
        <v>FELICIO</v>
      </c>
      <c r="AG158" s="20" t="str">
        <f>VLOOKUP(E158,'FILIAIS PETZ'!A:Q,2,0)</f>
        <v>R3</v>
      </c>
      <c r="AH158" s="75">
        <v>2500</v>
      </c>
      <c r="AI158" s="68" t="s">
        <v>9137</v>
      </c>
      <c r="AJ158" s="43">
        <f>VLOOKUP(E158,'FILIAIS PETZ'!$A$2:$K$2000,11,0)</f>
        <v>18328118016617</v>
      </c>
      <c r="AK158" s="44">
        <v>18328118016617</v>
      </c>
    </row>
    <row r="159" spans="1:37" s="15" customFormat="1" ht="15" customHeight="1" thickBot="1" x14ac:dyDescent="0.25">
      <c r="A159" s="9" t="str">
        <f t="shared" ref="A159:A166" si="12">J159</f>
        <v>PREVENTIVA</v>
      </c>
      <c r="B159" s="18">
        <f>VLOOKUP(C159,FORNECEDORES!D:E,2,0)</f>
        <v>464584</v>
      </c>
      <c r="C159" s="19" t="str">
        <f>VLOOKUP(D159,FORNECEDORES!A:D,4,0)</f>
        <v>92.753.268/0016-07</v>
      </c>
      <c r="D159" s="25" t="s">
        <v>4463</v>
      </c>
      <c r="E159" s="20" t="str">
        <f t="shared" si="9"/>
        <v>04 0240</v>
      </c>
      <c r="F159" s="28" t="s">
        <v>4955</v>
      </c>
      <c r="G159" s="21" t="str">
        <f>VLOOKUP(E159,'FILIAIS PETZ'!A:E,5,0)</f>
        <v xml:space="preserve">CENTRO DE DISTRIBUIÇÃO HIDROLANDIA </v>
      </c>
      <c r="H159" s="20" t="str">
        <f>VLOOKUP(E159,'FILIAIS PETZ'!A:D,4,0)</f>
        <v>CDHD-GO</v>
      </c>
      <c r="I159" s="46">
        <v>45231</v>
      </c>
      <c r="J159" s="10" t="s">
        <v>4980</v>
      </c>
      <c r="K159" s="10" t="s">
        <v>5181</v>
      </c>
      <c r="L159" s="28" t="s">
        <v>5465</v>
      </c>
      <c r="M159" s="46">
        <v>45265</v>
      </c>
      <c r="N159" s="46">
        <v>45336</v>
      </c>
      <c r="O159" s="46">
        <v>45303</v>
      </c>
      <c r="P159" s="28" t="s">
        <v>4998</v>
      </c>
      <c r="Q159" s="10">
        <v>3</v>
      </c>
      <c r="R159" s="10" t="s">
        <v>4991</v>
      </c>
      <c r="S159" s="10" t="s">
        <v>4983</v>
      </c>
      <c r="T159" s="10" t="s">
        <v>32</v>
      </c>
      <c r="U159" s="10">
        <v>11002</v>
      </c>
      <c r="V159" s="10">
        <v>11002</v>
      </c>
      <c r="W159" s="10"/>
      <c r="X159" s="10" t="s">
        <v>4996</v>
      </c>
      <c r="Y159" s="10"/>
      <c r="Z159" s="10" t="s">
        <v>4980</v>
      </c>
      <c r="AA159" s="10"/>
      <c r="AB159" s="10"/>
      <c r="AC159" s="10" t="s">
        <v>4999</v>
      </c>
      <c r="AD159" s="29"/>
      <c r="AE159" s="20" t="str">
        <f>VLOOKUP(E159,'FILIAIS PETZ'!A:Q,17,0)</f>
        <v>CD</v>
      </c>
      <c r="AF159" s="20" t="str">
        <f>VLOOKUP(E159,'FILIAIS PETZ'!A:Q,3,0)</f>
        <v>FELICIO</v>
      </c>
      <c r="AG159" s="20" t="str">
        <f>VLOOKUP(E159,'FILIAIS PETZ'!A:Q,2,0)</f>
        <v>CD</v>
      </c>
      <c r="AH159" s="75">
        <v>716.47</v>
      </c>
      <c r="AI159" s="16" t="s">
        <v>6144</v>
      </c>
      <c r="AJ159" s="43" t="str">
        <f>VLOOKUP(E159,'FILIAIS PETZ'!$A$2:$K$2000,11,0)</f>
        <v>18.328.118/0228-54</v>
      </c>
      <c r="AK159" s="44" t="str">
        <f t="shared" ref="AK159:AK165" si="13">AJ159</f>
        <v>18.328.118/0228-54</v>
      </c>
    </row>
    <row r="160" spans="1:37" s="15" customFormat="1" ht="15" customHeight="1" thickBot="1" x14ac:dyDescent="0.3">
      <c r="A160" s="9" t="str">
        <f t="shared" si="12"/>
        <v>PREVENTIVA</v>
      </c>
      <c r="B160" s="18">
        <f>VLOOKUP(C160,FORNECEDORES!D:E,2,0)</f>
        <v>25095</v>
      </c>
      <c r="C160" s="19" t="str">
        <f>VLOOKUP(D160,FORNECEDORES!A:D,4,0)</f>
        <v>29.739.737/0049-57</v>
      </c>
      <c r="D160" s="63" t="s">
        <v>7602</v>
      </c>
      <c r="E160" s="20" t="str">
        <f t="shared" si="9"/>
        <v>04 0073</v>
      </c>
      <c r="F160" s="28" t="s">
        <v>4953</v>
      </c>
      <c r="G160" s="21" t="str">
        <f>VLOOKUP(E160,'FILIAIS PETZ'!A:E,5,0)</f>
        <v>PETZ CAMPO GRANDE</v>
      </c>
      <c r="H160" s="20" t="str">
        <f>VLOOKUP(E160,'FILIAIS PETZ'!A:D,4,0)</f>
        <v>CGDE-MS</v>
      </c>
      <c r="I160" s="46">
        <v>45231</v>
      </c>
      <c r="J160" s="10" t="s">
        <v>4980</v>
      </c>
      <c r="K160" s="10" t="s">
        <v>5858</v>
      </c>
      <c r="L160" s="28" t="s">
        <v>7845</v>
      </c>
      <c r="M160" s="46">
        <v>45294</v>
      </c>
      <c r="N160" s="46">
        <v>45476</v>
      </c>
      <c r="O160" s="46">
        <v>45461</v>
      </c>
      <c r="P160" s="28" t="s">
        <v>4998</v>
      </c>
      <c r="Q160" s="10">
        <v>3</v>
      </c>
      <c r="R160" s="10" t="s">
        <v>4991</v>
      </c>
      <c r="S160" s="10" t="s">
        <v>4983</v>
      </c>
      <c r="T160" s="10" t="s">
        <v>32</v>
      </c>
      <c r="U160" s="10">
        <v>11002</v>
      </c>
      <c r="V160" s="10">
        <v>11002</v>
      </c>
      <c r="W160" s="10"/>
      <c r="X160" s="10" t="s">
        <v>5033</v>
      </c>
      <c r="Y160" s="10"/>
      <c r="Z160" s="10" t="s">
        <v>4980</v>
      </c>
      <c r="AA160" s="10"/>
      <c r="AB160" s="10"/>
      <c r="AC160" s="10" t="s">
        <v>4999</v>
      </c>
      <c r="AD160" s="29"/>
      <c r="AE160" s="20" t="str">
        <f>VLOOKUP(E160,'FILIAIS PETZ'!A:Q,17,0)</f>
        <v>CO-1</v>
      </c>
      <c r="AF160" s="20" t="str">
        <f>VLOOKUP(E160,'FILIAIS PETZ'!A:Q,3,0)</f>
        <v>FELICIO</v>
      </c>
      <c r="AG160" s="20" t="str">
        <f>VLOOKUP(E160,'FILIAIS PETZ'!A:Q,2,0)</f>
        <v>R3</v>
      </c>
      <c r="AH160" s="75">
        <v>370</v>
      </c>
      <c r="AI160" s="16" t="s">
        <v>5071</v>
      </c>
      <c r="AJ160" s="43">
        <f>VLOOKUP(E160,'FILIAIS PETZ'!$A$2:$K$2000,11,0)</f>
        <v>18328118007383</v>
      </c>
      <c r="AK160" s="44">
        <f t="shared" si="13"/>
        <v>18328118007383</v>
      </c>
    </row>
    <row r="161" spans="1:37" s="15" customFormat="1" ht="15" customHeight="1" thickBot="1" x14ac:dyDescent="0.25">
      <c r="A161" s="9" t="str">
        <f t="shared" si="12"/>
        <v>PREVENTIVA</v>
      </c>
      <c r="B161" s="18">
        <f>VLOOKUP(C161,FORNECEDORES!D:E,2,0)</f>
        <v>179505</v>
      </c>
      <c r="C161" s="19" t="str">
        <f>VLOOKUP(D161,FORNECEDORES!A:D,4,0)</f>
        <v>29.739.737/0046-04</v>
      </c>
      <c r="D161" s="62" t="s">
        <v>7599</v>
      </c>
      <c r="E161" s="20" t="str">
        <f t="shared" si="9"/>
        <v>04 0032</v>
      </c>
      <c r="F161" s="28" t="s">
        <v>4951</v>
      </c>
      <c r="G161" s="21" t="str">
        <f>VLOOKUP(E161,'FILIAIS PETZ'!A:E,5,0)</f>
        <v>PETZ JAGUARE</v>
      </c>
      <c r="H161" s="20" t="str">
        <f>VLOOKUP(E161,'FILIAIS PETZ'!A:D,4,0)</f>
        <v>JGRE-SP</v>
      </c>
      <c r="I161" s="46">
        <v>45231</v>
      </c>
      <c r="J161" s="10" t="s">
        <v>4980</v>
      </c>
      <c r="K161" s="10" t="s">
        <v>5858</v>
      </c>
      <c r="L161" s="28" t="s">
        <v>7610</v>
      </c>
      <c r="M161" s="46">
        <v>45294</v>
      </c>
      <c r="N161" s="46">
        <v>45448</v>
      </c>
      <c r="O161" s="46">
        <v>45426</v>
      </c>
      <c r="P161" s="28" t="s">
        <v>4998</v>
      </c>
      <c r="Q161" s="10">
        <v>3</v>
      </c>
      <c r="R161" s="10" t="s">
        <v>4991</v>
      </c>
      <c r="S161" s="10" t="s">
        <v>4983</v>
      </c>
      <c r="T161" s="10" t="s">
        <v>32</v>
      </c>
      <c r="U161" s="10">
        <v>11002</v>
      </c>
      <c r="V161" s="10">
        <v>11002</v>
      </c>
      <c r="W161" s="10"/>
      <c r="X161" s="10" t="s">
        <v>5033</v>
      </c>
      <c r="Y161" s="10"/>
      <c r="Z161" s="10" t="s">
        <v>4980</v>
      </c>
      <c r="AA161" s="10"/>
      <c r="AB161" s="10"/>
      <c r="AC161" s="10" t="s">
        <v>4999</v>
      </c>
      <c r="AD161" s="29"/>
      <c r="AE161" s="20" t="str">
        <f>VLOOKUP(E161,'FILIAIS PETZ'!A:Q,17,0)</f>
        <v>SP7</v>
      </c>
      <c r="AF161" s="20" t="str">
        <f>VLOOKUP(E161,'FILIAIS PETZ'!A:Q,3,0)</f>
        <v>FELICIO</v>
      </c>
      <c r="AG161" s="20" t="str">
        <f>VLOOKUP(E161,'FILIAIS PETZ'!A:Q,2,0)</f>
        <v>R3</v>
      </c>
      <c r="AH161" s="75">
        <v>740</v>
      </c>
      <c r="AI161" s="16" t="s">
        <v>5071</v>
      </c>
      <c r="AJ161" s="43">
        <f>VLOOKUP(E161,'FILIAIS PETZ'!$A$2:$K$2000,11,0)</f>
        <v>18328118003205</v>
      </c>
      <c r="AK161" s="44">
        <f t="shared" si="13"/>
        <v>18328118003205</v>
      </c>
    </row>
    <row r="162" spans="1:37" s="15" customFormat="1" ht="15" customHeight="1" thickBot="1" x14ac:dyDescent="0.25">
      <c r="A162" s="9" t="str">
        <f t="shared" si="12"/>
        <v>PREVENTIVA</v>
      </c>
      <c r="B162" s="18">
        <f>VLOOKUP(C162,FORNECEDORES!D:E,2,0)</f>
        <v>55566</v>
      </c>
      <c r="C162" s="19" t="str">
        <f>VLOOKUP(D162,FORNECEDORES!A:D,4,0)</f>
        <v>29.209.860/0001-11</v>
      </c>
      <c r="D162" s="25" t="s">
        <v>2679</v>
      </c>
      <c r="E162" s="20" t="str">
        <f t="shared" si="9"/>
        <v>04 0007</v>
      </c>
      <c r="F162" s="28" t="s">
        <v>4950</v>
      </c>
      <c r="G162" s="21" t="str">
        <f>VLOOKUP(E162,'FILIAIS PETZ'!A:E,5,0)</f>
        <v>PETZ SOROCABA</v>
      </c>
      <c r="H162" s="20" t="str">
        <f>VLOOKUP(E162,'FILIAIS PETZ'!A:D,4,0)</f>
        <v>SCBA-SP</v>
      </c>
      <c r="I162" s="46">
        <v>45231</v>
      </c>
      <c r="J162" s="10" t="s">
        <v>4980</v>
      </c>
      <c r="K162" s="10" t="s">
        <v>5181</v>
      </c>
      <c r="L162" s="28" t="s">
        <v>5263</v>
      </c>
      <c r="M162" s="46">
        <v>45202</v>
      </c>
      <c r="N162" s="46">
        <v>45322</v>
      </c>
      <c r="O162" s="46">
        <v>45296</v>
      </c>
      <c r="P162" s="28" t="s">
        <v>4998</v>
      </c>
      <c r="Q162" s="10">
        <v>3</v>
      </c>
      <c r="R162" s="10" t="s">
        <v>4991</v>
      </c>
      <c r="S162" s="10" t="s">
        <v>4983</v>
      </c>
      <c r="T162" s="10" t="s">
        <v>32</v>
      </c>
      <c r="U162" s="10">
        <v>11002</v>
      </c>
      <c r="V162" s="10">
        <v>11002</v>
      </c>
      <c r="W162" s="10"/>
      <c r="X162" s="10" t="s">
        <v>4992</v>
      </c>
      <c r="Y162" s="10"/>
      <c r="Z162" s="10" t="s">
        <v>4980</v>
      </c>
      <c r="AA162" s="10"/>
      <c r="AB162" s="10"/>
      <c r="AC162" s="10" t="s">
        <v>4999</v>
      </c>
      <c r="AD162" s="29"/>
      <c r="AE162" s="20" t="str">
        <f>VLOOKUP(E162,'FILIAIS PETZ'!A:Q,17,0)</f>
        <v>SP7</v>
      </c>
      <c r="AF162" s="20" t="str">
        <f>VLOOKUP(E162,'FILIAIS PETZ'!A:Q,3,0)</f>
        <v>FELICIO</v>
      </c>
      <c r="AG162" s="20" t="str">
        <f>VLOOKUP(E162,'FILIAIS PETZ'!A:Q,2,0)</f>
        <v>R3</v>
      </c>
      <c r="AH162" s="75">
        <v>1500</v>
      </c>
      <c r="AI162" s="16" t="s">
        <v>5069</v>
      </c>
      <c r="AJ162" s="43">
        <f>VLOOKUP(E162,'FILIAIS PETZ'!$A$2:$K$2000,11,0)</f>
        <v>18328118001695</v>
      </c>
      <c r="AK162" s="44">
        <f t="shared" si="13"/>
        <v>18328118001695</v>
      </c>
    </row>
    <row r="163" spans="1:37" s="15" customFormat="1" ht="15" customHeight="1" thickBot="1" x14ac:dyDescent="0.25">
      <c r="A163" s="9" t="str">
        <f t="shared" si="12"/>
        <v>PREVENTIVA</v>
      </c>
      <c r="B163" s="18">
        <f>VLOOKUP(C163,FORNECEDORES!D:E,2,0)</f>
        <v>55566</v>
      </c>
      <c r="C163" s="19" t="str">
        <f>VLOOKUP(D163,FORNECEDORES!A:D,4,0)</f>
        <v>29.209.860/0001-11</v>
      </c>
      <c r="D163" s="25" t="s">
        <v>2679</v>
      </c>
      <c r="E163" s="20" t="str">
        <f t="shared" si="9"/>
        <v>04 0166</v>
      </c>
      <c r="F163" s="28" t="s">
        <v>4932</v>
      </c>
      <c r="G163" s="21" t="str">
        <f>VLOOKUP(E163,'FILIAIS PETZ'!A:E,5,0)</f>
        <v>PETZ SOROCABA TAUSTE</v>
      </c>
      <c r="H163" s="20" t="str">
        <f>VLOOKUP(E163,'FILIAIS PETZ'!A:D,4,0)</f>
        <v>SOTT-SP</v>
      </c>
      <c r="I163" s="46">
        <v>45231</v>
      </c>
      <c r="J163" s="10" t="s">
        <v>4980</v>
      </c>
      <c r="K163" s="10" t="s">
        <v>5181</v>
      </c>
      <c r="L163" s="28" t="s">
        <v>5265</v>
      </c>
      <c r="M163" s="46">
        <v>45202</v>
      </c>
      <c r="N163" s="46">
        <v>45322</v>
      </c>
      <c r="O163" s="46">
        <v>45296</v>
      </c>
      <c r="P163" s="28" t="s">
        <v>4998</v>
      </c>
      <c r="Q163" s="10">
        <v>3</v>
      </c>
      <c r="R163" s="10" t="s">
        <v>4991</v>
      </c>
      <c r="S163" s="10" t="s">
        <v>4983</v>
      </c>
      <c r="T163" s="10" t="s">
        <v>32</v>
      </c>
      <c r="U163" s="10">
        <v>11002</v>
      </c>
      <c r="V163" s="10">
        <v>11002</v>
      </c>
      <c r="W163" s="10"/>
      <c r="X163" s="10" t="s">
        <v>4992</v>
      </c>
      <c r="Y163" s="10"/>
      <c r="Z163" s="10" t="s">
        <v>4980</v>
      </c>
      <c r="AA163" s="10"/>
      <c r="AB163" s="10"/>
      <c r="AC163" s="10" t="s">
        <v>4999</v>
      </c>
      <c r="AD163" s="29"/>
      <c r="AE163" s="20" t="str">
        <f>VLOOKUP(E163,'FILIAIS PETZ'!A:Q,17,0)</f>
        <v>SP7</v>
      </c>
      <c r="AF163" s="20" t="str">
        <f>VLOOKUP(E163,'FILIAIS PETZ'!A:Q,3,0)</f>
        <v>FELICIO</v>
      </c>
      <c r="AG163" s="20" t="str">
        <f>VLOOKUP(E163,'FILIAIS PETZ'!A:Q,2,0)</f>
        <v>R3</v>
      </c>
      <c r="AH163" s="75">
        <v>1000</v>
      </c>
      <c r="AI163" s="16" t="s">
        <v>5069</v>
      </c>
      <c r="AJ163" s="43">
        <f>VLOOKUP(E163,'FILIAIS PETZ'!$A$2:$K$2000,11,0)</f>
        <v>18328118015998</v>
      </c>
      <c r="AK163" s="44">
        <f t="shared" si="13"/>
        <v>18328118015998</v>
      </c>
    </row>
    <row r="164" spans="1:37" s="15" customFormat="1" ht="15" customHeight="1" thickBot="1" x14ac:dyDescent="0.25">
      <c r="A164" s="9" t="str">
        <f t="shared" si="12"/>
        <v>PREVENTIVA</v>
      </c>
      <c r="B164" s="18">
        <f>VLOOKUP(C164,FORNECEDORES!D:E,2,0)</f>
        <v>379469</v>
      </c>
      <c r="C164" s="19" t="str">
        <f>VLOOKUP(D164,FORNECEDORES!A:D,4,0)</f>
        <v>01.704.331/0001-75</v>
      </c>
      <c r="D164" s="25" t="s">
        <v>4064</v>
      </c>
      <c r="E164" s="20" t="str">
        <f t="shared" si="9"/>
        <v>04 0032</v>
      </c>
      <c r="F164" s="28" t="s">
        <v>4951</v>
      </c>
      <c r="G164" s="21" t="str">
        <f>VLOOKUP(E164,'FILIAIS PETZ'!A:E,5,0)</f>
        <v>PETZ JAGUARE</v>
      </c>
      <c r="H164" s="20" t="str">
        <f>VLOOKUP(E164,'FILIAIS PETZ'!A:D,4,0)</f>
        <v>JGRE-SP</v>
      </c>
      <c r="I164" s="46">
        <v>45231</v>
      </c>
      <c r="J164" s="10" t="s">
        <v>4980</v>
      </c>
      <c r="K164" s="10" t="s">
        <v>5858</v>
      </c>
      <c r="L164" s="28" t="s">
        <v>11555</v>
      </c>
      <c r="M164" s="46">
        <v>45296</v>
      </c>
      <c r="N164" s="46">
        <v>45525</v>
      </c>
      <c r="O164" s="46">
        <v>45511</v>
      </c>
      <c r="P164" s="28" t="s">
        <v>4998</v>
      </c>
      <c r="Q164" s="10">
        <v>3</v>
      </c>
      <c r="R164" s="10" t="s">
        <v>4991</v>
      </c>
      <c r="S164" s="10" t="s">
        <v>4983</v>
      </c>
      <c r="T164" s="10" t="s">
        <v>32</v>
      </c>
      <c r="U164" s="10">
        <v>11002</v>
      </c>
      <c r="V164" s="10">
        <v>11002</v>
      </c>
      <c r="W164" s="10" t="s">
        <v>5019</v>
      </c>
      <c r="X164" s="10" t="s">
        <v>4985</v>
      </c>
      <c r="Y164" s="10"/>
      <c r="Z164" s="10" t="s">
        <v>4980</v>
      </c>
      <c r="AA164" s="10" t="s">
        <v>4989</v>
      </c>
      <c r="AB164" s="10"/>
      <c r="AC164" s="10" t="s">
        <v>4999</v>
      </c>
      <c r="AD164" s="29"/>
      <c r="AE164" s="20" t="str">
        <f>VLOOKUP(E164,'FILIAIS PETZ'!A:Q,17,0)</f>
        <v>SP7</v>
      </c>
      <c r="AF164" s="20" t="str">
        <f>VLOOKUP(E164,'FILIAIS PETZ'!A:Q,3,0)</f>
        <v>FELICIO</v>
      </c>
      <c r="AG164" s="20" t="str">
        <f>VLOOKUP(E164,'FILIAIS PETZ'!A:Q,2,0)</f>
        <v>R3</v>
      </c>
      <c r="AH164" s="75">
        <v>400</v>
      </c>
      <c r="AI164" s="16" t="s">
        <v>5072</v>
      </c>
      <c r="AJ164" s="43">
        <f>VLOOKUP(E164,'FILIAIS PETZ'!$A$2:$K$2000,11,0)</f>
        <v>18328118003205</v>
      </c>
      <c r="AK164" s="44">
        <f t="shared" si="13"/>
        <v>18328118003205</v>
      </c>
    </row>
    <row r="165" spans="1:37" s="15" customFormat="1" ht="15" customHeight="1" thickBot="1" x14ac:dyDescent="0.25">
      <c r="A165" s="9" t="str">
        <f t="shared" si="12"/>
        <v>PREVENTIVA</v>
      </c>
      <c r="B165" s="18">
        <f>VLOOKUP(C165,FORNECEDORES!D:E,2,0)</f>
        <v>379469</v>
      </c>
      <c r="C165" s="19" t="str">
        <f>VLOOKUP(D165,FORNECEDORES!A:D,4,0)</f>
        <v>01.704.331/0001-75</v>
      </c>
      <c r="D165" s="25" t="s">
        <v>4064</v>
      </c>
      <c r="E165" s="20" t="str">
        <f t="shared" si="9"/>
        <v>04 0032</v>
      </c>
      <c r="F165" s="28" t="s">
        <v>4951</v>
      </c>
      <c r="G165" s="21" t="str">
        <f>VLOOKUP(E165,'FILIAIS PETZ'!A:E,5,0)</f>
        <v>PETZ JAGUARE</v>
      </c>
      <c r="H165" s="20" t="str">
        <f>VLOOKUP(E165,'FILIAIS PETZ'!A:D,4,0)</f>
        <v>JGRE-SP</v>
      </c>
      <c r="I165" s="46">
        <v>45231</v>
      </c>
      <c r="J165" s="10" t="s">
        <v>4980</v>
      </c>
      <c r="K165" s="10" t="s">
        <v>5858</v>
      </c>
      <c r="L165" s="28" t="s">
        <v>11556</v>
      </c>
      <c r="M165" s="46">
        <v>45296</v>
      </c>
      <c r="N165" s="46">
        <v>45525</v>
      </c>
      <c r="O165" s="46">
        <v>45511</v>
      </c>
      <c r="P165" s="28" t="s">
        <v>4998</v>
      </c>
      <c r="Q165" s="10">
        <v>3</v>
      </c>
      <c r="R165" s="10" t="s">
        <v>4991</v>
      </c>
      <c r="S165" s="10" t="s">
        <v>4983</v>
      </c>
      <c r="T165" s="10" t="s">
        <v>32</v>
      </c>
      <c r="U165" s="10">
        <v>11002</v>
      </c>
      <c r="V165" s="10">
        <v>11002</v>
      </c>
      <c r="W165" s="10" t="s">
        <v>5019</v>
      </c>
      <c r="X165" s="10" t="s">
        <v>4992</v>
      </c>
      <c r="Y165" s="10"/>
      <c r="Z165" s="10" t="s">
        <v>4980</v>
      </c>
      <c r="AA165" s="10" t="s">
        <v>4989</v>
      </c>
      <c r="AB165" s="10"/>
      <c r="AC165" s="10" t="s">
        <v>4999</v>
      </c>
      <c r="AD165" s="29"/>
      <c r="AE165" s="20" t="str">
        <f>VLOOKUP(E165,'FILIAIS PETZ'!A:Q,17,0)</f>
        <v>SP7</v>
      </c>
      <c r="AF165" s="20" t="str">
        <f>VLOOKUP(E165,'FILIAIS PETZ'!A:Q,3,0)</f>
        <v>FELICIO</v>
      </c>
      <c r="AG165" s="20" t="str">
        <f>VLOOKUP(E165,'FILIAIS PETZ'!A:Q,2,0)</f>
        <v>R3</v>
      </c>
      <c r="AH165" s="75">
        <v>400</v>
      </c>
      <c r="AI165" s="16" t="s">
        <v>5073</v>
      </c>
      <c r="AJ165" s="43">
        <f>VLOOKUP(E165,'FILIAIS PETZ'!$A$2:$K$2000,11,0)</f>
        <v>18328118003205</v>
      </c>
      <c r="AK165" s="44">
        <f t="shared" si="13"/>
        <v>18328118003205</v>
      </c>
    </row>
    <row r="166" spans="1:37" s="15" customFormat="1" ht="15" customHeight="1" thickBot="1" x14ac:dyDescent="0.25">
      <c r="A166" s="9" t="str">
        <f t="shared" si="12"/>
        <v>PREVENTIVA</v>
      </c>
      <c r="B166" s="18">
        <f>VLOOKUP(C166,FORNECEDORES!D:E,2,0)</f>
        <v>6740</v>
      </c>
      <c r="C166" s="19" t="str">
        <f>VLOOKUP(D166,FORNECEDORES!A:D,4,0)</f>
        <v>29.739.737/0052-52</v>
      </c>
      <c r="D166" s="17" t="s">
        <v>7597</v>
      </c>
      <c r="E166" s="20" t="str">
        <f t="shared" si="9"/>
        <v>04 0138</v>
      </c>
      <c r="F166" s="59" t="s">
        <v>8627</v>
      </c>
      <c r="G166" s="21" t="str">
        <f>VLOOKUP(E166,'FILIAIS PETZ'!A:E,5,0)</f>
        <v>PETZ JOÃO FIRMINO</v>
      </c>
      <c r="H166" s="20" t="str">
        <f>VLOOKUP(E166,'FILIAIS PETZ'!A:D,4,0)</f>
        <v>JFIR-SP</v>
      </c>
      <c r="I166" s="46">
        <v>45231</v>
      </c>
      <c r="J166" s="9" t="s">
        <v>4980</v>
      </c>
      <c r="K166" s="9" t="s">
        <v>5858</v>
      </c>
      <c r="L166" s="29" t="s">
        <v>12344</v>
      </c>
      <c r="M166" s="46">
        <v>45231</v>
      </c>
      <c r="N166" s="46">
        <v>45553</v>
      </c>
      <c r="O166" s="46">
        <v>45537</v>
      </c>
      <c r="P166" s="29" t="s">
        <v>4998</v>
      </c>
      <c r="Q166" s="9">
        <v>3</v>
      </c>
      <c r="R166" s="9" t="s">
        <v>4991</v>
      </c>
      <c r="S166" s="9" t="s">
        <v>4983</v>
      </c>
      <c r="T166" s="9" t="s">
        <v>32</v>
      </c>
      <c r="U166" s="9">
        <v>11002</v>
      </c>
      <c r="V166" s="9">
        <v>11002</v>
      </c>
      <c r="W166" s="9"/>
      <c r="X166" s="9" t="s">
        <v>5033</v>
      </c>
      <c r="Y166" s="9"/>
      <c r="Z166" s="9" t="s">
        <v>4980</v>
      </c>
      <c r="AA166" s="9"/>
      <c r="AB166" s="9"/>
      <c r="AC166" s="9" t="s">
        <v>4999</v>
      </c>
      <c r="AD166" s="10"/>
      <c r="AE166" s="20" t="str">
        <f>VLOOKUP(E166,'FILIAIS PETZ'!A:Q,17,0)</f>
        <v>SP3</v>
      </c>
      <c r="AF166" s="20" t="str">
        <f>VLOOKUP(E166,'FILIAIS PETZ'!A:Q,3,0)</f>
        <v>FELICIO</v>
      </c>
      <c r="AG166" s="20" t="str">
        <f>VLOOKUP(E166,'FILIAIS PETZ'!A:Q,2,0)</f>
        <v>R3</v>
      </c>
      <c r="AH166" s="75">
        <v>740</v>
      </c>
      <c r="AI166" s="68" t="s">
        <v>5071</v>
      </c>
      <c r="AJ166" s="43">
        <f>VLOOKUP(E166,'FILIAIS PETZ'!$A$2:$K$2000,11,0)</f>
        <v>18328118012972</v>
      </c>
      <c r="AK166" s="44">
        <v>18328118012972</v>
      </c>
    </row>
    <row r="167" spans="1:37" s="15" customFormat="1" ht="15" customHeight="1" thickBot="1" x14ac:dyDescent="0.25">
      <c r="A167" s="9">
        <f t="shared" ref="A167:A206" si="14">J167</f>
        <v>784025</v>
      </c>
      <c r="B167" s="18">
        <f>VLOOKUP(C167,FORNECEDORES!D:E,2,0)</f>
        <v>55566</v>
      </c>
      <c r="C167" s="19" t="str">
        <f>VLOOKUP(D167,FORNECEDORES!A:D,4,0)</f>
        <v>29.209.860/0001-11</v>
      </c>
      <c r="D167" s="13" t="s">
        <v>2679</v>
      </c>
      <c r="E167" s="20" t="str">
        <f t="shared" si="9"/>
        <v>04 0008</v>
      </c>
      <c r="F167" s="28" t="s">
        <v>4937</v>
      </c>
      <c r="G167" s="21" t="str">
        <f>VLOOKUP(E167,'FILIAIS PETZ'!A:E,5,0)</f>
        <v>PETZ ALPHAVILLE</v>
      </c>
      <c r="H167" s="20" t="str">
        <f>VLOOKUP(E167,'FILIAIS PETZ'!A:D,4,0)</f>
        <v>ALPH-SP</v>
      </c>
      <c r="I167" s="46">
        <v>45238</v>
      </c>
      <c r="J167" s="10">
        <v>784025</v>
      </c>
      <c r="K167" s="10" t="s">
        <v>5181</v>
      </c>
      <c r="L167" s="28" t="s">
        <v>5272</v>
      </c>
      <c r="M167" s="46">
        <v>45202</v>
      </c>
      <c r="N167" s="46">
        <v>45322</v>
      </c>
      <c r="O167" s="46">
        <v>45296</v>
      </c>
      <c r="P167" s="28" t="s">
        <v>4990</v>
      </c>
      <c r="Q167" s="10">
        <v>3</v>
      </c>
      <c r="R167" s="10">
        <v>1</v>
      </c>
      <c r="S167" s="10" t="s">
        <v>4983</v>
      </c>
      <c r="T167" s="10" t="s">
        <v>32</v>
      </c>
      <c r="U167" s="10">
        <v>11002</v>
      </c>
      <c r="V167" s="10">
        <v>11002</v>
      </c>
      <c r="W167" s="10" t="s">
        <v>5019</v>
      </c>
      <c r="X167" s="10" t="s">
        <v>4992</v>
      </c>
      <c r="Y167" s="10"/>
      <c r="Z167" s="10" t="s">
        <v>4980</v>
      </c>
      <c r="AA167" s="10" t="s">
        <v>5007</v>
      </c>
      <c r="AB167" s="10"/>
      <c r="AC167" s="10" t="s">
        <v>5006</v>
      </c>
      <c r="AD167" s="29"/>
      <c r="AE167" s="20" t="str">
        <f>VLOOKUP(E167,'FILIAIS PETZ'!A:Q,17,0)</f>
        <v>SP7</v>
      </c>
      <c r="AF167" s="20" t="str">
        <f>VLOOKUP(E167,'FILIAIS PETZ'!A:Q,3,0)</f>
        <v>FELICIO</v>
      </c>
      <c r="AG167" s="20" t="str">
        <f>VLOOKUP(E167,'FILIAIS PETZ'!A:Q,2,0)</f>
        <v>R3</v>
      </c>
      <c r="AH167" s="75">
        <v>1300</v>
      </c>
      <c r="AI167" s="16" t="s">
        <v>5074</v>
      </c>
      <c r="AJ167" s="43">
        <f>VLOOKUP(E167,'FILIAIS PETZ'!$A$2:$K$2000,11,0)</f>
        <v>18328118001423</v>
      </c>
      <c r="AK167" s="44">
        <f t="shared" ref="AK167:AK206" si="15">AJ167</f>
        <v>18328118001423</v>
      </c>
    </row>
    <row r="168" spans="1:37" s="15" customFormat="1" ht="15" customHeight="1" thickBot="1" x14ac:dyDescent="0.25">
      <c r="A168" s="9">
        <f t="shared" si="14"/>
        <v>784026</v>
      </c>
      <c r="B168" s="18">
        <f>VLOOKUP(C168,FORNECEDORES!D:E,2,0)</f>
        <v>530375</v>
      </c>
      <c r="C168" s="19" t="str">
        <f>VLOOKUP(D168,FORNECEDORES!A:D,4,0)</f>
        <v>23.080.842/0001-04</v>
      </c>
      <c r="D168" s="13" t="s">
        <v>4370</v>
      </c>
      <c r="E168" s="20" t="str">
        <f t="shared" si="9"/>
        <v>04 0008</v>
      </c>
      <c r="F168" s="28" t="s">
        <v>4937</v>
      </c>
      <c r="G168" s="21" t="str">
        <f>VLOOKUP(E168,'FILIAIS PETZ'!A:E,5,0)</f>
        <v>PETZ ALPHAVILLE</v>
      </c>
      <c r="H168" s="20" t="str">
        <f>VLOOKUP(E168,'FILIAIS PETZ'!A:D,4,0)</f>
        <v>ALPH-SP</v>
      </c>
      <c r="I168" s="46">
        <v>45238</v>
      </c>
      <c r="J168" s="10">
        <v>784026</v>
      </c>
      <c r="K168" s="10" t="s">
        <v>5858</v>
      </c>
      <c r="L168" s="28" t="s">
        <v>6503</v>
      </c>
      <c r="M168" s="46">
        <v>45340</v>
      </c>
      <c r="N168" s="46">
        <v>45406</v>
      </c>
      <c r="O168" s="46">
        <v>45383</v>
      </c>
      <c r="P168" s="28" t="s">
        <v>4990</v>
      </c>
      <c r="Q168" s="10">
        <v>3</v>
      </c>
      <c r="R168" s="10">
        <v>1</v>
      </c>
      <c r="S168" s="10" t="s">
        <v>4983</v>
      </c>
      <c r="T168" s="10" t="s">
        <v>32</v>
      </c>
      <c r="U168" s="10">
        <v>11002</v>
      </c>
      <c r="V168" s="10">
        <v>11002</v>
      </c>
      <c r="W168" s="10" t="s">
        <v>5019</v>
      </c>
      <c r="X168" s="10" t="s">
        <v>4985</v>
      </c>
      <c r="Y168" s="10"/>
      <c r="Z168" s="10" t="s">
        <v>4980</v>
      </c>
      <c r="AA168" s="10" t="s">
        <v>5007</v>
      </c>
      <c r="AB168" s="10"/>
      <c r="AC168" s="10" t="s">
        <v>5006</v>
      </c>
      <c r="AD168" s="29"/>
      <c r="AE168" s="20" t="str">
        <f>VLOOKUP(E168,'FILIAIS PETZ'!A:Q,17,0)</f>
        <v>SP7</v>
      </c>
      <c r="AF168" s="20" t="str">
        <f>VLOOKUP(E168,'FILIAIS PETZ'!A:Q,3,0)</f>
        <v>FELICIO</v>
      </c>
      <c r="AG168" s="20" t="str">
        <f>VLOOKUP(E168,'FILIAIS PETZ'!A:Q,2,0)</f>
        <v>R3</v>
      </c>
      <c r="AH168" s="75">
        <v>850</v>
      </c>
      <c r="AI168" s="16" t="s">
        <v>5075</v>
      </c>
      <c r="AJ168" s="43">
        <f>VLOOKUP(E168,'FILIAIS PETZ'!$A$2:$K$2000,11,0)</f>
        <v>18328118001423</v>
      </c>
      <c r="AK168" s="44">
        <f t="shared" si="15"/>
        <v>18328118001423</v>
      </c>
    </row>
    <row r="169" spans="1:37" s="15" customFormat="1" ht="15" customHeight="1" thickBot="1" x14ac:dyDescent="0.25">
      <c r="A169" s="9">
        <f t="shared" si="14"/>
        <v>784061</v>
      </c>
      <c r="B169" s="18">
        <f>VLOOKUP(C169,FORNECEDORES!D:E,2,0)</f>
        <v>530375</v>
      </c>
      <c r="C169" s="19" t="str">
        <f>VLOOKUP(D169,FORNECEDORES!A:D,4,0)</f>
        <v>23.080.842/0001-04</v>
      </c>
      <c r="D169" s="13" t="s">
        <v>4370</v>
      </c>
      <c r="E169" s="20" t="str">
        <f t="shared" si="9"/>
        <v>04 0165</v>
      </c>
      <c r="F169" s="28" t="s">
        <v>4935</v>
      </c>
      <c r="G169" s="21" t="str">
        <f>VLOOKUP(E169,'FILIAIS PETZ'!A:E,5,0)</f>
        <v>PETZ CARAPICUIBA</v>
      </c>
      <c r="H169" s="20" t="str">
        <f>VLOOKUP(E169,'FILIAIS PETZ'!A:D,4,0)</f>
        <v>CPIC-SP</v>
      </c>
      <c r="I169" s="46">
        <v>45238</v>
      </c>
      <c r="J169" s="10">
        <v>784061</v>
      </c>
      <c r="K169" s="10" t="s">
        <v>5858</v>
      </c>
      <c r="L169" s="28" t="s">
        <v>6508</v>
      </c>
      <c r="M169" s="46">
        <v>45340</v>
      </c>
      <c r="N169" s="46">
        <v>45406</v>
      </c>
      <c r="O169" s="46">
        <v>45383</v>
      </c>
      <c r="P169" s="28" t="s">
        <v>4990</v>
      </c>
      <c r="Q169" s="10">
        <v>3</v>
      </c>
      <c r="R169" s="10">
        <v>1</v>
      </c>
      <c r="S169" s="10" t="s">
        <v>4983</v>
      </c>
      <c r="T169" s="10" t="s">
        <v>32</v>
      </c>
      <c r="U169" s="10">
        <v>11002</v>
      </c>
      <c r="V169" s="10">
        <v>11002</v>
      </c>
      <c r="W169" s="10" t="s">
        <v>5019</v>
      </c>
      <c r="X169" s="10" t="s">
        <v>4985</v>
      </c>
      <c r="Y169" s="10"/>
      <c r="Z169" s="10" t="s">
        <v>4980</v>
      </c>
      <c r="AA169" s="10" t="s">
        <v>5007</v>
      </c>
      <c r="AB169" s="10"/>
      <c r="AC169" s="10" t="s">
        <v>5006</v>
      </c>
      <c r="AD169" s="29"/>
      <c r="AE169" s="20" t="str">
        <f>VLOOKUP(E169,'FILIAIS PETZ'!A:Q,17,0)</f>
        <v>SP7</v>
      </c>
      <c r="AF169" s="20" t="str">
        <f>VLOOKUP(E169,'FILIAIS PETZ'!A:Q,3,0)</f>
        <v>FELICIO</v>
      </c>
      <c r="AG169" s="20" t="str">
        <f>VLOOKUP(E169,'FILIAIS PETZ'!A:Q,2,0)</f>
        <v>R3</v>
      </c>
      <c r="AH169" s="75">
        <v>850</v>
      </c>
      <c r="AI169" s="16" t="s">
        <v>5075</v>
      </c>
      <c r="AJ169" s="43">
        <f>VLOOKUP(E169,'FILIAIS PETZ'!$A$2:$K$2000,11,0)</f>
        <v>18328118015726</v>
      </c>
      <c r="AK169" s="44">
        <f t="shared" si="15"/>
        <v>18328118015726</v>
      </c>
    </row>
    <row r="170" spans="1:37" s="15" customFormat="1" ht="15" customHeight="1" thickBot="1" x14ac:dyDescent="0.25">
      <c r="A170" s="9">
        <f t="shared" si="14"/>
        <v>784091</v>
      </c>
      <c r="B170" s="18">
        <f>VLOOKUP(C170,FORNECEDORES!D:E,2,0)</f>
        <v>530375</v>
      </c>
      <c r="C170" s="19" t="str">
        <f>VLOOKUP(D170,FORNECEDORES!A:D,4,0)</f>
        <v>23.080.842/0001-04</v>
      </c>
      <c r="D170" s="13" t="s">
        <v>4370</v>
      </c>
      <c r="E170" s="20" t="str">
        <f t="shared" si="9"/>
        <v>04 0106</v>
      </c>
      <c r="F170" s="28" t="s">
        <v>4952</v>
      </c>
      <c r="G170" s="21" t="str">
        <f>VLOOKUP(E170,'FILIAIS PETZ'!A:E,5,0)</f>
        <v>PETZ COTIA</v>
      </c>
      <c r="H170" s="20" t="str">
        <f>VLOOKUP(E170,'FILIAIS PETZ'!A:D,4,0)</f>
        <v>CTIA-SP</v>
      </c>
      <c r="I170" s="46">
        <v>45238</v>
      </c>
      <c r="J170" s="10">
        <v>784091</v>
      </c>
      <c r="K170" s="10" t="s">
        <v>5858</v>
      </c>
      <c r="L170" s="28" t="s">
        <v>6595</v>
      </c>
      <c r="M170" s="46">
        <v>45340</v>
      </c>
      <c r="N170" s="46">
        <v>45406</v>
      </c>
      <c r="O170" s="46">
        <v>45386</v>
      </c>
      <c r="P170" s="28" t="s">
        <v>4990</v>
      </c>
      <c r="Q170" s="10">
        <v>3</v>
      </c>
      <c r="R170" s="10">
        <v>1</v>
      </c>
      <c r="S170" s="10" t="s">
        <v>4983</v>
      </c>
      <c r="T170" s="10" t="s">
        <v>32</v>
      </c>
      <c r="U170" s="10">
        <v>11002</v>
      </c>
      <c r="V170" s="10">
        <v>11002</v>
      </c>
      <c r="W170" s="10" t="s">
        <v>5019</v>
      </c>
      <c r="X170" s="10" t="s">
        <v>4985</v>
      </c>
      <c r="Y170" s="10"/>
      <c r="Z170" s="10" t="s">
        <v>4980</v>
      </c>
      <c r="AA170" s="10" t="s">
        <v>5007</v>
      </c>
      <c r="AB170" s="10"/>
      <c r="AC170" s="10" t="s">
        <v>5006</v>
      </c>
      <c r="AD170" s="29"/>
      <c r="AE170" s="20" t="str">
        <f>VLOOKUP(E170,'FILIAIS PETZ'!A:Q,17,0)</f>
        <v>SP7</v>
      </c>
      <c r="AF170" s="20" t="str">
        <f>VLOOKUP(E170,'FILIAIS PETZ'!A:Q,3,0)</f>
        <v>FELICIO</v>
      </c>
      <c r="AG170" s="20" t="str">
        <f>VLOOKUP(E170,'FILIAIS PETZ'!A:Q,2,0)</f>
        <v>R3</v>
      </c>
      <c r="AH170" s="75">
        <v>850</v>
      </c>
      <c r="AI170" s="16" t="s">
        <v>5075</v>
      </c>
      <c r="AJ170" s="43">
        <f>VLOOKUP(E170,'FILIAIS PETZ'!$A$2:$K$2000,11,0)</f>
        <v>18328118009327</v>
      </c>
      <c r="AK170" s="44">
        <f t="shared" si="15"/>
        <v>18328118009327</v>
      </c>
    </row>
    <row r="171" spans="1:37" s="15" customFormat="1" ht="15" customHeight="1" thickBot="1" x14ac:dyDescent="0.25">
      <c r="A171" s="9">
        <f t="shared" si="14"/>
        <v>784102</v>
      </c>
      <c r="B171" s="18">
        <f>VLOOKUP(C171,FORNECEDORES!D:E,2,0)</f>
        <v>530375</v>
      </c>
      <c r="C171" s="19" t="str">
        <f>VLOOKUP(D171,FORNECEDORES!A:D,4,0)</f>
        <v>23.080.842/0001-04</v>
      </c>
      <c r="D171" s="13" t="s">
        <v>4370</v>
      </c>
      <c r="E171" s="20" t="str">
        <f t="shared" si="9"/>
        <v>04 0026</v>
      </c>
      <c r="F171" s="28" t="s">
        <v>4949</v>
      </c>
      <c r="G171" s="21" t="str">
        <f>VLOOKUP(E171,'FILIAIS PETZ'!A:E,5,0)</f>
        <v>PETZ IGUATEMI ESPLANADA</v>
      </c>
      <c r="H171" s="20" t="str">
        <f>VLOOKUP(E171,'FILIAIS PETZ'!A:D,4,0)</f>
        <v>IGES-SP</v>
      </c>
      <c r="I171" s="46">
        <v>45238</v>
      </c>
      <c r="J171" s="10">
        <v>784102</v>
      </c>
      <c r="K171" s="10" t="s">
        <v>5858</v>
      </c>
      <c r="L171" s="28" t="s">
        <v>6601</v>
      </c>
      <c r="M171" s="46">
        <v>45340</v>
      </c>
      <c r="N171" s="46">
        <v>45406</v>
      </c>
      <c r="O171" s="46">
        <v>45386</v>
      </c>
      <c r="P171" s="28" t="s">
        <v>4990</v>
      </c>
      <c r="Q171" s="10">
        <v>3</v>
      </c>
      <c r="R171" s="10">
        <v>1</v>
      </c>
      <c r="S171" s="10" t="s">
        <v>4983</v>
      </c>
      <c r="T171" s="10" t="s">
        <v>32</v>
      </c>
      <c r="U171" s="10">
        <v>11002</v>
      </c>
      <c r="V171" s="10">
        <v>11002</v>
      </c>
      <c r="W171" s="10" t="s">
        <v>5019</v>
      </c>
      <c r="X171" s="10" t="s">
        <v>4985</v>
      </c>
      <c r="Y171" s="10"/>
      <c r="Z171" s="10" t="s">
        <v>4980</v>
      </c>
      <c r="AA171" s="10" t="s">
        <v>5007</v>
      </c>
      <c r="AB171" s="10"/>
      <c r="AC171" s="10" t="s">
        <v>5006</v>
      </c>
      <c r="AD171" s="29"/>
      <c r="AE171" s="20" t="str">
        <f>VLOOKUP(E171,'FILIAIS PETZ'!A:Q,17,0)</f>
        <v>SP7</v>
      </c>
      <c r="AF171" s="20" t="str">
        <f>VLOOKUP(E171,'FILIAIS PETZ'!A:Q,3,0)</f>
        <v>FELICIO</v>
      </c>
      <c r="AG171" s="20" t="str">
        <f>VLOOKUP(E171,'FILIAIS PETZ'!A:Q,2,0)</f>
        <v>R3</v>
      </c>
      <c r="AH171" s="75">
        <v>850</v>
      </c>
      <c r="AI171" s="16" t="s">
        <v>5075</v>
      </c>
      <c r="AJ171" s="43">
        <f>VLOOKUP(E171,'FILIAIS PETZ'!$A$2:$K$2000,11,0)</f>
        <v>18328118002667</v>
      </c>
      <c r="AK171" s="44">
        <f t="shared" si="15"/>
        <v>18328118002667</v>
      </c>
    </row>
    <row r="172" spans="1:37" s="15" customFormat="1" ht="15" customHeight="1" thickBot="1" x14ac:dyDescent="0.25">
      <c r="A172" s="9">
        <f t="shared" si="14"/>
        <v>784128</v>
      </c>
      <c r="B172" s="18">
        <f>VLOOKUP(C172,FORNECEDORES!D:E,2,0)</f>
        <v>530375</v>
      </c>
      <c r="C172" s="19" t="str">
        <f>VLOOKUP(D172,FORNECEDORES!A:D,4,0)</f>
        <v>23.080.842/0001-04</v>
      </c>
      <c r="D172" s="13" t="s">
        <v>4370</v>
      </c>
      <c r="E172" s="20" t="str">
        <f t="shared" si="9"/>
        <v>04 0156</v>
      </c>
      <c r="F172" s="28" t="s">
        <v>4940</v>
      </c>
      <c r="G172" s="21" t="str">
        <f>VLOOKUP(E172,'FILIAIS PETZ'!A:E,5,0)</f>
        <v>PETZ ITAPETININGA</v>
      </c>
      <c r="H172" s="20" t="str">
        <f>VLOOKUP(E172,'FILIAIS PETZ'!A:D,4,0)</f>
        <v>ITPT-SP</v>
      </c>
      <c r="I172" s="46">
        <v>45238</v>
      </c>
      <c r="J172" s="10">
        <v>784128</v>
      </c>
      <c r="K172" s="10" t="s">
        <v>5858</v>
      </c>
      <c r="L172" s="28" t="s">
        <v>6606</v>
      </c>
      <c r="M172" s="46">
        <v>45340</v>
      </c>
      <c r="N172" s="46">
        <v>45406</v>
      </c>
      <c r="O172" s="46">
        <v>45386</v>
      </c>
      <c r="P172" s="28" t="s">
        <v>4990</v>
      </c>
      <c r="Q172" s="10">
        <v>3</v>
      </c>
      <c r="R172" s="10">
        <v>1</v>
      </c>
      <c r="S172" s="10" t="s">
        <v>4983</v>
      </c>
      <c r="T172" s="10" t="s">
        <v>32</v>
      </c>
      <c r="U172" s="10">
        <v>11002</v>
      </c>
      <c r="V172" s="10">
        <v>11002</v>
      </c>
      <c r="W172" s="10" t="s">
        <v>5019</v>
      </c>
      <c r="X172" s="10" t="s">
        <v>4985</v>
      </c>
      <c r="Y172" s="10"/>
      <c r="Z172" s="10" t="s">
        <v>4980</v>
      </c>
      <c r="AA172" s="10" t="s">
        <v>5007</v>
      </c>
      <c r="AB172" s="10"/>
      <c r="AC172" s="10" t="s">
        <v>5006</v>
      </c>
      <c r="AD172" s="29"/>
      <c r="AE172" s="20" t="str">
        <f>VLOOKUP(E172,'FILIAIS PETZ'!A:Q,17,0)</f>
        <v>SP7</v>
      </c>
      <c r="AF172" s="20" t="str">
        <f>VLOOKUP(E172,'FILIAIS PETZ'!A:Q,3,0)</f>
        <v>FELICIO</v>
      </c>
      <c r="AG172" s="20" t="str">
        <f>VLOOKUP(E172,'FILIAIS PETZ'!A:Q,2,0)</f>
        <v>R3</v>
      </c>
      <c r="AH172" s="75">
        <v>850</v>
      </c>
      <c r="AI172" s="16" t="s">
        <v>5075</v>
      </c>
      <c r="AJ172" s="43">
        <f>VLOOKUP(E172,'FILIAIS PETZ'!$A$2:$K$2000,11,0)</f>
        <v>18328118014754</v>
      </c>
      <c r="AK172" s="44">
        <f t="shared" si="15"/>
        <v>18328118014754</v>
      </c>
    </row>
    <row r="173" spans="1:37" s="15" customFormat="1" ht="15" customHeight="1" thickBot="1" x14ac:dyDescent="0.25">
      <c r="A173" s="9">
        <f t="shared" si="14"/>
        <v>784130</v>
      </c>
      <c r="B173" s="18">
        <f>VLOOKUP(C173,FORNECEDORES!D:E,2,0)</f>
        <v>530375</v>
      </c>
      <c r="C173" s="19" t="str">
        <f>VLOOKUP(D173,FORNECEDORES!A:D,4,0)</f>
        <v>23.080.842/0001-04</v>
      </c>
      <c r="D173" s="13" t="s">
        <v>4370</v>
      </c>
      <c r="E173" s="20" t="str">
        <f t="shared" si="9"/>
        <v>04 0119</v>
      </c>
      <c r="F173" s="28" t="s">
        <v>4934</v>
      </c>
      <c r="G173" s="21" t="str">
        <f>VLOOKUP(E173,'FILIAIS PETZ'!A:E,5,0)</f>
        <v>PETZ ITU</v>
      </c>
      <c r="H173" s="20" t="str">
        <f>VLOOKUP(E173,'FILIAIS PETZ'!A:D,4,0)</f>
        <v>ITTU-SP</v>
      </c>
      <c r="I173" s="46">
        <v>45238</v>
      </c>
      <c r="J173" s="10">
        <v>784130</v>
      </c>
      <c r="K173" s="10" t="s">
        <v>5858</v>
      </c>
      <c r="L173" s="28" t="s">
        <v>6722</v>
      </c>
      <c r="M173" s="46">
        <v>45340</v>
      </c>
      <c r="N173" s="46">
        <v>45406</v>
      </c>
      <c r="O173" s="46">
        <v>45392</v>
      </c>
      <c r="P173" s="28" t="s">
        <v>4990</v>
      </c>
      <c r="Q173" s="10">
        <v>3</v>
      </c>
      <c r="R173" s="10">
        <v>1</v>
      </c>
      <c r="S173" s="10" t="s">
        <v>4983</v>
      </c>
      <c r="T173" s="10" t="s">
        <v>32</v>
      </c>
      <c r="U173" s="10">
        <v>11002</v>
      </c>
      <c r="V173" s="10">
        <v>11002</v>
      </c>
      <c r="W173" s="10" t="s">
        <v>5019</v>
      </c>
      <c r="X173" s="10" t="s">
        <v>4985</v>
      </c>
      <c r="Y173" s="10"/>
      <c r="Z173" s="10" t="s">
        <v>4980</v>
      </c>
      <c r="AA173" s="10" t="s">
        <v>5007</v>
      </c>
      <c r="AB173" s="10"/>
      <c r="AC173" s="10" t="s">
        <v>5006</v>
      </c>
      <c r="AD173" s="29"/>
      <c r="AE173" s="20" t="str">
        <f>VLOOKUP(E173,'FILIAIS PETZ'!A:Q,17,0)</f>
        <v>SP7</v>
      </c>
      <c r="AF173" s="20" t="str">
        <f>VLOOKUP(E173,'FILIAIS PETZ'!A:Q,3,0)</f>
        <v>FELICIO</v>
      </c>
      <c r="AG173" s="20" t="str">
        <f>VLOOKUP(E173,'FILIAIS PETZ'!A:Q,2,0)</f>
        <v>R3</v>
      </c>
      <c r="AH173" s="75">
        <v>850</v>
      </c>
      <c r="AI173" s="16" t="s">
        <v>5075</v>
      </c>
      <c r="AJ173" s="43">
        <f>VLOOKUP(E173,'FILIAIS PETZ'!$A$2:$K$2000,11,0)</f>
        <v>18328118010848</v>
      </c>
      <c r="AK173" s="44">
        <f t="shared" si="15"/>
        <v>18328118010848</v>
      </c>
    </row>
    <row r="174" spans="1:37" s="15" customFormat="1" ht="15" customHeight="1" thickBot="1" x14ac:dyDescent="0.25">
      <c r="A174" s="9">
        <f t="shared" si="14"/>
        <v>784132</v>
      </c>
      <c r="B174" s="18">
        <f>VLOOKUP(C174,FORNECEDORES!D:E,2,0)</f>
        <v>55566</v>
      </c>
      <c r="C174" s="19" t="str">
        <f>VLOOKUP(D174,FORNECEDORES!A:D,4,0)</f>
        <v>29.209.860/0001-11</v>
      </c>
      <c r="D174" s="13" t="s">
        <v>2679</v>
      </c>
      <c r="E174" s="20" t="str">
        <f t="shared" si="9"/>
        <v>04 0032</v>
      </c>
      <c r="F174" s="28" t="s">
        <v>4951</v>
      </c>
      <c r="G174" s="21" t="str">
        <f>VLOOKUP(E174,'FILIAIS PETZ'!A:E,5,0)</f>
        <v>PETZ JAGUARE</v>
      </c>
      <c r="H174" s="20" t="str">
        <f>VLOOKUP(E174,'FILIAIS PETZ'!A:D,4,0)</f>
        <v>JGRE-SP</v>
      </c>
      <c r="I174" s="46">
        <v>45238</v>
      </c>
      <c r="J174" s="10">
        <v>784132</v>
      </c>
      <c r="K174" s="10" t="s">
        <v>5181</v>
      </c>
      <c r="L174" s="28" t="s">
        <v>5269</v>
      </c>
      <c r="M174" s="46">
        <v>45202</v>
      </c>
      <c r="N174" s="46">
        <v>45322</v>
      </c>
      <c r="O174" s="46">
        <v>45296</v>
      </c>
      <c r="P174" s="28" t="s">
        <v>4990</v>
      </c>
      <c r="Q174" s="10">
        <v>3</v>
      </c>
      <c r="R174" s="10">
        <v>1</v>
      </c>
      <c r="S174" s="10" t="s">
        <v>4983</v>
      </c>
      <c r="T174" s="10" t="s">
        <v>32</v>
      </c>
      <c r="U174" s="10">
        <v>11002</v>
      </c>
      <c r="V174" s="10">
        <v>11002</v>
      </c>
      <c r="W174" s="10" t="s">
        <v>5019</v>
      </c>
      <c r="X174" s="10" t="s">
        <v>4992</v>
      </c>
      <c r="Y174" s="10"/>
      <c r="Z174" s="10" t="s">
        <v>4980</v>
      </c>
      <c r="AA174" s="10" t="s">
        <v>5007</v>
      </c>
      <c r="AB174" s="10"/>
      <c r="AC174" s="10" t="s">
        <v>5006</v>
      </c>
      <c r="AD174" s="29"/>
      <c r="AE174" s="20" t="str">
        <f>VLOOKUP(E174,'FILIAIS PETZ'!A:Q,17,0)</f>
        <v>SP7</v>
      </c>
      <c r="AF174" s="20" t="str">
        <f>VLOOKUP(E174,'FILIAIS PETZ'!A:Q,3,0)</f>
        <v>FELICIO</v>
      </c>
      <c r="AG174" s="20" t="str">
        <f>VLOOKUP(E174,'FILIAIS PETZ'!A:Q,2,0)</f>
        <v>R3</v>
      </c>
      <c r="AH174" s="75">
        <v>1300</v>
      </c>
      <c r="AI174" s="16" t="s">
        <v>5074</v>
      </c>
      <c r="AJ174" s="43">
        <f>VLOOKUP(E174,'FILIAIS PETZ'!$A$2:$K$2000,11,0)</f>
        <v>18328118003205</v>
      </c>
      <c r="AK174" s="44">
        <f t="shared" si="15"/>
        <v>18328118003205</v>
      </c>
    </row>
    <row r="175" spans="1:37" s="15" customFormat="1" ht="15" customHeight="1" thickBot="1" x14ac:dyDescent="0.25">
      <c r="A175" s="9">
        <f t="shared" si="14"/>
        <v>784134</v>
      </c>
      <c r="B175" s="18">
        <f>VLOOKUP(C175,FORNECEDORES!D:E,2,0)</f>
        <v>530375</v>
      </c>
      <c r="C175" s="19" t="str">
        <f>VLOOKUP(D175,FORNECEDORES!A:D,4,0)</f>
        <v>23.080.842/0001-04</v>
      </c>
      <c r="D175" s="13" t="s">
        <v>4370</v>
      </c>
      <c r="E175" s="20" t="str">
        <f t="shared" si="9"/>
        <v>04 0032</v>
      </c>
      <c r="F175" s="28" t="s">
        <v>4951</v>
      </c>
      <c r="G175" s="21" t="str">
        <f>VLOOKUP(E175,'FILIAIS PETZ'!A:E,5,0)</f>
        <v>PETZ JAGUARE</v>
      </c>
      <c r="H175" s="20" t="str">
        <f>VLOOKUP(E175,'FILIAIS PETZ'!A:D,4,0)</f>
        <v>JGRE-SP</v>
      </c>
      <c r="I175" s="46">
        <v>45238</v>
      </c>
      <c r="J175" s="10">
        <v>784134</v>
      </c>
      <c r="K175" s="10" t="s">
        <v>5858</v>
      </c>
      <c r="L175" s="28" t="s">
        <v>6727</v>
      </c>
      <c r="M175" s="46">
        <v>45340</v>
      </c>
      <c r="N175" s="46">
        <v>45406</v>
      </c>
      <c r="O175" s="46">
        <v>45392</v>
      </c>
      <c r="P175" s="28" t="s">
        <v>4990</v>
      </c>
      <c r="Q175" s="10">
        <v>3</v>
      </c>
      <c r="R175" s="10">
        <v>1</v>
      </c>
      <c r="S175" s="10" t="s">
        <v>4983</v>
      </c>
      <c r="T175" s="10" t="s">
        <v>32</v>
      </c>
      <c r="U175" s="10">
        <v>11002</v>
      </c>
      <c r="V175" s="10">
        <v>11002</v>
      </c>
      <c r="W175" s="10" t="s">
        <v>5019</v>
      </c>
      <c r="X175" s="10" t="s">
        <v>4985</v>
      </c>
      <c r="Y175" s="10"/>
      <c r="Z175" s="10" t="s">
        <v>4980</v>
      </c>
      <c r="AA175" s="10" t="s">
        <v>5007</v>
      </c>
      <c r="AB175" s="10"/>
      <c r="AC175" s="10" t="s">
        <v>5006</v>
      </c>
      <c r="AD175" s="29"/>
      <c r="AE175" s="20" t="str">
        <f>VLOOKUP(E175,'FILIAIS PETZ'!A:Q,17,0)</f>
        <v>SP7</v>
      </c>
      <c r="AF175" s="20" t="str">
        <f>VLOOKUP(E175,'FILIAIS PETZ'!A:Q,3,0)</f>
        <v>FELICIO</v>
      </c>
      <c r="AG175" s="20" t="str">
        <f>VLOOKUP(E175,'FILIAIS PETZ'!A:Q,2,0)</f>
        <v>R3</v>
      </c>
      <c r="AH175" s="75">
        <v>850</v>
      </c>
      <c r="AI175" s="16" t="s">
        <v>5075</v>
      </c>
      <c r="AJ175" s="43">
        <f>VLOOKUP(E175,'FILIAIS PETZ'!$A$2:$K$2000,11,0)</f>
        <v>18328118003205</v>
      </c>
      <c r="AK175" s="44">
        <f t="shared" si="15"/>
        <v>18328118003205</v>
      </c>
    </row>
    <row r="176" spans="1:37" s="15" customFormat="1" ht="15" customHeight="1" thickBot="1" x14ac:dyDescent="0.25">
      <c r="A176" s="9">
        <f t="shared" si="14"/>
        <v>784161</v>
      </c>
      <c r="B176" s="18">
        <f>VLOOKUP(C176,FORNECEDORES!D:E,2,0)</f>
        <v>55566</v>
      </c>
      <c r="C176" s="19" t="str">
        <f>VLOOKUP(D176,FORNECEDORES!A:D,4,0)</f>
        <v>29.209.860/0001-11</v>
      </c>
      <c r="D176" s="13" t="s">
        <v>2679</v>
      </c>
      <c r="E176" s="20" t="str">
        <f t="shared" si="9"/>
        <v>04 0083</v>
      </c>
      <c r="F176" s="28" t="s">
        <v>4936</v>
      </c>
      <c r="G176" s="21" t="str">
        <f>VLOOKUP(E176,'FILIAIS PETZ'!A:E,5,0)</f>
        <v>PETZ OSASCO</v>
      </c>
      <c r="H176" s="20" t="str">
        <f>VLOOKUP(E176,'FILIAIS PETZ'!A:D,4,0)</f>
        <v>OSAS-SP</v>
      </c>
      <c r="I176" s="46">
        <v>45238</v>
      </c>
      <c r="J176" s="10">
        <v>784161</v>
      </c>
      <c r="K176" s="10" t="s">
        <v>5181</v>
      </c>
      <c r="L176" s="28" t="s">
        <v>5270</v>
      </c>
      <c r="M176" s="46">
        <v>45202</v>
      </c>
      <c r="N176" s="46">
        <v>45322</v>
      </c>
      <c r="O176" s="46">
        <v>45296</v>
      </c>
      <c r="P176" s="28" t="s">
        <v>4990</v>
      </c>
      <c r="Q176" s="10">
        <v>3</v>
      </c>
      <c r="R176" s="10">
        <v>1</v>
      </c>
      <c r="S176" s="10" t="s">
        <v>4983</v>
      </c>
      <c r="T176" s="10" t="s">
        <v>32</v>
      </c>
      <c r="U176" s="10">
        <v>11002</v>
      </c>
      <c r="V176" s="10">
        <v>11002</v>
      </c>
      <c r="W176" s="10" t="s">
        <v>5019</v>
      </c>
      <c r="X176" s="10" t="s">
        <v>4992</v>
      </c>
      <c r="Y176" s="10"/>
      <c r="Z176" s="10" t="s">
        <v>4980</v>
      </c>
      <c r="AA176" s="10" t="s">
        <v>5007</v>
      </c>
      <c r="AB176" s="10"/>
      <c r="AC176" s="10" t="s">
        <v>5006</v>
      </c>
      <c r="AD176" s="29"/>
      <c r="AE176" s="20" t="str">
        <f>VLOOKUP(E176,'FILIAIS PETZ'!A:Q,17,0)</f>
        <v>SP7</v>
      </c>
      <c r="AF176" s="20" t="str">
        <f>VLOOKUP(E176,'FILIAIS PETZ'!A:Q,3,0)</f>
        <v>FELICIO</v>
      </c>
      <c r="AG176" s="20" t="str">
        <f>VLOOKUP(E176,'FILIAIS PETZ'!A:Q,2,0)</f>
        <v>R3</v>
      </c>
      <c r="AH176" s="75">
        <v>1300</v>
      </c>
      <c r="AI176" s="16" t="s">
        <v>5074</v>
      </c>
      <c r="AJ176" s="43">
        <f>VLOOKUP(E176,'FILIAIS PETZ'!$A$2:$K$2000,11,0)</f>
        <v>18328118008355</v>
      </c>
      <c r="AK176" s="44">
        <f t="shared" si="15"/>
        <v>18328118008355</v>
      </c>
    </row>
    <row r="177" spans="1:37" s="15" customFormat="1" ht="15" customHeight="1" thickBot="1" x14ac:dyDescent="0.25">
      <c r="A177" s="9">
        <f t="shared" si="14"/>
        <v>784162</v>
      </c>
      <c r="B177" s="18">
        <f>VLOOKUP(C177,FORNECEDORES!D:E,2,0)</f>
        <v>530375</v>
      </c>
      <c r="C177" s="19" t="str">
        <f>VLOOKUP(D177,FORNECEDORES!A:D,4,0)</f>
        <v>23.080.842/0001-04</v>
      </c>
      <c r="D177" s="13" t="s">
        <v>4370</v>
      </c>
      <c r="E177" s="20" t="str">
        <f t="shared" si="9"/>
        <v>04 0083</v>
      </c>
      <c r="F177" s="28" t="s">
        <v>4936</v>
      </c>
      <c r="G177" s="21" t="str">
        <f>VLOOKUP(E177,'FILIAIS PETZ'!A:E,5,0)</f>
        <v>PETZ OSASCO</v>
      </c>
      <c r="H177" s="20" t="str">
        <f>VLOOKUP(E177,'FILIAIS PETZ'!A:D,4,0)</f>
        <v>OSAS-SP</v>
      </c>
      <c r="I177" s="46">
        <v>45238</v>
      </c>
      <c r="J177" s="10">
        <v>784162</v>
      </c>
      <c r="K177" s="10" t="s">
        <v>5858</v>
      </c>
      <c r="L177" s="28" t="s">
        <v>6723</v>
      </c>
      <c r="M177" s="46">
        <v>45340</v>
      </c>
      <c r="N177" s="46">
        <v>45406</v>
      </c>
      <c r="O177" s="46">
        <v>45392</v>
      </c>
      <c r="P177" s="28" t="s">
        <v>4990</v>
      </c>
      <c r="Q177" s="10">
        <v>3</v>
      </c>
      <c r="R177" s="10">
        <v>1</v>
      </c>
      <c r="S177" s="10" t="s">
        <v>4983</v>
      </c>
      <c r="T177" s="10" t="s">
        <v>32</v>
      </c>
      <c r="U177" s="10">
        <v>11002</v>
      </c>
      <c r="V177" s="10">
        <v>11002</v>
      </c>
      <c r="W177" s="10" t="s">
        <v>5019</v>
      </c>
      <c r="X177" s="10" t="s">
        <v>4985</v>
      </c>
      <c r="Y177" s="10"/>
      <c r="Z177" s="10" t="s">
        <v>4980</v>
      </c>
      <c r="AA177" s="10" t="s">
        <v>5007</v>
      </c>
      <c r="AB177" s="10"/>
      <c r="AC177" s="10" t="s">
        <v>5006</v>
      </c>
      <c r="AD177" s="29"/>
      <c r="AE177" s="20" t="str">
        <f>VLOOKUP(E177,'FILIAIS PETZ'!A:Q,17,0)</f>
        <v>SP7</v>
      </c>
      <c r="AF177" s="20" t="str">
        <f>VLOOKUP(E177,'FILIAIS PETZ'!A:Q,3,0)</f>
        <v>FELICIO</v>
      </c>
      <c r="AG177" s="20" t="str">
        <f>VLOOKUP(E177,'FILIAIS PETZ'!A:Q,2,0)</f>
        <v>R3</v>
      </c>
      <c r="AH177" s="75">
        <v>850</v>
      </c>
      <c r="AI177" s="16" t="s">
        <v>5075</v>
      </c>
      <c r="AJ177" s="43">
        <f>VLOOKUP(E177,'FILIAIS PETZ'!$A$2:$K$2000,11,0)</f>
        <v>18328118008355</v>
      </c>
      <c r="AK177" s="44">
        <f t="shared" si="15"/>
        <v>18328118008355</v>
      </c>
    </row>
    <row r="178" spans="1:37" s="15" customFormat="1" ht="15" customHeight="1" thickBot="1" x14ac:dyDescent="0.25">
      <c r="A178" s="9">
        <f t="shared" si="14"/>
        <v>784180</v>
      </c>
      <c r="B178" s="18">
        <f>VLOOKUP(C178,FORNECEDORES!D:E,2,0)</f>
        <v>534449</v>
      </c>
      <c r="C178" s="19" t="str">
        <f>VLOOKUP(D178,FORNECEDORES!A:D,4,0)</f>
        <v>34.997.109/0001-67</v>
      </c>
      <c r="D178" s="13" t="s">
        <v>4410</v>
      </c>
      <c r="E178" s="20" t="str">
        <f t="shared" ref="E178:E237" si="16">CONCATENATE("04 ",F178)</f>
        <v>04 0252</v>
      </c>
      <c r="F178" s="28" t="s">
        <v>4969</v>
      </c>
      <c r="G178" s="21" t="str">
        <f>VLOOKUP(E178,'FILIAIS PETZ'!A:E,5,0)</f>
        <v>PETZ SHOPPING PORTO VELHO</v>
      </c>
      <c r="H178" s="20" t="str">
        <f>VLOOKUP(E178,'FILIAIS PETZ'!A:D,4,0)</f>
        <v>SPVL-RO</v>
      </c>
      <c r="I178" s="46">
        <v>45238</v>
      </c>
      <c r="J178" s="10">
        <v>784180</v>
      </c>
      <c r="K178" s="10" t="s">
        <v>5858</v>
      </c>
      <c r="L178" s="28" t="s">
        <v>6470</v>
      </c>
      <c r="M178" s="46">
        <v>45371</v>
      </c>
      <c r="N178" s="46">
        <v>45399</v>
      </c>
      <c r="O178" s="46">
        <v>45376</v>
      </c>
      <c r="P178" s="28" t="s">
        <v>4990</v>
      </c>
      <c r="Q178" s="10">
        <v>3</v>
      </c>
      <c r="R178" s="10">
        <v>1</v>
      </c>
      <c r="S178" s="10" t="s">
        <v>4983</v>
      </c>
      <c r="T178" s="10" t="s">
        <v>32</v>
      </c>
      <c r="U178" s="10">
        <v>11002</v>
      </c>
      <c r="V178" s="10">
        <v>11002</v>
      </c>
      <c r="W178" s="10" t="s">
        <v>5019</v>
      </c>
      <c r="X178" s="10" t="s">
        <v>4992</v>
      </c>
      <c r="Y178" s="10"/>
      <c r="Z178" s="10" t="s">
        <v>4980</v>
      </c>
      <c r="AA178" s="10" t="s">
        <v>5007</v>
      </c>
      <c r="AB178" s="10"/>
      <c r="AC178" s="10" t="s">
        <v>5006</v>
      </c>
      <c r="AD178" s="29"/>
      <c r="AE178" s="20" t="str">
        <f>VLOOKUP(E178,'FILIAIS PETZ'!A:Q,17,0)</f>
        <v>CO-3</v>
      </c>
      <c r="AF178" s="20" t="str">
        <f>VLOOKUP(E178,'FILIAIS PETZ'!A:Q,3,0)</f>
        <v>FELICIO</v>
      </c>
      <c r="AG178" s="20" t="str">
        <f>VLOOKUP(E178,'FILIAIS PETZ'!A:Q,2,0)</f>
        <v>R3</v>
      </c>
      <c r="AH178" s="75">
        <v>900</v>
      </c>
      <c r="AI178" s="16" t="s">
        <v>5074</v>
      </c>
      <c r="AJ178" s="43" t="str">
        <f>VLOOKUP(E178,'FILIAIS PETZ'!$A$2:$K$2000,11,0)</f>
        <v>18.328.118/0238-26</v>
      </c>
      <c r="AK178" s="44" t="str">
        <f t="shared" si="15"/>
        <v>18.328.118/0238-26</v>
      </c>
    </row>
    <row r="179" spans="1:37" s="15" customFormat="1" ht="15" customHeight="1" thickBot="1" x14ac:dyDescent="0.25">
      <c r="A179" s="9">
        <f t="shared" si="14"/>
        <v>784182</v>
      </c>
      <c r="B179" s="18">
        <f>VLOOKUP(C179,FORNECEDORES!D:E,2,0)</f>
        <v>530375</v>
      </c>
      <c r="C179" s="19" t="str">
        <f>VLOOKUP(D179,FORNECEDORES!A:D,4,0)</f>
        <v>23.080.842/0001-04</v>
      </c>
      <c r="D179" s="13" t="s">
        <v>4370</v>
      </c>
      <c r="E179" s="20" t="str">
        <f t="shared" si="16"/>
        <v>04 0007</v>
      </c>
      <c r="F179" s="28" t="s">
        <v>4950</v>
      </c>
      <c r="G179" s="21" t="str">
        <f>VLOOKUP(E179,'FILIAIS PETZ'!A:E,5,0)</f>
        <v>PETZ SOROCABA</v>
      </c>
      <c r="H179" s="20" t="str">
        <f>VLOOKUP(E179,'FILIAIS PETZ'!A:D,4,0)</f>
        <v>SCBA-SP</v>
      </c>
      <c r="I179" s="46">
        <v>45238</v>
      </c>
      <c r="J179" s="10">
        <v>784182</v>
      </c>
      <c r="K179" s="10" t="s">
        <v>5858</v>
      </c>
      <c r="L179" s="28" t="s">
        <v>6769</v>
      </c>
      <c r="M179" s="46">
        <v>45340</v>
      </c>
      <c r="N179" s="46">
        <v>45406</v>
      </c>
      <c r="O179" s="46">
        <v>45392</v>
      </c>
      <c r="P179" s="28" t="s">
        <v>4990</v>
      </c>
      <c r="Q179" s="10">
        <v>3</v>
      </c>
      <c r="R179" s="10">
        <v>1</v>
      </c>
      <c r="S179" s="10" t="s">
        <v>4983</v>
      </c>
      <c r="T179" s="10" t="s">
        <v>32</v>
      </c>
      <c r="U179" s="10">
        <v>11002</v>
      </c>
      <c r="V179" s="10">
        <v>11002</v>
      </c>
      <c r="W179" s="10" t="s">
        <v>5019</v>
      </c>
      <c r="X179" s="10" t="s">
        <v>4985</v>
      </c>
      <c r="Y179" s="10"/>
      <c r="Z179" s="10" t="s">
        <v>4980</v>
      </c>
      <c r="AA179" s="10" t="s">
        <v>5007</v>
      </c>
      <c r="AB179" s="10"/>
      <c r="AC179" s="10" t="s">
        <v>5006</v>
      </c>
      <c r="AD179" s="29"/>
      <c r="AE179" s="20" t="str">
        <f>VLOOKUP(E179,'FILIAIS PETZ'!A:Q,17,0)</f>
        <v>SP7</v>
      </c>
      <c r="AF179" s="20" t="str">
        <f>VLOOKUP(E179,'FILIAIS PETZ'!A:Q,3,0)</f>
        <v>FELICIO</v>
      </c>
      <c r="AG179" s="20" t="str">
        <f>VLOOKUP(E179,'FILIAIS PETZ'!A:Q,2,0)</f>
        <v>R3</v>
      </c>
      <c r="AH179" s="75">
        <v>850</v>
      </c>
      <c r="AI179" s="16" t="s">
        <v>5075</v>
      </c>
      <c r="AJ179" s="43">
        <f>VLOOKUP(E179,'FILIAIS PETZ'!$A$2:$K$2000,11,0)</f>
        <v>18328118001695</v>
      </c>
      <c r="AK179" s="44">
        <f t="shared" si="15"/>
        <v>18328118001695</v>
      </c>
    </row>
    <row r="180" spans="1:37" s="15" customFormat="1" ht="15" customHeight="1" thickBot="1" x14ac:dyDescent="0.25">
      <c r="A180" s="9">
        <f t="shared" si="14"/>
        <v>784185</v>
      </c>
      <c r="B180" s="18">
        <f>VLOOKUP(C180,FORNECEDORES!D:E,2,0)</f>
        <v>530375</v>
      </c>
      <c r="C180" s="19" t="str">
        <f>VLOOKUP(D180,FORNECEDORES!A:D,4,0)</f>
        <v>23.080.842/0001-04</v>
      </c>
      <c r="D180" s="13" t="s">
        <v>4370</v>
      </c>
      <c r="E180" s="20" t="str">
        <f t="shared" si="16"/>
        <v>04 0166</v>
      </c>
      <c r="F180" s="28" t="s">
        <v>4932</v>
      </c>
      <c r="G180" s="21" t="str">
        <f>VLOOKUP(E180,'FILIAIS PETZ'!A:E,5,0)</f>
        <v>PETZ SOROCABA TAUSTE</v>
      </c>
      <c r="H180" s="20" t="str">
        <f>VLOOKUP(E180,'FILIAIS PETZ'!A:D,4,0)</f>
        <v>SOTT-SP</v>
      </c>
      <c r="I180" s="46">
        <v>45238</v>
      </c>
      <c r="J180" s="10">
        <v>784185</v>
      </c>
      <c r="K180" s="10" t="s">
        <v>5858</v>
      </c>
      <c r="L180" s="28" t="s">
        <v>6774</v>
      </c>
      <c r="M180" s="46">
        <v>45340</v>
      </c>
      <c r="N180" s="46">
        <v>45406</v>
      </c>
      <c r="O180" s="46">
        <v>45392</v>
      </c>
      <c r="P180" s="28" t="s">
        <v>4990</v>
      </c>
      <c r="Q180" s="10">
        <v>3</v>
      </c>
      <c r="R180" s="10">
        <v>1</v>
      </c>
      <c r="S180" s="10" t="s">
        <v>4983</v>
      </c>
      <c r="T180" s="10" t="s">
        <v>32</v>
      </c>
      <c r="U180" s="10">
        <v>11002</v>
      </c>
      <c r="V180" s="10">
        <v>11002</v>
      </c>
      <c r="W180" s="10" t="s">
        <v>5019</v>
      </c>
      <c r="X180" s="10" t="s">
        <v>4985</v>
      </c>
      <c r="Y180" s="10"/>
      <c r="Z180" s="10" t="s">
        <v>4980</v>
      </c>
      <c r="AA180" s="10" t="s">
        <v>5007</v>
      </c>
      <c r="AB180" s="10"/>
      <c r="AC180" s="10" t="s">
        <v>5006</v>
      </c>
      <c r="AD180" s="29"/>
      <c r="AE180" s="20" t="str">
        <f>VLOOKUP(E180,'FILIAIS PETZ'!A:Q,17,0)</f>
        <v>SP7</v>
      </c>
      <c r="AF180" s="20" t="str">
        <f>VLOOKUP(E180,'FILIAIS PETZ'!A:Q,3,0)</f>
        <v>FELICIO</v>
      </c>
      <c r="AG180" s="20" t="str">
        <f>VLOOKUP(E180,'FILIAIS PETZ'!A:Q,2,0)</f>
        <v>R3</v>
      </c>
      <c r="AH180" s="75">
        <v>850</v>
      </c>
      <c r="AI180" s="16" t="s">
        <v>5075</v>
      </c>
      <c r="AJ180" s="43">
        <f>VLOOKUP(E180,'FILIAIS PETZ'!$A$2:$K$2000,11,0)</f>
        <v>18328118015998</v>
      </c>
      <c r="AK180" s="44">
        <f t="shared" si="15"/>
        <v>18328118015998</v>
      </c>
    </row>
    <row r="181" spans="1:37" s="15" customFormat="1" ht="15" customHeight="1" thickBot="1" x14ac:dyDescent="0.25">
      <c r="A181" s="9">
        <f t="shared" si="14"/>
        <v>784188</v>
      </c>
      <c r="B181" s="18">
        <f>VLOOKUP(C181,FORNECEDORES!D:E,2,0)</f>
        <v>530375</v>
      </c>
      <c r="C181" s="19" t="str">
        <f>VLOOKUP(D181,FORNECEDORES!A:D,4,0)</f>
        <v>23.080.842/0001-04</v>
      </c>
      <c r="D181" s="13" t="s">
        <v>4370</v>
      </c>
      <c r="E181" s="20" t="str">
        <f t="shared" si="16"/>
        <v>04 0051</v>
      </c>
      <c r="F181" s="28" t="s">
        <v>4948</v>
      </c>
      <c r="G181" s="21" t="str">
        <f>VLOOKUP(E181,'FILIAIS PETZ'!A:E,5,0)</f>
        <v>PETZ TAMBORÉ</v>
      </c>
      <c r="H181" s="20" t="str">
        <f>VLOOKUP(E181,'FILIAIS PETZ'!A:D,4,0)</f>
        <v>TMBO-SP</v>
      </c>
      <c r="I181" s="46">
        <v>45238</v>
      </c>
      <c r="J181" s="10">
        <v>784188</v>
      </c>
      <c r="K181" s="10" t="s">
        <v>5858</v>
      </c>
      <c r="L181" s="28" t="s">
        <v>6770</v>
      </c>
      <c r="M181" s="46">
        <v>45340</v>
      </c>
      <c r="N181" s="46">
        <v>45406</v>
      </c>
      <c r="O181" s="46">
        <v>45392</v>
      </c>
      <c r="P181" s="28" t="s">
        <v>4990</v>
      </c>
      <c r="Q181" s="10">
        <v>3</v>
      </c>
      <c r="R181" s="10">
        <v>1</v>
      </c>
      <c r="S181" s="10" t="s">
        <v>4983</v>
      </c>
      <c r="T181" s="10" t="s">
        <v>32</v>
      </c>
      <c r="U181" s="10">
        <v>11002</v>
      </c>
      <c r="V181" s="10">
        <v>11002</v>
      </c>
      <c r="W181" s="10" t="s">
        <v>5019</v>
      </c>
      <c r="X181" s="10" t="s">
        <v>4985</v>
      </c>
      <c r="Y181" s="10"/>
      <c r="Z181" s="10" t="s">
        <v>4980</v>
      </c>
      <c r="AA181" s="10" t="s">
        <v>5007</v>
      </c>
      <c r="AB181" s="10"/>
      <c r="AC181" s="10" t="s">
        <v>5006</v>
      </c>
      <c r="AD181" s="29"/>
      <c r="AE181" s="20" t="str">
        <f>VLOOKUP(E181,'FILIAIS PETZ'!A:Q,17,0)</f>
        <v>SP7</v>
      </c>
      <c r="AF181" s="20" t="str">
        <f>VLOOKUP(E181,'FILIAIS PETZ'!A:Q,3,0)</f>
        <v>FELICIO</v>
      </c>
      <c r="AG181" s="20" t="str">
        <f>VLOOKUP(E181,'FILIAIS PETZ'!A:Q,2,0)</f>
        <v>R3</v>
      </c>
      <c r="AH181" s="75">
        <v>850</v>
      </c>
      <c r="AI181" s="16" t="s">
        <v>5075</v>
      </c>
      <c r="AJ181" s="43">
        <f>VLOOKUP(E181,'FILIAIS PETZ'!$A$2:$K$2000,11,0)</f>
        <v>18328118004872</v>
      </c>
      <c r="AK181" s="44">
        <f t="shared" si="15"/>
        <v>18328118004872</v>
      </c>
    </row>
    <row r="182" spans="1:37" s="15" customFormat="1" ht="15" customHeight="1" thickBot="1" x14ac:dyDescent="0.25">
      <c r="A182" s="9">
        <f t="shared" si="14"/>
        <v>784456</v>
      </c>
      <c r="B182" s="18">
        <f>VLOOKUP(C182,FORNECEDORES!D:E,2,0)</f>
        <v>530375</v>
      </c>
      <c r="C182" s="19" t="str">
        <f>VLOOKUP(D182,FORNECEDORES!A:D,4,0)</f>
        <v>23.080.842/0001-04</v>
      </c>
      <c r="D182" s="13" t="s">
        <v>4370</v>
      </c>
      <c r="E182" s="20" t="str">
        <f t="shared" si="16"/>
        <v>04 0008</v>
      </c>
      <c r="F182" s="28" t="s">
        <v>4937</v>
      </c>
      <c r="G182" s="21" t="str">
        <f>VLOOKUP(E182,'FILIAIS PETZ'!A:E,5,0)</f>
        <v>PETZ ALPHAVILLE</v>
      </c>
      <c r="H182" s="20" t="str">
        <f>VLOOKUP(E182,'FILIAIS PETZ'!A:D,4,0)</f>
        <v>ALPH-SP</v>
      </c>
      <c r="I182" s="46">
        <v>45239</v>
      </c>
      <c r="J182" s="10">
        <v>784456</v>
      </c>
      <c r="K182" s="10" t="s">
        <v>5858</v>
      </c>
      <c r="L182" s="28" t="s">
        <v>6504</v>
      </c>
      <c r="M182" s="46">
        <v>45340</v>
      </c>
      <c r="N182" s="46">
        <v>45406</v>
      </c>
      <c r="O182" s="46">
        <v>45383</v>
      </c>
      <c r="P182" s="28" t="s">
        <v>4990</v>
      </c>
      <c r="Q182" s="10">
        <v>3</v>
      </c>
      <c r="R182" s="10">
        <v>1</v>
      </c>
      <c r="S182" s="10" t="s">
        <v>4983</v>
      </c>
      <c r="T182" s="10" t="s">
        <v>32</v>
      </c>
      <c r="U182" s="10">
        <v>11002</v>
      </c>
      <c r="V182" s="10">
        <v>11002</v>
      </c>
      <c r="W182" s="10" t="s">
        <v>4984</v>
      </c>
      <c r="X182" s="10" t="s">
        <v>4985</v>
      </c>
      <c r="Y182" s="10"/>
      <c r="Z182" s="10" t="s">
        <v>4980</v>
      </c>
      <c r="AA182" s="10" t="s">
        <v>4987</v>
      </c>
      <c r="AB182" s="10"/>
      <c r="AC182" s="10" t="s">
        <v>5006</v>
      </c>
      <c r="AD182" s="29"/>
      <c r="AE182" s="20" t="str">
        <f>VLOOKUP(E182,'FILIAIS PETZ'!A:Q,17,0)</f>
        <v>SP7</v>
      </c>
      <c r="AF182" s="20" t="str">
        <f>VLOOKUP(E182,'FILIAIS PETZ'!A:Q,3,0)</f>
        <v>FELICIO</v>
      </c>
      <c r="AG182" s="20" t="str">
        <f>VLOOKUP(E182,'FILIAIS PETZ'!A:Q,2,0)</f>
        <v>R3</v>
      </c>
      <c r="AH182" s="75">
        <v>2245</v>
      </c>
      <c r="AI182" s="16" t="s">
        <v>5076</v>
      </c>
      <c r="AJ182" s="43">
        <f>VLOOKUP(E182,'FILIAIS PETZ'!$A$2:$K$2000,11,0)</f>
        <v>18328118001423</v>
      </c>
      <c r="AK182" s="44">
        <f t="shared" si="15"/>
        <v>18328118001423</v>
      </c>
    </row>
    <row r="183" spans="1:37" s="15" customFormat="1" ht="15" customHeight="1" thickBot="1" x14ac:dyDescent="0.25">
      <c r="A183" s="9">
        <f t="shared" si="14"/>
        <v>784457</v>
      </c>
      <c r="B183" s="18">
        <f>VLOOKUP(C183,FORNECEDORES!D:E,2,0)</f>
        <v>530375</v>
      </c>
      <c r="C183" s="19" t="str">
        <f>VLOOKUP(D183,FORNECEDORES!A:D,4,0)</f>
        <v>23.080.842/0001-04</v>
      </c>
      <c r="D183" s="13" t="s">
        <v>4370</v>
      </c>
      <c r="E183" s="20" t="str">
        <f t="shared" si="16"/>
        <v>04 0008</v>
      </c>
      <c r="F183" s="28" t="s">
        <v>4937</v>
      </c>
      <c r="G183" s="21" t="str">
        <f>VLOOKUP(E183,'FILIAIS PETZ'!A:E,5,0)</f>
        <v>PETZ ALPHAVILLE</v>
      </c>
      <c r="H183" s="20" t="str">
        <f>VLOOKUP(E183,'FILIAIS PETZ'!A:D,4,0)</f>
        <v>ALPH-SP</v>
      </c>
      <c r="I183" s="46">
        <v>45239</v>
      </c>
      <c r="J183" s="10">
        <v>784457</v>
      </c>
      <c r="K183" s="10" t="s">
        <v>5858</v>
      </c>
      <c r="L183" s="28" t="s">
        <v>6505</v>
      </c>
      <c r="M183" s="46">
        <v>45340</v>
      </c>
      <c r="N183" s="46">
        <v>45406</v>
      </c>
      <c r="O183" s="46">
        <v>45383</v>
      </c>
      <c r="P183" s="28" t="s">
        <v>4990</v>
      </c>
      <c r="Q183" s="10">
        <v>3</v>
      </c>
      <c r="R183" s="10">
        <v>1</v>
      </c>
      <c r="S183" s="10" t="s">
        <v>4983</v>
      </c>
      <c r="T183" s="10" t="s">
        <v>32</v>
      </c>
      <c r="U183" s="10">
        <v>11002</v>
      </c>
      <c r="V183" s="10">
        <v>11002</v>
      </c>
      <c r="W183" s="10" t="s">
        <v>4984</v>
      </c>
      <c r="X183" s="10" t="s">
        <v>4985</v>
      </c>
      <c r="Y183" s="10"/>
      <c r="Z183" s="10" t="s">
        <v>4980</v>
      </c>
      <c r="AA183" s="10" t="s">
        <v>4987</v>
      </c>
      <c r="AB183" s="10"/>
      <c r="AC183" s="10" t="s">
        <v>5006</v>
      </c>
      <c r="AD183" s="29"/>
      <c r="AE183" s="20" t="str">
        <f>VLOOKUP(E183,'FILIAIS PETZ'!A:Q,17,0)</f>
        <v>SP7</v>
      </c>
      <c r="AF183" s="20" t="str">
        <f>VLOOKUP(E183,'FILIAIS PETZ'!A:Q,3,0)</f>
        <v>FELICIO</v>
      </c>
      <c r="AG183" s="20" t="str">
        <f>VLOOKUP(E183,'FILIAIS PETZ'!A:Q,2,0)</f>
        <v>R3</v>
      </c>
      <c r="AH183" s="75">
        <v>2450</v>
      </c>
      <c r="AI183" s="16" t="s">
        <v>5077</v>
      </c>
      <c r="AJ183" s="43">
        <f>VLOOKUP(E183,'FILIAIS PETZ'!$A$2:$K$2000,11,0)</f>
        <v>18328118001423</v>
      </c>
      <c r="AK183" s="44">
        <f t="shared" si="15"/>
        <v>18328118001423</v>
      </c>
    </row>
    <row r="184" spans="1:37" s="15" customFormat="1" ht="15" customHeight="1" thickBot="1" x14ac:dyDescent="0.25">
      <c r="A184" s="9">
        <f t="shared" si="14"/>
        <v>784459</v>
      </c>
      <c r="B184" s="18">
        <f>VLOOKUP(C184,FORNECEDORES!D:E,2,0)</f>
        <v>530375</v>
      </c>
      <c r="C184" s="19" t="str">
        <f>VLOOKUP(D184,FORNECEDORES!A:D,4,0)</f>
        <v>23.080.842/0001-04</v>
      </c>
      <c r="D184" s="13" t="s">
        <v>4370</v>
      </c>
      <c r="E184" s="20" t="str">
        <f t="shared" si="16"/>
        <v>04 0008</v>
      </c>
      <c r="F184" s="28" t="s">
        <v>4937</v>
      </c>
      <c r="G184" s="21" t="str">
        <f>VLOOKUP(E184,'FILIAIS PETZ'!A:E,5,0)</f>
        <v>PETZ ALPHAVILLE</v>
      </c>
      <c r="H184" s="20" t="str">
        <f>VLOOKUP(E184,'FILIAIS PETZ'!A:D,4,0)</f>
        <v>ALPH-SP</v>
      </c>
      <c r="I184" s="46">
        <v>45239</v>
      </c>
      <c r="J184" s="10">
        <v>784459</v>
      </c>
      <c r="K184" s="10" t="s">
        <v>5858</v>
      </c>
      <c r="L184" s="28" t="s">
        <v>6506</v>
      </c>
      <c r="M184" s="46">
        <v>45340</v>
      </c>
      <c r="N184" s="46">
        <v>45406</v>
      </c>
      <c r="O184" s="46">
        <v>45383</v>
      </c>
      <c r="P184" s="28" t="s">
        <v>4990</v>
      </c>
      <c r="Q184" s="10">
        <v>3</v>
      </c>
      <c r="R184" s="10">
        <v>1</v>
      </c>
      <c r="S184" s="10" t="s">
        <v>4983</v>
      </c>
      <c r="T184" s="10" t="s">
        <v>32</v>
      </c>
      <c r="U184" s="10">
        <v>11002</v>
      </c>
      <c r="V184" s="10">
        <v>11002</v>
      </c>
      <c r="W184" s="10" t="s">
        <v>4984</v>
      </c>
      <c r="X184" s="10" t="s">
        <v>4985</v>
      </c>
      <c r="Y184" s="10"/>
      <c r="Z184" s="10" t="s">
        <v>4993</v>
      </c>
      <c r="AA184" s="10" t="s">
        <v>4987</v>
      </c>
      <c r="AB184" s="10"/>
      <c r="AC184" s="10" t="s">
        <v>5006</v>
      </c>
      <c r="AD184" s="29"/>
      <c r="AE184" s="20" t="str">
        <f>VLOOKUP(E184,'FILIAIS PETZ'!A:Q,17,0)</f>
        <v>SP7</v>
      </c>
      <c r="AF184" s="20" t="str">
        <f>VLOOKUP(E184,'FILIAIS PETZ'!A:Q,3,0)</f>
        <v>FELICIO</v>
      </c>
      <c r="AG184" s="20" t="str">
        <f>VLOOKUP(E184,'FILIAIS PETZ'!A:Q,2,0)</f>
        <v>R3</v>
      </c>
      <c r="AH184" s="75">
        <v>840</v>
      </c>
      <c r="AI184" s="16" t="s">
        <v>5078</v>
      </c>
      <c r="AJ184" s="43">
        <f>VLOOKUP(E184,'FILIAIS PETZ'!$A$2:$K$2000,11,0)</f>
        <v>18328118001423</v>
      </c>
      <c r="AK184" s="44">
        <f t="shared" si="15"/>
        <v>18328118001423</v>
      </c>
    </row>
    <row r="185" spans="1:37" s="15" customFormat="1" ht="15" customHeight="1" thickBot="1" x14ac:dyDescent="0.25">
      <c r="A185" s="9">
        <f t="shared" si="14"/>
        <v>784462</v>
      </c>
      <c r="B185" s="18">
        <f>VLOOKUP(C185,FORNECEDORES!D:E,2,0)</f>
        <v>530375</v>
      </c>
      <c r="C185" s="19" t="str">
        <f>VLOOKUP(D185,FORNECEDORES!A:D,4,0)</f>
        <v>23.080.842/0001-04</v>
      </c>
      <c r="D185" s="13" t="s">
        <v>4370</v>
      </c>
      <c r="E185" s="20" t="str">
        <f t="shared" si="16"/>
        <v>04 0165</v>
      </c>
      <c r="F185" s="28" t="s">
        <v>4935</v>
      </c>
      <c r="G185" s="21" t="str">
        <f>VLOOKUP(E185,'FILIAIS PETZ'!A:E,5,0)</f>
        <v>PETZ CARAPICUIBA</v>
      </c>
      <c r="H185" s="20" t="str">
        <f>VLOOKUP(E185,'FILIAIS PETZ'!A:D,4,0)</f>
        <v>CPIC-SP</v>
      </c>
      <c r="I185" s="46">
        <v>45239</v>
      </c>
      <c r="J185" s="10">
        <v>784462</v>
      </c>
      <c r="K185" s="10" t="s">
        <v>5858</v>
      </c>
      <c r="L185" s="28" t="s">
        <v>6509</v>
      </c>
      <c r="M185" s="46">
        <v>45340</v>
      </c>
      <c r="N185" s="46">
        <v>45406</v>
      </c>
      <c r="O185" s="46">
        <v>45383</v>
      </c>
      <c r="P185" s="28" t="s">
        <v>4990</v>
      </c>
      <c r="Q185" s="10">
        <v>3</v>
      </c>
      <c r="R185" s="10">
        <v>1</v>
      </c>
      <c r="S185" s="10" t="s">
        <v>4983</v>
      </c>
      <c r="T185" s="10" t="s">
        <v>32</v>
      </c>
      <c r="U185" s="10">
        <v>11002</v>
      </c>
      <c r="V185" s="10">
        <v>11002</v>
      </c>
      <c r="W185" s="10" t="s">
        <v>4984</v>
      </c>
      <c r="X185" s="10" t="s">
        <v>4985</v>
      </c>
      <c r="Y185" s="10"/>
      <c r="Z185" s="10" t="s">
        <v>4993</v>
      </c>
      <c r="AA185" s="10" t="s">
        <v>4987</v>
      </c>
      <c r="AB185" s="10"/>
      <c r="AC185" s="10" t="s">
        <v>5006</v>
      </c>
      <c r="AD185" s="29"/>
      <c r="AE185" s="20" t="str">
        <f>VLOOKUP(E185,'FILIAIS PETZ'!A:Q,17,0)</f>
        <v>SP7</v>
      </c>
      <c r="AF185" s="20" t="str">
        <f>VLOOKUP(E185,'FILIAIS PETZ'!A:Q,3,0)</f>
        <v>FELICIO</v>
      </c>
      <c r="AG185" s="20" t="str">
        <f>VLOOKUP(E185,'FILIAIS PETZ'!A:Q,2,0)</f>
        <v>R3</v>
      </c>
      <c r="AH185" s="75">
        <v>1330</v>
      </c>
      <c r="AI185" s="16" t="s">
        <v>5079</v>
      </c>
      <c r="AJ185" s="43">
        <f>VLOOKUP(E185,'FILIAIS PETZ'!$A$2:$K$2000,11,0)</f>
        <v>18328118015726</v>
      </c>
      <c r="AK185" s="44">
        <f t="shared" si="15"/>
        <v>18328118015726</v>
      </c>
    </row>
    <row r="186" spans="1:37" s="15" customFormat="1" ht="15" customHeight="1" thickBot="1" x14ac:dyDescent="0.25">
      <c r="A186" s="9">
        <f t="shared" si="14"/>
        <v>784467</v>
      </c>
      <c r="B186" s="18">
        <f>VLOOKUP(C186,FORNECEDORES!D:E,2,0)</f>
        <v>530375</v>
      </c>
      <c r="C186" s="19" t="str">
        <f>VLOOKUP(D186,FORNECEDORES!A:D,4,0)</f>
        <v>23.080.842/0001-04</v>
      </c>
      <c r="D186" s="13" t="s">
        <v>4370</v>
      </c>
      <c r="E186" s="20" t="str">
        <f t="shared" si="16"/>
        <v>04 0165</v>
      </c>
      <c r="F186" s="28" t="s">
        <v>4935</v>
      </c>
      <c r="G186" s="21" t="str">
        <f>VLOOKUP(E186,'FILIAIS PETZ'!A:E,5,0)</f>
        <v>PETZ CARAPICUIBA</v>
      </c>
      <c r="H186" s="20" t="str">
        <f>VLOOKUP(E186,'FILIAIS PETZ'!A:D,4,0)</f>
        <v>CPIC-SP</v>
      </c>
      <c r="I186" s="46">
        <v>45239</v>
      </c>
      <c r="J186" s="10">
        <v>784467</v>
      </c>
      <c r="K186" s="10" t="s">
        <v>5858</v>
      </c>
      <c r="L186" s="28" t="s">
        <v>6510</v>
      </c>
      <c r="M186" s="46">
        <v>45340</v>
      </c>
      <c r="N186" s="46">
        <v>45406</v>
      </c>
      <c r="O186" s="46">
        <v>45383</v>
      </c>
      <c r="P186" s="28" t="s">
        <v>4990</v>
      </c>
      <c r="Q186" s="10">
        <v>3</v>
      </c>
      <c r="R186" s="10">
        <v>1</v>
      </c>
      <c r="S186" s="10" t="s">
        <v>4983</v>
      </c>
      <c r="T186" s="10" t="s">
        <v>32</v>
      </c>
      <c r="U186" s="10">
        <v>11002</v>
      </c>
      <c r="V186" s="10">
        <v>11002</v>
      </c>
      <c r="W186" s="10" t="s">
        <v>4984</v>
      </c>
      <c r="X186" s="10" t="s">
        <v>4985</v>
      </c>
      <c r="Y186" s="10"/>
      <c r="Z186" s="10" t="s">
        <v>4993</v>
      </c>
      <c r="AA186" s="10" t="s">
        <v>4987</v>
      </c>
      <c r="AB186" s="10"/>
      <c r="AC186" s="10" t="s">
        <v>5006</v>
      </c>
      <c r="AD186" s="29"/>
      <c r="AE186" s="20" t="str">
        <f>VLOOKUP(E186,'FILIAIS PETZ'!A:Q,17,0)</f>
        <v>SP7</v>
      </c>
      <c r="AF186" s="20" t="str">
        <f>VLOOKUP(E186,'FILIAIS PETZ'!A:Q,3,0)</f>
        <v>FELICIO</v>
      </c>
      <c r="AG186" s="20" t="str">
        <f>VLOOKUP(E186,'FILIAIS PETZ'!A:Q,2,0)</f>
        <v>R3</v>
      </c>
      <c r="AH186" s="75">
        <v>560</v>
      </c>
      <c r="AI186" s="16" t="s">
        <v>5080</v>
      </c>
      <c r="AJ186" s="43">
        <f>VLOOKUP(E186,'FILIAIS PETZ'!$A$2:$K$2000,11,0)</f>
        <v>18328118015726</v>
      </c>
      <c r="AK186" s="44">
        <f t="shared" si="15"/>
        <v>18328118015726</v>
      </c>
    </row>
    <row r="187" spans="1:37" s="15" customFormat="1" ht="15" customHeight="1" thickBot="1" x14ac:dyDescent="0.25">
      <c r="A187" s="9">
        <f t="shared" si="14"/>
        <v>784471</v>
      </c>
      <c r="B187" s="18">
        <f>VLOOKUP(C187,FORNECEDORES!D:E,2,0)</f>
        <v>530375</v>
      </c>
      <c r="C187" s="19" t="str">
        <f>VLOOKUP(D187,FORNECEDORES!A:D,4,0)</f>
        <v>23.080.842/0001-04</v>
      </c>
      <c r="D187" s="13" t="s">
        <v>4370</v>
      </c>
      <c r="E187" s="20" t="str">
        <f t="shared" si="16"/>
        <v>04 0165</v>
      </c>
      <c r="F187" s="28" t="s">
        <v>4935</v>
      </c>
      <c r="G187" s="21" t="str">
        <f>VLOOKUP(E187,'FILIAIS PETZ'!A:E,5,0)</f>
        <v>PETZ CARAPICUIBA</v>
      </c>
      <c r="H187" s="20" t="str">
        <f>VLOOKUP(E187,'FILIAIS PETZ'!A:D,4,0)</f>
        <v>CPIC-SP</v>
      </c>
      <c r="I187" s="46">
        <v>45239</v>
      </c>
      <c r="J187" s="10">
        <v>784471</v>
      </c>
      <c r="K187" s="10" t="s">
        <v>5858</v>
      </c>
      <c r="L187" s="28" t="s">
        <v>6592</v>
      </c>
      <c r="M187" s="46">
        <v>45340</v>
      </c>
      <c r="N187" s="46">
        <v>45406</v>
      </c>
      <c r="O187" s="46">
        <v>45386</v>
      </c>
      <c r="P187" s="28" t="s">
        <v>4990</v>
      </c>
      <c r="Q187" s="10">
        <v>3</v>
      </c>
      <c r="R187" s="10">
        <v>1</v>
      </c>
      <c r="S187" s="10" t="s">
        <v>4983</v>
      </c>
      <c r="T187" s="10" t="s">
        <v>32</v>
      </c>
      <c r="U187" s="10">
        <v>11002</v>
      </c>
      <c r="V187" s="10">
        <v>11002</v>
      </c>
      <c r="W187" s="10" t="s">
        <v>4984</v>
      </c>
      <c r="X187" s="10" t="s">
        <v>4985</v>
      </c>
      <c r="Y187" s="10"/>
      <c r="Z187" s="10" t="s">
        <v>4980</v>
      </c>
      <c r="AA187" s="10" t="s">
        <v>4987</v>
      </c>
      <c r="AB187" s="10"/>
      <c r="AC187" s="10" t="s">
        <v>5006</v>
      </c>
      <c r="AD187" s="29"/>
      <c r="AE187" s="20" t="str">
        <f>VLOOKUP(E187,'FILIAIS PETZ'!A:Q,17,0)</f>
        <v>SP7</v>
      </c>
      <c r="AF187" s="20" t="str">
        <f>VLOOKUP(E187,'FILIAIS PETZ'!A:Q,3,0)</f>
        <v>FELICIO</v>
      </c>
      <c r="AG187" s="20" t="str">
        <f>VLOOKUP(E187,'FILIAIS PETZ'!A:Q,2,0)</f>
        <v>R3</v>
      </c>
      <c r="AH187" s="75">
        <v>1650</v>
      </c>
      <c r="AI187" s="16" t="s">
        <v>5081</v>
      </c>
      <c r="AJ187" s="43">
        <f>VLOOKUP(E187,'FILIAIS PETZ'!$A$2:$K$2000,11,0)</f>
        <v>18328118015726</v>
      </c>
      <c r="AK187" s="44">
        <f t="shared" si="15"/>
        <v>18328118015726</v>
      </c>
    </row>
    <row r="188" spans="1:37" s="15" customFormat="1" ht="15" customHeight="1" thickBot="1" x14ac:dyDescent="0.25">
      <c r="A188" s="9">
        <f t="shared" si="14"/>
        <v>784474</v>
      </c>
      <c r="B188" s="18">
        <f>VLOOKUP(C188,FORNECEDORES!D:E,2,0)</f>
        <v>530375</v>
      </c>
      <c r="C188" s="19" t="str">
        <f>VLOOKUP(D188,FORNECEDORES!A:D,4,0)</f>
        <v>23.080.842/0001-04</v>
      </c>
      <c r="D188" s="13" t="s">
        <v>4370</v>
      </c>
      <c r="E188" s="20" t="str">
        <f t="shared" si="16"/>
        <v>04 0165</v>
      </c>
      <c r="F188" s="28" t="s">
        <v>4935</v>
      </c>
      <c r="G188" s="21" t="str">
        <f>VLOOKUP(E188,'FILIAIS PETZ'!A:E,5,0)</f>
        <v>PETZ CARAPICUIBA</v>
      </c>
      <c r="H188" s="20" t="str">
        <f>VLOOKUP(E188,'FILIAIS PETZ'!A:D,4,0)</f>
        <v>CPIC-SP</v>
      </c>
      <c r="I188" s="46">
        <v>45239</v>
      </c>
      <c r="J188" s="10">
        <v>784474</v>
      </c>
      <c r="K188" s="10" t="s">
        <v>5858</v>
      </c>
      <c r="L188" s="28" t="s">
        <v>6593</v>
      </c>
      <c r="M188" s="46">
        <v>45340</v>
      </c>
      <c r="N188" s="46">
        <v>45406</v>
      </c>
      <c r="O188" s="46">
        <v>45386</v>
      </c>
      <c r="P188" s="28" t="s">
        <v>4990</v>
      </c>
      <c r="Q188" s="10">
        <v>3</v>
      </c>
      <c r="R188" s="10">
        <v>1</v>
      </c>
      <c r="S188" s="10" t="s">
        <v>4983</v>
      </c>
      <c r="T188" s="10" t="s">
        <v>32</v>
      </c>
      <c r="U188" s="10">
        <v>11002</v>
      </c>
      <c r="V188" s="10">
        <v>11002</v>
      </c>
      <c r="W188" s="10" t="s">
        <v>4984</v>
      </c>
      <c r="X188" s="10" t="s">
        <v>4985</v>
      </c>
      <c r="Y188" s="10"/>
      <c r="Z188" s="10" t="s">
        <v>4980</v>
      </c>
      <c r="AA188" s="10" t="s">
        <v>4987</v>
      </c>
      <c r="AB188" s="10"/>
      <c r="AC188" s="10" t="s">
        <v>5006</v>
      </c>
      <c r="AD188" s="29"/>
      <c r="AE188" s="20" t="str">
        <f>VLOOKUP(E188,'FILIAIS PETZ'!A:Q,17,0)</f>
        <v>SP7</v>
      </c>
      <c r="AF188" s="20" t="str">
        <f>VLOOKUP(E188,'FILIAIS PETZ'!A:Q,3,0)</f>
        <v>FELICIO</v>
      </c>
      <c r="AG188" s="20" t="str">
        <f>VLOOKUP(E188,'FILIAIS PETZ'!A:Q,2,0)</f>
        <v>R3</v>
      </c>
      <c r="AH188" s="75">
        <v>580</v>
      </c>
      <c r="AI188" s="16" t="s">
        <v>5082</v>
      </c>
      <c r="AJ188" s="43">
        <f>VLOOKUP(E188,'FILIAIS PETZ'!$A$2:$K$2000,11,0)</f>
        <v>18328118015726</v>
      </c>
      <c r="AK188" s="44">
        <f t="shared" si="15"/>
        <v>18328118015726</v>
      </c>
    </row>
    <row r="189" spans="1:37" s="15" customFormat="1" ht="15" customHeight="1" thickBot="1" x14ac:dyDescent="0.25">
      <c r="A189" s="9">
        <f t="shared" si="14"/>
        <v>784478</v>
      </c>
      <c r="B189" s="18">
        <f>VLOOKUP(C189,FORNECEDORES!D:E,2,0)</f>
        <v>530375</v>
      </c>
      <c r="C189" s="19" t="str">
        <f>VLOOKUP(D189,FORNECEDORES!A:D,4,0)</f>
        <v>23.080.842/0001-04</v>
      </c>
      <c r="D189" s="13" t="s">
        <v>4370</v>
      </c>
      <c r="E189" s="20" t="str">
        <f t="shared" si="16"/>
        <v>04 0165</v>
      </c>
      <c r="F189" s="28" t="s">
        <v>4935</v>
      </c>
      <c r="G189" s="21" t="str">
        <f>VLOOKUP(E189,'FILIAIS PETZ'!A:E,5,0)</f>
        <v>PETZ CARAPICUIBA</v>
      </c>
      <c r="H189" s="20" t="str">
        <f>VLOOKUP(E189,'FILIAIS PETZ'!A:D,4,0)</f>
        <v>CPIC-SP</v>
      </c>
      <c r="I189" s="46">
        <v>45239</v>
      </c>
      <c r="J189" s="10">
        <v>784478</v>
      </c>
      <c r="K189" s="10" t="s">
        <v>5858</v>
      </c>
      <c r="L189" s="28" t="s">
        <v>6596</v>
      </c>
      <c r="M189" s="46">
        <v>45340</v>
      </c>
      <c r="N189" s="46">
        <v>45406</v>
      </c>
      <c r="O189" s="46">
        <v>45386</v>
      </c>
      <c r="P189" s="28" t="s">
        <v>4990</v>
      </c>
      <c r="Q189" s="10">
        <v>3</v>
      </c>
      <c r="R189" s="10">
        <v>1</v>
      </c>
      <c r="S189" s="10" t="s">
        <v>4983</v>
      </c>
      <c r="T189" s="10" t="s">
        <v>32</v>
      </c>
      <c r="U189" s="10">
        <v>11002</v>
      </c>
      <c r="V189" s="10">
        <v>11002</v>
      </c>
      <c r="W189" s="10" t="s">
        <v>4984</v>
      </c>
      <c r="X189" s="10" t="s">
        <v>4985</v>
      </c>
      <c r="Y189" s="10"/>
      <c r="Z189" s="10" t="s">
        <v>4993</v>
      </c>
      <c r="AA189" s="10" t="s">
        <v>4987</v>
      </c>
      <c r="AB189" s="10"/>
      <c r="AC189" s="10" t="s">
        <v>5006</v>
      </c>
      <c r="AD189" s="29"/>
      <c r="AE189" s="20" t="str">
        <f>VLOOKUP(E189,'FILIAIS PETZ'!A:Q,17,0)</f>
        <v>SP7</v>
      </c>
      <c r="AF189" s="20" t="str">
        <f>VLOOKUP(E189,'FILIAIS PETZ'!A:Q,3,0)</f>
        <v>FELICIO</v>
      </c>
      <c r="AG189" s="20" t="str">
        <f>VLOOKUP(E189,'FILIAIS PETZ'!A:Q,2,0)</f>
        <v>R3</v>
      </c>
      <c r="AH189" s="75">
        <v>1395</v>
      </c>
      <c r="AI189" s="16" t="s">
        <v>5083</v>
      </c>
      <c r="AJ189" s="43">
        <f>VLOOKUP(E189,'FILIAIS PETZ'!$A$2:$K$2000,11,0)</f>
        <v>18328118015726</v>
      </c>
      <c r="AK189" s="44">
        <f t="shared" si="15"/>
        <v>18328118015726</v>
      </c>
    </row>
    <row r="190" spans="1:37" s="15" customFormat="1" ht="15" customHeight="1" thickBot="1" x14ac:dyDescent="0.25">
      <c r="A190" s="9">
        <f t="shared" si="14"/>
        <v>784483</v>
      </c>
      <c r="B190" s="18">
        <f>VLOOKUP(C190,FORNECEDORES!D:E,2,0)</f>
        <v>530375</v>
      </c>
      <c r="C190" s="19" t="str">
        <f>VLOOKUP(D190,FORNECEDORES!A:D,4,0)</f>
        <v>23.080.842/0001-04</v>
      </c>
      <c r="D190" s="13" t="s">
        <v>4370</v>
      </c>
      <c r="E190" s="20" t="str">
        <f t="shared" si="16"/>
        <v>04 0106</v>
      </c>
      <c r="F190" s="28" t="s">
        <v>4952</v>
      </c>
      <c r="G190" s="21" t="str">
        <f>VLOOKUP(E190,'FILIAIS PETZ'!A:E,5,0)</f>
        <v>PETZ COTIA</v>
      </c>
      <c r="H190" s="20" t="str">
        <f>VLOOKUP(E190,'FILIAIS PETZ'!A:D,4,0)</f>
        <v>CTIA-SP</v>
      </c>
      <c r="I190" s="46">
        <v>45239</v>
      </c>
      <c r="J190" s="10">
        <v>784483</v>
      </c>
      <c r="K190" s="10" t="s">
        <v>5858</v>
      </c>
      <c r="L190" s="28" t="s">
        <v>6598</v>
      </c>
      <c r="M190" s="46">
        <v>45340</v>
      </c>
      <c r="N190" s="46">
        <v>45406</v>
      </c>
      <c r="O190" s="46">
        <v>45386</v>
      </c>
      <c r="P190" s="28" t="s">
        <v>4990</v>
      </c>
      <c r="Q190" s="10">
        <v>3</v>
      </c>
      <c r="R190" s="10">
        <v>1</v>
      </c>
      <c r="S190" s="10" t="s">
        <v>4983</v>
      </c>
      <c r="T190" s="10" t="s">
        <v>32</v>
      </c>
      <c r="U190" s="10">
        <v>11002</v>
      </c>
      <c r="V190" s="10">
        <v>11002</v>
      </c>
      <c r="W190" s="10" t="s">
        <v>4984</v>
      </c>
      <c r="X190" s="10" t="s">
        <v>4985</v>
      </c>
      <c r="Y190" s="10"/>
      <c r="Z190" s="10" t="s">
        <v>4993</v>
      </c>
      <c r="AA190" s="10" t="s">
        <v>4987</v>
      </c>
      <c r="AB190" s="10"/>
      <c r="AC190" s="10" t="s">
        <v>5006</v>
      </c>
      <c r="AD190" s="29"/>
      <c r="AE190" s="20" t="str">
        <f>VLOOKUP(E190,'FILIAIS PETZ'!A:Q,17,0)</f>
        <v>SP7</v>
      </c>
      <c r="AF190" s="20" t="str">
        <f>VLOOKUP(E190,'FILIAIS PETZ'!A:Q,3,0)</f>
        <v>FELICIO</v>
      </c>
      <c r="AG190" s="20" t="str">
        <f>VLOOKUP(E190,'FILIAIS PETZ'!A:Q,2,0)</f>
        <v>R3</v>
      </c>
      <c r="AH190" s="75">
        <v>475</v>
      </c>
      <c r="AI190" s="16" t="s">
        <v>5084</v>
      </c>
      <c r="AJ190" s="43">
        <f>VLOOKUP(E190,'FILIAIS PETZ'!$A$2:$K$2000,11,0)</f>
        <v>18328118009327</v>
      </c>
      <c r="AK190" s="44">
        <f t="shared" si="15"/>
        <v>18328118009327</v>
      </c>
    </row>
    <row r="191" spans="1:37" s="15" customFormat="1" ht="15" customHeight="1" thickBot="1" x14ac:dyDescent="0.25">
      <c r="A191" s="9">
        <f t="shared" si="14"/>
        <v>784488</v>
      </c>
      <c r="B191" s="18">
        <f>VLOOKUP(C191,FORNECEDORES!D:E,2,0)</f>
        <v>530375</v>
      </c>
      <c r="C191" s="19" t="str">
        <f>VLOOKUP(D191,FORNECEDORES!A:D,4,0)</f>
        <v>23.080.842/0001-04</v>
      </c>
      <c r="D191" s="13" t="s">
        <v>4370</v>
      </c>
      <c r="E191" s="20" t="str">
        <f t="shared" si="16"/>
        <v>04 0106</v>
      </c>
      <c r="F191" s="28" t="s">
        <v>4952</v>
      </c>
      <c r="G191" s="21" t="str">
        <f>VLOOKUP(E191,'FILIAIS PETZ'!A:E,5,0)</f>
        <v>PETZ COTIA</v>
      </c>
      <c r="H191" s="20" t="str">
        <f>VLOOKUP(E191,'FILIAIS PETZ'!A:D,4,0)</f>
        <v>CTIA-SP</v>
      </c>
      <c r="I191" s="46">
        <v>45239</v>
      </c>
      <c r="J191" s="10">
        <v>784488</v>
      </c>
      <c r="K191" s="10" t="s">
        <v>5858</v>
      </c>
      <c r="L191" s="28" t="s">
        <v>6599</v>
      </c>
      <c r="M191" s="46">
        <v>45340</v>
      </c>
      <c r="N191" s="46">
        <v>45406</v>
      </c>
      <c r="O191" s="46">
        <v>45386</v>
      </c>
      <c r="P191" s="28" t="s">
        <v>4990</v>
      </c>
      <c r="Q191" s="10">
        <v>3</v>
      </c>
      <c r="R191" s="10">
        <v>1</v>
      </c>
      <c r="S191" s="10" t="s">
        <v>4983</v>
      </c>
      <c r="T191" s="10" t="s">
        <v>32</v>
      </c>
      <c r="U191" s="10">
        <v>11002</v>
      </c>
      <c r="V191" s="10">
        <v>11002</v>
      </c>
      <c r="W191" s="10" t="s">
        <v>4984</v>
      </c>
      <c r="X191" s="10" t="s">
        <v>4985</v>
      </c>
      <c r="Y191" s="10"/>
      <c r="Z191" s="10" t="s">
        <v>4980</v>
      </c>
      <c r="AA191" s="10" t="s">
        <v>4987</v>
      </c>
      <c r="AB191" s="10"/>
      <c r="AC191" s="10" t="s">
        <v>5006</v>
      </c>
      <c r="AD191" s="29"/>
      <c r="AE191" s="20" t="str">
        <f>VLOOKUP(E191,'FILIAIS PETZ'!A:Q,17,0)</f>
        <v>SP7</v>
      </c>
      <c r="AF191" s="20" t="str">
        <f>VLOOKUP(E191,'FILIAIS PETZ'!A:Q,3,0)</f>
        <v>FELICIO</v>
      </c>
      <c r="AG191" s="20" t="str">
        <f>VLOOKUP(E191,'FILIAIS PETZ'!A:Q,2,0)</f>
        <v>R3</v>
      </c>
      <c r="AH191" s="75">
        <v>450</v>
      </c>
      <c r="AI191" s="16" t="s">
        <v>5085</v>
      </c>
      <c r="AJ191" s="43">
        <f>VLOOKUP(E191,'FILIAIS PETZ'!$A$2:$K$2000,11,0)</f>
        <v>18328118009327</v>
      </c>
      <c r="AK191" s="44">
        <f t="shared" si="15"/>
        <v>18328118009327</v>
      </c>
    </row>
    <row r="192" spans="1:37" s="15" customFormat="1" ht="15" customHeight="1" thickBot="1" x14ac:dyDescent="0.25">
      <c r="A192" s="9">
        <f t="shared" si="14"/>
        <v>784492</v>
      </c>
      <c r="B192" s="18">
        <f>VLOOKUP(C192,FORNECEDORES!D:E,2,0)</f>
        <v>530375</v>
      </c>
      <c r="C192" s="19" t="str">
        <f>VLOOKUP(D192,FORNECEDORES!A:D,4,0)</f>
        <v>23.080.842/0001-04</v>
      </c>
      <c r="D192" s="13" t="s">
        <v>4370</v>
      </c>
      <c r="E192" s="20" t="str">
        <f t="shared" si="16"/>
        <v>04 0026</v>
      </c>
      <c r="F192" s="28" t="s">
        <v>4949</v>
      </c>
      <c r="G192" s="21" t="str">
        <f>VLOOKUP(E192,'FILIAIS PETZ'!A:E,5,0)</f>
        <v>PETZ IGUATEMI ESPLANADA</v>
      </c>
      <c r="H192" s="20" t="str">
        <f>VLOOKUP(E192,'FILIAIS PETZ'!A:D,4,0)</f>
        <v>IGES-SP</v>
      </c>
      <c r="I192" s="46">
        <v>45239</v>
      </c>
      <c r="J192" s="10">
        <v>784492</v>
      </c>
      <c r="K192" s="10" t="s">
        <v>5858</v>
      </c>
      <c r="L192" s="28" t="s">
        <v>6602</v>
      </c>
      <c r="M192" s="46">
        <v>45340</v>
      </c>
      <c r="N192" s="46">
        <v>45406</v>
      </c>
      <c r="O192" s="46">
        <v>45386</v>
      </c>
      <c r="P192" s="28" t="s">
        <v>4990</v>
      </c>
      <c r="Q192" s="10">
        <v>3</v>
      </c>
      <c r="R192" s="10">
        <v>1</v>
      </c>
      <c r="S192" s="10" t="s">
        <v>4983</v>
      </c>
      <c r="T192" s="10" t="s">
        <v>32</v>
      </c>
      <c r="U192" s="10">
        <v>11002</v>
      </c>
      <c r="V192" s="10">
        <v>11002</v>
      </c>
      <c r="W192" s="10" t="s">
        <v>4984</v>
      </c>
      <c r="X192" s="10" t="s">
        <v>4985</v>
      </c>
      <c r="Y192" s="10"/>
      <c r="Z192" s="10" t="s">
        <v>4980</v>
      </c>
      <c r="AA192" s="10" t="s">
        <v>4987</v>
      </c>
      <c r="AB192" s="10"/>
      <c r="AC192" s="10" t="s">
        <v>5006</v>
      </c>
      <c r="AD192" s="29"/>
      <c r="AE192" s="20" t="str">
        <f>VLOOKUP(E192,'FILIAIS PETZ'!A:Q,17,0)</f>
        <v>SP7</v>
      </c>
      <c r="AF192" s="20" t="str">
        <f>VLOOKUP(E192,'FILIAIS PETZ'!A:Q,3,0)</f>
        <v>FELICIO</v>
      </c>
      <c r="AG192" s="20" t="str">
        <f>VLOOKUP(E192,'FILIAIS PETZ'!A:Q,2,0)</f>
        <v>R3</v>
      </c>
      <c r="AH192" s="75">
        <v>360</v>
      </c>
      <c r="AI192" s="16" t="s">
        <v>5086</v>
      </c>
      <c r="AJ192" s="43">
        <f>VLOOKUP(E192,'FILIAIS PETZ'!$A$2:$K$2000,11,0)</f>
        <v>18328118002667</v>
      </c>
      <c r="AK192" s="44">
        <f t="shared" si="15"/>
        <v>18328118002667</v>
      </c>
    </row>
    <row r="193" spans="1:37" s="15" customFormat="1" ht="15" customHeight="1" thickBot="1" x14ac:dyDescent="0.25">
      <c r="A193" s="9">
        <f t="shared" si="14"/>
        <v>784493</v>
      </c>
      <c r="B193" s="18">
        <f>VLOOKUP(C193,FORNECEDORES!D:E,2,0)</f>
        <v>530375</v>
      </c>
      <c r="C193" s="19" t="str">
        <f>VLOOKUP(D193,FORNECEDORES!A:D,4,0)</f>
        <v>23.080.842/0001-04</v>
      </c>
      <c r="D193" s="13" t="s">
        <v>4370</v>
      </c>
      <c r="E193" s="20" t="str">
        <f t="shared" si="16"/>
        <v>04 0119</v>
      </c>
      <c r="F193" s="28" t="s">
        <v>4934</v>
      </c>
      <c r="G193" s="21" t="str">
        <f>VLOOKUP(E193,'FILIAIS PETZ'!A:E,5,0)</f>
        <v>PETZ ITU</v>
      </c>
      <c r="H193" s="20" t="str">
        <f>VLOOKUP(E193,'FILIAIS PETZ'!A:D,4,0)</f>
        <v>ITTU-SP</v>
      </c>
      <c r="I193" s="46">
        <v>45239</v>
      </c>
      <c r="J193" s="10">
        <v>784493</v>
      </c>
      <c r="K193" s="10" t="s">
        <v>5858</v>
      </c>
      <c r="L193" s="28" t="s">
        <v>6724</v>
      </c>
      <c r="M193" s="46">
        <v>45340</v>
      </c>
      <c r="N193" s="46">
        <v>45406</v>
      </c>
      <c r="O193" s="46">
        <v>45392</v>
      </c>
      <c r="P193" s="28" t="s">
        <v>4990</v>
      </c>
      <c r="Q193" s="10">
        <v>3</v>
      </c>
      <c r="R193" s="10">
        <v>1</v>
      </c>
      <c r="S193" s="10" t="s">
        <v>4983</v>
      </c>
      <c r="T193" s="10" t="s">
        <v>32</v>
      </c>
      <c r="U193" s="10">
        <v>11002</v>
      </c>
      <c r="V193" s="10">
        <v>11002</v>
      </c>
      <c r="W193" s="10" t="s">
        <v>4984</v>
      </c>
      <c r="X193" s="10" t="s">
        <v>4985</v>
      </c>
      <c r="Y193" s="10"/>
      <c r="Z193" s="10" t="s">
        <v>4980</v>
      </c>
      <c r="AA193" s="10" t="s">
        <v>4987</v>
      </c>
      <c r="AB193" s="10"/>
      <c r="AC193" s="10" t="s">
        <v>5006</v>
      </c>
      <c r="AD193" s="29"/>
      <c r="AE193" s="20" t="str">
        <f>VLOOKUP(E193,'FILIAIS PETZ'!A:Q,17,0)</f>
        <v>SP7</v>
      </c>
      <c r="AF193" s="20" t="str">
        <f>VLOOKUP(E193,'FILIAIS PETZ'!A:Q,3,0)</f>
        <v>FELICIO</v>
      </c>
      <c r="AG193" s="20" t="str">
        <f>VLOOKUP(E193,'FILIAIS PETZ'!A:Q,2,0)</f>
        <v>R3</v>
      </c>
      <c r="AH193" s="75">
        <v>530</v>
      </c>
      <c r="AI193" s="16" t="s">
        <v>5087</v>
      </c>
      <c r="AJ193" s="43">
        <f>VLOOKUP(E193,'FILIAIS PETZ'!$A$2:$K$2000,11,0)</f>
        <v>18328118010848</v>
      </c>
      <c r="AK193" s="44">
        <f t="shared" si="15"/>
        <v>18328118010848</v>
      </c>
    </row>
    <row r="194" spans="1:37" s="15" customFormat="1" ht="15" customHeight="1" thickBot="1" x14ac:dyDescent="0.25">
      <c r="A194" s="9">
        <f t="shared" si="14"/>
        <v>784497</v>
      </c>
      <c r="B194" s="18">
        <f>VLOOKUP(C194,FORNECEDORES!D:E,2,0)</f>
        <v>530375</v>
      </c>
      <c r="C194" s="19" t="str">
        <f>VLOOKUP(D194,FORNECEDORES!A:D,4,0)</f>
        <v>23.080.842/0001-04</v>
      </c>
      <c r="D194" s="13" t="s">
        <v>4370</v>
      </c>
      <c r="E194" s="20" t="str">
        <f t="shared" si="16"/>
        <v>04 0156</v>
      </c>
      <c r="F194" s="28" t="s">
        <v>4940</v>
      </c>
      <c r="G194" s="21" t="str">
        <f>VLOOKUP(E194,'FILIAIS PETZ'!A:E,5,0)</f>
        <v>PETZ ITAPETININGA</v>
      </c>
      <c r="H194" s="20" t="str">
        <f>VLOOKUP(E194,'FILIAIS PETZ'!A:D,4,0)</f>
        <v>ITPT-SP</v>
      </c>
      <c r="I194" s="46">
        <v>45239</v>
      </c>
      <c r="J194" s="10">
        <v>784497</v>
      </c>
      <c r="K194" s="10" t="s">
        <v>5858</v>
      </c>
      <c r="L194" s="28" t="s">
        <v>6607</v>
      </c>
      <c r="M194" s="46">
        <v>45340</v>
      </c>
      <c r="N194" s="46">
        <v>45406</v>
      </c>
      <c r="O194" s="46">
        <v>45386</v>
      </c>
      <c r="P194" s="28" t="s">
        <v>4990</v>
      </c>
      <c r="Q194" s="10">
        <v>3</v>
      </c>
      <c r="R194" s="10">
        <v>1</v>
      </c>
      <c r="S194" s="10" t="s">
        <v>4983</v>
      </c>
      <c r="T194" s="10" t="s">
        <v>32</v>
      </c>
      <c r="U194" s="10">
        <v>11002</v>
      </c>
      <c r="V194" s="10">
        <v>11002</v>
      </c>
      <c r="W194" s="10" t="s">
        <v>4984</v>
      </c>
      <c r="X194" s="10" t="s">
        <v>4985</v>
      </c>
      <c r="Y194" s="10"/>
      <c r="Z194" s="10" t="s">
        <v>4980</v>
      </c>
      <c r="AA194" s="10" t="s">
        <v>4987</v>
      </c>
      <c r="AB194" s="10"/>
      <c r="AC194" s="10" t="s">
        <v>5006</v>
      </c>
      <c r="AD194" s="29"/>
      <c r="AE194" s="20" t="str">
        <f>VLOOKUP(E194,'FILIAIS PETZ'!A:Q,17,0)</f>
        <v>SP7</v>
      </c>
      <c r="AF194" s="20" t="str">
        <f>VLOOKUP(E194,'FILIAIS PETZ'!A:Q,3,0)</f>
        <v>FELICIO</v>
      </c>
      <c r="AG194" s="20" t="str">
        <f>VLOOKUP(E194,'FILIAIS PETZ'!A:Q,2,0)</f>
        <v>R3</v>
      </c>
      <c r="AH194" s="75">
        <v>140</v>
      </c>
      <c r="AI194" s="16" t="s">
        <v>5088</v>
      </c>
      <c r="AJ194" s="43">
        <f>VLOOKUP(E194,'FILIAIS PETZ'!$A$2:$K$2000,11,0)</f>
        <v>18328118014754</v>
      </c>
      <c r="AK194" s="44">
        <f t="shared" si="15"/>
        <v>18328118014754</v>
      </c>
    </row>
    <row r="195" spans="1:37" s="15" customFormat="1" ht="15" customHeight="1" thickBot="1" x14ac:dyDescent="0.25">
      <c r="A195" s="9">
        <f t="shared" si="14"/>
        <v>784501</v>
      </c>
      <c r="B195" s="18">
        <f>VLOOKUP(C195,FORNECEDORES!D:E,2,0)</f>
        <v>530375</v>
      </c>
      <c r="C195" s="19" t="str">
        <f>VLOOKUP(D195,FORNECEDORES!A:D,4,0)</f>
        <v>23.080.842/0001-04</v>
      </c>
      <c r="D195" s="13" t="s">
        <v>4370</v>
      </c>
      <c r="E195" s="20" t="str">
        <f t="shared" si="16"/>
        <v>04 0032</v>
      </c>
      <c r="F195" s="28" t="s">
        <v>4951</v>
      </c>
      <c r="G195" s="21" t="str">
        <f>VLOOKUP(E195,'FILIAIS PETZ'!A:E,5,0)</f>
        <v>PETZ JAGUARE</v>
      </c>
      <c r="H195" s="20" t="str">
        <f>VLOOKUP(E195,'FILIAIS PETZ'!A:D,4,0)</f>
        <v>JGRE-SP</v>
      </c>
      <c r="I195" s="46">
        <v>45239</v>
      </c>
      <c r="J195" s="10">
        <v>784501</v>
      </c>
      <c r="K195" s="10" t="s">
        <v>5858</v>
      </c>
      <c r="L195" s="28" t="s">
        <v>6728</v>
      </c>
      <c r="M195" s="46">
        <v>45340</v>
      </c>
      <c r="N195" s="46">
        <v>45406</v>
      </c>
      <c r="O195" s="46">
        <v>45392</v>
      </c>
      <c r="P195" s="28" t="s">
        <v>4990</v>
      </c>
      <c r="Q195" s="10">
        <v>3</v>
      </c>
      <c r="R195" s="10">
        <v>1</v>
      </c>
      <c r="S195" s="10" t="s">
        <v>4983</v>
      </c>
      <c r="T195" s="10" t="s">
        <v>32</v>
      </c>
      <c r="U195" s="10">
        <v>11002</v>
      </c>
      <c r="V195" s="10">
        <v>11002</v>
      </c>
      <c r="W195" s="10" t="s">
        <v>4984</v>
      </c>
      <c r="X195" s="10" t="s">
        <v>4985</v>
      </c>
      <c r="Y195" s="10"/>
      <c r="Z195" s="10" t="s">
        <v>4993</v>
      </c>
      <c r="AA195" s="10" t="s">
        <v>4987</v>
      </c>
      <c r="AB195" s="10"/>
      <c r="AC195" s="10" t="s">
        <v>5006</v>
      </c>
      <c r="AD195" s="29"/>
      <c r="AE195" s="20" t="str">
        <f>VLOOKUP(E195,'FILIAIS PETZ'!A:Q,17,0)</f>
        <v>SP7</v>
      </c>
      <c r="AF195" s="20" t="str">
        <f>VLOOKUP(E195,'FILIAIS PETZ'!A:Q,3,0)</f>
        <v>FELICIO</v>
      </c>
      <c r="AG195" s="20" t="str">
        <f>VLOOKUP(E195,'FILIAIS PETZ'!A:Q,2,0)</f>
        <v>R3</v>
      </c>
      <c r="AH195" s="75">
        <v>560</v>
      </c>
      <c r="AI195" s="16" t="s">
        <v>5089</v>
      </c>
      <c r="AJ195" s="43">
        <f>VLOOKUP(E195,'FILIAIS PETZ'!$A$2:$K$2000,11,0)</f>
        <v>18328118003205</v>
      </c>
      <c r="AK195" s="44">
        <f t="shared" si="15"/>
        <v>18328118003205</v>
      </c>
    </row>
    <row r="196" spans="1:37" s="15" customFormat="1" ht="15" customHeight="1" thickBot="1" x14ac:dyDescent="0.25">
      <c r="A196" s="9">
        <f t="shared" si="14"/>
        <v>784508</v>
      </c>
      <c r="B196" s="18">
        <f>VLOOKUP(C196,FORNECEDORES!D:E,2,0)</f>
        <v>530375</v>
      </c>
      <c r="C196" s="19" t="str">
        <f>VLOOKUP(D196,FORNECEDORES!A:D,4,0)</f>
        <v>23.080.842/0001-04</v>
      </c>
      <c r="D196" s="13" t="s">
        <v>4370</v>
      </c>
      <c r="E196" s="20" t="str">
        <f t="shared" si="16"/>
        <v>04 0032</v>
      </c>
      <c r="F196" s="28" t="s">
        <v>4951</v>
      </c>
      <c r="G196" s="21" t="str">
        <f>VLOOKUP(E196,'FILIAIS PETZ'!A:E,5,0)</f>
        <v>PETZ JAGUARE</v>
      </c>
      <c r="H196" s="20" t="str">
        <f>VLOOKUP(E196,'FILIAIS PETZ'!A:D,4,0)</f>
        <v>JGRE-SP</v>
      </c>
      <c r="I196" s="46">
        <v>45239</v>
      </c>
      <c r="J196" s="10">
        <v>784508</v>
      </c>
      <c r="K196" s="10" t="s">
        <v>5858</v>
      </c>
      <c r="L196" s="28" t="s">
        <v>6729</v>
      </c>
      <c r="M196" s="46">
        <v>45340</v>
      </c>
      <c r="N196" s="46">
        <v>45406</v>
      </c>
      <c r="O196" s="46">
        <v>45392</v>
      </c>
      <c r="P196" s="28" t="s">
        <v>4990</v>
      </c>
      <c r="Q196" s="10">
        <v>3</v>
      </c>
      <c r="R196" s="10">
        <v>1</v>
      </c>
      <c r="S196" s="10" t="s">
        <v>4983</v>
      </c>
      <c r="T196" s="10" t="s">
        <v>32</v>
      </c>
      <c r="U196" s="10">
        <v>11002</v>
      </c>
      <c r="V196" s="10">
        <v>11002</v>
      </c>
      <c r="W196" s="10" t="s">
        <v>4984</v>
      </c>
      <c r="X196" s="10" t="s">
        <v>4985</v>
      </c>
      <c r="Y196" s="10"/>
      <c r="Z196" s="10" t="s">
        <v>4980</v>
      </c>
      <c r="AA196" s="10" t="s">
        <v>4987</v>
      </c>
      <c r="AB196" s="10"/>
      <c r="AC196" s="10" t="s">
        <v>5006</v>
      </c>
      <c r="AD196" s="29"/>
      <c r="AE196" s="20" t="str">
        <f>VLOOKUP(E196,'FILIAIS PETZ'!A:Q,17,0)</f>
        <v>SP7</v>
      </c>
      <c r="AF196" s="20" t="str">
        <f>VLOOKUP(E196,'FILIAIS PETZ'!A:Q,3,0)</f>
        <v>FELICIO</v>
      </c>
      <c r="AG196" s="20" t="str">
        <f>VLOOKUP(E196,'FILIAIS PETZ'!A:Q,2,0)</f>
        <v>R3</v>
      </c>
      <c r="AH196" s="75">
        <v>295</v>
      </c>
      <c r="AI196" s="16" t="s">
        <v>5090</v>
      </c>
      <c r="AJ196" s="43">
        <f>VLOOKUP(E196,'FILIAIS PETZ'!$A$2:$K$2000,11,0)</f>
        <v>18328118003205</v>
      </c>
      <c r="AK196" s="44">
        <f t="shared" si="15"/>
        <v>18328118003205</v>
      </c>
    </row>
    <row r="197" spans="1:37" s="15" customFormat="1" ht="15" customHeight="1" thickBot="1" x14ac:dyDescent="0.25">
      <c r="A197" s="9">
        <f t="shared" si="14"/>
        <v>784512</v>
      </c>
      <c r="B197" s="18">
        <f>VLOOKUP(C197,FORNECEDORES!D:E,2,0)</f>
        <v>530375</v>
      </c>
      <c r="C197" s="19" t="str">
        <f>VLOOKUP(D197,FORNECEDORES!A:D,4,0)</f>
        <v>23.080.842/0001-04</v>
      </c>
      <c r="D197" s="13" t="s">
        <v>4370</v>
      </c>
      <c r="E197" s="20" t="str">
        <f t="shared" si="16"/>
        <v>04 0083</v>
      </c>
      <c r="F197" s="28" t="s">
        <v>4936</v>
      </c>
      <c r="G197" s="21" t="str">
        <f>VLOOKUP(E197,'FILIAIS PETZ'!A:E,5,0)</f>
        <v>PETZ OSASCO</v>
      </c>
      <c r="H197" s="20" t="str">
        <f>VLOOKUP(E197,'FILIAIS PETZ'!A:D,4,0)</f>
        <v>OSAS-SP</v>
      </c>
      <c r="I197" s="46">
        <v>45239</v>
      </c>
      <c r="J197" s="10">
        <v>784512</v>
      </c>
      <c r="K197" s="10" t="s">
        <v>5858</v>
      </c>
      <c r="L197" s="28" t="s">
        <v>6734</v>
      </c>
      <c r="M197" s="46">
        <v>45340</v>
      </c>
      <c r="N197" s="46">
        <v>45406</v>
      </c>
      <c r="O197" s="46">
        <v>45392</v>
      </c>
      <c r="P197" s="28" t="s">
        <v>4990</v>
      </c>
      <c r="Q197" s="10">
        <v>3</v>
      </c>
      <c r="R197" s="10">
        <v>1</v>
      </c>
      <c r="S197" s="10" t="s">
        <v>4983</v>
      </c>
      <c r="T197" s="10" t="s">
        <v>32</v>
      </c>
      <c r="U197" s="10">
        <v>11002</v>
      </c>
      <c r="V197" s="10">
        <v>11002</v>
      </c>
      <c r="W197" s="10" t="s">
        <v>4984</v>
      </c>
      <c r="X197" s="10" t="s">
        <v>4985</v>
      </c>
      <c r="Y197" s="10"/>
      <c r="Z197" s="10" t="s">
        <v>4980</v>
      </c>
      <c r="AA197" s="10" t="s">
        <v>4987</v>
      </c>
      <c r="AB197" s="10"/>
      <c r="AC197" s="10" t="s">
        <v>5006</v>
      </c>
      <c r="AD197" s="29"/>
      <c r="AE197" s="20" t="str">
        <f>VLOOKUP(E197,'FILIAIS PETZ'!A:Q,17,0)</f>
        <v>SP7</v>
      </c>
      <c r="AF197" s="20" t="str">
        <f>VLOOKUP(E197,'FILIAIS PETZ'!A:Q,3,0)</f>
        <v>FELICIO</v>
      </c>
      <c r="AG197" s="20" t="str">
        <f>VLOOKUP(E197,'FILIAIS PETZ'!A:Q,2,0)</f>
        <v>R3</v>
      </c>
      <c r="AH197" s="75">
        <v>300</v>
      </c>
      <c r="AI197" s="16" t="s">
        <v>5091</v>
      </c>
      <c r="AJ197" s="43">
        <f>VLOOKUP(E197,'FILIAIS PETZ'!$A$2:$K$2000,11,0)</f>
        <v>18328118008355</v>
      </c>
      <c r="AK197" s="44">
        <f t="shared" si="15"/>
        <v>18328118008355</v>
      </c>
    </row>
    <row r="198" spans="1:37" s="15" customFormat="1" ht="15" customHeight="1" thickBot="1" x14ac:dyDescent="0.25">
      <c r="A198" s="9">
        <f t="shared" si="14"/>
        <v>784515</v>
      </c>
      <c r="B198" s="18">
        <f>VLOOKUP(C198,FORNECEDORES!D:E,2,0)</f>
        <v>530375</v>
      </c>
      <c r="C198" s="19" t="str">
        <f>VLOOKUP(D198,FORNECEDORES!A:D,4,0)</f>
        <v>23.080.842/0001-04</v>
      </c>
      <c r="D198" s="13" t="s">
        <v>4370</v>
      </c>
      <c r="E198" s="20" t="str">
        <f t="shared" si="16"/>
        <v>04 0032</v>
      </c>
      <c r="F198" s="28" t="s">
        <v>4951</v>
      </c>
      <c r="G198" s="21" t="str">
        <f>VLOOKUP(E198,'FILIAIS PETZ'!A:E,5,0)</f>
        <v>PETZ JAGUARE</v>
      </c>
      <c r="H198" s="20" t="str">
        <f>VLOOKUP(E198,'FILIAIS PETZ'!A:D,4,0)</f>
        <v>JGRE-SP</v>
      </c>
      <c r="I198" s="46">
        <v>45239</v>
      </c>
      <c r="J198" s="10">
        <v>784515</v>
      </c>
      <c r="K198" s="10" t="s">
        <v>5858</v>
      </c>
      <c r="L198" s="28" t="s">
        <v>6730</v>
      </c>
      <c r="M198" s="46">
        <v>45340</v>
      </c>
      <c r="N198" s="46">
        <v>45406</v>
      </c>
      <c r="O198" s="46">
        <v>45392</v>
      </c>
      <c r="P198" s="28" t="s">
        <v>4990</v>
      </c>
      <c r="Q198" s="10">
        <v>3</v>
      </c>
      <c r="R198" s="10">
        <v>1</v>
      </c>
      <c r="S198" s="10" t="s">
        <v>4983</v>
      </c>
      <c r="T198" s="10" t="s">
        <v>32</v>
      </c>
      <c r="U198" s="10">
        <v>11002</v>
      </c>
      <c r="V198" s="10">
        <v>11002</v>
      </c>
      <c r="W198" s="10" t="s">
        <v>4984</v>
      </c>
      <c r="X198" s="10" t="s">
        <v>4985</v>
      </c>
      <c r="Y198" s="10"/>
      <c r="Z198" s="10" t="s">
        <v>4993</v>
      </c>
      <c r="AA198" s="10" t="s">
        <v>4987</v>
      </c>
      <c r="AB198" s="10"/>
      <c r="AC198" s="10" t="s">
        <v>5006</v>
      </c>
      <c r="AD198" s="29"/>
      <c r="AE198" s="20" t="str">
        <f>VLOOKUP(E198,'FILIAIS PETZ'!A:Q,17,0)</f>
        <v>SP7</v>
      </c>
      <c r="AF198" s="20" t="str">
        <f>VLOOKUP(E198,'FILIAIS PETZ'!A:Q,3,0)</f>
        <v>FELICIO</v>
      </c>
      <c r="AG198" s="20" t="str">
        <f>VLOOKUP(E198,'FILIAIS PETZ'!A:Q,2,0)</f>
        <v>R3</v>
      </c>
      <c r="AH198" s="75">
        <v>250</v>
      </c>
      <c r="AI198" s="16" t="s">
        <v>5092</v>
      </c>
      <c r="AJ198" s="43">
        <f>VLOOKUP(E198,'FILIAIS PETZ'!$A$2:$K$2000,11,0)</f>
        <v>18328118003205</v>
      </c>
      <c r="AK198" s="44">
        <f t="shared" si="15"/>
        <v>18328118003205</v>
      </c>
    </row>
    <row r="199" spans="1:37" s="15" customFormat="1" ht="15" customHeight="1" thickBot="1" x14ac:dyDescent="0.25">
      <c r="A199" s="9">
        <f t="shared" si="14"/>
        <v>784516</v>
      </c>
      <c r="B199" s="18">
        <f>VLOOKUP(C199,FORNECEDORES!D:E,2,0)</f>
        <v>530375</v>
      </c>
      <c r="C199" s="19" t="str">
        <f>VLOOKUP(D199,FORNECEDORES!A:D,4,0)</f>
        <v>23.080.842/0001-04</v>
      </c>
      <c r="D199" s="13" t="s">
        <v>4370</v>
      </c>
      <c r="E199" s="20" t="str">
        <f t="shared" si="16"/>
        <v>04 0007</v>
      </c>
      <c r="F199" s="28" t="s">
        <v>4950</v>
      </c>
      <c r="G199" s="21" t="str">
        <f>VLOOKUP(E199,'FILIAIS PETZ'!A:E,5,0)</f>
        <v>PETZ SOROCABA</v>
      </c>
      <c r="H199" s="20" t="str">
        <f>VLOOKUP(E199,'FILIAIS PETZ'!A:D,4,0)</f>
        <v>SCBA-SP</v>
      </c>
      <c r="I199" s="46">
        <v>45239</v>
      </c>
      <c r="J199" s="10">
        <v>784516</v>
      </c>
      <c r="K199" s="10" t="s">
        <v>5858</v>
      </c>
      <c r="L199" s="28" t="s">
        <v>6771</v>
      </c>
      <c r="M199" s="46">
        <v>45340</v>
      </c>
      <c r="N199" s="46">
        <v>45406</v>
      </c>
      <c r="O199" s="46">
        <v>45392</v>
      </c>
      <c r="P199" s="28" t="s">
        <v>4990</v>
      </c>
      <c r="Q199" s="10">
        <v>3</v>
      </c>
      <c r="R199" s="10">
        <v>1</v>
      </c>
      <c r="S199" s="10" t="s">
        <v>4983</v>
      </c>
      <c r="T199" s="10" t="s">
        <v>32</v>
      </c>
      <c r="U199" s="10">
        <v>11002</v>
      </c>
      <c r="V199" s="10">
        <v>11002</v>
      </c>
      <c r="W199" s="10" t="s">
        <v>4984</v>
      </c>
      <c r="X199" s="10" t="s">
        <v>4985</v>
      </c>
      <c r="Y199" s="10"/>
      <c r="Z199" s="10" t="s">
        <v>4980</v>
      </c>
      <c r="AA199" s="10" t="s">
        <v>4987</v>
      </c>
      <c r="AB199" s="10"/>
      <c r="AC199" s="10" t="s">
        <v>5006</v>
      </c>
      <c r="AD199" s="29"/>
      <c r="AE199" s="20" t="str">
        <f>VLOOKUP(E199,'FILIAIS PETZ'!A:Q,17,0)</f>
        <v>SP7</v>
      </c>
      <c r="AF199" s="20" t="str">
        <f>VLOOKUP(E199,'FILIAIS PETZ'!A:Q,3,0)</f>
        <v>FELICIO</v>
      </c>
      <c r="AG199" s="20" t="str">
        <f>VLOOKUP(E199,'FILIAIS PETZ'!A:Q,2,0)</f>
        <v>R3</v>
      </c>
      <c r="AH199" s="75">
        <v>605</v>
      </c>
      <c r="AI199" s="16" t="s">
        <v>5093</v>
      </c>
      <c r="AJ199" s="43">
        <f>VLOOKUP(E199,'FILIAIS PETZ'!$A$2:$K$2000,11,0)</f>
        <v>18328118001695</v>
      </c>
      <c r="AK199" s="44">
        <f t="shared" si="15"/>
        <v>18328118001695</v>
      </c>
    </row>
    <row r="200" spans="1:37" s="15" customFormat="1" ht="15" customHeight="1" thickBot="1" x14ac:dyDescent="0.25">
      <c r="A200" s="9">
        <f t="shared" si="14"/>
        <v>784521</v>
      </c>
      <c r="B200" s="18">
        <f>VLOOKUP(C200,FORNECEDORES!D:E,2,0)</f>
        <v>530375</v>
      </c>
      <c r="C200" s="19" t="str">
        <f>VLOOKUP(D200,FORNECEDORES!A:D,4,0)</f>
        <v>23.080.842/0001-04</v>
      </c>
      <c r="D200" s="13" t="s">
        <v>4370</v>
      </c>
      <c r="E200" s="20" t="str">
        <f t="shared" si="16"/>
        <v>04 0166</v>
      </c>
      <c r="F200" s="28" t="s">
        <v>4932</v>
      </c>
      <c r="G200" s="21" t="str">
        <f>VLOOKUP(E200,'FILIAIS PETZ'!A:E,5,0)</f>
        <v>PETZ SOROCABA TAUSTE</v>
      </c>
      <c r="H200" s="20" t="str">
        <f>VLOOKUP(E200,'FILIAIS PETZ'!A:D,4,0)</f>
        <v>SOTT-SP</v>
      </c>
      <c r="I200" s="46">
        <v>45239</v>
      </c>
      <c r="J200" s="10">
        <v>784521</v>
      </c>
      <c r="K200" s="10" t="s">
        <v>5858</v>
      </c>
      <c r="L200" s="28" t="s">
        <v>6775</v>
      </c>
      <c r="M200" s="46">
        <v>45340</v>
      </c>
      <c r="N200" s="46">
        <v>45406</v>
      </c>
      <c r="O200" s="46">
        <v>45392</v>
      </c>
      <c r="P200" s="28" t="s">
        <v>4990</v>
      </c>
      <c r="Q200" s="10">
        <v>3</v>
      </c>
      <c r="R200" s="10">
        <v>1</v>
      </c>
      <c r="S200" s="10" t="s">
        <v>4983</v>
      </c>
      <c r="T200" s="10" t="s">
        <v>32</v>
      </c>
      <c r="U200" s="10">
        <v>11002</v>
      </c>
      <c r="V200" s="10">
        <v>11002</v>
      </c>
      <c r="W200" s="10" t="s">
        <v>4984</v>
      </c>
      <c r="X200" s="10" t="s">
        <v>4985</v>
      </c>
      <c r="Y200" s="10"/>
      <c r="Z200" s="10" t="s">
        <v>4980</v>
      </c>
      <c r="AA200" s="10" t="s">
        <v>4987</v>
      </c>
      <c r="AB200" s="10"/>
      <c r="AC200" s="10" t="s">
        <v>5006</v>
      </c>
      <c r="AD200" s="29"/>
      <c r="AE200" s="20" t="str">
        <f>VLOOKUP(E200,'FILIAIS PETZ'!A:Q,17,0)</f>
        <v>SP7</v>
      </c>
      <c r="AF200" s="20" t="str">
        <f>VLOOKUP(E200,'FILIAIS PETZ'!A:Q,3,0)</f>
        <v>FELICIO</v>
      </c>
      <c r="AG200" s="20" t="str">
        <f>VLOOKUP(E200,'FILIAIS PETZ'!A:Q,2,0)</f>
        <v>R3</v>
      </c>
      <c r="AH200" s="75">
        <v>250</v>
      </c>
      <c r="AI200" s="16" t="s">
        <v>5094</v>
      </c>
      <c r="AJ200" s="43">
        <f>VLOOKUP(E200,'FILIAIS PETZ'!$A$2:$K$2000,11,0)</f>
        <v>18328118015998</v>
      </c>
      <c r="AK200" s="44">
        <f t="shared" si="15"/>
        <v>18328118015998</v>
      </c>
    </row>
    <row r="201" spans="1:37" s="15" customFormat="1" ht="15" customHeight="1" thickBot="1" x14ac:dyDescent="0.25">
      <c r="A201" s="9">
        <f t="shared" si="14"/>
        <v>784525</v>
      </c>
      <c r="B201" s="18">
        <f>VLOOKUP(C201,FORNECEDORES!D:E,2,0)</f>
        <v>530375</v>
      </c>
      <c r="C201" s="19" t="str">
        <f>VLOOKUP(D201,FORNECEDORES!A:D,4,0)</f>
        <v>23.080.842/0001-04</v>
      </c>
      <c r="D201" s="13" t="s">
        <v>4370</v>
      </c>
      <c r="E201" s="20" t="str">
        <f t="shared" si="16"/>
        <v>04 0051</v>
      </c>
      <c r="F201" s="28" t="s">
        <v>4948</v>
      </c>
      <c r="G201" s="21" t="str">
        <f>VLOOKUP(E201,'FILIAIS PETZ'!A:E,5,0)</f>
        <v>PETZ TAMBORÉ</v>
      </c>
      <c r="H201" s="20" t="str">
        <f>VLOOKUP(E201,'FILIAIS PETZ'!A:D,4,0)</f>
        <v>TMBO-SP</v>
      </c>
      <c r="I201" s="46">
        <v>45239</v>
      </c>
      <c r="J201" s="10">
        <v>784525</v>
      </c>
      <c r="K201" s="10" t="s">
        <v>5858</v>
      </c>
      <c r="L201" s="28" t="s">
        <v>6777</v>
      </c>
      <c r="M201" s="46">
        <v>45340</v>
      </c>
      <c r="N201" s="46">
        <v>45406</v>
      </c>
      <c r="O201" s="46">
        <v>45392</v>
      </c>
      <c r="P201" s="28" t="s">
        <v>4990</v>
      </c>
      <c r="Q201" s="10">
        <v>3</v>
      </c>
      <c r="R201" s="10">
        <v>1</v>
      </c>
      <c r="S201" s="10" t="s">
        <v>4983</v>
      </c>
      <c r="T201" s="10" t="s">
        <v>32</v>
      </c>
      <c r="U201" s="10">
        <v>11002</v>
      </c>
      <c r="V201" s="10">
        <v>11002</v>
      </c>
      <c r="W201" s="10" t="s">
        <v>4984</v>
      </c>
      <c r="X201" s="10" t="s">
        <v>4985</v>
      </c>
      <c r="Y201" s="10"/>
      <c r="Z201" s="10" t="s">
        <v>4993</v>
      </c>
      <c r="AA201" s="10" t="s">
        <v>4987</v>
      </c>
      <c r="AB201" s="10"/>
      <c r="AC201" s="10" t="s">
        <v>5006</v>
      </c>
      <c r="AD201" s="29"/>
      <c r="AE201" s="20" t="str">
        <f>VLOOKUP(E201,'FILIAIS PETZ'!A:Q,17,0)</f>
        <v>SP7</v>
      </c>
      <c r="AF201" s="20" t="str">
        <f>VLOOKUP(E201,'FILIAIS PETZ'!A:Q,3,0)</f>
        <v>FELICIO</v>
      </c>
      <c r="AG201" s="20" t="str">
        <f>VLOOKUP(E201,'FILIAIS PETZ'!A:Q,2,0)</f>
        <v>R3</v>
      </c>
      <c r="AH201" s="75">
        <v>450</v>
      </c>
      <c r="AI201" s="16" t="s">
        <v>5095</v>
      </c>
      <c r="AJ201" s="43">
        <f>VLOOKUP(E201,'FILIAIS PETZ'!$A$2:$K$2000,11,0)</f>
        <v>18328118004872</v>
      </c>
      <c r="AK201" s="44">
        <f t="shared" si="15"/>
        <v>18328118004872</v>
      </c>
    </row>
    <row r="202" spans="1:37" s="15" customFormat="1" ht="15" customHeight="1" thickBot="1" x14ac:dyDescent="0.25">
      <c r="A202" s="9">
        <f t="shared" si="14"/>
        <v>784528</v>
      </c>
      <c r="B202" s="18">
        <f>VLOOKUP(C202,FORNECEDORES!D:E,2,0)</f>
        <v>530375</v>
      </c>
      <c r="C202" s="19" t="str">
        <f>VLOOKUP(D202,FORNECEDORES!A:D,4,0)</f>
        <v>23.080.842/0001-04</v>
      </c>
      <c r="D202" s="13" t="s">
        <v>4370</v>
      </c>
      <c r="E202" s="20" t="str">
        <f t="shared" si="16"/>
        <v>04 0051</v>
      </c>
      <c r="F202" s="28" t="s">
        <v>4948</v>
      </c>
      <c r="G202" s="21" t="str">
        <f>VLOOKUP(E202,'FILIAIS PETZ'!A:E,5,0)</f>
        <v>PETZ TAMBORÉ</v>
      </c>
      <c r="H202" s="20" t="str">
        <f>VLOOKUP(E202,'FILIAIS PETZ'!A:D,4,0)</f>
        <v>TMBO-SP</v>
      </c>
      <c r="I202" s="46">
        <v>45239</v>
      </c>
      <c r="J202" s="10">
        <v>784528</v>
      </c>
      <c r="K202" s="10" t="s">
        <v>5858</v>
      </c>
      <c r="L202" s="28" t="s">
        <v>6778</v>
      </c>
      <c r="M202" s="46">
        <v>45340</v>
      </c>
      <c r="N202" s="46">
        <v>45406</v>
      </c>
      <c r="O202" s="46">
        <v>45392</v>
      </c>
      <c r="P202" s="28" t="s">
        <v>4990</v>
      </c>
      <c r="Q202" s="10">
        <v>3</v>
      </c>
      <c r="R202" s="10">
        <v>1</v>
      </c>
      <c r="S202" s="10" t="s">
        <v>4983</v>
      </c>
      <c r="T202" s="10" t="s">
        <v>32</v>
      </c>
      <c r="U202" s="10">
        <v>11002</v>
      </c>
      <c r="V202" s="10">
        <v>11002</v>
      </c>
      <c r="W202" s="10" t="s">
        <v>4984</v>
      </c>
      <c r="X202" s="10" t="s">
        <v>4985</v>
      </c>
      <c r="Y202" s="10"/>
      <c r="Z202" s="10" t="s">
        <v>4980</v>
      </c>
      <c r="AA202" s="10" t="s">
        <v>4987</v>
      </c>
      <c r="AB202" s="10"/>
      <c r="AC202" s="10" t="s">
        <v>5006</v>
      </c>
      <c r="AD202" s="29"/>
      <c r="AE202" s="20" t="str">
        <f>VLOOKUP(E202,'FILIAIS PETZ'!A:Q,17,0)</f>
        <v>SP7</v>
      </c>
      <c r="AF202" s="20" t="str">
        <f>VLOOKUP(E202,'FILIAIS PETZ'!A:Q,3,0)</f>
        <v>FELICIO</v>
      </c>
      <c r="AG202" s="20" t="str">
        <f>VLOOKUP(E202,'FILIAIS PETZ'!A:Q,2,0)</f>
        <v>R3</v>
      </c>
      <c r="AH202" s="75">
        <v>910</v>
      </c>
      <c r="AI202" s="16" t="s">
        <v>5096</v>
      </c>
      <c r="AJ202" s="43">
        <f>VLOOKUP(E202,'FILIAIS PETZ'!$A$2:$K$2000,11,0)</f>
        <v>18328118004872</v>
      </c>
      <c r="AK202" s="44">
        <f t="shared" si="15"/>
        <v>18328118004872</v>
      </c>
    </row>
    <row r="203" spans="1:37" s="15" customFormat="1" ht="15" customHeight="1" thickBot="1" x14ac:dyDescent="0.25">
      <c r="A203" s="9">
        <f t="shared" si="14"/>
        <v>784755</v>
      </c>
      <c r="B203" s="18">
        <f>VLOOKUP(C203,FORNECEDORES!D:E,2,0)</f>
        <v>530375</v>
      </c>
      <c r="C203" s="19" t="str">
        <f>VLOOKUP(D203,FORNECEDORES!A:D,4,0)</f>
        <v>23.080.842/0001-04</v>
      </c>
      <c r="D203" s="13" t="s">
        <v>4370</v>
      </c>
      <c r="E203" s="20" t="str">
        <f t="shared" si="16"/>
        <v>04 0093</v>
      </c>
      <c r="F203" s="28" t="s">
        <v>4942</v>
      </c>
      <c r="G203" s="21" t="str">
        <f>VLOOKUP(E203,'FILIAIS PETZ'!A:E,5,0)</f>
        <v>PETZ INDAIATUBA</v>
      </c>
      <c r="H203" s="20" t="str">
        <f>VLOOKUP(E203,'FILIAIS PETZ'!A:D,4,0)</f>
        <v>INDT-SP</v>
      </c>
      <c r="I203" s="46">
        <v>45239</v>
      </c>
      <c r="J203" s="10">
        <v>784755</v>
      </c>
      <c r="K203" s="10" t="s">
        <v>5858</v>
      </c>
      <c r="L203" s="28" t="s">
        <v>6605</v>
      </c>
      <c r="M203" s="46">
        <v>45340</v>
      </c>
      <c r="N203" s="46">
        <v>45406</v>
      </c>
      <c r="O203" s="46">
        <v>45386</v>
      </c>
      <c r="P203" s="28" t="s">
        <v>4990</v>
      </c>
      <c r="Q203" s="10">
        <v>3</v>
      </c>
      <c r="R203" s="10">
        <v>1</v>
      </c>
      <c r="S203" s="10" t="s">
        <v>4983</v>
      </c>
      <c r="T203" s="10" t="s">
        <v>32</v>
      </c>
      <c r="U203" s="10">
        <v>11002</v>
      </c>
      <c r="V203" s="10">
        <v>11002</v>
      </c>
      <c r="W203" s="10" t="s">
        <v>5019</v>
      </c>
      <c r="X203" s="10" t="s">
        <v>4985</v>
      </c>
      <c r="Y203" s="10"/>
      <c r="Z203" s="10" t="s">
        <v>4980</v>
      </c>
      <c r="AA203" s="10" t="s">
        <v>5005</v>
      </c>
      <c r="AB203" s="10"/>
      <c r="AC203" s="10" t="s">
        <v>5006</v>
      </c>
      <c r="AD203" s="29"/>
      <c r="AE203" s="20" t="str">
        <f>VLOOKUP(E203,'FILIAIS PETZ'!A:Q,17,0)</f>
        <v>SP7</v>
      </c>
      <c r="AF203" s="20" t="str">
        <f>VLOOKUP(E203,'FILIAIS PETZ'!A:Q,3,0)</f>
        <v>FELICIO</v>
      </c>
      <c r="AG203" s="20" t="str">
        <f>VLOOKUP(E203,'FILIAIS PETZ'!A:Q,2,0)</f>
        <v>R3</v>
      </c>
      <c r="AH203" s="75">
        <v>345</v>
      </c>
      <c r="AI203" s="16" t="s">
        <v>5098</v>
      </c>
      <c r="AJ203" s="43">
        <f>VLOOKUP(E203,'FILIAIS PETZ'!$A$2:$K$2000,11,0)</f>
        <v>18328118008517</v>
      </c>
      <c r="AK203" s="44">
        <f t="shared" si="15"/>
        <v>18328118008517</v>
      </c>
    </row>
    <row r="204" spans="1:37" s="15" customFormat="1" ht="15" customHeight="1" thickBot="1" x14ac:dyDescent="0.25">
      <c r="A204" s="9" t="str">
        <f t="shared" si="14"/>
        <v>784510</v>
      </c>
      <c r="B204" s="18">
        <f>VLOOKUP(C204,FORNECEDORES!D:E,2,0)</f>
        <v>32507</v>
      </c>
      <c r="C204" s="19" t="str">
        <f>VLOOKUP(D204,FORNECEDORES!A:D,4,0)</f>
        <v>10.237.839/0001-00</v>
      </c>
      <c r="D204" s="13" t="s">
        <v>1753</v>
      </c>
      <c r="E204" s="20" t="str">
        <f t="shared" si="16"/>
        <v>04 0032</v>
      </c>
      <c r="F204" s="28" t="s">
        <v>4951</v>
      </c>
      <c r="G204" s="21" t="str">
        <f>VLOOKUP(E204,'FILIAIS PETZ'!A:E,5,0)</f>
        <v>PETZ JAGUARE</v>
      </c>
      <c r="H204" s="20" t="str">
        <f>VLOOKUP(E204,'FILIAIS PETZ'!A:D,4,0)</f>
        <v>JGRE-SP</v>
      </c>
      <c r="I204" s="46">
        <v>45239</v>
      </c>
      <c r="J204" s="10" t="s">
        <v>4981</v>
      </c>
      <c r="K204" s="10" t="s">
        <v>5858</v>
      </c>
      <c r="L204" s="28" t="s">
        <v>8950</v>
      </c>
      <c r="M204" s="46">
        <v>45240</v>
      </c>
      <c r="N204" s="46">
        <v>45518</v>
      </c>
      <c r="O204" s="46">
        <v>45499</v>
      </c>
      <c r="P204" s="28" t="s">
        <v>4990</v>
      </c>
      <c r="Q204" s="10">
        <v>3</v>
      </c>
      <c r="R204" s="10">
        <v>1</v>
      </c>
      <c r="S204" s="10" t="s">
        <v>4983</v>
      </c>
      <c r="T204" s="10" t="s">
        <v>32</v>
      </c>
      <c r="U204" s="10">
        <v>11002</v>
      </c>
      <c r="V204" s="10">
        <v>11002</v>
      </c>
      <c r="W204" s="10" t="s">
        <v>5021</v>
      </c>
      <c r="X204" s="10" t="s">
        <v>4992</v>
      </c>
      <c r="Y204" s="10"/>
      <c r="Z204" s="10" t="s">
        <v>4994</v>
      </c>
      <c r="AA204" s="10" t="s">
        <v>5099</v>
      </c>
      <c r="AB204" s="10"/>
      <c r="AC204" s="10" t="s">
        <v>4995</v>
      </c>
      <c r="AD204" s="29"/>
      <c r="AE204" s="20" t="str">
        <f>VLOOKUP(E204,'FILIAIS PETZ'!A:Q,17,0)</f>
        <v>SP7</v>
      </c>
      <c r="AF204" s="20" t="str">
        <f>VLOOKUP(E204,'FILIAIS PETZ'!A:Q,3,0)</f>
        <v>FELICIO</v>
      </c>
      <c r="AG204" s="20" t="str">
        <f>VLOOKUP(E204,'FILIAIS PETZ'!A:Q,2,0)</f>
        <v>R3</v>
      </c>
      <c r="AH204" s="75">
        <v>2200</v>
      </c>
      <c r="AI204" s="16" t="s">
        <v>5100</v>
      </c>
      <c r="AJ204" s="43">
        <f>VLOOKUP(E204,'FILIAIS PETZ'!$A$2:$K$2000,11,0)</f>
        <v>18328118003205</v>
      </c>
      <c r="AK204" s="44">
        <f t="shared" si="15"/>
        <v>18328118003205</v>
      </c>
    </row>
    <row r="205" spans="1:37" s="15" customFormat="1" ht="15" customHeight="1" thickBot="1" x14ac:dyDescent="0.25">
      <c r="A205" s="9">
        <f t="shared" si="14"/>
        <v>784629</v>
      </c>
      <c r="B205" s="18">
        <f>VLOOKUP(C205,FORNECEDORES!D:E,2,0)</f>
        <v>6022</v>
      </c>
      <c r="C205" s="19" t="str">
        <f>VLOOKUP(D205,FORNECEDORES!A:D,4,0)</f>
        <v>06.696.624/0001-71</v>
      </c>
      <c r="D205" s="17" t="s">
        <v>1558</v>
      </c>
      <c r="E205" s="20" t="str">
        <f t="shared" si="16"/>
        <v>04 0077</v>
      </c>
      <c r="F205" s="28" t="s">
        <v>4954</v>
      </c>
      <c r="G205" s="21" t="str">
        <f>VLOOKUP(E205,'FILIAIS PETZ'!A:E,5,0)</f>
        <v>PETZ GOIANIA (SETOR BUENO)</v>
      </c>
      <c r="H205" s="20" t="str">
        <f>VLOOKUP(E205,'FILIAIS PETZ'!A:D,4,0)</f>
        <v>BT63-GO</v>
      </c>
      <c r="I205" s="46">
        <v>45239</v>
      </c>
      <c r="J205" s="9">
        <v>784629</v>
      </c>
      <c r="K205" s="9" t="s">
        <v>5858</v>
      </c>
      <c r="L205" s="29" t="s">
        <v>6391</v>
      </c>
      <c r="M205" s="46">
        <v>45366</v>
      </c>
      <c r="N205" s="46">
        <v>45392</v>
      </c>
      <c r="O205" s="46">
        <v>45373</v>
      </c>
      <c r="P205" s="29" t="s">
        <v>4990</v>
      </c>
      <c r="Q205" s="9">
        <v>3</v>
      </c>
      <c r="R205" s="9">
        <v>1</v>
      </c>
      <c r="S205" s="9">
        <v>8</v>
      </c>
      <c r="T205" s="9" t="s">
        <v>32</v>
      </c>
      <c r="U205" s="9">
        <v>11002</v>
      </c>
      <c r="V205" s="9">
        <v>11002</v>
      </c>
      <c r="W205" s="9" t="s">
        <v>4984</v>
      </c>
      <c r="X205" s="9" t="s">
        <v>4996</v>
      </c>
      <c r="Y205" s="9"/>
      <c r="Z205" s="9" t="s">
        <v>4993</v>
      </c>
      <c r="AA205" s="9" t="s">
        <v>5097</v>
      </c>
      <c r="AB205" s="9"/>
      <c r="AC205" s="9" t="s">
        <v>5006</v>
      </c>
      <c r="AD205" s="29"/>
      <c r="AE205" s="20" t="str">
        <f>VLOOKUP(E205,'FILIAIS PETZ'!A:Q,17,0)</f>
        <v>CO-2</v>
      </c>
      <c r="AF205" s="20" t="str">
        <f>VLOOKUP(E205,'FILIAIS PETZ'!A:Q,3,0)</f>
        <v>FELICIO</v>
      </c>
      <c r="AG205" s="20" t="str">
        <f>VLOOKUP(E205,'FILIAIS PETZ'!A:Q,2,0)</f>
        <v>R3</v>
      </c>
      <c r="AH205" s="75">
        <v>16564.86</v>
      </c>
      <c r="AI205" s="16" t="s">
        <v>6392</v>
      </c>
      <c r="AJ205" s="43">
        <f>VLOOKUP(E205,'FILIAIS PETZ'!$A$2:$K$2000,11,0)</f>
        <v>18328118007545</v>
      </c>
      <c r="AK205" s="44">
        <f t="shared" si="15"/>
        <v>18328118007545</v>
      </c>
    </row>
    <row r="206" spans="1:37" s="15" customFormat="1" ht="15" customHeight="1" thickBot="1" x14ac:dyDescent="0.25">
      <c r="A206" s="9">
        <f t="shared" si="14"/>
        <v>793982</v>
      </c>
      <c r="B206" s="18">
        <f>VLOOKUP(C206,FORNECEDORES!D:E,2,0)</f>
        <v>3816</v>
      </c>
      <c r="C206" s="19" t="str">
        <f>VLOOKUP(D206,FORNECEDORES!A:D,4,0)</f>
        <v>00.059.799/0001-91</v>
      </c>
      <c r="D206" s="13" t="s">
        <v>4013</v>
      </c>
      <c r="E206" s="20" t="str">
        <f t="shared" si="16"/>
        <v>04 0144</v>
      </c>
      <c r="F206" s="28" t="s">
        <v>4938</v>
      </c>
      <c r="G206" s="21" t="str">
        <f>VLOOKUP(E206,'FILIAIS PETZ'!A:E,5,0)</f>
        <v>PETZ FERNANDO CORREA</v>
      </c>
      <c r="H206" s="20" t="str">
        <f>VLOOKUP(E206,'FILIAIS PETZ'!A:D,4,0)</f>
        <v>FCOR-MT</v>
      </c>
      <c r="I206" s="46">
        <v>45252</v>
      </c>
      <c r="J206" s="10">
        <v>793982</v>
      </c>
      <c r="K206" s="10" t="s">
        <v>5858</v>
      </c>
      <c r="L206" s="28" t="s">
        <v>5947</v>
      </c>
      <c r="M206" s="46">
        <v>45261</v>
      </c>
      <c r="N206" s="46">
        <v>45364</v>
      </c>
      <c r="O206" s="46">
        <v>45348</v>
      </c>
      <c r="P206" s="28" t="s">
        <v>4982</v>
      </c>
      <c r="Q206" s="10">
        <v>3</v>
      </c>
      <c r="R206" s="10">
        <v>1</v>
      </c>
      <c r="S206" s="10" t="s">
        <v>5052</v>
      </c>
      <c r="T206" s="10" t="s">
        <v>32</v>
      </c>
      <c r="U206" s="10">
        <v>11002</v>
      </c>
      <c r="V206" s="10">
        <v>11002</v>
      </c>
      <c r="W206" s="10" t="s">
        <v>5065</v>
      </c>
      <c r="X206" s="10" t="s">
        <v>4996</v>
      </c>
      <c r="Y206" s="10"/>
      <c r="Z206" s="10" t="s">
        <v>4993</v>
      </c>
      <c r="AA206" s="10" t="s">
        <v>5068</v>
      </c>
      <c r="AB206" s="10"/>
      <c r="AC206" s="10" t="s">
        <v>4988</v>
      </c>
      <c r="AD206" s="29" t="s">
        <v>5014</v>
      </c>
      <c r="AE206" s="20" t="str">
        <f>VLOOKUP(E206,'FILIAIS PETZ'!A:Q,17,0)</f>
        <v>CO-3</v>
      </c>
      <c r="AF206" s="20" t="str">
        <f>VLOOKUP(E206,'FILIAIS PETZ'!A:Q,3,0)</f>
        <v>FELICIO</v>
      </c>
      <c r="AG206" s="20" t="str">
        <f>VLOOKUP(E206,'FILIAIS PETZ'!A:Q,2,0)</f>
        <v>R3</v>
      </c>
      <c r="AH206" s="75">
        <v>2350</v>
      </c>
      <c r="AI206" s="16" t="s">
        <v>5102</v>
      </c>
      <c r="AJ206" s="43">
        <f>VLOOKUP(E206,'FILIAIS PETZ'!$A$2:$K$2000,11,0)</f>
        <v>18328118014169</v>
      </c>
      <c r="AK206" s="44">
        <f t="shared" si="15"/>
        <v>18328118014169</v>
      </c>
    </row>
    <row r="207" spans="1:37" s="15" customFormat="1" ht="15" customHeight="1" thickBot="1" x14ac:dyDescent="0.25">
      <c r="A207" s="9">
        <v>798103</v>
      </c>
      <c r="B207" s="18" t="e">
        <f>VLOOKUP(C207,FORNECEDORES!D:E,2,0)</f>
        <v>#N/A</v>
      </c>
      <c r="C207" s="19" t="e">
        <f>VLOOKUP(D207,FORNECEDORES!A:D,4,0)</f>
        <v>#N/A</v>
      </c>
      <c r="D207" s="17" t="s">
        <v>9029</v>
      </c>
      <c r="E207" s="20" t="str">
        <f t="shared" si="16"/>
        <v>04 0017</v>
      </c>
      <c r="F207" s="59" t="s">
        <v>8713</v>
      </c>
      <c r="G207" s="21" t="str">
        <f>VLOOKUP(E207,'FILIAIS PETZ'!A:E,5,0)</f>
        <v>PETZ CARREFOUR SAO CAETANO</v>
      </c>
      <c r="H207" s="20" t="str">
        <f>VLOOKUP(E207,'FILIAIS PETZ'!A:D,4,0)</f>
        <v>SCSU-SP</v>
      </c>
      <c r="I207" s="46">
        <v>45258</v>
      </c>
      <c r="J207" s="9">
        <v>798103</v>
      </c>
      <c r="K207" s="9" t="s">
        <v>9035</v>
      </c>
      <c r="L207" s="29" t="s">
        <v>9138</v>
      </c>
      <c r="M207" s="46">
        <v>45631</v>
      </c>
      <c r="N207" s="46">
        <v>45336</v>
      </c>
      <c r="O207" s="46">
        <v>45320</v>
      </c>
      <c r="P207" s="29" t="s">
        <v>4990</v>
      </c>
      <c r="Q207" s="9">
        <v>3</v>
      </c>
      <c r="R207" s="9">
        <v>1</v>
      </c>
      <c r="S207" s="9">
        <v>8</v>
      </c>
      <c r="T207" s="9" t="s">
        <v>32</v>
      </c>
      <c r="U207" s="9">
        <v>11002</v>
      </c>
      <c r="V207" s="9">
        <v>11002</v>
      </c>
      <c r="W207" s="9" t="s">
        <v>5034</v>
      </c>
      <c r="X207" s="9" t="s">
        <v>4996</v>
      </c>
      <c r="Y207" s="9"/>
      <c r="Z207" s="9" t="s">
        <v>4997</v>
      </c>
      <c r="AA207" s="9" t="s">
        <v>5731</v>
      </c>
      <c r="AB207" s="9"/>
      <c r="AC207" s="9" t="s">
        <v>5006</v>
      </c>
      <c r="AD207" s="10"/>
      <c r="AE207" s="20" t="str">
        <f>VLOOKUP(E207,'FILIAIS PETZ'!A:Q,17,0)</f>
        <v>SP3</v>
      </c>
      <c r="AF207" s="20" t="str">
        <f>VLOOKUP(E207,'FILIAIS PETZ'!A:Q,3,0)</f>
        <v>FELICIO</v>
      </c>
      <c r="AG207" s="20" t="str">
        <f>VLOOKUP(E207,'FILIAIS PETZ'!A:Q,2,0)</f>
        <v>R3</v>
      </c>
      <c r="AH207" s="75">
        <v>480</v>
      </c>
      <c r="AI207" s="68" t="s">
        <v>9139</v>
      </c>
      <c r="AJ207" s="43">
        <f>VLOOKUP(E207,'FILIAIS PETZ'!$A$2:$K$2000,11,0)</f>
        <v>18328118000532</v>
      </c>
      <c r="AK207" s="44">
        <v>18328118000532</v>
      </c>
    </row>
    <row r="208" spans="1:37" s="15" customFormat="1" ht="15" customHeight="1" thickBot="1" x14ac:dyDescent="0.25">
      <c r="A208" s="9">
        <f t="shared" ref="A208:A247" si="17">J208</f>
        <v>801478</v>
      </c>
      <c r="B208" s="18">
        <f>VLOOKUP(C208,FORNECEDORES!D:E,2,0)</f>
        <v>37939</v>
      </c>
      <c r="C208" s="19" t="str">
        <f>VLOOKUP(D208,FORNECEDORES!A:D,4,0)</f>
        <v>65.606.824/0001-55</v>
      </c>
      <c r="D208" s="13" t="s">
        <v>3145</v>
      </c>
      <c r="E208" s="20" t="str">
        <f t="shared" si="16"/>
        <v>04 0165</v>
      </c>
      <c r="F208" s="28" t="s">
        <v>4935</v>
      </c>
      <c r="G208" s="21" t="str">
        <f>VLOOKUP(E208,'FILIAIS PETZ'!A:E,5,0)</f>
        <v>PETZ CARAPICUIBA</v>
      </c>
      <c r="H208" s="20" t="str">
        <f>VLOOKUP(E208,'FILIAIS PETZ'!A:D,4,0)</f>
        <v>CPIC-SP</v>
      </c>
      <c r="I208" s="46">
        <v>45260</v>
      </c>
      <c r="J208" s="10">
        <v>801478</v>
      </c>
      <c r="K208" s="10" t="s">
        <v>5181</v>
      </c>
      <c r="L208" s="28" t="s">
        <v>5458</v>
      </c>
      <c r="M208" s="46">
        <v>45299</v>
      </c>
      <c r="N208" s="46">
        <v>45336</v>
      </c>
      <c r="O208" s="46">
        <v>45303</v>
      </c>
      <c r="P208" s="28" t="s">
        <v>4990</v>
      </c>
      <c r="Q208" s="10">
        <v>3</v>
      </c>
      <c r="R208" s="10">
        <v>1</v>
      </c>
      <c r="S208" s="10" t="s">
        <v>4983</v>
      </c>
      <c r="T208" s="10" t="s">
        <v>32</v>
      </c>
      <c r="U208" s="10">
        <v>11002</v>
      </c>
      <c r="V208" s="10">
        <v>11002</v>
      </c>
      <c r="W208" s="10" t="s">
        <v>5019</v>
      </c>
      <c r="X208" s="10" t="s">
        <v>4985</v>
      </c>
      <c r="Y208" s="10"/>
      <c r="Z208" s="10" t="s">
        <v>4986</v>
      </c>
      <c r="AA208" s="10" t="s">
        <v>4987</v>
      </c>
      <c r="AB208" s="10"/>
      <c r="AC208" s="10" t="s">
        <v>5006</v>
      </c>
      <c r="AD208" s="29"/>
      <c r="AE208" s="20" t="str">
        <f>VLOOKUP(E208,'FILIAIS PETZ'!A:Q,17,0)</f>
        <v>SP7</v>
      </c>
      <c r="AF208" s="20" t="str">
        <f>VLOOKUP(E208,'FILIAIS PETZ'!A:Q,3,0)</f>
        <v>FELICIO</v>
      </c>
      <c r="AG208" s="20" t="str">
        <f>VLOOKUP(E208,'FILIAIS PETZ'!A:Q,2,0)</f>
        <v>R3</v>
      </c>
      <c r="AH208" s="75">
        <v>2350</v>
      </c>
      <c r="AI208" s="16" t="s">
        <v>5104</v>
      </c>
      <c r="AJ208" s="43">
        <f>VLOOKUP(E208,'FILIAIS PETZ'!$A$2:$K$2000,11,0)</f>
        <v>18328118015726</v>
      </c>
      <c r="AK208" s="44">
        <f t="shared" ref="AK208:AK247" si="18">AJ208</f>
        <v>18328118015726</v>
      </c>
    </row>
    <row r="209" spans="1:37" s="15" customFormat="1" ht="15" customHeight="1" thickBot="1" x14ac:dyDescent="0.25">
      <c r="A209" s="9">
        <f t="shared" si="17"/>
        <v>801954</v>
      </c>
      <c r="B209" s="18">
        <f>VLOOKUP(C209,FORNECEDORES!D:E,2,0)</f>
        <v>7736</v>
      </c>
      <c r="C209" s="19" t="str">
        <f>VLOOKUP(D209,FORNECEDORES!A:D,4,0)</f>
        <v>27.385.816/0001-37</v>
      </c>
      <c r="D209" s="13" t="s">
        <v>2591</v>
      </c>
      <c r="E209" s="20" t="str">
        <f t="shared" si="16"/>
        <v>04 0144</v>
      </c>
      <c r="F209" s="28" t="s">
        <v>4938</v>
      </c>
      <c r="G209" s="21" t="str">
        <f>VLOOKUP(E209,'FILIAIS PETZ'!A:E,5,0)</f>
        <v>PETZ FERNANDO CORREA</v>
      </c>
      <c r="H209" s="20" t="str">
        <f>VLOOKUP(E209,'FILIAIS PETZ'!A:D,4,0)</f>
        <v>FCOR-MT</v>
      </c>
      <c r="I209" s="46">
        <v>45261</v>
      </c>
      <c r="J209" s="10">
        <v>801954</v>
      </c>
      <c r="K209" s="10" t="s">
        <v>5181</v>
      </c>
      <c r="L209" s="28" t="s">
        <v>5415</v>
      </c>
      <c r="M209" s="46">
        <v>45296</v>
      </c>
      <c r="N209" s="46">
        <v>45336</v>
      </c>
      <c r="O209" s="46">
        <v>45303</v>
      </c>
      <c r="P209" s="28" t="s">
        <v>4990</v>
      </c>
      <c r="Q209" s="10">
        <v>3</v>
      </c>
      <c r="R209" s="10">
        <v>1</v>
      </c>
      <c r="S209" s="10" t="s">
        <v>4983</v>
      </c>
      <c r="T209" s="10" t="s">
        <v>32</v>
      </c>
      <c r="U209" s="10">
        <v>11002</v>
      </c>
      <c r="V209" s="10">
        <v>11002</v>
      </c>
      <c r="W209" s="10" t="s">
        <v>5019</v>
      </c>
      <c r="X209" s="10" t="s">
        <v>4985</v>
      </c>
      <c r="Y209" s="10"/>
      <c r="Z209" s="10" t="s">
        <v>4997</v>
      </c>
      <c r="AA209" s="10" t="s">
        <v>5007</v>
      </c>
      <c r="AB209" s="10"/>
      <c r="AC209" s="10" t="s">
        <v>5006</v>
      </c>
      <c r="AD209" s="29"/>
      <c r="AE209" s="20" t="str">
        <f>VLOOKUP(E209,'FILIAIS PETZ'!A:Q,17,0)</f>
        <v>CO-3</v>
      </c>
      <c r="AF209" s="20" t="str">
        <f>VLOOKUP(E209,'FILIAIS PETZ'!A:Q,3,0)</f>
        <v>FELICIO</v>
      </c>
      <c r="AG209" s="20" t="str">
        <f>VLOOKUP(E209,'FILIAIS PETZ'!A:Q,2,0)</f>
        <v>R3</v>
      </c>
      <c r="AH209" s="75">
        <v>16600</v>
      </c>
      <c r="AI209" s="16" t="s">
        <v>5108</v>
      </c>
      <c r="AJ209" s="43">
        <f>VLOOKUP(E209,'FILIAIS PETZ'!$A$2:$K$2000,11,0)</f>
        <v>18328118014169</v>
      </c>
      <c r="AK209" s="44">
        <f t="shared" si="18"/>
        <v>18328118014169</v>
      </c>
    </row>
    <row r="210" spans="1:37" s="15" customFormat="1" ht="15" customHeight="1" thickBot="1" x14ac:dyDescent="0.25">
      <c r="A210" s="9" t="str">
        <f t="shared" si="17"/>
        <v>PREVENTIVA</v>
      </c>
      <c r="B210" s="18">
        <f>VLOOKUP(C210,FORNECEDORES!D:E,2,0)</f>
        <v>464584</v>
      </c>
      <c r="C210" s="19" t="str">
        <f>VLOOKUP(D210,FORNECEDORES!A:D,4,0)</f>
        <v>92.753.268/0016-07</v>
      </c>
      <c r="D210" s="13" t="s">
        <v>4463</v>
      </c>
      <c r="E210" s="20" t="str">
        <f t="shared" si="16"/>
        <v>04 0240</v>
      </c>
      <c r="F210" s="28" t="s">
        <v>4955</v>
      </c>
      <c r="G210" s="21" t="str">
        <f>VLOOKUP(E210,'FILIAIS PETZ'!A:E,5,0)</f>
        <v xml:space="preserve">CENTRO DE DISTRIBUIÇÃO HIDROLANDIA </v>
      </c>
      <c r="H210" s="20" t="str">
        <f>VLOOKUP(E210,'FILIAIS PETZ'!A:D,4,0)</f>
        <v>CDHD-GO</v>
      </c>
      <c r="I210" s="46">
        <v>45261</v>
      </c>
      <c r="J210" s="10" t="s">
        <v>4980</v>
      </c>
      <c r="K210" s="10" t="s">
        <v>5858</v>
      </c>
      <c r="L210" s="28" t="s">
        <v>6145</v>
      </c>
      <c r="M210" s="46">
        <v>45293</v>
      </c>
      <c r="N210" s="46">
        <v>45378</v>
      </c>
      <c r="O210" s="46">
        <v>45362</v>
      </c>
      <c r="P210" s="28" t="s">
        <v>4998</v>
      </c>
      <c r="Q210" s="10">
        <v>3</v>
      </c>
      <c r="R210" s="10" t="s">
        <v>4991</v>
      </c>
      <c r="S210" s="10" t="s">
        <v>4983</v>
      </c>
      <c r="T210" s="10" t="s">
        <v>32</v>
      </c>
      <c r="U210" s="10">
        <v>11002</v>
      </c>
      <c r="V210" s="10">
        <v>11002</v>
      </c>
      <c r="W210" s="10"/>
      <c r="X210" s="10" t="s">
        <v>4996</v>
      </c>
      <c r="Y210" s="10"/>
      <c r="Z210" s="10" t="s">
        <v>4980</v>
      </c>
      <c r="AA210" s="10"/>
      <c r="AB210" s="10"/>
      <c r="AC210" s="10" t="s">
        <v>4999</v>
      </c>
      <c r="AD210" s="29"/>
      <c r="AE210" s="20" t="str">
        <f>VLOOKUP(E210,'FILIAIS PETZ'!A:Q,17,0)</f>
        <v>CD</v>
      </c>
      <c r="AF210" s="20" t="str">
        <f>VLOOKUP(E210,'FILIAIS PETZ'!A:Q,3,0)</f>
        <v>FELICIO</v>
      </c>
      <c r="AG210" s="20" t="str">
        <f>VLOOKUP(E210,'FILIAIS PETZ'!A:Q,2,0)</f>
        <v>CD</v>
      </c>
      <c r="AH210" s="75">
        <v>716.47</v>
      </c>
      <c r="AI210" s="16" t="s">
        <v>5109</v>
      </c>
      <c r="AJ210" s="43" t="str">
        <f>VLOOKUP(E210,'FILIAIS PETZ'!$A$2:$K$2000,11,0)</f>
        <v>18.328.118/0228-54</v>
      </c>
      <c r="AK210" s="44" t="str">
        <f t="shared" si="18"/>
        <v>18.328.118/0228-54</v>
      </c>
    </row>
    <row r="211" spans="1:37" s="15" customFormat="1" ht="15" customHeight="1" thickBot="1" x14ac:dyDescent="0.3">
      <c r="A211" s="9" t="str">
        <f t="shared" si="17"/>
        <v>PREVENTIVA</v>
      </c>
      <c r="B211" s="18">
        <f>VLOOKUP(C211,FORNECEDORES!D:E,2,0)</f>
        <v>25095</v>
      </c>
      <c r="C211" s="19" t="str">
        <f>VLOOKUP(D211,FORNECEDORES!A:D,4,0)</f>
        <v>29.739.737/0049-57</v>
      </c>
      <c r="D211" s="60" t="s">
        <v>7602</v>
      </c>
      <c r="E211" s="20" t="str">
        <f t="shared" si="16"/>
        <v>04 0073</v>
      </c>
      <c r="F211" s="28" t="s">
        <v>4953</v>
      </c>
      <c r="G211" s="21" t="str">
        <f>VLOOKUP(E211,'FILIAIS PETZ'!A:E,5,0)</f>
        <v>PETZ CAMPO GRANDE</v>
      </c>
      <c r="H211" s="20" t="str">
        <f>VLOOKUP(E211,'FILIAIS PETZ'!A:D,4,0)</f>
        <v>CGDE-MS</v>
      </c>
      <c r="I211" s="46">
        <v>45261</v>
      </c>
      <c r="J211" s="10" t="s">
        <v>4980</v>
      </c>
      <c r="K211" s="10" t="s">
        <v>5858</v>
      </c>
      <c r="L211" s="28" t="s">
        <v>7846</v>
      </c>
      <c r="M211" s="46">
        <v>45294</v>
      </c>
      <c r="N211" s="46">
        <v>45476</v>
      </c>
      <c r="O211" s="46">
        <v>45461</v>
      </c>
      <c r="P211" s="28" t="s">
        <v>4998</v>
      </c>
      <c r="Q211" s="10">
        <v>3</v>
      </c>
      <c r="R211" s="10" t="s">
        <v>4991</v>
      </c>
      <c r="S211" s="10" t="s">
        <v>4983</v>
      </c>
      <c r="T211" s="10" t="s">
        <v>32</v>
      </c>
      <c r="U211" s="10">
        <v>11002</v>
      </c>
      <c r="V211" s="10">
        <v>11002</v>
      </c>
      <c r="W211" s="10"/>
      <c r="X211" s="10" t="s">
        <v>5033</v>
      </c>
      <c r="Y211" s="10"/>
      <c r="Z211" s="10" t="s">
        <v>4980</v>
      </c>
      <c r="AA211" s="10"/>
      <c r="AB211" s="10"/>
      <c r="AC211" s="10" t="s">
        <v>4999</v>
      </c>
      <c r="AD211" s="29"/>
      <c r="AE211" s="20" t="str">
        <f>VLOOKUP(E211,'FILIAIS PETZ'!A:Q,17,0)</f>
        <v>CO-1</v>
      </c>
      <c r="AF211" s="20" t="str">
        <f>VLOOKUP(E211,'FILIAIS PETZ'!A:Q,3,0)</f>
        <v>FELICIO</v>
      </c>
      <c r="AG211" s="20" t="str">
        <f>VLOOKUP(E211,'FILIAIS PETZ'!A:Q,2,0)</f>
        <v>R3</v>
      </c>
      <c r="AH211" s="75">
        <v>370</v>
      </c>
      <c r="AI211" s="16" t="s">
        <v>5110</v>
      </c>
      <c r="AJ211" s="43">
        <f>VLOOKUP(E211,'FILIAIS PETZ'!$A$2:$K$2000,11,0)</f>
        <v>18328118007383</v>
      </c>
      <c r="AK211" s="44">
        <f t="shared" si="18"/>
        <v>18328118007383</v>
      </c>
    </row>
    <row r="212" spans="1:37" s="15" customFormat="1" ht="15" customHeight="1" thickBot="1" x14ac:dyDescent="0.25">
      <c r="A212" s="9" t="str">
        <f t="shared" si="17"/>
        <v>PREVENTIVA</v>
      </c>
      <c r="B212" s="18">
        <f>VLOOKUP(C212,FORNECEDORES!D:E,2,0)</f>
        <v>214092</v>
      </c>
      <c r="C212" s="19" t="str">
        <f>VLOOKUP(D212,FORNECEDORES!A:D,4,0)</f>
        <v>24.415.122/0001-07</v>
      </c>
      <c r="D212" s="13" t="s">
        <v>3640</v>
      </c>
      <c r="E212" s="20" t="str">
        <f t="shared" si="16"/>
        <v>04 0146</v>
      </c>
      <c r="F212" s="28" t="s">
        <v>4947</v>
      </c>
      <c r="G212" s="21" t="str">
        <f>VLOOKUP(E212,'FILIAIS PETZ'!A:E,5,0)</f>
        <v>PETZ DJALMA BATISTA</v>
      </c>
      <c r="H212" s="20" t="str">
        <f>VLOOKUP(E212,'FILIAIS PETZ'!A:D,4,0)</f>
        <v>DJBA-AM</v>
      </c>
      <c r="I212" s="46">
        <v>45261</v>
      </c>
      <c r="J212" s="10" t="s">
        <v>4980</v>
      </c>
      <c r="K212" s="10" t="s">
        <v>5181</v>
      </c>
      <c r="L212" s="28" t="s">
        <v>5459</v>
      </c>
      <c r="M212" s="46">
        <v>45260</v>
      </c>
      <c r="N212" s="46">
        <v>45336</v>
      </c>
      <c r="O212" s="46">
        <v>45303</v>
      </c>
      <c r="P212" s="28" t="s">
        <v>4998</v>
      </c>
      <c r="Q212" s="10">
        <v>3</v>
      </c>
      <c r="R212" s="10" t="s">
        <v>4991</v>
      </c>
      <c r="S212" s="10" t="s">
        <v>4983</v>
      </c>
      <c r="T212" s="10" t="s">
        <v>32</v>
      </c>
      <c r="U212" s="10">
        <v>11002</v>
      </c>
      <c r="V212" s="10">
        <v>11002</v>
      </c>
      <c r="W212" s="10"/>
      <c r="X212" s="10" t="s">
        <v>4992</v>
      </c>
      <c r="Y212" s="10"/>
      <c r="Z212" s="10" t="s">
        <v>4980</v>
      </c>
      <c r="AA212" s="10"/>
      <c r="AB212" s="10"/>
      <c r="AC212" s="10" t="s">
        <v>4999</v>
      </c>
      <c r="AD212" s="29"/>
      <c r="AE212" s="20" t="str">
        <f>VLOOKUP(E212,'FILIAIS PETZ'!A:Q,17,0)</f>
        <v>CO-3</v>
      </c>
      <c r="AF212" s="20" t="str">
        <f>VLOOKUP(E212,'FILIAIS PETZ'!A:Q,3,0)</f>
        <v>FELICIO</v>
      </c>
      <c r="AG212" s="20" t="str">
        <f>VLOOKUP(E212,'FILIAIS PETZ'!A:Q,2,0)</f>
        <v>R3</v>
      </c>
      <c r="AH212" s="75">
        <v>1400</v>
      </c>
      <c r="AI212" s="16" t="s">
        <v>5111</v>
      </c>
      <c r="AJ212" s="43">
        <f>VLOOKUP(E212,'FILIAIS PETZ'!$A$2:$K$2000,11,0)</f>
        <v>18328118013782</v>
      </c>
      <c r="AK212" s="44">
        <f t="shared" si="18"/>
        <v>18328118013782</v>
      </c>
    </row>
    <row r="213" spans="1:37" s="15" customFormat="1" ht="15" customHeight="1" thickBot="1" x14ac:dyDescent="0.25">
      <c r="A213" s="9" t="str">
        <f>J213</f>
        <v>PREVENTIVA</v>
      </c>
      <c r="B213" s="18">
        <f>VLOOKUP(C213,FORNECEDORES!D:E,2,0)</f>
        <v>379469</v>
      </c>
      <c r="C213" s="19" t="str">
        <f>VLOOKUP(D213,FORNECEDORES!A:D,4,0)</f>
        <v>01.704.331/0001-75</v>
      </c>
      <c r="D213" s="13" t="s">
        <v>4064</v>
      </c>
      <c r="E213" s="20" t="str">
        <f t="shared" si="16"/>
        <v>04 0144</v>
      </c>
      <c r="F213" s="28" t="s">
        <v>4938</v>
      </c>
      <c r="G213" s="21" t="str">
        <f>VLOOKUP(E213,'FILIAIS PETZ'!A:E,5,0)</f>
        <v>PETZ FERNANDO CORREA</v>
      </c>
      <c r="H213" s="20" t="str">
        <f>VLOOKUP(E213,'FILIAIS PETZ'!A:D,4,0)</f>
        <v>FCOR-MT</v>
      </c>
      <c r="I213" s="46">
        <v>45261</v>
      </c>
      <c r="J213" s="10" t="s">
        <v>4980</v>
      </c>
      <c r="K213" s="10" t="s">
        <v>5858</v>
      </c>
      <c r="L213" s="28" t="s">
        <v>11547</v>
      </c>
      <c r="M213" s="46">
        <v>45295</v>
      </c>
      <c r="N213" s="46">
        <v>45525</v>
      </c>
      <c r="O213" s="46">
        <v>45511</v>
      </c>
      <c r="P213" s="28" t="s">
        <v>4998</v>
      </c>
      <c r="Q213" s="10">
        <v>3</v>
      </c>
      <c r="R213" s="10">
        <v>1</v>
      </c>
      <c r="S213" s="10" t="s">
        <v>4983</v>
      </c>
      <c r="T213" s="10" t="s">
        <v>32</v>
      </c>
      <c r="U213" s="10">
        <v>11002</v>
      </c>
      <c r="V213" s="10">
        <v>11002</v>
      </c>
      <c r="W213" s="10" t="s">
        <v>5019</v>
      </c>
      <c r="X213" s="10" t="s">
        <v>4992</v>
      </c>
      <c r="Y213" s="10"/>
      <c r="Z213" s="10" t="s">
        <v>4980</v>
      </c>
      <c r="AA213" s="10" t="s">
        <v>5007</v>
      </c>
      <c r="AB213" s="10"/>
      <c r="AC213" s="10" t="s">
        <v>5006</v>
      </c>
      <c r="AD213" s="29"/>
      <c r="AE213" s="20" t="str">
        <f>VLOOKUP(E213,'FILIAIS PETZ'!A:Q,17,0)</f>
        <v>CO-3</v>
      </c>
      <c r="AF213" s="20" t="str">
        <f>VLOOKUP(E213,'FILIAIS PETZ'!A:Q,3,0)</f>
        <v>FELICIO</v>
      </c>
      <c r="AG213" s="20" t="str">
        <f>VLOOKUP(E213,'FILIAIS PETZ'!A:Q,2,0)</f>
        <v>R3</v>
      </c>
      <c r="AH213" s="75">
        <v>400</v>
      </c>
      <c r="AI213" s="16" t="s">
        <v>5113</v>
      </c>
      <c r="AJ213" s="43">
        <f>VLOOKUP(E213,'FILIAIS PETZ'!$A$2:$K$2000,11,0)</f>
        <v>18328118014169</v>
      </c>
      <c r="AK213" s="44">
        <f t="shared" si="18"/>
        <v>18328118014169</v>
      </c>
    </row>
    <row r="214" spans="1:37" s="15" customFormat="1" ht="15" customHeight="1" thickBot="1" x14ac:dyDescent="0.25">
      <c r="A214" s="9" t="str">
        <f>J214</f>
        <v>PREVENTIVA</v>
      </c>
      <c r="B214" s="18">
        <f>VLOOKUP(C214,FORNECEDORES!D:E,2,0)</f>
        <v>379469</v>
      </c>
      <c r="C214" s="19" t="str">
        <f>VLOOKUP(D214,FORNECEDORES!A:D,4,0)</f>
        <v>01.704.331/0001-75</v>
      </c>
      <c r="D214" s="13" t="s">
        <v>4064</v>
      </c>
      <c r="E214" s="20" t="str">
        <f t="shared" si="16"/>
        <v>04 0144</v>
      </c>
      <c r="F214" s="28" t="s">
        <v>4938</v>
      </c>
      <c r="G214" s="21" t="str">
        <f>VLOOKUP(E214,'FILIAIS PETZ'!A:E,5,0)</f>
        <v>PETZ FERNANDO CORREA</v>
      </c>
      <c r="H214" s="20" t="str">
        <f>VLOOKUP(E214,'FILIAIS PETZ'!A:D,4,0)</f>
        <v>FCOR-MT</v>
      </c>
      <c r="I214" s="46">
        <v>45261</v>
      </c>
      <c r="J214" s="10" t="s">
        <v>4980</v>
      </c>
      <c r="K214" s="10" t="s">
        <v>5858</v>
      </c>
      <c r="L214" s="28" t="s">
        <v>11560</v>
      </c>
      <c r="M214" s="46">
        <v>45450</v>
      </c>
      <c r="N214" s="46">
        <v>45525</v>
      </c>
      <c r="O214" s="46">
        <v>45511</v>
      </c>
      <c r="P214" s="28" t="s">
        <v>4998</v>
      </c>
      <c r="Q214" s="10">
        <v>3</v>
      </c>
      <c r="R214" s="10">
        <v>1</v>
      </c>
      <c r="S214" s="10" t="s">
        <v>4983</v>
      </c>
      <c r="T214" s="10" t="s">
        <v>32</v>
      </c>
      <c r="U214" s="10">
        <v>11002</v>
      </c>
      <c r="V214" s="10">
        <v>11002</v>
      </c>
      <c r="W214" s="10" t="s">
        <v>5019</v>
      </c>
      <c r="X214" s="10" t="s">
        <v>4985</v>
      </c>
      <c r="Y214" s="10"/>
      <c r="Z214" s="10" t="s">
        <v>4980</v>
      </c>
      <c r="AA214" s="10" t="s">
        <v>5007</v>
      </c>
      <c r="AB214" s="10"/>
      <c r="AC214" s="10" t="s">
        <v>5006</v>
      </c>
      <c r="AD214" s="29"/>
      <c r="AE214" s="20" t="str">
        <f>VLOOKUP(E214,'FILIAIS PETZ'!A:Q,17,0)</f>
        <v>CO-3</v>
      </c>
      <c r="AF214" s="20" t="str">
        <f>VLOOKUP(E214,'FILIAIS PETZ'!A:Q,3,0)</f>
        <v>FELICIO</v>
      </c>
      <c r="AG214" s="20" t="str">
        <f>VLOOKUP(E214,'FILIAIS PETZ'!A:Q,2,0)</f>
        <v>R3</v>
      </c>
      <c r="AH214" s="75">
        <v>5332.5</v>
      </c>
      <c r="AI214" s="16" t="s">
        <v>5114</v>
      </c>
      <c r="AJ214" s="43">
        <f>VLOOKUP(E214,'FILIAIS PETZ'!$A$2:$K$2000,11,0)</f>
        <v>18328118014169</v>
      </c>
      <c r="AK214" s="44">
        <f t="shared" si="18"/>
        <v>18328118014169</v>
      </c>
    </row>
    <row r="215" spans="1:37" s="15" customFormat="1" ht="15" customHeight="1" thickBot="1" x14ac:dyDescent="0.25">
      <c r="A215" s="9" t="str">
        <f t="shared" si="17"/>
        <v>PREVENTIVA</v>
      </c>
      <c r="B215" s="18">
        <f>VLOOKUP(C215,FORNECEDORES!D:E,2,0)</f>
        <v>179505</v>
      </c>
      <c r="C215" s="19" t="str">
        <f>VLOOKUP(D215,FORNECEDORES!A:D,4,0)</f>
        <v>29.739.737/0046-04</v>
      </c>
      <c r="D215" s="62" t="s">
        <v>7599</v>
      </c>
      <c r="E215" s="20" t="str">
        <f t="shared" si="16"/>
        <v>04 0032</v>
      </c>
      <c r="F215" s="28" t="s">
        <v>4951</v>
      </c>
      <c r="G215" s="21" t="str">
        <f>VLOOKUP(E215,'FILIAIS PETZ'!A:E,5,0)</f>
        <v>PETZ JAGUARE</v>
      </c>
      <c r="H215" s="20" t="str">
        <f>VLOOKUP(E215,'FILIAIS PETZ'!A:D,4,0)</f>
        <v>JGRE-SP</v>
      </c>
      <c r="I215" s="46">
        <v>45261</v>
      </c>
      <c r="J215" s="10" t="s">
        <v>4980</v>
      </c>
      <c r="K215" s="10" t="s">
        <v>5858</v>
      </c>
      <c r="L215" s="28" t="s">
        <v>7609</v>
      </c>
      <c r="M215" s="46">
        <v>45294</v>
      </c>
      <c r="N215" s="46">
        <v>45448</v>
      </c>
      <c r="O215" s="46">
        <v>45426</v>
      </c>
      <c r="P215" s="28" t="s">
        <v>4998</v>
      </c>
      <c r="Q215" s="10">
        <v>3</v>
      </c>
      <c r="R215" s="10" t="s">
        <v>4991</v>
      </c>
      <c r="S215" s="10" t="s">
        <v>4983</v>
      </c>
      <c r="T215" s="10" t="s">
        <v>32</v>
      </c>
      <c r="U215" s="10">
        <v>11002</v>
      </c>
      <c r="V215" s="10">
        <v>11002</v>
      </c>
      <c r="W215" s="10"/>
      <c r="X215" s="10" t="s">
        <v>5033</v>
      </c>
      <c r="Y215" s="10"/>
      <c r="Z215" s="10" t="s">
        <v>4980</v>
      </c>
      <c r="AA215" s="10"/>
      <c r="AB215" s="10"/>
      <c r="AC215" s="10" t="s">
        <v>4999</v>
      </c>
      <c r="AD215" s="29"/>
      <c r="AE215" s="20" t="str">
        <f>VLOOKUP(E215,'FILIAIS PETZ'!A:Q,17,0)</f>
        <v>SP7</v>
      </c>
      <c r="AF215" s="20" t="str">
        <f>VLOOKUP(E215,'FILIAIS PETZ'!A:Q,3,0)</f>
        <v>FELICIO</v>
      </c>
      <c r="AG215" s="20" t="str">
        <f>VLOOKUP(E215,'FILIAIS PETZ'!A:Q,2,0)</f>
        <v>R3</v>
      </c>
      <c r="AH215" s="75">
        <v>740</v>
      </c>
      <c r="AI215" s="16" t="s">
        <v>5110</v>
      </c>
      <c r="AJ215" s="43">
        <f>VLOOKUP(E215,'FILIAIS PETZ'!$A$2:$K$2000,11,0)</f>
        <v>18328118003205</v>
      </c>
      <c r="AK215" s="44">
        <f t="shared" si="18"/>
        <v>18328118003205</v>
      </c>
    </row>
    <row r="216" spans="1:37" s="15" customFormat="1" ht="15" customHeight="1" thickBot="1" x14ac:dyDescent="0.25">
      <c r="A216" s="9" t="str">
        <f>J216</f>
        <v>PREVENTIVA</v>
      </c>
      <c r="B216" s="18">
        <f>VLOOKUP(C216,FORNECEDORES!D:E,2,0)</f>
        <v>379469</v>
      </c>
      <c r="C216" s="19" t="str">
        <f>VLOOKUP(D216,FORNECEDORES!A:D,4,0)</f>
        <v>01.704.331/0001-75</v>
      </c>
      <c r="D216" s="13" t="s">
        <v>4064</v>
      </c>
      <c r="E216" s="20" t="str">
        <f t="shared" si="16"/>
        <v>04 0224</v>
      </c>
      <c r="F216" s="28" t="s">
        <v>4941</v>
      </c>
      <c r="G216" s="21" t="str">
        <f>VLOOKUP(E216,'FILIAIS PETZ'!A:E,5,0)</f>
        <v>PETZ NORTE SUL PLAZA</v>
      </c>
      <c r="H216" s="20" t="str">
        <f>VLOOKUP(E216,'FILIAIS PETZ'!A:D,4,0)</f>
        <v>NSPL-MS</v>
      </c>
      <c r="I216" s="46">
        <v>45261</v>
      </c>
      <c r="J216" s="10" t="s">
        <v>4980</v>
      </c>
      <c r="K216" s="10" t="s">
        <v>5858</v>
      </c>
      <c r="L216" s="28" t="s">
        <v>11551</v>
      </c>
      <c r="M216" s="46">
        <v>45450</v>
      </c>
      <c r="N216" s="46">
        <v>45525</v>
      </c>
      <c r="O216" s="46">
        <v>45511</v>
      </c>
      <c r="P216" s="28" t="s">
        <v>4998</v>
      </c>
      <c r="Q216" s="10">
        <v>3</v>
      </c>
      <c r="R216" s="10" t="s">
        <v>4991</v>
      </c>
      <c r="S216" s="10" t="s">
        <v>4983</v>
      </c>
      <c r="T216" s="10" t="s">
        <v>32</v>
      </c>
      <c r="U216" s="10">
        <v>11002</v>
      </c>
      <c r="V216" s="10">
        <v>11002</v>
      </c>
      <c r="W216" s="10" t="s">
        <v>5019</v>
      </c>
      <c r="X216" s="10" t="s">
        <v>4985</v>
      </c>
      <c r="Y216" s="10"/>
      <c r="Z216" s="10" t="s">
        <v>4980</v>
      </c>
      <c r="AA216" s="10" t="s">
        <v>4989</v>
      </c>
      <c r="AB216" s="10"/>
      <c r="AC216" s="10" t="s">
        <v>5006</v>
      </c>
      <c r="AD216" s="29"/>
      <c r="AE216" s="20" t="str">
        <f>VLOOKUP(E216,'FILIAIS PETZ'!A:Q,17,0)</f>
        <v>CO-1</v>
      </c>
      <c r="AF216" s="20" t="str">
        <f>VLOOKUP(E216,'FILIAIS PETZ'!A:Q,3,0)</f>
        <v>FELICIO</v>
      </c>
      <c r="AG216" s="20" t="str">
        <f>VLOOKUP(E216,'FILIAIS PETZ'!A:Q,2,0)</f>
        <v>R3</v>
      </c>
      <c r="AH216" s="75">
        <v>1640.36</v>
      </c>
      <c r="AI216" s="16" t="s">
        <v>5050</v>
      </c>
      <c r="AJ216" s="43">
        <f>VLOOKUP(E216,'FILIAIS PETZ'!$A$2:$K$2000,11,0)</f>
        <v>18328118021459</v>
      </c>
      <c r="AK216" s="44">
        <f t="shared" si="18"/>
        <v>18328118021459</v>
      </c>
    </row>
    <row r="217" spans="1:37" s="15" customFormat="1" ht="15" customHeight="1" thickBot="1" x14ac:dyDescent="0.25">
      <c r="A217" s="9" t="str">
        <f t="shared" si="17"/>
        <v>PREVENTIVA</v>
      </c>
      <c r="B217" s="18">
        <f>VLOOKUP(C217,FORNECEDORES!D:E,2,0)</f>
        <v>214092</v>
      </c>
      <c r="C217" s="19" t="str">
        <f>VLOOKUP(D217,FORNECEDORES!A:D,4,0)</f>
        <v>24.415.122/0001-07</v>
      </c>
      <c r="D217" s="13" t="s">
        <v>3640</v>
      </c>
      <c r="E217" s="20" t="str">
        <f t="shared" si="16"/>
        <v>04 0180</v>
      </c>
      <c r="F217" s="28" t="s">
        <v>4944</v>
      </c>
      <c r="G217" s="21" t="str">
        <f>VLOOKUP(E217,'FILIAIS PETZ'!A:E,5,0)</f>
        <v>PETZ TORQUATO TAPAJOS</v>
      </c>
      <c r="H217" s="20" t="str">
        <f>VLOOKUP(E217,'FILIAIS PETZ'!A:D,4,0)</f>
        <v>TQTP-AM</v>
      </c>
      <c r="I217" s="46">
        <v>45261</v>
      </c>
      <c r="J217" s="10" t="s">
        <v>4980</v>
      </c>
      <c r="K217" s="10" t="s">
        <v>5181</v>
      </c>
      <c r="L217" s="28" t="s">
        <v>5460</v>
      </c>
      <c r="M217" s="46">
        <v>45260</v>
      </c>
      <c r="N217" s="46">
        <v>45336</v>
      </c>
      <c r="O217" s="46">
        <v>45303</v>
      </c>
      <c r="P217" s="28" t="s">
        <v>4998</v>
      </c>
      <c r="Q217" s="10">
        <v>3</v>
      </c>
      <c r="R217" s="10" t="s">
        <v>4991</v>
      </c>
      <c r="S217" s="10" t="s">
        <v>4983</v>
      </c>
      <c r="T217" s="10" t="s">
        <v>32</v>
      </c>
      <c r="U217" s="10">
        <v>11002</v>
      </c>
      <c r="V217" s="10">
        <v>11002</v>
      </c>
      <c r="W217" s="10" t="s">
        <v>5034</v>
      </c>
      <c r="X217" s="10" t="s">
        <v>4992</v>
      </c>
      <c r="Y217" s="10"/>
      <c r="Z217" s="10" t="s">
        <v>4980</v>
      </c>
      <c r="AA217" s="10" t="s">
        <v>5013</v>
      </c>
      <c r="AB217" s="10"/>
      <c r="AC217" s="10" t="s">
        <v>4999</v>
      </c>
      <c r="AD217" s="29"/>
      <c r="AE217" s="20" t="str">
        <f>VLOOKUP(E217,'FILIAIS PETZ'!A:Q,17,0)</f>
        <v>CO-3</v>
      </c>
      <c r="AF217" s="20" t="str">
        <f>VLOOKUP(E217,'FILIAIS PETZ'!A:Q,3,0)</f>
        <v>FELICIO</v>
      </c>
      <c r="AG217" s="20" t="str">
        <f>VLOOKUP(E217,'FILIAIS PETZ'!A:Q,2,0)</f>
        <v>R3</v>
      </c>
      <c r="AH217" s="75">
        <v>1400</v>
      </c>
      <c r="AI217" s="16" t="s">
        <v>5111</v>
      </c>
      <c r="AJ217" s="43">
        <f>VLOOKUP(E217,'FILIAIS PETZ'!$A$2:$K$2000,11,0)</f>
        <v>18328118017346</v>
      </c>
      <c r="AK217" s="44">
        <f t="shared" si="18"/>
        <v>18328118017346</v>
      </c>
    </row>
    <row r="218" spans="1:37" s="15" customFormat="1" ht="15" customHeight="1" thickBot="1" x14ac:dyDescent="0.25">
      <c r="A218" s="9" t="str">
        <f t="shared" si="17"/>
        <v>PREVENTIVA</v>
      </c>
      <c r="B218" s="18">
        <f>VLOOKUP(C218,FORNECEDORES!D:E,2,0)</f>
        <v>7736</v>
      </c>
      <c r="C218" s="19" t="str">
        <f>VLOOKUP(D218,FORNECEDORES!A:D,4,0)</f>
        <v>27.385.816/0001-37</v>
      </c>
      <c r="D218" s="13" t="s">
        <v>2591</v>
      </c>
      <c r="E218" s="20" t="str">
        <f t="shared" si="16"/>
        <v>04 0240</v>
      </c>
      <c r="F218" s="28" t="s">
        <v>4955</v>
      </c>
      <c r="G218" s="21" t="str">
        <f>VLOOKUP(E218,'FILIAIS PETZ'!A:E,5,0)</f>
        <v xml:space="preserve">CENTRO DE DISTRIBUIÇÃO HIDROLANDIA </v>
      </c>
      <c r="H218" s="20" t="str">
        <f>VLOOKUP(E218,'FILIAIS PETZ'!A:D,4,0)</f>
        <v>CDHD-GO</v>
      </c>
      <c r="I218" s="46">
        <v>45261</v>
      </c>
      <c r="J218" s="10" t="s">
        <v>4980</v>
      </c>
      <c r="K218" s="10" t="s">
        <v>5181</v>
      </c>
      <c r="L218" s="28" t="s">
        <v>5280</v>
      </c>
      <c r="M218" s="46">
        <v>45296</v>
      </c>
      <c r="N218" s="46">
        <v>45322</v>
      </c>
      <c r="O218" s="46">
        <v>45296</v>
      </c>
      <c r="P218" s="28" t="s">
        <v>4998</v>
      </c>
      <c r="Q218" s="10">
        <v>3</v>
      </c>
      <c r="R218" s="10" t="s">
        <v>4991</v>
      </c>
      <c r="S218" s="10" t="s">
        <v>4983</v>
      </c>
      <c r="T218" s="10" t="s">
        <v>32</v>
      </c>
      <c r="U218" s="10">
        <v>11002</v>
      </c>
      <c r="V218" s="10">
        <v>11002</v>
      </c>
      <c r="W218" s="10"/>
      <c r="X218" s="10" t="s">
        <v>4992</v>
      </c>
      <c r="Y218" s="10"/>
      <c r="Z218" s="10" t="s">
        <v>4980</v>
      </c>
      <c r="AA218" s="10"/>
      <c r="AB218" s="10"/>
      <c r="AC218" s="10" t="s">
        <v>4999</v>
      </c>
      <c r="AD218" s="29"/>
      <c r="AE218" s="20" t="str">
        <f>VLOOKUP(E218,'FILIAIS PETZ'!A:Q,17,0)</f>
        <v>CD</v>
      </c>
      <c r="AF218" s="20" t="str">
        <f>VLOOKUP(E218,'FILIAIS PETZ'!A:Q,3,0)</f>
        <v>FELICIO</v>
      </c>
      <c r="AG218" s="20" t="str">
        <f>VLOOKUP(E218,'FILIAIS PETZ'!A:Q,2,0)</f>
        <v>CD</v>
      </c>
      <c r="AH218" s="75">
        <v>1800</v>
      </c>
      <c r="AI218" s="16" t="s">
        <v>5111</v>
      </c>
      <c r="AJ218" s="43" t="str">
        <f>VLOOKUP(E218,'FILIAIS PETZ'!$A$2:$K$2000,11,0)</f>
        <v>18.328.118/0228-54</v>
      </c>
      <c r="AK218" s="44" t="str">
        <f t="shared" si="18"/>
        <v>18.328.118/0228-54</v>
      </c>
    </row>
    <row r="219" spans="1:37" s="15" customFormat="1" ht="15" customHeight="1" thickBot="1" x14ac:dyDescent="0.25">
      <c r="A219" s="9" t="str">
        <f t="shared" si="17"/>
        <v>PREVENTIVA</v>
      </c>
      <c r="B219" s="18">
        <f>VLOOKUP(C219,FORNECEDORES!D:E,2,0)</f>
        <v>7736</v>
      </c>
      <c r="C219" s="19" t="str">
        <f>VLOOKUP(D219,FORNECEDORES!A:D,4,0)</f>
        <v>27.385.816/0001-37</v>
      </c>
      <c r="D219" s="13" t="s">
        <v>2591</v>
      </c>
      <c r="E219" s="20" t="str">
        <f t="shared" si="16"/>
        <v>04 0240</v>
      </c>
      <c r="F219" s="28" t="s">
        <v>4955</v>
      </c>
      <c r="G219" s="21" t="str">
        <f>VLOOKUP(E219,'FILIAIS PETZ'!A:E,5,0)</f>
        <v xml:space="preserve">CENTRO DE DISTRIBUIÇÃO HIDROLANDIA </v>
      </c>
      <c r="H219" s="20" t="str">
        <f>VLOOKUP(E219,'FILIAIS PETZ'!A:D,4,0)</f>
        <v>CDHD-GO</v>
      </c>
      <c r="I219" s="46">
        <v>45261</v>
      </c>
      <c r="J219" s="10" t="s">
        <v>4980</v>
      </c>
      <c r="K219" s="10" t="s">
        <v>5181</v>
      </c>
      <c r="L219" s="28" t="s">
        <v>5294</v>
      </c>
      <c r="M219" s="46">
        <v>45296</v>
      </c>
      <c r="N219" s="46">
        <v>45322</v>
      </c>
      <c r="O219" s="46">
        <v>45296</v>
      </c>
      <c r="P219" s="28" t="s">
        <v>4998</v>
      </c>
      <c r="Q219" s="10">
        <v>3</v>
      </c>
      <c r="R219" s="10">
        <v>1</v>
      </c>
      <c r="S219" s="10">
        <v>8</v>
      </c>
      <c r="T219" s="10" t="s">
        <v>32</v>
      </c>
      <c r="U219" s="10">
        <v>11002</v>
      </c>
      <c r="V219" s="10">
        <v>11002</v>
      </c>
      <c r="W219" s="10" t="s">
        <v>5019</v>
      </c>
      <c r="X219" s="10" t="s">
        <v>4985</v>
      </c>
      <c r="Y219" s="10"/>
      <c r="Z219" s="10" t="s">
        <v>4980</v>
      </c>
      <c r="AA219" s="10" t="s">
        <v>4989</v>
      </c>
      <c r="AB219" s="10"/>
      <c r="AC219" s="10" t="s">
        <v>4999</v>
      </c>
      <c r="AD219" s="29"/>
      <c r="AE219" s="20" t="str">
        <f>VLOOKUP(E219,'FILIAIS PETZ'!A:Q,17,0)</f>
        <v>CD</v>
      </c>
      <c r="AF219" s="20" t="str">
        <f>VLOOKUP(E219,'FILIAIS PETZ'!A:Q,3,0)</f>
        <v>FELICIO</v>
      </c>
      <c r="AG219" s="20" t="str">
        <f>VLOOKUP(E219,'FILIAIS PETZ'!A:Q,2,0)</f>
        <v>CD</v>
      </c>
      <c r="AH219" s="75">
        <v>1400</v>
      </c>
      <c r="AI219" s="16" t="s">
        <v>5112</v>
      </c>
      <c r="AJ219" s="43" t="str">
        <f>VLOOKUP(E219,'FILIAIS PETZ'!$A$2:$K$2000,11,0)</f>
        <v>18.328.118/0228-54</v>
      </c>
      <c r="AK219" s="44" t="str">
        <f t="shared" si="18"/>
        <v>18.328.118/0228-54</v>
      </c>
    </row>
    <row r="220" spans="1:37" s="15" customFormat="1" ht="15" customHeight="1" thickBot="1" x14ac:dyDescent="0.25">
      <c r="A220" s="9" t="str">
        <f t="shared" si="17"/>
        <v>PREVENTIVA</v>
      </c>
      <c r="B220" s="18">
        <f>VLOOKUP(C220,FORNECEDORES!D:E,2,0)</f>
        <v>7736</v>
      </c>
      <c r="C220" s="19" t="str">
        <f>VLOOKUP(D220,FORNECEDORES!A:D,4,0)</f>
        <v>27.385.816/0001-37</v>
      </c>
      <c r="D220" s="13" t="s">
        <v>2591</v>
      </c>
      <c r="E220" s="20" t="str">
        <f t="shared" si="16"/>
        <v>04 0062</v>
      </c>
      <c r="F220" s="28" t="s">
        <v>4968</v>
      </c>
      <c r="G220" s="21" t="str">
        <f>VLOOKUP(E220,'FILIAIS PETZ'!A:E,5,0)</f>
        <v>PETZ BRASILIA ASA NORTE</v>
      </c>
      <c r="H220" s="20" t="str">
        <f>VLOOKUP(E220,'FILIAIS PETZ'!A:D,4,0)</f>
        <v>ASAN-DF</v>
      </c>
      <c r="I220" s="46">
        <v>45261</v>
      </c>
      <c r="J220" s="10" t="s">
        <v>4980</v>
      </c>
      <c r="K220" s="10" t="s">
        <v>5181</v>
      </c>
      <c r="L220" s="28" t="s">
        <v>5278</v>
      </c>
      <c r="M220" s="46">
        <v>45296</v>
      </c>
      <c r="N220" s="46">
        <v>45322</v>
      </c>
      <c r="O220" s="46">
        <v>45296</v>
      </c>
      <c r="P220" s="28" t="s">
        <v>4998</v>
      </c>
      <c r="Q220" s="10">
        <v>3</v>
      </c>
      <c r="R220" s="10" t="s">
        <v>4991</v>
      </c>
      <c r="S220" s="10" t="s">
        <v>4983</v>
      </c>
      <c r="T220" s="10" t="s">
        <v>32</v>
      </c>
      <c r="U220" s="10">
        <v>11002</v>
      </c>
      <c r="V220" s="10">
        <v>11002</v>
      </c>
      <c r="W220" s="10"/>
      <c r="X220" s="10" t="s">
        <v>4992</v>
      </c>
      <c r="Y220" s="10"/>
      <c r="Z220" s="10" t="s">
        <v>4980</v>
      </c>
      <c r="AA220" s="10"/>
      <c r="AB220" s="10"/>
      <c r="AC220" s="10" t="s">
        <v>4999</v>
      </c>
      <c r="AD220" s="29"/>
      <c r="AE220" s="20" t="str">
        <f>VLOOKUP(E220,'FILIAIS PETZ'!A:Q,17,0)</f>
        <v>CO-2</v>
      </c>
      <c r="AF220" s="20" t="str">
        <f>VLOOKUP(E220,'FILIAIS PETZ'!A:Q,3,0)</f>
        <v>FELICIO</v>
      </c>
      <c r="AG220" s="20" t="str">
        <f>VLOOKUP(E220,'FILIAIS PETZ'!A:Q,2,0)</f>
        <v>R3</v>
      </c>
      <c r="AH220" s="75">
        <v>1500</v>
      </c>
      <c r="AI220" s="16" t="s">
        <v>5111</v>
      </c>
      <c r="AJ220" s="43">
        <f>VLOOKUP(E220,'FILIAIS PETZ'!$A$2:$K$2000,11,0)</f>
        <v>18328118005500</v>
      </c>
      <c r="AK220" s="44">
        <f t="shared" si="18"/>
        <v>18328118005500</v>
      </c>
    </row>
    <row r="221" spans="1:37" s="15" customFormat="1" ht="15" customHeight="1" thickBot="1" x14ac:dyDescent="0.25">
      <c r="A221" s="9" t="str">
        <f t="shared" si="17"/>
        <v>PREVENTIVA</v>
      </c>
      <c r="B221" s="18">
        <f>VLOOKUP(C221,FORNECEDORES!D:E,2,0)</f>
        <v>7736</v>
      </c>
      <c r="C221" s="19" t="str">
        <f>VLOOKUP(D221,FORNECEDORES!A:D,4,0)</f>
        <v>27.385.816/0001-37</v>
      </c>
      <c r="D221" s="13" t="s">
        <v>2591</v>
      </c>
      <c r="E221" s="20" t="str">
        <f t="shared" si="16"/>
        <v>04 0062</v>
      </c>
      <c r="F221" s="28" t="s">
        <v>4968</v>
      </c>
      <c r="G221" s="21" t="str">
        <f>VLOOKUP(E221,'FILIAIS PETZ'!A:E,5,0)</f>
        <v>PETZ BRASILIA ASA NORTE</v>
      </c>
      <c r="H221" s="20" t="str">
        <f>VLOOKUP(E221,'FILIAIS PETZ'!A:D,4,0)</f>
        <v>ASAN-DF</v>
      </c>
      <c r="I221" s="46">
        <v>45261</v>
      </c>
      <c r="J221" s="10" t="s">
        <v>4980</v>
      </c>
      <c r="K221" s="10" t="s">
        <v>5181</v>
      </c>
      <c r="L221" s="28" t="s">
        <v>5292</v>
      </c>
      <c r="M221" s="46">
        <v>45296</v>
      </c>
      <c r="N221" s="46">
        <v>45322</v>
      </c>
      <c r="O221" s="46">
        <v>45296</v>
      </c>
      <c r="P221" s="28" t="s">
        <v>4998</v>
      </c>
      <c r="Q221" s="10">
        <v>3</v>
      </c>
      <c r="R221" s="10" t="s">
        <v>4991</v>
      </c>
      <c r="S221" s="10" t="s">
        <v>4983</v>
      </c>
      <c r="T221" s="10" t="s">
        <v>32</v>
      </c>
      <c r="U221" s="10">
        <v>11002</v>
      </c>
      <c r="V221" s="10">
        <v>11002</v>
      </c>
      <c r="W221" s="10" t="s">
        <v>5019</v>
      </c>
      <c r="X221" s="10" t="s">
        <v>4985</v>
      </c>
      <c r="Y221" s="10"/>
      <c r="Z221" s="10" t="s">
        <v>4980</v>
      </c>
      <c r="AA221" s="10" t="s">
        <v>4989</v>
      </c>
      <c r="AB221" s="10"/>
      <c r="AC221" s="10" t="s">
        <v>4999</v>
      </c>
      <c r="AD221" s="29"/>
      <c r="AE221" s="20" t="str">
        <f>VLOOKUP(E221,'FILIAIS PETZ'!A:Q,17,0)</f>
        <v>CO-2</v>
      </c>
      <c r="AF221" s="20" t="str">
        <f>VLOOKUP(E221,'FILIAIS PETZ'!A:Q,3,0)</f>
        <v>FELICIO</v>
      </c>
      <c r="AG221" s="20" t="str">
        <f>VLOOKUP(E221,'FILIAIS PETZ'!A:Q,2,0)</f>
        <v>R3</v>
      </c>
      <c r="AH221" s="75">
        <v>1400</v>
      </c>
      <c r="AI221" s="16" t="s">
        <v>5112</v>
      </c>
      <c r="AJ221" s="43">
        <f>VLOOKUP(E221,'FILIAIS PETZ'!$A$2:$K$2000,11,0)</f>
        <v>18328118005500</v>
      </c>
      <c r="AK221" s="44">
        <f t="shared" si="18"/>
        <v>18328118005500</v>
      </c>
    </row>
    <row r="222" spans="1:37" s="15" customFormat="1" ht="15" customHeight="1" thickBot="1" x14ac:dyDescent="0.25">
      <c r="A222" s="9" t="str">
        <f t="shared" si="17"/>
        <v>PREVENTIVA</v>
      </c>
      <c r="B222" s="18">
        <f>VLOOKUP(C222,FORNECEDORES!D:E,2,0)</f>
        <v>7736</v>
      </c>
      <c r="C222" s="19" t="str">
        <f>VLOOKUP(D222,FORNECEDORES!A:D,4,0)</f>
        <v>27.385.816/0001-37</v>
      </c>
      <c r="D222" s="13" t="s">
        <v>2591</v>
      </c>
      <c r="E222" s="20" t="str">
        <f t="shared" si="16"/>
        <v>04 0048</v>
      </c>
      <c r="F222" s="28" t="s">
        <v>4970</v>
      </c>
      <c r="G222" s="21" t="str">
        <f>VLOOKUP(E222,'FILIAIS PETZ'!A:E,5,0)</f>
        <v>PETZ BRASILIA EPIA</v>
      </c>
      <c r="H222" s="20" t="str">
        <f>VLOOKUP(E222,'FILIAIS PETZ'!A:D,4,0)</f>
        <v>EPIA-DF</v>
      </c>
      <c r="I222" s="46">
        <v>45261</v>
      </c>
      <c r="J222" s="10" t="s">
        <v>4980</v>
      </c>
      <c r="K222" s="10" t="s">
        <v>5181</v>
      </c>
      <c r="L222" s="28" t="s">
        <v>5283</v>
      </c>
      <c r="M222" s="46">
        <v>45296</v>
      </c>
      <c r="N222" s="46">
        <v>45322</v>
      </c>
      <c r="O222" s="46">
        <v>45296</v>
      </c>
      <c r="P222" s="28" t="s">
        <v>4998</v>
      </c>
      <c r="Q222" s="10">
        <v>3</v>
      </c>
      <c r="R222" s="10" t="s">
        <v>4991</v>
      </c>
      <c r="S222" s="10" t="s">
        <v>4983</v>
      </c>
      <c r="T222" s="10" t="s">
        <v>32</v>
      </c>
      <c r="U222" s="10">
        <v>11002</v>
      </c>
      <c r="V222" s="10">
        <v>11002</v>
      </c>
      <c r="W222" s="10"/>
      <c r="X222" s="10" t="s">
        <v>4992</v>
      </c>
      <c r="Y222" s="10"/>
      <c r="Z222" s="10" t="s">
        <v>4980</v>
      </c>
      <c r="AA222" s="10"/>
      <c r="AB222" s="10"/>
      <c r="AC222" s="10" t="s">
        <v>4999</v>
      </c>
      <c r="AD222" s="29"/>
      <c r="AE222" s="20" t="str">
        <f>VLOOKUP(E222,'FILIAIS PETZ'!A:Q,17,0)</f>
        <v>CO-2</v>
      </c>
      <c r="AF222" s="20" t="str">
        <f>VLOOKUP(E222,'FILIAIS PETZ'!A:Q,3,0)</f>
        <v>FELICIO</v>
      </c>
      <c r="AG222" s="20" t="str">
        <f>VLOOKUP(E222,'FILIAIS PETZ'!A:Q,2,0)</f>
        <v>R3</v>
      </c>
      <c r="AH222" s="75">
        <v>1800</v>
      </c>
      <c r="AI222" s="16" t="s">
        <v>5111</v>
      </c>
      <c r="AJ222" s="43">
        <f>VLOOKUP(E222,'FILIAIS PETZ'!$A$2:$K$2000,11,0)</f>
        <v>18328118004368</v>
      </c>
      <c r="AK222" s="44">
        <f t="shared" si="18"/>
        <v>18328118004368</v>
      </c>
    </row>
    <row r="223" spans="1:37" s="15" customFormat="1" ht="15" customHeight="1" thickBot="1" x14ac:dyDescent="0.25">
      <c r="A223" s="9" t="str">
        <f t="shared" si="17"/>
        <v>PREVENTIVA</v>
      </c>
      <c r="B223" s="18">
        <f>VLOOKUP(C223,FORNECEDORES!D:E,2,0)</f>
        <v>7736</v>
      </c>
      <c r="C223" s="19" t="str">
        <f>VLOOKUP(D223,FORNECEDORES!A:D,4,0)</f>
        <v>27.385.816/0001-37</v>
      </c>
      <c r="D223" s="13" t="s">
        <v>2591</v>
      </c>
      <c r="E223" s="20" t="str">
        <f t="shared" si="16"/>
        <v>04 0048</v>
      </c>
      <c r="F223" s="28" t="s">
        <v>4970</v>
      </c>
      <c r="G223" s="21" t="str">
        <f>VLOOKUP(E223,'FILIAIS PETZ'!A:E,5,0)</f>
        <v>PETZ BRASILIA EPIA</v>
      </c>
      <c r="H223" s="20" t="str">
        <f>VLOOKUP(E223,'FILIAIS PETZ'!A:D,4,0)</f>
        <v>EPIA-DF</v>
      </c>
      <c r="I223" s="46">
        <v>45261</v>
      </c>
      <c r="J223" s="10" t="s">
        <v>4980</v>
      </c>
      <c r="K223" s="10" t="s">
        <v>5181</v>
      </c>
      <c r="L223" s="28" t="s">
        <v>5295</v>
      </c>
      <c r="M223" s="46">
        <v>45296</v>
      </c>
      <c r="N223" s="46">
        <v>45322</v>
      </c>
      <c r="O223" s="46">
        <v>45296</v>
      </c>
      <c r="P223" s="28" t="s">
        <v>4998</v>
      </c>
      <c r="Q223" s="10">
        <v>3</v>
      </c>
      <c r="R223" s="10" t="s">
        <v>4991</v>
      </c>
      <c r="S223" s="10" t="s">
        <v>4983</v>
      </c>
      <c r="T223" s="10" t="s">
        <v>32</v>
      </c>
      <c r="U223" s="10">
        <v>11002</v>
      </c>
      <c r="V223" s="10">
        <v>11002</v>
      </c>
      <c r="W223" s="10" t="s">
        <v>5019</v>
      </c>
      <c r="X223" s="10" t="s">
        <v>4985</v>
      </c>
      <c r="Y223" s="10"/>
      <c r="Z223" s="10" t="s">
        <v>4980</v>
      </c>
      <c r="AA223" s="10" t="s">
        <v>4989</v>
      </c>
      <c r="AB223" s="10"/>
      <c r="AC223" s="10" t="s">
        <v>4999</v>
      </c>
      <c r="AD223" s="29"/>
      <c r="AE223" s="20" t="str">
        <f>VLOOKUP(E223,'FILIAIS PETZ'!A:Q,17,0)</f>
        <v>CO-2</v>
      </c>
      <c r="AF223" s="20" t="str">
        <f>VLOOKUP(E223,'FILIAIS PETZ'!A:Q,3,0)</f>
        <v>FELICIO</v>
      </c>
      <c r="AG223" s="20" t="str">
        <f>VLOOKUP(E223,'FILIAIS PETZ'!A:Q,2,0)</f>
        <v>R3</v>
      </c>
      <c r="AH223" s="75">
        <v>1400</v>
      </c>
      <c r="AI223" s="16" t="s">
        <v>5112</v>
      </c>
      <c r="AJ223" s="43">
        <f>VLOOKUP(E223,'FILIAIS PETZ'!$A$2:$K$2000,11,0)</f>
        <v>18328118004368</v>
      </c>
      <c r="AK223" s="44">
        <f t="shared" si="18"/>
        <v>18328118004368</v>
      </c>
    </row>
    <row r="224" spans="1:37" s="15" customFormat="1" ht="15" customHeight="1" thickBot="1" x14ac:dyDescent="0.25">
      <c r="A224" s="9" t="str">
        <f t="shared" si="17"/>
        <v>PREVENTIVA</v>
      </c>
      <c r="B224" s="18">
        <f>VLOOKUP(C224,FORNECEDORES!D:E,2,0)</f>
        <v>7736</v>
      </c>
      <c r="C224" s="19" t="str">
        <f>VLOOKUP(D224,FORNECEDORES!A:D,4,0)</f>
        <v>27.385.816/0001-37</v>
      </c>
      <c r="D224" s="13" t="s">
        <v>2591</v>
      </c>
      <c r="E224" s="20" t="str">
        <f t="shared" si="16"/>
        <v>04 0015</v>
      </c>
      <c r="F224" s="28" t="s">
        <v>4971</v>
      </c>
      <c r="G224" s="21" t="str">
        <f>VLOOKUP(E224,'FILIAIS PETZ'!A:E,5,0)</f>
        <v>PETZ BRASILIA SIA</v>
      </c>
      <c r="H224" s="20" t="str">
        <f>VLOOKUP(E224,'FILIAIS PETZ'!A:D,4,0)</f>
        <v>BSIA-DF</v>
      </c>
      <c r="I224" s="46">
        <v>45261</v>
      </c>
      <c r="J224" s="10" t="s">
        <v>4980</v>
      </c>
      <c r="K224" s="10" t="s">
        <v>5181</v>
      </c>
      <c r="L224" s="28" t="s">
        <v>5719</v>
      </c>
      <c r="M224" s="46">
        <v>45296</v>
      </c>
      <c r="N224" s="46">
        <v>45322</v>
      </c>
      <c r="O224" s="46">
        <v>45296</v>
      </c>
      <c r="P224" s="28" t="s">
        <v>4998</v>
      </c>
      <c r="Q224" s="10">
        <v>3</v>
      </c>
      <c r="R224" s="10" t="s">
        <v>4991</v>
      </c>
      <c r="S224" s="10" t="s">
        <v>4983</v>
      </c>
      <c r="T224" s="10" t="s">
        <v>32</v>
      </c>
      <c r="U224" s="10">
        <v>11002</v>
      </c>
      <c r="V224" s="10">
        <v>11002</v>
      </c>
      <c r="W224" s="10"/>
      <c r="X224" s="10" t="s">
        <v>4992</v>
      </c>
      <c r="Y224" s="10"/>
      <c r="Z224" s="10" t="s">
        <v>4980</v>
      </c>
      <c r="AA224" s="10"/>
      <c r="AB224" s="10"/>
      <c r="AC224" s="10" t="s">
        <v>4999</v>
      </c>
      <c r="AD224" s="29"/>
      <c r="AE224" s="20" t="str">
        <f>VLOOKUP(E224,'FILIAIS PETZ'!A:Q,17,0)</f>
        <v>CO-2</v>
      </c>
      <c r="AF224" s="20" t="str">
        <f>VLOOKUP(E224,'FILIAIS PETZ'!A:Q,3,0)</f>
        <v>FELICIO</v>
      </c>
      <c r="AG224" s="20" t="str">
        <f>VLOOKUP(E224,'FILIAIS PETZ'!A:Q,2,0)</f>
        <v>R3</v>
      </c>
      <c r="AH224" s="75">
        <v>1800</v>
      </c>
      <c r="AI224" s="16" t="s">
        <v>5111</v>
      </c>
      <c r="AJ224" s="43">
        <f>VLOOKUP(E224,'FILIAIS PETZ'!$A$2:$K$2000,11,0)</f>
        <v>18328118000451</v>
      </c>
      <c r="AK224" s="44">
        <f t="shared" si="18"/>
        <v>18328118000451</v>
      </c>
    </row>
    <row r="225" spans="1:37" s="15" customFormat="1" ht="15" customHeight="1" thickBot="1" x14ac:dyDescent="0.25">
      <c r="A225" s="9" t="str">
        <f t="shared" si="17"/>
        <v>PREVENTIVA</v>
      </c>
      <c r="B225" s="18">
        <f>VLOOKUP(C225,FORNECEDORES!D:E,2,0)</f>
        <v>7736</v>
      </c>
      <c r="C225" s="19" t="str">
        <f>VLOOKUP(D225,FORNECEDORES!A:D,4,0)</f>
        <v>27.385.816/0001-37</v>
      </c>
      <c r="D225" s="13" t="s">
        <v>2591</v>
      </c>
      <c r="E225" s="20" t="str">
        <f t="shared" si="16"/>
        <v>04 0015</v>
      </c>
      <c r="F225" s="28" t="s">
        <v>4971</v>
      </c>
      <c r="G225" s="21" t="str">
        <f>VLOOKUP(E225,'FILIAIS PETZ'!A:E,5,0)</f>
        <v>PETZ BRASILIA SIA</v>
      </c>
      <c r="H225" s="20" t="str">
        <f>VLOOKUP(E225,'FILIAIS PETZ'!A:D,4,0)</f>
        <v>BSIA-DF</v>
      </c>
      <c r="I225" s="46">
        <v>45261</v>
      </c>
      <c r="J225" s="10" t="s">
        <v>4980</v>
      </c>
      <c r="K225" s="10" t="s">
        <v>5181</v>
      </c>
      <c r="L225" s="28" t="s">
        <v>5303</v>
      </c>
      <c r="M225" s="46">
        <v>45296</v>
      </c>
      <c r="N225" s="46">
        <v>45322</v>
      </c>
      <c r="O225" s="46">
        <v>45296</v>
      </c>
      <c r="P225" s="28" t="s">
        <v>4998</v>
      </c>
      <c r="Q225" s="10">
        <v>3</v>
      </c>
      <c r="R225" s="10" t="s">
        <v>4991</v>
      </c>
      <c r="S225" s="10" t="s">
        <v>4983</v>
      </c>
      <c r="T225" s="10" t="s">
        <v>32</v>
      </c>
      <c r="U225" s="10">
        <v>11002</v>
      </c>
      <c r="V225" s="10">
        <v>11002</v>
      </c>
      <c r="W225" s="10" t="s">
        <v>5019</v>
      </c>
      <c r="X225" s="10" t="s">
        <v>4985</v>
      </c>
      <c r="Y225" s="10"/>
      <c r="Z225" s="10" t="s">
        <v>4980</v>
      </c>
      <c r="AA225" s="10" t="s">
        <v>4989</v>
      </c>
      <c r="AB225" s="10"/>
      <c r="AC225" s="10" t="s">
        <v>4999</v>
      </c>
      <c r="AD225" s="29"/>
      <c r="AE225" s="20" t="str">
        <f>VLOOKUP(E225,'FILIAIS PETZ'!A:Q,17,0)</f>
        <v>CO-2</v>
      </c>
      <c r="AF225" s="20" t="str">
        <f>VLOOKUP(E225,'FILIAIS PETZ'!A:Q,3,0)</f>
        <v>FELICIO</v>
      </c>
      <c r="AG225" s="20" t="str">
        <f>VLOOKUP(E225,'FILIAIS PETZ'!A:Q,2,0)</f>
        <v>R3</v>
      </c>
      <c r="AH225" s="75">
        <v>1400</v>
      </c>
      <c r="AI225" s="16" t="s">
        <v>5112</v>
      </c>
      <c r="AJ225" s="43">
        <f>VLOOKUP(E225,'FILIAIS PETZ'!$A$2:$K$2000,11,0)</f>
        <v>18328118000451</v>
      </c>
      <c r="AK225" s="44">
        <f t="shared" si="18"/>
        <v>18328118000451</v>
      </c>
    </row>
    <row r="226" spans="1:37" s="15" customFormat="1" ht="15" customHeight="1" thickBot="1" x14ac:dyDescent="0.25">
      <c r="A226" s="9" t="str">
        <f t="shared" si="17"/>
        <v>PREVENTIVA</v>
      </c>
      <c r="B226" s="18">
        <f>VLOOKUP(C226,FORNECEDORES!D:E,2,0)</f>
        <v>7736</v>
      </c>
      <c r="C226" s="19" t="str">
        <f>VLOOKUP(D226,FORNECEDORES!A:D,4,0)</f>
        <v>27.385.816/0001-37</v>
      </c>
      <c r="D226" s="13" t="s">
        <v>2591</v>
      </c>
      <c r="E226" s="20" t="str">
        <f t="shared" si="16"/>
        <v>04 0200</v>
      </c>
      <c r="F226" s="28" t="s">
        <v>4960</v>
      </c>
      <c r="G226" s="21" t="str">
        <f>VLOOKUP(E226,'FILIAIS PETZ'!A:E,5,0)</f>
        <v>PETZ BRASILIA W3 NORTE</v>
      </c>
      <c r="H226" s="20" t="str">
        <f>VLOOKUP(E226,'FILIAIS PETZ'!A:D,4,0)</f>
        <v>W3NT-DF</v>
      </c>
      <c r="I226" s="46">
        <v>45261</v>
      </c>
      <c r="J226" s="10" t="s">
        <v>4980</v>
      </c>
      <c r="K226" s="10" t="s">
        <v>5181</v>
      </c>
      <c r="L226" s="28" t="s">
        <v>5291</v>
      </c>
      <c r="M226" s="46">
        <v>45296</v>
      </c>
      <c r="N226" s="46">
        <v>45322</v>
      </c>
      <c r="O226" s="46">
        <v>45296</v>
      </c>
      <c r="P226" s="28" t="s">
        <v>4998</v>
      </c>
      <c r="Q226" s="10">
        <v>3</v>
      </c>
      <c r="R226" s="10" t="s">
        <v>4991</v>
      </c>
      <c r="S226" s="10" t="s">
        <v>4983</v>
      </c>
      <c r="T226" s="10" t="s">
        <v>32</v>
      </c>
      <c r="U226" s="10">
        <v>11002</v>
      </c>
      <c r="V226" s="10">
        <v>11002</v>
      </c>
      <c r="W226" s="10"/>
      <c r="X226" s="10" t="s">
        <v>4992</v>
      </c>
      <c r="Y226" s="10"/>
      <c r="Z226" s="10" t="s">
        <v>4980</v>
      </c>
      <c r="AA226" s="10"/>
      <c r="AB226" s="10"/>
      <c r="AC226" s="10" t="s">
        <v>4999</v>
      </c>
      <c r="AD226" s="29"/>
      <c r="AE226" s="20" t="str">
        <f>VLOOKUP(E226,'FILIAIS PETZ'!A:Q,17,0)</f>
        <v>CO-2</v>
      </c>
      <c r="AF226" s="20" t="str">
        <f>VLOOKUP(E226,'FILIAIS PETZ'!A:Q,3,0)</f>
        <v>FELICIO</v>
      </c>
      <c r="AG226" s="20" t="str">
        <f>VLOOKUP(E226,'FILIAIS PETZ'!A:Q,2,0)</f>
        <v>R3</v>
      </c>
      <c r="AH226" s="75">
        <v>2200</v>
      </c>
      <c r="AI226" s="16" t="s">
        <v>5111</v>
      </c>
      <c r="AJ226" s="43">
        <f>VLOOKUP(E226,'FILIAIS PETZ'!$A$2:$K$2000,11,0)</f>
        <v>18328118018660</v>
      </c>
      <c r="AK226" s="44">
        <f t="shared" si="18"/>
        <v>18328118018660</v>
      </c>
    </row>
    <row r="227" spans="1:37" s="15" customFormat="1" ht="15" customHeight="1" thickBot="1" x14ac:dyDescent="0.25">
      <c r="A227" s="9" t="str">
        <f t="shared" si="17"/>
        <v>PREVENTIVA</v>
      </c>
      <c r="B227" s="18">
        <f>VLOOKUP(C227,FORNECEDORES!D:E,2,0)</f>
        <v>7736</v>
      </c>
      <c r="C227" s="19" t="str">
        <f>VLOOKUP(D227,FORNECEDORES!A:D,4,0)</f>
        <v>27.385.816/0001-37</v>
      </c>
      <c r="D227" s="13" t="s">
        <v>2591</v>
      </c>
      <c r="E227" s="20" t="str">
        <f t="shared" si="16"/>
        <v>04 0200</v>
      </c>
      <c r="F227" s="28" t="s">
        <v>4960</v>
      </c>
      <c r="G227" s="21" t="str">
        <f>VLOOKUP(E227,'FILIAIS PETZ'!A:E,5,0)</f>
        <v>PETZ BRASILIA W3 NORTE</v>
      </c>
      <c r="H227" s="20" t="str">
        <f>VLOOKUP(E227,'FILIAIS PETZ'!A:D,4,0)</f>
        <v>W3NT-DF</v>
      </c>
      <c r="I227" s="46">
        <v>45261</v>
      </c>
      <c r="J227" s="10" t="s">
        <v>4980</v>
      </c>
      <c r="K227" s="10" t="s">
        <v>5181</v>
      </c>
      <c r="L227" s="28" t="s">
        <v>5305</v>
      </c>
      <c r="M227" s="46">
        <v>45296</v>
      </c>
      <c r="N227" s="46">
        <v>45322</v>
      </c>
      <c r="O227" s="46">
        <v>45296</v>
      </c>
      <c r="P227" s="28" t="s">
        <v>4998</v>
      </c>
      <c r="Q227" s="10">
        <v>3</v>
      </c>
      <c r="R227" s="10" t="s">
        <v>4991</v>
      </c>
      <c r="S227" s="10" t="s">
        <v>4983</v>
      </c>
      <c r="T227" s="10" t="s">
        <v>32</v>
      </c>
      <c r="U227" s="10">
        <v>11002</v>
      </c>
      <c r="V227" s="10">
        <v>11002</v>
      </c>
      <c r="W227" s="10" t="s">
        <v>5019</v>
      </c>
      <c r="X227" s="10" t="s">
        <v>4985</v>
      </c>
      <c r="Y227" s="10"/>
      <c r="Z227" s="10" t="s">
        <v>4980</v>
      </c>
      <c r="AA227" s="10" t="s">
        <v>4989</v>
      </c>
      <c r="AB227" s="10"/>
      <c r="AC227" s="10" t="s">
        <v>4999</v>
      </c>
      <c r="AD227" s="29"/>
      <c r="AE227" s="20" t="str">
        <f>VLOOKUP(E227,'FILIAIS PETZ'!A:Q,17,0)</f>
        <v>CO-2</v>
      </c>
      <c r="AF227" s="20" t="str">
        <f>VLOOKUP(E227,'FILIAIS PETZ'!A:Q,3,0)</f>
        <v>FELICIO</v>
      </c>
      <c r="AG227" s="20" t="str">
        <f>VLOOKUP(E227,'FILIAIS PETZ'!A:Q,2,0)</f>
        <v>R3</v>
      </c>
      <c r="AH227" s="75">
        <v>1600</v>
      </c>
      <c r="AI227" s="16" t="s">
        <v>5112</v>
      </c>
      <c r="AJ227" s="43">
        <f>VLOOKUP(E227,'FILIAIS PETZ'!$A$2:$K$2000,11,0)</f>
        <v>18328118018660</v>
      </c>
      <c r="AK227" s="44">
        <f t="shared" si="18"/>
        <v>18328118018660</v>
      </c>
    </row>
    <row r="228" spans="1:37" s="15" customFormat="1" ht="15" customHeight="1" thickBot="1" x14ac:dyDescent="0.25">
      <c r="A228" s="9" t="str">
        <f t="shared" si="17"/>
        <v>PREVENTIVA</v>
      </c>
      <c r="B228" s="18">
        <f>VLOOKUP(C228,FORNECEDORES!D:E,2,0)</f>
        <v>7736</v>
      </c>
      <c r="C228" s="19" t="str">
        <f>VLOOKUP(D228,FORNECEDORES!A:D,4,0)</f>
        <v>27.385.816/0001-37</v>
      </c>
      <c r="D228" s="13" t="s">
        <v>2591</v>
      </c>
      <c r="E228" s="20" t="str">
        <f t="shared" si="16"/>
        <v>04 0161</v>
      </c>
      <c r="F228" s="28" t="s">
        <v>4959</v>
      </c>
      <c r="G228" s="21" t="str">
        <f>VLOOKUP(E228,'FILIAIS PETZ'!A:E,5,0)</f>
        <v>PETZ CEILANDIA</v>
      </c>
      <c r="H228" s="20" t="str">
        <f>VLOOKUP(E228,'FILIAIS PETZ'!A:D,4,0)</f>
        <v>CDIA-DF</v>
      </c>
      <c r="I228" s="46">
        <v>45261</v>
      </c>
      <c r="J228" s="10" t="s">
        <v>4980</v>
      </c>
      <c r="K228" s="10" t="s">
        <v>5181</v>
      </c>
      <c r="L228" s="28" t="s">
        <v>5281</v>
      </c>
      <c r="M228" s="46">
        <v>45296</v>
      </c>
      <c r="N228" s="46">
        <v>45322</v>
      </c>
      <c r="O228" s="46">
        <v>45296</v>
      </c>
      <c r="P228" s="28" t="s">
        <v>4998</v>
      </c>
      <c r="Q228" s="10">
        <v>3</v>
      </c>
      <c r="R228" s="10" t="s">
        <v>4991</v>
      </c>
      <c r="S228" s="10" t="s">
        <v>4983</v>
      </c>
      <c r="T228" s="10" t="s">
        <v>32</v>
      </c>
      <c r="U228" s="10">
        <v>11002</v>
      </c>
      <c r="V228" s="10">
        <v>11002</v>
      </c>
      <c r="W228" s="10" t="s">
        <v>5019</v>
      </c>
      <c r="X228" s="10" t="s">
        <v>4992</v>
      </c>
      <c r="Y228" s="10"/>
      <c r="Z228" s="10" t="s">
        <v>4980</v>
      </c>
      <c r="AA228" s="10" t="s">
        <v>4989</v>
      </c>
      <c r="AB228" s="10"/>
      <c r="AC228" s="10" t="s">
        <v>4999</v>
      </c>
      <c r="AD228" s="29"/>
      <c r="AE228" s="20" t="str">
        <f>VLOOKUP(E228,'FILIAIS PETZ'!A:Q,17,0)</f>
        <v>CO-1</v>
      </c>
      <c r="AF228" s="20" t="str">
        <f>VLOOKUP(E228,'FILIAIS PETZ'!A:Q,3,0)</f>
        <v>FELICIO</v>
      </c>
      <c r="AG228" s="20" t="str">
        <f>VLOOKUP(E228,'FILIAIS PETZ'!A:Q,2,0)</f>
        <v>R3</v>
      </c>
      <c r="AH228" s="75">
        <v>900</v>
      </c>
      <c r="AI228" s="16" t="s">
        <v>5111</v>
      </c>
      <c r="AJ228" s="43">
        <f>VLOOKUP(E228,'FILIAIS PETZ'!$A$2:$K$2000,11,0)</f>
        <v>18328118015211</v>
      </c>
      <c r="AK228" s="44">
        <f t="shared" si="18"/>
        <v>18328118015211</v>
      </c>
    </row>
    <row r="229" spans="1:37" s="15" customFormat="1" ht="15" customHeight="1" thickBot="1" x14ac:dyDescent="0.25">
      <c r="A229" s="9" t="str">
        <f t="shared" si="17"/>
        <v>PREVENTIVA</v>
      </c>
      <c r="B229" s="18">
        <f>VLOOKUP(C229,FORNECEDORES!D:E,2,0)</f>
        <v>7736</v>
      </c>
      <c r="C229" s="19" t="str">
        <f>VLOOKUP(D229,FORNECEDORES!A:D,4,0)</f>
        <v>27.385.816/0001-37</v>
      </c>
      <c r="D229" s="13" t="s">
        <v>2591</v>
      </c>
      <c r="E229" s="20" t="str">
        <f t="shared" si="16"/>
        <v>04 0273</v>
      </c>
      <c r="F229" s="28" t="s">
        <v>4972</v>
      </c>
      <c r="G229" s="21" t="str">
        <f>VLOOKUP(E229,'FILIAIS PETZ'!A:E,5,0)</f>
        <v xml:space="preserve">PETZ ESTAÇÃO GOIANIA </v>
      </c>
      <c r="H229" s="20" t="str">
        <f>VLOOKUP(E229,'FILIAIS PETZ'!A:D,4,0)</f>
        <v>ESTG-GO</v>
      </c>
      <c r="I229" s="46">
        <v>45261</v>
      </c>
      <c r="J229" s="10" t="s">
        <v>4980</v>
      </c>
      <c r="K229" s="10" t="s">
        <v>5181</v>
      </c>
      <c r="L229" s="28" t="s">
        <v>5282</v>
      </c>
      <c r="M229" s="46">
        <v>45296</v>
      </c>
      <c r="N229" s="46">
        <v>45322</v>
      </c>
      <c r="O229" s="46">
        <v>45296</v>
      </c>
      <c r="P229" s="28" t="s">
        <v>4998</v>
      </c>
      <c r="Q229" s="10">
        <v>3</v>
      </c>
      <c r="R229" s="10" t="s">
        <v>4991</v>
      </c>
      <c r="S229" s="10" t="s">
        <v>4983</v>
      </c>
      <c r="T229" s="10" t="s">
        <v>32</v>
      </c>
      <c r="U229" s="10">
        <v>11002</v>
      </c>
      <c r="V229" s="10">
        <v>11002</v>
      </c>
      <c r="W229" s="10" t="s">
        <v>5019</v>
      </c>
      <c r="X229" s="10" t="s">
        <v>4992</v>
      </c>
      <c r="Y229" s="10"/>
      <c r="Z229" s="10" t="s">
        <v>4980</v>
      </c>
      <c r="AA229" s="10" t="s">
        <v>4989</v>
      </c>
      <c r="AB229" s="10"/>
      <c r="AC229" s="10" t="s">
        <v>4999</v>
      </c>
      <c r="AD229" s="29"/>
      <c r="AE229" s="20" t="str">
        <f>VLOOKUP(E229,'FILIAIS PETZ'!A:Q,17,0)</f>
        <v>CO-2</v>
      </c>
      <c r="AF229" s="20" t="str">
        <f>VLOOKUP(E229,'FILIAIS PETZ'!A:Q,3,0)</f>
        <v>FELICIO</v>
      </c>
      <c r="AG229" s="20" t="str">
        <f>VLOOKUP(E229,'FILIAIS PETZ'!A:Q,2,0)</f>
        <v>R3</v>
      </c>
      <c r="AH229" s="75">
        <v>800</v>
      </c>
      <c r="AI229" s="16" t="s">
        <v>5111</v>
      </c>
      <c r="AJ229" s="43">
        <f>VLOOKUP(E229,'FILIAIS PETZ'!$A$2:$K$2000,11,0)</f>
        <v>18328118027732</v>
      </c>
      <c r="AK229" s="44">
        <f t="shared" si="18"/>
        <v>18328118027732</v>
      </c>
    </row>
    <row r="230" spans="1:37" s="15" customFormat="1" ht="15" customHeight="1" thickBot="1" x14ac:dyDescent="0.25">
      <c r="A230" s="9" t="str">
        <f t="shared" si="17"/>
        <v>PREVENTIVA</v>
      </c>
      <c r="B230" s="18">
        <f>VLOOKUP(C230,FORNECEDORES!D:E,2,0)</f>
        <v>7736</v>
      </c>
      <c r="C230" s="19" t="str">
        <f>VLOOKUP(D230,FORNECEDORES!A:D,4,0)</f>
        <v>27.385.816/0001-37</v>
      </c>
      <c r="D230" s="13" t="s">
        <v>2591</v>
      </c>
      <c r="E230" s="20" t="str">
        <f t="shared" si="16"/>
        <v>04 0168</v>
      </c>
      <c r="F230" s="28" t="s">
        <v>4961</v>
      </c>
      <c r="G230" s="21" t="str">
        <f>VLOOKUP(E230,'FILIAIS PETZ'!A:E,5,0)</f>
        <v>PETZ GAMA LESTE</v>
      </c>
      <c r="H230" s="20" t="str">
        <f>VLOOKUP(E230,'FILIAIS PETZ'!A:D,4,0)</f>
        <v>GAMA-DF</v>
      </c>
      <c r="I230" s="46">
        <v>45261</v>
      </c>
      <c r="J230" s="10" t="s">
        <v>4980</v>
      </c>
      <c r="K230" s="10" t="s">
        <v>5181</v>
      </c>
      <c r="L230" s="28" t="s">
        <v>5285</v>
      </c>
      <c r="M230" s="46">
        <v>45296</v>
      </c>
      <c r="N230" s="46">
        <v>45322</v>
      </c>
      <c r="O230" s="46">
        <v>45296</v>
      </c>
      <c r="P230" s="28" t="s">
        <v>4998</v>
      </c>
      <c r="Q230" s="10">
        <v>3</v>
      </c>
      <c r="R230" s="10" t="s">
        <v>4991</v>
      </c>
      <c r="S230" s="10" t="s">
        <v>4983</v>
      </c>
      <c r="T230" s="10" t="s">
        <v>32</v>
      </c>
      <c r="U230" s="10">
        <v>11002</v>
      </c>
      <c r="V230" s="10">
        <v>11002</v>
      </c>
      <c r="W230" s="10"/>
      <c r="X230" s="10" t="s">
        <v>4992</v>
      </c>
      <c r="Y230" s="10"/>
      <c r="Z230" s="10" t="s">
        <v>4980</v>
      </c>
      <c r="AA230" s="10"/>
      <c r="AB230" s="10"/>
      <c r="AC230" s="10" t="s">
        <v>4999</v>
      </c>
      <c r="AD230" s="29"/>
      <c r="AE230" s="20" t="str">
        <f>VLOOKUP(E230,'FILIAIS PETZ'!A:Q,17,0)</f>
        <v>CO-1</v>
      </c>
      <c r="AF230" s="20" t="str">
        <f>VLOOKUP(E230,'FILIAIS PETZ'!A:Q,3,0)</f>
        <v>FELICIO</v>
      </c>
      <c r="AG230" s="20" t="str">
        <f>VLOOKUP(E230,'FILIAIS PETZ'!A:Q,2,0)</f>
        <v>R3</v>
      </c>
      <c r="AH230" s="75">
        <v>1800</v>
      </c>
      <c r="AI230" s="16" t="s">
        <v>5111</v>
      </c>
      <c r="AJ230" s="43">
        <f>VLOOKUP(E230,'FILIAIS PETZ'!$A$2:$K$2000,11,0)</f>
        <v>18328118016021</v>
      </c>
      <c r="AK230" s="44">
        <f t="shared" si="18"/>
        <v>18328118016021</v>
      </c>
    </row>
    <row r="231" spans="1:37" s="15" customFormat="1" ht="15" customHeight="1" thickBot="1" x14ac:dyDescent="0.25">
      <c r="A231" s="9" t="str">
        <f t="shared" si="17"/>
        <v>PREVENTIVA</v>
      </c>
      <c r="B231" s="18">
        <f>VLOOKUP(C231,FORNECEDORES!D:E,2,0)</f>
        <v>7736</v>
      </c>
      <c r="C231" s="19" t="str">
        <f>VLOOKUP(D231,FORNECEDORES!A:D,4,0)</f>
        <v>27.385.816/0001-37</v>
      </c>
      <c r="D231" s="13" t="s">
        <v>2591</v>
      </c>
      <c r="E231" s="20" t="str">
        <f t="shared" si="16"/>
        <v>04 0168</v>
      </c>
      <c r="F231" s="28" t="s">
        <v>4961</v>
      </c>
      <c r="G231" s="21" t="str">
        <f>VLOOKUP(E231,'FILIAIS PETZ'!A:E,5,0)</f>
        <v>PETZ GAMA LESTE</v>
      </c>
      <c r="H231" s="20" t="str">
        <f>VLOOKUP(E231,'FILIAIS PETZ'!A:D,4,0)</f>
        <v>GAMA-DF</v>
      </c>
      <c r="I231" s="46">
        <v>45261</v>
      </c>
      <c r="J231" s="10" t="s">
        <v>4980</v>
      </c>
      <c r="K231" s="10" t="s">
        <v>5181</v>
      </c>
      <c r="L231" s="28" t="s">
        <v>5298</v>
      </c>
      <c r="M231" s="46">
        <v>45296</v>
      </c>
      <c r="N231" s="46">
        <v>45322</v>
      </c>
      <c r="O231" s="46">
        <v>45296</v>
      </c>
      <c r="P231" s="28" t="s">
        <v>4998</v>
      </c>
      <c r="Q231" s="10">
        <v>3</v>
      </c>
      <c r="R231" s="10" t="s">
        <v>4991</v>
      </c>
      <c r="S231" s="10" t="s">
        <v>4983</v>
      </c>
      <c r="T231" s="10" t="s">
        <v>32</v>
      </c>
      <c r="U231" s="10">
        <v>11002</v>
      </c>
      <c r="V231" s="10">
        <v>11002</v>
      </c>
      <c r="W231" s="10" t="s">
        <v>5019</v>
      </c>
      <c r="X231" s="10" t="s">
        <v>4985</v>
      </c>
      <c r="Y231" s="10"/>
      <c r="Z231" s="10" t="s">
        <v>4980</v>
      </c>
      <c r="AA231" s="10" t="s">
        <v>4989</v>
      </c>
      <c r="AB231" s="10"/>
      <c r="AC231" s="10" t="s">
        <v>4999</v>
      </c>
      <c r="AD231" s="29"/>
      <c r="AE231" s="20" t="str">
        <f>VLOOKUP(E231,'FILIAIS PETZ'!A:Q,17,0)</f>
        <v>CO-1</v>
      </c>
      <c r="AF231" s="20" t="str">
        <f>VLOOKUP(E231,'FILIAIS PETZ'!A:Q,3,0)</f>
        <v>FELICIO</v>
      </c>
      <c r="AG231" s="20" t="str">
        <f>VLOOKUP(E231,'FILIAIS PETZ'!A:Q,2,0)</f>
        <v>R3</v>
      </c>
      <c r="AH231" s="75">
        <v>700</v>
      </c>
      <c r="AI231" s="16" t="s">
        <v>5112</v>
      </c>
      <c r="AJ231" s="43">
        <f>VLOOKUP(E231,'FILIAIS PETZ'!$A$2:$K$2000,11,0)</f>
        <v>18328118016021</v>
      </c>
      <c r="AK231" s="44">
        <f t="shared" si="18"/>
        <v>18328118016021</v>
      </c>
    </row>
    <row r="232" spans="1:37" s="15" customFormat="1" ht="15" customHeight="1" thickBot="1" x14ac:dyDescent="0.25">
      <c r="A232" s="9" t="str">
        <f t="shared" si="17"/>
        <v>PREVENTIVA</v>
      </c>
      <c r="B232" s="18">
        <f>VLOOKUP(C232,FORNECEDORES!D:E,2,0)</f>
        <v>7736</v>
      </c>
      <c r="C232" s="19" t="str">
        <f>VLOOKUP(D232,FORNECEDORES!A:D,4,0)</f>
        <v>27.385.816/0001-37</v>
      </c>
      <c r="D232" s="13" t="s">
        <v>2591</v>
      </c>
      <c r="E232" s="20" t="str">
        <f t="shared" si="16"/>
        <v>04 0207</v>
      </c>
      <c r="F232" s="28" t="s">
        <v>4962</v>
      </c>
      <c r="G232" s="21" t="str">
        <f>VLOOKUP(E232,'FILIAIS PETZ'!A:E,5,0)</f>
        <v>PETZ GILBERTO SALOMÃO</v>
      </c>
      <c r="H232" s="20" t="str">
        <f>VLOOKUP(E232,'FILIAIS PETZ'!A:D,4,0)</f>
        <v>GBSL-DF</v>
      </c>
      <c r="I232" s="46">
        <v>45261</v>
      </c>
      <c r="J232" s="10" t="s">
        <v>4980</v>
      </c>
      <c r="K232" s="10" t="s">
        <v>5181</v>
      </c>
      <c r="L232" s="28" t="s">
        <v>5286</v>
      </c>
      <c r="M232" s="46">
        <v>45296</v>
      </c>
      <c r="N232" s="46">
        <v>45322</v>
      </c>
      <c r="O232" s="46">
        <v>45296</v>
      </c>
      <c r="P232" s="28" t="s">
        <v>4998</v>
      </c>
      <c r="Q232" s="10">
        <v>3</v>
      </c>
      <c r="R232" s="10" t="s">
        <v>4991</v>
      </c>
      <c r="S232" s="10" t="s">
        <v>4983</v>
      </c>
      <c r="T232" s="10" t="s">
        <v>32</v>
      </c>
      <c r="U232" s="10">
        <v>11002</v>
      </c>
      <c r="V232" s="10">
        <v>11002</v>
      </c>
      <c r="W232" s="10"/>
      <c r="X232" s="10" t="s">
        <v>4992</v>
      </c>
      <c r="Y232" s="10"/>
      <c r="Z232" s="10" t="s">
        <v>4980</v>
      </c>
      <c r="AA232" s="10"/>
      <c r="AB232" s="10"/>
      <c r="AC232" s="10" t="s">
        <v>4999</v>
      </c>
      <c r="AD232" s="29"/>
      <c r="AE232" s="20" t="str">
        <f>VLOOKUP(E232,'FILIAIS PETZ'!A:Q,17,0)</f>
        <v>CO-1</v>
      </c>
      <c r="AF232" s="20" t="str">
        <f>VLOOKUP(E232,'FILIAIS PETZ'!A:Q,3,0)</f>
        <v>FELICIO</v>
      </c>
      <c r="AG232" s="20" t="str">
        <f>VLOOKUP(E232,'FILIAIS PETZ'!A:Q,2,0)</f>
        <v>R3</v>
      </c>
      <c r="AH232" s="75">
        <v>1800</v>
      </c>
      <c r="AI232" s="16" t="s">
        <v>5111</v>
      </c>
      <c r="AJ232" s="43">
        <f>VLOOKUP(E232,'FILIAIS PETZ'!$A$2:$K$2000,11,0)</f>
        <v>18328118020215</v>
      </c>
      <c r="AK232" s="44">
        <f t="shared" si="18"/>
        <v>18328118020215</v>
      </c>
    </row>
    <row r="233" spans="1:37" s="15" customFormat="1" ht="15" customHeight="1" thickBot="1" x14ac:dyDescent="0.25">
      <c r="A233" s="9" t="str">
        <f t="shared" si="17"/>
        <v>PREVENTIVA</v>
      </c>
      <c r="B233" s="18">
        <f>VLOOKUP(C233,FORNECEDORES!D:E,2,0)</f>
        <v>7736</v>
      </c>
      <c r="C233" s="19" t="str">
        <f>VLOOKUP(D233,FORNECEDORES!A:D,4,0)</f>
        <v>27.385.816/0001-37</v>
      </c>
      <c r="D233" s="13" t="s">
        <v>2591</v>
      </c>
      <c r="E233" s="20" t="str">
        <f t="shared" si="16"/>
        <v>04 0207</v>
      </c>
      <c r="F233" s="28" t="s">
        <v>4962</v>
      </c>
      <c r="G233" s="21" t="str">
        <f>VLOOKUP(E233,'FILIAIS PETZ'!A:E,5,0)</f>
        <v>PETZ GILBERTO SALOMÃO</v>
      </c>
      <c r="H233" s="20" t="str">
        <f>VLOOKUP(E233,'FILIAIS PETZ'!A:D,4,0)</f>
        <v>GBSL-DF</v>
      </c>
      <c r="I233" s="46">
        <v>45261</v>
      </c>
      <c r="J233" s="10" t="s">
        <v>4980</v>
      </c>
      <c r="K233" s="10" t="s">
        <v>5181</v>
      </c>
      <c r="L233" s="28" t="s">
        <v>5299</v>
      </c>
      <c r="M233" s="46">
        <v>45296</v>
      </c>
      <c r="N233" s="46">
        <v>45322</v>
      </c>
      <c r="O233" s="46">
        <v>45296</v>
      </c>
      <c r="P233" s="28" t="s">
        <v>4998</v>
      </c>
      <c r="Q233" s="10">
        <v>3</v>
      </c>
      <c r="R233" s="10" t="s">
        <v>4991</v>
      </c>
      <c r="S233" s="10" t="s">
        <v>4983</v>
      </c>
      <c r="T233" s="10" t="s">
        <v>32</v>
      </c>
      <c r="U233" s="10">
        <v>11002</v>
      </c>
      <c r="V233" s="10">
        <v>11002</v>
      </c>
      <c r="W233" s="10" t="s">
        <v>5019</v>
      </c>
      <c r="X233" s="10" t="s">
        <v>4985</v>
      </c>
      <c r="Y233" s="10"/>
      <c r="Z233" s="10" t="s">
        <v>4980</v>
      </c>
      <c r="AA233" s="10" t="s">
        <v>4989</v>
      </c>
      <c r="AB233" s="10"/>
      <c r="AC233" s="10" t="s">
        <v>4999</v>
      </c>
      <c r="AD233" s="29"/>
      <c r="AE233" s="20" t="str">
        <f>VLOOKUP(E233,'FILIAIS PETZ'!A:Q,17,0)</f>
        <v>CO-1</v>
      </c>
      <c r="AF233" s="20" t="str">
        <f>VLOOKUP(E233,'FILIAIS PETZ'!A:Q,3,0)</f>
        <v>FELICIO</v>
      </c>
      <c r="AG233" s="20" t="str">
        <f>VLOOKUP(E233,'FILIAIS PETZ'!A:Q,2,0)</f>
        <v>R3</v>
      </c>
      <c r="AH233" s="75">
        <v>700</v>
      </c>
      <c r="AI233" s="16" t="s">
        <v>5112</v>
      </c>
      <c r="AJ233" s="43">
        <f>VLOOKUP(E233,'FILIAIS PETZ'!$A$2:$K$2000,11,0)</f>
        <v>18328118020215</v>
      </c>
      <c r="AK233" s="44">
        <f t="shared" si="18"/>
        <v>18328118020215</v>
      </c>
    </row>
    <row r="234" spans="1:37" s="15" customFormat="1" ht="15" customHeight="1" thickBot="1" x14ac:dyDescent="0.25">
      <c r="A234" s="9" t="str">
        <f t="shared" si="17"/>
        <v>PREVENTIVA</v>
      </c>
      <c r="B234" s="18">
        <f>VLOOKUP(C234,FORNECEDORES!D:E,2,0)</f>
        <v>7736</v>
      </c>
      <c r="C234" s="19" t="str">
        <f>VLOOKUP(D234,FORNECEDORES!A:D,4,0)</f>
        <v>27.385.816/0001-37</v>
      </c>
      <c r="D234" s="13" t="s">
        <v>2591</v>
      </c>
      <c r="E234" s="20" t="str">
        <f t="shared" si="16"/>
        <v>04 0150</v>
      </c>
      <c r="F234" s="28" t="s">
        <v>4963</v>
      </c>
      <c r="G234" s="21" t="str">
        <f>VLOOKUP(E234,'FILIAIS PETZ'!A:E,5,0)</f>
        <v>PETZ BRASILIA JARDIM BOTANICO</v>
      </c>
      <c r="H234" s="20" t="str">
        <f>VLOOKUP(E234,'FILIAIS PETZ'!A:D,4,0)</f>
        <v>BJDB-DF</v>
      </c>
      <c r="I234" s="46">
        <v>45261</v>
      </c>
      <c r="J234" s="10" t="s">
        <v>4980</v>
      </c>
      <c r="K234" s="10" t="s">
        <v>5181</v>
      </c>
      <c r="L234" s="28" t="s">
        <v>5287</v>
      </c>
      <c r="M234" s="46">
        <v>45296</v>
      </c>
      <c r="N234" s="46">
        <v>45322</v>
      </c>
      <c r="O234" s="46">
        <v>45296</v>
      </c>
      <c r="P234" s="28" t="s">
        <v>4998</v>
      </c>
      <c r="Q234" s="10">
        <v>3</v>
      </c>
      <c r="R234" s="10" t="s">
        <v>4991</v>
      </c>
      <c r="S234" s="10" t="s">
        <v>4983</v>
      </c>
      <c r="T234" s="10" t="s">
        <v>32</v>
      </c>
      <c r="U234" s="10">
        <v>11002</v>
      </c>
      <c r="V234" s="10">
        <v>11002</v>
      </c>
      <c r="W234" s="10"/>
      <c r="X234" s="10" t="s">
        <v>4992</v>
      </c>
      <c r="Y234" s="10"/>
      <c r="Z234" s="10" t="s">
        <v>4980</v>
      </c>
      <c r="AA234" s="10"/>
      <c r="AB234" s="10"/>
      <c r="AC234" s="10" t="s">
        <v>4999</v>
      </c>
      <c r="AD234" s="29"/>
      <c r="AE234" s="20" t="str">
        <f>VLOOKUP(E234,'FILIAIS PETZ'!A:Q,17,0)</f>
        <v>CO-1</v>
      </c>
      <c r="AF234" s="20" t="str">
        <f>VLOOKUP(E234,'FILIAIS PETZ'!A:Q,3,0)</f>
        <v>FELICIO</v>
      </c>
      <c r="AG234" s="20" t="str">
        <f>VLOOKUP(E234,'FILIAIS PETZ'!A:Q,2,0)</f>
        <v>R3</v>
      </c>
      <c r="AH234" s="75">
        <v>1800</v>
      </c>
      <c r="AI234" s="16" t="s">
        <v>5111</v>
      </c>
      <c r="AJ234" s="43">
        <f>VLOOKUP(E234,'FILIAIS PETZ'!$A$2:$K$2000,11,0)</f>
        <v>18328118014320</v>
      </c>
      <c r="AK234" s="44">
        <f t="shared" si="18"/>
        <v>18328118014320</v>
      </c>
    </row>
    <row r="235" spans="1:37" s="15" customFormat="1" ht="15" customHeight="1" thickBot="1" x14ac:dyDescent="0.25">
      <c r="A235" s="9" t="str">
        <f t="shared" si="17"/>
        <v>PREVENTIVA</v>
      </c>
      <c r="B235" s="18">
        <f>VLOOKUP(C235,FORNECEDORES!D:E,2,0)</f>
        <v>7736</v>
      </c>
      <c r="C235" s="19" t="str">
        <f>VLOOKUP(D235,FORNECEDORES!A:D,4,0)</f>
        <v>27.385.816/0001-37</v>
      </c>
      <c r="D235" s="13" t="s">
        <v>2591</v>
      </c>
      <c r="E235" s="20" t="str">
        <f t="shared" si="16"/>
        <v>04 0150</v>
      </c>
      <c r="F235" s="28" t="s">
        <v>4963</v>
      </c>
      <c r="G235" s="21" t="str">
        <f>VLOOKUP(E235,'FILIAIS PETZ'!A:E,5,0)</f>
        <v>PETZ BRASILIA JARDIM BOTANICO</v>
      </c>
      <c r="H235" s="20" t="str">
        <f>VLOOKUP(E235,'FILIAIS PETZ'!A:D,4,0)</f>
        <v>BJDB-DF</v>
      </c>
      <c r="I235" s="46">
        <v>45261</v>
      </c>
      <c r="J235" s="10" t="s">
        <v>4980</v>
      </c>
      <c r="K235" s="10" t="s">
        <v>5181</v>
      </c>
      <c r="L235" s="28" t="s">
        <v>5300</v>
      </c>
      <c r="M235" s="46">
        <v>45296</v>
      </c>
      <c r="N235" s="46">
        <v>45322</v>
      </c>
      <c r="O235" s="46">
        <v>45296</v>
      </c>
      <c r="P235" s="28" t="s">
        <v>4998</v>
      </c>
      <c r="Q235" s="10">
        <v>3</v>
      </c>
      <c r="R235" s="10" t="s">
        <v>4991</v>
      </c>
      <c r="S235" s="10" t="s">
        <v>4983</v>
      </c>
      <c r="T235" s="10" t="s">
        <v>32</v>
      </c>
      <c r="U235" s="10">
        <v>11002</v>
      </c>
      <c r="V235" s="10">
        <v>11002</v>
      </c>
      <c r="W235" s="10" t="s">
        <v>5019</v>
      </c>
      <c r="X235" s="10" t="s">
        <v>4985</v>
      </c>
      <c r="Y235" s="10"/>
      <c r="Z235" s="10" t="s">
        <v>4980</v>
      </c>
      <c r="AA235" s="10" t="s">
        <v>4989</v>
      </c>
      <c r="AB235" s="10"/>
      <c r="AC235" s="10" t="s">
        <v>4999</v>
      </c>
      <c r="AD235" s="29"/>
      <c r="AE235" s="20" t="str">
        <f>VLOOKUP(E235,'FILIAIS PETZ'!A:Q,17,0)</f>
        <v>CO-1</v>
      </c>
      <c r="AF235" s="20" t="str">
        <f>VLOOKUP(E235,'FILIAIS PETZ'!A:Q,3,0)</f>
        <v>FELICIO</v>
      </c>
      <c r="AG235" s="20" t="str">
        <f>VLOOKUP(E235,'FILIAIS PETZ'!A:Q,2,0)</f>
        <v>R3</v>
      </c>
      <c r="AH235" s="75">
        <v>1400</v>
      </c>
      <c r="AI235" s="16" t="s">
        <v>5112</v>
      </c>
      <c r="AJ235" s="43">
        <f>VLOOKUP(E235,'FILIAIS PETZ'!$A$2:$K$2000,11,0)</f>
        <v>18328118014320</v>
      </c>
      <c r="AK235" s="44">
        <f t="shared" si="18"/>
        <v>18328118014320</v>
      </c>
    </row>
    <row r="236" spans="1:37" s="15" customFormat="1" ht="15" customHeight="1" thickBot="1" x14ac:dyDescent="0.25">
      <c r="A236" s="9" t="str">
        <f t="shared" si="17"/>
        <v>PREVENTIVA</v>
      </c>
      <c r="B236" s="18">
        <f>VLOOKUP(C236,FORNECEDORES!D:E,2,0)</f>
        <v>7736</v>
      </c>
      <c r="C236" s="19" t="str">
        <f>VLOOKUP(D236,FORNECEDORES!A:D,4,0)</f>
        <v>27.385.816/0001-37</v>
      </c>
      <c r="D236" s="13" t="s">
        <v>2591</v>
      </c>
      <c r="E236" s="20" t="str">
        <f t="shared" si="16"/>
        <v>04 0255</v>
      </c>
      <c r="F236" s="28" t="s">
        <v>4964</v>
      </c>
      <c r="G236" s="21" t="str">
        <f>VLOOKUP(E236,'FILIAIS PETZ'!A:E,5,0)</f>
        <v>PETZ PARK SHOPPING BRASILIA</v>
      </c>
      <c r="H236" s="20" t="str">
        <f>VLOOKUP(E236,'FILIAIS PETZ'!A:D,4,0)</f>
        <v>PKSB-DF</v>
      </c>
      <c r="I236" s="46">
        <v>45261</v>
      </c>
      <c r="J236" s="10" t="s">
        <v>4980</v>
      </c>
      <c r="K236" s="10" t="s">
        <v>5181</v>
      </c>
      <c r="L236" s="28" t="s">
        <v>5288</v>
      </c>
      <c r="M236" s="46">
        <v>45296</v>
      </c>
      <c r="N236" s="46">
        <v>45322</v>
      </c>
      <c r="O236" s="46">
        <v>45296</v>
      </c>
      <c r="P236" s="28" t="s">
        <v>4998</v>
      </c>
      <c r="Q236" s="10">
        <v>3</v>
      </c>
      <c r="R236" s="10" t="s">
        <v>4991</v>
      </c>
      <c r="S236" s="10" t="s">
        <v>4983</v>
      </c>
      <c r="T236" s="10" t="s">
        <v>32</v>
      </c>
      <c r="U236" s="10">
        <v>11002</v>
      </c>
      <c r="V236" s="10">
        <v>11002</v>
      </c>
      <c r="W236" s="10"/>
      <c r="X236" s="10" t="s">
        <v>4992</v>
      </c>
      <c r="Y236" s="10"/>
      <c r="Z236" s="10" t="s">
        <v>4980</v>
      </c>
      <c r="AA236" s="10"/>
      <c r="AB236" s="10"/>
      <c r="AC236" s="10" t="s">
        <v>4999</v>
      </c>
      <c r="AD236" s="29"/>
      <c r="AE236" s="20" t="str">
        <f>VLOOKUP(E236,'FILIAIS PETZ'!A:Q,17,0)</f>
        <v>CO-2</v>
      </c>
      <c r="AF236" s="20" t="str">
        <f>VLOOKUP(E236,'FILIAIS PETZ'!A:Q,3,0)</f>
        <v>FELICIO</v>
      </c>
      <c r="AG236" s="20" t="str">
        <f>VLOOKUP(E236,'FILIAIS PETZ'!A:Q,2,0)</f>
        <v>R3</v>
      </c>
      <c r="AH236" s="75">
        <v>1800</v>
      </c>
      <c r="AI236" s="16" t="s">
        <v>5111</v>
      </c>
      <c r="AJ236" s="43" t="str">
        <f>VLOOKUP(E236,'FILIAIS PETZ'!$A$2:$K$2000,11,0)</f>
        <v>18.328.118/0242-02</v>
      </c>
      <c r="AK236" s="44" t="str">
        <f t="shared" si="18"/>
        <v>18.328.118/0242-02</v>
      </c>
    </row>
    <row r="237" spans="1:37" s="15" customFormat="1" ht="15" customHeight="1" thickBot="1" x14ac:dyDescent="0.25">
      <c r="A237" s="9" t="str">
        <f t="shared" si="17"/>
        <v>PREVENTIVA</v>
      </c>
      <c r="B237" s="18">
        <f>VLOOKUP(C237,FORNECEDORES!D:E,2,0)</f>
        <v>7736</v>
      </c>
      <c r="C237" s="19" t="str">
        <f>VLOOKUP(D237,FORNECEDORES!A:D,4,0)</f>
        <v>27.385.816/0001-37</v>
      </c>
      <c r="D237" s="13" t="s">
        <v>2591</v>
      </c>
      <c r="E237" s="20" t="str">
        <f t="shared" si="16"/>
        <v>04 0255</v>
      </c>
      <c r="F237" s="28" t="s">
        <v>4964</v>
      </c>
      <c r="G237" s="21" t="str">
        <f>VLOOKUP(E237,'FILIAIS PETZ'!A:E,5,0)</f>
        <v>PETZ PARK SHOPPING BRASILIA</v>
      </c>
      <c r="H237" s="20" t="str">
        <f>VLOOKUP(E237,'FILIAIS PETZ'!A:D,4,0)</f>
        <v>PKSB-DF</v>
      </c>
      <c r="I237" s="46">
        <v>45261</v>
      </c>
      <c r="J237" s="10" t="s">
        <v>4980</v>
      </c>
      <c r="K237" s="10" t="s">
        <v>5181</v>
      </c>
      <c r="L237" s="28" t="s">
        <v>5301</v>
      </c>
      <c r="M237" s="46">
        <v>45296</v>
      </c>
      <c r="N237" s="46">
        <v>45322</v>
      </c>
      <c r="O237" s="46">
        <v>45296</v>
      </c>
      <c r="P237" s="28" t="s">
        <v>4998</v>
      </c>
      <c r="Q237" s="10">
        <v>3</v>
      </c>
      <c r="R237" s="10" t="s">
        <v>4991</v>
      </c>
      <c r="S237" s="10" t="s">
        <v>4983</v>
      </c>
      <c r="T237" s="10" t="s">
        <v>32</v>
      </c>
      <c r="U237" s="10">
        <v>11002</v>
      </c>
      <c r="V237" s="10">
        <v>11002</v>
      </c>
      <c r="W237" s="10"/>
      <c r="X237" s="10" t="s">
        <v>4985</v>
      </c>
      <c r="Y237" s="10"/>
      <c r="Z237" s="10" t="s">
        <v>4980</v>
      </c>
      <c r="AA237" s="10" t="s">
        <v>4989</v>
      </c>
      <c r="AB237" s="10"/>
      <c r="AC237" s="10" t="s">
        <v>4999</v>
      </c>
      <c r="AD237" s="29"/>
      <c r="AE237" s="20" t="str">
        <f>VLOOKUP(E237,'FILIAIS PETZ'!A:Q,17,0)</f>
        <v>CO-2</v>
      </c>
      <c r="AF237" s="20" t="str">
        <f>VLOOKUP(E237,'FILIAIS PETZ'!A:Q,3,0)</f>
        <v>FELICIO</v>
      </c>
      <c r="AG237" s="20" t="str">
        <f>VLOOKUP(E237,'FILIAIS PETZ'!A:Q,2,0)</f>
        <v>R3</v>
      </c>
      <c r="AH237" s="75">
        <v>1400</v>
      </c>
      <c r="AI237" s="16" t="s">
        <v>5112</v>
      </c>
      <c r="AJ237" s="43" t="str">
        <f>VLOOKUP(E237,'FILIAIS PETZ'!$A$2:$K$2000,11,0)</f>
        <v>18.328.118/0242-02</v>
      </c>
      <c r="AK237" s="44" t="str">
        <f t="shared" si="18"/>
        <v>18.328.118/0242-02</v>
      </c>
    </row>
    <row r="238" spans="1:37" s="15" customFormat="1" ht="15" customHeight="1" thickBot="1" x14ac:dyDescent="0.25">
      <c r="A238" s="9" t="str">
        <f t="shared" si="17"/>
        <v>PREVENTIVA</v>
      </c>
      <c r="B238" s="18">
        <f>VLOOKUP(C238,FORNECEDORES!D:E,2,0)</f>
        <v>7736</v>
      </c>
      <c r="C238" s="19" t="str">
        <f>VLOOKUP(D238,FORNECEDORES!A:D,4,0)</f>
        <v>27.385.816/0001-37</v>
      </c>
      <c r="D238" s="13" t="s">
        <v>2591</v>
      </c>
      <c r="E238" s="20" t="str">
        <f t="shared" ref="E238:E300" si="19">CONCATENATE("04 ",F238)</f>
        <v>04 0033</v>
      </c>
      <c r="F238" s="28" t="s">
        <v>4933</v>
      </c>
      <c r="G238" s="21" t="str">
        <f>VLOOKUP(E238,'FILIAIS PETZ'!A:E,5,0)</f>
        <v>PETZ PARQUE FLAMBOYANT</v>
      </c>
      <c r="H238" s="20" t="str">
        <f>VLOOKUP(E238,'FILIAIS PETZ'!A:D,4,0)</f>
        <v>FBYT-GO</v>
      </c>
      <c r="I238" s="46">
        <v>45261</v>
      </c>
      <c r="J238" s="10" t="s">
        <v>4980</v>
      </c>
      <c r="K238" s="10" t="s">
        <v>5181</v>
      </c>
      <c r="L238" s="28" t="s">
        <v>5284</v>
      </c>
      <c r="M238" s="46">
        <v>45296</v>
      </c>
      <c r="N238" s="46">
        <v>45322</v>
      </c>
      <c r="O238" s="46">
        <v>45296</v>
      </c>
      <c r="P238" s="28" t="s">
        <v>4998</v>
      </c>
      <c r="Q238" s="10">
        <v>3</v>
      </c>
      <c r="R238" s="10" t="s">
        <v>4991</v>
      </c>
      <c r="S238" s="10" t="s">
        <v>4983</v>
      </c>
      <c r="T238" s="10" t="s">
        <v>32</v>
      </c>
      <c r="U238" s="10">
        <v>11002</v>
      </c>
      <c r="V238" s="10">
        <v>11002</v>
      </c>
      <c r="W238" s="10"/>
      <c r="X238" s="10" t="s">
        <v>4992</v>
      </c>
      <c r="Y238" s="10"/>
      <c r="Z238" s="10" t="s">
        <v>4980</v>
      </c>
      <c r="AA238" s="10"/>
      <c r="AB238" s="10"/>
      <c r="AC238" s="10" t="s">
        <v>4999</v>
      </c>
      <c r="AD238" s="29"/>
      <c r="AE238" s="20" t="str">
        <f>VLOOKUP(E238,'FILIAIS PETZ'!A:Q,17,0)</f>
        <v>CO-2</v>
      </c>
      <c r="AF238" s="20" t="str">
        <f>VLOOKUP(E238,'FILIAIS PETZ'!A:Q,3,0)</f>
        <v>FELICIO</v>
      </c>
      <c r="AG238" s="20" t="str">
        <f>VLOOKUP(E238,'FILIAIS PETZ'!A:Q,2,0)</f>
        <v>R3</v>
      </c>
      <c r="AH238" s="75">
        <v>1800</v>
      </c>
      <c r="AI238" s="16" t="s">
        <v>5111</v>
      </c>
      <c r="AJ238" s="43">
        <f>VLOOKUP(E238,'FILIAIS PETZ'!$A$2:$K$2000,11,0)</f>
        <v>18328118003477</v>
      </c>
      <c r="AK238" s="44">
        <f t="shared" si="18"/>
        <v>18328118003477</v>
      </c>
    </row>
    <row r="239" spans="1:37" s="15" customFormat="1" ht="15" customHeight="1" thickBot="1" x14ac:dyDescent="0.25">
      <c r="A239" s="9" t="str">
        <f t="shared" si="17"/>
        <v>PREVENTIVA</v>
      </c>
      <c r="B239" s="18">
        <f>VLOOKUP(C239,FORNECEDORES!D:E,2,0)</f>
        <v>7736</v>
      </c>
      <c r="C239" s="19" t="str">
        <f>VLOOKUP(D239,FORNECEDORES!A:D,4,0)</f>
        <v>27.385.816/0001-37</v>
      </c>
      <c r="D239" s="13" t="s">
        <v>2591</v>
      </c>
      <c r="E239" s="20" t="str">
        <f t="shared" si="19"/>
        <v>04 0033</v>
      </c>
      <c r="F239" s="28" t="s">
        <v>4933</v>
      </c>
      <c r="G239" s="21" t="str">
        <f>VLOOKUP(E239,'FILIAIS PETZ'!A:E,5,0)</f>
        <v>PETZ PARQUE FLAMBOYANT</v>
      </c>
      <c r="H239" s="20" t="str">
        <f>VLOOKUP(E239,'FILIAIS PETZ'!A:D,4,0)</f>
        <v>FBYT-GO</v>
      </c>
      <c r="I239" s="46">
        <v>45261</v>
      </c>
      <c r="J239" s="10" t="s">
        <v>4980</v>
      </c>
      <c r="K239" s="10" t="s">
        <v>5181</v>
      </c>
      <c r="L239" s="28" t="s">
        <v>5297</v>
      </c>
      <c r="M239" s="46">
        <v>45296</v>
      </c>
      <c r="N239" s="46">
        <v>45322</v>
      </c>
      <c r="O239" s="46">
        <v>45296</v>
      </c>
      <c r="P239" s="28" t="s">
        <v>4998</v>
      </c>
      <c r="Q239" s="10">
        <v>3</v>
      </c>
      <c r="R239" s="10" t="s">
        <v>4991</v>
      </c>
      <c r="S239" s="10" t="s">
        <v>4983</v>
      </c>
      <c r="T239" s="10" t="s">
        <v>32</v>
      </c>
      <c r="U239" s="10">
        <v>11002</v>
      </c>
      <c r="V239" s="10">
        <v>11002</v>
      </c>
      <c r="W239" s="10" t="s">
        <v>5019</v>
      </c>
      <c r="X239" s="10" t="s">
        <v>4985</v>
      </c>
      <c r="Y239" s="10"/>
      <c r="Z239" s="10" t="s">
        <v>4980</v>
      </c>
      <c r="AA239" s="10" t="s">
        <v>4989</v>
      </c>
      <c r="AB239" s="10"/>
      <c r="AC239" s="10" t="s">
        <v>4999</v>
      </c>
      <c r="AD239" s="29"/>
      <c r="AE239" s="20" t="str">
        <f>VLOOKUP(E239,'FILIAIS PETZ'!A:Q,17,0)</f>
        <v>CO-2</v>
      </c>
      <c r="AF239" s="20" t="str">
        <f>VLOOKUP(E239,'FILIAIS PETZ'!A:Q,3,0)</f>
        <v>FELICIO</v>
      </c>
      <c r="AG239" s="20" t="str">
        <f>VLOOKUP(E239,'FILIAIS PETZ'!A:Q,2,0)</f>
        <v>R3</v>
      </c>
      <c r="AH239" s="75">
        <v>1400</v>
      </c>
      <c r="AI239" s="16" t="s">
        <v>5112</v>
      </c>
      <c r="AJ239" s="43">
        <f>VLOOKUP(E239,'FILIAIS PETZ'!$A$2:$K$2000,11,0)</f>
        <v>18328118003477</v>
      </c>
      <c r="AK239" s="44">
        <f t="shared" si="18"/>
        <v>18328118003477</v>
      </c>
    </row>
    <row r="240" spans="1:37" s="15" customFormat="1" ht="15" customHeight="1" thickBot="1" x14ac:dyDescent="0.25">
      <c r="A240" s="9" t="str">
        <f t="shared" si="17"/>
        <v>PREVENTIVA</v>
      </c>
      <c r="B240" s="18">
        <f>VLOOKUP(C240,FORNECEDORES!D:E,2,0)</f>
        <v>7736</v>
      </c>
      <c r="C240" s="19" t="str">
        <f>VLOOKUP(D240,FORNECEDORES!A:D,4,0)</f>
        <v>27.385.816/0001-37</v>
      </c>
      <c r="D240" s="13" t="s">
        <v>2591</v>
      </c>
      <c r="E240" s="20" t="str">
        <f t="shared" si="19"/>
        <v>04 0029</v>
      </c>
      <c r="F240" s="28" t="s">
        <v>4965</v>
      </c>
      <c r="G240" s="21" t="str">
        <f>VLOOKUP(E240,'FILIAIS PETZ'!A:E,5,0)</f>
        <v>PETZ PASSEIO DAS AGUAS</v>
      </c>
      <c r="H240" s="20" t="str">
        <f>VLOOKUP(E240,'FILIAIS PETZ'!A:D,4,0)</f>
        <v>PSAG-GO</v>
      </c>
      <c r="I240" s="46">
        <v>45261</v>
      </c>
      <c r="J240" s="10" t="s">
        <v>4980</v>
      </c>
      <c r="K240" s="10" t="s">
        <v>5181</v>
      </c>
      <c r="L240" s="28" t="s">
        <v>5289</v>
      </c>
      <c r="M240" s="46">
        <v>45296</v>
      </c>
      <c r="N240" s="46">
        <v>45322</v>
      </c>
      <c r="O240" s="46">
        <v>45296</v>
      </c>
      <c r="P240" s="28" t="s">
        <v>4998</v>
      </c>
      <c r="Q240" s="10">
        <v>3</v>
      </c>
      <c r="R240" s="10" t="s">
        <v>4991</v>
      </c>
      <c r="S240" s="10" t="s">
        <v>4983</v>
      </c>
      <c r="T240" s="10" t="s">
        <v>32</v>
      </c>
      <c r="U240" s="10">
        <v>11002</v>
      </c>
      <c r="V240" s="10">
        <v>11002</v>
      </c>
      <c r="W240" s="10"/>
      <c r="X240" s="10" t="s">
        <v>4992</v>
      </c>
      <c r="Y240" s="10"/>
      <c r="Z240" s="10" t="s">
        <v>4980</v>
      </c>
      <c r="AA240" s="10"/>
      <c r="AB240" s="10"/>
      <c r="AC240" s="10" t="s">
        <v>4999</v>
      </c>
      <c r="AD240" s="29"/>
      <c r="AE240" s="20" t="str">
        <f>VLOOKUP(E240,'FILIAIS PETZ'!A:Q,17,0)</f>
        <v>CO-2</v>
      </c>
      <c r="AF240" s="20" t="str">
        <f>VLOOKUP(E240,'FILIAIS PETZ'!A:Q,3,0)</f>
        <v>FELICIO</v>
      </c>
      <c r="AG240" s="20" t="str">
        <f>VLOOKUP(E240,'FILIAIS PETZ'!A:Q,2,0)</f>
        <v>R3</v>
      </c>
      <c r="AH240" s="75">
        <v>1500</v>
      </c>
      <c r="AI240" s="16" t="s">
        <v>5111</v>
      </c>
      <c r="AJ240" s="43">
        <f>VLOOKUP(E240,'FILIAIS PETZ'!$A$2:$K$2000,11,0)</f>
        <v>18328118002900</v>
      </c>
      <c r="AK240" s="44">
        <f t="shared" si="18"/>
        <v>18328118002900</v>
      </c>
    </row>
    <row r="241" spans="1:37" s="15" customFormat="1" ht="15" customHeight="1" thickBot="1" x14ac:dyDescent="0.25">
      <c r="A241" s="9" t="str">
        <f t="shared" si="17"/>
        <v>PREVENTIVA</v>
      </c>
      <c r="B241" s="18">
        <f>VLOOKUP(C241,FORNECEDORES!D:E,2,0)</f>
        <v>7736</v>
      </c>
      <c r="C241" s="19" t="str">
        <f>VLOOKUP(D241,FORNECEDORES!A:D,4,0)</f>
        <v>27.385.816/0001-37</v>
      </c>
      <c r="D241" s="13" t="s">
        <v>2591</v>
      </c>
      <c r="E241" s="20" t="str">
        <f t="shared" si="19"/>
        <v>04 0029</v>
      </c>
      <c r="F241" s="28" t="s">
        <v>4965</v>
      </c>
      <c r="G241" s="21" t="str">
        <f>VLOOKUP(E241,'FILIAIS PETZ'!A:E,5,0)</f>
        <v>PETZ PASSEIO DAS AGUAS</v>
      </c>
      <c r="H241" s="20" t="str">
        <f>VLOOKUP(E241,'FILIAIS PETZ'!A:D,4,0)</f>
        <v>PSAG-GO</v>
      </c>
      <c r="I241" s="46">
        <v>45261</v>
      </c>
      <c r="J241" s="10" t="s">
        <v>4980</v>
      </c>
      <c r="K241" s="10" t="s">
        <v>5181</v>
      </c>
      <c r="L241" s="28" t="s">
        <v>5302</v>
      </c>
      <c r="M241" s="46">
        <v>45296</v>
      </c>
      <c r="N241" s="46">
        <v>45322</v>
      </c>
      <c r="O241" s="46">
        <v>45296</v>
      </c>
      <c r="P241" s="28" t="s">
        <v>4998</v>
      </c>
      <c r="Q241" s="10">
        <v>3</v>
      </c>
      <c r="R241" s="10" t="s">
        <v>4991</v>
      </c>
      <c r="S241" s="10" t="s">
        <v>4983</v>
      </c>
      <c r="T241" s="10" t="s">
        <v>32</v>
      </c>
      <c r="U241" s="10">
        <v>11002</v>
      </c>
      <c r="V241" s="10">
        <v>11002</v>
      </c>
      <c r="W241" s="10" t="s">
        <v>5019</v>
      </c>
      <c r="X241" s="10" t="s">
        <v>4985</v>
      </c>
      <c r="Y241" s="10"/>
      <c r="Z241" s="10" t="s">
        <v>4980</v>
      </c>
      <c r="AA241" s="10" t="s">
        <v>4989</v>
      </c>
      <c r="AB241" s="10"/>
      <c r="AC241" s="10" t="s">
        <v>4999</v>
      </c>
      <c r="AD241" s="29"/>
      <c r="AE241" s="20" t="str">
        <f>VLOOKUP(E241,'FILIAIS PETZ'!A:Q,17,0)</f>
        <v>CO-2</v>
      </c>
      <c r="AF241" s="20" t="str">
        <f>VLOOKUP(E241,'FILIAIS PETZ'!A:Q,3,0)</f>
        <v>FELICIO</v>
      </c>
      <c r="AG241" s="20" t="str">
        <f>VLOOKUP(E241,'FILIAIS PETZ'!A:Q,2,0)</f>
        <v>R3</v>
      </c>
      <c r="AH241" s="75">
        <v>1400</v>
      </c>
      <c r="AI241" s="16" t="s">
        <v>5112</v>
      </c>
      <c r="AJ241" s="43">
        <f>VLOOKUP(E241,'FILIAIS PETZ'!$A$2:$K$2000,11,0)</f>
        <v>18328118002900</v>
      </c>
      <c r="AK241" s="44">
        <f t="shared" si="18"/>
        <v>18328118002900</v>
      </c>
    </row>
    <row r="242" spans="1:37" s="15" customFormat="1" ht="15" customHeight="1" thickBot="1" x14ac:dyDescent="0.25">
      <c r="A242" s="9" t="str">
        <f t="shared" si="17"/>
        <v>PREVENTIVA</v>
      </c>
      <c r="B242" s="18">
        <f>VLOOKUP(C242,FORNECEDORES!D:E,2,0)</f>
        <v>7736</v>
      </c>
      <c r="C242" s="19" t="str">
        <f>VLOOKUP(D242,FORNECEDORES!A:D,4,0)</f>
        <v>27.385.816/0001-37</v>
      </c>
      <c r="D242" s="13" t="s">
        <v>2591</v>
      </c>
      <c r="E242" s="20" t="str">
        <f t="shared" si="19"/>
        <v>04 0077</v>
      </c>
      <c r="F242" s="28" t="s">
        <v>4954</v>
      </c>
      <c r="G242" s="21" t="str">
        <f>VLOOKUP(E242,'FILIAIS PETZ'!A:E,5,0)</f>
        <v>PETZ GOIANIA (SETOR BUENO)</v>
      </c>
      <c r="H242" s="20" t="str">
        <f>VLOOKUP(E242,'FILIAIS PETZ'!A:D,4,0)</f>
        <v>BT63-GO</v>
      </c>
      <c r="I242" s="46">
        <v>45261</v>
      </c>
      <c r="J242" s="10" t="s">
        <v>4980</v>
      </c>
      <c r="K242" s="10" t="s">
        <v>5181</v>
      </c>
      <c r="L242" s="28" t="s">
        <v>5279</v>
      </c>
      <c r="M242" s="46">
        <v>45296</v>
      </c>
      <c r="N242" s="46">
        <v>45322</v>
      </c>
      <c r="O242" s="46">
        <v>45296</v>
      </c>
      <c r="P242" s="28" t="s">
        <v>4998</v>
      </c>
      <c r="Q242" s="10">
        <v>3</v>
      </c>
      <c r="R242" s="10" t="s">
        <v>4991</v>
      </c>
      <c r="S242" s="10" t="s">
        <v>4983</v>
      </c>
      <c r="T242" s="10" t="s">
        <v>32</v>
      </c>
      <c r="U242" s="10">
        <v>11002</v>
      </c>
      <c r="V242" s="10">
        <v>11002</v>
      </c>
      <c r="W242" s="10"/>
      <c r="X242" s="10" t="s">
        <v>4992</v>
      </c>
      <c r="Y242" s="10"/>
      <c r="Z242" s="10" t="s">
        <v>4980</v>
      </c>
      <c r="AA242" s="10"/>
      <c r="AB242" s="10"/>
      <c r="AC242" s="10" t="s">
        <v>4999</v>
      </c>
      <c r="AD242" s="29"/>
      <c r="AE242" s="20" t="str">
        <f>VLOOKUP(E242,'FILIAIS PETZ'!A:Q,17,0)</f>
        <v>CO-2</v>
      </c>
      <c r="AF242" s="20" t="str">
        <f>VLOOKUP(E242,'FILIAIS PETZ'!A:Q,3,0)</f>
        <v>FELICIO</v>
      </c>
      <c r="AG242" s="20" t="str">
        <f>VLOOKUP(E242,'FILIAIS PETZ'!A:Q,2,0)</f>
        <v>R3</v>
      </c>
      <c r="AH242" s="75">
        <v>2200</v>
      </c>
      <c r="AI242" s="16" t="s">
        <v>5111</v>
      </c>
      <c r="AJ242" s="43">
        <f>VLOOKUP(E242,'FILIAIS PETZ'!$A$2:$K$2000,11,0)</f>
        <v>18328118007545</v>
      </c>
      <c r="AK242" s="44">
        <f t="shared" si="18"/>
        <v>18328118007545</v>
      </c>
    </row>
    <row r="243" spans="1:37" s="15" customFormat="1" ht="15" customHeight="1" thickBot="1" x14ac:dyDescent="0.25">
      <c r="A243" s="9" t="str">
        <f t="shared" si="17"/>
        <v>PREVENTIVA</v>
      </c>
      <c r="B243" s="18">
        <f>VLOOKUP(C243,FORNECEDORES!D:E,2,0)</f>
        <v>7736</v>
      </c>
      <c r="C243" s="19" t="str">
        <f>VLOOKUP(D243,FORNECEDORES!A:D,4,0)</f>
        <v>27.385.816/0001-37</v>
      </c>
      <c r="D243" s="13" t="s">
        <v>2591</v>
      </c>
      <c r="E243" s="20" t="str">
        <f t="shared" si="19"/>
        <v>04 0077</v>
      </c>
      <c r="F243" s="28" t="s">
        <v>4954</v>
      </c>
      <c r="G243" s="21" t="str">
        <f>VLOOKUP(E243,'FILIAIS PETZ'!A:E,5,0)</f>
        <v>PETZ GOIANIA (SETOR BUENO)</v>
      </c>
      <c r="H243" s="20" t="str">
        <f>VLOOKUP(E243,'FILIAIS PETZ'!A:D,4,0)</f>
        <v>BT63-GO</v>
      </c>
      <c r="I243" s="46">
        <v>45261</v>
      </c>
      <c r="J243" s="10" t="s">
        <v>4980</v>
      </c>
      <c r="K243" s="10" t="s">
        <v>5181</v>
      </c>
      <c r="L243" s="28" t="s">
        <v>5293</v>
      </c>
      <c r="M243" s="46">
        <v>45296</v>
      </c>
      <c r="N243" s="46">
        <v>45322</v>
      </c>
      <c r="O243" s="46">
        <v>45296</v>
      </c>
      <c r="P243" s="28" t="s">
        <v>4998</v>
      </c>
      <c r="Q243" s="10">
        <v>3</v>
      </c>
      <c r="R243" s="10" t="s">
        <v>4991</v>
      </c>
      <c r="S243" s="10" t="s">
        <v>4983</v>
      </c>
      <c r="T243" s="10" t="s">
        <v>32</v>
      </c>
      <c r="U243" s="10">
        <v>11002</v>
      </c>
      <c r="V243" s="10">
        <v>11002</v>
      </c>
      <c r="W243" s="10" t="s">
        <v>5019</v>
      </c>
      <c r="X243" s="10" t="s">
        <v>4985</v>
      </c>
      <c r="Y243" s="10"/>
      <c r="Z243" s="10" t="s">
        <v>4980</v>
      </c>
      <c r="AA243" s="10" t="s">
        <v>4989</v>
      </c>
      <c r="AB243" s="10"/>
      <c r="AC243" s="10" t="s">
        <v>4999</v>
      </c>
      <c r="AD243" s="29"/>
      <c r="AE243" s="20" t="str">
        <f>VLOOKUP(E243,'FILIAIS PETZ'!A:Q,17,0)</f>
        <v>CO-2</v>
      </c>
      <c r="AF243" s="20" t="str">
        <f>VLOOKUP(E243,'FILIAIS PETZ'!A:Q,3,0)</f>
        <v>FELICIO</v>
      </c>
      <c r="AG243" s="20" t="str">
        <f>VLOOKUP(E243,'FILIAIS PETZ'!A:Q,2,0)</f>
        <v>R3</v>
      </c>
      <c r="AH243" s="75">
        <v>1600</v>
      </c>
      <c r="AI243" s="16" t="s">
        <v>5112</v>
      </c>
      <c r="AJ243" s="43">
        <f>VLOOKUP(E243,'FILIAIS PETZ'!$A$2:$K$2000,11,0)</f>
        <v>18328118007545</v>
      </c>
      <c r="AK243" s="44">
        <f t="shared" si="18"/>
        <v>18328118007545</v>
      </c>
    </row>
    <row r="244" spans="1:37" s="15" customFormat="1" ht="15" customHeight="1" thickBot="1" x14ac:dyDescent="0.25">
      <c r="A244" s="9" t="str">
        <f t="shared" si="17"/>
        <v>PREVENTIVA</v>
      </c>
      <c r="B244" s="18">
        <f>VLOOKUP(C244,FORNECEDORES!D:E,2,0)</f>
        <v>7736</v>
      </c>
      <c r="C244" s="19" t="str">
        <f>VLOOKUP(D244,FORNECEDORES!A:D,4,0)</f>
        <v>27.385.816/0001-37</v>
      </c>
      <c r="D244" s="13" t="s">
        <v>2591</v>
      </c>
      <c r="E244" s="20" t="str">
        <f t="shared" si="19"/>
        <v>04 0153</v>
      </c>
      <c r="F244" s="28" t="s">
        <v>4966</v>
      </c>
      <c r="G244" s="21" t="str">
        <f>VLOOKUP(E244,'FILIAIS PETZ'!A:E,5,0)</f>
        <v>PETZ TAGUATINGA</v>
      </c>
      <c r="H244" s="20" t="str">
        <f>VLOOKUP(E244,'FILIAIS PETZ'!A:D,4,0)</f>
        <v>TGTG-DF</v>
      </c>
      <c r="I244" s="46">
        <v>45261</v>
      </c>
      <c r="J244" s="10" t="s">
        <v>4980</v>
      </c>
      <c r="K244" s="10" t="s">
        <v>5181</v>
      </c>
      <c r="L244" s="28" t="s">
        <v>5290</v>
      </c>
      <c r="M244" s="46">
        <v>45296</v>
      </c>
      <c r="N244" s="46">
        <v>45322</v>
      </c>
      <c r="O244" s="46">
        <v>45296</v>
      </c>
      <c r="P244" s="28" t="s">
        <v>4998</v>
      </c>
      <c r="Q244" s="10">
        <v>3</v>
      </c>
      <c r="R244" s="10" t="s">
        <v>4991</v>
      </c>
      <c r="S244" s="10" t="s">
        <v>4983</v>
      </c>
      <c r="T244" s="10" t="s">
        <v>32</v>
      </c>
      <c r="U244" s="10">
        <v>11002</v>
      </c>
      <c r="V244" s="10">
        <v>11002</v>
      </c>
      <c r="W244" s="10"/>
      <c r="X244" s="10" t="s">
        <v>4992</v>
      </c>
      <c r="Y244" s="10"/>
      <c r="Z244" s="10" t="s">
        <v>4980</v>
      </c>
      <c r="AA244" s="10"/>
      <c r="AB244" s="10"/>
      <c r="AC244" s="10" t="s">
        <v>4999</v>
      </c>
      <c r="AD244" s="29"/>
      <c r="AE244" s="20" t="str">
        <f>VLOOKUP(E244,'FILIAIS PETZ'!A:Q,17,0)</f>
        <v>CO-1</v>
      </c>
      <c r="AF244" s="20" t="str">
        <f>VLOOKUP(E244,'FILIAIS PETZ'!A:Q,3,0)</f>
        <v>FELICIO</v>
      </c>
      <c r="AG244" s="20" t="str">
        <f>VLOOKUP(E244,'FILIAIS PETZ'!A:Q,2,0)</f>
        <v>R3</v>
      </c>
      <c r="AH244" s="75">
        <v>1800</v>
      </c>
      <c r="AI244" s="16" t="s">
        <v>5111</v>
      </c>
      <c r="AJ244" s="43">
        <f>VLOOKUP(E244,'FILIAIS PETZ'!$A$2:$K$2000,11,0)</f>
        <v>18328118014916</v>
      </c>
      <c r="AK244" s="44">
        <f t="shared" si="18"/>
        <v>18328118014916</v>
      </c>
    </row>
    <row r="245" spans="1:37" s="15" customFormat="1" ht="15" customHeight="1" thickBot="1" x14ac:dyDescent="0.25">
      <c r="A245" s="9" t="str">
        <f t="shared" si="17"/>
        <v>PREVENTIVA</v>
      </c>
      <c r="B245" s="18">
        <f>VLOOKUP(C245,FORNECEDORES!D:E,2,0)</f>
        <v>7736</v>
      </c>
      <c r="C245" s="19" t="str">
        <f>VLOOKUP(D245,FORNECEDORES!A:D,4,0)</f>
        <v>27.385.816/0001-37</v>
      </c>
      <c r="D245" s="13" t="s">
        <v>2591</v>
      </c>
      <c r="E245" s="20" t="str">
        <f t="shared" si="19"/>
        <v>04 0153</v>
      </c>
      <c r="F245" s="28" t="s">
        <v>4966</v>
      </c>
      <c r="G245" s="21" t="str">
        <f>VLOOKUP(E245,'FILIAIS PETZ'!A:E,5,0)</f>
        <v>PETZ TAGUATINGA</v>
      </c>
      <c r="H245" s="20" t="str">
        <f>VLOOKUP(E245,'FILIAIS PETZ'!A:D,4,0)</f>
        <v>TGTG-DF</v>
      </c>
      <c r="I245" s="46">
        <v>45261</v>
      </c>
      <c r="J245" s="10" t="s">
        <v>4980</v>
      </c>
      <c r="K245" s="10" t="s">
        <v>5181</v>
      </c>
      <c r="L245" s="28" t="s">
        <v>5304</v>
      </c>
      <c r="M245" s="46">
        <v>45296</v>
      </c>
      <c r="N245" s="46">
        <v>45322</v>
      </c>
      <c r="O245" s="46">
        <v>45296</v>
      </c>
      <c r="P245" s="28" t="s">
        <v>4998</v>
      </c>
      <c r="Q245" s="10">
        <v>3</v>
      </c>
      <c r="R245" s="10" t="s">
        <v>4991</v>
      </c>
      <c r="S245" s="10" t="s">
        <v>4983</v>
      </c>
      <c r="T245" s="10" t="s">
        <v>32</v>
      </c>
      <c r="U245" s="10">
        <v>11002</v>
      </c>
      <c r="V245" s="10">
        <v>11002</v>
      </c>
      <c r="W245" s="10"/>
      <c r="X245" s="10" t="s">
        <v>4985</v>
      </c>
      <c r="Y245" s="10"/>
      <c r="Z245" s="10" t="s">
        <v>4980</v>
      </c>
      <c r="AA245" s="10" t="s">
        <v>4989</v>
      </c>
      <c r="AB245" s="10"/>
      <c r="AC245" s="10" t="s">
        <v>4999</v>
      </c>
      <c r="AD245" s="29"/>
      <c r="AE245" s="20" t="str">
        <f>VLOOKUP(E245,'FILIAIS PETZ'!A:Q,17,0)</f>
        <v>CO-1</v>
      </c>
      <c r="AF245" s="20" t="str">
        <f>VLOOKUP(E245,'FILIAIS PETZ'!A:Q,3,0)</f>
        <v>FELICIO</v>
      </c>
      <c r="AG245" s="20" t="str">
        <f>VLOOKUP(E245,'FILIAIS PETZ'!A:Q,2,0)</f>
        <v>R3</v>
      </c>
      <c r="AH245" s="75">
        <v>1400</v>
      </c>
      <c r="AI245" s="16" t="s">
        <v>5112</v>
      </c>
      <c r="AJ245" s="43">
        <f>VLOOKUP(E245,'FILIAIS PETZ'!$A$2:$K$2000,11,0)</f>
        <v>18328118014916</v>
      </c>
      <c r="AK245" s="44">
        <f t="shared" si="18"/>
        <v>18328118014916</v>
      </c>
    </row>
    <row r="246" spans="1:37" s="15" customFormat="1" ht="15" customHeight="1" thickBot="1" x14ac:dyDescent="0.25">
      <c r="A246" s="9" t="str">
        <f t="shared" si="17"/>
        <v>PREVENTIVA</v>
      </c>
      <c r="B246" s="18">
        <f>VLOOKUP(C246,FORNECEDORES!D:E,2,0)</f>
        <v>7736</v>
      </c>
      <c r="C246" s="19" t="str">
        <f>VLOOKUP(D246,FORNECEDORES!A:D,4,0)</f>
        <v>27.385.816/0001-37</v>
      </c>
      <c r="D246" s="13" t="s">
        <v>2591</v>
      </c>
      <c r="E246" s="20" t="str">
        <f t="shared" si="19"/>
        <v>04 0198</v>
      </c>
      <c r="F246" s="28" t="s">
        <v>4967</v>
      </c>
      <c r="G246" s="21" t="str">
        <f>VLOOKUP(E246,'FILIAIS PETZ'!A:E,5,0)</f>
        <v>PETZ SHOPPING SUL VALPARAISO</v>
      </c>
      <c r="H246" s="20" t="str">
        <f>VLOOKUP(E246,'FILIAIS PETZ'!A:D,4,0)</f>
        <v>VALP-GO</v>
      </c>
      <c r="I246" s="46">
        <v>45261</v>
      </c>
      <c r="J246" s="10" t="s">
        <v>4980</v>
      </c>
      <c r="K246" s="10" t="s">
        <v>5181</v>
      </c>
      <c r="L246" s="28" t="s">
        <v>5720</v>
      </c>
      <c r="M246" s="46">
        <v>45296</v>
      </c>
      <c r="N246" s="46">
        <v>45322</v>
      </c>
      <c r="O246" s="46">
        <v>45296</v>
      </c>
      <c r="P246" s="28" t="s">
        <v>4998</v>
      </c>
      <c r="Q246" s="10">
        <v>3</v>
      </c>
      <c r="R246" s="10" t="s">
        <v>4991</v>
      </c>
      <c r="S246" s="10" t="s">
        <v>4983</v>
      </c>
      <c r="T246" s="10" t="s">
        <v>32</v>
      </c>
      <c r="U246" s="10">
        <v>11002</v>
      </c>
      <c r="V246" s="10">
        <v>11002</v>
      </c>
      <c r="W246" s="10"/>
      <c r="X246" s="10" t="s">
        <v>4992</v>
      </c>
      <c r="Y246" s="10"/>
      <c r="Z246" s="10" t="s">
        <v>4980</v>
      </c>
      <c r="AA246" s="10"/>
      <c r="AB246" s="10"/>
      <c r="AC246" s="10" t="s">
        <v>4999</v>
      </c>
      <c r="AD246" s="29"/>
      <c r="AE246" s="20" t="str">
        <f>VLOOKUP(E246,'FILIAIS PETZ'!A:Q,17,0)</f>
        <v>CO-1</v>
      </c>
      <c r="AF246" s="20" t="str">
        <f>VLOOKUP(E246,'FILIAIS PETZ'!A:Q,3,0)</f>
        <v>FELICIO</v>
      </c>
      <c r="AG246" s="20" t="str">
        <f>VLOOKUP(E246,'FILIAIS PETZ'!A:Q,2,0)</f>
        <v>R3</v>
      </c>
      <c r="AH246" s="75">
        <v>1800</v>
      </c>
      <c r="AI246" s="16" t="s">
        <v>5111</v>
      </c>
      <c r="AJ246" s="43">
        <f>VLOOKUP(E246,'FILIAIS PETZ'!$A$2:$K$2000,11,0)</f>
        <v>18328118019390</v>
      </c>
      <c r="AK246" s="44">
        <f t="shared" si="18"/>
        <v>18328118019390</v>
      </c>
    </row>
    <row r="247" spans="1:37" s="15" customFormat="1" ht="15" customHeight="1" thickBot="1" x14ac:dyDescent="0.25">
      <c r="A247" s="9" t="str">
        <f t="shared" si="17"/>
        <v>PREVENTIVA</v>
      </c>
      <c r="B247" s="18">
        <f>VLOOKUP(C247,FORNECEDORES!D:E,2,0)</f>
        <v>7736</v>
      </c>
      <c r="C247" s="19" t="str">
        <f>VLOOKUP(D247,FORNECEDORES!A:D,4,0)</f>
        <v>27.385.816/0001-37</v>
      </c>
      <c r="D247" s="13" t="s">
        <v>2591</v>
      </c>
      <c r="E247" s="20" t="str">
        <f t="shared" si="19"/>
        <v>04 0198</v>
      </c>
      <c r="F247" s="28" t="s">
        <v>4967</v>
      </c>
      <c r="G247" s="21" t="str">
        <f>VLOOKUP(E247,'FILIAIS PETZ'!A:E,5,0)</f>
        <v>PETZ SHOPPING SUL VALPARAISO</v>
      </c>
      <c r="H247" s="20" t="str">
        <f>VLOOKUP(E247,'FILIAIS PETZ'!A:D,4,0)</f>
        <v>VALP-GO</v>
      </c>
      <c r="I247" s="46">
        <v>45261</v>
      </c>
      <c r="J247" s="10" t="s">
        <v>4980</v>
      </c>
      <c r="K247" s="10" t="s">
        <v>5181</v>
      </c>
      <c r="L247" s="28" t="s">
        <v>5296</v>
      </c>
      <c r="M247" s="46">
        <v>45296</v>
      </c>
      <c r="N247" s="46">
        <v>45322</v>
      </c>
      <c r="O247" s="46">
        <v>45296</v>
      </c>
      <c r="P247" s="28" t="s">
        <v>4998</v>
      </c>
      <c r="Q247" s="10">
        <v>3</v>
      </c>
      <c r="R247" s="10" t="s">
        <v>4991</v>
      </c>
      <c r="S247" s="10" t="s">
        <v>4983</v>
      </c>
      <c r="T247" s="10" t="s">
        <v>32</v>
      </c>
      <c r="U247" s="10">
        <v>11002</v>
      </c>
      <c r="V247" s="10">
        <v>11002</v>
      </c>
      <c r="W247" s="10" t="s">
        <v>5019</v>
      </c>
      <c r="X247" s="10" t="s">
        <v>4985</v>
      </c>
      <c r="Y247" s="10"/>
      <c r="Z247" s="10" t="s">
        <v>4980</v>
      </c>
      <c r="AA247" s="10" t="s">
        <v>4989</v>
      </c>
      <c r="AB247" s="10"/>
      <c r="AC247" s="10" t="s">
        <v>4999</v>
      </c>
      <c r="AD247" s="29"/>
      <c r="AE247" s="20" t="str">
        <f>VLOOKUP(E247,'FILIAIS PETZ'!A:Q,17,0)</f>
        <v>CO-1</v>
      </c>
      <c r="AF247" s="20" t="str">
        <f>VLOOKUP(E247,'FILIAIS PETZ'!A:Q,3,0)</f>
        <v>FELICIO</v>
      </c>
      <c r="AG247" s="20" t="str">
        <f>VLOOKUP(E247,'FILIAIS PETZ'!A:Q,2,0)</f>
        <v>R3</v>
      </c>
      <c r="AH247" s="75">
        <v>700</v>
      </c>
      <c r="AI247" s="16" t="s">
        <v>5112</v>
      </c>
      <c r="AJ247" s="43">
        <f>VLOOKUP(E247,'FILIAIS PETZ'!$A$2:$K$2000,11,0)</f>
        <v>18328118019390</v>
      </c>
      <c r="AK247" s="44">
        <f t="shared" si="18"/>
        <v>18328118019390</v>
      </c>
    </row>
    <row r="248" spans="1:37" s="15" customFormat="1" ht="15" customHeight="1" thickBot="1" x14ac:dyDescent="0.25">
      <c r="A248" s="9">
        <v>799905</v>
      </c>
      <c r="B248" s="18">
        <f>VLOOKUP(C248,FORNECEDORES!D:E,2,0)</f>
        <v>383318</v>
      </c>
      <c r="C248" s="19" t="str">
        <f>VLOOKUP(D248,FORNECEDORES!A:D,4,0)</f>
        <v>39.498.106/0001-00</v>
      </c>
      <c r="D248" s="17" t="s">
        <v>4084</v>
      </c>
      <c r="E248" s="20" t="str">
        <f t="shared" si="19"/>
        <v>04 0059</v>
      </c>
      <c r="F248" s="59" t="s">
        <v>8714</v>
      </c>
      <c r="G248" s="21" t="str">
        <f>VLOOKUP(E248,'FILIAIS PETZ'!A:E,5,0)</f>
        <v>PETZ POMPÉIA</v>
      </c>
      <c r="H248" s="20" t="str">
        <f>VLOOKUP(E248,'FILIAIS PETZ'!A:D,4,0)</f>
        <v>POMP-SP</v>
      </c>
      <c r="I248" s="46">
        <v>45261</v>
      </c>
      <c r="J248" s="9">
        <v>799905</v>
      </c>
      <c r="K248" s="9" t="s">
        <v>9035</v>
      </c>
      <c r="L248" s="29" t="s">
        <v>9140</v>
      </c>
      <c r="M248" s="46">
        <v>45303</v>
      </c>
      <c r="N248" s="46">
        <v>45322</v>
      </c>
      <c r="O248" s="46">
        <v>45306</v>
      </c>
      <c r="P248" s="29" t="s">
        <v>4990</v>
      </c>
      <c r="Q248" s="9" t="s">
        <v>5029</v>
      </c>
      <c r="R248" s="9" t="s">
        <v>4991</v>
      </c>
      <c r="S248" s="9" t="s">
        <v>4983</v>
      </c>
      <c r="T248" s="9" t="s">
        <v>32</v>
      </c>
      <c r="U248" s="9" t="s">
        <v>5048</v>
      </c>
      <c r="V248" s="9" t="s">
        <v>5048</v>
      </c>
      <c r="W248" s="9" t="s">
        <v>5019</v>
      </c>
      <c r="X248" s="9" t="s">
        <v>4985</v>
      </c>
      <c r="Y248" s="9"/>
      <c r="Z248" s="9" t="s">
        <v>4980</v>
      </c>
      <c r="AA248" s="9" t="s">
        <v>5007</v>
      </c>
      <c r="AB248" s="9"/>
      <c r="AC248" s="9" t="s">
        <v>5006</v>
      </c>
      <c r="AD248" s="10"/>
      <c r="AE248" s="20" t="str">
        <f>VLOOKUP(E248,'FILIAIS PETZ'!A:Q,17,0)</f>
        <v>SP2</v>
      </c>
      <c r="AF248" s="20" t="str">
        <f>VLOOKUP(E248,'FILIAIS PETZ'!A:Q,3,0)</f>
        <v>FELICIO</v>
      </c>
      <c r="AG248" s="20" t="str">
        <f>VLOOKUP(E248,'FILIAIS PETZ'!A:Q,2,0)</f>
        <v>R3</v>
      </c>
      <c r="AH248" s="75">
        <v>970</v>
      </c>
      <c r="AI248" s="68" t="s">
        <v>9141</v>
      </c>
      <c r="AJ248" s="43">
        <f>VLOOKUP(E248,'FILIAIS PETZ'!$A$2:$K$2000,11,0)</f>
        <v>18328118005763</v>
      </c>
      <c r="AK248" s="44">
        <v>18328118005763</v>
      </c>
    </row>
    <row r="249" spans="1:37" s="15" customFormat="1" ht="15" customHeight="1" thickBot="1" x14ac:dyDescent="0.25">
      <c r="A249" s="9">
        <v>799908</v>
      </c>
      <c r="B249" s="18">
        <f>VLOOKUP(C249,FORNECEDORES!D:E,2,0)</f>
        <v>383318</v>
      </c>
      <c r="C249" s="19" t="str">
        <f>VLOOKUP(D249,FORNECEDORES!A:D,4,0)</f>
        <v>39.498.106/0001-00</v>
      </c>
      <c r="D249" s="17" t="s">
        <v>4084</v>
      </c>
      <c r="E249" s="20" t="str">
        <f t="shared" si="19"/>
        <v>04 0060</v>
      </c>
      <c r="F249" s="59" t="s">
        <v>8625</v>
      </c>
      <c r="G249" s="21" t="str">
        <f>VLOOKUP(E249,'FILIAIS PETZ'!A:E,5,0)</f>
        <v>PETZ PACAEMBU</v>
      </c>
      <c r="H249" s="20" t="str">
        <f>VLOOKUP(E249,'FILIAIS PETZ'!A:D,4,0)</f>
        <v>PCBU-SP</v>
      </c>
      <c r="I249" s="46">
        <v>45261</v>
      </c>
      <c r="J249" s="9">
        <v>799908</v>
      </c>
      <c r="K249" s="9" t="s">
        <v>9035</v>
      </c>
      <c r="L249" s="29" t="s">
        <v>9142</v>
      </c>
      <c r="M249" s="46">
        <v>45303</v>
      </c>
      <c r="N249" s="46">
        <v>45322</v>
      </c>
      <c r="O249" s="46">
        <v>45307</v>
      </c>
      <c r="P249" s="29" t="s">
        <v>4990</v>
      </c>
      <c r="Q249" s="9" t="s">
        <v>5029</v>
      </c>
      <c r="R249" s="9" t="s">
        <v>4991</v>
      </c>
      <c r="S249" s="9" t="s">
        <v>4983</v>
      </c>
      <c r="T249" s="9" t="s">
        <v>32</v>
      </c>
      <c r="U249" s="9" t="s">
        <v>5048</v>
      </c>
      <c r="V249" s="9" t="s">
        <v>5048</v>
      </c>
      <c r="W249" s="9" t="s">
        <v>5019</v>
      </c>
      <c r="X249" s="9" t="s">
        <v>4985</v>
      </c>
      <c r="Y249" s="9"/>
      <c r="Z249" s="9" t="s">
        <v>4980</v>
      </c>
      <c r="AA249" s="9" t="s">
        <v>5007</v>
      </c>
      <c r="AB249" s="9"/>
      <c r="AC249" s="9" t="s">
        <v>5006</v>
      </c>
      <c r="AD249" s="10"/>
      <c r="AE249" s="20" t="str">
        <f>VLOOKUP(E249,'FILIAIS PETZ'!A:Q,17,0)</f>
        <v>SP2</v>
      </c>
      <c r="AF249" s="20" t="str">
        <f>VLOOKUP(E249,'FILIAIS PETZ'!A:Q,3,0)</f>
        <v>FELICIO</v>
      </c>
      <c r="AG249" s="20" t="str">
        <f>VLOOKUP(E249,'FILIAIS PETZ'!A:Q,2,0)</f>
        <v>R3</v>
      </c>
      <c r="AH249" s="75">
        <v>780</v>
      </c>
      <c r="AI249" s="68" t="s">
        <v>9141</v>
      </c>
      <c r="AJ249" s="43">
        <f>VLOOKUP(E249,'FILIAIS PETZ'!$A$2:$K$2000,11,0)</f>
        <v>18328118006220</v>
      </c>
      <c r="AK249" s="44">
        <v>18328118006220</v>
      </c>
    </row>
    <row r="250" spans="1:37" s="15" customFormat="1" ht="15" customHeight="1" thickBot="1" x14ac:dyDescent="0.25">
      <c r="A250" s="9">
        <v>799922</v>
      </c>
      <c r="B250" s="18">
        <f>VLOOKUP(C250,FORNECEDORES!D:E,2,0)</f>
        <v>383318</v>
      </c>
      <c r="C250" s="19" t="str">
        <f>VLOOKUP(D250,FORNECEDORES!A:D,4,0)</f>
        <v>39.498.106/0001-00</v>
      </c>
      <c r="D250" s="17" t="s">
        <v>4084</v>
      </c>
      <c r="E250" s="20" t="str">
        <f t="shared" si="19"/>
        <v>04 0151</v>
      </c>
      <c r="F250" s="59" t="s">
        <v>8979</v>
      </c>
      <c r="G250" s="21" t="str">
        <f>VLOOKUP(E250,'FILIAIS PETZ'!A:E,5,0)</f>
        <v>PETZ VILA MARIANA</v>
      </c>
      <c r="H250" s="20" t="str">
        <f>VLOOKUP(E250,'FILIAIS PETZ'!A:D,4,0)</f>
        <v>VLMA-SP</v>
      </c>
      <c r="I250" s="46">
        <v>45261</v>
      </c>
      <c r="J250" s="9">
        <v>799922</v>
      </c>
      <c r="K250" s="9" t="s">
        <v>9035</v>
      </c>
      <c r="L250" s="29" t="s">
        <v>9143</v>
      </c>
      <c r="M250" s="46">
        <v>45303</v>
      </c>
      <c r="N250" s="46">
        <v>45322</v>
      </c>
      <c r="O250" s="46">
        <v>45307</v>
      </c>
      <c r="P250" s="29" t="s">
        <v>4990</v>
      </c>
      <c r="Q250" s="9" t="s">
        <v>5029</v>
      </c>
      <c r="R250" s="9" t="s">
        <v>4991</v>
      </c>
      <c r="S250" s="9" t="s">
        <v>4983</v>
      </c>
      <c r="T250" s="9" t="s">
        <v>32</v>
      </c>
      <c r="U250" s="9" t="s">
        <v>5048</v>
      </c>
      <c r="V250" s="9" t="s">
        <v>5048</v>
      </c>
      <c r="W250" s="9" t="s">
        <v>5019</v>
      </c>
      <c r="X250" s="9" t="s">
        <v>4985</v>
      </c>
      <c r="Y250" s="9"/>
      <c r="Z250" s="9" t="s">
        <v>4980</v>
      </c>
      <c r="AA250" s="9" t="s">
        <v>5007</v>
      </c>
      <c r="AB250" s="9"/>
      <c r="AC250" s="9" t="s">
        <v>5006</v>
      </c>
      <c r="AD250" s="10"/>
      <c r="AE250" s="20" t="str">
        <f>VLOOKUP(E250,'FILIAIS PETZ'!A:Q,17,0)</f>
        <v>SP2</v>
      </c>
      <c r="AF250" s="20" t="str">
        <f>VLOOKUP(E250,'FILIAIS PETZ'!A:Q,3,0)</f>
        <v>FELICIO</v>
      </c>
      <c r="AG250" s="20" t="str">
        <f>VLOOKUP(E250,'FILIAIS PETZ'!A:Q,2,0)</f>
        <v>R3</v>
      </c>
      <c r="AH250" s="75">
        <v>780</v>
      </c>
      <c r="AI250" s="68" t="s">
        <v>9141</v>
      </c>
      <c r="AJ250" s="43">
        <f>VLOOKUP(E250,'FILIAIS PETZ'!$A$2:$K$2000,11,0)</f>
        <v>18328118014835</v>
      </c>
      <c r="AK250" s="44">
        <v>18328118014835</v>
      </c>
    </row>
    <row r="251" spans="1:37" s="15" customFormat="1" ht="15" customHeight="1" thickBot="1" x14ac:dyDescent="0.25">
      <c r="A251" s="9">
        <v>799931</v>
      </c>
      <c r="B251" s="18">
        <f>VLOOKUP(C251,FORNECEDORES!D:E,2,0)</f>
        <v>383318</v>
      </c>
      <c r="C251" s="19" t="str">
        <f>VLOOKUP(D251,FORNECEDORES!A:D,4,0)</f>
        <v>39.498.106/0001-00</v>
      </c>
      <c r="D251" s="17" t="s">
        <v>4084</v>
      </c>
      <c r="E251" s="20" t="str">
        <f t="shared" si="19"/>
        <v>04 0256</v>
      </c>
      <c r="F251" s="59" t="s">
        <v>9144</v>
      </c>
      <c r="G251" s="21" t="str">
        <f>VLOOKUP(E251,'FILIAIS PETZ'!A:E,5,0)</f>
        <v>PETZ ACLIMAÇÃO</v>
      </c>
      <c r="H251" s="20" t="str">
        <f>VLOOKUP(E251,'FILIAIS PETZ'!A:D,4,0)</f>
        <v>ACLM-SP</v>
      </c>
      <c r="I251" s="46">
        <v>45261</v>
      </c>
      <c r="J251" s="9">
        <v>799931</v>
      </c>
      <c r="K251" s="9" t="s">
        <v>9035</v>
      </c>
      <c r="L251" s="29" t="s">
        <v>9145</v>
      </c>
      <c r="M251" s="46">
        <v>45303</v>
      </c>
      <c r="N251" s="46">
        <v>45322</v>
      </c>
      <c r="O251" s="46">
        <v>45306</v>
      </c>
      <c r="P251" s="29" t="s">
        <v>4990</v>
      </c>
      <c r="Q251" s="9" t="s">
        <v>5029</v>
      </c>
      <c r="R251" s="9" t="s">
        <v>4991</v>
      </c>
      <c r="S251" s="9" t="s">
        <v>4983</v>
      </c>
      <c r="T251" s="9" t="s">
        <v>32</v>
      </c>
      <c r="U251" s="9" t="s">
        <v>5048</v>
      </c>
      <c r="V251" s="9" t="s">
        <v>5048</v>
      </c>
      <c r="W251" s="9" t="s">
        <v>5019</v>
      </c>
      <c r="X251" s="9" t="s">
        <v>4985</v>
      </c>
      <c r="Y251" s="9"/>
      <c r="Z251" s="9" t="s">
        <v>4980</v>
      </c>
      <c r="AA251" s="9" t="s">
        <v>5007</v>
      </c>
      <c r="AB251" s="9"/>
      <c r="AC251" s="9" t="s">
        <v>5006</v>
      </c>
      <c r="AD251" s="10"/>
      <c r="AE251" s="20" t="str">
        <f>VLOOKUP(E251,'FILIAIS PETZ'!A:Q,17,0)</f>
        <v>SP2</v>
      </c>
      <c r="AF251" s="20" t="str">
        <f>VLOOKUP(E251,'FILIAIS PETZ'!A:Q,3,0)</f>
        <v>FELICIO</v>
      </c>
      <c r="AG251" s="20" t="str">
        <f>VLOOKUP(E251,'FILIAIS PETZ'!A:Q,2,0)</f>
        <v>R3</v>
      </c>
      <c r="AH251" s="75">
        <v>780</v>
      </c>
      <c r="AI251" s="68" t="s">
        <v>9141</v>
      </c>
      <c r="AJ251" s="43" t="str">
        <f>VLOOKUP(E251,'FILIAIS PETZ'!$A$2:$K$2000,11,0)</f>
        <v>18.328.118/0243-93</v>
      </c>
      <c r="AK251" s="44" t="s">
        <v>9146</v>
      </c>
    </row>
    <row r="252" spans="1:37" s="15" customFormat="1" ht="15" customHeight="1" thickBot="1" x14ac:dyDescent="0.25">
      <c r="A252" s="9">
        <v>799933</v>
      </c>
      <c r="B252" s="18">
        <f>VLOOKUP(C252,FORNECEDORES!D:E,2,0)</f>
        <v>383318</v>
      </c>
      <c r="C252" s="19" t="str">
        <f>VLOOKUP(D252,FORNECEDORES!A:D,4,0)</f>
        <v>39.498.106/0001-00</v>
      </c>
      <c r="D252" s="17" t="s">
        <v>4084</v>
      </c>
      <c r="E252" s="20" t="str">
        <f t="shared" si="19"/>
        <v>04 0263</v>
      </c>
      <c r="F252" s="59" t="s">
        <v>8628</v>
      </c>
      <c r="G252" s="21" t="str">
        <f>VLOOKUP(E252,'FILIAIS PETZ'!A:E,5,0)</f>
        <v>PETZ PÃO DE AÇUCAR JABAQUARA</v>
      </c>
      <c r="H252" s="20" t="str">
        <f>VLOOKUP(E252,'FILIAIS PETZ'!A:D,4,0)</f>
        <v>JABQ-SP</v>
      </c>
      <c r="I252" s="46">
        <v>45261</v>
      </c>
      <c r="J252" s="9">
        <v>799933</v>
      </c>
      <c r="K252" s="9" t="s">
        <v>9035</v>
      </c>
      <c r="L252" s="29" t="s">
        <v>9147</v>
      </c>
      <c r="M252" s="46">
        <v>45303</v>
      </c>
      <c r="N252" s="46">
        <v>45322</v>
      </c>
      <c r="O252" s="46">
        <v>45307</v>
      </c>
      <c r="P252" s="29" t="s">
        <v>4990</v>
      </c>
      <c r="Q252" s="9" t="s">
        <v>5029</v>
      </c>
      <c r="R252" s="9" t="s">
        <v>4991</v>
      </c>
      <c r="S252" s="9" t="s">
        <v>4983</v>
      </c>
      <c r="T252" s="9" t="s">
        <v>32</v>
      </c>
      <c r="U252" s="9" t="s">
        <v>5048</v>
      </c>
      <c r="V252" s="9" t="s">
        <v>5048</v>
      </c>
      <c r="W252" s="9" t="s">
        <v>5019</v>
      </c>
      <c r="X252" s="9" t="s">
        <v>4985</v>
      </c>
      <c r="Y252" s="9"/>
      <c r="Z252" s="9" t="s">
        <v>4980</v>
      </c>
      <c r="AA252" s="9" t="s">
        <v>5007</v>
      </c>
      <c r="AB252" s="9"/>
      <c r="AC252" s="9" t="s">
        <v>5006</v>
      </c>
      <c r="AD252" s="10"/>
      <c r="AE252" s="20" t="str">
        <f>VLOOKUP(E252,'FILIAIS PETZ'!A:Q,17,0)</f>
        <v>SP3</v>
      </c>
      <c r="AF252" s="20" t="str">
        <f>VLOOKUP(E252,'FILIAIS PETZ'!A:Q,3,0)</f>
        <v>FELICIO</v>
      </c>
      <c r="AG252" s="20" t="str">
        <f>VLOOKUP(E252,'FILIAIS PETZ'!A:Q,2,0)</f>
        <v>R3</v>
      </c>
      <c r="AH252" s="75">
        <v>970</v>
      </c>
      <c r="AI252" s="68" t="s">
        <v>9141</v>
      </c>
      <c r="AJ252" s="43" t="str">
        <f>VLOOKUP(E252,'FILIAIS PETZ'!$A$2:$K$2000,11,0)</f>
        <v>18.328.118/0258-70</v>
      </c>
      <c r="AK252" s="44" t="s">
        <v>9134</v>
      </c>
    </row>
    <row r="253" spans="1:37" s="15" customFormat="1" ht="15" customHeight="1" thickBot="1" x14ac:dyDescent="0.25">
      <c r="A253" s="9">
        <v>799939</v>
      </c>
      <c r="B253" s="18">
        <f>VLOOKUP(C253,FORNECEDORES!D:E,2,0)</f>
        <v>383318</v>
      </c>
      <c r="C253" s="19" t="str">
        <f>VLOOKUP(D253,FORNECEDORES!A:D,4,0)</f>
        <v>39.498.106/0001-00</v>
      </c>
      <c r="D253" s="17" t="s">
        <v>4084</v>
      </c>
      <c r="E253" s="20" t="str">
        <f t="shared" si="19"/>
        <v>04 0011</v>
      </c>
      <c r="F253" s="59" t="s">
        <v>8976</v>
      </c>
      <c r="G253" s="21" t="str">
        <f>VLOOKUP(E253,'FILIAIS PETZ'!A:E,5,0)</f>
        <v>PETZ AUGUSTA</v>
      </c>
      <c r="H253" s="20" t="str">
        <f>VLOOKUP(E253,'FILIAIS PETZ'!A:D,4,0)</f>
        <v>AUGT-SP</v>
      </c>
      <c r="I253" s="46">
        <v>45261</v>
      </c>
      <c r="J253" s="9">
        <v>799939</v>
      </c>
      <c r="K253" s="9" t="s">
        <v>9035</v>
      </c>
      <c r="L253" s="29" t="s">
        <v>9148</v>
      </c>
      <c r="M253" s="46">
        <v>45301</v>
      </c>
      <c r="N253" s="46">
        <v>45322</v>
      </c>
      <c r="O253" s="46">
        <v>45303</v>
      </c>
      <c r="P253" s="29" t="s">
        <v>4990</v>
      </c>
      <c r="Q253" s="9" t="s">
        <v>5029</v>
      </c>
      <c r="R253" s="9" t="s">
        <v>4991</v>
      </c>
      <c r="S253" s="9" t="s">
        <v>4983</v>
      </c>
      <c r="T253" s="9" t="s">
        <v>32</v>
      </c>
      <c r="U253" s="9" t="s">
        <v>5048</v>
      </c>
      <c r="V253" s="9" t="s">
        <v>5048</v>
      </c>
      <c r="W253" s="9" t="s">
        <v>5019</v>
      </c>
      <c r="X253" s="9" t="s">
        <v>4985</v>
      </c>
      <c r="Y253" s="9"/>
      <c r="Z253" s="9" t="s">
        <v>4980</v>
      </c>
      <c r="AA253" s="9" t="s">
        <v>5007</v>
      </c>
      <c r="AB253" s="9"/>
      <c r="AC253" s="9" t="s">
        <v>5006</v>
      </c>
      <c r="AD253" s="10"/>
      <c r="AE253" s="20" t="str">
        <f>VLOOKUP(E253,'FILIAIS PETZ'!A:Q,17,0)</f>
        <v>SP2</v>
      </c>
      <c r="AF253" s="20" t="str">
        <f>VLOOKUP(E253,'FILIAIS PETZ'!A:Q,3,0)</f>
        <v>FELICIO</v>
      </c>
      <c r="AG253" s="20" t="str">
        <f>VLOOKUP(E253,'FILIAIS PETZ'!A:Q,2,0)</f>
        <v>R3</v>
      </c>
      <c r="AH253" s="75">
        <v>1080</v>
      </c>
      <c r="AI253" s="68" t="s">
        <v>9141</v>
      </c>
      <c r="AJ253" s="43">
        <f>VLOOKUP(E253,'FILIAIS PETZ'!$A$2:$K$2000,11,0)</f>
        <v>18328118001776</v>
      </c>
      <c r="AK253" s="44">
        <v>18328118001776</v>
      </c>
    </row>
    <row r="254" spans="1:37" s="15" customFormat="1" ht="15" customHeight="1" thickBot="1" x14ac:dyDescent="0.25">
      <c r="A254" s="9">
        <v>799947</v>
      </c>
      <c r="B254" s="18">
        <f>VLOOKUP(C254,FORNECEDORES!D:E,2,0)</f>
        <v>383318</v>
      </c>
      <c r="C254" s="19" t="str">
        <f>VLOOKUP(D254,FORNECEDORES!A:D,4,0)</f>
        <v>39.498.106/0001-00</v>
      </c>
      <c r="D254" s="17" t="s">
        <v>4084</v>
      </c>
      <c r="E254" s="20" t="str">
        <f t="shared" si="19"/>
        <v>04 0221</v>
      </c>
      <c r="F254" s="59" t="s">
        <v>8980</v>
      </c>
      <c r="G254" s="21" t="str">
        <f>VLOOKUP(E254,'FILIAIS PETZ'!A:E,5,0)</f>
        <v>PETZ GASTAO VIDIGAL</v>
      </c>
      <c r="H254" s="20" t="str">
        <f>VLOOKUP(E254,'FILIAIS PETZ'!A:D,4,0)</f>
        <v>GVDL-SP</v>
      </c>
      <c r="I254" s="46">
        <v>45261</v>
      </c>
      <c r="J254" s="9">
        <v>799947</v>
      </c>
      <c r="K254" s="9" t="s">
        <v>9035</v>
      </c>
      <c r="L254" s="29" t="s">
        <v>9149</v>
      </c>
      <c r="M254" s="46">
        <v>45303</v>
      </c>
      <c r="N254" s="46">
        <v>45322</v>
      </c>
      <c r="O254" s="46">
        <v>45306</v>
      </c>
      <c r="P254" s="29" t="s">
        <v>4990</v>
      </c>
      <c r="Q254" s="9" t="s">
        <v>5029</v>
      </c>
      <c r="R254" s="9" t="s">
        <v>4991</v>
      </c>
      <c r="S254" s="9" t="s">
        <v>4983</v>
      </c>
      <c r="T254" s="9" t="s">
        <v>32</v>
      </c>
      <c r="U254" s="9" t="s">
        <v>5048</v>
      </c>
      <c r="V254" s="9" t="s">
        <v>5048</v>
      </c>
      <c r="W254" s="9" t="s">
        <v>5019</v>
      </c>
      <c r="X254" s="9" t="s">
        <v>4992</v>
      </c>
      <c r="Y254" s="9"/>
      <c r="Z254" s="9" t="s">
        <v>4980</v>
      </c>
      <c r="AA254" s="9" t="s">
        <v>5007</v>
      </c>
      <c r="AB254" s="9"/>
      <c r="AC254" s="9" t="s">
        <v>5006</v>
      </c>
      <c r="AD254" s="10"/>
      <c r="AE254" s="20" t="str">
        <f>VLOOKUP(E254,'FILIAIS PETZ'!A:Q,17,0)</f>
        <v>SP7</v>
      </c>
      <c r="AF254" s="20" t="str">
        <f>VLOOKUP(E254,'FILIAIS PETZ'!A:Q,3,0)</f>
        <v>FELICIO</v>
      </c>
      <c r="AG254" s="20" t="str">
        <f>VLOOKUP(E254,'FILIAIS PETZ'!A:Q,2,0)</f>
        <v>R3</v>
      </c>
      <c r="AH254" s="75">
        <v>780</v>
      </c>
      <c r="AI254" s="68" t="s">
        <v>9150</v>
      </c>
      <c r="AJ254" s="43">
        <f>VLOOKUP(E254,'FILIAIS PETZ'!$A$2:$K$2000,11,0)</f>
        <v>18328118021025</v>
      </c>
      <c r="AK254" s="44">
        <v>18328118021025</v>
      </c>
    </row>
    <row r="255" spans="1:37" s="15" customFormat="1" ht="15" customHeight="1" thickBot="1" x14ac:dyDescent="0.25">
      <c r="A255" s="9">
        <v>799949</v>
      </c>
      <c r="B255" s="18">
        <f>VLOOKUP(C255,FORNECEDORES!D:E,2,0)</f>
        <v>383318</v>
      </c>
      <c r="C255" s="19" t="str">
        <f>VLOOKUP(D255,FORNECEDORES!A:D,4,0)</f>
        <v>39.498.106/0001-00</v>
      </c>
      <c r="D255" s="17" t="s">
        <v>4084</v>
      </c>
      <c r="E255" s="20" t="str">
        <f t="shared" si="19"/>
        <v>04 0019</v>
      </c>
      <c r="F255" s="59" t="s">
        <v>8977</v>
      </c>
      <c r="G255" s="21" t="str">
        <f>VLOOKUP(E255,'FILIAIS PETZ'!A:E,5,0)</f>
        <v>PETZ BUTANTA</v>
      </c>
      <c r="H255" s="20" t="str">
        <f>VLOOKUP(E255,'FILIAIS PETZ'!A:D,4,0)</f>
        <v>BTTA-SP</v>
      </c>
      <c r="I255" s="46">
        <v>45261</v>
      </c>
      <c r="J255" s="9">
        <v>799949</v>
      </c>
      <c r="K255" s="9" t="s">
        <v>9035</v>
      </c>
      <c r="L255" s="29" t="s">
        <v>9151</v>
      </c>
      <c r="M255" s="46">
        <v>45303</v>
      </c>
      <c r="N255" s="46">
        <v>45322</v>
      </c>
      <c r="O255" s="46">
        <v>45306</v>
      </c>
      <c r="P255" s="29" t="s">
        <v>4990</v>
      </c>
      <c r="Q255" s="9" t="s">
        <v>5029</v>
      </c>
      <c r="R255" s="9" t="s">
        <v>4991</v>
      </c>
      <c r="S255" s="9" t="s">
        <v>4983</v>
      </c>
      <c r="T255" s="9" t="s">
        <v>32</v>
      </c>
      <c r="U255" s="9" t="s">
        <v>5048</v>
      </c>
      <c r="V255" s="9" t="s">
        <v>5048</v>
      </c>
      <c r="W255" s="9" t="s">
        <v>5019</v>
      </c>
      <c r="X255" s="9" t="s">
        <v>4992</v>
      </c>
      <c r="Y255" s="9"/>
      <c r="Z255" s="9" t="s">
        <v>4980</v>
      </c>
      <c r="AA255" s="9" t="s">
        <v>5007</v>
      </c>
      <c r="AB255" s="9"/>
      <c r="AC255" s="9" t="s">
        <v>5006</v>
      </c>
      <c r="AD255" s="10"/>
      <c r="AE255" s="20" t="str">
        <f>VLOOKUP(E255,'FILIAIS PETZ'!A:Q,17,0)</f>
        <v>SP2</v>
      </c>
      <c r="AF255" s="20" t="str">
        <f>VLOOKUP(E255,'FILIAIS PETZ'!A:Q,3,0)</f>
        <v>FELICIO</v>
      </c>
      <c r="AG255" s="20" t="str">
        <f>VLOOKUP(E255,'FILIAIS PETZ'!A:Q,2,0)</f>
        <v>R3</v>
      </c>
      <c r="AH255" s="75">
        <v>780</v>
      </c>
      <c r="AI255" s="68" t="s">
        <v>9150</v>
      </c>
      <c r="AJ255" s="43">
        <f>VLOOKUP(E255,'FILIAIS PETZ'!$A$2:$K$2000,11,0)</f>
        <v>18328118000885</v>
      </c>
      <c r="AK255" s="44">
        <v>18328118000885</v>
      </c>
    </row>
    <row r="256" spans="1:37" s="15" customFormat="1" ht="15" customHeight="1" thickBot="1" x14ac:dyDescent="0.25">
      <c r="A256" s="9">
        <v>799951</v>
      </c>
      <c r="B256" s="18">
        <f>VLOOKUP(C256,FORNECEDORES!D:E,2,0)</f>
        <v>383318</v>
      </c>
      <c r="C256" s="19" t="str">
        <f>VLOOKUP(D256,FORNECEDORES!A:D,4,0)</f>
        <v>39.498.106/0001-00</v>
      </c>
      <c r="D256" s="17" t="s">
        <v>4084</v>
      </c>
      <c r="E256" s="20" t="str">
        <f t="shared" si="19"/>
        <v>04 0046</v>
      </c>
      <c r="F256" s="59" t="s">
        <v>8978</v>
      </c>
      <c r="G256" s="21" t="str">
        <f>VLOOKUP(E256,'FILIAIS PETZ'!A:E,5,0)</f>
        <v>PETZ CIDADE JARDIM</v>
      </c>
      <c r="H256" s="20" t="str">
        <f>VLOOKUP(E256,'FILIAIS PETZ'!A:D,4,0)</f>
        <v>CDJD-SP</v>
      </c>
      <c r="I256" s="46">
        <v>45261</v>
      </c>
      <c r="J256" s="9">
        <v>799951</v>
      </c>
      <c r="K256" s="9" t="s">
        <v>9035</v>
      </c>
      <c r="L256" s="29" t="s">
        <v>9152</v>
      </c>
      <c r="M256" s="46">
        <v>45303</v>
      </c>
      <c r="N256" s="46">
        <v>45322</v>
      </c>
      <c r="O256" s="46">
        <v>45306</v>
      </c>
      <c r="P256" s="29" t="s">
        <v>4990</v>
      </c>
      <c r="Q256" s="9" t="s">
        <v>5029</v>
      </c>
      <c r="R256" s="9" t="s">
        <v>4991</v>
      </c>
      <c r="S256" s="9" t="s">
        <v>4983</v>
      </c>
      <c r="T256" s="9" t="s">
        <v>32</v>
      </c>
      <c r="U256" s="9" t="s">
        <v>5048</v>
      </c>
      <c r="V256" s="9" t="s">
        <v>5048</v>
      </c>
      <c r="W256" s="9" t="s">
        <v>5019</v>
      </c>
      <c r="X256" s="9" t="s">
        <v>4992</v>
      </c>
      <c r="Y256" s="9"/>
      <c r="Z256" s="9" t="s">
        <v>4980</v>
      </c>
      <c r="AA256" s="9" t="s">
        <v>5007</v>
      </c>
      <c r="AB256" s="9"/>
      <c r="AC256" s="9" t="s">
        <v>5006</v>
      </c>
      <c r="AD256" s="10"/>
      <c r="AE256" s="20" t="str">
        <f>VLOOKUP(E256,'FILIAIS PETZ'!A:Q,17,0)</f>
        <v>SP2</v>
      </c>
      <c r="AF256" s="20" t="str">
        <f>VLOOKUP(E256,'FILIAIS PETZ'!A:Q,3,0)</f>
        <v>FELICIO</v>
      </c>
      <c r="AG256" s="20" t="str">
        <f>VLOOKUP(E256,'FILIAIS PETZ'!A:Q,2,0)</f>
        <v>R3</v>
      </c>
      <c r="AH256" s="75">
        <v>780</v>
      </c>
      <c r="AI256" s="68" t="s">
        <v>9150</v>
      </c>
      <c r="AJ256" s="43">
        <f>VLOOKUP(E256,'FILIAIS PETZ'!$A$2:$K$2000,11,0)</f>
        <v>18328118004520</v>
      </c>
      <c r="AK256" s="44">
        <v>18328118004520</v>
      </c>
    </row>
    <row r="257" spans="1:37" s="15" customFormat="1" ht="15" customHeight="1" thickBot="1" x14ac:dyDescent="0.25">
      <c r="A257" s="9">
        <v>799953</v>
      </c>
      <c r="B257" s="18">
        <f>VLOOKUP(C257,FORNECEDORES!D:E,2,0)</f>
        <v>383318</v>
      </c>
      <c r="C257" s="19" t="str">
        <f>VLOOKUP(D257,FORNECEDORES!A:D,4,0)</f>
        <v>39.498.106/0001-00</v>
      </c>
      <c r="D257" s="17" t="s">
        <v>4084</v>
      </c>
      <c r="E257" s="20" t="str">
        <f t="shared" si="19"/>
        <v>04 0059</v>
      </c>
      <c r="F257" s="59" t="s">
        <v>8714</v>
      </c>
      <c r="G257" s="21" t="str">
        <f>VLOOKUP(E257,'FILIAIS PETZ'!A:E,5,0)</f>
        <v>PETZ POMPÉIA</v>
      </c>
      <c r="H257" s="20" t="str">
        <f>VLOOKUP(E257,'FILIAIS PETZ'!A:D,4,0)</f>
        <v>POMP-SP</v>
      </c>
      <c r="I257" s="46">
        <v>45261</v>
      </c>
      <c r="J257" s="9">
        <v>799953</v>
      </c>
      <c r="K257" s="9" t="s">
        <v>9035</v>
      </c>
      <c r="L257" s="29" t="s">
        <v>9153</v>
      </c>
      <c r="M257" s="46">
        <v>45303</v>
      </c>
      <c r="N257" s="46">
        <v>45322</v>
      </c>
      <c r="O257" s="46">
        <v>45306</v>
      </c>
      <c r="P257" s="29" t="s">
        <v>4990</v>
      </c>
      <c r="Q257" s="9" t="s">
        <v>5029</v>
      </c>
      <c r="R257" s="9" t="s">
        <v>4991</v>
      </c>
      <c r="S257" s="9" t="s">
        <v>4983</v>
      </c>
      <c r="T257" s="9" t="s">
        <v>32</v>
      </c>
      <c r="U257" s="9" t="s">
        <v>5048</v>
      </c>
      <c r="V257" s="9" t="s">
        <v>5048</v>
      </c>
      <c r="W257" s="9" t="s">
        <v>5019</v>
      </c>
      <c r="X257" s="9" t="s">
        <v>4992</v>
      </c>
      <c r="Y257" s="9"/>
      <c r="Z257" s="9" t="s">
        <v>4980</v>
      </c>
      <c r="AA257" s="9" t="s">
        <v>5007</v>
      </c>
      <c r="AB257" s="9"/>
      <c r="AC257" s="9" t="s">
        <v>5006</v>
      </c>
      <c r="AD257" s="10"/>
      <c r="AE257" s="20" t="str">
        <f>VLOOKUP(E257,'FILIAIS PETZ'!A:Q,17,0)</f>
        <v>SP2</v>
      </c>
      <c r="AF257" s="20" t="str">
        <f>VLOOKUP(E257,'FILIAIS PETZ'!A:Q,3,0)</f>
        <v>FELICIO</v>
      </c>
      <c r="AG257" s="20" t="str">
        <f>VLOOKUP(E257,'FILIAIS PETZ'!A:Q,2,0)</f>
        <v>R3</v>
      </c>
      <c r="AH257" s="75">
        <v>970</v>
      </c>
      <c r="AI257" s="68" t="s">
        <v>9150</v>
      </c>
      <c r="AJ257" s="43">
        <f>VLOOKUP(E257,'FILIAIS PETZ'!$A$2:$K$2000,11,0)</f>
        <v>18328118005763</v>
      </c>
      <c r="AK257" s="44">
        <v>18328118005763</v>
      </c>
    </row>
    <row r="258" spans="1:37" s="15" customFormat="1" ht="15" customHeight="1" thickBot="1" x14ac:dyDescent="0.25">
      <c r="A258" s="9">
        <v>799956</v>
      </c>
      <c r="B258" s="18">
        <f>VLOOKUP(C258,FORNECEDORES!D:E,2,0)</f>
        <v>383318</v>
      </c>
      <c r="C258" s="19" t="str">
        <f>VLOOKUP(D258,FORNECEDORES!A:D,4,0)</f>
        <v>39.498.106/0001-00</v>
      </c>
      <c r="D258" s="17" t="s">
        <v>4084</v>
      </c>
      <c r="E258" s="20" t="str">
        <f t="shared" si="19"/>
        <v>04 0060</v>
      </c>
      <c r="F258" s="59" t="s">
        <v>8625</v>
      </c>
      <c r="G258" s="21" t="str">
        <f>VLOOKUP(E258,'FILIAIS PETZ'!A:E,5,0)</f>
        <v>PETZ PACAEMBU</v>
      </c>
      <c r="H258" s="20" t="str">
        <f>VLOOKUP(E258,'FILIAIS PETZ'!A:D,4,0)</f>
        <v>PCBU-SP</v>
      </c>
      <c r="I258" s="46">
        <v>45261</v>
      </c>
      <c r="J258" s="9">
        <v>799956</v>
      </c>
      <c r="K258" s="9" t="s">
        <v>9035</v>
      </c>
      <c r="L258" s="29" t="s">
        <v>9154</v>
      </c>
      <c r="M258" s="46">
        <v>45303</v>
      </c>
      <c r="N258" s="46">
        <v>45322</v>
      </c>
      <c r="O258" s="46">
        <v>45307</v>
      </c>
      <c r="P258" s="29" t="s">
        <v>4990</v>
      </c>
      <c r="Q258" s="9" t="s">
        <v>5029</v>
      </c>
      <c r="R258" s="9" t="s">
        <v>4991</v>
      </c>
      <c r="S258" s="9" t="s">
        <v>4983</v>
      </c>
      <c r="T258" s="9" t="s">
        <v>32</v>
      </c>
      <c r="U258" s="9" t="s">
        <v>5048</v>
      </c>
      <c r="V258" s="9" t="s">
        <v>5048</v>
      </c>
      <c r="W258" s="9" t="s">
        <v>5019</v>
      </c>
      <c r="X258" s="9" t="s">
        <v>4992</v>
      </c>
      <c r="Y258" s="9"/>
      <c r="Z258" s="9" t="s">
        <v>4980</v>
      </c>
      <c r="AA258" s="9" t="s">
        <v>5007</v>
      </c>
      <c r="AB258" s="9"/>
      <c r="AC258" s="9" t="s">
        <v>5006</v>
      </c>
      <c r="AD258" s="10"/>
      <c r="AE258" s="20" t="str">
        <f>VLOOKUP(E258,'FILIAIS PETZ'!A:Q,17,0)</f>
        <v>SP2</v>
      </c>
      <c r="AF258" s="20" t="str">
        <f>VLOOKUP(E258,'FILIAIS PETZ'!A:Q,3,0)</f>
        <v>FELICIO</v>
      </c>
      <c r="AG258" s="20" t="str">
        <f>VLOOKUP(E258,'FILIAIS PETZ'!A:Q,2,0)</f>
        <v>R3</v>
      </c>
      <c r="AH258" s="75">
        <v>780</v>
      </c>
      <c r="AI258" s="68" t="s">
        <v>9150</v>
      </c>
      <c r="AJ258" s="43">
        <f>VLOOKUP(E258,'FILIAIS PETZ'!$A$2:$K$2000,11,0)</f>
        <v>18328118006220</v>
      </c>
      <c r="AK258" s="44">
        <v>18328118006220</v>
      </c>
    </row>
    <row r="259" spans="1:37" s="15" customFormat="1" ht="15" customHeight="1" thickBot="1" x14ac:dyDescent="0.25">
      <c r="A259" s="9">
        <v>799972</v>
      </c>
      <c r="B259" s="18">
        <f>VLOOKUP(C259,FORNECEDORES!D:E,2,0)</f>
        <v>383318</v>
      </c>
      <c r="C259" s="19" t="str">
        <f>VLOOKUP(D259,FORNECEDORES!A:D,4,0)</f>
        <v>39.498.106/0001-00</v>
      </c>
      <c r="D259" s="17" t="s">
        <v>4084</v>
      </c>
      <c r="E259" s="20" t="str">
        <f t="shared" si="19"/>
        <v>04 0125</v>
      </c>
      <c r="F259" s="59" t="s">
        <v>8981</v>
      </c>
      <c r="G259" s="21" t="str">
        <f>VLOOKUP(E259,'FILIAIS PETZ'!A:E,5,0)</f>
        <v>PETZ CERRO CORA</v>
      </c>
      <c r="H259" s="20" t="str">
        <f>VLOOKUP(E259,'FILIAIS PETZ'!A:D,4,0)</f>
        <v>CORA-SP</v>
      </c>
      <c r="I259" s="46">
        <v>45261</v>
      </c>
      <c r="J259" s="9">
        <v>799972</v>
      </c>
      <c r="K259" s="9" t="s">
        <v>9035</v>
      </c>
      <c r="L259" s="29" t="s">
        <v>9155</v>
      </c>
      <c r="M259" s="46">
        <v>45301</v>
      </c>
      <c r="N259" s="46">
        <v>45322</v>
      </c>
      <c r="O259" s="46">
        <v>45303</v>
      </c>
      <c r="P259" s="29" t="s">
        <v>4990</v>
      </c>
      <c r="Q259" s="9" t="s">
        <v>5029</v>
      </c>
      <c r="R259" s="9" t="s">
        <v>4991</v>
      </c>
      <c r="S259" s="9" t="s">
        <v>4983</v>
      </c>
      <c r="T259" s="9" t="s">
        <v>32</v>
      </c>
      <c r="U259" s="9" t="s">
        <v>5048</v>
      </c>
      <c r="V259" s="9" t="s">
        <v>5048</v>
      </c>
      <c r="W259" s="9" t="s">
        <v>5019</v>
      </c>
      <c r="X259" s="9" t="s">
        <v>4992</v>
      </c>
      <c r="Y259" s="9"/>
      <c r="Z259" s="9" t="s">
        <v>4980</v>
      </c>
      <c r="AA259" s="9" t="s">
        <v>5007</v>
      </c>
      <c r="AB259" s="9"/>
      <c r="AC259" s="9" t="s">
        <v>5006</v>
      </c>
      <c r="AD259" s="10"/>
      <c r="AE259" s="20" t="str">
        <f>VLOOKUP(E259,'FILIAIS PETZ'!A:Q,17,0)</f>
        <v>SP7</v>
      </c>
      <c r="AF259" s="20" t="str">
        <f>VLOOKUP(E259,'FILIAIS PETZ'!A:Q,3,0)</f>
        <v>FELICIO</v>
      </c>
      <c r="AG259" s="20" t="str">
        <f>VLOOKUP(E259,'FILIAIS PETZ'!A:Q,2,0)</f>
        <v>R3</v>
      </c>
      <c r="AH259" s="75">
        <v>970</v>
      </c>
      <c r="AI259" s="68" t="s">
        <v>9150</v>
      </c>
      <c r="AJ259" s="43">
        <f>VLOOKUP(E259,'FILIAIS PETZ'!$A$2:$K$2000,11,0)</f>
        <v>18328118013600</v>
      </c>
      <c r="AK259" s="44">
        <v>18328118013600</v>
      </c>
    </row>
    <row r="260" spans="1:37" s="15" customFormat="1" ht="15" customHeight="1" thickBot="1" x14ac:dyDescent="0.25">
      <c r="A260" s="9">
        <v>799978</v>
      </c>
      <c r="B260" s="18">
        <f>VLOOKUP(C260,FORNECEDORES!D:E,2,0)</f>
        <v>383318</v>
      </c>
      <c r="C260" s="19" t="str">
        <f>VLOOKUP(D260,FORNECEDORES!A:D,4,0)</f>
        <v>39.498.106/0001-00</v>
      </c>
      <c r="D260" s="17" t="s">
        <v>4084</v>
      </c>
      <c r="E260" s="20" t="str">
        <f t="shared" si="19"/>
        <v>04 0011</v>
      </c>
      <c r="F260" s="59" t="s">
        <v>8976</v>
      </c>
      <c r="G260" s="21" t="str">
        <f>VLOOKUP(E260,'FILIAIS PETZ'!A:E,5,0)</f>
        <v>PETZ AUGUSTA</v>
      </c>
      <c r="H260" s="20" t="str">
        <f>VLOOKUP(E260,'FILIAIS PETZ'!A:D,4,0)</f>
        <v>AUGT-SP</v>
      </c>
      <c r="I260" s="46">
        <v>45261</v>
      </c>
      <c r="J260" s="9">
        <v>799978</v>
      </c>
      <c r="K260" s="9" t="s">
        <v>9035</v>
      </c>
      <c r="L260" s="29" t="s">
        <v>9156</v>
      </c>
      <c r="M260" s="46">
        <v>45303</v>
      </c>
      <c r="N260" s="46">
        <v>45322</v>
      </c>
      <c r="O260" s="46">
        <v>45307</v>
      </c>
      <c r="P260" s="29" t="s">
        <v>4990</v>
      </c>
      <c r="Q260" s="9" t="s">
        <v>5029</v>
      </c>
      <c r="R260" s="9" t="s">
        <v>4991</v>
      </c>
      <c r="S260" s="9" t="s">
        <v>4983</v>
      </c>
      <c r="T260" s="9" t="s">
        <v>32</v>
      </c>
      <c r="U260" s="9" t="s">
        <v>5048</v>
      </c>
      <c r="V260" s="9" t="s">
        <v>5048</v>
      </c>
      <c r="W260" s="9" t="s">
        <v>5019</v>
      </c>
      <c r="X260" s="9" t="s">
        <v>4992</v>
      </c>
      <c r="Y260" s="9"/>
      <c r="Z260" s="9" t="s">
        <v>4980</v>
      </c>
      <c r="AA260" s="9" t="s">
        <v>5007</v>
      </c>
      <c r="AB260" s="9"/>
      <c r="AC260" s="9" t="s">
        <v>5006</v>
      </c>
      <c r="AD260" s="10"/>
      <c r="AE260" s="20" t="str">
        <f>VLOOKUP(E260,'FILIAIS PETZ'!A:Q,17,0)</f>
        <v>SP2</v>
      </c>
      <c r="AF260" s="20" t="str">
        <f>VLOOKUP(E260,'FILIAIS PETZ'!A:Q,3,0)</f>
        <v>FELICIO</v>
      </c>
      <c r="AG260" s="20" t="str">
        <f>VLOOKUP(E260,'FILIAIS PETZ'!A:Q,2,0)</f>
        <v>R3</v>
      </c>
      <c r="AH260" s="75">
        <v>1280</v>
      </c>
      <c r="AI260" s="68" t="s">
        <v>9150</v>
      </c>
      <c r="AJ260" s="43">
        <f>VLOOKUP(E260,'FILIAIS PETZ'!$A$2:$K$2000,11,0)</f>
        <v>18328118001776</v>
      </c>
      <c r="AK260" s="44">
        <v>18328118001776</v>
      </c>
    </row>
    <row r="261" spans="1:37" s="15" customFormat="1" ht="15" customHeight="1" thickBot="1" x14ac:dyDescent="0.25">
      <c r="A261" s="9">
        <v>799979</v>
      </c>
      <c r="B261" s="18">
        <f>VLOOKUP(C261,FORNECEDORES!D:E,2,0)</f>
        <v>383318</v>
      </c>
      <c r="C261" s="19" t="str">
        <f>VLOOKUP(D261,FORNECEDORES!A:D,4,0)</f>
        <v>39.498.106/0001-00</v>
      </c>
      <c r="D261" s="17" t="s">
        <v>4084</v>
      </c>
      <c r="E261" s="20" t="str">
        <f t="shared" si="19"/>
        <v>04 0208</v>
      </c>
      <c r="F261" s="59" t="s">
        <v>8975</v>
      </c>
      <c r="G261" s="21" t="str">
        <f>VLOOKUP(E261,'FILIAIS PETZ'!A:E,5,0)</f>
        <v>PETZ AVENIDA ANGELICA</v>
      </c>
      <c r="H261" s="20" t="str">
        <f>VLOOKUP(E261,'FILIAIS PETZ'!A:D,4,0)</f>
        <v>ANGL-SP</v>
      </c>
      <c r="I261" s="46">
        <v>45261</v>
      </c>
      <c r="J261" s="9">
        <v>799979</v>
      </c>
      <c r="K261" s="9" t="s">
        <v>9035</v>
      </c>
      <c r="L261" s="29" t="s">
        <v>9157</v>
      </c>
      <c r="M261" s="46">
        <v>45303</v>
      </c>
      <c r="N261" s="46">
        <v>45322</v>
      </c>
      <c r="O261" s="46">
        <v>45307</v>
      </c>
      <c r="P261" s="29" t="s">
        <v>4990</v>
      </c>
      <c r="Q261" s="9" t="s">
        <v>5029</v>
      </c>
      <c r="R261" s="9" t="s">
        <v>4991</v>
      </c>
      <c r="S261" s="9" t="s">
        <v>4983</v>
      </c>
      <c r="T261" s="9" t="s">
        <v>32</v>
      </c>
      <c r="U261" s="9" t="s">
        <v>5048</v>
      </c>
      <c r="V261" s="9" t="s">
        <v>5048</v>
      </c>
      <c r="W261" s="9" t="s">
        <v>5019</v>
      </c>
      <c r="X261" s="9" t="s">
        <v>4992</v>
      </c>
      <c r="Y261" s="9"/>
      <c r="Z261" s="9" t="s">
        <v>4980</v>
      </c>
      <c r="AA261" s="9" t="s">
        <v>5007</v>
      </c>
      <c r="AB261" s="9"/>
      <c r="AC261" s="9" t="s">
        <v>5006</v>
      </c>
      <c r="AD261" s="10"/>
      <c r="AE261" s="20" t="str">
        <f>VLOOKUP(E261,'FILIAIS PETZ'!A:Q,17,0)</f>
        <v>SP2</v>
      </c>
      <c r="AF261" s="20" t="str">
        <f>VLOOKUP(E261,'FILIAIS PETZ'!A:Q,3,0)</f>
        <v>FELICIO</v>
      </c>
      <c r="AG261" s="20" t="str">
        <f>VLOOKUP(E261,'FILIAIS PETZ'!A:Q,2,0)</f>
        <v>R3</v>
      </c>
      <c r="AH261" s="75">
        <v>780</v>
      </c>
      <c r="AI261" s="68" t="s">
        <v>9150</v>
      </c>
      <c r="AJ261" s="43">
        <f>VLOOKUP(E261,'FILIAIS PETZ'!$A$2:$K$2000,11,0)</f>
        <v>18328118019551</v>
      </c>
      <c r="AK261" s="44">
        <v>18328118019551</v>
      </c>
    </row>
    <row r="262" spans="1:37" s="15" customFormat="1" ht="15" customHeight="1" thickBot="1" x14ac:dyDescent="0.25">
      <c r="A262" s="9">
        <v>799981</v>
      </c>
      <c r="B262" s="18">
        <f>VLOOKUP(C262,FORNECEDORES!D:E,2,0)</f>
        <v>383318</v>
      </c>
      <c r="C262" s="19" t="str">
        <f>VLOOKUP(D262,FORNECEDORES!A:D,4,0)</f>
        <v>39.498.106/0001-00</v>
      </c>
      <c r="D262" s="17" t="s">
        <v>4084</v>
      </c>
      <c r="E262" s="20" t="str">
        <f t="shared" si="19"/>
        <v>04 0010</v>
      </c>
      <c r="F262" s="59" t="s">
        <v>8983</v>
      </c>
      <c r="G262" s="21" t="str">
        <f>VLOOKUP(E262,'FILIAIS PETZ'!A:E,5,0)</f>
        <v>PETZ SANTA CECILIA</v>
      </c>
      <c r="H262" s="20" t="str">
        <f>VLOOKUP(E262,'FILIAIS PETZ'!A:D,4,0)</f>
        <v>STCE-SP</v>
      </c>
      <c r="I262" s="46">
        <v>45261</v>
      </c>
      <c r="J262" s="9">
        <v>799981</v>
      </c>
      <c r="K262" s="9" t="s">
        <v>9035</v>
      </c>
      <c r="L262" s="29" t="s">
        <v>9158</v>
      </c>
      <c r="M262" s="46">
        <v>45303</v>
      </c>
      <c r="N262" s="46">
        <v>45322</v>
      </c>
      <c r="O262" s="46">
        <v>45306</v>
      </c>
      <c r="P262" s="29" t="s">
        <v>4990</v>
      </c>
      <c r="Q262" s="9" t="s">
        <v>5029</v>
      </c>
      <c r="R262" s="9" t="s">
        <v>4991</v>
      </c>
      <c r="S262" s="9" t="s">
        <v>4983</v>
      </c>
      <c r="T262" s="9" t="s">
        <v>32</v>
      </c>
      <c r="U262" s="9" t="s">
        <v>5048</v>
      </c>
      <c r="V262" s="9" t="s">
        <v>5048</v>
      </c>
      <c r="W262" s="9" t="s">
        <v>5019</v>
      </c>
      <c r="X262" s="9" t="s">
        <v>4992</v>
      </c>
      <c r="Y262" s="9"/>
      <c r="Z262" s="9" t="s">
        <v>4980</v>
      </c>
      <c r="AA262" s="9" t="s">
        <v>5007</v>
      </c>
      <c r="AB262" s="9"/>
      <c r="AC262" s="9" t="s">
        <v>5006</v>
      </c>
      <c r="AD262" s="10"/>
      <c r="AE262" s="20" t="str">
        <f>VLOOKUP(E262,'FILIAIS PETZ'!A:Q,17,0)</f>
        <v>SP2</v>
      </c>
      <c r="AF262" s="20" t="str">
        <f>VLOOKUP(E262,'FILIAIS PETZ'!A:Q,3,0)</f>
        <v>FELICIO</v>
      </c>
      <c r="AG262" s="20" t="str">
        <f>VLOOKUP(E262,'FILIAIS PETZ'!A:Q,2,0)</f>
        <v>R3</v>
      </c>
      <c r="AH262" s="75">
        <v>1280</v>
      </c>
      <c r="AI262" s="68" t="s">
        <v>9150</v>
      </c>
      <c r="AJ262" s="43">
        <f>VLOOKUP(E262,'FILIAIS PETZ'!$A$2:$K$2000,11,0)</f>
        <v>18328118001938</v>
      </c>
      <c r="AK262" s="44">
        <v>18328118001938</v>
      </c>
    </row>
    <row r="263" spans="1:37" s="15" customFormat="1" ht="15" customHeight="1" thickBot="1" x14ac:dyDescent="0.25">
      <c r="A263" s="9">
        <v>800001</v>
      </c>
      <c r="B263" s="18">
        <f>VLOOKUP(C263,FORNECEDORES!D:E,2,0)</f>
        <v>530375</v>
      </c>
      <c r="C263" s="19" t="str">
        <f>VLOOKUP(D263,FORNECEDORES!A:D,4,0)</f>
        <v>23.080.842/0001-04</v>
      </c>
      <c r="D263" s="17" t="s">
        <v>4370</v>
      </c>
      <c r="E263" s="20" t="str">
        <f t="shared" si="19"/>
        <v>04 0135</v>
      </c>
      <c r="F263" s="59" t="s">
        <v>8712</v>
      </c>
      <c r="G263" s="21" t="str">
        <f>VLOOKUP(E263,'FILIAIS PETZ'!A:E,5,0)</f>
        <v>PETZ CARREFOUR ANCHIETA</v>
      </c>
      <c r="H263" s="20" t="str">
        <f>VLOOKUP(E263,'FILIAIS PETZ'!A:D,4,0)</f>
        <v>ANCH-SP</v>
      </c>
      <c r="I263" s="46">
        <v>45261</v>
      </c>
      <c r="J263" s="9">
        <v>800001</v>
      </c>
      <c r="K263" s="9" t="s">
        <v>9035</v>
      </c>
      <c r="L263" s="29" t="s">
        <v>9159</v>
      </c>
      <c r="M263" s="46">
        <v>45340</v>
      </c>
      <c r="N263" s="46">
        <v>45406</v>
      </c>
      <c r="O263" s="46">
        <v>45385</v>
      </c>
      <c r="P263" s="29" t="s">
        <v>4990</v>
      </c>
      <c r="Q263" s="9" t="s">
        <v>5029</v>
      </c>
      <c r="R263" s="9" t="s">
        <v>4991</v>
      </c>
      <c r="S263" s="9" t="s">
        <v>4983</v>
      </c>
      <c r="T263" s="9" t="s">
        <v>32</v>
      </c>
      <c r="U263" s="9" t="s">
        <v>5048</v>
      </c>
      <c r="V263" s="9" t="s">
        <v>5048</v>
      </c>
      <c r="W263" s="9" t="s">
        <v>5019</v>
      </c>
      <c r="X263" s="9" t="s">
        <v>4985</v>
      </c>
      <c r="Y263" s="9"/>
      <c r="Z263" s="9" t="s">
        <v>4980</v>
      </c>
      <c r="AA263" s="9" t="s">
        <v>5007</v>
      </c>
      <c r="AB263" s="9"/>
      <c r="AC263" s="9" t="s">
        <v>5006</v>
      </c>
      <c r="AD263" s="10"/>
      <c r="AE263" s="20" t="str">
        <f>VLOOKUP(E263,'FILIAIS PETZ'!A:Q,17,0)</f>
        <v>SP3</v>
      </c>
      <c r="AF263" s="20" t="str">
        <f>VLOOKUP(E263,'FILIAIS PETZ'!A:Q,3,0)</f>
        <v>FELICIO</v>
      </c>
      <c r="AG263" s="20" t="str">
        <f>VLOOKUP(E263,'FILIAIS PETZ'!A:Q,2,0)</f>
        <v>R3</v>
      </c>
      <c r="AH263" s="75">
        <v>850</v>
      </c>
      <c r="AI263" s="68" t="s">
        <v>9141</v>
      </c>
      <c r="AJ263" s="43">
        <f>VLOOKUP(E263,'FILIAIS PETZ'!$A$2:$K$2000,11,0)</f>
        <v>18328118012549</v>
      </c>
      <c r="AK263" s="44">
        <v>18328118012549</v>
      </c>
    </row>
    <row r="264" spans="1:37" s="15" customFormat="1" ht="15" customHeight="1" thickBot="1" x14ac:dyDescent="0.25">
      <c r="A264" s="9">
        <v>800004</v>
      </c>
      <c r="B264" s="18">
        <f>VLOOKUP(C264,FORNECEDORES!D:E,2,0)</f>
        <v>530375</v>
      </c>
      <c r="C264" s="19" t="str">
        <f>VLOOKUP(D264,FORNECEDORES!A:D,4,0)</f>
        <v>23.080.842/0001-04</v>
      </c>
      <c r="D264" s="17" t="s">
        <v>4370</v>
      </c>
      <c r="E264" s="20" t="str">
        <f t="shared" si="19"/>
        <v>04 0024</v>
      </c>
      <c r="F264" s="28" t="s">
        <v>8626</v>
      </c>
      <c r="G264" s="21" t="str">
        <f>VLOOKUP(E264,'FILIAIS PETZ'!A:E,5,0)</f>
        <v>PETZ DIADEMA</v>
      </c>
      <c r="H264" s="20" t="str">
        <f>VLOOKUP(E264,'FILIAIS PETZ'!A:D,4,0)</f>
        <v>DDMA-SP</v>
      </c>
      <c r="I264" s="46">
        <v>45261</v>
      </c>
      <c r="J264" s="9">
        <v>800004</v>
      </c>
      <c r="K264" s="9" t="s">
        <v>9035</v>
      </c>
      <c r="L264" s="29" t="s">
        <v>9160</v>
      </c>
      <c r="M264" s="46">
        <v>45340</v>
      </c>
      <c r="N264" s="46">
        <v>45406</v>
      </c>
      <c r="O264" s="46">
        <v>45385</v>
      </c>
      <c r="P264" s="29" t="s">
        <v>4990</v>
      </c>
      <c r="Q264" s="9" t="s">
        <v>5029</v>
      </c>
      <c r="R264" s="9" t="s">
        <v>4991</v>
      </c>
      <c r="S264" s="9" t="s">
        <v>4983</v>
      </c>
      <c r="T264" s="9" t="s">
        <v>32</v>
      </c>
      <c r="U264" s="9" t="s">
        <v>5048</v>
      </c>
      <c r="V264" s="9" t="s">
        <v>5048</v>
      </c>
      <c r="W264" s="9" t="s">
        <v>5019</v>
      </c>
      <c r="X264" s="9" t="s">
        <v>4985</v>
      </c>
      <c r="Y264" s="9"/>
      <c r="Z264" s="9" t="s">
        <v>4980</v>
      </c>
      <c r="AA264" s="9" t="s">
        <v>5007</v>
      </c>
      <c r="AB264" s="9"/>
      <c r="AC264" s="9" t="s">
        <v>5006</v>
      </c>
      <c r="AD264" s="10"/>
      <c r="AE264" s="20" t="str">
        <f>VLOOKUP(E264,'FILIAIS PETZ'!A:Q,17,0)</f>
        <v>SP3</v>
      </c>
      <c r="AF264" s="20" t="str">
        <f>VLOOKUP(E264,'FILIAIS PETZ'!A:Q,3,0)</f>
        <v>FELICIO</v>
      </c>
      <c r="AG264" s="20" t="str">
        <f>VLOOKUP(E264,'FILIAIS PETZ'!A:Q,2,0)</f>
        <v>R3</v>
      </c>
      <c r="AH264" s="75">
        <v>850</v>
      </c>
      <c r="AI264" s="68" t="s">
        <v>9141</v>
      </c>
      <c r="AJ264" s="43">
        <f>VLOOKUP(E264,'FILIAIS PETZ'!$A$2:$K$2000,11,0)</f>
        <v>18328118000966</v>
      </c>
      <c r="AK264" s="44">
        <v>18328118000966</v>
      </c>
    </row>
    <row r="265" spans="1:37" s="15" customFormat="1" ht="15" customHeight="1" thickBot="1" x14ac:dyDescent="0.25">
      <c r="A265" s="9">
        <v>800006</v>
      </c>
      <c r="B265" s="18">
        <f>VLOOKUP(C265,FORNECEDORES!D:E,2,0)</f>
        <v>530375</v>
      </c>
      <c r="C265" s="19" t="str">
        <f>VLOOKUP(D265,FORNECEDORES!A:D,4,0)</f>
        <v>23.080.842/0001-04</v>
      </c>
      <c r="D265" s="17" t="s">
        <v>4370</v>
      </c>
      <c r="E265" s="20" t="str">
        <f t="shared" si="19"/>
        <v>04 0069</v>
      </c>
      <c r="F265" s="59" t="s">
        <v>8968</v>
      </c>
      <c r="G265" s="21" t="str">
        <f>VLOOKUP(E265,'FILIAIS PETZ'!A:E,5,0)</f>
        <v>PETZ GIOVANNI PIRELLI</v>
      </c>
      <c r="H265" s="20" t="str">
        <f>VLOOKUP(E265,'FILIAIS PETZ'!A:D,4,0)</f>
        <v>GPIR-SP</v>
      </c>
      <c r="I265" s="46">
        <v>45261</v>
      </c>
      <c r="J265" s="9">
        <v>800006</v>
      </c>
      <c r="K265" s="9" t="s">
        <v>9035</v>
      </c>
      <c r="L265" s="29" t="s">
        <v>9161</v>
      </c>
      <c r="M265" s="46">
        <v>45340</v>
      </c>
      <c r="N265" s="46">
        <v>45406</v>
      </c>
      <c r="O265" s="46">
        <v>45385</v>
      </c>
      <c r="P265" s="29" t="s">
        <v>4990</v>
      </c>
      <c r="Q265" s="9" t="s">
        <v>5029</v>
      </c>
      <c r="R265" s="9" t="s">
        <v>4991</v>
      </c>
      <c r="S265" s="9" t="s">
        <v>4983</v>
      </c>
      <c r="T265" s="9" t="s">
        <v>32</v>
      </c>
      <c r="U265" s="9" t="s">
        <v>5048</v>
      </c>
      <c r="V265" s="9" t="s">
        <v>5048</v>
      </c>
      <c r="W265" s="9" t="s">
        <v>5019</v>
      </c>
      <c r="X265" s="9" t="s">
        <v>4985</v>
      </c>
      <c r="Y265" s="9"/>
      <c r="Z265" s="9" t="s">
        <v>4980</v>
      </c>
      <c r="AA265" s="9" t="s">
        <v>5007</v>
      </c>
      <c r="AB265" s="9"/>
      <c r="AC265" s="9" t="s">
        <v>5006</v>
      </c>
      <c r="AD265" s="10"/>
      <c r="AE265" s="20" t="str">
        <f>VLOOKUP(E265,'FILIAIS PETZ'!A:Q,17,0)</f>
        <v>SP3</v>
      </c>
      <c r="AF265" s="20" t="str">
        <f>VLOOKUP(E265,'FILIAIS PETZ'!A:Q,3,0)</f>
        <v>FELICIO</v>
      </c>
      <c r="AG265" s="20" t="str">
        <f>VLOOKUP(E265,'FILIAIS PETZ'!A:Q,2,0)</f>
        <v>R3</v>
      </c>
      <c r="AH265" s="75">
        <v>850</v>
      </c>
      <c r="AI265" s="68" t="s">
        <v>9141</v>
      </c>
      <c r="AJ265" s="43">
        <f>VLOOKUP(E265,'FILIAIS PETZ'!$A$2:$K$2000,11,0)</f>
        <v>18328118006905</v>
      </c>
      <c r="AK265" s="44">
        <v>18328118006905</v>
      </c>
    </row>
    <row r="266" spans="1:37" s="15" customFormat="1" ht="15" customHeight="1" thickBot="1" x14ac:dyDescent="0.25">
      <c r="A266" s="9">
        <v>800007</v>
      </c>
      <c r="B266" s="18">
        <f>VLOOKUP(C266,FORNECEDORES!D:E,2,0)</f>
        <v>530375</v>
      </c>
      <c r="C266" s="19" t="str">
        <f>VLOOKUP(D266,FORNECEDORES!A:D,4,0)</f>
        <v>23.080.842/0001-04</v>
      </c>
      <c r="D266" s="17" t="s">
        <v>4370</v>
      </c>
      <c r="E266" s="20" t="str">
        <f t="shared" si="19"/>
        <v>04 0138</v>
      </c>
      <c r="F266" s="59" t="s">
        <v>8627</v>
      </c>
      <c r="G266" s="21" t="str">
        <f>VLOOKUP(E266,'FILIAIS PETZ'!A:E,5,0)</f>
        <v>PETZ JOÃO FIRMINO</v>
      </c>
      <c r="H266" s="20" t="str">
        <f>VLOOKUP(E266,'FILIAIS PETZ'!A:D,4,0)</f>
        <v>JFIR-SP</v>
      </c>
      <c r="I266" s="46">
        <v>45261</v>
      </c>
      <c r="J266" s="9">
        <v>800007</v>
      </c>
      <c r="K266" s="9" t="s">
        <v>9035</v>
      </c>
      <c r="L266" s="29" t="s">
        <v>9162</v>
      </c>
      <c r="M266" s="46">
        <v>45340</v>
      </c>
      <c r="N266" s="46">
        <v>45406</v>
      </c>
      <c r="O266" s="46">
        <v>45385</v>
      </c>
      <c r="P266" s="29" t="s">
        <v>4990</v>
      </c>
      <c r="Q266" s="9" t="s">
        <v>5029</v>
      </c>
      <c r="R266" s="9" t="s">
        <v>4991</v>
      </c>
      <c r="S266" s="9" t="s">
        <v>4983</v>
      </c>
      <c r="T266" s="9" t="s">
        <v>32</v>
      </c>
      <c r="U266" s="9" t="s">
        <v>5048</v>
      </c>
      <c r="V266" s="9" t="s">
        <v>5048</v>
      </c>
      <c r="W266" s="9" t="s">
        <v>5019</v>
      </c>
      <c r="X266" s="9" t="s">
        <v>4985</v>
      </c>
      <c r="Y266" s="9"/>
      <c r="Z266" s="9" t="s">
        <v>4980</v>
      </c>
      <c r="AA266" s="9" t="s">
        <v>5007</v>
      </c>
      <c r="AB266" s="9"/>
      <c r="AC266" s="9" t="s">
        <v>5006</v>
      </c>
      <c r="AD266" s="10"/>
      <c r="AE266" s="20" t="str">
        <f>VLOOKUP(E266,'FILIAIS PETZ'!A:Q,17,0)</f>
        <v>SP3</v>
      </c>
      <c r="AF266" s="20" t="str">
        <f>VLOOKUP(E266,'FILIAIS PETZ'!A:Q,3,0)</f>
        <v>FELICIO</v>
      </c>
      <c r="AG266" s="20" t="str">
        <f>VLOOKUP(E266,'FILIAIS PETZ'!A:Q,2,0)</f>
        <v>R3</v>
      </c>
      <c r="AH266" s="75">
        <v>850</v>
      </c>
      <c r="AI266" s="68" t="s">
        <v>9141</v>
      </c>
      <c r="AJ266" s="43">
        <f>VLOOKUP(E266,'FILIAIS PETZ'!$A$2:$K$2000,11,0)</f>
        <v>18328118012972</v>
      </c>
      <c r="AK266" s="44">
        <v>18328118012972</v>
      </c>
    </row>
    <row r="267" spans="1:37" s="15" customFormat="1" ht="15" customHeight="1" thickBot="1" x14ac:dyDescent="0.25">
      <c r="A267" s="9">
        <v>800009</v>
      </c>
      <c r="B267" s="18">
        <f>VLOOKUP(C267,FORNECEDORES!D:E,2,0)</f>
        <v>530375</v>
      </c>
      <c r="C267" s="19" t="str">
        <f>VLOOKUP(D267,FORNECEDORES!A:D,4,0)</f>
        <v>23.080.842/0001-04</v>
      </c>
      <c r="D267" s="17" t="s">
        <v>4370</v>
      </c>
      <c r="E267" s="20" t="str">
        <f t="shared" si="19"/>
        <v>04 0181</v>
      </c>
      <c r="F267" s="59" t="s">
        <v>8969</v>
      </c>
      <c r="G267" s="21" t="str">
        <f>VLOOKUP(E267,'FILIAIS PETZ'!A:E,5,0)</f>
        <v>PETZ MAUA SHOPPING</v>
      </c>
      <c r="H267" s="20" t="str">
        <f>VLOOKUP(E267,'FILIAIS PETZ'!A:D,4,0)</f>
        <v>MAUA-SP</v>
      </c>
      <c r="I267" s="46">
        <v>45261</v>
      </c>
      <c r="J267" s="9">
        <v>800009</v>
      </c>
      <c r="K267" s="9" t="s">
        <v>9035</v>
      </c>
      <c r="L267" s="29" t="s">
        <v>9163</v>
      </c>
      <c r="M267" s="46">
        <v>45340</v>
      </c>
      <c r="N267" s="46">
        <v>45406</v>
      </c>
      <c r="O267" s="46">
        <v>45385</v>
      </c>
      <c r="P267" s="29" t="s">
        <v>4990</v>
      </c>
      <c r="Q267" s="9" t="s">
        <v>5029</v>
      </c>
      <c r="R267" s="9" t="s">
        <v>4991</v>
      </c>
      <c r="S267" s="9" t="s">
        <v>4983</v>
      </c>
      <c r="T267" s="9" t="s">
        <v>32</v>
      </c>
      <c r="U267" s="9" t="s">
        <v>5048</v>
      </c>
      <c r="V267" s="9" t="s">
        <v>5048</v>
      </c>
      <c r="W267" s="9" t="s">
        <v>5019</v>
      </c>
      <c r="X267" s="9" t="s">
        <v>4985</v>
      </c>
      <c r="Y267" s="9"/>
      <c r="Z267" s="9" t="s">
        <v>4980</v>
      </c>
      <c r="AA267" s="9" t="s">
        <v>5007</v>
      </c>
      <c r="AB267" s="9"/>
      <c r="AC267" s="9" t="s">
        <v>5006</v>
      </c>
      <c r="AD267" s="10"/>
      <c r="AE267" s="20" t="str">
        <f>VLOOKUP(E267,'FILIAIS PETZ'!A:Q,17,0)</f>
        <v>SP3</v>
      </c>
      <c r="AF267" s="20" t="str">
        <f>VLOOKUP(E267,'FILIAIS PETZ'!A:Q,3,0)</f>
        <v>FELICIO</v>
      </c>
      <c r="AG267" s="20" t="str">
        <f>VLOOKUP(E267,'FILIAIS PETZ'!A:Q,2,0)</f>
        <v>R3</v>
      </c>
      <c r="AH267" s="75">
        <v>850</v>
      </c>
      <c r="AI267" s="68" t="s">
        <v>9141</v>
      </c>
      <c r="AJ267" s="43">
        <f>VLOOKUP(E267,'FILIAIS PETZ'!$A$2:$K$2000,11,0)</f>
        <v>18328118016617</v>
      </c>
      <c r="AK267" s="44">
        <v>18328118016617</v>
      </c>
    </row>
    <row r="268" spans="1:37" s="15" customFormat="1" ht="15" customHeight="1" thickBot="1" x14ac:dyDescent="0.25">
      <c r="A268" s="9">
        <v>800010</v>
      </c>
      <c r="B268" s="18">
        <f>VLOOKUP(C268,FORNECEDORES!D:E,2,0)</f>
        <v>530375</v>
      </c>
      <c r="C268" s="19" t="str">
        <f>VLOOKUP(D268,FORNECEDORES!A:D,4,0)</f>
        <v>23.080.842/0001-04</v>
      </c>
      <c r="D268" s="17" t="s">
        <v>4370</v>
      </c>
      <c r="E268" s="20" t="str">
        <f t="shared" si="19"/>
        <v>04 0068</v>
      </c>
      <c r="F268" s="59" t="s">
        <v>8958</v>
      </c>
      <c r="G268" s="21" t="str">
        <f>VLOOKUP(E268,'FILIAIS PETZ'!A:E,5,0)</f>
        <v>PETZ PEREIRA BARRETO</v>
      </c>
      <c r="H268" s="20" t="str">
        <f>VLOOKUP(E268,'FILIAIS PETZ'!A:D,4,0)</f>
        <v>PBAR-SP</v>
      </c>
      <c r="I268" s="46">
        <v>45261</v>
      </c>
      <c r="J268" s="9">
        <v>800010</v>
      </c>
      <c r="K268" s="9" t="s">
        <v>9035</v>
      </c>
      <c r="L268" s="29" t="s">
        <v>9164</v>
      </c>
      <c r="M268" s="46">
        <v>45340</v>
      </c>
      <c r="N268" s="46">
        <v>45406</v>
      </c>
      <c r="O268" s="46">
        <v>45385</v>
      </c>
      <c r="P268" s="29" t="s">
        <v>4990</v>
      </c>
      <c r="Q268" s="9" t="s">
        <v>5029</v>
      </c>
      <c r="R268" s="9" t="s">
        <v>4991</v>
      </c>
      <c r="S268" s="9" t="s">
        <v>4983</v>
      </c>
      <c r="T268" s="9" t="s">
        <v>32</v>
      </c>
      <c r="U268" s="9" t="s">
        <v>5048</v>
      </c>
      <c r="V268" s="9" t="s">
        <v>5048</v>
      </c>
      <c r="W268" s="9" t="s">
        <v>5019</v>
      </c>
      <c r="X268" s="9" t="s">
        <v>4985</v>
      </c>
      <c r="Y268" s="9"/>
      <c r="Z268" s="9" t="s">
        <v>4980</v>
      </c>
      <c r="AA268" s="9" t="s">
        <v>5007</v>
      </c>
      <c r="AB268" s="9"/>
      <c r="AC268" s="9" t="s">
        <v>5006</v>
      </c>
      <c r="AD268" s="10"/>
      <c r="AE268" s="20" t="str">
        <f>VLOOKUP(E268,'FILIAIS PETZ'!A:Q,17,0)</f>
        <v>SP3</v>
      </c>
      <c r="AF268" s="20" t="str">
        <f>VLOOKUP(E268,'FILIAIS PETZ'!A:Q,3,0)</f>
        <v>FELICIO</v>
      </c>
      <c r="AG268" s="20" t="str">
        <f>VLOOKUP(E268,'FILIAIS PETZ'!A:Q,2,0)</f>
        <v>R3</v>
      </c>
      <c r="AH268" s="75">
        <v>850</v>
      </c>
      <c r="AI268" s="68" t="s">
        <v>9141</v>
      </c>
      <c r="AJ268" s="43">
        <f>VLOOKUP(E268,'FILIAIS PETZ'!$A$2:$K$2000,11,0)</f>
        <v>18328118007111</v>
      </c>
      <c r="AK268" s="44">
        <v>18328118007111</v>
      </c>
    </row>
    <row r="269" spans="1:37" s="15" customFormat="1" ht="15" customHeight="1" thickBot="1" x14ac:dyDescent="0.25">
      <c r="A269" s="9">
        <v>800011</v>
      </c>
      <c r="B269" s="18">
        <f>VLOOKUP(C269,FORNECEDORES!D:E,2,0)</f>
        <v>530375</v>
      </c>
      <c r="C269" s="19" t="str">
        <f>VLOOKUP(D269,FORNECEDORES!A:D,4,0)</f>
        <v>23.080.842/0001-04</v>
      </c>
      <c r="D269" s="17" t="s">
        <v>4370</v>
      </c>
      <c r="E269" s="20" t="str">
        <f t="shared" si="19"/>
        <v>04 0116</v>
      </c>
      <c r="F269" s="59" t="s">
        <v>8970</v>
      </c>
      <c r="G269" s="21" t="str">
        <f>VLOOKUP(E269,'FILIAIS PETZ'!A:E,5,0)</f>
        <v>PETZ SANTO ANDRE DOM PEDRO</v>
      </c>
      <c r="H269" s="20" t="str">
        <f>VLOOKUP(E269,'FILIAIS PETZ'!A:D,4,0)</f>
        <v>SADP-SP</v>
      </c>
      <c r="I269" s="46">
        <v>45261</v>
      </c>
      <c r="J269" s="9">
        <v>800011</v>
      </c>
      <c r="K269" s="9" t="s">
        <v>9035</v>
      </c>
      <c r="L269" s="29" t="s">
        <v>9165</v>
      </c>
      <c r="M269" s="46">
        <v>45340</v>
      </c>
      <c r="N269" s="46">
        <v>45406</v>
      </c>
      <c r="O269" s="46">
        <v>45385</v>
      </c>
      <c r="P269" s="29" t="s">
        <v>4990</v>
      </c>
      <c r="Q269" s="9" t="s">
        <v>5029</v>
      </c>
      <c r="R269" s="9" t="s">
        <v>4991</v>
      </c>
      <c r="S269" s="9" t="s">
        <v>4983</v>
      </c>
      <c r="T269" s="9" t="s">
        <v>32</v>
      </c>
      <c r="U269" s="9" t="s">
        <v>5048</v>
      </c>
      <c r="V269" s="9" t="s">
        <v>5048</v>
      </c>
      <c r="W269" s="9" t="s">
        <v>5019</v>
      </c>
      <c r="X269" s="9" t="s">
        <v>4985</v>
      </c>
      <c r="Y269" s="9"/>
      <c r="Z269" s="9" t="s">
        <v>4980</v>
      </c>
      <c r="AA269" s="9" t="s">
        <v>5007</v>
      </c>
      <c r="AB269" s="9"/>
      <c r="AC269" s="9" t="s">
        <v>5006</v>
      </c>
      <c r="AD269" s="10"/>
      <c r="AE269" s="20" t="str">
        <f>VLOOKUP(E269,'FILIAIS PETZ'!A:Q,17,0)</f>
        <v>SP3</v>
      </c>
      <c r="AF269" s="20" t="str">
        <f>VLOOKUP(E269,'FILIAIS PETZ'!A:Q,3,0)</f>
        <v>FELICIO</v>
      </c>
      <c r="AG269" s="20" t="str">
        <f>VLOOKUP(E269,'FILIAIS PETZ'!A:Q,2,0)</f>
        <v>R3</v>
      </c>
      <c r="AH269" s="75">
        <v>850</v>
      </c>
      <c r="AI269" s="68" t="s">
        <v>9141</v>
      </c>
      <c r="AJ269" s="43">
        <f>VLOOKUP(E269,'FILIAIS PETZ'!$A$2:$K$2000,11,0)</f>
        <v>18328118011062</v>
      </c>
      <c r="AK269" s="44">
        <v>18328118011062</v>
      </c>
    </row>
    <row r="270" spans="1:37" s="15" customFormat="1" ht="15" customHeight="1" thickBot="1" x14ac:dyDescent="0.25">
      <c r="A270" s="9">
        <v>800012</v>
      </c>
      <c r="B270" s="18">
        <f>VLOOKUP(C270,FORNECEDORES!D:E,2,0)</f>
        <v>530375</v>
      </c>
      <c r="C270" s="19" t="str">
        <f>VLOOKUP(D270,FORNECEDORES!A:D,4,0)</f>
        <v>23.080.842/0001-04</v>
      </c>
      <c r="D270" s="17" t="s">
        <v>4370</v>
      </c>
      <c r="E270" s="20" t="str">
        <f t="shared" si="19"/>
        <v>04 0003</v>
      </c>
      <c r="F270" s="59" t="s">
        <v>8971</v>
      </c>
      <c r="G270" s="21" t="str">
        <f>VLOOKUP(E270,'FILIAIS PETZ'!A:E,5,0)</f>
        <v>PETZ SAO BERNARDO</v>
      </c>
      <c r="H270" s="20" t="str">
        <f>VLOOKUP(E270,'FILIAIS PETZ'!A:D,4,0)</f>
        <v>SBCA-SP</v>
      </c>
      <c r="I270" s="46">
        <v>45261</v>
      </c>
      <c r="J270" s="9">
        <v>800012</v>
      </c>
      <c r="K270" s="9" t="s">
        <v>9035</v>
      </c>
      <c r="L270" s="29" t="s">
        <v>9166</v>
      </c>
      <c r="M270" s="46">
        <v>45340</v>
      </c>
      <c r="N270" s="46">
        <v>45406</v>
      </c>
      <c r="O270" s="46">
        <v>45385</v>
      </c>
      <c r="P270" s="29" t="s">
        <v>4990</v>
      </c>
      <c r="Q270" s="9" t="s">
        <v>5029</v>
      </c>
      <c r="R270" s="9" t="s">
        <v>4991</v>
      </c>
      <c r="S270" s="9" t="s">
        <v>4983</v>
      </c>
      <c r="T270" s="9" t="s">
        <v>32</v>
      </c>
      <c r="U270" s="9" t="s">
        <v>5048</v>
      </c>
      <c r="V270" s="9" t="s">
        <v>5048</v>
      </c>
      <c r="W270" s="9" t="s">
        <v>5019</v>
      </c>
      <c r="X270" s="9" t="s">
        <v>4985</v>
      </c>
      <c r="Y270" s="9"/>
      <c r="Z270" s="9" t="s">
        <v>4980</v>
      </c>
      <c r="AA270" s="9" t="s">
        <v>5007</v>
      </c>
      <c r="AB270" s="9"/>
      <c r="AC270" s="9" t="s">
        <v>5006</v>
      </c>
      <c r="AD270" s="10"/>
      <c r="AE270" s="20" t="str">
        <f>VLOOKUP(E270,'FILIAIS PETZ'!A:Q,17,0)</f>
        <v>SP3</v>
      </c>
      <c r="AF270" s="20" t="str">
        <f>VLOOKUP(E270,'FILIAIS PETZ'!A:Q,3,0)</f>
        <v>FELICIO</v>
      </c>
      <c r="AG270" s="20" t="str">
        <f>VLOOKUP(E270,'FILIAIS PETZ'!A:Q,2,0)</f>
        <v>R3</v>
      </c>
      <c r="AH270" s="75">
        <v>850</v>
      </c>
      <c r="AI270" s="68" t="s">
        <v>9141</v>
      </c>
      <c r="AJ270" s="43">
        <f>VLOOKUP(E270,'FILIAIS PETZ'!$A$2:$K$2000,11,0)</f>
        <v>18328118002152</v>
      </c>
      <c r="AK270" s="44">
        <v>18328118002152</v>
      </c>
    </row>
    <row r="271" spans="1:37" s="15" customFormat="1" ht="15" customHeight="1" thickBot="1" x14ac:dyDescent="0.25">
      <c r="A271" s="9">
        <v>800014</v>
      </c>
      <c r="B271" s="18">
        <f>VLOOKUP(C271,FORNECEDORES!D:E,2,0)</f>
        <v>530375</v>
      </c>
      <c r="C271" s="19" t="str">
        <f>VLOOKUP(D271,FORNECEDORES!A:D,4,0)</f>
        <v>23.080.842/0001-04</v>
      </c>
      <c r="D271" s="17" t="s">
        <v>4370</v>
      </c>
      <c r="E271" s="20" t="str">
        <f t="shared" si="19"/>
        <v>04 0017</v>
      </c>
      <c r="F271" s="59" t="s">
        <v>8713</v>
      </c>
      <c r="G271" s="21" t="str">
        <f>VLOOKUP(E271,'FILIAIS PETZ'!A:E,5,0)</f>
        <v>PETZ CARREFOUR SAO CAETANO</v>
      </c>
      <c r="H271" s="20" t="str">
        <f>VLOOKUP(E271,'FILIAIS PETZ'!A:D,4,0)</f>
        <v>SCSU-SP</v>
      </c>
      <c r="I271" s="46">
        <v>45261</v>
      </c>
      <c r="J271" s="9">
        <v>800014</v>
      </c>
      <c r="K271" s="9" t="s">
        <v>9035</v>
      </c>
      <c r="L271" s="29" t="s">
        <v>9167</v>
      </c>
      <c r="M271" s="46">
        <v>45340</v>
      </c>
      <c r="N271" s="46">
        <v>45406</v>
      </c>
      <c r="O271" s="46">
        <v>45385</v>
      </c>
      <c r="P271" s="29" t="s">
        <v>4990</v>
      </c>
      <c r="Q271" s="9" t="s">
        <v>5029</v>
      </c>
      <c r="R271" s="9" t="s">
        <v>4991</v>
      </c>
      <c r="S271" s="9" t="s">
        <v>4983</v>
      </c>
      <c r="T271" s="9" t="s">
        <v>32</v>
      </c>
      <c r="U271" s="9" t="s">
        <v>5048</v>
      </c>
      <c r="V271" s="9" t="s">
        <v>5048</v>
      </c>
      <c r="W271" s="9" t="s">
        <v>5019</v>
      </c>
      <c r="X271" s="9" t="s">
        <v>4985</v>
      </c>
      <c r="Y271" s="9"/>
      <c r="Z271" s="9" t="s">
        <v>4980</v>
      </c>
      <c r="AA271" s="9" t="s">
        <v>5007</v>
      </c>
      <c r="AB271" s="9"/>
      <c r="AC271" s="9" t="s">
        <v>5006</v>
      </c>
      <c r="AD271" s="10"/>
      <c r="AE271" s="20" t="str">
        <f>VLOOKUP(E271,'FILIAIS PETZ'!A:Q,17,0)</f>
        <v>SP3</v>
      </c>
      <c r="AF271" s="20" t="str">
        <f>VLOOKUP(E271,'FILIAIS PETZ'!A:Q,3,0)</f>
        <v>FELICIO</v>
      </c>
      <c r="AG271" s="20" t="str">
        <f>VLOOKUP(E271,'FILIAIS PETZ'!A:Q,2,0)</f>
        <v>R3</v>
      </c>
      <c r="AH271" s="75">
        <v>850</v>
      </c>
      <c r="AI271" s="68" t="s">
        <v>9141</v>
      </c>
      <c r="AJ271" s="43">
        <f>VLOOKUP(E271,'FILIAIS PETZ'!$A$2:$K$2000,11,0)</f>
        <v>18328118000532</v>
      </c>
      <c r="AK271" s="44">
        <v>18328118000532</v>
      </c>
    </row>
    <row r="272" spans="1:37" s="15" customFormat="1" ht="15" customHeight="1" thickBot="1" x14ac:dyDescent="0.25">
      <c r="A272" s="9">
        <v>800015</v>
      </c>
      <c r="B272" s="18">
        <f>VLOOKUP(C272,FORNECEDORES!D:E,2,0)</f>
        <v>530375</v>
      </c>
      <c r="C272" s="19" t="str">
        <f>VLOOKUP(D272,FORNECEDORES!A:D,4,0)</f>
        <v>23.080.842/0001-04</v>
      </c>
      <c r="D272" s="17" t="s">
        <v>4370</v>
      </c>
      <c r="E272" s="20" t="str">
        <f t="shared" si="19"/>
        <v>04 0258</v>
      </c>
      <c r="F272" s="59" t="s">
        <v>8972</v>
      </c>
      <c r="G272" s="21" t="str">
        <f>VLOOKUP(E272,'FILIAIS PETZ'!A:E,5,0)</f>
        <v xml:space="preserve">PETZ SHOPPING GRAND PLAZA </v>
      </c>
      <c r="H272" s="20" t="str">
        <f>VLOOKUP(E272,'FILIAIS PETZ'!A:D,4,0)</f>
        <v>SGPZ-SP</v>
      </c>
      <c r="I272" s="46">
        <v>45261</v>
      </c>
      <c r="J272" s="9">
        <v>800015</v>
      </c>
      <c r="K272" s="9" t="s">
        <v>9035</v>
      </c>
      <c r="L272" s="29" t="s">
        <v>9168</v>
      </c>
      <c r="M272" s="46">
        <v>45340</v>
      </c>
      <c r="N272" s="46">
        <v>45406</v>
      </c>
      <c r="O272" s="46">
        <v>45385</v>
      </c>
      <c r="P272" s="29" t="s">
        <v>4990</v>
      </c>
      <c r="Q272" s="9" t="s">
        <v>5029</v>
      </c>
      <c r="R272" s="9" t="s">
        <v>4991</v>
      </c>
      <c r="S272" s="9" t="s">
        <v>4983</v>
      </c>
      <c r="T272" s="9" t="s">
        <v>32</v>
      </c>
      <c r="U272" s="9" t="s">
        <v>5048</v>
      </c>
      <c r="V272" s="9" t="s">
        <v>5048</v>
      </c>
      <c r="W272" s="9" t="s">
        <v>5019</v>
      </c>
      <c r="X272" s="9" t="s">
        <v>4985</v>
      </c>
      <c r="Y272" s="9"/>
      <c r="Z272" s="9" t="s">
        <v>4980</v>
      </c>
      <c r="AA272" s="9" t="s">
        <v>5007</v>
      </c>
      <c r="AB272" s="9"/>
      <c r="AC272" s="9" t="s">
        <v>5006</v>
      </c>
      <c r="AD272" s="10"/>
      <c r="AE272" s="20" t="str">
        <f>VLOOKUP(E272,'FILIAIS PETZ'!A:Q,17,0)</f>
        <v>SP3</v>
      </c>
      <c r="AF272" s="20" t="str">
        <f>VLOOKUP(E272,'FILIAIS PETZ'!A:Q,3,0)</f>
        <v>FELICIO</v>
      </c>
      <c r="AG272" s="20" t="str">
        <f>VLOOKUP(E272,'FILIAIS PETZ'!A:Q,2,0)</f>
        <v>R3</v>
      </c>
      <c r="AH272" s="75">
        <v>850</v>
      </c>
      <c r="AI272" s="68" t="s">
        <v>9141</v>
      </c>
      <c r="AJ272" s="43" t="str">
        <f>VLOOKUP(E272,'FILIAIS PETZ'!$A$2:$K$2000,11,0)</f>
        <v>18.328.118/0249-89</v>
      </c>
      <c r="AK272" s="44" t="s">
        <v>9091</v>
      </c>
    </row>
    <row r="273" spans="1:37" s="15" customFormat="1" ht="15" customHeight="1" thickBot="1" x14ac:dyDescent="0.25">
      <c r="A273" s="9">
        <v>800017</v>
      </c>
      <c r="B273" s="18">
        <f>VLOOKUP(C273,FORNECEDORES!D:E,2,0)</f>
        <v>530375</v>
      </c>
      <c r="C273" s="19" t="str">
        <f>VLOOKUP(D273,FORNECEDORES!A:D,4,0)</f>
        <v>23.080.842/0001-04</v>
      </c>
      <c r="D273" s="17" t="s">
        <v>4370</v>
      </c>
      <c r="E273" s="20" t="str">
        <f t="shared" si="19"/>
        <v>04 0243</v>
      </c>
      <c r="F273" s="59" t="s">
        <v>8973</v>
      </c>
      <c r="G273" s="21" t="str">
        <f>VLOOKUP(E273,'FILIAIS PETZ'!A:E,5,0)</f>
        <v>PETZ SHOPPING GOLDEN SQUARE</v>
      </c>
      <c r="H273" s="20" t="str">
        <f>VLOOKUP(E273,'FILIAIS PETZ'!A:D,4,0)</f>
        <v>SGSQ-SP</v>
      </c>
      <c r="I273" s="46">
        <v>45261</v>
      </c>
      <c r="J273" s="9">
        <v>800017</v>
      </c>
      <c r="K273" s="9" t="s">
        <v>9035</v>
      </c>
      <c r="L273" s="29" t="s">
        <v>9169</v>
      </c>
      <c r="M273" s="46">
        <v>45340</v>
      </c>
      <c r="N273" s="46">
        <v>45406</v>
      </c>
      <c r="O273" s="46">
        <v>45385</v>
      </c>
      <c r="P273" s="29" t="s">
        <v>4990</v>
      </c>
      <c r="Q273" s="9" t="s">
        <v>5029</v>
      </c>
      <c r="R273" s="9" t="s">
        <v>4991</v>
      </c>
      <c r="S273" s="9" t="s">
        <v>4983</v>
      </c>
      <c r="T273" s="9" t="s">
        <v>32</v>
      </c>
      <c r="U273" s="9" t="s">
        <v>5048</v>
      </c>
      <c r="V273" s="9" t="s">
        <v>5048</v>
      </c>
      <c r="W273" s="9" t="s">
        <v>5019</v>
      </c>
      <c r="X273" s="9" t="s">
        <v>4985</v>
      </c>
      <c r="Y273" s="9"/>
      <c r="Z273" s="9" t="s">
        <v>4980</v>
      </c>
      <c r="AA273" s="9" t="s">
        <v>5007</v>
      </c>
      <c r="AB273" s="9"/>
      <c r="AC273" s="9" t="s">
        <v>5006</v>
      </c>
      <c r="AD273" s="10"/>
      <c r="AE273" s="20" t="str">
        <f>VLOOKUP(E273,'FILIAIS PETZ'!A:Q,17,0)</f>
        <v>SP3</v>
      </c>
      <c r="AF273" s="20" t="str">
        <f>VLOOKUP(E273,'FILIAIS PETZ'!A:Q,3,0)</f>
        <v>FELICIO</v>
      </c>
      <c r="AG273" s="20" t="str">
        <f>VLOOKUP(E273,'FILIAIS PETZ'!A:Q,2,0)</f>
        <v>R3</v>
      </c>
      <c r="AH273" s="75">
        <v>850</v>
      </c>
      <c r="AI273" s="68" t="s">
        <v>9141</v>
      </c>
      <c r="AJ273" s="43" t="str">
        <f>VLOOKUP(E273,'FILIAIS PETZ'!$A$2:$K$2000,11,0)</f>
        <v>18.328.118/0229-35</v>
      </c>
      <c r="AK273" s="44" t="s">
        <v>9061</v>
      </c>
    </row>
    <row r="274" spans="1:37" s="15" customFormat="1" ht="15" customHeight="1" thickBot="1" x14ac:dyDescent="0.25">
      <c r="A274" s="9">
        <v>800018</v>
      </c>
      <c r="B274" s="18">
        <f>VLOOKUP(C274,FORNECEDORES!D:E,2,0)</f>
        <v>530375</v>
      </c>
      <c r="C274" s="19" t="str">
        <f>VLOOKUP(D274,FORNECEDORES!A:D,4,0)</f>
        <v>23.080.842/0001-04</v>
      </c>
      <c r="D274" s="17" t="s">
        <v>4370</v>
      </c>
      <c r="E274" s="20" t="str">
        <f t="shared" si="19"/>
        <v>04 0044</v>
      </c>
      <c r="F274" s="59" t="s">
        <v>8974</v>
      </c>
      <c r="G274" s="21" t="str">
        <f>VLOOKUP(E274,'FILIAIS PETZ'!A:E,5,0)</f>
        <v>PETZ SANTO ANDRE</v>
      </c>
      <c r="H274" s="20" t="str">
        <f>VLOOKUP(E274,'FILIAIS PETZ'!A:D,4,0)</f>
        <v>STAD-SP</v>
      </c>
      <c r="I274" s="46">
        <v>45261</v>
      </c>
      <c r="J274" s="9">
        <v>800018</v>
      </c>
      <c r="K274" s="9" t="s">
        <v>9035</v>
      </c>
      <c r="L274" s="29" t="s">
        <v>9170</v>
      </c>
      <c r="M274" s="46">
        <v>45340</v>
      </c>
      <c r="N274" s="46">
        <v>45406</v>
      </c>
      <c r="O274" s="46">
        <v>45385</v>
      </c>
      <c r="P274" s="29" t="s">
        <v>4990</v>
      </c>
      <c r="Q274" s="9" t="s">
        <v>5029</v>
      </c>
      <c r="R274" s="9" t="s">
        <v>4991</v>
      </c>
      <c r="S274" s="9" t="s">
        <v>4983</v>
      </c>
      <c r="T274" s="9" t="s">
        <v>32</v>
      </c>
      <c r="U274" s="9" t="s">
        <v>5048</v>
      </c>
      <c r="V274" s="9" t="s">
        <v>5048</v>
      </c>
      <c r="W274" s="9" t="s">
        <v>5019</v>
      </c>
      <c r="X274" s="9" t="s">
        <v>4985</v>
      </c>
      <c r="Y274" s="9"/>
      <c r="Z274" s="9" t="s">
        <v>4980</v>
      </c>
      <c r="AA274" s="9" t="s">
        <v>5007</v>
      </c>
      <c r="AB274" s="9"/>
      <c r="AC274" s="9" t="s">
        <v>5006</v>
      </c>
      <c r="AD274" s="10"/>
      <c r="AE274" s="20" t="str">
        <f>VLOOKUP(E274,'FILIAIS PETZ'!A:Q,17,0)</f>
        <v>SP3</v>
      </c>
      <c r="AF274" s="20" t="str">
        <f>VLOOKUP(E274,'FILIAIS PETZ'!A:Q,3,0)</f>
        <v>FELICIO</v>
      </c>
      <c r="AG274" s="20" t="str">
        <f>VLOOKUP(E274,'FILIAIS PETZ'!A:Q,2,0)</f>
        <v>R3</v>
      </c>
      <c r="AH274" s="75">
        <v>850</v>
      </c>
      <c r="AI274" s="68" t="s">
        <v>9141</v>
      </c>
      <c r="AJ274" s="43">
        <f>VLOOKUP(E274,'FILIAIS PETZ'!$A$2:$K$2000,11,0)</f>
        <v>18328118004600</v>
      </c>
      <c r="AK274" s="44">
        <v>18328118004600</v>
      </c>
    </row>
    <row r="275" spans="1:37" s="15" customFormat="1" ht="15" customHeight="1" thickBot="1" x14ac:dyDescent="0.25">
      <c r="A275" s="9">
        <v>800065</v>
      </c>
      <c r="B275" s="18">
        <f>VLOOKUP(C275,FORNECEDORES!D:E,2,0)</f>
        <v>40460</v>
      </c>
      <c r="C275" s="19" t="str">
        <f>VLOOKUP(D275,FORNECEDORES!A:D,4,0)</f>
        <v>30.515.748/0001-98</v>
      </c>
      <c r="D275" s="17" t="s">
        <v>2732</v>
      </c>
      <c r="E275" s="20" t="str">
        <f t="shared" si="19"/>
        <v>04 0010</v>
      </c>
      <c r="F275" s="59" t="s">
        <v>8983</v>
      </c>
      <c r="G275" s="21" t="str">
        <f>VLOOKUP(E275,'FILIAIS PETZ'!A:E,5,0)</f>
        <v>PETZ SANTA CECILIA</v>
      </c>
      <c r="H275" s="20" t="str">
        <f>VLOOKUP(E275,'FILIAIS PETZ'!A:D,4,0)</f>
        <v>STCE-SP</v>
      </c>
      <c r="I275" s="46">
        <v>45261</v>
      </c>
      <c r="J275" s="9">
        <v>800065</v>
      </c>
      <c r="K275" s="9" t="s">
        <v>9035</v>
      </c>
      <c r="L275" s="29" t="s">
        <v>6271</v>
      </c>
      <c r="M275" s="46">
        <v>45296</v>
      </c>
      <c r="N275" s="46">
        <v>45322</v>
      </c>
      <c r="O275" s="46">
        <v>45301</v>
      </c>
      <c r="P275" s="29" t="s">
        <v>4990</v>
      </c>
      <c r="Q275" s="9" t="s">
        <v>5029</v>
      </c>
      <c r="R275" s="9" t="s">
        <v>4991</v>
      </c>
      <c r="S275" s="9" t="s">
        <v>4983</v>
      </c>
      <c r="T275" s="9" t="s">
        <v>32</v>
      </c>
      <c r="U275" s="9" t="s">
        <v>5048</v>
      </c>
      <c r="V275" s="9" t="s">
        <v>5048</v>
      </c>
      <c r="W275" s="9" t="s">
        <v>5119</v>
      </c>
      <c r="X275" s="9" t="s">
        <v>4985</v>
      </c>
      <c r="Y275" s="9"/>
      <c r="Z275" s="9" t="s">
        <v>4980</v>
      </c>
      <c r="AA275" s="9" t="s">
        <v>5007</v>
      </c>
      <c r="AB275" s="9"/>
      <c r="AC275" s="9" t="s">
        <v>5006</v>
      </c>
      <c r="AD275" s="10"/>
      <c r="AE275" s="20" t="str">
        <f>VLOOKUP(E275,'FILIAIS PETZ'!A:Q,17,0)</f>
        <v>SP2</v>
      </c>
      <c r="AF275" s="20" t="str">
        <f>VLOOKUP(E275,'FILIAIS PETZ'!A:Q,3,0)</f>
        <v>FELICIO</v>
      </c>
      <c r="AG275" s="20" t="str">
        <f>VLOOKUP(E275,'FILIAIS PETZ'!A:Q,2,0)</f>
        <v>R3</v>
      </c>
      <c r="AH275" s="75">
        <v>980</v>
      </c>
      <c r="AI275" s="68" t="s">
        <v>9171</v>
      </c>
      <c r="AJ275" s="43">
        <f>VLOOKUP(E275,'FILIAIS PETZ'!$A$2:$K$2000,11,0)</f>
        <v>18328118001938</v>
      </c>
      <c r="AK275" s="44">
        <v>18328118001938</v>
      </c>
    </row>
    <row r="276" spans="1:37" s="15" customFormat="1" ht="15" customHeight="1" thickBot="1" x14ac:dyDescent="0.25">
      <c r="A276" s="9">
        <v>800067</v>
      </c>
      <c r="B276" s="18">
        <f>VLOOKUP(C276,FORNECEDORES!D:E,2,0)</f>
        <v>40460</v>
      </c>
      <c r="C276" s="19" t="str">
        <f>VLOOKUP(D276,FORNECEDORES!A:D,4,0)</f>
        <v>30.515.748/0001-98</v>
      </c>
      <c r="D276" s="17" t="s">
        <v>2732</v>
      </c>
      <c r="E276" s="20" t="str">
        <f t="shared" si="19"/>
        <v>04 0067</v>
      </c>
      <c r="F276" s="59" t="s">
        <v>8611</v>
      </c>
      <c r="G276" s="21" t="str">
        <f>VLOOKUP(E276,'FILIAIS PETZ'!A:E,5,0)</f>
        <v>PETZ EXTRA RICARDO JAFET</v>
      </c>
      <c r="H276" s="20" t="str">
        <f>VLOOKUP(E276,'FILIAIS PETZ'!A:D,4,0)</f>
        <v>RJAF-SP</v>
      </c>
      <c r="I276" s="46">
        <v>45261</v>
      </c>
      <c r="J276" s="9">
        <v>800067</v>
      </c>
      <c r="K276" s="9" t="s">
        <v>9035</v>
      </c>
      <c r="L276" s="29" t="s">
        <v>6272</v>
      </c>
      <c r="M276" s="46">
        <v>45296</v>
      </c>
      <c r="N276" s="46">
        <v>45322</v>
      </c>
      <c r="O276" s="46">
        <v>45301</v>
      </c>
      <c r="P276" s="29" t="s">
        <v>4990</v>
      </c>
      <c r="Q276" s="9" t="s">
        <v>5029</v>
      </c>
      <c r="R276" s="9" t="s">
        <v>4991</v>
      </c>
      <c r="S276" s="9" t="s">
        <v>4983</v>
      </c>
      <c r="T276" s="9" t="s">
        <v>32</v>
      </c>
      <c r="U276" s="9" t="s">
        <v>5048</v>
      </c>
      <c r="V276" s="9" t="s">
        <v>5048</v>
      </c>
      <c r="W276" s="9" t="s">
        <v>5119</v>
      </c>
      <c r="X276" s="9" t="s">
        <v>4985</v>
      </c>
      <c r="Y276" s="9"/>
      <c r="Z276" s="9" t="s">
        <v>4980</v>
      </c>
      <c r="AA276" s="9" t="s">
        <v>5007</v>
      </c>
      <c r="AB276" s="9"/>
      <c r="AC276" s="9" t="s">
        <v>5006</v>
      </c>
      <c r="AD276" s="10"/>
      <c r="AE276" s="20" t="str">
        <f>VLOOKUP(E276,'FILIAIS PETZ'!A:Q,17,0)</f>
        <v>SP2</v>
      </c>
      <c r="AF276" s="20" t="str">
        <f>VLOOKUP(E276,'FILIAIS PETZ'!A:Q,3,0)</f>
        <v>FELICIO</v>
      </c>
      <c r="AG276" s="20" t="str">
        <f>VLOOKUP(E276,'FILIAIS PETZ'!A:Q,2,0)</f>
        <v>R3</v>
      </c>
      <c r="AH276" s="75">
        <v>980</v>
      </c>
      <c r="AI276" s="68" t="s">
        <v>9171</v>
      </c>
      <c r="AJ276" s="43">
        <f>VLOOKUP(E276,'FILIAIS PETZ'!$A$2:$K$2000,11,0)</f>
        <v>18328118006573</v>
      </c>
      <c r="AK276" s="44">
        <v>18328118006573</v>
      </c>
    </row>
    <row r="277" spans="1:37" s="15" customFormat="1" ht="15" customHeight="1" thickBot="1" x14ac:dyDescent="0.25">
      <c r="A277" s="9">
        <v>800068</v>
      </c>
      <c r="B277" s="18">
        <f>VLOOKUP(C277,FORNECEDORES!D:E,2,0)</f>
        <v>40460</v>
      </c>
      <c r="C277" s="19" t="str">
        <f>VLOOKUP(D277,FORNECEDORES!A:D,4,0)</f>
        <v>30.515.748/0001-98</v>
      </c>
      <c r="D277" s="17" t="s">
        <v>2732</v>
      </c>
      <c r="E277" s="20" t="str">
        <f t="shared" si="19"/>
        <v>04 0011</v>
      </c>
      <c r="F277" s="59" t="s">
        <v>8976</v>
      </c>
      <c r="G277" s="21" t="str">
        <f>VLOOKUP(E277,'FILIAIS PETZ'!A:E,5,0)</f>
        <v>PETZ AUGUSTA</v>
      </c>
      <c r="H277" s="20" t="str">
        <f>VLOOKUP(E277,'FILIAIS PETZ'!A:D,4,0)</f>
        <v>AUGT-SP</v>
      </c>
      <c r="I277" s="46">
        <v>45261</v>
      </c>
      <c r="J277" s="9">
        <v>800068</v>
      </c>
      <c r="K277" s="9" t="s">
        <v>9035</v>
      </c>
      <c r="L277" s="29" t="s">
        <v>6273</v>
      </c>
      <c r="M277" s="46">
        <v>45296</v>
      </c>
      <c r="N277" s="46">
        <v>45322</v>
      </c>
      <c r="O277" s="46">
        <v>45301</v>
      </c>
      <c r="P277" s="29" t="s">
        <v>4990</v>
      </c>
      <c r="Q277" s="9" t="s">
        <v>5029</v>
      </c>
      <c r="R277" s="9" t="s">
        <v>4991</v>
      </c>
      <c r="S277" s="9" t="s">
        <v>4983</v>
      </c>
      <c r="T277" s="9" t="s">
        <v>32</v>
      </c>
      <c r="U277" s="9" t="s">
        <v>5048</v>
      </c>
      <c r="V277" s="9" t="s">
        <v>5048</v>
      </c>
      <c r="W277" s="9" t="s">
        <v>5119</v>
      </c>
      <c r="X277" s="9" t="s">
        <v>4985</v>
      </c>
      <c r="Y277" s="9"/>
      <c r="Z277" s="9" t="s">
        <v>4980</v>
      </c>
      <c r="AA277" s="9" t="s">
        <v>5007</v>
      </c>
      <c r="AB277" s="9"/>
      <c r="AC277" s="9" t="s">
        <v>5006</v>
      </c>
      <c r="AD277" s="10"/>
      <c r="AE277" s="20" t="str">
        <f>VLOOKUP(E277,'FILIAIS PETZ'!A:Q,17,0)</f>
        <v>SP2</v>
      </c>
      <c r="AF277" s="20" t="str">
        <f>VLOOKUP(E277,'FILIAIS PETZ'!A:Q,3,0)</f>
        <v>FELICIO</v>
      </c>
      <c r="AG277" s="20" t="str">
        <f>VLOOKUP(E277,'FILIAIS PETZ'!A:Q,2,0)</f>
        <v>R3</v>
      </c>
      <c r="AH277" s="75">
        <v>980</v>
      </c>
      <c r="AI277" s="68" t="s">
        <v>9171</v>
      </c>
      <c r="AJ277" s="43">
        <f>VLOOKUP(E277,'FILIAIS PETZ'!$A$2:$K$2000,11,0)</f>
        <v>18328118001776</v>
      </c>
      <c r="AK277" s="44">
        <v>18328118001776</v>
      </c>
    </row>
    <row r="278" spans="1:37" s="15" customFormat="1" ht="15" customHeight="1" thickBot="1" x14ac:dyDescent="0.25">
      <c r="A278" s="9">
        <v>800072</v>
      </c>
      <c r="B278" s="18">
        <f>VLOOKUP(C278,FORNECEDORES!D:E,2,0)</f>
        <v>40460</v>
      </c>
      <c r="C278" s="19" t="str">
        <f>VLOOKUP(D278,FORNECEDORES!A:D,4,0)</f>
        <v>30.515.748/0001-98</v>
      </c>
      <c r="D278" s="17" t="s">
        <v>2732</v>
      </c>
      <c r="E278" s="20" t="str">
        <f t="shared" si="19"/>
        <v>04 0067</v>
      </c>
      <c r="F278" s="59" t="s">
        <v>8611</v>
      </c>
      <c r="G278" s="21" t="str">
        <f>VLOOKUP(E278,'FILIAIS PETZ'!A:E,5,0)</f>
        <v>PETZ EXTRA RICARDO JAFET</v>
      </c>
      <c r="H278" s="20" t="str">
        <f>VLOOKUP(E278,'FILIAIS PETZ'!A:D,4,0)</f>
        <v>RJAF-SP</v>
      </c>
      <c r="I278" s="46">
        <v>45261</v>
      </c>
      <c r="J278" s="9">
        <v>800072</v>
      </c>
      <c r="K278" s="9" t="s">
        <v>9035</v>
      </c>
      <c r="L278" s="29" t="s">
        <v>6277</v>
      </c>
      <c r="M278" s="46">
        <v>45296</v>
      </c>
      <c r="N278" s="46">
        <v>45322</v>
      </c>
      <c r="O278" s="46">
        <v>45301</v>
      </c>
      <c r="P278" s="29" t="s">
        <v>4990</v>
      </c>
      <c r="Q278" s="9" t="s">
        <v>5029</v>
      </c>
      <c r="R278" s="9" t="s">
        <v>4991</v>
      </c>
      <c r="S278" s="9" t="s">
        <v>4983</v>
      </c>
      <c r="T278" s="9" t="s">
        <v>32</v>
      </c>
      <c r="U278" s="9" t="s">
        <v>5048</v>
      </c>
      <c r="V278" s="9" t="s">
        <v>5048</v>
      </c>
      <c r="W278" s="9" t="s">
        <v>5019</v>
      </c>
      <c r="X278" s="9" t="s">
        <v>4985</v>
      </c>
      <c r="Y278" s="9"/>
      <c r="Z278" s="9" t="s">
        <v>4980</v>
      </c>
      <c r="AA278" s="9" t="s">
        <v>5007</v>
      </c>
      <c r="AB278" s="9"/>
      <c r="AC278" s="9" t="s">
        <v>5006</v>
      </c>
      <c r="AD278" s="10"/>
      <c r="AE278" s="20" t="str">
        <f>VLOOKUP(E278,'FILIAIS PETZ'!A:Q,17,0)</f>
        <v>SP2</v>
      </c>
      <c r="AF278" s="20" t="str">
        <f>VLOOKUP(E278,'FILIAIS PETZ'!A:Q,3,0)</f>
        <v>FELICIO</v>
      </c>
      <c r="AG278" s="20" t="str">
        <f>VLOOKUP(E278,'FILIAIS PETZ'!A:Q,2,0)</f>
        <v>R3</v>
      </c>
      <c r="AH278" s="75">
        <v>980</v>
      </c>
      <c r="AI278" s="68" t="s">
        <v>9172</v>
      </c>
      <c r="AJ278" s="43">
        <f>VLOOKUP(E278,'FILIAIS PETZ'!$A$2:$K$2000,11,0)</f>
        <v>18328118006573</v>
      </c>
      <c r="AK278" s="44">
        <v>18328118006573</v>
      </c>
    </row>
    <row r="279" spans="1:37" s="15" customFormat="1" ht="15" customHeight="1" thickBot="1" x14ac:dyDescent="0.25">
      <c r="A279" s="9">
        <v>800075</v>
      </c>
      <c r="B279" s="18">
        <f>VLOOKUP(C279,FORNECEDORES!D:E,2,0)</f>
        <v>40460</v>
      </c>
      <c r="C279" s="19" t="str">
        <f>VLOOKUP(D279,FORNECEDORES!A:D,4,0)</f>
        <v>30.515.748/0001-98</v>
      </c>
      <c r="D279" s="17" t="s">
        <v>2732</v>
      </c>
      <c r="E279" s="20" t="str">
        <f t="shared" si="19"/>
        <v>04 0010</v>
      </c>
      <c r="F279" s="59" t="s">
        <v>8983</v>
      </c>
      <c r="G279" s="21" t="str">
        <f>VLOOKUP(E279,'FILIAIS PETZ'!A:E,5,0)</f>
        <v>PETZ SANTA CECILIA</v>
      </c>
      <c r="H279" s="20" t="str">
        <f>VLOOKUP(E279,'FILIAIS PETZ'!A:D,4,0)</f>
        <v>STCE-SP</v>
      </c>
      <c r="I279" s="46">
        <v>45261</v>
      </c>
      <c r="J279" s="9">
        <v>800075</v>
      </c>
      <c r="K279" s="9" t="s">
        <v>9035</v>
      </c>
      <c r="L279" s="29" t="s">
        <v>6365</v>
      </c>
      <c r="M279" s="46">
        <v>45296</v>
      </c>
      <c r="N279" s="46">
        <v>45322</v>
      </c>
      <c r="O279" s="46">
        <v>45301</v>
      </c>
      <c r="P279" s="29" t="s">
        <v>4990</v>
      </c>
      <c r="Q279" s="9" t="s">
        <v>5029</v>
      </c>
      <c r="R279" s="9" t="s">
        <v>4991</v>
      </c>
      <c r="S279" s="9" t="s">
        <v>4983</v>
      </c>
      <c r="T279" s="9" t="s">
        <v>32</v>
      </c>
      <c r="U279" s="9" t="s">
        <v>5048</v>
      </c>
      <c r="V279" s="9" t="s">
        <v>5048</v>
      </c>
      <c r="W279" s="9" t="s">
        <v>5019</v>
      </c>
      <c r="X279" s="9" t="s">
        <v>4985</v>
      </c>
      <c r="Y279" s="9"/>
      <c r="Z279" s="9" t="s">
        <v>4980</v>
      </c>
      <c r="AA279" s="9" t="s">
        <v>5007</v>
      </c>
      <c r="AB279" s="9"/>
      <c r="AC279" s="9" t="s">
        <v>5006</v>
      </c>
      <c r="AD279" s="10"/>
      <c r="AE279" s="20" t="str">
        <f>VLOOKUP(E279,'FILIAIS PETZ'!A:Q,17,0)</f>
        <v>SP2</v>
      </c>
      <c r="AF279" s="20" t="str">
        <f>VLOOKUP(E279,'FILIAIS PETZ'!A:Q,3,0)</f>
        <v>FELICIO</v>
      </c>
      <c r="AG279" s="20" t="str">
        <f>VLOOKUP(E279,'FILIAIS PETZ'!A:Q,2,0)</f>
        <v>R3</v>
      </c>
      <c r="AH279" s="75">
        <v>980</v>
      </c>
      <c r="AI279" s="68" t="s">
        <v>9172</v>
      </c>
      <c r="AJ279" s="43">
        <f>VLOOKUP(E279,'FILIAIS PETZ'!$A$2:$K$2000,11,0)</f>
        <v>18328118001938</v>
      </c>
      <c r="AK279" s="44">
        <v>18328118001938</v>
      </c>
    </row>
    <row r="280" spans="1:37" s="15" customFormat="1" ht="15" customHeight="1" thickBot="1" x14ac:dyDescent="0.25">
      <c r="A280" s="9">
        <v>800080</v>
      </c>
      <c r="B280" s="18">
        <f>VLOOKUP(C280,FORNECEDORES!D:E,2,0)</f>
        <v>40460</v>
      </c>
      <c r="C280" s="19" t="str">
        <f>VLOOKUP(D280,FORNECEDORES!A:D,4,0)</f>
        <v>30.515.748/0001-98</v>
      </c>
      <c r="D280" s="17" t="s">
        <v>2732</v>
      </c>
      <c r="E280" s="20" t="str">
        <f t="shared" si="19"/>
        <v>04 0011</v>
      </c>
      <c r="F280" s="59" t="s">
        <v>8976</v>
      </c>
      <c r="G280" s="21" t="str">
        <f>VLOOKUP(E280,'FILIAIS PETZ'!A:E,5,0)</f>
        <v>PETZ AUGUSTA</v>
      </c>
      <c r="H280" s="20" t="str">
        <f>VLOOKUP(E280,'FILIAIS PETZ'!A:D,4,0)</f>
        <v>AUGT-SP</v>
      </c>
      <c r="I280" s="46">
        <v>45261</v>
      </c>
      <c r="J280" s="9">
        <v>800080</v>
      </c>
      <c r="K280" s="9" t="s">
        <v>9035</v>
      </c>
      <c r="L280" s="29" t="s">
        <v>6368</v>
      </c>
      <c r="M280" s="46">
        <v>45296</v>
      </c>
      <c r="N280" s="46">
        <v>45322</v>
      </c>
      <c r="O280" s="46">
        <v>45301</v>
      </c>
      <c r="P280" s="29" t="s">
        <v>4990</v>
      </c>
      <c r="Q280" s="9" t="s">
        <v>5029</v>
      </c>
      <c r="R280" s="9" t="s">
        <v>4991</v>
      </c>
      <c r="S280" s="9" t="s">
        <v>4983</v>
      </c>
      <c r="T280" s="9" t="s">
        <v>32</v>
      </c>
      <c r="U280" s="9" t="s">
        <v>5048</v>
      </c>
      <c r="V280" s="9" t="s">
        <v>5048</v>
      </c>
      <c r="W280" s="9" t="s">
        <v>5019</v>
      </c>
      <c r="X280" s="9" t="s">
        <v>4985</v>
      </c>
      <c r="Y280" s="9"/>
      <c r="Z280" s="9" t="s">
        <v>4980</v>
      </c>
      <c r="AA280" s="9" t="s">
        <v>5007</v>
      </c>
      <c r="AB280" s="9"/>
      <c r="AC280" s="9" t="s">
        <v>5006</v>
      </c>
      <c r="AD280" s="10"/>
      <c r="AE280" s="20" t="str">
        <f>VLOOKUP(E280,'FILIAIS PETZ'!A:Q,17,0)</f>
        <v>SP2</v>
      </c>
      <c r="AF280" s="20" t="str">
        <f>VLOOKUP(E280,'FILIAIS PETZ'!A:Q,3,0)</f>
        <v>FELICIO</v>
      </c>
      <c r="AG280" s="20" t="str">
        <f>VLOOKUP(E280,'FILIAIS PETZ'!A:Q,2,0)</f>
        <v>R3</v>
      </c>
      <c r="AH280" s="75">
        <v>980</v>
      </c>
      <c r="AI280" s="68" t="s">
        <v>9172</v>
      </c>
      <c r="AJ280" s="43">
        <f>VLOOKUP(E280,'FILIAIS PETZ'!$A$2:$K$2000,11,0)</f>
        <v>18328118001776</v>
      </c>
      <c r="AK280" s="44">
        <v>18328118001776</v>
      </c>
    </row>
    <row r="281" spans="1:37" s="15" customFormat="1" ht="15" customHeight="1" thickBot="1" x14ac:dyDescent="0.25">
      <c r="A281" s="9">
        <v>800085</v>
      </c>
      <c r="B281" s="18">
        <f>VLOOKUP(C281,FORNECEDORES!D:E,2,0)</f>
        <v>40460</v>
      </c>
      <c r="C281" s="19" t="str">
        <f>VLOOKUP(D281,FORNECEDORES!A:D,4,0)</f>
        <v>30.515.748/0001-98</v>
      </c>
      <c r="D281" s="17" t="s">
        <v>2732</v>
      </c>
      <c r="E281" s="20" t="str">
        <f t="shared" si="19"/>
        <v>04 0019</v>
      </c>
      <c r="F281" s="59" t="s">
        <v>8977</v>
      </c>
      <c r="G281" s="21" t="str">
        <f>VLOOKUP(E281,'FILIAIS PETZ'!A:E,5,0)</f>
        <v>PETZ BUTANTA</v>
      </c>
      <c r="H281" s="20" t="str">
        <f>VLOOKUP(E281,'FILIAIS PETZ'!A:D,4,0)</f>
        <v>BTTA-SP</v>
      </c>
      <c r="I281" s="46">
        <v>45261</v>
      </c>
      <c r="J281" s="9">
        <v>800085</v>
      </c>
      <c r="K281" s="9" t="s">
        <v>9035</v>
      </c>
      <c r="L281" s="29" t="s">
        <v>6371</v>
      </c>
      <c r="M281" s="46">
        <v>45296</v>
      </c>
      <c r="N281" s="46">
        <v>45322</v>
      </c>
      <c r="O281" s="46">
        <v>45301</v>
      </c>
      <c r="P281" s="29" t="s">
        <v>4990</v>
      </c>
      <c r="Q281" s="9" t="s">
        <v>5029</v>
      </c>
      <c r="R281" s="9" t="s">
        <v>4991</v>
      </c>
      <c r="S281" s="9" t="s">
        <v>4983</v>
      </c>
      <c r="T281" s="9" t="s">
        <v>32</v>
      </c>
      <c r="U281" s="9" t="s">
        <v>5048</v>
      </c>
      <c r="V281" s="9" t="s">
        <v>5048</v>
      </c>
      <c r="W281" s="9" t="s">
        <v>5019</v>
      </c>
      <c r="X281" s="9" t="s">
        <v>4985</v>
      </c>
      <c r="Y281" s="9"/>
      <c r="Z281" s="9" t="s">
        <v>4980</v>
      </c>
      <c r="AA281" s="9" t="s">
        <v>5007</v>
      </c>
      <c r="AB281" s="9"/>
      <c r="AC281" s="9" t="s">
        <v>5006</v>
      </c>
      <c r="AD281" s="10"/>
      <c r="AE281" s="20" t="str">
        <f>VLOOKUP(E281,'FILIAIS PETZ'!A:Q,17,0)</f>
        <v>SP2</v>
      </c>
      <c r="AF281" s="20" t="str">
        <f>VLOOKUP(E281,'FILIAIS PETZ'!A:Q,3,0)</f>
        <v>FELICIO</v>
      </c>
      <c r="AG281" s="20" t="str">
        <f>VLOOKUP(E281,'FILIAIS PETZ'!A:Q,2,0)</f>
        <v>R3</v>
      </c>
      <c r="AH281" s="75">
        <v>980</v>
      </c>
      <c r="AI281" s="68" t="s">
        <v>9172</v>
      </c>
      <c r="AJ281" s="43">
        <f>VLOOKUP(E281,'FILIAIS PETZ'!$A$2:$K$2000,11,0)</f>
        <v>18328118000885</v>
      </c>
      <c r="AK281" s="44">
        <v>18328118000885</v>
      </c>
    </row>
    <row r="282" spans="1:37" s="15" customFormat="1" ht="15" customHeight="1" thickBot="1" x14ac:dyDescent="0.25">
      <c r="A282" s="9">
        <v>800086</v>
      </c>
      <c r="B282" s="18">
        <f>VLOOKUP(C282,FORNECEDORES!D:E,2,0)</f>
        <v>40460</v>
      </c>
      <c r="C282" s="19" t="str">
        <f>VLOOKUP(D282,FORNECEDORES!A:D,4,0)</f>
        <v>30.515.748/0001-98</v>
      </c>
      <c r="D282" s="17" t="s">
        <v>2732</v>
      </c>
      <c r="E282" s="20" t="str">
        <f t="shared" si="19"/>
        <v>04 0221</v>
      </c>
      <c r="F282" s="59" t="s">
        <v>8980</v>
      </c>
      <c r="G282" s="21" t="str">
        <f>VLOOKUP(E282,'FILIAIS PETZ'!A:E,5,0)</f>
        <v>PETZ GASTAO VIDIGAL</v>
      </c>
      <c r="H282" s="20" t="str">
        <f>VLOOKUP(E282,'FILIAIS PETZ'!A:D,4,0)</f>
        <v>GVDL-SP</v>
      </c>
      <c r="I282" s="46">
        <v>45261</v>
      </c>
      <c r="J282" s="9">
        <v>800086</v>
      </c>
      <c r="K282" s="9" t="s">
        <v>9035</v>
      </c>
      <c r="L282" s="29" t="s">
        <v>6372</v>
      </c>
      <c r="M282" s="46">
        <v>45296</v>
      </c>
      <c r="N282" s="46">
        <v>45322</v>
      </c>
      <c r="O282" s="46">
        <v>45301</v>
      </c>
      <c r="P282" s="29" t="s">
        <v>4990</v>
      </c>
      <c r="Q282" s="9" t="s">
        <v>5029</v>
      </c>
      <c r="R282" s="9" t="s">
        <v>4991</v>
      </c>
      <c r="S282" s="9" t="s">
        <v>4983</v>
      </c>
      <c r="T282" s="9" t="s">
        <v>32</v>
      </c>
      <c r="U282" s="9" t="s">
        <v>5048</v>
      </c>
      <c r="V282" s="9" t="s">
        <v>5048</v>
      </c>
      <c r="W282" s="9" t="s">
        <v>5019</v>
      </c>
      <c r="X282" s="9" t="s">
        <v>4985</v>
      </c>
      <c r="Y282" s="9"/>
      <c r="Z282" s="9" t="s">
        <v>4980</v>
      </c>
      <c r="AA282" s="9" t="s">
        <v>5007</v>
      </c>
      <c r="AB282" s="9"/>
      <c r="AC282" s="9" t="s">
        <v>5006</v>
      </c>
      <c r="AD282" s="10"/>
      <c r="AE282" s="20" t="str">
        <f>VLOOKUP(E282,'FILIAIS PETZ'!A:Q,17,0)</f>
        <v>SP7</v>
      </c>
      <c r="AF282" s="20" t="str">
        <f>VLOOKUP(E282,'FILIAIS PETZ'!A:Q,3,0)</f>
        <v>FELICIO</v>
      </c>
      <c r="AG282" s="20" t="str">
        <f>VLOOKUP(E282,'FILIAIS PETZ'!A:Q,2,0)</f>
        <v>R3</v>
      </c>
      <c r="AH282" s="75">
        <v>980</v>
      </c>
      <c r="AI282" s="68" t="s">
        <v>9172</v>
      </c>
      <c r="AJ282" s="43">
        <f>VLOOKUP(E282,'FILIAIS PETZ'!$A$2:$K$2000,11,0)</f>
        <v>18328118021025</v>
      </c>
      <c r="AK282" s="44">
        <v>18328118021025</v>
      </c>
    </row>
    <row r="283" spans="1:37" s="15" customFormat="1" ht="15" customHeight="1" thickBot="1" x14ac:dyDescent="0.25">
      <c r="A283" s="9" t="s">
        <v>4980</v>
      </c>
      <c r="B283" s="18">
        <f>VLOOKUP(C283,FORNECEDORES!D:E,2,0)</f>
        <v>55666</v>
      </c>
      <c r="C283" s="19" t="str">
        <f>VLOOKUP(D283,FORNECEDORES!A:D,4,0)</f>
        <v>33.045.885/0001-02</v>
      </c>
      <c r="D283" s="17" t="s">
        <v>2848</v>
      </c>
      <c r="E283" s="20" t="str">
        <f t="shared" si="19"/>
        <v>04 0010</v>
      </c>
      <c r="F283" s="59" t="s">
        <v>8983</v>
      </c>
      <c r="G283" s="21" t="str">
        <f>VLOOKUP(E283,'FILIAIS PETZ'!A:E,5,0)</f>
        <v>PETZ SANTA CECILIA</v>
      </c>
      <c r="H283" s="20" t="str">
        <f>VLOOKUP(E283,'FILIAIS PETZ'!A:D,4,0)</f>
        <v>STCE-SP</v>
      </c>
      <c r="I283" s="46">
        <v>45261</v>
      </c>
      <c r="J283" s="9" t="s">
        <v>4980</v>
      </c>
      <c r="K283" s="9" t="s">
        <v>9035</v>
      </c>
      <c r="L283" s="29" t="s">
        <v>9173</v>
      </c>
      <c r="M283" s="46">
        <v>45309</v>
      </c>
      <c r="N283" s="46">
        <v>45406</v>
      </c>
      <c r="O283" s="46">
        <v>45392</v>
      </c>
      <c r="P283" s="29" t="s">
        <v>4998</v>
      </c>
      <c r="Q283" s="9">
        <v>3</v>
      </c>
      <c r="R283" s="9" t="s">
        <v>4991</v>
      </c>
      <c r="S283" s="9" t="s">
        <v>4983</v>
      </c>
      <c r="T283" s="9" t="s">
        <v>32</v>
      </c>
      <c r="U283" s="9">
        <v>11002</v>
      </c>
      <c r="V283" s="9">
        <v>11002</v>
      </c>
      <c r="W283" s="9"/>
      <c r="X283" s="9" t="s">
        <v>4992</v>
      </c>
      <c r="Y283" s="9"/>
      <c r="Z283" s="9" t="s">
        <v>4980</v>
      </c>
      <c r="AA283" s="9"/>
      <c r="AB283" s="9"/>
      <c r="AC283" s="9" t="s">
        <v>4999</v>
      </c>
      <c r="AD283" s="10"/>
      <c r="AE283" s="20" t="str">
        <f>VLOOKUP(E283,'FILIAIS PETZ'!A:Q,17,0)</f>
        <v>SP2</v>
      </c>
      <c r="AF283" s="20" t="str">
        <f>VLOOKUP(E283,'FILIAIS PETZ'!A:Q,3,0)</f>
        <v>FELICIO</v>
      </c>
      <c r="AG283" s="20" t="str">
        <f>VLOOKUP(E283,'FILIAIS PETZ'!A:Q,2,0)</f>
        <v>R3</v>
      </c>
      <c r="AH283" s="75">
        <v>1250</v>
      </c>
      <c r="AI283" s="68" t="s">
        <v>5111</v>
      </c>
      <c r="AJ283" s="43">
        <f>VLOOKUP(E283,'FILIAIS PETZ'!$A$2:$K$2000,11,0)</f>
        <v>18328118001938</v>
      </c>
      <c r="AK283" s="44">
        <v>18328118001938</v>
      </c>
    </row>
    <row r="284" spans="1:37" s="15" customFormat="1" ht="15" customHeight="1" thickBot="1" x14ac:dyDescent="0.25">
      <c r="A284" s="9" t="s">
        <v>4980</v>
      </c>
      <c r="B284" s="18">
        <f>VLOOKUP(C284,FORNECEDORES!D:E,2,0)</f>
        <v>93074</v>
      </c>
      <c r="C284" s="19" t="str">
        <f>VLOOKUP(D284,FORNECEDORES!A:D,4,0)</f>
        <v>29.739.737/0053-33</v>
      </c>
      <c r="D284" s="17" t="s">
        <v>7598</v>
      </c>
      <c r="E284" s="20" t="str">
        <f t="shared" si="19"/>
        <v>04 0011</v>
      </c>
      <c r="F284" s="59" t="s">
        <v>8976</v>
      </c>
      <c r="G284" s="21" t="str">
        <f>VLOOKUP(E284,'FILIAIS PETZ'!A:E,5,0)</f>
        <v>PETZ AUGUSTA</v>
      </c>
      <c r="H284" s="20" t="str">
        <f>VLOOKUP(E284,'FILIAIS PETZ'!A:D,4,0)</f>
        <v>AUGT-SP</v>
      </c>
      <c r="I284" s="46">
        <v>45261</v>
      </c>
      <c r="J284" s="9" t="s">
        <v>4980</v>
      </c>
      <c r="K284" s="9" t="s">
        <v>9097</v>
      </c>
      <c r="L284" s="29" t="s">
        <v>9174</v>
      </c>
      <c r="M284" s="46">
        <v>45294</v>
      </c>
      <c r="N284" s="46">
        <v>45448</v>
      </c>
      <c r="O284" s="46">
        <v>45428</v>
      </c>
      <c r="P284" s="29" t="s">
        <v>4998</v>
      </c>
      <c r="Q284" s="9">
        <v>3</v>
      </c>
      <c r="R284" s="9" t="s">
        <v>4991</v>
      </c>
      <c r="S284" s="9" t="s">
        <v>4983</v>
      </c>
      <c r="T284" s="9" t="s">
        <v>32</v>
      </c>
      <c r="U284" s="9">
        <v>11002</v>
      </c>
      <c r="V284" s="9">
        <v>11002</v>
      </c>
      <c r="W284" s="9"/>
      <c r="X284" s="9" t="s">
        <v>5033</v>
      </c>
      <c r="Y284" s="9"/>
      <c r="Z284" s="9" t="s">
        <v>4980</v>
      </c>
      <c r="AA284" s="9"/>
      <c r="AB284" s="9"/>
      <c r="AC284" s="9" t="s">
        <v>4999</v>
      </c>
      <c r="AD284" s="10"/>
      <c r="AE284" s="20" t="str">
        <f>VLOOKUP(E284,'FILIAIS PETZ'!A:Q,17,0)</f>
        <v>SP2</v>
      </c>
      <c r="AF284" s="20" t="str">
        <f>VLOOKUP(E284,'FILIAIS PETZ'!A:Q,3,0)</f>
        <v>FELICIO</v>
      </c>
      <c r="AG284" s="20" t="str">
        <f>VLOOKUP(E284,'FILIAIS PETZ'!A:Q,2,0)</f>
        <v>R3</v>
      </c>
      <c r="AH284" s="75">
        <v>370</v>
      </c>
      <c r="AI284" s="68" t="s">
        <v>5110</v>
      </c>
      <c r="AJ284" s="43">
        <f>VLOOKUP(E284,'FILIAIS PETZ'!$A$2:$K$2000,11,0)</f>
        <v>18328118001776</v>
      </c>
      <c r="AK284" s="44">
        <v>18328118001776</v>
      </c>
    </row>
    <row r="285" spans="1:37" s="15" customFormat="1" ht="15" customHeight="1" thickBot="1" x14ac:dyDescent="0.25">
      <c r="A285" s="9">
        <f t="shared" ref="A285:A300" si="20">J285</f>
        <v>803708</v>
      </c>
      <c r="B285" s="18">
        <f>VLOOKUP(C285,FORNECEDORES!D:E,2,0)</f>
        <v>534449</v>
      </c>
      <c r="C285" s="19" t="str">
        <f>VLOOKUP(D285,FORNECEDORES!A:D,4,0)</f>
        <v>34.997.109/0001-67</v>
      </c>
      <c r="D285" s="13" t="s">
        <v>4410</v>
      </c>
      <c r="E285" s="20" t="str">
        <f t="shared" si="19"/>
        <v>04 0252</v>
      </c>
      <c r="F285" s="28" t="s">
        <v>4969</v>
      </c>
      <c r="G285" s="21" t="str">
        <f>VLOOKUP(E285,'FILIAIS PETZ'!A:E,5,0)</f>
        <v>PETZ SHOPPING PORTO VELHO</v>
      </c>
      <c r="H285" s="20" t="str">
        <f>VLOOKUP(E285,'FILIAIS PETZ'!A:D,4,0)</f>
        <v>SPVL-RO</v>
      </c>
      <c r="I285" s="46">
        <v>45264</v>
      </c>
      <c r="J285" s="10">
        <v>803708</v>
      </c>
      <c r="K285" s="10" t="s">
        <v>5858</v>
      </c>
      <c r="L285" s="28" t="s">
        <v>6468</v>
      </c>
      <c r="M285" s="46">
        <v>45371</v>
      </c>
      <c r="N285" s="46">
        <v>45399</v>
      </c>
      <c r="O285" s="46">
        <v>45376</v>
      </c>
      <c r="P285" s="28" t="s">
        <v>4990</v>
      </c>
      <c r="Q285" s="10">
        <v>3</v>
      </c>
      <c r="R285" s="10">
        <v>1</v>
      </c>
      <c r="S285" s="10" t="s">
        <v>4983</v>
      </c>
      <c r="T285" s="10" t="s">
        <v>32</v>
      </c>
      <c r="U285" s="10">
        <v>11002</v>
      </c>
      <c r="V285" s="10">
        <v>11002</v>
      </c>
      <c r="W285" s="10" t="s">
        <v>5019</v>
      </c>
      <c r="X285" s="10" t="s">
        <v>4985</v>
      </c>
      <c r="Y285" s="10"/>
      <c r="Z285" s="10" t="s">
        <v>4980</v>
      </c>
      <c r="AA285" s="10" t="s">
        <v>5007</v>
      </c>
      <c r="AB285" s="10"/>
      <c r="AC285" s="10" t="s">
        <v>5006</v>
      </c>
      <c r="AD285" s="29"/>
      <c r="AE285" s="20" t="str">
        <f>VLOOKUP(E285,'FILIAIS PETZ'!A:Q,17,0)</f>
        <v>CO-3</v>
      </c>
      <c r="AF285" s="20" t="str">
        <f>VLOOKUP(E285,'FILIAIS PETZ'!A:Q,3,0)</f>
        <v>FELICIO</v>
      </c>
      <c r="AG285" s="20" t="str">
        <f>VLOOKUP(E285,'FILIAIS PETZ'!A:Q,2,0)</f>
        <v>R3</v>
      </c>
      <c r="AH285" s="75">
        <v>890</v>
      </c>
      <c r="AI285" s="16" t="s">
        <v>5116</v>
      </c>
      <c r="AJ285" s="43" t="str">
        <f>VLOOKUP(E285,'FILIAIS PETZ'!$A$2:$K$2000,11,0)</f>
        <v>18.328.118/0238-26</v>
      </c>
      <c r="AK285" s="44" t="str">
        <f t="shared" ref="AK285:AK300" si="21">AJ285</f>
        <v>18.328.118/0238-26</v>
      </c>
    </row>
    <row r="286" spans="1:37" s="15" customFormat="1" ht="15" customHeight="1" thickBot="1" x14ac:dyDescent="0.25">
      <c r="A286" s="9">
        <f t="shared" si="20"/>
        <v>803711</v>
      </c>
      <c r="B286" s="18">
        <f>VLOOKUP(C286,FORNECEDORES!D:E,2,0)</f>
        <v>534449</v>
      </c>
      <c r="C286" s="19" t="str">
        <f>VLOOKUP(D286,FORNECEDORES!A:D,4,0)</f>
        <v>34.997.109/0001-67</v>
      </c>
      <c r="D286" s="13" t="s">
        <v>4410</v>
      </c>
      <c r="E286" s="20" t="str">
        <f t="shared" si="19"/>
        <v>04 0252</v>
      </c>
      <c r="F286" s="28" t="s">
        <v>4969</v>
      </c>
      <c r="G286" s="21" t="str">
        <f>VLOOKUP(E286,'FILIAIS PETZ'!A:E,5,0)</f>
        <v>PETZ SHOPPING PORTO VELHO</v>
      </c>
      <c r="H286" s="20" t="str">
        <f>VLOOKUP(E286,'FILIAIS PETZ'!A:D,4,0)</f>
        <v>SPVL-RO</v>
      </c>
      <c r="I286" s="46">
        <v>45264</v>
      </c>
      <c r="J286" s="10">
        <v>803711</v>
      </c>
      <c r="K286" s="10" t="s">
        <v>5858</v>
      </c>
      <c r="L286" s="28" t="s">
        <v>6469</v>
      </c>
      <c r="M286" s="46">
        <v>45371</v>
      </c>
      <c r="N286" s="46">
        <v>45399</v>
      </c>
      <c r="O286" s="46">
        <v>45376</v>
      </c>
      <c r="P286" s="28" t="s">
        <v>4990</v>
      </c>
      <c r="Q286" s="10">
        <v>3</v>
      </c>
      <c r="R286" s="10">
        <v>1</v>
      </c>
      <c r="S286" s="10" t="s">
        <v>4983</v>
      </c>
      <c r="T286" s="10" t="s">
        <v>32</v>
      </c>
      <c r="U286" s="10">
        <v>11002</v>
      </c>
      <c r="V286" s="10">
        <v>11002</v>
      </c>
      <c r="W286" s="10" t="s">
        <v>5019</v>
      </c>
      <c r="X286" s="10" t="s">
        <v>4992</v>
      </c>
      <c r="Y286" s="10"/>
      <c r="Z286" s="10" t="s">
        <v>4980</v>
      </c>
      <c r="AA286" s="10" t="s">
        <v>5007</v>
      </c>
      <c r="AB286" s="10"/>
      <c r="AC286" s="10" t="s">
        <v>5006</v>
      </c>
      <c r="AD286" s="29"/>
      <c r="AE286" s="20" t="str">
        <f>VLOOKUP(E286,'FILIAIS PETZ'!A:Q,17,0)</f>
        <v>CO-3</v>
      </c>
      <c r="AF286" s="20" t="str">
        <f>VLOOKUP(E286,'FILIAIS PETZ'!A:Q,3,0)</f>
        <v>FELICIO</v>
      </c>
      <c r="AG286" s="20" t="str">
        <f>VLOOKUP(E286,'FILIAIS PETZ'!A:Q,2,0)</f>
        <v>R3</v>
      </c>
      <c r="AH286" s="75">
        <v>900</v>
      </c>
      <c r="AI286" s="16" t="s">
        <v>5117</v>
      </c>
      <c r="AJ286" s="43" t="str">
        <f>VLOOKUP(E286,'FILIAIS PETZ'!$A$2:$K$2000,11,0)</f>
        <v>18.328.118/0238-26</v>
      </c>
      <c r="AK286" s="44" t="str">
        <f t="shared" si="21"/>
        <v>18.328.118/0238-26</v>
      </c>
    </row>
    <row r="287" spans="1:37" s="15" customFormat="1" ht="15" customHeight="1" thickBot="1" x14ac:dyDescent="0.25">
      <c r="A287" s="9">
        <f t="shared" si="20"/>
        <v>803712</v>
      </c>
      <c r="B287" s="18">
        <f>VLOOKUP(C287,FORNECEDORES!D:E,2,0)</f>
        <v>534449</v>
      </c>
      <c r="C287" s="19" t="str">
        <f>VLOOKUP(D287,FORNECEDORES!A:D,4,0)</f>
        <v>34.997.109/0001-67</v>
      </c>
      <c r="D287" s="13" t="s">
        <v>4410</v>
      </c>
      <c r="E287" s="20" t="str">
        <f t="shared" si="19"/>
        <v>04 0180</v>
      </c>
      <c r="F287" s="28" t="s">
        <v>4944</v>
      </c>
      <c r="G287" s="21" t="str">
        <f>VLOOKUP(E287,'FILIAIS PETZ'!A:E,5,0)</f>
        <v>PETZ TORQUATO TAPAJOS</v>
      </c>
      <c r="H287" s="20" t="str">
        <f>VLOOKUP(E287,'FILIAIS PETZ'!A:D,4,0)</f>
        <v>TQTP-AM</v>
      </c>
      <c r="I287" s="46">
        <v>45264</v>
      </c>
      <c r="J287" s="10">
        <v>803712</v>
      </c>
      <c r="K287" s="10" t="s">
        <v>5858</v>
      </c>
      <c r="L287" s="28" t="s">
        <v>6485</v>
      </c>
      <c r="M287" s="46">
        <v>45371</v>
      </c>
      <c r="N287" s="46">
        <v>45399</v>
      </c>
      <c r="O287" s="46">
        <v>45377</v>
      </c>
      <c r="P287" s="28" t="s">
        <v>4990</v>
      </c>
      <c r="Q287" s="10">
        <v>3</v>
      </c>
      <c r="R287" s="10">
        <v>1</v>
      </c>
      <c r="S287" s="10" t="s">
        <v>4983</v>
      </c>
      <c r="T287" s="10" t="s">
        <v>32</v>
      </c>
      <c r="U287" s="10">
        <v>11002</v>
      </c>
      <c r="V287" s="10">
        <v>11002</v>
      </c>
      <c r="W287" s="10" t="s">
        <v>5019</v>
      </c>
      <c r="X287" s="10" t="s">
        <v>4992</v>
      </c>
      <c r="Y287" s="10"/>
      <c r="Z287" s="10" t="s">
        <v>4980</v>
      </c>
      <c r="AA287" s="10" t="s">
        <v>5007</v>
      </c>
      <c r="AB287" s="10"/>
      <c r="AC287" s="10" t="s">
        <v>5006</v>
      </c>
      <c r="AD287" s="29"/>
      <c r="AE287" s="20" t="str">
        <f>VLOOKUP(E287,'FILIAIS PETZ'!A:Q,17,0)</f>
        <v>CO-3</v>
      </c>
      <c r="AF287" s="20" t="str">
        <f>VLOOKUP(E287,'FILIAIS PETZ'!A:Q,3,0)</f>
        <v>FELICIO</v>
      </c>
      <c r="AG287" s="20" t="str">
        <f>VLOOKUP(E287,'FILIAIS PETZ'!A:Q,2,0)</f>
        <v>R3</v>
      </c>
      <c r="AH287" s="75">
        <v>900</v>
      </c>
      <c r="AI287" s="16" t="s">
        <v>5117</v>
      </c>
      <c r="AJ287" s="43">
        <f>VLOOKUP(E287,'FILIAIS PETZ'!$A$2:$K$2000,11,0)</f>
        <v>18328118017346</v>
      </c>
      <c r="AK287" s="44">
        <f t="shared" si="21"/>
        <v>18328118017346</v>
      </c>
    </row>
    <row r="288" spans="1:37" s="15" customFormat="1" ht="15" customHeight="1" thickBot="1" x14ac:dyDescent="0.25">
      <c r="A288" s="9">
        <f t="shared" si="20"/>
        <v>803713</v>
      </c>
      <c r="B288" s="18">
        <f>VLOOKUP(C288,FORNECEDORES!D:E,2,0)</f>
        <v>534449</v>
      </c>
      <c r="C288" s="19" t="str">
        <f>VLOOKUP(D288,FORNECEDORES!A:D,4,0)</f>
        <v>34.997.109/0001-67</v>
      </c>
      <c r="D288" s="13" t="s">
        <v>4410</v>
      </c>
      <c r="E288" s="20" t="str">
        <f t="shared" si="19"/>
        <v>04 0146</v>
      </c>
      <c r="F288" s="28" t="s">
        <v>4947</v>
      </c>
      <c r="G288" s="21" t="str">
        <f>VLOOKUP(E288,'FILIAIS PETZ'!A:E,5,0)</f>
        <v>PETZ DJALMA BATISTA</v>
      </c>
      <c r="H288" s="20" t="str">
        <f>VLOOKUP(E288,'FILIAIS PETZ'!A:D,4,0)</f>
        <v>DJBA-AM</v>
      </c>
      <c r="I288" s="46">
        <v>45264</v>
      </c>
      <c r="J288" s="10">
        <v>803713</v>
      </c>
      <c r="K288" s="10" t="s">
        <v>5858</v>
      </c>
      <c r="L288" s="28" t="s">
        <v>6484</v>
      </c>
      <c r="M288" s="46">
        <v>45371</v>
      </c>
      <c r="N288" s="46">
        <v>45399</v>
      </c>
      <c r="O288" s="46">
        <v>45377</v>
      </c>
      <c r="P288" s="28" t="s">
        <v>4990</v>
      </c>
      <c r="Q288" s="10">
        <v>3</v>
      </c>
      <c r="R288" s="10">
        <v>1</v>
      </c>
      <c r="S288" s="10" t="s">
        <v>4983</v>
      </c>
      <c r="T288" s="10" t="s">
        <v>32</v>
      </c>
      <c r="U288" s="10">
        <v>11002</v>
      </c>
      <c r="V288" s="10">
        <v>11002</v>
      </c>
      <c r="W288" s="10" t="s">
        <v>5019</v>
      </c>
      <c r="X288" s="10" t="s">
        <v>4992</v>
      </c>
      <c r="Y288" s="10"/>
      <c r="Z288" s="10" t="s">
        <v>4980</v>
      </c>
      <c r="AA288" s="10" t="s">
        <v>5007</v>
      </c>
      <c r="AB288" s="10"/>
      <c r="AC288" s="10" t="s">
        <v>5006</v>
      </c>
      <c r="AD288" s="29"/>
      <c r="AE288" s="20" t="str">
        <f>VLOOKUP(E288,'FILIAIS PETZ'!A:Q,17,0)</f>
        <v>CO-3</v>
      </c>
      <c r="AF288" s="20" t="str">
        <f>VLOOKUP(E288,'FILIAIS PETZ'!A:Q,3,0)</f>
        <v>FELICIO</v>
      </c>
      <c r="AG288" s="20" t="str">
        <f>VLOOKUP(E288,'FILIAIS PETZ'!A:Q,2,0)</f>
        <v>R3</v>
      </c>
      <c r="AH288" s="75">
        <v>900</v>
      </c>
      <c r="AI288" s="16" t="s">
        <v>5117</v>
      </c>
      <c r="AJ288" s="43">
        <f>VLOOKUP(E288,'FILIAIS PETZ'!$A$2:$K$2000,11,0)</f>
        <v>18328118013782</v>
      </c>
      <c r="AK288" s="44">
        <f t="shared" si="21"/>
        <v>18328118013782</v>
      </c>
    </row>
    <row r="289" spans="1:37" s="15" customFormat="1" ht="15" customHeight="1" thickBot="1" x14ac:dyDescent="0.25">
      <c r="A289" s="9">
        <f t="shared" si="20"/>
        <v>803748</v>
      </c>
      <c r="B289" s="18">
        <f>VLOOKUP(C289,FORNECEDORES!D:E,2,0)</f>
        <v>741390</v>
      </c>
      <c r="C289" s="19" t="str">
        <f>VLOOKUP(D289,FORNECEDORES!A:D,4,0)</f>
        <v>53.327.206/0001-97</v>
      </c>
      <c r="D289" s="13" t="s">
        <v>1785</v>
      </c>
      <c r="E289" s="20" t="str">
        <f t="shared" si="19"/>
        <v>04 0185</v>
      </c>
      <c r="F289" s="28" t="s">
        <v>4973</v>
      </c>
      <c r="G289" s="21" t="str">
        <f>VLOOKUP(E289,'FILIAIS PETZ'!A:E,5,0)</f>
        <v>PETZ AV CONTORNO (ANTIGOS DADOS DE SVLB/MG - PETZ SILVA LOBO)</v>
      </c>
      <c r="H289" s="20" t="str">
        <f>VLOOKUP(E289,'FILIAIS PETZ'!A:D,4,0)</f>
        <v>ACTN-MG</v>
      </c>
      <c r="I289" s="46">
        <v>45264</v>
      </c>
      <c r="J289" s="10">
        <v>803748</v>
      </c>
      <c r="K289" s="10" t="s">
        <v>5858</v>
      </c>
      <c r="L289" s="28" t="s">
        <v>6227</v>
      </c>
      <c r="M289" s="46">
        <v>45265</v>
      </c>
      <c r="N289" s="46">
        <v>45385</v>
      </c>
      <c r="O289" s="46">
        <v>45366</v>
      </c>
      <c r="P289" s="28" t="s">
        <v>4990</v>
      </c>
      <c r="Q289" s="10">
        <v>3</v>
      </c>
      <c r="R289" s="10">
        <v>1</v>
      </c>
      <c r="S289" s="10" t="s">
        <v>4983</v>
      </c>
      <c r="T289" s="10" t="s">
        <v>32</v>
      </c>
      <c r="U289" s="10">
        <v>11002</v>
      </c>
      <c r="V289" s="10">
        <v>11002</v>
      </c>
      <c r="W289" s="10" t="s">
        <v>5019</v>
      </c>
      <c r="X289" s="10" t="s">
        <v>4992</v>
      </c>
      <c r="Y289" s="10"/>
      <c r="Z289" s="10" t="s">
        <v>4980</v>
      </c>
      <c r="AA289" s="10" t="s">
        <v>5007</v>
      </c>
      <c r="AB289" s="10"/>
      <c r="AC289" s="10" t="s">
        <v>5006</v>
      </c>
      <c r="AD289" s="29"/>
      <c r="AE289" s="20" t="str">
        <f>VLOOKUP(E289,'FILIAIS PETZ'!A:Q,17,0)</f>
        <v>MG-1</v>
      </c>
      <c r="AF289" s="20" t="str">
        <f>VLOOKUP(E289,'FILIAIS PETZ'!A:Q,3,0)</f>
        <v>FELICIO</v>
      </c>
      <c r="AG289" s="20" t="str">
        <f>VLOOKUP(E289,'FILIAIS PETZ'!A:Q,2,0)</f>
        <v>R3</v>
      </c>
      <c r="AH289" s="75">
        <v>800</v>
      </c>
      <c r="AI289" s="16" t="s">
        <v>5117</v>
      </c>
      <c r="AJ289" s="43">
        <f>VLOOKUP(E289,'FILIAIS PETZ'!$A$2:$K$2000,11,0)</f>
        <v>18328118017931</v>
      </c>
      <c r="AK289" s="44">
        <f t="shared" si="21"/>
        <v>18328118017931</v>
      </c>
    </row>
    <row r="290" spans="1:37" s="15" customFormat="1" ht="15" customHeight="1" thickBot="1" x14ac:dyDescent="0.25">
      <c r="A290" s="9">
        <f t="shared" si="20"/>
        <v>803749</v>
      </c>
      <c r="B290" s="18">
        <f>VLOOKUP(C290,FORNECEDORES!D:E,2,0)</f>
        <v>741390</v>
      </c>
      <c r="C290" s="19" t="str">
        <f>VLOOKUP(D290,FORNECEDORES!A:D,4,0)</f>
        <v>53.327.206/0001-97</v>
      </c>
      <c r="D290" s="13" t="s">
        <v>1785</v>
      </c>
      <c r="E290" s="20" t="str">
        <f t="shared" si="19"/>
        <v>04 0223</v>
      </c>
      <c r="F290" s="28" t="s">
        <v>4977</v>
      </c>
      <c r="G290" s="21" t="str">
        <f>VLOOKUP(E290,'FILIAIS PETZ'!A:E,5,0)</f>
        <v>PETZ IPATINGA (ANTIGA BETIM AMERICAS/MG)</v>
      </c>
      <c r="H290" s="20" t="str">
        <f>VLOOKUP(E290,'FILIAIS PETZ'!A:D,4,0)</f>
        <v>IPTG-MG</v>
      </c>
      <c r="I290" s="46">
        <v>45264</v>
      </c>
      <c r="J290" s="10">
        <v>803749</v>
      </c>
      <c r="K290" s="10" t="s">
        <v>5858</v>
      </c>
      <c r="L290" s="28" t="s">
        <v>6066</v>
      </c>
      <c r="M290" s="46">
        <v>45352</v>
      </c>
      <c r="N290" s="46">
        <v>45378</v>
      </c>
      <c r="O290" s="46">
        <v>45357</v>
      </c>
      <c r="P290" s="28" t="s">
        <v>4990</v>
      </c>
      <c r="Q290" s="10">
        <v>3</v>
      </c>
      <c r="R290" s="10">
        <v>1</v>
      </c>
      <c r="S290" s="10" t="s">
        <v>4983</v>
      </c>
      <c r="T290" s="10" t="s">
        <v>32</v>
      </c>
      <c r="U290" s="10">
        <v>11002</v>
      </c>
      <c r="V290" s="10">
        <v>11002</v>
      </c>
      <c r="W290" s="10" t="s">
        <v>5019</v>
      </c>
      <c r="X290" s="10" t="s">
        <v>4992</v>
      </c>
      <c r="Y290" s="10"/>
      <c r="Z290" s="10" t="s">
        <v>4980</v>
      </c>
      <c r="AA290" s="10" t="s">
        <v>5007</v>
      </c>
      <c r="AB290" s="10"/>
      <c r="AC290" s="10" t="s">
        <v>5006</v>
      </c>
      <c r="AD290" s="29"/>
      <c r="AE290" s="20" t="str">
        <f>VLOOKUP(E290,'FILIAIS PETZ'!A:Q,17,0)</f>
        <v>MG-2</v>
      </c>
      <c r="AF290" s="20" t="str">
        <f>VLOOKUP(E290,'FILIAIS PETZ'!A:Q,3,0)</f>
        <v>FELICIO</v>
      </c>
      <c r="AG290" s="20" t="str">
        <f>VLOOKUP(E290,'FILIAIS PETZ'!A:Q,2,0)</f>
        <v>R3</v>
      </c>
      <c r="AH290" s="75">
        <v>1400</v>
      </c>
      <c r="AI290" s="16" t="s">
        <v>5117</v>
      </c>
      <c r="AJ290" s="43" t="str">
        <f>VLOOKUP(E290,'FILIAIS PETZ'!$A$2:$K$2000,11,0)</f>
        <v>18.328.118/0213-78</v>
      </c>
      <c r="AK290" s="44" t="str">
        <f t="shared" si="21"/>
        <v>18.328.118/0213-78</v>
      </c>
    </row>
    <row r="291" spans="1:37" s="15" customFormat="1" ht="15" customHeight="1" thickBot="1" x14ac:dyDescent="0.25">
      <c r="A291" s="9">
        <f t="shared" si="20"/>
        <v>803750</v>
      </c>
      <c r="B291" s="18">
        <f>VLOOKUP(C291,FORNECEDORES!D:E,2,0)</f>
        <v>741390</v>
      </c>
      <c r="C291" s="19" t="str">
        <f>VLOOKUP(D291,FORNECEDORES!A:D,4,0)</f>
        <v>53.327.206/0001-97</v>
      </c>
      <c r="D291" s="13" t="s">
        <v>1785</v>
      </c>
      <c r="E291" s="20" t="str">
        <f t="shared" si="19"/>
        <v>04 0211</v>
      </c>
      <c r="F291" s="28" t="s">
        <v>4974</v>
      </c>
      <c r="G291" s="21" t="str">
        <f>VLOOKUP(E291,'FILIAIS PETZ'!A:E,5,0)</f>
        <v>PETZ CASTELO BH</v>
      </c>
      <c r="H291" s="20" t="str">
        <f>VLOOKUP(E291,'FILIAIS PETZ'!A:D,4,0)</f>
        <v>CTLO-MG</v>
      </c>
      <c r="I291" s="46">
        <v>45264</v>
      </c>
      <c r="J291" s="10">
        <v>803750</v>
      </c>
      <c r="K291" s="10" t="s">
        <v>5181</v>
      </c>
      <c r="L291" s="28" t="s">
        <v>5549</v>
      </c>
      <c r="M291" s="46">
        <v>45310</v>
      </c>
      <c r="N291" s="46">
        <v>45343</v>
      </c>
      <c r="O291" s="46">
        <v>45321</v>
      </c>
      <c r="P291" s="28" t="s">
        <v>4990</v>
      </c>
      <c r="Q291" s="10">
        <v>3</v>
      </c>
      <c r="R291" s="10">
        <v>1</v>
      </c>
      <c r="S291" s="10" t="s">
        <v>4983</v>
      </c>
      <c r="T291" s="10" t="s">
        <v>32</v>
      </c>
      <c r="U291" s="10">
        <v>11002</v>
      </c>
      <c r="V291" s="10">
        <v>11002</v>
      </c>
      <c r="W291" s="10" t="s">
        <v>5019</v>
      </c>
      <c r="X291" s="10" t="s">
        <v>4992</v>
      </c>
      <c r="Y291" s="10"/>
      <c r="Z291" s="10" t="s">
        <v>4980</v>
      </c>
      <c r="AA291" s="10" t="s">
        <v>5007</v>
      </c>
      <c r="AB291" s="10"/>
      <c r="AC291" s="10" t="s">
        <v>5006</v>
      </c>
      <c r="AD291" s="29"/>
      <c r="AE291" s="20" t="str">
        <f>VLOOKUP(E291,'FILIAIS PETZ'!A:Q,17,0)</f>
        <v>MG-1</v>
      </c>
      <c r="AF291" s="20" t="str">
        <f>VLOOKUP(E291,'FILIAIS PETZ'!A:Q,3,0)</f>
        <v>FELICIO</v>
      </c>
      <c r="AG291" s="20" t="str">
        <f>VLOOKUP(E291,'FILIAIS PETZ'!A:Q,2,0)</f>
        <v>R3</v>
      </c>
      <c r="AH291" s="75">
        <v>800</v>
      </c>
      <c r="AI291" s="16" t="s">
        <v>5117</v>
      </c>
      <c r="AJ291" s="43">
        <f>VLOOKUP(E291,'FILIAIS PETZ'!$A$2:$K$2000,11,0)</f>
        <v>18328118019985</v>
      </c>
      <c r="AK291" s="44">
        <f t="shared" si="21"/>
        <v>18328118019985</v>
      </c>
    </row>
    <row r="292" spans="1:37" s="15" customFormat="1" ht="15" customHeight="1" thickBot="1" x14ac:dyDescent="0.25">
      <c r="A292" s="9">
        <f t="shared" si="20"/>
        <v>803759</v>
      </c>
      <c r="B292" s="18">
        <f>VLOOKUP(C292,FORNECEDORES!D:E,2,0)</f>
        <v>14233</v>
      </c>
      <c r="C292" s="19" t="str">
        <f>VLOOKUP(D292,FORNECEDORES!A:D,4,0)</f>
        <v>24.386.926/0001-25</v>
      </c>
      <c r="D292" s="13" t="s">
        <v>2517</v>
      </c>
      <c r="E292" s="20" t="str">
        <f t="shared" si="19"/>
        <v>04 0139</v>
      </c>
      <c r="F292" s="28" t="s">
        <v>4978</v>
      </c>
      <c r="G292" s="21" t="str">
        <f>VLOOKUP(E292,'FILIAIS PETZ'!A:E,5,0)</f>
        <v>PETZ PALMAS</v>
      </c>
      <c r="H292" s="20" t="str">
        <f>VLOOKUP(E292,'FILIAIS PETZ'!A:D,4,0)</f>
        <v>PMAS-TO</v>
      </c>
      <c r="I292" s="46">
        <v>45264</v>
      </c>
      <c r="J292" s="10">
        <v>803759</v>
      </c>
      <c r="K292" s="10" t="s">
        <v>5181</v>
      </c>
      <c r="L292" s="28" t="s">
        <v>5715</v>
      </c>
      <c r="M292" s="46">
        <v>45630</v>
      </c>
      <c r="N292" s="46">
        <v>45343</v>
      </c>
      <c r="O292" s="46">
        <v>45321</v>
      </c>
      <c r="P292" s="28" t="s">
        <v>4990</v>
      </c>
      <c r="Q292" s="10">
        <v>3</v>
      </c>
      <c r="R292" s="10">
        <v>1</v>
      </c>
      <c r="S292" s="10" t="s">
        <v>4983</v>
      </c>
      <c r="T292" s="10" t="s">
        <v>32</v>
      </c>
      <c r="U292" s="10">
        <v>11002</v>
      </c>
      <c r="V292" s="10">
        <v>11002</v>
      </c>
      <c r="W292" s="10" t="s">
        <v>5107</v>
      </c>
      <c r="X292" s="10" t="s">
        <v>5016</v>
      </c>
      <c r="Y292" s="10"/>
      <c r="Z292" s="10" t="s">
        <v>4993</v>
      </c>
      <c r="AA292" s="10" t="s">
        <v>5040</v>
      </c>
      <c r="AB292" s="10"/>
      <c r="AC292" s="10" t="s">
        <v>5006</v>
      </c>
      <c r="AD292" s="29"/>
      <c r="AE292" s="20" t="str">
        <f>VLOOKUP(E292,'FILIAIS PETZ'!A:Q,17,0)</f>
        <v>CO-2</v>
      </c>
      <c r="AF292" s="20" t="str">
        <f>VLOOKUP(E292,'FILIAIS PETZ'!A:Q,3,0)</f>
        <v>FELICIO</v>
      </c>
      <c r="AG292" s="20" t="str">
        <f>VLOOKUP(E292,'FILIAIS PETZ'!A:Q,2,0)</f>
        <v>R3</v>
      </c>
      <c r="AH292" s="75">
        <v>1300</v>
      </c>
      <c r="AI292" s="16" t="s">
        <v>5118</v>
      </c>
      <c r="AJ292" s="43">
        <f>VLOOKUP(E292,'FILIAIS PETZ'!$A$2:$K$2000,11,0)</f>
        <v>18328118014088</v>
      </c>
      <c r="AK292" s="44">
        <f t="shared" si="21"/>
        <v>18328118014088</v>
      </c>
    </row>
    <row r="293" spans="1:37" s="15" customFormat="1" ht="15" customHeight="1" thickBot="1" x14ac:dyDescent="0.25">
      <c r="A293" s="9">
        <f t="shared" si="20"/>
        <v>803799</v>
      </c>
      <c r="B293" s="18">
        <f>VLOOKUP(C293,FORNECEDORES!D:E,2,0)</f>
        <v>37069</v>
      </c>
      <c r="C293" s="19" t="str">
        <f>VLOOKUP(D293,FORNECEDORES!A:D,4,0)</f>
        <v>34.484.704/0001-07</v>
      </c>
      <c r="D293" s="13" t="s">
        <v>2913</v>
      </c>
      <c r="E293" s="20" t="str">
        <f t="shared" si="19"/>
        <v>04 0008</v>
      </c>
      <c r="F293" s="28" t="s">
        <v>4937</v>
      </c>
      <c r="G293" s="21" t="str">
        <f>VLOOKUP(E293,'FILIAIS PETZ'!A:E,5,0)</f>
        <v>PETZ ALPHAVILLE</v>
      </c>
      <c r="H293" s="20" t="str">
        <f>VLOOKUP(E293,'FILIAIS PETZ'!A:D,4,0)</f>
        <v>ALPH-SP</v>
      </c>
      <c r="I293" s="46">
        <v>45264</v>
      </c>
      <c r="J293" s="10">
        <v>803799</v>
      </c>
      <c r="K293" s="10" t="s">
        <v>5181</v>
      </c>
      <c r="L293" s="28" t="s">
        <v>5321</v>
      </c>
      <c r="M293" s="46">
        <v>45296</v>
      </c>
      <c r="N293" s="46">
        <v>45322</v>
      </c>
      <c r="O293" s="46">
        <v>45296</v>
      </c>
      <c r="P293" s="28" t="s">
        <v>4990</v>
      </c>
      <c r="Q293" s="10">
        <v>3</v>
      </c>
      <c r="R293" s="10">
        <v>1</v>
      </c>
      <c r="S293" s="10" t="s">
        <v>4983</v>
      </c>
      <c r="T293" s="10" t="s">
        <v>32</v>
      </c>
      <c r="U293" s="10">
        <v>11002</v>
      </c>
      <c r="V293" s="10">
        <v>11002</v>
      </c>
      <c r="W293" s="10" t="s">
        <v>5119</v>
      </c>
      <c r="X293" s="10" t="s">
        <v>4985</v>
      </c>
      <c r="Y293" s="10"/>
      <c r="Z293" s="10" t="s">
        <v>4993</v>
      </c>
      <c r="AA293" s="10" t="s">
        <v>4987</v>
      </c>
      <c r="AB293" s="10"/>
      <c r="AC293" s="10" t="s">
        <v>5006</v>
      </c>
      <c r="AD293" s="29"/>
      <c r="AE293" s="20" t="str">
        <f>VLOOKUP(E293,'FILIAIS PETZ'!A:Q,17,0)</f>
        <v>SP7</v>
      </c>
      <c r="AF293" s="20" t="str">
        <f>VLOOKUP(E293,'FILIAIS PETZ'!A:Q,3,0)</f>
        <v>FELICIO</v>
      </c>
      <c r="AG293" s="20" t="str">
        <f>VLOOKUP(E293,'FILIAIS PETZ'!A:Q,2,0)</f>
        <v>R3</v>
      </c>
      <c r="AH293" s="75">
        <v>900</v>
      </c>
      <c r="AI293" s="16" t="s">
        <v>5120</v>
      </c>
      <c r="AJ293" s="43">
        <f>VLOOKUP(E293,'FILIAIS PETZ'!$A$2:$K$2000,11,0)</f>
        <v>18328118001423</v>
      </c>
      <c r="AK293" s="44">
        <f t="shared" si="21"/>
        <v>18328118001423</v>
      </c>
    </row>
    <row r="294" spans="1:37" s="15" customFormat="1" ht="15" customHeight="1" thickBot="1" x14ac:dyDescent="0.25">
      <c r="A294" s="9">
        <f t="shared" si="20"/>
        <v>803801</v>
      </c>
      <c r="B294" s="18">
        <f>VLOOKUP(C294,FORNECEDORES!D:E,2,0)</f>
        <v>55566</v>
      </c>
      <c r="C294" s="19" t="str">
        <f>VLOOKUP(D294,FORNECEDORES!A:D,4,0)</f>
        <v>29.209.860/0001-11</v>
      </c>
      <c r="D294" s="13" t="s">
        <v>2679</v>
      </c>
      <c r="E294" s="20" t="str">
        <f t="shared" si="19"/>
        <v>04 0032</v>
      </c>
      <c r="F294" s="28" t="s">
        <v>4951</v>
      </c>
      <c r="G294" s="21" t="str">
        <f>VLOOKUP(E294,'FILIAIS PETZ'!A:E,5,0)</f>
        <v>PETZ JAGUARE</v>
      </c>
      <c r="H294" s="20" t="str">
        <f>VLOOKUP(E294,'FILIAIS PETZ'!A:D,4,0)</f>
        <v>JGRE-SP</v>
      </c>
      <c r="I294" s="46">
        <v>45264</v>
      </c>
      <c r="J294" s="10">
        <v>803801</v>
      </c>
      <c r="K294" s="10" t="s">
        <v>5181</v>
      </c>
      <c r="L294" s="28" t="s">
        <v>5273</v>
      </c>
      <c r="M294" s="46">
        <v>45202</v>
      </c>
      <c r="N294" s="46">
        <v>45322</v>
      </c>
      <c r="O294" s="46">
        <v>45296</v>
      </c>
      <c r="P294" s="28" t="s">
        <v>4990</v>
      </c>
      <c r="Q294" s="10">
        <v>3</v>
      </c>
      <c r="R294" s="10">
        <v>1</v>
      </c>
      <c r="S294" s="10" t="s">
        <v>4983</v>
      </c>
      <c r="T294" s="10" t="s">
        <v>32</v>
      </c>
      <c r="U294" s="10">
        <v>11002</v>
      </c>
      <c r="V294" s="10">
        <v>11002</v>
      </c>
      <c r="W294" s="10" t="s">
        <v>5062</v>
      </c>
      <c r="X294" s="10" t="s">
        <v>4992</v>
      </c>
      <c r="Y294" s="10"/>
      <c r="Z294" s="10" t="s">
        <v>4993</v>
      </c>
      <c r="AA294" s="10" t="s">
        <v>4987</v>
      </c>
      <c r="AB294" s="10"/>
      <c r="AC294" s="10" t="s">
        <v>5006</v>
      </c>
      <c r="AD294" s="29"/>
      <c r="AE294" s="20" t="str">
        <f>VLOOKUP(E294,'FILIAIS PETZ'!A:Q,17,0)</f>
        <v>SP7</v>
      </c>
      <c r="AF294" s="20" t="str">
        <f>VLOOKUP(E294,'FILIAIS PETZ'!A:Q,3,0)</f>
        <v>FELICIO</v>
      </c>
      <c r="AG294" s="20" t="str">
        <f>VLOOKUP(E294,'FILIAIS PETZ'!A:Q,2,0)</f>
        <v>R3</v>
      </c>
      <c r="AH294" s="75">
        <v>500</v>
      </c>
      <c r="AI294" s="16" t="s">
        <v>5121</v>
      </c>
      <c r="AJ294" s="43">
        <f>VLOOKUP(E294,'FILIAIS PETZ'!$A$2:$K$2000,11,0)</f>
        <v>18328118003205</v>
      </c>
      <c r="AK294" s="44">
        <f t="shared" si="21"/>
        <v>18328118003205</v>
      </c>
    </row>
    <row r="295" spans="1:37" s="15" customFormat="1" ht="15" customHeight="1" thickBot="1" x14ac:dyDescent="0.25">
      <c r="A295" s="9">
        <f t="shared" si="20"/>
        <v>803802</v>
      </c>
      <c r="B295" s="18">
        <f>VLOOKUP(C295,FORNECEDORES!D:E,2,0)</f>
        <v>55566</v>
      </c>
      <c r="C295" s="19" t="str">
        <f>VLOOKUP(D295,FORNECEDORES!A:D,4,0)</f>
        <v>29.209.860/0001-11</v>
      </c>
      <c r="D295" s="13" t="s">
        <v>2679</v>
      </c>
      <c r="E295" s="20" t="str">
        <f t="shared" si="19"/>
        <v>04 0032</v>
      </c>
      <c r="F295" s="28" t="s">
        <v>4951</v>
      </c>
      <c r="G295" s="21" t="str">
        <f>VLOOKUP(E295,'FILIAIS PETZ'!A:E,5,0)</f>
        <v>PETZ JAGUARE</v>
      </c>
      <c r="H295" s="20" t="str">
        <f>VLOOKUP(E295,'FILIAIS PETZ'!A:D,4,0)</f>
        <v>JGRE-SP</v>
      </c>
      <c r="I295" s="46">
        <v>45264</v>
      </c>
      <c r="J295" s="10">
        <v>803802</v>
      </c>
      <c r="K295" s="10" t="s">
        <v>5181</v>
      </c>
      <c r="L295" s="28" t="s">
        <v>5716</v>
      </c>
      <c r="M295" s="46">
        <v>45202</v>
      </c>
      <c r="N295" s="46">
        <v>45322</v>
      </c>
      <c r="O295" s="46">
        <v>45296</v>
      </c>
      <c r="P295" s="28" t="s">
        <v>4990</v>
      </c>
      <c r="Q295" s="10">
        <v>3</v>
      </c>
      <c r="R295" s="10">
        <v>1</v>
      </c>
      <c r="S295" s="10" t="s">
        <v>4983</v>
      </c>
      <c r="T295" s="10" t="s">
        <v>32</v>
      </c>
      <c r="U295" s="10">
        <v>11002</v>
      </c>
      <c r="V295" s="10">
        <v>11002</v>
      </c>
      <c r="W295" s="10" t="s">
        <v>5122</v>
      </c>
      <c r="X295" s="10" t="s">
        <v>4992</v>
      </c>
      <c r="Y295" s="10"/>
      <c r="Z295" s="10" t="s">
        <v>4993</v>
      </c>
      <c r="AA295" s="10" t="s">
        <v>4987</v>
      </c>
      <c r="AB295" s="10"/>
      <c r="AC295" s="10" t="s">
        <v>5006</v>
      </c>
      <c r="AD295" s="29"/>
      <c r="AE295" s="20" t="str">
        <f>VLOOKUP(E295,'FILIAIS PETZ'!A:Q,17,0)</f>
        <v>SP7</v>
      </c>
      <c r="AF295" s="20" t="str">
        <f>VLOOKUP(E295,'FILIAIS PETZ'!A:Q,3,0)</f>
        <v>FELICIO</v>
      </c>
      <c r="AG295" s="20" t="str">
        <f>VLOOKUP(E295,'FILIAIS PETZ'!A:Q,2,0)</f>
        <v>R3</v>
      </c>
      <c r="AH295" s="75">
        <v>1200</v>
      </c>
      <c r="AI295" s="16" t="s">
        <v>5123</v>
      </c>
      <c r="AJ295" s="43">
        <f>VLOOKUP(E295,'FILIAIS PETZ'!$A$2:$K$2000,11,0)</f>
        <v>18328118003205</v>
      </c>
      <c r="AK295" s="44">
        <f t="shared" si="21"/>
        <v>18328118003205</v>
      </c>
    </row>
    <row r="296" spans="1:37" s="15" customFormat="1" ht="15" customHeight="1" thickBot="1" x14ac:dyDescent="0.25">
      <c r="A296" s="9">
        <f t="shared" si="20"/>
        <v>803803</v>
      </c>
      <c r="B296" s="18">
        <f>VLOOKUP(C296,FORNECEDORES!D:E,2,0)</f>
        <v>55566</v>
      </c>
      <c r="C296" s="19" t="str">
        <f>VLOOKUP(D296,FORNECEDORES!A:D,4,0)</f>
        <v>29.209.860/0001-11</v>
      </c>
      <c r="D296" s="13" t="s">
        <v>2679</v>
      </c>
      <c r="E296" s="20" t="str">
        <f t="shared" si="19"/>
        <v>04 0156</v>
      </c>
      <c r="F296" s="28" t="s">
        <v>4940</v>
      </c>
      <c r="G296" s="21" t="str">
        <f>VLOOKUP(E296,'FILIAIS PETZ'!A:E,5,0)</f>
        <v>PETZ ITAPETININGA</v>
      </c>
      <c r="H296" s="20" t="str">
        <f>VLOOKUP(E296,'FILIAIS PETZ'!A:D,4,0)</f>
        <v>ITPT-SP</v>
      </c>
      <c r="I296" s="46">
        <v>45264</v>
      </c>
      <c r="J296" s="10">
        <v>803803</v>
      </c>
      <c r="K296" s="10" t="s">
        <v>5181</v>
      </c>
      <c r="L296" s="28" t="s">
        <v>5275</v>
      </c>
      <c r="M296" s="46">
        <v>45202</v>
      </c>
      <c r="N296" s="46">
        <v>45322</v>
      </c>
      <c r="O296" s="46">
        <v>45296</v>
      </c>
      <c r="P296" s="28" t="s">
        <v>4990</v>
      </c>
      <c r="Q296" s="10">
        <v>3</v>
      </c>
      <c r="R296" s="10">
        <v>1</v>
      </c>
      <c r="S296" s="10" t="s">
        <v>4983</v>
      </c>
      <c r="T296" s="10" t="s">
        <v>32</v>
      </c>
      <c r="U296" s="10">
        <v>11002</v>
      </c>
      <c r="V296" s="10">
        <v>11002</v>
      </c>
      <c r="W296" s="10" t="s">
        <v>5019</v>
      </c>
      <c r="X296" s="10" t="s">
        <v>4992</v>
      </c>
      <c r="Y296" s="10"/>
      <c r="Z296" s="10" t="s">
        <v>4997</v>
      </c>
      <c r="AA296" s="10" t="s">
        <v>4987</v>
      </c>
      <c r="AB296" s="10"/>
      <c r="AC296" s="10" t="s">
        <v>5006</v>
      </c>
      <c r="AD296" s="29"/>
      <c r="AE296" s="20" t="str">
        <f>VLOOKUP(E296,'FILIAIS PETZ'!A:Q,17,0)</f>
        <v>SP7</v>
      </c>
      <c r="AF296" s="20" t="str">
        <f>VLOOKUP(E296,'FILIAIS PETZ'!A:Q,3,0)</f>
        <v>FELICIO</v>
      </c>
      <c r="AG296" s="20" t="str">
        <f>VLOOKUP(E296,'FILIAIS PETZ'!A:Q,2,0)</f>
        <v>R3</v>
      </c>
      <c r="AH296" s="75">
        <v>700</v>
      </c>
      <c r="AI296" s="16" t="s">
        <v>5124</v>
      </c>
      <c r="AJ296" s="43">
        <f>VLOOKUP(E296,'FILIAIS PETZ'!$A$2:$K$2000,11,0)</f>
        <v>18328118014754</v>
      </c>
      <c r="AK296" s="44">
        <f t="shared" si="21"/>
        <v>18328118014754</v>
      </c>
    </row>
    <row r="297" spans="1:37" s="15" customFormat="1" ht="15" customHeight="1" thickBot="1" x14ac:dyDescent="0.25">
      <c r="A297" s="9">
        <f t="shared" si="20"/>
        <v>803824</v>
      </c>
      <c r="B297" s="18">
        <f>VLOOKUP(C297,FORNECEDORES!D:E,2,0)</f>
        <v>379168</v>
      </c>
      <c r="C297" s="19" t="str">
        <f>VLOOKUP(D297,FORNECEDORES!A:D,4,0)</f>
        <v>84.531.557/0001-49</v>
      </c>
      <c r="D297" s="13" t="s">
        <v>4090</v>
      </c>
      <c r="E297" s="20" t="str">
        <f t="shared" si="19"/>
        <v>04 0146</v>
      </c>
      <c r="F297" s="28" t="s">
        <v>4947</v>
      </c>
      <c r="G297" s="21" t="str">
        <f>VLOOKUP(E297,'FILIAIS PETZ'!A:E,5,0)</f>
        <v>PETZ DJALMA BATISTA</v>
      </c>
      <c r="H297" s="20" t="str">
        <f>VLOOKUP(E297,'FILIAIS PETZ'!A:D,4,0)</f>
        <v>DJBA-AM</v>
      </c>
      <c r="I297" s="46">
        <v>45264</v>
      </c>
      <c r="J297" s="10">
        <v>803824</v>
      </c>
      <c r="K297" s="10" t="s">
        <v>5181</v>
      </c>
      <c r="L297" s="28" t="s">
        <v>5466</v>
      </c>
      <c r="M297" s="46">
        <v>45299</v>
      </c>
      <c r="N297" s="46">
        <v>45336</v>
      </c>
      <c r="O297" s="46">
        <v>45303</v>
      </c>
      <c r="P297" s="28" t="s">
        <v>4990</v>
      </c>
      <c r="Q297" s="10">
        <v>3</v>
      </c>
      <c r="R297" s="10">
        <v>1</v>
      </c>
      <c r="S297" s="10" t="s">
        <v>4983</v>
      </c>
      <c r="T297" s="10" t="s">
        <v>32</v>
      </c>
      <c r="U297" s="10">
        <v>11002</v>
      </c>
      <c r="V297" s="10">
        <v>11002</v>
      </c>
      <c r="W297" s="10" t="s">
        <v>5024</v>
      </c>
      <c r="X297" s="10" t="s">
        <v>4985</v>
      </c>
      <c r="Y297" s="10"/>
      <c r="Z297" s="10" t="s">
        <v>8241</v>
      </c>
      <c r="AA297" s="10" t="s">
        <v>5013</v>
      </c>
      <c r="AB297" s="10"/>
      <c r="AC297" s="10" t="s">
        <v>5006</v>
      </c>
      <c r="AD297" s="29"/>
      <c r="AE297" s="20" t="str">
        <f>VLOOKUP(E297,'FILIAIS PETZ'!A:Q,17,0)</f>
        <v>CO-3</v>
      </c>
      <c r="AF297" s="20" t="str">
        <f>VLOOKUP(E297,'FILIAIS PETZ'!A:Q,3,0)</f>
        <v>FELICIO</v>
      </c>
      <c r="AG297" s="20" t="str">
        <f>VLOOKUP(E297,'FILIAIS PETZ'!A:Q,2,0)</f>
        <v>R3</v>
      </c>
      <c r="AH297" s="75">
        <v>1650</v>
      </c>
      <c r="AI297" s="16" t="s">
        <v>5125</v>
      </c>
      <c r="AJ297" s="43">
        <f>VLOOKUP(E297,'FILIAIS PETZ'!$A$2:$K$2000,11,0)</f>
        <v>18328118013782</v>
      </c>
      <c r="AK297" s="44">
        <f t="shared" si="21"/>
        <v>18328118013782</v>
      </c>
    </row>
    <row r="298" spans="1:37" s="15" customFormat="1" ht="15" customHeight="1" thickBot="1" x14ac:dyDescent="0.25">
      <c r="A298" s="9">
        <f t="shared" si="20"/>
        <v>804112</v>
      </c>
      <c r="B298" s="18">
        <f>VLOOKUP(C298,FORNECEDORES!D:E,2,0)</f>
        <v>94207</v>
      </c>
      <c r="C298" s="19" t="str">
        <f>VLOOKUP(D298,FORNECEDORES!A:D,4,0)</f>
        <v>51.757.714/0001-80</v>
      </c>
      <c r="D298" s="13" t="s">
        <v>3045</v>
      </c>
      <c r="E298" s="20" t="str">
        <f t="shared" si="19"/>
        <v>04 0051</v>
      </c>
      <c r="F298" s="28" t="s">
        <v>4948</v>
      </c>
      <c r="G298" s="21" t="str">
        <f>VLOOKUP(E298,'FILIAIS PETZ'!A:E,5,0)</f>
        <v>PETZ TAMBORÉ</v>
      </c>
      <c r="H298" s="20" t="str">
        <f>VLOOKUP(E298,'FILIAIS PETZ'!A:D,4,0)</f>
        <v>TMBO-SP</v>
      </c>
      <c r="I298" s="46">
        <v>45265</v>
      </c>
      <c r="J298" s="10">
        <v>804112</v>
      </c>
      <c r="K298" s="10" t="s">
        <v>5858</v>
      </c>
      <c r="L298" s="28" t="s">
        <v>12339</v>
      </c>
      <c r="M298" s="46">
        <v>45265</v>
      </c>
      <c r="N298" s="85">
        <v>45560</v>
      </c>
      <c r="O298" s="85">
        <v>45537</v>
      </c>
      <c r="P298" s="28" t="s">
        <v>4990</v>
      </c>
      <c r="Q298" s="10">
        <v>3</v>
      </c>
      <c r="R298" s="10">
        <v>1</v>
      </c>
      <c r="S298" s="10" t="s">
        <v>4983</v>
      </c>
      <c r="T298" s="10" t="s">
        <v>32</v>
      </c>
      <c r="U298" s="10">
        <v>11002</v>
      </c>
      <c r="V298" s="10">
        <v>11002</v>
      </c>
      <c r="W298" s="10" t="s">
        <v>5019</v>
      </c>
      <c r="X298" s="10" t="s">
        <v>4996</v>
      </c>
      <c r="Y298" s="10"/>
      <c r="Z298" s="10" t="s">
        <v>4993</v>
      </c>
      <c r="AA298" s="10" t="s">
        <v>4987</v>
      </c>
      <c r="AB298" s="10"/>
      <c r="AC298" s="10" t="s">
        <v>5006</v>
      </c>
      <c r="AD298" s="29"/>
      <c r="AE298" s="20" t="str">
        <f>VLOOKUP(E298,'FILIAIS PETZ'!A:Q,17,0)</f>
        <v>SP7</v>
      </c>
      <c r="AF298" s="20" t="str">
        <f>VLOOKUP(E298,'FILIAIS PETZ'!A:Q,3,0)</f>
        <v>FELICIO</v>
      </c>
      <c r="AG298" s="20" t="str">
        <f>VLOOKUP(E298,'FILIAIS PETZ'!A:Q,2,0)</f>
        <v>R3</v>
      </c>
      <c r="AH298" s="75">
        <v>280</v>
      </c>
      <c r="AI298" s="16" t="s">
        <v>5126</v>
      </c>
      <c r="AJ298" s="43">
        <f>VLOOKUP(E298,'FILIAIS PETZ'!$A$2:$K$2000,11,0)</f>
        <v>18328118004872</v>
      </c>
      <c r="AK298" s="44">
        <f t="shared" si="21"/>
        <v>18328118004872</v>
      </c>
    </row>
    <row r="299" spans="1:37" s="15" customFormat="1" ht="15" customHeight="1" thickBot="1" x14ac:dyDescent="0.25">
      <c r="A299" s="9">
        <f t="shared" si="20"/>
        <v>804184</v>
      </c>
      <c r="B299" s="18">
        <f>VLOOKUP(C299,FORNECEDORES!D:E,2,0)</f>
        <v>55566</v>
      </c>
      <c r="C299" s="19" t="str">
        <f>VLOOKUP(D299,FORNECEDORES!A:D,4,0)</f>
        <v>29.209.860/0001-11</v>
      </c>
      <c r="D299" s="13" t="s">
        <v>2679</v>
      </c>
      <c r="E299" s="20" t="str">
        <f t="shared" si="19"/>
        <v>04 0008</v>
      </c>
      <c r="F299" s="28" t="s">
        <v>4937</v>
      </c>
      <c r="G299" s="21" t="str">
        <f>VLOOKUP(E299,'FILIAIS PETZ'!A:E,5,0)</f>
        <v>PETZ ALPHAVILLE</v>
      </c>
      <c r="H299" s="20" t="str">
        <f>VLOOKUP(E299,'FILIAIS PETZ'!A:D,4,0)</f>
        <v>ALPH-SP</v>
      </c>
      <c r="I299" s="46">
        <v>45265</v>
      </c>
      <c r="J299" s="10">
        <v>804184</v>
      </c>
      <c r="K299" s="10" t="s">
        <v>5181</v>
      </c>
      <c r="L299" s="28" t="s">
        <v>5276</v>
      </c>
      <c r="M299" s="46">
        <v>45202</v>
      </c>
      <c r="N299" s="46">
        <v>45322</v>
      </c>
      <c r="O299" s="46">
        <v>45296</v>
      </c>
      <c r="P299" s="28" t="s">
        <v>4990</v>
      </c>
      <c r="Q299" s="10">
        <v>3</v>
      </c>
      <c r="R299" s="10">
        <v>1</v>
      </c>
      <c r="S299" s="10" t="s">
        <v>4983</v>
      </c>
      <c r="T299" s="10" t="s">
        <v>32</v>
      </c>
      <c r="U299" s="10">
        <v>11002</v>
      </c>
      <c r="V299" s="10">
        <v>11002</v>
      </c>
      <c r="W299" s="10" t="s">
        <v>5119</v>
      </c>
      <c r="X299" s="10" t="s">
        <v>4992</v>
      </c>
      <c r="Y299" s="10"/>
      <c r="Z299" s="10" t="s">
        <v>4993</v>
      </c>
      <c r="AA299" s="10" t="s">
        <v>4987</v>
      </c>
      <c r="AB299" s="10"/>
      <c r="AC299" s="10" t="s">
        <v>5006</v>
      </c>
      <c r="AD299" s="29"/>
      <c r="AE299" s="20" t="str">
        <f>VLOOKUP(E299,'FILIAIS PETZ'!A:Q,17,0)</f>
        <v>SP7</v>
      </c>
      <c r="AF299" s="20" t="str">
        <f>VLOOKUP(E299,'FILIAIS PETZ'!A:Q,3,0)</f>
        <v>FELICIO</v>
      </c>
      <c r="AG299" s="20" t="str">
        <f>VLOOKUP(E299,'FILIAIS PETZ'!A:Q,2,0)</f>
        <v>R3</v>
      </c>
      <c r="AH299" s="75">
        <v>1650</v>
      </c>
      <c r="AI299" s="16" t="s">
        <v>5128</v>
      </c>
      <c r="AJ299" s="43">
        <f>VLOOKUP(E299,'FILIAIS PETZ'!$A$2:$K$2000,11,0)</f>
        <v>18328118001423</v>
      </c>
      <c r="AK299" s="44">
        <f t="shared" si="21"/>
        <v>18328118001423</v>
      </c>
    </row>
    <row r="300" spans="1:37" s="15" customFormat="1" ht="15" customHeight="1" thickBot="1" x14ac:dyDescent="0.25">
      <c r="A300" s="9">
        <f t="shared" si="20"/>
        <v>804188</v>
      </c>
      <c r="B300" s="18">
        <f>VLOOKUP(C300,FORNECEDORES!D:E,2,0)</f>
        <v>55566</v>
      </c>
      <c r="C300" s="19" t="str">
        <f>VLOOKUP(D300,FORNECEDORES!A:D,4,0)</f>
        <v>29.209.860/0001-11</v>
      </c>
      <c r="D300" s="13" t="s">
        <v>2679</v>
      </c>
      <c r="E300" s="20" t="str">
        <f t="shared" si="19"/>
        <v>04 0008</v>
      </c>
      <c r="F300" s="28" t="s">
        <v>4937</v>
      </c>
      <c r="G300" s="21" t="str">
        <f>VLOOKUP(E300,'FILIAIS PETZ'!A:E,5,0)</f>
        <v>PETZ ALPHAVILLE</v>
      </c>
      <c r="H300" s="20" t="str">
        <f>VLOOKUP(E300,'FILIAIS PETZ'!A:D,4,0)</f>
        <v>ALPH-SP</v>
      </c>
      <c r="I300" s="46">
        <v>45265</v>
      </c>
      <c r="J300" s="10">
        <v>804188</v>
      </c>
      <c r="K300" s="10" t="s">
        <v>5181</v>
      </c>
      <c r="L300" s="28" t="s">
        <v>5277</v>
      </c>
      <c r="M300" s="46">
        <v>45202</v>
      </c>
      <c r="N300" s="46">
        <v>45322</v>
      </c>
      <c r="O300" s="46">
        <v>45296</v>
      </c>
      <c r="P300" s="28" t="s">
        <v>4990</v>
      </c>
      <c r="Q300" s="10">
        <v>3</v>
      </c>
      <c r="R300" s="10">
        <v>1</v>
      </c>
      <c r="S300" s="10" t="s">
        <v>4983</v>
      </c>
      <c r="T300" s="10" t="s">
        <v>32</v>
      </c>
      <c r="U300" s="10">
        <v>11002</v>
      </c>
      <c r="V300" s="10">
        <v>11002</v>
      </c>
      <c r="W300" s="10" t="s">
        <v>5119</v>
      </c>
      <c r="X300" s="10" t="s">
        <v>4992</v>
      </c>
      <c r="Y300" s="10"/>
      <c r="Z300" s="10" t="s">
        <v>4993</v>
      </c>
      <c r="AA300" s="10" t="s">
        <v>4987</v>
      </c>
      <c r="AB300" s="10"/>
      <c r="AC300" s="10" t="s">
        <v>5006</v>
      </c>
      <c r="AD300" s="29"/>
      <c r="AE300" s="20" t="str">
        <f>VLOOKUP(E300,'FILIAIS PETZ'!A:Q,17,0)</f>
        <v>SP7</v>
      </c>
      <c r="AF300" s="20" t="str">
        <f>VLOOKUP(E300,'FILIAIS PETZ'!A:Q,3,0)</f>
        <v>FELICIO</v>
      </c>
      <c r="AG300" s="20" t="str">
        <f>VLOOKUP(E300,'FILIAIS PETZ'!A:Q,2,0)</f>
        <v>R3</v>
      </c>
      <c r="AH300" s="75">
        <v>800</v>
      </c>
      <c r="AI300" s="16" t="s">
        <v>5129</v>
      </c>
      <c r="AJ300" s="43">
        <f>VLOOKUP(E300,'FILIAIS PETZ'!$A$2:$K$2000,11,0)</f>
        <v>18328118001423</v>
      </c>
      <c r="AK300" s="44">
        <f t="shared" si="21"/>
        <v>18328118001423</v>
      </c>
    </row>
    <row r="301" spans="1:37" s="15" customFormat="1" ht="15" customHeight="1" thickBot="1" x14ac:dyDescent="0.25">
      <c r="A301" s="9">
        <v>804244</v>
      </c>
      <c r="B301" s="18">
        <f>VLOOKUP(C301,FORNECEDORES!D:E,2,0)</f>
        <v>5428</v>
      </c>
      <c r="C301" s="19" t="str">
        <f>VLOOKUP(D301,FORNECEDORES!A:D,4,0)</f>
        <v>05.196.244/0001-05</v>
      </c>
      <c r="D301" s="17" t="s">
        <v>1478</v>
      </c>
      <c r="E301" s="20" t="str">
        <f t="shared" ref="E301:E364" si="22">CONCATENATE("04 ",F301)</f>
        <v>04 0138</v>
      </c>
      <c r="F301" s="59" t="s">
        <v>8627</v>
      </c>
      <c r="G301" s="21" t="str">
        <f>VLOOKUP(E301,'FILIAIS PETZ'!A:E,5,0)</f>
        <v>PETZ JOÃO FIRMINO</v>
      </c>
      <c r="H301" s="20" t="str">
        <f>VLOOKUP(E301,'FILIAIS PETZ'!A:D,4,0)</f>
        <v>JFIR-SP</v>
      </c>
      <c r="I301" s="46">
        <v>45265</v>
      </c>
      <c r="J301" s="9">
        <v>804244</v>
      </c>
      <c r="K301" s="9" t="s">
        <v>9035</v>
      </c>
      <c r="L301" s="29" t="s">
        <v>9175</v>
      </c>
      <c r="M301" s="46">
        <v>45299</v>
      </c>
      <c r="N301" s="46">
        <v>45322</v>
      </c>
      <c r="O301" s="46">
        <v>45301</v>
      </c>
      <c r="P301" s="29" t="s">
        <v>4990</v>
      </c>
      <c r="Q301" s="9">
        <v>3</v>
      </c>
      <c r="R301" s="9">
        <v>1</v>
      </c>
      <c r="S301" s="9">
        <v>8</v>
      </c>
      <c r="T301" s="9" t="s">
        <v>32</v>
      </c>
      <c r="U301" s="9">
        <v>11002</v>
      </c>
      <c r="V301" s="9">
        <v>11002</v>
      </c>
      <c r="W301" s="9" t="s">
        <v>5019</v>
      </c>
      <c r="X301" s="9" t="s">
        <v>4985</v>
      </c>
      <c r="Y301" s="9"/>
      <c r="Z301" s="9" t="s">
        <v>4980</v>
      </c>
      <c r="AA301" s="9" t="s">
        <v>5014</v>
      </c>
      <c r="AB301" s="9"/>
      <c r="AC301" s="9" t="s">
        <v>5006</v>
      </c>
      <c r="AD301" s="10"/>
      <c r="AE301" s="20" t="str">
        <f>VLOOKUP(E301,'FILIAIS PETZ'!A:Q,17,0)</f>
        <v>SP3</v>
      </c>
      <c r="AF301" s="20" t="str">
        <f>VLOOKUP(E301,'FILIAIS PETZ'!A:Q,3,0)</f>
        <v>FELICIO</v>
      </c>
      <c r="AG301" s="20" t="str">
        <f>VLOOKUP(E301,'FILIAIS PETZ'!A:Q,2,0)</f>
        <v>R3</v>
      </c>
      <c r="AH301" s="75">
        <v>600</v>
      </c>
      <c r="AI301" s="68" t="s">
        <v>9176</v>
      </c>
      <c r="AJ301" s="43">
        <f>VLOOKUP(E301,'FILIAIS PETZ'!$A$2:$K$2000,11,0)</f>
        <v>18328118012972</v>
      </c>
      <c r="AK301" s="44">
        <v>18328118012972</v>
      </c>
    </row>
    <row r="302" spans="1:37" s="15" customFormat="1" ht="15" customHeight="1" thickBot="1" x14ac:dyDescent="0.25">
      <c r="A302" s="9">
        <v>804500</v>
      </c>
      <c r="B302" s="18">
        <f>VLOOKUP(C302,FORNECEDORES!D:E,2,0)</f>
        <v>198134</v>
      </c>
      <c r="C302" s="19" t="str">
        <f>VLOOKUP(D302,FORNECEDORES!A:D,4,0)</f>
        <v>44.197.883/0001-47</v>
      </c>
      <c r="D302" s="17" t="s">
        <v>3410</v>
      </c>
      <c r="E302" s="20" t="str">
        <f t="shared" si="22"/>
        <v>04 0046</v>
      </c>
      <c r="F302" s="59" t="s">
        <v>8978</v>
      </c>
      <c r="G302" s="21" t="str">
        <f>VLOOKUP(E302,'FILIAIS PETZ'!A:E,5,0)</f>
        <v>PETZ CIDADE JARDIM</v>
      </c>
      <c r="H302" s="20" t="str">
        <f>VLOOKUP(E302,'FILIAIS PETZ'!A:D,4,0)</f>
        <v>CDJD-SP</v>
      </c>
      <c r="I302" s="46">
        <v>45265</v>
      </c>
      <c r="J302" s="9">
        <v>804500</v>
      </c>
      <c r="K302" s="9" t="s">
        <v>9035</v>
      </c>
      <c r="L302" s="29" t="s">
        <v>8328</v>
      </c>
      <c r="M302" s="46">
        <v>45265</v>
      </c>
      <c r="N302" s="46">
        <v>45322</v>
      </c>
      <c r="O302" s="46">
        <v>45301</v>
      </c>
      <c r="P302" s="29" t="s">
        <v>4982</v>
      </c>
      <c r="Q302" s="9">
        <v>3</v>
      </c>
      <c r="R302" s="9">
        <v>1</v>
      </c>
      <c r="S302" s="9">
        <v>8</v>
      </c>
      <c r="T302" s="9" t="s">
        <v>32</v>
      </c>
      <c r="U302" s="9">
        <v>11002</v>
      </c>
      <c r="V302" s="9">
        <v>11002</v>
      </c>
      <c r="W302" s="9" t="s">
        <v>5019</v>
      </c>
      <c r="X302" s="9" t="s">
        <v>4985</v>
      </c>
      <c r="Y302" s="9"/>
      <c r="Z302" s="9" t="s">
        <v>5044</v>
      </c>
      <c r="AA302" s="9" t="s">
        <v>5013</v>
      </c>
      <c r="AB302" s="9"/>
      <c r="AC302" s="9" t="s">
        <v>4988</v>
      </c>
      <c r="AD302" s="10" t="s">
        <v>4989</v>
      </c>
      <c r="AE302" s="20" t="str">
        <f>VLOOKUP(E302,'FILIAIS PETZ'!A:Q,17,0)</f>
        <v>SP2</v>
      </c>
      <c r="AF302" s="20" t="str">
        <f>VLOOKUP(E302,'FILIAIS PETZ'!A:Q,3,0)</f>
        <v>FELICIO</v>
      </c>
      <c r="AG302" s="20" t="str">
        <f>VLOOKUP(E302,'FILIAIS PETZ'!A:Q,2,0)</f>
        <v>R3</v>
      </c>
      <c r="AH302" s="75">
        <v>9340</v>
      </c>
      <c r="AI302" s="68" t="s">
        <v>9177</v>
      </c>
      <c r="AJ302" s="43">
        <f>VLOOKUP(E302,'FILIAIS PETZ'!$A$2:$K$2000,11,0)</f>
        <v>18328118004520</v>
      </c>
      <c r="AK302" s="44">
        <v>18328118004520</v>
      </c>
    </row>
    <row r="303" spans="1:37" s="15" customFormat="1" ht="15" customHeight="1" thickBot="1" x14ac:dyDescent="0.25">
      <c r="A303" s="9">
        <v>804521</v>
      </c>
      <c r="B303" s="18">
        <f>VLOOKUP(C303,FORNECEDORES!D:E,2,0)</f>
        <v>530375</v>
      </c>
      <c r="C303" s="19" t="str">
        <f>VLOOKUP(D303,FORNECEDORES!A:D,4,0)</f>
        <v>23.080.842/0001-04</v>
      </c>
      <c r="D303" s="17" t="s">
        <v>4370</v>
      </c>
      <c r="E303" s="20" t="str">
        <f t="shared" si="22"/>
        <v>04 0024</v>
      </c>
      <c r="F303" s="28" t="s">
        <v>8626</v>
      </c>
      <c r="G303" s="21" t="str">
        <f>VLOOKUP(E303,'FILIAIS PETZ'!A:E,5,0)</f>
        <v>PETZ DIADEMA</v>
      </c>
      <c r="H303" s="20" t="str">
        <f>VLOOKUP(E303,'FILIAIS PETZ'!A:D,4,0)</f>
        <v>DDMA-SP</v>
      </c>
      <c r="I303" s="46">
        <v>45265</v>
      </c>
      <c r="J303" s="9">
        <v>804521</v>
      </c>
      <c r="K303" s="9" t="s">
        <v>9035</v>
      </c>
      <c r="L303" s="29" t="s">
        <v>9178</v>
      </c>
      <c r="M303" s="46">
        <v>45297</v>
      </c>
      <c r="N303" s="46">
        <v>45322</v>
      </c>
      <c r="O303" s="46">
        <v>45301</v>
      </c>
      <c r="P303" s="29" t="s">
        <v>4990</v>
      </c>
      <c r="Q303" s="9">
        <v>3</v>
      </c>
      <c r="R303" s="9">
        <v>1</v>
      </c>
      <c r="S303" s="9">
        <v>8</v>
      </c>
      <c r="T303" s="9" t="s">
        <v>32</v>
      </c>
      <c r="U303" s="9">
        <v>11002</v>
      </c>
      <c r="V303" s="9">
        <v>11002</v>
      </c>
      <c r="W303" s="9" t="s">
        <v>5021</v>
      </c>
      <c r="X303" s="9" t="s">
        <v>4985</v>
      </c>
      <c r="Y303" s="9"/>
      <c r="Z303" s="9" t="s">
        <v>4980</v>
      </c>
      <c r="AA303" s="9" t="s">
        <v>4989</v>
      </c>
      <c r="AB303" s="9"/>
      <c r="AC303" s="9" t="s">
        <v>5006</v>
      </c>
      <c r="AD303" s="10"/>
      <c r="AE303" s="20" t="str">
        <f>VLOOKUP(E303,'FILIAIS PETZ'!A:Q,17,0)</f>
        <v>SP3</v>
      </c>
      <c r="AF303" s="20" t="str">
        <f>VLOOKUP(E303,'FILIAIS PETZ'!A:Q,3,0)</f>
        <v>FELICIO</v>
      </c>
      <c r="AG303" s="20" t="str">
        <f>VLOOKUP(E303,'FILIAIS PETZ'!A:Q,2,0)</f>
        <v>R3</v>
      </c>
      <c r="AH303" s="75">
        <v>180</v>
      </c>
      <c r="AI303" s="68" t="s">
        <v>9179</v>
      </c>
      <c r="AJ303" s="43">
        <f>VLOOKUP(E303,'FILIAIS PETZ'!$A$2:$K$2000,11,0)</f>
        <v>18328118000966</v>
      </c>
      <c r="AK303" s="44">
        <v>18328118000966</v>
      </c>
    </row>
    <row r="304" spans="1:37" s="15" customFormat="1" ht="15" customHeight="1" thickBot="1" x14ac:dyDescent="0.25">
      <c r="A304" s="9">
        <v>804588</v>
      </c>
      <c r="B304" s="18">
        <f>VLOOKUP(C304,FORNECEDORES!D:E,2,0)</f>
        <v>530375</v>
      </c>
      <c r="C304" s="19" t="str">
        <f>VLOOKUP(D304,FORNECEDORES!A:D,4,0)</f>
        <v>23.080.842/0001-04</v>
      </c>
      <c r="D304" s="17" t="s">
        <v>4370</v>
      </c>
      <c r="E304" s="20" t="str">
        <f t="shared" si="22"/>
        <v>04 0138</v>
      </c>
      <c r="F304" s="59" t="s">
        <v>8627</v>
      </c>
      <c r="G304" s="21" t="str">
        <f>VLOOKUP(E304,'FILIAIS PETZ'!A:E,5,0)</f>
        <v>PETZ JOÃO FIRMINO</v>
      </c>
      <c r="H304" s="20" t="str">
        <f>VLOOKUP(E304,'FILIAIS PETZ'!A:D,4,0)</f>
        <v>JFIR-SP</v>
      </c>
      <c r="I304" s="46">
        <v>45265</v>
      </c>
      <c r="J304" s="9">
        <v>804588</v>
      </c>
      <c r="K304" s="9" t="s">
        <v>9035</v>
      </c>
      <c r="L304" s="29" t="s">
        <v>9180</v>
      </c>
      <c r="M304" s="46">
        <v>45297</v>
      </c>
      <c r="N304" s="46">
        <v>45322</v>
      </c>
      <c r="O304" s="46">
        <v>45301</v>
      </c>
      <c r="P304" s="29" t="s">
        <v>4990</v>
      </c>
      <c r="Q304" s="9">
        <v>3</v>
      </c>
      <c r="R304" s="9">
        <v>1</v>
      </c>
      <c r="S304" s="9">
        <v>8</v>
      </c>
      <c r="T304" s="9" t="s">
        <v>32</v>
      </c>
      <c r="U304" s="9">
        <v>11002</v>
      </c>
      <c r="V304" s="9">
        <v>11002</v>
      </c>
      <c r="W304" s="9" t="s">
        <v>5034</v>
      </c>
      <c r="X304" s="9" t="s">
        <v>4985</v>
      </c>
      <c r="Y304" s="9"/>
      <c r="Z304" s="9" t="s">
        <v>4980</v>
      </c>
      <c r="AA304" s="9" t="s">
        <v>4989</v>
      </c>
      <c r="AB304" s="9"/>
      <c r="AC304" s="9" t="s">
        <v>5006</v>
      </c>
      <c r="AD304" s="10"/>
      <c r="AE304" s="20" t="str">
        <f>VLOOKUP(E304,'FILIAIS PETZ'!A:Q,17,0)</f>
        <v>SP3</v>
      </c>
      <c r="AF304" s="20" t="str">
        <f>VLOOKUP(E304,'FILIAIS PETZ'!A:Q,3,0)</f>
        <v>FELICIO</v>
      </c>
      <c r="AG304" s="20" t="str">
        <f>VLOOKUP(E304,'FILIAIS PETZ'!A:Q,2,0)</f>
        <v>R3</v>
      </c>
      <c r="AH304" s="75">
        <v>385</v>
      </c>
      <c r="AI304" s="68" t="s">
        <v>9179</v>
      </c>
      <c r="AJ304" s="43">
        <f>VLOOKUP(E304,'FILIAIS PETZ'!$A$2:$K$2000,11,0)</f>
        <v>18328118012972</v>
      </c>
      <c r="AK304" s="44">
        <v>18328118012972</v>
      </c>
    </row>
    <row r="305" spans="1:37" s="15" customFormat="1" ht="15" customHeight="1" thickBot="1" x14ac:dyDescent="0.25">
      <c r="A305" s="9">
        <v>804590</v>
      </c>
      <c r="B305" s="18">
        <f>VLOOKUP(C305,FORNECEDORES!D:E,2,0)</f>
        <v>530375</v>
      </c>
      <c r="C305" s="19" t="str">
        <f>VLOOKUP(D305,FORNECEDORES!A:D,4,0)</f>
        <v>23.080.842/0001-04</v>
      </c>
      <c r="D305" s="17" t="s">
        <v>4370</v>
      </c>
      <c r="E305" s="20" t="str">
        <f t="shared" si="22"/>
        <v>04 0068</v>
      </c>
      <c r="F305" s="59" t="s">
        <v>8958</v>
      </c>
      <c r="G305" s="21" t="str">
        <f>VLOOKUP(E305,'FILIAIS PETZ'!A:E,5,0)</f>
        <v>PETZ PEREIRA BARRETO</v>
      </c>
      <c r="H305" s="20" t="str">
        <f>VLOOKUP(E305,'FILIAIS PETZ'!A:D,4,0)</f>
        <v>PBAR-SP</v>
      </c>
      <c r="I305" s="46">
        <v>45265</v>
      </c>
      <c r="J305" s="9">
        <v>804590</v>
      </c>
      <c r="K305" s="9" t="s">
        <v>9035</v>
      </c>
      <c r="L305" s="29" t="s">
        <v>9181</v>
      </c>
      <c r="M305" s="46">
        <v>45297</v>
      </c>
      <c r="N305" s="46">
        <v>45322</v>
      </c>
      <c r="O305" s="46">
        <v>45301</v>
      </c>
      <c r="P305" s="29" t="s">
        <v>4990</v>
      </c>
      <c r="Q305" s="9">
        <v>3</v>
      </c>
      <c r="R305" s="9">
        <v>1</v>
      </c>
      <c r="S305" s="9">
        <v>8</v>
      </c>
      <c r="T305" s="9" t="s">
        <v>32</v>
      </c>
      <c r="U305" s="9">
        <v>11002</v>
      </c>
      <c r="V305" s="9">
        <v>11002</v>
      </c>
      <c r="W305" s="9" t="s">
        <v>5021</v>
      </c>
      <c r="X305" s="9" t="s">
        <v>4985</v>
      </c>
      <c r="Y305" s="9"/>
      <c r="Z305" s="9" t="s">
        <v>4980</v>
      </c>
      <c r="AA305" s="9" t="s">
        <v>4989</v>
      </c>
      <c r="AB305" s="9"/>
      <c r="AC305" s="9" t="s">
        <v>5006</v>
      </c>
      <c r="AD305" s="10"/>
      <c r="AE305" s="20" t="str">
        <f>VLOOKUP(E305,'FILIAIS PETZ'!A:Q,17,0)</f>
        <v>SP3</v>
      </c>
      <c r="AF305" s="20" t="str">
        <f>VLOOKUP(E305,'FILIAIS PETZ'!A:Q,3,0)</f>
        <v>FELICIO</v>
      </c>
      <c r="AG305" s="20" t="str">
        <f>VLOOKUP(E305,'FILIAIS PETZ'!A:Q,2,0)</f>
        <v>R3</v>
      </c>
      <c r="AH305" s="75">
        <v>210</v>
      </c>
      <c r="AI305" s="68" t="s">
        <v>9179</v>
      </c>
      <c r="AJ305" s="43">
        <f>VLOOKUP(E305,'FILIAIS PETZ'!$A$2:$K$2000,11,0)</f>
        <v>18328118007111</v>
      </c>
      <c r="AK305" s="44">
        <v>18328118007111</v>
      </c>
    </row>
    <row r="306" spans="1:37" s="15" customFormat="1" ht="15" customHeight="1" thickBot="1" x14ac:dyDescent="0.25">
      <c r="A306" s="9">
        <v>804591</v>
      </c>
      <c r="B306" s="18">
        <f>VLOOKUP(C306,FORNECEDORES!D:E,2,0)</f>
        <v>530375</v>
      </c>
      <c r="C306" s="19" t="str">
        <f>VLOOKUP(D306,FORNECEDORES!A:D,4,0)</f>
        <v>23.080.842/0001-04</v>
      </c>
      <c r="D306" s="17" t="s">
        <v>4370</v>
      </c>
      <c r="E306" s="20" t="str">
        <f t="shared" si="22"/>
        <v>04 0258</v>
      </c>
      <c r="F306" s="59" t="s">
        <v>8972</v>
      </c>
      <c r="G306" s="21" t="str">
        <f>VLOOKUP(E306,'FILIAIS PETZ'!A:E,5,0)</f>
        <v xml:space="preserve">PETZ SHOPPING GRAND PLAZA </v>
      </c>
      <c r="H306" s="20" t="str">
        <f>VLOOKUP(E306,'FILIAIS PETZ'!A:D,4,0)</f>
        <v>SGPZ-SP</v>
      </c>
      <c r="I306" s="46">
        <v>45265</v>
      </c>
      <c r="J306" s="9">
        <v>804591</v>
      </c>
      <c r="K306" s="9" t="s">
        <v>9035</v>
      </c>
      <c r="L306" s="29" t="s">
        <v>9182</v>
      </c>
      <c r="M306" s="46">
        <v>45297</v>
      </c>
      <c r="N306" s="46">
        <v>45322</v>
      </c>
      <c r="O306" s="46">
        <v>45301</v>
      </c>
      <c r="P306" s="29" t="s">
        <v>4990</v>
      </c>
      <c r="Q306" s="9">
        <v>3</v>
      </c>
      <c r="R306" s="9">
        <v>1</v>
      </c>
      <c r="S306" s="9">
        <v>8</v>
      </c>
      <c r="T306" s="9" t="s">
        <v>32</v>
      </c>
      <c r="U306" s="9">
        <v>11002</v>
      </c>
      <c r="V306" s="9">
        <v>11002</v>
      </c>
      <c r="W306" s="9" t="s">
        <v>5019</v>
      </c>
      <c r="X306" s="9" t="s">
        <v>4985</v>
      </c>
      <c r="Y306" s="9"/>
      <c r="Z306" s="9" t="s">
        <v>4980</v>
      </c>
      <c r="AA306" s="9" t="s">
        <v>4989</v>
      </c>
      <c r="AB306" s="9"/>
      <c r="AC306" s="9" t="s">
        <v>5006</v>
      </c>
      <c r="AD306" s="10"/>
      <c r="AE306" s="20" t="str">
        <f>VLOOKUP(E306,'FILIAIS PETZ'!A:Q,17,0)</f>
        <v>SP3</v>
      </c>
      <c r="AF306" s="20" t="str">
        <f>VLOOKUP(E306,'FILIAIS PETZ'!A:Q,3,0)</f>
        <v>FELICIO</v>
      </c>
      <c r="AG306" s="20" t="str">
        <f>VLOOKUP(E306,'FILIAIS PETZ'!A:Q,2,0)</f>
        <v>R3</v>
      </c>
      <c r="AH306" s="75">
        <v>260</v>
      </c>
      <c r="AI306" s="68" t="s">
        <v>9179</v>
      </c>
      <c r="AJ306" s="43" t="str">
        <f>VLOOKUP(E306,'FILIAIS PETZ'!$A$2:$K$2000,11,0)</f>
        <v>18.328.118/0249-89</v>
      </c>
      <c r="AK306" s="44" t="s">
        <v>9091</v>
      </c>
    </row>
    <row r="307" spans="1:37" s="15" customFormat="1" ht="15" customHeight="1" thickBot="1" x14ac:dyDescent="0.25">
      <c r="A307" s="9">
        <v>804593</v>
      </c>
      <c r="B307" s="18">
        <f>VLOOKUP(C307,FORNECEDORES!D:E,2,0)</f>
        <v>530375</v>
      </c>
      <c r="C307" s="19" t="str">
        <f>VLOOKUP(D307,FORNECEDORES!A:D,4,0)</f>
        <v>23.080.842/0001-04</v>
      </c>
      <c r="D307" s="17" t="s">
        <v>4370</v>
      </c>
      <c r="E307" s="20" t="str">
        <f t="shared" si="22"/>
        <v>04 0181</v>
      </c>
      <c r="F307" s="59" t="s">
        <v>8969</v>
      </c>
      <c r="G307" s="21" t="str">
        <f>VLOOKUP(E307,'FILIAIS PETZ'!A:E,5,0)</f>
        <v>PETZ MAUA SHOPPING</v>
      </c>
      <c r="H307" s="20" t="str">
        <f>VLOOKUP(E307,'FILIAIS PETZ'!A:D,4,0)</f>
        <v>MAUA-SP</v>
      </c>
      <c r="I307" s="46">
        <v>45265</v>
      </c>
      <c r="J307" s="9">
        <v>804593</v>
      </c>
      <c r="K307" s="9" t="s">
        <v>9035</v>
      </c>
      <c r="L307" s="29" t="s">
        <v>9183</v>
      </c>
      <c r="M307" s="46">
        <v>45297</v>
      </c>
      <c r="N307" s="46">
        <v>45322</v>
      </c>
      <c r="O307" s="46">
        <v>45301</v>
      </c>
      <c r="P307" s="29" t="s">
        <v>4990</v>
      </c>
      <c r="Q307" s="9">
        <v>3</v>
      </c>
      <c r="R307" s="9">
        <v>1</v>
      </c>
      <c r="S307" s="9">
        <v>8</v>
      </c>
      <c r="T307" s="9" t="s">
        <v>32</v>
      </c>
      <c r="U307" s="9">
        <v>11002</v>
      </c>
      <c r="V307" s="9">
        <v>11002</v>
      </c>
      <c r="W307" s="9" t="s">
        <v>5019</v>
      </c>
      <c r="X307" s="9" t="s">
        <v>4985</v>
      </c>
      <c r="Y307" s="9"/>
      <c r="Z307" s="9" t="s">
        <v>4980</v>
      </c>
      <c r="AA307" s="9" t="s">
        <v>4989</v>
      </c>
      <c r="AB307" s="9"/>
      <c r="AC307" s="9" t="s">
        <v>5006</v>
      </c>
      <c r="AD307" s="10"/>
      <c r="AE307" s="20" t="str">
        <f>VLOOKUP(E307,'FILIAIS PETZ'!A:Q,17,0)</f>
        <v>SP3</v>
      </c>
      <c r="AF307" s="20" t="str">
        <f>VLOOKUP(E307,'FILIAIS PETZ'!A:Q,3,0)</f>
        <v>FELICIO</v>
      </c>
      <c r="AG307" s="20" t="str">
        <f>VLOOKUP(E307,'FILIAIS PETZ'!A:Q,2,0)</f>
        <v>R3</v>
      </c>
      <c r="AH307" s="75">
        <v>185</v>
      </c>
      <c r="AI307" s="68" t="s">
        <v>9179</v>
      </c>
      <c r="AJ307" s="43">
        <f>VLOOKUP(E307,'FILIAIS PETZ'!$A$2:$K$2000,11,0)</f>
        <v>18328118016617</v>
      </c>
      <c r="AK307" s="44">
        <v>18328118016617</v>
      </c>
    </row>
    <row r="308" spans="1:37" s="15" customFormat="1" ht="15" customHeight="1" thickBot="1" x14ac:dyDescent="0.25">
      <c r="A308" s="9">
        <v>804596</v>
      </c>
      <c r="B308" s="18">
        <f>VLOOKUP(C308,FORNECEDORES!D:E,2,0)</f>
        <v>530375</v>
      </c>
      <c r="C308" s="19" t="str">
        <f>VLOOKUP(D308,FORNECEDORES!A:D,4,0)</f>
        <v>23.080.842/0001-04</v>
      </c>
      <c r="D308" s="17" t="s">
        <v>4370</v>
      </c>
      <c r="E308" s="20" t="str">
        <f t="shared" si="22"/>
        <v>04 0243</v>
      </c>
      <c r="F308" s="59" t="s">
        <v>8973</v>
      </c>
      <c r="G308" s="21" t="str">
        <f>VLOOKUP(E308,'FILIAIS PETZ'!A:E,5,0)</f>
        <v>PETZ SHOPPING GOLDEN SQUARE</v>
      </c>
      <c r="H308" s="20" t="str">
        <f>VLOOKUP(E308,'FILIAIS PETZ'!A:D,4,0)</f>
        <v>SGSQ-SP</v>
      </c>
      <c r="I308" s="46">
        <v>45265</v>
      </c>
      <c r="J308" s="9">
        <v>804596</v>
      </c>
      <c r="K308" s="9" t="s">
        <v>9035</v>
      </c>
      <c r="L308" s="29" t="s">
        <v>9184</v>
      </c>
      <c r="M308" s="46">
        <v>45297</v>
      </c>
      <c r="N308" s="46">
        <v>45322</v>
      </c>
      <c r="O308" s="46">
        <v>45301</v>
      </c>
      <c r="P308" s="29" t="s">
        <v>4990</v>
      </c>
      <c r="Q308" s="9">
        <v>3</v>
      </c>
      <c r="R308" s="9">
        <v>1</v>
      </c>
      <c r="S308" s="9">
        <v>8</v>
      </c>
      <c r="T308" s="9" t="s">
        <v>32</v>
      </c>
      <c r="U308" s="9">
        <v>11002</v>
      </c>
      <c r="V308" s="9">
        <v>11002</v>
      </c>
      <c r="W308" s="9" t="s">
        <v>5019</v>
      </c>
      <c r="X308" s="9" t="s">
        <v>4985</v>
      </c>
      <c r="Y308" s="9"/>
      <c r="Z308" s="9" t="s">
        <v>4980</v>
      </c>
      <c r="AA308" s="9" t="s">
        <v>4989</v>
      </c>
      <c r="AB308" s="9"/>
      <c r="AC308" s="9" t="s">
        <v>5006</v>
      </c>
      <c r="AD308" s="10"/>
      <c r="AE308" s="20" t="str">
        <f>VLOOKUP(E308,'FILIAIS PETZ'!A:Q,17,0)</f>
        <v>SP3</v>
      </c>
      <c r="AF308" s="20" t="str">
        <f>VLOOKUP(E308,'FILIAIS PETZ'!A:Q,3,0)</f>
        <v>FELICIO</v>
      </c>
      <c r="AG308" s="20" t="str">
        <f>VLOOKUP(E308,'FILIAIS PETZ'!A:Q,2,0)</f>
        <v>R3</v>
      </c>
      <c r="AH308" s="75">
        <v>750</v>
      </c>
      <c r="AI308" s="68" t="s">
        <v>9179</v>
      </c>
      <c r="AJ308" s="43" t="str">
        <f>VLOOKUP(E308,'FILIAIS PETZ'!$A$2:$K$2000,11,0)</f>
        <v>18.328.118/0229-35</v>
      </c>
      <c r="AK308" s="44" t="s">
        <v>9061</v>
      </c>
    </row>
    <row r="309" spans="1:37" s="15" customFormat="1" ht="15" customHeight="1" thickBot="1" x14ac:dyDescent="0.25">
      <c r="A309" s="9">
        <v>804597</v>
      </c>
      <c r="B309" s="18">
        <f>VLOOKUP(C309,FORNECEDORES!D:E,2,0)</f>
        <v>530375</v>
      </c>
      <c r="C309" s="19" t="str">
        <f>VLOOKUP(D309,FORNECEDORES!A:D,4,0)</f>
        <v>23.080.842/0001-04</v>
      </c>
      <c r="D309" s="17" t="s">
        <v>4370</v>
      </c>
      <c r="E309" s="20" t="str">
        <f t="shared" si="22"/>
        <v>04 0247</v>
      </c>
      <c r="F309" s="59" t="s">
        <v>8967</v>
      </c>
      <c r="G309" s="21" t="str">
        <f>VLOOKUP(E309,'FILIAIS PETZ'!A:E,5,0)</f>
        <v>PETZ AV GOIÁS</v>
      </c>
      <c r="H309" s="20" t="str">
        <f>VLOOKUP(E309,'FILIAIS PETZ'!A:D,4,0)</f>
        <v>AVGO-SP</v>
      </c>
      <c r="I309" s="46">
        <v>45265</v>
      </c>
      <c r="J309" s="9">
        <v>804597</v>
      </c>
      <c r="K309" s="9" t="s">
        <v>9035</v>
      </c>
      <c r="L309" s="29" t="s">
        <v>9185</v>
      </c>
      <c r="M309" s="46">
        <v>45297</v>
      </c>
      <c r="N309" s="46">
        <v>45322</v>
      </c>
      <c r="O309" s="46">
        <v>45301</v>
      </c>
      <c r="P309" s="29" t="s">
        <v>4990</v>
      </c>
      <c r="Q309" s="9">
        <v>3</v>
      </c>
      <c r="R309" s="9">
        <v>1</v>
      </c>
      <c r="S309" s="9">
        <v>8</v>
      </c>
      <c r="T309" s="9" t="s">
        <v>32</v>
      </c>
      <c r="U309" s="9">
        <v>11002</v>
      </c>
      <c r="V309" s="9">
        <v>11002</v>
      </c>
      <c r="W309" s="9" t="s">
        <v>5019</v>
      </c>
      <c r="X309" s="9" t="s">
        <v>4985</v>
      </c>
      <c r="Y309" s="9"/>
      <c r="Z309" s="9" t="s">
        <v>4980</v>
      </c>
      <c r="AA309" s="9" t="s">
        <v>4989</v>
      </c>
      <c r="AB309" s="9"/>
      <c r="AC309" s="9" t="s">
        <v>5006</v>
      </c>
      <c r="AD309" s="10"/>
      <c r="AE309" s="20" t="str">
        <f>VLOOKUP(E309,'FILIAIS PETZ'!A:Q,17,0)</f>
        <v>SP3</v>
      </c>
      <c r="AF309" s="20" t="str">
        <f>VLOOKUP(E309,'FILIAIS PETZ'!A:Q,3,0)</f>
        <v>FELICIO</v>
      </c>
      <c r="AG309" s="20" t="str">
        <f>VLOOKUP(E309,'FILIAIS PETZ'!A:Q,2,0)</f>
        <v>R3</v>
      </c>
      <c r="AH309" s="75">
        <v>310</v>
      </c>
      <c r="AI309" s="68" t="s">
        <v>9179</v>
      </c>
      <c r="AJ309" s="43" t="str">
        <f>VLOOKUP(E309,'FILIAIS PETZ'!$A$2:$K$2000,11,0)</f>
        <v>18.328.118/0236-64</v>
      </c>
      <c r="AK309" s="44" t="s">
        <v>9093</v>
      </c>
    </row>
    <row r="310" spans="1:37" s="15" customFormat="1" ht="15" customHeight="1" thickBot="1" x14ac:dyDescent="0.25">
      <c r="A310" s="9">
        <v>804598</v>
      </c>
      <c r="B310" s="18">
        <f>VLOOKUP(C310,FORNECEDORES!D:E,2,0)</f>
        <v>530375</v>
      </c>
      <c r="C310" s="19" t="str">
        <f>VLOOKUP(D310,FORNECEDORES!A:D,4,0)</f>
        <v>23.080.842/0001-04</v>
      </c>
      <c r="D310" s="17" t="s">
        <v>4370</v>
      </c>
      <c r="E310" s="20" t="str">
        <f t="shared" si="22"/>
        <v>04 0044</v>
      </c>
      <c r="F310" s="59" t="s">
        <v>8974</v>
      </c>
      <c r="G310" s="21" t="str">
        <f>VLOOKUP(E310,'FILIAIS PETZ'!A:E,5,0)</f>
        <v>PETZ SANTO ANDRE</v>
      </c>
      <c r="H310" s="20" t="str">
        <f>VLOOKUP(E310,'FILIAIS PETZ'!A:D,4,0)</f>
        <v>STAD-SP</v>
      </c>
      <c r="I310" s="46">
        <v>45265</v>
      </c>
      <c r="J310" s="9">
        <v>804598</v>
      </c>
      <c r="K310" s="9" t="s">
        <v>9035</v>
      </c>
      <c r="L310" s="29" t="s">
        <v>9186</v>
      </c>
      <c r="M310" s="46">
        <v>45297</v>
      </c>
      <c r="N310" s="46">
        <v>45322</v>
      </c>
      <c r="O310" s="46">
        <v>45301</v>
      </c>
      <c r="P310" s="29" t="s">
        <v>4990</v>
      </c>
      <c r="Q310" s="9">
        <v>3</v>
      </c>
      <c r="R310" s="9">
        <v>1</v>
      </c>
      <c r="S310" s="9">
        <v>8</v>
      </c>
      <c r="T310" s="9" t="s">
        <v>32</v>
      </c>
      <c r="U310" s="9">
        <v>11002</v>
      </c>
      <c r="V310" s="9">
        <v>11002</v>
      </c>
      <c r="W310" s="9" t="s">
        <v>5019</v>
      </c>
      <c r="X310" s="9" t="s">
        <v>4985</v>
      </c>
      <c r="Y310" s="9"/>
      <c r="Z310" s="9" t="s">
        <v>4980</v>
      </c>
      <c r="AA310" s="9" t="s">
        <v>4989</v>
      </c>
      <c r="AB310" s="9"/>
      <c r="AC310" s="9" t="s">
        <v>5006</v>
      </c>
      <c r="AD310" s="10"/>
      <c r="AE310" s="20" t="str">
        <f>VLOOKUP(E310,'FILIAIS PETZ'!A:Q,17,0)</f>
        <v>SP3</v>
      </c>
      <c r="AF310" s="20" t="str">
        <f>VLOOKUP(E310,'FILIAIS PETZ'!A:Q,3,0)</f>
        <v>FELICIO</v>
      </c>
      <c r="AG310" s="20" t="str">
        <f>VLOOKUP(E310,'FILIAIS PETZ'!A:Q,2,0)</f>
        <v>R3</v>
      </c>
      <c r="AH310" s="75">
        <v>725</v>
      </c>
      <c r="AI310" s="68" t="s">
        <v>9179</v>
      </c>
      <c r="AJ310" s="43">
        <f>VLOOKUP(E310,'FILIAIS PETZ'!$A$2:$K$2000,11,0)</f>
        <v>18328118004600</v>
      </c>
      <c r="AK310" s="44">
        <v>18328118004600</v>
      </c>
    </row>
    <row r="311" spans="1:37" s="15" customFormat="1" ht="15" customHeight="1" thickBot="1" x14ac:dyDescent="0.25">
      <c r="A311" s="9">
        <v>804599</v>
      </c>
      <c r="B311" s="18">
        <f>VLOOKUP(C311,FORNECEDORES!D:E,2,0)</f>
        <v>530375</v>
      </c>
      <c r="C311" s="19" t="str">
        <f>VLOOKUP(D311,FORNECEDORES!A:D,4,0)</f>
        <v>23.080.842/0001-04</v>
      </c>
      <c r="D311" s="17" t="s">
        <v>4370</v>
      </c>
      <c r="E311" s="20" t="str">
        <f t="shared" si="22"/>
        <v>04 0017</v>
      </c>
      <c r="F311" s="59" t="s">
        <v>8713</v>
      </c>
      <c r="G311" s="21" t="str">
        <f>VLOOKUP(E311,'FILIAIS PETZ'!A:E,5,0)</f>
        <v>PETZ CARREFOUR SAO CAETANO</v>
      </c>
      <c r="H311" s="20" t="str">
        <f>VLOOKUP(E311,'FILIAIS PETZ'!A:D,4,0)</f>
        <v>SCSU-SP</v>
      </c>
      <c r="I311" s="46">
        <v>45265</v>
      </c>
      <c r="J311" s="9">
        <v>804599</v>
      </c>
      <c r="K311" s="9" t="s">
        <v>9035</v>
      </c>
      <c r="L311" s="29" t="s">
        <v>9187</v>
      </c>
      <c r="M311" s="46">
        <v>45297</v>
      </c>
      <c r="N311" s="46">
        <v>45322</v>
      </c>
      <c r="O311" s="46">
        <v>45301</v>
      </c>
      <c r="P311" s="29" t="s">
        <v>4990</v>
      </c>
      <c r="Q311" s="9">
        <v>3</v>
      </c>
      <c r="R311" s="9">
        <v>1</v>
      </c>
      <c r="S311" s="9">
        <v>8</v>
      </c>
      <c r="T311" s="9" t="s">
        <v>32</v>
      </c>
      <c r="U311" s="9">
        <v>11002</v>
      </c>
      <c r="V311" s="9">
        <v>11002</v>
      </c>
      <c r="W311" s="9" t="s">
        <v>5021</v>
      </c>
      <c r="X311" s="9" t="s">
        <v>4985</v>
      </c>
      <c r="Y311" s="9"/>
      <c r="Z311" s="9" t="s">
        <v>4980</v>
      </c>
      <c r="AA311" s="9" t="s">
        <v>4989</v>
      </c>
      <c r="AB311" s="9"/>
      <c r="AC311" s="9" t="s">
        <v>5006</v>
      </c>
      <c r="AD311" s="10"/>
      <c r="AE311" s="20" t="str">
        <f>VLOOKUP(E311,'FILIAIS PETZ'!A:Q,17,0)</f>
        <v>SP3</v>
      </c>
      <c r="AF311" s="20" t="str">
        <f>VLOOKUP(E311,'FILIAIS PETZ'!A:Q,3,0)</f>
        <v>FELICIO</v>
      </c>
      <c r="AG311" s="20" t="str">
        <f>VLOOKUP(E311,'FILIAIS PETZ'!A:Q,2,0)</f>
        <v>R3</v>
      </c>
      <c r="AH311" s="75">
        <v>180</v>
      </c>
      <c r="AI311" s="68" t="s">
        <v>9179</v>
      </c>
      <c r="AJ311" s="43">
        <f>VLOOKUP(E311,'FILIAIS PETZ'!$A$2:$K$2000,11,0)</f>
        <v>18328118000532</v>
      </c>
      <c r="AK311" s="44">
        <v>18328118000532</v>
      </c>
    </row>
    <row r="312" spans="1:37" s="15" customFormat="1" ht="15" customHeight="1" thickBot="1" x14ac:dyDescent="0.25">
      <c r="A312" s="9">
        <v>804600</v>
      </c>
      <c r="B312" s="18">
        <f>VLOOKUP(C312,FORNECEDORES!D:E,2,0)</f>
        <v>530375</v>
      </c>
      <c r="C312" s="19" t="str">
        <f>VLOOKUP(D312,FORNECEDORES!A:D,4,0)</f>
        <v>23.080.842/0001-04</v>
      </c>
      <c r="D312" s="17" t="s">
        <v>4370</v>
      </c>
      <c r="E312" s="20" t="str">
        <f t="shared" si="22"/>
        <v>04 0069</v>
      </c>
      <c r="F312" s="59" t="s">
        <v>8968</v>
      </c>
      <c r="G312" s="21" t="str">
        <f>VLOOKUP(E312,'FILIAIS PETZ'!A:E,5,0)</f>
        <v>PETZ GIOVANNI PIRELLI</v>
      </c>
      <c r="H312" s="20" t="str">
        <f>VLOOKUP(E312,'FILIAIS PETZ'!A:D,4,0)</f>
        <v>GPIR-SP</v>
      </c>
      <c r="I312" s="46">
        <v>45265</v>
      </c>
      <c r="J312" s="9">
        <v>804600</v>
      </c>
      <c r="K312" s="9" t="s">
        <v>9035</v>
      </c>
      <c r="L312" s="29" t="s">
        <v>9188</v>
      </c>
      <c r="M312" s="46">
        <v>45297</v>
      </c>
      <c r="N312" s="46">
        <v>45322</v>
      </c>
      <c r="O312" s="46">
        <v>45301</v>
      </c>
      <c r="P312" s="29" t="s">
        <v>4990</v>
      </c>
      <c r="Q312" s="9">
        <v>3</v>
      </c>
      <c r="R312" s="9">
        <v>1</v>
      </c>
      <c r="S312" s="9">
        <v>8</v>
      </c>
      <c r="T312" s="9" t="s">
        <v>32</v>
      </c>
      <c r="U312" s="9">
        <v>11002</v>
      </c>
      <c r="V312" s="9">
        <v>11002</v>
      </c>
      <c r="W312" s="9" t="s">
        <v>5019</v>
      </c>
      <c r="X312" s="9" t="s">
        <v>4985</v>
      </c>
      <c r="Y312" s="9"/>
      <c r="Z312" s="9" t="s">
        <v>4980</v>
      </c>
      <c r="AA312" s="9" t="s">
        <v>4989</v>
      </c>
      <c r="AB312" s="9"/>
      <c r="AC312" s="9" t="s">
        <v>5006</v>
      </c>
      <c r="AD312" s="10"/>
      <c r="AE312" s="20" t="str">
        <f>VLOOKUP(E312,'FILIAIS PETZ'!A:Q,17,0)</f>
        <v>SP3</v>
      </c>
      <c r="AF312" s="20" t="str">
        <f>VLOOKUP(E312,'FILIAIS PETZ'!A:Q,3,0)</f>
        <v>FELICIO</v>
      </c>
      <c r="AG312" s="20" t="str">
        <f>VLOOKUP(E312,'FILIAIS PETZ'!A:Q,2,0)</f>
        <v>R3</v>
      </c>
      <c r="AH312" s="75">
        <v>470</v>
      </c>
      <c r="AI312" s="68" t="s">
        <v>9179</v>
      </c>
      <c r="AJ312" s="43">
        <f>VLOOKUP(E312,'FILIAIS PETZ'!$A$2:$K$2000,11,0)</f>
        <v>18328118006905</v>
      </c>
      <c r="AK312" s="44">
        <v>18328118006905</v>
      </c>
    </row>
    <row r="313" spans="1:37" s="15" customFormat="1" ht="15" customHeight="1" thickBot="1" x14ac:dyDescent="0.25">
      <c r="A313" s="9">
        <v>804602</v>
      </c>
      <c r="B313" s="18">
        <f>VLOOKUP(C313,FORNECEDORES!D:E,2,0)</f>
        <v>530375</v>
      </c>
      <c r="C313" s="19" t="str">
        <f>VLOOKUP(D313,FORNECEDORES!A:D,4,0)</f>
        <v>23.080.842/0001-04</v>
      </c>
      <c r="D313" s="17" t="s">
        <v>4370</v>
      </c>
      <c r="E313" s="20" t="str">
        <f t="shared" si="22"/>
        <v>04 0003</v>
      </c>
      <c r="F313" s="59" t="s">
        <v>8971</v>
      </c>
      <c r="G313" s="21" t="str">
        <f>VLOOKUP(E313,'FILIAIS PETZ'!A:E,5,0)</f>
        <v>PETZ SAO BERNARDO</v>
      </c>
      <c r="H313" s="20" t="str">
        <f>VLOOKUP(E313,'FILIAIS PETZ'!A:D,4,0)</f>
        <v>SBCA-SP</v>
      </c>
      <c r="I313" s="46">
        <v>45265</v>
      </c>
      <c r="J313" s="9">
        <v>804602</v>
      </c>
      <c r="K313" s="9" t="s">
        <v>9035</v>
      </c>
      <c r="L313" s="29" t="s">
        <v>9189</v>
      </c>
      <c r="M313" s="46">
        <v>45297</v>
      </c>
      <c r="N313" s="46">
        <v>45322</v>
      </c>
      <c r="O313" s="46">
        <v>45301</v>
      </c>
      <c r="P313" s="29" t="s">
        <v>4990</v>
      </c>
      <c r="Q313" s="9">
        <v>3</v>
      </c>
      <c r="R313" s="9">
        <v>1</v>
      </c>
      <c r="S313" s="9">
        <v>8</v>
      </c>
      <c r="T313" s="9" t="s">
        <v>32</v>
      </c>
      <c r="U313" s="9">
        <v>11002</v>
      </c>
      <c r="V313" s="9">
        <v>11002</v>
      </c>
      <c r="W313" s="9" t="s">
        <v>5019</v>
      </c>
      <c r="X313" s="9" t="s">
        <v>4985</v>
      </c>
      <c r="Y313" s="9"/>
      <c r="Z313" s="9" t="s">
        <v>4980</v>
      </c>
      <c r="AA313" s="9" t="s">
        <v>4989</v>
      </c>
      <c r="AB313" s="9"/>
      <c r="AC313" s="9" t="s">
        <v>5006</v>
      </c>
      <c r="AD313" s="10"/>
      <c r="AE313" s="20" t="str">
        <f>VLOOKUP(E313,'FILIAIS PETZ'!A:Q,17,0)</f>
        <v>SP3</v>
      </c>
      <c r="AF313" s="20" t="str">
        <f>VLOOKUP(E313,'FILIAIS PETZ'!A:Q,3,0)</f>
        <v>FELICIO</v>
      </c>
      <c r="AG313" s="20" t="str">
        <f>VLOOKUP(E313,'FILIAIS PETZ'!A:Q,2,0)</f>
        <v>R3</v>
      </c>
      <c r="AH313" s="75">
        <v>415</v>
      </c>
      <c r="AI313" s="68" t="s">
        <v>9179</v>
      </c>
      <c r="AJ313" s="43">
        <f>VLOOKUP(E313,'FILIAIS PETZ'!$A$2:$K$2000,11,0)</f>
        <v>18328118002152</v>
      </c>
      <c r="AK313" s="44">
        <v>18328118002152</v>
      </c>
    </row>
    <row r="314" spans="1:37" s="15" customFormat="1" ht="15" customHeight="1" thickBot="1" x14ac:dyDescent="0.25">
      <c r="A314" s="9">
        <f>J314</f>
        <v>806653</v>
      </c>
      <c r="B314" s="18">
        <f>VLOOKUP(C314,FORNECEDORES!D:E,2,0)</f>
        <v>133343</v>
      </c>
      <c r="C314" s="19" t="str">
        <f>VLOOKUP(D314,FORNECEDORES!A:D,4,0)</f>
        <v>40.076.910/0001-72</v>
      </c>
      <c r="D314" s="13" t="s">
        <v>5981</v>
      </c>
      <c r="E314" s="20" t="str">
        <f t="shared" si="22"/>
        <v>04 0106</v>
      </c>
      <c r="F314" s="28" t="s">
        <v>4952</v>
      </c>
      <c r="G314" s="21" t="str">
        <f>VLOOKUP(E314,'FILIAIS PETZ'!A:E,5,0)</f>
        <v>PETZ COTIA</v>
      </c>
      <c r="H314" s="20" t="str">
        <f>VLOOKUP(E314,'FILIAIS PETZ'!A:D,4,0)</f>
        <v>CTIA-SP</v>
      </c>
      <c r="I314" s="46">
        <v>45267</v>
      </c>
      <c r="J314" s="10">
        <v>806653</v>
      </c>
      <c r="K314" s="10" t="s">
        <v>5181</v>
      </c>
      <c r="L314" s="28" t="s">
        <v>5826</v>
      </c>
      <c r="M314" s="46">
        <v>45330</v>
      </c>
      <c r="N314" s="46">
        <v>45357</v>
      </c>
      <c r="O314" s="46">
        <v>45341</v>
      </c>
      <c r="P314" s="28" t="s">
        <v>4982</v>
      </c>
      <c r="Q314" s="10">
        <v>3</v>
      </c>
      <c r="R314" s="10">
        <v>1</v>
      </c>
      <c r="S314" s="10" t="s">
        <v>4983</v>
      </c>
      <c r="T314" s="10" t="s">
        <v>32</v>
      </c>
      <c r="U314" s="10">
        <v>11002</v>
      </c>
      <c r="V314" s="10">
        <v>11002</v>
      </c>
      <c r="W314" s="10" t="s">
        <v>5019</v>
      </c>
      <c r="X314" s="10" t="s">
        <v>4996</v>
      </c>
      <c r="Y314" s="10"/>
      <c r="Z314" s="10" t="s">
        <v>4993</v>
      </c>
      <c r="AA314" s="10" t="s">
        <v>4987</v>
      </c>
      <c r="AB314" s="10"/>
      <c r="AC314" s="10" t="s">
        <v>4988</v>
      </c>
      <c r="AD314" s="29" t="s">
        <v>5020</v>
      </c>
      <c r="AE314" s="20" t="str">
        <f>VLOOKUP(E314,'FILIAIS PETZ'!A:Q,17,0)</f>
        <v>SP7</v>
      </c>
      <c r="AF314" s="20" t="str">
        <f>VLOOKUP(E314,'FILIAIS PETZ'!A:Q,3,0)</f>
        <v>FELICIO</v>
      </c>
      <c r="AG314" s="20" t="str">
        <f>VLOOKUP(E314,'FILIAIS PETZ'!A:Q,2,0)</f>
        <v>R3</v>
      </c>
      <c r="AH314" s="75">
        <v>7300</v>
      </c>
      <c r="AI314" s="16" t="s">
        <v>5132</v>
      </c>
      <c r="AJ314" s="43">
        <f>VLOOKUP(E314,'FILIAIS PETZ'!$A$2:$K$2000,11,0)</f>
        <v>18328118009327</v>
      </c>
      <c r="AK314" s="44">
        <f>AJ314</f>
        <v>18328118009327</v>
      </c>
    </row>
    <row r="315" spans="1:37" s="15" customFormat="1" ht="15" customHeight="1" thickBot="1" x14ac:dyDescent="0.25">
      <c r="A315" s="9">
        <f>J315</f>
        <v>806660</v>
      </c>
      <c r="B315" s="18">
        <f>VLOOKUP(C315,FORNECEDORES!D:E,2,0)</f>
        <v>3203</v>
      </c>
      <c r="C315" s="19" t="str">
        <f>VLOOKUP(D315,FORNECEDORES!A:D,4,0)</f>
        <v>19.658.535/0001-82</v>
      </c>
      <c r="D315" s="13" t="s">
        <v>2311</v>
      </c>
      <c r="E315" s="20" t="str">
        <f t="shared" si="22"/>
        <v>04 0093</v>
      </c>
      <c r="F315" s="28" t="s">
        <v>4942</v>
      </c>
      <c r="G315" s="21" t="str">
        <f>VLOOKUP(E315,'FILIAIS PETZ'!A:E,5,0)</f>
        <v>PETZ INDAIATUBA</v>
      </c>
      <c r="H315" s="20" t="str">
        <f>VLOOKUP(E315,'FILIAIS PETZ'!A:D,4,0)</f>
        <v>INDT-SP</v>
      </c>
      <c r="I315" s="46">
        <v>45267</v>
      </c>
      <c r="J315" s="10">
        <v>806660</v>
      </c>
      <c r="K315" s="10" t="s">
        <v>5181</v>
      </c>
      <c r="L315" s="28" t="s">
        <v>5306</v>
      </c>
      <c r="M315" s="46">
        <v>45202</v>
      </c>
      <c r="N315" s="46">
        <v>45322</v>
      </c>
      <c r="O315" s="46">
        <v>45296</v>
      </c>
      <c r="P315" s="28" t="s">
        <v>4982</v>
      </c>
      <c r="Q315" s="10">
        <v>3</v>
      </c>
      <c r="R315" s="10">
        <v>1</v>
      </c>
      <c r="S315" s="10" t="s">
        <v>5052</v>
      </c>
      <c r="T315" s="10" t="s">
        <v>32</v>
      </c>
      <c r="U315" s="10">
        <v>11002</v>
      </c>
      <c r="V315" s="10">
        <v>11002</v>
      </c>
      <c r="W315" s="10" t="s">
        <v>5057</v>
      </c>
      <c r="X315" s="10" t="s">
        <v>4985</v>
      </c>
      <c r="Y315" s="10"/>
      <c r="Z315" s="10" t="s">
        <v>5044</v>
      </c>
      <c r="AA315" s="10" t="s">
        <v>5013</v>
      </c>
      <c r="AB315" s="10"/>
      <c r="AC315" s="10" t="s">
        <v>4988</v>
      </c>
      <c r="AD315" s="29" t="s">
        <v>5130</v>
      </c>
      <c r="AE315" s="20" t="str">
        <f>VLOOKUP(E315,'FILIAIS PETZ'!A:Q,17,0)</f>
        <v>SP7</v>
      </c>
      <c r="AF315" s="20" t="str">
        <f>VLOOKUP(E315,'FILIAIS PETZ'!A:Q,3,0)</f>
        <v>FELICIO</v>
      </c>
      <c r="AG315" s="20" t="str">
        <f>VLOOKUP(E315,'FILIAIS PETZ'!A:Q,2,0)</f>
        <v>R3</v>
      </c>
      <c r="AH315" s="75">
        <v>22623.4</v>
      </c>
      <c r="AI315" s="16" t="s">
        <v>5131</v>
      </c>
      <c r="AJ315" s="43">
        <f>VLOOKUP(E315,'FILIAIS PETZ'!$A$2:$K$2000,11,0)</f>
        <v>18328118008517</v>
      </c>
      <c r="AK315" s="44">
        <f>AJ315</f>
        <v>18328118008517</v>
      </c>
    </row>
    <row r="316" spans="1:37" s="15" customFormat="1" ht="15" customHeight="1" thickBot="1" x14ac:dyDescent="0.25">
      <c r="A316" s="9">
        <v>806614</v>
      </c>
      <c r="B316" s="18">
        <f>VLOOKUP(C316,FORNECEDORES!D:E,2,0)</f>
        <v>524165</v>
      </c>
      <c r="C316" s="19" t="str">
        <f>VLOOKUP(D316,FORNECEDORES!A:D,4,0)</f>
        <v>36.687.266/0001-00</v>
      </c>
      <c r="D316" s="17" t="s">
        <v>4358</v>
      </c>
      <c r="E316" s="20" t="str">
        <f t="shared" si="22"/>
        <v>04 0151</v>
      </c>
      <c r="F316" s="59" t="s">
        <v>8979</v>
      </c>
      <c r="G316" s="21" t="str">
        <f>VLOOKUP(E316,'FILIAIS PETZ'!A:E,5,0)</f>
        <v>PETZ VILA MARIANA</v>
      </c>
      <c r="H316" s="20" t="str">
        <f>VLOOKUP(E316,'FILIAIS PETZ'!A:D,4,0)</f>
        <v>VLMA-SP</v>
      </c>
      <c r="I316" s="46">
        <v>45267</v>
      </c>
      <c r="J316" s="9">
        <v>806614</v>
      </c>
      <c r="K316" s="9" t="s">
        <v>9035</v>
      </c>
      <c r="L316" s="29" t="s">
        <v>8597</v>
      </c>
      <c r="M316" s="46">
        <v>45293</v>
      </c>
      <c r="N316" s="46">
        <v>45315</v>
      </c>
      <c r="O316" s="46">
        <v>45295</v>
      </c>
      <c r="P316" s="29" t="s">
        <v>4990</v>
      </c>
      <c r="Q316" s="9">
        <v>3</v>
      </c>
      <c r="R316" s="9">
        <v>1</v>
      </c>
      <c r="S316" s="9">
        <v>8</v>
      </c>
      <c r="T316" s="9" t="s">
        <v>32</v>
      </c>
      <c r="U316" s="9">
        <v>11002</v>
      </c>
      <c r="V316" s="9">
        <v>11002</v>
      </c>
      <c r="W316" s="9" t="s">
        <v>5039</v>
      </c>
      <c r="X316" s="9" t="s">
        <v>4985</v>
      </c>
      <c r="Y316" s="9"/>
      <c r="Z316" s="9" t="s">
        <v>4997</v>
      </c>
      <c r="AA316" s="9" t="s">
        <v>5007</v>
      </c>
      <c r="AB316" s="9"/>
      <c r="AC316" s="9" t="s">
        <v>5006</v>
      </c>
      <c r="AD316" s="10"/>
      <c r="AE316" s="20" t="str">
        <f>VLOOKUP(E316,'FILIAIS PETZ'!A:Q,17,0)</f>
        <v>SP2</v>
      </c>
      <c r="AF316" s="20" t="str">
        <f>VLOOKUP(E316,'FILIAIS PETZ'!A:Q,3,0)</f>
        <v>FELICIO</v>
      </c>
      <c r="AG316" s="20" t="str">
        <f>VLOOKUP(E316,'FILIAIS PETZ'!A:Q,2,0)</f>
        <v>R3</v>
      </c>
      <c r="AH316" s="75">
        <v>1200</v>
      </c>
      <c r="AI316" s="68" t="s">
        <v>9190</v>
      </c>
      <c r="AJ316" s="43">
        <f>VLOOKUP(E316,'FILIAIS PETZ'!$A$2:$K$2000,11,0)</f>
        <v>18328118014835</v>
      </c>
      <c r="AK316" s="44">
        <v>18328118014835</v>
      </c>
    </row>
    <row r="317" spans="1:37" s="15" customFormat="1" ht="15" customHeight="1" thickBot="1" x14ac:dyDescent="0.25">
      <c r="A317" s="9">
        <f t="shared" ref="A317:A324" si="23">J317</f>
        <v>808257</v>
      </c>
      <c r="B317" s="18">
        <f>VLOOKUP(C317,FORNECEDORES!D:E,2,0)</f>
        <v>9057</v>
      </c>
      <c r="C317" s="19" t="str">
        <f>VLOOKUP(D317,FORNECEDORES!A:D,4,0)</f>
        <v>19.357.006/0001-49</v>
      </c>
      <c r="D317" s="13" t="s">
        <v>2290</v>
      </c>
      <c r="E317" s="20" t="str">
        <f t="shared" si="22"/>
        <v>04 0040</v>
      </c>
      <c r="F317" s="28" t="s">
        <v>4943</v>
      </c>
      <c r="G317" s="21" t="str">
        <f>VLOOKUP(E317,'FILIAIS PETZ'!A:E,5,0)</f>
        <v>PETZ NOSSA SENHORA DO CARMO</v>
      </c>
      <c r="H317" s="20" t="str">
        <f>VLOOKUP(E317,'FILIAIS PETZ'!A:D,4,0)</f>
        <v>NSCA-MG</v>
      </c>
      <c r="I317" s="46">
        <v>45268</v>
      </c>
      <c r="J317" s="10">
        <v>808257</v>
      </c>
      <c r="K317" s="10" t="s">
        <v>5181</v>
      </c>
      <c r="L317" s="28" t="s">
        <v>5244</v>
      </c>
      <c r="M317" s="46">
        <v>45202</v>
      </c>
      <c r="N317" s="46">
        <v>45322</v>
      </c>
      <c r="O317" s="46">
        <v>45296</v>
      </c>
      <c r="P317" s="28" t="s">
        <v>4990</v>
      </c>
      <c r="Q317" s="10">
        <v>3</v>
      </c>
      <c r="R317" s="10">
        <v>1</v>
      </c>
      <c r="S317" s="10" t="s">
        <v>4983</v>
      </c>
      <c r="T317" s="10" t="s">
        <v>32</v>
      </c>
      <c r="U317" s="10">
        <v>11002</v>
      </c>
      <c r="V317" s="10">
        <v>11002</v>
      </c>
      <c r="W317" s="10" t="s">
        <v>5024</v>
      </c>
      <c r="X317" s="10" t="s">
        <v>4985</v>
      </c>
      <c r="Y317" s="10"/>
      <c r="Z317" s="10" t="s">
        <v>4993</v>
      </c>
      <c r="AA317" s="10" t="s">
        <v>4987</v>
      </c>
      <c r="AB317" s="10"/>
      <c r="AC317" s="10" t="s">
        <v>5006</v>
      </c>
      <c r="AD317" s="29"/>
      <c r="AE317" s="20" t="str">
        <f>VLOOKUP(E317,'FILIAIS PETZ'!A:Q,17,0)</f>
        <v>MG-1</v>
      </c>
      <c r="AF317" s="20" t="str">
        <f>VLOOKUP(E317,'FILIAIS PETZ'!A:Q,3,0)</f>
        <v>FELICIO</v>
      </c>
      <c r="AG317" s="20" t="str">
        <f>VLOOKUP(E317,'FILIAIS PETZ'!A:Q,2,0)</f>
        <v>R3</v>
      </c>
      <c r="AH317" s="75">
        <v>2000</v>
      </c>
      <c r="AI317" s="16" t="s">
        <v>5133</v>
      </c>
      <c r="AJ317" s="43">
        <f>VLOOKUP(E317,'FILIAIS PETZ'!$A$2:$K$2000,11,0)</f>
        <v>18328118003981</v>
      </c>
      <c r="AK317" s="44">
        <f t="shared" ref="AK317:AK324" si="24">AJ317</f>
        <v>18328118003981</v>
      </c>
    </row>
    <row r="318" spans="1:37" s="15" customFormat="1" ht="15" customHeight="1" thickBot="1" x14ac:dyDescent="0.25">
      <c r="A318" s="9">
        <f t="shared" si="23"/>
        <v>808258</v>
      </c>
      <c r="B318" s="18">
        <f>VLOOKUP(C318,FORNECEDORES!D:E,2,0)</f>
        <v>9057</v>
      </c>
      <c r="C318" s="19" t="str">
        <f>VLOOKUP(D318,FORNECEDORES!A:D,4,0)</f>
        <v>19.357.006/0001-49</v>
      </c>
      <c r="D318" s="13" t="s">
        <v>2290</v>
      </c>
      <c r="E318" s="20" t="str">
        <f t="shared" si="22"/>
        <v>04 0040</v>
      </c>
      <c r="F318" s="28" t="s">
        <v>4943</v>
      </c>
      <c r="G318" s="21" t="str">
        <f>VLOOKUP(E318,'FILIAIS PETZ'!A:E,5,0)</f>
        <v>PETZ NOSSA SENHORA DO CARMO</v>
      </c>
      <c r="H318" s="20" t="str">
        <f>VLOOKUP(E318,'FILIAIS PETZ'!A:D,4,0)</f>
        <v>NSCA-MG</v>
      </c>
      <c r="I318" s="46">
        <v>45268</v>
      </c>
      <c r="J318" s="10">
        <v>808258</v>
      </c>
      <c r="K318" s="10" t="s">
        <v>5181</v>
      </c>
      <c r="L318" s="28" t="s">
        <v>5245</v>
      </c>
      <c r="M318" s="46">
        <v>45202</v>
      </c>
      <c r="N318" s="46">
        <v>45322</v>
      </c>
      <c r="O318" s="46">
        <v>45296</v>
      </c>
      <c r="P318" s="28" t="s">
        <v>4990</v>
      </c>
      <c r="Q318" s="10">
        <v>3</v>
      </c>
      <c r="R318" s="10">
        <v>1</v>
      </c>
      <c r="S318" s="10" t="s">
        <v>4983</v>
      </c>
      <c r="T318" s="10" t="s">
        <v>32</v>
      </c>
      <c r="U318" s="10">
        <v>11002</v>
      </c>
      <c r="V318" s="10">
        <v>11002</v>
      </c>
      <c r="W318" s="10" t="s">
        <v>5024</v>
      </c>
      <c r="X318" s="10" t="s">
        <v>4985</v>
      </c>
      <c r="Y318" s="10"/>
      <c r="Z318" s="10" t="s">
        <v>5134</v>
      </c>
      <c r="AA318" s="10" t="s">
        <v>5066</v>
      </c>
      <c r="AB318" s="10"/>
      <c r="AC318" s="10" t="s">
        <v>5006</v>
      </c>
      <c r="AD318" s="29"/>
      <c r="AE318" s="20" t="str">
        <f>VLOOKUP(E318,'FILIAIS PETZ'!A:Q,17,0)</f>
        <v>MG-1</v>
      </c>
      <c r="AF318" s="20" t="str">
        <f>VLOOKUP(E318,'FILIAIS PETZ'!A:Q,3,0)</f>
        <v>FELICIO</v>
      </c>
      <c r="AG318" s="20" t="str">
        <f>VLOOKUP(E318,'FILIAIS PETZ'!A:Q,2,0)</f>
        <v>R3</v>
      </c>
      <c r="AH318" s="75">
        <v>500</v>
      </c>
      <c r="AI318" s="16" t="s">
        <v>5135</v>
      </c>
      <c r="AJ318" s="43">
        <f>VLOOKUP(E318,'FILIAIS PETZ'!$A$2:$K$2000,11,0)</f>
        <v>18328118003981</v>
      </c>
      <c r="AK318" s="44">
        <f t="shared" si="24"/>
        <v>18328118003981</v>
      </c>
    </row>
    <row r="319" spans="1:37" s="15" customFormat="1" ht="15" customHeight="1" thickBot="1" x14ac:dyDescent="0.25">
      <c r="A319" s="9">
        <f t="shared" si="23"/>
        <v>808259</v>
      </c>
      <c r="B319" s="18">
        <f>VLOOKUP(C319,FORNECEDORES!D:E,2,0)</f>
        <v>9057</v>
      </c>
      <c r="C319" s="19" t="str">
        <f>VLOOKUP(D319,FORNECEDORES!A:D,4,0)</f>
        <v>19.357.006/0001-49</v>
      </c>
      <c r="D319" s="13" t="s">
        <v>2290</v>
      </c>
      <c r="E319" s="20" t="str">
        <f t="shared" si="22"/>
        <v>04 0095</v>
      </c>
      <c r="F319" s="28" t="s">
        <v>4945</v>
      </c>
      <c r="G319" s="21" t="str">
        <f>VLOOKUP(E319,'FILIAIS PETZ'!A:E,5,0)</f>
        <v>PETZ BETIM</v>
      </c>
      <c r="H319" s="20" t="str">
        <f>VLOOKUP(E319,'FILIAIS PETZ'!A:D,4,0)</f>
        <v>BTIM-MG</v>
      </c>
      <c r="I319" s="46">
        <v>45268</v>
      </c>
      <c r="J319" s="10">
        <v>808259</v>
      </c>
      <c r="K319" s="10" t="s">
        <v>5181</v>
      </c>
      <c r="L319" s="28" t="s">
        <v>5246</v>
      </c>
      <c r="M319" s="46">
        <v>45202</v>
      </c>
      <c r="N319" s="46">
        <v>45322</v>
      </c>
      <c r="O319" s="46">
        <v>45296</v>
      </c>
      <c r="P319" s="28" t="s">
        <v>4990</v>
      </c>
      <c r="Q319" s="10">
        <v>3</v>
      </c>
      <c r="R319" s="10">
        <v>1</v>
      </c>
      <c r="S319" s="10" t="s">
        <v>4983</v>
      </c>
      <c r="T319" s="10" t="s">
        <v>32</v>
      </c>
      <c r="U319" s="10">
        <v>11002</v>
      </c>
      <c r="V319" s="10">
        <v>11002</v>
      </c>
      <c r="W319" s="10" t="s">
        <v>5039</v>
      </c>
      <c r="X319" s="10" t="s">
        <v>4985</v>
      </c>
      <c r="Y319" s="10"/>
      <c r="Z319" s="10" t="s">
        <v>4997</v>
      </c>
      <c r="AA319" s="10" t="s">
        <v>4987</v>
      </c>
      <c r="AB319" s="10"/>
      <c r="AC319" s="10" t="s">
        <v>5006</v>
      </c>
      <c r="AD319" s="29"/>
      <c r="AE319" s="20" t="str">
        <f>VLOOKUP(E319,'FILIAIS PETZ'!A:Q,17,0)</f>
        <v>MG-2</v>
      </c>
      <c r="AF319" s="20" t="str">
        <f>VLOOKUP(E319,'FILIAIS PETZ'!A:Q,3,0)</f>
        <v>FELICIO</v>
      </c>
      <c r="AG319" s="20" t="str">
        <f>VLOOKUP(E319,'FILIAIS PETZ'!A:Q,2,0)</f>
        <v>R3</v>
      </c>
      <c r="AH319" s="75">
        <v>800</v>
      </c>
      <c r="AI319" s="16" t="s">
        <v>5136</v>
      </c>
      <c r="AJ319" s="43">
        <f>VLOOKUP(E319,'FILIAIS PETZ'!$A$2:$K$2000,11,0)</f>
        <v>18328118009084</v>
      </c>
      <c r="AK319" s="44">
        <f t="shared" si="24"/>
        <v>18328118009084</v>
      </c>
    </row>
    <row r="320" spans="1:37" s="15" customFormat="1" ht="15" customHeight="1" thickBot="1" x14ac:dyDescent="0.25">
      <c r="A320" s="9">
        <f t="shared" si="23"/>
        <v>808260</v>
      </c>
      <c r="B320" s="18">
        <f>VLOOKUP(C320,FORNECEDORES!D:E,2,0)</f>
        <v>9057</v>
      </c>
      <c r="C320" s="19" t="str">
        <f>VLOOKUP(D320,FORNECEDORES!A:D,4,0)</f>
        <v>19.357.006/0001-49</v>
      </c>
      <c r="D320" s="13" t="s">
        <v>2290</v>
      </c>
      <c r="E320" s="20" t="str">
        <f t="shared" si="22"/>
        <v>04 0155</v>
      </c>
      <c r="F320" s="28" t="s">
        <v>4929</v>
      </c>
      <c r="G320" s="21" t="str">
        <f>VLOOKUP(E320,'FILIAIS PETZ'!A:E,5,0)</f>
        <v>PETZ SETE LAGOAS</v>
      </c>
      <c r="H320" s="20" t="str">
        <f>VLOOKUP(E320,'FILIAIS PETZ'!A:D,4,0)</f>
        <v>STLG-MG</v>
      </c>
      <c r="I320" s="46">
        <v>45268</v>
      </c>
      <c r="J320" s="10">
        <v>808260</v>
      </c>
      <c r="K320" s="10" t="s">
        <v>5181</v>
      </c>
      <c r="L320" s="28" t="s">
        <v>5247</v>
      </c>
      <c r="M320" s="46">
        <v>45202</v>
      </c>
      <c r="N320" s="46">
        <v>45322</v>
      </c>
      <c r="O320" s="46">
        <v>45296</v>
      </c>
      <c r="P320" s="28" t="s">
        <v>4990</v>
      </c>
      <c r="Q320" s="10">
        <v>3</v>
      </c>
      <c r="R320" s="10">
        <v>1</v>
      </c>
      <c r="S320" s="10" t="s">
        <v>4983</v>
      </c>
      <c r="T320" s="10" t="s">
        <v>32</v>
      </c>
      <c r="U320" s="10">
        <v>11002</v>
      </c>
      <c r="V320" s="10">
        <v>11002</v>
      </c>
      <c r="W320" s="10" t="s">
        <v>5057</v>
      </c>
      <c r="X320" s="10" t="s">
        <v>4985</v>
      </c>
      <c r="Y320" s="10"/>
      <c r="Z320" s="10" t="s">
        <v>4997</v>
      </c>
      <c r="AA320" s="10" t="s">
        <v>4987</v>
      </c>
      <c r="AB320" s="10"/>
      <c r="AC320" s="10" t="s">
        <v>5006</v>
      </c>
      <c r="AD320" s="29"/>
      <c r="AE320" s="20" t="str">
        <f>VLOOKUP(E320,'FILIAIS PETZ'!A:Q,17,0)</f>
        <v>MG-1</v>
      </c>
      <c r="AF320" s="20" t="str">
        <f>VLOOKUP(E320,'FILIAIS PETZ'!A:Q,3,0)</f>
        <v>FELICIO</v>
      </c>
      <c r="AG320" s="20" t="str">
        <f>VLOOKUP(E320,'FILIAIS PETZ'!A:Q,2,0)</f>
        <v>R3</v>
      </c>
      <c r="AH320" s="75">
        <v>761</v>
      </c>
      <c r="AI320" s="16" t="s">
        <v>5137</v>
      </c>
      <c r="AJ320" s="43">
        <f>VLOOKUP(E320,'FILIAIS PETZ'!$A$2:$K$2000,11,0)</f>
        <v>18328118015645</v>
      </c>
      <c r="AK320" s="44">
        <f t="shared" si="24"/>
        <v>18328118015645</v>
      </c>
    </row>
    <row r="321" spans="1:37" s="15" customFormat="1" ht="15" customHeight="1" thickBot="1" x14ac:dyDescent="0.25">
      <c r="A321" s="9">
        <f t="shared" si="23"/>
        <v>808261</v>
      </c>
      <c r="B321" s="18">
        <f>VLOOKUP(C321,FORNECEDORES!D:E,2,0)</f>
        <v>9057</v>
      </c>
      <c r="C321" s="19" t="str">
        <f>VLOOKUP(D321,FORNECEDORES!A:D,4,0)</f>
        <v>19.357.006/0001-49</v>
      </c>
      <c r="D321" s="13" t="s">
        <v>2290</v>
      </c>
      <c r="E321" s="20" t="str">
        <f t="shared" si="22"/>
        <v>04 0061</v>
      </c>
      <c r="F321" s="28" t="s">
        <v>4946</v>
      </c>
      <c r="G321" s="21" t="str">
        <f>VLOOKUP(E321,'FILIAIS PETZ'!A:E,5,0)</f>
        <v>PETZ PAMPULHA</v>
      </c>
      <c r="H321" s="20" t="str">
        <f>VLOOKUP(E321,'FILIAIS PETZ'!A:D,4,0)</f>
        <v>PAMP-MG</v>
      </c>
      <c r="I321" s="46">
        <v>45268</v>
      </c>
      <c r="J321" s="10">
        <v>808261</v>
      </c>
      <c r="K321" s="10" t="s">
        <v>5181</v>
      </c>
      <c r="L321" s="28" t="s">
        <v>5248</v>
      </c>
      <c r="M321" s="46">
        <v>45202</v>
      </c>
      <c r="N321" s="46">
        <v>45322</v>
      </c>
      <c r="O321" s="46">
        <v>45296</v>
      </c>
      <c r="P321" s="28" t="s">
        <v>4990</v>
      </c>
      <c r="Q321" s="10">
        <v>3</v>
      </c>
      <c r="R321" s="10">
        <v>1</v>
      </c>
      <c r="S321" s="10" t="s">
        <v>4983</v>
      </c>
      <c r="T321" s="10" t="s">
        <v>32</v>
      </c>
      <c r="U321" s="10">
        <v>11002</v>
      </c>
      <c r="V321" s="10">
        <v>11002</v>
      </c>
      <c r="W321" s="10" t="s">
        <v>4984</v>
      </c>
      <c r="X321" s="10" t="s">
        <v>4985</v>
      </c>
      <c r="Y321" s="10"/>
      <c r="Z321" s="10" t="s">
        <v>4993</v>
      </c>
      <c r="AA321" s="10" t="s">
        <v>4987</v>
      </c>
      <c r="AB321" s="10"/>
      <c r="AC321" s="10" t="s">
        <v>5006</v>
      </c>
      <c r="AD321" s="29"/>
      <c r="AE321" s="20" t="str">
        <f>VLOOKUP(E321,'FILIAIS PETZ'!A:Q,17,0)</f>
        <v>MG-1</v>
      </c>
      <c r="AF321" s="20" t="str">
        <f>VLOOKUP(E321,'FILIAIS PETZ'!A:Q,3,0)</f>
        <v>FELICIO</v>
      </c>
      <c r="AG321" s="20" t="str">
        <f>VLOOKUP(E321,'FILIAIS PETZ'!A:Q,2,0)</f>
        <v>R3</v>
      </c>
      <c r="AH321" s="75">
        <v>650</v>
      </c>
      <c r="AI321" s="16" t="s">
        <v>5138</v>
      </c>
      <c r="AJ321" s="43">
        <f>VLOOKUP(E321,'FILIAIS PETZ'!$A$2:$K$2000,11,0)</f>
        <v>18328118006069</v>
      </c>
      <c r="AK321" s="44">
        <f t="shared" si="24"/>
        <v>18328118006069</v>
      </c>
    </row>
    <row r="322" spans="1:37" s="15" customFormat="1" ht="15" customHeight="1" thickBot="1" x14ac:dyDescent="0.25">
      <c r="A322" s="9">
        <f t="shared" si="23"/>
        <v>808262</v>
      </c>
      <c r="B322" s="18">
        <f>VLOOKUP(C322,FORNECEDORES!D:E,2,0)</f>
        <v>9057</v>
      </c>
      <c r="C322" s="19" t="str">
        <f>VLOOKUP(D322,FORNECEDORES!A:D,4,0)</f>
        <v>19.357.006/0001-49</v>
      </c>
      <c r="D322" s="13" t="s">
        <v>2290</v>
      </c>
      <c r="E322" s="20" t="str">
        <f t="shared" si="22"/>
        <v>04 0040</v>
      </c>
      <c r="F322" s="28" t="s">
        <v>4943</v>
      </c>
      <c r="G322" s="21" t="str">
        <f>VLOOKUP(E322,'FILIAIS PETZ'!A:E,5,0)</f>
        <v>PETZ NOSSA SENHORA DO CARMO</v>
      </c>
      <c r="H322" s="20" t="str">
        <f>VLOOKUP(E322,'FILIAIS PETZ'!A:D,4,0)</f>
        <v>NSCA-MG</v>
      </c>
      <c r="I322" s="46">
        <v>45268</v>
      </c>
      <c r="J322" s="10">
        <v>808262</v>
      </c>
      <c r="K322" s="10" t="s">
        <v>5181</v>
      </c>
      <c r="L322" s="28" t="s">
        <v>5249</v>
      </c>
      <c r="M322" s="46">
        <v>45202</v>
      </c>
      <c r="N322" s="46">
        <v>45322</v>
      </c>
      <c r="O322" s="46">
        <v>45296</v>
      </c>
      <c r="P322" s="28" t="s">
        <v>4990</v>
      </c>
      <c r="Q322" s="10">
        <v>3</v>
      </c>
      <c r="R322" s="10">
        <v>1</v>
      </c>
      <c r="S322" s="10" t="s">
        <v>4983</v>
      </c>
      <c r="T322" s="10" t="s">
        <v>32</v>
      </c>
      <c r="U322" s="10">
        <v>11002</v>
      </c>
      <c r="V322" s="10">
        <v>11002</v>
      </c>
      <c r="W322" s="10" t="s">
        <v>4984</v>
      </c>
      <c r="X322" s="10" t="s">
        <v>4985</v>
      </c>
      <c r="Y322" s="10"/>
      <c r="Z322" s="10" t="s">
        <v>4980</v>
      </c>
      <c r="AA322" s="10" t="s">
        <v>4987</v>
      </c>
      <c r="AB322" s="10"/>
      <c r="AC322" s="10" t="s">
        <v>5006</v>
      </c>
      <c r="AD322" s="29"/>
      <c r="AE322" s="20" t="str">
        <f>VLOOKUP(E322,'FILIAIS PETZ'!A:Q,17,0)</f>
        <v>MG-1</v>
      </c>
      <c r="AF322" s="20" t="str">
        <f>VLOOKUP(E322,'FILIAIS PETZ'!A:Q,3,0)</f>
        <v>FELICIO</v>
      </c>
      <c r="AG322" s="20" t="str">
        <f>VLOOKUP(E322,'FILIAIS PETZ'!A:Q,2,0)</f>
        <v>R3</v>
      </c>
      <c r="AH322" s="75">
        <v>230</v>
      </c>
      <c r="AI322" s="16" t="s">
        <v>5139</v>
      </c>
      <c r="AJ322" s="43">
        <f>VLOOKUP(E322,'FILIAIS PETZ'!$A$2:$K$2000,11,0)</f>
        <v>18328118003981</v>
      </c>
      <c r="AK322" s="44">
        <f t="shared" si="24"/>
        <v>18328118003981</v>
      </c>
    </row>
    <row r="323" spans="1:37" s="15" customFormat="1" ht="15" customHeight="1" thickBot="1" x14ac:dyDescent="0.25">
      <c r="A323" s="9">
        <f t="shared" si="23"/>
        <v>808263</v>
      </c>
      <c r="B323" s="18">
        <f>VLOOKUP(C323,FORNECEDORES!D:E,2,0)</f>
        <v>9057</v>
      </c>
      <c r="C323" s="19" t="str">
        <f>VLOOKUP(D323,FORNECEDORES!A:D,4,0)</f>
        <v>19.357.006/0001-49</v>
      </c>
      <c r="D323" s="13" t="s">
        <v>2290</v>
      </c>
      <c r="E323" s="20" t="str">
        <f t="shared" si="22"/>
        <v>04 0095</v>
      </c>
      <c r="F323" s="28" t="s">
        <v>4945</v>
      </c>
      <c r="G323" s="21" t="str">
        <f>VLOOKUP(E323,'FILIAIS PETZ'!A:E,5,0)</f>
        <v>PETZ BETIM</v>
      </c>
      <c r="H323" s="20" t="str">
        <f>VLOOKUP(E323,'FILIAIS PETZ'!A:D,4,0)</f>
        <v>BTIM-MG</v>
      </c>
      <c r="I323" s="46">
        <v>45268</v>
      </c>
      <c r="J323" s="10">
        <v>808263</v>
      </c>
      <c r="K323" s="10" t="s">
        <v>5181</v>
      </c>
      <c r="L323" s="28" t="s">
        <v>5250</v>
      </c>
      <c r="M323" s="46">
        <v>45202</v>
      </c>
      <c r="N323" s="46">
        <v>45322</v>
      </c>
      <c r="O323" s="46">
        <v>45296</v>
      </c>
      <c r="P323" s="28" t="s">
        <v>4990</v>
      </c>
      <c r="Q323" s="10">
        <v>3</v>
      </c>
      <c r="R323" s="10">
        <v>1</v>
      </c>
      <c r="S323" s="10" t="s">
        <v>4983</v>
      </c>
      <c r="T323" s="10" t="s">
        <v>32</v>
      </c>
      <c r="U323" s="10">
        <v>11002</v>
      </c>
      <c r="V323" s="10">
        <v>11002</v>
      </c>
      <c r="W323" s="10" t="s">
        <v>4984</v>
      </c>
      <c r="X323" s="10" t="s">
        <v>4985</v>
      </c>
      <c r="Y323" s="10"/>
      <c r="Z323" s="10" t="s">
        <v>4980</v>
      </c>
      <c r="AA323" s="10" t="s">
        <v>4987</v>
      </c>
      <c r="AB323" s="10"/>
      <c r="AC323" s="10" t="s">
        <v>5006</v>
      </c>
      <c r="AD323" s="29"/>
      <c r="AE323" s="20" t="str">
        <f>VLOOKUP(E323,'FILIAIS PETZ'!A:Q,17,0)</f>
        <v>MG-2</v>
      </c>
      <c r="AF323" s="20" t="str">
        <f>VLOOKUP(E323,'FILIAIS PETZ'!A:Q,3,0)</f>
        <v>FELICIO</v>
      </c>
      <c r="AG323" s="20" t="str">
        <f>VLOOKUP(E323,'FILIAIS PETZ'!A:Q,2,0)</f>
        <v>R3</v>
      </c>
      <c r="AH323" s="75">
        <v>570</v>
      </c>
      <c r="AI323" s="16" t="s">
        <v>5139</v>
      </c>
      <c r="AJ323" s="43">
        <f>VLOOKUP(E323,'FILIAIS PETZ'!$A$2:$K$2000,11,0)</f>
        <v>18328118009084</v>
      </c>
      <c r="AK323" s="44">
        <f t="shared" si="24"/>
        <v>18328118009084</v>
      </c>
    </row>
    <row r="324" spans="1:37" s="15" customFormat="1" ht="15" customHeight="1" thickBot="1" x14ac:dyDescent="0.25">
      <c r="A324" s="9">
        <f t="shared" si="23"/>
        <v>808265</v>
      </c>
      <c r="B324" s="18">
        <f>VLOOKUP(C324,FORNECEDORES!D:E,2,0)</f>
        <v>214078</v>
      </c>
      <c r="C324" s="19" t="str">
        <f>VLOOKUP(D324,FORNECEDORES!A:D,4,0)</f>
        <v>23.572.256/0001-79</v>
      </c>
      <c r="D324" s="13" t="s">
        <v>4650</v>
      </c>
      <c r="E324" s="20" t="str">
        <f t="shared" si="22"/>
        <v>04 0156</v>
      </c>
      <c r="F324" s="28" t="s">
        <v>4940</v>
      </c>
      <c r="G324" s="21" t="str">
        <f>VLOOKUP(E324,'FILIAIS PETZ'!A:E,5,0)</f>
        <v>PETZ ITAPETININGA</v>
      </c>
      <c r="H324" s="20" t="str">
        <f>VLOOKUP(E324,'FILIAIS PETZ'!A:D,4,0)</f>
        <v>ITPT-SP</v>
      </c>
      <c r="I324" s="46">
        <v>45268</v>
      </c>
      <c r="J324" s="10">
        <v>808265</v>
      </c>
      <c r="K324" s="10" t="s">
        <v>5181</v>
      </c>
      <c r="L324" s="28" t="s">
        <v>5242</v>
      </c>
      <c r="M324" s="46">
        <v>45202</v>
      </c>
      <c r="N324" s="46">
        <v>45322</v>
      </c>
      <c r="O324" s="46">
        <v>45296</v>
      </c>
      <c r="P324" s="28" t="s">
        <v>4990</v>
      </c>
      <c r="Q324" s="10">
        <v>3</v>
      </c>
      <c r="R324" s="10">
        <v>1</v>
      </c>
      <c r="S324" s="10" t="s">
        <v>4983</v>
      </c>
      <c r="T324" s="10" t="s">
        <v>32</v>
      </c>
      <c r="U324" s="10">
        <v>11002</v>
      </c>
      <c r="V324" s="10">
        <v>11002</v>
      </c>
      <c r="W324" s="10" t="s">
        <v>4984</v>
      </c>
      <c r="X324" s="10" t="s">
        <v>4985</v>
      </c>
      <c r="Y324" s="10"/>
      <c r="Z324" s="10" t="s">
        <v>4997</v>
      </c>
      <c r="AA324" s="10" t="s">
        <v>4987</v>
      </c>
      <c r="AB324" s="10"/>
      <c r="AC324" s="10" t="s">
        <v>5006</v>
      </c>
      <c r="AD324" s="29"/>
      <c r="AE324" s="20" t="str">
        <f>VLOOKUP(E324,'FILIAIS PETZ'!A:Q,17,0)</f>
        <v>SP7</v>
      </c>
      <c r="AF324" s="20" t="str">
        <f>VLOOKUP(E324,'FILIAIS PETZ'!A:Q,3,0)</f>
        <v>FELICIO</v>
      </c>
      <c r="AG324" s="20" t="str">
        <f>VLOOKUP(E324,'FILIAIS PETZ'!A:Q,2,0)</f>
        <v>R3</v>
      </c>
      <c r="AH324" s="75">
        <v>1242</v>
      </c>
      <c r="AI324" s="16" t="s">
        <v>5140</v>
      </c>
      <c r="AJ324" s="43">
        <f>VLOOKUP(E324,'FILIAIS PETZ'!$A$2:$K$2000,11,0)</f>
        <v>18328118014754</v>
      </c>
      <c r="AK324" s="44">
        <f t="shared" si="24"/>
        <v>18328118014754</v>
      </c>
    </row>
    <row r="325" spans="1:37" s="15" customFormat="1" ht="15" customHeight="1" thickBot="1" x14ac:dyDescent="0.25">
      <c r="A325" s="9">
        <v>807144</v>
      </c>
      <c r="B325" s="18">
        <f>VLOOKUP(C325,FORNECEDORES!D:E,2,0)</f>
        <v>14880</v>
      </c>
      <c r="C325" s="19" t="str">
        <f>VLOOKUP(D325,FORNECEDORES!A:D,4,0)</f>
        <v>12.962.256/0001-69</v>
      </c>
      <c r="D325" s="17" t="s">
        <v>1924</v>
      </c>
      <c r="E325" s="20" t="str">
        <f t="shared" si="22"/>
        <v>04 0046</v>
      </c>
      <c r="F325" s="59" t="s">
        <v>8978</v>
      </c>
      <c r="G325" s="21" t="str">
        <f>VLOOKUP(E325,'FILIAIS PETZ'!A:E,5,0)</f>
        <v>PETZ CIDADE JARDIM</v>
      </c>
      <c r="H325" s="20" t="str">
        <f>VLOOKUP(E325,'FILIAIS PETZ'!A:D,4,0)</f>
        <v>CDJD-SP</v>
      </c>
      <c r="I325" s="46">
        <v>45268</v>
      </c>
      <c r="J325" s="9">
        <v>807144</v>
      </c>
      <c r="K325" s="9"/>
      <c r="L325" s="29"/>
      <c r="M325" s="46"/>
      <c r="N325" s="46"/>
      <c r="O325" s="46"/>
      <c r="P325" s="29" t="s">
        <v>4982</v>
      </c>
      <c r="Q325" s="9">
        <v>3</v>
      </c>
      <c r="R325" s="9">
        <v>1</v>
      </c>
      <c r="S325" s="9">
        <v>8</v>
      </c>
      <c r="T325" s="9" t="s">
        <v>32</v>
      </c>
      <c r="U325" s="9">
        <v>11002</v>
      </c>
      <c r="V325" s="9">
        <v>11002</v>
      </c>
      <c r="W325" s="9" t="s">
        <v>4984</v>
      </c>
      <c r="X325" s="9" t="s">
        <v>4985</v>
      </c>
      <c r="Y325" s="9"/>
      <c r="Z325" s="9" t="s">
        <v>5044</v>
      </c>
      <c r="AA325" s="9" t="s">
        <v>5014</v>
      </c>
      <c r="AB325" s="9"/>
      <c r="AC325" s="9" t="s">
        <v>4988</v>
      </c>
      <c r="AD325" s="10" t="s">
        <v>5014</v>
      </c>
      <c r="AE325" s="20" t="str">
        <f>VLOOKUP(E325,'FILIAIS PETZ'!A:Q,17,0)</f>
        <v>SP2</v>
      </c>
      <c r="AF325" s="20" t="str">
        <f>VLOOKUP(E325,'FILIAIS PETZ'!A:Q,3,0)</f>
        <v>FELICIO</v>
      </c>
      <c r="AG325" s="20" t="str">
        <f>VLOOKUP(E325,'FILIAIS PETZ'!A:Q,2,0)</f>
        <v>R3</v>
      </c>
      <c r="AH325" s="75">
        <v>20198.400000000001</v>
      </c>
      <c r="AI325" s="68" t="s">
        <v>9191</v>
      </c>
      <c r="AJ325" s="43">
        <f>VLOOKUP(E325,'FILIAIS PETZ'!$A$2:$K$2000,11,0)</f>
        <v>18328118004520</v>
      </c>
      <c r="AK325" s="44">
        <v>18328118004520</v>
      </c>
    </row>
    <row r="326" spans="1:37" s="15" customFormat="1" ht="15" customHeight="1" thickBot="1" x14ac:dyDescent="0.25">
      <c r="A326" s="9" t="s">
        <v>9192</v>
      </c>
      <c r="B326" s="18">
        <f>VLOOKUP(C326,FORNECEDORES!D:E,2,0)</f>
        <v>3816</v>
      </c>
      <c r="C326" s="19" t="str">
        <f>VLOOKUP(D326,FORNECEDORES!A:D,4,0)</f>
        <v>00.059.799/0001-91</v>
      </c>
      <c r="D326" s="17" t="s">
        <v>4013</v>
      </c>
      <c r="E326" s="20" t="str">
        <f t="shared" si="22"/>
        <v>04 0125</v>
      </c>
      <c r="F326" s="59" t="s">
        <v>8981</v>
      </c>
      <c r="G326" s="21" t="str">
        <f>VLOOKUP(E326,'FILIAIS PETZ'!A:E,5,0)</f>
        <v>PETZ CERRO CORA</v>
      </c>
      <c r="H326" s="20" t="str">
        <f>VLOOKUP(E326,'FILIAIS PETZ'!A:D,4,0)</f>
        <v>CORA-SP</v>
      </c>
      <c r="I326" s="46">
        <v>45268</v>
      </c>
      <c r="J326" s="9" t="s">
        <v>9192</v>
      </c>
      <c r="K326" s="9"/>
      <c r="L326" s="29" t="s">
        <v>9193</v>
      </c>
      <c r="M326" s="46"/>
      <c r="N326" s="46"/>
      <c r="O326" s="46"/>
      <c r="P326" s="29" t="s">
        <v>4982</v>
      </c>
      <c r="Q326" s="9" t="s">
        <v>5029</v>
      </c>
      <c r="R326" s="9" t="s">
        <v>4991</v>
      </c>
      <c r="S326" s="9" t="s">
        <v>4983</v>
      </c>
      <c r="T326" s="9" t="s">
        <v>32</v>
      </c>
      <c r="U326" s="9" t="s">
        <v>5048</v>
      </c>
      <c r="V326" s="9" t="s">
        <v>5048</v>
      </c>
      <c r="W326" s="9" t="s">
        <v>5065</v>
      </c>
      <c r="X326" s="9" t="s">
        <v>4996</v>
      </c>
      <c r="Y326" s="9"/>
      <c r="Z326" s="9" t="s">
        <v>5044</v>
      </c>
      <c r="AA326" s="9" t="s">
        <v>5068</v>
      </c>
      <c r="AB326" s="9"/>
      <c r="AC326" s="9" t="s">
        <v>4988</v>
      </c>
      <c r="AD326" s="10" t="s">
        <v>5014</v>
      </c>
      <c r="AE326" s="20" t="str">
        <f>VLOOKUP(E326,'FILIAIS PETZ'!A:Q,17,0)</f>
        <v>SP7</v>
      </c>
      <c r="AF326" s="20" t="str">
        <f>VLOOKUP(E326,'FILIAIS PETZ'!A:Q,3,0)</f>
        <v>FELICIO</v>
      </c>
      <c r="AG326" s="20" t="str">
        <f>VLOOKUP(E326,'FILIAIS PETZ'!A:Q,2,0)</f>
        <v>R3</v>
      </c>
      <c r="AH326" s="75">
        <v>2240</v>
      </c>
      <c r="AI326" s="68" t="s">
        <v>9194</v>
      </c>
      <c r="AJ326" s="43">
        <f>VLOOKUP(E326,'FILIAIS PETZ'!$A$2:$K$2000,11,0)</f>
        <v>18328118013600</v>
      </c>
      <c r="AK326" s="44">
        <v>18328118013600</v>
      </c>
    </row>
    <row r="327" spans="1:37" s="15" customFormat="1" ht="15" customHeight="1" thickBot="1" x14ac:dyDescent="0.25">
      <c r="A327" s="9" t="s">
        <v>9195</v>
      </c>
      <c r="B327" s="18">
        <f>VLOOKUP(C327,FORNECEDORES!D:E,2,0)</f>
        <v>3816</v>
      </c>
      <c r="C327" s="19" t="str">
        <f>VLOOKUP(D327,FORNECEDORES!A:D,4,0)</f>
        <v>00.059.799/0001-91</v>
      </c>
      <c r="D327" s="17" t="s">
        <v>4013</v>
      </c>
      <c r="E327" s="20" t="str">
        <f t="shared" si="22"/>
        <v>04 0125</v>
      </c>
      <c r="F327" s="59" t="s">
        <v>8981</v>
      </c>
      <c r="G327" s="21" t="str">
        <f>VLOOKUP(E327,'FILIAIS PETZ'!A:E,5,0)</f>
        <v>PETZ CERRO CORA</v>
      </c>
      <c r="H327" s="20" t="str">
        <f>VLOOKUP(E327,'FILIAIS PETZ'!A:D,4,0)</f>
        <v>CORA-SP</v>
      </c>
      <c r="I327" s="46">
        <v>45268</v>
      </c>
      <c r="J327" s="9" t="s">
        <v>9195</v>
      </c>
      <c r="K327" s="9" t="s">
        <v>9035</v>
      </c>
      <c r="L327" s="29" t="s">
        <v>9196</v>
      </c>
      <c r="M327" s="46">
        <v>45352</v>
      </c>
      <c r="N327" s="46">
        <v>45378</v>
      </c>
      <c r="O327" s="46">
        <v>45356</v>
      </c>
      <c r="P327" s="29" t="s">
        <v>4982</v>
      </c>
      <c r="Q327" s="9" t="s">
        <v>5029</v>
      </c>
      <c r="R327" s="9" t="s">
        <v>4991</v>
      </c>
      <c r="S327" s="9" t="s">
        <v>4983</v>
      </c>
      <c r="T327" s="9" t="s">
        <v>32</v>
      </c>
      <c r="U327" s="9" t="s">
        <v>5048</v>
      </c>
      <c r="V327" s="9" t="s">
        <v>5048</v>
      </c>
      <c r="W327" s="9" t="s">
        <v>5065</v>
      </c>
      <c r="X327" s="9" t="s">
        <v>4996</v>
      </c>
      <c r="Y327" s="9"/>
      <c r="Z327" s="9" t="s">
        <v>5044</v>
      </c>
      <c r="AA327" s="9" t="s">
        <v>5068</v>
      </c>
      <c r="AB327" s="9"/>
      <c r="AC327" s="9" t="s">
        <v>4988</v>
      </c>
      <c r="AD327" s="10" t="s">
        <v>5014</v>
      </c>
      <c r="AE327" s="20" t="str">
        <f>VLOOKUP(E327,'FILIAIS PETZ'!A:Q,17,0)</f>
        <v>SP7</v>
      </c>
      <c r="AF327" s="20" t="str">
        <f>VLOOKUP(E327,'FILIAIS PETZ'!A:Q,3,0)</f>
        <v>FELICIO</v>
      </c>
      <c r="AG327" s="20" t="str">
        <f>VLOOKUP(E327,'FILIAIS PETZ'!A:Q,2,0)</f>
        <v>R3</v>
      </c>
      <c r="AH327" s="75">
        <v>800</v>
      </c>
      <c r="AI327" s="68" t="s">
        <v>9197</v>
      </c>
      <c r="AJ327" s="43">
        <f>VLOOKUP(E327,'FILIAIS PETZ'!$A$2:$K$2000,11,0)</f>
        <v>18328118013600</v>
      </c>
      <c r="AK327" s="44">
        <v>18328118013600</v>
      </c>
    </row>
    <row r="328" spans="1:37" s="15" customFormat="1" ht="15" customHeight="1" thickBot="1" x14ac:dyDescent="0.25">
      <c r="A328" s="9">
        <v>806911</v>
      </c>
      <c r="B328" s="18">
        <f>VLOOKUP(C328,FORNECEDORES!D:E,2,0)</f>
        <v>3816</v>
      </c>
      <c r="C328" s="19" t="str">
        <f>VLOOKUP(D328,FORNECEDORES!A:D,4,0)</f>
        <v>00.059.799/0001-91</v>
      </c>
      <c r="D328" s="17" t="s">
        <v>4013</v>
      </c>
      <c r="E328" s="20" t="str">
        <f t="shared" si="22"/>
        <v>04 0010</v>
      </c>
      <c r="F328" s="59" t="s">
        <v>8983</v>
      </c>
      <c r="G328" s="21" t="str">
        <f>VLOOKUP(E328,'FILIAIS PETZ'!A:E,5,0)</f>
        <v>PETZ SANTA CECILIA</v>
      </c>
      <c r="H328" s="20" t="str">
        <f>VLOOKUP(E328,'FILIAIS PETZ'!A:D,4,0)</f>
        <v>STCE-SP</v>
      </c>
      <c r="I328" s="46">
        <v>45268</v>
      </c>
      <c r="J328" s="9">
        <v>806911</v>
      </c>
      <c r="K328" s="9" t="s">
        <v>9035</v>
      </c>
      <c r="L328" s="29" t="s">
        <v>9198</v>
      </c>
      <c r="M328" s="46">
        <v>45338</v>
      </c>
      <c r="N328" s="46">
        <v>45364</v>
      </c>
      <c r="O328" s="46">
        <v>45343</v>
      </c>
      <c r="P328" s="29" t="s">
        <v>4982</v>
      </c>
      <c r="Q328" s="9" t="s">
        <v>5029</v>
      </c>
      <c r="R328" s="9" t="s">
        <v>4991</v>
      </c>
      <c r="S328" s="9" t="s">
        <v>4983</v>
      </c>
      <c r="T328" s="9" t="s">
        <v>32</v>
      </c>
      <c r="U328" s="9" t="s">
        <v>5048</v>
      </c>
      <c r="V328" s="9" t="s">
        <v>5048</v>
      </c>
      <c r="W328" s="9" t="s">
        <v>5065</v>
      </c>
      <c r="X328" s="9" t="s">
        <v>4996</v>
      </c>
      <c r="Y328" s="9"/>
      <c r="Z328" s="9" t="s">
        <v>5044</v>
      </c>
      <c r="AA328" s="9" t="s">
        <v>5068</v>
      </c>
      <c r="AB328" s="9"/>
      <c r="AC328" s="9" t="s">
        <v>4988</v>
      </c>
      <c r="AD328" s="10" t="s">
        <v>5014</v>
      </c>
      <c r="AE328" s="20" t="str">
        <f>VLOOKUP(E328,'FILIAIS PETZ'!A:Q,17,0)</f>
        <v>SP2</v>
      </c>
      <c r="AF328" s="20" t="str">
        <f>VLOOKUP(E328,'FILIAIS PETZ'!A:Q,3,0)</f>
        <v>FELICIO</v>
      </c>
      <c r="AG328" s="20" t="str">
        <f>VLOOKUP(E328,'FILIAIS PETZ'!A:Q,2,0)</f>
        <v>R3</v>
      </c>
      <c r="AH328" s="75">
        <v>2600</v>
      </c>
      <c r="AI328" s="68" t="s">
        <v>9199</v>
      </c>
      <c r="AJ328" s="43">
        <f>VLOOKUP(E328,'FILIAIS PETZ'!$A$2:$K$2000,11,0)</f>
        <v>18328118001938</v>
      </c>
      <c r="AK328" s="44">
        <v>18328118001938</v>
      </c>
    </row>
    <row r="329" spans="1:37" s="15" customFormat="1" ht="15" customHeight="1" thickBot="1" x14ac:dyDescent="0.25">
      <c r="A329" s="9">
        <f t="shared" ref="A329:A360" si="25">J329</f>
        <v>814733</v>
      </c>
      <c r="B329" s="18">
        <f>VLOOKUP(C329,FORNECEDORES!D:E,2,0)</f>
        <v>9057</v>
      </c>
      <c r="C329" s="19" t="str">
        <f>VLOOKUP(D329,FORNECEDORES!A:D,4,0)</f>
        <v>19.357.006/0001-49</v>
      </c>
      <c r="D329" s="13" t="s">
        <v>2290</v>
      </c>
      <c r="E329" s="20" t="str">
        <f t="shared" si="22"/>
        <v>04 0095</v>
      </c>
      <c r="F329" s="28" t="s">
        <v>4945</v>
      </c>
      <c r="G329" s="21" t="str">
        <f>VLOOKUP(E329,'FILIAIS PETZ'!A:E,5,0)</f>
        <v>PETZ BETIM</v>
      </c>
      <c r="H329" s="20" t="str">
        <f>VLOOKUP(E329,'FILIAIS PETZ'!A:D,4,0)</f>
        <v>BTIM-MG</v>
      </c>
      <c r="I329" s="46">
        <v>45273</v>
      </c>
      <c r="J329" s="9">
        <v>814733</v>
      </c>
      <c r="K329" s="9" t="s">
        <v>5858</v>
      </c>
      <c r="L329" s="29" t="s">
        <v>5978</v>
      </c>
      <c r="M329" s="46">
        <v>45338</v>
      </c>
      <c r="N329" s="46">
        <v>45364</v>
      </c>
      <c r="O329" s="46">
        <v>45348</v>
      </c>
      <c r="P329" s="29" t="s">
        <v>4990</v>
      </c>
      <c r="Q329" s="9">
        <v>3</v>
      </c>
      <c r="R329" s="9">
        <v>1</v>
      </c>
      <c r="S329" s="9">
        <v>8</v>
      </c>
      <c r="T329" s="9" t="s">
        <v>32</v>
      </c>
      <c r="U329" s="9">
        <v>11002</v>
      </c>
      <c r="V329" s="9">
        <v>11002</v>
      </c>
      <c r="W329" s="9" t="s">
        <v>4984</v>
      </c>
      <c r="X329" s="9" t="s">
        <v>4992</v>
      </c>
      <c r="Y329" s="9"/>
      <c r="Z329" s="9" t="s">
        <v>4993</v>
      </c>
      <c r="AA329" s="9" t="s">
        <v>5013</v>
      </c>
      <c r="AB329" s="9"/>
      <c r="AC329" s="9" t="s">
        <v>5006</v>
      </c>
      <c r="AD329" s="29"/>
      <c r="AE329" s="20" t="str">
        <f>VLOOKUP(E329,'FILIAIS PETZ'!A:Q,17,0)</f>
        <v>MG-2</v>
      </c>
      <c r="AF329" s="20" t="str">
        <f>VLOOKUP(E329,'FILIAIS PETZ'!A:Q,3,0)</f>
        <v>FELICIO</v>
      </c>
      <c r="AG329" s="20" t="str">
        <f>VLOOKUP(E329,'FILIAIS PETZ'!A:Q,2,0)</f>
        <v>R3</v>
      </c>
      <c r="AH329" s="75">
        <v>12690</v>
      </c>
      <c r="AI329" s="16" t="s">
        <v>5979</v>
      </c>
      <c r="AJ329" s="43">
        <f>VLOOKUP(E329,'FILIAIS PETZ'!$A$2:$K$2000,11,0)</f>
        <v>18328118009084</v>
      </c>
      <c r="AK329" s="44">
        <f t="shared" ref="AK329:AK360" si="26">AJ329</f>
        <v>18328118009084</v>
      </c>
    </row>
    <row r="330" spans="1:37" s="15" customFormat="1" ht="15" customHeight="1" thickBot="1" x14ac:dyDescent="0.25">
      <c r="A330" s="9">
        <f t="shared" si="25"/>
        <v>814898</v>
      </c>
      <c r="B330" s="18">
        <f>VLOOKUP(C330,FORNECEDORES!D:E,2,0)</f>
        <v>530375</v>
      </c>
      <c r="C330" s="19" t="str">
        <f>VLOOKUP(D330,FORNECEDORES!A:D,4,0)</f>
        <v>23.080.842/0001-04</v>
      </c>
      <c r="D330" s="13" t="s">
        <v>4370</v>
      </c>
      <c r="E330" s="20" t="str">
        <f t="shared" si="22"/>
        <v>04 0156</v>
      </c>
      <c r="F330" s="28" t="s">
        <v>4940</v>
      </c>
      <c r="G330" s="21" t="str">
        <f>VLOOKUP(E330,'FILIAIS PETZ'!A:E,5,0)</f>
        <v>PETZ ITAPETININGA</v>
      </c>
      <c r="H330" s="20" t="str">
        <f>VLOOKUP(E330,'FILIAIS PETZ'!A:D,4,0)</f>
        <v>ITPT-SP</v>
      </c>
      <c r="I330" s="46">
        <v>45279</v>
      </c>
      <c r="J330" s="10">
        <v>814898</v>
      </c>
      <c r="K330" s="10" t="s">
        <v>5181</v>
      </c>
      <c r="L330" s="28" t="s">
        <v>5390</v>
      </c>
      <c r="M330" s="46">
        <v>45296</v>
      </c>
      <c r="N330" s="46">
        <v>45336</v>
      </c>
      <c r="O330" s="46">
        <v>45303</v>
      </c>
      <c r="P330" s="28" t="s">
        <v>4990</v>
      </c>
      <c r="Q330" s="10">
        <v>3</v>
      </c>
      <c r="R330" s="10">
        <v>1</v>
      </c>
      <c r="S330" s="10" t="s">
        <v>4983</v>
      </c>
      <c r="T330" s="10" t="s">
        <v>32</v>
      </c>
      <c r="U330" s="10">
        <v>11002</v>
      </c>
      <c r="V330" s="10">
        <v>11002</v>
      </c>
      <c r="W330" s="10" t="s">
        <v>5019</v>
      </c>
      <c r="X330" s="10" t="s">
        <v>4985</v>
      </c>
      <c r="Y330" s="10"/>
      <c r="Z330" s="10" t="s">
        <v>4980</v>
      </c>
      <c r="AA330" s="10" t="s">
        <v>5005</v>
      </c>
      <c r="AB330" s="10"/>
      <c r="AC330" s="10" t="s">
        <v>5006</v>
      </c>
      <c r="AD330" s="29"/>
      <c r="AE330" s="20" t="str">
        <f>VLOOKUP(E330,'FILIAIS PETZ'!A:Q,17,0)</f>
        <v>SP7</v>
      </c>
      <c r="AF330" s="20" t="str">
        <f>VLOOKUP(E330,'FILIAIS PETZ'!A:Q,3,0)</f>
        <v>FELICIO</v>
      </c>
      <c r="AG330" s="20" t="str">
        <f>VLOOKUP(E330,'FILIAIS PETZ'!A:Q,2,0)</f>
        <v>R3</v>
      </c>
      <c r="AH330" s="75">
        <v>110</v>
      </c>
      <c r="AI330" s="16" t="s">
        <v>5141</v>
      </c>
      <c r="AJ330" s="43">
        <f>VLOOKUP(E330,'FILIAIS PETZ'!$A$2:$K$2000,11,0)</f>
        <v>18328118014754</v>
      </c>
      <c r="AK330" s="44">
        <f t="shared" si="26"/>
        <v>18328118014754</v>
      </c>
    </row>
    <row r="331" spans="1:37" s="15" customFormat="1" ht="15" customHeight="1" thickBot="1" x14ac:dyDescent="0.25">
      <c r="A331" s="9">
        <f t="shared" si="25"/>
        <v>814901</v>
      </c>
      <c r="B331" s="18">
        <f>VLOOKUP(C331,FORNECEDORES!D:E,2,0)</f>
        <v>530375</v>
      </c>
      <c r="C331" s="19" t="str">
        <f>VLOOKUP(D331,FORNECEDORES!A:D,4,0)</f>
        <v>23.080.842/0001-04</v>
      </c>
      <c r="D331" s="13" t="s">
        <v>4370</v>
      </c>
      <c r="E331" s="20" t="str">
        <f t="shared" si="22"/>
        <v>04 0093</v>
      </c>
      <c r="F331" s="28" t="s">
        <v>4942</v>
      </c>
      <c r="G331" s="21" t="str">
        <f>VLOOKUP(E331,'FILIAIS PETZ'!A:E,5,0)</f>
        <v>PETZ INDAIATUBA</v>
      </c>
      <c r="H331" s="20" t="str">
        <f>VLOOKUP(E331,'FILIAIS PETZ'!A:D,4,0)</f>
        <v>INDT-SP</v>
      </c>
      <c r="I331" s="46">
        <v>45279</v>
      </c>
      <c r="J331" s="10">
        <v>814901</v>
      </c>
      <c r="K331" s="10" t="s">
        <v>5181</v>
      </c>
      <c r="L331" s="28" t="s">
        <v>5386</v>
      </c>
      <c r="M331" s="46">
        <v>45296</v>
      </c>
      <c r="N331" s="46">
        <v>45336</v>
      </c>
      <c r="O331" s="46">
        <v>45303</v>
      </c>
      <c r="P331" s="28" t="s">
        <v>4990</v>
      </c>
      <c r="Q331" s="10">
        <v>3</v>
      </c>
      <c r="R331" s="10">
        <v>1</v>
      </c>
      <c r="S331" s="10" t="s">
        <v>4983</v>
      </c>
      <c r="T331" s="10" t="s">
        <v>32</v>
      </c>
      <c r="U331" s="10">
        <v>11002</v>
      </c>
      <c r="V331" s="10">
        <v>11002</v>
      </c>
      <c r="W331" s="10" t="s">
        <v>5019</v>
      </c>
      <c r="X331" s="10" t="s">
        <v>4985</v>
      </c>
      <c r="Y331" s="10"/>
      <c r="Z331" s="10" t="s">
        <v>4980</v>
      </c>
      <c r="AA331" s="10" t="s">
        <v>5005</v>
      </c>
      <c r="AB331" s="10"/>
      <c r="AC331" s="10" t="s">
        <v>5006</v>
      </c>
      <c r="AD331" s="29"/>
      <c r="AE331" s="20" t="str">
        <f>VLOOKUP(E331,'FILIAIS PETZ'!A:Q,17,0)</f>
        <v>SP7</v>
      </c>
      <c r="AF331" s="20" t="str">
        <f>VLOOKUP(E331,'FILIAIS PETZ'!A:Q,3,0)</f>
        <v>FELICIO</v>
      </c>
      <c r="AG331" s="20" t="str">
        <f>VLOOKUP(E331,'FILIAIS PETZ'!A:Q,2,0)</f>
        <v>R3</v>
      </c>
      <c r="AH331" s="75">
        <v>515</v>
      </c>
      <c r="AI331" s="16" t="s">
        <v>5142</v>
      </c>
      <c r="AJ331" s="43">
        <f>VLOOKUP(E331,'FILIAIS PETZ'!$A$2:$K$2000,11,0)</f>
        <v>18328118008517</v>
      </c>
      <c r="AK331" s="44">
        <f t="shared" si="26"/>
        <v>18328118008517</v>
      </c>
    </row>
    <row r="332" spans="1:37" s="15" customFormat="1" ht="15" customHeight="1" thickBot="1" x14ac:dyDescent="0.25">
      <c r="A332" s="9">
        <f t="shared" si="25"/>
        <v>814909</v>
      </c>
      <c r="B332" s="18">
        <f>VLOOKUP(C332,FORNECEDORES!D:E,2,0)</f>
        <v>530375</v>
      </c>
      <c r="C332" s="19" t="str">
        <f>VLOOKUP(D332,FORNECEDORES!A:D,4,0)</f>
        <v>23.080.842/0001-04</v>
      </c>
      <c r="D332" s="13" t="s">
        <v>4370</v>
      </c>
      <c r="E332" s="20" t="str">
        <f t="shared" si="22"/>
        <v>04 0106</v>
      </c>
      <c r="F332" s="28" t="s">
        <v>4952</v>
      </c>
      <c r="G332" s="21" t="str">
        <f>VLOOKUP(E332,'FILIAIS PETZ'!A:E,5,0)</f>
        <v>PETZ COTIA</v>
      </c>
      <c r="H332" s="20" t="str">
        <f>VLOOKUP(E332,'FILIAIS PETZ'!A:D,4,0)</f>
        <v>CTIA-SP</v>
      </c>
      <c r="I332" s="46">
        <v>45279</v>
      </c>
      <c r="J332" s="10">
        <v>814909</v>
      </c>
      <c r="K332" s="10" t="s">
        <v>5181</v>
      </c>
      <c r="L332" s="28" t="s">
        <v>5381</v>
      </c>
      <c r="M332" s="46">
        <v>45296</v>
      </c>
      <c r="N332" s="46">
        <v>45336</v>
      </c>
      <c r="O332" s="46">
        <v>45303</v>
      </c>
      <c r="P332" s="28" t="s">
        <v>4990</v>
      </c>
      <c r="Q332" s="10">
        <v>3</v>
      </c>
      <c r="R332" s="10">
        <v>1</v>
      </c>
      <c r="S332" s="10" t="s">
        <v>4983</v>
      </c>
      <c r="T332" s="10" t="s">
        <v>32</v>
      </c>
      <c r="U332" s="10">
        <v>11002</v>
      </c>
      <c r="V332" s="10">
        <v>11002</v>
      </c>
      <c r="W332" s="10" t="s">
        <v>4984</v>
      </c>
      <c r="X332" s="10" t="s">
        <v>4985</v>
      </c>
      <c r="Y332" s="10"/>
      <c r="Z332" s="10" t="s">
        <v>4980</v>
      </c>
      <c r="AA332" s="10" t="s">
        <v>4987</v>
      </c>
      <c r="AB332" s="10"/>
      <c r="AC332" s="10" t="s">
        <v>5006</v>
      </c>
      <c r="AD332" s="29"/>
      <c r="AE332" s="20" t="str">
        <f>VLOOKUP(E332,'FILIAIS PETZ'!A:Q,17,0)</f>
        <v>SP7</v>
      </c>
      <c r="AF332" s="20" t="str">
        <f>VLOOKUP(E332,'FILIAIS PETZ'!A:Q,3,0)</f>
        <v>FELICIO</v>
      </c>
      <c r="AG332" s="20" t="str">
        <f>VLOOKUP(E332,'FILIAIS PETZ'!A:Q,2,0)</f>
        <v>R3</v>
      </c>
      <c r="AH332" s="75">
        <v>585</v>
      </c>
      <c r="AI332" s="16" t="s">
        <v>5143</v>
      </c>
      <c r="AJ332" s="43">
        <f>VLOOKUP(E332,'FILIAIS PETZ'!$A$2:$K$2000,11,0)</f>
        <v>18328118009327</v>
      </c>
      <c r="AK332" s="44">
        <f t="shared" si="26"/>
        <v>18328118009327</v>
      </c>
    </row>
    <row r="333" spans="1:37" s="15" customFormat="1" ht="15" customHeight="1" thickBot="1" x14ac:dyDescent="0.25">
      <c r="A333" s="9">
        <f t="shared" si="25"/>
        <v>814910</v>
      </c>
      <c r="B333" s="18">
        <f>VLOOKUP(C333,FORNECEDORES!D:E,2,0)</f>
        <v>530375</v>
      </c>
      <c r="C333" s="19" t="str">
        <f>VLOOKUP(D333,FORNECEDORES!A:D,4,0)</f>
        <v>23.080.842/0001-04</v>
      </c>
      <c r="D333" s="13" t="s">
        <v>4370</v>
      </c>
      <c r="E333" s="20" t="str">
        <f t="shared" si="22"/>
        <v>04 0165</v>
      </c>
      <c r="F333" s="28" t="s">
        <v>4935</v>
      </c>
      <c r="G333" s="21" t="str">
        <f>VLOOKUP(E333,'FILIAIS PETZ'!A:E,5,0)</f>
        <v>PETZ CARAPICUIBA</v>
      </c>
      <c r="H333" s="20" t="str">
        <f>VLOOKUP(E333,'FILIAIS PETZ'!A:D,4,0)</f>
        <v>CPIC-SP</v>
      </c>
      <c r="I333" s="46">
        <v>45279</v>
      </c>
      <c r="J333" s="10">
        <v>814910</v>
      </c>
      <c r="K333" s="10" t="s">
        <v>5181</v>
      </c>
      <c r="L333" s="28" t="s">
        <v>5379</v>
      </c>
      <c r="M333" s="46">
        <v>45296</v>
      </c>
      <c r="N333" s="46">
        <v>45336</v>
      </c>
      <c r="O333" s="46">
        <v>45303</v>
      </c>
      <c r="P333" s="28" t="s">
        <v>4990</v>
      </c>
      <c r="Q333" s="10">
        <v>3</v>
      </c>
      <c r="R333" s="10">
        <v>1</v>
      </c>
      <c r="S333" s="10" t="s">
        <v>4983</v>
      </c>
      <c r="T333" s="10" t="s">
        <v>32</v>
      </c>
      <c r="U333" s="10">
        <v>11002</v>
      </c>
      <c r="V333" s="10">
        <v>11002</v>
      </c>
      <c r="W333" s="10" t="s">
        <v>4984</v>
      </c>
      <c r="X333" s="10" t="s">
        <v>4985</v>
      </c>
      <c r="Y333" s="10"/>
      <c r="Z333" s="10" t="s">
        <v>4980</v>
      </c>
      <c r="AA333" s="10" t="s">
        <v>4987</v>
      </c>
      <c r="AB333" s="10"/>
      <c r="AC333" s="10" t="s">
        <v>5006</v>
      </c>
      <c r="AD333" s="29"/>
      <c r="AE333" s="20" t="str">
        <f>VLOOKUP(E333,'FILIAIS PETZ'!A:Q,17,0)</f>
        <v>SP7</v>
      </c>
      <c r="AF333" s="20" t="str">
        <f>VLOOKUP(E333,'FILIAIS PETZ'!A:Q,3,0)</f>
        <v>FELICIO</v>
      </c>
      <c r="AG333" s="20" t="str">
        <f>VLOOKUP(E333,'FILIAIS PETZ'!A:Q,2,0)</f>
        <v>R3</v>
      </c>
      <c r="AH333" s="75">
        <v>360</v>
      </c>
      <c r="AI333" s="16" t="s">
        <v>5144</v>
      </c>
      <c r="AJ333" s="43">
        <f>VLOOKUP(E333,'FILIAIS PETZ'!$A$2:$K$2000,11,0)</f>
        <v>18328118015726</v>
      </c>
      <c r="AK333" s="44">
        <f t="shared" si="26"/>
        <v>18328118015726</v>
      </c>
    </row>
    <row r="334" spans="1:37" s="15" customFormat="1" ht="15" customHeight="1" thickBot="1" x14ac:dyDescent="0.25">
      <c r="A334" s="9">
        <f t="shared" si="25"/>
        <v>814911</v>
      </c>
      <c r="B334" s="18">
        <f>VLOOKUP(C334,FORNECEDORES!D:E,2,0)</f>
        <v>530375</v>
      </c>
      <c r="C334" s="19" t="str">
        <f>VLOOKUP(D334,FORNECEDORES!A:D,4,0)</f>
        <v>23.080.842/0001-04</v>
      </c>
      <c r="D334" s="13" t="s">
        <v>4370</v>
      </c>
      <c r="E334" s="20" t="str">
        <f t="shared" si="22"/>
        <v>04 0008</v>
      </c>
      <c r="F334" s="28" t="s">
        <v>4937</v>
      </c>
      <c r="G334" s="21" t="str">
        <f>VLOOKUP(E334,'FILIAIS PETZ'!A:E,5,0)</f>
        <v>PETZ ALPHAVILLE</v>
      </c>
      <c r="H334" s="20" t="str">
        <f>VLOOKUP(E334,'FILIAIS PETZ'!A:D,4,0)</f>
        <v>ALPH-SP</v>
      </c>
      <c r="I334" s="46">
        <v>45279</v>
      </c>
      <c r="J334" s="10">
        <v>814911</v>
      </c>
      <c r="K334" s="10" t="s">
        <v>5181</v>
      </c>
      <c r="L334" s="28" t="s">
        <v>5372</v>
      </c>
      <c r="M334" s="46">
        <v>45296</v>
      </c>
      <c r="N334" s="46">
        <v>45336</v>
      </c>
      <c r="O334" s="46">
        <v>45303</v>
      </c>
      <c r="P334" s="28" t="s">
        <v>4990</v>
      </c>
      <c r="Q334" s="10">
        <v>3</v>
      </c>
      <c r="R334" s="10">
        <v>1</v>
      </c>
      <c r="S334" s="10" t="s">
        <v>4983</v>
      </c>
      <c r="T334" s="10" t="s">
        <v>32</v>
      </c>
      <c r="U334" s="10">
        <v>11002</v>
      </c>
      <c r="V334" s="10">
        <v>11002</v>
      </c>
      <c r="W334" s="10" t="s">
        <v>4984</v>
      </c>
      <c r="X334" s="10" t="s">
        <v>4985</v>
      </c>
      <c r="Y334" s="10"/>
      <c r="Z334" s="10" t="s">
        <v>4980</v>
      </c>
      <c r="AA334" s="10" t="s">
        <v>4987</v>
      </c>
      <c r="AB334" s="10"/>
      <c r="AC334" s="10" t="s">
        <v>5006</v>
      </c>
      <c r="AD334" s="29"/>
      <c r="AE334" s="20" t="str">
        <f>VLOOKUP(E334,'FILIAIS PETZ'!A:Q,17,0)</f>
        <v>SP7</v>
      </c>
      <c r="AF334" s="20" t="str">
        <f>VLOOKUP(E334,'FILIAIS PETZ'!A:Q,3,0)</f>
        <v>FELICIO</v>
      </c>
      <c r="AG334" s="20" t="str">
        <f>VLOOKUP(E334,'FILIAIS PETZ'!A:Q,2,0)</f>
        <v>R3</v>
      </c>
      <c r="AH334" s="75">
        <v>4805</v>
      </c>
      <c r="AI334" s="16" t="s">
        <v>5145</v>
      </c>
      <c r="AJ334" s="43">
        <f>VLOOKUP(E334,'FILIAIS PETZ'!$A$2:$K$2000,11,0)</f>
        <v>18328118001423</v>
      </c>
      <c r="AK334" s="44">
        <f t="shared" si="26"/>
        <v>18328118001423</v>
      </c>
    </row>
    <row r="335" spans="1:37" s="15" customFormat="1" ht="15" customHeight="1" thickBot="1" x14ac:dyDescent="0.25">
      <c r="A335" s="9">
        <f t="shared" si="25"/>
        <v>814912</v>
      </c>
      <c r="B335" s="18">
        <f>VLOOKUP(C335,FORNECEDORES!D:E,2,0)</f>
        <v>530375</v>
      </c>
      <c r="C335" s="19" t="str">
        <f>VLOOKUP(D335,FORNECEDORES!A:D,4,0)</f>
        <v>23.080.842/0001-04</v>
      </c>
      <c r="D335" s="13" t="s">
        <v>4370</v>
      </c>
      <c r="E335" s="20" t="str">
        <f t="shared" si="22"/>
        <v>04 0008</v>
      </c>
      <c r="F335" s="28" t="s">
        <v>4937</v>
      </c>
      <c r="G335" s="21" t="str">
        <f>VLOOKUP(E335,'FILIAIS PETZ'!A:E,5,0)</f>
        <v>PETZ ALPHAVILLE</v>
      </c>
      <c r="H335" s="20" t="str">
        <f>VLOOKUP(E335,'FILIAIS PETZ'!A:D,4,0)</f>
        <v>ALPH-SP</v>
      </c>
      <c r="I335" s="46">
        <v>45279</v>
      </c>
      <c r="J335" s="10">
        <v>814912</v>
      </c>
      <c r="K335" s="10" t="s">
        <v>5181</v>
      </c>
      <c r="L335" s="28" t="s">
        <v>5373</v>
      </c>
      <c r="M335" s="46">
        <v>45296</v>
      </c>
      <c r="N335" s="46">
        <v>45336</v>
      </c>
      <c r="O335" s="46">
        <v>45303</v>
      </c>
      <c r="P335" s="28" t="s">
        <v>4990</v>
      </c>
      <c r="Q335" s="10">
        <v>3</v>
      </c>
      <c r="R335" s="10">
        <v>1</v>
      </c>
      <c r="S335" s="10" t="s">
        <v>4983</v>
      </c>
      <c r="T335" s="10" t="s">
        <v>32</v>
      </c>
      <c r="U335" s="10">
        <v>11002</v>
      </c>
      <c r="V335" s="10">
        <v>11002</v>
      </c>
      <c r="W335" s="10" t="s">
        <v>4984</v>
      </c>
      <c r="X335" s="10" t="s">
        <v>4985</v>
      </c>
      <c r="Y335" s="10"/>
      <c r="Z335" s="10" t="s">
        <v>4980</v>
      </c>
      <c r="AA335" s="10" t="s">
        <v>4987</v>
      </c>
      <c r="AB335" s="10"/>
      <c r="AC335" s="10" t="s">
        <v>5006</v>
      </c>
      <c r="AD335" s="29"/>
      <c r="AE335" s="20" t="str">
        <f>VLOOKUP(E335,'FILIAIS PETZ'!A:Q,17,0)</f>
        <v>SP7</v>
      </c>
      <c r="AF335" s="20" t="str">
        <f>VLOOKUP(E335,'FILIAIS PETZ'!A:Q,3,0)</f>
        <v>FELICIO</v>
      </c>
      <c r="AG335" s="20" t="str">
        <f>VLOOKUP(E335,'FILIAIS PETZ'!A:Q,2,0)</f>
        <v>R3</v>
      </c>
      <c r="AH335" s="75">
        <v>930</v>
      </c>
      <c r="AI335" s="16" t="s">
        <v>5146</v>
      </c>
      <c r="AJ335" s="43">
        <f>VLOOKUP(E335,'FILIAIS PETZ'!$A$2:$K$2000,11,0)</f>
        <v>18328118001423</v>
      </c>
      <c r="AK335" s="44">
        <f t="shared" si="26"/>
        <v>18328118001423</v>
      </c>
    </row>
    <row r="336" spans="1:37" s="15" customFormat="1" ht="15" customHeight="1" thickBot="1" x14ac:dyDescent="0.25">
      <c r="A336" s="9">
        <f t="shared" si="25"/>
        <v>814913</v>
      </c>
      <c r="B336" s="18">
        <f>VLOOKUP(C336,FORNECEDORES!D:E,2,0)</f>
        <v>530375</v>
      </c>
      <c r="C336" s="19" t="str">
        <f>VLOOKUP(D336,FORNECEDORES!A:D,4,0)</f>
        <v>23.080.842/0001-04</v>
      </c>
      <c r="D336" s="13" t="s">
        <v>4370</v>
      </c>
      <c r="E336" s="20" t="str">
        <f t="shared" si="22"/>
        <v>04 0008</v>
      </c>
      <c r="F336" s="28" t="s">
        <v>4937</v>
      </c>
      <c r="G336" s="21" t="str">
        <f>VLOOKUP(E336,'FILIAIS PETZ'!A:E,5,0)</f>
        <v>PETZ ALPHAVILLE</v>
      </c>
      <c r="H336" s="20" t="str">
        <f>VLOOKUP(E336,'FILIAIS PETZ'!A:D,4,0)</f>
        <v>ALPH-SP</v>
      </c>
      <c r="I336" s="46">
        <v>45279</v>
      </c>
      <c r="J336" s="10">
        <v>814913</v>
      </c>
      <c r="K336" s="10" t="s">
        <v>5181</v>
      </c>
      <c r="L336" s="28" t="s">
        <v>5374</v>
      </c>
      <c r="M336" s="46">
        <v>45296</v>
      </c>
      <c r="N336" s="46">
        <v>45336</v>
      </c>
      <c r="O336" s="46">
        <v>45303</v>
      </c>
      <c r="P336" s="28" t="s">
        <v>4990</v>
      </c>
      <c r="Q336" s="10">
        <v>3</v>
      </c>
      <c r="R336" s="10">
        <v>1</v>
      </c>
      <c r="S336" s="10" t="s">
        <v>4983</v>
      </c>
      <c r="T336" s="10" t="s">
        <v>32</v>
      </c>
      <c r="U336" s="10">
        <v>11002</v>
      </c>
      <c r="V336" s="10">
        <v>11002</v>
      </c>
      <c r="W336" s="10" t="s">
        <v>4984</v>
      </c>
      <c r="X336" s="10" t="s">
        <v>4985</v>
      </c>
      <c r="Y336" s="10"/>
      <c r="Z336" s="10" t="s">
        <v>4980</v>
      </c>
      <c r="AA336" s="10" t="s">
        <v>4987</v>
      </c>
      <c r="AB336" s="10"/>
      <c r="AC336" s="10" t="s">
        <v>5006</v>
      </c>
      <c r="AD336" s="29"/>
      <c r="AE336" s="20" t="str">
        <f>VLOOKUP(E336,'FILIAIS PETZ'!A:Q,17,0)</f>
        <v>SP7</v>
      </c>
      <c r="AF336" s="20" t="str">
        <f>VLOOKUP(E336,'FILIAIS PETZ'!A:Q,3,0)</f>
        <v>FELICIO</v>
      </c>
      <c r="AG336" s="20" t="str">
        <f>VLOOKUP(E336,'FILIAIS PETZ'!A:Q,2,0)</f>
        <v>R3</v>
      </c>
      <c r="AH336" s="75">
        <v>480</v>
      </c>
      <c r="AI336" s="16" t="s">
        <v>5147</v>
      </c>
      <c r="AJ336" s="43">
        <f>VLOOKUP(E336,'FILIAIS PETZ'!$A$2:$K$2000,11,0)</f>
        <v>18328118001423</v>
      </c>
      <c r="AK336" s="44">
        <f t="shared" si="26"/>
        <v>18328118001423</v>
      </c>
    </row>
    <row r="337" spans="1:37" s="15" customFormat="1" ht="15" customHeight="1" thickBot="1" x14ac:dyDescent="0.25">
      <c r="A337" s="9">
        <f t="shared" si="25"/>
        <v>814914</v>
      </c>
      <c r="B337" s="18">
        <f>VLOOKUP(C337,FORNECEDORES!D:E,2,0)</f>
        <v>530375</v>
      </c>
      <c r="C337" s="19" t="str">
        <f>VLOOKUP(D337,FORNECEDORES!A:D,4,0)</f>
        <v>23.080.842/0001-04</v>
      </c>
      <c r="D337" s="13" t="s">
        <v>4370</v>
      </c>
      <c r="E337" s="20" t="str">
        <f t="shared" si="22"/>
        <v>04 0026</v>
      </c>
      <c r="F337" s="28" t="s">
        <v>4949</v>
      </c>
      <c r="G337" s="21" t="str">
        <f>VLOOKUP(E337,'FILIAIS PETZ'!A:E,5,0)</f>
        <v>PETZ IGUATEMI ESPLANADA</v>
      </c>
      <c r="H337" s="20" t="str">
        <f>VLOOKUP(E337,'FILIAIS PETZ'!A:D,4,0)</f>
        <v>IGES-SP</v>
      </c>
      <c r="I337" s="46">
        <v>45279</v>
      </c>
      <c r="J337" s="10">
        <v>814914</v>
      </c>
      <c r="K337" s="10" t="s">
        <v>5181</v>
      </c>
      <c r="L337" s="28" t="s">
        <v>5383</v>
      </c>
      <c r="M337" s="46">
        <v>45296</v>
      </c>
      <c r="N337" s="46">
        <v>45336</v>
      </c>
      <c r="O337" s="46">
        <v>45303</v>
      </c>
      <c r="P337" s="28" t="s">
        <v>4990</v>
      </c>
      <c r="Q337" s="10">
        <v>3</v>
      </c>
      <c r="R337" s="10">
        <v>1</v>
      </c>
      <c r="S337" s="10" t="s">
        <v>4983</v>
      </c>
      <c r="T337" s="10" t="s">
        <v>32</v>
      </c>
      <c r="U337" s="10">
        <v>11002</v>
      </c>
      <c r="V337" s="10">
        <v>11002</v>
      </c>
      <c r="W337" s="10" t="s">
        <v>4984</v>
      </c>
      <c r="X337" s="10" t="s">
        <v>4985</v>
      </c>
      <c r="Y337" s="10"/>
      <c r="Z337" s="10" t="s">
        <v>4980</v>
      </c>
      <c r="AA337" s="10" t="s">
        <v>4987</v>
      </c>
      <c r="AB337" s="10"/>
      <c r="AC337" s="10" t="s">
        <v>5006</v>
      </c>
      <c r="AD337" s="29"/>
      <c r="AE337" s="20" t="str">
        <f>VLOOKUP(E337,'FILIAIS PETZ'!A:Q,17,0)</f>
        <v>SP7</v>
      </c>
      <c r="AF337" s="20" t="str">
        <f>VLOOKUP(E337,'FILIAIS PETZ'!A:Q,3,0)</f>
        <v>FELICIO</v>
      </c>
      <c r="AG337" s="20" t="str">
        <f>VLOOKUP(E337,'FILIAIS PETZ'!A:Q,2,0)</f>
        <v>R3</v>
      </c>
      <c r="AH337" s="75">
        <v>695</v>
      </c>
      <c r="AI337" s="16" t="s">
        <v>5148</v>
      </c>
      <c r="AJ337" s="43">
        <f>VLOOKUP(E337,'FILIAIS PETZ'!$A$2:$K$2000,11,0)</f>
        <v>18328118002667</v>
      </c>
      <c r="AK337" s="44">
        <f t="shared" si="26"/>
        <v>18328118002667</v>
      </c>
    </row>
    <row r="338" spans="1:37" s="15" customFormat="1" ht="15" customHeight="1" thickBot="1" x14ac:dyDescent="0.25">
      <c r="A338" s="9">
        <f t="shared" si="25"/>
        <v>814916</v>
      </c>
      <c r="B338" s="18">
        <f>VLOOKUP(C338,FORNECEDORES!D:E,2,0)</f>
        <v>530375</v>
      </c>
      <c r="C338" s="19" t="str">
        <f>VLOOKUP(D338,FORNECEDORES!A:D,4,0)</f>
        <v>23.080.842/0001-04</v>
      </c>
      <c r="D338" s="61" t="s">
        <v>4370</v>
      </c>
      <c r="E338" s="20" t="str">
        <f t="shared" si="22"/>
        <v>04 0119</v>
      </c>
      <c r="F338" s="28" t="s">
        <v>4934</v>
      </c>
      <c r="G338" s="21" t="str">
        <f>VLOOKUP(E338,'FILIAIS PETZ'!A:E,5,0)</f>
        <v>PETZ ITU</v>
      </c>
      <c r="H338" s="20" t="str">
        <f>VLOOKUP(E338,'FILIAIS PETZ'!A:D,4,0)</f>
        <v>ITTU-SP</v>
      </c>
      <c r="I338" s="46">
        <v>45279</v>
      </c>
      <c r="J338" s="10">
        <v>814916</v>
      </c>
      <c r="K338" s="10" t="s">
        <v>5181</v>
      </c>
      <c r="L338" s="28" t="s">
        <v>5391</v>
      </c>
      <c r="M338" s="46">
        <v>45296</v>
      </c>
      <c r="N338" s="46">
        <v>45336</v>
      </c>
      <c r="O338" s="46">
        <v>45303</v>
      </c>
      <c r="P338" s="28" t="s">
        <v>4990</v>
      </c>
      <c r="Q338" s="10">
        <v>3</v>
      </c>
      <c r="R338" s="10">
        <v>1</v>
      </c>
      <c r="S338" s="10" t="s">
        <v>4983</v>
      </c>
      <c r="T338" s="10" t="s">
        <v>32</v>
      </c>
      <c r="U338" s="10">
        <v>11002</v>
      </c>
      <c r="V338" s="10">
        <v>11002</v>
      </c>
      <c r="W338" s="10" t="s">
        <v>4984</v>
      </c>
      <c r="X338" s="10" t="s">
        <v>4985</v>
      </c>
      <c r="Y338" s="10"/>
      <c r="Z338" s="10" t="s">
        <v>4980</v>
      </c>
      <c r="AA338" s="10" t="s">
        <v>4987</v>
      </c>
      <c r="AB338" s="10"/>
      <c r="AC338" s="10" t="s">
        <v>5006</v>
      </c>
      <c r="AD338" s="29"/>
      <c r="AE338" s="20" t="str">
        <f>VLOOKUP(E338,'FILIAIS PETZ'!A:Q,17,0)</f>
        <v>SP7</v>
      </c>
      <c r="AF338" s="20" t="str">
        <f>VLOOKUP(E338,'FILIAIS PETZ'!A:Q,3,0)</f>
        <v>FELICIO</v>
      </c>
      <c r="AG338" s="20" t="str">
        <f>VLOOKUP(E338,'FILIAIS PETZ'!A:Q,2,0)</f>
        <v>R3</v>
      </c>
      <c r="AH338" s="75">
        <v>470</v>
      </c>
      <c r="AI338" s="16" t="s">
        <v>5149</v>
      </c>
      <c r="AJ338" s="43">
        <f>VLOOKUP(E338,'FILIAIS PETZ'!$A$2:$K$2000,11,0)</f>
        <v>18328118010848</v>
      </c>
      <c r="AK338" s="44">
        <f t="shared" si="26"/>
        <v>18328118010848</v>
      </c>
    </row>
    <row r="339" spans="1:37" s="15" customFormat="1" ht="15" customHeight="1" thickBot="1" x14ac:dyDescent="0.25">
      <c r="A339" s="9">
        <f t="shared" si="25"/>
        <v>814918</v>
      </c>
      <c r="B339" s="18">
        <f>VLOOKUP(C339,FORNECEDORES!D:E,2,0)</f>
        <v>530375</v>
      </c>
      <c r="C339" s="19" t="str">
        <f>VLOOKUP(D339,FORNECEDORES!A:D,4,0)</f>
        <v>23.080.842/0001-04</v>
      </c>
      <c r="D339" s="13" t="s">
        <v>4370</v>
      </c>
      <c r="E339" s="20" t="str">
        <f t="shared" si="22"/>
        <v>04 0032</v>
      </c>
      <c r="F339" s="28" t="s">
        <v>4951</v>
      </c>
      <c r="G339" s="21" t="str">
        <f>VLOOKUP(E339,'FILIAIS PETZ'!A:E,5,0)</f>
        <v>PETZ JAGUARE</v>
      </c>
      <c r="H339" s="20" t="str">
        <f>VLOOKUP(E339,'FILIAIS PETZ'!A:D,4,0)</f>
        <v>JGRE-SP</v>
      </c>
      <c r="I339" s="46">
        <v>45279</v>
      </c>
      <c r="J339" s="10">
        <v>814918</v>
      </c>
      <c r="K339" s="10" t="s">
        <v>5181</v>
      </c>
      <c r="L339" s="28" t="s">
        <v>5394</v>
      </c>
      <c r="M339" s="46">
        <v>45296</v>
      </c>
      <c r="N339" s="46">
        <v>45336</v>
      </c>
      <c r="O339" s="46">
        <v>45303</v>
      </c>
      <c r="P339" s="28" t="s">
        <v>4990</v>
      </c>
      <c r="Q339" s="10">
        <v>3</v>
      </c>
      <c r="R339" s="10">
        <v>1</v>
      </c>
      <c r="S339" s="10" t="s">
        <v>4983</v>
      </c>
      <c r="T339" s="10" t="s">
        <v>32</v>
      </c>
      <c r="U339" s="10">
        <v>11002</v>
      </c>
      <c r="V339" s="10">
        <v>11002</v>
      </c>
      <c r="W339" s="10" t="s">
        <v>4984</v>
      </c>
      <c r="X339" s="10" t="s">
        <v>4985</v>
      </c>
      <c r="Y339" s="10"/>
      <c r="Z339" s="10" t="s">
        <v>4980</v>
      </c>
      <c r="AA339" s="10" t="s">
        <v>4987</v>
      </c>
      <c r="AB339" s="10"/>
      <c r="AC339" s="10" t="s">
        <v>5006</v>
      </c>
      <c r="AD339" s="29"/>
      <c r="AE339" s="20" t="str">
        <f>VLOOKUP(E339,'FILIAIS PETZ'!A:Q,17,0)</f>
        <v>SP7</v>
      </c>
      <c r="AF339" s="20" t="str">
        <f>VLOOKUP(E339,'FILIAIS PETZ'!A:Q,3,0)</f>
        <v>FELICIO</v>
      </c>
      <c r="AG339" s="20" t="str">
        <f>VLOOKUP(E339,'FILIAIS PETZ'!A:Q,2,0)</f>
        <v>R3</v>
      </c>
      <c r="AH339" s="75">
        <v>665</v>
      </c>
      <c r="AI339" s="16" t="s">
        <v>5150</v>
      </c>
      <c r="AJ339" s="43">
        <f>VLOOKUP(E339,'FILIAIS PETZ'!$A$2:$K$2000,11,0)</f>
        <v>18328118003205</v>
      </c>
      <c r="AK339" s="44">
        <f t="shared" si="26"/>
        <v>18328118003205</v>
      </c>
    </row>
    <row r="340" spans="1:37" s="15" customFormat="1" ht="15" customHeight="1" thickBot="1" x14ac:dyDescent="0.25">
      <c r="A340" s="9">
        <f t="shared" si="25"/>
        <v>814919</v>
      </c>
      <c r="B340" s="18">
        <f>VLOOKUP(C340,FORNECEDORES!D:E,2,0)</f>
        <v>530375</v>
      </c>
      <c r="C340" s="19" t="str">
        <f>VLOOKUP(D340,FORNECEDORES!A:D,4,0)</f>
        <v>23.080.842/0001-04</v>
      </c>
      <c r="D340" s="13" t="s">
        <v>4370</v>
      </c>
      <c r="E340" s="20" t="str">
        <f t="shared" si="22"/>
        <v>04 0119</v>
      </c>
      <c r="F340" s="28" t="s">
        <v>4934</v>
      </c>
      <c r="G340" s="21" t="str">
        <f>VLOOKUP(E340,'FILIAIS PETZ'!A:E,5,0)</f>
        <v>PETZ ITU</v>
      </c>
      <c r="H340" s="20" t="str">
        <f>VLOOKUP(E340,'FILIAIS PETZ'!A:D,4,0)</f>
        <v>ITTU-SP</v>
      </c>
      <c r="I340" s="46">
        <v>45279</v>
      </c>
      <c r="J340" s="10">
        <v>814919</v>
      </c>
      <c r="K340" s="10" t="s">
        <v>5181</v>
      </c>
      <c r="L340" s="28" t="s">
        <v>5392</v>
      </c>
      <c r="M340" s="46">
        <v>45296</v>
      </c>
      <c r="N340" s="46">
        <v>45336</v>
      </c>
      <c r="O340" s="46">
        <v>45303</v>
      </c>
      <c r="P340" s="28" t="s">
        <v>4990</v>
      </c>
      <c r="Q340" s="10">
        <v>3</v>
      </c>
      <c r="R340" s="10">
        <v>1</v>
      </c>
      <c r="S340" s="10" t="s">
        <v>4983</v>
      </c>
      <c r="T340" s="10" t="s">
        <v>32</v>
      </c>
      <c r="U340" s="10">
        <v>11002</v>
      </c>
      <c r="V340" s="10">
        <v>11002</v>
      </c>
      <c r="W340" s="10" t="s">
        <v>4984</v>
      </c>
      <c r="X340" s="10" t="s">
        <v>4985</v>
      </c>
      <c r="Y340" s="10"/>
      <c r="Z340" s="10" t="s">
        <v>4980</v>
      </c>
      <c r="AA340" s="10" t="s">
        <v>4987</v>
      </c>
      <c r="AB340" s="10"/>
      <c r="AC340" s="10" t="s">
        <v>5006</v>
      </c>
      <c r="AD340" s="29"/>
      <c r="AE340" s="20" t="str">
        <f>VLOOKUP(E340,'FILIAIS PETZ'!A:Q,17,0)</f>
        <v>SP7</v>
      </c>
      <c r="AF340" s="20" t="str">
        <f>VLOOKUP(E340,'FILIAIS PETZ'!A:Q,3,0)</f>
        <v>FELICIO</v>
      </c>
      <c r="AG340" s="20" t="str">
        <f>VLOOKUP(E340,'FILIAIS PETZ'!A:Q,2,0)</f>
        <v>R3</v>
      </c>
      <c r="AH340" s="75">
        <v>640</v>
      </c>
      <c r="AI340" s="16" t="s">
        <v>5151</v>
      </c>
      <c r="AJ340" s="43">
        <f>VLOOKUP(E340,'FILIAIS PETZ'!$A$2:$K$2000,11,0)</f>
        <v>18328118010848</v>
      </c>
      <c r="AK340" s="44">
        <f t="shared" si="26"/>
        <v>18328118010848</v>
      </c>
    </row>
    <row r="341" spans="1:37" s="15" customFormat="1" ht="15" customHeight="1" thickBot="1" x14ac:dyDescent="0.25">
      <c r="A341" s="9">
        <f t="shared" si="25"/>
        <v>814921</v>
      </c>
      <c r="B341" s="18">
        <f>VLOOKUP(C341,FORNECEDORES!D:E,2,0)</f>
        <v>530375</v>
      </c>
      <c r="C341" s="19" t="str">
        <f>VLOOKUP(D341,FORNECEDORES!A:D,4,0)</f>
        <v>23.080.842/0001-04</v>
      </c>
      <c r="D341" s="13" t="s">
        <v>4370</v>
      </c>
      <c r="E341" s="20" t="str">
        <f t="shared" si="22"/>
        <v>04 0083</v>
      </c>
      <c r="F341" s="28" t="s">
        <v>4936</v>
      </c>
      <c r="G341" s="21" t="str">
        <f>VLOOKUP(E341,'FILIAIS PETZ'!A:E,5,0)</f>
        <v>PETZ OSASCO</v>
      </c>
      <c r="H341" s="20" t="str">
        <f>VLOOKUP(E341,'FILIAIS PETZ'!A:D,4,0)</f>
        <v>OSAS-SP</v>
      </c>
      <c r="I341" s="46">
        <v>45279</v>
      </c>
      <c r="J341" s="10">
        <v>814921</v>
      </c>
      <c r="K341" s="10" t="s">
        <v>5181</v>
      </c>
      <c r="L341" s="28" t="s">
        <v>5399</v>
      </c>
      <c r="M341" s="46">
        <v>45296</v>
      </c>
      <c r="N341" s="46">
        <v>45336</v>
      </c>
      <c r="O341" s="46">
        <v>45303</v>
      </c>
      <c r="P341" s="28" t="s">
        <v>4990</v>
      </c>
      <c r="Q341" s="10">
        <v>3</v>
      </c>
      <c r="R341" s="10">
        <v>1</v>
      </c>
      <c r="S341" s="10" t="s">
        <v>4983</v>
      </c>
      <c r="T341" s="10" t="s">
        <v>32</v>
      </c>
      <c r="U341" s="10">
        <v>11002</v>
      </c>
      <c r="V341" s="10">
        <v>11002</v>
      </c>
      <c r="W341" s="10" t="s">
        <v>4984</v>
      </c>
      <c r="X341" s="10" t="s">
        <v>4985</v>
      </c>
      <c r="Y341" s="10"/>
      <c r="Z341" s="10" t="s">
        <v>4980</v>
      </c>
      <c r="AA341" s="10" t="s">
        <v>4987</v>
      </c>
      <c r="AB341" s="10"/>
      <c r="AC341" s="10" t="s">
        <v>5006</v>
      </c>
      <c r="AD341" s="29"/>
      <c r="AE341" s="20" t="str">
        <f>VLOOKUP(E341,'FILIAIS PETZ'!A:Q,17,0)</f>
        <v>SP7</v>
      </c>
      <c r="AF341" s="20" t="str">
        <f>VLOOKUP(E341,'FILIAIS PETZ'!A:Q,3,0)</f>
        <v>FELICIO</v>
      </c>
      <c r="AG341" s="20" t="str">
        <f>VLOOKUP(E341,'FILIAIS PETZ'!A:Q,2,0)</f>
        <v>R3</v>
      </c>
      <c r="AH341" s="75">
        <v>920</v>
      </c>
      <c r="AI341" s="16" t="s">
        <v>5152</v>
      </c>
      <c r="AJ341" s="43">
        <f>VLOOKUP(E341,'FILIAIS PETZ'!$A$2:$K$2000,11,0)</f>
        <v>18328118008355</v>
      </c>
      <c r="AK341" s="44">
        <f t="shared" si="26"/>
        <v>18328118008355</v>
      </c>
    </row>
    <row r="342" spans="1:37" s="15" customFormat="1" ht="15" customHeight="1" thickBot="1" x14ac:dyDescent="0.25">
      <c r="A342" s="9">
        <f t="shared" si="25"/>
        <v>814922</v>
      </c>
      <c r="B342" s="18">
        <f>VLOOKUP(C342,FORNECEDORES!D:E,2,0)</f>
        <v>530375</v>
      </c>
      <c r="C342" s="19" t="str">
        <f>VLOOKUP(D342,FORNECEDORES!A:D,4,0)</f>
        <v>23.080.842/0001-04</v>
      </c>
      <c r="D342" s="13" t="s">
        <v>4370</v>
      </c>
      <c r="E342" s="20" t="str">
        <f t="shared" si="22"/>
        <v>04 0007</v>
      </c>
      <c r="F342" s="28" t="s">
        <v>4950</v>
      </c>
      <c r="G342" s="21" t="str">
        <f>VLOOKUP(E342,'FILIAIS PETZ'!A:E,5,0)</f>
        <v>PETZ SOROCABA</v>
      </c>
      <c r="H342" s="20" t="str">
        <f>VLOOKUP(E342,'FILIAIS PETZ'!A:D,4,0)</f>
        <v>SCBA-SP</v>
      </c>
      <c r="I342" s="46">
        <v>45279</v>
      </c>
      <c r="J342" s="10">
        <v>814922</v>
      </c>
      <c r="K342" s="10" t="s">
        <v>5181</v>
      </c>
      <c r="L342" s="28" t="s">
        <v>5403</v>
      </c>
      <c r="M342" s="46">
        <v>45296</v>
      </c>
      <c r="N342" s="46">
        <v>45336</v>
      </c>
      <c r="O342" s="46">
        <v>45303</v>
      </c>
      <c r="P342" s="28" t="s">
        <v>4990</v>
      </c>
      <c r="Q342" s="10">
        <v>3</v>
      </c>
      <c r="R342" s="10">
        <v>1</v>
      </c>
      <c r="S342" s="10" t="s">
        <v>4983</v>
      </c>
      <c r="T342" s="10" t="s">
        <v>32</v>
      </c>
      <c r="U342" s="10">
        <v>11002</v>
      </c>
      <c r="V342" s="10">
        <v>11002</v>
      </c>
      <c r="W342" s="10" t="s">
        <v>4984</v>
      </c>
      <c r="X342" s="10" t="s">
        <v>4985</v>
      </c>
      <c r="Y342" s="10"/>
      <c r="Z342" s="10" t="s">
        <v>4980</v>
      </c>
      <c r="AA342" s="10" t="s">
        <v>4987</v>
      </c>
      <c r="AB342" s="10"/>
      <c r="AC342" s="10" t="s">
        <v>5006</v>
      </c>
      <c r="AD342" s="29"/>
      <c r="AE342" s="20" t="str">
        <f>VLOOKUP(E342,'FILIAIS PETZ'!A:Q,17,0)</f>
        <v>SP7</v>
      </c>
      <c r="AF342" s="20" t="str">
        <f>VLOOKUP(E342,'FILIAIS PETZ'!A:Q,3,0)</f>
        <v>FELICIO</v>
      </c>
      <c r="AG342" s="20" t="str">
        <f>VLOOKUP(E342,'FILIAIS PETZ'!A:Q,2,0)</f>
        <v>R3</v>
      </c>
      <c r="AH342" s="75">
        <v>40</v>
      </c>
      <c r="AI342" s="16" t="s">
        <v>5153</v>
      </c>
      <c r="AJ342" s="43">
        <f>VLOOKUP(E342,'FILIAIS PETZ'!$A$2:$K$2000,11,0)</f>
        <v>18328118001695</v>
      </c>
      <c r="AK342" s="44">
        <f t="shared" si="26"/>
        <v>18328118001695</v>
      </c>
    </row>
    <row r="343" spans="1:37" s="15" customFormat="1" ht="15" customHeight="1" thickBot="1" x14ac:dyDescent="0.25">
      <c r="A343" s="9">
        <f t="shared" si="25"/>
        <v>814924</v>
      </c>
      <c r="B343" s="18">
        <f>VLOOKUP(C343,FORNECEDORES!D:E,2,0)</f>
        <v>530375</v>
      </c>
      <c r="C343" s="19" t="str">
        <f>VLOOKUP(D343,FORNECEDORES!A:D,4,0)</f>
        <v>23.080.842/0001-04</v>
      </c>
      <c r="D343" s="13" t="s">
        <v>4370</v>
      </c>
      <c r="E343" s="20" t="str">
        <f t="shared" si="22"/>
        <v>04 0166</v>
      </c>
      <c r="F343" s="28" t="s">
        <v>4932</v>
      </c>
      <c r="G343" s="21" t="str">
        <f>VLOOKUP(E343,'FILIAIS PETZ'!A:E,5,0)</f>
        <v>PETZ SOROCABA TAUSTE</v>
      </c>
      <c r="H343" s="20" t="str">
        <f>VLOOKUP(E343,'FILIAIS PETZ'!A:D,4,0)</f>
        <v>SOTT-SP</v>
      </c>
      <c r="I343" s="46">
        <v>45279</v>
      </c>
      <c r="J343" s="10">
        <v>814924</v>
      </c>
      <c r="K343" s="10" t="s">
        <v>5181</v>
      </c>
      <c r="L343" s="28" t="s">
        <v>5405</v>
      </c>
      <c r="M343" s="46">
        <v>45296</v>
      </c>
      <c r="N343" s="46">
        <v>45336</v>
      </c>
      <c r="O343" s="46">
        <v>45303</v>
      </c>
      <c r="P343" s="28" t="s">
        <v>4990</v>
      </c>
      <c r="Q343" s="10">
        <v>3</v>
      </c>
      <c r="R343" s="10">
        <v>1</v>
      </c>
      <c r="S343" s="10" t="s">
        <v>4983</v>
      </c>
      <c r="T343" s="10" t="s">
        <v>32</v>
      </c>
      <c r="U343" s="10">
        <v>11002</v>
      </c>
      <c r="V343" s="10">
        <v>11002</v>
      </c>
      <c r="W343" s="10" t="s">
        <v>4984</v>
      </c>
      <c r="X343" s="10" t="s">
        <v>4985</v>
      </c>
      <c r="Y343" s="10"/>
      <c r="Z343" s="10" t="s">
        <v>4980</v>
      </c>
      <c r="AA343" s="10" t="s">
        <v>4987</v>
      </c>
      <c r="AB343" s="10"/>
      <c r="AC343" s="10" t="s">
        <v>5006</v>
      </c>
      <c r="AD343" s="29"/>
      <c r="AE343" s="20" t="str">
        <f>VLOOKUP(E343,'FILIAIS PETZ'!A:Q,17,0)</f>
        <v>SP7</v>
      </c>
      <c r="AF343" s="20" t="str">
        <f>VLOOKUP(E343,'FILIAIS PETZ'!A:Q,3,0)</f>
        <v>FELICIO</v>
      </c>
      <c r="AG343" s="20" t="str">
        <f>VLOOKUP(E343,'FILIAIS PETZ'!A:Q,2,0)</f>
        <v>R3</v>
      </c>
      <c r="AH343" s="75">
        <v>870</v>
      </c>
      <c r="AI343" s="16" t="s">
        <v>5154</v>
      </c>
      <c r="AJ343" s="43">
        <f>VLOOKUP(E343,'FILIAIS PETZ'!$A$2:$K$2000,11,0)</f>
        <v>18328118015998</v>
      </c>
      <c r="AK343" s="44">
        <f t="shared" si="26"/>
        <v>18328118015998</v>
      </c>
    </row>
    <row r="344" spans="1:37" s="15" customFormat="1" ht="15" customHeight="1" thickBot="1" x14ac:dyDescent="0.25">
      <c r="A344" s="9">
        <f t="shared" si="25"/>
        <v>814925</v>
      </c>
      <c r="B344" s="18">
        <f>VLOOKUP(C344,FORNECEDORES!D:E,2,0)</f>
        <v>530375</v>
      </c>
      <c r="C344" s="19" t="str">
        <f>VLOOKUP(D344,FORNECEDORES!A:D,4,0)</f>
        <v>23.080.842/0001-04</v>
      </c>
      <c r="D344" s="13" t="s">
        <v>4370</v>
      </c>
      <c r="E344" s="20" t="str">
        <f t="shared" si="22"/>
        <v>04 0166</v>
      </c>
      <c r="F344" s="28" t="s">
        <v>4932</v>
      </c>
      <c r="G344" s="21" t="str">
        <f>VLOOKUP(E344,'FILIAIS PETZ'!A:E,5,0)</f>
        <v>PETZ SOROCABA TAUSTE</v>
      </c>
      <c r="H344" s="20" t="str">
        <f>VLOOKUP(E344,'FILIAIS PETZ'!A:D,4,0)</f>
        <v>SOTT-SP</v>
      </c>
      <c r="I344" s="46">
        <v>45279</v>
      </c>
      <c r="J344" s="10">
        <v>814925</v>
      </c>
      <c r="K344" s="10" t="s">
        <v>5181</v>
      </c>
      <c r="L344" s="28" t="s">
        <v>5406</v>
      </c>
      <c r="M344" s="46">
        <v>45296</v>
      </c>
      <c r="N344" s="46">
        <v>45336</v>
      </c>
      <c r="O344" s="46">
        <v>45303</v>
      </c>
      <c r="P344" s="28" t="s">
        <v>4990</v>
      </c>
      <c r="Q344" s="10">
        <v>3</v>
      </c>
      <c r="R344" s="10">
        <v>1</v>
      </c>
      <c r="S344" s="10" t="s">
        <v>4983</v>
      </c>
      <c r="T344" s="10" t="s">
        <v>32</v>
      </c>
      <c r="U344" s="10">
        <v>11002</v>
      </c>
      <c r="V344" s="10">
        <v>11002</v>
      </c>
      <c r="W344" s="10" t="s">
        <v>4984</v>
      </c>
      <c r="X344" s="10" t="s">
        <v>4985</v>
      </c>
      <c r="Y344" s="10"/>
      <c r="Z344" s="10" t="s">
        <v>4980</v>
      </c>
      <c r="AA344" s="10" t="s">
        <v>4987</v>
      </c>
      <c r="AB344" s="10"/>
      <c r="AC344" s="10" t="s">
        <v>5006</v>
      </c>
      <c r="AD344" s="29"/>
      <c r="AE344" s="20" t="str">
        <f>VLOOKUP(E344,'FILIAIS PETZ'!A:Q,17,0)</f>
        <v>SP7</v>
      </c>
      <c r="AF344" s="20" t="str">
        <f>VLOOKUP(E344,'FILIAIS PETZ'!A:Q,3,0)</f>
        <v>FELICIO</v>
      </c>
      <c r="AG344" s="20" t="str">
        <f>VLOOKUP(E344,'FILIAIS PETZ'!A:Q,2,0)</f>
        <v>R3</v>
      </c>
      <c r="AH344" s="75">
        <v>450</v>
      </c>
      <c r="AI344" s="16" t="s">
        <v>5155</v>
      </c>
      <c r="AJ344" s="43">
        <f>VLOOKUP(E344,'FILIAIS PETZ'!$A$2:$K$2000,11,0)</f>
        <v>18328118015998</v>
      </c>
      <c r="AK344" s="44">
        <f t="shared" si="26"/>
        <v>18328118015998</v>
      </c>
    </row>
    <row r="345" spans="1:37" s="15" customFormat="1" ht="15" customHeight="1" thickBot="1" x14ac:dyDescent="0.25">
      <c r="A345" s="9">
        <f t="shared" si="25"/>
        <v>814926</v>
      </c>
      <c r="B345" s="18">
        <f>VLOOKUP(C345,FORNECEDORES!D:E,2,0)</f>
        <v>530375</v>
      </c>
      <c r="C345" s="19" t="str">
        <f>VLOOKUP(D345,FORNECEDORES!A:D,4,0)</f>
        <v>23.080.842/0001-04</v>
      </c>
      <c r="D345" s="13" t="s">
        <v>4370</v>
      </c>
      <c r="E345" s="20" t="str">
        <f t="shared" si="22"/>
        <v>04 0051</v>
      </c>
      <c r="F345" s="28" t="s">
        <v>4948</v>
      </c>
      <c r="G345" s="21" t="str">
        <f>VLOOKUP(E345,'FILIAIS PETZ'!A:E,5,0)</f>
        <v>PETZ TAMBORÉ</v>
      </c>
      <c r="H345" s="20" t="str">
        <f>VLOOKUP(E345,'FILIAIS PETZ'!A:D,4,0)</f>
        <v>TMBO-SP</v>
      </c>
      <c r="I345" s="46">
        <v>45279</v>
      </c>
      <c r="J345" s="10">
        <v>814926</v>
      </c>
      <c r="K345" s="10" t="s">
        <v>5181</v>
      </c>
      <c r="L345" s="28" t="s">
        <v>5414</v>
      </c>
      <c r="M345" s="46">
        <v>45296</v>
      </c>
      <c r="N345" s="46">
        <v>45336</v>
      </c>
      <c r="O345" s="46">
        <v>45303</v>
      </c>
      <c r="P345" s="28" t="s">
        <v>4990</v>
      </c>
      <c r="Q345" s="10">
        <v>3</v>
      </c>
      <c r="R345" s="10">
        <v>1</v>
      </c>
      <c r="S345" s="10" t="s">
        <v>4983</v>
      </c>
      <c r="T345" s="10" t="s">
        <v>32</v>
      </c>
      <c r="U345" s="10">
        <v>11002</v>
      </c>
      <c r="V345" s="10">
        <v>11002</v>
      </c>
      <c r="W345" s="10" t="s">
        <v>4984</v>
      </c>
      <c r="X345" s="10" t="s">
        <v>4985</v>
      </c>
      <c r="Y345" s="10"/>
      <c r="Z345" s="10" t="s">
        <v>4980</v>
      </c>
      <c r="AA345" s="10" t="s">
        <v>4987</v>
      </c>
      <c r="AB345" s="10"/>
      <c r="AC345" s="10" t="s">
        <v>5006</v>
      </c>
      <c r="AD345" s="29"/>
      <c r="AE345" s="20" t="str">
        <f>VLOOKUP(E345,'FILIAIS PETZ'!A:Q,17,0)</f>
        <v>SP7</v>
      </c>
      <c r="AF345" s="20" t="str">
        <f>VLOOKUP(E345,'FILIAIS PETZ'!A:Q,3,0)</f>
        <v>FELICIO</v>
      </c>
      <c r="AG345" s="20" t="str">
        <f>VLOOKUP(E345,'FILIAIS PETZ'!A:Q,2,0)</f>
        <v>R3</v>
      </c>
      <c r="AH345" s="75">
        <v>630</v>
      </c>
      <c r="AI345" s="16" t="s">
        <v>5156</v>
      </c>
      <c r="AJ345" s="43">
        <f>VLOOKUP(E345,'FILIAIS PETZ'!$A$2:$K$2000,11,0)</f>
        <v>18328118004872</v>
      </c>
      <c r="AK345" s="44">
        <f t="shared" si="26"/>
        <v>18328118004872</v>
      </c>
    </row>
    <row r="346" spans="1:37" s="15" customFormat="1" ht="15" customHeight="1" thickBot="1" x14ac:dyDescent="0.25">
      <c r="A346" s="9">
        <f t="shared" si="25"/>
        <v>814927</v>
      </c>
      <c r="B346" s="18">
        <f>VLOOKUP(C346,FORNECEDORES!D:E,2,0)</f>
        <v>530375</v>
      </c>
      <c r="C346" s="19" t="str">
        <f>VLOOKUP(D346,FORNECEDORES!A:D,4,0)</f>
        <v>23.080.842/0001-04</v>
      </c>
      <c r="D346" s="13" t="s">
        <v>4370</v>
      </c>
      <c r="E346" s="20" t="str">
        <f t="shared" si="22"/>
        <v>04 0051</v>
      </c>
      <c r="F346" s="28" t="s">
        <v>4948</v>
      </c>
      <c r="G346" s="21" t="str">
        <f>VLOOKUP(E346,'FILIAIS PETZ'!A:E,5,0)</f>
        <v>PETZ TAMBORÉ</v>
      </c>
      <c r="H346" s="20" t="str">
        <f>VLOOKUP(E346,'FILIAIS PETZ'!A:D,4,0)</f>
        <v>TMBO-SP</v>
      </c>
      <c r="I346" s="46">
        <v>45279</v>
      </c>
      <c r="J346" s="10">
        <v>814927</v>
      </c>
      <c r="K346" s="10" t="s">
        <v>5181</v>
      </c>
      <c r="L346" s="28" t="s">
        <v>5411</v>
      </c>
      <c r="M346" s="46">
        <v>45296</v>
      </c>
      <c r="N346" s="46">
        <v>45336</v>
      </c>
      <c r="O346" s="46">
        <v>45303</v>
      </c>
      <c r="P346" s="28" t="s">
        <v>4990</v>
      </c>
      <c r="Q346" s="10">
        <v>3</v>
      </c>
      <c r="R346" s="10">
        <v>1</v>
      </c>
      <c r="S346" s="10" t="s">
        <v>4983</v>
      </c>
      <c r="T346" s="10" t="s">
        <v>32</v>
      </c>
      <c r="U346" s="10">
        <v>11002</v>
      </c>
      <c r="V346" s="10">
        <v>11002</v>
      </c>
      <c r="W346" s="10" t="s">
        <v>4984</v>
      </c>
      <c r="X346" s="10" t="s">
        <v>4985</v>
      </c>
      <c r="Y346" s="10"/>
      <c r="Z346" s="10" t="s">
        <v>4980</v>
      </c>
      <c r="AA346" s="10" t="s">
        <v>4987</v>
      </c>
      <c r="AB346" s="10"/>
      <c r="AC346" s="10" t="s">
        <v>5006</v>
      </c>
      <c r="AD346" s="29"/>
      <c r="AE346" s="20" t="str">
        <f>VLOOKUP(E346,'FILIAIS PETZ'!A:Q,17,0)</f>
        <v>SP7</v>
      </c>
      <c r="AF346" s="20" t="str">
        <f>VLOOKUP(E346,'FILIAIS PETZ'!A:Q,3,0)</f>
        <v>FELICIO</v>
      </c>
      <c r="AG346" s="20" t="str">
        <f>VLOOKUP(E346,'FILIAIS PETZ'!A:Q,2,0)</f>
        <v>R3</v>
      </c>
      <c r="AH346" s="75">
        <v>490</v>
      </c>
      <c r="AI346" s="16" t="s">
        <v>5157</v>
      </c>
      <c r="AJ346" s="43">
        <f>VLOOKUP(E346,'FILIAIS PETZ'!$A$2:$K$2000,11,0)</f>
        <v>18328118004872</v>
      </c>
      <c r="AK346" s="44">
        <f t="shared" si="26"/>
        <v>18328118004872</v>
      </c>
    </row>
    <row r="347" spans="1:37" s="15" customFormat="1" ht="15" customHeight="1" thickBot="1" x14ac:dyDescent="0.25">
      <c r="A347" s="9">
        <f t="shared" si="25"/>
        <v>814928</v>
      </c>
      <c r="B347" s="18">
        <f>VLOOKUP(C347,FORNECEDORES!D:E,2,0)</f>
        <v>530375</v>
      </c>
      <c r="C347" s="19" t="str">
        <f>VLOOKUP(D347,FORNECEDORES!A:D,4,0)</f>
        <v>23.080.842/0001-04</v>
      </c>
      <c r="D347" s="13" t="s">
        <v>4370</v>
      </c>
      <c r="E347" s="20" t="str">
        <f t="shared" si="22"/>
        <v>04 0051</v>
      </c>
      <c r="F347" s="28" t="s">
        <v>4948</v>
      </c>
      <c r="G347" s="21" t="str">
        <f>VLOOKUP(E347,'FILIAIS PETZ'!A:E,5,0)</f>
        <v>PETZ TAMBORÉ</v>
      </c>
      <c r="H347" s="20" t="str">
        <f>VLOOKUP(E347,'FILIAIS PETZ'!A:D,4,0)</f>
        <v>TMBO-SP</v>
      </c>
      <c r="I347" s="46">
        <v>45279</v>
      </c>
      <c r="J347" s="10">
        <v>814928</v>
      </c>
      <c r="K347" s="10" t="s">
        <v>5181</v>
      </c>
      <c r="L347" s="28" t="s">
        <v>5409</v>
      </c>
      <c r="M347" s="46">
        <v>45296</v>
      </c>
      <c r="N347" s="46">
        <v>45336</v>
      </c>
      <c r="O347" s="46">
        <v>45303</v>
      </c>
      <c r="P347" s="28" t="s">
        <v>4990</v>
      </c>
      <c r="Q347" s="10">
        <v>3</v>
      </c>
      <c r="R347" s="10">
        <v>1</v>
      </c>
      <c r="S347" s="10" t="s">
        <v>4983</v>
      </c>
      <c r="T347" s="10" t="s">
        <v>32</v>
      </c>
      <c r="U347" s="10">
        <v>11002</v>
      </c>
      <c r="V347" s="10">
        <v>11002</v>
      </c>
      <c r="W347" s="10" t="s">
        <v>4984</v>
      </c>
      <c r="X347" s="10" t="s">
        <v>4985</v>
      </c>
      <c r="Y347" s="10"/>
      <c r="Z347" s="10" t="s">
        <v>4980</v>
      </c>
      <c r="AA347" s="10" t="s">
        <v>4987</v>
      </c>
      <c r="AB347" s="10"/>
      <c r="AC347" s="10" t="s">
        <v>5006</v>
      </c>
      <c r="AD347" s="29"/>
      <c r="AE347" s="20" t="str">
        <f>VLOOKUP(E347,'FILIAIS PETZ'!A:Q,17,0)</f>
        <v>SP7</v>
      </c>
      <c r="AF347" s="20" t="str">
        <f>VLOOKUP(E347,'FILIAIS PETZ'!A:Q,3,0)</f>
        <v>FELICIO</v>
      </c>
      <c r="AG347" s="20" t="str">
        <f>VLOOKUP(E347,'FILIAIS PETZ'!A:Q,2,0)</f>
        <v>R3</v>
      </c>
      <c r="AH347" s="75">
        <v>530</v>
      </c>
      <c r="AI347" s="16" t="s">
        <v>5158</v>
      </c>
      <c r="AJ347" s="43">
        <f>VLOOKUP(E347,'FILIAIS PETZ'!$A$2:$K$2000,11,0)</f>
        <v>18328118004872</v>
      </c>
      <c r="AK347" s="44">
        <f t="shared" si="26"/>
        <v>18328118004872</v>
      </c>
    </row>
    <row r="348" spans="1:37" s="15" customFormat="1" ht="15" customHeight="1" thickBot="1" x14ac:dyDescent="0.25">
      <c r="A348" s="9">
        <f t="shared" si="25"/>
        <v>814929</v>
      </c>
      <c r="B348" s="18">
        <f>VLOOKUP(C348,FORNECEDORES!D:E,2,0)</f>
        <v>9057</v>
      </c>
      <c r="C348" s="19" t="str">
        <f>VLOOKUP(D348,FORNECEDORES!A:D,4,0)</f>
        <v>19.357.006/0001-49</v>
      </c>
      <c r="D348" s="13" t="s">
        <v>2290</v>
      </c>
      <c r="E348" s="20" t="str">
        <f t="shared" si="22"/>
        <v>04 0038</v>
      </c>
      <c r="F348" s="28" t="s">
        <v>4979</v>
      </c>
      <c r="G348" s="21" t="str">
        <f>VLOOKUP(E348,'FILIAIS PETZ'!A:E,5,0)</f>
        <v>PETZ CENTER MINAS</v>
      </c>
      <c r="H348" s="20" t="str">
        <f>VLOOKUP(E348,'FILIAIS PETZ'!A:D,4,0)</f>
        <v>CTMN-MG</v>
      </c>
      <c r="I348" s="46">
        <v>45279</v>
      </c>
      <c r="J348" s="10">
        <v>814929</v>
      </c>
      <c r="K348" s="10" t="s">
        <v>5181</v>
      </c>
      <c r="L348" s="28" t="s">
        <v>5251</v>
      </c>
      <c r="M348" s="46">
        <v>45202</v>
      </c>
      <c r="N348" s="46">
        <v>45322</v>
      </c>
      <c r="O348" s="46">
        <v>45296</v>
      </c>
      <c r="P348" s="28" t="s">
        <v>4990</v>
      </c>
      <c r="Q348" s="10">
        <v>3</v>
      </c>
      <c r="R348" s="10">
        <v>1</v>
      </c>
      <c r="S348" s="10" t="s">
        <v>4983</v>
      </c>
      <c r="T348" s="10" t="s">
        <v>32</v>
      </c>
      <c r="U348" s="10">
        <v>11002</v>
      </c>
      <c r="V348" s="10">
        <v>11002</v>
      </c>
      <c r="W348" s="10" t="s">
        <v>5019</v>
      </c>
      <c r="X348" s="10" t="s">
        <v>4985</v>
      </c>
      <c r="Y348" s="10"/>
      <c r="Z348" s="10" t="s">
        <v>4993</v>
      </c>
      <c r="AA348" s="10" t="s">
        <v>4987</v>
      </c>
      <c r="AB348" s="10"/>
      <c r="AC348" s="10" t="s">
        <v>5006</v>
      </c>
      <c r="AD348" s="29"/>
      <c r="AE348" s="20" t="str">
        <f>VLOOKUP(E348,'FILIAIS PETZ'!A:Q,17,0)</f>
        <v>MG-2</v>
      </c>
      <c r="AF348" s="20" t="str">
        <f>VLOOKUP(E348,'FILIAIS PETZ'!A:Q,3,0)</f>
        <v>FELICIO</v>
      </c>
      <c r="AG348" s="20" t="str">
        <f>VLOOKUP(E348,'FILIAIS PETZ'!A:Q,2,0)</f>
        <v>R3</v>
      </c>
      <c r="AH348" s="75">
        <v>600</v>
      </c>
      <c r="AI348" s="16" t="s">
        <v>5159</v>
      </c>
      <c r="AJ348" s="43">
        <f>VLOOKUP(E348,'FILIAIS PETZ'!$A$2:$K$2000,11,0)</f>
        <v>18328118003710</v>
      </c>
      <c r="AK348" s="44">
        <f t="shared" si="26"/>
        <v>18328118003710</v>
      </c>
    </row>
    <row r="349" spans="1:37" s="15" customFormat="1" ht="15" customHeight="1" thickBot="1" x14ac:dyDescent="0.25">
      <c r="A349" s="9">
        <f t="shared" si="25"/>
        <v>815082</v>
      </c>
      <c r="B349" s="18">
        <f>VLOOKUP(C349,FORNECEDORES!D:E,2,0)</f>
        <v>7736</v>
      </c>
      <c r="C349" s="19" t="str">
        <f>VLOOKUP(D349,FORNECEDORES!A:D,4,0)</f>
        <v>27.385.816/0001-37</v>
      </c>
      <c r="D349" s="13" t="s">
        <v>2591</v>
      </c>
      <c r="E349" s="20" t="str">
        <f t="shared" si="22"/>
        <v>04 0033</v>
      </c>
      <c r="F349" s="28" t="s">
        <v>4933</v>
      </c>
      <c r="G349" s="21" t="str">
        <f>VLOOKUP(E349,'FILIAIS PETZ'!A:E,5,0)</f>
        <v>PETZ PARQUE FLAMBOYANT</v>
      </c>
      <c r="H349" s="20" t="str">
        <f>VLOOKUP(E349,'FILIAIS PETZ'!A:D,4,0)</f>
        <v>FBYT-GO</v>
      </c>
      <c r="I349" s="46">
        <v>45279</v>
      </c>
      <c r="J349" s="10">
        <v>815082</v>
      </c>
      <c r="K349" s="10" t="s">
        <v>5181</v>
      </c>
      <c r="L349" s="28" t="s">
        <v>5427</v>
      </c>
      <c r="M349" s="46">
        <v>45303</v>
      </c>
      <c r="N349" s="46">
        <v>45336</v>
      </c>
      <c r="O349" s="46">
        <v>45303</v>
      </c>
      <c r="P349" s="28" t="s">
        <v>4990</v>
      </c>
      <c r="Q349" s="10">
        <v>3</v>
      </c>
      <c r="R349" s="10">
        <v>1</v>
      </c>
      <c r="S349" s="10" t="s">
        <v>4983</v>
      </c>
      <c r="T349" s="10" t="s">
        <v>32</v>
      </c>
      <c r="U349" s="10">
        <v>11002</v>
      </c>
      <c r="V349" s="10">
        <v>11002</v>
      </c>
      <c r="W349" s="10" t="s">
        <v>5034</v>
      </c>
      <c r="X349" s="10" t="s">
        <v>4985</v>
      </c>
      <c r="Y349" s="10"/>
      <c r="Z349" s="10" t="s">
        <v>4980</v>
      </c>
      <c r="AA349" s="10" t="s">
        <v>4989</v>
      </c>
      <c r="AB349" s="10"/>
      <c r="AC349" s="10" t="s">
        <v>5006</v>
      </c>
      <c r="AD349" s="29"/>
      <c r="AE349" s="20" t="str">
        <f>VLOOKUP(E349,'FILIAIS PETZ'!A:Q,17,0)</f>
        <v>CO-2</v>
      </c>
      <c r="AF349" s="20" t="str">
        <f>VLOOKUP(E349,'FILIAIS PETZ'!A:Q,3,0)</f>
        <v>FELICIO</v>
      </c>
      <c r="AG349" s="20" t="str">
        <f>VLOOKUP(E349,'FILIAIS PETZ'!A:Q,2,0)</f>
        <v>R3</v>
      </c>
      <c r="AH349" s="75">
        <v>175.15</v>
      </c>
      <c r="AI349" s="16" t="s">
        <v>5184</v>
      </c>
      <c r="AJ349" s="43">
        <f>VLOOKUP(E349,'FILIAIS PETZ'!$A$2:$K$2000,11,0)</f>
        <v>18328118003477</v>
      </c>
      <c r="AK349" s="44">
        <f t="shared" si="26"/>
        <v>18328118003477</v>
      </c>
    </row>
    <row r="350" spans="1:37" s="15" customFormat="1" ht="15" customHeight="1" thickBot="1" x14ac:dyDescent="0.25">
      <c r="A350" s="9">
        <f t="shared" si="25"/>
        <v>815084</v>
      </c>
      <c r="B350" s="18">
        <f>VLOOKUP(C350,FORNECEDORES!D:E,2,0)</f>
        <v>7736</v>
      </c>
      <c r="C350" s="19" t="str">
        <f>VLOOKUP(D350,FORNECEDORES!A:D,4,0)</f>
        <v>27.385.816/0001-37</v>
      </c>
      <c r="D350" s="13" t="s">
        <v>2591</v>
      </c>
      <c r="E350" s="20" t="str">
        <f t="shared" si="22"/>
        <v>04 0033</v>
      </c>
      <c r="F350" s="28" t="s">
        <v>4933</v>
      </c>
      <c r="G350" s="21" t="str">
        <f>VLOOKUP(E350,'FILIAIS PETZ'!A:E,5,0)</f>
        <v>PETZ PARQUE FLAMBOYANT</v>
      </c>
      <c r="H350" s="20" t="str">
        <f>VLOOKUP(E350,'FILIAIS PETZ'!A:D,4,0)</f>
        <v>FBYT-GO</v>
      </c>
      <c r="I350" s="46">
        <v>45279</v>
      </c>
      <c r="J350" s="10">
        <v>815084</v>
      </c>
      <c r="K350" s="10" t="s">
        <v>5181</v>
      </c>
      <c r="L350" s="28" t="s">
        <v>5428</v>
      </c>
      <c r="M350" s="46">
        <v>45303</v>
      </c>
      <c r="N350" s="46">
        <v>45336</v>
      </c>
      <c r="O350" s="46">
        <v>45303</v>
      </c>
      <c r="P350" s="28" t="s">
        <v>4990</v>
      </c>
      <c r="Q350" s="10">
        <v>3</v>
      </c>
      <c r="R350" s="10">
        <v>1</v>
      </c>
      <c r="S350" s="10" t="s">
        <v>4983</v>
      </c>
      <c r="T350" s="10" t="s">
        <v>32</v>
      </c>
      <c r="U350" s="10">
        <v>11002</v>
      </c>
      <c r="V350" s="10">
        <v>11002</v>
      </c>
      <c r="W350" s="10" t="s">
        <v>5034</v>
      </c>
      <c r="X350" s="10" t="s">
        <v>4985</v>
      </c>
      <c r="Y350" s="10"/>
      <c r="Z350" s="10" t="s">
        <v>4980</v>
      </c>
      <c r="AA350" s="10" t="s">
        <v>5005</v>
      </c>
      <c r="AB350" s="10"/>
      <c r="AC350" s="10" t="s">
        <v>5006</v>
      </c>
      <c r="AD350" s="29"/>
      <c r="AE350" s="20" t="str">
        <f>VLOOKUP(E350,'FILIAIS PETZ'!A:Q,17,0)</f>
        <v>CO-2</v>
      </c>
      <c r="AF350" s="20" t="str">
        <f>VLOOKUP(E350,'FILIAIS PETZ'!A:Q,3,0)</f>
        <v>FELICIO</v>
      </c>
      <c r="AG350" s="20" t="str">
        <f>VLOOKUP(E350,'FILIAIS PETZ'!A:Q,2,0)</f>
        <v>R3</v>
      </c>
      <c r="AH350" s="75">
        <v>198.6</v>
      </c>
      <c r="AI350" s="16" t="s">
        <v>5185</v>
      </c>
      <c r="AJ350" s="43">
        <f>VLOOKUP(E350,'FILIAIS PETZ'!$A$2:$K$2000,11,0)</f>
        <v>18328118003477</v>
      </c>
      <c r="AK350" s="44">
        <f t="shared" si="26"/>
        <v>18328118003477</v>
      </c>
    </row>
    <row r="351" spans="1:37" s="15" customFormat="1" ht="15" customHeight="1" thickBot="1" x14ac:dyDescent="0.25">
      <c r="A351" s="9">
        <f t="shared" si="25"/>
        <v>815085</v>
      </c>
      <c r="B351" s="18">
        <f>VLOOKUP(C351,FORNECEDORES!D:E,2,0)</f>
        <v>7736</v>
      </c>
      <c r="C351" s="19" t="str">
        <f>VLOOKUP(D351,FORNECEDORES!A:D,4,0)</f>
        <v>27.385.816/0001-37</v>
      </c>
      <c r="D351" s="13" t="s">
        <v>2591</v>
      </c>
      <c r="E351" s="20" t="str">
        <f t="shared" si="22"/>
        <v>04 0033</v>
      </c>
      <c r="F351" s="28" t="s">
        <v>4933</v>
      </c>
      <c r="G351" s="21" t="str">
        <f>VLOOKUP(E351,'FILIAIS PETZ'!A:E,5,0)</f>
        <v>PETZ PARQUE FLAMBOYANT</v>
      </c>
      <c r="H351" s="20" t="str">
        <f>VLOOKUP(E351,'FILIAIS PETZ'!A:D,4,0)</f>
        <v>FBYT-GO</v>
      </c>
      <c r="I351" s="46">
        <v>45279</v>
      </c>
      <c r="J351" s="10">
        <v>815085</v>
      </c>
      <c r="K351" s="10" t="s">
        <v>5181</v>
      </c>
      <c r="L351" s="28" t="s">
        <v>5429</v>
      </c>
      <c r="M351" s="46">
        <v>45303</v>
      </c>
      <c r="N351" s="46">
        <v>45336</v>
      </c>
      <c r="O351" s="46">
        <v>45303</v>
      </c>
      <c r="P351" s="28" t="s">
        <v>4990</v>
      </c>
      <c r="Q351" s="10">
        <v>3</v>
      </c>
      <c r="R351" s="10">
        <v>1</v>
      </c>
      <c r="S351" s="10" t="s">
        <v>4983</v>
      </c>
      <c r="T351" s="10" t="s">
        <v>32</v>
      </c>
      <c r="U351" s="10">
        <v>11002</v>
      </c>
      <c r="V351" s="10">
        <v>11002</v>
      </c>
      <c r="W351" s="10" t="s">
        <v>5034</v>
      </c>
      <c r="X351" s="10" t="s">
        <v>4985</v>
      </c>
      <c r="Y351" s="10"/>
      <c r="Z351" s="10" t="s">
        <v>4980</v>
      </c>
      <c r="AA351" s="10" t="s">
        <v>5005</v>
      </c>
      <c r="AB351" s="10"/>
      <c r="AC351" s="10" t="s">
        <v>5006</v>
      </c>
      <c r="AD351" s="29"/>
      <c r="AE351" s="20" t="str">
        <f>VLOOKUP(E351,'FILIAIS PETZ'!A:Q,17,0)</f>
        <v>CO-2</v>
      </c>
      <c r="AF351" s="20" t="str">
        <f>VLOOKUP(E351,'FILIAIS PETZ'!A:Q,3,0)</f>
        <v>FELICIO</v>
      </c>
      <c r="AG351" s="20" t="str">
        <f>VLOOKUP(E351,'FILIAIS PETZ'!A:Q,2,0)</f>
        <v>R3</v>
      </c>
      <c r="AH351" s="75">
        <v>153.69999999999999</v>
      </c>
      <c r="AI351" s="16" t="s">
        <v>5186</v>
      </c>
      <c r="AJ351" s="43">
        <f>VLOOKUP(E351,'FILIAIS PETZ'!$A$2:$K$2000,11,0)</f>
        <v>18328118003477</v>
      </c>
      <c r="AK351" s="44">
        <f t="shared" si="26"/>
        <v>18328118003477</v>
      </c>
    </row>
    <row r="352" spans="1:37" s="15" customFormat="1" ht="15" customHeight="1" thickBot="1" x14ac:dyDescent="0.25">
      <c r="A352" s="9">
        <f t="shared" si="25"/>
        <v>815089</v>
      </c>
      <c r="B352" s="18">
        <f>VLOOKUP(C352,FORNECEDORES!D:E,2,0)</f>
        <v>7736</v>
      </c>
      <c r="C352" s="19" t="str">
        <f>VLOOKUP(D352,FORNECEDORES!A:D,4,0)</f>
        <v>27.385.816/0001-37</v>
      </c>
      <c r="D352" s="13" t="s">
        <v>2591</v>
      </c>
      <c r="E352" s="20" t="str">
        <f t="shared" si="22"/>
        <v>04 0033</v>
      </c>
      <c r="F352" s="28" t="s">
        <v>4933</v>
      </c>
      <c r="G352" s="21" t="str">
        <f>VLOOKUP(E352,'FILIAIS PETZ'!A:E,5,0)</f>
        <v>PETZ PARQUE FLAMBOYANT</v>
      </c>
      <c r="H352" s="20" t="str">
        <f>VLOOKUP(E352,'FILIAIS PETZ'!A:D,4,0)</f>
        <v>FBYT-GO</v>
      </c>
      <c r="I352" s="46">
        <v>45279</v>
      </c>
      <c r="J352" s="10">
        <v>815089</v>
      </c>
      <c r="K352" s="10" t="s">
        <v>5181</v>
      </c>
      <c r="L352" s="28" t="s">
        <v>5430</v>
      </c>
      <c r="M352" s="46">
        <v>45303</v>
      </c>
      <c r="N352" s="46">
        <v>45336</v>
      </c>
      <c r="O352" s="46">
        <v>45303</v>
      </c>
      <c r="P352" s="28" t="s">
        <v>4990</v>
      </c>
      <c r="Q352" s="10">
        <v>3</v>
      </c>
      <c r="R352" s="10">
        <v>1</v>
      </c>
      <c r="S352" s="10" t="s">
        <v>4983</v>
      </c>
      <c r="T352" s="10" t="s">
        <v>32</v>
      </c>
      <c r="U352" s="10">
        <v>11002</v>
      </c>
      <c r="V352" s="10">
        <v>11002</v>
      </c>
      <c r="W352" s="10" t="s">
        <v>5067</v>
      </c>
      <c r="X352" s="10" t="s">
        <v>4985</v>
      </c>
      <c r="Y352" s="10"/>
      <c r="Z352" s="10" t="s">
        <v>4980</v>
      </c>
      <c r="AA352" s="10" t="s">
        <v>5005</v>
      </c>
      <c r="AB352" s="10"/>
      <c r="AC352" s="10" t="s">
        <v>5006</v>
      </c>
      <c r="AD352" s="29"/>
      <c r="AE352" s="20" t="str">
        <f>VLOOKUP(E352,'FILIAIS PETZ'!A:Q,17,0)</f>
        <v>CO-2</v>
      </c>
      <c r="AF352" s="20" t="str">
        <f>VLOOKUP(E352,'FILIAIS PETZ'!A:Q,3,0)</f>
        <v>FELICIO</v>
      </c>
      <c r="AG352" s="20" t="str">
        <f>VLOOKUP(E352,'FILIAIS PETZ'!A:Q,2,0)</f>
        <v>R3</v>
      </c>
      <c r="AH352" s="75">
        <v>308.95</v>
      </c>
      <c r="AI352" s="16" t="s">
        <v>5187</v>
      </c>
      <c r="AJ352" s="43">
        <f>VLOOKUP(E352,'FILIAIS PETZ'!$A$2:$K$2000,11,0)</f>
        <v>18328118003477</v>
      </c>
      <c r="AK352" s="44">
        <f t="shared" si="26"/>
        <v>18328118003477</v>
      </c>
    </row>
    <row r="353" spans="1:37" s="15" customFormat="1" ht="15" customHeight="1" thickBot="1" x14ac:dyDescent="0.25">
      <c r="A353" s="9">
        <f t="shared" si="25"/>
        <v>815094</v>
      </c>
      <c r="B353" s="18">
        <f>VLOOKUP(C353,FORNECEDORES!D:E,2,0)</f>
        <v>7736</v>
      </c>
      <c r="C353" s="19" t="str">
        <f>VLOOKUP(D353,FORNECEDORES!A:D,4,0)</f>
        <v>27.385.816/0001-37</v>
      </c>
      <c r="D353" s="13" t="s">
        <v>2591</v>
      </c>
      <c r="E353" s="20" t="str">
        <f t="shared" si="22"/>
        <v>04 0033</v>
      </c>
      <c r="F353" s="28" t="s">
        <v>4933</v>
      </c>
      <c r="G353" s="21" t="str">
        <f>VLOOKUP(E353,'FILIAIS PETZ'!A:E,5,0)</f>
        <v>PETZ PARQUE FLAMBOYANT</v>
      </c>
      <c r="H353" s="20" t="str">
        <f>VLOOKUP(E353,'FILIAIS PETZ'!A:D,4,0)</f>
        <v>FBYT-GO</v>
      </c>
      <c r="I353" s="46">
        <v>45279</v>
      </c>
      <c r="J353" s="10">
        <v>815094</v>
      </c>
      <c r="K353" s="10" t="s">
        <v>5181</v>
      </c>
      <c r="L353" s="28" t="s">
        <v>5618</v>
      </c>
      <c r="M353" s="46">
        <v>45296</v>
      </c>
      <c r="N353" s="46">
        <v>45343</v>
      </c>
      <c r="O353" s="46">
        <v>45324</v>
      </c>
      <c r="P353" s="28" t="s">
        <v>4990</v>
      </c>
      <c r="Q353" s="10">
        <v>3</v>
      </c>
      <c r="R353" s="10">
        <v>1</v>
      </c>
      <c r="S353" s="10" t="s">
        <v>4983</v>
      </c>
      <c r="T353" s="10" t="s">
        <v>32</v>
      </c>
      <c r="U353" s="10">
        <v>11002</v>
      </c>
      <c r="V353" s="10">
        <v>11002</v>
      </c>
      <c r="W353" s="10" t="s">
        <v>5019</v>
      </c>
      <c r="X353" s="10" t="s">
        <v>4985</v>
      </c>
      <c r="Y353" s="10"/>
      <c r="Z353" s="10" t="s">
        <v>4980</v>
      </c>
      <c r="AA353" s="10" t="s">
        <v>5005</v>
      </c>
      <c r="AB353" s="10"/>
      <c r="AC353" s="10" t="s">
        <v>5006</v>
      </c>
      <c r="AD353" s="29"/>
      <c r="AE353" s="20" t="str">
        <f>VLOOKUP(E353,'FILIAIS PETZ'!A:Q,17,0)</f>
        <v>CO-2</v>
      </c>
      <c r="AF353" s="20" t="str">
        <f>VLOOKUP(E353,'FILIAIS PETZ'!A:Q,3,0)</f>
        <v>FELICIO</v>
      </c>
      <c r="AG353" s="20" t="str">
        <f>VLOOKUP(E353,'FILIAIS PETZ'!A:Q,2,0)</f>
        <v>R3</v>
      </c>
      <c r="AH353" s="75">
        <v>139.63999999999999</v>
      </c>
      <c r="AI353" s="16" t="s">
        <v>5188</v>
      </c>
      <c r="AJ353" s="43">
        <f>VLOOKUP(E353,'FILIAIS PETZ'!$A$2:$K$2000,11,0)</f>
        <v>18328118003477</v>
      </c>
      <c r="AK353" s="44">
        <f t="shared" si="26"/>
        <v>18328118003477</v>
      </c>
    </row>
    <row r="354" spans="1:37" s="15" customFormat="1" ht="15" customHeight="1" thickBot="1" x14ac:dyDescent="0.25">
      <c r="A354" s="9">
        <f t="shared" si="25"/>
        <v>815096</v>
      </c>
      <c r="B354" s="18">
        <f>VLOOKUP(C354,FORNECEDORES!D:E,2,0)</f>
        <v>7736</v>
      </c>
      <c r="C354" s="19" t="str">
        <f>VLOOKUP(D354,FORNECEDORES!A:D,4,0)</f>
        <v>27.385.816/0001-37</v>
      </c>
      <c r="D354" s="13" t="s">
        <v>2591</v>
      </c>
      <c r="E354" s="20" t="str">
        <f t="shared" si="22"/>
        <v>04 0033</v>
      </c>
      <c r="F354" s="28" t="s">
        <v>4933</v>
      </c>
      <c r="G354" s="21" t="str">
        <f>VLOOKUP(E354,'FILIAIS PETZ'!A:E,5,0)</f>
        <v>PETZ PARQUE FLAMBOYANT</v>
      </c>
      <c r="H354" s="20" t="str">
        <f>VLOOKUP(E354,'FILIAIS PETZ'!A:D,4,0)</f>
        <v>FBYT-GO</v>
      </c>
      <c r="I354" s="46">
        <v>45279</v>
      </c>
      <c r="J354" s="10">
        <v>815096</v>
      </c>
      <c r="K354" s="10" t="s">
        <v>5181</v>
      </c>
      <c r="L354" s="28" t="s">
        <v>5431</v>
      </c>
      <c r="M354" s="46">
        <v>45303</v>
      </c>
      <c r="N354" s="46">
        <v>45336</v>
      </c>
      <c r="O354" s="46">
        <v>45303</v>
      </c>
      <c r="P354" s="28" t="s">
        <v>4990</v>
      </c>
      <c r="Q354" s="10">
        <v>3</v>
      </c>
      <c r="R354" s="10">
        <v>1</v>
      </c>
      <c r="S354" s="10" t="s">
        <v>4983</v>
      </c>
      <c r="T354" s="10" t="s">
        <v>32</v>
      </c>
      <c r="U354" s="10">
        <v>11002</v>
      </c>
      <c r="V354" s="10">
        <v>11002</v>
      </c>
      <c r="W354" s="10" t="s">
        <v>5019</v>
      </c>
      <c r="X354" s="10" t="s">
        <v>4985</v>
      </c>
      <c r="Y354" s="10"/>
      <c r="Z354" s="10" t="s">
        <v>4980</v>
      </c>
      <c r="AA354" s="10" t="s">
        <v>5005</v>
      </c>
      <c r="AB354" s="10"/>
      <c r="AC354" s="10" t="s">
        <v>5006</v>
      </c>
      <c r="AD354" s="29"/>
      <c r="AE354" s="20" t="str">
        <f>VLOOKUP(E354,'FILIAIS PETZ'!A:Q,17,0)</f>
        <v>CO-2</v>
      </c>
      <c r="AF354" s="20" t="str">
        <f>VLOOKUP(E354,'FILIAIS PETZ'!A:Q,3,0)</f>
        <v>FELICIO</v>
      </c>
      <c r="AG354" s="20" t="str">
        <f>VLOOKUP(E354,'FILIAIS PETZ'!A:Q,2,0)</f>
        <v>R3</v>
      </c>
      <c r="AH354" s="75">
        <v>225.71</v>
      </c>
      <c r="AI354" s="16" t="s">
        <v>5189</v>
      </c>
      <c r="AJ354" s="43">
        <f>VLOOKUP(E354,'FILIAIS PETZ'!$A$2:$K$2000,11,0)</f>
        <v>18328118003477</v>
      </c>
      <c r="AK354" s="44">
        <f t="shared" si="26"/>
        <v>18328118003477</v>
      </c>
    </row>
    <row r="355" spans="1:37" s="15" customFormat="1" ht="15" customHeight="1" thickBot="1" x14ac:dyDescent="0.25">
      <c r="A355" s="9">
        <f t="shared" si="25"/>
        <v>815097</v>
      </c>
      <c r="B355" s="18">
        <f>VLOOKUP(C355,FORNECEDORES!D:E,2,0)</f>
        <v>7736</v>
      </c>
      <c r="C355" s="19" t="str">
        <f>VLOOKUP(D355,FORNECEDORES!A:D,4,0)</f>
        <v>27.385.816/0001-37</v>
      </c>
      <c r="D355" s="13" t="s">
        <v>2591</v>
      </c>
      <c r="E355" s="20" t="str">
        <f t="shared" si="22"/>
        <v>04 0077</v>
      </c>
      <c r="F355" s="28" t="s">
        <v>4954</v>
      </c>
      <c r="G355" s="21" t="str">
        <f>VLOOKUP(E355,'FILIAIS PETZ'!A:E,5,0)</f>
        <v>PETZ GOIANIA (SETOR BUENO)</v>
      </c>
      <c r="H355" s="20" t="str">
        <f>VLOOKUP(E355,'FILIAIS PETZ'!A:D,4,0)</f>
        <v>BT63-GO</v>
      </c>
      <c r="I355" s="46">
        <v>45279</v>
      </c>
      <c r="J355" s="10">
        <v>815097</v>
      </c>
      <c r="K355" s="10" t="s">
        <v>5181</v>
      </c>
      <c r="L355" s="28" t="s">
        <v>5432</v>
      </c>
      <c r="M355" s="46">
        <v>45303</v>
      </c>
      <c r="N355" s="46">
        <v>45336</v>
      </c>
      <c r="O355" s="46">
        <v>45303</v>
      </c>
      <c r="P355" s="28" t="s">
        <v>4990</v>
      </c>
      <c r="Q355" s="10">
        <v>3</v>
      </c>
      <c r="R355" s="10">
        <v>1</v>
      </c>
      <c r="S355" s="10" t="s">
        <v>4983</v>
      </c>
      <c r="T355" s="10" t="s">
        <v>32</v>
      </c>
      <c r="U355" s="10">
        <v>11002</v>
      </c>
      <c r="V355" s="10">
        <v>11002</v>
      </c>
      <c r="W355" s="10" t="s">
        <v>5182</v>
      </c>
      <c r="X355" s="10" t="s">
        <v>4985</v>
      </c>
      <c r="Y355" s="10"/>
      <c r="Z355" s="10" t="s">
        <v>4993</v>
      </c>
      <c r="AA355" s="10" t="s">
        <v>5007</v>
      </c>
      <c r="AB355" s="10"/>
      <c r="AC355" s="10" t="s">
        <v>5006</v>
      </c>
      <c r="AD355" s="29"/>
      <c r="AE355" s="20" t="str">
        <f>VLOOKUP(E355,'FILIAIS PETZ'!A:Q,17,0)</f>
        <v>CO-2</v>
      </c>
      <c r="AF355" s="20" t="str">
        <f>VLOOKUP(E355,'FILIAIS PETZ'!A:Q,3,0)</f>
        <v>FELICIO</v>
      </c>
      <c r="AG355" s="20" t="str">
        <f>VLOOKUP(E355,'FILIAIS PETZ'!A:Q,2,0)</f>
        <v>R3</v>
      </c>
      <c r="AH355" s="75">
        <v>273</v>
      </c>
      <c r="AI355" s="16" t="s">
        <v>5190</v>
      </c>
      <c r="AJ355" s="43">
        <f>VLOOKUP(E355,'FILIAIS PETZ'!$A$2:$K$2000,11,0)</f>
        <v>18328118007545</v>
      </c>
      <c r="AK355" s="44">
        <f t="shared" si="26"/>
        <v>18328118007545</v>
      </c>
    </row>
    <row r="356" spans="1:37" s="15" customFormat="1" ht="15" customHeight="1" thickBot="1" x14ac:dyDescent="0.25">
      <c r="A356" s="9">
        <f t="shared" si="25"/>
        <v>815098</v>
      </c>
      <c r="B356" s="18">
        <f>VLOOKUP(C356,FORNECEDORES!D:E,2,0)</f>
        <v>7736</v>
      </c>
      <c r="C356" s="19" t="str">
        <f>VLOOKUP(D356,FORNECEDORES!A:D,4,0)</f>
        <v>27.385.816/0001-37</v>
      </c>
      <c r="D356" s="13" t="s">
        <v>2591</v>
      </c>
      <c r="E356" s="20" t="str">
        <f t="shared" si="22"/>
        <v>04 0048</v>
      </c>
      <c r="F356" s="28" t="s">
        <v>4970</v>
      </c>
      <c r="G356" s="21" t="str">
        <f>VLOOKUP(E356,'FILIAIS PETZ'!A:E,5,0)</f>
        <v>PETZ BRASILIA EPIA</v>
      </c>
      <c r="H356" s="20" t="str">
        <f>VLOOKUP(E356,'FILIAIS PETZ'!A:D,4,0)</f>
        <v>EPIA-DF</v>
      </c>
      <c r="I356" s="46">
        <v>45279</v>
      </c>
      <c r="J356" s="10">
        <v>815098</v>
      </c>
      <c r="K356" s="10" t="s">
        <v>5181</v>
      </c>
      <c r="L356" s="28" t="s">
        <v>5424</v>
      </c>
      <c r="M356" s="46">
        <v>45303</v>
      </c>
      <c r="N356" s="46">
        <v>45336</v>
      </c>
      <c r="O356" s="46">
        <v>45303</v>
      </c>
      <c r="P356" s="28" t="s">
        <v>4990</v>
      </c>
      <c r="Q356" s="10">
        <v>3</v>
      </c>
      <c r="R356" s="10">
        <v>1</v>
      </c>
      <c r="S356" s="10" t="s">
        <v>4983</v>
      </c>
      <c r="T356" s="10" t="s">
        <v>32</v>
      </c>
      <c r="U356" s="10">
        <v>11002</v>
      </c>
      <c r="V356" s="10">
        <v>11002</v>
      </c>
      <c r="W356" s="10" t="s">
        <v>5024</v>
      </c>
      <c r="X356" s="10" t="s">
        <v>4985</v>
      </c>
      <c r="Y356" s="10"/>
      <c r="Z356" s="10" t="s">
        <v>4980</v>
      </c>
      <c r="AA356" s="10" t="s">
        <v>5005</v>
      </c>
      <c r="AB356" s="10"/>
      <c r="AC356" s="10" t="s">
        <v>5006</v>
      </c>
      <c r="AD356" s="29"/>
      <c r="AE356" s="20" t="str">
        <f>VLOOKUP(E356,'FILIAIS PETZ'!A:Q,17,0)</f>
        <v>CO-2</v>
      </c>
      <c r="AF356" s="20" t="str">
        <f>VLOOKUP(E356,'FILIAIS PETZ'!A:Q,3,0)</f>
        <v>FELICIO</v>
      </c>
      <c r="AG356" s="20" t="str">
        <f>VLOOKUP(E356,'FILIAIS PETZ'!A:Q,2,0)</f>
        <v>R3</v>
      </c>
      <c r="AH356" s="75">
        <v>273</v>
      </c>
      <c r="AI356" s="16" t="s">
        <v>5191</v>
      </c>
      <c r="AJ356" s="43">
        <f>VLOOKUP(E356,'FILIAIS PETZ'!$A$2:$K$2000,11,0)</f>
        <v>18328118004368</v>
      </c>
      <c r="AK356" s="44">
        <f t="shared" si="26"/>
        <v>18328118004368</v>
      </c>
    </row>
    <row r="357" spans="1:37" s="15" customFormat="1" ht="15" customHeight="1" thickBot="1" x14ac:dyDescent="0.25">
      <c r="A357" s="9">
        <f t="shared" si="25"/>
        <v>815104</v>
      </c>
      <c r="B357" s="18">
        <f>VLOOKUP(C357,FORNECEDORES!D:E,2,0)</f>
        <v>7736</v>
      </c>
      <c r="C357" s="19" t="str">
        <f>VLOOKUP(D357,FORNECEDORES!A:D,4,0)</f>
        <v>27.385.816/0001-37</v>
      </c>
      <c r="D357" s="13" t="s">
        <v>2591</v>
      </c>
      <c r="E357" s="20" t="str">
        <f t="shared" si="22"/>
        <v>04 0142</v>
      </c>
      <c r="F357" s="28" t="s">
        <v>4931</v>
      </c>
      <c r="G357" s="21" t="str">
        <f>VLOOKUP(E357,'FILIAIS PETZ'!A:E,5,0)</f>
        <v>PETZ MIGUEL SUTIL</v>
      </c>
      <c r="H357" s="20" t="str">
        <f>VLOOKUP(E357,'FILIAIS PETZ'!A:D,4,0)</f>
        <v>MGST-MT</v>
      </c>
      <c r="I357" s="46">
        <v>45279</v>
      </c>
      <c r="J357" s="10">
        <v>815104</v>
      </c>
      <c r="K357" s="10" t="s">
        <v>5181</v>
      </c>
      <c r="L357" s="28" t="s">
        <v>5433</v>
      </c>
      <c r="M357" s="46">
        <v>45303</v>
      </c>
      <c r="N357" s="46">
        <v>45336</v>
      </c>
      <c r="O357" s="46">
        <v>45303</v>
      </c>
      <c r="P357" s="28" t="s">
        <v>4990</v>
      </c>
      <c r="Q357" s="10">
        <v>3</v>
      </c>
      <c r="R357" s="10">
        <v>1</v>
      </c>
      <c r="S357" s="10" t="s">
        <v>4983</v>
      </c>
      <c r="T357" s="10" t="s">
        <v>32</v>
      </c>
      <c r="U357" s="10">
        <v>11002</v>
      </c>
      <c r="V357" s="10">
        <v>11002</v>
      </c>
      <c r="W357" s="10" t="s">
        <v>5067</v>
      </c>
      <c r="X357" s="10" t="s">
        <v>4985</v>
      </c>
      <c r="Y357" s="10"/>
      <c r="Z357" s="10" t="s">
        <v>4993</v>
      </c>
      <c r="AA357" s="10" t="s">
        <v>4989</v>
      </c>
      <c r="AB357" s="10"/>
      <c r="AC357" s="10" t="s">
        <v>5006</v>
      </c>
      <c r="AD357" s="29"/>
      <c r="AE357" s="20" t="str">
        <f>VLOOKUP(E357,'FILIAIS PETZ'!A:Q,17,0)</f>
        <v>CO-3</v>
      </c>
      <c r="AF357" s="20" t="str">
        <f>VLOOKUP(E357,'FILIAIS PETZ'!A:Q,3,0)</f>
        <v>FELICIO</v>
      </c>
      <c r="AG357" s="20" t="str">
        <f>VLOOKUP(E357,'FILIAIS PETZ'!A:Q,2,0)</f>
        <v>R3</v>
      </c>
      <c r="AH357" s="75">
        <v>1023.75</v>
      </c>
      <c r="AI357" s="16" t="s">
        <v>5192</v>
      </c>
      <c r="AJ357" s="43">
        <f>VLOOKUP(E357,'FILIAIS PETZ'!$A$2:$K$2000,11,0)</f>
        <v>18328118013430</v>
      </c>
      <c r="AK357" s="44">
        <f t="shared" si="26"/>
        <v>18328118013430</v>
      </c>
    </row>
    <row r="358" spans="1:37" s="15" customFormat="1" ht="15" customHeight="1" thickBot="1" x14ac:dyDescent="0.25">
      <c r="A358" s="9">
        <f t="shared" si="25"/>
        <v>815112</v>
      </c>
      <c r="B358" s="18">
        <f>VLOOKUP(C358,FORNECEDORES!D:E,2,0)</f>
        <v>379168</v>
      </c>
      <c r="C358" s="19" t="str">
        <f>VLOOKUP(D358,FORNECEDORES!A:D,4,0)</f>
        <v>84.531.557/0001-49</v>
      </c>
      <c r="D358" s="13" t="s">
        <v>4090</v>
      </c>
      <c r="E358" s="20" t="str">
        <f t="shared" si="22"/>
        <v>04 0180</v>
      </c>
      <c r="F358" s="28" t="s">
        <v>4944</v>
      </c>
      <c r="G358" s="21" t="str">
        <f>VLOOKUP(E358,'FILIAIS PETZ'!A:E,5,0)</f>
        <v>PETZ TORQUATO TAPAJOS</v>
      </c>
      <c r="H358" s="20" t="str">
        <f>VLOOKUP(E358,'FILIAIS PETZ'!A:D,4,0)</f>
        <v>TQTP-AM</v>
      </c>
      <c r="I358" s="46">
        <v>45279</v>
      </c>
      <c r="J358" s="10">
        <v>815112</v>
      </c>
      <c r="K358" s="10" t="s">
        <v>5181</v>
      </c>
      <c r="L358" s="28" t="s">
        <v>5318</v>
      </c>
      <c r="M358" s="46">
        <v>45301</v>
      </c>
      <c r="N358" s="46">
        <v>45315</v>
      </c>
      <c r="O358" s="46">
        <v>45301</v>
      </c>
      <c r="P358" s="28" t="s">
        <v>4982</v>
      </c>
      <c r="Q358" s="10">
        <v>3</v>
      </c>
      <c r="R358" s="10">
        <v>1</v>
      </c>
      <c r="S358" s="10" t="s">
        <v>5052</v>
      </c>
      <c r="T358" s="10" t="s">
        <v>32</v>
      </c>
      <c r="U358" s="10">
        <v>11002</v>
      </c>
      <c r="V358" s="10">
        <v>11002</v>
      </c>
      <c r="W358" s="10" t="s">
        <v>4984</v>
      </c>
      <c r="X358" s="10" t="s">
        <v>4985</v>
      </c>
      <c r="Y358" s="10"/>
      <c r="Z358" s="10" t="s">
        <v>5020</v>
      </c>
      <c r="AA358" s="10" t="s">
        <v>5174</v>
      </c>
      <c r="AB358" s="10"/>
      <c r="AC358" s="10" t="s">
        <v>4988</v>
      </c>
      <c r="AD358" s="29" t="s">
        <v>5020</v>
      </c>
      <c r="AE358" s="20" t="str">
        <f>VLOOKUP(E358,'FILIAIS PETZ'!A:Q,17,0)</f>
        <v>CO-3</v>
      </c>
      <c r="AF358" s="20" t="str">
        <f>VLOOKUP(E358,'FILIAIS PETZ'!A:Q,3,0)</f>
        <v>FELICIO</v>
      </c>
      <c r="AG358" s="20" t="str">
        <f>VLOOKUP(E358,'FILIAIS PETZ'!A:Q,2,0)</f>
        <v>R3</v>
      </c>
      <c r="AH358" s="75">
        <v>11900</v>
      </c>
      <c r="AI358" s="16" t="s">
        <v>5193</v>
      </c>
      <c r="AJ358" s="43">
        <f>VLOOKUP(E358,'FILIAIS PETZ'!$A$2:$K$2000,11,0)</f>
        <v>18328118017346</v>
      </c>
      <c r="AK358" s="44">
        <f t="shared" si="26"/>
        <v>18328118017346</v>
      </c>
    </row>
    <row r="359" spans="1:37" s="15" customFormat="1" ht="15" customHeight="1" thickBot="1" x14ac:dyDescent="0.25">
      <c r="A359" s="9">
        <f t="shared" si="25"/>
        <v>815131</v>
      </c>
      <c r="B359" s="18">
        <f>VLOOKUP(C359,FORNECEDORES!D:E,2,0)</f>
        <v>177561</v>
      </c>
      <c r="C359" s="19" t="str">
        <f>VLOOKUP(D359,FORNECEDORES!A:D,4,0)</f>
        <v>23.574.499/0001-46</v>
      </c>
      <c r="D359" s="13" t="s">
        <v>3436</v>
      </c>
      <c r="E359" s="20" t="str">
        <f t="shared" si="22"/>
        <v>04 0142</v>
      </c>
      <c r="F359" s="28" t="s">
        <v>4931</v>
      </c>
      <c r="G359" s="21" t="str">
        <f>VLOOKUP(E359,'FILIAIS PETZ'!A:E,5,0)</f>
        <v>PETZ MIGUEL SUTIL</v>
      </c>
      <c r="H359" s="20" t="str">
        <f>VLOOKUP(E359,'FILIAIS PETZ'!A:D,4,0)</f>
        <v>MGST-MT</v>
      </c>
      <c r="I359" s="46">
        <v>45279</v>
      </c>
      <c r="J359" s="10">
        <v>815131</v>
      </c>
      <c r="K359" s="10" t="s">
        <v>5181</v>
      </c>
      <c r="L359" s="28" t="s">
        <v>5309</v>
      </c>
      <c r="M359" s="46">
        <v>45296</v>
      </c>
      <c r="N359" s="46">
        <v>45322</v>
      </c>
      <c r="O359" s="46">
        <v>45307</v>
      </c>
      <c r="P359" s="28" t="s">
        <v>4990</v>
      </c>
      <c r="Q359" s="10">
        <v>3</v>
      </c>
      <c r="R359" s="10">
        <v>1</v>
      </c>
      <c r="S359" s="10" t="s">
        <v>4983</v>
      </c>
      <c r="T359" s="10" t="s">
        <v>32</v>
      </c>
      <c r="U359" s="10">
        <v>11002</v>
      </c>
      <c r="V359" s="10">
        <v>11002</v>
      </c>
      <c r="W359" s="10" t="s">
        <v>5039</v>
      </c>
      <c r="X359" s="10" t="s">
        <v>5016</v>
      </c>
      <c r="Y359" s="10"/>
      <c r="Z359" s="10" t="s">
        <v>5041</v>
      </c>
      <c r="AA359" s="10" t="s">
        <v>5040</v>
      </c>
      <c r="AB359" s="10"/>
      <c r="AC359" s="10" t="s">
        <v>5006</v>
      </c>
      <c r="AD359" s="29"/>
      <c r="AE359" s="20" t="str">
        <f>VLOOKUP(E359,'FILIAIS PETZ'!A:Q,17,0)</f>
        <v>CO-3</v>
      </c>
      <c r="AF359" s="20" t="str">
        <f>VLOOKUP(E359,'FILIAIS PETZ'!A:Q,3,0)</f>
        <v>FELICIO</v>
      </c>
      <c r="AG359" s="20" t="str">
        <f>VLOOKUP(E359,'FILIAIS PETZ'!A:Q,2,0)</f>
        <v>R3</v>
      </c>
      <c r="AH359" s="75">
        <v>6133.99</v>
      </c>
      <c r="AI359" s="16" t="s">
        <v>5194</v>
      </c>
      <c r="AJ359" s="43">
        <f>VLOOKUP(E359,'FILIAIS PETZ'!$A$2:$K$2000,11,0)</f>
        <v>18328118013430</v>
      </c>
      <c r="AK359" s="44">
        <f t="shared" si="26"/>
        <v>18328118013430</v>
      </c>
    </row>
    <row r="360" spans="1:37" s="15" customFormat="1" ht="15" customHeight="1" thickBot="1" x14ac:dyDescent="0.25">
      <c r="A360" s="9">
        <f t="shared" si="25"/>
        <v>814731</v>
      </c>
      <c r="B360" s="18" t="e">
        <f>VLOOKUP(C360,FORNECEDORES!D:E,2,0)</f>
        <v>#N/A</v>
      </c>
      <c r="C360" s="19" t="e">
        <f>VLOOKUP(D360,FORNECEDORES!A:D,4,0)</f>
        <v>#N/A</v>
      </c>
      <c r="D360" s="13" t="s">
        <v>6231</v>
      </c>
      <c r="E360" s="20" t="str">
        <f t="shared" si="22"/>
        <v>04 0153</v>
      </c>
      <c r="F360" s="28" t="s">
        <v>4966</v>
      </c>
      <c r="G360" s="21" t="str">
        <f>VLOOKUP(E360,'FILIAIS PETZ'!A:E,5,0)</f>
        <v>PETZ TAGUATINGA</v>
      </c>
      <c r="H360" s="20" t="str">
        <f>VLOOKUP(E360,'FILIAIS PETZ'!A:D,4,0)</f>
        <v>TGTG-DF</v>
      </c>
      <c r="I360" s="46">
        <v>45279</v>
      </c>
      <c r="J360" s="9">
        <v>814731</v>
      </c>
      <c r="K360" s="9" t="s">
        <v>5858</v>
      </c>
      <c r="L360" s="29" t="s">
        <v>6462</v>
      </c>
      <c r="M360" s="46">
        <v>45363</v>
      </c>
      <c r="N360" s="46">
        <v>45399</v>
      </c>
      <c r="O360" s="46">
        <v>45376</v>
      </c>
      <c r="P360" s="29" t="s">
        <v>4990</v>
      </c>
      <c r="Q360" s="9">
        <v>3</v>
      </c>
      <c r="R360" s="9">
        <v>1</v>
      </c>
      <c r="S360" s="9" t="s">
        <v>4983</v>
      </c>
      <c r="T360" s="9" t="s">
        <v>32</v>
      </c>
      <c r="U360" s="9">
        <v>11002</v>
      </c>
      <c r="V360" s="9">
        <v>11002</v>
      </c>
      <c r="W360" s="9" t="s">
        <v>5019</v>
      </c>
      <c r="X360" s="9" t="s">
        <v>5033</v>
      </c>
      <c r="Y360" s="9"/>
      <c r="Z360" s="9" t="s">
        <v>4993</v>
      </c>
      <c r="AA360" s="9" t="s">
        <v>5013</v>
      </c>
      <c r="AB360" s="9"/>
      <c r="AC360" s="9" t="s">
        <v>5006</v>
      </c>
      <c r="AD360" s="29"/>
      <c r="AE360" s="20" t="str">
        <f>VLOOKUP(E360,'FILIAIS PETZ'!A:Q,17,0)</f>
        <v>CO-1</v>
      </c>
      <c r="AF360" s="20" t="str">
        <f>VLOOKUP(E360,'FILIAIS PETZ'!A:Q,3,0)</f>
        <v>FELICIO</v>
      </c>
      <c r="AG360" s="20" t="str">
        <f>VLOOKUP(E360,'FILIAIS PETZ'!A:Q,2,0)</f>
        <v>R3</v>
      </c>
      <c r="AH360" s="75">
        <v>3654.55</v>
      </c>
      <c r="AI360" s="16" t="s">
        <v>6023</v>
      </c>
      <c r="AJ360" s="43">
        <f>VLOOKUP(E360,'FILIAIS PETZ'!$A$2:$K$2000,11,0)</f>
        <v>18328118014916</v>
      </c>
      <c r="AK360" s="44">
        <f t="shared" si="26"/>
        <v>18328118014916</v>
      </c>
    </row>
    <row r="361" spans="1:37" s="15" customFormat="1" ht="15" customHeight="1" thickBot="1" x14ac:dyDescent="0.25">
      <c r="A361" s="9">
        <v>814635</v>
      </c>
      <c r="B361" s="18">
        <f>VLOOKUP(C361,FORNECEDORES!D:E,2,0)</f>
        <v>14456</v>
      </c>
      <c r="C361" s="19" t="str">
        <f>VLOOKUP(D361,FORNECEDORES!A:D,4,0)</f>
        <v>29.274.777/0001-26</v>
      </c>
      <c r="D361" s="17" t="s">
        <v>2689</v>
      </c>
      <c r="E361" s="20" t="str">
        <f t="shared" si="22"/>
        <v>04 0067</v>
      </c>
      <c r="F361" s="59" t="s">
        <v>8611</v>
      </c>
      <c r="G361" s="21" t="str">
        <f>VLOOKUP(E361,'FILIAIS PETZ'!A:E,5,0)</f>
        <v>PETZ EXTRA RICARDO JAFET</v>
      </c>
      <c r="H361" s="20" t="str">
        <f>VLOOKUP(E361,'FILIAIS PETZ'!A:D,4,0)</f>
        <v>RJAF-SP</v>
      </c>
      <c r="I361" s="46">
        <v>45279</v>
      </c>
      <c r="J361" s="9">
        <v>814635</v>
      </c>
      <c r="K361" s="9" t="s">
        <v>9035</v>
      </c>
      <c r="L361" s="29" t="s">
        <v>9200</v>
      </c>
      <c r="M361" s="46">
        <v>45301</v>
      </c>
      <c r="N361" s="46">
        <v>45343</v>
      </c>
      <c r="O361" s="46">
        <v>45309</v>
      </c>
      <c r="P361" s="29" t="s">
        <v>4990</v>
      </c>
      <c r="Q361" s="9">
        <v>3</v>
      </c>
      <c r="R361" s="9">
        <v>1</v>
      </c>
      <c r="S361" s="9">
        <v>8</v>
      </c>
      <c r="T361" s="9" t="s">
        <v>32</v>
      </c>
      <c r="U361" s="9">
        <v>11002</v>
      </c>
      <c r="V361" s="9">
        <v>11002</v>
      </c>
      <c r="W361" s="9" t="s">
        <v>5119</v>
      </c>
      <c r="X361" s="9" t="s">
        <v>4985</v>
      </c>
      <c r="Y361" s="9"/>
      <c r="Z361" s="9" t="s">
        <v>4997</v>
      </c>
      <c r="AA361" s="9" t="s">
        <v>4989</v>
      </c>
      <c r="AB361" s="9"/>
      <c r="AC361" s="9" t="s">
        <v>5006</v>
      </c>
      <c r="AD361" s="10"/>
      <c r="AE361" s="20" t="str">
        <f>VLOOKUP(E361,'FILIAIS PETZ'!A:Q,17,0)</f>
        <v>SP2</v>
      </c>
      <c r="AF361" s="20" t="str">
        <f>VLOOKUP(E361,'FILIAIS PETZ'!A:Q,3,0)</f>
        <v>FELICIO</v>
      </c>
      <c r="AG361" s="20" t="str">
        <f>VLOOKUP(E361,'FILIAIS PETZ'!A:Q,2,0)</f>
        <v>R3</v>
      </c>
      <c r="AH361" s="75">
        <v>390</v>
      </c>
      <c r="AI361" s="68" t="s">
        <v>9201</v>
      </c>
      <c r="AJ361" s="43">
        <f>VLOOKUP(E361,'FILIAIS PETZ'!$A$2:$K$2000,11,0)</f>
        <v>18328118006573</v>
      </c>
      <c r="AK361" s="44">
        <v>18328118006573</v>
      </c>
    </row>
    <row r="362" spans="1:37" s="15" customFormat="1" ht="15" customHeight="1" thickBot="1" x14ac:dyDescent="0.25">
      <c r="A362" s="9">
        <v>814644</v>
      </c>
      <c r="B362" s="18">
        <f>VLOOKUP(C362,FORNECEDORES!D:E,2,0)</f>
        <v>14456</v>
      </c>
      <c r="C362" s="19" t="str">
        <f>VLOOKUP(D362,FORNECEDORES!A:D,4,0)</f>
        <v>29.274.777/0001-26</v>
      </c>
      <c r="D362" s="17" t="s">
        <v>2689</v>
      </c>
      <c r="E362" s="20" t="str">
        <f t="shared" si="22"/>
        <v>04 0010</v>
      </c>
      <c r="F362" s="59" t="s">
        <v>8983</v>
      </c>
      <c r="G362" s="21" t="str">
        <f>VLOOKUP(E362,'FILIAIS PETZ'!A:E,5,0)</f>
        <v>PETZ SANTA CECILIA</v>
      </c>
      <c r="H362" s="20" t="str">
        <f>VLOOKUP(E362,'FILIAIS PETZ'!A:D,4,0)</f>
        <v>STCE-SP</v>
      </c>
      <c r="I362" s="46">
        <v>45279</v>
      </c>
      <c r="J362" s="9">
        <v>814644</v>
      </c>
      <c r="K362" s="9" t="s">
        <v>9035</v>
      </c>
      <c r="L362" s="29" t="s">
        <v>9202</v>
      </c>
      <c r="M362" s="46">
        <v>45301</v>
      </c>
      <c r="N362" s="46">
        <v>45343</v>
      </c>
      <c r="O362" s="46">
        <v>45309</v>
      </c>
      <c r="P362" s="29" t="s">
        <v>4990</v>
      </c>
      <c r="Q362" s="9">
        <v>3</v>
      </c>
      <c r="R362" s="9">
        <v>1</v>
      </c>
      <c r="S362" s="9">
        <v>8</v>
      </c>
      <c r="T362" s="9" t="s">
        <v>32</v>
      </c>
      <c r="U362" s="9">
        <v>11002</v>
      </c>
      <c r="V362" s="9">
        <v>11002</v>
      </c>
      <c r="W362" s="9" t="s">
        <v>5019</v>
      </c>
      <c r="X362" s="9" t="s">
        <v>4985</v>
      </c>
      <c r="Y362" s="9"/>
      <c r="Z362" s="9" t="s">
        <v>4997</v>
      </c>
      <c r="AA362" s="9" t="s">
        <v>4989</v>
      </c>
      <c r="AB362" s="9"/>
      <c r="AC362" s="9" t="s">
        <v>5006</v>
      </c>
      <c r="AD362" s="10"/>
      <c r="AE362" s="20" t="str">
        <f>VLOOKUP(E362,'FILIAIS PETZ'!A:Q,17,0)</f>
        <v>SP2</v>
      </c>
      <c r="AF362" s="20" t="str">
        <f>VLOOKUP(E362,'FILIAIS PETZ'!A:Q,3,0)</f>
        <v>FELICIO</v>
      </c>
      <c r="AG362" s="20" t="str">
        <f>VLOOKUP(E362,'FILIAIS PETZ'!A:Q,2,0)</f>
        <v>R3</v>
      </c>
      <c r="AH362" s="75">
        <v>950</v>
      </c>
      <c r="AI362" s="68" t="s">
        <v>9203</v>
      </c>
      <c r="AJ362" s="43">
        <f>VLOOKUP(E362,'FILIAIS PETZ'!$A$2:$K$2000,11,0)</f>
        <v>18328118001938</v>
      </c>
      <c r="AK362" s="44">
        <v>18328118001938</v>
      </c>
    </row>
    <row r="363" spans="1:37" s="15" customFormat="1" ht="15" customHeight="1" thickBot="1" x14ac:dyDescent="0.25">
      <c r="A363" s="9">
        <v>814665</v>
      </c>
      <c r="B363" s="18">
        <f>VLOOKUP(C363,FORNECEDORES!D:E,2,0)</f>
        <v>14456</v>
      </c>
      <c r="C363" s="19" t="str">
        <f>VLOOKUP(D363,FORNECEDORES!A:D,4,0)</f>
        <v>29.274.777/0001-26</v>
      </c>
      <c r="D363" s="17" t="s">
        <v>2689</v>
      </c>
      <c r="E363" s="20" t="str">
        <f t="shared" si="22"/>
        <v>04 0067</v>
      </c>
      <c r="F363" s="59" t="s">
        <v>8611</v>
      </c>
      <c r="G363" s="21" t="str">
        <f>VLOOKUP(E363,'FILIAIS PETZ'!A:E,5,0)</f>
        <v>PETZ EXTRA RICARDO JAFET</v>
      </c>
      <c r="H363" s="20" t="str">
        <f>VLOOKUP(E363,'FILIAIS PETZ'!A:D,4,0)</f>
        <v>RJAF-SP</v>
      </c>
      <c r="I363" s="46">
        <v>45279</v>
      </c>
      <c r="J363" s="9">
        <v>814665</v>
      </c>
      <c r="K363" s="9" t="s">
        <v>9035</v>
      </c>
      <c r="L363" s="29" t="s">
        <v>9204</v>
      </c>
      <c r="M363" s="46">
        <v>45302</v>
      </c>
      <c r="N363" s="46">
        <v>45343</v>
      </c>
      <c r="O363" s="46">
        <v>45309</v>
      </c>
      <c r="P363" s="29" t="s">
        <v>4990</v>
      </c>
      <c r="Q363" s="9">
        <v>3</v>
      </c>
      <c r="R363" s="9">
        <v>1</v>
      </c>
      <c r="S363" s="9">
        <v>8</v>
      </c>
      <c r="T363" s="9" t="s">
        <v>32</v>
      </c>
      <c r="U363" s="9">
        <v>11002</v>
      </c>
      <c r="V363" s="9">
        <v>11002</v>
      </c>
      <c r="W363" s="9" t="s">
        <v>5019</v>
      </c>
      <c r="X363" s="9" t="s">
        <v>4985</v>
      </c>
      <c r="Y363" s="9"/>
      <c r="Z363" s="9" t="s">
        <v>4997</v>
      </c>
      <c r="AA363" s="9" t="s">
        <v>4989</v>
      </c>
      <c r="AB363" s="9"/>
      <c r="AC363" s="9" t="s">
        <v>5006</v>
      </c>
      <c r="AD363" s="10"/>
      <c r="AE363" s="20" t="str">
        <f>VLOOKUP(E363,'FILIAIS PETZ'!A:Q,17,0)</f>
        <v>SP2</v>
      </c>
      <c r="AF363" s="20" t="str">
        <f>VLOOKUP(E363,'FILIAIS PETZ'!A:Q,3,0)</f>
        <v>FELICIO</v>
      </c>
      <c r="AG363" s="20" t="str">
        <f>VLOOKUP(E363,'FILIAIS PETZ'!A:Q,2,0)</f>
        <v>R3</v>
      </c>
      <c r="AH363" s="75">
        <v>490</v>
      </c>
      <c r="AI363" s="68" t="s">
        <v>9205</v>
      </c>
      <c r="AJ363" s="43">
        <f>VLOOKUP(E363,'FILIAIS PETZ'!$A$2:$K$2000,11,0)</f>
        <v>18328118006573</v>
      </c>
      <c r="AK363" s="44">
        <v>18328118006573</v>
      </c>
    </row>
    <row r="364" spans="1:37" s="15" customFormat="1" ht="15" customHeight="1" thickBot="1" x14ac:dyDescent="0.25">
      <c r="A364" s="9">
        <v>814691</v>
      </c>
      <c r="B364" s="18">
        <f>VLOOKUP(C364,FORNECEDORES!D:E,2,0)</f>
        <v>40460</v>
      </c>
      <c r="C364" s="19" t="str">
        <f>VLOOKUP(D364,FORNECEDORES!A:D,4,0)</f>
        <v>30.515.748/0001-98</v>
      </c>
      <c r="D364" s="17" t="s">
        <v>2732</v>
      </c>
      <c r="E364" s="20" t="str">
        <f t="shared" si="22"/>
        <v>04 0011</v>
      </c>
      <c r="F364" s="59" t="s">
        <v>8976</v>
      </c>
      <c r="G364" s="21" t="str">
        <f>VLOOKUP(E364,'FILIAIS PETZ'!A:E,5,0)</f>
        <v>PETZ AUGUSTA</v>
      </c>
      <c r="H364" s="20" t="str">
        <f>VLOOKUP(E364,'FILIAIS PETZ'!A:D,4,0)</f>
        <v>AUGT-SP</v>
      </c>
      <c r="I364" s="46">
        <v>45279</v>
      </c>
      <c r="J364" s="9">
        <v>814691</v>
      </c>
      <c r="K364" s="9" t="s">
        <v>9035</v>
      </c>
      <c r="L364" s="29" t="s">
        <v>6823</v>
      </c>
      <c r="M364" s="46">
        <v>45296</v>
      </c>
      <c r="N364" s="46">
        <v>45322</v>
      </c>
      <c r="O364" s="46">
        <v>45301</v>
      </c>
      <c r="P364" s="29" t="s">
        <v>4990</v>
      </c>
      <c r="Q364" s="9">
        <v>3</v>
      </c>
      <c r="R364" s="9">
        <v>1</v>
      </c>
      <c r="S364" s="9">
        <v>8</v>
      </c>
      <c r="T364" s="9" t="s">
        <v>32</v>
      </c>
      <c r="U364" s="9">
        <v>11002</v>
      </c>
      <c r="V364" s="9">
        <v>11002</v>
      </c>
      <c r="W364" s="9" t="s">
        <v>5019</v>
      </c>
      <c r="X364" s="9" t="s">
        <v>4985</v>
      </c>
      <c r="Y364" s="9"/>
      <c r="Z364" s="9" t="s">
        <v>4980</v>
      </c>
      <c r="AA364" s="9" t="s">
        <v>4989</v>
      </c>
      <c r="AB364" s="9"/>
      <c r="AC364" s="9" t="s">
        <v>5006</v>
      </c>
      <c r="AD364" s="10"/>
      <c r="AE364" s="20" t="str">
        <f>VLOOKUP(E364,'FILIAIS PETZ'!A:Q,17,0)</f>
        <v>SP2</v>
      </c>
      <c r="AF364" s="20" t="str">
        <f>VLOOKUP(E364,'FILIAIS PETZ'!A:Q,3,0)</f>
        <v>FELICIO</v>
      </c>
      <c r="AG364" s="20" t="str">
        <f>VLOOKUP(E364,'FILIAIS PETZ'!A:Q,2,0)</f>
        <v>R3</v>
      </c>
      <c r="AH364" s="75">
        <v>479.21</v>
      </c>
      <c r="AI364" s="68" t="s">
        <v>9206</v>
      </c>
      <c r="AJ364" s="43">
        <f>VLOOKUP(E364,'FILIAIS PETZ'!$A$2:$K$2000,11,0)</f>
        <v>18328118001776</v>
      </c>
      <c r="AK364" s="44">
        <v>18328118001776</v>
      </c>
    </row>
    <row r="365" spans="1:37" s="15" customFormat="1" ht="15" customHeight="1" thickBot="1" x14ac:dyDescent="0.25">
      <c r="A365" s="9">
        <v>814692</v>
      </c>
      <c r="B365" s="18">
        <f>VLOOKUP(C365,FORNECEDORES!D:E,2,0)</f>
        <v>40460</v>
      </c>
      <c r="C365" s="19" t="str">
        <f>VLOOKUP(D365,FORNECEDORES!A:D,4,0)</f>
        <v>30.515.748/0001-98</v>
      </c>
      <c r="D365" s="17" t="s">
        <v>2732</v>
      </c>
      <c r="E365" s="20" t="str">
        <f t="shared" ref="E365:E427" si="27">CONCATENATE("04 ",F365)</f>
        <v>04 0067</v>
      </c>
      <c r="F365" s="59" t="s">
        <v>8611</v>
      </c>
      <c r="G365" s="21" t="str">
        <f>VLOOKUP(E365,'FILIAIS PETZ'!A:E,5,0)</f>
        <v>PETZ EXTRA RICARDO JAFET</v>
      </c>
      <c r="H365" s="20" t="str">
        <f>VLOOKUP(E365,'FILIAIS PETZ'!A:D,4,0)</f>
        <v>RJAF-SP</v>
      </c>
      <c r="I365" s="46">
        <v>45279</v>
      </c>
      <c r="J365" s="9">
        <v>814692</v>
      </c>
      <c r="K365" s="9" t="s">
        <v>9035</v>
      </c>
      <c r="L365" s="29" t="s">
        <v>6825</v>
      </c>
      <c r="M365" s="46">
        <v>45296</v>
      </c>
      <c r="N365" s="46">
        <v>45322</v>
      </c>
      <c r="O365" s="46">
        <v>45301</v>
      </c>
      <c r="P365" s="29" t="s">
        <v>4990</v>
      </c>
      <c r="Q365" s="9">
        <v>3</v>
      </c>
      <c r="R365" s="9">
        <v>1</v>
      </c>
      <c r="S365" s="9">
        <v>8</v>
      </c>
      <c r="T365" s="9" t="s">
        <v>32</v>
      </c>
      <c r="U365" s="9">
        <v>11002</v>
      </c>
      <c r="V365" s="9">
        <v>11002</v>
      </c>
      <c r="W365" s="9" t="s">
        <v>5019</v>
      </c>
      <c r="X365" s="9" t="s">
        <v>4985</v>
      </c>
      <c r="Y365" s="9"/>
      <c r="Z365" s="9" t="s">
        <v>4980</v>
      </c>
      <c r="AA365" s="9" t="s">
        <v>4989</v>
      </c>
      <c r="AB365" s="9"/>
      <c r="AC365" s="9" t="s">
        <v>5006</v>
      </c>
      <c r="AD365" s="10"/>
      <c r="AE365" s="20" t="str">
        <f>VLOOKUP(E365,'FILIAIS PETZ'!A:Q,17,0)</f>
        <v>SP2</v>
      </c>
      <c r="AF365" s="20" t="str">
        <f>VLOOKUP(E365,'FILIAIS PETZ'!A:Q,3,0)</f>
        <v>FELICIO</v>
      </c>
      <c r="AG365" s="20" t="str">
        <f>VLOOKUP(E365,'FILIAIS PETZ'!A:Q,2,0)</f>
        <v>R3</v>
      </c>
      <c r="AH365" s="75">
        <v>200.79</v>
      </c>
      <c r="AI365" s="68" t="s">
        <v>9206</v>
      </c>
      <c r="AJ365" s="43">
        <f>VLOOKUP(E365,'FILIAIS PETZ'!$A$2:$K$2000,11,0)</f>
        <v>18328118006573</v>
      </c>
      <c r="AK365" s="44">
        <v>18328118006573</v>
      </c>
    </row>
    <row r="366" spans="1:37" s="15" customFormat="1" ht="15" customHeight="1" thickBot="1" x14ac:dyDescent="0.25">
      <c r="A366" s="9">
        <v>814706</v>
      </c>
      <c r="B366" s="18">
        <f>VLOOKUP(C366,FORNECEDORES!D:E,2,0)</f>
        <v>530375</v>
      </c>
      <c r="C366" s="19" t="str">
        <f>VLOOKUP(D366,FORNECEDORES!A:D,4,0)</f>
        <v>23.080.842/0001-04</v>
      </c>
      <c r="D366" s="17" t="s">
        <v>4370</v>
      </c>
      <c r="E366" s="20" t="str">
        <f t="shared" si="27"/>
        <v>04 0024</v>
      </c>
      <c r="F366" s="28" t="s">
        <v>8626</v>
      </c>
      <c r="G366" s="21" t="str">
        <f>VLOOKUP(E366,'FILIAIS PETZ'!A:E,5,0)</f>
        <v>PETZ DIADEMA</v>
      </c>
      <c r="H366" s="20" t="str">
        <f>VLOOKUP(E366,'FILIAIS PETZ'!A:D,4,0)</f>
        <v>DDMA-SP</v>
      </c>
      <c r="I366" s="46">
        <v>45279</v>
      </c>
      <c r="J366" s="9">
        <v>814706</v>
      </c>
      <c r="K366" s="9" t="s">
        <v>9035</v>
      </c>
      <c r="L366" s="29" t="s">
        <v>9207</v>
      </c>
      <c r="M366" s="46">
        <v>45297</v>
      </c>
      <c r="N366" s="46">
        <v>45322</v>
      </c>
      <c r="O366" s="46">
        <v>45301</v>
      </c>
      <c r="P366" s="29" t="s">
        <v>4990</v>
      </c>
      <c r="Q366" s="9">
        <v>3</v>
      </c>
      <c r="R366" s="9">
        <v>1</v>
      </c>
      <c r="S366" s="9">
        <v>8</v>
      </c>
      <c r="T366" s="9" t="s">
        <v>32</v>
      </c>
      <c r="U366" s="9">
        <v>11002</v>
      </c>
      <c r="V366" s="9">
        <v>11002</v>
      </c>
      <c r="W366" s="9" t="s">
        <v>5019</v>
      </c>
      <c r="X366" s="9" t="s">
        <v>4985</v>
      </c>
      <c r="Y366" s="9"/>
      <c r="Z366" s="9" t="s">
        <v>4980</v>
      </c>
      <c r="AA366" s="9" t="s">
        <v>4989</v>
      </c>
      <c r="AB366" s="9"/>
      <c r="AC366" s="9" t="s">
        <v>5006</v>
      </c>
      <c r="AD366" s="10"/>
      <c r="AE366" s="20" t="str">
        <f>VLOOKUP(E366,'FILIAIS PETZ'!A:Q,17,0)</f>
        <v>SP3</v>
      </c>
      <c r="AF366" s="20" t="str">
        <f>VLOOKUP(E366,'FILIAIS PETZ'!A:Q,3,0)</f>
        <v>FELICIO</v>
      </c>
      <c r="AG366" s="20" t="str">
        <f>VLOOKUP(E366,'FILIAIS PETZ'!A:Q,2,0)</f>
        <v>R3</v>
      </c>
      <c r="AH366" s="75">
        <v>240</v>
      </c>
      <c r="AI366" s="68" t="s">
        <v>9208</v>
      </c>
      <c r="AJ366" s="43">
        <f>VLOOKUP(E366,'FILIAIS PETZ'!$A$2:$K$2000,11,0)</f>
        <v>18328118000966</v>
      </c>
      <c r="AK366" s="44">
        <v>18328118000966</v>
      </c>
    </row>
    <row r="367" spans="1:37" s="15" customFormat="1" ht="15" customHeight="1" thickBot="1" x14ac:dyDescent="0.25">
      <c r="A367" s="9">
        <v>814710</v>
      </c>
      <c r="B367" s="18">
        <f>VLOOKUP(C367,FORNECEDORES!D:E,2,0)</f>
        <v>530375</v>
      </c>
      <c r="C367" s="19" t="str">
        <f>VLOOKUP(D367,FORNECEDORES!A:D,4,0)</f>
        <v>23.080.842/0001-04</v>
      </c>
      <c r="D367" s="17" t="s">
        <v>4370</v>
      </c>
      <c r="E367" s="20" t="str">
        <f t="shared" si="27"/>
        <v>04 0138</v>
      </c>
      <c r="F367" s="59" t="s">
        <v>8627</v>
      </c>
      <c r="G367" s="21" t="str">
        <f>VLOOKUP(E367,'FILIAIS PETZ'!A:E,5,0)</f>
        <v>PETZ JOÃO FIRMINO</v>
      </c>
      <c r="H367" s="20" t="str">
        <f>VLOOKUP(E367,'FILIAIS PETZ'!A:D,4,0)</f>
        <v>JFIR-SP</v>
      </c>
      <c r="I367" s="46">
        <v>45279</v>
      </c>
      <c r="J367" s="9">
        <v>814710</v>
      </c>
      <c r="K367" s="9" t="s">
        <v>9035</v>
      </c>
      <c r="L367" s="29" t="s">
        <v>9209</v>
      </c>
      <c r="M367" s="46">
        <v>45297</v>
      </c>
      <c r="N367" s="46">
        <v>45322</v>
      </c>
      <c r="O367" s="46">
        <v>45301</v>
      </c>
      <c r="P367" s="29" t="s">
        <v>4990</v>
      </c>
      <c r="Q367" s="9">
        <v>3</v>
      </c>
      <c r="R367" s="9">
        <v>1</v>
      </c>
      <c r="S367" s="9">
        <v>8</v>
      </c>
      <c r="T367" s="9" t="s">
        <v>32</v>
      </c>
      <c r="U367" s="9">
        <v>11002</v>
      </c>
      <c r="V367" s="9">
        <v>11002</v>
      </c>
      <c r="W367" s="9" t="s">
        <v>5019</v>
      </c>
      <c r="X367" s="9" t="s">
        <v>4985</v>
      </c>
      <c r="Y367" s="9"/>
      <c r="Z367" s="9" t="s">
        <v>4980</v>
      </c>
      <c r="AA367" s="9" t="s">
        <v>4989</v>
      </c>
      <c r="AB367" s="9"/>
      <c r="AC367" s="9" t="s">
        <v>5006</v>
      </c>
      <c r="AD367" s="10"/>
      <c r="AE367" s="20" t="str">
        <f>VLOOKUP(E367,'FILIAIS PETZ'!A:Q,17,0)</f>
        <v>SP3</v>
      </c>
      <c r="AF367" s="20" t="str">
        <f>VLOOKUP(E367,'FILIAIS PETZ'!A:Q,3,0)</f>
        <v>FELICIO</v>
      </c>
      <c r="AG367" s="20" t="str">
        <f>VLOOKUP(E367,'FILIAIS PETZ'!A:Q,2,0)</f>
        <v>R3</v>
      </c>
      <c r="AH367" s="75">
        <v>495</v>
      </c>
      <c r="AI367" s="68" t="s">
        <v>9208</v>
      </c>
      <c r="AJ367" s="43">
        <f>VLOOKUP(E367,'FILIAIS PETZ'!$A$2:$K$2000,11,0)</f>
        <v>18328118012972</v>
      </c>
      <c r="AK367" s="44">
        <v>18328118012972</v>
      </c>
    </row>
    <row r="368" spans="1:37" s="15" customFormat="1" ht="15" customHeight="1" thickBot="1" x14ac:dyDescent="0.25">
      <c r="A368" s="9">
        <v>814711</v>
      </c>
      <c r="B368" s="18">
        <f>VLOOKUP(C368,FORNECEDORES!D:E,2,0)</f>
        <v>530375</v>
      </c>
      <c r="C368" s="19" t="str">
        <f>VLOOKUP(D368,FORNECEDORES!A:D,4,0)</f>
        <v>23.080.842/0001-04</v>
      </c>
      <c r="D368" s="17" t="s">
        <v>4370</v>
      </c>
      <c r="E368" s="20" t="str">
        <f t="shared" si="27"/>
        <v>04 0068</v>
      </c>
      <c r="F368" s="59" t="s">
        <v>8958</v>
      </c>
      <c r="G368" s="21" t="str">
        <f>VLOOKUP(E368,'FILIAIS PETZ'!A:E,5,0)</f>
        <v>PETZ PEREIRA BARRETO</v>
      </c>
      <c r="H368" s="20" t="str">
        <f>VLOOKUP(E368,'FILIAIS PETZ'!A:D,4,0)</f>
        <v>PBAR-SP</v>
      </c>
      <c r="I368" s="46">
        <v>45279</v>
      </c>
      <c r="J368" s="9">
        <v>814711</v>
      </c>
      <c r="K368" s="9" t="s">
        <v>9035</v>
      </c>
      <c r="L368" s="29" t="s">
        <v>9210</v>
      </c>
      <c r="M368" s="46">
        <v>45297</v>
      </c>
      <c r="N368" s="46">
        <v>45322</v>
      </c>
      <c r="O368" s="46">
        <v>45301</v>
      </c>
      <c r="P368" s="29" t="s">
        <v>4990</v>
      </c>
      <c r="Q368" s="9">
        <v>3</v>
      </c>
      <c r="R368" s="9">
        <v>1</v>
      </c>
      <c r="S368" s="9">
        <v>8</v>
      </c>
      <c r="T368" s="9" t="s">
        <v>32</v>
      </c>
      <c r="U368" s="9">
        <v>11002</v>
      </c>
      <c r="V368" s="9">
        <v>11002</v>
      </c>
      <c r="W368" s="9" t="s">
        <v>5019</v>
      </c>
      <c r="X368" s="9" t="s">
        <v>4985</v>
      </c>
      <c r="Y368" s="9"/>
      <c r="Z368" s="9" t="s">
        <v>4980</v>
      </c>
      <c r="AA368" s="9" t="s">
        <v>4989</v>
      </c>
      <c r="AB368" s="9"/>
      <c r="AC368" s="9" t="s">
        <v>5006</v>
      </c>
      <c r="AD368" s="10"/>
      <c r="AE368" s="20" t="str">
        <f>VLOOKUP(E368,'FILIAIS PETZ'!A:Q,17,0)</f>
        <v>SP3</v>
      </c>
      <c r="AF368" s="20" t="str">
        <f>VLOOKUP(E368,'FILIAIS PETZ'!A:Q,3,0)</f>
        <v>FELICIO</v>
      </c>
      <c r="AG368" s="20" t="str">
        <f>VLOOKUP(E368,'FILIAIS PETZ'!A:Q,2,0)</f>
        <v>R3</v>
      </c>
      <c r="AH368" s="75">
        <v>260</v>
      </c>
      <c r="AI368" s="68" t="s">
        <v>9208</v>
      </c>
      <c r="AJ368" s="43">
        <f>VLOOKUP(E368,'FILIAIS PETZ'!$A$2:$K$2000,11,0)</f>
        <v>18328118007111</v>
      </c>
      <c r="AK368" s="44">
        <v>18328118007111</v>
      </c>
    </row>
    <row r="369" spans="1:37" s="15" customFormat="1" ht="15" customHeight="1" thickBot="1" x14ac:dyDescent="0.25">
      <c r="A369" s="9">
        <v>814715</v>
      </c>
      <c r="B369" s="18">
        <f>VLOOKUP(C369,FORNECEDORES!D:E,2,0)</f>
        <v>530375</v>
      </c>
      <c r="C369" s="19" t="str">
        <f>VLOOKUP(D369,FORNECEDORES!A:D,4,0)</f>
        <v>23.080.842/0001-04</v>
      </c>
      <c r="D369" s="17" t="s">
        <v>4370</v>
      </c>
      <c r="E369" s="20" t="str">
        <f t="shared" si="27"/>
        <v>04 0258</v>
      </c>
      <c r="F369" s="59" t="s">
        <v>8972</v>
      </c>
      <c r="G369" s="21" t="str">
        <f>VLOOKUP(E369,'FILIAIS PETZ'!A:E,5,0)</f>
        <v xml:space="preserve">PETZ SHOPPING GRAND PLAZA </v>
      </c>
      <c r="H369" s="20" t="str">
        <f>VLOOKUP(E369,'FILIAIS PETZ'!A:D,4,0)</f>
        <v>SGPZ-SP</v>
      </c>
      <c r="I369" s="46">
        <v>45279</v>
      </c>
      <c r="J369" s="9">
        <v>814715</v>
      </c>
      <c r="K369" s="9" t="s">
        <v>9035</v>
      </c>
      <c r="L369" s="29" t="s">
        <v>9211</v>
      </c>
      <c r="M369" s="46">
        <v>45297</v>
      </c>
      <c r="N369" s="46">
        <v>45322</v>
      </c>
      <c r="O369" s="46">
        <v>45301</v>
      </c>
      <c r="P369" s="29" t="s">
        <v>4990</v>
      </c>
      <c r="Q369" s="9">
        <v>3</v>
      </c>
      <c r="R369" s="9">
        <v>1</v>
      </c>
      <c r="S369" s="9">
        <v>8</v>
      </c>
      <c r="T369" s="9" t="s">
        <v>32</v>
      </c>
      <c r="U369" s="9">
        <v>11002</v>
      </c>
      <c r="V369" s="9">
        <v>11002</v>
      </c>
      <c r="W369" s="9" t="s">
        <v>5019</v>
      </c>
      <c r="X369" s="9" t="s">
        <v>4985</v>
      </c>
      <c r="Y369" s="9"/>
      <c r="Z369" s="9" t="s">
        <v>4980</v>
      </c>
      <c r="AA369" s="9" t="s">
        <v>4989</v>
      </c>
      <c r="AB369" s="9"/>
      <c r="AC369" s="9" t="s">
        <v>5006</v>
      </c>
      <c r="AD369" s="10"/>
      <c r="AE369" s="20" t="str">
        <f>VLOOKUP(E369,'FILIAIS PETZ'!A:Q,17,0)</f>
        <v>SP3</v>
      </c>
      <c r="AF369" s="20" t="str">
        <f>VLOOKUP(E369,'FILIAIS PETZ'!A:Q,3,0)</f>
        <v>FELICIO</v>
      </c>
      <c r="AG369" s="20" t="str">
        <f>VLOOKUP(E369,'FILIAIS PETZ'!A:Q,2,0)</f>
        <v>R3</v>
      </c>
      <c r="AH369" s="75">
        <v>230</v>
      </c>
      <c r="AI369" s="68" t="s">
        <v>9208</v>
      </c>
      <c r="AJ369" s="43" t="str">
        <f>VLOOKUP(E369,'FILIAIS PETZ'!$A$2:$K$2000,11,0)</f>
        <v>18.328.118/0249-89</v>
      </c>
      <c r="AK369" s="44" t="s">
        <v>9091</v>
      </c>
    </row>
    <row r="370" spans="1:37" s="15" customFormat="1" ht="15" customHeight="1" thickBot="1" x14ac:dyDescent="0.25">
      <c r="A370" s="9">
        <v>814719</v>
      </c>
      <c r="B370" s="18">
        <f>VLOOKUP(C370,FORNECEDORES!D:E,2,0)</f>
        <v>530375</v>
      </c>
      <c r="C370" s="19" t="str">
        <f>VLOOKUP(D370,FORNECEDORES!A:D,4,0)</f>
        <v>23.080.842/0001-04</v>
      </c>
      <c r="D370" s="17" t="s">
        <v>4370</v>
      </c>
      <c r="E370" s="20" t="str">
        <f t="shared" si="27"/>
        <v>04 0116</v>
      </c>
      <c r="F370" s="59" t="s">
        <v>8970</v>
      </c>
      <c r="G370" s="21" t="str">
        <f>VLOOKUP(E370,'FILIAIS PETZ'!A:E,5,0)</f>
        <v>PETZ SANTO ANDRE DOM PEDRO</v>
      </c>
      <c r="H370" s="20" t="str">
        <f>VLOOKUP(E370,'FILIAIS PETZ'!A:D,4,0)</f>
        <v>SADP-SP</v>
      </c>
      <c r="I370" s="46">
        <v>45279</v>
      </c>
      <c r="J370" s="9">
        <v>814719</v>
      </c>
      <c r="K370" s="9" t="s">
        <v>9035</v>
      </c>
      <c r="L370" s="29" t="s">
        <v>9212</v>
      </c>
      <c r="M370" s="46">
        <v>45297</v>
      </c>
      <c r="N370" s="46">
        <v>45322</v>
      </c>
      <c r="O370" s="46">
        <v>45301</v>
      </c>
      <c r="P370" s="29" t="s">
        <v>4990</v>
      </c>
      <c r="Q370" s="9">
        <v>3</v>
      </c>
      <c r="R370" s="9">
        <v>1</v>
      </c>
      <c r="S370" s="9">
        <v>8</v>
      </c>
      <c r="T370" s="9" t="s">
        <v>32</v>
      </c>
      <c r="U370" s="9">
        <v>11002</v>
      </c>
      <c r="V370" s="9">
        <v>11002</v>
      </c>
      <c r="W370" s="9" t="s">
        <v>5019</v>
      </c>
      <c r="X370" s="9" t="s">
        <v>4985</v>
      </c>
      <c r="Y370" s="9"/>
      <c r="Z370" s="9" t="s">
        <v>4980</v>
      </c>
      <c r="AA370" s="9" t="s">
        <v>4989</v>
      </c>
      <c r="AB370" s="9"/>
      <c r="AC370" s="9" t="s">
        <v>5006</v>
      </c>
      <c r="AD370" s="10"/>
      <c r="AE370" s="20" t="str">
        <f>VLOOKUP(E370,'FILIAIS PETZ'!A:Q,17,0)</f>
        <v>SP3</v>
      </c>
      <c r="AF370" s="20" t="str">
        <f>VLOOKUP(E370,'FILIAIS PETZ'!A:Q,3,0)</f>
        <v>FELICIO</v>
      </c>
      <c r="AG370" s="20" t="str">
        <f>VLOOKUP(E370,'FILIAIS PETZ'!A:Q,2,0)</f>
        <v>R3</v>
      </c>
      <c r="AH370" s="75">
        <v>280</v>
      </c>
      <c r="AI370" s="68" t="s">
        <v>9208</v>
      </c>
      <c r="AJ370" s="43">
        <f>VLOOKUP(E370,'FILIAIS PETZ'!$A$2:$K$2000,11,0)</f>
        <v>18328118011062</v>
      </c>
      <c r="AK370" s="44">
        <v>18328118011062</v>
      </c>
    </row>
    <row r="371" spans="1:37" s="15" customFormat="1" ht="15" customHeight="1" thickBot="1" x14ac:dyDescent="0.25">
      <c r="A371" s="9">
        <v>814721</v>
      </c>
      <c r="B371" s="18">
        <f>VLOOKUP(C371,FORNECEDORES!D:E,2,0)</f>
        <v>530375</v>
      </c>
      <c r="C371" s="19" t="str">
        <f>VLOOKUP(D371,FORNECEDORES!A:D,4,0)</f>
        <v>23.080.842/0001-04</v>
      </c>
      <c r="D371" s="17" t="s">
        <v>4370</v>
      </c>
      <c r="E371" s="20" t="str">
        <f t="shared" si="27"/>
        <v>04 0243</v>
      </c>
      <c r="F371" s="59" t="s">
        <v>8973</v>
      </c>
      <c r="G371" s="21" t="str">
        <f>VLOOKUP(E371,'FILIAIS PETZ'!A:E,5,0)</f>
        <v>PETZ SHOPPING GOLDEN SQUARE</v>
      </c>
      <c r="H371" s="20" t="str">
        <f>VLOOKUP(E371,'FILIAIS PETZ'!A:D,4,0)</f>
        <v>SGSQ-SP</v>
      </c>
      <c r="I371" s="46">
        <v>45279</v>
      </c>
      <c r="J371" s="9">
        <v>814721</v>
      </c>
      <c r="K371" s="9" t="s">
        <v>9035</v>
      </c>
      <c r="L371" s="29" t="s">
        <v>9213</v>
      </c>
      <c r="M371" s="46">
        <v>45340</v>
      </c>
      <c r="N371" s="46">
        <v>45406</v>
      </c>
      <c r="O371" s="46">
        <v>45385</v>
      </c>
      <c r="P371" s="29" t="s">
        <v>4990</v>
      </c>
      <c r="Q371" s="9">
        <v>3</v>
      </c>
      <c r="R371" s="9">
        <v>1</v>
      </c>
      <c r="S371" s="9">
        <v>8</v>
      </c>
      <c r="T371" s="9" t="s">
        <v>32</v>
      </c>
      <c r="U371" s="9">
        <v>11002</v>
      </c>
      <c r="V371" s="9">
        <v>11002</v>
      </c>
      <c r="W371" s="9" t="s">
        <v>5019</v>
      </c>
      <c r="X371" s="9" t="s">
        <v>4985</v>
      </c>
      <c r="Y371" s="9"/>
      <c r="Z371" s="9" t="s">
        <v>4980</v>
      </c>
      <c r="AA371" s="9" t="s">
        <v>4989</v>
      </c>
      <c r="AB371" s="9"/>
      <c r="AC371" s="9" t="s">
        <v>5006</v>
      </c>
      <c r="AD371" s="10"/>
      <c r="AE371" s="20" t="str">
        <f>VLOOKUP(E371,'FILIAIS PETZ'!A:Q,17,0)</f>
        <v>SP3</v>
      </c>
      <c r="AF371" s="20" t="str">
        <f>VLOOKUP(E371,'FILIAIS PETZ'!A:Q,3,0)</f>
        <v>FELICIO</v>
      </c>
      <c r="AG371" s="20" t="str">
        <f>VLOOKUP(E371,'FILIAIS PETZ'!A:Q,2,0)</f>
        <v>R3</v>
      </c>
      <c r="AH371" s="75">
        <v>400</v>
      </c>
      <c r="AI371" s="68" t="s">
        <v>9208</v>
      </c>
      <c r="AJ371" s="43" t="str">
        <f>VLOOKUP(E371,'FILIAIS PETZ'!$A$2:$K$2000,11,0)</f>
        <v>18.328.118/0229-35</v>
      </c>
      <c r="AK371" s="44" t="s">
        <v>9061</v>
      </c>
    </row>
    <row r="372" spans="1:37" s="15" customFormat="1" ht="15" customHeight="1" thickBot="1" x14ac:dyDescent="0.25">
      <c r="A372" s="9">
        <v>814725</v>
      </c>
      <c r="B372" s="18">
        <f>VLOOKUP(C372,FORNECEDORES!D:E,2,0)</f>
        <v>530375</v>
      </c>
      <c r="C372" s="19" t="str">
        <f>VLOOKUP(D372,FORNECEDORES!A:D,4,0)</f>
        <v>23.080.842/0001-04</v>
      </c>
      <c r="D372" s="17" t="s">
        <v>4370</v>
      </c>
      <c r="E372" s="20" t="str">
        <f t="shared" si="27"/>
        <v>04 0247</v>
      </c>
      <c r="F372" s="59" t="s">
        <v>8967</v>
      </c>
      <c r="G372" s="21" t="str">
        <f>VLOOKUP(E372,'FILIAIS PETZ'!A:E,5,0)</f>
        <v>PETZ AV GOIÁS</v>
      </c>
      <c r="H372" s="20" t="str">
        <f>VLOOKUP(E372,'FILIAIS PETZ'!A:D,4,0)</f>
        <v>AVGO-SP</v>
      </c>
      <c r="I372" s="46">
        <v>45279</v>
      </c>
      <c r="J372" s="9">
        <v>814725</v>
      </c>
      <c r="K372" s="9" t="s">
        <v>9035</v>
      </c>
      <c r="L372" s="29" t="s">
        <v>9214</v>
      </c>
      <c r="M372" s="46">
        <v>45297</v>
      </c>
      <c r="N372" s="46">
        <v>45322</v>
      </c>
      <c r="O372" s="46">
        <v>45301</v>
      </c>
      <c r="P372" s="29" t="s">
        <v>4990</v>
      </c>
      <c r="Q372" s="9">
        <v>3</v>
      </c>
      <c r="R372" s="9">
        <v>1</v>
      </c>
      <c r="S372" s="9">
        <v>8</v>
      </c>
      <c r="T372" s="9" t="s">
        <v>32</v>
      </c>
      <c r="U372" s="9">
        <v>11002</v>
      </c>
      <c r="V372" s="9">
        <v>11002</v>
      </c>
      <c r="W372" s="9" t="s">
        <v>5019</v>
      </c>
      <c r="X372" s="9" t="s">
        <v>4985</v>
      </c>
      <c r="Y372" s="9"/>
      <c r="Z372" s="9" t="s">
        <v>4980</v>
      </c>
      <c r="AA372" s="9" t="s">
        <v>4989</v>
      </c>
      <c r="AB372" s="9"/>
      <c r="AC372" s="9" t="s">
        <v>5006</v>
      </c>
      <c r="AD372" s="10"/>
      <c r="AE372" s="20" t="str">
        <f>VLOOKUP(E372,'FILIAIS PETZ'!A:Q,17,0)</f>
        <v>SP3</v>
      </c>
      <c r="AF372" s="20" t="str">
        <f>VLOOKUP(E372,'FILIAIS PETZ'!A:Q,3,0)</f>
        <v>FELICIO</v>
      </c>
      <c r="AG372" s="20" t="str">
        <f>VLOOKUP(E372,'FILIAIS PETZ'!A:Q,2,0)</f>
        <v>R3</v>
      </c>
      <c r="AH372" s="75">
        <v>250</v>
      </c>
      <c r="AI372" s="68" t="s">
        <v>9208</v>
      </c>
      <c r="AJ372" s="43" t="str">
        <f>VLOOKUP(E372,'FILIAIS PETZ'!$A$2:$K$2000,11,0)</f>
        <v>18.328.118/0236-64</v>
      </c>
      <c r="AK372" s="44" t="s">
        <v>9093</v>
      </c>
    </row>
    <row r="373" spans="1:37" s="15" customFormat="1" ht="15" customHeight="1" thickBot="1" x14ac:dyDescent="0.25">
      <c r="A373" s="9">
        <v>814728</v>
      </c>
      <c r="B373" s="18">
        <f>VLOOKUP(C373,FORNECEDORES!D:E,2,0)</f>
        <v>530375</v>
      </c>
      <c r="C373" s="19" t="str">
        <f>VLOOKUP(D373,FORNECEDORES!A:D,4,0)</f>
        <v>23.080.842/0001-04</v>
      </c>
      <c r="D373" s="17" t="s">
        <v>4370</v>
      </c>
      <c r="E373" s="20" t="str">
        <f t="shared" si="27"/>
        <v>04 0116</v>
      </c>
      <c r="F373" s="59" t="s">
        <v>8970</v>
      </c>
      <c r="G373" s="21" t="str">
        <f>VLOOKUP(E373,'FILIAIS PETZ'!A:E,5,0)</f>
        <v>PETZ SANTO ANDRE DOM PEDRO</v>
      </c>
      <c r="H373" s="20" t="str">
        <f>VLOOKUP(E373,'FILIAIS PETZ'!A:D,4,0)</f>
        <v>SADP-SP</v>
      </c>
      <c r="I373" s="46">
        <v>45279</v>
      </c>
      <c r="J373" s="9">
        <v>814728</v>
      </c>
      <c r="K373" s="9" t="s">
        <v>9035</v>
      </c>
      <c r="L373" s="29" t="s">
        <v>9215</v>
      </c>
      <c r="M373" s="46">
        <v>45297</v>
      </c>
      <c r="N373" s="46">
        <v>45322</v>
      </c>
      <c r="O373" s="46">
        <v>45301</v>
      </c>
      <c r="P373" s="29" t="s">
        <v>4990</v>
      </c>
      <c r="Q373" s="9">
        <v>3</v>
      </c>
      <c r="R373" s="9">
        <v>1</v>
      </c>
      <c r="S373" s="9">
        <v>8</v>
      </c>
      <c r="T373" s="9" t="s">
        <v>32</v>
      </c>
      <c r="U373" s="9">
        <v>11002</v>
      </c>
      <c r="V373" s="9">
        <v>11002</v>
      </c>
      <c r="W373" s="9" t="s">
        <v>5019</v>
      </c>
      <c r="X373" s="9" t="s">
        <v>4985</v>
      </c>
      <c r="Y373" s="9"/>
      <c r="Z373" s="9" t="s">
        <v>4980</v>
      </c>
      <c r="AA373" s="9" t="s">
        <v>4989</v>
      </c>
      <c r="AB373" s="9"/>
      <c r="AC373" s="9" t="s">
        <v>5006</v>
      </c>
      <c r="AD373" s="10"/>
      <c r="AE373" s="20" t="str">
        <f>VLOOKUP(E373,'FILIAIS PETZ'!A:Q,17,0)</f>
        <v>SP3</v>
      </c>
      <c r="AF373" s="20" t="str">
        <f>VLOOKUP(E373,'FILIAIS PETZ'!A:Q,3,0)</f>
        <v>FELICIO</v>
      </c>
      <c r="AG373" s="20" t="str">
        <f>VLOOKUP(E373,'FILIAIS PETZ'!A:Q,2,0)</f>
        <v>R3</v>
      </c>
      <c r="AH373" s="75">
        <v>230</v>
      </c>
      <c r="AI373" s="68" t="s">
        <v>9208</v>
      </c>
      <c r="AJ373" s="43">
        <f>VLOOKUP(E373,'FILIAIS PETZ'!$A$2:$K$2000,11,0)</f>
        <v>18328118011062</v>
      </c>
      <c r="AK373" s="44">
        <v>18328118011062</v>
      </c>
    </row>
    <row r="374" spans="1:37" s="15" customFormat="1" ht="15" customHeight="1" thickBot="1" x14ac:dyDescent="0.25">
      <c r="A374" s="9">
        <v>814730</v>
      </c>
      <c r="B374" s="18">
        <f>VLOOKUP(C374,FORNECEDORES!D:E,2,0)</f>
        <v>530375</v>
      </c>
      <c r="C374" s="19" t="str">
        <f>VLOOKUP(D374,FORNECEDORES!A:D,4,0)</f>
        <v>23.080.842/0001-04</v>
      </c>
      <c r="D374" s="17" t="s">
        <v>4370</v>
      </c>
      <c r="E374" s="20" t="str">
        <f t="shared" si="27"/>
        <v>04 0069</v>
      </c>
      <c r="F374" s="59" t="s">
        <v>8968</v>
      </c>
      <c r="G374" s="21" t="str">
        <f>VLOOKUP(E374,'FILIAIS PETZ'!A:E,5,0)</f>
        <v>PETZ GIOVANNI PIRELLI</v>
      </c>
      <c r="H374" s="20" t="str">
        <f>VLOOKUP(E374,'FILIAIS PETZ'!A:D,4,0)</f>
        <v>GPIR-SP</v>
      </c>
      <c r="I374" s="46">
        <v>45279</v>
      </c>
      <c r="J374" s="9">
        <v>814730</v>
      </c>
      <c r="K374" s="9" t="s">
        <v>9035</v>
      </c>
      <c r="L374" s="29" t="s">
        <v>9216</v>
      </c>
      <c r="M374" s="46">
        <v>45340</v>
      </c>
      <c r="N374" s="46">
        <v>45406</v>
      </c>
      <c r="O374" s="46">
        <v>45385</v>
      </c>
      <c r="P374" s="29" t="s">
        <v>4990</v>
      </c>
      <c r="Q374" s="9">
        <v>3</v>
      </c>
      <c r="R374" s="9">
        <v>1</v>
      </c>
      <c r="S374" s="9">
        <v>8</v>
      </c>
      <c r="T374" s="9" t="s">
        <v>32</v>
      </c>
      <c r="U374" s="9">
        <v>11002</v>
      </c>
      <c r="V374" s="9">
        <v>11002</v>
      </c>
      <c r="W374" s="9" t="s">
        <v>5019</v>
      </c>
      <c r="X374" s="9" t="s">
        <v>4985</v>
      </c>
      <c r="Y374" s="9"/>
      <c r="Z374" s="9" t="s">
        <v>4980</v>
      </c>
      <c r="AA374" s="9" t="s">
        <v>4989</v>
      </c>
      <c r="AB374" s="9"/>
      <c r="AC374" s="9" t="s">
        <v>5006</v>
      </c>
      <c r="AD374" s="10"/>
      <c r="AE374" s="20" t="str">
        <f>VLOOKUP(E374,'FILIAIS PETZ'!A:Q,17,0)</f>
        <v>SP3</v>
      </c>
      <c r="AF374" s="20" t="str">
        <f>VLOOKUP(E374,'FILIAIS PETZ'!A:Q,3,0)</f>
        <v>FELICIO</v>
      </c>
      <c r="AG374" s="20" t="str">
        <f>VLOOKUP(E374,'FILIAIS PETZ'!A:Q,2,0)</f>
        <v>R3</v>
      </c>
      <c r="AH374" s="75">
        <v>440</v>
      </c>
      <c r="AI374" s="68" t="s">
        <v>9208</v>
      </c>
      <c r="AJ374" s="43">
        <f>VLOOKUP(E374,'FILIAIS PETZ'!$A$2:$K$2000,11,0)</f>
        <v>18328118006905</v>
      </c>
      <c r="AK374" s="44">
        <v>18328118006905</v>
      </c>
    </row>
    <row r="375" spans="1:37" s="15" customFormat="1" ht="15" customHeight="1" thickBot="1" x14ac:dyDescent="0.25">
      <c r="A375" s="9">
        <v>814734</v>
      </c>
      <c r="B375" s="18">
        <f>VLOOKUP(C375,FORNECEDORES!D:E,2,0)</f>
        <v>530375</v>
      </c>
      <c r="C375" s="19" t="str">
        <f>VLOOKUP(D375,FORNECEDORES!A:D,4,0)</f>
        <v>23.080.842/0001-04</v>
      </c>
      <c r="D375" s="17" t="s">
        <v>4370</v>
      </c>
      <c r="E375" s="20" t="str">
        <f t="shared" si="27"/>
        <v>04 0003</v>
      </c>
      <c r="F375" s="59" t="s">
        <v>8971</v>
      </c>
      <c r="G375" s="21" t="str">
        <f>VLOOKUP(E375,'FILIAIS PETZ'!A:E,5,0)</f>
        <v>PETZ SAO BERNARDO</v>
      </c>
      <c r="H375" s="20" t="str">
        <f>VLOOKUP(E375,'FILIAIS PETZ'!A:D,4,0)</f>
        <v>SBCA-SP</v>
      </c>
      <c r="I375" s="46">
        <v>45279</v>
      </c>
      <c r="J375" s="9">
        <v>814734</v>
      </c>
      <c r="K375" s="9" t="s">
        <v>9035</v>
      </c>
      <c r="L375" s="29" t="s">
        <v>9217</v>
      </c>
      <c r="M375" s="46">
        <v>45297</v>
      </c>
      <c r="N375" s="46">
        <v>45322</v>
      </c>
      <c r="O375" s="46">
        <v>45301</v>
      </c>
      <c r="P375" s="29" t="s">
        <v>4990</v>
      </c>
      <c r="Q375" s="9">
        <v>3</v>
      </c>
      <c r="R375" s="9">
        <v>1</v>
      </c>
      <c r="S375" s="9">
        <v>8</v>
      </c>
      <c r="T375" s="9" t="s">
        <v>32</v>
      </c>
      <c r="U375" s="9">
        <v>11002</v>
      </c>
      <c r="V375" s="9">
        <v>11002</v>
      </c>
      <c r="W375" s="9" t="s">
        <v>5019</v>
      </c>
      <c r="X375" s="9" t="s">
        <v>4985</v>
      </c>
      <c r="Y375" s="9"/>
      <c r="Z375" s="9" t="s">
        <v>4980</v>
      </c>
      <c r="AA375" s="9" t="s">
        <v>4989</v>
      </c>
      <c r="AB375" s="9"/>
      <c r="AC375" s="9" t="s">
        <v>5006</v>
      </c>
      <c r="AD375" s="10"/>
      <c r="AE375" s="20" t="str">
        <f>VLOOKUP(E375,'FILIAIS PETZ'!A:Q,17,0)</f>
        <v>SP3</v>
      </c>
      <c r="AF375" s="20" t="str">
        <f>VLOOKUP(E375,'FILIAIS PETZ'!A:Q,3,0)</f>
        <v>FELICIO</v>
      </c>
      <c r="AG375" s="20" t="str">
        <f>VLOOKUP(E375,'FILIAIS PETZ'!A:Q,2,0)</f>
        <v>R3</v>
      </c>
      <c r="AH375" s="75">
        <v>470</v>
      </c>
      <c r="AI375" s="68" t="s">
        <v>9208</v>
      </c>
      <c r="AJ375" s="43">
        <f>VLOOKUP(E375,'FILIAIS PETZ'!$A$2:$K$2000,11,0)</f>
        <v>18328118002152</v>
      </c>
      <c r="AK375" s="44">
        <v>18328118002152</v>
      </c>
    </row>
    <row r="376" spans="1:37" s="15" customFormat="1" ht="15" customHeight="1" thickBot="1" x14ac:dyDescent="0.25">
      <c r="A376" s="9">
        <v>814760</v>
      </c>
      <c r="B376" s="18">
        <f>VLOOKUP(C376,FORNECEDORES!D:E,2,0)</f>
        <v>40460</v>
      </c>
      <c r="C376" s="19" t="str">
        <f>VLOOKUP(D376,FORNECEDORES!A:D,4,0)</f>
        <v>30.515.748/0001-98</v>
      </c>
      <c r="D376" s="17" t="s">
        <v>2732</v>
      </c>
      <c r="E376" s="20" t="str">
        <f t="shared" si="27"/>
        <v>04 0181</v>
      </c>
      <c r="F376" s="59" t="s">
        <v>8969</v>
      </c>
      <c r="G376" s="21" t="str">
        <f>VLOOKUP(E376,'FILIAIS PETZ'!A:E,5,0)</f>
        <v>PETZ MAUA SHOPPING</v>
      </c>
      <c r="H376" s="20" t="str">
        <f>VLOOKUP(E376,'FILIAIS PETZ'!A:D,4,0)</f>
        <v>MAUA-SP</v>
      </c>
      <c r="I376" s="46">
        <v>45279</v>
      </c>
      <c r="J376" s="9">
        <v>814760</v>
      </c>
      <c r="K376" s="9" t="s">
        <v>9035</v>
      </c>
      <c r="L376" s="29" t="s">
        <v>6819</v>
      </c>
      <c r="M376" s="46">
        <v>45296</v>
      </c>
      <c r="N376" s="46">
        <v>45322</v>
      </c>
      <c r="O376" s="46">
        <v>45301</v>
      </c>
      <c r="P376" s="29" t="s">
        <v>4990</v>
      </c>
      <c r="Q376" s="9">
        <v>3</v>
      </c>
      <c r="R376" s="9">
        <v>1</v>
      </c>
      <c r="S376" s="9">
        <v>8</v>
      </c>
      <c r="T376" s="9" t="s">
        <v>32</v>
      </c>
      <c r="U376" s="9">
        <v>11002</v>
      </c>
      <c r="V376" s="9">
        <v>11002</v>
      </c>
      <c r="W376" s="9" t="s">
        <v>5034</v>
      </c>
      <c r="X376" s="9" t="s">
        <v>4985</v>
      </c>
      <c r="Y376" s="9"/>
      <c r="Z376" s="9" t="s">
        <v>4993</v>
      </c>
      <c r="AA376" s="9" t="s">
        <v>5013</v>
      </c>
      <c r="AB376" s="9"/>
      <c r="AC376" s="9" t="s">
        <v>5006</v>
      </c>
      <c r="AD376" s="10"/>
      <c r="AE376" s="20" t="str">
        <f>VLOOKUP(E376,'FILIAIS PETZ'!A:Q,17,0)</f>
        <v>SP3</v>
      </c>
      <c r="AF376" s="20" t="str">
        <f>VLOOKUP(E376,'FILIAIS PETZ'!A:Q,3,0)</f>
        <v>FELICIO</v>
      </c>
      <c r="AG376" s="20" t="str">
        <f>VLOOKUP(E376,'FILIAIS PETZ'!A:Q,2,0)</f>
        <v>R3</v>
      </c>
      <c r="AH376" s="75">
        <v>380</v>
      </c>
      <c r="AI376" s="68" t="s">
        <v>9218</v>
      </c>
      <c r="AJ376" s="43">
        <f>VLOOKUP(E376,'FILIAIS PETZ'!$A$2:$K$2000,11,0)</f>
        <v>18328118016617</v>
      </c>
      <c r="AK376" s="44">
        <v>18328118016617</v>
      </c>
    </row>
    <row r="377" spans="1:37" s="15" customFormat="1" ht="15" customHeight="1" thickBot="1" x14ac:dyDescent="0.25">
      <c r="A377" s="9">
        <v>814765</v>
      </c>
      <c r="B377" s="18">
        <f>VLOOKUP(C377,FORNECEDORES!D:E,2,0)</f>
        <v>40460</v>
      </c>
      <c r="C377" s="19" t="str">
        <f>VLOOKUP(D377,FORNECEDORES!A:D,4,0)</f>
        <v>30.515.748/0001-98</v>
      </c>
      <c r="D377" s="17" t="s">
        <v>2732</v>
      </c>
      <c r="E377" s="20" t="str">
        <f t="shared" si="27"/>
        <v>04 0044</v>
      </c>
      <c r="F377" s="59" t="s">
        <v>8974</v>
      </c>
      <c r="G377" s="21" t="str">
        <f>VLOOKUP(E377,'FILIAIS PETZ'!A:E,5,0)</f>
        <v>PETZ SANTO ANDRE</v>
      </c>
      <c r="H377" s="20" t="str">
        <f>VLOOKUP(E377,'FILIAIS PETZ'!A:D,4,0)</f>
        <v>STAD-SP</v>
      </c>
      <c r="I377" s="46">
        <v>45279</v>
      </c>
      <c r="J377" s="9">
        <v>814765</v>
      </c>
      <c r="K377" s="9" t="s">
        <v>9035</v>
      </c>
      <c r="L377" s="29" t="s">
        <v>6820</v>
      </c>
      <c r="M377" s="46">
        <v>45296</v>
      </c>
      <c r="N377" s="46">
        <v>45322</v>
      </c>
      <c r="O377" s="46">
        <v>45301</v>
      </c>
      <c r="P377" s="29" t="s">
        <v>4990</v>
      </c>
      <c r="Q377" s="9">
        <v>3</v>
      </c>
      <c r="R377" s="9">
        <v>1</v>
      </c>
      <c r="S377" s="9">
        <v>8</v>
      </c>
      <c r="T377" s="9" t="s">
        <v>32</v>
      </c>
      <c r="U377" s="9">
        <v>11002</v>
      </c>
      <c r="V377" s="9">
        <v>11002</v>
      </c>
      <c r="W377" s="9" t="s">
        <v>5024</v>
      </c>
      <c r="X377" s="9" t="s">
        <v>4985</v>
      </c>
      <c r="Y377" s="9"/>
      <c r="Z377" s="9" t="s">
        <v>4993</v>
      </c>
      <c r="AA377" s="9" t="s">
        <v>5013</v>
      </c>
      <c r="AB377" s="9"/>
      <c r="AC377" s="9" t="s">
        <v>5006</v>
      </c>
      <c r="AD377" s="10"/>
      <c r="AE377" s="20" t="str">
        <f>VLOOKUP(E377,'FILIAIS PETZ'!A:Q,17,0)</f>
        <v>SP3</v>
      </c>
      <c r="AF377" s="20" t="str">
        <f>VLOOKUP(E377,'FILIAIS PETZ'!A:Q,3,0)</f>
        <v>FELICIO</v>
      </c>
      <c r="AG377" s="20" t="str">
        <f>VLOOKUP(E377,'FILIAIS PETZ'!A:Q,2,0)</f>
        <v>R3</v>
      </c>
      <c r="AH377" s="75">
        <v>2325.9299999999998</v>
      </c>
      <c r="AI377" s="68" t="s">
        <v>9219</v>
      </c>
      <c r="AJ377" s="43">
        <f>VLOOKUP(E377,'FILIAIS PETZ'!$A$2:$K$2000,11,0)</f>
        <v>18328118004600</v>
      </c>
      <c r="AK377" s="44">
        <v>18328118004600</v>
      </c>
    </row>
    <row r="378" spans="1:37" s="15" customFormat="1" ht="15" customHeight="1" thickBot="1" x14ac:dyDescent="0.25">
      <c r="A378" s="9">
        <v>814780</v>
      </c>
      <c r="B378" s="18">
        <f>VLOOKUP(C378,FORNECEDORES!D:E,2,0)</f>
        <v>631374</v>
      </c>
      <c r="C378" s="19" t="str">
        <f>VLOOKUP(D378,FORNECEDORES!A:D,4,0)</f>
        <v>30.777.868/0001-63</v>
      </c>
      <c r="D378" s="17" t="s">
        <v>4729</v>
      </c>
      <c r="E378" s="20" t="str">
        <f t="shared" si="27"/>
        <v>04 0138</v>
      </c>
      <c r="F378" s="59" t="s">
        <v>8627</v>
      </c>
      <c r="G378" s="21" t="str">
        <f>VLOOKUP(E378,'FILIAIS PETZ'!A:E,5,0)</f>
        <v>PETZ JOÃO FIRMINO</v>
      </c>
      <c r="H378" s="20" t="str">
        <f>VLOOKUP(E378,'FILIAIS PETZ'!A:D,4,0)</f>
        <v>JFIR-SP</v>
      </c>
      <c r="I378" s="46">
        <v>45279</v>
      </c>
      <c r="J378" s="9">
        <v>814780</v>
      </c>
      <c r="K378" s="9" t="s">
        <v>9035</v>
      </c>
      <c r="L378" s="29" t="s">
        <v>7867</v>
      </c>
      <c r="M378" s="46">
        <v>45299</v>
      </c>
      <c r="N378" s="46">
        <v>45322</v>
      </c>
      <c r="O378" s="46">
        <v>45301</v>
      </c>
      <c r="P378" s="29" t="s">
        <v>4982</v>
      </c>
      <c r="Q378" s="9">
        <v>3</v>
      </c>
      <c r="R378" s="9">
        <v>1</v>
      </c>
      <c r="S378" s="9">
        <v>8</v>
      </c>
      <c r="T378" s="9" t="s">
        <v>32</v>
      </c>
      <c r="U378" s="9">
        <v>11002</v>
      </c>
      <c r="V378" s="9">
        <v>11002</v>
      </c>
      <c r="W378" s="9" t="s">
        <v>5024</v>
      </c>
      <c r="X378" s="9" t="s">
        <v>4985</v>
      </c>
      <c r="Y378" s="9"/>
      <c r="Z378" s="9" t="s">
        <v>5020</v>
      </c>
      <c r="AA378" s="9" t="s">
        <v>5013</v>
      </c>
      <c r="AB378" s="9"/>
      <c r="AC378" s="9" t="s">
        <v>4988</v>
      </c>
      <c r="AD378" s="10" t="s">
        <v>5020</v>
      </c>
      <c r="AE378" s="20" t="str">
        <f>VLOOKUP(E378,'FILIAIS PETZ'!A:Q,17,0)</f>
        <v>SP3</v>
      </c>
      <c r="AF378" s="20" t="str">
        <f>VLOOKUP(E378,'FILIAIS PETZ'!A:Q,3,0)</f>
        <v>FELICIO</v>
      </c>
      <c r="AG378" s="20" t="str">
        <f>VLOOKUP(E378,'FILIAIS PETZ'!A:Q,2,0)</f>
        <v>R3</v>
      </c>
      <c r="AH378" s="75">
        <v>3703</v>
      </c>
      <c r="AI378" s="68" t="s">
        <v>9221</v>
      </c>
      <c r="AJ378" s="43">
        <f>VLOOKUP(E378,'FILIAIS PETZ'!$A$2:$K$2000,11,0)</f>
        <v>18328118012972</v>
      </c>
      <c r="AK378" s="44">
        <v>18328118012972</v>
      </c>
    </row>
    <row r="379" spans="1:37" s="15" customFormat="1" ht="15" customHeight="1" thickBot="1" x14ac:dyDescent="0.25">
      <c r="A379" s="9">
        <v>814787</v>
      </c>
      <c r="B379" s="18" t="e">
        <f>VLOOKUP(C379,FORNECEDORES!D:E,2,0)</f>
        <v>#N/A</v>
      </c>
      <c r="C379" s="19" t="e">
        <f>VLOOKUP(D379,FORNECEDORES!A:D,4,0)</f>
        <v>#N/A</v>
      </c>
      <c r="D379" s="17" t="s">
        <v>9222</v>
      </c>
      <c r="E379" s="20" t="str">
        <f t="shared" si="27"/>
        <v>04 0011</v>
      </c>
      <c r="F379" s="59" t="s">
        <v>8976</v>
      </c>
      <c r="G379" s="21" t="str">
        <f>VLOOKUP(E379,'FILIAIS PETZ'!A:E,5,0)</f>
        <v>PETZ AUGUSTA</v>
      </c>
      <c r="H379" s="20" t="str">
        <f>VLOOKUP(E379,'FILIAIS PETZ'!A:D,4,0)</f>
        <v>AUGT-SP</v>
      </c>
      <c r="I379" s="46">
        <v>45279</v>
      </c>
      <c r="J379" s="9">
        <v>814787</v>
      </c>
      <c r="K379" s="9" t="s">
        <v>9035</v>
      </c>
      <c r="L379" s="29" t="s">
        <v>9223</v>
      </c>
      <c r="M379" s="46">
        <v>45257</v>
      </c>
      <c r="N379" s="46">
        <v>45315</v>
      </c>
      <c r="O379" s="46">
        <v>45296</v>
      </c>
      <c r="P379" s="29" t="s">
        <v>4990</v>
      </c>
      <c r="Q379" s="9">
        <v>3</v>
      </c>
      <c r="R379" s="9">
        <v>1</v>
      </c>
      <c r="S379" s="9">
        <v>8</v>
      </c>
      <c r="T379" s="9" t="s">
        <v>32</v>
      </c>
      <c r="U379" s="9">
        <v>11002</v>
      </c>
      <c r="V379" s="9">
        <v>11002</v>
      </c>
      <c r="W379" s="9" t="s">
        <v>4984</v>
      </c>
      <c r="X379" s="9" t="s">
        <v>4996</v>
      </c>
      <c r="Y379" s="9"/>
      <c r="Z379" s="9" t="s">
        <v>4997</v>
      </c>
      <c r="AA379" s="9" t="s">
        <v>5097</v>
      </c>
      <c r="AB379" s="9"/>
      <c r="AC379" s="9" t="s">
        <v>5006</v>
      </c>
      <c r="AD379" s="10"/>
      <c r="AE379" s="20" t="str">
        <f>VLOOKUP(E379,'FILIAIS PETZ'!A:Q,17,0)</f>
        <v>SP2</v>
      </c>
      <c r="AF379" s="20" t="str">
        <f>VLOOKUP(E379,'FILIAIS PETZ'!A:Q,3,0)</f>
        <v>FELICIO</v>
      </c>
      <c r="AG379" s="20" t="str">
        <f>VLOOKUP(E379,'FILIAIS PETZ'!A:Q,2,0)</f>
        <v>R3</v>
      </c>
      <c r="AH379" s="75">
        <v>2160</v>
      </c>
      <c r="AI379" s="68" t="s">
        <v>9224</v>
      </c>
      <c r="AJ379" s="43">
        <f>VLOOKUP(E379,'FILIAIS PETZ'!$A$2:$K$2000,11,0)</f>
        <v>18328118001776</v>
      </c>
      <c r="AK379" s="44">
        <v>18328118001776</v>
      </c>
    </row>
    <row r="380" spans="1:37" s="15" customFormat="1" ht="15" customHeight="1" thickBot="1" x14ac:dyDescent="0.25">
      <c r="A380" s="9">
        <v>815037</v>
      </c>
      <c r="B380" s="18">
        <f>VLOOKUP(C380,FORNECEDORES!D:E,2,0)</f>
        <v>315303</v>
      </c>
      <c r="C380" s="19" t="str">
        <f>VLOOKUP(D380,FORNECEDORES!A:D,4,0)</f>
        <v>46.594.144/0001-14</v>
      </c>
      <c r="D380" s="17" t="s">
        <v>3903</v>
      </c>
      <c r="E380" s="20" t="str">
        <f t="shared" si="27"/>
        <v>04 0011</v>
      </c>
      <c r="F380" s="59" t="s">
        <v>8976</v>
      </c>
      <c r="G380" s="21" t="str">
        <f>VLOOKUP(E380,'FILIAIS PETZ'!A:E,5,0)</f>
        <v>PETZ AUGUSTA</v>
      </c>
      <c r="H380" s="20" t="str">
        <f>VLOOKUP(E380,'FILIAIS PETZ'!A:D,4,0)</f>
        <v>AUGT-SP</v>
      </c>
      <c r="I380" s="46">
        <v>45279</v>
      </c>
      <c r="J380" s="9">
        <v>815037</v>
      </c>
      <c r="K380" s="9" t="s">
        <v>9035</v>
      </c>
      <c r="L380" s="29" t="s">
        <v>9225</v>
      </c>
      <c r="M380" s="46">
        <v>45306</v>
      </c>
      <c r="N380" s="46">
        <v>45322</v>
      </c>
      <c r="O380" s="46">
        <v>45307</v>
      </c>
      <c r="P380" s="29" t="s">
        <v>4990</v>
      </c>
      <c r="Q380" s="9">
        <v>3</v>
      </c>
      <c r="R380" s="9">
        <v>1</v>
      </c>
      <c r="S380" s="9">
        <v>8</v>
      </c>
      <c r="T380" s="9" t="s">
        <v>32</v>
      </c>
      <c r="U380" s="9">
        <v>11002</v>
      </c>
      <c r="V380" s="9">
        <v>11002</v>
      </c>
      <c r="W380" s="9" t="s">
        <v>4984</v>
      </c>
      <c r="X380" s="9" t="s">
        <v>4985</v>
      </c>
      <c r="Y380" s="9"/>
      <c r="Z380" s="9" t="s">
        <v>4997</v>
      </c>
      <c r="AA380" s="9" t="s">
        <v>5022</v>
      </c>
      <c r="AB380" s="9"/>
      <c r="AC380" s="9" t="s">
        <v>5006</v>
      </c>
      <c r="AD380" s="10"/>
      <c r="AE380" s="20" t="str">
        <f>VLOOKUP(E380,'FILIAIS PETZ'!A:Q,17,0)</f>
        <v>SP2</v>
      </c>
      <c r="AF380" s="20" t="str">
        <f>VLOOKUP(E380,'FILIAIS PETZ'!A:Q,3,0)</f>
        <v>FELICIO</v>
      </c>
      <c r="AG380" s="20" t="str">
        <f>VLOOKUP(E380,'FILIAIS PETZ'!A:Q,2,0)</f>
        <v>R3</v>
      </c>
      <c r="AH380" s="75">
        <v>1750</v>
      </c>
      <c r="AI380" s="68" t="s">
        <v>9226</v>
      </c>
      <c r="AJ380" s="43">
        <f>VLOOKUP(E380,'FILIAIS PETZ'!$A$2:$K$2000,11,0)</f>
        <v>18328118001776</v>
      </c>
      <c r="AK380" s="44">
        <v>18328118001776</v>
      </c>
    </row>
    <row r="381" spans="1:37" s="15" customFormat="1" ht="15" customHeight="1" thickBot="1" x14ac:dyDescent="0.25">
      <c r="A381" s="9">
        <f t="shared" ref="A381:A389" si="28">J381</f>
        <v>816295</v>
      </c>
      <c r="B381" s="18">
        <f>VLOOKUP(C381,FORNECEDORES!D:E,2,0)</f>
        <v>14233</v>
      </c>
      <c r="C381" s="19" t="str">
        <f>VLOOKUP(D381,FORNECEDORES!A:D,4,0)</f>
        <v>24.386.926/0001-25</v>
      </c>
      <c r="D381" s="13" t="s">
        <v>2517</v>
      </c>
      <c r="E381" s="20" t="str">
        <f t="shared" si="27"/>
        <v>04 0048</v>
      </c>
      <c r="F381" s="28" t="s">
        <v>4970</v>
      </c>
      <c r="G381" s="21" t="str">
        <f>VLOOKUP(E381,'FILIAIS PETZ'!A:E,5,0)</f>
        <v>PETZ BRASILIA EPIA</v>
      </c>
      <c r="H381" s="20" t="str">
        <f>VLOOKUP(E381,'FILIAIS PETZ'!A:D,4,0)</f>
        <v>EPIA-DF</v>
      </c>
      <c r="I381" s="46">
        <v>45281</v>
      </c>
      <c r="J381" s="10">
        <v>816295</v>
      </c>
      <c r="K381" s="10" t="s">
        <v>5181</v>
      </c>
      <c r="L381" s="28" t="s">
        <v>5575</v>
      </c>
      <c r="M381" s="46">
        <v>45308</v>
      </c>
      <c r="N381" s="46">
        <v>45343</v>
      </c>
      <c r="O381" s="46">
        <v>45321</v>
      </c>
      <c r="P381" s="28" t="s">
        <v>4990</v>
      </c>
      <c r="Q381" s="10">
        <v>3</v>
      </c>
      <c r="R381" s="10">
        <v>1</v>
      </c>
      <c r="S381" s="10" t="s">
        <v>4983</v>
      </c>
      <c r="T381" s="10" t="s">
        <v>32</v>
      </c>
      <c r="U381" s="10">
        <v>11002</v>
      </c>
      <c r="V381" s="10">
        <v>11002</v>
      </c>
      <c r="W381" s="10" t="s">
        <v>5039</v>
      </c>
      <c r="X381" s="10" t="s">
        <v>5016</v>
      </c>
      <c r="Y381" s="10"/>
      <c r="Z381" s="10" t="s">
        <v>4993</v>
      </c>
      <c r="AA381" s="10" t="s">
        <v>5040</v>
      </c>
      <c r="AB381" s="10"/>
      <c r="AC381" s="10" t="s">
        <v>5006</v>
      </c>
      <c r="AD381" s="29"/>
      <c r="AE381" s="20" t="str">
        <f>VLOOKUP(E381,'FILIAIS PETZ'!A:Q,17,0)</f>
        <v>CO-2</v>
      </c>
      <c r="AF381" s="20" t="str">
        <f>VLOOKUP(E381,'FILIAIS PETZ'!A:Q,3,0)</f>
        <v>FELICIO</v>
      </c>
      <c r="AG381" s="20" t="str">
        <f>VLOOKUP(E381,'FILIAIS PETZ'!A:Q,2,0)</f>
        <v>R3</v>
      </c>
      <c r="AH381" s="75">
        <v>520</v>
      </c>
      <c r="AI381" s="16" t="s">
        <v>5160</v>
      </c>
      <c r="AJ381" s="43">
        <f>VLOOKUP(E381,'FILIAIS PETZ'!$A$2:$K$2000,11,0)</f>
        <v>18328118004368</v>
      </c>
      <c r="AK381" s="44">
        <f t="shared" ref="AK381:AK389" si="29">AJ381</f>
        <v>18328118004368</v>
      </c>
    </row>
    <row r="382" spans="1:37" s="15" customFormat="1" ht="15" customHeight="1" thickBot="1" x14ac:dyDescent="0.25">
      <c r="A382" s="9">
        <f t="shared" si="28"/>
        <v>816296</v>
      </c>
      <c r="B382" s="18">
        <f>VLOOKUP(C382,FORNECEDORES!D:E,2,0)</f>
        <v>14233</v>
      </c>
      <c r="C382" s="19" t="str">
        <f>VLOOKUP(D382,FORNECEDORES!A:D,4,0)</f>
        <v>24.386.926/0001-25</v>
      </c>
      <c r="D382" s="13" t="s">
        <v>2517</v>
      </c>
      <c r="E382" s="20" t="str">
        <f t="shared" si="27"/>
        <v>04 0015</v>
      </c>
      <c r="F382" s="28" t="s">
        <v>4971</v>
      </c>
      <c r="G382" s="21" t="str">
        <f>VLOOKUP(E382,'FILIAIS PETZ'!A:E,5,0)</f>
        <v>PETZ BRASILIA SIA</v>
      </c>
      <c r="H382" s="20" t="str">
        <f>VLOOKUP(E382,'FILIAIS PETZ'!A:D,4,0)</f>
        <v>BSIA-DF</v>
      </c>
      <c r="I382" s="46">
        <v>45281</v>
      </c>
      <c r="J382" s="10">
        <v>816296</v>
      </c>
      <c r="K382" s="10" t="s">
        <v>5181</v>
      </c>
      <c r="L382" s="28" t="s">
        <v>5576</v>
      </c>
      <c r="M382" s="46">
        <v>45308</v>
      </c>
      <c r="N382" s="46">
        <v>45343</v>
      </c>
      <c r="O382" s="46">
        <v>45321</v>
      </c>
      <c r="P382" s="28" t="s">
        <v>4990</v>
      </c>
      <c r="Q382" s="10">
        <v>3</v>
      </c>
      <c r="R382" s="10">
        <v>1</v>
      </c>
      <c r="S382" s="10" t="s">
        <v>4983</v>
      </c>
      <c r="T382" s="10" t="s">
        <v>32</v>
      </c>
      <c r="U382" s="10">
        <v>11002</v>
      </c>
      <c r="V382" s="10">
        <v>11002</v>
      </c>
      <c r="W382" s="10" t="s">
        <v>5039</v>
      </c>
      <c r="X382" s="10" t="s">
        <v>5016</v>
      </c>
      <c r="Y382" s="10"/>
      <c r="Z382" s="10" t="s">
        <v>4993</v>
      </c>
      <c r="AA382" s="10" t="s">
        <v>5101</v>
      </c>
      <c r="AB382" s="10"/>
      <c r="AC382" s="10" t="s">
        <v>5006</v>
      </c>
      <c r="AD382" s="29"/>
      <c r="AE382" s="20" t="str">
        <f>VLOOKUP(E382,'FILIAIS PETZ'!A:Q,17,0)</f>
        <v>CO-2</v>
      </c>
      <c r="AF382" s="20" t="str">
        <f>VLOOKUP(E382,'FILIAIS PETZ'!A:Q,3,0)</f>
        <v>FELICIO</v>
      </c>
      <c r="AG382" s="20" t="str">
        <f>VLOOKUP(E382,'FILIAIS PETZ'!A:Q,2,0)</f>
        <v>R3</v>
      </c>
      <c r="AH382" s="75">
        <v>1500</v>
      </c>
      <c r="AI382" s="16" t="s">
        <v>5161</v>
      </c>
      <c r="AJ382" s="43">
        <f>VLOOKUP(E382,'FILIAIS PETZ'!$A$2:$K$2000,11,0)</f>
        <v>18328118000451</v>
      </c>
      <c r="AK382" s="44">
        <f t="shared" si="29"/>
        <v>18328118000451</v>
      </c>
    </row>
    <row r="383" spans="1:37" s="15" customFormat="1" ht="15" customHeight="1" thickBot="1" x14ac:dyDescent="0.25">
      <c r="A383" s="9">
        <f t="shared" si="28"/>
        <v>816299</v>
      </c>
      <c r="B383" s="18">
        <f>VLOOKUP(C383,FORNECEDORES!D:E,2,0)</f>
        <v>14233</v>
      </c>
      <c r="C383" s="19" t="str">
        <f>VLOOKUP(D383,FORNECEDORES!A:D,4,0)</f>
        <v>24.386.926/0001-25</v>
      </c>
      <c r="D383" s="13" t="s">
        <v>2517</v>
      </c>
      <c r="E383" s="20" t="str">
        <f t="shared" si="27"/>
        <v>04 0015</v>
      </c>
      <c r="F383" s="28" t="s">
        <v>4971</v>
      </c>
      <c r="G383" s="21" t="str">
        <f>VLOOKUP(E383,'FILIAIS PETZ'!A:E,5,0)</f>
        <v>PETZ BRASILIA SIA</v>
      </c>
      <c r="H383" s="20" t="str">
        <f>VLOOKUP(E383,'FILIAIS PETZ'!A:D,4,0)</f>
        <v>BSIA-DF</v>
      </c>
      <c r="I383" s="46">
        <v>45281</v>
      </c>
      <c r="J383" s="10">
        <v>816299</v>
      </c>
      <c r="K383" s="10" t="s">
        <v>5181</v>
      </c>
      <c r="L383" s="28" t="s">
        <v>5577</v>
      </c>
      <c r="M383" s="46">
        <v>45308</v>
      </c>
      <c r="N383" s="46">
        <v>45343</v>
      </c>
      <c r="O383" s="46">
        <v>45321</v>
      </c>
      <c r="P383" s="28" t="s">
        <v>4990</v>
      </c>
      <c r="Q383" s="10">
        <v>3</v>
      </c>
      <c r="R383" s="10">
        <v>1</v>
      </c>
      <c r="S383" s="10" t="s">
        <v>4983</v>
      </c>
      <c r="T383" s="10" t="s">
        <v>32</v>
      </c>
      <c r="U383" s="10">
        <v>11002</v>
      </c>
      <c r="V383" s="10">
        <v>11002</v>
      </c>
      <c r="W383" s="10" t="s">
        <v>5039</v>
      </c>
      <c r="X383" s="10" t="s">
        <v>5016</v>
      </c>
      <c r="Y383" s="10"/>
      <c r="Z383" s="10" t="s">
        <v>4993</v>
      </c>
      <c r="AA383" s="10" t="s">
        <v>5040</v>
      </c>
      <c r="AB383" s="10"/>
      <c r="AC383" s="10" t="s">
        <v>5006</v>
      </c>
      <c r="AD383" s="29"/>
      <c r="AE383" s="20" t="str">
        <f>VLOOKUP(E383,'FILIAIS PETZ'!A:Q,17,0)</f>
        <v>CO-2</v>
      </c>
      <c r="AF383" s="20" t="str">
        <f>VLOOKUP(E383,'FILIAIS PETZ'!A:Q,3,0)</f>
        <v>FELICIO</v>
      </c>
      <c r="AG383" s="20" t="str">
        <f>VLOOKUP(E383,'FILIAIS PETZ'!A:Q,2,0)</f>
        <v>R3</v>
      </c>
      <c r="AH383" s="75">
        <v>600</v>
      </c>
      <c r="AI383" s="16" t="s">
        <v>5162</v>
      </c>
      <c r="AJ383" s="43">
        <f>VLOOKUP(E383,'FILIAIS PETZ'!$A$2:$K$2000,11,0)</f>
        <v>18328118000451</v>
      </c>
      <c r="AK383" s="44">
        <f t="shared" si="29"/>
        <v>18328118000451</v>
      </c>
    </row>
    <row r="384" spans="1:37" s="15" customFormat="1" ht="15" customHeight="1" thickBot="1" x14ac:dyDescent="0.25">
      <c r="A384" s="9">
        <f t="shared" si="28"/>
        <v>817706</v>
      </c>
      <c r="B384" s="18">
        <f>VLOOKUP(C384,FORNECEDORES!D:E,2,0)</f>
        <v>9057</v>
      </c>
      <c r="C384" s="19" t="str">
        <f>VLOOKUP(D384,FORNECEDORES!A:D,4,0)</f>
        <v>19.357.006/0001-49</v>
      </c>
      <c r="D384" s="13" t="s">
        <v>2290</v>
      </c>
      <c r="E384" s="20" t="str">
        <f t="shared" si="27"/>
        <v>04 0185</v>
      </c>
      <c r="F384" s="28" t="s">
        <v>4973</v>
      </c>
      <c r="G384" s="21" t="str">
        <f>VLOOKUP(E384,'FILIAIS PETZ'!A:E,5,0)</f>
        <v>PETZ AV CONTORNO (ANTIGOS DADOS DE SVLB/MG - PETZ SILVA LOBO)</v>
      </c>
      <c r="H384" s="20" t="str">
        <f>VLOOKUP(E384,'FILIAIS PETZ'!A:D,4,0)</f>
        <v>ACTN-MG</v>
      </c>
      <c r="I384" s="46">
        <v>45286</v>
      </c>
      <c r="J384" s="10">
        <v>817706</v>
      </c>
      <c r="K384" s="10" t="s">
        <v>5181</v>
      </c>
      <c r="L384" s="28" t="s">
        <v>5253</v>
      </c>
      <c r="M384" s="46">
        <v>45296</v>
      </c>
      <c r="N384" s="46">
        <v>45322</v>
      </c>
      <c r="O384" s="46">
        <v>45296</v>
      </c>
      <c r="P384" s="28" t="s">
        <v>4990</v>
      </c>
      <c r="Q384" s="10">
        <v>3</v>
      </c>
      <c r="R384" s="10">
        <v>1</v>
      </c>
      <c r="S384" s="10">
        <v>8</v>
      </c>
      <c r="T384" s="10" t="s">
        <v>32</v>
      </c>
      <c r="U384" s="10">
        <v>11002</v>
      </c>
      <c r="V384" s="10">
        <v>11002</v>
      </c>
      <c r="W384" s="10" t="s">
        <v>4984</v>
      </c>
      <c r="X384" s="10" t="s">
        <v>4985</v>
      </c>
      <c r="Y384" s="10"/>
      <c r="Z384" s="10" t="s">
        <v>4997</v>
      </c>
      <c r="AA384" s="10" t="s">
        <v>4987</v>
      </c>
      <c r="AB384" s="10"/>
      <c r="AC384" s="10" t="s">
        <v>5006</v>
      </c>
      <c r="AD384" s="29"/>
      <c r="AE384" s="20" t="str">
        <f>VLOOKUP(E384,'FILIAIS PETZ'!A:Q,17,0)</f>
        <v>MG-1</v>
      </c>
      <c r="AF384" s="20" t="str">
        <f>VLOOKUP(E384,'FILIAIS PETZ'!A:Q,3,0)</f>
        <v>FELICIO</v>
      </c>
      <c r="AG384" s="20" t="str">
        <f>VLOOKUP(E384,'FILIAIS PETZ'!A:Q,2,0)</f>
        <v>R3</v>
      </c>
      <c r="AH384" s="75">
        <v>350</v>
      </c>
      <c r="AI384" s="16" t="s">
        <v>5163</v>
      </c>
      <c r="AJ384" s="43">
        <f>VLOOKUP(E384,'FILIAIS PETZ'!$A$2:$K$2000,11,0)</f>
        <v>18328118017931</v>
      </c>
      <c r="AK384" s="44">
        <f t="shared" si="29"/>
        <v>18328118017931</v>
      </c>
    </row>
    <row r="385" spans="1:37" s="15" customFormat="1" ht="15" customHeight="1" thickBot="1" x14ac:dyDescent="0.25">
      <c r="A385" s="9">
        <f t="shared" si="28"/>
        <v>817709</v>
      </c>
      <c r="B385" s="18">
        <f>VLOOKUP(C385,FORNECEDORES!D:E,2,0)</f>
        <v>9057</v>
      </c>
      <c r="C385" s="19" t="str">
        <f>VLOOKUP(D385,FORNECEDORES!A:D,4,0)</f>
        <v>19.357.006/0001-49</v>
      </c>
      <c r="D385" s="13" t="s">
        <v>2290</v>
      </c>
      <c r="E385" s="20" t="str">
        <f t="shared" si="27"/>
        <v>04 0061</v>
      </c>
      <c r="F385" s="28" t="s">
        <v>4946</v>
      </c>
      <c r="G385" s="21" t="str">
        <f>VLOOKUP(E385,'FILIAIS PETZ'!A:E,5,0)</f>
        <v>PETZ PAMPULHA</v>
      </c>
      <c r="H385" s="20" t="str">
        <f>VLOOKUP(E385,'FILIAIS PETZ'!A:D,4,0)</f>
        <v>PAMP-MG</v>
      </c>
      <c r="I385" s="46">
        <v>45286</v>
      </c>
      <c r="J385" s="10">
        <v>817709</v>
      </c>
      <c r="K385" s="10" t="s">
        <v>5181</v>
      </c>
      <c r="L385" s="28" t="s">
        <v>5254</v>
      </c>
      <c r="M385" s="46">
        <v>45296</v>
      </c>
      <c r="N385" s="46">
        <v>45322</v>
      </c>
      <c r="O385" s="46">
        <v>45296</v>
      </c>
      <c r="P385" s="28" t="s">
        <v>4990</v>
      </c>
      <c r="Q385" s="10">
        <v>3</v>
      </c>
      <c r="R385" s="10">
        <v>1</v>
      </c>
      <c r="S385" s="10">
        <v>8</v>
      </c>
      <c r="T385" s="10" t="s">
        <v>32</v>
      </c>
      <c r="U385" s="10">
        <v>11002</v>
      </c>
      <c r="V385" s="10">
        <v>11002</v>
      </c>
      <c r="W385" s="10" t="s">
        <v>5019</v>
      </c>
      <c r="X385" s="10" t="s">
        <v>4985</v>
      </c>
      <c r="Y385" s="10"/>
      <c r="Z385" s="10" t="s">
        <v>4993</v>
      </c>
      <c r="AA385" s="10" t="s">
        <v>4987</v>
      </c>
      <c r="AB385" s="10"/>
      <c r="AC385" s="10" t="s">
        <v>5006</v>
      </c>
      <c r="AD385" s="29"/>
      <c r="AE385" s="20" t="str">
        <f>VLOOKUP(E385,'FILIAIS PETZ'!A:Q,17,0)</f>
        <v>MG-1</v>
      </c>
      <c r="AF385" s="20" t="str">
        <f>VLOOKUP(E385,'FILIAIS PETZ'!A:Q,3,0)</f>
        <v>FELICIO</v>
      </c>
      <c r="AG385" s="20" t="str">
        <f>VLOOKUP(E385,'FILIAIS PETZ'!A:Q,2,0)</f>
        <v>R3</v>
      </c>
      <c r="AH385" s="75">
        <v>570</v>
      </c>
      <c r="AI385" s="16" t="s">
        <v>5164</v>
      </c>
      <c r="AJ385" s="43">
        <f>VLOOKUP(E385,'FILIAIS PETZ'!$A$2:$K$2000,11,0)</f>
        <v>18328118006069</v>
      </c>
      <c r="AK385" s="44">
        <f t="shared" si="29"/>
        <v>18328118006069</v>
      </c>
    </row>
    <row r="386" spans="1:37" s="15" customFormat="1" ht="15" customHeight="1" thickBot="1" x14ac:dyDescent="0.25">
      <c r="A386" s="9">
        <f t="shared" si="28"/>
        <v>817712</v>
      </c>
      <c r="B386" s="18">
        <f>VLOOKUP(C386,FORNECEDORES!D:E,2,0)</f>
        <v>7736</v>
      </c>
      <c r="C386" s="19" t="str">
        <f>VLOOKUP(D386,FORNECEDORES!A:D,4,0)</f>
        <v>27.385.816/0001-37</v>
      </c>
      <c r="D386" s="13" t="s">
        <v>2591</v>
      </c>
      <c r="E386" s="20" t="str">
        <f t="shared" si="27"/>
        <v>04 0015</v>
      </c>
      <c r="F386" s="28" t="s">
        <v>4971</v>
      </c>
      <c r="G386" s="21" t="str">
        <f>VLOOKUP(E386,'FILIAIS PETZ'!A:E,5,0)</f>
        <v>PETZ BRASILIA SIA</v>
      </c>
      <c r="H386" s="20" t="str">
        <f>VLOOKUP(E386,'FILIAIS PETZ'!A:D,4,0)</f>
        <v>BSIA-DF</v>
      </c>
      <c r="I386" s="46">
        <v>45286</v>
      </c>
      <c r="J386" s="10">
        <v>817712</v>
      </c>
      <c r="K386" s="10" t="s">
        <v>5858</v>
      </c>
      <c r="L386" s="28" t="s">
        <v>6129</v>
      </c>
      <c r="M386" s="46">
        <v>45336</v>
      </c>
      <c r="N386" s="46">
        <v>45378</v>
      </c>
      <c r="O386" s="46">
        <v>45359</v>
      </c>
      <c r="P386" s="28" t="s">
        <v>4982</v>
      </c>
      <c r="Q386" s="10">
        <v>3</v>
      </c>
      <c r="R386" s="10">
        <v>1</v>
      </c>
      <c r="S386" s="10">
        <v>8</v>
      </c>
      <c r="T386" s="10" t="s">
        <v>32</v>
      </c>
      <c r="U386" s="10">
        <v>11002</v>
      </c>
      <c r="V386" s="10">
        <v>11002</v>
      </c>
      <c r="W386" s="10" t="s">
        <v>4984</v>
      </c>
      <c r="X386" s="10" t="s">
        <v>4985</v>
      </c>
      <c r="Y386" s="10"/>
      <c r="Z386" s="10" t="s">
        <v>4997</v>
      </c>
      <c r="AA386" s="10" t="s">
        <v>5022</v>
      </c>
      <c r="AB386" s="10"/>
      <c r="AC386" s="10" t="s">
        <v>4988</v>
      </c>
      <c r="AD386" s="29" t="s">
        <v>4989</v>
      </c>
      <c r="AE386" s="20" t="str">
        <f>VLOOKUP(E386,'FILIAIS PETZ'!A:Q,17,0)</f>
        <v>CO-2</v>
      </c>
      <c r="AF386" s="20" t="str">
        <f>VLOOKUP(E386,'FILIAIS PETZ'!A:Q,3,0)</f>
        <v>FELICIO</v>
      </c>
      <c r="AG386" s="20" t="str">
        <f>VLOOKUP(E386,'FILIAIS PETZ'!A:Q,2,0)</f>
        <v>R3</v>
      </c>
      <c r="AH386" s="75">
        <v>7917</v>
      </c>
      <c r="AI386" s="16" t="s">
        <v>5165</v>
      </c>
      <c r="AJ386" s="43">
        <f>VLOOKUP(E386,'FILIAIS PETZ'!$A$2:$K$2000,11,0)</f>
        <v>18328118000451</v>
      </c>
      <c r="AK386" s="44">
        <f t="shared" si="29"/>
        <v>18328118000451</v>
      </c>
    </row>
    <row r="387" spans="1:37" s="15" customFormat="1" ht="15" customHeight="1" thickBot="1" x14ac:dyDescent="0.25">
      <c r="A387" s="9">
        <f t="shared" si="28"/>
        <v>817716</v>
      </c>
      <c r="B387" s="18">
        <f>VLOOKUP(C387,FORNECEDORES!D:E,2,0)</f>
        <v>7736</v>
      </c>
      <c r="C387" s="19" t="str">
        <f>VLOOKUP(D387,FORNECEDORES!A:D,4,0)</f>
        <v>27.385.816/0001-37</v>
      </c>
      <c r="D387" s="13" t="s">
        <v>2591</v>
      </c>
      <c r="E387" s="20" t="str">
        <f t="shared" si="27"/>
        <v>04 0161</v>
      </c>
      <c r="F387" s="28" t="s">
        <v>4959</v>
      </c>
      <c r="G387" s="21" t="str">
        <f>VLOOKUP(E387,'FILIAIS PETZ'!A:E,5,0)</f>
        <v>PETZ CEILANDIA</v>
      </c>
      <c r="H387" s="20" t="str">
        <f>VLOOKUP(E387,'FILIAIS PETZ'!A:D,4,0)</f>
        <v>CDIA-DF</v>
      </c>
      <c r="I387" s="46">
        <v>45286</v>
      </c>
      <c r="J387" s="10">
        <v>817716</v>
      </c>
      <c r="K387" s="10" t="s">
        <v>5181</v>
      </c>
      <c r="L387" s="28" t="s">
        <v>5434</v>
      </c>
      <c r="M387" s="46">
        <v>45303</v>
      </c>
      <c r="N387" s="46">
        <v>45336</v>
      </c>
      <c r="O387" s="46">
        <v>45303</v>
      </c>
      <c r="P387" s="28" t="s">
        <v>4990</v>
      </c>
      <c r="Q387" s="10">
        <v>3</v>
      </c>
      <c r="R387" s="10">
        <v>1</v>
      </c>
      <c r="S387" s="10">
        <v>8</v>
      </c>
      <c r="T387" s="10" t="s">
        <v>32</v>
      </c>
      <c r="U387" s="10">
        <v>11002</v>
      </c>
      <c r="V387" s="10">
        <v>11002</v>
      </c>
      <c r="W387" s="10" t="s">
        <v>5024</v>
      </c>
      <c r="X387" s="10" t="s">
        <v>4985</v>
      </c>
      <c r="Y387" s="10"/>
      <c r="Z387" s="10" t="s">
        <v>5127</v>
      </c>
      <c r="AA387" s="10" t="s">
        <v>5013</v>
      </c>
      <c r="AB387" s="10"/>
      <c r="AC387" s="10" t="s">
        <v>5006</v>
      </c>
      <c r="AD387" s="29"/>
      <c r="AE387" s="20" t="str">
        <f>VLOOKUP(E387,'FILIAIS PETZ'!A:Q,17,0)</f>
        <v>CO-1</v>
      </c>
      <c r="AF387" s="20" t="str">
        <f>VLOOKUP(E387,'FILIAIS PETZ'!A:Q,3,0)</f>
        <v>FELICIO</v>
      </c>
      <c r="AG387" s="20" t="str">
        <f>VLOOKUP(E387,'FILIAIS PETZ'!A:Q,2,0)</f>
        <v>R3</v>
      </c>
      <c r="AH387" s="75">
        <v>1125</v>
      </c>
      <c r="AI387" s="16" t="s">
        <v>5166</v>
      </c>
      <c r="AJ387" s="43">
        <f>VLOOKUP(E387,'FILIAIS PETZ'!$A$2:$K$2000,11,0)</f>
        <v>18328118015211</v>
      </c>
      <c r="AK387" s="44">
        <f t="shared" si="29"/>
        <v>18328118015211</v>
      </c>
    </row>
    <row r="388" spans="1:37" s="15" customFormat="1" ht="15" customHeight="1" thickBot="1" x14ac:dyDescent="0.25">
      <c r="A388" s="9">
        <f t="shared" si="28"/>
        <v>817718</v>
      </c>
      <c r="B388" s="18">
        <f>VLOOKUP(C388,FORNECEDORES!D:E,2,0)</f>
        <v>7736</v>
      </c>
      <c r="C388" s="19" t="str">
        <f>VLOOKUP(D388,FORNECEDORES!A:D,4,0)</f>
        <v>27.385.816/0001-37</v>
      </c>
      <c r="D388" s="13" t="s">
        <v>2591</v>
      </c>
      <c r="E388" s="20" t="str">
        <f t="shared" si="27"/>
        <v>04 0153</v>
      </c>
      <c r="F388" s="28" t="s">
        <v>4966</v>
      </c>
      <c r="G388" s="21" t="str">
        <f>VLOOKUP(E388,'FILIAIS PETZ'!A:E,5,0)</f>
        <v>PETZ TAGUATINGA</v>
      </c>
      <c r="H388" s="20" t="str">
        <f>VLOOKUP(E388,'FILIAIS PETZ'!A:D,4,0)</f>
        <v>TGTG-DF</v>
      </c>
      <c r="I388" s="46">
        <v>45286</v>
      </c>
      <c r="J388" s="10">
        <v>817718</v>
      </c>
      <c r="K388" s="10" t="s">
        <v>5858</v>
      </c>
      <c r="L388" s="28" t="s">
        <v>6130</v>
      </c>
      <c r="M388" s="46">
        <v>45341</v>
      </c>
      <c r="N388" s="46">
        <v>45378</v>
      </c>
      <c r="O388" s="46">
        <v>45359</v>
      </c>
      <c r="P388" s="28" t="s">
        <v>4990</v>
      </c>
      <c r="Q388" s="10">
        <v>3</v>
      </c>
      <c r="R388" s="10">
        <v>1</v>
      </c>
      <c r="S388" s="10">
        <v>8</v>
      </c>
      <c r="T388" s="10" t="s">
        <v>32</v>
      </c>
      <c r="U388" s="10">
        <v>11002</v>
      </c>
      <c r="V388" s="10">
        <v>11002</v>
      </c>
      <c r="W388" s="10" t="s">
        <v>5024</v>
      </c>
      <c r="X388" s="10" t="s">
        <v>4985</v>
      </c>
      <c r="Y388" s="10"/>
      <c r="Z388" s="10" t="s">
        <v>5127</v>
      </c>
      <c r="AA388" s="10" t="s">
        <v>5013</v>
      </c>
      <c r="AB388" s="10"/>
      <c r="AC388" s="10" t="s">
        <v>5006</v>
      </c>
      <c r="AD388" s="29"/>
      <c r="AE388" s="20" t="str">
        <f>VLOOKUP(E388,'FILIAIS PETZ'!A:Q,17,0)</f>
        <v>CO-1</v>
      </c>
      <c r="AF388" s="20" t="str">
        <f>VLOOKUP(E388,'FILIAIS PETZ'!A:Q,3,0)</f>
        <v>FELICIO</v>
      </c>
      <c r="AG388" s="20" t="str">
        <f>VLOOKUP(E388,'FILIAIS PETZ'!A:Q,2,0)</f>
        <v>R3</v>
      </c>
      <c r="AH388" s="75">
        <v>480</v>
      </c>
      <c r="AI388" s="16" t="s">
        <v>5167</v>
      </c>
      <c r="AJ388" s="43">
        <f>VLOOKUP(E388,'FILIAIS PETZ'!$A$2:$K$2000,11,0)</f>
        <v>18328118014916</v>
      </c>
      <c r="AK388" s="44">
        <f t="shared" si="29"/>
        <v>18328118014916</v>
      </c>
    </row>
    <row r="389" spans="1:37" s="15" customFormat="1" ht="15" customHeight="1" thickBot="1" x14ac:dyDescent="0.25">
      <c r="A389" s="9">
        <f t="shared" si="28"/>
        <v>817730</v>
      </c>
      <c r="B389" s="18">
        <f>VLOOKUP(C389,FORNECEDORES!D:E,2,0)</f>
        <v>534461</v>
      </c>
      <c r="C389" s="19" t="str">
        <f>VLOOKUP(D389,FORNECEDORES!A:D,4,0)</f>
        <v>44.704.863/0001-15</v>
      </c>
      <c r="D389" s="13" t="s">
        <v>4401</v>
      </c>
      <c r="E389" s="20" t="str">
        <f t="shared" si="27"/>
        <v>04 0142</v>
      </c>
      <c r="F389" s="28" t="s">
        <v>4931</v>
      </c>
      <c r="G389" s="21" t="str">
        <f>VLOOKUP(E389,'FILIAIS PETZ'!A:E,5,0)</f>
        <v>PETZ MIGUEL SUTIL</v>
      </c>
      <c r="H389" s="20" t="str">
        <f>VLOOKUP(E389,'FILIAIS PETZ'!A:D,4,0)</f>
        <v>MGST-MT</v>
      </c>
      <c r="I389" s="46">
        <v>45286</v>
      </c>
      <c r="J389" s="10">
        <v>817730</v>
      </c>
      <c r="K389" s="10" t="s">
        <v>5181</v>
      </c>
      <c r="L389" s="28" t="s">
        <v>5520</v>
      </c>
      <c r="M389" s="46">
        <v>45303</v>
      </c>
      <c r="N389" s="46">
        <v>45343</v>
      </c>
      <c r="O389" s="46">
        <v>45321</v>
      </c>
      <c r="P389" s="28" t="s">
        <v>4990</v>
      </c>
      <c r="Q389" s="10">
        <v>3</v>
      </c>
      <c r="R389" s="10">
        <v>1</v>
      </c>
      <c r="S389" s="10" t="s">
        <v>4983</v>
      </c>
      <c r="T389" s="10" t="s">
        <v>32</v>
      </c>
      <c r="U389" s="10">
        <v>11002</v>
      </c>
      <c r="V389" s="10">
        <v>11002</v>
      </c>
      <c r="W389" s="10" t="s">
        <v>4984</v>
      </c>
      <c r="X389" s="10" t="s">
        <v>4992</v>
      </c>
      <c r="Y389" s="10"/>
      <c r="Z389" s="10" t="s">
        <v>4993</v>
      </c>
      <c r="AA389" s="10" t="s">
        <v>5013</v>
      </c>
      <c r="AB389" s="10"/>
      <c r="AC389" s="10" t="s">
        <v>5006</v>
      </c>
      <c r="AD389" s="29"/>
      <c r="AE389" s="20" t="str">
        <f>VLOOKUP(E389,'FILIAIS PETZ'!A:Q,17,0)</f>
        <v>CO-3</v>
      </c>
      <c r="AF389" s="20" t="str">
        <f>VLOOKUP(E389,'FILIAIS PETZ'!A:Q,3,0)</f>
        <v>FELICIO</v>
      </c>
      <c r="AG389" s="20" t="str">
        <f>VLOOKUP(E389,'FILIAIS PETZ'!A:Q,2,0)</f>
        <v>R3</v>
      </c>
      <c r="AH389" s="75">
        <v>4240</v>
      </c>
      <c r="AI389" s="16" t="s">
        <v>5169</v>
      </c>
      <c r="AJ389" s="43">
        <f>VLOOKUP(E389,'FILIAIS PETZ'!$A$2:$K$2000,11,0)</f>
        <v>18328118013430</v>
      </c>
      <c r="AK389" s="44">
        <f t="shared" si="29"/>
        <v>18328118013430</v>
      </c>
    </row>
    <row r="390" spans="1:37" s="15" customFormat="1" ht="15" customHeight="1" thickBot="1" x14ac:dyDescent="0.25">
      <c r="A390" s="9">
        <v>817799</v>
      </c>
      <c r="B390" s="18">
        <f>VLOOKUP(C390,FORNECEDORES!D:E,2,0)</f>
        <v>11228</v>
      </c>
      <c r="C390" s="19" t="str">
        <f>VLOOKUP(D390,FORNECEDORES!A:D,4,0)</f>
        <v>05.823.840/0001-78</v>
      </c>
      <c r="D390" s="17" t="s">
        <v>1509</v>
      </c>
      <c r="E390" s="20" t="str">
        <f t="shared" si="27"/>
        <v>04 0067</v>
      </c>
      <c r="F390" s="59" t="s">
        <v>8611</v>
      </c>
      <c r="G390" s="21" t="str">
        <f>VLOOKUP(E390,'FILIAIS PETZ'!A:E,5,0)</f>
        <v>PETZ EXTRA RICARDO JAFET</v>
      </c>
      <c r="H390" s="20" t="str">
        <f>VLOOKUP(E390,'FILIAIS PETZ'!A:D,4,0)</f>
        <v>RJAF-SP</v>
      </c>
      <c r="I390" s="46">
        <v>45286</v>
      </c>
      <c r="J390" s="9">
        <v>817799</v>
      </c>
      <c r="K390" s="9" t="s">
        <v>9035</v>
      </c>
      <c r="L390" s="29" t="s">
        <v>9227</v>
      </c>
      <c r="M390" s="46">
        <v>45295</v>
      </c>
      <c r="N390" s="46">
        <v>45315</v>
      </c>
      <c r="O390" s="46">
        <v>45296</v>
      </c>
      <c r="P390" s="29" t="s">
        <v>4990</v>
      </c>
      <c r="Q390" s="9">
        <v>3</v>
      </c>
      <c r="R390" s="9">
        <v>1</v>
      </c>
      <c r="S390" s="9">
        <v>8</v>
      </c>
      <c r="T390" s="9" t="s">
        <v>32</v>
      </c>
      <c r="U390" s="9">
        <v>11002</v>
      </c>
      <c r="V390" s="9">
        <v>11002</v>
      </c>
      <c r="W390" s="9" t="s">
        <v>5039</v>
      </c>
      <c r="X390" s="9" t="s">
        <v>5033</v>
      </c>
      <c r="Y390" s="9"/>
      <c r="Z390" s="9" t="s">
        <v>4997</v>
      </c>
      <c r="AA390" s="9" t="s">
        <v>5013</v>
      </c>
      <c r="AB390" s="9"/>
      <c r="AC390" s="9" t="s">
        <v>5006</v>
      </c>
      <c r="AD390" s="10"/>
      <c r="AE390" s="20" t="str">
        <f>VLOOKUP(E390,'FILIAIS PETZ'!A:Q,17,0)</f>
        <v>SP2</v>
      </c>
      <c r="AF390" s="20" t="str">
        <f>VLOOKUP(E390,'FILIAIS PETZ'!A:Q,3,0)</f>
        <v>FELICIO</v>
      </c>
      <c r="AG390" s="20" t="str">
        <f>VLOOKUP(E390,'FILIAIS PETZ'!A:Q,2,0)</f>
        <v>R3</v>
      </c>
      <c r="AH390" s="75">
        <v>4890</v>
      </c>
      <c r="AI390" s="68" t="s">
        <v>9228</v>
      </c>
      <c r="AJ390" s="43">
        <f>VLOOKUP(E390,'FILIAIS PETZ'!$A$2:$K$2000,11,0)</f>
        <v>18328118006573</v>
      </c>
      <c r="AK390" s="44">
        <v>18328118006573</v>
      </c>
    </row>
    <row r="391" spans="1:37" s="15" customFormat="1" ht="15" customHeight="1" thickBot="1" x14ac:dyDescent="0.25">
      <c r="A391" s="9">
        <f t="shared" ref="A391:A422" si="30">J391</f>
        <v>818806</v>
      </c>
      <c r="B391" s="18">
        <f>VLOOKUP(C391,FORNECEDORES!D:E,2,0)</f>
        <v>5983</v>
      </c>
      <c r="C391" s="19" t="str">
        <f>VLOOKUP(D391,FORNECEDORES!A:D,4,0)</f>
        <v>05.604.851/0001-67</v>
      </c>
      <c r="D391" s="13" t="s">
        <v>5257</v>
      </c>
      <c r="E391" s="20" t="str">
        <f t="shared" si="27"/>
        <v>04 0008</v>
      </c>
      <c r="F391" s="28" t="s">
        <v>4937</v>
      </c>
      <c r="G391" s="21" t="str">
        <f>VLOOKUP(E391,'FILIAIS PETZ'!A:E,5,0)</f>
        <v>PETZ ALPHAVILLE</v>
      </c>
      <c r="H391" s="20" t="str">
        <f>VLOOKUP(E391,'FILIAIS PETZ'!A:D,4,0)</f>
        <v>ALPH-SP</v>
      </c>
      <c r="I391" s="46">
        <v>45287</v>
      </c>
      <c r="J391" s="10">
        <v>818806</v>
      </c>
      <c r="K391" s="10" t="s">
        <v>5858</v>
      </c>
      <c r="L391" s="28" t="s">
        <v>5258</v>
      </c>
      <c r="M391" s="46">
        <v>45293</v>
      </c>
      <c r="N391" s="46">
        <v>45378</v>
      </c>
      <c r="O391" s="46">
        <v>45357</v>
      </c>
      <c r="P391" s="28" t="s">
        <v>4990</v>
      </c>
      <c r="Q391" s="10">
        <v>3</v>
      </c>
      <c r="R391" s="10">
        <v>1</v>
      </c>
      <c r="S391" s="10">
        <v>8</v>
      </c>
      <c r="T391" s="10" t="s">
        <v>32</v>
      </c>
      <c r="U391" s="10">
        <v>11002</v>
      </c>
      <c r="V391" s="10">
        <v>11002</v>
      </c>
      <c r="W391" s="10" t="s">
        <v>5034</v>
      </c>
      <c r="X391" s="10" t="s">
        <v>4985</v>
      </c>
      <c r="Y391" s="10"/>
      <c r="Z391" s="10" t="s">
        <v>4993</v>
      </c>
      <c r="AA391" s="10" t="s">
        <v>5170</v>
      </c>
      <c r="AB391" s="10"/>
      <c r="AC391" s="10" t="s">
        <v>5006</v>
      </c>
      <c r="AD391" s="29"/>
      <c r="AE391" s="20" t="str">
        <f>VLOOKUP(E391,'FILIAIS PETZ'!A:Q,17,0)</f>
        <v>SP7</v>
      </c>
      <c r="AF391" s="20" t="str">
        <f>VLOOKUP(E391,'FILIAIS PETZ'!A:Q,3,0)</f>
        <v>FELICIO</v>
      </c>
      <c r="AG391" s="20" t="str">
        <f>VLOOKUP(E391,'FILIAIS PETZ'!A:Q,2,0)</f>
        <v>R3</v>
      </c>
      <c r="AH391" s="75">
        <v>540</v>
      </c>
      <c r="AI391" s="16" t="s">
        <v>5171</v>
      </c>
      <c r="AJ391" s="43">
        <f>VLOOKUP(E391,'FILIAIS PETZ'!$A$2:$K$2000,11,0)</f>
        <v>18328118001423</v>
      </c>
      <c r="AK391" s="44">
        <f t="shared" ref="AK391:AK422" si="31">AJ391</f>
        <v>18328118001423</v>
      </c>
    </row>
    <row r="392" spans="1:37" s="15" customFormat="1" ht="15" customHeight="1" thickBot="1" x14ac:dyDescent="0.25">
      <c r="A392" s="9">
        <f t="shared" si="30"/>
        <v>818809</v>
      </c>
      <c r="B392" s="18">
        <f>VLOOKUP(C392,FORNECEDORES!D:E,2,0)</f>
        <v>5983</v>
      </c>
      <c r="C392" s="19" t="str">
        <f>VLOOKUP(D392,FORNECEDORES!A:D,4,0)</f>
        <v>05.604.851/0001-67</v>
      </c>
      <c r="D392" s="13" t="s">
        <v>5257</v>
      </c>
      <c r="E392" s="20" t="str">
        <f t="shared" si="27"/>
        <v>04 0008</v>
      </c>
      <c r="F392" s="28" t="s">
        <v>4937</v>
      </c>
      <c r="G392" s="21" t="str">
        <f>VLOOKUP(E392,'FILIAIS PETZ'!A:E,5,0)</f>
        <v>PETZ ALPHAVILLE</v>
      </c>
      <c r="H392" s="20" t="str">
        <f>VLOOKUP(E392,'FILIAIS PETZ'!A:D,4,0)</f>
        <v>ALPH-SP</v>
      </c>
      <c r="I392" s="46">
        <v>45287</v>
      </c>
      <c r="J392" s="10">
        <v>818809</v>
      </c>
      <c r="K392" s="10" t="s">
        <v>5181</v>
      </c>
      <c r="L392" s="28" t="s">
        <v>5259</v>
      </c>
      <c r="M392" s="46">
        <v>45296</v>
      </c>
      <c r="N392" s="46">
        <v>45322</v>
      </c>
      <c r="O392" s="46">
        <v>45296</v>
      </c>
      <c r="P392" s="28" t="s">
        <v>4990</v>
      </c>
      <c r="Q392" s="10">
        <v>3</v>
      </c>
      <c r="R392" s="10">
        <v>1</v>
      </c>
      <c r="S392" s="10">
        <v>8</v>
      </c>
      <c r="T392" s="10" t="s">
        <v>32</v>
      </c>
      <c r="U392" s="10">
        <v>11002</v>
      </c>
      <c r="V392" s="10">
        <v>11002</v>
      </c>
      <c r="W392" s="10" t="s">
        <v>4984</v>
      </c>
      <c r="X392" s="10" t="s">
        <v>4985</v>
      </c>
      <c r="Y392" s="10"/>
      <c r="Z392" s="10" t="s">
        <v>4993</v>
      </c>
      <c r="AA392" s="10" t="s">
        <v>4987</v>
      </c>
      <c r="AB392" s="10"/>
      <c r="AC392" s="10" t="s">
        <v>5006</v>
      </c>
      <c r="AD392" s="29"/>
      <c r="AE392" s="20" t="str">
        <f>VLOOKUP(E392,'FILIAIS PETZ'!A:Q,17,0)</f>
        <v>SP7</v>
      </c>
      <c r="AF392" s="20" t="str">
        <f>VLOOKUP(E392,'FILIAIS PETZ'!A:Q,3,0)</f>
        <v>FELICIO</v>
      </c>
      <c r="AG392" s="20" t="str">
        <f>VLOOKUP(E392,'FILIAIS PETZ'!A:Q,2,0)</f>
        <v>R3</v>
      </c>
      <c r="AH392" s="75">
        <v>680</v>
      </c>
      <c r="AI392" s="16" t="s">
        <v>5172</v>
      </c>
      <c r="AJ392" s="43">
        <f>VLOOKUP(E392,'FILIAIS PETZ'!$A$2:$K$2000,11,0)</f>
        <v>18328118001423</v>
      </c>
      <c r="AK392" s="44">
        <f t="shared" si="31"/>
        <v>18328118001423</v>
      </c>
    </row>
    <row r="393" spans="1:37" s="15" customFormat="1" ht="15" customHeight="1" thickBot="1" x14ac:dyDescent="0.25">
      <c r="A393" s="9">
        <f t="shared" si="30"/>
        <v>819240</v>
      </c>
      <c r="B393" s="18">
        <f>VLOOKUP(C393,FORNECEDORES!D:E,2,0)</f>
        <v>534461</v>
      </c>
      <c r="C393" s="19" t="str">
        <f>VLOOKUP(D393,FORNECEDORES!A:D,4,0)</f>
        <v>44.704.863/0001-15</v>
      </c>
      <c r="D393" s="13" t="s">
        <v>4401</v>
      </c>
      <c r="E393" s="20" t="str">
        <f t="shared" si="27"/>
        <v>04 0228</v>
      </c>
      <c r="F393" s="28" t="s">
        <v>4939</v>
      </c>
      <c r="G393" s="21" t="str">
        <f>VLOOKUP(E393,'FILIAIS PETZ'!A:E,5,0)</f>
        <v>PETZ SHOPPING PANTANAL</v>
      </c>
      <c r="H393" s="20" t="str">
        <f>VLOOKUP(E393,'FILIAIS PETZ'!A:D,4,0)</f>
        <v>SPAN-MT</v>
      </c>
      <c r="I393" s="46">
        <v>45288</v>
      </c>
      <c r="J393" s="10">
        <v>819240</v>
      </c>
      <c r="K393" s="10" t="s">
        <v>5181</v>
      </c>
      <c r="L393" s="28" t="s">
        <v>5528</v>
      </c>
      <c r="M393" s="46">
        <v>45303</v>
      </c>
      <c r="N393" s="46">
        <v>45343</v>
      </c>
      <c r="O393" s="46">
        <v>45321</v>
      </c>
      <c r="P393" s="28" t="s">
        <v>4990</v>
      </c>
      <c r="Q393" s="10">
        <v>3</v>
      </c>
      <c r="R393" s="10">
        <v>1</v>
      </c>
      <c r="S393" s="10" t="s">
        <v>4983</v>
      </c>
      <c r="T393" s="10" t="s">
        <v>32</v>
      </c>
      <c r="U393" s="10">
        <v>11002</v>
      </c>
      <c r="V393" s="10">
        <v>11002</v>
      </c>
      <c r="W393" s="10" t="s">
        <v>5039</v>
      </c>
      <c r="X393" s="10" t="s">
        <v>4985</v>
      </c>
      <c r="Y393" s="10"/>
      <c r="Z393" s="10" t="s">
        <v>5127</v>
      </c>
      <c r="AA393" s="10" t="s">
        <v>5013</v>
      </c>
      <c r="AB393" s="10"/>
      <c r="AC393" s="10" t="s">
        <v>5006</v>
      </c>
      <c r="AD393" s="29"/>
      <c r="AE393" s="20" t="str">
        <f>VLOOKUP(E393,'FILIAIS PETZ'!A:Q,17,0)</f>
        <v>CO-3</v>
      </c>
      <c r="AF393" s="20" t="str">
        <f>VLOOKUP(E393,'FILIAIS PETZ'!A:Q,3,0)</f>
        <v>FELICIO</v>
      </c>
      <c r="AG393" s="20" t="str">
        <f>VLOOKUP(E393,'FILIAIS PETZ'!A:Q,2,0)</f>
        <v>R3</v>
      </c>
      <c r="AH393" s="75">
        <v>1200</v>
      </c>
      <c r="AI393" s="16" t="s">
        <v>5173</v>
      </c>
      <c r="AJ393" s="43">
        <f>VLOOKUP(E393,'FILIAIS PETZ'!$A$2:$K$2000,11,0)</f>
        <v>18328118021700</v>
      </c>
      <c r="AK393" s="44">
        <f t="shared" si="31"/>
        <v>18328118021700</v>
      </c>
    </row>
    <row r="394" spans="1:37" s="15" customFormat="1" ht="15" customHeight="1" thickBot="1" x14ac:dyDescent="0.25">
      <c r="A394" s="9">
        <f t="shared" si="30"/>
        <v>819244</v>
      </c>
      <c r="B394" s="18">
        <f>VLOOKUP(C394,FORNECEDORES!D:E,2,0)</f>
        <v>7736</v>
      </c>
      <c r="C394" s="19" t="str">
        <f>VLOOKUP(D394,FORNECEDORES!A:D,4,0)</f>
        <v>27.385.816/0001-37</v>
      </c>
      <c r="D394" s="13" t="s">
        <v>2591</v>
      </c>
      <c r="E394" s="20" t="str">
        <f t="shared" si="27"/>
        <v>04 0015</v>
      </c>
      <c r="F394" s="28" t="s">
        <v>4971</v>
      </c>
      <c r="G394" s="21" t="str">
        <f>VLOOKUP(E394,'FILIAIS PETZ'!A:E,5,0)</f>
        <v>PETZ BRASILIA SIA</v>
      </c>
      <c r="H394" s="20" t="str">
        <f>VLOOKUP(E394,'FILIAIS PETZ'!A:D,4,0)</f>
        <v>BSIA-DF</v>
      </c>
      <c r="I394" s="46">
        <v>45288</v>
      </c>
      <c r="J394" s="10">
        <v>819244</v>
      </c>
      <c r="K394" s="10" t="s">
        <v>5181</v>
      </c>
      <c r="L394" s="28" t="s">
        <v>5436</v>
      </c>
      <c r="M394" s="46">
        <v>45303</v>
      </c>
      <c r="N394" s="46">
        <v>45336</v>
      </c>
      <c r="O394" s="46">
        <v>45303</v>
      </c>
      <c r="P394" s="28" t="s">
        <v>4982</v>
      </c>
      <c r="Q394" s="10">
        <v>3</v>
      </c>
      <c r="R394" s="10">
        <v>1</v>
      </c>
      <c r="S394" s="10">
        <v>8</v>
      </c>
      <c r="T394" s="10" t="s">
        <v>32</v>
      </c>
      <c r="U394" s="10">
        <v>10308</v>
      </c>
      <c r="V394" s="10">
        <v>10308</v>
      </c>
      <c r="W394" s="10" t="s">
        <v>5019</v>
      </c>
      <c r="X394" s="10" t="s">
        <v>4985</v>
      </c>
      <c r="Y394" s="10"/>
      <c r="Z394" s="10" t="s">
        <v>5020</v>
      </c>
      <c r="AA394" s="10" t="s">
        <v>5174</v>
      </c>
      <c r="AB394" s="10"/>
      <c r="AC394" s="10" t="s">
        <v>4988</v>
      </c>
      <c r="AD394" s="29" t="s">
        <v>5020</v>
      </c>
      <c r="AE394" s="20" t="str">
        <f>VLOOKUP(E394,'FILIAIS PETZ'!A:Q,17,0)</f>
        <v>CO-2</v>
      </c>
      <c r="AF394" s="20" t="str">
        <f>VLOOKUP(E394,'FILIAIS PETZ'!A:Q,3,0)</f>
        <v>FELICIO</v>
      </c>
      <c r="AG394" s="20" t="str">
        <f>VLOOKUP(E394,'FILIAIS PETZ'!A:Q,2,0)</f>
        <v>R3</v>
      </c>
      <c r="AH394" s="75">
        <v>2563.41</v>
      </c>
      <c r="AI394" s="16" t="s">
        <v>5175</v>
      </c>
      <c r="AJ394" s="43">
        <f>VLOOKUP(E394,'FILIAIS PETZ'!$A$2:$K$2000,11,0)</f>
        <v>18328118000451</v>
      </c>
      <c r="AK394" s="44">
        <f t="shared" si="31"/>
        <v>18328118000451</v>
      </c>
    </row>
    <row r="395" spans="1:37" s="15" customFormat="1" ht="15" customHeight="1" thickBot="1" x14ac:dyDescent="0.25">
      <c r="A395" s="9">
        <f t="shared" si="30"/>
        <v>819396</v>
      </c>
      <c r="B395" s="18">
        <f>VLOOKUP(C395,FORNECEDORES!D:E,2,0)</f>
        <v>741390</v>
      </c>
      <c r="C395" s="19" t="str">
        <f>VLOOKUP(D395,FORNECEDORES!A:D,4,0)</f>
        <v>53.327.206/0001-97</v>
      </c>
      <c r="D395" s="13" t="s">
        <v>1785</v>
      </c>
      <c r="E395" s="20" t="str">
        <f t="shared" si="27"/>
        <v>04 0185</v>
      </c>
      <c r="F395" s="28" t="s">
        <v>4973</v>
      </c>
      <c r="G395" s="21" t="str">
        <f>VLOOKUP(E395,'FILIAIS PETZ'!A:E,5,0)</f>
        <v>PETZ AV CONTORNO (ANTIGOS DADOS DE SVLB/MG - PETZ SILVA LOBO)</v>
      </c>
      <c r="H395" s="20" t="str">
        <f>VLOOKUP(E395,'FILIAIS PETZ'!A:D,4,0)</f>
        <v>ACTN-MG</v>
      </c>
      <c r="I395" s="46">
        <v>45288</v>
      </c>
      <c r="J395" s="10">
        <v>819396</v>
      </c>
      <c r="K395" s="10" t="s">
        <v>5181</v>
      </c>
      <c r="L395" s="28" t="s">
        <v>5256</v>
      </c>
      <c r="M395" s="46">
        <v>45296</v>
      </c>
      <c r="N395" s="46">
        <v>45322</v>
      </c>
      <c r="O395" s="46">
        <v>45296</v>
      </c>
      <c r="P395" s="28" t="s">
        <v>4990</v>
      </c>
      <c r="Q395" s="10">
        <v>3</v>
      </c>
      <c r="R395" s="10">
        <v>1</v>
      </c>
      <c r="S395" s="10">
        <v>8</v>
      </c>
      <c r="T395" s="10" t="s">
        <v>32</v>
      </c>
      <c r="U395" s="10">
        <v>11002</v>
      </c>
      <c r="V395" s="10">
        <v>11002</v>
      </c>
      <c r="W395" s="10" t="s">
        <v>5024</v>
      </c>
      <c r="X395" s="10" t="s">
        <v>4992</v>
      </c>
      <c r="Y395" s="10"/>
      <c r="Z395" s="10" t="s">
        <v>8241</v>
      </c>
      <c r="AA395" s="10" t="s">
        <v>4987</v>
      </c>
      <c r="AB395" s="10"/>
      <c r="AC395" s="10" t="s">
        <v>5006</v>
      </c>
      <c r="AD395" s="29"/>
      <c r="AE395" s="20" t="str">
        <f>VLOOKUP(E395,'FILIAIS PETZ'!A:Q,17,0)</f>
        <v>MG-1</v>
      </c>
      <c r="AF395" s="20" t="str">
        <f>VLOOKUP(E395,'FILIAIS PETZ'!A:Q,3,0)</f>
        <v>FELICIO</v>
      </c>
      <c r="AG395" s="20" t="str">
        <f>VLOOKUP(E395,'FILIAIS PETZ'!A:Q,2,0)</f>
        <v>R3</v>
      </c>
      <c r="AH395" s="75">
        <v>22385.1</v>
      </c>
      <c r="AI395" s="16" t="s">
        <v>5176</v>
      </c>
      <c r="AJ395" s="43">
        <f>VLOOKUP(E395,'FILIAIS PETZ'!$A$2:$K$2000,11,0)</f>
        <v>18328118017931</v>
      </c>
      <c r="AK395" s="44">
        <f t="shared" si="31"/>
        <v>18328118017931</v>
      </c>
    </row>
    <row r="396" spans="1:37" s="15" customFormat="1" ht="15" customHeight="1" thickBot="1" x14ac:dyDescent="0.25">
      <c r="A396" s="9">
        <f t="shared" si="30"/>
        <v>817723</v>
      </c>
      <c r="B396" s="18">
        <f>VLOOKUP(C396,FORNECEDORES!D:E,2,0)</f>
        <v>7736</v>
      </c>
      <c r="C396" s="19" t="str">
        <f>VLOOKUP(D396,FORNECEDORES!A:D,4,0)</f>
        <v>27.385.816/0001-37</v>
      </c>
      <c r="D396" s="13" t="s">
        <v>2591</v>
      </c>
      <c r="E396" s="20" t="str">
        <f t="shared" si="27"/>
        <v>04 0073</v>
      </c>
      <c r="F396" s="28" t="s">
        <v>4953</v>
      </c>
      <c r="G396" s="21" t="str">
        <f>VLOOKUP(E396,'FILIAIS PETZ'!A:E,5,0)</f>
        <v>PETZ CAMPO GRANDE</v>
      </c>
      <c r="H396" s="20" t="str">
        <f>VLOOKUP(E396,'FILIAIS PETZ'!A:D,4,0)</f>
        <v>CGDE-MS</v>
      </c>
      <c r="I396" s="46">
        <v>45292</v>
      </c>
      <c r="J396" s="10">
        <v>817723</v>
      </c>
      <c r="K396" s="10" t="s">
        <v>5181</v>
      </c>
      <c r="L396" s="28" t="s">
        <v>5435</v>
      </c>
      <c r="M396" s="46">
        <v>45303</v>
      </c>
      <c r="N396" s="46">
        <v>45336</v>
      </c>
      <c r="O396" s="46">
        <v>45303</v>
      </c>
      <c r="P396" s="28" t="s">
        <v>4982</v>
      </c>
      <c r="Q396" s="10">
        <v>3</v>
      </c>
      <c r="R396" s="10">
        <v>1</v>
      </c>
      <c r="S396" s="10">
        <v>8</v>
      </c>
      <c r="T396" s="10" t="s">
        <v>32</v>
      </c>
      <c r="U396" s="10">
        <v>11002</v>
      </c>
      <c r="V396" s="10">
        <v>11002</v>
      </c>
      <c r="W396" s="10" t="s">
        <v>5065</v>
      </c>
      <c r="X396" s="10" t="s">
        <v>4992</v>
      </c>
      <c r="Y396" s="10" t="s">
        <v>4993</v>
      </c>
      <c r="Z396" s="10" t="s">
        <v>4993</v>
      </c>
      <c r="AA396" s="10" t="s">
        <v>4992</v>
      </c>
      <c r="AB396" s="10" t="s">
        <v>12941</v>
      </c>
      <c r="AC396" s="10" t="s">
        <v>4988</v>
      </c>
      <c r="AD396" s="29" t="s">
        <v>4992</v>
      </c>
      <c r="AE396" s="20" t="str">
        <f>VLOOKUP(E396,'FILIAIS PETZ'!A:Q,17,0)</f>
        <v>CO-1</v>
      </c>
      <c r="AF396" s="20" t="str">
        <f>VLOOKUP(E396,'FILIAIS PETZ'!A:Q,3,0)</f>
        <v>FELICIO</v>
      </c>
      <c r="AG396" s="20" t="str">
        <f>VLOOKUP(E396,'FILIAIS PETZ'!A:Q,2,0)</f>
        <v>R3</v>
      </c>
      <c r="AH396" s="75">
        <v>2866.5</v>
      </c>
      <c r="AI396" s="16" t="s">
        <v>5168</v>
      </c>
      <c r="AJ396" s="43">
        <f>VLOOKUP(E396,'FILIAIS PETZ'!$A$2:$K$2000,11,0)</f>
        <v>18328118007383</v>
      </c>
      <c r="AK396" s="44">
        <f t="shared" si="31"/>
        <v>18328118007383</v>
      </c>
    </row>
    <row r="397" spans="1:37" s="15" customFormat="1" ht="15" customHeight="1" thickBot="1" x14ac:dyDescent="0.25">
      <c r="A397" s="9" t="str">
        <f t="shared" si="30"/>
        <v>PREVENTIVA</v>
      </c>
      <c r="B397" s="18">
        <f>VLOOKUP(C397,FORNECEDORES!D:E,2,0)</f>
        <v>9057</v>
      </c>
      <c r="C397" s="19" t="str">
        <f>VLOOKUP(D397,FORNECEDORES!A:D,4,0)</f>
        <v>19.357.006/0001-49</v>
      </c>
      <c r="D397" s="13" t="s">
        <v>2290</v>
      </c>
      <c r="E397" s="20" t="str">
        <f t="shared" si="27"/>
        <v>04 0095</v>
      </c>
      <c r="F397" s="28" t="s">
        <v>4945</v>
      </c>
      <c r="G397" s="21" t="str">
        <f>VLOOKUP(E397,'FILIAIS PETZ'!A:E,5,0)</f>
        <v>PETZ BETIM</v>
      </c>
      <c r="H397" s="20" t="str">
        <f>VLOOKUP(E397,'FILIAIS PETZ'!A:D,4,0)</f>
        <v>BTIM-MG</v>
      </c>
      <c r="I397" s="46">
        <v>45292</v>
      </c>
      <c r="J397" s="10" t="s">
        <v>4980</v>
      </c>
      <c r="K397" s="10" t="s">
        <v>5181</v>
      </c>
      <c r="L397" s="28" t="s">
        <v>5615</v>
      </c>
      <c r="M397" s="46">
        <v>45323</v>
      </c>
      <c r="N397" s="46">
        <v>45343</v>
      </c>
      <c r="O397" s="46">
        <v>45324</v>
      </c>
      <c r="P397" s="28" t="s">
        <v>4998</v>
      </c>
      <c r="Q397" s="10">
        <v>3</v>
      </c>
      <c r="R397" s="10" t="s">
        <v>4991</v>
      </c>
      <c r="S397" s="10" t="s">
        <v>4983</v>
      </c>
      <c r="T397" s="10" t="s">
        <v>32</v>
      </c>
      <c r="U397" s="10">
        <v>11002</v>
      </c>
      <c r="V397" s="10">
        <v>11002</v>
      </c>
      <c r="W397" s="10" t="s">
        <v>5019</v>
      </c>
      <c r="X397" s="10" t="s">
        <v>4985</v>
      </c>
      <c r="Y397" s="10" t="s">
        <v>4980</v>
      </c>
      <c r="Z397" s="10" t="s">
        <v>4980</v>
      </c>
      <c r="AA397" s="10" t="s">
        <v>4989</v>
      </c>
      <c r="AB397" s="10" t="s">
        <v>5066</v>
      </c>
      <c r="AC397" s="10" t="s">
        <v>4999</v>
      </c>
      <c r="AD397" s="29"/>
      <c r="AE397" s="20" t="str">
        <f>VLOOKUP(E397,'FILIAIS PETZ'!A:Q,17,0)</f>
        <v>MG-2</v>
      </c>
      <c r="AF397" s="20" t="str">
        <f>VLOOKUP(E397,'FILIAIS PETZ'!A:Q,3,0)</f>
        <v>FELICIO</v>
      </c>
      <c r="AG397" s="20" t="str">
        <f>VLOOKUP(E397,'FILIAIS PETZ'!A:Q,2,0)</f>
        <v>R3</v>
      </c>
      <c r="AH397" s="75">
        <v>1800</v>
      </c>
      <c r="AI397" s="16" t="s">
        <v>5112</v>
      </c>
      <c r="AJ397" s="43">
        <f>VLOOKUP(E397,'FILIAIS PETZ'!$A$2:$K$2000,11,0)</f>
        <v>18328118009084</v>
      </c>
      <c r="AK397" s="44">
        <f t="shared" si="31"/>
        <v>18328118009084</v>
      </c>
    </row>
    <row r="398" spans="1:37" s="15" customFormat="1" ht="15" customHeight="1" thickBot="1" x14ac:dyDescent="0.25">
      <c r="A398" s="9" t="str">
        <f t="shared" si="30"/>
        <v>PREVENTIVA</v>
      </c>
      <c r="B398" s="18">
        <f>VLOOKUP(C398,FORNECEDORES!D:E,2,0)</f>
        <v>9057</v>
      </c>
      <c r="C398" s="19" t="str">
        <f>VLOOKUP(D398,FORNECEDORES!A:D,4,0)</f>
        <v>19.357.006/0001-49</v>
      </c>
      <c r="D398" s="13" t="s">
        <v>2290</v>
      </c>
      <c r="E398" s="20" t="str">
        <f t="shared" si="27"/>
        <v>04 0130</v>
      </c>
      <c r="F398" s="28" t="s">
        <v>4975</v>
      </c>
      <c r="G398" s="21" t="str">
        <f>VLOOKUP(E398,'FILIAIS PETZ'!A:E,5,0)</f>
        <v>PETZ CARLOS LUZ</v>
      </c>
      <c r="H398" s="20" t="str">
        <f>VLOOKUP(E398,'FILIAIS PETZ'!A:D,4,0)</f>
        <v>CLUZ-MG</v>
      </c>
      <c r="I398" s="46">
        <v>45292</v>
      </c>
      <c r="J398" s="10" t="s">
        <v>4980</v>
      </c>
      <c r="K398" s="10" t="s">
        <v>5181</v>
      </c>
      <c r="L398" s="28" t="s">
        <v>5611</v>
      </c>
      <c r="M398" s="46">
        <v>45323</v>
      </c>
      <c r="N398" s="46">
        <v>45343</v>
      </c>
      <c r="O398" s="46">
        <v>45324</v>
      </c>
      <c r="P398" s="28" t="s">
        <v>4998</v>
      </c>
      <c r="Q398" s="10">
        <v>3</v>
      </c>
      <c r="R398" s="10" t="s">
        <v>4991</v>
      </c>
      <c r="S398" s="10" t="s">
        <v>4983</v>
      </c>
      <c r="T398" s="10" t="s">
        <v>32</v>
      </c>
      <c r="U398" s="10">
        <v>11002</v>
      </c>
      <c r="V398" s="10">
        <v>11002</v>
      </c>
      <c r="W398" s="10" t="s">
        <v>5019</v>
      </c>
      <c r="X398" s="10" t="s">
        <v>4985</v>
      </c>
      <c r="Y398" s="10" t="s">
        <v>4980</v>
      </c>
      <c r="Z398" s="10" t="s">
        <v>4980</v>
      </c>
      <c r="AA398" s="10" t="s">
        <v>4989</v>
      </c>
      <c r="AB398" s="10" t="s">
        <v>5066</v>
      </c>
      <c r="AC398" s="10" t="s">
        <v>4999</v>
      </c>
      <c r="AD398" s="29"/>
      <c r="AE398" s="20" t="str">
        <f>VLOOKUP(E398,'FILIAIS PETZ'!A:Q,17,0)</f>
        <v>MG-1</v>
      </c>
      <c r="AF398" s="20" t="str">
        <f>VLOOKUP(E398,'FILIAIS PETZ'!A:Q,3,0)</f>
        <v>FELICIO</v>
      </c>
      <c r="AG398" s="20" t="str">
        <f>VLOOKUP(E398,'FILIAIS PETZ'!A:Q,2,0)</f>
        <v>R3</v>
      </c>
      <c r="AH398" s="75">
        <v>1200</v>
      </c>
      <c r="AI398" s="16" t="s">
        <v>5112</v>
      </c>
      <c r="AJ398" s="43">
        <f>VLOOKUP(E398,'FILIAIS PETZ'!$A$2:$K$2000,11,0)</f>
        <v>18328118012204</v>
      </c>
      <c r="AK398" s="44">
        <f t="shared" si="31"/>
        <v>18328118012204</v>
      </c>
    </row>
    <row r="399" spans="1:37" s="15" customFormat="1" ht="15" customHeight="1" thickBot="1" x14ac:dyDescent="0.25">
      <c r="A399" s="9" t="str">
        <f t="shared" si="30"/>
        <v>PREVENTIVA</v>
      </c>
      <c r="B399" s="18">
        <f>VLOOKUP(C399,FORNECEDORES!D:E,2,0)</f>
        <v>9057</v>
      </c>
      <c r="C399" s="19" t="str">
        <f>VLOOKUP(D399,FORNECEDORES!A:D,4,0)</f>
        <v>19.357.006/0001-49</v>
      </c>
      <c r="D399" s="13" t="s">
        <v>2290</v>
      </c>
      <c r="E399" s="20" t="str">
        <f t="shared" si="27"/>
        <v>04 0038</v>
      </c>
      <c r="F399" s="28" t="s">
        <v>4979</v>
      </c>
      <c r="G399" s="21" t="str">
        <f>VLOOKUP(E399,'FILIAIS PETZ'!A:E,5,0)</f>
        <v>PETZ CENTER MINAS</v>
      </c>
      <c r="H399" s="20" t="str">
        <f>VLOOKUP(E399,'FILIAIS PETZ'!A:D,4,0)</f>
        <v>CTMN-MG</v>
      </c>
      <c r="I399" s="46">
        <v>45292</v>
      </c>
      <c r="J399" s="10" t="s">
        <v>4980</v>
      </c>
      <c r="K399" s="10" t="s">
        <v>5181</v>
      </c>
      <c r="L399" s="28" t="s">
        <v>5613</v>
      </c>
      <c r="M399" s="46">
        <v>45323</v>
      </c>
      <c r="N399" s="46">
        <v>45343</v>
      </c>
      <c r="O399" s="46">
        <v>45324</v>
      </c>
      <c r="P399" s="28" t="s">
        <v>4998</v>
      </c>
      <c r="Q399" s="10">
        <v>3</v>
      </c>
      <c r="R399" s="10" t="s">
        <v>4991</v>
      </c>
      <c r="S399" s="10" t="s">
        <v>4983</v>
      </c>
      <c r="T399" s="10" t="s">
        <v>32</v>
      </c>
      <c r="U399" s="10">
        <v>11002</v>
      </c>
      <c r="V399" s="10">
        <v>11002</v>
      </c>
      <c r="W399" s="10"/>
      <c r="X399" s="10" t="s">
        <v>4985</v>
      </c>
      <c r="Y399" s="10" t="s">
        <v>4980</v>
      </c>
      <c r="Z399" s="10" t="s">
        <v>4980</v>
      </c>
      <c r="AA399" s="10" t="s">
        <v>4989</v>
      </c>
      <c r="AB399" s="10" t="s">
        <v>5066</v>
      </c>
      <c r="AC399" s="10" t="s">
        <v>4999</v>
      </c>
      <c r="AD399" s="29"/>
      <c r="AE399" s="20" t="str">
        <f>VLOOKUP(E399,'FILIAIS PETZ'!A:Q,17,0)</f>
        <v>MG-2</v>
      </c>
      <c r="AF399" s="20" t="str">
        <f>VLOOKUP(E399,'FILIAIS PETZ'!A:Q,3,0)</f>
        <v>FELICIO</v>
      </c>
      <c r="AG399" s="20" t="str">
        <f>VLOOKUP(E399,'FILIAIS PETZ'!A:Q,2,0)</f>
        <v>R3</v>
      </c>
      <c r="AH399" s="75">
        <v>1800</v>
      </c>
      <c r="AI399" s="16" t="s">
        <v>5112</v>
      </c>
      <c r="AJ399" s="43">
        <f>VLOOKUP(E399,'FILIAIS PETZ'!$A$2:$K$2000,11,0)</f>
        <v>18328118003710</v>
      </c>
      <c r="AK399" s="44">
        <f t="shared" si="31"/>
        <v>18328118003710</v>
      </c>
    </row>
    <row r="400" spans="1:37" s="15" customFormat="1" ht="15" customHeight="1" thickBot="1" x14ac:dyDescent="0.25">
      <c r="A400" s="9" t="str">
        <f t="shared" si="30"/>
        <v>PREVENTIVA</v>
      </c>
      <c r="B400" s="18">
        <f>VLOOKUP(C400,FORNECEDORES!D:E,2,0)</f>
        <v>9057</v>
      </c>
      <c r="C400" s="19" t="str">
        <f>VLOOKUP(D400,FORNECEDORES!A:D,4,0)</f>
        <v>19.357.006/0001-49</v>
      </c>
      <c r="D400" s="13" t="s">
        <v>2290</v>
      </c>
      <c r="E400" s="20" t="str">
        <f t="shared" si="27"/>
        <v>04 0107</v>
      </c>
      <c r="F400" s="28" t="s">
        <v>4930</v>
      </c>
      <c r="G400" s="21" t="str">
        <f>VLOOKUP(E400,'FILIAIS PETZ'!A:E,5,0)</f>
        <v>PETZ CONTAGEM</v>
      </c>
      <c r="H400" s="20" t="str">
        <f>VLOOKUP(E400,'FILIAIS PETZ'!A:D,4,0)</f>
        <v>CNTG-MG</v>
      </c>
      <c r="I400" s="46">
        <v>45292</v>
      </c>
      <c r="J400" s="10" t="s">
        <v>4980</v>
      </c>
      <c r="K400" s="10" t="s">
        <v>5181</v>
      </c>
      <c r="L400" s="28" t="s">
        <v>5617</v>
      </c>
      <c r="M400" s="46">
        <v>45323</v>
      </c>
      <c r="N400" s="46">
        <v>45343</v>
      </c>
      <c r="O400" s="46">
        <v>45324</v>
      </c>
      <c r="P400" s="28" t="s">
        <v>4998</v>
      </c>
      <c r="Q400" s="10">
        <v>3</v>
      </c>
      <c r="R400" s="10" t="s">
        <v>4991</v>
      </c>
      <c r="S400" s="10" t="s">
        <v>4983</v>
      </c>
      <c r="T400" s="10" t="s">
        <v>32</v>
      </c>
      <c r="U400" s="10">
        <v>11002</v>
      </c>
      <c r="V400" s="10">
        <v>11002</v>
      </c>
      <c r="W400" s="10" t="s">
        <v>5019</v>
      </c>
      <c r="X400" s="10" t="s">
        <v>4985</v>
      </c>
      <c r="Y400" s="10" t="s">
        <v>4980</v>
      </c>
      <c r="Z400" s="10" t="s">
        <v>4980</v>
      </c>
      <c r="AA400" s="10" t="s">
        <v>4989</v>
      </c>
      <c r="AB400" s="10" t="s">
        <v>5066</v>
      </c>
      <c r="AC400" s="10" t="s">
        <v>4999</v>
      </c>
      <c r="AD400" s="29"/>
      <c r="AE400" s="20" t="str">
        <f>VLOOKUP(E400,'FILIAIS PETZ'!A:Q,17,0)</f>
        <v>MG-2</v>
      </c>
      <c r="AF400" s="20" t="str">
        <f>VLOOKUP(E400,'FILIAIS PETZ'!A:Q,3,0)</f>
        <v>FELICIO</v>
      </c>
      <c r="AG400" s="20" t="str">
        <f>VLOOKUP(E400,'FILIAIS PETZ'!A:Q,2,0)</f>
        <v>R3</v>
      </c>
      <c r="AH400" s="75">
        <v>1200</v>
      </c>
      <c r="AI400" s="16" t="s">
        <v>5112</v>
      </c>
      <c r="AJ400" s="43">
        <f>VLOOKUP(E400,'FILIAIS PETZ'!$A$2:$K$2000,11,0)</f>
        <v>18328118010414</v>
      </c>
      <c r="AK400" s="44">
        <f t="shared" si="31"/>
        <v>18328118010414</v>
      </c>
    </row>
    <row r="401" spans="1:37" s="15" customFormat="1" ht="15" customHeight="1" thickBot="1" x14ac:dyDescent="0.25">
      <c r="A401" s="9" t="str">
        <f t="shared" si="30"/>
        <v>PREVENTIVA</v>
      </c>
      <c r="B401" s="18">
        <f>VLOOKUP(C401,FORNECEDORES!D:E,2,0)</f>
        <v>9057</v>
      </c>
      <c r="C401" s="19" t="str">
        <f>VLOOKUP(D401,FORNECEDORES!A:D,4,0)</f>
        <v>19.357.006/0001-49</v>
      </c>
      <c r="D401" s="13" t="s">
        <v>2290</v>
      </c>
      <c r="E401" s="20" t="str">
        <f t="shared" si="27"/>
        <v>04 0040</v>
      </c>
      <c r="F401" s="28" t="s">
        <v>4943</v>
      </c>
      <c r="G401" s="21" t="str">
        <f>VLOOKUP(E401,'FILIAIS PETZ'!A:E,5,0)</f>
        <v>PETZ NOSSA SENHORA DO CARMO</v>
      </c>
      <c r="H401" s="20" t="str">
        <f>VLOOKUP(E401,'FILIAIS PETZ'!A:D,4,0)</f>
        <v>NSCA-MG</v>
      </c>
      <c r="I401" s="46">
        <v>45292</v>
      </c>
      <c r="J401" s="10" t="s">
        <v>4980</v>
      </c>
      <c r="K401" s="10" t="s">
        <v>5181</v>
      </c>
      <c r="L401" s="28" t="s">
        <v>5612</v>
      </c>
      <c r="M401" s="46">
        <v>45323</v>
      </c>
      <c r="N401" s="46">
        <v>45343</v>
      </c>
      <c r="O401" s="46">
        <v>45324</v>
      </c>
      <c r="P401" s="28" t="s">
        <v>4998</v>
      </c>
      <c r="Q401" s="10">
        <v>3</v>
      </c>
      <c r="R401" s="10" t="s">
        <v>4991</v>
      </c>
      <c r="S401" s="10" t="s">
        <v>4983</v>
      </c>
      <c r="T401" s="10" t="s">
        <v>32</v>
      </c>
      <c r="U401" s="10">
        <v>11002</v>
      </c>
      <c r="V401" s="10">
        <v>11002</v>
      </c>
      <c r="W401" s="10" t="s">
        <v>5019</v>
      </c>
      <c r="X401" s="10" t="s">
        <v>4985</v>
      </c>
      <c r="Y401" s="10" t="s">
        <v>4980</v>
      </c>
      <c r="Z401" s="10" t="s">
        <v>4980</v>
      </c>
      <c r="AA401" s="10" t="s">
        <v>4989</v>
      </c>
      <c r="AB401" s="10" t="s">
        <v>5066</v>
      </c>
      <c r="AC401" s="10" t="s">
        <v>4999</v>
      </c>
      <c r="AD401" s="29"/>
      <c r="AE401" s="20" t="str">
        <f>VLOOKUP(E401,'FILIAIS PETZ'!A:Q,17,0)</f>
        <v>MG-1</v>
      </c>
      <c r="AF401" s="20" t="str">
        <f>VLOOKUP(E401,'FILIAIS PETZ'!A:Q,3,0)</f>
        <v>FELICIO</v>
      </c>
      <c r="AG401" s="20" t="str">
        <f>VLOOKUP(E401,'FILIAIS PETZ'!A:Q,2,0)</f>
        <v>R3</v>
      </c>
      <c r="AH401" s="75">
        <v>1800</v>
      </c>
      <c r="AI401" s="16" t="s">
        <v>5112</v>
      </c>
      <c r="AJ401" s="43">
        <f>VLOOKUP(E401,'FILIAIS PETZ'!$A$2:$K$2000,11,0)</f>
        <v>18328118003981</v>
      </c>
      <c r="AK401" s="44">
        <f t="shared" si="31"/>
        <v>18328118003981</v>
      </c>
    </row>
    <row r="402" spans="1:37" s="15" customFormat="1" ht="15" customHeight="1" thickBot="1" x14ac:dyDescent="0.25">
      <c r="A402" s="9" t="str">
        <f t="shared" si="30"/>
        <v>PREVENTIVA</v>
      </c>
      <c r="B402" s="18">
        <f>VLOOKUP(C402,FORNECEDORES!D:E,2,0)</f>
        <v>9057</v>
      </c>
      <c r="C402" s="19" t="str">
        <f>VLOOKUP(D402,FORNECEDORES!A:D,4,0)</f>
        <v>19.357.006/0001-49</v>
      </c>
      <c r="D402" s="13" t="s">
        <v>2290</v>
      </c>
      <c r="E402" s="20" t="str">
        <f t="shared" si="27"/>
        <v>04 0061</v>
      </c>
      <c r="F402" s="28" t="s">
        <v>4946</v>
      </c>
      <c r="G402" s="21" t="str">
        <f>VLOOKUP(E402,'FILIAIS PETZ'!A:E,5,0)</f>
        <v>PETZ PAMPULHA</v>
      </c>
      <c r="H402" s="20" t="str">
        <f>VLOOKUP(E402,'FILIAIS PETZ'!A:D,4,0)</f>
        <v>PAMP-MG</v>
      </c>
      <c r="I402" s="46">
        <v>45292</v>
      </c>
      <c r="J402" s="10" t="s">
        <v>4980</v>
      </c>
      <c r="K402" s="10" t="s">
        <v>5181</v>
      </c>
      <c r="L402" s="28" t="s">
        <v>5614</v>
      </c>
      <c r="M402" s="46">
        <v>45323</v>
      </c>
      <c r="N402" s="46">
        <v>45343</v>
      </c>
      <c r="O402" s="46">
        <v>45324</v>
      </c>
      <c r="P402" s="28" t="s">
        <v>4998</v>
      </c>
      <c r="Q402" s="10">
        <v>3</v>
      </c>
      <c r="R402" s="10" t="s">
        <v>4991</v>
      </c>
      <c r="S402" s="10" t="s">
        <v>4983</v>
      </c>
      <c r="T402" s="10" t="s">
        <v>32</v>
      </c>
      <c r="U402" s="10">
        <v>11002</v>
      </c>
      <c r="V402" s="10">
        <v>11002</v>
      </c>
      <c r="W402" s="10" t="s">
        <v>5019</v>
      </c>
      <c r="X402" s="10" t="s">
        <v>4985</v>
      </c>
      <c r="Y402" s="10" t="s">
        <v>4980</v>
      </c>
      <c r="Z402" s="10" t="s">
        <v>4980</v>
      </c>
      <c r="AA402" s="10" t="s">
        <v>4989</v>
      </c>
      <c r="AB402" s="10" t="s">
        <v>5066</v>
      </c>
      <c r="AC402" s="10" t="s">
        <v>4999</v>
      </c>
      <c r="AD402" s="29"/>
      <c r="AE402" s="20" t="str">
        <f>VLOOKUP(E402,'FILIAIS PETZ'!A:Q,17,0)</f>
        <v>MG-1</v>
      </c>
      <c r="AF402" s="20" t="str">
        <f>VLOOKUP(E402,'FILIAIS PETZ'!A:Q,3,0)</f>
        <v>FELICIO</v>
      </c>
      <c r="AG402" s="20" t="str">
        <f>VLOOKUP(E402,'FILIAIS PETZ'!A:Q,2,0)</f>
        <v>R3</v>
      </c>
      <c r="AH402" s="75">
        <v>1800</v>
      </c>
      <c r="AI402" s="16" t="s">
        <v>5112</v>
      </c>
      <c r="AJ402" s="43">
        <f>VLOOKUP(E402,'FILIAIS PETZ'!$A$2:$K$2000,11,0)</f>
        <v>18328118006069</v>
      </c>
      <c r="AK402" s="44">
        <f t="shared" si="31"/>
        <v>18328118006069</v>
      </c>
    </row>
    <row r="403" spans="1:37" s="15" customFormat="1" ht="15" customHeight="1" thickBot="1" x14ac:dyDescent="0.25">
      <c r="A403" s="9" t="str">
        <f t="shared" si="30"/>
        <v>PREVENTIVA</v>
      </c>
      <c r="B403" s="18">
        <f>VLOOKUP(C403,FORNECEDORES!D:E,2,0)</f>
        <v>9057</v>
      </c>
      <c r="C403" s="19" t="str">
        <f>VLOOKUP(D403,FORNECEDORES!A:D,4,0)</f>
        <v>19.357.006/0001-49</v>
      </c>
      <c r="D403" s="13" t="s">
        <v>2290</v>
      </c>
      <c r="E403" s="20" t="str">
        <f t="shared" si="27"/>
        <v>04 0084</v>
      </c>
      <c r="F403" s="28" t="s">
        <v>4958</v>
      </c>
      <c r="G403" s="21" t="str">
        <f>VLOOKUP(E403,'FILIAIS PETZ'!A:E,5,0)</f>
        <v>PETZ RAJA</v>
      </c>
      <c r="H403" s="20" t="str">
        <f>VLOOKUP(E403,'FILIAIS PETZ'!A:D,4,0)</f>
        <v>RAJA-MG</v>
      </c>
      <c r="I403" s="46">
        <v>45292</v>
      </c>
      <c r="J403" s="10" t="s">
        <v>4980</v>
      </c>
      <c r="K403" s="10" t="s">
        <v>5181</v>
      </c>
      <c r="L403" s="28" t="s">
        <v>5610</v>
      </c>
      <c r="M403" s="46">
        <v>45323</v>
      </c>
      <c r="N403" s="46">
        <v>45343</v>
      </c>
      <c r="O403" s="46">
        <v>45324</v>
      </c>
      <c r="P403" s="28" t="s">
        <v>4998</v>
      </c>
      <c r="Q403" s="10">
        <v>3</v>
      </c>
      <c r="R403" s="10" t="s">
        <v>4991</v>
      </c>
      <c r="S403" s="10" t="s">
        <v>4983</v>
      </c>
      <c r="T403" s="10" t="s">
        <v>32</v>
      </c>
      <c r="U403" s="10">
        <v>11002</v>
      </c>
      <c r="V403" s="10">
        <v>11002</v>
      </c>
      <c r="W403" s="10" t="s">
        <v>5019</v>
      </c>
      <c r="X403" s="10" t="s">
        <v>4985</v>
      </c>
      <c r="Y403" s="10" t="s">
        <v>4980</v>
      </c>
      <c r="Z403" s="10" t="s">
        <v>4980</v>
      </c>
      <c r="AA403" s="10" t="s">
        <v>4989</v>
      </c>
      <c r="AB403" s="10" t="s">
        <v>5066</v>
      </c>
      <c r="AC403" s="10" t="s">
        <v>4999</v>
      </c>
      <c r="AD403" s="29"/>
      <c r="AE403" s="20" t="str">
        <f>VLOOKUP(E403,'FILIAIS PETZ'!A:Q,17,0)</f>
        <v>MG-1</v>
      </c>
      <c r="AF403" s="20" t="str">
        <f>VLOOKUP(E403,'FILIAIS PETZ'!A:Q,3,0)</f>
        <v>FELICIO</v>
      </c>
      <c r="AG403" s="20" t="str">
        <f>VLOOKUP(E403,'FILIAIS PETZ'!A:Q,2,0)</f>
        <v>R3</v>
      </c>
      <c r="AH403" s="75">
        <v>1200</v>
      </c>
      <c r="AI403" s="16" t="s">
        <v>5112</v>
      </c>
      <c r="AJ403" s="43">
        <f>VLOOKUP(E403,'FILIAIS PETZ'!$A$2:$K$2000,11,0)</f>
        <v>18328118007707</v>
      </c>
      <c r="AK403" s="44">
        <f t="shared" si="31"/>
        <v>18328118007707</v>
      </c>
    </row>
    <row r="404" spans="1:37" s="15" customFormat="1" ht="15" customHeight="1" thickBot="1" x14ac:dyDescent="0.25">
      <c r="A404" s="9" t="str">
        <f t="shared" si="30"/>
        <v>PREVENTIVA</v>
      </c>
      <c r="B404" s="18">
        <f>VLOOKUP(C404,FORNECEDORES!D:E,2,0)</f>
        <v>9057</v>
      </c>
      <c r="C404" s="19" t="str">
        <f>VLOOKUP(D404,FORNECEDORES!A:D,4,0)</f>
        <v>19.357.006/0001-49</v>
      </c>
      <c r="D404" s="13" t="s">
        <v>2290</v>
      </c>
      <c r="E404" s="20" t="str">
        <f t="shared" si="27"/>
        <v>04 0155</v>
      </c>
      <c r="F404" s="28" t="s">
        <v>4929</v>
      </c>
      <c r="G404" s="21" t="str">
        <f>VLOOKUP(E404,'FILIAIS PETZ'!A:E,5,0)</f>
        <v>PETZ SETE LAGOAS</v>
      </c>
      <c r="H404" s="20" t="str">
        <f>VLOOKUP(E404,'FILIAIS PETZ'!A:D,4,0)</f>
        <v>STLG-MG</v>
      </c>
      <c r="I404" s="46">
        <v>45292</v>
      </c>
      <c r="J404" s="10" t="s">
        <v>4980</v>
      </c>
      <c r="K404" s="10" t="s">
        <v>5181</v>
      </c>
      <c r="L404" s="28" t="s">
        <v>5616</v>
      </c>
      <c r="M404" s="46">
        <v>45323</v>
      </c>
      <c r="N404" s="46">
        <v>45343</v>
      </c>
      <c r="O404" s="46">
        <v>45324</v>
      </c>
      <c r="P404" s="28" t="s">
        <v>4998</v>
      </c>
      <c r="Q404" s="10">
        <v>3</v>
      </c>
      <c r="R404" s="10" t="s">
        <v>4991</v>
      </c>
      <c r="S404" s="10" t="s">
        <v>4983</v>
      </c>
      <c r="T404" s="10" t="s">
        <v>32</v>
      </c>
      <c r="U404" s="10">
        <v>11002</v>
      </c>
      <c r="V404" s="10">
        <v>11002</v>
      </c>
      <c r="W404" s="10"/>
      <c r="X404" s="10" t="s">
        <v>4985</v>
      </c>
      <c r="Y404" s="10" t="s">
        <v>4980</v>
      </c>
      <c r="Z404" s="10" t="s">
        <v>4980</v>
      </c>
      <c r="AA404" s="10" t="s">
        <v>4989</v>
      </c>
      <c r="AB404" s="10" t="s">
        <v>5066</v>
      </c>
      <c r="AC404" s="10" t="s">
        <v>4999</v>
      </c>
      <c r="AD404" s="29"/>
      <c r="AE404" s="20" t="str">
        <f>VLOOKUP(E404,'FILIAIS PETZ'!A:Q,17,0)</f>
        <v>MG-1</v>
      </c>
      <c r="AF404" s="20" t="str">
        <f>VLOOKUP(E404,'FILIAIS PETZ'!A:Q,3,0)</f>
        <v>FELICIO</v>
      </c>
      <c r="AG404" s="20" t="str">
        <f>VLOOKUP(E404,'FILIAIS PETZ'!A:Q,2,0)</f>
        <v>R3</v>
      </c>
      <c r="AH404" s="75">
        <v>1200</v>
      </c>
      <c r="AI404" s="16" t="s">
        <v>5112</v>
      </c>
      <c r="AJ404" s="43">
        <f>VLOOKUP(E404,'FILIAIS PETZ'!$A$2:$K$2000,11,0)</f>
        <v>18328118015645</v>
      </c>
      <c r="AK404" s="44">
        <f t="shared" si="31"/>
        <v>18328118015645</v>
      </c>
    </row>
    <row r="405" spans="1:37" s="15" customFormat="1" ht="15" customHeight="1" thickBot="1" x14ac:dyDescent="0.25">
      <c r="A405" s="9" t="str">
        <f t="shared" si="30"/>
        <v>PREVENTIVA</v>
      </c>
      <c r="B405" s="18">
        <f>VLOOKUP(C405,FORNECEDORES!D:E,2,0)</f>
        <v>741390</v>
      </c>
      <c r="C405" s="19" t="str">
        <f>VLOOKUP(D405,FORNECEDORES!A:D,4,0)</f>
        <v>53.327.206/0001-97</v>
      </c>
      <c r="D405" s="13" t="s">
        <v>1785</v>
      </c>
      <c r="E405" s="20" t="str">
        <f t="shared" si="27"/>
        <v>04 0095</v>
      </c>
      <c r="F405" s="28" t="s">
        <v>4945</v>
      </c>
      <c r="G405" s="21" t="str">
        <f>VLOOKUP(E405,'FILIAIS PETZ'!A:E,5,0)</f>
        <v>PETZ BETIM</v>
      </c>
      <c r="H405" s="20" t="str">
        <f>VLOOKUP(E405,'FILIAIS PETZ'!A:D,4,0)</f>
        <v>BTIM-MG</v>
      </c>
      <c r="I405" s="46">
        <v>45292</v>
      </c>
      <c r="J405" s="10" t="s">
        <v>4980</v>
      </c>
      <c r="K405" s="10" t="s">
        <v>5181</v>
      </c>
      <c r="L405" s="28" t="s">
        <v>5547</v>
      </c>
      <c r="M405" s="46">
        <v>45309</v>
      </c>
      <c r="N405" s="46">
        <v>45343</v>
      </c>
      <c r="O405" s="46">
        <v>45321</v>
      </c>
      <c r="P405" s="28" t="s">
        <v>4998</v>
      </c>
      <c r="Q405" s="10">
        <v>3</v>
      </c>
      <c r="R405" s="10" t="s">
        <v>4991</v>
      </c>
      <c r="S405" s="10" t="s">
        <v>4983</v>
      </c>
      <c r="T405" s="10" t="s">
        <v>32</v>
      </c>
      <c r="U405" s="10">
        <v>11002</v>
      </c>
      <c r="V405" s="10">
        <v>11002</v>
      </c>
      <c r="W405" s="10"/>
      <c r="X405" s="10" t="s">
        <v>4992</v>
      </c>
      <c r="Y405" s="10" t="s">
        <v>4980</v>
      </c>
      <c r="Z405" s="10" t="s">
        <v>4980</v>
      </c>
      <c r="AA405" s="10" t="s">
        <v>4992</v>
      </c>
      <c r="AB405" s="10" t="s">
        <v>5066</v>
      </c>
      <c r="AC405" s="10" t="s">
        <v>4999</v>
      </c>
      <c r="AD405" s="29"/>
      <c r="AE405" s="20" t="str">
        <f>VLOOKUP(E405,'FILIAIS PETZ'!A:Q,17,0)</f>
        <v>MG-2</v>
      </c>
      <c r="AF405" s="20" t="str">
        <f>VLOOKUP(E405,'FILIAIS PETZ'!A:Q,3,0)</f>
        <v>FELICIO</v>
      </c>
      <c r="AG405" s="20" t="str">
        <f>VLOOKUP(E405,'FILIAIS PETZ'!A:Q,2,0)</f>
        <v>R3</v>
      </c>
      <c r="AH405" s="75">
        <v>1350</v>
      </c>
      <c r="AI405" s="16" t="s">
        <v>5111</v>
      </c>
      <c r="AJ405" s="43">
        <f>VLOOKUP(E405,'FILIAIS PETZ'!$A$2:$K$2000,11,0)</f>
        <v>18328118009084</v>
      </c>
      <c r="AK405" s="44">
        <f t="shared" si="31"/>
        <v>18328118009084</v>
      </c>
    </row>
    <row r="406" spans="1:37" s="15" customFormat="1" ht="15" customHeight="1" thickBot="1" x14ac:dyDescent="0.25">
      <c r="A406" s="9" t="str">
        <f t="shared" si="30"/>
        <v>PREVENTIVA</v>
      </c>
      <c r="B406" s="18">
        <f>VLOOKUP(C406,FORNECEDORES!D:E,2,0)</f>
        <v>741390</v>
      </c>
      <c r="C406" s="19" t="str">
        <f>VLOOKUP(D406,FORNECEDORES!A:D,4,0)</f>
        <v>53.327.206/0001-97</v>
      </c>
      <c r="D406" s="13" t="s">
        <v>1785</v>
      </c>
      <c r="E406" s="20" t="str">
        <f t="shared" si="27"/>
        <v>04 0130</v>
      </c>
      <c r="F406" s="28" t="s">
        <v>4975</v>
      </c>
      <c r="G406" s="21" t="str">
        <f>VLOOKUP(E406,'FILIAIS PETZ'!A:E,5,0)</f>
        <v>PETZ CARLOS LUZ</v>
      </c>
      <c r="H406" s="20" t="str">
        <f>VLOOKUP(E406,'FILIAIS PETZ'!A:D,4,0)</f>
        <v>CLUZ-MG</v>
      </c>
      <c r="I406" s="46">
        <v>45292</v>
      </c>
      <c r="J406" s="10" t="s">
        <v>4980</v>
      </c>
      <c r="K406" s="10" t="s">
        <v>5181</v>
      </c>
      <c r="L406" s="28" t="s">
        <v>5548</v>
      </c>
      <c r="M406" s="46">
        <v>45309</v>
      </c>
      <c r="N406" s="46">
        <v>45343</v>
      </c>
      <c r="O406" s="46">
        <v>45321</v>
      </c>
      <c r="P406" s="28" t="s">
        <v>4998</v>
      </c>
      <c r="Q406" s="10">
        <v>3</v>
      </c>
      <c r="R406" s="10" t="s">
        <v>4991</v>
      </c>
      <c r="S406" s="10" t="s">
        <v>4983</v>
      </c>
      <c r="T406" s="10" t="s">
        <v>32</v>
      </c>
      <c r="U406" s="10">
        <v>11002</v>
      </c>
      <c r="V406" s="10">
        <v>11002</v>
      </c>
      <c r="W406" s="10"/>
      <c r="X406" s="10" t="s">
        <v>4992</v>
      </c>
      <c r="Y406" s="10" t="s">
        <v>4980</v>
      </c>
      <c r="Z406" s="10" t="s">
        <v>4980</v>
      </c>
      <c r="AA406" s="10" t="s">
        <v>4992</v>
      </c>
      <c r="AB406" s="10" t="s">
        <v>5066</v>
      </c>
      <c r="AC406" s="10" t="s">
        <v>4999</v>
      </c>
      <c r="AD406" s="29"/>
      <c r="AE406" s="20" t="str">
        <f>VLOOKUP(E406,'FILIAIS PETZ'!A:Q,17,0)</f>
        <v>MG-1</v>
      </c>
      <c r="AF406" s="20" t="str">
        <f>VLOOKUP(E406,'FILIAIS PETZ'!A:Q,3,0)</f>
        <v>FELICIO</v>
      </c>
      <c r="AG406" s="20" t="str">
        <f>VLOOKUP(E406,'FILIAIS PETZ'!A:Q,2,0)</f>
        <v>R3</v>
      </c>
      <c r="AH406" s="75">
        <v>840</v>
      </c>
      <c r="AI406" s="16" t="s">
        <v>5111</v>
      </c>
      <c r="AJ406" s="43">
        <f>VLOOKUP(E406,'FILIAIS PETZ'!$A$2:$K$2000,11,0)</f>
        <v>18328118012204</v>
      </c>
      <c r="AK406" s="44">
        <f t="shared" si="31"/>
        <v>18328118012204</v>
      </c>
    </row>
    <row r="407" spans="1:37" s="15" customFormat="1" ht="15" customHeight="1" thickBot="1" x14ac:dyDescent="0.25">
      <c r="A407" s="9" t="str">
        <f t="shared" si="30"/>
        <v>PREVENTIVA</v>
      </c>
      <c r="B407" s="18">
        <f>VLOOKUP(C407,FORNECEDORES!D:E,2,0)</f>
        <v>7736</v>
      </c>
      <c r="C407" s="19" t="str">
        <f>VLOOKUP(D407,FORNECEDORES!A:D,4,0)</f>
        <v>27.385.816/0001-37</v>
      </c>
      <c r="D407" s="13" t="s">
        <v>2591</v>
      </c>
      <c r="E407" s="20" t="str">
        <f t="shared" si="27"/>
        <v>04 0240</v>
      </c>
      <c r="F407" s="28" t="s">
        <v>4955</v>
      </c>
      <c r="G407" s="21" t="str">
        <f>VLOOKUP(E407,'FILIAIS PETZ'!A:E,5,0)</f>
        <v xml:space="preserve">CENTRO DE DISTRIBUIÇÃO HIDROLANDIA </v>
      </c>
      <c r="H407" s="20" t="str">
        <f>VLOOKUP(E407,'FILIAIS PETZ'!A:D,4,0)</f>
        <v>CDHD-GO</v>
      </c>
      <c r="I407" s="46">
        <v>45292</v>
      </c>
      <c r="J407" s="10" t="s">
        <v>4980</v>
      </c>
      <c r="K407" s="10" t="s">
        <v>5181</v>
      </c>
      <c r="L407" s="28" t="s">
        <v>5782</v>
      </c>
      <c r="M407" s="46">
        <v>45323</v>
      </c>
      <c r="N407" s="46">
        <v>45357</v>
      </c>
      <c r="O407" s="46">
        <v>45341</v>
      </c>
      <c r="P407" s="28" t="s">
        <v>4998</v>
      </c>
      <c r="Q407" s="10">
        <v>3</v>
      </c>
      <c r="R407" s="10" t="s">
        <v>4991</v>
      </c>
      <c r="S407" s="10" t="s">
        <v>4983</v>
      </c>
      <c r="T407" s="10" t="s">
        <v>32</v>
      </c>
      <c r="U407" s="10">
        <v>11002</v>
      </c>
      <c r="V407" s="10">
        <v>11002</v>
      </c>
      <c r="W407" s="10"/>
      <c r="X407" s="10" t="s">
        <v>4992</v>
      </c>
      <c r="Y407" s="10" t="s">
        <v>4980</v>
      </c>
      <c r="Z407" s="10" t="s">
        <v>4980</v>
      </c>
      <c r="AA407" s="10" t="s">
        <v>4992</v>
      </c>
      <c r="AB407" s="10" t="s">
        <v>5066</v>
      </c>
      <c r="AC407" s="10" t="s">
        <v>4999</v>
      </c>
      <c r="AD407" s="29"/>
      <c r="AE407" s="20" t="str">
        <f>VLOOKUP(E407,'FILIAIS PETZ'!A:Q,17,0)</f>
        <v>CD</v>
      </c>
      <c r="AF407" s="20" t="str">
        <f>VLOOKUP(E407,'FILIAIS PETZ'!A:Q,3,0)</f>
        <v>FELICIO</v>
      </c>
      <c r="AG407" s="20" t="str">
        <f>VLOOKUP(E407,'FILIAIS PETZ'!A:Q,2,0)</f>
        <v>CD</v>
      </c>
      <c r="AH407" s="75">
        <v>1800</v>
      </c>
      <c r="AI407" s="16" t="s">
        <v>5111</v>
      </c>
      <c r="AJ407" s="43" t="str">
        <f>VLOOKUP(E407,'FILIAIS PETZ'!$A$2:$K$2000,11,0)</f>
        <v>18.328.118/0228-54</v>
      </c>
      <c r="AK407" s="44" t="str">
        <f t="shared" si="31"/>
        <v>18.328.118/0228-54</v>
      </c>
    </row>
    <row r="408" spans="1:37" s="15" customFormat="1" ht="15" customHeight="1" thickBot="1" x14ac:dyDescent="0.25">
      <c r="A408" s="9" t="str">
        <f t="shared" si="30"/>
        <v>PREVENTIVA</v>
      </c>
      <c r="B408" s="18">
        <f>VLOOKUP(C408,FORNECEDORES!D:E,2,0)</f>
        <v>7736</v>
      </c>
      <c r="C408" s="19" t="str">
        <f>VLOOKUP(D408,FORNECEDORES!A:D,4,0)</f>
        <v>27.385.816/0001-37</v>
      </c>
      <c r="D408" s="13" t="s">
        <v>2591</v>
      </c>
      <c r="E408" s="20" t="str">
        <f t="shared" si="27"/>
        <v>04 0240</v>
      </c>
      <c r="F408" s="28" t="s">
        <v>4955</v>
      </c>
      <c r="G408" s="21" t="str">
        <f>VLOOKUP(E408,'FILIAIS PETZ'!A:E,5,0)</f>
        <v xml:space="preserve">CENTRO DE DISTRIBUIÇÃO HIDROLANDIA </v>
      </c>
      <c r="H408" s="20" t="str">
        <f>VLOOKUP(E408,'FILIAIS PETZ'!A:D,4,0)</f>
        <v>CDHD-GO</v>
      </c>
      <c r="I408" s="46">
        <v>45292</v>
      </c>
      <c r="J408" s="10" t="s">
        <v>4980</v>
      </c>
      <c r="K408" s="10" t="s">
        <v>5181</v>
      </c>
      <c r="L408" s="28" t="s">
        <v>5783</v>
      </c>
      <c r="M408" s="46">
        <v>45323</v>
      </c>
      <c r="N408" s="46">
        <v>45357</v>
      </c>
      <c r="O408" s="46">
        <v>45341</v>
      </c>
      <c r="P408" s="28" t="s">
        <v>4998</v>
      </c>
      <c r="Q408" s="10">
        <v>3</v>
      </c>
      <c r="R408" s="10">
        <v>1</v>
      </c>
      <c r="S408" s="10">
        <v>8</v>
      </c>
      <c r="T408" s="10" t="s">
        <v>32</v>
      </c>
      <c r="U408" s="10">
        <v>11002</v>
      </c>
      <c r="V408" s="10">
        <v>11002</v>
      </c>
      <c r="W408" s="10" t="s">
        <v>5019</v>
      </c>
      <c r="X408" s="10" t="s">
        <v>4985</v>
      </c>
      <c r="Y408" s="10" t="s">
        <v>4980</v>
      </c>
      <c r="Z408" s="10" t="s">
        <v>4980</v>
      </c>
      <c r="AA408" s="10" t="s">
        <v>4989</v>
      </c>
      <c r="AB408" s="10" t="s">
        <v>5066</v>
      </c>
      <c r="AC408" s="10" t="s">
        <v>4999</v>
      </c>
      <c r="AD408" s="29"/>
      <c r="AE408" s="20" t="str">
        <f>VLOOKUP(E408,'FILIAIS PETZ'!A:Q,17,0)</f>
        <v>CD</v>
      </c>
      <c r="AF408" s="20" t="str">
        <f>VLOOKUP(E408,'FILIAIS PETZ'!A:Q,3,0)</f>
        <v>FELICIO</v>
      </c>
      <c r="AG408" s="20" t="str">
        <f>VLOOKUP(E408,'FILIAIS PETZ'!A:Q,2,0)</f>
        <v>CD</v>
      </c>
      <c r="AH408" s="75">
        <v>1400</v>
      </c>
      <c r="AI408" s="16" t="s">
        <v>5112</v>
      </c>
      <c r="AJ408" s="43" t="str">
        <f>VLOOKUP(E408,'FILIAIS PETZ'!$A$2:$K$2000,11,0)</f>
        <v>18.328.118/0228-54</v>
      </c>
      <c r="AK408" s="44" t="str">
        <f t="shared" si="31"/>
        <v>18.328.118/0228-54</v>
      </c>
    </row>
    <row r="409" spans="1:37" s="15" customFormat="1" ht="15" customHeight="1" thickBot="1" x14ac:dyDescent="0.25">
      <c r="A409" s="9" t="str">
        <f t="shared" si="30"/>
        <v>PREVENTIVA</v>
      </c>
      <c r="B409" s="18">
        <f>VLOOKUP(C409,FORNECEDORES!D:E,2,0)</f>
        <v>7736</v>
      </c>
      <c r="C409" s="19" t="str">
        <f>VLOOKUP(D409,FORNECEDORES!A:D,4,0)</f>
        <v>27.385.816/0001-37</v>
      </c>
      <c r="D409" s="13" t="s">
        <v>2591</v>
      </c>
      <c r="E409" s="20" t="str">
        <f t="shared" si="27"/>
        <v>04 0062</v>
      </c>
      <c r="F409" s="28" t="s">
        <v>4968</v>
      </c>
      <c r="G409" s="21" t="str">
        <f>VLOOKUP(E409,'FILIAIS PETZ'!A:E,5,0)</f>
        <v>PETZ BRASILIA ASA NORTE</v>
      </c>
      <c r="H409" s="20" t="str">
        <f>VLOOKUP(E409,'FILIAIS PETZ'!A:D,4,0)</f>
        <v>ASAN-DF</v>
      </c>
      <c r="I409" s="46">
        <v>45292</v>
      </c>
      <c r="J409" s="10" t="s">
        <v>4980</v>
      </c>
      <c r="K409" s="10" t="s">
        <v>5181</v>
      </c>
      <c r="L409" s="28" t="s">
        <v>5778</v>
      </c>
      <c r="M409" s="46">
        <v>45323</v>
      </c>
      <c r="N409" s="46">
        <v>45357</v>
      </c>
      <c r="O409" s="46">
        <v>45341</v>
      </c>
      <c r="P409" s="28" t="s">
        <v>4998</v>
      </c>
      <c r="Q409" s="10">
        <v>3</v>
      </c>
      <c r="R409" s="10" t="s">
        <v>4991</v>
      </c>
      <c r="S409" s="10" t="s">
        <v>4983</v>
      </c>
      <c r="T409" s="10" t="s">
        <v>32</v>
      </c>
      <c r="U409" s="10">
        <v>11002</v>
      </c>
      <c r="V409" s="10">
        <v>11002</v>
      </c>
      <c r="W409" s="10"/>
      <c r="X409" s="10" t="s">
        <v>4992</v>
      </c>
      <c r="Y409" s="10" t="s">
        <v>4980</v>
      </c>
      <c r="Z409" s="10" t="s">
        <v>4980</v>
      </c>
      <c r="AA409" s="10" t="s">
        <v>4992</v>
      </c>
      <c r="AB409" s="10" t="s">
        <v>5066</v>
      </c>
      <c r="AC409" s="10" t="s">
        <v>4999</v>
      </c>
      <c r="AD409" s="29"/>
      <c r="AE409" s="20" t="str">
        <f>VLOOKUP(E409,'FILIAIS PETZ'!A:Q,17,0)</f>
        <v>CO-2</v>
      </c>
      <c r="AF409" s="20" t="str">
        <f>VLOOKUP(E409,'FILIAIS PETZ'!A:Q,3,0)</f>
        <v>FELICIO</v>
      </c>
      <c r="AG409" s="20" t="str">
        <f>VLOOKUP(E409,'FILIAIS PETZ'!A:Q,2,0)</f>
        <v>R3</v>
      </c>
      <c r="AH409" s="75">
        <v>1500</v>
      </c>
      <c r="AI409" s="16" t="s">
        <v>5274</v>
      </c>
      <c r="AJ409" s="43">
        <f>VLOOKUP(E409,'FILIAIS PETZ'!$A$2:$K$2000,11,0)</f>
        <v>18328118005500</v>
      </c>
      <c r="AK409" s="44">
        <f t="shared" si="31"/>
        <v>18328118005500</v>
      </c>
    </row>
    <row r="410" spans="1:37" s="15" customFormat="1" ht="15" customHeight="1" thickBot="1" x14ac:dyDescent="0.25">
      <c r="A410" s="9" t="str">
        <f t="shared" si="30"/>
        <v>PREVENTIVA</v>
      </c>
      <c r="B410" s="18">
        <f>VLOOKUP(C410,FORNECEDORES!D:E,2,0)</f>
        <v>7736</v>
      </c>
      <c r="C410" s="19" t="str">
        <f>VLOOKUP(D410,FORNECEDORES!A:D,4,0)</f>
        <v>27.385.816/0001-37</v>
      </c>
      <c r="D410" s="13" t="s">
        <v>2591</v>
      </c>
      <c r="E410" s="20" t="str">
        <f t="shared" si="27"/>
        <v>04 0062</v>
      </c>
      <c r="F410" s="28" t="s">
        <v>4968</v>
      </c>
      <c r="G410" s="21" t="str">
        <f>VLOOKUP(E410,'FILIAIS PETZ'!A:E,5,0)</f>
        <v>PETZ BRASILIA ASA NORTE</v>
      </c>
      <c r="H410" s="20" t="str">
        <f>VLOOKUP(E410,'FILIAIS PETZ'!A:D,4,0)</f>
        <v>ASAN-DF</v>
      </c>
      <c r="I410" s="46">
        <v>45292</v>
      </c>
      <c r="J410" s="10" t="s">
        <v>4980</v>
      </c>
      <c r="K410" s="10" t="s">
        <v>5181</v>
      </c>
      <c r="L410" s="28" t="s">
        <v>5779</v>
      </c>
      <c r="M410" s="46">
        <v>45323</v>
      </c>
      <c r="N410" s="46">
        <v>45357</v>
      </c>
      <c r="O410" s="46">
        <v>45341</v>
      </c>
      <c r="P410" s="28" t="s">
        <v>4998</v>
      </c>
      <c r="Q410" s="10">
        <v>3</v>
      </c>
      <c r="R410" s="10" t="s">
        <v>4991</v>
      </c>
      <c r="S410" s="10" t="s">
        <v>4983</v>
      </c>
      <c r="T410" s="10" t="s">
        <v>32</v>
      </c>
      <c r="U410" s="10">
        <v>11002</v>
      </c>
      <c r="V410" s="10">
        <v>11002</v>
      </c>
      <c r="W410" s="10" t="s">
        <v>5019</v>
      </c>
      <c r="X410" s="10" t="s">
        <v>4985</v>
      </c>
      <c r="Y410" s="10" t="s">
        <v>4980</v>
      </c>
      <c r="Z410" s="10" t="s">
        <v>4980</v>
      </c>
      <c r="AA410" s="10" t="s">
        <v>4989</v>
      </c>
      <c r="AB410" s="10" t="s">
        <v>5066</v>
      </c>
      <c r="AC410" s="10" t="s">
        <v>4999</v>
      </c>
      <c r="AD410" s="29"/>
      <c r="AE410" s="20" t="str">
        <f>VLOOKUP(E410,'FILIAIS PETZ'!A:Q,17,0)</f>
        <v>CO-2</v>
      </c>
      <c r="AF410" s="20" t="str">
        <f>VLOOKUP(E410,'FILIAIS PETZ'!A:Q,3,0)</f>
        <v>FELICIO</v>
      </c>
      <c r="AG410" s="20" t="str">
        <f>VLOOKUP(E410,'FILIAIS PETZ'!A:Q,2,0)</f>
        <v>R3</v>
      </c>
      <c r="AH410" s="75">
        <v>1400</v>
      </c>
      <c r="AI410" s="16" t="s">
        <v>5777</v>
      </c>
      <c r="AJ410" s="43">
        <f>VLOOKUP(E410,'FILIAIS PETZ'!$A$2:$K$2000,11,0)</f>
        <v>18328118005500</v>
      </c>
      <c r="AK410" s="44">
        <f t="shared" si="31"/>
        <v>18328118005500</v>
      </c>
    </row>
    <row r="411" spans="1:37" s="15" customFormat="1" ht="15" customHeight="1" thickBot="1" x14ac:dyDescent="0.25">
      <c r="A411" s="9" t="str">
        <f t="shared" si="30"/>
        <v>PREVENTIVA</v>
      </c>
      <c r="B411" s="18">
        <f>VLOOKUP(C411,FORNECEDORES!D:E,2,0)</f>
        <v>7736</v>
      </c>
      <c r="C411" s="19" t="str">
        <f>VLOOKUP(D411,FORNECEDORES!A:D,4,0)</f>
        <v>27.385.816/0001-37</v>
      </c>
      <c r="D411" s="13" t="s">
        <v>2591</v>
      </c>
      <c r="E411" s="20" t="str">
        <f t="shared" si="27"/>
        <v>04 0048</v>
      </c>
      <c r="F411" s="28" t="s">
        <v>4970</v>
      </c>
      <c r="G411" s="21" t="str">
        <f>VLOOKUP(E411,'FILIAIS PETZ'!A:E,5,0)</f>
        <v>PETZ BRASILIA EPIA</v>
      </c>
      <c r="H411" s="20" t="str">
        <f>VLOOKUP(E411,'FILIAIS PETZ'!A:D,4,0)</f>
        <v>EPIA-DF</v>
      </c>
      <c r="I411" s="46">
        <v>45292</v>
      </c>
      <c r="J411" s="10" t="s">
        <v>4980</v>
      </c>
      <c r="K411" s="10" t="s">
        <v>5181</v>
      </c>
      <c r="L411" s="28" t="s">
        <v>5788</v>
      </c>
      <c r="M411" s="46">
        <v>45323</v>
      </c>
      <c r="N411" s="46">
        <v>45357</v>
      </c>
      <c r="O411" s="46">
        <v>45341</v>
      </c>
      <c r="P411" s="28" t="s">
        <v>4998</v>
      </c>
      <c r="Q411" s="10">
        <v>3</v>
      </c>
      <c r="R411" s="10" t="s">
        <v>4991</v>
      </c>
      <c r="S411" s="10" t="s">
        <v>4983</v>
      </c>
      <c r="T411" s="10" t="s">
        <v>32</v>
      </c>
      <c r="U411" s="10">
        <v>11002</v>
      </c>
      <c r="V411" s="10">
        <v>11002</v>
      </c>
      <c r="W411" s="10"/>
      <c r="X411" s="10" t="s">
        <v>4992</v>
      </c>
      <c r="Y411" s="10" t="s">
        <v>4980</v>
      </c>
      <c r="Z411" s="10" t="s">
        <v>4980</v>
      </c>
      <c r="AA411" s="10" t="s">
        <v>4992</v>
      </c>
      <c r="AB411" s="10" t="s">
        <v>5066</v>
      </c>
      <c r="AC411" s="10" t="s">
        <v>4999</v>
      </c>
      <c r="AD411" s="29"/>
      <c r="AE411" s="20" t="str">
        <f>VLOOKUP(E411,'FILIAIS PETZ'!A:Q,17,0)</f>
        <v>CO-2</v>
      </c>
      <c r="AF411" s="20" t="str">
        <f>VLOOKUP(E411,'FILIAIS PETZ'!A:Q,3,0)</f>
        <v>FELICIO</v>
      </c>
      <c r="AG411" s="20" t="str">
        <f>VLOOKUP(E411,'FILIAIS PETZ'!A:Q,2,0)</f>
        <v>R3</v>
      </c>
      <c r="AH411" s="75">
        <v>1800</v>
      </c>
      <c r="AI411" s="16" t="s">
        <v>5111</v>
      </c>
      <c r="AJ411" s="43">
        <f>VLOOKUP(E411,'FILIAIS PETZ'!$A$2:$K$2000,11,0)</f>
        <v>18328118004368</v>
      </c>
      <c r="AK411" s="44">
        <f t="shared" si="31"/>
        <v>18328118004368</v>
      </c>
    </row>
    <row r="412" spans="1:37" s="15" customFormat="1" ht="15" customHeight="1" thickBot="1" x14ac:dyDescent="0.25">
      <c r="A412" s="9" t="str">
        <f t="shared" si="30"/>
        <v>PREVENTIVA</v>
      </c>
      <c r="B412" s="18">
        <f>VLOOKUP(C412,FORNECEDORES!D:E,2,0)</f>
        <v>7736</v>
      </c>
      <c r="C412" s="19" t="str">
        <f>VLOOKUP(D412,FORNECEDORES!A:D,4,0)</f>
        <v>27.385.816/0001-37</v>
      </c>
      <c r="D412" s="13" t="s">
        <v>2591</v>
      </c>
      <c r="E412" s="20" t="str">
        <f t="shared" si="27"/>
        <v>04 0048</v>
      </c>
      <c r="F412" s="28" t="s">
        <v>4970</v>
      </c>
      <c r="G412" s="21" t="str">
        <f>VLOOKUP(E412,'FILIAIS PETZ'!A:E,5,0)</f>
        <v>PETZ BRASILIA EPIA</v>
      </c>
      <c r="H412" s="20" t="str">
        <f>VLOOKUP(E412,'FILIAIS PETZ'!A:D,4,0)</f>
        <v>EPIA-DF</v>
      </c>
      <c r="I412" s="46">
        <v>45292</v>
      </c>
      <c r="J412" s="10" t="s">
        <v>4980</v>
      </c>
      <c r="K412" s="10" t="s">
        <v>5181</v>
      </c>
      <c r="L412" s="28" t="s">
        <v>5789</v>
      </c>
      <c r="M412" s="46">
        <v>45323</v>
      </c>
      <c r="N412" s="46">
        <v>45357</v>
      </c>
      <c r="O412" s="46">
        <v>45341</v>
      </c>
      <c r="P412" s="28" t="s">
        <v>4998</v>
      </c>
      <c r="Q412" s="10">
        <v>3</v>
      </c>
      <c r="R412" s="10" t="s">
        <v>4991</v>
      </c>
      <c r="S412" s="10" t="s">
        <v>4983</v>
      </c>
      <c r="T412" s="10" t="s">
        <v>32</v>
      </c>
      <c r="U412" s="10">
        <v>11002</v>
      </c>
      <c r="V412" s="10">
        <v>11002</v>
      </c>
      <c r="W412" s="10" t="s">
        <v>5019</v>
      </c>
      <c r="X412" s="10" t="s">
        <v>4985</v>
      </c>
      <c r="Y412" s="10" t="s">
        <v>4980</v>
      </c>
      <c r="Z412" s="10" t="s">
        <v>4980</v>
      </c>
      <c r="AA412" s="10" t="s">
        <v>4989</v>
      </c>
      <c r="AB412" s="10" t="s">
        <v>5066</v>
      </c>
      <c r="AC412" s="10" t="s">
        <v>4999</v>
      </c>
      <c r="AD412" s="29"/>
      <c r="AE412" s="20" t="str">
        <f>VLOOKUP(E412,'FILIAIS PETZ'!A:Q,17,0)</f>
        <v>CO-2</v>
      </c>
      <c r="AF412" s="20" t="str">
        <f>VLOOKUP(E412,'FILIAIS PETZ'!A:Q,3,0)</f>
        <v>FELICIO</v>
      </c>
      <c r="AG412" s="20" t="str">
        <f>VLOOKUP(E412,'FILIAIS PETZ'!A:Q,2,0)</f>
        <v>R3</v>
      </c>
      <c r="AH412" s="75">
        <v>1400</v>
      </c>
      <c r="AI412" s="16" t="s">
        <v>5112</v>
      </c>
      <c r="AJ412" s="43">
        <f>VLOOKUP(E412,'FILIAIS PETZ'!$A$2:$K$2000,11,0)</f>
        <v>18328118004368</v>
      </c>
      <c r="AK412" s="44">
        <f t="shared" si="31"/>
        <v>18328118004368</v>
      </c>
    </row>
    <row r="413" spans="1:37" s="15" customFormat="1" ht="15" customHeight="1" thickBot="1" x14ac:dyDescent="0.25">
      <c r="A413" s="9" t="str">
        <f t="shared" si="30"/>
        <v>PREVENTIVA</v>
      </c>
      <c r="B413" s="18">
        <f>VLOOKUP(C413,FORNECEDORES!D:E,2,0)</f>
        <v>7736</v>
      </c>
      <c r="C413" s="19" t="str">
        <f>VLOOKUP(D413,FORNECEDORES!A:D,4,0)</f>
        <v>27.385.816/0001-37</v>
      </c>
      <c r="D413" s="13" t="s">
        <v>2591</v>
      </c>
      <c r="E413" s="20" t="str">
        <f t="shared" si="27"/>
        <v>04 0015</v>
      </c>
      <c r="F413" s="28" t="s">
        <v>4971</v>
      </c>
      <c r="G413" s="21" t="str">
        <f>VLOOKUP(E413,'FILIAIS PETZ'!A:E,5,0)</f>
        <v>PETZ BRASILIA SIA</v>
      </c>
      <c r="H413" s="20" t="str">
        <f>VLOOKUP(E413,'FILIAIS PETZ'!A:D,4,0)</f>
        <v>BSIA-DF</v>
      </c>
      <c r="I413" s="46">
        <v>45292</v>
      </c>
      <c r="J413" s="10" t="s">
        <v>4980</v>
      </c>
      <c r="K413" s="10" t="s">
        <v>5181</v>
      </c>
      <c r="L413" s="28" t="s">
        <v>5802</v>
      </c>
      <c r="M413" s="46">
        <v>45323</v>
      </c>
      <c r="N413" s="46">
        <v>45357</v>
      </c>
      <c r="O413" s="46">
        <v>45341</v>
      </c>
      <c r="P413" s="28" t="s">
        <v>4998</v>
      </c>
      <c r="Q413" s="10">
        <v>3</v>
      </c>
      <c r="R413" s="10" t="s">
        <v>4991</v>
      </c>
      <c r="S413" s="10" t="s">
        <v>4983</v>
      </c>
      <c r="T413" s="10" t="s">
        <v>32</v>
      </c>
      <c r="U413" s="10">
        <v>11002</v>
      </c>
      <c r="V413" s="10">
        <v>11002</v>
      </c>
      <c r="W413" s="10"/>
      <c r="X413" s="10" t="s">
        <v>4992</v>
      </c>
      <c r="Y413" s="10" t="s">
        <v>4980</v>
      </c>
      <c r="Z413" s="10" t="s">
        <v>4980</v>
      </c>
      <c r="AA413" s="10" t="s">
        <v>4992</v>
      </c>
      <c r="AB413" s="10" t="s">
        <v>5066</v>
      </c>
      <c r="AC413" s="10" t="s">
        <v>4999</v>
      </c>
      <c r="AD413" s="29"/>
      <c r="AE413" s="20" t="str">
        <f>VLOOKUP(E413,'FILIAIS PETZ'!A:Q,17,0)</f>
        <v>CO-2</v>
      </c>
      <c r="AF413" s="20" t="str">
        <f>VLOOKUP(E413,'FILIAIS PETZ'!A:Q,3,0)</f>
        <v>FELICIO</v>
      </c>
      <c r="AG413" s="20" t="str">
        <f>VLOOKUP(E413,'FILIAIS PETZ'!A:Q,2,0)</f>
        <v>R3</v>
      </c>
      <c r="AH413" s="75">
        <v>1800</v>
      </c>
      <c r="AI413" s="16" t="s">
        <v>5111</v>
      </c>
      <c r="AJ413" s="43">
        <f>VLOOKUP(E413,'FILIAIS PETZ'!$A$2:$K$2000,11,0)</f>
        <v>18328118000451</v>
      </c>
      <c r="AK413" s="44">
        <f t="shared" si="31"/>
        <v>18328118000451</v>
      </c>
    </row>
    <row r="414" spans="1:37" s="15" customFormat="1" ht="15" customHeight="1" thickBot="1" x14ac:dyDescent="0.25">
      <c r="A414" s="9" t="str">
        <f t="shared" si="30"/>
        <v>PREVENTIVA</v>
      </c>
      <c r="B414" s="18">
        <f>VLOOKUP(C414,FORNECEDORES!D:E,2,0)</f>
        <v>7736</v>
      </c>
      <c r="C414" s="19" t="str">
        <f>VLOOKUP(D414,FORNECEDORES!A:D,4,0)</f>
        <v>27.385.816/0001-37</v>
      </c>
      <c r="D414" s="13" t="s">
        <v>2591</v>
      </c>
      <c r="E414" s="20" t="str">
        <f t="shared" si="27"/>
        <v>04 0015</v>
      </c>
      <c r="F414" s="28" t="s">
        <v>4971</v>
      </c>
      <c r="G414" s="21" t="str">
        <f>VLOOKUP(E414,'FILIAIS PETZ'!A:E,5,0)</f>
        <v>PETZ BRASILIA SIA</v>
      </c>
      <c r="H414" s="20" t="str">
        <f>VLOOKUP(E414,'FILIAIS PETZ'!A:D,4,0)</f>
        <v>BSIA-DF</v>
      </c>
      <c r="I414" s="46">
        <v>45292</v>
      </c>
      <c r="J414" s="10" t="s">
        <v>4980</v>
      </c>
      <c r="K414" s="10" t="s">
        <v>5181</v>
      </c>
      <c r="L414" s="28" t="s">
        <v>5803</v>
      </c>
      <c r="M414" s="46">
        <v>45323</v>
      </c>
      <c r="N414" s="46">
        <v>45357</v>
      </c>
      <c r="O414" s="46">
        <v>45341</v>
      </c>
      <c r="P414" s="28" t="s">
        <v>4998</v>
      </c>
      <c r="Q414" s="10">
        <v>3</v>
      </c>
      <c r="R414" s="10" t="s">
        <v>4991</v>
      </c>
      <c r="S414" s="10" t="s">
        <v>4983</v>
      </c>
      <c r="T414" s="10" t="s">
        <v>32</v>
      </c>
      <c r="U414" s="10">
        <v>11002</v>
      </c>
      <c r="V414" s="10">
        <v>11002</v>
      </c>
      <c r="W414" s="10" t="s">
        <v>5019</v>
      </c>
      <c r="X414" s="10" t="s">
        <v>4985</v>
      </c>
      <c r="Y414" s="10" t="s">
        <v>4980</v>
      </c>
      <c r="Z414" s="10" t="s">
        <v>4980</v>
      </c>
      <c r="AA414" s="10" t="s">
        <v>4989</v>
      </c>
      <c r="AB414" s="10" t="s">
        <v>5066</v>
      </c>
      <c r="AC414" s="10" t="s">
        <v>4999</v>
      </c>
      <c r="AD414" s="29"/>
      <c r="AE414" s="20" t="str">
        <f>VLOOKUP(E414,'FILIAIS PETZ'!A:Q,17,0)</f>
        <v>CO-2</v>
      </c>
      <c r="AF414" s="20" t="str">
        <f>VLOOKUP(E414,'FILIAIS PETZ'!A:Q,3,0)</f>
        <v>FELICIO</v>
      </c>
      <c r="AG414" s="20" t="str">
        <f>VLOOKUP(E414,'FILIAIS PETZ'!A:Q,2,0)</f>
        <v>R3</v>
      </c>
      <c r="AH414" s="75">
        <v>1400</v>
      </c>
      <c r="AI414" s="16" t="s">
        <v>5112</v>
      </c>
      <c r="AJ414" s="43">
        <f>VLOOKUP(E414,'FILIAIS PETZ'!$A$2:$K$2000,11,0)</f>
        <v>18328118000451</v>
      </c>
      <c r="AK414" s="44">
        <f t="shared" si="31"/>
        <v>18328118000451</v>
      </c>
    </row>
    <row r="415" spans="1:37" s="15" customFormat="1" ht="15" customHeight="1" thickBot="1" x14ac:dyDescent="0.25">
      <c r="A415" s="9" t="str">
        <f t="shared" si="30"/>
        <v>PREVENTIVA</v>
      </c>
      <c r="B415" s="18">
        <f>VLOOKUP(C415,FORNECEDORES!D:E,2,0)</f>
        <v>7736</v>
      </c>
      <c r="C415" s="19" t="str">
        <f>VLOOKUP(D415,FORNECEDORES!A:D,4,0)</f>
        <v>27.385.816/0001-37</v>
      </c>
      <c r="D415" s="13" t="s">
        <v>2591</v>
      </c>
      <c r="E415" s="20" t="str">
        <f t="shared" si="27"/>
        <v>04 0200</v>
      </c>
      <c r="F415" s="28" t="s">
        <v>4960</v>
      </c>
      <c r="G415" s="21" t="str">
        <f>VLOOKUP(E415,'FILIAIS PETZ'!A:E,5,0)</f>
        <v>PETZ BRASILIA W3 NORTE</v>
      </c>
      <c r="H415" s="20" t="str">
        <f>VLOOKUP(E415,'FILIAIS PETZ'!A:D,4,0)</f>
        <v>W3NT-DF</v>
      </c>
      <c r="I415" s="46">
        <v>45292</v>
      </c>
      <c r="J415" s="10" t="s">
        <v>4980</v>
      </c>
      <c r="K415" s="10" t="s">
        <v>5181</v>
      </c>
      <c r="L415" s="28" t="s">
        <v>5808</v>
      </c>
      <c r="M415" s="46">
        <v>45323</v>
      </c>
      <c r="N415" s="46">
        <v>45357</v>
      </c>
      <c r="O415" s="46">
        <v>45341</v>
      </c>
      <c r="P415" s="28" t="s">
        <v>4998</v>
      </c>
      <c r="Q415" s="10">
        <v>3</v>
      </c>
      <c r="R415" s="10" t="s">
        <v>4991</v>
      </c>
      <c r="S415" s="10" t="s">
        <v>4983</v>
      </c>
      <c r="T415" s="10" t="s">
        <v>32</v>
      </c>
      <c r="U415" s="10">
        <v>11002</v>
      </c>
      <c r="V415" s="10">
        <v>11002</v>
      </c>
      <c r="W415" s="10"/>
      <c r="X415" s="10" t="s">
        <v>4992</v>
      </c>
      <c r="Y415" s="10" t="s">
        <v>4980</v>
      </c>
      <c r="Z415" s="10" t="s">
        <v>4980</v>
      </c>
      <c r="AA415" s="10" t="s">
        <v>4992</v>
      </c>
      <c r="AB415" s="10" t="s">
        <v>5066</v>
      </c>
      <c r="AC415" s="10" t="s">
        <v>4999</v>
      </c>
      <c r="AD415" s="29"/>
      <c r="AE415" s="20" t="str">
        <f>VLOOKUP(E415,'FILIAIS PETZ'!A:Q,17,0)</f>
        <v>CO-2</v>
      </c>
      <c r="AF415" s="20" t="str">
        <f>VLOOKUP(E415,'FILIAIS PETZ'!A:Q,3,0)</f>
        <v>FELICIO</v>
      </c>
      <c r="AG415" s="20" t="str">
        <f>VLOOKUP(E415,'FILIAIS PETZ'!A:Q,2,0)</f>
        <v>R3</v>
      </c>
      <c r="AH415" s="75">
        <v>2200</v>
      </c>
      <c r="AI415" s="16" t="s">
        <v>5111</v>
      </c>
      <c r="AJ415" s="43">
        <f>VLOOKUP(E415,'FILIAIS PETZ'!$A$2:$K$2000,11,0)</f>
        <v>18328118018660</v>
      </c>
      <c r="AK415" s="44">
        <f t="shared" si="31"/>
        <v>18328118018660</v>
      </c>
    </row>
    <row r="416" spans="1:37" s="15" customFormat="1" ht="15" customHeight="1" thickBot="1" x14ac:dyDescent="0.25">
      <c r="A416" s="9" t="str">
        <f t="shared" si="30"/>
        <v>PREVENTIVA</v>
      </c>
      <c r="B416" s="18">
        <f>VLOOKUP(C416,FORNECEDORES!D:E,2,0)</f>
        <v>7736</v>
      </c>
      <c r="C416" s="19" t="str">
        <f>VLOOKUP(D416,FORNECEDORES!A:D,4,0)</f>
        <v>27.385.816/0001-37</v>
      </c>
      <c r="D416" s="13" t="s">
        <v>2591</v>
      </c>
      <c r="E416" s="20" t="str">
        <f t="shared" si="27"/>
        <v>04 0200</v>
      </c>
      <c r="F416" s="28" t="s">
        <v>4960</v>
      </c>
      <c r="G416" s="21" t="str">
        <f>VLOOKUP(E416,'FILIAIS PETZ'!A:E,5,0)</f>
        <v>PETZ BRASILIA W3 NORTE</v>
      </c>
      <c r="H416" s="20" t="str">
        <f>VLOOKUP(E416,'FILIAIS PETZ'!A:D,4,0)</f>
        <v>W3NT-DF</v>
      </c>
      <c r="I416" s="46">
        <v>45292</v>
      </c>
      <c r="J416" s="10" t="s">
        <v>4980</v>
      </c>
      <c r="K416" s="10" t="s">
        <v>5181</v>
      </c>
      <c r="L416" s="28" t="s">
        <v>5622</v>
      </c>
      <c r="M416" s="46">
        <v>45323</v>
      </c>
      <c r="N416" s="46">
        <v>45357</v>
      </c>
      <c r="O416" s="46">
        <v>45341</v>
      </c>
      <c r="P416" s="28" t="s">
        <v>4998</v>
      </c>
      <c r="Q416" s="10">
        <v>3</v>
      </c>
      <c r="R416" s="10" t="s">
        <v>4991</v>
      </c>
      <c r="S416" s="10" t="s">
        <v>4983</v>
      </c>
      <c r="T416" s="10" t="s">
        <v>32</v>
      </c>
      <c r="U416" s="10">
        <v>11002</v>
      </c>
      <c r="V416" s="10">
        <v>11002</v>
      </c>
      <c r="W416" s="10" t="s">
        <v>5019</v>
      </c>
      <c r="X416" s="10" t="s">
        <v>4985</v>
      </c>
      <c r="Y416" s="10" t="s">
        <v>4980</v>
      </c>
      <c r="Z416" s="10" t="s">
        <v>4980</v>
      </c>
      <c r="AA416" s="10" t="s">
        <v>4989</v>
      </c>
      <c r="AB416" s="10" t="s">
        <v>5066</v>
      </c>
      <c r="AC416" s="10" t="s">
        <v>4999</v>
      </c>
      <c r="AD416" s="29"/>
      <c r="AE416" s="20" t="str">
        <f>VLOOKUP(E416,'FILIAIS PETZ'!A:Q,17,0)</f>
        <v>CO-2</v>
      </c>
      <c r="AF416" s="20" t="str">
        <f>VLOOKUP(E416,'FILIAIS PETZ'!A:Q,3,0)</f>
        <v>FELICIO</v>
      </c>
      <c r="AG416" s="20" t="str">
        <f>VLOOKUP(E416,'FILIAIS PETZ'!A:Q,2,0)</f>
        <v>R3</v>
      </c>
      <c r="AH416" s="75">
        <v>1600</v>
      </c>
      <c r="AI416" s="16" t="s">
        <v>5112</v>
      </c>
      <c r="AJ416" s="43">
        <f>VLOOKUP(E416,'FILIAIS PETZ'!$A$2:$K$2000,11,0)</f>
        <v>18328118018660</v>
      </c>
      <c r="AK416" s="44">
        <f t="shared" si="31"/>
        <v>18328118018660</v>
      </c>
    </row>
    <row r="417" spans="1:37" s="15" customFormat="1" ht="15" customHeight="1" thickBot="1" x14ac:dyDescent="0.25">
      <c r="A417" s="9" t="str">
        <f t="shared" si="30"/>
        <v>PREVENTIVA</v>
      </c>
      <c r="B417" s="18">
        <f>VLOOKUP(C417,FORNECEDORES!D:E,2,0)</f>
        <v>7736</v>
      </c>
      <c r="C417" s="19" t="str">
        <f>VLOOKUP(D417,FORNECEDORES!A:D,4,0)</f>
        <v>27.385.816/0001-37</v>
      </c>
      <c r="D417" s="13" t="s">
        <v>2591</v>
      </c>
      <c r="E417" s="20" t="str">
        <f t="shared" si="27"/>
        <v>04 0161</v>
      </c>
      <c r="F417" s="28" t="s">
        <v>4959</v>
      </c>
      <c r="G417" s="21" t="str">
        <f>VLOOKUP(E417,'FILIAIS PETZ'!A:E,5,0)</f>
        <v>PETZ CEILANDIA</v>
      </c>
      <c r="H417" s="20" t="str">
        <f>VLOOKUP(E417,'FILIAIS PETZ'!A:D,4,0)</f>
        <v>CDIA-DF</v>
      </c>
      <c r="I417" s="46">
        <v>45292</v>
      </c>
      <c r="J417" s="10" t="s">
        <v>4980</v>
      </c>
      <c r="K417" s="10" t="s">
        <v>5181</v>
      </c>
      <c r="L417" s="28" t="s">
        <v>5785</v>
      </c>
      <c r="M417" s="46">
        <v>45323</v>
      </c>
      <c r="N417" s="46">
        <v>45357</v>
      </c>
      <c r="O417" s="46">
        <v>45341</v>
      </c>
      <c r="P417" s="28" t="s">
        <v>4998</v>
      </c>
      <c r="Q417" s="10">
        <v>3</v>
      </c>
      <c r="R417" s="10" t="s">
        <v>4991</v>
      </c>
      <c r="S417" s="10" t="s">
        <v>4983</v>
      </c>
      <c r="T417" s="10" t="s">
        <v>32</v>
      </c>
      <c r="U417" s="10">
        <v>11002</v>
      </c>
      <c r="V417" s="10">
        <v>11002</v>
      </c>
      <c r="W417" s="10" t="s">
        <v>5019</v>
      </c>
      <c r="X417" s="10" t="s">
        <v>4985</v>
      </c>
      <c r="Y417" s="10" t="s">
        <v>4980</v>
      </c>
      <c r="Z417" s="10" t="s">
        <v>4980</v>
      </c>
      <c r="AA417" s="10" t="s">
        <v>4989</v>
      </c>
      <c r="AB417" s="10" t="s">
        <v>5066</v>
      </c>
      <c r="AC417" s="10" t="s">
        <v>4999</v>
      </c>
      <c r="AD417" s="29"/>
      <c r="AE417" s="20" t="str">
        <f>VLOOKUP(E417,'FILIAIS PETZ'!A:Q,17,0)</f>
        <v>CO-1</v>
      </c>
      <c r="AF417" s="20" t="str">
        <f>VLOOKUP(E417,'FILIAIS PETZ'!A:Q,3,0)</f>
        <v>FELICIO</v>
      </c>
      <c r="AG417" s="20" t="str">
        <f>VLOOKUP(E417,'FILIAIS PETZ'!A:Q,2,0)</f>
        <v>R3</v>
      </c>
      <c r="AH417" s="75">
        <v>700</v>
      </c>
      <c r="AI417" s="16" t="s">
        <v>5112</v>
      </c>
      <c r="AJ417" s="43">
        <f>VLOOKUP(E417,'FILIAIS PETZ'!$A$2:$K$2000,11,0)</f>
        <v>18328118015211</v>
      </c>
      <c r="AK417" s="44">
        <f t="shared" si="31"/>
        <v>18328118015211</v>
      </c>
    </row>
    <row r="418" spans="1:37" s="15" customFormat="1" ht="15" customHeight="1" thickBot="1" x14ac:dyDescent="0.25">
      <c r="A418" s="9" t="str">
        <f t="shared" si="30"/>
        <v>PREVENTIVA</v>
      </c>
      <c r="B418" s="18">
        <f>VLOOKUP(C418,FORNECEDORES!D:E,2,0)</f>
        <v>7736</v>
      </c>
      <c r="C418" s="19" t="str">
        <f>VLOOKUP(D418,FORNECEDORES!A:D,4,0)</f>
        <v>27.385.816/0001-37</v>
      </c>
      <c r="D418" s="13" t="s">
        <v>2591</v>
      </c>
      <c r="E418" s="20" t="str">
        <f t="shared" si="27"/>
        <v>04 0161</v>
      </c>
      <c r="F418" s="28" t="s">
        <v>4959</v>
      </c>
      <c r="G418" s="21" t="str">
        <f>VLOOKUP(E418,'FILIAIS PETZ'!A:E,5,0)</f>
        <v>PETZ CEILANDIA</v>
      </c>
      <c r="H418" s="20" t="str">
        <f>VLOOKUP(E418,'FILIAIS PETZ'!A:D,4,0)</f>
        <v>CDIA-DF</v>
      </c>
      <c r="I418" s="46">
        <v>45292</v>
      </c>
      <c r="J418" s="10" t="s">
        <v>4980</v>
      </c>
      <c r="K418" s="10" t="s">
        <v>5181</v>
      </c>
      <c r="L418" s="28" t="s">
        <v>5784</v>
      </c>
      <c r="M418" s="46">
        <v>45323</v>
      </c>
      <c r="N418" s="46">
        <v>45357</v>
      </c>
      <c r="O418" s="46">
        <v>45341</v>
      </c>
      <c r="P418" s="28" t="s">
        <v>4998</v>
      </c>
      <c r="Q418" s="10">
        <v>3</v>
      </c>
      <c r="R418" s="10" t="s">
        <v>4991</v>
      </c>
      <c r="S418" s="10" t="s">
        <v>4983</v>
      </c>
      <c r="T418" s="10" t="s">
        <v>32</v>
      </c>
      <c r="U418" s="10">
        <v>11002</v>
      </c>
      <c r="V418" s="10">
        <v>11002</v>
      </c>
      <c r="W418" s="10" t="s">
        <v>5019</v>
      </c>
      <c r="X418" s="10" t="s">
        <v>4992</v>
      </c>
      <c r="Y418" s="10" t="s">
        <v>4980</v>
      </c>
      <c r="Z418" s="10" t="s">
        <v>4980</v>
      </c>
      <c r="AA418" s="10" t="s">
        <v>4992</v>
      </c>
      <c r="AB418" s="10" t="s">
        <v>5066</v>
      </c>
      <c r="AC418" s="10" t="s">
        <v>4999</v>
      </c>
      <c r="AD418" s="29"/>
      <c r="AE418" s="20" t="str">
        <f>VLOOKUP(E418,'FILIAIS PETZ'!A:Q,17,0)</f>
        <v>CO-1</v>
      </c>
      <c r="AF418" s="20" t="str">
        <f>VLOOKUP(E418,'FILIAIS PETZ'!A:Q,3,0)</f>
        <v>FELICIO</v>
      </c>
      <c r="AG418" s="20" t="str">
        <f>VLOOKUP(E418,'FILIAIS PETZ'!A:Q,2,0)</f>
        <v>R3</v>
      </c>
      <c r="AH418" s="75">
        <v>900</v>
      </c>
      <c r="AI418" s="16" t="s">
        <v>5111</v>
      </c>
      <c r="AJ418" s="43">
        <f>VLOOKUP(E418,'FILIAIS PETZ'!$A$2:$K$2000,11,0)</f>
        <v>18328118015211</v>
      </c>
      <c r="AK418" s="44">
        <f t="shared" si="31"/>
        <v>18328118015211</v>
      </c>
    </row>
    <row r="419" spans="1:37" s="15" customFormat="1" ht="15" customHeight="1" thickBot="1" x14ac:dyDescent="0.25">
      <c r="A419" s="9" t="str">
        <f t="shared" si="30"/>
        <v>PREVENTIVA</v>
      </c>
      <c r="B419" s="18">
        <f>VLOOKUP(C419,FORNECEDORES!D:E,2,0)</f>
        <v>7736</v>
      </c>
      <c r="C419" s="19" t="str">
        <f>VLOOKUP(D419,FORNECEDORES!A:D,4,0)</f>
        <v>27.385.816/0001-37</v>
      </c>
      <c r="D419" s="13" t="s">
        <v>2591</v>
      </c>
      <c r="E419" s="20" t="str">
        <f t="shared" si="27"/>
        <v>04 0273</v>
      </c>
      <c r="F419" s="28" t="s">
        <v>4972</v>
      </c>
      <c r="G419" s="21" t="str">
        <f>VLOOKUP(E419,'FILIAIS PETZ'!A:E,5,0)</f>
        <v xml:space="preserve">PETZ ESTAÇÃO GOIANIA </v>
      </c>
      <c r="H419" s="20" t="str">
        <f>VLOOKUP(E419,'FILIAIS PETZ'!A:D,4,0)</f>
        <v>ESTG-GO</v>
      </c>
      <c r="I419" s="46">
        <v>45292</v>
      </c>
      <c r="J419" s="10" t="s">
        <v>4980</v>
      </c>
      <c r="K419" s="10" t="s">
        <v>5181</v>
      </c>
      <c r="L419" s="28" t="s">
        <v>5787</v>
      </c>
      <c r="M419" s="46">
        <v>45323</v>
      </c>
      <c r="N419" s="46">
        <v>45357</v>
      </c>
      <c r="O419" s="46">
        <v>45341</v>
      </c>
      <c r="P419" s="28" t="s">
        <v>4998</v>
      </c>
      <c r="Q419" s="10">
        <v>3</v>
      </c>
      <c r="R419" s="10" t="s">
        <v>4991</v>
      </c>
      <c r="S419" s="10" t="s">
        <v>4983</v>
      </c>
      <c r="T419" s="10" t="s">
        <v>32</v>
      </c>
      <c r="U419" s="10">
        <v>11002</v>
      </c>
      <c r="V419" s="10">
        <v>11002</v>
      </c>
      <c r="W419" s="10" t="s">
        <v>5019</v>
      </c>
      <c r="X419" s="10" t="s">
        <v>4985</v>
      </c>
      <c r="Y419" s="10" t="s">
        <v>4980</v>
      </c>
      <c r="Z419" s="10" t="s">
        <v>4980</v>
      </c>
      <c r="AA419" s="10" t="s">
        <v>4989</v>
      </c>
      <c r="AB419" s="10" t="s">
        <v>5066</v>
      </c>
      <c r="AC419" s="10" t="s">
        <v>4999</v>
      </c>
      <c r="AD419" s="29"/>
      <c r="AE419" s="20" t="str">
        <f>VLOOKUP(E419,'FILIAIS PETZ'!A:Q,17,0)</f>
        <v>CO-2</v>
      </c>
      <c r="AF419" s="20" t="str">
        <f>VLOOKUP(E419,'FILIAIS PETZ'!A:Q,3,0)</f>
        <v>FELICIO</v>
      </c>
      <c r="AG419" s="20" t="str">
        <f>VLOOKUP(E419,'FILIAIS PETZ'!A:Q,2,0)</f>
        <v>R3</v>
      </c>
      <c r="AH419" s="75">
        <v>700</v>
      </c>
      <c r="AI419" s="16" t="s">
        <v>5112</v>
      </c>
      <c r="AJ419" s="43">
        <f>VLOOKUP(E419,'FILIAIS PETZ'!$A$2:$K$2000,11,0)</f>
        <v>18328118027732</v>
      </c>
      <c r="AK419" s="44">
        <f t="shared" si="31"/>
        <v>18328118027732</v>
      </c>
    </row>
    <row r="420" spans="1:37" s="15" customFormat="1" ht="15" customHeight="1" thickBot="1" x14ac:dyDescent="0.25">
      <c r="A420" s="9" t="str">
        <f t="shared" si="30"/>
        <v>PREVENTIVA</v>
      </c>
      <c r="B420" s="18">
        <f>VLOOKUP(C420,FORNECEDORES!D:E,2,0)</f>
        <v>7736</v>
      </c>
      <c r="C420" s="19" t="str">
        <f>VLOOKUP(D420,FORNECEDORES!A:D,4,0)</f>
        <v>27.385.816/0001-37</v>
      </c>
      <c r="D420" s="13" t="s">
        <v>2591</v>
      </c>
      <c r="E420" s="20" t="str">
        <f t="shared" si="27"/>
        <v>04 0273</v>
      </c>
      <c r="F420" s="28" t="s">
        <v>4972</v>
      </c>
      <c r="G420" s="21" t="str">
        <f>VLOOKUP(E420,'FILIAIS PETZ'!A:E,5,0)</f>
        <v xml:space="preserve">PETZ ESTAÇÃO GOIANIA </v>
      </c>
      <c r="H420" s="20" t="str">
        <f>VLOOKUP(E420,'FILIAIS PETZ'!A:D,4,0)</f>
        <v>ESTG-GO</v>
      </c>
      <c r="I420" s="46">
        <v>45292</v>
      </c>
      <c r="J420" s="10" t="s">
        <v>4980</v>
      </c>
      <c r="K420" s="10" t="s">
        <v>5181</v>
      </c>
      <c r="L420" s="28" t="s">
        <v>5786</v>
      </c>
      <c r="M420" s="46">
        <v>45323</v>
      </c>
      <c r="N420" s="46">
        <v>45357</v>
      </c>
      <c r="O420" s="46">
        <v>45341</v>
      </c>
      <c r="P420" s="28" t="s">
        <v>4998</v>
      </c>
      <c r="Q420" s="10">
        <v>3</v>
      </c>
      <c r="R420" s="10" t="s">
        <v>4991</v>
      </c>
      <c r="S420" s="10" t="s">
        <v>4983</v>
      </c>
      <c r="T420" s="10" t="s">
        <v>32</v>
      </c>
      <c r="U420" s="10">
        <v>11002</v>
      </c>
      <c r="V420" s="10">
        <v>11002</v>
      </c>
      <c r="W420" s="10" t="s">
        <v>5019</v>
      </c>
      <c r="X420" s="10" t="s">
        <v>4992</v>
      </c>
      <c r="Y420" s="10" t="s">
        <v>4980</v>
      </c>
      <c r="Z420" s="10" t="s">
        <v>4980</v>
      </c>
      <c r="AA420" s="10" t="s">
        <v>4992</v>
      </c>
      <c r="AB420" s="10" t="s">
        <v>5066</v>
      </c>
      <c r="AC420" s="10" t="s">
        <v>4999</v>
      </c>
      <c r="AD420" s="29"/>
      <c r="AE420" s="20" t="str">
        <f>VLOOKUP(E420,'FILIAIS PETZ'!A:Q,17,0)</f>
        <v>CO-2</v>
      </c>
      <c r="AF420" s="20" t="str">
        <f>VLOOKUP(E420,'FILIAIS PETZ'!A:Q,3,0)</f>
        <v>FELICIO</v>
      </c>
      <c r="AG420" s="20" t="str">
        <f>VLOOKUP(E420,'FILIAIS PETZ'!A:Q,2,0)</f>
        <v>R3</v>
      </c>
      <c r="AH420" s="75">
        <v>800</v>
      </c>
      <c r="AI420" s="16" t="s">
        <v>5111</v>
      </c>
      <c r="AJ420" s="43">
        <f>VLOOKUP(E420,'FILIAIS PETZ'!$A$2:$K$2000,11,0)</f>
        <v>18328118027732</v>
      </c>
      <c r="AK420" s="44">
        <f t="shared" si="31"/>
        <v>18328118027732</v>
      </c>
    </row>
    <row r="421" spans="1:37" s="15" customFormat="1" ht="15" customHeight="1" thickBot="1" x14ac:dyDescent="0.25">
      <c r="A421" s="9" t="str">
        <f t="shared" si="30"/>
        <v>PREVENTIVA</v>
      </c>
      <c r="B421" s="18">
        <f>VLOOKUP(C421,FORNECEDORES!D:E,2,0)</f>
        <v>7736</v>
      </c>
      <c r="C421" s="19" t="str">
        <f>VLOOKUP(D421,FORNECEDORES!A:D,4,0)</f>
        <v>27.385.816/0001-37</v>
      </c>
      <c r="D421" s="13" t="s">
        <v>2591</v>
      </c>
      <c r="E421" s="20" t="str">
        <f t="shared" si="27"/>
        <v>04 0168</v>
      </c>
      <c r="F421" s="28" t="s">
        <v>4961</v>
      </c>
      <c r="G421" s="21" t="str">
        <f>VLOOKUP(E421,'FILIAIS PETZ'!A:E,5,0)</f>
        <v>PETZ GAMA LESTE</v>
      </c>
      <c r="H421" s="20" t="str">
        <f>VLOOKUP(E421,'FILIAIS PETZ'!A:D,4,0)</f>
        <v>GAMA-DF</v>
      </c>
      <c r="I421" s="46">
        <v>45292</v>
      </c>
      <c r="J421" s="10" t="s">
        <v>4980</v>
      </c>
      <c r="K421" s="10" t="s">
        <v>5181</v>
      </c>
      <c r="L421" s="28" t="s">
        <v>5792</v>
      </c>
      <c r="M421" s="46">
        <v>45323</v>
      </c>
      <c r="N421" s="46">
        <v>45357</v>
      </c>
      <c r="O421" s="46">
        <v>45341</v>
      </c>
      <c r="P421" s="28" t="s">
        <v>4998</v>
      </c>
      <c r="Q421" s="10">
        <v>3</v>
      </c>
      <c r="R421" s="10" t="s">
        <v>4991</v>
      </c>
      <c r="S421" s="10" t="s">
        <v>4983</v>
      </c>
      <c r="T421" s="10" t="s">
        <v>32</v>
      </c>
      <c r="U421" s="10">
        <v>11002</v>
      </c>
      <c r="V421" s="10">
        <v>11002</v>
      </c>
      <c r="W421" s="10"/>
      <c r="X421" s="10" t="s">
        <v>4992</v>
      </c>
      <c r="Y421" s="10" t="s">
        <v>4980</v>
      </c>
      <c r="Z421" s="10" t="s">
        <v>4980</v>
      </c>
      <c r="AA421" s="10" t="s">
        <v>4992</v>
      </c>
      <c r="AB421" s="10" t="s">
        <v>5066</v>
      </c>
      <c r="AC421" s="10" t="s">
        <v>4999</v>
      </c>
      <c r="AD421" s="29"/>
      <c r="AE421" s="20" t="str">
        <f>VLOOKUP(E421,'FILIAIS PETZ'!A:Q,17,0)</f>
        <v>CO-1</v>
      </c>
      <c r="AF421" s="20" t="str">
        <f>VLOOKUP(E421,'FILIAIS PETZ'!A:Q,3,0)</f>
        <v>FELICIO</v>
      </c>
      <c r="AG421" s="20" t="str">
        <f>VLOOKUP(E421,'FILIAIS PETZ'!A:Q,2,0)</f>
        <v>R3</v>
      </c>
      <c r="AH421" s="75">
        <v>1800</v>
      </c>
      <c r="AI421" s="16" t="s">
        <v>5111</v>
      </c>
      <c r="AJ421" s="43">
        <f>VLOOKUP(E421,'FILIAIS PETZ'!$A$2:$K$2000,11,0)</f>
        <v>18328118016021</v>
      </c>
      <c r="AK421" s="44">
        <f t="shared" si="31"/>
        <v>18328118016021</v>
      </c>
    </row>
    <row r="422" spans="1:37" s="15" customFormat="1" ht="15" customHeight="1" thickBot="1" x14ac:dyDescent="0.25">
      <c r="A422" s="9" t="str">
        <f t="shared" si="30"/>
        <v>PREVENTIVA</v>
      </c>
      <c r="B422" s="18">
        <f>VLOOKUP(C422,FORNECEDORES!D:E,2,0)</f>
        <v>7736</v>
      </c>
      <c r="C422" s="19" t="str">
        <f>VLOOKUP(D422,FORNECEDORES!A:D,4,0)</f>
        <v>27.385.816/0001-37</v>
      </c>
      <c r="D422" s="13" t="s">
        <v>2591</v>
      </c>
      <c r="E422" s="20" t="str">
        <f t="shared" si="27"/>
        <v>04 0168</v>
      </c>
      <c r="F422" s="28" t="s">
        <v>4961</v>
      </c>
      <c r="G422" s="21" t="str">
        <f>VLOOKUP(E422,'FILIAIS PETZ'!A:E,5,0)</f>
        <v>PETZ GAMA LESTE</v>
      </c>
      <c r="H422" s="20" t="str">
        <f>VLOOKUP(E422,'FILIAIS PETZ'!A:D,4,0)</f>
        <v>GAMA-DF</v>
      </c>
      <c r="I422" s="46">
        <v>45292</v>
      </c>
      <c r="J422" s="10" t="s">
        <v>4980</v>
      </c>
      <c r="K422" s="10" t="s">
        <v>5181</v>
      </c>
      <c r="L422" s="28" t="s">
        <v>5793</v>
      </c>
      <c r="M422" s="46">
        <v>45323</v>
      </c>
      <c r="N422" s="46">
        <v>45357</v>
      </c>
      <c r="O422" s="46">
        <v>45341</v>
      </c>
      <c r="P422" s="28" t="s">
        <v>4998</v>
      </c>
      <c r="Q422" s="10">
        <v>3</v>
      </c>
      <c r="R422" s="10" t="s">
        <v>4991</v>
      </c>
      <c r="S422" s="10" t="s">
        <v>4983</v>
      </c>
      <c r="T422" s="10" t="s">
        <v>32</v>
      </c>
      <c r="U422" s="10">
        <v>11002</v>
      </c>
      <c r="V422" s="10">
        <v>11002</v>
      </c>
      <c r="W422" s="10" t="s">
        <v>5019</v>
      </c>
      <c r="X422" s="10" t="s">
        <v>4985</v>
      </c>
      <c r="Y422" s="10" t="s">
        <v>4980</v>
      </c>
      <c r="Z422" s="10" t="s">
        <v>4980</v>
      </c>
      <c r="AA422" s="10" t="s">
        <v>4989</v>
      </c>
      <c r="AB422" s="10" t="s">
        <v>5066</v>
      </c>
      <c r="AC422" s="10" t="s">
        <v>4999</v>
      </c>
      <c r="AD422" s="29"/>
      <c r="AE422" s="20" t="str">
        <f>VLOOKUP(E422,'FILIAIS PETZ'!A:Q,17,0)</f>
        <v>CO-1</v>
      </c>
      <c r="AF422" s="20" t="str">
        <f>VLOOKUP(E422,'FILIAIS PETZ'!A:Q,3,0)</f>
        <v>FELICIO</v>
      </c>
      <c r="AG422" s="20" t="str">
        <f>VLOOKUP(E422,'FILIAIS PETZ'!A:Q,2,0)</f>
        <v>R3</v>
      </c>
      <c r="AH422" s="75">
        <v>700</v>
      </c>
      <c r="AI422" s="16" t="s">
        <v>5112</v>
      </c>
      <c r="AJ422" s="43">
        <f>VLOOKUP(E422,'FILIAIS PETZ'!$A$2:$K$2000,11,0)</f>
        <v>18328118016021</v>
      </c>
      <c r="AK422" s="44">
        <f t="shared" si="31"/>
        <v>18328118016021</v>
      </c>
    </row>
    <row r="423" spans="1:37" s="15" customFormat="1" ht="15" customHeight="1" thickBot="1" x14ac:dyDescent="0.25">
      <c r="A423" s="9" t="str">
        <f t="shared" ref="A423:A454" si="32">J423</f>
        <v>PREVENTIVA</v>
      </c>
      <c r="B423" s="18">
        <f>VLOOKUP(C423,FORNECEDORES!D:E,2,0)</f>
        <v>7736</v>
      </c>
      <c r="C423" s="19" t="str">
        <f>VLOOKUP(D423,FORNECEDORES!A:D,4,0)</f>
        <v>27.385.816/0001-37</v>
      </c>
      <c r="D423" s="13" t="s">
        <v>2591</v>
      </c>
      <c r="E423" s="20" t="str">
        <f t="shared" si="27"/>
        <v>04 0207</v>
      </c>
      <c r="F423" s="28" t="s">
        <v>4962</v>
      </c>
      <c r="G423" s="21" t="str">
        <f>VLOOKUP(E423,'FILIAIS PETZ'!A:E,5,0)</f>
        <v>PETZ GILBERTO SALOMÃO</v>
      </c>
      <c r="H423" s="20" t="str">
        <f>VLOOKUP(E423,'FILIAIS PETZ'!A:D,4,0)</f>
        <v>GBSL-DF</v>
      </c>
      <c r="I423" s="46">
        <v>45292</v>
      </c>
      <c r="J423" s="10" t="s">
        <v>4980</v>
      </c>
      <c r="K423" s="10" t="s">
        <v>5181</v>
      </c>
      <c r="L423" s="28" t="s">
        <v>5794</v>
      </c>
      <c r="M423" s="46">
        <v>45323</v>
      </c>
      <c r="N423" s="46">
        <v>45357</v>
      </c>
      <c r="O423" s="46">
        <v>45341</v>
      </c>
      <c r="P423" s="28" t="s">
        <v>4998</v>
      </c>
      <c r="Q423" s="10">
        <v>3</v>
      </c>
      <c r="R423" s="10" t="s">
        <v>4991</v>
      </c>
      <c r="S423" s="10" t="s">
        <v>4983</v>
      </c>
      <c r="T423" s="10" t="s">
        <v>32</v>
      </c>
      <c r="U423" s="10">
        <v>11002</v>
      </c>
      <c r="V423" s="10">
        <v>11002</v>
      </c>
      <c r="W423" s="10"/>
      <c r="X423" s="10" t="s">
        <v>4992</v>
      </c>
      <c r="Y423" s="10" t="s">
        <v>4980</v>
      </c>
      <c r="Z423" s="10" t="s">
        <v>4980</v>
      </c>
      <c r="AA423" s="10" t="s">
        <v>4992</v>
      </c>
      <c r="AB423" s="10" t="s">
        <v>5066</v>
      </c>
      <c r="AC423" s="10" t="s">
        <v>4999</v>
      </c>
      <c r="AD423" s="29"/>
      <c r="AE423" s="20" t="str">
        <f>VLOOKUP(E423,'FILIAIS PETZ'!A:Q,17,0)</f>
        <v>CO-1</v>
      </c>
      <c r="AF423" s="20" t="str">
        <f>VLOOKUP(E423,'FILIAIS PETZ'!A:Q,3,0)</f>
        <v>FELICIO</v>
      </c>
      <c r="AG423" s="20" t="str">
        <f>VLOOKUP(E423,'FILIAIS PETZ'!A:Q,2,0)</f>
        <v>R3</v>
      </c>
      <c r="AH423" s="75">
        <v>1800</v>
      </c>
      <c r="AI423" s="16" t="s">
        <v>5111</v>
      </c>
      <c r="AJ423" s="43">
        <f>VLOOKUP(E423,'FILIAIS PETZ'!$A$2:$K$2000,11,0)</f>
        <v>18328118020215</v>
      </c>
      <c r="AK423" s="44">
        <f t="shared" ref="AK423:AK454" si="33">AJ423</f>
        <v>18328118020215</v>
      </c>
    </row>
    <row r="424" spans="1:37" s="15" customFormat="1" ht="15" customHeight="1" thickBot="1" x14ac:dyDescent="0.25">
      <c r="A424" s="9" t="str">
        <f t="shared" si="32"/>
        <v>PREVENTIVA</v>
      </c>
      <c r="B424" s="18">
        <f>VLOOKUP(C424,FORNECEDORES!D:E,2,0)</f>
        <v>7736</v>
      </c>
      <c r="C424" s="19" t="str">
        <f>VLOOKUP(D424,FORNECEDORES!A:D,4,0)</f>
        <v>27.385.816/0001-37</v>
      </c>
      <c r="D424" s="13" t="s">
        <v>2591</v>
      </c>
      <c r="E424" s="20" t="str">
        <f t="shared" si="27"/>
        <v>04 0207</v>
      </c>
      <c r="F424" s="28" t="s">
        <v>4962</v>
      </c>
      <c r="G424" s="21" t="str">
        <f>VLOOKUP(E424,'FILIAIS PETZ'!A:E,5,0)</f>
        <v>PETZ GILBERTO SALOMÃO</v>
      </c>
      <c r="H424" s="20" t="str">
        <f>VLOOKUP(E424,'FILIAIS PETZ'!A:D,4,0)</f>
        <v>GBSL-DF</v>
      </c>
      <c r="I424" s="46">
        <v>45292</v>
      </c>
      <c r="J424" s="10" t="s">
        <v>4980</v>
      </c>
      <c r="K424" s="10" t="s">
        <v>5181</v>
      </c>
      <c r="L424" s="28" t="s">
        <v>5795</v>
      </c>
      <c r="M424" s="46">
        <v>45323</v>
      </c>
      <c r="N424" s="46">
        <v>45357</v>
      </c>
      <c r="O424" s="46">
        <v>45341</v>
      </c>
      <c r="P424" s="28" t="s">
        <v>4998</v>
      </c>
      <c r="Q424" s="10">
        <v>3</v>
      </c>
      <c r="R424" s="10" t="s">
        <v>4991</v>
      </c>
      <c r="S424" s="10" t="s">
        <v>4983</v>
      </c>
      <c r="T424" s="10" t="s">
        <v>32</v>
      </c>
      <c r="U424" s="10">
        <v>11002</v>
      </c>
      <c r="V424" s="10">
        <v>11002</v>
      </c>
      <c r="W424" s="10" t="s">
        <v>5019</v>
      </c>
      <c r="X424" s="10" t="s">
        <v>4985</v>
      </c>
      <c r="Y424" s="10" t="s">
        <v>4980</v>
      </c>
      <c r="Z424" s="10" t="s">
        <v>4980</v>
      </c>
      <c r="AA424" s="10" t="s">
        <v>4989</v>
      </c>
      <c r="AB424" s="10" t="s">
        <v>5066</v>
      </c>
      <c r="AC424" s="10" t="s">
        <v>4999</v>
      </c>
      <c r="AD424" s="29"/>
      <c r="AE424" s="20" t="str">
        <f>VLOOKUP(E424,'FILIAIS PETZ'!A:Q,17,0)</f>
        <v>CO-1</v>
      </c>
      <c r="AF424" s="20" t="str">
        <f>VLOOKUP(E424,'FILIAIS PETZ'!A:Q,3,0)</f>
        <v>FELICIO</v>
      </c>
      <c r="AG424" s="20" t="str">
        <f>VLOOKUP(E424,'FILIAIS PETZ'!A:Q,2,0)</f>
        <v>R3</v>
      </c>
      <c r="AH424" s="75">
        <v>700</v>
      </c>
      <c r="AI424" s="16" t="s">
        <v>5112</v>
      </c>
      <c r="AJ424" s="43">
        <f>VLOOKUP(E424,'FILIAIS PETZ'!$A$2:$K$2000,11,0)</f>
        <v>18328118020215</v>
      </c>
      <c r="AK424" s="44">
        <f t="shared" si="33"/>
        <v>18328118020215</v>
      </c>
    </row>
    <row r="425" spans="1:37" s="15" customFormat="1" ht="15" customHeight="1" thickBot="1" x14ac:dyDescent="0.25">
      <c r="A425" s="9" t="str">
        <f t="shared" si="32"/>
        <v>PREVENTIVA</v>
      </c>
      <c r="B425" s="18">
        <f>VLOOKUP(C425,FORNECEDORES!D:E,2,0)</f>
        <v>741390</v>
      </c>
      <c r="C425" s="19" t="str">
        <f>VLOOKUP(D425,FORNECEDORES!A:D,4,0)</f>
        <v>53.327.206/0001-97</v>
      </c>
      <c r="D425" s="13" t="s">
        <v>1785</v>
      </c>
      <c r="E425" s="20" t="str">
        <f t="shared" si="27"/>
        <v>04 0038</v>
      </c>
      <c r="F425" s="28" t="s">
        <v>4979</v>
      </c>
      <c r="G425" s="21" t="str">
        <f>VLOOKUP(E425,'FILIAIS PETZ'!A:E,5,0)</f>
        <v>PETZ CENTER MINAS</v>
      </c>
      <c r="H425" s="20" t="str">
        <f>VLOOKUP(E425,'FILIAIS PETZ'!A:D,4,0)</f>
        <v>CTMN-MG</v>
      </c>
      <c r="I425" s="46">
        <v>45292</v>
      </c>
      <c r="J425" s="10" t="s">
        <v>4980</v>
      </c>
      <c r="K425" s="10" t="s">
        <v>5181</v>
      </c>
      <c r="L425" s="28" t="s">
        <v>5717</v>
      </c>
      <c r="M425" s="46">
        <v>45309</v>
      </c>
      <c r="N425" s="46">
        <v>45343</v>
      </c>
      <c r="O425" s="46">
        <v>45321</v>
      </c>
      <c r="P425" s="28" t="s">
        <v>4998</v>
      </c>
      <c r="Q425" s="10">
        <v>3</v>
      </c>
      <c r="R425" s="10" t="s">
        <v>4991</v>
      </c>
      <c r="S425" s="10" t="s">
        <v>4983</v>
      </c>
      <c r="T425" s="10" t="s">
        <v>32</v>
      </c>
      <c r="U425" s="10">
        <v>11002</v>
      </c>
      <c r="V425" s="10">
        <v>11002</v>
      </c>
      <c r="W425" s="10"/>
      <c r="X425" s="10" t="s">
        <v>4992</v>
      </c>
      <c r="Y425" s="10" t="s">
        <v>4980</v>
      </c>
      <c r="Z425" s="10" t="s">
        <v>4980</v>
      </c>
      <c r="AA425" s="10" t="s">
        <v>4992</v>
      </c>
      <c r="AB425" s="10" t="s">
        <v>5066</v>
      </c>
      <c r="AC425" s="10" t="s">
        <v>4999</v>
      </c>
      <c r="AD425" s="29"/>
      <c r="AE425" s="20" t="str">
        <f>VLOOKUP(E425,'FILIAIS PETZ'!A:Q,17,0)</f>
        <v>MG-2</v>
      </c>
      <c r="AF425" s="20" t="str">
        <f>VLOOKUP(E425,'FILIAIS PETZ'!A:Q,3,0)</f>
        <v>FELICIO</v>
      </c>
      <c r="AG425" s="20" t="str">
        <f>VLOOKUP(E425,'FILIAIS PETZ'!A:Q,2,0)</f>
        <v>R3</v>
      </c>
      <c r="AH425" s="75">
        <v>1100</v>
      </c>
      <c r="AI425" s="16" t="s">
        <v>5111</v>
      </c>
      <c r="AJ425" s="43">
        <f>VLOOKUP(E425,'FILIAIS PETZ'!$A$2:$K$2000,11,0)</f>
        <v>18328118003710</v>
      </c>
      <c r="AK425" s="44">
        <f t="shared" si="33"/>
        <v>18328118003710</v>
      </c>
    </row>
    <row r="426" spans="1:37" s="15" customFormat="1" ht="15" customHeight="1" thickBot="1" x14ac:dyDescent="0.25">
      <c r="A426" s="9" t="str">
        <f t="shared" si="32"/>
        <v>PREVENTIVA</v>
      </c>
      <c r="B426" s="18">
        <f>VLOOKUP(C426,FORNECEDORES!D:E,2,0)</f>
        <v>7736</v>
      </c>
      <c r="C426" s="19" t="str">
        <f>VLOOKUP(D426,FORNECEDORES!A:D,4,0)</f>
        <v>27.385.816/0001-37</v>
      </c>
      <c r="D426" s="13" t="s">
        <v>2591</v>
      </c>
      <c r="E426" s="20" t="str">
        <f t="shared" si="27"/>
        <v>04 0150</v>
      </c>
      <c r="F426" s="28" t="s">
        <v>4963</v>
      </c>
      <c r="G426" s="21" t="str">
        <f>VLOOKUP(E426,'FILIAIS PETZ'!A:E,5,0)</f>
        <v>PETZ BRASILIA JARDIM BOTANICO</v>
      </c>
      <c r="H426" s="20" t="str">
        <f>VLOOKUP(E426,'FILIAIS PETZ'!A:D,4,0)</f>
        <v>BJDB-DF</v>
      </c>
      <c r="I426" s="46">
        <v>45292</v>
      </c>
      <c r="J426" s="10" t="s">
        <v>4980</v>
      </c>
      <c r="K426" s="10" t="s">
        <v>5181</v>
      </c>
      <c r="L426" s="28" t="s">
        <v>5796</v>
      </c>
      <c r="M426" s="46">
        <v>45323</v>
      </c>
      <c r="N426" s="46">
        <v>45357</v>
      </c>
      <c r="O426" s="46">
        <v>45341</v>
      </c>
      <c r="P426" s="28" t="s">
        <v>4998</v>
      </c>
      <c r="Q426" s="10">
        <v>3</v>
      </c>
      <c r="R426" s="10" t="s">
        <v>4991</v>
      </c>
      <c r="S426" s="10" t="s">
        <v>4983</v>
      </c>
      <c r="T426" s="10" t="s">
        <v>32</v>
      </c>
      <c r="U426" s="10">
        <v>11002</v>
      </c>
      <c r="V426" s="10">
        <v>11002</v>
      </c>
      <c r="W426" s="10"/>
      <c r="X426" s="10" t="s">
        <v>4992</v>
      </c>
      <c r="Y426" s="10" t="s">
        <v>4980</v>
      </c>
      <c r="Z426" s="10" t="s">
        <v>4980</v>
      </c>
      <c r="AA426" s="10" t="s">
        <v>4992</v>
      </c>
      <c r="AB426" s="10" t="s">
        <v>5066</v>
      </c>
      <c r="AC426" s="10" t="s">
        <v>4999</v>
      </c>
      <c r="AD426" s="29"/>
      <c r="AE426" s="20" t="str">
        <f>VLOOKUP(E426,'FILIAIS PETZ'!A:Q,17,0)</f>
        <v>CO-1</v>
      </c>
      <c r="AF426" s="20" t="str">
        <f>VLOOKUP(E426,'FILIAIS PETZ'!A:Q,3,0)</f>
        <v>FELICIO</v>
      </c>
      <c r="AG426" s="20" t="str">
        <f>VLOOKUP(E426,'FILIAIS PETZ'!A:Q,2,0)</f>
        <v>R3</v>
      </c>
      <c r="AH426" s="75">
        <v>1800</v>
      </c>
      <c r="AI426" s="16" t="s">
        <v>5111</v>
      </c>
      <c r="AJ426" s="43">
        <f>VLOOKUP(E426,'FILIAIS PETZ'!$A$2:$K$2000,11,0)</f>
        <v>18328118014320</v>
      </c>
      <c r="AK426" s="44">
        <f t="shared" si="33"/>
        <v>18328118014320</v>
      </c>
    </row>
    <row r="427" spans="1:37" s="15" customFormat="1" ht="15" customHeight="1" thickBot="1" x14ac:dyDescent="0.25">
      <c r="A427" s="9" t="str">
        <f t="shared" si="32"/>
        <v>PREVENTIVA</v>
      </c>
      <c r="B427" s="18">
        <f>VLOOKUP(C427,FORNECEDORES!D:E,2,0)</f>
        <v>7736</v>
      </c>
      <c r="C427" s="19" t="str">
        <f>VLOOKUP(D427,FORNECEDORES!A:D,4,0)</f>
        <v>27.385.816/0001-37</v>
      </c>
      <c r="D427" s="13" t="s">
        <v>2591</v>
      </c>
      <c r="E427" s="20" t="str">
        <f t="shared" si="27"/>
        <v>04 0150</v>
      </c>
      <c r="F427" s="28" t="s">
        <v>4963</v>
      </c>
      <c r="G427" s="21" t="str">
        <f>VLOOKUP(E427,'FILIAIS PETZ'!A:E,5,0)</f>
        <v>PETZ BRASILIA JARDIM BOTANICO</v>
      </c>
      <c r="H427" s="20" t="str">
        <f>VLOOKUP(E427,'FILIAIS PETZ'!A:D,4,0)</f>
        <v>BJDB-DF</v>
      </c>
      <c r="I427" s="46">
        <v>45292</v>
      </c>
      <c r="J427" s="10" t="s">
        <v>4980</v>
      </c>
      <c r="K427" s="10" t="s">
        <v>5181</v>
      </c>
      <c r="L427" s="28" t="s">
        <v>5797</v>
      </c>
      <c r="M427" s="46">
        <v>45323</v>
      </c>
      <c r="N427" s="46">
        <v>45357</v>
      </c>
      <c r="O427" s="46">
        <v>45341</v>
      </c>
      <c r="P427" s="28" t="s">
        <v>4998</v>
      </c>
      <c r="Q427" s="10">
        <v>3</v>
      </c>
      <c r="R427" s="10" t="s">
        <v>4991</v>
      </c>
      <c r="S427" s="10" t="s">
        <v>4983</v>
      </c>
      <c r="T427" s="10" t="s">
        <v>32</v>
      </c>
      <c r="U427" s="10">
        <v>11002</v>
      </c>
      <c r="V427" s="10">
        <v>11002</v>
      </c>
      <c r="W427" s="10" t="s">
        <v>5019</v>
      </c>
      <c r="X427" s="10" t="s">
        <v>4985</v>
      </c>
      <c r="Y427" s="10" t="s">
        <v>4980</v>
      </c>
      <c r="Z427" s="10" t="s">
        <v>4980</v>
      </c>
      <c r="AA427" s="10" t="s">
        <v>4989</v>
      </c>
      <c r="AB427" s="10" t="s">
        <v>5066</v>
      </c>
      <c r="AC427" s="10" t="s">
        <v>4999</v>
      </c>
      <c r="AD427" s="29"/>
      <c r="AE427" s="20" t="str">
        <f>VLOOKUP(E427,'FILIAIS PETZ'!A:Q,17,0)</f>
        <v>CO-1</v>
      </c>
      <c r="AF427" s="20" t="str">
        <f>VLOOKUP(E427,'FILIAIS PETZ'!A:Q,3,0)</f>
        <v>FELICIO</v>
      </c>
      <c r="AG427" s="20" t="str">
        <f>VLOOKUP(E427,'FILIAIS PETZ'!A:Q,2,0)</f>
        <v>R3</v>
      </c>
      <c r="AH427" s="75">
        <v>1400</v>
      </c>
      <c r="AI427" s="16" t="s">
        <v>5112</v>
      </c>
      <c r="AJ427" s="43">
        <f>VLOOKUP(E427,'FILIAIS PETZ'!$A$2:$K$2000,11,0)</f>
        <v>18328118014320</v>
      </c>
      <c r="AK427" s="44">
        <f t="shared" si="33"/>
        <v>18328118014320</v>
      </c>
    </row>
    <row r="428" spans="1:37" s="15" customFormat="1" ht="15" customHeight="1" thickBot="1" x14ac:dyDescent="0.25">
      <c r="A428" s="9" t="str">
        <f t="shared" si="32"/>
        <v>PREVENTIVA</v>
      </c>
      <c r="B428" s="18">
        <f>VLOOKUP(C428,FORNECEDORES!D:E,2,0)</f>
        <v>741390</v>
      </c>
      <c r="C428" s="19" t="str">
        <f>VLOOKUP(D428,FORNECEDORES!A:D,4,0)</f>
        <v>53.327.206/0001-97</v>
      </c>
      <c r="D428" s="13" t="s">
        <v>1785</v>
      </c>
      <c r="E428" s="20" t="str">
        <f t="shared" ref="E428:E491" si="34">CONCATENATE("04 ",F428)</f>
        <v>04 0107</v>
      </c>
      <c r="F428" s="28" t="s">
        <v>4930</v>
      </c>
      <c r="G428" s="21" t="str">
        <f>VLOOKUP(E428,'FILIAIS PETZ'!A:E,5,0)</f>
        <v>PETZ CONTAGEM</v>
      </c>
      <c r="H428" s="20" t="str">
        <f>VLOOKUP(E428,'FILIAIS PETZ'!A:D,4,0)</f>
        <v>CNTG-MG</v>
      </c>
      <c r="I428" s="46">
        <v>45292</v>
      </c>
      <c r="J428" s="10" t="s">
        <v>4980</v>
      </c>
      <c r="K428" s="10" t="s">
        <v>6322</v>
      </c>
      <c r="L428" s="28" t="s">
        <v>6323</v>
      </c>
      <c r="M428" s="46">
        <v>45309</v>
      </c>
      <c r="N428" s="46">
        <v>45364</v>
      </c>
      <c r="O428" s="46">
        <v>45345</v>
      </c>
      <c r="P428" s="28" t="s">
        <v>4998</v>
      </c>
      <c r="Q428" s="10">
        <v>3</v>
      </c>
      <c r="R428" s="10" t="s">
        <v>4991</v>
      </c>
      <c r="S428" s="10" t="s">
        <v>4983</v>
      </c>
      <c r="T428" s="10" t="s">
        <v>32</v>
      </c>
      <c r="U428" s="10">
        <v>11002</v>
      </c>
      <c r="V428" s="10">
        <v>11002</v>
      </c>
      <c r="W428" s="10"/>
      <c r="X428" s="10" t="s">
        <v>4992</v>
      </c>
      <c r="Y428" s="10" t="s">
        <v>4980</v>
      </c>
      <c r="Z428" s="10" t="s">
        <v>4980</v>
      </c>
      <c r="AA428" s="10" t="s">
        <v>4992</v>
      </c>
      <c r="AB428" s="10" t="s">
        <v>5066</v>
      </c>
      <c r="AC428" s="10" t="s">
        <v>4999</v>
      </c>
      <c r="AD428" s="29"/>
      <c r="AE428" s="20" t="str">
        <f>VLOOKUP(E428,'FILIAIS PETZ'!A:Q,17,0)</f>
        <v>MG-2</v>
      </c>
      <c r="AF428" s="20" t="str">
        <f>VLOOKUP(E428,'FILIAIS PETZ'!A:Q,3,0)</f>
        <v>FELICIO</v>
      </c>
      <c r="AG428" s="20" t="str">
        <f>VLOOKUP(E428,'FILIAIS PETZ'!A:Q,2,0)</f>
        <v>R3</v>
      </c>
      <c r="AH428" s="75">
        <v>1050</v>
      </c>
      <c r="AI428" s="16" t="s">
        <v>5111</v>
      </c>
      <c r="AJ428" s="43">
        <f>VLOOKUP(E428,'FILIAIS PETZ'!$A$2:$K$2000,11,0)</f>
        <v>18328118010414</v>
      </c>
      <c r="AK428" s="44">
        <f t="shared" si="33"/>
        <v>18328118010414</v>
      </c>
    </row>
    <row r="429" spans="1:37" s="15" customFormat="1" ht="15" customHeight="1" thickBot="1" x14ac:dyDescent="0.25">
      <c r="A429" s="9" t="str">
        <f t="shared" si="32"/>
        <v>PREVENTIVA</v>
      </c>
      <c r="B429" s="18">
        <f>VLOOKUP(C429,FORNECEDORES!D:E,2,0)</f>
        <v>7736</v>
      </c>
      <c r="C429" s="19" t="str">
        <f>VLOOKUP(D429,FORNECEDORES!A:D,4,0)</f>
        <v>27.385.816/0001-37</v>
      </c>
      <c r="D429" s="13" t="s">
        <v>2591</v>
      </c>
      <c r="E429" s="20" t="str">
        <f t="shared" si="34"/>
        <v>04 0255</v>
      </c>
      <c r="F429" s="28" t="s">
        <v>4964</v>
      </c>
      <c r="G429" s="21" t="str">
        <f>VLOOKUP(E429,'FILIAIS PETZ'!A:E,5,0)</f>
        <v>PETZ PARK SHOPPING BRASILIA</v>
      </c>
      <c r="H429" s="20" t="str">
        <f>VLOOKUP(E429,'FILIAIS PETZ'!A:D,4,0)</f>
        <v>PKSB-DF</v>
      </c>
      <c r="I429" s="46">
        <v>45292</v>
      </c>
      <c r="J429" s="10" t="s">
        <v>4980</v>
      </c>
      <c r="K429" s="10" t="s">
        <v>5181</v>
      </c>
      <c r="L429" s="28" t="s">
        <v>5798</v>
      </c>
      <c r="M429" s="46">
        <v>45323</v>
      </c>
      <c r="N429" s="46">
        <v>45357</v>
      </c>
      <c r="O429" s="46">
        <v>45341</v>
      </c>
      <c r="P429" s="28" t="s">
        <v>4998</v>
      </c>
      <c r="Q429" s="10">
        <v>3</v>
      </c>
      <c r="R429" s="10" t="s">
        <v>4991</v>
      </c>
      <c r="S429" s="10" t="s">
        <v>4983</v>
      </c>
      <c r="T429" s="10" t="s">
        <v>32</v>
      </c>
      <c r="U429" s="10">
        <v>11002</v>
      </c>
      <c r="V429" s="10">
        <v>11002</v>
      </c>
      <c r="W429" s="10"/>
      <c r="X429" s="10" t="s">
        <v>4992</v>
      </c>
      <c r="Y429" s="10" t="s">
        <v>4980</v>
      </c>
      <c r="Z429" s="10" t="s">
        <v>4980</v>
      </c>
      <c r="AA429" s="10" t="s">
        <v>4992</v>
      </c>
      <c r="AB429" s="10" t="s">
        <v>5066</v>
      </c>
      <c r="AC429" s="10" t="s">
        <v>4999</v>
      </c>
      <c r="AD429" s="29"/>
      <c r="AE429" s="20" t="str">
        <f>VLOOKUP(E429,'FILIAIS PETZ'!A:Q,17,0)</f>
        <v>CO-2</v>
      </c>
      <c r="AF429" s="20" t="str">
        <f>VLOOKUP(E429,'FILIAIS PETZ'!A:Q,3,0)</f>
        <v>FELICIO</v>
      </c>
      <c r="AG429" s="20" t="str">
        <f>VLOOKUP(E429,'FILIAIS PETZ'!A:Q,2,0)</f>
        <v>R3</v>
      </c>
      <c r="AH429" s="75">
        <v>1800</v>
      </c>
      <c r="AI429" s="16" t="s">
        <v>5111</v>
      </c>
      <c r="AJ429" s="43" t="str">
        <f>VLOOKUP(E429,'FILIAIS PETZ'!$A$2:$K$2000,11,0)</f>
        <v>18.328.118/0242-02</v>
      </c>
      <c r="AK429" s="44" t="str">
        <f t="shared" si="33"/>
        <v>18.328.118/0242-02</v>
      </c>
    </row>
    <row r="430" spans="1:37" s="15" customFormat="1" ht="15" customHeight="1" thickBot="1" x14ac:dyDescent="0.25">
      <c r="A430" s="9" t="str">
        <f t="shared" si="32"/>
        <v>PREVENTIVA</v>
      </c>
      <c r="B430" s="18">
        <f>VLOOKUP(C430,FORNECEDORES!D:E,2,0)</f>
        <v>741390</v>
      </c>
      <c r="C430" s="19" t="str">
        <f>VLOOKUP(D430,FORNECEDORES!A:D,4,0)</f>
        <v>53.327.206/0001-97</v>
      </c>
      <c r="D430" s="13" t="s">
        <v>1785</v>
      </c>
      <c r="E430" s="20" t="str">
        <f t="shared" si="34"/>
        <v>04 0162</v>
      </c>
      <c r="F430" s="28" t="s">
        <v>5179</v>
      </c>
      <c r="G430" s="21" t="str">
        <f>VLOOKUP(E430,'FILIAIS PETZ'!A:E,5,0)</f>
        <v>PETZ CONTAGEM JOÃO CESAR</v>
      </c>
      <c r="H430" s="20" t="str">
        <f>VLOOKUP(E430,'FILIAIS PETZ'!A:D,4,0)</f>
        <v>CTJC-MG</v>
      </c>
      <c r="I430" s="46">
        <v>45292</v>
      </c>
      <c r="J430" s="10" t="s">
        <v>4980</v>
      </c>
      <c r="K430" s="10" t="s">
        <v>5181</v>
      </c>
      <c r="L430" s="28" t="s">
        <v>5552</v>
      </c>
      <c r="M430" s="46">
        <v>45310</v>
      </c>
      <c r="N430" s="46">
        <v>45343</v>
      </c>
      <c r="O430" s="46">
        <v>45321</v>
      </c>
      <c r="P430" s="28" t="s">
        <v>4998</v>
      </c>
      <c r="Q430" s="10">
        <v>3</v>
      </c>
      <c r="R430" s="10" t="s">
        <v>4991</v>
      </c>
      <c r="S430" s="10" t="s">
        <v>4983</v>
      </c>
      <c r="T430" s="10" t="s">
        <v>32</v>
      </c>
      <c r="U430" s="10">
        <v>11002</v>
      </c>
      <c r="V430" s="10">
        <v>11002</v>
      </c>
      <c r="W430" s="10"/>
      <c r="X430" s="10" t="s">
        <v>4992</v>
      </c>
      <c r="Y430" s="10" t="s">
        <v>4980</v>
      </c>
      <c r="Z430" s="10" t="s">
        <v>4980</v>
      </c>
      <c r="AA430" s="10" t="s">
        <v>4992</v>
      </c>
      <c r="AB430" s="10" t="s">
        <v>5066</v>
      </c>
      <c r="AC430" s="10" t="s">
        <v>4999</v>
      </c>
      <c r="AD430" s="29"/>
      <c r="AE430" s="20" t="str">
        <f>VLOOKUP(E430,'FILIAIS PETZ'!A:Q,17,0)</f>
        <v>MG-2</v>
      </c>
      <c r="AF430" s="20" t="str">
        <f>VLOOKUP(E430,'FILIAIS PETZ'!A:Q,3,0)</f>
        <v>FELICIO</v>
      </c>
      <c r="AG430" s="20" t="str">
        <f>VLOOKUP(E430,'FILIAIS PETZ'!A:Q,2,0)</f>
        <v>R3</v>
      </c>
      <c r="AH430" s="75">
        <v>1100</v>
      </c>
      <c r="AI430" s="16" t="s">
        <v>5111</v>
      </c>
      <c r="AJ430" s="43">
        <f>VLOOKUP(E430,'FILIAIS PETZ'!$A$2:$K$2000,11,0)</f>
        <v>18328118017265</v>
      </c>
      <c r="AK430" s="44">
        <f t="shared" si="33"/>
        <v>18328118017265</v>
      </c>
    </row>
    <row r="431" spans="1:37" s="15" customFormat="1" ht="15" customHeight="1" thickBot="1" x14ac:dyDescent="0.25">
      <c r="A431" s="9" t="str">
        <f t="shared" si="32"/>
        <v>PREVENTIVA</v>
      </c>
      <c r="B431" s="18">
        <f>VLOOKUP(C431,FORNECEDORES!D:E,2,0)</f>
        <v>7736</v>
      </c>
      <c r="C431" s="19" t="str">
        <f>VLOOKUP(D431,FORNECEDORES!A:D,4,0)</f>
        <v>27.385.816/0001-37</v>
      </c>
      <c r="D431" s="13" t="s">
        <v>2591</v>
      </c>
      <c r="E431" s="20" t="str">
        <f t="shared" si="34"/>
        <v>04 0255</v>
      </c>
      <c r="F431" s="28" t="s">
        <v>4964</v>
      </c>
      <c r="G431" s="21" t="str">
        <f>VLOOKUP(E431,'FILIAIS PETZ'!A:E,5,0)</f>
        <v>PETZ PARK SHOPPING BRASILIA</v>
      </c>
      <c r="H431" s="20" t="str">
        <f>VLOOKUP(E431,'FILIAIS PETZ'!A:D,4,0)</f>
        <v>PKSB-DF</v>
      </c>
      <c r="I431" s="46">
        <v>45292</v>
      </c>
      <c r="J431" s="10" t="s">
        <v>4980</v>
      </c>
      <c r="K431" s="10" t="s">
        <v>5181</v>
      </c>
      <c r="L431" s="28" t="s">
        <v>5799</v>
      </c>
      <c r="M431" s="46">
        <v>45323</v>
      </c>
      <c r="N431" s="46">
        <v>45357</v>
      </c>
      <c r="O431" s="46">
        <v>45341</v>
      </c>
      <c r="P431" s="28" t="s">
        <v>4998</v>
      </c>
      <c r="Q431" s="10">
        <v>3</v>
      </c>
      <c r="R431" s="10" t="s">
        <v>4991</v>
      </c>
      <c r="S431" s="10" t="s">
        <v>4983</v>
      </c>
      <c r="T431" s="10" t="s">
        <v>32</v>
      </c>
      <c r="U431" s="10">
        <v>11002</v>
      </c>
      <c r="V431" s="10">
        <v>11002</v>
      </c>
      <c r="W431" s="10"/>
      <c r="X431" s="10" t="s">
        <v>4985</v>
      </c>
      <c r="Y431" s="10" t="s">
        <v>4980</v>
      </c>
      <c r="Z431" s="10" t="s">
        <v>4980</v>
      </c>
      <c r="AA431" s="10" t="s">
        <v>4989</v>
      </c>
      <c r="AB431" s="10" t="s">
        <v>5066</v>
      </c>
      <c r="AC431" s="10" t="s">
        <v>4999</v>
      </c>
      <c r="AD431" s="29"/>
      <c r="AE431" s="20" t="str">
        <f>VLOOKUP(E431,'FILIAIS PETZ'!A:Q,17,0)</f>
        <v>CO-2</v>
      </c>
      <c r="AF431" s="20" t="str">
        <f>VLOOKUP(E431,'FILIAIS PETZ'!A:Q,3,0)</f>
        <v>FELICIO</v>
      </c>
      <c r="AG431" s="20" t="str">
        <f>VLOOKUP(E431,'FILIAIS PETZ'!A:Q,2,0)</f>
        <v>R3</v>
      </c>
      <c r="AH431" s="75">
        <v>1400</v>
      </c>
      <c r="AI431" s="16" t="s">
        <v>5112</v>
      </c>
      <c r="AJ431" s="43" t="str">
        <f>VLOOKUP(E431,'FILIAIS PETZ'!$A$2:$K$2000,11,0)</f>
        <v>18.328.118/0242-02</v>
      </c>
      <c r="AK431" s="44" t="str">
        <f t="shared" si="33"/>
        <v>18.328.118/0242-02</v>
      </c>
    </row>
    <row r="432" spans="1:37" s="15" customFormat="1" ht="15" customHeight="1" thickBot="1" x14ac:dyDescent="0.25">
      <c r="A432" s="9" t="str">
        <f t="shared" si="32"/>
        <v>PREVENTIVA</v>
      </c>
      <c r="B432" s="18">
        <f>VLOOKUP(C432,FORNECEDORES!D:E,2,0)</f>
        <v>7736</v>
      </c>
      <c r="C432" s="19" t="str">
        <f>VLOOKUP(D432,FORNECEDORES!A:D,4,0)</f>
        <v>27.385.816/0001-37</v>
      </c>
      <c r="D432" s="13" t="s">
        <v>2591</v>
      </c>
      <c r="E432" s="20" t="str">
        <f t="shared" si="34"/>
        <v>04 0033</v>
      </c>
      <c r="F432" s="28" t="s">
        <v>4933</v>
      </c>
      <c r="G432" s="21" t="str">
        <f>VLOOKUP(E432,'FILIAIS PETZ'!A:E,5,0)</f>
        <v>PETZ PARQUE FLAMBOYANT</v>
      </c>
      <c r="H432" s="20" t="str">
        <f>VLOOKUP(E432,'FILIAIS PETZ'!A:D,4,0)</f>
        <v>FBYT-GO</v>
      </c>
      <c r="I432" s="46">
        <v>45292</v>
      </c>
      <c r="J432" s="10" t="s">
        <v>4980</v>
      </c>
      <c r="K432" s="10" t="s">
        <v>5181</v>
      </c>
      <c r="L432" s="28" t="s">
        <v>5790</v>
      </c>
      <c r="M432" s="46">
        <v>45323</v>
      </c>
      <c r="N432" s="46">
        <v>45357</v>
      </c>
      <c r="O432" s="46">
        <v>45341</v>
      </c>
      <c r="P432" s="28" t="s">
        <v>4998</v>
      </c>
      <c r="Q432" s="10">
        <v>3</v>
      </c>
      <c r="R432" s="10" t="s">
        <v>4991</v>
      </c>
      <c r="S432" s="10" t="s">
        <v>4983</v>
      </c>
      <c r="T432" s="10" t="s">
        <v>32</v>
      </c>
      <c r="U432" s="10">
        <v>11002</v>
      </c>
      <c r="V432" s="10">
        <v>11002</v>
      </c>
      <c r="W432" s="10"/>
      <c r="X432" s="10" t="s">
        <v>4992</v>
      </c>
      <c r="Y432" s="10" t="s">
        <v>4980</v>
      </c>
      <c r="Z432" s="10" t="s">
        <v>4980</v>
      </c>
      <c r="AA432" s="10" t="s">
        <v>4992</v>
      </c>
      <c r="AB432" s="10" t="s">
        <v>5066</v>
      </c>
      <c r="AC432" s="10" t="s">
        <v>4999</v>
      </c>
      <c r="AD432" s="29"/>
      <c r="AE432" s="20" t="str">
        <f>VLOOKUP(E432,'FILIAIS PETZ'!A:Q,17,0)</f>
        <v>CO-2</v>
      </c>
      <c r="AF432" s="20" t="str">
        <f>VLOOKUP(E432,'FILIAIS PETZ'!A:Q,3,0)</f>
        <v>FELICIO</v>
      </c>
      <c r="AG432" s="20" t="str">
        <f>VLOOKUP(E432,'FILIAIS PETZ'!A:Q,2,0)</f>
        <v>R3</v>
      </c>
      <c r="AH432" s="75">
        <v>1800</v>
      </c>
      <c r="AI432" s="16" t="s">
        <v>5111</v>
      </c>
      <c r="AJ432" s="43">
        <f>VLOOKUP(E432,'FILIAIS PETZ'!$A$2:$K$2000,11,0)</f>
        <v>18328118003477</v>
      </c>
      <c r="AK432" s="44">
        <f t="shared" si="33"/>
        <v>18328118003477</v>
      </c>
    </row>
    <row r="433" spans="1:37" s="15" customFormat="1" ht="15" customHeight="1" thickBot="1" x14ac:dyDescent="0.25">
      <c r="A433" s="9" t="str">
        <f t="shared" si="32"/>
        <v>PREVENTIVA</v>
      </c>
      <c r="B433" s="18">
        <f>VLOOKUP(C433,FORNECEDORES!D:E,2,0)</f>
        <v>7736</v>
      </c>
      <c r="C433" s="19" t="str">
        <f>VLOOKUP(D433,FORNECEDORES!A:D,4,0)</f>
        <v>27.385.816/0001-37</v>
      </c>
      <c r="D433" s="13" t="s">
        <v>2591</v>
      </c>
      <c r="E433" s="20" t="str">
        <f t="shared" si="34"/>
        <v>04 0033</v>
      </c>
      <c r="F433" s="28" t="s">
        <v>4933</v>
      </c>
      <c r="G433" s="21" t="str">
        <f>VLOOKUP(E433,'FILIAIS PETZ'!A:E,5,0)</f>
        <v>PETZ PARQUE FLAMBOYANT</v>
      </c>
      <c r="H433" s="20" t="str">
        <f>VLOOKUP(E433,'FILIAIS PETZ'!A:D,4,0)</f>
        <v>FBYT-GO</v>
      </c>
      <c r="I433" s="46">
        <v>45292</v>
      </c>
      <c r="J433" s="10" t="s">
        <v>4980</v>
      </c>
      <c r="K433" s="10" t="s">
        <v>5181</v>
      </c>
      <c r="L433" s="28" t="s">
        <v>5791</v>
      </c>
      <c r="M433" s="46">
        <v>45323</v>
      </c>
      <c r="N433" s="46">
        <v>45357</v>
      </c>
      <c r="O433" s="46">
        <v>45341</v>
      </c>
      <c r="P433" s="28" t="s">
        <v>4998</v>
      </c>
      <c r="Q433" s="10">
        <v>3</v>
      </c>
      <c r="R433" s="10" t="s">
        <v>4991</v>
      </c>
      <c r="S433" s="10" t="s">
        <v>4983</v>
      </c>
      <c r="T433" s="10" t="s">
        <v>32</v>
      </c>
      <c r="U433" s="10">
        <v>11002</v>
      </c>
      <c r="V433" s="10">
        <v>11002</v>
      </c>
      <c r="W433" s="10" t="s">
        <v>5019</v>
      </c>
      <c r="X433" s="10" t="s">
        <v>4985</v>
      </c>
      <c r="Y433" s="10" t="s">
        <v>4980</v>
      </c>
      <c r="Z433" s="10" t="s">
        <v>4980</v>
      </c>
      <c r="AA433" s="10" t="s">
        <v>4989</v>
      </c>
      <c r="AB433" s="10" t="s">
        <v>5066</v>
      </c>
      <c r="AC433" s="10" t="s">
        <v>4999</v>
      </c>
      <c r="AD433" s="29"/>
      <c r="AE433" s="20" t="str">
        <f>VLOOKUP(E433,'FILIAIS PETZ'!A:Q,17,0)</f>
        <v>CO-2</v>
      </c>
      <c r="AF433" s="20" t="str">
        <f>VLOOKUP(E433,'FILIAIS PETZ'!A:Q,3,0)</f>
        <v>FELICIO</v>
      </c>
      <c r="AG433" s="20" t="str">
        <f>VLOOKUP(E433,'FILIAIS PETZ'!A:Q,2,0)</f>
        <v>R3</v>
      </c>
      <c r="AH433" s="75">
        <v>1400</v>
      </c>
      <c r="AI433" s="16" t="s">
        <v>5112</v>
      </c>
      <c r="AJ433" s="43">
        <f>VLOOKUP(E433,'FILIAIS PETZ'!$A$2:$K$2000,11,0)</f>
        <v>18328118003477</v>
      </c>
      <c r="AK433" s="44">
        <f t="shared" si="33"/>
        <v>18328118003477</v>
      </c>
    </row>
    <row r="434" spans="1:37" s="15" customFormat="1" ht="15" customHeight="1" thickBot="1" x14ac:dyDescent="0.25">
      <c r="A434" s="9" t="str">
        <f t="shared" si="32"/>
        <v>PREVENTIVA</v>
      </c>
      <c r="B434" s="18">
        <f>VLOOKUP(C434,FORNECEDORES!D:E,2,0)</f>
        <v>7736</v>
      </c>
      <c r="C434" s="19" t="str">
        <f>VLOOKUP(D434,FORNECEDORES!A:D,4,0)</f>
        <v>27.385.816/0001-37</v>
      </c>
      <c r="D434" s="13" t="s">
        <v>2591</v>
      </c>
      <c r="E434" s="20" t="str">
        <f t="shared" si="34"/>
        <v>04 0029</v>
      </c>
      <c r="F434" s="28" t="s">
        <v>4965</v>
      </c>
      <c r="G434" s="21" t="str">
        <f>VLOOKUP(E434,'FILIAIS PETZ'!A:E,5,0)</f>
        <v>PETZ PASSEIO DAS AGUAS</v>
      </c>
      <c r="H434" s="20" t="str">
        <f>VLOOKUP(E434,'FILIAIS PETZ'!A:D,4,0)</f>
        <v>PSAG-GO</v>
      </c>
      <c r="I434" s="46">
        <v>45292</v>
      </c>
      <c r="J434" s="10" t="s">
        <v>4980</v>
      </c>
      <c r="K434" s="10" t="s">
        <v>5181</v>
      </c>
      <c r="L434" s="28" t="s">
        <v>5800</v>
      </c>
      <c r="M434" s="46">
        <v>45323</v>
      </c>
      <c r="N434" s="46">
        <v>45357</v>
      </c>
      <c r="O434" s="46">
        <v>45341</v>
      </c>
      <c r="P434" s="28" t="s">
        <v>4998</v>
      </c>
      <c r="Q434" s="10">
        <v>3</v>
      </c>
      <c r="R434" s="10" t="s">
        <v>4991</v>
      </c>
      <c r="S434" s="10" t="s">
        <v>4983</v>
      </c>
      <c r="T434" s="10" t="s">
        <v>32</v>
      </c>
      <c r="U434" s="10">
        <v>11002</v>
      </c>
      <c r="V434" s="10">
        <v>11002</v>
      </c>
      <c r="W434" s="10"/>
      <c r="X434" s="10" t="s">
        <v>4992</v>
      </c>
      <c r="Y434" s="10" t="s">
        <v>4980</v>
      </c>
      <c r="Z434" s="10" t="s">
        <v>4980</v>
      </c>
      <c r="AA434" s="10" t="s">
        <v>4992</v>
      </c>
      <c r="AB434" s="10" t="s">
        <v>5066</v>
      </c>
      <c r="AC434" s="10" t="s">
        <v>4999</v>
      </c>
      <c r="AD434" s="29"/>
      <c r="AE434" s="20" t="str">
        <f>VLOOKUP(E434,'FILIAIS PETZ'!A:Q,17,0)</f>
        <v>CO-2</v>
      </c>
      <c r="AF434" s="20" t="str">
        <f>VLOOKUP(E434,'FILIAIS PETZ'!A:Q,3,0)</f>
        <v>FELICIO</v>
      </c>
      <c r="AG434" s="20" t="str">
        <f>VLOOKUP(E434,'FILIAIS PETZ'!A:Q,2,0)</f>
        <v>R3</v>
      </c>
      <c r="AH434" s="75">
        <v>1500</v>
      </c>
      <c r="AI434" s="16" t="s">
        <v>5111</v>
      </c>
      <c r="AJ434" s="43">
        <f>VLOOKUP(E434,'FILIAIS PETZ'!$A$2:$K$2000,11,0)</f>
        <v>18328118002900</v>
      </c>
      <c r="AK434" s="44">
        <f t="shared" si="33"/>
        <v>18328118002900</v>
      </c>
    </row>
    <row r="435" spans="1:37" s="15" customFormat="1" ht="15" customHeight="1" thickBot="1" x14ac:dyDescent="0.25">
      <c r="A435" s="9" t="str">
        <f t="shared" si="32"/>
        <v>PREVENTIVA</v>
      </c>
      <c r="B435" s="18">
        <f>VLOOKUP(C435,FORNECEDORES!D:E,2,0)</f>
        <v>7736</v>
      </c>
      <c r="C435" s="19" t="str">
        <f>VLOOKUP(D435,FORNECEDORES!A:D,4,0)</f>
        <v>27.385.816/0001-37</v>
      </c>
      <c r="D435" s="13" t="s">
        <v>2591</v>
      </c>
      <c r="E435" s="20" t="str">
        <f t="shared" si="34"/>
        <v>04 0029</v>
      </c>
      <c r="F435" s="28" t="s">
        <v>4965</v>
      </c>
      <c r="G435" s="21" t="str">
        <f>VLOOKUP(E435,'FILIAIS PETZ'!A:E,5,0)</f>
        <v>PETZ PASSEIO DAS AGUAS</v>
      </c>
      <c r="H435" s="20" t="str">
        <f>VLOOKUP(E435,'FILIAIS PETZ'!A:D,4,0)</f>
        <v>PSAG-GO</v>
      </c>
      <c r="I435" s="46">
        <v>45292</v>
      </c>
      <c r="J435" s="10" t="s">
        <v>4980</v>
      </c>
      <c r="K435" s="10" t="s">
        <v>5181</v>
      </c>
      <c r="L435" s="28" t="s">
        <v>5801</v>
      </c>
      <c r="M435" s="46">
        <v>45323</v>
      </c>
      <c r="N435" s="46">
        <v>45357</v>
      </c>
      <c r="O435" s="46">
        <v>45341</v>
      </c>
      <c r="P435" s="28" t="s">
        <v>4998</v>
      </c>
      <c r="Q435" s="10">
        <v>3</v>
      </c>
      <c r="R435" s="10" t="s">
        <v>4991</v>
      </c>
      <c r="S435" s="10" t="s">
        <v>4983</v>
      </c>
      <c r="T435" s="10" t="s">
        <v>32</v>
      </c>
      <c r="U435" s="10">
        <v>11002</v>
      </c>
      <c r="V435" s="10">
        <v>11002</v>
      </c>
      <c r="W435" s="10" t="s">
        <v>5019</v>
      </c>
      <c r="X435" s="10" t="s">
        <v>4985</v>
      </c>
      <c r="Y435" s="10" t="s">
        <v>4980</v>
      </c>
      <c r="Z435" s="10" t="s">
        <v>4980</v>
      </c>
      <c r="AA435" s="10" t="s">
        <v>4989</v>
      </c>
      <c r="AB435" s="10" t="s">
        <v>5066</v>
      </c>
      <c r="AC435" s="10" t="s">
        <v>4999</v>
      </c>
      <c r="AD435" s="29"/>
      <c r="AE435" s="20" t="str">
        <f>VLOOKUP(E435,'FILIAIS PETZ'!A:Q,17,0)</f>
        <v>CO-2</v>
      </c>
      <c r="AF435" s="20" t="str">
        <f>VLOOKUP(E435,'FILIAIS PETZ'!A:Q,3,0)</f>
        <v>FELICIO</v>
      </c>
      <c r="AG435" s="20" t="str">
        <f>VLOOKUP(E435,'FILIAIS PETZ'!A:Q,2,0)</f>
        <v>R3</v>
      </c>
      <c r="AH435" s="75">
        <v>1400</v>
      </c>
      <c r="AI435" s="16" t="s">
        <v>5112</v>
      </c>
      <c r="AJ435" s="43">
        <f>VLOOKUP(E435,'FILIAIS PETZ'!$A$2:$K$2000,11,0)</f>
        <v>18328118002900</v>
      </c>
      <c r="AK435" s="44">
        <f t="shared" si="33"/>
        <v>18328118002900</v>
      </c>
    </row>
    <row r="436" spans="1:37" s="15" customFormat="1" ht="15" customHeight="1" thickBot="1" x14ac:dyDescent="0.25">
      <c r="A436" s="9" t="str">
        <f t="shared" si="32"/>
        <v>PREVENTIVA</v>
      </c>
      <c r="B436" s="18">
        <f>VLOOKUP(C436,FORNECEDORES!D:E,2,0)</f>
        <v>741390</v>
      </c>
      <c r="C436" s="19" t="str">
        <f>VLOOKUP(D436,FORNECEDORES!A:D,4,0)</f>
        <v>53.327.206/0001-97</v>
      </c>
      <c r="D436" s="13" t="s">
        <v>1785</v>
      </c>
      <c r="E436" s="20" t="str">
        <f t="shared" si="34"/>
        <v>04 0061</v>
      </c>
      <c r="F436" s="28" t="s">
        <v>4946</v>
      </c>
      <c r="G436" s="21" t="str">
        <f>VLOOKUP(E436,'FILIAIS PETZ'!A:E,5,0)</f>
        <v>PETZ PAMPULHA</v>
      </c>
      <c r="H436" s="20" t="str">
        <f>VLOOKUP(E436,'FILIAIS PETZ'!A:D,4,0)</f>
        <v>PAMP-MG</v>
      </c>
      <c r="I436" s="46">
        <v>45292</v>
      </c>
      <c r="J436" s="10" t="s">
        <v>4980</v>
      </c>
      <c r="K436" s="10" t="s">
        <v>5181</v>
      </c>
      <c r="L436" s="28" t="s">
        <v>5553</v>
      </c>
      <c r="M436" s="46">
        <v>45310</v>
      </c>
      <c r="N436" s="46">
        <v>45343</v>
      </c>
      <c r="O436" s="46">
        <v>45321</v>
      </c>
      <c r="P436" s="28" t="s">
        <v>4998</v>
      </c>
      <c r="Q436" s="10">
        <v>3</v>
      </c>
      <c r="R436" s="10" t="s">
        <v>4991</v>
      </c>
      <c r="S436" s="10" t="s">
        <v>4983</v>
      </c>
      <c r="T436" s="10" t="s">
        <v>32</v>
      </c>
      <c r="U436" s="10">
        <v>11002</v>
      </c>
      <c r="V436" s="10">
        <v>11002</v>
      </c>
      <c r="W436" s="10"/>
      <c r="X436" s="10" t="s">
        <v>4992</v>
      </c>
      <c r="Y436" s="10" t="s">
        <v>4980</v>
      </c>
      <c r="Z436" s="10" t="s">
        <v>4980</v>
      </c>
      <c r="AA436" s="10" t="s">
        <v>4992</v>
      </c>
      <c r="AB436" s="10" t="s">
        <v>5066</v>
      </c>
      <c r="AC436" s="10" t="s">
        <v>4999</v>
      </c>
      <c r="AD436" s="29"/>
      <c r="AE436" s="20" t="str">
        <f>VLOOKUP(E436,'FILIAIS PETZ'!A:Q,17,0)</f>
        <v>MG-1</v>
      </c>
      <c r="AF436" s="20" t="str">
        <f>VLOOKUP(E436,'FILIAIS PETZ'!A:Q,3,0)</f>
        <v>FELICIO</v>
      </c>
      <c r="AG436" s="20" t="str">
        <f>VLOOKUP(E436,'FILIAIS PETZ'!A:Q,2,0)</f>
        <v>R3</v>
      </c>
      <c r="AH436" s="75">
        <v>910</v>
      </c>
      <c r="AI436" s="16" t="s">
        <v>5111</v>
      </c>
      <c r="AJ436" s="43">
        <f>VLOOKUP(E436,'FILIAIS PETZ'!$A$2:$K$2000,11,0)</f>
        <v>18328118006069</v>
      </c>
      <c r="AK436" s="44">
        <f t="shared" si="33"/>
        <v>18328118006069</v>
      </c>
    </row>
    <row r="437" spans="1:37" s="15" customFormat="1" ht="15" customHeight="1" thickBot="1" x14ac:dyDescent="0.25">
      <c r="A437" s="9" t="str">
        <f t="shared" si="32"/>
        <v>PREVENTIVA</v>
      </c>
      <c r="B437" s="18">
        <f>VLOOKUP(C437,FORNECEDORES!D:E,2,0)</f>
        <v>7736</v>
      </c>
      <c r="C437" s="19" t="str">
        <f>VLOOKUP(D437,FORNECEDORES!A:D,4,0)</f>
        <v>27.385.816/0001-37</v>
      </c>
      <c r="D437" s="13" t="s">
        <v>2591</v>
      </c>
      <c r="E437" s="20" t="str">
        <f t="shared" si="34"/>
        <v>04 0077</v>
      </c>
      <c r="F437" s="28" t="s">
        <v>4954</v>
      </c>
      <c r="G437" s="21" t="str">
        <f>VLOOKUP(E437,'FILIAIS PETZ'!A:E,5,0)</f>
        <v>PETZ GOIANIA (SETOR BUENO)</v>
      </c>
      <c r="H437" s="20" t="str">
        <f>VLOOKUP(E437,'FILIAIS PETZ'!A:D,4,0)</f>
        <v>BT63-GO</v>
      </c>
      <c r="I437" s="46">
        <v>45292</v>
      </c>
      <c r="J437" s="10" t="s">
        <v>4980</v>
      </c>
      <c r="K437" s="10" t="s">
        <v>5181</v>
      </c>
      <c r="L437" s="28" t="s">
        <v>5780</v>
      </c>
      <c r="M437" s="46">
        <v>45323</v>
      </c>
      <c r="N437" s="46">
        <v>45328</v>
      </c>
      <c r="O437" s="46">
        <v>45341</v>
      </c>
      <c r="P437" s="28" t="s">
        <v>4998</v>
      </c>
      <c r="Q437" s="10">
        <v>3</v>
      </c>
      <c r="R437" s="10" t="s">
        <v>4991</v>
      </c>
      <c r="S437" s="10" t="s">
        <v>4983</v>
      </c>
      <c r="T437" s="10" t="s">
        <v>32</v>
      </c>
      <c r="U437" s="10">
        <v>11002</v>
      </c>
      <c r="V437" s="10">
        <v>11002</v>
      </c>
      <c r="W437" s="10"/>
      <c r="X437" s="10" t="s">
        <v>4992</v>
      </c>
      <c r="Y437" s="10" t="s">
        <v>4980</v>
      </c>
      <c r="Z437" s="10" t="s">
        <v>4980</v>
      </c>
      <c r="AA437" s="10" t="s">
        <v>4992</v>
      </c>
      <c r="AB437" s="10" t="s">
        <v>5066</v>
      </c>
      <c r="AC437" s="10" t="s">
        <v>4999</v>
      </c>
      <c r="AD437" s="29"/>
      <c r="AE437" s="20" t="str">
        <f>VLOOKUP(E437,'FILIAIS PETZ'!A:Q,17,0)</f>
        <v>CO-2</v>
      </c>
      <c r="AF437" s="20" t="str">
        <f>VLOOKUP(E437,'FILIAIS PETZ'!A:Q,3,0)</f>
        <v>FELICIO</v>
      </c>
      <c r="AG437" s="20" t="str">
        <f>VLOOKUP(E437,'FILIAIS PETZ'!A:Q,2,0)</f>
        <v>R3</v>
      </c>
      <c r="AH437" s="75">
        <v>2200</v>
      </c>
      <c r="AI437" s="16" t="s">
        <v>5111</v>
      </c>
      <c r="AJ437" s="43">
        <f>VLOOKUP(E437,'FILIAIS PETZ'!$A$2:$K$2000,11,0)</f>
        <v>18328118007545</v>
      </c>
      <c r="AK437" s="44">
        <f t="shared" si="33"/>
        <v>18328118007545</v>
      </c>
    </row>
    <row r="438" spans="1:37" s="15" customFormat="1" ht="15" customHeight="1" thickBot="1" x14ac:dyDescent="0.25">
      <c r="A438" s="9" t="str">
        <f t="shared" si="32"/>
        <v>PREVENTIVA</v>
      </c>
      <c r="B438" s="18">
        <f>VLOOKUP(C438,FORNECEDORES!D:E,2,0)</f>
        <v>7736</v>
      </c>
      <c r="C438" s="19" t="str">
        <f>VLOOKUP(D438,FORNECEDORES!A:D,4,0)</f>
        <v>27.385.816/0001-37</v>
      </c>
      <c r="D438" s="13" t="s">
        <v>2591</v>
      </c>
      <c r="E438" s="20" t="str">
        <f t="shared" si="34"/>
        <v>04 0077</v>
      </c>
      <c r="F438" s="28" t="s">
        <v>4954</v>
      </c>
      <c r="G438" s="21" t="str">
        <f>VLOOKUP(E438,'FILIAIS PETZ'!A:E,5,0)</f>
        <v>PETZ GOIANIA (SETOR BUENO)</v>
      </c>
      <c r="H438" s="20" t="str">
        <f>VLOOKUP(E438,'FILIAIS PETZ'!A:D,4,0)</f>
        <v>BT63-GO</v>
      </c>
      <c r="I438" s="46">
        <v>45292</v>
      </c>
      <c r="J438" s="10" t="s">
        <v>4980</v>
      </c>
      <c r="K438" s="10" t="s">
        <v>5181</v>
      </c>
      <c r="L438" s="28" t="s">
        <v>5781</v>
      </c>
      <c r="M438" s="46">
        <v>45323</v>
      </c>
      <c r="N438" s="46">
        <v>45328</v>
      </c>
      <c r="O438" s="46">
        <v>45341</v>
      </c>
      <c r="P438" s="28" t="s">
        <v>4998</v>
      </c>
      <c r="Q438" s="10">
        <v>3</v>
      </c>
      <c r="R438" s="10" t="s">
        <v>4991</v>
      </c>
      <c r="S438" s="10" t="s">
        <v>4983</v>
      </c>
      <c r="T438" s="10" t="s">
        <v>32</v>
      </c>
      <c r="U438" s="10">
        <v>11002</v>
      </c>
      <c r="V438" s="10">
        <v>11002</v>
      </c>
      <c r="W438" s="10" t="s">
        <v>5019</v>
      </c>
      <c r="X438" s="10" t="s">
        <v>4985</v>
      </c>
      <c r="Y438" s="10" t="s">
        <v>4980</v>
      </c>
      <c r="Z438" s="10" t="s">
        <v>4980</v>
      </c>
      <c r="AA438" s="10" t="s">
        <v>4989</v>
      </c>
      <c r="AB438" s="10" t="s">
        <v>5066</v>
      </c>
      <c r="AC438" s="10" t="s">
        <v>4999</v>
      </c>
      <c r="AD438" s="29"/>
      <c r="AE438" s="20" t="str">
        <f>VLOOKUP(E438,'FILIAIS PETZ'!A:Q,17,0)</f>
        <v>CO-2</v>
      </c>
      <c r="AF438" s="20" t="str">
        <f>VLOOKUP(E438,'FILIAIS PETZ'!A:Q,3,0)</f>
        <v>FELICIO</v>
      </c>
      <c r="AG438" s="20" t="str">
        <f>VLOOKUP(E438,'FILIAIS PETZ'!A:Q,2,0)</f>
        <v>R3</v>
      </c>
      <c r="AH438" s="75">
        <v>1600</v>
      </c>
      <c r="AI438" s="16" t="s">
        <v>5112</v>
      </c>
      <c r="AJ438" s="43">
        <f>VLOOKUP(E438,'FILIAIS PETZ'!$A$2:$K$2000,11,0)</f>
        <v>18328118007545</v>
      </c>
      <c r="AK438" s="44">
        <f t="shared" si="33"/>
        <v>18328118007545</v>
      </c>
    </row>
    <row r="439" spans="1:37" s="15" customFormat="1" ht="15" customHeight="1" thickBot="1" x14ac:dyDescent="0.25">
      <c r="A439" s="9" t="str">
        <f t="shared" si="32"/>
        <v>PREVENTIVA</v>
      </c>
      <c r="B439" s="18">
        <f>VLOOKUP(C439,FORNECEDORES!D:E,2,0)</f>
        <v>7736</v>
      </c>
      <c r="C439" s="19" t="str">
        <f>VLOOKUP(D439,FORNECEDORES!A:D,4,0)</f>
        <v>27.385.816/0001-37</v>
      </c>
      <c r="D439" s="13" t="s">
        <v>2591</v>
      </c>
      <c r="E439" s="20" t="str">
        <f t="shared" si="34"/>
        <v>04 0153</v>
      </c>
      <c r="F439" s="28" t="s">
        <v>4966</v>
      </c>
      <c r="G439" s="21" t="str">
        <f>VLOOKUP(E439,'FILIAIS PETZ'!A:E,5,0)</f>
        <v>PETZ TAGUATINGA</v>
      </c>
      <c r="H439" s="20" t="str">
        <f>VLOOKUP(E439,'FILIAIS PETZ'!A:D,4,0)</f>
        <v>TGTG-DF</v>
      </c>
      <c r="I439" s="46">
        <v>45292</v>
      </c>
      <c r="J439" s="10" t="s">
        <v>4980</v>
      </c>
      <c r="K439" s="10" t="s">
        <v>5181</v>
      </c>
      <c r="L439" s="28" t="s">
        <v>5804</v>
      </c>
      <c r="M439" s="46">
        <v>45323</v>
      </c>
      <c r="N439" s="46">
        <v>45357</v>
      </c>
      <c r="O439" s="46">
        <v>45341</v>
      </c>
      <c r="P439" s="28" t="s">
        <v>4998</v>
      </c>
      <c r="Q439" s="10">
        <v>3</v>
      </c>
      <c r="R439" s="10" t="s">
        <v>4991</v>
      </c>
      <c r="S439" s="10" t="s">
        <v>4983</v>
      </c>
      <c r="T439" s="10" t="s">
        <v>32</v>
      </c>
      <c r="U439" s="10">
        <v>11002</v>
      </c>
      <c r="V439" s="10">
        <v>11002</v>
      </c>
      <c r="W439" s="10"/>
      <c r="X439" s="10" t="s">
        <v>4992</v>
      </c>
      <c r="Y439" s="10" t="s">
        <v>4980</v>
      </c>
      <c r="Z439" s="10" t="s">
        <v>4980</v>
      </c>
      <c r="AA439" s="10" t="s">
        <v>4992</v>
      </c>
      <c r="AB439" s="10" t="s">
        <v>5066</v>
      </c>
      <c r="AC439" s="10" t="s">
        <v>4999</v>
      </c>
      <c r="AD439" s="29"/>
      <c r="AE439" s="20" t="str">
        <f>VLOOKUP(E439,'FILIAIS PETZ'!A:Q,17,0)</f>
        <v>CO-1</v>
      </c>
      <c r="AF439" s="20" t="str">
        <f>VLOOKUP(E439,'FILIAIS PETZ'!A:Q,3,0)</f>
        <v>FELICIO</v>
      </c>
      <c r="AG439" s="20" t="str">
        <f>VLOOKUP(E439,'FILIAIS PETZ'!A:Q,2,0)</f>
        <v>R3</v>
      </c>
      <c r="AH439" s="75">
        <v>1800</v>
      </c>
      <c r="AI439" s="16" t="s">
        <v>5111</v>
      </c>
      <c r="AJ439" s="43">
        <f>VLOOKUP(E439,'FILIAIS PETZ'!$A$2:$K$2000,11,0)</f>
        <v>18328118014916</v>
      </c>
      <c r="AK439" s="44">
        <f t="shared" si="33"/>
        <v>18328118014916</v>
      </c>
    </row>
    <row r="440" spans="1:37" s="15" customFormat="1" ht="15" customHeight="1" thickBot="1" x14ac:dyDescent="0.25">
      <c r="A440" s="9" t="str">
        <f t="shared" si="32"/>
        <v>PREVENTIVA</v>
      </c>
      <c r="B440" s="18">
        <f>VLOOKUP(C440,FORNECEDORES!D:E,2,0)</f>
        <v>7736</v>
      </c>
      <c r="C440" s="19" t="str">
        <f>VLOOKUP(D440,FORNECEDORES!A:D,4,0)</f>
        <v>27.385.816/0001-37</v>
      </c>
      <c r="D440" s="13" t="s">
        <v>2591</v>
      </c>
      <c r="E440" s="20" t="str">
        <f t="shared" si="34"/>
        <v>04 0153</v>
      </c>
      <c r="F440" s="28" t="s">
        <v>4966</v>
      </c>
      <c r="G440" s="21" t="str">
        <f>VLOOKUP(E440,'FILIAIS PETZ'!A:E,5,0)</f>
        <v>PETZ TAGUATINGA</v>
      </c>
      <c r="H440" s="20" t="str">
        <f>VLOOKUP(E440,'FILIAIS PETZ'!A:D,4,0)</f>
        <v>TGTG-DF</v>
      </c>
      <c r="I440" s="46">
        <v>45292</v>
      </c>
      <c r="J440" s="10" t="s">
        <v>4980</v>
      </c>
      <c r="K440" s="10" t="s">
        <v>5181</v>
      </c>
      <c r="L440" s="28" t="s">
        <v>5805</v>
      </c>
      <c r="M440" s="46">
        <v>45323</v>
      </c>
      <c r="N440" s="46">
        <v>45357</v>
      </c>
      <c r="O440" s="46">
        <v>45341</v>
      </c>
      <c r="P440" s="28" t="s">
        <v>4998</v>
      </c>
      <c r="Q440" s="10">
        <v>3</v>
      </c>
      <c r="R440" s="10" t="s">
        <v>4991</v>
      </c>
      <c r="S440" s="10" t="s">
        <v>4983</v>
      </c>
      <c r="T440" s="10" t="s">
        <v>32</v>
      </c>
      <c r="U440" s="10">
        <v>11002</v>
      </c>
      <c r="V440" s="10">
        <v>11002</v>
      </c>
      <c r="W440" s="10"/>
      <c r="X440" s="10" t="s">
        <v>4985</v>
      </c>
      <c r="Y440" s="10" t="s">
        <v>4980</v>
      </c>
      <c r="Z440" s="10" t="s">
        <v>4980</v>
      </c>
      <c r="AA440" s="10" t="s">
        <v>4989</v>
      </c>
      <c r="AB440" s="10" t="s">
        <v>5066</v>
      </c>
      <c r="AC440" s="10" t="s">
        <v>4999</v>
      </c>
      <c r="AD440" s="29"/>
      <c r="AE440" s="20" t="str">
        <f>VLOOKUP(E440,'FILIAIS PETZ'!A:Q,17,0)</f>
        <v>CO-1</v>
      </c>
      <c r="AF440" s="20" t="str">
        <f>VLOOKUP(E440,'FILIAIS PETZ'!A:Q,3,0)</f>
        <v>FELICIO</v>
      </c>
      <c r="AG440" s="20" t="str">
        <f>VLOOKUP(E440,'FILIAIS PETZ'!A:Q,2,0)</f>
        <v>R3</v>
      </c>
      <c r="AH440" s="75">
        <v>1400</v>
      </c>
      <c r="AI440" s="16" t="s">
        <v>5112</v>
      </c>
      <c r="AJ440" s="43">
        <f>VLOOKUP(E440,'FILIAIS PETZ'!$A$2:$K$2000,11,0)</f>
        <v>18328118014916</v>
      </c>
      <c r="AK440" s="44">
        <f t="shared" si="33"/>
        <v>18328118014916</v>
      </c>
    </row>
    <row r="441" spans="1:37" s="15" customFormat="1" ht="15" customHeight="1" thickBot="1" x14ac:dyDescent="0.25">
      <c r="A441" s="9" t="str">
        <f t="shared" si="32"/>
        <v>PREVENTIVA</v>
      </c>
      <c r="B441" s="18">
        <f>VLOOKUP(C441,FORNECEDORES!D:E,2,0)</f>
        <v>7736</v>
      </c>
      <c r="C441" s="19" t="str">
        <f>VLOOKUP(D441,FORNECEDORES!A:D,4,0)</f>
        <v>27.385.816/0001-37</v>
      </c>
      <c r="D441" s="13" t="s">
        <v>2591</v>
      </c>
      <c r="E441" s="20" t="str">
        <f t="shared" si="34"/>
        <v>04 0198</v>
      </c>
      <c r="F441" s="28" t="s">
        <v>4967</v>
      </c>
      <c r="G441" s="21" t="str">
        <f>VLOOKUP(E441,'FILIAIS PETZ'!A:E,5,0)</f>
        <v>PETZ SHOPPING SUL VALPARAISO</v>
      </c>
      <c r="H441" s="20" t="str">
        <f>VLOOKUP(E441,'FILIAIS PETZ'!A:D,4,0)</f>
        <v>VALP-GO</v>
      </c>
      <c r="I441" s="46">
        <v>45292</v>
      </c>
      <c r="J441" s="10" t="s">
        <v>4980</v>
      </c>
      <c r="K441" s="10" t="s">
        <v>5181</v>
      </c>
      <c r="L441" s="28" t="s">
        <v>5806</v>
      </c>
      <c r="M441" s="46">
        <v>45323</v>
      </c>
      <c r="N441" s="46">
        <v>45357</v>
      </c>
      <c r="O441" s="46">
        <v>45341</v>
      </c>
      <c r="P441" s="28" t="s">
        <v>4998</v>
      </c>
      <c r="Q441" s="10">
        <v>3</v>
      </c>
      <c r="R441" s="10" t="s">
        <v>4991</v>
      </c>
      <c r="S441" s="10" t="s">
        <v>4983</v>
      </c>
      <c r="T441" s="10" t="s">
        <v>32</v>
      </c>
      <c r="U441" s="10">
        <v>11002</v>
      </c>
      <c r="V441" s="10">
        <v>11002</v>
      </c>
      <c r="W441" s="10"/>
      <c r="X441" s="10" t="s">
        <v>4992</v>
      </c>
      <c r="Y441" s="10" t="s">
        <v>4980</v>
      </c>
      <c r="Z441" s="10" t="s">
        <v>4980</v>
      </c>
      <c r="AA441" s="10" t="s">
        <v>4992</v>
      </c>
      <c r="AB441" s="10" t="s">
        <v>5066</v>
      </c>
      <c r="AC441" s="10" t="s">
        <v>4999</v>
      </c>
      <c r="AD441" s="29"/>
      <c r="AE441" s="20" t="str">
        <f>VLOOKUP(E441,'FILIAIS PETZ'!A:Q,17,0)</f>
        <v>CO-1</v>
      </c>
      <c r="AF441" s="20" t="str">
        <f>VLOOKUP(E441,'FILIAIS PETZ'!A:Q,3,0)</f>
        <v>FELICIO</v>
      </c>
      <c r="AG441" s="20" t="str">
        <f>VLOOKUP(E441,'FILIAIS PETZ'!A:Q,2,0)</f>
        <v>R3</v>
      </c>
      <c r="AH441" s="75">
        <v>1800</v>
      </c>
      <c r="AI441" s="16" t="s">
        <v>5111</v>
      </c>
      <c r="AJ441" s="43">
        <f>VLOOKUP(E441,'FILIAIS PETZ'!$A$2:$K$2000,11,0)</f>
        <v>18328118019390</v>
      </c>
      <c r="AK441" s="44">
        <f t="shared" si="33"/>
        <v>18328118019390</v>
      </c>
    </row>
    <row r="442" spans="1:37" s="15" customFormat="1" ht="15" customHeight="1" thickBot="1" x14ac:dyDescent="0.25">
      <c r="A442" s="9" t="str">
        <f t="shared" si="32"/>
        <v>PREVENTIVA</v>
      </c>
      <c r="B442" s="18">
        <f>VLOOKUP(C442,FORNECEDORES!D:E,2,0)</f>
        <v>7736</v>
      </c>
      <c r="C442" s="19" t="str">
        <f>VLOOKUP(D442,FORNECEDORES!A:D,4,0)</f>
        <v>27.385.816/0001-37</v>
      </c>
      <c r="D442" s="13" t="s">
        <v>2591</v>
      </c>
      <c r="E442" s="20" t="str">
        <f t="shared" si="34"/>
        <v>04 0198</v>
      </c>
      <c r="F442" s="28" t="s">
        <v>4967</v>
      </c>
      <c r="G442" s="21" t="str">
        <f>VLOOKUP(E442,'FILIAIS PETZ'!A:E,5,0)</f>
        <v>PETZ SHOPPING SUL VALPARAISO</v>
      </c>
      <c r="H442" s="20" t="str">
        <f>VLOOKUP(E442,'FILIAIS PETZ'!A:D,4,0)</f>
        <v>VALP-GO</v>
      </c>
      <c r="I442" s="46">
        <v>45292</v>
      </c>
      <c r="J442" s="10" t="s">
        <v>4980</v>
      </c>
      <c r="K442" s="10" t="s">
        <v>5181</v>
      </c>
      <c r="L442" s="28" t="s">
        <v>5807</v>
      </c>
      <c r="M442" s="46">
        <v>45323</v>
      </c>
      <c r="N442" s="46">
        <v>45357</v>
      </c>
      <c r="O442" s="46">
        <v>45341</v>
      </c>
      <c r="P442" s="28" t="s">
        <v>4998</v>
      </c>
      <c r="Q442" s="10">
        <v>3</v>
      </c>
      <c r="R442" s="10" t="s">
        <v>4991</v>
      </c>
      <c r="S442" s="10" t="s">
        <v>4983</v>
      </c>
      <c r="T442" s="10" t="s">
        <v>32</v>
      </c>
      <c r="U442" s="10">
        <v>11002</v>
      </c>
      <c r="V442" s="10">
        <v>11002</v>
      </c>
      <c r="W442" s="10" t="s">
        <v>5019</v>
      </c>
      <c r="X442" s="10" t="s">
        <v>4985</v>
      </c>
      <c r="Y442" s="10" t="s">
        <v>4980</v>
      </c>
      <c r="Z442" s="10" t="s">
        <v>4980</v>
      </c>
      <c r="AA442" s="10" t="s">
        <v>4989</v>
      </c>
      <c r="AB442" s="10" t="s">
        <v>5066</v>
      </c>
      <c r="AC442" s="10" t="s">
        <v>4999</v>
      </c>
      <c r="AD442" s="29"/>
      <c r="AE442" s="20" t="str">
        <f>VLOOKUP(E442,'FILIAIS PETZ'!A:Q,17,0)</f>
        <v>CO-1</v>
      </c>
      <c r="AF442" s="20" t="str">
        <f>VLOOKUP(E442,'FILIAIS PETZ'!A:Q,3,0)</f>
        <v>FELICIO</v>
      </c>
      <c r="AG442" s="20" t="str">
        <f>VLOOKUP(E442,'FILIAIS PETZ'!A:Q,2,0)</f>
        <v>R3</v>
      </c>
      <c r="AH442" s="75">
        <v>700</v>
      </c>
      <c r="AI442" s="16" t="s">
        <v>5112</v>
      </c>
      <c r="AJ442" s="43">
        <f>VLOOKUP(E442,'FILIAIS PETZ'!$A$2:$K$2000,11,0)</f>
        <v>18328118019390</v>
      </c>
      <c r="AK442" s="44">
        <f t="shared" si="33"/>
        <v>18328118019390</v>
      </c>
    </row>
    <row r="443" spans="1:37" s="15" customFormat="1" ht="15" customHeight="1" thickBot="1" x14ac:dyDescent="0.25">
      <c r="A443" s="9" t="str">
        <f t="shared" si="32"/>
        <v>PREVENTIVA</v>
      </c>
      <c r="B443" s="18">
        <f>VLOOKUP(C443,FORNECEDORES!D:E,2,0)</f>
        <v>464584</v>
      </c>
      <c r="C443" s="19" t="str">
        <f>VLOOKUP(D443,FORNECEDORES!A:D,4,0)</f>
        <v>92.753.268/0016-07</v>
      </c>
      <c r="D443" s="13" t="s">
        <v>4463</v>
      </c>
      <c r="E443" s="20" t="str">
        <f t="shared" si="34"/>
        <v>04 0240</v>
      </c>
      <c r="F443" s="28" t="s">
        <v>4955</v>
      </c>
      <c r="G443" s="21" t="str">
        <f>VLOOKUP(E443,'FILIAIS PETZ'!A:E,5,0)</f>
        <v xml:space="preserve">CENTRO DE DISTRIBUIÇÃO HIDROLANDIA </v>
      </c>
      <c r="H443" s="20" t="str">
        <f>VLOOKUP(E443,'FILIAIS PETZ'!A:D,4,0)</f>
        <v>CDHD-GO</v>
      </c>
      <c r="I443" s="46">
        <v>45292</v>
      </c>
      <c r="J443" s="10" t="s">
        <v>4980</v>
      </c>
      <c r="K443" s="10" t="s">
        <v>5858</v>
      </c>
      <c r="L443" s="28" t="s">
        <v>6146</v>
      </c>
      <c r="M443" s="46">
        <v>45323</v>
      </c>
      <c r="N443" s="46">
        <v>45378</v>
      </c>
      <c r="O443" s="46">
        <v>45362</v>
      </c>
      <c r="P443" s="28" t="s">
        <v>4998</v>
      </c>
      <c r="Q443" s="10">
        <v>3</v>
      </c>
      <c r="R443" s="10" t="s">
        <v>4991</v>
      </c>
      <c r="S443" s="10" t="s">
        <v>4983</v>
      </c>
      <c r="T443" s="10" t="s">
        <v>32</v>
      </c>
      <c r="U443" s="10">
        <v>11002</v>
      </c>
      <c r="V443" s="10">
        <v>11002</v>
      </c>
      <c r="W443" s="10"/>
      <c r="X443" s="10" t="s">
        <v>4996</v>
      </c>
      <c r="Y443" s="10" t="s">
        <v>4980</v>
      </c>
      <c r="Z443" s="10" t="s">
        <v>4980</v>
      </c>
      <c r="AA443" s="10" t="s">
        <v>5097</v>
      </c>
      <c r="AB443" s="10" t="s">
        <v>5066</v>
      </c>
      <c r="AC443" s="10" t="s">
        <v>4999</v>
      </c>
      <c r="AD443" s="29"/>
      <c r="AE443" s="20" t="str">
        <f>VLOOKUP(E443,'FILIAIS PETZ'!A:Q,17,0)</f>
        <v>CD</v>
      </c>
      <c r="AF443" s="20" t="str">
        <f>VLOOKUP(E443,'FILIAIS PETZ'!A:Q,3,0)</f>
        <v>FELICIO</v>
      </c>
      <c r="AG443" s="20" t="str">
        <f>VLOOKUP(E443,'FILIAIS PETZ'!A:Q,2,0)</f>
        <v>CD</v>
      </c>
      <c r="AH443" s="75">
        <v>716.47</v>
      </c>
      <c r="AI443" s="16" t="s">
        <v>6143</v>
      </c>
      <c r="AJ443" s="43" t="str">
        <f>VLOOKUP(E443,'FILIAIS PETZ'!$A$2:$K$2000,11,0)</f>
        <v>18.328.118/0228-54</v>
      </c>
      <c r="AK443" s="44" t="str">
        <f t="shared" si="33"/>
        <v>18.328.118/0228-54</v>
      </c>
    </row>
    <row r="444" spans="1:37" s="15" customFormat="1" ht="15" customHeight="1" thickBot="1" x14ac:dyDescent="0.25">
      <c r="A444" s="9" t="str">
        <f t="shared" si="32"/>
        <v>PREVENTIVA</v>
      </c>
      <c r="B444" s="18">
        <f>VLOOKUP(C444,FORNECEDORES!D:E,2,0)</f>
        <v>638161</v>
      </c>
      <c r="C444" s="19" t="str">
        <f>VLOOKUP(D444,FORNECEDORES!A:D,4,0)</f>
        <v>29.739.737/0005-36</v>
      </c>
      <c r="D444" s="13" t="s">
        <v>7606</v>
      </c>
      <c r="E444" s="20" t="str">
        <f t="shared" si="34"/>
        <v>04 0185</v>
      </c>
      <c r="F444" s="28" t="s">
        <v>4973</v>
      </c>
      <c r="G444" s="21" t="str">
        <f>VLOOKUP(E444,'FILIAIS PETZ'!A:E,5,0)</f>
        <v>PETZ AV CONTORNO (ANTIGOS DADOS DE SVLB/MG - PETZ SILVA LOBO)</v>
      </c>
      <c r="H444" s="20" t="str">
        <f>VLOOKUP(E444,'FILIAIS PETZ'!A:D,4,0)</f>
        <v>ACTN-MG</v>
      </c>
      <c r="I444" s="46">
        <v>45292</v>
      </c>
      <c r="J444" s="10" t="s">
        <v>4980</v>
      </c>
      <c r="K444" s="10" t="s">
        <v>5181</v>
      </c>
      <c r="L444" s="28" t="s">
        <v>5718</v>
      </c>
      <c r="M444" s="46">
        <v>45303</v>
      </c>
      <c r="N444" s="46">
        <v>45336</v>
      </c>
      <c r="O444" s="46">
        <v>45303</v>
      </c>
      <c r="P444" s="28" t="s">
        <v>4998</v>
      </c>
      <c r="Q444" s="10">
        <v>3</v>
      </c>
      <c r="R444" s="10" t="s">
        <v>4991</v>
      </c>
      <c r="S444" s="10" t="s">
        <v>4983</v>
      </c>
      <c r="T444" s="10" t="s">
        <v>32</v>
      </c>
      <c r="U444" s="10">
        <v>11002</v>
      </c>
      <c r="V444" s="10">
        <v>11002</v>
      </c>
      <c r="W444" s="10"/>
      <c r="X444" s="10" t="s">
        <v>5033</v>
      </c>
      <c r="Y444" s="10" t="s">
        <v>4980</v>
      </c>
      <c r="Z444" s="10" t="s">
        <v>4980</v>
      </c>
      <c r="AA444" s="10" t="s">
        <v>5033</v>
      </c>
      <c r="AB444" s="10" t="s">
        <v>5066</v>
      </c>
      <c r="AC444" s="10" t="s">
        <v>4999</v>
      </c>
      <c r="AD444" s="29"/>
      <c r="AE444" s="20" t="str">
        <f>VLOOKUP(E444,'FILIAIS PETZ'!A:Q,17,0)</f>
        <v>MG-1</v>
      </c>
      <c r="AF444" s="20" t="str">
        <f>VLOOKUP(E444,'FILIAIS PETZ'!A:Q,3,0)</f>
        <v>FELICIO</v>
      </c>
      <c r="AG444" s="20" t="str">
        <f>VLOOKUP(E444,'FILIAIS PETZ'!A:Q,2,0)</f>
        <v>R3</v>
      </c>
      <c r="AH444" s="75">
        <v>370</v>
      </c>
      <c r="AI444" s="16" t="s">
        <v>5110</v>
      </c>
      <c r="AJ444" s="43">
        <f>VLOOKUP(E444,'FILIAIS PETZ'!$A$2:$K$2000,11,0)</f>
        <v>18328118017931</v>
      </c>
      <c r="AK444" s="44">
        <f t="shared" si="33"/>
        <v>18328118017931</v>
      </c>
    </row>
    <row r="445" spans="1:37" s="15" customFormat="1" ht="15" customHeight="1" thickBot="1" x14ac:dyDescent="0.25">
      <c r="A445" s="9" t="str">
        <f t="shared" si="32"/>
        <v>PREVENTIVA</v>
      </c>
      <c r="B445" s="18">
        <f>VLOOKUP(C445,FORNECEDORES!D:E,2,0)</f>
        <v>6620</v>
      </c>
      <c r="C445" s="19" t="str">
        <f>VLOOKUP(D445,FORNECEDORES!A:D,4,0)</f>
        <v>02.666.249/0001-66</v>
      </c>
      <c r="D445" s="13" t="s">
        <v>1360</v>
      </c>
      <c r="E445" s="20" t="str">
        <f t="shared" si="34"/>
        <v>04 0015</v>
      </c>
      <c r="F445" s="28" t="s">
        <v>4971</v>
      </c>
      <c r="G445" s="21" t="str">
        <f>VLOOKUP(E445,'FILIAIS PETZ'!A:E,5,0)</f>
        <v>PETZ BRASILIA SIA</v>
      </c>
      <c r="H445" s="20" t="str">
        <f>VLOOKUP(E445,'FILIAIS PETZ'!A:D,4,0)</f>
        <v>BSIA-DF</v>
      </c>
      <c r="I445" s="46">
        <v>45292</v>
      </c>
      <c r="J445" s="10" t="s">
        <v>4980</v>
      </c>
      <c r="K445" s="10" t="s">
        <v>5181</v>
      </c>
      <c r="L445" s="28" t="s">
        <v>5464</v>
      </c>
      <c r="M445" s="46">
        <v>45303</v>
      </c>
      <c r="N445" s="46">
        <v>45336</v>
      </c>
      <c r="O445" s="46">
        <v>45303</v>
      </c>
      <c r="P445" s="28" t="s">
        <v>4998</v>
      </c>
      <c r="Q445" s="10" t="s">
        <v>5029</v>
      </c>
      <c r="R445" s="10" t="s">
        <v>4991</v>
      </c>
      <c r="S445" s="10" t="s">
        <v>4983</v>
      </c>
      <c r="T445" s="10" t="s">
        <v>32</v>
      </c>
      <c r="U445" s="10">
        <v>11002</v>
      </c>
      <c r="V445" s="10">
        <v>11002</v>
      </c>
      <c r="W445" s="10"/>
      <c r="X445" s="10" t="s">
        <v>4996</v>
      </c>
      <c r="Y445" s="10" t="s">
        <v>4980</v>
      </c>
      <c r="Z445" s="10" t="s">
        <v>4980</v>
      </c>
      <c r="AA445" s="10" t="s">
        <v>5097</v>
      </c>
      <c r="AB445" s="10" t="s">
        <v>12942</v>
      </c>
      <c r="AC445" s="10" t="s">
        <v>4999</v>
      </c>
      <c r="AD445" s="29"/>
      <c r="AE445" s="20" t="str">
        <f>VLOOKUP(E445,'FILIAIS PETZ'!A:Q,17,0)</f>
        <v>CO-2</v>
      </c>
      <c r="AF445" s="20" t="str">
        <f>VLOOKUP(E445,'FILIAIS PETZ'!A:Q,3,0)</f>
        <v>FELICIO</v>
      </c>
      <c r="AG445" s="20" t="str">
        <f>VLOOKUP(E445,'FILIAIS PETZ'!A:Q,2,0)</f>
        <v>R3</v>
      </c>
      <c r="AH445" s="75">
        <v>545</v>
      </c>
      <c r="AI445" s="16" t="s">
        <v>5109</v>
      </c>
      <c r="AJ445" s="43">
        <f>VLOOKUP(E445,'FILIAIS PETZ'!$A$2:$K$2000,11,0)</f>
        <v>18328118000451</v>
      </c>
      <c r="AK445" s="44">
        <f t="shared" si="33"/>
        <v>18328118000451</v>
      </c>
    </row>
    <row r="446" spans="1:37" s="15" customFormat="1" ht="15" customHeight="1" thickBot="1" x14ac:dyDescent="0.25">
      <c r="A446" s="9" t="str">
        <f t="shared" si="32"/>
        <v>PREVENTIVA</v>
      </c>
      <c r="B446" s="18">
        <f>VLOOKUP(C446,FORNECEDORES!D:E,2,0)</f>
        <v>6620</v>
      </c>
      <c r="C446" s="19" t="str">
        <f>VLOOKUP(D446,FORNECEDORES!A:D,4,0)</f>
        <v>02.666.249/0001-66</v>
      </c>
      <c r="D446" s="13" t="s">
        <v>1360</v>
      </c>
      <c r="E446" s="20" t="str">
        <f t="shared" si="34"/>
        <v>04 0200</v>
      </c>
      <c r="F446" s="28" t="s">
        <v>4960</v>
      </c>
      <c r="G446" s="21" t="str">
        <f>VLOOKUP(E446,'FILIAIS PETZ'!A:E,5,0)</f>
        <v>PETZ BRASILIA W3 NORTE</v>
      </c>
      <c r="H446" s="20" t="str">
        <f>VLOOKUP(E446,'FILIAIS PETZ'!A:D,4,0)</f>
        <v>W3NT-DF</v>
      </c>
      <c r="I446" s="46">
        <v>45292</v>
      </c>
      <c r="J446" s="10" t="s">
        <v>4980</v>
      </c>
      <c r="K446" s="10"/>
      <c r="L446" s="28"/>
      <c r="M446" s="46"/>
      <c r="N446" s="46"/>
      <c r="O446" s="46"/>
      <c r="P446" s="28" t="s">
        <v>4998</v>
      </c>
      <c r="Q446" s="10" t="s">
        <v>5029</v>
      </c>
      <c r="R446" s="10" t="s">
        <v>4991</v>
      </c>
      <c r="S446" s="10" t="s">
        <v>4983</v>
      </c>
      <c r="T446" s="10" t="s">
        <v>32</v>
      </c>
      <c r="U446" s="10">
        <v>11002</v>
      </c>
      <c r="V446" s="10">
        <v>11002</v>
      </c>
      <c r="W446" s="10"/>
      <c r="X446" s="10" t="s">
        <v>4996</v>
      </c>
      <c r="Y446" s="10" t="s">
        <v>4980</v>
      </c>
      <c r="Z446" s="10" t="s">
        <v>4980</v>
      </c>
      <c r="AA446" s="10" t="s">
        <v>5097</v>
      </c>
      <c r="AB446" s="10" t="s">
        <v>12942</v>
      </c>
      <c r="AC446" s="10" t="s">
        <v>4999</v>
      </c>
      <c r="AD446" s="29"/>
      <c r="AE446" s="20" t="str">
        <f>VLOOKUP(E446,'FILIAIS PETZ'!A:Q,17,0)</f>
        <v>CO-2</v>
      </c>
      <c r="AF446" s="20" t="str">
        <f>VLOOKUP(E446,'FILIAIS PETZ'!A:Q,3,0)</f>
        <v>FELICIO</v>
      </c>
      <c r="AG446" s="20" t="str">
        <f>VLOOKUP(E446,'FILIAIS PETZ'!A:Q,2,0)</f>
        <v>R3</v>
      </c>
      <c r="AH446" s="75">
        <v>550</v>
      </c>
      <c r="AI446" s="16" t="s">
        <v>5109</v>
      </c>
      <c r="AJ446" s="43">
        <f>VLOOKUP(E446,'FILIAIS PETZ'!$A$2:$K$2000,11,0)</f>
        <v>18328118018660</v>
      </c>
      <c r="AK446" s="44">
        <f t="shared" si="33"/>
        <v>18328118018660</v>
      </c>
    </row>
    <row r="447" spans="1:37" s="15" customFormat="1" ht="15" customHeight="1" thickBot="1" x14ac:dyDescent="0.25">
      <c r="A447" s="9" t="str">
        <f t="shared" si="32"/>
        <v>PREVENTIVA</v>
      </c>
      <c r="B447" s="18" t="e">
        <f>VLOOKUP(C447,FORNECEDORES!D:E,2,0)</f>
        <v>#N/A</v>
      </c>
      <c r="C447" s="19" t="e">
        <f>VLOOKUP(D447,FORNECEDORES!A:D,4,0)</f>
        <v>#N/A</v>
      </c>
      <c r="D447" s="13" t="s">
        <v>2715</v>
      </c>
      <c r="E447" s="20" t="str">
        <f t="shared" si="34"/>
        <v>04 0073</v>
      </c>
      <c r="F447" s="28" t="s">
        <v>4953</v>
      </c>
      <c r="G447" s="21" t="str">
        <f>VLOOKUP(E447,'FILIAIS PETZ'!A:E,5,0)</f>
        <v>PETZ CAMPO GRANDE</v>
      </c>
      <c r="H447" s="20" t="str">
        <f>VLOOKUP(E447,'FILIAIS PETZ'!A:D,4,0)</f>
        <v>CGDE-MS</v>
      </c>
      <c r="I447" s="46">
        <v>45292</v>
      </c>
      <c r="J447" s="10" t="s">
        <v>4980</v>
      </c>
      <c r="K447" s="10" t="s">
        <v>5181</v>
      </c>
      <c r="L447" s="28" t="s">
        <v>5476</v>
      </c>
      <c r="M447" s="46">
        <v>45303</v>
      </c>
      <c r="N447" s="46">
        <v>45336</v>
      </c>
      <c r="O447" s="46">
        <v>45303</v>
      </c>
      <c r="P447" s="28" t="s">
        <v>4998</v>
      </c>
      <c r="Q447" s="10">
        <v>3</v>
      </c>
      <c r="R447" s="10" t="s">
        <v>4991</v>
      </c>
      <c r="S447" s="10" t="s">
        <v>4983</v>
      </c>
      <c r="T447" s="10" t="s">
        <v>32</v>
      </c>
      <c r="U447" s="10">
        <v>11002</v>
      </c>
      <c r="V447" s="10">
        <v>11002</v>
      </c>
      <c r="W447" s="10"/>
      <c r="X447" s="10" t="s">
        <v>5033</v>
      </c>
      <c r="Y447" s="10" t="s">
        <v>4980</v>
      </c>
      <c r="Z447" s="10" t="s">
        <v>4980</v>
      </c>
      <c r="AA447" s="10" t="s">
        <v>5033</v>
      </c>
      <c r="AB447" s="10" t="s">
        <v>5066</v>
      </c>
      <c r="AC447" s="10" t="s">
        <v>4999</v>
      </c>
      <c r="AD447" s="29"/>
      <c r="AE447" s="20" t="str">
        <f>VLOOKUP(E447,'FILIAIS PETZ'!A:Q,17,0)</f>
        <v>CO-1</v>
      </c>
      <c r="AF447" s="20" t="str">
        <f>VLOOKUP(E447,'FILIAIS PETZ'!A:Q,3,0)</f>
        <v>FELICIO</v>
      </c>
      <c r="AG447" s="20" t="str">
        <f>VLOOKUP(E447,'FILIAIS PETZ'!A:Q,2,0)</f>
        <v>R3</v>
      </c>
      <c r="AH447" s="75">
        <v>370</v>
      </c>
      <c r="AI447" s="16" t="s">
        <v>5110</v>
      </c>
      <c r="AJ447" s="43">
        <f>VLOOKUP(E447,'FILIAIS PETZ'!$A$2:$K$2000,11,0)</f>
        <v>18328118007383</v>
      </c>
      <c r="AK447" s="44">
        <f t="shared" si="33"/>
        <v>18328118007383</v>
      </c>
    </row>
    <row r="448" spans="1:37" s="15" customFormat="1" ht="15" customHeight="1" thickBot="1" x14ac:dyDescent="0.25">
      <c r="A448" s="9" t="str">
        <f t="shared" si="32"/>
        <v>PREVENTIVA</v>
      </c>
      <c r="B448" s="18" t="e">
        <f>VLOOKUP(C448,FORNECEDORES!D:E,2,0)</f>
        <v>#N/A</v>
      </c>
      <c r="C448" s="19" t="e">
        <f>VLOOKUP(D448,FORNECEDORES!A:D,4,0)</f>
        <v>#N/A</v>
      </c>
      <c r="D448" s="13" t="s">
        <v>2715</v>
      </c>
      <c r="E448" s="20" t="str">
        <f t="shared" si="34"/>
        <v>04 0165</v>
      </c>
      <c r="F448" s="28" t="s">
        <v>4935</v>
      </c>
      <c r="G448" s="21" t="str">
        <f>VLOOKUP(E448,'FILIAIS PETZ'!A:E,5,0)</f>
        <v>PETZ CARAPICUIBA</v>
      </c>
      <c r="H448" s="20" t="str">
        <f>VLOOKUP(E448,'FILIAIS PETZ'!A:D,4,0)</f>
        <v>CPIC-SP</v>
      </c>
      <c r="I448" s="46">
        <v>45292</v>
      </c>
      <c r="J448" s="10" t="s">
        <v>4980</v>
      </c>
      <c r="K448" s="10" t="s">
        <v>5181</v>
      </c>
      <c r="L448" s="28" t="s">
        <v>5479</v>
      </c>
      <c r="M448" s="46">
        <v>45303</v>
      </c>
      <c r="N448" s="46">
        <v>45336</v>
      </c>
      <c r="O448" s="46">
        <v>45303</v>
      </c>
      <c r="P448" s="28" t="s">
        <v>4998</v>
      </c>
      <c r="Q448" s="10">
        <v>3</v>
      </c>
      <c r="R448" s="10" t="s">
        <v>4991</v>
      </c>
      <c r="S448" s="10" t="s">
        <v>4983</v>
      </c>
      <c r="T448" s="10" t="s">
        <v>32</v>
      </c>
      <c r="U448" s="10">
        <v>11002</v>
      </c>
      <c r="V448" s="10">
        <v>11002</v>
      </c>
      <c r="W448" s="10"/>
      <c r="X448" s="10" t="s">
        <v>5033</v>
      </c>
      <c r="Y448" s="10" t="s">
        <v>4980</v>
      </c>
      <c r="Z448" s="10" t="s">
        <v>4980</v>
      </c>
      <c r="AA448" s="10" t="s">
        <v>5033</v>
      </c>
      <c r="AB448" s="10" t="s">
        <v>5066</v>
      </c>
      <c r="AC448" s="10" t="s">
        <v>4999</v>
      </c>
      <c r="AD448" s="29"/>
      <c r="AE448" s="20" t="str">
        <f>VLOOKUP(E448,'FILIAIS PETZ'!A:Q,17,0)</f>
        <v>SP7</v>
      </c>
      <c r="AF448" s="20" t="str">
        <f>VLOOKUP(E448,'FILIAIS PETZ'!A:Q,3,0)</f>
        <v>FELICIO</v>
      </c>
      <c r="AG448" s="20" t="str">
        <f>VLOOKUP(E448,'FILIAIS PETZ'!A:Q,2,0)</f>
        <v>R3</v>
      </c>
      <c r="AH448" s="75">
        <v>370</v>
      </c>
      <c r="AI448" s="16" t="s">
        <v>5110</v>
      </c>
      <c r="AJ448" s="43">
        <f>VLOOKUP(E448,'FILIAIS PETZ'!$A$2:$K$2000,11,0)</f>
        <v>18328118015726</v>
      </c>
      <c r="AK448" s="44">
        <f t="shared" si="33"/>
        <v>18328118015726</v>
      </c>
    </row>
    <row r="449" spans="1:37" s="15" customFormat="1" ht="15" customHeight="1" thickBot="1" x14ac:dyDescent="0.25">
      <c r="A449" s="9" t="str">
        <f t="shared" si="32"/>
        <v>PREVENTIVA</v>
      </c>
      <c r="B449" s="18" t="e">
        <f>VLOOKUP(C449,FORNECEDORES!D:E,2,0)</f>
        <v>#N/A</v>
      </c>
      <c r="C449" s="19" t="e">
        <f>VLOOKUP(D449,FORNECEDORES!A:D,4,0)</f>
        <v>#N/A</v>
      </c>
      <c r="D449" s="13" t="s">
        <v>2715</v>
      </c>
      <c r="E449" s="20" t="str">
        <f t="shared" si="34"/>
        <v>04 0161</v>
      </c>
      <c r="F449" s="28" t="s">
        <v>4959</v>
      </c>
      <c r="G449" s="21" t="str">
        <f>VLOOKUP(E449,'FILIAIS PETZ'!A:E,5,0)</f>
        <v>PETZ CEILANDIA</v>
      </c>
      <c r="H449" s="20" t="str">
        <f>VLOOKUP(E449,'FILIAIS PETZ'!A:D,4,0)</f>
        <v>CDIA-DF</v>
      </c>
      <c r="I449" s="46">
        <v>45292</v>
      </c>
      <c r="J449" s="10" t="s">
        <v>4980</v>
      </c>
      <c r="K449" s="10" t="s">
        <v>5181</v>
      </c>
      <c r="L449" s="28" t="s">
        <v>5473</v>
      </c>
      <c r="M449" s="46">
        <v>45303</v>
      </c>
      <c r="N449" s="46">
        <v>45336</v>
      </c>
      <c r="O449" s="46">
        <v>45303</v>
      </c>
      <c r="P449" s="28" t="s">
        <v>4998</v>
      </c>
      <c r="Q449" s="10">
        <v>3</v>
      </c>
      <c r="R449" s="10" t="s">
        <v>4991</v>
      </c>
      <c r="S449" s="10" t="s">
        <v>4983</v>
      </c>
      <c r="T449" s="10" t="s">
        <v>32</v>
      </c>
      <c r="U449" s="10">
        <v>11002</v>
      </c>
      <c r="V449" s="10">
        <v>11002</v>
      </c>
      <c r="W449" s="10"/>
      <c r="X449" s="10" t="s">
        <v>5033</v>
      </c>
      <c r="Y449" s="10" t="s">
        <v>4980</v>
      </c>
      <c r="Z449" s="10" t="s">
        <v>4980</v>
      </c>
      <c r="AA449" s="10" t="s">
        <v>5033</v>
      </c>
      <c r="AB449" s="10" t="s">
        <v>5066</v>
      </c>
      <c r="AC449" s="10" t="s">
        <v>4999</v>
      </c>
      <c r="AD449" s="29"/>
      <c r="AE449" s="20" t="str">
        <f>VLOOKUP(E449,'FILIAIS PETZ'!A:Q,17,0)</f>
        <v>CO-1</v>
      </c>
      <c r="AF449" s="20" t="str">
        <f>VLOOKUP(E449,'FILIAIS PETZ'!A:Q,3,0)</f>
        <v>FELICIO</v>
      </c>
      <c r="AG449" s="20" t="str">
        <f>VLOOKUP(E449,'FILIAIS PETZ'!A:Q,2,0)</f>
        <v>R3</v>
      </c>
      <c r="AH449" s="75">
        <v>370</v>
      </c>
      <c r="AI449" s="16" t="s">
        <v>5110</v>
      </c>
      <c r="AJ449" s="43">
        <f>VLOOKUP(E449,'FILIAIS PETZ'!$A$2:$K$2000,11,0)</f>
        <v>18328118015211</v>
      </c>
      <c r="AK449" s="44">
        <f t="shared" si="33"/>
        <v>18328118015211</v>
      </c>
    </row>
    <row r="450" spans="1:37" s="15" customFormat="1" ht="15" customHeight="1" thickBot="1" x14ac:dyDescent="0.25">
      <c r="A450" s="9" t="str">
        <f t="shared" si="32"/>
        <v>PREVENTIVA</v>
      </c>
      <c r="B450" s="18">
        <f>VLOOKUP(C450,FORNECEDORES!D:E,2,0)</f>
        <v>214092</v>
      </c>
      <c r="C450" s="19" t="str">
        <f>VLOOKUP(D450,FORNECEDORES!A:D,4,0)</f>
        <v>24.415.122/0001-07</v>
      </c>
      <c r="D450" s="13" t="s">
        <v>3640</v>
      </c>
      <c r="E450" s="20" t="str">
        <f t="shared" si="34"/>
        <v>04 0146</v>
      </c>
      <c r="F450" s="28" t="s">
        <v>4947</v>
      </c>
      <c r="G450" s="21" t="str">
        <f>VLOOKUP(E450,'FILIAIS PETZ'!A:E,5,0)</f>
        <v>PETZ DJALMA BATISTA</v>
      </c>
      <c r="H450" s="20" t="str">
        <f>VLOOKUP(E450,'FILIAIS PETZ'!A:D,4,0)</f>
        <v>DJBA-AM</v>
      </c>
      <c r="I450" s="46">
        <v>45292</v>
      </c>
      <c r="J450" s="10" t="s">
        <v>4980</v>
      </c>
      <c r="K450" s="10" t="s">
        <v>5181</v>
      </c>
      <c r="L450" s="28" t="s">
        <v>5462</v>
      </c>
      <c r="M450" s="46">
        <v>45303</v>
      </c>
      <c r="N450" s="46">
        <v>45336</v>
      </c>
      <c r="O450" s="46">
        <v>45303</v>
      </c>
      <c r="P450" s="28" t="s">
        <v>4998</v>
      </c>
      <c r="Q450" s="10">
        <v>3</v>
      </c>
      <c r="R450" s="10" t="s">
        <v>4991</v>
      </c>
      <c r="S450" s="10" t="s">
        <v>4983</v>
      </c>
      <c r="T450" s="10" t="s">
        <v>32</v>
      </c>
      <c r="U450" s="10">
        <v>11002</v>
      </c>
      <c r="V450" s="10">
        <v>11002</v>
      </c>
      <c r="W450" s="10"/>
      <c r="X450" s="10" t="s">
        <v>4992</v>
      </c>
      <c r="Y450" s="10" t="s">
        <v>4980</v>
      </c>
      <c r="Z450" s="10" t="s">
        <v>4980</v>
      </c>
      <c r="AA450" s="10" t="s">
        <v>4992</v>
      </c>
      <c r="AB450" s="10" t="s">
        <v>5066</v>
      </c>
      <c r="AC450" s="10" t="s">
        <v>4999</v>
      </c>
      <c r="AD450" s="29"/>
      <c r="AE450" s="20" t="str">
        <f>VLOOKUP(E450,'FILIAIS PETZ'!A:Q,17,0)</f>
        <v>CO-3</v>
      </c>
      <c r="AF450" s="20" t="str">
        <f>VLOOKUP(E450,'FILIAIS PETZ'!A:Q,3,0)</f>
        <v>FELICIO</v>
      </c>
      <c r="AG450" s="20" t="str">
        <f>VLOOKUP(E450,'FILIAIS PETZ'!A:Q,2,0)</f>
        <v>R3</v>
      </c>
      <c r="AH450" s="75">
        <v>1400</v>
      </c>
      <c r="AI450" s="16" t="s">
        <v>5461</v>
      </c>
      <c r="AJ450" s="43">
        <f>VLOOKUP(E450,'FILIAIS PETZ'!$A$2:$K$2000,11,0)</f>
        <v>18328118013782</v>
      </c>
      <c r="AK450" s="44">
        <f t="shared" si="33"/>
        <v>18328118013782</v>
      </c>
    </row>
    <row r="451" spans="1:37" s="15" customFormat="1" ht="15" customHeight="1" thickBot="1" x14ac:dyDescent="0.25">
      <c r="A451" s="9" t="str">
        <f t="shared" si="32"/>
        <v>PREVENTIVA</v>
      </c>
      <c r="B451" s="18">
        <f>VLOOKUP(C451,FORNECEDORES!D:E,2,0)</f>
        <v>6620</v>
      </c>
      <c r="C451" s="19" t="str">
        <f>VLOOKUP(D451,FORNECEDORES!A:D,4,0)</f>
        <v>02.666.249/0001-66</v>
      </c>
      <c r="D451" s="13" t="s">
        <v>1360</v>
      </c>
      <c r="E451" s="20" t="str">
        <f t="shared" si="34"/>
        <v>04 0144</v>
      </c>
      <c r="F451" s="28" t="s">
        <v>4938</v>
      </c>
      <c r="G451" s="21" t="str">
        <f>VLOOKUP(E451,'FILIAIS PETZ'!A:E,5,0)</f>
        <v>PETZ FERNANDO CORREA</v>
      </c>
      <c r="H451" s="20" t="str">
        <f>VLOOKUP(E451,'FILIAIS PETZ'!A:D,4,0)</f>
        <v>FCOR-MT</v>
      </c>
      <c r="I451" s="46">
        <v>45292</v>
      </c>
      <c r="J451" s="10" t="s">
        <v>4980</v>
      </c>
      <c r="K451" s="10"/>
      <c r="L451" s="28"/>
      <c r="M451" s="46"/>
      <c r="N451" s="46"/>
      <c r="O451" s="46"/>
      <c r="P451" s="28" t="s">
        <v>4998</v>
      </c>
      <c r="Q451" s="10" t="s">
        <v>5029</v>
      </c>
      <c r="R451" s="10" t="s">
        <v>4991</v>
      </c>
      <c r="S451" s="10" t="s">
        <v>4983</v>
      </c>
      <c r="T451" s="10" t="s">
        <v>32</v>
      </c>
      <c r="U451" s="10">
        <v>11002</v>
      </c>
      <c r="V451" s="10">
        <v>11002</v>
      </c>
      <c r="W451" s="10"/>
      <c r="X451" s="10" t="s">
        <v>4996</v>
      </c>
      <c r="Y451" s="10" t="s">
        <v>4980</v>
      </c>
      <c r="Z451" s="10" t="s">
        <v>4980</v>
      </c>
      <c r="AA451" s="10" t="s">
        <v>5097</v>
      </c>
      <c r="AB451" s="10" t="s">
        <v>12942</v>
      </c>
      <c r="AC451" s="10" t="s">
        <v>4999</v>
      </c>
      <c r="AD451" s="29"/>
      <c r="AE451" s="20" t="str">
        <f>VLOOKUP(E451,'FILIAIS PETZ'!A:Q,17,0)</f>
        <v>CO-3</v>
      </c>
      <c r="AF451" s="20" t="str">
        <f>VLOOKUP(E451,'FILIAIS PETZ'!A:Q,3,0)</f>
        <v>FELICIO</v>
      </c>
      <c r="AG451" s="20" t="str">
        <f>VLOOKUP(E451,'FILIAIS PETZ'!A:Q,2,0)</f>
        <v>R3</v>
      </c>
      <c r="AH451" s="75">
        <v>580</v>
      </c>
      <c r="AI451" s="16" t="s">
        <v>5109</v>
      </c>
      <c r="AJ451" s="43">
        <f>VLOOKUP(E451,'FILIAIS PETZ'!$A$2:$K$2000,11,0)</f>
        <v>18328118014169</v>
      </c>
      <c r="AK451" s="44">
        <f t="shared" si="33"/>
        <v>18328118014169</v>
      </c>
    </row>
    <row r="452" spans="1:37" s="15" customFormat="1" ht="15" customHeight="1" thickBot="1" x14ac:dyDescent="0.25">
      <c r="A452" s="9" t="str">
        <f t="shared" si="32"/>
        <v>PREVENTIVA</v>
      </c>
      <c r="B452" s="18" t="e">
        <f>VLOOKUP(C452,FORNECEDORES!D:E,2,0)</f>
        <v>#N/A</v>
      </c>
      <c r="C452" s="19" t="e">
        <f>VLOOKUP(D452,FORNECEDORES!A:D,4,0)</f>
        <v>#N/A</v>
      </c>
      <c r="D452" s="13" t="s">
        <v>2715</v>
      </c>
      <c r="E452" s="20" t="str">
        <f t="shared" si="34"/>
        <v>04 0168</v>
      </c>
      <c r="F452" s="28" t="s">
        <v>4961</v>
      </c>
      <c r="G452" s="21" t="str">
        <f>VLOOKUP(E452,'FILIAIS PETZ'!A:E,5,0)</f>
        <v>PETZ GAMA LESTE</v>
      </c>
      <c r="H452" s="20" t="str">
        <f>VLOOKUP(E452,'FILIAIS PETZ'!A:D,4,0)</f>
        <v>GAMA-DF</v>
      </c>
      <c r="I452" s="46">
        <v>45292</v>
      </c>
      <c r="J452" s="10" t="s">
        <v>4980</v>
      </c>
      <c r="K452" s="10" t="s">
        <v>5181</v>
      </c>
      <c r="L452" s="28" t="s">
        <v>5474</v>
      </c>
      <c r="M452" s="46">
        <v>45303</v>
      </c>
      <c r="N452" s="46">
        <v>45336</v>
      </c>
      <c r="O452" s="46">
        <v>45303</v>
      </c>
      <c r="P452" s="28" t="s">
        <v>4998</v>
      </c>
      <c r="Q452" s="10">
        <v>3</v>
      </c>
      <c r="R452" s="10" t="s">
        <v>4991</v>
      </c>
      <c r="S452" s="10" t="s">
        <v>4983</v>
      </c>
      <c r="T452" s="10" t="s">
        <v>32</v>
      </c>
      <c r="U452" s="10">
        <v>11002</v>
      </c>
      <c r="V452" s="10">
        <v>11002</v>
      </c>
      <c r="W452" s="10"/>
      <c r="X452" s="10" t="s">
        <v>5033</v>
      </c>
      <c r="Y452" s="10" t="s">
        <v>4980</v>
      </c>
      <c r="Z452" s="10" t="s">
        <v>4980</v>
      </c>
      <c r="AA452" s="10" t="s">
        <v>5033</v>
      </c>
      <c r="AB452" s="10" t="s">
        <v>5066</v>
      </c>
      <c r="AC452" s="10" t="s">
        <v>4999</v>
      </c>
      <c r="AD452" s="29"/>
      <c r="AE452" s="20" t="str">
        <f>VLOOKUP(E452,'FILIAIS PETZ'!A:Q,17,0)</f>
        <v>CO-1</v>
      </c>
      <c r="AF452" s="20" t="str">
        <f>VLOOKUP(E452,'FILIAIS PETZ'!A:Q,3,0)</f>
        <v>FELICIO</v>
      </c>
      <c r="AG452" s="20" t="str">
        <f>VLOOKUP(E452,'FILIAIS PETZ'!A:Q,2,0)</f>
        <v>R3</v>
      </c>
      <c r="AH452" s="75">
        <v>370</v>
      </c>
      <c r="AI452" s="16" t="s">
        <v>5110</v>
      </c>
      <c r="AJ452" s="43">
        <f>VLOOKUP(E452,'FILIAIS PETZ'!$A$2:$K$2000,11,0)</f>
        <v>18328118016021</v>
      </c>
      <c r="AK452" s="44">
        <f t="shared" si="33"/>
        <v>18328118016021</v>
      </c>
    </row>
    <row r="453" spans="1:37" s="15" customFormat="1" ht="15" customHeight="1" thickBot="1" x14ac:dyDescent="0.25">
      <c r="A453" s="9" t="str">
        <f t="shared" si="32"/>
        <v>PREVENTIVA</v>
      </c>
      <c r="B453" s="18">
        <f>VLOOKUP(C453,FORNECEDORES!D:E,2,0)</f>
        <v>55566</v>
      </c>
      <c r="C453" s="19" t="str">
        <f>VLOOKUP(D453,FORNECEDORES!A:D,4,0)</f>
        <v>29.209.860/0001-11</v>
      </c>
      <c r="D453" s="13" t="s">
        <v>2679</v>
      </c>
      <c r="E453" s="20" t="str">
        <f t="shared" si="34"/>
        <v>04 0026</v>
      </c>
      <c r="F453" s="28" t="s">
        <v>4949</v>
      </c>
      <c r="G453" s="21" t="str">
        <f>VLOOKUP(E453,'FILIAIS PETZ'!A:E,5,0)</f>
        <v>PETZ IGUATEMI ESPLANADA</v>
      </c>
      <c r="H453" s="20" t="str">
        <f>VLOOKUP(E453,'FILIAIS PETZ'!A:D,4,0)</f>
        <v>IGES-SP</v>
      </c>
      <c r="I453" s="46">
        <v>45292</v>
      </c>
      <c r="J453" s="10" t="s">
        <v>4980</v>
      </c>
      <c r="K453" s="10" t="s">
        <v>5181</v>
      </c>
      <c r="L453" s="28" t="s">
        <v>5609</v>
      </c>
      <c r="M453" s="46">
        <v>45309</v>
      </c>
      <c r="N453" s="46">
        <v>45343</v>
      </c>
      <c r="O453" s="46">
        <v>45324</v>
      </c>
      <c r="P453" s="28" t="s">
        <v>4998</v>
      </c>
      <c r="Q453" s="10">
        <v>3</v>
      </c>
      <c r="R453" s="10" t="s">
        <v>4991</v>
      </c>
      <c r="S453" s="10" t="s">
        <v>4983</v>
      </c>
      <c r="T453" s="10" t="s">
        <v>32</v>
      </c>
      <c r="U453" s="10">
        <v>11002</v>
      </c>
      <c r="V453" s="10">
        <v>11002</v>
      </c>
      <c r="W453" s="10"/>
      <c r="X453" s="10" t="s">
        <v>4992</v>
      </c>
      <c r="Y453" s="10" t="s">
        <v>4980</v>
      </c>
      <c r="Z453" s="10" t="s">
        <v>4980</v>
      </c>
      <c r="AA453" s="10" t="s">
        <v>4992</v>
      </c>
      <c r="AB453" s="10" t="s">
        <v>5066</v>
      </c>
      <c r="AC453" s="10" t="s">
        <v>4999</v>
      </c>
      <c r="AD453" s="29"/>
      <c r="AE453" s="20" t="str">
        <f>VLOOKUP(E453,'FILIAIS PETZ'!A:Q,17,0)</f>
        <v>SP7</v>
      </c>
      <c r="AF453" s="20" t="str">
        <f>VLOOKUP(E453,'FILIAIS PETZ'!A:Q,3,0)</f>
        <v>FELICIO</v>
      </c>
      <c r="AG453" s="20" t="str">
        <f>VLOOKUP(E453,'FILIAIS PETZ'!A:Q,2,0)</f>
        <v>R3</v>
      </c>
      <c r="AH453" s="75">
        <v>830</v>
      </c>
      <c r="AI453" s="16" t="s">
        <v>5111</v>
      </c>
      <c r="AJ453" s="43">
        <f>VLOOKUP(E453,'FILIAIS PETZ'!$A$2:$K$2000,11,0)</f>
        <v>18328118002667</v>
      </c>
      <c r="AK453" s="44">
        <f t="shared" si="33"/>
        <v>18328118002667</v>
      </c>
    </row>
    <row r="454" spans="1:37" s="15" customFormat="1" ht="15" customHeight="1" thickBot="1" x14ac:dyDescent="0.25">
      <c r="A454" s="9" t="str">
        <f t="shared" si="32"/>
        <v>PREVENTIVA</v>
      </c>
      <c r="B454" s="18">
        <f>VLOOKUP(C454,FORNECEDORES!D:E,2,0)</f>
        <v>55566</v>
      </c>
      <c r="C454" s="19" t="str">
        <f>VLOOKUP(D454,FORNECEDORES!A:D,4,0)</f>
        <v>29.209.860/0001-11</v>
      </c>
      <c r="D454" s="13" t="s">
        <v>2679</v>
      </c>
      <c r="E454" s="20" t="str">
        <f t="shared" si="34"/>
        <v>04 0093</v>
      </c>
      <c r="F454" s="28" t="s">
        <v>4942</v>
      </c>
      <c r="G454" s="21" t="str">
        <f>VLOOKUP(E454,'FILIAIS PETZ'!A:E,5,0)</f>
        <v>PETZ INDAIATUBA</v>
      </c>
      <c r="H454" s="20" t="str">
        <f>VLOOKUP(E454,'FILIAIS PETZ'!A:D,4,0)</f>
        <v>INDT-SP</v>
      </c>
      <c r="I454" s="46">
        <v>45292</v>
      </c>
      <c r="J454" s="10" t="s">
        <v>4980</v>
      </c>
      <c r="K454" s="10" t="s">
        <v>5181</v>
      </c>
      <c r="L454" s="28" t="s">
        <v>5608</v>
      </c>
      <c r="M454" s="46">
        <v>45299</v>
      </c>
      <c r="N454" s="46">
        <v>45343</v>
      </c>
      <c r="O454" s="46">
        <v>45324</v>
      </c>
      <c r="P454" s="28" t="s">
        <v>4998</v>
      </c>
      <c r="Q454" s="10">
        <v>3</v>
      </c>
      <c r="R454" s="10">
        <v>1</v>
      </c>
      <c r="S454" s="10" t="s">
        <v>4983</v>
      </c>
      <c r="T454" s="10" t="s">
        <v>32</v>
      </c>
      <c r="U454" s="10">
        <v>11002</v>
      </c>
      <c r="V454" s="10">
        <v>11002</v>
      </c>
      <c r="W454" s="10"/>
      <c r="X454" s="10" t="s">
        <v>4992</v>
      </c>
      <c r="Y454" s="10" t="s">
        <v>4980</v>
      </c>
      <c r="Z454" s="10" t="s">
        <v>4980</v>
      </c>
      <c r="AA454" s="10" t="s">
        <v>4992</v>
      </c>
      <c r="AB454" s="10" t="s">
        <v>5066</v>
      </c>
      <c r="AC454" s="10" t="s">
        <v>4999</v>
      </c>
      <c r="AD454" s="29"/>
      <c r="AE454" s="20" t="str">
        <f>VLOOKUP(E454,'FILIAIS PETZ'!A:Q,17,0)</f>
        <v>SP7</v>
      </c>
      <c r="AF454" s="20" t="str">
        <f>VLOOKUP(E454,'FILIAIS PETZ'!A:Q,3,0)</f>
        <v>FELICIO</v>
      </c>
      <c r="AG454" s="20" t="str">
        <f>VLOOKUP(E454,'FILIAIS PETZ'!A:Q,2,0)</f>
        <v>R3</v>
      </c>
      <c r="AH454" s="75">
        <v>1100</v>
      </c>
      <c r="AI454" s="16" t="s">
        <v>5111</v>
      </c>
      <c r="AJ454" s="43">
        <f>VLOOKUP(E454,'FILIAIS PETZ'!$A$2:$K$2000,11,0)</f>
        <v>18328118008517</v>
      </c>
      <c r="AK454" s="44">
        <f t="shared" si="33"/>
        <v>18328118008517</v>
      </c>
    </row>
    <row r="455" spans="1:37" s="15" customFormat="1" ht="15" customHeight="1" thickBot="1" x14ac:dyDescent="0.25">
      <c r="A455" s="9" t="str">
        <f t="shared" ref="A455:A485" si="35">J455</f>
        <v>PREVENTIVA</v>
      </c>
      <c r="B455" s="18">
        <f>VLOOKUP(C455,FORNECEDORES!D:E,2,0)</f>
        <v>55566</v>
      </c>
      <c r="C455" s="19" t="str">
        <f>VLOOKUP(D455,FORNECEDORES!A:D,4,0)</f>
        <v>29.209.860/0001-11</v>
      </c>
      <c r="D455" s="13" t="s">
        <v>2679</v>
      </c>
      <c r="E455" s="20" t="str">
        <f t="shared" si="34"/>
        <v>04 0156</v>
      </c>
      <c r="F455" s="28" t="s">
        <v>4940</v>
      </c>
      <c r="G455" s="21" t="str">
        <f>VLOOKUP(E455,'FILIAIS PETZ'!A:E,5,0)</f>
        <v>PETZ ITAPETININGA</v>
      </c>
      <c r="H455" s="20" t="str">
        <f>VLOOKUP(E455,'FILIAIS PETZ'!A:D,4,0)</f>
        <v>ITPT-SP</v>
      </c>
      <c r="I455" s="46">
        <v>45292</v>
      </c>
      <c r="J455" s="10" t="s">
        <v>4980</v>
      </c>
      <c r="K455" s="10" t="s">
        <v>5181</v>
      </c>
      <c r="L455" s="28" t="s">
        <v>5508</v>
      </c>
      <c r="M455" s="46">
        <v>45309</v>
      </c>
      <c r="N455" s="46">
        <v>45343</v>
      </c>
      <c r="O455" s="46">
        <v>45321</v>
      </c>
      <c r="P455" s="28" t="s">
        <v>4998</v>
      </c>
      <c r="Q455" s="10">
        <v>3</v>
      </c>
      <c r="R455" s="10" t="s">
        <v>4991</v>
      </c>
      <c r="S455" s="10" t="s">
        <v>4983</v>
      </c>
      <c r="T455" s="10" t="s">
        <v>32</v>
      </c>
      <c r="U455" s="10">
        <v>11002</v>
      </c>
      <c r="V455" s="10">
        <v>11002</v>
      </c>
      <c r="W455" s="10"/>
      <c r="X455" s="10" t="s">
        <v>4992</v>
      </c>
      <c r="Y455" s="10" t="s">
        <v>4980</v>
      </c>
      <c r="Z455" s="10" t="s">
        <v>4980</v>
      </c>
      <c r="AA455" s="10" t="s">
        <v>4992</v>
      </c>
      <c r="AB455" s="10" t="s">
        <v>5066</v>
      </c>
      <c r="AC455" s="10" t="s">
        <v>4999</v>
      </c>
      <c r="AD455" s="29"/>
      <c r="AE455" s="20" t="str">
        <f>VLOOKUP(E455,'FILIAIS PETZ'!A:Q,17,0)</f>
        <v>SP7</v>
      </c>
      <c r="AF455" s="20" t="str">
        <f>VLOOKUP(E455,'FILIAIS PETZ'!A:Q,3,0)</f>
        <v>FELICIO</v>
      </c>
      <c r="AG455" s="20" t="str">
        <f>VLOOKUP(E455,'FILIAIS PETZ'!A:Q,2,0)</f>
        <v>R3</v>
      </c>
      <c r="AH455" s="75">
        <v>1300</v>
      </c>
      <c r="AI455" s="16" t="s">
        <v>5111</v>
      </c>
      <c r="AJ455" s="43">
        <f>VLOOKUP(E455,'FILIAIS PETZ'!$A$2:$K$2000,11,0)</f>
        <v>18328118014754</v>
      </c>
      <c r="AK455" s="44">
        <f t="shared" ref="AK455:AK485" si="36">AJ455</f>
        <v>18328118014754</v>
      </c>
    </row>
    <row r="456" spans="1:37" s="15" customFormat="1" ht="15" customHeight="1" thickBot="1" x14ac:dyDescent="0.25">
      <c r="A456" s="9" t="str">
        <f t="shared" si="35"/>
        <v>PREVENTIVA</v>
      </c>
      <c r="B456" s="18">
        <f>VLOOKUP(C456,FORNECEDORES!D:E,2,0)</f>
        <v>55566</v>
      </c>
      <c r="C456" s="19" t="str">
        <f>VLOOKUP(D456,FORNECEDORES!A:D,4,0)</f>
        <v>29.209.860/0001-11</v>
      </c>
      <c r="D456" s="13" t="s">
        <v>2679</v>
      </c>
      <c r="E456" s="20" t="str">
        <f t="shared" si="34"/>
        <v>04 0119</v>
      </c>
      <c r="F456" s="28" t="s">
        <v>4934</v>
      </c>
      <c r="G456" s="21" t="str">
        <f>VLOOKUP(E456,'FILIAIS PETZ'!A:E,5,0)</f>
        <v>PETZ ITU</v>
      </c>
      <c r="H456" s="20" t="str">
        <f>VLOOKUP(E456,'FILIAIS PETZ'!A:D,4,0)</f>
        <v>ITTU-SP</v>
      </c>
      <c r="I456" s="46">
        <v>45292</v>
      </c>
      <c r="J456" s="10" t="s">
        <v>4980</v>
      </c>
      <c r="K456" s="10" t="s">
        <v>5181</v>
      </c>
      <c r="L456" s="28" t="s">
        <v>5607</v>
      </c>
      <c r="M456" s="46">
        <v>45299</v>
      </c>
      <c r="N456" s="46">
        <v>45343</v>
      </c>
      <c r="O456" s="46">
        <v>45324</v>
      </c>
      <c r="P456" s="28" t="s">
        <v>4998</v>
      </c>
      <c r="Q456" s="10">
        <v>3</v>
      </c>
      <c r="R456" s="10" t="s">
        <v>4991</v>
      </c>
      <c r="S456" s="10" t="s">
        <v>4983</v>
      </c>
      <c r="T456" s="10" t="s">
        <v>32</v>
      </c>
      <c r="U456" s="10">
        <v>11002</v>
      </c>
      <c r="V456" s="10">
        <v>11002</v>
      </c>
      <c r="W456" s="10"/>
      <c r="X456" s="10" t="s">
        <v>4992</v>
      </c>
      <c r="Y456" s="10" t="s">
        <v>4980</v>
      </c>
      <c r="Z456" s="10" t="s">
        <v>4980</v>
      </c>
      <c r="AA456" s="10" t="s">
        <v>4992</v>
      </c>
      <c r="AB456" s="10" t="s">
        <v>5066</v>
      </c>
      <c r="AC456" s="10" t="s">
        <v>4999</v>
      </c>
      <c r="AD456" s="29"/>
      <c r="AE456" s="20" t="str">
        <f>VLOOKUP(E456,'FILIAIS PETZ'!A:Q,17,0)</f>
        <v>SP7</v>
      </c>
      <c r="AF456" s="20" t="str">
        <f>VLOOKUP(E456,'FILIAIS PETZ'!A:Q,3,0)</f>
        <v>FELICIO</v>
      </c>
      <c r="AG456" s="20" t="str">
        <f>VLOOKUP(E456,'FILIAIS PETZ'!A:Q,2,0)</f>
        <v>R3</v>
      </c>
      <c r="AH456" s="75">
        <v>1250</v>
      </c>
      <c r="AI456" s="16" t="s">
        <v>5111</v>
      </c>
      <c r="AJ456" s="43">
        <f>VLOOKUP(E456,'FILIAIS PETZ'!$A$2:$K$2000,11,0)</f>
        <v>18328118010848</v>
      </c>
      <c r="AK456" s="44">
        <f t="shared" si="36"/>
        <v>18328118010848</v>
      </c>
    </row>
    <row r="457" spans="1:37" s="15" customFormat="1" ht="15" customHeight="1" thickBot="1" x14ac:dyDescent="0.25">
      <c r="A457" s="9" t="str">
        <f t="shared" si="35"/>
        <v>PREVENTIVA</v>
      </c>
      <c r="B457" s="18">
        <f>VLOOKUP(C457,FORNECEDORES!D:E,2,0)</f>
        <v>179505</v>
      </c>
      <c r="C457" s="19" t="str">
        <f>VLOOKUP(D457,FORNECEDORES!A:D,4,0)</f>
        <v>29.739.737/0046-04</v>
      </c>
      <c r="D457" s="62" t="s">
        <v>7599</v>
      </c>
      <c r="E457" s="20" t="str">
        <f t="shared" si="34"/>
        <v>04 0032</v>
      </c>
      <c r="F457" s="28" t="s">
        <v>4951</v>
      </c>
      <c r="G457" s="21" t="str">
        <f>VLOOKUP(E457,'FILIAIS PETZ'!A:E,5,0)</f>
        <v>PETZ JAGUARE</v>
      </c>
      <c r="H457" s="20" t="str">
        <f>VLOOKUP(E457,'FILIAIS PETZ'!A:D,4,0)</f>
        <v>JGRE-SP</v>
      </c>
      <c r="I457" s="46">
        <v>45292</v>
      </c>
      <c r="J457" s="10" t="s">
        <v>4980</v>
      </c>
      <c r="K457" s="10" t="s">
        <v>5181</v>
      </c>
      <c r="L457" s="28" t="s">
        <v>5478</v>
      </c>
      <c r="M457" s="46">
        <v>45303</v>
      </c>
      <c r="N457" s="46">
        <v>45336</v>
      </c>
      <c r="O457" s="46">
        <v>45303</v>
      </c>
      <c r="P457" s="28" t="s">
        <v>4998</v>
      </c>
      <c r="Q457" s="10">
        <v>3</v>
      </c>
      <c r="R457" s="10" t="s">
        <v>4991</v>
      </c>
      <c r="S457" s="10" t="s">
        <v>4983</v>
      </c>
      <c r="T457" s="10" t="s">
        <v>32</v>
      </c>
      <c r="U457" s="10">
        <v>11002</v>
      </c>
      <c r="V457" s="10">
        <v>11002</v>
      </c>
      <c r="W457" s="10"/>
      <c r="X457" s="10" t="s">
        <v>5033</v>
      </c>
      <c r="Y457" s="10" t="s">
        <v>4980</v>
      </c>
      <c r="Z457" s="10" t="s">
        <v>4980</v>
      </c>
      <c r="AA457" s="10" t="s">
        <v>5033</v>
      </c>
      <c r="AB457" s="10" t="s">
        <v>5066</v>
      </c>
      <c r="AC457" s="10" t="s">
        <v>4999</v>
      </c>
      <c r="AD457" s="29"/>
      <c r="AE457" s="20" t="str">
        <f>VLOOKUP(E457,'FILIAIS PETZ'!A:Q,17,0)</f>
        <v>SP7</v>
      </c>
      <c r="AF457" s="20" t="str">
        <f>VLOOKUP(E457,'FILIAIS PETZ'!A:Q,3,0)</f>
        <v>FELICIO</v>
      </c>
      <c r="AG457" s="20" t="str">
        <f>VLOOKUP(E457,'FILIAIS PETZ'!A:Q,2,0)</f>
        <v>R3</v>
      </c>
      <c r="AH457" s="75">
        <v>740</v>
      </c>
      <c r="AI457" s="16" t="s">
        <v>5110</v>
      </c>
      <c r="AJ457" s="43">
        <f>VLOOKUP(E457,'FILIAIS PETZ'!$A$2:$K$2000,11,0)</f>
        <v>18328118003205</v>
      </c>
      <c r="AK457" s="44">
        <f t="shared" si="36"/>
        <v>18328118003205</v>
      </c>
    </row>
    <row r="458" spans="1:37" s="15" customFormat="1" ht="15" customHeight="1" thickBot="1" x14ac:dyDescent="0.25">
      <c r="A458" s="9" t="str">
        <f t="shared" si="35"/>
        <v>PREVENTIVA</v>
      </c>
      <c r="B458" s="18" t="e">
        <f>VLOOKUP(C458,FORNECEDORES!D:E,2,0)</f>
        <v>#N/A</v>
      </c>
      <c r="C458" s="19" t="e">
        <f>VLOOKUP(D458,FORNECEDORES!A:D,4,0)</f>
        <v>#N/A</v>
      </c>
      <c r="D458" s="13" t="s">
        <v>2715</v>
      </c>
      <c r="E458" s="20" t="str">
        <f t="shared" si="34"/>
        <v>04 0040</v>
      </c>
      <c r="F458" s="28" t="s">
        <v>4943</v>
      </c>
      <c r="G458" s="21" t="str">
        <f>VLOOKUP(E458,'FILIAIS PETZ'!A:E,5,0)</f>
        <v>PETZ NOSSA SENHORA DO CARMO</v>
      </c>
      <c r="H458" s="20" t="str">
        <f>VLOOKUP(E458,'FILIAIS PETZ'!A:D,4,0)</f>
        <v>NSCA-MG</v>
      </c>
      <c r="I458" s="46">
        <v>45292</v>
      </c>
      <c r="J458" s="10" t="s">
        <v>4980</v>
      </c>
      <c r="K458" s="10" t="s">
        <v>5181</v>
      </c>
      <c r="L458" s="28" t="s">
        <v>5480</v>
      </c>
      <c r="M458" s="46">
        <v>45303</v>
      </c>
      <c r="N458" s="46">
        <v>45336</v>
      </c>
      <c r="O458" s="46">
        <v>45303</v>
      </c>
      <c r="P458" s="28" t="s">
        <v>4998</v>
      </c>
      <c r="Q458" s="10">
        <v>3</v>
      </c>
      <c r="R458" s="10" t="s">
        <v>4991</v>
      </c>
      <c r="S458" s="10" t="s">
        <v>4983</v>
      </c>
      <c r="T458" s="10" t="s">
        <v>32</v>
      </c>
      <c r="U458" s="10">
        <v>11002</v>
      </c>
      <c r="V458" s="10">
        <v>11002</v>
      </c>
      <c r="W458" s="10"/>
      <c r="X458" s="10" t="s">
        <v>5033</v>
      </c>
      <c r="Y458" s="10" t="s">
        <v>4980</v>
      </c>
      <c r="Z458" s="10" t="s">
        <v>4980</v>
      </c>
      <c r="AA458" s="10" t="s">
        <v>5033</v>
      </c>
      <c r="AB458" s="10" t="s">
        <v>5066</v>
      </c>
      <c r="AC458" s="10" t="s">
        <v>4999</v>
      </c>
      <c r="AD458" s="29"/>
      <c r="AE458" s="20" t="str">
        <f>VLOOKUP(E458,'FILIAIS PETZ'!A:Q,17,0)</f>
        <v>MG-1</v>
      </c>
      <c r="AF458" s="20" t="str">
        <f>VLOOKUP(E458,'FILIAIS PETZ'!A:Q,3,0)</f>
        <v>FELICIO</v>
      </c>
      <c r="AG458" s="20" t="str">
        <f>VLOOKUP(E458,'FILIAIS PETZ'!A:Q,2,0)</f>
        <v>R3</v>
      </c>
      <c r="AH458" s="75">
        <v>370</v>
      </c>
      <c r="AI458" s="16" t="s">
        <v>5110</v>
      </c>
      <c r="AJ458" s="43">
        <f>VLOOKUP(E458,'FILIAIS PETZ'!$A$2:$K$2000,11,0)</f>
        <v>18328118003981</v>
      </c>
      <c r="AK458" s="44">
        <f t="shared" si="36"/>
        <v>18328118003981</v>
      </c>
    </row>
    <row r="459" spans="1:37" s="15" customFormat="1" ht="15" customHeight="1" thickBot="1" x14ac:dyDescent="0.25">
      <c r="A459" s="9" t="str">
        <f t="shared" si="35"/>
        <v>PREVENTIVA</v>
      </c>
      <c r="B459" s="18">
        <f>VLOOKUP(C459,FORNECEDORES!D:E,2,0)</f>
        <v>741390</v>
      </c>
      <c r="C459" s="19" t="str">
        <f>VLOOKUP(D459,FORNECEDORES!A:D,4,0)</f>
        <v>53.327.206/0001-97</v>
      </c>
      <c r="D459" s="13" t="s">
        <v>1785</v>
      </c>
      <c r="E459" s="20" t="str">
        <f t="shared" si="34"/>
        <v>04 0040</v>
      </c>
      <c r="F459" s="28" t="s">
        <v>4943</v>
      </c>
      <c r="G459" s="21" t="str">
        <f>VLOOKUP(E459,'FILIAIS PETZ'!A:E,5,0)</f>
        <v>PETZ NOSSA SENHORA DO CARMO</v>
      </c>
      <c r="H459" s="20" t="str">
        <f>VLOOKUP(E459,'FILIAIS PETZ'!A:D,4,0)</f>
        <v>NSCA-MG</v>
      </c>
      <c r="I459" s="46">
        <v>45292</v>
      </c>
      <c r="J459" s="10" t="s">
        <v>4980</v>
      </c>
      <c r="K459" s="10" t="s">
        <v>5181</v>
      </c>
      <c r="L459" s="28" t="s">
        <v>5555</v>
      </c>
      <c r="M459" s="46">
        <v>45310</v>
      </c>
      <c r="N459" s="46">
        <v>45343</v>
      </c>
      <c r="O459" s="46">
        <v>45321</v>
      </c>
      <c r="P459" s="28" t="s">
        <v>4998</v>
      </c>
      <c r="Q459" s="10">
        <v>3</v>
      </c>
      <c r="R459" s="10" t="s">
        <v>4991</v>
      </c>
      <c r="S459" s="10" t="s">
        <v>4983</v>
      </c>
      <c r="T459" s="10" t="s">
        <v>32</v>
      </c>
      <c r="U459" s="10">
        <v>11002</v>
      </c>
      <c r="V459" s="10">
        <v>11002</v>
      </c>
      <c r="W459" s="10"/>
      <c r="X459" s="10" t="s">
        <v>4992</v>
      </c>
      <c r="Y459" s="10" t="s">
        <v>4980</v>
      </c>
      <c r="Z459" s="10" t="s">
        <v>4980</v>
      </c>
      <c r="AA459" s="10" t="s">
        <v>4992</v>
      </c>
      <c r="AB459" s="10" t="s">
        <v>5066</v>
      </c>
      <c r="AC459" s="10" t="s">
        <v>4999</v>
      </c>
      <c r="AD459" s="29"/>
      <c r="AE459" s="20" t="str">
        <f>VLOOKUP(E459,'FILIAIS PETZ'!A:Q,17,0)</f>
        <v>MG-1</v>
      </c>
      <c r="AF459" s="20" t="str">
        <f>VLOOKUP(E459,'FILIAIS PETZ'!A:Q,3,0)</f>
        <v>FELICIO</v>
      </c>
      <c r="AG459" s="20" t="str">
        <f>VLOOKUP(E459,'FILIAIS PETZ'!A:Q,2,0)</f>
        <v>R3</v>
      </c>
      <c r="AH459" s="75">
        <v>1800</v>
      </c>
      <c r="AI459" s="16" t="s">
        <v>5111</v>
      </c>
      <c r="AJ459" s="43">
        <f>VLOOKUP(E459,'FILIAIS PETZ'!$A$2:$K$2000,11,0)</f>
        <v>18328118003981</v>
      </c>
      <c r="AK459" s="44">
        <f t="shared" si="36"/>
        <v>18328118003981</v>
      </c>
    </row>
    <row r="460" spans="1:37" s="15" customFormat="1" ht="15" customHeight="1" thickBot="1" x14ac:dyDescent="0.25">
      <c r="A460" s="9" t="str">
        <f t="shared" si="35"/>
        <v>PREVENTIVA</v>
      </c>
      <c r="B460" s="18" t="e">
        <f>VLOOKUP(C460,FORNECEDORES!D:E,2,0)</f>
        <v>#N/A</v>
      </c>
      <c r="C460" s="19" t="e">
        <f>VLOOKUP(D460,FORNECEDORES!A:D,4,0)</f>
        <v>#N/A</v>
      </c>
      <c r="D460" s="13" t="s">
        <v>2715</v>
      </c>
      <c r="E460" s="20" t="str">
        <f t="shared" si="34"/>
        <v>04 0077</v>
      </c>
      <c r="F460" s="28" t="s">
        <v>4954</v>
      </c>
      <c r="G460" s="21" t="str">
        <f>VLOOKUP(E460,'FILIAIS PETZ'!A:E,5,0)</f>
        <v>PETZ GOIANIA (SETOR BUENO)</v>
      </c>
      <c r="H460" s="20" t="str">
        <f>VLOOKUP(E460,'FILIAIS PETZ'!A:D,4,0)</f>
        <v>BT63-GO</v>
      </c>
      <c r="I460" s="46">
        <v>45292</v>
      </c>
      <c r="J460" s="10" t="s">
        <v>4980</v>
      </c>
      <c r="K460" s="10" t="s">
        <v>5181</v>
      </c>
      <c r="L460" s="28" t="s">
        <v>5477</v>
      </c>
      <c r="M460" s="46">
        <v>45303</v>
      </c>
      <c r="N460" s="46">
        <v>45336</v>
      </c>
      <c r="O460" s="46">
        <v>45303</v>
      </c>
      <c r="P460" s="28" t="s">
        <v>4998</v>
      </c>
      <c r="Q460" s="10">
        <v>3</v>
      </c>
      <c r="R460" s="10" t="s">
        <v>4991</v>
      </c>
      <c r="S460" s="10" t="s">
        <v>4983</v>
      </c>
      <c r="T460" s="10" t="s">
        <v>32</v>
      </c>
      <c r="U460" s="10">
        <v>11002</v>
      </c>
      <c r="V460" s="10">
        <v>11002</v>
      </c>
      <c r="W460" s="10"/>
      <c r="X460" s="10" t="s">
        <v>5033</v>
      </c>
      <c r="Y460" s="10" t="s">
        <v>4980</v>
      </c>
      <c r="Z460" s="10" t="s">
        <v>4980</v>
      </c>
      <c r="AA460" s="10" t="s">
        <v>5033</v>
      </c>
      <c r="AB460" s="10" t="s">
        <v>5066</v>
      </c>
      <c r="AC460" s="10" t="s">
        <v>4999</v>
      </c>
      <c r="AD460" s="29"/>
      <c r="AE460" s="20" t="str">
        <f>VLOOKUP(E460,'FILIAIS PETZ'!A:Q,17,0)</f>
        <v>CO-2</v>
      </c>
      <c r="AF460" s="20" t="str">
        <f>VLOOKUP(E460,'FILIAIS PETZ'!A:Q,3,0)</f>
        <v>FELICIO</v>
      </c>
      <c r="AG460" s="20" t="str">
        <f>VLOOKUP(E460,'FILIAIS PETZ'!A:Q,2,0)</f>
        <v>R3</v>
      </c>
      <c r="AH460" s="75">
        <v>370</v>
      </c>
      <c r="AI460" s="16" t="s">
        <v>5110</v>
      </c>
      <c r="AJ460" s="43">
        <f>VLOOKUP(E460,'FILIAIS PETZ'!$A$2:$K$2000,11,0)</f>
        <v>18328118007545</v>
      </c>
      <c r="AK460" s="44">
        <f t="shared" si="36"/>
        <v>18328118007545</v>
      </c>
    </row>
    <row r="461" spans="1:37" s="15" customFormat="1" ht="15" customHeight="1" thickBot="1" x14ac:dyDescent="0.25">
      <c r="A461" s="9" t="str">
        <f t="shared" si="35"/>
        <v>PREVENTIVA</v>
      </c>
      <c r="B461" s="18">
        <f>VLOOKUP(C461,FORNECEDORES!D:E,2,0)</f>
        <v>6022</v>
      </c>
      <c r="C461" s="19" t="str">
        <f>VLOOKUP(D461,FORNECEDORES!A:D,4,0)</f>
        <v>06.696.624/0001-71</v>
      </c>
      <c r="D461" s="13" t="s">
        <v>1558</v>
      </c>
      <c r="E461" s="20" t="str">
        <f t="shared" si="34"/>
        <v>04 0077</v>
      </c>
      <c r="F461" s="28" t="s">
        <v>4954</v>
      </c>
      <c r="G461" s="21" t="str">
        <f>VLOOKUP(E461,'FILIAIS PETZ'!A:E,5,0)</f>
        <v>PETZ GOIANIA (SETOR BUENO)</v>
      </c>
      <c r="H461" s="20" t="str">
        <f>VLOOKUP(E461,'FILIAIS PETZ'!A:D,4,0)</f>
        <v>BT63-GO</v>
      </c>
      <c r="I461" s="46">
        <v>45292</v>
      </c>
      <c r="J461" s="10" t="s">
        <v>4980</v>
      </c>
      <c r="K461" s="10" t="s">
        <v>5181</v>
      </c>
      <c r="L461" s="28" t="s">
        <v>5457</v>
      </c>
      <c r="M461" s="46">
        <v>45303</v>
      </c>
      <c r="N461" s="46">
        <v>45336</v>
      </c>
      <c r="O461" s="46">
        <v>45303</v>
      </c>
      <c r="P461" s="28" t="s">
        <v>4998</v>
      </c>
      <c r="Q461" s="10" t="s">
        <v>5029</v>
      </c>
      <c r="R461" s="10" t="s">
        <v>4991</v>
      </c>
      <c r="S461" s="10" t="s">
        <v>4983</v>
      </c>
      <c r="T461" s="10" t="s">
        <v>32</v>
      </c>
      <c r="U461" s="10">
        <v>11002</v>
      </c>
      <c r="V461" s="10">
        <v>11002</v>
      </c>
      <c r="W461" s="10"/>
      <c r="X461" s="10" t="s">
        <v>4996</v>
      </c>
      <c r="Y461" s="10" t="s">
        <v>4980</v>
      </c>
      <c r="Z461" s="10" t="s">
        <v>4980</v>
      </c>
      <c r="AA461" s="10" t="s">
        <v>5097</v>
      </c>
      <c r="AB461" s="10" t="s">
        <v>5066</v>
      </c>
      <c r="AC461" s="10" t="s">
        <v>4999</v>
      </c>
      <c r="AD461" s="29"/>
      <c r="AE461" s="20" t="str">
        <f>VLOOKUP(E461,'FILIAIS PETZ'!A:Q,17,0)</f>
        <v>CO-2</v>
      </c>
      <c r="AF461" s="20" t="str">
        <f>VLOOKUP(E461,'FILIAIS PETZ'!A:Q,3,0)</f>
        <v>FELICIO</v>
      </c>
      <c r="AG461" s="20" t="str">
        <f>VLOOKUP(E461,'FILIAIS PETZ'!A:Q,2,0)</f>
        <v>R3</v>
      </c>
      <c r="AH461" s="75">
        <v>545</v>
      </c>
      <c r="AI461" s="16" t="s">
        <v>5177</v>
      </c>
      <c r="AJ461" s="43">
        <f>VLOOKUP(E461,'FILIAIS PETZ'!$A$2:$K$2000,11,0)</f>
        <v>18328118007545</v>
      </c>
      <c r="AK461" s="44">
        <f t="shared" si="36"/>
        <v>18328118007545</v>
      </c>
    </row>
    <row r="462" spans="1:37" s="15" customFormat="1" ht="15" customHeight="1" thickBot="1" x14ac:dyDescent="0.25">
      <c r="A462" s="9" t="str">
        <f t="shared" si="35"/>
        <v>PREVENTIVA</v>
      </c>
      <c r="B462" s="18">
        <f>VLOOKUP(C462,FORNECEDORES!D:E,2,0)</f>
        <v>55566</v>
      </c>
      <c r="C462" s="19" t="str">
        <f>VLOOKUP(D462,FORNECEDORES!A:D,4,0)</f>
        <v>29.209.860/0001-11</v>
      </c>
      <c r="D462" s="13" t="s">
        <v>2679</v>
      </c>
      <c r="E462" s="20" t="str">
        <f t="shared" si="34"/>
        <v>04 0007</v>
      </c>
      <c r="F462" s="28" t="s">
        <v>4950</v>
      </c>
      <c r="G462" s="21" t="str">
        <f>VLOOKUP(E462,'FILIAIS PETZ'!A:E,5,0)</f>
        <v>PETZ SOROCABA</v>
      </c>
      <c r="H462" s="20" t="str">
        <f>VLOOKUP(E462,'FILIAIS PETZ'!A:D,4,0)</f>
        <v>SCBA-SP</v>
      </c>
      <c r="I462" s="46">
        <v>45292</v>
      </c>
      <c r="J462" s="10" t="s">
        <v>4980</v>
      </c>
      <c r="K462" s="10" t="s">
        <v>5181</v>
      </c>
      <c r="L462" s="28" t="s">
        <v>5510</v>
      </c>
      <c r="M462" s="46">
        <v>45309</v>
      </c>
      <c r="N462" s="46">
        <v>45343</v>
      </c>
      <c r="O462" s="46">
        <v>45321</v>
      </c>
      <c r="P462" s="28" t="s">
        <v>4998</v>
      </c>
      <c r="Q462" s="10">
        <v>3</v>
      </c>
      <c r="R462" s="10" t="s">
        <v>4991</v>
      </c>
      <c r="S462" s="10" t="s">
        <v>4983</v>
      </c>
      <c r="T462" s="10" t="s">
        <v>32</v>
      </c>
      <c r="U462" s="10">
        <v>11002</v>
      </c>
      <c r="V462" s="10">
        <v>11002</v>
      </c>
      <c r="W462" s="10"/>
      <c r="X462" s="10" t="s">
        <v>4992</v>
      </c>
      <c r="Y462" s="10" t="s">
        <v>4980</v>
      </c>
      <c r="Z462" s="10" t="s">
        <v>4980</v>
      </c>
      <c r="AA462" s="10" t="s">
        <v>4992</v>
      </c>
      <c r="AB462" s="10" t="s">
        <v>5066</v>
      </c>
      <c r="AC462" s="10" t="s">
        <v>4999</v>
      </c>
      <c r="AD462" s="29"/>
      <c r="AE462" s="20" t="str">
        <f>VLOOKUP(E462,'FILIAIS PETZ'!A:Q,17,0)</f>
        <v>SP7</v>
      </c>
      <c r="AF462" s="20" t="str">
        <f>VLOOKUP(E462,'FILIAIS PETZ'!A:Q,3,0)</f>
        <v>FELICIO</v>
      </c>
      <c r="AG462" s="20" t="str">
        <f>VLOOKUP(E462,'FILIAIS PETZ'!A:Q,2,0)</f>
        <v>R3</v>
      </c>
      <c r="AH462" s="75">
        <v>1500</v>
      </c>
      <c r="AI462" s="16" t="s">
        <v>5111</v>
      </c>
      <c r="AJ462" s="43">
        <f>VLOOKUP(E462,'FILIAIS PETZ'!$A$2:$K$2000,11,0)</f>
        <v>18328118001695</v>
      </c>
      <c r="AK462" s="44">
        <f t="shared" si="36"/>
        <v>18328118001695</v>
      </c>
    </row>
    <row r="463" spans="1:37" s="15" customFormat="1" ht="15" customHeight="1" thickBot="1" x14ac:dyDescent="0.25">
      <c r="A463" s="9" t="str">
        <f t="shared" si="35"/>
        <v>PREVENTIVA</v>
      </c>
      <c r="B463" s="18">
        <f>VLOOKUP(C463,FORNECEDORES!D:E,2,0)</f>
        <v>55566</v>
      </c>
      <c r="C463" s="19" t="str">
        <f>VLOOKUP(D463,FORNECEDORES!A:D,4,0)</f>
        <v>29.209.860/0001-11</v>
      </c>
      <c r="D463" s="13" t="s">
        <v>2679</v>
      </c>
      <c r="E463" s="20" t="str">
        <f t="shared" si="34"/>
        <v>04 0166</v>
      </c>
      <c r="F463" s="28" t="s">
        <v>4932</v>
      </c>
      <c r="G463" s="21" t="str">
        <f>VLOOKUP(E463,'FILIAIS PETZ'!A:E,5,0)</f>
        <v>PETZ SOROCABA TAUSTE</v>
      </c>
      <c r="H463" s="20" t="str">
        <f>VLOOKUP(E463,'FILIAIS PETZ'!A:D,4,0)</f>
        <v>SOTT-SP</v>
      </c>
      <c r="I463" s="46">
        <v>45292</v>
      </c>
      <c r="J463" s="10" t="s">
        <v>4980</v>
      </c>
      <c r="K463" s="10" t="s">
        <v>5181</v>
      </c>
      <c r="L463" s="28" t="s">
        <v>5509</v>
      </c>
      <c r="M463" s="46">
        <v>45309</v>
      </c>
      <c r="N463" s="46">
        <v>45343</v>
      </c>
      <c r="O463" s="46">
        <v>45321</v>
      </c>
      <c r="P463" s="28" t="s">
        <v>4998</v>
      </c>
      <c r="Q463" s="10">
        <v>3</v>
      </c>
      <c r="R463" s="10" t="s">
        <v>4991</v>
      </c>
      <c r="S463" s="10" t="s">
        <v>4983</v>
      </c>
      <c r="T463" s="10" t="s">
        <v>32</v>
      </c>
      <c r="U463" s="10">
        <v>11002</v>
      </c>
      <c r="V463" s="10">
        <v>11002</v>
      </c>
      <c r="W463" s="10"/>
      <c r="X463" s="10" t="s">
        <v>4992</v>
      </c>
      <c r="Y463" s="10" t="s">
        <v>4980</v>
      </c>
      <c r="Z463" s="10" t="s">
        <v>4980</v>
      </c>
      <c r="AA463" s="10" t="s">
        <v>4992</v>
      </c>
      <c r="AB463" s="10" t="s">
        <v>5066</v>
      </c>
      <c r="AC463" s="10" t="s">
        <v>4999</v>
      </c>
      <c r="AD463" s="29"/>
      <c r="AE463" s="20" t="str">
        <f>VLOOKUP(E463,'FILIAIS PETZ'!A:Q,17,0)</f>
        <v>SP7</v>
      </c>
      <c r="AF463" s="20" t="str">
        <f>VLOOKUP(E463,'FILIAIS PETZ'!A:Q,3,0)</f>
        <v>FELICIO</v>
      </c>
      <c r="AG463" s="20" t="str">
        <f>VLOOKUP(E463,'FILIAIS PETZ'!A:Q,2,0)</f>
        <v>R3</v>
      </c>
      <c r="AH463" s="75">
        <v>1000</v>
      </c>
      <c r="AI463" s="16" t="s">
        <v>5111</v>
      </c>
      <c r="AJ463" s="43">
        <f>VLOOKUP(E463,'FILIAIS PETZ'!$A$2:$K$2000,11,0)</f>
        <v>18328118015998</v>
      </c>
      <c r="AK463" s="44">
        <f t="shared" si="36"/>
        <v>18328118015998</v>
      </c>
    </row>
    <row r="464" spans="1:37" s="15" customFormat="1" ht="15" customHeight="1" thickBot="1" x14ac:dyDescent="0.25">
      <c r="A464" s="9" t="str">
        <f t="shared" si="35"/>
        <v>PREVENTIVA</v>
      </c>
      <c r="B464" s="18" t="e">
        <f>VLOOKUP(C464,FORNECEDORES!D:E,2,0)</f>
        <v>#N/A</v>
      </c>
      <c r="C464" s="19" t="e">
        <f>VLOOKUP(D464,FORNECEDORES!A:D,4,0)</f>
        <v>#N/A</v>
      </c>
      <c r="D464" s="13" t="s">
        <v>2715</v>
      </c>
      <c r="E464" s="20" t="str">
        <f t="shared" si="34"/>
        <v>04 0153</v>
      </c>
      <c r="F464" s="28" t="s">
        <v>4966</v>
      </c>
      <c r="G464" s="21" t="str">
        <f>VLOOKUP(E464,'FILIAIS PETZ'!A:E,5,0)</f>
        <v>PETZ TAGUATINGA</v>
      </c>
      <c r="H464" s="20" t="str">
        <f>VLOOKUP(E464,'FILIAIS PETZ'!A:D,4,0)</f>
        <v>TGTG-DF</v>
      </c>
      <c r="I464" s="46">
        <v>45292</v>
      </c>
      <c r="J464" s="10" t="s">
        <v>4980</v>
      </c>
      <c r="K464" s="10" t="s">
        <v>5858</v>
      </c>
      <c r="L464" s="28" t="s">
        <v>6006</v>
      </c>
      <c r="M464" s="46">
        <v>45293</v>
      </c>
      <c r="N464" s="46">
        <v>45378</v>
      </c>
      <c r="O464" s="46">
        <v>45356</v>
      </c>
      <c r="P464" s="28" t="s">
        <v>4998</v>
      </c>
      <c r="Q464" s="10">
        <v>3</v>
      </c>
      <c r="R464" s="10" t="s">
        <v>4991</v>
      </c>
      <c r="S464" s="10" t="s">
        <v>4983</v>
      </c>
      <c r="T464" s="10" t="s">
        <v>32</v>
      </c>
      <c r="U464" s="10">
        <v>11002</v>
      </c>
      <c r="V464" s="10">
        <v>11002</v>
      </c>
      <c r="W464" s="10"/>
      <c r="X464" s="10" t="s">
        <v>5033</v>
      </c>
      <c r="Y464" s="10" t="s">
        <v>4980</v>
      </c>
      <c r="Z464" s="10" t="s">
        <v>4980</v>
      </c>
      <c r="AA464" s="10" t="s">
        <v>5033</v>
      </c>
      <c r="AB464" s="10" t="s">
        <v>5066</v>
      </c>
      <c r="AC464" s="10" t="s">
        <v>4999</v>
      </c>
      <c r="AD464" s="29"/>
      <c r="AE464" s="20" t="str">
        <f>VLOOKUP(E464,'FILIAIS PETZ'!A:Q,17,0)</f>
        <v>CO-1</v>
      </c>
      <c r="AF464" s="20" t="str">
        <f>VLOOKUP(E464,'FILIAIS PETZ'!A:Q,3,0)</f>
        <v>FELICIO</v>
      </c>
      <c r="AG464" s="20" t="str">
        <f>VLOOKUP(E464,'FILIAIS PETZ'!A:Q,2,0)</f>
        <v>R3</v>
      </c>
      <c r="AH464" s="75">
        <v>370</v>
      </c>
      <c r="AI464" s="16" t="s">
        <v>5110</v>
      </c>
      <c r="AJ464" s="43">
        <f>VLOOKUP(E464,'FILIAIS PETZ'!$A$2:$K$2000,11,0)</f>
        <v>18328118014916</v>
      </c>
      <c r="AK464" s="44">
        <f t="shared" si="36"/>
        <v>18328118014916</v>
      </c>
    </row>
    <row r="465" spans="1:37" s="15" customFormat="1" ht="15" customHeight="1" thickBot="1" x14ac:dyDescent="0.25">
      <c r="A465" s="9" t="str">
        <f t="shared" si="35"/>
        <v>PREVENTIVA</v>
      </c>
      <c r="B465" s="18" t="e">
        <f>VLOOKUP(C465,FORNECEDORES!D:E,2,0)</f>
        <v>#N/A</v>
      </c>
      <c r="C465" s="19" t="e">
        <f>VLOOKUP(D465,FORNECEDORES!A:D,4,0)</f>
        <v>#N/A</v>
      </c>
      <c r="D465" s="13" t="s">
        <v>2715</v>
      </c>
      <c r="E465" s="20" t="str">
        <f t="shared" si="34"/>
        <v>04 0180</v>
      </c>
      <c r="F465" s="28" t="s">
        <v>4944</v>
      </c>
      <c r="G465" s="21" t="str">
        <f>VLOOKUP(E465,'FILIAIS PETZ'!A:E,5,0)</f>
        <v>PETZ TORQUATO TAPAJOS</v>
      </c>
      <c r="H465" s="20" t="str">
        <f>VLOOKUP(E465,'FILIAIS PETZ'!A:D,4,0)</f>
        <v>TQTP-AM</v>
      </c>
      <c r="I465" s="46">
        <v>45292</v>
      </c>
      <c r="J465" s="10" t="s">
        <v>4980</v>
      </c>
      <c r="K465" s="10" t="s">
        <v>5181</v>
      </c>
      <c r="L465" s="28" t="s">
        <v>5475</v>
      </c>
      <c r="M465" s="46">
        <v>45303</v>
      </c>
      <c r="N465" s="46">
        <v>45336</v>
      </c>
      <c r="O465" s="46">
        <v>45303</v>
      </c>
      <c r="P465" s="28" t="s">
        <v>4998</v>
      </c>
      <c r="Q465" s="10">
        <v>3</v>
      </c>
      <c r="R465" s="10" t="s">
        <v>4991</v>
      </c>
      <c r="S465" s="10" t="s">
        <v>4983</v>
      </c>
      <c r="T465" s="10" t="s">
        <v>32</v>
      </c>
      <c r="U465" s="10">
        <v>11002</v>
      </c>
      <c r="V465" s="10">
        <v>11002</v>
      </c>
      <c r="W465" s="10"/>
      <c r="X465" s="10" t="s">
        <v>5033</v>
      </c>
      <c r="Y465" s="10" t="s">
        <v>4980</v>
      </c>
      <c r="Z465" s="10" t="s">
        <v>4980</v>
      </c>
      <c r="AA465" s="10" t="s">
        <v>5033</v>
      </c>
      <c r="AB465" s="10" t="s">
        <v>5066</v>
      </c>
      <c r="AC465" s="10" t="s">
        <v>4999</v>
      </c>
      <c r="AD465" s="29"/>
      <c r="AE465" s="20" t="str">
        <f>VLOOKUP(E465,'FILIAIS PETZ'!A:Q,17,0)</f>
        <v>CO-3</v>
      </c>
      <c r="AF465" s="20" t="str">
        <f>VLOOKUP(E465,'FILIAIS PETZ'!A:Q,3,0)</f>
        <v>FELICIO</v>
      </c>
      <c r="AG465" s="20" t="str">
        <f>VLOOKUP(E465,'FILIAIS PETZ'!A:Q,2,0)</f>
        <v>R3</v>
      </c>
      <c r="AH465" s="75">
        <v>740</v>
      </c>
      <c r="AI465" s="16" t="s">
        <v>5110</v>
      </c>
      <c r="AJ465" s="43">
        <f>VLOOKUP(E465,'FILIAIS PETZ'!$A$2:$K$2000,11,0)</f>
        <v>18328118017346</v>
      </c>
      <c r="AK465" s="44">
        <f t="shared" si="36"/>
        <v>18328118017346</v>
      </c>
    </row>
    <row r="466" spans="1:37" s="15" customFormat="1" ht="15" customHeight="1" thickBot="1" x14ac:dyDescent="0.25">
      <c r="A466" s="9" t="str">
        <f t="shared" si="35"/>
        <v>PREVENTIVA</v>
      </c>
      <c r="B466" s="18">
        <f>VLOOKUP(C466,FORNECEDORES!D:E,2,0)</f>
        <v>214092</v>
      </c>
      <c r="C466" s="19" t="str">
        <f>VLOOKUP(D466,FORNECEDORES!A:D,4,0)</f>
        <v>24.415.122/0001-07</v>
      </c>
      <c r="D466" s="13" t="s">
        <v>3640</v>
      </c>
      <c r="E466" s="20" t="str">
        <f t="shared" si="34"/>
        <v>04 0180</v>
      </c>
      <c r="F466" s="28" t="s">
        <v>4944</v>
      </c>
      <c r="G466" s="21" t="str">
        <f>VLOOKUP(E466,'FILIAIS PETZ'!A:E,5,0)</f>
        <v>PETZ TORQUATO TAPAJOS</v>
      </c>
      <c r="H466" s="20" t="str">
        <f>VLOOKUP(E466,'FILIAIS PETZ'!A:D,4,0)</f>
        <v>TQTP-AM</v>
      </c>
      <c r="I466" s="46">
        <v>45292</v>
      </c>
      <c r="J466" s="10" t="s">
        <v>4980</v>
      </c>
      <c r="K466" s="10" t="s">
        <v>5181</v>
      </c>
      <c r="L466" s="28" t="s">
        <v>5463</v>
      </c>
      <c r="M466" s="46">
        <v>45303</v>
      </c>
      <c r="N466" s="46">
        <v>45336</v>
      </c>
      <c r="O466" s="46">
        <v>45303</v>
      </c>
      <c r="P466" s="28" t="s">
        <v>4998</v>
      </c>
      <c r="Q466" s="10">
        <v>3</v>
      </c>
      <c r="R466" s="10" t="s">
        <v>4991</v>
      </c>
      <c r="S466" s="10" t="s">
        <v>4983</v>
      </c>
      <c r="T466" s="10" t="s">
        <v>32</v>
      </c>
      <c r="U466" s="10">
        <v>11002</v>
      </c>
      <c r="V466" s="10">
        <v>11002</v>
      </c>
      <c r="W466" s="10" t="s">
        <v>5034</v>
      </c>
      <c r="X466" s="10" t="s">
        <v>4992</v>
      </c>
      <c r="Y466" s="10" t="s">
        <v>4980</v>
      </c>
      <c r="Z466" s="10" t="s">
        <v>4980</v>
      </c>
      <c r="AA466" s="10" t="s">
        <v>4992</v>
      </c>
      <c r="AB466" s="10" t="s">
        <v>5066</v>
      </c>
      <c r="AC466" s="10" t="s">
        <v>4999</v>
      </c>
      <c r="AD466" s="29"/>
      <c r="AE466" s="20" t="str">
        <f>VLOOKUP(E466,'FILIAIS PETZ'!A:Q,17,0)</f>
        <v>CO-3</v>
      </c>
      <c r="AF466" s="20" t="str">
        <f>VLOOKUP(E466,'FILIAIS PETZ'!A:Q,3,0)</f>
        <v>FELICIO</v>
      </c>
      <c r="AG466" s="20" t="str">
        <f>VLOOKUP(E466,'FILIAIS PETZ'!A:Q,2,0)</f>
        <v>R3</v>
      </c>
      <c r="AH466" s="75">
        <v>1400</v>
      </c>
      <c r="AI466" s="16" t="s">
        <v>5461</v>
      </c>
      <c r="AJ466" s="43">
        <f>VLOOKUP(E466,'FILIAIS PETZ'!$A$2:$K$2000,11,0)</f>
        <v>18328118017346</v>
      </c>
      <c r="AK466" s="44">
        <f t="shared" si="36"/>
        <v>18328118017346</v>
      </c>
    </row>
    <row r="467" spans="1:37" s="15" customFormat="1" ht="15" customHeight="1" thickBot="1" x14ac:dyDescent="0.25">
      <c r="A467" s="9" t="str">
        <f t="shared" si="35"/>
        <v>PREVENTIVA</v>
      </c>
      <c r="B467" s="18">
        <f>VLOOKUP(C467,FORNECEDORES!D:E,2,0)</f>
        <v>223099</v>
      </c>
      <c r="C467" s="19" t="str">
        <f>VLOOKUP(D467,FORNECEDORES!A:D,4,0)</f>
        <v>33.782.083/0001-77</v>
      </c>
      <c r="D467" s="13" t="s">
        <v>3652</v>
      </c>
      <c r="E467" s="20" t="str">
        <f t="shared" si="34"/>
        <v>04 0139</v>
      </c>
      <c r="F467" s="28" t="s">
        <v>4978</v>
      </c>
      <c r="G467" s="21" t="str">
        <f>VLOOKUP(E467,'FILIAIS PETZ'!A:E,5,0)</f>
        <v>PETZ PALMAS</v>
      </c>
      <c r="H467" s="20" t="str">
        <f>VLOOKUP(E467,'FILIAIS PETZ'!A:D,4,0)</f>
        <v>PMAS-TO</v>
      </c>
      <c r="I467" s="46">
        <v>45292</v>
      </c>
      <c r="J467" s="10" t="s">
        <v>4980</v>
      </c>
      <c r="K467" s="10" t="s">
        <v>5181</v>
      </c>
      <c r="L467" s="28" t="s">
        <v>5569</v>
      </c>
      <c r="M467" s="46">
        <v>45310</v>
      </c>
      <c r="N467" s="46">
        <v>45343</v>
      </c>
      <c r="O467" s="46">
        <v>45321</v>
      </c>
      <c r="P467" s="28" t="s">
        <v>4998</v>
      </c>
      <c r="Q467" s="10">
        <v>3</v>
      </c>
      <c r="R467" s="10">
        <v>1</v>
      </c>
      <c r="S467" s="10" t="s">
        <v>4983</v>
      </c>
      <c r="T467" s="10" t="s">
        <v>32</v>
      </c>
      <c r="U467" s="10">
        <v>11002</v>
      </c>
      <c r="V467" s="10">
        <v>11002</v>
      </c>
      <c r="W467" s="10" t="s">
        <v>5019</v>
      </c>
      <c r="X467" s="10" t="s">
        <v>4985</v>
      </c>
      <c r="Y467" s="10" t="s">
        <v>4980</v>
      </c>
      <c r="Z467" s="10" t="s">
        <v>4980</v>
      </c>
      <c r="AA467" s="10" t="s">
        <v>4989</v>
      </c>
      <c r="AB467" s="10" t="s">
        <v>12942</v>
      </c>
      <c r="AC467" s="10" t="s">
        <v>4999</v>
      </c>
      <c r="AD467" s="29"/>
      <c r="AE467" s="20" t="str">
        <f>VLOOKUP(E467,'FILIAIS PETZ'!A:Q,17,0)</f>
        <v>CO-2</v>
      </c>
      <c r="AF467" s="20" t="str">
        <f>VLOOKUP(E467,'FILIAIS PETZ'!A:Q,3,0)</f>
        <v>FELICIO</v>
      </c>
      <c r="AG467" s="20" t="str">
        <f>VLOOKUP(E467,'FILIAIS PETZ'!A:Q,2,0)</f>
        <v>R3</v>
      </c>
      <c r="AH467" s="75">
        <v>1500</v>
      </c>
      <c r="AI467" s="16" t="s">
        <v>5568</v>
      </c>
      <c r="AJ467" s="43">
        <f>VLOOKUP(E467,'FILIAIS PETZ'!$A$2:$K$2000,11,0)</f>
        <v>18328118014088</v>
      </c>
      <c r="AK467" s="44">
        <f t="shared" si="36"/>
        <v>18328118014088</v>
      </c>
    </row>
    <row r="468" spans="1:37" s="15" customFormat="1" ht="15" customHeight="1" thickBot="1" x14ac:dyDescent="0.25">
      <c r="A468" s="9" t="str">
        <f t="shared" si="35"/>
        <v>PREVENTIVA</v>
      </c>
      <c r="B468" s="18">
        <f>VLOOKUP(C468,FORNECEDORES!D:E,2,0)</f>
        <v>110436</v>
      </c>
      <c r="C468" s="19" t="str">
        <f>VLOOKUP(D468,FORNECEDORES!A:D,4,0)</f>
        <v>18.462.964/0001-17</v>
      </c>
      <c r="D468" s="13" t="s">
        <v>2213</v>
      </c>
      <c r="E468" s="20" t="str">
        <f t="shared" si="34"/>
        <v>04 0139</v>
      </c>
      <c r="F468" s="28" t="s">
        <v>4978</v>
      </c>
      <c r="G468" s="21" t="str">
        <f>VLOOKUP(E468,'FILIAIS PETZ'!A:E,5,0)</f>
        <v>PETZ PALMAS</v>
      </c>
      <c r="H468" s="20" t="str">
        <f>VLOOKUP(E468,'FILIAIS PETZ'!A:D,4,0)</f>
        <v>PMAS-TO</v>
      </c>
      <c r="I468" s="46">
        <v>45292</v>
      </c>
      <c r="J468" s="10" t="s">
        <v>4980</v>
      </c>
      <c r="K468" s="10" t="s">
        <v>5181</v>
      </c>
      <c r="L468" s="28" t="s">
        <v>5310</v>
      </c>
      <c r="M468" s="46">
        <v>45296</v>
      </c>
      <c r="N468" s="46">
        <v>45322</v>
      </c>
      <c r="O468" s="46">
        <v>45296</v>
      </c>
      <c r="P468" s="28" t="s">
        <v>4998</v>
      </c>
      <c r="Q468" s="10">
        <v>3</v>
      </c>
      <c r="R468" s="10" t="s">
        <v>4991</v>
      </c>
      <c r="S468" s="10" t="s">
        <v>4983</v>
      </c>
      <c r="T468" s="10" t="s">
        <v>32</v>
      </c>
      <c r="U468" s="10">
        <v>11002</v>
      </c>
      <c r="V468" s="10">
        <v>11002</v>
      </c>
      <c r="W468" s="10"/>
      <c r="X468" s="10" t="s">
        <v>4992</v>
      </c>
      <c r="Y468" s="10" t="s">
        <v>4980</v>
      </c>
      <c r="Z468" s="10" t="s">
        <v>4980</v>
      </c>
      <c r="AA468" s="10" t="s">
        <v>4992</v>
      </c>
      <c r="AB468" s="10" t="s">
        <v>5066</v>
      </c>
      <c r="AC468" s="10" t="s">
        <v>4999</v>
      </c>
      <c r="AD468" s="29"/>
      <c r="AE468" s="20" t="str">
        <f>VLOOKUP(E468,'FILIAIS PETZ'!A:Q,17,0)</f>
        <v>CO-2</v>
      </c>
      <c r="AF468" s="20" t="str">
        <f>VLOOKUP(E468,'FILIAIS PETZ'!A:Q,3,0)</f>
        <v>FELICIO</v>
      </c>
      <c r="AG468" s="20" t="str">
        <f>VLOOKUP(E468,'FILIAIS PETZ'!A:Q,2,0)</f>
        <v>R3</v>
      </c>
      <c r="AH468" s="75">
        <v>1900</v>
      </c>
      <c r="AI468" s="16" t="s">
        <v>5111</v>
      </c>
      <c r="AJ468" s="43">
        <f>VLOOKUP(E468,'FILIAIS PETZ'!$A$2:$K$2000,11,0)</f>
        <v>18328118014088</v>
      </c>
      <c r="AK468" s="44">
        <f t="shared" si="36"/>
        <v>18328118014088</v>
      </c>
    </row>
    <row r="469" spans="1:37" s="15" customFormat="1" ht="15" customHeight="1" thickBot="1" x14ac:dyDescent="0.25">
      <c r="A469" s="9" t="str">
        <f t="shared" si="35"/>
        <v>PREVENTIVA</v>
      </c>
      <c r="B469" s="18">
        <f>VLOOKUP(C469,FORNECEDORES!D:E,2,0)</f>
        <v>741390</v>
      </c>
      <c r="C469" s="19" t="str">
        <f>VLOOKUP(D469,FORNECEDORES!A:D,4,0)</f>
        <v>53.327.206/0001-97</v>
      </c>
      <c r="D469" s="13" t="s">
        <v>1785</v>
      </c>
      <c r="E469" s="20" t="str">
        <f t="shared" si="34"/>
        <v>04 0084</v>
      </c>
      <c r="F469" s="28" t="s">
        <v>4958</v>
      </c>
      <c r="G469" s="21" t="str">
        <f>VLOOKUP(E469,'FILIAIS PETZ'!A:E,5,0)</f>
        <v>PETZ RAJA</v>
      </c>
      <c r="H469" s="20" t="str">
        <f>VLOOKUP(E469,'FILIAIS PETZ'!A:D,4,0)</f>
        <v>RAJA-MG</v>
      </c>
      <c r="I469" s="46">
        <v>45292</v>
      </c>
      <c r="J469" s="10" t="s">
        <v>4980</v>
      </c>
      <c r="K469" s="10" t="s">
        <v>5181</v>
      </c>
      <c r="L469" s="28" t="s">
        <v>5554</v>
      </c>
      <c r="M469" s="46">
        <v>45310</v>
      </c>
      <c r="N469" s="46">
        <v>45343</v>
      </c>
      <c r="O469" s="46">
        <v>45321</v>
      </c>
      <c r="P469" s="28" t="s">
        <v>4998</v>
      </c>
      <c r="Q469" s="10">
        <v>3</v>
      </c>
      <c r="R469" s="10" t="s">
        <v>4991</v>
      </c>
      <c r="S469" s="10" t="s">
        <v>4983</v>
      </c>
      <c r="T469" s="10" t="s">
        <v>32</v>
      </c>
      <c r="U469" s="10">
        <v>11002</v>
      </c>
      <c r="V469" s="10">
        <v>11002</v>
      </c>
      <c r="W469" s="10"/>
      <c r="X469" s="10" t="s">
        <v>4992</v>
      </c>
      <c r="Y469" s="10" t="s">
        <v>4980</v>
      </c>
      <c r="Z469" s="10" t="s">
        <v>4980</v>
      </c>
      <c r="AA469" s="10" t="s">
        <v>4992</v>
      </c>
      <c r="AB469" s="10" t="s">
        <v>5066</v>
      </c>
      <c r="AC469" s="10" t="s">
        <v>4999</v>
      </c>
      <c r="AD469" s="29"/>
      <c r="AE469" s="20" t="str">
        <f>VLOOKUP(E469,'FILIAIS PETZ'!A:Q,17,0)</f>
        <v>MG-1</v>
      </c>
      <c r="AF469" s="20" t="str">
        <f>VLOOKUP(E469,'FILIAIS PETZ'!A:Q,3,0)</f>
        <v>FELICIO</v>
      </c>
      <c r="AG469" s="20" t="str">
        <f>VLOOKUP(E469,'FILIAIS PETZ'!A:Q,2,0)</f>
        <v>R3</v>
      </c>
      <c r="AH469" s="75">
        <v>960</v>
      </c>
      <c r="AI469" s="16" t="s">
        <v>5111</v>
      </c>
      <c r="AJ469" s="43">
        <f>VLOOKUP(E469,'FILIAIS PETZ'!$A$2:$K$2000,11,0)</f>
        <v>18328118007707</v>
      </c>
      <c r="AK469" s="44">
        <f t="shared" si="36"/>
        <v>18328118007707</v>
      </c>
    </row>
    <row r="470" spans="1:37" s="15" customFormat="1" ht="15" customHeight="1" thickBot="1" x14ac:dyDescent="0.25">
      <c r="A470" s="9" t="str">
        <f t="shared" si="35"/>
        <v>PREVENTIVA</v>
      </c>
      <c r="B470" s="18">
        <f>VLOOKUP(C470,FORNECEDORES!D:E,2,0)</f>
        <v>741390</v>
      </c>
      <c r="C470" s="19" t="str">
        <f>VLOOKUP(D470,FORNECEDORES!A:D,4,0)</f>
        <v>53.327.206/0001-97</v>
      </c>
      <c r="D470" s="13" t="s">
        <v>1785</v>
      </c>
      <c r="E470" s="20" t="str">
        <f t="shared" si="34"/>
        <v>04 0155</v>
      </c>
      <c r="F470" s="28" t="s">
        <v>4929</v>
      </c>
      <c r="G470" s="21" t="str">
        <f>VLOOKUP(E470,'FILIAIS PETZ'!A:E,5,0)</f>
        <v>PETZ SETE LAGOAS</v>
      </c>
      <c r="H470" s="20" t="str">
        <f>VLOOKUP(E470,'FILIAIS PETZ'!A:D,4,0)</f>
        <v>STLG-MG</v>
      </c>
      <c r="I470" s="46">
        <v>45292</v>
      </c>
      <c r="J470" s="10" t="s">
        <v>4980</v>
      </c>
      <c r="K470" s="10" t="s">
        <v>5181</v>
      </c>
      <c r="L470" s="28" t="s">
        <v>5546</v>
      </c>
      <c r="M470" s="46">
        <v>45310</v>
      </c>
      <c r="N470" s="46">
        <v>45343</v>
      </c>
      <c r="O470" s="46">
        <v>45321</v>
      </c>
      <c r="P470" s="28" t="s">
        <v>4998</v>
      </c>
      <c r="Q470" s="10">
        <v>3</v>
      </c>
      <c r="R470" s="10" t="s">
        <v>4991</v>
      </c>
      <c r="S470" s="10" t="s">
        <v>4983</v>
      </c>
      <c r="T470" s="10" t="s">
        <v>32</v>
      </c>
      <c r="U470" s="10">
        <v>11002</v>
      </c>
      <c r="V470" s="10">
        <v>11002</v>
      </c>
      <c r="W470" s="10"/>
      <c r="X470" s="10" t="s">
        <v>4992</v>
      </c>
      <c r="Y470" s="10" t="s">
        <v>4980</v>
      </c>
      <c r="Z470" s="10" t="s">
        <v>4980</v>
      </c>
      <c r="AA470" s="10" t="s">
        <v>4992</v>
      </c>
      <c r="AB470" s="10" t="s">
        <v>5066</v>
      </c>
      <c r="AC470" s="10" t="s">
        <v>4999</v>
      </c>
      <c r="AD470" s="29"/>
      <c r="AE470" s="20" t="str">
        <f>VLOOKUP(E470,'FILIAIS PETZ'!A:Q,17,0)</f>
        <v>MG-1</v>
      </c>
      <c r="AF470" s="20" t="str">
        <f>VLOOKUP(E470,'FILIAIS PETZ'!A:Q,3,0)</f>
        <v>FELICIO</v>
      </c>
      <c r="AG470" s="20" t="str">
        <f>VLOOKUP(E470,'FILIAIS PETZ'!A:Q,2,0)</f>
        <v>R3</v>
      </c>
      <c r="AH470" s="75">
        <v>1150</v>
      </c>
      <c r="AI470" s="16" t="s">
        <v>5111</v>
      </c>
      <c r="AJ470" s="43">
        <f>VLOOKUP(E470,'FILIAIS PETZ'!$A$2:$K$2000,11,0)</f>
        <v>18328118015645</v>
      </c>
      <c r="AK470" s="44">
        <f t="shared" si="36"/>
        <v>18328118015645</v>
      </c>
    </row>
    <row r="471" spans="1:37" s="15" customFormat="1" ht="15" customHeight="1" thickBot="1" x14ac:dyDescent="0.25">
      <c r="A471" s="9" t="str">
        <f t="shared" si="35"/>
        <v>CONSULTORIA</v>
      </c>
      <c r="B471" s="18">
        <f>VLOOKUP(C471,FORNECEDORES!D:E,2,0)</f>
        <v>133509</v>
      </c>
      <c r="C471" s="19" t="str">
        <f>VLOOKUP(D471,FORNECEDORES!A:D,4,0)</f>
        <v>29.911.069/0001-59</v>
      </c>
      <c r="D471" s="13" t="s">
        <v>3264</v>
      </c>
      <c r="E471" s="20" t="str">
        <f t="shared" si="34"/>
        <v>04 0106</v>
      </c>
      <c r="F471" s="28" t="s">
        <v>4952</v>
      </c>
      <c r="G471" s="21" t="str">
        <f>VLOOKUP(E471,'FILIAIS PETZ'!A:E,5,0)</f>
        <v>PETZ COTIA</v>
      </c>
      <c r="H471" s="20" t="str">
        <f>VLOOKUP(E471,'FILIAIS PETZ'!A:D,4,0)</f>
        <v>CTIA-SP</v>
      </c>
      <c r="I471" s="46">
        <v>45292</v>
      </c>
      <c r="J471" s="10" t="s">
        <v>5180</v>
      </c>
      <c r="K471" s="10" t="s">
        <v>5181</v>
      </c>
      <c r="L471" s="28" t="s">
        <v>5491</v>
      </c>
      <c r="M471" s="46">
        <v>45310</v>
      </c>
      <c r="N471" s="46">
        <v>45336</v>
      </c>
      <c r="O471" s="46">
        <v>45303</v>
      </c>
      <c r="P471" s="28" t="s">
        <v>4998</v>
      </c>
      <c r="Q471" s="10">
        <v>3</v>
      </c>
      <c r="R471" s="10" t="s">
        <v>4991</v>
      </c>
      <c r="S471" s="10" t="s">
        <v>4983</v>
      </c>
      <c r="T471" s="10" t="s">
        <v>32</v>
      </c>
      <c r="U471" s="10">
        <v>11002</v>
      </c>
      <c r="V471" s="10">
        <v>11002</v>
      </c>
      <c r="W471" s="10" t="s">
        <v>4984</v>
      </c>
      <c r="X471" s="10" t="s">
        <v>4992</v>
      </c>
      <c r="Y471" s="10" t="s">
        <v>4993</v>
      </c>
      <c r="Z471" s="10" t="s">
        <v>4980</v>
      </c>
      <c r="AA471" s="9" t="s">
        <v>4992</v>
      </c>
      <c r="AB471" s="10" t="s">
        <v>5066</v>
      </c>
      <c r="AC471" s="10" t="s">
        <v>5180</v>
      </c>
      <c r="AD471" s="29"/>
      <c r="AE471" s="20" t="str">
        <f>VLOOKUP(E471,'FILIAIS PETZ'!A:Q,17,0)</f>
        <v>SP7</v>
      </c>
      <c r="AF471" s="20" t="str">
        <f>VLOOKUP(E471,'FILIAIS PETZ'!A:Q,3,0)</f>
        <v>FELICIO</v>
      </c>
      <c r="AG471" s="20" t="str">
        <f>VLOOKUP(E471,'FILIAIS PETZ'!A:Q,2,0)</f>
        <v>R3</v>
      </c>
      <c r="AH471" s="75">
        <v>1450</v>
      </c>
      <c r="AI471" s="16" t="s">
        <v>5178</v>
      </c>
      <c r="AJ471" s="43">
        <f>VLOOKUP(E471,'FILIAIS PETZ'!$A$2:$K$2000,11,0)</f>
        <v>18328118009327</v>
      </c>
      <c r="AK471" s="44">
        <f t="shared" si="36"/>
        <v>18328118009327</v>
      </c>
    </row>
    <row r="472" spans="1:37" s="15" customFormat="1" ht="15" customHeight="1" thickBot="1" x14ac:dyDescent="0.25">
      <c r="A472" s="9" t="str">
        <f t="shared" si="35"/>
        <v>PREVENTIVA</v>
      </c>
      <c r="B472" s="18">
        <f>VLOOKUP(C472,FORNECEDORES!D:E,2,0)</f>
        <v>4722</v>
      </c>
      <c r="C472" s="19" t="str">
        <f>VLOOKUP(D472,FORNECEDORES!A:D,4,0)</f>
        <v>08.100.057/0001-74</v>
      </c>
      <c r="D472" s="13" t="s">
        <v>6219</v>
      </c>
      <c r="E472" s="20" t="str">
        <f t="shared" si="34"/>
        <v>04 0245</v>
      </c>
      <c r="F472" s="28" t="s">
        <v>4976</v>
      </c>
      <c r="G472" s="21" t="str">
        <f>VLOOKUP(E472,'FILIAIS PETZ'!A:E,5,0)</f>
        <v>PETZ AFONSO PENA</v>
      </c>
      <c r="H472" s="20" t="str">
        <f>VLOOKUP(E472,'FILIAIS PETZ'!A:D,4,0)</f>
        <v>AFPN-MS</v>
      </c>
      <c r="I472" s="46">
        <v>45292</v>
      </c>
      <c r="J472" s="9" t="s">
        <v>4980</v>
      </c>
      <c r="K472" s="9" t="s">
        <v>5858</v>
      </c>
      <c r="L472" s="29" t="s">
        <v>5310</v>
      </c>
      <c r="M472" s="46">
        <v>45301</v>
      </c>
      <c r="N472" s="46">
        <v>45385</v>
      </c>
      <c r="O472" s="46">
        <v>45365</v>
      </c>
      <c r="P472" s="29" t="s">
        <v>4998</v>
      </c>
      <c r="Q472" s="9">
        <v>3</v>
      </c>
      <c r="R472" s="9">
        <v>1</v>
      </c>
      <c r="S472" s="9" t="s">
        <v>4983</v>
      </c>
      <c r="T472" s="9" t="s">
        <v>32</v>
      </c>
      <c r="U472" s="9">
        <v>11002</v>
      </c>
      <c r="V472" s="9">
        <v>11002</v>
      </c>
      <c r="W472" s="9"/>
      <c r="X472" s="10" t="s">
        <v>5016</v>
      </c>
      <c r="Y472" s="9" t="s">
        <v>4994</v>
      </c>
      <c r="Z472" s="9" t="s">
        <v>4994</v>
      </c>
      <c r="AA472" s="9" t="s">
        <v>5732</v>
      </c>
      <c r="AB472" s="10" t="s">
        <v>5040</v>
      </c>
      <c r="AC472" s="9" t="s">
        <v>4999</v>
      </c>
      <c r="AD472" s="29"/>
      <c r="AE472" s="20" t="str">
        <f>VLOOKUP(E472,'FILIAIS PETZ'!A:Q,17,0)</f>
        <v>CO-1</v>
      </c>
      <c r="AF472" s="20" t="str">
        <f>VLOOKUP(E472,'FILIAIS PETZ'!A:Q,3,0)</f>
        <v>FELICIO</v>
      </c>
      <c r="AG472" s="20" t="str">
        <f>VLOOKUP(E472,'FILIAIS PETZ'!A:Q,2,0)</f>
        <v>R3</v>
      </c>
      <c r="AH472" s="75">
        <v>2330</v>
      </c>
      <c r="AI472" s="16" t="s">
        <v>6220</v>
      </c>
      <c r="AJ472" s="43" t="str">
        <f>VLOOKUP(E472,'FILIAIS PETZ'!$A$2:$K$2000,11,0)</f>
        <v>18.328.118/0232-30</v>
      </c>
      <c r="AK472" s="44" t="str">
        <f t="shared" si="36"/>
        <v>18.328.118/0232-30</v>
      </c>
    </row>
    <row r="473" spans="1:37" s="15" customFormat="1" ht="15" customHeight="1" thickBot="1" x14ac:dyDescent="0.25">
      <c r="A473" s="9" t="str">
        <f t="shared" si="35"/>
        <v>PREVENTIVA</v>
      </c>
      <c r="B473" s="18">
        <f>VLOOKUP(C473,FORNECEDORES!D:E,2,0)</f>
        <v>132859</v>
      </c>
      <c r="C473" s="19" t="str">
        <f>VLOOKUP(D473,FORNECEDORES!A:D,4,0)</f>
        <v>27.093.558/0006-20</v>
      </c>
      <c r="D473" s="13" t="s">
        <v>7131</v>
      </c>
      <c r="E473" s="20" t="str">
        <f t="shared" si="34"/>
        <v>04 0257</v>
      </c>
      <c r="F473" s="28" t="s">
        <v>5998</v>
      </c>
      <c r="G473" s="21" t="str">
        <f>VLOOKUP(E473,'FILIAIS PETZ'!A:E,5,0)</f>
        <v>PETZ AGUAS CLARAS</v>
      </c>
      <c r="H473" s="20" t="str">
        <f>VLOOKUP(E473,'FILIAIS PETZ'!A:D,4,0)</f>
        <v>ACLR-DF</v>
      </c>
      <c r="I473" s="46">
        <v>45292</v>
      </c>
      <c r="J473" s="9" t="s">
        <v>4980</v>
      </c>
      <c r="K473" s="9" t="s">
        <v>5858</v>
      </c>
      <c r="L473" s="29" t="s">
        <v>6400</v>
      </c>
      <c r="M473" s="46">
        <v>45345</v>
      </c>
      <c r="N473" s="46">
        <v>45392</v>
      </c>
      <c r="O473" s="46">
        <v>45374</v>
      </c>
      <c r="P473" s="29" t="s">
        <v>4998</v>
      </c>
      <c r="Q473" s="9">
        <v>3</v>
      </c>
      <c r="R473" s="9">
        <v>1</v>
      </c>
      <c r="S473" s="9" t="s">
        <v>4983</v>
      </c>
      <c r="T473" s="9" t="s">
        <v>32</v>
      </c>
      <c r="U473" s="9">
        <v>11002</v>
      </c>
      <c r="V473" s="9">
        <v>11002</v>
      </c>
      <c r="W473" s="9"/>
      <c r="X473" s="10" t="s">
        <v>5016</v>
      </c>
      <c r="Y473" s="10" t="s">
        <v>4980</v>
      </c>
      <c r="Z473" s="9" t="s">
        <v>4994</v>
      </c>
      <c r="AA473" s="9" t="s">
        <v>5732</v>
      </c>
      <c r="AB473" s="9" t="s">
        <v>5005</v>
      </c>
      <c r="AC473" s="9" t="s">
        <v>5006</v>
      </c>
      <c r="AD473" s="29"/>
      <c r="AE473" s="20" t="str">
        <f>VLOOKUP(E473,'FILIAIS PETZ'!A:Q,17,0)</f>
        <v>CO-1</v>
      </c>
      <c r="AF473" s="20" t="str">
        <f>VLOOKUP(E473,'FILIAIS PETZ'!A:Q,3,0)</f>
        <v>FELICIO</v>
      </c>
      <c r="AG473" s="20" t="str">
        <f>VLOOKUP(E473,'FILIAIS PETZ'!A:Q,2,0)</f>
        <v>R3</v>
      </c>
      <c r="AH473" s="75">
        <v>2330</v>
      </c>
      <c r="AI473" s="16" t="s">
        <v>6403</v>
      </c>
      <c r="AJ473" s="43" t="str">
        <f>VLOOKUP(E473,'FILIAIS PETZ'!$A$2:$K$2000,11,0)</f>
        <v>18.328.118/0281-19</v>
      </c>
      <c r="AK473" s="44" t="str">
        <f t="shared" si="36"/>
        <v>18.328.118/0281-19</v>
      </c>
    </row>
    <row r="474" spans="1:37" s="15" customFormat="1" ht="15" customHeight="1" thickBot="1" x14ac:dyDescent="0.25">
      <c r="A474" s="9" t="str">
        <f t="shared" si="35"/>
        <v>PREVENTIVA</v>
      </c>
      <c r="B474" s="18">
        <f>VLOOKUP(C474,FORNECEDORES!D:E,2,0)</f>
        <v>255287</v>
      </c>
      <c r="C474" s="19" t="str">
        <f>VLOOKUP(D474,FORNECEDORES!A:D,4,0)</f>
        <v>27.093.558/0060-75</v>
      </c>
      <c r="D474" s="13" t="s">
        <v>7158</v>
      </c>
      <c r="E474" s="20" t="str">
        <f t="shared" si="34"/>
        <v>04 0008</v>
      </c>
      <c r="F474" s="28" t="s">
        <v>4937</v>
      </c>
      <c r="G474" s="21" t="str">
        <f>VLOOKUP(E474,'FILIAIS PETZ'!A:E,5,0)</f>
        <v>PETZ ALPHAVILLE</v>
      </c>
      <c r="H474" s="20" t="str">
        <f>VLOOKUP(E474,'FILIAIS PETZ'!A:D,4,0)</f>
        <v>ALPH-SP</v>
      </c>
      <c r="I474" s="46">
        <v>45292</v>
      </c>
      <c r="J474" s="9" t="s">
        <v>4980</v>
      </c>
      <c r="K474" s="9" t="s">
        <v>5858</v>
      </c>
      <c r="L474" s="29" t="s">
        <v>6416</v>
      </c>
      <c r="M474" s="46">
        <v>45345</v>
      </c>
      <c r="N474" s="46">
        <v>45392</v>
      </c>
      <c r="O474" s="46">
        <v>45374</v>
      </c>
      <c r="P474" s="29" t="s">
        <v>4998</v>
      </c>
      <c r="Q474" s="9">
        <v>3</v>
      </c>
      <c r="R474" s="9">
        <v>1</v>
      </c>
      <c r="S474" s="9" t="s">
        <v>4983</v>
      </c>
      <c r="T474" s="9" t="s">
        <v>32</v>
      </c>
      <c r="U474" s="9">
        <v>11002</v>
      </c>
      <c r="V474" s="9">
        <v>11002</v>
      </c>
      <c r="W474" s="9"/>
      <c r="X474" s="10" t="s">
        <v>5016</v>
      </c>
      <c r="Y474" s="10" t="s">
        <v>4980</v>
      </c>
      <c r="Z474" s="9" t="s">
        <v>4994</v>
      </c>
      <c r="AA474" s="9" t="s">
        <v>5732</v>
      </c>
      <c r="AB474" s="9" t="s">
        <v>5005</v>
      </c>
      <c r="AC474" s="9" t="s">
        <v>5006</v>
      </c>
      <c r="AD474" s="29"/>
      <c r="AE474" s="20" t="str">
        <f>VLOOKUP(E474,'FILIAIS PETZ'!A:Q,17,0)</f>
        <v>SP7</v>
      </c>
      <c r="AF474" s="20" t="str">
        <f>VLOOKUP(E474,'FILIAIS PETZ'!A:Q,3,0)</f>
        <v>FELICIO</v>
      </c>
      <c r="AG474" s="20" t="str">
        <f>VLOOKUP(E474,'FILIAIS PETZ'!A:Q,2,0)</f>
        <v>R3</v>
      </c>
      <c r="AH474" s="75">
        <v>2330</v>
      </c>
      <c r="AI474" s="16" t="s">
        <v>6403</v>
      </c>
      <c r="AJ474" s="43">
        <f>VLOOKUP(E474,'FILIAIS PETZ'!$A$2:$K$2000,11,0)</f>
        <v>18328118001423</v>
      </c>
      <c r="AK474" s="44">
        <f t="shared" si="36"/>
        <v>18328118001423</v>
      </c>
    </row>
    <row r="475" spans="1:37" s="15" customFormat="1" ht="15" customHeight="1" thickBot="1" x14ac:dyDescent="0.25">
      <c r="A475" s="9" t="str">
        <f t="shared" si="35"/>
        <v>PREVENTIVA</v>
      </c>
      <c r="B475" s="18">
        <f>VLOOKUP(C475,FORNECEDORES!D:E,2,0)</f>
        <v>4990</v>
      </c>
      <c r="C475" s="19" t="str">
        <f>VLOOKUP(D475,FORNECEDORES!A:D,4,0)</f>
        <v>27.093.558/0012-78</v>
      </c>
      <c r="D475" s="13" t="s">
        <v>7133</v>
      </c>
      <c r="E475" s="20" t="str">
        <f t="shared" si="34"/>
        <v>04 0185</v>
      </c>
      <c r="F475" s="28" t="s">
        <v>4973</v>
      </c>
      <c r="G475" s="21" t="str">
        <f>VLOOKUP(E475,'FILIAIS PETZ'!A:E,5,0)</f>
        <v>PETZ AV CONTORNO (ANTIGOS DADOS DE SVLB/MG - PETZ SILVA LOBO)</v>
      </c>
      <c r="H475" s="20" t="str">
        <f>VLOOKUP(E475,'FILIAIS PETZ'!A:D,4,0)</f>
        <v>ACTN-MG</v>
      </c>
      <c r="I475" s="46">
        <v>45292</v>
      </c>
      <c r="J475" s="9" t="s">
        <v>4980</v>
      </c>
      <c r="K475" s="9" t="s">
        <v>5858</v>
      </c>
      <c r="L475" s="29" t="s">
        <v>6405</v>
      </c>
      <c r="M475" s="46">
        <v>45345</v>
      </c>
      <c r="N475" s="46">
        <v>45392</v>
      </c>
      <c r="O475" s="46">
        <v>45374</v>
      </c>
      <c r="P475" s="29" t="s">
        <v>4998</v>
      </c>
      <c r="Q475" s="9">
        <v>3</v>
      </c>
      <c r="R475" s="9">
        <v>1</v>
      </c>
      <c r="S475" s="9" t="s">
        <v>4983</v>
      </c>
      <c r="T475" s="9" t="s">
        <v>32</v>
      </c>
      <c r="U475" s="9">
        <v>11002</v>
      </c>
      <c r="V475" s="9">
        <v>11002</v>
      </c>
      <c r="W475" s="9"/>
      <c r="X475" s="10" t="s">
        <v>5016</v>
      </c>
      <c r="Y475" s="10" t="s">
        <v>4980</v>
      </c>
      <c r="Z475" s="9" t="s">
        <v>4994</v>
      </c>
      <c r="AA475" s="9" t="s">
        <v>5732</v>
      </c>
      <c r="AB475" s="9" t="s">
        <v>5005</v>
      </c>
      <c r="AC475" s="9" t="s">
        <v>5006</v>
      </c>
      <c r="AD475" s="29"/>
      <c r="AE475" s="20" t="str">
        <f>VLOOKUP(E475,'FILIAIS PETZ'!A:Q,17,0)</f>
        <v>MG-1</v>
      </c>
      <c r="AF475" s="20" t="str">
        <f>VLOOKUP(E475,'FILIAIS PETZ'!A:Q,3,0)</f>
        <v>FELICIO</v>
      </c>
      <c r="AG475" s="20" t="str">
        <f>VLOOKUP(E475,'FILIAIS PETZ'!A:Q,2,0)</f>
        <v>R3</v>
      </c>
      <c r="AH475" s="75">
        <v>2330</v>
      </c>
      <c r="AI475" s="16" t="s">
        <v>6403</v>
      </c>
      <c r="AJ475" s="43">
        <f>VLOOKUP(E475,'FILIAIS PETZ'!$A$2:$K$2000,11,0)</f>
        <v>18328118017931</v>
      </c>
      <c r="AK475" s="44">
        <f t="shared" si="36"/>
        <v>18328118017931</v>
      </c>
    </row>
    <row r="476" spans="1:37" s="15" customFormat="1" ht="15" customHeight="1" thickBot="1" x14ac:dyDescent="0.25">
      <c r="A476" s="9" t="str">
        <f t="shared" si="35"/>
        <v>PREVENTIVA</v>
      </c>
      <c r="B476" s="18">
        <f>VLOOKUP(C476,FORNECEDORES!D:E,2,0)</f>
        <v>4990</v>
      </c>
      <c r="C476" s="19" t="str">
        <f>VLOOKUP(D476,FORNECEDORES!A:D,4,0)</f>
        <v>27.093.558/0012-78</v>
      </c>
      <c r="D476" s="13" t="s">
        <v>7133</v>
      </c>
      <c r="E476" s="20" t="str">
        <f t="shared" si="34"/>
        <v>04 0095</v>
      </c>
      <c r="F476" s="28" t="s">
        <v>4945</v>
      </c>
      <c r="G476" s="21" t="str">
        <f>VLOOKUP(E476,'FILIAIS PETZ'!A:E,5,0)</f>
        <v>PETZ BETIM</v>
      </c>
      <c r="H476" s="20" t="str">
        <f>VLOOKUP(E476,'FILIAIS PETZ'!A:D,4,0)</f>
        <v>BTIM-MG</v>
      </c>
      <c r="I476" s="46">
        <v>45292</v>
      </c>
      <c r="J476" s="9" t="s">
        <v>4980</v>
      </c>
      <c r="K476" s="9" t="s">
        <v>5858</v>
      </c>
      <c r="L476" s="29" t="s">
        <v>6417</v>
      </c>
      <c r="M476" s="46">
        <v>45345</v>
      </c>
      <c r="N476" s="46">
        <v>45392</v>
      </c>
      <c r="O476" s="46">
        <v>45374</v>
      </c>
      <c r="P476" s="29" t="s">
        <v>4998</v>
      </c>
      <c r="Q476" s="9">
        <v>3</v>
      </c>
      <c r="R476" s="9">
        <v>1</v>
      </c>
      <c r="S476" s="9" t="s">
        <v>4983</v>
      </c>
      <c r="T476" s="9" t="s">
        <v>32</v>
      </c>
      <c r="U476" s="9">
        <v>11002</v>
      </c>
      <c r="V476" s="9">
        <v>11002</v>
      </c>
      <c r="W476" s="9"/>
      <c r="X476" s="10" t="s">
        <v>5016</v>
      </c>
      <c r="Y476" s="10" t="s">
        <v>4980</v>
      </c>
      <c r="Z476" s="9" t="s">
        <v>4994</v>
      </c>
      <c r="AA476" s="9" t="s">
        <v>5732</v>
      </c>
      <c r="AB476" s="9" t="s">
        <v>5005</v>
      </c>
      <c r="AC476" s="9" t="s">
        <v>5006</v>
      </c>
      <c r="AD476" s="29"/>
      <c r="AE476" s="20" t="str">
        <f>VLOOKUP(E476,'FILIAIS PETZ'!A:Q,17,0)</f>
        <v>MG-2</v>
      </c>
      <c r="AF476" s="20" t="str">
        <f>VLOOKUP(E476,'FILIAIS PETZ'!A:Q,3,0)</f>
        <v>FELICIO</v>
      </c>
      <c r="AG476" s="20" t="str">
        <f>VLOOKUP(E476,'FILIAIS PETZ'!A:Q,2,0)</f>
        <v>R3</v>
      </c>
      <c r="AH476" s="75">
        <v>2330</v>
      </c>
      <c r="AI476" s="16" t="s">
        <v>6403</v>
      </c>
      <c r="AJ476" s="43">
        <f>VLOOKUP(E476,'FILIAIS PETZ'!$A$2:$K$2000,11,0)</f>
        <v>18328118009084</v>
      </c>
      <c r="AK476" s="44">
        <f t="shared" si="36"/>
        <v>18328118009084</v>
      </c>
    </row>
    <row r="477" spans="1:37" s="15" customFormat="1" ht="15" customHeight="1" thickBot="1" x14ac:dyDescent="0.25">
      <c r="A477" s="9" t="str">
        <f t="shared" si="35"/>
        <v>PREVENTIVA</v>
      </c>
      <c r="B477" s="18">
        <f>VLOOKUP(C477,FORNECEDORES!D:E,2,0)</f>
        <v>132859</v>
      </c>
      <c r="C477" s="19" t="str">
        <f>VLOOKUP(D477,FORNECEDORES!A:D,4,0)</f>
        <v>27.093.558/0006-20</v>
      </c>
      <c r="D477" s="13" t="s">
        <v>7131</v>
      </c>
      <c r="E477" s="20" t="str">
        <f t="shared" si="34"/>
        <v>04 0062</v>
      </c>
      <c r="F477" s="28" t="s">
        <v>4968</v>
      </c>
      <c r="G477" s="21" t="str">
        <f>VLOOKUP(E477,'FILIAIS PETZ'!A:E,5,0)</f>
        <v>PETZ BRASILIA ASA NORTE</v>
      </c>
      <c r="H477" s="20" t="str">
        <f>VLOOKUP(E477,'FILIAIS PETZ'!A:D,4,0)</f>
        <v>ASAN-DF</v>
      </c>
      <c r="I477" s="46">
        <v>45292</v>
      </c>
      <c r="J477" s="9" t="s">
        <v>4980</v>
      </c>
      <c r="K477" s="9"/>
      <c r="L477" s="29"/>
      <c r="M477" s="46"/>
      <c r="N477" s="46"/>
      <c r="O477" s="46"/>
      <c r="P477" s="29" t="s">
        <v>4998</v>
      </c>
      <c r="Q477" s="9">
        <v>3</v>
      </c>
      <c r="R477" s="9">
        <v>1</v>
      </c>
      <c r="S477" s="9" t="s">
        <v>4983</v>
      </c>
      <c r="T477" s="9" t="s">
        <v>32</v>
      </c>
      <c r="U477" s="9">
        <v>11002</v>
      </c>
      <c r="V477" s="9">
        <v>11002</v>
      </c>
      <c r="W477" s="9"/>
      <c r="X477" s="10" t="s">
        <v>5016</v>
      </c>
      <c r="Y477" s="10" t="s">
        <v>4980</v>
      </c>
      <c r="Z477" s="9" t="s">
        <v>4994</v>
      </c>
      <c r="AA477" s="9" t="s">
        <v>5732</v>
      </c>
      <c r="AB477" s="9" t="s">
        <v>5005</v>
      </c>
      <c r="AC477" s="9" t="s">
        <v>5006</v>
      </c>
      <c r="AD477" s="29"/>
      <c r="AE477" s="20" t="str">
        <f>VLOOKUP(E477,'FILIAIS PETZ'!A:Q,17,0)</f>
        <v>CO-2</v>
      </c>
      <c r="AF477" s="20" t="str">
        <f>VLOOKUP(E477,'FILIAIS PETZ'!A:Q,3,0)</f>
        <v>FELICIO</v>
      </c>
      <c r="AG477" s="20" t="str">
        <f>VLOOKUP(E477,'FILIAIS PETZ'!A:Q,2,0)</f>
        <v>R3</v>
      </c>
      <c r="AH477" s="75">
        <v>2330</v>
      </c>
      <c r="AI477" s="16" t="s">
        <v>6403</v>
      </c>
      <c r="AJ477" s="43">
        <f>VLOOKUP(E477,'FILIAIS PETZ'!$A$2:$K$2000,11,0)</f>
        <v>18328118005500</v>
      </c>
      <c r="AK477" s="44">
        <f t="shared" si="36"/>
        <v>18328118005500</v>
      </c>
    </row>
    <row r="478" spans="1:37" s="15" customFormat="1" ht="15" customHeight="1" thickBot="1" x14ac:dyDescent="0.25">
      <c r="A478" s="84" t="str">
        <f>J478</f>
        <v>PREVENTIVA</v>
      </c>
      <c r="B478" s="18">
        <f>VLOOKUP(C478,FORNECEDORES!D:E,2,0)</f>
        <v>132859</v>
      </c>
      <c r="C478" s="19" t="str">
        <f>VLOOKUP(D478,FORNECEDORES!A:D,4,0)</f>
        <v>27.093.558/0006-20</v>
      </c>
      <c r="D478" s="13" t="s">
        <v>7131</v>
      </c>
      <c r="E478" s="20" t="str">
        <f t="shared" si="34"/>
        <v>04 0048</v>
      </c>
      <c r="F478" s="28" t="s">
        <v>4970</v>
      </c>
      <c r="G478" s="21" t="str">
        <f>VLOOKUP(E478,'FILIAIS PETZ'!A:E,5,0)</f>
        <v>PETZ BRASILIA EPIA</v>
      </c>
      <c r="H478" s="20" t="str">
        <f>VLOOKUP(E478,'FILIAIS PETZ'!A:D,4,0)</f>
        <v>EPIA-DF</v>
      </c>
      <c r="I478" s="46">
        <v>45292</v>
      </c>
      <c r="J478" s="9" t="s">
        <v>4980</v>
      </c>
      <c r="K478" s="9"/>
      <c r="L478" s="29"/>
      <c r="M478" s="46"/>
      <c r="N478" s="46"/>
      <c r="O478" s="46"/>
      <c r="P478" s="29" t="s">
        <v>4990</v>
      </c>
      <c r="Q478" s="9">
        <v>3</v>
      </c>
      <c r="R478" s="9">
        <v>1</v>
      </c>
      <c r="S478" s="9" t="s">
        <v>4983</v>
      </c>
      <c r="T478" s="9" t="s">
        <v>32</v>
      </c>
      <c r="U478" s="9">
        <v>11002</v>
      </c>
      <c r="V478" s="9">
        <v>11002</v>
      </c>
      <c r="W478" s="9"/>
      <c r="X478" s="10" t="s">
        <v>5016</v>
      </c>
      <c r="Y478" s="10" t="s">
        <v>4980</v>
      </c>
      <c r="Z478" s="9" t="s">
        <v>4994</v>
      </c>
      <c r="AA478" s="9" t="s">
        <v>5732</v>
      </c>
      <c r="AB478" s="9" t="s">
        <v>5005</v>
      </c>
      <c r="AC478" s="9" t="s">
        <v>5006</v>
      </c>
      <c r="AD478" s="29"/>
      <c r="AE478" s="20" t="str">
        <f>VLOOKUP(E478,'FILIAIS PETZ'!A:Q,17,0)</f>
        <v>CO-2</v>
      </c>
      <c r="AF478" s="20" t="str">
        <f>VLOOKUP(E478,'FILIAIS PETZ'!A:Q,3,0)</f>
        <v>FELICIO</v>
      </c>
      <c r="AG478" s="20" t="str">
        <f>VLOOKUP(E478,'FILIAIS PETZ'!A:Q,2,0)</f>
        <v>R3</v>
      </c>
      <c r="AH478" s="75">
        <v>2330</v>
      </c>
      <c r="AI478" s="16" t="s">
        <v>6403</v>
      </c>
      <c r="AJ478" s="43">
        <f>VLOOKUP(E478,'FILIAIS PETZ'!$A$2:$K$2000,11,0)</f>
        <v>18328118004368</v>
      </c>
      <c r="AK478" s="44">
        <f t="shared" si="36"/>
        <v>18328118004368</v>
      </c>
    </row>
    <row r="479" spans="1:37" s="15" customFormat="1" ht="15" customHeight="1" thickBot="1" x14ac:dyDescent="0.25">
      <c r="A479" s="9" t="str">
        <f t="shared" si="35"/>
        <v>PREVENTIVA</v>
      </c>
      <c r="B479" s="18">
        <f>VLOOKUP(C479,FORNECEDORES!D:E,2,0)</f>
        <v>132859</v>
      </c>
      <c r="C479" s="19" t="str">
        <f>VLOOKUP(D479,FORNECEDORES!A:D,4,0)</f>
        <v>27.093.558/0006-20</v>
      </c>
      <c r="D479" s="13" t="s">
        <v>7131</v>
      </c>
      <c r="E479" s="20" t="str">
        <f t="shared" si="34"/>
        <v>04 0015</v>
      </c>
      <c r="F479" s="28" t="s">
        <v>4971</v>
      </c>
      <c r="G479" s="21" t="str">
        <f>VLOOKUP(E479,'FILIAIS PETZ'!A:E,5,0)</f>
        <v>PETZ BRASILIA SIA</v>
      </c>
      <c r="H479" s="20" t="str">
        <f>VLOOKUP(E479,'FILIAIS PETZ'!A:D,4,0)</f>
        <v>BSIA-DF</v>
      </c>
      <c r="I479" s="46">
        <v>45292</v>
      </c>
      <c r="J479" s="9" t="s">
        <v>4980</v>
      </c>
      <c r="K479" s="9" t="s">
        <v>5858</v>
      </c>
      <c r="L479" s="29" t="s">
        <v>6401</v>
      </c>
      <c r="M479" s="46">
        <v>45345</v>
      </c>
      <c r="N479" s="46">
        <v>45392</v>
      </c>
      <c r="O479" s="46">
        <v>45374</v>
      </c>
      <c r="P479" s="29" t="s">
        <v>4998</v>
      </c>
      <c r="Q479" s="9">
        <v>3</v>
      </c>
      <c r="R479" s="9">
        <v>1</v>
      </c>
      <c r="S479" s="9" t="s">
        <v>4983</v>
      </c>
      <c r="T479" s="9" t="s">
        <v>32</v>
      </c>
      <c r="U479" s="9">
        <v>11002</v>
      </c>
      <c r="V479" s="9">
        <v>11002</v>
      </c>
      <c r="W479" s="9"/>
      <c r="X479" s="10" t="s">
        <v>5016</v>
      </c>
      <c r="Y479" s="10" t="s">
        <v>4980</v>
      </c>
      <c r="Z479" s="9" t="s">
        <v>4994</v>
      </c>
      <c r="AA479" s="9" t="s">
        <v>5732</v>
      </c>
      <c r="AB479" s="9" t="s">
        <v>5005</v>
      </c>
      <c r="AC479" s="9" t="s">
        <v>5006</v>
      </c>
      <c r="AD479" s="29"/>
      <c r="AE479" s="20" t="str">
        <f>VLOOKUP(E479,'FILIAIS PETZ'!A:Q,17,0)</f>
        <v>CO-2</v>
      </c>
      <c r="AF479" s="20" t="str">
        <f>VLOOKUP(E479,'FILIAIS PETZ'!A:Q,3,0)</f>
        <v>FELICIO</v>
      </c>
      <c r="AG479" s="20" t="str">
        <f>VLOOKUP(E479,'FILIAIS PETZ'!A:Q,2,0)</f>
        <v>R3</v>
      </c>
      <c r="AH479" s="75">
        <v>2330</v>
      </c>
      <c r="AI479" s="16" t="s">
        <v>6403</v>
      </c>
      <c r="AJ479" s="43">
        <f>VLOOKUP(E479,'FILIAIS PETZ'!$A$2:$K$2000,11,0)</f>
        <v>18328118000451</v>
      </c>
      <c r="AK479" s="44">
        <f t="shared" si="36"/>
        <v>18328118000451</v>
      </c>
    </row>
    <row r="480" spans="1:37" s="15" customFormat="1" ht="15" customHeight="1" thickBot="1" x14ac:dyDescent="0.25">
      <c r="A480" s="9" t="str">
        <f t="shared" si="35"/>
        <v>PREVENTIVA</v>
      </c>
      <c r="B480" s="18">
        <f>VLOOKUP(C480,FORNECEDORES!D:E,2,0)</f>
        <v>132859</v>
      </c>
      <c r="C480" s="19" t="str">
        <f>VLOOKUP(D480,FORNECEDORES!A:D,4,0)</f>
        <v>27.093.558/0006-20</v>
      </c>
      <c r="D480" s="13" t="s">
        <v>7131</v>
      </c>
      <c r="E480" s="20" t="str">
        <f t="shared" si="34"/>
        <v>04 0200</v>
      </c>
      <c r="F480" s="28" t="s">
        <v>4960</v>
      </c>
      <c r="G480" s="21" t="str">
        <f>VLOOKUP(E480,'FILIAIS PETZ'!A:E,5,0)</f>
        <v>PETZ BRASILIA W3 NORTE</v>
      </c>
      <c r="H480" s="20" t="str">
        <f>VLOOKUP(E480,'FILIAIS PETZ'!A:D,4,0)</f>
        <v>W3NT-DF</v>
      </c>
      <c r="I480" s="46">
        <v>45292</v>
      </c>
      <c r="J480" s="9" t="s">
        <v>4980</v>
      </c>
      <c r="K480" s="9" t="s">
        <v>5858</v>
      </c>
      <c r="L480" s="29" t="s">
        <v>6418</v>
      </c>
      <c r="M480" s="46">
        <v>45345</v>
      </c>
      <c r="N480" s="46">
        <v>45392</v>
      </c>
      <c r="O480" s="46">
        <v>45374</v>
      </c>
      <c r="P480" s="29" t="s">
        <v>4998</v>
      </c>
      <c r="Q480" s="9">
        <v>3</v>
      </c>
      <c r="R480" s="9">
        <v>1</v>
      </c>
      <c r="S480" s="9" t="s">
        <v>4983</v>
      </c>
      <c r="T480" s="9" t="s">
        <v>32</v>
      </c>
      <c r="U480" s="9">
        <v>11002</v>
      </c>
      <c r="V480" s="9">
        <v>11002</v>
      </c>
      <c r="W480" s="9"/>
      <c r="X480" s="10" t="s">
        <v>5016</v>
      </c>
      <c r="Y480" s="10" t="s">
        <v>4980</v>
      </c>
      <c r="Z480" s="9" t="s">
        <v>4994</v>
      </c>
      <c r="AA480" s="9" t="s">
        <v>5732</v>
      </c>
      <c r="AB480" s="9" t="s">
        <v>5005</v>
      </c>
      <c r="AC480" s="9" t="s">
        <v>5006</v>
      </c>
      <c r="AD480" s="29"/>
      <c r="AE480" s="20" t="str">
        <f>VLOOKUP(E480,'FILIAIS PETZ'!A:Q,17,0)</f>
        <v>CO-2</v>
      </c>
      <c r="AF480" s="20" t="str">
        <f>VLOOKUP(E480,'FILIAIS PETZ'!A:Q,3,0)</f>
        <v>FELICIO</v>
      </c>
      <c r="AG480" s="20" t="str">
        <f>VLOOKUP(E480,'FILIAIS PETZ'!A:Q,2,0)</f>
        <v>R3</v>
      </c>
      <c r="AH480" s="75">
        <v>2330</v>
      </c>
      <c r="AI480" s="16" t="s">
        <v>6403</v>
      </c>
      <c r="AJ480" s="43">
        <f>VLOOKUP(E480,'FILIAIS PETZ'!$A$2:$K$2000,11,0)</f>
        <v>18328118018660</v>
      </c>
      <c r="AK480" s="44">
        <f t="shared" si="36"/>
        <v>18328118018660</v>
      </c>
    </row>
    <row r="481" spans="1:37" s="15" customFormat="1" ht="15" customHeight="1" thickBot="1" x14ac:dyDescent="0.25">
      <c r="A481" s="9" t="str">
        <f t="shared" si="35"/>
        <v>PREVENTIVA</v>
      </c>
      <c r="B481" s="18">
        <f>VLOOKUP(C481,FORNECEDORES!D:E,2,0)</f>
        <v>4722</v>
      </c>
      <c r="C481" s="19" t="str">
        <f>VLOOKUP(D481,FORNECEDORES!A:D,4,0)</f>
        <v>08.100.057/0001-74</v>
      </c>
      <c r="D481" s="13" t="s">
        <v>6219</v>
      </c>
      <c r="E481" s="20" t="str">
        <f t="shared" si="34"/>
        <v>04 0073</v>
      </c>
      <c r="F481" s="28" t="s">
        <v>4953</v>
      </c>
      <c r="G481" s="21" t="str">
        <f>VLOOKUP(E481,'FILIAIS PETZ'!A:E,5,0)</f>
        <v>PETZ CAMPO GRANDE</v>
      </c>
      <c r="H481" s="20" t="str">
        <f>VLOOKUP(E481,'FILIAIS PETZ'!A:D,4,0)</f>
        <v>CGDE-MS</v>
      </c>
      <c r="I481" s="46">
        <v>45292</v>
      </c>
      <c r="J481" s="9" t="s">
        <v>4980</v>
      </c>
      <c r="K481" s="9" t="s">
        <v>5858</v>
      </c>
      <c r="L481" s="29" t="s">
        <v>6221</v>
      </c>
      <c r="M481" s="46">
        <v>45301</v>
      </c>
      <c r="N481" s="46">
        <v>45385</v>
      </c>
      <c r="O481" s="46">
        <v>45365</v>
      </c>
      <c r="P481" s="29" t="s">
        <v>4998</v>
      </c>
      <c r="Q481" s="9">
        <v>3</v>
      </c>
      <c r="R481" s="9">
        <v>1</v>
      </c>
      <c r="S481" s="9" t="s">
        <v>4983</v>
      </c>
      <c r="T481" s="9" t="s">
        <v>32</v>
      </c>
      <c r="U481" s="9">
        <v>11002</v>
      </c>
      <c r="V481" s="9">
        <v>11002</v>
      </c>
      <c r="W481" s="9"/>
      <c r="X481" s="10" t="s">
        <v>5016</v>
      </c>
      <c r="Y481" s="9" t="s">
        <v>4994</v>
      </c>
      <c r="Z481" s="9" t="s">
        <v>4994</v>
      </c>
      <c r="AA481" s="9" t="s">
        <v>5732</v>
      </c>
      <c r="AB481" s="10" t="s">
        <v>5040</v>
      </c>
      <c r="AC481" s="9" t="s">
        <v>4999</v>
      </c>
      <c r="AD481" s="29"/>
      <c r="AE481" s="20" t="str">
        <f>VLOOKUP(E481,'FILIAIS PETZ'!A:Q,17,0)</f>
        <v>CO-1</v>
      </c>
      <c r="AF481" s="20" t="str">
        <f>VLOOKUP(E481,'FILIAIS PETZ'!A:Q,3,0)</f>
        <v>FELICIO</v>
      </c>
      <c r="AG481" s="20" t="str">
        <f>VLOOKUP(E481,'FILIAIS PETZ'!A:Q,2,0)</f>
        <v>R3</v>
      </c>
      <c r="AH481" s="75">
        <v>2330</v>
      </c>
      <c r="AI481" s="16" t="s">
        <v>6220</v>
      </c>
      <c r="AJ481" s="43">
        <f>VLOOKUP(E481,'FILIAIS PETZ'!$A$2:$K$2000,11,0)</f>
        <v>18328118007383</v>
      </c>
      <c r="AK481" s="44">
        <f t="shared" si="36"/>
        <v>18328118007383</v>
      </c>
    </row>
    <row r="482" spans="1:37" s="15" customFormat="1" ht="15" customHeight="1" thickBot="1" x14ac:dyDescent="0.25">
      <c r="A482" s="9" t="str">
        <f t="shared" si="35"/>
        <v>PREVENTIVA</v>
      </c>
      <c r="B482" s="18">
        <f>VLOOKUP(C482,FORNECEDORES!D:E,2,0)</f>
        <v>255287</v>
      </c>
      <c r="C482" s="19" t="str">
        <f>VLOOKUP(D482,FORNECEDORES!A:D,4,0)</f>
        <v>27.093.558/0060-75</v>
      </c>
      <c r="D482" s="13" t="s">
        <v>7158</v>
      </c>
      <c r="E482" s="20" t="str">
        <f t="shared" si="34"/>
        <v>04 0165</v>
      </c>
      <c r="F482" s="28" t="s">
        <v>4935</v>
      </c>
      <c r="G482" s="21" t="str">
        <f>VLOOKUP(E482,'FILIAIS PETZ'!A:E,5,0)</f>
        <v>PETZ CARAPICUIBA</v>
      </c>
      <c r="H482" s="20" t="str">
        <f>VLOOKUP(E482,'FILIAIS PETZ'!A:D,4,0)</f>
        <v>CPIC-SP</v>
      </c>
      <c r="I482" s="46">
        <v>45292</v>
      </c>
      <c r="J482" s="9" t="s">
        <v>4980</v>
      </c>
      <c r="K482" s="9" t="s">
        <v>5858</v>
      </c>
      <c r="L482" s="29" t="s">
        <v>6419</v>
      </c>
      <c r="M482" s="46">
        <v>45345</v>
      </c>
      <c r="N482" s="46">
        <v>45392</v>
      </c>
      <c r="O482" s="46">
        <v>45374</v>
      </c>
      <c r="P482" s="29" t="s">
        <v>4998</v>
      </c>
      <c r="Q482" s="9">
        <v>3</v>
      </c>
      <c r="R482" s="9">
        <v>1</v>
      </c>
      <c r="S482" s="9" t="s">
        <v>4983</v>
      </c>
      <c r="T482" s="9" t="s">
        <v>32</v>
      </c>
      <c r="U482" s="9">
        <v>11002</v>
      </c>
      <c r="V482" s="9">
        <v>11002</v>
      </c>
      <c r="W482" s="9"/>
      <c r="X482" s="10" t="s">
        <v>5016</v>
      </c>
      <c r="Y482" s="10" t="s">
        <v>4980</v>
      </c>
      <c r="Z482" s="9" t="s">
        <v>4994</v>
      </c>
      <c r="AA482" s="9" t="s">
        <v>5732</v>
      </c>
      <c r="AB482" s="9" t="s">
        <v>5005</v>
      </c>
      <c r="AC482" s="9" t="s">
        <v>5006</v>
      </c>
      <c r="AD482" s="29"/>
      <c r="AE482" s="20" t="str">
        <f>VLOOKUP(E482,'FILIAIS PETZ'!A:Q,17,0)</f>
        <v>SP7</v>
      </c>
      <c r="AF482" s="20" t="str">
        <f>VLOOKUP(E482,'FILIAIS PETZ'!A:Q,3,0)</f>
        <v>FELICIO</v>
      </c>
      <c r="AG482" s="20" t="str">
        <f>VLOOKUP(E482,'FILIAIS PETZ'!A:Q,2,0)</f>
        <v>R3</v>
      </c>
      <c r="AH482" s="75">
        <v>2330</v>
      </c>
      <c r="AI482" s="16" t="s">
        <v>6403</v>
      </c>
      <c r="AJ482" s="43">
        <f>VLOOKUP(E482,'FILIAIS PETZ'!$A$2:$K$2000,11,0)</f>
        <v>18328118015726</v>
      </c>
      <c r="AK482" s="44">
        <f t="shared" si="36"/>
        <v>18328118015726</v>
      </c>
    </row>
    <row r="483" spans="1:37" s="15" customFormat="1" ht="15" customHeight="1" thickBot="1" x14ac:dyDescent="0.25">
      <c r="A483" s="9" t="str">
        <f t="shared" si="35"/>
        <v>PREVENTIVA</v>
      </c>
      <c r="B483" s="18">
        <f>VLOOKUP(C483,FORNECEDORES!D:E,2,0)</f>
        <v>4990</v>
      </c>
      <c r="C483" s="19" t="str">
        <f>VLOOKUP(D483,FORNECEDORES!A:D,4,0)</f>
        <v>27.093.558/0012-78</v>
      </c>
      <c r="D483" s="13" t="s">
        <v>7133</v>
      </c>
      <c r="E483" s="20" t="str">
        <f t="shared" si="34"/>
        <v>04 0130</v>
      </c>
      <c r="F483" s="28" t="s">
        <v>4975</v>
      </c>
      <c r="G483" s="21" t="str">
        <f>VLOOKUP(E483,'FILIAIS PETZ'!A:E,5,0)</f>
        <v>PETZ CARLOS LUZ</v>
      </c>
      <c r="H483" s="20" t="str">
        <f>VLOOKUP(E483,'FILIAIS PETZ'!A:D,4,0)</f>
        <v>CLUZ-MG</v>
      </c>
      <c r="I483" s="46">
        <v>45292</v>
      </c>
      <c r="J483" s="9" t="s">
        <v>4980</v>
      </c>
      <c r="K483" s="9" t="s">
        <v>5858</v>
      </c>
      <c r="L483" s="29" t="s">
        <v>6420</v>
      </c>
      <c r="M483" s="46">
        <v>45345</v>
      </c>
      <c r="N483" s="46">
        <v>45392</v>
      </c>
      <c r="O483" s="46">
        <v>45374</v>
      </c>
      <c r="P483" s="29" t="s">
        <v>4998</v>
      </c>
      <c r="Q483" s="9">
        <v>3</v>
      </c>
      <c r="R483" s="9">
        <v>1</v>
      </c>
      <c r="S483" s="9" t="s">
        <v>4983</v>
      </c>
      <c r="T483" s="9" t="s">
        <v>32</v>
      </c>
      <c r="U483" s="9">
        <v>11002</v>
      </c>
      <c r="V483" s="9">
        <v>11002</v>
      </c>
      <c r="W483" s="9"/>
      <c r="X483" s="10" t="s">
        <v>5016</v>
      </c>
      <c r="Y483" s="10" t="s">
        <v>4980</v>
      </c>
      <c r="Z483" s="9" t="s">
        <v>4994</v>
      </c>
      <c r="AA483" s="9" t="s">
        <v>5732</v>
      </c>
      <c r="AB483" s="9" t="s">
        <v>5005</v>
      </c>
      <c r="AC483" s="9" t="s">
        <v>5006</v>
      </c>
      <c r="AD483" s="29"/>
      <c r="AE483" s="20" t="str">
        <f>VLOOKUP(E483,'FILIAIS PETZ'!A:Q,17,0)</f>
        <v>MG-1</v>
      </c>
      <c r="AF483" s="20" t="str">
        <f>VLOOKUP(E483,'FILIAIS PETZ'!A:Q,3,0)</f>
        <v>FELICIO</v>
      </c>
      <c r="AG483" s="20" t="str">
        <f>VLOOKUP(E483,'FILIAIS PETZ'!A:Q,2,0)</f>
        <v>R3</v>
      </c>
      <c r="AH483" s="75">
        <v>2330</v>
      </c>
      <c r="AI483" s="16" t="s">
        <v>6403</v>
      </c>
      <c r="AJ483" s="43">
        <f>VLOOKUP(E483,'FILIAIS PETZ'!$A$2:$K$2000,11,0)</f>
        <v>18328118012204</v>
      </c>
      <c r="AK483" s="44">
        <f t="shared" si="36"/>
        <v>18328118012204</v>
      </c>
    </row>
    <row r="484" spans="1:37" s="15" customFormat="1" ht="15" customHeight="1" thickBot="1" x14ac:dyDescent="0.25">
      <c r="A484" s="9" t="str">
        <f t="shared" si="35"/>
        <v>PREVENTIVA</v>
      </c>
      <c r="B484" s="18">
        <f>VLOOKUP(C484,FORNECEDORES!D:E,2,0)</f>
        <v>4722</v>
      </c>
      <c r="C484" s="19" t="str">
        <f>VLOOKUP(D484,FORNECEDORES!A:D,4,0)</f>
        <v>08.100.057/0001-74</v>
      </c>
      <c r="D484" s="13" t="s">
        <v>6219</v>
      </c>
      <c r="E484" s="20" t="str">
        <f t="shared" si="34"/>
        <v>04 0211</v>
      </c>
      <c r="F484" s="28" t="s">
        <v>4974</v>
      </c>
      <c r="G484" s="21" t="str">
        <f>VLOOKUP(E484,'FILIAIS PETZ'!A:E,5,0)</f>
        <v>PETZ CASTELO BH</v>
      </c>
      <c r="H484" s="20" t="str">
        <f>VLOOKUP(E484,'FILIAIS PETZ'!A:D,4,0)</f>
        <v>CTLO-MG</v>
      </c>
      <c r="I484" s="46">
        <v>45292</v>
      </c>
      <c r="J484" s="9" t="s">
        <v>4980</v>
      </c>
      <c r="K484" s="9" t="s">
        <v>5858</v>
      </c>
      <c r="L484" s="29" t="s">
        <v>6222</v>
      </c>
      <c r="M484" s="46">
        <v>45301</v>
      </c>
      <c r="N484" s="46">
        <v>45385</v>
      </c>
      <c r="O484" s="46">
        <v>45365</v>
      </c>
      <c r="P484" s="29" t="s">
        <v>4998</v>
      </c>
      <c r="Q484" s="9">
        <v>3</v>
      </c>
      <c r="R484" s="9">
        <v>1</v>
      </c>
      <c r="S484" s="9" t="s">
        <v>4983</v>
      </c>
      <c r="T484" s="9" t="s">
        <v>32</v>
      </c>
      <c r="U484" s="9">
        <v>11002</v>
      </c>
      <c r="V484" s="9">
        <v>11002</v>
      </c>
      <c r="W484" s="9"/>
      <c r="X484" s="10" t="s">
        <v>5016</v>
      </c>
      <c r="Y484" s="9" t="s">
        <v>4994</v>
      </c>
      <c r="Z484" s="9" t="s">
        <v>4994</v>
      </c>
      <c r="AA484" s="9" t="s">
        <v>5732</v>
      </c>
      <c r="AB484" s="10" t="s">
        <v>5040</v>
      </c>
      <c r="AC484" s="9" t="s">
        <v>4999</v>
      </c>
      <c r="AD484" s="29"/>
      <c r="AE484" s="20" t="str">
        <f>VLOOKUP(E484,'FILIAIS PETZ'!A:Q,17,0)</f>
        <v>MG-1</v>
      </c>
      <c r="AF484" s="20" t="str">
        <f>VLOOKUP(E484,'FILIAIS PETZ'!A:Q,3,0)</f>
        <v>FELICIO</v>
      </c>
      <c r="AG484" s="20" t="str">
        <f>VLOOKUP(E484,'FILIAIS PETZ'!A:Q,2,0)</f>
        <v>R3</v>
      </c>
      <c r="AH484" s="75">
        <v>2330</v>
      </c>
      <c r="AI484" s="16" t="s">
        <v>6220</v>
      </c>
      <c r="AJ484" s="43">
        <f>VLOOKUP(E484,'FILIAIS PETZ'!$A$2:$K$2000,11,0)</f>
        <v>18328118019985</v>
      </c>
      <c r="AK484" s="44">
        <f t="shared" si="36"/>
        <v>18328118019985</v>
      </c>
    </row>
    <row r="485" spans="1:37" s="15" customFormat="1" ht="15" customHeight="1" thickBot="1" x14ac:dyDescent="0.25">
      <c r="A485" s="9" t="str">
        <f t="shared" si="35"/>
        <v>PREVENTIVA</v>
      </c>
      <c r="B485" s="18">
        <f>VLOOKUP(C485,FORNECEDORES!D:E,2,0)</f>
        <v>132859</v>
      </c>
      <c r="C485" s="19" t="str">
        <f>VLOOKUP(D485,FORNECEDORES!A:D,4,0)</f>
        <v>27.093.558/0006-20</v>
      </c>
      <c r="D485" s="13" t="s">
        <v>7131</v>
      </c>
      <c r="E485" s="20" t="str">
        <f t="shared" si="34"/>
        <v>04 0161</v>
      </c>
      <c r="F485" s="28" t="s">
        <v>4959</v>
      </c>
      <c r="G485" s="21" t="str">
        <f>VLOOKUP(E485,'FILIAIS PETZ'!A:E,5,0)</f>
        <v>PETZ CEILANDIA</v>
      </c>
      <c r="H485" s="20" t="str">
        <f>VLOOKUP(E485,'FILIAIS PETZ'!A:D,4,0)</f>
        <v>CDIA-DF</v>
      </c>
      <c r="I485" s="46">
        <v>45292</v>
      </c>
      <c r="J485" s="9" t="s">
        <v>4980</v>
      </c>
      <c r="K485" s="9" t="s">
        <v>5858</v>
      </c>
      <c r="L485" s="29" t="s">
        <v>6402</v>
      </c>
      <c r="M485" s="46">
        <v>45345</v>
      </c>
      <c r="N485" s="46">
        <v>45392</v>
      </c>
      <c r="O485" s="46">
        <v>45374</v>
      </c>
      <c r="P485" s="29" t="s">
        <v>4998</v>
      </c>
      <c r="Q485" s="9">
        <v>3</v>
      </c>
      <c r="R485" s="9">
        <v>1</v>
      </c>
      <c r="S485" s="9" t="s">
        <v>4983</v>
      </c>
      <c r="T485" s="9" t="s">
        <v>32</v>
      </c>
      <c r="U485" s="9">
        <v>11002</v>
      </c>
      <c r="V485" s="9">
        <v>11002</v>
      </c>
      <c r="W485" s="9"/>
      <c r="X485" s="10" t="s">
        <v>5016</v>
      </c>
      <c r="Y485" s="10" t="s">
        <v>4980</v>
      </c>
      <c r="Z485" s="9" t="s">
        <v>4994</v>
      </c>
      <c r="AA485" s="9" t="s">
        <v>5732</v>
      </c>
      <c r="AB485" s="9" t="s">
        <v>5005</v>
      </c>
      <c r="AC485" s="9" t="s">
        <v>5006</v>
      </c>
      <c r="AD485" s="29"/>
      <c r="AE485" s="20" t="str">
        <f>VLOOKUP(E485,'FILIAIS PETZ'!A:Q,17,0)</f>
        <v>CO-1</v>
      </c>
      <c r="AF485" s="20" t="str">
        <f>VLOOKUP(E485,'FILIAIS PETZ'!A:Q,3,0)</f>
        <v>FELICIO</v>
      </c>
      <c r="AG485" s="20" t="str">
        <f>VLOOKUP(E485,'FILIAIS PETZ'!A:Q,2,0)</f>
        <v>R3</v>
      </c>
      <c r="AH485" s="75">
        <v>2330</v>
      </c>
      <c r="AI485" s="16" t="s">
        <v>6403</v>
      </c>
      <c r="AJ485" s="43">
        <f>VLOOKUP(E485,'FILIAIS PETZ'!$A$2:$K$2000,11,0)</f>
        <v>18328118015211</v>
      </c>
      <c r="AK485" s="44">
        <f t="shared" si="36"/>
        <v>18328118015211</v>
      </c>
    </row>
    <row r="486" spans="1:37" s="15" customFormat="1" ht="15" customHeight="1" thickBot="1" x14ac:dyDescent="0.25">
      <c r="A486" s="9" t="str">
        <f t="shared" ref="A486:A498" si="37">J486</f>
        <v>PREVENTIVA</v>
      </c>
      <c r="B486" s="18">
        <f>VLOOKUP(C486,FORNECEDORES!D:E,2,0)</f>
        <v>4990</v>
      </c>
      <c r="C486" s="19" t="str">
        <f>VLOOKUP(D486,FORNECEDORES!A:D,4,0)</f>
        <v>27.093.558/0012-78</v>
      </c>
      <c r="D486" s="13" t="s">
        <v>7133</v>
      </c>
      <c r="E486" s="20" t="str">
        <f t="shared" si="34"/>
        <v>04 0038</v>
      </c>
      <c r="F486" s="28" t="s">
        <v>4979</v>
      </c>
      <c r="G486" s="21" t="str">
        <f>VLOOKUP(E486,'FILIAIS PETZ'!A:E,5,0)</f>
        <v>PETZ CENTER MINAS</v>
      </c>
      <c r="H486" s="20" t="str">
        <f>VLOOKUP(E486,'FILIAIS PETZ'!A:D,4,0)</f>
        <v>CTMN-MG</v>
      </c>
      <c r="I486" s="46">
        <v>45292</v>
      </c>
      <c r="J486" s="9" t="s">
        <v>4980</v>
      </c>
      <c r="K486" s="9" t="s">
        <v>5858</v>
      </c>
      <c r="L486" s="29" t="s">
        <v>6421</v>
      </c>
      <c r="M486" s="46">
        <v>45345</v>
      </c>
      <c r="N486" s="46">
        <v>45392</v>
      </c>
      <c r="O486" s="46">
        <v>45374</v>
      </c>
      <c r="P486" s="29" t="s">
        <v>4998</v>
      </c>
      <c r="Q486" s="9">
        <v>3</v>
      </c>
      <c r="R486" s="9">
        <v>1</v>
      </c>
      <c r="S486" s="9" t="s">
        <v>4983</v>
      </c>
      <c r="T486" s="9" t="s">
        <v>32</v>
      </c>
      <c r="U486" s="9">
        <v>11002</v>
      </c>
      <c r="V486" s="9">
        <v>11002</v>
      </c>
      <c r="W486" s="9"/>
      <c r="X486" s="10" t="s">
        <v>5016</v>
      </c>
      <c r="Y486" s="10" t="s">
        <v>4980</v>
      </c>
      <c r="Z486" s="9" t="s">
        <v>4994</v>
      </c>
      <c r="AA486" s="9" t="s">
        <v>5732</v>
      </c>
      <c r="AB486" s="9" t="s">
        <v>5005</v>
      </c>
      <c r="AC486" s="9" t="s">
        <v>5006</v>
      </c>
      <c r="AD486" s="29"/>
      <c r="AE486" s="20" t="str">
        <f>VLOOKUP(E486,'FILIAIS PETZ'!A:Q,17,0)</f>
        <v>MG-2</v>
      </c>
      <c r="AF486" s="20" t="str">
        <f>VLOOKUP(E486,'FILIAIS PETZ'!A:Q,3,0)</f>
        <v>FELICIO</v>
      </c>
      <c r="AG486" s="20" t="str">
        <f>VLOOKUP(E486,'FILIAIS PETZ'!A:Q,2,0)</f>
        <v>R3</v>
      </c>
      <c r="AH486" s="75">
        <v>2330</v>
      </c>
      <c r="AI486" s="16" t="s">
        <v>6403</v>
      </c>
      <c r="AJ486" s="43">
        <f>VLOOKUP(E486,'FILIAIS PETZ'!$A$2:$K$2000,11,0)</f>
        <v>18328118003710</v>
      </c>
      <c r="AK486" s="44">
        <f t="shared" ref="AK486:AK517" si="38">AJ486</f>
        <v>18328118003710</v>
      </c>
    </row>
    <row r="487" spans="1:37" s="15" customFormat="1" ht="15" customHeight="1" thickBot="1" x14ac:dyDescent="0.25">
      <c r="A487" s="9" t="str">
        <f t="shared" si="37"/>
        <v>PREVENTIVA</v>
      </c>
      <c r="B487" s="18">
        <f>VLOOKUP(C487,FORNECEDORES!D:E,2,0)</f>
        <v>4990</v>
      </c>
      <c r="C487" s="19" t="str">
        <f>VLOOKUP(D487,FORNECEDORES!A:D,4,0)</f>
        <v>27.093.558/0012-78</v>
      </c>
      <c r="D487" s="13" t="s">
        <v>7133</v>
      </c>
      <c r="E487" s="20" t="str">
        <f t="shared" si="34"/>
        <v>04 0107</v>
      </c>
      <c r="F487" s="28" t="s">
        <v>4930</v>
      </c>
      <c r="G487" s="21" t="str">
        <f>VLOOKUP(E487,'FILIAIS PETZ'!A:E,5,0)</f>
        <v>PETZ CONTAGEM</v>
      </c>
      <c r="H487" s="20" t="str">
        <f>VLOOKUP(E487,'FILIAIS PETZ'!A:D,4,0)</f>
        <v>CNTG-MG</v>
      </c>
      <c r="I487" s="46">
        <v>45292</v>
      </c>
      <c r="J487" s="9" t="s">
        <v>4980</v>
      </c>
      <c r="K487" s="9" t="s">
        <v>5858</v>
      </c>
      <c r="L487" s="29" t="s">
        <v>6404</v>
      </c>
      <c r="M487" s="46">
        <v>45345</v>
      </c>
      <c r="N487" s="46">
        <v>45392</v>
      </c>
      <c r="O487" s="46">
        <v>45374</v>
      </c>
      <c r="P487" s="29" t="s">
        <v>4998</v>
      </c>
      <c r="Q487" s="9">
        <v>3</v>
      </c>
      <c r="R487" s="9">
        <v>1</v>
      </c>
      <c r="S487" s="9" t="s">
        <v>4983</v>
      </c>
      <c r="T487" s="9" t="s">
        <v>32</v>
      </c>
      <c r="U487" s="9">
        <v>11002</v>
      </c>
      <c r="V487" s="9">
        <v>11002</v>
      </c>
      <c r="W487" s="9"/>
      <c r="X487" s="10" t="s">
        <v>5016</v>
      </c>
      <c r="Y487" s="10" t="s">
        <v>4980</v>
      </c>
      <c r="Z487" s="9" t="s">
        <v>4994</v>
      </c>
      <c r="AA487" s="9" t="s">
        <v>5732</v>
      </c>
      <c r="AB487" s="9" t="s">
        <v>5005</v>
      </c>
      <c r="AC487" s="9" t="s">
        <v>5006</v>
      </c>
      <c r="AD487" s="29"/>
      <c r="AE487" s="20" t="str">
        <f>VLOOKUP(E487,'FILIAIS PETZ'!A:Q,17,0)</f>
        <v>MG-2</v>
      </c>
      <c r="AF487" s="20" t="str">
        <f>VLOOKUP(E487,'FILIAIS PETZ'!A:Q,3,0)</f>
        <v>FELICIO</v>
      </c>
      <c r="AG487" s="20" t="str">
        <f>VLOOKUP(E487,'FILIAIS PETZ'!A:Q,2,0)</f>
        <v>R3</v>
      </c>
      <c r="AH487" s="75">
        <v>2330</v>
      </c>
      <c r="AI487" s="16" t="s">
        <v>6403</v>
      </c>
      <c r="AJ487" s="43">
        <f>VLOOKUP(E487,'FILIAIS PETZ'!$A$2:$K$2000,11,0)</f>
        <v>18328118010414</v>
      </c>
      <c r="AK487" s="44">
        <f t="shared" si="38"/>
        <v>18328118010414</v>
      </c>
    </row>
    <row r="488" spans="1:37" s="15" customFormat="1" ht="15" customHeight="1" thickBot="1" x14ac:dyDescent="0.25">
      <c r="A488" s="9" t="str">
        <f t="shared" si="37"/>
        <v>PREVENTIVA</v>
      </c>
      <c r="B488" s="18">
        <f>VLOOKUP(C488,FORNECEDORES!D:E,2,0)</f>
        <v>4990</v>
      </c>
      <c r="C488" s="19" t="str">
        <f>VLOOKUP(D488,FORNECEDORES!A:D,4,0)</f>
        <v>27.093.558/0012-78</v>
      </c>
      <c r="D488" s="13" t="s">
        <v>7133</v>
      </c>
      <c r="E488" s="20" t="str">
        <f t="shared" si="34"/>
        <v>04 0162</v>
      </c>
      <c r="F488" s="28" t="s">
        <v>5179</v>
      </c>
      <c r="G488" s="21" t="str">
        <f>VLOOKUP(E488,'FILIAIS PETZ'!A:E,5,0)</f>
        <v>PETZ CONTAGEM JOÃO CESAR</v>
      </c>
      <c r="H488" s="20" t="str">
        <f>VLOOKUP(E488,'FILIAIS PETZ'!A:D,4,0)</f>
        <v>CTJC-MG</v>
      </c>
      <c r="I488" s="46">
        <v>45292</v>
      </c>
      <c r="J488" s="9" t="s">
        <v>4980</v>
      </c>
      <c r="K488" s="9" t="s">
        <v>5858</v>
      </c>
      <c r="L488" s="29" t="s">
        <v>6422</v>
      </c>
      <c r="M488" s="46">
        <v>45345</v>
      </c>
      <c r="N488" s="46">
        <v>45392</v>
      </c>
      <c r="O488" s="46">
        <v>45374</v>
      </c>
      <c r="P488" s="29" t="s">
        <v>4998</v>
      </c>
      <c r="Q488" s="9">
        <v>3</v>
      </c>
      <c r="R488" s="9">
        <v>1</v>
      </c>
      <c r="S488" s="9" t="s">
        <v>4983</v>
      </c>
      <c r="T488" s="9" t="s">
        <v>32</v>
      </c>
      <c r="U488" s="9">
        <v>11002</v>
      </c>
      <c r="V488" s="9">
        <v>11002</v>
      </c>
      <c r="W488" s="9"/>
      <c r="X488" s="10" t="s">
        <v>5016</v>
      </c>
      <c r="Y488" s="10" t="s">
        <v>4980</v>
      </c>
      <c r="Z488" s="9" t="s">
        <v>4994</v>
      </c>
      <c r="AA488" s="9" t="s">
        <v>5732</v>
      </c>
      <c r="AB488" s="9" t="s">
        <v>5005</v>
      </c>
      <c r="AC488" s="9" t="s">
        <v>5006</v>
      </c>
      <c r="AD488" s="29"/>
      <c r="AE488" s="20" t="str">
        <f>VLOOKUP(E488,'FILIAIS PETZ'!A:Q,17,0)</f>
        <v>MG-2</v>
      </c>
      <c r="AF488" s="20" t="str">
        <f>VLOOKUP(E488,'FILIAIS PETZ'!A:Q,3,0)</f>
        <v>FELICIO</v>
      </c>
      <c r="AG488" s="20" t="str">
        <f>VLOOKUP(E488,'FILIAIS PETZ'!A:Q,2,0)</f>
        <v>R3</v>
      </c>
      <c r="AH488" s="75">
        <v>2330</v>
      </c>
      <c r="AI488" s="16" t="s">
        <v>6403</v>
      </c>
      <c r="AJ488" s="43">
        <f>VLOOKUP(E488,'FILIAIS PETZ'!$A$2:$K$2000,11,0)</f>
        <v>18328118017265</v>
      </c>
      <c r="AK488" s="44">
        <f t="shared" si="38"/>
        <v>18328118017265</v>
      </c>
    </row>
    <row r="489" spans="1:37" s="15" customFormat="1" ht="15" customHeight="1" thickBot="1" x14ac:dyDescent="0.25">
      <c r="A489" s="9" t="str">
        <f t="shared" si="37"/>
        <v>PREVENTIVA</v>
      </c>
      <c r="B489" s="18">
        <f>VLOOKUP(C489,FORNECEDORES!D:E,2,0)</f>
        <v>7827</v>
      </c>
      <c r="C489" s="19" t="str">
        <f>VLOOKUP(D489,FORNECEDORES!A:D,4,0)</f>
        <v>27.093.558/0013-59</v>
      </c>
      <c r="D489" s="13" t="s">
        <v>7134</v>
      </c>
      <c r="E489" s="20" t="str">
        <f t="shared" si="34"/>
        <v>04 0106</v>
      </c>
      <c r="F489" s="28" t="s">
        <v>4952</v>
      </c>
      <c r="G489" s="21" t="str">
        <f>VLOOKUP(E489,'FILIAIS PETZ'!A:E,5,0)</f>
        <v>PETZ COTIA</v>
      </c>
      <c r="H489" s="20" t="str">
        <f>VLOOKUP(E489,'FILIAIS PETZ'!A:D,4,0)</f>
        <v>CTIA-SP</v>
      </c>
      <c r="I489" s="46">
        <v>45292</v>
      </c>
      <c r="J489" s="9" t="s">
        <v>4980</v>
      </c>
      <c r="K489" s="9" t="s">
        <v>5858</v>
      </c>
      <c r="L489" s="29" t="s">
        <v>6406</v>
      </c>
      <c r="M489" s="46">
        <v>45345</v>
      </c>
      <c r="N489" s="46">
        <v>45392</v>
      </c>
      <c r="O489" s="46">
        <v>45374</v>
      </c>
      <c r="P489" s="29" t="s">
        <v>4998</v>
      </c>
      <c r="Q489" s="9">
        <v>3</v>
      </c>
      <c r="R489" s="9">
        <v>1</v>
      </c>
      <c r="S489" s="9" t="s">
        <v>4983</v>
      </c>
      <c r="T489" s="9" t="s">
        <v>32</v>
      </c>
      <c r="U489" s="9">
        <v>11002</v>
      </c>
      <c r="V489" s="9">
        <v>11002</v>
      </c>
      <c r="W489" s="9"/>
      <c r="X489" s="10" t="s">
        <v>5016</v>
      </c>
      <c r="Y489" s="10" t="s">
        <v>4980</v>
      </c>
      <c r="Z489" s="9" t="s">
        <v>4994</v>
      </c>
      <c r="AA489" s="9" t="s">
        <v>5732</v>
      </c>
      <c r="AB489" s="9" t="s">
        <v>5005</v>
      </c>
      <c r="AC489" s="9" t="s">
        <v>5006</v>
      </c>
      <c r="AD489" s="29"/>
      <c r="AE489" s="20" t="str">
        <f>VLOOKUP(E489,'FILIAIS PETZ'!A:Q,17,0)</f>
        <v>SP7</v>
      </c>
      <c r="AF489" s="20" t="str">
        <f>VLOOKUP(E489,'FILIAIS PETZ'!A:Q,3,0)</f>
        <v>FELICIO</v>
      </c>
      <c r="AG489" s="20" t="str">
        <f>VLOOKUP(E489,'FILIAIS PETZ'!A:Q,2,0)</f>
        <v>R3</v>
      </c>
      <c r="AH489" s="75">
        <v>2330</v>
      </c>
      <c r="AI489" s="16" t="s">
        <v>6403</v>
      </c>
      <c r="AJ489" s="43">
        <f>VLOOKUP(E489,'FILIAIS PETZ'!$A$2:$K$2000,11,0)</f>
        <v>18328118009327</v>
      </c>
      <c r="AK489" s="44">
        <f t="shared" si="38"/>
        <v>18328118009327</v>
      </c>
    </row>
    <row r="490" spans="1:37" s="15" customFormat="1" ht="15" customHeight="1" thickBot="1" x14ac:dyDescent="0.25">
      <c r="A490" s="9" t="str">
        <f t="shared" si="37"/>
        <v>PREVENTIVA</v>
      </c>
      <c r="B490" s="18">
        <f>VLOOKUP(C490,FORNECEDORES!D:E,2,0)</f>
        <v>4722</v>
      </c>
      <c r="C490" s="19" t="str">
        <f>VLOOKUP(D490,FORNECEDORES!A:D,4,0)</f>
        <v>08.100.057/0001-74</v>
      </c>
      <c r="D490" s="13" t="s">
        <v>6219</v>
      </c>
      <c r="E490" s="20" t="str">
        <f t="shared" si="34"/>
        <v>04 0146</v>
      </c>
      <c r="F490" s="28" t="s">
        <v>4947</v>
      </c>
      <c r="G490" s="21" t="str">
        <f>VLOOKUP(E490,'FILIAIS PETZ'!A:E,5,0)</f>
        <v>PETZ DJALMA BATISTA</v>
      </c>
      <c r="H490" s="20" t="str">
        <f>VLOOKUP(E490,'FILIAIS PETZ'!A:D,4,0)</f>
        <v>DJBA-AM</v>
      </c>
      <c r="I490" s="46">
        <v>45292</v>
      </c>
      <c r="J490" s="9" t="s">
        <v>4980</v>
      </c>
      <c r="K490" s="9" t="s">
        <v>5858</v>
      </c>
      <c r="L490" s="29" t="s">
        <v>12525</v>
      </c>
      <c r="M490" s="46">
        <v>45301</v>
      </c>
      <c r="N490" s="46">
        <v>45560</v>
      </c>
      <c r="O490" s="46">
        <v>45544</v>
      </c>
      <c r="P490" s="29" t="s">
        <v>4998</v>
      </c>
      <c r="Q490" s="9">
        <v>3</v>
      </c>
      <c r="R490" s="9">
        <v>1</v>
      </c>
      <c r="S490" s="9" t="s">
        <v>4983</v>
      </c>
      <c r="T490" s="9" t="s">
        <v>32</v>
      </c>
      <c r="U490" s="9">
        <v>11002</v>
      </c>
      <c r="V490" s="9">
        <v>11002</v>
      </c>
      <c r="W490" s="9"/>
      <c r="X490" s="10" t="s">
        <v>5016</v>
      </c>
      <c r="Y490" s="9" t="s">
        <v>4994</v>
      </c>
      <c r="Z490" s="9" t="s">
        <v>4994</v>
      </c>
      <c r="AA490" s="9" t="s">
        <v>5732</v>
      </c>
      <c r="AB490" s="10" t="s">
        <v>5040</v>
      </c>
      <c r="AC490" s="9" t="s">
        <v>4999</v>
      </c>
      <c r="AD490" s="29"/>
      <c r="AE490" s="20" t="str">
        <f>VLOOKUP(E490,'FILIAIS PETZ'!A:Q,17,0)</f>
        <v>CO-3</v>
      </c>
      <c r="AF490" s="20" t="str">
        <f>VLOOKUP(E490,'FILIAIS PETZ'!A:Q,3,0)</f>
        <v>FELICIO</v>
      </c>
      <c r="AG490" s="20" t="str">
        <f>VLOOKUP(E490,'FILIAIS PETZ'!A:Q,2,0)</f>
        <v>R3</v>
      </c>
      <c r="AH490" s="75">
        <v>5570</v>
      </c>
      <c r="AI490" s="16" t="s">
        <v>6403</v>
      </c>
      <c r="AJ490" s="43">
        <f>VLOOKUP(E490,'FILIAIS PETZ'!$A$2:$K$2000,11,0)</f>
        <v>18328118013782</v>
      </c>
      <c r="AK490" s="44">
        <f t="shared" si="38"/>
        <v>18328118013782</v>
      </c>
    </row>
    <row r="491" spans="1:37" s="15" customFormat="1" ht="15" customHeight="1" thickBot="1" x14ac:dyDescent="0.25">
      <c r="A491" s="9" t="str">
        <f t="shared" si="37"/>
        <v>PREVENTIVA</v>
      </c>
      <c r="B491" s="18">
        <f>VLOOKUP(C491,FORNECEDORES!D:E,2,0)</f>
        <v>4722</v>
      </c>
      <c r="C491" s="19" t="str">
        <f>VLOOKUP(D491,FORNECEDORES!A:D,4,0)</f>
        <v>08.100.057/0001-74</v>
      </c>
      <c r="D491" s="13" t="s">
        <v>6219</v>
      </c>
      <c r="E491" s="20" t="str">
        <f t="shared" si="34"/>
        <v>04 0144</v>
      </c>
      <c r="F491" s="28" t="s">
        <v>4938</v>
      </c>
      <c r="G491" s="21" t="str">
        <f>VLOOKUP(E491,'FILIAIS PETZ'!A:E,5,0)</f>
        <v>PETZ FERNANDO CORREA</v>
      </c>
      <c r="H491" s="20" t="str">
        <f>VLOOKUP(E491,'FILIAIS PETZ'!A:D,4,0)</f>
        <v>FCOR-MT</v>
      </c>
      <c r="I491" s="46">
        <v>45292</v>
      </c>
      <c r="J491" s="9" t="s">
        <v>4980</v>
      </c>
      <c r="K491" s="9" t="s">
        <v>5858</v>
      </c>
      <c r="L491" s="29" t="s">
        <v>6013</v>
      </c>
      <c r="M491" s="46">
        <v>45301</v>
      </c>
      <c r="N491" s="46">
        <v>45385</v>
      </c>
      <c r="O491" s="46">
        <v>45365</v>
      </c>
      <c r="P491" s="29" t="s">
        <v>4998</v>
      </c>
      <c r="Q491" s="9">
        <v>3</v>
      </c>
      <c r="R491" s="9">
        <v>1</v>
      </c>
      <c r="S491" s="9" t="s">
        <v>4983</v>
      </c>
      <c r="T491" s="9" t="s">
        <v>32</v>
      </c>
      <c r="U491" s="9">
        <v>11002</v>
      </c>
      <c r="V491" s="9">
        <v>11002</v>
      </c>
      <c r="W491" s="9"/>
      <c r="X491" s="10" t="s">
        <v>5016</v>
      </c>
      <c r="Y491" s="9" t="s">
        <v>4994</v>
      </c>
      <c r="Z491" s="9" t="s">
        <v>4994</v>
      </c>
      <c r="AA491" s="9" t="s">
        <v>5732</v>
      </c>
      <c r="AB491" s="10" t="s">
        <v>5040</v>
      </c>
      <c r="AC491" s="9" t="s">
        <v>4999</v>
      </c>
      <c r="AD491" s="29"/>
      <c r="AE491" s="20" t="str">
        <f>VLOOKUP(E491,'FILIAIS PETZ'!A:Q,17,0)</f>
        <v>CO-3</v>
      </c>
      <c r="AF491" s="20" t="str">
        <f>VLOOKUP(E491,'FILIAIS PETZ'!A:Q,3,0)</f>
        <v>FELICIO</v>
      </c>
      <c r="AG491" s="20" t="str">
        <f>VLOOKUP(E491,'FILIAIS PETZ'!A:Q,2,0)</f>
        <v>R3</v>
      </c>
      <c r="AH491" s="75">
        <v>2330</v>
      </c>
      <c r="AI491" s="16" t="s">
        <v>6220</v>
      </c>
      <c r="AJ491" s="43">
        <f>VLOOKUP(E491,'FILIAIS PETZ'!$A$2:$K$2000,11,0)</f>
        <v>18328118014169</v>
      </c>
      <c r="AK491" s="44">
        <f t="shared" si="38"/>
        <v>18328118014169</v>
      </c>
    </row>
    <row r="492" spans="1:37" s="15" customFormat="1" ht="15" customHeight="1" thickBot="1" x14ac:dyDescent="0.25">
      <c r="A492" s="9" t="str">
        <f t="shared" si="37"/>
        <v>PREVENTIVA</v>
      </c>
      <c r="B492" s="18">
        <f>VLOOKUP(C492,FORNECEDORES!D:E,2,0)</f>
        <v>132859</v>
      </c>
      <c r="C492" s="19" t="str">
        <f>VLOOKUP(D492,FORNECEDORES!A:D,4,0)</f>
        <v>27.093.558/0006-20</v>
      </c>
      <c r="D492" s="13" t="s">
        <v>7131</v>
      </c>
      <c r="E492" s="20" t="str">
        <f t="shared" ref="E492:E555" si="39">CONCATENATE("04 ",F492)</f>
        <v>04 0168</v>
      </c>
      <c r="F492" s="28" t="s">
        <v>4961</v>
      </c>
      <c r="G492" s="21" t="str">
        <f>VLOOKUP(E492,'FILIAIS PETZ'!A:E,5,0)</f>
        <v>PETZ GAMA LESTE</v>
      </c>
      <c r="H492" s="20" t="str">
        <f>VLOOKUP(E492,'FILIAIS PETZ'!A:D,4,0)</f>
        <v>GAMA-DF</v>
      </c>
      <c r="I492" s="46">
        <v>45292</v>
      </c>
      <c r="J492" s="9" t="s">
        <v>4980</v>
      </c>
      <c r="K492" s="9" t="s">
        <v>5858</v>
      </c>
      <c r="L492" s="29" t="s">
        <v>6423</v>
      </c>
      <c r="M492" s="46">
        <v>45345</v>
      </c>
      <c r="N492" s="46">
        <v>45392</v>
      </c>
      <c r="O492" s="46">
        <v>45374</v>
      </c>
      <c r="P492" s="29" t="s">
        <v>4998</v>
      </c>
      <c r="Q492" s="9">
        <v>3</v>
      </c>
      <c r="R492" s="9">
        <v>1</v>
      </c>
      <c r="S492" s="9" t="s">
        <v>4983</v>
      </c>
      <c r="T492" s="9" t="s">
        <v>32</v>
      </c>
      <c r="U492" s="9">
        <v>11002</v>
      </c>
      <c r="V492" s="9">
        <v>11002</v>
      </c>
      <c r="W492" s="9"/>
      <c r="X492" s="10" t="s">
        <v>5016</v>
      </c>
      <c r="Y492" s="10" t="s">
        <v>4980</v>
      </c>
      <c r="Z492" s="9" t="s">
        <v>4994</v>
      </c>
      <c r="AA492" s="9" t="s">
        <v>5732</v>
      </c>
      <c r="AB492" s="9" t="s">
        <v>5005</v>
      </c>
      <c r="AC492" s="9" t="s">
        <v>5006</v>
      </c>
      <c r="AD492" s="29"/>
      <c r="AE492" s="20" t="str">
        <f>VLOOKUP(E492,'FILIAIS PETZ'!A:Q,17,0)</f>
        <v>CO-1</v>
      </c>
      <c r="AF492" s="20" t="str">
        <f>VLOOKUP(E492,'FILIAIS PETZ'!A:Q,3,0)</f>
        <v>FELICIO</v>
      </c>
      <c r="AG492" s="20" t="str">
        <f>VLOOKUP(E492,'FILIAIS PETZ'!A:Q,2,0)</f>
        <v>R3</v>
      </c>
      <c r="AH492" s="75">
        <v>2330</v>
      </c>
      <c r="AI492" s="16" t="s">
        <v>6403</v>
      </c>
      <c r="AJ492" s="43">
        <f>VLOOKUP(E492,'FILIAIS PETZ'!$A$2:$K$2000,11,0)</f>
        <v>18328118016021</v>
      </c>
      <c r="AK492" s="44">
        <f t="shared" si="38"/>
        <v>18328118016021</v>
      </c>
    </row>
    <row r="493" spans="1:37" s="15" customFormat="1" ht="15" customHeight="1" thickBot="1" x14ac:dyDescent="0.25">
      <c r="A493" s="9" t="str">
        <f t="shared" si="37"/>
        <v>PREVENTIVA</v>
      </c>
      <c r="B493" s="18">
        <f>VLOOKUP(C493,FORNECEDORES!D:E,2,0)</f>
        <v>132859</v>
      </c>
      <c r="C493" s="19" t="str">
        <f>VLOOKUP(D493,FORNECEDORES!A:D,4,0)</f>
        <v>27.093.558/0006-20</v>
      </c>
      <c r="D493" s="13" t="s">
        <v>7131</v>
      </c>
      <c r="E493" s="20" t="str">
        <f t="shared" si="39"/>
        <v>04 0207</v>
      </c>
      <c r="F493" s="28" t="s">
        <v>4962</v>
      </c>
      <c r="G493" s="21" t="str">
        <f>VLOOKUP(E493,'FILIAIS PETZ'!A:E,5,0)</f>
        <v>PETZ GILBERTO SALOMÃO</v>
      </c>
      <c r="H493" s="20" t="str">
        <f>VLOOKUP(E493,'FILIAIS PETZ'!A:D,4,0)</f>
        <v>GBSL-DF</v>
      </c>
      <c r="I493" s="46">
        <v>45292</v>
      </c>
      <c r="J493" s="9" t="s">
        <v>4980</v>
      </c>
      <c r="K493" s="9" t="s">
        <v>5858</v>
      </c>
      <c r="L493" s="29" t="s">
        <v>6407</v>
      </c>
      <c r="M493" s="46">
        <v>45345</v>
      </c>
      <c r="N493" s="46">
        <v>45392</v>
      </c>
      <c r="O493" s="46">
        <v>45374</v>
      </c>
      <c r="P493" s="29" t="s">
        <v>4998</v>
      </c>
      <c r="Q493" s="9">
        <v>3</v>
      </c>
      <c r="R493" s="9">
        <v>1</v>
      </c>
      <c r="S493" s="9" t="s">
        <v>4983</v>
      </c>
      <c r="T493" s="9" t="s">
        <v>32</v>
      </c>
      <c r="U493" s="9">
        <v>11002</v>
      </c>
      <c r="V493" s="9">
        <v>11002</v>
      </c>
      <c r="W493" s="9"/>
      <c r="X493" s="10" t="s">
        <v>5016</v>
      </c>
      <c r="Y493" s="10" t="s">
        <v>4980</v>
      </c>
      <c r="Z493" s="9" t="s">
        <v>4994</v>
      </c>
      <c r="AA493" s="9" t="s">
        <v>5732</v>
      </c>
      <c r="AB493" s="9" t="s">
        <v>5005</v>
      </c>
      <c r="AC493" s="9" t="s">
        <v>5006</v>
      </c>
      <c r="AD493" s="29"/>
      <c r="AE493" s="20" t="str">
        <f>VLOOKUP(E493,'FILIAIS PETZ'!A:Q,17,0)</f>
        <v>CO-1</v>
      </c>
      <c r="AF493" s="20" t="str">
        <f>VLOOKUP(E493,'FILIAIS PETZ'!A:Q,3,0)</f>
        <v>FELICIO</v>
      </c>
      <c r="AG493" s="20" t="str">
        <f>VLOOKUP(E493,'FILIAIS PETZ'!A:Q,2,0)</f>
        <v>R3</v>
      </c>
      <c r="AH493" s="75">
        <v>2330</v>
      </c>
      <c r="AI493" s="16" t="s">
        <v>6403</v>
      </c>
      <c r="AJ493" s="43">
        <f>VLOOKUP(E493,'FILIAIS PETZ'!$A$2:$K$2000,11,0)</f>
        <v>18328118020215</v>
      </c>
      <c r="AK493" s="44">
        <f t="shared" si="38"/>
        <v>18328118020215</v>
      </c>
    </row>
    <row r="494" spans="1:37" s="15" customFormat="1" ht="15" customHeight="1" thickBot="1" x14ac:dyDescent="0.25">
      <c r="A494" s="9" t="str">
        <f t="shared" si="37"/>
        <v>PREVENTIVA</v>
      </c>
      <c r="B494" s="18">
        <f>VLOOKUP(C494,FORNECEDORES!D:E,2,0)</f>
        <v>165145</v>
      </c>
      <c r="C494" s="19" t="str">
        <f>VLOOKUP(D494,FORNECEDORES!A:D,4,0)</f>
        <v>27.093.558/0030-50</v>
      </c>
      <c r="D494" s="13" t="s">
        <v>7141</v>
      </c>
      <c r="E494" s="20" t="str">
        <f t="shared" si="39"/>
        <v>04 0077</v>
      </c>
      <c r="F494" s="28" t="s">
        <v>4954</v>
      </c>
      <c r="G494" s="21" t="str">
        <f>VLOOKUP(E494,'FILIAIS PETZ'!A:E,5,0)</f>
        <v>PETZ GOIANIA (SETOR BUENO)</v>
      </c>
      <c r="H494" s="20" t="str">
        <f>VLOOKUP(E494,'FILIAIS PETZ'!A:D,4,0)</f>
        <v>BT63-GO</v>
      </c>
      <c r="I494" s="46">
        <v>45292</v>
      </c>
      <c r="J494" s="9" t="s">
        <v>4980</v>
      </c>
      <c r="K494" s="9"/>
      <c r="L494" s="29"/>
      <c r="M494" s="46"/>
      <c r="N494" s="46"/>
      <c r="O494" s="46"/>
      <c r="P494" s="29" t="s">
        <v>4998</v>
      </c>
      <c r="Q494" s="9">
        <v>3</v>
      </c>
      <c r="R494" s="9">
        <v>1</v>
      </c>
      <c r="S494" s="9" t="s">
        <v>4983</v>
      </c>
      <c r="T494" s="9" t="s">
        <v>32</v>
      </c>
      <c r="U494" s="9">
        <v>11002</v>
      </c>
      <c r="V494" s="9">
        <v>11002</v>
      </c>
      <c r="W494" s="9"/>
      <c r="X494" s="10" t="s">
        <v>5016</v>
      </c>
      <c r="Y494" s="10" t="s">
        <v>4980</v>
      </c>
      <c r="Z494" s="9" t="s">
        <v>4994</v>
      </c>
      <c r="AA494" s="9" t="s">
        <v>5732</v>
      </c>
      <c r="AB494" s="9" t="s">
        <v>5005</v>
      </c>
      <c r="AC494" s="9" t="s">
        <v>5006</v>
      </c>
      <c r="AD494" s="29"/>
      <c r="AE494" s="20" t="str">
        <f>VLOOKUP(E494,'FILIAIS PETZ'!A:Q,17,0)</f>
        <v>CO-2</v>
      </c>
      <c r="AF494" s="20" t="str">
        <f>VLOOKUP(E494,'FILIAIS PETZ'!A:Q,3,0)</f>
        <v>FELICIO</v>
      </c>
      <c r="AG494" s="20" t="str">
        <f>VLOOKUP(E494,'FILIAIS PETZ'!A:Q,2,0)</f>
        <v>R3</v>
      </c>
      <c r="AH494" s="75">
        <v>2330</v>
      </c>
      <c r="AI494" s="16" t="s">
        <v>6403</v>
      </c>
      <c r="AJ494" s="43">
        <f>VLOOKUP(E494,'FILIAIS PETZ'!$A$2:$K$2000,11,0)</f>
        <v>18328118007545</v>
      </c>
      <c r="AK494" s="44">
        <f t="shared" si="38"/>
        <v>18328118007545</v>
      </c>
    </row>
    <row r="495" spans="1:37" s="15" customFormat="1" ht="15" customHeight="1" thickBot="1" x14ac:dyDescent="0.25">
      <c r="A495" s="9" t="str">
        <f t="shared" si="37"/>
        <v>PREVENTIVA</v>
      </c>
      <c r="B495" s="18">
        <f>VLOOKUP(C495,FORNECEDORES!D:E,2,0)</f>
        <v>4990</v>
      </c>
      <c r="C495" s="19" t="str">
        <f>VLOOKUP(D495,FORNECEDORES!A:D,4,0)</f>
        <v>27.093.558/0012-78</v>
      </c>
      <c r="D495" s="13" t="s">
        <v>7133</v>
      </c>
      <c r="E495" s="20" t="str">
        <f t="shared" si="39"/>
        <v>04 0244</v>
      </c>
      <c r="F495" s="28" t="s">
        <v>4957</v>
      </c>
      <c r="G495" s="21" t="str">
        <f>VLOOKUP(E495,'FILIAIS PETZ'!A:E,5,0)</f>
        <v>PETZ GOVERNADOR VALADARES</v>
      </c>
      <c r="H495" s="20" t="str">
        <f>VLOOKUP(E495,'FILIAIS PETZ'!A:D,4,0)</f>
        <v>GVLD-MG</v>
      </c>
      <c r="I495" s="46">
        <v>45292</v>
      </c>
      <c r="J495" s="9" t="s">
        <v>4980</v>
      </c>
      <c r="K495" s="9" t="s">
        <v>5858</v>
      </c>
      <c r="L495" s="29" t="s">
        <v>6424</v>
      </c>
      <c r="M495" s="46">
        <v>45345</v>
      </c>
      <c r="N495" s="46">
        <v>45392</v>
      </c>
      <c r="O495" s="46">
        <v>45374</v>
      </c>
      <c r="P495" s="29" t="s">
        <v>4998</v>
      </c>
      <c r="Q495" s="9">
        <v>3</v>
      </c>
      <c r="R495" s="9">
        <v>1</v>
      </c>
      <c r="S495" s="9" t="s">
        <v>4983</v>
      </c>
      <c r="T495" s="9" t="s">
        <v>32</v>
      </c>
      <c r="U495" s="9">
        <v>11002</v>
      </c>
      <c r="V495" s="9">
        <v>11002</v>
      </c>
      <c r="W495" s="9"/>
      <c r="X495" s="10" t="s">
        <v>5016</v>
      </c>
      <c r="Y495" s="10" t="s">
        <v>4980</v>
      </c>
      <c r="Z495" s="9" t="s">
        <v>4994</v>
      </c>
      <c r="AA495" s="9" t="s">
        <v>5732</v>
      </c>
      <c r="AB495" s="9" t="s">
        <v>5005</v>
      </c>
      <c r="AC495" s="9" t="s">
        <v>5006</v>
      </c>
      <c r="AD495" s="29"/>
      <c r="AE495" s="20" t="str">
        <f>VLOOKUP(E495,'FILIAIS PETZ'!A:Q,17,0)</f>
        <v>MG-2</v>
      </c>
      <c r="AF495" s="20" t="str">
        <f>VLOOKUP(E495,'FILIAIS PETZ'!A:Q,3,0)</f>
        <v>FELICIO</v>
      </c>
      <c r="AG495" s="20" t="str">
        <f>VLOOKUP(E495,'FILIAIS PETZ'!A:Q,2,0)</f>
        <v>R3</v>
      </c>
      <c r="AH495" s="75">
        <v>2330</v>
      </c>
      <c r="AI495" s="16" t="s">
        <v>6403</v>
      </c>
      <c r="AJ495" s="43" t="str">
        <f>VLOOKUP(E495,'FILIAIS PETZ'!$A$2:$K$2000,11,0)</f>
        <v>18.328.118/0231-50</v>
      </c>
      <c r="AK495" s="44" t="str">
        <f t="shared" si="38"/>
        <v>18.328.118/0231-50</v>
      </c>
    </row>
    <row r="496" spans="1:37" s="15" customFormat="1" ht="15" customHeight="1" thickBot="1" x14ac:dyDescent="0.25">
      <c r="A496" s="9" t="str">
        <f t="shared" si="37"/>
        <v>PREVENTIVA</v>
      </c>
      <c r="B496" s="18">
        <f>VLOOKUP(C496,FORNECEDORES!D:E,2,0)</f>
        <v>396684</v>
      </c>
      <c r="C496" s="19" t="str">
        <f>VLOOKUP(D496,FORNECEDORES!A:D,4,0)</f>
        <v>27.093.558/0066-60</v>
      </c>
      <c r="D496" s="13" t="s">
        <v>7164</v>
      </c>
      <c r="E496" s="20" t="str">
        <f t="shared" si="39"/>
        <v>04 0026</v>
      </c>
      <c r="F496" s="28" t="s">
        <v>4949</v>
      </c>
      <c r="G496" s="21" t="str">
        <f>VLOOKUP(E496,'FILIAIS PETZ'!A:E,5,0)</f>
        <v>PETZ IGUATEMI ESPLANADA</v>
      </c>
      <c r="H496" s="20" t="str">
        <f>VLOOKUP(E496,'FILIAIS PETZ'!A:D,4,0)</f>
        <v>IGES-SP</v>
      </c>
      <c r="I496" s="46">
        <v>45292</v>
      </c>
      <c r="J496" s="9" t="s">
        <v>4980</v>
      </c>
      <c r="K496" s="9" t="s">
        <v>5858</v>
      </c>
      <c r="L496" s="29" t="s">
        <v>6408</v>
      </c>
      <c r="M496" s="46">
        <v>45345</v>
      </c>
      <c r="N496" s="46">
        <v>45392</v>
      </c>
      <c r="O496" s="46">
        <v>45374</v>
      </c>
      <c r="P496" s="29" t="s">
        <v>4998</v>
      </c>
      <c r="Q496" s="9">
        <v>3</v>
      </c>
      <c r="R496" s="9">
        <v>1</v>
      </c>
      <c r="S496" s="9" t="s">
        <v>4983</v>
      </c>
      <c r="T496" s="9" t="s">
        <v>32</v>
      </c>
      <c r="U496" s="9">
        <v>11002</v>
      </c>
      <c r="V496" s="9">
        <v>11002</v>
      </c>
      <c r="W496" s="9"/>
      <c r="X496" s="10" t="s">
        <v>5016</v>
      </c>
      <c r="Y496" s="10" t="s">
        <v>4980</v>
      </c>
      <c r="Z496" s="9" t="s">
        <v>4994</v>
      </c>
      <c r="AA496" s="9" t="s">
        <v>5732</v>
      </c>
      <c r="AB496" s="9" t="s">
        <v>5005</v>
      </c>
      <c r="AC496" s="9" t="s">
        <v>5006</v>
      </c>
      <c r="AD496" s="29"/>
      <c r="AE496" s="20" t="str">
        <f>VLOOKUP(E496,'FILIAIS PETZ'!A:Q,17,0)</f>
        <v>SP7</v>
      </c>
      <c r="AF496" s="20" t="str">
        <f>VLOOKUP(E496,'FILIAIS PETZ'!A:Q,3,0)</f>
        <v>FELICIO</v>
      </c>
      <c r="AG496" s="20" t="str">
        <f>VLOOKUP(E496,'FILIAIS PETZ'!A:Q,2,0)</f>
        <v>R3</v>
      </c>
      <c r="AH496" s="75">
        <v>2330</v>
      </c>
      <c r="AI496" s="16" t="s">
        <v>6403</v>
      </c>
      <c r="AJ496" s="43">
        <f>VLOOKUP(E496,'FILIAIS PETZ'!$A$2:$K$2000,11,0)</f>
        <v>18328118002667</v>
      </c>
      <c r="AK496" s="44">
        <f t="shared" si="38"/>
        <v>18328118002667</v>
      </c>
    </row>
    <row r="497" spans="1:37" s="15" customFormat="1" ht="15" customHeight="1" thickBot="1" x14ac:dyDescent="0.25">
      <c r="A497" s="9" t="str">
        <f t="shared" si="37"/>
        <v>PREVENTIVA</v>
      </c>
      <c r="B497" s="18">
        <f>VLOOKUP(C497,FORNECEDORES!D:E,2,0)</f>
        <v>285085</v>
      </c>
      <c r="C497" s="19" t="str">
        <f>VLOOKUP(D497,FORNECEDORES!A:D,4,0)</f>
        <v>27.093.558/0032-11</v>
      </c>
      <c r="D497" s="13" t="s">
        <v>7143</v>
      </c>
      <c r="E497" s="20" t="str">
        <f t="shared" si="39"/>
        <v>04 0093</v>
      </c>
      <c r="F497" s="28" t="s">
        <v>4942</v>
      </c>
      <c r="G497" s="21" t="str">
        <f>VLOOKUP(E497,'FILIAIS PETZ'!A:E,5,0)</f>
        <v>PETZ INDAIATUBA</v>
      </c>
      <c r="H497" s="20" t="str">
        <f>VLOOKUP(E497,'FILIAIS PETZ'!A:D,4,0)</f>
        <v>INDT-SP</v>
      </c>
      <c r="I497" s="46">
        <v>45292</v>
      </c>
      <c r="J497" s="9" t="s">
        <v>4980</v>
      </c>
      <c r="K497" s="9" t="s">
        <v>5858</v>
      </c>
      <c r="L497" s="29" t="s">
        <v>6409</v>
      </c>
      <c r="M497" s="46">
        <v>45345</v>
      </c>
      <c r="N497" s="46">
        <v>45392</v>
      </c>
      <c r="O497" s="46">
        <v>45374</v>
      </c>
      <c r="P497" s="29" t="s">
        <v>4998</v>
      </c>
      <c r="Q497" s="9">
        <v>3</v>
      </c>
      <c r="R497" s="9">
        <v>1</v>
      </c>
      <c r="S497" s="9" t="s">
        <v>4983</v>
      </c>
      <c r="T497" s="9" t="s">
        <v>32</v>
      </c>
      <c r="U497" s="9">
        <v>11002</v>
      </c>
      <c r="V497" s="9">
        <v>11002</v>
      </c>
      <c r="W497" s="9"/>
      <c r="X497" s="10" t="s">
        <v>5016</v>
      </c>
      <c r="Y497" s="10" t="s">
        <v>4980</v>
      </c>
      <c r="Z497" s="9" t="s">
        <v>4994</v>
      </c>
      <c r="AA497" s="9" t="s">
        <v>5732</v>
      </c>
      <c r="AB497" s="9" t="s">
        <v>5005</v>
      </c>
      <c r="AC497" s="9" t="s">
        <v>5006</v>
      </c>
      <c r="AD497" s="29"/>
      <c r="AE497" s="20" t="str">
        <f>VLOOKUP(E497,'FILIAIS PETZ'!A:Q,17,0)</f>
        <v>SP7</v>
      </c>
      <c r="AF497" s="20" t="str">
        <f>VLOOKUP(E497,'FILIAIS PETZ'!A:Q,3,0)</f>
        <v>FELICIO</v>
      </c>
      <c r="AG497" s="20" t="str">
        <f>VLOOKUP(E497,'FILIAIS PETZ'!A:Q,2,0)</f>
        <v>R3</v>
      </c>
      <c r="AH497" s="75">
        <v>2330</v>
      </c>
      <c r="AI497" s="16" t="s">
        <v>6403</v>
      </c>
      <c r="AJ497" s="43">
        <f>VLOOKUP(E497,'FILIAIS PETZ'!$A$2:$K$2000,11,0)</f>
        <v>18328118008517</v>
      </c>
      <c r="AK497" s="44">
        <f t="shared" si="38"/>
        <v>18328118008517</v>
      </c>
    </row>
    <row r="498" spans="1:37" s="15" customFormat="1" ht="15" customHeight="1" thickBot="1" x14ac:dyDescent="0.25">
      <c r="A498" s="9" t="str">
        <f t="shared" si="37"/>
        <v>PREVENTIVA</v>
      </c>
      <c r="B498" s="18">
        <f>VLOOKUP(C498,FORNECEDORES!D:E,2,0)</f>
        <v>398395</v>
      </c>
      <c r="C498" s="19" t="str">
        <f>VLOOKUP(D498,FORNECEDORES!A:D,4,0)</f>
        <v>27.093.558/0087-95</v>
      </c>
      <c r="D498" s="13" t="s">
        <v>7171</v>
      </c>
      <c r="E498" s="20" t="str">
        <f t="shared" si="39"/>
        <v>04 0223</v>
      </c>
      <c r="F498" s="28" t="s">
        <v>4977</v>
      </c>
      <c r="G498" s="21" t="str">
        <f>VLOOKUP(E498,'FILIAIS PETZ'!A:E,5,0)</f>
        <v>PETZ IPATINGA (ANTIGA BETIM AMERICAS/MG)</v>
      </c>
      <c r="H498" s="20" t="str">
        <f>VLOOKUP(E498,'FILIAIS PETZ'!A:D,4,0)</f>
        <v>IPTG-MG</v>
      </c>
      <c r="I498" s="46">
        <v>45292</v>
      </c>
      <c r="J498" s="9" t="s">
        <v>4980</v>
      </c>
      <c r="K498" s="9" t="s">
        <v>5858</v>
      </c>
      <c r="L498" s="29" t="s">
        <v>6410</v>
      </c>
      <c r="M498" s="46">
        <v>45345</v>
      </c>
      <c r="N498" s="46">
        <v>45392</v>
      </c>
      <c r="O498" s="46">
        <v>45374</v>
      </c>
      <c r="P498" s="29" t="s">
        <v>4998</v>
      </c>
      <c r="Q498" s="9">
        <v>3</v>
      </c>
      <c r="R498" s="9">
        <v>1</v>
      </c>
      <c r="S498" s="9" t="s">
        <v>4983</v>
      </c>
      <c r="T498" s="9" t="s">
        <v>32</v>
      </c>
      <c r="U498" s="9">
        <v>11002</v>
      </c>
      <c r="V498" s="9">
        <v>11002</v>
      </c>
      <c r="W498" s="9"/>
      <c r="X498" s="10" t="s">
        <v>5016</v>
      </c>
      <c r="Y498" s="10" t="s">
        <v>4980</v>
      </c>
      <c r="Z498" s="9" t="s">
        <v>4994</v>
      </c>
      <c r="AA498" s="9" t="s">
        <v>5732</v>
      </c>
      <c r="AB498" s="9" t="s">
        <v>5005</v>
      </c>
      <c r="AC498" s="9" t="s">
        <v>5006</v>
      </c>
      <c r="AD498" s="29"/>
      <c r="AE498" s="20" t="str">
        <f>VLOOKUP(E498,'FILIAIS PETZ'!A:Q,17,0)</f>
        <v>MG-2</v>
      </c>
      <c r="AF498" s="20" t="str">
        <f>VLOOKUP(E498,'FILIAIS PETZ'!A:Q,3,0)</f>
        <v>FELICIO</v>
      </c>
      <c r="AG498" s="20" t="str">
        <f>VLOOKUP(E498,'FILIAIS PETZ'!A:Q,2,0)</f>
        <v>R3</v>
      </c>
      <c r="AH498" s="75">
        <v>2330</v>
      </c>
      <c r="AI498" s="16" t="s">
        <v>6403</v>
      </c>
      <c r="AJ498" s="43" t="str">
        <f>VLOOKUP(E498,'FILIAIS PETZ'!$A$2:$K$2000,11,0)</f>
        <v>18.328.118/0213-78</v>
      </c>
      <c r="AK498" s="44" t="str">
        <f t="shared" si="38"/>
        <v>18.328.118/0213-78</v>
      </c>
    </row>
    <row r="499" spans="1:37" s="15" customFormat="1" ht="15" customHeight="1" thickBot="1" x14ac:dyDescent="0.25">
      <c r="A499" s="9" t="str">
        <f t="shared" ref="A499:A525" si="40">J499</f>
        <v>PREVENTIVA</v>
      </c>
      <c r="B499" s="18">
        <f>VLOOKUP(C499,FORNECEDORES!D:E,2,0)</f>
        <v>5833</v>
      </c>
      <c r="C499" s="19" t="str">
        <f>VLOOKUP(D499,FORNECEDORES!A:D,4,0)</f>
        <v>13.938.390/0002-78</v>
      </c>
      <c r="D499" s="13" t="s">
        <v>7123</v>
      </c>
      <c r="E499" s="20" t="str">
        <f t="shared" si="39"/>
        <v>04 0156</v>
      </c>
      <c r="F499" s="28" t="s">
        <v>4940</v>
      </c>
      <c r="G499" s="21" t="str">
        <f>VLOOKUP(E499,'FILIAIS PETZ'!A:E,5,0)</f>
        <v>PETZ ITAPETININGA</v>
      </c>
      <c r="H499" s="20" t="str">
        <f>VLOOKUP(E499,'FILIAIS PETZ'!A:D,4,0)</f>
        <v>ITPT-SP</v>
      </c>
      <c r="I499" s="46">
        <v>45292</v>
      </c>
      <c r="J499" s="9" t="s">
        <v>4980</v>
      </c>
      <c r="K499" s="9" t="s">
        <v>46</v>
      </c>
      <c r="L499" s="29" t="s">
        <v>8479</v>
      </c>
      <c r="M499" s="46">
        <v>45331</v>
      </c>
      <c r="N499" s="46">
        <v>45448</v>
      </c>
      <c r="O499" s="46">
        <v>45446</v>
      </c>
      <c r="P499" s="29" t="s">
        <v>4998</v>
      </c>
      <c r="Q499" s="9">
        <v>3</v>
      </c>
      <c r="R499" s="9">
        <v>1</v>
      </c>
      <c r="S499" s="9" t="s">
        <v>4983</v>
      </c>
      <c r="T499" s="9" t="s">
        <v>32</v>
      </c>
      <c r="U499" s="9">
        <v>11002</v>
      </c>
      <c r="V499" s="9">
        <v>11002</v>
      </c>
      <c r="W499" s="9"/>
      <c r="X499" s="10" t="s">
        <v>5016</v>
      </c>
      <c r="Y499" s="10" t="s">
        <v>4994</v>
      </c>
      <c r="Z499" s="9" t="s">
        <v>4994</v>
      </c>
      <c r="AA499" s="9" t="s">
        <v>5732</v>
      </c>
      <c r="AB499" s="9" t="s">
        <v>5005</v>
      </c>
      <c r="AC499" s="9" t="s">
        <v>5006</v>
      </c>
      <c r="AD499" s="29"/>
      <c r="AE499" s="20" t="str">
        <f>VLOOKUP(E499,'FILIAIS PETZ'!A:Q,17,0)</f>
        <v>SP7</v>
      </c>
      <c r="AF499" s="20" t="str">
        <f>VLOOKUP(E499,'FILIAIS PETZ'!A:Q,3,0)</f>
        <v>FELICIO</v>
      </c>
      <c r="AG499" s="20" t="str">
        <f>VLOOKUP(E499,'FILIAIS PETZ'!A:Q,2,0)</f>
        <v>R3</v>
      </c>
      <c r="AH499" s="75">
        <v>2123.1799999999998</v>
      </c>
      <c r="AI499" s="16" t="s">
        <v>8474</v>
      </c>
      <c r="AJ499" s="43">
        <f>VLOOKUP(E499,'FILIAIS PETZ'!$A$2:$K$2000,11,0)</f>
        <v>18328118014754</v>
      </c>
      <c r="AK499" s="44">
        <f t="shared" si="38"/>
        <v>18328118014754</v>
      </c>
    </row>
    <row r="500" spans="1:37" s="15" customFormat="1" ht="15" customHeight="1" thickBot="1" x14ac:dyDescent="0.25">
      <c r="A500" s="9" t="str">
        <f t="shared" si="40"/>
        <v>PREVENTIVA</v>
      </c>
      <c r="B500" s="18">
        <f>VLOOKUP(C500,FORNECEDORES!D:E,2,0)</f>
        <v>396684</v>
      </c>
      <c r="C500" s="19" t="str">
        <f>VLOOKUP(D500,FORNECEDORES!A:D,4,0)</f>
        <v>27.093.558/0066-60</v>
      </c>
      <c r="D500" s="13" t="s">
        <v>7164</v>
      </c>
      <c r="E500" s="20" t="str">
        <f t="shared" si="39"/>
        <v>04 0119</v>
      </c>
      <c r="F500" s="28" t="s">
        <v>4934</v>
      </c>
      <c r="G500" s="21" t="str">
        <f>VLOOKUP(E500,'FILIAIS PETZ'!A:E,5,0)</f>
        <v>PETZ ITU</v>
      </c>
      <c r="H500" s="20" t="str">
        <f>VLOOKUP(E500,'FILIAIS PETZ'!A:D,4,0)</f>
        <v>ITTU-SP</v>
      </c>
      <c r="I500" s="46">
        <v>45292</v>
      </c>
      <c r="J500" s="9" t="s">
        <v>4980</v>
      </c>
      <c r="K500" s="9" t="s">
        <v>5858</v>
      </c>
      <c r="L500" s="29" t="s">
        <v>6411</v>
      </c>
      <c r="M500" s="46">
        <v>45345</v>
      </c>
      <c r="N500" s="46">
        <v>45392</v>
      </c>
      <c r="O500" s="46">
        <v>45374</v>
      </c>
      <c r="P500" s="29" t="s">
        <v>4998</v>
      </c>
      <c r="Q500" s="9">
        <v>3</v>
      </c>
      <c r="R500" s="9">
        <v>1</v>
      </c>
      <c r="S500" s="9" t="s">
        <v>4983</v>
      </c>
      <c r="T500" s="9" t="s">
        <v>32</v>
      </c>
      <c r="U500" s="9">
        <v>11002</v>
      </c>
      <c r="V500" s="9">
        <v>11002</v>
      </c>
      <c r="W500" s="9"/>
      <c r="X500" s="10" t="s">
        <v>5016</v>
      </c>
      <c r="Y500" s="10" t="s">
        <v>4980</v>
      </c>
      <c r="Z500" s="9" t="s">
        <v>4994</v>
      </c>
      <c r="AA500" s="9" t="s">
        <v>5732</v>
      </c>
      <c r="AB500" s="9" t="s">
        <v>5005</v>
      </c>
      <c r="AC500" s="9" t="s">
        <v>5006</v>
      </c>
      <c r="AD500" s="29"/>
      <c r="AE500" s="20" t="str">
        <f>VLOOKUP(E500,'FILIAIS PETZ'!A:Q,17,0)</f>
        <v>SP7</v>
      </c>
      <c r="AF500" s="20" t="str">
        <f>VLOOKUP(E500,'FILIAIS PETZ'!A:Q,3,0)</f>
        <v>FELICIO</v>
      </c>
      <c r="AG500" s="20" t="str">
        <f>VLOOKUP(E500,'FILIAIS PETZ'!A:Q,2,0)</f>
        <v>R3</v>
      </c>
      <c r="AH500" s="75">
        <v>2330</v>
      </c>
      <c r="AI500" s="16" t="s">
        <v>6403</v>
      </c>
      <c r="AJ500" s="43">
        <f>VLOOKUP(E500,'FILIAIS PETZ'!$A$2:$K$2000,11,0)</f>
        <v>18328118010848</v>
      </c>
      <c r="AK500" s="44">
        <f t="shared" si="38"/>
        <v>18328118010848</v>
      </c>
    </row>
    <row r="501" spans="1:37" s="15" customFormat="1" ht="15" customHeight="1" thickBot="1" x14ac:dyDescent="0.25">
      <c r="A501" s="9" t="str">
        <f t="shared" si="40"/>
        <v>PREVENTIVA</v>
      </c>
      <c r="B501" s="18">
        <f>VLOOKUP(C501,FORNECEDORES!D:E,2,0)</f>
        <v>255287</v>
      </c>
      <c r="C501" s="19" t="str">
        <f>VLOOKUP(D501,FORNECEDORES!A:D,4,0)</f>
        <v>27.093.558/0060-75</v>
      </c>
      <c r="D501" s="13" t="s">
        <v>7158</v>
      </c>
      <c r="E501" s="20" t="str">
        <f t="shared" si="39"/>
        <v>04 0032</v>
      </c>
      <c r="F501" s="28" t="s">
        <v>4951</v>
      </c>
      <c r="G501" s="21" t="str">
        <f>VLOOKUP(E501,'FILIAIS PETZ'!A:E,5,0)</f>
        <v>PETZ JAGUARE</v>
      </c>
      <c r="H501" s="20" t="str">
        <f>VLOOKUP(E501,'FILIAIS PETZ'!A:D,4,0)</f>
        <v>JGRE-SP</v>
      </c>
      <c r="I501" s="46">
        <v>45292</v>
      </c>
      <c r="J501" s="9" t="s">
        <v>4980</v>
      </c>
      <c r="K501" s="9" t="s">
        <v>5858</v>
      </c>
      <c r="L501" s="29" t="s">
        <v>6412</v>
      </c>
      <c r="M501" s="46">
        <v>45345</v>
      </c>
      <c r="N501" s="46">
        <v>45392</v>
      </c>
      <c r="O501" s="46">
        <v>45374</v>
      </c>
      <c r="P501" s="29" t="s">
        <v>4998</v>
      </c>
      <c r="Q501" s="9">
        <v>3</v>
      </c>
      <c r="R501" s="9">
        <v>1</v>
      </c>
      <c r="S501" s="9" t="s">
        <v>4983</v>
      </c>
      <c r="T501" s="9" t="s">
        <v>32</v>
      </c>
      <c r="U501" s="9">
        <v>11002</v>
      </c>
      <c r="V501" s="9">
        <v>11002</v>
      </c>
      <c r="W501" s="9"/>
      <c r="X501" s="10" t="s">
        <v>5016</v>
      </c>
      <c r="Y501" s="10" t="s">
        <v>4980</v>
      </c>
      <c r="Z501" s="9" t="s">
        <v>4994</v>
      </c>
      <c r="AA501" s="9" t="s">
        <v>5732</v>
      </c>
      <c r="AB501" s="9" t="s">
        <v>5005</v>
      </c>
      <c r="AC501" s="9" t="s">
        <v>5006</v>
      </c>
      <c r="AD501" s="29"/>
      <c r="AE501" s="20" t="str">
        <f>VLOOKUP(E501,'FILIAIS PETZ'!A:Q,17,0)</f>
        <v>SP7</v>
      </c>
      <c r="AF501" s="20" t="str">
        <f>VLOOKUP(E501,'FILIAIS PETZ'!A:Q,3,0)</f>
        <v>FELICIO</v>
      </c>
      <c r="AG501" s="20" t="str">
        <f>VLOOKUP(E501,'FILIAIS PETZ'!A:Q,2,0)</f>
        <v>R3</v>
      </c>
      <c r="AH501" s="75">
        <v>2330</v>
      </c>
      <c r="AI501" s="16" t="s">
        <v>6403</v>
      </c>
      <c r="AJ501" s="43">
        <f>VLOOKUP(E501,'FILIAIS PETZ'!$A$2:$K$2000,11,0)</f>
        <v>18328118003205</v>
      </c>
      <c r="AK501" s="44">
        <f t="shared" si="38"/>
        <v>18328118003205</v>
      </c>
    </row>
    <row r="502" spans="1:37" s="15" customFormat="1" ht="15" customHeight="1" thickBot="1" x14ac:dyDescent="0.25">
      <c r="A502" s="9" t="str">
        <f t="shared" si="40"/>
        <v>PREVENTIVA</v>
      </c>
      <c r="B502" s="18">
        <f>VLOOKUP(C502,FORNECEDORES!D:E,2,0)</f>
        <v>132859</v>
      </c>
      <c r="C502" s="19" t="str">
        <f>VLOOKUP(D502,FORNECEDORES!A:D,4,0)</f>
        <v>27.093.558/0006-20</v>
      </c>
      <c r="D502" s="13" t="s">
        <v>7131</v>
      </c>
      <c r="E502" s="20" t="str">
        <f t="shared" si="39"/>
        <v>04 0150</v>
      </c>
      <c r="F502" s="28" t="s">
        <v>4963</v>
      </c>
      <c r="G502" s="21" t="str">
        <f>VLOOKUP(E502,'FILIAIS PETZ'!A:E,5,0)</f>
        <v>PETZ BRASILIA JARDIM BOTANICO</v>
      </c>
      <c r="H502" s="20" t="str">
        <f>VLOOKUP(E502,'FILIAIS PETZ'!A:D,4,0)</f>
        <v>BJDB-DF</v>
      </c>
      <c r="I502" s="46">
        <v>45292</v>
      </c>
      <c r="J502" s="9" t="s">
        <v>4980</v>
      </c>
      <c r="K502" s="9" t="s">
        <v>5858</v>
      </c>
      <c r="L502" s="29" t="s">
        <v>6413</v>
      </c>
      <c r="M502" s="46">
        <v>45345</v>
      </c>
      <c r="N502" s="46">
        <v>45392</v>
      </c>
      <c r="O502" s="46">
        <v>45374</v>
      </c>
      <c r="P502" s="29" t="s">
        <v>4998</v>
      </c>
      <c r="Q502" s="9">
        <v>3</v>
      </c>
      <c r="R502" s="9">
        <v>1</v>
      </c>
      <c r="S502" s="9" t="s">
        <v>4983</v>
      </c>
      <c r="T502" s="9" t="s">
        <v>32</v>
      </c>
      <c r="U502" s="9">
        <v>11002</v>
      </c>
      <c r="V502" s="9">
        <v>11002</v>
      </c>
      <c r="W502" s="9"/>
      <c r="X502" s="10" t="s">
        <v>5016</v>
      </c>
      <c r="Y502" s="10" t="s">
        <v>4980</v>
      </c>
      <c r="Z502" s="9" t="s">
        <v>4994</v>
      </c>
      <c r="AA502" s="9" t="s">
        <v>5732</v>
      </c>
      <c r="AB502" s="9" t="s">
        <v>5005</v>
      </c>
      <c r="AC502" s="9" t="s">
        <v>5006</v>
      </c>
      <c r="AD502" s="29"/>
      <c r="AE502" s="20" t="str">
        <f>VLOOKUP(E502,'FILIAIS PETZ'!A:Q,17,0)</f>
        <v>CO-1</v>
      </c>
      <c r="AF502" s="20" t="str">
        <f>VLOOKUP(E502,'FILIAIS PETZ'!A:Q,3,0)</f>
        <v>FELICIO</v>
      </c>
      <c r="AG502" s="20" t="str">
        <f>VLOOKUP(E502,'FILIAIS PETZ'!A:Q,2,0)</f>
        <v>R3</v>
      </c>
      <c r="AH502" s="75">
        <v>2330</v>
      </c>
      <c r="AI502" s="16" t="s">
        <v>6403</v>
      </c>
      <c r="AJ502" s="43">
        <f>VLOOKUP(E502,'FILIAIS PETZ'!$A$2:$K$2000,11,0)</f>
        <v>18328118014320</v>
      </c>
      <c r="AK502" s="44">
        <f t="shared" si="38"/>
        <v>18328118014320</v>
      </c>
    </row>
    <row r="503" spans="1:37" s="15" customFormat="1" ht="15" customHeight="1" thickBot="1" x14ac:dyDescent="0.25">
      <c r="A503" s="9" t="str">
        <f t="shared" si="40"/>
        <v>PREVENTIVA</v>
      </c>
      <c r="B503" s="18">
        <f>VLOOKUP(C503,FORNECEDORES!D:E,2,0)</f>
        <v>4722</v>
      </c>
      <c r="C503" s="19" t="str">
        <f>VLOOKUP(D503,FORNECEDORES!A:D,4,0)</f>
        <v>08.100.057/0001-74</v>
      </c>
      <c r="D503" s="13" t="s">
        <v>6219</v>
      </c>
      <c r="E503" s="20" t="str">
        <f t="shared" si="39"/>
        <v>04 0142</v>
      </c>
      <c r="F503" s="28" t="s">
        <v>4931</v>
      </c>
      <c r="G503" s="21" t="str">
        <f>VLOOKUP(E503,'FILIAIS PETZ'!A:E,5,0)</f>
        <v>PETZ MIGUEL SUTIL</v>
      </c>
      <c r="H503" s="20" t="str">
        <f>VLOOKUP(E503,'FILIAIS PETZ'!A:D,4,0)</f>
        <v>MGST-MT</v>
      </c>
      <c r="I503" s="46">
        <v>45292</v>
      </c>
      <c r="J503" s="9" t="s">
        <v>4980</v>
      </c>
      <c r="K503" s="9" t="s">
        <v>5858</v>
      </c>
      <c r="L503" s="29" t="s">
        <v>5826</v>
      </c>
      <c r="M503" s="46">
        <v>45301</v>
      </c>
      <c r="N503" s="46">
        <v>45385</v>
      </c>
      <c r="O503" s="46">
        <v>45365</v>
      </c>
      <c r="P503" s="29" t="s">
        <v>4998</v>
      </c>
      <c r="Q503" s="9">
        <v>3</v>
      </c>
      <c r="R503" s="9">
        <v>1</v>
      </c>
      <c r="S503" s="9" t="s">
        <v>4983</v>
      </c>
      <c r="T503" s="9" t="s">
        <v>32</v>
      </c>
      <c r="U503" s="9">
        <v>11002</v>
      </c>
      <c r="V503" s="9">
        <v>11002</v>
      </c>
      <c r="W503" s="9"/>
      <c r="X503" s="10" t="s">
        <v>5016</v>
      </c>
      <c r="Y503" s="9" t="s">
        <v>4994</v>
      </c>
      <c r="Z503" s="9" t="s">
        <v>4994</v>
      </c>
      <c r="AA503" s="9" t="s">
        <v>5732</v>
      </c>
      <c r="AB503" s="10" t="s">
        <v>5040</v>
      </c>
      <c r="AC503" s="9" t="s">
        <v>4999</v>
      </c>
      <c r="AD503" s="29"/>
      <c r="AE503" s="20" t="str">
        <f>VLOOKUP(E503,'FILIAIS PETZ'!A:Q,17,0)</f>
        <v>CO-3</v>
      </c>
      <c r="AF503" s="20" t="str">
        <f>VLOOKUP(E503,'FILIAIS PETZ'!A:Q,3,0)</f>
        <v>FELICIO</v>
      </c>
      <c r="AG503" s="20" t="str">
        <f>VLOOKUP(E503,'FILIAIS PETZ'!A:Q,2,0)</f>
        <v>R3</v>
      </c>
      <c r="AH503" s="75">
        <v>2330</v>
      </c>
      <c r="AI503" s="16" t="s">
        <v>6220</v>
      </c>
      <c r="AJ503" s="43">
        <f>VLOOKUP(E503,'FILIAIS PETZ'!$A$2:$K$2000,11,0)</f>
        <v>18328118013430</v>
      </c>
      <c r="AK503" s="44">
        <f t="shared" si="38"/>
        <v>18328118013430</v>
      </c>
    </row>
    <row r="504" spans="1:37" s="15" customFormat="1" ht="15" customHeight="1" thickBot="1" x14ac:dyDescent="0.25">
      <c r="A504" s="9" t="str">
        <f t="shared" si="40"/>
        <v>PREVENTIVA</v>
      </c>
      <c r="B504" s="18">
        <f>VLOOKUP(C504,FORNECEDORES!D:E,2,0)</f>
        <v>4722</v>
      </c>
      <c r="C504" s="19" t="str">
        <f>VLOOKUP(D504,FORNECEDORES!A:D,4,0)</f>
        <v>08.100.057/0001-74</v>
      </c>
      <c r="D504" s="13" t="s">
        <v>6219</v>
      </c>
      <c r="E504" s="20" t="str">
        <f t="shared" si="39"/>
        <v>04 0224</v>
      </c>
      <c r="F504" s="28" t="s">
        <v>4941</v>
      </c>
      <c r="G504" s="21" t="str">
        <f>VLOOKUP(E504,'FILIAIS PETZ'!A:E,5,0)</f>
        <v>PETZ NORTE SUL PLAZA</v>
      </c>
      <c r="H504" s="20" t="str">
        <f>VLOOKUP(E504,'FILIAIS PETZ'!A:D,4,0)</f>
        <v>NSPL-MS</v>
      </c>
      <c r="I504" s="46">
        <v>45292</v>
      </c>
      <c r="J504" s="9" t="s">
        <v>4980</v>
      </c>
      <c r="K504" s="9" t="s">
        <v>5858</v>
      </c>
      <c r="L504" s="29" t="s">
        <v>5578</v>
      </c>
      <c r="M504" s="46">
        <v>45301</v>
      </c>
      <c r="N504" s="46">
        <v>45385</v>
      </c>
      <c r="O504" s="46">
        <v>45365</v>
      </c>
      <c r="P504" s="29" t="s">
        <v>4998</v>
      </c>
      <c r="Q504" s="9">
        <v>3</v>
      </c>
      <c r="R504" s="9">
        <v>1</v>
      </c>
      <c r="S504" s="9" t="s">
        <v>4983</v>
      </c>
      <c r="T504" s="9" t="s">
        <v>32</v>
      </c>
      <c r="U504" s="9">
        <v>11002</v>
      </c>
      <c r="V504" s="9">
        <v>11002</v>
      </c>
      <c r="W504" s="9"/>
      <c r="X504" s="10" t="s">
        <v>5016</v>
      </c>
      <c r="Y504" s="9" t="s">
        <v>4994</v>
      </c>
      <c r="Z504" s="9" t="s">
        <v>4994</v>
      </c>
      <c r="AA504" s="9" t="s">
        <v>5732</v>
      </c>
      <c r="AB504" s="10" t="s">
        <v>5040</v>
      </c>
      <c r="AC504" s="9" t="s">
        <v>4999</v>
      </c>
      <c r="AD504" s="29"/>
      <c r="AE504" s="20" t="str">
        <f>VLOOKUP(E504,'FILIAIS PETZ'!A:Q,17,0)</f>
        <v>CO-1</v>
      </c>
      <c r="AF504" s="20" t="str">
        <f>VLOOKUP(E504,'FILIAIS PETZ'!A:Q,3,0)</f>
        <v>FELICIO</v>
      </c>
      <c r="AG504" s="20" t="str">
        <f>VLOOKUP(E504,'FILIAIS PETZ'!A:Q,2,0)</f>
        <v>R3</v>
      </c>
      <c r="AH504" s="75">
        <v>2330</v>
      </c>
      <c r="AI504" s="16" t="s">
        <v>6220</v>
      </c>
      <c r="AJ504" s="43">
        <f>VLOOKUP(E504,'FILIAIS PETZ'!$A$2:$K$2000,11,0)</f>
        <v>18328118021459</v>
      </c>
      <c r="AK504" s="44">
        <f t="shared" si="38"/>
        <v>18328118021459</v>
      </c>
    </row>
    <row r="505" spans="1:37" s="15" customFormat="1" ht="15" customHeight="1" thickBot="1" x14ac:dyDescent="0.25">
      <c r="A505" s="9" t="str">
        <f t="shared" si="40"/>
        <v>PREVENTIVA</v>
      </c>
      <c r="B505" s="18">
        <f>VLOOKUP(C505,FORNECEDORES!D:E,2,0)</f>
        <v>4990</v>
      </c>
      <c r="C505" s="19" t="str">
        <f>VLOOKUP(D505,FORNECEDORES!A:D,4,0)</f>
        <v>27.093.558/0012-78</v>
      </c>
      <c r="D505" s="13" t="s">
        <v>7133</v>
      </c>
      <c r="E505" s="20" t="str">
        <f t="shared" si="39"/>
        <v>04 0040</v>
      </c>
      <c r="F505" s="28" t="s">
        <v>4943</v>
      </c>
      <c r="G505" s="21" t="str">
        <f>VLOOKUP(E505,'FILIAIS PETZ'!A:E,5,0)</f>
        <v>PETZ NOSSA SENHORA DO CARMO</v>
      </c>
      <c r="H505" s="20" t="str">
        <f>VLOOKUP(E505,'FILIAIS PETZ'!A:D,4,0)</f>
        <v>NSCA-MG</v>
      </c>
      <c r="I505" s="46">
        <v>45292</v>
      </c>
      <c r="J505" s="9" t="s">
        <v>4980</v>
      </c>
      <c r="K505" s="9" t="s">
        <v>5858</v>
      </c>
      <c r="L505" s="29" t="s">
        <v>6425</v>
      </c>
      <c r="M505" s="46">
        <v>45345</v>
      </c>
      <c r="N505" s="46">
        <v>45392</v>
      </c>
      <c r="O505" s="46">
        <v>45374</v>
      </c>
      <c r="P505" s="29" t="s">
        <v>4998</v>
      </c>
      <c r="Q505" s="9">
        <v>3</v>
      </c>
      <c r="R505" s="9">
        <v>1</v>
      </c>
      <c r="S505" s="9" t="s">
        <v>4983</v>
      </c>
      <c r="T505" s="9" t="s">
        <v>32</v>
      </c>
      <c r="U505" s="9">
        <v>11002</v>
      </c>
      <c r="V505" s="9">
        <v>11002</v>
      </c>
      <c r="W505" s="9"/>
      <c r="X505" s="10" t="s">
        <v>5016</v>
      </c>
      <c r="Y505" s="10" t="s">
        <v>4980</v>
      </c>
      <c r="Z505" s="9" t="s">
        <v>4994</v>
      </c>
      <c r="AA505" s="9" t="s">
        <v>5732</v>
      </c>
      <c r="AB505" s="9" t="s">
        <v>5005</v>
      </c>
      <c r="AC505" s="9" t="s">
        <v>5006</v>
      </c>
      <c r="AD505" s="29"/>
      <c r="AE505" s="20" t="str">
        <f>VLOOKUP(E505,'FILIAIS PETZ'!A:Q,17,0)</f>
        <v>MG-1</v>
      </c>
      <c r="AF505" s="20" t="str">
        <f>VLOOKUP(E505,'FILIAIS PETZ'!A:Q,3,0)</f>
        <v>FELICIO</v>
      </c>
      <c r="AG505" s="20" t="str">
        <f>VLOOKUP(E505,'FILIAIS PETZ'!A:Q,2,0)</f>
        <v>R3</v>
      </c>
      <c r="AH505" s="75">
        <v>2330</v>
      </c>
      <c r="AI505" s="16" t="s">
        <v>6403</v>
      </c>
      <c r="AJ505" s="43">
        <f>VLOOKUP(E505,'FILIAIS PETZ'!$A$2:$K$2000,11,0)</f>
        <v>18328118003981</v>
      </c>
      <c r="AK505" s="44">
        <f t="shared" si="38"/>
        <v>18328118003981</v>
      </c>
    </row>
    <row r="506" spans="1:37" s="15" customFormat="1" ht="15" customHeight="1" thickBot="1" x14ac:dyDescent="0.25">
      <c r="A506" s="9" t="str">
        <f t="shared" si="40"/>
        <v>PREVENTIVA</v>
      </c>
      <c r="B506" s="18">
        <f>VLOOKUP(C506,FORNECEDORES!D:E,2,0)</f>
        <v>4722</v>
      </c>
      <c r="C506" s="19" t="str">
        <f>VLOOKUP(D506,FORNECEDORES!A:D,4,0)</f>
        <v>08.100.057/0001-74</v>
      </c>
      <c r="D506" s="13" t="s">
        <v>6219</v>
      </c>
      <c r="E506" s="20" t="str">
        <f t="shared" si="39"/>
        <v>04 0083</v>
      </c>
      <c r="F506" s="28" t="s">
        <v>4936</v>
      </c>
      <c r="G506" s="21" t="str">
        <f>VLOOKUP(E506,'FILIAIS PETZ'!A:E,5,0)</f>
        <v>PETZ OSASCO</v>
      </c>
      <c r="H506" s="20" t="str">
        <f>VLOOKUP(E506,'FILIAIS PETZ'!A:D,4,0)</f>
        <v>OSAS-SP</v>
      </c>
      <c r="I506" s="46">
        <v>45292</v>
      </c>
      <c r="J506" s="9" t="s">
        <v>4980</v>
      </c>
      <c r="K506" s="9" t="s">
        <v>5858</v>
      </c>
      <c r="L506" s="29" t="s">
        <v>6223</v>
      </c>
      <c r="M506" s="46">
        <v>45301</v>
      </c>
      <c r="N506" s="46">
        <v>45385</v>
      </c>
      <c r="O506" s="46">
        <v>45365</v>
      </c>
      <c r="P506" s="29" t="s">
        <v>4998</v>
      </c>
      <c r="Q506" s="9">
        <v>3</v>
      </c>
      <c r="R506" s="9">
        <v>1</v>
      </c>
      <c r="S506" s="9" t="s">
        <v>4983</v>
      </c>
      <c r="T506" s="9" t="s">
        <v>32</v>
      </c>
      <c r="U506" s="9">
        <v>11002</v>
      </c>
      <c r="V506" s="9">
        <v>11002</v>
      </c>
      <c r="W506" s="9"/>
      <c r="X506" s="10" t="s">
        <v>5016</v>
      </c>
      <c r="Y506" s="9" t="s">
        <v>4994</v>
      </c>
      <c r="Z506" s="9" t="s">
        <v>4994</v>
      </c>
      <c r="AA506" s="9" t="s">
        <v>5732</v>
      </c>
      <c r="AB506" s="10" t="s">
        <v>5040</v>
      </c>
      <c r="AC506" s="9" t="s">
        <v>4999</v>
      </c>
      <c r="AD506" s="29"/>
      <c r="AE506" s="20" t="str">
        <f>VLOOKUP(E506,'FILIAIS PETZ'!A:Q,17,0)</f>
        <v>SP7</v>
      </c>
      <c r="AF506" s="20" t="str">
        <f>VLOOKUP(E506,'FILIAIS PETZ'!A:Q,3,0)</f>
        <v>FELICIO</v>
      </c>
      <c r="AG506" s="20" t="str">
        <f>VLOOKUP(E506,'FILIAIS PETZ'!A:Q,2,0)</f>
        <v>R3</v>
      </c>
      <c r="AH506" s="75">
        <v>2330</v>
      </c>
      <c r="AI506" s="16" t="s">
        <v>6220</v>
      </c>
      <c r="AJ506" s="43">
        <f>VLOOKUP(E506,'FILIAIS PETZ'!$A$2:$K$2000,11,0)</f>
        <v>18328118008355</v>
      </c>
      <c r="AK506" s="44">
        <f t="shared" si="38"/>
        <v>18328118008355</v>
      </c>
    </row>
    <row r="507" spans="1:37" s="15" customFormat="1" ht="15" customHeight="1" thickBot="1" x14ac:dyDescent="0.25">
      <c r="A507" s="9" t="str">
        <f t="shared" si="40"/>
        <v>PREVENTIVA</v>
      </c>
      <c r="B507" s="18">
        <f>VLOOKUP(C507,FORNECEDORES!D:E,2,0)</f>
        <v>132859</v>
      </c>
      <c r="C507" s="19" t="str">
        <f>VLOOKUP(D507,FORNECEDORES!A:D,4,0)</f>
        <v>27.093.558/0006-20</v>
      </c>
      <c r="D507" s="13" t="s">
        <v>7131</v>
      </c>
      <c r="E507" s="20" t="str">
        <f t="shared" si="39"/>
        <v>04 0139</v>
      </c>
      <c r="F507" s="28" t="s">
        <v>4978</v>
      </c>
      <c r="G507" s="21" t="str">
        <f>VLOOKUP(E507,'FILIAIS PETZ'!A:E,5,0)</f>
        <v>PETZ PALMAS</v>
      </c>
      <c r="H507" s="20" t="str">
        <f>VLOOKUP(E507,'FILIAIS PETZ'!A:D,4,0)</f>
        <v>PMAS-TO</v>
      </c>
      <c r="I507" s="46">
        <v>45292</v>
      </c>
      <c r="J507" s="9" t="s">
        <v>4980</v>
      </c>
      <c r="K507" s="9" t="s">
        <v>5858</v>
      </c>
      <c r="L507" s="29" t="s">
        <v>6414</v>
      </c>
      <c r="M507" s="46">
        <v>45345</v>
      </c>
      <c r="N507" s="46">
        <v>45392</v>
      </c>
      <c r="O507" s="46">
        <v>45374</v>
      </c>
      <c r="P507" s="29" t="s">
        <v>4998</v>
      </c>
      <c r="Q507" s="9">
        <v>3</v>
      </c>
      <c r="R507" s="9">
        <v>1</v>
      </c>
      <c r="S507" s="9" t="s">
        <v>4983</v>
      </c>
      <c r="T507" s="9" t="s">
        <v>32</v>
      </c>
      <c r="U507" s="9">
        <v>11002</v>
      </c>
      <c r="V507" s="9">
        <v>11002</v>
      </c>
      <c r="W507" s="9"/>
      <c r="X507" s="10" t="s">
        <v>5016</v>
      </c>
      <c r="Y507" s="10" t="s">
        <v>4980</v>
      </c>
      <c r="Z507" s="9" t="s">
        <v>4994</v>
      </c>
      <c r="AA507" s="9" t="s">
        <v>5732</v>
      </c>
      <c r="AB507" s="9" t="s">
        <v>5005</v>
      </c>
      <c r="AC507" s="9" t="s">
        <v>5006</v>
      </c>
      <c r="AD507" s="29"/>
      <c r="AE507" s="20" t="str">
        <f>VLOOKUP(E507,'FILIAIS PETZ'!A:Q,17,0)</f>
        <v>CO-2</v>
      </c>
      <c r="AF507" s="20" t="str">
        <f>VLOOKUP(E507,'FILIAIS PETZ'!A:Q,3,0)</f>
        <v>FELICIO</v>
      </c>
      <c r="AG507" s="20" t="str">
        <f>VLOOKUP(E507,'FILIAIS PETZ'!A:Q,2,0)</f>
        <v>R3</v>
      </c>
      <c r="AH507" s="75">
        <v>2330</v>
      </c>
      <c r="AI507" s="16" t="s">
        <v>6403</v>
      </c>
      <c r="AJ507" s="43">
        <f>VLOOKUP(E507,'FILIAIS PETZ'!$A$2:$K$2000,11,0)</f>
        <v>18328118014088</v>
      </c>
      <c r="AK507" s="44">
        <f t="shared" si="38"/>
        <v>18328118014088</v>
      </c>
    </row>
    <row r="508" spans="1:37" s="15" customFormat="1" ht="15" customHeight="1" thickBot="1" x14ac:dyDescent="0.25">
      <c r="A508" s="9" t="str">
        <f t="shared" si="40"/>
        <v>PREVENTIVA</v>
      </c>
      <c r="B508" s="18">
        <f>VLOOKUP(C508,FORNECEDORES!D:E,2,0)</f>
        <v>4990</v>
      </c>
      <c r="C508" s="19" t="str">
        <f>VLOOKUP(D508,FORNECEDORES!A:D,4,0)</f>
        <v>27.093.558/0012-78</v>
      </c>
      <c r="D508" s="13" t="s">
        <v>7133</v>
      </c>
      <c r="E508" s="20" t="str">
        <f t="shared" si="39"/>
        <v>04 0061</v>
      </c>
      <c r="F508" s="28" t="s">
        <v>4946</v>
      </c>
      <c r="G508" s="21" t="str">
        <f>VLOOKUP(E508,'FILIAIS PETZ'!A:E,5,0)</f>
        <v>PETZ PAMPULHA</v>
      </c>
      <c r="H508" s="20" t="str">
        <f>VLOOKUP(E508,'FILIAIS PETZ'!A:D,4,0)</f>
        <v>PAMP-MG</v>
      </c>
      <c r="I508" s="46">
        <v>45292</v>
      </c>
      <c r="J508" s="9" t="s">
        <v>4980</v>
      </c>
      <c r="K508" s="9" t="s">
        <v>5858</v>
      </c>
      <c r="L508" s="29" t="s">
        <v>6426</v>
      </c>
      <c r="M508" s="46">
        <v>45345</v>
      </c>
      <c r="N508" s="46">
        <v>45392</v>
      </c>
      <c r="O508" s="46">
        <v>45374</v>
      </c>
      <c r="P508" s="29" t="s">
        <v>4998</v>
      </c>
      <c r="Q508" s="9">
        <v>3</v>
      </c>
      <c r="R508" s="9">
        <v>1</v>
      </c>
      <c r="S508" s="9" t="s">
        <v>4983</v>
      </c>
      <c r="T508" s="9" t="s">
        <v>32</v>
      </c>
      <c r="U508" s="9">
        <v>11002</v>
      </c>
      <c r="V508" s="9">
        <v>11002</v>
      </c>
      <c r="W508" s="9"/>
      <c r="X508" s="10" t="s">
        <v>5016</v>
      </c>
      <c r="Y508" s="10" t="s">
        <v>4980</v>
      </c>
      <c r="Z508" s="9" t="s">
        <v>4994</v>
      </c>
      <c r="AA508" s="9" t="s">
        <v>5732</v>
      </c>
      <c r="AB508" s="9" t="s">
        <v>5005</v>
      </c>
      <c r="AC508" s="9" t="s">
        <v>5006</v>
      </c>
      <c r="AD508" s="29"/>
      <c r="AE508" s="20" t="str">
        <f>VLOOKUP(E508,'FILIAIS PETZ'!A:Q,17,0)</f>
        <v>MG-1</v>
      </c>
      <c r="AF508" s="20" t="str">
        <f>VLOOKUP(E508,'FILIAIS PETZ'!A:Q,3,0)</f>
        <v>FELICIO</v>
      </c>
      <c r="AG508" s="20" t="str">
        <f>VLOOKUP(E508,'FILIAIS PETZ'!A:Q,2,0)</f>
        <v>R3</v>
      </c>
      <c r="AH508" s="75">
        <v>2330</v>
      </c>
      <c r="AI508" s="16" t="s">
        <v>6403</v>
      </c>
      <c r="AJ508" s="43">
        <f>VLOOKUP(E508,'FILIAIS PETZ'!$A$2:$K$2000,11,0)</f>
        <v>18328118006069</v>
      </c>
      <c r="AK508" s="44">
        <f t="shared" si="38"/>
        <v>18328118006069</v>
      </c>
    </row>
    <row r="509" spans="1:37" s="15" customFormat="1" ht="15" customHeight="1" thickBot="1" x14ac:dyDescent="0.25">
      <c r="A509" s="9" t="str">
        <f t="shared" si="40"/>
        <v>PREVENTIVA</v>
      </c>
      <c r="B509" s="18">
        <f>VLOOKUP(C509,FORNECEDORES!D:E,2,0)</f>
        <v>132859</v>
      </c>
      <c r="C509" s="19" t="str">
        <f>VLOOKUP(D509,FORNECEDORES!A:D,4,0)</f>
        <v>27.093.558/0006-20</v>
      </c>
      <c r="D509" s="13" t="s">
        <v>7131</v>
      </c>
      <c r="E509" s="20" t="str">
        <f t="shared" si="39"/>
        <v>04 0255</v>
      </c>
      <c r="F509" s="28" t="s">
        <v>4964</v>
      </c>
      <c r="G509" s="21" t="str">
        <f>VLOOKUP(E509,'FILIAIS PETZ'!A:E,5,0)</f>
        <v>PETZ PARK SHOPPING BRASILIA</v>
      </c>
      <c r="H509" s="20" t="str">
        <f>VLOOKUP(E509,'FILIAIS PETZ'!A:D,4,0)</f>
        <v>PKSB-DF</v>
      </c>
      <c r="I509" s="46">
        <v>45292</v>
      </c>
      <c r="J509" s="9" t="s">
        <v>4980</v>
      </c>
      <c r="K509" s="9" t="s">
        <v>5858</v>
      </c>
      <c r="L509" s="29" t="s">
        <v>6427</v>
      </c>
      <c r="M509" s="46">
        <v>45345</v>
      </c>
      <c r="N509" s="46">
        <v>45392</v>
      </c>
      <c r="O509" s="46">
        <v>45374</v>
      </c>
      <c r="P509" s="29" t="s">
        <v>4998</v>
      </c>
      <c r="Q509" s="9">
        <v>3</v>
      </c>
      <c r="R509" s="9">
        <v>1</v>
      </c>
      <c r="S509" s="9" t="s">
        <v>4983</v>
      </c>
      <c r="T509" s="9" t="s">
        <v>32</v>
      </c>
      <c r="U509" s="9">
        <v>11002</v>
      </c>
      <c r="V509" s="9">
        <v>11002</v>
      </c>
      <c r="W509" s="9"/>
      <c r="X509" s="10" t="s">
        <v>5016</v>
      </c>
      <c r="Y509" s="10" t="s">
        <v>4980</v>
      </c>
      <c r="Z509" s="9" t="s">
        <v>4994</v>
      </c>
      <c r="AA509" s="9" t="s">
        <v>5732</v>
      </c>
      <c r="AB509" s="9" t="s">
        <v>5005</v>
      </c>
      <c r="AC509" s="9" t="s">
        <v>5006</v>
      </c>
      <c r="AD509" s="29"/>
      <c r="AE509" s="20" t="str">
        <f>VLOOKUP(E509,'FILIAIS PETZ'!A:Q,17,0)</f>
        <v>CO-2</v>
      </c>
      <c r="AF509" s="20" t="str">
        <f>VLOOKUP(E509,'FILIAIS PETZ'!A:Q,3,0)</f>
        <v>FELICIO</v>
      </c>
      <c r="AG509" s="20" t="str">
        <f>VLOOKUP(E509,'FILIAIS PETZ'!A:Q,2,0)</f>
        <v>R3</v>
      </c>
      <c r="AH509" s="75">
        <v>2330</v>
      </c>
      <c r="AI509" s="16" t="s">
        <v>6403</v>
      </c>
      <c r="AJ509" s="43" t="str">
        <f>VLOOKUP(E509,'FILIAIS PETZ'!$A$2:$K$2000,11,0)</f>
        <v>18.328.118/0242-02</v>
      </c>
      <c r="AK509" s="44" t="str">
        <f t="shared" si="38"/>
        <v>18.328.118/0242-02</v>
      </c>
    </row>
    <row r="510" spans="1:37" s="15" customFormat="1" ht="15" customHeight="1" thickBot="1" x14ac:dyDescent="0.25">
      <c r="A510" s="84" t="str">
        <f>J510</f>
        <v>PREVENTIVA</v>
      </c>
      <c r="B510" s="18">
        <f>VLOOKUP(C510,FORNECEDORES!D:E,2,0)</f>
        <v>165145</v>
      </c>
      <c r="C510" s="19" t="str">
        <f>VLOOKUP(D510,FORNECEDORES!A:D,4,0)</f>
        <v>27.093.558/0030-50</v>
      </c>
      <c r="D510" s="13" t="s">
        <v>7141</v>
      </c>
      <c r="E510" s="20" t="str">
        <f t="shared" si="39"/>
        <v>04 0033</v>
      </c>
      <c r="F510" s="28" t="s">
        <v>4933</v>
      </c>
      <c r="G510" s="21" t="str">
        <f>VLOOKUP(E510,'FILIAIS PETZ'!A:E,5,0)</f>
        <v>PETZ PARQUE FLAMBOYANT</v>
      </c>
      <c r="H510" s="20" t="str">
        <f>VLOOKUP(E510,'FILIAIS PETZ'!A:D,4,0)</f>
        <v>FBYT-GO</v>
      </c>
      <c r="I510" s="46">
        <v>45292</v>
      </c>
      <c r="J510" s="9" t="s">
        <v>4980</v>
      </c>
      <c r="K510" s="9"/>
      <c r="L510" s="29"/>
      <c r="M510" s="46"/>
      <c r="N510" s="46"/>
      <c r="O510" s="46"/>
      <c r="P510" s="29" t="s">
        <v>4998</v>
      </c>
      <c r="Q510" s="9">
        <v>3</v>
      </c>
      <c r="R510" s="9">
        <v>1</v>
      </c>
      <c r="S510" s="9" t="s">
        <v>4983</v>
      </c>
      <c r="T510" s="9" t="s">
        <v>32</v>
      </c>
      <c r="U510" s="9">
        <v>11002</v>
      </c>
      <c r="V510" s="9">
        <v>11002</v>
      </c>
      <c r="W510" s="9"/>
      <c r="X510" s="10" t="s">
        <v>5016</v>
      </c>
      <c r="Y510" s="10" t="s">
        <v>4980</v>
      </c>
      <c r="Z510" s="9" t="s">
        <v>4994</v>
      </c>
      <c r="AA510" s="9" t="s">
        <v>5732</v>
      </c>
      <c r="AB510" s="9" t="s">
        <v>5005</v>
      </c>
      <c r="AC510" s="9" t="s">
        <v>5006</v>
      </c>
      <c r="AD510" s="29"/>
      <c r="AE510" s="20" t="str">
        <f>VLOOKUP(E510,'FILIAIS PETZ'!A:Q,17,0)</f>
        <v>CO-2</v>
      </c>
      <c r="AF510" s="20" t="str">
        <f>VLOOKUP(E510,'FILIAIS PETZ'!A:Q,3,0)</f>
        <v>FELICIO</v>
      </c>
      <c r="AG510" s="20" t="str">
        <f>VLOOKUP(E510,'FILIAIS PETZ'!A:Q,2,0)</f>
        <v>R3</v>
      </c>
      <c r="AH510" s="75">
        <v>2330</v>
      </c>
      <c r="AI510" s="16" t="s">
        <v>6403</v>
      </c>
      <c r="AJ510" s="43">
        <f>VLOOKUP(E510,'FILIAIS PETZ'!$A$2:$K$2000,11,0)</f>
        <v>18328118003477</v>
      </c>
      <c r="AK510" s="44">
        <f t="shared" si="38"/>
        <v>18328118003477</v>
      </c>
    </row>
    <row r="511" spans="1:37" s="15" customFormat="1" ht="15" customHeight="1" thickBot="1" x14ac:dyDescent="0.25">
      <c r="A511" s="9" t="str">
        <f t="shared" si="40"/>
        <v>PREVENTIVA</v>
      </c>
      <c r="B511" s="18">
        <f>VLOOKUP(C511,FORNECEDORES!D:E,2,0)</f>
        <v>165145</v>
      </c>
      <c r="C511" s="19" t="str">
        <f>VLOOKUP(D511,FORNECEDORES!A:D,4,0)</f>
        <v>27.093.558/0030-50</v>
      </c>
      <c r="D511" s="13" t="s">
        <v>7141</v>
      </c>
      <c r="E511" s="20" t="str">
        <f t="shared" si="39"/>
        <v>04 0029</v>
      </c>
      <c r="F511" s="28" t="s">
        <v>4965</v>
      </c>
      <c r="G511" s="21" t="str">
        <f>VLOOKUP(E511,'FILIAIS PETZ'!A:E,5,0)</f>
        <v>PETZ PASSEIO DAS AGUAS</v>
      </c>
      <c r="H511" s="20" t="str">
        <f>VLOOKUP(E511,'FILIAIS PETZ'!A:D,4,0)</f>
        <v>PSAG-GO</v>
      </c>
      <c r="I511" s="46">
        <v>45292</v>
      </c>
      <c r="J511" s="9" t="s">
        <v>4980</v>
      </c>
      <c r="K511" s="9" t="s">
        <v>5858</v>
      </c>
      <c r="L511" s="29" t="s">
        <v>6415</v>
      </c>
      <c r="M511" s="46">
        <v>45345</v>
      </c>
      <c r="N511" s="46">
        <v>45392</v>
      </c>
      <c r="O511" s="46">
        <v>45374</v>
      </c>
      <c r="P511" s="29" t="s">
        <v>4998</v>
      </c>
      <c r="Q511" s="9">
        <v>3</v>
      </c>
      <c r="R511" s="9">
        <v>1</v>
      </c>
      <c r="S511" s="9" t="s">
        <v>4983</v>
      </c>
      <c r="T511" s="9" t="s">
        <v>32</v>
      </c>
      <c r="U511" s="9">
        <v>11002</v>
      </c>
      <c r="V511" s="9">
        <v>11002</v>
      </c>
      <c r="W511" s="9"/>
      <c r="X511" s="10" t="s">
        <v>5016</v>
      </c>
      <c r="Y511" s="10" t="s">
        <v>4980</v>
      </c>
      <c r="Z511" s="9" t="s">
        <v>4994</v>
      </c>
      <c r="AA511" s="9" t="s">
        <v>5732</v>
      </c>
      <c r="AB511" s="9" t="s">
        <v>5005</v>
      </c>
      <c r="AC511" s="9" t="s">
        <v>5006</v>
      </c>
      <c r="AD511" s="29"/>
      <c r="AE511" s="20" t="str">
        <f>VLOOKUP(E511,'FILIAIS PETZ'!A:Q,17,0)</f>
        <v>CO-2</v>
      </c>
      <c r="AF511" s="20" t="str">
        <f>VLOOKUP(E511,'FILIAIS PETZ'!A:Q,3,0)</f>
        <v>FELICIO</v>
      </c>
      <c r="AG511" s="20" t="str">
        <f>VLOOKUP(E511,'FILIAIS PETZ'!A:Q,2,0)</f>
        <v>R3</v>
      </c>
      <c r="AH511" s="75">
        <v>2330</v>
      </c>
      <c r="AI511" s="16" t="s">
        <v>6403</v>
      </c>
      <c r="AJ511" s="43">
        <f>VLOOKUP(E511,'FILIAIS PETZ'!$A$2:$K$2000,11,0)</f>
        <v>18328118002900</v>
      </c>
      <c r="AK511" s="44">
        <f t="shared" si="38"/>
        <v>18328118002900</v>
      </c>
    </row>
    <row r="512" spans="1:37" s="15" customFormat="1" ht="15" customHeight="1" thickBot="1" x14ac:dyDescent="0.25">
      <c r="A512" s="9" t="str">
        <f t="shared" si="40"/>
        <v>PREVENTIVA</v>
      </c>
      <c r="B512" s="18">
        <f>VLOOKUP(C512,FORNECEDORES!D:E,2,0)</f>
        <v>4722</v>
      </c>
      <c r="C512" s="19" t="str">
        <f>VLOOKUP(D512,FORNECEDORES!A:D,4,0)</f>
        <v>08.100.057/0001-74</v>
      </c>
      <c r="D512" s="13" t="s">
        <v>6219</v>
      </c>
      <c r="E512" s="20" t="str">
        <f t="shared" si="39"/>
        <v>04 0252</v>
      </c>
      <c r="F512" s="28" t="s">
        <v>4969</v>
      </c>
      <c r="G512" s="21" t="str">
        <f>VLOOKUP(E512,'FILIAIS PETZ'!A:E,5,0)</f>
        <v>PETZ SHOPPING PORTO VELHO</v>
      </c>
      <c r="H512" s="20" t="str">
        <f>VLOOKUP(E512,'FILIAIS PETZ'!A:D,4,0)</f>
        <v>SPVL-RO</v>
      </c>
      <c r="I512" s="46">
        <v>45292</v>
      </c>
      <c r="J512" s="9" t="s">
        <v>4980</v>
      </c>
      <c r="K512" s="9" t="s">
        <v>5858</v>
      </c>
      <c r="L512" s="29" t="s">
        <v>6226</v>
      </c>
      <c r="M512" s="46">
        <v>45301</v>
      </c>
      <c r="N512" s="46">
        <v>45385</v>
      </c>
      <c r="O512" s="46">
        <v>45365</v>
      </c>
      <c r="P512" s="29" t="s">
        <v>4998</v>
      </c>
      <c r="Q512" s="9">
        <v>3</v>
      </c>
      <c r="R512" s="9">
        <v>1</v>
      </c>
      <c r="S512" s="9" t="s">
        <v>4983</v>
      </c>
      <c r="T512" s="9" t="s">
        <v>32</v>
      </c>
      <c r="U512" s="9">
        <v>11002</v>
      </c>
      <c r="V512" s="9">
        <v>11002</v>
      </c>
      <c r="W512" s="9"/>
      <c r="X512" s="10" t="s">
        <v>5016</v>
      </c>
      <c r="Y512" s="9" t="s">
        <v>4994</v>
      </c>
      <c r="Z512" s="9" t="s">
        <v>4994</v>
      </c>
      <c r="AA512" s="9" t="s">
        <v>5732</v>
      </c>
      <c r="AB512" s="10" t="s">
        <v>5040</v>
      </c>
      <c r="AC512" s="9" t="s">
        <v>4999</v>
      </c>
      <c r="AD512" s="29"/>
      <c r="AE512" s="20" t="str">
        <f>VLOOKUP(E512,'FILIAIS PETZ'!A:Q,17,0)</f>
        <v>CO-3</v>
      </c>
      <c r="AF512" s="20" t="str">
        <f>VLOOKUP(E512,'FILIAIS PETZ'!A:Q,3,0)</f>
        <v>FELICIO</v>
      </c>
      <c r="AG512" s="20" t="str">
        <f>VLOOKUP(E512,'FILIAIS PETZ'!A:Q,2,0)</f>
        <v>R3</v>
      </c>
      <c r="AH512" s="75">
        <v>2330</v>
      </c>
      <c r="AI512" s="16" t="s">
        <v>6220</v>
      </c>
      <c r="AJ512" s="43" t="str">
        <f>VLOOKUP(E512,'FILIAIS PETZ'!$A$2:$K$2000,11,0)</f>
        <v>18.328.118/0238-26</v>
      </c>
      <c r="AK512" s="44" t="str">
        <f t="shared" si="38"/>
        <v>18.328.118/0238-26</v>
      </c>
    </row>
    <row r="513" spans="1:37" s="15" customFormat="1" ht="15" customHeight="1" thickBot="1" x14ac:dyDescent="0.25">
      <c r="A513" s="9" t="str">
        <f t="shared" si="40"/>
        <v>PREVENTIVA</v>
      </c>
      <c r="B513" s="18">
        <f>VLOOKUP(C513,FORNECEDORES!D:E,2,0)</f>
        <v>4990</v>
      </c>
      <c r="C513" s="19" t="str">
        <f>VLOOKUP(D513,FORNECEDORES!A:D,4,0)</f>
        <v>27.093.558/0012-78</v>
      </c>
      <c r="D513" s="13" t="s">
        <v>7133</v>
      </c>
      <c r="E513" s="20" t="str">
        <f t="shared" si="39"/>
        <v>04 0084</v>
      </c>
      <c r="F513" s="28" t="s">
        <v>4958</v>
      </c>
      <c r="G513" s="21" t="str">
        <f>VLOOKUP(E513,'FILIAIS PETZ'!A:E,5,0)</f>
        <v>PETZ RAJA</v>
      </c>
      <c r="H513" s="20" t="str">
        <f>VLOOKUP(E513,'FILIAIS PETZ'!A:D,4,0)</f>
        <v>RAJA-MG</v>
      </c>
      <c r="I513" s="46">
        <v>45292</v>
      </c>
      <c r="J513" s="9" t="s">
        <v>4980</v>
      </c>
      <c r="K513" s="9" t="s">
        <v>5858</v>
      </c>
      <c r="L513" s="29" t="s">
        <v>6428</v>
      </c>
      <c r="M513" s="46">
        <v>45345</v>
      </c>
      <c r="N513" s="46">
        <v>45392</v>
      </c>
      <c r="O513" s="46">
        <v>45374</v>
      </c>
      <c r="P513" s="29" t="s">
        <v>4998</v>
      </c>
      <c r="Q513" s="9">
        <v>3</v>
      </c>
      <c r="R513" s="9">
        <v>1</v>
      </c>
      <c r="S513" s="9" t="s">
        <v>4983</v>
      </c>
      <c r="T513" s="9" t="s">
        <v>32</v>
      </c>
      <c r="U513" s="9">
        <v>11002</v>
      </c>
      <c r="V513" s="9">
        <v>11002</v>
      </c>
      <c r="W513" s="9"/>
      <c r="X513" s="10" t="s">
        <v>5016</v>
      </c>
      <c r="Y513" s="10" t="s">
        <v>4980</v>
      </c>
      <c r="Z513" s="9" t="s">
        <v>4994</v>
      </c>
      <c r="AA513" s="9" t="s">
        <v>5732</v>
      </c>
      <c r="AB513" s="9" t="s">
        <v>5005</v>
      </c>
      <c r="AC513" s="9" t="s">
        <v>5006</v>
      </c>
      <c r="AD513" s="29"/>
      <c r="AE513" s="20" t="str">
        <f>VLOOKUP(E513,'FILIAIS PETZ'!A:Q,17,0)</f>
        <v>MG-1</v>
      </c>
      <c r="AF513" s="20" t="str">
        <f>VLOOKUP(E513,'FILIAIS PETZ'!A:Q,3,0)</f>
        <v>FELICIO</v>
      </c>
      <c r="AG513" s="20" t="str">
        <f>VLOOKUP(E513,'FILIAIS PETZ'!A:Q,2,0)</f>
        <v>R3</v>
      </c>
      <c r="AH513" s="75">
        <v>2330</v>
      </c>
      <c r="AI513" s="16" t="s">
        <v>6403</v>
      </c>
      <c r="AJ513" s="43">
        <f>VLOOKUP(E513,'FILIAIS PETZ'!$A$2:$K$2000,11,0)</f>
        <v>18328118007707</v>
      </c>
      <c r="AK513" s="44">
        <f t="shared" si="38"/>
        <v>18328118007707</v>
      </c>
    </row>
    <row r="514" spans="1:37" s="15" customFormat="1" ht="15" customHeight="1" thickBot="1" x14ac:dyDescent="0.25">
      <c r="A514" s="9" t="str">
        <f t="shared" si="40"/>
        <v>PREVENTIVA</v>
      </c>
      <c r="B514" s="18">
        <f>VLOOKUP(C514,FORNECEDORES!D:E,2,0)</f>
        <v>4990</v>
      </c>
      <c r="C514" s="19" t="str">
        <f>VLOOKUP(D514,FORNECEDORES!A:D,4,0)</f>
        <v>27.093.558/0012-78</v>
      </c>
      <c r="D514" s="13" t="s">
        <v>7133</v>
      </c>
      <c r="E514" s="20" t="str">
        <f t="shared" si="39"/>
        <v>04 0155</v>
      </c>
      <c r="F514" s="28" t="s">
        <v>4929</v>
      </c>
      <c r="G514" s="21" t="str">
        <f>VLOOKUP(E514,'FILIAIS PETZ'!A:E,5,0)</f>
        <v>PETZ SETE LAGOAS</v>
      </c>
      <c r="H514" s="20" t="str">
        <f>VLOOKUP(E514,'FILIAIS PETZ'!A:D,4,0)</f>
        <v>STLG-MG</v>
      </c>
      <c r="I514" s="46">
        <v>45292</v>
      </c>
      <c r="J514" s="9" t="s">
        <v>4980</v>
      </c>
      <c r="K514" s="9" t="s">
        <v>5858</v>
      </c>
      <c r="L514" s="29" t="s">
        <v>6431</v>
      </c>
      <c r="M514" s="46">
        <v>45345</v>
      </c>
      <c r="N514" s="46">
        <v>45392</v>
      </c>
      <c r="O514" s="46">
        <v>45374</v>
      </c>
      <c r="P514" s="29" t="s">
        <v>4998</v>
      </c>
      <c r="Q514" s="9">
        <v>3</v>
      </c>
      <c r="R514" s="9">
        <v>1</v>
      </c>
      <c r="S514" s="9" t="s">
        <v>4983</v>
      </c>
      <c r="T514" s="9" t="s">
        <v>32</v>
      </c>
      <c r="U514" s="9">
        <v>11002</v>
      </c>
      <c r="V514" s="9">
        <v>11002</v>
      </c>
      <c r="W514" s="9"/>
      <c r="X514" s="10" t="s">
        <v>5016</v>
      </c>
      <c r="Y514" s="10" t="s">
        <v>4980</v>
      </c>
      <c r="Z514" s="9" t="s">
        <v>4994</v>
      </c>
      <c r="AA514" s="9" t="s">
        <v>5732</v>
      </c>
      <c r="AB514" s="9" t="s">
        <v>5005</v>
      </c>
      <c r="AC514" s="9" t="s">
        <v>5006</v>
      </c>
      <c r="AD514" s="29"/>
      <c r="AE514" s="20" t="str">
        <f>VLOOKUP(E514,'FILIAIS PETZ'!A:Q,17,0)</f>
        <v>MG-1</v>
      </c>
      <c r="AF514" s="20" t="str">
        <f>VLOOKUP(E514,'FILIAIS PETZ'!A:Q,3,0)</f>
        <v>FELICIO</v>
      </c>
      <c r="AG514" s="20" t="str">
        <f>VLOOKUP(E514,'FILIAIS PETZ'!A:Q,2,0)</f>
        <v>R3</v>
      </c>
      <c r="AH514" s="75">
        <v>2330</v>
      </c>
      <c r="AI514" s="16" t="s">
        <v>6403</v>
      </c>
      <c r="AJ514" s="43">
        <f>VLOOKUP(E514,'FILIAIS PETZ'!$A$2:$K$2000,11,0)</f>
        <v>18328118015645</v>
      </c>
      <c r="AK514" s="44">
        <f t="shared" si="38"/>
        <v>18328118015645</v>
      </c>
    </row>
    <row r="515" spans="1:37" s="15" customFormat="1" ht="15" customHeight="1" thickBot="1" x14ac:dyDescent="0.25">
      <c r="A515" s="9" t="str">
        <f t="shared" si="40"/>
        <v>PREVENTIVA</v>
      </c>
      <c r="B515" s="18">
        <f>VLOOKUP(C515,FORNECEDORES!D:E,2,0)</f>
        <v>4722</v>
      </c>
      <c r="C515" s="19" t="str">
        <f>VLOOKUP(D515,FORNECEDORES!A:D,4,0)</f>
        <v>08.100.057/0001-74</v>
      </c>
      <c r="D515" s="13" t="s">
        <v>6219</v>
      </c>
      <c r="E515" s="20" t="str">
        <f t="shared" si="39"/>
        <v>04 0228</v>
      </c>
      <c r="F515" s="28" t="s">
        <v>4939</v>
      </c>
      <c r="G515" s="21" t="str">
        <f>VLOOKUP(E515,'FILIAIS PETZ'!A:E,5,0)</f>
        <v>PETZ SHOPPING PANTANAL</v>
      </c>
      <c r="H515" s="20" t="str">
        <f>VLOOKUP(E515,'FILIAIS PETZ'!A:D,4,0)</f>
        <v>SPAN-MT</v>
      </c>
      <c r="I515" s="46">
        <v>45292</v>
      </c>
      <c r="J515" s="9" t="s">
        <v>4980</v>
      </c>
      <c r="K515" s="9" t="s">
        <v>5858</v>
      </c>
      <c r="L515" s="29" t="s">
        <v>6224</v>
      </c>
      <c r="M515" s="46">
        <v>45301</v>
      </c>
      <c r="N515" s="46">
        <v>45385</v>
      </c>
      <c r="O515" s="46">
        <v>45365</v>
      </c>
      <c r="P515" s="29" t="s">
        <v>4998</v>
      </c>
      <c r="Q515" s="9">
        <v>3</v>
      </c>
      <c r="R515" s="9">
        <v>1</v>
      </c>
      <c r="S515" s="9" t="s">
        <v>4983</v>
      </c>
      <c r="T515" s="9" t="s">
        <v>32</v>
      </c>
      <c r="U515" s="9">
        <v>11002</v>
      </c>
      <c r="V515" s="9">
        <v>11002</v>
      </c>
      <c r="W515" s="9"/>
      <c r="X515" s="10" t="s">
        <v>5016</v>
      </c>
      <c r="Y515" s="9" t="s">
        <v>4994</v>
      </c>
      <c r="Z515" s="9" t="s">
        <v>4994</v>
      </c>
      <c r="AA515" s="9" t="s">
        <v>5732</v>
      </c>
      <c r="AB515" s="10" t="s">
        <v>5040</v>
      </c>
      <c r="AC515" s="9" t="s">
        <v>4999</v>
      </c>
      <c r="AD515" s="29"/>
      <c r="AE515" s="20" t="str">
        <f>VLOOKUP(E515,'FILIAIS PETZ'!A:Q,17,0)</f>
        <v>CO-3</v>
      </c>
      <c r="AF515" s="20" t="str">
        <f>VLOOKUP(E515,'FILIAIS PETZ'!A:Q,3,0)</f>
        <v>FELICIO</v>
      </c>
      <c r="AG515" s="20" t="str">
        <f>VLOOKUP(E515,'FILIAIS PETZ'!A:Q,2,0)</f>
        <v>R3</v>
      </c>
      <c r="AH515" s="75">
        <v>2330</v>
      </c>
      <c r="AI515" s="16" t="s">
        <v>6220</v>
      </c>
      <c r="AJ515" s="43">
        <f>VLOOKUP(E515,'FILIAIS PETZ'!$A$2:$K$2000,11,0)</f>
        <v>18328118021700</v>
      </c>
      <c r="AK515" s="44">
        <f t="shared" si="38"/>
        <v>18328118021700</v>
      </c>
    </row>
    <row r="516" spans="1:37" s="15" customFormat="1" ht="15" customHeight="1" thickBot="1" x14ac:dyDescent="0.25">
      <c r="A516" s="9" t="str">
        <f t="shared" si="40"/>
        <v>PREVENTIVA</v>
      </c>
      <c r="B516" s="18">
        <f>VLOOKUP(C516,FORNECEDORES!D:E,2,0)</f>
        <v>4722</v>
      </c>
      <c r="C516" s="19" t="str">
        <f>VLOOKUP(D516,FORNECEDORES!A:D,4,0)</f>
        <v>08.100.057/0001-74</v>
      </c>
      <c r="D516" s="13" t="s">
        <v>6219</v>
      </c>
      <c r="E516" s="20" t="str">
        <f t="shared" si="39"/>
        <v>04 0248</v>
      </c>
      <c r="F516" s="28" t="s">
        <v>5848</v>
      </c>
      <c r="G516" s="21" t="str">
        <f>VLOOKUP(E516,'FILIAIS PETZ'!A:E,5,0)</f>
        <v>PETZ DIVINÓPOLIS</v>
      </c>
      <c r="H516" s="20" t="str">
        <f>VLOOKUP(E516,'FILIAIS PETZ'!A:D,4,0)</f>
        <v>DVNP-MG</v>
      </c>
      <c r="I516" s="46">
        <v>45292</v>
      </c>
      <c r="J516" s="9" t="s">
        <v>4980</v>
      </c>
      <c r="K516" s="9" t="s">
        <v>5858</v>
      </c>
      <c r="L516" s="29" t="s">
        <v>12531</v>
      </c>
      <c r="M516" s="46">
        <v>45301</v>
      </c>
      <c r="N516" s="46">
        <v>45560</v>
      </c>
      <c r="O516" s="46">
        <v>45544</v>
      </c>
      <c r="P516" s="29" t="s">
        <v>4998</v>
      </c>
      <c r="Q516" s="9">
        <v>3</v>
      </c>
      <c r="R516" s="9">
        <v>1</v>
      </c>
      <c r="S516" s="9" t="s">
        <v>4983</v>
      </c>
      <c r="T516" s="9" t="s">
        <v>32</v>
      </c>
      <c r="U516" s="9">
        <v>11002</v>
      </c>
      <c r="V516" s="9">
        <v>11002</v>
      </c>
      <c r="W516" s="9"/>
      <c r="X516" s="10" t="s">
        <v>5016</v>
      </c>
      <c r="Y516" s="9" t="s">
        <v>4994</v>
      </c>
      <c r="Z516" s="9" t="s">
        <v>4994</v>
      </c>
      <c r="AA516" s="9" t="s">
        <v>5732</v>
      </c>
      <c r="AB516" s="10" t="s">
        <v>5040</v>
      </c>
      <c r="AC516" s="9" t="s">
        <v>4999</v>
      </c>
      <c r="AD516" s="29"/>
      <c r="AE516" s="20" t="str">
        <f>VLOOKUP(E516,'FILIAIS PETZ'!A:Q,17,0)</f>
        <v>MG-2</v>
      </c>
      <c r="AF516" s="20" t="str">
        <f>VLOOKUP(E516,'FILIAIS PETZ'!A:Q,3,0)</f>
        <v>FELICIO</v>
      </c>
      <c r="AG516" s="20" t="str">
        <f>VLOOKUP(E516,'FILIAIS PETZ'!A:Q,2,0)</f>
        <v>R3</v>
      </c>
      <c r="AH516" s="75">
        <v>2330</v>
      </c>
      <c r="AI516" s="16" t="s">
        <v>6403</v>
      </c>
      <c r="AJ516" s="43" t="str">
        <f>VLOOKUP(E516,'FILIAIS PETZ'!$A$2:$K$2000,11,0)</f>
        <v>18.328.118/0246-36</v>
      </c>
      <c r="AK516" s="44" t="str">
        <f t="shared" si="38"/>
        <v>18.328.118/0246-36</v>
      </c>
    </row>
    <row r="517" spans="1:37" s="15" customFormat="1" ht="15" customHeight="1" thickBot="1" x14ac:dyDescent="0.25">
      <c r="A517" s="9" t="str">
        <f t="shared" si="40"/>
        <v>PREVENTIVA</v>
      </c>
      <c r="B517" s="18">
        <f>VLOOKUP(C517,FORNECEDORES!D:E,2,0)</f>
        <v>4722</v>
      </c>
      <c r="C517" s="19" t="str">
        <f>VLOOKUP(D517,FORNECEDORES!A:D,4,0)</f>
        <v>08.100.057/0001-74</v>
      </c>
      <c r="D517" s="13" t="s">
        <v>6219</v>
      </c>
      <c r="E517" s="20" t="str">
        <f t="shared" si="39"/>
        <v>04 0251</v>
      </c>
      <c r="F517" s="28" t="s">
        <v>5729</v>
      </c>
      <c r="G517" s="21" t="str">
        <f>VLOOKUP(E517,'FILIAIS PETZ'!A:E,5,0)</f>
        <v>PETZ BARREIRO</v>
      </c>
      <c r="H517" s="20" t="str">
        <f>VLOOKUP(E517,'FILIAIS PETZ'!A:D,4,0)</f>
        <v>BARR-MG</v>
      </c>
      <c r="I517" s="46">
        <v>45292</v>
      </c>
      <c r="J517" s="9" t="s">
        <v>4980</v>
      </c>
      <c r="K517" s="9" t="s">
        <v>5858</v>
      </c>
      <c r="L517" s="29" t="s">
        <v>12535</v>
      </c>
      <c r="M517" s="46">
        <v>45301</v>
      </c>
      <c r="N517" s="46">
        <v>45560</v>
      </c>
      <c r="O517" s="46">
        <v>45544</v>
      </c>
      <c r="P517" s="29" t="s">
        <v>4998</v>
      </c>
      <c r="Q517" s="9">
        <v>3</v>
      </c>
      <c r="R517" s="9">
        <v>1</v>
      </c>
      <c r="S517" s="9" t="s">
        <v>4983</v>
      </c>
      <c r="T517" s="9" t="s">
        <v>32</v>
      </c>
      <c r="U517" s="9">
        <v>11002</v>
      </c>
      <c r="V517" s="9">
        <v>11002</v>
      </c>
      <c r="W517" s="9"/>
      <c r="X517" s="10" t="s">
        <v>5016</v>
      </c>
      <c r="Y517" s="9" t="s">
        <v>4994</v>
      </c>
      <c r="Z517" s="9" t="s">
        <v>4994</v>
      </c>
      <c r="AA517" s="9" t="s">
        <v>5732</v>
      </c>
      <c r="AB517" s="10" t="s">
        <v>5040</v>
      </c>
      <c r="AC517" s="9" t="s">
        <v>4999</v>
      </c>
      <c r="AD517" s="29"/>
      <c r="AE517" s="20" t="str">
        <f>VLOOKUP(E517,'FILIAIS PETZ'!A:Q,17,0)</f>
        <v>MG-2</v>
      </c>
      <c r="AF517" s="20" t="str">
        <f>VLOOKUP(E517,'FILIAIS PETZ'!A:Q,3,0)</f>
        <v>FELICIO</v>
      </c>
      <c r="AG517" s="20" t="str">
        <f>VLOOKUP(E517,'FILIAIS PETZ'!A:Q,2,0)</f>
        <v>R3</v>
      </c>
      <c r="AH517" s="75">
        <v>2330</v>
      </c>
      <c r="AI517" s="16" t="s">
        <v>6403</v>
      </c>
      <c r="AJ517" s="43">
        <f>VLOOKUP(E517,'FILIAIS PETZ'!$A$2:$K$2000,11,0)</f>
        <v>18328118022420</v>
      </c>
      <c r="AK517" s="44">
        <f t="shared" si="38"/>
        <v>18328118022420</v>
      </c>
    </row>
    <row r="518" spans="1:37" s="15" customFormat="1" ht="15" customHeight="1" thickBot="1" x14ac:dyDescent="0.25">
      <c r="A518" s="9" t="str">
        <f t="shared" si="40"/>
        <v>PREVENTIVA</v>
      </c>
      <c r="B518" s="18">
        <f>VLOOKUP(C518,FORNECEDORES!D:E,2,0)</f>
        <v>396684</v>
      </c>
      <c r="C518" s="19" t="str">
        <f>VLOOKUP(D518,FORNECEDORES!A:D,4,0)</f>
        <v>27.093.558/0066-60</v>
      </c>
      <c r="D518" s="13" t="s">
        <v>7164</v>
      </c>
      <c r="E518" s="20" t="str">
        <f t="shared" si="39"/>
        <v>04 0007</v>
      </c>
      <c r="F518" s="28" t="s">
        <v>4950</v>
      </c>
      <c r="G518" s="21" t="str">
        <f>VLOOKUP(E518,'FILIAIS PETZ'!A:E,5,0)</f>
        <v>PETZ SOROCABA</v>
      </c>
      <c r="H518" s="20" t="str">
        <f>VLOOKUP(E518,'FILIAIS PETZ'!A:D,4,0)</f>
        <v>SCBA-SP</v>
      </c>
      <c r="I518" s="46">
        <v>45292</v>
      </c>
      <c r="J518" s="9" t="s">
        <v>4980</v>
      </c>
      <c r="K518" s="9" t="s">
        <v>5858</v>
      </c>
      <c r="L518" s="29" t="s">
        <v>6432</v>
      </c>
      <c r="M518" s="46">
        <v>45345</v>
      </c>
      <c r="N518" s="46">
        <v>45392</v>
      </c>
      <c r="O518" s="46">
        <v>45374</v>
      </c>
      <c r="P518" s="29" t="s">
        <v>4998</v>
      </c>
      <c r="Q518" s="9">
        <v>3</v>
      </c>
      <c r="R518" s="9">
        <v>1</v>
      </c>
      <c r="S518" s="9" t="s">
        <v>4983</v>
      </c>
      <c r="T518" s="9" t="s">
        <v>32</v>
      </c>
      <c r="U518" s="9">
        <v>11002</v>
      </c>
      <c r="V518" s="9">
        <v>11002</v>
      </c>
      <c r="W518" s="9"/>
      <c r="X518" s="10" t="s">
        <v>5016</v>
      </c>
      <c r="Y518" s="10" t="s">
        <v>4980</v>
      </c>
      <c r="Z518" s="9" t="s">
        <v>4994</v>
      </c>
      <c r="AA518" s="9" t="s">
        <v>5732</v>
      </c>
      <c r="AB518" s="9" t="s">
        <v>5005</v>
      </c>
      <c r="AC518" s="9" t="s">
        <v>5006</v>
      </c>
      <c r="AD518" s="29"/>
      <c r="AE518" s="20" t="str">
        <f>VLOOKUP(E518,'FILIAIS PETZ'!A:Q,17,0)</f>
        <v>SP7</v>
      </c>
      <c r="AF518" s="20" t="str">
        <f>VLOOKUP(E518,'FILIAIS PETZ'!A:Q,3,0)</f>
        <v>FELICIO</v>
      </c>
      <c r="AG518" s="20" t="str">
        <f>VLOOKUP(E518,'FILIAIS PETZ'!A:Q,2,0)</f>
        <v>R3</v>
      </c>
      <c r="AH518" s="75">
        <v>2330</v>
      </c>
      <c r="AI518" s="16" t="s">
        <v>6403</v>
      </c>
      <c r="AJ518" s="43">
        <f>VLOOKUP(E518,'FILIAIS PETZ'!$A$2:$K$2000,11,0)</f>
        <v>18328118001695</v>
      </c>
      <c r="AK518" s="44">
        <f t="shared" ref="AK518:AK525" si="41">AJ518</f>
        <v>18328118001695</v>
      </c>
    </row>
    <row r="519" spans="1:37" s="15" customFormat="1" ht="15" customHeight="1" thickBot="1" x14ac:dyDescent="0.25">
      <c r="A519" s="9" t="str">
        <f t="shared" si="40"/>
        <v>PREVENTIVA</v>
      </c>
      <c r="B519" s="18">
        <f>VLOOKUP(C519,FORNECEDORES!D:E,2,0)</f>
        <v>396684</v>
      </c>
      <c r="C519" s="19" t="str">
        <f>VLOOKUP(D519,FORNECEDORES!A:D,4,0)</f>
        <v>27.093.558/0066-60</v>
      </c>
      <c r="D519" s="13" t="s">
        <v>7164</v>
      </c>
      <c r="E519" s="20" t="str">
        <f t="shared" si="39"/>
        <v>04 0166</v>
      </c>
      <c r="F519" s="28" t="s">
        <v>4932</v>
      </c>
      <c r="G519" s="21" t="str">
        <f>VLOOKUP(E519,'FILIAIS PETZ'!A:E,5,0)</f>
        <v>PETZ SOROCABA TAUSTE</v>
      </c>
      <c r="H519" s="20" t="str">
        <f>VLOOKUP(E519,'FILIAIS PETZ'!A:D,4,0)</f>
        <v>SOTT-SP</v>
      </c>
      <c r="I519" s="46">
        <v>45292</v>
      </c>
      <c r="J519" s="9" t="s">
        <v>4980</v>
      </c>
      <c r="K519" s="9" t="s">
        <v>5858</v>
      </c>
      <c r="L519" s="29" t="s">
        <v>6433</v>
      </c>
      <c r="M519" s="46">
        <v>45345</v>
      </c>
      <c r="N519" s="46">
        <v>45392</v>
      </c>
      <c r="O519" s="46">
        <v>45374</v>
      </c>
      <c r="P519" s="29" t="s">
        <v>4998</v>
      </c>
      <c r="Q519" s="9">
        <v>3</v>
      </c>
      <c r="R519" s="9">
        <v>1</v>
      </c>
      <c r="S519" s="9" t="s">
        <v>4983</v>
      </c>
      <c r="T519" s="9" t="s">
        <v>32</v>
      </c>
      <c r="U519" s="9">
        <v>11002</v>
      </c>
      <c r="V519" s="9">
        <v>11002</v>
      </c>
      <c r="W519" s="9"/>
      <c r="X519" s="10" t="s">
        <v>5016</v>
      </c>
      <c r="Y519" s="10" t="s">
        <v>4980</v>
      </c>
      <c r="Z519" s="9" t="s">
        <v>4994</v>
      </c>
      <c r="AA519" s="9" t="s">
        <v>5732</v>
      </c>
      <c r="AB519" s="9" t="s">
        <v>5005</v>
      </c>
      <c r="AC519" s="9" t="s">
        <v>5006</v>
      </c>
      <c r="AD519" s="29"/>
      <c r="AE519" s="20" t="str">
        <f>VLOOKUP(E519,'FILIAIS PETZ'!A:Q,17,0)</f>
        <v>SP7</v>
      </c>
      <c r="AF519" s="20" t="str">
        <f>VLOOKUP(E519,'FILIAIS PETZ'!A:Q,3,0)</f>
        <v>FELICIO</v>
      </c>
      <c r="AG519" s="20" t="str">
        <f>VLOOKUP(E519,'FILIAIS PETZ'!A:Q,2,0)</f>
        <v>R3</v>
      </c>
      <c r="AH519" s="75">
        <v>2330</v>
      </c>
      <c r="AI519" s="16" t="s">
        <v>6403</v>
      </c>
      <c r="AJ519" s="43">
        <f>VLOOKUP(E519,'FILIAIS PETZ'!$A$2:$K$2000,11,0)</f>
        <v>18328118015998</v>
      </c>
      <c r="AK519" s="44">
        <f t="shared" si="41"/>
        <v>18328118015998</v>
      </c>
    </row>
    <row r="520" spans="1:37" s="15" customFormat="1" ht="15" customHeight="1" thickBot="1" x14ac:dyDescent="0.25">
      <c r="A520" s="9" t="str">
        <f t="shared" si="40"/>
        <v>PREVENTIVA</v>
      </c>
      <c r="B520" s="18">
        <f>VLOOKUP(C520,FORNECEDORES!D:E,2,0)</f>
        <v>132859</v>
      </c>
      <c r="C520" s="19" t="str">
        <f>VLOOKUP(D520,FORNECEDORES!A:D,4,0)</f>
        <v>27.093.558/0006-20</v>
      </c>
      <c r="D520" s="13" t="s">
        <v>7131</v>
      </c>
      <c r="E520" s="20" t="str">
        <f t="shared" si="39"/>
        <v>04 0153</v>
      </c>
      <c r="F520" s="28" t="s">
        <v>4966</v>
      </c>
      <c r="G520" s="21" t="str">
        <f>VLOOKUP(E520,'FILIAIS PETZ'!A:E,5,0)</f>
        <v>PETZ TAGUATINGA</v>
      </c>
      <c r="H520" s="20" t="str">
        <f>VLOOKUP(E520,'FILIAIS PETZ'!A:D,4,0)</f>
        <v>TGTG-DF</v>
      </c>
      <c r="I520" s="46">
        <v>45292</v>
      </c>
      <c r="J520" s="9" t="s">
        <v>4980</v>
      </c>
      <c r="K520" s="9" t="s">
        <v>5858</v>
      </c>
      <c r="L520" s="29" t="s">
        <v>6429</v>
      </c>
      <c r="M520" s="46">
        <v>45345</v>
      </c>
      <c r="N520" s="46">
        <v>45392</v>
      </c>
      <c r="O520" s="46">
        <v>45374</v>
      </c>
      <c r="P520" s="29" t="s">
        <v>4998</v>
      </c>
      <c r="Q520" s="9">
        <v>3</v>
      </c>
      <c r="R520" s="9">
        <v>1</v>
      </c>
      <c r="S520" s="9" t="s">
        <v>4983</v>
      </c>
      <c r="T520" s="9" t="s">
        <v>32</v>
      </c>
      <c r="U520" s="9">
        <v>11002</v>
      </c>
      <c r="V520" s="9">
        <v>11002</v>
      </c>
      <c r="W520" s="9"/>
      <c r="X520" s="10" t="s">
        <v>5016</v>
      </c>
      <c r="Y520" s="10" t="s">
        <v>4980</v>
      </c>
      <c r="Z520" s="9" t="s">
        <v>4994</v>
      </c>
      <c r="AA520" s="9" t="s">
        <v>5732</v>
      </c>
      <c r="AB520" s="9" t="s">
        <v>5005</v>
      </c>
      <c r="AC520" s="9" t="s">
        <v>5006</v>
      </c>
      <c r="AD520" s="29"/>
      <c r="AE520" s="20" t="str">
        <f>VLOOKUP(E520,'FILIAIS PETZ'!A:Q,17,0)</f>
        <v>CO-1</v>
      </c>
      <c r="AF520" s="20" t="str">
        <f>VLOOKUP(E520,'FILIAIS PETZ'!A:Q,3,0)</f>
        <v>FELICIO</v>
      </c>
      <c r="AG520" s="20" t="str">
        <f>VLOOKUP(E520,'FILIAIS PETZ'!A:Q,2,0)</f>
        <v>R3</v>
      </c>
      <c r="AH520" s="75">
        <v>2330</v>
      </c>
      <c r="AI520" s="16" t="s">
        <v>6403</v>
      </c>
      <c r="AJ520" s="43">
        <f>VLOOKUP(E520,'FILIAIS PETZ'!$A$2:$K$2000,11,0)</f>
        <v>18328118014916</v>
      </c>
      <c r="AK520" s="44">
        <f t="shared" si="41"/>
        <v>18328118014916</v>
      </c>
    </row>
    <row r="521" spans="1:37" s="15" customFormat="1" ht="15" customHeight="1" thickBot="1" x14ac:dyDescent="0.25">
      <c r="A521" s="9" t="str">
        <f t="shared" si="40"/>
        <v>PREVENTIVA</v>
      </c>
      <c r="B521" s="18">
        <f>VLOOKUP(C521,FORNECEDORES!D:E,2,0)</f>
        <v>255287</v>
      </c>
      <c r="C521" s="19" t="str">
        <f>VLOOKUP(D521,FORNECEDORES!A:D,4,0)</f>
        <v>27.093.558/0060-75</v>
      </c>
      <c r="D521" s="13" t="s">
        <v>7158</v>
      </c>
      <c r="E521" s="20" t="str">
        <f t="shared" si="39"/>
        <v>04 0051</v>
      </c>
      <c r="F521" s="28" t="s">
        <v>4948</v>
      </c>
      <c r="G521" s="21" t="str">
        <f>VLOOKUP(E521,'FILIAIS PETZ'!A:E,5,0)</f>
        <v>PETZ TAMBORÉ</v>
      </c>
      <c r="H521" s="20" t="str">
        <f>VLOOKUP(E521,'FILIAIS PETZ'!A:D,4,0)</f>
        <v>TMBO-SP</v>
      </c>
      <c r="I521" s="46">
        <v>45292</v>
      </c>
      <c r="J521" s="9" t="s">
        <v>4980</v>
      </c>
      <c r="K521" s="9" t="s">
        <v>5858</v>
      </c>
      <c r="L521" s="29" t="s">
        <v>6430</v>
      </c>
      <c r="M521" s="46">
        <v>45345</v>
      </c>
      <c r="N521" s="46">
        <v>45392</v>
      </c>
      <c r="O521" s="46">
        <v>45374</v>
      </c>
      <c r="P521" s="29" t="s">
        <v>4998</v>
      </c>
      <c r="Q521" s="9">
        <v>3</v>
      </c>
      <c r="R521" s="9">
        <v>1</v>
      </c>
      <c r="S521" s="9" t="s">
        <v>4983</v>
      </c>
      <c r="T521" s="9" t="s">
        <v>32</v>
      </c>
      <c r="U521" s="9">
        <v>11002</v>
      </c>
      <c r="V521" s="9">
        <v>11002</v>
      </c>
      <c r="W521" s="9"/>
      <c r="X521" s="10" t="s">
        <v>5016</v>
      </c>
      <c r="Y521" s="10" t="s">
        <v>4980</v>
      </c>
      <c r="Z521" s="9" t="s">
        <v>4994</v>
      </c>
      <c r="AA521" s="9" t="s">
        <v>5732</v>
      </c>
      <c r="AB521" s="9" t="s">
        <v>5005</v>
      </c>
      <c r="AC521" s="9" t="s">
        <v>5006</v>
      </c>
      <c r="AD521" s="29"/>
      <c r="AE521" s="20" t="str">
        <f>VLOOKUP(E521,'FILIAIS PETZ'!A:Q,17,0)</f>
        <v>SP7</v>
      </c>
      <c r="AF521" s="20" t="str">
        <f>VLOOKUP(E521,'FILIAIS PETZ'!A:Q,3,0)</f>
        <v>FELICIO</v>
      </c>
      <c r="AG521" s="20" t="str">
        <f>VLOOKUP(E521,'FILIAIS PETZ'!A:Q,2,0)</f>
        <v>R3</v>
      </c>
      <c r="AH521" s="75">
        <v>2330</v>
      </c>
      <c r="AI521" s="16" t="s">
        <v>6403</v>
      </c>
      <c r="AJ521" s="43">
        <f>VLOOKUP(E521,'FILIAIS PETZ'!$A$2:$K$2000,11,0)</f>
        <v>18328118004872</v>
      </c>
      <c r="AK521" s="44">
        <f t="shared" si="41"/>
        <v>18328118004872</v>
      </c>
    </row>
    <row r="522" spans="1:37" s="15" customFormat="1" ht="15" customHeight="1" thickBot="1" x14ac:dyDescent="0.25">
      <c r="A522" s="9" t="str">
        <f t="shared" si="40"/>
        <v>PREVENTIVA</v>
      </c>
      <c r="B522" s="18">
        <f>VLOOKUP(C522,FORNECEDORES!D:E,2,0)</f>
        <v>4722</v>
      </c>
      <c r="C522" s="19" t="str">
        <f>VLOOKUP(D522,FORNECEDORES!A:D,4,0)</f>
        <v>08.100.057/0001-74</v>
      </c>
      <c r="D522" s="13" t="s">
        <v>6219</v>
      </c>
      <c r="E522" s="20" t="str">
        <f t="shared" si="39"/>
        <v>04 0180</v>
      </c>
      <c r="F522" s="28" t="s">
        <v>4944</v>
      </c>
      <c r="G522" s="21" t="str">
        <f>VLOOKUP(E522,'FILIAIS PETZ'!A:E,5,0)</f>
        <v>PETZ TORQUATO TAPAJOS</v>
      </c>
      <c r="H522" s="20" t="str">
        <f>VLOOKUP(E522,'FILIAIS PETZ'!A:D,4,0)</f>
        <v>TQTP-AM</v>
      </c>
      <c r="I522" s="46">
        <v>45292</v>
      </c>
      <c r="J522" s="9" t="s">
        <v>4980</v>
      </c>
      <c r="K522" s="9" t="s">
        <v>5858</v>
      </c>
      <c r="L522" s="29" t="s">
        <v>10056</v>
      </c>
      <c r="M522" s="46">
        <v>45301</v>
      </c>
      <c r="N522" s="46">
        <v>45560</v>
      </c>
      <c r="O522" s="46">
        <v>45544</v>
      </c>
      <c r="P522" s="29" t="s">
        <v>4998</v>
      </c>
      <c r="Q522" s="9">
        <v>3</v>
      </c>
      <c r="R522" s="9">
        <v>1</v>
      </c>
      <c r="S522" s="9" t="s">
        <v>4983</v>
      </c>
      <c r="T522" s="9" t="s">
        <v>32</v>
      </c>
      <c r="U522" s="9">
        <v>11002</v>
      </c>
      <c r="V522" s="9">
        <v>11002</v>
      </c>
      <c r="W522" s="9"/>
      <c r="X522" s="10" t="s">
        <v>5016</v>
      </c>
      <c r="Y522" s="9" t="s">
        <v>4994</v>
      </c>
      <c r="Z522" s="9" t="s">
        <v>4994</v>
      </c>
      <c r="AA522" s="9" t="s">
        <v>5732</v>
      </c>
      <c r="AB522" s="10" t="s">
        <v>5040</v>
      </c>
      <c r="AC522" s="9" t="s">
        <v>4999</v>
      </c>
      <c r="AD522" s="29"/>
      <c r="AE522" s="20" t="str">
        <f>VLOOKUP(E522,'FILIAIS PETZ'!A:Q,17,0)</f>
        <v>CO-3</v>
      </c>
      <c r="AF522" s="20" t="str">
        <f>VLOOKUP(E522,'FILIAIS PETZ'!A:Q,3,0)</f>
        <v>FELICIO</v>
      </c>
      <c r="AG522" s="20" t="str">
        <f>VLOOKUP(E522,'FILIAIS PETZ'!A:Q,2,0)</f>
        <v>R3</v>
      </c>
      <c r="AH522" s="75">
        <v>5570</v>
      </c>
      <c r="AI522" s="16" t="s">
        <v>6403</v>
      </c>
      <c r="AJ522" s="43">
        <f>VLOOKUP(E522,'FILIAIS PETZ'!$A$2:$K$2000,11,0)</f>
        <v>18328118017346</v>
      </c>
      <c r="AK522" s="44">
        <f t="shared" si="41"/>
        <v>18328118017346</v>
      </c>
    </row>
    <row r="523" spans="1:37" s="15" customFormat="1" ht="15" customHeight="1" thickBot="1" x14ac:dyDescent="0.25">
      <c r="A523" s="9" t="str">
        <f t="shared" si="40"/>
        <v>PREVENTIVA</v>
      </c>
      <c r="B523" s="18">
        <f>VLOOKUP(C523,FORNECEDORES!D:E,2,0)</f>
        <v>132859</v>
      </c>
      <c r="C523" s="19" t="str">
        <f>VLOOKUP(D523,FORNECEDORES!A:D,4,0)</f>
        <v>27.093.558/0006-20</v>
      </c>
      <c r="D523" s="13" t="s">
        <v>7131</v>
      </c>
      <c r="E523" s="20" t="str">
        <f t="shared" si="39"/>
        <v>04 0198</v>
      </c>
      <c r="F523" s="28" t="s">
        <v>4967</v>
      </c>
      <c r="G523" s="21" t="str">
        <f>VLOOKUP(E523,'FILIAIS PETZ'!A:E,5,0)</f>
        <v>PETZ SHOPPING SUL VALPARAISO</v>
      </c>
      <c r="H523" s="20" t="str">
        <f>VLOOKUP(E523,'FILIAIS PETZ'!A:D,4,0)</f>
        <v>VALP-GO</v>
      </c>
      <c r="I523" s="46">
        <v>45292</v>
      </c>
      <c r="J523" s="9" t="s">
        <v>4980</v>
      </c>
      <c r="K523" s="9" t="s">
        <v>5858</v>
      </c>
      <c r="L523" s="29" t="s">
        <v>6434</v>
      </c>
      <c r="M523" s="46">
        <v>45345</v>
      </c>
      <c r="N523" s="46">
        <v>45392</v>
      </c>
      <c r="O523" s="46">
        <v>45374</v>
      </c>
      <c r="P523" s="29" t="s">
        <v>4998</v>
      </c>
      <c r="Q523" s="9">
        <v>3</v>
      </c>
      <c r="R523" s="9">
        <v>1</v>
      </c>
      <c r="S523" s="9" t="s">
        <v>4983</v>
      </c>
      <c r="T523" s="9" t="s">
        <v>32</v>
      </c>
      <c r="U523" s="9">
        <v>11002</v>
      </c>
      <c r="V523" s="9">
        <v>11002</v>
      </c>
      <c r="W523" s="9"/>
      <c r="X523" s="10" t="s">
        <v>5016</v>
      </c>
      <c r="Y523" s="10" t="s">
        <v>4980</v>
      </c>
      <c r="Z523" s="9" t="s">
        <v>4994</v>
      </c>
      <c r="AA523" s="9" t="s">
        <v>5732</v>
      </c>
      <c r="AB523" s="9" t="s">
        <v>5005</v>
      </c>
      <c r="AC523" s="9" t="s">
        <v>5006</v>
      </c>
      <c r="AD523" s="29"/>
      <c r="AE523" s="20" t="str">
        <f>VLOOKUP(E523,'FILIAIS PETZ'!A:Q,17,0)</f>
        <v>CO-1</v>
      </c>
      <c r="AF523" s="20" t="str">
        <f>VLOOKUP(E523,'FILIAIS PETZ'!A:Q,3,0)</f>
        <v>FELICIO</v>
      </c>
      <c r="AG523" s="20" t="str">
        <f>VLOOKUP(E523,'FILIAIS PETZ'!A:Q,2,0)</f>
        <v>R3</v>
      </c>
      <c r="AH523" s="75">
        <v>2330</v>
      </c>
      <c r="AI523" s="16" t="s">
        <v>6403</v>
      </c>
      <c r="AJ523" s="43">
        <f>VLOOKUP(E523,'FILIAIS PETZ'!$A$2:$K$2000,11,0)</f>
        <v>18328118019390</v>
      </c>
      <c r="AK523" s="44">
        <f t="shared" si="41"/>
        <v>18328118019390</v>
      </c>
    </row>
    <row r="524" spans="1:37" s="15" customFormat="1" ht="15" customHeight="1" thickBot="1" x14ac:dyDescent="0.25">
      <c r="A524" s="9" t="str">
        <f t="shared" si="40"/>
        <v>PREVENTIVA</v>
      </c>
      <c r="B524" s="18">
        <f>VLOOKUP(C524,FORNECEDORES!D:E,2,0)</f>
        <v>4722</v>
      </c>
      <c r="C524" s="19" t="str">
        <f>VLOOKUP(D524,FORNECEDORES!A:D,4,0)</f>
        <v>08.100.057/0001-74</v>
      </c>
      <c r="D524" s="13" t="s">
        <v>6219</v>
      </c>
      <c r="E524" s="20" t="str">
        <f t="shared" si="39"/>
        <v>04 0232</v>
      </c>
      <c r="F524" s="28" t="s">
        <v>4956</v>
      </c>
      <c r="G524" s="21" t="str">
        <f>VLOOKUP(E524,'FILIAIS PETZ'!A:E,5,0)</f>
        <v>PETZ VARZEA GRANDE</v>
      </c>
      <c r="H524" s="20" t="str">
        <f>VLOOKUP(E524,'FILIAIS PETZ'!A:D,4,0)</f>
        <v>VGDE-MT</v>
      </c>
      <c r="I524" s="46">
        <v>45292</v>
      </c>
      <c r="J524" s="9" t="s">
        <v>4980</v>
      </c>
      <c r="K524" s="9" t="s">
        <v>5858</v>
      </c>
      <c r="L524" s="29" t="s">
        <v>6225</v>
      </c>
      <c r="M524" s="46">
        <v>45301</v>
      </c>
      <c r="N524" s="46">
        <v>45385</v>
      </c>
      <c r="O524" s="46">
        <v>45365</v>
      </c>
      <c r="P524" s="29" t="s">
        <v>4998</v>
      </c>
      <c r="Q524" s="9">
        <v>3</v>
      </c>
      <c r="R524" s="9">
        <v>1</v>
      </c>
      <c r="S524" s="9" t="s">
        <v>4983</v>
      </c>
      <c r="T524" s="9" t="s">
        <v>32</v>
      </c>
      <c r="U524" s="9">
        <v>11002</v>
      </c>
      <c r="V524" s="9">
        <v>11002</v>
      </c>
      <c r="W524" s="9"/>
      <c r="X524" s="10" t="s">
        <v>5016</v>
      </c>
      <c r="Y524" s="9" t="s">
        <v>4994</v>
      </c>
      <c r="Z524" s="9" t="s">
        <v>4994</v>
      </c>
      <c r="AA524" s="9" t="s">
        <v>5732</v>
      </c>
      <c r="AB524" s="10" t="s">
        <v>5040</v>
      </c>
      <c r="AC524" s="9" t="s">
        <v>4999</v>
      </c>
      <c r="AD524" s="29"/>
      <c r="AE524" s="20" t="str">
        <f>VLOOKUP(E524,'FILIAIS PETZ'!A:Q,17,0)</f>
        <v>CO-3</v>
      </c>
      <c r="AF524" s="20" t="str">
        <f>VLOOKUP(E524,'FILIAIS PETZ'!A:Q,3,0)</f>
        <v>FELICIO</v>
      </c>
      <c r="AG524" s="20" t="str">
        <f>VLOOKUP(E524,'FILIAIS PETZ'!A:Q,2,0)</f>
        <v>R3</v>
      </c>
      <c r="AH524" s="75">
        <v>2330</v>
      </c>
      <c r="AI524" s="16" t="s">
        <v>6220</v>
      </c>
      <c r="AJ524" s="43">
        <f>VLOOKUP(E524,'FILIAIS PETZ'!$A$2:$K$2000,11,0)</f>
        <v>18328118021963</v>
      </c>
      <c r="AK524" s="44">
        <f t="shared" si="41"/>
        <v>18328118021963</v>
      </c>
    </row>
    <row r="525" spans="1:37" s="15" customFormat="1" ht="15" customHeight="1" thickBot="1" x14ac:dyDescent="0.25">
      <c r="A525" s="9" t="str">
        <f t="shared" si="40"/>
        <v>PREVENTIVA</v>
      </c>
      <c r="B525" s="18">
        <f>VLOOKUP(C525,FORNECEDORES!D:E,2,0)</f>
        <v>4990</v>
      </c>
      <c r="C525" s="19" t="str">
        <f>VLOOKUP(D525,FORNECEDORES!A:D,4,0)</f>
        <v>27.093.558/0012-78</v>
      </c>
      <c r="D525" s="13" t="s">
        <v>7133</v>
      </c>
      <c r="E525" s="20" t="str">
        <f t="shared" si="39"/>
        <v>04 0040</v>
      </c>
      <c r="F525" s="28" t="s">
        <v>4943</v>
      </c>
      <c r="G525" s="21" t="str">
        <f>VLOOKUP(E525,'FILIAIS PETZ'!A:E,5,0)</f>
        <v>PETZ NOSSA SENHORA DO CARMO</v>
      </c>
      <c r="H525" s="20" t="str">
        <f>VLOOKUP(E525,'FILIAIS PETZ'!A:D,4,0)</f>
        <v>NSCA-MG</v>
      </c>
      <c r="I525" s="46">
        <v>45292</v>
      </c>
      <c r="J525" s="9" t="s">
        <v>4980</v>
      </c>
      <c r="K525" s="9" t="s">
        <v>5858</v>
      </c>
      <c r="L525" s="29" t="s">
        <v>6438</v>
      </c>
      <c r="M525" s="46">
        <v>45345</v>
      </c>
      <c r="N525" s="46">
        <v>45392</v>
      </c>
      <c r="O525" s="46">
        <v>45374</v>
      </c>
      <c r="P525" s="29" t="s">
        <v>4998</v>
      </c>
      <c r="Q525" s="9">
        <v>3</v>
      </c>
      <c r="R525" s="9">
        <v>1</v>
      </c>
      <c r="S525" s="9" t="s">
        <v>4983</v>
      </c>
      <c r="T525" s="9" t="s">
        <v>32</v>
      </c>
      <c r="U525" s="9">
        <v>11002</v>
      </c>
      <c r="V525" s="9">
        <v>11002</v>
      </c>
      <c r="W525" s="9"/>
      <c r="X525" s="10" t="s">
        <v>5016</v>
      </c>
      <c r="Y525" s="10" t="s">
        <v>4980</v>
      </c>
      <c r="Z525" s="9" t="s">
        <v>4994</v>
      </c>
      <c r="AA525" s="9" t="s">
        <v>5732</v>
      </c>
      <c r="AB525" s="9" t="s">
        <v>5005</v>
      </c>
      <c r="AC525" s="9" t="s">
        <v>5006</v>
      </c>
      <c r="AD525" s="29"/>
      <c r="AE525" s="20" t="str">
        <f>VLOOKUP(E525,'FILIAIS PETZ'!A:Q,17,0)</f>
        <v>MG-1</v>
      </c>
      <c r="AF525" s="20" t="str">
        <f>VLOOKUP(E525,'FILIAIS PETZ'!A:Q,3,0)</f>
        <v>FELICIO</v>
      </c>
      <c r="AG525" s="20" t="str">
        <f>VLOOKUP(E525,'FILIAIS PETZ'!A:Q,2,0)</f>
        <v>R3</v>
      </c>
      <c r="AH525" s="75">
        <v>2330</v>
      </c>
      <c r="AI525" s="16" t="s">
        <v>6403</v>
      </c>
      <c r="AJ525" s="43">
        <f>VLOOKUP(E525,'FILIAIS PETZ'!$A$2:$K$2000,11,0)</f>
        <v>18328118003981</v>
      </c>
      <c r="AK525" s="44">
        <f t="shared" si="41"/>
        <v>18328118003981</v>
      </c>
    </row>
    <row r="526" spans="1:37" s="15" customFormat="1" ht="15" customHeight="1" thickBot="1" x14ac:dyDescent="0.25">
      <c r="A526" s="9" t="s">
        <v>4980</v>
      </c>
      <c r="B526" s="18">
        <f>VLOOKUP(C526,FORNECEDORES!D:E,2,0)</f>
        <v>55666</v>
      </c>
      <c r="C526" s="19" t="str">
        <f>VLOOKUP(D526,FORNECEDORES!A:D,4,0)</f>
        <v>33.045.885/0001-02</v>
      </c>
      <c r="D526" s="17" t="s">
        <v>2848</v>
      </c>
      <c r="E526" s="20" t="str">
        <f t="shared" si="39"/>
        <v>04 0010</v>
      </c>
      <c r="F526" s="28" t="s">
        <v>8983</v>
      </c>
      <c r="G526" s="21" t="str">
        <f>VLOOKUP(E526,'FILIAIS PETZ'!A:E,5,0)</f>
        <v>PETZ SANTA CECILIA</v>
      </c>
      <c r="H526" s="20" t="str">
        <f>VLOOKUP(E526,'FILIAIS PETZ'!A:D,4,0)</f>
        <v>STCE-SP</v>
      </c>
      <c r="I526" s="46">
        <v>45292</v>
      </c>
      <c r="J526" s="9" t="s">
        <v>4980</v>
      </c>
      <c r="K526" s="9" t="s">
        <v>9035</v>
      </c>
      <c r="L526" s="29" t="s">
        <v>9229</v>
      </c>
      <c r="M526" s="46">
        <v>45309</v>
      </c>
      <c r="N526" s="46">
        <v>45406</v>
      </c>
      <c r="O526" s="46">
        <v>45392</v>
      </c>
      <c r="P526" s="29" t="s">
        <v>4998</v>
      </c>
      <c r="Q526" s="9">
        <v>3</v>
      </c>
      <c r="R526" s="9" t="s">
        <v>4991</v>
      </c>
      <c r="S526" s="9" t="s">
        <v>4983</v>
      </c>
      <c r="T526" s="9" t="s">
        <v>32</v>
      </c>
      <c r="U526" s="9">
        <v>11002</v>
      </c>
      <c r="V526" s="9">
        <v>11002</v>
      </c>
      <c r="W526" s="9"/>
      <c r="X526" s="10" t="s">
        <v>4992</v>
      </c>
      <c r="Y526" s="9" t="s">
        <v>4980</v>
      </c>
      <c r="Z526" s="9" t="s">
        <v>4980</v>
      </c>
      <c r="AA526" s="9" t="s">
        <v>4992</v>
      </c>
      <c r="AB526" s="9" t="s">
        <v>5066</v>
      </c>
      <c r="AC526" s="9" t="s">
        <v>4999</v>
      </c>
      <c r="AD526" s="9"/>
      <c r="AE526" s="20" t="str">
        <f>VLOOKUP(E526,'FILIAIS PETZ'!A:Q,17,0)</f>
        <v>SP2</v>
      </c>
      <c r="AF526" s="20" t="str">
        <f>VLOOKUP(E526,'FILIAIS PETZ'!A:Q,3,0)</f>
        <v>FELICIO</v>
      </c>
      <c r="AG526" s="20" t="str">
        <f>VLOOKUP(E526,'FILIAIS PETZ'!A:Q,2,0)</f>
        <v>R3</v>
      </c>
      <c r="AH526" s="75">
        <v>1250</v>
      </c>
      <c r="AI526" s="68" t="s">
        <v>5274</v>
      </c>
      <c r="AJ526" s="43">
        <f>VLOOKUP(E526,'FILIAIS PETZ'!$A$2:$K$2000,11,0)</f>
        <v>18328118001938</v>
      </c>
      <c r="AK526" s="44">
        <v>18328118001938</v>
      </c>
    </row>
    <row r="527" spans="1:37" s="15" customFormat="1" ht="15" customHeight="1" thickBot="1" x14ac:dyDescent="0.25">
      <c r="A527" s="9" t="s">
        <v>4980</v>
      </c>
      <c r="B527" s="18">
        <f>VLOOKUP(C527,FORNECEDORES!D:E,2,0)</f>
        <v>93074</v>
      </c>
      <c r="C527" s="19" t="str">
        <f>VLOOKUP(D527,FORNECEDORES!A:D,4,0)</f>
        <v>29.739.737/0053-33</v>
      </c>
      <c r="D527" s="17" t="s">
        <v>7598</v>
      </c>
      <c r="E527" s="20" t="str">
        <f t="shared" si="39"/>
        <v>04 0011</v>
      </c>
      <c r="F527" s="28" t="s">
        <v>8976</v>
      </c>
      <c r="G527" s="21" t="str">
        <f>VLOOKUP(E527,'FILIAIS PETZ'!A:E,5,0)</f>
        <v>PETZ AUGUSTA</v>
      </c>
      <c r="H527" s="20" t="str">
        <f>VLOOKUP(E527,'FILIAIS PETZ'!A:D,4,0)</f>
        <v>AUGT-SP</v>
      </c>
      <c r="I527" s="46">
        <v>45292</v>
      </c>
      <c r="J527" s="9" t="s">
        <v>4980</v>
      </c>
      <c r="K527" s="9" t="s">
        <v>9047</v>
      </c>
      <c r="L527" s="29" t="s">
        <v>9230</v>
      </c>
      <c r="M527" s="46">
        <v>45293</v>
      </c>
      <c r="N527" s="46">
        <v>45371</v>
      </c>
      <c r="O527" s="46">
        <v>45358</v>
      </c>
      <c r="P527" s="29" t="s">
        <v>4998</v>
      </c>
      <c r="Q527" s="9">
        <v>3</v>
      </c>
      <c r="R527" s="9" t="s">
        <v>4991</v>
      </c>
      <c r="S527" s="9" t="s">
        <v>4983</v>
      </c>
      <c r="T527" s="9" t="s">
        <v>32</v>
      </c>
      <c r="U527" s="9">
        <v>11002</v>
      </c>
      <c r="V527" s="9">
        <v>11002</v>
      </c>
      <c r="W527" s="9"/>
      <c r="X527" s="10" t="s">
        <v>5033</v>
      </c>
      <c r="Y527" s="10" t="s">
        <v>4980</v>
      </c>
      <c r="Z527" s="10" t="s">
        <v>4980</v>
      </c>
      <c r="AA527" s="10" t="s">
        <v>5033</v>
      </c>
      <c r="AB527" s="10" t="s">
        <v>5066</v>
      </c>
      <c r="AC527" s="9" t="s">
        <v>4999</v>
      </c>
      <c r="AD527" s="9"/>
      <c r="AE527" s="20" t="str">
        <f>VLOOKUP(E527,'FILIAIS PETZ'!A:Q,17,0)</f>
        <v>SP2</v>
      </c>
      <c r="AF527" s="20" t="str">
        <f>VLOOKUP(E527,'FILIAIS PETZ'!A:Q,3,0)</f>
        <v>FELICIO</v>
      </c>
      <c r="AG527" s="20" t="str">
        <f>VLOOKUP(E527,'FILIAIS PETZ'!A:Q,2,0)</f>
        <v>R3</v>
      </c>
      <c r="AH527" s="75">
        <v>370</v>
      </c>
      <c r="AI527" s="68" t="s">
        <v>9231</v>
      </c>
      <c r="AJ527" s="43">
        <f>VLOOKUP(E527,'FILIAIS PETZ'!$A$2:$K$2000,11,0)</f>
        <v>18328118001776</v>
      </c>
      <c r="AK527" s="44">
        <v>18328118001776</v>
      </c>
    </row>
    <row r="528" spans="1:37" s="15" customFormat="1" ht="15" customHeight="1" thickBot="1" x14ac:dyDescent="0.25">
      <c r="A528" s="9" t="s">
        <v>4980</v>
      </c>
      <c r="B528" s="18">
        <f>VLOOKUP(C528,FORNECEDORES!D:E,2,0)</f>
        <v>6740</v>
      </c>
      <c r="C528" s="19" t="str">
        <f>VLOOKUP(D528,FORNECEDORES!A:D,4,0)</f>
        <v>29.739.737/0052-52</v>
      </c>
      <c r="D528" s="17" t="s">
        <v>7597</v>
      </c>
      <c r="E528" s="20" t="str">
        <f t="shared" si="39"/>
        <v>04 0247</v>
      </c>
      <c r="F528" s="28" t="s">
        <v>8967</v>
      </c>
      <c r="G528" s="21" t="str">
        <f>VLOOKUP(E528,'FILIAIS PETZ'!A:E,5,0)</f>
        <v>PETZ AV GOIÁS</v>
      </c>
      <c r="H528" s="20" t="str">
        <f>VLOOKUP(E528,'FILIAIS PETZ'!A:D,4,0)</f>
        <v>AVGO-SP</v>
      </c>
      <c r="I528" s="46">
        <v>45292</v>
      </c>
      <c r="J528" s="9" t="s">
        <v>4980</v>
      </c>
      <c r="K528" s="9" t="s">
        <v>9047</v>
      </c>
      <c r="L528" s="29" t="s">
        <v>9232</v>
      </c>
      <c r="M528" s="46">
        <v>45293</v>
      </c>
      <c r="N528" s="46">
        <v>45371</v>
      </c>
      <c r="O528" s="46">
        <v>45358</v>
      </c>
      <c r="P528" s="29" t="s">
        <v>4998</v>
      </c>
      <c r="Q528" s="9">
        <v>3</v>
      </c>
      <c r="R528" s="9" t="s">
        <v>4991</v>
      </c>
      <c r="S528" s="9" t="s">
        <v>4983</v>
      </c>
      <c r="T528" s="9" t="s">
        <v>32</v>
      </c>
      <c r="U528" s="9">
        <v>11002</v>
      </c>
      <c r="V528" s="9">
        <v>11002</v>
      </c>
      <c r="W528" s="9"/>
      <c r="X528" s="10" t="s">
        <v>5033</v>
      </c>
      <c r="Y528" s="10" t="s">
        <v>4980</v>
      </c>
      <c r="Z528" s="10" t="s">
        <v>4980</v>
      </c>
      <c r="AA528" s="10" t="s">
        <v>5033</v>
      </c>
      <c r="AB528" s="10" t="s">
        <v>5066</v>
      </c>
      <c r="AC528" s="9" t="s">
        <v>4999</v>
      </c>
      <c r="AD528" s="9"/>
      <c r="AE528" s="20" t="str">
        <f>VLOOKUP(E528,'FILIAIS PETZ'!A:Q,17,0)</f>
        <v>SP3</v>
      </c>
      <c r="AF528" s="20" t="str">
        <f>VLOOKUP(E528,'FILIAIS PETZ'!A:Q,3,0)</f>
        <v>FELICIO</v>
      </c>
      <c r="AG528" s="20" t="str">
        <f>VLOOKUP(E528,'FILIAIS PETZ'!A:Q,2,0)</f>
        <v>R3</v>
      </c>
      <c r="AH528" s="75">
        <v>370</v>
      </c>
      <c r="AI528" s="68" t="s">
        <v>9231</v>
      </c>
      <c r="AJ528" s="43" t="str">
        <f>VLOOKUP(E528,'FILIAIS PETZ'!$A$2:$K$2000,11,0)</f>
        <v>18.328.118/0236-64</v>
      </c>
      <c r="AK528" s="44" t="s">
        <v>9093</v>
      </c>
    </row>
    <row r="529" spans="1:37" s="15" customFormat="1" ht="15" customHeight="1" thickBot="1" x14ac:dyDescent="0.25">
      <c r="A529" s="9" t="s">
        <v>4980</v>
      </c>
      <c r="B529" s="18">
        <f>VLOOKUP(C529,FORNECEDORES!D:E,2,0)</f>
        <v>179505</v>
      </c>
      <c r="C529" s="19" t="str">
        <f>VLOOKUP(D529,FORNECEDORES!A:D,4,0)</f>
        <v>29.739.737/0046-04</v>
      </c>
      <c r="D529" s="17" t="s">
        <v>7599</v>
      </c>
      <c r="E529" s="20" t="str">
        <f t="shared" si="39"/>
        <v>04 0125</v>
      </c>
      <c r="F529" s="28" t="s">
        <v>8981</v>
      </c>
      <c r="G529" s="21" t="str">
        <f>VLOOKUP(E529,'FILIAIS PETZ'!A:E,5,0)</f>
        <v>PETZ CERRO CORA</v>
      </c>
      <c r="H529" s="20" t="str">
        <f>VLOOKUP(E529,'FILIAIS PETZ'!A:D,4,0)</f>
        <v>CORA-SP</v>
      </c>
      <c r="I529" s="46">
        <v>45292</v>
      </c>
      <c r="J529" s="9" t="s">
        <v>4980</v>
      </c>
      <c r="K529" s="9" t="s">
        <v>9047</v>
      </c>
      <c r="L529" s="29" t="s">
        <v>9233</v>
      </c>
      <c r="M529" s="46">
        <v>45293</v>
      </c>
      <c r="N529" s="46">
        <v>45371</v>
      </c>
      <c r="O529" s="46">
        <v>45358</v>
      </c>
      <c r="P529" s="29" t="s">
        <v>4998</v>
      </c>
      <c r="Q529" s="9">
        <v>3</v>
      </c>
      <c r="R529" s="9" t="s">
        <v>4991</v>
      </c>
      <c r="S529" s="9" t="s">
        <v>4983</v>
      </c>
      <c r="T529" s="9" t="s">
        <v>32</v>
      </c>
      <c r="U529" s="9">
        <v>11002</v>
      </c>
      <c r="V529" s="9">
        <v>11002</v>
      </c>
      <c r="W529" s="9"/>
      <c r="X529" s="10" t="s">
        <v>5033</v>
      </c>
      <c r="Y529" s="10" t="s">
        <v>4980</v>
      </c>
      <c r="Z529" s="10" t="s">
        <v>4980</v>
      </c>
      <c r="AA529" s="10" t="s">
        <v>5033</v>
      </c>
      <c r="AB529" s="10" t="s">
        <v>5066</v>
      </c>
      <c r="AC529" s="9" t="s">
        <v>4999</v>
      </c>
      <c r="AD529" s="9"/>
      <c r="AE529" s="20" t="str">
        <f>VLOOKUP(E529,'FILIAIS PETZ'!A:Q,17,0)</f>
        <v>SP7</v>
      </c>
      <c r="AF529" s="20" t="str">
        <f>VLOOKUP(E529,'FILIAIS PETZ'!A:Q,3,0)</f>
        <v>FELICIO</v>
      </c>
      <c r="AG529" s="20" t="str">
        <f>VLOOKUP(E529,'FILIAIS PETZ'!A:Q,2,0)</f>
        <v>R3</v>
      </c>
      <c r="AH529" s="75">
        <v>370</v>
      </c>
      <c r="AI529" s="68" t="s">
        <v>9231</v>
      </c>
      <c r="AJ529" s="43">
        <f>VLOOKUP(E529,'FILIAIS PETZ'!$A$2:$K$2000,11,0)</f>
        <v>18328118013600</v>
      </c>
      <c r="AK529" s="44">
        <v>18328118013600</v>
      </c>
    </row>
    <row r="530" spans="1:37" s="15" customFormat="1" ht="15" customHeight="1" thickBot="1" x14ac:dyDescent="0.25">
      <c r="A530" s="9" t="s">
        <v>4980</v>
      </c>
      <c r="B530" s="18">
        <f>VLOOKUP(C530,FORNECEDORES!D:E,2,0)</f>
        <v>6740</v>
      </c>
      <c r="C530" s="19" t="str">
        <f>VLOOKUP(D530,FORNECEDORES!A:D,4,0)</f>
        <v>29.739.737/0052-52</v>
      </c>
      <c r="D530" s="17" t="s">
        <v>7597</v>
      </c>
      <c r="E530" s="20" t="str">
        <f t="shared" si="39"/>
        <v>04 0024</v>
      </c>
      <c r="F530" s="28" t="s">
        <v>8626</v>
      </c>
      <c r="G530" s="21" t="str">
        <f>VLOOKUP(E530,'FILIAIS PETZ'!A:E,5,0)</f>
        <v>PETZ DIADEMA</v>
      </c>
      <c r="H530" s="20" t="str">
        <f>VLOOKUP(E530,'FILIAIS PETZ'!A:D,4,0)</f>
        <v>DDMA-SP</v>
      </c>
      <c r="I530" s="46">
        <v>45292</v>
      </c>
      <c r="J530" s="9" t="s">
        <v>4980</v>
      </c>
      <c r="K530" s="9" t="s">
        <v>9047</v>
      </c>
      <c r="L530" s="29" t="s">
        <v>9234</v>
      </c>
      <c r="M530" s="46">
        <v>45293</v>
      </c>
      <c r="N530" s="46">
        <v>45371</v>
      </c>
      <c r="O530" s="46">
        <v>45358</v>
      </c>
      <c r="P530" s="29" t="s">
        <v>4998</v>
      </c>
      <c r="Q530" s="9">
        <v>3</v>
      </c>
      <c r="R530" s="9" t="s">
        <v>4991</v>
      </c>
      <c r="S530" s="9" t="s">
        <v>4983</v>
      </c>
      <c r="T530" s="9" t="s">
        <v>32</v>
      </c>
      <c r="U530" s="9">
        <v>11002</v>
      </c>
      <c r="V530" s="9">
        <v>11002</v>
      </c>
      <c r="W530" s="9"/>
      <c r="X530" s="10" t="s">
        <v>5033</v>
      </c>
      <c r="Y530" s="10" t="s">
        <v>4980</v>
      </c>
      <c r="Z530" s="10" t="s">
        <v>4980</v>
      </c>
      <c r="AA530" s="10" t="s">
        <v>5033</v>
      </c>
      <c r="AB530" s="10" t="s">
        <v>5066</v>
      </c>
      <c r="AC530" s="9" t="s">
        <v>4999</v>
      </c>
      <c r="AD530" s="9"/>
      <c r="AE530" s="20" t="str">
        <f>VLOOKUP(E530,'FILIAIS PETZ'!A:Q,17,0)</f>
        <v>SP3</v>
      </c>
      <c r="AF530" s="20" t="str">
        <f>VLOOKUP(E530,'FILIAIS PETZ'!A:Q,3,0)</f>
        <v>FELICIO</v>
      </c>
      <c r="AG530" s="20" t="str">
        <f>VLOOKUP(E530,'FILIAIS PETZ'!A:Q,2,0)</f>
        <v>R3</v>
      </c>
      <c r="AH530" s="75">
        <v>740</v>
      </c>
      <c r="AI530" s="68" t="s">
        <v>9231</v>
      </c>
      <c r="AJ530" s="43">
        <f>VLOOKUP(E530,'FILIAIS PETZ'!$A$2:$K$2000,11,0)</f>
        <v>18328118000966</v>
      </c>
      <c r="AK530" s="44">
        <v>18328118000966</v>
      </c>
    </row>
    <row r="531" spans="1:37" s="15" customFormat="1" ht="15" customHeight="1" thickBot="1" x14ac:dyDescent="0.25">
      <c r="A531" s="9" t="s">
        <v>4980</v>
      </c>
      <c r="B531" s="18">
        <f>VLOOKUP(C531,FORNECEDORES!D:E,2,0)</f>
        <v>179505</v>
      </c>
      <c r="C531" s="19" t="str">
        <f>VLOOKUP(D531,FORNECEDORES!A:D,4,0)</f>
        <v>29.739.737/0046-04</v>
      </c>
      <c r="D531" s="17" t="s">
        <v>7599</v>
      </c>
      <c r="E531" s="20" t="str">
        <f t="shared" si="39"/>
        <v>04 0221</v>
      </c>
      <c r="F531" s="28" t="s">
        <v>8980</v>
      </c>
      <c r="G531" s="21" t="str">
        <f>VLOOKUP(E531,'FILIAIS PETZ'!A:E,5,0)</f>
        <v>PETZ GASTAO VIDIGAL</v>
      </c>
      <c r="H531" s="20" t="str">
        <f>VLOOKUP(E531,'FILIAIS PETZ'!A:D,4,0)</f>
        <v>GVDL-SP</v>
      </c>
      <c r="I531" s="46">
        <v>45292</v>
      </c>
      <c r="J531" s="9" t="s">
        <v>4980</v>
      </c>
      <c r="K531" s="9" t="s">
        <v>9047</v>
      </c>
      <c r="L531" s="29" t="s">
        <v>9235</v>
      </c>
      <c r="M531" s="46">
        <v>45293</v>
      </c>
      <c r="N531" s="46">
        <v>45371</v>
      </c>
      <c r="O531" s="46">
        <v>45358</v>
      </c>
      <c r="P531" s="29" t="s">
        <v>4998</v>
      </c>
      <c r="Q531" s="9">
        <v>3</v>
      </c>
      <c r="R531" s="9" t="s">
        <v>4991</v>
      </c>
      <c r="S531" s="9" t="s">
        <v>4983</v>
      </c>
      <c r="T531" s="9" t="s">
        <v>32</v>
      </c>
      <c r="U531" s="9">
        <v>11002</v>
      </c>
      <c r="V531" s="9">
        <v>11002</v>
      </c>
      <c r="W531" s="9"/>
      <c r="X531" s="10" t="s">
        <v>5033</v>
      </c>
      <c r="Y531" s="10" t="s">
        <v>4980</v>
      </c>
      <c r="Z531" s="10" t="s">
        <v>4980</v>
      </c>
      <c r="AA531" s="10" t="s">
        <v>5033</v>
      </c>
      <c r="AB531" s="10" t="s">
        <v>5066</v>
      </c>
      <c r="AC531" s="9" t="s">
        <v>4999</v>
      </c>
      <c r="AD531" s="9"/>
      <c r="AE531" s="20" t="str">
        <f>VLOOKUP(E531,'FILIAIS PETZ'!A:Q,17,0)</f>
        <v>SP7</v>
      </c>
      <c r="AF531" s="20" t="str">
        <f>VLOOKUP(E531,'FILIAIS PETZ'!A:Q,3,0)</f>
        <v>FELICIO</v>
      </c>
      <c r="AG531" s="20" t="str">
        <f>VLOOKUP(E531,'FILIAIS PETZ'!A:Q,2,0)</f>
        <v>R3</v>
      </c>
      <c r="AH531" s="75">
        <v>370</v>
      </c>
      <c r="AI531" s="68" t="s">
        <v>9231</v>
      </c>
      <c r="AJ531" s="43">
        <f>VLOOKUP(E531,'FILIAIS PETZ'!$A$2:$K$2000,11,0)</f>
        <v>18328118021025</v>
      </c>
      <c r="AK531" s="44">
        <v>18328118021025</v>
      </c>
    </row>
    <row r="532" spans="1:37" s="15" customFormat="1" ht="15" customHeight="1" thickBot="1" x14ac:dyDescent="0.25">
      <c r="A532" s="9" t="s">
        <v>4980</v>
      </c>
      <c r="B532" s="18">
        <f>VLOOKUP(C532,FORNECEDORES!D:E,2,0)</f>
        <v>6740</v>
      </c>
      <c r="C532" s="19" t="str">
        <f>VLOOKUP(D532,FORNECEDORES!A:D,4,0)</f>
        <v>29.739.737/0052-52</v>
      </c>
      <c r="D532" s="17" t="s">
        <v>7597</v>
      </c>
      <c r="E532" s="20" t="str">
        <f t="shared" si="39"/>
        <v>04 0138</v>
      </c>
      <c r="F532" s="28" t="s">
        <v>8627</v>
      </c>
      <c r="G532" s="21" t="str">
        <f>VLOOKUP(E532,'FILIAIS PETZ'!A:E,5,0)</f>
        <v>PETZ JOÃO FIRMINO</v>
      </c>
      <c r="H532" s="20" t="str">
        <f>VLOOKUP(E532,'FILIAIS PETZ'!A:D,4,0)</f>
        <v>JFIR-SP</v>
      </c>
      <c r="I532" s="46">
        <v>45292</v>
      </c>
      <c r="J532" s="9" t="s">
        <v>4980</v>
      </c>
      <c r="K532" s="9" t="s">
        <v>9047</v>
      </c>
      <c r="L532" s="29" t="s">
        <v>9236</v>
      </c>
      <c r="M532" s="46">
        <v>45293</v>
      </c>
      <c r="N532" s="46">
        <v>45371</v>
      </c>
      <c r="O532" s="46">
        <v>45358</v>
      </c>
      <c r="P532" s="29" t="s">
        <v>4998</v>
      </c>
      <c r="Q532" s="9">
        <v>3</v>
      </c>
      <c r="R532" s="9" t="s">
        <v>4991</v>
      </c>
      <c r="S532" s="9" t="s">
        <v>4983</v>
      </c>
      <c r="T532" s="9" t="s">
        <v>32</v>
      </c>
      <c r="U532" s="9">
        <v>11002</v>
      </c>
      <c r="V532" s="9">
        <v>11002</v>
      </c>
      <c r="W532" s="9"/>
      <c r="X532" s="10" t="s">
        <v>5033</v>
      </c>
      <c r="Y532" s="10" t="s">
        <v>4980</v>
      </c>
      <c r="Z532" s="10" t="s">
        <v>4980</v>
      </c>
      <c r="AA532" s="10" t="s">
        <v>5033</v>
      </c>
      <c r="AB532" s="10" t="s">
        <v>5066</v>
      </c>
      <c r="AC532" s="9" t="s">
        <v>4999</v>
      </c>
      <c r="AD532" s="9"/>
      <c r="AE532" s="20" t="str">
        <f>VLOOKUP(E532,'FILIAIS PETZ'!A:Q,17,0)</f>
        <v>SP3</v>
      </c>
      <c r="AF532" s="20" t="str">
        <f>VLOOKUP(E532,'FILIAIS PETZ'!A:Q,3,0)</f>
        <v>FELICIO</v>
      </c>
      <c r="AG532" s="20" t="str">
        <f>VLOOKUP(E532,'FILIAIS PETZ'!A:Q,2,0)</f>
        <v>R3</v>
      </c>
      <c r="AH532" s="75">
        <v>740</v>
      </c>
      <c r="AI532" s="68" t="s">
        <v>9231</v>
      </c>
      <c r="AJ532" s="43">
        <f>VLOOKUP(E532,'FILIAIS PETZ'!$A$2:$K$2000,11,0)</f>
        <v>18328118012972</v>
      </c>
      <c r="AK532" s="44">
        <v>18328118012972</v>
      </c>
    </row>
    <row r="533" spans="1:37" s="15" customFormat="1" ht="15" customHeight="1" thickBot="1" x14ac:dyDescent="0.25">
      <c r="A533" s="9" t="s">
        <v>4980</v>
      </c>
      <c r="B533" s="18">
        <f>VLOOKUP(C533,FORNECEDORES!D:E,2,0)</f>
        <v>179505</v>
      </c>
      <c r="C533" s="19" t="str">
        <f>VLOOKUP(D533,FORNECEDORES!A:D,4,0)</f>
        <v>29.739.737/0046-04</v>
      </c>
      <c r="D533" s="17" t="s">
        <v>7599</v>
      </c>
      <c r="E533" s="20" t="str">
        <f t="shared" si="39"/>
        <v>04 0060</v>
      </c>
      <c r="F533" s="28" t="s">
        <v>8625</v>
      </c>
      <c r="G533" s="21" t="str">
        <f>VLOOKUP(E533,'FILIAIS PETZ'!A:E,5,0)</f>
        <v>PETZ PACAEMBU</v>
      </c>
      <c r="H533" s="20" t="str">
        <f>VLOOKUP(E533,'FILIAIS PETZ'!A:D,4,0)</f>
        <v>PCBU-SP</v>
      </c>
      <c r="I533" s="46">
        <v>45292</v>
      </c>
      <c r="J533" s="9" t="s">
        <v>4980</v>
      </c>
      <c r="K533" s="9" t="s">
        <v>9047</v>
      </c>
      <c r="L533" s="29" t="s">
        <v>9237</v>
      </c>
      <c r="M533" s="46">
        <v>45293</v>
      </c>
      <c r="N533" s="46">
        <v>45371</v>
      </c>
      <c r="O533" s="46">
        <v>45358</v>
      </c>
      <c r="P533" s="29" t="s">
        <v>4998</v>
      </c>
      <c r="Q533" s="9">
        <v>3</v>
      </c>
      <c r="R533" s="9" t="s">
        <v>4991</v>
      </c>
      <c r="S533" s="9" t="s">
        <v>4983</v>
      </c>
      <c r="T533" s="9" t="s">
        <v>32</v>
      </c>
      <c r="U533" s="9">
        <v>11002</v>
      </c>
      <c r="V533" s="9">
        <v>11002</v>
      </c>
      <c r="W533" s="9"/>
      <c r="X533" s="10" t="s">
        <v>5033</v>
      </c>
      <c r="Y533" s="10" t="s">
        <v>4980</v>
      </c>
      <c r="Z533" s="10" t="s">
        <v>4980</v>
      </c>
      <c r="AA533" s="10" t="s">
        <v>5033</v>
      </c>
      <c r="AB533" s="10" t="s">
        <v>5066</v>
      </c>
      <c r="AC533" s="9" t="s">
        <v>4999</v>
      </c>
      <c r="AD533" s="9"/>
      <c r="AE533" s="20" t="str">
        <f>VLOOKUP(E533,'FILIAIS PETZ'!A:Q,17,0)</f>
        <v>SP2</v>
      </c>
      <c r="AF533" s="20" t="str">
        <f>VLOOKUP(E533,'FILIAIS PETZ'!A:Q,3,0)</f>
        <v>FELICIO</v>
      </c>
      <c r="AG533" s="20" t="str">
        <f>VLOOKUP(E533,'FILIAIS PETZ'!A:Q,2,0)</f>
        <v>R3</v>
      </c>
      <c r="AH533" s="75">
        <v>370</v>
      </c>
      <c r="AI533" s="68" t="s">
        <v>9231</v>
      </c>
      <c r="AJ533" s="43">
        <f>VLOOKUP(E533,'FILIAIS PETZ'!$A$2:$K$2000,11,0)</f>
        <v>18328118006220</v>
      </c>
      <c r="AK533" s="44">
        <v>18328118006220</v>
      </c>
    </row>
    <row r="534" spans="1:37" s="15" customFormat="1" ht="15" customHeight="1" thickBot="1" x14ac:dyDescent="0.25">
      <c r="A534" s="9" t="s">
        <v>4980</v>
      </c>
      <c r="B534" s="18">
        <f>VLOOKUP(C534,FORNECEDORES!D:E,2,0)</f>
        <v>6740</v>
      </c>
      <c r="C534" s="19" t="str">
        <f>VLOOKUP(D534,FORNECEDORES!A:D,4,0)</f>
        <v>29.739.737/0052-52</v>
      </c>
      <c r="D534" s="17" t="s">
        <v>7597</v>
      </c>
      <c r="E534" s="20" t="str">
        <f t="shared" si="39"/>
        <v>04 0068</v>
      </c>
      <c r="F534" s="28" t="s">
        <v>8958</v>
      </c>
      <c r="G534" s="21" t="str">
        <f>VLOOKUP(E534,'FILIAIS PETZ'!A:E,5,0)</f>
        <v>PETZ PEREIRA BARRETO</v>
      </c>
      <c r="H534" s="20" t="str">
        <f>VLOOKUP(E534,'FILIAIS PETZ'!A:D,4,0)</f>
        <v>PBAR-SP</v>
      </c>
      <c r="I534" s="46">
        <v>45292</v>
      </c>
      <c r="J534" s="9" t="s">
        <v>4980</v>
      </c>
      <c r="K534" s="9" t="s">
        <v>9047</v>
      </c>
      <c r="L534" s="29" t="s">
        <v>9238</v>
      </c>
      <c r="M534" s="46">
        <v>45293</v>
      </c>
      <c r="N534" s="46">
        <v>45371</v>
      </c>
      <c r="O534" s="46">
        <v>45358</v>
      </c>
      <c r="P534" s="29" t="s">
        <v>4998</v>
      </c>
      <c r="Q534" s="9">
        <v>3</v>
      </c>
      <c r="R534" s="9" t="s">
        <v>4991</v>
      </c>
      <c r="S534" s="9" t="s">
        <v>4983</v>
      </c>
      <c r="T534" s="9" t="s">
        <v>32</v>
      </c>
      <c r="U534" s="9">
        <v>11002</v>
      </c>
      <c r="V534" s="9">
        <v>11002</v>
      </c>
      <c r="W534" s="9"/>
      <c r="X534" s="10" t="s">
        <v>5033</v>
      </c>
      <c r="Y534" s="10" t="s">
        <v>4980</v>
      </c>
      <c r="Z534" s="10" t="s">
        <v>4980</v>
      </c>
      <c r="AA534" s="10" t="s">
        <v>5033</v>
      </c>
      <c r="AB534" s="10" t="s">
        <v>5066</v>
      </c>
      <c r="AC534" s="9" t="s">
        <v>4999</v>
      </c>
      <c r="AD534" s="9"/>
      <c r="AE534" s="20" t="str">
        <f>VLOOKUP(E534,'FILIAIS PETZ'!A:Q,17,0)</f>
        <v>SP3</v>
      </c>
      <c r="AF534" s="20" t="str">
        <f>VLOOKUP(E534,'FILIAIS PETZ'!A:Q,3,0)</f>
        <v>FELICIO</v>
      </c>
      <c r="AG534" s="20" t="str">
        <f>VLOOKUP(E534,'FILIAIS PETZ'!A:Q,2,0)</f>
        <v>R3</v>
      </c>
      <c r="AH534" s="75">
        <v>370</v>
      </c>
      <c r="AI534" s="68" t="s">
        <v>9231</v>
      </c>
      <c r="AJ534" s="43">
        <f>VLOOKUP(E534,'FILIAIS PETZ'!$A$2:$K$2000,11,0)</f>
        <v>18328118007111</v>
      </c>
      <c r="AK534" s="44">
        <v>18328118007111</v>
      </c>
    </row>
    <row r="535" spans="1:37" s="15" customFormat="1" ht="15" customHeight="1" thickBot="1" x14ac:dyDescent="0.25">
      <c r="A535" s="9" t="s">
        <v>4980</v>
      </c>
      <c r="B535" s="18">
        <f>VLOOKUP(C535,FORNECEDORES!D:E,2,0)</f>
        <v>179505</v>
      </c>
      <c r="C535" s="19" t="str">
        <f>VLOOKUP(D535,FORNECEDORES!A:D,4,0)</f>
        <v>29.739.737/0046-04</v>
      </c>
      <c r="D535" s="17" t="s">
        <v>7599</v>
      </c>
      <c r="E535" s="20" t="str">
        <f t="shared" si="39"/>
        <v>04 0059</v>
      </c>
      <c r="F535" s="28" t="s">
        <v>8714</v>
      </c>
      <c r="G535" s="21" t="str">
        <f>VLOOKUP(E535,'FILIAIS PETZ'!A:E,5,0)</f>
        <v>PETZ POMPÉIA</v>
      </c>
      <c r="H535" s="20" t="str">
        <f>VLOOKUP(E535,'FILIAIS PETZ'!A:D,4,0)</f>
        <v>POMP-SP</v>
      </c>
      <c r="I535" s="46">
        <v>45292</v>
      </c>
      <c r="J535" s="9" t="s">
        <v>4980</v>
      </c>
      <c r="K535" s="9" t="s">
        <v>9047</v>
      </c>
      <c r="L535" s="29" t="s">
        <v>9239</v>
      </c>
      <c r="M535" s="46">
        <v>45293</v>
      </c>
      <c r="N535" s="46">
        <v>45371</v>
      </c>
      <c r="O535" s="46">
        <v>45358</v>
      </c>
      <c r="P535" s="29" t="s">
        <v>4998</v>
      </c>
      <c r="Q535" s="9">
        <v>3</v>
      </c>
      <c r="R535" s="9" t="s">
        <v>4991</v>
      </c>
      <c r="S535" s="9" t="s">
        <v>4983</v>
      </c>
      <c r="T535" s="9" t="s">
        <v>32</v>
      </c>
      <c r="U535" s="9">
        <v>11002</v>
      </c>
      <c r="V535" s="9">
        <v>11002</v>
      </c>
      <c r="W535" s="9"/>
      <c r="X535" s="10" t="s">
        <v>5033</v>
      </c>
      <c r="Y535" s="10" t="s">
        <v>4980</v>
      </c>
      <c r="Z535" s="10" t="s">
        <v>4980</v>
      </c>
      <c r="AA535" s="10" t="s">
        <v>5033</v>
      </c>
      <c r="AB535" s="10" t="s">
        <v>5066</v>
      </c>
      <c r="AC535" s="9" t="s">
        <v>4999</v>
      </c>
      <c r="AD535" s="9"/>
      <c r="AE535" s="20" t="str">
        <f>VLOOKUP(E535,'FILIAIS PETZ'!A:Q,17,0)</f>
        <v>SP2</v>
      </c>
      <c r="AF535" s="20" t="str">
        <f>VLOOKUP(E535,'FILIAIS PETZ'!A:Q,3,0)</f>
        <v>FELICIO</v>
      </c>
      <c r="AG535" s="20" t="str">
        <f>VLOOKUP(E535,'FILIAIS PETZ'!A:Q,2,0)</f>
        <v>R3</v>
      </c>
      <c r="AH535" s="75">
        <v>370</v>
      </c>
      <c r="AI535" s="68" t="s">
        <v>9231</v>
      </c>
      <c r="AJ535" s="43">
        <f>VLOOKUP(E535,'FILIAIS PETZ'!$A$2:$K$2000,11,0)</f>
        <v>18328118005763</v>
      </c>
      <c r="AK535" s="44">
        <v>18328118005763</v>
      </c>
    </row>
    <row r="536" spans="1:37" s="15" customFormat="1" ht="15" customHeight="1" thickBot="1" x14ac:dyDescent="0.25">
      <c r="A536" s="9" t="s">
        <v>4980</v>
      </c>
      <c r="B536" s="18">
        <f>VLOOKUP(C536,FORNECEDORES!D:E,2,0)</f>
        <v>93074</v>
      </c>
      <c r="C536" s="19" t="str">
        <f>VLOOKUP(D536,FORNECEDORES!A:D,4,0)</f>
        <v>29.739.737/0053-33</v>
      </c>
      <c r="D536" s="17" t="s">
        <v>7598</v>
      </c>
      <c r="E536" s="20" t="str">
        <f t="shared" si="39"/>
        <v>04 0067</v>
      </c>
      <c r="F536" s="28" t="s">
        <v>8611</v>
      </c>
      <c r="G536" s="21" t="str">
        <f>VLOOKUP(E536,'FILIAIS PETZ'!A:E,5,0)</f>
        <v>PETZ EXTRA RICARDO JAFET</v>
      </c>
      <c r="H536" s="20" t="str">
        <f>VLOOKUP(E536,'FILIAIS PETZ'!A:D,4,0)</f>
        <v>RJAF-SP</v>
      </c>
      <c r="I536" s="46">
        <v>45292</v>
      </c>
      <c r="J536" s="9" t="s">
        <v>4980</v>
      </c>
      <c r="K536" s="9" t="s">
        <v>9047</v>
      </c>
      <c r="L536" s="29" t="s">
        <v>9240</v>
      </c>
      <c r="M536" s="46">
        <v>45293</v>
      </c>
      <c r="N536" s="46">
        <v>45371</v>
      </c>
      <c r="O536" s="46">
        <v>45358</v>
      </c>
      <c r="P536" s="29" t="s">
        <v>4998</v>
      </c>
      <c r="Q536" s="9">
        <v>3</v>
      </c>
      <c r="R536" s="9" t="s">
        <v>4991</v>
      </c>
      <c r="S536" s="9" t="s">
        <v>4983</v>
      </c>
      <c r="T536" s="9" t="s">
        <v>32</v>
      </c>
      <c r="U536" s="9">
        <v>11002</v>
      </c>
      <c r="V536" s="9">
        <v>11002</v>
      </c>
      <c r="W536" s="9"/>
      <c r="X536" s="10" t="s">
        <v>5033</v>
      </c>
      <c r="Y536" s="10" t="s">
        <v>4980</v>
      </c>
      <c r="Z536" s="10" t="s">
        <v>4980</v>
      </c>
      <c r="AA536" s="10" t="s">
        <v>5033</v>
      </c>
      <c r="AB536" s="10" t="s">
        <v>5066</v>
      </c>
      <c r="AC536" s="9" t="s">
        <v>4999</v>
      </c>
      <c r="AD536" s="9"/>
      <c r="AE536" s="20" t="str">
        <f>VLOOKUP(E536,'FILIAIS PETZ'!A:Q,17,0)</f>
        <v>SP2</v>
      </c>
      <c r="AF536" s="20" t="str">
        <f>VLOOKUP(E536,'FILIAIS PETZ'!A:Q,3,0)</f>
        <v>FELICIO</v>
      </c>
      <c r="AG536" s="20" t="str">
        <f>VLOOKUP(E536,'FILIAIS PETZ'!A:Q,2,0)</f>
        <v>R3</v>
      </c>
      <c r="AH536" s="75">
        <v>1110</v>
      </c>
      <c r="AI536" s="68" t="s">
        <v>9231</v>
      </c>
      <c r="AJ536" s="43">
        <f>VLOOKUP(E536,'FILIAIS PETZ'!$A$2:$K$2000,11,0)</f>
        <v>18328118006573</v>
      </c>
      <c r="AK536" s="44">
        <v>18328118006573</v>
      </c>
    </row>
    <row r="537" spans="1:37" s="15" customFormat="1" ht="15" customHeight="1" thickBot="1" x14ac:dyDescent="0.25">
      <c r="A537" s="9" t="s">
        <v>4980</v>
      </c>
      <c r="B537" s="18">
        <f>VLOOKUP(C537,FORNECEDORES!D:E,2,0)</f>
        <v>6740</v>
      </c>
      <c r="C537" s="19" t="str">
        <f>VLOOKUP(D537,FORNECEDORES!A:D,4,0)</f>
        <v>29.739.737/0052-52</v>
      </c>
      <c r="D537" s="17" t="s">
        <v>7597</v>
      </c>
      <c r="E537" s="20" t="str">
        <f t="shared" si="39"/>
        <v>04 0003</v>
      </c>
      <c r="F537" s="28" t="s">
        <v>8971</v>
      </c>
      <c r="G537" s="21" t="str">
        <f>VLOOKUP(E537,'FILIAIS PETZ'!A:E,5,0)</f>
        <v>PETZ SAO BERNARDO</v>
      </c>
      <c r="H537" s="20" t="str">
        <f>VLOOKUP(E537,'FILIAIS PETZ'!A:D,4,0)</f>
        <v>SBCA-SP</v>
      </c>
      <c r="I537" s="46">
        <v>45292</v>
      </c>
      <c r="J537" s="9" t="s">
        <v>4980</v>
      </c>
      <c r="K537" s="9" t="s">
        <v>9047</v>
      </c>
      <c r="L537" s="29" t="s">
        <v>9241</v>
      </c>
      <c r="M537" s="46">
        <v>45293</v>
      </c>
      <c r="N537" s="46">
        <v>45371</v>
      </c>
      <c r="O537" s="46">
        <v>45358</v>
      </c>
      <c r="P537" s="29" t="s">
        <v>4998</v>
      </c>
      <c r="Q537" s="9">
        <v>3</v>
      </c>
      <c r="R537" s="9" t="s">
        <v>4991</v>
      </c>
      <c r="S537" s="9" t="s">
        <v>4983</v>
      </c>
      <c r="T537" s="9" t="s">
        <v>32</v>
      </c>
      <c r="U537" s="9">
        <v>11002</v>
      </c>
      <c r="V537" s="9">
        <v>11002</v>
      </c>
      <c r="W537" s="9"/>
      <c r="X537" s="10" t="s">
        <v>5033</v>
      </c>
      <c r="Y537" s="10" t="s">
        <v>4980</v>
      </c>
      <c r="Z537" s="10" t="s">
        <v>4980</v>
      </c>
      <c r="AA537" s="10" t="s">
        <v>5033</v>
      </c>
      <c r="AB537" s="10" t="s">
        <v>5066</v>
      </c>
      <c r="AC537" s="9" t="s">
        <v>4999</v>
      </c>
      <c r="AD537" s="9"/>
      <c r="AE537" s="20" t="str">
        <f>VLOOKUP(E537,'FILIAIS PETZ'!A:Q,17,0)</f>
        <v>SP3</v>
      </c>
      <c r="AF537" s="20" t="str">
        <f>VLOOKUP(E537,'FILIAIS PETZ'!A:Q,3,0)</f>
        <v>FELICIO</v>
      </c>
      <c r="AG537" s="20" t="str">
        <f>VLOOKUP(E537,'FILIAIS PETZ'!A:Q,2,0)</f>
        <v>R3</v>
      </c>
      <c r="AH537" s="75">
        <v>370</v>
      </c>
      <c r="AI537" s="68" t="s">
        <v>9231</v>
      </c>
      <c r="AJ537" s="43">
        <f>VLOOKUP(E537,'FILIAIS PETZ'!$A$2:$K$2000,11,0)</f>
        <v>18328118002152</v>
      </c>
      <c r="AK537" s="44">
        <v>18328118002152</v>
      </c>
    </row>
    <row r="538" spans="1:37" s="15" customFormat="1" ht="15" customHeight="1" thickBot="1" x14ac:dyDescent="0.25">
      <c r="A538" s="9" t="s">
        <v>4980</v>
      </c>
      <c r="B538" s="18">
        <f>VLOOKUP(C538,FORNECEDORES!D:E,2,0)</f>
        <v>6620</v>
      </c>
      <c r="C538" s="19" t="str">
        <f>VLOOKUP(D538,FORNECEDORES!A:D,4,0)</f>
        <v>02.666.249/0001-66</v>
      </c>
      <c r="D538" s="17" t="s">
        <v>1360</v>
      </c>
      <c r="E538" s="20" t="str">
        <f t="shared" si="39"/>
        <v>04 0010</v>
      </c>
      <c r="F538" s="28" t="s">
        <v>8983</v>
      </c>
      <c r="G538" s="21" t="str">
        <f>VLOOKUP(E538,'FILIAIS PETZ'!A:E,5,0)</f>
        <v>PETZ SANTA CECILIA</v>
      </c>
      <c r="H538" s="20" t="str">
        <f>VLOOKUP(E538,'FILIAIS PETZ'!A:D,4,0)</f>
        <v>STCE-SP</v>
      </c>
      <c r="I538" s="46">
        <v>45292</v>
      </c>
      <c r="J538" s="9" t="s">
        <v>4980</v>
      </c>
      <c r="K538" s="9" t="s">
        <v>9035</v>
      </c>
      <c r="L538" s="29" t="s">
        <v>9242</v>
      </c>
      <c r="M538" s="46">
        <v>45294</v>
      </c>
      <c r="N538" s="46">
        <v>45322</v>
      </c>
      <c r="O538" s="46">
        <v>45301</v>
      </c>
      <c r="P538" s="29" t="s">
        <v>4998</v>
      </c>
      <c r="Q538" s="9" t="s">
        <v>5029</v>
      </c>
      <c r="R538" s="9" t="s">
        <v>4991</v>
      </c>
      <c r="S538" s="9" t="s">
        <v>4983</v>
      </c>
      <c r="T538" s="9" t="s">
        <v>32</v>
      </c>
      <c r="U538" s="9">
        <v>11002</v>
      </c>
      <c r="V538" s="9">
        <v>11002</v>
      </c>
      <c r="W538" s="9"/>
      <c r="X538" s="10" t="s">
        <v>4996</v>
      </c>
      <c r="Y538" s="10" t="s">
        <v>4980</v>
      </c>
      <c r="Z538" s="10" t="s">
        <v>4980</v>
      </c>
      <c r="AA538" s="10" t="s">
        <v>5097</v>
      </c>
      <c r="AB538" s="10" t="s">
        <v>12942</v>
      </c>
      <c r="AC538" s="9" t="s">
        <v>4999</v>
      </c>
      <c r="AD538" s="9"/>
      <c r="AE538" s="20" t="str">
        <f>VLOOKUP(E538,'FILIAIS PETZ'!A:Q,17,0)</f>
        <v>SP2</v>
      </c>
      <c r="AF538" s="20" t="str">
        <f>VLOOKUP(E538,'FILIAIS PETZ'!A:Q,3,0)</f>
        <v>FELICIO</v>
      </c>
      <c r="AG538" s="20" t="str">
        <f>VLOOKUP(E538,'FILIAIS PETZ'!A:Q,2,0)</f>
        <v>R3</v>
      </c>
      <c r="AH538" s="75">
        <v>400</v>
      </c>
      <c r="AI538" s="68" t="s">
        <v>6143</v>
      </c>
      <c r="AJ538" s="43">
        <f>VLOOKUP(E538,'FILIAIS PETZ'!$A$2:$K$2000,11,0)</f>
        <v>18328118001938</v>
      </c>
      <c r="AK538" s="44">
        <v>18328118001938</v>
      </c>
    </row>
    <row r="539" spans="1:37" s="15" customFormat="1" ht="15" customHeight="1" thickBot="1" x14ac:dyDescent="0.25">
      <c r="A539" s="9" t="s">
        <v>5180</v>
      </c>
      <c r="B539" s="18">
        <f>VLOOKUP(C539,FORNECEDORES!D:E,2,0)</f>
        <v>133509</v>
      </c>
      <c r="C539" s="19" t="str">
        <f>VLOOKUP(D539,FORNECEDORES!A:D,4,0)</f>
        <v>29.911.069/0001-59</v>
      </c>
      <c r="D539" s="17" t="s">
        <v>3264</v>
      </c>
      <c r="E539" s="20" t="str">
        <f t="shared" si="39"/>
        <v>04 0138</v>
      </c>
      <c r="F539" s="28" t="s">
        <v>8627</v>
      </c>
      <c r="G539" s="21" t="str">
        <f>VLOOKUP(E539,'FILIAIS PETZ'!A:E,5,0)</f>
        <v>PETZ JOÃO FIRMINO</v>
      </c>
      <c r="H539" s="20" t="str">
        <f>VLOOKUP(E539,'FILIAIS PETZ'!A:D,4,0)</f>
        <v>JFIR-SP</v>
      </c>
      <c r="I539" s="46">
        <v>45292</v>
      </c>
      <c r="J539" s="9" t="s">
        <v>5180</v>
      </c>
      <c r="K539" s="9" t="s">
        <v>9035</v>
      </c>
      <c r="L539" s="29" t="s">
        <v>9243</v>
      </c>
      <c r="M539" s="46">
        <v>45306</v>
      </c>
      <c r="N539" s="46">
        <v>45322</v>
      </c>
      <c r="O539" s="46">
        <v>45308</v>
      </c>
      <c r="P539" s="29" t="s">
        <v>4998</v>
      </c>
      <c r="Q539" s="9">
        <v>3</v>
      </c>
      <c r="R539" s="9" t="s">
        <v>4991</v>
      </c>
      <c r="S539" s="9" t="s">
        <v>4983</v>
      </c>
      <c r="T539" s="9" t="s">
        <v>32</v>
      </c>
      <c r="U539" s="9">
        <v>11002</v>
      </c>
      <c r="V539" s="9">
        <v>11002</v>
      </c>
      <c r="W539" s="9" t="s">
        <v>4984</v>
      </c>
      <c r="X539" s="10" t="s">
        <v>4992</v>
      </c>
      <c r="Y539" s="10" t="s">
        <v>4993</v>
      </c>
      <c r="Z539" s="10" t="s">
        <v>4980</v>
      </c>
      <c r="AA539" s="9" t="s">
        <v>4992</v>
      </c>
      <c r="AB539" s="10" t="s">
        <v>5066</v>
      </c>
      <c r="AC539" s="9" t="s">
        <v>5180</v>
      </c>
      <c r="AD539" s="9"/>
      <c r="AE539" s="20" t="str">
        <f>VLOOKUP(E539,'FILIAIS PETZ'!A:Q,17,0)</f>
        <v>SP3</v>
      </c>
      <c r="AF539" s="20" t="str">
        <f>VLOOKUP(E539,'FILIAIS PETZ'!A:Q,3,0)</f>
        <v>FELICIO</v>
      </c>
      <c r="AG539" s="20" t="str">
        <f>VLOOKUP(E539,'FILIAIS PETZ'!A:Q,2,0)</f>
        <v>R3</v>
      </c>
      <c r="AH539" s="75">
        <v>890</v>
      </c>
      <c r="AI539" s="68" t="s">
        <v>9244</v>
      </c>
      <c r="AJ539" s="43">
        <f>VLOOKUP(E539,'FILIAIS PETZ'!$A$2:$K$2000,11,0)</f>
        <v>18328118012972</v>
      </c>
      <c r="AK539" s="44">
        <v>18328118012972</v>
      </c>
    </row>
    <row r="540" spans="1:37" s="15" customFormat="1" ht="15" customHeight="1" thickBot="1" x14ac:dyDescent="0.25">
      <c r="A540" s="9">
        <v>792934</v>
      </c>
      <c r="B540" s="18">
        <f>VLOOKUP(C540,FORNECEDORES!D:E,2,0)</f>
        <v>631374</v>
      </c>
      <c r="C540" s="19" t="str">
        <f>VLOOKUP(D540,FORNECEDORES!A:D,4,0)</f>
        <v>30.777.868/0001-63</v>
      </c>
      <c r="D540" s="17" t="s">
        <v>4729</v>
      </c>
      <c r="E540" s="20" t="str">
        <f t="shared" si="39"/>
        <v>04 0044</v>
      </c>
      <c r="F540" s="28" t="s">
        <v>8974</v>
      </c>
      <c r="G540" s="21" t="str">
        <f>VLOOKUP(E540,'FILIAIS PETZ'!A:E,5,0)</f>
        <v>PETZ SANTO ANDRE</v>
      </c>
      <c r="H540" s="20" t="str">
        <f>VLOOKUP(E540,'FILIAIS PETZ'!A:D,4,0)</f>
        <v>STAD-SP</v>
      </c>
      <c r="I540" s="46">
        <v>45292</v>
      </c>
      <c r="J540" s="9">
        <v>792934</v>
      </c>
      <c r="K540" s="9" t="s">
        <v>9035</v>
      </c>
      <c r="L540" s="29" t="s">
        <v>9245</v>
      </c>
      <c r="M540" s="46">
        <v>45261</v>
      </c>
      <c r="N540" s="46">
        <v>45315</v>
      </c>
      <c r="O540" s="46">
        <v>45295</v>
      </c>
      <c r="P540" s="29" t="s">
        <v>4990</v>
      </c>
      <c r="Q540" s="9">
        <v>3</v>
      </c>
      <c r="R540" s="9">
        <v>1</v>
      </c>
      <c r="S540" s="9">
        <v>8</v>
      </c>
      <c r="T540" s="9" t="s">
        <v>32</v>
      </c>
      <c r="U540" s="9">
        <v>11002</v>
      </c>
      <c r="V540" s="9">
        <v>11002</v>
      </c>
      <c r="W540" s="9" t="s">
        <v>5019</v>
      </c>
      <c r="X540" s="9" t="s">
        <v>4996</v>
      </c>
      <c r="Y540" s="9" t="s">
        <v>4997</v>
      </c>
      <c r="Z540" s="9" t="s">
        <v>4993</v>
      </c>
      <c r="AA540" s="9" t="s">
        <v>5014</v>
      </c>
      <c r="AB540" s="9" t="s">
        <v>12941</v>
      </c>
      <c r="AC540" s="9" t="s">
        <v>5006</v>
      </c>
      <c r="AD540" s="10"/>
      <c r="AE540" s="20" t="str">
        <f>VLOOKUP(E540,'FILIAIS PETZ'!A:Q,17,0)</f>
        <v>SP3</v>
      </c>
      <c r="AF540" s="20" t="str">
        <f>VLOOKUP(E540,'FILIAIS PETZ'!A:Q,3,0)</f>
        <v>FELICIO</v>
      </c>
      <c r="AG540" s="20" t="str">
        <f>VLOOKUP(E540,'FILIAIS PETZ'!A:Q,2,0)</f>
        <v>R3</v>
      </c>
      <c r="AH540" s="75">
        <v>1017.9</v>
      </c>
      <c r="AI540" s="68" t="s">
        <v>9246</v>
      </c>
      <c r="AJ540" s="43">
        <f>VLOOKUP(E540,'FILIAIS PETZ'!$A$2:$K$2000,11,0)</f>
        <v>18328118004600</v>
      </c>
      <c r="AK540" s="44">
        <v>18328118004600</v>
      </c>
    </row>
    <row r="541" spans="1:37" s="15" customFormat="1" ht="15" customHeight="1" thickBot="1" x14ac:dyDescent="0.25">
      <c r="A541" s="9">
        <v>779106</v>
      </c>
      <c r="B541" s="18">
        <f>VLOOKUP(C541,FORNECEDORES!D:E,2,0)</f>
        <v>6620</v>
      </c>
      <c r="C541" s="19" t="str">
        <f>VLOOKUP(D541,FORNECEDORES!A:D,4,0)</f>
        <v>02.666.249/0001-66</v>
      </c>
      <c r="D541" s="17" t="s">
        <v>1360</v>
      </c>
      <c r="E541" s="20" t="str">
        <f t="shared" si="39"/>
        <v>04 0067</v>
      </c>
      <c r="F541" s="28" t="s">
        <v>8611</v>
      </c>
      <c r="G541" s="21" t="str">
        <f>VLOOKUP(E541,'FILIAIS PETZ'!A:E,5,0)</f>
        <v>PETZ EXTRA RICARDO JAFET</v>
      </c>
      <c r="H541" s="20" t="str">
        <f>VLOOKUP(E541,'FILIAIS PETZ'!A:D,4,0)</f>
        <v>RJAF-SP</v>
      </c>
      <c r="I541" s="46">
        <v>45292</v>
      </c>
      <c r="J541" s="9">
        <v>779106</v>
      </c>
      <c r="K541" s="9" t="s">
        <v>9035</v>
      </c>
      <c r="L541" s="29" t="s">
        <v>9247</v>
      </c>
      <c r="M541" s="46">
        <v>45602</v>
      </c>
      <c r="N541" s="46">
        <v>45315</v>
      </c>
      <c r="O541" s="46">
        <v>45295</v>
      </c>
      <c r="P541" s="29" t="s">
        <v>4990</v>
      </c>
      <c r="Q541" s="9">
        <v>3</v>
      </c>
      <c r="R541" s="9">
        <v>1</v>
      </c>
      <c r="S541" s="9">
        <v>8</v>
      </c>
      <c r="T541" s="9" t="s">
        <v>32</v>
      </c>
      <c r="U541" s="9">
        <v>11002</v>
      </c>
      <c r="V541" s="9">
        <v>11002</v>
      </c>
      <c r="W541" s="9" t="s">
        <v>5024</v>
      </c>
      <c r="X541" s="9" t="s">
        <v>4996</v>
      </c>
      <c r="Y541" s="9" t="s">
        <v>4997</v>
      </c>
      <c r="Z541" s="9" t="s">
        <v>8241</v>
      </c>
      <c r="AA541" s="9" t="s">
        <v>5097</v>
      </c>
      <c r="AB541" s="9" t="s">
        <v>12941</v>
      </c>
      <c r="AC541" s="9" t="s">
        <v>5006</v>
      </c>
      <c r="AD541" s="10"/>
      <c r="AE541" s="20" t="str">
        <f>VLOOKUP(E541,'FILIAIS PETZ'!A:Q,17,0)</f>
        <v>SP2</v>
      </c>
      <c r="AF541" s="20" t="str">
        <f>VLOOKUP(E541,'FILIAIS PETZ'!A:Q,3,0)</f>
        <v>FELICIO</v>
      </c>
      <c r="AG541" s="20" t="str">
        <f>VLOOKUP(E541,'FILIAIS PETZ'!A:Q,2,0)</f>
        <v>R3</v>
      </c>
      <c r="AH541" s="75">
        <v>4865.04</v>
      </c>
      <c r="AI541" s="68" t="s">
        <v>9248</v>
      </c>
      <c r="AJ541" s="43">
        <f>VLOOKUP(E541,'FILIAIS PETZ'!$A$2:$K$2000,11,0)</f>
        <v>18328118006573</v>
      </c>
      <c r="AK541" s="44">
        <v>18328118006573</v>
      </c>
    </row>
    <row r="542" spans="1:37" s="15" customFormat="1" ht="15" customHeight="1" thickBot="1" x14ac:dyDescent="0.25">
      <c r="A542" s="9">
        <v>779107</v>
      </c>
      <c r="B542" s="18">
        <f>VLOOKUP(C542,FORNECEDORES!D:E,2,0)</f>
        <v>6620</v>
      </c>
      <c r="C542" s="19" t="str">
        <f>VLOOKUP(D542,FORNECEDORES!A:D,4,0)</f>
        <v>02.666.249/0001-66</v>
      </c>
      <c r="D542" s="17" t="s">
        <v>1360</v>
      </c>
      <c r="E542" s="20" t="str">
        <f t="shared" si="39"/>
        <v>04 0067</v>
      </c>
      <c r="F542" s="28" t="s">
        <v>8611</v>
      </c>
      <c r="G542" s="21" t="str">
        <f>VLOOKUP(E542,'FILIAIS PETZ'!A:E,5,0)</f>
        <v>PETZ EXTRA RICARDO JAFET</v>
      </c>
      <c r="H542" s="20" t="str">
        <f>VLOOKUP(E542,'FILIAIS PETZ'!A:D,4,0)</f>
        <v>RJAF-SP</v>
      </c>
      <c r="I542" s="46">
        <v>45292</v>
      </c>
      <c r="J542" s="9">
        <v>779107</v>
      </c>
      <c r="K542" s="9" t="s">
        <v>9035</v>
      </c>
      <c r="L542" s="29" t="s">
        <v>5475</v>
      </c>
      <c r="M542" s="46">
        <v>45602</v>
      </c>
      <c r="N542" s="46">
        <v>45315</v>
      </c>
      <c r="O542" s="46">
        <v>45295</v>
      </c>
      <c r="P542" s="29" t="s">
        <v>4990</v>
      </c>
      <c r="Q542" s="9">
        <v>3</v>
      </c>
      <c r="R542" s="9">
        <v>1</v>
      </c>
      <c r="S542" s="9">
        <v>8</v>
      </c>
      <c r="T542" s="9" t="s">
        <v>32</v>
      </c>
      <c r="U542" s="9">
        <v>11002</v>
      </c>
      <c r="V542" s="9">
        <v>11002</v>
      </c>
      <c r="W542" s="9" t="s">
        <v>5024</v>
      </c>
      <c r="X542" s="9" t="s">
        <v>4996</v>
      </c>
      <c r="Y542" s="9" t="s">
        <v>4997</v>
      </c>
      <c r="Z542" s="9" t="s">
        <v>8241</v>
      </c>
      <c r="AA542" s="9" t="s">
        <v>5097</v>
      </c>
      <c r="AB542" s="9" t="s">
        <v>12941</v>
      </c>
      <c r="AC542" s="9" t="s">
        <v>5006</v>
      </c>
      <c r="AD542" s="10"/>
      <c r="AE542" s="20" t="str">
        <f>VLOOKUP(E542,'FILIAIS PETZ'!A:Q,17,0)</f>
        <v>SP2</v>
      </c>
      <c r="AF542" s="20" t="str">
        <f>VLOOKUP(E542,'FILIAIS PETZ'!A:Q,3,0)</f>
        <v>FELICIO</v>
      </c>
      <c r="AG542" s="20" t="str">
        <f>VLOOKUP(E542,'FILIAIS PETZ'!A:Q,2,0)</f>
        <v>R3</v>
      </c>
      <c r="AH542" s="75">
        <v>9592.08</v>
      </c>
      <c r="AI542" s="68" t="s">
        <v>9249</v>
      </c>
      <c r="AJ542" s="43">
        <f>VLOOKUP(E542,'FILIAIS PETZ'!$A$2:$K$2000,11,0)</f>
        <v>18328118006573</v>
      </c>
      <c r="AK542" s="44">
        <v>18328118006573</v>
      </c>
    </row>
    <row r="543" spans="1:37" s="15" customFormat="1" ht="15" customHeight="1" thickBot="1" x14ac:dyDescent="0.25">
      <c r="A543" s="9">
        <v>819840</v>
      </c>
      <c r="B543" s="18">
        <f>VLOOKUP(C543,FORNECEDORES!D:E,2,0)</f>
        <v>40460</v>
      </c>
      <c r="C543" s="19" t="str">
        <f>VLOOKUP(D543,FORNECEDORES!A:D,4,0)</f>
        <v>30.515.748/0001-98</v>
      </c>
      <c r="D543" s="17" t="s">
        <v>2732</v>
      </c>
      <c r="E543" s="20" t="str">
        <f t="shared" si="39"/>
        <v>04 0135</v>
      </c>
      <c r="F543" s="28" t="s">
        <v>8712</v>
      </c>
      <c r="G543" s="21" t="str">
        <f>VLOOKUP(E543,'FILIAIS PETZ'!A:E,5,0)</f>
        <v>PETZ CARREFOUR ANCHIETA</v>
      </c>
      <c r="H543" s="20" t="str">
        <f>VLOOKUP(E543,'FILIAIS PETZ'!A:D,4,0)</f>
        <v>ANCH-SP</v>
      </c>
      <c r="I543" s="46">
        <v>45292</v>
      </c>
      <c r="J543" s="9">
        <v>819840</v>
      </c>
      <c r="K543" s="9" t="s">
        <v>9035</v>
      </c>
      <c r="L543" s="29" t="s">
        <v>6686</v>
      </c>
      <c r="M543" s="46">
        <v>45320</v>
      </c>
      <c r="N543" s="46">
        <v>45336</v>
      </c>
      <c r="O543" s="46">
        <v>45320</v>
      </c>
      <c r="P543" s="29" t="s">
        <v>4990</v>
      </c>
      <c r="Q543" s="9">
        <v>3</v>
      </c>
      <c r="R543" s="9">
        <v>1</v>
      </c>
      <c r="S543" s="9">
        <v>8</v>
      </c>
      <c r="T543" s="9" t="s">
        <v>32</v>
      </c>
      <c r="U543" s="9">
        <v>11002</v>
      </c>
      <c r="V543" s="9">
        <v>11002</v>
      </c>
      <c r="W543" s="9" t="s">
        <v>4984</v>
      </c>
      <c r="X543" s="9" t="s">
        <v>4985</v>
      </c>
      <c r="Y543" s="9" t="s">
        <v>4993</v>
      </c>
      <c r="Z543" s="9" t="s">
        <v>12031</v>
      </c>
      <c r="AA543" s="9" t="s">
        <v>5014</v>
      </c>
      <c r="AB543" s="9" t="s">
        <v>5066</v>
      </c>
      <c r="AC543" s="9" t="s">
        <v>5006</v>
      </c>
      <c r="AD543" s="10"/>
      <c r="AE543" s="20" t="str">
        <f>VLOOKUP(E543,'FILIAIS PETZ'!A:Q,17,0)</f>
        <v>SP3</v>
      </c>
      <c r="AF543" s="20" t="str">
        <f>VLOOKUP(E543,'FILIAIS PETZ'!A:Q,3,0)</f>
        <v>FELICIO</v>
      </c>
      <c r="AG543" s="20" t="str">
        <f>VLOOKUP(E543,'FILIAIS PETZ'!A:Q,2,0)</f>
        <v>R3</v>
      </c>
      <c r="AH543" s="75">
        <v>380</v>
      </c>
      <c r="AI543" s="68" t="s">
        <v>9250</v>
      </c>
      <c r="AJ543" s="43">
        <f>VLOOKUP(E543,'FILIAIS PETZ'!$A$2:$K$2000,11,0)</f>
        <v>18328118012549</v>
      </c>
      <c r="AK543" s="44">
        <v>18328118012549</v>
      </c>
    </row>
    <row r="544" spans="1:37" s="15" customFormat="1" ht="15" customHeight="1" thickBot="1" x14ac:dyDescent="0.25">
      <c r="A544" s="9">
        <v>819845</v>
      </c>
      <c r="B544" s="18">
        <f>VLOOKUP(C544,FORNECEDORES!D:E,2,0)</f>
        <v>40460</v>
      </c>
      <c r="C544" s="19" t="str">
        <f>VLOOKUP(D544,FORNECEDORES!A:D,4,0)</f>
        <v>30.515.748/0001-98</v>
      </c>
      <c r="D544" s="17" t="s">
        <v>2732</v>
      </c>
      <c r="E544" s="20" t="str">
        <f t="shared" si="39"/>
        <v>04 0151</v>
      </c>
      <c r="F544" s="28" t="s">
        <v>8979</v>
      </c>
      <c r="G544" s="21" t="str">
        <f>VLOOKUP(E544,'FILIAIS PETZ'!A:E,5,0)</f>
        <v>PETZ VILA MARIANA</v>
      </c>
      <c r="H544" s="20" t="str">
        <f>VLOOKUP(E544,'FILIAIS PETZ'!A:D,4,0)</f>
        <v>VLMA-SP</v>
      </c>
      <c r="I544" s="46">
        <v>45292</v>
      </c>
      <c r="J544" s="9">
        <v>819845</v>
      </c>
      <c r="K544" s="9" t="s">
        <v>9035</v>
      </c>
      <c r="L544" s="29" t="s">
        <v>8692</v>
      </c>
      <c r="M544" s="46">
        <v>45429</v>
      </c>
      <c r="N544" s="46">
        <v>45455</v>
      </c>
      <c r="O544" s="46">
        <v>45434</v>
      </c>
      <c r="P544" s="29" t="s">
        <v>4990</v>
      </c>
      <c r="Q544" s="9">
        <v>3</v>
      </c>
      <c r="R544" s="9">
        <v>1</v>
      </c>
      <c r="S544" s="9">
        <v>8</v>
      </c>
      <c r="T544" s="9" t="s">
        <v>32</v>
      </c>
      <c r="U544" s="9">
        <v>11002</v>
      </c>
      <c r="V544" s="9">
        <v>11002</v>
      </c>
      <c r="W544" s="9" t="s">
        <v>5057</v>
      </c>
      <c r="X544" s="9" t="s">
        <v>4985</v>
      </c>
      <c r="Y544" s="9" t="s">
        <v>4993</v>
      </c>
      <c r="Z544" s="9" t="s">
        <v>4993</v>
      </c>
      <c r="AA544" s="9" t="s">
        <v>4989</v>
      </c>
      <c r="AB544" s="9" t="s">
        <v>12941</v>
      </c>
      <c r="AC544" s="9" t="s">
        <v>5006</v>
      </c>
      <c r="AD544" s="10"/>
      <c r="AE544" s="20" t="str">
        <f>VLOOKUP(E544,'FILIAIS PETZ'!A:Q,17,0)</f>
        <v>SP2</v>
      </c>
      <c r="AF544" s="20" t="str">
        <f>VLOOKUP(E544,'FILIAIS PETZ'!A:Q,3,0)</f>
        <v>FELICIO</v>
      </c>
      <c r="AG544" s="20" t="str">
        <f>VLOOKUP(E544,'FILIAIS PETZ'!A:Q,2,0)</f>
        <v>R3</v>
      </c>
      <c r="AH544" s="75">
        <v>4950</v>
      </c>
      <c r="AI544" s="68" t="s">
        <v>9251</v>
      </c>
      <c r="AJ544" s="43">
        <f>VLOOKUP(E544,'FILIAIS PETZ'!$A$2:$K$2000,11,0)</f>
        <v>18328118014835</v>
      </c>
      <c r="AK544" s="44">
        <v>18328118014835</v>
      </c>
    </row>
    <row r="545" spans="1:37" s="15" customFormat="1" ht="15" customHeight="1" thickBot="1" x14ac:dyDescent="0.25">
      <c r="A545" s="9">
        <v>819846</v>
      </c>
      <c r="B545" s="18">
        <f>VLOOKUP(C545,FORNECEDORES!D:E,2,0)</f>
        <v>40460</v>
      </c>
      <c r="C545" s="19" t="str">
        <f>VLOOKUP(D545,FORNECEDORES!A:D,4,0)</f>
        <v>30.515.748/0001-98</v>
      </c>
      <c r="D545" s="17" t="s">
        <v>2732</v>
      </c>
      <c r="E545" s="20" t="str">
        <f t="shared" si="39"/>
        <v>04 0019</v>
      </c>
      <c r="F545" s="28" t="s">
        <v>8977</v>
      </c>
      <c r="G545" s="21" t="str">
        <f>VLOOKUP(E545,'FILIAIS PETZ'!A:E,5,0)</f>
        <v>PETZ BUTANTA</v>
      </c>
      <c r="H545" s="20" t="str">
        <f>VLOOKUP(E545,'FILIAIS PETZ'!A:D,4,0)</f>
        <v>BTTA-SP</v>
      </c>
      <c r="I545" s="46">
        <v>45292</v>
      </c>
      <c r="J545" s="9">
        <v>819846</v>
      </c>
      <c r="K545" s="9" t="s">
        <v>9035</v>
      </c>
      <c r="L545" s="29" t="s">
        <v>8127</v>
      </c>
      <c r="M545" s="46">
        <v>45399</v>
      </c>
      <c r="N545" s="46">
        <v>45420</v>
      </c>
      <c r="O545" s="46">
        <v>45400</v>
      </c>
      <c r="P545" s="29" t="s">
        <v>4990</v>
      </c>
      <c r="Q545" s="9">
        <v>3</v>
      </c>
      <c r="R545" s="9">
        <v>1</v>
      </c>
      <c r="S545" s="9">
        <v>8</v>
      </c>
      <c r="T545" s="9" t="s">
        <v>32</v>
      </c>
      <c r="U545" s="9">
        <v>11002</v>
      </c>
      <c r="V545" s="9">
        <v>11002</v>
      </c>
      <c r="W545" s="9" t="s">
        <v>5019</v>
      </c>
      <c r="X545" s="9" t="s">
        <v>4985</v>
      </c>
      <c r="Y545" s="9" t="s">
        <v>4993</v>
      </c>
      <c r="Z545" s="9" t="s">
        <v>4993</v>
      </c>
      <c r="AA545" s="9" t="s">
        <v>4989</v>
      </c>
      <c r="AB545" s="9" t="s">
        <v>12941</v>
      </c>
      <c r="AC545" s="9" t="s">
        <v>5006</v>
      </c>
      <c r="AD545" s="10"/>
      <c r="AE545" s="20" t="str">
        <f>VLOOKUP(E545,'FILIAIS PETZ'!A:Q,17,0)</f>
        <v>SP2</v>
      </c>
      <c r="AF545" s="20" t="str">
        <f>VLOOKUP(E545,'FILIAIS PETZ'!A:Q,3,0)</f>
        <v>FELICIO</v>
      </c>
      <c r="AG545" s="20" t="str">
        <f>VLOOKUP(E545,'FILIAIS PETZ'!A:Q,2,0)</f>
        <v>R3</v>
      </c>
      <c r="AH545" s="75">
        <v>4147.7</v>
      </c>
      <c r="AI545" s="68" t="s">
        <v>9252</v>
      </c>
      <c r="AJ545" s="43">
        <f>VLOOKUP(E545,'FILIAIS PETZ'!$A$2:$K$2000,11,0)</f>
        <v>18328118000885</v>
      </c>
      <c r="AK545" s="44">
        <v>18328118000885</v>
      </c>
    </row>
    <row r="546" spans="1:37" s="15" customFormat="1" ht="15" customHeight="1" thickBot="1" x14ac:dyDescent="0.25">
      <c r="A546" s="9">
        <v>819848</v>
      </c>
      <c r="B546" s="18">
        <f>VLOOKUP(C546,FORNECEDORES!D:E,2,0)</f>
        <v>40460</v>
      </c>
      <c r="C546" s="19" t="str">
        <f>VLOOKUP(D546,FORNECEDORES!A:D,4,0)</f>
        <v>30.515.748/0001-98</v>
      </c>
      <c r="D546" s="17" t="s">
        <v>2732</v>
      </c>
      <c r="E546" s="20" t="str">
        <f t="shared" si="39"/>
        <v>04 0060</v>
      </c>
      <c r="F546" s="28" t="s">
        <v>8625</v>
      </c>
      <c r="G546" s="21" t="str">
        <f>VLOOKUP(E546,'FILIAIS PETZ'!A:E,5,0)</f>
        <v>PETZ PACAEMBU</v>
      </c>
      <c r="H546" s="20" t="str">
        <f>VLOOKUP(E546,'FILIAIS PETZ'!A:D,4,0)</f>
        <v>PCBU-SP</v>
      </c>
      <c r="I546" s="46">
        <v>45292</v>
      </c>
      <c r="J546" s="9">
        <v>819848</v>
      </c>
      <c r="K546" s="9" t="s">
        <v>9035</v>
      </c>
      <c r="L546" s="29" t="s">
        <v>8693</v>
      </c>
      <c r="M546" s="46">
        <v>45429</v>
      </c>
      <c r="N546" s="46">
        <v>45455</v>
      </c>
      <c r="O546" s="46">
        <v>45434</v>
      </c>
      <c r="P546" s="29" t="s">
        <v>4990</v>
      </c>
      <c r="Q546" s="9">
        <v>3</v>
      </c>
      <c r="R546" s="9">
        <v>1</v>
      </c>
      <c r="S546" s="9">
        <v>8</v>
      </c>
      <c r="T546" s="9" t="s">
        <v>32</v>
      </c>
      <c r="U546" s="9">
        <v>11002</v>
      </c>
      <c r="V546" s="9">
        <v>11002</v>
      </c>
      <c r="W546" s="9" t="s">
        <v>5019</v>
      </c>
      <c r="X546" s="9" t="s">
        <v>4985</v>
      </c>
      <c r="Y546" s="9" t="s">
        <v>4980</v>
      </c>
      <c r="Z546" s="9" t="s">
        <v>4980</v>
      </c>
      <c r="AA546" s="9" t="s">
        <v>4989</v>
      </c>
      <c r="AB546" s="9" t="s">
        <v>5066</v>
      </c>
      <c r="AC546" s="9" t="s">
        <v>5006</v>
      </c>
      <c r="AD546" s="10"/>
      <c r="AE546" s="20" t="str">
        <f>VLOOKUP(E546,'FILIAIS PETZ'!A:Q,17,0)</f>
        <v>SP2</v>
      </c>
      <c r="AF546" s="20" t="str">
        <f>VLOOKUP(E546,'FILIAIS PETZ'!A:Q,3,0)</f>
        <v>FELICIO</v>
      </c>
      <c r="AG546" s="20" t="str">
        <f>VLOOKUP(E546,'FILIAIS PETZ'!A:Q,2,0)</f>
        <v>R3</v>
      </c>
      <c r="AH546" s="75">
        <v>980</v>
      </c>
      <c r="AI546" s="68" t="s">
        <v>9253</v>
      </c>
      <c r="AJ546" s="43">
        <f>VLOOKUP(E546,'FILIAIS PETZ'!$A$2:$K$2000,11,0)</f>
        <v>18328118006220</v>
      </c>
      <c r="AK546" s="44">
        <v>18328118006220</v>
      </c>
    </row>
    <row r="547" spans="1:37" s="15" customFormat="1" ht="15" customHeight="1" thickBot="1" x14ac:dyDescent="0.25">
      <c r="A547" s="9">
        <v>819850</v>
      </c>
      <c r="B547" s="18">
        <f>VLOOKUP(C547,FORNECEDORES!D:E,2,0)</f>
        <v>40460</v>
      </c>
      <c r="C547" s="19" t="str">
        <f>VLOOKUP(D547,FORNECEDORES!A:D,4,0)</f>
        <v>30.515.748/0001-98</v>
      </c>
      <c r="D547" s="17" t="s">
        <v>2732</v>
      </c>
      <c r="E547" s="20" t="str">
        <f t="shared" si="39"/>
        <v>04 0151</v>
      </c>
      <c r="F547" s="28" t="s">
        <v>8979</v>
      </c>
      <c r="G547" s="21" t="str">
        <f>VLOOKUP(E547,'FILIAIS PETZ'!A:E,5,0)</f>
        <v>PETZ VILA MARIANA</v>
      </c>
      <c r="H547" s="20" t="str">
        <f>VLOOKUP(E547,'FILIAIS PETZ'!A:D,4,0)</f>
        <v>VLMA-SP</v>
      </c>
      <c r="I547" s="46">
        <v>45292</v>
      </c>
      <c r="J547" s="9">
        <v>819850</v>
      </c>
      <c r="K547" s="9" t="s">
        <v>9035</v>
      </c>
      <c r="L547" s="29" t="s">
        <v>7343</v>
      </c>
      <c r="M547" s="46">
        <v>45342</v>
      </c>
      <c r="N547" s="46">
        <v>45364</v>
      </c>
      <c r="O547" s="46">
        <v>45345</v>
      </c>
      <c r="P547" s="29" t="s">
        <v>4990</v>
      </c>
      <c r="Q547" s="9">
        <v>3</v>
      </c>
      <c r="R547" s="9">
        <v>1</v>
      </c>
      <c r="S547" s="9">
        <v>8</v>
      </c>
      <c r="T547" s="9" t="s">
        <v>32</v>
      </c>
      <c r="U547" s="9">
        <v>11002</v>
      </c>
      <c r="V547" s="9">
        <v>11002</v>
      </c>
      <c r="W547" s="9" t="s">
        <v>5019</v>
      </c>
      <c r="X547" s="9" t="s">
        <v>4985</v>
      </c>
      <c r="Y547" s="9" t="s">
        <v>4980</v>
      </c>
      <c r="Z547" s="9" t="s">
        <v>4980</v>
      </c>
      <c r="AA547" s="9" t="s">
        <v>4989</v>
      </c>
      <c r="AB547" s="9" t="s">
        <v>5066</v>
      </c>
      <c r="AC547" s="9" t="s">
        <v>5006</v>
      </c>
      <c r="AD547" s="10"/>
      <c r="AE547" s="20" t="str">
        <f>VLOOKUP(E547,'FILIAIS PETZ'!A:Q,17,0)</f>
        <v>SP2</v>
      </c>
      <c r="AF547" s="20" t="str">
        <f>VLOOKUP(E547,'FILIAIS PETZ'!A:Q,3,0)</f>
        <v>FELICIO</v>
      </c>
      <c r="AG547" s="20" t="str">
        <f>VLOOKUP(E547,'FILIAIS PETZ'!A:Q,2,0)</f>
        <v>R3</v>
      </c>
      <c r="AH547" s="75">
        <v>980</v>
      </c>
      <c r="AI547" s="68" t="s">
        <v>9253</v>
      </c>
      <c r="AJ547" s="43">
        <f>VLOOKUP(E547,'FILIAIS PETZ'!$A$2:$K$2000,11,0)</f>
        <v>18328118014835</v>
      </c>
      <c r="AK547" s="44">
        <v>18328118014835</v>
      </c>
    </row>
    <row r="548" spans="1:37" s="15" customFormat="1" ht="15" customHeight="1" thickBot="1" x14ac:dyDescent="0.25">
      <c r="A548" s="9">
        <v>819853</v>
      </c>
      <c r="B548" s="18">
        <f>VLOOKUP(C548,FORNECEDORES!D:E,2,0)</f>
        <v>40460</v>
      </c>
      <c r="C548" s="19" t="str">
        <f>VLOOKUP(D548,FORNECEDORES!A:D,4,0)</f>
        <v>30.515.748/0001-98</v>
      </c>
      <c r="D548" s="17" t="s">
        <v>2732</v>
      </c>
      <c r="E548" s="20" t="str">
        <f t="shared" si="39"/>
        <v>04 0059</v>
      </c>
      <c r="F548" s="28" t="s">
        <v>8714</v>
      </c>
      <c r="G548" s="21" t="str">
        <f>VLOOKUP(E548,'FILIAIS PETZ'!A:E,5,0)</f>
        <v>PETZ POMPÉIA</v>
      </c>
      <c r="H548" s="20" t="str">
        <f>VLOOKUP(E548,'FILIAIS PETZ'!A:D,4,0)</f>
        <v>POMP-SP</v>
      </c>
      <c r="I548" s="46">
        <v>45292</v>
      </c>
      <c r="J548" s="9">
        <v>819853</v>
      </c>
      <c r="K548" s="9" t="s">
        <v>9035</v>
      </c>
      <c r="L548" s="29" t="s">
        <v>7345</v>
      </c>
      <c r="M548" s="46">
        <v>45342</v>
      </c>
      <c r="N548" s="46">
        <v>45364</v>
      </c>
      <c r="O548" s="46">
        <v>45345</v>
      </c>
      <c r="P548" s="29" t="s">
        <v>4990</v>
      </c>
      <c r="Q548" s="9">
        <v>3</v>
      </c>
      <c r="R548" s="9">
        <v>1</v>
      </c>
      <c r="S548" s="9">
        <v>8</v>
      </c>
      <c r="T548" s="9" t="s">
        <v>32</v>
      </c>
      <c r="U548" s="9">
        <v>11002</v>
      </c>
      <c r="V548" s="9">
        <v>11002</v>
      </c>
      <c r="W548" s="9" t="s">
        <v>5019</v>
      </c>
      <c r="X548" s="9" t="s">
        <v>4985</v>
      </c>
      <c r="Y548" s="9" t="s">
        <v>4980</v>
      </c>
      <c r="Z548" s="9" t="s">
        <v>4980</v>
      </c>
      <c r="AA548" s="9" t="s">
        <v>4989</v>
      </c>
      <c r="AB548" s="9" t="s">
        <v>5066</v>
      </c>
      <c r="AC548" s="9" t="s">
        <v>5006</v>
      </c>
      <c r="AD548" s="10"/>
      <c r="AE548" s="20" t="str">
        <f>VLOOKUP(E548,'FILIAIS PETZ'!A:Q,17,0)</f>
        <v>SP2</v>
      </c>
      <c r="AF548" s="20" t="str">
        <f>VLOOKUP(E548,'FILIAIS PETZ'!A:Q,3,0)</f>
        <v>FELICIO</v>
      </c>
      <c r="AG548" s="20" t="str">
        <f>VLOOKUP(E548,'FILIAIS PETZ'!A:Q,2,0)</f>
        <v>R3</v>
      </c>
      <c r="AH548" s="75">
        <v>1960</v>
      </c>
      <c r="AI548" s="68" t="s">
        <v>9253</v>
      </c>
      <c r="AJ548" s="43">
        <f>VLOOKUP(E548,'FILIAIS PETZ'!$A$2:$K$2000,11,0)</f>
        <v>18328118005763</v>
      </c>
      <c r="AK548" s="44">
        <v>18328118005763</v>
      </c>
    </row>
    <row r="549" spans="1:37" s="15" customFormat="1" ht="15" customHeight="1" thickBot="1" x14ac:dyDescent="0.25">
      <c r="A549" s="9">
        <v>819856</v>
      </c>
      <c r="B549" s="18">
        <f>VLOOKUP(C549,FORNECEDORES!D:E,2,0)</f>
        <v>40460</v>
      </c>
      <c r="C549" s="19" t="str">
        <f>VLOOKUP(D549,FORNECEDORES!A:D,4,0)</f>
        <v>30.515.748/0001-98</v>
      </c>
      <c r="D549" s="17" t="s">
        <v>2732</v>
      </c>
      <c r="E549" s="20" t="str">
        <f t="shared" si="39"/>
        <v>04 0125</v>
      </c>
      <c r="F549" s="28" t="s">
        <v>8981</v>
      </c>
      <c r="G549" s="21" t="str">
        <f>VLOOKUP(E549,'FILIAIS PETZ'!A:E,5,0)</f>
        <v>PETZ CERRO CORA</v>
      </c>
      <c r="H549" s="20" t="str">
        <f>VLOOKUP(E549,'FILIAIS PETZ'!A:D,4,0)</f>
        <v>CORA-SP</v>
      </c>
      <c r="I549" s="46">
        <v>45292</v>
      </c>
      <c r="J549" s="9">
        <v>819856</v>
      </c>
      <c r="K549" s="9" t="s">
        <v>9035</v>
      </c>
      <c r="L549" s="29" t="s">
        <v>7346</v>
      </c>
      <c r="M549" s="46">
        <v>45342</v>
      </c>
      <c r="N549" s="46">
        <v>45364</v>
      </c>
      <c r="O549" s="46">
        <v>45345</v>
      </c>
      <c r="P549" s="29" t="s">
        <v>4990</v>
      </c>
      <c r="Q549" s="9">
        <v>3</v>
      </c>
      <c r="R549" s="9">
        <v>1</v>
      </c>
      <c r="S549" s="9">
        <v>8</v>
      </c>
      <c r="T549" s="9" t="s">
        <v>32</v>
      </c>
      <c r="U549" s="9">
        <v>11002</v>
      </c>
      <c r="V549" s="9">
        <v>11002</v>
      </c>
      <c r="W549" s="9" t="s">
        <v>5019</v>
      </c>
      <c r="X549" s="9" t="s">
        <v>4985</v>
      </c>
      <c r="Y549" s="9" t="s">
        <v>4980</v>
      </c>
      <c r="Z549" s="9" t="s">
        <v>4980</v>
      </c>
      <c r="AA549" s="9" t="s">
        <v>4989</v>
      </c>
      <c r="AB549" s="9" t="s">
        <v>5066</v>
      </c>
      <c r="AC549" s="9" t="s">
        <v>5006</v>
      </c>
      <c r="AD549" s="10"/>
      <c r="AE549" s="20" t="str">
        <f>VLOOKUP(E549,'FILIAIS PETZ'!A:Q,17,0)</f>
        <v>SP7</v>
      </c>
      <c r="AF549" s="20" t="str">
        <f>VLOOKUP(E549,'FILIAIS PETZ'!A:Q,3,0)</f>
        <v>FELICIO</v>
      </c>
      <c r="AG549" s="20" t="str">
        <f>VLOOKUP(E549,'FILIAIS PETZ'!A:Q,2,0)</f>
        <v>R3</v>
      </c>
      <c r="AH549" s="75">
        <v>1960</v>
      </c>
      <c r="AI549" s="68" t="s">
        <v>9253</v>
      </c>
      <c r="AJ549" s="43">
        <f>VLOOKUP(E549,'FILIAIS PETZ'!$A$2:$K$2000,11,0)</f>
        <v>18328118013600</v>
      </c>
      <c r="AK549" s="44">
        <v>18328118013600</v>
      </c>
    </row>
    <row r="550" spans="1:37" s="15" customFormat="1" ht="15" customHeight="1" thickBot="1" x14ac:dyDescent="0.25">
      <c r="A550" s="9">
        <v>819860</v>
      </c>
      <c r="B550" s="18">
        <f>VLOOKUP(C550,FORNECEDORES!D:E,2,0)</f>
        <v>40460</v>
      </c>
      <c r="C550" s="19" t="str">
        <f>VLOOKUP(D550,FORNECEDORES!A:D,4,0)</f>
        <v>30.515.748/0001-98</v>
      </c>
      <c r="D550" s="17" t="s">
        <v>2732</v>
      </c>
      <c r="E550" s="20" t="str">
        <f t="shared" si="39"/>
        <v>04 0067</v>
      </c>
      <c r="F550" s="28" t="s">
        <v>8611</v>
      </c>
      <c r="G550" s="21" t="str">
        <f>VLOOKUP(E550,'FILIAIS PETZ'!A:E,5,0)</f>
        <v>PETZ EXTRA RICARDO JAFET</v>
      </c>
      <c r="H550" s="20" t="str">
        <f>VLOOKUP(E550,'FILIAIS PETZ'!A:D,4,0)</f>
        <v>RJAF-SP</v>
      </c>
      <c r="I550" s="46">
        <v>45292</v>
      </c>
      <c r="J550" s="9">
        <v>819860</v>
      </c>
      <c r="K550" s="9" t="s">
        <v>9035</v>
      </c>
      <c r="L550" s="29" t="s">
        <v>8132</v>
      </c>
      <c r="M550" s="46">
        <v>45399</v>
      </c>
      <c r="N550" s="46">
        <v>45420</v>
      </c>
      <c r="O550" s="46">
        <v>45400</v>
      </c>
      <c r="P550" s="29" t="s">
        <v>4990</v>
      </c>
      <c r="Q550" s="9">
        <v>3</v>
      </c>
      <c r="R550" s="9">
        <v>1</v>
      </c>
      <c r="S550" s="9">
        <v>8</v>
      </c>
      <c r="T550" s="9" t="s">
        <v>32</v>
      </c>
      <c r="U550" s="9">
        <v>11002</v>
      </c>
      <c r="V550" s="9">
        <v>11002</v>
      </c>
      <c r="W550" s="9" t="s">
        <v>5019</v>
      </c>
      <c r="X550" s="9" t="s">
        <v>4985</v>
      </c>
      <c r="Y550" s="9" t="s">
        <v>4980</v>
      </c>
      <c r="Z550" s="9" t="s">
        <v>4980</v>
      </c>
      <c r="AA550" s="9" t="s">
        <v>4989</v>
      </c>
      <c r="AB550" s="9" t="s">
        <v>5066</v>
      </c>
      <c r="AC550" s="9" t="s">
        <v>5006</v>
      </c>
      <c r="AD550" s="10"/>
      <c r="AE550" s="20" t="str">
        <f>VLOOKUP(E550,'FILIAIS PETZ'!A:Q,17,0)</f>
        <v>SP2</v>
      </c>
      <c r="AF550" s="20" t="str">
        <f>VLOOKUP(E550,'FILIAIS PETZ'!A:Q,3,0)</f>
        <v>FELICIO</v>
      </c>
      <c r="AG550" s="20" t="str">
        <f>VLOOKUP(E550,'FILIAIS PETZ'!A:Q,2,0)</f>
        <v>R3</v>
      </c>
      <c r="AH550" s="75">
        <v>1960</v>
      </c>
      <c r="AI550" s="68" t="s">
        <v>9253</v>
      </c>
      <c r="AJ550" s="43">
        <f>VLOOKUP(E550,'FILIAIS PETZ'!$A$2:$K$2000,11,0)</f>
        <v>18328118006573</v>
      </c>
      <c r="AK550" s="44">
        <v>18328118006573</v>
      </c>
    </row>
    <row r="551" spans="1:37" s="15" customFormat="1" ht="15" customHeight="1" thickBot="1" x14ac:dyDescent="0.25">
      <c r="A551" s="9">
        <v>819862</v>
      </c>
      <c r="B551" s="18">
        <f>VLOOKUP(C551,FORNECEDORES!D:E,2,0)</f>
        <v>40460</v>
      </c>
      <c r="C551" s="19" t="str">
        <f>VLOOKUP(D551,FORNECEDORES!A:D,4,0)</f>
        <v>30.515.748/0001-98</v>
      </c>
      <c r="D551" s="17" t="s">
        <v>2732</v>
      </c>
      <c r="E551" s="20" t="str">
        <f t="shared" si="39"/>
        <v>04 0017</v>
      </c>
      <c r="F551" s="28" t="s">
        <v>8713</v>
      </c>
      <c r="G551" s="21" t="str">
        <f>VLOOKUP(E551,'FILIAIS PETZ'!A:E,5,0)</f>
        <v>PETZ CARREFOUR SAO CAETANO</v>
      </c>
      <c r="H551" s="20" t="str">
        <f>VLOOKUP(E551,'FILIAIS PETZ'!A:D,4,0)</f>
        <v>SCSU-SP</v>
      </c>
      <c r="I551" s="46">
        <v>45292</v>
      </c>
      <c r="J551" s="9">
        <v>819862</v>
      </c>
      <c r="K551" s="9"/>
      <c r="L551" s="29"/>
      <c r="M551" s="46"/>
      <c r="N551" s="46"/>
      <c r="O551" s="46"/>
      <c r="P551" s="29" t="s">
        <v>4990</v>
      </c>
      <c r="Q551" s="9">
        <v>3</v>
      </c>
      <c r="R551" s="9">
        <v>1</v>
      </c>
      <c r="S551" s="9">
        <v>8</v>
      </c>
      <c r="T551" s="9" t="s">
        <v>32</v>
      </c>
      <c r="U551" s="9">
        <v>11002</v>
      </c>
      <c r="V551" s="9">
        <v>11002</v>
      </c>
      <c r="W551" s="9" t="s">
        <v>5019</v>
      </c>
      <c r="X551" s="9" t="s">
        <v>4985</v>
      </c>
      <c r="Y551" s="9" t="s">
        <v>4980</v>
      </c>
      <c r="Z551" s="9" t="s">
        <v>4980</v>
      </c>
      <c r="AA551" s="9" t="s">
        <v>4989</v>
      </c>
      <c r="AB551" s="9" t="s">
        <v>5066</v>
      </c>
      <c r="AC551" s="9" t="s">
        <v>5006</v>
      </c>
      <c r="AD551" s="10"/>
      <c r="AE551" s="20" t="str">
        <f>VLOOKUP(E551,'FILIAIS PETZ'!A:Q,17,0)</f>
        <v>SP3</v>
      </c>
      <c r="AF551" s="20" t="str">
        <f>VLOOKUP(E551,'FILIAIS PETZ'!A:Q,3,0)</f>
        <v>FELICIO</v>
      </c>
      <c r="AG551" s="20" t="str">
        <f>VLOOKUP(E551,'FILIAIS PETZ'!A:Q,2,0)</f>
        <v>R3</v>
      </c>
      <c r="AH551" s="75">
        <v>1960</v>
      </c>
      <c r="AI551" s="68" t="s">
        <v>9253</v>
      </c>
      <c r="AJ551" s="43">
        <f>VLOOKUP(E551,'FILIAIS PETZ'!$A$2:$K$2000,11,0)</f>
        <v>18328118000532</v>
      </c>
      <c r="AK551" s="44">
        <v>18328118000532</v>
      </c>
    </row>
    <row r="552" spans="1:37" s="15" customFormat="1" ht="15" customHeight="1" thickBot="1" x14ac:dyDescent="0.25">
      <c r="A552" s="9">
        <v>819867</v>
      </c>
      <c r="B552" s="18">
        <f>VLOOKUP(C552,FORNECEDORES!D:E,2,0)</f>
        <v>40460</v>
      </c>
      <c r="C552" s="19" t="str">
        <f>VLOOKUP(D552,FORNECEDORES!A:D,4,0)</f>
        <v>30.515.748/0001-98</v>
      </c>
      <c r="D552" s="17" t="s">
        <v>2732</v>
      </c>
      <c r="E552" s="20" t="str">
        <f t="shared" si="39"/>
        <v>04 0010</v>
      </c>
      <c r="F552" s="28" t="s">
        <v>8983</v>
      </c>
      <c r="G552" s="21" t="str">
        <f>VLOOKUP(E552,'FILIAIS PETZ'!A:E,5,0)</f>
        <v>PETZ SANTA CECILIA</v>
      </c>
      <c r="H552" s="20" t="str">
        <f>VLOOKUP(E552,'FILIAIS PETZ'!A:D,4,0)</f>
        <v>STCE-SP</v>
      </c>
      <c r="I552" s="46">
        <v>45292</v>
      </c>
      <c r="J552" s="9">
        <v>819867</v>
      </c>
      <c r="K552" s="9" t="s">
        <v>9035</v>
      </c>
      <c r="L552" s="29" t="s">
        <v>8136</v>
      </c>
      <c r="M552" s="46">
        <v>45399</v>
      </c>
      <c r="N552" s="46">
        <v>45420</v>
      </c>
      <c r="O552" s="46">
        <v>45400</v>
      </c>
      <c r="P552" s="29" t="s">
        <v>4990</v>
      </c>
      <c r="Q552" s="9">
        <v>3</v>
      </c>
      <c r="R552" s="9">
        <v>1</v>
      </c>
      <c r="S552" s="9">
        <v>8</v>
      </c>
      <c r="T552" s="9" t="s">
        <v>32</v>
      </c>
      <c r="U552" s="9">
        <v>11002</v>
      </c>
      <c r="V552" s="9">
        <v>11002</v>
      </c>
      <c r="W552" s="9" t="s">
        <v>5019</v>
      </c>
      <c r="X552" s="9" t="s">
        <v>4985</v>
      </c>
      <c r="Y552" s="9" t="s">
        <v>4980</v>
      </c>
      <c r="Z552" s="9" t="s">
        <v>4980</v>
      </c>
      <c r="AA552" s="9" t="s">
        <v>4989</v>
      </c>
      <c r="AB552" s="9" t="s">
        <v>5066</v>
      </c>
      <c r="AC552" s="9" t="s">
        <v>5006</v>
      </c>
      <c r="AD552" s="10"/>
      <c r="AE552" s="20" t="str">
        <f>VLOOKUP(E552,'FILIAIS PETZ'!A:Q,17,0)</f>
        <v>SP2</v>
      </c>
      <c r="AF552" s="20" t="str">
        <f>VLOOKUP(E552,'FILIAIS PETZ'!A:Q,3,0)</f>
        <v>FELICIO</v>
      </c>
      <c r="AG552" s="20" t="str">
        <f>VLOOKUP(E552,'FILIAIS PETZ'!A:Q,2,0)</f>
        <v>R3</v>
      </c>
      <c r="AH552" s="75">
        <v>1960</v>
      </c>
      <c r="AI552" s="68" t="s">
        <v>9253</v>
      </c>
      <c r="AJ552" s="43">
        <f>VLOOKUP(E552,'FILIAIS PETZ'!$A$2:$K$2000,11,0)</f>
        <v>18328118001938</v>
      </c>
      <c r="AK552" s="44">
        <v>18328118001938</v>
      </c>
    </row>
    <row r="553" spans="1:37" s="15" customFormat="1" ht="15" customHeight="1" thickBot="1" x14ac:dyDescent="0.25">
      <c r="A553" s="9">
        <v>819868</v>
      </c>
      <c r="B553" s="18">
        <f>VLOOKUP(C553,FORNECEDORES!D:E,2,0)</f>
        <v>40460</v>
      </c>
      <c r="C553" s="19" t="str">
        <f>VLOOKUP(D553,FORNECEDORES!A:D,4,0)</f>
        <v>30.515.748/0001-98</v>
      </c>
      <c r="D553" s="17" t="s">
        <v>2732</v>
      </c>
      <c r="E553" s="20" t="str">
        <f t="shared" si="39"/>
        <v>04 0003</v>
      </c>
      <c r="F553" s="28" t="s">
        <v>8971</v>
      </c>
      <c r="G553" s="21" t="str">
        <f>VLOOKUP(E553,'FILIAIS PETZ'!A:E,5,0)</f>
        <v>PETZ SAO BERNARDO</v>
      </c>
      <c r="H553" s="20" t="str">
        <f>VLOOKUP(E553,'FILIAIS PETZ'!A:D,4,0)</f>
        <v>SBCA-SP</v>
      </c>
      <c r="I553" s="46">
        <v>45292</v>
      </c>
      <c r="J553" s="9">
        <v>819868</v>
      </c>
      <c r="K553" s="9" t="s">
        <v>9035</v>
      </c>
      <c r="L553" s="29" t="s">
        <v>8854</v>
      </c>
      <c r="M553" s="46">
        <v>45429</v>
      </c>
      <c r="N553" s="46">
        <v>45455</v>
      </c>
      <c r="O553" s="46">
        <v>45434</v>
      </c>
      <c r="P553" s="29" t="s">
        <v>4990</v>
      </c>
      <c r="Q553" s="9">
        <v>3</v>
      </c>
      <c r="R553" s="9">
        <v>1</v>
      </c>
      <c r="S553" s="9">
        <v>8</v>
      </c>
      <c r="T553" s="9" t="s">
        <v>32</v>
      </c>
      <c r="U553" s="9">
        <v>11002</v>
      </c>
      <c r="V553" s="9">
        <v>11002</v>
      </c>
      <c r="W553" s="9" t="s">
        <v>5019</v>
      </c>
      <c r="X553" s="9" t="s">
        <v>4985</v>
      </c>
      <c r="Y553" s="9" t="s">
        <v>4980</v>
      </c>
      <c r="Z553" s="9" t="s">
        <v>4980</v>
      </c>
      <c r="AA553" s="9" t="s">
        <v>4989</v>
      </c>
      <c r="AB553" s="9" t="s">
        <v>5066</v>
      </c>
      <c r="AC553" s="9" t="s">
        <v>5006</v>
      </c>
      <c r="AD553" s="10"/>
      <c r="AE553" s="20" t="str">
        <f>VLOOKUP(E553,'FILIAIS PETZ'!A:Q,17,0)</f>
        <v>SP3</v>
      </c>
      <c r="AF553" s="20" t="str">
        <f>VLOOKUP(E553,'FILIAIS PETZ'!A:Q,3,0)</f>
        <v>FELICIO</v>
      </c>
      <c r="AG553" s="20" t="str">
        <f>VLOOKUP(E553,'FILIAIS PETZ'!A:Q,2,0)</f>
        <v>R3</v>
      </c>
      <c r="AH553" s="75">
        <v>1960</v>
      </c>
      <c r="AI553" s="68" t="s">
        <v>9253</v>
      </c>
      <c r="AJ553" s="43">
        <f>VLOOKUP(E553,'FILIAIS PETZ'!$A$2:$K$2000,11,0)</f>
        <v>18328118002152</v>
      </c>
      <c r="AK553" s="44">
        <v>18328118002152</v>
      </c>
    </row>
    <row r="554" spans="1:37" s="15" customFormat="1" ht="15" customHeight="1" thickBot="1" x14ac:dyDescent="0.25">
      <c r="A554" s="9">
        <v>819869</v>
      </c>
      <c r="B554" s="18">
        <f>VLOOKUP(C554,FORNECEDORES!D:E,2,0)</f>
        <v>40460</v>
      </c>
      <c r="C554" s="19" t="str">
        <f>VLOOKUP(D554,FORNECEDORES!A:D,4,0)</f>
        <v>30.515.748/0001-98</v>
      </c>
      <c r="D554" s="17" t="s">
        <v>2732</v>
      </c>
      <c r="E554" s="20" t="str">
        <f t="shared" si="39"/>
        <v>04 0019</v>
      </c>
      <c r="F554" s="28" t="s">
        <v>8977</v>
      </c>
      <c r="G554" s="21" t="str">
        <f>VLOOKUP(E554,'FILIAIS PETZ'!A:E,5,0)</f>
        <v>PETZ BUTANTA</v>
      </c>
      <c r="H554" s="20" t="str">
        <f>VLOOKUP(E554,'FILIAIS PETZ'!A:D,4,0)</f>
        <v>BTTA-SP</v>
      </c>
      <c r="I554" s="46">
        <v>45292</v>
      </c>
      <c r="J554" s="9">
        <v>819869</v>
      </c>
      <c r="K554" s="9" t="s">
        <v>9035</v>
      </c>
      <c r="L554" s="29" t="s">
        <v>8855</v>
      </c>
      <c r="M554" s="46">
        <v>45429</v>
      </c>
      <c r="N554" s="46">
        <v>45455</v>
      </c>
      <c r="O554" s="46">
        <v>45434</v>
      </c>
      <c r="P554" s="29" t="s">
        <v>4990</v>
      </c>
      <c r="Q554" s="9">
        <v>3</v>
      </c>
      <c r="R554" s="9">
        <v>1</v>
      </c>
      <c r="S554" s="9">
        <v>8</v>
      </c>
      <c r="T554" s="9" t="s">
        <v>32</v>
      </c>
      <c r="U554" s="9">
        <v>11002</v>
      </c>
      <c r="V554" s="9">
        <v>11002</v>
      </c>
      <c r="W554" s="9" t="s">
        <v>5019</v>
      </c>
      <c r="X554" s="9" t="s">
        <v>4985</v>
      </c>
      <c r="Y554" s="9" t="s">
        <v>4980</v>
      </c>
      <c r="Z554" s="9" t="s">
        <v>4980</v>
      </c>
      <c r="AA554" s="9" t="s">
        <v>4989</v>
      </c>
      <c r="AB554" s="9" t="s">
        <v>5066</v>
      </c>
      <c r="AC554" s="9" t="s">
        <v>5006</v>
      </c>
      <c r="AD554" s="10"/>
      <c r="AE554" s="20" t="str">
        <f>VLOOKUP(E554,'FILIAIS PETZ'!A:Q,17,0)</f>
        <v>SP2</v>
      </c>
      <c r="AF554" s="20" t="str">
        <f>VLOOKUP(E554,'FILIAIS PETZ'!A:Q,3,0)</f>
        <v>FELICIO</v>
      </c>
      <c r="AG554" s="20" t="str">
        <f>VLOOKUP(E554,'FILIAIS PETZ'!A:Q,2,0)</f>
        <v>R3</v>
      </c>
      <c r="AH554" s="75">
        <v>1960</v>
      </c>
      <c r="AI554" s="68" t="s">
        <v>9253</v>
      </c>
      <c r="AJ554" s="43">
        <f>VLOOKUP(E554,'FILIAIS PETZ'!$A$2:$K$2000,11,0)</f>
        <v>18328118000885</v>
      </c>
      <c r="AK554" s="44">
        <v>18328118000885</v>
      </c>
    </row>
    <row r="555" spans="1:37" s="15" customFormat="1" ht="15" customHeight="1" thickBot="1" x14ac:dyDescent="0.25">
      <c r="A555" s="9">
        <v>819870</v>
      </c>
      <c r="B555" s="18">
        <f>VLOOKUP(C555,FORNECEDORES!D:E,2,0)</f>
        <v>40460</v>
      </c>
      <c r="C555" s="19" t="str">
        <f>VLOOKUP(D555,FORNECEDORES!A:D,4,0)</f>
        <v>30.515.748/0001-98</v>
      </c>
      <c r="D555" s="17" t="s">
        <v>2732</v>
      </c>
      <c r="E555" s="20" t="str">
        <f t="shared" si="39"/>
        <v>04 0151</v>
      </c>
      <c r="F555" s="28" t="s">
        <v>8979</v>
      </c>
      <c r="G555" s="21" t="str">
        <f>VLOOKUP(E555,'FILIAIS PETZ'!A:E,5,0)</f>
        <v>PETZ VILA MARIANA</v>
      </c>
      <c r="H555" s="20" t="str">
        <f>VLOOKUP(E555,'FILIAIS PETZ'!A:D,4,0)</f>
        <v>VLMA-SP</v>
      </c>
      <c r="I555" s="46">
        <v>45292</v>
      </c>
      <c r="J555" s="9">
        <v>819870</v>
      </c>
      <c r="K555" s="9" t="s">
        <v>9035</v>
      </c>
      <c r="L555" s="29" t="s">
        <v>6688</v>
      </c>
      <c r="M555" s="46">
        <v>45310</v>
      </c>
      <c r="N555" s="46">
        <v>45329</v>
      </c>
      <c r="O555" s="46">
        <v>45314</v>
      </c>
      <c r="P555" s="29" t="s">
        <v>4990</v>
      </c>
      <c r="Q555" s="9">
        <v>3</v>
      </c>
      <c r="R555" s="9">
        <v>1</v>
      </c>
      <c r="S555" s="9">
        <v>8</v>
      </c>
      <c r="T555" s="9" t="s">
        <v>32</v>
      </c>
      <c r="U555" s="9" t="s">
        <v>9254</v>
      </c>
      <c r="V555" s="9" t="s">
        <v>9254</v>
      </c>
      <c r="W555" s="9" t="s">
        <v>5019</v>
      </c>
      <c r="X555" s="9" t="s">
        <v>4985</v>
      </c>
      <c r="Y555" s="9" t="s">
        <v>4993</v>
      </c>
      <c r="Z555" s="9" t="s">
        <v>4993</v>
      </c>
      <c r="AA555" s="9" t="s">
        <v>4989</v>
      </c>
      <c r="AB555" s="9" t="s">
        <v>12941</v>
      </c>
      <c r="AC555" s="9" t="s">
        <v>4995</v>
      </c>
      <c r="AD555" s="10"/>
      <c r="AE555" s="20" t="str">
        <f>VLOOKUP(E555,'FILIAIS PETZ'!A:Q,17,0)</f>
        <v>SP2</v>
      </c>
      <c r="AF555" s="20" t="str">
        <f>VLOOKUP(E555,'FILIAIS PETZ'!A:Q,3,0)</f>
        <v>FELICIO</v>
      </c>
      <c r="AG555" s="20" t="str">
        <f>VLOOKUP(E555,'FILIAIS PETZ'!A:Q,2,0)</f>
        <v>R3</v>
      </c>
      <c r="AH555" s="75">
        <v>4284</v>
      </c>
      <c r="AI555" s="68" t="s">
        <v>9252</v>
      </c>
      <c r="AJ555" s="43">
        <f>VLOOKUP(E555,'FILIAIS PETZ'!$A$2:$K$2000,11,0)</f>
        <v>18328118014835</v>
      </c>
      <c r="AK555" s="44">
        <v>18328118014835</v>
      </c>
    </row>
    <row r="556" spans="1:37" s="15" customFormat="1" ht="15" customHeight="1" thickBot="1" x14ac:dyDescent="0.25">
      <c r="A556" s="9">
        <v>819884</v>
      </c>
      <c r="B556" s="18">
        <f>VLOOKUP(C556,FORNECEDORES!D:E,2,0)</f>
        <v>40460</v>
      </c>
      <c r="C556" s="19" t="str">
        <f>VLOOKUP(D556,FORNECEDORES!A:D,4,0)</f>
        <v>30.515.748/0001-98</v>
      </c>
      <c r="D556" s="17" t="s">
        <v>2732</v>
      </c>
      <c r="E556" s="20" t="str">
        <f t="shared" ref="E556:E619" si="42">CONCATENATE("04 ",F556)</f>
        <v>04 0060</v>
      </c>
      <c r="F556" s="28" t="s">
        <v>8625</v>
      </c>
      <c r="G556" s="21" t="str">
        <f>VLOOKUP(E556,'FILIAIS PETZ'!A:E,5,0)</f>
        <v>PETZ PACAEMBU</v>
      </c>
      <c r="H556" s="20" t="str">
        <f>VLOOKUP(E556,'FILIAIS PETZ'!A:D,4,0)</f>
        <v>PCBU-SP</v>
      </c>
      <c r="I556" s="46">
        <v>45292</v>
      </c>
      <c r="J556" s="9">
        <v>819884</v>
      </c>
      <c r="K556" s="9" t="s">
        <v>9035</v>
      </c>
      <c r="L556" s="29" t="s">
        <v>6828</v>
      </c>
      <c r="M556" s="46">
        <v>45296</v>
      </c>
      <c r="N556" s="46">
        <v>45322</v>
      </c>
      <c r="O556" s="46">
        <v>45301</v>
      </c>
      <c r="P556" s="29" t="s">
        <v>4990</v>
      </c>
      <c r="Q556" s="9">
        <v>3</v>
      </c>
      <c r="R556" s="9">
        <v>1</v>
      </c>
      <c r="S556" s="9">
        <v>8</v>
      </c>
      <c r="T556" s="9" t="s">
        <v>32</v>
      </c>
      <c r="U556" s="9">
        <v>11002</v>
      </c>
      <c r="V556" s="9">
        <v>11002</v>
      </c>
      <c r="W556" s="9" t="s">
        <v>5057</v>
      </c>
      <c r="X556" s="9" t="s">
        <v>4985</v>
      </c>
      <c r="Y556" s="9" t="s">
        <v>4997</v>
      </c>
      <c r="Z556" s="9" t="s">
        <v>4993</v>
      </c>
      <c r="AA556" s="9" t="s">
        <v>4989</v>
      </c>
      <c r="AB556" s="9" t="s">
        <v>12941</v>
      </c>
      <c r="AC556" s="9" t="s">
        <v>5006</v>
      </c>
      <c r="AD556" s="10"/>
      <c r="AE556" s="20" t="str">
        <f>VLOOKUP(E556,'FILIAIS PETZ'!A:Q,17,0)</f>
        <v>SP2</v>
      </c>
      <c r="AF556" s="20" t="str">
        <f>VLOOKUP(E556,'FILIAIS PETZ'!A:Q,3,0)</f>
        <v>FELICIO</v>
      </c>
      <c r="AG556" s="20" t="str">
        <f>VLOOKUP(E556,'FILIAIS PETZ'!A:Q,2,0)</f>
        <v>R3</v>
      </c>
      <c r="AH556" s="75">
        <v>700</v>
      </c>
      <c r="AI556" s="68" t="s">
        <v>9255</v>
      </c>
      <c r="AJ556" s="43">
        <f>VLOOKUP(E556,'FILIAIS PETZ'!$A$2:$K$2000,11,0)</f>
        <v>18328118006220</v>
      </c>
      <c r="AK556" s="44">
        <v>18328118006220</v>
      </c>
    </row>
    <row r="557" spans="1:37" s="15" customFormat="1" ht="15" customHeight="1" thickBot="1" x14ac:dyDescent="0.25">
      <c r="A557" s="9">
        <v>819885</v>
      </c>
      <c r="B557" s="18">
        <f>VLOOKUP(C557,FORNECEDORES!D:E,2,0)</f>
        <v>40460</v>
      </c>
      <c r="C557" s="19" t="str">
        <f>VLOOKUP(D557,FORNECEDORES!A:D,4,0)</f>
        <v>30.515.748/0001-98</v>
      </c>
      <c r="D557" s="17" t="s">
        <v>2732</v>
      </c>
      <c r="E557" s="20" t="str">
        <f t="shared" si="42"/>
        <v>04 0010</v>
      </c>
      <c r="F557" s="28" t="s">
        <v>8983</v>
      </c>
      <c r="G557" s="21" t="str">
        <f>VLOOKUP(E557,'FILIAIS PETZ'!A:E,5,0)</f>
        <v>PETZ SANTA CECILIA</v>
      </c>
      <c r="H557" s="20" t="str">
        <f>VLOOKUP(E557,'FILIAIS PETZ'!A:D,4,0)</f>
        <v>STCE-SP</v>
      </c>
      <c r="I557" s="46">
        <v>45292</v>
      </c>
      <c r="J557" s="9">
        <v>819885</v>
      </c>
      <c r="K557" s="9" t="s">
        <v>9035</v>
      </c>
      <c r="L557" s="29" t="s">
        <v>6829</v>
      </c>
      <c r="M557" s="46">
        <v>45296</v>
      </c>
      <c r="N557" s="46">
        <v>45322</v>
      </c>
      <c r="O557" s="46">
        <v>45301</v>
      </c>
      <c r="P557" s="29" t="s">
        <v>4990</v>
      </c>
      <c r="Q557" s="9">
        <v>3</v>
      </c>
      <c r="R557" s="9">
        <v>1</v>
      </c>
      <c r="S557" s="9">
        <v>8</v>
      </c>
      <c r="T557" s="9" t="s">
        <v>32</v>
      </c>
      <c r="U557" s="9">
        <v>11002</v>
      </c>
      <c r="V557" s="9">
        <v>11002</v>
      </c>
      <c r="W557" s="9" t="s">
        <v>5034</v>
      </c>
      <c r="X557" s="9" t="s">
        <v>4985</v>
      </c>
      <c r="Y557" s="9" t="s">
        <v>4997</v>
      </c>
      <c r="Z557" s="9" t="s">
        <v>4993</v>
      </c>
      <c r="AA557" s="9" t="s">
        <v>5022</v>
      </c>
      <c r="AB557" s="9" t="s">
        <v>12941</v>
      </c>
      <c r="AC557" s="9" t="s">
        <v>5006</v>
      </c>
      <c r="AD557" s="9"/>
      <c r="AE557" s="20" t="str">
        <f>VLOOKUP(E557,'FILIAIS PETZ'!A:Q,17,0)</f>
        <v>SP2</v>
      </c>
      <c r="AF557" s="20" t="str">
        <f>VLOOKUP(E557,'FILIAIS PETZ'!A:Q,3,0)</f>
        <v>FELICIO</v>
      </c>
      <c r="AG557" s="20" t="str">
        <f>VLOOKUP(E557,'FILIAIS PETZ'!A:Q,2,0)</f>
        <v>R3</v>
      </c>
      <c r="AH557" s="75">
        <v>380</v>
      </c>
      <c r="AI557" s="68" t="s">
        <v>9256</v>
      </c>
      <c r="AJ557" s="43">
        <f>VLOOKUP(E557,'FILIAIS PETZ'!$A$2:$K$2000,11,0)</f>
        <v>18328118001938</v>
      </c>
      <c r="AK557" s="44">
        <v>18328118001938</v>
      </c>
    </row>
    <row r="558" spans="1:37" s="15" customFormat="1" ht="15" customHeight="1" thickBot="1" x14ac:dyDescent="0.25">
      <c r="A558" s="9">
        <v>819888</v>
      </c>
      <c r="B558" s="18">
        <f>VLOOKUP(C558,FORNECEDORES!D:E,2,0)</f>
        <v>40460</v>
      </c>
      <c r="C558" s="19" t="str">
        <f>VLOOKUP(D558,FORNECEDORES!A:D,4,0)</f>
        <v>30.515.748/0001-98</v>
      </c>
      <c r="D558" s="17" t="s">
        <v>2732</v>
      </c>
      <c r="E558" s="20" t="str">
        <f t="shared" si="42"/>
        <v>04 0011</v>
      </c>
      <c r="F558" s="28" t="s">
        <v>8976</v>
      </c>
      <c r="G558" s="21" t="str">
        <f>VLOOKUP(E558,'FILIAIS PETZ'!A:E,5,0)</f>
        <v>PETZ AUGUSTA</v>
      </c>
      <c r="H558" s="20" t="str">
        <f>VLOOKUP(E558,'FILIAIS PETZ'!A:D,4,0)</f>
        <v>AUGT-SP</v>
      </c>
      <c r="I558" s="46">
        <v>45292</v>
      </c>
      <c r="J558" s="9">
        <v>819888</v>
      </c>
      <c r="K558" s="9" t="s">
        <v>9035</v>
      </c>
      <c r="L558" s="29" t="s">
        <v>6831</v>
      </c>
      <c r="M558" s="46">
        <v>45296</v>
      </c>
      <c r="N558" s="46">
        <v>45322</v>
      </c>
      <c r="O558" s="46">
        <v>45301</v>
      </c>
      <c r="P558" s="29" t="s">
        <v>4990</v>
      </c>
      <c r="Q558" s="9">
        <v>3</v>
      </c>
      <c r="R558" s="9">
        <v>1</v>
      </c>
      <c r="S558" s="9">
        <v>8</v>
      </c>
      <c r="T558" s="9" t="s">
        <v>32</v>
      </c>
      <c r="U558" s="9">
        <v>11002</v>
      </c>
      <c r="V558" s="9">
        <v>11002</v>
      </c>
      <c r="W558" s="9" t="s">
        <v>5019</v>
      </c>
      <c r="X558" s="9" t="s">
        <v>4985</v>
      </c>
      <c r="Y558" s="9" t="s">
        <v>4997</v>
      </c>
      <c r="Z558" s="9" t="s">
        <v>4993</v>
      </c>
      <c r="AA558" s="9" t="s">
        <v>4989</v>
      </c>
      <c r="AB558" s="9" t="s">
        <v>12941</v>
      </c>
      <c r="AC558" s="9" t="s">
        <v>5006</v>
      </c>
      <c r="AD558" s="9"/>
      <c r="AE558" s="20" t="str">
        <f>VLOOKUP(E558,'FILIAIS PETZ'!A:Q,17,0)</f>
        <v>SP2</v>
      </c>
      <c r="AF558" s="20" t="str">
        <f>VLOOKUP(E558,'FILIAIS PETZ'!A:Q,3,0)</f>
        <v>FELICIO</v>
      </c>
      <c r="AG558" s="20" t="str">
        <f>VLOOKUP(E558,'FILIAIS PETZ'!A:Q,2,0)</f>
        <v>R3</v>
      </c>
      <c r="AH558" s="75">
        <v>700</v>
      </c>
      <c r="AI558" s="68" t="s">
        <v>9257</v>
      </c>
      <c r="AJ558" s="43">
        <f>VLOOKUP(E558,'FILIAIS PETZ'!$A$2:$K$2000,11,0)</f>
        <v>18328118001776</v>
      </c>
      <c r="AK558" s="44">
        <v>18328118001776</v>
      </c>
    </row>
    <row r="559" spans="1:37" s="15" customFormat="1" ht="15" customHeight="1" thickBot="1" x14ac:dyDescent="0.25">
      <c r="A559" s="9">
        <v>819891</v>
      </c>
      <c r="B559" s="18">
        <f>VLOOKUP(C559,FORNECEDORES!D:E,2,0)</f>
        <v>40460</v>
      </c>
      <c r="C559" s="19" t="str">
        <f>VLOOKUP(D559,FORNECEDORES!A:D,4,0)</f>
        <v>30.515.748/0001-98</v>
      </c>
      <c r="D559" s="17" t="s">
        <v>2732</v>
      </c>
      <c r="E559" s="20" t="str">
        <f t="shared" si="42"/>
        <v>04 0010</v>
      </c>
      <c r="F559" s="28" t="s">
        <v>8983</v>
      </c>
      <c r="G559" s="21" t="str">
        <f>VLOOKUP(E559,'FILIAIS PETZ'!A:E,5,0)</f>
        <v>PETZ SANTA CECILIA</v>
      </c>
      <c r="H559" s="20" t="str">
        <f>VLOOKUP(E559,'FILIAIS PETZ'!A:D,4,0)</f>
        <v>STCE-SP</v>
      </c>
      <c r="I559" s="46">
        <v>45292</v>
      </c>
      <c r="J559" s="9">
        <v>819891</v>
      </c>
      <c r="K559" s="9" t="s">
        <v>9035</v>
      </c>
      <c r="L559" s="29" t="s">
        <v>6833</v>
      </c>
      <c r="M559" s="46">
        <v>45296</v>
      </c>
      <c r="N559" s="46">
        <v>45322</v>
      </c>
      <c r="O559" s="46">
        <v>45301</v>
      </c>
      <c r="P559" s="29" t="s">
        <v>4990</v>
      </c>
      <c r="Q559" s="9">
        <v>3</v>
      </c>
      <c r="R559" s="9">
        <v>1</v>
      </c>
      <c r="S559" s="9">
        <v>8</v>
      </c>
      <c r="T559" s="9" t="s">
        <v>32</v>
      </c>
      <c r="U559" s="9">
        <v>11002</v>
      </c>
      <c r="V559" s="9">
        <v>11002</v>
      </c>
      <c r="W559" s="9" t="s">
        <v>5019</v>
      </c>
      <c r="X559" s="9" t="s">
        <v>4985</v>
      </c>
      <c r="Y559" s="9" t="s">
        <v>4993</v>
      </c>
      <c r="Z559" s="9" t="s">
        <v>4993</v>
      </c>
      <c r="AA559" s="9" t="s">
        <v>4989</v>
      </c>
      <c r="AB559" s="9" t="s">
        <v>5005</v>
      </c>
      <c r="AC559" s="9" t="s">
        <v>5006</v>
      </c>
      <c r="AD559" s="9"/>
      <c r="AE559" s="20" t="str">
        <f>VLOOKUP(E559,'FILIAIS PETZ'!A:Q,17,0)</f>
        <v>SP2</v>
      </c>
      <c r="AF559" s="20" t="str">
        <f>VLOOKUP(E559,'FILIAIS PETZ'!A:Q,3,0)</f>
        <v>FELICIO</v>
      </c>
      <c r="AG559" s="20" t="str">
        <f>VLOOKUP(E559,'FILIAIS PETZ'!A:Q,2,0)</f>
        <v>R3</v>
      </c>
      <c r="AH559" s="75">
        <v>63.14</v>
      </c>
      <c r="AI559" s="68" t="s">
        <v>9206</v>
      </c>
      <c r="AJ559" s="43">
        <f>VLOOKUP(E559,'FILIAIS PETZ'!$A$2:$K$2000,11,0)</f>
        <v>18328118001938</v>
      </c>
      <c r="AK559" s="44">
        <v>18328118001938</v>
      </c>
    </row>
    <row r="560" spans="1:37" s="15" customFormat="1" ht="15" customHeight="1" thickBot="1" x14ac:dyDescent="0.25">
      <c r="A560" s="9">
        <v>819894</v>
      </c>
      <c r="B560" s="18">
        <f>VLOOKUP(C560,FORNECEDORES!D:E,2,0)</f>
        <v>40460</v>
      </c>
      <c r="C560" s="19" t="str">
        <f>VLOOKUP(D560,FORNECEDORES!A:D,4,0)</f>
        <v>30.515.748/0001-98</v>
      </c>
      <c r="D560" s="17" t="s">
        <v>2732</v>
      </c>
      <c r="E560" s="20" t="str">
        <f t="shared" si="42"/>
        <v>04 0221</v>
      </c>
      <c r="F560" s="28" t="s">
        <v>8980</v>
      </c>
      <c r="G560" s="21" t="str">
        <f>VLOOKUP(E560,'FILIAIS PETZ'!A:E,5,0)</f>
        <v>PETZ GASTAO VIDIGAL</v>
      </c>
      <c r="H560" s="20" t="str">
        <f>VLOOKUP(E560,'FILIAIS PETZ'!A:D,4,0)</f>
        <v>GVDL-SP</v>
      </c>
      <c r="I560" s="46">
        <v>45292</v>
      </c>
      <c r="J560" s="9">
        <v>819894</v>
      </c>
      <c r="K560" s="9" t="s">
        <v>9035</v>
      </c>
      <c r="L560" s="29" t="s">
        <v>6835</v>
      </c>
      <c r="M560" s="46">
        <v>45296</v>
      </c>
      <c r="N560" s="46">
        <v>45322</v>
      </c>
      <c r="O560" s="46">
        <v>45301</v>
      </c>
      <c r="P560" s="29" t="s">
        <v>4990</v>
      </c>
      <c r="Q560" s="9">
        <v>3</v>
      </c>
      <c r="R560" s="9">
        <v>1</v>
      </c>
      <c r="S560" s="9">
        <v>8</v>
      </c>
      <c r="T560" s="9" t="s">
        <v>32</v>
      </c>
      <c r="U560" s="9">
        <v>11002</v>
      </c>
      <c r="V560" s="9">
        <v>11002</v>
      </c>
      <c r="W560" s="9" t="s">
        <v>5019</v>
      </c>
      <c r="X560" s="9" t="s">
        <v>4985</v>
      </c>
      <c r="Y560" s="9" t="s">
        <v>4993</v>
      </c>
      <c r="Z560" s="9" t="s">
        <v>4993</v>
      </c>
      <c r="AA560" s="9" t="s">
        <v>4989</v>
      </c>
      <c r="AB560" s="9" t="s">
        <v>5005</v>
      </c>
      <c r="AC560" s="9" t="s">
        <v>5006</v>
      </c>
      <c r="AD560" s="9"/>
      <c r="AE560" s="20" t="str">
        <f>VLOOKUP(E560,'FILIAIS PETZ'!A:Q,17,0)</f>
        <v>SP7</v>
      </c>
      <c r="AF560" s="20" t="str">
        <f>VLOOKUP(E560,'FILIAIS PETZ'!A:Q,3,0)</f>
        <v>FELICIO</v>
      </c>
      <c r="AG560" s="20" t="str">
        <f>VLOOKUP(E560,'FILIAIS PETZ'!A:Q,2,0)</f>
        <v>R3</v>
      </c>
      <c r="AH560" s="75">
        <v>540.47</v>
      </c>
      <c r="AI560" s="68" t="s">
        <v>9206</v>
      </c>
      <c r="AJ560" s="43">
        <f>VLOOKUP(E560,'FILIAIS PETZ'!$A$2:$K$2000,11,0)</f>
        <v>18328118021025</v>
      </c>
      <c r="AK560" s="44">
        <v>18328118021025</v>
      </c>
    </row>
    <row r="561" spans="1:37" s="15" customFormat="1" ht="15" customHeight="1" thickBot="1" x14ac:dyDescent="0.25">
      <c r="A561" s="9">
        <v>819895</v>
      </c>
      <c r="B561" s="18">
        <f>VLOOKUP(C561,FORNECEDORES!D:E,2,0)</f>
        <v>40460</v>
      </c>
      <c r="C561" s="19" t="str">
        <f>VLOOKUP(D561,FORNECEDORES!A:D,4,0)</f>
        <v>30.515.748/0001-98</v>
      </c>
      <c r="D561" s="17" t="s">
        <v>2732</v>
      </c>
      <c r="E561" s="20" t="str">
        <f t="shared" si="42"/>
        <v>04 0019</v>
      </c>
      <c r="F561" s="28" t="s">
        <v>8977</v>
      </c>
      <c r="G561" s="21" t="str">
        <f>VLOOKUP(E561,'FILIAIS PETZ'!A:E,5,0)</f>
        <v>PETZ BUTANTA</v>
      </c>
      <c r="H561" s="20" t="str">
        <f>VLOOKUP(E561,'FILIAIS PETZ'!A:D,4,0)</f>
        <v>BTTA-SP</v>
      </c>
      <c r="I561" s="46">
        <v>45292</v>
      </c>
      <c r="J561" s="9">
        <v>819895</v>
      </c>
      <c r="K561" s="9" t="s">
        <v>9035</v>
      </c>
      <c r="L561" s="29" t="s">
        <v>6836</v>
      </c>
      <c r="M561" s="46">
        <v>45296</v>
      </c>
      <c r="N561" s="46">
        <v>45322</v>
      </c>
      <c r="O561" s="46">
        <v>45301</v>
      </c>
      <c r="P561" s="29" t="s">
        <v>4990</v>
      </c>
      <c r="Q561" s="9">
        <v>3</v>
      </c>
      <c r="R561" s="9">
        <v>1</v>
      </c>
      <c r="S561" s="9">
        <v>8</v>
      </c>
      <c r="T561" s="9" t="s">
        <v>32</v>
      </c>
      <c r="U561" s="9">
        <v>11002</v>
      </c>
      <c r="V561" s="9">
        <v>11002</v>
      </c>
      <c r="W561" s="9" t="s">
        <v>5019</v>
      </c>
      <c r="X561" s="9" t="s">
        <v>4985</v>
      </c>
      <c r="Y561" s="9" t="s">
        <v>4993</v>
      </c>
      <c r="Z561" s="9" t="s">
        <v>4993</v>
      </c>
      <c r="AA561" s="9" t="s">
        <v>4989</v>
      </c>
      <c r="AB561" s="9" t="s">
        <v>5005</v>
      </c>
      <c r="AC561" s="9" t="s">
        <v>5006</v>
      </c>
      <c r="AD561" s="9"/>
      <c r="AE561" s="20" t="str">
        <f>VLOOKUP(E561,'FILIAIS PETZ'!A:Q,17,0)</f>
        <v>SP2</v>
      </c>
      <c r="AF561" s="20" t="str">
        <f>VLOOKUP(E561,'FILIAIS PETZ'!A:Q,3,0)</f>
        <v>FELICIO</v>
      </c>
      <c r="AG561" s="20" t="str">
        <f>VLOOKUP(E561,'FILIAIS PETZ'!A:Q,2,0)</f>
        <v>R3</v>
      </c>
      <c r="AH561" s="75">
        <v>17.25</v>
      </c>
      <c r="AI561" s="68" t="s">
        <v>9206</v>
      </c>
      <c r="AJ561" s="43">
        <f>VLOOKUP(E561,'FILIAIS PETZ'!$A$2:$K$2000,11,0)</f>
        <v>18328118000885</v>
      </c>
      <c r="AK561" s="44">
        <v>18328118000885</v>
      </c>
    </row>
    <row r="562" spans="1:37" s="15" customFormat="1" ht="15" customHeight="1" thickBot="1" x14ac:dyDescent="0.25">
      <c r="A562" s="9">
        <v>819929</v>
      </c>
      <c r="B562" s="18">
        <f>VLOOKUP(C562,FORNECEDORES!D:E,2,0)</f>
        <v>40460</v>
      </c>
      <c r="C562" s="19" t="str">
        <f>VLOOKUP(D562,FORNECEDORES!A:D,4,0)</f>
        <v>30.515.748/0001-98</v>
      </c>
      <c r="D562" s="17" t="s">
        <v>2732</v>
      </c>
      <c r="E562" s="20" t="str">
        <f t="shared" si="42"/>
        <v>04 0017</v>
      </c>
      <c r="F562" s="28" t="s">
        <v>8713</v>
      </c>
      <c r="G562" s="21" t="str">
        <f>VLOOKUP(E562,'FILIAIS PETZ'!A:E,5,0)</f>
        <v>PETZ CARREFOUR SAO CAETANO</v>
      </c>
      <c r="H562" s="20" t="str">
        <f>VLOOKUP(E562,'FILIAIS PETZ'!A:D,4,0)</f>
        <v>SCSU-SP</v>
      </c>
      <c r="I562" s="46">
        <v>45292</v>
      </c>
      <c r="J562" s="9">
        <v>819929</v>
      </c>
      <c r="K562" s="9" t="s">
        <v>9035</v>
      </c>
      <c r="L562" s="29" t="s">
        <v>9258</v>
      </c>
      <c r="M562" s="46">
        <v>45429</v>
      </c>
      <c r="N562" s="46">
        <v>45455</v>
      </c>
      <c r="O562" s="46">
        <v>45434</v>
      </c>
      <c r="P562" s="29" t="s">
        <v>4990</v>
      </c>
      <c r="Q562" s="9">
        <v>3</v>
      </c>
      <c r="R562" s="9">
        <v>1</v>
      </c>
      <c r="S562" s="9">
        <v>8</v>
      </c>
      <c r="T562" s="9" t="s">
        <v>32</v>
      </c>
      <c r="U562" s="9">
        <v>11002</v>
      </c>
      <c r="V562" s="9">
        <v>11002</v>
      </c>
      <c r="W562" s="9" t="s">
        <v>5182</v>
      </c>
      <c r="X562" s="9" t="s">
        <v>4985</v>
      </c>
      <c r="Y562" s="9" t="s">
        <v>4993</v>
      </c>
      <c r="Z562" s="9" t="s">
        <v>4993</v>
      </c>
      <c r="AA562" s="9" t="s">
        <v>4989</v>
      </c>
      <c r="AB562" s="9" t="s">
        <v>12941</v>
      </c>
      <c r="AC562" s="9" t="s">
        <v>5006</v>
      </c>
      <c r="AD562" s="9"/>
      <c r="AE562" s="20" t="str">
        <f>VLOOKUP(E562,'FILIAIS PETZ'!A:Q,17,0)</f>
        <v>SP3</v>
      </c>
      <c r="AF562" s="20" t="str">
        <f>VLOOKUP(E562,'FILIAIS PETZ'!A:Q,3,0)</f>
        <v>FELICIO</v>
      </c>
      <c r="AG562" s="20" t="str">
        <f>VLOOKUP(E562,'FILIAIS PETZ'!A:Q,2,0)</f>
        <v>R3</v>
      </c>
      <c r="AH562" s="75">
        <v>2803.56</v>
      </c>
      <c r="AI562" s="68" t="s">
        <v>9259</v>
      </c>
      <c r="AJ562" s="43">
        <f>VLOOKUP(E562,'FILIAIS PETZ'!$A$2:$K$2000,11,0)</f>
        <v>18328118000532</v>
      </c>
      <c r="AK562" s="44">
        <v>18328118000532</v>
      </c>
    </row>
    <row r="563" spans="1:37" s="15" customFormat="1" ht="15" customHeight="1" thickBot="1" x14ac:dyDescent="0.25">
      <c r="A563" s="9">
        <v>819936</v>
      </c>
      <c r="B563" s="18">
        <f>VLOOKUP(C563,FORNECEDORES!D:E,2,0)</f>
        <v>14456</v>
      </c>
      <c r="C563" s="19" t="str">
        <f>VLOOKUP(D563,FORNECEDORES!A:D,4,0)</f>
        <v>29.274.777/0001-26</v>
      </c>
      <c r="D563" s="17" t="s">
        <v>2689</v>
      </c>
      <c r="E563" s="20" t="str">
        <f t="shared" si="42"/>
        <v>04 0003</v>
      </c>
      <c r="F563" s="28" t="s">
        <v>8971</v>
      </c>
      <c r="G563" s="21" t="str">
        <f>VLOOKUP(E563,'FILIAIS PETZ'!A:E,5,0)</f>
        <v>PETZ SAO BERNARDO</v>
      </c>
      <c r="H563" s="20" t="str">
        <f>VLOOKUP(E563,'FILIAIS PETZ'!A:D,4,0)</f>
        <v>SBCA-SP</v>
      </c>
      <c r="I563" s="46">
        <v>45292</v>
      </c>
      <c r="J563" s="9">
        <v>819936</v>
      </c>
      <c r="K563" s="9" t="s">
        <v>9035</v>
      </c>
      <c r="L563" s="29" t="s">
        <v>8883</v>
      </c>
      <c r="M563" s="46">
        <v>45301</v>
      </c>
      <c r="N563" s="46">
        <v>45343</v>
      </c>
      <c r="O563" s="46">
        <v>45309</v>
      </c>
      <c r="P563" s="29" t="s">
        <v>4990</v>
      </c>
      <c r="Q563" s="9">
        <v>3</v>
      </c>
      <c r="R563" s="9">
        <v>1</v>
      </c>
      <c r="S563" s="9">
        <v>8</v>
      </c>
      <c r="T563" s="9" t="s">
        <v>32</v>
      </c>
      <c r="U563" s="9">
        <v>11002</v>
      </c>
      <c r="V563" s="9">
        <v>11002</v>
      </c>
      <c r="W563" s="9" t="s">
        <v>5119</v>
      </c>
      <c r="X563" s="9" t="s">
        <v>4985</v>
      </c>
      <c r="Y563" s="9" t="s">
        <v>4997</v>
      </c>
      <c r="Z563" s="9" t="s">
        <v>4993</v>
      </c>
      <c r="AA563" s="9" t="s">
        <v>4989</v>
      </c>
      <c r="AB563" s="9" t="s">
        <v>12941</v>
      </c>
      <c r="AC563" s="9" t="s">
        <v>5006</v>
      </c>
      <c r="AD563" s="9"/>
      <c r="AE563" s="20" t="str">
        <f>VLOOKUP(E563,'FILIAIS PETZ'!A:Q,17,0)</f>
        <v>SP3</v>
      </c>
      <c r="AF563" s="20" t="str">
        <f>VLOOKUP(E563,'FILIAIS PETZ'!A:Q,3,0)</f>
        <v>FELICIO</v>
      </c>
      <c r="AG563" s="20" t="str">
        <f>VLOOKUP(E563,'FILIAIS PETZ'!A:Q,2,0)</f>
        <v>R3</v>
      </c>
      <c r="AH563" s="75">
        <v>490</v>
      </c>
      <c r="AI563" s="68" t="s">
        <v>9260</v>
      </c>
      <c r="AJ563" s="43">
        <f>VLOOKUP(E563,'FILIAIS PETZ'!$A$2:$K$2000,11,0)</f>
        <v>18328118002152</v>
      </c>
      <c r="AK563" s="44">
        <v>18328118002152</v>
      </c>
    </row>
    <row r="564" spans="1:37" s="15" customFormat="1" ht="15" customHeight="1" thickBot="1" x14ac:dyDescent="0.25">
      <c r="A564" s="9">
        <v>819937</v>
      </c>
      <c r="B564" s="18">
        <f>VLOOKUP(C564,FORNECEDORES!D:E,2,0)</f>
        <v>14456</v>
      </c>
      <c r="C564" s="19" t="str">
        <f>VLOOKUP(D564,FORNECEDORES!A:D,4,0)</f>
        <v>29.274.777/0001-26</v>
      </c>
      <c r="D564" s="17" t="s">
        <v>2689</v>
      </c>
      <c r="E564" s="20" t="str">
        <f t="shared" si="42"/>
        <v>04 0019</v>
      </c>
      <c r="F564" s="28" t="s">
        <v>8977</v>
      </c>
      <c r="G564" s="21" t="str">
        <f>VLOOKUP(E564,'FILIAIS PETZ'!A:E,5,0)</f>
        <v>PETZ BUTANTA</v>
      </c>
      <c r="H564" s="20" t="str">
        <f>VLOOKUP(E564,'FILIAIS PETZ'!A:D,4,0)</f>
        <v>BTTA-SP</v>
      </c>
      <c r="I564" s="46">
        <v>45292</v>
      </c>
      <c r="J564" s="9">
        <v>819937</v>
      </c>
      <c r="K564" s="9" t="s">
        <v>9035</v>
      </c>
      <c r="L564" s="29" t="s">
        <v>9261</v>
      </c>
      <c r="M564" s="46">
        <v>45301</v>
      </c>
      <c r="N564" s="46">
        <v>45343</v>
      </c>
      <c r="O564" s="46">
        <v>45309</v>
      </c>
      <c r="P564" s="29" t="s">
        <v>4990</v>
      </c>
      <c r="Q564" s="9">
        <v>3</v>
      </c>
      <c r="R564" s="9">
        <v>1</v>
      </c>
      <c r="S564" s="9">
        <v>8</v>
      </c>
      <c r="T564" s="9" t="s">
        <v>32</v>
      </c>
      <c r="U564" s="9">
        <v>11002</v>
      </c>
      <c r="V564" s="9">
        <v>11002</v>
      </c>
      <c r="W564" s="9" t="s">
        <v>5019</v>
      </c>
      <c r="X564" s="9" t="s">
        <v>4985</v>
      </c>
      <c r="Y564" s="9" t="s">
        <v>4997</v>
      </c>
      <c r="Z564" s="9" t="s">
        <v>4993</v>
      </c>
      <c r="AA564" s="9" t="s">
        <v>4989</v>
      </c>
      <c r="AB564" s="9" t="s">
        <v>12941</v>
      </c>
      <c r="AC564" s="9" t="s">
        <v>5006</v>
      </c>
      <c r="AD564" s="9"/>
      <c r="AE564" s="20" t="str">
        <f>VLOOKUP(E564,'FILIAIS PETZ'!A:Q,17,0)</f>
        <v>SP2</v>
      </c>
      <c r="AF564" s="20" t="str">
        <f>VLOOKUP(E564,'FILIAIS PETZ'!A:Q,3,0)</f>
        <v>FELICIO</v>
      </c>
      <c r="AG564" s="20" t="str">
        <f>VLOOKUP(E564,'FILIAIS PETZ'!A:Q,2,0)</f>
        <v>R3</v>
      </c>
      <c r="AH564" s="75">
        <v>490</v>
      </c>
      <c r="AI564" s="68" t="s">
        <v>9262</v>
      </c>
      <c r="AJ564" s="43">
        <f>VLOOKUP(E564,'FILIAIS PETZ'!$A$2:$K$2000,11,0)</f>
        <v>18328118000885</v>
      </c>
      <c r="AK564" s="44">
        <v>18328118000885</v>
      </c>
    </row>
    <row r="565" spans="1:37" s="15" customFormat="1" ht="15" customHeight="1" thickBot="1" x14ac:dyDescent="0.25">
      <c r="A565" s="9">
        <v>758983</v>
      </c>
      <c r="B565" s="18">
        <f>VLOOKUP(C565,FORNECEDORES!D:E,2,0)</f>
        <v>55566</v>
      </c>
      <c r="C565" s="19" t="str">
        <f>VLOOKUP(D565,FORNECEDORES!A:D,4,0)</f>
        <v>29.209.860/0001-11</v>
      </c>
      <c r="D565" s="17" t="s">
        <v>2679</v>
      </c>
      <c r="E565" s="20" t="str">
        <f t="shared" si="42"/>
        <v>04 0256</v>
      </c>
      <c r="F565" s="28" t="s">
        <v>9144</v>
      </c>
      <c r="G565" s="21" t="str">
        <f>VLOOKUP(E565,'FILIAIS PETZ'!A:E,5,0)</f>
        <v>PETZ ACLIMAÇÃO</v>
      </c>
      <c r="H565" s="20" t="str">
        <f>VLOOKUP(E565,'FILIAIS PETZ'!A:D,4,0)</f>
        <v>ACLM-SP</v>
      </c>
      <c r="I565" s="46">
        <v>45292</v>
      </c>
      <c r="J565" s="9">
        <v>758983</v>
      </c>
      <c r="K565" s="9" t="s">
        <v>9035</v>
      </c>
      <c r="L565" s="29" t="s">
        <v>9263</v>
      </c>
      <c r="M565" s="46">
        <v>45239</v>
      </c>
      <c r="N565" s="46">
        <v>45315</v>
      </c>
      <c r="O565" s="46">
        <v>45296</v>
      </c>
      <c r="P565" s="29" t="s">
        <v>4990</v>
      </c>
      <c r="Q565" s="9">
        <v>3</v>
      </c>
      <c r="R565" s="9">
        <v>1</v>
      </c>
      <c r="S565" s="9">
        <v>8</v>
      </c>
      <c r="T565" s="9" t="s">
        <v>32</v>
      </c>
      <c r="U565" s="9">
        <v>11002</v>
      </c>
      <c r="V565" s="9">
        <v>11002</v>
      </c>
      <c r="W565" s="9" t="s">
        <v>5019</v>
      </c>
      <c r="X565" s="9" t="s">
        <v>4992</v>
      </c>
      <c r="Y565" s="10" t="s">
        <v>4980</v>
      </c>
      <c r="Z565" s="10" t="s">
        <v>4980</v>
      </c>
      <c r="AA565" s="10" t="s">
        <v>4992</v>
      </c>
      <c r="AB565" s="10" t="s">
        <v>5066</v>
      </c>
      <c r="AC565" s="9" t="s">
        <v>5006</v>
      </c>
      <c r="AD565" s="9"/>
      <c r="AE565" s="20" t="str">
        <f>VLOOKUP(E565,'FILIAIS PETZ'!A:Q,17,0)</f>
        <v>SP2</v>
      </c>
      <c r="AF565" s="20" t="str">
        <f>VLOOKUP(E565,'FILIAIS PETZ'!A:Q,3,0)</f>
        <v>FELICIO</v>
      </c>
      <c r="AG565" s="20" t="str">
        <f>VLOOKUP(E565,'FILIAIS PETZ'!A:Q,2,0)</f>
        <v>R3</v>
      </c>
      <c r="AH565" s="75">
        <v>1000</v>
      </c>
      <c r="AI565" s="68" t="s">
        <v>9133</v>
      </c>
      <c r="AJ565" s="43" t="str">
        <f>VLOOKUP(E565,'FILIAIS PETZ'!$A$2:$K$2000,11,0)</f>
        <v>18.328.118/0243-93</v>
      </c>
      <c r="AK565" s="44" t="s">
        <v>9146</v>
      </c>
    </row>
    <row r="566" spans="1:37" s="15" customFormat="1" ht="15" customHeight="1" thickBot="1" x14ac:dyDescent="0.25">
      <c r="A566" s="9">
        <v>785925</v>
      </c>
      <c r="B566" s="18">
        <f>VLOOKUP(C566,FORNECEDORES!D:E,2,0)</f>
        <v>55566</v>
      </c>
      <c r="C566" s="19" t="str">
        <f>VLOOKUP(D566,FORNECEDORES!A:D,4,0)</f>
        <v>29.209.860/0001-11</v>
      </c>
      <c r="D566" s="17" t="s">
        <v>2679</v>
      </c>
      <c r="E566" s="20" t="str">
        <f t="shared" si="42"/>
        <v>04 0256</v>
      </c>
      <c r="F566" s="28" t="s">
        <v>9144</v>
      </c>
      <c r="G566" s="21" t="str">
        <f>VLOOKUP(E566,'FILIAIS PETZ'!A:E,5,0)</f>
        <v>PETZ ACLIMAÇÃO</v>
      </c>
      <c r="H566" s="20" t="str">
        <f>VLOOKUP(E566,'FILIAIS PETZ'!A:D,4,0)</f>
        <v>ACLM-SP</v>
      </c>
      <c r="I566" s="46">
        <v>45292</v>
      </c>
      <c r="J566" s="9">
        <v>785925</v>
      </c>
      <c r="K566" s="9" t="s">
        <v>9035</v>
      </c>
      <c r="L566" s="29" t="s">
        <v>9264</v>
      </c>
      <c r="M566" s="46">
        <v>45239</v>
      </c>
      <c r="N566" s="46">
        <v>45315</v>
      </c>
      <c r="O566" s="46">
        <v>45296</v>
      </c>
      <c r="P566" s="29" t="s">
        <v>4990</v>
      </c>
      <c r="Q566" s="9">
        <v>3</v>
      </c>
      <c r="R566" s="9">
        <v>1</v>
      </c>
      <c r="S566" s="9">
        <v>8</v>
      </c>
      <c r="T566" s="9" t="s">
        <v>32</v>
      </c>
      <c r="U566" s="9">
        <v>11002</v>
      </c>
      <c r="V566" s="9">
        <v>11002</v>
      </c>
      <c r="W566" s="9" t="s">
        <v>5019</v>
      </c>
      <c r="X566" s="9" t="s">
        <v>4992</v>
      </c>
      <c r="Y566" s="10" t="s">
        <v>4980</v>
      </c>
      <c r="Z566" s="10" t="s">
        <v>4980</v>
      </c>
      <c r="AA566" s="10" t="s">
        <v>4992</v>
      </c>
      <c r="AB566" s="10" t="s">
        <v>5066</v>
      </c>
      <c r="AC566" s="9" t="s">
        <v>5006</v>
      </c>
      <c r="AD566" s="9"/>
      <c r="AE566" s="20" t="str">
        <f>VLOOKUP(E566,'FILIAIS PETZ'!A:Q,17,0)</f>
        <v>SP2</v>
      </c>
      <c r="AF566" s="20" t="str">
        <f>VLOOKUP(E566,'FILIAIS PETZ'!A:Q,3,0)</f>
        <v>FELICIO</v>
      </c>
      <c r="AG566" s="20" t="str">
        <f>VLOOKUP(E566,'FILIAIS PETZ'!A:Q,2,0)</f>
        <v>R3</v>
      </c>
      <c r="AH566" s="75">
        <v>1000</v>
      </c>
      <c r="AI566" s="68" t="s">
        <v>9265</v>
      </c>
      <c r="AJ566" s="43" t="str">
        <f>VLOOKUP(E566,'FILIAIS PETZ'!$A$2:$K$2000,11,0)</f>
        <v>18.328.118/0243-93</v>
      </c>
      <c r="AK566" s="44" t="s">
        <v>9146</v>
      </c>
    </row>
    <row r="567" spans="1:37" s="15" customFormat="1" ht="15" customHeight="1" thickBot="1" x14ac:dyDescent="0.25">
      <c r="A567" s="9">
        <v>785934</v>
      </c>
      <c r="B567" s="18">
        <f>VLOOKUP(C567,FORNECEDORES!D:E,2,0)</f>
        <v>55566</v>
      </c>
      <c r="C567" s="19" t="str">
        <f>VLOOKUP(D567,FORNECEDORES!A:D,4,0)</f>
        <v>29.209.860/0001-11</v>
      </c>
      <c r="D567" s="17" t="s">
        <v>2679</v>
      </c>
      <c r="E567" s="20" t="str">
        <f t="shared" si="42"/>
        <v>04 0263</v>
      </c>
      <c r="F567" s="28" t="s">
        <v>8628</v>
      </c>
      <c r="G567" s="21" t="str">
        <f>VLOOKUP(E567,'FILIAIS PETZ'!A:E,5,0)</f>
        <v>PETZ PÃO DE AÇUCAR JABAQUARA</v>
      </c>
      <c r="H567" s="20" t="str">
        <f>VLOOKUP(E567,'FILIAIS PETZ'!A:D,4,0)</f>
        <v>JABQ-SP</v>
      </c>
      <c r="I567" s="46">
        <v>45292</v>
      </c>
      <c r="J567" s="9">
        <v>785934</v>
      </c>
      <c r="K567" s="9" t="s">
        <v>9035</v>
      </c>
      <c r="L567" s="29" t="s">
        <v>9266</v>
      </c>
      <c r="M567" s="46">
        <v>45239</v>
      </c>
      <c r="N567" s="46">
        <v>45315</v>
      </c>
      <c r="O567" s="46">
        <v>45296</v>
      </c>
      <c r="P567" s="29" t="s">
        <v>4990</v>
      </c>
      <c r="Q567" s="9">
        <v>3</v>
      </c>
      <c r="R567" s="9">
        <v>1</v>
      </c>
      <c r="S567" s="9">
        <v>8</v>
      </c>
      <c r="T567" s="9" t="s">
        <v>32</v>
      </c>
      <c r="U567" s="9">
        <v>11002</v>
      </c>
      <c r="V567" s="9">
        <v>11002</v>
      </c>
      <c r="W567" s="9" t="s">
        <v>5019</v>
      </c>
      <c r="X567" s="9" t="s">
        <v>4992</v>
      </c>
      <c r="Y567" s="10" t="s">
        <v>4980</v>
      </c>
      <c r="Z567" s="10" t="s">
        <v>4980</v>
      </c>
      <c r="AA567" s="10" t="s">
        <v>4992</v>
      </c>
      <c r="AB567" s="10" t="s">
        <v>5066</v>
      </c>
      <c r="AC567" s="9" t="s">
        <v>5006</v>
      </c>
      <c r="AD567" s="9"/>
      <c r="AE567" s="20" t="str">
        <f>VLOOKUP(E567,'FILIAIS PETZ'!A:Q,17,0)</f>
        <v>SP3</v>
      </c>
      <c r="AF567" s="20" t="str">
        <f>VLOOKUP(E567,'FILIAIS PETZ'!A:Q,3,0)</f>
        <v>FELICIO</v>
      </c>
      <c r="AG567" s="20" t="str">
        <f>VLOOKUP(E567,'FILIAIS PETZ'!A:Q,2,0)</f>
        <v>R3</v>
      </c>
      <c r="AH567" s="75">
        <v>1000</v>
      </c>
      <c r="AI567" s="68" t="s">
        <v>9265</v>
      </c>
      <c r="AJ567" s="43" t="str">
        <f>VLOOKUP(E567,'FILIAIS PETZ'!$A$2:$K$2000,11,0)</f>
        <v>18.328.118/0258-70</v>
      </c>
      <c r="AK567" s="44" t="s">
        <v>9134</v>
      </c>
    </row>
    <row r="568" spans="1:37" s="15" customFormat="1" ht="15" customHeight="1" thickBot="1" x14ac:dyDescent="0.25">
      <c r="A568" s="9">
        <v>804493</v>
      </c>
      <c r="B568" s="18">
        <f>VLOOKUP(C568,FORNECEDORES!D:E,2,0)</f>
        <v>198134</v>
      </c>
      <c r="C568" s="19" t="str">
        <f>VLOOKUP(D568,FORNECEDORES!A:D,4,0)</f>
        <v>44.197.883/0001-47</v>
      </c>
      <c r="D568" s="17" t="s">
        <v>3410</v>
      </c>
      <c r="E568" s="20" t="str">
        <f t="shared" si="42"/>
        <v>04 0044</v>
      </c>
      <c r="F568" s="28" t="s">
        <v>8974</v>
      </c>
      <c r="G568" s="21" t="str">
        <f>VLOOKUP(E568,'FILIAIS PETZ'!A:E,5,0)</f>
        <v>PETZ SANTO ANDRE</v>
      </c>
      <c r="H568" s="20" t="str">
        <f>VLOOKUP(E568,'FILIAIS PETZ'!A:D,4,0)</f>
        <v>STAD-SP</v>
      </c>
      <c r="I568" s="46">
        <v>45292</v>
      </c>
      <c r="J568" s="9">
        <v>804493</v>
      </c>
      <c r="K568" s="9" t="s">
        <v>9035</v>
      </c>
      <c r="L568" s="29" t="s">
        <v>8327</v>
      </c>
      <c r="M568" s="46">
        <v>45265</v>
      </c>
      <c r="N568" s="46">
        <v>45322</v>
      </c>
      <c r="O568" s="46">
        <v>45301</v>
      </c>
      <c r="P568" s="29" t="s">
        <v>4982</v>
      </c>
      <c r="Q568" s="9" t="s">
        <v>5029</v>
      </c>
      <c r="R568" s="9" t="s">
        <v>4991</v>
      </c>
      <c r="S568" s="9" t="s">
        <v>4983</v>
      </c>
      <c r="T568" s="9" t="s">
        <v>32</v>
      </c>
      <c r="U568" s="9" t="s">
        <v>5048</v>
      </c>
      <c r="V568" s="9" t="s">
        <v>5048</v>
      </c>
      <c r="W568" s="9" t="s">
        <v>5019</v>
      </c>
      <c r="X568" s="9" t="s">
        <v>4985</v>
      </c>
      <c r="Y568" s="9" t="s">
        <v>4993</v>
      </c>
      <c r="Z568" s="9" t="s">
        <v>4993</v>
      </c>
      <c r="AA568" s="9" t="s">
        <v>6025</v>
      </c>
      <c r="AB568" s="9" t="s">
        <v>12941</v>
      </c>
      <c r="AC568" s="9" t="s">
        <v>4988</v>
      </c>
      <c r="AD568" s="9" t="s">
        <v>4989</v>
      </c>
      <c r="AE568" s="20" t="str">
        <f>VLOOKUP(E568,'FILIAIS PETZ'!A:Q,17,0)</f>
        <v>SP3</v>
      </c>
      <c r="AF568" s="20" t="str">
        <f>VLOOKUP(E568,'FILIAIS PETZ'!A:Q,3,0)</f>
        <v>FELICIO</v>
      </c>
      <c r="AG568" s="20" t="str">
        <f>VLOOKUP(E568,'FILIAIS PETZ'!A:Q,2,0)</f>
        <v>R3</v>
      </c>
      <c r="AH568" s="75">
        <v>9469.17</v>
      </c>
      <c r="AI568" s="68" t="s">
        <v>9267</v>
      </c>
      <c r="AJ568" s="43">
        <f>VLOOKUP(E568,'FILIAIS PETZ'!$A$2:$K$2000,11,0)</f>
        <v>18328118004600</v>
      </c>
      <c r="AK568" s="44">
        <v>18328118004600</v>
      </c>
    </row>
    <row r="569" spans="1:37" s="15" customFormat="1" ht="15" customHeight="1" thickBot="1" x14ac:dyDescent="0.25">
      <c r="A569" s="9">
        <v>804499</v>
      </c>
      <c r="B569" s="18">
        <f>VLOOKUP(C569,FORNECEDORES!D:E,2,0)</f>
        <v>198134</v>
      </c>
      <c r="C569" s="19" t="str">
        <f>VLOOKUP(D569,FORNECEDORES!A:D,4,0)</f>
        <v>44.197.883/0001-47</v>
      </c>
      <c r="D569" s="17" t="s">
        <v>3410</v>
      </c>
      <c r="E569" s="20" t="str">
        <f t="shared" si="42"/>
        <v>04 0069</v>
      </c>
      <c r="F569" s="28" t="s">
        <v>8968</v>
      </c>
      <c r="G569" s="21" t="str">
        <f>VLOOKUP(E569,'FILIAIS PETZ'!A:E,5,0)</f>
        <v>PETZ GIOVANNI PIRELLI</v>
      </c>
      <c r="H569" s="20" t="str">
        <f>VLOOKUP(E569,'FILIAIS PETZ'!A:D,4,0)</f>
        <v>GPIR-SP</v>
      </c>
      <c r="I569" s="46">
        <v>45292</v>
      </c>
      <c r="J569" s="9">
        <v>804499</v>
      </c>
      <c r="K569" s="9" t="s">
        <v>9035</v>
      </c>
      <c r="L569" s="29" t="s">
        <v>8328</v>
      </c>
      <c r="M569" s="46">
        <v>45265</v>
      </c>
      <c r="N569" s="46">
        <v>45322</v>
      </c>
      <c r="O569" s="46">
        <v>45301</v>
      </c>
      <c r="P569" s="29" t="s">
        <v>4982</v>
      </c>
      <c r="Q569" s="9" t="s">
        <v>5029</v>
      </c>
      <c r="R569" s="9" t="s">
        <v>4991</v>
      </c>
      <c r="S569" s="9" t="s">
        <v>4983</v>
      </c>
      <c r="T569" s="9" t="s">
        <v>32</v>
      </c>
      <c r="U569" s="9" t="s">
        <v>5048</v>
      </c>
      <c r="V569" s="9" t="s">
        <v>5048</v>
      </c>
      <c r="W569" s="9" t="s">
        <v>5019</v>
      </c>
      <c r="X569" s="9" t="s">
        <v>4985</v>
      </c>
      <c r="Y569" s="9" t="s">
        <v>4993</v>
      </c>
      <c r="Z569" s="9" t="s">
        <v>4993</v>
      </c>
      <c r="AA569" s="9" t="s">
        <v>6025</v>
      </c>
      <c r="AB569" s="9" t="s">
        <v>12941</v>
      </c>
      <c r="AC569" s="9" t="s">
        <v>4988</v>
      </c>
      <c r="AD569" s="9" t="s">
        <v>4989</v>
      </c>
      <c r="AE569" s="20" t="str">
        <f>VLOOKUP(E569,'FILIAIS PETZ'!A:Q,17,0)</f>
        <v>SP3</v>
      </c>
      <c r="AF569" s="20" t="str">
        <f>VLOOKUP(E569,'FILIAIS PETZ'!A:Q,3,0)</f>
        <v>FELICIO</v>
      </c>
      <c r="AG569" s="20" t="str">
        <f>VLOOKUP(E569,'FILIAIS PETZ'!A:Q,2,0)</f>
        <v>R3</v>
      </c>
      <c r="AH569" s="75">
        <v>10037.51</v>
      </c>
      <c r="AI569" s="68" t="s">
        <v>9268</v>
      </c>
      <c r="AJ569" s="43">
        <f>VLOOKUP(E569,'FILIAIS PETZ'!$A$2:$K$2000,11,0)</f>
        <v>18328118006905</v>
      </c>
      <c r="AK569" s="44">
        <v>18328118006905</v>
      </c>
    </row>
    <row r="570" spans="1:37" s="15" customFormat="1" ht="15" customHeight="1" thickBot="1" x14ac:dyDescent="0.25">
      <c r="A570" s="9">
        <v>817987</v>
      </c>
      <c r="B570" s="18">
        <f>VLOOKUP(C570,FORNECEDORES!D:E,2,0)</f>
        <v>40460</v>
      </c>
      <c r="C570" s="19" t="str">
        <f>VLOOKUP(D570,FORNECEDORES!A:D,4,0)</f>
        <v>30.515.748/0001-98</v>
      </c>
      <c r="D570" s="17" t="s">
        <v>2732</v>
      </c>
      <c r="E570" s="20" t="str">
        <f t="shared" si="42"/>
        <v>04 0069</v>
      </c>
      <c r="F570" s="28" t="s">
        <v>8968</v>
      </c>
      <c r="G570" s="21" t="str">
        <f>VLOOKUP(E570,'FILIAIS PETZ'!A:E,5,0)</f>
        <v>PETZ GIOVANNI PIRELLI</v>
      </c>
      <c r="H570" s="20" t="str">
        <f>VLOOKUP(E570,'FILIAIS PETZ'!A:D,4,0)</f>
        <v>GPIR-SP</v>
      </c>
      <c r="I570" s="46">
        <v>45292</v>
      </c>
      <c r="J570" s="9">
        <v>817987</v>
      </c>
      <c r="K570" s="9" t="s">
        <v>9035</v>
      </c>
      <c r="L570" s="29" t="s">
        <v>6826</v>
      </c>
      <c r="M570" s="46">
        <v>45265</v>
      </c>
      <c r="N570" s="46">
        <v>45322</v>
      </c>
      <c r="O570" s="46">
        <v>45301</v>
      </c>
      <c r="P570" s="29" t="s">
        <v>4990</v>
      </c>
      <c r="Q570" s="9" t="s">
        <v>5029</v>
      </c>
      <c r="R570" s="9" t="s">
        <v>4991</v>
      </c>
      <c r="S570" s="9" t="s">
        <v>4983</v>
      </c>
      <c r="T570" s="9" t="s">
        <v>32</v>
      </c>
      <c r="U570" s="9" t="s">
        <v>5048</v>
      </c>
      <c r="V570" s="9" t="s">
        <v>5048</v>
      </c>
      <c r="W570" s="9" t="s">
        <v>5019</v>
      </c>
      <c r="X570" s="9" t="s">
        <v>4985</v>
      </c>
      <c r="Y570" s="9" t="s">
        <v>4980</v>
      </c>
      <c r="Z570" s="9" t="s">
        <v>4980</v>
      </c>
      <c r="AA570" s="9" t="s">
        <v>4989</v>
      </c>
      <c r="AB570" s="84" t="s">
        <v>5066</v>
      </c>
      <c r="AC570" s="9" t="s">
        <v>5006</v>
      </c>
      <c r="AD570" s="9"/>
      <c r="AE570" s="20" t="str">
        <f>VLOOKUP(E570,'FILIAIS PETZ'!A:Q,17,0)</f>
        <v>SP3</v>
      </c>
      <c r="AF570" s="20" t="str">
        <f>VLOOKUP(E570,'FILIAIS PETZ'!A:Q,3,0)</f>
        <v>FELICIO</v>
      </c>
      <c r="AG570" s="20" t="str">
        <f>VLOOKUP(E570,'FILIAIS PETZ'!A:Q,2,0)</f>
        <v>R3</v>
      </c>
      <c r="AH570" s="75">
        <v>980</v>
      </c>
      <c r="AI570" s="68" t="s">
        <v>9269</v>
      </c>
      <c r="AJ570" s="43">
        <f>VLOOKUP(E570,'FILIAIS PETZ'!$A$2:$K$2000,11,0)</f>
        <v>18328118006905</v>
      </c>
      <c r="AK570" s="44">
        <v>18328118006905</v>
      </c>
    </row>
    <row r="571" spans="1:37" s="15" customFormat="1" ht="15" customHeight="1" thickBot="1" x14ac:dyDescent="0.25">
      <c r="A571" s="9" t="s">
        <v>4980</v>
      </c>
      <c r="B571" s="18">
        <f>VLOOKUP(C571,FORNECEDORES!D:E,2,0)</f>
        <v>6620</v>
      </c>
      <c r="C571" s="19" t="str">
        <f>VLOOKUP(D571,FORNECEDORES!A:D,4,0)</f>
        <v>02.666.249/0001-66</v>
      </c>
      <c r="D571" s="17" t="s">
        <v>1360</v>
      </c>
      <c r="E571" s="20" t="str">
        <f t="shared" si="42"/>
        <v>04 0010</v>
      </c>
      <c r="F571" s="28" t="s">
        <v>8983</v>
      </c>
      <c r="G571" s="21" t="str">
        <f>VLOOKUP(E571,'FILIAIS PETZ'!A:E,5,0)</f>
        <v>PETZ SANTA CECILIA</v>
      </c>
      <c r="H571" s="20" t="str">
        <f>VLOOKUP(E571,'FILIAIS PETZ'!A:D,4,0)</f>
        <v>STCE-SP</v>
      </c>
      <c r="I571" s="46">
        <v>45292</v>
      </c>
      <c r="J571" s="9" t="s">
        <v>4980</v>
      </c>
      <c r="K571" s="9" t="s">
        <v>9047</v>
      </c>
      <c r="L571" s="29" t="s">
        <v>9270</v>
      </c>
      <c r="M571" s="46">
        <v>45300</v>
      </c>
      <c r="N571" s="46">
        <v>45336</v>
      </c>
      <c r="O571" s="46">
        <v>45314</v>
      </c>
      <c r="P571" s="29" t="s">
        <v>4998</v>
      </c>
      <c r="Q571" s="9">
        <v>3</v>
      </c>
      <c r="R571" s="9">
        <v>1</v>
      </c>
      <c r="S571" s="9">
        <v>8</v>
      </c>
      <c r="T571" s="9" t="s">
        <v>32</v>
      </c>
      <c r="U571" s="9" t="s">
        <v>5048</v>
      </c>
      <c r="V571" s="9" t="s">
        <v>5048</v>
      </c>
      <c r="W571" s="9" t="s">
        <v>5021</v>
      </c>
      <c r="X571" s="10" t="s">
        <v>4996</v>
      </c>
      <c r="Y571" s="10" t="s">
        <v>4980</v>
      </c>
      <c r="Z571" s="10" t="s">
        <v>4980</v>
      </c>
      <c r="AA571" s="10" t="s">
        <v>5097</v>
      </c>
      <c r="AB571" s="10" t="s">
        <v>12942</v>
      </c>
      <c r="AC571" s="9" t="s">
        <v>5006</v>
      </c>
      <c r="AD571" s="9"/>
      <c r="AE571" s="20" t="str">
        <f>VLOOKUP(E571,'FILIAIS PETZ'!A:Q,17,0)</f>
        <v>SP2</v>
      </c>
      <c r="AF571" s="20" t="str">
        <f>VLOOKUP(E571,'FILIAIS PETZ'!A:Q,3,0)</f>
        <v>FELICIO</v>
      </c>
      <c r="AG571" s="20" t="str">
        <f>VLOOKUP(E571,'FILIAIS PETZ'!A:Q,2,0)</f>
        <v>R3</v>
      </c>
      <c r="AH571" s="75">
        <v>380</v>
      </c>
      <c r="AI571" s="68" t="s">
        <v>9271</v>
      </c>
      <c r="AJ571" s="43">
        <f>VLOOKUP(E571,'FILIAIS PETZ'!$A$2:$K$2000,11,0)</f>
        <v>18328118001938</v>
      </c>
      <c r="AK571" s="44">
        <v>18328118001938</v>
      </c>
    </row>
    <row r="572" spans="1:37" s="15" customFormat="1" ht="15" customHeight="1" thickBot="1" x14ac:dyDescent="0.25">
      <c r="A572" s="9" t="s">
        <v>4980</v>
      </c>
      <c r="B572" s="18">
        <f>VLOOKUP(C572,FORNECEDORES!D:E,2,0)</f>
        <v>6620</v>
      </c>
      <c r="C572" s="19" t="str">
        <f>VLOOKUP(D572,FORNECEDORES!A:D,4,0)</f>
        <v>02.666.249/0001-66</v>
      </c>
      <c r="D572" s="17" t="s">
        <v>1360</v>
      </c>
      <c r="E572" s="20" t="str">
        <f t="shared" si="42"/>
        <v>04 0011</v>
      </c>
      <c r="F572" s="28" t="s">
        <v>8976</v>
      </c>
      <c r="G572" s="21" t="str">
        <f>VLOOKUP(E572,'FILIAIS PETZ'!A:E,5,0)</f>
        <v>PETZ AUGUSTA</v>
      </c>
      <c r="H572" s="20" t="str">
        <f>VLOOKUP(E572,'FILIAIS PETZ'!A:D,4,0)</f>
        <v>AUGT-SP</v>
      </c>
      <c r="I572" s="46">
        <v>45292</v>
      </c>
      <c r="J572" s="9" t="s">
        <v>4980</v>
      </c>
      <c r="K572" s="9" t="s">
        <v>9047</v>
      </c>
      <c r="L572" s="29" t="s">
        <v>9272</v>
      </c>
      <c r="M572" s="46">
        <v>45300</v>
      </c>
      <c r="N572" s="46">
        <v>45336</v>
      </c>
      <c r="O572" s="46">
        <v>45314</v>
      </c>
      <c r="P572" s="29" t="s">
        <v>4998</v>
      </c>
      <c r="Q572" s="9">
        <v>3</v>
      </c>
      <c r="R572" s="9">
        <v>1</v>
      </c>
      <c r="S572" s="9">
        <v>8</v>
      </c>
      <c r="T572" s="9" t="s">
        <v>32</v>
      </c>
      <c r="U572" s="9" t="s">
        <v>5048</v>
      </c>
      <c r="V572" s="9" t="s">
        <v>5048</v>
      </c>
      <c r="W572" s="9" t="s">
        <v>5021</v>
      </c>
      <c r="X572" s="10" t="s">
        <v>4996</v>
      </c>
      <c r="Y572" s="10" t="s">
        <v>4980</v>
      </c>
      <c r="Z572" s="10" t="s">
        <v>4980</v>
      </c>
      <c r="AA572" s="10" t="s">
        <v>5097</v>
      </c>
      <c r="AB572" s="10" t="s">
        <v>12942</v>
      </c>
      <c r="AC572" s="9" t="s">
        <v>5006</v>
      </c>
      <c r="AD572" s="9"/>
      <c r="AE572" s="20" t="str">
        <f>VLOOKUP(E572,'FILIAIS PETZ'!A:Q,17,0)</f>
        <v>SP2</v>
      </c>
      <c r="AF572" s="20" t="str">
        <f>VLOOKUP(E572,'FILIAIS PETZ'!A:Q,3,0)</f>
        <v>FELICIO</v>
      </c>
      <c r="AG572" s="20" t="str">
        <f>VLOOKUP(E572,'FILIAIS PETZ'!A:Q,2,0)</f>
        <v>R3</v>
      </c>
      <c r="AH572" s="75">
        <v>380</v>
      </c>
      <c r="AI572" s="68" t="s">
        <v>9271</v>
      </c>
      <c r="AJ572" s="43">
        <f>VLOOKUP(E572,'FILIAIS PETZ'!$A$2:$K$2000,11,0)</f>
        <v>18328118001776</v>
      </c>
      <c r="AK572" s="44">
        <v>18328118001776</v>
      </c>
    </row>
    <row r="573" spans="1:37" s="15" customFormat="1" ht="15" customHeight="1" thickBot="1" x14ac:dyDescent="0.25">
      <c r="A573" s="9" t="s">
        <v>4980</v>
      </c>
      <c r="B573" s="18">
        <f>VLOOKUP(C573,FORNECEDORES!D:E,2,0)</f>
        <v>6620</v>
      </c>
      <c r="C573" s="19" t="str">
        <f>VLOOKUP(D573,FORNECEDORES!A:D,4,0)</f>
        <v>02.666.249/0001-66</v>
      </c>
      <c r="D573" s="17" t="s">
        <v>1360</v>
      </c>
      <c r="E573" s="20" t="str">
        <f t="shared" si="42"/>
        <v>04 0067</v>
      </c>
      <c r="F573" s="28" t="s">
        <v>8611</v>
      </c>
      <c r="G573" s="21" t="str">
        <f>VLOOKUP(E573,'FILIAIS PETZ'!A:E,5,0)</f>
        <v>PETZ EXTRA RICARDO JAFET</v>
      </c>
      <c r="H573" s="20" t="str">
        <f>VLOOKUP(E573,'FILIAIS PETZ'!A:D,4,0)</f>
        <v>RJAF-SP</v>
      </c>
      <c r="I573" s="46">
        <v>45292</v>
      </c>
      <c r="J573" s="9" t="s">
        <v>4980</v>
      </c>
      <c r="K573" s="9" t="s">
        <v>9047</v>
      </c>
      <c r="L573" s="29" t="s">
        <v>9273</v>
      </c>
      <c r="M573" s="46">
        <v>45301</v>
      </c>
      <c r="N573" s="46">
        <v>45336</v>
      </c>
      <c r="O573" s="46">
        <v>45314</v>
      </c>
      <c r="P573" s="29" t="s">
        <v>4998</v>
      </c>
      <c r="Q573" s="9">
        <v>3</v>
      </c>
      <c r="R573" s="9">
        <v>1</v>
      </c>
      <c r="S573" s="9">
        <v>8</v>
      </c>
      <c r="T573" s="9" t="s">
        <v>32</v>
      </c>
      <c r="U573" s="9" t="s">
        <v>5048</v>
      </c>
      <c r="V573" s="9" t="s">
        <v>5048</v>
      </c>
      <c r="W573" s="9" t="s">
        <v>5021</v>
      </c>
      <c r="X573" s="10" t="s">
        <v>4996</v>
      </c>
      <c r="Y573" s="10" t="s">
        <v>4980</v>
      </c>
      <c r="Z573" s="10" t="s">
        <v>4980</v>
      </c>
      <c r="AA573" s="10" t="s">
        <v>5097</v>
      </c>
      <c r="AB573" s="10" t="s">
        <v>12942</v>
      </c>
      <c r="AC573" s="9" t="s">
        <v>5006</v>
      </c>
      <c r="AD573" s="9"/>
      <c r="AE573" s="20" t="str">
        <f>VLOOKUP(E573,'FILIAIS PETZ'!A:Q,17,0)</f>
        <v>SP2</v>
      </c>
      <c r="AF573" s="20" t="str">
        <f>VLOOKUP(E573,'FILIAIS PETZ'!A:Q,3,0)</f>
        <v>FELICIO</v>
      </c>
      <c r="AG573" s="20" t="str">
        <f>VLOOKUP(E573,'FILIAIS PETZ'!A:Q,2,0)</f>
        <v>R3</v>
      </c>
      <c r="AH573" s="75">
        <v>490</v>
      </c>
      <c r="AI573" s="68" t="s">
        <v>9271</v>
      </c>
      <c r="AJ573" s="43">
        <f>VLOOKUP(E573,'FILIAIS PETZ'!$A$2:$K$2000,11,0)</f>
        <v>18328118006573</v>
      </c>
      <c r="AK573" s="44">
        <v>18328118006573</v>
      </c>
    </row>
    <row r="574" spans="1:37" s="15" customFormat="1" ht="15" customHeight="1" thickBot="1" x14ac:dyDescent="0.25">
      <c r="A574" s="9" t="s">
        <v>4980</v>
      </c>
      <c r="B574" s="18">
        <f>VLOOKUP(C574,FORNECEDORES!D:E,2,0)</f>
        <v>55666</v>
      </c>
      <c r="C574" s="19" t="str">
        <f>VLOOKUP(D574,FORNECEDORES!A:D,4,0)</f>
        <v>33.045.885/0001-02</v>
      </c>
      <c r="D574" s="17" t="s">
        <v>2848</v>
      </c>
      <c r="E574" s="20" t="str">
        <f t="shared" si="42"/>
        <v>04 0010</v>
      </c>
      <c r="F574" s="28" t="s">
        <v>8983</v>
      </c>
      <c r="G574" s="21" t="str">
        <f>VLOOKUP(E574,'FILIAIS PETZ'!A:E,5,0)</f>
        <v>PETZ SANTA CECILIA</v>
      </c>
      <c r="H574" s="20" t="str">
        <f>VLOOKUP(E574,'FILIAIS PETZ'!A:D,4,0)</f>
        <v>STCE-SP</v>
      </c>
      <c r="I574" s="46">
        <v>45292</v>
      </c>
      <c r="J574" s="9" t="s">
        <v>4980</v>
      </c>
      <c r="K574" s="9" t="s">
        <v>9035</v>
      </c>
      <c r="L574" s="29" t="s">
        <v>9274</v>
      </c>
      <c r="M574" s="46">
        <v>45246</v>
      </c>
      <c r="N574" s="46">
        <v>45350</v>
      </c>
      <c r="O574" s="46">
        <v>45336</v>
      </c>
      <c r="P574" s="29" t="s">
        <v>4998</v>
      </c>
      <c r="Q574" s="9">
        <v>3</v>
      </c>
      <c r="R574" s="9" t="s">
        <v>4991</v>
      </c>
      <c r="S574" s="9" t="s">
        <v>4983</v>
      </c>
      <c r="T574" s="9" t="s">
        <v>32</v>
      </c>
      <c r="U574" s="9">
        <v>11002</v>
      </c>
      <c r="V574" s="9">
        <v>11002</v>
      </c>
      <c r="W574" s="9"/>
      <c r="X574" s="10" t="s">
        <v>4992</v>
      </c>
      <c r="Y574" s="9" t="s">
        <v>4980</v>
      </c>
      <c r="Z574" s="9" t="s">
        <v>4980</v>
      </c>
      <c r="AA574" s="9" t="s">
        <v>4992</v>
      </c>
      <c r="AB574" s="9" t="s">
        <v>5066</v>
      </c>
      <c r="AC574" s="9" t="s">
        <v>4999</v>
      </c>
      <c r="AD574" s="9"/>
      <c r="AE574" s="20" t="str">
        <f>VLOOKUP(E574,'FILIAIS PETZ'!A:Q,17,0)</f>
        <v>SP2</v>
      </c>
      <c r="AF574" s="20" t="str">
        <f>VLOOKUP(E574,'FILIAIS PETZ'!A:Q,3,0)</f>
        <v>FELICIO</v>
      </c>
      <c r="AG574" s="20" t="str">
        <f>VLOOKUP(E574,'FILIAIS PETZ'!A:Q,2,0)</f>
        <v>R3</v>
      </c>
      <c r="AH574" s="75">
        <v>1250</v>
      </c>
      <c r="AI574" s="68" t="s">
        <v>5070</v>
      </c>
      <c r="AJ574" s="43">
        <f>VLOOKUP(E574,'FILIAIS PETZ'!$A$2:$K$2000,11,0)</f>
        <v>18328118001938</v>
      </c>
      <c r="AK574" s="44">
        <v>18328118001938</v>
      </c>
    </row>
    <row r="575" spans="1:37" s="15" customFormat="1" ht="15" customHeight="1" thickBot="1" x14ac:dyDescent="0.25">
      <c r="A575" s="9" t="s">
        <v>4980</v>
      </c>
      <c r="B575" s="18" t="e">
        <f>VLOOKUP(C575,FORNECEDORES!D:E,2,0)</f>
        <v>#N/A</v>
      </c>
      <c r="C575" s="19" t="e">
        <f>VLOOKUP(D575,FORNECEDORES!A:D,4,0)</f>
        <v>#N/A</v>
      </c>
      <c r="D575" s="17" t="s">
        <v>9275</v>
      </c>
      <c r="E575" s="20" t="str">
        <f t="shared" si="42"/>
        <v>04 0256</v>
      </c>
      <c r="F575" s="28" t="s">
        <v>9144</v>
      </c>
      <c r="G575" s="21" t="str">
        <f>VLOOKUP(E575,'FILIAIS PETZ'!A:E,5,0)</f>
        <v>PETZ ACLIMAÇÃO</v>
      </c>
      <c r="H575" s="20" t="str">
        <f>VLOOKUP(E575,'FILIAIS PETZ'!A:D,4,0)</f>
        <v>ACLM-SP</v>
      </c>
      <c r="I575" s="46">
        <v>45292</v>
      </c>
      <c r="J575" s="9" t="s">
        <v>4980</v>
      </c>
      <c r="K575" s="9" t="s">
        <v>9035</v>
      </c>
      <c r="L575" s="29" t="s">
        <v>9276</v>
      </c>
      <c r="M575" s="46">
        <v>45345</v>
      </c>
      <c r="N575" s="46">
        <v>45392</v>
      </c>
      <c r="O575" s="46">
        <v>45372</v>
      </c>
      <c r="P575" s="29" t="s">
        <v>4998</v>
      </c>
      <c r="Q575" s="9">
        <v>3</v>
      </c>
      <c r="R575" s="9">
        <v>1</v>
      </c>
      <c r="S575" s="9" t="s">
        <v>4983</v>
      </c>
      <c r="T575" s="9" t="s">
        <v>32</v>
      </c>
      <c r="U575" s="9">
        <v>11002</v>
      </c>
      <c r="V575" s="9">
        <v>11002</v>
      </c>
      <c r="W575" s="9"/>
      <c r="X575" s="10" t="s">
        <v>5016</v>
      </c>
      <c r="Y575" s="10" t="s">
        <v>4980</v>
      </c>
      <c r="Z575" s="9" t="s">
        <v>4994</v>
      </c>
      <c r="AA575" s="9" t="s">
        <v>5732</v>
      </c>
      <c r="AB575" s="9" t="s">
        <v>5005</v>
      </c>
      <c r="AC575" s="9" t="s">
        <v>4999</v>
      </c>
      <c r="AD575" s="9"/>
      <c r="AE575" s="20" t="str">
        <f>VLOOKUP(E575,'FILIAIS PETZ'!A:Q,17,0)</f>
        <v>SP2</v>
      </c>
      <c r="AF575" s="20" t="str">
        <f>VLOOKUP(E575,'FILIAIS PETZ'!A:Q,3,0)</f>
        <v>FELICIO</v>
      </c>
      <c r="AG575" s="20" t="str">
        <f>VLOOKUP(E575,'FILIAIS PETZ'!A:Q,2,0)</f>
        <v>R3</v>
      </c>
      <c r="AH575" s="75">
        <v>2330</v>
      </c>
      <c r="AI575" s="68" t="s">
        <v>9277</v>
      </c>
      <c r="AJ575" s="43" t="str">
        <f>VLOOKUP(E575,'FILIAIS PETZ'!$A$2:$K$2000,11,0)</f>
        <v>18.328.118/0243-93</v>
      </c>
      <c r="AK575" s="44" t="s">
        <v>9146</v>
      </c>
    </row>
    <row r="576" spans="1:37" s="15" customFormat="1" ht="15" customHeight="1" thickBot="1" x14ac:dyDescent="0.25">
      <c r="A576" s="9" t="s">
        <v>4980</v>
      </c>
      <c r="B576" s="18">
        <f>VLOOKUP(C576,FORNECEDORES!D:E,2,0)</f>
        <v>5833</v>
      </c>
      <c r="C576" s="19" t="str">
        <f>VLOOKUP(D576,FORNECEDORES!A:D,4,0)</f>
        <v>13.938.390/0002-78</v>
      </c>
      <c r="D576" s="17" t="s">
        <v>7123</v>
      </c>
      <c r="E576" s="20" t="str">
        <f t="shared" si="42"/>
        <v>04 0208</v>
      </c>
      <c r="F576" s="28" t="s">
        <v>8975</v>
      </c>
      <c r="G576" s="21" t="str">
        <f>VLOOKUP(E576,'FILIAIS PETZ'!A:E,5,0)</f>
        <v>PETZ AVENIDA ANGELICA</v>
      </c>
      <c r="H576" s="20" t="str">
        <f>VLOOKUP(E576,'FILIAIS PETZ'!A:D,4,0)</f>
        <v>ANGL-SP</v>
      </c>
      <c r="I576" s="46">
        <v>45292</v>
      </c>
      <c r="J576" s="9" t="s">
        <v>4980</v>
      </c>
      <c r="K576" s="9"/>
      <c r="L576" s="29"/>
      <c r="M576" s="46"/>
      <c r="N576" s="46"/>
      <c r="O576" s="46"/>
      <c r="P576" s="29" t="s">
        <v>4998</v>
      </c>
      <c r="Q576" s="9">
        <v>3</v>
      </c>
      <c r="R576" s="9">
        <v>1</v>
      </c>
      <c r="S576" s="9" t="s">
        <v>4983</v>
      </c>
      <c r="T576" s="9" t="s">
        <v>32</v>
      </c>
      <c r="U576" s="9">
        <v>11002</v>
      </c>
      <c r="V576" s="9">
        <v>11002</v>
      </c>
      <c r="W576" s="9"/>
      <c r="X576" s="10" t="s">
        <v>5016</v>
      </c>
      <c r="Y576" s="10" t="s">
        <v>4994</v>
      </c>
      <c r="Z576" s="9" t="s">
        <v>4994</v>
      </c>
      <c r="AA576" s="9" t="s">
        <v>5732</v>
      </c>
      <c r="AB576" s="9" t="s">
        <v>5005</v>
      </c>
      <c r="AC576" s="9" t="s">
        <v>4999</v>
      </c>
      <c r="AD576" s="9"/>
      <c r="AE576" s="20" t="str">
        <f>VLOOKUP(E576,'FILIAIS PETZ'!A:Q,17,0)</f>
        <v>SP2</v>
      </c>
      <c r="AF576" s="20" t="str">
        <f>VLOOKUP(E576,'FILIAIS PETZ'!A:Q,3,0)</f>
        <v>FELICIO</v>
      </c>
      <c r="AG576" s="20" t="str">
        <f>VLOOKUP(E576,'FILIAIS PETZ'!A:Q,2,0)</f>
        <v>R3</v>
      </c>
      <c r="AH576" s="75">
        <v>2123.08</v>
      </c>
      <c r="AI576" s="68" t="s">
        <v>9279</v>
      </c>
      <c r="AJ576" s="43">
        <f>VLOOKUP(E576,'FILIAIS PETZ'!$A$2:$K$2000,11,0)</f>
        <v>18328118019551</v>
      </c>
      <c r="AK576" s="44">
        <v>18328118019551</v>
      </c>
    </row>
    <row r="577" spans="1:37" s="15" customFormat="1" ht="15" customHeight="1" thickBot="1" x14ac:dyDescent="0.25">
      <c r="A577" s="9" t="s">
        <v>4980</v>
      </c>
      <c r="B577" s="18" t="e">
        <f>VLOOKUP(C577,FORNECEDORES!D:E,2,0)</f>
        <v>#N/A</v>
      </c>
      <c r="C577" s="19" t="e">
        <f>VLOOKUP(D577,FORNECEDORES!A:D,4,0)</f>
        <v>#N/A</v>
      </c>
      <c r="D577" s="17" t="s">
        <v>9280</v>
      </c>
      <c r="E577" s="20" t="str">
        <f t="shared" si="42"/>
        <v>04 0284</v>
      </c>
      <c r="F577" s="28" t="s">
        <v>8966</v>
      </c>
      <c r="G577" s="21" t="str">
        <f>VLOOKUP(E577,'FILIAIS PETZ'!A:E,5,0)</f>
        <v>PETZ ASSAI ANCHIETA</v>
      </c>
      <c r="H577" s="20" t="str">
        <f>VLOOKUP(E577,'FILIAIS PETZ'!A:D,4,0)</f>
        <v>ASAC-SP</v>
      </c>
      <c r="I577" s="46">
        <v>45292</v>
      </c>
      <c r="J577" s="9" t="s">
        <v>4980</v>
      </c>
      <c r="K577" s="9" t="s">
        <v>9035</v>
      </c>
      <c r="L577" s="29" t="s">
        <v>9281</v>
      </c>
      <c r="M577" s="46">
        <v>45374</v>
      </c>
      <c r="N577" s="46">
        <v>45392</v>
      </c>
      <c r="O577" s="46">
        <v>45372</v>
      </c>
      <c r="P577" s="29" t="s">
        <v>4998</v>
      </c>
      <c r="Q577" s="9">
        <v>3</v>
      </c>
      <c r="R577" s="9">
        <v>1</v>
      </c>
      <c r="S577" s="9" t="s">
        <v>4983</v>
      </c>
      <c r="T577" s="9" t="s">
        <v>32</v>
      </c>
      <c r="U577" s="9">
        <v>11002</v>
      </c>
      <c r="V577" s="9">
        <v>11002</v>
      </c>
      <c r="W577" s="9"/>
      <c r="X577" s="10" t="s">
        <v>5016</v>
      </c>
      <c r="Y577" s="10" t="s">
        <v>4980</v>
      </c>
      <c r="Z577" s="9" t="s">
        <v>4994</v>
      </c>
      <c r="AA577" s="9" t="s">
        <v>5732</v>
      </c>
      <c r="AB577" s="9" t="s">
        <v>5005</v>
      </c>
      <c r="AC577" s="9" t="s">
        <v>4999</v>
      </c>
      <c r="AD577" s="9"/>
      <c r="AE577" s="20" t="str">
        <f>VLOOKUP(E577,'FILIAIS PETZ'!A:Q,17,0)</f>
        <v>SP3</v>
      </c>
      <c r="AF577" s="20" t="str">
        <f>VLOOKUP(E577,'FILIAIS PETZ'!A:Q,3,0)</f>
        <v>FELICIO</v>
      </c>
      <c r="AG577" s="20" t="str">
        <f>VLOOKUP(E577,'FILIAIS PETZ'!A:Q,2,0)</f>
        <v>R3</v>
      </c>
      <c r="AH577" s="75">
        <v>2330</v>
      </c>
      <c r="AI577" s="68" t="s">
        <v>9282</v>
      </c>
      <c r="AJ577" s="43" t="str">
        <f>VLOOKUP(E577,'FILIAIS PETZ'!$A$2:$K$2000,11,0)</f>
        <v>18.328.118/0290-00</v>
      </c>
      <c r="AK577" s="44" t="s">
        <v>9283</v>
      </c>
    </row>
    <row r="578" spans="1:37" s="15" customFormat="1" ht="15" customHeight="1" thickBot="1" x14ac:dyDescent="0.25">
      <c r="A578" s="9" t="s">
        <v>4980</v>
      </c>
      <c r="B578" s="18" t="e">
        <f>VLOOKUP(C578,FORNECEDORES!D:E,2,0)</f>
        <v>#N/A</v>
      </c>
      <c r="C578" s="19" t="e">
        <f>VLOOKUP(D578,FORNECEDORES!A:D,4,0)</f>
        <v>#N/A</v>
      </c>
      <c r="D578" s="17" t="s">
        <v>9275</v>
      </c>
      <c r="E578" s="20" t="str">
        <f t="shared" si="42"/>
        <v>04 0011</v>
      </c>
      <c r="F578" s="28" t="s">
        <v>8976</v>
      </c>
      <c r="G578" s="21" t="str">
        <f>VLOOKUP(E578,'FILIAIS PETZ'!A:E,5,0)</f>
        <v>PETZ AUGUSTA</v>
      </c>
      <c r="H578" s="20" t="str">
        <f>VLOOKUP(E578,'FILIAIS PETZ'!A:D,4,0)</f>
        <v>AUGT-SP</v>
      </c>
      <c r="I578" s="46">
        <v>45292</v>
      </c>
      <c r="J578" s="9" t="s">
        <v>4980</v>
      </c>
      <c r="K578" s="9" t="s">
        <v>9035</v>
      </c>
      <c r="L578" s="29" t="s">
        <v>9284</v>
      </c>
      <c r="M578" s="46">
        <v>45345</v>
      </c>
      <c r="N578" s="46">
        <v>45392</v>
      </c>
      <c r="O578" s="46">
        <v>45372</v>
      </c>
      <c r="P578" s="29" t="s">
        <v>4998</v>
      </c>
      <c r="Q578" s="9">
        <v>3</v>
      </c>
      <c r="R578" s="9">
        <v>1</v>
      </c>
      <c r="S578" s="9" t="s">
        <v>4983</v>
      </c>
      <c r="T578" s="9" t="s">
        <v>32</v>
      </c>
      <c r="U578" s="9">
        <v>11002</v>
      </c>
      <c r="V578" s="9">
        <v>11002</v>
      </c>
      <c r="W578" s="9"/>
      <c r="X578" s="10" t="s">
        <v>5016</v>
      </c>
      <c r="Y578" s="10" t="s">
        <v>4980</v>
      </c>
      <c r="Z578" s="9" t="s">
        <v>4994</v>
      </c>
      <c r="AA578" s="9" t="s">
        <v>5732</v>
      </c>
      <c r="AB578" s="9" t="s">
        <v>5005</v>
      </c>
      <c r="AC578" s="9" t="s">
        <v>4999</v>
      </c>
      <c r="AD578" s="9"/>
      <c r="AE578" s="20" t="str">
        <f>VLOOKUP(E578,'FILIAIS PETZ'!A:Q,17,0)</f>
        <v>SP2</v>
      </c>
      <c r="AF578" s="20" t="str">
        <f>VLOOKUP(E578,'FILIAIS PETZ'!A:Q,3,0)</f>
        <v>FELICIO</v>
      </c>
      <c r="AG578" s="20" t="str">
        <f>VLOOKUP(E578,'FILIAIS PETZ'!A:Q,2,0)</f>
        <v>R3</v>
      </c>
      <c r="AH578" s="75">
        <v>2330</v>
      </c>
      <c r="AI578" s="68" t="s">
        <v>9285</v>
      </c>
      <c r="AJ578" s="43">
        <f>VLOOKUP(E578,'FILIAIS PETZ'!$A$2:$K$2000,11,0)</f>
        <v>18328118001776</v>
      </c>
      <c r="AK578" s="44">
        <v>18328118001776</v>
      </c>
    </row>
    <row r="579" spans="1:37" s="15" customFormat="1" ht="15" customHeight="1" thickBot="1" x14ac:dyDescent="0.25">
      <c r="A579" s="9" t="s">
        <v>4980</v>
      </c>
      <c r="B579" s="18" t="e">
        <f>VLOOKUP(C579,FORNECEDORES!D:E,2,0)</f>
        <v>#N/A</v>
      </c>
      <c r="C579" s="19" t="e">
        <f>VLOOKUP(D579,FORNECEDORES!A:D,4,0)</f>
        <v>#N/A</v>
      </c>
      <c r="D579" s="17" t="s">
        <v>9275</v>
      </c>
      <c r="E579" s="20" t="str">
        <f t="shared" si="42"/>
        <v>04 0019</v>
      </c>
      <c r="F579" s="28" t="s">
        <v>8977</v>
      </c>
      <c r="G579" s="21" t="str">
        <f>VLOOKUP(E579,'FILIAIS PETZ'!A:E,5,0)</f>
        <v>PETZ BUTANTA</v>
      </c>
      <c r="H579" s="20" t="str">
        <f>VLOOKUP(E579,'FILIAIS PETZ'!A:D,4,0)</f>
        <v>BTTA-SP</v>
      </c>
      <c r="I579" s="46">
        <v>45292</v>
      </c>
      <c r="J579" s="9" t="s">
        <v>4980</v>
      </c>
      <c r="K579" s="9" t="s">
        <v>9035</v>
      </c>
      <c r="L579" s="29" t="s">
        <v>9286</v>
      </c>
      <c r="M579" s="46">
        <v>45345</v>
      </c>
      <c r="N579" s="46">
        <v>45392</v>
      </c>
      <c r="O579" s="46">
        <v>45372</v>
      </c>
      <c r="P579" s="29" t="s">
        <v>4998</v>
      </c>
      <c r="Q579" s="9">
        <v>3</v>
      </c>
      <c r="R579" s="9">
        <v>1</v>
      </c>
      <c r="S579" s="9" t="s">
        <v>4983</v>
      </c>
      <c r="T579" s="9" t="s">
        <v>32</v>
      </c>
      <c r="U579" s="9">
        <v>11002</v>
      </c>
      <c r="V579" s="9">
        <v>11002</v>
      </c>
      <c r="W579" s="9"/>
      <c r="X579" s="10" t="s">
        <v>5016</v>
      </c>
      <c r="Y579" s="10" t="s">
        <v>4980</v>
      </c>
      <c r="Z579" s="9" t="s">
        <v>4994</v>
      </c>
      <c r="AA579" s="9" t="s">
        <v>5732</v>
      </c>
      <c r="AB579" s="9" t="s">
        <v>5005</v>
      </c>
      <c r="AC579" s="9" t="s">
        <v>4999</v>
      </c>
      <c r="AD579" s="9"/>
      <c r="AE579" s="20" t="str">
        <f>VLOOKUP(E579,'FILIAIS PETZ'!A:Q,17,0)</f>
        <v>SP2</v>
      </c>
      <c r="AF579" s="20" t="str">
        <f>VLOOKUP(E579,'FILIAIS PETZ'!A:Q,3,0)</f>
        <v>FELICIO</v>
      </c>
      <c r="AG579" s="20" t="str">
        <f>VLOOKUP(E579,'FILIAIS PETZ'!A:Q,2,0)</f>
        <v>R3</v>
      </c>
      <c r="AH579" s="75">
        <v>2330</v>
      </c>
      <c r="AI579" s="68" t="s">
        <v>9287</v>
      </c>
      <c r="AJ579" s="43">
        <f>VLOOKUP(E579,'FILIAIS PETZ'!$A$2:$K$2000,11,0)</f>
        <v>18328118000885</v>
      </c>
      <c r="AK579" s="44">
        <v>18328118000885</v>
      </c>
    </row>
    <row r="580" spans="1:37" s="15" customFormat="1" ht="15" customHeight="1" thickBot="1" x14ac:dyDescent="0.25">
      <c r="A580" s="9" t="s">
        <v>4980</v>
      </c>
      <c r="B580" s="18" t="e">
        <f>VLOOKUP(C580,FORNECEDORES!D:E,2,0)</f>
        <v>#N/A</v>
      </c>
      <c r="C580" s="19" t="e">
        <f>VLOOKUP(D580,FORNECEDORES!A:D,4,0)</f>
        <v>#N/A</v>
      </c>
      <c r="D580" s="17" t="s">
        <v>9275</v>
      </c>
      <c r="E580" s="20" t="str">
        <f t="shared" si="42"/>
        <v>04 0125</v>
      </c>
      <c r="F580" s="28" t="s">
        <v>8981</v>
      </c>
      <c r="G580" s="21" t="str">
        <f>VLOOKUP(E580,'FILIAIS PETZ'!A:E,5,0)</f>
        <v>PETZ CERRO CORA</v>
      </c>
      <c r="H580" s="20" t="str">
        <f>VLOOKUP(E580,'FILIAIS PETZ'!A:D,4,0)</f>
        <v>CORA-SP</v>
      </c>
      <c r="I580" s="46">
        <v>45292</v>
      </c>
      <c r="J580" s="9" t="s">
        <v>4980</v>
      </c>
      <c r="K580" s="9" t="s">
        <v>9035</v>
      </c>
      <c r="L580" s="29" t="s">
        <v>9288</v>
      </c>
      <c r="M580" s="46">
        <v>45345</v>
      </c>
      <c r="N580" s="46">
        <v>45392</v>
      </c>
      <c r="O580" s="46">
        <v>45372</v>
      </c>
      <c r="P580" s="29" t="s">
        <v>4998</v>
      </c>
      <c r="Q580" s="9">
        <v>3</v>
      </c>
      <c r="R580" s="9">
        <v>1</v>
      </c>
      <c r="S580" s="9" t="s">
        <v>4983</v>
      </c>
      <c r="T580" s="9" t="s">
        <v>32</v>
      </c>
      <c r="U580" s="9">
        <v>11002</v>
      </c>
      <c r="V580" s="9">
        <v>11002</v>
      </c>
      <c r="W580" s="9"/>
      <c r="X580" s="10" t="s">
        <v>5016</v>
      </c>
      <c r="Y580" s="10" t="s">
        <v>4980</v>
      </c>
      <c r="Z580" s="9" t="s">
        <v>4994</v>
      </c>
      <c r="AA580" s="9" t="s">
        <v>5732</v>
      </c>
      <c r="AB580" s="9" t="s">
        <v>5005</v>
      </c>
      <c r="AC580" s="9" t="s">
        <v>4999</v>
      </c>
      <c r="AD580" s="9"/>
      <c r="AE580" s="20" t="str">
        <f>VLOOKUP(E580,'FILIAIS PETZ'!A:Q,17,0)</f>
        <v>SP7</v>
      </c>
      <c r="AF580" s="20" t="str">
        <f>VLOOKUP(E580,'FILIAIS PETZ'!A:Q,3,0)</f>
        <v>FELICIO</v>
      </c>
      <c r="AG580" s="20" t="str">
        <f>VLOOKUP(E580,'FILIAIS PETZ'!A:Q,2,0)</f>
        <v>R3</v>
      </c>
      <c r="AH580" s="75">
        <v>2330</v>
      </c>
      <c r="AI580" s="68" t="s">
        <v>9289</v>
      </c>
      <c r="AJ580" s="43">
        <f>VLOOKUP(E580,'FILIAIS PETZ'!$A$2:$K$2000,11,0)</f>
        <v>18328118013600</v>
      </c>
      <c r="AK580" s="44">
        <v>18328118013600</v>
      </c>
    </row>
    <row r="581" spans="1:37" s="15" customFormat="1" ht="15" customHeight="1" thickBot="1" x14ac:dyDescent="0.25">
      <c r="A581" s="9" t="s">
        <v>4980</v>
      </c>
      <c r="B581" s="18" t="e">
        <f>VLOOKUP(C581,FORNECEDORES!D:E,2,0)</f>
        <v>#N/A</v>
      </c>
      <c r="C581" s="19" t="e">
        <f>VLOOKUP(D581,FORNECEDORES!A:D,4,0)</f>
        <v>#N/A</v>
      </c>
      <c r="D581" s="17" t="s">
        <v>9280</v>
      </c>
      <c r="E581" s="20" t="str">
        <f t="shared" si="42"/>
        <v>04 0046</v>
      </c>
      <c r="F581" s="28" t="s">
        <v>8978</v>
      </c>
      <c r="G581" s="21" t="str">
        <f>VLOOKUP(E581,'FILIAIS PETZ'!A:E,5,0)</f>
        <v>PETZ CIDADE JARDIM</v>
      </c>
      <c r="H581" s="20" t="str">
        <f>VLOOKUP(E581,'FILIAIS PETZ'!A:D,4,0)</f>
        <v>CDJD-SP</v>
      </c>
      <c r="I581" s="46">
        <v>45292</v>
      </c>
      <c r="J581" s="9" t="s">
        <v>4980</v>
      </c>
      <c r="K581" s="9" t="s">
        <v>9035</v>
      </c>
      <c r="L581" s="29" t="s">
        <v>9290</v>
      </c>
      <c r="M581" s="46">
        <v>45345</v>
      </c>
      <c r="N581" s="46">
        <v>45392</v>
      </c>
      <c r="O581" s="46">
        <v>45372</v>
      </c>
      <c r="P581" s="29" t="s">
        <v>4998</v>
      </c>
      <c r="Q581" s="9">
        <v>3</v>
      </c>
      <c r="R581" s="9">
        <v>1</v>
      </c>
      <c r="S581" s="9" t="s">
        <v>4983</v>
      </c>
      <c r="T581" s="9" t="s">
        <v>32</v>
      </c>
      <c r="U581" s="9">
        <v>11002</v>
      </c>
      <c r="V581" s="9">
        <v>11002</v>
      </c>
      <c r="W581" s="9"/>
      <c r="X581" s="10" t="s">
        <v>5016</v>
      </c>
      <c r="Y581" s="10" t="s">
        <v>4980</v>
      </c>
      <c r="Z581" s="9" t="s">
        <v>4994</v>
      </c>
      <c r="AA581" s="9" t="s">
        <v>5732</v>
      </c>
      <c r="AB581" s="9" t="s">
        <v>5005</v>
      </c>
      <c r="AC581" s="9" t="s">
        <v>4999</v>
      </c>
      <c r="AD581" s="9"/>
      <c r="AE581" s="20" t="str">
        <f>VLOOKUP(E581,'FILIAIS PETZ'!A:Q,17,0)</f>
        <v>SP2</v>
      </c>
      <c r="AF581" s="20" t="str">
        <f>VLOOKUP(E581,'FILIAIS PETZ'!A:Q,3,0)</f>
        <v>FELICIO</v>
      </c>
      <c r="AG581" s="20" t="str">
        <f>VLOOKUP(E581,'FILIAIS PETZ'!A:Q,2,0)</f>
        <v>R3</v>
      </c>
      <c r="AH581" s="75">
        <v>2330</v>
      </c>
      <c r="AI581" s="68" t="s">
        <v>9291</v>
      </c>
      <c r="AJ581" s="43">
        <f>VLOOKUP(E581,'FILIAIS PETZ'!$A$2:$K$2000,11,0)</f>
        <v>18328118004520</v>
      </c>
      <c r="AK581" s="44">
        <v>18328118004520</v>
      </c>
    </row>
    <row r="582" spans="1:37" s="15" customFormat="1" ht="15" customHeight="1" thickBot="1" x14ac:dyDescent="0.25">
      <c r="A582" s="9" t="s">
        <v>4980</v>
      </c>
      <c r="B582" s="18" t="e">
        <f>VLOOKUP(C582,FORNECEDORES!D:E,2,0)</f>
        <v>#N/A</v>
      </c>
      <c r="C582" s="19" t="e">
        <f>VLOOKUP(D582,FORNECEDORES!A:D,4,0)</f>
        <v>#N/A</v>
      </c>
      <c r="D582" s="17" t="s">
        <v>9280</v>
      </c>
      <c r="E582" s="20" t="str">
        <f t="shared" si="42"/>
        <v>04 0221</v>
      </c>
      <c r="F582" s="28" t="s">
        <v>8980</v>
      </c>
      <c r="G582" s="21" t="str">
        <f>VLOOKUP(E582,'FILIAIS PETZ'!A:E,5,0)</f>
        <v>PETZ GASTAO VIDIGAL</v>
      </c>
      <c r="H582" s="20" t="str">
        <f>VLOOKUP(E582,'FILIAIS PETZ'!A:D,4,0)</f>
        <v>GVDL-SP</v>
      </c>
      <c r="I582" s="46">
        <v>45292</v>
      </c>
      <c r="J582" s="9" t="s">
        <v>4980</v>
      </c>
      <c r="K582" s="9" t="s">
        <v>9035</v>
      </c>
      <c r="L582" s="29" t="s">
        <v>9292</v>
      </c>
      <c r="M582" s="46">
        <v>45345</v>
      </c>
      <c r="N582" s="46">
        <v>45392</v>
      </c>
      <c r="O582" s="46">
        <v>45372</v>
      </c>
      <c r="P582" s="29" t="s">
        <v>4998</v>
      </c>
      <c r="Q582" s="9">
        <v>3</v>
      </c>
      <c r="R582" s="9">
        <v>1</v>
      </c>
      <c r="S582" s="9" t="s">
        <v>4983</v>
      </c>
      <c r="T582" s="9" t="s">
        <v>32</v>
      </c>
      <c r="U582" s="9">
        <v>11002</v>
      </c>
      <c r="V582" s="9">
        <v>11002</v>
      </c>
      <c r="W582" s="9"/>
      <c r="X582" s="10" t="s">
        <v>5016</v>
      </c>
      <c r="Y582" s="10" t="s">
        <v>4980</v>
      </c>
      <c r="Z582" s="9" t="s">
        <v>4994</v>
      </c>
      <c r="AA582" s="9" t="s">
        <v>5732</v>
      </c>
      <c r="AB582" s="9" t="s">
        <v>5005</v>
      </c>
      <c r="AC582" s="9" t="s">
        <v>4999</v>
      </c>
      <c r="AD582" s="9"/>
      <c r="AE582" s="20" t="str">
        <f>VLOOKUP(E582,'FILIAIS PETZ'!A:Q,17,0)</f>
        <v>SP7</v>
      </c>
      <c r="AF582" s="20" t="str">
        <f>VLOOKUP(E582,'FILIAIS PETZ'!A:Q,3,0)</f>
        <v>FELICIO</v>
      </c>
      <c r="AG582" s="20" t="str">
        <f>VLOOKUP(E582,'FILIAIS PETZ'!A:Q,2,0)</f>
        <v>R3</v>
      </c>
      <c r="AH582" s="75">
        <v>2330</v>
      </c>
      <c r="AI582" s="68" t="s">
        <v>9293</v>
      </c>
      <c r="AJ582" s="43">
        <f>VLOOKUP(E582,'FILIAIS PETZ'!$A$2:$K$2000,11,0)</f>
        <v>18328118021025</v>
      </c>
      <c r="AK582" s="44">
        <v>18328118021025</v>
      </c>
    </row>
    <row r="583" spans="1:37" s="15" customFormat="1" ht="15" customHeight="1" thickBot="1" x14ac:dyDescent="0.25">
      <c r="A583" s="9" t="s">
        <v>4980</v>
      </c>
      <c r="B583" s="18">
        <f>VLOOKUP(C583,FORNECEDORES!D:E,2,0)</f>
        <v>5833</v>
      </c>
      <c r="C583" s="19" t="str">
        <f>VLOOKUP(D583,FORNECEDORES!A:D,4,0)</f>
        <v>13.938.390/0002-78</v>
      </c>
      <c r="D583" s="17" t="s">
        <v>7123</v>
      </c>
      <c r="E583" s="20" t="str">
        <f t="shared" si="42"/>
        <v>04 0069</v>
      </c>
      <c r="F583" s="28" t="s">
        <v>8968</v>
      </c>
      <c r="G583" s="21" t="str">
        <f>VLOOKUP(E583,'FILIAIS PETZ'!A:E,5,0)</f>
        <v>PETZ GIOVANNI PIRELLI</v>
      </c>
      <c r="H583" s="20" t="str">
        <f>VLOOKUP(E583,'FILIAIS PETZ'!A:D,4,0)</f>
        <v>GPIR-SP</v>
      </c>
      <c r="I583" s="46">
        <v>45292</v>
      </c>
      <c r="J583" s="9" t="s">
        <v>4980</v>
      </c>
      <c r="K583" s="9"/>
      <c r="L583" s="29"/>
      <c r="M583" s="46"/>
      <c r="N583" s="46"/>
      <c r="O583" s="46"/>
      <c r="P583" s="29" t="s">
        <v>4998</v>
      </c>
      <c r="Q583" s="9">
        <v>3</v>
      </c>
      <c r="R583" s="9">
        <v>1</v>
      </c>
      <c r="S583" s="9" t="s">
        <v>4983</v>
      </c>
      <c r="T583" s="9" t="s">
        <v>32</v>
      </c>
      <c r="U583" s="9">
        <v>11002</v>
      </c>
      <c r="V583" s="9">
        <v>11002</v>
      </c>
      <c r="W583" s="9"/>
      <c r="X583" s="10" t="s">
        <v>5016</v>
      </c>
      <c r="Y583" s="10" t="s">
        <v>4994</v>
      </c>
      <c r="Z583" s="9" t="s">
        <v>4994</v>
      </c>
      <c r="AA583" s="9" t="s">
        <v>5732</v>
      </c>
      <c r="AB583" s="9" t="s">
        <v>5005</v>
      </c>
      <c r="AC583" s="9" t="s">
        <v>4999</v>
      </c>
      <c r="AD583" s="9"/>
      <c r="AE583" s="20" t="str">
        <f>VLOOKUP(E583,'FILIAIS PETZ'!A:Q,17,0)</f>
        <v>SP3</v>
      </c>
      <c r="AF583" s="20" t="str">
        <f>VLOOKUP(E583,'FILIAIS PETZ'!A:Q,3,0)</f>
        <v>FELICIO</v>
      </c>
      <c r="AG583" s="20" t="str">
        <f>VLOOKUP(E583,'FILIAIS PETZ'!A:Q,2,0)</f>
        <v>R3</v>
      </c>
      <c r="AH583" s="75">
        <v>2330</v>
      </c>
      <c r="AI583" s="68" t="s">
        <v>6220</v>
      </c>
      <c r="AJ583" s="43">
        <f>VLOOKUP(E583,'FILIAIS PETZ'!$A$2:$K$2000,11,0)</f>
        <v>18328118006905</v>
      </c>
      <c r="AK583" s="44">
        <v>18328118006905</v>
      </c>
    </row>
    <row r="584" spans="1:37" s="15" customFormat="1" ht="15" customHeight="1" thickBot="1" x14ac:dyDescent="0.25">
      <c r="A584" s="9">
        <v>0</v>
      </c>
      <c r="B584" s="18">
        <f>VLOOKUP(C584,FORNECEDORES!D:E,2,0)</f>
        <v>5833</v>
      </c>
      <c r="C584" s="19" t="str">
        <f>VLOOKUP(D584,FORNECEDORES!A:D,4,0)</f>
        <v>13.938.390/0002-78</v>
      </c>
      <c r="D584" s="17" t="s">
        <v>7123</v>
      </c>
      <c r="E584" s="20" t="str">
        <f t="shared" si="42"/>
        <v>04 0069</v>
      </c>
      <c r="F584" s="28" t="s">
        <v>8968</v>
      </c>
      <c r="G584" s="21" t="str">
        <f>VLOOKUP(E584,'FILIAIS PETZ'!A:E,5,0)</f>
        <v>PETZ GIOVANNI PIRELLI</v>
      </c>
      <c r="H584" s="20" t="str">
        <f>VLOOKUP(E584,'FILIAIS PETZ'!A:D,4,0)</f>
        <v>GPIR-SP</v>
      </c>
      <c r="I584" s="46">
        <v>45292</v>
      </c>
      <c r="J584" s="9"/>
      <c r="K584" s="9"/>
      <c r="L584" s="29"/>
      <c r="M584" s="46"/>
      <c r="N584" s="46"/>
      <c r="O584" s="46"/>
      <c r="P584" s="29" t="s">
        <v>4990</v>
      </c>
      <c r="Q584" s="9">
        <v>3</v>
      </c>
      <c r="R584" s="9">
        <v>1</v>
      </c>
      <c r="S584" s="9" t="s">
        <v>4983</v>
      </c>
      <c r="T584" s="9" t="s">
        <v>32</v>
      </c>
      <c r="U584" s="9">
        <v>11002</v>
      </c>
      <c r="V584" s="9">
        <v>11002</v>
      </c>
      <c r="W584" s="9"/>
      <c r="X584" s="9" t="s">
        <v>5016</v>
      </c>
      <c r="Y584" s="10" t="s">
        <v>4994</v>
      </c>
      <c r="Z584" s="9" t="s">
        <v>4994</v>
      </c>
      <c r="AA584" s="9" t="s">
        <v>5732</v>
      </c>
      <c r="AB584" s="9" t="s">
        <v>5005</v>
      </c>
      <c r="AC584" s="9" t="s">
        <v>4999</v>
      </c>
      <c r="AD584" s="9"/>
      <c r="AE584" s="20" t="str">
        <f>VLOOKUP(E584,'FILIAIS PETZ'!A:Q,17,0)</f>
        <v>SP3</v>
      </c>
      <c r="AF584" s="20" t="str">
        <f>VLOOKUP(E584,'FILIAIS PETZ'!A:Q,3,0)</f>
        <v>FELICIO</v>
      </c>
      <c r="AG584" s="20" t="str">
        <f>VLOOKUP(E584,'FILIAIS PETZ'!A:Q,2,0)</f>
        <v>R3</v>
      </c>
      <c r="AH584" s="75">
        <v>2330</v>
      </c>
      <c r="AI584" s="68" t="s">
        <v>6220</v>
      </c>
      <c r="AJ584" s="43">
        <f>VLOOKUP(E584,'FILIAIS PETZ'!$A$2:$K$2000,11,0)</f>
        <v>18328118006905</v>
      </c>
      <c r="AK584" s="44">
        <v>18328118006905</v>
      </c>
    </row>
    <row r="585" spans="1:37" s="15" customFormat="1" ht="15" customHeight="1" thickBot="1" x14ac:dyDescent="0.25">
      <c r="A585" s="9" t="s">
        <v>4980</v>
      </c>
      <c r="B585" s="18">
        <f>VLOOKUP(C585,FORNECEDORES!D:E,2,0)</f>
        <v>5833</v>
      </c>
      <c r="C585" s="19" t="str">
        <f>VLOOKUP(D585,FORNECEDORES!A:D,4,0)</f>
        <v>13.938.390/0002-78</v>
      </c>
      <c r="D585" s="17" t="s">
        <v>7123</v>
      </c>
      <c r="E585" s="20" t="str">
        <f t="shared" si="42"/>
        <v>04 0069</v>
      </c>
      <c r="F585" s="28" t="s">
        <v>8968</v>
      </c>
      <c r="G585" s="21" t="str">
        <f>VLOOKUP(E585,'FILIAIS PETZ'!A:E,5,0)</f>
        <v>PETZ GIOVANNI PIRELLI</v>
      </c>
      <c r="H585" s="20" t="str">
        <f>VLOOKUP(E585,'FILIAIS PETZ'!A:D,4,0)</f>
        <v>GPIR-SP</v>
      </c>
      <c r="I585" s="46">
        <v>45292</v>
      </c>
      <c r="J585" s="9" t="s">
        <v>4980</v>
      </c>
      <c r="K585" s="9"/>
      <c r="L585" s="29"/>
      <c r="M585" s="46"/>
      <c r="N585" s="46"/>
      <c r="O585" s="46"/>
      <c r="P585" s="29" t="s">
        <v>4998</v>
      </c>
      <c r="Q585" s="9">
        <v>3</v>
      </c>
      <c r="R585" s="9">
        <v>1</v>
      </c>
      <c r="S585" s="9" t="s">
        <v>4983</v>
      </c>
      <c r="T585" s="9" t="s">
        <v>32</v>
      </c>
      <c r="U585" s="9">
        <v>11002</v>
      </c>
      <c r="V585" s="9">
        <v>11002</v>
      </c>
      <c r="W585" s="9"/>
      <c r="X585" s="10" t="s">
        <v>5016</v>
      </c>
      <c r="Y585" s="10" t="s">
        <v>4994</v>
      </c>
      <c r="Z585" s="9" t="s">
        <v>4994</v>
      </c>
      <c r="AA585" s="9" t="s">
        <v>5732</v>
      </c>
      <c r="AB585" s="9" t="s">
        <v>5005</v>
      </c>
      <c r="AC585" s="9" t="s">
        <v>4999</v>
      </c>
      <c r="AD585" s="9"/>
      <c r="AE585" s="20" t="str">
        <f>VLOOKUP(E585,'FILIAIS PETZ'!A:Q,17,0)</f>
        <v>SP3</v>
      </c>
      <c r="AF585" s="20" t="str">
        <f>VLOOKUP(E585,'FILIAIS PETZ'!A:Q,3,0)</f>
        <v>FELICIO</v>
      </c>
      <c r="AG585" s="20" t="str">
        <f>VLOOKUP(E585,'FILIAIS PETZ'!A:Q,2,0)</f>
        <v>R3</v>
      </c>
      <c r="AH585" s="75">
        <v>2330</v>
      </c>
      <c r="AI585" s="68" t="s">
        <v>9279</v>
      </c>
      <c r="AJ585" s="43">
        <f>VLOOKUP(E585,'FILIAIS PETZ'!$A$2:$K$2000,11,0)</f>
        <v>18328118006905</v>
      </c>
      <c r="AK585" s="44">
        <v>18328118006905</v>
      </c>
    </row>
    <row r="586" spans="1:37" s="15" customFormat="1" ht="15" customHeight="1" thickBot="1" x14ac:dyDescent="0.25">
      <c r="A586" s="9" t="s">
        <v>4980</v>
      </c>
      <c r="B586" s="18" t="e">
        <f>VLOOKUP(C586,FORNECEDORES!D:E,2,0)</f>
        <v>#N/A</v>
      </c>
      <c r="C586" s="19" t="e">
        <f>VLOOKUP(D586,FORNECEDORES!A:D,4,0)</f>
        <v>#N/A</v>
      </c>
      <c r="D586" s="17" t="s">
        <v>9280</v>
      </c>
      <c r="E586" s="20" t="str">
        <f t="shared" si="42"/>
        <v>04 0263</v>
      </c>
      <c r="F586" s="28" t="s">
        <v>8628</v>
      </c>
      <c r="G586" s="21" t="str">
        <f>VLOOKUP(E586,'FILIAIS PETZ'!A:E,5,0)</f>
        <v>PETZ PÃO DE AÇUCAR JABAQUARA</v>
      </c>
      <c r="H586" s="20" t="str">
        <f>VLOOKUP(E586,'FILIAIS PETZ'!A:D,4,0)</f>
        <v>JABQ-SP</v>
      </c>
      <c r="I586" s="46">
        <v>45292</v>
      </c>
      <c r="J586" s="9" t="s">
        <v>4980</v>
      </c>
      <c r="K586" s="9" t="s">
        <v>9035</v>
      </c>
      <c r="L586" s="29" t="s">
        <v>9294</v>
      </c>
      <c r="M586" s="46">
        <v>45345</v>
      </c>
      <c r="N586" s="46">
        <v>45392</v>
      </c>
      <c r="O586" s="46">
        <v>45372</v>
      </c>
      <c r="P586" s="29" t="s">
        <v>4998</v>
      </c>
      <c r="Q586" s="9">
        <v>3</v>
      </c>
      <c r="R586" s="9">
        <v>1</v>
      </c>
      <c r="S586" s="9" t="s">
        <v>4983</v>
      </c>
      <c r="T586" s="9" t="s">
        <v>32</v>
      </c>
      <c r="U586" s="9">
        <v>11002</v>
      </c>
      <c r="V586" s="9">
        <v>11002</v>
      </c>
      <c r="W586" s="9"/>
      <c r="X586" s="10" t="s">
        <v>5016</v>
      </c>
      <c r="Y586" s="10" t="s">
        <v>4980</v>
      </c>
      <c r="Z586" s="9" t="s">
        <v>4994</v>
      </c>
      <c r="AA586" s="9" t="s">
        <v>5732</v>
      </c>
      <c r="AB586" s="9" t="s">
        <v>5005</v>
      </c>
      <c r="AC586" s="9" t="s">
        <v>4999</v>
      </c>
      <c r="AD586" s="9"/>
      <c r="AE586" s="20" t="str">
        <f>VLOOKUP(E586,'FILIAIS PETZ'!A:Q,17,0)</f>
        <v>SP3</v>
      </c>
      <c r="AF586" s="20" t="str">
        <f>VLOOKUP(E586,'FILIAIS PETZ'!A:Q,3,0)</f>
        <v>FELICIO</v>
      </c>
      <c r="AG586" s="20" t="str">
        <f>VLOOKUP(E586,'FILIAIS PETZ'!A:Q,2,0)</f>
        <v>R3</v>
      </c>
      <c r="AH586" s="75">
        <v>2330</v>
      </c>
      <c r="AI586" s="68" t="s">
        <v>9295</v>
      </c>
      <c r="AJ586" s="43" t="str">
        <f>VLOOKUP(E586,'FILIAIS PETZ'!$A$2:$K$2000,11,0)</f>
        <v>18.328.118/0258-70</v>
      </c>
      <c r="AK586" s="44" t="s">
        <v>9134</v>
      </c>
    </row>
    <row r="587" spans="1:37" s="15" customFormat="1" ht="15" customHeight="1" thickBot="1" x14ac:dyDescent="0.25">
      <c r="A587" s="9" t="s">
        <v>4980</v>
      </c>
      <c r="B587" s="18" t="e">
        <f>VLOOKUP(C587,FORNECEDORES!D:E,2,0)</f>
        <v>#N/A</v>
      </c>
      <c r="C587" s="19" t="e">
        <f>VLOOKUP(D587,FORNECEDORES!A:D,4,0)</f>
        <v>#N/A</v>
      </c>
      <c r="D587" s="17" t="s">
        <v>9275</v>
      </c>
      <c r="E587" s="20" t="str">
        <f t="shared" si="42"/>
        <v>04 0060</v>
      </c>
      <c r="F587" s="28" t="s">
        <v>8625</v>
      </c>
      <c r="G587" s="21" t="str">
        <f>VLOOKUP(E587,'FILIAIS PETZ'!A:E,5,0)</f>
        <v>PETZ PACAEMBU</v>
      </c>
      <c r="H587" s="20" t="str">
        <f>VLOOKUP(E587,'FILIAIS PETZ'!A:D,4,0)</f>
        <v>PCBU-SP</v>
      </c>
      <c r="I587" s="46">
        <v>45292</v>
      </c>
      <c r="J587" s="9" t="s">
        <v>4980</v>
      </c>
      <c r="K587" s="9" t="s">
        <v>9035</v>
      </c>
      <c r="L587" s="29" t="s">
        <v>9296</v>
      </c>
      <c r="M587" s="46">
        <v>45345</v>
      </c>
      <c r="N587" s="46">
        <v>45392</v>
      </c>
      <c r="O587" s="46">
        <v>45372</v>
      </c>
      <c r="P587" s="29" t="s">
        <v>4998</v>
      </c>
      <c r="Q587" s="9">
        <v>3</v>
      </c>
      <c r="R587" s="9">
        <v>1</v>
      </c>
      <c r="S587" s="9" t="s">
        <v>4983</v>
      </c>
      <c r="T587" s="9" t="s">
        <v>32</v>
      </c>
      <c r="U587" s="9">
        <v>11002</v>
      </c>
      <c r="V587" s="9">
        <v>11002</v>
      </c>
      <c r="W587" s="9"/>
      <c r="X587" s="10" t="s">
        <v>5016</v>
      </c>
      <c r="Y587" s="10" t="s">
        <v>4980</v>
      </c>
      <c r="Z587" s="9" t="s">
        <v>4994</v>
      </c>
      <c r="AA587" s="9" t="s">
        <v>5732</v>
      </c>
      <c r="AB587" s="9" t="s">
        <v>5005</v>
      </c>
      <c r="AC587" s="9" t="s">
        <v>4999</v>
      </c>
      <c r="AD587" s="9"/>
      <c r="AE587" s="20" t="str">
        <f>VLOOKUP(E587,'FILIAIS PETZ'!A:Q,17,0)</f>
        <v>SP2</v>
      </c>
      <c r="AF587" s="20" t="str">
        <f>VLOOKUP(E587,'FILIAIS PETZ'!A:Q,3,0)</f>
        <v>FELICIO</v>
      </c>
      <c r="AG587" s="20" t="str">
        <f>VLOOKUP(E587,'FILIAIS PETZ'!A:Q,2,0)</f>
        <v>R3</v>
      </c>
      <c r="AH587" s="75">
        <v>2330</v>
      </c>
      <c r="AI587" s="68" t="s">
        <v>9297</v>
      </c>
      <c r="AJ587" s="43">
        <f>VLOOKUP(E587,'FILIAIS PETZ'!$A$2:$K$2000,11,0)</f>
        <v>18328118006220</v>
      </c>
      <c r="AK587" s="44">
        <v>18328118006220</v>
      </c>
    </row>
    <row r="588" spans="1:37" s="15" customFormat="1" ht="15" customHeight="1" thickBot="1" x14ac:dyDescent="0.25">
      <c r="A588" s="9" t="s">
        <v>4980</v>
      </c>
      <c r="B588" s="18" t="e">
        <f>VLOOKUP(C588,FORNECEDORES!D:E,2,0)</f>
        <v>#N/A</v>
      </c>
      <c r="C588" s="19" t="e">
        <f>VLOOKUP(D588,FORNECEDORES!A:D,4,0)</f>
        <v>#N/A</v>
      </c>
      <c r="D588" s="17" t="s">
        <v>9275</v>
      </c>
      <c r="E588" s="20" t="str">
        <f t="shared" si="42"/>
        <v>04 0059</v>
      </c>
      <c r="F588" s="28" t="s">
        <v>8714</v>
      </c>
      <c r="G588" s="21" t="str">
        <f>VLOOKUP(E588,'FILIAIS PETZ'!A:E,5,0)</f>
        <v>PETZ POMPÉIA</v>
      </c>
      <c r="H588" s="20" t="str">
        <f>VLOOKUP(E588,'FILIAIS PETZ'!A:D,4,0)</f>
        <v>POMP-SP</v>
      </c>
      <c r="I588" s="46">
        <v>45292</v>
      </c>
      <c r="J588" s="9" t="s">
        <v>4980</v>
      </c>
      <c r="K588" s="9" t="s">
        <v>9035</v>
      </c>
      <c r="L588" s="29" t="s">
        <v>9298</v>
      </c>
      <c r="M588" s="46">
        <v>45345</v>
      </c>
      <c r="N588" s="46">
        <v>45392</v>
      </c>
      <c r="O588" s="46">
        <v>45372</v>
      </c>
      <c r="P588" s="29" t="s">
        <v>4998</v>
      </c>
      <c r="Q588" s="9">
        <v>3</v>
      </c>
      <c r="R588" s="9">
        <v>1</v>
      </c>
      <c r="S588" s="9" t="s">
        <v>4983</v>
      </c>
      <c r="T588" s="9" t="s">
        <v>32</v>
      </c>
      <c r="U588" s="9">
        <v>11002</v>
      </c>
      <c r="V588" s="9">
        <v>11002</v>
      </c>
      <c r="W588" s="9"/>
      <c r="X588" s="10" t="s">
        <v>5016</v>
      </c>
      <c r="Y588" s="10" t="s">
        <v>4980</v>
      </c>
      <c r="Z588" s="9" t="s">
        <v>4994</v>
      </c>
      <c r="AA588" s="9" t="s">
        <v>5732</v>
      </c>
      <c r="AB588" s="9" t="s">
        <v>5005</v>
      </c>
      <c r="AC588" s="9" t="s">
        <v>4999</v>
      </c>
      <c r="AD588" s="9"/>
      <c r="AE588" s="20" t="str">
        <f>VLOOKUP(E588,'FILIAIS PETZ'!A:Q,17,0)</f>
        <v>SP2</v>
      </c>
      <c r="AF588" s="20" t="str">
        <f>VLOOKUP(E588,'FILIAIS PETZ'!A:Q,3,0)</f>
        <v>FELICIO</v>
      </c>
      <c r="AG588" s="20" t="str">
        <f>VLOOKUP(E588,'FILIAIS PETZ'!A:Q,2,0)</f>
        <v>R3</v>
      </c>
      <c r="AH588" s="75">
        <v>2330</v>
      </c>
      <c r="AI588" s="68" t="s">
        <v>9299</v>
      </c>
      <c r="AJ588" s="43">
        <f>VLOOKUP(E588,'FILIAIS PETZ'!$A$2:$K$2000,11,0)</f>
        <v>18328118005763</v>
      </c>
      <c r="AK588" s="44">
        <v>18328118005763</v>
      </c>
    </row>
    <row r="589" spans="1:37" s="15" customFormat="1" ht="15" customHeight="1" thickBot="1" x14ac:dyDescent="0.25">
      <c r="A589" s="9" t="s">
        <v>4980</v>
      </c>
      <c r="B589" s="18" t="e">
        <f>VLOOKUP(C589,FORNECEDORES!D:E,2,0)</f>
        <v>#N/A</v>
      </c>
      <c r="C589" s="19" t="e">
        <f>VLOOKUP(D589,FORNECEDORES!A:D,4,0)</f>
        <v>#N/A</v>
      </c>
      <c r="D589" s="17" t="s">
        <v>9280</v>
      </c>
      <c r="E589" s="20" t="str">
        <f t="shared" si="42"/>
        <v>04 0067</v>
      </c>
      <c r="F589" s="28" t="s">
        <v>8611</v>
      </c>
      <c r="G589" s="21" t="str">
        <f>VLOOKUP(E589,'FILIAIS PETZ'!A:E,5,0)</f>
        <v>PETZ EXTRA RICARDO JAFET</v>
      </c>
      <c r="H589" s="20" t="str">
        <f>VLOOKUP(E589,'FILIAIS PETZ'!A:D,4,0)</f>
        <v>RJAF-SP</v>
      </c>
      <c r="I589" s="46">
        <v>45292</v>
      </c>
      <c r="J589" s="9" t="s">
        <v>4980</v>
      </c>
      <c r="K589" s="9" t="s">
        <v>9035</v>
      </c>
      <c r="L589" s="29" t="s">
        <v>9300</v>
      </c>
      <c r="M589" s="46">
        <v>45345</v>
      </c>
      <c r="N589" s="46">
        <v>45392</v>
      </c>
      <c r="O589" s="46">
        <v>45372</v>
      </c>
      <c r="P589" s="29" t="s">
        <v>4998</v>
      </c>
      <c r="Q589" s="9">
        <v>3</v>
      </c>
      <c r="R589" s="9">
        <v>1</v>
      </c>
      <c r="S589" s="9" t="s">
        <v>4983</v>
      </c>
      <c r="T589" s="9" t="s">
        <v>32</v>
      </c>
      <c r="U589" s="9">
        <v>11002</v>
      </c>
      <c r="V589" s="9">
        <v>11002</v>
      </c>
      <c r="W589" s="9"/>
      <c r="X589" s="10" t="s">
        <v>5016</v>
      </c>
      <c r="Y589" s="10" t="s">
        <v>4980</v>
      </c>
      <c r="Z589" s="9" t="s">
        <v>4994</v>
      </c>
      <c r="AA589" s="9" t="s">
        <v>5732</v>
      </c>
      <c r="AB589" s="9" t="s">
        <v>5005</v>
      </c>
      <c r="AC589" s="9" t="s">
        <v>4999</v>
      </c>
      <c r="AD589" s="9"/>
      <c r="AE589" s="20" t="str">
        <f>VLOOKUP(E589,'FILIAIS PETZ'!A:Q,17,0)</f>
        <v>SP2</v>
      </c>
      <c r="AF589" s="20" t="str">
        <f>VLOOKUP(E589,'FILIAIS PETZ'!A:Q,3,0)</f>
        <v>FELICIO</v>
      </c>
      <c r="AG589" s="20" t="str">
        <f>VLOOKUP(E589,'FILIAIS PETZ'!A:Q,2,0)</f>
        <v>R3</v>
      </c>
      <c r="AH589" s="75">
        <v>2330</v>
      </c>
      <c r="AI589" s="68" t="s">
        <v>9301</v>
      </c>
      <c r="AJ589" s="43">
        <f>VLOOKUP(E589,'FILIAIS PETZ'!$A$2:$K$2000,11,0)</f>
        <v>18328118006573</v>
      </c>
      <c r="AK589" s="44">
        <v>18328118006573</v>
      </c>
    </row>
    <row r="590" spans="1:37" s="15" customFormat="1" ht="15" customHeight="1" thickBot="1" x14ac:dyDescent="0.25">
      <c r="A590" s="9" t="s">
        <v>4980</v>
      </c>
      <c r="B590" s="18" t="e">
        <f>VLOOKUP(C590,FORNECEDORES!D:E,2,0)</f>
        <v>#N/A</v>
      </c>
      <c r="C590" s="19" t="e">
        <f>VLOOKUP(D590,FORNECEDORES!A:D,4,0)</f>
        <v>#N/A</v>
      </c>
      <c r="D590" s="17" t="s">
        <v>9280</v>
      </c>
      <c r="E590" s="20" t="str">
        <f t="shared" si="42"/>
        <v>04 0010</v>
      </c>
      <c r="F590" s="28" t="s">
        <v>8983</v>
      </c>
      <c r="G590" s="21" t="str">
        <f>VLOOKUP(E590,'FILIAIS PETZ'!A:E,5,0)</f>
        <v>PETZ SANTA CECILIA</v>
      </c>
      <c r="H590" s="20" t="str">
        <f>VLOOKUP(E590,'FILIAIS PETZ'!A:D,4,0)</f>
        <v>STCE-SP</v>
      </c>
      <c r="I590" s="46">
        <v>45292</v>
      </c>
      <c r="J590" s="9" t="s">
        <v>4980</v>
      </c>
      <c r="K590" s="9" t="s">
        <v>9035</v>
      </c>
      <c r="L590" s="29" t="s">
        <v>9302</v>
      </c>
      <c r="M590" s="46">
        <v>45345</v>
      </c>
      <c r="N590" s="46">
        <v>45392</v>
      </c>
      <c r="O590" s="46">
        <v>45372</v>
      </c>
      <c r="P590" s="29" t="s">
        <v>4998</v>
      </c>
      <c r="Q590" s="9">
        <v>3</v>
      </c>
      <c r="R590" s="9">
        <v>1</v>
      </c>
      <c r="S590" s="9" t="s">
        <v>4983</v>
      </c>
      <c r="T590" s="9" t="s">
        <v>32</v>
      </c>
      <c r="U590" s="9">
        <v>11002</v>
      </c>
      <c r="V590" s="9">
        <v>11002</v>
      </c>
      <c r="W590" s="9"/>
      <c r="X590" s="10" t="s">
        <v>5016</v>
      </c>
      <c r="Y590" s="10" t="s">
        <v>4980</v>
      </c>
      <c r="Z590" s="9" t="s">
        <v>4994</v>
      </c>
      <c r="AA590" s="9" t="s">
        <v>5732</v>
      </c>
      <c r="AB590" s="9" t="s">
        <v>5005</v>
      </c>
      <c r="AC590" s="9" t="s">
        <v>4999</v>
      </c>
      <c r="AD590" s="9"/>
      <c r="AE590" s="20" t="str">
        <f>VLOOKUP(E590,'FILIAIS PETZ'!A:Q,17,0)</f>
        <v>SP2</v>
      </c>
      <c r="AF590" s="20" t="str">
        <f>VLOOKUP(E590,'FILIAIS PETZ'!A:Q,3,0)</f>
        <v>FELICIO</v>
      </c>
      <c r="AG590" s="20" t="str">
        <f>VLOOKUP(E590,'FILIAIS PETZ'!A:Q,2,0)</f>
        <v>R3</v>
      </c>
      <c r="AH590" s="75">
        <v>2330</v>
      </c>
      <c r="AI590" s="68" t="s">
        <v>9303</v>
      </c>
      <c r="AJ590" s="43">
        <f>VLOOKUP(E590,'FILIAIS PETZ'!$A$2:$K$2000,11,0)</f>
        <v>18328118001938</v>
      </c>
      <c r="AK590" s="44">
        <v>18328118001938</v>
      </c>
    </row>
    <row r="591" spans="1:37" s="15" customFormat="1" ht="15" customHeight="1" thickBot="1" x14ac:dyDescent="0.25">
      <c r="A591" s="9" t="s">
        <v>4980</v>
      </c>
      <c r="B591" s="18" t="e">
        <f>VLOOKUP(C591,FORNECEDORES!D:E,2,0)</f>
        <v>#N/A</v>
      </c>
      <c r="C591" s="19" t="e">
        <f>VLOOKUP(D591,FORNECEDORES!A:D,4,0)</f>
        <v>#N/A</v>
      </c>
      <c r="D591" s="17" t="s">
        <v>9275</v>
      </c>
      <c r="E591" s="20" t="str">
        <f t="shared" si="42"/>
        <v>04 0177</v>
      </c>
      <c r="F591" s="28" t="s">
        <v>8982</v>
      </c>
      <c r="G591" s="21" t="str">
        <f>VLOOKUP(E591,'FILIAIS PETZ'!A:E,5,0)</f>
        <v>PETZ TEODORO SAMPAIO</v>
      </c>
      <c r="H591" s="20" t="str">
        <f>VLOOKUP(E591,'FILIAIS PETZ'!A:D,4,0)</f>
        <v>TEOD-SP</v>
      </c>
      <c r="I591" s="46">
        <v>45292</v>
      </c>
      <c r="J591" s="9" t="s">
        <v>4980</v>
      </c>
      <c r="K591" s="9" t="s">
        <v>9035</v>
      </c>
      <c r="L591" s="29" t="s">
        <v>9304</v>
      </c>
      <c r="M591" s="46">
        <v>45345</v>
      </c>
      <c r="N591" s="46">
        <v>45392</v>
      </c>
      <c r="O591" s="46">
        <v>45372</v>
      </c>
      <c r="P591" s="29" t="s">
        <v>4998</v>
      </c>
      <c r="Q591" s="9">
        <v>3</v>
      </c>
      <c r="R591" s="9">
        <v>1</v>
      </c>
      <c r="S591" s="9" t="s">
        <v>4983</v>
      </c>
      <c r="T591" s="9" t="s">
        <v>32</v>
      </c>
      <c r="U591" s="9">
        <v>11002</v>
      </c>
      <c r="V591" s="9">
        <v>11002</v>
      </c>
      <c r="W591" s="9"/>
      <c r="X591" s="10" t="s">
        <v>5016</v>
      </c>
      <c r="Y591" s="10" t="s">
        <v>4980</v>
      </c>
      <c r="Z591" s="9" t="s">
        <v>4994</v>
      </c>
      <c r="AA591" s="9" t="s">
        <v>5732</v>
      </c>
      <c r="AB591" s="9" t="s">
        <v>5005</v>
      </c>
      <c r="AC591" s="9" t="s">
        <v>4999</v>
      </c>
      <c r="AD591" s="9"/>
      <c r="AE591" s="20" t="str">
        <f>VLOOKUP(E591,'FILIAIS PETZ'!A:Q,17,0)</f>
        <v>SP2</v>
      </c>
      <c r="AF591" s="20" t="str">
        <f>VLOOKUP(E591,'FILIAIS PETZ'!A:Q,3,0)</f>
        <v>FELICIO</v>
      </c>
      <c r="AG591" s="20" t="str">
        <f>VLOOKUP(E591,'FILIAIS PETZ'!A:Q,2,0)</f>
        <v>R3</v>
      </c>
      <c r="AH591" s="75">
        <v>2330</v>
      </c>
      <c r="AI591" s="68" t="s">
        <v>9305</v>
      </c>
      <c r="AJ591" s="43">
        <f>VLOOKUP(E591,'FILIAIS PETZ'!$A$2:$K$2000,11,0)</f>
        <v>18328118016455</v>
      </c>
      <c r="AK591" s="44">
        <v>18328118016455</v>
      </c>
    </row>
    <row r="592" spans="1:37" s="15" customFormat="1" ht="15" customHeight="1" thickBot="1" x14ac:dyDescent="0.25">
      <c r="A592" s="9" t="s">
        <v>4980</v>
      </c>
      <c r="B592" s="18" t="e">
        <f>VLOOKUP(C592,FORNECEDORES!D:E,2,0)</f>
        <v>#N/A</v>
      </c>
      <c r="C592" s="19" t="e">
        <f>VLOOKUP(D592,FORNECEDORES!A:D,4,0)</f>
        <v>#N/A</v>
      </c>
      <c r="D592" s="17" t="s">
        <v>9280</v>
      </c>
      <c r="E592" s="20" t="str">
        <f t="shared" si="42"/>
        <v>04 0151</v>
      </c>
      <c r="F592" s="28" t="s">
        <v>8979</v>
      </c>
      <c r="G592" s="21" t="str">
        <f>VLOOKUP(E592,'FILIAIS PETZ'!A:E,5,0)</f>
        <v>PETZ VILA MARIANA</v>
      </c>
      <c r="H592" s="20" t="str">
        <f>VLOOKUP(E592,'FILIAIS PETZ'!A:D,4,0)</f>
        <v>VLMA-SP</v>
      </c>
      <c r="I592" s="46">
        <v>45292</v>
      </c>
      <c r="J592" s="9" t="s">
        <v>4980</v>
      </c>
      <c r="K592" s="9" t="s">
        <v>9035</v>
      </c>
      <c r="L592" s="29" t="s">
        <v>9306</v>
      </c>
      <c r="M592" s="46">
        <v>45345</v>
      </c>
      <c r="N592" s="46">
        <v>45392</v>
      </c>
      <c r="O592" s="46">
        <v>45372</v>
      </c>
      <c r="P592" s="29" t="s">
        <v>4998</v>
      </c>
      <c r="Q592" s="9">
        <v>3</v>
      </c>
      <c r="R592" s="9">
        <v>1</v>
      </c>
      <c r="S592" s="9" t="s">
        <v>4983</v>
      </c>
      <c r="T592" s="9" t="s">
        <v>32</v>
      </c>
      <c r="U592" s="9">
        <v>11002</v>
      </c>
      <c r="V592" s="9">
        <v>11002</v>
      </c>
      <c r="W592" s="9"/>
      <c r="X592" s="10" t="s">
        <v>5016</v>
      </c>
      <c r="Y592" s="10" t="s">
        <v>4980</v>
      </c>
      <c r="Z592" s="9" t="s">
        <v>4994</v>
      </c>
      <c r="AA592" s="9" t="s">
        <v>5732</v>
      </c>
      <c r="AB592" s="9" t="s">
        <v>5005</v>
      </c>
      <c r="AC592" s="9" t="s">
        <v>4999</v>
      </c>
      <c r="AD592" s="9"/>
      <c r="AE592" s="20" t="str">
        <f>VLOOKUP(E592,'FILIAIS PETZ'!A:Q,17,0)</f>
        <v>SP2</v>
      </c>
      <c r="AF592" s="20" t="str">
        <f>VLOOKUP(E592,'FILIAIS PETZ'!A:Q,3,0)</f>
        <v>FELICIO</v>
      </c>
      <c r="AG592" s="20" t="str">
        <f>VLOOKUP(E592,'FILIAIS PETZ'!A:Q,2,0)</f>
        <v>R3</v>
      </c>
      <c r="AH592" s="75">
        <v>2330</v>
      </c>
      <c r="AI592" s="68" t="s">
        <v>9307</v>
      </c>
      <c r="AJ592" s="43">
        <f>VLOOKUP(E592,'FILIAIS PETZ'!$A$2:$K$2000,11,0)</f>
        <v>18328118014835</v>
      </c>
      <c r="AK592" s="44">
        <v>18328118014835</v>
      </c>
    </row>
    <row r="593" spans="1:37" s="15" customFormat="1" ht="15" customHeight="1" thickBot="1" x14ac:dyDescent="0.25">
      <c r="A593" s="9">
        <v>0</v>
      </c>
      <c r="B593" s="18" t="e">
        <f>VLOOKUP(C593,FORNECEDORES!D:E,2,0)</f>
        <v>#N/A</v>
      </c>
      <c r="C593" s="19" t="e">
        <f>VLOOKUP(D593,FORNECEDORES!A:D,4,0)</f>
        <v>#N/A</v>
      </c>
      <c r="D593" s="17" t="s">
        <v>9280</v>
      </c>
      <c r="E593" s="20" t="str">
        <f t="shared" si="42"/>
        <v>04 0067</v>
      </c>
      <c r="F593" s="28" t="s">
        <v>8611</v>
      </c>
      <c r="G593" s="21" t="str">
        <f>VLOOKUP(E593,'FILIAIS PETZ'!A:E,5,0)</f>
        <v>PETZ EXTRA RICARDO JAFET</v>
      </c>
      <c r="H593" s="20" t="str">
        <f>VLOOKUP(E593,'FILIAIS PETZ'!A:D,4,0)</f>
        <v>RJAF-SP</v>
      </c>
      <c r="I593" s="46">
        <v>45292</v>
      </c>
      <c r="J593" s="9" t="s">
        <v>4980</v>
      </c>
      <c r="K593" s="9" t="s">
        <v>9035</v>
      </c>
      <c r="L593" s="29" t="s">
        <v>10159</v>
      </c>
      <c r="M593" s="46">
        <v>45345</v>
      </c>
      <c r="N593" s="46">
        <v>45392</v>
      </c>
      <c r="O593" s="46">
        <v>45372</v>
      </c>
      <c r="P593" s="29" t="s">
        <v>4998</v>
      </c>
      <c r="Q593" s="9">
        <v>3</v>
      </c>
      <c r="R593" s="9">
        <v>1</v>
      </c>
      <c r="S593" s="9" t="s">
        <v>4983</v>
      </c>
      <c r="T593" s="9" t="s">
        <v>32</v>
      </c>
      <c r="U593" s="9">
        <v>11002</v>
      </c>
      <c r="V593" s="9">
        <v>11002</v>
      </c>
      <c r="W593" s="9"/>
      <c r="X593" s="10" t="s">
        <v>5016</v>
      </c>
      <c r="Y593" s="10" t="s">
        <v>4980</v>
      </c>
      <c r="Z593" s="9" t="s">
        <v>4994</v>
      </c>
      <c r="AA593" s="9" t="s">
        <v>5732</v>
      </c>
      <c r="AB593" s="9" t="s">
        <v>5005</v>
      </c>
      <c r="AC593" s="9" t="s">
        <v>4999</v>
      </c>
      <c r="AD593" s="9"/>
      <c r="AE593" s="20" t="str">
        <f>VLOOKUP(E593,'FILIAIS PETZ'!A:Q,17,0)</f>
        <v>SP2</v>
      </c>
      <c r="AF593" s="20" t="str">
        <f>VLOOKUP(E593,'FILIAIS PETZ'!A:Q,3,0)</f>
        <v>FELICIO</v>
      </c>
      <c r="AG593" s="20" t="str">
        <f>VLOOKUP(E593,'FILIAIS PETZ'!A:Q,2,0)</f>
        <v>R3</v>
      </c>
      <c r="AH593" s="75">
        <v>2330</v>
      </c>
      <c r="AI593" s="16" t="s">
        <v>10160</v>
      </c>
      <c r="AJ593" s="43">
        <f>VLOOKUP(E593,'FILIAIS PETZ'!$A$2:$K$2000,11,0)</f>
        <v>18328118006573</v>
      </c>
      <c r="AK593" s="44">
        <v>18328118006573</v>
      </c>
    </row>
    <row r="594" spans="1:37" s="15" customFormat="1" ht="15" customHeight="1" thickBot="1" x14ac:dyDescent="0.25">
      <c r="A594" s="9" t="s">
        <v>4980</v>
      </c>
      <c r="B594" s="18">
        <f>VLOOKUP(C594,FORNECEDORES!D:E,2,0)</f>
        <v>4722</v>
      </c>
      <c r="C594" s="19" t="str">
        <f>VLOOKUP(D594,FORNECEDORES!A:D,4,0)</f>
        <v>08.100.057/0001-74</v>
      </c>
      <c r="D594" s="13" t="s">
        <v>6219</v>
      </c>
      <c r="E594" s="20" t="str">
        <f t="shared" si="42"/>
        <v>04 0138</v>
      </c>
      <c r="F594" s="28" t="s">
        <v>8627</v>
      </c>
      <c r="G594" s="21" t="str">
        <f>VLOOKUP(E594,'FILIAIS PETZ'!A:E,5,0)</f>
        <v>PETZ JOÃO FIRMINO</v>
      </c>
      <c r="H594" s="20" t="str">
        <f>VLOOKUP(E594,'FILIAIS PETZ'!A:D,4,0)</f>
        <v>JFIR-SP</v>
      </c>
      <c r="I594" s="46">
        <v>45292</v>
      </c>
      <c r="J594" s="9" t="s">
        <v>4980</v>
      </c>
      <c r="K594" s="9" t="s">
        <v>9035</v>
      </c>
      <c r="L594" s="29" t="s">
        <v>10473</v>
      </c>
      <c r="M594" s="46">
        <v>45301</v>
      </c>
      <c r="N594" s="46">
        <v>45427</v>
      </c>
      <c r="O594" s="46">
        <v>45408</v>
      </c>
      <c r="P594" s="29" t="s">
        <v>4998</v>
      </c>
      <c r="Q594" s="9">
        <v>3</v>
      </c>
      <c r="R594" s="9">
        <v>1</v>
      </c>
      <c r="S594" s="9" t="s">
        <v>4983</v>
      </c>
      <c r="T594" s="9" t="s">
        <v>32</v>
      </c>
      <c r="U594" s="9">
        <v>11002</v>
      </c>
      <c r="V594" s="9">
        <v>11002</v>
      </c>
      <c r="W594" s="9"/>
      <c r="X594" s="10" t="s">
        <v>5016</v>
      </c>
      <c r="Y594" s="9" t="s">
        <v>4994</v>
      </c>
      <c r="Z594" s="9" t="s">
        <v>4994</v>
      </c>
      <c r="AA594" s="9" t="s">
        <v>5732</v>
      </c>
      <c r="AB594" s="10" t="s">
        <v>5040</v>
      </c>
      <c r="AC594" s="9" t="s">
        <v>4999</v>
      </c>
      <c r="AD594" s="9"/>
      <c r="AE594" s="20" t="str">
        <f>VLOOKUP(E594,'FILIAIS PETZ'!A:Q,17,0)</f>
        <v>SP3</v>
      </c>
      <c r="AF594" s="20" t="str">
        <f>VLOOKUP(E594,'FILIAIS PETZ'!A:Q,3,0)</f>
        <v>FELICIO</v>
      </c>
      <c r="AG594" s="20" t="str">
        <f>VLOOKUP(E594,'FILIAIS PETZ'!A:Q,2,0)</f>
        <v>R3</v>
      </c>
      <c r="AH594" s="75">
        <v>2330</v>
      </c>
      <c r="AI594" s="16" t="s">
        <v>10474</v>
      </c>
      <c r="AJ594" s="43">
        <f>VLOOKUP(E594,'FILIAIS PETZ'!$A$2:$K$2000,11,0)</f>
        <v>18328118012972</v>
      </c>
      <c r="AK594" s="44">
        <v>18328118012972</v>
      </c>
    </row>
    <row r="595" spans="1:37" s="15" customFormat="1" ht="15" customHeight="1" thickBot="1" x14ac:dyDescent="0.25">
      <c r="A595" s="9" t="s">
        <v>4980</v>
      </c>
      <c r="B595" s="18">
        <f>VLOOKUP(C595,FORNECEDORES!D:E,2,0)</f>
        <v>4722</v>
      </c>
      <c r="C595" s="19" t="str">
        <f>VLOOKUP(D595,FORNECEDORES!A:D,4,0)</f>
        <v>08.100.057/0001-74</v>
      </c>
      <c r="D595" s="13" t="s">
        <v>6219</v>
      </c>
      <c r="E595" s="20" t="str">
        <f t="shared" si="42"/>
        <v>04 0003</v>
      </c>
      <c r="F595" s="28" t="s">
        <v>8971</v>
      </c>
      <c r="G595" s="21" t="str">
        <f>VLOOKUP(E595,'FILIAIS PETZ'!A:E,5,0)</f>
        <v>PETZ SAO BERNARDO</v>
      </c>
      <c r="H595" s="20" t="str">
        <f>VLOOKUP(E595,'FILIAIS PETZ'!A:D,4,0)</f>
        <v>SBCA-SP</v>
      </c>
      <c r="I595" s="46">
        <v>45292</v>
      </c>
      <c r="J595" s="9" t="s">
        <v>4980</v>
      </c>
      <c r="K595" s="9" t="s">
        <v>9035</v>
      </c>
      <c r="L595" s="29" t="s">
        <v>10475</v>
      </c>
      <c r="M595" s="46">
        <v>45301</v>
      </c>
      <c r="N595" s="46">
        <v>45397</v>
      </c>
      <c r="O595" s="46">
        <v>45408</v>
      </c>
      <c r="P595" s="29" t="s">
        <v>4998</v>
      </c>
      <c r="Q595" s="9">
        <v>3</v>
      </c>
      <c r="R595" s="9">
        <v>1</v>
      </c>
      <c r="S595" s="9" t="s">
        <v>4983</v>
      </c>
      <c r="T595" s="9" t="s">
        <v>32</v>
      </c>
      <c r="U595" s="9">
        <v>11002</v>
      </c>
      <c r="V595" s="9">
        <v>11002</v>
      </c>
      <c r="W595" s="9"/>
      <c r="X595" s="10" t="s">
        <v>5016</v>
      </c>
      <c r="Y595" s="9" t="s">
        <v>4994</v>
      </c>
      <c r="Z595" s="9" t="s">
        <v>4994</v>
      </c>
      <c r="AA595" s="9" t="s">
        <v>5732</v>
      </c>
      <c r="AB595" s="10" t="s">
        <v>5040</v>
      </c>
      <c r="AC595" s="9" t="s">
        <v>4999</v>
      </c>
      <c r="AD595" s="9"/>
      <c r="AE595" s="20" t="str">
        <f>VLOOKUP(E595,'FILIAIS PETZ'!A:Q,17,0)</f>
        <v>SP3</v>
      </c>
      <c r="AF595" s="20" t="str">
        <f>VLOOKUP(E595,'FILIAIS PETZ'!A:Q,3,0)</f>
        <v>FELICIO</v>
      </c>
      <c r="AG595" s="20" t="str">
        <f>VLOOKUP(E595,'FILIAIS PETZ'!A:Q,2,0)</f>
        <v>R3</v>
      </c>
      <c r="AH595" s="75">
        <v>2330</v>
      </c>
      <c r="AI595" s="16" t="s">
        <v>10476</v>
      </c>
      <c r="AJ595" s="43">
        <f>VLOOKUP(E595,'FILIAIS PETZ'!$A$2:$K$2000,11,0)</f>
        <v>18328118002152</v>
      </c>
      <c r="AK595" s="44">
        <v>18328118002152</v>
      </c>
    </row>
    <row r="596" spans="1:37" s="15" customFormat="1" ht="15" customHeight="1" thickBot="1" x14ac:dyDescent="0.25">
      <c r="A596" s="9" t="s">
        <v>4980</v>
      </c>
      <c r="B596" s="18">
        <f>VLOOKUP(C596,FORNECEDORES!D:E,2,0)</f>
        <v>4722</v>
      </c>
      <c r="C596" s="19" t="str">
        <f>VLOOKUP(D596,FORNECEDORES!A:D,4,0)</f>
        <v>08.100.057/0001-74</v>
      </c>
      <c r="D596" s="13" t="s">
        <v>6219</v>
      </c>
      <c r="E596" s="20" t="str">
        <f t="shared" si="42"/>
        <v>04 0135</v>
      </c>
      <c r="F596" s="28" t="s">
        <v>8712</v>
      </c>
      <c r="G596" s="21" t="str">
        <f>VLOOKUP(E596,'FILIAIS PETZ'!A:E,5,0)</f>
        <v>PETZ CARREFOUR ANCHIETA</v>
      </c>
      <c r="H596" s="20" t="str">
        <f>VLOOKUP(E596,'FILIAIS PETZ'!A:D,4,0)</f>
        <v>ANCH-SP</v>
      </c>
      <c r="I596" s="46">
        <v>45292</v>
      </c>
      <c r="J596" s="9" t="s">
        <v>4980</v>
      </c>
      <c r="K596" s="9" t="s">
        <v>9035</v>
      </c>
      <c r="L596" s="29" t="s">
        <v>10477</v>
      </c>
      <c r="M596" s="46">
        <v>45301</v>
      </c>
      <c r="N596" s="46">
        <v>45427</v>
      </c>
      <c r="O596" s="46">
        <v>45408</v>
      </c>
      <c r="P596" s="29" t="s">
        <v>4998</v>
      </c>
      <c r="Q596" s="9">
        <v>3</v>
      </c>
      <c r="R596" s="9">
        <v>1</v>
      </c>
      <c r="S596" s="9" t="s">
        <v>4983</v>
      </c>
      <c r="T596" s="9" t="s">
        <v>32</v>
      </c>
      <c r="U596" s="9">
        <v>11002</v>
      </c>
      <c r="V596" s="9">
        <v>11002</v>
      </c>
      <c r="W596" s="9"/>
      <c r="X596" s="10" t="s">
        <v>5016</v>
      </c>
      <c r="Y596" s="9" t="s">
        <v>4994</v>
      </c>
      <c r="Z596" s="9" t="s">
        <v>4994</v>
      </c>
      <c r="AA596" s="9" t="s">
        <v>5732</v>
      </c>
      <c r="AB596" s="10" t="s">
        <v>5040</v>
      </c>
      <c r="AC596" s="9" t="s">
        <v>4999</v>
      </c>
      <c r="AD596" s="9"/>
      <c r="AE596" s="20" t="str">
        <f>VLOOKUP(E596,'FILIAIS PETZ'!A:Q,17,0)</f>
        <v>SP3</v>
      </c>
      <c r="AF596" s="20" t="str">
        <f>VLOOKUP(E596,'FILIAIS PETZ'!A:Q,3,0)</f>
        <v>FELICIO</v>
      </c>
      <c r="AG596" s="20" t="str">
        <f>VLOOKUP(E596,'FILIAIS PETZ'!A:Q,2,0)</f>
        <v>R3</v>
      </c>
      <c r="AH596" s="75">
        <v>2330</v>
      </c>
      <c r="AI596" s="16" t="s">
        <v>10478</v>
      </c>
      <c r="AJ596" s="43">
        <f>VLOOKUP(E596,'FILIAIS PETZ'!$A$2:$K$2000,11,0)</f>
        <v>18328118012549</v>
      </c>
      <c r="AK596" s="44">
        <v>18328118012549</v>
      </c>
    </row>
    <row r="597" spans="1:37" s="15" customFormat="1" ht="15" customHeight="1" thickBot="1" x14ac:dyDescent="0.25">
      <c r="A597" s="9" t="s">
        <v>4980</v>
      </c>
      <c r="B597" s="18">
        <f>VLOOKUP(C597,FORNECEDORES!D:E,2,0)</f>
        <v>4722</v>
      </c>
      <c r="C597" s="19" t="str">
        <f>VLOOKUP(D597,FORNECEDORES!A:D,4,0)</f>
        <v>08.100.057/0001-74</v>
      </c>
      <c r="D597" s="13" t="s">
        <v>6219</v>
      </c>
      <c r="E597" s="20" t="str">
        <f t="shared" si="42"/>
        <v>04 0017</v>
      </c>
      <c r="F597" s="28" t="s">
        <v>8713</v>
      </c>
      <c r="G597" s="21" t="str">
        <f>VLOOKUP(E597,'FILIAIS PETZ'!A:E,5,0)</f>
        <v>PETZ CARREFOUR SAO CAETANO</v>
      </c>
      <c r="H597" s="20" t="str">
        <f>VLOOKUP(E597,'FILIAIS PETZ'!A:D,4,0)</f>
        <v>SCSU-SP</v>
      </c>
      <c r="I597" s="46">
        <v>45292</v>
      </c>
      <c r="J597" s="9" t="s">
        <v>4980</v>
      </c>
      <c r="K597" s="9" t="s">
        <v>9035</v>
      </c>
      <c r="L597" s="29" t="s">
        <v>10479</v>
      </c>
      <c r="M597" s="46">
        <v>45301</v>
      </c>
      <c r="N597" s="46">
        <v>45397</v>
      </c>
      <c r="O597" s="46">
        <v>45408</v>
      </c>
      <c r="P597" s="29" t="s">
        <v>4998</v>
      </c>
      <c r="Q597" s="9">
        <v>3</v>
      </c>
      <c r="R597" s="9">
        <v>1</v>
      </c>
      <c r="S597" s="9" t="s">
        <v>4983</v>
      </c>
      <c r="T597" s="9" t="s">
        <v>32</v>
      </c>
      <c r="U597" s="9">
        <v>11002</v>
      </c>
      <c r="V597" s="9">
        <v>11002</v>
      </c>
      <c r="W597" s="9"/>
      <c r="X597" s="10" t="s">
        <v>5016</v>
      </c>
      <c r="Y597" s="9" t="s">
        <v>4994</v>
      </c>
      <c r="Z597" s="9" t="s">
        <v>4994</v>
      </c>
      <c r="AA597" s="9" t="s">
        <v>5732</v>
      </c>
      <c r="AB597" s="10" t="s">
        <v>5040</v>
      </c>
      <c r="AC597" s="9" t="s">
        <v>4999</v>
      </c>
      <c r="AD597" s="9"/>
      <c r="AE597" s="20" t="str">
        <f>VLOOKUP(E597,'FILIAIS PETZ'!A:Q,17,0)</f>
        <v>SP3</v>
      </c>
      <c r="AF597" s="20" t="str">
        <f>VLOOKUP(E597,'FILIAIS PETZ'!A:Q,3,0)</f>
        <v>FELICIO</v>
      </c>
      <c r="AG597" s="20" t="str">
        <f>VLOOKUP(E597,'FILIAIS PETZ'!A:Q,2,0)</f>
        <v>R3</v>
      </c>
      <c r="AH597" s="75">
        <v>2330</v>
      </c>
      <c r="AI597" s="16" t="s">
        <v>10480</v>
      </c>
      <c r="AJ597" s="43">
        <f>VLOOKUP(E597,'FILIAIS PETZ'!$A$2:$K$2000,11,0)</f>
        <v>18328118000532</v>
      </c>
      <c r="AK597" s="44">
        <v>18328118000532</v>
      </c>
    </row>
    <row r="598" spans="1:37" s="15" customFormat="1" ht="15" customHeight="1" thickBot="1" x14ac:dyDescent="0.25">
      <c r="A598" s="9" t="s">
        <v>4980</v>
      </c>
      <c r="B598" s="18">
        <f>VLOOKUP(C598,FORNECEDORES!D:E,2,0)</f>
        <v>4722</v>
      </c>
      <c r="C598" s="19" t="str">
        <f>VLOOKUP(D598,FORNECEDORES!A:D,4,0)</f>
        <v>08.100.057/0001-74</v>
      </c>
      <c r="D598" s="13" t="s">
        <v>6219</v>
      </c>
      <c r="E598" s="20" t="str">
        <f t="shared" si="42"/>
        <v>04 0024</v>
      </c>
      <c r="F598" s="28" t="s">
        <v>8626</v>
      </c>
      <c r="G598" s="21" t="str">
        <f>VLOOKUP(E598,'FILIAIS PETZ'!A:E,5,0)</f>
        <v>PETZ DIADEMA</v>
      </c>
      <c r="H598" s="20" t="str">
        <f>VLOOKUP(E598,'FILIAIS PETZ'!A:D,4,0)</f>
        <v>DDMA-SP</v>
      </c>
      <c r="I598" s="46">
        <v>45292</v>
      </c>
      <c r="J598" s="9" t="s">
        <v>4980</v>
      </c>
      <c r="K598" s="9" t="s">
        <v>9035</v>
      </c>
      <c r="L598" s="29" t="s">
        <v>10481</v>
      </c>
      <c r="M598" s="46">
        <v>45301</v>
      </c>
      <c r="N598" s="46">
        <v>45427</v>
      </c>
      <c r="O598" s="46">
        <v>45408</v>
      </c>
      <c r="P598" s="29" t="s">
        <v>4998</v>
      </c>
      <c r="Q598" s="9">
        <v>3</v>
      </c>
      <c r="R598" s="9">
        <v>1</v>
      </c>
      <c r="S598" s="9" t="s">
        <v>4983</v>
      </c>
      <c r="T598" s="9" t="s">
        <v>32</v>
      </c>
      <c r="U598" s="9">
        <v>11002</v>
      </c>
      <c r="V598" s="9">
        <v>11002</v>
      </c>
      <c r="W598" s="9"/>
      <c r="X598" s="10" t="s">
        <v>5016</v>
      </c>
      <c r="Y598" s="9" t="s">
        <v>4994</v>
      </c>
      <c r="Z598" s="9" t="s">
        <v>4994</v>
      </c>
      <c r="AA598" s="9" t="s">
        <v>5732</v>
      </c>
      <c r="AB598" s="10" t="s">
        <v>5040</v>
      </c>
      <c r="AC598" s="9" t="s">
        <v>4999</v>
      </c>
      <c r="AD598" s="9"/>
      <c r="AE598" s="20" t="str">
        <f>VLOOKUP(E598,'FILIAIS PETZ'!A:Q,17,0)</f>
        <v>SP3</v>
      </c>
      <c r="AF598" s="20" t="str">
        <f>VLOOKUP(E598,'FILIAIS PETZ'!A:Q,3,0)</f>
        <v>FELICIO</v>
      </c>
      <c r="AG598" s="20" t="str">
        <f>VLOOKUP(E598,'FILIAIS PETZ'!A:Q,2,0)</f>
        <v>R3</v>
      </c>
      <c r="AH598" s="75">
        <v>2330</v>
      </c>
      <c r="AI598" s="16" t="s">
        <v>10482</v>
      </c>
      <c r="AJ598" s="43">
        <f>VLOOKUP(E598,'FILIAIS PETZ'!$A$2:$K$2000,11,0)</f>
        <v>18328118000966</v>
      </c>
      <c r="AK598" s="44">
        <v>18328118000966</v>
      </c>
    </row>
    <row r="599" spans="1:37" s="15" customFormat="1" ht="15" customHeight="1" thickBot="1" x14ac:dyDescent="0.25">
      <c r="A599" s="9" t="s">
        <v>4980</v>
      </c>
      <c r="B599" s="18">
        <f>VLOOKUP(C599,FORNECEDORES!D:E,2,0)</f>
        <v>4722</v>
      </c>
      <c r="C599" s="19" t="str">
        <f>VLOOKUP(D599,FORNECEDORES!A:D,4,0)</f>
        <v>08.100.057/0001-74</v>
      </c>
      <c r="D599" s="13" t="s">
        <v>6219</v>
      </c>
      <c r="E599" s="20" t="str">
        <f t="shared" si="42"/>
        <v>04 0116</v>
      </c>
      <c r="F599" s="28" t="s">
        <v>8970</v>
      </c>
      <c r="G599" s="21" t="str">
        <f>VLOOKUP(E599,'FILIAIS PETZ'!A:E,5,0)</f>
        <v>PETZ SANTO ANDRE DOM PEDRO</v>
      </c>
      <c r="H599" s="20" t="str">
        <f>VLOOKUP(E599,'FILIAIS PETZ'!A:D,4,0)</f>
        <v>SADP-SP</v>
      </c>
      <c r="I599" s="46">
        <v>45292</v>
      </c>
      <c r="J599" s="9" t="s">
        <v>4980</v>
      </c>
      <c r="K599" s="9" t="s">
        <v>9035</v>
      </c>
      <c r="L599" s="29" t="s">
        <v>10483</v>
      </c>
      <c r="M599" s="46">
        <v>45301</v>
      </c>
      <c r="N599" s="46">
        <v>45427</v>
      </c>
      <c r="O599" s="46">
        <v>45408</v>
      </c>
      <c r="P599" s="23" t="s">
        <v>4998</v>
      </c>
      <c r="Q599" s="53">
        <v>3</v>
      </c>
      <c r="R599" s="53">
        <v>1</v>
      </c>
      <c r="S599" s="53" t="s">
        <v>4983</v>
      </c>
      <c r="T599" s="53" t="s">
        <v>32</v>
      </c>
      <c r="U599" s="53">
        <v>11002</v>
      </c>
      <c r="V599" s="53">
        <v>11002</v>
      </c>
      <c r="W599" s="53"/>
      <c r="X599" s="10" t="s">
        <v>5016</v>
      </c>
      <c r="Y599" s="9" t="s">
        <v>4994</v>
      </c>
      <c r="Z599" s="9" t="s">
        <v>4994</v>
      </c>
      <c r="AA599" s="9" t="s">
        <v>5732</v>
      </c>
      <c r="AB599" s="10" t="s">
        <v>5040</v>
      </c>
      <c r="AC599" s="53" t="s">
        <v>4999</v>
      </c>
      <c r="AD599" s="9"/>
      <c r="AE599" s="20" t="str">
        <f>VLOOKUP(E599,'FILIAIS PETZ'!A:Q,17,0)</f>
        <v>SP3</v>
      </c>
      <c r="AF599" s="20" t="str">
        <f>VLOOKUP(E599,'FILIAIS PETZ'!A:Q,3,0)</f>
        <v>FELICIO</v>
      </c>
      <c r="AG599" s="20" t="str">
        <f>VLOOKUP(E599,'FILIAIS PETZ'!A:Q,2,0)</f>
        <v>R3</v>
      </c>
      <c r="AH599" s="75">
        <v>2330</v>
      </c>
      <c r="AI599" s="16" t="s">
        <v>10484</v>
      </c>
      <c r="AJ599" s="43">
        <f>VLOOKUP(E599,'FILIAIS PETZ'!$A$2:$K$2000,11,0)</f>
        <v>18328118011062</v>
      </c>
      <c r="AK599" s="44">
        <v>18328118011062</v>
      </c>
    </row>
    <row r="600" spans="1:37" s="15" customFormat="1" ht="15" customHeight="1" thickBot="1" x14ac:dyDescent="0.25">
      <c r="A600" s="9" t="s">
        <v>4980</v>
      </c>
      <c r="B600" s="18">
        <f>VLOOKUP(C600,FORNECEDORES!D:E,2,0)</f>
        <v>4722</v>
      </c>
      <c r="C600" s="19" t="str">
        <f>VLOOKUP(D600,FORNECEDORES!A:D,4,0)</f>
        <v>08.100.057/0001-74</v>
      </c>
      <c r="D600" s="13" t="s">
        <v>6219</v>
      </c>
      <c r="E600" s="20" t="str">
        <f t="shared" si="42"/>
        <v>04 0181</v>
      </c>
      <c r="F600" s="28" t="s">
        <v>8969</v>
      </c>
      <c r="G600" s="21" t="str">
        <f>VLOOKUP(E600,'FILIAIS PETZ'!A:E,5,0)</f>
        <v>PETZ MAUA SHOPPING</v>
      </c>
      <c r="H600" s="20" t="str">
        <f>VLOOKUP(E600,'FILIAIS PETZ'!A:D,4,0)</f>
        <v>MAUA-SP</v>
      </c>
      <c r="I600" s="46">
        <v>45292</v>
      </c>
      <c r="J600" s="9" t="s">
        <v>4980</v>
      </c>
      <c r="K600" s="9" t="s">
        <v>9035</v>
      </c>
      <c r="L600" s="29" t="s">
        <v>10485</v>
      </c>
      <c r="M600" s="46">
        <v>45301</v>
      </c>
      <c r="N600" s="46">
        <v>45427</v>
      </c>
      <c r="O600" s="46">
        <v>45408</v>
      </c>
      <c r="P600" s="29" t="s">
        <v>4998</v>
      </c>
      <c r="Q600" s="9">
        <v>3</v>
      </c>
      <c r="R600" s="9">
        <v>1</v>
      </c>
      <c r="S600" s="9" t="s">
        <v>4983</v>
      </c>
      <c r="T600" s="9" t="s">
        <v>32</v>
      </c>
      <c r="U600" s="9">
        <v>11002</v>
      </c>
      <c r="V600" s="9">
        <v>11002</v>
      </c>
      <c r="W600" s="9"/>
      <c r="X600" s="10" t="s">
        <v>5016</v>
      </c>
      <c r="Y600" s="9" t="s">
        <v>4994</v>
      </c>
      <c r="Z600" s="9" t="s">
        <v>4994</v>
      </c>
      <c r="AA600" s="9" t="s">
        <v>5732</v>
      </c>
      <c r="AB600" s="10" t="s">
        <v>5040</v>
      </c>
      <c r="AC600" s="9" t="s">
        <v>4999</v>
      </c>
      <c r="AD600" s="9"/>
      <c r="AE600" s="20" t="str">
        <f>VLOOKUP(E600,'FILIAIS PETZ'!A:Q,17,0)</f>
        <v>SP3</v>
      </c>
      <c r="AF600" s="20" t="str">
        <f>VLOOKUP(E600,'FILIAIS PETZ'!A:Q,3,0)</f>
        <v>FELICIO</v>
      </c>
      <c r="AG600" s="20" t="str">
        <f>VLOOKUP(E600,'FILIAIS PETZ'!A:Q,2,0)</f>
        <v>R3</v>
      </c>
      <c r="AH600" s="75">
        <v>2330</v>
      </c>
      <c r="AI600" s="16" t="s">
        <v>10486</v>
      </c>
      <c r="AJ600" s="43">
        <f>VLOOKUP(E600,'FILIAIS PETZ'!$A$2:$K$2000,11,0)</f>
        <v>18328118016617</v>
      </c>
      <c r="AK600" s="44">
        <v>18328118016617</v>
      </c>
    </row>
    <row r="601" spans="1:37" s="15" customFormat="1" ht="15" customHeight="1" thickBot="1" x14ac:dyDescent="0.25">
      <c r="A601" s="9" t="s">
        <v>4980</v>
      </c>
      <c r="B601" s="18">
        <f>VLOOKUP(C601,FORNECEDORES!D:E,2,0)</f>
        <v>4722</v>
      </c>
      <c r="C601" s="19" t="str">
        <f>VLOOKUP(D601,FORNECEDORES!A:D,4,0)</f>
        <v>08.100.057/0001-74</v>
      </c>
      <c r="D601" s="13" t="s">
        <v>6219</v>
      </c>
      <c r="E601" s="20" t="str">
        <f t="shared" si="42"/>
        <v>04 0068</v>
      </c>
      <c r="F601" s="28" t="s">
        <v>8958</v>
      </c>
      <c r="G601" s="21" t="str">
        <f>VLOOKUP(E601,'FILIAIS PETZ'!A:E,5,0)</f>
        <v>PETZ PEREIRA BARRETO</v>
      </c>
      <c r="H601" s="20" t="str">
        <f>VLOOKUP(E601,'FILIAIS PETZ'!A:D,4,0)</f>
        <v>PBAR-SP</v>
      </c>
      <c r="I601" s="46">
        <v>45292</v>
      </c>
      <c r="J601" s="9" t="s">
        <v>4980</v>
      </c>
      <c r="K601" s="9" t="s">
        <v>9035</v>
      </c>
      <c r="L601" s="29" t="s">
        <v>10487</v>
      </c>
      <c r="M601" s="46">
        <v>45301</v>
      </c>
      <c r="N601" s="46">
        <v>45427</v>
      </c>
      <c r="O601" s="46">
        <v>45408</v>
      </c>
      <c r="P601" s="29" t="s">
        <v>4998</v>
      </c>
      <c r="Q601" s="9">
        <v>3</v>
      </c>
      <c r="R601" s="9">
        <v>1</v>
      </c>
      <c r="S601" s="9" t="s">
        <v>4983</v>
      </c>
      <c r="T601" s="9" t="s">
        <v>32</v>
      </c>
      <c r="U601" s="9">
        <v>11002</v>
      </c>
      <c r="V601" s="9">
        <v>11002</v>
      </c>
      <c r="W601" s="9"/>
      <c r="X601" s="10" t="s">
        <v>5016</v>
      </c>
      <c r="Y601" s="9" t="s">
        <v>4994</v>
      </c>
      <c r="Z601" s="9" t="s">
        <v>4994</v>
      </c>
      <c r="AA601" s="9" t="s">
        <v>5732</v>
      </c>
      <c r="AB601" s="10" t="s">
        <v>5040</v>
      </c>
      <c r="AC601" s="9" t="s">
        <v>4999</v>
      </c>
      <c r="AD601" s="9"/>
      <c r="AE601" s="20" t="str">
        <f>VLOOKUP(E601,'FILIAIS PETZ'!A:Q,17,0)</f>
        <v>SP3</v>
      </c>
      <c r="AF601" s="20" t="str">
        <f>VLOOKUP(E601,'FILIAIS PETZ'!A:Q,3,0)</f>
        <v>FELICIO</v>
      </c>
      <c r="AG601" s="20" t="str">
        <f>VLOOKUP(E601,'FILIAIS PETZ'!A:Q,2,0)</f>
        <v>R3</v>
      </c>
      <c r="AH601" s="75">
        <v>2330</v>
      </c>
      <c r="AI601" s="16" t="s">
        <v>10488</v>
      </c>
      <c r="AJ601" s="43">
        <f>VLOOKUP(E601,'FILIAIS PETZ'!$A$2:$K$2000,11,0)</f>
        <v>18328118007111</v>
      </c>
      <c r="AK601" s="44">
        <v>18328118007111</v>
      </c>
    </row>
    <row r="602" spans="1:37" s="15" customFormat="1" ht="15" customHeight="1" thickBot="1" x14ac:dyDescent="0.25">
      <c r="A602" s="9" t="s">
        <v>4980</v>
      </c>
      <c r="B602" s="18">
        <f>VLOOKUP(C602,FORNECEDORES!D:E,2,0)</f>
        <v>4722</v>
      </c>
      <c r="C602" s="19" t="str">
        <f>VLOOKUP(D602,FORNECEDORES!A:D,4,0)</f>
        <v>08.100.057/0001-74</v>
      </c>
      <c r="D602" s="13" t="s">
        <v>6219</v>
      </c>
      <c r="E602" s="20" t="str">
        <f t="shared" si="42"/>
        <v>04 0044</v>
      </c>
      <c r="F602" s="28" t="s">
        <v>8974</v>
      </c>
      <c r="G602" s="21" t="str">
        <f>VLOOKUP(E602,'FILIAIS PETZ'!A:E,5,0)</f>
        <v>PETZ SANTO ANDRE</v>
      </c>
      <c r="H602" s="20" t="str">
        <f>VLOOKUP(E602,'FILIAIS PETZ'!A:D,4,0)</f>
        <v>STAD-SP</v>
      </c>
      <c r="I602" s="46">
        <v>45292</v>
      </c>
      <c r="J602" s="9" t="s">
        <v>4980</v>
      </c>
      <c r="K602" s="9" t="s">
        <v>9035</v>
      </c>
      <c r="L602" s="29" t="s">
        <v>10489</v>
      </c>
      <c r="M602" s="46">
        <v>45301</v>
      </c>
      <c r="N602" s="46">
        <v>45427</v>
      </c>
      <c r="O602" s="46">
        <v>45408</v>
      </c>
      <c r="P602" s="29" t="s">
        <v>4998</v>
      </c>
      <c r="Q602" s="9">
        <v>3</v>
      </c>
      <c r="R602" s="9">
        <v>1</v>
      </c>
      <c r="S602" s="9" t="s">
        <v>4983</v>
      </c>
      <c r="T602" s="9" t="s">
        <v>32</v>
      </c>
      <c r="U602" s="9">
        <v>11002</v>
      </c>
      <c r="V602" s="9">
        <v>11002</v>
      </c>
      <c r="W602" s="9"/>
      <c r="X602" s="10" t="s">
        <v>5016</v>
      </c>
      <c r="Y602" s="9" t="s">
        <v>4994</v>
      </c>
      <c r="Z602" s="9" t="s">
        <v>4994</v>
      </c>
      <c r="AA602" s="9" t="s">
        <v>5732</v>
      </c>
      <c r="AB602" s="10" t="s">
        <v>5040</v>
      </c>
      <c r="AC602" s="9" t="s">
        <v>4999</v>
      </c>
      <c r="AD602" s="9"/>
      <c r="AE602" s="20" t="str">
        <f>VLOOKUP(E602,'FILIAIS PETZ'!A:Q,17,0)</f>
        <v>SP3</v>
      </c>
      <c r="AF602" s="20" t="str">
        <f>VLOOKUP(E602,'FILIAIS PETZ'!A:Q,3,0)</f>
        <v>FELICIO</v>
      </c>
      <c r="AG602" s="20" t="str">
        <f>VLOOKUP(E602,'FILIAIS PETZ'!A:Q,2,0)</f>
        <v>R3</v>
      </c>
      <c r="AH602" s="75">
        <v>2330</v>
      </c>
      <c r="AI602" s="16" t="s">
        <v>10490</v>
      </c>
      <c r="AJ602" s="43">
        <f>VLOOKUP(E602,'FILIAIS PETZ'!$A$2:$K$2000,11,0)</f>
        <v>18328118004600</v>
      </c>
      <c r="AK602" s="44">
        <v>18328118004600</v>
      </c>
    </row>
    <row r="603" spans="1:37" s="15" customFormat="1" ht="15" customHeight="1" thickBot="1" x14ac:dyDescent="0.25">
      <c r="A603" s="9" t="s">
        <v>4980</v>
      </c>
      <c r="B603" s="18">
        <f>VLOOKUP(C603,FORNECEDORES!D:E,2,0)</f>
        <v>4722</v>
      </c>
      <c r="C603" s="19" t="str">
        <f>VLOOKUP(D603,FORNECEDORES!A:D,4,0)</f>
        <v>08.100.057/0001-74</v>
      </c>
      <c r="D603" s="13" t="s">
        <v>6219</v>
      </c>
      <c r="E603" s="20" t="str">
        <f t="shared" si="42"/>
        <v>04 0243</v>
      </c>
      <c r="F603" s="28" t="s">
        <v>8973</v>
      </c>
      <c r="G603" s="21" t="str">
        <f>VLOOKUP(E603,'FILIAIS PETZ'!A:E,5,0)</f>
        <v>PETZ SHOPPING GOLDEN SQUARE</v>
      </c>
      <c r="H603" s="20" t="str">
        <f>VLOOKUP(E603,'FILIAIS PETZ'!A:D,4,0)</f>
        <v>SGSQ-SP</v>
      </c>
      <c r="I603" s="46">
        <v>45292</v>
      </c>
      <c r="J603" s="9" t="s">
        <v>4980</v>
      </c>
      <c r="K603" s="9" t="s">
        <v>9035</v>
      </c>
      <c r="L603" s="29" t="s">
        <v>10491</v>
      </c>
      <c r="M603" s="46">
        <v>45301</v>
      </c>
      <c r="N603" s="46">
        <v>45427</v>
      </c>
      <c r="O603" s="46">
        <v>45408</v>
      </c>
      <c r="P603" s="29" t="s">
        <v>4998</v>
      </c>
      <c r="Q603" s="9">
        <v>3</v>
      </c>
      <c r="R603" s="9">
        <v>1</v>
      </c>
      <c r="S603" s="9" t="s">
        <v>4983</v>
      </c>
      <c r="T603" s="9" t="s">
        <v>32</v>
      </c>
      <c r="U603" s="9">
        <v>11002</v>
      </c>
      <c r="V603" s="9">
        <v>11002</v>
      </c>
      <c r="W603" s="9"/>
      <c r="X603" s="10" t="s">
        <v>5016</v>
      </c>
      <c r="Y603" s="9" t="s">
        <v>4994</v>
      </c>
      <c r="Z603" s="9" t="s">
        <v>4994</v>
      </c>
      <c r="AA603" s="9" t="s">
        <v>5732</v>
      </c>
      <c r="AB603" s="10" t="s">
        <v>5040</v>
      </c>
      <c r="AC603" s="9" t="s">
        <v>4999</v>
      </c>
      <c r="AD603" s="9"/>
      <c r="AE603" s="20" t="str">
        <f>VLOOKUP(E603,'FILIAIS PETZ'!A:Q,17,0)</f>
        <v>SP3</v>
      </c>
      <c r="AF603" s="20" t="str">
        <f>VLOOKUP(E603,'FILIAIS PETZ'!A:Q,3,0)</f>
        <v>FELICIO</v>
      </c>
      <c r="AG603" s="20" t="str">
        <f>VLOOKUP(E603,'FILIAIS PETZ'!A:Q,2,0)</f>
        <v>R3</v>
      </c>
      <c r="AH603" s="75">
        <v>2330</v>
      </c>
      <c r="AI603" s="16" t="s">
        <v>10492</v>
      </c>
      <c r="AJ603" s="43" t="str">
        <f>VLOOKUP(E603,'FILIAIS PETZ'!$A$2:$K$2000,11,0)</f>
        <v>18.328.118/0229-35</v>
      </c>
      <c r="AK603" s="44" t="s">
        <v>9061</v>
      </c>
    </row>
    <row r="604" spans="1:37" s="15" customFormat="1" ht="15" customHeight="1" thickBot="1" x14ac:dyDescent="0.25">
      <c r="A604" s="9" t="s">
        <v>4980</v>
      </c>
      <c r="B604" s="18">
        <f>VLOOKUP(C604,FORNECEDORES!D:E,2,0)</f>
        <v>4722</v>
      </c>
      <c r="C604" s="19" t="str">
        <f>VLOOKUP(D604,FORNECEDORES!A:D,4,0)</f>
        <v>08.100.057/0001-74</v>
      </c>
      <c r="D604" s="13" t="s">
        <v>6219</v>
      </c>
      <c r="E604" s="20" t="str">
        <f t="shared" si="42"/>
        <v>04 0258</v>
      </c>
      <c r="F604" s="28" t="s">
        <v>8972</v>
      </c>
      <c r="G604" s="21" t="str">
        <f>VLOOKUP(E604,'FILIAIS PETZ'!A:E,5,0)</f>
        <v xml:space="preserve">PETZ SHOPPING GRAND PLAZA </v>
      </c>
      <c r="H604" s="20" t="str">
        <f>VLOOKUP(E604,'FILIAIS PETZ'!A:D,4,0)</f>
        <v>SGPZ-SP</v>
      </c>
      <c r="I604" s="46">
        <v>45292</v>
      </c>
      <c r="J604" s="9" t="s">
        <v>4980</v>
      </c>
      <c r="K604" s="9" t="s">
        <v>9035</v>
      </c>
      <c r="L604" s="29" t="s">
        <v>10493</v>
      </c>
      <c r="M604" s="46">
        <v>45301</v>
      </c>
      <c r="N604" s="46">
        <v>45397</v>
      </c>
      <c r="O604" s="46">
        <v>45408</v>
      </c>
      <c r="P604" s="29" t="s">
        <v>4998</v>
      </c>
      <c r="Q604" s="9">
        <v>3</v>
      </c>
      <c r="R604" s="9">
        <v>1</v>
      </c>
      <c r="S604" s="9" t="s">
        <v>4983</v>
      </c>
      <c r="T604" s="9" t="s">
        <v>32</v>
      </c>
      <c r="U604" s="9">
        <v>11002</v>
      </c>
      <c r="V604" s="9">
        <v>11002</v>
      </c>
      <c r="W604" s="9"/>
      <c r="X604" s="10" t="s">
        <v>5016</v>
      </c>
      <c r="Y604" s="9" t="s">
        <v>4994</v>
      </c>
      <c r="Z604" s="9" t="s">
        <v>4994</v>
      </c>
      <c r="AA604" s="9" t="s">
        <v>5732</v>
      </c>
      <c r="AB604" s="10" t="s">
        <v>5040</v>
      </c>
      <c r="AC604" s="9" t="s">
        <v>4999</v>
      </c>
      <c r="AD604" s="9"/>
      <c r="AE604" s="20" t="str">
        <f>VLOOKUP(E604,'FILIAIS PETZ'!A:Q,17,0)</f>
        <v>SP3</v>
      </c>
      <c r="AF604" s="20" t="str">
        <f>VLOOKUP(E604,'FILIAIS PETZ'!A:Q,3,0)</f>
        <v>FELICIO</v>
      </c>
      <c r="AG604" s="20" t="str">
        <f>VLOOKUP(E604,'FILIAIS PETZ'!A:Q,2,0)</f>
        <v>R3</v>
      </c>
      <c r="AH604" s="75">
        <v>2330</v>
      </c>
      <c r="AI604" s="16" t="s">
        <v>10494</v>
      </c>
      <c r="AJ604" s="43" t="str">
        <f>VLOOKUP(E604,'FILIAIS PETZ'!$A$2:$K$2000,11,0)</f>
        <v>18.328.118/0249-89</v>
      </c>
      <c r="AK604" s="44" t="s">
        <v>9091</v>
      </c>
    </row>
    <row r="605" spans="1:37" s="15" customFormat="1" ht="15" customHeight="1" thickBot="1" x14ac:dyDescent="0.25">
      <c r="A605" s="9" t="s">
        <v>4980</v>
      </c>
      <c r="B605" s="18">
        <f>VLOOKUP(C605,FORNECEDORES!D:E,2,0)</f>
        <v>4722</v>
      </c>
      <c r="C605" s="19" t="str">
        <f>VLOOKUP(D605,FORNECEDORES!A:D,4,0)</f>
        <v>08.100.057/0001-74</v>
      </c>
      <c r="D605" s="13" t="s">
        <v>6219</v>
      </c>
      <c r="E605" s="20" t="str">
        <f t="shared" si="42"/>
        <v>04 0247</v>
      </c>
      <c r="F605" s="28" t="s">
        <v>8967</v>
      </c>
      <c r="G605" s="21" t="str">
        <f>VLOOKUP(E605,'FILIAIS PETZ'!A:E,5,0)</f>
        <v>PETZ AV GOIÁS</v>
      </c>
      <c r="H605" s="20" t="str">
        <f>VLOOKUP(E605,'FILIAIS PETZ'!A:D,4,0)</f>
        <v>AVGO-SP</v>
      </c>
      <c r="I605" s="46">
        <v>45292</v>
      </c>
      <c r="J605" s="9" t="s">
        <v>4980</v>
      </c>
      <c r="K605" s="9" t="s">
        <v>9035</v>
      </c>
      <c r="L605" s="29" t="s">
        <v>10495</v>
      </c>
      <c r="M605" s="46">
        <v>45301</v>
      </c>
      <c r="N605" s="46">
        <v>45397</v>
      </c>
      <c r="O605" s="46">
        <v>45408</v>
      </c>
      <c r="P605" s="29" t="s">
        <v>4998</v>
      </c>
      <c r="Q605" s="9">
        <v>3</v>
      </c>
      <c r="R605" s="9">
        <v>1</v>
      </c>
      <c r="S605" s="9" t="s">
        <v>4983</v>
      </c>
      <c r="T605" s="9" t="s">
        <v>32</v>
      </c>
      <c r="U605" s="9">
        <v>11002</v>
      </c>
      <c r="V605" s="9">
        <v>11002</v>
      </c>
      <c r="W605" s="9"/>
      <c r="X605" s="10" t="s">
        <v>5016</v>
      </c>
      <c r="Y605" s="9" t="s">
        <v>4994</v>
      </c>
      <c r="Z605" s="9" t="s">
        <v>4994</v>
      </c>
      <c r="AA605" s="9" t="s">
        <v>5732</v>
      </c>
      <c r="AB605" s="10" t="s">
        <v>5040</v>
      </c>
      <c r="AC605" s="9" t="s">
        <v>4999</v>
      </c>
      <c r="AD605" s="9"/>
      <c r="AE605" s="20" t="str">
        <f>VLOOKUP(E605,'FILIAIS PETZ'!A:Q,17,0)</f>
        <v>SP3</v>
      </c>
      <c r="AF605" s="20" t="str">
        <f>VLOOKUP(E605,'FILIAIS PETZ'!A:Q,3,0)</f>
        <v>FELICIO</v>
      </c>
      <c r="AG605" s="20" t="str">
        <f>VLOOKUP(E605,'FILIAIS PETZ'!A:Q,2,0)</f>
        <v>R3</v>
      </c>
      <c r="AH605" s="75">
        <v>2330</v>
      </c>
      <c r="AI605" s="16" t="s">
        <v>10496</v>
      </c>
      <c r="AJ605" s="43" t="str">
        <f>VLOOKUP(E605,'FILIAIS PETZ'!$A$2:$K$2000,11,0)</f>
        <v>18.328.118/0236-64</v>
      </c>
      <c r="AK605" s="44" t="s">
        <v>9093</v>
      </c>
    </row>
    <row r="606" spans="1:37" s="15" customFormat="1" ht="15" customHeight="1" thickBot="1" x14ac:dyDescent="0.25">
      <c r="A606" s="9">
        <f t="shared" ref="A606:A624" si="43">J606</f>
        <v>822035</v>
      </c>
      <c r="B606" s="18">
        <f>VLOOKUP(C606,FORNECEDORES!D:E,2,0)</f>
        <v>223099</v>
      </c>
      <c r="C606" s="19" t="str">
        <f>VLOOKUP(D606,FORNECEDORES!A:D,4,0)</f>
        <v>33.782.083/0001-77</v>
      </c>
      <c r="D606" s="13" t="s">
        <v>3652</v>
      </c>
      <c r="E606" s="20" t="str">
        <f t="shared" si="42"/>
        <v>04 0139</v>
      </c>
      <c r="F606" s="28" t="s">
        <v>4978</v>
      </c>
      <c r="G606" s="21" t="str">
        <f>VLOOKUP(E606,'FILIAIS PETZ'!A:E,5,0)</f>
        <v>PETZ PALMAS</v>
      </c>
      <c r="H606" s="20" t="str">
        <f>VLOOKUP(E606,'FILIAIS PETZ'!A:D,4,0)</f>
        <v>PMAS-TO</v>
      </c>
      <c r="I606" s="46">
        <v>45294</v>
      </c>
      <c r="J606" s="10">
        <v>822035</v>
      </c>
      <c r="K606" s="10" t="s">
        <v>5181</v>
      </c>
      <c r="L606" s="28" t="s">
        <v>5570</v>
      </c>
      <c r="M606" s="46">
        <v>45310</v>
      </c>
      <c r="N606" s="46">
        <v>45343</v>
      </c>
      <c r="O606" s="46">
        <v>45321</v>
      </c>
      <c r="P606" s="28" t="s">
        <v>4990</v>
      </c>
      <c r="Q606" s="10">
        <v>3</v>
      </c>
      <c r="R606" s="10">
        <v>1</v>
      </c>
      <c r="S606" s="10" t="s">
        <v>4983</v>
      </c>
      <c r="T606" s="10" t="s">
        <v>32</v>
      </c>
      <c r="U606" s="10">
        <v>11002</v>
      </c>
      <c r="V606" s="10">
        <v>11002</v>
      </c>
      <c r="W606" s="10" t="s">
        <v>5107</v>
      </c>
      <c r="X606" s="10" t="s">
        <v>5016</v>
      </c>
      <c r="Y606" s="10" t="s">
        <v>4993</v>
      </c>
      <c r="Z606" s="10" t="s">
        <v>4993</v>
      </c>
      <c r="AA606" s="10" t="s">
        <v>5103</v>
      </c>
      <c r="AB606" s="10" t="s">
        <v>12941</v>
      </c>
      <c r="AC606" s="10" t="s">
        <v>5006</v>
      </c>
      <c r="AD606" s="29"/>
      <c r="AE606" s="20" t="str">
        <f>VLOOKUP(E606,'FILIAIS PETZ'!A:Q,17,0)</f>
        <v>CO-2</v>
      </c>
      <c r="AF606" s="20" t="str">
        <f>VLOOKUP(E606,'FILIAIS PETZ'!A:Q,3,0)</f>
        <v>FELICIO</v>
      </c>
      <c r="AG606" s="20" t="str">
        <f>VLOOKUP(E606,'FILIAIS PETZ'!A:Q,2,0)</f>
        <v>R3</v>
      </c>
      <c r="AH606" s="75">
        <v>1132</v>
      </c>
      <c r="AI606" s="16" t="s">
        <v>5213</v>
      </c>
      <c r="AJ606" s="43">
        <f>VLOOKUP(E606,'FILIAIS PETZ'!$A$2:$K$2000,11,0)</f>
        <v>18328118014088</v>
      </c>
      <c r="AK606" s="44">
        <f t="shared" ref="AK606:AK624" si="44">AJ606</f>
        <v>18328118014088</v>
      </c>
    </row>
    <row r="607" spans="1:37" s="15" customFormat="1" ht="15" customHeight="1" thickBot="1" x14ac:dyDescent="0.25">
      <c r="A607" s="9">
        <f t="shared" si="43"/>
        <v>822037</v>
      </c>
      <c r="B607" s="18">
        <f>VLOOKUP(C607,FORNECEDORES!D:E,2,0)</f>
        <v>223099</v>
      </c>
      <c r="C607" s="19" t="str">
        <f>VLOOKUP(D607,FORNECEDORES!A:D,4,0)</f>
        <v>33.782.083/0001-77</v>
      </c>
      <c r="D607" s="13" t="s">
        <v>3652</v>
      </c>
      <c r="E607" s="20" t="str">
        <f t="shared" si="42"/>
        <v>04 0139</v>
      </c>
      <c r="F607" s="28" t="s">
        <v>4978</v>
      </c>
      <c r="G607" s="21" t="str">
        <f>VLOOKUP(E607,'FILIAIS PETZ'!A:E,5,0)</f>
        <v>PETZ PALMAS</v>
      </c>
      <c r="H607" s="20" t="str">
        <f>VLOOKUP(E607,'FILIAIS PETZ'!A:D,4,0)</f>
        <v>PMAS-TO</v>
      </c>
      <c r="I607" s="46">
        <v>45294</v>
      </c>
      <c r="J607" s="10">
        <v>822037</v>
      </c>
      <c r="K607" s="10" t="s">
        <v>5181</v>
      </c>
      <c r="L607" s="28" t="s">
        <v>5571</v>
      </c>
      <c r="M607" s="46">
        <v>45310</v>
      </c>
      <c r="N607" s="46">
        <v>45343</v>
      </c>
      <c r="O607" s="46">
        <v>45321</v>
      </c>
      <c r="P607" s="28" t="s">
        <v>4990</v>
      </c>
      <c r="Q607" s="10">
        <v>3</v>
      </c>
      <c r="R607" s="10">
        <v>1</v>
      </c>
      <c r="S607" s="10" t="s">
        <v>4983</v>
      </c>
      <c r="T607" s="10" t="s">
        <v>32</v>
      </c>
      <c r="U607" s="10">
        <v>11002</v>
      </c>
      <c r="V607" s="10">
        <v>11002</v>
      </c>
      <c r="W607" s="10" t="s">
        <v>5024</v>
      </c>
      <c r="X607" s="10" t="s">
        <v>4985</v>
      </c>
      <c r="Y607" s="10" t="s">
        <v>4993</v>
      </c>
      <c r="Z607" s="10" t="s">
        <v>4993</v>
      </c>
      <c r="AA607" s="10" t="s">
        <v>4989</v>
      </c>
      <c r="AB607" s="10" t="s">
        <v>12941</v>
      </c>
      <c r="AC607" s="10" t="s">
        <v>5006</v>
      </c>
      <c r="AD607" s="29"/>
      <c r="AE607" s="20" t="str">
        <f>VLOOKUP(E607,'FILIAIS PETZ'!A:Q,17,0)</f>
        <v>CO-2</v>
      </c>
      <c r="AF607" s="20" t="str">
        <f>VLOOKUP(E607,'FILIAIS PETZ'!A:Q,3,0)</f>
        <v>FELICIO</v>
      </c>
      <c r="AG607" s="20" t="str">
        <f>VLOOKUP(E607,'FILIAIS PETZ'!A:Q,2,0)</f>
        <v>R3</v>
      </c>
      <c r="AH607" s="75">
        <v>1500</v>
      </c>
      <c r="AI607" s="16" t="s">
        <v>5214</v>
      </c>
      <c r="AJ607" s="43">
        <f>VLOOKUP(E607,'FILIAIS PETZ'!$A$2:$K$2000,11,0)</f>
        <v>18328118014088</v>
      </c>
      <c r="AK607" s="44">
        <f t="shared" si="44"/>
        <v>18328118014088</v>
      </c>
    </row>
    <row r="608" spans="1:37" s="15" customFormat="1" ht="15" customHeight="1" thickBot="1" x14ac:dyDescent="0.25">
      <c r="A608" s="9">
        <f t="shared" si="43"/>
        <v>823040</v>
      </c>
      <c r="B608" s="18">
        <f>VLOOKUP(C608,FORNECEDORES!D:E,2,0)</f>
        <v>7736</v>
      </c>
      <c r="C608" s="19" t="str">
        <f>VLOOKUP(D608,FORNECEDORES!A:D,4,0)</f>
        <v>27.385.816/0001-37</v>
      </c>
      <c r="D608" s="13" t="s">
        <v>2591</v>
      </c>
      <c r="E608" s="20" t="str">
        <f t="shared" si="42"/>
        <v>04 0077</v>
      </c>
      <c r="F608" s="28" t="s">
        <v>4954</v>
      </c>
      <c r="G608" s="21" t="str">
        <f>VLOOKUP(E608,'FILIAIS PETZ'!A:E,5,0)</f>
        <v>PETZ GOIANIA (SETOR BUENO)</v>
      </c>
      <c r="H608" s="20" t="str">
        <f>VLOOKUP(E608,'FILIAIS PETZ'!A:D,4,0)</f>
        <v>BT63-GO</v>
      </c>
      <c r="I608" s="46">
        <v>45294</v>
      </c>
      <c r="J608" s="10">
        <v>823040</v>
      </c>
      <c r="K608" s="10" t="s">
        <v>5181</v>
      </c>
      <c r="L608" s="28" t="s">
        <v>5437</v>
      </c>
      <c r="M608" s="46">
        <v>45303</v>
      </c>
      <c r="N608" s="46">
        <v>45336</v>
      </c>
      <c r="O608" s="46">
        <v>45303</v>
      </c>
      <c r="P608" s="28" t="s">
        <v>4990</v>
      </c>
      <c r="Q608" s="10">
        <v>3</v>
      </c>
      <c r="R608" s="10">
        <v>1</v>
      </c>
      <c r="S608" s="10" t="s">
        <v>4983</v>
      </c>
      <c r="T608" s="10" t="s">
        <v>32</v>
      </c>
      <c r="U608" s="10">
        <v>11002</v>
      </c>
      <c r="V608" s="10">
        <v>11002</v>
      </c>
      <c r="W608" s="10" t="s">
        <v>5119</v>
      </c>
      <c r="X608" s="10" t="s">
        <v>4985</v>
      </c>
      <c r="Y608" s="10" t="s">
        <v>4980</v>
      </c>
      <c r="Z608" s="10" t="s">
        <v>4980</v>
      </c>
      <c r="AA608" s="10" t="s">
        <v>4989</v>
      </c>
      <c r="AB608" s="10" t="s">
        <v>5005</v>
      </c>
      <c r="AC608" s="10" t="s">
        <v>5006</v>
      </c>
      <c r="AD608" s="29"/>
      <c r="AE608" s="20" t="str">
        <f>VLOOKUP(E608,'FILIAIS PETZ'!A:Q,17,0)</f>
        <v>CO-2</v>
      </c>
      <c r="AF608" s="20" t="str">
        <f>VLOOKUP(E608,'FILIAIS PETZ'!A:Q,3,0)</f>
        <v>FELICIO</v>
      </c>
      <c r="AG608" s="20" t="str">
        <f>VLOOKUP(E608,'FILIAIS PETZ'!A:Q,2,0)</f>
        <v>R3</v>
      </c>
      <c r="AH608" s="75">
        <v>450.45</v>
      </c>
      <c r="AI608" s="16" t="s">
        <v>5217</v>
      </c>
      <c r="AJ608" s="43">
        <f>VLOOKUP(E608,'FILIAIS PETZ'!$A$2:$K$2000,11,0)</f>
        <v>18328118007545</v>
      </c>
      <c r="AK608" s="44">
        <f t="shared" si="44"/>
        <v>18328118007545</v>
      </c>
    </row>
    <row r="609" spans="1:37" s="15" customFormat="1" ht="15" customHeight="1" thickBot="1" x14ac:dyDescent="0.25">
      <c r="A609" s="9">
        <f t="shared" si="43"/>
        <v>823042</v>
      </c>
      <c r="B609" s="18">
        <f>VLOOKUP(C609,FORNECEDORES!D:E,2,0)</f>
        <v>7736</v>
      </c>
      <c r="C609" s="19" t="str">
        <f>VLOOKUP(D609,FORNECEDORES!A:D,4,0)</f>
        <v>27.385.816/0001-37</v>
      </c>
      <c r="D609" s="13" t="s">
        <v>2591</v>
      </c>
      <c r="E609" s="20" t="str">
        <f t="shared" si="42"/>
        <v>04 0077</v>
      </c>
      <c r="F609" s="28" t="s">
        <v>4954</v>
      </c>
      <c r="G609" s="21" t="str">
        <f>VLOOKUP(E609,'FILIAIS PETZ'!A:E,5,0)</f>
        <v>PETZ GOIANIA (SETOR BUENO)</v>
      </c>
      <c r="H609" s="20" t="str">
        <f>VLOOKUP(E609,'FILIAIS PETZ'!A:D,4,0)</f>
        <v>BT63-GO</v>
      </c>
      <c r="I609" s="46">
        <v>45294</v>
      </c>
      <c r="J609" s="10">
        <v>823042</v>
      </c>
      <c r="K609" s="10" t="s">
        <v>5181</v>
      </c>
      <c r="L609" s="28" t="s">
        <v>5438</v>
      </c>
      <c r="M609" s="46">
        <v>45303</v>
      </c>
      <c r="N609" s="46">
        <v>45336</v>
      </c>
      <c r="O609" s="46">
        <v>45303</v>
      </c>
      <c r="P609" s="28" t="s">
        <v>4990</v>
      </c>
      <c r="Q609" s="10">
        <v>3</v>
      </c>
      <c r="R609" s="10">
        <v>1</v>
      </c>
      <c r="S609" s="10" t="s">
        <v>4983</v>
      </c>
      <c r="T609" s="10" t="s">
        <v>32</v>
      </c>
      <c r="U609" s="10">
        <v>11002</v>
      </c>
      <c r="V609" s="10">
        <v>11002</v>
      </c>
      <c r="W609" s="10" t="s">
        <v>5119</v>
      </c>
      <c r="X609" s="10" t="s">
        <v>4985</v>
      </c>
      <c r="Y609" s="10" t="s">
        <v>4980</v>
      </c>
      <c r="Z609" s="10" t="s">
        <v>4980</v>
      </c>
      <c r="AA609" s="10" t="s">
        <v>4989</v>
      </c>
      <c r="AB609" s="10" t="s">
        <v>5005</v>
      </c>
      <c r="AC609" s="10" t="s">
        <v>5006</v>
      </c>
      <c r="AD609" s="29"/>
      <c r="AE609" s="20" t="str">
        <f>VLOOKUP(E609,'FILIAIS PETZ'!A:Q,17,0)</f>
        <v>CO-2</v>
      </c>
      <c r="AF609" s="20" t="str">
        <f>VLOOKUP(E609,'FILIAIS PETZ'!A:Q,3,0)</f>
        <v>FELICIO</v>
      </c>
      <c r="AG609" s="20" t="str">
        <f>VLOOKUP(E609,'FILIAIS PETZ'!A:Q,2,0)</f>
        <v>R3</v>
      </c>
      <c r="AH609" s="75">
        <v>136.5</v>
      </c>
      <c r="AI609" s="16" t="s">
        <v>5218</v>
      </c>
      <c r="AJ609" s="43">
        <f>VLOOKUP(E609,'FILIAIS PETZ'!$A$2:$K$2000,11,0)</f>
        <v>18328118007545</v>
      </c>
      <c r="AK609" s="44">
        <f t="shared" si="44"/>
        <v>18328118007545</v>
      </c>
    </row>
    <row r="610" spans="1:37" s="15" customFormat="1" ht="15" customHeight="1" thickBot="1" x14ac:dyDescent="0.25">
      <c r="A610" s="9">
        <f t="shared" si="43"/>
        <v>823127</v>
      </c>
      <c r="B610" s="18">
        <f>VLOOKUP(C610,FORNECEDORES!D:E,2,0)</f>
        <v>7736</v>
      </c>
      <c r="C610" s="19" t="str">
        <f>VLOOKUP(D610,FORNECEDORES!A:D,4,0)</f>
        <v>27.385.816/0001-37</v>
      </c>
      <c r="D610" s="13" t="s">
        <v>2591</v>
      </c>
      <c r="E610" s="20" t="str">
        <f t="shared" si="42"/>
        <v>04 0077</v>
      </c>
      <c r="F610" s="28" t="s">
        <v>4954</v>
      </c>
      <c r="G610" s="21" t="str">
        <f>VLOOKUP(E610,'FILIAIS PETZ'!A:E,5,0)</f>
        <v>PETZ GOIANIA (SETOR BUENO)</v>
      </c>
      <c r="H610" s="20" t="str">
        <f>VLOOKUP(E610,'FILIAIS PETZ'!A:D,4,0)</f>
        <v>BT63-GO</v>
      </c>
      <c r="I610" s="46">
        <v>45294</v>
      </c>
      <c r="J610" s="10">
        <v>823127</v>
      </c>
      <c r="K610" s="10" t="s">
        <v>5181</v>
      </c>
      <c r="L610" s="28" t="s">
        <v>5439</v>
      </c>
      <c r="M610" s="46">
        <v>45303</v>
      </c>
      <c r="N610" s="46">
        <v>45336</v>
      </c>
      <c r="O610" s="46">
        <v>45303</v>
      </c>
      <c r="P610" s="28" t="s">
        <v>4990</v>
      </c>
      <c r="Q610" s="10">
        <v>3</v>
      </c>
      <c r="R610" s="10">
        <v>1</v>
      </c>
      <c r="S610" s="10" t="s">
        <v>4983</v>
      </c>
      <c r="T610" s="10" t="s">
        <v>32</v>
      </c>
      <c r="U610" s="10">
        <v>11002</v>
      </c>
      <c r="V610" s="10">
        <v>11002</v>
      </c>
      <c r="W610" s="10" t="s">
        <v>5119</v>
      </c>
      <c r="X610" s="10" t="s">
        <v>4985</v>
      </c>
      <c r="Y610" s="10" t="s">
        <v>4980</v>
      </c>
      <c r="Z610" s="10" t="s">
        <v>4980</v>
      </c>
      <c r="AA610" s="10" t="s">
        <v>4989</v>
      </c>
      <c r="AB610" s="10" t="s">
        <v>5005</v>
      </c>
      <c r="AC610" s="10" t="s">
        <v>5006</v>
      </c>
      <c r="AD610" s="29"/>
      <c r="AE610" s="20" t="str">
        <f>VLOOKUP(E610,'FILIAIS PETZ'!A:Q,17,0)</f>
        <v>CO-2</v>
      </c>
      <c r="AF610" s="20" t="str">
        <f>VLOOKUP(E610,'FILIAIS PETZ'!A:Q,3,0)</f>
        <v>FELICIO</v>
      </c>
      <c r="AG610" s="20" t="str">
        <f>VLOOKUP(E610,'FILIAIS PETZ'!A:Q,2,0)</f>
        <v>R3</v>
      </c>
      <c r="AH610" s="75">
        <v>1027.75</v>
      </c>
      <c r="AI610" s="16" t="s">
        <v>5219</v>
      </c>
      <c r="AJ610" s="43">
        <f>VLOOKUP(E610,'FILIAIS PETZ'!$A$2:$K$2000,11,0)</f>
        <v>18328118007545</v>
      </c>
      <c r="AK610" s="44">
        <f t="shared" si="44"/>
        <v>18328118007545</v>
      </c>
    </row>
    <row r="611" spans="1:37" s="15" customFormat="1" ht="15" customHeight="1" thickBot="1" x14ac:dyDescent="0.25">
      <c r="A611" s="9">
        <f t="shared" si="43"/>
        <v>823128</v>
      </c>
      <c r="B611" s="18">
        <f>VLOOKUP(C611,FORNECEDORES!D:E,2,0)</f>
        <v>7736</v>
      </c>
      <c r="C611" s="19" t="str">
        <f>VLOOKUP(D611,FORNECEDORES!A:D,4,0)</f>
        <v>27.385.816/0001-37</v>
      </c>
      <c r="D611" s="13" t="s">
        <v>2591</v>
      </c>
      <c r="E611" s="20" t="str">
        <f t="shared" si="42"/>
        <v>04 0033</v>
      </c>
      <c r="F611" s="28" t="s">
        <v>4933</v>
      </c>
      <c r="G611" s="21" t="str">
        <f>VLOOKUP(E611,'FILIAIS PETZ'!A:E,5,0)</f>
        <v>PETZ PARQUE FLAMBOYANT</v>
      </c>
      <c r="H611" s="20" t="str">
        <f>VLOOKUP(E611,'FILIAIS PETZ'!A:D,4,0)</f>
        <v>FBYT-GO</v>
      </c>
      <c r="I611" s="46">
        <v>45294</v>
      </c>
      <c r="J611" s="10">
        <v>823128</v>
      </c>
      <c r="K611" s="10" t="s">
        <v>5181</v>
      </c>
      <c r="L611" s="28" t="s">
        <v>5440</v>
      </c>
      <c r="M611" s="46">
        <v>45303</v>
      </c>
      <c r="N611" s="46">
        <v>45336</v>
      </c>
      <c r="O611" s="46">
        <v>45303</v>
      </c>
      <c r="P611" s="28" t="s">
        <v>4990</v>
      </c>
      <c r="Q611" s="10">
        <v>3</v>
      </c>
      <c r="R611" s="10">
        <v>1</v>
      </c>
      <c r="S611" s="10" t="s">
        <v>4983</v>
      </c>
      <c r="T611" s="10" t="s">
        <v>32</v>
      </c>
      <c r="U611" s="10">
        <v>11002</v>
      </c>
      <c r="V611" s="10">
        <v>11002</v>
      </c>
      <c r="W611" s="10" t="s">
        <v>5039</v>
      </c>
      <c r="X611" s="10" t="s">
        <v>4985</v>
      </c>
      <c r="Y611" s="10" t="s">
        <v>4993</v>
      </c>
      <c r="Z611" s="10" t="s">
        <v>4993</v>
      </c>
      <c r="AA611" s="10" t="s">
        <v>4989</v>
      </c>
      <c r="AB611" s="10" t="s">
        <v>5066</v>
      </c>
      <c r="AC611" s="10" t="s">
        <v>5006</v>
      </c>
      <c r="AD611" s="29"/>
      <c r="AE611" s="20" t="str">
        <f>VLOOKUP(E611,'FILIAIS PETZ'!A:Q,17,0)</f>
        <v>CO-2</v>
      </c>
      <c r="AF611" s="20" t="str">
        <f>VLOOKUP(E611,'FILIAIS PETZ'!A:Q,3,0)</f>
        <v>FELICIO</v>
      </c>
      <c r="AG611" s="20" t="str">
        <f>VLOOKUP(E611,'FILIAIS PETZ'!A:Q,2,0)</f>
        <v>R3</v>
      </c>
      <c r="AH611" s="75">
        <v>310</v>
      </c>
      <c r="AI611" s="16" t="s">
        <v>5220</v>
      </c>
      <c r="AJ611" s="43">
        <f>VLOOKUP(E611,'FILIAIS PETZ'!$A$2:$K$2000,11,0)</f>
        <v>18328118003477</v>
      </c>
      <c r="AK611" s="44">
        <f t="shared" si="44"/>
        <v>18328118003477</v>
      </c>
    </row>
    <row r="612" spans="1:37" s="15" customFormat="1" ht="15" customHeight="1" thickBot="1" x14ac:dyDescent="0.25">
      <c r="A612" s="9">
        <f t="shared" si="43"/>
        <v>823129</v>
      </c>
      <c r="B612" s="18">
        <f>VLOOKUP(C612,FORNECEDORES!D:E,2,0)</f>
        <v>7736</v>
      </c>
      <c r="C612" s="19" t="str">
        <f>VLOOKUP(D612,FORNECEDORES!A:D,4,0)</f>
        <v>27.385.816/0001-37</v>
      </c>
      <c r="D612" s="13" t="s">
        <v>2591</v>
      </c>
      <c r="E612" s="20" t="str">
        <f t="shared" si="42"/>
        <v>04 0029</v>
      </c>
      <c r="F612" s="28" t="s">
        <v>4965</v>
      </c>
      <c r="G612" s="21" t="str">
        <f>VLOOKUP(E612,'FILIAIS PETZ'!A:E,5,0)</f>
        <v>PETZ PASSEIO DAS AGUAS</v>
      </c>
      <c r="H612" s="20" t="str">
        <f>VLOOKUP(E612,'FILIAIS PETZ'!A:D,4,0)</f>
        <v>PSAG-GO</v>
      </c>
      <c r="I612" s="46">
        <v>45294</v>
      </c>
      <c r="J612" s="10">
        <v>823129</v>
      </c>
      <c r="K612" s="10" t="s">
        <v>5181</v>
      </c>
      <c r="L612" s="28" t="s">
        <v>5442</v>
      </c>
      <c r="M612" s="46">
        <v>45303</v>
      </c>
      <c r="N612" s="46">
        <v>45336</v>
      </c>
      <c r="O612" s="46">
        <v>45303</v>
      </c>
      <c r="P612" s="28" t="s">
        <v>4990</v>
      </c>
      <c r="Q612" s="10">
        <v>3</v>
      </c>
      <c r="R612" s="10">
        <v>1</v>
      </c>
      <c r="S612" s="10" t="s">
        <v>4983</v>
      </c>
      <c r="T612" s="10" t="s">
        <v>32</v>
      </c>
      <c r="U612" s="10">
        <v>11002</v>
      </c>
      <c r="V612" s="10">
        <v>11002</v>
      </c>
      <c r="W612" s="10" t="s">
        <v>5021</v>
      </c>
      <c r="X612" s="10" t="s">
        <v>4985</v>
      </c>
      <c r="Y612" s="10" t="s">
        <v>4993</v>
      </c>
      <c r="Z612" s="10" t="s">
        <v>5020</v>
      </c>
      <c r="AA612" s="10" t="s">
        <v>4989</v>
      </c>
      <c r="AB612" s="10" t="s">
        <v>12941</v>
      </c>
      <c r="AC612" s="10" t="s">
        <v>5006</v>
      </c>
      <c r="AD612" s="29"/>
      <c r="AE612" s="20" t="str">
        <f>VLOOKUP(E612,'FILIAIS PETZ'!A:Q,17,0)</f>
        <v>CO-2</v>
      </c>
      <c r="AF612" s="20" t="str">
        <f>VLOOKUP(E612,'FILIAIS PETZ'!A:Q,3,0)</f>
        <v>FELICIO</v>
      </c>
      <c r="AG612" s="20" t="str">
        <f>VLOOKUP(E612,'FILIAIS PETZ'!A:Q,2,0)</f>
        <v>R3</v>
      </c>
      <c r="AH612" s="75">
        <v>1504.8</v>
      </c>
      <c r="AI612" s="16" t="s">
        <v>5221</v>
      </c>
      <c r="AJ612" s="43">
        <f>VLOOKUP(E612,'FILIAIS PETZ'!$A$2:$K$2000,11,0)</f>
        <v>18328118002900</v>
      </c>
      <c r="AK612" s="44">
        <f t="shared" si="44"/>
        <v>18328118002900</v>
      </c>
    </row>
    <row r="613" spans="1:37" s="15" customFormat="1" ht="15" customHeight="1" thickBot="1" x14ac:dyDescent="0.25">
      <c r="A613" s="9">
        <f t="shared" si="43"/>
        <v>823130</v>
      </c>
      <c r="B613" s="18">
        <f>VLOOKUP(C613,FORNECEDORES!D:E,2,0)</f>
        <v>7736</v>
      </c>
      <c r="C613" s="19" t="str">
        <f>VLOOKUP(D613,FORNECEDORES!A:D,4,0)</f>
        <v>27.385.816/0001-37</v>
      </c>
      <c r="D613" s="13" t="s">
        <v>2591</v>
      </c>
      <c r="E613" s="20" t="str">
        <f t="shared" si="42"/>
        <v>04 0015</v>
      </c>
      <c r="F613" s="28" t="s">
        <v>4971</v>
      </c>
      <c r="G613" s="21" t="str">
        <f>VLOOKUP(E613,'FILIAIS PETZ'!A:E,5,0)</f>
        <v>PETZ BRASILIA SIA</v>
      </c>
      <c r="H613" s="20" t="str">
        <f>VLOOKUP(E613,'FILIAIS PETZ'!A:D,4,0)</f>
        <v>BSIA-DF</v>
      </c>
      <c r="I613" s="46">
        <v>45294</v>
      </c>
      <c r="J613" s="10">
        <v>823130</v>
      </c>
      <c r="K613" s="10" t="s">
        <v>5181</v>
      </c>
      <c r="L613" s="28" t="s">
        <v>5443</v>
      </c>
      <c r="M613" s="46">
        <v>45303</v>
      </c>
      <c r="N613" s="46">
        <v>45336</v>
      </c>
      <c r="O613" s="46">
        <v>45303</v>
      </c>
      <c r="P613" s="28" t="s">
        <v>4990</v>
      </c>
      <c r="Q613" s="10">
        <v>3</v>
      </c>
      <c r="R613" s="10">
        <v>1</v>
      </c>
      <c r="S613" s="10" t="s">
        <v>4983</v>
      </c>
      <c r="T613" s="10" t="s">
        <v>32</v>
      </c>
      <c r="U613" s="10">
        <v>11002</v>
      </c>
      <c r="V613" s="10">
        <v>11002</v>
      </c>
      <c r="W613" s="10" t="s">
        <v>5019</v>
      </c>
      <c r="X613" s="10" t="s">
        <v>4985</v>
      </c>
      <c r="Y613" s="10" t="s">
        <v>4993</v>
      </c>
      <c r="Z613" s="10" t="s">
        <v>5020</v>
      </c>
      <c r="AA613" s="10" t="s">
        <v>4989</v>
      </c>
      <c r="AB613" s="10" t="s">
        <v>12941</v>
      </c>
      <c r="AC613" s="10" t="s">
        <v>5006</v>
      </c>
      <c r="AD613" s="29"/>
      <c r="AE613" s="20" t="str">
        <f>VLOOKUP(E613,'FILIAIS PETZ'!A:Q,17,0)</f>
        <v>CO-2</v>
      </c>
      <c r="AF613" s="20" t="str">
        <f>VLOOKUP(E613,'FILIAIS PETZ'!A:Q,3,0)</f>
        <v>FELICIO</v>
      </c>
      <c r="AG613" s="20" t="str">
        <f>VLOOKUP(E613,'FILIAIS PETZ'!A:Q,2,0)</f>
        <v>R3</v>
      </c>
      <c r="AH613" s="75">
        <v>2102</v>
      </c>
      <c r="AI613" s="16" t="s">
        <v>5222</v>
      </c>
      <c r="AJ613" s="43">
        <f>VLOOKUP(E613,'FILIAIS PETZ'!$A$2:$K$2000,11,0)</f>
        <v>18328118000451</v>
      </c>
      <c r="AK613" s="44">
        <f t="shared" si="44"/>
        <v>18328118000451</v>
      </c>
    </row>
    <row r="614" spans="1:37" s="15" customFormat="1" ht="15" customHeight="1" thickBot="1" x14ac:dyDescent="0.25">
      <c r="A614" s="9">
        <f t="shared" si="43"/>
        <v>823134</v>
      </c>
      <c r="B614" s="18">
        <f>VLOOKUP(C614,FORNECEDORES!D:E,2,0)</f>
        <v>7736</v>
      </c>
      <c r="C614" s="19" t="str">
        <f>VLOOKUP(D614,FORNECEDORES!A:D,4,0)</f>
        <v>27.385.816/0001-37</v>
      </c>
      <c r="D614" s="13" t="s">
        <v>2591</v>
      </c>
      <c r="E614" s="20" t="str">
        <f t="shared" si="42"/>
        <v>04 0015</v>
      </c>
      <c r="F614" s="28" t="s">
        <v>4971</v>
      </c>
      <c r="G614" s="21" t="str">
        <f>VLOOKUP(E614,'FILIAIS PETZ'!A:E,5,0)</f>
        <v>PETZ BRASILIA SIA</v>
      </c>
      <c r="H614" s="20" t="str">
        <f>VLOOKUP(E614,'FILIAIS PETZ'!A:D,4,0)</f>
        <v>BSIA-DF</v>
      </c>
      <c r="I614" s="46">
        <v>45294</v>
      </c>
      <c r="J614" s="10">
        <v>823134</v>
      </c>
      <c r="K614" s="10" t="s">
        <v>5181</v>
      </c>
      <c r="L614" s="28" t="s">
        <v>5444</v>
      </c>
      <c r="M614" s="46">
        <v>45303</v>
      </c>
      <c r="N614" s="46">
        <v>45336</v>
      </c>
      <c r="O614" s="46">
        <v>45303</v>
      </c>
      <c r="P614" s="28" t="s">
        <v>4990</v>
      </c>
      <c r="Q614" s="10">
        <v>3</v>
      </c>
      <c r="R614" s="10">
        <v>1</v>
      </c>
      <c r="S614" s="10" t="s">
        <v>4983</v>
      </c>
      <c r="T614" s="10" t="s">
        <v>32</v>
      </c>
      <c r="U614" s="10">
        <v>11002</v>
      </c>
      <c r="V614" s="10">
        <v>11002</v>
      </c>
      <c r="W614" s="10" t="s">
        <v>4984</v>
      </c>
      <c r="X614" s="10" t="s">
        <v>4996</v>
      </c>
      <c r="Y614" s="10" t="s">
        <v>4993</v>
      </c>
      <c r="Z614" s="10" t="s">
        <v>5020</v>
      </c>
      <c r="AA614" s="10" t="s">
        <v>4989</v>
      </c>
      <c r="AB614" s="10" t="s">
        <v>12941</v>
      </c>
      <c r="AC614" s="10" t="s">
        <v>5006</v>
      </c>
      <c r="AD614" s="29"/>
      <c r="AE614" s="20" t="str">
        <f>VLOOKUP(E614,'FILIAIS PETZ'!A:Q,17,0)</f>
        <v>CO-2</v>
      </c>
      <c r="AF614" s="20" t="str">
        <f>VLOOKUP(E614,'FILIAIS PETZ'!A:Q,3,0)</f>
        <v>FELICIO</v>
      </c>
      <c r="AG614" s="20" t="str">
        <f>VLOOKUP(E614,'FILIAIS PETZ'!A:Q,2,0)</f>
        <v>R3</v>
      </c>
      <c r="AH614" s="75">
        <v>110</v>
      </c>
      <c r="AI614" s="16" t="s">
        <v>5223</v>
      </c>
      <c r="AJ614" s="43">
        <f>VLOOKUP(E614,'FILIAIS PETZ'!$A$2:$K$2000,11,0)</f>
        <v>18328118000451</v>
      </c>
      <c r="AK614" s="44">
        <f t="shared" si="44"/>
        <v>18328118000451</v>
      </c>
    </row>
    <row r="615" spans="1:37" s="15" customFormat="1" ht="15" customHeight="1" thickBot="1" x14ac:dyDescent="0.25">
      <c r="A615" s="9">
        <f t="shared" si="43"/>
        <v>823136</v>
      </c>
      <c r="B615" s="18">
        <f>VLOOKUP(C615,FORNECEDORES!D:E,2,0)</f>
        <v>7736</v>
      </c>
      <c r="C615" s="19" t="str">
        <f>VLOOKUP(D615,FORNECEDORES!A:D,4,0)</f>
        <v>27.385.816/0001-37</v>
      </c>
      <c r="D615" s="13" t="s">
        <v>2591</v>
      </c>
      <c r="E615" s="20" t="str">
        <f t="shared" si="42"/>
        <v>04 0048</v>
      </c>
      <c r="F615" s="28" t="s">
        <v>4970</v>
      </c>
      <c r="G615" s="21" t="str">
        <f>VLOOKUP(E615,'FILIAIS PETZ'!A:E,5,0)</f>
        <v>PETZ BRASILIA EPIA</v>
      </c>
      <c r="H615" s="20" t="str">
        <f>VLOOKUP(E615,'FILIAIS PETZ'!A:D,4,0)</f>
        <v>EPIA-DF</v>
      </c>
      <c r="I615" s="46">
        <v>45294</v>
      </c>
      <c r="J615" s="10">
        <v>823136</v>
      </c>
      <c r="K615" s="10" t="s">
        <v>5181</v>
      </c>
      <c r="L615" s="28" t="s">
        <v>5445</v>
      </c>
      <c r="M615" s="46">
        <v>45303</v>
      </c>
      <c r="N615" s="46">
        <v>45336</v>
      </c>
      <c r="O615" s="46">
        <v>45303</v>
      </c>
      <c r="P615" s="28" t="s">
        <v>4990</v>
      </c>
      <c r="Q615" s="10">
        <v>3</v>
      </c>
      <c r="R615" s="10">
        <v>1</v>
      </c>
      <c r="S615" s="10" t="s">
        <v>4983</v>
      </c>
      <c r="T615" s="10" t="s">
        <v>32</v>
      </c>
      <c r="U615" s="10">
        <v>11002</v>
      </c>
      <c r="V615" s="10">
        <v>11002</v>
      </c>
      <c r="W615" s="10" t="s">
        <v>5034</v>
      </c>
      <c r="X615" s="10" t="s">
        <v>4985</v>
      </c>
      <c r="Y615" s="10" t="s">
        <v>4980</v>
      </c>
      <c r="Z615" s="10" t="s">
        <v>4980</v>
      </c>
      <c r="AA615" s="10" t="s">
        <v>4989</v>
      </c>
      <c r="AB615" s="10" t="s">
        <v>5005</v>
      </c>
      <c r="AC615" s="10" t="s">
        <v>5006</v>
      </c>
      <c r="AD615" s="29"/>
      <c r="AE615" s="20" t="str">
        <f>VLOOKUP(E615,'FILIAIS PETZ'!A:Q,17,0)</f>
        <v>CO-2</v>
      </c>
      <c r="AF615" s="20" t="str">
        <f>VLOOKUP(E615,'FILIAIS PETZ'!A:Q,3,0)</f>
        <v>FELICIO</v>
      </c>
      <c r="AG615" s="20" t="str">
        <f>VLOOKUP(E615,'FILIAIS PETZ'!A:Q,2,0)</f>
        <v>R3</v>
      </c>
      <c r="AH615" s="75">
        <v>264.81</v>
      </c>
      <c r="AI615" s="16" t="s">
        <v>5224</v>
      </c>
      <c r="AJ615" s="43">
        <f>VLOOKUP(E615,'FILIAIS PETZ'!$A$2:$K$2000,11,0)</f>
        <v>18328118004368</v>
      </c>
      <c r="AK615" s="44">
        <f t="shared" si="44"/>
        <v>18328118004368</v>
      </c>
    </row>
    <row r="616" spans="1:37" s="15" customFormat="1" ht="15" customHeight="1" thickBot="1" x14ac:dyDescent="0.25">
      <c r="A616" s="9">
        <f t="shared" si="43"/>
        <v>823137</v>
      </c>
      <c r="B616" s="18">
        <f>VLOOKUP(C616,FORNECEDORES!D:E,2,0)</f>
        <v>7736</v>
      </c>
      <c r="C616" s="19" t="str">
        <f>VLOOKUP(D616,FORNECEDORES!A:D,4,0)</f>
        <v>27.385.816/0001-37</v>
      </c>
      <c r="D616" s="13" t="s">
        <v>2591</v>
      </c>
      <c r="E616" s="20" t="str">
        <f t="shared" si="42"/>
        <v>04 0200</v>
      </c>
      <c r="F616" s="28" t="s">
        <v>4960</v>
      </c>
      <c r="G616" s="21" t="str">
        <f>VLOOKUP(E616,'FILIAIS PETZ'!A:E,5,0)</f>
        <v>PETZ BRASILIA W3 NORTE</v>
      </c>
      <c r="H616" s="20" t="str">
        <f>VLOOKUP(E616,'FILIAIS PETZ'!A:D,4,0)</f>
        <v>W3NT-DF</v>
      </c>
      <c r="I616" s="46">
        <v>45294</v>
      </c>
      <c r="J616" s="10">
        <v>823137</v>
      </c>
      <c r="K616" s="10" t="s">
        <v>5181</v>
      </c>
      <c r="L616" s="28" t="s">
        <v>5446</v>
      </c>
      <c r="M616" s="46">
        <v>45303</v>
      </c>
      <c r="N616" s="46">
        <v>45336</v>
      </c>
      <c r="O616" s="46">
        <v>45303</v>
      </c>
      <c r="P616" s="28" t="s">
        <v>4990</v>
      </c>
      <c r="Q616" s="10">
        <v>3</v>
      </c>
      <c r="R616" s="10">
        <v>1</v>
      </c>
      <c r="S616" s="10" t="s">
        <v>4983</v>
      </c>
      <c r="T616" s="10" t="s">
        <v>32</v>
      </c>
      <c r="U616" s="10">
        <v>11002</v>
      </c>
      <c r="V616" s="10">
        <v>11002</v>
      </c>
      <c r="W616" s="10" t="s">
        <v>5119</v>
      </c>
      <c r="X616" s="10" t="s">
        <v>4985</v>
      </c>
      <c r="Y616" s="10" t="s">
        <v>4980</v>
      </c>
      <c r="Z616" s="10" t="s">
        <v>4980</v>
      </c>
      <c r="AA616" s="10" t="s">
        <v>4989</v>
      </c>
      <c r="AB616" s="10" t="s">
        <v>5005</v>
      </c>
      <c r="AC616" s="10" t="s">
        <v>5006</v>
      </c>
      <c r="AD616" s="29"/>
      <c r="AE616" s="20" t="str">
        <f>VLOOKUP(E616,'FILIAIS PETZ'!A:Q,17,0)</f>
        <v>CO-2</v>
      </c>
      <c r="AF616" s="20" t="str">
        <f>VLOOKUP(E616,'FILIAIS PETZ'!A:Q,3,0)</f>
        <v>FELICIO</v>
      </c>
      <c r="AG616" s="20" t="str">
        <f>VLOOKUP(E616,'FILIAIS PETZ'!A:Q,2,0)</f>
        <v>R3</v>
      </c>
      <c r="AH616" s="75">
        <v>271.64999999999998</v>
      </c>
      <c r="AI616" s="16" t="s">
        <v>5225</v>
      </c>
      <c r="AJ616" s="43">
        <f>VLOOKUP(E616,'FILIAIS PETZ'!$A$2:$K$2000,11,0)</f>
        <v>18328118018660</v>
      </c>
      <c r="AK616" s="44">
        <f t="shared" si="44"/>
        <v>18328118018660</v>
      </c>
    </row>
    <row r="617" spans="1:37" s="15" customFormat="1" ht="15" customHeight="1" thickBot="1" x14ac:dyDescent="0.25">
      <c r="A617" s="9">
        <f t="shared" si="43"/>
        <v>823143</v>
      </c>
      <c r="B617" s="18">
        <f>VLOOKUP(C617,FORNECEDORES!D:E,2,0)</f>
        <v>7736</v>
      </c>
      <c r="C617" s="19" t="str">
        <f>VLOOKUP(D617,FORNECEDORES!A:D,4,0)</f>
        <v>27.385.816/0001-37</v>
      </c>
      <c r="D617" s="13" t="s">
        <v>2591</v>
      </c>
      <c r="E617" s="20" t="str">
        <f t="shared" si="42"/>
        <v>04 0150</v>
      </c>
      <c r="F617" s="28" t="s">
        <v>4963</v>
      </c>
      <c r="G617" s="21" t="str">
        <f>VLOOKUP(E617,'FILIAIS PETZ'!A:E,5,0)</f>
        <v>PETZ BRASILIA JARDIM BOTANICO</v>
      </c>
      <c r="H617" s="20" t="str">
        <f>VLOOKUP(E617,'FILIAIS PETZ'!A:D,4,0)</f>
        <v>BJDB-DF</v>
      </c>
      <c r="I617" s="46">
        <v>45294</v>
      </c>
      <c r="J617" s="10">
        <v>823143</v>
      </c>
      <c r="K617" s="10" t="s">
        <v>5181</v>
      </c>
      <c r="L617" s="28" t="s">
        <v>5447</v>
      </c>
      <c r="M617" s="46">
        <v>45303</v>
      </c>
      <c r="N617" s="46">
        <v>45336</v>
      </c>
      <c r="O617" s="46">
        <v>45303</v>
      </c>
      <c r="P617" s="28" t="s">
        <v>4990</v>
      </c>
      <c r="Q617" s="10">
        <v>3</v>
      </c>
      <c r="R617" s="10">
        <v>1</v>
      </c>
      <c r="S617" s="10" t="s">
        <v>4983</v>
      </c>
      <c r="T617" s="10" t="s">
        <v>32</v>
      </c>
      <c r="U617" s="10">
        <v>11002</v>
      </c>
      <c r="V617" s="10">
        <v>11002</v>
      </c>
      <c r="W617" s="10" t="s">
        <v>5057</v>
      </c>
      <c r="X617" s="10" t="s">
        <v>4985</v>
      </c>
      <c r="Y617" s="10" t="s">
        <v>4997</v>
      </c>
      <c r="Z617" s="10" t="s">
        <v>8241</v>
      </c>
      <c r="AA617" s="10" t="s">
        <v>4989</v>
      </c>
      <c r="AB617" s="10" t="s">
        <v>12941</v>
      </c>
      <c r="AC617" s="10" t="s">
        <v>5006</v>
      </c>
      <c r="AD617" s="29"/>
      <c r="AE617" s="20" t="str">
        <f>VLOOKUP(E617,'FILIAIS PETZ'!A:Q,17,0)</f>
        <v>CO-1</v>
      </c>
      <c r="AF617" s="20" t="str">
        <f>VLOOKUP(E617,'FILIAIS PETZ'!A:Q,3,0)</f>
        <v>FELICIO</v>
      </c>
      <c r="AG617" s="20" t="str">
        <f>VLOOKUP(E617,'FILIAIS PETZ'!A:Q,2,0)</f>
        <v>R3</v>
      </c>
      <c r="AH617" s="75">
        <v>744.48</v>
      </c>
      <c r="AI617" s="16" t="s">
        <v>5226</v>
      </c>
      <c r="AJ617" s="43">
        <f>VLOOKUP(E617,'FILIAIS PETZ'!$A$2:$K$2000,11,0)</f>
        <v>18328118014320</v>
      </c>
      <c r="AK617" s="44">
        <f t="shared" si="44"/>
        <v>18328118014320</v>
      </c>
    </row>
    <row r="618" spans="1:37" s="15" customFormat="1" ht="15" customHeight="1" thickBot="1" x14ac:dyDescent="0.25">
      <c r="A618" s="9">
        <f t="shared" si="43"/>
        <v>823152</v>
      </c>
      <c r="B618" s="18">
        <f>VLOOKUP(C618,FORNECEDORES!D:E,2,0)</f>
        <v>7736</v>
      </c>
      <c r="C618" s="19" t="str">
        <f>VLOOKUP(D618,FORNECEDORES!A:D,4,0)</f>
        <v>27.385.816/0001-37</v>
      </c>
      <c r="D618" s="13" t="s">
        <v>2591</v>
      </c>
      <c r="E618" s="20" t="str">
        <f t="shared" si="42"/>
        <v>04 0144</v>
      </c>
      <c r="F618" s="28" t="s">
        <v>4938</v>
      </c>
      <c r="G618" s="21" t="str">
        <f>VLOOKUP(E618,'FILIAIS PETZ'!A:E,5,0)</f>
        <v>PETZ FERNANDO CORREA</v>
      </c>
      <c r="H618" s="20" t="str">
        <f>VLOOKUP(E618,'FILIAIS PETZ'!A:D,4,0)</f>
        <v>FCOR-MT</v>
      </c>
      <c r="I618" s="46">
        <v>45294</v>
      </c>
      <c r="J618" s="10">
        <v>823152</v>
      </c>
      <c r="K618" s="10" t="s">
        <v>5181</v>
      </c>
      <c r="L618" s="28" t="s">
        <v>5448</v>
      </c>
      <c r="M618" s="46">
        <v>45303</v>
      </c>
      <c r="N618" s="46">
        <v>45336</v>
      </c>
      <c r="O618" s="46">
        <v>45303</v>
      </c>
      <c r="P618" s="28" t="s">
        <v>4990</v>
      </c>
      <c r="Q618" s="10">
        <v>3</v>
      </c>
      <c r="R618" s="10">
        <v>1</v>
      </c>
      <c r="S618" s="10" t="s">
        <v>4983</v>
      </c>
      <c r="T618" s="10" t="s">
        <v>32</v>
      </c>
      <c r="U618" s="10">
        <v>11002</v>
      </c>
      <c r="V618" s="10">
        <v>11002</v>
      </c>
      <c r="W618" s="10" t="s">
        <v>5119</v>
      </c>
      <c r="X618" s="10" t="s">
        <v>4992</v>
      </c>
      <c r="Y618" s="10" t="s">
        <v>4993</v>
      </c>
      <c r="Z618" s="10" t="s">
        <v>4993</v>
      </c>
      <c r="AA618" s="10" t="s">
        <v>4992</v>
      </c>
      <c r="AB618" s="10" t="s">
        <v>12941</v>
      </c>
      <c r="AC618" s="10" t="s">
        <v>5006</v>
      </c>
      <c r="AD618" s="29"/>
      <c r="AE618" s="20" t="str">
        <f>VLOOKUP(E618,'FILIAIS PETZ'!A:Q,17,0)</f>
        <v>CO-3</v>
      </c>
      <c r="AF618" s="20" t="str">
        <f>VLOOKUP(E618,'FILIAIS PETZ'!A:Q,3,0)</f>
        <v>FELICIO</v>
      </c>
      <c r="AG618" s="20" t="str">
        <f>VLOOKUP(E618,'FILIAIS PETZ'!A:Q,2,0)</f>
        <v>R3</v>
      </c>
      <c r="AH618" s="75">
        <v>518</v>
      </c>
      <c r="AI618" s="16" t="s">
        <v>5227</v>
      </c>
      <c r="AJ618" s="43">
        <f>VLOOKUP(E618,'FILIAIS PETZ'!$A$2:$K$2000,11,0)</f>
        <v>18328118014169</v>
      </c>
      <c r="AK618" s="44">
        <f t="shared" si="44"/>
        <v>18328118014169</v>
      </c>
    </row>
    <row r="619" spans="1:37" s="15" customFormat="1" ht="15" customHeight="1" thickBot="1" x14ac:dyDescent="0.25">
      <c r="A619" s="9">
        <f t="shared" si="43"/>
        <v>823153</v>
      </c>
      <c r="B619" s="18">
        <f>VLOOKUP(C619,FORNECEDORES!D:E,2,0)</f>
        <v>7736</v>
      </c>
      <c r="C619" s="19" t="str">
        <f>VLOOKUP(D619,FORNECEDORES!A:D,4,0)</f>
        <v>27.385.816/0001-37</v>
      </c>
      <c r="D619" s="13" t="s">
        <v>2591</v>
      </c>
      <c r="E619" s="20" t="str">
        <f t="shared" si="42"/>
        <v>04 0232</v>
      </c>
      <c r="F619" s="28" t="s">
        <v>4956</v>
      </c>
      <c r="G619" s="21" t="str">
        <f>VLOOKUP(E619,'FILIAIS PETZ'!A:E,5,0)</f>
        <v>PETZ VARZEA GRANDE</v>
      </c>
      <c r="H619" s="20" t="str">
        <f>VLOOKUP(E619,'FILIAIS PETZ'!A:D,4,0)</f>
        <v>VGDE-MT</v>
      </c>
      <c r="I619" s="46">
        <v>45294</v>
      </c>
      <c r="J619" s="10">
        <v>823153</v>
      </c>
      <c r="K619" s="10" t="s">
        <v>5181</v>
      </c>
      <c r="L619" s="28" t="s">
        <v>5451</v>
      </c>
      <c r="M619" s="46">
        <v>45303</v>
      </c>
      <c r="N619" s="46">
        <v>45336</v>
      </c>
      <c r="O619" s="46">
        <v>45303</v>
      </c>
      <c r="P619" s="28" t="s">
        <v>4990</v>
      </c>
      <c r="Q619" s="10">
        <v>3</v>
      </c>
      <c r="R619" s="10">
        <v>1</v>
      </c>
      <c r="S619" s="10" t="s">
        <v>4983</v>
      </c>
      <c r="T619" s="10" t="s">
        <v>32</v>
      </c>
      <c r="U619" s="10">
        <v>11002</v>
      </c>
      <c r="V619" s="10">
        <v>11002</v>
      </c>
      <c r="W619" s="10" t="s">
        <v>5019</v>
      </c>
      <c r="X619" s="10" t="s">
        <v>4985</v>
      </c>
      <c r="Y619" s="10" t="s">
        <v>4993</v>
      </c>
      <c r="Z619" s="10" t="s">
        <v>4993</v>
      </c>
      <c r="AA619" s="10" t="s">
        <v>4989</v>
      </c>
      <c r="AB619" s="10" t="s">
        <v>5066</v>
      </c>
      <c r="AC619" s="10" t="s">
        <v>5006</v>
      </c>
      <c r="AD619" s="29"/>
      <c r="AE619" s="20" t="str">
        <f>VLOOKUP(E619,'FILIAIS PETZ'!A:Q,17,0)</f>
        <v>CO-3</v>
      </c>
      <c r="AF619" s="20" t="str">
        <f>VLOOKUP(E619,'FILIAIS PETZ'!A:Q,3,0)</f>
        <v>FELICIO</v>
      </c>
      <c r="AG619" s="20" t="str">
        <f>VLOOKUP(E619,'FILIAIS PETZ'!A:Q,2,0)</f>
        <v>R3</v>
      </c>
      <c r="AH619" s="75">
        <v>409.5</v>
      </c>
      <c r="AI619" s="16" t="s">
        <v>5228</v>
      </c>
      <c r="AJ619" s="43">
        <f>VLOOKUP(E619,'FILIAIS PETZ'!$A$2:$K$2000,11,0)</f>
        <v>18328118021963</v>
      </c>
      <c r="AK619" s="44">
        <f t="shared" si="44"/>
        <v>18328118021963</v>
      </c>
    </row>
    <row r="620" spans="1:37" s="15" customFormat="1" ht="15" customHeight="1" thickBot="1" x14ac:dyDescent="0.25">
      <c r="A620" s="9">
        <f t="shared" si="43"/>
        <v>823155</v>
      </c>
      <c r="B620" s="18">
        <f>VLOOKUP(C620,FORNECEDORES!D:E,2,0)</f>
        <v>7736</v>
      </c>
      <c r="C620" s="19" t="str">
        <f>VLOOKUP(D620,FORNECEDORES!A:D,4,0)</f>
        <v>27.385.816/0001-37</v>
      </c>
      <c r="D620" s="13" t="s">
        <v>2591</v>
      </c>
      <c r="E620" s="20" t="str">
        <f t="shared" ref="E620:E683" si="45">CONCATENATE("04 ",F620)</f>
        <v>04 0142</v>
      </c>
      <c r="F620" s="28" t="s">
        <v>4931</v>
      </c>
      <c r="G620" s="21" t="str">
        <f>VLOOKUP(E620,'FILIAIS PETZ'!A:E,5,0)</f>
        <v>PETZ MIGUEL SUTIL</v>
      </c>
      <c r="H620" s="20" t="str">
        <f>VLOOKUP(E620,'FILIAIS PETZ'!A:D,4,0)</f>
        <v>MGST-MT</v>
      </c>
      <c r="I620" s="46">
        <v>45294</v>
      </c>
      <c r="J620" s="10">
        <v>823155</v>
      </c>
      <c r="K620" s="10" t="s">
        <v>5181</v>
      </c>
      <c r="L620" s="28" t="s">
        <v>5449</v>
      </c>
      <c r="M620" s="46">
        <v>45303</v>
      </c>
      <c r="N620" s="46">
        <v>45336</v>
      </c>
      <c r="O620" s="46">
        <v>45303</v>
      </c>
      <c r="P620" s="28" t="s">
        <v>4990</v>
      </c>
      <c r="Q620" s="10">
        <v>3</v>
      </c>
      <c r="R620" s="10">
        <v>1</v>
      </c>
      <c r="S620" s="10" t="s">
        <v>4983</v>
      </c>
      <c r="T620" s="10" t="s">
        <v>32</v>
      </c>
      <c r="U620" s="10">
        <v>11002</v>
      </c>
      <c r="V620" s="10">
        <v>11002</v>
      </c>
      <c r="W620" s="10" t="s">
        <v>5019</v>
      </c>
      <c r="X620" s="10" t="s">
        <v>4985</v>
      </c>
      <c r="Y620" s="10" t="s">
        <v>4993</v>
      </c>
      <c r="Z620" s="10" t="s">
        <v>4993</v>
      </c>
      <c r="AA620" s="10" t="s">
        <v>4989</v>
      </c>
      <c r="AB620" s="10" t="s">
        <v>5066</v>
      </c>
      <c r="AC620" s="10" t="s">
        <v>5006</v>
      </c>
      <c r="AD620" s="29"/>
      <c r="AE620" s="20" t="str">
        <f>VLOOKUP(E620,'FILIAIS PETZ'!A:Q,17,0)</f>
        <v>CO-3</v>
      </c>
      <c r="AF620" s="20" t="str">
        <f>VLOOKUP(E620,'FILIAIS PETZ'!A:Q,3,0)</f>
        <v>FELICIO</v>
      </c>
      <c r="AG620" s="20" t="str">
        <f>VLOOKUP(E620,'FILIAIS PETZ'!A:Q,2,0)</f>
        <v>R3</v>
      </c>
      <c r="AH620" s="75">
        <v>409.5</v>
      </c>
      <c r="AI620" s="16" t="s">
        <v>5229</v>
      </c>
      <c r="AJ620" s="43">
        <f>VLOOKUP(E620,'FILIAIS PETZ'!$A$2:$K$2000,11,0)</f>
        <v>18328118013430</v>
      </c>
      <c r="AK620" s="44">
        <f t="shared" si="44"/>
        <v>18328118013430</v>
      </c>
    </row>
    <row r="621" spans="1:37" s="15" customFormat="1" ht="15" customHeight="1" thickBot="1" x14ac:dyDescent="0.25">
      <c r="A621" s="9">
        <f t="shared" si="43"/>
        <v>823156</v>
      </c>
      <c r="B621" s="18">
        <f>VLOOKUP(C621,FORNECEDORES!D:E,2,0)</f>
        <v>7736</v>
      </c>
      <c r="C621" s="19" t="str">
        <f>VLOOKUP(D621,FORNECEDORES!A:D,4,0)</f>
        <v>27.385.816/0001-37</v>
      </c>
      <c r="D621" s="13" t="s">
        <v>2591</v>
      </c>
      <c r="E621" s="20" t="str">
        <f t="shared" si="45"/>
        <v>04 0142</v>
      </c>
      <c r="F621" s="28" t="s">
        <v>4931</v>
      </c>
      <c r="G621" s="21" t="str">
        <f>VLOOKUP(E621,'FILIAIS PETZ'!A:E,5,0)</f>
        <v>PETZ MIGUEL SUTIL</v>
      </c>
      <c r="H621" s="20" t="str">
        <f>VLOOKUP(E621,'FILIAIS PETZ'!A:D,4,0)</f>
        <v>MGST-MT</v>
      </c>
      <c r="I621" s="46">
        <v>45294</v>
      </c>
      <c r="J621" s="10">
        <v>823156</v>
      </c>
      <c r="K621" s="10" t="s">
        <v>5181</v>
      </c>
      <c r="L621" s="28" t="s">
        <v>5450</v>
      </c>
      <c r="M621" s="46">
        <v>45303</v>
      </c>
      <c r="N621" s="46">
        <v>45336</v>
      </c>
      <c r="O621" s="46">
        <v>45303</v>
      </c>
      <c r="P621" s="28" t="s">
        <v>4990</v>
      </c>
      <c r="Q621" s="10">
        <v>3</v>
      </c>
      <c r="R621" s="10">
        <v>1</v>
      </c>
      <c r="S621" s="10" t="s">
        <v>4983</v>
      </c>
      <c r="T621" s="10" t="s">
        <v>32</v>
      </c>
      <c r="U621" s="10">
        <v>11002</v>
      </c>
      <c r="V621" s="10">
        <v>11002</v>
      </c>
      <c r="W621" s="10" t="s">
        <v>5119</v>
      </c>
      <c r="X621" s="10" t="s">
        <v>4992</v>
      </c>
      <c r="Y621" s="10" t="s">
        <v>4993</v>
      </c>
      <c r="Z621" s="10" t="s">
        <v>4993</v>
      </c>
      <c r="AA621" s="10" t="s">
        <v>4992</v>
      </c>
      <c r="AB621" s="10" t="s">
        <v>12941</v>
      </c>
      <c r="AC621" s="10" t="s">
        <v>5006</v>
      </c>
      <c r="AD621" s="29"/>
      <c r="AE621" s="20" t="str">
        <f>VLOOKUP(E621,'FILIAIS PETZ'!A:Q,17,0)</f>
        <v>CO-3</v>
      </c>
      <c r="AF621" s="20" t="str">
        <f>VLOOKUP(E621,'FILIAIS PETZ'!A:Q,3,0)</f>
        <v>FELICIO</v>
      </c>
      <c r="AG621" s="20" t="str">
        <f>VLOOKUP(E621,'FILIAIS PETZ'!A:Q,2,0)</f>
        <v>R3</v>
      </c>
      <c r="AH621" s="75">
        <v>2320.5</v>
      </c>
      <c r="AI621" s="16" t="s">
        <v>5230</v>
      </c>
      <c r="AJ621" s="43">
        <f>VLOOKUP(E621,'FILIAIS PETZ'!$A$2:$K$2000,11,0)</f>
        <v>18328118013430</v>
      </c>
      <c r="AK621" s="44">
        <f t="shared" si="44"/>
        <v>18328118013430</v>
      </c>
    </row>
    <row r="622" spans="1:37" s="15" customFormat="1" ht="15" customHeight="1" thickBot="1" x14ac:dyDescent="0.25">
      <c r="A622" s="9">
        <f t="shared" si="43"/>
        <v>823157</v>
      </c>
      <c r="B622" s="18">
        <f>VLOOKUP(C622,FORNECEDORES!D:E,2,0)</f>
        <v>7736</v>
      </c>
      <c r="C622" s="19" t="str">
        <f>VLOOKUP(D622,FORNECEDORES!A:D,4,0)</f>
        <v>27.385.816/0001-37</v>
      </c>
      <c r="D622" s="13" t="s">
        <v>2591</v>
      </c>
      <c r="E622" s="20" t="str">
        <f t="shared" si="45"/>
        <v>04 0033</v>
      </c>
      <c r="F622" s="28" t="s">
        <v>4933</v>
      </c>
      <c r="G622" s="21" t="str">
        <f>VLOOKUP(E622,'FILIAIS PETZ'!A:E,5,0)</f>
        <v>PETZ PARQUE FLAMBOYANT</v>
      </c>
      <c r="H622" s="20" t="str">
        <f>VLOOKUP(E622,'FILIAIS PETZ'!A:D,4,0)</f>
        <v>FBYT-GO</v>
      </c>
      <c r="I622" s="46">
        <v>45294</v>
      </c>
      <c r="J622" s="10">
        <v>823157</v>
      </c>
      <c r="K622" s="10" t="s">
        <v>5181</v>
      </c>
      <c r="L622" s="28" t="s">
        <v>5441</v>
      </c>
      <c r="M622" s="46">
        <v>45303</v>
      </c>
      <c r="N622" s="46">
        <v>45336</v>
      </c>
      <c r="O622" s="46">
        <v>45303</v>
      </c>
      <c r="P622" s="28" t="s">
        <v>4990</v>
      </c>
      <c r="Q622" s="10">
        <v>3</v>
      </c>
      <c r="R622" s="10">
        <v>1</v>
      </c>
      <c r="S622" s="10" t="s">
        <v>4983</v>
      </c>
      <c r="T622" s="10" t="s">
        <v>32</v>
      </c>
      <c r="U622" s="10">
        <v>11002</v>
      </c>
      <c r="V622" s="10">
        <v>11002</v>
      </c>
      <c r="W622" s="10" t="s">
        <v>4984</v>
      </c>
      <c r="X622" s="10" t="s">
        <v>4985</v>
      </c>
      <c r="Y622" s="10" t="s">
        <v>4993</v>
      </c>
      <c r="Z622" s="10" t="s">
        <v>4993</v>
      </c>
      <c r="AA622" s="10" t="s">
        <v>4989</v>
      </c>
      <c r="AB622" s="10" t="s">
        <v>5005</v>
      </c>
      <c r="AC622" s="10" t="s">
        <v>5006</v>
      </c>
      <c r="AD622" s="29"/>
      <c r="AE622" s="20" t="str">
        <f>VLOOKUP(E622,'FILIAIS PETZ'!A:Q,17,0)</f>
        <v>CO-2</v>
      </c>
      <c r="AF622" s="20" t="str">
        <f>VLOOKUP(E622,'FILIAIS PETZ'!A:Q,3,0)</f>
        <v>FELICIO</v>
      </c>
      <c r="AG622" s="20" t="str">
        <f>VLOOKUP(E622,'FILIAIS PETZ'!A:Q,2,0)</f>
        <v>R3</v>
      </c>
      <c r="AH622" s="75">
        <v>436.9</v>
      </c>
      <c r="AI622" s="16" t="s">
        <v>5231</v>
      </c>
      <c r="AJ622" s="43">
        <f>VLOOKUP(E622,'FILIAIS PETZ'!$A$2:$K$2000,11,0)</f>
        <v>18328118003477</v>
      </c>
      <c r="AK622" s="44">
        <f t="shared" si="44"/>
        <v>18328118003477</v>
      </c>
    </row>
    <row r="623" spans="1:37" s="15" customFormat="1" ht="15" customHeight="1" thickBot="1" x14ac:dyDescent="0.25">
      <c r="A623" s="9">
        <f t="shared" si="43"/>
        <v>823175</v>
      </c>
      <c r="B623" s="18">
        <f>VLOOKUP(C623,FORNECEDORES!D:E,2,0)</f>
        <v>7736</v>
      </c>
      <c r="C623" s="19" t="str">
        <f>VLOOKUP(D623,FORNECEDORES!A:D,4,0)</f>
        <v>27.385.816/0001-37</v>
      </c>
      <c r="D623" s="13" t="s">
        <v>2591</v>
      </c>
      <c r="E623" s="20" t="str">
        <f t="shared" si="45"/>
        <v>04 0245</v>
      </c>
      <c r="F623" s="28" t="s">
        <v>4976</v>
      </c>
      <c r="G623" s="21" t="str">
        <f>VLOOKUP(E623,'FILIAIS PETZ'!A:E,5,0)</f>
        <v>PETZ AFONSO PENA</v>
      </c>
      <c r="H623" s="20" t="str">
        <f>VLOOKUP(E623,'FILIAIS PETZ'!A:D,4,0)</f>
        <v>AFPN-MS</v>
      </c>
      <c r="I623" s="46">
        <v>45294</v>
      </c>
      <c r="J623" s="10">
        <v>823175</v>
      </c>
      <c r="K623" s="10" t="s">
        <v>5181</v>
      </c>
      <c r="L623" s="28" t="s">
        <v>5452</v>
      </c>
      <c r="M623" s="46">
        <v>45303</v>
      </c>
      <c r="N623" s="46">
        <v>45336</v>
      </c>
      <c r="O623" s="46">
        <v>45303</v>
      </c>
      <c r="P623" s="28" t="s">
        <v>4990</v>
      </c>
      <c r="Q623" s="10" t="s">
        <v>5029</v>
      </c>
      <c r="R623" s="10" t="s">
        <v>4991</v>
      </c>
      <c r="S623" s="10" t="s">
        <v>4983</v>
      </c>
      <c r="T623" s="10" t="s">
        <v>32</v>
      </c>
      <c r="U623" s="10" t="s">
        <v>5048</v>
      </c>
      <c r="V623" s="10" t="s">
        <v>5048</v>
      </c>
      <c r="W623" s="10" t="s">
        <v>4984</v>
      </c>
      <c r="X623" s="10" t="s">
        <v>4992</v>
      </c>
      <c r="Y623" s="10" t="s">
        <v>4997</v>
      </c>
      <c r="Z623" s="10" t="s">
        <v>8241</v>
      </c>
      <c r="AA623" s="10" t="s">
        <v>4992</v>
      </c>
      <c r="AB623" s="10" t="s">
        <v>12941</v>
      </c>
      <c r="AC623" s="10" t="s">
        <v>5006</v>
      </c>
      <c r="AD623" s="29"/>
      <c r="AE623" s="20" t="str">
        <f>VLOOKUP(E623,'FILIAIS PETZ'!A:Q,17,0)</f>
        <v>CO-1</v>
      </c>
      <c r="AF623" s="20" t="str">
        <f>VLOOKUP(E623,'FILIAIS PETZ'!A:Q,3,0)</f>
        <v>FELICIO</v>
      </c>
      <c r="AG623" s="20" t="str">
        <f>VLOOKUP(E623,'FILIAIS PETZ'!A:Q,2,0)</f>
        <v>R3</v>
      </c>
      <c r="AH623" s="75">
        <v>16652.75</v>
      </c>
      <c r="AI623" s="16" t="s">
        <v>5232</v>
      </c>
      <c r="AJ623" s="43" t="str">
        <f>VLOOKUP(E623,'FILIAIS PETZ'!$A$2:$K$2000,11,0)</f>
        <v>18.328.118/0232-30</v>
      </c>
      <c r="AK623" s="44" t="str">
        <f t="shared" si="44"/>
        <v>18.328.118/0232-30</v>
      </c>
    </row>
    <row r="624" spans="1:37" s="15" customFormat="1" ht="15" customHeight="1" thickBot="1" x14ac:dyDescent="0.25">
      <c r="A624" s="9">
        <f t="shared" si="43"/>
        <v>823181</v>
      </c>
      <c r="B624" s="18">
        <f>VLOOKUP(C624,FORNECEDORES!D:E,2,0)</f>
        <v>7736</v>
      </c>
      <c r="C624" s="19" t="str">
        <f>VLOOKUP(D624,FORNECEDORES!A:D,4,0)</f>
        <v>27.385.816/0001-37</v>
      </c>
      <c r="D624" s="13" t="s">
        <v>2591</v>
      </c>
      <c r="E624" s="20" t="str">
        <f t="shared" si="45"/>
        <v>04 0077</v>
      </c>
      <c r="F624" s="28" t="s">
        <v>4954</v>
      </c>
      <c r="G624" s="21" t="str">
        <f>VLOOKUP(E624,'FILIAIS PETZ'!A:E,5,0)</f>
        <v>PETZ GOIANIA (SETOR BUENO)</v>
      </c>
      <c r="H624" s="20" t="str">
        <f>VLOOKUP(E624,'FILIAIS PETZ'!A:D,4,0)</f>
        <v>BT63-GO</v>
      </c>
      <c r="I624" s="46">
        <v>45294</v>
      </c>
      <c r="J624" s="10">
        <v>823181</v>
      </c>
      <c r="K624" s="10" t="s">
        <v>5181</v>
      </c>
      <c r="L624" s="28" t="s">
        <v>5622</v>
      </c>
      <c r="M624" s="46">
        <v>45323</v>
      </c>
      <c r="N624" s="46">
        <v>45343</v>
      </c>
      <c r="O624" s="46">
        <v>45324</v>
      </c>
      <c r="P624" s="28" t="s">
        <v>4990</v>
      </c>
      <c r="Q624" s="10" t="s">
        <v>5029</v>
      </c>
      <c r="R624" s="10" t="s">
        <v>4991</v>
      </c>
      <c r="S624" s="10" t="s">
        <v>4983</v>
      </c>
      <c r="T624" s="10" t="s">
        <v>32</v>
      </c>
      <c r="U624" s="10" t="s">
        <v>5048</v>
      </c>
      <c r="V624" s="10" t="s">
        <v>5048</v>
      </c>
      <c r="W624" s="10" t="s">
        <v>5119</v>
      </c>
      <c r="X624" s="10" t="s">
        <v>4985</v>
      </c>
      <c r="Y624" s="10" t="s">
        <v>4993</v>
      </c>
      <c r="Z624" s="10" t="s">
        <v>4993</v>
      </c>
      <c r="AA624" s="10" t="s">
        <v>4989</v>
      </c>
      <c r="AB624" s="10" t="s">
        <v>12941</v>
      </c>
      <c r="AC624" s="10" t="s">
        <v>5006</v>
      </c>
      <c r="AD624" s="29"/>
      <c r="AE624" s="20" t="str">
        <f>VLOOKUP(E624,'FILIAIS PETZ'!A:Q,17,0)</f>
        <v>CO-2</v>
      </c>
      <c r="AF624" s="20" t="str">
        <f>VLOOKUP(E624,'FILIAIS PETZ'!A:Q,3,0)</f>
        <v>FELICIO</v>
      </c>
      <c r="AG624" s="20" t="str">
        <f>VLOOKUP(E624,'FILIAIS PETZ'!A:Q,2,0)</f>
        <v>R3</v>
      </c>
      <c r="AH624" s="75">
        <v>1296.75</v>
      </c>
      <c r="AI624" s="16" t="s">
        <v>5233</v>
      </c>
      <c r="AJ624" s="43">
        <f>VLOOKUP(E624,'FILIAIS PETZ'!$A$2:$K$2000,11,0)</f>
        <v>18328118007545</v>
      </c>
      <c r="AK624" s="44">
        <f t="shared" si="44"/>
        <v>18328118007545</v>
      </c>
    </row>
    <row r="625" spans="1:37" s="15" customFormat="1" ht="15" customHeight="1" thickBot="1" x14ac:dyDescent="0.25">
      <c r="A625" s="9">
        <v>821265</v>
      </c>
      <c r="B625" s="18">
        <f>VLOOKUP(C625,FORNECEDORES!D:E,2,0)</f>
        <v>14880</v>
      </c>
      <c r="C625" s="19" t="str">
        <f>VLOOKUP(D625,FORNECEDORES!A:D,4,0)</f>
        <v>12.962.256/0001-69</v>
      </c>
      <c r="D625" s="17" t="s">
        <v>1924</v>
      </c>
      <c r="E625" s="20" t="str">
        <f t="shared" si="45"/>
        <v>04 0067</v>
      </c>
      <c r="F625" s="28" t="s">
        <v>8611</v>
      </c>
      <c r="G625" s="21" t="str">
        <f>VLOOKUP(E625,'FILIAIS PETZ'!A:E,5,0)</f>
        <v>PETZ EXTRA RICARDO JAFET</v>
      </c>
      <c r="H625" s="20" t="str">
        <f>VLOOKUP(E625,'FILIAIS PETZ'!A:D,4,0)</f>
        <v>RJAF-SP</v>
      </c>
      <c r="I625" s="46">
        <v>45294</v>
      </c>
      <c r="J625" s="9">
        <v>821265</v>
      </c>
      <c r="K625" s="9" t="s">
        <v>9035</v>
      </c>
      <c r="L625" s="29" t="s">
        <v>9308</v>
      </c>
      <c r="M625" s="46">
        <v>45295</v>
      </c>
      <c r="N625" s="46">
        <v>45315</v>
      </c>
      <c r="O625" s="46">
        <v>45295</v>
      </c>
      <c r="P625" s="29" t="s">
        <v>4990</v>
      </c>
      <c r="Q625" s="9">
        <v>3</v>
      </c>
      <c r="R625" s="9">
        <v>1</v>
      </c>
      <c r="S625" s="9">
        <v>8</v>
      </c>
      <c r="T625" s="9" t="s">
        <v>32</v>
      </c>
      <c r="U625" s="9">
        <v>11002</v>
      </c>
      <c r="V625" s="9">
        <v>11002</v>
      </c>
      <c r="W625" s="9" t="s">
        <v>5119</v>
      </c>
      <c r="X625" s="9" t="s">
        <v>4985</v>
      </c>
      <c r="Y625" s="9" t="s">
        <v>4997</v>
      </c>
      <c r="Z625" s="9" t="s">
        <v>4993</v>
      </c>
      <c r="AA625" s="9" t="s">
        <v>5014</v>
      </c>
      <c r="AB625" s="9" t="s">
        <v>5007</v>
      </c>
      <c r="AC625" s="9" t="s">
        <v>5006</v>
      </c>
      <c r="AD625" s="10"/>
      <c r="AE625" s="20" t="str">
        <f>VLOOKUP(E625,'FILIAIS PETZ'!A:Q,17,0)</f>
        <v>SP2</v>
      </c>
      <c r="AF625" s="20" t="str">
        <f>VLOOKUP(E625,'FILIAIS PETZ'!A:Q,3,0)</f>
        <v>FELICIO</v>
      </c>
      <c r="AG625" s="20" t="str">
        <f>VLOOKUP(E625,'FILIAIS PETZ'!A:Q,2,0)</f>
        <v>R3</v>
      </c>
      <c r="AH625" s="75">
        <v>705.07</v>
      </c>
      <c r="AI625" s="68" t="s">
        <v>9309</v>
      </c>
      <c r="AJ625" s="43">
        <f>VLOOKUP(E625,'FILIAIS PETZ'!$A$2:$K$2000,11,0)</f>
        <v>18328118006573</v>
      </c>
      <c r="AK625" s="44">
        <v>18328118006573</v>
      </c>
    </row>
    <row r="626" spans="1:37" s="15" customFormat="1" ht="15" customHeight="1" thickBot="1" x14ac:dyDescent="0.25">
      <c r="A626" s="9">
        <v>822061</v>
      </c>
      <c r="B626" s="18">
        <f>VLOOKUP(C626,FORNECEDORES!D:E,2,0)</f>
        <v>530375</v>
      </c>
      <c r="C626" s="19" t="str">
        <f>VLOOKUP(D626,FORNECEDORES!A:D,4,0)</f>
        <v>23.080.842/0001-04</v>
      </c>
      <c r="D626" s="17" t="s">
        <v>4370</v>
      </c>
      <c r="E626" s="20" t="str">
        <f t="shared" si="45"/>
        <v>04 0024</v>
      </c>
      <c r="F626" s="28" t="s">
        <v>8626</v>
      </c>
      <c r="G626" s="21" t="str">
        <f>VLOOKUP(E626,'FILIAIS PETZ'!A:E,5,0)</f>
        <v>PETZ DIADEMA</v>
      </c>
      <c r="H626" s="20" t="str">
        <f>VLOOKUP(E626,'FILIAIS PETZ'!A:D,4,0)</f>
        <v>DDMA-SP</v>
      </c>
      <c r="I626" s="46">
        <v>45294</v>
      </c>
      <c r="J626" s="9">
        <v>822061</v>
      </c>
      <c r="K626" s="9" t="s">
        <v>9035</v>
      </c>
      <c r="L626" s="29" t="s">
        <v>9310</v>
      </c>
      <c r="M626" s="46">
        <v>45297</v>
      </c>
      <c r="N626" s="46">
        <v>45322</v>
      </c>
      <c r="O626" s="46">
        <v>45301</v>
      </c>
      <c r="P626" s="29" t="s">
        <v>4990</v>
      </c>
      <c r="Q626" s="9">
        <v>3</v>
      </c>
      <c r="R626" s="9">
        <v>1</v>
      </c>
      <c r="S626" s="9">
        <v>8</v>
      </c>
      <c r="T626" s="9" t="s">
        <v>32</v>
      </c>
      <c r="U626" s="9">
        <v>11002</v>
      </c>
      <c r="V626" s="9">
        <v>11002</v>
      </c>
      <c r="W626" s="9" t="s">
        <v>5021</v>
      </c>
      <c r="X626" s="9" t="s">
        <v>4985</v>
      </c>
      <c r="Y626" s="9" t="s">
        <v>4980</v>
      </c>
      <c r="Z626" s="9" t="s">
        <v>4980</v>
      </c>
      <c r="AA626" s="9" t="s">
        <v>4989</v>
      </c>
      <c r="AB626" s="84" t="s">
        <v>5005</v>
      </c>
      <c r="AC626" s="9" t="s">
        <v>5006</v>
      </c>
      <c r="AD626" s="10"/>
      <c r="AE626" s="20" t="str">
        <f>VLOOKUP(E626,'FILIAIS PETZ'!A:Q,17,0)</f>
        <v>SP3</v>
      </c>
      <c r="AF626" s="20" t="str">
        <f>VLOOKUP(E626,'FILIAIS PETZ'!A:Q,3,0)</f>
        <v>FELICIO</v>
      </c>
      <c r="AG626" s="20" t="str">
        <f>VLOOKUP(E626,'FILIAIS PETZ'!A:Q,2,0)</f>
        <v>R3</v>
      </c>
      <c r="AH626" s="75">
        <v>180</v>
      </c>
      <c r="AI626" s="68" t="s">
        <v>9311</v>
      </c>
      <c r="AJ626" s="43">
        <f>VLOOKUP(E626,'FILIAIS PETZ'!$A$2:$K$2000,11,0)</f>
        <v>18328118000966</v>
      </c>
      <c r="AK626" s="44">
        <v>18328118000966</v>
      </c>
    </row>
    <row r="627" spans="1:37" s="15" customFormat="1" ht="15" customHeight="1" thickBot="1" x14ac:dyDescent="0.25">
      <c r="A627" s="9">
        <v>822062</v>
      </c>
      <c r="B627" s="18">
        <f>VLOOKUP(C627,FORNECEDORES!D:E,2,0)</f>
        <v>530375</v>
      </c>
      <c r="C627" s="19" t="str">
        <f>VLOOKUP(D627,FORNECEDORES!A:D,4,0)</f>
        <v>23.080.842/0001-04</v>
      </c>
      <c r="D627" s="17" t="s">
        <v>4370</v>
      </c>
      <c r="E627" s="20" t="str">
        <f t="shared" si="45"/>
        <v>04 0258</v>
      </c>
      <c r="F627" s="28" t="s">
        <v>8972</v>
      </c>
      <c r="G627" s="21" t="str">
        <f>VLOOKUP(E627,'FILIAIS PETZ'!A:E,5,0)</f>
        <v xml:space="preserve">PETZ SHOPPING GRAND PLAZA </v>
      </c>
      <c r="H627" s="20" t="str">
        <f>VLOOKUP(E627,'FILIAIS PETZ'!A:D,4,0)</f>
        <v>SGPZ-SP</v>
      </c>
      <c r="I627" s="46">
        <v>45294</v>
      </c>
      <c r="J627" s="9">
        <v>822062</v>
      </c>
      <c r="K627" s="9" t="s">
        <v>9035</v>
      </c>
      <c r="L627" s="29" t="s">
        <v>9312</v>
      </c>
      <c r="M627" s="46">
        <v>45297</v>
      </c>
      <c r="N627" s="46">
        <v>45322</v>
      </c>
      <c r="O627" s="46">
        <v>45301</v>
      </c>
      <c r="P627" s="29" t="s">
        <v>4990</v>
      </c>
      <c r="Q627" s="9">
        <v>3</v>
      </c>
      <c r="R627" s="9">
        <v>1</v>
      </c>
      <c r="S627" s="9">
        <v>8</v>
      </c>
      <c r="T627" s="9" t="s">
        <v>32</v>
      </c>
      <c r="U627" s="9">
        <v>11002</v>
      </c>
      <c r="V627" s="9">
        <v>11002</v>
      </c>
      <c r="W627" s="9" t="s">
        <v>5019</v>
      </c>
      <c r="X627" s="9" t="s">
        <v>4985</v>
      </c>
      <c r="Y627" s="9" t="s">
        <v>4980</v>
      </c>
      <c r="Z627" s="9" t="s">
        <v>4980</v>
      </c>
      <c r="AA627" s="9" t="s">
        <v>4989</v>
      </c>
      <c r="AB627" s="84" t="s">
        <v>5005</v>
      </c>
      <c r="AC627" s="9" t="s">
        <v>5006</v>
      </c>
      <c r="AD627" s="10"/>
      <c r="AE627" s="20" t="str">
        <f>VLOOKUP(E627,'FILIAIS PETZ'!A:Q,17,0)</f>
        <v>SP3</v>
      </c>
      <c r="AF627" s="20" t="str">
        <f>VLOOKUP(E627,'FILIAIS PETZ'!A:Q,3,0)</f>
        <v>FELICIO</v>
      </c>
      <c r="AG627" s="20" t="str">
        <f>VLOOKUP(E627,'FILIAIS PETZ'!A:Q,2,0)</f>
        <v>R3</v>
      </c>
      <c r="AH627" s="75">
        <v>25</v>
      </c>
      <c r="AI627" s="68" t="s">
        <v>9311</v>
      </c>
      <c r="AJ627" s="43" t="str">
        <f>VLOOKUP(E627,'FILIAIS PETZ'!$A$2:$K$2000,11,0)</f>
        <v>18.328.118/0249-89</v>
      </c>
      <c r="AK627" s="44" t="s">
        <v>9091</v>
      </c>
    </row>
    <row r="628" spans="1:37" s="15" customFormat="1" ht="15" customHeight="1" thickBot="1" x14ac:dyDescent="0.25">
      <c r="A628" s="9">
        <v>822065</v>
      </c>
      <c r="B628" s="18">
        <f>VLOOKUP(C628,FORNECEDORES!D:E,2,0)</f>
        <v>530375</v>
      </c>
      <c r="C628" s="19" t="str">
        <f>VLOOKUP(D628,FORNECEDORES!A:D,4,0)</f>
        <v>23.080.842/0001-04</v>
      </c>
      <c r="D628" s="17" t="s">
        <v>4370</v>
      </c>
      <c r="E628" s="20" t="str">
        <f t="shared" si="45"/>
        <v>04 0243</v>
      </c>
      <c r="F628" s="28" t="s">
        <v>8973</v>
      </c>
      <c r="G628" s="21" t="str">
        <f>VLOOKUP(E628,'FILIAIS PETZ'!A:E,5,0)</f>
        <v>PETZ SHOPPING GOLDEN SQUARE</v>
      </c>
      <c r="H628" s="20" t="str">
        <f>VLOOKUP(E628,'FILIAIS PETZ'!A:D,4,0)</f>
        <v>SGSQ-SP</v>
      </c>
      <c r="I628" s="46">
        <v>45294</v>
      </c>
      <c r="J628" s="9">
        <v>822065</v>
      </c>
      <c r="K628" s="9" t="s">
        <v>9035</v>
      </c>
      <c r="L628" s="29" t="s">
        <v>9313</v>
      </c>
      <c r="M628" s="46">
        <v>45297</v>
      </c>
      <c r="N628" s="46">
        <v>45322</v>
      </c>
      <c r="O628" s="46">
        <v>45301</v>
      </c>
      <c r="P628" s="29" t="s">
        <v>4990</v>
      </c>
      <c r="Q628" s="9">
        <v>3</v>
      </c>
      <c r="R628" s="9">
        <v>1</v>
      </c>
      <c r="S628" s="9">
        <v>8</v>
      </c>
      <c r="T628" s="9" t="s">
        <v>32</v>
      </c>
      <c r="U628" s="9">
        <v>11002</v>
      </c>
      <c r="V628" s="9">
        <v>11002</v>
      </c>
      <c r="W628" s="9" t="s">
        <v>5019</v>
      </c>
      <c r="X628" s="9" t="s">
        <v>4985</v>
      </c>
      <c r="Y628" s="9" t="s">
        <v>4980</v>
      </c>
      <c r="Z628" s="9" t="s">
        <v>4980</v>
      </c>
      <c r="AA628" s="9" t="s">
        <v>4989</v>
      </c>
      <c r="AB628" s="84" t="s">
        <v>5005</v>
      </c>
      <c r="AC628" s="9" t="s">
        <v>5006</v>
      </c>
      <c r="AD628" s="10"/>
      <c r="AE628" s="20" t="str">
        <f>VLOOKUP(E628,'FILIAIS PETZ'!A:Q,17,0)</f>
        <v>SP3</v>
      </c>
      <c r="AF628" s="20" t="str">
        <f>VLOOKUP(E628,'FILIAIS PETZ'!A:Q,3,0)</f>
        <v>FELICIO</v>
      </c>
      <c r="AG628" s="20" t="str">
        <f>VLOOKUP(E628,'FILIAIS PETZ'!A:Q,2,0)</f>
        <v>R3</v>
      </c>
      <c r="AH628" s="75">
        <v>460</v>
      </c>
      <c r="AI628" s="68" t="s">
        <v>9311</v>
      </c>
      <c r="AJ628" s="43" t="str">
        <f>VLOOKUP(E628,'FILIAIS PETZ'!$A$2:$K$2000,11,0)</f>
        <v>18.328.118/0229-35</v>
      </c>
      <c r="AK628" s="44" t="s">
        <v>9061</v>
      </c>
    </row>
    <row r="629" spans="1:37" s="15" customFormat="1" ht="15" customHeight="1" thickBot="1" x14ac:dyDescent="0.25">
      <c r="A629" s="9">
        <v>822068</v>
      </c>
      <c r="B629" s="18">
        <f>VLOOKUP(C629,FORNECEDORES!D:E,2,0)</f>
        <v>530375</v>
      </c>
      <c r="C629" s="19" t="str">
        <f>VLOOKUP(D629,FORNECEDORES!A:D,4,0)</f>
        <v>23.080.842/0001-04</v>
      </c>
      <c r="D629" s="17" t="s">
        <v>4370</v>
      </c>
      <c r="E629" s="20" t="str">
        <f t="shared" si="45"/>
        <v>04 0247</v>
      </c>
      <c r="F629" s="28" t="s">
        <v>8967</v>
      </c>
      <c r="G629" s="21" t="str">
        <f>VLOOKUP(E629,'FILIAIS PETZ'!A:E,5,0)</f>
        <v>PETZ AV GOIÁS</v>
      </c>
      <c r="H629" s="20" t="str">
        <f>VLOOKUP(E629,'FILIAIS PETZ'!A:D,4,0)</f>
        <v>AVGO-SP</v>
      </c>
      <c r="I629" s="46">
        <v>45294</v>
      </c>
      <c r="J629" s="9">
        <v>822068</v>
      </c>
      <c r="K629" s="9" t="s">
        <v>9035</v>
      </c>
      <c r="L629" s="29" t="s">
        <v>9314</v>
      </c>
      <c r="M629" s="46">
        <v>45297</v>
      </c>
      <c r="N629" s="46">
        <v>45322</v>
      </c>
      <c r="O629" s="46">
        <v>45301</v>
      </c>
      <c r="P629" s="29" t="s">
        <v>4990</v>
      </c>
      <c r="Q629" s="9">
        <v>3</v>
      </c>
      <c r="R629" s="9">
        <v>1</v>
      </c>
      <c r="S629" s="9">
        <v>8</v>
      </c>
      <c r="T629" s="9" t="s">
        <v>32</v>
      </c>
      <c r="U629" s="9">
        <v>11002</v>
      </c>
      <c r="V629" s="9">
        <v>11002</v>
      </c>
      <c r="W629" s="9" t="s">
        <v>5019</v>
      </c>
      <c r="X629" s="9" t="s">
        <v>4985</v>
      </c>
      <c r="Y629" s="9" t="s">
        <v>4980</v>
      </c>
      <c r="Z629" s="9" t="s">
        <v>4980</v>
      </c>
      <c r="AA629" s="9" t="s">
        <v>4989</v>
      </c>
      <c r="AB629" s="84" t="s">
        <v>5005</v>
      </c>
      <c r="AC629" s="9" t="s">
        <v>5006</v>
      </c>
      <c r="AD629" s="10"/>
      <c r="AE629" s="20" t="str">
        <f>VLOOKUP(E629,'FILIAIS PETZ'!A:Q,17,0)</f>
        <v>SP3</v>
      </c>
      <c r="AF629" s="20" t="str">
        <f>VLOOKUP(E629,'FILIAIS PETZ'!A:Q,3,0)</f>
        <v>FELICIO</v>
      </c>
      <c r="AG629" s="20" t="str">
        <f>VLOOKUP(E629,'FILIAIS PETZ'!A:Q,2,0)</f>
        <v>R3</v>
      </c>
      <c r="AH629" s="75">
        <v>90</v>
      </c>
      <c r="AI629" s="68" t="s">
        <v>9311</v>
      </c>
      <c r="AJ629" s="43" t="str">
        <f>VLOOKUP(E629,'FILIAIS PETZ'!$A$2:$K$2000,11,0)</f>
        <v>18.328.118/0236-64</v>
      </c>
      <c r="AK629" s="44" t="s">
        <v>9093</v>
      </c>
    </row>
    <row r="630" spans="1:37" s="15" customFormat="1" ht="15" customHeight="1" thickBot="1" x14ac:dyDescent="0.25">
      <c r="A630" s="9">
        <v>822076</v>
      </c>
      <c r="B630" s="18">
        <f>VLOOKUP(C630,FORNECEDORES!D:E,2,0)</f>
        <v>530375</v>
      </c>
      <c r="C630" s="19" t="str">
        <f>VLOOKUP(D630,FORNECEDORES!A:D,4,0)</f>
        <v>23.080.842/0001-04</v>
      </c>
      <c r="D630" s="17" t="s">
        <v>4370</v>
      </c>
      <c r="E630" s="20" t="str">
        <f t="shared" si="45"/>
        <v>04 0044</v>
      </c>
      <c r="F630" s="28" t="s">
        <v>8974</v>
      </c>
      <c r="G630" s="21" t="str">
        <f>VLOOKUP(E630,'FILIAIS PETZ'!A:E,5,0)</f>
        <v>PETZ SANTO ANDRE</v>
      </c>
      <c r="H630" s="20" t="str">
        <f>VLOOKUP(E630,'FILIAIS PETZ'!A:D,4,0)</f>
        <v>STAD-SP</v>
      </c>
      <c r="I630" s="46">
        <v>45294</v>
      </c>
      <c r="J630" s="9">
        <v>822076</v>
      </c>
      <c r="K630" s="9" t="s">
        <v>9035</v>
      </c>
      <c r="L630" s="29" t="s">
        <v>9315</v>
      </c>
      <c r="M630" s="46">
        <v>45297</v>
      </c>
      <c r="N630" s="46">
        <v>45322</v>
      </c>
      <c r="O630" s="46">
        <v>45301</v>
      </c>
      <c r="P630" s="29" t="s">
        <v>4990</v>
      </c>
      <c r="Q630" s="9">
        <v>3</v>
      </c>
      <c r="R630" s="9">
        <v>1</v>
      </c>
      <c r="S630" s="9">
        <v>8</v>
      </c>
      <c r="T630" s="9" t="s">
        <v>32</v>
      </c>
      <c r="U630" s="9">
        <v>11002</v>
      </c>
      <c r="V630" s="9">
        <v>11002</v>
      </c>
      <c r="W630" s="9" t="s">
        <v>5019</v>
      </c>
      <c r="X630" s="9" t="s">
        <v>4985</v>
      </c>
      <c r="Y630" s="9" t="s">
        <v>4980</v>
      </c>
      <c r="Z630" s="9" t="s">
        <v>4980</v>
      </c>
      <c r="AA630" s="9" t="s">
        <v>4989</v>
      </c>
      <c r="AB630" s="84" t="s">
        <v>5005</v>
      </c>
      <c r="AC630" s="9" t="s">
        <v>5006</v>
      </c>
      <c r="AD630" s="10"/>
      <c r="AE630" s="20" t="str">
        <f>VLOOKUP(E630,'FILIAIS PETZ'!A:Q,17,0)</f>
        <v>SP3</v>
      </c>
      <c r="AF630" s="20" t="str">
        <f>VLOOKUP(E630,'FILIAIS PETZ'!A:Q,3,0)</f>
        <v>FELICIO</v>
      </c>
      <c r="AG630" s="20" t="str">
        <f>VLOOKUP(E630,'FILIAIS PETZ'!A:Q,2,0)</f>
        <v>R3</v>
      </c>
      <c r="AH630" s="75">
        <v>440</v>
      </c>
      <c r="AI630" s="68" t="s">
        <v>9311</v>
      </c>
      <c r="AJ630" s="43">
        <f>VLOOKUP(E630,'FILIAIS PETZ'!$A$2:$K$2000,11,0)</f>
        <v>18328118004600</v>
      </c>
      <c r="AK630" s="44">
        <v>18328118004600</v>
      </c>
    </row>
    <row r="631" spans="1:37" s="15" customFormat="1" ht="15" customHeight="1" thickBot="1" x14ac:dyDescent="0.25">
      <c r="A631" s="9">
        <v>822082</v>
      </c>
      <c r="B631" s="18">
        <f>VLOOKUP(C631,FORNECEDORES!D:E,2,0)</f>
        <v>530375</v>
      </c>
      <c r="C631" s="19" t="str">
        <f>VLOOKUP(D631,FORNECEDORES!A:D,4,0)</f>
        <v>23.080.842/0001-04</v>
      </c>
      <c r="D631" s="17" t="s">
        <v>4370</v>
      </c>
      <c r="E631" s="20" t="str">
        <f t="shared" si="45"/>
        <v>04 0017</v>
      </c>
      <c r="F631" s="28" t="s">
        <v>8713</v>
      </c>
      <c r="G631" s="21" t="str">
        <f>VLOOKUP(E631,'FILIAIS PETZ'!A:E,5,0)</f>
        <v>PETZ CARREFOUR SAO CAETANO</v>
      </c>
      <c r="H631" s="20" t="str">
        <f>VLOOKUP(E631,'FILIAIS PETZ'!A:D,4,0)</f>
        <v>SCSU-SP</v>
      </c>
      <c r="I631" s="46">
        <v>45294</v>
      </c>
      <c r="J631" s="9">
        <v>822082</v>
      </c>
      <c r="K631" s="9" t="s">
        <v>9035</v>
      </c>
      <c r="L631" s="29" t="s">
        <v>9316</v>
      </c>
      <c r="M631" s="46">
        <v>45297</v>
      </c>
      <c r="N631" s="46">
        <v>45322</v>
      </c>
      <c r="O631" s="46">
        <v>45301</v>
      </c>
      <c r="P631" s="29" t="s">
        <v>4990</v>
      </c>
      <c r="Q631" s="9">
        <v>3</v>
      </c>
      <c r="R631" s="9">
        <v>1</v>
      </c>
      <c r="S631" s="9">
        <v>8</v>
      </c>
      <c r="T631" s="9" t="s">
        <v>32</v>
      </c>
      <c r="U631" s="9">
        <v>11002</v>
      </c>
      <c r="V631" s="9">
        <v>11002</v>
      </c>
      <c r="W631" s="9" t="s">
        <v>5021</v>
      </c>
      <c r="X631" s="9" t="s">
        <v>4985</v>
      </c>
      <c r="Y631" s="9" t="s">
        <v>4980</v>
      </c>
      <c r="Z631" s="9" t="s">
        <v>4980</v>
      </c>
      <c r="AA631" s="9" t="s">
        <v>4989</v>
      </c>
      <c r="AB631" s="84" t="s">
        <v>5005</v>
      </c>
      <c r="AC631" s="9" t="s">
        <v>5006</v>
      </c>
      <c r="AD631" s="10"/>
      <c r="AE631" s="20" t="str">
        <f>VLOOKUP(E631,'FILIAIS PETZ'!A:Q,17,0)</f>
        <v>SP3</v>
      </c>
      <c r="AF631" s="20" t="str">
        <f>VLOOKUP(E631,'FILIAIS PETZ'!A:Q,3,0)</f>
        <v>FELICIO</v>
      </c>
      <c r="AG631" s="20" t="str">
        <f>VLOOKUP(E631,'FILIAIS PETZ'!A:Q,2,0)</f>
        <v>R3</v>
      </c>
      <c r="AH631" s="75">
        <v>60</v>
      </c>
      <c r="AI631" s="68" t="s">
        <v>9311</v>
      </c>
      <c r="AJ631" s="43">
        <f>VLOOKUP(E631,'FILIAIS PETZ'!$A$2:$K$2000,11,0)</f>
        <v>18328118000532</v>
      </c>
      <c r="AK631" s="44">
        <v>18328118000532</v>
      </c>
    </row>
    <row r="632" spans="1:37" s="15" customFormat="1" ht="15" customHeight="1" thickBot="1" x14ac:dyDescent="0.25">
      <c r="A632" s="9">
        <v>822088</v>
      </c>
      <c r="B632" s="18">
        <f>VLOOKUP(C632,FORNECEDORES!D:E,2,0)</f>
        <v>530375</v>
      </c>
      <c r="C632" s="19" t="str">
        <f>VLOOKUP(D632,FORNECEDORES!A:D,4,0)</f>
        <v>23.080.842/0001-04</v>
      </c>
      <c r="D632" s="17" t="s">
        <v>4370</v>
      </c>
      <c r="E632" s="20" t="str">
        <f t="shared" si="45"/>
        <v>04 0069</v>
      </c>
      <c r="F632" s="28" t="s">
        <v>8968</v>
      </c>
      <c r="G632" s="21" t="str">
        <f>VLOOKUP(E632,'FILIAIS PETZ'!A:E,5,0)</f>
        <v>PETZ GIOVANNI PIRELLI</v>
      </c>
      <c r="H632" s="20" t="str">
        <f>VLOOKUP(E632,'FILIAIS PETZ'!A:D,4,0)</f>
        <v>GPIR-SP</v>
      </c>
      <c r="I632" s="46">
        <v>45294</v>
      </c>
      <c r="J632" s="9">
        <v>822088</v>
      </c>
      <c r="K632" s="9" t="s">
        <v>9035</v>
      </c>
      <c r="L632" s="29" t="s">
        <v>9317</v>
      </c>
      <c r="M632" s="46">
        <v>45297</v>
      </c>
      <c r="N632" s="46">
        <v>45322</v>
      </c>
      <c r="O632" s="46">
        <v>45301</v>
      </c>
      <c r="P632" s="29" t="s">
        <v>4990</v>
      </c>
      <c r="Q632" s="9">
        <v>3</v>
      </c>
      <c r="R632" s="9">
        <v>1</v>
      </c>
      <c r="S632" s="9">
        <v>8</v>
      </c>
      <c r="T632" s="9" t="s">
        <v>32</v>
      </c>
      <c r="U632" s="9">
        <v>11002</v>
      </c>
      <c r="V632" s="9">
        <v>11002</v>
      </c>
      <c r="W632" s="9" t="s">
        <v>5019</v>
      </c>
      <c r="X632" s="9" t="s">
        <v>4985</v>
      </c>
      <c r="Y632" s="9" t="s">
        <v>4980</v>
      </c>
      <c r="Z632" s="9" t="s">
        <v>4980</v>
      </c>
      <c r="AA632" s="9" t="s">
        <v>4989</v>
      </c>
      <c r="AB632" s="84" t="s">
        <v>5005</v>
      </c>
      <c r="AC632" s="9" t="s">
        <v>5006</v>
      </c>
      <c r="AD632" s="10"/>
      <c r="AE632" s="20" t="str">
        <f>VLOOKUP(E632,'FILIAIS PETZ'!A:Q,17,0)</f>
        <v>SP3</v>
      </c>
      <c r="AF632" s="20" t="str">
        <f>VLOOKUP(E632,'FILIAIS PETZ'!A:Q,3,0)</f>
        <v>FELICIO</v>
      </c>
      <c r="AG632" s="20" t="str">
        <f>VLOOKUP(E632,'FILIAIS PETZ'!A:Q,2,0)</f>
        <v>R3</v>
      </c>
      <c r="AH632" s="75">
        <v>270</v>
      </c>
      <c r="AI632" s="68" t="s">
        <v>9311</v>
      </c>
      <c r="AJ632" s="43">
        <f>VLOOKUP(E632,'FILIAIS PETZ'!$A$2:$K$2000,11,0)</f>
        <v>18328118006905</v>
      </c>
      <c r="AK632" s="44">
        <v>18328118006905</v>
      </c>
    </row>
    <row r="633" spans="1:37" s="15" customFormat="1" ht="15" customHeight="1" thickBot="1" x14ac:dyDescent="0.25">
      <c r="A633" s="9">
        <v>822672</v>
      </c>
      <c r="B633" s="18">
        <f>VLOOKUP(C633,FORNECEDORES!D:E,2,0)</f>
        <v>530375</v>
      </c>
      <c r="C633" s="19" t="str">
        <f>VLOOKUP(D633,FORNECEDORES!A:D,4,0)</f>
        <v>23.080.842/0001-04</v>
      </c>
      <c r="D633" s="17" t="s">
        <v>4370</v>
      </c>
      <c r="E633" s="20" t="str">
        <f t="shared" si="45"/>
        <v>04 0135</v>
      </c>
      <c r="F633" s="28" t="s">
        <v>8712</v>
      </c>
      <c r="G633" s="21" t="str">
        <f>VLOOKUP(E633,'FILIAIS PETZ'!A:E,5,0)</f>
        <v>PETZ CARREFOUR ANCHIETA</v>
      </c>
      <c r="H633" s="20" t="str">
        <f>VLOOKUP(E633,'FILIAIS PETZ'!A:D,4,0)</f>
        <v>ANCH-SP</v>
      </c>
      <c r="I633" s="46">
        <v>45294</v>
      </c>
      <c r="J633" s="9">
        <v>822672</v>
      </c>
      <c r="K633" s="9" t="s">
        <v>5637</v>
      </c>
      <c r="L633" s="29" t="s">
        <v>9318</v>
      </c>
      <c r="M633" s="46">
        <v>45299</v>
      </c>
      <c r="N633" s="46">
        <v>45315</v>
      </c>
      <c r="O633" s="46">
        <v>45296</v>
      </c>
      <c r="P633" s="29" t="s">
        <v>4990</v>
      </c>
      <c r="Q633" s="9">
        <v>3</v>
      </c>
      <c r="R633" s="9">
        <v>1</v>
      </c>
      <c r="S633" s="9" t="s">
        <v>4983</v>
      </c>
      <c r="T633" s="9" t="s">
        <v>32</v>
      </c>
      <c r="U633" s="9">
        <v>11002</v>
      </c>
      <c r="V633" s="9">
        <v>11002</v>
      </c>
      <c r="W633" s="9" t="s">
        <v>5019</v>
      </c>
      <c r="X633" s="9" t="s">
        <v>4985</v>
      </c>
      <c r="Y633" s="9" t="s">
        <v>4980</v>
      </c>
      <c r="Z633" s="9" t="s">
        <v>4980</v>
      </c>
      <c r="AA633" s="9" t="s">
        <v>4989</v>
      </c>
      <c r="AB633" s="9" t="s">
        <v>5066</v>
      </c>
      <c r="AC633" s="9" t="s">
        <v>5006</v>
      </c>
      <c r="AD633" s="9"/>
      <c r="AE633" s="20" t="str">
        <f>VLOOKUP(E633,'FILIAIS PETZ'!A:Q,17,0)</f>
        <v>SP3</v>
      </c>
      <c r="AF633" s="20" t="str">
        <f>VLOOKUP(E633,'FILIAIS PETZ'!A:Q,3,0)</f>
        <v>FELICIO</v>
      </c>
      <c r="AG633" s="20" t="str">
        <f>VLOOKUP(E633,'FILIAIS PETZ'!A:Q,2,0)</f>
        <v>R3</v>
      </c>
      <c r="AH633" s="75">
        <v>800</v>
      </c>
      <c r="AI633" s="68" t="s">
        <v>9319</v>
      </c>
      <c r="AJ633" s="43">
        <f>VLOOKUP(E633,'FILIAIS PETZ'!$A$2:$K$2000,11,0)</f>
        <v>18328118012549</v>
      </c>
      <c r="AK633" s="44">
        <v>18328118012549</v>
      </c>
    </row>
    <row r="634" spans="1:37" s="15" customFormat="1" ht="15" customHeight="1" thickBot="1" x14ac:dyDescent="0.25">
      <c r="A634" s="9">
        <f>J634</f>
        <v>823005</v>
      </c>
      <c r="B634" s="18">
        <f>VLOOKUP(C634,FORNECEDORES!D:E,2,0)</f>
        <v>179505</v>
      </c>
      <c r="C634" s="19" t="str">
        <f>VLOOKUP(D634,FORNECEDORES!A:D,4,0)</f>
        <v>29.739.737/0046-04</v>
      </c>
      <c r="D634" s="62" t="s">
        <v>7599</v>
      </c>
      <c r="E634" s="20" t="str">
        <f t="shared" si="45"/>
        <v>04 0032</v>
      </c>
      <c r="F634" s="28" t="s">
        <v>4951</v>
      </c>
      <c r="G634" s="21" t="str">
        <f>VLOOKUP(E634,'FILIAIS PETZ'!A:E,5,0)</f>
        <v>PETZ JAGUARE</v>
      </c>
      <c r="H634" s="20" t="str">
        <f>VLOOKUP(E634,'FILIAIS PETZ'!A:D,4,0)</f>
        <v>JGRE-SP</v>
      </c>
      <c r="I634" s="46">
        <v>45295</v>
      </c>
      <c r="J634" s="10">
        <v>823005</v>
      </c>
      <c r="K634" s="10" t="s">
        <v>5858</v>
      </c>
      <c r="L634" s="28" t="s">
        <v>6358</v>
      </c>
      <c r="M634" s="46">
        <v>45365</v>
      </c>
      <c r="N634" s="46">
        <v>45392</v>
      </c>
      <c r="O634" s="46">
        <v>45373</v>
      </c>
      <c r="P634" s="28" t="s">
        <v>4990</v>
      </c>
      <c r="Q634" s="10">
        <v>3</v>
      </c>
      <c r="R634" s="10">
        <v>1</v>
      </c>
      <c r="S634" s="10" t="s">
        <v>4983</v>
      </c>
      <c r="T634" s="10" t="s">
        <v>32</v>
      </c>
      <c r="U634" s="10">
        <v>11002</v>
      </c>
      <c r="V634" s="10">
        <v>11002</v>
      </c>
      <c r="W634" s="10" t="s">
        <v>4984</v>
      </c>
      <c r="X634" s="10" t="s">
        <v>5033</v>
      </c>
      <c r="Y634" s="84" t="s">
        <v>4993</v>
      </c>
      <c r="Z634" s="84" t="s">
        <v>4993</v>
      </c>
      <c r="AA634" s="84" t="s">
        <v>5033</v>
      </c>
      <c r="AB634" s="84" t="s">
        <v>12941</v>
      </c>
      <c r="AC634" s="10" t="s">
        <v>5006</v>
      </c>
      <c r="AD634" s="29"/>
      <c r="AE634" s="20" t="str">
        <f>VLOOKUP(E634,'FILIAIS PETZ'!A:Q,17,0)</f>
        <v>SP7</v>
      </c>
      <c r="AF634" s="20" t="str">
        <f>VLOOKUP(E634,'FILIAIS PETZ'!A:Q,3,0)</f>
        <v>FELICIO</v>
      </c>
      <c r="AG634" s="20" t="str">
        <f>VLOOKUP(E634,'FILIAIS PETZ'!A:Q,2,0)</f>
        <v>R3</v>
      </c>
      <c r="AH634" s="75">
        <v>2563.92</v>
      </c>
      <c r="AI634" s="16" t="s">
        <v>5216</v>
      </c>
      <c r="AJ634" s="43">
        <f>VLOOKUP(E634,'FILIAIS PETZ'!$A$2:$K$2000,11,0)</f>
        <v>18328118003205</v>
      </c>
      <c r="AK634" s="44">
        <f>AJ634</f>
        <v>18328118003205</v>
      </c>
    </row>
    <row r="635" spans="1:37" s="15" customFormat="1" ht="15" customHeight="1" thickBot="1" x14ac:dyDescent="0.25">
      <c r="A635" s="9">
        <f>J635</f>
        <v>823227</v>
      </c>
      <c r="B635" s="18">
        <f>VLOOKUP(C635,FORNECEDORES!D:E,2,0)</f>
        <v>530375</v>
      </c>
      <c r="C635" s="19" t="str">
        <f>VLOOKUP(D635,FORNECEDORES!A:D,4,0)</f>
        <v>23.080.842/0001-04</v>
      </c>
      <c r="D635" s="13" t="s">
        <v>4370</v>
      </c>
      <c r="E635" s="20" t="str">
        <f t="shared" si="45"/>
        <v>04 0093</v>
      </c>
      <c r="F635" s="28" t="s">
        <v>4942</v>
      </c>
      <c r="G635" s="21" t="str">
        <f>VLOOKUP(E635,'FILIAIS PETZ'!A:E,5,0)</f>
        <v>PETZ INDAIATUBA</v>
      </c>
      <c r="H635" s="20" t="str">
        <f>VLOOKUP(E635,'FILIAIS PETZ'!A:D,4,0)</f>
        <v>INDT-SP</v>
      </c>
      <c r="I635" s="46">
        <v>45295</v>
      </c>
      <c r="J635" s="10">
        <v>823227</v>
      </c>
      <c r="K635" s="10" t="s">
        <v>5181</v>
      </c>
      <c r="L635" s="28" t="s">
        <v>5388</v>
      </c>
      <c r="M635" s="46">
        <v>45303</v>
      </c>
      <c r="N635" s="46">
        <v>45336</v>
      </c>
      <c r="O635" s="46">
        <v>45303</v>
      </c>
      <c r="P635" s="28" t="s">
        <v>4990</v>
      </c>
      <c r="Q635" s="10" t="s">
        <v>5029</v>
      </c>
      <c r="R635" s="10" t="s">
        <v>4991</v>
      </c>
      <c r="S635" s="10" t="s">
        <v>4983</v>
      </c>
      <c r="T635" s="10" t="s">
        <v>32</v>
      </c>
      <c r="U635" s="10" t="s">
        <v>5048</v>
      </c>
      <c r="V635" s="10" t="s">
        <v>5048</v>
      </c>
      <c r="W635" s="10" t="s">
        <v>5057</v>
      </c>
      <c r="X635" s="10" t="s">
        <v>4985</v>
      </c>
      <c r="Y635" s="10" t="s">
        <v>4993</v>
      </c>
      <c r="Z635" s="10" t="s">
        <v>4993</v>
      </c>
      <c r="AA635" s="10" t="s">
        <v>4989</v>
      </c>
      <c r="AB635" s="10" t="s">
        <v>12941</v>
      </c>
      <c r="AC635" s="10" t="s">
        <v>5006</v>
      </c>
      <c r="AD635" s="29"/>
      <c r="AE635" s="20" t="str">
        <f>VLOOKUP(E635,'FILIAIS PETZ'!A:Q,17,0)</f>
        <v>SP7</v>
      </c>
      <c r="AF635" s="20" t="str">
        <f>VLOOKUP(E635,'FILIAIS PETZ'!A:Q,3,0)</f>
        <v>FELICIO</v>
      </c>
      <c r="AG635" s="20" t="str">
        <f>VLOOKUP(E635,'FILIAIS PETZ'!A:Q,2,0)</f>
        <v>R3</v>
      </c>
      <c r="AH635" s="75">
        <v>1100</v>
      </c>
      <c r="AI635" s="16" t="s">
        <v>5237</v>
      </c>
      <c r="AJ635" s="43">
        <f>VLOOKUP(E635,'FILIAIS PETZ'!$A$2:$K$2000,11,0)</f>
        <v>18328118008517</v>
      </c>
      <c r="AK635" s="44">
        <f>AJ635</f>
        <v>18328118008517</v>
      </c>
    </row>
    <row r="636" spans="1:37" s="15" customFormat="1" ht="15" customHeight="1" thickBot="1" x14ac:dyDescent="0.25">
      <c r="A636" s="9">
        <f>J636</f>
        <v>823229</v>
      </c>
      <c r="B636" s="18">
        <f>VLOOKUP(C636,FORNECEDORES!D:E,2,0)</f>
        <v>530375</v>
      </c>
      <c r="C636" s="19" t="str">
        <f>VLOOKUP(D636,FORNECEDORES!A:D,4,0)</f>
        <v>23.080.842/0001-04</v>
      </c>
      <c r="D636" s="13" t="s">
        <v>4370</v>
      </c>
      <c r="E636" s="20" t="str">
        <f t="shared" si="45"/>
        <v>04 0093</v>
      </c>
      <c r="F636" s="28" t="s">
        <v>4942</v>
      </c>
      <c r="G636" s="21" t="str">
        <f>VLOOKUP(E636,'FILIAIS PETZ'!A:E,5,0)</f>
        <v>PETZ INDAIATUBA</v>
      </c>
      <c r="H636" s="20" t="str">
        <f>VLOOKUP(E636,'FILIAIS PETZ'!A:D,4,0)</f>
        <v>INDT-SP</v>
      </c>
      <c r="I636" s="46">
        <v>45295</v>
      </c>
      <c r="J636" s="10">
        <v>823229</v>
      </c>
      <c r="K636" s="10" t="s">
        <v>5181</v>
      </c>
      <c r="L636" s="28" t="s">
        <v>5387</v>
      </c>
      <c r="M636" s="46">
        <v>45303</v>
      </c>
      <c r="N636" s="46">
        <v>45336</v>
      </c>
      <c r="O636" s="46">
        <v>45303</v>
      </c>
      <c r="P636" s="28" t="s">
        <v>4990</v>
      </c>
      <c r="Q636" s="10" t="s">
        <v>5029</v>
      </c>
      <c r="R636" s="10" t="s">
        <v>4991</v>
      </c>
      <c r="S636" s="10" t="s">
        <v>4983</v>
      </c>
      <c r="T636" s="10" t="s">
        <v>32</v>
      </c>
      <c r="U636" s="10" t="s">
        <v>5048</v>
      </c>
      <c r="V636" s="10" t="s">
        <v>5048</v>
      </c>
      <c r="W636" s="10" t="s">
        <v>5019</v>
      </c>
      <c r="X636" s="10" t="s">
        <v>4985</v>
      </c>
      <c r="Y636" s="10" t="s">
        <v>4980</v>
      </c>
      <c r="Z636" s="10" t="s">
        <v>4980</v>
      </c>
      <c r="AA636" s="10" t="s">
        <v>4989</v>
      </c>
      <c r="AB636" s="10" t="s">
        <v>5005</v>
      </c>
      <c r="AC636" s="10" t="s">
        <v>5006</v>
      </c>
      <c r="AD636" s="29"/>
      <c r="AE636" s="20" t="str">
        <f>VLOOKUP(E636,'FILIAIS PETZ'!A:Q,17,0)</f>
        <v>SP7</v>
      </c>
      <c r="AF636" s="20" t="str">
        <f>VLOOKUP(E636,'FILIAIS PETZ'!A:Q,3,0)</f>
        <v>FELICIO</v>
      </c>
      <c r="AG636" s="20" t="str">
        <f>VLOOKUP(E636,'FILIAIS PETZ'!A:Q,2,0)</f>
        <v>R3</v>
      </c>
      <c r="AH636" s="75">
        <v>260</v>
      </c>
      <c r="AI636" s="16" t="s">
        <v>5238</v>
      </c>
      <c r="AJ636" s="43">
        <f>VLOOKUP(E636,'FILIAIS PETZ'!$A$2:$K$2000,11,0)</f>
        <v>18328118008517</v>
      </c>
      <c r="AK636" s="44">
        <f>AJ636</f>
        <v>18328118008517</v>
      </c>
    </row>
    <row r="637" spans="1:37" s="15" customFormat="1" ht="15" customHeight="1" thickBot="1" x14ac:dyDescent="0.25">
      <c r="A637" s="9">
        <f>J637</f>
        <v>823231</v>
      </c>
      <c r="B637" s="18">
        <f>VLOOKUP(C637,FORNECEDORES!D:E,2,0)</f>
        <v>530375</v>
      </c>
      <c r="C637" s="19" t="str">
        <f>VLOOKUP(D637,FORNECEDORES!A:D,4,0)</f>
        <v>23.080.842/0001-04</v>
      </c>
      <c r="D637" s="13" t="s">
        <v>4370</v>
      </c>
      <c r="E637" s="20" t="str">
        <f t="shared" si="45"/>
        <v>04 0156</v>
      </c>
      <c r="F637" s="28" t="s">
        <v>4940</v>
      </c>
      <c r="G637" s="21" t="str">
        <f>VLOOKUP(E637,'FILIAIS PETZ'!A:E,5,0)</f>
        <v>PETZ ITAPETININGA</v>
      </c>
      <c r="H637" s="20" t="str">
        <f>VLOOKUP(E637,'FILIAIS PETZ'!A:D,4,0)</f>
        <v>ITPT-SP</v>
      </c>
      <c r="I637" s="46">
        <v>45295</v>
      </c>
      <c r="J637" s="10">
        <v>823231</v>
      </c>
      <c r="K637" s="10" t="s">
        <v>5181</v>
      </c>
      <c r="L637" s="28" t="s">
        <v>5389</v>
      </c>
      <c r="M637" s="46">
        <v>45303</v>
      </c>
      <c r="N637" s="46">
        <v>45336</v>
      </c>
      <c r="O637" s="46">
        <v>45303</v>
      </c>
      <c r="P637" s="28" t="s">
        <v>4990</v>
      </c>
      <c r="Q637" s="10" t="s">
        <v>5029</v>
      </c>
      <c r="R637" s="10" t="s">
        <v>4991</v>
      </c>
      <c r="S637" s="10" t="s">
        <v>4983</v>
      </c>
      <c r="T637" s="10" t="s">
        <v>32</v>
      </c>
      <c r="U637" s="10" t="s">
        <v>5048</v>
      </c>
      <c r="V637" s="10" t="s">
        <v>5048</v>
      </c>
      <c r="W637" s="10" t="s">
        <v>5019</v>
      </c>
      <c r="X637" s="10" t="s">
        <v>4985</v>
      </c>
      <c r="Y637" s="10" t="s">
        <v>4980</v>
      </c>
      <c r="Z637" s="10" t="s">
        <v>4980</v>
      </c>
      <c r="AA637" s="10" t="s">
        <v>4989</v>
      </c>
      <c r="AB637" s="10" t="s">
        <v>5005</v>
      </c>
      <c r="AC637" s="10" t="s">
        <v>5006</v>
      </c>
      <c r="AD637" s="29"/>
      <c r="AE637" s="20" t="str">
        <f>VLOOKUP(E637,'FILIAIS PETZ'!A:Q,17,0)</f>
        <v>SP7</v>
      </c>
      <c r="AF637" s="20" t="str">
        <f>VLOOKUP(E637,'FILIAIS PETZ'!A:Q,3,0)</f>
        <v>FELICIO</v>
      </c>
      <c r="AG637" s="20" t="str">
        <f>VLOOKUP(E637,'FILIAIS PETZ'!A:Q,2,0)</f>
        <v>R3</v>
      </c>
      <c r="AH637" s="75">
        <v>350</v>
      </c>
      <c r="AI637" s="16" t="s">
        <v>5239</v>
      </c>
      <c r="AJ637" s="43">
        <f>VLOOKUP(E637,'FILIAIS PETZ'!$A$2:$K$2000,11,0)</f>
        <v>18328118014754</v>
      </c>
      <c r="AK637" s="44">
        <f>AJ637</f>
        <v>18328118014754</v>
      </c>
    </row>
    <row r="638" spans="1:37" s="15" customFormat="1" ht="15" customHeight="1" thickBot="1" x14ac:dyDescent="0.25">
      <c r="A638" s="9">
        <v>824124</v>
      </c>
      <c r="B638" s="18">
        <f>VLOOKUP(C638,FORNECEDORES!D:E,2,0)</f>
        <v>315303</v>
      </c>
      <c r="C638" s="19" t="str">
        <f>VLOOKUP(D638,FORNECEDORES!A:D,4,0)</f>
        <v>46.594.144/0001-14</v>
      </c>
      <c r="D638" s="17" t="s">
        <v>3903</v>
      </c>
      <c r="E638" s="20" t="str">
        <f t="shared" si="45"/>
        <v>04 0263</v>
      </c>
      <c r="F638" s="28" t="s">
        <v>8628</v>
      </c>
      <c r="G638" s="21" t="str">
        <f>VLOOKUP(E638,'FILIAIS PETZ'!A:E,5,0)</f>
        <v>PETZ PÃO DE AÇUCAR JABAQUARA</v>
      </c>
      <c r="H638" s="20" t="str">
        <f>VLOOKUP(E638,'FILIAIS PETZ'!A:D,4,0)</f>
        <v>JABQ-SP</v>
      </c>
      <c r="I638" s="46">
        <v>45296</v>
      </c>
      <c r="J638" s="9">
        <v>824124</v>
      </c>
      <c r="K638" s="9" t="s">
        <v>9035</v>
      </c>
      <c r="L638" s="29" t="s">
        <v>9321</v>
      </c>
      <c r="M638" s="46">
        <v>45299</v>
      </c>
      <c r="N638" s="46">
        <v>45322</v>
      </c>
      <c r="O638" s="46">
        <v>45301</v>
      </c>
      <c r="P638" s="29" t="s">
        <v>4990</v>
      </c>
      <c r="Q638" s="9">
        <v>3</v>
      </c>
      <c r="R638" s="9">
        <v>1</v>
      </c>
      <c r="S638" s="9">
        <v>8</v>
      </c>
      <c r="T638" s="9" t="s">
        <v>32</v>
      </c>
      <c r="U638" s="9">
        <v>11002</v>
      </c>
      <c r="V638" s="9">
        <v>11002</v>
      </c>
      <c r="W638" s="9" t="s">
        <v>4984</v>
      </c>
      <c r="X638" s="9" t="s">
        <v>4985</v>
      </c>
      <c r="Y638" s="9" t="s">
        <v>4997</v>
      </c>
      <c r="Z638" s="9" t="s">
        <v>4993</v>
      </c>
      <c r="AA638" s="9" t="s">
        <v>5022</v>
      </c>
      <c r="AB638" s="9" t="s">
        <v>5066</v>
      </c>
      <c r="AC638" s="9" t="s">
        <v>5006</v>
      </c>
      <c r="AD638" s="9"/>
      <c r="AE638" s="20" t="str">
        <f>VLOOKUP(E638,'FILIAIS PETZ'!A:Q,17,0)</f>
        <v>SP3</v>
      </c>
      <c r="AF638" s="20" t="str">
        <f>VLOOKUP(E638,'FILIAIS PETZ'!A:Q,3,0)</f>
        <v>FELICIO</v>
      </c>
      <c r="AG638" s="20" t="str">
        <f>VLOOKUP(E638,'FILIAIS PETZ'!A:Q,2,0)</f>
        <v>R3</v>
      </c>
      <c r="AH638" s="75">
        <v>500</v>
      </c>
      <c r="AI638" s="68" t="s">
        <v>9322</v>
      </c>
      <c r="AJ638" s="43" t="str">
        <f>VLOOKUP(E638,'FILIAIS PETZ'!$A$2:$K$2000,11,0)</f>
        <v>18.328.118/0258-70</v>
      </c>
      <c r="AK638" s="44" t="s">
        <v>9134</v>
      </c>
    </row>
    <row r="639" spans="1:37" s="15" customFormat="1" ht="15" customHeight="1" thickBot="1" x14ac:dyDescent="0.25">
      <c r="A639" s="9">
        <v>824135</v>
      </c>
      <c r="B639" s="18">
        <f>VLOOKUP(C639,FORNECEDORES!D:E,2,0)</f>
        <v>315303</v>
      </c>
      <c r="C639" s="19" t="str">
        <f>VLOOKUP(D639,FORNECEDORES!A:D,4,0)</f>
        <v>46.594.144/0001-14</v>
      </c>
      <c r="D639" s="17" t="s">
        <v>3903</v>
      </c>
      <c r="E639" s="20" t="str">
        <f t="shared" si="45"/>
        <v>04 0069</v>
      </c>
      <c r="F639" s="28" t="s">
        <v>8968</v>
      </c>
      <c r="G639" s="21" t="str">
        <f>VLOOKUP(E639,'FILIAIS PETZ'!A:E,5,0)</f>
        <v>PETZ GIOVANNI PIRELLI</v>
      </c>
      <c r="H639" s="20" t="str">
        <f>VLOOKUP(E639,'FILIAIS PETZ'!A:D,4,0)</f>
        <v>GPIR-SP</v>
      </c>
      <c r="I639" s="46">
        <v>45296</v>
      </c>
      <c r="J639" s="9">
        <v>824135</v>
      </c>
      <c r="K639" s="9" t="s">
        <v>9035</v>
      </c>
      <c r="L639" s="29" t="s">
        <v>9032</v>
      </c>
      <c r="M639" s="46">
        <v>45299</v>
      </c>
      <c r="N639" s="46">
        <v>45322</v>
      </c>
      <c r="O639" s="46">
        <v>45301</v>
      </c>
      <c r="P639" s="29" t="s">
        <v>4990</v>
      </c>
      <c r="Q639" s="9">
        <v>3</v>
      </c>
      <c r="R639" s="9">
        <v>1</v>
      </c>
      <c r="S639" s="9">
        <v>8</v>
      </c>
      <c r="T639" s="9" t="s">
        <v>32</v>
      </c>
      <c r="U639" s="9">
        <v>11002</v>
      </c>
      <c r="V639" s="9">
        <v>11002</v>
      </c>
      <c r="W639" s="9" t="s">
        <v>4984</v>
      </c>
      <c r="X639" s="9" t="s">
        <v>4985</v>
      </c>
      <c r="Y639" s="9" t="s">
        <v>4997</v>
      </c>
      <c r="Z639" s="9" t="s">
        <v>4993</v>
      </c>
      <c r="AA639" s="9" t="s">
        <v>5022</v>
      </c>
      <c r="AB639" s="9" t="s">
        <v>5066</v>
      </c>
      <c r="AC639" s="9" t="s">
        <v>5006</v>
      </c>
      <c r="AD639" s="9"/>
      <c r="AE639" s="20" t="str">
        <f>VLOOKUP(E639,'FILIAIS PETZ'!A:Q,17,0)</f>
        <v>SP3</v>
      </c>
      <c r="AF639" s="20" t="str">
        <f>VLOOKUP(E639,'FILIAIS PETZ'!A:Q,3,0)</f>
        <v>FELICIO</v>
      </c>
      <c r="AG639" s="20" t="str">
        <f>VLOOKUP(E639,'FILIAIS PETZ'!A:Q,2,0)</f>
        <v>R3</v>
      </c>
      <c r="AH639" s="75">
        <v>500</v>
      </c>
      <c r="AI639" s="68" t="s">
        <v>9323</v>
      </c>
      <c r="AJ639" s="43">
        <f>VLOOKUP(E639,'FILIAIS PETZ'!$A$2:$K$2000,11,0)</f>
        <v>18328118006905</v>
      </c>
      <c r="AK639" s="44">
        <v>18328118006905</v>
      </c>
    </row>
    <row r="640" spans="1:37" s="15" customFormat="1" ht="15" customHeight="1" thickBot="1" x14ac:dyDescent="0.25">
      <c r="A640" s="9">
        <v>824193</v>
      </c>
      <c r="B640" s="18">
        <f>VLOOKUP(C640,FORNECEDORES!D:E,2,0)</f>
        <v>253471</v>
      </c>
      <c r="C640" s="19" t="str">
        <f>VLOOKUP(D640,FORNECEDORES!A:D,4,0)</f>
        <v>20.132.201/0001-50</v>
      </c>
      <c r="D640" s="17" t="s">
        <v>3705</v>
      </c>
      <c r="E640" s="20" t="str">
        <f t="shared" si="45"/>
        <v>04 0067</v>
      </c>
      <c r="F640" s="28" t="s">
        <v>8611</v>
      </c>
      <c r="G640" s="21" t="str">
        <f>VLOOKUP(E640,'FILIAIS PETZ'!A:E,5,0)</f>
        <v>PETZ EXTRA RICARDO JAFET</v>
      </c>
      <c r="H640" s="20" t="str">
        <f>VLOOKUP(E640,'FILIAIS PETZ'!A:D,4,0)</f>
        <v>RJAF-SP</v>
      </c>
      <c r="I640" s="46">
        <v>45296</v>
      </c>
      <c r="J640" s="9">
        <v>824193</v>
      </c>
      <c r="K640" s="9" t="s">
        <v>9035</v>
      </c>
      <c r="L640" s="29" t="s">
        <v>6019</v>
      </c>
      <c r="M640" s="46">
        <v>45299</v>
      </c>
      <c r="N640" s="46">
        <v>45322</v>
      </c>
      <c r="O640" s="46">
        <v>45301</v>
      </c>
      <c r="P640" s="29" t="s">
        <v>4990</v>
      </c>
      <c r="Q640" s="9">
        <v>3</v>
      </c>
      <c r="R640" s="9">
        <v>1</v>
      </c>
      <c r="S640" s="9">
        <v>8</v>
      </c>
      <c r="T640" s="9" t="s">
        <v>32</v>
      </c>
      <c r="U640" s="9">
        <v>11002</v>
      </c>
      <c r="V640" s="9">
        <v>11002</v>
      </c>
      <c r="W640" s="9" t="s">
        <v>5024</v>
      </c>
      <c r="X640" s="9" t="s">
        <v>4985</v>
      </c>
      <c r="Y640" s="9" t="s">
        <v>4997</v>
      </c>
      <c r="Z640" s="10" t="s">
        <v>4993</v>
      </c>
      <c r="AA640" s="9" t="s">
        <v>5022</v>
      </c>
      <c r="AB640" s="9" t="s">
        <v>5066</v>
      </c>
      <c r="AC640" s="9" t="s">
        <v>5006</v>
      </c>
      <c r="AD640" s="9"/>
      <c r="AE640" s="20" t="str">
        <f>VLOOKUP(E640,'FILIAIS PETZ'!A:Q,17,0)</f>
        <v>SP2</v>
      </c>
      <c r="AF640" s="20" t="str">
        <f>VLOOKUP(E640,'FILIAIS PETZ'!A:Q,3,0)</f>
        <v>FELICIO</v>
      </c>
      <c r="AG640" s="20" t="str">
        <f>VLOOKUP(E640,'FILIAIS PETZ'!A:Q,2,0)</f>
        <v>R3</v>
      </c>
      <c r="AH640" s="75">
        <v>3000</v>
      </c>
      <c r="AI640" s="68" t="s">
        <v>9324</v>
      </c>
      <c r="AJ640" s="43">
        <f>VLOOKUP(E640,'FILIAIS PETZ'!$A$2:$K$2000,11,0)</f>
        <v>18328118006573</v>
      </c>
      <c r="AK640" s="44">
        <v>18328118006573</v>
      </c>
    </row>
    <row r="641" spans="1:37" s="15" customFormat="1" ht="15" customHeight="1" thickBot="1" x14ac:dyDescent="0.25">
      <c r="A641" s="9">
        <v>824198</v>
      </c>
      <c r="B641" s="18">
        <f>VLOOKUP(C641,FORNECEDORES!D:E,2,0)</f>
        <v>253471</v>
      </c>
      <c r="C641" s="19" t="str">
        <f>VLOOKUP(D641,FORNECEDORES!A:D,4,0)</f>
        <v>20.132.201/0001-50</v>
      </c>
      <c r="D641" s="17" t="s">
        <v>3705</v>
      </c>
      <c r="E641" s="20" t="str">
        <f t="shared" si="45"/>
        <v>04 0011</v>
      </c>
      <c r="F641" s="28" t="s">
        <v>8976</v>
      </c>
      <c r="G641" s="21" t="str">
        <f>VLOOKUP(E641,'FILIAIS PETZ'!A:E,5,0)</f>
        <v>PETZ AUGUSTA</v>
      </c>
      <c r="H641" s="20" t="str">
        <f>VLOOKUP(E641,'FILIAIS PETZ'!A:D,4,0)</f>
        <v>AUGT-SP</v>
      </c>
      <c r="I641" s="46">
        <v>45296</v>
      </c>
      <c r="J641" s="9">
        <v>824198</v>
      </c>
      <c r="K641" s="9" t="s">
        <v>9035</v>
      </c>
      <c r="L641" s="29" t="s">
        <v>5890</v>
      </c>
      <c r="M641" s="46">
        <v>45299</v>
      </c>
      <c r="N641" s="46">
        <v>45322</v>
      </c>
      <c r="O641" s="46">
        <v>45301</v>
      </c>
      <c r="P641" s="29" t="s">
        <v>4990</v>
      </c>
      <c r="Q641" s="9">
        <v>3</v>
      </c>
      <c r="R641" s="9">
        <v>1</v>
      </c>
      <c r="S641" s="9">
        <v>8</v>
      </c>
      <c r="T641" s="9" t="s">
        <v>32</v>
      </c>
      <c r="U641" s="9">
        <v>11002</v>
      </c>
      <c r="V641" s="9">
        <v>11002</v>
      </c>
      <c r="W641" s="9" t="s">
        <v>5021</v>
      </c>
      <c r="X641" s="9" t="s">
        <v>4985</v>
      </c>
      <c r="Y641" s="9" t="s">
        <v>4997</v>
      </c>
      <c r="Z641" s="10" t="s">
        <v>4993</v>
      </c>
      <c r="AA641" s="9" t="s">
        <v>5022</v>
      </c>
      <c r="AB641" s="9" t="s">
        <v>5066</v>
      </c>
      <c r="AC641" s="9" t="s">
        <v>5006</v>
      </c>
      <c r="AD641" s="9"/>
      <c r="AE641" s="20" t="str">
        <f>VLOOKUP(E641,'FILIAIS PETZ'!A:Q,17,0)</f>
        <v>SP2</v>
      </c>
      <c r="AF641" s="20" t="str">
        <f>VLOOKUP(E641,'FILIAIS PETZ'!A:Q,3,0)</f>
        <v>FELICIO</v>
      </c>
      <c r="AG641" s="20" t="str">
        <f>VLOOKUP(E641,'FILIAIS PETZ'!A:Q,2,0)</f>
        <v>R3</v>
      </c>
      <c r="AH641" s="75">
        <v>900</v>
      </c>
      <c r="AI641" s="68" t="s">
        <v>9320</v>
      </c>
      <c r="AJ641" s="43">
        <f>VLOOKUP(E641,'FILIAIS PETZ'!$A$2:$K$2000,11,0)</f>
        <v>18328118001776</v>
      </c>
      <c r="AK641" s="44">
        <v>18328118001776</v>
      </c>
    </row>
    <row r="642" spans="1:37" s="15" customFormat="1" ht="15" customHeight="1" thickBot="1" x14ac:dyDescent="0.25">
      <c r="A642" s="9">
        <f t="shared" ref="A642:A650" si="46">J642</f>
        <v>811567</v>
      </c>
      <c r="B642" s="18">
        <f>VLOOKUP(C642,FORNECEDORES!D:E,2,0)</f>
        <v>214078</v>
      </c>
      <c r="C642" s="19" t="str">
        <f>VLOOKUP(D642,FORNECEDORES!A:D,4,0)</f>
        <v>23.572.256/0001-79</v>
      </c>
      <c r="D642" s="13" t="s">
        <v>4650</v>
      </c>
      <c r="E642" s="20" t="str">
        <f t="shared" si="45"/>
        <v>04 0156</v>
      </c>
      <c r="F642" s="28" t="s">
        <v>4940</v>
      </c>
      <c r="G642" s="21" t="str">
        <f>VLOOKUP(E642,'FILIAIS PETZ'!A:E,5,0)</f>
        <v>PETZ ITAPETININGA</v>
      </c>
      <c r="H642" s="20" t="str">
        <f>VLOOKUP(E642,'FILIAIS PETZ'!A:D,4,0)</f>
        <v>ITPT-SP</v>
      </c>
      <c r="I642" s="46">
        <v>45299</v>
      </c>
      <c r="J642" s="10">
        <v>811567</v>
      </c>
      <c r="K642" s="10" t="s">
        <v>5181</v>
      </c>
      <c r="L642" s="28" t="s">
        <v>5241</v>
      </c>
      <c r="M642" s="46">
        <v>45296</v>
      </c>
      <c r="N642" s="46">
        <v>45322</v>
      </c>
      <c r="O642" s="46">
        <v>45296</v>
      </c>
      <c r="P642" s="28" t="s">
        <v>4990</v>
      </c>
      <c r="Q642" s="10">
        <v>3</v>
      </c>
      <c r="R642" s="10">
        <v>1</v>
      </c>
      <c r="S642" s="10" t="s">
        <v>5052</v>
      </c>
      <c r="T642" s="10" t="s">
        <v>32</v>
      </c>
      <c r="U642" s="10">
        <v>11002</v>
      </c>
      <c r="V642" s="10">
        <v>11002</v>
      </c>
      <c r="W642" s="10" t="s">
        <v>4984</v>
      </c>
      <c r="X642" s="10" t="s">
        <v>4985</v>
      </c>
      <c r="Y642" s="10" t="s">
        <v>4997</v>
      </c>
      <c r="Z642" s="10" t="s">
        <v>4993</v>
      </c>
      <c r="AA642" s="10" t="s">
        <v>5014</v>
      </c>
      <c r="AB642" s="10" t="s">
        <v>12941</v>
      </c>
      <c r="AC642" s="10" t="s">
        <v>5006</v>
      </c>
      <c r="AD642" s="29"/>
      <c r="AE642" s="20" t="str">
        <f>VLOOKUP(E642,'FILIAIS PETZ'!A:Q,17,0)</f>
        <v>SP7</v>
      </c>
      <c r="AF642" s="20" t="str">
        <f>VLOOKUP(E642,'FILIAIS PETZ'!A:Q,3,0)</f>
        <v>FELICIO</v>
      </c>
      <c r="AG642" s="20" t="str">
        <f>VLOOKUP(E642,'FILIAIS PETZ'!A:Q,2,0)</f>
        <v>R3</v>
      </c>
      <c r="AH642" s="75">
        <v>552</v>
      </c>
      <c r="AI642" s="16" t="s">
        <v>5240</v>
      </c>
      <c r="AJ642" s="43">
        <f>VLOOKUP(E642,'FILIAIS PETZ'!$A$2:$K$2000,11,0)</f>
        <v>18328118014754</v>
      </c>
      <c r="AK642" s="44">
        <f t="shared" ref="AK642:AK650" si="47">AJ642</f>
        <v>18328118014754</v>
      </c>
    </row>
    <row r="643" spans="1:37" s="15" customFormat="1" ht="15" customHeight="1" thickBot="1" x14ac:dyDescent="0.25">
      <c r="A643" s="9">
        <f t="shared" si="46"/>
        <v>819538</v>
      </c>
      <c r="B643" s="18">
        <f>VLOOKUP(C643,FORNECEDORES!D:E,2,0)</f>
        <v>9057</v>
      </c>
      <c r="C643" s="19" t="str">
        <f>VLOOKUP(D643,FORNECEDORES!A:D,4,0)</f>
        <v>19.357.006/0001-49</v>
      </c>
      <c r="D643" s="13" t="s">
        <v>2290</v>
      </c>
      <c r="E643" s="20" t="str">
        <f t="shared" si="45"/>
        <v>04 0155</v>
      </c>
      <c r="F643" s="28" t="s">
        <v>4929</v>
      </c>
      <c r="G643" s="21" t="str">
        <f>VLOOKUP(E643,'FILIAIS PETZ'!A:E,5,0)</f>
        <v>PETZ SETE LAGOAS</v>
      </c>
      <c r="H643" s="20" t="str">
        <f>VLOOKUP(E643,'FILIAIS PETZ'!A:D,4,0)</f>
        <v>STLG-MG</v>
      </c>
      <c r="I643" s="46">
        <v>45299</v>
      </c>
      <c r="J643" s="10">
        <v>819538</v>
      </c>
      <c r="K643" s="10" t="s">
        <v>5181</v>
      </c>
      <c r="L643" s="28" t="s">
        <v>5252</v>
      </c>
      <c r="M643" s="46">
        <v>45296</v>
      </c>
      <c r="N643" s="46">
        <v>45322</v>
      </c>
      <c r="O643" s="46">
        <v>45296</v>
      </c>
      <c r="P643" s="28" t="s">
        <v>4990</v>
      </c>
      <c r="Q643" s="10" t="s">
        <v>5029</v>
      </c>
      <c r="R643" s="10" t="s">
        <v>4991</v>
      </c>
      <c r="S643" s="10" t="s">
        <v>5052</v>
      </c>
      <c r="T643" s="10" t="s">
        <v>32</v>
      </c>
      <c r="U643" s="10" t="s">
        <v>5048</v>
      </c>
      <c r="V643" s="10" t="s">
        <v>5048</v>
      </c>
      <c r="W643" s="10" t="s">
        <v>5024</v>
      </c>
      <c r="X643" s="10" t="s">
        <v>4985</v>
      </c>
      <c r="Y643" s="10" t="s">
        <v>4997</v>
      </c>
      <c r="Z643" s="10" t="s">
        <v>4993</v>
      </c>
      <c r="AA643" s="10" t="s">
        <v>6025</v>
      </c>
      <c r="AB643" s="10" t="s">
        <v>12942</v>
      </c>
      <c r="AC643" s="10" t="s">
        <v>5006</v>
      </c>
      <c r="AD643" s="29"/>
      <c r="AE643" s="20" t="str">
        <f>VLOOKUP(E643,'FILIAIS PETZ'!A:Q,17,0)</f>
        <v>MG-1</v>
      </c>
      <c r="AF643" s="20" t="str">
        <f>VLOOKUP(E643,'FILIAIS PETZ'!A:Q,3,0)</f>
        <v>FELICIO</v>
      </c>
      <c r="AG643" s="20" t="str">
        <f>VLOOKUP(E643,'FILIAIS PETZ'!A:Q,2,0)</f>
        <v>R3</v>
      </c>
      <c r="AH643" s="75">
        <v>720</v>
      </c>
      <c r="AI643" s="16" t="s">
        <v>5243</v>
      </c>
      <c r="AJ643" s="43">
        <f>VLOOKUP(E643,'FILIAIS PETZ'!$A$2:$K$2000,11,0)</f>
        <v>18328118015645</v>
      </c>
      <c r="AK643" s="44">
        <f t="shared" si="47"/>
        <v>18328118015645</v>
      </c>
    </row>
    <row r="644" spans="1:37" s="15" customFormat="1" ht="15" customHeight="1" thickBot="1" x14ac:dyDescent="0.25">
      <c r="A644" s="9">
        <f t="shared" si="46"/>
        <v>868945</v>
      </c>
      <c r="B644" s="18">
        <f>VLOOKUP(C644,FORNECEDORES!D:E,2,0)</f>
        <v>9057</v>
      </c>
      <c r="C644" s="19" t="str">
        <f>VLOOKUP(D644,FORNECEDORES!A:D,4,0)</f>
        <v>19.357.006/0001-49</v>
      </c>
      <c r="D644" s="17" t="s">
        <v>2290</v>
      </c>
      <c r="E644" s="20" t="str">
        <f t="shared" si="45"/>
        <v>04 0107</v>
      </c>
      <c r="F644" s="28" t="s">
        <v>4930</v>
      </c>
      <c r="G644" s="21" t="str">
        <f>VLOOKUP(E644,'FILIAIS PETZ'!A:E,5,0)</f>
        <v>PETZ CONTAGEM</v>
      </c>
      <c r="H644" s="20" t="str">
        <f>VLOOKUP(E644,'FILIAIS PETZ'!A:D,4,0)</f>
        <v>CNTG-MG</v>
      </c>
      <c r="I644" s="46">
        <v>45299</v>
      </c>
      <c r="J644" s="9">
        <v>868945</v>
      </c>
      <c r="K644" s="9" t="s">
        <v>5858</v>
      </c>
      <c r="L644" s="29" t="s">
        <v>6260</v>
      </c>
      <c r="M644" s="46">
        <v>45365</v>
      </c>
      <c r="N644" s="46">
        <v>45385</v>
      </c>
      <c r="O644" s="46">
        <v>45366</v>
      </c>
      <c r="P644" s="29" t="s">
        <v>4990</v>
      </c>
      <c r="Q644" s="9">
        <v>3</v>
      </c>
      <c r="R644" s="9">
        <v>1</v>
      </c>
      <c r="S644" s="9">
        <v>8</v>
      </c>
      <c r="T644" s="9" t="s">
        <v>32</v>
      </c>
      <c r="U644" s="9">
        <v>11002</v>
      </c>
      <c r="V644" s="9">
        <v>11002</v>
      </c>
      <c r="W644" s="9" t="s">
        <v>4984</v>
      </c>
      <c r="X644" s="9" t="s">
        <v>4992</v>
      </c>
      <c r="Y644" s="9" t="s">
        <v>4997</v>
      </c>
      <c r="Z644" s="9" t="s">
        <v>4993</v>
      </c>
      <c r="AA644" s="9" t="s">
        <v>4992</v>
      </c>
      <c r="AB644" s="9" t="s">
        <v>5066</v>
      </c>
      <c r="AC644" s="9" t="s">
        <v>5006</v>
      </c>
      <c r="AD644" s="29"/>
      <c r="AE644" s="20" t="str">
        <f>VLOOKUP(E644,'FILIAIS PETZ'!A:Q,17,0)</f>
        <v>MG-2</v>
      </c>
      <c r="AF644" s="20" t="str">
        <f>VLOOKUP(E644,'FILIAIS PETZ'!A:Q,3,0)</f>
        <v>FELICIO</v>
      </c>
      <c r="AG644" s="20" t="str">
        <f>VLOOKUP(E644,'FILIAIS PETZ'!A:Q,2,0)</f>
        <v>R3</v>
      </c>
      <c r="AH644" s="75">
        <v>350</v>
      </c>
      <c r="AI644" s="16" t="s">
        <v>6159</v>
      </c>
      <c r="AJ644" s="43">
        <f>VLOOKUP(E644,'FILIAIS PETZ'!$A$2:$K$2000,11,0)</f>
        <v>18328118010414</v>
      </c>
      <c r="AK644" s="44">
        <f t="shared" si="47"/>
        <v>18328118010414</v>
      </c>
    </row>
    <row r="645" spans="1:37" s="15" customFormat="1" ht="15" customHeight="1" thickBot="1" x14ac:dyDescent="0.25">
      <c r="A645" s="9">
        <f t="shared" si="46"/>
        <v>788612</v>
      </c>
      <c r="B645" s="18">
        <f>VLOOKUP(C645,FORNECEDORES!D:E,2,0)</f>
        <v>169196</v>
      </c>
      <c r="C645" s="19" t="str">
        <f>VLOOKUP(D645,FORNECEDORES!A:D,4,0)</f>
        <v>10.948.651/0039-34</v>
      </c>
      <c r="D645" s="13" t="s">
        <v>3379</v>
      </c>
      <c r="E645" s="20" t="str">
        <f t="shared" si="45"/>
        <v>04 0008</v>
      </c>
      <c r="F645" s="28" t="s">
        <v>4937</v>
      </c>
      <c r="G645" s="21" t="str">
        <f>VLOOKUP(E645,'FILIAIS PETZ'!A:E,5,0)</f>
        <v>PETZ ALPHAVILLE</v>
      </c>
      <c r="H645" s="20" t="str">
        <f>VLOOKUP(E645,'FILIAIS PETZ'!A:D,4,0)</f>
        <v>ALPH-SP</v>
      </c>
      <c r="I645" s="46">
        <v>45300</v>
      </c>
      <c r="J645" s="10">
        <v>788612</v>
      </c>
      <c r="K645" s="10" t="s">
        <v>5181</v>
      </c>
      <c r="L645" s="28" t="s">
        <v>5261</v>
      </c>
      <c r="M645" s="46">
        <v>45296</v>
      </c>
      <c r="N645" s="46">
        <v>45322</v>
      </c>
      <c r="O645" s="46">
        <v>45296</v>
      </c>
      <c r="P645" s="28" t="s">
        <v>4990</v>
      </c>
      <c r="Q645" s="10">
        <v>3</v>
      </c>
      <c r="R645" s="10">
        <v>1</v>
      </c>
      <c r="S645" s="10" t="s">
        <v>4983</v>
      </c>
      <c r="T645" s="10" t="s">
        <v>32</v>
      </c>
      <c r="U645" s="10">
        <v>11002</v>
      </c>
      <c r="V645" s="10">
        <v>11002</v>
      </c>
      <c r="W645" s="10" t="s">
        <v>5119</v>
      </c>
      <c r="X645" s="10" t="s">
        <v>4992</v>
      </c>
      <c r="Y645" s="10" t="s">
        <v>4993</v>
      </c>
      <c r="Z645" s="10" t="s">
        <v>4993</v>
      </c>
      <c r="AA645" s="10" t="s">
        <v>4992</v>
      </c>
      <c r="AB645" s="10" t="s">
        <v>5005</v>
      </c>
      <c r="AC645" s="10" t="s">
        <v>5006</v>
      </c>
      <c r="AD645" s="29"/>
      <c r="AE645" s="20" t="str">
        <f>VLOOKUP(E645,'FILIAIS PETZ'!A:Q,17,0)</f>
        <v>SP7</v>
      </c>
      <c r="AF645" s="20" t="str">
        <f>VLOOKUP(E645,'FILIAIS PETZ'!A:Q,3,0)</f>
        <v>FELICIO</v>
      </c>
      <c r="AG645" s="20" t="str">
        <f>VLOOKUP(E645,'FILIAIS PETZ'!A:Q,2,0)</f>
        <v>R3</v>
      </c>
      <c r="AH645" s="75">
        <v>2188</v>
      </c>
      <c r="AI645" s="16" t="s">
        <v>5260</v>
      </c>
      <c r="AJ645" s="43">
        <f>VLOOKUP(E645,'FILIAIS PETZ'!$A$2:$K$2000,11,0)</f>
        <v>18328118001423</v>
      </c>
      <c r="AK645" s="44">
        <f t="shared" si="47"/>
        <v>18328118001423</v>
      </c>
    </row>
    <row r="646" spans="1:37" s="15" customFormat="1" ht="15" customHeight="1" thickBot="1" x14ac:dyDescent="0.25">
      <c r="A646" s="9">
        <f t="shared" si="46"/>
        <v>784058</v>
      </c>
      <c r="B646" s="18">
        <f>VLOOKUP(C646,FORNECEDORES!D:E,2,0)</f>
        <v>55566</v>
      </c>
      <c r="C646" s="19" t="str">
        <f>VLOOKUP(D646,FORNECEDORES!A:D,4,0)</f>
        <v>29.209.860/0001-11</v>
      </c>
      <c r="D646" s="13" t="s">
        <v>2679</v>
      </c>
      <c r="E646" s="20" t="str">
        <f t="shared" si="45"/>
        <v>04 0165</v>
      </c>
      <c r="F646" s="28" t="s">
        <v>4935</v>
      </c>
      <c r="G646" s="21" t="str">
        <f>VLOOKUP(E646,'FILIAIS PETZ'!A:E,5,0)</f>
        <v>PETZ CARAPICUIBA</v>
      </c>
      <c r="H646" s="20" t="str">
        <f>VLOOKUP(E646,'FILIAIS PETZ'!A:D,4,0)</f>
        <v>CPIC-SP</v>
      </c>
      <c r="I646" s="46">
        <v>45300</v>
      </c>
      <c r="J646" s="10">
        <v>784058</v>
      </c>
      <c r="K646" s="10" t="s">
        <v>5181</v>
      </c>
      <c r="L646" s="28" t="s">
        <v>5266</v>
      </c>
      <c r="M646" s="46">
        <v>45296</v>
      </c>
      <c r="N646" s="46">
        <v>45322</v>
      </c>
      <c r="O646" s="46">
        <v>45296</v>
      </c>
      <c r="P646" s="28" t="s">
        <v>4998</v>
      </c>
      <c r="Q646" s="10">
        <v>3</v>
      </c>
      <c r="R646" s="10">
        <v>1</v>
      </c>
      <c r="S646" s="10" t="s">
        <v>4983</v>
      </c>
      <c r="T646" s="10" t="s">
        <v>32</v>
      </c>
      <c r="U646" s="10">
        <v>11002</v>
      </c>
      <c r="V646" s="10">
        <v>11002</v>
      </c>
      <c r="W646" s="10"/>
      <c r="X646" s="10" t="s">
        <v>4992</v>
      </c>
      <c r="Y646" s="10" t="s">
        <v>4980</v>
      </c>
      <c r="Z646" s="10" t="s">
        <v>4980</v>
      </c>
      <c r="AA646" s="10" t="s">
        <v>4992</v>
      </c>
      <c r="AB646" s="10" t="s">
        <v>5066</v>
      </c>
      <c r="AC646" s="10" t="s">
        <v>4999</v>
      </c>
      <c r="AD646" s="29"/>
      <c r="AE646" s="20" t="str">
        <f>VLOOKUP(E646,'FILIAIS PETZ'!A:Q,17,0)</f>
        <v>SP7</v>
      </c>
      <c r="AF646" s="20" t="str">
        <f>VLOOKUP(E646,'FILIAIS PETZ'!A:Q,3,0)</f>
        <v>FELICIO</v>
      </c>
      <c r="AG646" s="20" t="str">
        <f>VLOOKUP(E646,'FILIAIS PETZ'!A:Q,2,0)</f>
        <v>R3</v>
      </c>
      <c r="AH646" s="75">
        <v>1300</v>
      </c>
      <c r="AI646" s="16" t="s">
        <v>5074</v>
      </c>
      <c r="AJ646" s="43">
        <f>VLOOKUP(E646,'FILIAIS PETZ'!$A$2:$K$2000,11,0)</f>
        <v>18328118015726</v>
      </c>
      <c r="AK646" s="44">
        <f t="shared" si="47"/>
        <v>18328118015726</v>
      </c>
    </row>
    <row r="647" spans="1:37" s="15" customFormat="1" ht="15" customHeight="1" thickBot="1" x14ac:dyDescent="0.25">
      <c r="A647" s="9">
        <f t="shared" si="46"/>
        <v>784544</v>
      </c>
      <c r="B647" s="18">
        <f>VLOOKUP(C647,FORNECEDORES!D:E,2,0)</f>
        <v>55566</v>
      </c>
      <c r="C647" s="19" t="str">
        <f>VLOOKUP(D647,FORNECEDORES!A:D,4,0)</f>
        <v>29.209.860/0001-11</v>
      </c>
      <c r="D647" s="13" t="s">
        <v>2679</v>
      </c>
      <c r="E647" s="20" t="str">
        <f t="shared" si="45"/>
        <v>04 0165</v>
      </c>
      <c r="F647" s="28" t="s">
        <v>4935</v>
      </c>
      <c r="G647" s="21" t="str">
        <f>VLOOKUP(E647,'FILIAIS PETZ'!A:E,5,0)</f>
        <v>PETZ CARAPICUIBA</v>
      </c>
      <c r="H647" s="20" t="str">
        <f>VLOOKUP(E647,'FILIAIS PETZ'!A:D,4,0)</f>
        <v>CPIC-SP</v>
      </c>
      <c r="I647" s="46">
        <v>45300</v>
      </c>
      <c r="J647" s="10">
        <v>784544</v>
      </c>
      <c r="K647" s="10" t="s">
        <v>5181</v>
      </c>
      <c r="L647" s="28" t="s">
        <v>5264</v>
      </c>
      <c r="M647" s="46">
        <v>45296</v>
      </c>
      <c r="N647" s="46">
        <v>45322</v>
      </c>
      <c r="O647" s="46">
        <v>45296</v>
      </c>
      <c r="P647" s="28" t="s">
        <v>4990</v>
      </c>
      <c r="Q647" s="10">
        <v>3</v>
      </c>
      <c r="R647" s="10">
        <v>1</v>
      </c>
      <c r="S647" s="10" t="s">
        <v>4983</v>
      </c>
      <c r="T647" s="10" t="s">
        <v>32</v>
      </c>
      <c r="U647" s="10">
        <v>11002</v>
      </c>
      <c r="V647" s="10">
        <v>11002</v>
      </c>
      <c r="W647" s="10" t="s">
        <v>5019</v>
      </c>
      <c r="X647" s="10" t="s">
        <v>4992</v>
      </c>
      <c r="Y647" s="10" t="s">
        <v>4993</v>
      </c>
      <c r="Z647" s="10" t="s">
        <v>4993</v>
      </c>
      <c r="AA647" s="10" t="s">
        <v>4992</v>
      </c>
      <c r="AB647" s="10" t="s">
        <v>12941</v>
      </c>
      <c r="AC647" s="10" t="s">
        <v>5006</v>
      </c>
      <c r="AD647" s="29"/>
      <c r="AE647" s="20" t="str">
        <f>VLOOKUP(E647,'FILIAIS PETZ'!A:Q,17,0)</f>
        <v>SP7</v>
      </c>
      <c r="AF647" s="20" t="str">
        <f>VLOOKUP(E647,'FILIAIS PETZ'!A:Q,3,0)</f>
        <v>FELICIO</v>
      </c>
      <c r="AG647" s="20" t="str">
        <f>VLOOKUP(E647,'FILIAIS PETZ'!A:Q,2,0)</f>
        <v>R3</v>
      </c>
      <c r="AH647" s="75">
        <v>1200</v>
      </c>
      <c r="AI647" s="16" t="s">
        <v>5267</v>
      </c>
      <c r="AJ647" s="43">
        <f>VLOOKUP(E647,'FILIAIS PETZ'!$A$2:$K$2000,11,0)</f>
        <v>18328118015726</v>
      </c>
      <c r="AK647" s="44">
        <f t="shared" si="47"/>
        <v>18328118015726</v>
      </c>
    </row>
    <row r="648" spans="1:37" s="15" customFormat="1" ht="15" customHeight="1" thickBot="1" x14ac:dyDescent="0.25">
      <c r="A648" s="9">
        <f t="shared" si="46"/>
        <v>784068</v>
      </c>
      <c r="B648" s="18">
        <f>VLOOKUP(C648,FORNECEDORES!D:E,2,0)</f>
        <v>55566</v>
      </c>
      <c r="C648" s="19" t="str">
        <f>VLOOKUP(D648,FORNECEDORES!A:D,4,0)</f>
        <v>29.209.860/0001-11</v>
      </c>
      <c r="D648" s="13" t="s">
        <v>2679</v>
      </c>
      <c r="E648" s="20" t="str">
        <f t="shared" si="45"/>
        <v>04 0106</v>
      </c>
      <c r="F648" s="28" t="s">
        <v>4952</v>
      </c>
      <c r="G648" s="21" t="str">
        <f>VLOOKUP(E648,'FILIAIS PETZ'!A:E,5,0)</f>
        <v>PETZ COTIA</v>
      </c>
      <c r="H648" s="20" t="str">
        <f>VLOOKUP(E648,'FILIAIS PETZ'!A:D,4,0)</f>
        <v>CTIA-SP</v>
      </c>
      <c r="I648" s="46">
        <v>45300</v>
      </c>
      <c r="J648" s="10">
        <v>784068</v>
      </c>
      <c r="K648" s="10" t="s">
        <v>5181</v>
      </c>
      <c r="L648" s="28" t="s">
        <v>5268</v>
      </c>
      <c r="M648" s="46">
        <v>45296</v>
      </c>
      <c r="N648" s="46">
        <v>45322</v>
      </c>
      <c r="O648" s="46">
        <v>45296</v>
      </c>
      <c r="P648" s="28" t="s">
        <v>4990</v>
      </c>
      <c r="Q648" s="10">
        <v>3</v>
      </c>
      <c r="R648" s="10">
        <v>1</v>
      </c>
      <c r="S648" s="10" t="s">
        <v>4983</v>
      </c>
      <c r="T648" s="10" t="s">
        <v>32</v>
      </c>
      <c r="U648" s="10">
        <v>11002</v>
      </c>
      <c r="V648" s="10">
        <v>11002</v>
      </c>
      <c r="W648" s="10" t="s">
        <v>5019</v>
      </c>
      <c r="X648" s="10" t="s">
        <v>4992</v>
      </c>
      <c r="Y648" s="10" t="s">
        <v>4980</v>
      </c>
      <c r="Z648" s="10" t="s">
        <v>4980</v>
      </c>
      <c r="AA648" s="10" t="s">
        <v>4992</v>
      </c>
      <c r="AB648" s="10" t="s">
        <v>5066</v>
      </c>
      <c r="AC648" s="10" t="s">
        <v>5006</v>
      </c>
      <c r="AD648" s="29"/>
      <c r="AE648" s="20" t="str">
        <f>VLOOKUP(E648,'FILIAIS PETZ'!A:Q,17,0)</f>
        <v>SP7</v>
      </c>
      <c r="AF648" s="20" t="str">
        <f>VLOOKUP(E648,'FILIAIS PETZ'!A:Q,3,0)</f>
        <v>FELICIO</v>
      </c>
      <c r="AG648" s="20" t="str">
        <f>VLOOKUP(E648,'FILIAIS PETZ'!A:Q,2,0)</f>
        <v>R3</v>
      </c>
      <c r="AH648" s="75">
        <v>1300</v>
      </c>
      <c r="AI648" s="16" t="s">
        <v>5074</v>
      </c>
      <c r="AJ648" s="43">
        <f>VLOOKUP(E648,'FILIAIS PETZ'!$A$2:$K$2000,11,0)</f>
        <v>18328118009327</v>
      </c>
      <c r="AK648" s="44">
        <f t="shared" si="47"/>
        <v>18328118009327</v>
      </c>
    </row>
    <row r="649" spans="1:37" s="15" customFormat="1" ht="15" customHeight="1" thickBot="1" x14ac:dyDescent="0.25">
      <c r="A649" s="9">
        <f t="shared" si="46"/>
        <v>784187</v>
      </c>
      <c r="B649" s="18">
        <f>VLOOKUP(C649,FORNECEDORES!D:E,2,0)</f>
        <v>55566</v>
      </c>
      <c r="C649" s="19" t="str">
        <f>VLOOKUP(D649,FORNECEDORES!A:D,4,0)</f>
        <v>29.209.860/0001-11</v>
      </c>
      <c r="D649" s="13" t="s">
        <v>2679</v>
      </c>
      <c r="E649" s="20" t="str">
        <f t="shared" si="45"/>
        <v>04 0051</v>
      </c>
      <c r="F649" s="28" t="s">
        <v>4948</v>
      </c>
      <c r="G649" s="21" t="str">
        <f>VLOOKUP(E649,'FILIAIS PETZ'!A:E,5,0)</f>
        <v>PETZ TAMBORÉ</v>
      </c>
      <c r="H649" s="20" t="str">
        <f>VLOOKUP(E649,'FILIAIS PETZ'!A:D,4,0)</f>
        <v>TMBO-SP</v>
      </c>
      <c r="I649" s="46">
        <v>45300</v>
      </c>
      <c r="J649" s="10">
        <v>784187</v>
      </c>
      <c r="K649" s="10" t="s">
        <v>5181</v>
      </c>
      <c r="L649" s="28" t="s">
        <v>5271</v>
      </c>
      <c r="M649" s="46">
        <v>45296</v>
      </c>
      <c r="N649" s="46">
        <v>45322</v>
      </c>
      <c r="O649" s="46">
        <v>45296</v>
      </c>
      <c r="P649" s="28" t="s">
        <v>4990</v>
      </c>
      <c r="Q649" s="10">
        <v>3</v>
      </c>
      <c r="R649" s="10">
        <v>1</v>
      </c>
      <c r="S649" s="10" t="s">
        <v>4983</v>
      </c>
      <c r="T649" s="10" t="s">
        <v>32</v>
      </c>
      <c r="U649" s="10">
        <v>11002</v>
      </c>
      <c r="V649" s="10">
        <v>11002</v>
      </c>
      <c r="W649" s="10" t="s">
        <v>5019</v>
      </c>
      <c r="X649" s="10" t="s">
        <v>4992</v>
      </c>
      <c r="Y649" s="10" t="s">
        <v>4980</v>
      </c>
      <c r="Z649" s="10" t="s">
        <v>4980</v>
      </c>
      <c r="AA649" s="10" t="s">
        <v>4992</v>
      </c>
      <c r="AB649" s="10" t="s">
        <v>5066</v>
      </c>
      <c r="AC649" s="10" t="s">
        <v>5006</v>
      </c>
      <c r="AD649" s="29"/>
      <c r="AE649" s="20" t="str">
        <f>VLOOKUP(E649,'FILIAIS PETZ'!A:Q,17,0)</f>
        <v>SP7</v>
      </c>
      <c r="AF649" s="20" t="str">
        <f>VLOOKUP(E649,'FILIAIS PETZ'!A:Q,3,0)</f>
        <v>FELICIO</v>
      </c>
      <c r="AG649" s="20" t="str">
        <f>VLOOKUP(E649,'FILIAIS PETZ'!A:Q,2,0)</f>
        <v>R3</v>
      </c>
      <c r="AH649" s="75">
        <v>1300</v>
      </c>
      <c r="AI649" s="16" t="s">
        <v>5074</v>
      </c>
      <c r="AJ649" s="43">
        <f>VLOOKUP(E649,'FILIAIS PETZ'!$A$2:$K$2000,11,0)</f>
        <v>18328118004872</v>
      </c>
      <c r="AK649" s="44">
        <f t="shared" si="47"/>
        <v>18328118004872</v>
      </c>
    </row>
    <row r="650" spans="1:37" s="15" customFormat="1" ht="15" customHeight="1" thickBot="1" x14ac:dyDescent="0.25">
      <c r="A650" s="9">
        <f t="shared" si="46"/>
        <v>814739</v>
      </c>
      <c r="B650" s="18">
        <f>VLOOKUP(C650,FORNECEDORES!D:E,2,0)</f>
        <v>177561</v>
      </c>
      <c r="C650" s="19" t="str">
        <f>VLOOKUP(D650,FORNECEDORES!A:D,4,0)</f>
        <v>23.574.499/0001-46</v>
      </c>
      <c r="D650" s="13" t="s">
        <v>3436</v>
      </c>
      <c r="E650" s="20" t="str">
        <f t="shared" si="45"/>
        <v>04 0228</v>
      </c>
      <c r="F650" s="28" t="s">
        <v>4939</v>
      </c>
      <c r="G650" s="21" t="str">
        <f>VLOOKUP(E650,'FILIAIS PETZ'!A:E,5,0)</f>
        <v>PETZ SHOPPING PANTANAL</v>
      </c>
      <c r="H650" s="20" t="str">
        <f>VLOOKUP(E650,'FILIAIS PETZ'!A:D,4,0)</f>
        <v>SPAN-MT</v>
      </c>
      <c r="I650" s="46">
        <v>45300</v>
      </c>
      <c r="J650" s="10">
        <v>814739</v>
      </c>
      <c r="K650" s="10" t="s">
        <v>5181</v>
      </c>
      <c r="L650" s="28" t="s">
        <v>5308</v>
      </c>
      <c r="M650" s="46">
        <v>45296</v>
      </c>
      <c r="N650" s="46">
        <v>45322</v>
      </c>
      <c r="O650" s="46">
        <v>45307</v>
      </c>
      <c r="P650" s="28" t="s">
        <v>4990</v>
      </c>
      <c r="Q650" s="10">
        <v>3</v>
      </c>
      <c r="R650" s="10">
        <v>1</v>
      </c>
      <c r="S650" s="10" t="s">
        <v>4983</v>
      </c>
      <c r="T650" s="10" t="s">
        <v>32</v>
      </c>
      <c r="U650" s="10">
        <v>11002</v>
      </c>
      <c r="V650" s="10">
        <v>11002</v>
      </c>
      <c r="W650" s="10" t="s">
        <v>5107</v>
      </c>
      <c r="X650" s="10" t="s">
        <v>5016</v>
      </c>
      <c r="Y650" s="10" t="s">
        <v>4993</v>
      </c>
      <c r="Z650" s="10" t="s">
        <v>4993</v>
      </c>
      <c r="AA650" s="10" t="s">
        <v>5103</v>
      </c>
      <c r="AB650" s="10" t="s">
        <v>12941</v>
      </c>
      <c r="AC650" s="10" t="s">
        <v>5006</v>
      </c>
      <c r="AD650" s="29"/>
      <c r="AE650" s="20" t="str">
        <f>VLOOKUP(E650,'FILIAIS PETZ'!A:Q,17,0)</f>
        <v>CO-3</v>
      </c>
      <c r="AF650" s="20" t="str">
        <f>VLOOKUP(E650,'FILIAIS PETZ'!A:Q,3,0)</f>
        <v>FELICIO</v>
      </c>
      <c r="AG650" s="20" t="str">
        <f>VLOOKUP(E650,'FILIAIS PETZ'!A:Q,2,0)</f>
        <v>R3</v>
      </c>
      <c r="AH650" s="75">
        <v>600</v>
      </c>
      <c r="AI650" s="16" t="s">
        <v>5307</v>
      </c>
      <c r="AJ650" s="43">
        <f>VLOOKUP(E650,'FILIAIS PETZ'!$A$2:$K$2000,11,0)</f>
        <v>18328118021700</v>
      </c>
      <c r="AK650" s="44">
        <f t="shared" si="47"/>
        <v>18328118021700</v>
      </c>
    </row>
    <row r="651" spans="1:37" s="15" customFormat="1" ht="15" customHeight="1" thickBot="1" x14ac:dyDescent="0.25">
      <c r="A651" s="9">
        <v>825942</v>
      </c>
      <c r="B651" s="18">
        <f>VLOOKUP(C651,FORNECEDORES!D:E,2,0)</f>
        <v>383318</v>
      </c>
      <c r="C651" s="19" t="str">
        <f>VLOOKUP(D651,FORNECEDORES!A:D,4,0)</f>
        <v>39.498.106/0001-00</v>
      </c>
      <c r="D651" s="17" t="s">
        <v>4084</v>
      </c>
      <c r="E651" s="20" t="str">
        <f t="shared" si="45"/>
        <v>04 0046</v>
      </c>
      <c r="F651" s="28" t="s">
        <v>8978</v>
      </c>
      <c r="G651" s="21" t="str">
        <f>VLOOKUP(E651,'FILIAIS PETZ'!A:E,5,0)</f>
        <v>PETZ CIDADE JARDIM</v>
      </c>
      <c r="H651" s="20" t="str">
        <f>VLOOKUP(E651,'FILIAIS PETZ'!A:D,4,0)</f>
        <v>CDJD-SP</v>
      </c>
      <c r="I651" s="46">
        <v>45300</v>
      </c>
      <c r="J651" s="9">
        <v>825942</v>
      </c>
      <c r="K651" s="9" t="s">
        <v>9035</v>
      </c>
      <c r="L651" s="29" t="s">
        <v>9325</v>
      </c>
      <c r="M651" s="46">
        <v>45300</v>
      </c>
      <c r="N651" s="46">
        <v>45322</v>
      </c>
      <c r="O651" s="46">
        <v>45306</v>
      </c>
      <c r="P651" s="29" t="s">
        <v>4990</v>
      </c>
      <c r="Q651" s="9">
        <v>3</v>
      </c>
      <c r="R651" s="9">
        <v>1</v>
      </c>
      <c r="S651" s="9">
        <v>8</v>
      </c>
      <c r="T651" s="9" t="s">
        <v>32</v>
      </c>
      <c r="U651" s="9">
        <v>11002</v>
      </c>
      <c r="V651" s="9">
        <v>11002</v>
      </c>
      <c r="W651" s="9" t="s">
        <v>5021</v>
      </c>
      <c r="X651" s="9" t="s">
        <v>4992</v>
      </c>
      <c r="Y651" s="9" t="s">
        <v>4997</v>
      </c>
      <c r="Z651" s="9" t="s">
        <v>4993</v>
      </c>
      <c r="AA651" s="9" t="s">
        <v>4992</v>
      </c>
      <c r="AB651" s="9" t="s">
        <v>12941</v>
      </c>
      <c r="AC651" s="9" t="s">
        <v>5006</v>
      </c>
      <c r="AD651" s="9"/>
      <c r="AE651" s="20" t="str">
        <f>VLOOKUP(E651,'FILIAIS PETZ'!A:Q,17,0)</f>
        <v>SP2</v>
      </c>
      <c r="AF651" s="20" t="str">
        <f>VLOOKUP(E651,'FILIAIS PETZ'!A:Q,3,0)</f>
        <v>FELICIO</v>
      </c>
      <c r="AG651" s="20" t="str">
        <f>VLOOKUP(E651,'FILIAIS PETZ'!A:Q,2,0)</f>
        <v>R3</v>
      </c>
      <c r="AH651" s="75">
        <v>3560.46</v>
      </c>
      <c r="AI651" s="68" t="s">
        <v>9326</v>
      </c>
      <c r="AJ651" s="43">
        <f>VLOOKUP(E651,'FILIAIS PETZ'!$A$2:$K$2000,11,0)</f>
        <v>18328118004520</v>
      </c>
      <c r="AK651" s="44">
        <v>18328118004520</v>
      </c>
    </row>
    <row r="652" spans="1:37" s="15" customFormat="1" ht="15" customHeight="1" thickBot="1" x14ac:dyDescent="0.25">
      <c r="A652" s="9">
        <v>825946</v>
      </c>
      <c r="B652" s="18">
        <f>VLOOKUP(C652,FORNECEDORES!D:E,2,0)</f>
        <v>383318</v>
      </c>
      <c r="C652" s="19" t="str">
        <f>VLOOKUP(D652,FORNECEDORES!A:D,4,0)</f>
        <v>39.498.106/0001-00</v>
      </c>
      <c r="D652" s="17" t="s">
        <v>4084</v>
      </c>
      <c r="E652" s="20" t="str">
        <f t="shared" si="45"/>
        <v>04 0046</v>
      </c>
      <c r="F652" s="28" t="s">
        <v>8978</v>
      </c>
      <c r="G652" s="21" t="str">
        <f>VLOOKUP(E652,'FILIAIS PETZ'!A:E,5,0)</f>
        <v>PETZ CIDADE JARDIM</v>
      </c>
      <c r="H652" s="20" t="str">
        <f>VLOOKUP(E652,'FILIAIS PETZ'!A:D,4,0)</f>
        <v>CDJD-SP</v>
      </c>
      <c r="I652" s="46">
        <v>45300</v>
      </c>
      <c r="J652" s="9">
        <v>825946</v>
      </c>
      <c r="K652" s="9" t="s">
        <v>9035</v>
      </c>
      <c r="L652" s="29" t="s">
        <v>9327</v>
      </c>
      <c r="M652" s="46">
        <v>45300</v>
      </c>
      <c r="N652" s="46">
        <v>45322</v>
      </c>
      <c r="O652" s="46">
        <v>45306</v>
      </c>
      <c r="P652" s="29" t="s">
        <v>4990</v>
      </c>
      <c r="Q652" s="9">
        <v>3</v>
      </c>
      <c r="R652" s="9">
        <v>1</v>
      </c>
      <c r="S652" s="9">
        <v>8</v>
      </c>
      <c r="T652" s="9" t="s">
        <v>32</v>
      </c>
      <c r="U652" s="9">
        <v>11002</v>
      </c>
      <c r="V652" s="9">
        <v>11002</v>
      </c>
      <c r="W652" s="9" t="s">
        <v>5021</v>
      </c>
      <c r="X652" s="9" t="s">
        <v>4992</v>
      </c>
      <c r="Y652" s="9" t="s">
        <v>4997</v>
      </c>
      <c r="Z652" s="9" t="s">
        <v>4993</v>
      </c>
      <c r="AA652" s="9" t="s">
        <v>4992</v>
      </c>
      <c r="AB652" s="9" t="s">
        <v>12941</v>
      </c>
      <c r="AC652" s="9" t="s">
        <v>5006</v>
      </c>
      <c r="AD652" s="9"/>
      <c r="AE652" s="20" t="str">
        <f>VLOOKUP(E652,'FILIAIS PETZ'!A:Q,17,0)</f>
        <v>SP2</v>
      </c>
      <c r="AF652" s="20" t="str">
        <f>VLOOKUP(E652,'FILIAIS PETZ'!A:Q,3,0)</f>
        <v>FELICIO</v>
      </c>
      <c r="AG652" s="20" t="str">
        <f>VLOOKUP(E652,'FILIAIS PETZ'!A:Q,2,0)</f>
        <v>R3</v>
      </c>
      <c r="AH652" s="75">
        <v>3560.46</v>
      </c>
      <c r="AI652" s="68" t="s">
        <v>9328</v>
      </c>
      <c r="AJ652" s="43">
        <f>VLOOKUP(E652,'FILIAIS PETZ'!$A$2:$K$2000,11,0)</f>
        <v>18328118004520</v>
      </c>
      <c r="AK652" s="44">
        <v>18328118004520</v>
      </c>
    </row>
    <row r="653" spans="1:37" s="15" customFormat="1" ht="15" customHeight="1" thickBot="1" x14ac:dyDescent="0.25">
      <c r="A653" s="9">
        <v>826021</v>
      </c>
      <c r="B653" s="18">
        <f>VLOOKUP(C653,FORNECEDORES!D:E,2,0)</f>
        <v>383318</v>
      </c>
      <c r="C653" s="19" t="str">
        <f>VLOOKUP(D653,FORNECEDORES!A:D,4,0)</f>
        <v>39.498.106/0001-00</v>
      </c>
      <c r="D653" s="17" t="s">
        <v>4084</v>
      </c>
      <c r="E653" s="20" t="str">
        <f t="shared" si="45"/>
        <v>04 0067</v>
      </c>
      <c r="F653" s="28" t="s">
        <v>8611</v>
      </c>
      <c r="G653" s="21" t="str">
        <f>VLOOKUP(E653,'FILIAIS PETZ'!A:E,5,0)</f>
        <v>PETZ EXTRA RICARDO JAFET</v>
      </c>
      <c r="H653" s="20" t="str">
        <f>VLOOKUP(E653,'FILIAIS PETZ'!A:D,4,0)</f>
        <v>RJAF-SP</v>
      </c>
      <c r="I653" s="46">
        <v>45300</v>
      </c>
      <c r="J653" s="9">
        <v>826021</v>
      </c>
      <c r="K653" s="9" t="s">
        <v>9035</v>
      </c>
      <c r="L653" s="29" t="s">
        <v>9329</v>
      </c>
      <c r="M653" s="46">
        <v>45342</v>
      </c>
      <c r="N653" s="46">
        <v>45392</v>
      </c>
      <c r="O653" s="46">
        <v>45373</v>
      </c>
      <c r="P653" s="29" t="s">
        <v>4990</v>
      </c>
      <c r="Q653" s="9">
        <v>3</v>
      </c>
      <c r="R653" s="9">
        <v>1</v>
      </c>
      <c r="S653" s="9">
        <v>8</v>
      </c>
      <c r="T653" s="9" t="s">
        <v>32</v>
      </c>
      <c r="U653" s="9">
        <v>11002</v>
      </c>
      <c r="V653" s="9">
        <v>11002</v>
      </c>
      <c r="W653" s="9" t="s">
        <v>5021</v>
      </c>
      <c r="X653" s="9" t="s">
        <v>4992</v>
      </c>
      <c r="Y653" s="9" t="s">
        <v>4997</v>
      </c>
      <c r="Z653" s="9" t="s">
        <v>4993</v>
      </c>
      <c r="AA653" s="9" t="s">
        <v>4992</v>
      </c>
      <c r="AB653" s="9" t="s">
        <v>12941</v>
      </c>
      <c r="AC653" s="9" t="s">
        <v>5006</v>
      </c>
      <c r="AD653" s="9"/>
      <c r="AE653" s="20" t="str">
        <f>VLOOKUP(E653,'FILIAIS PETZ'!A:Q,17,0)</f>
        <v>SP2</v>
      </c>
      <c r="AF653" s="20" t="str">
        <f>VLOOKUP(E653,'FILIAIS PETZ'!A:Q,3,0)</f>
        <v>FELICIO</v>
      </c>
      <c r="AG653" s="20" t="str">
        <f>VLOOKUP(E653,'FILIAIS PETZ'!A:Q,2,0)</f>
        <v>R3</v>
      </c>
      <c r="AH653" s="75">
        <v>2889.62</v>
      </c>
      <c r="AI653" s="68" t="s">
        <v>9330</v>
      </c>
      <c r="AJ653" s="43">
        <f>VLOOKUP(E653,'FILIAIS PETZ'!$A$2:$K$2000,11,0)</f>
        <v>18328118006573</v>
      </c>
      <c r="AK653" s="44">
        <v>18328118006573</v>
      </c>
    </row>
    <row r="654" spans="1:37" s="15" customFormat="1" ht="15" customHeight="1" thickBot="1" x14ac:dyDescent="0.25">
      <c r="A654" s="9">
        <v>826024</v>
      </c>
      <c r="B654" s="18">
        <f>VLOOKUP(C654,FORNECEDORES!D:E,2,0)</f>
        <v>383318</v>
      </c>
      <c r="C654" s="19" t="str">
        <f>VLOOKUP(D654,FORNECEDORES!A:D,4,0)</f>
        <v>39.498.106/0001-00</v>
      </c>
      <c r="D654" s="17" t="s">
        <v>4084</v>
      </c>
      <c r="E654" s="20" t="str">
        <f t="shared" si="45"/>
        <v>04 0067</v>
      </c>
      <c r="F654" s="28" t="s">
        <v>8611</v>
      </c>
      <c r="G654" s="21" t="str">
        <f>VLOOKUP(E654,'FILIAIS PETZ'!A:E,5,0)</f>
        <v>PETZ EXTRA RICARDO JAFET</v>
      </c>
      <c r="H654" s="20" t="str">
        <f>VLOOKUP(E654,'FILIAIS PETZ'!A:D,4,0)</f>
        <v>RJAF-SP</v>
      </c>
      <c r="I654" s="46">
        <v>45300</v>
      </c>
      <c r="J654" s="9">
        <v>826024</v>
      </c>
      <c r="K654" s="9" t="s">
        <v>9035</v>
      </c>
      <c r="L654" s="29" t="s">
        <v>9331</v>
      </c>
      <c r="M654" s="46">
        <v>45342</v>
      </c>
      <c r="N654" s="46">
        <v>45392</v>
      </c>
      <c r="O654" s="46">
        <v>45373</v>
      </c>
      <c r="P654" s="29" t="s">
        <v>4990</v>
      </c>
      <c r="Q654" s="9">
        <v>3</v>
      </c>
      <c r="R654" s="9">
        <v>1</v>
      </c>
      <c r="S654" s="9">
        <v>8</v>
      </c>
      <c r="T654" s="9" t="s">
        <v>32</v>
      </c>
      <c r="U654" s="9">
        <v>11002</v>
      </c>
      <c r="V654" s="9">
        <v>11002</v>
      </c>
      <c r="W654" s="9" t="s">
        <v>5019</v>
      </c>
      <c r="X654" s="9" t="s">
        <v>4992</v>
      </c>
      <c r="Y654" s="9" t="s">
        <v>4997</v>
      </c>
      <c r="Z654" s="9" t="s">
        <v>4993</v>
      </c>
      <c r="AA654" s="9" t="s">
        <v>4992</v>
      </c>
      <c r="AB654" s="9" t="s">
        <v>12941</v>
      </c>
      <c r="AC654" s="9" t="s">
        <v>5006</v>
      </c>
      <c r="AD654" s="9"/>
      <c r="AE654" s="20" t="str">
        <f>VLOOKUP(E654,'FILIAIS PETZ'!A:Q,17,0)</f>
        <v>SP2</v>
      </c>
      <c r="AF654" s="20" t="str">
        <f>VLOOKUP(E654,'FILIAIS PETZ'!A:Q,3,0)</f>
        <v>FELICIO</v>
      </c>
      <c r="AG654" s="20" t="str">
        <f>VLOOKUP(E654,'FILIAIS PETZ'!A:Q,2,0)</f>
        <v>R3</v>
      </c>
      <c r="AH654" s="75">
        <v>2302.0700000000002</v>
      </c>
      <c r="AI654" s="68" t="s">
        <v>9332</v>
      </c>
      <c r="AJ654" s="43">
        <f>VLOOKUP(E654,'FILIAIS PETZ'!$A$2:$K$2000,11,0)</f>
        <v>18328118006573</v>
      </c>
      <c r="AK654" s="44">
        <v>18328118006573</v>
      </c>
    </row>
    <row r="655" spans="1:37" s="15" customFormat="1" ht="15" customHeight="1" thickBot="1" x14ac:dyDescent="0.25">
      <c r="A655" s="9">
        <v>826029</v>
      </c>
      <c r="B655" s="18">
        <f>VLOOKUP(C655,FORNECEDORES!D:E,2,0)</f>
        <v>383318</v>
      </c>
      <c r="C655" s="19" t="str">
        <f>VLOOKUP(D655,FORNECEDORES!A:D,4,0)</f>
        <v>39.498.106/0001-00</v>
      </c>
      <c r="D655" s="17" t="s">
        <v>4084</v>
      </c>
      <c r="E655" s="20" t="str">
        <f t="shared" si="45"/>
        <v>04 0067</v>
      </c>
      <c r="F655" s="28" t="s">
        <v>8611</v>
      </c>
      <c r="G655" s="21" t="str">
        <f>VLOOKUP(E655,'FILIAIS PETZ'!A:E,5,0)</f>
        <v>PETZ EXTRA RICARDO JAFET</v>
      </c>
      <c r="H655" s="20" t="str">
        <f>VLOOKUP(E655,'FILIAIS PETZ'!A:D,4,0)</f>
        <v>RJAF-SP</v>
      </c>
      <c r="I655" s="46">
        <v>45300</v>
      </c>
      <c r="J655" s="9">
        <v>826029</v>
      </c>
      <c r="K655" s="9" t="s">
        <v>9035</v>
      </c>
      <c r="L655" s="29" t="s">
        <v>7093</v>
      </c>
      <c r="M655" s="46">
        <v>45342</v>
      </c>
      <c r="N655" s="46">
        <v>45392</v>
      </c>
      <c r="O655" s="46">
        <v>45373</v>
      </c>
      <c r="P655" s="29" t="s">
        <v>4990</v>
      </c>
      <c r="Q655" s="9">
        <v>3</v>
      </c>
      <c r="R655" s="9">
        <v>1</v>
      </c>
      <c r="S655" s="9">
        <v>8</v>
      </c>
      <c r="T655" s="9" t="s">
        <v>32</v>
      </c>
      <c r="U655" s="9">
        <v>11002</v>
      </c>
      <c r="V655" s="9">
        <v>11002</v>
      </c>
      <c r="W655" s="9" t="s">
        <v>5019</v>
      </c>
      <c r="X655" s="9" t="s">
        <v>4992</v>
      </c>
      <c r="Y655" s="9" t="s">
        <v>4997</v>
      </c>
      <c r="Z655" s="9" t="s">
        <v>4993</v>
      </c>
      <c r="AA655" s="9" t="s">
        <v>4992</v>
      </c>
      <c r="AB655" s="9" t="s">
        <v>12941</v>
      </c>
      <c r="AC655" s="9" t="s">
        <v>5006</v>
      </c>
      <c r="AD655" s="9"/>
      <c r="AE655" s="20" t="str">
        <f>VLOOKUP(E655,'FILIAIS PETZ'!A:Q,17,0)</f>
        <v>SP2</v>
      </c>
      <c r="AF655" s="20" t="str">
        <f>VLOOKUP(E655,'FILIAIS PETZ'!A:Q,3,0)</f>
        <v>FELICIO</v>
      </c>
      <c r="AG655" s="20" t="str">
        <f>VLOOKUP(E655,'FILIAIS PETZ'!A:Q,2,0)</f>
        <v>R3</v>
      </c>
      <c r="AH655" s="75">
        <v>1914.32</v>
      </c>
      <c r="AI655" s="68" t="s">
        <v>9333</v>
      </c>
      <c r="AJ655" s="43">
        <f>VLOOKUP(E655,'FILIAIS PETZ'!$A$2:$K$2000,11,0)</f>
        <v>18328118006573</v>
      </c>
      <c r="AK655" s="44">
        <v>18328118006573</v>
      </c>
    </row>
    <row r="656" spans="1:37" s="15" customFormat="1" ht="15" customHeight="1" thickBot="1" x14ac:dyDescent="0.25">
      <c r="A656" s="9">
        <v>825929</v>
      </c>
      <c r="B656" s="18">
        <f>VLOOKUP(C656,FORNECEDORES!D:E,2,0)</f>
        <v>383318</v>
      </c>
      <c r="C656" s="19" t="str">
        <f>VLOOKUP(D656,FORNECEDORES!A:D,4,0)</f>
        <v>39.498.106/0001-00</v>
      </c>
      <c r="D656" s="17" t="s">
        <v>4084</v>
      </c>
      <c r="E656" s="20" t="str">
        <f t="shared" si="45"/>
        <v>04 0208</v>
      </c>
      <c r="F656" s="28" t="s">
        <v>8975</v>
      </c>
      <c r="G656" s="21" t="str">
        <f>VLOOKUP(E656,'FILIAIS PETZ'!A:E,5,0)</f>
        <v>PETZ AVENIDA ANGELICA</v>
      </c>
      <c r="H656" s="20" t="str">
        <f>VLOOKUP(E656,'FILIAIS PETZ'!A:D,4,0)</f>
        <v>ANGL-SP</v>
      </c>
      <c r="I656" s="46">
        <v>45300</v>
      </c>
      <c r="J656" s="9">
        <v>825929</v>
      </c>
      <c r="K656" s="9"/>
      <c r="L656" s="29" t="s">
        <v>9334</v>
      </c>
      <c r="M656" s="46"/>
      <c r="N656" s="46"/>
      <c r="O656" s="46"/>
      <c r="P656" s="29" t="s">
        <v>4990</v>
      </c>
      <c r="Q656" s="9">
        <v>3</v>
      </c>
      <c r="R656" s="9">
        <v>1</v>
      </c>
      <c r="S656" s="9">
        <v>8</v>
      </c>
      <c r="T656" s="9" t="s">
        <v>32</v>
      </c>
      <c r="U656" s="9">
        <v>11002</v>
      </c>
      <c r="V656" s="9">
        <v>11002</v>
      </c>
      <c r="W656" s="9" t="s">
        <v>5119</v>
      </c>
      <c r="X656" s="9" t="s">
        <v>4992</v>
      </c>
      <c r="Y656" s="9" t="s">
        <v>4997</v>
      </c>
      <c r="Z656" s="9" t="s">
        <v>4993</v>
      </c>
      <c r="AA656" s="9" t="s">
        <v>4992</v>
      </c>
      <c r="AB656" s="9" t="s">
        <v>12941</v>
      </c>
      <c r="AC656" s="9" t="s">
        <v>5006</v>
      </c>
      <c r="AD656" s="9"/>
      <c r="AE656" s="20" t="str">
        <f>VLOOKUP(E656,'FILIAIS PETZ'!A:Q,17,0)</f>
        <v>SP2</v>
      </c>
      <c r="AF656" s="20" t="str">
        <f>VLOOKUP(E656,'FILIAIS PETZ'!A:Q,3,0)</f>
        <v>FELICIO</v>
      </c>
      <c r="AG656" s="20" t="str">
        <f>VLOOKUP(E656,'FILIAIS PETZ'!A:Q,2,0)</f>
        <v>R3</v>
      </c>
      <c r="AH656" s="75">
        <v>559.73</v>
      </c>
      <c r="AI656" s="68" t="s">
        <v>9335</v>
      </c>
      <c r="AJ656" s="43">
        <f>VLOOKUP(E656,'FILIAIS PETZ'!$A$2:$K$2000,11,0)</f>
        <v>18328118019551</v>
      </c>
      <c r="AK656" s="44">
        <v>18328118019551</v>
      </c>
    </row>
    <row r="657" spans="1:37" s="15" customFormat="1" ht="15" customHeight="1" thickBot="1" x14ac:dyDescent="0.25">
      <c r="A657" s="9">
        <v>825927</v>
      </c>
      <c r="B657" s="18">
        <f>VLOOKUP(C657,FORNECEDORES!D:E,2,0)</f>
        <v>383318</v>
      </c>
      <c r="C657" s="19" t="str">
        <f>VLOOKUP(D657,FORNECEDORES!A:D,4,0)</f>
        <v>39.498.106/0001-00</v>
      </c>
      <c r="D657" s="17" t="s">
        <v>4084</v>
      </c>
      <c r="E657" s="20" t="str">
        <f t="shared" si="45"/>
        <v>04 0011</v>
      </c>
      <c r="F657" s="28" t="s">
        <v>8976</v>
      </c>
      <c r="G657" s="21" t="str">
        <f>VLOOKUP(E657,'FILIAIS PETZ'!A:E,5,0)</f>
        <v>PETZ AUGUSTA</v>
      </c>
      <c r="H657" s="20" t="str">
        <f>VLOOKUP(E657,'FILIAIS PETZ'!A:D,4,0)</f>
        <v>AUGT-SP</v>
      </c>
      <c r="I657" s="46">
        <v>45300</v>
      </c>
      <c r="J657" s="9">
        <v>825927</v>
      </c>
      <c r="K657" s="9" t="s">
        <v>9035</v>
      </c>
      <c r="L657" s="29" t="s">
        <v>9336</v>
      </c>
      <c r="M657" s="46">
        <v>45300</v>
      </c>
      <c r="N657" s="46">
        <v>45322</v>
      </c>
      <c r="O657" s="46">
        <v>45306</v>
      </c>
      <c r="P657" s="29" t="s">
        <v>4990</v>
      </c>
      <c r="Q657" s="9">
        <v>3</v>
      </c>
      <c r="R657" s="9">
        <v>1</v>
      </c>
      <c r="S657" s="9">
        <v>8</v>
      </c>
      <c r="T657" s="9" t="s">
        <v>32</v>
      </c>
      <c r="U657" s="9">
        <v>11002</v>
      </c>
      <c r="V657" s="9">
        <v>11002</v>
      </c>
      <c r="W657" s="9" t="s">
        <v>5019</v>
      </c>
      <c r="X657" s="9" t="s">
        <v>4992</v>
      </c>
      <c r="Y657" s="9" t="s">
        <v>4997</v>
      </c>
      <c r="Z657" s="9" t="s">
        <v>4993</v>
      </c>
      <c r="AA657" s="9" t="s">
        <v>4992</v>
      </c>
      <c r="AB657" s="9" t="s">
        <v>12941</v>
      </c>
      <c r="AC657" s="9" t="s">
        <v>5006</v>
      </c>
      <c r="AD657" s="9"/>
      <c r="AE657" s="20" t="str">
        <f>VLOOKUP(E657,'FILIAIS PETZ'!A:Q,17,0)</f>
        <v>SP2</v>
      </c>
      <c r="AF657" s="20" t="str">
        <f>VLOOKUP(E657,'FILIAIS PETZ'!A:Q,3,0)</f>
        <v>FELICIO</v>
      </c>
      <c r="AG657" s="20" t="str">
        <f>VLOOKUP(E657,'FILIAIS PETZ'!A:Q,2,0)</f>
        <v>R3</v>
      </c>
      <c r="AH657" s="75">
        <v>4640.3999999999996</v>
      </c>
      <c r="AI657" s="68" t="s">
        <v>9337</v>
      </c>
      <c r="AJ657" s="43">
        <f>VLOOKUP(E657,'FILIAIS PETZ'!$A$2:$K$2000,11,0)</f>
        <v>18328118001776</v>
      </c>
      <c r="AK657" s="44">
        <v>18328118001776</v>
      </c>
    </row>
    <row r="658" spans="1:37" s="15" customFormat="1" ht="15" customHeight="1" thickBot="1" x14ac:dyDescent="0.25">
      <c r="A658" s="9">
        <v>826034</v>
      </c>
      <c r="B658" s="18">
        <f>VLOOKUP(C658,FORNECEDORES!D:E,2,0)</f>
        <v>383318</v>
      </c>
      <c r="C658" s="19" t="str">
        <f>VLOOKUP(D658,FORNECEDORES!A:D,4,0)</f>
        <v>39.498.106/0001-00</v>
      </c>
      <c r="D658" s="17" t="s">
        <v>4084</v>
      </c>
      <c r="E658" s="20" t="str">
        <f t="shared" si="45"/>
        <v>04 0067</v>
      </c>
      <c r="F658" s="28" t="s">
        <v>8611</v>
      </c>
      <c r="G658" s="21" t="str">
        <f>VLOOKUP(E658,'FILIAIS PETZ'!A:E,5,0)</f>
        <v>PETZ EXTRA RICARDO JAFET</v>
      </c>
      <c r="H658" s="20" t="str">
        <f>VLOOKUP(E658,'FILIAIS PETZ'!A:D,4,0)</f>
        <v>RJAF-SP</v>
      </c>
      <c r="I658" s="46">
        <v>45300</v>
      </c>
      <c r="J658" s="9">
        <v>826034</v>
      </c>
      <c r="K658" s="9" t="s">
        <v>9035</v>
      </c>
      <c r="L658" s="29" t="s">
        <v>9338</v>
      </c>
      <c r="M658" s="46">
        <v>45300</v>
      </c>
      <c r="N658" s="46">
        <v>45322</v>
      </c>
      <c r="O658" s="46">
        <v>45306</v>
      </c>
      <c r="P658" s="29" t="s">
        <v>4990</v>
      </c>
      <c r="Q658" s="9">
        <v>3</v>
      </c>
      <c r="R658" s="9">
        <v>1</v>
      </c>
      <c r="S658" s="9">
        <v>8</v>
      </c>
      <c r="T658" s="9" t="s">
        <v>32</v>
      </c>
      <c r="U658" s="9">
        <v>11002</v>
      </c>
      <c r="V658" s="9">
        <v>11002</v>
      </c>
      <c r="W658" s="9" t="s">
        <v>5019</v>
      </c>
      <c r="X658" s="9" t="s">
        <v>4992</v>
      </c>
      <c r="Y658" s="9" t="s">
        <v>4997</v>
      </c>
      <c r="Z658" s="9" t="s">
        <v>4993</v>
      </c>
      <c r="AA658" s="9" t="s">
        <v>4992</v>
      </c>
      <c r="AB658" s="9" t="s">
        <v>12941</v>
      </c>
      <c r="AC658" s="9" t="s">
        <v>5006</v>
      </c>
      <c r="AD658" s="9"/>
      <c r="AE658" s="20" t="str">
        <f>VLOOKUP(E658,'FILIAIS PETZ'!A:Q,17,0)</f>
        <v>SP2</v>
      </c>
      <c r="AF658" s="20" t="str">
        <f>VLOOKUP(E658,'FILIAIS PETZ'!A:Q,3,0)</f>
        <v>FELICIO</v>
      </c>
      <c r="AG658" s="20" t="str">
        <f>VLOOKUP(E658,'FILIAIS PETZ'!A:Q,2,0)</f>
        <v>R3</v>
      </c>
      <c r="AH658" s="75">
        <v>4640.3999999999996</v>
      </c>
      <c r="AI658" s="68" t="s">
        <v>9339</v>
      </c>
      <c r="AJ658" s="43">
        <f>VLOOKUP(E658,'FILIAIS PETZ'!$A$2:$K$2000,11,0)</f>
        <v>18328118006573</v>
      </c>
      <c r="AK658" s="44">
        <v>18328118006573</v>
      </c>
    </row>
    <row r="659" spans="1:37" s="15" customFormat="1" ht="15" customHeight="1" thickBot="1" x14ac:dyDescent="0.25">
      <c r="A659" s="9">
        <v>826648</v>
      </c>
      <c r="B659" s="18">
        <f>VLOOKUP(C659,FORNECEDORES!D:E,2,0)</f>
        <v>40460</v>
      </c>
      <c r="C659" s="19" t="str">
        <f>VLOOKUP(D659,FORNECEDORES!A:D,4,0)</f>
        <v>30.515.748/0001-98</v>
      </c>
      <c r="D659" s="17" t="s">
        <v>2732</v>
      </c>
      <c r="E659" s="20" t="str">
        <f t="shared" si="45"/>
        <v>04 0010</v>
      </c>
      <c r="F659" s="28" t="s">
        <v>8983</v>
      </c>
      <c r="G659" s="21" t="str">
        <f>VLOOKUP(E659,'FILIAIS PETZ'!A:E,5,0)</f>
        <v>PETZ SANTA CECILIA</v>
      </c>
      <c r="H659" s="20" t="str">
        <f>VLOOKUP(E659,'FILIAIS PETZ'!A:D,4,0)</f>
        <v>STCE-SP</v>
      </c>
      <c r="I659" s="46">
        <v>45300</v>
      </c>
      <c r="J659" s="9">
        <v>826648</v>
      </c>
      <c r="K659" s="9" t="s">
        <v>9035</v>
      </c>
      <c r="L659" s="29" t="s">
        <v>6668</v>
      </c>
      <c r="M659" s="46">
        <v>45341</v>
      </c>
      <c r="N659" s="46">
        <v>45364</v>
      </c>
      <c r="O659" s="46">
        <v>45345</v>
      </c>
      <c r="P659" s="29" t="s">
        <v>4990</v>
      </c>
      <c r="Q659" s="9" t="s">
        <v>5029</v>
      </c>
      <c r="R659" s="9" t="s">
        <v>4991</v>
      </c>
      <c r="S659" s="9" t="s">
        <v>4983</v>
      </c>
      <c r="T659" s="9" t="s">
        <v>32</v>
      </c>
      <c r="U659" s="9" t="s">
        <v>5048</v>
      </c>
      <c r="V659" s="9" t="s">
        <v>5048</v>
      </c>
      <c r="W659" s="9" t="s">
        <v>5119</v>
      </c>
      <c r="X659" s="9" t="s">
        <v>4985</v>
      </c>
      <c r="Y659" s="9" t="s">
        <v>4980</v>
      </c>
      <c r="Z659" s="9" t="s">
        <v>4980</v>
      </c>
      <c r="AA659" s="9" t="s">
        <v>4989</v>
      </c>
      <c r="AB659" s="84" t="s">
        <v>5066</v>
      </c>
      <c r="AC659" s="9" t="s">
        <v>5006</v>
      </c>
      <c r="AD659" s="9"/>
      <c r="AE659" s="20" t="str">
        <f>VLOOKUP(E659,'FILIAIS PETZ'!A:Q,17,0)</f>
        <v>SP2</v>
      </c>
      <c r="AF659" s="20" t="str">
        <f>VLOOKUP(E659,'FILIAIS PETZ'!A:Q,3,0)</f>
        <v>FELICIO</v>
      </c>
      <c r="AG659" s="20" t="str">
        <f>VLOOKUP(E659,'FILIAIS PETZ'!A:Q,2,0)</f>
        <v>R3</v>
      </c>
      <c r="AH659" s="75">
        <v>980</v>
      </c>
      <c r="AI659" s="68" t="s">
        <v>9340</v>
      </c>
      <c r="AJ659" s="43">
        <f>VLOOKUP(E659,'FILIAIS PETZ'!$A$2:$K$2000,11,0)</f>
        <v>18328118001938</v>
      </c>
      <c r="AK659" s="44">
        <v>18328118001938</v>
      </c>
    </row>
    <row r="660" spans="1:37" s="15" customFormat="1" ht="15" customHeight="1" thickBot="1" x14ac:dyDescent="0.25">
      <c r="A660" s="9">
        <v>826647</v>
      </c>
      <c r="B660" s="18">
        <f>VLOOKUP(C660,FORNECEDORES!D:E,2,0)</f>
        <v>40460</v>
      </c>
      <c r="C660" s="19" t="str">
        <f>VLOOKUP(D660,FORNECEDORES!A:D,4,0)</f>
        <v>30.515.748/0001-98</v>
      </c>
      <c r="D660" s="17" t="s">
        <v>2732</v>
      </c>
      <c r="E660" s="20" t="str">
        <f t="shared" si="45"/>
        <v>04 0067</v>
      </c>
      <c r="F660" s="28" t="s">
        <v>8611</v>
      </c>
      <c r="G660" s="21" t="str">
        <f>VLOOKUP(E660,'FILIAIS PETZ'!A:E,5,0)</f>
        <v>PETZ EXTRA RICARDO JAFET</v>
      </c>
      <c r="H660" s="20" t="str">
        <f>VLOOKUP(E660,'FILIAIS PETZ'!A:D,4,0)</f>
        <v>RJAF-SP</v>
      </c>
      <c r="I660" s="46">
        <v>45300</v>
      </c>
      <c r="J660" s="9">
        <v>826647</v>
      </c>
      <c r="K660" s="9" t="s">
        <v>9035</v>
      </c>
      <c r="L660" s="29" t="s">
        <v>6667</v>
      </c>
      <c r="M660" s="46">
        <v>45341</v>
      </c>
      <c r="N660" s="46">
        <v>45364</v>
      </c>
      <c r="O660" s="46">
        <v>45345</v>
      </c>
      <c r="P660" s="29" t="s">
        <v>4990</v>
      </c>
      <c r="Q660" s="9" t="s">
        <v>5029</v>
      </c>
      <c r="R660" s="9" t="s">
        <v>4991</v>
      </c>
      <c r="S660" s="9" t="s">
        <v>4983</v>
      </c>
      <c r="T660" s="9" t="s">
        <v>32</v>
      </c>
      <c r="U660" s="9" t="s">
        <v>5048</v>
      </c>
      <c r="V660" s="9" t="s">
        <v>5048</v>
      </c>
      <c r="W660" s="9" t="s">
        <v>5119</v>
      </c>
      <c r="X660" s="9" t="s">
        <v>4985</v>
      </c>
      <c r="Y660" s="9" t="s">
        <v>4980</v>
      </c>
      <c r="Z660" s="9" t="s">
        <v>4980</v>
      </c>
      <c r="AA660" s="9" t="s">
        <v>4989</v>
      </c>
      <c r="AB660" s="84" t="s">
        <v>5066</v>
      </c>
      <c r="AC660" s="9" t="s">
        <v>5006</v>
      </c>
      <c r="AD660" s="9"/>
      <c r="AE660" s="20" t="str">
        <f>VLOOKUP(E660,'FILIAIS PETZ'!A:Q,17,0)</f>
        <v>SP2</v>
      </c>
      <c r="AF660" s="20" t="str">
        <f>VLOOKUP(E660,'FILIAIS PETZ'!A:Q,3,0)</f>
        <v>FELICIO</v>
      </c>
      <c r="AG660" s="20" t="str">
        <f>VLOOKUP(E660,'FILIAIS PETZ'!A:Q,2,0)</f>
        <v>R3</v>
      </c>
      <c r="AH660" s="75">
        <v>980</v>
      </c>
      <c r="AI660" s="68" t="s">
        <v>9340</v>
      </c>
      <c r="AJ660" s="43">
        <f>VLOOKUP(E660,'FILIAIS PETZ'!$A$2:$K$2000,11,0)</f>
        <v>18328118006573</v>
      </c>
      <c r="AK660" s="44">
        <v>18328118006573</v>
      </c>
    </row>
    <row r="661" spans="1:37" s="15" customFormat="1" ht="15" customHeight="1" thickBot="1" x14ac:dyDescent="0.25">
      <c r="A661" s="9">
        <v>826646</v>
      </c>
      <c r="B661" s="18">
        <f>VLOOKUP(C661,FORNECEDORES!D:E,2,0)</f>
        <v>40460</v>
      </c>
      <c r="C661" s="19" t="str">
        <f>VLOOKUP(D661,FORNECEDORES!A:D,4,0)</f>
        <v>30.515.748/0001-98</v>
      </c>
      <c r="D661" s="17" t="s">
        <v>2732</v>
      </c>
      <c r="E661" s="20" t="str">
        <f t="shared" si="45"/>
        <v>04 0011</v>
      </c>
      <c r="F661" s="28" t="s">
        <v>8976</v>
      </c>
      <c r="G661" s="21" t="str">
        <f>VLOOKUP(E661,'FILIAIS PETZ'!A:E,5,0)</f>
        <v>PETZ AUGUSTA</v>
      </c>
      <c r="H661" s="20" t="str">
        <f>VLOOKUP(E661,'FILIAIS PETZ'!A:D,4,0)</f>
        <v>AUGT-SP</v>
      </c>
      <c r="I661" s="46">
        <v>45300</v>
      </c>
      <c r="J661" s="9">
        <v>826646</v>
      </c>
      <c r="K661" s="9" t="s">
        <v>9035</v>
      </c>
      <c r="L661" s="29" t="s">
        <v>6666</v>
      </c>
      <c r="M661" s="46">
        <v>45341</v>
      </c>
      <c r="N661" s="46">
        <v>45364</v>
      </c>
      <c r="O661" s="46">
        <v>45345</v>
      </c>
      <c r="P661" s="29" t="s">
        <v>4990</v>
      </c>
      <c r="Q661" s="9" t="s">
        <v>5029</v>
      </c>
      <c r="R661" s="9" t="s">
        <v>4991</v>
      </c>
      <c r="S661" s="9" t="s">
        <v>4983</v>
      </c>
      <c r="T661" s="9" t="s">
        <v>32</v>
      </c>
      <c r="U661" s="9" t="s">
        <v>5048</v>
      </c>
      <c r="V661" s="9" t="s">
        <v>5048</v>
      </c>
      <c r="W661" s="9" t="s">
        <v>5119</v>
      </c>
      <c r="X661" s="9" t="s">
        <v>4985</v>
      </c>
      <c r="Y661" s="9" t="s">
        <v>4980</v>
      </c>
      <c r="Z661" s="9" t="s">
        <v>4980</v>
      </c>
      <c r="AA661" s="9" t="s">
        <v>4989</v>
      </c>
      <c r="AB661" s="84" t="s">
        <v>5066</v>
      </c>
      <c r="AC661" s="9" t="s">
        <v>5006</v>
      </c>
      <c r="AD661" s="9"/>
      <c r="AE661" s="20" t="str">
        <f>VLOOKUP(E661,'FILIAIS PETZ'!A:Q,17,0)</f>
        <v>SP2</v>
      </c>
      <c r="AF661" s="20" t="str">
        <f>VLOOKUP(E661,'FILIAIS PETZ'!A:Q,3,0)</f>
        <v>FELICIO</v>
      </c>
      <c r="AG661" s="20" t="str">
        <f>VLOOKUP(E661,'FILIAIS PETZ'!A:Q,2,0)</f>
        <v>R3</v>
      </c>
      <c r="AH661" s="75">
        <v>980</v>
      </c>
      <c r="AI661" s="68" t="s">
        <v>9340</v>
      </c>
      <c r="AJ661" s="43">
        <f>VLOOKUP(E661,'FILIAIS PETZ'!$A$2:$K$2000,11,0)</f>
        <v>18328118001776</v>
      </c>
      <c r="AK661" s="44">
        <v>18328118001776</v>
      </c>
    </row>
    <row r="662" spans="1:37" s="15" customFormat="1" ht="15" customHeight="1" thickBot="1" x14ac:dyDescent="0.25">
      <c r="A662" s="9">
        <v>826639</v>
      </c>
      <c r="B662" s="18">
        <f>VLOOKUP(C662,FORNECEDORES!D:E,2,0)</f>
        <v>40460</v>
      </c>
      <c r="C662" s="19" t="str">
        <f>VLOOKUP(D662,FORNECEDORES!A:D,4,0)</f>
        <v>30.515.748/0001-98</v>
      </c>
      <c r="D662" s="17" t="s">
        <v>2732</v>
      </c>
      <c r="E662" s="20" t="str">
        <f t="shared" si="45"/>
        <v>04 0067</v>
      </c>
      <c r="F662" s="28" t="s">
        <v>8611</v>
      </c>
      <c r="G662" s="21" t="str">
        <f>VLOOKUP(E662,'FILIAIS PETZ'!A:E,5,0)</f>
        <v>PETZ EXTRA RICARDO JAFET</v>
      </c>
      <c r="H662" s="20" t="str">
        <f>VLOOKUP(E662,'FILIAIS PETZ'!A:D,4,0)</f>
        <v>RJAF-SP</v>
      </c>
      <c r="I662" s="46">
        <v>45300</v>
      </c>
      <c r="J662" s="9">
        <v>826639</v>
      </c>
      <c r="K662" s="9" t="s">
        <v>9035</v>
      </c>
      <c r="L662" s="29" t="s">
        <v>6915</v>
      </c>
      <c r="M662" s="46">
        <v>45341</v>
      </c>
      <c r="N662" s="46">
        <v>45364</v>
      </c>
      <c r="O662" s="46">
        <v>45345</v>
      </c>
      <c r="P662" s="29" t="s">
        <v>4990</v>
      </c>
      <c r="Q662" s="9" t="s">
        <v>5029</v>
      </c>
      <c r="R662" s="9" t="s">
        <v>4991</v>
      </c>
      <c r="S662" s="9" t="s">
        <v>4983</v>
      </c>
      <c r="T662" s="9" t="s">
        <v>32</v>
      </c>
      <c r="U662" s="9" t="s">
        <v>5048</v>
      </c>
      <c r="V662" s="9" t="s">
        <v>5048</v>
      </c>
      <c r="W662" s="9" t="s">
        <v>5019</v>
      </c>
      <c r="X662" s="9" t="s">
        <v>4985</v>
      </c>
      <c r="Y662" s="9" t="s">
        <v>4980</v>
      </c>
      <c r="Z662" s="9" t="s">
        <v>4980</v>
      </c>
      <c r="AA662" s="9" t="s">
        <v>4989</v>
      </c>
      <c r="AB662" s="84" t="s">
        <v>5066</v>
      </c>
      <c r="AC662" s="9" t="s">
        <v>5006</v>
      </c>
      <c r="AD662" s="9"/>
      <c r="AE662" s="20" t="str">
        <f>VLOOKUP(E662,'FILIAIS PETZ'!A:Q,17,0)</f>
        <v>SP2</v>
      </c>
      <c r="AF662" s="20" t="str">
        <f>VLOOKUP(E662,'FILIAIS PETZ'!A:Q,3,0)</f>
        <v>FELICIO</v>
      </c>
      <c r="AG662" s="20" t="str">
        <f>VLOOKUP(E662,'FILIAIS PETZ'!A:Q,2,0)</f>
        <v>R3</v>
      </c>
      <c r="AH662" s="75">
        <v>980</v>
      </c>
      <c r="AI662" s="68" t="s">
        <v>9341</v>
      </c>
      <c r="AJ662" s="43">
        <f>VLOOKUP(E662,'FILIAIS PETZ'!$A$2:$K$2000,11,0)</f>
        <v>18328118006573</v>
      </c>
      <c r="AK662" s="44">
        <v>18328118006573</v>
      </c>
    </row>
    <row r="663" spans="1:37" s="15" customFormat="1" ht="15" customHeight="1" thickBot="1" x14ac:dyDescent="0.25">
      <c r="A663" s="9">
        <v>826637</v>
      </c>
      <c r="B663" s="18">
        <f>VLOOKUP(C663,FORNECEDORES!D:E,2,0)</f>
        <v>40460</v>
      </c>
      <c r="C663" s="19" t="str">
        <f>VLOOKUP(D663,FORNECEDORES!A:D,4,0)</f>
        <v>30.515.748/0001-98</v>
      </c>
      <c r="D663" s="17" t="s">
        <v>2732</v>
      </c>
      <c r="E663" s="20" t="str">
        <f t="shared" si="45"/>
        <v>04 0060</v>
      </c>
      <c r="F663" s="28" t="s">
        <v>8625</v>
      </c>
      <c r="G663" s="21" t="str">
        <f>VLOOKUP(E663,'FILIAIS PETZ'!A:E,5,0)</f>
        <v>PETZ PACAEMBU</v>
      </c>
      <c r="H663" s="20" t="str">
        <f>VLOOKUP(E663,'FILIAIS PETZ'!A:D,4,0)</f>
        <v>PCBU-SP</v>
      </c>
      <c r="I663" s="46">
        <v>45300</v>
      </c>
      <c r="J663" s="9">
        <v>826637</v>
      </c>
      <c r="K663" s="9"/>
      <c r="L663" s="29"/>
      <c r="M663" s="46"/>
      <c r="N663" s="46"/>
      <c r="O663" s="46"/>
      <c r="P663" s="29" t="s">
        <v>4990</v>
      </c>
      <c r="Q663" s="9" t="s">
        <v>5029</v>
      </c>
      <c r="R663" s="9" t="s">
        <v>4991</v>
      </c>
      <c r="S663" s="9" t="s">
        <v>4983</v>
      </c>
      <c r="T663" s="9" t="s">
        <v>32</v>
      </c>
      <c r="U663" s="9" t="s">
        <v>5048</v>
      </c>
      <c r="V663" s="9" t="s">
        <v>5048</v>
      </c>
      <c r="W663" s="9" t="s">
        <v>5019</v>
      </c>
      <c r="X663" s="9" t="s">
        <v>4985</v>
      </c>
      <c r="Y663" s="9" t="s">
        <v>4980</v>
      </c>
      <c r="Z663" s="9" t="s">
        <v>4980</v>
      </c>
      <c r="AA663" s="9" t="s">
        <v>4989</v>
      </c>
      <c r="AB663" s="84" t="s">
        <v>5066</v>
      </c>
      <c r="AC663" s="9" t="s">
        <v>5006</v>
      </c>
      <c r="AD663" s="9"/>
      <c r="AE663" s="20" t="str">
        <f>VLOOKUP(E663,'FILIAIS PETZ'!A:Q,17,0)</f>
        <v>SP2</v>
      </c>
      <c r="AF663" s="20" t="str">
        <f>VLOOKUP(E663,'FILIAIS PETZ'!A:Q,3,0)</f>
        <v>FELICIO</v>
      </c>
      <c r="AG663" s="20" t="str">
        <f>VLOOKUP(E663,'FILIAIS PETZ'!A:Q,2,0)</f>
        <v>R3</v>
      </c>
      <c r="AH663" s="75">
        <v>980</v>
      </c>
      <c r="AI663" s="68" t="s">
        <v>9341</v>
      </c>
      <c r="AJ663" s="43">
        <f>VLOOKUP(E663,'FILIAIS PETZ'!$A$2:$K$2000,11,0)</f>
        <v>18328118006220</v>
      </c>
      <c r="AK663" s="44">
        <v>18328118006220</v>
      </c>
    </row>
    <row r="664" spans="1:37" s="15" customFormat="1" ht="15" customHeight="1" thickBot="1" x14ac:dyDescent="0.25">
      <c r="A664" s="9">
        <v>826635</v>
      </c>
      <c r="B664" s="18">
        <f>VLOOKUP(C664,FORNECEDORES!D:E,2,0)</f>
        <v>40460</v>
      </c>
      <c r="C664" s="19" t="str">
        <f>VLOOKUP(D664,FORNECEDORES!A:D,4,0)</f>
        <v>30.515.748/0001-98</v>
      </c>
      <c r="D664" s="17" t="s">
        <v>2732</v>
      </c>
      <c r="E664" s="20" t="str">
        <f t="shared" si="45"/>
        <v>04 0010</v>
      </c>
      <c r="F664" s="28" t="s">
        <v>8983</v>
      </c>
      <c r="G664" s="21" t="str">
        <f>VLOOKUP(E664,'FILIAIS PETZ'!A:E,5,0)</f>
        <v>PETZ SANTA CECILIA</v>
      </c>
      <c r="H664" s="20" t="str">
        <f>VLOOKUP(E664,'FILIAIS PETZ'!A:D,4,0)</f>
        <v>STCE-SP</v>
      </c>
      <c r="I664" s="46">
        <v>45300</v>
      </c>
      <c r="J664" s="9">
        <v>826635</v>
      </c>
      <c r="K664" s="9" t="s">
        <v>9035</v>
      </c>
      <c r="L664" s="29" t="s">
        <v>6917</v>
      </c>
      <c r="M664" s="46">
        <v>45341</v>
      </c>
      <c r="N664" s="46">
        <v>45364</v>
      </c>
      <c r="O664" s="46">
        <v>45345</v>
      </c>
      <c r="P664" s="29" t="s">
        <v>4990</v>
      </c>
      <c r="Q664" s="9" t="s">
        <v>5029</v>
      </c>
      <c r="R664" s="9" t="s">
        <v>4991</v>
      </c>
      <c r="S664" s="9" t="s">
        <v>4983</v>
      </c>
      <c r="T664" s="9" t="s">
        <v>32</v>
      </c>
      <c r="U664" s="9" t="s">
        <v>5048</v>
      </c>
      <c r="V664" s="9" t="s">
        <v>5048</v>
      </c>
      <c r="W664" s="9" t="s">
        <v>5019</v>
      </c>
      <c r="X664" s="9" t="s">
        <v>4985</v>
      </c>
      <c r="Y664" s="9" t="s">
        <v>4980</v>
      </c>
      <c r="Z664" s="9" t="s">
        <v>4980</v>
      </c>
      <c r="AA664" s="9" t="s">
        <v>4989</v>
      </c>
      <c r="AB664" s="84" t="s">
        <v>5066</v>
      </c>
      <c r="AC664" s="9" t="s">
        <v>5006</v>
      </c>
      <c r="AD664" s="9"/>
      <c r="AE664" s="20" t="str">
        <f>VLOOKUP(E664,'FILIAIS PETZ'!A:Q,17,0)</f>
        <v>SP2</v>
      </c>
      <c r="AF664" s="20" t="str">
        <f>VLOOKUP(E664,'FILIAIS PETZ'!A:Q,3,0)</f>
        <v>FELICIO</v>
      </c>
      <c r="AG664" s="20" t="str">
        <f>VLOOKUP(E664,'FILIAIS PETZ'!A:Q,2,0)</f>
        <v>R3</v>
      </c>
      <c r="AH664" s="75">
        <v>980</v>
      </c>
      <c r="AI664" s="68" t="s">
        <v>9341</v>
      </c>
      <c r="AJ664" s="43">
        <f>VLOOKUP(E664,'FILIAIS PETZ'!$A$2:$K$2000,11,0)</f>
        <v>18328118001938</v>
      </c>
      <c r="AK664" s="44">
        <v>18328118001938</v>
      </c>
    </row>
    <row r="665" spans="1:37" s="15" customFormat="1" ht="15" customHeight="1" thickBot="1" x14ac:dyDescent="0.25">
      <c r="A665" s="9">
        <v>826634</v>
      </c>
      <c r="B665" s="18">
        <f>VLOOKUP(C665,FORNECEDORES!D:E,2,0)</f>
        <v>40460</v>
      </c>
      <c r="C665" s="19" t="str">
        <f>VLOOKUP(D665,FORNECEDORES!A:D,4,0)</f>
        <v>30.515.748/0001-98</v>
      </c>
      <c r="D665" s="17" t="s">
        <v>2732</v>
      </c>
      <c r="E665" s="20" t="str">
        <f t="shared" si="45"/>
        <v>04 0003</v>
      </c>
      <c r="F665" s="28" t="s">
        <v>8971</v>
      </c>
      <c r="G665" s="21" t="str">
        <f>VLOOKUP(E665,'FILIAIS PETZ'!A:E,5,0)</f>
        <v>PETZ SAO BERNARDO</v>
      </c>
      <c r="H665" s="20" t="str">
        <f>VLOOKUP(E665,'FILIAIS PETZ'!A:D,4,0)</f>
        <v>SBCA-SP</v>
      </c>
      <c r="I665" s="46">
        <v>45300</v>
      </c>
      <c r="J665" s="9">
        <v>826634</v>
      </c>
      <c r="K665" s="9" t="s">
        <v>9035</v>
      </c>
      <c r="L665" s="29" t="s">
        <v>6918</v>
      </c>
      <c r="M665" s="46">
        <v>45342</v>
      </c>
      <c r="N665" s="46">
        <v>45364</v>
      </c>
      <c r="O665" s="46">
        <v>45345</v>
      </c>
      <c r="P665" s="29" t="s">
        <v>4990</v>
      </c>
      <c r="Q665" s="9" t="s">
        <v>5029</v>
      </c>
      <c r="R665" s="9" t="s">
        <v>4991</v>
      </c>
      <c r="S665" s="9" t="s">
        <v>4983</v>
      </c>
      <c r="T665" s="9" t="s">
        <v>32</v>
      </c>
      <c r="U665" s="9" t="s">
        <v>5048</v>
      </c>
      <c r="V665" s="9" t="s">
        <v>5048</v>
      </c>
      <c r="W665" s="9" t="s">
        <v>5019</v>
      </c>
      <c r="X665" s="9" t="s">
        <v>4985</v>
      </c>
      <c r="Y665" s="9" t="s">
        <v>4980</v>
      </c>
      <c r="Z665" s="9" t="s">
        <v>4980</v>
      </c>
      <c r="AA665" s="9" t="s">
        <v>4989</v>
      </c>
      <c r="AB665" s="84" t="s">
        <v>5066</v>
      </c>
      <c r="AC665" s="9" t="s">
        <v>5006</v>
      </c>
      <c r="AD665" s="9"/>
      <c r="AE665" s="20" t="str">
        <f>VLOOKUP(E665,'FILIAIS PETZ'!A:Q,17,0)</f>
        <v>SP3</v>
      </c>
      <c r="AF665" s="20" t="str">
        <f>VLOOKUP(E665,'FILIAIS PETZ'!A:Q,3,0)</f>
        <v>FELICIO</v>
      </c>
      <c r="AG665" s="20" t="str">
        <f>VLOOKUP(E665,'FILIAIS PETZ'!A:Q,2,0)</f>
        <v>R3</v>
      </c>
      <c r="AH665" s="75">
        <v>980</v>
      </c>
      <c r="AI665" s="68" t="s">
        <v>9341</v>
      </c>
      <c r="AJ665" s="43">
        <f>VLOOKUP(E665,'FILIAIS PETZ'!$A$2:$K$2000,11,0)</f>
        <v>18328118002152</v>
      </c>
      <c r="AK665" s="44">
        <v>18328118002152</v>
      </c>
    </row>
    <row r="666" spans="1:37" s="15" customFormat="1" ht="15" customHeight="1" thickBot="1" x14ac:dyDescent="0.25">
      <c r="A666" s="9">
        <v>826628</v>
      </c>
      <c r="B666" s="18">
        <f>VLOOKUP(C666,FORNECEDORES!D:E,2,0)</f>
        <v>40460</v>
      </c>
      <c r="C666" s="19" t="str">
        <f>VLOOKUP(D666,FORNECEDORES!A:D,4,0)</f>
        <v>30.515.748/0001-98</v>
      </c>
      <c r="D666" s="17" t="s">
        <v>2732</v>
      </c>
      <c r="E666" s="20" t="str">
        <f t="shared" si="45"/>
        <v>04 0011</v>
      </c>
      <c r="F666" s="28" t="s">
        <v>8976</v>
      </c>
      <c r="G666" s="21" t="str">
        <f>VLOOKUP(E666,'FILIAIS PETZ'!A:E,5,0)</f>
        <v>PETZ AUGUSTA</v>
      </c>
      <c r="H666" s="20" t="str">
        <f>VLOOKUP(E666,'FILIAIS PETZ'!A:D,4,0)</f>
        <v>AUGT-SP</v>
      </c>
      <c r="I666" s="46">
        <v>45300</v>
      </c>
      <c r="J666" s="9">
        <v>826628</v>
      </c>
      <c r="K666" s="9" t="s">
        <v>9035</v>
      </c>
      <c r="L666" s="29" t="s">
        <v>6920</v>
      </c>
      <c r="M666" s="46">
        <v>45342</v>
      </c>
      <c r="N666" s="46">
        <v>45364</v>
      </c>
      <c r="O666" s="46">
        <v>45345</v>
      </c>
      <c r="P666" s="29" t="s">
        <v>4990</v>
      </c>
      <c r="Q666" s="9" t="s">
        <v>5029</v>
      </c>
      <c r="R666" s="9" t="s">
        <v>4991</v>
      </c>
      <c r="S666" s="9" t="s">
        <v>4983</v>
      </c>
      <c r="T666" s="9" t="s">
        <v>32</v>
      </c>
      <c r="U666" s="9" t="s">
        <v>5048</v>
      </c>
      <c r="V666" s="9" t="s">
        <v>5048</v>
      </c>
      <c r="W666" s="9" t="s">
        <v>5019</v>
      </c>
      <c r="X666" s="9" t="s">
        <v>4985</v>
      </c>
      <c r="Y666" s="9" t="s">
        <v>4980</v>
      </c>
      <c r="Z666" s="9" t="s">
        <v>4980</v>
      </c>
      <c r="AA666" s="9" t="s">
        <v>4989</v>
      </c>
      <c r="AB666" s="84" t="s">
        <v>5066</v>
      </c>
      <c r="AC666" s="9" t="s">
        <v>5006</v>
      </c>
      <c r="AD666" s="9"/>
      <c r="AE666" s="20" t="str">
        <f>VLOOKUP(E666,'FILIAIS PETZ'!A:Q,17,0)</f>
        <v>SP2</v>
      </c>
      <c r="AF666" s="20" t="str">
        <f>VLOOKUP(E666,'FILIAIS PETZ'!A:Q,3,0)</f>
        <v>FELICIO</v>
      </c>
      <c r="AG666" s="20" t="str">
        <f>VLOOKUP(E666,'FILIAIS PETZ'!A:Q,2,0)</f>
        <v>R3</v>
      </c>
      <c r="AH666" s="75">
        <v>980</v>
      </c>
      <c r="AI666" s="68" t="s">
        <v>9341</v>
      </c>
      <c r="AJ666" s="43">
        <f>VLOOKUP(E666,'FILIAIS PETZ'!$A$2:$K$2000,11,0)</f>
        <v>18328118001776</v>
      </c>
      <c r="AK666" s="44">
        <v>18328118001776</v>
      </c>
    </row>
    <row r="667" spans="1:37" s="15" customFormat="1" ht="15" customHeight="1" thickBot="1" x14ac:dyDescent="0.25">
      <c r="A667" s="9">
        <v>826626</v>
      </c>
      <c r="B667" s="18">
        <f>VLOOKUP(C667,FORNECEDORES!D:E,2,0)</f>
        <v>40460</v>
      </c>
      <c r="C667" s="19" t="str">
        <f>VLOOKUP(D667,FORNECEDORES!A:D,4,0)</f>
        <v>30.515.748/0001-98</v>
      </c>
      <c r="D667" s="17" t="s">
        <v>2732</v>
      </c>
      <c r="E667" s="20" t="str">
        <f t="shared" si="45"/>
        <v>04 0068</v>
      </c>
      <c r="F667" s="28" t="s">
        <v>8958</v>
      </c>
      <c r="G667" s="21" t="str">
        <f>VLOOKUP(E667,'FILIAIS PETZ'!A:E,5,0)</f>
        <v>PETZ PEREIRA BARRETO</v>
      </c>
      <c r="H667" s="20" t="str">
        <f>VLOOKUP(E667,'FILIAIS PETZ'!A:D,4,0)</f>
        <v>PBAR-SP</v>
      </c>
      <c r="I667" s="46">
        <v>45300</v>
      </c>
      <c r="J667" s="9">
        <v>826626</v>
      </c>
      <c r="K667" s="9"/>
      <c r="L667" s="29"/>
      <c r="M667" s="46"/>
      <c r="N667" s="46"/>
      <c r="O667" s="46"/>
      <c r="P667" s="29" t="s">
        <v>4990</v>
      </c>
      <c r="Q667" s="9" t="s">
        <v>5029</v>
      </c>
      <c r="R667" s="9" t="s">
        <v>4991</v>
      </c>
      <c r="S667" s="9" t="s">
        <v>4983</v>
      </c>
      <c r="T667" s="9" t="s">
        <v>32</v>
      </c>
      <c r="U667" s="9" t="s">
        <v>5048</v>
      </c>
      <c r="V667" s="9" t="s">
        <v>5048</v>
      </c>
      <c r="W667" s="9" t="s">
        <v>5019</v>
      </c>
      <c r="X667" s="9" t="s">
        <v>4985</v>
      </c>
      <c r="Y667" s="9" t="s">
        <v>4980</v>
      </c>
      <c r="Z667" s="9" t="s">
        <v>4980</v>
      </c>
      <c r="AA667" s="9" t="s">
        <v>4989</v>
      </c>
      <c r="AB667" s="84" t="s">
        <v>5066</v>
      </c>
      <c r="AC667" s="9" t="s">
        <v>5006</v>
      </c>
      <c r="AD667" s="9"/>
      <c r="AE667" s="20" t="str">
        <f>VLOOKUP(E667,'FILIAIS PETZ'!A:Q,17,0)</f>
        <v>SP3</v>
      </c>
      <c r="AF667" s="20" t="str">
        <f>VLOOKUP(E667,'FILIAIS PETZ'!A:Q,3,0)</f>
        <v>FELICIO</v>
      </c>
      <c r="AG667" s="20" t="str">
        <f>VLOOKUP(E667,'FILIAIS PETZ'!A:Q,2,0)</f>
        <v>R3</v>
      </c>
      <c r="AH667" s="75">
        <v>980</v>
      </c>
      <c r="AI667" s="68" t="s">
        <v>9341</v>
      </c>
      <c r="AJ667" s="43">
        <f>VLOOKUP(E667,'FILIAIS PETZ'!$A$2:$K$2000,11,0)</f>
        <v>18328118007111</v>
      </c>
      <c r="AK667" s="44">
        <v>18328118007111</v>
      </c>
    </row>
    <row r="668" spans="1:37" s="15" customFormat="1" ht="15" customHeight="1" thickBot="1" x14ac:dyDescent="0.25">
      <c r="A668" s="9">
        <v>826622</v>
      </c>
      <c r="B668" s="18">
        <f>VLOOKUP(C668,FORNECEDORES!D:E,2,0)</f>
        <v>40460</v>
      </c>
      <c r="C668" s="19" t="str">
        <f>VLOOKUP(D668,FORNECEDORES!A:D,4,0)</f>
        <v>30.515.748/0001-98</v>
      </c>
      <c r="D668" s="17" t="s">
        <v>2732</v>
      </c>
      <c r="E668" s="20" t="str">
        <f t="shared" si="45"/>
        <v>04 0019</v>
      </c>
      <c r="F668" s="28" t="s">
        <v>8977</v>
      </c>
      <c r="G668" s="21" t="str">
        <f>VLOOKUP(E668,'FILIAIS PETZ'!A:E,5,0)</f>
        <v>PETZ BUTANTA</v>
      </c>
      <c r="H668" s="20" t="str">
        <f>VLOOKUP(E668,'FILIAIS PETZ'!A:D,4,0)</f>
        <v>BTTA-SP</v>
      </c>
      <c r="I668" s="46">
        <v>45300</v>
      </c>
      <c r="J668" s="9">
        <v>826622</v>
      </c>
      <c r="K668" s="9" t="s">
        <v>9035</v>
      </c>
      <c r="L668" s="29" t="s">
        <v>6923</v>
      </c>
      <c r="M668" s="46">
        <v>45342</v>
      </c>
      <c r="N668" s="46">
        <v>45364</v>
      </c>
      <c r="O668" s="46">
        <v>45345</v>
      </c>
      <c r="P668" s="29" t="s">
        <v>4990</v>
      </c>
      <c r="Q668" s="9" t="s">
        <v>5029</v>
      </c>
      <c r="R668" s="9" t="s">
        <v>4991</v>
      </c>
      <c r="S668" s="9" t="s">
        <v>4983</v>
      </c>
      <c r="T668" s="9" t="s">
        <v>32</v>
      </c>
      <c r="U668" s="9" t="s">
        <v>5048</v>
      </c>
      <c r="V668" s="9" t="s">
        <v>5048</v>
      </c>
      <c r="W668" s="9" t="s">
        <v>5019</v>
      </c>
      <c r="X668" s="9" t="s">
        <v>4985</v>
      </c>
      <c r="Y668" s="9" t="s">
        <v>4980</v>
      </c>
      <c r="Z668" s="9" t="s">
        <v>4980</v>
      </c>
      <c r="AA668" s="9" t="s">
        <v>4989</v>
      </c>
      <c r="AB668" s="84" t="s">
        <v>5066</v>
      </c>
      <c r="AC668" s="9" t="s">
        <v>5006</v>
      </c>
      <c r="AD668" s="9"/>
      <c r="AE668" s="20" t="str">
        <f>VLOOKUP(E668,'FILIAIS PETZ'!A:Q,17,0)</f>
        <v>SP2</v>
      </c>
      <c r="AF668" s="20" t="str">
        <f>VLOOKUP(E668,'FILIAIS PETZ'!A:Q,3,0)</f>
        <v>FELICIO</v>
      </c>
      <c r="AG668" s="20" t="str">
        <f>VLOOKUP(E668,'FILIAIS PETZ'!A:Q,2,0)</f>
        <v>R3</v>
      </c>
      <c r="AH668" s="75">
        <v>980</v>
      </c>
      <c r="AI668" s="68" t="s">
        <v>9341</v>
      </c>
      <c r="AJ668" s="43">
        <f>VLOOKUP(E668,'FILIAIS PETZ'!$A$2:$K$2000,11,0)</f>
        <v>18328118000885</v>
      </c>
      <c r="AK668" s="44">
        <v>18328118000885</v>
      </c>
    </row>
    <row r="669" spans="1:37" s="15" customFormat="1" ht="15" customHeight="1" thickBot="1" x14ac:dyDescent="0.25">
      <c r="A669" s="9">
        <v>826621</v>
      </c>
      <c r="B669" s="18">
        <f>VLOOKUP(C669,FORNECEDORES!D:E,2,0)</f>
        <v>40460</v>
      </c>
      <c r="C669" s="19" t="str">
        <f>VLOOKUP(D669,FORNECEDORES!A:D,4,0)</f>
        <v>30.515.748/0001-98</v>
      </c>
      <c r="D669" s="17" t="s">
        <v>2732</v>
      </c>
      <c r="E669" s="20" t="str">
        <f t="shared" si="45"/>
        <v>04 0221</v>
      </c>
      <c r="F669" s="28" t="s">
        <v>8980</v>
      </c>
      <c r="G669" s="21" t="str">
        <f>VLOOKUP(E669,'FILIAIS PETZ'!A:E,5,0)</f>
        <v>PETZ GASTAO VIDIGAL</v>
      </c>
      <c r="H669" s="20" t="str">
        <f>VLOOKUP(E669,'FILIAIS PETZ'!A:D,4,0)</f>
        <v>GVDL-SP</v>
      </c>
      <c r="I669" s="46">
        <v>45300</v>
      </c>
      <c r="J669" s="9">
        <v>826621</v>
      </c>
      <c r="K669" s="9" t="s">
        <v>9035</v>
      </c>
      <c r="L669" s="29" t="s">
        <v>6924</v>
      </c>
      <c r="M669" s="46">
        <v>45342</v>
      </c>
      <c r="N669" s="46">
        <v>45364</v>
      </c>
      <c r="O669" s="46">
        <v>45345</v>
      </c>
      <c r="P669" s="29" t="s">
        <v>4990</v>
      </c>
      <c r="Q669" s="9" t="s">
        <v>5029</v>
      </c>
      <c r="R669" s="9" t="s">
        <v>4991</v>
      </c>
      <c r="S669" s="9" t="s">
        <v>4983</v>
      </c>
      <c r="T669" s="9" t="s">
        <v>32</v>
      </c>
      <c r="U669" s="9" t="s">
        <v>5048</v>
      </c>
      <c r="V669" s="9" t="s">
        <v>5048</v>
      </c>
      <c r="W669" s="9" t="s">
        <v>5019</v>
      </c>
      <c r="X669" s="9" t="s">
        <v>4985</v>
      </c>
      <c r="Y669" s="9" t="s">
        <v>4980</v>
      </c>
      <c r="Z669" s="9" t="s">
        <v>4980</v>
      </c>
      <c r="AA669" s="9" t="s">
        <v>4989</v>
      </c>
      <c r="AB669" s="84" t="s">
        <v>5066</v>
      </c>
      <c r="AC669" s="9" t="s">
        <v>5006</v>
      </c>
      <c r="AD669" s="9"/>
      <c r="AE669" s="20" t="str">
        <f>VLOOKUP(E669,'FILIAIS PETZ'!A:Q,17,0)</f>
        <v>SP7</v>
      </c>
      <c r="AF669" s="20" t="str">
        <f>VLOOKUP(E669,'FILIAIS PETZ'!A:Q,3,0)</f>
        <v>FELICIO</v>
      </c>
      <c r="AG669" s="20" t="str">
        <f>VLOOKUP(E669,'FILIAIS PETZ'!A:Q,2,0)</f>
        <v>R3</v>
      </c>
      <c r="AH669" s="75">
        <v>980</v>
      </c>
      <c r="AI669" s="68" t="s">
        <v>9341</v>
      </c>
      <c r="AJ669" s="43">
        <f>VLOOKUP(E669,'FILIAIS PETZ'!$A$2:$K$2000,11,0)</f>
        <v>18328118021025</v>
      </c>
      <c r="AK669" s="44">
        <v>18328118021025</v>
      </c>
    </row>
    <row r="670" spans="1:37" s="15" customFormat="1" ht="15" customHeight="1" thickBot="1" x14ac:dyDescent="0.25">
      <c r="A670" s="9">
        <v>826606</v>
      </c>
      <c r="B670" s="18">
        <f>VLOOKUP(C670,FORNECEDORES!D:E,2,0)</f>
        <v>55566</v>
      </c>
      <c r="C670" s="19" t="str">
        <f>VLOOKUP(D670,FORNECEDORES!A:D,4,0)</f>
        <v>29.209.860/0001-11</v>
      </c>
      <c r="D670" s="17" t="s">
        <v>2679</v>
      </c>
      <c r="E670" s="20" t="str">
        <f t="shared" si="45"/>
        <v>04 0256</v>
      </c>
      <c r="F670" s="28" t="s">
        <v>9144</v>
      </c>
      <c r="G670" s="21" t="str">
        <f>VLOOKUP(E670,'FILIAIS PETZ'!A:E,5,0)</f>
        <v>PETZ ACLIMAÇÃO</v>
      </c>
      <c r="H670" s="20" t="str">
        <f>VLOOKUP(E670,'FILIAIS PETZ'!A:D,4,0)</f>
        <v>ACLM-SP</v>
      </c>
      <c r="I670" s="46">
        <v>45300</v>
      </c>
      <c r="J670" s="9">
        <v>826606</v>
      </c>
      <c r="K670" s="9" t="s">
        <v>9035</v>
      </c>
      <c r="L670" s="29" t="s">
        <v>9342</v>
      </c>
      <c r="M670" s="46">
        <v>45309</v>
      </c>
      <c r="N670" s="46">
        <v>45378</v>
      </c>
      <c r="O670" s="46">
        <v>45356</v>
      </c>
      <c r="P670" s="29" t="s">
        <v>4990</v>
      </c>
      <c r="Q670" s="9" t="s">
        <v>5029</v>
      </c>
      <c r="R670" s="9" t="s">
        <v>4991</v>
      </c>
      <c r="S670" s="9" t="s">
        <v>4983</v>
      </c>
      <c r="T670" s="9" t="s">
        <v>32</v>
      </c>
      <c r="U670" s="9" t="s">
        <v>5048</v>
      </c>
      <c r="V670" s="9" t="s">
        <v>5048</v>
      </c>
      <c r="W670" s="9" t="s">
        <v>5019</v>
      </c>
      <c r="X670" s="9" t="s">
        <v>4992</v>
      </c>
      <c r="Y670" s="10" t="s">
        <v>4980</v>
      </c>
      <c r="Z670" s="10" t="s">
        <v>4980</v>
      </c>
      <c r="AA670" s="10" t="s">
        <v>4992</v>
      </c>
      <c r="AB670" s="10" t="s">
        <v>5066</v>
      </c>
      <c r="AC670" s="9" t="s">
        <v>5006</v>
      </c>
      <c r="AD670" s="9"/>
      <c r="AE670" s="20" t="str">
        <f>VLOOKUP(E670,'FILIAIS PETZ'!A:Q,17,0)</f>
        <v>SP2</v>
      </c>
      <c r="AF670" s="20" t="str">
        <f>VLOOKUP(E670,'FILIAIS PETZ'!A:Q,3,0)</f>
        <v>FELICIO</v>
      </c>
      <c r="AG670" s="20" t="str">
        <f>VLOOKUP(E670,'FILIAIS PETZ'!A:Q,2,0)</f>
        <v>R3</v>
      </c>
      <c r="AH670" s="75">
        <v>1000</v>
      </c>
      <c r="AI670" s="68" t="s">
        <v>9343</v>
      </c>
      <c r="AJ670" s="43" t="str">
        <f>VLOOKUP(E670,'FILIAIS PETZ'!$A$2:$K$2000,11,0)</f>
        <v>18.328.118/0243-93</v>
      </c>
      <c r="AK670" s="44" t="s">
        <v>9146</v>
      </c>
    </row>
    <row r="671" spans="1:37" s="15" customFormat="1" ht="15" customHeight="1" thickBot="1" x14ac:dyDescent="0.25">
      <c r="A671" s="9">
        <v>826604</v>
      </c>
      <c r="B671" s="18">
        <f>VLOOKUP(C671,FORNECEDORES!D:E,2,0)</f>
        <v>55566</v>
      </c>
      <c r="C671" s="19" t="str">
        <f>VLOOKUP(D671,FORNECEDORES!A:D,4,0)</f>
        <v>29.209.860/0001-11</v>
      </c>
      <c r="D671" s="17" t="s">
        <v>2679</v>
      </c>
      <c r="E671" s="20" t="str">
        <f t="shared" si="45"/>
        <v>04 0263</v>
      </c>
      <c r="F671" s="28" t="s">
        <v>8628</v>
      </c>
      <c r="G671" s="21" t="str">
        <f>VLOOKUP(E671,'FILIAIS PETZ'!A:E,5,0)</f>
        <v>PETZ PÃO DE AÇUCAR JABAQUARA</v>
      </c>
      <c r="H671" s="20" t="str">
        <f>VLOOKUP(E671,'FILIAIS PETZ'!A:D,4,0)</f>
        <v>JABQ-SP</v>
      </c>
      <c r="I671" s="46">
        <v>45300</v>
      </c>
      <c r="J671" s="9">
        <v>826604</v>
      </c>
      <c r="K671" s="9" t="s">
        <v>9035</v>
      </c>
      <c r="L671" s="29" t="s">
        <v>9344</v>
      </c>
      <c r="M671" s="46">
        <v>45309</v>
      </c>
      <c r="N671" s="46">
        <v>45378</v>
      </c>
      <c r="O671" s="46">
        <v>45356</v>
      </c>
      <c r="P671" s="29" t="s">
        <v>4990</v>
      </c>
      <c r="Q671" s="9" t="s">
        <v>5029</v>
      </c>
      <c r="R671" s="9" t="s">
        <v>4991</v>
      </c>
      <c r="S671" s="9" t="s">
        <v>4983</v>
      </c>
      <c r="T671" s="9" t="s">
        <v>32</v>
      </c>
      <c r="U671" s="9" t="s">
        <v>5048</v>
      </c>
      <c r="V671" s="9" t="s">
        <v>5048</v>
      </c>
      <c r="W671" s="9" t="s">
        <v>5019</v>
      </c>
      <c r="X671" s="9" t="s">
        <v>4992</v>
      </c>
      <c r="Y671" s="10" t="s">
        <v>4980</v>
      </c>
      <c r="Z671" s="10" t="s">
        <v>4980</v>
      </c>
      <c r="AA671" s="10" t="s">
        <v>4992</v>
      </c>
      <c r="AB671" s="10" t="s">
        <v>5066</v>
      </c>
      <c r="AC671" s="9" t="s">
        <v>5006</v>
      </c>
      <c r="AD671" s="9"/>
      <c r="AE671" s="20" t="str">
        <f>VLOOKUP(E671,'FILIAIS PETZ'!A:Q,17,0)</f>
        <v>SP3</v>
      </c>
      <c r="AF671" s="20" t="str">
        <f>VLOOKUP(E671,'FILIAIS PETZ'!A:Q,3,0)</f>
        <v>FELICIO</v>
      </c>
      <c r="AG671" s="20" t="str">
        <f>VLOOKUP(E671,'FILIAIS PETZ'!A:Q,2,0)</f>
        <v>R3</v>
      </c>
      <c r="AH671" s="75">
        <v>1000</v>
      </c>
      <c r="AI671" s="68" t="s">
        <v>9343</v>
      </c>
      <c r="AJ671" s="43" t="str">
        <f>VLOOKUP(E671,'FILIAIS PETZ'!$A$2:$K$2000,11,0)</f>
        <v>18.328.118/0258-70</v>
      </c>
      <c r="AK671" s="44" t="s">
        <v>9134</v>
      </c>
    </row>
    <row r="672" spans="1:37" s="15" customFormat="1" ht="15" customHeight="1" thickBot="1" x14ac:dyDescent="0.25">
      <c r="A672" s="9">
        <v>826553</v>
      </c>
      <c r="B672" s="18">
        <f>VLOOKUP(C672,FORNECEDORES!D:E,2,0)</f>
        <v>530375</v>
      </c>
      <c r="C672" s="19" t="str">
        <f>VLOOKUP(D672,FORNECEDORES!A:D,4,0)</f>
        <v>23.080.842/0001-04</v>
      </c>
      <c r="D672" s="17" t="s">
        <v>4370</v>
      </c>
      <c r="E672" s="20" t="str">
        <f t="shared" si="45"/>
        <v>04 0135</v>
      </c>
      <c r="F672" s="28" t="s">
        <v>8712</v>
      </c>
      <c r="G672" s="21" t="str">
        <f>VLOOKUP(E672,'FILIAIS PETZ'!A:E,5,0)</f>
        <v>PETZ CARREFOUR ANCHIETA</v>
      </c>
      <c r="H672" s="20" t="str">
        <f>VLOOKUP(E672,'FILIAIS PETZ'!A:D,4,0)</f>
        <v>ANCH-SP</v>
      </c>
      <c r="I672" s="46">
        <v>45300</v>
      </c>
      <c r="J672" s="9">
        <v>826553</v>
      </c>
      <c r="K672" s="9"/>
      <c r="L672" s="29"/>
      <c r="M672" s="46"/>
      <c r="N672" s="46"/>
      <c r="O672" s="46"/>
      <c r="P672" s="29" t="s">
        <v>4990</v>
      </c>
      <c r="Q672" s="9" t="s">
        <v>5029</v>
      </c>
      <c r="R672" s="9" t="s">
        <v>4991</v>
      </c>
      <c r="S672" s="9" t="s">
        <v>4983</v>
      </c>
      <c r="T672" s="9" t="s">
        <v>32</v>
      </c>
      <c r="U672" s="9" t="s">
        <v>5048</v>
      </c>
      <c r="V672" s="9" t="s">
        <v>5048</v>
      </c>
      <c r="W672" s="9" t="s">
        <v>5019</v>
      </c>
      <c r="X672" s="9" t="s">
        <v>4985</v>
      </c>
      <c r="Y672" s="9" t="s">
        <v>4980</v>
      </c>
      <c r="Z672" s="9" t="s">
        <v>4980</v>
      </c>
      <c r="AA672" s="9" t="s">
        <v>4989</v>
      </c>
      <c r="AB672" s="9" t="s">
        <v>5066</v>
      </c>
      <c r="AC672" s="9" t="s">
        <v>5006</v>
      </c>
      <c r="AD672" s="9"/>
      <c r="AE672" s="20" t="str">
        <f>VLOOKUP(E672,'FILIAIS PETZ'!A:Q,17,0)</f>
        <v>SP3</v>
      </c>
      <c r="AF672" s="20" t="str">
        <f>VLOOKUP(E672,'FILIAIS PETZ'!A:Q,3,0)</f>
        <v>FELICIO</v>
      </c>
      <c r="AG672" s="20" t="str">
        <f>VLOOKUP(E672,'FILIAIS PETZ'!A:Q,2,0)</f>
        <v>R3</v>
      </c>
      <c r="AH672" s="75">
        <v>850</v>
      </c>
      <c r="AI672" s="68" t="s">
        <v>9345</v>
      </c>
      <c r="AJ672" s="43">
        <f>VLOOKUP(E672,'FILIAIS PETZ'!$A$2:$K$2000,11,0)</f>
        <v>18328118012549</v>
      </c>
      <c r="AK672" s="44">
        <v>18328118012549</v>
      </c>
    </row>
    <row r="673" spans="1:37" s="15" customFormat="1" ht="15" customHeight="1" thickBot="1" x14ac:dyDescent="0.25">
      <c r="A673" s="9">
        <v>826552</v>
      </c>
      <c r="B673" s="18">
        <f>VLOOKUP(C673,FORNECEDORES!D:E,2,0)</f>
        <v>530375</v>
      </c>
      <c r="C673" s="19" t="str">
        <f>VLOOKUP(D673,FORNECEDORES!A:D,4,0)</f>
        <v>23.080.842/0001-04</v>
      </c>
      <c r="D673" s="17" t="s">
        <v>4370</v>
      </c>
      <c r="E673" s="20" t="str">
        <f t="shared" si="45"/>
        <v>04 0247</v>
      </c>
      <c r="F673" s="28" t="s">
        <v>8967</v>
      </c>
      <c r="G673" s="21" t="str">
        <f>VLOOKUP(E673,'FILIAIS PETZ'!A:E,5,0)</f>
        <v>PETZ AV GOIÁS</v>
      </c>
      <c r="H673" s="20" t="str">
        <f>VLOOKUP(E673,'FILIAIS PETZ'!A:D,4,0)</f>
        <v>AVGO-SP</v>
      </c>
      <c r="I673" s="46">
        <v>45300</v>
      </c>
      <c r="J673" s="9">
        <v>826552</v>
      </c>
      <c r="K673" s="9"/>
      <c r="L673" s="29"/>
      <c r="M673" s="46"/>
      <c r="N673" s="46"/>
      <c r="O673" s="46"/>
      <c r="P673" s="29" t="s">
        <v>4990</v>
      </c>
      <c r="Q673" s="9" t="s">
        <v>5029</v>
      </c>
      <c r="R673" s="9" t="s">
        <v>4991</v>
      </c>
      <c r="S673" s="9" t="s">
        <v>4983</v>
      </c>
      <c r="T673" s="9" t="s">
        <v>32</v>
      </c>
      <c r="U673" s="9" t="s">
        <v>5048</v>
      </c>
      <c r="V673" s="9" t="s">
        <v>5048</v>
      </c>
      <c r="W673" s="9" t="s">
        <v>5019</v>
      </c>
      <c r="X673" s="9" t="s">
        <v>4985</v>
      </c>
      <c r="Y673" s="9" t="s">
        <v>4980</v>
      </c>
      <c r="Z673" s="9" t="s">
        <v>4980</v>
      </c>
      <c r="AA673" s="9" t="s">
        <v>4989</v>
      </c>
      <c r="AB673" s="9" t="s">
        <v>5066</v>
      </c>
      <c r="AC673" s="9" t="s">
        <v>5006</v>
      </c>
      <c r="AD673" s="9"/>
      <c r="AE673" s="20" t="str">
        <f>VLOOKUP(E673,'FILIAIS PETZ'!A:Q,17,0)</f>
        <v>SP3</v>
      </c>
      <c r="AF673" s="20" t="str">
        <f>VLOOKUP(E673,'FILIAIS PETZ'!A:Q,3,0)</f>
        <v>FELICIO</v>
      </c>
      <c r="AG673" s="20" t="str">
        <f>VLOOKUP(E673,'FILIAIS PETZ'!A:Q,2,0)</f>
        <v>R3</v>
      </c>
      <c r="AH673" s="75">
        <v>850</v>
      </c>
      <c r="AI673" s="68" t="s">
        <v>9345</v>
      </c>
      <c r="AJ673" s="43" t="str">
        <f>VLOOKUP(E673,'FILIAIS PETZ'!$A$2:$K$2000,11,0)</f>
        <v>18.328.118/0236-64</v>
      </c>
      <c r="AK673" s="44" t="s">
        <v>9093</v>
      </c>
    </row>
    <row r="674" spans="1:37" s="15" customFormat="1" ht="15" customHeight="1" thickBot="1" x14ac:dyDescent="0.25">
      <c r="A674" s="9">
        <v>826550</v>
      </c>
      <c r="B674" s="18">
        <f>VLOOKUP(C674,FORNECEDORES!D:E,2,0)</f>
        <v>530375</v>
      </c>
      <c r="C674" s="19" t="str">
        <f>VLOOKUP(D674,FORNECEDORES!A:D,4,0)</f>
        <v>23.080.842/0001-04</v>
      </c>
      <c r="D674" s="17" t="s">
        <v>4370</v>
      </c>
      <c r="E674" s="20" t="str">
        <f t="shared" si="45"/>
        <v>04 0024</v>
      </c>
      <c r="F674" s="28" t="s">
        <v>8626</v>
      </c>
      <c r="G674" s="21" t="str">
        <f>VLOOKUP(E674,'FILIAIS PETZ'!A:E,5,0)</f>
        <v>PETZ DIADEMA</v>
      </c>
      <c r="H674" s="20" t="str">
        <f>VLOOKUP(E674,'FILIAIS PETZ'!A:D,4,0)</f>
        <v>DDMA-SP</v>
      </c>
      <c r="I674" s="46">
        <v>45300</v>
      </c>
      <c r="J674" s="9">
        <v>826550</v>
      </c>
      <c r="K674" s="9"/>
      <c r="L674" s="29"/>
      <c r="M674" s="46"/>
      <c r="N674" s="46"/>
      <c r="O674" s="46"/>
      <c r="P674" s="29" t="s">
        <v>4990</v>
      </c>
      <c r="Q674" s="9" t="s">
        <v>5029</v>
      </c>
      <c r="R674" s="9" t="s">
        <v>4991</v>
      </c>
      <c r="S674" s="9" t="s">
        <v>4983</v>
      </c>
      <c r="T674" s="9" t="s">
        <v>32</v>
      </c>
      <c r="U674" s="9" t="s">
        <v>5048</v>
      </c>
      <c r="V674" s="9" t="s">
        <v>5048</v>
      </c>
      <c r="W674" s="9" t="s">
        <v>5019</v>
      </c>
      <c r="X674" s="9" t="s">
        <v>4985</v>
      </c>
      <c r="Y674" s="9" t="s">
        <v>4980</v>
      </c>
      <c r="Z674" s="9" t="s">
        <v>4980</v>
      </c>
      <c r="AA674" s="9" t="s">
        <v>4989</v>
      </c>
      <c r="AB674" s="9" t="s">
        <v>5066</v>
      </c>
      <c r="AC674" s="9" t="s">
        <v>5006</v>
      </c>
      <c r="AD674" s="9"/>
      <c r="AE674" s="20" t="str">
        <f>VLOOKUP(E674,'FILIAIS PETZ'!A:Q,17,0)</f>
        <v>SP3</v>
      </c>
      <c r="AF674" s="20" t="str">
        <f>VLOOKUP(E674,'FILIAIS PETZ'!A:Q,3,0)</f>
        <v>FELICIO</v>
      </c>
      <c r="AG674" s="20" t="str">
        <f>VLOOKUP(E674,'FILIAIS PETZ'!A:Q,2,0)</f>
        <v>R3</v>
      </c>
      <c r="AH674" s="75">
        <v>850</v>
      </c>
      <c r="AI674" s="68" t="s">
        <v>9345</v>
      </c>
      <c r="AJ674" s="43">
        <f>VLOOKUP(E674,'FILIAIS PETZ'!$A$2:$K$2000,11,0)</f>
        <v>18328118000966</v>
      </c>
      <c r="AK674" s="44">
        <v>18328118000966</v>
      </c>
    </row>
    <row r="675" spans="1:37" s="15" customFormat="1" ht="15" customHeight="1" thickBot="1" x14ac:dyDescent="0.25">
      <c r="A675" s="9">
        <v>826549</v>
      </c>
      <c r="B675" s="18">
        <f>VLOOKUP(C675,FORNECEDORES!D:E,2,0)</f>
        <v>530375</v>
      </c>
      <c r="C675" s="19" t="str">
        <f>VLOOKUP(D675,FORNECEDORES!A:D,4,0)</f>
        <v>23.080.842/0001-04</v>
      </c>
      <c r="D675" s="17" t="s">
        <v>4370</v>
      </c>
      <c r="E675" s="20" t="str">
        <f t="shared" si="45"/>
        <v>04 0069</v>
      </c>
      <c r="F675" s="28" t="s">
        <v>8968</v>
      </c>
      <c r="G675" s="21" t="str">
        <f>VLOOKUP(E675,'FILIAIS PETZ'!A:E,5,0)</f>
        <v>PETZ GIOVANNI PIRELLI</v>
      </c>
      <c r="H675" s="20" t="str">
        <f>VLOOKUP(E675,'FILIAIS PETZ'!A:D,4,0)</f>
        <v>GPIR-SP</v>
      </c>
      <c r="I675" s="46">
        <v>45300</v>
      </c>
      <c r="J675" s="9">
        <v>826549</v>
      </c>
      <c r="K675" s="9"/>
      <c r="L675" s="29"/>
      <c r="M675" s="46"/>
      <c r="N675" s="46"/>
      <c r="O675" s="46"/>
      <c r="P675" s="29" t="s">
        <v>4990</v>
      </c>
      <c r="Q675" s="9" t="s">
        <v>5029</v>
      </c>
      <c r="R675" s="9" t="s">
        <v>4991</v>
      </c>
      <c r="S675" s="9" t="s">
        <v>4983</v>
      </c>
      <c r="T675" s="9" t="s">
        <v>32</v>
      </c>
      <c r="U675" s="9" t="s">
        <v>5048</v>
      </c>
      <c r="V675" s="9" t="s">
        <v>5048</v>
      </c>
      <c r="W675" s="9" t="s">
        <v>5019</v>
      </c>
      <c r="X675" s="9" t="s">
        <v>4985</v>
      </c>
      <c r="Y675" s="9" t="s">
        <v>4980</v>
      </c>
      <c r="Z675" s="9" t="s">
        <v>4980</v>
      </c>
      <c r="AA675" s="9" t="s">
        <v>4989</v>
      </c>
      <c r="AB675" s="9" t="s">
        <v>5066</v>
      </c>
      <c r="AC675" s="9" t="s">
        <v>5006</v>
      </c>
      <c r="AD675" s="9"/>
      <c r="AE675" s="20" t="str">
        <f>VLOOKUP(E675,'FILIAIS PETZ'!A:Q,17,0)</f>
        <v>SP3</v>
      </c>
      <c r="AF675" s="20" t="str">
        <f>VLOOKUP(E675,'FILIAIS PETZ'!A:Q,3,0)</f>
        <v>FELICIO</v>
      </c>
      <c r="AG675" s="20" t="str">
        <f>VLOOKUP(E675,'FILIAIS PETZ'!A:Q,2,0)</f>
        <v>R3</v>
      </c>
      <c r="AH675" s="75">
        <v>850</v>
      </c>
      <c r="AI675" s="68" t="s">
        <v>9345</v>
      </c>
      <c r="AJ675" s="43">
        <f>VLOOKUP(E675,'FILIAIS PETZ'!$A$2:$K$2000,11,0)</f>
        <v>18328118006905</v>
      </c>
      <c r="AK675" s="44">
        <v>18328118006905</v>
      </c>
    </row>
    <row r="676" spans="1:37" s="15" customFormat="1" ht="15" customHeight="1" thickBot="1" x14ac:dyDescent="0.25">
      <c r="A676" s="9">
        <v>826548</v>
      </c>
      <c r="B676" s="18">
        <f>VLOOKUP(C676,FORNECEDORES!D:E,2,0)</f>
        <v>530375</v>
      </c>
      <c r="C676" s="19" t="str">
        <f>VLOOKUP(D676,FORNECEDORES!A:D,4,0)</f>
        <v>23.080.842/0001-04</v>
      </c>
      <c r="D676" s="17" t="s">
        <v>4370</v>
      </c>
      <c r="E676" s="20" t="str">
        <f t="shared" si="45"/>
        <v>04 0138</v>
      </c>
      <c r="F676" s="28" t="s">
        <v>8627</v>
      </c>
      <c r="G676" s="21" t="str">
        <f>VLOOKUP(E676,'FILIAIS PETZ'!A:E,5,0)</f>
        <v>PETZ JOÃO FIRMINO</v>
      </c>
      <c r="H676" s="20" t="str">
        <f>VLOOKUP(E676,'FILIAIS PETZ'!A:D,4,0)</f>
        <v>JFIR-SP</v>
      </c>
      <c r="I676" s="46">
        <v>45300</v>
      </c>
      <c r="J676" s="9">
        <v>826548</v>
      </c>
      <c r="K676" s="9"/>
      <c r="L676" s="29"/>
      <c r="M676" s="46"/>
      <c r="N676" s="46"/>
      <c r="O676" s="46"/>
      <c r="P676" s="29" t="s">
        <v>4990</v>
      </c>
      <c r="Q676" s="9" t="s">
        <v>5029</v>
      </c>
      <c r="R676" s="9" t="s">
        <v>4991</v>
      </c>
      <c r="S676" s="9" t="s">
        <v>4983</v>
      </c>
      <c r="T676" s="9" t="s">
        <v>32</v>
      </c>
      <c r="U676" s="9" t="s">
        <v>5048</v>
      </c>
      <c r="V676" s="9" t="s">
        <v>5048</v>
      </c>
      <c r="W676" s="9" t="s">
        <v>5019</v>
      </c>
      <c r="X676" s="9" t="s">
        <v>4985</v>
      </c>
      <c r="Y676" s="9" t="s">
        <v>4980</v>
      </c>
      <c r="Z676" s="9" t="s">
        <v>4980</v>
      </c>
      <c r="AA676" s="9" t="s">
        <v>4989</v>
      </c>
      <c r="AB676" s="9" t="s">
        <v>5066</v>
      </c>
      <c r="AC676" s="9" t="s">
        <v>5006</v>
      </c>
      <c r="AD676" s="9"/>
      <c r="AE676" s="20" t="str">
        <f>VLOOKUP(E676,'FILIAIS PETZ'!A:Q,17,0)</f>
        <v>SP3</v>
      </c>
      <c r="AF676" s="20" t="str">
        <f>VLOOKUP(E676,'FILIAIS PETZ'!A:Q,3,0)</f>
        <v>FELICIO</v>
      </c>
      <c r="AG676" s="20" t="str">
        <f>VLOOKUP(E676,'FILIAIS PETZ'!A:Q,2,0)</f>
        <v>R3</v>
      </c>
      <c r="AH676" s="75">
        <v>850</v>
      </c>
      <c r="AI676" s="68" t="s">
        <v>9345</v>
      </c>
      <c r="AJ676" s="43">
        <f>VLOOKUP(E676,'FILIAIS PETZ'!$A$2:$K$2000,11,0)</f>
        <v>18328118012972</v>
      </c>
      <c r="AK676" s="44">
        <v>18328118012972</v>
      </c>
    </row>
    <row r="677" spans="1:37" s="15" customFormat="1" ht="15" customHeight="1" thickBot="1" x14ac:dyDescent="0.25">
      <c r="A677" s="9">
        <v>826547</v>
      </c>
      <c r="B677" s="18">
        <f>VLOOKUP(C677,FORNECEDORES!D:E,2,0)</f>
        <v>530375</v>
      </c>
      <c r="C677" s="19" t="str">
        <f>VLOOKUP(D677,FORNECEDORES!A:D,4,0)</f>
        <v>23.080.842/0001-04</v>
      </c>
      <c r="D677" s="17" t="s">
        <v>4370</v>
      </c>
      <c r="E677" s="20" t="str">
        <f t="shared" si="45"/>
        <v>04 0181</v>
      </c>
      <c r="F677" s="28" t="s">
        <v>8969</v>
      </c>
      <c r="G677" s="21" t="str">
        <f>VLOOKUP(E677,'FILIAIS PETZ'!A:E,5,0)</f>
        <v>PETZ MAUA SHOPPING</v>
      </c>
      <c r="H677" s="20" t="str">
        <f>VLOOKUP(E677,'FILIAIS PETZ'!A:D,4,0)</f>
        <v>MAUA-SP</v>
      </c>
      <c r="I677" s="46">
        <v>45300</v>
      </c>
      <c r="J677" s="9">
        <v>826547</v>
      </c>
      <c r="K677" s="9"/>
      <c r="L677" s="29"/>
      <c r="M677" s="46"/>
      <c r="N677" s="46"/>
      <c r="O677" s="46"/>
      <c r="P677" s="29" t="s">
        <v>4990</v>
      </c>
      <c r="Q677" s="9" t="s">
        <v>5029</v>
      </c>
      <c r="R677" s="9" t="s">
        <v>4991</v>
      </c>
      <c r="S677" s="9" t="s">
        <v>4983</v>
      </c>
      <c r="T677" s="9" t="s">
        <v>32</v>
      </c>
      <c r="U677" s="9" t="s">
        <v>5048</v>
      </c>
      <c r="V677" s="9" t="s">
        <v>5048</v>
      </c>
      <c r="W677" s="9" t="s">
        <v>5019</v>
      </c>
      <c r="X677" s="9" t="s">
        <v>4985</v>
      </c>
      <c r="Y677" s="9" t="s">
        <v>4980</v>
      </c>
      <c r="Z677" s="9" t="s">
        <v>4980</v>
      </c>
      <c r="AA677" s="9" t="s">
        <v>4989</v>
      </c>
      <c r="AB677" s="9" t="s">
        <v>5066</v>
      </c>
      <c r="AC677" s="9" t="s">
        <v>5006</v>
      </c>
      <c r="AD677" s="9"/>
      <c r="AE677" s="20" t="str">
        <f>VLOOKUP(E677,'FILIAIS PETZ'!A:Q,17,0)</f>
        <v>SP3</v>
      </c>
      <c r="AF677" s="20" t="str">
        <f>VLOOKUP(E677,'FILIAIS PETZ'!A:Q,3,0)</f>
        <v>FELICIO</v>
      </c>
      <c r="AG677" s="20" t="str">
        <f>VLOOKUP(E677,'FILIAIS PETZ'!A:Q,2,0)</f>
        <v>R3</v>
      </c>
      <c r="AH677" s="75">
        <v>850</v>
      </c>
      <c r="AI677" s="68" t="s">
        <v>9345</v>
      </c>
      <c r="AJ677" s="43">
        <f>VLOOKUP(E677,'FILIAIS PETZ'!$A$2:$K$2000,11,0)</f>
        <v>18328118016617</v>
      </c>
      <c r="AK677" s="44">
        <v>18328118016617</v>
      </c>
    </row>
    <row r="678" spans="1:37" s="15" customFormat="1" ht="15" customHeight="1" thickBot="1" x14ac:dyDescent="0.25">
      <c r="A678" s="9">
        <v>826545</v>
      </c>
      <c r="B678" s="18">
        <f>VLOOKUP(C678,FORNECEDORES!D:E,2,0)</f>
        <v>530375</v>
      </c>
      <c r="C678" s="19" t="str">
        <f>VLOOKUP(D678,FORNECEDORES!A:D,4,0)</f>
        <v>23.080.842/0001-04</v>
      </c>
      <c r="D678" s="17" t="s">
        <v>4370</v>
      </c>
      <c r="E678" s="20" t="str">
        <f t="shared" si="45"/>
        <v>04 0068</v>
      </c>
      <c r="F678" s="28" t="s">
        <v>8958</v>
      </c>
      <c r="G678" s="21" t="str">
        <f>VLOOKUP(E678,'FILIAIS PETZ'!A:E,5,0)</f>
        <v>PETZ PEREIRA BARRETO</v>
      </c>
      <c r="H678" s="20" t="str">
        <f>VLOOKUP(E678,'FILIAIS PETZ'!A:D,4,0)</f>
        <v>PBAR-SP</v>
      </c>
      <c r="I678" s="46">
        <v>45300</v>
      </c>
      <c r="J678" s="9">
        <v>826545</v>
      </c>
      <c r="K678" s="9"/>
      <c r="L678" s="29"/>
      <c r="M678" s="46"/>
      <c r="N678" s="46"/>
      <c r="O678" s="46"/>
      <c r="P678" s="29" t="s">
        <v>4990</v>
      </c>
      <c r="Q678" s="9" t="s">
        <v>5029</v>
      </c>
      <c r="R678" s="9" t="s">
        <v>4991</v>
      </c>
      <c r="S678" s="9" t="s">
        <v>4983</v>
      </c>
      <c r="T678" s="9" t="s">
        <v>32</v>
      </c>
      <c r="U678" s="9" t="s">
        <v>5048</v>
      </c>
      <c r="V678" s="9" t="s">
        <v>5048</v>
      </c>
      <c r="W678" s="9" t="s">
        <v>5019</v>
      </c>
      <c r="X678" s="9" t="s">
        <v>4985</v>
      </c>
      <c r="Y678" s="9" t="s">
        <v>4980</v>
      </c>
      <c r="Z678" s="9" t="s">
        <v>4980</v>
      </c>
      <c r="AA678" s="9" t="s">
        <v>4989</v>
      </c>
      <c r="AB678" s="9" t="s">
        <v>5066</v>
      </c>
      <c r="AC678" s="9" t="s">
        <v>5006</v>
      </c>
      <c r="AD678" s="9"/>
      <c r="AE678" s="20" t="str">
        <f>VLOOKUP(E678,'FILIAIS PETZ'!A:Q,17,0)</f>
        <v>SP3</v>
      </c>
      <c r="AF678" s="20" t="str">
        <f>VLOOKUP(E678,'FILIAIS PETZ'!A:Q,3,0)</f>
        <v>FELICIO</v>
      </c>
      <c r="AG678" s="20" t="str">
        <f>VLOOKUP(E678,'FILIAIS PETZ'!A:Q,2,0)</f>
        <v>R3</v>
      </c>
      <c r="AH678" s="75">
        <v>850</v>
      </c>
      <c r="AI678" s="68" t="s">
        <v>9345</v>
      </c>
      <c r="AJ678" s="43">
        <f>VLOOKUP(E678,'FILIAIS PETZ'!$A$2:$K$2000,11,0)</f>
        <v>18328118007111</v>
      </c>
      <c r="AK678" s="44">
        <v>18328118007111</v>
      </c>
    </row>
    <row r="679" spans="1:37" s="15" customFormat="1" ht="15" customHeight="1" thickBot="1" x14ac:dyDescent="0.25">
      <c r="A679" s="9">
        <v>826544</v>
      </c>
      <c r="B679" s="18">
        <f>VLOOKUP(C679,FORNECEDORES!D:E,2,0)</f>
        <v>530375</v>
      </c>
      <c r="C679" s="19" t="str">
        <f>VLOOKUP(D679,FORNECEDORES!A:D,4,0)</f>
        <v>23.080.842/0001-04</v>
      </c>
      <c r="D679" s="17" t="s">
        <v>4370</v>
      </c>
      <c r="E679" s="20" t="str">
        <f t="shared" si="45"/>
        <v>04 0116</v>
      </c>
      <c r="F679" s="28" t="s">
        <v>8970</v>
      </c>
      <c r="G679" s="21" t="str">
        <f>VLOOKUP(E679,'FILIAIS PETZ'!A:E,5,0)</f>
        <v>PETZ SANTO ANDRE DOM PEDRO</v>
      </c>
      <c r="H679" s="20" t="str">
        <f>VLOOKUP(E679,'FILIAIS PETZ'!A:D,4,0)</f>
        <v>SADP-SP</v>
      </c>
      <c r="I679" s="46">
        <v>45300</v>
      </c>
      <c r="J679" s="9">
        <v>826544</v>
      </c>
      <c r="K679" s="9"/>
      <c r="L679" s="29"/>
      <c r="M679" s="46"/>
      <c r="N679" s="46"/>
      <c r="O679" s="46"/>
      <c r="P679" s="29" t="s">
        <v>4990</v>
      </c>
      <c r="Q679" s="9" t="s">
        <v>5029</v>
      </c>
      <c r="R679" s="9" t="s">
        <v>4991</v>
      </c>
      <c r="S679" s="9" t="s">
        <v>4983</v>
      </c>
      <c r="T679" s="9" t="s">
        <v>32</v>
      </c>
      <c r="U679" s="9" t="s">
        <v>5048</v>
      </c>
      <c r="V679" s="9" t="s">
        <v>5048</v>
      </c>
      <c r="W679" s="9" t="s">
        <v>5019</v>
      </c>
      <c r="X679" s="9" t="s">
        <v>4985</v>
      </c>
      <c r="Y679" s="9" t="s">
        <v>4980</v>
      </c>
      <c r="Z679" s="9" t="s">
        <v>4980</v>
      </c>
      <c r="AA679" s="9" t="s">
        <v>4989</v>
      </c>
      <c r="AB679" s="9" t="s">
        <v>5066</v>
      </c>
      <c r="AC679" s="9" t="s">
        <v>5006</v>
      </c>
      <c r="AD679" s="9"/>
      <c r="AE679" s="20" t="str">
        <f>VLOOKUP(E679,'FILIAIS PETZ'!A:Q,17,0)</f>
        <v>SP3</v>
      </c>
      <c r="AF679" s="20" t="str">
        <f>VLOOKUP(E679,'FILIAIS PETZ'!A:Q,3,0)</f>
        <v>FELICIO</v>
      </c>
      <c r="AG679" s="20" t="str">
        <f>VLOOKUP(E679,'FILIAIS PETZ'!A:Q,2,0)</f>
        <v>R3</v>
      </c>
      <c r="AH679" s="75">
        <v>850</v>
      </c>
      <c r="AI679" s="68" t="s">
        <v>9345</v>
      </c>
      <c r="AJ679" s="43">
        <f>VLOOKUP(E679,'FILIAIS PETZ'!$A$2:$K$2000,11,0)</f>
        <v>18328118011062</v>
      </c>
      <c r="AK679" s="44">
        <v>18328118011062</v>
      </c>
    </row>
    <row r="680" spans="1:37" s="15" customFormat="1" ht="15" customHeight="1" thickBot="1" x14ac:dyDescent="0.25">
      <c r="A680" s="9">
        <v>826543</v>
      </c>
      <c r="B680" s="18">
        <f>VLOOKUP(C680,FORNECEDORES!D:E,2,0)</f>
        <v>530375</v>
      </c>
      <c r="C680" s="19" t="str">
        <f>VLOOKUP(D680,FORNECEDORES!A:D,4,0)</f>
        <v>23.080.842/0001-04</v>
      </c>
      <c r="D680" s="17" t="s">
        <v>4370</v>
      </c>
      <c r="E680" s="20" t="str">
        <f t="shared" si="45"/>
        <v>04 0003</v>
      </c>
      <c r="F680" s="28" t="s">
        <v>8971</v>
      </c>
      <c r="G680" s="21" t="str">
        <f>VLOOKUP(E680,'FILIAIS PETZ'!A:E,5,0)</f>
        <v>PETZ SAO BERNARDO</v>
      </c>
      <c r="H680" s="20" t="str">
        <f>VLOOKUP(E680,'FILIAIS PETZ'!A:D,4,0)</f>
        <v>SBCA-SP</v>
      </c>
      <c r="I680" s="46">
        <v>45300</v>
      </c>
      <c r="J680" s="9">
        <v>826543</v>
      </c>
      <c r="K680" s="9"/>
      <c r="L680" s="29"/>
      <c r="M680" s="46"/>
      <c r="N680" s="46"/>
      <c r="O680" s="46"/>
      <c r="P680" s="29" t="s">
        <v>4990</v>
      </c>
      <c r="Q680" s="9" t="s">
        <v>5029</v>
      </c>
      <c r="R680" s="9" t="s">
        <v>4991</v>
      </c>
      <c r="S680" s="9" t="s">
        <v>4983</v>
      </c>
      <c r="T680" s="9" t="s">
        <v>32</v>
      </c>
      <c r="U680" s="9" t="s">
        <v>5048</v>
      </c>
      <c r="V680" s="9" t="s">
        <v>5048</v>
      </c>
      <c r="W680" s="9" t="s">
        <v>5019</v>
      </c>
      <c r="X680" s="9" t="s">
        <v>4985</v>
      </c>
      <c r="Y680" s="9" t="s">
        <v>4980</v>
      </c>
      <c r="Z680" s="9" t="s">
        <v>4980</v>
      </c>
      <c r="AA680" s="9" t="s">
        <v>4989</v>
      </c>
      <c r="AB680" s="9" t="s">
        <v>5066</v>
      </c>
      <c r="AC680" s="9" t="s">
        <v>5006</v>
      </c>
      <c r="AD680" s="9"/>
      <c r="AE680" s="20" t="str">
        <f>VLOOKUP(E680,'FILIAIS PETZ'!A:Q,17,0)</f>
        <v>SP3</v>
      </c>
      <c r="AF680" s="20" t="str">
        <f>VLOOKUP(E680,'FILIAIS PETZ'!A:Q,3,0)</f>
        <v>FELICIO</v>
      </c>
      <c r="AG680" s="20" t="str">
        <f>VLOOKUP(E680,'FILIAIS PETZ'!A:Q,2,0)</f>
        <v>R3</v>
      </c>
      <c r="AH680" s="75">
        <v>850</v>
      </c>
      <c r="AI680" s="68" t="s">
        <v>9345</v>
      </c>
      <c r="AJ680" s="43">
        <f>VLOOKUP(E680,'FILIAIS PETZ'!$A$2:$K$2000,11,0)</f>
        <v>18328118002152</v>
      </c>
      <c r="AK680" s="44">
        <v>18328118002152</v>
      </c>
    </row>
    <row r="681" spans="1:37" s="15" customFormat="1" ht="15" customHeight="1" thickBot="1" x14ac:dyDescent="0.25">
      <c r="A681" s="9">
        <v>826542</v>
      </c>
      <c r="B681" s="18">
        <f>VLOOKUP(C681,FORNECEDORES!D:E,2,0)</f>
        <v>530375</v>
      </c>
      <c r="C681" s="19" t="str">
        <f>VLOOKUP(D681,FORNECEDORES!A:D,4,0)</f>
        <v>23.080.842/0001-04</v>
      </c>
      <c r="D681" s="17" t="s">
        <v>4370</v>
      </c>
      <c r="E681" s="20" t="str">
        <f t="shared" si="45"/>
        <v>04 0017</v>
      </c>
      <c r="F681" s="28" t="s">
        <v>8713</v>
      </c>
      <c r="G681" s="21" t="str">
        <f>VLOOKUP(E681,'FILIAIS PETZ'!A:E,5,0)</f>
        <v>PETZ CARREFOUR SAO CAETANO</v>
      </c>
      <c r="H681" s="20" t="str">
        <f>VLOOKUP(E681,'FILIAIS PETZ'!A:D,4,0)</f>
        <v>SCSU-SP</v>
      </c>
      <c r="I681" s="46">
        <v>45300</v>
      </c>
      <c r="J681" s="9">
        <v>826542</v>
      </c>
      <c r="K681" s="9"/>
      <c r="L681" s="29"/>
      <c r="M681" s="46"/>
      <c r="N681" s="46"/>
      <c r="O681" s="46"/>
      <c r="P681" s="29" t="s">
        <v>4990</v>
      </c>
      <c r="Q681" s="9" t="s">
        <v>5029</v>
      </c>
      <c r="R681" s="9" t="s">
        <v>4991</v>
      </c>
      <c r="S681" s="9" t="s">
        <v>4983</v>
      </c>
      <c r="T681" s="9" t="s">
        <v>32</v>
      </c>
      <c r="U681" s="9" t="s">
        <v>5048</v>
      </c>
      <c r="V681" s="9" t="s">
        <v>5048</v>
      </c>
      <c r="W681" s="9" t="s">
        <v>5019</v>
      </c>
      <c r="X681" s="9" t="s">
        <v>4985</v>
      </c>
      <c r="Y681" s="9" t="s">
        <v>4980</v>
      </c>
      <c r="Z681" s="9" t="s">
        <v>4980</v>
      </c>
      <c r="AA681" s="9" t="s">
        <v>4989</v>
      </c>
      <c r="AB681" s="9" t="s">
        <v>5066</v>
      </c>
      <c r="AC681" s="9" t="s">
        <v>5006</v>
      </c>
      <c r="AD681" s="9"/>
      <c r="AE681" s="20" t="str">
        <f>VLOOKUP(E681,'FILIAIS PETZ'!A:Q,17,0)</f>
        <v>SP3</v>
      </c>
      <c r="AF681" s="20" t="str">
        <f>VLOOKUP(E681,'FILIAIS PETZ'!A:Q,3,0)</f>
        <v>FELICIO</v>
      </c>
      <c r="AG681" s="20" t="str">
        <f>VLOOKUP(E681,'FILIAIS PETZ'!A:Q,2,0)</f>
        <v>R3</v>
      </c>
      <c r="AH681" s="75">
        <v>850</v>
      </c>
      <c r="AI681" s="68" t="s">
        <v>9345</v>
      </c>
      <c r="AJ681" s="43">
        <f>VLOOKUP(E681,'FILIAIS PETZ'!$A$2:$K$2000,11,0)</f>
        <v>18328118000532</v>
      </c>
      <c r="AK681" s="44">
        <v>18328118000532</v>
      </c>
    </row>
    <row r="682" spans="1:37" s="15" customFormat="1" ht="15" customHeight="1" thickBot="1" x14ac:dyDescent="0.25">
      <c r="A682" s="9">
        <v>826540</v>
      </c>
      <c r="B682" s="18">
        <f>VLOOKUP(C682,FORNECEDORES!D:E,2,0)</f>
        <v>530375</v>
      </c>
      <c r="C682" s="19" t="str">
        <f>VLOOKUP(D682,FORNECEDORES!A:D,4,0)</f>
        <v>23.080.842/0001-04</v>
      </c>
      <c r="D682" s="17" t="s">
        <v>4370</v>
      </c>
      <c r="E682" s="20" t="str">
        <f t="shared" si="45"/>
        <v>04 0258</v>
      </c>
      <c r="F682" s="28" t="s">
        <v>8972</v>
      </c>
      <c r="G682" s="21" t="str">
        <f>VLOOKUP(E682,'FILIAIS PETZ'!A:E,5,0)</f>
        <v xml:space="preserve">PETZ SHOPPING GRAND PLAZA </v>
      </c>
      <c r="H682" s="20" t="str">
        <f>VLOOKUP(E682,'FILIAIS PETZ'!A:D,4,0)</f>
        <v>SGPZ-SP</v>
      </c>
      <c r="I682" s="46">
        <v>45300</v>
      </c>
      <c r="J682" s="9">
        <v>826540</v>
      </c>
      <c r="K682" s="9"/>
      <c r="L682" s="29"/>
      <c r="M682" s="46"/>
      <c r="N682" s="46"/>
      <c r="O682" s="46"/>
      <c r="P682" s="29" t="s">
        <v>4990</v>
      </c>
      <c r="Q682" s="9" t="s">
        <v>5029</v>
      </c>
      <c r="R682" s="9" t="s">
        <v>4991</v>
      </c>
      <c r="S682" s="9" t="s">
        <v>4983</v>
      </c>
      <c r="T682" s="9" t="s">
        <v>32</v>
      </c>
      <c r="U682" s="9" t="s">
        <v>5048</v>
      </c>
      <c r="V682" s="9" t="s">
        <v>5048</v>
      </c>
      <c r="W682" s="9" t="s">
        <v>5019</v>
      </c>
      <c r="X682" s="9" t="s">
        <v>4985</v>
      </c>
      <c r="Y682" s="9" t="s">
        <v>4980</v>
      </c>
      <c r="Z682" s="9" t="s">
        <v>4980</v>
      </c>
      <c r="AA682" s="9" t="s">
        <v>4989</v>
      </c>
      <c r="AB682" s="9" t="s">
        <v>5066</v>
      </c>
      <c r="AC682" s="9" t="s">
        <v>5006</v>
      </c>
      <c r="AD682" s="9"/>
      <c r="AE682" s="20" t="str">
        <f>VLOOKUP(E682,'FILIAIS PETZ'!A:Q,17,0)</f>
        <v>SP3</v>
      </c>
      <c r="AF682" s="20" t="str">
        <f>VLOOKUP(E682,'FILIAIS PETZ'!A:Q,3,0)</f>
        <v>FELICIO</v>
      </c>
      <c r="AG682" s="20" t="str">
        <f>VLOOKUP(E682,'FILIAIS PETZ'!A:Q,2,0)</f>
        <v>R3</v>
      </c>
      <c r="AH682" s="75">
        <v>850</v>
      </c>
      <c r="AI682" s="68" t="s">
        <v>9345</v>
      </c>
      <c r="AJ682" s="43" t="str">
        <f>VLOOKUP(E682,'FILIAIS PETZ'!$A$2:$K$2000,11,0)</f>
        <v>18.328.118/0249-89</v>
      </c>
      <c r="AK682" s="44" t="s">
        <v>9091</v>
      </c>
    </row>
    <row r="683" spans="1:37" s="15" customFormat="1" ht="15" customHeight="1" thickBot="1" x14ac:dyDescent="0.25">
      <c r="A683" s="9">
        <v>826539</v>
      </c>
      <c r="B683" s="18">
        <f>VLOOKUP(C683,FORNECEDORES!D:E,2,0)</f>
        <v>530375</v>
      </c>
      <c r="C683" s="19" t="str">
        <f>VLOOKUP(D683,FORNECEDORES!A:D,4,0)</f>
        <v>23.080.842/0001-04</v>
      </c>
      <c r="D683" s="17" t="s">
        <v>4370</v>
      </c>
      <c r="E683" s="20" t="str">
        <f t="shared" si="45"/>
        <v>04 0243</v>
      </c>
      <c r="F683" s="28" t="s">
        <v>8973</v>
      </c>
      <c r="G683" s="21" t="str">
        <f>VLOOKUP(E683,'FILIAIS PETZ'!A:E,5,0)</f>
        <v>PETZ SHOPPING GOLDEN SQUARE</v>
      </c>
      <c r="H683" s="20" t="str">
        <f>VLOOKUP(E683,'FILIAIS PETZ'!A:D,4,0)</f>
        <v>SGSQ-SP</v>
      </c>
      <c r="I683" s="46">
        <v>45300</v>
      </c>
      <c r="J683" s="9">
        <v>826539</v>
      </c>
      <c r="K683" s="9"/>
      <c r="L683" s="29"/>
      <c r="M683" s="46"/>
      <c r="N683" s="46"/>
      <c r="O683" s="46"/>
      <c r="P683" s="29" t="s">
        <v>4990</v>
      </c>
      <c r="Q683" s="9" t="s">
        <v>5029</v>
      </c>
      <c r="R683" s="9" t="s">
        <v>4991</v>
      </c>
      <c r="S683" s="9" t="s">
        <v>4983</v>
      </c>
      <c r="T683" s="9" t="s">
        <v>32</v>
      </c>
      <c r="U683" s="9" t="s">
        <v>5048</v>
      </c>
      <c r="V683" s="9" t="s">
        <v>5048</v>
      </c>
      <c r="W683" s="9" t="s">
        <v>5019</v>
      </c>
      <c r="X683" s="9" t="s">
        <v>4985</v>
      </c>
      <c r="Y683" s="9" t="s">
        <v>4980</v>
      </c>
      <c r="Z683" s="9" t="s">
        <v>4980</v>
      </c>
      <c r="AA683" s="9" t="s">
        <v>4989</v>
      </c>
      <c r="AB683" s="9" t="s">
        <v>5066</v>
      </c>
      <c r="AC683" s="9" t="s">
        <v>5006</v>
      </c>
      <c r="AD683" s="9"/>
      <c r="AE683" s="20" t="str">
        <f>VLOOKUP(E683,'FILIAIS PETZ'!A:Q,17,0)</f>
        <v>SP3</v>
      </c>
      <c r="AF683" s="20" t="str">
        <f>VLOOKUP(E683,'FILIAIS PETZ'!A:Q,3,0)</f>
        <v>FELICIO</v>
      </c>
      <c r="AG683" s="20" t="str">
        <f>VLOOKUP(E683,'FILIAIS PETZ'!A:Q,2,0)</f>
        <v>R3</v>
      </c>
      <c r="AH683" s="75">
        <v>850</v>
      </c>
      <c r="AI683" s="68" t="s">
        <v>9345</v>
      </c>
      <c r="AJ683" s="43" t="str">
        <f>VLOOKUP(E683,'FILIAIS PETZ'!$A$2:$K$2000,11,0)</f>
        <v>18.328.118/0229-35</v>
      </c>
      <c r="AK683" s="44" t="s">
        <v>9061</v>
      </c>
    </row>
    <row r="684" spans="1:37" s="15" customFormat="1" ht="15" customHeight="1" thickBot="1" x14ac:dyDescent="0.25">
      <c r="A684" s="9">
        <v>826538</v>
      </c>
      <c r="B684" s="18">
        <f>VLOOKUP(C684,FORNECEDORES!D:E,2,0)</f>
        <v>530375</v>
      </c>
      <c r="C684" s="19" t="str">
        <f>VLOOKUP(D684,FORNECEDORES!A:D,4,0)</f>
        <v>23.080.842/0001-04</v>
      </c>
      <c r="D684" s="17" t="s">
        <v>4370</v>
      </c>
      <c r="E684" s="20" t="str">
        <f t="shared" ref="E684:E747" si="48">CONCATENATE("04 ",F684)</f>
        <v>04 0044</v>
      </c>
      <c r="F684" s="28" t="s">
        <v>8974</v>
      </c>
      <c r="G684" s="21" t="str">
        <f>VLOOKUP(E684,'FILIAIS PETZ'!A:E,5,0)</f>
        <v>PETZ SANTO ANDRE</v>
      </c>
      <c r="H684" s="20" t="str">
        <f>VLOOKUP(E684,'FILIAIS PETZ'!A:D,4,0)</f>
        <v>STAD-SP</v>
      </c>
      <c r="I684" s="46">
        <v>45300</v>
      </c>
      <c r="J684" s="9">
        <v>826538</v>
      </c>
      <c r="K684" s="9"/>
      <c r="L684" s="29"/>
      <c r="M684" s="46"/>
      <c r="N684" s="46"/>
      <c r="O684" s="46"/>
      <c r="P684" s="29" t="s">
        <v>4990</v>
      </c>
      <c r="Q684" s="9" t="s">
        <v>5029</v>
      </c>
      <c r="R684" s="9" t="s">
        <v>4991</v>
      </c>
      <c r="S684" s="9" t="s">
        <v>4983</v>
      </c>
      <c r="T684" s="9" t="s">
        <v>32</v>
      </c>
      <c r="U684" s="9" t="s">
        <v>5048</v>
      </c>
      <c r="V684" s="9" t="s">
        <v>5048</v>
      </c>
      <c r="W684" s="9" t="s">
        <v>5019</v>
      </c>
      <c r="X684" s="9" t="s">
        <v>4985</v>
      </c>
      <c r="Y684" s="9" t="s">
        <v>4980</v>
      </c>
      <c r="Z684" s="9" t="s">
        <v>4980</v>
      </c>
      <c r="AA684" s="9" t="s">
        <v>4989</v>
      </c>
      <c r="AB684" s="9" t="s">
        <v>5066</v>
      </c>
      <c r="AC684" s="9" t="s">
        <v>5006</v>
      </c>
      <c r="AD684" s="9"/>
      <c r="AE684" s="20" t="str">
        <f>VLOOKUP(E684,'FILIAIS PETZ'!A:Q,17,0)</f>
        <v>SP3</v>
      </c>
      <c r="AF684" s="20" t="str">
        <f>VLOOKUP(E684,'FILIAIS PETZ'!A:Q,3,0)</f>
        <v>FELICIO</v>
      </c>
      <c r="AG684" s="20" t="str">
        <f>VLOOKUP(E684,'FILIAIS PETZ'!A:Q,2,0)</f>
        <v>R3</v>
      </c>
      <c r="AH684" s="75">
        <v>850</v>
      </c>
      <c r="AI684" s="68" t="s">
        <v>9345</v>
      </c>
      <c r="AJ684" s="43">
        <f>VLOOKUP(E684,'FILIAIS PETZ'!$A$2:$K$2000,11,0)</f>
        <v>18328118004600</v>
      </c>
      <c r="AK684" s="44">
        <v>18328118004600</v>
      </c>
    </row>
    <row r="685" spans="1:37" s="15" customFormat="1" ht="15" customHeight="1" thickBot="1" x14ac:dyDescent="0.25">
      <c r="A685" s="9">
        <v>826537</v>
      </c>
      <c r="B685" s="18">
        <f>VLOOKUP(C685,FORNECEDORES!D:E,2,0)</f>
        <v>55666</v>
      </c>
      <c r="C685" s="19" t="str">
        <f>VLOOKUP(D685,FORNECEDORES!A:D,4,0)</f>
        <v>33.045.885/0001-02</v>
      </c>
      <c r="D685" s="17" t="s">
        <v>2848</v>
      </c>
      <c r="E685" s="20" t="str">
        <f t="shared" si="48"/>
        <v>04 0135</v>
      </c>
      <c r="F685" s="28" t="s">
        <v>8712</v>
      </c>
      <c r="G685" s="21" t="str">
        <f>VLOOKUP(E685,'FILIAIS PETZ'!A:E,5,0)</f>
        <v>PETZ CARREFOUR ANCHIETA</v>
      </c>
      <c r="H685" s="20" t="str">
        <f>VLOOKUP(E685,'FILIAIS PETZ'!A:D,4,0)</f>
        <v>ANCH-SP</v>
      </c>
      <c r="I685" s="46">
        <v>45300</v>
      </c>
      <c r="J685" s="9">
        <v>826537</v>
      </c>
      <c r="K685" s="9" t="s">
        <v>9035</v>
      </c>
      <c r="L685" s="29" t="s">
        <v>9346</v>
      </c>
      <c r="M685" s="46">
        <v>45309</v>
      </c>
      <c r="N685" s="46">
        <v>45406</v>
      </c>
      <c r="O685" s="46">
        <v>45392</v>
      </c>
      <c r="P685" s="29" t="s">
        <v>4990</v>
      </c>
      <c r="Q685" s="9" t="s">
        <v>5029</v>
      </c>
      <c r="R685" s="9" t="s">
        <v>4991</v>
      </c>
      <c r="S685" s="9" t="s">
        <v>4983</v>
      </c>
      <c r="T685" s="9" t="s">
        <v>32</v>
      </c>
      <c r="U685" s="9" t="s">
        <v>5048</v>
      </c>
      <c r="V685" s="9" t="s">
        <v>5048</v>
      </c>
      <c r="W685" s="9" t="s">
        <v>5019</v>
      </c>
      <c r="X685" s="9" t="s">
        <v>4992</v>
      </c>
      <c r="Y685" s="9" t="s">
        <v>4980</v>
      </c>
      <c r="Z685" s="9" t="s">
        <v>4980</v>
      </c>
      <c r="AA685" s="9" t="s">
        <v>4992</v>
      </c>
      <c r="AB685" s="9" t="s">
        <v>5066</v>
      </c>
      <c r="AC685" s="9" t="s">
        <v>5006</v>
      </c>
      <c r="AD685" s="9"/>
      <c r="AE685" s="20" t="str">
        <f>VLOOKUP(E685,'FILIAIS PETZ'!A:Q,17,0)</f>
        <v>SP3</v>
      </c>
      <c r="AF685" s="20" t="str">
        <f>VLOOKUP(E685,'FILIAIS PETZ'!A:Q,3,0)</f>
        <v>FELICIO</v>
      </c>
      <c r="AG685" s="20" t="str">
        <f>VLOOKUP(E685,'FILIAIS PETZ'!A:Q,2,0)</f>
        <v>R3</v>
      </c>
      <c r="AH685" s="75">
        <v>1200</v>
      </c>
      <c r="AI685" s="68" t="s">
        <v>9347</v>
      </c>
      <c r="AJ685" s="43">
        <f>VLOOKUP(E685,'FILIAIS PETZ'!$A$2:$K$2000,11,0)</f>
        <v>18328118012549</v>
      </c>
      <c r="AK685" s="44">
        <v>18328118012549</v>
      </c>
    </row>
    <row r="686" spans="1:37" s="15" customFormat="1" ht="15" customHeight="1" thickBot="1" x14ac:dyDescent="0.25">
      <c r="A686" s="9">
        <v>826536</v>
      </c>
      <c r="B686" s="18">
        <f>VLOOKUP(C686,FORNECEDORES!D:E,2,0)</f>
        <v>55666</v>
      </c>
      <c r="C686" s="19" t="str">
        <f>VLOOKUP(D686,FORNECEDORES!A:D,4,0)</f>
        <v>33.045.885/0001-02</v>
      </c>
      <c r="D686" s="17" t="s">
        <v>2848</v>
      </c>
      <c r="E686" s="20" t="str">
        <f t="shared" si="48"/>
        <v>04 0247</v>
      </c>
      <c r="F686" s="28" t="s">
        <v>8967</v>
      </c>
      <c r="G686" s="21" t="str">
        <f>VLOOKUP(E686,'FILIAIS PETZ'!A:E,5,0)</f>
        <v>PETZ AV GOIÁS</v>
      </c>
      <c r="H686" s="20" t="str">
        <f>VLOOKUP(E686,'FILIAIS PETZ'!A:D,4,0)</f>
        <v>AVGO-SP</v>
      </c>
      <c r="I686" s="46">
        <v>45300</v>
      </c>
      <c r="J686" s="9">
        <v>826536</v>
      </c>
      <c r="K686" s="9" t="s">
        <v>9035</v>
      </c>
      <c r="L686" s="29" t="s">
        <v>9348</v>
      </c>
      <c r="M686" s="46">
        <v>45309</v>
      </c>
      <c r="N686" s="46">
        <v>45406</v>
      </c>
      <c r="O686" s="46">
        <v>45392</v>
      </c>
      <c r="P686" s="29" t="s">
        <v>4990</v>
      </c>
      <c r="Q686" s="9" t="s">
        <v>5029</v>
      </c>
      <c r="R686" s="9" t="s">
        <v>4991</v>
      </c>
      <c r="S686" s="9" t="s">
        <v>4983</v>
      </c>
      <c r="T686" s="9" t="s">
        <v>32</v>
      </c>
      <c r="U686" s="9" t="s">
        <v>5048</v>
      </c>
      <c r="V686" s="9" t="s">
        <v>5048</v>
      </c>
      <c r="W686" s="9" t="s">
        <v>5019</v>
      </c>
      <c r="X686" s="9" t="s">
        <v>4992</v>
      </c>
      <c r="Y686" s="9" t="s">
        <v>4980</v>
      </c>
      <c r="Z686" s="9" t="s">
        <v>4980</v>
      </c>
      <c r="AA686" s="9" t="s">
        <v>4992</v>
      </c>
      <c r="AB686" s="9" t="s">
        <v>5066</v>
      </c>
      <c r="AC686" s="9" t="s">
        <v>5006</v>
      </c>
      <c r="AD686" s="9"/>
      <c r="AE686" s="20" t="str">
        <f>VLOOKUP(E686,'FILIAIS PETZ'!A:Q,17,0)</f>
        <v>SP3</v>
      </c>
      <c r="AF686" s="20" t="str">
        <f>VLOOKUP(E686,'FILIAIS PETZ'!A:Q,3,0)</f>
        <v>FELICIO</v>
      </c>
      <c r="AG686" s="20" t="str">
        <f>VLOOKUP(E686,'FILIAIS PETZ'!A:Q,2,0)</f>
        <v>R3</v>
      </c>
      <c r="AH686" s="75">
        <v>1200</v>
      </c>
      <c r="AI686" s="68" t="s">
        <v>9347</v>
      </c>
      <c r="AJ686" s="43" t="str">
        <f>VLOOKUP(E686,'FILIAIS PETZ'!$A$2:$K$2000,11,0)</f>
        <v>18.328.118/0236-64</v>
      </c>
      <c r="AK686" s="44" t="s">
        <v>9093</v>
      </c>
    </row>
    <row r="687" spans="1:37" s="15" customFormat="1" ht="15" customHeight="1" thickBot="1" x14ac:dyDescent="0.25">
      <c r="A687" s="9">
        <v>826535</v>
      </c>
      <c r="B687" s="18">
        <f>VLOOKUP(C687,FORNECEDORES!D:E,2,0)</f>
        <v>55666</v>
      </c>
      <c r="C687" s="19" t="str">
        <f>VLOOKUP(D687,FORNECEDORES!A:D,4,0)</f>
        <v>33.045.885/0001-02</v>
      </c>
      <c r="D687" s="17" t="s">
        <v>2848</v>
      </c>
      <c r="E687" s="20" t="str">
        <f t="shared" si="48"/>
        <v>04 0024</v>
      </c>
      <c r="F687" s="28" t="s">
        <v>8626</v>
      </c>
      <c r="G687" s="21" t="str">
        <f>VLOOKUP(E687,'FILIAIS PETZ'!A:E,5,0)</f>
        <v>PETZ DIADEMA</v>
      </c>
      <c r="H687" s="20" t="str">
        <f>VLOOKUP(E687,'FILIAIS PETZ'!A:D,4,0)</f>
        <v>DDMA-SP</v>
      </c>
      <c r="I687" s="46">
        <v>45300</v>
      </c>
      <c r="J687" s="9">
        <v>826535</v>
      </c>
      <c r="K687" s="9" t="s">
        <v>9035</v>
      </c>
      <c r="L687" s="29" t="s">
        <v>9349</v>
      </c>
      <c r="M687" s="46">
        <v>45309</v>
      </c>
      <c r="N687" s="46">
        <v>45406</v>
      </c>
      <c r="O687" s="46">
        <v>45392</v>
      </c>
      <c r="P687" s="29" t="s">
        <v>4990</v>
      </c>
      <c r="Q687" s="9" t="s">
        <v>5029</v>
      </c>
      <c r="R687" s="9" t="s">
        <v>4991</v>
      </c>
      <c r="S687" s="9" t="s">
        <v>4983</v>
      </c>
      <c r="T687" s="9" t="s">
        <v>32</v>
      </c>
      <c r="U687" s="9" t="s">
        <v>5048</v>
      </c>
      <c r="V687" s="9" t="s">
        <v>5048</v>
      </c>
      <c r="W687" s="9" t="s">
        <v>5019</v>
      </c>
      <c r="X687" s="9" t="s">
        <v>4992</v>
      </c>
      <c r="Y687" s="9" t="s">
        <v>4980</v>
      </c>
      <c r="Z687" s="9" t="s">
        <v>4980</v>
      </c>
      <c r="AA687" s="9" t="s">
        <v>4992</v>
      </c>
      <c r="AB687" s="9" t="s">
        <v>5066</v>
      </c>
      <c r="AC687" s="9" t="s">
        <v>5006</v>
      </c>
      <c r="AD687" s="9"/>
      <c r="AE687" s="20" t="str">
        <f>VLOOKUP(E687,'FILIAIS PETZ'!A:Q,17,0)</f>
        <v>SP3</v>
      </c>
      <c r="AF687" s="20" t="str">
        <f>VLOOKUP(E687,'FILIAIS PETZ'!A:Q,3,0)</f>
        <v>FELICIO</v>
      </c>
      <c r="AG687" s="20" t="str">
        <f>VLOOKUP(E687,'FILIAIS PETZ'!A:Q,2,0)</f>
        <v>R3</v>
      </c>
      <c r="AH687" s="75">
        <v>1200</v>
      </c>
      <c r="AI687" s="68" t="s">
        <v>9347</v>
      </c>
      <c r="AJ687" s="43">
        <f>VLOOKUP(E687,'FILIAIS PETZ'!$A$2:$K$2000,11,0)</f>
        <v>18328118000966</v>
      </c>
      <c r="AK687" s="44">
        <v>18328118000966</v>
      </c>
    </row>
    <row r="688" spans="1:37" s="15" customFormat="1" ht="15" customHeight="1" thickBot="1" x14ac:dyDescent="0.25">
      <c r="A688" s="9">
        <v>826534</v>
      </c>
      <c r="B688" s="18">
        <f>VLOOKUP(C688,FORNECEDORES!D:E,2,0)</f>
        <v>55666</v>
      </c>
      <c r="C688" s="19" t="str">
        <f>VLOOKUP(D688,FORNECEDORES!A:D,4,0)</f>
        <v>33.045.885/0001-02</v>
      </c>
      <c r="D688" s="17" t="s">
        <v>2848</v>
      </c>
      <c r="E688" s="20" t="str">
        <f t="shared" si="48"/>
        <v>04 0069</v>
      </c>
      <c r="F688" s="28" t="s">
        <v>8968</v>
      </c>
      <c r="G688" s="21" t="str">
        <f>VLOOKUP(E688,'FILIAIS PETZ'!A:E,5,0)</f>
        <v>PETZ GIOVANNI PIRELLI</v>
      </c>
      <c r="H688" s="20" t="str">
        <f>VLOOKUP(E688,'FILIAIS PETZ'!A:D,4,0)</f>
        <v>GPIR-SP</v>
      </c>
      <c r="I688" s="46">
        <v>45300</v>
      </c>
      <c r="J688" s="9">
        <v>826534</v>
      </c>
      <c r="K688" s="9" t="s">
        <v>9035</v>
      </c>
      <c r="L688" s="29" t="s">
        <v>9350</v>
      </c>
      <c r="M688" s="46">
        <v>45309</v>
      </c>
      <c r="N688" s="46">
        <v>45406</v>
      </c>
      <c r="O688" s="46">
        <v>45392</v>
      </c>
      <c r="P688" s="29" t="s">
        <v>4990</v>
      </c>
      <c r="Q688" s="9" t="s">
        <v>5029</v>
      </c>
      <c r="R688" s="9" t="s">
        <v>4991</v>
      </c>
      <c r="S688" s="9" t="s">
        <v>4983</v>
      </c>
      <c r="T688" s="9" t="s">
        <v>32</v>
      </c>
      <c r="U688" s="9" t="s">
        <v>5048</v>
      </c>
      <c r="V688" s="9" t="s">
        <v>5048</v>
      </c>
      <c r="W688" s="9" t="s">
        <v>5019</v>
      </c>
      <c r="X688" s="9" t="s">
        <v>4992</v>
      </c>
      <c r="Y688" s="9" t="s">
        <v>4980</v>
      </c>
      <c r="Z688" s="9" t="s">
        <v>4980</v>
      </c>
      <c r="AA688" s="9" t="s">
        <v>4992</v>
      </c>
      <c r="AB688" s="9" t="s">
        <v>5066</v>
      </c>
      <c r="AC688" s="9" t="s">
        <v>5006</v>
      </c>
      <c r="AD688" s="9"/>
      <c r="AE688" s="20" t="str">
        <f>VLOOKUP(E688,'FILIAIS PETZ'!A:Q,17,0)</f>
        <v>SP3</v>
      </c>
      <c r="AF688" s="20" t="str">
        <f>VLOOKUP(E688,'FILIAIS PETZ'!A:Q,3,0)</f>
        <v>FELICIO</v>
      </c>
      <c r="AG688" s="20" t="str">
        <f>VLOOKUP(E688,'FILIAIS PETZ'!A:Q,2,0)</f>
        <v>R3</v>
      </c>
      <c r="AH688" s="75">
        <v>1200</v>
      </c>
      <c r="AI688" s="68" t="s">
        <v>9347</v>
      </c>
      <c r="AJ688" s="43">
        <f>VLOOKUP(E688,'FILIAIS PETZ'!$A$2:$K$2000,11,0)</f>
        <v>18328118006905</v>
      </c>
      <c r="AK688" s="44">
        <v>18328118006905</v>
      </c>
    </row>
    <row r="689" spans="1:37" s="15" customFormat="1" ht="15" customHeight="1" thickBot="1" x14ac:dyDescent="0.25">
      <c r="A689" s="9">
        <v>826533</v>
      </c>
      <c r="B689" s="18">
        <f>VLOOKUP(C689,FORNECEDORES!D:E,2,0)</f>
        <v>55666</v>
      </c>
      <c r="C689" s="19" t="str">
        <f>VLOOKUP(D689,FORNECEDORES!A:D,4,0)</f>
        <v>33.045.885/0001-02</v>
      </c>
      <c r="D689" s="17" t="s">
        <v>2848</v>
      </c>
      <c r="E689" s="20" t="str">
        <f t="shared" si="48"/>
        <v>04 0138</v>
      </c>
      <c r="F689" s="28" t="s">
        <v>8627</v>
      </c>
      <c r="G689" s="21" t="str">
        <f>VLOOKUP(E689,'FILIAIS PETZ'!A:E,5,0)</f>
        <v>PETZ JOÃO FIRMINO</v>
      </c>
      <c r="H689" s="20" t="str">
        <f>VLOOKUP(E689,'FILIAIS PETZ'!A:D,4,0)</f>
        <v>JFIR-SP</v>
      </c>
      <c r="I689" s="46">
        <v>45300</v>
      </c>
      <c r="J689" s="9">
        <v>826533</v>
      </c>
      <c r="K689" s="9" t="s">
        <v>9035</v>
      </c>
      <c r="L689" s="29" t="s">
        <v>9351</v>
      </c>
      <c r="M689" s="46">
        <v>45309</v>
      </c>
      <c r="N689" s="46">
        <v>45406</v>
      </c>
      <c r="O689" s="46">
        <v>45392</v>
      </c>
      <c r="P689" s="29" t="s">
        <v>4990</v>
      </c>
      <c r="Q689" s="9" t="s">
        <v>5029</v>
      </c>
      <c r="R689" s="9" t="s">
        <v>4991</v>
      </c>
      <c r="S689" s="9" t="s">
        <v>4983</v>
      </c>
      <c r="T689" s="9" t="s">
        <v>32</v>
      </c>
      <c r="U689" s="9" t="s">
        <v>5048</v>
      </c>
      <c r="V689" s="9" t="s">
        <v>5048</v>
      </c>
      <c r="W689" s="9" t="s">
        <v>5019</v>
      </c>
      <c r="X689" s="9" t="s">
        <v>4992</v>
      </c>
      <c r="Y689" s="9" t="s">
        <v>4980</v>
      </c>
      <c r="Z689" s="9" t="s">
        <v>4980</v>
      </c>
      <c r="AA689" s="9" t="s">
        <v>4992</v>
      </c>
      <c r="AB689" s="9" t="s">
        <v>5066</v>
      </c>
      <c r="AC689" s="9" t="s">
        <v>5006</v>
      </c>
      <c r="AD689" s="9"/>
      <c r="AE689" s="20" t="str">
        <f>VLOOKUP(E689,'FILIAIS PETZ'!A:Q,17,0)</f>
        <v>SP3</v>
      </c>
      <c r="AF689" s="20" t="str">
        <f>VLOOKUP(E689,'FILIAIS PETZ'!A:Q,3,0)</f>
        <v>FELICIO</v>
      </c>
      <c r="AG689" s="20" t="str">
        <f>VLOOKUP(E689,'FILIAIS PETZ'!A:Q,2,0)</f>
        <v>R3</v>
      </c>
      <c r="AH689" s="75">
        <v>1200</v>
      </c>
      <c r="AI689" s="68" t="s">
        <v>9347</v>
      </c>
      <c r="AJ689" s="43">
        <f>VLOOKUP(E689,'FILIAIS PETZ'!$A$2:$K$2000,11,0)</f>
        <v>18328118012972</v>
      </c>
      <c r="AK689" s="44">
        <v>18328118012972</v>
      </c>
    </row>
    <row r="690" spans="1:37" s="15" customFormat="1" ht="15" customHeight="1" thickBot="1" x14ac:dyDescent="0.25">
      <c r="A690" s="9">
        <v>826532</v>
      </c>
      <c r="B690" s="18">
        <f>VLOOKUP(C690,FORNECEDORES!D:E,2,0)</f>
        <v>55666</v>
      </c>
      <c r="C690" s="19" t="str">
        <f>VLOOKUP(D690,FORNECEDORES!A:D,4,0)</f>
        <v>33.045.885/0001-02</v>
      </c>
      <c r="D690" s="17" t="s">
        <v>2848</v>
      </c>
      <c r="E690" s="20" t="str">
        <f t="shared" si="48"/>
        <v>04 0181</v>
      </c>
      <c r="F690" s="28" t="s">
        <v>8969</v>
      </c>
      <c r="G690" s="21" t="str">
        <f>VLOOKUP(E690,'FILIAIS PETZ'!A:E,5,0)</f>
        <v>PETZ MAUA SHOPPING</v>
      </c>
      <c r="H690" s="20" t="str">
        <f>VLOOKUP(E690,'FILIAIS PETZ'!A:D,4,0)</f>
        <v>MAUA-SP</v>
      </c>
      <c r="I690" s="46">
        <v>45300</v>
      </c>
      <c r="J690" s="9">
        <v>826532</v>
      </c>
      <c r="K690" s="9" t="s">
        <v>9035</v>
      </c>
      <c r="L690" s="29" t="s">
        <v>9352</v>
      </c>
      <c r="M690" s="46">
        <v>45309</v>
      </c>
      <c r="N690" s="46">
        <v>45406</v>
      </c>
      <c r="O690" s="46">
        <v>45392</v>
      </c>
      <c r="P690" s="29" t="s">
        <v>4990</v>
      </c>
      <c r="Q690" s="9" t="s">
        <v>5029</v>
      </c>
      <c r="R690" s="9" t="s">
        <v>4991</v>
      </c>
      <c r="S690" s="9" t="s">
        <v>4983</v>
      </c>
      <c r="T690" s="9" t="s">
        <v>32</v>
      </c>
      <c r="U690" s="9" t="s">
        <v>5048</v>
      </c>
      <c r="V690" s="9" t="s">
        <v>5048</v>
      </c>
      <c r="W690" s="9" t="s">
        <v>5019</v>
      </c>
      <c r="X690" s="9" t="s">
        <v>4992</v>
      </c>
      <c r="Y690" s="9" t="s">
        <v>4980</v>
      </c>
      <c r="Z690" s="9" t="s">
        <v>4980</v>
      </c>
      <c r="AA690" s="9" t="s">
        <v>4992</v>
      </c>
      <c r="AB690" s="9" t="s">
        <v>5066</v>
      </c>
      <c r="AC690" s="9" t="s">
        <v>5006</v>
      </c>
      <c r="AD690" s="9"/>
      <c r="AE690" s="20" t="str">
        <f>VLOOKUP(E690,'FILIAIS PETZ'!A:Q,17,0)</f>
        <v>SP3</v>
      </c>
      <c r="AF690" s="20" t="str">
        <f>VLOOKUP(E690,'FILIAIS PETZ'!A:Q,3,0)</f>
        <v>FELICIO</v>
      </c>
      <c r="AG690" s="20" t="str">
        <f>VLOOKUP(E690,'FILIAIS PETZ'!A:Q,2,0)</f>
        <v>R3</v>
      </c>
      <c r="AH690" s="75">
        <v>1200</v>
      </c>
      <c r="AI690" s="68" t="s">
        <v>9347</v>
      </c>
      <c r="AJ690" s="43">
        <f>VLOOKUP(E690,'FILIAIS PETZ'!$A$2:$K$2000,11,0)</f>
        <v>18328118016617</v>
      </c>
      <c r="AK690" s="44">
        <v>18328118016617</v>
      </c>
    </row>
    <row r="691" spans="1:37" s="15" customFormat="1" ht="15" customHeight="1" thickBot="1" x14ac:dyDescent="0.25">
      <c r="A691" s="9">
        <v>826531</v>
      </c>
      <c r="B691" s="18">
        <f>VLOOKUP(C691,FORNECEDORES!D:E,2,0)</f>
        <v>55666</v>
      </c>
      <c r="C691" s="19" t="str">
        <f>VLOOKUP(D691,FORNECEDORES!A:D,4,0)</f>
        <v>33.045.885/0001-02</v>
      </c>
      <c r="D691" s="17" t="s">
        <v>2848</v>
      </c>
      <c r="E691" s="20" t="str">
        <f t="shared" si="48"/>
        <v>04 0068</v>
      </c>
      <c r="F691" s="28" t="s">
        <v>8958</v>
      </c>
      <c r="G691" s="21" t="str">
        <f>VLOOKUP(E691,'FILIAIS PETZ'!A:E,5,0)</f>
        <v>PETZ PEREIRA BARRETO</v>
      </c>
      <c r="H691" s="20" t="str">
        <f>VLOOKUP(E691,'FILIAIS PETZ'!A:D,4,0)</f>
        <v>PBAR-SP</v>
      </c>
      <c r="I691" s="46">
        <v>45300</v>
      </c>
      <c r="J691" s="9">
        <v>826531</v>
      </c>
      <c r="K691" s="9" t="s">
        <v>9035</v>
      </c>
      <c r="L691" s="29" t="s">
        <v>5459</v>
      </c>
      <c r="M691" s="46">
        <v>45309</v>
      </c>
      <c r="N691" s="46">
        <v>45406</v>
      </c>
      <c r="O691" s="46">
        <v>45392</v>
      </c>
      <c r="P691" s="29" t="s">
        <v>4990</v>
      </c>
      <c r="Q691" s="9" t="s">
        <v>5029</v>
      </c>
      <c r="R691" s="9" t="s">
        <v>4991</v>
      </c>
      <c r="S691" s="9" t="s">
        <v>4983</v>
      </c>
      <c r="T691" s="9" t="s">
        <v>32</v>
      </c>
      <c r="U691" s="9" t="s">
        <v>5048</v>
      </c>
      <c r="V691" s="9" t="s">
        <v>5048</v>
      </c>
      <c r="W691" s="9" t="s">
        <v>5019</v>
      </c>
      <c r="X691" s="9" t="s">
        <v>4992</v>
      </c>
      <c r="Y691" s="9" t="s">
        <v>4980</v>
      </c>
      <c r="Z691" s="9" t="s">
        <v>4980</v>
      </c>
      <c r="AA691" s="9" t="s">
        <v>4992</v>
      </c>
      <c r="AB691" s="9" t="s">
        <v>5066</v>
      </c>
      <c r="AC691" s="9" t="s">
        <v>5006</v>
      </c>
      <c r="AD691" s="9"/>
      <c r="AE691" s="20" t="str">
        <f>VLOOKUP(E691,'FILIAIS PETZ'!A:Q,17,0)</f>
        <v>SP3</v>
      </c>
      <c r="AF691" s="20" t="str">
        <f>VLOOKUP(E691,'FILIAIS PETZ'!A:Q,3,0)</f>
        <v>FELICIO</v>
      </c>
      <c r="AG691" s="20" t="str">
        <f>VLOOKUP(E691,'FILIAIS PETZ'!A:Q,2,0)</f>
        <v>R3</v>
      </c>
      <c r="AH691" s="75">
        <v>1200</v>
      </c>
      <c r="AI691" s="68" t="s">
        <v>9347</v>
      </c>
      <c r="AJ691" s="43">
        <f>VLOOKUP(E691,'FILIAIS PETZ'!$A$2:$K$2000,11,0)</f>
        <v>18328118007111</v>
      </c>
      <c r="AK691" s="44">
        <v>18328118007111</v>
      </c>
    </row>
    <row r="692" spans="1:37" s="15" customFormat="1" ht="15" customHeight="1" thickBot="1" x14ac:dyDescent="0.25">
      <c r="A692" s="9">
        <v>826530</v>
      </c>
      <c r="B692" s="18">
        <f>VLOOKUP(C692,FORNECEDORES!D:E,2,0)</f>
        <v>55666</v>
      </c>
      <c r="C692" s="19" t="str">
        <f>VLOOKUP(D692,FORNECEDORES!A:D,4,0)</f>
        <v>33.045.885/0001-02</v>
      </c>
      <c r="D692" s="17" t="s">
        <v>2848</v>
      </c>
      <c r="E692" s="20" t="str">
        <f t="shared" si="48"/>
        <v>04 0116</v>
      </c>
      <c r="F692" s="28" t="s">
        <v>8970</v>
      </c>
      <c r="G692" s="21" t="str">
        <f>VLOOKUP(E692,'FILIAIS PETZ'!A:E,5,0)</f>
        <v>PETZ SANTO ANDRE DOM PEDRO</v>
      </c>
      <c r="H692" s="20" t="str">
        <f>VLOOKUP(E692,'FILIAIS PETZ'!A:D,4,0)</f>
        <v>SADP-SP</v>
      </c>
      <c r="I692" s="46">
        <v>45300</v>
      </c>
      <c r="J692" s="9">
        <v>826530</v>
      </c>
      <c r="K692" s="9" t="s">
        <v>9035</v>
      </c>
      <c r="L692" s="29" t="s">
        <v>5460</v>
      </c>
      <c r="M692" s="46">
        <v>45309</v>
      </c>
      <c r="N692" s="46">
        <v>45406</v>
      </c>
      <c r="O692" s="46">
        <v>45392</v>
      </c>
      <c r="P692" s="29" t="s">
        <v>4990</v>
      </c>
      <c r="Q692" s="9" t="s">
        <v>5029</v>
      </c>
      <c r="R692" s="9" t="s">
        <v>4991</v>
      </c>
      <c r="S692" s="9" t="s">
        <v>4983</v>
      </c>
      <c r="T692" s="9" t="s">
        <v>32</v>
      </c>
      <c r="U692" s="9" t="s">
        <v>5048</v>
      </c>
      <c r="V692" s="9" t="s">
        <v>5048</v>
      </c>
      <c r="W692" s="9" t="s">
        <v>5019</v>
      </c>
      <c r="X692" s="9" t="s">
        <v>4992</v>
      </c>
      <c r="Y692" s="9" t="s">
        <v>4980</v>
      </c>
      <c r="Z692" s="9" t="s">
        <v>4980</v>
      </c>
      <c r="AA692" s="9" t="s">
        <v>4992</v>
      </c>
      <c r="AB692" s="9" t="s">
        <v>5066</v>
      </c>
      <c r="AC692" s="9" t="s">
        <v>5006</v>
      </c>
      <c r="AD692" s="9"/>
      <c r="AE692" s="20" t="str">
        <f>VLOOKUP(E692,'FILIAIS PETZ'!A:Q,17,0)</f>
        <v>SP3</v>
      </c>
      <c r="AF692" s="20" t="str">
        <f>VLOOKUP(E692,'FILIAIS PETZ'!A:Q,3,0)</f>
        <v>FELICIO</v>
      </c>
      <c r="AG692" s="20" t="str">
        <f>VLOOKUP(E692,'FILIAIS PETZ'!A:Q,2,0)</f>
        <v>R3</v>
      </c>
      <c r="AH692" s="75">
        <v>1200</v>
      </c>
      <c r="AI692" s="68" t="s">
        <v>9347</v>
      </c>
      <c r="AJ692" s="43">
        <f>VLOOKUP(E692,'FILIAIS PETZ'!$A$2:$K$2000,11,0)</f>
        <v>18328118011062</v>
      </c>
      <c r="AK692" s="44">
        <v>18328118011062</v>
      </c>
    </row>
    <row r="693" spans="1:37" s="15" customFormat="1" ht="15" customHeight="1" thickBot="1" x14ac:dyDescent="0.25">
      <c r="A693" s="9">
        <v>826529</v>
      </c>
      <c r="B693" s="18">
        <f>VLOOKUP(C693,FORNECEDORES!D:E,2,0)</f>
        <v>55666</v>
      </c>
      <c r="C693" s="19" t="str">
        <f>VLOOKUP(D693,FORNECEDORES!A:D,4,0)</f>
        <v>33.045.885/0001-02</v>
      </c>
      <c r="D693" s="17" t="s">
        <v>2848</v>
      </c>
      <c r="E693" s="20" t="str">
        <f t="shared" si="48"/>
        <v>04 0003</v>
      </c>
      <c r="F693" s="28" t="s">
        <v>8971</v>
      </c>
      <c r="G693" s="21" t="str">
        <f>VLOOKUP(E693,'FILIAIS PETZ'!A:E,5,0)</f>
        <v>PETZ SAO BERNARDO</v>
      </c>
      <c r="H693" s="20" t="str">
        <f>VLOOKUP(E693,'FILIAIS PETZ'!A:D,4,0)</f>
        <v>SBCA-SP</v>
      </c>
      <c r="I693" s="46">
        <v>45300</v>
      </c>
      <c r="J693" s="9">
        <v>826529</v>
      </c>
      <c r="K693" s="9" t="s">
        <v>9035</v>
      </c>
      <c r="L693" s="29" t="s">
        <v>9353</v>
      </c>
      <c r="M693" s="46">
        <v>45309</v>
      </c>
      <c r="N693" s="46">
        <v>45406</v>
      </c>
      <c r="O693" s="46">
        <v>45392</v>
      </c>
      <c r="P693" s="29" t="s">
        <v>4990</v>
      </c>
      <c r="Q693" s="9" t="s">
        <v>5029</v>
      </c>
      <c r="R693" s="9" t="s">
        <v>4991</v>
      </c>
      <c r="S693" s="9" t="s">
        <v>4983</v>
      </c>
      <c r="T693" s="9" t="s">
        <v>32</v>
      </c>
      <c r="U693" s="9" t="s">
        <v>5048</v>
      </c>
      <c r="V693" s="9" t="s">
        <v>5048</v>
      </c>
      <c r="W693" s="9" t="s">
        <v>5019</v>
      </c>
      <c r="X693" s="9" t="s">
        <v>4992</v>
      </c>
      <c r="Y693" s="9" t="s">
        <v>4980</v>
      </c>
      <c r="Z693" s="9" t="s">
        <v>4980</v>
      </c>
      <c r="AA693" s="9" t="s">
        <v>4992</v>
      </c>
      <c r="AB693" s="9" t="s">
        <v>5066</v>
      </c>
      <c r="AC693" s="9" t="s">
        <v>5006</v>
      </c>
      <c r="AD693" s="9"/>
      <c r="AE693" s="20" t="str">
        <f>VLOOKUP(E693,'FILIAIS PETZ'!A:Q,17,0)</f>
        <v>SP3</v>
      </c>
      <c r="AF693" s="20" t="str">
        <f>VLOOKUP(E693,'FILIAIS PETZ'!A:Q,3,0)</f>
        <v>FELICIO</v>
      </c>
      <c r="AG693" s="20" t="str">
        <f>VLOOKUP(E693,'FILIAIS PETZ'!A:Q,2,0)</f>
        <v>R3</v>
      </c>
      <c r="AH693" s="75">
        <v>1200</v>
      </c>
      <c r="AI693" s="68" t="s">
        <v>9347</v>
      </c>
      <c r="AJ693" s="43">
        <f>VLOOKUP(E693,'FILIAIS PETZ'!$A$2:$K$2000,11,0)</f>
        <v>18328118002152</v>
      </c>
      <c r="AK693" s="44">
        <v>18328118002152</v>
      </c>
    </row>
    <row r="694" spans="1:37" s="15" customFormat="1" ht="15" customHeight="1" thickBot="1" x14ac:dyDescent="0.25">
      <c r="A694" s="9">
        <v>826528</v>
      </c>
      <c r="B694" s="18">
        <f>VLOOKUP(C694,FORNECEDORES!D:E,2,0)</f>
        <v>55666</v>
      </c>
      <c r="C694" s="19" t="str">
        <f>VLOOKUP(D694,FORNECEDORES!A:D,4,0)</f>
        <v>33.045.885/0001-02</v>
      </c>
      <c r="D694" s="17" t="s">
        <v>2848</v>
      </c>
      <c r="E694" s="20" t="str">
        <f t="shared" si="48"/>
        <v>04 0017</v>
      </c>
      <c r="F694" s="28" t="s">
        <v>8713</v>
      </c>
      <c r="G694" s="21" t="str">
        <f>VLOOKUP(E694,'FILIAIS PETZ'!A:E,5,0)</f>
        <v>PETZ CARREFOUR SAO CAETANO</v>
      </c>
      <c r="H694" s="20" t="str">
        <f>VLOOKUP(E694,'FILIAIS PETZ'!A:D,4,0)</f>
        <v>SCSU-SP</v>
      </c>
      <c r="I694" s="46">
        <v>45300</v>
      </c>
      <c r="J694" s="9">
        <v>826528</v>
      </c>
      <c r="K694" s="9"/>
      <c r="L694" s="29" t="s">
        <v>9354</v>
      </c>
      <c r="M694" s="46"/>
      <c r="N694" s="46"/>
      <c r="O694" s="46">
        <v>45400</v>
      </c>
      <c r="P694" s="29" t="s">
        <v>4990</v>
      </c>
      <c r="Q694" s="9" t="s">
        <v>5029</v>
      </c>
      <c r="R694" s="9" t="s">
        <v>4991</v>
      </c>
      <c r="S694" s="9" t="s">
        <v>4983</v>
      </c>
      <c r="T694" s="9" t="s">
        <v>32</v>
      </c>
      <c r="U694" s="9" t="s">
        <v>5048</v>
      </c>
      <c r="V694" s="9" t="s">
        <v>5048</v>
      </c>
      <c r="W694" s="9" t="s">
        <v>5019</v>
      </c>
      <c r="X694" s="9" t="s">
        <v>4992</v>
      </c>
      <c r="Y694" s="9" t="s">
        <v>4980</v>
      </c>
      <c r="Z694" s="9" t="s">
        <v>4980</v>
      </c>
      <c r="AA694" s="9" t="s">
        <v>4992</v>
      </c>
      <c r="AB694" s="9" t="s">
        <v>5066</v>
      </c>
      <c r="AC694" s="9" t="s">
        <v>5006</v>
      </c>
      <c r="AD694" s="9"/>
      <c r="AE694" s="20" t="str">
        <f>VLOOKUP(E694,'FILIAIS PETZ'!A:Q,17,0)</f>
        <v>SP3</v>
      </c>
      <c r="AF694" s="20" t="str">
        <f>VLOOKUP(E694,'FILIAIS PETZ'!A:Q,3,0)</f>
        <v>FELICIO</v>
      </c>
      <c r="AG694" s="20" t="str">
        <f>VLOOKUP(E694,'FILIAIS PETZ'!A:Q,2,0)</f>
        <v>R3</v>
      </c>
      <c r="AH694" s="75">
        <v>1200</v>
      </c>
      <c r="AI694" s="68" t="s">
        <v>9347</v>
      </c>
      <c r="AJ694" s="43">
        <f>VLOOKUP(E694,'FILIAIS PETZ'!$A$2:$K$2000,11,0)</f>
        <v>18328118000532</v>
      </c>
      <c r="AK694" s="44">
        <v>18328118000532</v>
      </c>
    </row>
    <row r="695" spans="1:37" s="15" customFormat="1" ht="15" customHeight="1" thickBot="1" x14ac:dyDescent="0.25">
      <c r="A695" s="9">
        <v>826526</v>
      </c>
      <c r="B695" s="18">
        <f>VLOOKUP(C695,FORNECEDORES!D:E,2,0)</f>
        <v>55666</v>
      </c>
      <c r="C695" s="19" t="str">
        <f>VLOOKUP(D695,FORNECEDORES!A:D,4,0)</f>
        <v>33.045.885/0001-02</v>
      </c>
      <c r="D695" s="17" t="s">
        <v>2848</v>
      </c>
      <c r="E695" s="20" t="str">
        <f t="shared" si="48"/>
        <v>04 0258</v>
      </c>
      <c r="F695" s="28" t="s">
        <v>8972</v>
      </c>
      <c r="G695" s="21" t="str">
        <f>VLOOKUP(E695,'FILIAIS PETZ'!A:E,5,0)</f>
        <v xml:space="preserve">PETZ SHOPPING GRAND PLAZA </v>
      </c>
      <c r="H695" s="20" t="str">
        <f>VLOOKUP(E695,'FILIAIS PETZ'!A:D,4,0)</f>
        <v>SGPZ-SP</v>
      </c>
      <c r="I695" s="46">
        <v>45300</v>
      </c>
      <c r="J695" s="9">
        <v>826526</v>
      </c>
      <c r="K695" s="9" t="s">
        <v>9035</v>
      </c>
      <c r="L695" s="29" t="s">
        <v>6485</v>
      </c>
      <c r="M695" s="46">
        <v>45309</v>
      </c>
      <c r="N695" s="46">
        <v>45406</v>
      </c>
      <c r="O695" s="46">
        <v>45392</v>
      </c>
      <c r="P695" s="29" t="s">
        <v>4990</v>
      </c>
      <c r="Q695" s="9" t="s">
        <v>5029</v>
      </c>
      <c r="R695" s="9" t="s">
        <v>4991</v>
      </c>
      <c r="S695" s="9" t="s">
        <v>4983</v>
      </c>
      <c r="T695" s="9" t="s">
        <v>32</v>
      </c>
      <c r="U695" s="9" t="s">
        <v>5048</v>
      </c>
      <c r="V695" s="9" t="s">
        <v>5048</v>
      </c>
      <c r="W695" s="9" t="s">
        <v>5019</v>
      </c>
      <c r="X695" s="9" t="s">
        <v>4992</v>
      </c>
      <c r="Y695" s="9" t="s">
        <v>4980</v>
      </c>
      <c r="Z695" s="9" t="s">
        <v>4980</v>
      </c>
      <c r="AA695" s="9" t="s">
        <v>4992</v>
      </c>
      <c r="AB695" s="9" t="s">
        <v>5066</v>
      </c>
      <c r="AC695" s="9" t="s">
        <v>5006</v>
      </c>
      <c r="AD695" s="9"/>
      <c r="AE695" s="20" t="str">
        <f>VLOOKUP(E695,'FILIAIS PETZ'!A:Q,17,0)</f>
        <v>SP3</v>
      </c>
      <c r="AF695" s="20" t="str">
        <f>VLOOKUP(E695,'FILIAIS PETZ'!A:Q,3,0)</f>
        <v>FELICIO</v>
      </c>
      <c r="AG695" s="20" t="str">
        <f>VLOOKUP(E695,'FILIAIS PETZ'!A:Q,2,0)</f>
        <v>R3</v>
      </c>
      <c r="AH695" s="75">
        <v>1200</v>
      </c>
      <c r="AI695" s="68" t="s">
        <v>9347</v>
      </c>
      <c r="AJ695" s="43" t="str">
        <f>VLOOKUP(E695,'FILIAIS PETZ'!$A$2:$K$2000,11,0)</f>
        <v>18.328.118/0249-89</v>
      </c>
      <c r="AK695" s="44" t="s">
        <v>9091</v>
      </c>
    </row>
    <row r="696" spans="1:37" s="15" customFormat="1" ht="15" customHeight="1" thickBot="1" x14ac:dyDescent="0.25">
      <c r="A696" s="9">
        <v>826525</v>
      </c>
      <c r="B696" s="18">
        <f>VLOOKUP(C696,FORNECEDORES!D:E,2,0)</f>
        <v>55666</v>
      </c>
      <c r="C696" s="19" t="str">
        <f>VLOOKUP(D696,FORNECEDORES!A:D,4,0)</f>
        <v>33.045.885/0001-02</v>
      </c>
      <c r="D696" s="17" t="s">
        <v>2848</v>
      </c>
      <c r="E696" s="20" t="str">
        <f t="shared" si="48"/>
        <v>04 0243</v>
      </c>
      <c r="F696" s="28" t="s">
        <v>8973</v>
      </c>
      <c r="G696" s="21" t="str">
        <f>VLOOKUP(E696,'FILIAIS PETZ'!A:E,5,0)</f>
        <v>PETZ SHOPPING GOLDEN SQUARE</v>
      </c>
      <c r="H696" s="20" t="str">
        <f>VLOOKUP(E696,'FILIAIS PETZ'!A:D,4,0)</f>
        <v>SGSQ-SP</v>
      </c>
      <c r="I696" s="46">
        <v>45300</v>
      </c>
      <c r="J696" s="9">
        <v>826525</v>
      </c>
      <c r="K696" s="9" t="s">
        <v>9035</v>
      </c>
      <c r="L696" s="29" t="s">
        <v>6468</v>
      </c>
      <c r="M696" s="46">
        <v>45309</v>
      </c>
      <c r="N696" s="46">
        <v>45406</v>
      </c>
      <c r="O696" s="46">
        <v>45392</v>
      </c>
      <c r="P696" s="29" t="s">
        <v>4990</v>
      </c>
      <c r="Q696" s="9" t="s">
        <v>5029</v>
      </c>
      <c r="R696" s="9" t="s">
        <v>4991</v>
      </c>
      <c r="S696" s="9" t="s">
        <v>4983</v>
      </c>
      <c r="T696" s="9" t="s">
        <v>32</v>
      </c>
      <c r="U696" s="9" t="s">
        <v>5048</v>
      </c>
      <c r="V696" s="9" t="s">
        <v>5048</v>
      </c>
      <c r="W696" s="9" t="s">
        <v>5019</v>
      </c>
      <c r="X696" s="9" t="s">
        <v>4992</v>
      </c>
      <c r="Y696" s="9" t="s">
        <v>4980</v>
      </c>
      <c r="Z696" s="9" t="s">
        <v>4980</v>
      </c>
      <c r="AA696" s="9" t="s">
        <v>4992</v>
      </c>
      <c r="AB696" s="9" t="s">
        <v>5066</v>
      </c>
      <c r="AC696" s="9" t="s">
        <v>5006</v>
      </c>
      <c r="AD696" s="9"/>
      <c r="AE696" s="20" t="str">
        <f>VLOOKUP(E696,'FILIAIS PETZ'!A:Q,17,0)</f>
        <v>SP3</v>
      </c>
      <c r="AF696" s="20" t="str">
        <f>VLOOKUP(E696,'FILIAIS PETZ'!A:Q,3,0)</f>
        <v>FELICIO</v>
      </c>
      <c r="AG696" s="20" t="str">
        <f>VLOOKUP(E696,'FILIAIS PETZ'!A:Q,2,0)</f>
        <v>R3</v>
      </c>
      <c r="AH696" s="75">
        <v>1200</v>
      </c>
      <c r="AI696" s="68" t="s">
        <v>9347</v>
      </c>
      <c r="AJ696" s="43" t="str">
        <f>VLOOKUP(E696,'FILIAIS PETZ'!$A$2:$K$2000,11,0)</f>
        <v>18.328.118/0229-35</v>
      </c>
      <c r="AK696" s="44" t="s">
        <v>9061</v>
      </c>
    </row>
    <row r="697" spans="1:37" s="15" customFormat="1" ht="15" customHeight="1" thickBot="1" x14ac:dyDescent="0.25">
      <c r="A697" s="9">
        <v>826524</v>
      </c>
      <c r="B697" s="18">
        <f>VLOOKUP(C697,FORNECEDORES!D:E,2,0)</f>
        <v>55666</v>
      </c>
      <c r="C697" s="19" t="str">
        <f>VLOOKUP(D697,FORNECEDORES!A:D,4,0)</f>
        <v>33.045.885/0001-02</v>
      </c>
      <c r="D697" s="17" t="s">
        <v>2848</v>
      </c>
      <c r="E697" s="20" t="str">
        <f t="shared" si="48"/>
        <v>04 0044</v>
      </c>
      <c r="F697" s="28" t="s">
        <v>8974</v>
      </c>
      <c r="G697" s="21" t="str">
        <f>VLOOKUP(E697,'FILIAIS PETZ'!A:E,5,0)</f>
        <v>PETZ SANTO ANDRE</v>
      </c>
      <c r="H697" s="20" t="str">
        <f>VLOOKUP(E697,'FILIAIS PETZ'!A:D,4,0)</f>
        <v>STAD-SP</v>
      </c>
      <c r="I697" s="46">
        <v>45300</v>
      </c>
      <c r="J697" s="9">
        <v>826524</v>
      </c>
      <c r="K697" s="9" t="s">
        <v>9047</v>
      </c>
      <c r="L697" s="29" t="s">
        <v>6469</v>
      </c>
      <c r="M697" s="46">
        <v>45309</v>
      </c>
      <c r="N697" s="46">
        <v>45406</v>
      </c>
      <c r="O697" s="46">
        <v>45399</v>
      </c>
      <c r="P697" s="29" t="s">
        <v>4990</v>
      </c>
      <c r="Q697" s="9" t="s">
        <v>5029</v>
      </c>
      <c r="R697" s="9" t="s">
        <v>4991</v>
      </c>
      <c r="S697" s="9" t="s">
        <v>4983</v>
      </c>
      <c r="T697" s="9" t="s">
        <v>32</v>
      </c>
      <c r="U697" s="9" t="s">
        <v>5048</v>
      </c>
      <c r="V697" s="9" t="s">
        <v>5048</v>
      </c>
      <c r="W697" s="9" t="s">
        <v>5019</v>
      </c>
      <c r="X697" s="9" t="s">
        <v>4992</v>
      </c>
      <c r="Y697" s="9" t="s">
        <v>4980</v>
      </c>
      <c r="Z697" s="9" t="s">
        <v>4980</v>
      </c>
      <c r="AA697" s="9" t="s">
        <v>4992</v>
      </c>
      <c r="AB697" s="9" t="s">
        <v>5066</v>
      </c>
      <c r="AC697" s="9" t="s">
        <v>5006</v>
      </c>
      <c r="AD697" s="9"/>
      <c r="AE697" s="20" t="str">
        <f>VLOOKUP(E697,'FILIAIS PETZ'!A:Q,17,0)</f>
        <v>SP3</v>
      </c>
      <c r="AF697" s="20" t="str">
        <f>VLOOKUP(E697,'FILIAIS PETZ'!A:Q,3,0)</f>
        <v>FELICIO</v>
      </c>
      <c r="AG697" s="20" t="str">
        <f>VLOOKUP(E697,'FILIAIS PETZ'!A:Q,2,0)</f>
        <v>R3</v>
      </c>
      <c r="AH697" s="75">
        <v>1200</v>
      </c>
      <c r="AI697" s="68" t="s">
        <v>9347</v>
      </c>
      <c r="AJ697" s="43">
        <f>VLOOKUP(E697,'FILIAIS PETZ'!$A$2:$K$2000,11,0)</f>
        <v>18328118004600</v>
      </c>
      <c r="AK697" s="44">
        <v>18328118004600</v>
      </c>
    </row>
    <row r="698" spans="1:37" s="15" customFormat="1" ht="15" customHeight="1" thickBot="1" x14ac:dyDescent="0.25">
      <c r="A698" s="9">
        <v>826470</v>
      </c>
      <c r="B698" s="18">
        <f>VLOOKUP(C698,FORNECEDORES!D:E,2,0)</f>
        <v>383318</v>
      </c>
      <c r="C698" s="19" t="str">
        <f>VLOOKUP(D698,FORNECEDORES!A:D,4,0)</f>
        <v>39.498.106/0001-00</v>
      </c>
      <c r="D698" s="17" t="s">
        <v>4084</v>
      </c>
      <c r="E698" s="20" t="str">
        <f t="shared" si="48"/>
        <v>04 0067</v>
      </c>
      <c r="F698" s="28" t="s">
        <v>8611</v>
      </c>
      <c r="G698" s="21" t="str">
        <f>VLOOKUP(E698,'FILIAIS PETZ'!A:E,5,0)</f>
        <v>PETZ EXTRA RICARDO JAFET</v>
      </c>
      <c r="H698" s="20" t="str">
        <f>VLOOKUP(E698,'FILIAIS PETZ'!A:D,4,0)</f>
        <v>RJAF-SP</v>
      </c>
      <c r="I698" s="46">
        <v>45300</v>
      </c>
      <c r="J698" s="9">
        <v>826470</v>
      </c>
      <c r="K698" s="9" t="s">
        <v>9035</v>
      </c>
      <c r="L698" s="29" t="s">
        <v>9355</v>
      </c>
      <c r="M698" s="46">
        <v>45308</v>
      </c>
      <c r="N698" s="46">
        <v>45329</v>
      </c>
      <c r="O698" s="46">
        <v>45309</v>
      </c>
      <c r="P698" s="29" t="s">
        <v>4990</v>
      </c>
      <c r="Q698" s="9" t="s">
        <v>5029</v>
      </c>
      <c r="R698" s="9" t="s">
        <v>4991</v>
      </c>
      <c r="S698" s="9" t="s">
        <v>4983</v>
      </c>
      <c r="T698" s="9" t="s">
        <v>32</v>
      </c>
      <c r="U698" s="9" t="s">
        <v>5048</v>
      </c>
      <c r="V698" s="9" t="s">
        <v>5048</v>
      </c>
      <c r="W698" s="9" t="s">
        <v>5019</v>
      </c>
      <c r="X698" s="9" t="s">
        <v>4992</v>
      </c>
      <c r="Y698" s="9" t="s">
        <v>4980</v>
      </c>
      <c r="Z698" s="9" t="s">
        <v>4980</v>
      </c>
      <c r="AA698" s="9" t="s">
        <v>4992</v>
      </c>
      <c r="AB698" s="9" t="s">
        <v>5066</v>
      </c>
      <c r="AC698" s="9" t="s">
        <v>5006</v>
      </c>
      <c r="AD698" s="9"/>
      <c r="AE698" s="20" t="str">
        <f>VLOOKUP(E698,'FILIAIS PETZ'!A:Q,17,0)</f>
        <v>SP2</v>
      </c>
      <c r="AF698" s="20" t="str">
        <f>VLOOKUP(E698,'FILIAIS PETZ'!A:Q,3,0)</f>
        <v>FELICIO</v>
      </c>
      <c r="AG698" s="20" t="str">
        <f>VLOOKUP(E698,'FILIAIS PETZ'!A:Q,2,0)</f>
        <v>R3</v>
      </c>
      <c r="AH698" s="75">
        <v>1280</v>
      </c>
      <c r="AI698" s="68" t="s">
        <v>9347</v>
      </c>
      <c r="AJ698" s="43">
        <f>VLOOKUP(E698,'FILIAIS PETZ'!$A$2:$K$2000,11,0)</f>
        <v>18328118006573</v>
      </c>
      <c r="AK698" s="44">
        <v>18328118006573</v>
      </c>
    </row>
    <row r="699" spans="1:37" s="15" customFormat="1" ht="15" customHeight="1" thickBot="1" x14ac:dyDescent="0.25">
      <c r="A699" s="9">
        <v>826469</v>
      </c>
      <c r="B699" s="18">
        <f>VLOOKUP(C699,FORNECEDORES!D:E,2,0)</f>
        <v>383318</v>
      </c>
      <c r="C699" s="19" t="str">
        <f>VLOOKUP(D699,FORNECEDORES!A:D,4,0)</f>
        <v>39.498.106/0001-00</v>
      </c>
      <c r="D699" s="17" t="s">
        <v>4084</v>
      </c>
      <c r="E699" s="20" t="str">
        <f t="shared" si="48"/>
        <v>04 0151</v>
      </c>
      <c r="F699" s="28" t="s">
        <v>8979</v>
      </c>
      <c r="G699" s="21" t="str">
        <f>VLOOKUP(E699,'FILIAIS PETZ'!A:E,5,0)</f>
        <v>PETZ VILA MARIANA</v>
      </c>
      <c r="H699" s="20" t="str">
        <f>VLOOKUP(E699,'FILIAIS PETZ'!A:D,4,0)</f>
        <v>VLMA-SP</v>
      </c>
      <c r="I699" s="46">
        <v>45300</v>
      </c>
      <c r="J699" s="9">
        <v>826469</v>
      </c>
      <c r="K699" s="9" t="s">
        <v>9035</v>
      </c>
      <c r="L699" s="29" t="s">
        <v>9356</v>
      </c>
      <c r="M699" s="46">
        <v>45310</v>
      </c>
      <c r="N699" s="46">
        <v>45336</v>
      </c>
      <c r="O699" s="46">
        <v>45313</v>
      </c>
      <c r="P699" s="29" t="s">
        <v>4990</v>
      </c>
      <c r="Q699" s="9" t="s">
        <v>5029</v>
      </c>
      <c r="R699" s="9" t="s">
        <v>4991</v>
      </c>
      <c r="S699" s="9" t="s">
        <v>4983</v>
      </c>
      <c r="T699" s="9" t="s">
        <v>32</v>
      </c>
      <c r="U699" s="9" t="s">
        <v>5048</v>
      </c>
      <c r="V699" s="9" t="s">
        <v>5048</v>
      </c>
      <c r="W699" s="9" t="s">
        <v>5019</v>
      </c>
      <c r="X699" s="9" t="s">
        <v>4992</v>
      </c>
      <c r="Y699" s="9" t="s">
        <v>4980</v>
      </c>
      <c r="Z699" s="9" t="s">
        <v>4980</v>
      </c>
      <c r="AA699" s="9" t="s">
        <v>4992</v>
      </c>
      <c r="AB699" s="9" t="s">
        <v>5066</v>
      </c>
      <c r="AC699" s="9" t="s">
        <v>5006</v>
      </c>
      <c r="AD699" s="9"/>
      <c r="AE699" s="20" t="str">
        <f>VLOOKUP(E699,'FILIAIS PETZ'!A:Q,17,0)</f>
        <v>SP2</v>
      </c>
      <c r="AF699" s="20" t="str">
        <f>VLOOKUP(E699,'FILIAIS PETZ'!A:Q,3,0)</f>
        <v>FELICIO</v>
      </c>
      <c r="AG699" s="20" t="str">
        <f>VLOOKUP(E699,'FILIAIS PETZ'!A:Q,2,0)</f>
        <v>R3</v>
      </c>
      <c r="AH699" s="75">
        <v>780</v>
      </c>
      <c r="AI699" s="68" t="s">
        <v>9347</v>
      </c>
      <c r="AJ699" s="43">
        <f>VLOOKUP(E699,'FILIAIS PETZ'!$A$2:$K$2000,11,0)</f>
        <v>18328118014835</v>
      </c>
      <c r="AK699" s="44">
        <v>18328118014835</v>
      </c>
    </row>
    <row r="700" spans="1:37" s="15" customFormat="1" ht="15" customHeight="1" thickBot="1" x14ac:dyDescent="0.25">
      <c r="A700" s="9">
        <v>826434</v>
      </c>
      <c r="B700" s="18">
        <f>VLOOKUP(C700,FORNECEDORES!D:E,2,0)</f>
        <v>32507</v>
      </c>
      <c r="C700" s="19" t="str">
        <f>VLOOKUP(D700,FORNECEDORES!A:D,4,0)</f>
        <v>10.237.839/0001-00</v>
      </c>
      <c r="D700" s="17" t="s">
        <v>1753</v>
      </c>
      <c r="E700" s="20" t="str">
        <f t="shared" si="48"/>
        <v>04 0019</v>
      </c>
      <c r="F700" s="28" t="s">
        <v>8977</v>
      </c>
      <c r="G700" s="21" t="str">
        <f>VLOOKUP(E700,'FILIAIS PETZ'!A:E,5,0)</f>
        <v>PETZ BUTANTA</v>
      </c>
      <c r="H700" s="20" t="str">
        <f>VLOOKUP(E700,'FILIAIS PETZ'!A:D,4,0)</f>
        <v>BTTA-SP</v>
      </c>
      <c r="I700" s="46">
        <v>45300</v>
      </c>
      <c r="J700" s="9">
        <v>826434</v>
      </c>
      <c r="K700" s="9" t="s">
        <v>9035</v>
      </c>
      <c r="L700" s="29" t="s">
        <v>9357</v>
      </c>
      <c r="M700" s="46">
        <v>45301</v>
      </c>
      <c r="N700" s="46">
        <v>45322</v>
      </c>
      <c r="O700" s="46">
        <v>45308</v>
      </c>
      <c r="P700" s="29" t="s">
        <v>4990</v>
      </c>
      <c r="Q700" s="9" t="s">
        <v>5029</v>
      </c>
      <c r="R700" s="9" t="s">
        <v>4991</v>
      </c>
      <c r="S700" s="9" t="s">
        <v>4983</v>
      </c>
      <c r="T700" s="9" t="s">
        <v>32</v>
      </c>
      <c r="U700" s="9" t="s">
        <v>5048</v>
      </c>
      <c r="V700" s="9" t="s">
        <v>5048</v>
      </c>
      <c r="W700" s="9" t="s">
        <v>5019</v>
      </c>
      <c r="X700" s="9" t="s">
        <v>4985</v>
      </c>
      <c r="Y700" s="9" t="s">
        <v>4994</v>
      </c>
      <c r="Z700" s="9" t="s">
        <v>4994</v>
      </c>
      <c r="AA700" s="9" t="s">
        <v>5099</v>
      </c>
      <c r="AB700" s="9" t="s">
        <v>5005</v>
      </c>
      <c r="AC700" s="9" t="s">
        <v>4995</v>
      </c>
      <c r="AD700" s="9"/>
      <c r="AE700" s="20" t="str">
        <f>VLOOKUP(E700,'FILIAIS PETZ'!A:Q,17,0)</f>
        <v>SP2</v>
      </c>
      <c r="AF700" s="20" t="str">
        <f>VLOOKUP(E700,'FILIAIS PETZ'!A:Q,3,0)</f>
        <v>FELICIO</v>
      </c>
      <c r="AG700" s="20" t="str">
        <f>VLOOKUP(E700,'FILIAIS PETZ'!A:Q,2,0)</f>
        <v>R3</v>
      </c>
      <c r="AH700" s="75">
        <v>1100</v>
      </c>
      <c r="AI700" s="68" t="s">
        <v>9358</v>
      </c>
      <c r="AJ700" s="43">
        <f>VLOOKUP(E700,'FILIAIS PETZ'!$A$2:$K$2000,11,0)</f>
        <v>18328118000885</v>
      </c>
      <c r="AK700" s="44">
        <v>18328118000885</v>
      </c>
    </row>
    <row r="701" spans="1:37" s="15" customFormat="1" ht="15" customHeight="1" thickBot="1" x14ac:dyDescent="0.25">
      <c r="A701" s="9">
        <v>826432</v>
      </c>
      <c r="B701" s="18">
        <f>VLOOKUP(C701,FORNECEDORES!D:E,2,0)</f>
        <v>32507</v>
      </c>
      <c r="C701" s="19" t="str">
        <f>VLOOKUP(D701,FORNECEDORES!A:D,4,0)</f>
        <v>10.237.839/0001-00</v>
      </c>
      <c r="D701" s="17" t="s">
        <v>1753</v>
      </c>
      <c r="E701" s="20" t="str">
        <f t="shared" si="48"/>
        <v>04 0060</v>
      </c>
      <c r="F701" s="28" t="s">
        <v>8625</v>
      </c>
      <c r="G701" s="21" t="str">
        <f>VLOOKUP(E701,'FILIAIS PETZ'!A:E,5,0)</f>
        <v>PETZ PACAEMBU</v>
      </c>
      <c r="H701" s="20" t="str">
        <f>VLOOKUP(E701,'FILIAIS PETZ'!A:D,4,0)</f>
        <v>PCBU-SP</v>
      </c>
      <c r="I701" s="46">
        <v>45300</v>
      </c>
      <c r="J701" s="9">
        <v>826432</v>
      </c>
      <c r="K701" s="10" t="s">
        <v>5858</v>
      </c>
      <c r="L701" s="28" t="s">
        <v>12440</v>
      </c>
      <c r="M701" s="46">
        <v>45301</v>
      </c>
      <c r="N701" s="46">
        <v>45518</v>
      </c>
      <c r="O701" s="46">
        <v>45505</v>
      </c>
      <c r="P701" s="29" t="s">
        <v>4990</v>
      </c>
      <c r="Q701" s="9" t="s">
        <v>5029</v>
      </c>
      <c r="R701" s="9" t="s">
        <v>4991</v>
      </c>
      <c r="S701" s="9" t="s">
        <v>4983</v>
      </c>
      <c r="T701" s="9" t="s">
        <v>32</v>
      </c>
      <c r="U701" s="9" t="s">
        <v>5048</v>
      </c>
      <c r="V701" s="9" t="s">
        <v>5048</v>
      </c>
      <c r="W701" s="9" t="s">
        <v>5019</v>
      </c>
      <c r="X701" s="9" t="s">
        <v>4985</v>
      </c>
      <c r="Y701" s="9" t="s">
        <v>4994</v>
      </c>
      <c r="Z701" s="9" t="s">
        <v>4994</v>
      </c>
      <c r="AA701" s="9" t="s">
        <v>5099</v>
      </c>
      <c r="AB701" s="9" t="s">
        <v>5005</v>
      </c>
      <c r="AC701" s="9" t="s">
        <v>4995</v>
      </c>
      <c r="AD701" s="9"/>
      <c r="AE701" s="20" t="str">
        <f>VLOOKUP(E701,'FILIAIS PETZ'!A:Q,17,0)</f>
        <v>SP2</v>
      </c>
      <c r="AF701" s="20" t="str">
        <f>VLOOKUP(E701,'FILIAIS PETZ'!A:Q,3,0)</f>
        <v>FELICIO</v>
      </c>
      <c r="AG701" s="20" t="str">
        <f>VLOOKUP(E701,'FILIAIS PETZ'!A:Q,2,0)</f>
        <v>R3</v>
      </c>
      <c r="AH701" s="75">
        <v>2200</v>
      </c>
      <c r="AI701" s="68" t="s">
        <v>9359</v>
      </c>
      <c r="AJ701" s="43">
        <f>VLOOKUP(E701,'FILIAIS PETZ'!$A$2:$K$2000,11,0)</f>
        <v>18328118006220</v>
      </c>
      <c r="AK701" s="44">
        <v>18328118006220</v>
      </c>
    </row>
    <row r="702" spans="1:37" s="15" customFormat="1" ht="15" customHeight="1" thickBot="1" x14ac:dyDescent="0.25">
      <c r="A702" s="9">
        <v>826600</v>
      </c>
      <c r="B702" s="18">
        <f>VLOOKUP(C702,FORNECEDORES!D:E,2,0)</f>
        <v>39969</v>
      </c>
      <c r="C702" s="19" t="str">
        <f>VLOOKUP(D702,FORNECEDORES!A:D,4,0)</f>
        <v>23.457.797/0001-56</v>
      </c>
      <c r="D702" s="13" t="s">
        <v>2466</v>
      </c>
      <c r="E702" s="20" t="str">
        <f t="shared" si="48"/>
        <v>04 0069</v>
      </c>
      <c r="F702" s="28" t="s">
        <v>8968</v>
      </c>
      <c r="G702" s="21" t="str">
        <f>VLOOKUP(E702,'FILIAIS PETZ'!A:E,5,0)</f>
        <v>PETZ GIOVANNI PIRELLI</v>
      </c>
      <c r="H702" s="20" t="str">
        <f>VLOOKUP(E702,'FILIAIS PETZ'!A:D,4,0)</f>
        <v>GPIR-SP</v>
      </c>
      <c r="I702" s="46">
        <v>45300</v>
      </c>
      <c r="J702" s="9">
        <v>826600</v>
      </c>
      <c r="K702" s="9" t="s">
        <v>5858</v>
      </c>
      <c r="L702" s="29" t="s">
        <v>5513</v>
      </c>
      <c r="M702" s="46">
        <v>45301</v>
      </c>
      <c r="N702" s="46">
        <v>45602</v>
      </c>
      <c r="O702" s="46">
        <v>45583</v>
      </c>
      <c r="P702" s="29" t="s">
        <v>4990</v>
      </c>
      <c r="Q702" s="9">
        <v>3</v>
      </c>
      <c r="R702" s="9">
        <v>1</v>
      </c>
      <c r="S702" s="9">
        <v>8</v>
      </c>
      <c r="T702" s="9" t="s">
        <v>32</v>
      </c>
      <c r="U702" s="9">
        <v>11002</v>
      </c>
      <c r="V702" s="9">
        <v>11002</v>
      </c>
      <c r="W702" s="9" t="s">
        <v>5024</v>
      </c>
      <c r="X702" s="9" t="s">
        <v>4985</v>
      </c>
      <c r="Y702" s="9" t="s">
        <v>4997</v>
      </c>
      <c r="Z702" s="9" t="s">
        <v>4993</v>
      </c>
      <c r="AA702" s="9" t="s">
        <v>4989</v>
      </c>
      <c r="AB702" s="9" t="s">
        <v>12941</v>
      </c>
      <c r="AC702" s="9" t="s">
        <v>5006</v>
      </c>
      <c r="AD702" s="9"/>
      <c r="AE702" s="20" t="str">
        <f>VLOOKUP(E702,'FILIAIS PETZ'!A:Q,17,0)</f>
        <v>SP3</v>
      </c>
      <c r="AF702" s="20" t="str">
        <f>VLOOKUP(E702,'FILIAIS PETZ'!A:Q,3,0)</f>
        <v>FELICIO</v>
      </c>
      <c r="AG702" s="20" t="str">
        <f>VLOOKUP(E702,'FILIAIS PETZ'!A:Q,2,0)</f>
        <v>R3</v>
      </c>
      <c r="AH702" s="75">
        <v>100</v>
      </c>
      <c r="AI702" s="68" t="s">
        <v>9360</v>
      </c>
      <c r="AJ702" s="43">
        <f>VLOOKUP(E702,'FILIAIS PETZ'!$A$2:$K$2000,11,0)</f>
        <v>18328118006905</v>
      </c>
      <c r="AK702" s="44">
        <v>18328118006905</v>
      </c>
    </row>
    <row r="703" spans="1:37" s="15" customFormat="1" ht="15" customHeight="1" thickBot="1" x14ac:dyDescent="0.25">
      <c r="A703" s="9">
        <v>826607</v>
      </c>
      <c r="B703" s="18">
        <f>VLOOKUP(C703,FORNECEDORES!D:E,2,0)</f>
        <v>39969</v>
      </c>
      <c r="C703" s="19" t="str">
        <f>VLOOKUP(D703,FORNECEDORES!A:D,4,0)</f>
        <v>23.457.797/0001-56</v>
      </c>
      <c r="D703" s="13" t="s">
        <v>2466</v>
      </c>
      <c r="E703" s="20" t="str">
        <f t="shared" si="48"/>
        <v>04 0069</v>
      </c>
      <c r="F703" s="28" t="s">
        <v>8968</v>
      </c>
      <c r="G703" s="21" t="str">
        <f>VLOOKUP(E703,'FILIAIS PETZ'!A:E,5,0)</f>
        <v>PETZ GIOVANNI PIRELLI</v>
      </c>
      <c r="H703" s="20" t="str">
        <f>VLOOKUP(E703,'FILIAIS PETZ'!A:D,4,0)</f>
        <v>GPIR-SP</v>
      </c>
      <c r="I703" s="46">
        <v>45300</v>
      </c>
      <c r="J703" s="9">
        <v>826607</v>
      </c>
      <c r="K703" s="9" t="s">
        <v>5858</v>
      </c>
      <c r="L703" s="29" t="s">
        <v>5520</v>
      </c>
      <c r="M703" s="46">
        <v>45301</v>
      </c>
      <c r="N703" s="46">
        <v>45602</v>
      </c>
      <c r="O703" s="46">
        <v>45583</v>
      </c>
      <c r="P703" s="29" t="s">
        <v>4990</v>
      </c>
      <c r="Q703" s="9">
        <v>3</v>
      </c>
      <c r="R703" s="9">
        <v>1</v>
      </c>
      <c r="S703" s="9">
        <v>8</v>
      </c>
      <c r="T703" s="9" t="s">
        <v>32</v>
      </c>
      <c r="U703" s="9">
        <v>11002</v>
      </c>
      <c r="V703" s="9">
        <v>11002</v>
      </c>
      <c r="W703" s="9" t="s">
        <v>5119</v>
      </c>
      <c r="X703" s="9" t="s">
        <v>4985</v>
      </c>
      <c r="Y703" s="9" t="s">
        <v>4997</v>
      </c>
      <c r="Z703" s="9" t="s">
        <v>4993</v>
      </c>
      <c r="AA703" s="9" t="s">
        <v>4989</v>
      </c>
      <c r="AB703" s="9" t="s">
        <v>12941</v>
      </c>
      <c r="AC703" s="9" t="s">
        <v>5006</v>
      </c>
      <c r="AD703" s="9"/>
      <c r="AE703" s="20" t="str">
        <f>VLOOKUP(E703,'FILIAIS PETZ'!A:Q,17,0)</f>
        <v>SP3</v>
      </c>
      <c r="AF703" s="20" t="str">
        <f>VLOOKUP(E703,'FILIAIS PETZ'!A:Q,3,0)</f>
        <v>FELICIO</v>
      </c>
      <c r="AG703" s="20" t="str">
        <f>VLOOKUP(E703,'FILIAIS PETZ'!A:Q,2,0)</f>
        <v>R3</v>
      </c>
      <c r="AH703" s="75">
        <v>150</v>
      </c>
      <c r="AI703" s="68" t="s">
        <v>9361</v>
      </c>
      <c r="AJ703" s="43">
        <f>VLOOKUP(E703,'FILIAIS PETZ'!$A$2:$K$2000,11,0)</f>
        <v>18328118006905</v>
      </c>
      <c r="AK703" s="44">
        <v>18328118006905</v>
      </c>
    </row>
    <row r="704" spans="1:37" s="15" customFormat="1" ht="15" customHeight="1" thickBot="1" x14ac:dyDescent="0.25">
      <c r="A704" s="9">
        <v>826613</v>
      </c>
      <c r="B704" s="18">
        <f>VLOOKUP(C704,FORNECEDORES!D:E,2,0)</f>
        <v>39969</v>
      </c>
      <c r="C704" s="19" t="str">
        <f>VLOOKUP(D704,FORNECEDORES!A:D,4,0)</f>
        <v>23.457.797/0001-56</v>
      </c>
      <c r="D704" s="13" t="s">
        <v>2466</v>
      </c>
      <c r="E704" s="20" t="str">
        <f t="shared" si="48"/>
        <v>04 0069</v>
      </c>
      <c r="F704" s="28" t="s">
        <v>8968</v>
      </c>
      <c r="G704" s="21" t="str">
        <f>VLOOKUP(E704,'FILIAIS PETZ'!A:E,5,0)</f>
        <v>PETZ GIOVANNI PIRELLI</v>
      </c>
      <c r="H704" s="20" t="str">
        <f>VLOOKUP(E704,'FILIAIS PETZ'!A:D,4,0)</f>
        <v>GPIR-SP</v>
      </c>
      <c r="I704" s="46">
        <v>45300</v>
      </c>
      <c r="J704" s="9">
        <v>826613</v>
      </c>
      <c r="K704" s="9" t="s">
        <v>5858</v>
      </c>
      <c r="L704" s="29" t="s">
        <v>5528</v>
      </c>
      <c r="M704" s="46">
        <v>45301</v>
      </c>
      <c r="N704" s="46">
        <v>45602</v>
      </c>
      <c r="O704" s="46">
        <v>45583</v>
      </c>
      <c r="P704" s="29" t="s">
        <v>4990</v>
      </c>
      <c r="Q704" s="9">
        <v>3</v>
      </c>
      <c r="R704" s="9">
        <v>1</v>
      </c>
      <c r="S704" s="9">
        <v>8</v>
      </c>
      <c r="T704" s="9" t="s">
        <v>32</v>
      </c>
      <c r="U704" s="9">
        <v>11002</v>
      </c>
      <c r="V704" s="9">
        <v>11002</v>
      </c>
      <c r="W704" s="9" t="s">
        <v>9362</v>
      </c>
      <c r="X704" s="9" t="s">
        <v>4985</v>
      </c>
      <c r="Y704" s="9" t="s">
        <v>4997</v>
      </c>
      <c r="Z704" s="9" t="s">
        <v>4993</v>
      </c>
      <c r="AA704" s="9" t="s">
        <v>4989</v>
      </c>
      <c r="AB704" s="9" t="s">
        <v>12941</v>
      </c>
      <c r="AC704" s="9" t="s">
        <v>5006</v>
      </c>
      <c r="AD704" s="9"/>
      <c r="AE704" s="20" t="str">
        <f>VLOOKUP(E704,'FILIAIS PETZ'!A:Q,17,0)</f>
        <v>SP3</v>
      </c>
      <c r="AF704" s="20" t="str">
        <f>VLOOKUP(E704,'FILIAIS PETZ'!A:Q,3,0)</f>
        <v>FELICIO</v>
      </c>
      <c r="AG704" s="20" t="str">
        <f>VLOOKUP(E704,'FILIAIS PETZ'!A:Q,2,0)</f>
        <v>R3</v>
      </c>
      <c r="AH704" s="75">
        <v>250</v>
      </c>
      <c r="AI704" s="68" t="s">
        <v>9363</v>
      </c>
      <c r="AJ704" s="43">
        <f>VLOOKUP(E704,'FILIAIS PETZ'!$A$2:$K$2000,11,0)</f>
        <v>18328118006905</v>
      </c>
      <c r="AK704" s="44">
        <v>18328118006905</v>
      </c>
    </row>
    <row r="705" spans="1:37" s="15" customFormat="1" ht="15" customHeight="1" thickBot="1" x14ac:dyDescent="0.25">
      <c r="A705" s="9">
        <v>826615</v>
      </c>
      <c r="B705" s="18">
        <f>VLOOKUP(C705,FORNECEDORES!D:E,2,0)</f>
        <v>39969</v>
      </c>
      <c r="C705" s="19" t="str">
        <f>VLOOKUP(D705,FORNECEDORES!A:D,4,0)</f>
        <v>23.457.797/0001-56</v>
      </c>
      <c r="D705" s="13" t="s">
        <v>2466</v>
      </c>
      <c r="E705" s="20" t="str">
        <f t="shared" si="48"/>
        <v>04 0069</v>
      </c>
      <c r="F705" s="28" t="s">
        <v>8968</v>
      </c>
      <c r="G705" s="21" t="str">
        <f>VLOOKUP(E705,'FILIAIS PETZ'!A:E,5,0)</f>
        <v>PETZ GIOVANNI PIRELLI</v>
      </c>
      <c r="H705" s="20" t="str">
        <f>VLOOKUP(E705,'FILIAIS PETZ'!A:D,4,0)</f>
        <v>GPIR-SP</v>
      </c>
      <c r="I705" s="46">
        <v>45300</v>
      </c>
      <c r="J705" s="9">
        <v>826615</v>
      </c>
      <c r="K705" s="9" t="s">
        <v>5858</v>
      </c>
      <c r="L705" s="29" t="s">
        <v>5514</v>
      </c>
      <c r="M705" s="46">
        <v>45301</v>
      </c>
      <c r="N705" s="46">
        <v>45602</v>
      </c>
      <c r="O705" s="46">
        <v>45583</v>
      </c>
      <c r="P705" s="29" t="s">
        <v>4990</v>
      </c>
      <c r="Q705" s="9">
        <v>3</v>
      </c>
      <c r="R705" s="9">
        <v>1</v>
      </c>
      <c r="S705" s="9">
        <v>8</v>
      </c>
      <c r="T705" s="9" t="s">
        <v>32</v>
      </c>
      <c r="U705" s="9">
        <v>11002</v>
      </c>
      <c r="V705" s="9">
        <v>11002</v>
      </c>
      <c r="W705" s="9" t="s">
        <v>9364</v>
      </c>
      <c r="X705" s="9" t="s">
        <v>4985</v>
      </c>
      <c r="Y705" s="9" t="s">
        <v>4997</v>
      </c>
      <c r="Z705" s="9" t="s">
        <v>4993</v>
      </c>
      <c r="AA705" s="9" t="s">
        <v>4989</v>
      </c>
      <c r="AB705" s="9" t="s">
        <v>12941</v>
      </c>
      <c r="AC705" s="9" t="s">
        <v>5006</v>
      </c>
      <c r="AD705" s="9"/>
      <c r="AE705" s="20" t="str">
        <f>VLOOKUP(E705,'FILIAIS PETZ'!A:Q,17,0)</f>
        <v>SP3</v>
      </c>
      <c r="AF705" s="20" t="str">
        <f>VLOOKUP(E705,'FILIAIS PETZ'!A:Q,3,0)</f>
        <v>FELICIO</v>
      </c>
      <c r="AG705" s="20" t="str">
        <f>VLOOKUP(E705,'FILIAIS PETZ'!A:Q,2,0)</f>
        <v>R3</v>
      </c>
      <c r="AH705" s="75">
        <v>100</v>
      </c>
      <c r="AI705" s="68" t="s">
        <v>9365</v>
      </c>
      <c r="AJ705" s="43">
        <f>VLOOKUP(E705,'FILIAIS PETZ'!$A$2:$K$2000,11,0)</f>
        <v>18328118006905</v>
      </c>
      <c r="AK705" s="44">
        <v>18328118006905</v>
      </c>
    </row>
    <row r="706" spans="1:37" s="15" customFormat="1" ht="15" customHeight="1" thickBot="1" x14ac:dyDescent="0.25">
      <c r="A706" s="9">
        <v>826620</v>
      </c>
      <c r="B706" s="18">
        <f>VLOOKUP(C706,FORNECEDORES!D:E,2,0)</f>
        <v>39969</v>
      </c>
      <c r="C706" s="19" t="str">
        <f>VLOOKUP(D706,FORNECEDORES!A:D,4,0)</f>
        <v>23.457.797/0001-56</v>
      </c>
      <c r="D706" s="13" t="s">
        <v>2466</v>
      </c>
      <c r="E706" s="20" t="str">
        <f t="shared" si="48"/>
        <v>04 0068</v>
      </c>
      <c r="F706" s="28" t="s">
        <v>8958</v>
      </c>
      <c r="G706" s="21" t="str">
        <f>VLOOKUP(E706,'FILIAIS PETZ'!A:E,5,0)</f>
        <v>PETZ PEREIRA BARRETO</v>
      </c>
      <c r="H706" s="20" t="str">
        <f>VLOOKUP(E706,'FILIAIS PETZ'!A:D,4,0)</f>
        <v>PBAR-SP</v>
      </c>
      <c r="I706" s="46">
        <v>45300</v>
      </c>
      <c r="J706" s="9">
        <v>826620</v>
      </c>
      <c r="K706" s="9" t="s">
        <v>5858</v>
      </c>
      <c r="L706" s="29" t="s">
        <v>5517</v>
      </c>
      <c r="M706" s="46">
        <v>45301</v>
      </c>
      <c r="N706" s="46">
        <v>45602</v>
      </c>
      <c r="O706" s="46">
        <v>45583</v>
      </c>
      <c r="P706" s="29" t="s">
        <v>4990</v>
      </c>
      <c r="Q706" s="9">
        <v>3</v>
      </c>
      <c r="R706" s="9">
        <v>1</v>
      </c>
      <c r="S706" s="9">
        <v>8</v>
      </c>
      <c r="T706" s="9" t="s">
        <v>32</v>
      </c>
      <c r="U706" s="9">
        <v>11002</v>
      </c>
      <c r="V706" s="9">
        <v>11002</v>
      </c>
      <c r="W706" s="9" t="s">
        <v>9366</v>
      </c>
      <c r="X706" s="9" t="s">
        <v>4985</v>
      </c>
      <c r="Y706" s="9" t="s">
        <v>4997</v>
      </c>
      <c r="Z706" s="9" t="s">
        <v>4993</v>
      </c>
      <c r="AA706" s="9" t="s">
        <v>4989</v>
      </c>
      <c r="AB706" s="9" t="s">
        <v>12941</v>
      </c>
      <c r="AC706" s="9" t="s">
        <v>5006</v>
      </c>
      <c r="AD706" s="9"/>
      <c r="AE706" s="20" t="str">
        <f>VLOOKUP(E706,'FILIAIS PETZ'!A:Q,17,0)</f>
        <v>SP3</v>
      </c>
      <c r="AF706" s="20" t="str">
        <f>VLOOKUP(E706,'FILIAIS PETZ'!A:Q,3,0)</f>
        <v>FELICIO</v>
      </c>
      <c r="AG706" s="20" t="str">
        <f>VLOOKUP(E706,'FILIAIS PETZ'!A:Q,2,0)</f>
        <v>R3</v>
      </c>
      <c r="AH706" s="75">
        <v>200</v>
      </c>
      <c r="AI706" s="68" t="s">
        <v>9367</v>
      </c>
      <c r="AJ706" s="43">
        <f>VLOOKUP(E706,'FILIAIS PETZ'!$A$2:$K$2000,11,0)</f>
        <v>18328118007111</v>
      </c>
      <c r="AK706" s="44">
        <v>18328118007111</v>
      </c>
    </row>
    <row r="707" spans="1:37" s="15" customFormat="1" ht="15" customHeight="1" thickBot="1" x14ac:dyDescent="0.25">
      <c r="A707" s="9">
        <v>826624</v>
      </c>
      <c r="B707" s="18">
        <f>VLOOKUP(C707,FORNECEDORES!D:E,2,0)</f>
        <v>39969</v>
      </c>
      <c r="C707" s="19" t="str">
        <f>VLOOKUP(D707,FORNECEDORES!A:D,4,0)</f>
        <v>23.457.797/0001-56</v>
      </c>
      <c r="D707" s="13" t="s">
        <v>2466</v>
      </c>
      <c r="E707" s="20" t="str">
        <f t="shared" si="48"/>
        <v>04 0003</v>
      </c>
      <c r="F707" s="28" t="s">
        <v>8971</v>
      </c>
      <c r="G707" s="21" t="str">
        <f>VLOOKUP(E707,'FILIAIS PETZ'!A:E,5,0)</f>
        <v>PETZ SAO BERNARDO</v>
      </c>
      <c r="H707" s="20" t="str">
        <f>VLOOKUP(E707,'FILIAIS PETZ'!A:D,4,0)</f>
        <v>SBCA-SP</v>
      </c>
      <c r="I707" s="46">
        <v>45300</v>
      </c>
      <c r="J707" s="9">
        <v>826624</v>
      </c>
      <c r="K707" s="9"/>
      <c r="L707" s="29"/>
      <c r="M707" s="46"/>
      <c r="N707" s="46"/>
      <c r="O707" s="46"/>
      <c r="P707" s="29" t="s">
        <v>4990</v>
      </c>
      <c r="Q707" s="9">
        <v>3</v>
      </c>
      <c r="R707" s="9">
        <v>1</v>
      </c>
      <c r="S707" s="9">
        <v>8</v>
      </c>
      <c r="T707" s="9" t="s">
        <v>32</v>
      </c>
      <c r="U707" s="9">
        <v>11002</v>
      </c>
      <c r="V707" s="9">
        <v>11002</v>
      </c>
      <c r="W707" s="9" t="s">
        <v>5034</v>
      </c>
      <c r="X707" s="9" t="s">
        <v>4985</v>
      </c>
      <c r="Y707" s="9" t="s">
        <v>4997</v>
      </c>
      <c r="Z707" s="9" t="s">
        <v>4993</v>
      </c>
      <c r="AA707" s="9" t="s">
        <v>4989</v>
      </c>
      <c r="AB707" s="9" t="s">
        <v>12941</v>
      </c>
      <c r="AC707" s="9" t="s">
        <v>5006</v>
      </c>
      <c r="AD707" s="9"/>
      <c r="AE707" s="20" t="str">
        <f>VLOOKUP(E707,'FILIAIS PETZ'!A:Q,17,0)</f>
        <v>SP3</v>
      </c>
      <c r="AF707" s="20" t="str">
        <f>VLOOKUP(E707,'FILIAIS PETZ'!A:Q,3,0)</f>
        <v>FELICIO</v>
      </c>
      <c r="AG707" s="20" t="str">
        <f>VLOOKUP(E707,'FILIAIS PETZ'!A:Q,2,0)</f>
        <v>R3</v>
      </c>
      <c r="AH707" s="75">
        <v>200</v>
      </c>
      <c r="AI707" s="68" t="s">
        <v>9368</v>
      </c>
      <c r="AJ707" s="43">
        <f>VLOOKUP(E707,'FILIAIS PETZ'!$A$2:$K$2000,11,0)</f>
        <v>18328118002152</v>
      </c>
      <c r="AK707" s="44">
        <v>18328118002152</v>
      </c>
    </row>
    <row r="708" spans="1:37" s="15" customFormat="1" ht="15" customHeight="1" thickBot="1" x14ac:dyDescent="0.25">
      <c r="A708" s="9">
        <v>826630</v>
      </c>
      <c r="B708" s="18">
        <f>VLOOKUP(C708,FORNECEDORES!D:E,2,0)</f>
        <v>39969</v>
      </c>
      <c r="C708" s="19" t="str">
        <f>VLOOKUP(D708,FORNECEDORES!A:D,4,0)</f>
        <v>23.457.797/0001-56</v>
      </c>
      <c r="D708" s="13" t="s">
        <v>2466</v>
      </c>
      <c r="E708" s="20" t="str">
        <f t="shared" si="48"/>
        <v>04 0003</v>
      </c>
      <c r="F708" s="28" t="s">
        <v>8971</v>
      </c>
      <c r="G708" s="21" t="str">
        <f>VLOOKUP(E708,'FILIAIS PETZ'!A:E,5,0)</f>
        <v>PETZ SAO BERNARDO</v>
      </c>
      <c r="H708" s="20" t="str">
        <f>VLOOKUP(E708,'FILIAIS PETZ'!A:D,4,0)</f>
        <v>SBCA-SP</v>
      </c>
      <c r="I708" s="46">
        <v>45300</v>
      </c>
      <c r="J708" s="9">
        <v>826630</v>
      </c>
      <c r="K708" s="9"/>
      <c r="L708" s="29"/>
      <c r="M708" s="46"/>
      <c r="N708" s="46"/>
      <c r="O708" s="46"/>
      <c r="P708" s="29" t="s">
        <v>4990</v>
      </c>
      <c r="Q708" s="9">
        <v>3</v>
      </c>
      <c r="R708" s="9">
        <v>1</v>
      </c>
      <c r="S708" s="9">
        <v>8</v>
      </c>
      <c r="T708" s="9" t="s">
        <v>32</v>
      </c>
      <c r="U708" s="9">
        <v>11002</v>
      </c>
      <c r="V708" s="9">
        <v>11002</v>
      </c>
      <c r="W708" s="9" t="s">
        <v>9369</v>
      </c>
      <c r="X708" s="9" t="s">
        <v>4985</v>
      </c>
      <c r="Y708" s="9" t="s">
        <v>4997</v>
      </c>
      <c r="Z708" s="9" t="s">
        <v>4993</v>
      </c>
      <c r="AA708" s="9" t="s">
        <v>4989</v>
      </c>
      <c r="AB708" s="9" t="s">
        <v>12941</v>
      </c>
      <c r="AC708" s="9" t="s">
        <v>5006</v>
      </c>
      <c r="AD708" s="9"/>
      <c r="AE708" s="20" t="str">
        <f>VLOOKUP(E708,'FILIAIS PETZ'!A:Q,17,0)</f>
        <v>SP3</v>
      </c>
      <c r="AF708" s="20" t="str">
        <f>VLOOKUP(E708,'FILIAIS PETZ'!A:Q,3,0)</f>
        <v>FELICIO</v>
      </c>
      <c r="AG708" s="20" t="str">
        <f>VLOOKUP(E708,'FILIAIS PETZ'!A:Q,2,0)</f>
        <v>R3</v>
      </c>
      <c r="AH708" s="75">
        <v>250</v>
      </c>
      <c r="AI708" s="68" t="s">
        <v>9370</v>
      </c>
      <c r="AJ708" s="43">
        <f>VLOOKUP(E708,'FILIAIS PETZ'!$A$2:$K$2000,11,0)</f>
        <v>18328118002152</v>
      </c>
      <c r="AK708" s="44">
        <v>18328118002152</v>
      </c>
    </row>
    <row r="709" spans="1:37" s="15" customFormat="1" ht="15" customHeight="1" thickBot="1" x14ac:dyDescent="0.25">
      <c r="A709" s="9">
        <v>826636</v>
      </c>
      <c r="B709" s="18">
        <f>VLOOKUP(C709,FORNECEDORES!D:E,2,0)</f>
        <v>39969</v>
      </c>
      <c r="C709" s="19" t="str">
        <f>VLOOKUP(D709,FORNECEDORES!A:D,4,0)</f>
        <v>23.457.797/0001-56</v>
      </c>
      <c r="D709" s="13" t="s">
        <v>2466</v>
      </c>
      <c r="E709" s="20" t="str">
        <f t="shared" si="48"/>
        <v>04 0068</v>
      </c>
      <c r="F709" s="28" t="s">
        <v>8958</v>
      </c>
      <c r="G709" s="21" t="str">
        <f>VLOOKUP(E709,'FILIAIS PETZ'!A:E,5,0)</f>
        <v>PETZ PEREIRA BARRETO</v>
      </c>
      <c r="H709" s="20" t="str">
        <f>VLOOKUP(E709,'FILIAIS PETZ'!A:D,4,0)</f>
        <v>PBAR-SP</v>
      </c>
      <c r="I709" s="46">
        <v>45300</v>
      </c>
      <c r="J709" s="9">
        <v>826636</v>
      </c>
      <c r="K709" s="9" t="s">
        <v>5858</v>
      </c>
      <c r="L709" s="29" t="s">
        <v>5529</v>
      </c>
      <c r="M709" s="46">
        <v>45301</v>
      </c>
      <c r="N709" s="46">
        <v>45602</v>
      </c>
      <c r="O709" s="46">
        <v>45583</v>
      </c>
      <c r="P709" s="29" t="s">
        <v>4990</v>
      </c>
      <c r="Q709" s="9">
        <v>3</v>
      </c>
      <c r="R709" s="9">
        <v>1</v>
      </c>
      <c r="S709" s="9">
        <v>8</v>
      </c>
      <c r="T709" s="9" t="s">
        <v>32</v>
      </c>
      <c r="U709" s="9">
        <v>11002</v>
      </c>
      <c r="V709" s="9">
        <v>11002</v>
      </c>
      <c r="W709" s="9" t="s">
        <v>9371</v>
      </c>
      <c r="X709" s="9" t="s">
        <v>4985</v>
      </c>
      <c r="Y709" s="9" t="s">
        <v>4997</v>
      </c>
      <c r="Z709" s="9" t="s">
        <v>4993</v>
      </c>
      <c r="AA709" s="9" t="s">
        <v>4989</v>
      </c>
      <c r="AB709" s="9" t="s">
        <v>12941</v>
      </c>
      <c r="AC709" s="9" t="s">
        <v>5006</v>
      </c>
      <c r="AD709" s="9"/>
      <c r="AE709" s="20" t="str">
        <f>VLOOKUP(E709,'FILIAIS PETZ'!A:Q,17,0)</f>
        <v>SP3</v>
      </c>
      <c r="AF709" s="20" t="str">
        <f>VLOOKUP(E709,'FILIAIS PETZ'!A:Q,3,0)</f>
        <v>FELICIO</v>
      </c>
      <c r="AG709" s="20" t="str">
        <f>VLOOKUP(E709,'FILIAIS PETZ'!A:Q,2,0)</f>
        <v>R3</v>
      </c>
      <c r="AH709" s="75">
        <v>450</v>
      </c>
      <c r="AI709" s="68" t="s">
        <v>9372</v>
      </c>
      <c r="AJ709" s="43">
        <f>VLOOKUP(E709,'FILIAIS PETZ'!$A$2:$K$2000,11,0)</f>
        <v>18328118007111</v>
      </c>
      <c r="AK709" s="44">
        <v>18328118007111</v>
      </c>
    </row>
    <row r="710" spans="1:37" s="15" customFormat="1" ht="15" customHeight="1" thickBot="1" x14ac:dyDescent="0.25">
      <c r="A710" s="9">
        <v>826642</v>
      </c>
      <c r="B710" s="18">
        <f>VLOOKUP(C710,FORNECEDORES!D:E,2,0)</f>
        <v>39969</v>
      </c>
      <c r="C710" s="19" t="str">
        <f>VLOOKUP(D710,FORNECEDORES!A:D,4,0)</f>
        <v>23.457.797/0001-56</v>
      </c>
      <c r="D710" s="13" t="s">
        <v>2466</v>
      </c>
      <c r="E710" s="20" t="str">
        <f t="shared" si="48"/>
        <v>04 0068</v>
      </c>
      <c r="F710" s="28" t="s">
        <v>8958</v>
      </c>
      <c r="G710" s="21" t="str">
        <f>VLOOKUP(E710,'FILIAIS PETZ'!A:E,5,0)</f>
        <v>PETZ PEREIRA BARRETO</v>
      </c>
      <c r="H710" s="20" t="str">
        <f>VLOOKUP(E710,'FILIAIS PETZ'!A:D,4,0)</f>
        <v>PBAR-SP</v>
      </c>
      <c r="I710" s="46">
        <v>45300</v>
      </c>
      <c r="J710" s="9">
        <v>826642</v>
      </c>
      <c r="K710" s="9" t="s">
        <v>5858</v>
      </c>
      <c r="L710" s="29" t="s">
        <v>5515</v>
      </c>
      <c r="M710" s="46">
        <v>45301</v>
      </c>
      <c r="N710" s="46">
        <v>45602</v>
      </c>
      <c r="O710" s="46">
        <v>45583</v>
      </c>
      <c r="P710" s="29" t="s">
        <v>4990</v>
      </c>
      <c r="Q710" s="9">
        <v>3</v>
      </c>
      <c r="R710" s="9">
        <v>1</v>
      </c>
      <c r="S710" s="9">
        <v>8</v>
      </c>
      <c r="T710" s="9" t="s">
        <v>32</v>
      </c>
      <c r="U710" s="9">
        <v>11002</v>
      </c>
      <c r="V710" s="9">
        <v>11002</v>
      </c>
      <c r="W710" s="9" t="s">
        <v>9371</v>
      </c>
      <c r="X710" s="9" t="s">
        <v>4985</v>
      </c>
      <c r="Y710" s="9" t="s">
        <v>4997</v>
      </c>
      <c r="Z710" s="9" t="s">
        <v>4993</v>
      </c>
      <c r="AA710" s="9" t="s">
        <v>4989</v>
      </c>
      <c r="AB710" s="9" t="s">
        <v>12941</v>
      </c>
      <c r="AC710" s="9" t="s">
        <v>5006</v>
      </c>
      <c r="AD710" s="9"/>
      <c r="AE710" s="20" t="str">
        <f>VLOOKUP(E710,'FILIAIS PETZ'!A:Q,17,0)</f>
        <v>SP3</v>
      </c>
      <c r="AF710" s="20" t="str">
        <f>VLOOKUP(E710,'FILIAIS PETZ'!A:Q,3,0)</f>
        <v>FELICIO</v>
      </c>
      <c r="AG710" s="20" t="str">
        <f>VLOOKUP(E710,'FILIAIS PETZ'!A:Q,2,0)</f>
        <v>R3</v>
      </c>
      <c r="AH710" s="75">
        <v>750</v>
      </c>
      <c r="AI710" s="68" t="s">
        <v>9373</v>
      </c>
      <c r="AJ710" s="43">
        <f>VLOOKUP(E710,'FILIAIS PETZ'!$A$2:$K$2000,11,0)</f>
        <v>18328118007111</v>
      </c>
      <c r="AK710" s="44">
        <v>18328118007111</v>
      </c>
    </row>
    <row r="711" spans="1:37" s="15" customFormat="1" ht="15" customHeight="1" thickBot="1" x14ac:dyDescent="0.25">
      <c r="A711" s="9">
        <v>825985</v>
      </c>
      <c r="B711" s="18">
        <f>VLOOKUP(C711,FORNECEDORES!D:E,2,0)</f>
        <v>530375</v>
      </c>
      <c r="C711" s="19" t="str">
        <f>VLOOKUP(D711,FORNECEDORES!A:D,4,0)</f>
        <v>23.080.842/0001-04</v>
      </c>
      <c r="D711" s="13" t="s">
        <v>4370</v>
      </c>
      <c r="E711" s="20" t="str">
        <f t="shared" si="48"/>
        <v>04 0135</v>
      </c>
      <c r="F711" s="28" t="s">
        <v>8712</v>
      </c>
      <c r="G711" s="21" t="str">
        <f>VLOOKUP(E711,'FILIAIS PETZ'!A:E,5,0)</f>
        <v>PETZ CARREFOUR ANCHIETA</v>
      </c>
      <c r="H711" s="20" t="str">
        <f>VLOOKUP(E711,'FILIAIS PETZ'!A:D,4,0)</f>
        <v>ANCH-SP</v>
      </c>
      <c r="I711" s="46">
        <v>45300</v>
      </c>
      <c r="J711" s="9">
        <v>825985</v>
      </c>
      <c r="K711" s="9" t="s">
        <v>5637</v>
      </c>
      <c r="L711" s="29" t="s">
        <v>9374</v>
      </c>
      <c r="M711" s="46">
        <v>45308</v>
      </c>
      <c r="N711" s="46">
        <v>45336</v>
      </c>
      <c r="O711" s="46">
        <v>45313</v>
      </c>
      <c r="P711" s="29" t="s">
        <v>4990</v>
      </c>
      <c r="Q711" s="9">
        <v>3</v>
      </c>
      <c r="R711" s="9">
        <v>1</v>
      </c>
      <c r="S711" s="9" t="s">
        <v>4983</v>
      </c>
      <c r="T711" s="9" t="s">
        <v>32</v>
      </c>
      <c r="U711" s="9">
        <v>11002</v>
      </c>
      <c r="V711" s="9">
        <v>11002</v>
      </c>
      <c r="W711" s="9" t="s">
        <v>5019</v>
      </c>
      <c r="X711" s="9" t="s">
        <v>4985</v>
      </c>
      <c r="Y711" s="10" t="s">
        <v>4980</v>
      </c>
      <c r="Z711" s="10" t="s">
        <v>4980</v>
      </c>
      <c r="AA711" s="10" t="s">
        <v>4989</v>
      </c>
      <c r="AB711" s="10" t="s">
        <v>5005</v>
      </c>
      <c r="AC711" s="9" t="s">
        <v>5006</v>
      </c>
      <c r="AD711" s="9"/>
      <c r="AE711" s="20" t="str">
        <f>VLOOKUP(E711,'FILIAIS PETZ'!A:Q,17,0)</f>
        <v>SP3</v>
      </c>
      <c r="AF711" s="20" t="str">
        <f>VLOOKUP(E711,'FILIAIS PETZ'!A:Q,3,0)</f>
        <v>FELICIO</v>
      </c>
      <c r="AG711" s="20" t="str">
        <f>VLOOKUP(E711,'FILIAIS PETZ'!A:Q,2,0)</f>
        <v>R3</v>
      </c>
      <c r="AH711" s="75">
        <v>730</v>
      </c>
      <c r="AI711" s="68" t="s">
        <v>9375</v>
      </c>
      <c r="AJ711" s="43">
        <f>VLOOKUP(E711,'FILIAIS PETZ'!$A$2:$K$2000,11,0)</f>
        <v>18328118012549</v>
      </c>
      <c r="AK711" s="44">
        <v>18328118012549</v>
      </c>
    </row>
    <row r="712" spans="1:37" s="15" customFormat="1" ht="15" customHeight="1" thickBot="1" x14ac:dyDescent="0.25">
      <c r="A712" s="9">
        <v>826010</v>
      </c>
      <c r="B712" s="18">
        <f>VLOOKUP(C712,FORNECEDORES!D:E,2,0)</f>
        <v>530375</v>
      </c>
      <c r="C712" s="19" t="str">
        <f>VLOOKUP(D712,FORNECEDORES!A:D,4,0)</f>
        <v>23.080.842/0001-04</v>
      </c>
      <c r="D712" s="13" t="s">
        <v>4370</v>
      </c>
      <c r="E712" s="20" t="str">
        <f t="shared" si="48"/>
        <v>04 0135</v>
      </c>
      <c r="F712" s="28" t="s">
        <v>8712</v>
      </c>
      <c r="G712" s="21" t="str">
        <f>VLOOKUP(E712,'FILIAIS PETZ'!A:E,5,0)</f>
        <v>PETZ CARREFOUR ANCHIETA</v>
      </c>
      <c r="H712" s="20" t="str">
        <f>VLOOKUP(E712,'FILIAIS PETZ'!A:D,4,0)</f>
        <v>ANCH-SP</v>
      </c>
      <c r="I712" s="46">
        <v>45300</v>
      </c>
      <c r="J712" s="9">
        <v>826010</v>
      </c>
      <c r="K712" s="9" t="s">
        <v>9035</v>
      </c>
      <c r="L712" s="29" t="s">
        <v>9376</v>
      </c>
      <c r="M712" s="46">
        <v>45340</v>
      </c>
      <c r="N712" s="46">
        <v>45406</v>
      </c>
      <c r="O712" s="46">
        <v>45385</v>
      </c>
      <c r="P712" s="29" t="s">
        <v>4990</v>
      </c>
      <c r="Q712" s="9">
        <v>3</v>
      </c>
      <c r="R712" s="9">
        <v>1</v>
      </c>
      <c r="S712" s="9" t="s">
        <v>4983</v>
      </c>
      <c r="T712" s="9" t="s">
        <v>32</v>
      </c>
      <c r="U712" s="9">
        <v>11002</v>
      </c>
      <c r="V712" s="9">
        <v>11002</v>
      </c>
      <c r="W712" s="9" t="s">
        <v>5019</v>
      </c>
      <c r="X712" s="9" t="s">
        <v>4985</v>
      </c>
      <c r="Y712" s="10" t="s">
        <v>4980</v>
      </c>
      <c r="Z712" s="10" t="s">
        <v>4980</v>
      </c>
      <c r="AA712" s="10" t="s">
        <v>4989</v>
      </c>
      <c r="AB712" s="10" t="s">
        <v>5005</v>
      </c>
      <c r="AC712" s="9" t="s">
        <v>5006</v>
      </c>
      <c r="AD712" s="9"/>
      <c r="AE712" s="20" t="str">
        <f>VLOOKUP(E712,'FILIAIS PETZ'!A:Q,17,0)</f>
        <v>SP3</v>
      </c>
      <c r="AF712" s="20" t="str">
        <f>VLOOKUP(E712,'FILIAIS PETZ'!A:Q,3,0)</f>
        <v>FELICIO</v>
      </c>
      <c r="AG712" s="20" t="str">
        <f>VLOOKUP(E712,'FILIAIS PETZ'!A:Q,2,0)</f>
        <v>R3</v>
      </c>
      <c r="AH712" s="75">
        <v>30</v>
      </c>
      <c r="AI712" s="68" t="s">
        <v>9377</v>
      </c>
      <c r="AJ712" s="43">
        <f>VLOOKUP(E712,'FILIAIS PETZ'!$A$2:$K$2000,11,0)</f>
        <v>18328118012549</v>
      </c>
      <c r="AK712" s="44">
        <v>18328118012549</v>
      </c>
    </row>
    <row r="713" spans="1:37" s="15" customFormat="1" ht="15" customHeight="1" thickBot="1" x14ac:dyDescent="0.25">
      <c r="A713" s="9">
        <v>826975</v>
      </c>
      <c r="B713" s="18">
        <f>VLOOKUP(C713,FORNECEDORES!D:E,2,0)</f>
        <v>315303</v>
      </c>
      <c r="C713" s="19" t="str">
        <f>VLOOKUP(D713,FORNECEDORES!A:D,4,0)</f>
        <v>46.594.144/0001-14</v>
      </c>
      <c r="D713" s="13" t="s">
        <v>3903</v>
      </c>
      <c r="E713" s="20" t="str">
        <f t="shared" si="48"/>
        <v>04 0138</v>
      </c>
      <c r="F713" s="28" t="s">
        <v>8627</v>
      </c>
      <c r="G713" s="21" t="str">
        <f>VLOOKUP(E713,'FILIAIS PETZ'!A:E,5,0)</f>
        <v>PETZ JOÃO FIRMINO</v>
      </c>
      <c r="H713" s="20" t="str">
        <f>VLOOKUP(E713,'FILIAIS PETZ'!A:D,4,0)</f>
        <v>JFIR-SP</v>
      </c>
      <c r="I713" s="46">
        <v>45301</v>
      </c>
      <c r="J713" s="9">
        <v>826975</v>
      </c>
      <c r="K713" s="9"/>
      <c r="L713" s="29"/>
      <c r="M713" s="46"/>
      <c r="N713" s="46"/>
      <c r="O713" s="46"/>
      <c r="P713" s="29" t="s">
        <v>4990</v>
      </c>
      <c r="Q713" s="9">
        <v>3</v>
      </c>
      <c r="R713" s="9">
        <v>1</v>
      </c>
      <c r="S713" s="9">
        <v>8</v>
      </c>
      <c r="T713" s="9" t="s">
        <v>32</v>
      </c>
      <c r="U713" s="9">
        <v>11002</v>
      </c>
      <c r="V713" s="9">
        <v>11002</v>
      </c>
      <c r="W713" s="9" t="s">
        <v>4984</v>
      </c>
      <c r="X713" s="9" t="s">
        <v>4985</v>
      </c>
      <c r="Y713" s="9" t="s">
        <v>4997</v>
      </c>
      <c r="Z713" s="9" t="s">
        <v>4993</v>
      </c>
      <c r="AA713" s="9" t="s">
        <v>5022</v>
      </c>
      <c r="AB713" s="9" t="s">
        <v>5066</v>
      </c>
      <c r="AC713" s="9" t="s">
        <v>5006</v>
      </c>
      <c r="AD713" s="9"/>
      <c r="AE713" s="20" t="str">
        <f>VLOOKUP(E713,'FILIAIS PETZ'!A:Q,17,0)</f>
        <v>SP3</v>
      </c>
      <c r="AF713" s="20" t="str">
        <f>VLOOKUP(E713,'FILIAIS PETZ'!A:Q,3,0)</f>
        <v>FELICIO</v>
      </c>
      <c r="AG713" s="20" t="str">
        <f>VLOOKUP(E713,'FILIAIS PETZ'!A:Q,2,0)</f>
        <v>R3</v>
      </c>
      <c r="AH713" s="75">
        <v>300</v>
      </c>
      <c r="AI713" s="68" t="s">
        <v>9378</v>
      </c>
      <c r="AJ713" s="43">
        <f>VLOOKUP(E713,'FILIAIS PETZ'!$A$2:$K$2000,11,0)</f>
        <v>18328118012972</v>
      </c>
      <c r="AK713" s="44">
        <v>18328118012972</v>
      </c>
    </row>
    <row r="714" spans="1:37" s="15" customFormat="1" ht="15" customHeight="1" thickBot="1" x14ac:dyDescent="0.25">
      <c r="A714" s="9">
        <v>826981</v>
      </c>
      <c r="B714" s="18">
        <f>VLOOKUP(C714,FORNECEDORES!D:E,2,0)</f>
        <v>315303</v>
      </c>
      <c r="C714" s="19" t="str">
        <f>VLOOKUP(D714,FORNECEDORES!A:D,4,0)</f>
        <v>46.594.144/0001-14</v>
      </c>
      <c r="D714" s="13" t="s">
        <v>3903</v>
      </c>
      <c r="E714" s="20" t="str">
        <f t="shared" si="48"/>
        <v>04 0069</v>
      </c>
      <c r="F714" s="28" t="s">
        <v>8968</v>
      </c>
      <c r="G714" s="21" t="str">
        <f>VLOOKUP(E714,'FILIAIS PETZ'!A:E,5,0)</f>
        <v>PETZ GIOVANNI PIRELLI</v>
      </c>
      <c r="H714" s="20" t="str">
        <f>VLOOKUP(E714,'FILIAIS PETZ'!A:D,4,0)</f>
        <v>GPIR-SP</v>
      </c>
      <c r="I714" s="46">
        <v>45301</v>
      </c>
      <c r="J714" s="9">
        <v>826981</v>
      </c>
      <c r="K714" s="9" t="s">
        <v>9035</v>
      </c>
      <c r="L714" s="29" t="s">
        <v>9379</v>
      </c>
      <c r="M714" s="46">
        <v>45308</v>
      </c>
      <c r="N714" s="46">
        <v>45329</v>
      </c>
      <c r="O714" s="46">
        <v>45309</v>
      </c>
      <c r="P714" s="29" t="s">
        <v>4990</v>
      </c>
      <c r="Q714" s="9">
        <v>3</v>
      </c>
      <c r="R714" s="9">
        <v>1</v>
      </c>
      <c r="S714" s="9">
        <v>8</v>
      </c>
      <c r="T714" s="9" t="s">
        <v>32</v>
      </c>
      <c r="U714" s="9">
        <v>11002</v>
      </c>
      <c r="V714" s="9">
        <v>11002</v>
      </c>
      <c r="W714" s="9" t="s">
        <v>4984</v>
      </c>
      <c r="X714" s="9" t="s">
        <v>4985</v>
      </c>
      <c r="Y714" s="9" t="s">
        <v>4997</v>
      </c>
      <c r="Z714" s="9" t="s">
        <v>4993</v>
      </c>
      <c r="AA714" s="9" t="s">
        <v>5022</v>
      </c>
      <c r="AB714" s="9" t="s">
        <v>12941</v>
      </c>
      <c r="AC714" s="9" t="s">
        <v>5006</v>
      </c>
      <c r="AD714" s="9"/>
      <c r="AE714" s="20" t="str">
        <f>VLOOKUP(E714,'FILIAIS PETZ'!A:Q,17,0)</f>
        <v>SP3</v>
      </c>
      <c r="AF714" s="20" t="str">
        <f>VLOOKUP(E714,'FILIAIS PETZ'!A:Q,3,0)</f>
        <v>FELICIO</v>
      </c>
      <c r="AG714" s="20" t="str">
        <f>VLOOKUP(E714,'FILIAIS PETZ'!A:Q,2,0)</f>
        <v>R3</v>
      </c>
      <c r="AH714" s="75">
        <v>1800</v>
      </c>
      <c r="AI714" s="68" t="s">
        <v>9380</v>
      </c>
      <c r="AJ714" s="43">
        <f>VLOOKUP(E714,'FILIAIS PETZ'!$A$2:$K$2000,11,0)</f>
        <v>18328118006905</v>
      </c>
      <c r="AK714" s="44">
        <v>18328118006905</v>
      </c>
    </row>
    <row r="715" spans="1:37" s="15" customFormat="1" ht="15" customHeight="1" thickBot="1" x14ac:dyDescent="0.25">
      <c r="A715" s="9">
        <v>827017</v>
      </c>
      <c r="B715" s="18">
        <f>VLOOKUP(C715,FORNECEDORES!D:E,2,0)</f>
        <v>39969</v>
      </c>
      <c r="C715" s="19" t="str">
        <f>VLOOKUP(D715,FORNECEDORES!A:D,4,0)</f>
        <v>23.457.797/0001-56</v>
      </c>
      <c r="D715" s="13" t="s">
        <v>2466</v>
      </c>
      <c r="E715" s="20" t="str">
        <f t="shared" si="48"/>
        <v>04 0208</v>
      </c>
      <c r="F715" s="28" t="s">
        <v>8975</v>
      </c>
      <c r="G715" s="21" t="str">
        <f>VLOOKUP(E715,'FILIAIS PETZ'!A:E,5,0)</f>
        <v>PETZ AVENIDA ANGELICA</v>
      </c>
      <c r="H715" s="20" t="str">
        <f>VLOOKUP(E715,'FILIAIS PETZ'!A:D,4,0)</f>
        <v>ANGL-SP</v>
      </c>
      <c r="I715" s="46">
        <v>45301</v>
      </c>
      <c r="J715" s="9">
        <v>827017</v>
      </c>
      <c r="K715" s="9" t="s">
        <v>9035</v>
      </c>
      <c r="L715" s="29" t="s">
        <v>5721</v>
      </c>
      <c r="M715" s="46">
        <v>45301</v>
      </c>
      <c r="N715" s="46">
        <v>45322</v>
      </c>
      <c r="O715" s="46">
        <v>45302</v>
      </c>
      <c r="P715" s="29" t="s">
        <v>4990</v>
      </c>
      <c r="Q715" s="9">
        <v>3</v>
      </c>
      <c r="R715" s="9">
        <v>1</v>
      </c>
      <c r="S715" s="9">
        <v>8</v>
      </c>
      <c r="T715" s="9" t="s">
        <v>32</v>
      </c>
      <c r="U715" s="9">
        <v>11002</v>
      </c>
      <c r="V715" s="9">
        <v>11002</v>
      </c>
      <c r="W715" s="9" t="s">
        <v>5019</v>
      </c>
      <c r="X715" s="9" t="s">
        <v>4985</v>
      </c>
      <c r="Y715" s="9" t="s">
        <v>4997</v>
      </c>
      <c r="Z715" s="9" t="s">
        <v>4993</v>
      </c>
      <c r="AA715" s="9" t="s">
        <v>4989</v>
      </c>
      <c r="AB715" s="9" t="s">
        <v>12941</v>
      </c>
      <c r="AC715" s="9" t="s">
        <v>5006</v>
      </c>
      <c r="AD715" s="9"/>
      <c r="AE715" s="20" t="str">
        <f>VLOOKUP(E715,'FILIAIS PETZ'!A:Q,17,0)</f>
        <v>SP2</v>
      </c>
      <c r="AF715" s="20" t="str">
        <f>VLOOKUP(E715,'FILIAIS PETZ'!A:Q,3,0)</f>
        <v>FELICIO</v>
      </c>
      <c r="AG715" s="20" t="str">
        <f>VLOOKUP(E715,'FILIAIS PETZ'!A:Q,2,0)</f>
        <v>R3</v>
      </c>
      <c r="AH715" s="75">
        <v>320</v>
      </c>
      <c r="AI715" s="68" t="s">
        <v>9381</v>
      </c>
      <c r="AJ715" s="43">
        <f>VLOOKUP(E715,'FILIAIS PETZ'!$A$2:$K$2000,11,0)</f>
        <v>18328118019551</v>
      </c>
      <c r="AK715" s="44">
        <v>18328118019551</v>
      </c>
    </row>
    <row r="716" spans="1:37" s="15" customFormat="1" ht="15" customHeight="1" thickBot="1" x14ac:dyDescent="0.25">
      <c r="A716" s="9">
        <v>827018</v>
      </c>
      <c r="B716" s="18">
        <f>VLOOKUP(C716,FORNECEDORES!D:E,2,0)</f>
        <v>39969</v>
      </c>
      <c r="C716" s="19" t="str">
        <f>VLOOKUP(D716,FORNECEDORES!A:D,4,0)</f>
        <v>23.457.797/0001-56</v>
      </c>
      <c r="D716" s="13" t="s">
        <v>2466</v>
      </c>
      <c r="E716" s="20" t="str">
        <f t="shared" si="48"/>
        <v>04 0125</v>
      </c>
      <c r="F716" s="28" t="s">
        <v>8981</v>
      </c>
      <c r="G716" s="21" t="str">
        <f>VLOOKUP(E716,'FILIAIS PETZ'!A:E,5,0)</f>
        <v>PETZ CERRO CORA</v>
      </c>
      <c r="H716" s="20" t="str">
        <f>VLOOKUP(E716,'FILIAIS PETZ'!A:D,4,0)</f>
        <v>CORA-SP</v>
      </c>
      <c r="I716" s="46">
        <v>45301</v>
      </c>
      <c r="J716" s="9">
        <v>827018</v>
      </c>
      <c r="K716" s="9" t="s">
        <v>9035</v>
      </c>
      <c r="L716" s="29" t="s">
        <v>5531</v>
      </c>
      <c r="M716" s="46">
        <v>45301</v>
      </c>
      <c r="N716" s="46">
        <v>45322</v>
      </c>
      <c r="O716" s="46">
        <v>45302</v>
      </c>
      <c r="P716" s="29" t="s">
        <v>4990</v>
      </c>
      <c r="Q716" s="9">
        <v>3</v>
      </c>
      <c r="R716" s="9">
        <v>1</v>
      </c>
      <c r="S716" s="9">
        <v>8</v>
      </c>
      <c r="T716" s="9" t="s">
        <v>32</v>
      </c>
      <c r="U716" s="9">
        <v>11002</v>
      </c>
      <c r="V716" s="9">
        <v>11002</v>
      </c>
      <c r="W716" s="9" t="s">
        <v>5021</v>
      </c>
      <c r="X716" s="9" t="s">
        <v>4985</v>
      </c>
      <c r="Y716" s="9" t="s">
        <v>4997</v>
      </c>
      <c r="Z716" s="9" t="s">
        <v>4993</v>
      </c>
      <c r="AA716" s="9" t="s">
        <v>4989</v>
      </c>
      <c r="AB716" s="9" t="s">
        <v>12941</v>
      </c>
      <c r="AC716" s="9" t="s">
        <v>5006</v>
      </c>
      <c r="AD716" s="9"/>
      <c r="AE716" s="20" t="str">
        <f>VLOOKUP(E716,'FILIAIS PETZ'!A:Q,17,0)</f>
        <v>SP7</v>
      </c>
      <c r="AF716" s="20" t="str">
        <f>VLOOKUP(E716,'FILIAIS PETZ'!A:Q,3,0)</f>
        <v>FELICIO</v>
      </c>
      <c r="AG716" s="20" t="str">
        <f>VLOOKUP(E716,'FILIAIS PETZ'!A:Q,2,0)</f>
        <v>R3</v>
      </c>
      <c r="AH716" s="75">
        <v>350</v>
      </c>
      <c r="AI716" s="68" t="s">
        <v>9382</v>
      </c>
      <c r="AJ716" s="43">
        <f>VLOOKUP(E716,'FILIAIS PETZ'!$A$2:$K$2000,11,0)</f>
        <v>18328118013600</v>
      </c>
      <c r="AK716" s="44">
        <v>18328118013600</v>
      </c>
    </row>
    <row r="717" spans="1:37" s="15" customFormat="1" ht="15" customHeight="1" thickBot="1" x14ac:dyDescent="0.25">
      <c r="A717" s="9">
        <v>827177</v>
      </c>
      <c r="B717" s="18">
        <f>VLOOKUP(C717,FORNECEDORES!D:E,2,0)</f>
        <v>39969</v>
      </c>
      <c r="C717" s="19" t="str">
        <f>VLOOKUP(D717,FORNECEDORES!A:D,4,0)</f>
        <v>23.457.797/0001-56</v>
      </c>
      <c r="D717" s="13" t="s">
        <v>2466</v>
      </c>
      <c r="E717" s="20" t="str">
        <f t="shared" si="48"/>
        <v>04 0181</v>
      </c>
      <c r="F717" s="28" t="s">
        <v>8969</v>
      </c>
      <c r="G717" s="21" t="str">
        <f>VLOOKUP(E717,'FILIAIS PETZ'!A:E,5,0)</f>
        <v>PETZ MAUA SHOPPING</v>
      </c>
      <c r="H717" s="20" t="str">
        <f>VLOOKUP(E717,'FILIAIS PETZ'!A:D,4,0)</f>
        <v>MAUA-SP</v>
      </c>
      <c r="I717" s="46">
        <v>45301</v>
      </c>
      <c r="J717" s="9">
        <v>827177</v>
      </c>
      <c r="K717" s="9"/>
      <c r="L717" s="29"/>
      <c r="M717" s="46"/>
      <c r="N717" s="46"/>
      <c r="O717" s="46"/>
      <c r="P717" s="29" t="s">
        <v>4990</v>
      </c>
      <c r="Q717" s="9">
        <v>3</v>
      </c>
      <c r="R717" s="9">
        <v>1</v>
      </c>
      <c r="S717" s="9">
        <v>8</v>
      </c>
      <c r="T717" s="9" t="s">
        <v>32</v>
      </c>
      <c r="U717" s="9">
        <v>11002</v>
      </c>
      <c r="V717" s="9">
        <v>11002</v>
      </c>
      <c r="W717" s="9" t="s">
        <v>5039</v>
      </c>
      <c r="X717" s="9" t="s">
        <v>4985</v>
      </c>
      <c r="Y717" s="9" t="s">
        <v>4997</v>
      </c>
      <c r="Z717" s="9" t="s">
        <v>4993</v>
      </c>
      <c r="AA717" s="9" t="s">
        <v>4989</v>
      </c>
      <c r="AB717" s="9" t="s">
        <v>12941</v>
      </c>
      <c r="AC717" s="9" t="s">
        <v>5006</v>
      </c>
      <c r="AD717" s="9"/>
      <c r="AE717" s="20" t="str">
        <f>VLOOKUP(E717,'FILIAIS PETZ'!A:Q,17,0)</f>
        <v>SP3</v>
      </c>
      <c r="AF717" s="20" t="str">
        <f>VLOOKUP(E717,'FILIAIS PETZ'!A:Q,3,0)</f>
        <v>FELICIO</v>
      </c>
      <c r="AG717" s="20" t="str">
        <f>VLOOKUP(E717,'FILIAIS PETZ'!A:Q,2,0)</f>
        <v>R3</v>
      </c>
      <c r="AH717" s="75">
        <v>330</v>
      </c>
      <c r="AI717" s="68" t="s">
        <v>9383</v>
      </c>
      <c r="AJ717" s="43">
        <f>VLOOKUP(E717,'FILIAIS PETZ'!$A$2:$K$2000,11,0)</f>
        <v>18328118016617</v>
      </c>
      <c r="AK717" s="44">
        <v>18328118016617</v>
      </c>
    </row>
    <row r="718" spans="1:37" s="15" customFormat="1" ht="15" customHeight="1" thickBot="1" x14ac:dyDescent="0.25">
      <c r="A718" s="9">
        <v>827178</v>
      </c>
      <c r="B718" s="18">
        <f>VLOOKUP(C718,FORNECEDORES!D:E,2,0)</f>
        <v>39969</v>
      </c>
      <c r="C718" s="19" t="str">
        <f>VLOOKUP(D718,FORNECEDORES!A:D,4,0)</f>
        <v>23.457.797/0001-56</v>
      </c>
      <c r="D718" s="13" t="s">
        <v>2466</v>
      </c>
      <c r="E718" s="20" t="str">
        <f t="shared" si="48"/>
        <v>04 0017</v>
      </c>
      <c r="F718" s="28" t="s">
        <v>8713</v>
      </c>
      <c r="G718" s="21" t="str">
        <f>VLOOKUP(E718,'FILIAIS PETZ'!A:E,5,0)</f>
        <v>PETZ CARREFOUR SAO CAETANO</v>
      </c>
      <c r="H718" s="20" t="str">
        <f>VLOOKUP(E718,'FILIAIS PETZ'!A:D,4,0)</f>
        <v>SCSU-SP</v>
      </c>
      <c r="I718" s="46">
        <v>45301</v>
      </c>
      <c r="J718" s="9">
        <v>827178</v>
      </c>
      <c r="K718" s="9"/>
      <c r="L718" s="29"/>
      <c r="M718" s="46"/>
      <c r="N718" s="46"/>
      <c r="O718" s="46"/>
      <c r="P718" s="29" t="s">
        <v>4990</v>
      </c>
      <c r="Q718" s="9">
        <v>3</v>
      </c>
      <c r="R718" s="9">
        <v>1</v>
      </c>
      <c r="S718" s="9">
        <v>8</v>
      </c>
      <c r="T718" s="9" t="s">
        <v>32</v>
      </c>
      <c r="U718" s="9">
        <v>11002</v>
      </c>
      <c r="V718" s="9">
        <v>11002</v>
      </c>
      <c r="W718" s="9" t="s">
        <v>5039</v>
      </c>
      <c r="X718" s="9" t="s">
        <v>4985</v>
      </c>
      <c r="Y718" s="9" t="s">
        <v>4997</v>
      </c>
      <c r="Z718" s="9" t="s">
        <v>4993</v>
      </c>
      <c r="AA718" s="9" t="s">
        <v>4989</v>
      </c>
      <c r="AB718" s="9" t="s">
        <v>12941</v>
      </c>
      <c r="AC718" s="9" t="s">
        <v>5006</v>
      </c>
      <c r="AD718" s="9"/>
      <c r="AE718" s="20" t="str">
        <f>VLOOKUP(E718,'FILIAIS PETZ'!A:Q,17,0)</f>
        <v>SP3</v>
      </c>
      <c r="AF718" s="20" t="str">
        <f>VLOOKUP(E718,'FILIAIS PETZ'!A:Q,3,0)</f>
        <v>FELICIO</v>
      </c>
      <c r="AG718" s="20" t="str">
        <f>VLOOKUP(E718,'FILIAIS PETZ'!A:Q,2,0)</f>
        <v>R3</v>
      </c>
      <c r="AH718" s="75">
        <v>330</v>
      </c>
      <c r="AI718" s="68" t="s">
        <v>9383</v>
      </c>
      <c r="AJ718" s="43">
        <f>VLOOKUP(E718,'FILIAIS PETZ'!$A$2:$K$2000,11,0)</f>
        <v>18328118000532</v>
      </c>
      <c r="AK718" s="44">
        <v>18328118000532</v>
      </c>
    </row>
    <row r="719" spans="1:37" s="15" customFormat="1" ht="15" customHeight="1" thickBot="1" x14ac:dyDescent="0.25">
      <c r="A719" s="9">
        <v>827179</v>
      </c>
      <c r="B719" s="18">
        <f>VLOOKUP(C719,FORNECEDORES!D:E,2,0)</f>
        <v>39969</v>
      </c>
      <c r="C719" s="19" t="str">
        <f>VLOOKUP(D719,FORNECEDORES!A:D,4,0)</f>
        <v>23.457.797/0001-56</v>
      </c>
      <c r="D719" s="13" t="s">
        <v>2466</v>
      </c>
      <c r="E719" s="20" t="str">
        <f t="shared" si="48"/>
        <v>04 0017</v>
      </c>
      <c r="F719" s="28" t="s">
        <v>8713</v>
      </c>
      <c r="G719" s="21" t="str">
        <f>VLOOKUP(E719,'FILIAIS PETZ'!A:E,5,0)</f>
        <v>PETZ CARREFOUR SAO CAETANO</v>
      </c>
      <c r="H719" s="20" t="str">
        <f>VLOOKUP(E719,'FILIAIS PETZ'!A:D,4,0)</f>
        <v>SCSU-SP</v>
      </c>
      <c r="I719" s="46">
        <v>45301</v>
      </c>
      <c r="J719" s="9">
        <v>827179</v>
      </c>
      <c r="K719" s="9"/>
      <c r="L719" s="29"/>
      <c r="M719" s="46"/>
      <c r="N719" s="46"/>
      <c r="O719" s="46"/>
      <c r="P719" s="29" t="s">
        <v>4990</v>
      </c>
      <c r="Q719" s="9">
        <v>3</v>
      </c>
      <c r="R719" s="9">
        <v>1</v>
      </c>
      <c r="S719" s="9">
        <v>8</v>
      </c>
      <c r="T719" s="9" t="s">
        <v>32</v>
      </c>
      <c r="U719" s="9">
        <v>11002</v>
      </c>
      <c r="V719" s="9">
        <v>11002</v>
      </c>
      <c r="W719" s="9" t="s">
        <v>5042</v>
      </c>
      <c r="X719" s="9" t="s">
        <v>4985</v>
      </c>
      <c r="Y719" s="9" t="s">
        <v>4997</v>
      </c>
      <c r="Z719" s="9" t="s">
        <v>4993</v>
      </c>
      <c r="AA719" s="9" t="s">
        <v>4989</v>
      </c>
      <c r="AB719" s="9" t="s">
        <v>12941</v>
      </c>
      <c r="AC719" s="9" t="s">
        <v>5006</v>
      </c>
      <c r="AD719" s="9"/>
      <c r="AE719" s="20" t="str">
        <f>VLOOKUP(E719,'FILIAIS PETZ'!A:Q,17,0)</f>
        <v>SP3</v>
      </c>
      <c r="AF719" s="20" t="str">
        <f>VLOOKUP(E719,'FILIAIS PETZ'!A:Q,3,0)</f>
        <v>FELICIO</v>
      </c>
      <c r="AG719" s="20" t="str">
        <f>VLOOKUP(E719,'FILIAIS PETZ'!A:Q,2,0)</f>
        <v>R3</v>
      </c>
      <c r="AH719" s="75">
        <v>350</v>
      </c>
      <c r="AI719" s="68" t="s">
        <v>9384</v>
      </c>
      <c r="AJ719" s="43">
        <f>VLOOKUP(E719,'FILIAIS PETZ'!$A$2:$K$2000,11,0)</f>
        <v>18328118000532</v>
      </c>
      <c r="AK719" s="44">
        <v>18328118000532</v>
      </c>
    </row>
    <row r="720" spans="1:37" s="15" customFormat="1" ht="15" customHeight="1" thickBot="1" x14ac:dyDescent="0.25">
      <c r="A720" s="9">
        <v>827084</v>
      </c>
      <c r="B720" s="18">
        <f>VLOOKUP(C720,FORNECEDORES!D:E,2,0)</f>
        <v>39969</v>
      </c>
      <c r="C720" s="19" t="str">
        <f>VLOOKUP(D720,FORNECEDORES!A:D,4,0)</f>
        <v>23.457.797/0001-56</v>
      </c>
      <c r="D720" s="13" t="s">
        <v>2466</v>
      </c>
      <c r="E720" s="20" t="str">
        <f t="shared" si="48"/>
        <v>04 0024</v>
      </c>
      <c r="F720" s="28" t="s">
        <v>8626</v>
      </c>
      <c r="G720" s="21" t="str">
        <f>VLOOKUP(E720,'FILIAIS PETZ'!A:E,5,0)</f>
        <v>PETZ DIADEMA</v>
      </c>
      <c r="H720" s="20" t="str">
        <f>VLOOKUP(E720,'FILIAIS PETZ'!A:D,4,0)</f>
        <v>DDMA-SP</v>
      </c>
      <c r="I720" s="46">
        <v>45301</v>
      </c>
      <c r="J720" s="9">
        <v>827084</v>
      </c>
      <c r="K720" s="9"/>
      <c r="L720" s="29"/>
      <c r="M720" s="46"/>
      <c r="N720" s="46"/>
      <c r="O720" s="46"/>
      <c r="P720" s="29" t="s">
        <v>4990</v>
      </c>
      <c r="Q720" s="9">
        <v>3</v>
      </c>
      <c r="R720" s="9">
        <v>1</v>
      </c>
      <c r="S720" s="9">
        <v>8</v>
      </c>
      <c r="T720" s="9" t="s">
        <v>32</v>
      </c>
      <c r="U720" s="9">
        <v>11002</v>
      </c>
      <c r="V720" s="9">
        <v>11002</v>
      </c>
      <c r="W720" s="9" t="s">
        <v>9362</v>
      </c>
      <c r="X720" s="9" t="s">
        <v>4985</v>
      </c>
      <c r="Y720" s="9" t="s">
        <v>4997</v>
      </c>
      <c r="Z720" s="9" t="s">
        <v>4993</v>
      </c>
      <c r="AA720" s="9" t="s">
        <v>4989</v>
      </c>
      <c r="AB720" s="9" t="s">
        <v>12941</v>
      </c>
      <c r="AC720" s="9" t="s">
        <v>5006</v>
      </c>
      <c r="AD720" s="9"/>
      <c r="AE720" s="20" t="str">
        <f>VLOOKUP(E720,'FILIAIS PETZ'!A:Q,17,0)</f>
        <v>SP3</v>
      </c>
      <c r="AF720" s="20" t="str">
        <f>VLOOKUP(E720,'FILIAIS PETZ'!A:Q,3,0)</f>
        <v>FELICIO</v>
      </c>
      <c r="AG720" s="20" t="str">
        <f>VLOOKUP(E720,'FILIAIS PETZ'!A:Q,2,0)</f>
        <v>R3</v>
      </c>
      <c r="AH720" s="75">
        <v>270</v>
      </c>
      <c r="AI720" s="68" t="s">
        <v>9385</v>
      </c>
      <c r="AJ720" s="43">
        <f>VLOOKUP(E720,'FILIAIS PETZ'!$A$2:$K$2000,11,0)</f>
        <v>18328118000966</v>
      </c>
      <c r="AK720" s="44">
        <v>18328118000966</v>
      </c>
    </row>
    <row r="721" spans="1:37" s="15" customFormat="1" ht="15" customHeight="1" thickBot="1" x14ac:dyDescent="0.25">
      <c r="A721" s="9">
        <v>827098</v>
      </c>
      <c r="B721" s="18">
        <f>VLOOKUP(C721,FORNECEDORES!D:E,2,0)</f>
        <v>39969</v>
      </c>
      <c r="C721" s="19" t="str">
        <f>VLOOKUP(D721,FORNECEDORES!A:D,4,0)</f>
        <v>23.457.797/0001-56</v>
      </c>
      <c r="D721" s="13" t="s">
        <v>2466</v>
      </c>
      <c r="E721" s="20" t="str">
        <f t="shared" si="48"/>
        <v>04 0003</v>
      </c>
      <c r="F721" s="28" t="s">
        <v>8971</v>
      </c>
      <c r="G721" s="21" t="str">
        <f>VLOOKUP(E721,'FILIAIS PETZ'!A:E,5,0)</f>
        <v>PETZ SAO BERNARDO</v>
      </c>
      <c r="H721" s="20" t="str">
        <f>VLOOKUP(E721,'FILIAIS PETZ'!A:D,4,0)</f>
        <v>SBCA-SP</v>
      </c>
      <c r="I721" s="46">
        <v>45301</v>
      </c>
      <c r="J721" s="9">
        <v>827098</v>
      </c>
      <c r="K721" s="9"/>
      <c r="L721" s="29"/>
      <c r="M721" s="46"/>
      <c r="N721" s="46"/>
      <c r="O721" s="46"/>
      <c r="P721" s="29" t="s">
        <v>4990</v>
      </c>
      <c r="Q721" s="9">
        <v>3</v>
      </c>
      <c r="R721" s="9">
        <v>1</v>
      </c>
      <c r="S721" s="9">
        <v>8</v>
      </c>
      <c r="T721" s="9" t="s">
        <v>32</v>
      </c>
      <c r="U721" s="9">
        <v>11002</v>
      </c>
      <c r="V721" s="9">
        <v>11002</v>
      </c>
      <c r="W721" s="9" t="s">
        <v>5</v>
      </c>
      <c r="X721" s="9" t="s">
        <v>4985</v>
      </c>
      <c r="Y721" s="9" t="s">
        <v>4997</v>
      </c>
      <c r="Z721" s="9" t="s">
        <v>4993</v>
      </c>
      <c r="AA721" s="9" t="s">
        <v>4989</v>
      </c>
      <c r="AB721" s="9" t="s">
        <v>12941</v>
      </c>
      <c r="AC721" s="9" t="s">
        <v>5006</v>
      </c>
      <c r="AD721" s="9"/>
      <c r="AE721" s="20" t="str">
        <f>VLOOKUP(E721,'FILIAIS PETZ'!A:Q,17,0)</f>
        <v>SP3</v>
      </c>
      <c r="AF721" s="20" t="str">
        <f>VLOOKUP(E721,'FILIAIS PETZ'!A:Q,3,0)</f>
        <v>FELICIO</v>
      </c>
      <c r="AG721" s="20" t="str">
        <f>VLOOKUP(E721,'FILIAIS PETZ'!A:Q,2,0)</f>
        <v>R3</v>
      </c>
      <c r="AH721" s="75">
        <v>170</v>
      </c>
      <c r="AI721" s="68" t="s">
        <v>9386</v>
      </c>
      <c r="AJ721" s="43">
        <f>VLOOKUP(E721,'FILIAIS PETZ'!$A$2:$K$2000,11,0)</f>
        <v>18328118002152</v>
      </c>
      <c r="AK721" s="44">
        <v>18328118002152</v>
      </c>
    </row>
    <row r="722" spans="1:37" s="15" customFormat="1" ht="15" customHeight="1" thickBot="1" x14ac:dyDescent="0.25">
      <c r="A722" s="9">
        <v>827163</v>
      </c>
      <c r="B722" s="18">
        <f>VLOOKUP(C722,FORNECEDORES!D:E,2,0)</f>
        <v>39969</v>
      </c>
      <c r="C722" s="19" t="str">
        <f>VLOOKUP(D722,FORNECEDORES!A:D,4,0)</f>
        <v>23.457.797/0001-56</v>
      </c>
      <c r="D722" s="13" t="s">
        <v>2466</v>
      </c>
      <c r="E722" s="20" t="str">
        <f t="shared" si="48"/>
        <v>04 0003</v>
      </c>
      <c r="F722" s="28" t="s">
        <v>8971</v>
      </c>
      <c r="G722" s="21" t="str">
        <f>VLOOKUP(E722,'FILIAIS PETZ'!A:E,5,0)</f>
        <v>PETZ SAO BERNARDO</v>
      </c>
      <c r="H722" s="20" t="str">
        <f>VLOOKUP(E722,'FILIAIS PETZ'!A:D,4,0)</f>
        <v>SBCA-SP</v>
      </c>
      <c r="I722" s="46">
        <v>45301</v>
      </c>
      <c r="J722" s="9">
        <v>827163</v>
      </c>
      <c r="K722" s="9"/>
      <c r="L722" s="29"/>
      <c r="M722" s="46"/>
      <c r="N722" s="46"/>
      <c r="O722" s="46"/>
      <c r="P722" s="29" t="s">
        <v>4990</v>
      </c>
      <c r="Q722" s="9">
        <v>3</v>
      </c>
      <c r="R722" s="9">
        <v>1</v>
      </c>
      <c r="S722" s="9">
        <v>8</v>
      </c>
      <c r="T722" s="9" t="s">
        <v>32</v>
      </c>
      <c r="U722" s="9">
        <v>11002</v>
      </c>
      <c r="V722" s="9">
        <v>11002</v>
      </c>
      <c r="W722" s="9" t="s">
        <v>9369</v>
      </c>
      <c r="X722" s="9" t="s">
        <v>4985</v>
      </c>
      <c r="Y722" s="9" t="s">
        <v>4997</v>
      </c>
      <c r="Z722" s="9" t="s">
        <v>4993</v>
      </c>
      <c r="AA722" s="9" t="s">
        <v>4989</v>
      </c>
      <c r="AB722" s="9" t="s">
        <v>12941</v>
      </c>
      <c r="AC722" s="9" t="s">
        <v>5006</v>
      </c>
      <c r="AD722" s="9"/>
      <c r="AE722" s="20" t="str">
        <f>VLOOKUP(E722,'FILIAIS PETZ'!A:Q,17,0)</f>
        <v>SP3</v>
      </c>
      <c r="AF722" s="20" t="str">
        <f>VLOOKUP(E722,'FILIAIS PETZ'!A:Q,3,0)</f>
        <v>FELICIO</v>
      </c>
      <c r="AG722" s="20" t="str">
        <f>VLOOKUP(E722,'FILIAIS PETZ'!A:Q,2,0)</f>
        <v>R3</v>
      </c>
      <c r="AH722" s="75">
        <v>150</v>
      </c>
      <c r="AI722" s="68" t="s">
        <v>9387</v>
      </c>
      <c r="AJ722" s="43">
        <f>VLOOKUP(E722,'FILIAIS PETZ'!$A$2:$K$2000,11,0)</f>
        <v>18328118002152</v>
      </c>
      <c r="AK722" s="44">
        <v>18328118002152</v>
      </c>
    </row>
    <row r="723" spans="1:37" s="15" customFormat="1" ht="15" customHeight="1" thickBot="1" x14ac:dyDescent="0.25">
      <c r="A723" s="9">
        <v>827165</v>
      </c>
      <c r="B723" s="18">
        <f>VLOOKUP(C723,FORNECEDORES!D:E,2,0)</f>
        <v>39969</v>
      </c>
      <c r="C723" s="19" t="str">
        <f>VLOOKUP(D723,FORNECEDORES!A:D,4,0)</f>
        <v>23.457.797/0001-56</v>
      </c>
      <c r="D723" s="13" t="s">
        <v>2466</v>
      </c>
      <c r="E723" s="20" t="str">
        <f t="shared" si="48"/>
        <v>04 0003</v>
      </c>
      <c r="F723" s="28" t="s">
        <v>8971</v>
      </c>
      <c r="G723" s="21" t="str">
        <f>VLOOKUP(E723,'FILIAIS PETZ'!A:E,5,0)</f>
        <v>PETZ SAO BERNARDO</v>
      </c>
      <c r="H723" s="20" t="str">
        <f>VLOOKUP(E723,'FILIAIS PETZ'!A:D,4,0)</f>
        <v>SBCA-SP</v>
      </c>
      <c r="I723" s="46">
        <v>45301</v>
      </c>
      <c r="J723" s="9">
        <v>827165</v>
      </c>
      <c r="K723" s="9"/>
      <c r="L723" s="23"/>
      <c r="M723" s="46"/>
      <c r="N723" s="46"/>
      <c r="O723" s="46"/>
      <c r="P723" s="29" t="s">
        <v>4990</v>
      </c>
      <c r="Q723" s="9">
        <v>3</v>
      </c>
      <c r="R723" s="9">
        <v>1</v>
      </c>
      <c r="S723" s="9">
        <v>8</v>
      </c>
      <c r="T723" s="9" t="s">
        <v>32</v>
      </c>
      <c r="U723" s="9">
        <v>11002</v>
      </c>
      <c r="V723" s="9">
        <v>11002</v>
      </c>
      <c r="W723" s="9" t="s">
        <v>5034</v>
      </c>
      <c r="X723" s="9" t="s">
        <v>4985</v>
      </c>
      <c r="Y723" s="9" t="s">
        <v>4997</v>
      </c>
      <c r="Z723" s="9" t="s">
        <v>4993</v>
      </c>
      <c r="AA723" s="9" t="s">
        <v>4989</v>
      </c>
      <c r="AB723" s="9" t="s">
        <v>12941</v>
      </c>
      <c r="AC723" s="9" t="s">
        <v>5006</v>
      </c>
      <c r="AD723" s="9"/>
      <c r="AE723" s="20" t="str">
        <f>VLOOKUP(E723,'FILIAIS PETZ'!A:Q,17,0)</f>
        <v>SP3</v>
      </c>
      <c r="AF723" s="20" t="str">
        <f>VLOOKUP(E723,'FILIAIS PETZ'!A:Q,3,0)</f>
        <v>FELICIO</v>
      </c>
      <c r="AG723" s="20" t="str">
        <f>VLOOKUP(E723,'FILIAIS PETZ'!A:Q,2,0)</f>
        <v>R3</v>
      </c>
      <c r="AH723" s="75">
        <v>190</v>
      </c>
      <c r="AI723" s="68" t="s">
        <v>9388</v>
      </c>
      <c r="AJ723" s="43">
        <f>VLOOKUP(E723,'FILIAIS PETZ'!$A$2:$K$2000,11,0)</f>
        <v>18328118002152</v>
      </c>
      <c r="AK723" s="44">
        <v>18328118002152</v>
      </c>
    </row>
    <row r="724" spans="1:37" s="15" customFormat="1" ht="15" customHeight="1" thickBot="1" x14ac:dyDescent="0.25">
      <c r="A724" s="9">
        <v>827167</v>
      </c>
      <c r="B724" s="18">
        <f>VLOOKUP(C724,FORNECEDORES!D:E,2,0)</f>
        <v>39969</v>
      </c>
      <c r="C724" s="19" t="str">
        <f>VLOOKUP(D724,FORNECEDORES!A:D,4,0)</f>
        <v>23.457.797/0001-56</v>
      </c>
      <c r="D724" s="13" t="s">
        <v>2466</v>
      </c>
      <c r="E724" s="20" t="str">
        <f t="shared" si="48"/>
        <v>04 0003</v>
      </c>
      <c r="F724" s="28" t="s">
        <v>8971</v>
      </c>
      <c r="G724" s="21" t="str">
        <f>VLOOKUP(E724,'FILIAIS PETZ'!A:E,5,0)</f>
        <v>PETZ SAO BERNARDO</v>
      </c>
      <c r="H724" s="20" t="str">
        <f>VLOOKUP(E724,'FILIAIS PETZ'!A:D,4,0)</f>
        <v>SBCA-SP</v>
      </c>
      <c r="I724" s="46">
        <v>45301</v>
      </c>
      <c r="J724" s="9">
        <v>827167</v>
      </c>
      <c r="K724" s="9"/>
      <c r="L724" s="29"/>
      <c r="M724" s="46"/>
      <c r="N724" s="46"/>
      <c r="O724" s="46"/>
      <c r="P724" s="29" t="s">
        <v>4990</v>
      </c>
      <c r="Q724" s="9">
        <v>3</v>
      </c>
      <c r="R724" s="9">
        <v>1</v>
      </c>
      <c r="S724" s="9">
        <v>8</v>
      </c>
      <c r="T724" s="9" t="s">
        <v>32</v>
      </c>
      <c r="U724" s="9">
        <v>11002</v>
      </c>
      <c r="V724" s="9">
        <v>11002</v>
      </c>
      <c r="W724" s="9" t="s">
        <v>9389</v>
      </c>
      <c r="X724" s="9" t="s">
        <v>4985</v>
      </c>
      <c r="Y724" s="9" t="s">
        <v>4997</v>
      </c>
      <c r="Z724" s="9" t="s">
        <v>4993</v>
      </c>
      <c r="AA724" s="9" t="s">
        <v>4989</v>
      </c>
      <c r="AB724" s="9" t="s">
        <v>12941</v>
      </c>
      <c r="AC724" s="9" t="s">
        <v>5006</v>
      </c>
      <c r="AD724" s="9"/>
      <c r="AE724" s="20" t="str">
        <f>VLOOKUP(E724,'FILIAIS PETZ'!A:Q,17,0)</f>
        <v>SP3</v>
      </c>
      <c r="AF724" s="20" t="str">
        <f>VLOOKUP(E724,'FILIAIS PETZ'!A:Q,3,0)</f>
        <v>FELICIO</v>
      </c>
      <c r="AG724" s="20" t="str">
        <f>VLOOKUP(E724,'FILIAIS PETZ'!A:Q,2,0)</f>
        <v>R3</v>
      </c>
      <c r="AH724" s="75">
        <v>250</v>
      </c>
      <c r="AI724" s="68" t="s">
        <v>9390</v>
      </c>
      <c r="AJ724" s="43">
        <f>VLOOKUP(E724,'FILIAIS PETZ'!$A$2:$K$2000,11,0)</f>
        <v>18328118002152</v>
      </c>
      <c r="AK724" s="44">
        <v>18328118002152</v>
      </c>
    </row>
    <row r="725" spans="1:37" s="15" customFormat="1" ht="15" customHeight="1" thickBot="1" x14ac:dyDescent="0.25">
      <c r="A725" s="9">
        <v>827087</v>
      </c>
      <c r="B725" s="18">
        <f>VLOOKUP(C725,FORNECEDORES!D:E,2,0)</f>
        <v>39969</v>
      </c>
      <c r="C725" s="19" t="str">
        <f>VLOOKUP(D725,FORNECEDORES!A:D,4,0)</f>
        <v>23.457.797/0001-56</v>
      </c>
      <c r="D725" s="13" t="s">
        <v>2466</v>
      </c>
      <c r="E725" s="20" t="str">
        <f t="shared" si="48"/>
        <v>04 0024</v>
      </c>
      <c r="F725" s="28" t="s">
        <v>8626</v>
      </c>
      <c r="G725" s="21" t="str">
        <f>VLOOKUP(E725,'FILIAIS PETZ'!A:E,5,0)</f>
        <v>PETZ DIADEMA</v>
      </c>
      <c r="H725" s="20" t="str">
        <f>VLOOKUP(E725,'FILIAIS PETZ'!A:D,4,0)</f>
        <v>DDMA-SP</v>
      </c>
      <c r="I725" s="46">
        <v>45301</v>
      </c>
      <c r="J725" s="9">
        <v>827087</v>
      </c>
      <c r="K725" s="9"/>
      <c r="L725" s="29"/>
      <c r="M725" s="46"/>
      <c r="N725" s="46"/>
      <c r="O725" s="46"/>
      <c r="P725" s="29" t="s">
        <v>4990</v>
      </c>
      <c r="Q725" s="9">
        <v>3</v>
      </c>
      <c r="R725" s="9">
        <v>1</v>
      </c>
      <c r="S725" s="9">
        <v>8</v>
      </c>
      <c r="T725" s="9" t="s">
        <v>32</v>
      </c>
      <c r="U725" s="9">
        <v>11002</v>
      </c>
      <c r="V725" s="9">
        <v>11002</v>
      </c>
      <c r="W725" s="9" t="s">
        <v>5039</v>
      </c>
      <c r="X725" s="9" t="s">
        <v>4985</v>
      </c>
      <c r="Y725" s="9" t="s">
        <v>4997</v>
      </c>
      <c r="Z725" s="9" t="s">
        <v>4993</v>
      </c>
      <c r="AA725" s="9" t="s">
        <v>4989</v>
      </c>
      <c r="AB725" s="9" t="s">
        <v>12941</v>
      </c>
      <c r="AC725" s="9" t="s">
        <v>5006</v>
      </c>
      <c r="AD725" s="9"/>
      <c r="AE725" s="20" t="str">
        <f>VLOOKUP(E725,'FILIAIS PETZ'!A:Q,17,0)</f>
        <v>SP3</v>
      </c>
      <c r="AF725" s="20" t="str">
        <f>VLOOKUP(E725,'FILIAIS PETZ'!A:Q,3,0)</f>
        <v>FELICIO</v>
      </c>
      <c r="AG725" s="20" t="str">
        <f>VLOOKUP(E725,'FILIAIS PETZ'!A:Q,2,0)</f>
        <v>R3</v>
      </c>
      <c r="AH725" s="75">
        <v>230</v>
      </c>
      <c r="AI725" s="68" t="s">
        <v>9391</v>
      </c>
      <c r="AJ725" s="43">
        <f>VLOOKUP(E725,'FILIAIS PETZ'!$A$2:$K$2000,11,0)</f>
        <v>18328118000966</v>
      </c>
      <c r="AK725" s="44">
        <v>18328118000966</v>
      </c>
    </row>
    <row r="726" spans="1:37" s="15" customFormat="1" ht="15" customHeight="1" thickBot="1" x14ac:dyDescent="0.25">
      <c r="A726" s="9">
        <v>827184</v>
      </c>
      <c r="B726" s="18">
        <f>VLOOKUP(C726,FORNECEDORES!D:E,2,0)</f>
        <v>39969</v>
      </c>
      <c r="C726" s="19" t="str">
        <f>VLOOKUP(D726,FORNECEDORES!A:D,4,0)</f>
        <v>23.457.797/0001-56</v>
      </c>
      <c r="D726" s="13" t="s">
        <v>2466</v>
      </c>
      <c r="E726" s="20" t="str">
        <f t="shared" si="48"/>
        <v>04 0017</v>
      </c>
      <c r="F726" s="28" t="s">
        <v>8713</v>
      </c>
      <c r="G726" s="21" t="str">
        <f>VLOOKUP(E726,'FILIAIS PETZ'!A:E,5,0)</f>
        <v>PETZ CARREFOUR SAO CAETANO</v>
      </c>
      <c r="H726" s="20" t="str">
        <f>VLOOKUP(E726,'FILIAIS PETZ'!A:D,4,0)</f>
        <v>SCSU-SP</v>
      </c>
      <c r="I726" s="46">
        <v>45301</v>
      </c>
      <c r="J726" s="9">
        <v>827184</v>
      </c>
      <c r="K726" s="9"/>
      <c r="L726" s="29"/>
      <c r="M726" s="46"/>
      <c r="N726" s="46"/>
      <c r="O726" s="46"/>
      <c r="P726" s="29" t="s">
        <v>4990</v>
      </c>
      <c r="Q726" s="9">
        <v>3</v>
      </c>
      <c r="R726" s="9">
        <v>1</v>
      </c>
      <c r="S726" s="9">
        <v>8</v>
      </c>
      <c r="T726" s="9" t="s">
        <v>32</v>
      </c>
      <c r="U726" s="9">
        <v>11002</v>
      </c>
      <c r="V726" s="9">
        <v>11002</v>
      </c>
      <c r="W726" s="9" t="s">
        <v>5034</v>
      </c>
      <c r="X726" s="9" t="s">
        <v>4985</v>
      </c>
      <c r="Y726" s="9" t="s">
        <v>4997</v>
      </c>
      <c r="Z726" s="9" t="s">
        <v>4993</v>
      </c>
      <c r="AA726" s="9" t="s">
        <v>4989</v>
      </c>
      <c r="AB726" s="9" t="s">
        <v>12941</v>
      </c>
      <c r="AC726" s="9" t="s">
        <v>5006</v>
      </c>
      <c r="AD726" s="9"/>
      <c r="AE726" s="20" t="str">
        <f>VLOOKUP(E726,'FILIAIS PETZ'!A:Q,17,0)</f>
        <v>SP3</v>
      </c>
      <c r="AF726" s="20" t="str">
        <f>VLOOKUP(E726,'FILIAIS PETZ'!A:Q,3,0)</f>
        <v>FELICIO</v>
      </c>
      <c r="AG726" s="20" t="str">
        <f>VLOOKUP(E726,'FILIAIS PETZ'!A:Q,2,0)</f>
        <v>R3</v>
      </c>
      <c r="AH726" s="75">
        <v>250</v>
      </c>
      <c r="AI726" s="68" t="s">
        <v>9392</v>
      </c>
      <c r="AJ726" s="43">
        <f>VLOOKUP(E726,'FILIAIS PETZ'!$A$2:$K$2000,11,0)</f>
        <v>18328118000532</v>
      </c>
      <c r="AK726" s="44">
        <v>18328118000532</v>
      </c>
    </row>
    <row r="727" spans="1:37" s="15" customFormat="1" ht="15" customHeight="1" thickBot="1" x14ac:dyDescent="0.25">
      <c r="A727" s="9">
        <v>827092</v>
      </c>
      <c r="B727" s="18">
        <f>VLOOKUP(C727,FORNECEDORES!D:E,2,0)</f>
        <v>39969</v>
      </c>
      <c r="C727" s="19" t="str">
        <f>VLOOKUP(D727,FORNECEDORES!A:D,4,0)</f>
        <v>23.457.797/0001-56</v>
      </c>
      <c r="D727" s="13" t="s">
        <v>2466</v>
      </c>
      <c r="E727" s="20" t="str">
        <f t="shared" si="48"/>
        <v>04 0068</v>
      </c>
      <c r="F727" s="28" t="s">
        <v>8958</v>
      </c>
      <c r="G727" s="21" t="str">
        <f>VLOOKUP(E727,'FILIAIS PETZ'!A:E,5,0)</f>
        <v>PETZ PEREIRA BARRETO</v>
      </c>
      <c r="H727" s="20" t="str">
        <f>VLOOKUP(E727,'FILIAIS PETZ'!A:D,4,0)</f>
        <v>PBAR-SP</v>
      </c>
      <c r="I727" s="46">
        <v>45301</v>
      </c>
      <c r="J727" s="9">
        <v>827092</v>
      </c>
      <c r="K727" s="9"/>
      <c r="L727" s="29"/>
      <c r="M727" s="46"/>
      <c r="N727" s="46"/>
      <c r="O727" s="46"/>
      <c r="P727" s="29" t="s">
        <v>4990</v>
      </c>
      <c r="Q727" s="9">
        <v>3</v>
      </c>
      <c r="R727" s="9">
        <v>1</v>
      </c>
      <c r="S727" s="9">
        <v>8</v>
      </c>
      <c r="T727" s="9" t="s">
        <v>32</v>
      </c>
      <c r="U727" s="9">
        <v>11002</v>
      </c>
      <c r="V727" s="9">
        <v>11002</v>
      </c>
      <c r="W727" s="9" t="s">
        <v>5034</v>
      </c>
      <c r="X727" s="9" t="s">
        <v>4985</v>
      </c>
      <c r="Y727" s="9" t="s">
        <v>4997</v>
      </c>
      <c r="Z727" s="9" t="s">
        <v>4993</v>
      </c>
      <c r="AA727" s="9" t="s">
        <v>4989</v>
      </c>
      <c r="AB727" s="9" t="s">
        <v>12941</v>
      </c>
      <c r="AC727" s="9" t="s">
        <v>5006</v>
      </c>
      <c r="AD727" s="9"/>
      <c r="AE727" s="20" t="str">
        <f>VLOOKUP(E727,'FILIAIS PETZ'!A:Q,17,0)</f>
        <v>SP3</v>
      </c>
      <c r="AF727" s="20" t="str">
        <f>VLOOKUP(E727,'FILIAIS PETZ'!A:Q,3,0)</f>
        <v>FELICIO</v>
      </c>
      <c r="AG727" s="20" t="str">
        <f>VLOOKUP(E727,'FILIAIS PETZ'!A:Q,2,0)</f>
        <v>R3</v>
      </c>
      <c r="AH727" s="75">
        <v>200</v>
      </c>
      <c r="AI727" s="68" t="s">
        <v>9393</v>
      </c>
      <c r="AJ727" s="43">
        <f>VLOOKUP(E727,'FILIAIS PETZ'!$A$2:$K$2000,11,0)</f>
        <v>18328118007111</v>
      </c>
      <c r="AK727" s="44">
        <v>18328118007111</v>
      </c>
    </row>
    <row r="728" spans="1:37" s="15" customFormat="1" ht="15" customHeight="1" thickBot="1" x14ac:dyDescent="0.25">
      <c r="A728" s="9">
        <v>827088</v>
      </c>
      <c r="B728" s="18">
        <f>VLOOKUP(C728,FORNECEDORES!D:E,2,0)</f>
        <v>39969</v>
      </c>
      <c r="C728" s="19" t="str">
        <f>VLOOKUP(D728,FORNECEDORES!A:D,4,0)</f>
        <v>23.457.797/0001-56</v>
      </c>
      <c r="D728" s="13" t="s">
        <v>2466</v>
      </c>
      <c r="E728" s="20" t="str">
        <f t="shared" si="48"/>
        <v>04 0024</v>
      </c>
      <c r="F728" s="28" t="s">
        <v>8626</v>
      </c>
      <c r="G728" s="21" t="str">
        <f>VLOOKUP(E728,'FILIAIS PETZ'!A:E,5,0)</f>
        <v>PETZ DIADEMA</v>
      </c>
      <c r="H728" s="20" t="str">
        <f>VLOOKUP(E728,'FILIAIS PETZ'!A:D,4,0)</f>
        <v>DDMA-SP</v>
      </c>
      <c r="I728" s="46">
        <v>45301</v>
      </c>
      <c r="J728" s="9">
        <v>827088</v>
      </c>
      <c r="K728" s="9"/>
      <c r="L728" s="29"/>
      <c r="M728" s="46"/>
      <c r="N728" s="46"/>
      <c r="O728" s="46"/>
      <c r="P728" s="29" t="s">
        <v>4990</v>
      </c>
      <c r="Q728" s="9">
        <v>3</v>
      </c>
      <c r="R728" s="9">
        <v>1</v>
      </c>
      <c r="S728" s="9">
        <v>8</v>
      </c>
      <c r="T728" s="9" t="s">
        <v>32</v>
      </c>
      <c r="U728" s="9">
        <v>11002</v>
      </c>
      <c r="V728" s="9">
        <v>11002</v>
      </c>
      <c r="W728" s="9" t="s">
        <v>5</v>
      </c>
      <c r="X728" s="9" t="s">
        <v>4985</v>
      </c>
      <c r="Y728" s="9" t="s">
        <v>4997</v>
      </c>
      <c r="Z728" s="9" t="s">
        <v>4993</v>
      </c>
      <c r="AA728" s="9" t="s">
        <v>4989</v>
      </c>
      <c r="AB728" s="9" t="s">
        <v>12941</v>
      </c>
      <c r="AC728" s="9" t="s">
        <v>5006</v>
      </c>
      <c r="AD728" s="9"/>
      <c r="AE728" s="20" t="str">
        <f>VLOOKUP(E728,'FILIAIS PETZ'!A:Q,17,0)</f>
        <v>SP3</v>
      </c>
      <c r="AF728" s="20" t="str">
        <f>VLOOKUP(E728,'FILIAIS PETZ'!A:Q,3,0)</f>
        <v>FELICIO</v>
      </c>
      <c r="AG728" s="20" t="str">
        <f>VLOOKUP(E728,'FILIAIS PETZ'!A:Q,2,0)</f>
        <v>R3</v>
      </c>
      <c r="AH728" s="75">
        <v>200</v>
      </c>
      <c r="AI728" s="68" t="s">
        <v>9394</v>
      </c>
      <c r="AJ728" s="43">
        <f>VLOOKUP(E728,'FILIAIS PETZ'!$A$2:$K$2000,11,0)</f>
        <v>18328118000966</v>
      </c>
      <c r="AK728" s="44">
        <v>18328118000966</v>
      </c>
    </row>
    <row r="729" spans="1:37" s="15" customFormat="1" ht="15" customHeight="1" thickBot="1" x14ac:dyDescent="0.25">
      <c r="A729" s="9">
        <v>827187</v>
      </c>
      <c r="B729" s="18">
        <f>VLOOKUP(C729,FORNECEDORES!D:E,2,0)</f>
        <v>39969</v>
      </c>
      <c r="C729" s="19" t="str">
        <f>VLOOKUP(D729,FORNECEDORES!A:D,4,0)</f>
        <v>23.457.797/0001-56</v>
      </c>
      <c r="D729" s="13" t="s">
        <v>2466</v>
      </c>
      <c r="E729" s="20" t="str">
        <f t="shared" si="48"/>
        <v>04 0017</v>
      </c>
      <c r="F729" s="28" t="s">
        <v>8713</v>
      </c>
      <c r="G729" s="21" t="str">
        <f>VLOOKUP(E729,'FILIAIS PETZ'!A:E,5,0)</f>
        <v>PETZ CARREFOUR SAO CAETANO</v>
      </c>
      <c r="H729" s="20" t="str">
        <f>VLOOKUP(E729,'FILIAIS PETZ'!A:D,4,0)</f>
        <v>SCSU-SP</v>
      </c>
      <c r="I729" s="46">
        <v>45301</v>
      </c>
      <c r="J729" s="9">
        <v>827187</v>
      </c>
      <c r="K729" s="9"/>
      <c r="L729" s="29"/>
      <c r="M729" s="46"/>
      <c r="N729" s="46"/>
      <c r="O729" s="46"/>
      <c r="P729" s="29" t="s">
        <v>4990</v>
      </c>
      <c r="Q729" s="9">
        <v>3</v>
      </c>
      <c r="R729" s="9">
        <v>1</v>
      </c>
      <c r="S729" s="9">
        <v>8</v>
      </c>
      <c r="T729" s="9" t="s">
        <v>32</v>
      </c>
      <c r="U729" s="9">
        <v>11002</v>
      </c>
      <c r="V729" s="9">
        <v>11002</v>
      </c>
      <c r="W729" s="9" t="s">
        <v>6867</v>
      </c>
      <c r="X729" s="9" t="s">
        <v>4985</v>
      </c>
      <c r="Y729" s="9" t="s">
        <v>4997</v>
      </c>
      <c r="Z729" s="9" t="s">
        <v>4993</v>
      </c>
      <c r="AA729" s="9" t="s">
        <v>4989</v>
      </c>
      <c r="AB729" s="9" t="s">
        <v>12941</v>
      </c>
      <c r="AC729" s="9" t="s">
        <v>5006</v>
      </c>
      <c r="AD729" s="9"/>
      <c r="AE729" s="20" t="str">
        <f>VLOOKUP(E729,'FILIAIS PETZ'!A:Q,17,0)</f>
        <v>SP3</v>
      </c>
      <c r="AF729" s="20" t="str">
        <f>VLOOKUP(E729,'FILIAIS PETZ'!A:Q,3,0)</f>
        <v>FELICIO</v>
      </c>
      <c r="AG729" s="20" t="str">
        <f>VLOOKUP(E729,'FILIAIS PETZ'!A:Q,2,0)</f>
        <v>R3</v>
      </c>
      <c r="AH729" s="75">
        <v>600</v>
      </c>
      <c r="AI729" s="68" t="s">
        <v>9395</v>
      </c>
      <c r="AJ729" s="43">
        <f>VLOOKUP(E729,'FILIAIS PETZ'!$A$2:$K$2000,11,0)</f>
        <v>18328118000532</v>
      </c>
      <c r="AK729" s="44">
        <v>18328118000532</v>
      </c>
    </row>
    <row r="730" spans="1:37" s="15" customFormat="1" ht="15" customHeight="1" thickBot="1" x14ac:dyDescent="0.25">
      <c r="A730" s="9">
        <v>827093</v>
      </c>
      <c r="B730" s="18">
        <f>VLOOKUP(C730,FORNECEDORES!D:E,2,0)</f>
        <v>39969</v>
      </c>
      <c r="C730" s="19" t="str">
        <f>VLOOKUP(D730,FORNECEDORES!A:D,4,0)</f>
        <v>23.457.797/0001-56</v>
      </c>
      <c r="D730" s="13" t="s">
        <v>2466</v>
      </c>
      <c r="E730" s="20" t="str">
        <f t="shared" si="48"/>
        <v>04 0044</v>
      </c>
      <c r="F730" s="28" t="s">
        <v>8974</v>
      </c>
      <c r="G730" s="21" t="str">
        <f>VLOOKUP(E730,'FILIAIS PETZ'!A:E,5,0)</f>
        <v>PETZ SANTO ANDRE</v>
      </c>
      <c r="H730" s="20" t="str">
        <f>VLOOKUP(E730,'FILIAIS PETZ'!A:D,4,0)</f>
        <v>STAD-SP</v>
      </c>
      <c r="I730" s="46">
        <v>45301</v>
      </c>
      <c r="J730" s="9">
        <v>827093</v>
      </c>
      <c r="K730" s="9"/>
      <c r="L730" s="29"/>
      <c r="M730" s="46"/>
      <c r="N730" s="46"/>
      <c r="O730" s="46"/>
      <c r="P730" s="29" t="s">
        <v>4990</v>
      </c>
      <c r="Q730" s="9">
        <v>3</v>
      </c>
      <c r="R730" s="9">
        <v>1</v>
      </c>
      <c r="S730" s="9">
        <v>8</v>
      </c>
      <c r="T730" s="9" t="s">
        <v>32</v>
      </c>
      <c r="U730" s="9">
        <v>11002</v>
      </c>
      <c r="V730" s="9">
        <v>11002</v>
      </c>
      <c r="W730" s="9" t="s">
        <v>5039</v>
      </c>
      <c r="X730" s="9" t="s">
        <v>4985</v>
      </c>
      <c r="Y730" s="9" t="s">
        <v>4997</v>
      </c>
      <c r="Z730" s="9" t="s">
        <v>4993</v>
      </c>
      <c r="AA730" s="9" t="s">
        <v>4989</v>
      </c>
      <c r="AB730" s="9" t="s">
        <v>12941</v>
      </c>
      <c r="AC730" s="9" t="s">
        <v>5006</v>
      </c>
      <c r="AD730" s="9"/>
      <c r="AE730" s="20" t="str">
        <f>VLOOKUP(E730,'FILIAIS PETZ'!A:Q,17,0)</f>
        <v>SP3</v>
      </c>
      <c r="AF730" s="20" t="str">
        <f>VLOOKUP(E730,'FILIAIS PETZ'!A:Q,3,0)</f>
        <v>FELICIO</v>
      </c>
      <c r="AG730" s="20" t="str">
        <f>VLOOKUP(E730,'FILIAIS PETZ'!A:Q,2,0)</f>
        <v>R3</v>
      </c>
      <c r="AH730" s="75">
        <v>180</v>
      </c>
      <c r="AI730" s="68" t="s">
        <v>9396</v>
      </c>
      <c r="AJ730" s="43">
        <f>VLOOKUP(E730,'FILIAIS PETZ'!$A$2:$K$2000,11,0)</f>
        <v>18328118004600</v>
      </c>
      <c r="AK730" s="44">
        <v>18328118004600</v>
      </c>
    </row>
    <row r="731" spans="1:37" s="15" customFormat="1" ht="15" customHeight="1" thickBot="1" x14ac:dyDescent="0.25">
      <c r="A731" s="9">
        <v>827171</v>
      </c>
      <c r="B731" s="18">
        <f>VLOOKUP(C731,FORNECEDORES!D:E,2,0)</f>
        <v>39969</v>
      </c>
      <c r="C731" s="19" t="str">
        <f>VLOOKUP(D731,FORNECEDORES!A:D,4,0)</f>
        <v>23.457.797/0001-56</v>
      </c>
      <c r="D731" s="13" t="s">
        <v>2466</v>
      </c>
      <c r="E731" s="20" t="str">
        <f t="shared" si="48"/>
        <v>04 0003</v>
      </c>
      <c r="F731" s="28" t="s">
        <v>8971</v>
      </c>
      <c r="G731" s="21" t="str">
        <f>VLOOKUP(E731,'FILIAIS PETZ'!A:E,5,0)</f>
        <v>PETZ SAO BERNARDO</v>
      </c>
      <c r="H731" s="20" t="str">
        <f>VLOOKUP(E731,'FILIAIS PETZ'!A:D,4,0)</f>
        <v>SBCA-SP</v>
      </c>
      <c r="I731" s="46">
        <v>45301</v>
      </c>
      <c r="J731" s="9">
        <v>827171</v>
      </c>
      <c r="K731" s="9"/>
      <c r="L731" s="29"/>
      <c r="M731" s="46"/>
      <c r="N731" s="46"/>
      <c r="O731" s="46"/>
      <c r="P731" s="29" t="s">
        <v>4990</v>
      </c>
      <c r="Q731" s="9">
        <v>3</v>
      </c>
      <c r="R731" s="9">
        <v>1</v>
      </c>
      <c r="S731" s="9">
        <v>8</v>
      </c>
      <c r="T731" s="9" t="s">
        <v>32</v>
      </c>
      <c r="U731" s="9">
        <v>11002</v>
      </c>
      <c r="V731" s="9">
        <v>11002</v>
      </c>
      <c r="W731" s="9" t="s">
        <v>5039</v>
      </c>
      <c r="X731" s="9" t="s">
        <v>4985</v>
      </c>
      <c r="Y731" s="9" t="s">
        <v>4997</v>
      </c>
      <c r="Z731" s="9" t="s">
        <v>4993</v>
      </c>
      <c r="AA731" s="9" t="s">
        <v>4989</v>
      </c>
      <c r="AB731" s="9" t="s">
        <v>12941</v>
      </c>
      <c r="AC731" s="9" t="s">
        <v>5006</v>
      </c>
      <c r="AD731" s="9"/>
      <c r="AE731" s="20" t="str">
        <f>VLOOKUP(E731,'FILIAIS PETZ'!A:Q,17,0)</f>
        <v>SP3</v>
      </c>
      <c r="AF731" s="20" t="str">
        <f>VLOOKUP(E731,'FILIAIS PETZ'!A:Q,3,0)</f>
        <v>FELICIO</v>
      </c>
      <c r="AG731" s="20" t="str">
        <f>VLOOKUP(E731,'FILIAIS PETZ'!A:Q,2,0)</f>
        <v>R3</v>
      </c>
      <c r="AH731" s="75">
        <v>170</v>
      </c>
      <c r="AI731" s="68" t="s">
        <v>9397</v>
      </c>
      <c r="AJ731" s="43">
        <f>VLOOKUP(E731,'FILIAIS PETZ'!$A$2:$K$2000,11,0)</f>
        <v>18328118002152</v>
      </c>
      <c r="AK731" s="44">
        <v>18328118002152</v>
      </c>
    </row>
    <row r="732" spans="1:37" s="15" customFormat="1" ht="15" customHeight="1" thickBot="1" x14ac:dyDescent="0.25">
      <c r="A732" s="9">
        <v>827097</v>
      </c>
      <c r="B732" s="18">
        <f>VLOOKUP(C732,FORNECEDORES!D:E,2,0)</f>
        <v>39969</v>
      </c>
      <c r="C732" s="19" t="str">
        <f>VLOOKUP(D732,FORNECEDORES!A:D,4,0)</f>
        <v>23.457.797/0001-56</v>
      </c>
      <c r="D732" s="13" t="s">
        <v>2466</v>
      </c>
      <c r="E732" s="20" t="str">
        <f t="shared" si="48"/>
        <v>04 0044</v>
      </c>
      <c r="F732" s="28" t="s">
        <v>8974</v>
      </c>
      <c r="G732" s="21" t="str">
        <f>VLOOKUP(E732,'FILIAIS PETZ'!A:E,5,0)</f>
        <v>PETZ SANTO ANDRE</v>
      </c>
      <c r="H732" s="20" t="str">
        <f>VLOOKUP(E732,'FILIAIS PETZ'!A:D,4,0)</f>
        <v>STAD-SP</v>
      </c>
      <c r="I732" s="46">
        <v>45301</v>
      </c>
      <c r="J732" s="9">
        <v>827097</v>
      </c>
      <c r="K732" s="9"/>
      <c r="L732" s="29"/>
      <c r="M732" s="46"/>
      <c r="N732" s="46"/>
      <c r="O732" s="46"/>
      <c r="P732" s="29" t="s">
        <v>4990</v>
      </c>
      <c r="Q732" s="9">
        <v>3</v>
      </c>
      <c r="R732" s="9">
        <v>1</v>
      </c>
      <c r="S732" s="9">
        <v>8</v>
      </c>
      <c r="T732" s="9" t="s">
        <v>32</v>
      </c>
      <c r="U732" s="9">
        <v>11002</v>
      </c>
      <c r="V732" s="9">
        <v>11002</v>
      </c>
      <c r="W732" s="9" t="s">
        <v>9398</v>
      </c>
      <c r="X732" s="9" t="s">
        <v>4985</v>
      </c>
      <c r="Y732" s="9" t="s">
        <v>4997</v>
      </c>
      <c r="Z732" s="9" t="s">
        <v>4993</v>
      </c>
      <c r="AA732" s="9" t="s">
        <v>4989</v>
      </c>
      <c r="AB732" s="9" t="s">
        <v>12941</v>
      </c>
      <c r="AC732" s="9" t="s">
        <v>5006</v>
      </c>
      <c r="AD732" s="9"/>
      <c r="AE732" s="20" t="str">
        <f>VLOOKUP(E732,'FILIAIS PETZ'!A:Q,17,0)</f>
        <v>SP3</v>
      </c>
      <c r="AF732" s="20" t="str">
        <f>VLOOKUP(E732,'FILIAIS PETZ'!A:Q,3,0)</f>
        <v>FELICIO</v>
      </c>
      <c r="AG732" s="20" t="str">
        <f>VLOOKUP(E732,'FILIAIS PETZ'!A:Q,2,0)</f>
        <v>R3</v>
      </c>
      <c r="AH732" s="75">
        <v>430</v>
      </c>
      <c r="AI732" s="68" t="s">
        <v>9399</v>
      </c>
      <c r="AJ732" s="43">
        <f>VLOOKUP(E732,'FILIAIS PETZ'!$A$2:$K$2000,11,0)</f>
        <v>18328118004600</v>
      </c>
      <c r="AK732" s="44">
        <v>18328118004600</v>
      </c>
    </row>
    <row r="733" spans="1:37" s="15" customFormat="1" ht="15" customHeight="1" thickBot="1" x14ac:dyDescent="0.25">
      <c r="A733" s="9">
        <v>828018</v>
      </c>
      <c r="B733" s="18">
        <f>VLOOKUP(C733,FORNECEDORES!D:E,2,0)</f>
        <v>14456</v>
      </c>
      <c r="C733" s="19" t="str">
        <f>VLOOKUP(D733,FORNECEDORES!A:D,4,0)</f>
        <v>29.274.777/0001-26</v>
      </c>
      <c r="D733" s="13" t="s">
        <v>2689</v>
      </c>
      <c r="E733" s="20" t="str">
        <f t="shared" si="48"/>
        <v>04 0067</v>
      </c>
      <c r="F733" s="28" t="s">
        <v>8611</v>
      </c>
      <c r="G733" s="21" t="str">
        <f>VLOOKUP(E733,'FILIAIS PETZ'!A:E,5,0)</f>
        <v>PETZ EXTRA RICARDO JAFET</v>
      </c>
      <c r="H733" s="20" t="str">
        <f>VLOOKUP(E733,'FILIAIS PETZ'!A:D,4,0)</f>
        <v>RJAF-SP</v>
      </c>
      <c r="I733" s="46">
        <v>45302</v>
      </c>
      <c r="J733" s="9">
        <v>828018</v>
      </c>
      <c r="K733" s="9" t="s">
        <v>9035</v>
      </c>
      <c r="L733" s="29" t="s">
        <v>9400</v>
      </c>
      <c r="M733" s="46">
        <v>45307</v>
      </c>
      <c r="N733" s="46">
        <v>45343</v>
      </c>
      <c r="O733" s="46">
        <v>45309</v>
      </c>
      <c r="P733" s="29" t="s">
        <v>4990</v>
      </c>
      <c r="Q733" s="9">
        <v>3</v>
      </c>
      <c r="R733" s="9">
        <v>1</v>
      </c>
      <c r="S733" s="9">
        <v>8</v>
      </c>
      <c r="T733" s="9" t="s">
        <v>32</v>
      </c>
      <c r="U733" s="9">
        <v>11002</v>
      </c>
      <c r="V733" s="9">
        <v>11002</v>
      </c>
      <c r="W733" s="9" t="s">
        <v>6867</v>
      </c>
      <c r="X733" s="9" t="s">
        <v>4985</v>
      </c>
      <c r="Y733" s="9" t="s">
        <v>4997</v>
      </c>
      <c r="Z733" s="9" t="s">
        <v>4993</v>
      </c>
      <c r="AA733" s="9" t="s">
        <v>4989</v>
      </c>
      <c r="AB733" s="9" t="s">
        <v>12941</v>
      </c>
      <c r="AC733" s="9" t="s">
        <v>5006</v>
      </c>
      <c r="AD733" s="9"/>
      <c r="AE733" s="20" t="str">
        <f>VLOOKUP(E733,'FILIAIS PETZ'!A:Q,17,0)</f>
        <v>SP2</v>
      </c>
      <c r="AF733" s="20" t="str">
        <f>VLOOKUP(E733,'FILIAIS PETZ'!A:Q,3,0)</f>
        <v>FELICIO</v>
      </c>
      <c r="AG733" s="20" t="str">
        <f>VLOOKUP(E733,'FILIAIS PETZ'!A:Q,2,0)</f>
        <v>R3</v>
      </c>
      <c r="AH733" s="75">
        <v>290</v>
      </c>
      <c r="AI733" s="68" t="s">
        <v>9401</v>
      </c>
      <c r="AJ733" s="43">
        <f>VLOOKUP(E733,'FILIAIS PETZ'!$A$2:$K$2000,11,0)</f>
        <v>18328118006573</v>
      </c>
      <c r="AK733" s="44">
        <v>18328118006573</v>
      </c>
    </row>
    <row r="734" spans="1:37" s="15" customFormat="1" ht="15" customHeight="1" thickBot="1" x14ac:dyDescent="0.25">
      <c r="A734" s="9">
        <v>828021</v>
      </c>
      <c r="B734" s="18">
        <f>VLOOKUP(C734,FORNECEDORES!D:E,2,0)</f>
        <v>14456</v>
      </c>
      <c r="C734" s="19" t="str">
        <f>VLOOKUP(D734,FORNECEDORES!A:D,4,0)</f>
        <v>29.274.777/0001-26</v>
      </c>
      <c r="D734" s="13" t="s">
        <v>2689</v>
      </c>
      <c r="E734" s="20" t="str">
        <f t="shared" si="48"/>
        <v>04 0067</v>
      </c>
      <c r="F734" s="28" t="s">
        <v>8611</v>
      </c>
      <c r="G734" s="21" t="str">
        <f>VLOOKUP(E734,'FILIAIS PETZ'!A:E,5,0)</f>
        <v>PETZ EXTRA RICARDO JAFET</v>
      </c>
      <c r="H734" s="20" t="str">
        <f>VLOOKUP(E734,'FILIAIS PETZ'!A:D,4,0)</f>
        <v>RJAF-SP</v>
      </c>
      <c r="I734" s="46">
        <v>45302</v>
      </c>
      <c r="J734" s="9">
        <v>828021</v>
      </c>
      <c r="K734" s="9" t="s">
        <v>9035</v>
      </c>
      <c r="L734" s="29" t="s">
        <v>9402</v>
      </c>
      <c r="M734" s="46">
        <v>45307</v>
      </c>
      <c r="N734" s="46">
        <v>45343</v>
      </c>
      <c r="O734" s="46">
        <v>45309</v>
      </c>
      <c r="P734" s="29" t="s">
        <v>4990</v>
      </c>
      <c r="Q734" s="9">
        <v>3</v>
      </c>
      <c r="R734" s="9">
        <v>1</v>
      </c>
      <c r="S734" s="9">
        <v>8</v>
      </c>
      <c r="T734" s="9" t="s">
        <v>32</v>
      </c>
      <c r="U734" s="9">
        <v>11002</v>
      </c>
      <c r="V734" s="9">
        <v>11002</v>
      </c>
      <c r="W734" s="9" t="s">
        <v>6867</v>
      </c>
      <c r="X734" s="9" t="s">
        <v>4985</v>
      </c>
      <c r="Y734" s="9" t="s">
        <v>4997</v>
      </c>
      <c r="Z734" s="9" t="s">
        <v>4993</v>
      </c>
      <c r="AA734" s="9" t="s">
        <v>4989</v>
      </c>
      <c r="AB734" s="9" t="s">
        <v>12941</v>
      </c>
      <c r="AC734" s="9" t="s">
        <v>5006</v>
      </c>
      <c r="AD734" s="9"/>
      <c r="AE734" s="20" t="str">
        <f>VLOOKUP(E734,'FILIAIS PETZ'!A:Q,17,0)</f>
        <v>SP2</v>
      </c>
      <c r="AF734" s="20" t="str">
        <f>VLOOKUP(E734,'FILIAIS PETZ'!A:Q,3,0)</f>
        <v>FELICIO</v>
      </c>
      <c r="AG734" s="20" t="str">
        <f>VLOOKUP(E734,'FILIAIS PETZ'!A:Q,2,0)</f>
        <v>R3</v>
      </c>
      <c r="AH734" s="75">
        <v>1190</v>
      </c>
      <c r="AI734" s="68" t="s">
        <v>9403</v>
      </c>
      <c r="AJ734" s="43">
        <f>VLOOKUP(E734,'FILIAIS PETZ'!$A$2:$K$2000,11,0)</f>
        <v>18328118006573</v>
      </c>
      <c r="AK734" s="44">
        <v>18328118006573</v>
      </c>
    </row>
    <row r="735" spans="1:37" s="15" customFormat="1" ht="15" customHeight="1" thickBot="1" x14ac:dyDescent="0.25">
      <c r="A735" s="9">
        <v>828023</v>
      </c>
      <c r="B735" s="18">
        <f>VLOOKUP(C735,FORNECEDORES!D:E,2,0)</f>
        <v>14456</v>
      </c>
      <c r="C735" s="19" t="str">
        <f>VLOOKUP(D735,FORNECEDORES!A:D,4,0)</f>
        <v>29.274.777/0001-26</v>
      </c>
      <c r="D735" s="13" t="s">
        <v>2689</v>
      </c>
      <c r="E735" s="20" t="str">
        <f t="shared" si="48"/>
        <v>04 0044</v>
      </c>
      <c r="F735" s="28" t="s">
        <v>8974</v>
      </c>
      <c r="G735" s="21" t="str">
        <f>VLOOKUP(E735,'FILIAIS PETZ'!A:E,5,0)</f>
        <v>PETZ SANTO ANDRE</v>
      </c>
      <c r="H735" s="20" t="str">
        <f>VLOOKUP(E735,'FILIAIS PETZ'!A:D,4,0)</f>
        <v>STAD-SP</v>
      </c>
      <c r="I735" s="46">
        <v>45302</v>
      </c>
      <c r="J735" s="9">
        <v>828023</v>
      </c>
      <c r="K735" s="9" t="s">
        <v>9035</v>
      </c>
      <c r="L735" s="29" t="s">
        <v>9404</v>
      </c>
      <c r="M735" s="46">
        <v>45307</v>
      </c>
      <c r="N735" s="46">
        <v>45343</v>
      </c>
      <c r="O735" s="46">
        <v>45309</v>
      </c>
      <c r="P735" s="29" t="s">
        <v>4990</v>
      </c>
      <c r="Q735" s="9">
        <v>3</v>
      </c>
      <c r="R735" s="9">
        <v>1</v>
      </c>
      <c r="S735" s="9">
        <v>8</v>
      </c>
      <c r="T735" s="9" t="s">
        <v>32</v>
      </c>
      <c r="U735" s="9">
        <v>11002</v>
      </c>
      <c r="V735" s="9">
        <v>11002</v>
      </c>
      <c r="W735" s="9" t="s">
        <v>5039</v>
      </c>
      <c r="X735" s="9" t="s">
        <v>4985</v>
      </c>
      <c r="Y735" s="9" t="s">
        <v>4997</v>
      </c>
      <c r="Z735" s="9" t="s">
        <v>4993</v>
      </c>
      <c r="AA735" s="9" t="s">
        <v>4989</v>
      </c>
      <c r="AB735" s="9" t="s">
        <v>12941</v>
      </c>
      <c r="AC735" s="9" t="s">
        <v>5006</v>
      </c>
      <c r="AD735" s="9"/>
      <c r="AE735" s="20" t="str">
        <f>VLOOKUP(E735,'FILIAIS PETZ'!A:Q,17,0)</f>
        <v>SP3</v>
      </c>
      <c r="AF735" s="20" t="str">
        <f>VLOOKUP(E735,'FILIAIS PETZ'!A:Q,3,0)</f>
        <v>FELICIO</v>
      </c>
      <c r="AG735" s="20" t="str">
        <f>VLOOKUP(E735,'FILIAIS PETZ'!A:Q,2,0)</f>
        <v>R3</v>
      </c>
      <c r="AH735" s="75">
        <v>290</v>
      </c>
      <c r="AI735" s="68" t="s">
        <v>9405</v>
      </c>
      <c r="AJ735" s="43">
        <f>VLOOKUP(E735,'FILIAIS PETZ'!$A$2:$K$2000,11,0)</f>
        <v>18328118004600</v>
      </c>
      <c r="AK735" s="44">
        <v>18328118004600</v>
      </c>
    </row>
    <row r="736" spans="1:37" s="15" customFormat="1" ht="15" customHeight="1" thickBot="1" x14ac:dyDescent="0.25">
      <c r="A736" s="9">
        <v>828025</v>
      </c>
      <c r="B736" s="18">
        <f>VLOOKUP(C736,FORNECEDORES!D:E,2,0)</f>
        <v>14456</v>
      </c>
      <c r="C736" s="19" t="str">
        <f>VLOOKUP(D736,FORNECEDORES!A:D,4,0)</f>
        <v>29.274.777/0001-26</v>
      </c>
      <c r="D736" s="13" t="s">
        <v>2689</v>
      </c>
      <c r="E736" s="20" t="str">
        <f t="shared" si="48"/>
        <v>04 0044</v>
      </c>
      <c r="F736" s="28" t="s">
        <v>8974</v>
      </c>
      <c r="G736" s="21" t="str">
        <f>VLOOKUP(E736,'FILIAIS PETZ'!A:E,5,0)</f>
        <v>PETZ SANTO ANDRE</v>
      </c>
      <c r="H736" s="20" t="str">
        <f>VLOOKUP(E736,'FILIAIS PETZ'!A:D,4,0)</f>
        <v>STAD-SP</v>
      </c>
      <c r="I736" s="46">
        <v>45302</v>
      </c>
      <c r="J736" s="9">
        <v>828025</v>
      </c>
      <c r="K736" s="9" t="s">
        <v>9035</v>
      </c>
      <c r="L736" s="29" t="s">
        <v>9406</v>
      </c>
      <c r="M736" s="46">
        <v>45307</v>
      </c>
      <c r="N736" s="46">
        <v>45343</v>
      </c>
      <c r="O736" s="46">
        <v>45309</v>
      </c>
      <c r="P736" s="29" t="s">
        <v>4990</v>
      </c>
      <c r="Q736" s="9">
        <v>3</v>
      </c>
      <c r="R736" s="9">
        <v>1</v>
      </c>
      <c r="S736" s="9">
        <v>8</v>
      </c>
      <c r="T736" s="9" t="s">
        <v>32</v>
      </c>
      <c r="U736" s="9">
        <v>11002</v>
      </c>
      <c r="V736" s="9">
        <v>11002</v>
      </c>
      <c r="W736" s="9" t="s">
        <v>5182</v>
      </c>
      <c r="X736" s="9" t="s">
        <v>4985</v>
      </c>
      <c r="Y736" s="9" t="s">
        <v>4997</v>
      </c>
      <c r="Z736" s="9" t="s">
        <v>4993</v>
      </c>
      <c r="AA736" s="9" t="s">
        <v>4989</v>
      </c>
      <c r="AB736" s="9" t="s">
        <v>12941</v>
      </c>
      <c r="AC736" s="9" t="s">
        <v>5006</v>
      </c>
      <c r="AD736" s="9"/>
      <c r="AE736" s="20" t="str">
        <f>VLOOKUP(E736,'FILIAIS PETZ'!A:Q,17,0)</f>
        <v>SP3</v>
      </c>
      <c r="AF736" s="20" t="str">
        <f>VLOOKUP(E736,'FILIAIS PETZ'!A:Q,3,0)</f>
        <v>FELICIO</v>
      </c>
      <c r="AG736" s="20" t="str">
        <f>VLOOKUP(E736,'FILIAIS PETZ'!A:Q,2,0)</f>
        <v>R3</v>
      </c>
      <c r="AH736" s="75">
        <v>490</v>
      </c>
      <c r="AI736" s="68" t="s">
        <v>9407</v>
      </c>
      <c r="AJ736" s="43">
        <f>VLOOKUP(E736,'FILIAIS PETZ'!$A$2:$K$2000,11,0)</f>
        <v>18328118004600</v>
      </c>
      <c r="AK736" s="44">
        <v>18328118004600</v>
      </c>
    </row>
    <row r="737" spans="1:37" s="15" customFormat="1" ht="15" customHeight="1" thickBot="1" x14ac:dyDescent="0.25">
      <c r="A737" s="9">
        <v>828032</v>
      </c>
      <c r="B737" s="18">
        <f>VLOOKUP(C737,FORNECEDORES!D:E,2,0)</f>
        <v>14456</v>
      </c>
      <c r="C737" s="19" t="str">
        <f>VLOOKUP(D737,FORNECEDORES!A:D,4,0)</f>
        <v>29.274.777/0001-26</v>
      </c>
      <c r="D737" s="13" t="s">
        <v>2689</v>
      </c>
      <c r="E737" s="20" t="str">
        <f t="shared" si="48"/>
        <v>04 0177</v>
      </c>
      <c r="F737" s="28" t="s">
        <v>8982</v>
      </c>
      <c r="G737" s="21" t="str">
        <f>VLOOKUP(E737,'FILIAIS PETZ'!A:E,5,0)</f>
        <v>PETZ TEODORO SAMPAIO</v>
      </c>
      <c r="H737" s="20" t="str">
        <f>VLOOKUP(E737,'FILIAIS PETZ'!A:D,4,0)</f>
        <v>TEOD-SP</v>
      </c>
      <c r="I737" s="46">
        <v>45302</v>
      </c>
      <c r="J737" s="9">
        <v>828032</v>
      </c>
      <c r="K737" s="9" t="s">
        <v>9035</v>
      </c>
      <c r="L737" s="29" t="s">
        <v>9408</v>
      </c>
      <c r="M737" s="46">
        <v>45307</v>
      </c>
      <c r="N737" s="46">
        <v>45343</v>
      </c>
      <c r="O737" s="46">
        <v>45309</v>
      </c>
      <c r="P737" s="29" t="s">
        <v>4990</v>
      </c>
      <c r="Q737" s="9">
        <v>3</v>
      </c>
      <c r="R737" s="9">
        <v>1</v>
      </c>
      <c r="S737" s="9">
        <v>8</v>
      </c>
      <c r="T737" s="9" t="s">
        <v>32</v>
      </c>
      <c r="U737" s="9">
        <v>11002</v>
      </c>
      <c r="V737" s="9">
        <v>11002</v>
      </c>
      <c r="W737" s="9" t="s">
        <v>5182</v>
      </c>
      <c r="X737" s="9" t="s">
        <v>4985</v>
      </c>
      <c r="Y737" s="9" t="s">
        <v>4997</v>
      </c>
      <c r="Z737" s="9" t="s">
        <v>4993</v>
      </c>
      <c r="AA737" s="9" t="s">
        <v>4989</v>
      </c>
      <c r="AB737" s="9" t="s">
        <v>12941</v>
      </c>
      <c r="AC737" s="9" t="s">
        <v>5006</v>
      </c>
      <c r="AD737" s="9"/>
      <c r="AE737" s="20" t="str">
        <f>VLOOKUP(E737,'FILIAIS PETZ'!A:Q,17,0)</f>
        <v>SP2</v>
      </c>
      <c r="AF737" s="20" t="str">
        <f>VLOOKUP(E737,'FILIAIS PETZ'!A:Q,3,0)</f>
        <v>FELICIO</v>
      </c>
      <c r="AG737" s="20" t="str">
        <f>VLOOKUP(E737,'FILIAIS PETZ'!A:Q,2,0)</f>
        <v>R3</v>
      </c>
      <c r="AH737" s="75">
        <v>290</v>
      </c>
      <c r="AI737" s="68" t="s">
        <v>9409</v>
      </c>
      <c r="AJ737" s="43">
        <f>VLOOKUP(E737,'FILIAIS PETZ'!$A$2:$K$2000,11,0)</f>
        <v>18328118016455</v>
      </c>
      <c r="AK737" s="44">
        <v>18328118016455</v>
      </c>
    </row>
    <row r="738" spans="1:37" s="15" customFormat="1" ht="15" customHeight="1" thickBot="1" x14ac:dyDescent="0.25">
      <c r="A738" s="9">
        <v>828034</v>
      </c>
      <c r="B738" s="18">
        <f>VLOOKUP(C738,FORNECEDORES!D:E,2,0)</f>
        <v>14456</v>
      </c>
      <c r="C738" s="19" t="str">
        <f>VLOOKUP(D738,FORNECEDORES!A:D,4,0)</f>
        <v>29.274.777/0001-26</v>
      </c>
      <c r="D738" s="13" t="s">
        <v>2689</v>
      </c>
      <c r="E738" s="20" t="str">
        <f t="shared" si="48"/>
        <v>04 0177</v>
      </c>
      <c r="F738" s="28" t="s">
        <v>8982</v>
      </c>
      <c r="G738" s="21" t="str">
        <f>VLOOKUP(E738,'FILIAIS PETZ'!A:E,5,0)</f>
        <v>PETZ TEODORO SAMPAIO</v>
      </c>
      <c r="H738" s="20" t="str">
        <f>VLOOKUP(E738,'FILIAIS PETZ'!A:D,4,0)</f>
        <v>TEOD-SP</v>
      </c>
      <c r="I738" s="46">
        <v>45302</v>
      </c>
      <c r="J738" s="9">
        <v>828034</v>
      </c>
      <c r="K738" s="9" t="s">
        <v>9035</v>
      </c>
      <c r="L738" s="29" t="s">
        <v>9410</v>
      </c>
      <c r="M738" s="46">
        <v>45307</v>
      </c>
      <c r="N738" s="46">
        <v>45343</v>
      </c>
      <c r="O738" s="46">
        <v>45309</v>
      </c>
      <c r="P738" s="29" t="s">
        <v>4990</v>
      </c>
      <c r="Q738" s="9">
        <v>3</v>
      </c>
      <c r="R738" s="9">
        <v>1</v>
      </c>
      <c r="S738" s="9">
        <v>8</v>
      </c>
      <c r="T738" s="9" t="s">
        <v>32</v>
      </c>
      <c r="U738" s="9">
        <v>11002</v>
      </c>
      <c r="V738" s="9">
        <v>11002</v>
      </c>
      <c r="W738" s="9" t="s">
        <v>5019</v>
      </c>
      <c r="X738" s="9" t="s">
        <v>4985</v>
      </c>
      <c r="Y738" s="9" t="s">
        <v>4997</v>
      </c>
      <c r="Z738" s="9" t="s">
        <v>4993</v>
      </c>
      <c r="AA738" s="9" t="s">
        <v>4989</v>
      </c>
      <c r="AB738" s="9" t="s">
        <v>12941</v>
      </c>
      <c r="AC738" s="9" t="s">
        <v>5006</v>
      </c>
      <c r="AD738" s="9"/>
      <c r="AE738" s="20" t="str">
        <f>VLOOKUP(E738,'FILIAIS PETZ'!A:Q,17,0)</f>
        <v>SP2</v>
      </c>
      <c r="AF738" s="20" t="str">
        <f>VLOOKUP(E738,'FILIAIS PETZ'!A:Q,3,0)</f>
        <v>FELICIO</v>
      </c>
      <c r="AG738" s="20" t="str">
        <f>VLOOKUP(E738,'FILIAIS PETZ'!A:Q,2,0)</f>
        <v>R3</v>
      </c>
      <c r="AH738" s="75">
        <v>290</v>
      </c>
      <c r="AI738" s="68" t="s">
        <v>9411</v>
      </c>
      <c r="AJ738" s="43">
        <f>VLOOKUP(E738,'FILIAIS PETZ'!$A$2:$K$2000,11,0)</f>
        <v>18328118016455</v>
      </c>
      <c r="AK738" s="44">
        <v>18328118016455</v>
      </c>
    </row>
    <row r="739" spans="1:37" s="15" customFormat="1" ht="15" customHeight="1" thickBot="1" x14ac:dyDescent="0.25">
      <c r="A739" s="9">
        <v>828002</v>
      </c>
      <c r="B739" s="18">
        <f>VLOOKUP(C739,FORNECEDORES!D:E,2,0)</f>
        <v>14456</v>
      </c>
      <c r="C739" s="19" t="str">
        <f>VLOOKUP(D739,FORNECEDORES!A:D,4,0)</f>
        <v>29.274.777/0001-26</v>
      </c>
      <c r="D739" s="13" t="s">
        <v>2689</v>
      </c>
      <c r="E739" s="20" t="str">
        <f t="shared" si="48"/>
        <v>04 0011</v>
      </c>
      <c r="F739" s="28" t="s">
        <v>8976</v>
      </c>
      <c r="G739" s="21" t="str">
        <f>VLOOKUP(E739,'FILIAIS PETZ'!A:E,5,0)</f>
        <v>PETZ AUGUSTA</v>
      </c>
      <c r="H739" s="20" t="str">
        <f>VLOOKUP(E739,'FILIAIS PETZ'!A:D,4,0)</f>
        <v>AUGT-SP</v>
      </c>
      <c r="I739" s="46">
        <v>45302</v>
      </c>
      <c r="J739" s="9">
        <v>828002</v>
      </c>
      <c r="K739" s="9" t="s">
        <v>9035</v>
      </c>
      <c r="L739" s="29" t="s">
        <v>9412</v>
      </c>
      <c r="M739" s="46">
        <v>45307</v>
      </c>
      <c r="N739" s="46">
        <v>45343</v>
      </c>
      <c r="O739" s="46">
        <v>45309</v>
      </c>
      <c r="P739" s="29" t="s">
        <v>4990</v>
      </c>
      <c r="Q739" s="9">
        <v>3</v>
      </c>
      <c r="R739" s="9">
        <v>1</v>
      </c>
      <c r="S739" s="9">
        <v>8</v>
      </c>
      <c r="T739" s="9" t="s">
        <v>32</v>
      </c>
      <c r="U739" s="9">
        <v>11002</v>
      </c>
      <c r="V739" s="9">
        <v>11002</v>
      </c>
      <c r="W739" s="9" t="s">
        <v>5019</v>
      </c>
      <c r="X739" s="9" t="s">
        <v>4985</v>
      </c>
      <c r="Y739" s="9" t="s">
        <v>4997</v>
      </c>
      <c r="Z739" s="9" t="s">
        <v>4993</v>
      </c>
      <c r="AA739" s="9" t="s">
        <v>4989</v>
      </c>
      <c r="AB739" s="9" t="s">
        <v>12941</v>
      </c>
      <c r="AC739" s="9" t="s">
        <v>5006</v>
      </c>
      <c r="AD739" s="9"/>
      <c r="AE739" s="20" t="str">
        <f>VLOOKUP(E739,'FILIAIS PETZ'!A:Q,17,0)</f>
        <v>SP2</v>
      </c>
      <c r="AF739" s="20" t="str">
        <f>VLOOKUP(E739,'FILIAIS PETZ'!A:Q,3,0)</f>
        <v>FELICIO</v>
      </c>
      <c r="AG739" s="20" t="str">
        <f>VLOOKUP(E739,'FILIAIS PETZ'!A:Q,2,0)</f>
        <v>R3</v>
      </c>
      <c r="AH739" s="75">
        <v>590</v>
      </c>
      <c r="AI739" s="68" t="s">
        <v>9413</v>
      </c>
      <c r="AJ739" s="43">
        <f>VLOOKUP(E739,'FILIAIS PETZ'!$A$2:$K$2000,11,0)</f>
        <v>18328118001776</v>
      </c>
      <c r="AK739" s="44">
        <v>18328118001776</v>
      </c>
    </row>
    <row r="740" spans="1:37" s="15" customFormat="1" ht="15" customHeight="1" thickBot="1" x14ac:dyDescent="0.25">
      <c r="A740" s="9">
        <v>828004</v>
      </c>
      <c r="B740" s="18">
        <f>VLOOKUP(C740,FORNECEDORES!D:E,2,0)</f>
        <v>14456</v>
      </c>
      <c r="C740" s="19" t="str">
        <f>VLOOKUP(D740,FORNECEDORES!A:D,4,0)</f>
        <v>29.274.777/0001-26</v>
      </c>
      <c r="D740" s="13" t="s">
        <v>2689</v>
      </c>
      <c r="E740" s="20" t="str">
        <f t="shared" si="48"/>
        <v>04 0011</v>
      </c>
      <c r="F740" s="28" t="s">
        <v>8976</v>
      </c>
      <c r="G740" s="21" t="str">
        <f>VLOOKUP(E740,'FILIAIS PETZ'!A:E,5,0)</f>
        <v>PETZ AUGUSTA</v>
      </c>
      <c r="H740" s="20" t="str">
        <f>VLOOKUP(E740,'FILIAIS PETZ'!A:D,4,0)</f>
        <v>AUGT-SP</v>
      </c>
      <c r="I740" s="46">
        <v>45302</v>
      </c>
      <c r="J740" s="9">
        <v>828004</v>
      </c>
      <c r="K740" s="9" t="s">
        <v>9035</v>
      </c>
      <c r="L740" s="29" t="s">
        <v>9414</v>
      </c>
      <c r="M740" s="46">
        <v>45307</v>
      </c>
      <c r="N740" s="46">
        <v>45343</v>
      </c>
      <c r="O740" s="46">
        <v>45309</v>
      </c>
      <c r="P740" s="29" t="s">
        <v>4990</v>
      </c>
      <c r="Q740" s="9">
        <v>3</v>
      </c>
      <c r="R740" s="9">
        <v>1</v>
      </c>
      <c r="S740" s="9">
        <v>8</v>
      </c>
      <c r="T740" s="9" t="s">
        <v>32</v>
      </c>
      <c r="U740" s="9">
        <v>11002</v>
      </c>
      <c r="V740" s="9">
        <v>11002</v>
      </c>
      <c r="W740" s="9" t="s">
        <v>5034</v>
      </c>
      <c r="X740" s="9" t="s">
        <v>4985</v>
      </c>
      <c r="Y740" s="9" t="s">
        <v>4997</v>
      </c>
      <c r="Z740" s="9" t="s">
        <v>4993</v>
      </c>
      <c r="AA740" s="9" t="s">
        <v>4989</v>
      </c>
      <c r="AB740" s="9" t="s">
        <v>12941</v>
      </c>
      <c r="AC740" s="9" t="s">
        <v>5006</v>
      </c>
      <c r="AD740" s="9"/>
      <c r="AE740" s="20" t="str">
        <f>VLOOKUP(E740,'FILIAIS PETZ'!A:Q,17,0)</f>
        <v>SP2</v>
      </c>
      <c r="AF740" s="20" t="str">
        <f>VLOOKUP(E740,'FILIAIS PETZ'!A:Q,3,0)</f>
        <v>FELICIO</v>
      </c>
      <c r="AG740" s="20" t="str">
        <f>VLOOKUP(E740,'FILIAIS PETZ'!A:Q,2,0)</f>
        <v>R3</v>
      </c>
      <c r="AH740" s="75">
        <v>690</v>
      </c>
      <c r="AI740" s="68" t="s">
        <v>9415</v>
      </c>
      <c r="AJ740" s="43">
        <f>VLOOKUP(E740,'FILIAIS PETZ'!$A$2:$K$2000,11,0)</f>
        <v>18328118001776</v>
      </c>
      <c r="AK740" s="44">
        <v>18328118001776</v>
      </c>
    </row>
    <row r="741" spans="1:37" s="15" customFormat="1" ht="15" customHeight="1" thickBot="1" x14ac:dyDescent="0.25">
      <c r="A741" s="9">
        <v>828046</v>
      </c>
      <c r="B741" s="18">
        <f>VLOOKUP(C741,FORNECEDORES!D:E,2,0)</f>
        <v>39969</v>
      </c>
      <c r="C741" s="19" t="str">
        <f>VLOOKUP(D741,FORNECEDORES!A:D,4,0)</f>
        <v>23.457.797/0001-56</v>
      </c>
      <c r="D741" s="13" t="s">
        <v>2466</v>
      </c>
      <c r="E741" s="20" t="str">
        <f t="shared" si="48"/>
        <v>04 0256</v>
      </c>
      <c r="F741" s="28" t="s">
        <v>9144</v>
      </c>
      <c r="G741" s="21" t="str">
        <f>VLOOKUP(E741,'FILIAIS PETZ'!A:E,5,0)</f>
        <v>PETZ ACLIMAÇÃO</v>
      </c>
      <c r="H741" s="20" t="str">
        <f>VLOOKUP(E741,'FILIAIS PETZ'!A:D,4,0)</f>
        <v>ACLM-SP</v>
      </c>
      <c r="I741" s="46">
        <v>45302</v>
      </c>
      <c r="J741" s="9">
        <v>828046</v>
      </c>
      <c r="K741" s="9" t="s">
        <v>9035</v>
      </c>
      <c r="L741" s="29" t="s">
        <v>5522</v>
      </c>
      <c r="M741" s="46">
        <v>45303</v>
      </c>
      <c r="N741" s="46">
        <v>45322</v>
      </c>
      <c r="O741" s="46">
        <v>45306</v>
      </c>
      <c r="P741" s="29" t="s">
        <v>4990</v>
      </c>
      <c r="Q741" s="9">
        <v>3</v>
      </c>
      <c r="R741" s="9">
        <v>1</v>
      </c>
      <c r="S741" s="9">
        <v>8</v>
      </c>
      <c r="T741" s="9" t="s">
        <v>32</v>
      </c>
      <c r="U741" s="9">
        <v>11002</v>
      </c>
      <c r="V741" s="9">
        <v>11002</v>
      </c>
      <c r="W741" s="9" t="s">
        <v>5019</v>
      </c>
      <c r="X741" s="9" t="s">
        <v>4985</v>
      </c>
      <c r="Y741" s="9" t="s">
        <v>4997</v>
      </c>
      <c r="Z741" s="9" t="s">
        <v>4993</v>
      </c>
      <c r="AA741" s="9" t="s">
        <v>4989</v>
      </c>
      <c r="AB741" s="9" t="s">
        <v>12941</v>
      </c>
      <c r="AC741" s="9" t="s">
        <v>5006</v>
      </c>
      <c r="AD741" s="9"/>
      <c r="AE741" s="20" t="str">
        <f>VLOOKUP(E741,'FILIAIS PETZ'!A:Q,17,0)</f>
        <v>SP2</v>
      </c>
      <c r="AF741" s="20" t="str">
        <f>VLOOKUP(E741,'FILIAIS PETZ'!A:Q,3,0)</f>
        <v>FELICIO</v>
      </c>
      <c r="AG741" s="20" t="str">
        <f>VLOOKUP(E741,'FILIAIS PETZ'!A:Q,2,0)</f>
        <v>R3</v>
      </c>
      <c r="AH741" s="75">
        <v>250</v>
      </c>
      <c r="AI741" s="68" t="s">
        <v>9416</v>
      </c>
      <c r="AJ741" s="43" t="str">
        <f>VLOOKUP(E741,'FILIAIS PETZ'!$A$2:$K$2000,11,0)</f>
        <v>18.328.118/0243-93</v>
      </c>
      <c r="AK741" s="44" t="s">
        <v>9146</v>
      </c>
    </row>
    <row r="742" spans="1:37" s="15" customFormat="1" ht="15" customHeight="1" thickBot="1" x14ac:dyDescent="0.25">
      <c r="A742" s="9">
        <v>828047</v>
      </c>
      <c r="B742" s="18">
        <f>VLOOKUP(C742,FORNECEDORES!D:E,2,0)</f>
        <v>39969</v>
      </c>
      <c r="C742" s="19" t="str">
        <f>VLOOKUP(D742,FORNECEDORES!A:D,4,0)</f>
        <v>23.457.797/0001-56</v>
      </c>
      <c r="D742" s="13" t="s">
        <v>2466</v>
      </c>
      <c r="E742" s="20" t="str">
        <f t="shared" si="48"/>
        <v>04 0256</v>
      </c>
      <c r="F742" s="28" t="s">
        <v>9144</v>
      </c>
      <c r="G742" s="21" t="str">
        <f>VLOOKUP(E742,'FILIAIS PETZ'!A:E,5,0)</f>
        <v>PETZ ACLIMAÇÃO</v>
      </c>
      <c r="H742" s="20" t="str">
        <f>VLOOKUP(E742,'FILIAIS PETZ'!A:D,4,0)</f>
        <v>ACLM-SP</v>
      </c>
      <c r="I742" s="46">
        <v>45302</v>
      </c>
      <c r="J742" s="9">
        <v>828047</v>
      </c>
      <c r="K742" s="9" t="s">
        <v>9035</v>
      </c>
      <c r="L742" s="29" t="s">
        <v>5527</v>
      </c>
      <c r="M742" s="46">
        <v>45303</v>
      </c>
      <c r="N742" s="46">
        <v>45322</v>
      </c>
      <c r="O742" s="46">
        <v>45306</v>
      </c>
      <c r="P742" s="29" t="s">
        <v>4990</v>
      </c>
      <c r="Q742" s="9">
        <v>3</v>
      </c>
      <c r="R742" s="9">
        <v>1</v>
      </c>
      <c r="S742" s="9">
        <v>8</v>
      </c>
      <c r="T742" s="9" t="s">
        <v>32</v>
      </c>
      <c r="U742" s="9">
        <v>11002</v>
      </c>
      <c r="V742" s="9">
        <v>11002</v>
      </c>
      <c r="W742" s="9" t="s">
        <v>5021</v>
      </c>
      <c r="X742" s="9" t="s">
        <v>4985</v>
      </c>
      <c r="Y742" s="9" t="s">
        <v>4997</v>
      </c>
      <c r="Z742" s="9" t="s">
        <v>4993</v>
      </c>
      <c r="AA742" s="9" t="s">
        <v>4989</v>
      </c>
      <c r="AB742" s="9" t="s">
        <v>12941</v>
      </c>
      <c r="AC742" s="9" t="s">
        <v>5006</v>
      </c>
      <c r="AD742" s="9"/>
      <c r="AE742" s="20" t="str">
        <f>VLOOKUP(E742,'FILIAIS PETZ'!A:Q,17,0)</f>
        <v>SP2</v>
      </c>
      <c r="AF742" s="20" t="str">
        <f>VLOOKUP(E742,'FILIAIS PETZ'!A:Q,3,0)</f>
        <v>FELICIO</v>
      </c>
      <c r="AG742" s="20" t="str">
        <f>VLOOKUP(E742,'FILIAIS PETZ'!A:Q,2,0)</f>
        <v>R3</v>
      </c>
      <c r="AH742" s="75">
        <v>100</v>
      </c>
      <c r="AI742" s="68" t="s">
        <v>9417</v>
      </c>
      <c r="AJ742" s="43" t="str">
        <f>VLOOKUP(E742,'FILIAIS PETZ'!$A$2:$K$2000,11,0)</f>
        <v>18.328.118/0243-93</v>
      </c>
      <c r="AK742" s="44" t="s">
        <v>9146</v>
      </c>
    </row>
    <row r="743" spans="1:37" s="15" customFormat="1" ht="15" customHeight="1" thickBot="1" x14ac:dyDescent="0.25">
      <c r="A743" s="9">
        <v>828048</v>
      </c>
      <c r="B743" s="18">
        <f>VLOOKUP(C743,FORNECEDORES!D:E,2,0)</f>
        <v>39969</v>
      </c>
      <c r="C743" s="19" t="str">
        <f>VLOOKUP(D743,FORNECEDORES!A:D,4,0)</f>
        <v>23.457.797/0001-56</v>
      </c>
      <c r="D743" s="13" t="s">
        <v>2466</v>
      </c>
      <c r="E743" s="20" t="str">
        <f t="shared" si="48"/>
        <v>04 0256</v>
      </c>
      <c r="F743" s="28" t="s">
        <v>9144</v>
      </c>
      <c r="G743" s="21" t="str">
        <f>VLOOKUP(E743,'FILIAIS PETZ'!A:E,5,0)</f>
        <v>PETZ ACLIMAÇÃO</v>
      </c>
      <c r="H743" s="20" t="str">
        <f>VLOOKUP(E743,'FILIAIS PETZ'!A:D,4,0)</f>
        <v>ACLM-SP</v>
      </c>
      <c r="I743" s="46">
        <v>45302</v>
      </c>
      <c r="J743" s="9">
        <v>828048</v>
      </c>
      <c r="K743" s="9" t="s">
        <v>9035</v>
      </c>
      <c r="L743" s="29" t="s">
        <v>9418</v>
      </c>
      <c r="M743" s="46">
        <v>45303</v>
      </c>
      <c r="N743" s="46">
        <v>45322</v>
      </c>
      <c r="O743" s="46">
        <v>45306</v>
      </c>
      <c r="P743" s="29" t="s">
        <v>4990</v>
      </c>
      <c r="Q743" s="9">
        <v>3</v>
      </c>
      <c r="R743" s="9">
        <v>1</v>
      </c>
      <c r="S743" s="9">
        <v>8</v>
      </c>
      <c r="T743" s="9" t="s">
        <v>32</v>
      </c>
      <c r="U743" s="9">
        <v>11002</v>
      </c>
      <c r="V743" s="9">
        <v>11002</v>
      </c>
      <c r="W743" s="9" t="s">
        <v>5021</v>
      </c>
      <c r="X743" s="9" t="s">
        <v>4985</v>
      </c>
      <c r="Y743" s="9" t="s">
        <v>4997</v>
      </c>
      <c r="Z743" s="9" t="s">
        <v>4993</v>
      </c>
      <c r="AA743" s="9" t="s">
        <v>4989</v>
      </c>
      <c r="AB743" s="9" t="s">
        <v>12941</v>
      </c>
      <c r="AC743" s="9" t="s">
        <v>5006</v>
      </c>
      <c r="AD743" s="9"/>
      <c r="AE743" s="20" t="str">
        <f>VLOOKUP(E743,'FILIAIS PETZ'!A:Q,17,0)</f>
        <v>SP2</v>
      </c>
      <c r="AF743" s="20" t="str">
        <f>VLOOKUP(E743,'FILIAIS PETZ'!A:Q,3,0)</f>
        <v>FELICIO</v>
      </c>
      <c r="AG743" s="20" t="str">
        <f>VLOOKUP(E743,'FILIAIS PETZ'!A:Q,2,0)</f>
        <v>R3</v>
      </c>
      <c r="AH743" s="75">
        <v>100</v>
      </c>
      <c r="AI743" s="68" t="s">
        <v>9419</v>
      </c>
      <c r="AJ743" s="43" t="str">
        <f>VLOOKUP(E743,'FILIAIS PETZ'!$A$2:$K$2000,11,0)</f>
        <v>18.328.118/0243-93</v>
      </c>
      <c r="AK743" s="44" t="s">
        <v>9146</v>
      </c>
    </row>
    <row r="744" spans="1:37" s="15" customFormat="1" ht="15" customHeight="1" thickBot="1" x14ac:dyDescent="0.25">
      <c r="A744" s="9">
        <v>828053</v>
      </c>
      <c r="B744" s="18">
        <f>VLOOKUP(C744,FORNECEDORES!D:E,2,0)</f>
        <v>39969</v>
      </c>
      <c r="C744" s="19" t="str">
        <f>VLOOKUP(D744,FORNECEDORES!A:D,4,0)</f>
        <v>23.457.797/0001-56</v>
      </c>
      <c r="D744" s="13" t="s">
        <v>2466</v>
      </c>
      <c r="E744" s="20" t="str">
        <f t="shared" si="48"/>
        <v>04 0208</v>
      </c>
      <c r="F744" s="28" t="s">
        <v>8975</v>
      </c>
      <c r="G744" s="21" t="str">
        <f>VLOOKUP(E744,'FILIAIS PETZ'!A:E,5,0)</f>
        <v>PETZ AVENIDA ANGELICA</v>
      </c>
      <c r="H744" s="20" t="str">
        <f>VLOOKUP(E744,'FILIAIS PETZ'!A:D,4,0)</f>
        <v>ANGL-SP</v>
      </c>
      <c r="I744" s="46">
        <v>45302</v>
      </c>
      <c r="J744" s="9">
        <v>828053</v>
      </c>
      <c r="K744" s="9" t="s">
        <v>9035</v>
      </c>
      <c r="L744" s="29" t="s">
        <v>9420</v>
      </c>
      <c r="M744" s="46">
        <v>45303</v>
      </c>
      <c r="N744" s="46">
        <v>45322</v>
      </c>
      <c r="O744" s="46">
        <v>45306</v>
      </c>
      <c r="P744" s="29" t="s">
        <v>4990</v>
      </c>
      <c r="Q744" s="9">
        <v>3</v>
      </c>
      <c r="R744" s="9">
        <v>1</v>
      </c>
      <c r="S744" s="9">
        <v>8</v>
      </c>
      <c r="T744" s="9" t="s">
        <v>32</v>
      </c>
      <c r="U744" s="9">
        <v>11002</v>
      </c>
      <c r="V744" s="9">
        <v>11002</v>
      </c>
      <c r="W744" s="9" t="s">
        <v>5057</v>
      </c>
      <c r="X744" s="9" t="s">
        <v>4985</v>
      </c>
      <c r="Y744" s="9" t="s">
        <v>4997</v>
      </c>
      <c r="Z744" s="9" t="s">
        <v>4993</v>
      </c>
      <c r="AA744" s="9" t="s">
        <v>4989</v>
      </c>
      <c r="AB744" s="9" t="s">
        <v>12941</v>
      </c>
      <c r="AC744" s="9" t="s">
        <v>5006</v>
      </c>
      <c r="AD744" s="9"/>
      <c r="AE744" s="20" t="str">
        <f>VLOOKUP(E744,'FILIAIS PETZ'!A:Q,17,0)</f>
        <v>SP2</v>
      </c>
      <c r="AF744" s="20" t="str">
        <f>VLOOKUP(E744,'FILIAIS PETZ'!A:Q,3,0)</f>
        <v>FELICIO</v>
      </c>
      <c r="AG744" s="20" t="str">
        <f>VLOOKUP(E744,'FILIAIS PETZ'!A:Q,2,0)</f>
        <v>R3</v>
      </c>
      <c r="AH744" s="75">
        <v>400</v>
      </c>
      <c r="AI744" s="68" t="s">
        <v>9421</v>
      </c>
      <c r="AJ744" s="43">
        <f>VLOOKUP(E744,'FILIAIS PETZ'!$A$2:$K$2000,11,0)</f>
        <v>18328118019551</v>
      </c>
      <c r="AK744" s="44">
        <v>18328118019551</v>
      </c>
    </row>
    <row r="745" spans="1:37" s="15" customFormat="1" ht="15" customHeight="1" thickBot="1" x14ac:dyDescent="0.25">
      <c r="A745" s="9">
        <v>828056</v>
      </c>
      <c r="B745" s="18">
        <f>VLOOKUP(C745,FORNECEDORES!D:E,2,0)</f>
        <v>39969</v>
      </c>
      <c r="C745" s="19" t="str">
        <f>VLOOKUP(D745,FORNECEDORES!A:D,4,0)</f>
        <v>23.457.797/0001-56</v>
      </c>
      <c r="D745" s="13" t="s">
        <v>2466</v>
      </c>
      <c r="E745" s="20" t="str">
        <f t="shared" si="48"/>
        <v>04 0067</v>
      </c>
      <c r="F745" s="28" t="s">
        <v>8611</v>
      </c>
      <c r="G745" s="21" t="str">
        <f>VLOOKUP(E745,'FILIAIS PETZ'!A:E,5,0)</f>
        <v>PETZ EXTRA RICARDO JAFET</v>
      </c>
      <c r="H745" s="20" t="str">
        <f>VLOOKUP(E745,'FILIAIS PETZ'!A:D,4,0)</f>
        <v>RJAF-SP</v>
      </c>
      <c r="I745" s="46">
        <v>45302</v>
      </c>
      <c r="J745" s="9">
        <v>828056</v>
      </c>
      <c r="K745" s="9" t="s">
        <v>9035</v>
      </c>
      <c r="L745" s="29" t="s">
        <v>9422</v>
      </c>
      <c r="M745" s="46">
        <v>45303</v>
      </c>
      <c r="N745" s="46">
        <v>45322</v>
      </c>
      <c r="O745" s="46">
        <v>45306</v>
      </c>
      <c r="P745" s="29" t="s">
        <v>4990</v>
      </c>
      <c r="Q745" s="9">
        <v>3</v>
      </c>
      <c r="R745" s="9">
        <v>1</v>
      </c>
      <c r="S745" s="9">
        <v>8</v>
      </c>
      <c r="T745" s="9" t="s">
        <v>32</v>
      </c>
      <c r="U745" s="9">
        <v>11002</v>
      </c>
      <c r="V745" s="9">
        <v>11002</v>
      </c>
      <c r="W745" s="9" t="s">
        <v>5034</v>
      </c>
      <c r="X745" s="9" t="s">
        <v>4985</v>
      </c>
      <c r="Y745" s="9" t="s">
        <v>4997</v>
      </c>
      <c r="Z745" s="9" t="s">
        <v>4993</v>
      </c>
      <c r="AA745" s="9" t="s">
        <v>4989</v>
      </c>
      <c r="AB745" s="9" t="s">
        <v>12941</v>
      </c>
      <c r="AC745" s="9" t="s">
        <v>5006</v>
      </c>
      <c r="AD745" s="9"/>
      <c r="AE745" s="20" t="str">
        <f>VLOOKUP(E745,'FILIAIS PETZ'!A:Q,17,0)</f>
        <v>SP2</v>
      </c>
      <c r="AF745" s="20" t="str">
        <f>VLOOKUP(E745,'FILIAIS PETZ'!A:Q,3,0)</f>
        <v>FELICIO</v>
      </c>
      <c r="AG745" s="20" t="str">
        <f>VLOOKUP(E745,'FILIAIS PETZ'!A:Q,2,0)</f>
        <v>R3</v>
      </c>
      <c r="AH745" s="75">
        <v>350</v>
      </c>
      <c r="AI745" s="68" t="s">
        <v>9423</v>
      </c>
      <c r="AJ745" s="43">
        <f>VLOOKUP(E745,'FILIAIS PETZ'!$A$2:$K$2000,11,0)</f>
        <v>18328118006573</v>
      </c>
      <c r="AK745" s="44">
        <v>18328118006573</v>
      </c>
    </row>
    <row r="746" spans="1:37" s="15" customFormat="1" ht="15" customHeight="1" thickBot="1" x14ac:dyDescent="0.25">
      <c r="A746" s="9">
        <v>828058</v>
      </c>
      <c r="B746" s="18">
        <f>VLOOKUP(C746,FORNECEDORES!D:E,2,0)</f>
        <v>39969</v>
      </c>
      <c r="C746" s="19" t="str">
        <f>VLOOKUP(D746,FORNECEDORES!A:D,4,0)</f>
        <v>23.457.797/0001-56</v>
      </c>
      <c r="D746" s="13" t="s">
        <v>2466</v>
      </c>
      <c r="E746" s="20" t="str">
        <f t="shared" si="48"/>
        <v>04 0067</v>
      </c>
      <c r="F746" s="28" t="s">
        <v>8611</v>
      </c>
      <c r="G746" s="21" t="str">
        <f>VLOOKUP(E746,'FILIAIS PETZ'!A:E,5,0)</f>
        <v>PETZ EXTRA RICARDO JAFET</v>
      </c>
      <c r="H746" s="20" t="str">
        <f>VLOOKUP(E746,'FILIAIS PETZ'!A:D,4,0)</f>
        <v>RJAF-SP</v>
      </c>
      <c r="I746" s="46">
        <v>45302</v>
      </c>
      <c r="J746" s="9">
        <v>828058</v>
      </c>
      <c r="K746" s="9" t="s">
        <v>9035</v>
      </c>
      <c r="L746" s="29" t="s">
        <v>5511</v>
      </c>
      <c r="M746" s="46">
        <v>45303</v>
      </c>
      <c r="N746" s="46">
        <v>45322</v>
      </c>
      <c r="O746" s="46">
        <v>45306</v>
      </c>
      <c r="P746" s="29" t="s">
        <v>4990</v>
      </c>
      <c r="Q746" s="9">
        <v>3</v>
      </c>
      <c r="R746" s="9">
        <v>1</v>
      </c>
      <c r="S746" s="9">
        <v>8</v>
      </c>
      <c r="T746" s="9" t="s">
        <v>32</v>
      </c>
      <c r="U746" s="9">
        <v>11002</v>
      </c>
      <c r="V746" s="9">
        <v>11002</v>
      </c>
      <c r="W746" s="9" t="s">
        <v>5021</v>
      </c>
      <c r="X746" s="9" t="s">
        <v>4985</v>
      </c>
      <c r="Y746" s="9" t="s">
        <v>4997</v>
      </c>
      <c r="Z746" s="9" t="s">
        <v>4993</v>
      </c>
      <c r="AA746" s="9" t="s">
        <v>4989</v>
      </c>
      <c r="AB746" s="9" t="s">
        <v>12941</v>
      </c>
      <c r="AC746" s="9" t="s">
        <v>5006</v>
      </c>
      <c r="AD746" s="9"/>
      <c r="AE746" s="20" t="str">
        <f>VLOOKUP(E746,'FILIAIS PETZ'!A:Q,17,0)</f>
        <v>SP2</v>
      </c>
      <c r="AF746" s="20" t="str">
        <f>VLOOKUP(E746,'FILIAIS PETZ'!A:Q,3,0)</f>
        <v>FELICIO</v>
      </c>
      <c r="AG746" s="20" t="str">
        <f>VLOOKUP(E746,'FILIAIS PETZ'!A:Q,2,0)</f>
        <v>R3</v>
      </c>
      <c r="AH746" s="75">
        <v>100</v>
      </c>
      <c r="AI746" s="68" t="s">
        <v>9424</v>
      </c>
      <c r="AJ746" s="43">
        <f>VLOOKUP(E746,'FILIAIS PETZ'!$A$2:$K$2000,11,0)</f>
        <v>18328118006573</v>
      </c>
      <c r="AK746" s="44">
        <v>18328118006573</v>
      </c>
    </row>
    <row r="747" spans="1:37" s="15" customFormat="1" ht="15" customHeight="1" thickBot="1" x14ac:dyDescent="0.25">
      <c r="A747" s="9">
        <v>828059</v>
      </c>
      <c r="B747" s="18">
        <f>VLOOKUP(C747,FORNECEDORES!D:E,2,0)</f>
        <v>39969</v>
      </c>
      <c r="C747" s="19" t="str">
        <f>VLOOKUP(D747,FORNECEDORES!A:D,4,0)</f>
        <v>23.457.797/0001-56</v>
      </c>
      <c r="D747" s="13" t="s">
        <v>2466</v>
      </c>
      <c r="E747" s="20" t="str">
        <f t="shared" si="48"/>
        <v>04 0067</v>
      </c>
      <c r="F747" s="28" t="s">
        <v>8611</v>
      </c>
      <c r="G747" s="21" t="str">
        <f>VLOOKUP(E747,'FILIAIS PETZ'!A:E,5,0)</f>
        <v>PETZ EXTRA RICARDO JAFET</v>
      </c>
      <c r="H747" s="20" t="str">
        <f>VLOOKUP(E747,'FILIAIS PETZ'!A:D,4,0)</f>
        <v>RJAF-SP</v>
      </c>
      <c r="I747" s="46">
        <v>45302</v>
      </c>
      <c r="J747" s="9">
        <v>828059</v>
      </c>
      <c r="K747" s="9" t="s">
        <v>9035</v>
      </c>
      <c r="L747" s="29" t="s">
        <v>5526</v>
      </c>
      <c r="M747" s="46">
        <v>45303</v>
      </c>
      <c r="N747" s="46">
        <v>45322</v>
      </c>
      <c r="O747" s="46">
        <v>45306</v>
      </c>
      <c r="P747" s="29" t="s">
        <v>4990</v>
      </c>
      <c r="Q747" s="9">
        <v>3</v>
      </c>
      <c r="R747" s="9">
        <v>1</v>
      </c>
      <c r="S747" s="9">
        <v>8</v>
      </c>
      <c r="T747" s="9" t="s">
        <v>32</v>
      </c>
      <c r="U747" s="9">
        <v>11002</v>
      </c>
      <c r="V747" s="9">
        <v>11002</v>
      </c>
      <c r="W747" s="9" t="s">
        <v>5034</v>
      </c>
      <c r="X747" s="9" t="s">
        <v>4985</v>
      </c>
      <c r="Y747" s="9" t="s">
        <v>4997</v>
      </c>
      <c r="Z747" s="9" t="s">
        <v>4993</v>
      </c>
      <c r="AA747" s="9" t="s">
        <v>4989</v>
      </c>
      <c r="AB747" s="9" t="s">
        <v>12941</v>
      </c>
      <c r="AC747" s="9" t="s">
        <v>5006</v>
      </c>
      <c r="AD747" s="9"/>
      <c r="AE747" s="20" t="str">
        <f>VLOOKUP(E747,'FILIAIS PETZ'!A:Q,17,0)</f>
        <v>SP2</v>
      </c>
      <c r="AF747" s="20" t="str">
        <f>VLOOKUP(E747,'FILIAIS PETZ'!A:Q,3,0)</f>
        <v>FELICIO</v>
      </c>
      <c r="AG747" s="20" t="str">
        <f>VLOOKUP(E747,'FILIAIS PETZ'!A:Q,2,0)</f>
        <v>R3</v>
      </c>
      <c r="AH747" s="75">
        <v>200</v>
      </c>
      <c r="AI747" s="68" t="s">
        <v>9425</v>
      </c>
      <c r="AJ747" s="43">
        <f>VLOOKUP(E747,'FILIAIS PETZ'!$A$2:$K$2000,11,0)</f>
        <v>18328118006573</v>
      </c>
      <c r="AK747" s="44">
        <v>18328118006573</v>
      </c>
    </row>
    <row r="748" spans="1:37" s="15" customFormat="1" ht="15" customHeight="1" thickBot="1" x14ac:dyDescent="0.25">
      <c r="A748" s="9">
        <v>828061</v>
      </c>
      <c r="B748" s="18">
        <f>VLOOKUP(C748,FORNECEDORES!D:E,2,0)</f>
        <v>39969</v>
      </c>
      <c r="C748" s="19" t="str">
        <f>VLOOKUP(D748,FORNECEDORES!A:D,4,0)</f>
        <v>23.457.797/0001-56</v>
      </c>
      <c r="D748" s="13" t="s">
        <v>2466</v>
      </c>
      <c r="E748" s="20" t="str">
        <f t="shared" ref="E748:E811" si="49">CONCATENATE("04 ",F748)</f>
        <v>04 0067</v>
      </c>
      <c r="F748" s="28" t="s">
        <v>8611</v>
      </c>
      <c r="G748" s="21" t="str">
        <f>VLOOKUP(E748,'FILIAIS PETZ'!A:E,5,0)</f>
        <v>PETZ EXTRA RICARDO JAFET</v>
      </c>
      <c r="H748" s="20" t="str">
        <f>VLOOKUP(E748,'FILIAIS PETZ'!A:D,4,0)</f>
        <v>RJAF-SP</v>
      </c>
      <c r="I748" s="46">
        <v>45302</v>
      </c>
      <c r="J748" s="9">
        <v>828061</v>
      </c>
      <c r="K748" s="9" t="s">
        <v>9035</v>
      </c>
      <c r="L748" s="29" t="s">
        <v>5516</v>
      </c>
      <c r="M748" s="46">
        <v>45303</v>
      </c>
      <c r="N748" s="46">
        <v>45322</v>
      </c>
      <c r="O748" s="46">
        <v>45306</v>
      </c>
      <c r="P748" s="29" t="s">
        <v>4990</v>
      </c>
      <c r="Q748" s="9">
        <v>3</v>
      </c>
      <c r="R748" s="9">
        <v>1</v>
      </c>
      <c r="S748" s="9">
        <v>8</v>
      </c>
      <c r="T748" s="9" t="s">
        <v>32</v>
      </c>
      <c r="U748" s="9">
        <v>11002</v>
      </c>
      <c r="V748" s="9">
        <v>11002</v>
      </c>
      <c r="W748" s="9" t="s">
        <v>5019</v>
      </c>
      <c r="X748" s="9" t="s">
        <v>4985</v>
      </c>
      <c r="Y748" s="9" t="s">
        <v>4997</v>
      </c>
      <c r="Z748" s="9" t="s">
        <v>4993</v>
      </c>
      <c r="AA748" s="9" t="s">
        <v>4989</v>
      </c>
      <c r="AB748" s="9" t="s">
        <v>12941</v>
      </c>
      <c r="AC748" s="9" t="s">
        <v>5006</v>
      </c>
      <c r="AD748" s="9"/>
      <c r="AE748" s="20" t="str">
        <f>VLOOKUP(E748,'FILIAIS PETZ'!A:Q,17,0)</f>
        <v>SP2</v>
      </c>
      <c r="AF748" s="20" t="str">
        <f>VLOOKUP(E748,'FILIAIS PETZ'!A:Q,3,0)</f>
        <v>FELICIO</v>
      </c>
      <c r="AG748" s="20" t="str">
        <f>VLOOKUP(E748,'FILIAIS PETZ'!A:Q,2,0)</f>
        <v>R3</v>
      </c>
      <c r="AH748" s="75">
        <v>200</v>
      </c>
      <c r="AI748" s="68" t="s">
        <v>9426</v>
      </c>
      <c r="AJ748" s="43">
        <f>VLOOKUP(E748,'FILIAIS PETZ'!$A$2:$K$2000,11,0)</f>
        <v>18328118006573</v>
      </c>
      <c r="AK748" s="44">
        <v>18328118006573</v>
      </c>
    </row>
    <row r="749" spans="1:37" s="15" customFormat="1" ht="15" customHeight="1" thickBot="1" x14ac:dyDescent="0.25">
      <c r="A749" s="9">
        <v>830202</v>
      </c>
      <c r="B749" s="18">
        <f>VLOOKUP(C749,FORNECEDORES!D:E,2,0)</f>
        <v>39969</v>
      </c>
      <c r="C749" s="19" t="str">
        <f>VLOOKUP(D749,FORNECEDORES!A:D,4,0)</f>
        <v>23.457.797/0001-56</v>
      </c>
      <c r="D749" s="13" t="s">
        <v>2466</v>
      </c>
      <c r="E749" s="20" t="str">
        <f t="shared" si="49"/>
        <v>04 0181</v>
      </c>
      <c r="F749" s="28" t="s">
        <v>8969</v>
      </c>
      <c r="G749" s="21" t="str">
        <f>VLOOKUP(E749,'FILIAIS PETZ'!A:E,5,0)</f>
        <v>PETZ MAUA SHOPPING</v>
      </c>
      <c r="H749" s="20" t="str">
        <f>VLOOKUP(E749,'FILIAIS PETZ'!A:D,4,0)</f>
        <v>MAUA-SP</v>
      </c>
      <c r="I749" s="46">
        <v>45306</v>
      </c>
      <c r="J749" s="9">
        <v>830202</v>
      </c>
      <c r="K749" s="9" t="s">
        <v>9035</v>
      </c>
      <c r="L749" s="29" t="s">
        <v>9427</v>
      </c>
      <c r="M749" s="46">
        <v>45307</v>
      </c>
      <c r="N749" s="46">
        <v>45322</v>
      </c>
      <c r="O749" s="46">
        <v>45308</v>
      </c>
      <c r="P749" s="29" t="s">
        <v>4990</v>
      </c>
      <c r="Q749" s="9">
        <v>3</v>
      </c>
      <c r="R749" s="9">
        <v>1</v>
      </c>
      <c r="S749" s="9">
        <v>8</v>
      </c>
      <c r="T749" s="9" t="s">
        <v>32</v>
      </c>
      <c r="U749" s="9">
        <v>11002</v>
      </c>
      <c r="V749" s="9">
        <v>11002</v>
      </c>
      <c r="W749" s="9" t="s">
        <v>5039</v>
      </c>
      <c r="X749" s="9" t="s">
        <v>4985</v>
      </c>
      <c r="Y749" s="9" t="s">
        <v>4993</v>
      </c>
      <c r="Z749" s="9" t="s">
        <v>4993</v>
      </c>
      <c r="AA749" s="9" t="s">
        <v>4989</v>
      </c>
      <c r="AB749" s="9" t="s">
        <v>12941</v>
      </c>
      <c r="AC749" s="9" t="s">
        <v>5006</v>
      </c>
      <c r="AD749" s="9"/>
      <c r="AE749" s="20" t="str">
        <f>VLOOKUP(E749,'FILIAIS PETZ'!A:Q,17,0)</f>
        <v>SP3</v>
      </c>
      <c r="AF749" s="20" t="str">
        <f>VLOOKUP(E749,'FILIAIS PETZ'!A:Q,3,0)</f>
        <v>FELICIO</v>
      </c>
      <c r="AG749" s="20" t="str">
        <f>VLOOKUP(E749,'FILIAIS PETZ'!A:Q,2,0)</f>
        <v>R3</v>
      </c>
      <c r="AH749" s="75">
        <v>330</v>
      </c>
      <c r="AI749" s="68" t="s">
        <v>9383</v>
      </c>
      <c r="AJ749" s="43">
        <f>VLOOKUP(E749,'FILIAIS PETZ'!$A$2:$K$2000,11,0)</f>
        <v>18328118016617</v>
      </c>
      <c r="AK749" s="44">
        <v>18328118016617</v>
      </c>
    </row>
    <row r="750" spans="1:37" s="15" customFormat="1" ht="15" customHeight="1" thickBot="1" x14ac:dyDescent="0.25">
      <c r="A750" s="9">
        <v>830355</v>
      </c>
      <c r="B750" s="18">
        <f>VLOOKUP(C750,FORNECEDORES!D:E,2,0)</f>
        <v>39969</v>
      </c>
      <c r="C750" s="19" t="str">
        <f>VLOOKUP(D750,FORNECEDORES!A:D,4,0)</f>
        <v>23.457.797/0001-56</v>
      </c>
      <c r="D750" s="13" t="s">
        <v>2466</v>
      </c>
      <c r="E750" s="20" t="str">
        <f t="shared" si="49"/>
        <v>04 0017</v>
      </c>
      <c r="F750" s="28" t="s">
        <v>8713</v>
      </c>
      <c r="G750" s="21" t="str">
        <f>VLOOKUP(E750,'FILIAIS PETZ'!A:E,5,0)</f>
        <v>PETZ CARREFOUR SAO CAETANO</v>
      </c>
      <c r="H750" s="20" t="str">
        <f>VLOOKUP(E750,'FILIAIS PETZ'!A:D,4,0)</f>
        <v>SCSU-SP</v>
      </c>
      <c r="I750" s="46">
        <v>45306</v>
      </c>
      <c r="J750" s="9">
        <v>830355</v>
      </c>
      <c r="K750" s="9" t="s">
        <v>9035</v>
      </c>
      <c r="L750" s="29" t="s">
        <v>9428</v>
      </c>
      <c r="M750" s="46">
        <v>45307</v>
      </c>
      <c r="N750" s="46">
        <v>45322</v>
      </c>
      <c r="O750" s="46">
        <v>45308</v>
      </c>
      <c r="P750" s="29" t="s">
        <v>4990</v>
      </c>
      <c r="Q750" s="9">
        <v>3</v>
      </c>
      <c r="R750" s="9">
        <v>1</v>
      </c>
      <c r="S750" s="9">
        <v>8</v>
      </c>
      <c r="T750" s="9" t="s">
        <v>32</v>
      </c>
      <c r="U750" s="9">
        <v>11002</v>
      </c>
      <c r="V750" s="9">
        <v>11002</v>
      </c>
      <c r="W750" s="9" t="s">
        <v>5042</v>
      </c>
      <c r="X750" s="9" t="s">
        <v>4985</v>
      </c>
      <c r="Y750" s="9" t="s">
        <v>4993</v>
      </c>
      <c r="Z750" s="9" t="s">
        <v>4993</v>
      </c>
      <c r="AA750" s="9" t="s">
        <v>4989</v>
      </c>
      <c r="AB750" s="9" t="s">
        <v>12941</v>
      </c>
      <c r="AC750" s="9" t="s">
        <v>5006</v>
      </c>
      <c r="AD750" s="9"/>
      <c r="AE750" s="20" t="str">
        <f>VLOOKUP(E750,'FILIAIS PETZ'!A:Q,17,0)</f>
        <v>SP3</v>
      </c>
      <c r="AF750" s="20" t="str">
        <f>VLOOKUP(E750,'FILIAIS PETZ'!A:Q,3,0)</f>
        <v>FELICIO</v>
      </c>
      <c r="AG750" s="20" t="str">
        <f>VLOOKUP(E750,'FILIAIS PETZ'!A:Q,2,0)</f>
        <v>R3</v>
      </c>
      <c r="AH750" s="75">
        <v>350</v>
      </c>
      <c r="AI750" s="68" t="s">
        <v>9384</v>
      </c>
      <c r="AJ750" s="43">
        <f>VLOOKUP(E750,'FILIAIS PETZ'!$A$2:$K$2000,11,0)</f>
        <v>18328118000532</v>
      </c>
      <c r="AK750" s="44">
        <v>18328118000532</v>
      </c>
    </row>
    <row r="751" spans="1:37" s="15" customFormat="1" ht="15" customHeight="1" thickBot="1" x14ac:dyDescent="0.25">
      <c r="A751" s="9">
        <v>830356</v>
      </c>
      <c r="B751" s="18">
        <f>VLOOKUP(C751,FORNECEDORES!D:E,2,0)</f>
        <v>39969</v>
      </c>
      <c r="C751" s="19" t="str">
        <f>VLOOKUP(D751,FORNECEDORES!A:D,4,0)</f>
        <v>23.457.797/0001-56</v>
      </c>
      <c r="D751" s="13" t="s">
        <v>2466</v>
      </c>
      <c r="E751" s="20" t="str">
        <f t="shared" si="49"/>
        <v>04 0017</v>
      </c>
      <c r="F751" s="28" t="s">
        <v>8713</v>
      </c>
      <c r="G751" s="21" t="str">
        <f>VLOOKUP(E751,'FILIAIS PETZ'!A:E,5,0)</f>
        <v>PETZ CARREFOUR SAO CAETANO</v>
      </c>
      <c r="H751" s="20" t="str">
        <f>VLOOKUP(E751,'FILIAIS PETZ'!A:D,4,0)</f>
        <v>SCSU-SP</v>
      </c>
      <c r="I751" s="46">
        <v>45306</v>
      </c>
      <c r="J751" s="9">
        <v>830356</v>
      </c>
      <c r="K751" s="9" t="s">
        <v>9035</v>
      </c>
      <c r="L751" s="29" t="s">
        <v>9429</v>
      </c>
      <c r="M751" s="46">
        <v>45307</v>
      </c>
      <c r="N751" s="46">
        <v>45322</v>
      </c>
      <c r="O751" s="46">
        <v>45308</v>
      </c>
      <c r="P751" s="29" t="s">
        <v>4990</v>
      </c>
      <c r="Q751" s="9">
        <v>3</v>
      </c>
      <c r="R751" s="9">
        <v>1</v>
      </c>
      <c r="S751" s="9">
        <v>8</v>
      </c>
      <c r="T751" s="9" t="s">
        <v>32</v>
      </c>
      <c r="U751" s="9">
        <v>11002</v>
      </c>
      <c r="V751" s="9">
        <v>11002</v>
      </c>
      <c r="W751" s="9" t="s">
        <v>5021</v>
      </c>
      <c r="X751" s="9" t="s">
        <v>4985</v>
      </c>
      <c r="Y751" s="9" t="s">
        <v>4993</v>
      </c>
      <c r="Z751" s="9" t="s">
        <v>4993</v>
      </c>
      <c r="AA751" s="9" t="s">
        <v>4989</v>
      </c>
      <c r="AB751" s="9" t="s">
        <v>12941</v>
      </c>
      <c r="AC751" s="9" t="s">
        <v>5006</v>
      </c>
      <c r="AD751" s="9"/>
      <c r="AE751" s="20" t="str">
        <f>VLOOKUP(E751,'FILIAIS PETZ'!A:Q,17,0)</f>
        <v>SP3</v>
      </c>
      <c r="AF751" s="20" t="str">
        <f>VLOOKUP(E751,'FILIAIS PETZ'!A:Q,3,0)</f>
        <v>FELICIO</v>
      </c>
      <c r="AG751" s="20" t="str">
        <f>VLOOKUP(E751,'FILIAIS PETZ'!A:Q,2,0)</f>
        <v>R3</v>
      </c>
      <c r="AH751" s="75">
        <v>270</v>
      </c>
      <c r="AI751" s="68" t="s">
        <v>9385</v>
      </c>
      <c r="AJ751" s="43">
        <f>VLOOKUP(E751,'FILIAIS PETZ'!$A$2:$K$2000,11,0)</f>
        <v>18328118000532</v>
      </c>
      <c r="AK751" s="44">
        <v>18328118000532</v>
      </c>
    </row>
    <row r="752" spans="1:37" s="15" customFormat="1" ht="15" customHeight="1" thickBot="1" x14ac:dyDescent="0.25">
      <c r="A752" s="9">
        <v>830198</v>
      </c>
      <c r="B752" s="18">
        <f>VLOOKUP(C752,FORNECEDORES!D:E,2,0)</f>
        <v>39969</v>
      </c>
      <c r="C752" s="19" t="str">
        <f>VLOOKUP(D752,FORNECEDORES!A:D,4,0)</f>
        <v>23.457.797/0001-56</v>
      </c>
      <c r="D752" s="13" t="s">
        <v>2466</v>
      </c>
      <c r="E752" s="20" t="str">
        <f t="shared" si="49"/>
        <v>04 0024</v>
      </c>
      <c r="F752" s="28" t="s">
        <v>8626</v>
      </c>
      <c r="G752" s="21" t="str">
        <f>VLOOKUP(E752,'FILIAIS PETZ'!A:E,5,0)</f>
        <v>PETZ DIADEMA</v>
      </c>
      <c r="H752" s="20" t="str">
        <f>VLOOKUP(E752,'FILIAIS PETZ'!A:D,4,0)</f>
        <v>DDMA-SP</v>
      </c>
      <c r="I752" s="46">
        <v>45306</v>
      </c>
      <c r="J752" s="9">
        <v>830198</v>
      </c>
      <c r="K752" s="9" t="s">
        <v>9035</v>
      </c>
      <c r="L752" s="29" t="s">
        <v>9430</v>
      </c>
      <c r="M752" s="46">
        <v>45307</v>
      </c>
      <c r="N752" s="46">
        <v>45322</v>
      </c>
      <c r="O752" s="46">
        <v>45308</v>
      </c>
      <c r="P752" s="29" t="s">
        <v>4990</v>
      </c>
      <c r="Q752" s="9">
        <v>3</v>
      </c>
      <c r="R752" s="9">
        <v>1</v>
      </c>
      <c r="S752" s="9">
        <v>8</v>
      </c>
      <c r="T752" s="9" t="s">
        <v>32</v>
      </c>
      <c r="U752" s="9">
        <v>11002</v>
      </c>
      <c r="V752" s="9">
        <v>11002</v>
      </c>
      <c r="W752" s="9" t="s">
        <v>5019</v>
      </c>
      <c r="X752" s="9" t="s">
        <v>4985</v>
      </c>
      <c r="Y752" s="9" t="s">
        <v>4993</v>
      </c>
      <c r="Z752" s="9" t="s">
        <v>4993</v>
      </c>
      <c r="AA752" s="9" t="s">
        <v>4989</v>
      </c>
      <c r="AB752" s="9" t="s">
        <v>12941</v>
      </c>
      <c r="AC752" s="9" t="s">
        <v>5006</v>
      </c>
      <c r="AD752" s="9"/>
      <c r="AE752" s="20" t="str">
        <f>VLOOKUP(E752,'FILIAIS PETZ'!A:Q,17,0)</f>
        <v>SP3</v>
      </c>
      <c r="AF752" s="20" t="str">
        <f>VLOOKUP(E752,'FILIAIS PETZ'!A:Q,3,0)</f>
        <v>FELICIO</v>
      </c>
      <c r="AG752" s="20" t="str">
        <f>VLOOKUP(E752,'FILIAIS PETZ'!A:Q,2,0)</f>
        <v>R3</v>
      </c>
      <c r="AH752" s="75">
        <v>170</v>
      </c>
      <c r="AI752" s="68" t="s">
        <v>9386</v>
      </c>
      <c r="AJ752" s="43">
        <f>VLOOKUP(E752,'FILIAIS PETZ'!$A$2:$K$2000,11,0)</f>
        <v>18328118000966</v>
      </c>
      <c r="AK752" s="44">
        <v>18328118000966</v>
      </c>
    </row>
    <row r="753" spans="1:37" s="15" customFormat="1" ht="15" customHeight="1" thickBot="1" x14ac:dyDescent="0.25">
      <c r="A753" s="9">
        <v>830342</v>
      </c>
      <c r="B753" s="18">
        <f>VLOOKUP(C753,FORNECEDORES!D:E,2,0)</f>
        <v>39969</v>
      </c>
      <c r="C753" s="19" t="str">
        <f>VLOOKUP(D753,FORNECEDORES!A:D,4,0)</f>
        <v>23.457.797/0001-56</v>
      </c>
      <c r="D753" s="13" t="s">
        <v>2466</v>
      </c>
      <c r="E753" s="20" t="str">
        <f t="shared" si="49"/>
        <v>04 0003</v>
      </c>
      <c r="F753" s="28" t="s">
        <v>8971</v>
      </c>
      <c r="G753" s="21" t="str">
        <f>VLOOKUP(E753,'FILIAIS PETZ'!A:E,5,0)</f>
        <v>PETZ SAO BERNARDO</v>
      </c>
      <c r="H753" s="20" t="str">
        <f>VLOOKUP(E753,'FILIAIS PETZ'!A:D,4,0)</f>
        <v>SBCA-SP</v>
      </c>
      <c r="I753" s="46">
        <v>45306</v>
      </c>
      <c r="J753" s="9">
        <v>830342</v>
      </c>
      <c r="K753" s="9" t="s">
        <v>9035</v>
      </c>
      <c r="L753" s="29" t="s">
        <v>9431</v>
      </c>
      <c r="M753" s="46">
        <v>45307</v>
      </c>
      <c r="N753" s="46">
        <v>45322</v>
      </c>
      <c r="O753" s="46">
        <v>45308</v>
      </c>
      <c r="P753" s="29" t="s">
        <v>4990</v>
      </c>
      <c r="Q753" s="9">
        <v>3</v>
      </c>
      <c r="R753" s="9">
        <v>1</v>
      </c>
      <c r="S753" s="9">
        <v>8</v>
      </c>
      <c r="T753" s="9" t="s">
        <v>32</v>
      </c>
      <c r="U753" s="9">
        <v>11002</v>
      </c>
      <c r="V753" s="9">
        <v>11002</v>
      </c>
      <c r="W753" s="9" t="s">
        <v>5021</v>
      </c>
      <c r="X753" s="9" t="s">
        <v>4985</v>
      </c>
      <c r="Y753" s="9" t="s">
        <v>4993</v>
      </c>
      <c r="Z753" s="9" t="s">
        <v>4993</v>
      </c>
      <c r="AA753" s="9" t="s">
        <v>4989</v>
      </c>
      <c r="AB753" s="9" t="s">
        <v>12941</v>
      </c>
      <c r="AC753" s="9" t="s">
        <v>5006</v>
      </c>
      <c r="AD753" s="9"/>
      <c r="AE753" s="20" t="str">
        <f>VLOOKUP(E753,'FILIAIS PETZ'!A:Q,17,0)</f>
        <v>SP3</v>
      </c>
      <c r="AF753" s="20" t="str">
        <f>VLOOKUP(E753,'FILIAIS PETZ'!A:Q,3,0)</f>
        <v>FELICIO</v>
      </c>
      <c r="AG753" s="20" t="str">
        <f>VLOOKUP(E753,'FILIAIS PETZ'!A:Q,2,0)</f>
        <v>R3</v>
      </c>
      <c r="AH753" s="75">
        <v>150</v>
      </c>
      <c r="AI753" s="68" t="s">
        <v>9387</v>
      </c>
      <c r="AJ753" s="43">
        <f>VLOOKUP(E753,'FILIAIS PETZ'!$A$2:$K$2000,11,0)</f>
        <v>18328118002152</v>
      </c>
      <c r="AK753" s="44">
        <v>18328118002152</v>
      </c>
    </row>
    <row r="754" spans="1:37" s="15" customFormat="1" ht="15" customHeight="1" thickBot="1" x14ac:dyDescent="0.25">
      <c r="A754" s="9">
        <v>830346</v>
      </c>
      <c r="B754" s="18">
        <f>VLOOKUP(C754,FORNECEDORES!D:E,2,0)</f>
        <v>39969</v>
      </c>
      <c r="C754" s="19" t="str">
        <f>VLOOKUP(D754,FORNECEDORES!A:D,4,0)</f>
        <v>23.457.797/0001-56</v>
      </c>
      <c r="D754" s="13" t="s">
        <v>2466</v>
      </c>
      <c r="E754" s="20" t="str">
        <f t="shared" si="49"/>
        <v>04 0003</v>
      </c>
      <c r="F754" s="28" t="s">
        <v>8971</v>
      </c>
      <c r="G754" s="21" t="str">
        <f>VLOOKUP(E754,'FILIAIS PETZ'!A:E,5,0)</f>
        <v>PETZ SAO BERNARDO</v>
      </c>
      <c r="H754" s="20" t="str">
        <f>VLOOKUP(E754,'FILIAIS PETZ'!A:D,4,0)</f>
        <v>SBCA-SP</v>
      </c>
      <c r="I754" s="46">
        <v>45306</v>
      </c>
      <c r="J754" s="9">
        <v>830346</v>
      </c>
      <c r="K754" s="9" t="s">
        <v>9035</v>
      </c>
      <c r="L754" s="29" t="s">
        <v>9432</v>
      </c>
      <c r="M754" s="46">
        <v>45307</v>
      </c>
      <c r="N754" s="46">
        <v>45322</v>
      </c>
      <c r="O754" s="46">
        <v>45308</v>
      </c>
      <c r="P754" s="29" t="s">
        <v>4990</v>
      </c>
      <c r="Q754" s="9">
        <v>3</v>
      </c>
      <c r="R754" s="9">
        <v>1</v>
      </c>
      <c r="S754" s="9">
        <v>8</v>
      </c>
      <c r="T754" s="9" t="s">
        <v>32</v>
      </c>
      <c r="U754" s="9">
        <v>11002</v>
      </c>
      <c r="V754" s="9">
        <v>11002</v>
      </c>
      <c r="W754" s="9" t="s">
        <v>5034</v>
      </c>
      <c r="X754" s="9" t="s">
        <v>4985</v>
      </c>
      <c r="Y754" s="9" t="s">
        <v>4993</v>
      </c>
      <c r="Z754" s="9" t="s">
        <v>4993</v>
      </c>
      <c r="AA754" s="9" t="s">
        <v>4989</v>
      </c>
      <c r="AB754" s="9" t="s">
        <v>12941</v>
      </c>
      <c r="AC754" s="9" t="s">
        <v>5006</v>
      </c>
      <c r="AD754" s="9"/>
      <c r="AE754" s="20" t="str">
        <f>VLOOKUP(E754,'FILIAIS PETZ'!A:Q,17,0)</f>
        <v>SP3</v>
      </c>
      <c r="AF754" s="20" t="str">
        <f>VLOOKUP(E754,'FILIAIS PETZ'!A:Q,3,0)</f>
        <v>FELICIO</v>
      </c>
      <c r="AG754" s="20" t="str">
        <f>VLOOKUP(E754,'FILIAIS PETZ'!A:Q,2,0)</f>
        <v>R3</v>
      </c>
      <c r="AH754" s="75">
        <v>190</v>
      </c>
      <c r="AI754" s="68" t="s">
        <v>9388</v>
      </c>
      <c r="AJ754" s="43">
        <f>VLOOKUP(E754,'FILIAIS PETZ'!$A$2:$K$2000,11,0)</f>
        <v>18328118002152</v>
      </c>
      <c r="AK754" s="44">
        <v>18328118002152</v>
      </c>
    </row>
    <row r="755" spans="1:37" s="15" customFormat="1" ht="15" customHeight="1" thickBot="1" x14ac:dyDescent="0.25">
      <c r="A755" s="9">
        <v>830348</v>
      </c>
      <c r="B755" s="18">
        <f>VLOOKUP(C755,FORNECEDORES!D:E,2,0)</f>
        <v>39969</v>
      </c>
      <c r="C755" s="19" t="str">
        <f>VLOOKUP(D755,FORNECEDORES!A:D,4,0)</f>
        <v>23.457.797/0001-56</v>
      </c>
      <c r="D755" s="13" t="s">
        <v>2466</v>
      </c>
      <c r="E755" s="20" t="str">
        <f t="shared" si="49"/>
        <v>04 0003</v>
      </c>
      <c r="F755" s="28" t="s">
        <v>8971</v>
      </c>
      <c r="G755" s="21" t="str">
        <f>VLOOKUP(E755,'FILIAIS PETZ'!A:E,5,0)</f>
        <v>PETZ SAO BERNARDO</v>
      </c>
      <c r="H755" s="20" t="str">
        <f>VLOOKUP(E755,'FILIAIS PETZ'!A:D,4,0)</f>
        <v>SBCA-SP</v>
      </c>
      <c r="I755" s="46">
        <v>45306</v>
      </c>
      <c r="J755" s="9">
        <v>830348</v>
      </c>
      <c r="K755" s="9" t="s">
        <v>9035</v>
      </c>
      <c r="L755" s="29" t="s">
        <v>9433</v>
      </c>
      <c r="M755" s="46">
        <v>45307</v>
      </c>
      <c r="N755" s="46">
        <v>45322</v>
      </c>
      <c r="O755" s="46">
        <v>45308</v>
      </c>
      <c r="P755" s="29" t="s">
        <v>4990</v>
      </c>
      <c r="Q755" s="9">
        <v>3</v>
      </c>
      <c r="R755" s="9">
        <v>1</v>
      </c>
      <c r="S755" s="9">
        <v>8</v>
      </c>
      <c r="T755" s="9" t="s">
        <v>32</v>
      </c>
      <c r="U755" s="9">
        <v>11002</v>
      </c>
      <c r="V755" s="9">
        <v>11002</v>
      </c>
      <c r="W755" s="9" t="s">
        <v>5021</v>
      </c>
      <c r="X755" s="9" t="s">
        <v>4985</v>
      </c>
      <c r="Y755" s="9" t="s">
        <v>4993</v>
      </c>
      <c r="Z755" s="9" t="s">
        <v>4993</v>
      </c>
      <c r="AA755" s="9" t="s">
        <v>4989</v>
      </c>
      <c r="AB755" s="9" t="s">
        <v>12941</v>
      </c>
      <c r="AC755" s="9" t="s">
        <v>5006</v>
      </c>
      <c r="AD755" s="9"/>
      <c r="AE755" s="20" t="str">
        <f>VLOOKUP(E755,'FILIAIS PETZ'!A:Q,17,0)</f>
        <v>SP3</v>
      </c>
      <c r="AF755" s="20" t="str">
        <f>VLOOKUP(E755,'FILIAIS PETZ'!A:Q,3,0)</f>
        <v>FELICIO</v>
      </c>
      <c r="AG755" s="20" t="str">
        <f>VLOOKUP(E755,'FILIAIS PETZ'!A:Q,2,0)</f>
        <v>R3</v>
      </c>
      <c r="AH755" s="75">
        <v>250</v>
      </c>
      <c r="AI755" s="68" t="s">
        <v>9390</v>
      </c>
      <c r="AJ755" s="43">
        <f>VLOOKUP(E755,'FILIAIS PETZ'!$A$2:$K$2000,11,0)</f>
        <v>18328118002152</v>
      </c>
      <c r="AK755" s="44">
        <v>18328118002152</v>
      </c>
    </row>
    <row r="756" spans="1:37" s="15" customFormat="1" ht="15" customHeight="1" thickBot="1" x14ac:dyDescent="0.25">
      <c r="A756" s="9">
        <v>830351</v>
      </c>
      <c r="B756" s="18">
        <f>VLOOKUP(C756,FORNECEDORES!D:E,2,0)</f>
        <v>39969</v>
      </c>
      <c r="C756" s="19" t="str">
        <f>VLOOKUP(D756,FORNECEDORES!A:D,4,0)</f>
        <v>23.457.797/0001-56</v>
      </c>
      <c r="D756" s="13" t="s">
        <v>2466</v>
      </c>
      <c r="E756" s="20" t="str">
        <f t="shared" si="49"/>
        <v>04 0003</v>
      </c>
      <c r="F756" s="28" t="s">
        <v>8971</v>
      </c>
      <c r="G756" s="21" t="str">
        <f>VLOOKUP(E756,'FILIAIS PETZ'!A:E,5,0)</f>
        <v>PETZ SAO BERNARDO</v>
      </c>
      <c r="H756" s="20" t="str">
        <f>VLOOKUP(E756,'FILIAIS PETZ'!A:D,4,0)</f>
        <v>SBCA-SP</v>
      </c>
      <c r="I756" s="46">
        <v>45306</v>
      </c>
      <c r="J756" s="9">
        <v>830351</v>
      </c>
      <c r="K756" s="9" t="s">
        <v>9035</v>
      </c>
      <c r="L756" s="29" t="s">
        <v>9434</v>
      </c>
      <c r="M756" s="46">
        <v>45307</v>
      </c>
      <c r="N756" s="46">
        <v>45322</v>
      </c>
      <c r="O756" s="46">
        <v>45308</v>
      </c>
      <c r="P756" s="29" t="s">
        <v>4990</v>
      </c>
      <c r="Q756" s="9">
        <v>3</v>
      </c>
      <c r="R756" s="9">
        <v>1</v>
      </c>
      <c r="S756" s="9">
        <v>8</v>
      </c>
      <c r="T756" s="9" t="s">
        <v>32</v>
      </c>
      <c r="U756" s="9">
        <v>11002</v>
      </c>
      <c r="V756" s="9">
        <v>11002</v>
      </c>
      <c r="W756" s="9" t="s">
        <v>5039</v>
      </c>
      <c r="X756" s="9" t="s">
        <v>4985</v>
      </c>
      <c r="Y756" s="9" t="s">
        <v>4993</v>
      </c>
      <c r="Z756" s="9" t="s">
        <v>4993</v>
      </c>
      <c r="AA756" s="9" t="s">
        <v>4989</v>
      </c>
      <c r="AB756" s="9" t="s">
        <v>12941</v>
      </c>
      <c r="AC756" s="9" t="s">
        <v>5006</v>
      </c>
      <c r="AD756" s="9"/>
      <c r="AE756" s="20" t="str">
        <f>VLOOKUP(E756,'FILIAIS PETZ'!A:Q,17,0)</f>
        <v>SP3</v>
      </c>
      <c r="AF756" s="20" t="str">
        <f>VLOOKUP(E756,'FILIAIS PETZ'!A:Q,3,0)</f>
        <v>FELICIO</v>
      </c>
      <c r="AG756" s="20" t="str">
        <f>VLOOKUP(E756,'FILIAIS PETZ'!A:Q,2,0)</f>
        <v>R3</v>
      </c>
      <c r="AH756" s="75">
        <v>230</v>
      </c>
      <c r="AI756" s="68" t="s">
        <v>9391</v>
      </c>
      <c r="AJ756" s="43">
        <f>VLOOKUP(E756,'FILIAIS PETZ'!$A$2:$K$2000,11,0)</f>
        <v>18328118002152</v>
      </c>
      <c r="AK756" s="44">
        <v>18328118002152</v>
      </c>
    </row>
    <row r="757" spans="1:37" s="15" customFormat="1" ht="15" customHeight="1" thickBot="1" x14ac:dyDescent="0.25">
      <c r="A757" s="9">
        <v>830199</v>
      </c>
      <c r="B757" s="18">
        <f>VLOOKUP(C757,FORNECEDORES!D:E,2,0)</f>
        <v>39969</v>
      </c>
      <c r="C757" s="19" t="str">
        <f>VLOOKUP(D757,FORNECEDORES!A:D,4,0)</f>
        <v>23.457.797/0001-56</v>
      </c>
      <c r="D757" s="13" t="s">
        <v>2466</v>
      </c>
      <c r="E757" s="20" t="str">
        <f t="shared" si="49"/>
        <v>04 0024</v>
      </c>
      <c r="F757" s="28" t="s">
        <v>8626</v>
      </c>
      <c r="G757" s="21" t="str">
        <f>VLOOKUP(E757,'FILIAIS PETZ'!A:E,5,0)</f>
        <v>PETZ DIADEMA</v>
      </c>
      <c r="H757" s="20" t="str">
        <f>VLOOKUP(E757,'FILIAIS PETZ'!A:D,4,0)</f>
        <v>DDMA-SP</v>
      </c>
      <c r="I757" s="46">
        <v>45306</v>
      </c>
      <c r="J757" s="9">
        <v>830199</v>
      </c>
      <c r="K757" s="9" t="s">
        <v>9035</v>
      </c>
      <c r="L757" s="29" t="s">
        <v>9435</v>
      </c>
      <c r="M757" s="46">
        <v>45307</v>
      </c>
      <c r="N757" s="46">
        <v>45322</v>
      </c>
      <c r="O757" s="46">
        <v>45308</v>
      </c>
      <c r="P757" s="29" t="s">
        <v>4990</v>
      </c>
      <c r="Q757" s="9">
        <v>3</v>
      </c>
      <c r="R757" s="9">
        <v>1</v>
      </c>
      <c r="S757" s="9">
        <v>8</v>
      </c>
      <c r="T757" s="9" t="s">
        <v>32</v>
      </c>
      <c r="U757" s="9">
        <v>11002</v>
      </c>
      <c r="V757" s="9">
        <v>11002</v>
      </c>
      <c r="W757" s="9" t="s">
        <v>5034</v>
      </c>
      <c r="X757" s="9" t="s">
        <v>4985</v>
      </c>
      <c r="Y757" s="9" t="s">
        <v>4993</v>
      </c>
      <c r="Z757" s="9" t="s">
        <v>4993</v>
      </c>
      <c r="AA757" s="9" t="s">
        <v>4989</v>
      </c>
      <c r="AB757" s="9" t="s">
        <v>12941</v>
      </c>
      <c r="AC757" s="9" t="s">
        <v>5006</v>
      </c>
      <c r="AD757" s="9"/>
      <c r="AE757" s="20" t="str">
        <f>VLOOKUP(E757,'FILIAIS PETZ'!A:Q,17,0)</f>
        <v>SP3</v>
      </c>
      <c r="AF757" s="20" t="str">
        <f>VLOOKUP(E757,'FILIAIS PETZ'!A:Q,3,0)</f>
        <v>FELICIO</v>
      </c>
      <c r="AG757" s="20" t="str">
        <f>VLOOKUP(E757,'FILIAIS PETZ'!A:Q,2,0)</f>
        <v>R3</v>
      </c>
      <c r="AH757" s="75">
        <v>250</v>
      </c>
      <c r="AI757" s="68" t="s">
        <v>9392</v>
      </c>
      <c r="AJ757" s="43">
        <f>VLOOKUP(E757,'FILIAIS PETZ'!$A$2:$K$2000,11,0)</f>
        <v>18328118000966</v>
      </c>
      <c r="AK757" s="44">
        <v>18328118000966</v>
      </c>
    </row>
    <row r="758" spans="1:37" s="15" customFormat="1" ht="15" customHeight="1" thickBot="1" x14ac:dyDescent="0.25">
      <c r="A758" s="9">
        <v>830359</v>
      </c>
      <c r="B758" s="18">
        <f>VLOOKUP(C758,FORNECEDORES!D:E,2,0)</f>
        <v>39969</v>
      </c>
      <c r="C758" s="19" t="str">
        <f>VLOOKUP(D758,FORNECEDORES!A:D,4,0)</f>
        <v>23.457.797/0001-56</v>
      </c>
      <c r="D758" s="13" t="s">
        <v>2466</v>
      </c>
      <c r="E758" s="20" t="str">
        <f t="shared" si="49"/>
        <v>04 0017</v>
      </c>
      <c r="F758" s="28" t="s">
        <v>8713</v>
      </c>
      <c r="G758" s="21" t="str">
        <f>VLOOKUP(E758,'FILIAIS PETZ'!A:E,5,0)</f>
        <v>PETZ CARREFOUR SAO CAETANO</v>
      </c>
      <c r="H758" s="20" t="str">
        <f>VLOOKUP(E758,'FILIAIS PETZ'!A:D,4,0)</f>
        <v>SCSU-SP</v>
      </c>
      <c r="I758" s="46">
        <v>45306</v>
      </c>
      <c r="J758" s="9">
        <v>830359</v>
      </c>
      <c r="K758" s="9" t="s">
        <v>9035</v>
      </c>
      <c r="L758" s="29" t="s">
        <v>9436</v>
      </c>
      <c r="M758" s="46">
        <v>45307</v>
      </c>
      <c r="N758" s="46">
        <v>45322</v>
      </c>
      <c r="O758" s="46">
        <v>45308</v>
      </c>
      <c r="P758" s="29" t="s">
        <v>4990</v>
      </c>
      <c r="Q758" s="9">
        <v>3</v>
      </c>
      <c r="R758" s="9">
        <v>1</v>
      </c>
      <c r="S758" s="9">
        <v>8</v>
      </c>
      <c r="T758" s="9" t="s">
        <v>32</v>
      </c>
      <c r="U758" s="9">
        <v>11002</v>
      </c>
      <c r="V758" s="9">
        <v>11002</v>
      </c>
      <c r="W758" s="9" t="s">
        <v>5034</v>
      </c>
      <c r="X758" s="9" t="s">
        <v>4985</v>
      </c>
      <c r="Y758" s="9" t="s">
        <v>4993</v>
      </c>
      <c r="Z758" s="9" t="s">
        <v>4993</v>
      </c>
      <c r="AA758" s="9" t="s">
        <v>4989</v>
      </c>
      <c r="AB758" s="9" t="s">
        <v>12941</v>
      </c>
      <c r="AC758" s="9" t="s">
        <v>5006</v>
      </c>
      <c r="AD758" s="9"/>
      <c r="AE758" s="20" t="str">
        <f>VLOOKUP(E758,'FILIAIS PETZ'!A:Q,17,0)</f>
        <v>SP3</v>
      </c>
      <c r="AF758" s="20" t="str">
        <f>VLOOKUP(E758,'FILIAIS PETZ'!A:Q,3,0)</f>
        <v>FELICIO</v>
      </c>
      <c r="AG758" s="20" t="str">
        <f>VLOOKUP(E758,'FILIAIS PETZ'!A:Q,2,0)</f>
        <v>R3</v>
      </c>
      <c r="AH758" s="75">
        <v>200</v>
      </c>
      <c r="AI758" s="68" t="s">
        <v>9393</v>
      </c>
      <c r="AJ758" s="43">
        <f>VLOOKUP(E758,'FILIAIS PETZ'!$A$2:$K$2000,11,0)</f>
        <v>18328118000532</v>
      </c>
      <c r="AK758" s="44">
        <v>18328118000532</v>
      </c>
    </row>
    <row r="759" spans="1:37" s="15" customFormat="1" ht="15" customHeight="1" thickBot="1" x14ac:dyDescent="0.25">
      <c r="A759" s="9">
        <v>830206</v>
      </c>
      <c r="B759" s="18">
        <f>VLOOKUP(C759,FORNECEDORES!D:E,2,0)</f>
        <v>39969</v>
      </c>
      <c r="C759" s="19" t="str">
        <f>VLOOKUP(D759,FORNECEDORES!A:D,4,0)</f>
        <v>23.457.797/0001-56</v>
      </c>
      <c r="D759" s="13" t="s">
        <v>2466</v>
      </c>
      <c r="E759" s="20" t="str">
        <f t="shared" si="49"/>
        <v>04 0068</v>
      </c>
      <c r="F759" s="28" t="s">
        <v>8958</v>
      </c>
      <c r="G759" s="21" t="str">
        <f>VLOOKUP(E759,'FILIAIS PETZ'!A:E,5,0)</f>
        <v>PETZ PEREIRA BARRETO</v>
      </c>
      <c r="H759" s="20" t="str">
        <f>VLOOKUP(E759,'FILIAIS PETZ'!A:D,4,0)</f>
        <v>PBAR-SP</v>
      </c>
      <c r="I759" s="46">
        <v>45306</v>
      </c>
      <c r="J759" s="9">
        <v>830206</v>
      </c>
      <c r="K759" s="9" t="s">
        <v>9035</v>
      </c>
      <c r="L759" s="29" t="s">
        <v>9437</v>
      </c>
      <c r="M759" s="46">
        <v>45307</v>
      </c>
      <c r="N759" s="46">
        <v>45322</v>
      </c>
      <c r="O759" s="46">
        <v>45308</v>
      </c>
      <c r="P759" s="29" t="s">
        <v>4990</v>
      </c>
      <c r="Q759" s="9">
        <v>3</v>
      </c>
      <c r="R759" s="9">
        <v>1</v>
      </c>
      <c r="S759" s="9">
        <v>8</v>
      </c>
      <c r="T759" s="9" t="s">
        <v>32</v>
      </c>
      <c r="U759" s="9">
        <v>11002</v>
      </c>
      <c r="V759" s="9">
        <v>11002</v>
      </c>
      <c r="W759" s="9" t="s">
        <v>5019</v>
      </c>
      <c r="X759" s="9" t="s">
        <v>4985</v>
      </c>
      <c r="Y759" s="9" t="s">
        <v>4993</v>
      </c>
      <c r="Z759" s="9" t="s">
        <v>4993</v>
      </c>
      <c r="AA759" s="9" t="s">
        <v>4989</v>
      </c>
      <c r="AB759" s="9" t="s">
        <v>12941</v>
      </c>
      <c r="AC759" s="9" t="s">
        <v>5006</v>
      </c>
      <c r="AD759" s="9"/>
      <c r="AE759" s="20" t="str">
        <f>VLOOKUP(E759,'FILIAIS PETZ'!A:Q,17,0)</f>
        <v>SP3</v>
      </c>
      <c r="AF759" s="20" t="str">
        <f>VLOOKUP(E759,'FILIAIS PETZ'!A:Q,3,0)</f>
        <v>FELICIO</v>
      </c>
      <c r="AG759" s="20" t="str">
        <f>VLOOKUP(E759,'FILIAIS PETZ'!A:Q,2,0)</f>
        <v>R3</v>
      </c>
      <c r="AH759" s="75">
        <v>200</v>
      </c>
      <c r="AI759" s="68" t="s">
        <v>9394</v>
      </c>
      <c r="AJ759" s="43">
        <f>VLOOKUP(E759,'FILIAIS PETZ'!$A$2:$K$2000,11,0)</f>
        <v>18328118007111</v>
      </c>
      <c r="AK759" s="44">
        <v>18328118007111</v>
      </c>
    </row>
    <row r="760" spans="1:37" s="15" customFormat="1" ht="15" customHeight="1" thickBot="1" x14ac:dyDescent="0.25">
      <c r="A760" s="9">
        <v>830201</v>
      </c>
      <c r="B760" s="18">
        <f>VLOOKUP(C760,FORNECEDORES!D:E,2,0)</f>
        <v>39969</v>
      </c>
      <c r="C760" s="19" t="str">
        <f>VLOOKUP(D760,FORNECEDORES!A:D,4,0)</f>
        <v>23.457.797/0001-56</v>
      </c>
      <c r="D760" s="13" t="s">
        <v>2466</v>
      </c>
      <c r="E760" s="20" t="str">
        <f t="shared" si="49"/>
        <v>04 0024</v>
      </c>
      <c r="F760" s="28" t="s">
        <v>8626</v>
      </c>
      <c r="G760" s="21" t="str">
        <f>VLOOKUP(E760,'FILIAIS PETZ'!A:E,5,0)</f>
        <v>PETZ DIADEMA</v>
      </c>
      <c r="H760" s="20" t="str">
        <f>VLOOKUP(E760,'FILIAIS PETZ'!A:D,4,0)</f>
        <v>DDMA-SP</v>
      </c>
      <c r="I760" s="46">
        <v>45306</v>
      </c>
      <c r="J760" s="9">
        <v>830201</v>
      </c>
      <c r="K760" s="9" t="s">
        <v>9035</v>
      </c>
      <c r="L760" s="29" t="s">
        <v>9438</v>
      </c>
      <c r="M760" s="46">
        <v>45307</v>
      </c>
      <c r="N760" s="46">
        <v>45322</v>
      </c>
      <c r="O760" s="46">
        <v>45308</v>
      </c>
      <c r="P760" s="29" t="s">
        <v>4990</v>
      </c>
      <c r="Q760" s="9">
        <v>3</v>
      </c>
      <c r="R760" s="9">
        <v>1</v>
      </c>
      <c r="S760" s="9">
        <v>8</v>
      </c>
      <c r="T760" s="9" t="s">
        <v>32</v>
      </c>
      <c r="U760" s="9">
        <v>11002</v>
      </c>
      <c r="V760" s="9">
        <v>11002</v>
      </c>
      <c r="W760" s="9" t="s">
        <v>6867</v>
      </c>
      <c r="X760" s="9" t="s">
        <v>4985</v>
      </c>
      <c r="Y760" s="9" t="s">
        <v>4993</v>
      </c>
      <c r="Z760" s="9" t="s">
        <v>4993</v>
      </c>
      <c r="AA760" s="9" t="s">
        <v>4989</v>
      </c>
      <c r="AB760" s="9" t="s">
        <v>12941</v>
      </c>
      <c r="AC760" s="9" t="s">
        <v>5006</v>
      </c>
      <c r="AD760" s="9"/>
      <c r="AE760" s="20" t="str">
        <f>VLOOKUP(E760,'FILIAIS PETZ'!A:Q,17,0)</f>
        <v>SP3</v>
      </c>
      <c r="AF760" s="20" t="str">
        <f>VLOOKUP(E760,'FILIAIS PETZ'!A:Q,3,0)</f>
        <v>FELICIO</v>
      </c>
      <c r="AG760" s="20" t="str">
        <f>VLOOKUP(E760,'FILIAIS PETZ'!A:Q,2,0)</f>
        <v>R3</v>
      </c>
      <c r="AH760" s="75">
        <v>600</v>
      </c>
      <c r="AI760" s="68" t="s">
        <v>9395</v>
      </c>
      <c r="AJ760" s="43">
        <f>VLOOKUP(E760,'FILIAIS PETZ'!$A$2:$K$2000,11,0)</f>
        <v>18328118000966</v>
      </c>
      <c r="AK760" s="44">
        <v>18328118000966</v>
      </c>
    </row>
    <row r="761" spans="1:37" s="15" customFormat="1" ht="15" customHeight="1" thickBot="1" x14ac:dyDescent="0.25">
      <c r="A761" s="9">
        <v>830364</v>
      </c>
      <c r="B761" s="18">
        <f>VLOOKUP(C761,FORNECEDORES!D:E,2,0)</f>
        <v>39969</v>
      </c>
      <c r="C761" s="19" t="str">
        <f>VLOOKUP(D761,FORNECEDORES!A:D,4,0)</f>
        <v>23.457.797/0001-56</v>
      </c>
      <c r="D761" s="13" t="s">
        <v>2466</v>
      </c>
      <c r="E761" s="20" t="str">
        <f t="shared" si="49"/>
        <v>04 0017</v>
      </c>
      <c r="F761" s="28" t="s">
        <v>8713</v>
      </c>
      <c r="G761" s="21" t="str">
        <f>VLOOKUP(E761,'FILIAIS PETZ'!A:E,5,0)</f>
        <v>PETZ CARREFOUR SAO CAETANO</v>
      </c>
      <c r="H761" s="20" t="str">
        <f>VLOOKUP(E761,'FILIAIS PETZ'!A:D,4,0)</f>
        <v>SCSU-SP</v>
      </c>
      <c r="I761" s="46">
        <v>45306</v>
      </c>
      <c r="J761" s="9">
        <v>830364</v>
      </c>
      <c r="K761" s="9" t="s">
        <v>9035</v>
      </c>
      <c r="L761" s="29" t="s">
        <v>9439</v>
      </c>
      <c r="M761" s="46">
        <v>45307</v>
      </c>
      <c r="N761" s="46">
        <v>45322</v>
      </c>
      <c r="O761" s="46">
        <v>45308</v>
      </c>
      <c r="P761" s="29" t="s">
        <v>4990</v>
      </c>
      <c r="Q761" s="9">
        <v>3</v>
      </c>
      <c r="R761" s="9">
        <v>1</v>
      </c>
      <c r="S761" s="9">
        <v>8</v>
      </c>
      <c r="T761" s="9" t="s">
        <v>32</v>
      </c>
      <c r="U761" s="9">
        <v>11002</v>
      </c>
      <c r="V761" s="9">
        <v>11002</v>
      </c>
      <c r="W761" s="9" t="s">
        <v>5039</v>
      </c>
      <c r="X761" s="9" t="s">
        <v>4985</v>
      </c>
      <c r="Y761" s="9" t="s">
        <v>4993</v>
      </c>
      <c r="Z761" s="9" t="s">
        <v>4993</v>
      </c>
      <c r="AA761" s="9" t="s">
        <v>4989</v>
      </c>
      <c r="AB761" s="9" t="s">
        <v>12941</v>
      </c>
      <c r="AC761" s="9" t="s">
        <v>5006</v>
      </c>
      <c r="AD761" s="9"/>
      <c r="AE761" s="20" t="str">
        <f>VLOOKUP(E761,'FILIAIS PETZ'!A:Q,17,0)</f>
        <v>SP3</v>
      </c>
      <c r="AF761" s="20" t="str">
        <f>VLOOKUP(E761,'FILIAIS PETZ'!A:Q,3,0)</f>
        <v>FELICIO</v>
      </c>
      <c r="AG761" s="20" t="str">
        <f>VLOOKUP(E761,'FILIAIS PETZ'!A:Q,2,0)</f>
        <v>R3</v>
      </c>
      <c r="AH761" s="75">
        <v>340</v>
      </c>
      <c r="AI761" s="68" t="s">
        <v>9440</v>
      </c>
      <c r="AJ761" s="43">
        <f>VLOOKUP(E761,'FILIAIS PETZ'!$A$2:$K$2000,11,0)</f>
        <v>18328118000532</v>
      </c>
      <c r="AK761" s="44">
        <v>18328118000532</v>
      </c>
    </row>
    <row r="762" spans="1:37" s="15" customFormat="1" ht="15" customHeight="1" thickBot="1" x14ac:dyDescent="0.25">
      <c r="A762" s="9">
        <v>830367</v>
      </c>
      <c r="B762" s="18">
        <f>VLOOKUP(C762,FORNECEDORES!D:E,2,0)</f>
        <v>39969</v>
      </c>
      <c r="C762" s="19" t="str">
        <f>VLOOKUP(D762,FORNECEDORES!A:D,4,0)</f>
        <v>23.457.797/0001-56</v>
      </c>
      <c r="D762" s="13" t="s">
        <v>2466</v>
      </c>
      <c r="E762" s="20" t="str">
        <f t="shared" si="49"/>
        <v>04 0017</v>
      </c>
      <c r="F762" s="28" t="s">
        <v>8713</v>
      </c>
      <c r="G762" s="21" t="str">
        <f>VLOOKUP(E762,'FILIAIS PETZ'!A:E,5,0)</f>
        <v>PETZ CARREFOUR SAO CAETANO</v>
      </c>
      <c r="H762" s="20" t="str">
        <f>VLOOKUP(E762,'FILIAIS PETZ'!A:D,4,0)</f>
        <v>SCSU-SP</v>
      </c>
      <c r="I762" s="46">
        <v>45306</v>
      </c>
      <c r="J762" s="9">
        <v>830367</v>
      </c>
      <c r="K762" s="9" t="s">
        <v>9035</v>
      </c>
      <c r="L762" s="29" t="s">
        <v>9441</v>
      </c>
      <c r="M762" s="46">
        <v>45307</v>
      </c>
      <c r="N762" s="46">
        <v>45322</v>
      </c>
      <c r="O762" s="46">
        <v>45308</v>
      </c>
      <c r="P762" s="29" t="s">
        <v>4990</v>
      </c>
      <c r="Q762" s="9">
        <v>3</v>
      </c>
      <c r="R762" s="9">
        <v>1</v>
      </c>
      <c r="S762" s="9">
        <v>8</v>
      </c>
      <c r="T762" s="9" t="s">
        <v>32</v>
      </c>
      <c r="U762" s="9">
        <v>11002</v>
      </c>
      <c r="V762" s="9">
        <v>11002</v>
      </c>
      <c r="W762" s="9" t="s">
        <v>5039</v>
      </c>
      <c r="X762" s="9" t="s">
        <v>4985</v>
      </c>
      <c r="Y762" s="9" t="s">
        <v>4993</v>
      </c>
      <c r="Z762" s="9" t="s">
        <v>4993</v>
      </c>
      <c r="AA762" s="9" t="s">
        <v>4989</v>
      </c>
      <c r="AB762" s="9" t="s">
        <v>12941</v>
      </c>
      <c r="AC762" s="9" t="s">
        <v>5006</v>
      </c>
      <c r="AD762" s="9"/>
      <c r="AE762" s="20" t="str">
        <f>VLOOKUP(E762,'FILIAIS PETZ'!A:Q,17,0)</f>
        <v>SP3</v>
      </c>
      <c r="AF762" s="20" t="str">
        <f>VLOOKUP(E762,'FILIAIS PETZ'!A:Q,3,0)</f>
        <v>FELICIO</v>
      </c>
      <c r="AG762" s="20" t="str">
        <f>VLOOKUP(E762,'FILIAIS PETZ'!A:Q,2,0)</f>
        <v>R3</v>
      </c>
      <c r="AH762" s="75">
        <v>180</v>
      </c>
      <c r="AI762" s="68" t="s">
        <v>9396</v>
      </c>
      <c r="AJ762" s="43">
        <f>VLOOKUP(E762,'FILIAIS PETZ'!$A$2:$K$2000,11,0)</f>
        <v>18328118000532</v>
      </c>
      <c r="AK762" s="44">
        <v>18328118000532</v>
      </c>
    </row>
    <row r="763" spans="1:37" s="15" customFormat="1" ht="15" customHeight="1" thickBot="1" x14ac:dyDescent="0.25">
      <c r="A763" s="9">
        <v>830337</v>
      </c>
      <c r="B763" s="18">
        <f>VLOOKUP(C763,FORNECEDORES!D:E,2,0)</f>
        <v>39969</v>
      </c>
      <c r="C763" s="19" t="str">
        <f>VLOOKUP(D763,FORNECEDORES!A:D,4,0)</f>
        <v>23.457.797/0001-56</v>
      </c>
      <c r="D763" s="13" t="s">
        <v>2466</v>
      </c>
      <c r="E763" s="20" t="str">
        <f t="shared" si="49"/>
        <v>04 0116</v>
      </c>
      <c r="F763" s="28" t="s">
        <v>8970</v>
      </c>
      <c r="G763" s="21" t="str">
        <f>VLOOKUP(E763,'FILIAIS PETZ'!A:E,5,0)</f>
        <v>PETZ SANTO ANDRE DOM PEDRO</v>
      </c>
      <c r="H763" s="20" t="str">
        <f>VLOOKUP(E763,'FILIAIS PETZ'!A:D,4,0)</f>
        <v>SADP-SP</v>
      </c>
      <c r="I763" s="46">
        <v>45306</v>
      </c>
      <c r="J763" s="9">
        <v>830337</v>
      </c>
      <c r="K763" s="9" t="s">
        <v>9035</v>
      </c>
      <c r="L763" s="29" t="s">
        <v>9442</v>
      </c>
      <c r="M763" s="46">
        <v>45307</v>
      </c>
      <c r="N763" s="46">
        <v>45322</v>
      </c>
      <c r="O763" s="46">
        <v>45308</v>
      </c>
      <c r="P763" s="29" t="s">
        <v>4990</v>
      </c>
      <c r="Q763" s="9">
        <v>3</v>
      </c>
      <c r="R763" s="9">
        <v>1</v>
      </c>
      <c r="S763" s="9">
        <v>8</v>
      </c>
      <c r="T763" s="9" t="s">
        <v>32</v>
      </c>
      <c r="U763" s="9">
        <v>11002</v>
      </c>
      <c r="V763" s="9">
        <v>11002</v>
      </c>
      <c r="W763" s="9" t="s">
        <v>5039</v>
      </c>
      <c r="X763" s="9" t="s">
        <v>4985</v>
      </c>
      <c r="Y763" s="9" t="s">
        <v>4993</v>
      </c>
      <c r="Z763" s="9" t="s">
        <v>4993</v>
      </c>
      <c r="AA763" s="9" t="s">
        <v>4989</v>
      </c>
      <c r="AB763" s="9" t="s">
        <v>12941</v>
      </c>
      <c r="AC763" s="9" t="s">
        <v>5006</v>
      </c>
      <c r="AD763" s="9"/>
      <c r="AE763" s="20" t="str">
        <f>VLOOKUP(E763,'FILIAIS PETZ'!A:Q,17,0)</f>
        <v>SP3</v>
      </c>
      <c r="AF763" s="20" t="str">
        <f>VLOOKUP(E763,'FILIAIS PETZ'!A:Q,3,0)</f>
        <v>FELICIO</v>
      </c>
      <c r="AG763" s="20" t="str">
        <f>VLOOKUP(E763,'FILIAIS PETZ'!A:Q,2,0)</f>
        <v>R3</v>
      </c>
      <c r="AH763" s="75">
        <v>170</v>
      </c>
      <c r="AI763" s="68" t="s">
        <v>9397</v>
      </c>
      <c r="AJ763" s="43">
        <f>VLOOKUP(E763,'FILIAIS PETZ'!$A$2:$K$2000,11,0)</f>
        <v>18328118011062</v>
      </c>
      <c r="AK763" s="44">
        <v>18328118011062</v>
      </c>
    </row>
    <row r="764" spans="1:37" s="15" customFormat="1" ht="15" customHeight="1" thickBot="1" x14ac:dyDescent="0.25">
      <c r="A764" s="9">
        <v>830354</v>
      </c>
      <c r="B764" s="18">
        <f>VLOOKUP(C764,FORNECEDORES!D:E,2,0)</f>
        <v>39969</v>
      </c>
      <c r="C764" s="19" t="str">
        <f>VLOOKUP(D764,FORNECEDORES!A:D,4,0)</f>
        <v>23.457.797/0001-56</v>
      </c>
      <c r="D764" s="13" t="s">
        <v>2466</v>
      </c>
      <c r="E764" s="20" t="str">
        <f t="shared" si="49"/>
        <v>04 0003</v>
      </c>
      <c r="F764" s="28" t="s">
        <v>8971</v>
      </c>
      <c r="G764" s="21" t="str">
        <f>VLOOKUP(E764,'FILIAIS PETZ'!A:E,5,0)</f>
        <v>PETZ SAO BERNARDO</v>
      </c>
      <c r="H764" s="20" t="str">
        <f>VLOOKUP(E764,'FILIAIS PETZ'!A:D,4,0)</f>
        <v>SBCA-SP</v>
      </c>
      <c r="I764" s="46">
        <v>45306</v>
      </c>
      <c r="J764" s="9">
        <v>830354</v>
      </c>
      <c r="K764" s="9" t="s">
        <v>9035</v>
      </c>
      <c r="L764" s="29" t="s">
        <v>9443</v>
      </c>
      <c r="M764" s="46">
        <v>45307</v>
      </c>
      <c r="N764" s="46">
        <v>45322</v>
      </c>
      <c r="O764" s="46">
        <v>45308</v>
      </c>
      <c r="P764" s="29" t="s">
        <v>4990</v>
      </c>
      <c r="Q764" s="9">
        <v>3</v>
      </c>
      <c r="R764" s="9">
        <v>1</v>
      </c>
      <c r="S764" s="9">
        <v>8</v>
      </c>
      <c r="T764" s="9" t="s">
        <v>32</v>
      </c>
      <c r="U764" s="9">
        <v>11002</v>
      </c>
      <c r="V764" s="9">
        <v>11002</v>
      </c>
      <c r="W764" s="9" t="s">
        <v>5119</v>
      </c>
      <c r="X764" s="9" t="s">
        <v>4985</v>
      </c>
      <c r="Y764" s="9" t="s">
        <v>4993</v>
      </c>
      <c r="Z764" s="9" t="s">
        <v>4993</v>
      </c>
      <c r="AA764" s="9" t="s">
        <v>4989</v>
      </c>
      <c r="AB764" s="9" t="s">
        <v>12941</v>
      </c>
      <c r="AC764" s="9" t="s">
        <v>5006</v>
      </c>
      <c r="AD764" s="9"/>
      <c r="AE764" s="20" t="str">
        <f>VLOOKUP(E764,'FILIAIS PETZ'!A:Q,17,0)</f>
        <v>SP3</v>
      </c>
      <c r="AF764" s="20" t="str">
        <f>VLOOKUP(E764,'FILIAIS PETZ'!A:Q,3,0)</f>
        <v>FELICIO</v>
      </c>
      <c r="AG764" s="20" t="str">
        <f>VLOOKUP(E764,'FILIAIS PETZ'!A:Q,2,0)</f>
        <v>R3</v>
      </c>
      <c r="AH764" s="75">
        <v>430</v>
      </c>
      <c r="AI764" s="68" t="s">
        <v>9399</v>
      </c>
      <c r="AJ764" s="43">
        <f>VLOOKUP(E764,'FILIAIS PETZ'!$A$2:$K$2000,11,0)</f>
        <v>18328118002152</v>
      </c>
      <c r="AK764" s="44">
        <v>18328118002152</v>
      </c>
    </row>
    <row r="765" spans="1:37" s="15" customFormat="1" ht="15" customHeight="1" thickBot="1" x14ac:dyDescent="0.25">
      <c r="A765" s="9">
        <v>830340</v>
      </c>
      <c r="B765" s="18">
        <f>VLOOKUP(C765,FORNECEDORES!D:E,2,0)</f>
        <v>39969</v>
      </c>
      <c r="C765" s="19" t="str">
        <f>VLOOKUP(D765,FORNECEDORES!A:D,4,0)</f>
        <v>23.457.797/0001-56</v>
      </c>
      <c r="D765" s="13" t="s">
        <v>2466</v>
      </c>
      <c r="E765" s="20" t="str">
        <f t="shared" si="49"/>
        <v>04 0116</v>
      </c>
      <c r="F765" s="28" t="s">
        <v>8970</v>
      </c>
      <c r="G765" s="21" t="str">
        <f>VLOOKUP(E765,'FILIAIS PETZ'!A:E,5,0)</f>
        <v>PETZ SANTO ANDRE DOM PEDRO</v>
      </c>
      <c r="H765" s="20" t="str">
        <f>VLOOKUP(E765,'FILIAIS PETZ'!A:D,4,0)</f>
        <v>SADP-SP</v>
      </c>
      <c r="I765" s="46">
        <v>45306</v>
      </c>
      <c r="J765" s="9">
        <v>830340</v>
      </c>
      <c r="K765" s="9" t="s">
        <v>9035</v>
      </c>
      <c r="L765" s="29" t="s">
        <v>9444</v>
      </c>
      <c r="M765" s="46">
        <v>45307</v>
      </c>
      <c r="N765" s="46">
        <v>45322</v>
      </c>
      <c r="O765" s="46">
        <v>45308</v>
      </c>
      <c r="P765" s="29" t="s">
        <v>4990</v>
      </c>
      <c r="Q765" s="9">
        <v>3</v>
      </c>
      <c r="R765" s="9">
        <v>1</v>
      </c>
      <c r="S765" s="9">
        <v>8</v>
      </c>
      <c r="T765" s="9" t="s">
        <v>32</v>
      </c>
      <c r="U765" s="9">
        <v>11002</v>
      </c>
      <c r="V765" s="9">
        <v>11002</v>
      </c>
      <c r="W765" s="9" t="s">
        <v>5057</v>
      </c>
      <c r="X765" s="9" t="s">
        <v>4985</v>
      </c>
      <c r="Y765" s="9" t="s">
        <v>4993</v>
      </c>
      <c r="Z765" s="9" t="s">
        <v>4993</v>
      </c>
      <c r="AA765" s="9" t="s">
        <v>4989</v>
      </c>
      <c r="AB765" s="9" t="s">
        <v>12941</v>
      </c>
      <c r="AC765" s="9" t="s">
        <v>5006</v>
      </c>
      <c r="AD765" s="9"/>
      <c r="AE765" s="20" t="str">
        <f>VLOOKUP(E765,'FILIAIS PETZ'!A:Q,17,0)</f>
        <v>SP3</v>
      </c>
      <c r="AF765" s="20" t="str">
        <f>VLOOKUP(E765,'FILIAIS PETZ'!A:Q,3,0)</f>
        <v>FELICIO</v>
      </c>
      <c r="AG765" s="20" t="str">
        <f>VLOOKUP(E765,'FILIAIS PETZ'!A:Q,2,0)</f>
        <v>R3</v>
      </c>
      <c r="AH765" s="75">
        <v>1068</v>
      </c>
      <c r="AI765" s="68" t="s">
        <v>9445</v>
      </c>
      <c r="AJ765" s="43">
        <f>VLOOKUP(E765,'FILIAIS PETZ'!$A$2:$K$2000,11,0)</f>
        <v>18328118011062</v>
      </c>
      <c r="AK765" s="44">
        <v>18328118011062</v>
      </c>
    </row>
    <row r="766" spans="1:37" s="15" customFormat="1" ht="15" customHeight="1" thickBot="1" x14ac:dyDescent="0.25">
      <c r="A766" s="9">
        <v>830475</v>
      </c>
      <c r="B766" s="18">
        <f>VLOOKUP(C766,FORNECEDORES!D:E,2,0)</f>
        <v>631374</v>
      </c>
      <c r="C766" s="19" t="str">
        <f>VLOOKUP(D766,FORNECEDORES!A:D,4,0)</f>
        <v>30.777.868/0001-63</v>
      </c>
      <c r="D766" s="13" t="s">
        <v>4729</v>
      </c>
      <c r="E766" s="20" t="str">
        <f t="shared" si="49"/>
        <v>04 0138</v>
      </c>
      <c r="F766" s="28" t="s">
        <v>8627</v>
      </c>
      <c r="G766" s="21" t="str">
        <f>VLOOKUP(E766,'FILIAIS PETZ'!A:E,5,0)</f>
        <v>PETZ JOÃO FIRMINO</v>
      </c>
      <c r="H766" s="20" t="str">
        <f>VLOOKUP(E766,'FILIAIS PETZ'!A:D,4,0)</f>
        <v>JFIR-SP</v>
      </c>
      <c r="I766" s="46">
        <v>45306</v>
      </c>
      <c r="J766" s="9">
        <v>830475</v>
      </c>
      <c r="K766" s="9" t="s">
        <v>9035</v>
      </c>
      <c r="L766" s="29" t="s">
        <v>5320</v>
      </c>
      <c r="M766" s="46">
        <v>45307</v>
      </c>
      <c r="N766" s="46">
        <v>45322</v>
      </c>
      <c r="O766" s="46">
        <v>45308</v>
      </c>
      <c r="P766" s="29" t="s">
        <v>4990</v>
      </c>
      <c r="Q766" s="9">
        <v>3</v>
      </c>
      <c r="R766" s="9">
        <v>1</v>
      </c>
      <c r="S766" s="9">
        <v>8</v>
      </c>
      <c r="T766" s="9" t="s">
        <v>32</v>
      </c>
      <c r="U766" s="9">
        <v>11002</v>
      </c>
      <c r="V766" s="9">
        <v>11002</v>
      </c>
      <c r="W766" s="9" t="s">
        <v>5057</v>
      </c>
      <c r="X766" s="9" t="s">
        <v>4985</v>
      </c>
      <c r="Y766" s="9" t="s">
        <v>4993</v>
      </c>
      <c r="Z766" s="9" t="s">
        <v>4993</v>
      </c>
      <c r="AA766" s="9" t="s">
        <v>4989</v>
      </c>
      <c r="AB766" s="9" t="s">
        <v>12941</v>
      </c>
      <c r="AC766" s="9" t="s">
        <v>5006</v>
      </c>
      <c r="AD766" s="9"/>
      <c r="AE766" s="20" t="str">
        <f>VLOOKUP(E766,'FILIAIS PETZ'!A:Q,17,0)</f>
        <v>SP3</v>
      </c>
      <c r="AF766" s="20" t="str">
        <f>VLOOKUP(E766,'FILIAIS PETZ'!A:Q,3,0)</f>
        <v>FELICIO</v>
      </c>
      <c r="AG766" s="20" t="str">
        <f>VLOOKUP(E766,'FILIAIS PETZ'!A:Q,2,0)</f>
        <v>R3</v>
      </c>
      <c r="AH766" s="75">
        <v>735.3</v>
      </c>
      <c r="AI766" s="68" t="s">
        <v>9446</v>
      </c>
      <c r="AJ766" s="43">
        <f>VLOOKUP(E766,'FILIAIS PETZ'!$A$2:$K$2000,11,0)</f>
        <v>18328118012972</v>
      </c>
      <c r="AK766" s="44">
        <v>18328118012972</v>
      </c>
    </row>
    <row r="767" spans="1:37" s="15" customFormat="1" ht="15" customHeight="1" thickBot="1" x14ac:dyDescent="0.25">
      <c r="A767" s="9">
        <f>J767</f>
        <v>801825</v>
      </c>
      <c r="B767" s="18">
        <f>VLOOKUP(C767,FORNECEDORES!D:E,2,0)</f>
        <v>379168</v>
      </c>
      <c r="C767" s="19" t="str">
        <f>VLOOKUP(D767,FORNECEDORES!A:D,4,0)</f>
        <v>84.531.557/0001-49</v>
      </c>
      <c r="D767" s="13" t="s">
        <v>4090</v>
      </c>
      <c r="E767" s="20" t="str">
        <f t="shared" si="49"/>
        <v>04 0180</v>
      </c>
      <c r="F767" s="28" t="s">
        <v>4944</v>
      </c>
      <c r="G767" s="21" t="str">
        <f>VLOOKUP(E767,'FILIAIS PETZ'!A:E,5,0)</f>
        <v>PETZ TORQUATO TAPAJOS</v>
      </c>
      <c r="H767" s="20" t="str">
        <f>VLOOKUP(E767,'FILIAIS PETZ'!A:D,4,0)</f>
        <v>TQTP-AM</v>
      </c>
      <c r="I767" s="46">
        <v>45307</v>
      </c>
      <c r="J767" s="10">
        <v>801825</v>
      </c>
      <c r="K767" s="10" t="s">
        <v>5181</v>
      </c>
      <c r="L767" s="28" t="s">
        <v>5319</v>
      </c>
      <c r="M767" s="46">
        <v>45301</v>
      </c>
      <c r="N767" s="46">
        <v>45315</v>
      </c>
      <c r="O767" s="46">
        <v>45301</v>
      </c>
      <c r="P767" s="28" t="s">
        <v>4990</v>
      </c>
      <c r="Q767" s="10">
        <v>3</v>
      </c>
      <c r="R767" s="10">
        <v>1</v>
      </c>
      <c r="S767" s="10" t="s">
        <v>4983</v>
      </c>
      <c r="T767" s="10" t="s">
        <v>32</v>
      </c>
      <c r="U767" s="10">
        <v>11002</v>
      </c>
      <c r="V767" s="10">
        <v>11002</v>
      </c>
      <c r="W767" s="10" t="s">
        <v>5024</v>
      </c>
      <c r="X767" s="10" t="s">
        <v>4985</v>
      </c>
      <c r="Y767" s="10" t="s">
        <v>4993</v>
      </c>
      <c r="Z767" s="10" t="s">
        <v>4993</v>
      </c>
      <c r="AA767" s="10" t="s">
        <v>4989</v>
      </c>
      <c r="AB767" s="10" t="s">
        <v>12941</v>
      </c>
      <c r="AC767" s="10" t="s">
        <v>5006</v>
      </c>
      <c r="AD767" s="29"/>
      <c r="AE767" s="20" t="str">
        <f>VLOOKUP(E767,'FILIAIS PETZ'!A:Q,17,0)</f>
        <v>CO-3</v>
      </c>
      <c r="AF767" s="20" t="str">
        <f>VLOOKUP(E767,'FILIAIS PETZ'!A:Q,3,0)</f>
        <v>FELICIO</v>
      </c>
      <c r="AG767" s="20" t="str">
        <f>VLOOKUP(E767,'FILIAIS PETZ'!A:Q,2,0)</f>
        <v>R3</v>
      </c>
      <c r="AH767" s="75">
        <v>610</v>
      </c>
      <c r="AI767" s="16" t="s">
        <v>5316</v>
      </c>
      <c r="AJ767" s="43">
        <f>VLOOKUP(E767,'FILIAIS PETZ'!$A$2:$K$2000,11,0)</f>
        <v>18328118017346</v>
      </c>
      <c r="AK767" s="44">
        <f>AJ767</f>
        <v>18328118017346</v>
      </c>
    </row>
    <row r="768" spans="1:37" s="15" customFormat="1" ht="15" customHeight="1" thickBot="1" x14ac:dyDescent="0.25">
      <c r="A768" s="9">
        <f>J768</f>
        <v>811556</v>
      </c>
      <c r="B768" s="18">
        <f>VLOOKUP(C768,FORNECEDORES!D:E,2,0)</f>
        <v>379168</v>
      </c>
      <c r="C768" s="19" t="str">
        <f>VLOOKUP(D768,FORNECEDORES!A:D,4,0)</f>
        <v>84.531.557/0001-49</v>
      </c>
      <c r="D768" s="13" t="s">
        <v>4090</v>
      </c>
      <c r="E768" s="20" t="str">
        <f t="shared" si="49"/>
        <v>04 0180</v>
      </c>
      <c r="F768" s="28" t="s">
        <v>4944</v>
      </c>
      <c r="G768" s="21" t="str">
        <f>VLOOKUP(E768,'FILIAIS PETZ'!A:E,5,0)</f>
        <v>PETZ TORQUATO TAPAJOS</v>
      </c>
      <c r="H768" s="20" t="str">
        <f>VLOOKUP(E768,'FILIAIS PETZ'!A:D,4,0)</f>
        <v>TQTP-AM</v>
      </c>
      <c r="I768" s="46">
        <v>45307</v>
      </c>
      <c r="J768" s="10">
        <v>811556</v>
      </c>
      <c r="K768" s="10" t="s">
        <v>5181</v>
      </c>
      <c r="L768" s="28" t="s">
        <v>5320</v>
      </c>
      <c r="M768" s="46">
        <v>45301</v>
      </c>
      <c r="N768" s="46">
        <v>45315</v>
      </c>
      <c r="O768" s="46">
        <v>45301</v>
      </c>
      <c r="P768" s="28" t="s">
        <v>4990</v>
      </c>
      <c r="Q768" s="10">
        <v>3</v>
      </c>
      <c r="R768" s="10">
        <v>1</v>
      </c>
      <c r="S768" s="10" t="s">
        <v>4983</v>
      </c>
      <c r="T768" s="10" t="s">
        <v>32</v>
      </c>
      <c r="U768" s="10">
        <v>11002</v>
      </c>
      <c r="V768" s="10">
        <v>11002</v>
      </c>
      <c r="W768" s="10" t="s">
        <v>5119</v>
      </c>
      <c r="X768" s="10" t="s">
        <v>4985</v>
      </c>
      <c r="Y768" s="10" t="s">
        <v>4993</v>
      </c>
      <c r="Z768" s="10" t="s">
        <v>4993</v>
      </c>
      <c r="AA768" s="10" t="s">
        <v>4989</v>
      </c>
      <c r="AB768" s="10" t="s">
        <v>5066</v>
      </c>
      <c r="AC768" s="10" t="s">
        <v>4988</v>
      </c>
      <c r="AD768" s="29"/>
      <c r="AE768" s="20" t="str">
        <f>VLOOKUP(E768,'FILIAIS PETZ'!A:Q,17,0)</f>
        <v>CO-3</v>
      </c>
      <c r="AF768" s="20" t="str">
        <f>VLOOKUP(E768,'FILIAIS PETZ'!A:Q,3,0)</f>
        <v>FELICIO</v>
      </c>
      <c r="AG768" s="20" t="str">
        <f>VLOOKUP(E768,'FILIAIS PETZ'!A:Q,2,0)</f>
        <v>R3</v>
      </c>
      <c r="AH768" s="75">
        <v>400</v>
      </c>
      <c r="AI768" s="16" t="s">
        <v>5317</v>
      </c>
      <c r="AJ768" s="43">
        <f>VLOOKUP(E768,'FILIAIS PETZ'!$A$2:$K$2000,11,0)</f>
        <v>18328118017346</v>
      </c>
      <c r="AK768" s="44">
        <f>AJ768</f>
        <v>18328118017346</v>
      </c>
    </row>
    <row r="769" spans="1:37" s="15" customFormat="1" ht="15" customHeight="1" thickBot="1" x14ac:dyDescent="0.25">
      <c r="A769" s="9">
        <v>830880</v>
      </c>
      <c r="B769" s="18">
        <f>VLOOKUP(C769,FORNECEDORES!D:E,2,0)</f>
        <v>27617</v>
      </c>
      <c r="C769" s="19" t="str">
        <f>VLOOKUP(D769,FORNECEDORES!A:D,4,0)</f>
        <v>28.456.738/0001-87</v>
      </c>
      <c r="D769" s="13" t="s">
        <v>2642</v>
      </c>
      <c r="E769" s="20" t="str">
        <f t="shared" si="49"/>
        <v>04 0017</v>
      </c>
      <c r="F769" s="28" t="s">
        <v>8713</v>
      </c>
      <c r="G769" s="21" t="str">
        <f>VLOOKUP(E769,'FILIAIS PETZ'!A:E,5,0)</f>
        <v>PETZ CARREFOUR SAO CAETANO</v>
      </c>
      <c r="H769" s="20" t="str">
        <f>VLOOKUP(E769,'FILIAIS PETZ'!A:D,4,0)</f>
        <v>SCSU-SP</v>
      </c>
      <c r="I769" s="46">
        <v>45307</v>
      </c>
      <c r="J769" s="9">
        <v>830880</v>
      </c>
      <c r="K769" s="9" t="s">
        <v>9035</v>
      </c>
      <c r="L769" s="29" t="s">
        <v>9447</v>
      </c>
      <c r="M769" s="46">
        <v>45307</v>
      </c>
      <c r="N769" s="46">
        <v>45322</v>
      </c>
      <c r="O769" s="46">
        <v>45308</v>
      </c>
      <c r="P769" s="29" t="s">
        <v>4990</v>
      </c>
      <c r="Q769" s="9">
        <v>3</v>
      </c>
      <c r="R769" s="9">
        <v>1</v>
      </c>
      <c r="S769" s="9">
        <v>8</v>
      </c>
      <c r="T769" s="9" t="s">
        <v>32</v>
      </c>
      <c r="U769" s="9">
        <v>11002</v>
      </c>
      <c r="V769" s="9">
        <v>11002</v>
      </c>
      <c r="W769" s="9" t="s">
        <v>5042</v>
      </c>
      <c r="X769" s="9" t="s">
        <v>4985</v>
      </c>
      <c r="Y769" s="9" t="s">
        <v>4997</v>
      </c>
      <c r="Z769" s="9" t="s">
        <v>4993</v>
      </c>
      <c r="AA769" s="9" t="s">
        <v>5022</v>
      </c>
      <c r="AB769" s="9" t="s">
        <v>5066</v>
      </c>
      <c r="AC769" s="9" t="s">
        <v>5006</v>
      </c>
      <c r="AD769" s="9"/>
      <c r="AE769" s="20" t="str">
        <f>VLOOKUP(E769,'FILIAIS PETZ'!A:Q,17,0)</f>
        <v>SP3</v>
      </c>
      <c r="AF769" s="20" t="str">
        <f>VLOOKUP(E769,'FILIAIS PETZ'!A:Q,3,0)</f>
        <v>FELICIO</v>
      </c>
      <c r="AG769" s="20" t="str">
        <f>VLOOKUP(E769,'FILIAIS PETZ'!A:Q,2,0)</f>
        <v>R3</v>
      </c>
      <c r="AH769" s="75">
        <v>2800</v>
      </c>
      <c r="AI769" s="68" t="s">
        <v>9448</v>
      </c>
      <c r="AJ769" s="43">
        <f>VLOOKUP(E769,'FILIAIS PETZ'!$A$2:$K$2000,11,0)</f>
        <v>18328118000532</v>
      </c>
      <c r="AK769" s="44">
        <v>18328118000532</v>
      </c>
    </row>
    <row r="770" spans="1:37" s="15" customFormat="1" ht="15" customHeight="1" thickBot="1" x14ac:dyDescent="0.25">
      <c r="A770" s="9">
        <v>830884</v>
      </c>
      <c r="B770" s="18">
        <f>VLOOKUP(C770,FORNECEDORES!D:E,2,0)</f>
        <v>631374</v>
      </c>
      <c r="C770" s="19" t="str">
        <f>VLOOKUP(D770,FORNECEDORES!A:D,4,0)</f>
        <v>30.777.868/0001-63</v>
      </c>
      <c r="D770" s="13" t="s">
        <v>4729</v>
      </c>
      <c r="E770" s="20" t="str">
        <f t="shared" si="49"/>
        <v>04 0069</v>
      </c>
      <c r="F770" s="28" t="s">
        <v>8968</v>
      </c>
      <c r="G770" s="21" t="str">
        <f>VLOOKUP(E770,'FILIAIS PETZ'!A:E,5,0)</f>
        <v>PETZ GIOVANNI PIRELLI</v>
      </c>
      <c r="H770" s="20" t="str">
        <f>VLOOKUP(E770,'FILIAIS PETZ'!A:D,4,0)</f>
        <v>GPIR-SP</v>
      </c>
      <c r="I770" s="46">
        <v>45307</v>
      </c>
      <c r="J770" s="9">
        <v>830884</v>
      </c>
      <c r="K770" s="9" t="s">
        <v>9035</v>
      </c>
      <c r="L770" s="29" t="s">
        <v>5581</v>
      </c>
      <c r="M770" s="46">
        <v>45307</v>
      </c>
      <c r="N770" s="46">
        <v>45322</v>
      </c>
      <c r="O770" s="46">
        <v>45308</v>
      </c>
      <c r="P770" s="29" t="s">
        <v>4982</v>
      </c>
      <c r="Q770" s="9">
        <v>3</v>
      </c>
      <c r="R770" s="9">
        <v>1</v>
      </c>
      <c r="S770" s="9">
        <v>8</v>
      </c>
      <c r="T770" s="9" t="s">
        <v>32</v>
      </c>
      <c r="U770" s="9">
        <v>11002</v>
      </c>
      <c r="V770" s="9">
        <v>11002</v>
      </c>
      <c r="W770" s="9" t="s">
        <v>5024</v>
      </c>
      <c r="X770" s="9" t="s">
        <v>4985</v>
      </c>
      <c r="Y770" s="9" t="s">
        <v>4993</v>
      </c>
      <c r="Z770" s="9" t="s">
        <v>5020</v>
      </c>
      <c r="AA770" s="9" t="s">
        <v>4989</v>
      </c>
      <c r="AB770" s="9" t="s">
        <v>12941</v>
      </c>
      <c r="AC770" s="9" t="s">
        <v>4988</v>
      </c>
      <c r="AD770" s="9" t="s">
        <v>5020</v>
      </c>
      <c r="AE770" s="20" t="str">
        <f>VLOOKUP(E770,'FILIAIS PETZ'!A:Q,17,0)</f>
        <v>SP3</v>
      </c>
      <c r="AF770" s="20" t="str">
        <f>VLOOKUP(E770,'FILIAIS PETZ'!A:Q,3,0)</f>
        <v>FELICIO</v>
      </c>
      <c r="AG770" s="20" t="str">
        <f>VLOOKUP(E770,'FILIAIS PETZ'!A:Q,2,0)</f>
        <v>R3</v>
      </c>
      <c r="AH770" s="75">
        <v>2825.82</v>
      </c>
      <c r="AI770" s="68" t="s">
        <v>9449</v>
      </c>
      <c r="AJ770" s="43">
        <f>VLOOKUP(E770,'FILIAIS PETZ'!$A$2:$K$2000,11,0)</f>
        <v>18328118006905</v>
      </c>
      <c r="AK770" s="44">
        <v>18328118006905</v>
      </c>
    </row>
    <row r="771" spans="1:37" s="15" customFormat="1" ht="15" customHeight="1" thickBot="1" x14ac:dyDescent="0.25">
      <c r="A771" s="9">
        <v>831045</v>
      </c>
      <c r="B771" s="18">
        <f>VLOOKUP(C771,FORNECEDORES!D:E,2,0)</f>
        <v>14880</v>
      </c>
      <c r="C771" s="19" t="str">
        <f>VLOOKUP(D771,FORNECEDORES!A:D,4,0)</f>
        <v>12.962.256/0001-69</v>
      </c>
      <c r="D771" s="13" t="s">
        <v>1924</v>
      </c>
      <c r="E771" s="20" t="str">
        <f t="shared" si="49"/>
        <v>04 0067</v>
      </c>
      <c r="F771" s="28" t="s">
        <v>8611</v>
      </c>
      <c r="G771" s="21" t="str">
        <f>VLOOKUP(E771,'FILIAIS PETZ'!A:E,5,0)</f>
        <v>PETZ EXTRA RICARDO JAFET</v>
      </c>
      <c r="H771" s="20" t="str">
        <f>VLOOKUP(E771,'FILIAIS PETZ'!A:D,4,0)</f>
        <v>RJAF-SP</v>
      </c>
      <c r="I771" s="46">
        <v>45307</v>
      </c>
      <c r="J771" s="9">
        <v>831045</v>
      </c>
      <c r="K771" s="9" t="s">
        <v>9035</v>
      </c>
      <c r="L771" s="29" t="s">
        <v>9450</v>
      </c>
      <c r="M771" s="46">
        <v>45307</v>
      </c>
      <c r="N771" s="46">
        <v>45322</v>
      </c>
      <c r="O771" s="46">
        <v>45308</v>
      </c>
      <c r="P771" s="29" t="s">
        <v>4990</v>
      </c>
      <c r="Q771" s="9">
        <v>3</v>
      </c>
      <c r="R771" s="9">
        <v>1</v>
      </c>
      <c r="S771" s="9">
        <v>8</v>
      </c>
      <c r="T771" s="9" t="s">
        <v>32</v>
      </c>
      <c r="U771" s="9">
        <v>11002</v>
      </c>
      <c r="V771" s="9">
        <v>11002</v>
      </c>
      <c r="W771" s="9" t="s">
        <v>5119</v>
      </c>
      <c r="X771" s="9" t="s">
        <v>4985</v>
      </c>
      <c r="Y771" s="9" t="s">
        <v>4997</v>
      </c>
      <c r="Z771" s="9" t="s">
        <v>4993</v>
      </c>
      <c r="AA771" s="9" t="s">
        <v>5014</v>
      </c>
      <c r="AB771" s="9" t="s">
        <v>12941</v>
      </c>
      <c r="AC771" s="9" t="s">
        <v>5006</v>
      </c>
      <c r="AD771" s="9"/>
      <c r="AE771" s="20" t="str">
        <f>VLOOKUP(E771,'FILIAIS PETZ'!A:Q,17,0)</f>
        <v>SP2</v>
      </c>
      <c r="AF771" s="20" t="str">
        <f>VLOOKUP(E771,'FILIAIS PETZ'!A:Q,3,0)</f>
        <v>FELICIO</v>
      </c>
      <c r="AG771" s="20" t="str">
        <f>VLOOKUP(E771,'FILIAIS PETZ'!A:Q,2,0)</f>
        <v>R3</v>
      </c>
      <c r="AH771" s="75">
        <v>650</v>
      </c>
      <c r="AI771" s="68" t="s">
        <v>9451</v>
      </c>
      <c r="AJ771" s="43">
        <f>VLOOKUP(E771,'FILIAIS PETZ'!$A$2:$K$2000,11,0)</f>
        <v>18328118006573</v>
      </c>
      <c r="AK771" s="44">
        <v>18328118006573</v>
      </c>
    </row>
    <row r="772" spans="1:37" s="15" customFormat="1" ht="15" customHeight="1" thickBot="1" x14ac:dyDescent="0.25">
      <c r="A772" s="9">
        <v>826431</v>
      </c>
      <c r="B772" s="18">
        <f>VLOOKUP(C772,FORNECEDORES!D:E,2,0)</f>
        <v>18357</v>
      </c>
      <c r="C772" s="19" t="str">
        <f>VLOOKUP(D772,FORNECEDORES!A:D,4,0)</f>
        <v>04.184.872/0001-08</v>
      </c>
      <c r="D772" s="13" t="s">
        <v>1439</v>
      </c>
      <c r="E772" s="20" t="str">
        <f t="shared" si="49"/>
        <v>04 0059</v>
      </c>
      <c r="F772" s="28" t="s">
        <v>8714</v>
      </c>
      <c r="G772" s="21" t="str">
        <f>VLOOKUP(E772,'FILIAIS PETZ'!A:E,5,0)</f>
        <v>PETZ POMPÉIA</v>
      </c>
      <c r="H772" s="20" t="str">
        <f>VLOOKUP(E772,'FILIAIS PETZ'!A:D,4,0)</f>
        <v>POMP-SP</v>
      </c>
      <c r="I772" s="46">
        <v>45307</v>
      </c>
      <c r="J772" s="9">
        <v>826431</v>
      </c>
      <c r="K772" s="9" t="s">
        <v>9047</v>
      </c>
      <c r="L772" s="29" t="s">
        <v>9452</v>
      </c>
      <c r="M772" s="46">
        <v>45307</v>
      </c>
      <c r="N772" s="46">
        <v>45329</v>
      </c>
      <c r="O772" s="46">
        <v>45308</v>
      </c>
      <c r="P772" s="29" t="s">
        <v>5003</v>
      </c>
      <c r="Q772" s="9" t="s">
        <v>4991</v>
      </c>
      <c r="R772" s="9" t="s">
        <v>4991</v>
      </c>
      <c r="S772" s="9" t="s">
        <v>5004</v>
      </c>
      <c r="T772" s="9" t="s">
        <v>48</v>
      </c>
      <c r="U772" s="9" t="s">
        <v>5048</v>
      </c>
      <c r="V772" s="9" t="s">
        <v>5048</v>
      </c>
      <c r="W772" s="9" t="s">
        <v>5021</v>
      </c>
      <c r="X772" s="9" t="s">
        <v>4985</v>
      </c>
      <c r="Y772" s="9" t="s">
        <v>4993</v>
      </c>
      <c r="Z772" s="9" t="s">
        <v>4993</v>
      </c>
      <c r="AA772" s="9" t="s">
        <v>4989</v>
      </c>
      <c r="AB772" s="9" t="s">
        <v>5005</v>
      </c>
      <c r="AC772" s="9" t="s">
        <v>5006</v>
      </c>
      <c r="AD772" s="9"/>
      <c r="AE772" s="20" t="str">
        <f>VLOOKUP(E772,'FILIAIS PETZ'!A:Q,17,0)</f>
        <v>SP2</v>
      </c>
      <c r="AF772" s="20" t="str">
        <f>VLOOKUP(E772,'FILIAIS PETZ'!A:Q,3,0)</f>
        <v>FELICIO</v>
      </c>
      <c r="AG772" s="20" t="str">
        <f>VLOOKUP(E772,'FILIAIS PETZ'!A:Q,2,0)</f>
        <v>R3</v>
      </c>
      <c r="AH772" s="75">
        <v>4714.55</v>
      </c>
      <c r="AI772" s="68" t="s">
        <v>9453</v>
      </c>
      <c r="AJ772" s="43">
        <f>VLOOKUP(E772,'FILIAIS PETZ'!$A$2:$K$2000,11,0)</f>
        <v>18328118005763</v>
      </c>
      <c r="AK772" s="44">
        <v>18328118005763</v>
      </c>
    </row>
    <row r="773" spans="1:37" s="15" customFormat="1" ht="15" customHeight="1" thickBot="1" x14ac:dyDescent="0.25">
      <c r="A773" s="9">
        <v>826431</v>
      </c>
      <c r="B773" s="18">
        <f>VLOOKUP(C773,FORNECEDORES!D:E,2,0)</f>
        <v>18357</v>
      </c>
      <c r="C773" s="19" t="str">
        <f>VLOOKUP(D773,FORNECEDORES!A:D,4,0)</f>
        <v>04.184.872/0001-08</v>
      </c>
      <c r="D773" s="13" t="s">
        <v>1439</v>
      </c>
      <c r="E773" s="20" t="str">
        <f t="shared" si="49"/>
        <v>04 0151</v>
      </c>
      <c r="F773" s="28" t="s">
        <v>8979</v>
      </c>
      <c r="G773" s="21" t="str">
        <f>VLOOKUP(E773,'FILIAIS PETZ'!A:E,5,0)</f>
        <v>PETZ VILA MARIANA</v>
      </c>
      <c r="H773" s="20" t="str">
        <f>VLOOKUP(E773,'FILIAIS PETZ'!A:D,4,0)</f>
        <v>VLMA-SP</v>
      </c>
      <c r="I773" s="46">
        <v>45307</v>
      </c>
      <c r="J773" s="9">
        <v>826431</v>
      </c>
      <c r="K773" s="9" t="s">
        <v>9047</v>
      </c>
      <c r="L773" s="29" t="s">
        <v>9452</v>
      </c>
      <c r="M773" s="46">
        <v>45307</v>
      </c>
      <c r="N773" s="46">
        <v>45329</v>
      </c>
      <c r="O773" s="46">
        <v>45308</v>
      </c>
      <c r="P773" s="29" t="s">
        <v>5003</v>
      </c>
      <c r="Q773" s="9" t="s">
        <v>4991</v>
      </c>
      <c r="R773" s="9" t="s">
        <v>4991</v>
      </c>
      <c r="S773" s="9" t="s">
        <v>5004</v>
      </c>
      <c r="T773" s="9" t="s">
        <v>48</v>
      </c>
      <c r="U773" s="9" t="s">
        <v>5048</v>
      </c>
      <c r="V773" s="9" t="s">
        <v>5048</v>
      </c>
      <c r="W773" s="9" t="s">
        <v>5021</v>
      </c>
      <c r="X773" s="9" t="s">
        <v>4985</v>
      </c>
      <c r="Y773" s="9" t="s">
        <v>4993</v>
      </c>
      <c r="Z773" s="9" t="s">
        <v>4993</v>
      </c>
      <c r="AA773" s="9" t="s">
        <v>4989</v>
      </c>
      <c r="AB773" s="9" t="s">
        <v>5005</v>
      </c>
      <c r="AC773" s="9" t="s">
        <v>5006</v>
      </c>
      <c r="AD773" s="9"/>
      <c r="AE773" s="20" t="str">
        <f>VLOOKUP(E773,'FILIAIS PETZ'!A:Q,17,0)</f>
        <v>SP2</v>
      </c>
      <c r="AF773" s="20" t="str">
        <f>VLOOKUP(E773,'FILIAIS PETZ'!A:Q,3,0)</f>
        <v>FELICIO</v>
      </c>
      <c r="AG773" s="20" t="str">
        <f>VLOOKUP(E773,'FILIAIS PETZ'!A:Q,2,0)</f>
        <v>R3</v>
      </c>
      <c r="AH773" s="75">
        <v>2983.8</v>
      </c>
      <c r="AI773" s="68" t="s">
        <v>9454</v>
      </c>
      <c r="AJ773" s="43">
        <f>VLOOKUP(E773,'FILIAIS PETZ'!$A$2:$K$2000,11,0)</f>
        <v>18328118014835</v>
      </c>
      <c r="AK773" s="44">
        <v>18328118014835</v>
      </c>
    </row>
    <row r="774" spans="1:37" s="15" customFormat="1" ht="15" customHeight="1" thickBot="1" x14ac:dyDescent="0.25">
      <c r="A774" s="9">
        <f t="shared" ref="A774:A805" si="50">J774</f>
        <v>814861</v>
      </c>
      <c r="B774" s="18">
        <f>VLOOKUP(C774,FORNECEDORES!D:E,2,0)</f>
        <v>530375</v>
      </c>
      <c r="C774" s="19" t="str">
        <f>VLOOKUP(D774,FORNECEDORES!A:D,4,0)</f>
        <v>23.080.842/0001-04</v>
      </c>
      <c r="D774" s="13" t="s">
        <v>4370</v>
      </c>
      <c r="E774" s="20" t="str">
        <f t="shared" si="49"/>
        <v>04 0093</v>
      </c>
      <c r="F774" s="28" t="s">
        <v>4942</v>
      </c>
      <c r="G774" s="21" t="str">
        <f>VLOOKUP(E774,'FILIAIS PETZ'!A:E,5,0)</f>
        <v>PETZ INDAIATUBA</v>
      </c>
      <c r="H774" s="20" t="str">
        <f>VLOOKUP(E774,'FILIAIS PETZ'!A:D,4,0)</f>
        <v>INDT-SP</v>
      </c>
      <c r="I774" s="46">
        <v>45308</v>
      </c>
      <c r="J774" s="10">
        <v>814861</v>
      </c>
      <c r="K774" s="10" t="s">
        <v>5181</v>
      </c>
      <c r="L774" s="28" t="s">
        <v>5385</v>
      </c>
      <c r="M774" s="46">
        <v>45303</v>
      </c>
      <c r="N774" s="46">
        <v>45336</v>
      </c>
      <c r="O774" s="46">
        <v>45303</v>
      </c>
      <c r="P774" s="28" t="s">
        <v>4990</v>
      </c>
      <c r="Q774" s="10">
        <v>3</v>
      </c>
      <c r="R774" s="10">
        <v>1</v>
      </c>
      <c r="S774" s="10">
        <v>8</v>
      </c>
      <c r="T774" s="10" t="s">
        <v>32</v>
      </c>
      <c r="U774" s="10">
        <v>11002</v>
      </c>
      <c r="V774" s="10">
        <v>11002</v>
      </c>
      <c r="W774" s="10" t="s">
        <v>5034</v>
      </c>
      <c r="X774" s="10" t="s">
        <v>4985</v>
      </c>
      <c r="Y774" s="10" t="s">
        <v>4993</v>
      </c>
      <c r="Z774" s="10" t="s">
        <v>4993</v>
      </c>
      <c r="AA774" s="10" t="s">
        <v>4989</v>
      </c>
      <c r="AB774" s="10" t="s">
        <v>12941</v>
      </c>
      <c r="AC774" s="10" t="s">
        <v>5006</v>
      </c>
      <c r="AD774" s="29"/>
      <c r="AE774" s="20" t="str">
        <f>VLOOKUP(E774,'FILIAIS PETZ'!A:Q,17,0)</f>
        <v>SP7</v>
      </c>
      <c r="AF774" s="20" t="str">
        <f>VLOOKUP(E774,'FILIAIS PETZ'!A:Q,3,0)</f>
        <v>FELICIO</v>
      </c>
      <c r="AG774" s="20" t="str">
        <f>VLOOKUP(E774,'FILIAIS PETZ'!A:Q,2,0)</f>
        <v>R3</v>
      </c>
      <c r="AH774" s="75">
        <v>570</v>
      </c>
      <c r="AI774" s="16" t="s">
        <v>5323</v>
      </c>
      <c r="AJ774" s="43">
        <f>VLOOKUP(E774,'FILIAIS PETZ'!$A$2:$K$2000,11,0)</f>
        <v>18328118008517</v>
      </c>
      <c r="AK774" s="44">
        <f t="shared" ref="AK774:AK805" si="51">AJ774</f>
        <v>18328118008517</v>
      </c>
    </row>
    <row r="775" spans="1:37" s="15" customFormat="1" ht="15" customHeight="1" thickBot="1" x14ac:dyDescent="0.25">
      <c r="A775" s="9">
        <f t="shared" si="50"/>
        <v>827227</v>
      </c>
      <c r="B775" s="18">
        <f>VLOOKUP(C775,FORNECEDORES!D:E,2,0)</f>
        <v>741390</v>
      </c>
      <c r="C775" s="19" t="str">
        <f>VLOOKUP(D775,FORNECEDORES!A:D,4,0)</f>
        <v>53.327.206/0001-97</v>
      </c>
      <c r="D775" s="13" t="s">
        <v>1785</v>
      </c>
      <c r="E775" s="20" t="str">
        <f t="shared" si="49"/>
        <v>04 0185</v>
      </c>
      <c r="F775" s="28" t="s">
        <v>4973</v>
      </c>
      <c r="G775" s="21" t="str">
        <f>VLOOKUP(E775,'FILIAIS PETZ'!A:E,5,0)</f>
        <v>PETZ AV CONTORNO (ANTIGOS DADOS DE SVLB/MG - PETZ SILVA LOBO)</v>
      </c>
      <c r="H775" s="20" t="str">
        <f>VLOOKUP(E775,'FILIAIS PETZ'!A:D,4,0)</f>
        <v>ACTN-MG</v>
      </c>
      <c r="I775" s="46">
        <v>45309</v>
      </c>
      <c r="J775" s="10">
        <v>827227</v>
      </c>
      <c r="K775" s="10"/>
      <c r="L775" s="28"/>
      <c r="M775" s="46"/>
      <c r="N775" s="46"/>
      <c r="O775" s="46"/>
      <c r="P775" s="28" t="s">
        <v>4990</v>
      </c>
      <c r="Q775" s="10">
        <v>3</v>
      </c>
      <c r="R775" s="10">
        <v>1</v>
      </c>
      <c r="S775" s="10" t="s">
        <v>4983</v>
      </c>
      <c r="T775" s="10" t="s">
        <v>32</v>
      </c>
      <c r="U775" s="10">
        <v>11002</v>
      </c>
      <c r="V775" s="10">
        <v>11002</v>
      </c>
      <c r="W775" s="10" t="s">
        <v>5019</v>
      </c>
      <c r="X775" s="10" t="s">
        <v>4992</v>
      </c>
      <c r="Y775" s="10" t="s">
        <v>4980</v>
      </c>
      <c r="Z775" s="10" t="s">
        <v>4980</v>
      </c>
      <c r="AA775" s="10" t="s">
        <v>4992</v>
      </c>
      <c r="AB775" s="10" t="s">
        <v>5066</v>
      </c>
      <c r="AC775" s="10" t="s">
        <v>5006</v>
      </c>
      <c r="AD775" s="29"/>
      <c r="AE775" s="20" t="str">
        <f>VLOOKUP(E775,'FILIAIS PETZ'!A:Q,17,0)</f>
        <v>MG-1</v>
      </c>
      <c r="AF775" s="20" t="str">
        <f>VLOOKUP(E775,'FILIAIS PETZ'!A:Q,3,0)</f>
        <v>FELICIO</v>
      </c>
      <c r="AG775" s="20" t="str">
        <f>VLOOKUP(E775,'FILIAIS PETZ'!A:Q,2,0)</f>
        <v>R3</v>
      </c>
      <c r="AH775" s="75">
        <v>800</v>
      </c>
      <c r="AI775" s="16" t="s">
        <v>5328</v>
      </c>
      <c r="AJ775" s="43">
        <f>VLOOKUP(E775,'FILIAIS PETZ'!$A$2:$K$2000,11,0)</f>
        <v>18328118017931</v>
      </c>
      <c r="AK775" s="44">
        <f t="shared" si="51"/>
        <v>18328118017931</v>
      </c>
    </row>
    <row r="776" spans="1:37" s="15" customFormat="1" ht="15" customHeight="1" thickBot="1" x14ac:dyDescent="0.25">
      <c r="A776" s="9">
        <f t="shared" si="50"/>
        <v>827228</v>
      </c>
      <c r="B776" s="18">
        <f>VLOOKUP(C776,FORNECEDORES!D:E,2,0)</f>
        <v>741390</v>
      </c>
      <c r="C776" s="19" t="str">
        <f>VLOOKUP(D776,FORNECEDORES!A:D,4,0)</f>
        <v>53.327.206/0001-97</v>
      </c>
      <c r="D776" s="13" t="s">
        <v>1785</v>
      </c>
      <c r="E776" s="20" t="str">
        <f t="shared" si="49"/>
        <v>04 0223</v>
      </c>
      <c r="F776" s="28" t="s">
        <v>4977</v>
      </c>
      <c r="G776" s="21" t="str">
        <f>VLOOKUP(E776,'FILIAIS PETZ'!A:E,5,0)</f>
        <v>PETZ IPATINGA (ANTIGA BETIM AMERICAS/MG)</v>
      </c>
      <c r="H776" s="20" t="str">
        <f>VLOOKUP(E776,'FILIAIS PETZ'!A:D,4,0)</f>
        <v>IPTG-MG</v>
      </c>
      <c r="I776" s="46">
        <v>45309</v>
      </c>
      <c r="J776" s="10">
        <v>827228</v>
      </c>
      <c r="K776" s="10"/>
      <c r="L776" s="28"/>
      <c r="M776" s="46"/>
      <c r="N776" s="46"/>
      <c r="O776" s="46"/>
      <c r="P776" s="28" t="s">
        <v>4990</v>
      </c>
      <c r="Q776" s="10">
        <v>3</v>
      </c>
      <c r="R776" s="10">
        <v>1</v>
      </c>
      <c r="S776" s="10" t="s">
        <v>4983</v>
      </c>
      <c r="T776" s="10" t="s">
        <v>32</v>
      </c>
      <c r="U776" s="10">
        <v>11002</v>
      </c>
      <c r="V776" s="10">
        <v>11002</v>
      </c>
      <c r="W776" s="10" t="s">
        <v>5019</v>
      </c>
      <c r="X776" s="10" t="s">
        <v>4992</v>
      </c>
      <c r="Y776" s="10" t="s">
        <v>4980</v>
      </c>
      <c r="Z776" s="10" t="s">
        <v>4980</v>
      </c>
      <c r="AA776" s="10" t="s">
        <v>4992</v>
      </c>
      <c r="AB776" s="10" t="s">
        <v>5066</v>
      </c>
      <c r="AC776" s="10" t="s">
        <v>5006</v>
      </c>
      <c r="AD776" s="29"/>
      <c r="AE776" s="20" t="str">
        <f>VLOOKUP(E776,'FILIAIS PETZ'!A:Q,17,0)</f>
        <v>MG-2</v>
      </c>
      <c r="AF776" s="20" t="str">
        <f>VLOOKUP(E776,'FILIAIS PETZ'!A:Q,3,0)</f>
        <v>FELICIO</v>
      </c>
      <c r="AG776" s="20" t="str">
        <f>VLOOKUP(E776,'FILIAIS PETZ'!A:Q,2,0)</f>
        <v>R3</v>
      </c>
      <c r="AH776" s="75">
        <v>1400</v>
      </c>
      <c r="AI776" s="16" t="s">
        <v>5328</v>
      </c>
      <c r="AJ776" s="43" t="str">
        <f>VLOOKUP(E776,'FILIAIS PETZ'!$A$2:$K$2000,11,0)</f>
        <v>18.328.118/0213-78</v>
      </c>
      <c r="AK776" s="44" t="str">
        <f t="shared" si="51"/>
        <v>18.328.118/0213-78</v>
      </c>
    </row>
    <row r="777" spans="1:37" s="15" customFormat="1" ht="15" customHeight="1" thickBot="1" x14ac:dyDescent="0.25">
      <c r="A777" s="9">
        <f t="shared" si="50"/>
        <v>827234</v>
      </c>
      <c r="B777" s="18">
        <f>VLOOKUP(C777,FORNECEDORES!D:E,2,0)</f>
        <v>741390</v>
      </c>
      <c r="C777" s="19" t="str">
        <f>VLOOKUP(D777,FORNECEDORES!A:D,4,0)</f>
        <v>53.327.206/0001-97</v>
      </c>
      <c r="D777" s="13" t="s">
        <v>1785</v>
      </c>
      <c r="E777" s="20" t="str">
        <f t="shared" si="49"/>
        <v>04 0211</v>
      </c>
      <c r="F777" s="28" t="s">
        <v>4974</v>
      </c>
      <c r="G777" s="21" t="str">
        <f>VLOOKUP(E777,'FILIAIS PETZ'!A:E,5,0)</f>
        <v>PETZ CASTELO BH</v>
      </c>
      <c r="H777" s="20" t="str">
        <f>VLOOKUP(E777,'FILIAIS PETZ'!A:D,4,0)</f>
        <v>CTLO-MG</v>
      </c>
      <c r="I777" s="46">
        <v>45309</v>
      </c>
      <c r="J777" s="10">
        <v>827234</v>
      </c>
      <c r="K777" s="10" t="s">
        <v>6322</v>
      </c>
      <c r="L777" s="28" t="s">
        <v>5549</v>
      </c>
      <c r="M777" s="46">
        <v>45310</v>
      </c>
      <c r="N777" s="46">
        <v>45364</v>
      </c>
      <c r="O777" s="46">
        <v>45345</v>
      </c>
      <c r="P777" s="28" t="s">
        <v>4990</v>
      </c>
      <c r="Q777" s="10">
        <v>3</v>
      </c>
      <c r="R777" s="10">
        <v>1</v>
      </c>
      <c r="S777" s="10" t="s">
        <v>4983</v>
      </c>
      <c r="T777" s="10" t="s">
        <v>32</v>
      </c>
      <c r="U777" s="10">
        <v>11002</v>
      </c>
      <c r="V777" s="10">
        <v>11002</v>
      </c>
      <c r="W777" s="10" t="s">
        <v>5019</v>
      </c>
      <c r="X777" s="10" t="s">
        <v>4992</v>
      </c>
      <c r="Y777" s="10" t="s">
        <v>4980</v>
      </c>
      <c r="Z777" s="10" t="s">
        <v>4980</v>
      </c>
      <c r="AA777" s="10" t="s">
        <v>4992</v>
      </c>
      <c r="AB777" s="10" t="s">
        <v>5066</v>
      </c>
      <c r="AC777" s="10" t="s">
        <v>5006</v>
      </c>
      <c r="AD777" s="29"/>
      <c r="AE777" s="20" t="str">
        <f>VLOOKUP(E777,'FILIAIS PETZ'!A:Q,17,0)</f>
        <v>MG-1</v>
      </c>
      <c r="AF777" s="20" t="str">
        <f>VLOOKUP(E777,'FILIAIS PETZ'!A:Q,3,0)</f>
        <v>FELICIO</v>
      </c>
      <c r="AG777" s="20" t="str">
        <f>VLOOKUP(E777,'FILIAIS PETZ'!A:Q,2,0)</f>
        <v>R3</v>
      </c>
      <c r="AH777" s="75">
        <v>800</v>
      </c>
      <c r="AI777" s="16" t="s">
        <v>5328</v>
      </c>
      <c r="AJ777" s="43">
        <f>VLOOKUP(E777,'FILIAIS PETZ'!$A$2:$K$2000,11,0)</f>
        <v>18328118019985</v>
      </c>
      <c r="AK777" s="44">
        <f t="shared" si="51"/>
        <v>18328118019985</v>
      </c>
    </row>
    <row r="778" spans="1:37" s="15" customFormat="1" ht="15" customHeight="1" thickBot="1" x14ac:dyDescent="0.25">
      <c r="A778" s="9">
        <f t="shared" si="50"/>
        <v>827319</v>
      </c>
      <c r="B778" s="18">
        <f>VLOOKUP(C778,FORNECEDORES!D:E,2,0)</f>
        <v>530375</v>
      </c>
      <c r="C778" s="19" t="str">
        <f>VLOOKUP(D778,FORNECEDORES!A:D,4,0)</f>
        <v>23.080.842/0001-04</v>
      </c>
      <c r="D778" s="13" t="s">
        <v>4370</v>
      </c>
      <c r="E778" s="20" t="str">
        <f t="shared" si="49"/>
        <v>04 0008</v>
      </c>
      <c r="F778" s="28" t="s">
        <v>4937</v>
      </c>
      <c r="G778" s="21" t="str">
        <f>VLOOKUP(E778,'FILIAIS PETZ'!A:E,5,0)</f>
        <v>PETZ ALPHAVILLE</v>
      </c>
      <c r="H778" s="20" t="str">
        <f>VLOOKUP(E778,'FILIAIS PETZ'!A:D,4,0)</f>
        <v>ALPH-SP</v>
      </c>
      <c r="I778" s="46">
        <v>45309</v>
      </c>
      <c r="J778" s="10">
        <v>827319</v>
      </c>
      <c r="K778" s="10" t="s">
        <v>5858</v>
      </c>
      <c r="L778" s="28" t="s">
        <v>6507</v>
      </c>
      <c r="M778" s="46">
        <v>45302</v>
      </c>
      <c r="N778" s="46">
        <v>45406</v>
      </c>
      <c r="O778" s="46">
        <v>45383</v>
      </c>
      <c r="P778" s="28" t="s">
        <v>4990</v>
      </c>
      <c r="Q778" s="10">
        <v>3</v>
      </c>
      <c r="R778" s="10">
        <v>1</v>
      </c>
      <c r="S778" s="10" t="s">
        <v>4983</v>
      </c>
      <c r="T778" s="10" t="s">
        <v>32</v>
      </c>
      <c r="U778" s="10">
        <v>11002</v>
      </c>
      <c r="V778" s="10">
        <v>11002</v>
      </c>
      <c r="W778" s="10" t="s">
        <v>5019</v>
      </c>
      <c r="X778" s="10" t="s">
        <v>4985</v>
      </c>
      <c r="Y778" s="9" t="s">
        <v>4980</v>
      </c>
      <c r="Z778" s="9" t="s">
        <v>4980</v>
      </c>
      <c r="AA778" s="9" t="s">
        <v>4989</v>
      </c>
      <c r="AB778" s="9" t="s">
        <v>5066</v>
      </c>
      <c r="AC778" s="10" t="s">
        <v>5006</v>
      </c>
      <c r="AD778" s="29"/>
      <c r="AE778" s="20" t="str">
        <f>VLOOKUP(E778,'FILIAIS PETZ'!A:Q,17,0)</f>
        <v>SP7</v>
      </c>
      <c r="AF778" s="20" t="str">
        <f>VLOOKUP(E778,'FILIAIS PETZ'!A:Q,3,0)</f>
        <v>FELICIO</v>
      </c>
      <c r="AG778" s="20" t="str">
        <f>VLOOKUP(E778,'FILIAIS PETZ'!A:Q,2,0)</f>
        <v>R3</v>
      </c>
      <c r="AH778" s="75">
        <v>850</v>
      </c>
      <c r="AI778" s="16" t="s">
        <v>5329</v>
      </c>
      <c r="AJ778" s="43">
        <f>VLOOKUP(E778,'FILIAIS PETZ'!$A$2:$K$2000,11,0)</f>
        <v>18328118001423</v>
      </c>
      <c r="AK778" s="44">
        <f t="shared" si="51"/>
        <v>18328118001423</v>
      </c>
    </row>
    <row r="779" spans="1:37" s="15" customFormat="1" ht="15" customHeight="1" thickBot="1" x14ac:dyDescent="0.25">
      <c r="A779" s="9">
        <f t="shared" si="50"/>
        <v>827328</v>
      </c>
      <c r="B779" s="18">
        <f>VLOOKUP(C779,FORNECEDORES!D:E,2,0)</f>
        <v>530375</v>
      </c>
      <c r="C779" s="19" t="str">
        <f>VLOOKUP(D779,FORNECEDORES!A:D,4,0)</f>
        <v>23.080.842/0001-04</v>
      </c>
      <c r="D779" s="13" t="s">
        <v>4370</v>
      </c>
      <c r="E779" s="20" t="str">
        <f t="shared" si="49"/>
        <v>04 0165</v>
      </c>
      <c r="F779" s="28" t="s">
        <v>4935</v>
      </c>
      <c r="G779" s="21" t="str">
        <f>VLOOKUP(E779,'FILIAIS PETZ'!A:E,5,0)</f>
        <v>PETZ CARAPICUIBA</v>
      </c>
      <c r="H779" s="20" t="str">
        <f>VLOOKUP(E779,'FILIAIS PETZ'!A:D,4,0)</f>
        <v>CPIC-SP</v>
      </c>
      <c r="I779" s="46">
        <v>45309</v>
      </c>
      <c r="J779" s="10">
        <v>827328</v>
      </c>
      <c r="K779" s="10" t="s">
        <v>5858</v>
      </c>
      <c r="L779" s="28" t="s">
        <v>6597</v>
      </c>
      <c r="M779" s="46">
        <v>45302</v>
      </c>
      <c r="N779" s="46">
        <v>45406</v>
      </c>
      <c r="O779" s="46">
        <v>45386</v>
      </c>
      <c r="P779" s="28" t="s">
        <v>4990</v>
      </c>
      <c r="Q779" s="10">
        <v>3</v>
      </c>
      <c r="R779" s="10">
        <v>1</v>
      </c>
      <c r="S779" s="10" t="s">
        <v>4983</v>
      </c>
      <c r="T779" s="10" t="s">
        <v>32</v>
      </c>
      <c r="U779" s="10">
        <v>11002</v>
      </c>
      <c r="V779" s="10">
        <v>11002</v>
      </c>
      <c r="W779" s="10" t="s">
        <v>5019</v>
      </c>
      <c r="X779" s="10" t="s">
        <v>4985</v>
      </c>
      <c r="Y779" s="9" t="s">
        <v>4980</v>
      </c>
      <c r="Z779" s="9" t="s">
        <v>4980</v>
      </c>
      <c r="AA779" s="9" t="s">
        <v>4989</v>
      </c>
      <c r="AB779" s="9" t="s">
        <v>5066</v>
      </c>
      <c r="AC779" s="10" t="s">
        <v>5006</v>
      </c>
      <c r="AD779" s="29"/>
      <c r="AE779" s="20" t="str">
        <f>VLOOKUP(E779,'FILIAIS PETZ'!A:Q,17,0)</f>
        <v>SP7</v>
      </c>
      <c r="AF779" s="20" t="str">
        <f>VLOOKUP(E779,'FILIAIS PETZ'!A:Q,3,0)</f>
        <v>FELICIO</v>
      </c>
      <c r="AG779" s="20" t="str">
        <f>VLOOKUP(E779,'FILIAIS PETZ'!A:Q,2,0)</f>
        <v>R3</v>
      </c>
      <c r="AH779" s="75">
        <v>850</v>
      </c>
      <c r="AI779" s="16" t="s">
        <v>5329</v>
      </c>
      <c r="AJ779" s="43">
        <f>VLOOKUP(E779,'FILIAIS PETZ'!$A$2:$K$2000,11,0)</f>
        <v>18328118015726</v>
      </c>
      <c r="AK779" s="44">
        <f t="shared" si="51"/>
        <v>18328118015726</v>
      </c>
    </row>
    <row r="780" spans="1:37" s="15" customFormat="1" ht="15" customHeight="1" thickBot="1" x14ac:dyDescent="0.25">
      <c r="A780" s="9">
        <f t="shared" si="50"/>
        <v>827329</v>
      </c>
      <c r="B780" s="18">
        <f>VLOOKUP(C780,FORNECEDORES!D:E,2,0)</f>
        <v>530375</v>
      </c>
      <c r="C780" s="19" t="str">
        <f>VLOOKUP(D780,FORNECEDORES!A:D,4,0)</f>
        <v>23.080.842/0001-04</v>
      </c>
      <c r="D780" s="13" t="s">
        <v>4370</v>
      </c>
      <c r="E780" s="20" t="str">
        <f t="shared" si="49"/>
        <v>04 0106</v>
      </c>
      <c r="F780" s="28" t="s">
        <v>4952</v>
      </c>
      <c r="G780" s="21" t="str">
        <f>VLOOKUP(E780,'FILIAIS PETZ'!A:E,5,0)</f>
        <v>PETZ COTIA</v>
      </c>
      <c r="H780" s="20" t="str">
        <f>VLOOKUP(E780,'FILIAIS PETZ'!A:D,4,0)</f>
        <v>CTIA-SP</v>
      </c>
      <c r="I780" s="46">
        <v>45309</v>
      </c>
      <c r="J780" s="10">
        <v>827329</v>
      </c>
      <c r="K780" s="10" t="s">
        <v>5858</v>
      </c>
      <c r="L780" s="28" t="s">
        <v>6600</v>
      </c>
      <c r="M780" s="46">
        <v>45302</v>
      </c>
      <c r="N780" s="46">
        <v>45406</v>
      </c>
      <c r="O780" s="46">
        <v>45386</v>
      </c>
      <c r="P780" s="28" t="s">
        <v>4990</v>
      </c>
      <c r="Q780" s="10">
        <v>3</v>
      </c>
      <c r="R780" s="10">
        <v>1</v>
      </c>
      <c r="S780" s="10" t="s">
        <v>4983</v>
      </c>
      <c r="T780" s="10" t="s">
        <v>32</v>
      </c>
      <c r="U780" s="10">
        <v>11002</v>
      </c>
      <c r="V780" s="10">
        <v>11002</v>
      </c>
      <c r="W780" s="10" t="s">
        <v>5019</v>
      </c>
      <c r="X780" s="10" t="s">
        <v>4985</v>
      </c>
      <c r="Y780" s="9" t="s">
        <v>4980</v>
      </c>
      <c r="Z780" s="9" t="s">
        <v>4980</v>
      </c>
      <c r="AA780" s="9" t="s">
        <v>4989</v>
      </c>
      <c r="AB780" s="9" t="s">
        <v>5066</v>
      </c>
      <c r="AC780" s="10" t="s">
        <v>5006</v>
      </c>
      <c r="AD780" s="29"/>
      <c r="AE780" s="20" t="str">
        <f>VLOOKUP(E780,'FILIAIS PETZ'!A:Q,17,0)</f>
        <v>SP7</v>
      </c>
      <c r="AF780" s="20" t="str">
        <f>VLOOKUP(E780,'FILIAIS PETZ'!A:Q,3,0)</f>
        <v>FELICIO</v>
      </c>
      <c r="AG780" s="20" t="str">
        <f>VLOOKUP(E780,'FILIAIS PETZ'!A:Q,2,0)</f>
        <v>R3</v>
      </c>
      <c r="AH780" s="75">
        <v>850</v>
      </c>
      <c r="AI780" s="16" t="s">
        <v>5329</v>
      </c>
      <c r="AJ780" s="43">
        <f>VLOOKUP(E780,'FILIAIS PETZ'!$A$2:$K$2000,11,0)</f>
        <v>18328118009327</v>
      </c>
      <c r="AK780" s="44">
        <f t="shared" si="51"/>
        <v>18328118009327</v>
      </c>
    </row>
    <row r="781" spans="1:37" s="15" customFormat="1" ht="15" customHeight="1" thickBot="1" x14ac:dyDescent="0.25">
      <c r="A781" s="9">
        <f t="shared" si="50"/>
        <v>827336</v>
      </c>
      <c r="B781" s="18">
        <f>VLOOKUP(C781,FORNECEDORES!D:E,2,0)</f>
        <v>530375</v>
      </c>
      <c r="C781" s="19" t="str">
        <f>VLOOKUP(D781,FORNECEDORES!A:D,4,0)</f>
        <v>23.080.842/0001-04</v>
      </c>
      <c r="D781" s="13" t="s">
        <v>4370</v>
      </c>
      <c r="E781" s="20" t="str">
        <f t="shared" si="49"/>
        <v>04 0026</v>
      </c>
      <c r="F781" s="28" t="s">
        <v>4949</v>
      </c>
      <c r="G781" s="21" t="str">
        <f>VLOOKUP(E781,'FILIAIS PETZ'!A:E,5,0)</f>
        <v>PETZ IGUATEMI ESPLANADA</v>
      </c>
      <c r="H781" s="20" t="str">
        <f>VLOOKUP(E781,'FILIAIS PETZ'!A:D,4,0)</f>
        <v>IGES-SP</v>
      </c>
      <c r="I781" s="46">
        <v>45309</v>
      </c>
      <c r="J781" s="10">
        <v>827336</v>
      </c>
      <c r="K781" s="10" t="s">
        <v>5858</v>
      </c>
      <c r="L781" s="28" t="s">
        <v>6603</v>
      </c>
      <c r="M781" s="46">
        <v>45302</v>
      </c>
      <c r="N781" s="46">
        <v>45406</v>
      </c>
      <c r="O781" s="46">
        <v>45386</v>
      </c>
      <c r="P781" s="28" t="s">
        <v>4990</v>
      </c>
      <c r="Q781" s="10">
        <v>3</v>
      </c>
      <c r="R781" s="10">
        <v>1</v>
      </c>
      <c r="S781" s="10" t="s">
        <v>4983</v>
      </c>
      <c r="T781" s="10" t="s">
        <v>32</v>
      </c>
      <c r="U781" s="10">
        <v>11002</v>
      </c>
      <c r="V781" s="10">
        <v>11002</v>
      </c>
      <c r="W781" s="10" t="s">
        <v>5019</v>
      </c>
      <c r="X781" s="10" t="s">
        <v>4985</v>
      </c>
      <c r="Y781" s="9" t="s">
        <v>4980</v>
      </c>
      <c r="Z781" s="9" t="s">
        <v>4980</v>
      </c>
      <c r="AA781" s="9" t="s">
        <v>4989</v>
      </c>
      <c r="AB781" s="9" t="s">
        <v>5066</v>
      </c>
      <c r="AC781" s="10" t="s">
        <v>5006</v>
      </c>
      <c r="AD781" s="29"/>
      <c r="AE781" s="20" t="str">
        <f>VLOOKUP(E781,'FILIAIS PETZ'!A:Q,17,0)</f>
        <v>SP7</v>
      </c>
      <c r="AF781" s="20" t="str">
        <f>VLOOKUP(E781,'FILIAIS PETZ'!A:Q,3,0)</f>
        <v>FELICIO</v>
      </c>
      <c r="AG781" s="20" t="str">
        <f>VLOOKUP(E781,'FILIAIS PETZ'!A:Q,2,0)</f>
        <v>R3</v>
      </c>
      <c r="AH781" s="75">
        <v>850</v>
      </c>
      <c r="AI781" s="16" t="s">
        <v>5329</v>
      </c>
      <c r="AJ781" s="43">
        <f>VLOOKUP(E781,'FILIAIS PETZ'!$A$2:$K$2000,11,0)</f>
        <v>18328118002667</v>
      </c>
      <c r="AK781" s="44">
        <f t="shared" si="51"/>
        <v>18328118002667</v>
      </c>
    </row>
    <row r="782" spans="1:37" s="15" customFormat="1" ht="15" customHeight="1" thickBot="1" x14ac:dyDescent="0.25">
      <c r="A782" s="9">
        <f t="shared" si="50"/>
        <v>827341</v>
      </c>
      <c r="B782" s="18">
        <f>VLOOKUP(C782,FORNECEDORES!D:E,2,0)</f>
        <v>530375</v>
      </c>
      <c r="C782" s="19" t="str">
        <f>VLOOKUP(D782,FORNECEDORES!A:D,4,0)</f>
        <v>23.080.842/0001-04</v>
      </c>
      <c r="D782" s="13" t="s">
        <v>4370</v>
      </c>
      <c r="E782" s="20" t="str">
        <f t="shared" si="49"/>
        <v>04 0093</v>
      </c>
      <c r="F782" s="28" t="s">
        <v>4942</v>
      </c>
      <c r="G782" s="21" t="str">
        <f>VLOOKUP(E782,'FILIAIS PETZ'!A:E,5,0)</f>
        <v>PETZ INDAIATUBA</v>
      </c>
      <c r="H782" s="20" t="str">
        <f>VLOOKUP(E782,'FILIAIS PETZ'!A:D,4,0)</f>
        <v>INDT-SP</v>
      </c>
      <c r="I782" s="46">
        <v>45309</v>
      </c>
      <c r="J782" s="10">
        <v>827341</v>
      </c>
      <c r="K782" s="10" t="s">
        <v>5858</v>
      </c>
      <c r="L782" s="28" t="s">
        <v>6604</v>
      </c>
      <c r="M782" s="46">
        <v>45302</v>
      </c>
      <c r="N782" s="46">
        <v>45406</v>
      </c>
      <c r="O782" s="46">
        <v>45386</v>
      </c>
      <c r="P782" s="28" t="s">
        <v>4990</v>
      </c>
      <c r="Q782" s="10">
        <v>3</v>
      </c>
      <c r="R782" s="10">
        <v>1</v>
      </c>
      <c r="S782" s="10" t="s">
        <v>4983</v>
      </c>
      <c r="T782" s="10" t="s">
        <v>32</v>
      </c>
      <c r="U782" s="10">
        <v>11002</v>
      </c>
      <c r="V782" s="10">
        <v>11002</v>
      </c>
      <c r="W782" s="10" t="s">
        <v>5019</v>
      </c>
      <c r="X782" s="10" t="s">
        <v>4985</v>
      </c>
      <c r="Y782" s="9" t="s">
        <v>4980</v>
      </c>
      <c r="Z782" s="9" t="s">
        <v>4980</v>
      </c>
      <c r="AA782" s="9" t="s">
        <v>4989</v>
      </c>
      <c r="AB782" s="9" t="s">
        <v>5066</v>
      </c>
      <c r="AC782" s="10" t="s">
        <v>5006</v>
      </c>
      <c r="AD782" s="29"/>
      <c r="AE782" s="20" t="str">
        <f>VLOOKUP(E782,'FILIAIS PETZ'!A:Q,17,0)</f>
        <v>SP7</v>
      </c>
      <c r="AF782" s="20" t="str">
        <f>VLOOKUP(E782,'FILIAIS PETZ'!A:Q,3,0)</f>
        <v>FELICIO</v>
      </c>
      <c r="AG782" s="20" t="str">
        <f>VLOOKUP(E782,'FILIAIS PETZ'!A:Q,2,0)</f>
        <v>R3</v>
      </c>
      <c r="AH782" s="75">
        <v>850</v>
      </c>
      <c r="AI782" s="16" t="s">
        <v>5329</v>
      </c>
      <c r="AJ782" s="43">
        <f>VLOOKUP(E782,'FILIAIS PETZ'!$A$2:$K$2000,11,0)</f>
        <v>18328118008517</v>
      </c>
      <c r="AK782" s="44">
        <f t="shared" si="51"/>
        <v>18328118008517</v>
      </c>
    </row>
    <row r="783" spans="1:37" s="15" customFormat="1" ht="15" customHeight="1" thickBot="1" x14ac:dyDescent="0.25">
      <c r="A783" s="9">
        <f t="shared" si="50"/>
        <v>827342</v>
      </c>
      <c r="B783" s="18">
        <f>VLOOKUP(C783,FORNECEDORES!D:E,2,0)</f>
        <v>530375</v>
      </c>
      <c r="C783" s="19" t="str">
        <f>VLOOKUP(D783,FORNECEDORES!A:D,4,0)</f>
        <v>23.080.842/0001-04</v>
      </c>
      <c r="D783" s="13" t="s">
        <v>4370</v>
      </c>
      <c r="E783" s="20" t="str">
        <f t="shared" si="49"/>
        <v>04 0156</v>
      </c>
      <c r="F783" s="28" t="s">
        <v>4940</v>
      </c>
      <c r="G783" s="21" t="str">
        <f>VLOOKUP(E783,'FILIAIS PETZ'!A:E,5,0)</f>
        <v>PETZ ITAPETININGA</v>
      </c>
      <c r="H783" s="20" t="str">
        <f>VLOOKUP(E783,'FILIAIS PETZ'!A:D,4,0)</f>
        <v>ITPT-SP</v>
      </c>
      <c r="I783" s="46">
        <v>45309</v>
      </c>
      <c r="J783" s="10">
        <v>827342</v>
      </c>
      <c r="K783" s="10"/>
      <c r="L783" s="28"/>
      <c r="M783" s="46"/>
      <c r="N783" s="46"/>
      <c r="O783" s="46"/>
      <c r="P783" s="28" t="s">
        <v>4990</v>
      </c>
      <c r="Q783" s="10">
        <v>3</v>
      </c>
      <c r="R783" s="10">
        <v>1</v>
      </c>
      <c r="S783" s="10" t="s">
        <v>4983</v>
      </c>
      <c r="T783" s="10" t="s">
        <v>32</v>
      </c>
      <c r="U783" s="10">
        <v>11002</v>
      </c>
      <c r="V783" s="10">
        <v>11002</v>
      </c>
      <c r="W783" s="10" t="s">
        <v>5019</v>
      </c>
      <c r="X783" s="10" t="s">
        <v>4985</v>
      </c>
      <c r="Y783" s="9" t="s">
        <v>4980</v>
      </c>
      <c r="Z783" s="9" t="s">
        <v>4980</v>
      </c>
      <c r="AA783" s="9" t="s">
        <v>4989</v>
      </c>
      <c r="AB783" s="9" t="s">
        <v>5066</v>
      </c>
      <c r="AC783" s="10" t="s">
        <v>5006</v>
      </c>
      <c r="AD783" s="29"/>
      <c r="AE783" s="20" t="str">
        <f>VLOOKUP(E783,'FILIAIS PETZ'!A:Q,17,0)</f>
        <v>SP7</v>
      </c>
      <c r="AF783" s="20" t="str">
        <f>VLOOKUP(E783,'FILIAIS PETZ'!A:Q,3,0)</f>
        <v>FELICIO</v>
      </c>
      <c r="AG783" s="20" t="str">
        <f>VLOOKUP(E783,'FILIAIS PETZ'!A:Q,2,0)</f>
        <v>R3</v>
      </c>
      <c r="AH783" s="75">
        <v>850</v>
      </c>
      <c r="AI783" s="16" t="s">
        <v>5329</v>
      </c>
      <c r="AJ783" s="43">
        <f>VLOOKUP(E783,'FILIAIS PETZ'!$A$2:$K$2000,11,0)</f>
        <v>18328118014754</v>
      </c>
      <c r="AK783" s="44">
        <f t="shared" si="51"/>
        <v>18328118014754</v>
      </c>
    </row>
    <row r="784" spans="1:37" s="15" customFormat="1" ht="15" customHeight="1" thickBot="1" x14ac:dyDescent="0.25">
      <c r="A784" s="9">
        <f t="shared" si="50"/>
        <v>827344</v>
      </c>
      <c r="B784" s="18">
        <f>VLOOKUP(C784,FORNECEDORES!D:E,2,0)</f>
        <v>530375</v>
      </c>
      <c r="C784" s="19" t="str">
        <f>VLOOKUP(D784,FORNECEDORES!A:D,4,0)</f>
        <v>23.080.842/0001-04</v>
      </c>
      <c r="D784" s="13" t="s">
        <v>4370</v>
      </c>
      <c r="E784" s="20" t="str">
        <f t="shared" si="49"/>
        <v>04 0119</v>
      </c>
      <c r="F784" s="28" t="s">
        <v>4934</v>
      </c>
      <c r="G784" s="21" t="str">
        <f>VLOOKUP(E784,'FILIAIS PETZ'!A:E,5,0)</f>
        <v>PETZ ITU</v>
      </c>
      <c r="H784" s="20" t="str">
        <f>VLOOKUP(E784,'FILIAIS PETZ'!A:D,4,0)</f>
        <v>ITTU-SP</v>
      </c>
      <c r="I784" s="46">
        <v>45309</v>
      </c>
      <c r="J784" s="10">
        <v>827344</v>
      </c>
      <c r="K784" s="10" t="s">
        <v>5858</v>
      </c>
      <c r="L784" s="28" t="s">
        <v>6725</v>
      </c>
      <c r="M784" s="46">
        <v>45302</v>
      </c>
      <c r="N784" s="46">
        <v>45406</v>
      </c>
      <c r="O784" s="46">
        <v>45392</v>
      </c>
      <c r="P784" s="28" t="s">
        <v>4990</v>
      </c>
      <c r="Q784" s="10">
        <v>3</v>
      </c>
      <c r="R784" s="10">
        <v>1</v>
      </c>
      <c r="S784" s="10" t="s">
        <v>4983</v>
      </c>
      <c r="T784" s="10" t="s">
        <v>32</v>
      </c>
      <c r="U784" s="10">
        <v>11002</v>
      </c>
      <c r="V784" s="10">
        <v>11002</v>
      </c>
      <c r="W784" s="10" t="s">
        <v>5019</v>
      </c>
      <c r="X784" s="10" t="s">
        <v>4985</v>
      </c>
      <c r="Y784" s="9" t="s">
        <v>4980</v>
      </c>
      <c r="Z784" s="9" t="s">
        <v>4980</v>
      </c>
      <c r="AA784" s="9" t="s">
        <v>4989</v>
      </c>
      <c r="AB784" s="9" t="s">
        <v>5066</v>
      </c>
      <c r="AC784" s="10" t="s">
        <v>5006</v>
      </c>
      <c r="AD784" s="29"/>
      <c r="AE784" s="20" t="str">
        <f>VLOOKUP(E784,'FILIAIS PETZ'!A:Q,17,0)</f>
        <v>SP7</v>
      </c>
      <c r="AF784" s="20" t="str">
        <f>VLOOKUP(E784,'FILIAIS PETZ'!A:Q,3,0)</f>
        <v>FELICIO</v>
      </c>
      <c r="AG784" s="20" t="str">
        <f>VLOOKUP(E784,'FILIAIS PETZ'!A:Q,2,0)</f>
        <v>R3</v>
      </c>
      <c r="AH784" s="75">
        <v>850</v>
      </c>
      <c r="AI784" s="16" t="s">
        <v>5329</v>
      </c>
      <c r="AJ784" s="43">
        <f>VLOOKUP(E784,'FILIAIS PETZ'!$A$2:$K$2000,11,0)</f>
        <v>18328118010848</v>
      </c>
      <c r="AK784" s="44">
        <f t="shared" si="51"/>
        <v>18328118010848</v>
      </c>
    </row>
    <row r="785" spans="1:37" s="15" customFormat="1" ht="15" customHeight="1" thickBot="1" x14ac:dyDescent="0.25">
      <c r="A785" s="9">
        <f t="shared" si="50"/>
        <v>827345</v>
      </c>
      <c r="B785" s="18">
        <f>VLOOKUP(C785,FORNECEDORES!D:E,2,0)</f>
        <v>530375</v>
      </c>
      <c r="C785" s="19" t="str">
        <f>VLOOKUP(D785,FORNECEDORES!A:D,4,0)</f>
        <v>23.080.842/0001-04</v>
      </c>
      <c r="D785" s="13" t="s">
        <v>4370</v>
      </c>
      <c r="E785" s="20" t="str">
        <f t="shared" si="49"/>
        <v>04 0032</v>
      </c>
      <c r="F785" s="28" t="s">
        <v>4951</v>
      </c>
      <c r="G785" s="21" t="str">
        <f>VLOOKUP(E785,'FILIAIS PETZ'!A:E,5,0)</f>
        <v>PETZ JAGUARE</v>
      </c>
      <c r="H785" s="20" t="str">
        <f>VLOOKUP(E785,'FILIAIS PETZ'!A:D,4,0)</f>
        <v>JGRE-SP</v>
      </c>
      <c r="I785" s="46">
        <v>45309</v>
      </c>
      <c r="J785" s="10">
        <v>827345</v>
      </c>
      <c r="K785" s="10" t="s">
        <v>5858</v>
      </c>
      <c r="L785" s="28" t="s">
        <v>6731</v>
      </c>
      <c r="M785" s="46">
        <v>45302</v>
      </c>
      <c r="N785" s="46">
        <v>45406</v>
      </c>
      <c r="O785" s="46">
        <v>45392</v>
      </c>
      <c r="P785" s="28" t="s">
        <v>4990</v>
      </c>
      <c r="Q785" s="10">
        <v>3</v>
      </c>
      <c r="R785" s="10">
        <v>1</v>
      </c>
      <c r="S785" s="10" t="s">
        <v>4983</v>
      </c>
      <c r="T785" s="10" t="s">
        <v>32</v>
      </c>
      <c r="U785" s="10">
        <v>11002</v>
      </c>
      <c r="V785" s="10">
        <v>11002</v>
      </c>
      <c r="W785" s="10" t="s">
        <v>5019</v>
      </c>
      <c r="X785" s="10" t="s">
        <v>4985</v>
      </c>
      <c r="Y785" s="9" t="s">
        <v>4980</v>
      </c>
      <c r="Z785" s="9" t="s">
        <v>4980</v>
      </c>
      <c r="AA785" s="9" t="s">
        <v>4989</v>
      </c>
      <c r="AB785" s="9" t="s">
        <v>5066</v>
      </c>
      <c r="AC785" s="10" t="s">
        <v>5006</v>
      </c>
      <c r="AD785" s="29"/>
      <c r="AE785" s="20" t="str">
        <f>VLOOKUP(E785,'FILIAIS PETZ'!A:Q,17,0)</f>
        <v>SP7</v>
      </c>
      <c r="AF785" s="20" t="str">
        <f>VLOOKUP(E785,'FILIAIS PETZ'!A:Q,3,0)</f>
        <v>FELICIO</v>
      </c>
      <c r="AG785" s="20" t="str">
        <f>VLOOKUP(E785,'FILIAIS PETZ'!A:Q,2,0)</f>
        <v>R3</v>
      </c>
      <c r="AH785" s="75">
        <v>850</v>
      </c>
      <c r="AI785" s="16" t="s">
        <v>5329</v>
      </c>
      <c r="AJ785" s="43">
        <f>VLOOKUP(E785,'FILIAIS PETZ'!$A$2:$K$2000,11,0)</f>
        <v>18328118003205</v>
      </c>
      <c r="AK785" s="44">
        <f t="shared" si="51"/>
        <v>18328118003205</v>
      </c>
    </row>
    <row r="786" spans="1:37" s="15" customFormat="1" ht="15" customHeight="1" thickBot="1" x14ac:dyDescent="0.25">
      <c r="A786" s="9">
        <f t="shared" si="50"/>
        <v>827486</v>
      </c>
      <c r="B786" s="18">
        <f>VLOOKUP(C786,FORNECEDORES!D:E,2,0)</f>
        <v>530375</v>
      </c>
      <c r="C786" s="19" t="str">
        <f>VLOOKUP(D786,FORNECEDORES!A:D,4,0)</f>
        <v>23.080.842/0001-04</v>
      </c>
      <c r="D786" s="13" t="s">
        <v>4370</v>
      </c>
      <c r="E786" s="20" t="str">
        <f t="shared" si="49"/>
        <v>04 0083</v>
      </c>
      <c r="F786" s="28" t="s">
        <v>4936</v>
      </c>
      <c r="G786" s="21" t="str">
        <f>VLOOKUP(E786,'FILIAIS PETZ'!A:E,5,0)</f>
        <v>PETZ OSASCO</v>
      </c>
      <c r="H786" s="20" t="str">
        <f>VLOOKUP(E786,'FILIAIS PETZ'!A:D,4,0)</f>
        <v>OSAS-SP</v>
      </c>
      <c r="I786" s="46">
        <v>45309</v>
      </c>
      <c r="J786" s="10">
        <v>827486</v>
      </c>
      <c r="K786" s="10" t="s">
        <v>5858</v>
      </c>
      <c r="L786" s="28" t="s">
        <v>6732</v>
      </c>
      <c r="M786" s="46">
        <v>45302</v>
      </c>
      <c r="N786" s="46">
        <v>45406</v>
      </c>
      <c r="O786" s="46">
        <v>45392</v>
      </c>
      <c r="P786" s="28" t="s">
        <v>4990</v>
      </c>
      <c r="Q786" s="10">
        <v>3</v>
      </c>
      <c r="R786" s="10">
        <v>1</v>
      </c>
      <c r="S786" s="10" t="s">
        <v>4983</v>
      </c>
      <c r="T786" s="10" t="s">
        <v>32</v>
      </c>
      <c r="U786" s="10">
        <v>11002</v>
      </c>
      <c r="V786" s="10">
        <v>11002</v>
      </c>
      <c r="W786" s="10" t="s">
        <v>5019</v>
      </c>
      <c r="X786" s="10" t="s">
        <v>4985</v>
      </c>
      <c r="Y786" s="9" t="s">
        <v>4980</v>
      </c>
      <c r="Z786" s="9" t="s">
        <v>4980</v>
      </c>
      <c r="AA786" s="9" t="s">
        <v>4989</v>
      </c>
      <c r="AB786" s="9" t="s">
        <v>5066</v>
      </c>
      <c r="AC786" s="10" t="s">
        <v>5006</v>
      </c>
      <c r="AD786" s="29"/>
      <c r="AE786" s="20" t="str">
        <f>VLOOKUP(E786,'FILIAIS PETZ'!A:Q,17,0)</f>
        <v>SP7</v>
      </c>
      <c r="AF786" s="20" t="str">
        <f>VLOOKUP(E786,'FILIAIS PETZ'!A:Q,3,0)</f>
        <v>FELICIO</v>
      </c>
      <c r="AG786" s="20" t="str">
        <f>VLOOKUP(E786,'FILIAIS PETZ'!A:Q,2,0)</f>
        <v>R3</v>
      </c>
      <c r="AH786" s="75">
        <v>850</v>
      </c>
      <c r="AI786" s="16" t="s">
        <v>5329</v>
      </c>
      <c r="AJ786" s="43">
        <f>VLOOKUP(E786,'FILIAIS PETZ'!$A$2:$K$2000,11,0)</f>
        <v>18328118008355</v>
      </c>
      <c r="AK786" s="44">
        <f t="shared" si="51"/>
        <v>18328118008355</v>
      </c>
    </row>
    <row r="787" spans="1:37" s="15" customFormat="1" ht="15" customHeight="1" thickBot="1" x14ac:dyDescent="0.25">
      <c r="A787" s="9">
        <f t="shared" si="50"/>
        <v>827493</v>
      </c>
      <c r="B787" s="18">
        <f>VLOOKUP(C787,FORNECEDORES!D:E,2,0)</f>
        <v>530375</v>
      </c>
      <c r="C787" s="19" t="str">
        <f>VLOOKUP(D787,FORNECEDORES!A:D,4,0)</f>
        <v>23.080.842/0001-04</v>
      </c>
      <c r="D787" s="13" t="s">
        <v>4370</v>
      </c>
      <c r="E787" s="20" t="str">
        <f t="shared" si="49"/>
        <v>04 0007</v>
      </c>
      <c r="F787" s="28" t="s">
        <v>4950</v>
      </c>
      <c r="G787" s="21" t="str">
        <f>VLOOKUP(E787,'FILIAIS PETZ'!A:E,5,0)</f>
        <v>PETZ SOROCABA</v>
      </c>
      <c r="H787" s="20" t="str">
        <f>VLOOKUP(E787,'FILIAIS PETZ'!A:D,4,0)</f>
        <v>SCBA-SP</v>
      </c>
      <c r="I787" s="46">
        <v>45309</v>
      </c>
      <c r="J787" s="10">
        <v>827493</v>
      </c>
      <c r="K787" s="10" t="s">
        <v>5858</v>
      </c>
      <c r="L787" s="28" t="s">
        <v>6772</v>
      </c>
      <c r="M787" s="46">
        <v>45302</v>
      </c>
      <c r="N787" s="46">
        <v>45406</v>
      </c>
      <c r="O787" s="46">
        <v>45392</v>
      </c>
      <c r="P787" s="28" t="s">
        <v>4990</v>
      </c>
      <c r="Q787" s="10">
        <v>3</v>
      </c>
      <c r="R787" s="10">
        <v>1</v>
      </c>
      <c r="S787" s="10" t="s">
        <v>4983</v>
      </c>
      <c r="T787" s="10" t="s">
        <v>32</v>
      </c>
      <c r="U787" s="10">
        <v>11002</v>
      </c>
      <c r="V787" s="10">
        <v>11002</v>
      </c>
      <c r="W787" s="10" t="s">
        <v>5019</v>
      </c>
      <c r="X787" s="10" t="s">
        <v>4985</v>
      </c>
      <c r="Y787" s="9" t="s">
        <v>4980</v>
      </c>
      <c r="Z787" s="9" t="s">
        <v>4980</v>
      </c>
      <c r="AA787" s="9" t="s">
        <v>4989</v>
      </c>
      <c r="AB787" s="9" t="s">
        <v>5066</v>
      </c>
      <c r="AC787" s="10" t="s">
        <v>5006</v>
      </c>
      <c r="AD787" s="29"/>
      <c r="AE787" s="20" t="str">
        <f>VLOOKUP(E787,'FILIAIS PETZ'!A:Q,17,0)</f>
        <v>SP7</v>
      </c>
      <c r="AF787" s="20" t="str">
        <f>VLOOKUP(E787,'FILIAIS PETZ'!A:Q,3,0)</f>
        <v>FELICIO</v>
      </c>
      <c r="AG787" s="20" t="str">
        <f>VLOOKUP(E787,'FILIAIS PETZ'!A:Q,2,0)</f>
        <v>R3</v>
      </c>
      <c r="AH787" s="75">
        <v>850</v>
      </c>
      <c r="AI787" s="16" t="s">
        <v>5329</v>
      </c>
      <c r="AJ787" s="43">
        <f>VLOOKUP(E787,'FILIAIS PETZ'!$A$2:$K$2000,11,0)</f>
        <v>18328118001695</v>
      </c>
      <c r="AK787" s="44">
        <f t="shared" si="51"/>
        <v>18328118001695</v>
      </c>
    </row>
    <row r="788" spans="1:37" s="15" customFormat="1" ht="15" customHeight="1" thickBot="1" x14ac:dyDescent="0.25">
      <c r="A788" s="9">
        <f t="shared" si="50"/>
        <v>827497</v>
      </c>
      <c r="B788" s="18">
        <f>VLOOKUP(C788,FORNECEDORES!D:E,2,0)</f>
        <v>530375</v>
      </c>
      <c r="C788" s="19" t="str">
        <f>VLOOKUP(D788,FORNECEDORES!A:D,4,0)</f>
        <v>23.080.842/0001-04</v>
      </c>
      <c r="D788" s="13" t="s">
        <v>4370</v>
      </c>
      <c r="E788" s="20" t="str">
        <f t="shared" si="49"/>
        <v>04 0166</v>
      </c>
      <c r="F788" s="28" t="s">
        <v>4932</v>
      </c>
      <c r="G788" s="21" t="str">
        <f>VLOOKUP(E788,'FILIAIS PETZ'!A:E,5,0)</f>
        <v>PETZ SOROCABA TAUSTE</v>
      </c>
      <c r="H788" s="20" t="str">
        <f>VLOOKUP(E788,'FILIAIS PETZ'!A:D,4,0)</f>
        <v>SOTT-SP</v>
      </c>
      <c r="I788" s="46">
        <v>45309</v>
      </c>
      <c r="J788" s="10">
        <v>827497</v>
      </c>
      <c r="K788" s="10" t="s">
        <v>5858</v>
      </c>
      <c r="L788" s="28" t="s">
        <v>6776</v>
      </c>
      <c r="M788" s="46">
        <v>45302</v>
      </c>
      <c r="N788" s="46">
        <v>45406</v>
      </c>
      <c r="O788" s="46">
        <v>45392</v>
      </c>
      <c r="P788" s="28" t="s">
        <v>4990</v>
      </c>
      <c r="Q788" s="10">
        <v>3</v>
      </c>
      <c r="R788" s="10">
        <v>1</v>
      </c>
      <c r="S788" s="10" t="s">
        <v>4983</v>
      </c>
      <c r="T788" s="10" t="s">
        <v>32</v>
      </c>
      <c r="U788" s="10">
        <v>11002</v>
      </c>
      <c r="V788" s="10">
        <v>11002</v>
      </c>
      <c r="W788" s="10" t="s">
        <v>5019</v>
      </c>
      <c r="X788" s="10" t="s">
        <v>4985</v>
      </c>
      <c r="Y788" s="9" t="s">
        <v>4980</v>
      </c>
      <c r="Z788" s="9" t="s">
        <v>4980</v>
      </c>
      <c r="AA788" s="9" t="s">
        <v>4989</v>
      </c>
      <c r="AB788" s="9" t="s">
        <v>5066</v>
      </c>
      <c r="AC788" s="10" t="s">
        <v>5006</v>
      </c>
      <c r="AD788" s="29"/>
      <c r="AE788" s="20" t="str">
        <f>VLOOKUP(E788,'FILIAIS PETZ'!A:Q,17,0)</f>
        <v>SP7</v>
      </c>
      <c r="AF788" s="20" t="str">
        <f>VLOOKUP(E788,'FILIAIS PETZ'!A:Q,3,0)</f>
        <v>FELICIO</v>
      </c>
      <c r="AG788" s="20" t="str">
        <f>VLOOKUP(E788,'FILIAIS PETZ'!A:Q,2,0)</f>
        <v>R3</v>
      </c>
      <c r="AH788" s="75">
        <v>850</v>
      </c>
      <c r="AI788" s="16" t="s">
        <v>5329</v>
      </c>
      <c r="AJ788" s="43">
        <f>VLOOKUP(E788,'FILIAIS PETZ'!$A$2:$K$2000,11,0)</f>
        <v>18328118015998</v>
      </c>
      <c r="AK788" s="44">
        <f t="shared" si="51"/>
        <v>18328118015998</v>
      </c>
    </row>
    <row r="789" spans="1:37" s="15" customFormat="1" ht="15" customHeight="1" thickBot="1" x14ac:dyDescent="0.25">
      <c r="A789" s="9">
        <f t="shared" si="50"/>
        <v>827501</v>
      </c>
      <c r="B789" s="18">
        <f>VLOOKUP(C789,FORNECEDORES!D:E,2,0)</f>
        <v>530375</v>
      </c>
      <c r="C789" s="19" t="str">
        <f>VLOOKUP(D789,FORNECEDORES!A:D,4,0)</f>
        <v>23.080.842/0001-04</v>
      </c>
      <c r="D789" s="13" t="s">
        <v>4370</v>
      </c>
      <c r="E789" s="20" t="str">
        <f t="shared" si="49"/>
        <v>04 0051</v>
      </c>
      <c r="F789" s="28" t="s">
        <v>4948</v>
      </c>
      <c r="G789" s="21" t="str">
        <f>VLOOKUP(E789,'FILIAIS PETZ'!A:E,5,0)</f>
        <v>PETZ TAMBORÉ</v>
      </c>
      <c r="H789" s="20" t="str">
        <f>VLOOKUP(E789,'FILIAIS PETZ'!A:D,4,0)</f>
        <v>TMBO-SP</v>
      </c>
      <c r="I789" s="46">
        <v>45309</v>
      </c>
      <c r="J789" s="10">
        <v>827501</v>
      </c>
      <c r="K789" s="10" t="s">
        <v>5858</v>
      </c>
      <c r="L789" s="28" t="s">
        <v>6733</v>
      </c>
      <c r="M789" s="46">
        <v>45302</v>
      </c>
      <c r="N789" s="46">
        <v>45406</v>
      </c>
      <c r="O789" s="46">
        <v>45392</v>
      </c>
      <c r="P789" s="28" t="s">
        <v>4990</v>
      </c>
      <c r="Q789" s="10">
        <v>3</v>
      </c>
      <c r="R789" s="10">
        <v>1</v>
      </c>
      <c r="S789" s="10" t="s">
        <v>4983</v>
      </c>
      <c r="T789" s="10" t="s">
        <v>32</v>
      </c>
      <c r="U789" s="10">
        <v>11002</v>
      </c>
      <c r="V789" s="10">
        <v>11002</v>
      </c>
      <c r="W789" s="10" t="s">
        <v>5019</v>
      </c>
      <c r="X789" s="10" t="s">
        <v>4985</v>
      </c>
      <c r="Y789" s="9" t="s">
        <v>4980</v>
      </c>
      <c r="Z789" s="9" t="s">
        <v>4980</v>
      </c>
      <c r="AA789" s="9" t="s">
        <v>4989</v>
      </c>
      <c r="AB789" s="9" t="s">
        <v>5066</v>
      </c>
      <c r="AC789" s="10" t="s">
        <v>5006</v>
      </c>
      <c r="AD789" s="29"/>
      <c r="AE789" s="20" t="str">
        <f>VLOOKUP(E789,'FILIAIS PETZ'!A:Q,17,0)</f>
        <v>SP7</v>
      </c>
      <c r="AF789" s="20" t="str">
        <f>VLOOKUP(E789,'FILIAIS PETZ'!A:Q,3,0)</f>
        <v>FELICIO</v>
      </c>
      <c r="AG789" s="20" t="str">
        <f>VLOOKUP(E789,'FILIAIS PETZ'!A:Q,2,0)</f>
        <v>R3</v>
      </c>
      <c r="AH789" s="75">
        <v>850</v>
      </c>
      <c r="AI789" s="16" t="s">
        <v>5329</v>
      </c>
      <c r="AJ789" s="43">
        <f>VLOOKUP(E789,'FILIAIS PETZ'!$A$2:$K$2000,11,0)</f>
        <v>18328118004872</v>
      </c>
      <c r="AK789" s="44">
        <f t="shared" si="51"/>
        <v>18328118004872</v>
      </c>
    </row>
    <row r="790" spans="1:37" s="15" customFormat="1" ht="15" customHeight="1" thickBot="1" x14ac:dyDescent="0.25">
      <c r="A790" s="9">
        <f t="shared" si="50"/>
        <v>827530</v>
      </c>
      <c r="B790" s="18">
        <f>VLOOKUP(C790,FORNECEDORES!D:E,2,0)</f>
        <v>698619</v>
      </c>
      <c r="C790" s="19" t="str">
        <f>VLOOKUP(D790,FORNECEDORES!A:D,4,0)</f>
        <v>07.885.198/0001-87</v>
      </c>
      <c r="D790" s="13" t="s">
        <v>5327</v>
      </c>
      <c r="E790" s="20" t="str">
        <f t="shared" si="49"/>
        <v>04 0051</v>
      </c>
      <c r="F790" s="28" t="s">
        <v>4948</v>
      </c>
      <c r="G790" s="21" t="str">
        <f>VLOOKUP(E790,'FILIAIS PETZ'!A:E,5,0)</f>
        <v>PETZ TAMBORÉ</v>
      </c>
      <c r="H790" s="20" t="str">
        <f>VLOOKUP(E790,'FILIAIS PETZ'!A:D,4,0)</f>
        <v>TMBO-SP</v>
      </c>
      <c r="I790" s="46">
        <v>45309</v>
      </c>
      <c r="J790" s="10">
        <v>827530</v>
      </c>
      <c r="K790" s="10" t="s">
        <v>5181</v>
      </c>
      <c r="L790" s="28" t="s">
        <v>5470</v>
      </c>
      <c r="M790" s="46">
        <v>45303</v>
      </c>
      <c r="N790" s="46">
        <v>45336</v>
      </c>
      <c r="O790" s="46">
        <v>45303</v>
      </c>
      <c r="P790" s="28" t="s">
        <v>4990</v>
      </c>
      <c r="Q790" s="10">
        <v>3</v>
      </c>
      <c r="R790" s="10">
        <v>1</v>
      </c>
      <c r="S790" s="10" t="s">
        <v>4983</v>
      </c>
      <c r="T790" s="10" t="s">
        <v>32</v>
      </c>
      <c r="U790" s="10">
        <v>11002</v>
      </c>
      <c r="V790" s="10">
        <v>11002</v>
      </c>
      <c r="W790" s="10" t="s">
        <v>4984</v>
      </c>
      <c r="X790" s="10" t="s">
        <v>4992</v>
      </c>
      <c r="Y790" s="10" t="s">
        <v>4993</v>
      </c>
      <c r="Z790" s="10" t="s">
        <v>4993</v>
      </c>
      <c r="AA790" s="10" t="s">
        <v>4992</v>
      </c>
      <c r="AB790" s="10" t="s">
        <v>5005</v>
      </c>
      <c r="AC790" s="10" t="s">
        <v>5006</v>
      </c>
      <c r="AD790" s="29"/>
      <c r="AE790" s="20" t="str">
        <f>VLOOKUP(E790,'FILIAIS PETZ'!A:Q,17,0)</f>
        <v>SP7</v>
      </c>
      <c r="AF790" s="20" t="str">
        <f>VLOOKUP(E790,'FILIAIS PETZ'!A:Q,3,0)</f>
        <v>FELICIO</v>
      </c>
      <c r="AG790" s="20" t="str">
        <f>VLOOKUP(E790,'FILIAIS PETZ'!A:Q,2,0)</f>
        <v>R3</v>
      </c>
      <c r="AH790" s="75">
        <v>1723.13</v>
      </c>
      <c r="AI790" s="16" t="s">
        <v>5330</v>
      </c>
      <c r="AJ790" s="43">
        <f>VLOOKUP(E790,'FILIAIS PETZ'!$A$2:$K$2000,11,0)</f>
        <v>18328118004872</v>
      </c>
      <c r="AK790" s="44">
        <f t="shared" si="51"/>
        <v>18328118004872</v>
      </c>
    </row>
    <row r="791" spans="1:37" s="15" customFormat="1" ht="15" customHeight="1" thickBot="1" x14ac:dyDescent="0.25">
      <c r="A791" s="9">
        <f t="shared" si="50"/>
        <v>827987</v>
      </c>
      <c r="B791" s="18">
        <f>VLOOKUP(C791,FORNECEDORES!D:E,2,0)</f>
        <v>214078</v>
      </c>
      <c r="C791" s="19" t="str">
        <f>VLOOKUP(D791,FORNECEDORES!A:D,4,0)</f>
        <v>23.572.256/0001-79</v>
      </c>
      <c r="D791" s="13" t="s">
        <v>4650</v>
      </c>
      <c r="E791" s="20" t="str">
        <f t="shared" si="49"/>
        <v>04 0083</v>
      </c>
      <c r="F791" s="28" t="s">
        <v>4936</v>
      </c>
      <c r="G791" s="21" t="str">
        <f>VLOOKUP(E791,'FILIAIS PETZ'!A:E,5,0)</f>
        <v>PETZ OSASCO</v>
      </c>
      <c r="H791" s="20" t="str">
        <f>VLOOKUP(E791,'FILIAIS PETZ'!A:D,4,0)</f>
        <v>OSAS-SP</v>
      </c>
      <c r="I791" s="46">
        <v>45309</v>
      </c>
      <c r="J791" s="10">
        <v>827987</v>
      </c>
      <c r="K791" s="10" t="s">
        <v>5858</v>
      </c>
      <c r="L791" s="28" t="s">
        <v>5489</v>
      </c>
      <c r="M791" s="46">
        <v>45306</v>
      </c>
      <c r="N791" s="46">
        <v>45378</v>
      </c>
      <c r="O791" s="46">
        <v>45356</v>
      </c>
      <c r="P791" s="28" t="s">
        <v>4990</v>
      </c>
      <c r="Q791" s="10">
        <v>3</v>
      </c>
      <c r="R791" s="10">
        <v>1</v>
      </c>
      <c r="S791" s="10" t="s">
        <v>4983</v>
      </c>
      <c r="T791" s="10" t="s">
        <v>32</v>
      </c>
      <c r="U791" s="10">
        <v>11002</v>
      </c>
      <c r="V791" s="10">
        <v>11002</v>
      </c>
      <c r="W791" s="10" t="s">
        <v>4984</v>
      </c>
      <c r="X791" s="10" t="s">
        <v>4985</v>
      </c>
      <c r="Y791" s="10" t="s">
        <v>4993</v>
      </c>
      <c r="Z791" s="10" t="s">
        <v>4993</v>
      </c>
      <c r="AA791" s="10" t="s">
        <v>4989</v>
      </c>
      <c r="AB791" s="10" t="s">
        <v>12941</v>
      </c>
      <c r="AC791" s="10" t="s">
        <v>5006</v>
      </c>
      <c r="AD791" s="29"/>
      <c r="AE791" s="20" t="str">
        <f>VLOOKUP(E791,'FILIAIS PETZ'!A:Q,17,0)</f>
        <v>SP7</v>
      </c>
      <c r="AF791" s="20" t="str">
        <f>VLOOKUP(E791,'FILIAIS PETZ'!A:Q,3,0)</f>
        <v>FELICIO</v>
      </c>
      <c r="AG791" s="20" t="str">
        <f>VLOOKUP(E791,'FILIAIS PETZ'!A:Q,2,0)</f>
        <v>R3</v>
      </c>
      <c r="AH791" s="75">
        <v>450</v>
      </c>
      <c r="AI791" s="16" t="s">
        <v>5331</v>
      </c>
      <c r="AJ791" s="43">
        <f>VLOOKUP(E791,'FILIAIS PETZ'!$A$2:$K$2000,11,0)</f>
        <v>18328118008355</v>
      </c>
      <c r="AK791" s="44">
        <f t="shared" si="51"/>
        <v>18328118008355</v>
      </c>
    </row>
    <row r="792" spans="1:37" s="15" customFormat="1" ht="15" customHeight="1" thickBot="1" x14ac:dyDescent="0.25">
      <c r="A792" s="9">
        <f t="shared" si="50"/>
        <v>827995</v>
      </c>
      <c r="B792" s="18">
        <f>VLOOKUP(C792,FORNECEDORES!D:E,2,0)</f>
        <v>315303</v>
      </c>
      <c r="C792" s="19" t="str">
        <f>VLOOKUP(D792,FORNECEDORES!A:D,4,0)</f>
        <v>46.594.144/0001-14</v>
      </c>
      <c r="D792" s="13" t="s">
        <v>3903</v>
      </c>
      <c r="E792" s="20" t="str">
        <f t="shared" si="49"/>
        <v>04 0008</v>
      </c>
      <c r="F792" s="28" t="s">
        <v>4937</v>
      </c>
      <c r="G792" s="21" t="str">
        <f>VLOOKUP(E792,'FILIAIS PETZ'!A:E,5,0)</f>
        <v>PETZ ALPHAVILLE</v>
      </c>
      <c r="H792" s="20" t="str">
        <f>VLOOKUP(E792,'FILIAIS PETZ'!A:D,4,0)</f>
        <v>ALPH-SP</v>
      </c>
      <c r="I792" s="46">
        <v>45309</v>
      </c>
      <c r="J792" s="10">
        <v>827995</v>
      </c>
      <c r="K792" s="10" t="s">
        <v>5181</v>
      </c>
      <c r="L792" s="28" t="s">
        <v>5469</v>
      </c>
      <c r="M792" s="46">
        <v>45303</v>
      </c>
      <c r="N792" s="46">
        <v>45336</v>
      </c>
      <c r="O792" s="46">
        <v>45303</v>
      </c>
      <c r="P792" s="28" t="s">
        <v>4990</v>
      </c>
      <c r="Q792" s="10">
        <v>3</v>
      </c>
      <c r="R792" s="10">
        <v>1</v>
      </c>
      <c r="S792" s="10" t="s">
        <v>4983</v>
      </c>
      <c r="T792" s="10" t="s">
        <v>32</v>
      </c>
      <c r="U792" s="10">
        <v>11002</v>
      </c>
      <c r="V792" s="10">
        <v>11002</v>
      </c>
      <c r="W792" s="10" t="s">
        <v>5034</v>
      </c>
      <c r="X792" s="10" t="s">
        <v>4996</v>
      </c>
      <c r="Y792" s="9" t="s">
        <v>4997</v>
      </c>
      <c r="Z792" s="9" t="s">
        <v>4993</v>
      </c>
      <c r="AA792" s="9" t="s">
        <v>5022</v>
      </c>
      <c r="AB792" s="10" t="s">
        <v>12941</v>
      </c>
      <c r="AC792" s="10" t="s">
        <v>5006</v>
      </c>
      <c r="AD792" s="29"/>
      <c r="AE792" s="20" t="str">
        <f>VLOOKUP(E792,'FILIAIS PETZ'!A:Q,17,0)</f>
        <v>SP7</v>
      </c>
      <c r="AF792" s="20" t="str">
        <f>VLOOKUP(E792,'FILIAIS PETZ'!A:Q,3,0)</f>
        <v>FELICIO</v>
      </c>
      <c r="AG792" s="20" t="str">
        <f>VLOOKUP(E792,'FILIAIS PETZ'!A:Q,2,0)</f>
        <v>R3</v>
      </c>
      <c r="AH792" s="75">
        <v>3500</v>
      </c>
      <c r="AI792" s="16" t="s">
        <v>5332</v>
      </c>
      <c r="AJ792" s="43">
        <f>VLOOKUP(E792,'FILIAIS PETZ'!$A$2:$K$2000,11,0)</f>
        <v>18328118001423</v>
      </c>
      <c r="AK792" s="44">
        <f t="shared" si="51"/>
        <v>18328118001423</v>
      </c>
    </row>
    <row r="793" spans="1:37" s="15" customFormat="1" ht="15" customHeight="1" thickBot="1" x14ac:dyDescent="0.25">
      <c r="A793" s="9">
        <f t="shared" si="50"/>
        <v>828003</v>
      </c>
      <c r="B793" s="18">
        <f>VLOOKUP(C793,FORNECEDORES!D:E,2,0)</f>
        <v>9057</v>
      </c>
      <c r="C793" s="19" t="str">
        <f>VLOOKUP(D793,FORNECEDORES!A:D,4,0)</f>
        <v>19.357.006/0001-49</v>
      </c>
      <c r="D793" s="13" t="s">
        <v>2290</v>
      </c>
      <c r="E793" s="20" t="str">
        <f t="shared" si="49"/>
        <v>04 0211</v>
      </c>
      <c r="F793" s="28" t="s">
        <v>4974</v>
      </c>
      <c r="G793" s="21" t="str">
        <f>VLOOKUP(E793,'FILIAIS PETZ'!A:E,5,0)</f>
        <v>PETZ CASTELO BH</v>
      </c>
      <c r="H793" s="20" t="str">
        <f>VLOOKUP(E793,'FILIAIS PETZ'!A:D,4,0)</f>
        <v>CTLO-MG</v>
      </c>
      <c r="I793" s="46">
        <v>45309</v>
      </c>
      <c r="J793" s="10">
        <v>828003</v>
      </c>
      <c r="K793" s="10" t="s">
        <v>5181</v>
      </c>
      <c r="L793" s="28" t="s">
        <v>5501</v>
      </c>
      <c r="M793" s="46">
        <v>45309</v>
      </c>
      <c r="N793" s="46">
        <v>45343</v>
      </c>
      <c r="O793" s="46">
        <v>45321</v>
      </c>
      <c r="P793" s="28" t="s">
        <v>4990</v>
      </c>
      <c r="Q793" s="10">
        <v>3</v>
      </c>
      <c r="R793" s="10">
        <v>1</v>
      </c>
      <c r="S793" s="10" t="s">
        <v>4983</v>
      </c>
      <c r="T793" s="10" t="s">
        <v>32</v>
      </c>
      <c r="U793" s="10">
        <v>11002</v>
      </c>
      <c r="V793" s="10">
        <v>11002</v>
      </c>
      <c r="W793" s="10" t="s">
        <v>5019</v>
      </c>
      <c r="X793" s="10" t="s">
        <v>4985</v>
      </c>
      <c r="Y793" s="10" t="s">
        <v>4993</v>
      </c>
      <c r="Z793" s="10" t="s">
        <v>4993</v>
      </c>
      <c r="AA793" s="10" t="s">
        <v>4989</v>
      </c>
      <c r="AB793" s="10" t="s">
        <v>5066</v>
      </c>
      <c r="AC793" s="10" t="s">
        <v>5006</v>
      </c>
      <c r="AD793" s="29"/>
      <c r="AE793" s="20" t="str">
        <f>VLOOKUP(E793,'FILIAIS PETZ'!A:Q,17,0)</f>
        <v>MG-1</v>
      </c>
      <c r="AF793" s="20" t="str">
        <f>VLOOKUP(E793,'FILIAIS PETZ'!A:Q,3,0)</f>
        <v>FELICIO</v>
      </c>
      <c r="AG793" s="20" t="str">
        <f>VLOOKUP(E793,'FILIAIS PETZ'!A:Q,2,0)</f>
        <v>R3</v>
      </c>
      <c r="AH793" s="75">
        <v>500</v>
      </c>
      <c r="AI793" s="16" t="s">
        <v>5333</v>
      </c>
      <c r="AJ793" s="43">
        <f>VLOOKUP(E793,'FILIAIS PETZ'!$A$2:$K$2000,11,0)</f>
        <v>18328118019985</v>
      </c>
      <c r="AK793" s="44">
        <f t="shared" si="51"/>
        <v>18328118019985</v>
      </c>
    </row>
    <row r="794" spans="1:37" s="15" customFormat="1" ht="15" customHeight="1" thickBot="1" x14ac:dyDescent="0.25">
      <c r="A794" s="9">
        <f t="shared" si="50"/>
        <v>828008</v>
      </c>
      <c r="B794" s="18">
        <f>VLOOKUP(C794,FORNECEDORES!D:E,2,0)</f>
        <v>9057</v>
      </c>
      <c r="C794" s="19" t="str">
        <f>VLOOKUP(D794,FORNECEDORES!A:D,4,0)</f>
        <v>19.357.006/0001-49</v>
      </c>
      <c r="D794" s="13" t="s">
        <v>2290</v>
      </c>
      <c r="E794" s="20" t="str">
        <f t="shared" si="49"/>
        <v>04 0223</v>
      </c>
      <c r="F794" s="28" t="s">
        <v>4977</v>
      </c>
      <c r="G794" s="21" t="str">
        <f>VLOOKUP(E794,'FILIAIS PETZ'!A:E,5,0)</f>
        <v>PETZ IPATINGA (ANTIGA BETIM AMERICAS/MG)</v>
      </c>
      <c r="H794" s="20" t="str">
        <f>VLOOKUP(E794,'FILIAIS PETZ'!A:D,4,0)</f>
        <v>IPTG-MG</v>
      </c>
      <c r="I794" s="46">
        <v>45309</v>
      </c>
      <c r="J794" s="10">
        <v>828008</v>
      </c>
      <c r="K794" s="10" t="s">
        <v>5181</v>
      </c>
      <c r="L794" s="28" t="s">
        <v>5500</v>
      </c>
      <c r="M794" s="46">
        <v>45309</v>
      </c>
      <c r="N794" s="46">
        <v>45343</v>
      </c>
      <c r="O794" s="46">
        <v>45321</v>
      </c>
      <c r="P794" s="28" t="s">
        <v>4990</v>
      </c>
      <c r="Q794" s="10">
        <v>3</v>
      </c>
      <c r="R794" s="10">
        <v>1</v>
      </c>
      <c r="S794" s="10" t="s">
        <v>4983</v>
      </c>
      <c r="T794" s="10" t="s">
        <v>32</v>
      </c>
      <c r="U794" s="10">
        <v>11002</v>
      </c>
      <c r="V794" s="10">
        <v>11002</v>
      </c>
      <c r="W794" s="10" t="s">
        <v>5019</v>
      </c>
      <c r="X794" s="10" t="s">
        <v>4985</v>
      </c>
      <c r="Y794" s="10" t="s">
        <v>4980</v>
      </c>
      <c r="Z794" s="10" t="s">
        <v>4980</v>
      </c>
      <c r="AA794" s="10" t="s">
        <v>4989</v>
      </c>
      <c r="AB794" s="10" t="s">
        <v>5005</v>
      </c>
      <c r="AC794" s="10" t="s">
        <v>5006</v>
      </c>
      <c r="AD794" s="29"/>
      <c r="AE794" s="20" t="str">
        <f>VLOOKUP(E794,'FILIAIS PETZ'!A:Q,17,0)</f>
        <v>MG-2</v>
      </c>
      <c r="AF794" s="20" t="str">
        <f>VLOOKUP(E794,'FILIAIS PETZ'!A:Q,3,0)</f>
        <v>FELICIO</v>
      </c>
      <c r="AG794" s="20" t="str">
        <f>VLOOKUP(E794,'FILIAIS PETZ'!A:Q,2,0)</f>
        <v>R3</v>
      </c>
      <c r="AH794" s="75">
        <v>565</v>
      </c>
      <c r="AI794" s="16" t="s">
        <v>5334</v>
      </c>
      <c r="AJ794" s="43" t="str">
        <f>VLOOKUP(E794,'FILIAIS PETZ'!$A$2:$K$2000,11,0)</f>
        <v>18.328.118/0213-78</v>
      </c>
      <c r="AK794" s="44" t="str">
        <f t="shared" si="51"/>
        <v>18.328.118/0213-78</v>
      </c>
    </row>
    <row r="795" spans="1:37" s="15" customFormat="1" ht="15" customHeight="1" thickBot="1" x14ac:dyDescent="0.25">
      <c r="A795" s="9">
        <f t="shared" si="50"/>
        <v>828031</v>
      </c>
      <c r="B795" s="18">
        <f>VLOOKUP(C795,FORNECEDORES!D:E,2,0)</f>
        <v>514588</v>
      </c>
      <c r="C795" s="19" t="str">
        <f>VLOOKUP(D795,FORNECEDORES!A:D,4,0)</f>
        <v>48.058.074/0001-05</v>
      </c>
      <c r="D795" s="13" t="s">
        <v>4338</v>
      </c>
      <c r="E795" s="20" t="str">
        <f t="shared" si="49"/>
        <v>04 0106</v>
      </c>
      <c r="F795" s="28" t="s">
        <v>4952</v>
      </c>
      <c r="G795" s="21" t="str">
        <f>VLOOKUP(E795,'FILIAIS PETZ'!A:E,5,0)</f>
        <v>PETZ COTIA</v>
      </c>
      <c r="H795" s="20" t="str">
        <f>VLOOKUP(E795,'FILIAIS PETZ'!A:D,4,0)</f>
        <v>CTIA-SP</v>
      </c>
      <c r="I795" s="46">
        <v>45309</v>
      </c>
      <c r="J795" s="10">
        <v>828031</v>
      </c>
      <c r="K795" s="10" t="s">
        <v>5181</v>
      </c>
      <c r="L795" s="28" t="s">
        <v>5468</v>
      </c>
      <c r="M795" s="46">
        <v>45303</v>
      </c>
      <c r="N795" s="46">
        <v>45336</v>
      </c>
      <c r="O795" s="46">
        <v>45303</v>
      </c>
      <c r="P795" s="28" t="s">
        <v>4990</v>
      </c>
      <c r="Q795" s="10">
        <v>3</v>
      </c>
      <c r="R795" s="10">
        <v>1</v>
      </c>
      <c r="S795" s="10" t="s">
        <v>4983</v>
      </c>
      <c r="T795" s="10" t="s">
        <v>32</v>
      </c>
      <c r="U795" s="10">
        <v>11002</v>
      </c>
      <c r="V795" s="10">
        <v>11002</v>
      </c>
      <c r="W795" s="10" t="s">
        <v>5039</v>
      </c>
      <c r="X795" s="10" t="s">
        <v>4996</v>
      </c>
      <c r="Y795" s="10" t="s">
        <v>4993</v>
      </c>
      <c r="Z795" s="10" t="s">
        <v>5041</v>
      </c>
      <c r="AA795" s="9" t="s">
        <v>5101</v>
      </c>
      <c r="AB795" s="10" t="s">
        <v>12941</v>
      </c>
      <c r="AC795" s="10" t="s">
        <v>5006</v>
      </c>
      <c r="AD795" s="29"/>
      <c r="AE795" s="20" t="str">
        <f>VLOOKUP(E795,'FILIAIS PETZ'!A:Q,17,0)</f>
        <v>SP7</v>
      </c>
      <c r="AF795" s="20" t="str">
        <f>VLOOKUP(E795,'FILIAIS PETZ'!A:Q,3,0)</f>
        <v>FELICIO</v>
      </c>
      <c r="AG795" s="20" t="str">
        <f>VLOOKUP(E795,'FILIAIS PETZ'!A:Q,2,0)</f>
        <v>R3</v>
      </c>
      <c r="AH795" s="75">
        <v>260.98</v>
      </c>
      <c r="AI795" s="16" t="s">
        <v>5335</v>
      </c>
      <c r="AJ795" s="43">
        <f>VLOOKUP(E795,'FILIAIS PETZ'!$A$2:$K$2000,11,0)</f>
        <v>18328118009327</v>
      </c>
      <c r="AK795" s="44">
        <f t="shared" si="51"/>
        <v>18328118009327</v>
      </c>
    </row>
    <row r="796" spans="1:37" s="15" customFormat="1" ht="15" customHeight="1" thickBot="1" x14ac:dyDescent="0.25">
      <c r="A796" s="9">
        <f t="shared" si="50"/>
        <v>828065</v>
      </c>
      <c r="B796" s="18">
        <f>VLOOKUP(C796,FORNECEDORES!D:E,2,0)</f>
        <v>514588</v>
      </c>
      <c r="C796" s="19" t="str">
        <f>VLOOKUP(D796,FORNECEDORES!A:D,4,0)</f>
        <v>48.058.074/0001-05</v>
      </c>
      <c r="D796" s="13" t="s">
        <v>4338</v>
      </c>
      <c r="E796" s="20" t="str">
        <f t="shared" si="49"/>
        <v>04 0106</v>
      </c>
      <c r="F796" s="28" t="s">
        <v>4952</v>
      </c>
      <c r="G796" s="21" t="str">
        <f>VLOOKUP(E796,'FILIAIS PETZ'!A:E,5,0)</f>
        <v>PETZ COTIA</v>
      </c>
      <c r="H796" s="20" t="str">
        <f>VLOOKUP(E796,'FILIAIS PETZ'!A:D,4,0)</f>
        <v>CTIA-SP</v>
      </c>
      <c r="I796" s="46">
        <v>45309</v>
      </c>
      <c r="J796" s="10">
        <v>828065</v>
      </c>
      <c r="K796" s="10" t="s">
        <v>5181</v>
      </c>
      <c r="L796" s="28" t="s">
        <v>5467</v>
      </c>
      <c r="M796" s="46">
        <v>45303</v>
      </c>
      <c r="N796" s="46">
        <v>45336</v>
      </c>
      <c r="O796" s="46">
        <v>45303</v>
      </c>
      <c r="P796" s="28" t="s">
        <v>4990</v>
      </c>
      <c r="Q796" s="10">
        <v>3</v>
      </c>
      <c r="R796" s="10">
        <v>1</v>
      </c>
      <c r="S796" s="10" t="s">
        <v>4983</v>
      </c>
      <c r="T796" s="10" t="s">
        <v>32</v>
      </c>
      <c r="U796" s="10">
        <v>11002</v>
      </c>
      <c r="V796" s="10">
        <v>11002</v>
      </c>
      <c r="W796" s="10" t="s">
        <v>5039</v>
      </c>
      <c r="X796" s="10" t="s">
        <v>4996</v>
      </c>
      <c r="Y796" s="10" t="s">
        <v>4993</v>
      </c>
      <c r="Z796" s="10" t="s">
        <v>5041</v>
      </c>
      <c r="AA796" s="9" t="s">
        <v>5101</v>
      </c>
      <c r="AB796" s="10" t="s">
        <v>12941</v>
      </c>
      <c r="AC796" s="10" t="s">
        <v>5006</v>
      </c>
      <c r="AD796" s="29"/>
      <c r="AE796" s="20" t="str">
        <f>VLOOKUP(E796,'FILIAIS PETZ'!A:Q,17,0)</f>
        <v>SP7</v>
      </c>
      <c r="AF796" s="20" t="str">
        <f>VLOOKUP(E796,'FILIAIS PETZ'!A:Q,3,0)</f>
        <v>FELICIO</v>
      </c>
      <c r="AG796" s="20" t="str">
        <f>VLOOKUP(E796,'FILIAIS PETZ'!A:Q,2,0)</f>
        <v>R3</v>
      </c>
      <c r="AH796" s="75">
        <v>788.46</v>
      </c>
      <c r="AI796" s="16" t="s">
        <v>5336</v>
      </c>
      <c r="AJ796" s="43">
        <f>VLOOKUP(E796,'FILIAIS PETZ'!$A$2:$K$2000,11,0)</f>
        <v>18328118009327</v>
      </c>
      <c r="AK796" s="44">
        <f t="shared" si="51"/>
        <v>18328118009327</v>
      </c>
    </row>
    <row r="797" spans="1:37" s="15" customFormat="1" ht="15" customHeight="1" thickBot="1" x14ac:dyDescent="0.25">
      <c r="A797" s="9">
        <f t="shared" si="50"/>
        <v>828117</v>
      </c>
      <c r="B797" s="18">
        <f>VLOOKUP(C797,FORNECEDORES!D:E,2,0)</f>
        <v>703711</v>
      </c>
      <c r="C797" s="19" t="str">
        <f>VLOOKUP(D797,FORNECEDORES!A:D,4,0)</f>
        <v>174.624.01/0001-66</v>
      </c>
      <c r="D797" s="13" t="s">
        <v>5313</v>
      </c>
      <c r="E797" s="20" t="str">
        <f t="shared" si="49"/>
        <v>04 0144</v>
      </c>
      <c r="F797" s="28" t="s">
        <v>4938</v>
      </c>
      <c r="G797" s="21" t="str">
        <f>VLOOKUP(E797,'FILIAIS PETZ'!A:E,5,0)</f>
        <v>PETZ FERNANDO CORREA</v>
      </c>
      <c r="H797" s="20" t="str">
        <f>VLOOKUP(E797,'FILIAIS PETZ'!A:D,4,0)</f>
        <v>FCOR-MT</v>
      </c>
      <c r="I797" s="46">
        <v>45309</v>
      </c>
      <c r="J797" s="10">
        <v>828117</v>
      </c>
      <c r="K797" s="10" t="s">
        <v>5181</v>
      </c>
      <c r="L797" s="28" t="s">
        <v>5493</v>
      </c>
      <c r="M797" s="46">
        <v>45308</v>
      </c>
      <c r="N797" s="46">
        <v>45343</v>
      </c>
      <c r="O797" s="46">
        <v>45321</v>
      </c>
      <c r="P797" s="28" t="s">
        <v>4990</v>
      </c>
      <c r="Q797" s="10">
        <v>3</v>
      </c>
      <c r="R797" s="10">
        <v>1</v>
      </c>
      <c r="S797" s="10" t="s">
        <v>4983</v>
      </c>
      <c r="T797" s="10" t="s">
        <v>32</v>
      </c>
      <c r="U797" s="10">
        <v>11002</v>
      </c>
      <c r="V797" s="10">
        <v>11002</v>
      </c>
      <c r="W797" s="10" t="s">
        <v>5024</v>
      </c>
      <c r="X797" s="10" t="s">
        <v>4985</v>
      </c>
      <c r="Y797" s="10" t="s">
        <v>4993</v>
      </c>
      <c r="Z797" s="10" t="s">
        <v>4993</v>
      </c>
      <c r="AA797" s="10" t="s">
        <v>4989</v>
      </c>
      <c r="AB797" s="10" t="s">
        <v>12941</v>
      </c>
      <c r="AC797" s="10" t="s">
        <v>5006</v>
      </c>
      <c r="AD797" s="29"/>
      <c r="AE797" s="20" t="str">
        <f>VLOOKUP(E797,'FILIAIS PETZ'!A:Q,17,0)</f>
        <v>CO-3</v>
      </c>
      <c r="AF797" s="20" t="str">
        <f>VLOOKUP(E797,'FILIAIS PETZ'!A:Q,3,0)</f>
        <v>FELICIO</v>
      </c>
      <c r="AG797" s="20" t="str">
        <f>VLOOKUP(E797,'FILIAIS PETZ'!A:Q,2,0)</f>
        <v>R3</v>
      </c>
      <c r="AH797" s="75">
        <v>9500</v>
      </c>
      <c r="AI797" s="16" t="s">
        <v>5337</v>
      </c>
      <c r="AJ797" s="43">
        <f>VLOOKUP(E797,'FILIAIS PETZ'!$A$2:$K$2000,11,0)</f>
        <v>18328118014169</v>
      </c>
      <c r="AK797" s="44">
        <f t="shared" si="51"/>
        <v>18328118014169</v>
      </c>
    </row>
    <row r="798" spans="1:37" s="15" customFormat="1" ht="15" customHeight="1" thickBot="1" x14ac:dyDescent="0.25">
      <c r="A798" s="9">
        <f t="shared" si="50"/>
        <v>828119</v>
      </c>
      <c r="B798" s="18">
        <f>VLOOKUP(C798,FORNECEDORES!D:E,2,0)</f>
        <v>703711</v>
      </c>
      <c r="C798" s="19" t="str">
        <f>VLOOKUP(D798,FORNECEDORES!A:D,4,0)</f>
        <v>174.624.01/0001-66</v>
      </c>
      <c r="D798" s="13" t="s">
        <v>5313</v>
      </c>
      <c r="E798" s="20" t="str">
        <f t="shared" si="49"/>
        <v>04 0144</v>
      </c>
      <c r="F798" s="28" t="s">
        <v>4938</v>
      </c>
      <c r="G798" s="21" t="str">
        <f>VLOOKUP(E798,'FILIAIS PETZ'!A:E,5,0)</f>
        <v>PETZ FERNANDO CORREA</v>
      </c>
      <c r="H798" s="20" t="str">
        <f>VLOOKUP(E798,'FILIAIS PETZ'!A:D,4,0)</f>
        <v>FCOR-MT</v>
      </c>
      <c r="I798" s="46">
        <v>45309</v>
      </c>
      <c r="J798" s="10">
        <v>828119</v>
      </c>
      <c r="K798" s="10" t="s">
        <v>5181</v>
      </c>
      <c r="L798" s="28" t="s">
        <v>5494</v>
      </c>
      <c r="M798" s="46">
        <v>45308</v>
      </c>
      <c r="N798" s="46">
        <v>45343</v>
      </c>
      <c r="O798" s="46">
        <v>45321</v>
      </c>
      <c r="P798" s="28" t="s">
        <v>4990</v>
      </c>
      <c r="Q798" s="10">
        <v>3</v>
      </c>
      <c r="R798" s="10">
        <v>1</v>
      </c>
      <c r="S798" s="10" t="s">
        <v>4983</v>
      </c>
      <c r="T798" s="10" t="s">
        <v>32</v>
      </c>
      <c r="U798" s="10">
        <v>11002</v>
      </c>
      <c r="V798" s="10">
        <v>11002</v>
      </c>
      <c r="W798" s="10" t="s">
        <v>5024</v>
      </c>
      <c r="X798" s="10" t="s">
        <v>4985</v>
      </c>
      <c r="Y798" s="10" t="s">
        <v>4993</v>
      </c>
      <c r="Z798" s="10" t="s">
        <v>4993</v>
      </c>
      <c r="AA798" s="10" t="s">
        <v>4989</v>
      </c>
      <c r="AB798" s="10" t="s">
        <v>12941</v>
      </c>
      <c r="AC798" s="10" t="s">
        <v>5006</v>
      </c>
      <c r="AD798" s="29"/>
      <c r="AE798" s="20" t="str">
        <f>VLOOKUP(E798,'FILIAIS PETZ'!A:Q,17,0)</f>
        <v>CO-3</v>
      </c>
      <c r="AF798" s="20" t="str">
        <f>VLOOKUP(E798,'FILIAIS PETZ'!A:Q,3,0)</f>
        <v>FELICIO</v>
      </c>
      <c r="AG798" s="20" t="str">
        <f>VLOOKUP(E798,'FILIAIS PETZ'!A:Q,2,0)</f>
        <v>R3</v>
      </c>
      <c r="AH798" s="75">
        <v>3500</v>
      </c>
      <c r="AI798" s="16" t="s">
        <v>5338</v>
      </c>
      <c r="AJ798" s="43">
        <f>VLOOKUP(E798,'FILIAIS PETZ'!$A$2:$K$2000,11,0)</f>
        <v>18328118014169</v>
      </c>
      <c r="AK798" s="44">
        <f t="shared" si="51"/>
        <v>18328118014169</v>
      </c>
    </row>
    <row r="799" spans="1:37" s="15" customFormat="1" ht="15" customHeight="1" thickBot="1" x14ac:dyDescent="0.25">
      <c r="A799" s="9">
        <f t="shared" si="50"/>
        <v>828123</v>
      </c>
      <c r="B799" s="18">
        <f>VLOOKUP(C799,FORNECEDORES!D:E,2,0)</f>
        <v>223099</v>
      </c>
      <c r="C799" s="19" t="str">
        <f>VLOOKUP(D799,FORNECEDORES!A:D,4,0)</f>
        <v>33.782.083/0001-77</v>
      </c>
      <c r="D799" s="13" t="s">
        <v>3652</v>
      </c>
      <c r="E799" s="20" t="str">
        <f t="shared" si="49"/>
        <v>04 0139</v>
      </c>
      <c r="F799" s="28" t="s">
        <v>4978</v>
      </c>
      <c r="G799" s="21" t="str">
        <f>VLOOKUP(E799,'FILIAIS PETZ'!A:E,5,0)</f>
        <v>PETZ PALMAS</v>
      </c>
      <c r="H799" s="20" t="str">
        <f>VLOOKUP(E799,'FILIAIS PETZ'!A:D,4,0)</f>
        <v>PMAS-TO</v>
      </c>
      <c r="I799" s="46">
        <v>45309</v>
      </c>
      <c r="J799" s="10">
        <v>828123</v>
      </c>
      <c r="K799" s="10" t="s">
        <v>5181</v>
      </c>
      <c r="L799" s="28" t="s">
        <v>5572</v>
      </c>
      <c r="M799" s="46">
        <v>45310</v>
      </c>
      <c r="N799" s="46">
        <v>45343</v>
      </c>
      <c r="O799" s="46">
        <v>45321</v>
      </c>
      <c r="P799" s="28" t="s">
        <v>4990</v>
      </c>
      <c r="Q799" s="10">
        <v>3</v>
      </c>
      <c r="R799" s="10">
        <v>1</v>
      </c>
      <c r="S799" s="10" t="s">
        <v>4983</v>
      </c>
      <c r="T799" s="10" t="s">
        <v>32</v>
      </c>
      <c r="U799" s="10">
        <v>11002</v>
      </c>
      <c r="V799" s="10">
        <v>11002</v>
      </c>
      <c r="W799" s="10" t="s">
        <v>5107</v>
      </c>
      <c r="X799" s="10" t="s">
        <v>4985</v>
      </c>
      <c r="Y799" s="10" t="s">
        <v>4993</v>
      </c>
      <c r="Z799" s="10" t="s">
        <v>5041</v>
      </c>
      <c r="AA799" s="9" t="s">
        <v>4989</v>
      </c>
      <c r="AB799" s="9" t="s">
        <v>12941</v>
      </c>
      <c r="AC799" s="10" t="s">
        <v>5006</v>
      </c>
      <c r="AD799" s="29"/>
      <c r="AE799" s="20" t="str">
        <f>VLOOKUP(E799,'FILIAIS PETZ'!A:Q,17,0)</f>
        <v>CO-2</v>
      </c>
      <c r="AF799" s="20" t="str">
        <f>VLOOKUP(E799,'FILIAIS PETZ'!A:Q,3,0)</f>
        <v>FELICIO</v>
      </c>
      <c r="AG799" s="20" t="str">
        <f>VLOOKUP(E799,'FILIAIS PETZ'!A:Q,2,0)</f>
        <v>R3</v>
      </c>
      <c r="AH799" s="75">
        <v>2100</v>
      </c>
      <c r="AI799" s="16" t="s">
        <v>5339</v>
      </c>
      <c r="AJ799" s="43">
        <f>VLOOKUP(E799,'FILIAIS PETZ'!$A$2:$K$2000,11,0)</f>
        <v>18328118014088</v>
      </c>
      <c r="AK799" s="44">
        <f t="shared" si="51"/>
        <v>18328118014088</v>
      </c>
    </row>
    <row r="800" spans="1:37" s="15" customFormat="1" ht="15" customHeight="1" thickBot="1" x14ac:dyDescent="0.25">
      <c r="A800" s="9">
        <f t="shared" si="50"/>
        <v>828126</v>
      </c>
      <c r="B800" s="18">
        <f>VLOOKUP(C800,FORNECEDORES!D:E,2,0)</f>
        <v>379168</v>
      </c>
      <c r="C800" s="19" t="str">
        <f>VLOOKUP(D800,FORNECEDORES!A:D,4,0)</f>
        <v>84.531.557/0001-49</v>
      </c>
      <c r="D800" s="13" t="s">
        <v>4090</v>
      </c>
      <c r="E800" s="20" t="str">
        <f t="shared" si="49"/>
        <v>04 0180</v>
      </c>
      <c r="F800" s="28" t="s">
        <v>4944</v>
      </c>
      <c r="G800" s="21" t="str">
        <f>VLOOKUP(E800,'FILIAIS PETZ'!A:E,5,0)</f>
        <v>PETZ TORQUATO TAPAJOS</v>
      </c>
      <c r="H800" s="20" t="str">
        <f>VLOOKUP(E800,'FILIAIS PETZ'!A:D,4,0)</f>
        <v>TQTP-AM</v>
      </c>
      <c r="I800" s="46">
        <v>45309</v>
      </c>
      <c r="J800" s="10">
        <v>828126</v>
      </c>
      <c r="K800" s="10" t="s">
        <v>5858</v>
      </c>
      <c r="L800" s="28" t="s">
        <v>6007</v>
      </c>
      <c r="M800" s="46">
        <v>45306</v>
      </c>
      <c r="N800" s="46">
        <v>45378</v>
      </c>
      <c r="O800" s="46">
        <v>45356</v>
      </c>
      <c r="P800" s="28" t="s">
        <v>4990</v>
      </c>
      <c r="Q800" s="10">
        <v>3</v>
      </c>
      <c r="R800" s="10">
        <v>1</v>
      </c>
      <c r="S800" s="10" t="s">
        <v>4983</v>
      </c>
      <c r="T800" s="10" t="s">
        <v>32</v>
      </c>
      <c r="U800" s="10">
        <v>11002</v>
      </c>
      <c r="V800" s="10">
        <v>11002</v>
      </c>
      <c r="W800" s="10" t="s">
        <v>5062</v>
      </c>
      <c r="X800" s="10" t="s">
        <v>4985</v>
      </c>
      <c r="Y800" s="10" t="s">
        <v>4993</v>
      </c>
      <c r="Z800" s="10" t="s">
        <v>4993</v>
      </c>
      <c r="AA800" s="10" t="s">
        <v>4989</v>
      </c>
      <c r="AB800" s="10" t="s">
        <v>5066</v>
      </c>
      <c r="AC800" s="10" t="s">
        <v>5006</v>
      </c>
      <c r="AD800" s="29"/>
      <c r="AE800" s="20" t="str">
        <f>VLOOKUP(E800,'FILIAIS PETZ'!A:Q,17,0)</f>
        <v>CO-3</v>
      </c>
      <c r="AF800" s="20" t="str">
        <f>VLOOKUP(E800,'FILIAIS PETZ'!A:Q,3,0)</f>
        <v>FELICIO</v>
      </c>
      <c r="AG800" s="20" t="str">
        <f>VLOOKUP(E800,'FILIAIS PETZ'!A:Q,2,0)</f>
        <v>R3</v>
      </c>
      <c r="AH800" s="75">
        <v>300</v>
      </c>
      <c r="AI800" s="16" t="s">
        <v>5340</v>
      </c>
      <c r="AJ800" s="43">
        <f>VLOOKUP(E800,'FILIAIS PETZ'!$A$2:$K$2000,11,0)</f>
        <v>18328118017346</v>
      </c>
      <c r="AK800" s="44">
        <f t="shared" si="51"/>
        <v>18328118017346</v>
      </c>
    </row>
    <row r="801" spans="1:37" s="15" customFormat="1" ht="15" customHeight="1" thickBot="1" x14ac:dyDescent="0.25">
      <c r="A801" s="9">
        <f t="shared" si="50"/>
        <v>828135</v>
      </c>
      <c r="B801" s="18">
        <f>VLOOKUP(C801,FORNECEDORES!D:E,2,0)</f>
        <v>9057</v>
      </c>
      <c r="C801" s="19" t="str">
        <f>VLOOKUP(D801,FORNECEDORES!A:D,4,0)</f>
        <v>19.357.006/0001-49</v>
      </c>
      <c r="D801" s="13" t="s">
        <v>2290</v>
      </c>
      <c r="E801" s="20" t="str">
        <f t="shared" si="49"/>
        <v>04 0162</v>
      </c>
      <c r="F801" s="28" t="s">
        <v>5179</v>
      </c>
      <c r="G801" s="21" t="str">
        <f>VLOOKUP(E801,'FILIAIS PETZ'!A:E,5,0)</f>
        <v>PETZ CONTAGEM JOÃO CESAR</v>
      </c>
      <c r="H801" s="20" t="str">
        <f>VLOOKUP(E801,'FILIAIS PETZ'!A:D,4,0)</f>
        <v>CTJC-MG</v>
      </c>
      <c r="I801" s="46">
        <v>45309</v>
      </c>
      <c r="J801" s="10">
        <v>828135</v>
      </c>
      <c r="K801" s="10" t="s">
        <v>5181</v>
      </c>
      <c r="L801" s="28" t="s">
        <v>5496</v>
      </c>
      <c r="M801" s="46">
        <v>45309</v>
      </c>
      <c r="N801" s="46">
        <v>45343</v>
      </c>
      <c r="O801" s="46">
        <v>45321</v>
      </c>
      <c r="P801" s="28" t="s">
        <v>4990</v>
      </c>
      <c r="Q801" s="10">
        <v>3</v>
      </c>
      <c r="R801" s="10">
        <v>1</v>
      </c>
      <c r="S801" s="10" t="s">
        <v>4983</v>
      </c>
      <c r="T801" s="10" t="s">
        <v>32</v>
      </c>
      <c r="U801" s="10">
        <v>11002</v>
      </c>
      <c r="V801" s="10">
        <v>11002</v>
      </c>
      <c r="W801" s="10" t="s">
        <v>5019</v>
      </c>
      <c r="X801" s="10" t="s">
        <v>4985</v>
      </c>
      <c r="Y801" s="10" t="s">
        <v>4980</v>
      </c>
      <c r="Z801" s="10" t="s">
        <v>4980</v>
      </c>
      <c r="AA801" s="10" t="s">
        <v>4989</v>
      </c>
      <c r="AB801" s="10" t="s">
        <v>5066</v>
      </c>
      <c r="AC801" s="10" t="s">
        <v>5006</v>
      </c>
      <c r="AD801" s="29"/>
      <c r="AE801" s="20" t="str">
        <f>VLOOKUP(E801,'FILIAIS PETZ'!A:Q,17,0)</f>
        <v>MG-2</v>
      </c>
      <c r="AF801" s="20" t="str">
        <f>VLOOKUP(E801,'FILIAIS PETZ'!A:Q,3,0)</f>
        <v>FELICIO</v>
      </c>
      <c r="AG801" s="20" t="str">
        <f>VLOOKUP(E801,'FILIAIS PETZ'!A:Q,2,0)</f>
        <v>R3</v>
      </c>
      <c r="AH801" s="75">
        <v>1200</v>
      </c>
      <c r="AI801" s="16" t="s">
        <v>5329</v>
      </c>
      <c r="AJ801" s="43">
        <f>VLOOKUP(E801,'FILIAIS PETZ'!$A$2:$K$2000,11,0)</f>
        <v>18328118017265</v>
      </c>
      <c r="AK801" s="44">
        <f t="shared" si="51"/>
        <v>18328118017265</v>
      </c>
    </row>
    <row r="802" spans="1:37" s="15" customFormat="1" ht="15" customHeight="1" thickBot="1" x14ac:dyDescent="0.25">
      <c r="A802" s="9">
        <f t="shared" si="50"/>
        <v>828142</v>
      </c>
      <c r="B802" s="18">
        <f>VLOOKUP(C802,FORNECEDORES!D:E,2,0)</f>
        <v>9057</v>
      </c>
      <c r="C802" s="19" t="str">
        <f>VLOOKUP(D802,FORNECEDORES!A:D,4,0)</f>
        <v>19.357.006/0001-49</v>
      </c>
      <c r="D802" s="13" t="s">
        <v>2290</v>
      </c>
      <c r="E802" s="20" t="str">
        <f t="shared" si="49"/>
        <v>04 0185</v>
      </c>
      <c r="F802" s="28" t="s">
        <v>4973</v>
      </c>
      <c r="G802" s="21" t="str">
        <f>VLOOKUP(E802,'FILIAIS PETZ'!A:E,5,0)</f>
        <v>PETZ AV CONTORNO (ANTIGOS DADOS DE SVLB/MG - PETZ SILVA LOBO)</v>
      </c>
      <c r="H802" s="20" t="str">
        <f>VLOOKUP(E802,'FILIAIS PETZ'!A:D,4,0)</f>
        <v>ACTN-MG</v>
      </c>
      <c r="I802" s="46">
        <v>45309</v>
      </c>
      <c r="J802" s="10">
        <v>828142</v>
      </c>
      <c r="K802" s="10" t="s">
        <v>5181</v>
      </c>
      <c r="L802" s="28" t="s">
        <v>5498</v>
      </c>
      <c r="M802" s="46">
        <v>45309</v>
      </c>
      <c r="N802" s="46">
        <v>45343</v>
      </c>
      <c r="O802" s="46">
        <v>45321</v>
      </c>
      <c r="P802" s="28" t="s">
        <v>4990</v>
      </c>
      <c r="Q802" s="10">
        <v>3</v>
      </c>
      <c r="R802" s="10">
        <v>1</v>
      </c>
      <c r="S802" s="10" t="s">
        <v>4983</v>
      </c>
      <c r="T802" s="10" t="s">
        <v>32</v>
      </c>
      <c r="U802" s="10">
        <v>11002</v>
      </c>
      <c r="V802" s="10">
        <v>11002</v>
      </c>
      <c r="W802" s="10" t="s">
        <v>5019</v>
      </c>
      <c r="X802" s="10" t="s">
        <v>4985</v>
      </c>
      <c r="Y802" s="10" t="s">
        <v>4980</v>
      </c>
      <c r="Z802" s="10" t="s">
        <v>4980</v>
      </c>
      <c r="AA802" s="10" t="s">
        <v>4989</v>
      </c>
      <c r="AB802" s="10" t="s">
        <v>5066</v>
      </c>
      <c r="AC802" s="10" t="s">
        <v>5006</v>
      </c>
      <c r="AD802" s="29"/>
      <c r="AE802" s="20" t="str">
        <f>VLOOKUP(E802,'FILIAIS PETZ'!A:Q,17,0)</f>
        <v>MG-1</v>
      </c>
      <c r="AF802" s="20" t="str">
        <f>VLOOKUP(E802,'FILIAIS PETZ'!A:Q,3,0)</f>
        <v>FELICIO</v>
      </c>
      <c r="AG802" s="20" t="str">
        <f>VLOOKUP(E802,'FILIAIS PETZ'!A:Q,2,0)</f>
        <v>R3</v>
      </c>
      <c r="AH802" s="75">
        <v>1200</v>
      </c>
      <c r="AI802" s="16" t="s">
        <v>5116</v>
      </c>
      <c r="AJ802" s="43">
        <f>VLOOKUP(E802,'FILIAIS PETZ'!$A$2:$K$2000,11,0)</f>
        <v>18328118017931</v>
      </c>
      <c r="AK802" s="44">
        <f t="shared" si="51"/>
        <v>18328118017931</v>
      </c>
    </row>
    <row r="803" spans="1:37" s="15" customFormat="1" ht="15" customHeight="1" thickBot="1" x14ac:dyDescent="0.25">
      <c r="A803" s="9">
        <f t="shared" si="50"/>
        <v>828143</v>
      </c>
      <c r="B803" s="18">
        <f>VLOOKUP(C803,FORNECEDORES!D:E,2,0)</f>
        <v>9057</v>
      </c>
      <c r="C803" s="19" t="str">
        <f>VLOOKUP(D803,FORNECEDORES!A:D,4,0)</f>
        <v>19.357.006/0001-49</v>
      </c>
      <c r="D803" s="13" t="s">
        <v>2290</v>
      </c>
      <c r="E803" s="20" t="str">
        <f t="shared" si="49"/>
        <v>04 0244</v>
      </c>
      <c r="F803" s="28" t="s">
        <v>4957</v>
      </c>
      <c r="G803" s="21" t="str">
        <f>VLOOKUP(E803,'FILIAIS PETZ'!A:E,5,0)</f>
        <v>PETZ GOVERNADOR VALADARES</v>
      </c>
      <c r="H803" s="20" t="str">
        <f>VLOOKUP(E803,'FILIAIS PETZ'!A:D,4,0)</f>
        <v>GVLD-MG</v>
      </c>
      <c r="I803" s="46">
        <v>45309</v>
      </c>
      <c r="J803" s="10">
        <v>828143</v>
      </c>
      <c r="K803" s="10" t="s">
        <v>5181</v>
      </c>
      <c r="L803" s="28" t="s">
        <v>5499</v>
      </c>
      <c r="M803" s="46">
        <v>45309</v>
      </c>
      <c r="N803" s="46">
        <v>45343</v>
      </c>
      <c r="O803" s="46">
        <v>45321</v>
      </c>
      <c r="P803" s="28" t="s">
        <v>4990</v>
      </c>
      <c r="Q803" s="10">
        <v>3</v>
      </c>
      <c r="R803" s="10">
        <v>1</v>
      </c>
      <c r="S803" s="10" t="s">
        <v>4983</v>
      </c>
      <c r="T803" s="10" t="s">
        <v>32</v>
      </c>
      <c r="U803" s="10">
        <v>11002</v>
      </c>
      <c r="V803" s="10">
        <v>11002</v>
      </c>
      <c r="W803" s="10" t="s">
        <v>5019</v>
      </c>
      <c r="X803" s="10" t="s">
        <v>4992</v>
      </c>
      <c r="Y803" s="10" t="s">
        <v>4980</v>
      </c>
      <c r="Z803" s="10" t="s">
        <v>4980</v>
      </c>
      <c r="AA803" s="10" t="s">
        <v>4992</v>
      </c>
      <c r="AB803" s="10" t="s">
        <v>5066</v>
      </c>
      <c r="AC803" s="10" t="s">
        <v>5006</v>
      </c>
      <c r="AD803" s="29"/>
      <c r="AE803" s="20" t="str">
        <f>VLOOKUP(E803,'FILIAIS PETZ'!A:Q,17,0)</f>
        <v>MG-2</v>
      </c>
      <c r="AF803" s="20" t="str">
        <f>VLOOKUP(E803,'FILIAIS PETZ'!A:Q,3,0)</f>
        <v>FELICIO</v>
      </c>
      <c r="AG803" s="20" t="str">
        <f>VLOOKUP(E803,'FILIAIS PETZ'!A:Q,2,0)</f>
        <v>R3</v>
      </c>
      <c r="AH803" s="75">
        <v>1500</v>
      </c>
      <c r="AI803" s="16" t="s">
        <v>5328</v>
      </c>
      <c r="AJ803" s="43" t="str">
        <f>VLOOKUP(E803,'FILIAIS PETZ'!$A$2:$K$2000,11,0)</f>
        <v>18.328.118/0231-50</v>
      </c>
      <c r="AK803" s="44" t="str">
        <f t="shared" si="51"/>
        <v>18.328.118/0231-50</v>
      </c>
    </row>
    <row r="804" spans="1:37" s="15" customFormat="1" ht="15" customHeight="1" thickBot="1" x14ac:dyDescent="0.25">
      <c r="A804" s="9">
        <f t="shared" si="50"/>
        <v>828162</v>
      </c>
      <c r="B804" s="18">
        <f>VLOOKUP(C804,FORNECEDORES!D:E,2,0)</f>
        <v>55566</v>
      </c>
      <c r="C804" s="19" t="str">
        <f>VLOOKUP(D804,FORNECEDORES!A:D,4,0)</f>
        <v>29.209.860/0001-11</v>
      </c>
      <c r="D804" s="13" t="s">
        <v>2679</v>
      </c>
      <c r="E804" s="20" t="str">
        <f t="shared" si="49"/>
        <v>04 0008</v>
      </c>
      <c r="F804" s="28" t="s">
        <v>4937</v>
      </c>
      <c r="G804" s="21" t="str">
        <f>VLOOKUP(E804,'FILIAIS PETZ'!A:E,5,0)</f>
        <v>PETZ ALPHAVILLE</v>
      </c>
      <c r="H804" s="20" t="str">
        <f>VLOOKUP(E804,'FILIAIS PETZ'!A:D,4,0)</f>
        <v>ALPH-SP</v>
      </c>
      <c r="I804" s="46">
        <v>45309</v>
      </c>
      <c r="J804" s="10">
        <v>828162</v>
      </c>
      <c r="K804" s="10" t="s">
        <v>5181</v>
      </c>
      <c r="L804" s="28" t="s">
        <v>5503</v>
      </c>
      <c r="M804" s="46">
        <v>45309</v>
      </c>
      <c r="N804" s="46">
        <v>45343</v>
      </c>
      <c r="O804" s="46">
        <v>45321</v>
      </c>
      <c r="P804" s="28" t="s">
        <v>4990</v>
      </c>
      <c r="Q804" s="10">
        <v>3</v>
      </c>
      <c r="R804" s="10">
        <v>1</v>
      </c>
      <c r="S804" s="10" t="s">
        <v>4983</v>
      </c>
      <c r="T804" s="10" t="s">
        <v>32</v>
      </c>
      <c r="U804" s="10">
        <v>11002</v>
      </c>
      <c r="V804" s="10">
        <v>11002</v>
      </c>
      <c r="W804" s="10" t="s">
        <v>5019</v>
      </c>
      <c r="X804" s="10" t="s">
        <v>4992</v>
      </c>
      <c r="Y804" s="10" t="s">
        <v>4980</v>
      </c>
      <c r="Z804" s="10" t="s">
        <v>4980</v>
      </c>
      <c r="AA804" s="10" t="s">
        <v>4992</v>
      </c>
      <c r="AB804" s="10" t="s">
        <v>5066</v>
      </c>
      <c r="AC804" s="10" t="s">
        <v>5006</v>
      </c>
      <c r="AD804" s="29"/>
      <c r="AE804" s="20" t="str">
        <f>VLOOKUP(E804,'FILIAIS PETZ'!A:Q,17,0)</f>
        <v>SP7</v>
      </c>
      <c r="AF804" s="20" t="str">
        <f>VLOOKUP(E804,'FILIAIS PETZ'!A:Q,3,0)</f>
        <v>FELICIO</v>
      </c>
      <c r="AG804" s="20" t="str">
        <f>VLOOKUP(E804,'FILIAIS PETZ'!A:Q,2,0)</f>
        <v>R3</v>
      </c>
      <c r="AH804" s="75">
        <v>1300</v>
      </c>
      <c r="AI804" s="16" t="s">
        <v>5328</v>
      </c>
      <c r="AJ804" s="43">
        <f>VLOOKUP(E804,'FILIAIS PETZ'!$A$2:$K$2000,11,0)</f>
        <v>18328118001423</v>
      </c>
      <c r="AK804" s="44">
        <f t="shared" si="51"/>
        <v>18328118001423</v>
      </c>
    </row>
    <row r="805" spans="1:37" s="15" customFormat="1" ht="15" customHeight="1" thickBot="1" x14ac:dyDescent="0.25">
      <c r="A805" s="9">
        <f t="shared" si="50"/>
        <v>828163</v>
      </c>
      <c r="B805" s="18">
        <f>VLOOKUP(C805,FORNECEDORES!D:E,2,0)</f>
        <v>55566</v>
      </c>
      <c r="C805" s="19" t="str">
        <f>VLOOKUP(D805,FORNECEDORES!A:D,4,0)</f>
        <v>29.209.860/0001-11</v>
      </c>
      <c r="D805" s="13" t="s">
        <v>2679</v>
      </c>
      <c r="E805" s="20" t="str">
        <f t="shared" si="49"/>
        <v>04 0165</v>
      </c>
      <c r="F805" s="28" t="s">
        <v>4935</v>
      </c>
      <c r="G805" s="21" t="str">
        <f>VLOOKUP(E805,'FILIAIS PETZ'!A:E,5,0)</f>
        <v>PETZ CARAPICUIBA</v>
      </c>
      <c r="H805" s="20" t="str">
        <f>VLOOKUP(E805,'FILIAIS PETZ'!A:D,4,0)</f>
        <v>CPIC-SP</v>
      </c>
      <c r="I805" s="46">
        <v>45309</v>
      </c>
      <c r="J805" s="10">
        <v>828163</v>
      </c>
      <c r="K805" s="10" t="s">
        <v>5181</v>
      </c>
      <c r="L805" s="28" t="s">
        <v>5606</v>
      </c>
      <c r="M805" s="46">
        <v>45303</v>
      </c>
      <c r="N805" s="46">
        <v>45343</v>
      </c>
      <c r="O805" s="46">
        <v>45324</v>
      </c>
      <c r="P805" s="28" t="s">
        <v>4990</v>
      </c>
      <c r="Q805" s="10">
        <v>3</v>
      </c>
      <c r="R805" s="10">
        <v>1</v>
      </c>
      <c r="S805" s="10" t="s">
        <v>4983</v>
      </c>
      <c r="T805" s="10" t="s">
        <v>32</v>
      </c>
      <c r="U805" s="10">
        <v>11002</v>
      </c>
      <c r="V805" s="10">
        <v>11002</v>
      </c>
      <c r="W805" s="10" t="s">
        <v>5019</v>
      </c>
      <c r="X805" s="10" t="s">
        <v>4992</v>
      </c>
      <c r="Y805" s="10" t="s">
        <v>4980</v>
      </c>
      <c r="Z805" s="10" t="s">
        <v>4980</v>
      </c>
      <c r="AA805" s="10" t="s">
        <v>4992</v>
      </c>
      <c r="AB805" s="10" t="s">
        <v>5066</v>
      </c>
      <c r="AC805" s="10" t="s">
        <v>5006</v>
      </c>
      <c r="AD805" s="29"/>
      <c r="AE805" s="20" t="str">
        <f>VLOOKUP(E805,'FILIAIS PETZ'!A:Q,17,0)</f>
        <v>SP7</v>
      </c>
      <c r="AF805" s="20" t="str">
        <f>VLOOKUP(E805,'FILIAIS PETZ'!A:Q,3,0)</f>
        <v>FELICIO</v>
      </c>
      <c r="AG805" s="20" t="str">
        <f>VLOOKUP(E805,'FILIAIS PETZ'!A:Q,2,0)</f>
        <v>R3</v>
      </c>
      <c r="AH805" s="75">
        <v>1300</v>
      </c>
      <c r="AI805" s="16" t="s">
        <v>5328</v>
      </c>
      <c r="AJ805" s="43">
        <f>VLOOKUP(E805,'FILIAIS PETZ'!$A$2:$K$2000,11,0)</f>
        <v>18328118015726</v>
      </c>
      <c r="AK805" s="44">
        <f t="shared" si="51"/>
        <v>18328118015726</v>
      </c>
    </row>
    <row r="806" spans="1:37" s="15" customFormat="1" ht="15" customHeight="1" thickBot="1" x14ac:dyDescent="0.25">
      <c r="A806" s="9">
        <f t="shared" ref="A806:A837" si="52">J806</f>
        <v>828165</v>
      </c>
      <c r="B806" s="18">
        <f>VLOOKUP(C806,FORNECEDORES!D:E,2,0)</f>
        <v>55566</v>
      </c>
      <c r="C806" s="19" t="str">
        <f>VLOOKUP(D806,FORNECEDORES!A:D,4,0)</f>
        <v>29.209.860/0001-11</v>
      </c>
      <c r="D806" s="13" t="s">
        <v>2679</v>
      </c>
      <c r="E806" s="20" t="str">
        <f t="shared" si="49"/>
        <v>04 0106</v>
      </c>
      <c r="F806" s="28" t="s">
        <v>4952</v>
      </c>
      <c r="G806" s="21" t="str">
        <f>VLOOKUP(E806,'FILIAIS PETZ'!A:E,5,0)</f>
        <v>PETZ COTIA</v>
      </c>
      <c r="H806" s="20" t="str">
        <f>VLOOKUP(E806,'FILIAIS PETZ'!A:D,4,0)</f>
        <v>CTIA-SP</v>
      </c>
      <c r="I806" s="46">
        <v>45309</v>
      </c>
      <c r="J806" s="10">
        <v>828165</v>
      </c>
      <c r="K806" s="10" t="s">
        <v>5181</v>
      </c>
      <c r="L806" s="28" t="s">
        <v>5504</v>
      </c>
      <c r="M806" s="46">
        <v>45309</v>
      </c>
      <c r="N806" s="46">
        <v>45343</v>
      </c>
      <c r="O806" s="46">
        <v>45321</v>
      </c>
      <c r="P806" s="28" t="s">
        <v>4990</v>
      </c>
      <c r="Q806" s="10">
        <v>3</v>
      </c>
      <c r="R806" s="10">
        <v>1</v>
      </c>
      <c r="S806" s="10" t="s">
        <v>4983</v>
      </c>
      <c r="T806" s="10" t="s">
        <v>32</v>
      </c>
      <c r="U806" s="10">
        <v>11002</v>
      </c>
      <c r="V806" s="10">
        <v>11002</v>
      </c>
      <c r="W806" s="10" t="s">
        <v>5019</v>
      </c>
      <c r="X806" s="10" t="s">
        <v>4992</v>
      </c>
      <c r="Y806" s="10" t="s">
        <v>4980</v>
      </c>
      <c r="Z806" s="10" t="s">
        <v>4980</v>
      </c>
      <c r="AA806" s="10" t="s">
        <v>4992</v>
      </c>
      <c r="AB806" s="10" t="s">
        <v>5066</v>
      </c>
      <c r="AC806" s="10" t="s">
        <v>5006</v>
      </c>
      <c r="AD806" s="29"/>
      <c r="AE806" s="20" t="str">
        <f>VLOOKUP(E806,'FILIAIS PETZ'!A:Q,17,0)</f>
        <v>SP7</v>
      </c>
      <c r="AF806" s="20" t="str">
        <f>VLOOKUP(E806,'FILIAIS PETZ'!A:Q,3,0)</f>
        <v>FELICIO</v>
      </c>
      <c r="AG806" s="20" t="str">
        <f>VLOOKUP(E806,'FILIAIS PETZ'!A:Q,2,0)</f>
        <v>R3</v>
      </c>
      <c r="AH806" s="75">
        <v>1300</v>
      </c>
      <c r="AI806" s="16" t="s">
        <v>5328</v>
      </c>
      <c r="AJ806" s="43">
        <f>VLOOKUP(E806,'FILIAIS PETZ'!$A$2:$K$2000,11,0)</f>
        <v>18328118009327</v>
      </c>
      <c r="AK806" s="44">
        <f t="shared" ref="AK806:AK837" si="53">AJ806</f>
        <v>18328118009327</v>
      </c>
    </row>
    <row r="807" spans="1:37" s="15" customFormat="1" ht="15" customHeight="1" thickBot="1" x14ac:dyDescent="0.25">
      <c r="A807" s="9">
        <f t="shared" si="52"/>
        <v>828170</v>
      </c>
      <c r="B807" s="18">
        <f>VLOOKUP(C807,FORNECEDORES!D:E,2,0)</f>
        <v>55566</v>
      </c>
      <c r="C807" s="19" t="str">
        <f>VLOOKUP(D807,FORNECEDORES!A:D,4,0)</f>
        <v>29.209.860/0001-11</v>
      </c>
      <c r="D807" s="13" t="s">
        <v>2679</v>
      </c>
      <c r="E807" s="20" t="str">
        <f t="shared" si="49"/>
        <v>04 0032</v>
      </c>
      <c r="F807" s="28" t="s">
        <v>4951</v>
      </c>
      <c r="G807" s="21" t="str">
        <f>VLOOKUP(E807,'FILIAIS PETZ'!A:E,5,0)</f>
        <v>PETZ JAGUARE</v>
      </c>
      <c r="H807" s="20" t="str">
        <f>VLOOKUP(E807,'FILIAIS PETZ'!A:D,4,0)</f>
        <v>JGRE-SP</v>
      </c>
      <c r="I807" s="46">
        <v>45309</v>
      </c>
      <c r="J807" s="10">
        <v>828170</v>
      </c>
      <c r="K807" s="10" t="s">
        <v>5181</v>
      </c>
      <c r="L807" s="28" t="s">
        <v>5506</v>
      </c>
      <c r="M807" s="46">
        <v>45309</v>
      </c>
      <c r="N807" s="46">
        <v>45343</v>
      </c>
      <c r="O807" s="46">
        <v>45321</v>
      </c>
      <c r="P807" s="28" t="s">
        <v>4990</v>
      </c>
      <c r="Q807" s="10">
        <v>3</v>
      </c>
      <c r="R807" s="10">
        <v>1</v>
      </c>
      <c r="S807" s="10" t="s">
        <v>4983</v>
      </c>
      <c r="T807" s="10" t="s">
        <v>32</v>
      </c>
      <c r="U807" s="10">
        <v>11002</v>
      </c>
      <c r="V807" s="10">
        <v>11002</v>
      </c>
      <c r="W807" s="10" t="s">
        <v>5019</v>
      </c>
      <c r="X807" s="10" t="s">
        <v>4992</v>
      </c>
      <c r="Y807" s="10" t="s">
        <v>4980</v>
      </c>
      <c r="Z807" s="10" t="s">
        <v>4980</v>
      </c>
      <c r="AA807" s="10" t="s">
        <v>4992</v>
      </c>
      <c r="AB807" s="10" t="s">
        <v>5066</v>
      </c>
      <c r="AC807" s="10" t="s">
        <v>5006</v>
      </c>
      <c r="AD807" s="29"/>
      <c r="AE807" s="20" t="str">
        <f>VLOOKUP(E807,'FILIAIS PETZ'!A:Q,17,0)</f>
        <v>SP7</v>
      </c>
      <c r="AF807" s="20" t="str">
        <f>VLOOKUP(E807,'FILIAIS PETZ'!A:Q,3,0)</f>
        <v>FELICIO</v>
      </c>
      <c r="AG807" s="20" t="str">
        <f>VLOOKUP(E807,'FILIAIS PETZ'!A:Q,2,0)</f>
        <v>R3</v>
      </c>
      <c r="AH807" s="75">
        <v>1300</v>
      </c>
      <c r="AI807" s="16" t="s">
        <v>5328</v>
      </c>
      <c r="AJ807" s="43">
        <f>VLOOKUP(E807,'FILIAIS PETZ'!$A$2:$K$2000,11,0)</f>
        <v>18328118003205</v>
      </c>
      <c r="AK807" s="44">
        <f t="shared" si="53"/>
        <v>18328118003205</v>
      </c>
    </row>
    <row r="808" spans="1:37" s="15" customFormat="1" ht="15" customHeight="1" thickBot="1" x14ac:dyDescent="0.25">
      <c r="A808" s="9">
        <f t="shared" si="52"/>
        <v>828173</v>
      </c>
      <c r="B808" s="18">
        <f>VLOOKUP(C808,FORNECEDORES!D:E,2,0)</f>
        <v>55566</v>
      </c>
      <c r="C808" s="19" t="str">
        <f>VLOOKUP(D808,FORNECEDORES!A:D,4,0)</f>
        <v>29.209.860/0001-11</v>
      </c>
      <c r="D808" s="13" t="s">
        <v>2679</v>
      </c>
      <c r="E808" s="20" t="str">
        <f t="shared" si="49"/>
        <v>04 0083</v>
      </c>
      <c r="F808" s="28" t="s">
        <v>4936</v>
      </c>
      <c r="G808" s="21" t="str">
        <f>VLOOKUP(E808,'FILIAIS PETZ'!A:E,5,0)</f>
        <v>PETZ OSASCO</v>
      </c>
      <c r="H808" s="20" t="str">
        <f>VLOOKUP(E808,'FILIAIS PETZ'!A:D,4,0)</f>
        <v>OSAS-SP</v>
      </c>
      <c r="I808" s="46">
        <v>45309</v>
      </c>
      <c r="J808" s="10">
        <v>828173</v>
      </c>
      <c r="K808" s="10" t="s">
        <v>5181</v>
      </c>
      <c r="L808" s="28" t="s">
        <v>5505</v>
      </c>
      <c r="M808" s="46">
        <v>45309</v>
      </c>
      <c r="N808" s="46">
        <v>45343</v>
      </c>
      <c r="O808" s="46">
        <v>45321</v>
      </c>
      <c r="P808" s="28" t="s">
        <v>4990</v>
      </c>
      <c r="Q808" s="10">
        <v>3</v>
      </c>
      <c r="R808" s="10">
        <v>1</v>
      </c>
      <c r="S808" s="10" t="s">
        <v>4983</v>
      </c>
      <c r="T808" s="10" t="s">
        <v>32</v>
      </c>
      <c r="U808" s="10">
        <v>11002</v>
      </c>
      <c r="V808" s="10">
        <v>11002</v>
      </c>
      <c r="W808" s="10" t="s">
        <v>5019</v>
      </c>
      <c r="X808" s="10" t="s">
        <v>4992</v>
      </c>
      <c r="Y808" s="10" t="s">
        <v>4980</v>
      </c>
      <c r="Z808" s="10" t="s">
        <v>4980</v>
      </c>
      <c r="AA808" s="10" t="s">
        <v>4992</v>
      </c>
      <c r="AB808" s="10" t="s">
        <v>5066</v>
      </c>
      <c r="AC808" s="10" t="s">
        <v>5006</v>
      </c>
      <c r="AD808" s="29"/>
      <c r="AE808" s="20" t="str">
        <f>VLOOKUP(E808,'FILIAIS PETZ'!A:Q,17,0)</f>
        <v>SP7</v>
      </c>
      <c r="AF808" s="20" t="str">
        <f>VLOOKUP(E808,'FILIAIS PETZ'!A:Q,3,0)</f>
        <v>FELICIO</v>
      </c>
      <c r="AG808" s="20" t="str">
        <f>VLOOKUP(E808,'FILIAIS PETZ'!A:Q,2,0)</f>
        <v>R3</v>
      </c>
      <c r="AH808" s="75">
        <v>1300</v>
      </c>
      <c r="AI808" s="16" t="s">
        <v>5328</v>
      </c>
      <c r="AJ808" s="43">
        <f>VLOOKUP(E808,'FILIAIS PETZ'!$A$2:$K$2000,11,0)</f>
        <v>18328118008355</v>
      </c>
      <c r="AK808" s="44">
        <f t="shared" si="53"/>
        <v>18328118008355</v>
      </c>
    </row>
    <row r="809" spans="1:37" s="15" customFormat="1" ht="15" customHeight="1" thickBot="1" x14ac:dyDescent="0.25">
      <c r="A809" s="9">
        <f t="shared" si="52"/>
        <v>828174</v>
      </c>
      <c r="B809" s="18">
        <f>VLOOKUP(C809,FORNECEDORES!D:E,2,0)</f>
        <v>55566</v>
      </c>
      <c r="C809" s="19" t="str">
        <f>VLOOKUP(D809,FORNECEDORES!A:D,4,0)</f>
        <v>29.209.860/0001-11</v>
      </c>
      <c r="D809" s="13" t="s">
        <v>2679</v>
      </c>
      <c r="E809" s="20" t="str">
        <f t="shared" si="49"/>
        <v>04 0051</v>
      </c>
      <c r="F809" s="28" t="s">
        <v>4948</v>
      </c>
      <c r="G809" s="21" t="str">
        <f>VLOOKUP(E809,'FILIAIS PETZ'!A:E,5,0)</f>
        <v>PETZ TAMBORÉ</v>
      </c>
      <c r="H809" s="20" t="str">
        <f>VLOOKUP(E809,'FILIAIS PETZ'!A:D,4,0)</f>
        <v>TMBO-SP</v>
      </c>
      <c r="I809" s="46">
        <v>45309</v>
      </c>
      <c r="J809" s="10">
        <v>828174</v>
      </c>
      <c r="K809" s="10" t="s">
        <v>5181</v>
      </c>
      <c r="L809" s="28" t="s">
        <v>5507</v>
      </c>
      <c r="M809" s="46">
        <v>45309</v>
      </c>
      <c r="N809" s="46">
        <v>45343</v>
      </c>
      <c r="O809" s="46">
        <v>45321</v>
      </c>
      <c r="P809" s="28" t="s">
        <v>4990</v>
      </c>
      <c r="Q809" s="10">
        <v>3</v>
      </c>
      <c r="R809" s="10">
        <v>1</v>
      </c>
      <c r="S809" s="10" t="s">
        <v>4983</v>
      </c>
      <c r="T809" s="10" t="s">
        <v>32</v>
      </c>
      <c r="U809" s="10">
        <v>11002</v>
      </c>
      <c r="V809" s="10">
        <v>11002</v>
      </c>
      <c r="W809" s="10" t="s">
        <v>5019</v>
      </c>
      <c r="X809" s="10" t="s">
        <v>4992</v>
      </c>
      <c r="Y809" s="10" t="s">
        <v>4980</v>
      </c>
      <c r="Z809" s="10" t="s">
        <v>4980</v>
      </c>
      <c r="AA809" s="10" t="s">
        <v>4992</v>
      </c>
      <c r="AB809" s="10" t="s">
        <v>5066</v>
      </c>
      <c r="AC809" s="10" t="s">
        <v>5006</v>
      </c>
      <c r="AD809" s="29"/>
      <c r="AE809" s="20" t="str">
        <f>VLOOKUP(E809,'FILIAIS PETZ'!A:Q,17,0)</f>
        <v>SP7</v>
      </c>
      <c r="AF809" s="20" t="str">
        <f>VLOOKUP(E809,'FILIAIS PETZ'!A:Q,3,0)</f>
        <v>FELICIO</v>
      </c>
      <c r="AG809" s="20" t="str">
        <f>VLOOKUP(E809,'FILIAIS PETZ'!A:Q,2,0)</f>
        <v>R3</v>
      </c>
      <c r="AH809" s="75">
        <v>1300</v>
      </c>
      <c r="AI809" s="16" t="s">
        <v>5328</v>
      </c>
      <c r="AJ809" s="43">
        <f>VLOOKUP(E809,'FILIAIS PETZ'!$A$2:$K$2000,11,0)</f>
        <v>18328118004872</v>
      </c>
      <c r="AK809" s="44">
        <f t="shared" si="53"/>
        <v>18328118004872</v>
      </c>
    </row>
    <row r="810" spans="1:37" s="15" customFormat="1" ht="15" customHeight="1" thickBot="1" x14ac:dyDescent="0.25">
      <c r="A810" s="9">
        <f t="shared" si="52"/>
        <v>828200</v>
      </c>
      <c r="B810" s="18">
        <f>VLOOKUP(C810,FORNECEDORES!D:E,2,0)</f>
        <v>534449</v>
      </c>
      <c r="C810" s="19" t="str">
        <f>VLOOKUP(D810,FORNECEDORES!A:D,4,0)</f>
        <v>34.997.109/0001-67</v>
      </c>
      <c r="D810" s="13" t="s">
        <v>4410</v>
      </c>
      <c r="E810" s="20" t="str">
        <f t="shared" si="49"/>
        <v>04 0180</v>
      </c>
      <c r="F810" s="28" t="s">
        <v>4944</v>
      </c>
      <c r="G810" s="21" t="str">
        <f>VLOOKUP(E810,'FILIAIS PETZ'!A:E,5,0)</f>
        <v>PETZ TORQUATO TAPAJOS</v>
      </c>
      <c r="H810" s="20" t="str">
        <f>VLOOKUP(E810,'FILIAIS PETZ'!A:D,4,0)</f>
        <v>TQTP-AM</v>
      </c>
      <c r="I810" s="46">
        <v>45309</v>
      </c>
      <c r="J810" s="10">
        <v>828200</v>
      </c>
      <c r="K810" s="10" t="s">
        <v>5858</v>
      </c>
      <c r="L810" s="28" t="s">
        <v>7797</v>
      </c>
      <c r="M810" s="46">
        <v>45432</v>
      </c>
      <c r="N810" s="46">
        <v>45455</v>
      </c>
      <c r="O810" s="46">
        <v>45434</v>
      </c>
      <c r="P810" s="28" t="s">
        <v>4990</v>
      </c>
      <c r="Q810" s="10">
        <v>3</v>
      </c>
      <c r="R810" s="10">
        <v>1</v>
      </c>
      <c r="S810" s="10" t="s">
        <v>4983</v>
      </c>
      <c r="T810" s="10" t="s">
        <v>32</v>
      </c>
      <c r="U810" s="10">
        <v>11002</v>
      </c>
      <c r="V810" s="10">
        <v>11002</v>
      </c>
      <c r="W810" s="10" t="s">
        <v>5019</v>
      </c>
      <c r="X810" s="10" t="s">
        <v>4985</v>
      </c>
      <c r="Y810" s="10" t="s">
        <v>4980</v>
      </c>
      <c r="Z810" s="10" t="s">
        <v>4980</v>
      </c>
      <c r="AA810" s="10" t="s">
        <v>4989</v>
      </c>
      <c r="AB810" s="10" t="s">
        <v>12942</v>
      </c>
      <c r="AC810" s="10" t="s">
        <v>5006</v>
      </c>
      <c r="AD810" s="29"/>
      <c r="AE810" s="20" t="str">
        <f>VLOOKUP(E810,'FILIAIS PETZ'!A:Q,17,0)</f>
        <v>CO-3</v>
      </c>
      <c r="AF810" s="20" t="str">
        <f>VLOOKUP(E810,'FILIAIS PETZ'!A:Q,3,0)</f>
        <v>FELICIO</v>
      </c>
      <c r="AG810" s="20" t="str">
        <f>VLOOKUP(E810,'FILIAIS PETZ'!A:Q,2,0)</f>
        <v>R3</v>
      </c>
      <c r="AH810" s="75">
        <v>890</v>
      </c>
      <c r="AI810" s="16" t="s">
        <v>5329</v>
      </c>
      <c r="AJ810" s="43">
        <f>VLOOKUP(E810,'FILIAIS PETZ'!$A$2:$K$2000,11,0)</f>
        <v>18328118017346</v>
      </c>
      <c r="AK810" s="44">
        <f t="shared" si="53"/>
        <v>18328118017346</v>
      </c>
    </row>
    <row r="811" spans="1:37" s="15" customFormat="1" ht="15" customHeight="1" thickBot="1" x14ac:dyDescent="0.25">
      <c r="A811" s="9">
        <f t="shared" si="52"/>
        <v>828201</v>
      </c>
      <c r="B811" s="18">
        <f>VLOOKUP(C811,FORNECEDORES!D:E,2,0)</f>
        <v>534449</v>
      </c>
      <c r="C811" s="19" t="str">
        <f>VLOOKUP(D811,FORNECEDORES!A:D,4,0)</f>
        <v>34.997.109/0001-67</v>
      </c>
      <c r="D811" s="13" t="s">
        <v>4410</v>
      </c>
      <c r="E811" s="20" t="str">
        <f t="shared" si="49"/>
        <v>04 0146</v>
      </c>
      <c r="F811" s="28" t="s">
        <v>4947</v>
      </c>
      <c r="G811" s="21" t="str">
        <f>VLOOKUP(E811,'FILIAIS PETZ'!A:E,5,0)</f>
        <v>PETZ DJALMA BATISTA</v>
      </c>
      <c r="H811" s="20" t="str">
        <f>VLOOKUP(E811,'FILIAIS PETZ'!A:D,4,0)</f>
        <v>DJBA-AM</v>
      </c>
      <c r="I811" s="46">
        <v>45309</v>
      </c>
      <c r="J811" s="10">
        <v>828201</v>
      </c>
      <c r="K811" s="10" t="s">
        <v>5858</v>
      </c>
      <c r="L811" s="28" t="s">
        <v>7800</v>
      </c>
      <c r="M811" s="46">
        <v>45432</v>
      </c>
      <c r="N811" s="46">
        <v>45455</v>
      </c>
      <c r="O811" s="46">
        <v>45434</v>
      </c>
      <c r="P811" s="28" t="s">
        <v>4990</v>
      </c>
      <c r="Q811" s="10">
        <v>3</v>
      </c>
      <c r="R811" s="10">
        <v>1</v>
      </c>
      <c r="S811" s="10" t="s">
        <v>4983</v>
      </c>
      <c r="T811" s="10" t="s">
        <v>32</v>
      </c>
      <c r="U811" s="10">
        <v>11002</v>
      </c>
      <c r="V811" s="10">
        <v>11002</v>
      </c>
      <c r="W811" s="10" t="s">
        <v>5019</v>
      </c>
      <c r="X811" s="10" t="s">
        <v>4985</v>
      </c>
      <c r="Y811" s="10" t="s">
        <v>4980</v>
      </c>
      <c r="Z811" s="10" t="s">
        <v>4980</v>
      </c>
      <c r="AA811" s="10" t="s">
        <v>4989</v>
      </c>
      <c r="AB811" s="10" t="s">
        <v>12942</v>
      </c>
      <c r="AC811" s="10" t="s">
        <v>5006</v>
      </c>
      <c r="AD811" s="29"/>
      <c r="AE811" s="20" t="str">
        <f>VLOOKUP(E811,'FILIAIS PETZ'!A:Q,17,0)</f>
        <v>CO-3</v>
      </c>
      <c r="AF811" s="20" t="str">
        <f>VLOOKUP(E811,'FILIAIS PETZ'!A:Q,3,0)</f>
        <v>FELICIO</v>
      </c>
      <c r="AG811" s="20" t="str">
        <f>VLOOKUP(E811,'FILIAIS PETZ'!A:Q,2,0)</f>
        <v>R3</v>
      </c>
      <c r="AH811" s="75">
        <v>890</v>
      </c>
      <c r="AI811" s="16" t="s">
        <v>5329</v>
      </c>
      <c r="AJ811" s="43">
        <f>VLOOKUP(E811,'FILIAIS PETZ'!$A$2:$K$2000,11,0)</f>
        <v>18328118013782</v>
      </c>
      <c r="AK811" s="44">
        <f t="shared" si="53"/>
        <v>18328118013782</v>
      </c>
    </row>
    <row r="812" spans="1:37" s="15" customFormat="1" ht="15" customHeight="1" thickBot="1" x14ac:dyDescent="0.25">
      <c r="A812" s="9">
        <f t="shared" si="52"/>
        <v>828202</v>
      </c>
      <c r="B812" s="18">
        <f>VLOOKUP(C812,FORNECEDORES!D:E,2,0)</f>
        <v>534449</v>
      </c>
      <c r="C812" s="19" t="str">
        <f>VLOOKUP(D812,FORNECEDORES!A:D,4,0)</f>
        <v>34.997.109/0001-67</v>
      </c>
      <c r="D812" s="13" t="s">
        <v>4410</v>
      </c>
      <c r="E812" s="20" t="str">
        <f t="shared" ref="E812:E875" si="54">CONCATENATE("04 ",F812)</f>
        <v>04 0252</v>
      </c>
      <c r="F812" s="28" t="s">
        <v>4969</v>
      </c>
      <c r="G812" s="21" t="str">
        <f>VLOOKUP(E812,'FILIAIS PETZ'!A:E,5,0)</f>
        <v>PETZ SHOPPING PORTO VELHO</v>
      </c>
      <c r="H812" s="20" t="str">
        <f>VLOOKUP(E812,'FILIAIS PETZ'!A:D,4,0)</f>
        <v>SPVL-RO</v>
      </c>
      <c r="I812" s="46">
        <v>45309</v>
      </c>
      <c r="J812" s="10">
        <v>828202</v>
      </c>
      <c r="K812" s="10" t="s">
        <v>5858</v>
      </c>
      <c r="L812" s="28" t="s">
        <v>7803</v>
      </c>
      <c r="M812" s="46">
        <v>45432</v>
      </c>
      <c r="N812" s="46">
        <v>45455</v>
      </c>
      <c r="O812" s="46">
        <v>45434</v>
      </c>
      <c r="P812" s="28" t="s">
        <v>4990</v>
      </c>
      <c r="Q812" s="10">
        <v>3</v>
      </c>
      <c r="R812" s="10">
        <v>1</v>
      </c>
      <c r="S812" s="10" t="s">
        <v>4983</v>
      </c>
      <c r="T812" s="10" t="s">
        <v>32</v>
      </c>
      <c r="U812" s="10">
        <v>11002</v>
      </c>
      <c r="V812" s="10">
        <v>11002</v>
      </c>
      <c r="W812" s="10" t="s">
        <v>5019</v>
      </c>
      <c r="X812" s="10" t="s">
        <v>4985</v>
      </c>
      <c r="Y812" s="10" t="s">
        <v>4980</v>
      </c>
      <c r="Z812" s="10" t="s">
        <v>4980</v>
      </c>
      <c r="AA812" s="10" t="s">
        <v>4989</v>
      </c>
      <c r="AB812" s="10" t="s">
        <v>12942</v>
      </c>
      <c r="AC812" s="10" t="s">
        <v>5006</v>
      </c>
      <c r="AD812" s="29"/>
      <c r="AE812" s="20" t="str">
        <f>VLOOKUP(E812,'FILIAIS PETZ'!A:Q,17,0)</f>
        <v>CO-3</v>
      </c>
      <c r="AF812" s="20" t="str">
        <f>VLOOKUP(E812,'FILIAIS PETZ'!A:Q,3,0)</f>
        <v>FELICIO</v>
      </c>
      <c r="AG812" s="20" t="str">
        <f>VLOOKUP(E812,'FILIAIS PETZ'!A:Q,2,0)</f>
        <v>R3</v>
      </c>
      <c r="AH812" s="75">
        <v>890</v>
      </c>
      <c r="AI812" s="16" t="s">
        <v>5329</v>
      </c>
      <c r="AJ812" s="43" t="str">
        <f>VLOOKUP(E812,'FILIAIS PETZ'!$A$2:$K$2000,11,0)</f>
        <v>18.328.118/0238-26</v>
      </c>
      <c r="AK812" s="44" t="str">
        <f t="shared" si="53"/>
        <v>18.328.118/0238-26</v>
      </c>
    </row>
    <row r="813" spans="1:37" s="15" customFormat="1" ht="15" customHeight="1" thickBot="1" x14ac:dyDescent="0.25">
      <c r="A813" s="9">
        <f t="shared" si="52"/>
        <v>828204</v>
      </c>
      <c r="B813" s="18">
        <f>VLOOKUP(C813,FORNECEDORES!D:E,2,0)</f>
        <v>534449</v>
      </c>
      <c r="C813" s="19" t="str">
        <f>VLOOKUP(D813,FORNECEDORES!A:D,4,0)</f>
        <v>34.997.109/0001-67</v>
      </c>
      <c r="D813" s="13" t="s">
        <v>4410</v>
      </c>
      <c r="E813" s="20" t="str">
        <f t="shared" si="54"/>
        <v>04 0252</v>
      </c>
      <c r="F813" s="28" t="s">
        <v>4969</v>
      </c>
      <c r="G813" s="21" t="str">
        <f>VLOOKUP(E813,'FILIAIS PETZ'!A:E,5,0)</f>
        <v>PETZ SHOPPING PORTO VELHO</v>
      </c>
      <c r="H813" s="20" t="str">
        <f>VLOOKUP(E813,'FILIAIS PETZ'!A:D,4,0)</f>
        <v>SPVL-RO</v>
      </c>
      <c r="I813" s="46">
        <v>45309</v>
      </c>
      <c r="J813" s="10">
        <v>828204</v>
      </c>
      <c r="K813" s="10" t="s">
        <v>5858</v>
      </c>
      <c r="L813" s="28" t="s">
        <v>7802</v>
      </c>
      <c r="M813" s="46">
        <v>45432</v>
      </c>
      <c r="N813" s="46">
        <v>45455</v>
      </c>
      <c r="O813" s="46">
        <v>45434</v>
      </c>
      <c r="P813" s="28" t="s">
        <v>4990</v>
      </c>
      <c r="Q813" s="10">
        <v>3</v>
      </c>
      <c r="R813" s="10">
        <v>1</v>
      </c>
      <c r="S813" s="10" t="s">
        <v>4983</v>
      </c>
      <c r="T813" s="10" t="s">
        <v>32</v>
      </c>
      <c r="U813" s="10">
        <v>11002</v>
      </c>
      <c r="V813" s="10">
        <v>11002</v>
      </c>
      <c r="W813" s="10" t="s">
        <v>5019</v>
      </c>
      <c r="X813" s="10" t="s">
        <v>4992</v>
      </c>
      <c r="Y813" s="10" t="s">
        <v>4980</v>
      </c>
      <c r="Z813" s="10" t="s">
        <v>4980</v>
      </c>
      <c r="AA813" s="10" t="s">
        <v>4992</v>
      </c>
      <c r="AB813" s="10" t="s">
        <v>12942</v>
      </c>
      <c r="AC813" s="10" t="s">
        <v>5006</v>
      </c>
      <c r="AD813" s="29"/>
      <c r="AE813" s="20" t="str">
        <f>VLOOKUP(E813,'FILIAIS PETZ'!A:Q,17,0)</f>
        <v>CO-3</v>
      </c>
      <c r="AF813" s="20" t="str">
        <f>VLOOKUP(E813,'FILIAIS PETZ'!A:Q,3,0)</f>
        <v>FELICIO</v>
      </c>
      <c r="AG813" s="20" t="str">
        <f>VLOOKUP(E813,'FILIAIS PETZ'!A:Q,2,0)</f>
        <v>R3</v>
      </c>
      <c r="AH813" s="75">
        <v>900</v>
      </c>
      <c r="AI813" s="16" t="s">
        <v>5328</v>
      </c>
      <c r="AJ813" s="43" t="str">
        <f>VLOOKUP(E813,'FILIAIS PETZ'!$A$2:$K$2000,11,0)</f>
        <v>18.328.118/0238-26</v>
      </c>
      <c r="AK813" s="44" t="str">
        <f t="shared" si="53"/>
        <v>18.328.118/0238-26</v>
      </c>
    </row>
    <row r="814" spans="1:37" s="15" customFormat="1" ht="15" customHeight="1" thickBot="1" x14ac:dyDescent="0.25">
      <c r="A814" s="9">
        <f t="shared" si="52"/>
        <v>828205</v>
      </c>
      <c r="B814" s="18">
        <f>VLOOKUP(C814,FORNECEDORES!D:E,2,0)</f>
        <v>534449</v>
      </c>
      <c r="C814" s="19" t="str">
        <f>VLOOKUP(D814,FORNECEDORES!A:D,4,0)</f>
        <v>34.997.109/0001-67</v>
      </c>
      <c r="D814" s="13" t="s">
        <v>4410</v>
      </c>
      <c r="E814" s="20" t="str">
        <f t="shared" si="54"/>
        <v>04 0180</v>
      </c>
      <c r="F814" s="28" t="s">
        <v>4944</v>
      </c>
      <c r="G814" s="21" t="str">
        <f>VLOOKUP(E814,'FILIAIS PETZ'!A:E,5,0)</f>
        <v>PETZ TORQUATO TAPAJOS</v>
      </c>
      <c r="H814" s="20" t="str">
        <f>VLOOKUP(E814,'FILIAIS PETZ'!A:D,4,0)</f>
        <v>TQTP-AM</v>
      </c>
      <c r="I814" s="46">
        <v>45309</v>
      </c>
      <c r="J814" s="10">
        <v>828205</v>
      </c>
      <c r="K814" s="10" t="s">
        <v>5858</v>
      </c>
      <c r="L814" s="28" t="s">
        <v>7798</v>
      </c>
      <c r="M814" s="46">
        <v>45432</v>
      </c>
      <c r="N814" s="46">
        <v>45455</v>
      </c>
      <c r="O814" s="46">
        <v>45434</v>
      </c>
      <c r="P814" s="28" t="s">
        <v>4990</v>
      </c>
      <c r="Q814" s="10">
        <v>3</v>
      </c>
      <c r="R814" s="10">
        <v>1</v>
      </c>
      <c r="S814" s="10" t="s">
        <v>4983</v>
      </c>
      <c r="T814" s="10" t="s">
        <v>32</v>
      </c>
      <c r="U814" s="10">
        <v>11002</v>
      </c>
      <c r="V814" s="10">
        <v>11002</v>
      </c>
      <c r="W814" s="10" t="s">
        <v>5019</v>
      </c>
      <c r="X814" s="10" t="s">
        <v>4992</v>
      </c>
      <c r="Y814" s="10" t="s">
        <v>4980</v>
      </c>
      <c r="Z814" s="10" t="s">
        <v>4980</v>
      </c>
      <c r="AA814" s="10" t="s">
        <v>4992</v>
      </c>
      <c r="AB814" s="10" t="s">
        <v>12942</v>
      </c>
      <c r="AC814" s="10" t="s">
        <v>5006</v>
      </c>
      <c r="AD814" s="29"/>
      <c r="AE814" s="20" t="str">
        <f>VLOOKUP(E814,'FILIAIS PETZ'!A:Q,17,0)</f>
        <v>CO-3</v>
      </c>
      <c r="AF814" s="20" t="str">
        <f>VLOOKUP(E814,'FILIAIS PETZ'!A:Q,3,0)</f>
        <v>FELICIO</v>
      </c>
      <c r="AG814" s="20" t="str">
        <f>VLOOKUP(E814,'FILIAIS PETZ'!A:Q,2,0)</f>
        <v>R3</v>
      </c>
      <c r="AH814" s="75">
        <v>900</v>
      </c>
      <c r="AI814" s="16" t="s">
        <v>5328</v>
      </c>
      <c r="AJ814" s="43">
        <f>VLOOKUP(E814,'FILIAIS PETZ'!$A$2:$K$2000,11,0)</f>
        <v>18328118017346</v>
      </c>
      <c r="AK814" s="44">
        <f t="shared" si="53"/>
        <v>18328118017346</v>
      </c>
    </row>
    <row r="815" spans="1:37" s="15" customFormat="1" ht="15" customHeight="1" thickBot="1" x14ac:dyDescent="0.25">
      <c r="A815" s="9">
        <f t="shared" si="52"/>
        <v>828206</v>
      </c>
      <c r="B815" s="18">
        <f>VLOOKUP(C815,FORNECEDORES!D:E,2,0)</f>
        <v>534449</v>
      </c>
      <c r="C815" s="19" t="str">
        <f>VLOOKUP(D815,FORNECEDORES!A:D,4,0)</f>
        <v>34.997.109/0001-67</v>
      </c>
      <c r="D815" s="13" t="s">
        <v>4410</v>
      </c>
      <c r="E815" s="20" t="str">
        <f t="shared" si="54"/>
        <v>04 0146</v>
      </c>
      <c r="F815" s="28" t="s">
        <v>4947</v>
      </c>
      <c r="G815" s="21" t="str">
        <f>VLOOKUP(E815,'FILIAIS PETZ'!A:E,5,0)</f>
        <v>PETZ DJALMA BATISTA</v>
      </c>
      <c r="H815" s="20" t="str">
        <f>VLOOKUP(E815,'FILIAIS PETZ'!A:D,4,0)</f>
        <v>DJBA-AM</v>
      </c>
      <c r="I815" s="46">
        <v>45309</v>
      </c>
      <c r="J815" s="10">
        <v>828206</v>
      </c>
      <c r="K815" s="10" t="s">
        <v>5858</v>
      </c>
      <c r="L815" s="28" t="s">
        <v>7801</v>
      </c>
      <c r="M815" s="46">
        <v>45432</v>
      </c>
      <c r="N815" s="46">
        <v>45455</v>
      </c>
      <c r="O815" s="46">
        <v>45434</v>
      </c>
      <c r="P815" s="28" t="s">
        <v>4990</v>
      </c>
      <c r="Q815" s="10">
        <v>3</v>
      </c>
      <c r="R815" s="10">
        <v>1</v>
      </c>
      <c r="S815" s="10" t="s">
        <v>4983</v>
      </c>
      <c r="T815" s="10" t="s">
        <v>32</v>
      </c>
      <c r="U815" s="10">
        <v>11002</v>
      </c>
      <c r="V815" s="10">
        <v>11002</v>
      </c>
      <c r="W815" s="10" t="s">
        <v>5019</v>
      </c>
      <c r="X815" s="10" t="s">
        <v>4992</v>
      </c>
      <c r="Y815" s="10" t="s">
        <v>4980</v>
      </c>
      <c r="Z815" s="10" t="s">
        <v>4980</v>
      </c>
      <c r="AA815" s="10" t="s">
        <v>4992</v>
      </c>
      <c r="AB815" s="10" t="s">
        <v>12942</v>
      </c>
      <c r="AC815" s="10" t="s">
        <v>5006</v>
      </c>
      <c r="AD815" s="29"/>
      <c r="AE815" s="20" t="str">
        <f>VLOOKUP(E815,'FILIAIS PETZ'!A:Q,17,0)</f>
        <v>CO-3</v>
      </c>
      <c r="AF815" s="20" t="str">
        <f>VLOOKUP(E815,'FILIAIS PETZ'!A:Q,3,0)</f>
        <v>FELICIO</v>
      </c>
      <c r="AG815" s="20" t="str">
        <f>VLOOKUP(E815,'FILIAIS PETZ'!A:Q,2,0)</f>
        <v>R3</v>
      </c>
      <c r="AH815" s="75">
        <v>900</v>
      </c>
      <c r="AI815" s="16" t="s">
        <v>5328</v>
      </c>
      <c r="AJ815" s="43">
        <f>VLOOKUP(E815,'FILIAIS PETZ'!$A$2:$K$2000,11,0)</f>
        <v>18328118013782</v>
      </c>
      <c r="AK815" s="44">
        <f t="shared" si="53"/>
        <v>18328118013782</v>
      </c>
    </row>
    <row r="816" spans="1:37" s="15" customFormat="1" ht="15" customHeight="1" thickBot="1" x14ac:dyDescent="0.25">
      <c r="A816" s="9">
        <f t="shared" si="52"/>
        <v>828222</v>
      </c>
      <c r="B816" s="18">
        <f>VLOOKUP(C816,FORNECEDORES!D:E,2,0)</f>
        <v>534461</v>
      </c>
      <c r="C816" s="19" t="str">
        <f>VLOOKUP(D816,FORNECEDORES!A:D,4,0)</f>
        <v>44.704.863/0001-15</v>
      </c>
      <c r="D816" s="13" t="s">
        <v>4401</v>
      </c>
      <c r="E816" s="20" t="str">
        <f t="shared" si="54"/>
        <v>04 0073</v>
      </c>
      <c r="F816" s="28" t="s">
        <v>4953</v>
      </c>
      <c r="G816" s="21" t="str">
        <f>VLOOKUP(E816,'FILIAIS PETZ'!A:E,5,0)</f>
        <v>PETZ CAMPO GRANDE</v>
      </c>
      <c r="H816" s="20" t="str">
        <f>VLOOKUP(E816,'FILIAIS PETZ'!A:D,4,0)</f>
        <v>CGDE-MS</v>
      </c>
      <c r="I816" s="46">
        <v>45309</v>
      </c>
      <c r="J816" s="10">
        <v>828222</v>
      </c>
      <c r="K816" s="10" t="s">
        <v>5181</v>
      </c>
      <c r="L816" s="28" t="s">
        <v>5514</v>
      </c>
      <c r="M816" s="46">
        <v>45303</v>
      </c>
      <c r="N816" s="46">
        <v>45343</v>
      </c>
      <c r="O816" s="46">
        <v>45321</v>
      </c>
      <c r="P816" s="28" t="s">
        <v>4990</v>
      </c>
      <c r="Q816" s="10">
        <v>3</v>
      </c>
      <c r="R816" s="10">
        <v>1</v>
      </c>
      <c r="S816" s="10" t="s">
        <v>4983</v>
      </c>
      <c r="T816" s="10" t="s">
        <v>32</v>
      </c>
      <c r="U816" s="10">
        <v>11002</v>
      </c>
      <c r="V816" s="10">
        <v>11002</v>
      </c>
      <c r="W816" s="10" t="s">
        <v>5019</v>
      </c>
      <c r="X816" s="10" t="s">
        <v>4985</v>
      </c>
      <c r="Y816" s="10" t="s">
        <v>4980</v>
      </c>
      <c r="Z816" s="10" t="s">
        <v>4980</v>
      </c>
      <c r="AA816" s="10" t="s">
        <v>4989</v>
      </c>
      <c r="AB816" s="10" t="s">
        <v>5066</v>
      </c>
      <c r="AC816" s="10" t="s">
        <v>5006</v>
      </c>
      <c r="AD816" s="29"/>
      <c r="AE816" s="20" t="str">
        <f>VLOOKUP(E816,'FILIAIS PETZ'!A:Q,17,0)</f>
        <v>CO-1</v>
      </c>
      <c r="AF816" s="20" t="str">
        <f>VLOOKUP(E816,'FILIAIS PETZ'!A:Q,3,0)</f>
        <v>FELICIO</v>
      </c>
      <c r="AG816" s="20" t="str">
        <f>VLOOKUP(E816,'FILIAIS PETZ'!A:Q,2,0)</f>
        <v>R3</v>
      </c>
      <c r="AH816" s="75">
        <v>1200</v>
      </c>
      <c r="AI816" s="16" t="s">
        <v>5329</v>
      </c>
      <c r="AJ816" s="43">
        <f>VLOOKUP(E816,'FILIAIS PETZ'!$A$2:$K$2000,11,0)</f>
        <v>18328118007383</v>
      </c>
      <c r="AK816" s="44">
        <f t="shared" si="53"/>
        <v>18328118007383</v>
      </c>
    </row>
    <row r="817" spans="1:37" s="15" customFormat="1" ht="15" customHeight="1" thickBot="1" x14ac:dyDescent="0.25">
      <c r="A817" s="9">
        <f t="shared" si="52"/>
        <v>828223</v>
      </c>
      <c r="B817" s="18">
        <f>VLOOKUP(C817,FORNECEDORES!D:E,2,0)</f>
        <v>534461</v>
      </c>
      <c r="C817" s="19" t="str">
        <f>VLOOKUP(D817,FORNECEDORES!A:D,4,0)</f>
        <v>44.704.863/0001-15</v>
      </c>
      <c r="D817" s="13" t="s">
        <v>4401</v>
      </c>
      <c r="E817" s="20" t="str">
        <f t="shared" si="54"/>
        <v>04 0144</v>
      </c>
      <c r="F817" s="28" t="s">
        <v>4938</v>
      </c>
      <c r="G817" s="21" t="str">
        <f>VLOOKUP(E817,'FILIAIS PETZ'!A:E,5,0)</f>
        <v>PETZ FERNANDO CORREA</v>
      </c>
      <c r="H817" s="20" t="str">
        <f>VLOOKUP(E817,'FILIAIS PETZ'!A:D,4,0)</f>
        <v>FCOR-MT</v>
      </c>
      <c r="I817" s="46">
        <v>45309</v>
      </c>
      <c r="J817" s="10">
        <v>828223</v>
      </c>
      <c r="K817" s="10" t="s">
        <v>5181</v>
      </c>
      <c r="L817" s="28" t="s">
        <v>5517</v>
      </c>
      <c r="M817" s="46">
        <v>45303</v>
      </c>
      <c r="N817" s="46">
        <v>45343</v>
      </c>
      <c r="O817" s="46">
        <v>45321</v>
      </c>
      <c r="P817" s="28" t="s">
        <v>4990</v>
      </c>
      <c r="Q817" s="10">
        <v>3</v>
      </c>
      <c r="R817" s="10">
        <v>1</v>
      </c>
      <c r="S817" s="10" t="s">
        <v>4983</v>
      </c>
      <c r="T817" s="10" t="s">
        <v>32</v>
      </c>
      <c r="U817" s="10">
        <v>11002</v>
      </c>
      <c r="V817" s="10">
        <v>11002</v>
      </c>
      <c r="W817" s="10" t="s">
        <v>5019</v>
      </c>
      <c r="X817" s="10" t="s">
        <v>4985</v>
      </c>
      <c r="Y817" s="10" t="s">
        <v>4980</v>
      </c>
      <c r="Z817" s="10" t="s">
        <v>4980</v>
      </c>
      <c r="AA817" s="10" t="s">
        <v>4989</v>
      </c>
      <c r="AB817" s="10" t="s">
        <v>5066</v>
      </c>
      <c r="AC817" s="10" t="s">
        <v>5006</v>
      </c>
      <c r="AD817" s="29"/>
      <c r="AE817" s="20" t="str">
        <f>VLOOKUP(E817,'FILIAIS PETZ'!A:Q,17,0)</f>
        <v>CO-3</v>
      </c>
      <c r="AF817" s="20" t="str">
        <f>VLOOKUP(E817,'FILIAIS PETZ'!A:Q,3,0)</f>
        <v>FELICIO</v>
      </c>
      <c r="AG817" s="20" t="str">
        <f>VLOOKUP(E817,'FILIAIS PETZ'!A:Q,2,0)</f>
        <v>R3</v>
      </c>
      <c r="AH817" s="75">
        <v>1200</v>
      </c>
      <c r="AI817" s="16" t="s">
        <v>5329</v>
      </c>
      <c r="AJ817" s="43">
        <f>VLOOKUP(E817,'FILIAIS PETZ'!$A$2:$K$2000,11,0)</f>
        <v>18328118014169</v>
      </c>
      <c r="AK817" s="44">
        <f t="shared" si="53"/>
        <v>18328118014169</v>
      </c>
    </row>
    <row r="818" spans="1:37" s="15" customFormat="1" ht="15" customHeight="1" thickBot="1" x14ac:dyDescent="0.25">
      <c r="A818" s="9">
        <f t="shared" si="52"/>
        <v>828224</v>
      </c>
      <c r="B818" s="18">
        <f>VLOOKUP(C818,FORNECEDORES!D:E,2,0)</f>
        <v>534461</v>
      </c>
      <c r="C818" s="19" t="str">
        <f>VLOOKUP(D818,FORNECEDORES!A:D,4,0)</f>
        <v>44.704.863/0001-15</v>
      </c>
      <c r="D818" s="13" t="s">
        <v>4401</v>
      </c>
      <c r="E818" s="20" t="str">
        <f t="shared" si="54"/>
        <v>04 0142</v>
      </c>
      <c r="F818" s="28" t="s">
        <v>4931</v>
      </c>
      <c r="G818" s="21" t="str">
        <f>VLOOKUP(E818,'FILIAIS PETZ'!A:E,5,0)</f>
        <v>PETZ MIGUEL SUTIL</v>
      </c>
      <c r="H818" s="20" t="str">
        <f>VLOOKUP(E818,'FILIAIS PETZ'!A:D,4,0)</f>
        <v>MGST-MT</v>
      </c>
      <c r="I818" s="46">
        <v>45309</v>
      </c>
      <c r="J818" s="10">
        <v>828224</v>
      </c>
      <c r="K818" s="10" t="s">
        <v>5181</v>
      </c>
      <c r="L818" s="28" t="s">
        <v>5524</v>
      </c>
      <c r="M818" s="46">
        <v>45303</v>
      </c>
      <c r="N818" s="46">
        <v>45343</v>
      </c>
      <c r="O818" s="46">
        <v>45321</v>
      </c>
      <c r="P818" s="28" t="s">
        <v>4990</v>
      </c>
      <c r="Q818" s="10">
        <v>3</v>
      </c>
      <c r="R818" s="10">
        <v>1</v>
      </c>
      <c r="S818" s="10" t="s">
        <v>4983</v>
      </c>
      <c r="T818" s="10" t="s">
        <v>32</v>
      </c>
      <c r="U818" s="10">
        <v>11002</v>
      </c>
      <c r="V818" s="10">
        <v>11002</v>
      </c>
      <c r="W818" s="10" t="s">
        <v>5019</v>
      </c>
      <c r="X818" s="10" t="s">
        <v>4985</v>
      </c>
      <c r="Y818" s="10" t="s">
        <v>4980</v>
      </c>
      <c r="Z818" s="10" t="s">
        <v>4980</v>
      </c>
      <c r="AA818" s="10" t="s">
        <v>4989</v>
      </c>
      <c r="AB818" s="10" t="s">
        <v>5066</v>
      </c>
      <c r="AC818" s="10" t="s">
        <v>5006</v>
      </c>
      <c r="AD818" s="29"/>
      <c r="AE818" s="20" t="str">
        <f>VLOOKUP(E818,'FILIAIS PETZ'!A:Q,17,0)</f>
        <v>CO-3</v>
      </c>
      <c r="AF818" s="20" t="str">
        <f>VLOOKUP(E818,'FILIAIS PETZ'!A:Q,3,0)</f>
        <v>FELICIO</v>
      </c>
      <c r="AG818" s="20" t="str">
        <f>VLOOKUP(E818,'FILIAIS PETZ'!A:Q,2,0)</f>
        <v>R3</v>
      </c>
      <c r="AH818" s="75">
        <v>1200</v>
      </c>
      <c r="AI818" s="16" t="s">
        <v>5329</v>
      </c>
      <c r="AJ818" s="43">
        <f>VLOOKUP(E818,'FILIAIS PETZ'!$A$2:$K$2000,11,0)</f>
        <v>18328118013430</v>
      </c>
      <c r="AK818" s="44">
        <f t="shared" si="53"/>
        <v>18328118013430</v>
      </c>
    </row>
    <row r="819" spans="1:37" s="15" customFormat="1" ht="15" customHeight="1" thickBot="1" x14ac:dyDescent="0.25">
      <c r="A819" s="9">
        <f t="shared" si="52"/>
        <v>828225</v>
      </c>
      <c r="B819" s="18">
        <f>VLOOKUP(C819,FORNECEDORES!D:E,2,0)</f>
        <v>534461</v>
      </c>
      <c r="C819" s="19" t="str">
        <f>VLOOKUP(D819,FORNECEDORES!A:D,4,0)</f>
        <v>44.704.863/0001-15</v>
      </c>
      <c r="D819" s="13" t="s">
        <v>4401</v>
      </c>
      <c r="E819" s="20" t="str">
        <f t="shared" si="54"/>
        <v>04 0224</v>
      </c>
      <c r="F819" s="28" t="s">
        <v>4941</v>
      </c>
      <c r="G819" s="21" t="str">
        <f>VLOOKUP(E819,'FILIAIS PETZ'!A:E,5,0)</f>
        <v>PETZ NORTE SUL PLAZA</v>
      </c>
      <c r="H819" s="20" t="str">
        <f>VLOOKUP(E819,'FILIAIS PETZ'!A:D,4,0)</f>
        <v>NSPL-MS</v>
      </c>
      <c r="I819" s="46">
        <v>45309</v>
      </c>
      <c r="J819" s="10">
        <v>828225</v>
      </c>
      <c r="K819" s="10" t="s">
        <v>5181</v>
      </c>
      <c r="L819" s="28" t="s">
        <v>5523</v>
      </c>
      <c r="M819" s="46">
        <v>45303</v>
      </c>
      <c r="N819" s="46">
        <v>45343</v>
      </c>
      <c r="O819" s="46">
        <v>45321</v>
      </c>
      <c r="P819" s="28" t="s">
        <v>4990</v>
      </c>
      <c r="Q819" s="10">
        <v>3</v>
      </c>
      <c r="R819" s="10">
        <v>1</v>
      </c>
      <c r="S819" s="10" t="s">
        <v>4983</v>
      </c>
      <c r="T819" s="10" t="s">
        <v>32</v>
      </c>
      <c r="U819" s="10">
        <v>11002</v>
      </c>
      <c r="V819" s="10">
        <v>11002</v>
      </c>
      <c r="W819" s="10" t="s">
        <v>5019</v>
      </c>
      <c r="X819" s="10" t="s">
        <v>4985</v>
      </c>
      <c r="Y819" s="10" t="s">
        <v>4980</v>
      </c>
      <c r="Z819" s="10" t="s">
        <v>4980</v>
      </c>
      <c r="AA819" s="10" t="s">
        <v>4989</v>
      </c>
      <c r="AB819" s="10" t="s">
        <v>5066</v>
      </c>
      <c r="AC819" s="10" t="s">
        <v>5006</v>
      </c>
      <c r="AD819" s="29"/>
      <c r="AE819" s="20" t="str">
        <f>VLOOKUP(E819,'FILIAIS PETZ'!A:Q,17,0)</f>
        <v>CO-1</v>
      </c>
      <c r="AF819" s="20" t="str">
        <f>VLOOKUP(E819,'FILIAIS PETZ'!A:Q,3,0)</f>
        <v>FELICIO</v>
      </c>
      <c r="AG819" s="20" t="str">
        <f>VLOOKUP(E819,'FILIAIS PETZ'!A:Q,2,0)</f>
        <v>R3</v>
      </c>
      <c r="AH819" s="75">
        <v>1200</v>
      </c>
      <c r="AI819" s="16" t="s">
        <v>5329</v>
      </c>
      <c r="AJ819" s="43">
        <f>VLOOKUP(E819,'FILIAIS PETZ'!$A$2:$K$2000,11,0)</f>
        <v>18328118021459</v>
      </c>
      <c r="AK819" s="44">
        <f t="shared" si="53"/>
        <v>18328118021459</v>
      </c>
    </row>
    <row r="820" spans="1:37" s="15" customFormat="1" ht="15" customHeight="1" thickBot="1" x14ac:dyDescent="0.25">
      <c r="A820" s="9">
        <f t="shared" si="52"/>
        <v>828226</v>
      </c>
      <c r="B820" s="18">
        <f>VLOOKUP(C820,FORNECEDORES!D:E,2,0)</f>
        <v>534461</v>
      </c>
      <c r="C820" s="19" t="str">
        <f>VLOOKUP(D820,FORNECEDORES!A:D,4,0)</f>
        <v>44.704.863/0001-15</v>
      </c>
      <c r="D820" s="13" t="s">
        <v>4401</v>
      </c>
      <c r="E820" s="20" t="str">
        <f t="shared" si="54"/>
        <v>04 0228</v>
      </c>
      <c r="F820" s="28" t="s">
        <v>4939</v>
      </c>
      <c r="G820" s="21" t="str">
        <f>VLOOKUP(E820,'FILIAIS PETZ'!A:E,5,0)</f>
        <v>PETZ SHOPPING PANTANAL</v>
      </c>
      <c r="H820" s="20" t="str">
        <f>VLOOKUP(E820,'FILIAIS PETZ'!A:D,4,0)</f>
        <v>SPAN-MT</v>
      </c>
      <c r="I820" s="46">
        <v>45309</v>
      </c>
      <c r="J820" s="10">
        <v>828226</v>
      </c>
      <c r="K820" s="10" t="s">
        <v>5181</v>
      </c>
      <c r="L820" s="28" t="s">
        <v>5529</v>
      </c>
      <c r="M820" s="46">
        <v>45303</v>
      </c>
      <c r="N820" s="46">
        <v>45343</v>
      </c>
      <c r="O820" s="46">
        <v>45321</v>
      </c>
      <c r="P820" s="28" t="s">
        <v>4990</v>
      </c>
      <c r="Q820" s="10">
        <v>3</v>
      </c>
      <c r="R820" s="10">
        <v>1</v>
      </c>
      <c r="S820" s="10" t="s">
        <v>4983</v>
      </c>
      <c r="T820" s="10" t="s">
        <v>32</v>
      </c>
      <c r="U820" s="10">
        <v>11002</v>
      </c>
      <c r="V820" s="10">
        <v>11002</v>
      </c>
      <c r="W820" s="10" t="s">
        <v>5019</v>
      </c>
      <c r="X820" s="10" t="s">
        <v>4985</v>
      </c>
      <c r="Y820" s="10" t="s">
        <v>4980</v>
      </c>
      <c r="Z820" s="10" t="s">
        <v>4980</v>
      </c>
      <c r="AA820" s="10" t="s">
        <v>4989</v>
      </c>
      <c r="AB820" s="10" t="s">
        <v>5066</v>
      </c>
      <c r="AC820" s="10" t="s">
        <v>5006</v>
      </c>
      <c r="AD820" s="29"/>
      <c r="AE820" s="20" t="str">
        <f>VLOOKUP(E820,'FILIAIS PETZ'!A:Q,17,0)</f>
        <v>CO-3</v>
      </c>
      <c r="AF820" s="20" t="str">
        <f>VLOOKUP(E820,'FILIAIS PETZ'!A:Q,3,0)</f>
        <v>FELICIO</v>
      </c>
      <c r="AG820" s="20" t="str">
        <f>VLOOKUP(E820,'FILIAIS PETZ'!A:Q,2,0)</f>
        <v>R3</v>
      </c>
      <c r="AH820" s="75">
        <v>1200</v>
      </c>
      <c r="AI820" s="16" t="s">
        <v>5329</v>
      </c>
      <c r="AJ820" s="43">
        <f>VLOOKUP(E820,'FILIAIS PETZ'!$A$2:$K$2000,11,0)</f>
        <v>18328118021700</v>
      </c>
      <c r="AK820" s="44">
        <f t="shared" si="53"/>
        <v>18328118021700</v>
      </c>
    </row>
    <row r="821" spans="1:37" s="15" customFormat="1" ht="15" customHeight="1" thickBot="1" x14ac:dyDescent="0.25">
      <c r="A821" s="9">
        <f t="shared" si="52"/>
        <v>828292</v>
      </c>
      <c r="B821" s="18">
        <f>VLOOKUP(C821,FORNECEDORES!D:E,2,0)</f>
        <v>534461</v>
      </c>
      <c r="C821" s="19" t="str">
        <f>VLOOKUP(D821,FORNECEDORES!A:D,4,0)</f>
        <v>44.704.863/0001-15</v>
      </c>
      <c r="D821" s="13" t="s">
        <v>4401</v>
      </c>
      <c r="E821" s="20" t="str">
        <f t="shared" si="54"/>
        <v>04 0073</v>
      </c>
      <c r="F821" s="28" t="s">
        <v>4953</v>
      </c>
      <c r="G821" s="21" t="str">
        <f>VLOOKUP(E821,'FILIAIS PETZ'!A:E,5,0)</f>
        <v>PETZ CAMPO GRANDE</v>
      </c>
      <c r="H821" s="20" t="str">
        <f>VLOOKUP(E821,'FILIAIS PETZ'!A:D,4,0)</f>
        <v>CGDE-MS</v>
      </c>
      <c r="I821" s="46">
        <v>45309</v>
      </c>
      <c r="J821" s="10">
        <v>828292</v>
      </c>
      <c r="K821" s="10" t="s">
        <v>5181</v>
      </c>
      <c r="L821" s="28" t="s">
        <v>5515</v>
      </c>
      <c r="M821" s="46">
        <v>45303</v>
      </c>
      <c r="N821" s="46">
        <v>45343</v>
      </c>
      <c r="O821" s="46">
        <v>45321</v>
      </c>
      <c r="P821" s="28" t="s">
        <v>4990</v>
      </c>
      <c r="Q821" s="10">
        <v>3</v>
      </c>
      <c r="R821" s="10">
        <v>1</v>
      </c>
      <c r="S821" s="10" t="s">
        <v>4983</v>
      </c>
      <c r="T821" s="10" t="s">
        <v>32</v>
      </c>
      <c r="U821" s="10">
        <v>11002</v>
      </c>
      <c r="V821" s="10">
        <v>11002</v>
      </c>
      <c r="W821" s="10" t="s">
        <v>5019</v>
      </c>
      <c r="X821" s="10" t="s">
        <v>4992</v>
      </c>
      <c r="Y821" s="10" t="s">
        <v>4980</v>
      </c>
      <c r="Z821" s="10" t="s">
        <v>4980</v>
      </c>
      <c r="AA821" s="10" t="s">
        <v>4992</v>
      </c>
      <c r="AB821" s="10" t="s">
        <v>5066</v>
      </c>
      <c r="AC821" s="10" t="s">
        <v>5006</v>
      </c>
      <c r="AD821" s="29"/>
      <c r="AE821" s="20" t="str">
        <f>VLOOKUP(E821,'FILIAIS PETZ'!A:Q,17,0)</f>
        <v>CO-1</v>
      </c>
      <c r="AF821" s="20" t="str">
        <f>VLOOKUP(E821,'FILIAIS PETZ'!A:Q,3,0)</f>
        <v>FELICIO</v>
      </c>
      <c r="AG821" s="20" t="str">
        <f>VLOOKUP(E821,'FILIAIS PETZ'!A:Q,2,0)</f>
        <v>R3</v>
      </c>
      <c r="AH821" s="75">
        <v>1200</v>
      </c>
      <c r="AI821" s="16" t="s">
        <v>5341</v>
      </c>
      <c r="AJ821" s="43">
        <f>VLOOKUP(E821,'FILIAIS PETZ'!$A$2:$K$2000,11,0)</f>
        <v>18328118007383</v>
      </c>
      <c r="AK821" s="44">
        <f t="shared" si="53"/>
        <v>18328118007383</v>
      </c>
    </row>
    <row r="822" spans="1:37" s="15" customFormat="1" ht="15" customHeight="1" thickBot="1" x14ac:dyDescent="0.25">
      <c r="A822" s="9">
        <f t="shared" si="52"/>
        <v>828293</v>
      </c>
      <c r="B822" s="18">
        <f>VLOOKUP(C822,FORNECEDORES!D:E,2,0)</f>
        <v>534461</v>
      </c>
      <c r="C822" s="19" t="str">
        <f>VLOOKUP(D822,FORNECEDORES!A:D,4,0)</f>
        <v>44.704.863/0001-15</v>
      </c>
      <c r="D822" s="13" t="s">
        <v>4401</v>
      </c>
      <c r="E822" s="20" t="str">
        <f t="shared" si="54"/>
        <v>04 0144</v>
      </c>
      <c r="F822" s="28" t="s">
        <v>4938</v>
      </c>
      <c r="G822" s="21" t="str">
        <f>VLOOKUP(E822,'FILIAIS PETZ'!A:E,5,0)</f>
        <v>PETZ FERNANDO CORREA</v>
      </c>
      <c r="H822" s="20" t="str">
        <f>VLOOKUP(E822,'FILIAIS PETZ'!A:D,4,0)</f>
        <v>FCOR-MT</v>
      </c>
      <c r="I822" s="46">
        <v>45309</v>
      </c>
      <c r="J822" s="10">
        <v>828293</v>
      </c>
      <c r="K822" s="10" t="s">
        <v>5181</v>
      </c>
      <c r="L822" s="28" t="s">
        <v>5518</v>
      </c>
      <c r="M822" s="46">
        <v>45303</v>
      </c>
      <c r="N822" s="46">
        <v>45343</v>
      </c>
      <c r="O822" s="46">
        <v>45321</v>
      </c>
      <c r="P822" s="28" t="s">
        <v>4990</v>
      </c>
      <c r="Q822" s="10">
        <v>3</v>
      </c>
      <c r="R822" s="10">
        <v>1</v>
      </c>
      <c r="S822" s="10" t="s">
        <v>4983</v>
      </c>
      <c r="T822" s="10" t="s">
        <v>32</v>
      </c>
      <c r="U822" s="10">
        <v>11002</v>
      </c>
      <c r="V822" s="10">
        <v>11002</v>
      </c>
      <c r="W822" s="10" t="s">
        <v>5019</v>
      </c>
      <c r="X822" s="10" t="s">
        <v>4992</v>
      </c>
      <c r="Y822" s="10" t="s">
        <v>4980</v>
      </c>
      <c r="Z822" s="10" t="s">
        <v>4980</v>
      </c>
      <c r="AA822" s="10" t="s">
        <v>4992</v>
      </c>
      <c r="AB822" s="10" t="s">
        <v>5066</v>
      </c>
      <c r="AC822" s="10" t="s">
        <v>5006</v>
      </c>
      <c r="AD822" s="29"/>
      <c r="AE822" s="20" t="str">
        <f>VLOOKUP(E822,'FILIAIS PETZ'!A:Q,17,0)</f>
        <v>CO-3</v>
      </c>
      <c r="AF822" s="20" t="str">
        <f>VLOOKUP(E822,'FILIAIS PETZ'!A:Q,3,0)</f>
        <v>FELICIO</v>
      </c>
      <c r="AG822" s="20" t="str">
        <f>VLOOKUP(E822,'FILIAIS PETZ'!A:Q,2,0)</f>
        <v>R3</v>
      </c>
      <c r="AH822" s="75">
        <v>1200</v>
      </c>
      <c r="AI822" s="16" t="s">
        <v>5341</v>
      </c>
      <c r="AJ822" s="43">
        <f>VLOOKUP(E822,'FILIAIS PETZ'!$A$2:$K$2000,11,0)</f>
        <v>18328118014169</v>
      </c>
      <c r="AK822" s="44">
        <f t="shared" si="53"/>
        <v>18328118014169</v>
      </c>
    </row>
    <row r="823" spans="1:37" s="15" customFormat="1" ht="15" customHeight="1" thickBot="1" x14ac:dyDescent="0.25">
      <c r="A823" s="9">
        <f t="shared" si="52"/>
        <v>828295</v>
      </c>
      <c r="B823" s="18">
        <f>VLOOKUP(C823,FORNECEDORES!D:E,2,0)</f>
        <v>534461</v>
      </c>
      <c r="C823" s="19" t="str">
        <f>VLOOKUP(D823,FORNECEDORES!A:D,4,0)</f>
        <v>44.704.863/0001-15</v>
      </c>
      <c r="D823" s="13" t="s">
        <v>4401</v>
      </c>
      <c r="E823" s="20" t="str">
        <f t="shared" si="54"/>
        <v>04 0142</v>
      </c>
      <c r="F823" s="28" t="s">
        <v>4931</v>
      </c>
      <c r="G823" s="21" t="str">
        <f>VLOOKUP(E823,'FILIAIS PETZ'!A:E,5,0)</f>
        <v>PETZ MIGUEL SUTIL</v>
      </c>
      <c r="H823" s="20" t="str">
        <f>VLOOKUP(E823,'FILIAIS PETZ'!A:D,4,0)</f>
        <v>MGST-MT</v>
      </c>
      <c r="I823" s="46">
        <v>45309</v>
      </c>
      <c r="J823" s="10">
        <v>828295</v>
      </c>
      <c r="K823" s="10" t="s">
        <v>5181</v>
      </c>
      <c r="L823" s="28" t="s">
        <v>5521</v>
      </c>
      <c r="M823" s="46">
        <v>45303</v>
      </c>
      <c r="N823" s="46">
        <v>45343</v>
      </c>
      <c r="O823" s="46">
        <v>45321</v>
      </c>
      <c r="P823" s="28" t="s">
        <v>4990</v>
      </c>
      <c r="Q823" s="10">
        <v>3</v>
      </c>
      <c r="R823" s="10">
        <v>1</v>
      </c>
      <c r="S823" s="10" t="s">
        <v>4983</v>
      </c>
      <c r="T823" s="10" t="s">
        <v>32</v>
      </c>
      <c r="U823" s="10">
        <v>11002</v>
      </c>
      <c r="V823" s="10">
        <v>11002</v>
      </c>
      <c r="W823" s="10" t="s">
        <v>5019</v>
      </c>
      <c r="X823" s="10" t="s">
        <v>4992</v>
      </c>
      <c r="Y823" s="10" t="s">
        <v>4980</v>
      </c>
      <c r="Z823" s="10" t="s">
        <v>4980</v>
      </c>
      <c r="AA823" s="10" t="s">
        <v>4992</v>
      </c>
      <c r="AB823" s="10" t="s">
        <v>5066</v>
      </c>
      <c r="AC823" s="10" t="s">
        <v>5006</v>
      </c>
      <c r="AD823" s="29"/>
      <c r="AE823" s="20" t="str">
        <f>VLOOKUP(E823,'FILIAIS PETZ'!A:Q,17,0)</f>
        <v>CO-3</v>
      </c>
      <c r="AF823" s="20" t="str">
        <f>VLOOKUP(E823,'FILIAIS PETZ'!A:Q,3,0)</f>
        <v>FELICIO</v>
      </c>
      <c r="AG823" s="20" t="str">
        <f>VLOOKUP(E823,'FILIAIS PETZ'!A:Q,2,0)</f>
        <v>R3</v>
      </c>
      <c r="AH823" s="75">
        <v>1200</v>
      </c>
      <c r="AI823" s="16" t="s">
        <v>5341</v>
      </c>
      <c r="AJ823" s="43">
        <f>VLOOKUP(E823,'FILIAIS PETZ'!$A$2:$K$2000,11,0)</f>
        <v>18328118013430</v>
      </c>
      <c r="AK823" s="44">
        <f t="shared" si="53"/>
        <v>18328118013430</v>
      </c>
    </row>
    <row r="824" spans="1:37" s="15" customFormat="1" ht="15" customHeight="1" thickBot="1" x14ac:dyDescent="0.25">
      <c r="A824" s="9">
        <f t="shared" si="52"/>
        <v>828296</v>
      </c>
      <c r="B824" s="18">
        <f>VLOOKUP(C824,FORNECEDORES!D:E,2,0)</f>
        <v>534461</v>
      </c>
      <c r="C824" s="19" t="str">
        <f>VLOOKUP(D824,FORNECEDORES!A:D,4,0)</f>
        <v>44.704.863/0001-15</v>
      </c>
      <c r="D824" s="13" t="s">
        <v>4401</v>
      </c>
      <c r="E824" s="20" t="str">
        <f t="shared" si="54"/>
        <v>04 0224</v>
      </c>
      <c r="F824" s="28" t="s">
        <v>4941</v>
      </c>
      <c r="G824" s="21" t="str">
        <f>VLOOKUP(E824,'FILIAIS PETZ'!A:E,5,0)</f>
        <v>PETZ NORTE SUL PLAZA</v>
      </c>
      <c r="H824" s="20" t="str">
        <f>VLOOKUP(E824,'FILIAIS PETZ'!A:D,4,0)</f>
        <v>NSPL-MS</v>
      </c>
      <c r="I824" s="46">
        <v>45309</v>
      </c>
      <c r="J824" s="10">
        <v>828296</v>
      </c>
      <c r="K824" s="10" t="s">
        <v>5181</v>
      </c>
      <c r="L824" s="28" t="s">
        <v>5525</v>
      </c>
      <c r="M824" s="46">
        <v>45303</v>
      </c>
      <c r="N824" s="46">
        <v>45343</v>
      </c>
      <c r="O824" s="46">
        <v>45321</v>
      </c>
      <c r="P824" s="28" t="s">
        <v>4990</v>
      </c>
      <c r="Q824" s="10">
        <v>3</v>
      </c>
      <c r="R824" s="10">
        <v>1</v>
      </c>
      <c r="S824" s="10" t="s">
        <v>4983</v>
      </c>
      <c r="T824" s="10" t="s">
        <v>32</v>
      </c>
      <c r="U824" s="10">
        <v>11002</v>
      </c>
      <c r="V824" s="10">
        <v>11002</v>
      </c>
      <c r="W824" s="10" t="s">
        <v>5019</v>
      </c>
      <c r="X824" s="10" t="s">
        <v>4992</v>
      </c>
      <c r="Y824" s="10" t="s">
        <v>4980</v>
      </c>
      <c r="Z824" s="10" t="s">
        <v>4980</v>
      </c>
      <c r="AA824" s="10" t="s">
        <v>4992</v>
      </c>
      <c r="AB824" s="10" t="s">
        <v>5066</v>
      </c>
      <c r="AC824" s="10" t="s">
        <v>5006</v>
      </c>
      <c r="AD824" s="29"/>
      <c r="AE824" s="20" t="str">
        <f>VLOOKUP(E824,'FILIAIS PETZ'!A:Q,17,0)</f>
        <v>CO-1</v>
      </c>
      <c r="AF824" s="20" t="str">
        <f>VLOOKUP(E824,'FILIAIS PETZ'!A:Q,3,0)</f>
        <v>FELICIO</v>
      </c>
      <c r="AG824" s="20" t="str">
        <f>VLOOKUP(E824,'FILIAIS PETZ'!A:Q,2,0)</f>
        <v>R3</v>
      </c>
      <c r="AH824" s="75">
        <v>1200</v>
      </c>
      <c r="AI824" s="16" t="s">
        <v>5341</v>
      </c>
      <c r="AJ824" s="43">
        <f>VLOOKUP(E824,'FILIAIS PETZ'!$A$2:$K$2000,11,0)</f>
        <v>18328118021459</v>
      </c>
      <c r="AK824" s="44">
        <f t="shared" si="53"/>
        <v>18328118021459</v>
      </c>
    </row>
    <row r="825" spans="1:37" s="15" customFormat="1" ht="15" customHeight="1" thickBot="1" x14ac:dyDescent="0.25">
      <c r="A825" s="9">
        <f t="shared" si="52"/>
        <v>828297</v>
      </c>
      <c r="B825" s="18">
        <f>VLOOKUP(C825,FORNECEDORES!D:E,2,0)</f>
        <v>534461</v>
      </c>
      <c r="C825" s="19" t="str">
        <f>VLOOKUP(D825,FORNECEDORES!A:D,4,0)</f>
        <v>44.704.863/0001-15</v>
      </c>
      <c r="D825" s="13" t="s">
        <v>4401</v>
      </c>
      <c r="E825" s="20" t="str">
        <f t="shared" si="54"/>
        <v>04 0228</v>
      </c>
      <c r="F825" s="28" t="s">
        <v>4939</v>
      </c>
      <c r="G825" s="21" t="str">
        <f>VLOOKUP(E825,'FILIAIS PETZ'!A:E,5,0)</f>
        <v>PETZ SHOPPING PANTANAL</v>
      </c>
      <c r="H825" s="20" t="str">
        <f>VLOOKUP(E825,'FILIAIS PETZ'!A:D,4,0)</f>
        <v>SPAN-MT</v>
      </c>
      <c r="I825" s="46">
        <v>45309</v>
      </c>
      <c r="J825" s="10">
        <v>828297</v>
      </c>
      <c r="K825" s="10" t="s">
        <v>5181</v>
      </c>
      <c r="L825" s="28" t="s">
        <v>5530</v>
      </c>
      <c r="M825" s="46">
        <v>45303</v>
      </c>
      <c r="N825" s="46">
        <v>45343</v>
      </c>
      <c r="O825" s="46">
        <v>45321</v>
      </c>
      <c r="P825" s="28" t="s">
        <v>4990</v>
      </c>
      <c r="Q825" s="10">
        <v>3</v>
      </c>
      <c r="R825" s="10">
        <v>1</v>
      </c>
      <c r="S825" s="10" t="s">
        <v>4983</v>
      </c>
      <c r="T825" s="10" t="s">
        <v>32</v>
      </c>
      <c r="U825" s="10">
        <v>11002</v>
      </c>
      <c r="V825" s="10">
        <v>11002</v>
      </c>
      <c r="W825" s="10" t="s">
        <v>5019</v>
      </c>
      <c r="X825" s="10" t="s">
        <v>4992</v>
      </c>
      <c r="Y825" s="10" t="s">
        <v>4980</v>
      </c>
      <c r="Z825" s="10" t="s">
        <v>4980</v>
      </c>
      <c r="AA825" s="10" t="s">
        <v>4992</v>
      </c>
      <c r="AB825" s="10" t="s">
        <v>5066</v>
      </c>
      <c r="AC825" s="10" t="s">
        <v>5006</v>
      </c>
      <c r="AD825" s="29"/>
      <c r="AE825" s="20" t="str">
        <f>VLOOKUP(E825,'FILIAIS PETZ'!A:Q,17,0)</f>
        <v>CO-3</v>
      </c>
      <c r="AF825" s="20" t="str">
        <f>VLOOKUP(E825,'FILIAIS PETZ'!A:Q,3,0)</f>
        <v>FELICIO</v>
      </c>
      <c r="AG825" s="20" t="str">
        <f>VLOOKUP(E825,'FILIAIS PETZ'!A:Q,2,0)</f>
        <v>R3</v>
      </c>
      <c r="AH825" s="75">
        <v>1200</v>
      </c>
      <c r="AI825" s="16" t="s">
        <v>5341</v>
      </c>
      <c r="AJ825" s="43">
        <f>VLOOKUP(E825,'FILIAIS PETZ'!$A$2:$K$2000,11,0)</f>
        <v>18328118021700</v>
      </c>
      <c r="AK825" s="44">
        <f t="shared" si="53"/>
        <v>18328118021700</v>
      </c>
    </row>
    <row r="826" spans="1:37" s="15" customFormat="1" ht="15" customHeight="1" thickBot="1" x14ac:dyDescent="0.25">
      <c r="A826" s="9">
        <f t="shared" si="52"/>
        <v>828298</v>
      </c>
      <c r="B826" s="18">
        <f>VLOOKUP(C826,FORNECEDORES!D:E,2,0)</f>
        <v>534461</v>
      </c>
      <c r="C826" s="19" t="str">
        <f>VLOOKUP(D826,FORNECEDORES!A:D,4,0)</f>
        <v>44.704.863/0001-15</v>
      </c>
      <c r="D826" s="13" t="s">
        <v>4401</v>
      </c>
      <c r="E826" s="20" t="str">
        <f t="shared" si="54"/>
        <v>04 0245</v>
      </c>
      <c r="F826" s="28" t="s">
        <v>4976</v>
      </c>
      <c r="G826" s="21" t="str">
        <f>VLOOKUP(E826,'FILIAIS PETZ'!A:E,5,0)</f>
        <v>PETZ AFONSO PENA</v>
      </c>
      <c r="H826" s="20" t="str">
        <f>VLOOKUP(E826,'FILIAIS PETZ'!A:D,4,0)</f>
        <v>AFPN-MS</v>
      </c>
      <c r="I826" s="46">
        <v>45309</v>
      </c>
      <c r="J826" s="10">
        <v>828298</v>
      </c>
      <c r="K826" s="10" t="s">
        <v>5181</v>
      </c>
      <c r="L826" s="28" t="s">
        <v>5721</v>
      </c>
      <c r="M826" s="46">
        <v>45303</v>
      </c>
      <c r="N826" s="46">
        <v>45343</v>
      </c>
      <c r="O826" s="46">
        <v>45321</v>
      </c>
      <c r="P826" s="28" t="s">
        <v>4990</v>
      </c>
      <c r="Q826" s="10">
        <v>3</v>
      </c>
      <c r="R826" s="10">
        <v>1</v>
      </c>
      <c r="S826" s="10" t="s">
        <v>4983</v>
      </c>
      <c r="T826" s="10" t="s">
        <v>32</v>
      </c>
      <c r="U826" s="10">
        <v>11002</v>
      </c>
      <c r="V826" s="10">
        <v>11002</v>
      </c>
      <c r="W826" s="10" t="s">
        <v>5019</v>
      </c>
      <c r="X826" s="10" t="s">
        <v>4992</v>
      </c>
      <c r="Y826" s="10" t="s">
        <v>4980</v>
      </c>
      <c r="Z826" s="10" t="s">
        <v>4980</v>
      </c>
      <c r="AA826" s="10" t="s">
        <v>4992</v>
      </c>
      <c r="AB826" s="10" t="s">
        <v>5066</v>
      </c>
      <c r="AC826" s="10" t="s">
        <v>5006</v>
      </c>
      <c r="AD826" s="29"/>
      <c r="AE826" s="20" t="str">
        <f>VLOOKUP(E826,'FILIAIS PETZ'!A:Q,17,0)</f>
        <v>CO-1</v>
      </c>
      <c r="AF826" s="20" t="str">
        <f>VLOOKUP(E826,'FILIAIS PETZ'!A:Q,3,0)</f>
        <v>FELICIO</v>
      </c>
      <c r="AG826" s="20" t="str">
        <f>VLOOKUP(E826,'FILIAIS PETZ'!A:Q,2,0)</f>
        <v>R3</v>
      </c>
      <c r="AH826" s="75">
        <v>1500</v>
      </c>
      <c r="AI826" s="16" t="s">
        <v>5341</v>
      </c>
      <c r="AJ826" s="43" t="str">
        <f>VLOOKUP(E826,'FILIAIS PETZ'!$A$2:$K$2000,11,0)</f>
        <v>18.328.118/0232-30</v>
      </c>
      <c r="AK826" s="44" t="str">
        <f t="shared" si="53"/>
        <v>18.328.118/0232-30</v>
      </c>
    </row>
    <row r="827" spans="1:37" s="15" customFormat="1" ht="15" customHeight="1" thickBot="1" x14ac:dyDescent="0.25">
      <c r="A827" s="9">
        <f t="shared" si="52"/>
        <v>828300</v>
      </c>
      <c r="B827" s="18">
        <f>VLOOKUP(C827,FORNECEDORES!D:E,2,0)</f>
        <v>534461</v>
      </c>
      <c r="C827" s="19" t="str">
        <f>VLOOKUP(D827,FORNECEDORES!A:D,4,0)</f>
        <v>44.704.863/0001-15</v>
      </c>
      <c r="D827" s="13" t="s">
        <v>4401</v>
      </c>
      <c r="E827" s="20" t="str">
        <f t="shared" si="54"/>
        <v>04 0232</v>
      </c>
      <c r="F827" s="28" t="s">
        <v>4956</v>
      </c>
      <c r="G827" s="21" t="str">
        <f>VLOOKUP(E827,'FILIAIS PETZ'!A:E,5,0)</f>
        <v>PETZ VARZEA GRANDE</v>
      </c>
      <c r="H827" s="20" t="str">
        <f>VLOOKUP(E827,'FILIAIS PETZ'!A:D,4,0)</f>
        <v>VGDE-MT</v>
      </c>
      <c r="I827" s="46">
        <v>45309</v>
      </c>
      <c r="J827" s="10">
        <v>828300</v>
      </c>
      <c r="K827" s="10" t="s">
        <v>5181</v>
      </c>
      <c r="L827" s="28" t="s">
        <v>5531</v>
      </c>
      <c r="M827" s="46">
        <v>45303</v>
      </c>
      <c r="N827" s="46">
        <v>45343</v>
      </c>
      <c r="O827" s="46">
        <v>45321</v>
      </c>
      <c r="P827" s="28" t="s">
        <v>4990</v>
      </c>
      <c r="Q827" s="10">
        <v>3</v>
      </c>
      <c r="R827" s="10">
        <v>1</v>
      </c>
      <c r="S827" s="10" t="s">
        <v>4983</v>
      </c>
      <c r="T827" s="10" t="s">
        <v>32</v>
      </c>
      <c r="U827" s="10">
        <v>11002</v>
      </c>
      <c r="V827" s="10">
        <v>11002</v>
      </c>
      <c r="W827" s="10" t="s">
        <v>5019</v>
      </c>
      <c r="X827" s="10" t="s">
        <v>4992</v>
      </c>
      <c r="Y827" s="10" t="s">
        <v>4980</v>
      </c>
      <c r="Z827" s="10" t="s">
        <v>4980</v>
      </c>
      <c r="AA827" s="10" t="s">
        <v>4992</v>
      </c>
      <c r="AB827" s="10" t="s">
        <v>5066</v>
      </c>
      <c r="AC827" s="10" t="s">
        <v>5006</v>
      </c>
      <c r="AD827" s="29"/>
      <c r="AE827" s="20" t="str">
        <f>VLOOKUP(E827,'FILIAIS PETZ'!A:Q,17,0)</f>
        <v>CO-3</v>
      </c>
      <c r="AF827" s="20" t="str">
        <f>VLOOKUP(E827,'FILIAIS PETZ'!A:Q,3,0)</f>
        <v>FELICIO</v>
      </c>
      <c r="AG827" s="20" t="str">
        <f>VLOOKUP(E827,'FILIAIS PETZ'!A:Q,2,0)</f>
        <v>R3</v>
      </c>
      <c r="AH827" s="75">
        <v>1500</v>
      </c>
      <c r="AI827" s="16" t="s">
        <v>5341</v>
      </c>
      <c r="AJ827" s="43">
        <f>VLOOKUP(E827,'FILIAIS PETZ'!$A$2:$K$2000,11,0)</f>
        <v>18328118021963</v>
      </c>
      <c r="AK827" s="44">
        <f t="shared" si="53"/>
        <v>18328118021963</v>
      </c>
    </row>
    <row r="828" spans="1:37" s="15" customFormat="1" ht="15" customHeight="1" thickBot="1" x14ac:dyDescent="0.25">
      <c r="A828" s="9">
        <f t="shared" si="52"/>
        <v>828306</v>
      </c>
      <c r="B828" s="18">
        <f>VLOOKUP(C828,FORNECEDORES!D:E,2,0)</f>
        <v>49973</v>
      </c>
      <c r="C828" s="19" t="str">
        <f>VLOOKUP(D828,FORNECEDORES!A:D,4,0)</f>
        <v>30.827.985/0001-94</v>
      </c>
      <c r="D828" s="13" t="s">
        <v>2744</v>
      </c>
      <c r="E828" s="20" t="str">
        <f t="shared" si="54"/>
        <v>04 0155</v>
      </c>
      <c r="F828" s="28" t="s">
        <v>4929</v>
      </c>
      <c r="G828" s="21" t="str">
        <f>VLOOKUP(E828,'FILIAIS PETZ'!A:E,5,0)</f>
        <v>PETZ SETE LAGOAS</v>
      </c>
      <c r="H828" s="20" t="str">
        <f>VLOOKUP(E828,'FILIAIS PETZ'!A:D,4,0)</f>
        <v>STLG-MG</v>
      </c>
      <c r="I828" s="46">
        <v>45309</v>
      </c>
      <c r="J828" s="10">
        <v>828306</v>
      </c>
      <c r="K828" s="10" t="s">
        <v>5858</v>
      </c>
      <c r="L828" s="28" t="s">
        <v>5555</v>
      </c>
      <c r="M828" s="46">
        <v>45303</v>
      </c>
      <c r="N828" s="46">
        <v>45378</v>
      </c>
      <c r="O828" s="46">
        <v>45359</v>
      </c>
      <c r="P828" s="28" t="s">
        <v>4990</v>
      </c>
      <c r="Q828" s="10">
        <v>3</v>
      </c>
      <c r="R828" s="10">
        <v>1</v>
      </c>
      <c r="S828" s="10" t="s">
        <v>4983</v>
      </c>
      <c r="T828" s="10" t="s">
        <v>32</v>
      </c>
      <c r="U828" s="10">
        <v>11002</v>
      </c>
      <c r="V828" s="10">
        <v>11002</v>
      </c>
      <c r="W828" s="10" t="s">
        <v>4984</v>
      </c>
      <c r="X828" s="10" t="s">
        <v>4996</v>
      </c>
      <c r="Y828" s="10" t="s">
        <v>4993</v>
      </c>
      <c r="Z828" s="10" t="s">
        <v>4993</v>
      </c>
      <c r="AA828" s="10" t="s">
        <v>5103</v>
      </c>
      <c r="AB828" s="10" t="s">
        <v>12941</v>
      </c>
      <c r="AC828" s="10" t="s">
        <v>5006</v>
      </c>
      <c r="AD828" s="29"/>
      <c r="AE828" s="20" t="str">
        <f>VLOOKUP(E828,'FILIAIS PETZ'!A:Q,17,0)</f>
        <v>MG-1</v>
      </c>
      <c r="AF828" s="20" t="str">
        <f>VLOOKUP(E828,'FILIAIS PETZ'!A:Q,3,0)</f>
        <v>FELICIO</v>
      </c>
      <c r="AG828" s="20" t="str">
        <f>VLOOKUP(E828,'FILIAIS PETZ'!A:Q,2,0)</f>
        <v>R3</v>
      </c>
      <c r="AH828" s="75">
        <v>1360</v>
      </c>
      <c r="AI828" s="16" t="s">
        <v>5342</v>
      </c>
      <c r="AJ828" s="43">
        <f>VLOOKUP(E828,'FILIAIS PETZ'!$A$2:$K$2000,11,0)</f>
        <v>18328118015645</v>
      </c>
      <c r="AK828" s="44">
        <f t="shared" si="53"/>
        <v>18328118015645</v>
      </c>
    </row>
    <row r="829" spans="1:37" s="15" customFormat="1" ht="15" customHeight="1" thickBot="1" x14ac:dyDescent="0.25">
      <c r="A829" s="9">
        <f t="shared" si="52"/>
        <v>828310</v>
      </c>
      <c r="B829" s="18">
        <f>VLOOKUP(C829,FORNECEDORES!D:E,2,0)</f>
        <v>223099</v>
      </c>
      <c r="C829" s="19" t="str">
        <f>VLOOKUP(D829,FORNECEDORES!A:D,4,0)</f>
        <v>33.782.083/0001-77</v>
      </c>
      <c r="D829" s="13" t="s">
        <v>3652</v>
      </c>
      <c r="E829" s="20" t="str">
        <f t="shared" si="54"/>
        <v>04 0139</v>
      </c>
      <c r="F829" s="28" t="s">
        <v>4978</v>
      </c>
      <c r="G829" s="21" t="str">
        <f>VLOOKUP(E829,'FILIAIS PETZ'!A:E,5,0)</f>
        <v>PETZ PALMAS</v>
      </c>
      <c r="H829" s="20" t="str">
        <f>VLOOKUP(E829,'FILIAIS PETZ'!A:D,4,0)</f>
        <v>PMAS-TO</v>
      </c>
      <c r="I829" s="46">
        <v>45309</v>
      </c>
      <c r="J829" s="10">
        <v>828310</v>
      </c>
      <c r="K829" s="10" t="s">
        <v>5181</v>
      </c>
      <c r="L829" s="28" t="s">
        <v>5573</v>
      </c>
      <c r="M829" s="46">
        <v>45310</v>
      </c>
      <c r="N829" s="46">
        <v>45343</v>
      </c>
      <c r="O829" s="46">
        <v>45321</v>
      </c>
      <c r="P829" s="28" t="s">
        <v>4990</v>
      </c>
      <c r="Q829" s="10">
        <v>3</v>
      </c>
      <c r="R829" s="10">
        <v>1</v>
      </c>
      <c r="S829" s="10" t="s">
        <v>4983</v>
      </c>
      <c r="T829" s="10" t="s">
        <v>32</v>
      </c>
      <c r="U829" s="10">
        <v>11002</v>
      </c>
      <c r="V829" s="10">
        <v>11002</v>
      </c>
      <c r="W829" s="10" t="s">
        <v>5107</v>
      </c>
      <c r="X829" s="10" t="s">
        <v>4985</v>
      </c>
      <c r="Y829" s="10" t="s">
        <v>4993</v>
      </c>
      <c r="Z829" s="10" t="s">
        <v>4993</v>
      </c>
      <c r="AA829" s="10" t="s">
        <v>4989</v>
      </c>
      <c r="AB829" s="10" t="s">
        <v>12941</v>
      </c>
      <c r="AC829" s="10" t="s">
        <v>5006</v>
      </c>
      <c r="AD829" s="29"/>
      <c r="AE829" s="20" t="str">
        <f>VLOOKUP(E829,'FILIAIS PETZ'!A:Q,17,0)</f>
        <v>CO-2</v>
      </c>
      <c r="AF829" s="20" t="str">
        <f>VLOOKUP(E829,'FILIAIS PETZ'!A:Q,3,0)</f>
        <v>FELICIO</v>
      </c>
      <c r="AG829" s="20" t="str">
        <f>VLOOKUP(E829,'FILIAIS PETZ'!A:Q,2,0)</f>
        <v>R3</v>
      </c>
      <c r="AH829" s="75">
        <v>550</v>
      </c>
      <c r="AI829" s="16" t="s">
        <v>5343</v>
      </c>
      <c r="AJ829" s="43">
        <f>VLOOKUP(E829,'FILIAIS PETZ'!$A$2:$K$2000,11,0)</f>
        <v>18328118014088</v>
      </c>
      <c r="AK829" s="44">
        <f t="shared" si="53"/>
        <v>18328118014088</v>
      </c>
    </row>
    <row r="830" spans="1:37" s="15" customFormat="1" ht="15" customHeight="1" thickBot="1" x14ac:dyDescent="0.25">
      <c r="A830" s="9">
        <f t="shared" si="52"/>
        <v>828311</v>
      </c>
      <c r="B830" s="18">
        <f>VLOOKUP(C830,FORNECEDORES!D:E,2,0)</f>
        <v>223099</v>
      </c>
      <c r="C830" s="19" t="str">
        <f>VLOOKUP(D830,FORNECEDORES!A:D,4,0)</f>
        <v>33.782.083/0001-77</v>
      </c>
      <c r="D830" s="13" t="s">
        <v>3652</v>
      </c>
      <c r="E830" s="20" t="str">
        <f t="shared" si="54"/>
        <v>04 0139</v>
      </c>
      <c r="F830" s="28" t="s">
        <v>4978</v>
      </c>
      <c r="G830" s="21" t="str">
        <f>VLOOKUP(E830,'FILIAIS PETZ'!A:E,5,0)</f>
        <v>PETZ PALMAS</v>
      </c>
      <c r="H830" s="20" t="str">
        <f>VLOOKUP(E830,'FILIAIS PETZ'!A:D,4,0)</f>
        <v>PMAS-TO</v>
      </c>
      <c r="I830" s="46">
        <v>45309</v>
      </c>
      <c r="J830" s="10">
        <v>828311</v>
      </c>
      <c r="K830" s="10" t="s">
        <v>5181</v>
      </c>
      <c r="L830" s="28" t="s">
        <v>5574</v>
      </c>
      <c r="M830" s="46">
        <v>45310</v>
      </c>
      <c r="N830" s="46">
        <v>45343</v>
      </c>
      <c r="O830" s="46">
        <v>45321</v>
      </c>
      <c r="P830" s="28" t="s">
        <v>4990</v>
      </c>
      <c r="Q830" s="10">
        <v>3</v>
      </c>
      <c r="R830" s="10">
        <v>1</v>
      </c>
      <c r="S830" s="10" t="s">
        <v>4983</v>
      </c>
      <c r="T830" s="10" t="s">
        <v>32</v>
      </c>
      <c r="U830" s="10">
        <v>11002</v>
      </c>
      <c r="V830" s="10">
        <v>11002</v>
      </c>
      <c r="W830" s="10" t="s">
        <v>5107</v>
      </c>
      <c r="X830" s="10" t="s">
        <v>5016</v>
      </c>
      <c r="Y830" s="10" t="s">
        <v>4993</v>
      </c>
      <c r="Z830" s="10" t="s">
        <v>4993</v>
      </c>
      <c r="AA830" s="10" t="s">
        <v>5040</v>
      </c>
      <c r="AB830" s="10" t="s">
        <v>12941</v>
      </c>
      <c r="AC830" s="10" t="s">
        <v>5006</v>
      </c>
      <c r="AD830" s="29"/>
      <c r="AE830" s="20" t="str">
        <f>VLOOKUP(E830,'FILIAIS PETZ'!A:Q,17,0)</f>
        <v>CO-2</v>
      </c>
      <c r="AF830" s="20" t="str">
        <f>VLOOKUP(E830,'FILIAIS PETZ'!A:Q,3,0)</f>
        <v>FELICIO</v>
      </c>
      <c r="AG830" s="20" t="str">
        <f>VLOOKUP(E830,'FILIAIS PETZ'!A:Q,2,0)</f>
        <v>R3</v>
      </c>
      <c r="AH830" s="75">
        <v>880</v>
      </c>
      <c r="AI830" s="16" t="s">
        <v>5344</v>
      </c>
      <c r="AJ830" s="43">
        <f>VLOOKUP(E830,'FILIAIS PETZ'!$A$2:$K$2000,11,0)</f>
        <v>18328118014088</v>
      </c>
      <c r="AK830" s="44">
        <f t="shared" si="53"/>
        <v>18328118014088</v>
      </c>
    </row>
    <row r="831" spans="1:37" s="15" customFormat="1" ht="15" customHeight="1" thickBot="1" x14ac:dyDescent="0.25">
      <c r="A831" s="9">
        <f t="shared" si="52"/>
        <v>828313</v>
      </c>
      <c r="B831" s="18">
        <f>VLOOKUP(C831,FORNECEDORES!D:E,2,0)</f>
        <v>7736</v>
      </c>
      <c r="C831" s="19" t="str">
        <f>VLOOKUP(D831,FORNECEDORES!A:D,4,0)</f>
        <v>27.385.816/0001-37</v>
      </c>
      <c r="D831" s="13" t="s">
        <v>2591</v>
      </c>
      <c r="E831" s="20" t="str">
        <f t="shared" si="54"/>
        <v>04 0245</v>
      </c>
      <c r="F831" s="28" t="s">
        <v>4976</v>
      </c>
      <c r="G831" s="21" t="str">
        <f>VLOOKUP(E831,'FILIAIS PETZ'!A:E,5,0)</f>
        <v>PETZ AFONSO PENA</v>
      </c>
      <c r="H831" s="20" t="str">
        <f>VLOOKUP(E831,'FILIAIS PETZ'!A:D,4,0)</f>
        <v>AFPN-MS</v>
      </c>
      <c r="I831" s="46">
        <v>45309</v>
      </c>
      <c r="J831" s="10">
        <v>828313</v>
      </c>
      <c r="K831" s="10" t="s">
        <v>5181</v>
      </c>
      <c r="L831" s="28" t="s">
        <v>5490</v>
      </c>
      <c r="M831" s="46">
        <v>45310</v>
      </c>
      <c r="N831" s="46">
        <v>45336</v>
      </c>
      <c r="O831" s="46">
        <v>45324</v>
      </c>
      <c r="P831" s="28" t="s">
        <v>4990</v>
      </c>
      <c r="Q831" s="10">
        <v>3</v>
      </c>
      <c r="R831" s="10">
        <v>1</v>
      </c>
      <c r="S831" s="10" t="s">
        <v>4983</v>
      </c>
      <c r="T831" s="10" t="s">
        <v>32</v>
      </c>
      <c r="U831" s="10">
        <v>11002</v>
      </c>
      <c r="V831" s="10">
        <v>11002</v>
      </c>
      <c r="W831" s="10" t="s">
        <v>4984</v>
      </c>
      <c r="X831" s="10" t="s">
        <v>4992</v>
      </c>
      <c r="Y831" s="10" t="s">
        <v>4997</v>
      </c>
      <c r="Z831" s="10" t="s">
        <v>8241</v>
      </c>
      <c r="AA831" s="10" t="s">
        <v>4992</v>
      </c>
      <c r="AB831" s="10" t="s">
        <v>12941</v>
      </c>
      <c r="AC831" s="10" t="s">
        <v>5006</v>
      </c>
      <c r="AD831" s="29"/>
      <c r="AE831" s="20" t="str">
        <f>VLOOKUP(E831,'FILIAIS PETZ'!A:Q,17,0)</f>
        <v>CO-1</v>
      </c>
      <c r="AF831" s="20" t="str">
        <f>VLOOKUP(E831,'FILIAIS PETZ'!A:Q,3,0)</f>
        <v>FELICIO</v>
      </c>
      <c r="AG831" s="20" t="str">
        <f>VLOOKUP(E831,'FILIAIS PETZ'!A:Q,2,0)</f>
        <v>R3</v>
      </c>
      <c r="AH831" s="75">
        <v>15925.5</v>
      </c>
      <c r="AI831" s="16" t="s">
        <v>5345</v>
      </c>
      <c r="AJ831" s="43" t="str">
        <f>VLOOKUP(E831,'FILIAIS PETZ'!$A$2:$K$2000,11,0)</f>
        <v>18.328.118/0232-30</v>
      </c>
      <c r="AK831" s="44" t="str">
        <f t="shared" si="53"/>
        <v>18.328.118/0232-30</v>
      </c>
    </row>
    <row r="832" spans="1:37" s="15" customFormat="1" ht="15" customHeight="1" thickBot="1" x14ac:dyDescent="0.25">
      <c r="A832" s="9">
        <f t="shared" si="52"/>
        <v>832268</v>
      </c>
      <c r="B832" s="18">
        <f>VLOOKUP(C832,FORNECEDORES!D:E,2,0)</f>
        <v>9057</v>
      </c>
      <c r="C832" s="19" t="str">
        <f>VLOOKUP(D832,FORNECEDORES!A:D,4,0)</f>
        <v>19.357.006/0001-49</v>
      </c>
      <c r="D832" s="13" t="s">
        <v>2290</v>
      </c>
      <c r="E832" s="20" t="str">
        <f t="shared" si="54"/>
        <v>04 0038</v>
      </c>
      <c r="F832" s="28" t="s">
        <v>4979</v>
      </c>
      <c r="G832" s="21" t="str">
        <f>VLOOKUP(E832,'FILIAIS PETZ'!A:E,5,0)</f>
        <v>PETZ CENTER MINAS</v>
      </c>
      <c r="H832" s="20" t="str">
        <f>VLOOKUP(E832,'FILIAIS PETZ'!A:D,4,0)</f>
        <v>CTMN-MG</v>
      </c>
      <c r="I832" s="46">
        <v>45309</v>
      </c>
      <c r="J832" s="10">
        <v>832268</v>
      </c>
      <c r="K832" s="10" t="s">
        <v>5858</v>
      </c>
      <c r="L832" s="28" t="s">
        <v>6262</v>
      </c>
      <c r="M832" s="46">
        <v>45365</v>
      </c>
      <c r="N832" s="46">
        <v>45385</v>
      </c>
      <c r="O832" s="46">
        <v>45366</v>
      </c>
      <c r="P832" s="28" t="s">
        <v>4990</v>
      </c>
      <c r="Q832" s="10">
        <v>3</v>
      </c>
      <c r="R832" s="10">
        <v>1</v>
      </c>
      <c r="S832" s="10" t="s">
        <v>4983</v>
      </c>
      <c r="T832" s="10" t="s">
        <v>32</v>
      </c>
      <c r="U832" s="10">
        <v>11002</v>
      </c>
      <c r="V832" s="10">
        <v>11002</v>
      </c>
      <c r="W832" s="10" t="s">
        <v>5019</v>
      </c>
      <c r="X832" s="10" t="s">
        <v>4985</v>
      </c>
      <c r="Y832" s="10" t="s">
        <v>4993</v>
      </c>
      <c r="Z832" s="10" t="s">
        <v>4993</v>
      </c>
      <c r="AA832" s="10" t="s">
        <v>4989</v>
      </c>
      <c r="AB832" s="10" t="s">
        <v>12941</v>
      </c>
      <c r="AC832" s="10" t="s">
        <v>5006</v>
      </c>
      <c r="AD832" s="29"/>
      <c r="AE832" s="20" t="str">
        <f>VLOOKUP(E832,'FILIAIS PETZ'!A:Q,17,0)</f>
        <v>MG-2</v>
      </c>
      <c r="AF832" s="20" t="str">
        <f>VLOOKUP(E832,'FILIAIS PETZ'!A:Q,3,0)</f>
        <v>FELICIO</v>
      </c>
      <c r="AG832" s="20" t="str">
        <f>VLOOKUP(E832,'FILIAIS PETZ'!A:Q,2,0)</f>
        <v>R3</v>
      </c>
      <c r="AH832" s="75">
        <v>2000</v>
      </c>
      <c r="AI832" s="16" t="s">
        <v>5346</v>
      </c>
      <c r="AJ832" s="43">
        <f>VLOOKUP(E832,'FILIAIS PETZ'!$A$2:$K$2000,11,0)</f>
        <v>18328118003710</v>
      </c>
      <c r="AK832" s="44">
        <f t="shared" si="53"/>
        <v>18328118003710</v>
      </c>
    </row>
    <row r="833" spans="1:37" s="15" customFormat="1" ht="15" customHeight="1" thickBot="1" x14ac:dyDescent="0.25">
      <c r="A833" s="9">
        <f t="shared" si="52"/>
        <v>832478</v>
      </c>
      <c r="B833" s="18">
        <f>VLOOKUP(C833,FORNECEDORES!D:E,2,0)</f>
        <v>379168</v>
      </c>
      <c r="C833" s="19" t="str">
        <f>VLOOKUP(D833,FORNECEDORES!A:D,4,0)</f>
        <v>84.531.557/0001-49</v>
      </c>
      <c r="D833" s="13" t="s">
        <v>4090</v>
      </c>
      <c r="E833" s="20" t="str">
        <f t="shared" si="54"/>
        <v>04 0146</v>
      </c>
      <c r="F833" s="28" t="s">
        <v>4947</v>
      </c>
      <c r="G833" s="21" t="str">
        <f>VLOOKUP(E833,'FILIAIS PETZ'!A:E,5,0)</f>
        <v>PETZ DJALMA BATISTA</v>
      </c>
      <c r="H833" s="20" t="str">
        <f>VLOOKUP(E833,'FILIAIS PETZ'!A:D,4,0)</f>
        <v>DJBA-AM</v>
      </c>
      <c r="I833" s="46">
        <v>45309</v>
      </c>
      <c r="J833" s="10">
        <v>832478</v>
      </c>
      <c r="K833" s="10" t="s">
        <v>5181</v>
      </c>
      <c r="L833" s="28" t="s">
        <v>5581</v>
      </c>
      <c r="M833" s="46">
        <v>45310</v>
      </c>
      <c r="N833" s="46">
        <v>45343</v>
      </c>
      <c r="O833" s="46">
        <v>45321</v>
      </c>
      <c r="P833" s="28" t="s">
        <v>4990</v>
      </c>
      <c r="Q833" s="10">
        <v>3</v>
      </c>
      <c r="R833" s="10">
        <v>1</v>
      </c>
      <c r="S833" s="10" t="s">
        <v>4983</v>
      </c>
      <c r="T833" s="10" t="s">
        <v>32</v>
      </c>
      <c r="U833" s="10">
        <v>11002</v>
      </c>
      <c r="V833" s="10">
        <v>11002</v>
      </c>
      <c r="W833" s="10" t="s">
        <v>5021</v>
      </c>
      <c r="X833" s="10" t="s">
        <v>4985</v>
      </c>
      <c r="Y833" s="10" t="s">
        <v>4993</v>
      </c>
      <c r="Z833" s="10" t="s">
        <v>4993</v>
      </c>
      <c r="AA833" s="10" t="s">
        <v>4989</v>
      </c>
      <c r="AB833" s="10" t="s">
        <v>5066</v>
      </c>
      <c r="AC833" s="10" t="s">
        <v>5006</v>
      </c>
      <c r="AD833" s="29"/>
      <c r="AE833" s="20" t="str">
        <f>VLOOKUP(E833,'FILIAIS PETZ'!A:Q,17,0)</f>
        <v>CO-3</v>
      </c>
      <c r="AF833" s="20" t="str">
        <f>VLOOKUP(E833,'FILIAIS PETZ'!A:Q,3,0)</f>
        <v>FELICIO</v>
      </c>
      <c r="AG833" s="20" t="str">
        <f>VLOOKUP(E833,'FILIAIS PETZ'!A:Q,2,0)</f>
        <v>R3</v>
      </c>
      <c r="AH833" s="75">
        <v>200</v>
      </c>
      <c r="AI833" s="16" t="s">
        <v>5347</v>
      </c>
      <c r="AJ833" s="43">
        <f>VLOOKUP(E833,'FILIAIS PETZ'!$A$2:$K$2000,11,0)</f>
        <v>18328118013782</v>
      </c>
      <c r="AK833" s="44">
        <f t="shared" si="53"/>
        <v>18328118013782</v>
      </c>
    </row>
    <row r="834" spans="1:37" s="15" customFormat="1" ht="15" customHeight="1" thickBot="1" x14ac:dyDescent="0.25">
      <c r="A834" s="9">
        <f t="shared" si="52"/>
        <v>832481</v>
      </c>
      <c r="B834" s="18">
        <f>VLOOKUP(C834,FORNECEDORES!D:E,2,0)</f>
        <v>534461</v>
      </c>
      <c r="C834" s="19" t="str">
        <f>VLOOKUP(D834,FORNECEDORES!A:D,4,0)</f>
        <v>44.704.863/0001-15</v>
      </c>
      <c r="D834" s="13" t="s">
        <v>4401</v>
      </c>
      <c r="E834" s="20" t="str">
        <f t="shared" si="54"/>
        <v>04 0073</v>
      </c>
      <c r="F834" s="28" t="s">
        <v>4953</v>
      </c>
      <c r="G834" s="21" t="str">
        <f>VLOOKUP(E834,'FILIAIS PETZ'!A:E,5,0)</f>
        <v>PETZ CAMPO GRANDE</v>
      </c>
      <c r="H834" s="20" t="str">
        <f>VLOOKUP(E834,'FILIAIS PETZ'!A:D,4,0)</f>
        <v>CGDE-MS</v>
      </c>
      <c r="I834" s="46">
        <v>45309</v>
      </c>
      <c r="J834" s="10">
        <v>832481</v>
      </c>
      <c r="K834" s="10"/>
      <c r="L834" s="28"/>
      <c r="M834" s="46"/>
      <c r="N834" s="46"/>
      <c r="O834" s="46"/>
      <c r="P834" s="28" t="s">
        <v>4990</v>
      </c>
      <c r="Q834" s="10">
        <v>3</v>
      </c>
      <c r="R834" s="10">
        <v>1</v>
      </c>
      <c r="S834" s="10" t="s">
        <v>4983</v>
      </c>
      <c r="T834" s="10" t="s">
        <v>32</v>
      </c>
      <c r="U834" s="10">
        <v>11002</v>
      </c>
      <c r="V834" s="10">
        <v>11002</v>
      </c>
      <c r="W834" s="10" t="s">
        <v>5021</v>
      </c>
      <c r="X834" s="10" t="s">
        <v>4985</v>
      </c>
      <c r="Y834" s="10" t="s">
        <v>4993</v>
      </c>
      <c r="Z834" s="10" t="s">
        <v>4993</v>
      </c>
      <c r="AA834" s="10" t="s">
        <v>4989</v>
      </c>
      <c r="AB834" s="10" t="s">
        <v>12941</v>
      </c>
      <c r="AC834" s="10" t="s">
        <v>5006</v>
      </c>
      <c r="AD834" s="29"/>
      <c r="AE834" s="20" t="str">
        <f>VLOOKUP(E834,'FILIAIS PETZ'!A:Q,17,0)</f>
        <v>CO-1</v>
      </c>
      <c r="AF834" s="20" t="str">
        <f>VLOOKUP(E834,'FILIAIS PETZ'!A:Q,3,0)</f>
        <v>FELICIO</v>
      </c>
      <c r="AG834" s="20" t="str">
        <f>VLOOKUP(E834,'FILIAIS PETZ'!A:Q,2,0)</f>
        <v>R3</v>
      </c>
      <c r="AH834" s="75">
        <v>250</v>
      </c>
      <c r="AI834" s="16" t="s">
        <v>5348</v>
      </c>
      <c r="AJ834" s="43">
        <f>VLOOKUP(E834,'FILIAIS PETZ'!$A$2:$K$2000,11,0)</f>
        <v>18328118007383</v>
      </c>
      <c r="AK834" s="44">
        <f t="shared" si="53"/>
        <v>18328118007383</v>
      </c>
    </row>
    <row r="835" spans="1:37" s="15" customFormat="1" ht="15" customHeight="1" thickBot="1" x14ac:dyDescent="0.25">
      <c r="A835" s="9">
        <f t="shared" si="52"/>
        <v>832564</v>
      </c>
      <c r="B835" s="18">
        <f>VLOOKUP(C835,FORNECEDORES!D:E,2,0)</f>
        <v>534461</v>
      </c>
      <c r="C835" s="19" t="str">
        <f>VLOOKUP(D835,FORNECEDORES!A:D,4,0)</f>
        <v>44.704.863/0001-15</v>
      </c>
      <c r="D835" s="13" t="s">
        <v>4401</v>
      </c>
      <c r="E835" s="20" t="str">
        <f t="shared" si="54"/>
        <v>04 0144</v>
      </c>
      <c r="F835" s="28" t="s">
        <v>4938</v>
      </c>
      <c r="G835" s="21" t="str">
        <f>VLOOKUP(E835,'FILIAIS PETZ'!A:E,5,0)</f>
        <v>PETZ FERNANDO CORREA</v>
      </c>
      <c r="H835" s="20" t="str">
        <f>VLOOKUP(E835,'FILIAIS PETZ'!A:D,4,0)</f>
        <v>FCOR-MT</v>
      </c>
      <c r="I835" s="46">
        <v>45309</v>
      </c>
      <c r="J835" s="10">
        <v>832564</v>
      </c>
      <c r="K835" s="10" t="s">
        <v>5181</v>
      </c>
      <c r="L835" s="28" t="s">
        <v>5519</v>
      </c>
      <c r="M835" s="46">
        <v>45310</v>
      </c>
      <c r="N835" s="46">
        <v>45343</v>
      </c>
      <c r="O835" s="46">
        <v>45321</v>
      </c>
      <c r="P835" s="28" t="s">
        <v>4990</v>
      </c>
      <c r="Q835" s="10">
        <v>3</v>
      </c>
      <c r="R835" s="10">
        <v>1</v>
      </c>
      <c r="S835" s="10" t="s">
        <v>4983</v>
      </c>
      <c r="T835" s="10" t="s">
        <v>32</v>
      </c>
      <c r="U835" s="10">
        <v>11002</v>
      </c>
      <c r="V835" s="10">
        <v>11002</v>
      </c>
      <c r="W835" s="10" t="s">
        <v>4984</v>
      </c>
      <c r="X835" s="10" t="s">
        <v>4992</v>
      </c>
      <c r="Y835" s="10" t="s">
        <v>4993</v>
      </c>
      <c r="Z835" s="10" t="s">
        <v>4993</v>
      </c>
      <c r="AA835" s="10" t="s">
        <v>4989</v>
      </c>
      <c r="AB835" s="10" t="s">
        <v>12941</v>
      </c>
      <c r="AC835" s="10" t="s">
        <v>5006</v>
      </c>
      <c r="AD835" s="29"/>
      <c r="AE835" s="20" t="str">
        <f>VLOOKUP(E835,'FILIAIS PETZ'!A:Q,17,0)</f>
        <v>CO-3</v>
      </c>
      <c r="AF835" s="20" t="str">
        <f>VLOOKUP(E835,'FILIAIS PETZ'!A:Q,3,0)</f>
        <v>FELICIO</v>
      </c>
      <c r="AG835" s="20" t="str">
        <f>VLOOKUP(E835,'FILIAIS PETZ'!A:Q,2,0)</f>
        <v>R3</v>
      </c>
      <c r="AH835" s="75">
        <v>300</v>
      </c>
      <c r="AI835" s="16" t="s">
        <v>5349</v>
      </c>
      <c r="AJ835" s="43">
        <f>VLOOKUP(E835,'FILIAIS PETZ'!$A$2:$K$2000,11,0)</f>
        <v>18328118014169</v>
      </c>
      <c r="AK835" s="44">
        <f t="shared" si="53"/>
        <v>18328118014169</v>
      </c>
    </row>
    <row r="836" spans="1:37" s="15" customFormat="1" ht="15" customHeight="1" thickBot="1" x14ac:dyDescent="0.25">
      <c r="A836" s="9">
        <f t="shared" si="52"/>
        <v>832646</v>
      </c>
      <c r="B836" s="18">
        <f>VLOOKUP(C836,FORNECEDORES!D:E,2,0)</f>
        <v>379168</v>
      </c>
      <c r="C836" s="19" t="str">
        <f>VLOOKUP(D836,FORNECEDORES!A:D,4,0)</f>
        <v>84.531.557/0001-49</v>
      </c>
      <c r="D836" s="13" t="s">
        <v>4090</v>
      </c>
      <c r="E836" s="20" t="str">
        <f t="shared" si="54"/>
        <v>04 0146</v>
      </c>
      <c r="F836" s="28" t="s">
        <v>4947</v>
      </c>
      <c r="G836" s="21" t="str">
        <f>VLOOKUP(E836,'FILIAIS PETZ'!A:E,5,0)</f>
        <v>PETZ DJALMA BATISTA</v>
      </c>
      <c r="H836" s="20" t="str">
        <f>VLOOKUP(E836,'FILIAIS PETZ'!A:D,4,0)</f>
        <v>DJBA-AM</v>
      </c>
      <c r="I836" s="46">
        <v>45309</v>
      </c>
      <c r="J836" s="10">
        <v>832646</v>
      </c>
      <c r="K836" s="10" t="s">
        <v>5181</v>
      </c>
      <c r="L836" s="28" t="s">
        <v>5582</v>
      </c>
      <c r="M836" s="46">
        <v>45310</v>
      </c>
      <c r="N836" s="46">
        <v>45343</v>
      </c>
      <c r="O836" s="46">
        <v>45321</v>
      </c>
      <c r="P836" s="28" t="s">
        <v>4990</v>
      </c>
      <c r="Q836" s="10">
        <v>3</v>
      </c>
      <c r="R836" s="10">
        <v>1</v>
      </c>
      <c r="S836" s="10" t="s">
        <v>4983</v>
      </c>
      <c r="T836" s="10" t="s">
        <v>32</v>
      </c>
      <c r="U836" s="10">
        <v>11002</v>
      </c>
      <c r="V836" s="10">
        <v>11002</v>
      </c>
      <c r="W836" s="10" t="s">
        <v>4984</v>
      </c>
      <c r="X836" s="10" t="s">
        <v>4985</v>
      </c>
      <c r="Y836" s="10" t="s">
        <v>4997</v>
      </c>
      <c r="Z836" s="10" t="s">
        <v>4993</v>
      </c>
      <c r="AA836" s="10" t="s">
        <v>4989</v>
      </c>
      <c r="AB836" s="10" t="s">
        <v>12942</v>
      </c>
      <c r="AC836" s="10" t="s">
        <v>5006</v>
      </c>
      <c r="AD836" s="29"/>
      <c r="AE836" s="20" t="str">
        <f>VLOOKUP(E836,'FILIAIS PETZ'!A:Q,17,0)</f>
        <v>CO-3</v>
      </c>
      <c r="AF836" s="20" t="str">
        <f>VLOOKUP(E836,'FILIAIS PETZ'!A:Q,3,0)</f>
        <v>FELICIO</v>
      </c>
      <c r="AG836" s="20" t="str">
        <f>VLOOKUP(E836,'FILIAIS PETZ'!A:Q,2,0)</f>
        <v>R3</v>
      </c>
      <c r="AH836" s="75">
        <v>250</v>
      </c>
      <c r="AI836" s="16" t="s">
        <v>5350</v>
      </c>
      <c r="AJ836" s="43">
        <f>VLOOKUP(E836,'FILIAIS PETZ'!$A$2:$K$2000,11,0)</f>
        <v>18328118013782</v>
      </c>
      <c r="AK836" s="44">
        <f t="shared" si="53"/>
        <v>18328118013782</v>
      </c>
    </row>
    <row r="837" spans="1:37" s="15" customFormat="1" ht="15" customHeight="1" thickBot="1" x14ac:dyDescent="0.25">
      <c r="A837" s="9">
        <f t="shared" si="52"/>
        <v>832658</v>
      </c>
      <c r="B837" s="18">
        <f>VLOOKUP(C837,FORNECEDORES!D:E,2,0)</f>
        <v>7736</v>
      </c>
      <c r="C837" s="19" t="str">
        <f>VLOOKUP(D837,FORNECEDORES!A:D,4,0)</f>
        <v>27.385.816/0001-37</v>
      </c>
      <c r="D837" s="13" t="s">
        <v>2591</v>
      </c>
      <c r="E837" s="20" t="str">
        <f t="shared" si="54"/>
        <v>04 0073</v>
      </c>
      <c r="F837" s="28" t="s">
        <v>4953</v>
      </c>
      <c r="G837" s="21" t="str">
        <f>VLOOKUP(E837,'FILIAIS PETZ'!A:E,5,0)</f>
        <v>PETZ CAMPO GRANDE</v>
      </c>
      <c r="H837" s="20" t="str">
        <f>VLOOKUP(E837,'FILIAIS PETZ'!A:D,4,0)</f>
        <v>CGDE-MS</v>
      </c>
      <c r="I837" s="46">
        <v>45309</v>
      </c>
      <c r="J837" s="10">
        <v>832658</v>
      </c>
      <c r="K837" s="10" t="s">
        <v>5858</v>
      </c>
      <c r="L837" s="28" t="s">
        <v>6812</v>
      </c>
      <c r="M837" s="46">
        <v>45336</v>
      </c>
      <c r="N837" s="46">
        <v>45413</v>
      </c>
      <c r="O837" s="46">
        <v>45397</v>
      </c>
      <c r="P837" s="28" t="s">
        <v>4990</v>
      </c>
      <c r="Q837" s="10">
        <v>3</v>
      </c>
      <c r="R837" s="10">
        <v>1</v>
      </c>
      <c r="S837" s="10" t="s">
        <v>4983</v>
      </c>
      <c r="T837" s="10" t="s">
        <v>32</v>
      </c>
      <c r="U837" s="10">
        <v>11002</v>
      </c>
      <c r="V837" s="10">
        <v>11002</v>
      </c>
      <c r="W837" s="10" t="s">
        <v>5034</v>
      </c>
      <c r="X837" s="10" t="s">
        <v>4992</v>
      </c>
      <c r="Y837" s="10" t="s">
        <v>4993</v>
      </c>
      <c r="Z837" s="10" t="s">
        <v>4993</v>
      </c>
      <c r="AA837" s="10" t="s">
        <v>4992</v>
      </c>
      <c r="AB837" s="10" t="s">
        <v>12941</v>
      </c>
      <c r="AC837" s="10" t="s">
        <v>5006</v>
      </c>
      <c r="AD837" s="29"/>
      <c r="AE837" s="20" t="str">
        <f>VLOOKUP(E837,'FILIAIS PETZ'!A:Q,17,0)</f>
        <v>CO-1</v>
      </c>
      <c r="AF837" s="20" t="str">
        <f>VLOOKUP(E837,'FILIAIS PETZ'!A:Q,3,0)</f>
        <v>FELICIO</v>
      </c>
      <c r="AG837" s="20" t="str">
        <f>VLOOKUP(E837,'FILIAIS PETZ'!A:Q,2,0)</f>
        <v>R3</v>
      </c>
      <c r="AH837" s="75">
        <v>9176</v>
      </c>
      <c r="AI837" s="16" t="s">
        <v>5351</v>
      </c>
      <c r="AJ837" s="43">
        <f>VLOOKUP(E837,'FILIAIS PETZ'!$A$2:$K$2000,11,0)</f>
        <v>18328118007383</v>
      </c>
      <c r="AK837" s="44">
        <f t="shared" si="53"/>
        <v>18328118007383</v>
      </c>
    </row>
    <row r="838" spans="1:37" s="15" customFormat="1" ht="15" customHeight="1" thickBot="1" x14ac:dyDescent="0.25">
      <c r="A838" s="9">
        <f t="shared" ref="A838:A849" si="55">J838</f>
        <v>832668</v>
      </c>
      <c r="B838" s="18">
        <f>VLOOKUP(C838,FORNECEDORES!D:E,2,0)</f>
        <v>7736</v>
      </c>
      <c r="C838" s="19" t="str">
        <f>VLOOKUP(D838,FORNECEDORES!A:D,4,0)</f>
        <v>27.385.816/0001-37</v>
      </c>
      <c r="D838" s="13" t="s">
        <v>2591</v>
      </c>
      <c r="E838" s="20" t="str">
        <f t="shared" si="54"/>
        <v>04 0200</v>
      </c>
      <c r="F838" s="28" t="s">
        <v>4960</v>
      </c>
      <c r="G838" s="21" t="str">
        <f>VLOOKUP(E838,'FILIAIS PETZ'!A:E,5,0)</f>
        <v>PETZ BRASILIA W3 NORTE</v>
      </c>
      <c r="H838" s="20" t="str">
        <f>VLOOKUP(E838,'FILIAIS PETZ'!A:D,4,0)</f>
        <v>W3NT-DF</v>
      </c>
      <c r="I838" s="46">
        <v>45309</v>
      </c>
      <c r="J838" s="10">
        <v>832668</v>
      </c>
      <c r="K838" s="10" t="s">
        <v>5858</v>
      </c>
      <c r="L838" s="28" t="s">
        <v>6014</v>
      </c>
      <c r="M838" s="46">
        <v>45336</v>
      </c>
      <c r="N838" s="46">
        <v>45378</v>
      </c>
      <c r="O838" s="46">
        <v>45356</v>
      </c>
      <c r="P838" s="28" t="s">
        <v>4990</v>
      </c>
      <c r="Q838" s="10">
        <v>3</v>
      </c>
      <c r="R838" s="10">
        <v>1</v>
      </c>
      <c r="S838" s="10" t="s">
        <v>4983</v>
      </c>
      <c r="T838" s="10" t="s">
        <v>32</v>
      </c>
      <c r="U838" s="10">
        <v>11002</v>
      </c>
      <c r="V838" s="10">
        <v>11002</v>
      </c>
      <c r="W838" s="10" t="s">
        <v>5057</v>
      </c>
      <c r="X838" s="10" t="s">
        <v>4985</v>
      </c>
      <c r="Y838" s="10" t="s">
        <v>4993</v>
      </c>
      <c r="Z838" s="10" t="s">
        <v>4993</v>
      </c>
      <c r="AA838" s="10" t="s">
        <v>4989</v>
      </c>
      <c r="AB838" s="10" t="s">
        <v>12941</v>
      </c>
      <c r="AC838" s="10" t="s">
        <v>5006</v>
      </c>
      <c r="AD838" s="29"/>
      <c r="AE838" s="20" t="str">
        <f>VLOOKUP(E838,'FILIAIS PETZ'!A:Q,17,0)</f>
        <v>CO-2</v>
      </c>
      <c r="AF838" s="20" t="str">
        <f>VLOOKUP(E838,'FILIAIS PETZ'!A:Q,3,0)</f>
        <v>FELICIO</v>
      </c>
      <c r="AG838" s="20" t="str">
        <f>VLOOKUP(E838,'FILIAIS PETZ'!A:Q,2,0)</f>
        <v>R3</v>
      </c>
      <c r="AH838" s="75">
        <v>6375</v>
      </c>
      <c r="AI838" s="16" t="s">
        <v>5352</v>
      </c>
      <c r="AJ838" s="43">
        <f>VLOOKUP(E838,'FILIAIS PETZ'!$A$2:$K$2000,11,0)</f>
        <v>18328118018660</v>
      </c>
      <c r="AK838" s="44">
        <f t="shared" ref="AK838:AK849" si="56">AJ838</f>
        <v>18328118018660</v>
      </c>
    </row>
    <row r="839" spans="1:37" s="15" customFormat="1" ht="15" customHeight="1" thickBot="1" x14ac:dyDescent="0.25">
      <c r="A839" s="9">
        <f t="shared" si="55"/>
        <v>832673</v>
      </c>
      <c r="B839" s="18">
        <f>VLOOKUP(C839,FORNECEDORES!D:E,2,0)</f>
        <v>7736</v>
      </c>
      <c r="C839" s="19" t="str">
        <f>VLOOKUP(D839,FORNECEDORES!A:D,4,0)</f>
        <v>27.385.816/0001-37</v>
      </c>
      <c r="D839" s="13" t="s">
        <v>2591</v>
      </c>
      <c r="E839" s="20" t="str">
        <f t="shared" si="54"/>
        <v>04 0033</v>
      </c>
      <c r="F839" s="28" t="s">
        <v>4933</v>
      </c>
      <c r="G839" s="21" t="str">
        <f>VLOOKUP(E839,'FILIAIS PETZ'!A:E,5,0)</f>
        <v>PETZ PARQUE FLAMBOYANT</v>
      </c>
      <c r="H839" s="20" t="str">
        <f>VLOOKUP(E839,'FILIAIS PETZ'!A:D,4,0)</f>
        <v>FBYT-GO</v>
      </c>
      <c r="I839" s="46">
        <v>45309</v>
      </c>
      <c r="J839" s="10">
        <v>832673</v>
      </c>
      <c r="K839" s="10" t="s">
        <v>6291</v>
      </c>
      <c r="L839" s="29" t="s">
        <v>6030</v>
      </c>
      <c r="M839" s="46">
        <v>45341</v>
      </c>
      <c r="N839" s="46">
        <v>45378</v>
      </c>
      <c r="O839" s="46">
        <v>45345</v>
      </c>
      <c r="P839" s="28" t="s">
        <v>4982</v>
      </c>
      <c r="Q839" s="10">
        <v>3</v>
      </c>
      <c r="R839" s="10">
        <v>1</v>
      </c>
      <c r="S839" s="10" t="s">
        <v>5052</v>
      </c>
      <c r="T839" s="10" t="s">
        <v>32</v>
      </c>
      <c r="U839" s="10">
        <v>11002</v>
      </c>
      <c r="V839" s="10">
        <v>11002</v>
      </c>
      <c r="W839" s="10" t="s">
        <v>5034</v>
      </c>
      <c r="X839" s="10" t="s">
        <v>4985</v>
      </c>
      <c r="Y839" s="10" t="s">
        <v>4993</v>
      </c>
      <c r="Z839" s="10" t="s">
        <v>4993</v>
      </c>
      <c r="AA839" s="10" t="s">
        <v>4989</v>
      </c>
      <c r="AB839" s="10" t="s">
        <v>12941</v>
      </c>
      <c r="AC839" s="10" t="s">
        <v>4988</v>
      </c>
      <c r="AD839" s="29" t="s">
        <v>5020</v>
      </c>
      <c r="AE839" s="20" t="str">
        <f>VLOOKUP(E839,'FILIAIS PETZ'!A:Q,17,0)</f>
        <v>CO-2</v>
      </c>
      <c r="AF839" s="20" t="str">
        <f>VLOOKUP(E839,'FILIAIS PETZ'!A:Q,3,0)</f>
        <v>FELICIO</v>
      </c>
      <c r="AG839" s="20" t="str">
        <f>VLOOKUP(E839,'FILIAIS PETZ'!A:Q,2,0)</f>
        <v>R3</v>
      </c>
      <c r="AH839" s="75">
        <v>12065.95</v>
      </c>
      <c r="AI839" s="16" t="s">
        <v>5353</v>
      </c>
      <c r="AJ839" s="43">
        <f>VLOOKUP(E839,'FILIAIS PETZ'!$A$2:$K$2000,11,0)</f>
        <v>18328118003477</v>
      </c>
      <c r="AK839" s="44">
        <f t="shared" si="56"/>
        <v>18328118003477</v>
      </c>
    </row>
    <row r="840" spans="1:37" s="15" customFormat="1" ht="15" customHeight="1" thickBot="1" x14ac:dyDescent="0.25">
      <c r="A840" s="9">
        <f t="shared" si="55"/>
        <v>832680</v>
      </c>
      <c r="B840" s="18">
        <f>VLOOKUP(C840,FORNECEDORES!D:E,2,0)</f>
        <v>25095</v>
      </c>
      <c r="C840" s="19" t="str">
        <f>VLOOKUP(D840,FORNECEDORES!A:D,4,0)</f>
        <v>29.739.737/0049-57</v>
      </c>
      <c r="D840" s="13" t="s">
        <v>7602</v>
      </c>
      <c r="E840" s="20" t="str">
        <f t="shared" si="54"/>
        <v>04 0073</v>
      </c>
      <c r="F840" s="28" t="s">
        <v>4953</v>
      </c>
      <c r="G840" s="21" t="str">
        <f>VLOOKUP(E840,'FILIAIS PETZ'!A:E,5,0)</f>
        <v>PETZ CAMPO GRANDE</v>
      </c>
      <c r="H840" s="20" t="str">
        <f>VLOOKUP(E840,'FILIAIS PETZ'!A:D,4,0)</f>
        <v>CGDE-MS</v>
      </c>
      <c r="I840" s="46">
        <v>45309</v>
      </c>
      <c r="J840" s="10">
        <v>832680</v>
      </c>
      <c r="K840" s="10" t="s">
        <v>5858</v>
      </c>
      <c r="L840" s="28" t="s">
        <v>7847</v>
      </c>
      <c r="M840" s="46">
        <v>45327</v>
      </c>
      <c r="N840" s="46">
        <v>45455</v>
      </c>
      <c r="O840" s="46">
        <v>45435</v>
      </c>
      <c r="P840" s="28" t="s">
        <v>4990</v>
      </c>
      <c r="Q840" s="10">
        <v>3</v>
      </c>
      <c r="R840" s="10">
        <v>1</v>
      </c>
      <c r="S840" s="10" t="s">
        <v>4983</v>
      </c>
      <c r="T840" s="10" t="s">
        <v>32</v>
      </c>
      <c r="U840" s="10">
        <v>11002</v>
      </c>
      <c r="V840" s="10">
        <v>11002</v>
      </c>
      <c r="W840" s="10" t="s">
        <v>5019</v>
      </c>
      <c r="X840" s="10" t="s">
        <v>5033</v>
      </c>
      <c r="Y840" s="84" t="s">
        <v>4993</v>
      </c>
      <c r="Z840" s="84" t="s">
        <v>4993</v>
      </c>
      <c r="AA840" s="84" t="s">
        <v>5033</v>
      </c>
      <c r="AB840" s="84" t="s">
        <v>12941</v>
      </c>
      <c r="AC840" s="10" t="s">
        <v>5006</v>
      </c>
      <c r="AD840" s="29"/>
      <c r="AE840" s="20" t="str">
        <f>VLOOKUP(E840,'FILIAIS PETZ'!A:Q,17,0)</f>
        <v>CO-1</v>
      </c>
      <c r="AF840" s="20" t="str">
        <f>VLOOKUP(E840,'FILIAIS PETZ'!A:Q,3,0)</f>
        <v>FELICIO</v>
      </c>
      <c r="AG840" s="20" t="str">
        <f>VLOOKUP(E840,'FILIAIS PETZ'!A:Q,2,0)</f>
        <v>R3</v>
      </c>
      <c r="AH840" s="75">
        <v>403.18</v>
      </c>
      <c r="AI840" s="16" t="s">
        <v>5354</v>
      </c>
      <c r="AJ840" s="43">
        <f>VLOOKUP(E840,'FILIAIS PETZ'!$A$2:$K$2000,11,0)</f>
        <v>18328118007383</v>
      </c>
      <c r="AK840" s="44">
        <f t="shared" si="56"/>
        <v>18328118007383</v>
      </c>
    </row>
    <row r="841" spans="1:37" s="15" customFormat="1" ht="15" customHeight="1" thickBot="1" x14ac:dyDescent="0.25">
      <c r="A841" s="9">
        <f t="shared" si="55"/>
        <v>832683</v>
      </c>
      <c r="B841" s="18">
        <f>VLOOKUP(C841,FORNECEDORES!D:E,2,0)</f>
        <v>534461</v>
      </c>
      <c r="C841" s="19" t="str">
        <f>VLOOKUP(D841,FORNECEDORES!A:D,4,0)</f>
        <v>44.704.863/0001-15</v>
      </c>
      <c r="D841" s="13" t="s">
        <v>4401</v>
      </c>
      <c r="E841" s="20" t="str">
        <f t="shared" si="54"/>
        <v>04 0144</v>
      </c>
      <c r="F841" s="28" t="s">
        <v>4938</v>
      </c>
      <c r="G841" s="21" t="str">
        <f>VLOOKUP(E841,'FILIAIS PETZ'!A:E,5,0)</f>
        <v>PETZ FERNANDO CORREA</v>
      </c>
      <c r="H841" s="20" t="str">
        <f>VLOOKUP(E841,'FILIAIS PETZ'!A:D,4,0)</f>
        <v>FCOR-MT</v>
      </c>
      <c r="I841" s="46">
        <v>45309</v>
      </c>
      <c r="J841" s="10">
        <v>832683</v>
      </c>
      <c r="K841" s="10" t="s">
        <v>5181</v>
      </c>
      <c r="L841" s="28" t="s">
        <v>5511</v>
      </c>
      <c r="M841" s="46">
        <v>45310</v>
      </c>
      <c r="N841" s="46">
        <v>45343</v>
      </c>
      <c r="O841" s="46">
        <v>45321</v>
      </c>
      <c r="P841" s="28" t="s">
        <v>4990</v>
      </c>
      <c r="Q841" s="10">
        <v>3</v>
      </c>
      <c r="R841" s="10">
        <v>1</v>
      </c>
      <c r="S841" s="10" t="s">
        <v>4983</v>
      </c>
      <c r="T841" s="10" t="s">
        <v>32</v>
      </c>
      <c r="U841" s="10">
        <v>11002</v>
      </c>
      <c r="V841" s="10">
        <v>11002</v>
      </c>
      <c r="W841" s="10" t="s">
        <v>4984</v>
      </c>
      <c r="X841" s="10" t="s">
        <v>4992</v>
      </c>
      <c r="Y841" s="10" t="s">
        <v>4993</v>
      </c>
      <c r="Z841" s="10" t="s">
        <v>4980</v>
      </c>
      <c r="AA841" s="10" t="s">
        <v>4992</v>
      </c>
      <c r="AB841" s="10" t="s">
        <v>5005</v>
      </c>
      <c r="AC841" s="10" t="s">
        <v>5006</v>
      </c>
      <c r="AD841" s="29"/>
      <c r="AE841" s="20" t="str">
        <f>VLOOKUP(E841,'FILIAIS PETZ'!A:Q,17,0)</f>
        <v>CO-3</v>
      </c>
      <c r="AF841" s="20" t="str">
        <f>VLOOKUP(E841,'FILIAIS PETZ'!A:Q,3,0)</f>
        <v>FELICIO</v>
      </c>
      <c r="AG841" s="20" t="str">
        <f>VLOOKUP(E841,'FILIAIS PETZ'!A:Q,2,0)</f>
        <v>R3</v>
      </c>
      <c r="AH841" s="75">
        <v>120</v>
      </c>
      <c r="AI841" s="16" t="s">
        <v>5355</v>
      </c>
      <c r="AJ841" s="43">
        <f>VLOOKUP(E841,'FILIAIS PETZ'!$A$2:$K$2000,11,0)</f>
        <v>18328118014169</v>
      </c>
      <c r="AK841" s="44">
        <f t="shared" si="56"/>
        <v>18328118014169</v>
      </c>
    </row>
    <row r="842" spans="1:37" s="15" customFormat="1" ht="15" customHeight="1" thickBot="1" x14ac:dyDescent="0.25">
      <c r="A842" s="9">
        <f t="shared" si="55"/>
        <v>832686</v>
      </c>
      <c r="B842" s="18">
        <f>VLOOKUP(C842,FORNECEDORES!D:E,2,0)</f>
        <v>534461</v>
      </c>
      <c r="C842" s="19" t="str">
        <f>VLOOKUP(D842,FORNECEDORES!A:D,4,0)</f>
        <v>44.704.863/0001-15</v>
      </c>
      <c r="D842" s="13" t="s">
        <v>4401</v>
      </c>
      <c r="E842" s="20" t="str">
        <f t="shared" si="54"/>
        <v>04 0224</v>
      </c>
      <c r="F842" s="28" t="s">
        <v>4941</v>
      </c>
      <c r="G842" s="21" t="str">
        <f>VLOOKUP(E842,'FILIAIS PETZ'!A:E,5,0)</f>
        <v>PETZ NORTE SUL PLAZA</v>
      </c>
      <c r="H842" s="20" t="str">
        <f>VLOOKUP(E842,'FILIAIS PETZ'!A:D,4,0)</f>
        <v>NSPL-MS</v>
      </c>
      <c r="I842" s="46">
        <v>45309</v>
      </c>
      <c r="J842" s="10">
        <v>832686</v>
      </c>
      <c r="K842" s="10" t="s">
        <v>5181</v>
      </c>
      <c r="L842" s="28" t="s">
        <v>5526</v>
      </c>
      <c r="M842" s="46">
        <v>45310</v>
      </c>
      <c r="N842" s="46">
        <v>45343</v>
      </c>
      <c r="O842" s="46">
        <v>45321</v>
      </c>
      <c r="P842" s="28" t="s">
        <v>4990</v>
      </c>
      <c r="Q842" s="10">
        <v>3</v>
      </c>
      <c r="R842" s="10">
        <v>1</v>
      </c>
      <c r="S842" s="10" t="s">
        <v>4983</v>
      </c>
      <c r="T842" s="10" t="s">
        <v>32</v>
      </c>
      <c r="U842" s="10">
        <v>11002</v>
      </c>
      <c r="V842" s="10">
        <v>11002</v>
      </c>
      <c r="W842" s="10" t="s">
        <v>4984</v>
      </c>
      <c r="X842" s="10" t="s">
        <v>4992</v>
      </c>
      <c r="Y842" s="10" t="s">
        <v>4980</v>
      </c>
      <c r="Z842" s="10" t="s">
        <v>4980</v>
      </c>
      <c r="AA842" s="10" t="s">
        <v>4992</v>
      </c>
      <c r="AB842" s="10" t="s">
        <v>5005</v>
      </c>
      <c r="AC842" s="10" t="s">
        <v>5006</v>
      </c>
      <c r="AD842" s="29"/>
      <c r="AE842" s="20" t="str">
        <f>VLOOKUP(E842,'FILIAIS PETZ'!A:Q,17,0)</f>
        <v>CO-1</v>
      </c>
      <c r="AF842" s="20" t="str">
        <f>VLOOKUP(E842,'FILIAIS PETZ'!A:Q,3,0)</f>
        <v>FELICIO</v>
      </c>
      <c r="AG842" s="20" t="str">
        <f>VLOOKUP(E842,'FILIAIS PETZ'!A:Q,2,0)</f>
        <v>R3</v>
      </c>
      <c r="AH842" s="75">
        <v>120</v>
      </c>
      <c r="AI842" s="16" t="s">
        <v>5355</v>
      </c>
      <c r="AJ842" s="43">
        <f>VLOOKUP(E842,'FILIAIS PETZ'!$A$2:$K$2000,11,0)</f>
        <v>18328118021459</v>
      </c>
      <c r="AK842" s="44">
        <f t="shared" si="56"/>
        <v>18328118021459</v>
      </c>
    </row>
    <row r="843" spans="1:37" s="15" customFormat="1" ht="15" customHeight="1" thickBot="1" x14ac:dyDescent="0.25">
      <c r="A843" s="9">
        <f t="shared" si="55"/>
        <v>832688</v>
      </c>
      <c r="B843" s="18">
        <f>VLOOKUP(C843,FORNECEDORES!D:E,2,0)</f>
        <v>534461</v>
      </c>
      <c r="C843" s="19" t="str">
        <f>VLOOKUP(D843,FORNECEDORES!A:D,4,0)</f>
        <v>44.704.863/0001-15</v>
      </c>
      <c r="D843" s="13" t="s">
        <v>4401</v>
      </c>
      <c r="E843" s="20" t="str">
        <f t="shared" si="54"/>
        <v>04 0073</v>
      </c>
      <c r="F843" s="28" t="s">
        <v>4953</v>
      </c>
      <c r="G843" s="21" t="str">
        <f>VLOOKUP(E843,'FILIAIS PETZ'!A:E,5,0)</f>
        <v>PETZ CAMPO GRANDE</v>
      </c>
      <c r="H843" s="20" t="str">
        <f>VLOOKUP(E843,'FILIAIS PETZ'!A:D,4,0)</f>
        <v>CGDE-MS</v>
      </c>
      <c r="I843" s="46">
        <v>45309</v>
      </c>
      <c r="J843" s="10">
        <v>832688</v>
      </c>
      <c r="K843" s="10" t="s">
        <v>5181</v>
      </c>
      <c r="L843" s="28" t="s">
        <v>5516</v>
      </c>
      <c r="M843" s="46">
        <v>45310</v>
      </c>
      <c r="N843" s="46">
        <v>45343</v>
      </c>
      <c r="O843" s="46">
        <v>45321</v>
      </c>
      <c r="P843" s="28" t="s">
        <v>4990</v>
      </c>
      <c r="Q843" s="10">
        <v>3</v>
      </c>
      <c r="R843" s="10">
        <v>1</v>
      </c>
      <c r="S843" s="10" t="s">
        <v>4983</v>
      </c>
      <c r="T843" s="10" t="s">
        <v>32</v>
      </c>
      <c r="U843" s="10">
        <v>11002</v>
      </c>
      <c r="V843" s="10">
        <v>11002</v>
      </c>
      <c r="W843" s="10" t="s">
        <v>4984</v>
      </c>
      <c r="X843" s="10" t="s">
        <v>4992</v>
      </c>
      <c r="Y843" s="10" t="s">
        <v>4980</v>
      </c>
      <c r="Z843" s="10" t="s">
        <v>4980</v>
      </c>
      <c r="AA843" s="10" t="s">
        <v>4992</v>
      </c>
      <c r="AB843" s="10" t="s">
        <v>5005</v>
      </c>
      <c r="AC843" s="10" t="s">
        <v>5006</v>
      </c>
      <c r="AD843" s="29"/>
      <c r="AE843" s="20" t="str">
        <f>VLOOKUP(E843,'FILIAIS PETZ'!A:Q,17,0)</f>
        <v>CO-1</v>
      </c>
      <c r="AF843" s="20" t="str">
        <f>VLOOKUP(E843,'FILIAIS PETZ'!A:Q,3,0)</f>
        <v>FELICIO</v>
      </c>
      <c r="AG843" s="20" t="str">
        <f>VLOOKUP(E843,'FILIAIS PETZ'!A:Q,2,0)</f>
        <v>R3</v>
      </c>
      <c r="AH843" s="75">
        <v>120</v>
      </c>
      <c r="AI843" s="16" t="s">
        <v>5355</v>
      </c>
      <c r="AJ843" s="43">
        <f>VLOOKUP(E843,'FILIAIS PETZ'!$A$2:$K$2000,11,0)</f>
        <v>18328118007383</v>
      </c>
      <c r="AK843" s="44">
        <f t="shared" si="56"/>
        <v>18328118007383</v>
      </c>
    </row>
    <row r="844" spans="1:37" s="15" customFormat="1" ht="15" customHeight="1" thickBot="1" x14ac:dyDescent="0.25">
      <c r="A844" s="9">
        <f t="shared" si="55"/>
        <v>832691</v>
      </c>
      <c r="B844" s="18">
        <f>VLOOKUP(C844,FORNECEDORES!D:E,2,0)</f>
        <v>534461</v>
      </c>
      <c r="C844" s="19" t="str">
        <f>VLOOKUP(D844,FORNECEDORES!A:D,4,0)</f>
        <v>44.704.863/0001-15</v>
      </c>
      <c r="D844" s="13" t="s">
        <v>4401</v>
      </c>
      <c r="E844" s="20" t="str">
        <f t="shared" si="54"/>
        <v>04 0142</v>
      </c>
      <c r="F844" s="28" t="s">
        <v>4931</v>
      </c>
      <c r="G844" s="21" t="str">
        <f>VLOOKUP(E844,'FILIAIS PETZ'!A:E,5,0)</f>
        <v>PETZ MIGUEL SUTIL</v>
      </c>
      <c r="H844" s="20" t="str">
        <f>VLOOKUP(E844,'FILIAIS PETZ'!A:D,4,0)</f>
        <v>MGST-MT</v>
      </c>
      <c r="I844" s="46">
        <v>45309</v>
      </c>
      <c r="J844" s="10">
        <v>832691</v>
      </c>
      <c r="K844" s="10" t="s">
        <v>5181</v>
      </c>
      <c r="L844" s="28" t="s">
        <v>5522</v>
      </c>
      <c r="M844" s="46">
        <v>45310</v>
      </c>
      <c r="N844" s="46">
        <v>45343</v>
      </c>
      <c r="O844" s="46">
        <v>45321</v>
      </c>
      <c r="P844" s="28" t="s">
        <v>4990</v>
      </c>
      <c r="Q844" s="10">
        <v>3</v>
      </c>
      <c r="R844" s="10">
        <v>1</v>
      </c>
      <c r="S844" s="10" t="s">
        <v>4983</v>
      </c>
      <c r="T844" s="10" t="s">
        <v>32</v>
      </c>
      <c r="U844" s="10">
        <v>11002</v>
      </c>
      <c r="V844" s="10">
        <v>11002</v>
      </c>
      <c r="W844" s="10" t="s">
        <v>4984</v>
      </c>
      <c r="X844" s="10" t="s">
        <v>4992</v>
      </c>
      <c r="Y844" s="10" t="s">
        <v>4980</v>
      </c>
      <c r="Z844" s="10" t="s">
        <v>4980</v>
      </c>
      <c r="AA844" s="10" t="s">
        <v>4992</v>
      </c>
      <c r="AB844" s="10" t="s">
        <v>5005</v>
      </c>
      <c r="AC844" s="10" t="s">
        <v>5006</v>
      </c>
      <c r="AD844" s="29"/>
      <c r="AE844" s="20" t="str">
        <f>VLOOKUP(E844,'FILIAIS PETZ'!A:Q,17,0)</f>
        <v>CO-3</v>
      </c>
      <c r="AF844" s="20" t="str">
        <f>VLOOKUP(E844,'FILIAIS PETZ'!A:Q,3,0)</f>
        <v>FELICIO</v>
      </c>
      <c r="AG844" s="20" t="str">
        <f>VLOOKUP(E844,'FILIAIS PETZ'!A:Q,2,0)</f>
        <v>R3</v>
      </c>
      <c r="AH844" s="75">
        <v>120</v>
      </c>
      <c r="AI844" s="16" t="s">
        <v>5355</v>
      </c>
      <c r="AJ844" s="43">
        <f>VLOOKUP(E844,'FILIAIS PETZ'!$A$2:$K$2000,11,0)</f>
        <v>18328118013430</v>
      </c>
      <c r="AK844" s="44">
        <f t="shared" si="56"/>
        <v>18328118013430</v>
      </c>
    </row>
    <row r="845" spans="1:37" s="15" customFormat="1" ht="15" customHeight="1" thickBot="1" x14ac:dyDescent="0.25">
      <c r="A845" s="9">
        <f t="shared" si="55"/>
        <v>832693</v>
      </c>
      <c r="B845" s="18">
        <f>VLOOKUP(C845,FORNECEDORES!D:E,2,0)</f>
        <v>534461</v>
      </c>
      <c r="C845" s="19" t="str">
        <f>VLOOKUP(D845,FORNECEDORES!A:D,4,0)</f>
        <v>44.704.863/0001-15</v>
      </c>
      <c r="D845" s="13" t="s">
        <v>4401</v>
      </c>
      <c r="E845" s="20" t="str">
        <f t="shared" si="54"/>
        <v>04 0228</v>
      </c>
      <c r="F845" s="28" t="s">
        <v>4939</v>
      </c>
      <c r="G845" s="21" t="str">
        <f>VLOOKUP(E845,'FILIAIS PETZ'!A:E,5,0)</f>
        <v>PETZ SHOPPING PANTANAL</v>
      </c>
      <c r="H845" s="20" t="str">
        <f>VLOOKUP(E845,'FILIAIS PETZ'!A:D,4,0)</f>
        <v>SPAN-MT</v>
      </c>
      <c r="I845" s="46">
        <v>45309</v>
      </c>
      <c r="J845" s="10">
        <v>832693</v>
      </c>
      <c r="K845" s="10" t="s">
        <v>5181</v>
      </c>
      <c r="L845" s="28" t="s">
        <v>5527</v>
      </c>
      <c r="M845" s="46">
        <v>45310</v>
      </c>
      <c r="N845" s="46">
        <v>45343</v>
      </c>
      <c r="O845" s="46">
        <v>45321</v>
      </c>
      <c r="P845" s="28" t="s">
        <v>4990</v>
      </c>
      <c r="Q845" s="10">
        <v>3</v>
      </c>
      <c r="R845" s="10">
        <v>1</v>
      </c>
      <c r="S845" s="10" t="s">
        <v>4983</v>
      </c>
      <c r="T845" s="10" t="s">
        <v>32</v>
      </c>
      <c r="U845" s="10">
        <v>11002</v>
      </c>
      <c r="V845" s="10">
        <v>11002</v>
      </c>
      <c r="W845" s="10" t="s">
        <v>4984</v>
      </c>
      <c r="X845" s="10" t="s">
        <v>4992</v>
      </c>
      <c r="Y845" s="10" t="s">
        <v>4980</v>
      </c>
      <c r="Z845" s="10" t="s">
        <v>4980</v>
      </c>
      <c r="AA845" s="10" t="s">
        <v>4992</v>
      </c>
      <c r="AB845" s="10" t="s">
        <v>5005</v>
      </c>
      <c r="AC845" s="10" t="s">
        <v>5006</v>
      </c>
      <c r="AD845" s="29"/>
      <c r="AE845" s="20" t="str">
        <f>VLOOKUP(E845,'FILIAIS PETZ'!A:Q,17,0)</f>
        <v>CO-3</v>
      </c>
      <c r="AF845" s="20" t="str">
        <f>VLOOKUP(E845,'FILIAIS PETZ'!A:Q,3,0)</f>
        <v>FELICIO</v>
      </c>
      <c r="AG845" s="20" t="str">
        <f>VLOOKUP(E845,'FILIAIS PETZ'!A:Q,2,0)</f>
        <v>R3</v>
      </c>
      <c r="AH845" s="75">
        <v>160</v>
      </c>
      <c r="AI845" s="16" t="s">
        <v>5356</v>
      </c>
      <c r="AJ845" s="43">
        <f>VLOOKUP(E845,'FILIAIS PETZ'!$A$2:$K$2000,11,0)</f>
        <v>18328118021700</v>
      </c>
      <c r="AK845" s="44">
        <f t="shared" si="56"/>
        <v>18328118021700</v>
      </c>
    </row>
    <row r="846" spans="1:37" s="15" customFormat="1" ht="15" customHeight="1" thickBot="1" x14ac:dyDescent="0.25">
      <c r="A846" s="9">
        <f t="shared" si="55"/>
        <v>832695</v>
      </c>
      <c r="B846" s="18">
        <f>VLOOKUP(C846,FORNECEDORES!D:E,2,0)</f>
        <v>379168</v>
      </c>
      <c r="C846" s="19" t="str">
        <f>VLOOKUP(D846,FORNECEDORES!A:D,4,0)</f>
        <v>84.531.557/0001-49</v>
      </c>
      <c r="D846" s="13" t="s">
        <v>4090</v>
      </c>
      <c r="E846" s="20" t="str">
        <f t="shared" si="54"/>
        <v>04 0180</v>
      </c>
      <c r="F846" s="28" t="s">
        <v>4944</v>
      </c>
      <c r="G846" s="21" t="str">
        <f>VLOOKUP(E846,'FILIAIS PETZ'!A:E,5,0)</f>
        <v>PETZ TORQUATO TAPAJOS</v>
      </c>
      <c r="H846" s="20" t="str">
        <f>VLOOKUP(E846,'FILIAIS PETZ'!A:D,4,0)</f>
        <v>TQTP-AM</v>
      </c>
      <c r="I846" s="46">
        <v>45309</v>
      </c>
      <c r="J846" s="10">
        <v>832695</v>
      </c>
      <c r="K846" s="10" t="s">
        <v>5181</v>
      </c>
      <c r="L846" s="28" t="s">
        <v>5583</v>
      </c>
      <c r="M846" s="46">
        <v>45310</v>
      </c>
      <c r="N846" s="46">
        <v>45343</v>
      </c>
      <c r="O846" s="46">
        <v>45321</v>
      </c>
      <c r="P846" s="28" t="s">
        <v>4990</v>
      </c>
      <c r="Q846" s="10">
        <v>3</v>
      </c>
      <c r="R846" s="10">
        <v>1</v>
      </c>
      <c r="S846" s="10" t="s">
        <v>4983</v>
      </c>
      <c r="T846" s="10" t="s">
        <v>32</v>
      </c>
      <c r="U846" s="10">
        <v>11002</v>
      </c>
      <c r="V846" s="10">
        <v>11002</v>
      </c>
      <c r="W846" s="10" t="s">
        <v>5021</v>
      </c>
      <c r="X846" s="10" t="s">
        <v>4985</v>
      </c>
      <c r="Y846" s="10" t="s">
        <v>4993</v>
      </c>
      <c r="Z846" s="10" t="s">
        <v>12031</v>
      </c>
      <c r="AA846" s="10" t="s">
        <v>4989</v>
      </c>
      <c r="AB846" s="10" t="s">
        <v>12941</v>
      </c>
      <c r="AC846" s="10" t="s">
        <v>5006</v>
      </c>
      <c r="AD846" s="29"/>
      <c r="AE846" s="20" t="str">
        <f>VLOOKUP(E846,'FILIAIS PETZ'!A:Q,17,0)</f>
        <v>CO-3</v>
      </c>
      <c r="AF846" s="20" t="str">
        <f>VLOOKUP(E846,'FILIAIS PETZ'!A:Q,3,0)</f>
        <v>FELICIO</v>
      </c>
      <c r="AG846" s="20" t="str">
        <f>VLOOKUP(E846,'FILIAIS PETZ'!A:Q,2,0)</f>
        <v>R3</v>
      </c>
      <c r="AH846" s="75">
        <v>850</v>
      </c>
      <c r="AI846" s="16" t="s">
        <v>5357</v>
      </c>
      <c r="AJ846" s="43">
        <f>VLOOKUP(E846,'FILIAIS PETZ'!$A$2:$K$2000,11,0)</f>
        <v>18328118017346</v>
      </c>
      <c r="AK846" s="44">
        <f t="shared" si="56"/>
        <v>18328118017346</v>
      </c>
    </row>
    <row r="847" spans="1:37" s="15" customFormat="1" ht="15" customHeight="1" thickBot="1" x14ac:dyDescent="0.25">
      <c r="A847" s="9">
        <f t="shared" si="55"/>
        <v>832714</v>
      </c>
      <c r="B847" s="18">
        <f>VLOOKUP(C847,FORNECEDORES!D:E,2,0)</f>
        <v>6022</v>
      </c>
      <c r="C847" s="19" t="str">
        <f>VLOOKUP(D847,FORNECEDORES!A:D,4,0)</f>
        <v>06.696.624/0001-71</v>
      </c>
      <c r="D847" s="13" t="s">
        <v>1558</v>
      </c>
      <c r="E847" s="20" t="str">
        <f t="shared" si="54"/>
        <v>04 0077</v>
      </c>
      <c r="F847" s="28" t="s">
        <v>4954</v>
      </c>
      <c r="G847" s="21" t="str">
        <f>VLOOKUP(E847,'FILIAIS PETZ'!A:E,5,0)</f>
        <v>PETZ GOIANIA (SETOR BUENO)</v>
      </c>
      <c r="H847" s="20" t="str">
        <f>VLOOKUP(E847,'FILIAIS PETZ'!A:D,4,0)</f>
        <v>BT63-GO</v>
      </c>
      <c r="I847" s="46">
        <v>45309</v>
      </c>
      <c r="J847" s="10">
        <v>832714</v>
      </c>
      <c r="K847" s="10" t="s">
        <v>5858</v>
      </c>
      <c r="L847" s="28" t="s">
        <v>7484</v>
      </c>
      <c r="M847" s="46">
        <v>45420</v>
      </c>
      <c r="N847" s="46">
        <v>45441</v>
      </c>
      <c r="O847" s="46">
        <v>45422</v>
      </c>
      <c r="P847" s="28" t="s">
        <v>4990</v>
      </c>
      <c r="Q847" s="10">
        <v>3</v>
      </c>
      <c r="R847" s="10">
        <v>1</v>
      </c>
      <c r="S847" s="10" t="s">
        <v>4983</v>
      </c>
      <c r="T847" s="10" t="s">
        <v>32</v>
      </c>
      <c r="U847" s="10">
        <v>11002</v>
      </c>
      <c r="V847" s="10">
        <v>11002</v>
      </c>
      <c r="W847" s="10" t="s">
        <v>5024</v>
      </c>
      <c r="X847" s="10" t="s">
        <v>4996</v>
      </c>
      <c r="Y847" s="10" t="s">
        <v>4993</v>
      </c>
      <c r="Z847" s="10" t="s">
        <v>4993</v>
      </c>
      <c r="AA847" s="10" t="s">
        <v>5097</v>
      </c>
      <c r="AB847" s="10" t="s">
        <v>12941</v>
      </c>
      <c r="AC847" s="10" t="s">
        <v>5006</v>
      </c>
      <c r="AD847" s="29"/>
      <c r="AE847" s="20" t="str">
        <f>VLOOKUP(E847,'FILIAIS PETZ'!A:Q,17,0)</f>
        <v>CO-2</v>
      </c>
      <c r="AF847" s="20" t="str">
        <f>VLOOKUP(E847,'FILIAIS PETZ'!A:Q,3,0)</f>
        <v>FELICIO</v>
      </c>
      <c r="AG847" s="20" t="str">
        <f>VLOOKUP(E847,'FILIAIS PETZ'!A:Q,2,0)</f>
        <v>R3</v>
      </c>
      <c r="AH847" s="75">
        <v>3989.36</v>
      </c>
      <c r="AI847" s="16" t="s">
        <v>5358</v>
      </c>
      <c r="AJ847" s="43">
        <f>VLOOKUP(E847,'FILIAIS PETZ'!$A$2:$K$2000,11,0)</f>
        <v>18328118007545</v>
      </c>
      <c r="AK847" s="44">
        <f t="shared" si="56"/>
        <v>18328118007545</v>
      </c>
    </row>
    <row r="848" spans="1:37" s="15" customFormat="1" ht="15" customHeight="1" thickBot="1" x14ac:dyDescent="0.25">
      <c r="A848" s="9">
        <f t="shared" si="55"/>
        <v>867209</v>
      </c>
      <c r="B848" s="18">
        <f>VLOOKUP(C848,FORNECEDORES!D:E,2,0)</f>
        <v>49973</v>
      </c>
      <c r="C848" s="19" t="str">
        <f>VLOOKUP(D848,FORNECEDORES!A:D,4,0)</f>
        <v>30.827.985/0001-94</v>
      </c>
      <c r="D848" s="13" t="s">
        <v>2744</v>
      </c>
      <c r="E848" s="20" t="str">
        <f t="shared" si="54"/>
        <v>04 0155</v>
      </c>
      <c r="F848" s="28" t="s">
        <v>4929</v>
      </c>
      <c r="G848" s="21" t="str">
        <f>VLOOKUP(E848,'FILIAIS PETZ'!A:E,5,0)</f>
        <v>PETZ SETE LAGOAS</v>
      </c>
      <c r="H848" s="20" t="str">
        <f>VLOOKUP(E848,'FILIAIS PETZ'!A:D,4,0)</f>
        <v>STLG-MG</v>
      </c>
      <c r="I848" s="46">
        <v>45309</v>
      </c>
      <c r="J848" s="9">
        <v>867209</v>
      </c>
      <c r="K848" s="9" t="s">
        <v>5858</v>
      </c>
      <c r="L848" s="29" t="s">
        <v>6133</v>
      </c>
      <c r="M848" s="46">
        <v>45303</v>
      </c>
      <c r="N848" s="46">
        <v>45378</v>
      </c>
      <c r="O848" s="46">
        <v>45359</v>
      </c>
      <c r="P848" s="29" t="s">
        <v>4990</v>
      </c>
      <c r="Q848" s="9">
        <v>3</v>
      </c>
      <c r="R848" s="9">
        <v>1</v>
      </c>
      <c r="S848" s="9" t="s">
        <v>4983</v>
      </c>
      <c r="T848" s="9" t="s">
        <v>32</v>
      </c>
      <c r="U848" s="9">
        <v>11002</v>
      </c>
      <c r="V848" s="9">
        <v>11002</v>
      </c>
      <c r="W848" s="9" t="s">
        <v>4984</v>
      </c>
      <c r="X848" s="9" t="s">
        <v>4996</v>
      </c>
      <c r="Y848" s="10" t="s">
        <v>4993</v>
      </c>
      <c r="Z848" s="10" t="s">
        <v>4993</v>
      </c>
      <c r="AA848" s="10" t="s">
        <v>5103</v>
      </c>
      <c r="AB848" s="10" t="s">
        <v>12941</v>
      </c>
      <c r="AC848" s="9" t="s">
        <v>5006</v>
      </c>
      <c r="AD848" s="29"/>
      <c r="AE848" s="20" t="str">
        <f>VLOOKUP(E848,'FILIAIS PETZ'!A:Q,17,0)</f>
        <v>MG-1</v>
      </c>
      <c r="AF848" s="20" t="str">
        <f>VLOOKUP(E848,'FILIAIS PETZ'!A:Q,3,0)</f>
        <v>FELICIO</v>
      </c>
      <c r="AG848" s="20" t="str">
        <f>VLOOKUP(E848,'FILIAIS PETZ'!A:Q,2,0)</f>
        <v>R3</v>
      </c>
      <c r="AH848" s="75">
        <v>980</v>
      </c>
      <c r="AI848" s="16" t="s">
        <v>5342</v>
      </c>
      <c r="AJ848" s="43">
        <f>VLOOKUP(E848,'FILIAIS PETZ'!$A$2:$K$2000,11,0)</f>
        <v>18328118015645</v>
      </c>
      <c r="AK848" s="44">
        <f t="shared" si="56"/>
        <v>18328118015645</v>
      </c>
    </row>
    <row r="849" spans="1:37" s="15" customFormat="1" ht="15" customHeight="1" thickBot="1" x14ac:dyDescent="0.25">
      <c r="A849" s="9">
        <f t="shared" si="55"/>
        <v>832673</v>
      </c>
      <c r="B849" s="18">
        <f>VLOOKUP(C849,FORNECEDORES!D:E,2,0)</f>
        <v>7736</v>
      </c>
      <c r="C849" s="19" t="str">
        <f>VLOOKUP(D849,FORNECEDORES!A:D,4,0)</f>
        <v>27.385.816/0001-37</v>
      </c>
      <c r="D849" s="13" t="s">
        <v>2591</v>
      </c>
      <c r="E849" s="20" t="str">
        <f t="shared" si="54"/>
        <v>04 0033</v>
      </c>
      <c r="F849" s="28" t="s">
        <v>4933</v>
      </c>
      <c r="G849" s="21" t="str">
        <f>VLOOKUP(E849,'FILIAIS PETZ'!A:E,5,0)</f>
        <v>PETZ PARQUE FLAMBOYANT</v>
      </c>
      <c r="H849" s="20" t="str">
        <f>VLOOKUP(E849,'FILIAIS PETZ'!A:D,4,0)</f>
        <v>FBYT-GO</v>
      </c>
      <c r="I849" s="46">
        <v>45309</v>
      </c>
      <c r="J849" s="9">
        <v>832673</v>
      </c>
      <c r="K849" s="9" t="s">
        <v>6291</v>
      </c>
      <c r="L849" s="29" t="s">
        <v>6030</v>
      </c>
      <c r="M849" s="46">
        <v>45341</v>
      </c>
      <c r="N849" s="46">
        <v>45378</v>
      </c>
      <c r="O849" s="46">
        <v>45345</v>
      </c>
      <c r="P849" s="29" t="s">
        <v>4982</v>
      </c>
      <c r="Q849" s="9">
        <v>3</v>
      </c>
      <c r="R849" s="9">
        <v>1</v>
      </c>
      <c r="S849" s="9" t="s">
        <v>5052</v>
      </c>
      <c r="T849" s="9" t="s">
        <v>32</v>
      </c>
      <c r="U849" s="9">
        <v>11002</v>
      </c>
      <c r="V849" s="9">
        <v>11002</v>
      </c>
      <c r="W849" s="9" t="s">
        <v>5034</v>
      </c>
      <c r="X849" s="9" t="s">
        <v>4985</v>
      </c>
      <c r="Y849" s="10" t="s">
        <v>4993</v>
      </c>
      <c r="Z849" s="10" t="s">
        <v>4993</v>
      </c>
      <c r="AA849" s="10" t="s">
        <v>4989</v>
      </c>
      <c r="AB849" s="10" t="s">
        <v>12941</v>
      </c>
      <c r="AC849" s="9" t="s">
        <v>4988</v>
      </c>
      <c r="AD849" s="67" t="s">
        <v>5020</v>
      </c>
      <c r="AE849" s="20" t="str">
        <f>VLOOKUP(E849,'FILIAIS PETZ'!A:Q,17,0)</f>
        <v>CO-2</v>
      </c>
      <c r="AF849" s="20" t="str">
        <f>VLOOKUP(E849,'FILIAIS PETZ'!A:Q,3,0)</f>
        <v>FELICIO</v>
      </c>
      <c r="AG849" s="20" t="str">
        <f>VLOOKUP(E849,'FILIAIS PETZ'!A:Q,2,0)</f>
        <v>R3</v>
      </c>
      <c r="AH849" s="75">
        <v>12065.95</v>
      </c>
      <c r="AI849" s="16" t="s">
        <v>5353</v>
      </c>
      <c r="AJ849" s="43">
        <f>VLOOKUP(E849,'FILIAIS PETZ'!$A$2:$K$2000,11,0)</f>
        <v>18328118003477</v>
      </c>
      <c r="AK849" s="44">
        <f t="shared" si="56"/>
        <v>18328118003477</v>
      </c>
    </row>
    <row r="850" spans="1:37" s="15" customFormat="1" ht="15" customHeight="1" thickBot="1" x14ac:dyDescent="0.25">
      <c r="A850" s="9">
        <v>832493</v>
      </c>
      <c r="B850" s="18">
        <f>VLOOKUP(C850,FORNECEDORES!D:E,2,0)</f>
        <v>5381</v>
      </c>
      <c r="C850" s="19" t="str">
        <f>VLOOKUP(D850,FORNECEDORES!A:D,4,0)</f>
        <v>19.423.361/0001-79</v>
      </c>
      <c r="D850" s="13" t="s">
        <v>2301</v>
      </c>
      <c r="E850" s="20" t="str">
        <f t="shared" si="54"/>
        <v>04 0067</v>
      </c>
      <c r="F850" s="28" t="s">
        <v>8611</v>
      </c>
      <c r="G850" s="21" t="str">
        <f>VLOOKUP(E850,'FILIAIS PETZ'!A:E,5,0)</f>
        <v>PETZ EXTRA RICARDO JAFET</v>
      </c>
      <c r="H850" s="20" t="str">
        <f>VLOOKUP(E850,'FILIAIS PETZ'!A:D,4,0)</f>
        <v>RJAF-SP</v>
      </c>
      <c r="I850" s="46">
        <v>45309</v>
      </c>
      <c r="J850" s="9">
        <v>832493</v>
      </c>
      <c r="K850" s="9" t="s">
        <v>9047</v>
      </c>
      <c r="L850" s="29" t="s">
        <v>9455</v>
      </c>
      <c r="M850" s="46">
        <v>45342</v>
      </c>
      <c r="N850" s="46">
        <v>45392</v>
      </c>
      <c r="O850" s="46"/>
      <c r="P850" s="29" t="s">
        <v>4990</v>
      </c>
      <c r="Q850" s="9">
        <v>3</v>
      </c>
      <c r="R850" s="9">
        <v>1</v>
      </c>
      <c r="S850" s="9">
        <v>8</v>
      </c>
      <c r="T850" s="9" t="s">
        <v>32</v>
      </c>
      <c r="U850" s="9">
        <v>11002</v>
      </c>
      <c r="V850" s="9">
        <v>11002</v>
      </c>
      <c r="W850" s="9" t="s">
        <v>5019</v>
      </c>
      <c r="X850" s="9" t="s">
        <v>4985</v>
      </c>
      <c r="Y850" s="9" t="s">
        <v>4997</v>
      </c>
      <c r="Z850" s="9" t="s">
        <v>4993</v>
      </c>
      <c r="AA850" s="9" t="s">
        <v>5020</v>
      </c>
      <c r="AB850" s="9" t="s">
        <v>12941</v>
      </c>
      <c r="AC850" s="9" t="s">
        <v>5006</v>
      </c>
      <c r="AD850" s="9"/>
      <c r="AE850" s="20" t="str">
        <f>VLOOKUP(E850,'FILIAIS PETZ'!A:Q,17,0)</f>
        <v>SP2</v>
      </c>
      <c r="AF850" s="20" t="str">
        <f>VLOOKUP(E850,'FILIAIS PETZ'!A:Q,3,0)</f>
        <v>FELICIO</v>
      </c>
      <c r="AG850" s="20" t="str">
        <f>VLOOKUP(E850,'FILIAIS PETZ'!A:Q,2,0)</f>
        <v>R3</v>
      </c>
      <c r="AH850" s="75">
        <v>1200</v>
      </c>
      <c r="AI850" s="68" t="s">
        <v>9456</v>
      </c>
      <c r="AJ850" s="43">
        <f>VLOOKUP(E850,'FILIAIS PETZ'!$A$2:$K$2000,11,0)</f>
        <v>18328118006573</v>
      </c>
      <c r="AK850" s="44">
        <v>18328118006573</v>
      </c>
    </row>
    <row r="851" spans="1:37" s="15" customFormat="1" ht="15" customHeight="1" thickBot="1" x14ac:dyDescent="0.25">
      <c r="A851" s="9">
        <v>832506</v>
      </c>
      <c r="B851" s="18">
        <f>VLOOKUP(C851,FORNECEDORES!D:E,2,0)</f>
        <v>39969</v>
      </c>
      <c r="C851" s="19" t="str">
        <f>VLOOKUP(D851,FORNECEDORES!A:D,4,0)</f>
        <v>23.457.797/0001-56</v>
      </c>
      <c r="D851" s="13" t="s">
        <v>2466</v>
      </c>
      <c r="E851" s="20" t="str">
        <f t="shared" si="54"/>
        <v>04 0069</v>
      </c>
      <c r="F851" s="28" t="s">
        <v>8968</v>
      </c>
      <c r="G851" s="21" t="str">
        <f>VLOOKUP(E851,'FILIAIS PETZ'!A:E,5,0)</f>
        <v>PETZ GIOVANNI PIRELLI</v>
      </c>
      <c r="H851" s="20" t="str">
        <f>VLOOKUP(E851,'FILIAIS PETZ'!A:D,4,0)</f>
        <v>GPIR-SP</v>
      </c>
      <c r="I851" s="46">
        <v>45309</v>
      </c>
      <c r="J851" s="9">
        <v>832506</v>
      </c>
      <c r="K851" s="9" t="s">
        <v>9035</v>
      </c>
      <c r="L851" s="29" t="s">
        <v>8891</v>
      </c>
      <c r="M851" s="46">
        <v>45310</v>
      </c>
      <c r="N851" s="46">
        <v>45336</v>
      </c>
      <c r="O851" s="46">
        <v>45313</v>
      </c>
      <c r="P851" s="29" t="s">
        <v>4990</v>
      </c>
      <c r="Q851" s="9">
        <v>3</v>
      </c>
      <c r="R851" s="9">
        <v>1</v>
      </c>
      <c r="S851" s="9">
        <v>8</v>
      </c>
      <c r="T851" s="9" t="s">
        <v>32</v>
      </c>
      <c r="U851" s="9">
        <v>11002</v>
      </c>
      <c r="V851" s="9">
        <v>11002</v>
      </c>
      <c r="W851" s="9" t="s">
        <v>5024</v>
      </c>
      <c r="X851" s="9" t="s">
        <v>4985</v>
      </c>
      <c r="Y851" s="9" t="s">
        <v>4997</v>
      </c>
      <c r="Z851" s="9" t="s">
        <v>4993</v>
      </c>
      <c r="AA851" s="9" t="s">
        <v>4989</v>
      </c>
      <c r="AB851" s="9" t="s">
        <v>12941</v>
      </c>
      <c r="AC851" s="9" t="s">
        <v>5006</v>
      </c>
      <c r="AD851" s="9"/>
      <c r="AE851" s="20" t="str">
        <f>VLOOKUP(E851,'FILIAIS PETZ'!A:Q,17,0)</f>
        <v>SP3</v>
      </c>
      <c r="AF851" s="20" t="str">
        <f>VLOOKUP(E851,'FILIAIS PETZ'!A:Q,3,0)</f>
        <v>FELICIO</v>
      </c>
      <c r="AG851" s="20" t="str">
        <f>VLOOKUP(E851,'FILIAIS PETZ'!A:Q,2,0)</f>
        <v>R3</v>
      </c>
      <c r="AH851" s="75">
        <v>380</v>
      </c>
      <c r="AI851" s="68" t="s">
        <v>9457</v>
      </c>
      <c r="AJ851" s="43">
        <f>VLOOKUP(E851,'FILIAIS PETZ'!$A$2:$K$2000,11,0)</f>
        <v>18328118006905</v>
      </c>
      <c r="AK851" s="44">
        <v>18328118006905</v>
      </c>
    </row>
    <row r="852" spans="1:37" s="15" customFormat="1" ht="15" customHeight="1" thickBot="1" x14ac:dyDescent="0.25">
      <c r="A852" s="9">
        <v>832522</v>
      </c>
      <c r="B852" s="18">
        <f>VLOOKUP(C852,FORNECEDORES!D:E,2,0)</f>
        <v>14456</v>
      </c>
      <c r="C852" s="19" t="str">
        <f>VLOOKUP(D852,FORNECEDORES!A:D,4,0)</f>
        <v>29.274.777/0001-26</v>
      </c>
      <c r="D852" s="13" t="s">
        <v>2689</v>
      </c>
      <c r="E852" s="20" t="str">
        <f t="shared" si="54"/>
        <v>04 0069</v>
      </c>
      <c r="F852" s="28" t="s">
        <v>8968</v>
      </c>
      <c r="G852" s="21" t="str">
        <f>VLOOKUP(E852,'FILIAIS PETZ'!A:E,5,0)</f>
        <v>PETZ GIOVANNI PIRELLI</v>
      </c>
      <c r="H852" s="20" t="str">
        <f>VLOOKUP(E852,'FILIAIS PETZ'!A:D,4,0)</f>
        <v>GPIR-SP</v>
      </c>
      <c r="I852" s="46">
        <v>45309</v>
      </c>
      <c r="J852" s="9">
        <v>832522</v>
      </c>
      <c r="K852" s="9" t="s">
        <v>9035</v>
      </c>
      <c r="L852" s="29" t="s">
        <v>9458</v>
      </c>
      <c r="M852" s="46">
        <v>45309</v>
      </c>
      <c r="N852" s="46">
        <v>45350</v>
      </c>
      <c r="O852" s="46">
        <v>45313</v>
      </c>
      <c r="P852" s="29" t="s">
        <v>4990</v>
      </c>
      <c r="Q852" s="9">
        <v>3</v>
      </c>
      <c r="R852" s="9">
        <v>1</v>
      </c>
      <c r="S852" s="9">
        <v>8</v>
      </c>
      <c r="T852" s="9" t="s">
        <v>32</v>
      </c>
      <c r="U852" s="9">
        <v>11002</v>
      </c>
      <c r="V852" s="9">
        <v>11002</v>
      </c>
      <c r="W852" s="9" t="s">
        <v>5039</v>
      </c>
      <c r="X852" s="9" t="s">
        <v>4985</v>
      </c>
      <c r="Y852" s="9" t="s">
        <v>4997</v>
      </c>
      <c r="Z852" s="9" t="s">
        <v>4993</v>
      </c>
      <c r="AA852" s="9" t="s">
        <v>4989</v>
      </c>
      <c r="AB852" s="9" t="s">
        <v>12941</v>
      </c>
      <c r="AC852" s="9" t="s">
        <v>5006</v>
      </c>
      <c r="AD852" s="9"/>
      <c r="AE852" s="20" t="str">
        <f>VLOOKUP(E852,'FILIAIS PETZ'!A:Q,17,0)</f>
        <v>SP3</v>
      </c>
      <c r="AF852" s="20" t="str">
        <f>VLOOKUP(E852,'FILIAIS PETZ'!A:Q,3,0)</f>
        <v>FELICIO</v>
      </c>
      <c r="AG852" s="20" t="str">
        <f>VLOOKUP(E852,'FILIAIS PETZ'!A:Q,2,0)</f>
        <v>R3</v>
      </c>
      <c r="AH852" s="75">
        <v>290</v>
      </c>
      <c r="AI852" s="68" t="s">
        <v>9459</v>
      </c>
      <c r="AJ852" s="43">
        <f>VLOOKUP(E852,'FILIAIS PETZ'!$A$2:$K$2000,11,0)</f>
        <v>18328118006905</v>
      </c>
      <c r="AK852" s="44">
        <v>18328118006905</v>
      </c>
    </row>
    <row r="853" spans="1:37" s="15" customFormat="1" ht="15" customHeight="1" thickBot="1" x14ac:dyDescent="0.25">
      <c r="A853" s="9">
        <v>832525</v>
      </c>
      <c r="B853" s="18">
        <f>VLOOKUP(C853,FORNECEDORES!D:E,2,0)</f>
        <v>14456</v>
      </c>
      <c r="C853" s="19" t="str">
        <f>VLOOKUP(D853,FORNECEDORES!A:D,4,0)</f>
        <v>29.274.777/0001-26</v>
      </c>
      <c r="D853" s="13" t="s">
        <v>2689</v>
      </c>
      <c r="E853" s="20" t="str">
        <f t="shared" si="54"/>
        <v>04 0069</v>
      </c>
      <c r="F853" s="28" t="s">
        <v>8968</v>
      </c>
      <c r="G853" s="21" t="str">
        <f>VLOOKUP(E853,'FILIAIS PETZ'!A:E,5,0)</f>
        <v>PETZ GIOVANNI PIRELLI</v>
      </c>
      <c r="H853" s="20" t="str">
        <f>VLOOKUP(E853,'FILIAIS PETZ'!A:D,4,0)</f>
        <v>GPIR-SP</v>
      </c>
      <c r="I853" s="46">
        <v>45309</v>
      </c>
      <c r="J853" s="9">
        <v>832525</v>
      </c>
      <c r="K853" s="9" t="s">
        <v>9035</v>
      </c>
      <c r="L853" s="29" t="s">
        <v>9460</v>
      </c>
      <c r="M853" s="46">
        <v>45309</v>
      </c>
      <c r="N853" s="46">
        <v>45350</v>
      </c>
      <c r="O853" s="46">
        <v>45313</v>
      </c>
      <c r="P853" s="29" t="s">
        <v>4990</v>
      </c>
      <c r="Q853" s="9">
        <v>3</v>
      </c>
      <c r="R853" s="9">
        <v>1</v>
      </c>
      <c r="S853" s="9">
        <v>8</v>
      </c>
      <c r="T853" s="9" t="s">
        <v>32</v>
      </c>
      <c r="U853" s="9">
        <v>11002</v>
      </c>
      <c r="V853" s="9">
        <v>11002</v>
      </c>
      <c r="W853" s="9" t="s">
        <v>5019</v>
      </c>
      <c r="X853" s="9" t="s">
        <v>4985</v>
      </c>
      <c r="Y853" s="9" t="s">
        <v>4997</v>
      </c>
      <c r="Z853" s="9" t="s">
        <v>4993</v>
      </c>
      <c r="AA853" s="9" t="s">
        <v>4989</v>
      </c>
      <c r="AB853" s="9" t="s">
        <v>12941</v>
      </c>
      <c r="AC853" s="9" t="s">
        <v>5006</v>
      </c>
      <c r="AD853" s="9"/>
      <c r="AE853" s="20" t="str">
        <f>VLOOKUP(E853,'FILIAIS PETZ'!A:Q,17,0)</f>
        <v>SP3</v>
      </c>
      <c r="AF853" s="20" t="str">
        <f>VLOOKUP(E853,'FILIAIS PETZ'!A:Q,3,0)</f>
        <v>FELICIO</v>
      </c>
      <c r="AG853" s="20" t="str">
        <f>VLOOKUP(E853,'FILIAIS PETZ'!A:Q,2,0)</f>
        <v>R3</v>
      </c>
      <c r="AH853" s="75">
        <v>2690</v>
      </c>
      <c r="AI853" s="68" t="s">
        <v>9461</v>
      </c>
      <c r="AJ853" s="43">
        <f>VLOOKUP(E853,'FILIAIS PETZ'!$A$2:$K$2000,11,0)</f>
        <v>18328118006905</v>
      </c>
      <c r="AK853" s="44">
        <v>18328118006905</v>
      </c>
    </row>
    <row r="854" spans="1:37" s="15" customFormat="1" ht="15" customHeight="1" thickBot="1" x14ac:dyDescent="0.25">
      <c r="A854" s="9">
        <v>832517</v>
      </c>
      <c r="B854" s="18">
        <f>VLOOKUP(C854,FORNECEDORES!D:E,2,0)</f>
        <v>14456</v>
      </c>
      <c r="C854" s="19" t="str">
        <f>VLOOKUP(D854,FORNECEDORES!A:D,4,0)</f>
        <v>29.274.777/0001-26</v>
      </c>
      <c r="D854" s="13" t="s">
        <v>2689</v>
      </c>
      <c r="E854" s="20" t="str">
        <f t="shared" si="54"/>
        <v>04 0256</v>
      </c>
      <c r="F854" s="28" t="s">
        <v>9144</v>
      </c>
      <c r="G854" s="21" t="str">
        <f>VLOOKUP(E854,'FILIAIS PETZ'!A:E,5,0)</f>
        <v>PETZ ACLIMAÇÃO</v>
      </c>
      <c r="H854" s="20" t="str">
        <f>VLOOKUP(E854,'FILIAIS PETZ'!A:D,4,0)</f>
        <v>ACLM-SP</v>
      </c>
      <c r="I854" s="46">
        <v>45309</v>
      </c>
      <c r="J854" s="9">
        <v>832517</v>
      </c>
      <c r="K854" s="9" t="s">
        <v>9035</v>
      </c>
      <c r="L854" s="29" t="s">
        <v>9462</v>
      </c>
      <c r="M854" s="46">
        <v>45309</v>
      </c>
      <c r="N854" s="46">
        <v>45350</v>
      </c>
      <c r="O854" s="46">
        <v>45313</v>
      </c>
      <c r="P854" s="29" t="s">
        <v>4990</v>
      </c>
      <c r="Q854" s="9">
        <v>3</v>
      </c>
      <c r="R854" s="9">
        <v>1</v>
      </c>
      <c r="S854" s="9">
        <v>8</v>
      </c>
      <c r="T854" s="9" t="s">
        <v>32</v>
      </c>
      <c r="U854" s="9">
        <v>11002</v>
      </c>
      <c r="V854" s="9">
        <v>11002</v>
      </c>
      <c r="W854" s="9" t="s">
        <v>5039</v>
      </c>
      <c r="X854" s="9" t="s">
        <v>4985</v>
      </c>
      <c r="Y854" s="9" t="s">
        <v>4997</v>
      </c>
      <c r="Z854" s="9" t="s">
        <v>4993</v>
      </c>
      <c r="AA854" s="9" t="s">
        <v>4989</v>
      </c>
      <c r="AB854" s="9" t="s">
        <v>12941</v>
      </c>
      <c r="AC854" s="9" t="s">
        <v>5006</v>
      </c>
      <c r="AD854" s="9"/>
      <c r="AE854" s="20" t="str">
        <f>VLOOKUP(E854,'FILIAIS PETZ'!A:Q,17,0)</f>
        <v>SP2</v>
      </c>
      <c r="AF854" s="20" t="str">
        <f>VLOOKUP(E854,'FILIAIS PETZ'!A:Q,3,0)</f>
        <v>FELICIO</v>
      </c>
      <c r="AG854" s="20" t="str">
        <f>VLOOKUP(E854,'FILIAIS PETZ'!A:Q,2,0)</f>
        <v>R3</v>
      </c>
      <c r="AH854" s="75">
        <v>690</v>
      </c>
      <c r="AI854" s="68" t="s">
        <v>9463</v>
      </c>
      <c r="AJ854" s="43" t="str">
        <f>VLOOKUP(E854,'FILIAIS PETZ'!$A$2:$K$2000,11,0)</f>
        <v>18.328.118/0243-93</v>
      </c>
      <c r="AK854" s="44" t="s">
        <v>9146</v>
      </c>
    </row>
    <row r="855" spans="1:37" s="15" customFormat="1" ht="15" customHeight="1" thickBot="1" x14ac:dyDescent="0.25">
      <c r="A855" s="9">
        <v>832529</v>
      </c>
      <c r="B855" s="18">
        <f>VLOOKUP(C855,FORNECEDORES!D:E,2,0)</f>
        <v>14456</v>
      </c>
      <c r="C855" s="19" t="str">
        <f>VLOOKUP(D855,FORNECEDORES!A:D,4,0)</f>
        <v>29.274.777/0001-26</v>
      </c>
      <c r="D855" s="13" t="s">
        <v>2689</v>
      </c>
      <c r="E855" s="20" t="str">
        <f t="shared" si="54"/>
        <v>04 0138</v>
      </c>
      <c r="F855" s="28" t="s">
        <v>8627</v>
      </c>
      <c r="G855" s="21" t="str">
        <f>VLOOKUP(E855,'FILIAIS PETZ'!A:E,5,0)</f>
        <v>PETZ JOÃO FIRMINO</v>
      </c>
      <c r="H855" s="20" t="str">
        <f>VLOOKUP(E855,'FILIAIS PETZ'!A:D,4,0)</f>
        <v>JFIR-SP</v>
      </c>
      <c r="I855" s="46">
        <v>45309</v>
      </c>
      <c r="J855" s="9">
        <v>832529</v>
      </c>
      <c r="K855" s="9" t="s">
        <v>9035</v>
      </c>
      <c r="L855" s="29" t="s">
        <v>9464</v>
      </c>
      <c r="M855" s="46">
        <v>45309</v>
      </c>
      <c r="N855" s="46">
        <v>45350</v>
      </c>
      <c r="O855" s="46">
        <v>45313</v>
      </c>
      <c r="P855" s="29" t="s">
        <v>4990</v>
      </c>
      <c r="Q855" s="9">
        <v>3</v>
      </c>
      <c r="R855" s="9">
        <v>1</v>
      </c>
      <c r="S855" s="9">
        <v>8</v>
      </c>
      <c r="T855" s="9" t="s">
        <v>32</v>
      </c>
      <c r="U855" s="9">
        <v>11002</v>
      </c>
      <c r="V855" s="9">
        <v>11002</v>
      </c>
      <c r="W855" s="9" t="s">
        <v>5039</v>
      </c>
      <c r="X855" s="9" t="s">
        <v>4985</v>
      </c>
      <c r="Y855" s="9" t="s">
        <v>4997</v>
      </c>
      <c r="Z855" s="9" t="s">
        <v>4993</v>
      </c>
      <c r="AA855" s="9" t="s">
        <v>4989</v>
      </c>
      <c r="AB855" s="9" t="s">
        <v>12941</v>
      </c>
      <c r="AC855" s="9" t="s">
        <v>5006</v>
      </c>
      <c r="AD855" s="9"/>
      <c r="AE855" s="20" t="str">
        <f>VLOOKUP(E855,'FILIAIS PETZ'!A:Q,17,0)</f>
        <v>SP3</v>
      </c>
      <c r="AF855" s="20" t="str">
        <f>VLOOKUP(E855,'FILIAIS PETZ'!A:Q,3,0)</f>
        <v>FELICIO</v>
      </c>
      <c r="AG855" s="20" t="str">
        <f>VLOOKUP(E855,'FILIAIS PETZ'!A:Q,2,0)</f>
        <v>R3</v>
      </c>
      <c r="AH855" s="75">
        <v>590</v>
      </c>
      <c r="AI855" s="68" t="s">
        <v>9465</v>
      </c>
      <c r="AJ855" s="43">
        <f>VLOOKUP(E855,'FILIAIS PETZ'!$A$2:$K$2000,11,0)</f>
        <v>18328118012972</v>
      </c>
      <c r="AK855" s="44">
        <v>18328118012972</v>
      </c>
    </row>
    <row r="856" spans="1:37" s="15" customFormat="1" ht="15" customHeight="1" thickBot="1" x14ac:dyDescent="0.25">
      <c r="A856" s="9">
        <v>832531</v>
      </c>
      <c r="B856" s="18">
        <f>VLOOKUP(C856,FORNECEDORES!D:E,2,0)</f>
        <v>14456</v>
      </c>
      <c r="C856" s="19" t="str">
        <f>VLOOKUP(D856,FORNECEDORES!A:D,4,0)</f>
        <v>29.274.777/0001-26</v>
      </c>
      <c r="D856" s="13" t="s">
        <v>2689</v>
      </c>
      <c r="E856" s="20" t="str">
        <f t="shared" si="54"/>
        <v>04 0068</v>
      </c>
      <c r="F856" s="28" t="s">
        <v>8958</v>
      </c>
      <c r="G856" s="21" t="str">
        <f>VLOOKUP(E856,'FILIAIS PETZ'!A:E,5,0)</f>
        <v>PETZ PEREIRA BARRETO</v>
      </c>
      <c r="H856" s="20" t="str">
        <f>VLOOKUP(E856,'FILIAIS PETZ'!A:D,4,0)</f>
        <v>PBAR-SP</v>
      </c>
      <c r="I856" s="46">
        <v>45309</v>
      </c>
      <c r="J856" s="9">
        <v>832531</v>
      </c>
      <c r="K856" s="9" t="s">
        <v>9035</v>
      </c>
      <c r="L856" s="29" t="s">
        <v>9466</v>
      </c>
      <c r="M856" s="46">
        <v>45309</v>
      </c>
      <c r="N856" s="46">
        <v>45350</v>
      </c>
      <c r="O856" s="46">
        <v>45313</v>
      </c>
      <c r="P856" s="29" t="s">
        <v>4990</v>
      </c>
      <c r="Q856" s="9">
        <v>3</v>
      </c>
      <c r="R856" s="9">
        <v>1</v>
      </c>
      <c r="S856" s="9">
        <v>8</v>
      </c>
      <c r="T856" s="9" t="s">
        <v>32</v>
      </c>
      <c r="U856" s="9">
        <v>11002</v>
      </c>
      <c r="V856" s="9">
        <v>11002</v>
      </c>
      <c r="W856" s="9" t="s">
        <v>5039</v>
      </c>
      <c r="X856" s="9" t="s">
        <v>4985</v>
      </c>
      <c r="Y856" s="9" t="s">
        <v>4997</v>
      </c>
      <c r="Z856" s="9" t="s">
        <v>4993</v>
      </c>
      <c r="AA856" s="9" t="s">
        <v>4989</v>
      </c>
      <c r="AB856" s="9" t="s">
        <v>12941</v>
      </c>
      <c r="AC856" s="9" t="s">
        <v>5006</v>
      </c>
      <c r="AD856" s="9"/>
      <c r="AE856" s="20" t="str">
        <f>VLOOKUP(E856,'FILIAIS PETZ'!A:Q,17,0)</f>
        <v>SP3</v>
      </c>
      <c r="AF856" s="20" t="str">
        <f>VLOOKUP(E856,'FILIAIS PETZ'!A:Q,3,0)</f>
        <v>FELICIO</v>
      </c>
      <c r="AG856" s="20" t="str">
        <f>VLOOKUP(E856,'FILIAIS PETZ'!A:Q,2,0)</f>
        <v>R3</v>
      </c>
      <c r="AH856" s="75">
        <v>490</v>
      </c>
      <c r="AI856" s="68" t="s">
        <v>9467</v>
      </c>
      <c r="AJ856" s="43">
        <f>VLOOKUP(E856,'FILIAIS PETZ'!$A$2:$K$2000,11,0)</f>
        <v>18328118007111</v>
      </c>
      <c r="AK856" s="44">
        <v>18328118007111</v>
      </c>
    </row>
    <row r="857" spans="1:37" s="15" customFormat="1" ht="15" customHeight="1" thickBot="1" x14ac:dyDescent="0.25">
      <c r="A857" s="9">
        <v>832526</v>
      </c>
      <c r="B857" s="18">
        <f>VLOOKUP(C857,FORNECEDORES!D:E,2,0)</f>
        <v>14456</v>
      </c>
      <c r="C857" s="19" t="str">
        <f>VLOOKUP(D857,FORNECEDORES!A:D,4,0)</f>
        <v>29.274.777/0001-26</v>
      </c>
      <c r="D857" s="13" t="s">
        <v>2689</v>
      </c>
      <c r="E857" s="20" t="str">
        <f t="shared" si="54"/>
        <v>04 0069</v>
      </c>
      <c r="F857" s="28" t="s">
        <v>8968</v>
      </c>
      <c r="G857" s="21" t="str">
        <f>VLOOKUP(E857,'FILIAIS PETZ'!A:E,5,0)</f>
        <v>PETZ GIOVANNI PIRELLI</v>
      </c>
      <c r="H857" s="20" t="str">
        <f>VLOOKUP(E857,'FILIAIS PETZ'!A:D,4,0)</f>
        <v>GPIR-SP</v>
      </c>
      <c r="I857" s="46">
        <v>45309</v>
      </c>
      <c r="J857" s="9">
        <v>832526</v>
      </c>
      <c r="K857" s="9" t="s">
        <v>9035</v>
      </c>
      <c r="L857" s="29" t="s">
        <v>9468</v>
      </c>
      <c r="M857" s="46">
        <v>45309</v>
      </c>
      <c r="N857" s="46">
        <v>45350</v>
      </c>
      <c r="O857" s="46">
        <v>45313</v>
      </c>
      <c r="P857" s="29" t="s">
        <v>4990</v>
      </c>
      <c r="Q857" s="9">
        <v>3</v>
      </c>
      <c r="R857" s="9">
        <v>1</v>
      </c>
      <c r="S857" s="9">
        <v>8</v>
      </c>
      <c r="T857" s="9" t="s">
        <v>32</v>
      </c>
      <c r="U857" s="9">
        <v>11002</v>
      </c>
      <c r="V857" s="9">
        <v>11002</v>
      </c>
      <c r="W857" s="9" t="s">
        <v>5039</v>
      </c>
      <c r="X857" s="9" t="s">
        <v>4985</v>
      </c>
      <c r="Y857" s="9" t="s">
        <v>4997</v>
      </c>
      <c r="Z857" s="9" t="s">
        <v>4993</v>
      </c>
      <c r="AA857" s="9" t="s">
        <v>4989</v>
      </c>
      <c r="AB857" s="9" t="s">
        <v>12941</v>
      </c>
      <c r="AC857" s="9" t="s">
        <v>5006</v>
      </c>
      <c r="AD857" s="9"/>
      <c r="AE857" s="20" t="str">
        <f>VLOOKUP(E857,'FILIAIS PETZ'!A:Q,17,0)</f>
        <v>SP3</v>
      </c>
      <c r="AF857" s="20" t="str">
        <f>VLOOKUP(E857,'FILIAIS PETZ'!A:Q,3,0)</f>
        <v>FELICIO</v>
      </c>
      <c r="AG857" s="20" t="str">
        <f>VLOOKUP(E857,'FILIAIS PETZ'!A:Q,2,0)</f>
        <v>R3</v>
      </c>
      <c r="AH857" s="75">
        <v>790</v>
      </c>
      <c r="AI857" s="68" t="s">
        <v>9469</v>
      </c>
      <c r="AJ857" s="43">
        <f>VLOOKUP(E857,'FILIAIS PETZ'!$A$2:$K$2000,11,0)</f>
        <v>18328118006905</v>
      </c>
      <c r="AK857" s="44">
        <v>18328118006905</v>
      </c>
    </row>
    <row r="858" spans="1:37" s="15" customFormat="1" ht="15" customHeight="1" thickBot="1" x14ac:dyDescent="0.25">
      <c r="A858" s="9">
        <v>832520</v>
      </c>
      <c r="B858" s="18">
        <f>VLOOKUP(C858,FORNECEDORES!D:E,2,0)</f>
        <v>14456</v>
      </c>
      <c r="C858" s="19" t="str">
        <f>VLOOKUP(D858,FORNECEDORES!A:D,4,0)</f>
        <v>29.274.777/0001-26</v>
      </c>
      <c r="D858" s="13" t="s">
        <v>2689</v>
      </c>
      <c r="E858" s="20" t="str">
        <f t="shared" si="54"/>
        <v>04 0125</v>
      </c>
      <c r="F858" s="28" t="s">
        <v>8981</v>
      </c>
      <c r="G858" s="21" t="str">
        <f>VLOOKUP(E858,'FILIAIS PETZ'!A:E,5,0)</f>
        <v>PETZ CERRO CORA</v>
      </c>
      <c r="H858" s="20" t="str">
        <f>VLOOKUP(E858,'FILIAIS PETZ'!A:D,4,0)</f>
        <v>CORA-SP</v>
      </c>
      <c r="I858" s="46">
        <v>45309</v>
      </c>
      <c r="J858" s="9">
        <v>832520</v>
      </c>
      <c r="K858" s="9" t="s">
        <v>9035</v>
      </c>
      <c r="L858" s="29" t="s">
        <v>9470</v>
      </c>
      <c r="M858" s="46">
        <v>45309</v>
      </c>
      <c r="N858" s="46">
        <v>45350</v>
      </c>
      <c r="O858" s="46">
        <v>45313</v>
      </c>
      <c r="P858" s="29" t="s">
        <v>4990</v>
      </c>
      <c r="Q858" s="9">
        <v>3</v>
      </c>
      <c r="R858" s="9">
        <v>1</v>
      </c>
      <c r="S858" s="9">
        <v>8</v>
      </c>
      <c r="T858" s="9" t="s">
        <v>32</v>
      </c>
      <c r="U858" s="9">
        <v>11002</v>
      </c>
      <c r="V858" s="9">
        <v>11002</v>
      </c>
      <c r="W858" s="9" t="s">
        <v>5024</v>
      </c>
      <c r="X858" s="9" t="s">
        <v>4985</v>
      </c>
      <c r="Y858" s="9" t="s">
        <v>4997</v>
      </c>
      <c r="Z858" s="9" t="s">
        <v>4993</v>
      </c>
      <c r="AA858" s="9" t="s">
        <v>4989</v>
      </c>
      <c r="AB858" s="9" t="s">
        <v>12941</v>
      </c>
      <c r="AC858" s="9" t="s">
        <v>5006</v>
      </c>
      <c r="AD858" s="9"/>
      <c r="AE858" s="20" t="str">
        <f>VLOOKUP(E858,'FILIAIS PETZ'!A:Q,17,0)</f>
        <v>SP7</v>
      </c>
      <c r="AF858" s="20" t="str">
        <f>VLOOKUP(E858,'FILIAIS PETZ'!A:Q,3,0)</f>
        <v>FELICIO</v>
      </c>
      <c r="AG858" s="20" t="str">
        <f>VLOOKUP(E858,'FILIAIS PETZ'!A:Q,2,0)</f>
        <v>R3</v>
      </c>
      <c r="AH858" s="75">
        <v>1490</v>
      </c>
      <c r="AI858" s="68" t="s">
        <v>9471</v>
      </c>
      <c r="AJ858" s="43">
        <f>VLOOKUP(E858,'FILIAIS PETZ'!$A$2:$K$2000,11,0)</f>
        <v>18328118013600</v>
      </c>
      <c r="AK858" s="44">
        <v>18328118013600</v>
      </c>
    </row>
    <row r="859" spans="1:37" s="15" customFormat="1" ht="15" customHeight="1" thickBot="1" x14ac:dyDescent="0.25">
      <c r="A859" s="9">
        <v>832562</v>
      </c>
      <c r="B859" s="18">
        <f>VLOOKUP(C859,FORNECEDORES!D:E,2,0)</f>
        <v>39969</v>
      </c>
      <c r="C859" s="19" t="str">
        <f>VLOOKUP(D859,FORNECEDORES!A:D,4,0)</f>
        <v>23.457.797/0001-56</v>
      </c>
      <c r="D859" s="13" t="s">
        <v>2466</v>
      </c>
      <c r="E859" s="20" t="str">
        <f t="shared" si="54"/>
        <v>04 0010</v>
      </c>
      <c r="F859" s="28" t="s">
        <v>8983</v>
      </c>
      <c r="G859" s="21" t="str">
        <f>VLOOKUP(E859,'FILIAIS PETZ'!A:E,5,0)</f>
        <v>PETZ SANTA CECILIA</v>
      </c>
      <c r="H859" s="20" t="str">
        <f>VLOOKUP(E859,'FILIAIS PETZ'!A:D,4,0)</f>
        <v>STCE-SP</v>
      </c>
      <c r="I859" s="46">
        <v>45309</v>
      </c>
      <c r="J859" s="9">
        <v>832562</v>
      </c>
      <c r="K859" s="9" t="s">
        <v>9035</v>
      </c>
      <c r="L859" s="29" t="s">
        <v>8896</v>
      </c>
      <c r="M859" s="46">
        <v>45310</v>
      </c>
      <c r="N859" s="46">
        <v>45336</v>
      </c>
      <c r="O859" s="46">
        <v>45313</v>
      </c>
      <c r="P859" s="29" t="s">
        <v>4990</v>
      </c>
      <c r="Q859" s="9">
        <v>3</v>
      </c>
      <c r="R859" s="9">
        <v>1</v>
      </c>
      <c r="S859" s="9">
        <v>8</v>
      </c>
      <c r="T859" s="9" t="s">
        <v>32</v>
      </c>
      <c r="U859" s="9">
        <v>11002</v>
      </c>
      <c r="V859" s="9">
        <v>11002</v>
      </c>
      <c r="W859" s="9" t="s">
        <v>5034</v>
      </c>
      <c r="X859" s="9" t="s">
        <v>4985</v>
      </c>
      <c r="Y859" s="9" t="s">
        <v>4997</v>
      </c>
      <c r="Z859" s="9" t="s">
        <v>4993</v>
      </c>
      <c r="AA859" s="9" t="s">
        <v>4989</v>
      </c>
      <c r="AB859" s="9" t="s">
        <v>12941</v>
      </c>
      <c r="AC859" s="9" t="s">
        <v>5006</v>
      </c>
      <c r="AD859" s="9"/>
      <c r="AE859" s="20" t="str">
        <f>VLOOKUP(E859,'FILIAIS PETZ'!A:Q,17,0)</f>
        <v>SP2</v>
      </c>
      <c r="AF859" s="20" t="str">
        <f>VLOOKUP(E859,'FILIAIS PETZ'!A:Q,3,0)</f>
        <v>FELICIO</v>
      </c>
      <c r="AG859" s="20" t="str">
        <f>VLOOKUP(E859,'FILIAIS PETZ'!A:Q,2,0)</f>
        <v>R3</v>
      </c>
      <c r="AH859" s="75">
        <v>450</v>
      </c>
      <c r="AI859" s="68" t="s">
        <v>9472</v>
      </c>
      <c r="AJ859" s="43">
        <f>VLOOKUP(E859,'FILIAIS PETZ'!$A$2:$K$2000,11,0)</f>
        <v>18328118001938</v>
      </c>
      <c r="AK859" s="44">
        <v>18328118001938</v>
      </c>
    </row>
    <row r="860" spans="1:37" s="15" customFormat="1" ht="15" customHeight="1" thickBot="1" x14ac:dyDescent="0.25">
      <c r="A860" s="9">
        <v>832566</v>
      </c>
      <c r="B860" s="18">
        <f>VLOOKUP(C860,FORNECEDORES!D:E,2,0)</f>
        <v>39969</v>
      </c>
      <c r="C860" s="19" t="str">
        <f>VLOOKUP(D860,FORNECEDORES!A:D,4,0)</f>
        <v>23.457.797/0001-56</v>
      </c>
      <c r="D860" s="13" t="s">
        <v>2466</v>
      </c>
      <c r="E860" s="20" t="str">
        <f t="shared" si="54"/>
        <v>04 0263</v>
      </c>
      <c r="F860" s="28" t="s">
        <v>8628</v>
      </c>
      <c r="G860" s="21" t="str">
        <f>VLOOKUP(E860,'FILIAIS PETZ'!A:E,5,0)</f>
        <v>PETZ PÃO DE AÇUCAR JABAQUARA</v>
      </c>
      <c r="H860" s="20" t="str">
        <f>VLOOKUP(E860,'FILIAIS PETZ'!A:D,4,0)</f>
        <v>JABQ-SP</v>
      </c>
      <c r="I860" s="46">
        <v>45309</v>
      </c>
      <c r="J860" s="9">
        <v>832566</v>
      </c>
      <c r="K860" s="9" t="s">
        <v>9035</v>
      </c>
      <c r="L860" s="29" t="s">
        <v>9473</v>
      </c>
      <c r="M860" s="46">
        <v>45310</v>
      </c>
      <c r="N860" s="46">
        <v>45336</v>
      </c>
      <c r="O860" s="46">
        <v>45313</v>
      </c>
      <c r="P860" s="29" t="s">
        <v>4990</v>
      </c>
      <c r="Q860" s="9">
        <v>3</v>
      </c>
      <c r="R860" s="9">
        <v>1</v>
      </c>
      <c r="S860" s="9">
        <v>8</v>
      </c>
      <c r="T860" s="9" t="s">
        <v>32</v>
      </c>
      <c r="U860" s="9">
        <v>11002</v>
      </c>
      <c r="V860" s="9">
        <v>11002</v>
      </c>
      <c r="W860" s="9" t="s">
        <v>5019</v>
      </c>
      <c r="X860" s="9" t="s">
        <v>4985</v>
      </c>
      <c r="Y860" s="9" t="s">
        <v>4997</v>
      </c>
      <c r="Z860" s="9" t="s">
        <v>4993</v>
      </c>
      <c r="AA860" s="9" t="s">
        <v>4989</v>
      </c>
      <c r="AB860" s="9" t="s">
        <v>12941</v>
      </c>
      <c r="AC860" s="9" t="s">
        <v>5006</v>
      </c>
      <c r="AD860" s="9"/>
      <c r="AE860" s="20" t="str">
        <f>VLOOKUP(E860,'FILIAIS PETZ'!A:Q,17,0)</f>
        <v>SP3</v>
      </c>
      <c r="AF860" s="20" t="str">
        <f>VLOOKUP(E860,'FILIAIS PETZ'!A:Q,3,0)</f>
        <v>FELICIO</v>
      </c>
      <c r="AG860" s="20" t="str">
        <f>VLOOKUP(E860,'FILIAIS PETZ'!A:Q,2,0)</f>
        <v>R3</v>
      </c>
      <c r="AH860" s="75">
        <v>500</v>
      </c>
      <c r="AI860" s="68" t="s">
        <v>9474</v>
      </c>
      <c r="AJ860" s="43" t="str">
        <f>VLOOKUP(E860,'FILIAIS PETZ'!$A$2:$K$2000,11,0)</f>
        <v>18.328.118/0258-70</v>
      </c>
      <c r="AK860" s="44" t="s">
        <v>9134</v>
      </c>
    </row>
    <row r="861" spans="1:37" s="15" customFormat="1" ht="15" customHeight="1" thickBot="1" x14ac:dyDescent="0.25">
      <c r="A861" s="9">
        <v>832583</v>
      </c>
      <c r="B861" s="18">
        <f>VLOOKUP(C861,FORNECEDORES!D:E,2,0)</f>
        <v>14880</v>
      </c>
      <c r="C861" s="19" t="str">
        <f>VLOOKUP(D861,FORNECEDORES!A:D,4,0)</f>
        <v>12.962.256/0001-69</v>
      </c>
      <c r="D861" s="13" t="s">
        <v>1924</v>
      </c>
      <c r="E861" s="20" t="str">
        <f t="shared" si="54"/>
        <v>04 0125</v>
      </c>
      <c r="F861" s="28" t="s">
        <v>8981</v>
      </c>
      <c r="G861" s="21" t="str">
        <f>VLOOKUP(E861,'FILIAIS PETZ'!A:E,5,0)</f>
        <v>PETZ CERRO CORA</v>
      </c>
      <c r="H861" s="20" t="str">
        <f>VLOOKUP(E861,'FILIAIS PETZ'!A:D,4,0)</f>
        <v>CORA-SP</v>
      </c>
      <c r="I861" s="46">
        <v>45309</v>
      </c>
      <c r="J861" s="9">
        <v>832583</v>
      </c>
      <c r="K861" s="9" t="s">
        <v>9035</v>
      </c>
      <c r="L861" s="29" t="s">
        <v>9475</v>
      </c>
      <c r="M861" s="46">
        <v>45310</v>
      </c>
      <c r="N861" s="46">
        <v>45336</v>
      </c>
      <c r="O861" s="46">
        <v>45313</v>
      </c>
      <c r="P861" s="29" t="s">
        <v>4990</v>
      </c>
      <c r="Q861" s="9">
        <v>3</v>
      </c>
      <c r="R861" s="9">
        <v>1</v>
      </c>
      <c r="S861" s="9">
        <v>8</v>
      </c>
      <c r="T861" s="9" t="s">
        <v>32</v>
      </c>
      <c r="U861" s="9">
        <v>11002</v>
      </c>
      <c r="V861" s="9">
        <v>11002</v>
      </c>
      <c r="W861" s="9" t="s">
        <v>4984</v>
      </c>
      <c r="X861" s="9" t="s">
        <v>4985</v>
      </c>
      <c r="Y861" s="9" t="s">
        <v>4997</v>
      </c>
      <c r="Z861" s="9" t="s">
        <v>8241</v>
      </c>
      <c r="AA861" s="9" t="s">
        <v>5014</v>
      </c>
      <c r="AB861" s="9" t="s">
        <v>12941</v>
      </c>
      <c r="AC861" s="9" t="s">
        <v>5006</v>
      </c>
      <c r="AD861" s="9"/>
      <c r="AE861" s="20" t="str">
        <f>VLOOKUP(E861,'FILIAIS PETZ'!A:Q,17,0)</f>
        <v>SP7</v>
      </c>
      <c r="AF861" s="20" t="str">
        <f>VLOOKUP(E861,'FILIAIS PETZ'!A:Q,3,0)</f>
        <v>FELICIO</v>
      </c>
      <c r="AG861" s="20" t="str">
        <f>VLOOKUP(E861,'FILIAIS PETZ'!A:Q,2,0)</f>
        <v>R3</v>
      </c>
      <c r="AH861" s="75">
        <v>6243.02</v>
      </c>
      <c r="AI861" s="68" t="s">
        <v>9476</v>
      </c>
      <c r="AJ861" s="43">
        <f>VLOOKUP(E861,'FILIAIS PETZ'!$A$2:$K$2000,11,0)</f>
        <v>18328118013600</v>
      </c>
      <c r="AK861" s="44">
        <v>18328118013600</v>
      </c>
    </row>
    <row r="862" spans="1:37" s="15" customFormat="1" ht="15" customHeight="1" thickBot="1" x14ac:dyDescent="0.25">
      <c r="A862" s="9" t="s">
        <v>9477</v>
      </c>
      <c r="B862" s="18">
        <f>VLOOKUP(C862,FORNECEDORES!D:E,2,0)</f>
        <v>315303</v>
      </c>
      <c r="C862" s="19" t="str">
        <f>VLOOKUP(D862,FORNECEDORES!A:D,4,0)</f>
        <v>46.594.144/0001-14</v>
      </c>
      <c r="D862" s="13" t="s">
        <v>3903</v>
      </c>
      <c r="E862" s="20" t="str">
        <f t="shared" si="54"/>
        <v>04 0138</v>
      </c>
      <c r="F862" s="28" t="s">
        <v>8627</v>
      </c>
      <c r="G862" s="21" t="str">
        <f>VLOOKUP(E862,'FILIAIS PETZ'!A:E,5,0)</f>
        <v>PETZ JOÃO FIRMINO</v>
      </c>
      <c r="H862" s="20" t="str">
        <f>VLOOKUP(E862,'FILIAIS PETZ'!A:D,4,0)</f>
        <v>JFIR-SP</v>
      </c>
      <c r="I862" s="46">
        <v>45309</v>
      </c>
      <c r="J862" s="9" t="s">
        <v>9477</v>
      </c>
      <c r="K862" s="9"/>
      <c r="L862" s="29"/>
      <c r="M862" s="46"/>
      <c r="N862" s="46"/>
      <c r="O862" s="46"/>
      <c r="P862" s="29" t="s">
        <v>4990</v>
      </c>
      <c r="Q862" s="9" t="s">
        <v>5029</v>
      </c>
      <c r="R862" s="9" t="s">
        <v>4991</v>
      </c>
      <c r="S862" s="9" t="s">
        <v>4983</v>
      </c>
      <c r="T862" s="9" t="s">
        <v>32</v>
      </c>
      <c r="U862" s="9" t="s">
        <v>5048</v>
      </c>
      <c r="V862" s="9" t="s">
        <v>5048</v>
      </c>
      <c r="W862" s="9" t="s">
        <v>4984</v>
      </c>
      <c r="X862" s="9" t="s">
        <v>4996</v>
      </c>
      <c r="Y862" s="9" t="s">
        <v>4980</v>
      </c>
      <c r="Z862" s="9" t="s">
        <v>4980</v>
      </c>
      <c r="AA862" s="9" t="s">
        <v>5022</v>
      </c>
      <c r="AB862" s="9" t="s">
        <v>5066</v>
      </c>
      <c r="AC862" s="9" t="s">
        <v>5006</v>
      </c>
      <c r="AD862" s="9"/>
      <c r="AE862" s="20" t="str">
        <f>VLOOKUP(E862,'FILIAIS PETZ'!A:Q,17,0)</f>
        <v>SP3</v>
      </c>
      <c r="AF862" s="20" t="str">
        <f>VLOOKUP(E862,'FILIAIS PETZ'!A:Q,3,0)</f>
        <v>FELICIO</v>
      </c>
      <c r="AG862" s="20" t="str">
        <f>VLOOKUP(E862,'FILIAIS PETZ'!A:Q,2,0)</f>
        <v>R3</v>
      </c>
      <c r="AH862" s="75">
        <v>350</v>
      </c>
      <c r="AI862" s="68" t="s">
        <v>9478</v>
      </c>
      <c r="AJ862" s="43">
        <f>VLOOKUP(E862,'FILIAIS PETZ'!$A$2:$K$2000,11,0)</f>
        <v>18328118012972</v>
      </c>
      <c r="AK862" s="44">
        <v>18328118012972</v>
      </c>
    </row>
    <row r="863" spans="1:37" s="15" customFormat="1" ht="15" customHeight="1" thickBot="1" x14ac:dyDescent="0.25">
      <c r="A863" s="9" t="s">
        <v>9479</v>
      </c>
      <c r="B863" s="18">
        <f>VLOOKUP(C863,FORNECEDORES!D:E,2,0)</f>
        <v>315303</v>
      </c>
      <c r="C863" s="19" t="str">
        <f>VLOOKUP(D863,FORNECEDORES!A:D,4,0)</f>
        <v>46.594.144/0001-14</v>
      </c>
      <c r="D863" s="13" t="s">
        <v>3903</v>
      </c>
      <c r="E863" s="20" t="str">
        <f t="shared" si="54"/>
        <v>04 0138</v>
      </c>
      <c r="F863" s="28" t="s">
        <v>8627</v>
      </c>
      <c r="G863" s="21" t="str">
        <f>VLOOKUP(E863,'FILIAIS PETZ'!A:E,5,0)</f>
        <v>PETZ JOÃO FIRMINO</v>
      </c>
      <c r="H863" s="20" t="str">
        <f>VLOOKUP(E863,'FILIAIS PETZ'!A:D,4,0)</f>
        <v>JFIR-SP</v>
      </c>
      <c r="I863" s="46">
        <v>45309</v>
      </c>
      <c r="J863" s="9" t="s">
        <v>9479</v>
      </c>
      <c r="K863" s="9"/>
      <c r="L863" s="29"/>
      <c r="M863" s="46"/>
      <c r="N863" s="46"/>
      <c r="O863" s="46"/>
      <c r="P863" s="29" t="s">
        <v>4990</v>
      </c>
      <c r="Q863" s="9" t="s">
        <v>5029</v>
      </c>
      <c r="R863" s="9" t="s">
        <v>4991</v>
      </c>
      <c r="S863" s="9" t="s">
        <v>4983</v>
      </c>
      <c r="T863" s="9" t="s">
        <v>32</v>
      </c>
      <c r="U863" s="9" t="s">
        <v>5048</v>
      </c>
      <c r="V863" s="9" t="s">
        <v>5048</v>
      </c>
      <c r="W863" s="9" t="s">
        <v>4984</v>
      </c>
      <c r="X863" s="9" t="s">
        <v>4996</v>
      </c>
      <c r="Y863" s="9" t="s">
        <v>4993</v>
      </c>
      <c r="Z863" s="9" t="s">
        <v>4993</v>
      </c>
      <c r="AA863" s="9" t="s">
        <v>5022</v>
      </c>
      <c r="AB863" s="9" t="s">
        <v>5066</v>
      </c>
      <c r="AC863" s="9" t="s">
        <v>5006</v>
      </c>
      <c r="AD863" s="9"/>
      <c r="AE863" s="20" t="str">
        <f>VLOOKUP(E863,'FILIAIS PETZ'!A:Q,17,0)</f>
        <v>SP3</v>
      </c>
      <c r="AF863" s="20" t="str">
        <f>VLOOKUP(E863,'FILIAIS PETZ'!A:Q,3,0)</f>
        <v>FELICIO</v>
      </c>
      <c r="AG863" s="20" t="str">
        <f>VLOOKUP(E863,'FILIAIS PETZ'!A:Q,2,0)</f>
        <v>R3</v>
      </c>
      <c r="AH863" s="75">
        <v>300</v>
      </c>
      <c r="AI863" s="68" t="s">
        <v>9480</v>
      </c>
      <c r="AJ863" s="43">
        <f>VLOOKUP(E863,'FILIAIS PETZ'!$A$2:$K$2000,11,0)</f>
        <v>18328118012972</v>
      </c>
      <c r="AK863" s="44">
        <v>18328118012972</v>
      </c>
    </row>
    <row r="864" spans="1:37" s="15" customFormat="1" ht="15" customHeight="1" thickBot="1" x14ac:dyDescent="0.25">
      <c r="A864" s="9" t="s">
        <v>9481</v>
      </c>
      <c r="B864" s="18">
        <f>VLOOKUP(C864,FORNECEDORES!D:E,2,0)</f>
        <v>315303</v>
      </c>
      <c r="C864" s="19" t="str">
        <f>VLOOKUP(D864,FORNECEDORES!A:D,4,0)</f>
        <v>46.594.144/0001-14</v>
      </c>
      <c r="D864" s="13" t="s">
        <v>3903</v>
      </c>
      <c r="E864" s="20" t="str">
        <f t="shared" si="54"/>
        <v>04 0138</v>
      </c>
      <c r="F864" s="28" t="s">
        <v>8627</v>
      </c>
      <c r="G864" s="21" t="str">
        <f>VLOOKUP(E864,'FILIAIS PETZ'!A:E,5,0)</f>
        <v>PETZ JOÃO FIRMINO</v>
      </c>
      <c r="H864" s="20" t="str">
        <f>VLOOKUP(E864,'FILIAIS PETZ'!A:D,4,0)</f>
        <v>JFIR-SP</v>
      </c>
      <c r="I864" s="46">
        <v>45309</v>
      </c>
      <c r="J864" s="9" t="s">
        <v>9481</v>
      </c>
      <c r="K864" s="9"/>
      <c r="L864" s="29"/>
      <c r="M864" s="46"/>
      <c r="N864" s="46"/>
      <c r="O864" s="46"/>
      <c r="P864" s="29" t="s">
        <v>4990</v>
      </c>
      <c r="Q864" s="9" t="s">
        <v>5029</v>
      </c>
      <c r="R864" s="9" t="s">
        <v>4991</v>
      </c>
      <c r="S864" s="9" t="s">
        <v>4983</v>
      </c>
      <c r="T864" s="9" t="s">
        <v>32</v>
      </c>
      <c r="U864" s="9" t="s">
        <v>5048</v>
      </c>
      <c r="V864" s="9" t="s">
        <v>5048</v>
      </c>
      <c r="W864" s="9" t="s">
        <v>4984</v>
      </c>
      <c r="X864" s="9" t="s">
        <v>4996</v>
      </c>
      <c r="Y864" s="9" t="s">
        <v>4980</v>
      </c>
      <c r="Z864" s="9" t="s">
        <v>4980</v>
      </c>
      <c r="AA864" s="9" t="s">
        <v>5022</v>
      </c>
      <c r="AB864" s="9" t="s">
        <v>5066</v>
      </c>
      <c r="AC864" s="9" t="s">
        <v>5006</v>
      </c>
      <c r="AD864" s="9"/>
      <c r="AE864" s="20" t="str">
        <f>VLOOKUP(E864,'FILIAIS PETZ'!A:Q,17,0)</f>
        <v>SP3</v>
      </c>
      <c r="AF864" s="20" t="str">
        <f>VLOOKUP(E864,'FILIAIS PETZ'!A:Q,3,0)</f>
        <v>FELICIO</v>
      </c>
      <c r="AG864" s="20" t="str">
        <f>VLOOKUP(E864,'FILIAIS PETZ'!A:Q,2,0)</f>
        <v>R3</v>
      </c>
      <c r="AH864" s="75">
        <v>350</v>
      </c>
      <c r="AI864" s="68" t="s">
        <v>9482</v>
      </c>
      <c r="AJ864" s="43">
        <f>VLOOKUP(E864,'FILIAIS PETZ'!$A$2:$K$2000,11,0)</f>
        <v>18328118012972</v>
      </c>
      <c r="AK864" s="44">
        <v>18328118012972</v>
      </c>
    </row>
    <row r="865" spans="1:37" s="15" customFormat="1" ht="15" customHeight="1" thickBot="1" x14ac:dyDescent="0.25">
      <c r="A865" s="9" t="s">
        <v>9483</v>
      </c>
      <c r="B865" s="18">
        <f>VLOOKUP(C865,FORNECEDORES!D:E,2,0)</f>
        <v>11228</v>
      </c>
      <c r="C865" s="19" t="str">
        <f>VLOOKUP(D865,FORNECEDORES!A:D,4,0)</f>
        <v>05.823.840/0001-78</v>
      </c>
      <c r="D865" s="13" t="s">
        <v>1509</v>
      </c>
      <c r="E865" s="20" t="str">
        <f t="shared" si="54"/>
        <v>04 0059</v>
      </c>
      <c r="F865" s="28" t="s">
        <v>8714</v>
      </c>
      <c r="G865" s="21" t="str">
        <f>VLOOKUP(E865,'FILIAIS PETZ'!A:E,5,0)</f>
        <v>PETZ POMPÉIA</v>
      </c>
      <c r="H865" s="20" t="str">
        <f>VLOOKUP(E865,'FILIAIS PETZ'!A:D,4,0)</f>
        <v>POMP-SP</v>
      </c>
      <c r="I865" s="46">
        <v>45309</v>
      </c>
      <c r="J865" s="9" t="s">
        <v>9483</v>
      </c>
      <c r="K865" s="9" t="s">
        <v>9047</v>
      </c>
      <c r="L865" s="29" t="s">
        <v>8949</v>
      </c>
      <c r="M865" s="46">
        <v>45310</v>
      </c>
      <c r="N865" s="46">
        <v>45322</v>
      </c>
      <c r="O865" s="46">
        <v>45310</v>
      </c>
      <c r="P865" s="29" t="s">
        <v>4990</v>
      </c>
      <c r="Q865" s="9" t="s">
        <v>5029</v>
      </c>
      <c r="R865" s="9" t="s">
        <v>4991</v>
      </c>
      <c r="S865" s="9" t="s">
        <v>4983</v>
      </c>
      <c r="T865" s="9" t="s">
        <v>32</v>
      </c>
      <c r="U865" s="9" t="s">
        <v>5048</v>
      </c>
      <c r="V865" s="9" t="s">
        <v>5048</v>
      </c>
      <c r="W865" s="9" t="s">
        <v>5039</v>
      </c>
      <c r="X865" s="9" t="s">
        <v>5033</v>
      </c>
      <c r="Y865" s="84" t="s">
        <v>4993</v>
      </c>
      <c r="Z865" s="84" t="s">
        <v>4993</v>
      </c>
      <c r="AA865" s="84" t="s">
        <v>5033</v>
      </c>
      <c r="AB865" s="84" t="s">
        <v>12941</v>
      </c>
      <c r="AC865" s="9" t="s">
        <v>5006</v>
      </c>
      <c r="AD865" s="9"/>
      <c r="AE865" s="20" t="str">
        <f>VLOOKUP(E865,'FILIAIS PETZ'!A:Q,17,0)</f>
        <v>SP2</v>
      </c>
      <c r="AF865" s="20" t="str">
        <f>VLOOKUP(E865,'FILIAIS PETZ'!A:Q,3,0)</f>
        <v>FELICIO</v>
      </c>
      <c r="AG865" s="20" t="str">
        <f>VLOOKUP(E865,'FILIAIS PETZ'!A:Q,2,0)</f>
        <v>R3</v>
      </c>
      <c r="AH865" s="75">
        <v>4806</v>
      </c>
      <c r="AI865" s="68" t="s">
        <v>9484</v>
      </c>
      <c r="AJ865" s="43">
        <f>VLOOKUP(E865,'FILIAIS PETZ'!$A$2:$K$2000,11,0)</f>
        <v>18328118005763</v>
      </c>
      <c r="AK865" s="44">
        <v>18328118005763</v>
      </c>
    </row>
    <row r="866" spans="1:37" s="15" customFormat="1" ht="15" customHeight="1" thickBot="1" x14ac:dyDescent="0.25">
      <c r="A866" s="9">
        <f t="shared" ref="A866:A878" si="57">J866</f>
        <v>833138</v>
      </c>
      <c r="B866" s="18">
        <f>VLOOKUP(C866,FORNECEDORES!D:E,2,0)</f>
        <v>14456</v>
      </c>
      <c r="C866" s="19" t="str">
        <f>VLOOKUP(D866,FORNECEDORES!A:D,4,0)</f>
        <v>29.274.777/0001-26</v>
      </c>
      <c r="D866" s="13" t="s">
        <v>2689</v>
      </c>
      <c r="E866" s="20" t="str">
        <f t="shared" si="54"/>
        <v>04 0007</v>
      </c>
      <c r="F866" s="28" t="s">
        <v>4950</v>
      </c>
      <c r="G866" s="21" t="str">
        <f>VLOOKUP(E866,'FILIAIS PETZ'!A:E,5,0)</f>
        <v>PETZ SOROCABA</v>
      </c>
      <c r="H866" s="20" t="str">
        <f>VLOOKUP(E866,'FILIAIS PETZ'!A:D,4,0)</f>
        <v>SCBA-SP</v>
      </c>
      <c r="I866" s="46">
        <v>45310</v>
      </c>
      <c r="J866" s="10">
        <v>833138</v>
      </c>
      <c r="K866" s="10" t="s">
        <v>5181</v>
      </c>
      <c r="L866" s="28" t="s">
        <v>5579</v>
      </c>
      <c r="M866" s="46">
        <v>45311</v>
      </c>
      <c r="N866" s="46">
        <v>45343</v>
      </c>
      <c r="O866" s="46">
        <v>45321</v>
      </c>
      <c r="P866" s="28" t="s">
        <v>4990</v>
      </c>
      <c r="Q866" s="10">
        <v>3</v>
      </c>
      <c r="R866" s="10">
        <v>1</v>
      </c>
      <c r="S866" s="10" t="s">
        <v>4983</v>
      </c>
      <c r="T866" s="10" t="s">
        <v>32</v>
      </c>
      <c r="U866" s="10">
        <v>11002</v>
      </c>
      <c r="V866" s="10">
        <v>11002</v>
      </c>
      <c r="W866" s="10" t="s">
        <v>5119</v>
      </c>
      <c r="X866" s="10" t="s">
        <v>4985</v>
      </c>
      <c r="Y866" s="10" t="s">
        <v>4993</v>
      </c>
      <c r="Z866" s="10" t="s">
        <v>4993</v>
      </c>
      <c r="AA866" s="10" t="s">
        <v>4989</v>
      </c>
      <c r="AB866" s="10" t="s">
        <v>12941</v>
      </c>
      <c r="AC866" s="10" t="s">
        <v>5006</v>
      </c>
      <c r="AD866" s="29"/>
      <c r="AE866" s="20" t="str">
        <f>VLOOKUP(E866,'FILIAIS PETZ'!A:Q,17,0)</f>
        <v>SP7</v>
      </c>
      <c r="AF866" s="20" t="str">
        <f>VLOOKUP(E866,'FILIAIS PETZ'!A:Q,3,0)</f>
        <v>FELICIO</v>
      </c>
      <c r="AG866" s="20" t="str">
        <f>VLOOKUP(E866,'FILIAIS PETZ'!A:Q,2,0)</f>
        <v>R3</v>
      </c>
      <c r="AH866" s="75">
        <v>980</v>
      </c>
      <c r="AI866" s="16" t="s">
        <v>5359</v>
      </c>
      <c r="AJ866" s="43">
        <f>VLOOKUP(E866,'FILIAIS PETZ'!$A$2:$K$2000,11,0)</f>
        <v>18328118001695</v>
      </c>
      <c r="AK866" s="44">
        <f t="shared" ref="AK866:AK878" si="58">AJ866</f>
        <v>18328118001695</v>
      </c>
    </row>
    <row r="867" spans="1:37" s="15" customFormat="1" ht="15" customHeight="1" thickBot="1" x14ac:dyDescent="0.25">
      <c r="A867" s="9">
        <f t="shared" si="57"/>
        <v>833139</v>
      </c>
      <c r="B867" s="18">
        <f>VLOOKUP(C867,FORNECEDORES!D:E,2,0)</f>
        <v>14456</v>
      </c>
      <c r="C867" s="19" t="str">
        <f>VLOOKUP(D867,FORNECEDORES!A:D,4,0)</f>
        <v>29.274.777/0001-26</v>
      </c>
      <c r="D867" s="13" t="s">
        <v>2689</v>
      </c>
      <c r="E867" s="20" t="str">
        <f t="shared" si="54"/>
        <v>04 0165</v>
      </c>
      <c r="F867" s="28" t="s">
        <v>4935</v>
      </c>
      <c r="G867" s="21" t="str">
        <f>VLOOKUP(E867,'FILIAIS PETZ'!A:E,5,0)</f>
        <v>PETZ CARAPICUIBA</v>
      </c>
      <c r="H867" s="20" t="str">
        <f>VLOOKUP(E867,'FILIAIS PETZ'!A:D,4,0)</f>
        <v>CPIC-SP</v>
      </c>
      <c r="I867" s="46">
        <v>45310</v>
      </c>
      <c r="J867" s="10">
        <v>833139</v>
      </c>
      <c r="K867" s="10" t="s">
        <v>5181</v>
      </c>
      <c r="L867" s="28" t="s">
        <v>5580</v>
      </c>
      <c r="M867" s="46">
        <v>45311</v>
      </c>
      <c r="N867" s="46">
        <v>45343</v>
      </c>
      <c r="O867" s="46">
        <v>45321</v>
      </c>
      <c r="P867" s="28" t="s">
        <v>4990</v>
      </c>
      <c r="Q867" s="10">
        <v>3</v>
      </c>
      <c r="R867" s="10">
        <v>1</v>
      </c>
      <c r="S867" s="10" t="s">
        <v>4983</v>
      </c>
      <c r="T867" s="10" t="s">
        <v>32</v>
      </c>
      <c r="U867" s="10">
        <v>11002</v>
      </c>
      <c r="V867" s="10">
        <v>11002</v>
      </c>
      <c r="W867" s="10" t="s">
        <v>5024</v>
      </c>
      <c r="X867" s="10" t="s">
        <v>4985</v>
      </c>
      <c r="Y867" s="9" t="s">
        <v>4997</v>
      </c>
      <c r="Z867" s="9" t="s">
        <v>4993</v>
      </c>
      <c r="AA867" s="9" t="s">
        <v>4989</v>
      </c>
      <c r="AB867" s="9" t="s">
        <v>12941</v>
      </c>
      <c r="AC867" s="10" t="s">
        <v>5006</v>
      </c>
      <c r="AD867" s="29"/>
      <c r="AE867" s="20" t="str">
        <f>VLOOKUP(E867,'FILIAIS PETZ'!A:Q,17,0)</f>
        <v>SP7</v>
      </c>
      <c r="AF867" s="20" t="str">
        <f>VLOOKUP(E867,'FILIAIS PETZ'!A:Q,3,0)</f>
        <v>FELICIO</v>
      </c>
      <c r="AG867" s="20" t="str">
        <f>VLOOKUP(E867,'FILIAIS PETZ'!A:Q,2,0)</f>
        <v>R3</v>
      </c>
      <c r="AH867" s="75">
        <v>980</v>
      </c>
      <c r="AI867" s="16" t="s">
        <v>5360</v>
      </c>
      <c r="AJ867" s="43">
        <f>VLOOKUP(E867,'FILIAIS PETZ'!$A$2:$K$2000,11,0)</f>
        <v>18328118015726</v>
      </c>
      <c r="AK867" s="44">
        <f t="shared" si="58"/>
        <v>18328118015726</v>
      </c>
    </row>
    <row r="868" spans="1:37" s="15" customFormat="1" ht="15" customHeight="1" thickBot="1" x14ac:dyDescent="0.25">
      <c r="A868" s="9">
        <f t="shared" si="57"/>
        <v>833168</v>
      </c>
      <c r="B868" s="18">
        <f>VLOOKUP(C868,FORNECEDORES!D:E,2,0)</f>
        <v>726117</v>
      </c>
      <c r="C868" s="19" t="str">
        <f>VLOOKUP(D868,FORNECEDORES!A:D,4,0)</f>
        <v>40.316.604/0001-66</v>
      </c>
      <c r="D868" s="13" t="s">
        <v>4927</v>
      </c>
      <c r="E868" s="20" t="str">
        <f t="shared" si="54"/>
        <v>04 0051</v>
      </c>
      <c r="F868" s="28" t="s">
        <v>4948</v>
      </c>
      <c r="G868" s="21" t="str">
        <f>VLOOKUP(E868,'FILIAIS PETZ'!A:E,5,0)</f>
        <v>PETZ TAMBORÉ</v>
      </c>
      <c r="H868" s="20" t="str">
        <f>VLOOKUP(E868,'FILIAIS PETZ'!A:D,4,0)</f>
        <v>TMBO-SP</v>
      </c>
      <c r="I868" s="46">
        <v>45310</v>
      </c>
      <c r="J868" s="10">
        <v>833168</v>
      </c>
      <c r="K868" s="10" t="s">
        <v>5181</v>
      </c>
      <c r="L868" s="28" t="s">
        <v>5557</v>
      </c>
      <c r="M868" s="46">
        <v>45310</v>
      </c>
      <c r="N868" s="46">
        <v>45343</v>
      </c>
      <c r="O868" s="46">
        <v>45321</v>
      </c>
      <c r="P868" s="28" t="s">
        <v>4990</v>
      </c>
      <c r="Q868" s="10">
        <v>3</v>
      </c>
      <c r="R868" s="10">
        <v>1</v>
      </c>
      <c r="S868" s="10" t="s">
        <v>4983</v>
      </c>
      <c r="T868" s="10" t="s">
        <v>32</v>
      </c>
      <c r="U868" s="10">
        <v>11002</v>
      </c>
      <c r="V868" s="10">
        <v>11002</v>
      </c>
      <c r="W868" s="10" t="s">
        <v>4984</v>
      </c>
      <c r="X868" s="10" t="s">
        <v>4992</v>
      </c>
      <c r="Y868" s="10" t="s">
        <v>4993</v>
      </c>
      <c r="Z868" s="10" t="s">
        <v>4993</v>
      </c>
      <c r="AA868" s="10" t="s">
        <v>4992</v>
      </c>
      <c r="AB868" s="10" t="s">
        <v>12941</v>
      </c>
      <c r="AC868" s="10" t="s">
        <v>5006</v>
      </c>
      <c r="AD868" s="29"/>
      <c r="AE868" s="20" t="str">
        <f>VLOOKUP(E868,'FILIAIS PETZ'!A:Q,17,0)</f>
        <v>SP7</v>
      </c>
      <c r="AF868" s="20" t="str">
        <f>VLOOKUP(E868,'FILIAIS PETZ'!A:Q,3,0)</f>
        <v>FELICIO</v>
      </c>
      <c r="AG868" s="20" t="str">
        <f>VLOOKUP(E868,'FILIAIS PETZ'!A:Q,2,0)</f>
        <v>R3</v>
      </c>
      <c r="AH868" s="75">
        <v>1600</v>
      </c>
      <c r="AI868" s="16" t="s">
        <v>5361</v>
      </c>
      <c r="AJ868" s="43">
        <f>VLOOKUP(E868,'FILIAIS PETZ'!$A$2:$K$2000,11,0)</f>
        <v>18328118004872</v>
      </c>
      <c r="AK868" s="44">
        <f t="shared" si="58"/>
        <v>18328118004872</v>
      </c>
    </row>
    <row r="869" spans="1:37" s="15" customFormat="1" ht="15" customHeight="1" thickBot="1" x14ac:dyDescent="0.25">
      <c r="A869" s="9">
        <f t="shared" si="57"/>
        <v>833219</v>
      </c>
      <c r="B869" s="18">
        <f>VLOOKUP(C869,FORNECEDORES!D:E,2,0)</f>
        <v>9057</v>
      </c>
      <c r="C869" s="19" t="str">
        <f>VLOOKUP(D869,FORNECEDORES!A:D,4,0)</f>
        <v>19.357.006/0001-49</v>
      </c>
      <c r="D869" s="13" t="s">
        <v>2290</v>
      </c>
      <c r="E869" s="20" t="str">
        <f t="shared" si="54"/>
        <v>04 0244</v>
      </c>
      <c r="F869" s="28" t="s">
        <v>4957</v>
      </c>
      <c r="G869" s="21" t="str">
        <f>VLOOKUP(E869,'FILIAIS PETZ'!A:E,5,0)</f>
        <v>PETZ GOVERNADOR VALADARES</v>
      </c>
      <c r="H869" s="20" t="str">
        <f>VLOOKUP(E869,'FILIAIS PETZ'!A:D,4,0)</f>
        <v>GVLD-MG</v>
      </c>
      <c r="I869" s="46">
        <v>45310</v>
      </c>
      <c r="J869" s="10">
        <v>833219</v>
      </c>
      <c r="K869" s="10" t="s">
        <v>5181</v>
      </c>
      <c r="L869" s="28" t="s">
        <v>5535</v>
      </c>
      <c r="M869" s="46">
        <v>45310</v>
      </c>
      <c r="N869" s="46">
        <v>45343</v>
      </c>
      <c r="O869" s="46">
        <v>45321</v>
      </c>
      <c r="P869" s="28" t="s">
        <v>4990</v>
      </c>
      <c r="Q869" s="10">
        <v>3</v>
      </c>
      <c r="R869" s="10">
        <v>1</v>
      </c>
      <c r="S869" s="10" t="s">
        <v>4983</v>
      </c>
      <c r="T869" s="10" t="s">
        <v>32</v>
      </c>
      <c r="U869" s="10">
        <v>11002</v>
      </c>
      <c r="V869" s="10">
        <v>11002</v>
      </c>
      <c r="W869" s="10" t="s">
        <v>5039</v>
      </c>
      <c r="X869" s="10" t="s">
        <v>4985</v>
      </c>
      <c r="Y869" s="10" t="s">
        <v>4993</v>
      </c>
      <c r="Z869" s="10" t="s">
        <v>4993</v>
      </c>
      <c r="AA869" s="10" t="s">
        <v>4989</v>
      </c>
      <c r="AB869" s="10" t="s">
        <v>12941</v>
      </c>
      <c r="AC869" s="10" t="s">
        <v>5006</v>
      </c>
      <c r="AD869" s="29"/>
      <c r="AE869" s="20" t="str">
        <f>VLOOKUP(E869,'FILIAIS PETZ'!A:Q,17,0)</f>
        <v>MG-2</v>
      </c>
      <c r="AF869" s="20" t="str">
        <f>VLOOKUP(E869,'FILIAIS PETZ'!A:Q,3,0)</f>
        <v>FELICIO</v>
      </c>
      <c r="AG869" s="20" t="str">
        <f>VLOOKUP(E869,'FILIAIS PETZ'!A:Q,2,0)</f>
        <v>R3</v>
      </c>
      <c r="AH869" s="75">
        <v>350</v>
      </c>
      <c r="AI869" s="16" t="s">
        <v>5362</v>
      </c>
      <c r="AJ869" s="43" t="str">
        <f>VLOOKUP(E869,'FILIAIS PETZ'!$A$2:$K$2000,11,0)</f>
        <v>18.328.118/0231-50</v>
      </c>
      <c r="AK869" s="44" t="str">
        <f t="shared" si="58"/>
        <v>18.328.118/0231-50</v>
      </c>
    </row>
    <row r="870" spans="1:37" s="15" customFormat="1" ht="15" customHeight="1" thickBot="1" x14ac:dyDescent="0.25">
      <c r="A870" s="9">
        <f t="shared" si="57"/>
        <v>833221</v>
      </c>
      <c r="B870" s="18">
        <f>VLOOKUP(C870,FORNECEDORES!D:E,2,0)</f>
        <v>9057</v>
      </c>
      <c r="C870" s="19" t="str">
        <f>VLOOKUP(D870,FORNECEDORES!A:D,4,0)</f>
        <v>19.357.006/0001-49</v>
      </c>
      <c r="D870" s="13" t="s">
        <v>2290</v>
      </c>
      <c r="E870" s="20" t="str">
        <f t="shared" si="54"/>
        <v>04 0095</v>
      </c>
      <c r="F870" s="28" t="s">
        <v>4945</v>
      </c>
      <c r="G870" s="21" t="str">
        <f>VLOOKUP(E870,'FILIAIS PETZ'!A:E,5,0)</f>
        <v>PETZ BETIM</v>
      </c>
      <c r="H870" s="20" t="str">
        <f>VLOOKUP(E870,'FILIAIS PETZ'!A:D,4,0)</f>
        <v>BTIM-MG</v>
      </c>
      <c r="I870" s="46">
        <v>45310</v>
      </c>
      <c r="J870" s="10">
        <v>833221</v>
      </c>
      <c r="K870" s="10" t="s">
        <v>5181</v>
      </c>
      <c r="L870" s="28" t="s">
        <v>5536</v>
      </c>
      <c r="M870" s="46">
        <v>45310</v>
      </c>
      <c r="N870" s="46">
        <v>45343</v>
      </c>
      <c r="O870" s="46">
        <v>45321</v>
      </c>
      <c r="P870" s="28" t="s">
        <v>4990</v>
      </c>
      <c r="Q870" s="10">
        <v>3</v>
      </c>
      <c r="R870" s="10">
        <v>1</v>
      </c>
      <c r="S870" s="10" t="s">
        <v>4983</v>
      </c>
      <c r="T870" s="10" t="s">
        <v>32</v>
      </c>
      <c r="U870" s="10">
        <v>11002</v>
      </c>
      <c r="V870" s="10">
        <v>11002</v>
      </c>
      <c r="W870" s="10" t="s">
        <v>5019</v>
      </c>
      <c r="X870" s="10" t="s">
        <v>4985</v>
      </c>
      <c r="Y870" s="10" t="s">
        <v>4980</v>
      </c>
      <c r="Z870" s="10" t="s">
        <v>4980</v>
      </c>
      <c r="AA870" s="10" t="s">
        <v>4989</v>
      </c>
      <c r="AB870" s="10" t="s">
        <v>5005</v>
      </c>
      <c r="AC870" s="10" t="s">
        <v>5006</v>
      </c>
      <c r="AD870" s="29"/>
      <c r="AE870" s="20" t="str">
        <f>VLOOKUP(E870,'FILIAIS PETZ'!A:Q,17,0)</f>
        <v>MG-2</v>
      </c>
      <c r="AF870" s="20" t="str">
        <f>VLOOKUP(E870,'FILIAIS PETZ'!A:Q,3,0)</f>
        <v>FELICIO</v>
      </c>
      <c r="AG870" s="20" t="str">
        <f>VLOOKUP(E870,'FILIAIS PETZ'!A:Q,2,0)</f>
        <v>R3</v>
      </c>
      <c r="AH870" s="75">
        <v>265</v>
      </c>
      <c r="AI870" s="16" t="s">
        <v>5363</v>
      </c>
      <c r="AJ870" s="43">
        <f>VLOOKUP(E870,'FILIAIS PETZ'!$A$2:$K$2000,11,0)</f>
        <v>18328118009084</v>
      </c>
      <c r="AK870" s="44">
        <f t="shared" si="58"/>
        <v>18328118009084</v>
      </c>
    </row>
    <row r="871" spans="1:37" s="15" customFormat="1" ht="15" customHeight="1" thickBot="1" x14ac:dyDescent="0.25">
      <c r="A871" s="9">
        <f t="shared" si="57"/>
        <v>833223</v>
      </c>
      <c r="B871" s="18">
        <f>VLOOKUP(C871,FORNECEDORES!D:E,2,0)</f>
        <v>9057</v>
      </c>
      <c r="C871" s="19" t="str">
        <f>VLOOKUP(D871,FORNECEDORES!A:D,4,0)</f>
        <v>19.357.006/0001-49</v>
      </c>
      <c r="D871" s="13" t="s">
        <v>2290</v>
      </c>
      <c r="E871" s="20" t="str">
        <f t="shared" si="54"/>
        <v>04 0162</v>
      </c>
      <c r="F871" s="28" t="s">
        <v>5179</v>
      </c>
      <c r="G871" s="21" t="str">
        <f>VLOOKUP(E871,'FILIAIS PETZ'!A:E,5,0)</f>
        <v>PETZ CONTAGEM JOÃO CESAR</v>
      </c>
      <c r="H871" s="20" t="str">
        <f>VLOOKUP(E871,'FILIAIS PETZ'!A:D,4,0)</f>
        <v>CTJC-MG</v>
      </c>
      <c r="I871" s="46">
        <v>45310</v>
      </c>
      <c r="J871" s="10">
        <v>833223</v>
      </c>
      <c r="K871" s="10" t="s">
        <v>5181</v>
      </c>
      <c r="L871" s="28" t="s">
        <v>5537</v>
      </c>
      <c r="M871" s="46">
        <v>45310</v>
      </c>
      <c r="N871" s="46">
        <v>45343</v>
      </c>
      <c r="O871" s="46">
        <v>45321</v>
      </c>
      <c r="P871" s="28" t="s">
        <v>4990</v>
      </c>
      <c r="Q871" s="10">
        <v>3</v>
      </c>
      <c r="R871" s="10">
        <v>1</v>
      </c>
      <c r="S871" s="10" t="s">
        <v>4983</v>
      </c>
      <c r="T871" s="10" t="s">
        <v>32</v>
      </c>
      <c r="U871" s="10">
        <v>11002</v>
      </c>
      <c r="V871" s="10">
        <v>11002</v>
      </c>
      <c r="W871" s="10" t="s">
        <v>5019</v>
      </c>
      <c r="X871" s="10" t="s">
        <v>4985</v>
      </c>
      <c r="Y871" s="10" t="s">
        <v>4980</v>
      </c>
      <c r="Z871" s="10" t="s">
        <v>4980</v>
      </c>
      <c r="AA871" s="10" t="s">
        <v>4989</v>
      </c>
      <c r="AB871" s="10" t="s">
        <v>5005</v>
      </c>
      <c r="AC871" s="10" t="s">
        <v>5006</v>
      </c>
      <c r="AD871" s="29"/>
      <c r="AE871" s="20" t="str">
        <f>VLOOKUP(E871,'FILIAIS PETZ'!A:Q,17,0)</f>
        <v>MG-2</v>
      </c>
      <c r="AF871" s="20" t="str">
        <f>VLOOKUP(E871,'FILIAIS PETZ'!A:Q,3,0)</f>
        <v>FELICIO</v>
      </c>
      <c r="AG871" s="20" t="str">
        <f>VLOOKUP(E871,'FILIAIS PETZ'!A:Q,2,0)</f>
        <v>R3</v>
      </c>
      <c r="AH871" s="75">
        <v>220</v>
      </c>
      <c r="AI871" s="16" t="s">
        <v>5364</v>
      </c>
      <c r="AJ871" s="43">
        <f>VLOOKUP(E871,'FILIAIS PETZ'!$A$2:$K$2000,11,0)</f>
        <v>18328118017265</v>
      </c>
      <c r="AK871" s="44">
        <f t="shared" si="58"/>
        <v>18328118017265</v>
      </c>
    </row>
    <row r="872" spans="1:37" s="15" customFormat="1" ht="15" customHeight="1" thickBot="1" x14ac:dyDescent="0.25">
      <c r="A872" s="9">
        <f t="shared" si="57"/>
        <v>833225</v>
      </c>
      <c r="B872" s="18">
        <f>VLOOKUP(C872,FORNECEDORES!D:E,2,0)</f>
        <v>9057</v>
      </c>
      <c r="C872" s="19" t="str">
        <f>VLOOKUP(D872,FORNECEDORES!A:D,4,0)</f>
        <v>19.357.006/0001-49</v>
      </c>
      <c r="D872" s="13" t="s">
        <v>2290</v>
      </c>
      <c r="E872" s="20" t="str">
        <f t="shared" si="54"/>
        <v>04 0211</v>
      </c>
      <c r="F872" s="28" t="s">
        <v>4974</v>
      </c>
      <c r="G872" s="21" t="str">
        <f>VLOOKUP(E872,'FILIAIS PETZ'!A:E,5,0)</f>
        <v>PETZ CASTELO BH</v>
      </c>
      <c r="H872" s="20" t="str">
        <f>VLOOKUP(E872,'FILIAIS PETZ'!A:D,4,0)</f>
        <v>CTLO-MG</v>
      </c>
      <c r="I872" s="46">
        <v>45310</v>
      </c>
      <c r="J872" s="10">
        <v>833225</v>
      </c>
      <c r="K872" s="10" t="s">
        <v>5181</v>
      </c>
      <c r="L872" s="28" t="s">
        <v>5538</v>
      </c>
      <c r="M872" s="46">
        <v>45310</v>
      </c>
      <c r="N872" s="46">
        <v>45343</v>
      </c>
      <c r="O872" s="46">
        <v>45321</v>
      </c>
      <c r="P872" s="28" t="s">
        <v>4990</v>
      </c>
      <c r="Q872" s="10">
        <v>3</v>
      </c>
      <c r="R872" s="10">
        <v>1</v>
      </c>
      <c r="S872" s="10" t="s">
        <v>4983</v>
      </c>
      <c r="T872" s="10" t="s">
        <v>32</v>
      </c>
      <c r="U872" s="10">
        <v>11002</v>
      </c>
      <c r="V872" s="10">
        <v>11002</v>
      </c>
      <c r="W872" s="10" t="s">
        <v>5024</v>
      </c>
      <c r="X872" s="10" t="s">
        <v>4985</v>
      </c>
      <c r="Y872" s="10" t="s">
        <v>4993</v>
      </c>
      <c r="Z872" s="10" t="s">
        <v>4993</v>
      </c>
      <c r="AA872" s="10" t="s">
        <v>4989</v>
      </c>
      <c r="AB872" s="10" t="s">
        <v>12941</v>
      </c>
      <c r="AC872" s="10" t="s">
        <v>5006</v>
      </c>
      <c r="AD872" s="29"/>
      <c r="AE872" s="20" t="str">
        <f>VLOOKUP(E872,'FILIAIS PETZ'!A:Q,17,0)</f>
        <v>MG-1</v>
      </c>
      <c r="AF872" s="20" t="str">
        <f>VLOOKUP(E872,'FILIAIS PETZ'!A:Q,3,0)</f>
        <v>FELICIO</v>
      </c>
      <c r="AG872" s="20" t="str">
        <f>VLOOKUP(E872,'FILIAIS PETZ'!A:Q,2,0)</f>
        <v>R3</v>
      </c>
      <c r="AH872" s="75">
        <v>350</v>
      </c>
      <c r="AI872" s="16" t="s">
        <v>5365</v>
      </c>
      <c r="AJ872" s="43">
        <f>VLOOKUP(E872,'FILIAIS PETZ'!$A$2:$K$2000,11,0)</f>
        <v>18328118019985</v>
      </c>
      <c r="AK872" s="44">
        <f t="shared" si="58"/>
        <v>18328118019985</v>
      </c>
    </row>
    <row r="873" spans="1:37" s="15" customFormat="1" ht="15" customHeight="1" thickBot="1" x14ac:dyDescent="0.25">
      <c r="A873" s="9">
        <f t="shared" si="57"/>
        <v>833226</v>
      </c>
      <c r="B873" s="18">
        <f>VLOOKUP(C873,FORNECEDORES!D:E,2,0)</f>
        <v>9057</v>
      </c>
      <c r="C873" s="19" t="str">
        <f>VLOOKUP(D873,FORNECEDORES!A:D,4,0)</f>
        <v>19.357.006/0001-49</v>
      </c>
      <c r="D873" s="13" t="s">
        <v>2290</v>
      </c>
      <c r="E873" s="20" t="str">
        <f t="shared" si="54"/>
        <v>04 0211</v>
      </c>
      <c r="F873" s="28" t="s">
        <v>4974</v>
      </c>
      <c r="G873" s="21" t="str">
        <f>VLOOKUP(E873,'FILIAIS PETZ'!A:E,5,0)</f>
        <v>PETZ CASTELO BH</v>
      </c>
      <c r="H873" s="20" t="str">
        <f>VLOOKUP(E873,'FILIAIS PETZ'!A:D,4,0)</f>
        <v>CTLO-MG</v>
      </c>
      <c r="I873" s="46">
        <v>45310</v>
      </c>
      <c r="J873" s="10">
        <v>833226</v>
      </c>
      <c r="K873" s="10" t="s">
        <v>5181</v>
      </c>
      <c r="L873" s="28" t="s">
        <v>5539</v>
      </c>
      <c r="M873" s="46">
        <v>45310</v>
      </c>
      <c r="N873" s="46">
        <v>45343</v>
      </c>
      <c r="O873" s="46">
        <v>45321</v>
      </c>
      <c r="P873" s="28" t="s">
        <v>4990</v>
      </c>
      <c r="Q873" s="10">
        <v>3</v>
      </c>
      <c r="R873" s="10">
        <v>1</v>
      </c>
      <c r="S873" s="10" t="s">
        <v>4983</v>
      </c>
      <c r="T873" s="10" t="s">
        <v>32</v>
      </c>
      <c r="U873" s="10">
        <v>11002</v>
      </c>
      <c r="V873" s="10">
        <v>11002</v>
      </c>
      <c r="W873" s="10" t="s">
        <v>4984</v>
      </c>
      <c r="X873" s="10" t="s">
        <v>4985</v>
      </c>
      <c r="Y873" s="10" t="s">
        <v>4993</v>
      </c>
      <c r="Z873" s="10" t="s">
        <v>4993</v>
      </c>
      <c r="AA873" s="10" t="s">
        <v>4989</v>
      </c>
      <c r="AB873" s="10" t="s">
        <v>12941</v>
      </c>
      <c r="AC873" s="10" t="s">
        <v>5006</v>
      </c>
      <c r="AD873" s="29"/>
      <c r="AE873" s="20" t="str">
        <f>VLOOKUP(E873,'FILIAIS PETZ'!A:Q,17,0)</f>
        <v>MG-1</v>
      </c>
      <c r="AF873" s="20" t="str">
        <f>VLOOKUP(E873,'FILIAIS PETZ'!A:Q,3,0)</f>
        <v>FELICIO</v>
      </c>
      <c r="AG873" s="20" t="str">
        <f>VLOOKUP(E873,'FILIAIS PETZ'!A:Q,2,0)</f>
        <v>R3</v>
      </c>
      <c r="AH873" s="75">
        <v>500</v>
      </c>
      <c r="AI873" s="16" t="s">
        <v>5366</v>
      </c>
      <c r="AJ873" s="43">
        <f>VLOOKUP(E873,'FILIAIS PETZ'!$A$2:$K$2000,11,0)</f>
        <v>18328118019985</v>
      </c>
      <c r="AK873" s="44">
        <f t="shared" si="58"/>
        <v>18328118019985</v>
      </c>
    </row>
    <row r="874" spans="1:37" s="15" customFormat="1" ht="15" customHeight="1" thickBot="1" x14ac:dyDescent="0.25">
      <c r="A874" s="9">
        <f t="shared" si="57"/>
        <v>833227</v>
      </c>
      <c r="B874" s="18">
        <f>VLOOKUP(C874,FORNECEDORES!D:E,2,0)</f>
        <v>9057</v>
      </c>
      <c r="C874" s="19" t="str">
        <f>VLOOKUP(D874,FORNECEDORES!A:D,4,0)</f>
        <v>19.357.006/0001-49</v>
      </c>
      <c r="D874" s="13" t="s">
        <v>2290</v>
      </c>
      <c r="E874" s="20" t="str">
        <f t="shared" si="54"/>
        <v>04 0061</v>
      </c>
      <c r="F874" s="28" t="s">
        <v>4946</v>
      </c>
      <c r="G874" s="21" t="str">
        <f>VLOOKUP(E874,'FILIAIS PETZ'!A:E,5,0)</f>
        <v>PETZ PAMPULHA</v>
      </c>
      <c r="H874" s="20" t="str">
        <f>VLOOKUP(E874,'FILIAIS PETZ'!A:D,4,0)</f>
        <v>PAMP-MG</v>
      </c>
      <c r="I874" s="46">
        <v>45310</v>
      </c>
      <c r="J874" s="10">
        <v>833227</v>
      </c>
      <c r="K874" s="10" t="s">
        <v>5181</v>
      </c>
      <c r="L874" s="28" t="s">
        <v>5540</v>
      </c>
      <c r="M874" s="46">
        <v>45310</v>
      </c>
      <c r="N874" s="46">
        <v>45343</v>
      </c>
      <c r="O874" s="46">
        <v>45321</v>
      </c>
      <c r="P874" s="28" t="s">
        <v>4990</v>
      </c>
      <c r="Q874" s="10">
        <v>3</v>
      </c>
      <c r="R874" s="10">
        <v>1</v>
      </c>
      <c r="S874" s="10" t="s">
        <v>4983</v>
      </c>
      <c r="T874" s="10" t="s">
        <v>32</v>
      </c>
      <c r="U874" s="10">
        <v>11002</v>
      </c>
      <c r="V874" s="10">
        <v>11002</v>
      </c>
      <c r="W874" s="10" t="s">
        <v>5034</v>
      </c>
      <c r="X874" s="10" t="s">
        <v>4985</v>
      </c>
      <c r="Y874" s="10" t="s">
        <v>4993</v>
      </c>
      <c r="Z874" s="10" t="s">
        <v>4993</v>
      </c>
      <c r="AA874" s="10" t="s">
        <v>4989</v>
      </c>
      <c r="AB874" s="10" t="s">
        <v>12941</v>
      </c>
      <c r="AC874" s="10" t="s">
        <v>5006</v>
      </c>
      <c r="AD874" s="29"/>
      <c r="AE874" s="20" t="str">
        <f>VLOOKUP(E874,'FILIAIS PETZ'!A:Q,17,0)</f>
        <v>MG-1</v>
      </c>
      <c r="AF874" s="20" t="str">
        <f>VLOOKUP(E874,'FILIAIS PETZ'!A:Q,3,0)</f>
        <v>FELICIO</v>
      </c>
      <c r="AG874" s="20" t="str">
        <f>VLOOKUP(E874,'FILIAIS PETZ'!A:Q,2,0)</f>
        <v>R3</v>
      </c>
      <c r="AH874" s="75">
        <v>500</v>
      </c>
      <c r="AI874" s="16" t="s">
        <v>5367</v>
      </c>
      <c r="AJ874" s="43">
        <f>VLOOKUP(E874,'FILIAIS PETZ'!$A$2:$K$2000,11,0)</f>
        <v>18328118006069</v>
      </c>
      <c r="AK874" s="44">
        <f t="shared" si="58"/>
        <v>18328118006069</v>
      </c>
    </row>
    <row r="875" spans="1:37" s="15" customFormat="1" ht="15" customHeight="1" thickBot="1" x14ac:dyDescent="0.25">
      <c r="A875" s="9">
        <f t="shared" si="57"/>
        <v>833229</v>
      </c>
      <c r="B875" s="18">
        <f>VLOOKUP(C875,FORNECEDORES!D:E,2,0)</f>
        <v>9057</v>
      </c>
      <c r="C875" s="19" t="str">
        <f>VLOOKUP(D875,FORNECEDORES!A:D,4,0)</f>
        <v>19.357.006/0001-49</v>
      </c>
      <c r="D875" s="13" t="s">
        <v>2290</v>
      </c>
      <c r="E875" s="20" t="str">
        <f t="shared" si="54"/>
        <v>04 0061</v>
      </c>
      <c r="F875" s="28" t="s">
        <v>4946</v>
      </c>
      <c r="G875" s="21" t="str">
        <f>VLOOKUP(E875,'FILIAIS PETZ'!A:E,5,0)</f>
        <v>PETZ PAMPULHA</v>
      </c>
      <c r="H875" s="20" t="str">
        <f>VLOOKUP(E875,'FILIAIS PETZ'!A:D,4,0)</f>
        <v>PAMP-MG</v>
      </c>
      <c r="I875" s="46">
        <v>45310</v>
      </c>
      <c r="J875" s="10">
        <v>833229</v>
      </c>
      <c r="K875" s="10" t="s">
        <v>5181</v>
      </c>
      <c r="L875" s="28" t="s">
        <v>5541</v>
      </c>
      <c r="M875" s="46">
        <v>45310</v>
      </c>
      <c r="N875" s="46">
        <v>45343</v>
      </c>
      <c r="O875" s="46">
        <v>45321</v>
      </c>
      <c r="P875" s="28" t="s">
        <v>4990</v>
      </c>
      <c r="Q875" s="10">
        <v>3</v>
      </c>
      <c r="R875" s="10">
        <v>1</v>
      </c>
      <c r="S875" s="10" t="s">
        <v>4983</v>
      </c>
      <c r="T875" s="10" t="s">
        <v>32</v>
      </c>
      <c r="U875" s="10">
        <v>11002</v>
      </c>
      <c r="V875" s="10">
        <v>11002</v>
      </c>
      <c r="W875" s="10" t="s">
        <v>5019</v>
      </c>
      <c r="X875" s="10" t="s">
        <v>4985</v>
      </c>
      <c r="Y875" s="10" t="s">
        <v>4997</v>
      </c>
      <c r="Z875" s="10" t="s">
        <v>4993</v>
      </c>
      <c r="AA875" s="10" t="s">
        <v>12031</v>
      </c>
      <c r="AB875" s="10" t="s">
        <v>12941</v>
      </c>
      <c r="AC875" s="10" t="s">
        <v>5006</v>
      </c>
      <c r="AD875" s="29"/>
      <c r="AE875" s="20" t="str">
        <f>VLOOKUP(E875,'FILIAIS PETZ'!A:Q,17,0)</f>
        <v>MG-1</v>
      </c>
      <c r="AF875" s="20" t="str">
        <f>VLOOKUP(E875,'FILIAIS PETZ'!A:Q,3,0)</f>
        <v>FELICIO</v>
      </c>
      <c r="AG875" s="20" t="str">
        <f>VLOOKUP(E875,'FILIAIS PETZ'!A:Q,2,0)</f>
        <v>R3</v>
      </c>
      <c r="AH875" s="75">
        <v>3700</v>
      </c>
      <c r="AI875" s="16" t="s">
        <v>5368</v>
      </c>
      <c r="AJ875" s="43">
        <f>VLOOKUP(E875,'FILIAIS PETZ'!$A$2:$K$2000,11,0)</f>
        <v>18328118006069</v>
      </c>
      <c r="AK875" s="44">
        <f t="shared" si="58"/>
        <v>18328118006069</v>
      </c>
    </row>
    <row r="876" spans="1:37" s="15" customFormat="1" ht="15" customHeight="1" thickBot="1" x14ac:dyDescent="0.25">
      <c r="A876" s="9">
        <f t="shared" si="57"/>
        <v>833231</v>
      </c>
      <c r="B876" s="18">
        <f>VLOOKUP(C876,FORNECEDORES!D:E,2,0)</f>
        <v>9057</v>
      </c>
      <c r="C876" s="19" t="str">
        <f>VLOOKUP(D876,FORNECEDORES!A:D,4,0)</f>
        <v>19.357.006/0001-49</v>
      </c>
      <c r="D876" s="13" t="s">
        <v>2290</v>
      </c>
      <c r="E876" s="20" t="str">
        <f t="shared" ref="E876:E939" si="59">CONCATENATE("04 ",F876)</f>
        <v>04 0040</v>
      </c>
      <c r="F876" s="28" t="s">
        <v>4943</v>
      </c>
      <c r="G876" s="21" t="str">
        <f>VLOOKUP(E876,'FILIAIS PETZ'!A:E,5,0)</f>
        <v>PETZ NOSSA SENHORA DO CARMO</v>
      </c>
      <c r="H876" s="20" t="str">
        <f>VLOOKUP(E876,'FILIAIS PETZ'!A:D,4,0)</f>
        <v>NSCA-MG</v>
      </c>
      <c r="I876" s="46">
        <v>45310</v>
      </c>
      <c r="J876" s="10">
        <v>833231</v>
      </c>
      <c r="K876" s="10" t="s">
        <v>5181</v>
      </c>
      <c r="L876" s="28" t="s">
        <v>5542</v>
      </c>
      <c r="M876" s="46">
        <v>45310</v>
      </c>
      <c r="N876" s="46">
        <v>45343</v>
      </c>
      <c r="O876" s="46">
        <v>45321</v>
      </c>
      <c r="P876" s="28" t="s">
        <v>4990</v>
      </c>
      <c r="Q876" s="10">
        <v>3</v>
      </c>
      <c r="R876" s="10">
        <v>1</v>
      </c>
      <c r="S876" s="10" t="s">
        <v>4983</v>
      </c>
      <c r="T876" s="10" t="s">
        <v>32</v>
      </c>
      <c r="U876" s="10">
        <v>11002</v>
      </c>
      <c r="V876" s="10">
        <v>11002</v>
      </c>
      <c r="W876" s="10" t="s">
        <v>5057</v>
      </c>
      <c r="X876" s="10" t="s">
        <v>4985</v>
      </c>
      <c r="Y876" s="10" t="s">
        <v>4993</v>
      </c>
      <c r="Z876" s="10" t="s">
        <v>4993</v>
      </c>
      <c r="AA876" s="10" t="s">
        <v>4989</v>
      </c>
      <c r="AB876" s="10" t="s">
        <v>12941</v>
      </c>
      <c r="AC876" s="10" t="s">
        <v>5006</v>
      </c>
      <c r="AD876" s="29"/>
      <c r="AE876" s="20" t="str">
        <f>VLOOKUP(E876,'FILIAIS PETZ'!A:Q,17,0)</f>
        <v>MG-1</v>
      </c>
      <c r="AF876" s="20" t="str">
        <f>VLOOKUP(E876,'FILIAIS PETZ'!A:Q,3,0)</f>
        <v>FELICIO</v>
      </c>
      <c r="AG876" s="20" t="str">
        <f>VLOOKUP(E876,'FILIAIS PETZ'!A:Q,2,0)</f>
        <v>R3</v>
      </c>
      <c r="AH876" s="75">
        <v>500</v>
      </c>
      <c r="AI876" s="16" t="s">
        <v>5369</v>
      </c>
      <c r="AJ876" s="43">
        <f>VLOOKUP(E876,'FILIAIS PETZ'!$A$2:$K$2000,11,0)</f>
        <v>18328118003981</v>
      </c>
      <c r="AK876" s="44">
        <f t="shared" si="58"/>
        <v>18328118003981</v>
      </c>
    </row>
    <row r="877" spans="1:37" s="15" customFormat="1" ht="15" customHeight="1" thickBot="1" x14ac:dyDescent="0.25">
      <c r="A877" s="9">
        <f t="shared" si="57"/>
        <v>833232</v>
      </c>
      <c r="B877" s="18">
        <f>VLOOKUP(C877,FORNECEDORES!D:E,2,0)</f>
        <v>9057</v>
      </c>
      <c r="C877" s="19" t="str">
        <f>VLOOKUP(D877,FORNECEDORES!A:D,4,0)</f>
        <v>19.357.006/0001-49</v>
      </c>
      <c r="D877" s="13" t="s">
        <v>2290</v>
      </c>
      <c r="E877" s="20" t="str">
        <f t="shared" si="59"/>
        <v>04 0040</v>
      </c>
      <c r="F877" s="28" t="s">
        <v>4943</v>
      </c>
      <c r="G877" s="21" t="str">
        <f>VLOOKUP(E877,'FILIAIS PETZ'!A:E,5,0)</f>
        <v>PETZ NOSSA SENHORA DO CARMO</v>
      </c>
      <c r="H877" s="20" t="str">
        <f>VLOOKUP(E877,'FILIAIS PETZ'!A:D,4,0)</f>
        <v>NSCA-MG</v>
      </c>
      <c r="I877" s="46">
        <v>45310</v>
      </c>
      <c r="J877" s="10">
        <v>833232</v>
      </c>
      <c r="K877" s="10" t="s">
        <v>5181</v>
      </c>
      <c r="L877" s="28" t="s">
        <v>5543</v>
      </c>
      <c r="M877" s="46">
        <v>45310</v>
      </c>
      <c r="N877" s="46">
        <v>45343</v>
      </c>
      <c r="O877" s="46">
        <v>45321</v>
      </c>
      <c r="P877" s="28" t="s">
        <v>4990</v>
      </c>
      <c r="Q877" s="10">
        <v>3</v>
      </c>
      <c r="R877" s="10">
        <v>1</v>
      </c>
      <c r="S877" s="10" t="s">
        <v>4983</v>
      </c>
      <c r="T877" s="10" t="s">
        <v>32</v>
      </c>
      <c r="U877" s="10">
        <v>11002</v>
      </c>
      <c r="V877" s="10">
        <v>11002</v>
      </c>
      <c r="W877" s="10" t="s">
        <v>5019</v>
      </c>
      <c r="X877" s="10" t="s">
        <v>4985</v>
      </c>
      <c r="Y877" s="10" t="s">
        <v>4980</v>
      </c>
      <c r="Z877" s="10" t="s">
        <v>4980</v>
      </c>
      <c r="AA877" s="10" t="s">
        <v>4989</v>
      </c>
      <c r="AB877" s="10" t="s">
        <v>5005</v>
      </c>
      <c r="AC877" s="10" t="s">
        <v>5006</v>
      </c>
      <c r="AD877" s="29"/>
      <c r="AE877" s="20" t="str">
        <f>VLOOKUP(E877,'FILIAIS PETZ'!A:Q,17,0)</f>
        <v>MG-1</v>
      </c>
      <c r="AF877" s="20" t="str">
        <f>VLOOKUP(E877,'FILIAIS PETZ'!A:Q,3,0)</f>
        <v>FELICIO</v>
      </c>
      <c r="AG877" s="20" t="str">
        <f>VLOOKUP(E877,'FILIAIS PETZ'!A:Q,2,0)</f>
        <v>R3</v>
      </c>
      <c r="AH877" s="75">
        <v>289</v>
      </c>
      <c r="AI877" s="16" t="s">
        <v>5370</v>
      </c>
      <c r="AJ877" s="43">
        <f>VLOOKUP(E877,'FILIAIS PETZ'!$A$2:$K$2000,11,0)</f>
        <v>18328118003981</v>
      </c>
      <c r="AK877" s="44">
        <f t="shared" si="58"/>
        <v>18328118003981</v>
      </c>
    </row>
    <row r="878" spans="1:37" s="15" customFormat="1" ht="15" customHeight="1" thickBot="1" x14ac:dyDescent="0.25">
      <c r="A878" s="9">
        <f t="shared" si="57"/>
        <v>833236</v>
      </c>
      <c r="B878" s="18">
        <f>VLOOKUP(C878,FORNECEDORES!D:E,2,0)</f>
        <v>9057</v>
      </c>
      <c r="C878" s="19" t="str">
        <f>VLOOKUP(D878,FORNECEDORES!A:D,4,0)</f>
        <v>19.357.006/0001-49</v>
      </c>
      <c r="D878" s="13" t="s">
        <v>2290</v>
      </c>
      <c r="E878" s="20" t="str">
        <f t="shared" si="59"/>
        <v>04 0040</v>
      </c>
      <c r="F878" s="28" t="s">
        <v>4943</v>
      </c>
      <c r="G878" s="21" t="str">
        <f>VLOOKUP(E878,'FILIAIS PETZ'!A:E,5,0)</f>
        <v>PETZ NOSSA SENHORA DO CARMO</v>
      </c>
      <c r="H878" s="20" t="str">
        <f>VLOOKUP(E878,'FILIAIS PETZ'!A:D,4,0)</f>
        <v>NSCA-MG</v>
      </c>
      <c r="I878" s="46">
        <v>45310</v>
      </c>
      <c r="J878" s="10">
        <v>833236</v>
      </c>
      <c r="K878" s="10" t="s">
        <v>5181</v>
      </c>
      <c r="L878" s="28" t="s">
        <v>5544</v>
      </c>
      <c r="M878" s="46">
        <v>45310</v>
      </c>
      <c r="N878" s="46">
        <v>45343</v>
      </c>
      <c r="O878" s="46">
        <v>45321</v>
      </c>
      <c r="P878" s="28" t="s">
        <v>4990</v>
      </c>
      <c r="Q878" s="10">
        <v>3</v>
      </c>
      <c r="R878" s="10">
        <v>1</v>
      </c>
      <c r="S878" s="10" t="s">
        <v>4983</v>
      </c>
      <c r="T878" s="10" t="s">
        <v>32</v>
      </c>
      <c r="U878" s="10">
        <v>11002</v>
      </c>
      <c r="V878" s="10">
        <v>11002</v>
      </c>
      <c r="W878" s="10" t="s">
        <v>4984</v>
      </c>
      <c r="X878" s="10" t="s">
        <v>4985</v>
      </c>
      <c r="Y878" s="10" t="s">
        <v>4993</v>
      </c>
      <c r="Z878" s="10" t="s">
        <v>4993</v>
      </c>
      <c r="AA878" s="10" t="s">
        <v>4989</v>
      </c>
      <c r="AB878" s="10" t="s">
        <v>12941</v>
      </c>
      <c r="AC878" s="10" t="s">
        <v>5006</v>
      </c>
      <c r="AD878" s="29"/>
      <c r="AE878" s="20" t="str">
        <f>VLOOKUP(E878,'FILIAIS PETZ'!A:Q,17,0)</f>
        <v>MG-1</v>
      </c>
      <c r="AF878" s="20" t="str">
        <f>VLOOKUP(E878,'FILIAIS PETZ'!A:Q,3,0)</f>
        <v>FELICIO</v>
      </c>
      <c r="AG878" s="20" t="str">
        <f>VLOOKUP(E878,'FILIAIS PETZ'!A:Q,2,0)</f>
        <v>R3</v>
      </c>
      <c r="AH878" s="75">
        <v>350</v>
      </c>
      <c r="AI878" s="16" t="s">
        <v>5371</v>
      </c>
      <c r="AJ878" s="43">
        <f>VLOOKUP(E878,'FILIAIS PETZ'!$A$2:$K$2000,11,0)</f>
        <v>18328118003981</v>
      </c>
      <c r="AK878" s="44">
        <f t="shared" si="58"/>
        <v>18328118003981</v>
      </c>
    </row>
    <row r="879" spans="1:37" s="15" customFormat="1" ht="15" customHeight="1" thickBot="1" x14ac:dyDescent="0.25">
      <c r="A879" s="9">
        <v>833433</v>
      </c>
      <c r="B879" s="18">
        <f>VLOOKUP(C879,FORNECEDORES!D:E,2,0)</f>
        <v>383318</v>
      </c>
      <c r="C879" s="19" t="str">
        <f>VLOOKUP(D879,FORNECEDORES!A:D,4,0)</f>
        <v>39.498.106/0001-00</v>
      </c>
      <c r="D879" s="13" t="s">
        <v>4084</v>
      </c>
      <c r="E879" s="20" t="str">
        <f t="shared" si="59"/>
        <v>04 0221</v>
      </c>
      <c r="F879" s="28" t="s">
        <v>8980</v>
      </c>
      <c r="G879" s="21" t="str">
        <f>VLOOKUP(E879,'FILIAIS PETZ'!A:E,5,0)</f>
        <v>PETZ GASTAO VIDIGAL</v>
      </c>
      <c r="H879" s="20" t="str">
        <f>VLOOKUP(E879,'FILIAIS PETZ'!A:D,4,0)</f>
        <v>GVDL-SP</v>
      </c>
      <c r="I879" s="46">
        <v>45310</v>
      </c>
      <c r="J879" s="9">
        <v>833433</v>
      </c>
      <c r="K879" s="9" t="s">
        <v>9035</v>
      </c>
      <c r="L879" s="29" t="s">
        <v>9485</v>
      </c>
      <c r="M879" s="46">
        <v>45311</v>
      </c>
      <c r="N879" s="46">
        <v>45329</v>
      </c>
      <c r="O879" s="46">
        <v>45314</v>
      </c>
      <c r="P879" s="29" t="s">
        <v>4990</v>
      </c>
      <c r="Q879" s="9" t="s">
        <v>5029</v>
      </c>
      <c r="R879" s="9" t="s">
        <v>4991</v>
      </c>
      <c r="S879" s="9" t="s">
        <v>4983</v>
      </c>
      <c r="T879" s="9" t="s">
        <v>32</v>
      </c>
      <c r="U879" s="9" t="s">
        <v>5048</v>
      </c>
      <c r="V879" s="9" t="s">
        <v>5048</v>
      </c>
      <c r="W879" s="9" t="s">
        <v>5019</v>
      </c>
      <c r="X879" s="9" t="s">
        <v>4992</v>
      </c>
      <c r="Y879" s="9" t="s">
        <v>4997</v>
      </c>
      <c r="Z879" s="9" t="s">
        <v>4993</v>
      </c>
      <c r="AA879" s="9" t="s">
        <v>4992</v>
      </c>
      <c r="AB879" s="9" t="s">
        <v>12941</v>
      </c>
      <c r="AC879" s="9" t="s">
        <v>5006</v>
      </c>
      <c r="AD879" s="9"/>
      <c r="AE879" s="20" t="str">
        <f>VLOOKUP(E879,'FILIAIS PETZ'!A:Q,17,0)</f>
        <v>SP7</v>
      </c>
      <c r="AF879" s="20" t="str">
        <f>VLOOKUP(E879,'FILIAIS PETZ'!A:Q,3,0)</f>
        <v>FELICIO</v>
      </c>
      <c r="AG879" s="20" t="str">
        <f>VLOOKUP(E879,'FILIAIS PETZ'!A:Q,2,0)</f>
        <v>R3</v>
      </c>
      <c r="AH879" s="75">
        <v>2113.62</v>
      </c>
      <c r="AI879" s="68" t="s">
        <v>9486</v>
      </c>
      <c r="AJ879" s="43">
        <f>VLOOKUP(E879,'FILIAIS PETZ'!$A$2:$K$2000,11,0)</f>
        <v>18328118021025</v>
      </c>
      <c r="AK879" s="44">
        <v>18328118021025</v>
      </c>
    </row>
    <row r="880" spans="1:37" s="15" customFormat="1" ht="15" customHeight="1" thickBot="1" x14ac:dyDescent="0.25">
      <c r="A880" s="9">
        <v>833434</v>
      </c>
      <c r="B880" s="18">
        <f>VLOOKUP(C880,FORNECEDORES!D:E,2,0)</f>
        <v>383318</v>
      </c>
      <c r="C880" s="19" t="str">
        <f>VLOOKUP(D880,FORNECEDORES!A:D,4,0)</f>
        <v>39.498.106/0001-00</v>
      </c>
      <c r="D880" s="13" t="s">
        <v>4084</v>
      </c>
      <c r="E880" s="20" t="str">
        <f t="shared" si="59"/>
        <v>04 0208</v>
      </c>
      <c r="F880" s="28" t="s">
        <v>8975</v>
      </c>
      <c r="G880" s="21" t="str">
        <f>VLOOKUP(E880,'FILIAIS PETZ'!A:E,5,0)</f>
        <v>PETZ AVENIDA ANGELICA</v>
      </c>
      <c r="H880" s="20" t="str">
        <f>VLOOKUP(E880,'FILIAIS PETZ'!A:D,4,0)</f>
        <v>ANGL-SP</v>
      </c>
      <c r="I880" s="46">
        <v>45310</v>
      </c>
      <c r="J880" s="9">
        <v>833434</v>
      </c>
      <c r="K880" s="9" t="s">
        <v>9035</v>
      </c>
      <c r="L880" s="29" t="s">
        <v>9487</v>
      </c>
      <c r="M880" s="46">
        <v>45414</v>
      </c>
      <c r="N880" s="46">
        <v>45434</v>
      </c>
      <c r="O880" s="46">
        <v>45415</v>
      </c>
      <c r="P880" s="29" t="s">
        <v>4990</v>
      </c>
      <c r="Q880" s="9" t="s">
        <v>5029</v>
      </c>
      <c r="R880" s="9" t="s">
        <v>4991</v>
      </c>
      <c r="S880" s="9" t="s">
        <v>4983</v>
      </c>
      <c r="T880" s="9" t="s">
        <v>32</v>
      </c>
      <c r="U880" s="9" t="s">
        <v>5048</v>
      </c>
      <c r="V880" s="9" t="s">
        <v>5048</v>
      </c>
      <c r="W880" s="9" t="s">
        <v>5019</v>
      </c>
      <c r="X880" s="9" t="s">
        <v>4992</v>
      </c>
      <c r="Y880" s="9" t="s">
        <v>4997</v>
      </c>
      <c r="Z880" s="9" t="s">
        <v>4993</v>
      </c>
      <c r="AA880" s="9" t="s">
        <v>4992</v>
      </c>
      <c r="AB880" s="9" t="s">
        <v>12941</v>
      </c>
      <c r="AC880" s="9" t="s">
        <v>5006</v>
      </c>
      <c r="AD880" s="9"/>
      <c r="AE880" s="20" t="str">
        <f>VLOOKUP(E880,'FILIAIS PETZ'!A:Q,17,0)</f>
        <v>SP2</v>
      </c>
      <c r="AF880" s="20" t="str">
        <f>VLOOKUP(E880,'FILIAIS PETZ'!A:Q,3,0)</f>
        <v>FELICIO</v>
      </c>
      <c r="AG880" s="20" t="str">
        <f>VLOOKUP(E880,'FILIAIS PETZ'!A:Q,2,0)</f>
        <v>R3</v>
      </c>
      <c r="AH880" s="75">
        <v>695.31</v>
      </c>
      <c r="AI880" s="68" t="s">
        <v>9488</v>
      </c>
      <c r="AJ880" s="43">
        <f>VLOOKUP(E880,'FILIAIS PETZ'!$A$2:$K$2000,11,0)</f>
        <v>18328118019551</v>
      </c>
      <c r="AK880" s="44">
        <v>18328118019551</v>
      </c>
    </row>
    <row r="881" spans="1:37" s="15" customFormat="1" ht="15" customHeight="1" thickBot="1" x14ac:dyDescent="0.25">
      <c r="A881" s="9">
        <v>833435</v>
      </c>
      <c r="B881" s="18">
        <f>VLOOKUP(C881,FORNECEDORES!D:E,2,0)</f>
        <v>383318</v>
      </c>
      <c r="C881" s="19" t="str">
        <f>VLOOKUP(D881,FORNECEDORES!A:D,4,0)</f>
        <v>39.498.106/0001-00</v>
      </c>
      <c r="D881" s="13" t="s">
        <v>4084</v>
      </c>
      <c r="E881" s="20" t="str">
        <f t="shared" si="59"/>
        <v>04 0221</v>
      </c>
      <c r="F881" s="28" t="s">
        <v>8980</v>
      </c>
      <c r="G881" s="21" t="str">
        <f>VLOOKUP(E881,'FILIAIS PETZ'!A:E,5,0)</f>
        <v>PETZ GASTAO VIDIGAL</v>
      </c>
      <c r="H881" s="20" t="str">
        <f>VLOOKUP(E881,'FILIAIS PETZ'!A:D,4,0)</f>
        <v>GVDL-SP</v>
      </c>
      <c r="I881" s="46">
        <v>45310</v>
      </c>
      <c r="J881" s="9">
        <v>833435</v>
      </c>
      <c r="K881" s="9" t="s">
        <v>9035</v>
      </c>
      <c r="L881" s="29" t="s">
        <v>9489</v>
      </c>
      <c r="M881" s="46">
        <v>45311</v>
      </c>
      <c r="N881" s="46">
        <v>45329</v>
      </c>
      <c r="O881" s="46">
        <v>45314</v>
      </c>
      <c r="P881" s="29" t="s">
        <v>4990</v>
      </c>
      <c r="Q881" s="9" t="s">
        <v>5029</v>
      </c>
      <c r="R881" s="9" t="s">
        <v>4991</v>
      </c>
      <c r="S881" s="9" t="s">
        <v>4983</v>
      </c>
      <c r="T881" s="9" t="s">
        <v>32</v>
      </c>
      <c r="U881" s="9" t="s">
        <v>5048</v>
      </c>
      <c r="V881" s="9" t="s">
        <v>5048</v>
      </c>
      <c r="W881" s="9" t="s">
        <v>5021</v>
      </c>
      <c r="X881" s="9" t="s">
        <v>4992</v>
      </c>
      <c r="Y881" s="9" t="s">
        <v>4997</v>
      </c>
      <c r="Z881" s="9" t="s">
        <v>4993</v>
      </c>
      <c r="AA881" s="9" t="s">
        <v>4992</v>
      </c>
      <c r="AB881" s="9" t="s">
        <v>12941</v>
      </c>
      <c r="AC881" s="9" t="s">
        <v>5006</v>
      </c>
      <c r="AD881" s="9"/>
      <c r="AE881" s="20" t="str">
        <f>VLOOKUP(E881,'FILIAIS PETZ'!A:Q,17,0)</f>
        <v>SP7</v>
      </c>
      <c r="AF881" s="20" t="str">
        <f>VLOOKUP(E881,'FILIAIS PETZ'!A:Q,3,0)</f>
        <v>FELICIO</v>
      </c>
      <c r="AG881" s="20" t="str">
        <f>VLOOKUP(E881,'FILIAIS PETZ'!A:Q,2,0)</f>
        <v>R3</v>
      </c>
      <c r="AH881" s="75">
        <v>512.24</v>
      </c>
      <c r="AI881" s="68" t="s">
        <v>9490</v>
      </c>
      <c r="AJ881" s="43">
        <f>VLOOKUP(E881,'FILIAIS PETZ'!$A$2:$K$2000,11,0)</f>
        <v>18328118021025</v>
      </c>
      <c r="AK881" s="44">
        <v>18328118021025</v>
      </c>
    </row>
    <row r="882" spans="1:37" s="15" customFormat="1" ht="15" customHeight="1" thickBot="1" x14ac:dyDescent="0.25">
      <c r="A882" s="9">
        <v>833436</v>
      </c>
      <c r="B882" s="18">
        <f>VLOOKUP(C882,FORNECEDORES!D:E,2,0)</f>
        <v>383318</v>
      </c>
      <c r="C882" s="19" t="str">
        <f>VLOOKUP(D882,FORNECEDORES!A:D,4,0)</f>
        <v>39.498.106/0001-00</v>
      </c>
      <c r="D882" s="13" t="s">
        <v>4084</v>
      </c>
      <c r="E882" s="20" t="str">
        <f t="shared" si="59"/>
        <v>04 0221</v>
      </c>
      <c r="F882" s="28" t="s">
        <v>8980</v>
      </c>
      <c r="G882" s="21" t="str">
        <f>VLOOKUP(E882,'FILIAIS PETZ'!A:E,5,0)</f>
        <v>PETZ GASTAO VIDIGAL</v>
      </c>
      <c r="H882" s="20" t="str">
        <f>VLOOKUP(E882,'FILIAIS PETZ'!A:D,4,0)</f>
        <v>GVDL-SP</v>
      </c>
      <c r="I882" s="46">
        <v>45310</v>
      </c>
      <c r="J882" s="9">
        <v>833436</v>
      </c>
      <c r="K882" s="9" t="s">
        <v>9035</v>
      </c>
      <c r="L882" s="29" t="s">
        <v>9491</v>
      </c>
      <c r="M882" s="46">
        <v>45311</v>
      </c>
      <c r="N882" s="46">
        <v>45329</v>
      </c>
      <c r="O882" s="46">
        <v>45314</v>
      </c>
      <c r="P882" s="29" t="s">
        <v>4990</v>
      </c>
      <c r="Q882" s="9" t="s">
        <v>5029</v>
      </c>
      <c r="R882" s="9" t="s">
        <v>4991</v>
      </c>
      <c r="S882" s="9" t="s">
        <v>4983</v>
      </c>
      <c r="T882" s="9" t="s">
        <v>32</v>
      </c>
      <c r="U882" s="9" t="s">
        <v>5048</v>
      </c>
      <c r="V882" s="9" t="s">
        <v>5048</v>
      </c>
      <c r="W882" s="9" t="s">
        <v>5021</v>
      </c>
      <c r="X882" s="9" t="s">
        <v>4992</v>
      </c>
      <c r="Y882" s="9" t="s">
        <v>4997</v>
      </c>
      <c r="Z882" s="9" t="s">
        <v>4993</v>
      </c>
      <c r="AA882" s="9" t="s">
        <v>4992</v>
      </c>
      <c r="AB882" s="9" t="s">
        <v>12941</v>
      </c>
      <c r="AC882" s="9" t="s">
        <v>5006</v>
      </c>
      <c r="AD882" s="9"/>
      <c r="AE882" s="20" t="str">
        <f>VLOOKUP(E882,'FILIAIS PETZ'!A:Q,17,0)</f>
        <v>SP7</v>
      </c>
      <c r="AF882" s="20" t="str">
        <f>VLOOKUP(E882,'FILIAIS PETZ'!A:Q,3,0)</f>
        <v>FELICIO</v>
      </c>
      <c r="AG882" s="20" t="str">
        <f>VLOOKUP(E882,'FILIAIS PETZ'!A:Q,2,0)</f>
        <v>R3</v>
      </c>
      <c r="AH882" s="75">
        <v>512.24</v>
      </c>
      <c r="AI882" s="68" t="s">
        <v>9492</v>
      </c>
      <c r="AJ882" s="43">
        <f>VLOOKUP(E882,'FILIAIS PETZ'!$A$2:$K$2000,11,0)</f>
        <v>18328118021025</v>
      </c>
      <c r="AK882" s="44">
        <v>18328118021025</v>
      </c>
    </row>
    <row r="883" spans="1:37" s="15" customFormat="1" ht="15" customHeight="1" thickBot="1" x14ac:dyDescent="0.25">
      <c r="A883" s="9">
        <v>833438</v>
      </c>
      <c r="B883" s="18">
        <f>VLOOKUP(C883,FORNECEDORES!D:E,2,0)</f>
        <v>383318</v>
      </c>
      <c r="C883" s="19" t="str">
        <f>VLOOKUP(D883,FORNECEDORES!A:D,4,0)</f>
        <v>39.498.106/0001-00</v>
      </c>
      <c r="D883" s="13" t="s">
        <v>4084</v>
      </c>
      <c r="E883" s="20" t="str">
        <f t="shared" si="59"/>
        <v>04 0221</v>
      </c>
      <c r="F883" s="28" t="s">
        <v>8980</v>
      </c>
      <c r="G883" s="21" t="str">
        <f>VLOOKUP(E883,'FILIAIS PETZ'!A:E,5,0)</f>
        <v>PETZ GASTAO VIDIGAL</v>
      </c>
      <c r="H883" s="20" t="str">
        <f>VLOOKUP(E883,'FILIAIS PETZ'!A:D,4,0)</f>
        <v>GVDL-SP</v>
      </c>
      <c r="I883" s="46">
        <v>45310</v>
      </c>
      <c r="J883" s="9">
        <v>833438</v>
      </c>
      <c r="K883" s="9" t="s">
        <v>9035</v>
      </c>
      <c r="L883" s="29" t="s">
        <v>9493</v>
      </c>
      <c r="M883" s="46">
        <v>45311</v>
      </c>
      <c r="N883" s="46">
        <v>45329</v>
      </c>
      <c r="O883" s="46">
        <v>45314</v>
      </c>
      <c r="P883" s="29" t="s">
        <v>4990</v>
      </c>
      <c r="Q883" s="9" t="s">
        <v>5029</v>
      </c>
      <c r="R883" s="9" t="s">
        <v>4991</v>
      </c>
      <c r="S883" s="9" t="s">
        <v>4983</v>
      </c>
      <c r="T883" s="9" t="s">
        <v>32</v>
      </c>
      <c r="U883" s="9" t="s">
        <v>5048</v>
      </c>
      <c r="V883" s="9" t="s">
        <v>5048</v>
      </c>
      <c r="W883" s="9" t="s">
        <v>5034</v>
      </c>
      <c r="X883" s="9" t="s">
        <v>4992</v>
      </c>
      <c r="Y883" s="9" t="s">
        <v>4997</v>
      </c>
      <c r="Z883" s="9" t="s">
        <v>4993</v>
      </c>
      <c r="AA883" s="9" t="s">
        <v>4992</v>
      </c>
      <c r="AB883" s="9" t="s">
        <v>12941</v>
      </c>
      <c r="AC883" s="9" t="s">
        <v>5006</v>
      </c>
      <c r="AD883" s="9"/>
      <c r="AE883" s="20" t="str">
        <f>VLOOKUP(E883,'FILIAIS PETZ'!A:Q,17,0)</f>
        <v>SP7</v>
      </c>
      <c r="AF883" s="20" t="str">
        <f>VLOOKUP(E883,'FILIAIS PETZ'!A:Q,3,0)</f>
        <v>FELICIO</v>
      </c>
      <c r="AG883" s="20" t="str">
        <f>VLOOKUP(E883,'FILIAIS PETZ'!A:Q,2,0)</f>
        <v>R3</v>
      </c>
      <c r="AH883" s="75">
        <v>630.9</v>
      </c>
      <c r="AI883" s="68" t="s">
        <v>9494</v>
      </c>
      <c r="AJ883" s="43">
        <f>VLOOKUP(E883,'FILIAIS PETZ'!$A$2:$K$2000,11,0)</f>
        <v>18328118021025</v>
      </c>
      <c r="AK883" s="44">
        <v>18328118021025</v>
      </c>
    </row>
    <row r="884" spans="1:37" s="15" customFormat="1" ht="15" customHeight="1" thickBot="1" x14ac:dyDescent="0.25">
      <c r="A884" s="9">
        <v>833439</v>
      </c>
      <c r="B884" s="18">
        <f>VLOOKUP(C884,FORNECEDORES!D:E,2,0)</f>
        <v>383318</v>
      </c>
      <c r="C884" s="19" t="str">
        <f>VLOOKUP(D884,FORNECEDORES!A:D,4,0)</f>
        <v>39.498.106/0001-00</v>
      </c>
      <c r="D884" s="13" t="s">
        <v>4084</v>
      </c>
      <c r="E884" s="20" t="str">
        <f t="shared" si="59"/>
        <v>04 0067</v>
      </c>
      <c r="F884" s="28" t="s">
        <v>8611</v>
      </c>
      <c r="G884" s="21" t="str">
        <f>VLOOKUP(E884,'FILIAIS PETZ'!A:E,5,0)</f>
        <v>PETZ EXTRA RICARDO JAFET</v>
      </c>
      <c r="H884" s="20" t="str">
        <f>VLOOKUP(E884,'FILIAIS PETZ'!A:D,4,0)</f>
        <v>RJAF-SP</v>
      </c>
      <c r="I884" s="46">
        <v>45310</v>
      </c>
      <c r="J884" s="9">
        <v>833439</v>
      </c>
      <c r="K884" s="9" t="s">
        <v>9035</v>
      </c>
      <c r="L884" s="29" t="s">
        <v>5259</v>
      </c>
      <c r="M884" s="46">
        <v>45311</v>
      </c>
      <c r="N884" s="46">
        <v>45329</v>
      </c>
      <c r="O884" s="46">
        <v>45314</v>
      </c>
      <c r="P884" s="29" t="s">
        <v>4990</v>
      </c>
      <c r="Q884" s="9" t="s">
        <v>5029</v>
      </c>
      <c r="R884" s="9" t="s">
        <v>4991</v>
      </c>
      <c r="S884" s="9" t="s">
        <v>4983</v>
      </c>
      <c r="T884" s="9" t="s">
        <v>32</v>
      </c>
      <c r="U884" s="9" t="s">
        <v>5048</v>
      </c>
      <c r="V884" s="9" t="s">
        <v>5048</v>
      </c>
      <c r="W884" s="9" t="s">
        <v>5019</v>
      </c>
      <c r="X884" s="9" t="s">
        <v>4992</v>
      </c>
      <c r="Y884" s="9" t="s">
        <v>4997</v>
      </c>
      <c r="Z884" s="9" t="s">
        <v>4993</v>
      </c>
      <c r="AA884" s="9" t="s">
        <v>4992</v>
      </c>
      <c r="AB884" s="9" t="s">
        <v>12941</v>
      </c>
      <c r="AC884" s="9" t="s">
        <v>5006</v>
      </c>
      <c r="AD884" s="9"/>
      <c r="AE884" s="20" t="str">
        <f>VLOOKUP(E884,'FILIAIS PETZ'!A:Q,17,0)</f>
        <v>SP2</v>
      </c>
      <c r="AF884" s="20" t="str">
        <f>VLOOKUP(E884,'FILIAIS PETZ'!A:Q,3,0)</f>
        <v>FELICIO</v>
      </c>
      <c r="AG884" s="20" t="str">
        <f>VLOOKUP(E884,'FILIAIS PETZ'!A:Q,2,0)</f>
        <v>R3</v>
      </c>
      <c r="AH884" s="75">
        <v>980.78</v>
      </c>
      <c r="AI884" s="68" t="s">
        <v>9495</v>
      </c>
      <c r="AJ884" s="43">
        <f>VLOOKUP(E884,'FILIAIS PETZ'!$A$2:$K$2000,11,0)</f>
        <v>18328118006573</v>
      </c>
      <c r="AK884" s="44">
        <v>18328118006573</v>
      </c>
    </row>
    <row r="885" spans="1:37" s="15" customFormat="1" ht="15" customHeight="1" thickBot="1" x14ac:dyDescent="0.25">
      <c r="A885" s="9">
        <v>833441</v>
      </c>
      <c r="B885" s="18">
        <f>VLOOKUP(C885,FORNECEDORES!D:E,2,0)</f>
        <v>383318</v>
      </c>
      <c r="C885" s="19" t="str">
        <f>VLOOKUP(D885,FORNECEDORES!A:D,4,0)</f>
        <v>39.498.106/0001-00</v>
      </c>
      <c r="D885" s="13" t="s">
        <v>4084</v>
      </c>
      <c r="E885" s="20" t="str">
        <f t="shared" si="59"/>
        <v>04 0067</v>
      </c>
      <c r="F885" s="28" t="s">
        <v>8611</v>
      </c>
      <c r="G885" s="21" t="str">
        <f>VLOOKUP(E885,'FILIAIS PETZ'!A:E,5,0)</f>
        <v>PETZ EXTRA RICARDO JAFET</v>
      </c>
      <c r="H885" s="20" t="str">
        <f>VLOOKUP(E885,'FILIAIS PETZ'!A:D,4,0)</f>
        <v>RJAF-SP</v>
      </c>
      <c r="I885" s="46">
        <v>45310</v>
      </c>
      <c r="J885" s="9">
        <v>833441</v>
      </c>
      <c r="K885" s="9" t="s">
        <v>9035</v>
      </c>
      <c r="L885" s="29" t="s">
        <v>5258</v>
      </c>
      <c r="M885" s="46">
        <v>45311</v>
      </c>
      <c r="N885" s="46">
        <v>45329</v>
      </c>
      <c r="O885" s="46">
        <v>45314</v>
      </c>
      <c r="P885" s="29" t="s">
        <v>4990</v>
      </c>
      <c r="Q885" s="9" t="s">
        <v>5029</v>
      </c>
      <c r="R885" s="9" t="s">
        <v>4991</v>
      </c>
      <c r="S885" s="9" t="s">
        <v>4983</v>
      </c>
      <c r="T885" s="9" t="s">
        <v>32</v>
      </c>
      <c r="U885" s="9" t="s">
        <v>5048</v>
      </c>
      <c r="V885" s="9" t="s">
        <v>5048</v>
      </c>
      <c r="W885" s="9" t="s">
        <v>5019</v>
      </c>
      <c r="X885" s="9" t="s">
        <v>4992</v>
      </c>
      <c r="Y885" s="9" t="s">
        <v>4997</v>
      </c>
      <c r="Z885" s="9" t="s">
        <v>4993</v>
      </c>
      <c r="AA885" s="9" t="s">
        <v>4992</v>
      </c>
      <c r="AB885" s="9" t="s">
        <v>12941</v>
      </c>
      <c r="AC885" s="9" t="s">
        <v>5006</v>
      </c>
      <c r="AD885" s="9"/>
      <c r="AE885" s="20" t="str">
        <f>VLOOKUP(E885,'FILIAIS PETZ'!A:Q,17,0)</f>
        <v>SP2</v>
      </c>
      <c r="AF885" s="20" t="str">
        <f>VLOOKUP(E885,'FILIAIS PETZ'!A:Q,3,0)</f>
        <v>FELICIO</v>
      </c>
      <c r="AG885" s="20" t="str">
        <f>VLOOKUP(E885,'FILIAIS PETZ'!A:Q,2,0)</f>
        <v>R3</v>
      </c>
      <c r="AH885" s="75">
        <v>980.78</v>
      </c>
      <c r="AI885" s="68" t="s">
        <v>9496</v>
      </c>
      <c r="AJ885" s="43">
        <f>VLOOKUP(E885,'FILIAIS PETZ'!$A$2:$K$2000,11,0)</f>
        <v>18328118006573</v>
      </c>
      <c r="AK885" s="44">
        <v>18328118006573</v>
      </c>
    </row>
    <row r="886" spans="1:37" s="15" customFormat="1" ht="15" customHeight="1" thickBot="1" x14ac:dyDescent="0.25">
      <c r="A886" s="9">
        <v>833448</v>
      </c>
      <c r="B886" s="18">
        <f>VLOOKUP(C886,FORNECEDORES!D:E,2,0)</f>
        <v>383318</v>
      </c>
      <c r="C886" s="19" t="str">
        <f>VLOOKUP(D886,FORNECEDORES!A:D,4,0)</f>
        <v>39.498.106/0001-00</v>
      </c>
      <c r="D886" s="13" t="s">
        <v>4084</v>
      </c>
      <c r="E886" s="20" t="str">
        <f t="shared" si="59"/>
        <v>04 0067</v>
      </c>
      <c r="F886" s="28" t="s">
        <v>8611</v>
      </c>
      <c r="G886" s="21" t="str">
        <f>VLOOKUP(E886,'FILIAIS PETZ'!A:E,5,0)</f>
        <v>PETZ EXTRA RICARDO JAFET</v>
      </c>
      <c r="H886" s="20" t="str">
        <f>VLOOKUP(E886,'FILIAIS PETZ'!A:D,4,0)</f>
        <v>RJAF-SP</v>
      </c>
      <c r="I886" s="46">
        <v>45310</v>
      </c>
      <c r="J886" s="9">
        <v>833448</v>
      </c>
      <c r="K886" s="9" t="s">
        <v>9035</v>
      </c>
      <c r="L886" s="29" t="s">
        <v>8945</v>
      </c>
      <c r="M886" s="46">
        <v>45311</v>
      </c>
      <c r="N886" s="46">
        <v>45329</v>
      </c>
      <c r="O886" s="46">
        <v>45314</v>
      </c>
      <c r="P886" s="29" t="s">
        <v>4990</v>
      </c>
      <c r="Q886" s="9" t="s">
        <v>5029</v>
      </c>
      <c r="R886" s="9" t="s">
        <v>4991</v>
      </c>
      <c r="S886" s="9" t="s">
        <v>4983</v>
      </c>
      <c r="T886" s="9" t="s">
        <v>32</v>
      </c>
      <c r="U886" s="9" t="s">
        <v>5048</v>
      </c>
      <c r="V886" s="9" t="s">
        <v>5048</v>
      </c>
      <c r="W886" s="9" t="s">
        <v>5019</v>
      </c>
      <c r="X886" s="9" t="s">
        <v>4992</v>
      </c>
      <c r="Y886" s="9" t="s">
        <v>4997</v>
      </c>
      <c r="Z886" s="9" t="s">
        <v>4993</v>
      </c>
      <c r="AA886" s="9" t="s">
        <v>4992</v>
      </c>
      <c r="AB886" s="9" t="s">
        <v>12941</v>
      </c>
      <c r="AC886" s="9" t="s">
        <v>5006</v>
      </c>
      <c r="AD886" s="9"/>
      <c r="AE886" s="20" t="str">
        <f>VLOOKUP(E886,'FILIAIS PETZ'!A:Q,17,0)</f>
        <v>SP2</v>
      </c>
      <c r="AF886" s="20" t="str">
        <f>VLOOKUP(E886,'FILIAIS PETZ'!A:Q,3,0)</f>
        <v>FELICIO</v>
      </c>
      <c r="AG886" s="20" t="str">
        <f>VLOOKUP(E886,'FILIAIS PETZ'!A:Q,2,0)</f>
        <v>R3</v>
      </c>
      <c r="AH886" s="75">
        <v>980.78</v>
      </c>
      <c r="AI886" s="68" t="s">
        <v>9497</v>
      </c>
      <c r="AJ886" s="43">
        <f>VLOOKUP(E886,'FILIAIS PETZ'!$A$2:$K$2000,11,0)</f>
        <v>18328118006573</v>
      </c>
      <c r="AK886" s="44">
        <v>18328118006573</v>
      </c>
    </row>
    <row r="887" spans="1:37" s="15" customFormat="1" ht="15" customHeight="1" thickBot="1" x14ac:dyDescent="0.25">
      <c r="A887" s="9">
        <v>833451</v>
      </c>
      <c r="B887" s="18">
        <f>VLOOKUP(C887,FORNECEDORES!D:E,2,0)</f>
        <v>383318</v>
      </c>
      <c r="C887" s="19" t="str">
        <f>VLOOKUP(D887,FORNECEDORES!A:D,4,0)</f>
        <v>39.498.106/0001-00</v>
      </c>
      <c r="D887" s="13" t="s">
        <v>4084</v>
      </c>
      <c r="E887" s="20" t="str">
        <f t="shared" si="59"/>
        <v>04 0208</v>
      </c>
      <c r="F887" s="28" t="s">
        <v>8975</v>
      </c>
      <c r="G887" s="21" t="str">
        <f>VLOOKUP(E887,'FILIAIS PETZ'!A:E,5,0)</f>
        <v>PETZ AVENIDA ANGELICA</v>
      </c>
      <c r="H887" s="20" t="str">
        <f>VLOOKUP(E887,'FILIAIS PETZ'!A:D,4,0)</f>
        <v>ANGL-SP</v>
      </c>
      <c r="I887" s="46">
        <v>45310</v>
      </c>
      <c r="J887" s="9">
        <v>833451</v>
      </c>
      <c r="K887" s="9" t="s">
        <v>9035</v>
      </c>
      <c r="L887" s="29" t="s">
        <v>6133</v>
      </c>
      <c r="M887" s="46">
        <v>45311</v>
      </c>
      <c r="N887" s="46">
        <v>45329</v>
      </c>
      <c r="O887" s="46">
        <v>45314</v>
      </c>
      <c r="P887" s="29" t="s">
        <v>4990</v>
      </c>
      <c r="Q887" s="9" t="s">
        <v>5029</v>
      </c>
      <c r="R887" s="9" t="s">
        <v>4991</v>
      </c>
      <c r="S887" s="9" t="s">
        <v>4983</v>
      </c>
      <c r="T887" s="9" t="s">
        <v>32</v>
      </c>
      <c r="U887" s="9" t="s">
        <v>5048</v>
      </c>
      <c r="V887" s="9" t="s">
        <v>5048</v>
      </c>
      <c r="W887" s="9" t="s">
        <v>5019</v>
      </c>
      <c r="X887" s="9" t="s">
        <v>4992</v>
      </c>
      <c r="Y887" s="9" t="s">
        <v>4997</v>
      </c>
      <c r="Z887" s="9" t="s">
        <v>4993</v>
      </c>
      <c r="AA887" s="9" t="s">
        <v>4992</v>
      </c>
      <c r="AB887" s="9" t="s">
        <v>12941</v>
      </c>
      <c r="AC887" s="9" t="s">
        <v>5006</v>
      </c>
      <c r="AD887" s="9"/>
      <c r="AE887" s="20" t="str">
        <f>VLOOKUP(E887,'FILIAIS PETZ'!A:Q,17,0)</f>
        <v>SP2</v>
      </c>
      <c r="AF887" s="20" t="str">
        <f>VLOOKUP(E887,'FILIAIS PETZ'!A:Q,3,0)</f>
        <v>FELICIO</v>
      </c>
      <c r="AG887" s="20" t="str">
        <f>VLOOKUP(E887,'FILIAIS PETZ'!A:Q,2,0)</f>
        <v>R3</v>
      </c>
      <c r="AH887" s="75">
        <v>380</v>
      </c>
      <c r="AI887" s="68" t="s">
        <v>9498</v>
      </c>
      <c r="AJ887" s="43">
        <f>VLOOKUP(E887,'FILIAIS PETZ'!$A$2:$K$2000,11,0)</f>
        <v>18328118019551</v>
      </c>
      <c r="AK887" s="44">
        <v>18328118019551</v>
      </c>
    </row>
    <row r="888" spans="1:37" s="15" customFormat="1" ht="15" customHeight="1" thickBot="1" x14ac:dyDescent="0.25">
      <c r="A888" s="9">
        <v>833452</v>
      </c>
      <c r="B888" s="18">
        <f>VLOOKUP(C888,FORNECEDORES!D:E,2,0)</f>
        <v>383318</v>
      </c>
      <c r="C888" s="19" t="str">
        <f>VLOOKUP(D888,FORNECEDORES!A:D,4,0)</f>
        <v>39.498.106/0001-00</v>
      </c>
      <c r="D888" s="13" t="s">
        <v>4084</v>
      </c>
      <c r="E888" s="20" t="str">
        <f t="shared" si="59"/>
        <v>04 0046</v>
      </c>
      <c r="F888" s="28" t="s">
        <v>8978</v>
      </c>
      <c r="G888" s="21" t="str">
        <f>VLOOKUP(E888,'FILIAIS PETZ'!A:E,5,0)</f>
        <v>PETZ CIDADE JARDIM</v>
      </c>
      <c r="H888" s="20" t="str">
        <f>VLOOKUP(E888,'FILIAIS PETZ'!A:D,4,0)</f>
        <v>CDJD-SP</v>
      </c>
      <c r="I888" s="46">
        <v>45310</v>
      </c>
      <c r="J888" s="9">
        <v>833452</v>
      </c>
      <c r="K888" s="9" t="s">
        <v>9035</v>
      </c>
      <c r="L888" s="29" t="s">
        <v>9499</v>
      </c>
      <c r="M888" s="46">
        <v>45311</v>
      </c>
      <c r="N888" s="46">
        <v>45329</v>
      </c>
      <c r="O888" s="46">
        <v>45314</v>
      </c>
      <c r="P888" s="29" t="s">
        <v>4990</v>
      </c>
      <c r="Q888" s="9" t="s">
        <v>5029</v>
      </c>
      <c r="R888" s="9" t="s">
        <v>4991</v>
      </c>
      <c r="S888" s="9" t="s">
        <v>4983</v>
      </c>
      <c r="T888" s="9" t="s">
        <v>32</v>
      </c>
      <c r="U888" s="9" t="s">
        <v>5048</v>
      </c>
      <c r="V888" s="9" t="s">
        <v>5048</v>
      </c>
      <c r="W888" s="9" t="s">
        <v>5019</v>
      </c>
      <c r="X888" s="9" t="s">
        <v>4992</v>
      </c>
      <c r="Y888" s="9" t="s">
        <v>4997</v>
      </c>
      <c r="Z888" s="9" t="s">
        <v>4993</v>
      </c>
      <c r="AA888" s="9" t="s">
        <v>4992</v>
      </c>
      <c r="AB888" s="9" t="s">
        <v>12941</v>
      </c>
      <c r="AC888" s="9" t="s">
        <v>5006</v>
      </c>
      <c r="AD888" s="9"/>
      <c r="AE888" s="20" t="str">
        <f>VLOOKUP(E888,'FILIAIS PETZ'!A:Q,17,0)</f>
        <v>SP2</v>
      </c>
      <c r="AF888" s="20" t="str">
        <f>VLOOKUP(E888,'FILIAIS PETZ'!A:Q,3,0)</f>
        <v>FELICIO</v>
      </c>
      <c r="AG888" s="20" t="str">
        <f>VLOOKUP(E888,'FILIAIS PETZ'!A:Q,2,0)</f>
        <v>R3</v>
      </c>
      <c r="AH888" s="75">
        <v>669</v>
      </c>
      <c r="AI888" s="68" t="s">
        <v>9500</v>
      </c>
      <c r="AJ888" s="43">
        <f>VLOOKUP(E888,'FILIAIS PETZ'!$A$2:$K$2000,11,0)</f>
        <v>18328118004520</v>
      </c>
      <c r="AK888" s="44">
        <v>18328118004520</v>
      </c>
    </row>
    <row r="889" spans="1:37" s="15" customFormat="1" ht="15" customHeight="1" thickBot="1" x14ac:dyDescent="0.25">
      <c r="A889" s="9">
        <v>833454</v>
      </c>
      <c r="B889" s="18">
        <f>VLOOKUP(C889,FORNECEDORES!D:E,2,0)</f>
        <v>383318</v>
      </c>
      <c r="C889" s="19" t="str">
        <f>VLOOKUP(D889,FORNECEDORES!A:D,4,0)</f>
        <v>39.498.106/0001-00</v>
      </c>
      <c r="D889" s="13" t="s">
        <v>4084</v>
      </c>
      <c r="E889" s="20" t="str">
        <f t="shared" si="59"/>
        <v>04 0067</v>
      </c>
      <c r="F889" s="28" t="s">
        <v>8611</v>
      </c>
      <c r="G889" s="21" t="str">
        <f>VLOOKUP(E889,'FILIAIS PETZ'!A:E,5,0)</f>
        <v>PETZ EXTRA RICARDO JAFET</v>
      </c>
      <c r="H889" s="20" t="str">
        <f>VLOOKUP(E889,'FILIAIS PETZ'!A:D,4,0)</f>
        <v>RJAF-SP</v>
      </c>
      <c r="I889" s="46">
        <v>45310</v>
      </c>
      <c r="J889" s="9">
        <v>833454</v>
      </c>
      <c r="K889" s="9" t="s">
        <v>9035</v>
      </c>
      <c r="L889" s="29" t="s">
        <v>9501</v>
      </c>
      <c r="M889" s="46">
        <v>45311</v>
      </c>
      <c r="N889" s="46">
        <v>45329</v>
      </c>
      <c r="O889" s="46">
        <v>45314</v>
      </c>
      <c r="P889" s="29" t="s">
        <v>4990</v>
      </c>
      <c r="Q889" s="9" t="s">
        <v>5029</v>
      </c>
      <c r="R889" s="9" t="s">
        <v>4991</v>
      </c>
      <c r="S889" s="9" t="s">
        <v>4983</v>
      </c>
      <c r="T889" s="9" t="s">
        <v>32</v>
      </c>
      <c r="U889" s="9" t="s">
        <v>5048</v>
      </c>
      <c r="V889" s="9" t="s">
        <v>5048</v>
      </c>
      <c r="W889" s="9" t="s">
        <v>5019</v>
      </c>
      <c r="X889" s="9" t="s">
        <v>4992</v>
      </c>
      <c r="Y889" s="9" t="s">
        <v>4997</v>
      </c>
      <c r="Z889" s="9" t="s">
        <v>4993</v>
      </c>
      <c r="AA889" s="9" t="s">
        <v>4992</v>
      </c>
      <c r="AB889" s="9" t="s">
        <v>12941</v>
      </c>
      <c r="AC889" s="9" t="s">
        <v>5006</v>
      </c>
      <c r="AD889" s="9"/>
      <c r="AE889" s="20" t="str">
        <f>VLOOKUP(E889,'FILIAIS PETZ'!A:Q,17,0)</f>
        <v>SP2</v>
      </c>
      <c r="AF889" s="20" t="str">
        <f>VLOOKUP(E889,'FILIAIS PETZ'!A:Q,3,0)</f>
        <v>FELICIO</v>
      </c>
      <c r="AG889" s="20" t="str">
        <f>VLOOKUP(E889,'FILIAIS PETZ'!A:Q,2,0)</f>
        <v>R3</v>
      </c>
      <c r="AH889" s="75">
        <v>220</v>
      </c>
      <c r="AI889" s="68" t="s">
        <v>9502</v>
      </c>
      <c r="AJ889" s="43">
        <f>VLOOKUP(E889,'FILIAIS PETZ'!$A$2:$K$2000,11,0)</f>
        <v>18328118006573</v>
      </c>
      <c r="AK889" s="44">
        <v>18328118006573</v>
      </c>
    </row>
    <row r="890" spans="1:37" s="15" customFormat="1" ht="15" customHeight="1" thickBot="1" x14ac:dyDescent="0.25">
      <c r="A890" s="9">
        <v>833458</v>
      </c>
      <c r="B890" s="18">
        <f>VLOOKUP(C890,FORNECEDORES!D:E,2,0)</f>
        <v>383318</v>
      </c>
      <c r="C890" s="19" t="str">
        <f>VLOOKUP(D890,FORNECEDORES!A:D,4,0)</f>
        <v>39.498.106/0001-00</v>
      </c>
      <c r="D890" s="13" t="s">
        <v>4084</v>
      </c>
      <c r="E890" s="20" t="str">
        <f t="shared" si="59"/>
        <v>04 0010</v>
      </c>
      <c r="F890" s="28" t="s">
        <v>8983</v>
      </c>
      <c r="G890" s="21" t="str">
        <f>VLOOKUP(E890,'FILIAIS PETZ'!A:E,5,0)</f>
        <v>PETZ SANTA CECILIA</v>
      </c>
      <c r="H890" s="20" t="str">
        <f>VLOOKUP(E890,'FILIAIS PETZ'!A:D,4,0)</f>
        <v>STCE-SP</v>
      </c>
      <c r="I890" s="46">
        <v>45310</v>
      </c>
      <c r="J890" s="9">
        <v>833458</v>
      </c>
      <c r="K890" s="9" t="s">
        <v>9035</v>
      </c>
      <c r="L890" s="29" t="s">
        <v>9503</v>
      </c>
      <c r="M890" s="46">
        <v>45311</v>
      </c>
      <c r="N890" s="46">
        <v>45329</v>
      </c>
      <c r="O890" s="46">
        <v>45314</v>
      </c>
      <c r="P890" s="29" t="s">
        <v>4990</v>
      </c>
      <c r="Q890" s="9" t="s">
        <v>5029</v>
      </c>
      <c r="R890" s="9" t="s">
        <v>4991</v>
      </c>
      <c r="S890" s="9" t="s">
        <v>4983</v>
      </c>
      <c r="T890" s="9" t="s">
        <v>32</v>
      </c>
      <c r="U890" s="9" t="s">
        <v>5048</v>
      </c>
      <c r="V890" s="9" t="s">
        <v>5048</v>
      </c>
      <c r="W890" s="9" t="s">
        <v>5019</v>
      </c>
      <c r="X890" s="9" t="s">
        <v>4992</v>
      </c>
      <c r="Y890" s="9" t="s">
        <v>4997</v>
      </c>
      <c r="Z890" s="9" t="s">
        <v>4993</v>
      </c>
      <c r="AA890" s="9" t="s">
        <v>4992</v>
      </c>
      <c r="AB890" s="9" t="s">
        <v>12941</v>
      </c>
      <c r="AC890" s="9" t="s">
        <v>5006</v>
      </c>
      <c r="AD890" s="9"/>
      <c r="AE890" s="20" t="str">
        <f>VLOOKUP(E890,'FILIAIS PETZ'!A:Q,17,0)</f>
        <v>SP2</v>
      </c>
      <c r="AF890" s="20" t="str">
        <f>VLOOKUP(E890,'FILIAIS PETZ'!A:Q,3,0)</f>
        <v>FELICIO</v>
      </c>
      <c r="AG890" s="20" t="str">
        <f>VLOOKUP(E890,'FILIAIS PETZ'!A:Q,2,0)</f>
        <v>R3</v>
      </c>
      <c r="AH890" s="75">
        <v>1165.8900000000001</v>
      </c>
      <c r="AI890" s="68" t="s">
        <v>9504</v>
      </c>
      <c r="AJ890" s="43">
        <f>VLOOKUP(E890,'FILIAIS PETZ'!$A$2:$K$2000,11,0)</f>
        <v>18328118001938</v>
      </c>
      <c r="AK890" s="44">
        <v>18328118001938</v>
      </c>
    </row>
    <row r="891" spans="1:37" s="15" customFormat="1" ht="15" customHeight="1" thickBot="1" x14ac:dyDescent="0.25">
      <c r="A891" s="9">
        <v>833459</v>
      </c>
      <c r="B891" s="18">
        <f>VLOOKUP(C891,FORNECEDORES!D:E,2,0)</f>
        <v>383318</v>
      </c>
      <c r="C891" s="19" t="str">
        <f>VLOOKUP(D891,FORNECEDORES!A:D,4,0)</f>
        <v>39.498.106/0001-00</v>
      </c>
      <c r="D891" s="13" t="s">
        <v>4084</v>
      </c>
      <c r="E891" s="20" t="str">
        <f t="shared" si="59"/>
        <v>04 0046</v>
      </c>
      <c r="F891" s="28" t="s">
        <v>8978</v>
      </c>
      <c r="G891" s="21" t="str">
        <f>VLOOKUP(E891,'FILIAIS PETZ'!A:E,5,0)</f>
        <v>PETZ CIDADE JARDIM</v>
      </c>
      <c r="H891" s="20" t="str">
        <f>VLOOKUP(E891,'FILIAIS PETZ'!A:D,4,0)</f>
        <v>CDJD-SP</v>
      </c>
      <c r="I891" s="46">
        <v>45310</v>
      </c>
      <c r="J891" s="9">
        <v>833459</v>
      </c>
      <c r="K891" s="9" t="s">
        <v>9035</v>
      </c>
      <c r="L891" s="29" t="s">
        <v>9505</v>
      </c>
      <c r="M891" s="46">
        <v>45311</v>
      </c>
      <c r="N891" s="46">
        <v>45329</v>
      </c>
      <c r="O891" s="46">
        <v>45314</v>
      </c>
      <c r="P891" s="29" t="s">
        <v>4990</v>
      </c>
      <c r="Q891" s="9" t="s">
        <v>5029</v>
      </c>
      <c r="R891" s="9" t="s">
        <v>4991</v>
      </c>
      <c r="S891" s="9" t="s">
        <v>4983</v>
      </c>
      <c r="T891" s="9" t="s">
        <v>32</v>
      </c>
      <c r="U891" s="9" t="s">
        <v>5048</v>
      </c>
      <c r="V891" s="9" t="s">
        <v>5048</v>
      </c>
      <c r="W891" s="9" t="s">
        <v>5021</v>
      </c>
      <c r="X891" s="9" t="s">
        <v>4992</v>
      </c>
      <c r="Y891" s="9" t="s">
        <v>4997</v>
      </c>
      <c r="Z891" s="9" t="s">
        <v>4993</v>
      </c>
      <c r="AA891" s="9" t="s">
        <v>4992</v>
      </c>
      <c r="AB891" s="9" t="s">
        <v>12941</v>
      </c>
      <c r="AC891" s="9" t="s">
        <v>5006</v>
      </c>
      <c r="AD891" s="9"/>
      <c r="AE891" s="20" t="str">
        <f>VLOOKUP(E891,'FILIAIS PETZ'!A:Q,17,0)</f>
        <v>SP2</v>
      </c>
      <c r="AF891" s="20" t="str">
        <f>VLOOKUP(E891,'FILIAIS PETZ'!A:Q,3,0)</f>
        <v>FELICIO</v>
      </c>
      <c r="AG891" s="20" t="str">
        <f>VLOOKUP(E891,'FILIAIS PETZ'!A:Q,2,0)</f>
        <v>R3</v>
      </c>
      <c r="AH891" s="75">
        <v>515.27</v>
      </c>
      <c r="AI891" s="68" t="s">
        <v>9506</v>
      </c>
      <c r="AJ891" s="43">
        <f>VLOOKUP(E891,'FILIAIS PETZ'!$A$2:$K$2000,11,0)</f>
        <v>18328118004520</v>
      </c>
      <c r="AK891" s="44">
        <v>18328118004520</v>
      </c>
    </row>
    <row r="892" spans="1:37" s="15" customFormat="1" ht="15" customHeight="1" thickBot="1" x14ac:dyDescent="0.25">
      <c r="A892" s="9">
        <v>833460</v>
      </c>
      <c r="B892" s="18">
        <f>VLOOKUP(C892,FORNECEDORES!D:E,2,0)</f>
        <v>383318</v>
      </c>
      <c r="C892" s="19" t="str">
        <f>VLOOKUP(D892,FORNECEDORES!A:D,4,0)</f>
        <v>39.498.106/0001-00</v>
      </c>
      <c r="D892" s="13" t="s">
        <v>4084</v>
      </c>
      <c r="E892" s="20" t="str">
        <f t="shared" si="59"/>
        <v>04 0046</v>
      </c>
      <c r="F892" s="28" t="s">
        <v>8978</v>
      </c>
      <c r="G892" s="21" t="str">
        <f>VLOOKUP(E892,'FILIAIS PETZ'!A:E,5,0)</f>
        <v>PETZ CIDADE JARDIM</v>
      </c>
      <c r="H892" s="20" t="str">
        <f>VLOOKUP(E892,'FILIAIS PETZ'!A:D,4,0)</f>
        <v>CDJD-SP</v>
      </c>
      <c r="I892" s="46">
        <v>45310</v>
      </c>
      <c r="J892" s="9">
        <v>833460</v>
      </c>
      <c r="K892" s="9" t="s">
        <v>9035</v>
      </c>
      <c r="L892" s="29" t="s">
        <v>9507</v>
      </c>
      <c r="M892" s="46">
        <v>45311</v>
      </c>
      <c r="N892" s="46">
        <v>45329</v>
      </c>
      <c r="O892" s="46">
        <v>45314</v>
      </c>
      <c r="P892" s="29" t="s">
        <v>4990</v>
      </c>
      <c r="Q892" s="9" t="s">
        <v>5029</v>
      </c>
      <c r="R892" s="9" t="s">
        <v>4991</v>
      </c>
      <c r="S892" s="9" t="s">
        <v>4983</v>
      </c>
      <c r="T892" s="9" t="s">
        <v>32</v>
      </c>
      <c r="U892" s="9" t="s">
        <v>5048</v>
      </c>
      <c r="V892" s="9" t="s">
        <v>5048</v>
      </c>
      <c r="W892" s="9" t="s">
        <v>5019</v>
      </c>
      <c r="X892" s="9" t="s">
        <v>4992</v>
      </c>
      <c r="Y892" s="9" t="s">
        <v>4997</v>
      </c>
      <c r="Z892" s="9" t="s">
        <v>4993</v>
      </c>
      <c r="AA892" s="9" t="s">
        <v>4992</v>
      </c>
      <c r="AB892" s="9" t="s">
        <v>12941</v>
      </c>
      <c r="AC892" s="9" t="s">
        <v>5006</v>
      </c>
      <c r="AD892" s="9"/>
      <c r="AE892" s="20" t="str">
        <f>VLOOKUP(E892,'FILIAIS PETZ'!A:Q,17,0)</f>
        <v>SP2</v>
      </c>
      <c r="AF892" s="20" t="str">
        <f>VLOOKUP(E892,'FILIAIS PETZ'!A:Q,3,0)</f>
        <v>FELICIO</v>
      </c>
      <c r="AG892" s="20" t="str">
        <f>VLOOKUP(E892,'FILIAIS PETZ'!A:Q,2,0)</f>
        <v>R3</v>
      </c>
      <c r="AH892" s="75">
        <v>545.53</v>
      </c>
      <c r="AI892" s="68" t="s">
        <v>9508</v>
      </c>
      <c r="AJ892" s="43">
        <f>VLOOKUP(E892,'FILIAIS PETZ'!$A$2:$K$2000,11,0)</f>
        <v>18328118004520</v>
      </c>
      <c r="AK892" s="44">
        <v>18328118004520</v>
      </c>
    </row>
    <row r="893" spans="1:37" s="15" customFormat="1" ht="15" customHeight="1" thickBot="1" x14ac:dyDescent="0.25">
      <c r="A893" s="9">
        <v>833467</v>
      </c>
      <c r="B893" s="18">
        <f>VLOOKUP(C893,FORNECEDORES!D:E,2,0)</f>
        <v>383318</v>
      </c>
      <c r="C893" s="19" t="str">
        <f>VLOOKUP(D893,FORNECEDORES!A:D,4,0)</f>
        <v>39.498.106/0001-00</v>
      </c>
      <c r="D893" s="13" t="s">
        <v>4084</v>
      </c>
      <c r="E893" s="20" t="str">
        <f t="shared" si="59"/>
        <v>04 0060</v>
      </c>
      <c r="F893" s="28" t="s">
        <v>8625</v>
      </c>
      <c r="G893" s="21" t="str">
        <f>VLOOKUP(E893,'FILIAIS PETZ'!A:E,5,0)</f>
        <v>PETZ PACAEMBU</v>
      </c>
      <c r="H893" s="20" t="str">
        <f>VLOOKUP(E893,'FILIAIS PETZ'!A:D,4,0)</f>
        <v>PCBU-SP</v>
      </c>
      <c r="I893" s="46">
        <v>45310</v>
      </c>
      <c r="J893" s="9">
        <v>833467</v>
      </c>
      <c r="K893" s="9" t="s">
        <v>9035</v>
      </c>
      <c r="L893" s="29" t="s">
        <v>9028</v>
      </c>
      <c r="M893" s="46">
        <v>45311</v>
      </c>
      <c r="N893" s="46">
        <v>45329</v>
      </c>
      <c r="O893" s="46">
        <v>45314</v>
      </c>
      <c r="P893" s="29" t="s">
        <v>4990</v>
      </c>
      <c r="Q893" s="9" t="s">
        <v>5029</v>
      </c>
      <c r="R893" s="9" t="s">
        <v>4991</v>
      </c>
      <c r="S893" s="9" t="s">
        <v>4983</v>
      </c>
      <c r="T893" s="9" t="s">
        <v>32</v>
      </c>
      <c r="U893" s="9" t="s">
        <v>5048</v>
      </c>
      <c r="V893" s="9" t="s">
        <v>5048</v>
      </c>
      <c r="W893" s="9" t="s">
        <v>5019</v>
      </c>
      <c r="X893" s="9" t="s">
        <v>4992</v>
      </c>
      <c r="Y893" s="9" t="s">
        <v>4997</v>
      </c>
      <c r="Z893" s="9" t="s">
        <v>4993</v>
      </c>
      <c r="AA893" s="9" t="s">
        <v>4992</v>
      </c>
      <c r="AB893" s="9" t="s">
        <v>12941</v>
      </c>
      <c r="AC893" s="9" t="s">
        <v>5006</v>
      </c>
      <c r="AD893" s="9"/>
      <c r="AE893" s="20" t="str">
        <f>VLOOKUP(E893,'FILIAIS PETZ'!A:Q,17,0)</f>
        <v>SP2</v>
      </c>
      <c r="AF893" s="20" t="str">
        <f>VLOOKUP(E893,'FILIAIS PETZ'!A:Q,3,0)</f>
        <v>FELICIO</v>
      </c>
      <c r="AG893" s="20" t="str">
        <f>VLOOKUP(E893,'FILIAIS PETZ'!A:Q,2,0)</f>
        <v>R3</v>
      </c>
      <c r="AH893" s="75">
        <v>380</v>
      </c>
      <c r="AI893" s="68" t="s">
        <v>9509</v>
      </c>
      <c r="AJ893" s="43">
        <f>VLOOKUP(E893,'FILIAIS PETZ'!$A$2:$K$2000,11,0)</f>
        <v>18328118006220</v>
      </c>
      <c r="AK893" s="44">
        <v>18328118006220</v>
      </c>
    </row>
    <row r="894" spans="1:37" s="15" customFormat="1" ht="15" customHeight="1" thickBot="1" x14ac:dyDescent="0.25">
      <c r="A894" s="9">
        <v>833474</v>
      </c>
      <c r="B894" s="18">
        <f>VLOOKUP(C894,FORNECEDORES!D:E,2,0)</f>
        <v>383318</v>
      </c>
      <c r="C894" s="19" t="str">
        <f>VLOOKUP(D894,FORNECEDORES!A:D,4,0)</f>
        <v>39.498.106/0001-00</v>
      </c>
      <c r="D894" s="13" t="s">
        <v>4084</v>
      </c>
      <c r="E894" s="20" t="str">
        <f t="shared" si="59"/>
        <v>04 0024</v>
      </c>
      <c r="F894" s="28" t="s">
        <v>8626</v>
      </c>
      <c r="G894" s="21" t="str">
        <f>VLOOKUP(E894,'FILIAIS PETZ'!A:E,5,0)</f>
        <v>PETZ DIADEMA</v>
      </c>
      <c r="H894" s="20" t="str">
        <f>VLOOKUP(E894,'FILIAIS PETZ'!A:D,4,0)</f>
        <v>DDMA-SP</v>
      </c>
      <c r="I894" s="46">
        <v>45310</v>
      </c>
      <c r="J894" s="9">
        <v>833474</v>
      </c>
      <c r="K894" s="9" t="s">
        <v>9035</v>
      </c>
      <c r="L894" s="29" t="s">
        <v>9510</v>
      </c>
      <c r="M894" s="46">
        <v>45311</v>
      </c>
      <c r="N894" s="46">
        <v>45329</v>
      </c>
      <c r="O894" s="46">
        <v>45314</v>
      </c>
      <c r="P894" s="29" t="s">
        <v>4990</v>
      </c>
      <c r="Q894" s="9" t="s">
        <v>5029</v>
      </c>
      <c r="R894" s="9" t="s">
        <v>4991</v>
      </c>
      <c r="S894" s="9" t="s">
        <v>4983</v>
      </c>
      <c r="T894" s="9" t="s">
        <v>32</v>
      </c>
      <c r="U894" s="9" t="s">
        <v>5048</v>
      </c>
      <c r="V894" s="9" t="s">
        <v>5048</v>
      </c>
      <c r="W894" s="9" t="s">
        <v>5065</v>
      </c>
      <c r="X894" s="9" t="s">
        <v>4992</v>
      </c>
      <c r="Y894" s="9" t="s">
        <v>4997</v>
      </c>
      <c r="Z894" s="9" t="s">
        <v>4993</v>
      </c>
      <c r="AA894" s="9" t="s">
        <v>4992</v>
      </c>
      <c r="AB894" s="9" t="s">
        <v>12941</v>
      </c>
      <c r="AC894" s="9" t="s">
        <v>5006</v>
      </c>
      <c r="AD894" s="9"/>
      <c r="AE894" s="20" t="str">
        <f>VLOOKUP(E894,'FILIAIS PETZ'!A:Q,17,0)</f>
        <v>SP3</v>
      </c>
      <c r="AF894" s="20" t="str">
        <f>VLOOKUP(E894,'FILIAIS PETZ'!A:Q,3,0)</f>
        <v>FELICIO</v>
      </c>
      <c r="AG894" s="20" t="str">
        <f>VLOOKUP(E894,'FILIAIS PETZ'!A:Q,2,0)</f>
        <v>R3</v>
      </c>
      <c r="AH894" s="75">
        <v>1079.73</v>
      </c>
      <c r="AI894" s="68" t="s">
        <v>9511</v>
      </c>
      <c r="AJ894" s="43">
        <f>VLOOKUP(E894,'FILIAIS PETZ'!$A$2:$K$2000,11,0)</f>
        <v>18328118000966</v>
      </c>
      <c r="AK894" s="44">
        <v>18328118000966</v>
      </c>
    </row>
    <row r="895" spans="1:37" s="15" customFormat="1" ht="15" customHeight="1" thickBot="1" x14ac:dyDescent="0.25">
      <c r="A895" s="9">
        <v>833478</v>
      </c>
      <c r="B895" s="18">
        <f>VLOOKUP(C895,FORNECEDORES!D:E,2,0)</f>
        <v>383318</v>
      </c>
      <c r="C895" s="19" t="str">
        <f>VLOOKUP(D895,FORNECEDORES!A:D,4,0)</f>
        <v>39.498.106/0001-00</v>
      </c>
      <c r="D895" s="13" t="s">
        <v>4084</v>
      </c>
      <c r="E895" s="20" t="str">
        <f t="shared" si="59"/>
        <v>04 0067</v>
      </c>
      <c r="F895" s="28" t="s">
        <v>8611</v>
      </c>
      <c r="G895" s="21" t="str">
        <f>VLOOKUP(E895,'FILIAIS PETZ'!A:E,5,0)</f>
        <v>PETZ EXTRA RICARDO JAFET</v>
      </c>
      <c r="H895" s="20" t="str">
        <f>VLOOKUP(E895,'FILIAIS PETZ'!A:D,4,0)</f>
        <v>RJAF-SP</v>
      </c>
      <c r="I895" s="46">
        <v>45310</v>
      </c>
      <c r="J895" s="9">
        <v>833478</v>
      </c>
      <c r="K895" s="9" t="s">
        <v>9035</v>
      </c>
      <c r="L895" s="29" t="s">
        <v>9512</v>
      </c>
      <c r="M895" s="46">
        <v>45311</v>
      </c>
      <c r="N895" s="46">
        <v>45329</v>
      </c>
      <c r="O895" s="46">
        <v>45314</v>
      </c>
      <c r="P895" s="29" t="s">
        <v>4990</v>
      </c>
      <c r="Q895" s="9" t="s">
        <v>5029</v>
      </c>
      <c r="R895" s="9" t="s">
        <v>4991</v>
      </c>
      <c r="S895" s="9" t="s">
        <v>4983</v>
      </c>
      <c r="T895" s="9" t="s">
        <v>32</v>
      </c>
      <c r="U895" s="9" t="s">
        <v>5048</v>
      </c>
      <c r="V895" s="9" t="s">
        <v>5048</v>
      </c>
      <c r="W895" s="9" t="s">
        <v>5019</v>
      </c>
      <c r="X895" s="9" t="s">
        <v>4992</v>
      </c>
      <c r="Y895" s="9" t="s">
        <v>4997</v>
      </c>
      <c r="Z895" s="9" t="s">
        <v>4993</v>
      </c>
      <c r="AA895" s="9" t="s">
        <v>4992</v>
      </c>
      <c r="AB895" s="9" t="s">
        <v>12941</v>
      </c>
      <c r="AC895" s="9" t="s">
        <v>5006</v>
      </c>
      <c r="AD895" s="9"/>
      <c r="AE895" s="20" t="str">
        <f>VLOOKUP(E895,'FILIAIS PETZ'!A:Q,17,0)</f>
        <v>SP2</v>
      </c>
      <c r="AF895" s="20" t="str">
        <f>VLOOKUP(E895,'FILIAIS PETZ'!A:Q,3,0)</f>
        <v>FELICIO</v>
      </c>
      <c r="AG895" s="20" t="str">
        <f>VLOOKUP(E895,'FILIAIS PETZ'!A:Q,2,0)</f>
        <v>R3</v>
      </c>
      <c r="AH895" s="75">
        <v>220</v>
      </c>
      <c r="AI895" s="68" t="s">
        <v>9513</v>
      </c>
      <c r="AJ895" s="43">
        <f>VLOOKUP(E895,'FILIAIS PETZ'!$A$2:$K$2000,11,0)</f>
        <v>18328118006573</v>
      </c>
      <c r="AK895" s="44">
        <v>18328118006573</v>
      </c>
    </row>
    <row r="896" spans="1:37" s="15" customFormat="1" ht="15" customHeight="1" thickBot="1" x14ac:dyDescent="0.25">
      <c r="A896" s="9">
        <v>833481</v>
      </c>
      <c r="B896" s="18">
        <f>VLOOKUP(C896,FORNECEDORES!D:E,2,0)</f>
        <v>383318</v>
      </c>
      <c r="C896" s="19" t="str">
        <f>VLOOKUP(D896,FORNECEDORES!A:D,4,0)</f>
        <v>39.498.106/0001-00</v>
      </c>
      <c r="D896" s="13" t="s">
        <v>4084</v>
      </c>
      <c r="E896" s="20" t="str">
        <f t="shared" si="59"/>
        <v>04 0068</v>
      </c>
      <c r="F896" s="28" t="s">
        <v>8958</v>
      </c>
      <c r="G896" s="21" t="str">
        <f>VLOOKUP(E896,'FILIAIS PETZ'!A:E,5,0)</f>
        <v>PETZ PEREIRA BARRETO</v>
      </c>
      <c r="H896" s="20" t="str">
        <f>VLOOKUP(E896,'FILIAIS PETZ'!A:D,4,0)</f>
        <v>PBAR-SP</v>
      </c>
      <c r="I896" s="46">
        <v>45310</v>
      </c>
      <c r="J896" s="9">
        <v>833481</v>
      </c>
      <c r="K896" s="9" t="s">
        <v>9035</v>
      </c>
      <c r="L896" s="29" t="s">
        <v>5262</v>
      </c>
      <c r="M896" s="46">
        <v>45311</v>
      </c>
      <c r="N896" s="46">
        <v>45329</v>
      </c>
      <c r="O896" s="46">
        <v>45314</v>
      </c>
      <c r="P896" s="29" t="s">
        <v>4990</v>
      </c>
      <c r="Q896" s="9" t="s">
        <v>5029</v>
      </c>
      <c r="R896" s="9" t="s">
        <v>4991</v>
      </c>
      <c r="S896" s="9" t="s">
        <v>4983</v>
      </c>
      <c r="T896" s="9" t="s">
        <v>32</v>
      </c>
      <c r="U896" s="9" t="s">
        <v>5048</v>
      </c>
      <c r="V896" s="9" t="s">
        <v>5048</v>
      </c>
      <c r="W896" s="9" t="s">
        <v>5019</v>
      </c>
      <c r="X896" s="9" t="s">
        <v>4992</v>
      </c>
      <c r="Y896" s="9" t="s">
        <v>4997</v>
      </c>
      <c r="Z896" s="9" t="s">
        <v>4993</v>
      </c>
      <c r="AA896" s="9" t="s">
        <v>4992</v>
      </c>
      <c r="AB896" s="9" t="s">
        <v>12941</v>
      </c>
      <c r="AC896" s="9" t="s">
        <v>5006</v>
      </c>
      <c r="AD896" s="9"/>
      <c r="AE896" s="20" t="str">
        <f>VLOOKUP(E896,'FILIAIS PETZ'!A:Q,17,0)</f>
        <v>SP3</v>
      </c>
      <c r="AF896" s="20" t="str">
        <f>VLOOKUP(E896,'FILIAIS PETZ'!A:Q,3,0)</f>
        <v>FELICIO</v>
      </c>
      <c r="AG896" s="20" t="str">
        <f>VLOOKUP(E896,'FILIAIS PETZ'!A:Q,2,0)</f>
        <v>R3</v>
      </c>
      <c r="AH896" s="75">
        <v>1497.36</v>
      </c>
      <c r="AI896" s="68" t="s">
        <v>9514</v>
      </c>
      <c r="AJ896" s="43">
        <f>VLOOKUP(E896,'FILIAIS PETZ'!$A$2:$K$2000,11,0)</f>
        <v>18328118007111</v>
      </c>
      <c r="AK896" s="44">
        <v>18328118007111</v>
      </c>
    </row>
    <row r="897" spans="1:37" s="15" customFormat="1" ht="15" customHeight="1" thickBot="1" x14ac:dyDescent="0.25">
      <c r="A897" s="9">
        <v>833482</v>
      </c>
      <c r="B897" s="18">
        <f>VLOOKUP(C897,FORNECEDORES!D:E,2,0)</f>
        <v>383318</v>
      </c>
      <c r="C897" s="19" t="str">
        <f>VLOOKUP(D897,FORNECEDORES!A:D,4,0)</f>
        <v>39.498.106/0001-00</v>
      </c>
      <c r="D897" s="13" t="s">
        <v>4084</v>
      </c>
      <c r="E897" s="20" t="str">
        <f t="shared" si="59"/>
        <v>04 0208</v>
      </c>
      <c r="F897" s="28" t="s">
        <v>8975</v>
      </c>
      <c r="G897" s="21" t="str">
        <f>VLOOKUP(E897,'FILIAIS PETZ'!A:E,5,0)</f>
        <v>PETZ AVENIDA ANGELICA</v>
      </c>
      <c r="H897" s="20" t="str">
        <f>VLOOKUP(E897,'FILIAIS PETZ'!A:D,4,0)</f>
        <v>ANGL-SP</v>
      </c>
      <c r="I897" s="46">
        <v>45310</v>
      </c>
      <c r="J897" s="9">
        <v>833482</v>
      </c>
      <c r="K897" s="9" t="s">
        <v>9035</v>
      </c>
      <c r="L897" s="29" t="s">
        <v>9515</v>
      </c>
      <c r="M897" s="46">
        <v>45311</v>
      </c>
      <c r="N897" s="46">
        <v>45329</v>
      </c>
      <c r="O897" s="46">
        <v>45314</v>
      </c>
      <c r="P897" s="29" t="s">
        <v>4990</v>
      </c>
      <c r="Q897" s="9" t="s">
        <v>5029</v>
      </c>
      <c r="R897" s="9" t="s">
        <v>4991</v>
      </c>
      <c r="S897" s="9" t="s">
        <v>4983</v>
      </c>
      <c r="T897" s="9" t="s">
        <v>32</v>
      </c>
      <c r="U897" s="9" t="s">
        <v>5048</v>
      </c>
      <c r="V897" s="9" t="s">
        <v>5048</v>
      </c>
      <c r="W897" s="9" t="s">
        <v>5021</v>
      </c>
      <c r="X897" s="9" t="s">
        <v>4992</v>
      </c>
      <c r="Y897" s="9" t="s">
        <v>4997</v>
      </c>
      <c r="Z897" s="9" t="s">
        <v>4993</v>
      </c>
      <c r="AA897" s="9" t="s">
        <v>4992</v>
      </c>
      <c r="AB897" s="9" t="s">
        <v>12941</v>
      </c>
      <c r="AC897" s="9" t="s">
        <v>5006</v>
      </c>
      <c r="AD897" s="9"/>
      <c r="AE897" s="20" t="str">
        <f>VLOOKUP(E897,'FILIAIS PETZ'!A:Q,17,0)</f>
        <v>SP2</v>
      </c>
      <c r="AF897" s="20" t="str">
        <f>VLOOKUP(E897,'FILIAIS PETZ'!A:Q,3,0)</f>
        <v>FELICIO</v>
      </c>
      <c r="AG897" s="20" t="str">
        <f>VLOOKUP(E897,'FILIAIS PETZ'!A:Q,2,0)</f>
        <v>R3</v>
      </c>
      <c r="AH897" s="75">
        <v>1191.97</v>
      </c>
      <c r="AI897" s="68" t="s">
        <v>9516</v>
      </c>
      <c r="AJ897" s="43">
        <f>VLOOKUP(E897,'FILIAIS PETZ'!$A$2:$K$2000,11,0)</f>
        <v>18328118019551</v>
      </c>
      <c r="AK897" s="44">
        <v>18328118019551</v>
      </c>
    </row>
    <row r="898" spans="1:37" s="15" customFormat="1" ht="15" customHeight="1" thickBot="1" x14ac:dyDescent="0.25">
      <c r="A898" s="9">
        <v>833483</v>
      </c>
      <c r="B898" s="18">
        <f>VLOOKUP(C898,FORNECEDORES!D:E,2,0)</f>
        <v>383318</v>
      </c>
      <c r="C898" s="19" t="str">
        <f>VLOOKUP(D898,FORNECEDORES!A:D,4,0)</f>
        <v>39.498.106/0001-00</v>
      </c>
      <c r="D898" s="13" t="s">
        <v>4084</v>
      </c>
      <c r="E898" s="20" t="str">
        <f t="shared" si="59"/>
        <v>04 0010</v>
      </c>
      <c r="F898" s="28" t="s">
        <v>8983</v>
      </c>
      <c r="G898" s="21" t="str">
        <f>VLOOKUP(E898,'FILIAIS PETZ'!A:E,5,0)</f>
        <v>PETZ SANTA CECILIA</v>
      </c>
      <c r="H898" s="20" t="str">
        <f>VLOOKUP(E898,'FILIAIS PETZ'!A:D,4,0)</f>
        <v>STCE-SP</v>
      </c>
      <c r="I898" s="46">
        <v>45310</v>
      </c>
      <c r="J898" s="9">
        <v>833483</v>
      </c>
      <c r="K898" s="9" t="s">
        <v>9035</v>
      </c>
      <c r="L898" s="29" t="s">
        <v>9517</v>
      </c>
      <c r="M898" s="46">
        <v>45311</v>
      </c>
      <c r="N898" s="46">
        <v>45329</v>
      </c>
      <c r="O898" s="46">
        <v>45314</v>
      </c>
      <c r="P898" s="29" t="s">
        <v>4990</v>
      </c>
      <c r="Q898" s="9" t="s">
        <v>5029</v>
      </c>
      <c r="R898" s="9" t="s">
        <v>4991</v>
      </c>
      <c r="S898" s="9" t="s">
        <v>4983</v>
      </c>
      <c r="T898" s="9" t="s">
        <v>32</v>
      </c>
      <c r="U898" s="9" t="s">
        <v>5048</v>
      </c>
      <c r="V898" s="9" t="s">
        <v>5048</v>
      </c>
      <c r="W898" s="9" t="s">
        <v>5019</v>
      </c>
      <c r="X898" s="9" t="s">
        <v>4992</v>
      </c>
      <c r="Y898" s="9" t="s">
        <v>4997</v>
      </c>
      <c r="Z898" s="9" t="s">
        <v>4993</v>
      </c>
      <c r="AA898" s="9" t="s">
        <v>4992</v>
      </c>
      <c r="AB898" s="9" t="s">
        <v>12941</v>
      </c>
      <c r="AC898" s="9" t="s">
        <v>5006</v>
      </c>
      <c r="AD898" s="9"/>
      <c r="AE898" s="20" t="str">
        <f>VLOOKUP(E898,'FILIAIS PETZ'!A:Q,17,0)</f>
        <v>SP2</v>
      </c>
      <c r="AF898" s="20" t="str">
        <f>VLOOKUP(E898,'FILIAIS PETZ'!A:Q,3,0)</f>
        <v>FELICIO</v>
      </c>
      <c r="AG898" s="20" t="str">
        <f>VLOOKUP(E898,'FILIAIS PETZ'!A:Q,2,0)</f>
        <v>R3</v>
      </c>
      <c r="AH898" s="75">
        <v>180</v>
      </c>
      <c r="AI898" s="68" t="s">
        <v>9518</v>
      </c>
      <c r="AJ898" s="43">
        <f>VLOOKUP(E898,'FILIAIS PETZ'!$A$2:$K$2000,11,0)</f>
        <v>18328118001938</v>
      </c>
      <c r="AK898" s="44">
        <v>18328118001938</v>
      </c>
    </row>
    <row r="899" spans="1:37" s="15" customFormat="1" ht="15" customHeight="1" thickBot="1" x14ac:dyDescent="0.25">
      <c r="A899" s="9">
        <v>833484</v>
      </c>
      <c r="B899" s="18">
        <f>VLOOKUP(C899,FORNECEDORES!D:E,2,0)</f>
        <v>383318</v>
      </c>
      <c r="C899" s="19" t="str">
        <f>VLOOKUP(D899,FORNECEDORES!A:D,4,0)</f>
        <v>39.498.106/0001-00</v>
      </c>
      <c r="D899" s="13" t="s">
        <v>4084</v>
      </c>
      <c r="E899" s="20" t="str">
        <f t="shared" si="59"/>
        <v>04 0010</v>
      </c>
      <c r="F899" s="28" t="s">
        <v>8983</v>
      </c>
      <c r="G899" s="21" t="str">
        <f>VLOOKUP(E899,'FILIAIS PETZ'!A:E,5,0)</f>
        <v>PETZ SANTA CECILIA</v>
      </c>
      <c r="H899" s="20" t="str">
        <f>VLOOKUP(E899,'FILIAIS PETZ'!A:D,4,0)</f>
        <v>STCE-SP</v>
      </c>
      <c r="I899" s="46">
        <v>45310</v>
      </c>
      <c r="J899" s="9">
        <v>833484</v>
      </c>
      <c r="K899" s="9" t="s">
        <v>9035</v>
      </c>
      <c r="L899" s="29" t="s">
        <v>9519</v>
      </c>
      <c r="M899" s="46">
        <v>45311</v>
      </c>
      <c r="N899" s="46">
        <v>45329</v>
      </c>
      <c r="O899" s="46">
        <v>45314</v>
      </c>
      <c r="P899" s="29" t="s">
        <v>4990</v>
      </c>
      <c r="Q899" s="9" t="s">
        <v>5029</v>
      </c>
      <c r="R899" s="9" t="s">
        <v>4991</v>
      </c>
      <c r="S899" s="9" t="s">
        <v>4983</v>
      </c>
      <c r="T899" s="9" t="s">
        <v>32</v>
      </c>
      <c r="U899" s="9" t="s">
        <v>5048</v>
      </c>
      <c r="V899" s="9" t="s">
        <v>5048</v>
      </c>
      <c r="W899" s="9" t="s">
        <v>5034</v>
      </c>
      <c r="X899" s="9" t="s">
        <v>4992</v>
      </c>
      <c r="Y899" s="9" t="s">
        <v>4997</v>
      </c>
      <c r="Z899" s="9" t="s">
        <v>4993</v>
      </c>
      <c r="AA899" s="9" t="s">
        <v>4992</v>
      </c>
      <c r="AB899" s="9" t="s">
        <v>12941</v>
      </c>
      <c r="AC899" s="9" t="s">
        <v>5006</v>
      </c>
      <c r="AD899" s="9"/>
      <c r="AE899" s="20" t="str">
        <f>VLOOKUP(E899,'FILIAIS PETZ'!A:Q,17,0)</f>
        <v>SP2</v>
      </c>
      <c r="AF899" s="20" t="str">
        <f>VLOOKUP(E899,'FILIAIS PETZ'!A:Q,3,0)</f>
        <v>FELICIO</v>
      </c>
      <c r="AG899" s="20" t="str">
        <f>VLOOKUP(E899,'FILIAIS PETZ'!A:Q,2,0)</f>
        <v>R3</v>
      </c>
      <c r="AH899" s="75">
        <v>730.93</v>
      </c>
      <c r="AI899" s="68" t="s">
        <v>9520</v>
      </c>
      <c r="AJ899" s="43">
        <f>VLOOKUP(E899,'FILIAIS PETZ'!$A$2:$K$2000,11,0)</f>
        <v>18328118001938</v>
      </c>
      <c r="AK899" s="44">
        <v>18328118001938</v>
      </c>
    </row>
    <row r="900" spans="1:37" s="15" customFormat="1" ht="15" customHeight="1" thickBot="1" x14ac:dyDescent="0.25">
      <c r="A900" s="9">
        <f t="shared" ref="A900:A913" si="60">J900</f>
        <v>814897</v>
      </c>
      <c r="B900" s="18">
        <f>VLOOKUP(C900,FORNECEDORES!D:E,2,0)</f>
        <v>530375</v>
      </c>
      <c r="C900" s="19" t="str">
        <f>VLOOKUP(D900,FORNECEDORES!A:D,4,0)</f>
        <v>23.080.842/0001-04</v>
      </c>
      <c r="D900" s="13" t="s">
        <v>4370</v>
      </c>
      <c r="E900" s="20" t="str">
        <f t="shared" si="59"/>
        <v>04 0007</v>
      </c>
      <c r="F900" s="28" t="s">
        <v>4950</v>
      </c>
      <c r="G900" s="21" t="str">
        <f>VLOOKUP(E900,'FILIAIS PETZ'!A:E,5,0)</f>
        <v>PETZ SOROCABA</v>
      </c>
      <c r="H900" s="20" t="str">
        <f>VLOOKUP(E900,'FILIAIS PETZ'!A:D,4,0)</f>
        <v>SCBA-SP</v>
      </c>
      <c r="I900" s="46">
        <v>45313</v>
      </c>
      <c r="J900" s="10">
        <v>814897</v>
      </c>
      <c r="K900" s="10" t="s">
        <v>5181</v>
      </c>
      <c r="L900" s="28" t="s">
        <v>5402</v>
      </c>
      <c r="M900" s="46">
        <v>45303</v>
      </c>
      <c r="N900" s="46">
        <v>45336</v>
      </c>
      <c r="O900" s="46">
        <v>45303</v>
      </c>
      <c r="P900" s="28" t="s">
        <v>4990</v>
      </c>
      <c r="Q900" s="10">
        <v>3</v>
      </c>
      <c r="R900" s="10">
        <v>1</v>
      </c>
      <c r="S900" s="10" t="s">
        <v>4983</v>
      </c>
      <c r="T900" s="10" t="s">
        <v>32</v>
      </c>
      <c r="U900" s="10">
        <v>11002</v>
      </c>
      <c r="V900" s="10">
        <v>11002</v>
      </c>
      <c r="W900" s="10" t="s">
        <v>5057</v>
      </c>
      <c r="X900" s="10" t="s">
        <v>4985</v>
      </c>
      <c r="Y900" s="10" t="s">
        <v>4997</v>
      </c>
      <c r="Z900" s="10" t="s">
        <v>4993</v>
      </c>
      <c r="AA900" s="10" t="s">
        <v>4989</v>
      </c>
      <c r="AB900" s="10" t="s">
        <v>12941</v>
      </c>
      <c r="AC900" s="10" t="s">
        <v>5006</v>
      </c>
      <c r="AD900" s="29"/>
      <c r="AE900" s="20" t="str">
        <f>VLOOKUP(E900,'FILIAIS PETZ'!A:Q,17,0)</f>
        <v>SP7</v>
      </c>
      <c r="AF900" s="20" t="str">
        <f>VLOOKUP(E900,'FILIAIS PETZ'!A:Q,3,0)</f>
        <v>FELICIO</v>
      </c>
      <c r="AG900" s="20" t="str">
        <f>VLOOKUP(E900,'FILIAIS PETZ'!A:Q,2,0)</f>
        <v>R3</v>
      </c>
      <c r="AH900" s="75">
        <v>925</v>
      </c>
      <c r="AI900" s="16" t="s">
        <v>5401</v>
      </c>
      <c r="AJ900" s="43">
        <f>VLOOKUP(E900,'FILIAIS PETZ'!$A$2:$K$2000,11,0)</f>
        <v>18328118001695</v>
      </c>
      <c r="AK900" s="44">
        <f t="shared" ref="AK900:AK913" si="61">AJ900</f>
        <v>18328118001695</v>
      </c>
    </row>
    <row r="901" spans="1:37" s="15" customFormat="1" ht="15" customHeight="1" thickBot="1" x14ac:dyDescent="0.25">
      <c r="A901" s="9">
        <f t="shared" si="60"/>
        <v>814744</v>
      </c>
      <c r="B901" s="18">
        <f>VLOOKUP(C901,FORNECEDORES!D:E,2,0)</f>
        <v>7736</v>
      </c>
      <c r="C901" s="19" t="str">
        <f>VLOOKUP(D901,FORNECEDORES!A:D,4,0)</f>
        <v>27.385.816/0001-37</v>
      </c>
      <c r="D901" s="13" t="s">
        <v>2591</v>
      </c>
      <c r="E901" s="20" t="str">
        <f t="shared" si="59"/>
        <v>04 0144</v>
      </c>
      <c r="F901" s="28" t="s">
        <v>4938</v>
      </c>
      <c r="G901" s="21" t="str">
        <f>VLOOKUP(E901,'FILIAIS PETZ'!A:E,5,0)</f>
        <v>PETZ FERNANDO CORREA</v>
      </c>
      <c r="H901" s="20" t="str">
        <f>VLOOKUP(E901,'FILIAIS PETZ'!A:D,4,0)</f>
        <v>FCOR-MT</v>
      </c>
      <c r="I901" s="46">
        <v>45313</v>
      </c>
      <c r="J901" s="10">
        <v>814744</v>
      </c>
      <c r="K901" s="10" t="s">
        <v>5181</v>
      </c>
      <c r="L901" s="28" t="s">
        <v>5417</v>
      </c>
      <c r="M901" s="46">
        <v>45303</v>
      </c>
      <c r="N901" s="46">
        <v>45336</v>
      </c>
      <c r="O901" s="46">
        <v>45303</v>
      </c>
      <c r="P901" s="28" t="s">
        <v>4990</v>
      </c>
      <c r="Q901" s="10">
        <v>3</v>
      </c>
      <c r="R901" s="10">
        <v>1</v>
      </c>
      <c r="S901" s="10" t="s">
        <v>4983</v>
      </c>
      <c r="T901" s="10" t="s">
        <v>32</v>
      </c>
      <c r="U901" s="10">
        <v>11002</v>
      </c>
      <c r="V901" s="10">
        <v>11002</v>
      </c>
      <c r="W901" s="10" t="s">
        <v>5107</v>
      </c>
      <c r="X901" s="10" t="s">
        <v>5016</v>
      </c>
      <c r="Y901" s="10" t="s">
        <v>4993</v>
      </c>
      <c r="Z901" s="10" t="s">
        <v>4993</v>
      </c>
      <c r="AA901" s="10" t="s">
        <v>5101</v>
      </c>
      <c r="AB901" s="10" t="s">
        <v>5066</v>
      </c>
      <c r="AC901" s="10" t="s">
        <v>5006</v>
      </c>
      <c r="AD901" s="29"/>
      <c r="AE901" s="20" t="str">
        <f>VLOOKUP(E901,'FILIAIS PETZ'!A:Q,17,0)</f>
        <v>CO-3</v>
      </c>
      <c r="AF901" s="20" t="str">
        <f>VLOOKUP(E901,'FILIAIS PETZ'!A:Q,3,0)</f>
        <v>FELICIO</v>
      </c>
      <c r="AG901" s="20" t="str">
        <f>VLOOKUP(E901,'FILIAIS PETZ'!A:Q,2,0)</f>
        <v>R3</v>
      </c>
      <c r="AH901" s="75">
        <v>1023.75</v>
      </c>
      <c r="AI901" s="16" t="s">
        <v>5416</v>
      </c>
      <c r="AJ901" s="43">
        <f>VLOOKUP(E901,'FILIAIS PETZ'!$A$2:$K$2000,11,0)</f>
        <v>18328118014169</v>
      </c>
      <c r="AK901" s="44">
        <f t="shared" si="61"/>
        <v>18328118014169</v>
      </c>
    </row>
    <row r="902" spans="1:37" s="15" customFormat="1" ht="15" customHeight="1" thickBot="1" x14ac:dyDescent="0.25">
      <c r="A902" s="9">
        <f t="shared" si="60"/>
        <v>814745</v>
      </c>
      <c r="B902" s="18">
        <f>VLOOKUP(C902,FORNECEDORES!D:E,2,0)</f>
        <v>7736</v>
      </c>
      <c r="C902" s="19" t="str">
        <f>VLOOKUP(D902,FORNECEDORES!A:D,4,0)</f>
        <v>27.385.816/0001-37</v>
      </c>
      <c r="D902" s="13" t="s">
        <v>2591</v>
      </c>
      <c r="E902" s="20" t="str">
        <f t="shared" si="59"/>
        <v>04 0144</v>
      </c>
      <c r="F902" s="28" t="s">
        <v>4938</v>
      </c>
      <c r="G902" s="21" t="str">
        <f>VLOOKUP(E902,'FILIAIS PETZ'!A:E,5,0)</f>
        <v>PETZ FERNANDO CORREA</v>
      </c>
      <c r="H902" s="20" t="str">
        <f>VLOOKUP(E902,'FILIAIS PETZ'!A:D,4,0)</f>
        <v>FCOR-MT</v>
      </c>
      <c r="I902" s="46">
        <v>45313</v>
      </c>
      <c r="J902" s="10">
        <v>814745</v>
      </c>
      <c r="K902" s="10" t="s">
        <v>5181</v>
      </c>
      <c r="L902" s="28" t="s">
        <v>5419</v>
      </c>
      <c r="M902" s="46">
        <v>45303</v>
      </c>
      <c r="N902" s="46">
        <v>45336</v>
      </c>
      <c r="O902" s="46">
        <v>45303</v>
      </c>
      <c r="P902" s="28" t="s">
        <v>4990</v>
      </c>
      <c r="Q902" s="10">
        <v>3</v>
      </c>
      <c r="R902" s="10">
        <v>1</v>
      </c>
      <c r="S902" s="10" t="s">
        <v>4983</v>
      </c>
      <c r="T902" s="10" t="s">
        <v>32</v>
      </c>
      <c r="U902" s="10">
        <v>11002</v>
      </c>
      <c r="V902" s="10">
        <v>11002</v>
      </c>
      <c r="W902" s="10" t="s">
        <v>5019</v>
      </c>
      <c r="X902" s="10" t="s">
        <v>4992</v>
      </c>
      <c r="Y902" s="10" t="s">
        <v>4993</v>
      </c>
      <c r="Z902" s="10" t="s">
        <v>4993</v>
      </c>
      <c r="AA902" s="10" t="s">
        <v>4992</v>
      </c>
      <c r="AB902" s="10" t="s">
        <v>5066</v>
      </c>
      <c r="AC902" s="10" t="s">
        <v>5006</v>
      </c>
      <c r="AD902" s="29"/>
      <c r="AE902" s="20" t="str">
        <f>VLOOKUP(E902,'FILIAIS PETZ'!A:Q,17,0)</f>
        <v>CO-3</v>
      </c>
      <c r="AF902" s="20" t="str">
        <f>VLOOKUP(E902,'FILIAIS PETZ'!A:Q,3,0)</f>
        <v>FELICIO</v>
      </c>
      <c r="AG902" s="20" t="str">
        <f>VLOOKUP(E902,'FILIAIS PETZ'!A:Q,2,0)</f>
        <v>R3</v>
      </c>
      <c r="AH902" s="75">
        <v>700.25</v>
      </c>
      <c r="AI902" s="16" t="s">
        <v>5418</v>
      </c>
      <c r="AJ902" s="43">
        <f>VLOOKUP(E902,'FILIAIS PETZ'!$A$2:$K$2000,11,0)</f>
        <v>18328118014169</v>
      </c>
      <c r="AK902" s="44">
        <f t="shared" si="61"/>
        <v>18328118014169</v>
      </c>
    </row>
    <row r="903" spans="1:37" s="15" customFormat="1" ht="15" customHeight="1" thickBot="1" x14ac:dyDescent="0.25">
      <c r="A903" s="9">
        <f t="shared" si="60"/>
        <v>814747</v>
      </c>
      <c r="B903" s="18">
        <f>VLOOKUP(C903,FORNECEDORES!D:E,2,0)</f>
        <v>7736</v>
      </c>
      <c r="C903" s="19" t="str">
        <f>VLOOKUP(D903,FORNECEDORES!A:D,4,0)</f>
        <v>27.385.816/0001-37</v>
      </c>
      <c r="D903" s="13" t="s">
        <v>2591</v>
      </c>
      <c r="E903" s="20" t="str">
        <f t="shared" si="59"/>
        <v>04 0144</v>
      </c>
      <c r="F903" s="28" t="s">
        <v>4938</v>
      </c>
      <c r="G903" s="21" t="str">
        <f>VLOOKUP(E903,'FILIAIS PETZ'!A:E,5,0)</f>
        <v>PETZ FERNANDO CORREA</v>
      </c>
      <c r="H903" s="20" t="str">
        <f>VLOOKUP(E903,'FILIAIS PETZ'!A:D,4,0)</f>
        <v>FCOR-MT</v>
      </c>
      <c r="I903" s="46">
        <v>45313</v>
      </c>
      <c r="J903" s="10">
        <v>814747</v>
      </c>
      <c r="K903" s="10" t="s">
        <v>5181</v>
      </c>
      <c r="L903" s="28" t="s">
        <v>5421</v>
      </c>
      <c r="M903" s="46">
        <v>45303</v>
      </c>
      <c r="N903" s="46">
        <v>45336</v>
      </c>
      <c r="O903" s="46">
        <v>45303</v>
      </c>
      <c r="P903" s="28" t="s">
        <v>4990</v>
      </c>
      <c r="Q903" s="10">
        <v>3</v>
      </c>
      <c r="R903" s="10">
        <v>1</v>
      </c>
      <c r="S903" s="10" t="s">
        <v>4983</v>
      </c>
      <c r="T903" s="10" t="s">
        <v>32</v>
      </c>
      <c r="U903" s="10">
        <v>11002</v>
      </c>
      <c r="V903" s="10">
        <v>11002</v>
      </c>
      <c r="W903" s="10" t="s">
        <v>5019</v>
      </c>
      <c r="X903" s="10" t="s">
        <v>4985</v>
      </c>
      <c r="Y903" s="10" t="s">
        <v>4993</v>
      </c>
      <c r="Z903" s="10" t="s">
        <v>4993</v>
      </c>
      <c r="AA903" s="10" t="s">
        <v>4989</v>
      </c>
      <c r="AB903" s="10" t="s">
        <v>12941</v>
      </c>
      <c r="AC903" s="10" t="s">
        <v>5006</v>
      </c>
      <c r="AD903" s="29"/>
      <c r="AE903" s="20" t="str">
        <f>VLOOKUP(E903,'FILIAIS PETZ'!A:Q,17,0)</f>
        <v>CO-3</v>
      </c>
      <c r="AF903" s="20" t="str">
        <f>VLOOKUP(E903,'FILIAIS PETZ'!A:Q,3,0)</f>
        <v>FELICIO</v>
      </c>
      <c r="AG903" s="20" t="str">
        <f>VLOOKUP(E903,'FILIAIS PETZ'!A:Q,2,0)</f>
        <v>R3</v>
      </c>
      <c r="AH903" s="75">
        <v>2391.48</v>
      </c>
      <c r="AI903" s="16" t="s">
        <v>5420</v>
      </c>
      <c r="AJ903" s="43">
        <f>VLOOKUP(E903,'FILIAIS PETZ'!$A$2:$K$2000,11,0)</f>
        <v>18328118014169</v>
      </c>
      <c r="AK903" s="44">
        <f t="shared" si="61"/>
        <v>18328118014169</v>
      </c>
    </row>
    <row r="904" spans="1:37" s="15" customFormat="1" ht="15" customHeight="1" thickBot="1" x14ac:dyDescent="0.25">
      <c r="A904" s="9">
        <f t="shared" si="60"/>
        <v>811560</v>
      </c>
      <c r="B904" s="18">
        <f>VLOOKUP(C904,FORNECEDORES!D:E,2,0)</f>
        <v>7736</v>
      </c>
      <c r="C904" s="19" t="str">
        <f>VLOOKUP(D904,FORNECEDORES!A:D,4,0)</f>
        <v>27.385.816/0001-37</v>
      </c>
      <c r="D904" s="13" t="s">
        <v>2591</v>
      </c>
      <c r="E904" s="20" t="str">
        <f t="shared" si="59"/>
        <v>04 0048</v>
      </c>
      <c r="F904" s="28" t="s">
        <v>4970</v>
      </c>
      <c r="G904" s="21" t="str">
        <f>VLOOKUP(E904,'FILIAIS PETZ'!A:E,5,0)</f>
        <v>PETZ BRASILIA EPIA</v>
      </c>
      <c r="H904" s="20" t="str">
        <f>VLOOKUP(E904,'FILIAIS PETZ'!A:D,4,0)</f>
        <v>EPIA-DF</v>
      </c>
      <c r="I904" s="46">
        <v>45313</v>
      </c>
      <c r="J904" s="10">
        <v>811560</v>
      </c>
      <c r="K904" s="10" t="s">
        <v>5181</v>
      </c>
      <c r="L904" s="28" t="s">
        <v>5423</v>
      </c>
      <c r="M904" s="46">
        <v>45303</v>
      </c>
      <c r="N904" s="46">
        <v>45336</v>
      </c>
      <c r="O904" s="46">
        <v>45303</v>
      </c>
      <c r="P904" s="28" t="s">
        <v>4990</v>
      </c>
      <c r="Q904" s="10">
        <v>3</v>
      </c>
      <c r="R904" s="10">
        <v>1</v>
      </c>
      <c r="S904" s="10" t="s">
        <v>4983</v>
      </c>
      <c r="T904" s="10" t="s">
        <v>32</v>
      </c>
      <c r="U904" s="10">
        <v>11002</v>
      </c>
      <c r="V904" s="10">
        <v>11002</v>
      </c>
      <c r="W904" s="10" t="s">
        <v>5019</v>
      </c>
      <c r="X904" s="10" t="s">
        <v>4992</v>
      </c>
      <c r="Y904" s="10" t="s">
        <v>4993</v>
      </c>
      <c r="Z904" s="10" t="s">
        <v>4993</v>
      </c>
      <c r="AA904" s="10" t="s">
        <v>4992</v>
      </c>
      <c r="AB904" s="10" t="s">
        <v>12941</v>
      </c>
      <c r="AC904" s="10" t="s">
        <v>5006</v>
      </c>
      <c r="AD904" s="29"/>
      <c r="AE904" s="20" t="str">
        <f>VLOOKUP(E904,'FILIAIS PETZ'!A:Q,17,0)</f>
        <v>CO-2</v>
      </c>
      <c r="AF904" s="20" t="str">
        <f>VLOOKUP(E904,'FILIAIS PETZ'!A:Q,3,0)</f>
        <v>FELICIO</v>
      </c>
      <c r="AG904" s="20" t="str">
        <f>VLOOKUP(E904,'FILIAIS PETZ'!A:Q,2,0)</f>
        <v>R3</v>
      </c>
      <c r="AH904" s="75">
        <v>3200</v>
      </c>
      <c r="AI904" s="16" t="s">
        <v>5422</v>
      </c>
      <c r="AJ904" s="43">
        <f>VLOOKUP(E904,'FILIAIS PETZ'!$A$2:$K$2000,11,0)</f>
        <v>18328118004368</v>
      </c>
      <c r="AK904" s="44">
        <f t="shared" si="61"/>
        <v>18328118004368</v>
      </c>
    </row>
    <row r="905" spans="1:37" s="15" customFormat="1" ht="15" customHeight="1" thickBot="1" x14ac:dyDescent="0.25">
      <c r="A905" s="9">
        <f t="shared" si="60"/>
        <v>814749</v>
      </c>
      <c r="B905" s="18">
        <f>VLOOKUP(C905,FORNECEDORES!D:E,2,0)</f>
        <v>7736</v>
      </c>
      <c r="C905" s="19" t="str">
        <f>VLOOKUP(D905,FORNECEDORES!A:D,4,0)</f>
        <v>27.385.816/0001-37</v>
      </c>
      <c r="D905" s="13" t="s">
        <v>2591</v>
      </c>
      <c r="E905" s="20" t="str">
        <f t="shared" si="59"/>
        <v>04 0150</v>
      </c>
      <c r="F905" s="28" t="s">
        <v>4963</v>
      </c>
      <c r="G905" s="21" t="str">
        <f>VLOOKUP(E905,'FILIAIS PETZ'!A:E,5,0)</f>
        <v>PETZ BRASILIA JARDIM BOTANICO</v>
      </c>
      <c r="H905" s="20" t="str">
        <f>VLOOKUP(E905,'FILIAIS PETZ'!A:D,4,0)</f>
        <v>BJDB-DF</v>
      </c>
      <c r="I905" s="46">
        <v>45313</v>
      </c>
      <c r="J905" s="10">
        <v>814749</v>
      </c>
      <c r="K905" s="10" t="s">
        <v>5181</v>
      </c>
      <c r="L905" s="28" t="s">
        <v>5426</v>
      </c>
      <c r="M905" s="46">
        <v>45303</v>
      </c>
      <c r="N905" s="46">
        <v>45336</v>
      </c>
      <c r="O905" s="46">
        <v>45303</v>
      </c>
      <c r="P905" s="28" t="s">
        <v>4990</v>
      </c>
      <c r="Q905" s="10">
        <v>3</v>
      </c>
      <c r="R905" s="10">
        <v>1</v>
      </c>
      <c r="S905" s="10" t="s">
        <v>4983</v>
      </c>
      <c r="T905" s="10" t="s">
        <v>32</v>
      </c>
      <c r="U905" s="10">
        <v>11002</v>
      </c>
      <c r="V905" s="10">
        <v>11002</v>
      </c>
      <c r="W905" s="10" t="s">
        <v>5021</v>
      </c>
      <c r="X905" s="10" t="s">
        <v>4985</v>
      </c>
      <c r="Y905" s="10" t="s">
        <v>4993</v>
      </c>
      <c r="Z905" s="10" t="s">
        <v>4993</v>
      </c>
      <c r="AA905" s="10" t="s">
        <v>4989</v>
      </c>
      <c r="AB905" s="10" t="s">
        <v>12941</v>
      </c>
      <c r="AC905" s="10" t="s">
        <v>5006</v>
      </c>
      <c r="AD905" s="29"/>
      <c r="AE905" s="20" t="str">
        <f>VLOOKUP(E905,'FILIAIS PETZ'!A:Q,17,0)</f>
        <v>CO-1</v>
      </c>
      <c r="AF905" s="20" t="str">
        <f>VLOOKUP(E905,'FILIAIS PETZ'!A:Q,3,0)</f>
        <v>FELICIO</v>
      </c>
      <c r="AG905" s="20" t="str">
        <f>VLOOKUP(E905,'FILIAIS PETZ'!A:Q,2,0)</f>
        <v>R3</v>
      </c>
      <c r="AH905" s="75">
        <v>1223.0999999999999</v>
      </c>
      <c r="AI905" s="16" t="s">
        <v>5425</v>
      </c>
      <c r="AJ905" s="43">
        <f>VLOOKUP(E905,'FILIAIS PETZ'!$A$2:$K$2000,11,0)</f>
        <v>18328118014320</v>
      </c>
      <c r="AK905" s="44">
        <f t="shared" si="61"/>
        <v>18328118014320</v>
      </c>
    </row>
    <row r="906" spans="1:37" s="15" customFormat="1" ht="15" customHeight="1" thickBot="1" x14ac:dyDescent="0.25">
      <c r="A906" s="9">
        <f t="shared" si="60"/>
        <v>807008</v>
      </c>
      <c r="B906" s="18">
        <f>VLOOKUP(C906,FORNECEDORES!D:E,2,0)</f>
        <v>9057</v>
      </c>
      <c r="C906" s="19" t="str">
        <f>VLOOKUP(D906,FORNECEDORES!A:D,4,0)</f>
        <v>19.357.006/0001-49</v>
      </c>
      <c r="D906" s="13" t="s">
        <v>2290</v>
      </c>
      <c r="E906" s="20" t="str">
        <f t="shared" si="59"/>
        <v>04 0185</v>
      </c>
      <c r="F906" s="28" t="s">
        <v>4973</v>
      </c>
      <c r="G906" s="21" t="str">
        <f>VLOOKUP(E906,'FILIAIS PETZ'!A:E,5,0)</f>
        <v>PETZ AV CONTORNO (ANTIGOS DADOS DE SVLB/MG - PETZ SILVA LOBO)</v>
      </c>
      <c r="H906" s="20" t="str">
        <f>VLOOKUP(E906,'FILIAIS PETZ'!A:D,4,0)</f>
        <v>ACTN-MG</v>
      </c>
      <c r="I906" s="46">
        <v>45313</v>
      </c>
      <c r="J906" s="10">
        <v>807008</v>
      </c>
      <c r="K906" s="10" t="s">
        <v>5181</v>
      </c>
      <c r="L906" s="28" t="s">
        <v>5454</v>
      </c>
      <c r="M906" s="46">
        <v>45303</v>
      </c>
      <c r="N906" s="46">
        <v>45336</v>
      </c>
      <c r="O906" s="46">
        <v>45303</v>
      </c>
      <c r="P906" s="28" t="s">
        <v>4982</v>
      </c>
      <c r="Q906" s="10">
        <v>3</v>
      </c>
      <c r="R906" s="10">
        <v>1</v>
      </c>
      <c r="S906" s="10">
        <v>8</v>
      </c>
      <c r="T906" s="10" t="s">
        <v>32</v>
      </c>
      <c r="U906" s="10">
        <v>11002</v>
      </c>
      <c r="V906" s="10">
        <v>11002</v>
      </c>
      <c r="W906" s="10" t="s">
        <v>4984</v>
      </c>
      <c r="X906" s="10" t="s">
        <v>4985</v>
      </c>
      <c r="Y906" s="84" t="s">
        <v>4997</v>
      </c>
      <c r="Z906" s="9" t="s">
        <v>8241</v>
      </c>
      <c r="AA906" s="84" t="s">
        <v>4987</v>
      </c>
      <c r="AB906" s="84" t="s">
        <v>12941</v>
      </c>
      <c r="AC906" s="10" t="s">
        <v>4988</v>
      </c>
      <c r="AD906" s="29" t="s">
        <v>5015</v>
      </c>
      <c r="AE906" s="20" t="str">
        <f>VLOOKUP(E906,'FILIAIS PETZ'!A:Q,17,0)</f>
        <v>MG-1</v>
      </c>
      <c r="AF906" s="20" t="str">
        <f>VLOOKUP(E906,'FILIAIS PETZ'!A:Q,3,0)</f>
        <v>FELICIO</v>
      </c>
      <c r="AG906" s="20" t="str">
        <f>VLOOKUP(E906,'FILIAIS PETZ'!A:Q,2,0)</f>
        <v>R3</v>
      </c>
      <c r="AH906" s="75">
        <v>12220</v>
      </c>
      <c r="AI906" s="16" t="s">
        <v>5453</v>
      </c>
      <c r="AJ906" s="43">
        <f>VLOOKUP(E906,'FILIAIS PETZ'!$A$2:$K$2000,11,0)</f>
        <v>18328118017931</v>
      </c>
      <c r="AK906" s="44">
        <f t="shared" si="61"/>
        <v>18328118017931</v>
      </c>
    </row>
    <row r="907" spans="1:37" s="15" customFormat="1" ht="15" customHeight="1" thickBot="1" x14ac:dyDescent="0.25">
      <c r="A907" s="9">
        <f t="shared" si="60"/>
        <v>807155</v>
      </c>
      <c r="B907" s="18">
        <f>VLOOKUP(C907,FORNECEDORES!D:E,2,0)</f>
        <v>9057</v>
      </c>
      <c r="C907" s="19" t="str">
        <f>VLOOKUP(D907,FORNECEDORES!A:D,4,0)</f>
        <v>19.357.006/0001-49</v>
      </c>
      <c r="D907" s="13" t="s">
        <v>2290</v>
      </c>
      <c r="E907" s="20" t="str">
        <f t="shared" si="59"/>
        <v>04 0107</v>
      </c>
      <c r="F907" s="28" t="s">
        <v>4930</v>
      </c>
      <c r="G907" s="21" t="str">
        <f>VLOOKUP(E907,'FILIAIS PETZ'!A:E,5,0)</f>
        <v>PETZ CONTAGEM</v>
      </c>
      <c r="H907" s="20" t="str">
        <f>VLOOKUP(E907,'FILIAIS PETZ'!A:D,4,0)</f>
        <v>CNTG-MG</v>
      </c>
      <c r="I907" s="46">
        <v>45313</v>
      </c>
      <c r="J907" s="10">
        <v>807155</v>
      </c>
      <c r="K907" s="10" t="s">
        <v>5181</v>
      </c>
      <c r="L907" s="28" t="s">
        <v>5456</v>
      </c>
      <c r="M907" s="46">
        <v>45303</v>
      </c>
      <c r="N907" s="46">
        <v>45336</v>
      </c>
      <c r="O907" s="46">
        <v>45303</v>
      </c>
      <c r="P907" s="28" t="s">
        <v>4982</v>
      </c>
      <c r="Q907" s="10">
        <v>3</v>
      </c>
      <c r="R907" s="10">
        <v>1</v>
      </c>
      <c r="S907" s="10">
        <v>8</v>
      </c>
      <c r="T907" s="10" t="s">
        <v>32</v>
      </c>
      <c r="U907" s="10">
        <v>11002</v>
      </c>
      <c r="V907" s="10">
        <v>11002</v>
      </c>
      <c r="W907" s="10" t="s">
        <v>4984</v>
      </c>
      <c r="X907" s="10" t="s">
        <v>4985</v>
      </c>
      <c r="Y907" s="10" t="s">
        <v>4993</v>
      </c>
      <c r="Z907" s="10" t="s">
        <v>4993</v>
      </c>
      <c r="AA907" s="10" t="s">
        <v>4989</v>
      </c>
      <c r="AB907" s="10" t="s">
        <v>12941</v>
      </c>
      <c r="AC907" s="10" t="s">
        <v>4988</v>
      </c>
      <c r="AD907" s="29" t="s">
        <v>4989</v>
      </c>
      <c r="AE907" s="20" t="str">
        <f>VLOOKUP(E907,'FILIAIS PETZ'!A:Q,17,0)</f>
        <v>MG-2</v>
      </c>
      <c r="AF907" s="20" t="str">
        <f>VLOOKUP(E907,'FILIAIS PETZ'!A:Q,3,0)</f>
        <v>FELICIO</v>
      </c>
      <c r="AG907" s="20" t="str">
        <f>VLOOKUP(E907,'FILIAIS PETZ'!A:Q,2,0)</f>
        <v>R3</v>
      </c>
      <c r="AH907" s="75">
        <v>5500</v>
      </c>
      <c r="AI907" s="16" t="s">
        <v>5455</v>
      </c>
      <c r="AJ907" s="43">
        <f>VLOOKUP(E907,'FILIAIS PETZ'!$A$2:$K$2000,11,0)</f>
        <v>18328118010414</v>
      </c>
      <c r="AK907" s="44">
        <f t="shared" si="61"/>
        <v>18328118010414</v>
      </c>
    </row>
    <row r="908" spans="1:37" s="15" customFormat="1" ht="15" customHeight="1" thickBot="1" x14ac:dyDescent="0.25">
      <c r="A908" s="9">
        <f t="shared" si="60"/>
        <v>785019</v>
      </c>
      <c r="B908" s="18">
        <f>VLOOKUP(C908,FORNECEDORES!D:E,2,0)</f>
        <v>214092</v>
      </c>
      <c r="C908" s="19" t="str">
        <f>VLOOKUP(D908,FORNECEDORES!A:D,4,0)</f>
        <v>24.415.122/0001-07</v>
      </c>
      <c r="D908" s="13" t="s">
        <v>3640</v>
      </c>
      <c r="E908" s="20" t="str">
        <f t="shared" si="59"/>
        <v>04 0180</v>
      </c>
      <c r="F908" s="28" t="s">
        <v>4944</v>
      </c>
      <c r="G908" s="21" t="str">
        <f>VLOOKUP(E908,'FILIAIS PETZ'!A:E,5,0)</f>
        <v>PETZ TORQUATO TAPAJOS</v>
      </c>
      <c r="H908" s="20" t="str">
        <f>VLOOKUP(E908,'FILIAIS PETZ'!A:D,4,0)</f>
        <v>TQTP-AM</v>
      </c>
      <c r="I908" s="46">
        <v>45313</v>
      </c>
      <c r="J908" s="10">
        <v>785019</v>
      </c>
      <c r="K908" s="10" t="s">
        <v>5181</v>
      </c>
      <c r="L908" s="28" t="s">
        <v>5472</v>
      </c>
      <c r="M908" s="46">
        <v>45303</v>
      </c>
      <c r="N908" s="46">
        <v>45336</v>
      </c>
      <c r="O908" s="46">
        <v>45303</v>
      </c>
      <c r="P908" s="28" t="s">
        <v>4990</v>
      </c>
      <c r="Q908" s="10">
        <v>3</v>
      </c>
      <c r="R908" s="10">
        <v>1</v>
      </c>
      <c r="S908" s="10" t="s">
        <v>4983</v>
      </c>
      <c r="T908" s="10" t="s">
        <v>32</v>
      </c>
      <c r="U908" s="10">
        <v>11002</v>
      </c>
      <c r="V908" s="10">
        <v>11002</v>
      </c>
      <c r="W908" s="10" t="s">
        <v>5019</v>
      </c>
      <c r="X908" s="10" t="s">
        <v>4992</v>
      </c>
      <c r="Y908" s="10" t="s">
        <v>4993</v>
      </c>
      <c r="Z908" s="10" t="s">
        <v>4993</v>
      </c>
      <c r="AA908" s="10" t="s">
        <v>4992</v>
      </c>
      <c r="AB908" s="10" t="s">
        <v>12941</v>
      </c>
      <c r="AC908" s="10" t="s">
        <v>5006</v>
      </c>
      <c r="AD908" s="29"/>
      <c r="AE908" s="20" t="str">
        <f>VLOOKUP(E908,'FILIAIS PETZ'!A:Q,17,0)</f>
        <v>CO-3</v>
      </c>
      <c r="AF908" s="20" t="str">
        <f>VLOOKUP(E908,'FILIAIS PETZ'!A:Q,3,0)</f>
        <v>FELICIO</v>
      </c>
      <c r="AG908" s="20" t="str">
        <f>VLOOKUP(E908,'FILIAIS PETZ'!A:Q,2,0)</f>
        <v>R3</v>
      </c>
      <c r="AH908" s="75">
        <v>781.86</v>
      </c>
      <c r="AI908" s="16" t="s">
        <v>5471</v>
      </c>
      <c r="AJ908" s="43">
        <f>VLOOKUP(E908,'FILIAIS PETZ'!$A$2:$K$2000,11,0)</f>
        <v>18328118017346</v>
      </c>
      <c r="AK908" s="44">
        <f t="shared" si="61"/>
        <v>18328118017346</v>
      </c>
    </row>
    <row r="909" spans="1:37" s="15" customFormat="1" ht="15" customHeight="1" thickBot="1" x14ac:dyDescent="0.25">
      <c r="A909" s="9">
        <f t="shared" si="60"/>
        <v>765323</v>
      </c>
      <c r="B909" s="18">
        <f>VLOOKUP(C909,FORNECEDORES!D:E,2,0)</f>
        <v>741390</v>
      </c>
      <c r="C909" s="19" t="str">
        <f>VLOOKUP(D909,FORNECEDORES!A:D,4,0)</f>
        <v>53.327.206/0001-97</v>
      </c>
      <c r="D909" s="13" t="s">
        <v>1785</v>
      </c>
      <c r="E909" s="20" t="str">
        <f t="shared" si="59"/>
        <v>04 0032</v>
      </c>
      <c r="F909" s="28" t="s">
        <v>4951</v>
      </c>
      <c r="G909" s="21" t="str">
        <f>VLOOKUP(E909,'FILIAIS PETZ'!A:E,5,0)</f>
        <v>PETZ JAGUARE</v>
      </c>
      <c r="H909" s="20" t="str">
        <f>VLOOKUP(E909,'FILIAIS PETZ'!A:D,4,0)</f>
        <v>JGRE-SP</v>
      </c>
      <c r="I909" s="46">
        <v>45313</v>
      </c>
      <c r="J909" s="10">
        <v>765323</v>
      </c>
      <c r="K909" s="10" t="s">
        <v>5181</v>
      </c>
      <c r="L909" s="28" t="s">
        <v>5483</v>
      </c>
      <c r="M909" s="46">
        <v>45303</v>
      </c>
      <c r="N909" s="46">
        <v>45336</v>
      </c>
      <c r="O909" s="46">
        <v>45303</v>
      </c>
      <c r="P909" s="28" t="s">
        <v>4990</v>
      </c>
      <c r="Q909" s="10">
        <v>3</v>
      </c>
      <c r="R909" s="10">
        <v>1</v>
      </c>
      <c r="S909" s="10" t="s">
        <v>4983</v>
      </c>
      <c r="T909" s="10" t="s">
        <v>32</v>
      </c>
      <c r="U909" s="10">
        <v>11002</v>
      </c>
      <c r="V909" s="10">
        <v>11002</v>
      </c>
      <c r="W909" s="10" t="s">
        <v>4984</v>
      </c>
      <c r="X909" s="10" t="s">
        <v>4985</v>
      </c>
      <c r="Y909" s="10" t="s">
        <v>4993</v>
      </c>
      <c r="Z909" s="10" t="s">
        <v>4993</v>
      </c>
      <c r="AA909" s="10" t="s">
        <v>4992</v>
      </c>
      <c r="AB909" s="10" t="s">
        <v>5066</v>
      </c>
      <c r="AC909" s="10" t="s">
        <v>5006</v>
      </c>
      <c r="AD909" s="29"/>
      <c r="AE909" s="20" t="str">
        <f>VLOOKUP(E909,'FILIAIS PETZ'!A:Q,17,0)</f>
        <v>SP7</v>
      </c>
      <c r="AF909" s="20" t="str">
        <f>VLOOKUP(E909,'FILIAIS PETZ'!A:Q,3,0)</f>
        <v>FELICIO</v>
      </c>
      <c r="AG909" s="20" t="str">
        <f>VLOOKUP(E909,'FILIAIS PETZ'!A:Q,2,0)</f>
        <v>R3</v>
      </c>
      <c r="AH909" s="75">
        <v>1280</v>
      </c>
      <c r="AI909" s="16" t="s">
        <v>5482</v>
      </c>
      <c r="AJ909" s="43">
        <f>VLOOKUP(E909,'FILIAIS PETZ'!$A$2:$K$2000,11,0)</f>
        <v>18328118003205</v>
      </c>
      <c r="AK909" s="44">
        <f t="shared" si="61"/>
        <v>18328118003205</v>
      </c>
    </row>
    <row r="910" spans="1:37" s="15" customFormat="1" ht="15" customHeight="1" thickBot="1" x14ac:dyDescent="0.25">
      <c r="A910" s="9">
        <f t="shared" si="60"/>
        <v>835666</v>
      </c>
      <c r="B910" s="18">
        <f>VLOOKUP(C910,FORNECEDORES!D:E,2,0)</f>
        <v>32507</v>
      </c>
      <c r="C910" s="19" t="str">
        <f>VLOOKUP(D910,FORNECEDORES!A:D,4,0)</f>
        <v>10.237.839/0001-00</v>
      </c>
      <c r="D910" s="13" t="s">
        <v>1753</v>
      </c>
      <c r="E910" s="20" t="str">
        <f t="shared" si="59"/>
        <v>04 0008</v>
      </c>
      <c r="F910" s="28" t="s">
        <v>4937</v>
      </c>
      <c r="G910" s="21" t="str">
        <f>VLOOKUP(E910,'FILIAIS PETZ'!A:E,5,0)</f>
        <v>PETZ ALPHAVILLE</v>
      </c>
      <c r="H910" s="20" t="str">
        <f>VLOOKUP(E910,'FILIAIS PETZ'!A:D,4,0)</f>
        <v>ALPH-SP</v>
      </c>
      <c r="I910" s="46">
        <v>45313</v>
      </c>
      <c r="J910" s="10">
        <v>835666</v>
      </c>
      <c r="K910" s="10" t="s">
        <v>5181</v>
      </c>
      <c r="L910" s="28" t="s">
        <v>5586</v>
      </c>
      <c r="M910" s="46">
        <v>45306</v>
      </c>
      <c r="N910" s="46">
        <v>45343</v>
      </c>
      <c r="O910" s="46">
        <v>45321</v>
      </c>
      <c r="P910" s="28" t="s">
        <v>4990</v>
      </c>
      <c r="Q910" s="10">
        <v>3</v>
      </c>
      <c r="R910" s="10">
        <v>1</v>
      </c>
      <c r="S910" s="10" t="s">
        <v>4983</v>
      </c>
      <c r="T910" s="10" t="s">
        <v>32</v>
      </c>
      <c r="U910" s="10">
        <v>11002</v>
      </c>
      <c r="V910" s="10">
        <v>11002</v>
      </c>
      <c r="W910" s="10" t="s">
        <v>5182</v>
      </c>
      <c r="X910" s="10" t="s">
        <v>4996</v>
      </c>
      <c r="Y910" s="9" t="s">
        <v>4994</v>
      </c>
      <c r="Z910" s="9" t="s">
        <v>4994</v>
      </c>
      <c r="AA910" s="9" t="s">
        <v>5099</v>
      </c>
      <c r="AB910" s="9" t="s">
        <v>5005</v>
      </c>
      <c r="AC910" s="10" t="s">
        <v>4995</v>
      </c>
      <c r="AD910" s="29"/>
      <c r="AE910" s="20" t="str">
        <f>VLOOKUP(E910,'FILIAIS PETZ'!A:Q,17,0)</f>
        <v>SP7</v>
      </c>
      <c r="AF910" s="20" t="str">
        <f>VLOOKUP(E910,'FILIAIS PETZ'!A:Q,3,0)</f>
        <v>FELICIO</v>
      </c>
      <c r="AG910" s="20" t="str">
        <f>VLOOKUP(E910,'FILIAIS PETZ'!A:Q,2,0)</f>
        <v>R3</v>
      </c>
      <c r="AH910" s="75">
        <v>2200</v>
      </c>
      <c r="AI910" s="16" t="s">
        <v>5485</v>
      </c>
      <c r="AJ910" s="43">
        <f>VLOOKUP(E910,'FILIAIS PETZ'!$A$2:$K$2000,11,0)</f>
        <v>18328118001423</v>
      </c>
      <c r="AK910" s="44">
        <f t="shared" si="61"/>
        <v>18328118001423</v>
      </c>
    </row>
    <row r="911" spans="1:37" s="15" customFormat="1" ht="15" customHeight="1" thickBot="1" x14ac:dyDescent="0.25">
      <c r="A911" s="9">
        <f t="shared" si="60"/>
        <v>835667</v>
      </c>
      <c r="B911" s="18">
        <f>VLOOKUP(C911,FORNECEDORES!D:E,2,0)</f>
        <v>32507</v>
      </c>
      <c r="C911" s="19" t="str">
        <f>VLOOKUP(D911,FORNECEDORES!A:D,4,0)</f>
        <v>10.237.839/0001-00</v>
      </c>
      <c r="D911" s="13" t="s">
        <v>1753</v>
      </c>
      <c r="E911" s="20" t="str">
        <f t="shared" si="59"/>
        <v>04 0007</v>
      </c>
      <c r="F911" s="28" t="s">
        <v>4950</v>
      </c>
      <c r="G911" s="21" t="str">
        <f>VLOOKUP(E911,'FILIAIS PETZ'!A:E,5,0)</f>
        <v>PETZ SOROCABA</v>
      </c>
      <c r="H911" s="20" t="str">
        <f>VLOOKUP(E911,'FILIAIS PETZ'!A:D,4,0)</f>
        <v>SCBA-SP</v>
      </c>
      <c r="I911" s="46">
        <v>45313</v>
      </c>
      <c r="J911" s="10">
        <v>835667</v>
      </c>
      <c r="K911" s="10" t="s">
        <v>5181</v>
      </c>
      <c r="L911" s="28" t="s">
        <v>5585</v>
      </c>
      <c r="M911" s="46">
        <v>45306</v>
      </c>
      <c r="N911" s="46">
        <v>45343</v>
      </c>
      <c r="O911" s="46">
        <v>45321</v>
      </c>
      <c r="P911" s="28" t="s">
        <v>4990</v>
      </c>
      <c r="Q911" s="10">
        <v>3</v>
      </c>
      <c r="R911" s="10">
        <v>1</v>
      </c>
      <c r="S911" s="10" t="s">
        <v>4983</v>
      </c>
      <c r="T911" s="10" t="s">
        <v>32</v>
      </c>
      <c r="U911" s="10">
        <v>11002</v>
      </c>
      <c r="V911" s="10">
        <v>11002</v>
      </c>
      <c r="W911" s="10" t="s">
        <v>5182</v>
      </c>
      <c r="X911" s="10" t="s">
        <v>4996</v>
      </c>
      <c r="Y911" s="9" t="s">
        <v>4994</v>
      </c>
      <c r="Z911" s="9" t="s">
        <v>4994</v>
      </c>
      <c r="AA911" s="9" t="s">
        <v>5099</v>
      </c>
      <c r="AB911" s="9" t="s">
        <v>5005</v>
      </c>
      <c r="AC911" s="10" t="s">
        <v>4995</v>
      </c>
      <c r="AD911" s="29"/>
      <c r="AE911" s="20" t="str">
        <f>VLOOKUP(E911,'FILIAIS PETZ'!A:Q,17,0)</f>
        <v>SP7</v>
      </c>
      <c r="AF911" s="20" t="str">
        <f>VLOOKUP(E911,'FILIAIS PETZ'!A:Q,3,0)</f>
        <v>FELICIO</v>
      </c>
      <c r="AG911" s="20" t="str">
        <f>VLOOKUP(E911,'FILIAIS PETZ'!A:Q,2,0)</f>
        <v>R3</v>
      </c>
      <c r="AH911" s="75">
        <v>3950</v>
      </c>
      <c r="AI911" s="16" t="s">
        <v>5486</v>
      </c>
      <c r="AJ911" s="43">
        <f>VLOOKUP(E911,'FILIAIS PETZ'!$A$2:$K$2000,11,0)</f>
        <v>18328118001695</v>
      </c>
      <c r="AK911" s="44">
        <f t="shared" si="61"/>
        <v>18328118001695</v>
      </c>
    </row>
    <row r="912" spans="1:37" s="15" customFormat="1" ht="15" customHeight="1" thickBot="1" x14ac:dyDescent="0.25">
      <c r="A912" s="9">
        <f t="shared" si="60"/>
        <v>835668</v>
      </c>
      <c r="B912" s="18">
        <f>VLOOKUP(C912,FORNECEDORES!D:E,2,0)</f>
        <v>32507</v>
      </c>
      <c r="C912" s="19" t="str">
        <f>VLOOKUP(D912,FORNECEDORES!A:D,4,0)</f>
        <v>10.237.839/0001-00</v>
      </c>
      <c r="D912" s="13" t="s">
        <v>1753</v>
      </c>
      <c r="E912" s="20" t="str">
        <f t="shared" si="59"/>
        <v>04 0032</v>
      </c>
      <c r="F912" s="28" t="s">
        <v>4951</v>
      </c>
      <c r="G912" s="21" t="str">
        <f>VLOOKUP(E912,'FILIAIS PETZ'!A:E,5,0)</f>
        <v>PETZ JAGUARE</v>
      </c>
      <c r="H912" s="20" t="str">
        <f>VLOOKUP(E912,'FILIAIS PETZ'!A:D,4,0)</f>
        <v>JGRE-SP</v>
      </c>
      <c r="I912" s="46">
        <v>45313</v>
      </c>
      <c r="J912" s="10">
        <v>835668</v>
      </c>
      <c r="K912" s="10" t="s">
        <v>5181</v>
      </c>
      <c r="L912" s="28" t="s">
        <v>5584</v>
      </c>
      <c r="M912" s="46">
        <v>45306</v>
      </c>
      <c r="N912" s="46">
        <v>45343</v>
      </c>
      <c r="O912" s="46">
        <v>45321</v>
      </c>
      <c r="P912" s="28" t="s">
        <v>4990</v>
      </c>
      <c r="Q912" s="10">
        <v>3</v>
      </c>
      <c r="R912" s="10">
        <v>1</v>
      </c>
      <c r="S912" s="10" t="s">
        <v>4983</v>
      </c>
      <c r="T912" s="10" t="s">
        <v>32</v>
      </c>
      <c r="U912" s="10">
        <v>11002</v>
      </c>
      <c r="V912" s="10">
        <v>11002</v>
      </c>
      <c r="W912" s="10" t="s">
        <v>5182</v>
      </c>
      <c r="X912" s="10" t="s">
        <v>4996</v>
      </c>
      <c r="Y912" s="9" t="s">
        <v>4994</v>
      </c>
      <c r="Z912" s="9" t="s">
        <v>4994</v>
      </c>
      <c r="AA912" s="9" t="s">
        <v>5099</v>
      </c>
      <c r="AB912" s="9" t="s">
        <v>5005</v>
      </c>
      <c r="AC912" s="10" t="s">
        <v>4995</v>
      </c>
      <c r="AD912" s="29"/>
      <c r="AE912" s="20" t="str">
        <f>VLOOKUP(E912,'FILIAIS PETZ'!A:Q,17,0)</f>
        <v>SP7</v>
      </c>
      <c r="AF912" s="20" t="str">
        <f>VLOOKUP(E912,'FILIAIS PETZ'!A:Q,3,0)</f>
        <v>FELICIO</v>
      </c>
      <c r="AG912" s="20" t="str">
        <f>VLOOKUP(E912,'FILIAIS PETZ'!A:Q,2,0)</f>
        <v>R3</v>
      </c>
      <c r="AH912" s="75">
        <v>2200</v>
      </c>
      <c r="AI912" s="16" t="s">
        <v>5485</v>
      </c>
      <c r="AJ912" s="43">
        <f>VLOOKUP(E912,'FILIAIS PETZ'!$A$2:$K$2000,11,0)</f>
        <v>18328118003205</v>
      </c>
      <c r="AK912" s="44">
        <f t="shared" si="61"/>
        <v>18328118003205</v>
      </c>
    </row>
    <row r="913" spans="1:37" s="15" customFormat="1" ht="15" customHeight="1" thickBot="1" x14ac:dyDescent="0.25">
      <c r="A913" s="9">
        <f t="shared" si="60"/>
        <v>835675</v>
      </c>
      <c r="B913" s="18">
        <f>VLOOKUP(C913,FORNECEDORES!D:E,2,0)</f>
        <v>7736</v>
      </c>
      <c r="C913" s="19" t="str">
        <f>VLOOKUP(D913,FORNECEDORES!A:D,4,0)</f>
        <v>27.385.816/0001-37</v>
      </c>
      <c r="D913" s="13" t="s">
        <v>2591</v>
      </c>
      <c r="E913" s="20" t="str">
        <f t="shared" si="59"/>
        <v>04 0245</v>
      </c>
      <c r="F913" s="28" t="s">
        <v>4976</v>
      </c>
      <c r="G913" s="21" t="str">
        <f>VLOOKUP(E913,'FILIAIS PETZ'!A:E,5,0)</f>
        <v>PETZ AFONSO PENA</v>
      </c>
      <c r="H913" s="20" t="str">
        <f>VLOOKUP(E913,'FILIAIS PETZ'!A:D,4,0)</f>
        <v>AFPN-MS</v>
      </c>
      <c r="I913" s="46">
        <v>45313</v>
      </c>
      <c r="J913" s="10">
        <v>835675</v>
      </c>
      <c r="K913" s="10" t="s">
        <v>5181</v>
      </c>
      <c r="L913" s="28" t="s">
        <v>5619</v>
      </c>
      <c r="M913" s="46">
        <v>45323</v>
      </c>
      <c r="N913" s="46">
        <v>45343</v>
      </c>
      <c r="O913" s="46">
        <v>45324</v>
      </c>
      <c r="P913" s="28" t="s">
        <v>4982</v>
      </c>
      <c r="Q913" s="10">
        <v>3</v>
      </c>
      <c r="R913" s="10">
        <v>1</v>
      </c>
      <c r="S913" s="10" t="s">
        <v>5052</v>
      </c>
      <c r="T913" s="10" t="s">
        <v>32</v>
      </c>
      <c r="U913" s="10">
        <v>11002</v>
      </c>
      <c r="V913" s="10">
        <v>11002</v>
      </c>
      <c r="W913" s="10" t="s">
        <v>4984</v>
      </c>
      <c r="X913" s="10" t="s">
        <v>4992</v>
      </c>
      <c r="Y913" s="10" t="s">
        <v>4997</v>
      </c>
      <c r="Z913" s="10" t="s">
        <v>8241</v>
      </c>
      <c r="AA913" s="10" t="s">
        <v>4989</v>
      </c>
      <c r="AB913" s="10" t="s">
        <v>12941</v>
      </c>
      <c r="AC913" s="10" t="s">
        <v>4988</v>
      </c>
      <c r="AD913" s="29" t="s">
        <v>5015</v>
      </c>
      <c r="AE913" s="20" t="str">
        <f>VLOOKUP(E913,'FILIAIS PETZ'!A:Q,17,0)</f>
        <v>CO-1</v>
      </c>
      <c r="AF913" s="20" t="str">
        <f>VLOOKUP(E913,'FILIAIS PETZ'!A:Q,3,0)</f>
        <v>FELICIO</v>
      </c>
      <c r="AG913" s="20" t="str">
        <f>VLOOKUP(E913,'FILIAIS PETZ'!A:Q,2,0)</f>
        <v>R3</v>
      </c>
      <c r="AH913" s="75">
        <v>22000</v>
      </c>
      <c r="AI913" s="16" t="s">
        <v>5235</v>
      </c>
      <c r="AJ913" s="43" t="str">
        <f>VLOOKUP(E913,'FILIAIS PETZ'!$A$2:$K$2000,11,0)</f>
        <v>18.328.118/0232-30</v>
      </c>
      <c r="AK913" s="44" t="str">
        <f t="shared" si="61"/>
        <v>18.328.118/0232-30</v>
      </c>
    </row>
    <row r="914" spans="1:37" s="15" customFormat="1" ht="15" customHeight="1" thickBot="1" x14ac:dyDescent="0.25">
      <c r="A914" s="9">
        <v>835597</v>
      </c>
      <c r="B914" s="18">
        <f>VLOOKUP(C914,FORNECEDORES!D:E,2,0)</f>
        <v>40460</v>
      </c>
      <c r="C914" s="19" t="str">
        <f>VLOOKUP(D914,FORNECEDORES!A:D,4,0)</f>
        <v>30.515.748/0001-98</v>
      </c>
      <c r="D914" s="13" t="s">
        <v>2732</v>
      </c>
      <c r="E914" s="20" t="str">
        <f t="shared" si="59"/>
        <v>04 0011</v>
      </c>
      <c r="F914" s="28" t="s">
        <v>8976</v>
      </c>
      <c r="G914" s="21" t="str">
        <f>VLOOKUP(E914,'FILIAIS PETZ'!A:E,5,0)</f>
        <v>PETZ AUGUSTA</v>
      </c>
      <c r="H914" s="20" t="str">
        <f>VLOOKUP(E914,'FILIAIS PETZ'!A:D,4,0)</f>
        <v>AUGT-SP</v>
      </c>
      <c r="I914" s="46">
        <v>45314</v>
      </c>
      <c r="J914" s="9">
        <v>835597</v>
      </c>
      <c r="K914" s="9" t="s">
        <v>9035</v>
      </c>
      <c r="L914" s="29" t="s">
        <v>6926</v>
      </c>
      <c r="M914" s="46">
        <v>45342</v>
      </c>
      <c r="N914" s="46">
        <v>45364</v>
      </c>
      <c r="O914" s="46">
        <v>45345</v>
      </c>
      <c r="P914" s="29" t="s">
        <v>4990</v>
      </c>
      <c r="Q914" s="9">
        <v>3</v>
      </c>
      <c r="R914" s="9">
        <v>1</v>
      </c>
      <c r="S914" s="9">
        <v>8</v>
      </c>
      <c r="T914" s="9" t="s">
        <v>32</v>
      </c>
      <c r="U914" s="9">
        <v>11002</v>
      </c>
      <c r="V914" s="9">
        <v>11002</v>
      </c>
      <c r="W914" s="9" t="s">
        <v>5019</v>
      </c>
      <c r="X914" s="9" t="s">
        <v>4985</v>
      </c>
      <c r="Y914" s="9" t="s">
        <v>4997</v>
      </c>
      <c r="Z914" s="9" t="s">
        <v>4993</v>
      </c>
      <c r="AA914" s="9" t="s">
        <v>4989</v>
      </c>
      <c r="AB914" s="9" t="s">
        <v>12941</v>
      </c>
      <c r="AC914" s="9" t="s">
        <v>5006</v>
      </c>
      <c r="AD914" s="9"/>
      <c r="AE914" s="20" t="str">
        <f>VLOOKUP(E914,'FILIAIS PETZ'!A:Q,17,0)</f>
        <v>SP2</v>
      </c>
      <c r="AF914" s="20" t="str">
        <f>VLOOKUP(E914,'FILIAIS PETZ'!A:Q,3,0)</f>
        <v>FELICIO</v>
      </c>
      <c r="AG914" s="20" t="str">
        <f>VLOOKUP(E914,'FILIAIS PETZ'!A:Q,2,0)</f>
        <v>R3</v>
      </c>
      <c r="AH914" s="75">
        <v>480</v>
      </c>
      <c r="AI914" s="68" t="s">
        <v>9521</v>
      </c>
      <c r="AJ914" s="43">
        <f>VLOOKUP(E914,'FILIAIS PETZ'!$A$2:$K$2000,11,0)</f>
        <v>18328118001776</v>
      </c>
      <c r="AK914" s="44">
        <v>18328118001776</v>
      </c>
    </row>
    <row r="915" spans="1:37" s="15" customFormat="1" ht="15" customHeight="1" thickBot="1" x14ac:dyDescent="0.25">
      <c r="A915" s="9">
        <v>835599</v>
      </c>
      <c r="B915" s="18">
        <f>VLOOKUP(C915,FORNECEDORES!D:E,2,0)</f>
        <v>40460</v>
      </c>
      <c r="C915" s="19" t="str">
        <f>VLOOKUP(D915,FORNECEDORES!A:D,4,0)</f>
        <v>30.515.748/0001-98</v>
      </c>
      <c r="D915" s="13" t="s">
        <v>2732</v>
      </c>
      <c r="E915" s="20" t="str">
        <f t="shared" si="59"/>
        <v>04 0011</v>
      </c>
      <c r="F915" s="28" t="s">
        <v>8976</v>
      </c>
      <c r="G915" s="21" t="str">
        <f>VLOOKUP(E915,'FILIAIS PETZ'!A:E,5,0)</f>
        <v>PETZ AUGUSTA</v>
      </c>
      <c r="H915" s="20" t="str">
        <f>VLOOKUP(E915,'FILIAIS PETZ'!A:D,4,0)</f>
        <v>AUGT-SP</v>
      </c>
      <c r="I915" s="46">
        <v>45314</v>
      </c>
      <c r="J915" s="9">
        <v>835599</v>
      </c>
      <c r="K915" s="9" t="s">
        <v>9035</v>
      </c>
      <c r="L915" s="29" t="s">
        <v>6952</v>
      </c>
      <c r="M915" s="46">
        <v>45342</v>
      </c>
      <c r="N915" s="46">
        <v>45364</v>
      </c>
      <c r="O915" s="46">
        <v>45345</v>
      </c>
      <c r="P915" s="29" t="s">
        <v>4990</v>
      </c>
      <c r="Q915" s="9">
        <v>3</v>
      </c>
      <c r="R915" s="9">
        <v>1</v>
      </c>
      <c r="S915" s="9">
        <v>8</v>
      </c>
      <c r="T915" s="9" t="s">
        <v>32</v>
      </c>
      <c r="U915" s="9">
        <v>11002</v>
      </c>
      <c r="V915" s="9">
        <v>11002</v>
      </c>
      <c r="W915" s="9" t="s">
        <v>5019</v>
      </c>
      <c r="X915" s="9" t="s">
        <v>4985</v>
      </c>
      <c r="Y915" s="9" t="s">
        <v>4980</v>
      </c>
      <c r="Z915" s="9" t="s">
        <v>4980</v>
      </c>
      <c r="AA915" s="9" t="s">
        <v>4989</v>
      </c>
      <c r="AB915" s="9" t="s">
        <v>5005</v>
      </c>
      <c r="AC915" s="9" t="s">
        <v>5006</v>
      </c>
      <c r="AD915" s="9"/>
      <c r="AE915" s="20" t="str">
        <f>VLOOKUP(E915,'FILIAIS PETZ'!A:Q,17,0)</f>
        <v>SP2</v>
      </c>
      <c r="AF915" s="20" t="str">
        <f>VLOOKUP(E915,'FILIAIS PETZ'!A:Q,3,0)</f>
        <v>FELICIO</v>
      </c>
      <c r="AG915" s="20" t="str">
        <f>VLOOKUP(E915,'FILIAIS PETZ'!A:Q,2,0)</f>
        <v>R3</v>
      </c>
      <c r="AH915" s="75">
        <v>508.82</v>
      </c>
      <c r="AI915" s="68" t="s">
        <v>9522</v>
      </c>
      <c r="AJ915" s="43">
        <f>VLOOKUP(E915,'FILIAIS PETZ'!$A$2:$K$2000,11,0)</f>
        <v>18328118001776</v>
      </c>
      <c r="AK915" s="44">
        <v>18328118001776</v>
      </c>
    </row>
    <row r="916" spans="1:37" s="15" customFormat="1" ht="15" customHeight="1" thickBot="1" x14ac:dyDescent="0.25">
      <c r="A916" s="9">
        <v>835629</v>
      </c>
      <c r="B916" s="18">
        <f>VLOOKUP(C916,FORNECEDORES!D:E,2,0)</f>
        <v>40460</v>
      </c>
      <c r="C916" s="19" t="str">
        <f>VLOOKUP(D916,FORNECEDORES!A:D,4,0)</f>
        <v>30.515.748/0001-98</v>
      </c>
      <c r="D916" s="13" t="s">
        <v>2732</v>
      </c>
      <c r="E916" s="20" t="str">
        <f t="shared" si="59"/>
        <v>04 0046</v>
      </c>
      <c r="F916" s="28" t="s">
        <v>8978</v>
      </c>
      <c r="G916" s="21" t="str">
        <f>VLOOKUP(E916,'FILIAIS PETZ'!A:E,5,0)</f>
        <v>PETZ CIDADE JARDIM</v>
      </c>
      <c r="H916" s="20" t="str">
        <f>VLOOKUP(E916,'FILIAIS PETZ'!A:D,4,0)</f>
        <v>CDJD-SP</v>
      </c>
      <c r="I916" s="46">
        <v>45314</v>
      </c>
      <c r="J916" s="9">
        <v>835629</v>
      </c>
      <c r="K916" s="9" t="s">
        <v>9035</v>
      </c>
      <c r="L916" s="29" t="s">
        <v>7016</v>
      </c>
      <c r="M916" s="46">
        <v>45342</v>
      </c>
      <c r="N916" s="46">
        <v>45371</v>
      </c>
      <c r="O916" s="46">
        <v>45351</v>
      </c>
      <c r="P916" s="29" t="s">
        <v>4990</v>
      </c>
      <c r="Q916" s="9">
        <v>3</v>
      </c>
      <c r="R916" s="9">
        <v>1</v>
      </c>
      <c r="S916" s="9">
        <v>8</v>
      </c>
      <c r="T916" s="9" t="s">
        <v>32</v>
      </c>
      <c r="U916" s="9">
        <v>11002</v>
      </c>
      <c r="V916" s="9">
        <v>11002</v>
      </c>
      <c r="W916" s="9" t="s">
        <v>5067</v>
      </c>
      <c r="X916" s="9" t="s">
        <v>4985</v>
      </c>
      <c r="Y916" s="9" t="s">
        <v>4997</v>
      </c>
      <c r="Z916" s="9" t="s">
        <v>4993</v>
      </c>
      <c r="AA916" s="9" t="s">
        <v>4989</v>
      </c>
      <c r="AB916" s="9" t="s">
        <v>12941</v>
      </c>
      <c r="AC916" s="9" t="s">
        <v>5006</v>
      </c>
      <c r="AD916" s="9"/>
      <c r="AE916" s="20" t="str">
        <f>VLOOKUP(E916,'FILIAIS PETZ'!A:Q,17,0)</f>
        <v>SP2</v>
      </c>
      <c r="AF916" s="20" t="str">
        <f>VLOOKUP(E916,'FILIAIS PETZ'!A:Q,3,0)</f>
        <v>FELICIO</v>
      </c>
      <c r="AG916" s="20" t="str">
        <f>VLOOKUP(E916,'FILIAIS PETZ'!A:Q,2,0)</f>
        <v>R3</v>
      </c>
      <c r="AH916" s="75">
        <v>550</v>
      </c>
      <c r="AI916" s="68" t="s">
        <v>9523</v>
      </c>
      <c r="AJ916" s="43">
        <f>VLOOKUP(E916,'FILIAIS PETZ'!$A$2:$K$2000,11,0)</f>
        <v>18328118004520</v>
      </c>
      <c r="AK916" s="44">
        <v>18328118004520</v>
      </c>
    </row>
    <row r="917" spans="1:37" s="15" customFormat="1" ht="15" customHeight="1" thickBot="1" x14ac:dyDescent="0.25">
      <c r="A917" s="9">
        <v>835649</v>
      </c>
      <c r="B917" s="18">
        <f>VLOOKUP(C917,FORNECEDORES!D:E,2,0)</f>
        <v>40460</v>
      </c>
      <c r="C917" s="19" t="str">
        <f>VLOOKUP(D917,FORNECEDORES!A:D,4,0)</f>
        <v>30.515.748/0001-98</v>
      </c>
      <c r="D917" s="13" t="s">
        <v>2732</v>
      </c>
      <c r="E917" s="20" t="str">
        <f t="shared" si="59"/>
        <v>04 0067</v>
      </c>
      <c r="F917" s="28" t="s">
        <v>8611</v>
      </c>
      <c r="G917" s="21" t="str">
        <f>VLOOKUP(E917,'FILIAIS PETZ'!A:E,5,0)</f>
        <v>PETZ EXTRA RICARDO JAFET</v>
      </c>
      <c r="H917" s="20" t="str">
        <f>VLOOKUP(E917,'FILIAIS PETZ'!A:D,4,0)</f>
        <v>RJAF-SP</v>
      </c>
      <c r="I917" s="46">
        <v>45314</v>
      </c>
      <c r="J917" s="9">
        <v>835649</v>
      </c>
      <c r="K917" s="9" t="s">
        <v>9035</v>
      </c>
      <c r="L917" s="29" t="s">
        <v>7018</v>
      </c>
      <c r="M917" s="46">
        <v>45342</v>
      </c>
      <c r="N917" s="46">
        <v>45371</v>
      </c>
      <c r="O917" s="46">
        <v>45351</v>
      </c>
      <c r="P917" s="29" t="s">
        <v>4990</v>
      </c>
      <c r="Q917" s="9">
        <v>3</v>
      </c>
      <c r="R917" s="9">
        <v>1</v>
      </c>
      <c r="S917" s="9">
        <v>8</v>
      </c>
      <c r="T917" s="9" t="s">
        <v>32</v>
      </c>
      <c r="U917" s="9">
        <v>11002</v>
      </c>
      <c r="V917" s="9">
        <v>11002</v>
      </c>
      <c r="W917" s="9" t="s">
        <v>5019</v>
      </c>
      <c r="X917" s="9" t="s">
        <v>4985</v>
      </c>
      <c r="Y917" s="9" t="s">
        <v>4997</v>
      </c>
      <c r="Z917" s="9" t="s">
        <v>4993</v>
      </c>
      <c r="AA917" s="9" t="s">
        <v>4989</v>
      </c>
      <c r="AB917" s="9" t="s">
        <v>12941</v>
      </c>
      <c r="AC917" s="9" t="s">
        <v>5006</v>
      </c>
      <c r="AD917" s="9"/>
      <c r="AE917" s="20" t="str">
        <f>VLOOKUP(E917,'FILIAIS PETZ'!A:Q,17,0)</f>
        <v>SP2</v>
      </c>
      <c r="AF917" s="20" t="str">
        <f>VLOOKUP(E917,'FILIAIS PETZ'!A:Q,3,0)</f>
        <v>FELICIO</v>
      </c>
      <c r="AG917" s="20" t="str">
        <f>VLOOKUP(E917,'FILIAIS PETZ'!A:Q,2,0)</f>
        <v>R3</v>
      </c>
      <c r="AH917" s="75">
        <v>180</v>
      </c>
      <c r="AI917" s="68" t="s">
        <v>9524</v>
      </c>
      <c r="AJ917" s="43">
        <f>VLOOKUP(E917,'FILIAIS PETZ'!$A$2:$K$2000,11,0)</f>
        <v>18328118006573</v>
      </c>
      <c r="AK917" s="44">
        <v>18328118006573</v>
      </c>
    </row>
    <row r="918" spans="1:37" s="15" customFormat="1" ht="15" customHeight="1" thickBot="1" x14ac:dyDescent="0.25">
      <c r="A918" s="9">
        <v>835652</v>
      </c>
      <c r="B918" s="18">
        <f>VLOOKUP(C918,FORNECEDORES!D:E,2,0)</f>
        <v>40460</v>
      </c>
      <c r="C918" s="19" t="str">
        <f>VLOOKUP(D918,FORNECEDORES!A:D,4,0)</f>
        <v>30.515.748/0001-98</v>
      </c>
      <c r="D918" s="13" t="s">
        <v>2732</v>
      </c>
      <c r="E918" s="20" t="str">
        <f t="shared" si="59"/>
        <v>04 0067</v>
      </c>
      <c r="F918" s="28" t="s">
        <v>8611</v>
      </c>
      <c r="G918" s="21" t="str">
        <f>VLOOKUP(E918,'FILIAIS PETZ'!A:E,5,0)</f>
        <v>PETZ EXTRA RICARDO JAFET</v>
      </c>
      <c r="H918" s="20" t="str">
        <f>VLOOKUP(E918,'FILIAIS PETZ'!A:D,4,0)</f>
        <v>RJAF-SP</v>
      </c>
      <c r="I918" s="46">
        <v>45314</v>
      </c>
      <c r="J918" s="9">
        <v>835652</v>
      </c>
      <c r="K918" s="9" t="s">
        <v>9035</v>
      </c>
      <c r="L918" s="29" t="s">
        <v>7005</v>
      </c>
      <c r="M918" s="46">
        <v>45342</v>
      </c>
      <c r="N918" s="46">
        <v>45364</v>
      </c>
      <c r="O918" s="46">
        <v>45345</v>
      </c>
      <c r="P918" s="29" t="s">
        <v>4990</v>
      </c>
      <c r="Q918" s="9">
        <v>3</v>
      </c>
      <c r="R918" s="9">
        <v>1</v>
      </c>
      <c r="S918" s="9">
        <v>8</v>
      </c>
      <c r="T918" s="9" t="s">
        <v>32</v>
      </c>
      <c r="U918" s="9">
        <v>11002</v>
      </c>
      <c r="V918" s="9">
        <v>11002</v>
      </c>
      <c r="W918" s="9" t="s">
        <v>5019</v>
      </c>
      <c r="X918" s="9" t="s">
        <v>4985</v>
      </c>
      <c r="Y918" s="9" t="s">
        <v>4980</v>
      </c>
      <c r="Z918" s="9" t="s">
        <v>4980</v>
      </c>
      <c r="AA918" s="9" t="s">
        <v>4989</v>
      </c>
      <c r="AB918" s="9" t="s">
        <v>5005</v>
      </c>
      <c r="AC918" s="9" t="s">
        <v>5006</v>
      </c>
      <c r="AD918" s="9"/>
      <c r="AE918" s="20" t="str">
        <f>VLOOKUP(E918,'FILIAIS PETZ'!A:Q,17,0)</f>
        <v>SP2</v>
      </c>
      <c r="AF918" s="20" t="str">
        <f>VLOOKUP(E918,'FILIAIS PETZ'!A:Q,3,0)</f>
        <v>FELICIO</v>
      </c>
      <c r="AG918" s="20" t="str">
        <f>VLOOKUP(E918,'FILIAIS PETZ'!A:Q,2,0)</f>
        <v>R3</v>
      </c>
      <c r="AH918" s="75">
        <v>157.74</v>
      </c>
      <c r="AI918" s="68" t="s">
        <v>9522</v>
      </c>
      <c r="AJ918" s="43">
        <f>VLOOKUP(E918,'FILIAIS PETZ'!$A$2:$K$2000,11,0)</f>
        <v>18328118006573</v>
      </c>
      <c r="AK918" s="44">
        <v>18328118006573</v>
      </c>
    </row>
    <row r="919" spans="1:37" s="15" customFormat="1" ht="15" customHeight="1" thickBot="1" x14ac:dyDescent="0.25">
      <c r="A919" s="9">
        <v>835661</v>
      </c>
      <c r="B919" s="18">
        <f>VLOOKUP(C919,FORNECEDORES!D:E,2,0)</f>
        <v>40460</v>
      </c>
      <c r="C919" s="19" t="str">
        <f>VLOOKUP(D919,FORNECEDORES!A:D,4,0)</f>
        <v>30.515.748/0001-98</v>
      </c>
      <c r="D919" s="13" t="s">
        <v>2732</v>
      </c>
      <c r="E919" s="20" t="str">
        <f t="shared" si="59"/>
        <v>04 0010</v>
      </c>
      <c r="F919" s="28" t="s">
        <v>8983</v>
      </c>
      <c r="G919" s="21" t="str">
        <f>VLOOKUP(E919,'FILIAIS PETZ'!A:E,5,0)</f>
        <v>PETZ SANTA CECILIA</v>
      </c>
      <c r="H919" s="20" t="str">
        <f>VLOOKUP(E919,'FILIAIS PETZ'!A:D,4,0)</f>
        <v>STCE-SP</v>
      </c>
      <c r="I919" s="46">
        <v>45314</v>
      </c>
      <c r="J919" s="9">
        <v>835661</v>
      </c>
      <c r="K919" s="9" t="s">
        <v>9035</v>
      </c>
      <c r="L919" s="29" t="s">
        <v>7007</v>
      </c>
      <c r="M919" s="46">
        <v>45342</v>
      </c>
      <c r="N919" s="46">
        <v>45364</v>
      </c>
      <c r="O919" s="46">
        <v>45345</v>
      </c>
      <c r="P919" s="29" t="s">
        <v>4990</v>
      </c>
      <c r="Q919" s="9">
        <v>3</v>
      </c>
      <c r="R919" s="9">
        <v>1</v>
      </c>
      <c r="S919" s="9">
        <v>8</v>
      </c>
      <c r="T919" s="9" t="s">
        <v>32</v>
      </c>
      <c r="U919" s="9">
        <v>11002</v>
      </c>
      <c r="V919" s="9">
        <v>11002</v>
      </c>
      <c r="W919" s="9" t="s">
        <v>5019</v>
      </c>
      <c r="X919" s="9" t="s">
        <v>4985</v>
      </c>
      <c r="Y919" s="9" t="s">
        <v>4980</v>
      </c>
      <c r="Z919" s="9" t="s">
        <v>4980</v>
      </c>
      <c r="AA919" s="9" t="s">
        <v>4989</v>
      </c>
      <c r="AB919" s="9" t="s">
        <v>5005</v>
      </c>
      <c r="AC919" s="9" t="s">
        <v>5006</v>
      </c>
      <c r="AD919" s="9"/>
      <c r="AE919" s="20" t="str">
        <f>VLOOKUP(E919,'FILIAIS PETZ'!A:Q,17,0)</f>
        <v>SP2</v>
      </c>
      <c r="AF919" s="20" t="str">
        <f>VLOOKUP(E919,'FILIAIS PETZ'!A:Q,3,0)</f>
        <v>FELICIO</v>
      </c>
      <c r="AG919" s="20" t="str">
        <f>VLOOKUP(E919,'FILIAIS PETZ'!A:Q,2,0)</f>
        <v>R3</v>
      </c>
      <c r="AH919" s="75">
        <v>229.86</v>
      </c>
      <c r="AI919" s="68" t="s">
        <v>9522</v>
      </c>
      <c r="AJ919" s="43">
        <f>VLOOKUP(E919,'FILIAIS PETZ'!$A$2:$K$2000,11,0)</f>
        <v>18328118001938</v>
      </c>
      <c r="AK919" s="44">
        <v>18328118001938</v>
      </c>
    </row>
    <row r="920" spans="1:37" s="15" customFormat="1" ht="15" customHeight="1" thickBot="1" x14ac:dyDescent="0.25">
      <c r="A920" s="9">
        <v>835665</v>
      </c>
      <c r="B920" s="18">
        <f>VLOOKUP(C920,FORNECEDORES!D:E,2,0)</f>
        <v>40460</v>
      </c>
      <c r="C920" s="19" t="str">
        <f>VLOOKUP(D920,FORNECEDORES!A:D,4,0)</f>
        <v>30.515.748/0001-98</v>
      </c>
      <c r="D920" s="13" t="s">
        <v>2732</v>
      </c>
      <c r="E920" s="20" t="str">
        <f t="shared" si="59"/>
        <v>04 0010</v>
      </c>
      <c r="F920" s="28" t="s">
        <v>8983</v>
      </c>
      <c r="G920" s="21" t="str">
        <f>VLOOKUP(E920,'FILIAIS PETZ'!A:E,5,0)</f>
        <v>PETZ SANTA CECILIA</v>
      </c>
      <c r="H920" s="20" t="str">
        <f>VLOOKUP(E920,'FILIAIS PETZ'!A:D,4,0)</f>
        <v>STCE-SP</v>
      </c>
      <c r="I920" s="46">
        <v>45314</v>
      </c>
      <c r="J920" s="9">
        <v>835665</v>
      </c>
      <c r="K920" s="9" t="s">
        <v>9035</v>
      </c>
      <c r="L920" s="29" t="s">
        <v>7008</v>
      </c>
      <c r="M920" s="46">
        <v>45342</v>
      </c>
      <c r="N920" s="46">
        <v>45364</v>
      </c>
      <c r="O920" s="46">
        <v>45345</v>
      </c>
      <c r="P920" s="29" t="s">
        <v>4990</v>
      </c>
      <c r="Q920" s="9">
        <v>3</v>
      </c>
      <c r="R920" s="9">
        <v>1</v>
      </c>
      <c r="S920" s="9">
        <v>8</v>
      </c>
      <c r="T920" s="9" t="s">
        <v>32</v>
      </c>
      <c r="U920" s="9">
        <v>11002</v>
      </c>
      <c r="V920" s="9">
        <v>11002</v>
      </c>
      <c r="W920" s="9" t="s">
        <v>5019</v>
      </c>
      <c r="X920" s="9" t="s">
        <v>4985</v>
      </c>
      <c r="Y920" s="9" t="s">
        <v>4997</v>
      </c>
      <c r="Z920" s="9" t="s">
        <v>4993</v>
      </c>
      <c r="AA920" s="9" t="s">
        <v>4989</v>
      </c>
      <c r="AB920" s="9" t="s">
        <v>12941</v>
      </c>
      <c r="AC920" s="9" t="s">
        <v>5006</v>
      </c>
      <c r="AD920" s="9"/>
      <c r="AE920" s="20" t="str">
        <f>VLOOKUP(E920,'FILIAIS PETZ'!A:Q,17,0)</f>
        <v>SP2</v>
      </c>
      <c r="AF920" s="20" t="str">
        <f>VLOOKUP(E920,'FILIAIS PETZ'!A:Q,3,0)</f>
        <v>FELICIO</v>
      </c>
      <c r="AG920" s="20" t="str">
        <f>VLOOKUP(E920,'FILIAIS PETZ'!A:Q,2,0)</f>
        <v>R3</v>
      </c>
      <c r="AH920" s="75">
        <v>350</v>
      </c>
      <c r="AI920" s="68" t="s">
        <v>9525</v>
      </c>
      <c r="AJ920" s="43">
        <f>VLOOKUP(E920,'FILIAIS PETZ'!$A$2:$K$2000,11,0)</f>
        <v>18328118001938</v>
      </c>
      <c r="AK920" s="44">
        <v>18328118001938</v>
      </c>
    </row>
    <row r="921" spans="1:37" s="15" customFormat="1" ht="15" customHeight="1" thickBot="1" x14ac:dyDescent="0.25">
      <c r="A921" s="9">
        <v>835683</v>
      </c>
      <c r="B921" s="18">
        <f>VLOOKUP(C921,FORNECEDORES!D:E,2,0)</f>
        <v>62012</v>
      </c>
      <c r="C921" s="19" t="str">
        <f>VLOOKUP(D921,FORNECEDORES!A:D,4,0)</f>
        <v>18.205.618/0001-53</v>
      </c>
      <c r="D921" s="13" t="s">
        <v>2194</v>
      </c>
      <c r="E921" s="20" t="str">
        <f t="shared" si="59"/>
        <v>04 0060</v>
      </c>
      <c r="F921" s="28" t="s">
        <v>8625</v>
      </c>
      <c r="G921" s="21" t="str">
        <f>VLOOKUP(E921,'FILIAIS PETZ'!A:E,5,0)</f>
        <v>PETZ PACAEMBU</v>
      </c>
      <c r="H921" s="20" t="str">
        <f>VLOOKUP(E921,'FILIAIS PETZ'!A:D,4,0)</f>
        <v>PCBU-SP</v>
      </c>
      <c r="I921" s="46">
        <v>45314</v>
      </c>
      <c r="J921" s="9">
        <v>835683</v>
      </c>
      <c r="K921" s="9" t="s">
        <v>9035</v>
      </c>
      <c r="L921" s="29" t="s">
        <v>9499</v>
      </c>
      <c r="M921" s="46">
        <v>45324</v>
      </c>
      <c r="N921" s="46">
        <v>45350</v>
      </c>
      <c r="O921" s="46">
        <v>45327</v>
      </c>
      <c r="P921" s="29" t="s">
        <v>4982</v>
      </c>
      <c r="Q921" s="9">
        <v>3</v>
      </c>
      <c r="R921" s="9">
        <v>1</v>
      </c>
      <c r="S921" s="9">
        <v>8</v>
      </c>
      <c r="T921" s="9" t="s">
        <v>32</v>
      </c>
      <c r="U921" s="9">
        <v>11002</v>
      </c>
      <c r="V921" s="9">
        <v>11002</v>
      </c>
      <c r="W921" s="9" t="s">
        <v>5034</v>
      </c>
      <c r="X921" s="9" t="s">
        <v>4992</v>
      </c>
      <c r="Y921" s="9" t="s">
        <v>4997</v>
      </c>
      <c r="Z921" s="9" t="s">
        <v>4993</v>
      </c>
      <c r="AA921" s="9" t="s">
        <v>4992</v>
      </c>
      <c r="AB921" s="9" t="s">
        <v>12941</v>
      </c>
      <c r="AC921" s="9" t="s">
        <v>4988</v>
      </c>
      <c r="AD921" s="9" t="s">
        <v>4992</v>
      </c>
      <c r="AE921" s="20" t="str">
        <f>VLOOKUP(E921,'FILIAIS PETZ'!A:Q,17,0)</f>
        <v>SP2</v>
      </c>
      <c r="AF921" s="20" t="str">
        <f>VLOOKUP(E921,'FILIAIS PETZ'!A:Q,3,0)</f>
        <v>FELICIO</v>
      </c>
      <c r="AG921" s="20" t="str">
        <f>VLOOKUP(E921,'FILIAIS PETZ'!A:Q,2,0)</f>
        <v>R3</v>
      </c>
      <c r="AH921" s="75">
        <v>8800</v>
      </c>
      <c r="AI921" s="68" t="s">
        <v>9526</v>
      </c>
      <c r="AJ921" s="43">
        <f>VLOOKUP(E921,'FILIAIS PETZ'!$A$2:$K$2000,11,0)</f>
        <v>18328118006220</v>
      </c>
      <c r="AK921" s="44">
        <v>18328118006220</v>
      </c>
    </row>
    <row r="922" spans="1:37" s="15" customFormat="1" ht="15" customHeight="1" thickBot="1" x14ac:dyDescent="0.25">
      <c r="A922" s="9">
        <v>835698</v>
      </c>
      <c r="B922" s="18">
        <f>VLOOKUP(C922,FORNECEDORES!D:E,2,0)</f>
        <v>37069</v>
      </c>
      <c r="C922" s="19" t="str">
        <f>VLOOKUP(D922,FORNECEDORES!A:D,4,0)</f>
        <v>34.484.704/0001-07</v>
      </c>
      <c r="D922" s="13" t="s">
        <v>2913</v>
      </c>
      <c r="E922" s="20" t="str">
        <f t="shared" si="59"/>
        <v>04 0024</v>
      </c>
      <c r="F922" s="28" t="s">
        <v>8626</v>
      </c>
      <c r="G922" s="21" t="str">
        <f>VLOOKUP(E922,'FILIAIS PETZ'!A:E,5,0)</f>
        <v>PETZ DIADEMA</v>
      </c>
      <c r="H922" s="20" t="str">
        <f>VLOOKUP(E922,'FILIAIS PETZ'!A:D,4,0)</f>
        <v>DDMA-SP</v>
      </c>
      <c r="I922" s="46">
        <v>45314</v>
      </c>
      <c r="J922" s="9">
        <v>835698</v>
      </c>
      <c r="K922" s="9" t="s">
        <v>9035</v>
      </c>
      <c r="L922" s="29" t="s">
        <v>9527</v>
      </c>
      <c r="M922" s="46">
        <v>45338</v>
      </c>
      <c r="N922" s="46">
        <v>45378</v>
      </c>
      <c r="O922" s="46">
        <v>45355</v>
      </c>
      <c r="P922" s="29" t="s">
        <v>4982</v>
      </c>
      <c r="Q922" s="9">
        <v>3</v>
      </c>
      <c r="R922" s="9">
        <v>1</v>
      </c>
      <c r="S922" s="9">
        <v>8</v>
      </c>
      <c r="T922" s="9" t="s">
        <v>32</v>
      </c>
      <c r="U922" s="9">
        <v>11002</v>
      </c>
      <c r="V922" s="9">
        <v>11002</v>
      </c>
      <c r="W922" s="9" t="s">
        <v>5024</v>
      </c>
      <c r="X922" s="9" t="s">
        <v>4985</v>
      </c>
      <c r="Y922" s="9" t="s">
        <v>4993</v>
      </c>
      <c r="Z922" s="9" t="s">
        <v>5020</v>
      </c>
      <c r="AA922" s="9" t="s">
        <v>5020</v>
      </c>
      <c r="AB922" s="9" t="s">
        <v>12941</v>
      </c>
      <c r="AC922" s="9" t="s">
        <v>4988</v>
      </c>
      <c r="AD922" s="9" t="s">
        <v>5020</v>
      </c>
      <c r="AE922" s="20" t="str">
        <f>VLOOKUP(E922,'FILIAIS PETZ'!A:Q,17,0)</f>
        <v>SP3</v>
      </c>
      <c r="AF922" s="20" t="str">
        <f>VLOOKUP(E922,'FILIAIS PETZ'!A:Q,3,0)</f>
        <v>FELICIO</v>
      </c>
      <c r="AG922" s="20" t="str">
        <f>VLOOKUP(E922,'FILIAIS PETZ'!A:Q,2,0)</f>
        <v>R3</v>
      </c>
      <c r="AH922" s="75">
        <v>9263.36</v>
      </c>
      <c r="AI922" s="68" t="s">
        <v>9528</v>
      </c>
      <c r="AJ922" s="43">
        <f>VLOOKUP(E922,'FILIAIS PETZ'!$A$2:$K$2000,11,0)</f>
        <v>18328118000966</v>
      </c>
      <c r="AK922" s="44">
        <v>18328118000966</v>
      </c>
    </row>
    <row r="923" spans="1:37" s="15" customFormat="1" ht="15" customHeight="1" thickBot="1" x14ac:dyDescent="0.25">
      <c r="A923" s="9">
        <v>835710</v>
      </c>
      <c r="B923" s="18">
        <f>VLOOKUP(C923,FORNECEDORES!D:E,2,0)</f>
        <v>32507</v>
      </c>
      <c r="C923" s="19" t="str">
        <f>VLOOKUP(D923,FORNECEDORES!A:D,4,0)</f>
        <v>10.237.839/0001-00</v>
      </c>
      <c r="D923" s="13" t="s">
        <v>1753</v>
      </c>
      <c r="E923" s="20" t="str">
        <f t="shared" si="59"/>
        <v>04 0019</v>
      </c>
      <c r="F923" s="28" t="s">
        <v>8977</v>
      </c>
      <c r="G923" s="21" t="str">
        <f>VLOOKUP(E923,'FILIAIS PETZ'!A:E,5,0)</f>
        <v>PETZ BUTANTA</v>
      </c>
      <c r="H923" s="20" t="str">
        <f>VLOOKUP(E923,'FILIAIS PETZ'!A:D,4,0)</f>
        <v>BTTA-SP</v>
      </c>
      <c r="I923" s="46">
        <v>45314</v>
      </c>
      <c r="J923" s="9">
        <v>835710</v>
      </c>
      <c r="K923" s="9" t="s">
        <v>9035</v>
      </c>
      <c r="L923" s="29" t="s">
        <v>9529</v>
      </c>
      <c r="M923" s="46">
        <v>45342</v>
      </c>
      <c r="N923" s="46">
        <v>45378</v>
      </c>
      <c r="O923" s="46">
        <v>45355</v>
      </c>
      <c r="P923" s="29" t="s">
        <v>4990</v>
      </c>
      <c r="Q923" s="9">
        <v>3</v>
      </c>
      <c r="R923" s="9">
        <v>1</v>
      </c>
      <c r="S923" s="9">
        <v>8</v>
      </c>
      <c r="T923" s="9" t="s">
        <v>32</v>
      </c>
      <c r="U923" s="9">
        <v>11002</v>
      </c>
      <c r="V923" s="9">
        <v>11002</v>
      </c>
      <c r="W923" s="9" t="s">
        <v>5019</v>
      </c>
      <c r="X923" s="9" t="s">
        <v>4992</v>
      </c>
      <c r="Y923" s="9" t="s">
        <v>4994</v>
      </c>
      <c r="Z923" s="9" t="s">
        <v>4994</v>
      </c>
      <c r="AA923" s="9" t="s">
        <v>5099</v>
      </c>
      <c r="AB923" s="9" t="s">
        <v>5005</v>
      </c>
      <c r="AC923" s="9" t="s">
        <v>4995</v>
      </c>
      <c r="AD923" s="9"/>
      <c r="AE923" s="20" t="str">
        <f>VLOOKUP(E923,'FILIAIS PETZ'!A:Q,17,0)</f>
        <v>SP2</v>
      </c>
      <c r="AF923" s="20" t="str">
        <f>VLOOKUP(E923,'FILIAIS PETZ'!A:Q,3,0)</f>
        <v>FELICIO</v>
      </c>
      <c r="AG923" s="20" t="str">
        <f>VLOOKUP(E923,'FILIAIS PETZ'!A:Q,2,0)</f>
        <v>R3</v>
      </c>
      <c r="AH923" s="75">
        <v>750</v>
      </c>
      <c r="AI923" s="68" t="s">
        <v>9530</v>
      </c>
      <c r="AJ923" s="43">
        <f>VLOOKUP(E923,'FILIAIS PETZ'!$A$2:$K$2000,11,0)</f>
        <v>18328118000885</v>
      </c>
      <c r="AK923" s="44">
        <v>18328118000885</v>
      </c>
    </row>
    <row r="924" spans="1:37" s="15" customFormat="1" ht="15" customHeight="1" thickBot="1" x14ac:dyDescent="0.25">
      <c r="A924" s="9">
        <f>J924</f>
        <v>749723</v>
      </c>
      <c r="B924" s="18">
        <f>VLOOKUP(C924,FORNECEDORES!D:E,2,0)</f>
        <v>741390</v>
      </c>
      <c r="C924" s="19" t="str">
        <f>VLOOKUP(D924,FORNECEDORES!A:D,4,0)</f>
        <v>53.327.206/0001-97</v>
      </c>
      <c r="D924" s="13" t="s">
        <v>1785</v>
      </c>
      <c r="E924" s="20" t="str">
        <f t="shared" si="59"/>
        <v>04 0185</v>
      </c>
      <c r="F924" s="28" t="s">
        <v>4973</v>
      </c>
      <c r="G924" s="21" t="str">
        <f>VLOOKUP(E924,'FILIAIS PETZ'!A:E,5,0)</f>
        <v>PETZ AV CONTORNO (ANTIGOS DADOS DE SVLB/MG - PETZ SILVA LOBO)</v>
      </c>
      <c r="H924" s="20" t="str">
        <f>VLOOKUP(E924,'FILIAIS PETZ'!A:D,4,0)</f>
        <v>ACTN-MG</v>
      </c>
      <c r="I924" s="46">
        <v>45320</v>
      </c>
      <c r="J924" s="10">
        <v>749723</v>
      </c>
      <c r="K924" s="10" t="s">
        <v>5181</v>
      </c>
      <c r="L924" s="28" t="s">
        <v>5551</v>
      </c>
      <c r="M924" s="46">
        <v>45310</v>
      </c>
      <c r="N924" s="46">
        <v>45343</v>
      </c>
      <c r="O924" s="46">
        <v>45321</v>
      </c>
      <c r="P924" s="28" t="s">
        <v>4990</v>
      </c>
      <c r="Q924" s="10">
        <v>3</v>
      </c>
      <c r="R924" s="10">
        <v>1</v>
      </c>
      <c r="S924" s="10" t="s">
        <v>4983</v>
      </c>
      <c r="T924" s="10" t="s">
        <v>32</v>
      </c>
      <c r="U924" s="10">
        <v>11002</v>
      </c>
      <c r="V924" s="10">
        <v>11002</v>
      </c>
      <c r="W924" s="10" t="s">
        <v>4984</v>
      </c>
      <c r="X924" s="10" t="s">
        <v>4992</v>
      </c>
      <c r="Y924" s="10" t="s">
        <v>4980</v>
      </c>
      <c r="Z924" s="10" t="s">
        <v>4980</v>
      </c>
      <c r="AA924" s="10" t="s">
        <v>4992</v>
      </c>
      <c r="AB924" s="10" t="s">
        <v>5066</v>
      </c>
      <c r="AC924" s="10" t="s">
        <v>5006</v>
      </c>
      <c r="AD924" s="29"/>
      <c r="AE924" s="20" t="str">
        <f>VLOOKUP(E924,'FILIAIS PETZ'!A:Q,17,0)</f>
        <v>MG-1</v>
      </c>
      <c r="AF924" s="20" t="str">
        <f>VLOOKUP(E924,'FILIAIS PETZ'!A:Q,3,0)</f>
        <v>FELICIO</v>
      </c>
      <c r="AG924" s="20" t="str">
        <f>VLOOKUP(E924,'FILIAIS PETZ'!A:Q,2,0)</f>
        <v>R3</v>
      </c>
      <c r="AH924" s="75">
        <v>800</v>
      </c>
      <c r="AI924" s="16" t="s">
        <v>5550</v>
      </c>
      <c r="AJ924" s="43">
        <f>VLOOKUP(E924,'FILIAIS PETZ'!$A$2:$K$2000,11,0)</f>
        <v>18328118017931</v>
      </c>
      <c r="AK924" s="44">
        <f>AJ924</f>
        <v>18328118017931</v>
      </c>
    </row>
    <row r="925" spans="1:37" s="15" customFormat="1" ht="15" customHeight="1" thickBot="1" x14ac:dyDescent="0.25">
      <c r="A925" s="9">
        <v>838972</v>
      </c>
      <c r="B925" s="18">
        <f>VLOOKUP(C925,FORNECEDORES!D:E,2,0)</f>
        <v>40460</v>
      </c>
      <c r="C925" s="19" t="str">
        <f>VLOOKUP(D925,FORNECEDORES!A:D,4,0)</f>
        <v>30.515.748/0001-98</v>
      </c>
      <c r="D925" s="13" t="s">
        <v>2732</v>
      </c>
      <c r="E925" s="20" t="str">
        <f t="shared" si="59"/>
        <v>04 0256</v>
      </c>
      <c r="F925" s="28" t="s">
        <v>9144</v>
      </c>
      <c r="G925" s="21" t="str">
        <f>VLOOKUP(E925,'FILIAIS PETZ'!A:E,5,0)</f>
        <v>PETZ ACLIMAÇÃO</v>
      </c>
      <c r="H925" s="20" t="str">
        <f>VLOOKUP(E925,'FILIAIS PETZ'!A:D,4,0)</f>
        <v>ACLM-SP</v>
      </c>
      <c r="I925" s="46">
        <v>45320</v>
      </c>
      <c r="J925" s="9">
        <v>838972</v>
      </c>
      <c r="K925" s="9" t="s">
        <v>9035</v>
      </c>
      <c r="L925" s="29" t="s">
        <v>7020</v>
      </c>
      <c r="M925" s="46">
        <v>45342</v>
      </c>
      <c r="N925" s="46">
        <v>45371</v>
      </c>
      <c r="O925" s="46">
        <v>45351</v>
      </c>
      <c r="P925" s="29" t="s">
        <v>4990</v>
      </c>
      <c r="Q925" s="9">
        <v>3</v>
      </c>
      <c r="R925" s="9">
        <v>1</v>
      </c>
      <c r="S925" s="9">
        <v>8</v>
      </c>
      <c r="T925" s="9" t="s">
        <v>32</v>
      </c>
      <c r="U925" s="9">
        <v>11002</v>
      </c>
      <c r="V925" s="9">
        <v>11002</v>
      </c>
      <c r="W925" s="9" t="s">
        <v>5039</v>
      </c>
      <c r="X925" s="9" t="s">
        <v>4985</v>
      </c>
      <c r="Y925" s="9" t="s">
        <v>4997</v>
      </c>
      <c r="Z925" s="9" t="s">
        <v>4993</v>
      </c>
      <c r="AA925" s="9" t="s">
        <v>4989</v>
      </c>
      <c r="AB925" s="9" t="s">
        <v>12941</v>
      </c>
      <c r="AC925" s="9" t="s">
        <v>5006</v>
      </c>
      <c r="AD925" s="9"/>
      <c r="AE925" s="20" t="str">
        <f>VLOOKUP(E925,'FILIAIS PETZ'!A:Q,17,0)</f>
        <v>SP2</v>
      </c>
      <c r="AF925" s="20" t="str">
        <f>VLOOKUP(E925,'FILIAIS PETZ'!A:Q,3,0)</f>
        <v>FELICIO</v>
      </c>
      <c r="AG925" s="20" t="str">
        <f>VLOOKUP(E925,'FILIAIS PETZ'!A:Q,2,0)</f>
        <v>R3</v>
      </c>
      <c r="AH925" s="75">
        <v>850</v>
      </c>
      <c r="AI925" s="68" t="s">
        <v>9531</v>
      </c>
      <c r="AJ925" s="43" t="str">
        <f>VLOOKUP(E925,'FILIAIS PETZ'!$A$2:$K$2000,11,0)</f>
        <v>18.328.118/0243-93</v>
      </c>
      <c r="AK925" s="44" t="s">
        <v>9146</v>
      </c>
    </row>
    <row r="926" spans="1:37" s="15" customFormat="1" ht="15" customHeight="1" thickBot="1" x14ac:dyDescent="0.25">
      <c r="A926" s="9">
        <v>838976</v>
      </c>
      <c r="B926" s="18">
        <f>VLOOKUP(C926,FORNECEDORES!D:E,2,0)</f>
        <v>40460</v>
      </c>
      <c r="C926" s="19" t="str">
        <f>VLOOKUP(D926,FORNECEDORES!A:D,4,0)</f>
        <v>30.515.748/0001-98</v>
      </c>
      <c r="D926" s="13" t="s">
        <v>2732</v>
      </c>
      <c r="E926" s="20" t="str">
        <f t="shared" si="59"/>
        <v>04 0256</v>
      </c>
      <c r="F926" s="28" t="s">
        <v>9144</v>
      </c>
      <c r="G926" s="21" t="str">
        <f>VLOOKUP(E926,'FILIAIS PETZ'!A:E,5,0)</f>
        <v>PETZ ACLIMAÇÃO</v>
      </c>
      <c r="H926" s="20" t="str">
        <f>VLOOKUP(E926,'FILIAIS PETZ'!A:D,4,0)</f>
        <v>ACLM-SP</v>
      </c>
      <c r="I926" s="46">
        <v>45320</v>
      </c>
      <c r="J926" s="9">
        <v>838976</v>
      </c>
      <c r="K926" s="9" t="s">
        <v>9035</v>
      </c>
      <c r="L926" s="29" t="s">
        <v>7022</v>
      </c>
      <c r="M926" s="46">
        <v>45342</v>
      </c>
      <c r="N926" s="46">
        <v>45364</v>
      </c>
      <c r="O926" s="46">
        <v>45345</v>
      </c>
      <c r="P926" s="29" t="s">
        <v>4990</v>
      </c>
      <c r="Q926" s="9">
        <v>3</v>
      </c>
      <c r="R926" s="9">
        <v>1</v>
      </c>
      <c r="S926" s="9">
        <v>8</v>
      </c>
      <c r="T926" s="9" t="s">
        <v>32</v>
      </c>
      <c r="U926" s="9">
        <v>11002</v>
      </c>
      <c r="V926" s="9">
        <v>11002</v>
      </c>
      <c r="W926" s="9" t="s">
        <v>5019</v>
      </c>
      <c r="X926" s="9" t="s">
        <v>4985</v>
      </c>
      <c r="Y926" s="9" t="s">
        <v>4997</v>
      </c>
      <c r="Z926" s="9" t="s">
        <v>4993</v>
      </c>
      <c r="AA926" s="9" t="s">
        <v>4989</v>
      </c>
      <c r="AB926" s="9" t="s">
        <v>12941</v>
      </c>
      <c r="AC926" s="9" t="s">
        <v>5006</v>
      </c>
      <c r="AD926" s="9"/>
      <c r="AE926" s="20" t="str">
        <f>VLOOKUP(E926,'FILIAIS PETZ'!A:Q,17,0)</f>
        <v>SP2</v>
      </c>
      <c r="AF926" s="20" t="str">
        <f>VLOOKUP(E926,'FILIAIS PETZ'!A:Q,3,0)</f>
        <v>FELICIO</v>
      </c>
      <c r="AG926" s="20" t="str">
        <f>VLOOKUP(E926,'FILIAIS PETZ'!A:Q,2,0)</f>
        <v>R3</v>
      </c>
      <c r="AH926" s="75">
        <v>380</v>
      </c>
      <c r="AI926" s="68" t="s">
        <v>9532</v>
      </c>
      <c r="AJ926" s="43" t="str">
        <f>VLOOKUP(E926,'FILIAIS PETZ'!$A$2:$K$2000,11,0)</f>
        <v>18.328.118/0243-93</v>
      </c>
      <c r="AK926" s="44" t="s">
        <v>9146</v>
      </c>
    </row>
    <row r="927" spans="1:37" s="15" customFormat="1" ht="15" customHeight="1" thickBot="1" x14ac:dyDescent="0.25">
      <c r="A927" s="9">
        <v>838978</v>
      </c>
      <c r="B927" s="18">
        <f>VLOOKUP(C927,FORNECEDORES!D:E,2,0)</f>
        <v>40460</v>
      </c>
      <c r="C927" s="19" t="str">
        <f>VLOOKUP(D927,FORNECEDORES!A:D,4,0)</f>
        <v>30.515.748/0001-98</v>
      </c>
      <c r="D927" s="13" t="s">
        <v>2732</v>
      </c>
      <c r="E927" s="20" t="str">
        <f t="shared" si="59"/>
        <v>04 0011</v>
      </c>
      <c r="F927" s="28" t="s">
        <v>8976</v>
      </c>
      <c r="G927" s="21" t="str">
        <f>VLOOKUP(E927,'FILIAIS PETZ'!A:E,5,0)</f>
        <v>PETZ AUGUSTA</v>
      </c>
      <c r="H927" s="20" t="str">
        <f>VLOOKUP(E927,'FILIAIS PETZ'!A:D,4,0)</f>
        <v>AUGT-SP</v>
      </c>
      <c r="I927" s="46">
        <v>45320</v>
      </c>
      <c r="J927" s="9">
        <v>838978</v>
      </c>
      <c r="K927" s="9" t="s">
        <v>9035</v>
      </c>
      <c r="L927" s="29" t="s">
        <v>7023</v>
      </c>
      <c r="M927" s="46">
        <v>45342</v>
      </c>
      <c r="N927" s="46">
        <v>45364</v>
      </c>
      <c r="O927" s="46">
        <v>45345</v>
      </c>
      <c r="P927" s="29" t="s">
        <v>4990</v>
      </c>
      <c r="Q927" s="9">
        <v>3</v>
      </c>
      <c r="R927" s="9">
        <v>1</v>
      </c>
      <c r="S927" s="9">
        <v>8</v>
      </c>
      <c r="T927" s="9" t="s">
        <v>32</v>
      </c>
      <c r="U927" s="9">
        <v>11002</v>
      </c>
      <c r="V927" s="9">
        <v>11002</v>
      </c>
      <c r="W927" s="9" t="s">
        <v>5057</v>
      </c>
      <c r="X927" s="9" t="s">
        <v>4985</v>
      </c>
      <c r="Y927" s="9" t="s">
        <v>4997</v>
      </c>
      <c r="Z927" s="9" t="s">
        <v>4993</v>
      </c>
      <c r="AA927" s="9" t="s">
        <v>4989</v>
      </c>
      <c r="AB927" s="9" t="s">
        <v>12941</v>
      </c>
      <c r="AC927" s="9" t="s">
        <v>5006</v>
      </c>
      <c r="AD927" s="9"/>
      <c r="AE927" s="20" t="str">
        <f>VLOOKUP(E927,'FILIAIS PETZ'!A:Q,17,0)</f>
        <v>SP2</v>
      </c>
      <c r="AF927" s="20" t="str">
        <f>VLOOKUP(E927,'FILIAIS PETZ'!A:Q,3,0)</f>
        <v>FELICIO</v>
      </c>
      <c r="AG927" s="20" t="str">
        <f>VLOOKUP(E927,'FILIAIS PETZ'!A:Q,2,0)</f>
        <v>R3</v>
      </c>
      <c r="AH927" s="75">
        <v>480</v>
      </c>
      <c r="AI927" s="68" t="s">
        <v>9533</v>
      </c>
      <c r="AJ927" s="43">
        <f>VLOOKUP(E927,'FILIAIS PETZ'!$A$2:$K$2000,11,0)</f>
        <v>18328118001776</v>
      </c>
      <c r="AK927" s="44">
        <v>18328118001776</v>
      </c>
    </row>
    <row r="928" spans="1:37" s="15" customFormat="1" ht="15" customHeight="1" thickBot="1" x14ac:dyDescent="0.25">
      <c r="A928" s="9">
        <v>838981</v>
      </c>
      <c r="B928" s="18">
        <f>VLOOKUP(C928,FORNECEDORES!D:E,2,0)</f>
        <v>40460</v>
      </c>
      <c r="C928" s="19" t="str">
        <f>VLOOKUP(D928,FORNECEDORES!A:D,4,0)</f>
        <v>30.515.748/0001-98</v>
      </c>
      <c r="D928" s="13" t="s">
        <v>2732</v>
      </c>
      <c r="E928" s="20" t="str">
        <f t="shared" si="59"/>
        <v>04 0011</v>
      </c>
      <c r="F928" s="28" t="s">
        <v>8976</v>
      </c>
      <c r="G928" s="21" t="str">
        <f>VLOOKUP(E928,'FILIAIS PETZ'!A:E,5,0)</f>
        <v>PETZ AUGUSTA</v>
      </c>
      <c r="H928" s="20" t="str">
        <f>VLOOKUP(E928,'FILIAIS PETZ'!A:D,4,0)</f>
        <v>AUGT-SP</v>
      </c>
      <c r="I928" s="46">
        <v>45320</v>
      </c>
      <c r="J928" s="9">
        <v>838981</v>
      </c>
      <c r="K928" s="9" t="s">
        <v>9035</v>
      </c>
      <c r="L928" s="29" t="s">
        <v>7329</v>
      </c>
      <c r="M928" s="46">
        <v>45342</v>
      </c>
      <c r="N928" s="46">
        <v>45364</v>
      </c>
      <c r="O928" s="46">
        <v>45345</v>
      </c>
      <c r="P928" s="29" t="s">
        <v>4990</v>
      </c>
      <c r="Q928" s="9">
        <v>3</v>
      </c>
      <c r="R928" s="9">
        <v>1</v>
      </c>
      <c r="S928" s="9">
        <v>8</v>
      </c>
      <c r="T928" s="9" t="s">
        <v>32</v>
      </c>
      <c r="U928" s="9">
        <v>11002</v>
      </c>
      <c r="V928" s="9">
        <v>11002</v>
      </c>
      <c r="W928" s="9" t="s">
        <v>5119</v>
      </c>
      <c r="X928" s="9" t="s">
        <v>4985</v>
      </c>
      <c r="Y928" s="9" t="s">
        <v>4997</v>
      </c>
      <c r="Z928" s="9" t="s">
        <v>4993</v>
      </c>
      <c r="AA928" s="9" t="s">
        <v>4989</v>
      </c>
      <c r="AB928" s="9" t="s">
        <v>12941</v>
      </c>
      <c r="AC928" s="9" t="s">
        <v>5006</v>
      </c>
      <c r="AD928" s="9"/>
      <c r="AE928" s="20" t="str">
        <f>VLOOKUP(E928,'FILIAIS PETZ'!A:Q,17,0)</f>
        <v>SP2</v>
      </c>
      <c r="AF928" s="20" t="str">
        <f>VLOOKUP(E928,'FILIAIS PETZ'!A:Q,3,0)</f>
        <v>FELICIO</v>
      </c>
      <c r="AG928" s="20" t="str">
        <f>VLOOKUP(E928,'FILIAIS PETZ'!A:Q,2,0)</f>
        <v>R3</v>
      </c>
      <c r="AH928" s="75">
        <v>120</v>
      </c>
      <c r="AI928" s="68" t="s">
        <v>9534</v>
      </c>
      <c r="AJ928" s="43">
        <f>VLOOKUP(E928,'FILIAIS PETZ'!$A$2:$K$2000,11,0)</f>
        <v>18328118001776</v>
      </c>
      <c r="AK928" s="44">
        <v>18328118001776</v>
      </c>
    </row>
    <row r="929" spans="1:37" s="15" customFormat="1" ht="15" customHeight="1" thickBot="1" x14ac:dyDescent="0.25">
      <c r="A929" s="9">
        <v>838984</v>
      </c>
      <c r="B929" s="18">
        <f>VLOOKUP(C929,FORNECEDORES!D:E,2,0)</f>
        <v>40460</v>
      </c>
      <c r="C929" s="19" t="str">
        <f>VLOOKUP(D929,FORNECEDORES!A:D,4,0)</f>
        <v>30.515.748/0001-98</v>
      </c>
      <c r="D929" s="13" t="s">
        <v>2732</v>
      </c>
      <c r="E929" s="20" t="str">
        <f t="shared" si="59"/>
        <v>04 0011</v>
      </c>
      <c r="F929" s="28" t="s">
        <v>8976</v>
      </c>
      <c r="G929" s="21" t="str">
        <f>VLOOKUP(E929,'FILIAIS PETZ'!A:E,5,0)</f>
        <v>PETZ AUGUSTA</v>
      </c>
      <c r="H929" s="20" t="str">
        <f>VLOOKUP(E929,'FILIAIS PETZ'!A:D,4,0)</f>
        <v>AUGT-SP</v>
      </c>
      <c r="I929" s="46">
        <v>45320</v>
      </c>
      <c r="J929" s="9">
        <v>838984</v>
      </c>
      <c r="K929" s="9" t="s">
        <v>9035</v>
      </c>
      <c r="L929" s="29" t="s">
        <v>8062</v>
      </c>
      <c r="M929" s="46">
        <v>45342</v>
      </c>
      <c r="N929" s="46">
        <v>45364</v>
      </c>
      <c r="O929" s="46">
        <v>45345</v>
      </c>
      <c r="P929" s="29" t="s">
        <v>4990</v>
      </c>
      <c r="Q929" s="9">
        <v>3</v>
      </c>
      <c r="R929" s="9">
        <v>1</v>
      </c>
      <c r="S929" s="9">
        <v>8</v>
      </c>
      <c r="T929" s="9" t="s">
        <v>32</v>
      </c>
      <c r="U929" s="9">
        <v>11002</v>
      </c>
      <c r="V929" s="9">
        <v>11002</v>
      </c>
      <c r="W929" s="9" t="s">
        <v>5119</v>
      </c>
      <c r="X929" s="9" t="s">
        <v>4985</v>
      </c>
      <c r="Y929" s="9" t="s">
        <v>4997</v>
      </c>
      <c r="Z929" s="9" t="s">
        <v>4993</v>
      </c>
      <c r="AA929" s="9" t="s">
        <v>4989</v>
      </c>
      <c r="AB929" s="9" t="s">
        <v>12941</v>
      </c>
      <c r="AC929" s="9" t="s">
        <v>5006</v>
      </c>
      <c r="AD929" s="9"/>
      <c r="AE929" s="20" t="str">
        <f>VLOOKUP(E929,'FILIAIS PETZ'!A:Q,17,0)</f>
        <v>SP2</v>
      </c>
      <c r="AF929" s="20" t="str">
        <f>VLOOKUP(E929,'FILIAIS PETZ'!A:Q,3,0)</f>
        <v>FELICIO</v>
      </c>
      <c r="AG929" s="20" t="str">
        <f>VLOOKUP(E929,'FILIAIS PETZ'!A:Q,2,0)</f>
        <v>R3</v>
      </c>
      <c r="AH929" s="75">
        <v>2900</v>
      </c>
      <c r="AI929" s="68" t="s">
        <v>9535</v>
      </c>
      <c r="AJ929" s="43">
        <f>VLOOKUP(E929,'FILIAIS PETZ'!$A$2:$K$2000,11,0)</f>
        <v>18328118001776</v>
      </c>
      <c r="AK929" s="44">
        <v>18328118001776</v>
      </c>
    </row>
    <row r="930" spans="1:37" s="15" customFormat="1" ht="15" customHeight="1" thickBot="1" x14ac:dyDescent="0.25">
      <c r="A930" s="9">
        <v>838989</v>
      </c>
      <c r="B930" s="18">
        <f>VLOOKUP(C930,FORNECEDORES!D:E,2,0)</f>
        <v>40460</v>
      </c>
      <c r="C930" s="19" t="str">
        <f>VLOOKUP(D930,FORNECEDORES!A:D,4,0)</f>
        <v>30.515.748/0001-98</v>
      </c>
      <c r="D930" s="13" t="s">
        <v>2732</v>
      </c>
      <c r="E930" s="20" t="str">
        <f t="shared" si="59"/>
        <v>04 0019</v>
      </c>
      <c r="F930" s="28" t="s">
        <v>8977</v>
      </c>
      <c r="G930" s="21" t="str">
        <f>VLOOKUP(E930,'FILIAIS PETZ'!A:E,5,0)</f>
        <v>PETZ BUTANTA</v>
      </c>
      <c r="H930" s="20" t="str">
        <f>VLOOKUP(E930,'FILIAIS PETZ'!A:D,4,0)</f>
        <v>BTTA-SP</v>
      </c>
      <c r="I930" s="46">
        <v>45320</v>
      </c>
      <c r="J930" s="9">
        <v>838989</v>
      </c>
      <c r="K930" s="9" t="s">
        <v>9035</v>
      </c>
      <c r="L930" s="29" t="s">
        <v>7993</v>
      </c>
      <c r="M930" s="46">
        <v>45342</v>
      </c>
      <c r="N930" s="46">
        <v>45364</v>
      </c>
      <c r="O930" s="46">
        <v>45345</v>
      </c>
      <c r="P930" s="29" t="s">
        <v>4990</v>
      </c>
      <c r="Q930" s="9">
        <v>3</v>
      </c>
      <c r="R930" s="9">
        <v>1</v>
      </c>
      <c r="S930" s="9">
        <v>8</v>
      </c>
      <c r="T930" s="9" t="s">
        <v>32</v>
      </c>
      <c r="U930" s="9">
        <v>11002</v>
      </c>
      <c r="V930" s="9">
        <v>11002</v>
      </c>
      <c r="W930" s="9" t="s">
        <v>5019</v>
      </c>
      <c r="X930" s="9" t="s">
        <v>4985</v>
      </c>
      <c r="Y930" s="9" t="s">
        <v>4980</v>
      </c>
      <c r="Z930" s="9" t="s">
        <v>4980</v>
      </c>
      <c r="AA930" s="9" t="s">
        <v>4989</v>
      </c>
      <c r="AB930" s="9" t="s">
        <v>5005</v>
      </c>
      <c r="AC930" s="9" t="s">
        <v>5006</v>
      </c>
      <c r="AD930" s="9"/>
      <c r="AE930" s="20" t="str">
        <f>VLOOKUP(E930,'FILIAIS PETZ'!A:Q,17,0)</f>
        <v>SP2</v>
      </c>
      <c r="AF930" s="20" t="str">
        <f>VLOOKUP(E930,'FILIAIS PETZ'!A:Q,3,0)</f>
        <v>FELICIO</v>
      </c>
      <c r="AG930" s="20" t="str">
        <f>VLOOKUP(E930,'FILIAIS PETZ'!A:Q,2,0)</f>
        <v>R3</v>
      </c>
      <c r="AH930" s="75">
        <v>11.8</v>
      </c>
      <c r="AI930" s="68" t="s">
        <v>9522</v>
      </c>
      <c r="AJ930" s="43">
        <f>VLOOKUP(E930,'FILIAIS PETZ'!$A$2:$K$2000,11,0)</f>
        <v>18328118000885</v>
      </c>
      <c r="AK930" s="44">
        <v>18328118000885</v>
      </c>
    </row>
    <row r="931" spans="1:37" s="14" customFormat="1" ht="15" customHeight="1" thickBot="1" x14ac:dyDescent="0.25">
      <c r="A931" s="9">
        <v>838990</v>
      </c>
      <c r="B931" s="18">
        <f>VLOOKUP(C931,FORNECEDORES!D:E,2,0)</f>
        <v>40460</v>
      </c>
      <c r="C931" s="19" t="str">
        <f>VLOOKUP(D931,FORNECEDORES!A:D,4,0)</f>
        <v>30.515.748/0001-98</v>
      </c>
      <c r="D931" s="13" t="s">
        <v>2732</v>
      </c>
      <c r="E931" s="20" t="str">
        <f t="shared" si="59"/>
        <v>04 0221</v>
      </c>
      <c r="F931" s="28" t="s">
        <v>8980</v>
      </c>
      <c r="G931" s="21" t="str">
        <f>VLOOKUP(E931,'FILIAIS PETZ'!A:E,5,0)</f>
        <v>PETZ GASTAO VIDIGAL</v>
      </c>
      <c r="H931" s="20" t="str">
        <f>VLOOKUP(E931,'FILIAIS PETZ'!A:D,4,0)</f>
        <v>GVDL-SP</v>
      </c>
      <c r="I931" s="46">
        <v>45320</v>
      </c>
      <c r="J931" s="9">
        <v>838990</v>
      </c>
      <c r="K931" s="9" t="s">
        <v>9035</v>
      </c>
      <c r="L931" s="29" t="s">
        <v>7337</v>
      </c>
      <c r="M931" s="46">
        <v>45342</v>
      </c>
      <c r="N931" s="46">
        <v>45364</v>
      </c>
      <c r="O931" s="46">
        <v>45345</v>
      </c>
      <c r="P931" s="29" t="s">
        <v>4990</v>
      </c>
      <c r="Q931" s="9">
        <v>3</v>
      </c>
      <c r="R931" s="9">
        <v>1</v>
      </c>
      <c r="S931" s="9">
        <v>8</v>
      </c>
      <c r="T931" s="9" t="s">
        <v>32</v>
      </c>
      <c r="U931" s="9">
        <v>11002</v>
      </c>
      <c r="V931" s="9">
        <v>11002</v>
      </c>
      <c r="W931" s="9" t="s">
        <v>5019</v>
      </c>
      <c r="X931" s="9" t="s">
        <v>4985</v>
      </c>
      <c r="Y931" s="9" t="s">
        <v>4980</v>
      </c>
      <c r="Z931" s="9" t="s">
        <v>4980</v>
      </c>
      <c r="AA931" s="9" t="s">
        <v>4989</v>
      </c>
      <c r="AB931" s="9" t="s">
        <v>5005</v>
      </c>
      <c r="AC931" s="9" t="s">
        <v>5006</v>
      </c>
      <c r="AD931" s="9"/>
      <c r="AE931" s="20" t="str">
        <f>VLOOKUP(E931,'FILIAIS PETZ'!A:Q,17,0)</f>
        <v>SP7</v>
      </c>
      <c r="AF931" s="20" t="str">
        <f>VLOOKUP(E931,'FILIAIS PETZ'!A:Q,3,0)</f>
        <v>FELICIO</v>
      </c>
      <c r="AG931" s="20" t="str">
        <f>VLOOKUP(E931,'FILIAIS PETZ'!A:Q,2,0)</f>
        <v>R3</v>
      </c>
      <c r="AH931" s="75">
        <v>170.96</v>
      </c>
      <c r="AI931" s="68" t="s">
        <v>9522</v>
      </c>
      <c r="AJ931" s="43">
        <f>VLOOKUP(E931,'FILIAIS PETZ'!$A$2:$K$2000,11,0)</f>
        <v>18328118021025</v>
      </c>
      <c r="AK931" s="44">
        <v>18328118021025</v>
      </c>
    </row>
    <row r="932" spans="1:37" s="14" customFormat="1" ht="15" customHeight="1" thickBot="1" x14ac:dyDescent="0.25">
      <c r="A932" s="9">
        <v>839012</v>
      </c>
      <c r="B932" s="18">
        <f>VLOOKUP(C932,FORNECEDORES!D:E,2,0)</f>
        <v>40460</v>
      </c>
      <c r="C932" s="19" t="str">
        <f>VLOOKUP(D932,FORNECEDORES!A:D,4,0)</f>
        <v>30.515.748/0001-98</v>
      </c>
      <c r="D932" s="13" t="s">
        <v>2732</v>
      </c>
      <c r="E932" s="20" t="str">
        <f t="shared" si="59"/>
        <v>04 0067</v>
      </c>
      <c r="F932" s="28" t="s">
        <v>8611</v>
      </c>
      <c r="G932" s="21" t="str">
        <f>VLOOKUP(E932,'FILIAIS PETZ'!A:E,5,0)</f>
        <v>PETZ EXTRA RICARDO JAFET</v>
      </c>
      <c r="H932" s="20" t="str">
        <f>VLOOKUP(E932,'FILIAIS PETZ'!A:D,4,0)</f>
        <v>RJAF-SP</v>
      </c>
      <c r="I932" s="46">
        <v>45320</v>
      </c>
      <c r="J932" s="9">
        <v>839012</v>
      </c>
      <c r="K932" s="9" t="s">
        <v>9035</v>
      </c>
      <c r="L932" s="29" t="s">
        <v>7334</v>
      </c>
      <c r="M932" s="46">
        <v>45342</v>
      </c>
      <c r="N932" s="46">
        <v>45364</v>
      </c>
      <c r="O932" s="46">
        <v>45345</v>
      </c>
      <c r="P932" s="29" t="s">
        <v>4990</v>
      </c>
      <c r="Q932" s="9">
        <v>3</v>
      </c>
      <c r="R932" s="9">
        <v>1</v>
      </c>
      <c r="S932" s="9">
        <v>8</v>
      </c>
      <c r="T932" s="9" t="s">
        <v>32</v>
      </c>
      <c r="U932" s="9">
        <v>11002</v>
      </c>
      <c r="V932" s="9">
        <v>11002</v>
      </c>
      <c r="W932" s="9" t="s">
        <v>5019</v>
      </c>
      <c r="X932" s="9" t="s">
        <v>4985</v>
      </c>
      <c r="Y932" s="9" t="s">
        <v>4997</v>
      </c>
      <c r="Z932" s="9" t="s">
        <v>4993</v>
      </c>
      <c r="AA932" s="9" t="s">
        <v>4989</v>
      </c>
      <c r="AB932" s="9" t="s">
        <v>12941</v>
      </c>
      <c r="AC932" s="9" t="s">
        <v>5006</v>
      </c>
      <c r="AD932" s="9"/>
      <c r="AE932" s="20" t="str">
        <f>VLOOKUP(E932,'FILIAIS PETZ'!A:Q,17,0)</f>
        <v>SP2</v>
      </c>
      <c r="AF932" s="20" t="str">
        <f>VLOOKUP(E932,'FILIAIS PETZ'!A:Q,3,0)</f>
        <v>FELICIO</v>
      </c>
      <c r="AG932" s="20" t="str">
        <f>VLOOKUP(E932,'FILIAIS PETZ'!A:Q,2,0)</f>
        <v>R3</v>
      </c>
      <c r="AH932" s="75">
        <v>380</v>
      </c>
      <c r="AI932" s="68" t="s">
        <v>9536</v>
      </c>
      <c r="AJ932" s="43">
        <f>VLOOKUP(E932,'FILIAIS PETZ'!$A$2:$K$2000,11,0)</f>
        <v>18328118006573</v>
      </c>
      <c r="AK932" s="44">
        <v>18328118006573</v>
      </c>
    </row>
    <row r="933" spans="1:37" s="14" customFormat="1" ht="15" customHeight="1" thickBot="1" x14ac:dyDescent="0.25">
      <c r="A933" s="9">
        <v>839013</v>
      </c>
      <c r="B933" s="18">
        <f>VLOOKUP(C933,FORNECEDORES!D:E,2,0)</f>
        <v>40460</v>
      </c>
      <c r="C933" s="19" t="str">
        <f>VLOOKUP(D933,FORNECEDORES!A:D,4,0)</f>
        <v>30.515.748/0001-98</v>
      </c>
      <c r="D933" s="13" t="s">
        <v>2732</v>
      </c>
      <c r="E933" s="20" t="str">
        <f t="shared" si="59"/>
        <v>04 0010</v>
      </c>
      <c r="F933" s="28" t="s">
        <v>8983</v>
      </c>
      <c r="G933" s="21" t="str">
        <f>VLOOKUP(E933,'FILIAIS PETZ'!A:E,5,0)</f>
        <v>PETZ SANTA CECILIA</v>
      </c>
      <c r="H933" s="20" t="str">
        <f>VLOOKUP(E933,'FILIAIS PETZ'!A:D,4,0)</f>
        <v>STCE-SP</v>
      </c>
      <c r="I933" s="46">
        <v>45320</v>
      </c>
      <c r="J933" s="9">
        <v>839013</v>
      </c>
      <c r="K933" s="9" t="s">
        <v>9035</v>
      </c>
      <c r="L933" s="29" t="s">
        <v>7335</v>
      </c>
      <c r="M933" s="46">
        <v>45342</v>
      </c>
      <c r="N933" s="46">
        <v>45364</v>
      </c>
      <c r="O933" s="46">
        <v>45345</v>
      </c>
      <c r="P933" s="29" t="s">
        <v>4990</v>
      </c>
      <c r="Q933" s="9">
        <v>3</v>
      </c>
      <c r="R933" s="9">
        <v>1</v>
      </c>
      <c r="S933" s="9">
        <v>8</v>
      </c>
      <c r="T933" s="9" t="s">
        <v>32</v>
      </c>
      <c r="U933" s="9">
        <v>11002</v>
      </c>
      <c r="V933" s="9">
        <v>11002</v>
      </c>
      <c r="W933" s="9" t="s">
        <v>5119</v>
      </c>
      <c r="X933" s="9" t="s">
        <v>4985</v>
      </c>
      <c r="Y933" s="9" t="s">
        <v>4997</v>
      </c>
      <c r="Z933" s="9" t="s">
        <v>4993</v>
      </c>
      <c r="AA933" s="9" t="s">
        <v>5022</v>
      </c>
      <c r="AB933" s="9" t="s">
        <v>12941</v>
      </c>
      <c r="AC933" s="9" t="s">
        <v>5006</v>
      </c>
      <c r="AD933" s="9"/>
      <c r="AE933" s="20" t="str">
        <f>VLOOKUP(E933,'FILIAIS PETZ'!A:Q,17,0)</f>
        <v>SP2</v>
      </c>
      <c r="AF933" s="20" t="str">
        <f>VLOOKUP(E933,'FILIAIS PETZ'!A:Q,3,0)</f>
        <v>FELICIO</v>
      </c>
      <c r="AG933" s="20" t="str">
        <f>VLOOKUP(E933,'FILIAIS PETZ'!A:Q,2,0)</f>
        <v>R3</v>
      </c>
      <c r="AH933" s="75">
        <v>1650</v>
      </c>
      <c r="AI933" s="68" t="s">
        <v>9537</v>
      </c>
      <c r="AJ933" s="43">
        <f>VLOOKUP(E933,'FILIAIS PETZ'!$A$2:$K$2000,11,0)</f>
        <v>18328118001938</v>
      </c>
      <c r="AK933" s="44">
        <v>18328118001938</v>
      </c>
    </row>
    <row r="934" spans="1:37" s="14" customFormat="1" ht="15" customHeight="1" thickBot="1" x14ac:dyDescent="0.25">
      <c r="A934" s="9">
        <v>839145</v>
      </c>
      <c r="B934" s="18">
        <f>VLOOKUP(C934,FORNECEDORES!D:E,2,0)</f>
        <v>253471</v>
      </c>
      <c r="C934" s="19" t="str">
        <f>VLOOKUP(D934,FORNECEDORES!A:D,4,0)</f>
        <v>20.132.201/0001-50</v>
      </c>
      <c r="D934" s="13" t="s">
        <v>3705</v>
      </c>
      <c r="E934" s="20" t="str">
        <f t="shared" si="59"/>
        <v>04 0010</v>
      </c>
      <c r="F934" s="28" t="s">
        <v>8983</v>
      </c>
      <c r="G934" s="21" t="str">
        <f>VLOOKUP(E934,'FILIAIS PETZ'!A:E,5,0)</f>
        <v>PETZ SANTA CECILIA</v>
      </c>
      <c r="H934" s="20" t="str">
        <f>VLOOKUP(E934,'FILIAIS PETZ'!A:D,4,0)</f>
        <v>STCE-SP</v>
      </c>
      <c r="I934" s="46">
        <v>45320</v>
      </c>
      <c r="J934" s="9">
        <v>839145</v>
      </c>
      <c r="K934" s="9" t="s">
        <v>9035</v>
      </c>
      <c r="L934" s="29" t="s">
        <v>6107</v>
      </c>
      <c r="M934" s="46">
        <v>45330</v>
      </c>
      <c r="N934" s="46">
        <v>45371</v>
      </c>
      <c r="O934" s="46">
        <v>45352</v>
      </c>
      <c r="P934" s="29" t="s">
        <v>4990</v>
      </c>
      <c r="Q934" s="9">
        <v>3</v>
      </c>
      <c r="R934" s="9">
        <v>1</v>
      </c>
      <c r="S934" s="9">
        <v>8</v>
      </c>
      <c r="T934" s="9" t="s">
        <v>32</v>
      </c>
      <c r="U934" s="9">
        <v>11002</v>
      </c>
      <c r="V934" s="9">
        <v>11002</v>
      </c>
      <c r="W934" s="9" t="s">
        <v>5024</v>
      </c>
      <c r="X934" s="9" t="s">
        <v>4985</v>
      </c>
      <c r="Y934" s="9" t="s">
        <v>4997</v>
      </c>
      <c r="Z934" s="10" t="s">
        <v>4993</v>
      </c>
      <c r="AA934" s="9" t="s">
        <v>5022</v>
      </c>
      <c r="AB934" s="9" t="s">
        <v>5066</v>
      </c>
      <c r="AC934" s="9" t="s">
        <v>5006</v>
      </c>
      <c r="AD934" s="9"/>
      <c r="AE934" s="20" t="str">
        <f>VLOOKUP(E934,'FILIAIS PETZ'!A:Q,17,0)</f>
        <v>SP2</v>
      </c>
      <c r="AF934" s="20" t="str">
        <f>VLOOKUP(E934,'FILIAIS PETZ'!A:Q,3,0)</f>
        <v>FELICIO</v>
      </c>
      <c r="AG934" s="20" t="str">
        <f>VLOOKUP(E934,'FILIAIS PETZ'!A:Q,2,0)</f>
        <v>R3</v>
      </c>
      <c r="AH934" s="75">
        <v>2600</v>
      </c>
      <c r="AI934" s="68" t="s">
        <v>9538</v>
      </c>
      <c r="AJ934" s="43">
        <f>VLOOKUP(E934,'FILIAIS PETZ'!$A$2:$K$2000,11,0)</f>
        <v>18328118001938</v>
      </c>
      <c r="AK934" s="44">
        <v>18328118001938</v>
      </c>
    </row>
    <row r="935" spans="1:37" s="14" customFormat="1" ht="15" customHeight="1" thickBot="1" x14ac:dyDescent="0.25">
      <c r="A935" s="9">
        <v>839406</v>
      </c>
      <c r="B935" s="18">
        <f>VLOOKUP(C935,FORNECEDORES!D:E,2,0)</f>
        <v>88687</v>
      </c>
      <c r="C935" s="19" t="str">
        <f>VLOOKUP(D935,FORNECEDORES!A:D,4,0)</f>
        <v>01.449.930/0005-13</v>
      </c>
      <c r="D935" s="13" t="s">
        <v>3957</v>
      </c>
      <c r="E935" s="20" t="str">
        <f t="shared" si="59"/>
        <v>04 0067</v>
      </c>
      <c r="F935" s="28" t="s">
        <v>8611</v>
      </c>
      <c r="G935" s="21" t="str">
        <f>VLOOKUP(E935,'FILIAIS PETZ'!A:E,5,0)</f>
        <v>PETZ EXTRA RICARDO JAFET</v>
      </c>
      <c r="H935" s="20" t="str">
        <f>VLOOKUP(E935,'FILIAIS PETZ'!A:D,4,0)</f>
        <v>RJAF-SP</v>
      </c>
      <c r="I935" s="46">
        <v>45321</v>
      </c>
      <c r="J935" s="9">
        <v>839406</v>
      </c>
      <c r="K935" s="9"/>
      <c r="L935" s="29"/>
      <c r="M935" s="46"/>
      <c r="N935" s="46"/>
      <c r="O935" s="46"/>
      <c r="P935" s="29" t="s">
        <v>4982</v>
      </c>
      <c r="Q935" s="9">
        <v>3</v>
      </c>
      <c r="R935" s="9">
        <v>1</v>
      </c>
      <c r="S935" s="9">
        <v>8</v>
      </c>
      <c r="T935" s="9" t="s">
        <v>32</v>
      </c>
      <c r="U935" s="9">
        <v>11002</v>
      </c>
      <c r="V935" s="9">
        <v>11002</v>
      </c>
      <c r="W935" s="9" t="s">
        <v>5119</v>
      </c>
      <c r="X935" s="9" t="s">
        <v>4985</v>
      </c>
      <c r="Y935" s="9" t="s">
        <v>4993</v>
      </c>
      <c r="Z935" s="9" t="s">
        <v>4993</v>
      </c>
      <c r="AA935" s="9" t="s">
        <v>5014</v>
      </c>
      <c r="AB935" s="9" t="s">
        <v>12941</v>
      </c>
      <c r="AC935" s="9" t="s">
        <v>4988</v>
      </c>
      <c r="AD935" s="9" t="s">
        <v>5014</v>
      </c>
      <c r="AE935" s="20" t="str">
        <f>VLOOKUP(E935,'FILIAIS PETZ'!A:Q,17,0)</f>
        <v>SP2</v>
      </c>
      <c r="AF935" s="20" t="str">
        <f>VLOOKUP(E935,'FILIAIS PETZ'!A:Q,3,0)</f>
        <v>FELICIO</v>
      </c>
      <c r="AG935" s="20" t="str">
        <f>VLOOKUP(E935,'FILIAIS PETZ'!A:Q,2,0)</f>
        <v>R3</v>
      </c>
      <c r="AH935" s="75">
        <v>61299.07</v>
      </c>
      <c r="AI935" s="68" t="s">
        <v>9539</v>
      </c>
      <c r="AJ935" s="43">
        <f>VLOOKUP(E935,'FILIAIS PETZ'!$A$2:$K$2000,11,0)</f>
        <v>18328118006573</v>
      </c>
      <c r="AK935" s="44">
        <v>18328118006573</v>
      </c>
    </row>
    <row r="936" spans="1:37" s="14" customFormat="1" ht="15" customHeight="1" thickBot="1" x14ac:dyDescent="0.25">
      <c r="A936" s="9">
        <v>840022</v>
      </c>
      <c r="B936" s="18">
        <f>VLOOKUP(C936,FORNECEDORES!D:E,2,0)</f>
        <v>40460</v>
      </c>
      <c r="C936" s="19" t="str">
        <f>VLOOKUP(D936,FORNECEDORES!A:D,4,0)</f>
        <v>30.515.748/0001-98</v>
      </c>
      <c r="D936" s="13" t="s">
        <v>2732</v>
      </c>
      <c r="E936" s="20" t="str">
        <f t="shared" si="59"/>
        <v>04 0017</v>
      </c>
      <c r="F936" s="28" t="s">
        <v>8713</v>
      </c>
      <c r="G936" s="21" t="str">
        <f>VLOOKUP(E936,'FILIAIS PETZ'!A:E,5,0)</f>
        <v>PETZ CARREFOUR SAO CAETANO</v>
      </c>
      <c r="H936" s="20" t="str">
        <f>VLOOKUP(E936,'FILIAIS PETZ'!A:D,4,0)</f>
        <v>SCSU-SP</v>
      </c>
      <c r="I936" s="46">
        <v>45322</v>
      </c>
      <c r="J936" s="9">
        <v>840022</v>
      </c>
      <c r="K936" s="9" t="s">
        <v>9035</v>
      </c>
      <c r="L936" s="29" t="s">
        <v>6681</v>
      </c>
      <c r="M936" s="46">
        <v>45341</v>
      </c>
      <c r="N936" s="46">
        <v>45364</v>
      </c>
      <c r="O936" s="46">
        <v>45345</v>
      </c>
      <c r="P936" s="29" t="s">
        <v>4990</v>
      </c>
      <c r="Q936" s="9">
        <v>3</v>
      </c>
      <c r="R936" s="9">
        <v>1</v>
      </c>
      <c r="S936" s="9">
        <v>8</v>
      </c>
      <c r="T936" s="9" t="s">
        <v>32</v>
      </c>
      <c r="U936" s="9">
        <v>11002</v>
      </c>
      <c r="V936" s="9">
        <v>11002</v>
      </c>
      <c r="W936" s="9" t="s">
        <v>5039</v>
      </c>
      <c r="X936" s="9" t="s">
        <v>4985</v>
      </c>
      <c r="Y936" s="9" t="s">
        <v>4993</v>
      </c>
      <c r="Z936" s="9" t="s">
        <v>4993</v>
      </c>
      <c r="AA936" s="9" t="s">
        <v>4989</v>
      </c>
      <c r="AB936" s="9" t="s">
        <v>12941</v>
      </c>
      <c r="AC936" s="9" t="s">
        <v>5006</v>
      </c>
      <c r="AD936" s="9"/>
      <c r="AE936" s="20" t="str">
        <f>VLOOKUP(E936,'FILIAIS PETZ'!A:Q,17,0)</f>
        <v>SP3</v>
      </c>
      <c r="AF936" s="20" t="str">
        <f>VLOOKUP(E936,'FILIAIS PETZ'!A:Q,3,0)</f>
        <v>FELICIO</v>
      </c>
      <c r="AG936" s="20" t="str">
        <f>VLOOKUP(E936,'FILIAIS PETZ'!A:Q,2,0)</f>
        <v>R3</v>
      </c>
      <c r="AH936" s="75">
        <v>500</v>
      </c>
      <c r="AI936" s="68" t="s">
        <v>9540</v>
      </c>
      <c r="AJ936" s="43">
        <f>VLOOKUP(E936,'FILIAIS PETZ'!$A$2:$K$2000,11,0)</f>
        <v>18328118000532</v>
      </c>
      <c r="AK936" s="44">
        <v>18328118000532</v>
      </c>
    </row>
    <row r="937" spans="1:37" s="14" customFormat="1" ht="15" customHeight="1" thickBot="1" x14ac:dyDescent="0.25">
      <c r="A937" s="9">
        <v>840023</v>
      </c>
      <c r="B937" s="18">
        <f>VLOOKUP(C937,FORNECEDORES!D:E,2,0)</f>
        <v>40460</v>
      </c>
      <c r="C937" s="19" t="str">
        <f>VLOOKUP(D937,FORNECEDORES!A:D,4,0)</f>
        <v>30.515.748/0001-98</v>
      </c>
      <c r="D937" s="13" t="s">
        <v>2732</v>
      </c>
      <c r="E937" s="20" t="str">
        <f t="shared" si="59"/>
        <v>04 0017</v>
      </c>
      <c r="F937" s="28" t="s">
        <v>8713</v>
      </c>
      <c r="G937" s="21" t="str">
        <f>VLOOKUP(E937,'FILIAIS PETZ'!A:E,5,0)</f>
        <v>PETZ CARREFOUR SAO CAETANO</v>
      </c>
      <c r="H937" s="20" t="str">
        <f>VLOOKUP(E937,'FILIAIS PETZ'!A:D,4,0)</f>
        <v>SCSU-SP</v>
      </c>
      <c r="I937" s="46">
        <v>45322</v>
      </c>
      <c r="J937" s="9">
        <v>840023</v>
      </c>
      <c r="K937" s="9" t="s">
        <v>9035</v>
      </c>
      <c r="L937" s="29" t="s">
        <v>6680</v>
      </c>
      <c r="M937" s="46">
        <v>45341</v>
      </c>
      <c r="N937" s="46">
        <v>45364</v>
      </c>
      <c r="O937" s="46">
        <v>45345</v>
      </c>
      <c r="P937" s="29" t="s">
        <v>4990</v>
      </c>
      <c r="Q937" s="9">
        <v>3</v>
      </c>
      <c r="R937" s="9">
        <v>1</v>
      </c>
      <c r="S937" s="9">
        <v>8</v>
      </c>
      <c r="T937" s="9" t="s">
        <v>32</v>
      </c>
      <c r="U937" s="9">
        <v>11002</v>
      </c>
      <c r="V937" s="9">
        <v>11002</v>
      </c>
      <c r="W937" s="9" t="s">
        <v>5042</v>
      </c>
      <c r="X937" s="9" t="s">
        <v>4985</v>
      </c>
      <c r="Y937" s="9" t="s">
        <v>4993</v>
      </c>
      <c r="Z937" s="9" t="s">
        <v>4993</v>
      </c>
      <c r="AA937" s="9" t="s">
        <v>4989</v>
      </c>
      <c r="AB937" s="9" t="s">
        <v>12941</v>
      </c>
      <c r="AC937" s="9" t="s">
        <v>5006</v>
      </c>
      <c r="AD937" s="9"/>
      <c r="AE937" s="20" t="str">
        <f>VLOOKUP(E937,'FILIAIS PETZ'!A:Q,17,0)</f>
        <v>SP3</v>
      </c>
      <c r="AF937" s="20" t="str">
        <f>VLOOKUP(E937,'FILIAIS PETZ'!A:Q,3,0)</f>
        <v>FELICIO</v>
      </c>
      <c r="AG937" s="20" t="str">
        <f>VLOOKUP(E937,'FILIAIS PETZ'!A:Q,2,0)</f>
        <v>R3</v>
      </c>
      <c r="AH937" s="75">
        <v>150</v>
      </c>
      <c r="AI937" s="68" t="s">
        <v>9541</v>
      </c>
      <c r="AJ937" s="43">
        <f>VLOOKUP(E937,'FILIAIS PETZ'!$A$2:$K$2000,11,0)</f>
        <v>18328118000532</v>
      </c>
      <c r="AK937" s="44">
        <v>18328118000532</v>
      </c>
    </row>
    <row r="938" spans="1:37" s="14" customFormat="1" ht="15" customHeight="1" thickBot="1" x14ac:dyDescent="0.25">
      <c r="A938" s="9">
        <v>840016</v>
      </c>
      <c r="B938" s="18">
        <f>VLOOKUP(C938,FORNECEDORES!D:E,2,0)</f>
        <v>40460</v>
      </c>
      <c r="C938" s="19" t="str">
        <f>VLOOKUP(D938,FORNECEDORES!A:D,4,0)</f>
        <v>30.515.748/0001-98</v>
      </c>
      <c r="D938" s="13" t="s">
        <v>2732</v>
      </c>
      <c r="E938" s="20" t="str">
        <f t="shared" si="59"/>
        <v>04 0138</v>
      </c>
      <c r="F938" s="28" t="s">
        <v>8627</v>
      </c>
      <c r="G938" s="21" t="str">
        <f>VLOOKUP(E938,'FILIAIS PETZ'!A:E,5,0)</f>
        <v>PETZ JOÃO FIRMINO</v>
      </c>
      <c r="H938" s="20" t="str">
        <f>VLOOKUP(E938,'FILIAIS PETZ'!A:D,4,0)</f>
        <v>JFIR-SP</v>
      </c>
      <c r="I938" s="46">
        <v>45322</v>
      </c>
      <c r="J938" s="9">
        <v>840016</v>
      </c>
      <c r="K938" s="9" t="s">
        <v>9035</v>
      </c>
      <c r="L938" s="29" t="s">
        <v>6678</v>
      </c>
      <c r="M938" s="46">
        <v>45341</v>
      </c>
      <c r="N938" s="46">
        <v>45364</v>
      </c>
      <c r="O938" s="46">
        <v>45345</v>
      </c>
      <c r="P938" s="29" t="s">
        <v>4990</v>
      </c>
      <c r="Q938" s="9">
        <v>3</v>
      </c>
      <c r="R938" s="9">
        <v>1</v>
      </c>
      <c r="S938" s="9">
        <v>8</v>
      </c>
      <c r="T938" s="9" t="s">
        <v>32</v>
      </c>
      <c r="U938" s="9">
        <v>11002</v>
      </c>
      <c r="V938" s="9">
        <v>11002</v>
      </c>
      <c r="W938" s="9" t="s">
        <v>5021</v>
      </c>
      <c r="X938" s="9" t="s">
        <v>4985</v>
      </c>
      <c r="Y938" s="9" t="s">
        <v>4993</v>
      </c>
      <c r="Z938" s="9" t="s">
        <v>4993</v>
      </c>
      <c r="AA938" s="9" t="s">
        <v>4989</v>
      </c>
      <c r="AB938" s="9" t="s">
        <v>12941</v>
      </c>
      <c r="AC938" s="9" t="s">
        <v>5006</v>
      </c>
      <c r="AD938" s="9"/>
      <c r="AE938" s="20" t="str">
        <f>VLOOKUP(E938,'FILIAIS PETZ'!A:Q,17,0)</f>
        <v>SP3</v>
      </c>
      <c r="AF938" s="20" t="str">
        <f>VLOOKUP(E938,'FILIAIS PETZ'!A:Q,3,0)</f>
        <v>FELICIO</v>
      </c>
      <c r="AG938" s="20" t="str">
        <f>VLOOKUP(E938,'FILIAIS PETZ'!A:Q,2,0)</f>
        <v>R3</v>
      </c>
      <c r="AH938" s="75">
        <v>460</v>
      </c>
      <c r="AI938" s="68" t="s">
        <v>9542</v>
      </c>
      <c r="AJ938" s="43">
        <f>VLOOKUP(E938,'FILIAIS PETZ'!$A$2:$K$2000,11,0)</f>
        <v>18328118012972</v>
      </c>
      <c r="AK938" s="44">
        <v>18328118012972</v>
      </c>
    </row>
    <row r="939" spans="1:37" s="14" customFormat="1" ht="15" customHeight="1" thickBot="1" x14ac:dyDescent="0.25">
      <c r="A939" s="9">
        <v>840018</v>
      </c>
      <c r="B939" s="18">
        <f>VLOOKUP(C939,FORNECEDORES!D:E,2,0)</f>
        <v>40460</v>
      </c>
      <c r="C939" s="19" t="str">
        <f>VLOOKUP(D939,FORNECEDORES!A:D,4,0)</f>
        <v>30.515.748/0001-98</v>
      </c>
      <c r="D939" s="13" t="s">
        <v>2732</v>
      </c>
      <c r="E939" s="20" t="str">
        <f t="shared" si="59"/>
        <v>04 0138</v>
      </c>
      <c r="F939" s="28" t="s">
        <v>8627</v>
      </c>
      <c r="G939" s="21" t="str">
        <f>VLOOKUP(E939,'FILIAIS PETZ'!A:E,5,0)</f>
        <v>PETZ JOÃO FIRMINO</v>
      </c>
      <c r="H939" s="20" t="str">
        <f>VLOOKUP(E939,'FILIAIS PETZ'!A:D,4,0)</f>
        <v>JFIR-SP</v>
      </c>
      <c r="I939" s="46">
        <v>45322</v>
      </c>
      <c r="J939" s="9">
        <v>840018</v>
      </c>
      <c r="K939" s="9" t="s">
        <v>9035</v>
      </c>
      <c r="L939" s="29" t="s">
        <v>6677</v>
      </c>
      <c r="M939" s="46">
        <v>45341</v>
      </c>
      <c r="N939" s="46">
        <v>45364</v>
      </c>
      <c r="O939" s="46">
        <v>45345</v>
      </c>
      <c r="P939" s="29" t="s">
        <v>4990</v>
      </c>
      <c r="Q939" s="9">
        <v>3</v>
      </c>
      <c r="R939" s="9">
        <v>1</v>
      </c>
      <c r="S939" s="9">
        <v>8</v>
      </c>
      <c r="T939" s="9" t="s">
        <v>32</v>
      </c>
      <c r="U939" s="9">
        <v>11002</v>
      </c>
      <c r="V939" s="9">
        <v>11002</v>
      </c>
      <c r="W939" s="9" t="s">
        <v>4984</v>
      </c>
      <c r="X939" s="9" t="s">
        <v>4985</v>
      </c>
      <c r="Y939" s="9" t="s">
        <v>4993</v>
      </c>
      <c r="Z939" s="9" t="s">
        <v>4993</v>
      </c>
      <c r="AA939" s="9" t="s">
        <v>4989</v>
      </c>
      <c r="AB939" s="9" t="s">
        <v>12941</v>
      </c>
      <c r="AC939" s="9" t="s">
        <v>5006</v>
      </c>
      <c r="AD939" s="9"/>
      <c r="AE939" s="20" t="str">
        <f>VLOOKUP(E939,'FILIAIS PETZ'!A:Q,17,0)</f>
        <v>SP3</v>
      </c>
      <c r="AF939" s="20" t="str">
        <f>VLOOKUP(E939,'FILIAIS PETZ'!A:Q,3,0)</f>
        <v>FELICIO</v>
      </c>
      <c r="AG939" s="20" t="str">
        <f>VLOOKUP(E939,'FILIAIS PETZ'!A:Q,2,0)</f>
        <v>R3</v>
      </c>
      <c r="AH939" s="75">
        <v>900</v>
      </c>
      <c r="AI939" s="68" t="s">
        <v>9543</v>
      </c>
      <c r="AJ939" s="43">
        <f>VLOOKUP(E939,'FILIAIS PETZ'!$A$2:$K$2000,11,0)</f>
        <v>18328118012972</v>
      </c>
      <c r="AK939" s="44">
        <v>18328118012972</v>
      </c>
    </row>
    <row r="940" spans="1:37" s="14" customFormat="1" ht="15" customHeight="1" thickBot="1" x14ac:dyDescent="0.25">
      <c r="A940" s="9">
        <v>840020</v>
      </c>
      <c r="B940" s="18">
        <f>VLOOKUP(C940,FORNECEDORES!D:E,2,0)</f>
        <v>40460</v>
      </c>
      <c r="C940" s="19" t="str">
        <f>VLOOKUP(D940,FORNECEDORES!A:D,4,0)</f>
        <v>30.515.748/0001-98</v>
      </c>
      <c r="D940" s="13" t="s">
        <v>2732</v>
      </c>
      <c r="E940" s="20" t="str">
        <f t="shared" ref="E940:E1002" si="62">CONCATENATE("04 ",F940)</f>
        <v>04 0138</v>
      </c>
      <c r="F940" s="28" t="s">
        <v>8627</v>
      </c>
      <c r="G940" s="21" t="str">
        <f>VLOOKUP(E940,'FILIAIS PETZ'!A:E,5,0)</f>
        <v>PETZ JOÃO FIRMINO</v>
      </c>
      <c r="H940" s="20" t="str">
        <f>VLOOKUP(E940,'FILIAIS PETZ'!A:D,4,0)</f>
        <v>JFIR-SP</v>
      </c>
      <c r="I940" s="46">
        <v>45322</v>
      </c>
      <c r="J940" s="9">
        <v>840020</v>
      </c>
      <c r="K940" s="9" t="s">
        <v>9035</v>
      </c>
      <c r="L940" s="29" t="s">
        <v>6676</v>
      </c>
      <c r="M940" s="46">
        <v>45341</v>
      </c>
      <c r="N940" s="46">
        <v>45364</v>
      </c>
      <c r="O940" s="46">
        <v>45345</v>
      </c>
      <c r="P940" s="29" t="s">
        <v>4990</v>
      </c>
      <c r="Q940" s="9">
        <v>3</v>
      </c>
      <c r="R940" s="9">
        <v>1</v>
      </c>
      <c r="S940" s="9">
        <v>8</v>
      </c>
      <c r="T940" s="9" t="s">
        <v>32</v>
      </c>
      <c r="U940" s="9">
        <v>11002</v>
      </c>
      <c r="V940" s="9">
        <v>11002</v>
      </c>
      <c r="W940" s="9" t="s">
        <v>4984</v>
      </c>
      <c r="X940" s="9" t="s">
        <v>4985</v>
      </c>
      <c r="Y940" s="9" t="s">
        <v>4993</v>
      </c>
      <c r="Z940" s="9" t="s">
        <v>4993</v>
      </c>
      <c r="AA940" s="9" t="s">
        <v>4989</v>
      </c>
      <c r="AB940" s="9" t="s">
        <v>12941</v>
      </c>
      <c r="AC940" s="9" t="s">
        <v>5006</v>
      </c>
      <c r="AD940" s="9"/>
      <c r="AE940" s="20" t="str">
        <f>VLOOKUP(E940,'FILIAIS PETZ'!A:Q,17,0)</f>
        <v>SP3</v>
      </c>
      <c r="AF940" s="20" t="str">
        <f>VLOOKUP(E940,'FILIAIS PETZ'!A:Q,3,0)</f>
        <v>FELICIO</v>
      </c>
      <c r="AG940" s="20" t="str">
        <f>VLOOKUP(E940,'FILIAIS PETZ'!A:Q,2,0)</f>
        <v>R3</v>
      </c>
      <c r="AH940" s="75">
        <v>600</v>
      </c>
      <c r="AI940" s="68" t="s">
        <v>9544</v>
      </c>
      <c r="AJ940" s="43">
        <f>VLOOKUP(E940,'FILIAIS PETZ'!$A$2:$K$2000,11,0)</f>
        <v>18328118012972</v>
      </c>
      <c r="AK940" s="44">
        <v>18328118012972</v>
      </c>
    </row>
    <row r="941" spans="1:37" s="14" customFormat="1" ht="15" customHeight="1" thickBot="1" x14ac:dyDescent="0.25">
      <c r="A941" s="9">
        <v>840021</v>
      </c>
      <c r="B941" s="18">
        <f>VLOOKUP(C941,FORNECEDORES!D:E,2,0)</f>
        <v>40460</v>
      </c>
      <c r="C941" s="19" t="str">
        <f>VLOOKUP(D941,FORNECEDORES!A:D,4,0)</f>
        <v>30.515.748/0001-98</v>
      </c>
      <c r="D941" s="13" t="s">
        <v>2732</v>
      </c>
      <c r="E941" s="20" t="str">
        <f t="shared" si="62"/>
        <v>04 0138</v>
      </c>
      <c r="F941" s="28" t="s">
        <v>8627</v>
      </c>
      <c r="G941" s="21" t="str">
        <f>VLOOKUP(E941,'FILIAIS PETZ'!A:E,5,0)</f>
        <v>PETZ JOÃO FIRMINO</v>
      </c>
      <c r="H941" s="20" t="str">
        <f>VLOOKUP(E941,'FILIAIS PETZ'!A:D,4,0)</f>
        <v>JFIR-SP</v>
      </c>
      <c r="I941" s="46">
        <v>45322</v>
      </c>
      <c r="J941" s="9">
        <v>840021</v>
      </c>
      <c r="K941" s="9" t="s">
        <v>9035</v>
      </c>
      <c r="L941" s="29" t="s">
        <v>6675</v>
      </c>
      <c r="M941" s="46">
        <v>45341</v>
      </c>
      <c r="N941" s="46">
        <v>45364</v>
      </c>
      <c r="O941" s="46">
        <v>45345</v>
      </c>
      <c r="P941" s="29" t="s">
        <v>4990</v>
      </c>
      <c r="Q941" s="9">
        <v>3</v>
      </c>
      <c r="R941" s="9">
        <v>1</v>
      </c>
      <c r="S941" s="9">
        <v>8</v>
      </c>
      <c r="T941" s="9" t="s">
        <v>32</v>
      </c>
      <c r="U941" s="9">
        <v>11002</v>
      </c>
      <c r="V941" s="9">
        <v>11002</v>
      </c>
      <c r="W941" s="9" t="s">
        <v>4984</v>
      </c>
      <c r="X941" s="9" t="s">
        <v>4985</v>
      </c>
      <c r="Y941" s="9" t="s">
        <v>4993</v>
      </c>
      <c r="Z941" s="9" t="s">
        <v>4993</v>
      </c>
      <c r="AA941" s="9" t="s">
        <v>4989</v>
      </c>
      <c r="AB941" s="9" t="s">
        <v>12941</v>
      </c>
      <c r="AC941" s="9" t="s">
        <v>5006</v>
      </c>
      <c r="AD941" s="9"/>
      <c r="AE941" s="20" t="str">
        <f>VLOOKUP(E941,'FILIAIS PETZ'!A:Q,17,0)</f>
        <v>SP3</v>
      </c>
      <c r="AF941" s="20" t="str">
        <f>VLOOKUP(E941,'FILIAIS PETZ'!A:Q,3,0)</f>
        <v>FELICIO</v>
      </c>
      <c r="AG941" s="20" t="str">
        <f>VLOOKUP(E941,'FILIAIS PETZ'!A:Q,2,0)</f>
        <v>R3</v>
      </c>
      <c r="AH941" s="75">
        <v>600</v>
      </c>
      <c r="AI941" s="68" t="s">
        <v>9545</v>
      </c>
      <c r="AJ941" s="43">
        <f>VLOOKUP(E941,'FILIAIS PETZ'!$A$2:$K$2000,11,0)</f>
        <v>18328118012972</v>
      </c>
      <c r="AK941" s="44">
        <v>18328118012972</v>
      </c>
    </row>
    <row r="942" spans="1:37" s="14" customFormat="1" ht="15" customHeight="1" thickBot="1" x14ac:dyDescent="0.25">
      <c r="A942" s="9">
        <v>840024</v>
      </c>
      <c r="B942" s="18">
        <f>VLOOKUP(C942,FORNECEDORES!D:E,2,0)</f>
        <v>40460</v>
      </c>
      <c r="C942" s="19" t="str">
        <f>VLOOKUP(D942,FORNECEDORES!A:D,4,0)</f>
        <v>30.515.748/0001-98</v>
      </c>
      <c r="D942" s="13" t="s">
        <v>2732</v>
      </c>
      <c r="E942" s="20" t="str">
        <f t="shared" si="62"/>
        <v>04 0017</v>
      </c>
      <c r="F942" s="28" t="s">
        <v>8713</v>
      </c>
      <c r="G942" s="21" t="str">
        <f>VLOOKUP(E942,'FILIAIS PETZ'!A:E,5,0)</f>
        <v>PETZ CARREFOUR SAO CAETANO</v>
      </c>
      <c r="H942" s="20" t="str">
        <f>VLOOKUP(E942,'FILIAIS PETZ'!A:D,4,0)</f>
        <v>SCSU-SP</v>
      </c>
      <c r="I942" s="46">
        <v>45322</v>
      </c>
      <c r="J942" s="9">
        <v>840024</v>
      </c>
      <c r="K942" s="9" t="s">
        <v>9035</v>
      </c>
      <c r="L942" s="29" t="s">
        <v>6679</v>
      </c>
      <c r="M942" s="46">
        <v>45341</v>
      </c>
      <c r="N942" s="46">
        <v>45364</v>
      </c>
      <c r="O942" s="46">
        <v>45345</v>
      </c>
      <c r="P942" s="29" t="s">
        <v>4990</v>
      </c>
      <c r="Q942" s="9">
        <v>3</v>
      </c>
      <c r="R942" s="9">
        <v>1</v>
      </c>
      <c r="S942" s="9">
        <v>8</v>
      </c>
      <c r="T942" s="9" t="s">
        <v>32</v>
      </c>
      <c r="U942" s="9">
        <v>11002</v>
      </c>
      <c r="V942" s="9">
        <v>11002</v>
      </c>
      <c r="W942" s="9" t="s">
        <v>5021</v>
      </c>
      <c r="X942" s="9" t="s">
        <v>4985</v>
      </c>
      <c r="Y942" s="9" t="s">
        <v>4993</v>
      </c>
      <c r="Z942" s="9" t="s">
        <v>4993</v>
      </c>
      <c r="AA942" s="9" t="s">
        <v>4989</v>
      </c>
      <c r="AB942" s="9" t="s">
        <v>12941</v>
      </c>
      <c r="AC942" s="9" t="s">
        <v>5006</v>
      </c>
      <c r="AD942" s="9"/>
      <c r="AE942" s="20" t="str">
        <f>VLOOKUP(E942,'FILIAIS PETZ'!A:Q,17,0)</f>
        <v>SP3</v>
      </c>
      <c r="AF942" s="20" t="str">
        <f>VLOOKUP(E942,'FILIAIS PETZ'!A:Q,3,0)</f>
        <v>FELICIO</v>
      </c>
      <c r="AG942" s="20" t="str">
        <f>VLOOKUP(E942,'FILIAIS PETZ'!A:Q,2,0)</f>
        <v>R3</v>
      </c>
      <c r="AH942" s="75">
        <v>380</v>
      </c>
      <c r="AI942" s="68" t="s">
        <v>9546</v>
      </c>
      <c r="AJ942" s="43">
        <f>VLOOKUP(E942,'FILIAIS PETZ'!$A$2:$K$2000,11,0)</f>
        <v>18328118000532</v>
      </c>
      <c r="AK942" s="44">
        <v>18328118000532</v>
      </c>
    </row>
    <row r="943" spans="1:37" s="14" customFormat="1" ht="15" customHeight="1" thickBot="1" x14ac:dyDescent="0.25">
      <c r="A943" s="9">
        <v>840149</v>
      </c>
      <c r="B943" s="18">
        <f>VLOOKUP(C943,FORNECEDORES!D:E,2,0)</f>
        <v>631374</v>
      </c>
      <c r="C943" s="19" t="str">
        <f>VLOOKUP(D943,FORNECEDORES!A:D,4,0)</f>
        <v>30.777.868/0001-63</v>
      </c>
      <c r="D943" s="13" t="s">
        <v>4729</v>
      </c>
      <c r="E943" s="20" t="str">
        <f t="shared" si="62"/>
        <v>04 0044</v>
      </c>
      <c r="F943" s="28" t="s">
        <v>8974</v>
      </c>
      <c r="G943" s="21" t="str">
        <f>VLOOKUP(E943,'FILIAIS PETZ'!A:E,5,0)</f>
        <v>PETZ SANTO ANDRE</v>
      </c>
      <c r="H943" s="20" t="str">
        <f>VLOOKUP(E943,'FILIAIS PETZ'!A:D,4,0)</f>
        <v>STAD-SP</v>
      </c>
      <c r="I943" s="46">
        <v>45322</v>
      </c>
      <c r="J943" s="9">
        <v>840149</v>
      </c>
      <c r="K943" s="9" t="s">
        <v>9035</v>
      </c>
      <c r="L943" s="29" t="s">
        <v>7091</v>
      </c>
      <c r="M943" s="46">
        <v>45327</v>
      </c>
      <c r="N943" s="46">
        <v>45350</v>
      </c>
      <c r="O943" s="46">
        <v>45327</v>
      </c>
      <c r="P943" s="29" t="s">
        <v>4990</v>
      </c>
      <c r="Q943" s="9">
        <v>3</v>
      </c>
      <c r="R943" s="9">
        <v>1</v>
      </c>
      <c r="S943" s="9">
        <v>8</v>
      </c>
      <c r="T943" s="9" t="s">
        <v>32</v>
      </c>
      <c r="U943" s="9">
        <v>11002</v>
      </c>
      <c r="V943" s="9">
        <v>11002</v>
      </c>
      <c r="W943" s="9" t="s">
        <v>5182</v>
      </c>
      <c r="X943" s="9" t="s">
        <v>4985</v>
      </c>
      <c r="Y943" s="9" t="s">
        <v>4997</v>
      </c>
      <c r="Z943" s="9" t="s">
        <v>4993</v>
      </c>
      <c r="AA943" s="9" t="s">
        <v>4989</v>
      </c>
      <c r="AB943" s="9" t="s">
        <v>12941</v>
      </c>
      <c r="AC943" s="9" t="s">
        <v>5006</v>
      </c>
      <c r="AD943" s="9"/>
      <c r="AE943" s="20" t="str">
        <f>VLOOKUP(E943,'FILIAIS PETZ'!A:Q,17,0)</f>
        <v>SP3</v>
      </c>
      <c r="AF943" s="20" t="str">
        <f>VLOOKUP(E943,'FILIAIS PETZ'!A:Q,3,0)</f>
        <v>FELICIO</v>
      </c>
      <c r="AG943" s="20" t="str">
        <f>VLOOKUP(E943,'FILIAIS PETZ'!A:Q,2,0)</f>
        <v>R3</v>
      </c>
      <c r="AH943" s="75">
        <v>3109.92</v>
      </c>
      <c r="AI943" s="68" t="s">
        <v>9547</v>
      </c>
      <c r="AJ943" s="43">
        <f>VLOOKUP(E943,'FILIAIS PETZ'!$A$2:$K$2000,11,0)</f>
        <v>18328118004600</v>
      </c>
      <c r="AK943" s="44">
        <v>18328118004600</v>
      </c>
    </row>
    <row r="944" spans="1:37" s="14" customFormat="1" ht="15" customHeight="1" thickBot="1" x14ac:dyDescent="0.25">
      <c r="A944" s="9">
        <v>840182</v>
      </c>
      <c r="B944" s="18">
        <f>VLOOKUP(C944,FORNECEDORES!D:E,2,0)</f>
        <v>37069</v>
      </c>
      <c r="C944" s="19" t="str">
        <f>VLOOKUP(D944,FORNECEDORES!A:D,4,0)</f>
        <v>34.484.704/0001-07</v>
      </c>
      <c r="D944" s="13" t="s">
        <v>2913</v>
      </c>
      <c r="E944" s="20" t="str">
        <f t="shared" si="62"/>
        <v>04 0060</v>
      </c>
      <c r="F944" s="28" t="s">
        <v>8625</v>
      </c>
      <c r="G944" s="21" t="str">
        <f>VLOOKUP(E944,'FILIAIS PETZ'!A:E,5,0)</f>
        <v>PETZ PACAEMBU</v>
      </c>
      <c r="H944" s="20" t="str">
        <f>VLOOKUP(E944,'FILIAIS PETZ'!A:D,4,0)</f>
        <v>PCBU-SP</v>
      </c>
      <c r="I944" s="46">
        <v>45322</v>
      </c>
      <c r="J944" s="9">
        <v>840182</v>
      </c>
      <c r="K944" s="9" t="s">
        <v>9035</v>
      </c>
      <c r="L944" s="29" t="s">
        <v>9548</v>
      </c>
      <c r="M944" s="46">
        <v>45352</v>
      </c>
      <c r="N944" s="46">
        <v>45349</v>
      </c>
      <c r="O944" s="46">
        <v>45356</v>
      </c>
      <c r="P944" s="29" t="s">
        <v>4982</v>
      </c>
      <c r="Q944" s="9">
        <v>3</v>
      </c>
      <c r="R944" s="9">
        <v>1</v>
      </c>
      <c r="S944" s="9">
        <v>8</v>
      </c>
      <c r="T944" s="9" t="s">
        <v>32</v>
      </c>
      <c r="U944" s="9">
        <v>11002</v>
      </c>
      <c r="V944" s="9">
        <v>11002</v>
      </c>
      <c r="W944" s="9" t="s">
        <v>5024</v>
      </c>
      <c r="X944" s="9" t="s">
        <v>4985</v>
      </c>
      <c r="Y944" s="9" t="s">
        <v>4993</v>
      </c>
      <c r="Z944" s="9" t="s">
        <v>4993</v>
      </c>
      <c r="AA944" s="9" t="s">
        <v>4989</v>
      </c>
      <c r="AB944" s="9" t="s">
        <v>12941</v>
      </c>
      <c r="AC944" s="9" t="s">
        <v>4988</v>
      </c>
      <c r="AD944" s="9"/>
      <c r="AE944" s="20" t="str">
        <f>VLOOKUP(E944,'FILIAIS PETZ'!A:Q,17,0)</f>
        <v>SP2</v>
      </c>
      <c r="AF944" s="20" t="str">
        <f>VLOOKUP(E944,'FILIAIS PETZ'!A:Q,3,0)</f>
        <v>FELICIO</v>
      </c>
      <c r="AG944" s="20" t="str">
        <f>VLOOKUP(E944,'FILIAIS PETZ'!A:Q,2,0)</f>
        <v>R3</v>
      </c>
      <c r="AH944" s="75">
        <v>5808</v>
      </c>
      <c r="AI944" s="68" t="s">
        <v>9549</v>
      </c>
      <c r="AJ944" s="43">
        <f>VLOOKUP(E944,'FILIAIS PETZ'!$A$2:$K$2000,11,0)</f>
        <v>18328118006220</v>
      </c>
      <c r="AK944" s="44">
        <v>18328118006220</v>
      </c>
    </row>
    <row r="945" spans="1:37" s="14" customFormat="1" ht="15" customHeight="1" thickBot="1" x14ac:dyDescent="0.25">
      <c r="A945" s="9">
        <f t="shared" ref="A945:A975" si="63">J945</f>
        <v>841275</v>
      </c>
      <c r="B945" s="18">
        <f>VLOOKUP(C945,FORNECEDORES!D:E,2,0)</f>
        <v>214078</v>
      </c>
      <c r="C945" s="19" t="str">
        <f>VLOOKUP(D945,FORNECEDORES!A:D,4,0)</f>
        <v>23.572.256/0001-79</v>
      </c>
      <c r="D945" s="13" t="s">
        <v>4650</v>
      </c>
      <c r="E945" s="20" t="str">
        <f t="shared" si="62"/>
        <v>04 0106</v>
      </c>
      <c r="F945" s="28" t="s">
        <v>4952</v>
      </c>
      <c r="G945" s="21" t="str">
        <f>VLOOKUP(E945,'FILIAIS PETZ'!A:E,5,0)</f>
        <v>PETZ COTIA</v>
      </c>
      <c r="H945" s="20" t="str">
        <f>VLOOKUP(E945,'FILIAIS PETZ'!A:D,4,0)</f>
        <v>CTIA-SP</v>
      </c>
      <c r="I945" s="46">
        <v>45323</v>
      </c>
      <c r="J945" s="10">
        <v>841275</v>
      </c>
      <c r="K945" s="10" t="s">
        <v>5181</v>
      </c>
      <c r="L945" s="28" t="s">
        <v>5620</v>
      </c>
      <c r="M945" s="46">
        <v>45323</v>
      </c>
      <c r="N945" s="46">
        <v>45343</v>
      </c>
      <c r="O945" s="46">
        <v>45324</v>
      </c>
      <c r="P945" s="28" t="s">
        <v>4990</v>
      </c>
      <c r="Q945" s="10">
        <v>3</v>
      </c>
      <c r="R945" s="10">
        <v>1</v>
      </c>
      <c r="S945" s="10" t="s">
        <v>4983</v>
      </c>
      <c r="T945" s="10" t="s">
        <v>32</v>
      </c>
      <c r="U945" s="10">
        <v>11002</v>
      </c>
      <c r="V945" s="10">
        <v>11002</v>
      </c>
      <c r="W945" s="10" t="s">
        <v>5024</v>
      </c>
      <c r="X945" s="10" t="s">
        <v>4985</v>
      </c>
      <c r="Y945" s="10" t="s">
        <v>4993</v>
      </c>
      <c r="Z945" s="10" t="s">
        <v>4993</v>
      </c>
      <c r="AA945" s="10" t="s">
        <v>4989</v>
      </c>
      <c r="AB945" s="10" t="s">
        <v>12941</v>
      </c>
      <c r="AC945" s="10" t="s">
        <v>5006</v>
      </c>
      <c r="AD945" s="29"/>
      <c r="AE945" s="20" t="str">
        <f>VLOOKUP(E945,'FILIAIS PETZ'!A:Q,17,0)</f>
        <v>SP7</v>
      </c>
      <c r="AF945" s="20" t="str">
        <f>VLOOKUP(E945,'FILIAIS PETZ'!A:Q,3,0)</f>
        <v>FELICIO</v>
      </c>
      <c r="AG945" s="20" t="str">
        <f>VLOOKUP(E945,'FILIAIS PETZ'!A:Q,2,0)</f>
        <v>R3</v>
      </c>
      <c r="AH945" s="75">
        <v>1100</v>
      </c>
      <c r="AI945" s="16" t="s">
        <v>5593</v>
      </c>
      <c r="AJ945" s="43">
        <f>VLOOKUP(E945,'FILIAIS PETZ'!$A$2:$K$2000,11,0)</f>
        <v>18328118009327</v>
      </c>
      <c r="AK945" s="44">
        <f t="shared" ref="AK945:AK974" si="64">AJ945</f>
        <v>18328118009327</v>
      </c>
    </row>
    <row r="946" spans="1:37" s="14" customFormat="1" ht="15" customHeight="1" thickBot="1" x14ac:dyDescent="0.25">
      <c r="A946" s="9">
        <f t="shared" si="63"/>
        <v>841280</v>
      </c>
      <c r="B946" s="18">
        <f>VLOOKUP(C946,FORNECEDORES!D:E,2,0)</f>
        <v>214078</v>
      </c>
      <c r="C946" s="19" t="str">
        <f>VLOOKUP(D946,FORNECEDORES!A:D,4,0)</f>
        <v>23.572.256/0001-79</v>
      </c>
      <c r="D946" s="13" t="s">
        <v>4650</v>
      </c>
      <c r="E946" s="20" t="str">
        <f t="shared" si="62"/>
        <v>04 0165</v>
      </c>
      <c r="F946" s="28" t="s">
        <v>4935</v>
      </c>
      <c r="G946" s="21" t="str">
        <f>VLOOKUP(E946,'FILIAIS PETZ'!A:E,5,0)</f>
        <v>PETZ CARAPICUIBA</v>
      </c>
      <c r="H946" s="20" t="str">
        <f>VLOOKUP(E946,'FILIAIS PETZ'!A:D,4,0)</f>
        <v>CPIC-SP</v>
      </c>
      <c r="I946" s="46">
        <v>45323</v>
      </c>
      <c r="J946" s="10">
        <v>841280</v>
      </c>
      <c r="K946" s="10" t="s">
        <v>5181</v>
      </c>
      <c r="L946" s="28" t="s">
        <v>5816</v>
      </c>
      <c r="M946" s="46">
        <v>45327</v>
      </c>
      <c r="N946" s="46">
        <v>45357</v>
      </c>
      <c r="O946" s="46">
        <v>45341</v>
      </c>
      <c r="P946" s="28" t="s">
        <v>4990</v>
      </c>
      <c r="Q946" s="10">
        <v>3</v>
      </c>
      <c r="R946" s="10">
        <v>1</v>
      </c>
      <c r="S946" s="10" t="s">
        <v>4983</v>
      </c>
      <c r="T946" s="10" t="s">
        <v>32</v>
      </c>
      <c r="U946" s="10">
        <v>11002</v>
      </c>
      <c r="V946" s="10">
        <v>11002</v>
      </c>
      <c r="W946" s="10" t="s">
        <v>4984</v>
      </c>
      <c r="X946" s="10" t="s">
        <v>4985</v>
      </c>
      <c r="Y946" s="10" t="s">
        <v>4997</v>
      </c>
      <c r="Z946" s="10" t="s">
        <v>4993</v>
      </c>
      <c r="AA946" s="10" t="s">
        <v>4989</v>
      </c>
      <c r="AB946" s="10" t="s">
        <v>12941</v>
      </c>
      <c r="AC946" s="10" t="s">
        <v>5006</v>
      </c>
      <c r="AD946" s="29"/>
      <c r="AE946" s="20" t="str">
        <f>VLOOKUP(E946,'FILIAIS PETZ'!A:Q,17,0)</f>
        <v>SP7</v>
      </c>
      <c r="AF946" s="20" t="str">
        <f>VLOOKUP(E946,'FILIAIS PETZ'!A:Q,3,0)</f>
        <v>FELICIO</v>
      </c>
      <c r="AG946" s="20" t="str">
        <f>VLOOKUP(E946,'FILIAIS PETZ'!A:Q,2,0)</f>
        <v>R3</v>
      </c>
      <c r="AH946" s="75">
        <v>2500</v>
      </c>
      <c r="AI946" s="16" t="s">
        <v>5594</v>
      </c>
      <c r="AJ946" s="43">
        <f>VLOOKUP(E946,'FILIAIS PETZ'!$A$2:$K$2000,11,0)</f>
        <v>18328118015726</v>
      </c>
      <c r="AK946" s="44">
        <f t="shared" si="64"/>
        <v>18328118015726</v>
      </c>
    </row>
    <row r="947" spans="1:37" s="14" customFormat="1" ht="15" customHeight="1" thickBot="1" x14ac:dyDescent="0.25">
      <c r="A947" s="9">
        <f t="shared" si="63"/>
        <v>841472</v>
      </c>
      <c r="B947" s="18">
        <f>VLOOKUP(C947,FORNECEDORES!D:E,2,0)</f>
        <v>9057</v>
      </c>
      <c r="C947" s="19" t="str">
        <f>VLOOKUP(D947,FORNECEDORES!A:D,4,0)</f>
        <v>19.357.006/0001-49</v>
      </c>
      <c r="D947" s="13" t="s">
        <v>2290</v>
      </c>
      <c r="E947" s="20" t="str">
        <f t="shared" si="62"/>
        <v>04 0155</v>
      </c>
      <c r="F947" s="28" t="s">
        <v>4929</v>
      </c>
      <c r="G947" s="21" t="str">
        <f>VLOOKUP(E947,'FILIAIS PETZ'!A:E,5,0)</f>
        <v>PETZ SETE LAGOAS</v>
      </c>
      <c r="H947" s="20" t="str">
        <f>VLOOKUP(E947,'FILIAIS PETZ'!A:D,4,0)</f>
        <v>STLG-MG</v>
      </c>
      <c r="I947" s="46">
        <v>45323</v>
      </c>
      <c r="J947" s="10">
        <v>841472</v>
      </c>
      <c r="K947" s="10" t="s">
        <v>5858</v>
      </c>
      <c r="L947" s="28" t="s">
        <v>5949</v>
      </c>
      <c r="M947" s="46">
        <v>45338</v>
      </c>
      <c r="N947" s="46">
        <v>45364</v>
      </c>
      <c r="O947" s="46">
        <v>45348</v>
      </c>
      <c r="P947" s="28" t="s">
        <v>4990</v>
      </c>
      <c r="Q947" s="10">
        <v>3</v>
      </c>
      <c r="R947" s="10">
        <v>1</v>
      </c>
      <c r="S947" s="10" t="s">
        <v>4983</v>
      </c>
      <c r="T947" s="10" t="s">
        <v>32</v>
      </c>
      <c r="U947" s="10">
        <v>11002</v>
      </c>
      <c r="V947" s="10">
        <v>11002</v>
      </c>
      <c r="W947" s="10" t="s">
        <v>5024</v>
      </c>
      <c r="X947" s="10" t="s">
        <v>4985</v>
      </c>
      <c r="Y947" s="10" t="s">
        <v>4993</v>
      </c>
      <c r="Z947" s="10" t="s">
        <v>4993</v>
      </c>
      <c r="AA947" s="10" t="s">
        <v>4989</v>
      </c>
      <c r="AB947" s="10" t="s">
        <v>12941</v>
      </c>
      <c r="AC947" s="10" t="s">
        <v>5006</v>
      </c>
      <c r="AD947" s="29"/>
      <c r="AE947" s="20" t="str">
        <f>VLOOKUP(E947,'FILIAIS PETZ'!A:Q,17,0)</f>
        <v>MG-1</v>
      </c>
      <c r="AF947" s="20" t="str">
        <f>VLOOKUP(E947,'FILIAIS PETZ'!A:Q,3,0)</f>
        <v>FELICIO</v>
      </c>
      <c r="AG947" s="20" t="str">
        <f>VLOOKUP(E947,'FILIAIS PETZ'!A:Q,2,0)</f>
        <v>R3</v>
      </c>
      <c r="AH947" s="75">
        <v>2500</v>
      </c>
      <c r="AI947" s="16" t="s">
        <v>5595</v>
      </c>
      <c r="AJ947" s="43">
        <f>VLOOKUP(E947,'FILIAIS PETZ'!$A$2:$K$2000,11,0)</f>
        <v>18328118015645</v>
      </c>
      <c r="AK947" s="44">
        <f t="shared" si="64"/>
        <v>18328118015645</v>
      </c>
    </row>
    <row r="948" spans="1:37" s="14" customFormat="1" ht="15" customHeight="1" thickBot="1" x14ac:dyDescent="0.25">
      <c r="A948" s="9">
        <f t="shared" si="63"/>
        <v>841475</v>
      </c>
      <c r="B948" s="18">
        <f>VLOOKUP(C948,FORNECEDORES!D:E,2,0)</f>
        <v>9057</v>
      </c>
      <c r="C948" s="19" t="str">
        <f>VLOOKUP(D948,FORNECEDORES!A:D,4,0)</f>
        <v>19.357.006/0001-49</v>
      </c>
      <c r="D948" s="13" t="s">
        <v>2290</v>
      </c>
      <c r="E948" s="20" t="str">
        <f t="shared" si="62"/>
        <v>04 0084</v>
      </c>
      <c r="F948" s="28" t="s">
        <v>4958</v>
      </c>
      <c r="G948" s="21" t="str">
        <f>VLOOKUP(E948,'FILIAIS PETZ'!A:E,5,0)</f>
        <v>PETZ RAJA</v>
      </c>
      <c r="H948" s="20" t="str">
        <f>VLOOKUP(E948,'FILIAIS PETZ'!A:D,4,0)</f>
        <v>RAJA-MG</v>
      </c>
      <c r="I948" s="46">
        <v>45323</v>
      </c>
      <c r="J948" s="10">
        <v>841475</v>
      </c>
      <c r="K948" s="10" t="s">
        <v>5858</v>
      </c>
      <c r="L948" s="28" t="s">
        <v>5954</v>
      </c>
      <c r="M948" s="46">
        <v>45338</v>
      </c>
      <c r="N948" s="46">
        <v>45364</v>
      </c>
      <c r="O948" s="46">
        <v>45348</v>
      </c>
      <c r="P948" s="28" t="s">
        <v>4990</v>
      </c>
      <c r="Q948" s="10">
        <v>3</v>
      </c>
      <c r="R948" s="10">
        <v>1</v>
      </c>
      <c r="S948" s="10" t="s">
        <v>4983</v>
      </c>
      <c r="T948" s="10" t="s">
        <v>32</v>
      </c>
      <c r="U948" s="10">
        <v>11002</v>
      </c>
      <c r="V948" s="10">
        <v>11002</v>
      </c>
      <c r="W948" s="10" t="s">
        <v>5019</v>
      </c>
      <c r="X948" s="10" t="s">
        <v>4985</v>
      </c>
      <c r="Y948" s="10" t="s">
        <v>4993</v>
      </c>
      <c r="Z948" s="10" t="s">
        <v>4993</v>
      </c>
      <c r="AA948" s="10" t="s">
        <v>4989</v>
      </c>
      <c r="AB948" s="10" t="s">
        <v>12941</v>
      </c>
      <c r="AC948" s="10" t="s">
        <v>5006</v>
      </c>
      <c r="AD948" s="29"/>
      <c r="AE948" s="20" t="str">
        <f>VLOOKUP(E948,'FILIAIS PETZ'!A:Q,17,0)</f>
        <v>MG-1</v>
      </c>
      <c r="AF948" s="20" t="str">
        <f>VLOOKUP(E948,'FILIAIS PETZ'!A:Q,3,0)</f>
        <v>FELICIO</v>
      </c>
      <c r="AG948" s="20" t="str">
        <f>VLOOKUP(E948,'FILIAIS PETZ'!A:Q,2,0)</f>
        <v>R3</v>
      </c>
      <c r="AH948" s="75">
        <v>350</v>
      </c>
      <c r="AI948" s="16" t="s">
        <v>5596</v>
      </c>
      <c r="AJ948" s="43">
        <f>VLOOKUP(E948,'FILIAIS PETZ'!$A$2:$K$2000,11,0)</f>
        <v>18328118007707</v>
      </c>
      <c r="AK948" s="44">
        <f t="shared" si="64"/>
        <v>18328118007707</v>
      </c>
    </row>
    <row r="949" spans="1:37" s="14" customFormat="1" ht="15" customHeight="1" thickBot="1" x14ac:dyDescent="0.25">
      <c r="A949" s="9">
        <f t="shared" si="63"/>
        <v>841480</v>
      </c>
      <c r="B949" s="18">
        <f>VLOOKUP(C949,FORNECEDORES!D:E,2,0)</f>
        <v>9057</v>
      </c>
      <c r="C949" s="19" t="str">
        <f>VLOOKUP(D949,FORNECEDORES!A:D,4,0)</f>
        <v>19.357.006/0001-49</v>
      </c>
      <c r="D949" s="13" t="s">
        <v>2290</v>
      </c>
      <c r="E949" s="20" t="str">
        <f t="shared" si="62"/>
        <v>04 0223</v>
      </c>
      <c r="F949" s="28" t="s">
        <v>4977</v>
      </c>
      <c r="G949" s="21" t="str">
        <f>VLOOKUP(E949,'FILIAIS PETZ'!A:E,5,0)</f>
        <v>PETZ IPATINGA (ANTIGA BETIM AMERICAS/MG)</v>
      </c>
      <c r="H949" s="20" t="str">
        <f>VLOOKUP(E949,'FILIAIS PETZ'!A:D,4,0)</f>
        <v>IPTG-MG</v>
      </c>
      <c r="I949" s="46">
        <v>45323</v>
      </c>
      <c r="J949" s="10">
        <v>841480</v>
      </c>
      <c r="K949" s="10" t="s">
        <v>5858</v>
      </c>
      <c r="L949" s="28" t="s">
        <v>5955</v>
      </c>
      <c r="M949" s="46">
        <v>45338</v>
      </c>
      <c r="N949" s="46">
        <v>45364</v>
      </c>
      <c r="O949" s="46">
        <v>45348</v>
      </c>
      <c r="P949" s="28" t="s">
        <v>4990</v>
      </c>
      <c r="Q949" s="10">
        <v>3</v>
      </c>
      <c r="R949" s="10">
        <v>1</v>
      </c>
      <c r="S949" s="10" t="s">
        <v>4983</v>
      </c>
      <c r="T949" s="10" t="s">
        <v>32</v>
      </c>
      <c r="U949" s="10">
        <v>11002</v>
      </c>
      <c r="V949" s="10">
        <v>11002</v>
      </c>
      <c r="W949" s="10" t="s">
        <v>5019</v>
      </c>
      <c r="X949" s="10" t="s">
        <v>4985</v>
      </c>
      <c r="Y949" s="10" t="s">
        <v>4993</v>
      </c>
      <c r="Z949" s="10" t="s">
        <v>4993</v>
      </c>
      <c r="AA949" s="10" t="s">
        <v>4989</v>
      </c>
      <c r="AB949" s="10" t="s">
        <v>12941</v>
      </c>
      <c r="AC949" s="10" t="s">
        <v>5006</v>
      </c>
      <c r="AD949" s="29"/>
      <c r="AE949" s="20" t="str">
        <f>VLOOKUP(E949,'FILIAIS PETZ'!A:Q,17,0)</f>
        <v>MG-2</v>
      </c>
      <c r="AF949" s="20" t="str">
        <f>VLOOKUP(E949,'FILIAIS PETZ'!A:Q,3,0)</f>
        <v>FELICIO</v>
      </c>
      <c r="AG949" s="20" t="str">
        <f>VLOOKUP(E949,'FILIAIS PETZ'!A:Q,2,0)</f>
        <v>R3</v>
      </c>
      <c r="AH949" s="75">
        <v>350</v>
      </c>
      <c r="AI949" s="16" t="s">
        <v>5597</v>
      </c>
      <c r="AJ949" s="43" t="str">
        <f>VLOOKUP(E949,'FILIAIS PETZ'!$A$2:$K$2000,11,0)</f>
        <v>18.328.118/0213-78</v>
      </c>
      <c r="AK949" s="44" t="str">
        <f t="shared" si="64"/>
        <v>18.328.118/0213-78</v>
      </c>
    </row>
    <row r="950" spans="1:37" s="14" customFormat="1" ht="15" customHeight="1" thickBot="1" x14ac:dyDescent="0.25">
      <c r="A950" s="9">
        <f t="shared" si="63"/>
        <v>841484</v>
      </c>
      <c r="B950" s="18">
        <f>VLOOKUP(C950,FORNECEDORES!D:E,2,0)</f>
        <v>723691</v>
      </c>
      <c r="C950" s="19" t="str">
        <f>VLOOKUP(D950,FORNECEDORES!A:D,4,0)</f>
        <v>43.625.442/0001-36</v>
      </c>
      <c r="D950" s="13" t="s">
        <v>5845</v>
      </c>
      <c r="E950" s="20" t="str">
        <f t="shared" si="62"/>
        <v>04 0156</v>
      </c>
      <c r="F950" s="28" t="s">
        <v>4940</v>
      </c>
      <c r="G950" s="21" t="str">
        <f>VLOOKUP(E950,'FILIAIS PETZ'!A:E,5,0)</f>
        <v>PETZ ITAPETININGA</v>
      </c>
      <c r="H950" s="20" t="str">
        <f>VLOOKUP(E950,'FILIAIS PETZ'!A:D,4,0)</f>
        <v>ITPT-SP</v>
      </c>
      <c r="I950" s="46">
        <v>45323</v>
      </c>
      <c r="J950" s="10">
        <v>841484</v>
      </c>
      <c r="K950" s="10" t="s">
        <v>5181</v>
      </c>
      <c r="L950" s="28" t="s">
        <v>5810</v>
      </c>
      <c r="M950" s="46">
        <v>45327</v>
      </c>
      <c r="N950" s="46">
        <v>45357</v>
      </c>
      <c r="O950" s="46">
        <v>45341</v>
      </c>
      <c r="P950" s="28" t="s">
        <v>4982</v>
      </c>
      <c r="Q950" s="10">
        <v>3</v>
      </c>
      <c r="R950" s="10">
        <v>1</v>
      </c>
      <c r="S950" s="10" t="s">
        <v>5052</v>
      </c>
      <c r="T950" s="10" t="s">
        <v>32</v>
      </c>
      <c r="U950" s="10">
        <v>10509</v>
      </c>
      <c r="V950" s="10">
        <v>10509</v>
      </c>
      <c r="W950" s="10" t="s">
        <v>5067</v>
      </c>
      <c r="X950" s="10" t="s">
        <v>4992</v>
      </c>
      <c r="Y950" s="10" t="s">
        <v>4993</v>
      </c>
      <c r="Z950" s="10" t="s">
        <v>4993</v>
      </c>
      <c r="AA950" s="10" t="s">
        <v>6025</v>
      </c>
      <c r="AB950" s="10" t="s">
        <v>12941</v>
      </c>
      <c r="AC950" s="10" t="s">
        <v>4988</v>
      </c>
      <c r="AD950" s="29" t="s">
        <v>5067</v>
      </c>
      <c r="AE950" s="20" t="str">
        <f>VLOOKUP(E950,'FILIAIS PETZ'!A:Q,17,0)</f>
        <v>SP7</v>
      </c>
      <c r="AF950" s="20" t="str">
        <f>VLOOKUP(E950,'FILIAIS PETZ'!A:Q,3,0)</f>
        <v>FELICIO</v>
      </c>
      <c r="AG950" s="20" t="str">
        <f>VLOOKUP(E950,'FILIAIS PETZ'!A:Q,2,0)</f>
        <v>R3</v>
      </c>
      <c r="AH950" s="75">
        <v>6825</v>
      </c>
      <c r="AI950" s="16" t="s">
        <v>5598</v>
      </c>
      <c r="AJ950" s="43">
        <f>VLOOKUP(E950,'FILIAIS PETZ'!$A$2:$K$2000,11,0)</f>
        <v>18328118014754</v>
      </c>
      <c r="AK950" s="44">
        <f t="shared" si="64"/>
        <v>18328118014754</v>
      </c>
    </row>
    <row r="951" spans="1:37" s="14" customFormat="1" ht="15" customHeight="1" thickBot="1" x14ac:dyDescent="0.25">
      <c r="A951" s="9">
        <f t="shared" si="63"/>
        <v>841486</v>
      </c>
      <c r="B951" s="18">
        <f>VLOOKUP(C951,FORNECEDORES!D:E,2,0)</f>
        <v>379168</v>
      </c>
      <c r="C951" s="19" t="str">
        <f>VLOOKUP(D951,FORNECEDORES!A:D,4,0)</f>
        <v>84.531.557/0001-49</v>
      </c>
      <c r="D951" s="13" t="s">
        <v>4090</v>
      </c>
      <c r="E951" s="20" t="str">
        <f t="shared" si="62"/>
        <v>04 0180</v>
      </c>
      <c r="F951" s="28" t="s">
        <v>4944</v>
      </c>
      <c r="G951" s="21" t="str">
        <f>VLOOKUP(E951,'FILIAIS PETZ'!A:E,5,0)</f>
        <v>PETZ TORQUATO TAPAJOS</v>
      </c>
      <c r="H951" s="20" t="str">
        <f>VLOOKUP(E951,'FILIAIS PETZ'!A:D,4,0)</f>
        <v>TQTP-AM</v>
      </c>
      <c r="I951" s="46">
        <v>45323</v>
      </c>
      <c r="J951" s="10">
        <v>841486</v>
      </c>
      <c r="K951" s="10" t="s">
        <v>5181</v>
      </c>
      <c r="L951" s="28" t="s">
        <v>5832</v>
      </c>
      <c r="M951" s="46">
        <v>45328</v>
      </c>
      <c r="N951" s="46">
        <v>45357</v>
      </c>
      <c r="O951" s="46">
        <v>45341</v>
      </c>
      <c r="P951" s="28" t="s">
        <v>4990</v>
      </c>
      <c r="Q951" s="10">
        <v>3</v>
      </c>
      <c r="R951" s="10">
        <v>1</v>
      </c>
      <c r="S951" s="10" t="s">
        <v>4983</v>
      </c>
      <c r="T951" s="10" t="s">
        <v>32</v>
      </c>
      <c r="U951" s="10">
        <v>11002</v>
      </c>
      <c r="V951" s="10">
        <v>11002</v>
      </c>
      <c r="W951" s="10" t="s">
        <v>5019</v>
      </c>
      <c r="X951" s="10" t="s">
        <v>4985</v>
      </c>
      <c r="Y951" s="10" t="s">
        <v>4993</v>
      </c>
      <c r="Z951" s="10" t="s">
        <v>4993</v>
      </c>
      <c r="AA951" s="10" t="s">
        <v>4989</v>
      </c>
      <c r="AB951" s="10" t="s">
        <v>5066</v>
      </c>
      <c r="AC951" s="10" t="s">
        <v>5006</v>
      </c>
      <c r="AD951" s="29"/>
      <c r="AE951" s="20" t="str">
        <f>VLOOKUP(E951,'FILIAIS PETZ'!A:Q,17,0)</f>
        <v>CO-3</v>
      </c>
      <c r="AF951" s="20" t="str">
        <f>VLOOKUP(E951,'FILIAIS PETZ'!A:Q,3,0)</f>
        <v>FELICIO</v>
      </c>
      <c r="AG951" s="20" t="str">
        <f>VLOOKUP(E951,'FILIAIS PETZ'!A:Q,2,0)</f>
        <v>R3</v>
      </c>
      <c r="AH951" s="75">
        <v>390</v>
      </c>
      <c r="AI951" s="16" t="s">
        <v>5599</v>
      </c>
      <c r="AJ951" s="43">
        <f>VLOOKUP(E951,'FILIAIS PETZ'!$A$2:$K$2000,11,0)</f>
        <v>18328118017346</v>
      </c>
      <c r="AK951" s="44">
        <f t="shared" si="64"/>
        <v>18328118017346</v>
      </c>
    </row>
    <row r="952" spans="1:37" s="14" customFormat="1" ht="15" customHeight="1" thickBot="1" x14ac:dyDescent="0.25">
      <c r="A952" s="9">
        <f t="shared" si="63"/>
        <v>841491</v>
      </c>
      <c r="B952" s="18">
        <f>VLOOKUP(C952,FORNECEDORES!D:E,2,0)</f>
        <v>177561</v>
      </c>
      <c r="C952" s="19" t="str">
        <f>VLOOKUP(D952,FORNECEDORES!A:D,4,0)</f>
        <v>23.574.499/0001-46</v>
      </c>
      <c r="D952" s="13" t="s">
        <v>3436</v>
      </c>
      <c r="E952" s="20" t="str">
        <f t="shared" si="62"/>
        <v>04 0142</v>
      </c>
      <c r="F952" s="28" t="s">
        <v>4931</v>
      </c>
      <c r="G952" s="21" t="str">
        <f>VLOOKUP(E952,'FILIAIS PETZ'!A:E,5,0)</f>
        <v>PETZ MIGUEL SUTIL</v>
      </c>
      <c r="H952" s="20" t="str">
        <f>VLOOKUP(E952,'FILIAIS PETZ'!A:D,4,0)</f>
        <v>MGST-MT</v>
      </c>
      <c r="I952" s="46">
        <v>45323</v>
      </c>
      <c r="J952" s="10">
        <v>841491</v>
      </c>
      <c r="K952" s="10" t="s">
        <v>5181</v>
      </c>
      <c r="L952" s="28" t="s">
        <v>5819</v>
      </c>
      <c r="M952" s="46">
        <v>45328</v>
      </c>
      <c r="N952" s="46">
        <v>45357</v>
      </c>
      <c r="O952" s="46">
        <v>45341</v>
      </c>
      <c r="P952" s="28" t="s">
        <v>4990</v>
      </c>
      <c r="Q952" s="10">
        <v>3</v>
      </c>
      <c r="R952" s="10">
        <v>1</v>
      </c>
      <c r="S952" s="10" t="s">
        <v>4983</v>
      </c>
      <c r="T952" s="10" t="s">
        <v>32</v>
      </c>
      <c r="U952" s="10">
        <v>11002</v>
      </c>
      <c r="V952" s="10">
        <v>11002</v>
      </c>
      <c r="W952" s="10" t="s">
        <v>5039</v>
      </c>
      <c r="X952" s="10" t="s">
        <v>5016</v>
      </c>
      <c r="Y952" s="10" t="s">
        <v>4993</v>
      </c>
      <c r="Z952" s="10" t="s">
        <v>5041</v>
      </c>
      <c r="AA952" s="10" t="s">
        <v>5103</v>
      </c>
      <c r="AB952" s="10" t="s">
        <v>12941</v>
      </c>
      <c r="AC952" s="10" t="s">
        <v>5006</v>
      </c>
      <c r="AD952" s="29"/>
      <c r="AE952" s="20" t="str">
        <f>VLOOKUP(E952,'FILIAIS PETZ'!A:Q,17,0)</f>
        <v>CO-3</v>
      </c>
      <c r="AF952" s="20" t="str">
        <f>VLOOKUP(E952,'FILIAIS PETZ'!A:Q,3,0)</f>
        <v>FELICIO</v>
      </c>
      <c r="AG952" s="20" t="str">
        <f>VLOOKUP(E952,'FILIAIS PETZ'!A:Q,2,0)</f>
        <v>R3</v>
      </c>
      <c r="AH952" s="75">
        <v>2510.87</v>
      </c>
      <c r="AI952" s="16" t="s">
        <v>5600</v>
      </c>
      <c r="AJ952" s="43">
        <f>VLOOKUP(E952,'FILIAIS PETZ'!$A$2:$K$2000,11,0)</f>
        <v>18328118013430</v>
      </c>
      <c r="AK952" s="44">
        <f t="shared" si="64"/>
        <v>18328118013430</v>
      </c>
    </row>
    <row r="953" spans="1:37" s="14" customFormat="1" ht="15" customHeight="1" thickBot="1" x14ac:dyDescent="0.25">
      <c r="A953" s="9">
        <f t="shared" si="63"/>
        <v>841495</v>
      </c>
      <c r="B953" s="18">
        <f>VLOOKUP(C953,FORNECEDORES!D:E,2,0)</f>
        <v>3203</v>
      </c>
      <c r="C953" s="19" t="str">
        <f>VLOOKUP(D953,FORNECEDORES!A:D,4,0)</f>
        <v>19.658.535/0001-82</v>
      </c>
      <c r="D953" s="13" t="s">
        <v>2311</v>
      </c>
      <c r="E953" s="20" t="str">
        <f t="shared" si="62"/>
        <v>04 0083</v>
      </c>
      <c r="F953" s="28" t="s">
        <v>4936</v>
      </c>
      <c r="G953" s="21" t="str">
        <f>VLOOKUP(E953,'FILIAIS PETZ'!A:E,5,0)</f>
        <v>PETZ OSASCO</v>
      </c>
      <c r="H953" s="20" t="str">
        <f>VLOOKUP(E953,'FILIAIS PETZ'!A:D,4,0)</f>
        <v>OSAS-SP</v>
      </c>
      <c r="I953" s="46">
        <v>45323</v>
      </c>
      <c r="J953" s="10">
        <v>841495</v>
      </c>
      <c r="K953" s="10" t="s">
        <v>5181</v>
      </c>
      <c r="L953" s="28" t="s">
        <v>5621</v>
      </c>
      <c r="M953" s="46">
        <v>45323</v>
      </c>
      <c r="N953" s="46">
        <v>45343</v>
      </c>
      <c r="O953" s="46">
        <v>45324</v>
      </c>
      <c r="P953" s="28" t="s">
        <v>4990</v>
      </c>
      <c r="Q953" s="10">
        <v>3</v>
      </c>
      <c r="R953" s="10">
        <v>1</v>
      </c>
      <c r="S953" s="10" t="s">
        <v>4983</v>
      </c>
      <c r="T953" s="10" t="s">
        <v>32</v>
      </c>
      <c r="U953" s="10">
        <v>11002</v>
      </c>
      <c r="V953" s="10">
        <v>11002</v>
      </c>
      <c r="W953" s="10" t="s">
        <v>5057</v>
      </c>
      <c r="X953" s="10" t="s">
        <v>4985</v>
      </c>
      <c r="Y953" s="10" t="s">
        <v>4993</v>
      </c>
      <c r="Z953" s="10" t="s">
        <v>4993</v>
      </c>
      <c r="AA953" s="10" t="s">
        <v>4989</v>
      </c>
      <c r="AB953" s="10" t="s">
        <v>12941</v>
      </c>
      <c r="AC953" s="10" t="s">
        <v>5006</v>
      </c>
      <c r="AD953" s="29"/>
      <c r="AE953" s="20" t="str">
        <f>VLOOKUP(E953,'FILIAIS PETZ'!A:Q,17,0)</f>
        <v>SP7</v>
      </c>
      <c r="AF953" s="20" t="str">
        <f>VLOOKUP(E953,'FILIAIS PETZ'!A:Q,3,0)</f>
        <v>FELICIO</v>
      </c>
      <c r="AG953" s="20" t="str">
        <f>VLOOKUP(E953,'FILIAIS PETZ'!A:Q,2,0)</f>
        <v>R3</v>
      </c>
      <c r="AH953" s="75">
        <v>800</v>
      </c>
      <c r="AI953" s="16" t="s">
        <v>5601</v>
      </c>
      <c r="AJ953" s="43">
        <f>VLOOKUP(E953,'FILIAIS PETZ'!$A$2:$K$2000,11,0)</f>
        <v>18328118008355</v>
      </c>
      <c r="AK953" s="44">
        <f t="shared" si="64"/>
        <v>18328118008355</v>
      </c>
    </row>
    <row r="954" spans="1:37" s="14" customFormat="1" ht="15" customHeight="1" thickBot="1" x14ac:dyDescent="0.25">
      <c r="A954" s="9">
        <f t="shared" si="63"/>
        <v>841525</v>
      </c>
      <c r="B954" s="18">
        <f>VLOOKUP(C954,FORNECEDORES!D:E,2,0)</f>
        <v>631374</v>
      </c>
      <c r="C954" s="19" t="str">
        <f>VLOOKUP(D954,FORNECEDORES!A:D,4,0)</f>
        <v>30.777.868/0001-63</v>
      </c>
      <c r="D954" s="13" t="s">
        <v>4729</v>
      </c>
      <c r="E954" s="20" t="str">
        <f t="shared" si="62"/>
        <v>04 0008</v>
      </c>
      <c r="F954" s="28" t="s">
        <v>4937</v>
      </c>
      <c r="G954" s="21" t="str">
        <f>VLOOKUP(E954,'FILIAIS PETZ'!A:E,5,0)</f>
        <v>PETZ ALPHAVILLE</v>
      </c>
      <c r="H954" s="20" t="str">
        <f>VLOOKUP(E954,'FILIAIS PETZ'!A:D,4,0)</f>
        <v>ALPH-SP</v>
      </c>
      <c r="I954" s="46">
        <v>45323</v>
      </c>
      <c r="J954" s="10">
        <v>841525</v>
      </c>
      <c r="K954" s="10" t="s">
        <v>5181</v>
      </c>
      <c r="L954" s="28" t="s">
        <v>5811</v>
      </c>
      <c r="M954" s="46">
        <v>45327</v>
      </c>
      <c r="N954" s="46">
        <v>45357</v>
      </c>
      <c r="O954" s="46">
        <v>45341</v>
      </c>
      <c r="P954" s="28" t="s">
        <v>4990</v>
      </c>
      <c r="Q954" s="10">
        <v>3</v>
      </c>
      <c r="R954" s="10">
        <v>1</v>
      </c>
      <c r="S954" s="10" t="s">
        <v>4983</v>
      </c>
      <c r="T954" s="10" t="s">
        <v>32</v>
      </c>
      <c r="U954" s="10">
        <v>11002</v>
      </c>
      <c r="V954" s="10">
        <v>11002</v>
      </c>
      <c r="W954" s="10" t="s">
        <v>5019</v>
      </c>
      <c r="X954" s="10" t="s">
        <v>4985</v>
      </c>
      <c r="Y954" s="9" t="s">
        <v>4993</v>
      </c>
      <c r="Z954" s="9" t="s">
        <v>4993</v>
      </c>
      <c r="AA954" s="9" t="s">
        <v>4989</v>
      </c>
      <c r="AB954" s="9" t="s">
        <v>12941</v>
      </c>
      <c r="AC954" s="10" t="s">
        <v>5006</v>
      </c>
      <c r="AD954" s="29"/>
      <c r="AE954" s="20" t="str">
        <f>VLOOKUP(E954,'FILIAIS PETZ'!A:Q,17,0)</f>
        <v>SP7</v>
      </c>
      <c r="AF954" s="20" t="str">
        <f>VLOOKUP(E954,'FILIAIS PETZ'!A:Q,3,0)</f>
        <v>FELICIO</v>
      </c>
      <c r="AG954" s="20" t="str">
        <f>VLOOKUP(E954,'FILIAIS PETZ'!A:Q,2,0)</f>
        <v>R3</v>
      </c>
      <c r="AH954" s="75">
        <v>684.76</v>
      </c>
      <c r="AI954" s="16" t="s">
        <v>5603</v>
      </c>
      <c r="AJ954" s="43">
        <f>VLOOKUP(E954,'FILIAIS PETZ'!$A$2:$K$2000,11,0)</f>
        <v>18328118001423</v>
      </c>
      <c r="AK954" s="44">
        <f t="shared" si="64"/>
        <v>18328118001423</v>
      </c>
    </row>
    <row r="955" spans="1:37" s="14" customFormat="1" ht="15" customHeight="1" thickBot="1" x14ac:dyDescent="0.25">
      <c r="A955" s="9">
        <f t="shared" si="63"/>
        <v>841537</v>
      </c>
      <c r="B955" s="18">
        <f>VLOOKUP(C955,FORNECEDORES!D:E,2,0)</f>
        <v>631374</v>
      </c>
      <c r="C955" s="19" t="str">
        <f>VLOOKUP(D955,FORNECEDORES!A:D,4,0)</f>
        <v>30.777.868/0001-63</v>
      </c>
      <c r="D955" s="13" t="s">
        <v>4729</v>
      </c>
      <c r="E955" s="20" t="str">
        <f t="shared" si="62"/>
        <v>04 0051</v>
      </c>
      <c r="F955" s="28" t="s">
        <v>4948</v>
      </c>
      <c r="G955" s="21" t="str">
        <f>VLOOKUP(E955,'FILIAIS PETZ'!A:E,5,0)</f>
        <v>PETZ TAMBORÉ</v>
      </c>
      <c r="H955" s="20" t="str">
        <f>VLOOKUP(E955,'FILIAIS PETZ'!A:D,4,0)</f>
        <v>TMBO-SP</v>
      </c>
      <c r="I955" s="46">
        <v>45323</v>
      </c>
      <c r="J955" s="10">
        <v>841537</v>
      </c>
      <c r="K955" s="10" t="s">
        <v>5181</v>
      </c>
      <c r="L955" s="28" t="s">
        <v>5818</v>
      </c>
      <c r="M955" s="46">
        <v>45327</v>
      </c>
      <c r="N955" s="46">
        <v>45357</v>
      </c>
      <c r="O955" s="46">
        <v>45341</v>
      </c>
      <c r="P955" s="28" t="s">
        <v>4990</v>
      </c>
      <c r="Q955" s="10">
        <v>3</v>
      </c>
      <c r="R955" s="10">
        <v>1</v>
      </c>
      <c r="S955" s="10" t="s">
        <v>4983</v>
      </c>
      <c r="T955" s="10" t="s">
        <v>32</v>
      </c>
      <c r="U955" s="10">
        <v>11002</v>
      </c>
      <c r="V955" s="10">
        <v>11002</v>
      </c>
      <c r="W955" s="10" t="s">
        <v>4984</v>
      </c>
      <c r="X955" s="10" t="s">
        <v>4985</v>
      </c>
      <c r="Y955" s="9" t="s">
        <v>4993</v>
      </c>
      <c r="Z955" s="9" t="s">
        <v>4993</v>
      </c>
      <c r="AA955" s="9" t="s">
        <v>4989</v>
      </c>
      <c r="AB955" s="9" t="s">
        <v>12941</v>
      </c>
      <c r="AC955" s="10" t="s">
        <v>5006</v>
      </c>
      <c r="AD955" s="29"/>
      <c r="AE955" s="20" t="str">
        <f>VLOOKUP(E955,'FILIAIS PETZ'!A:Q,17,0)</f>
        <v>SP7</v>
      </c>
      <c r="AF955" s="20" t="str">
        <f>VLOOKUP(E955,'FILIAIS PETZ'!A:Q,3,0)</f>
        <v>FELICIO</v>
      </c>
      <c r="AG955" s="20" t="str">
        <f>VLOOKUP(E955,'FILIAIS PETZ'!A:Q,2,0)</f>
        <v>R3</v>
      </c>
      <c r="AH955" s="75">
        <v>486.76</v>
      </c>
      <c r="AI955" s="16" t="s">
        <v>5604</v>
      </c>
      <c r="AJ955" s="43">
        <f>VLOOKUP(E955,'FILIAIS PETZ'!$A$2:$K$2000,11,0)</f>
        <v>18328118004872</v>
      </c>
      <c r="AK955" s="44">
        <f t="shared" si="64"/>
        <v>18328118004872</v>
      </c>
    </row>
    <row r="956" spans="1:37" s="14" customFormat="1" ht="15" customHeight="1" thickBot="1" x14ac:dyDescent="0.25">
      <c r="A956" s="9">
        <f t="shared" si="63"/>
        <v>841542</v>
      </c>
      <c r="B956" s="18">
        <f>VLOOKUP(C956,FORNECEDORES!D:E,2,0)</f>
        <v>39969</v>
      </c>
      <c r="C956" s="19" t="str">
        <f>VLOOKUP(D956,FORNECEDORES!A:D,4,0)</f>
        <v>23.457.797/0001-56</v>
      </c>
      <c r="D956" s="13" t="s">
        <v>2466</v>
      </c>
      <c r="E956" s="20" t="str">
        <f t="shared" si="62"/>
        <v>04 0032</v>
      </c>
      <c r="F956" s="28" t="s">
        <v>4951</v>
      </c>
      <c r="G956" s="21" t="str">
        <f>VLOOKUP(E956,'FILIAIS PETZ'!A:E,5,0)</f>
        <v>PETZ JAGUARE</v>
      </c>
      <c r="H956" s="20" t="str">
        <f>VLOOKUP(E956,'FILIAIS PETZ'!A:D,4,0)</f>
        <v>JGRE-SP</v>
      </c>
      <c r="I956" s="46">
        <v>45323</v>
      </c>
      <c r="J956" s="10">
        <v>841542</v>
      </c>
      <c r="K956" s="10" t="s">
        <v>5858</v>
      </c>
      <c r="L956" s="28" t="s">
        <v>13817</v>
      </c>
      <c r="M956" s="46">
        <v>45324</v>
      </c>
      <c r="N956" s="46">
        <v>45602</v>
      </c>
      <c r="O956" s="46">
        <v>45583</v>
      </c>
      <c r="P956" s="28" t="s">
        <v>4990</v>
      </c>
      <c r="Q956" s="10">
        <v>3</v>
      </c>
      <c r="R956" s="10">
        <v>1</v>
      </c>
      <c r="S956" s="10" t="s">
        <v>4983</v>
      </c>
      <c r="T956" s="10" t="s">
        <v>32</v>
      </c>
      <c r="U956" s="10">
        <v>11002</v>
      </c>
      <c r="V956" s="10">
        <v>11002</v>
      </c>
      <c r="W956" s="10" t="s">
        <v>4984</v>
      </c>
      <c r="X956" s="10" t="s">
        <v>4985</v>
      </c>
      <c r="Y956" s="9" t="s">
        <v>4993</v>
      </c>
      <c r="Z956" s="9" t="s">
        <v>4993</v>
      </c>
      <c r="AA956" s="9" t="s">
        <v>4989</v>
      </c>
      <c r="AB956" s="9" t="s">
        <v>12941</v>
      </c>
      <c r="AC956" s="10" t="s">
        <v>5006</v>
      </c>
      <c r="AD956" s="29"/>
      <c r="AE956" s="20" t="str">
        <f>VLOOKUP(E956,'FILIAIS PETZ'!A:Q,17,0)</f>
        <v>SP7</v>
      </c>
      <c r="AF956" s="20" t="str">
        <f>VLOOKUP(E956,'FILIAIS PETZ'!A:Q,3,0)</f>
        <v>FELICIO</v>
      </c>
      <c r="AG956" s="20" t="str">
        <f>VLOOKUP(E956,'FILIAIS PETZ'!A:Q,2,0)</f>
        <v>R3</v>
      </c>
      <c r="AH956" s="75">
        <v>330</v>
      </c>
      <c r="AI956" s="16" t="s">
        <v>5605</v>
      </c>
      <c r="AJ956" s="43">
        <f>VLOOKUP(E956,'FILIAIS PETZ'!$A$2:$K$2000,11,0)</f>
        <v>18328118003205</v>
      </c>
      <c r="AK956" s="44">
        <f t="shared" si="64"/>
        <v>18328118003205</v>
      </c>
    </row>
    <row r="957" spans="1:37" s="14" customFormat="1" ht="15" customHeight="1" thickBot="1" x14ac:dyDescent="0.25">
      <c r="A957" s="9" t="str">
        <f t="shared" si="63"/>
        <v>PREVENTIVA</v>
      </c>
      <c r="B957" s="18">
        <f>VLOOKUP(C957,FORNECEDORES!D:E,2,0)</f>
        <v>9057</v>
      </c>
      <c r="C957" s="19" t="str">
        <f>VLOOKUP(D957,FORNECEDORES!A:D,4,0)</f>
        <v>19.357.006/0001-49</v>
      </c>
      <c r="D957" s="13" t="s">
        <v>2290</v>
      </c>
      <c r="E957" s="20" t="str">
        <f t="shared" si="62"/>
        <v>04 0095</v>
      </c>
      <c r="F957" s="28" t="s">
        <v>4945</v>
      </c>
      <c r="G957" s="21" t="str">
        <f>VLOOKUP(E957,'FILIAIS PETZ'!A:E,5,0)</f>
        <v>PETZ BETIM</v>
      </c>
      <c r="H957" s="20" t="str">
        <f>VLOOKUP(E957,'FILIAIS PETZ'!A:D,4,0)</f>
        <v>BTIM-MG</v>
      </c>
      <c r="I957" s="46">
        <v>45323</v>
      </c>
      <c r="J957" s="10" t="s">
        <v>4980</v>
      </c>
      <c r="K957" s="10" t="s">
        <v>5858</v>
      </c>
      <c r="L957" s="28" t="s">
        <v>5864</v>
      </c>
      <c r="M957" s="46">
        <v>45337</v>
      </c>
      <c r="N957" s="46">
        <v>45364</v>
      </c>
      <c r="O957" s="46">
        <v>45343</v>
      </c>
      <c r="P957" s="28" t="s">
        <v>4998</v>
      </c>
      <c r="Q957" s="10">
        <v>3</v>
      </c>
      <c r="R957" s="10" t="s">
        <v>4991</v>
      </c>
      <c r="S957" s="10" t="s">
        <v>4983</v>
      </c>
      <c r="T957" s="10" t="s">
        <v>32</v>
      </c>
      <c r="U957" s="10">
        <v>11002</v>
      </c>
      <c r="V957" s="10">
        <v>11002</v>
      </c>
      <c r="W957" s="10" t="s">
        <v>5019</v>
      </c>
      <c r="X957" s="10" t="s">
        <v>4985</v>
      </c>
      <c r="Y957" s="10" t="s">
        <v>4980</v>
      </c>
      <c r="Z957" s="10" t="s">
        <v>4980</v>
      </c>
      <c r="AA957" s="10" t="s">
        <v>4989</v>
      </c>
      <c r="AB957" s="10" t="s">
        <v>5066</v>
      </c>
      <c r="AC957" s="10" t="s">
        <v>4999</v>
      </c>
      <c r="AD957" s="29"/>
      <c r="AE957" s="20" t="str">
        <f>VLOOKUP(E957,'FILIAIS PETZ'!A:Q,17,0)</f>
        <v>MG-2</v>
      </c>
      <c r="AF957" s="20" t="str">
        <f>VLOOKUP(E957,'FILIAIS PETZ'!A:Q,3,0)</f>
        <v>FELICIO</v>
      </c>
      <c r="AG957" s="20" t="str">
        <f>VLOOKUP(E957,'FILIAIS PETZ'!A:Q,2,0)</f>
        <v>R3</v>
      </c>
      <c r="AH957" s="75">
        <v>1800</v>
      </c>
      <c r="AI957" s="16" t="s">
        <v>5868</v>
      </c>
      <c r="AJ957" s="43">
        <f>VLOOKUP(E957,'FILIAIS PETZ'!$A$2:$K$2000,11,0)</f>
        <v>18328118009084</v>
      </c>
      <c r="AK957" s="44">
        <f t="shared" si="64"/>
        <v>18328118009084</v>
      </c>
    </row>
    <row r="958" spans="1:37" s="14" customFormat="1" ht="15" customHeight="1" thickBot="1" x14ac:dyDescent="0.25">
      <c r="A958" s="9" t="str">
        <f t="shared" si="63"/>
        <v>PREVENTIVA</v>
      </c>
      <c r="B958" s="18">
        <f>VLOOKUP(C958,FORNECEDORES!D:E,2,0)</f>
        <v>9057</v>
      </c>
      <c r="C958" s="19" t="str">
        <f>VLOOKUP(D958,FORNECEDORES!A:D,4,0)</f>
        <v>19.357.006/0001-49</v>
      </c>
      <c r="D958" s="13" t="s">
        <v>2290</v>
      </c>
      <c r="E958" s="20" t="str">
        <f t="shared" si="62"/>
        <v>04 0130</v>
      </c>
      <c r="F958" s="28" t="s">
        <v>4975</v>
      </c>
      <c r="G958" s="21" t="str">
        <f>VLOOKUP(E958,'FILIAIS PETZ'!A:E,5,0)</f>
        <v>PETZ CARLOS LUZ</v>
      </c>
      <c r="H958" s="20" t="str">
        <f>VLOOKUP(E958,'FILIAIS PETZ'!A:D,4,0)</f>
        <v>CLUZ-MG</v>
      </c>
      <c r="I958" s="46">
        <v>45323</v>
      </c>
      <c r="J958" s="10" t="s">
        <v>4980</v>
      </c>
      <c r="K958" s="10" t="s">
        <v>5858</v>
      </c>
      <c r="L958" s="28" t="s">
        <v>5860</v>
      </c>
      <c r="M958" s="46">
        <v>45337</v>
      </c>
      <c r="N958" s="46">
        <v>45364</v>
      </c>
      <c r="O958" s="46">
        <v>45343</v>
      </c>
      <c r="P958" s="28" t="s">
        <v>4998</v>
      </c>
      <c r="Q958" s="10">
        <v>3</v>
      </c>
      <c r="R958" s="10" t="s">
        <v>4991</v>
      </c>
      <c r="S958" s="10" t="s">
        <v>4983</v>
      </c>
      <c r="T958" s="10" t="s">
        <v>32</v>
      </c>
      <c r="U958" s="10">
        <v>11002</v>
      </c>
      <c r="V958" s="10">
        <v>11002</v>
      </c>
      <c r="W958" s="10" t="s">
        <v>5019</v>
      </c>
      <c r="X958" s="10" t="s">
        <v>4985</v>
      </c>
      <c r="Y958" s="10" t="s">
        <v>4980</v>
      </c>
      <c r="Z958" s="10" t="s">
        <v>4980</v>
      </c>
      <c r="AA958" s="10" t="s">
        <v>4989</v>
      </c>
      <c r="AB958" s="10" t="s">
        <v>5066</v>
      </c>
      <c r="AC958" s="10" t="s">
        <v>4999</v>
      </c>
      <c r="AD958" s="29"/>
      <c r="AE958" s="20" t="str">
        <f>VLOOKUP(E958,'FILIAIS PETZ'!A:Q,17,0)</f>
        <v>MG-1</v>
      </c>
      <c r="AF958" s="20" t="str">
        <f>VLOOKUP(E958,'FILIAIS PETZ'!A:Q,3,0)</f>
        <v>FELICIO</v>
      </c>
      <c r="AG958" s="20" t="str">
        <f>VLOOKUP(E958,'FILIAIS PETZ'!A:Q,2,0)</f>
        <v>R3</v>
      </c>
      <c r="AH958" s="75">
        <v>1200</v>
      </c>
      <c r="AI958" s="16" t="s">
        <v>5868</v>
      </c>
      <c r="AJ958" s="43">
        <f>VLOOKUP(E958,'FILIAIS PETZ'!$A$2:$K$2000,11,0)</f>
        <v>18328118012204</v>
      </c>
      <c r="AK958" s="44">
        <f t="shared" si="64"/>
        <v>18328118012204</v>
      </c>
    </row>
    <row r="959" spans="1:37" s="14" customFormat="1" ht="15" customHeight="1" thickBot="1" x14ac:dyDescent="0.25">
      <c r="A959" s="9" t="str">
        <f t="shared" si="63"/>
        <v>PREVENTIVA</v>
      </c>
      <c r="B959" s="18">
        <f>VLOOKUP(C959,FORNECEDORES!D:E,2,0)</f>
        <v>9057</v>
      </c>
      <c r="C959" s="19" t="str">
        <f>VLOOKUP(D959,FORNECEDORES!A:D,4,0)</f>
        <v>19.357.006/0001-49</v>
      </c>
      <c r="D959" s="13" t="s">
        <v>2290</v>
      </c>
      <c r="E959" s="20" t="str">
        <f t="shared" si="62"/>
        <v>04 0038</v>
      </c>
      <c r="F959" s="28" t="s">
        <v>4979</v>
      </c>
      <c r="G959" s="21" t="str">
        <f>VLOOKUP(E959,'FILIAIS PETZ'!A:E,5,0)</f>
        <v>PETZ CENTER MINAS</v>
      </c>
      <c r="H959" s="20" t="str">
        <f>VLOOKUP(E959,'FILIAIS PETZ'!A:D,4,0)</f>
        <v>CTMN-MG</v>
      </c>
      <c r="I959" s="46">
        <v>45323</v>
      </c>
      <c r="J959" s="10" t="s">
        <v>4980</v>
      </c>
      <c r="K959" s="10" t="s">
        <v>5858</v>
      </c>
      <c r="L959" s="28" t="s">
        <v>5862</v>
      </c>
      <c r="M959" s="46">
        <v>45337</v>
      </c>
      <c r="N959" s="46">
        <v>45364</v>
      </c>
      <c r="O959" s="46">
        <v>45343</v>
      </c>
      <c r="P959" s="28" t="s">
        <v>4998</v>
      </c>
      <c r="Q959" s="10">
        <v>3</v>
      </c>
      <c r="R959" s="10" t="s">
        <v>4991</v>
      </c>
      <c r="S959" s="10" t="s">
        <v>4983</v>
      </c>
      <c r="T959" s="10" t="s">
        <v>32</v>
      </c>
      <c r="U959" s="10">
        <v>11002</v>
      </c>
      <c r="V959" s="10">
        <v>11002</v>
      </c>
      <c r="W959" s="10"/>
      <c r="X959" s="10" t="s">
        <v>4985</v>
      </c>
      <c r="Y959" s="10" t="s">
        <v>4980</v>
      </c>
      <c r="Z959" s="10" t="s">
        <v>4980</v>
      </c>
      <c r="AA959" s="10" t="s">
        <v>4989</v>
      </c>
      <c r="AB959" s="10" t="s">
        <v>5066</v>
      </c>
      <c r="AC959" s="10" t="s">
        <v>4999</v>
      </c>
      <c r="AD959" s="29"/>
      <c r="AE959" s="20" t="str">
        <f>VLOOKUP(E959,'FILIAIS PETZ'!A:Q,17,0)</f>
        <v>MG-2</v>
      </c>
      <c r="AF959" s="20" t="str">
        <f>VLOOKUP(E959,'FILIAIS PETZ'!A:Q,3,0)</f>
        <v>FELICIO</v>
      </c>
      <c r="AG959" s="20" t="str">
        <f>VLOOKUP(E959,'FILIAIS PETZ'!A:Q,2,0)</f>
        <v>R3</v>
      </c>
      <c r="AH959" s="75">
        <v>1800</v>
      </c>
      <c r="AI959" s="16" t="s">
        <v>5868</v>
      </c>
      <c r="AJ959" s="43">
        <f>VLOOKUP(E959,'FILIAIS PETZ'!$A$2:$K$2000,11,0)</f>
        <v>18328118003710</v>
      </c>
      <c r="AK959" s="44">
        <f t="shared" si="64"/>
        <v>18328118003710</v>
      </c>
    </row>
    <row r="960" spans="1:37" s="14" customFormat="1" ht="15" customHeight="1" thickBot="1" x14ac:dyDescent="0.25">
      <c r="A960" s="9" t="str">
        <f t="shared" si="63"/>
        <v>PREVENTIVA</v>
      </c>
      <c r="B960" s="18">
        <f>VLOOKUP(C960,FORNECEDORES!D:E,2,0)</f>
        <v>9057</v>
      </c>
      <c r="C960" s="19" t="str">
        <f>VLOOKUP(D960,FORNECEDORES!A:D,4,0)</f>
        <v>19.357.006/0001-49</v>
      </c>
      <c r="D960" s="13" t="s">
        <v>2290</v>
      </c>
      <c r="E960" s="20" t="str">
        <f t="shared" si="62"/>
        <v>04 0107</v>
      </c>
      <c r="F960" s="28" t="s">
        <v>4930</v>
      </c>
      <c r="G960" s="21" t="str">
        <f>VLOOKUP(E960,'FILIAIS PETZ'!A:E,5,0)</f>
        <v>PETZ CONTAGEM</v>
      </c>
      <c r="H960" s="20" t="str">
        <f>VLOOKUP(E960,'FILIAIS PETZ'!A:D,4,0)</f>
        <v>CNTG-MG</v>
      </c>
      <c r="I960" s="46">
        <v>45323</v>
      </c>
      <c r="J960" s="10" t="s">
        <v>4980</v>
      </c>
      <c r="K960" s="10" t="s">
        <v>5858</v>
      </c>
      <c r="L960" s="28" t="s">
        <v>5866</v>
      </c>
      <c r="M960" s="46">
        <v>45337</v>
      </c>
      <c r="N960" s="46">
        <v>45364</v>
      </c>
      <c r="O960" s="46">
        <v>45343</v>
      </c>
      <c r="P960" s="28" t="s">
        <v>4998</v>
      </c>
      <c r="Q960" s="10">
        <v>3</v>
      </c>
      <c r="R960" s="10" t="s">
        <v>4991</v>
      </c>
      <c r="S960" s="10" t="s">
        <v>4983</v>
      </c>
      <c r="T960" s="10" t="s">
        <v>32</v>
      </c>
      <c r="U960" s="10">
        <v>11002</v>
      </c>
      <c r="V960" s="10">
        <v>11002</v>
      </c>
      <c r="W960" s="10" t="s">
        <v>5019</v>
      </c>
      <c r="X960" s="10" t="s">
        <v>4985</v>
      </c>
      <c r="Y960" s="10" t="s">
        <v>4980</v>
      </c>
      <c r="Z960" s="10" t="s">
        <v>4980</v>
      </c>
      <c r="AA960" s="10" t="s">
        <v>4989</v>
      </c>
      <c r="AB960" s="10" t="s">
        <v>5066</v>
      </c>
      <c r="AC960" s="10" t="s">
        <v>4999</v>
      </c>
      <c r="AD960" s="29"/>
      <c r="AE960" s="20" t="str">
        <f>VLOOKUP(E960,'FILIAIS PETZ'!A:Q,17,0)</f>
        <v>MG-2</v>
      </c>
      <c r="AF960" s="20" t="str">
        <f>VLOOKUP(E960,'FILIAIS PETZ'!A:Q,3,0)</f>
        <v>FELICIO</v>
      </c>
      <c r="AG960" s="20" t="str">
        <f>VLOOKUP(E960,'FILIAIS PETZ'!A:Q,2,0)</f>
        <v>R3</v>
      </c>
      <c r="AH960" s="75">
        <v>1200</v>
      </c>
      <c r="AI960" s="16" t="s">
        <v>5868</v>
      </c>
      <c r="AJ960" s="43">
        <f>VLOOKUP(E960,'FILIAIS PETZ'!$A$2:$K$2000,11,0)</f>
        <v>18328118010414</v>
      </c>
      <c r="AK960" s="44">
        <f t="shared" si="64"/>
        <v>18328118010414</v>
      </c>
    </row>
    <row r="961" spans="1:37" s="14" customFormat="1" ht="15" customHeight="1" thickBot="1" x14ac:dyDescent="0.25">
      <c r="A961" s="9" t="str">
        <f t="shared" si="63"/>
        <v>PREVENTIVA</v>
      </c>
      <c r="B961" s="18">
        <f>VLOOKUP(C961,FORNECEDORES!D:E,2,0)</f>
        <v>9057</v>
      </c>
      <c r="C961" s="19" t="str">
        <f>VLOOKUP(D961,FORNECEDORES!A:D,4,0)</f>
        <v>19.357.006/0001-49</v>
      </c>
      <c r="D961" s="13" t="s">
        <v>2290</v>
      </c>
      <c r="E961" s="20" t="str">
        <f t="shared" si="62"/>
        <v>04 0040</v>
      </c>
      <c r="F961" s="28" t="s">
        <v>4943</v>
      </c>
      <c r="G961" s="21" t="str">
        <f>VLOOKUP(E961,'FILIAIS PETZ'!A:E,5,0)</f>
        <v>PETZ NOSSA SENHORA DO CARMO</v>
      </c>
      <c r="H961" s="20" t="str">
        <f>VLOOKUP(E961,'FILIAIS PETZ'!A:D,4,0)</f>
        <v>NSCA-MG</v>
      </c>
      <c r="I961" s="46">
        <v>45323</v>
      </c>
      <c r="J961" s="10" t="s">
        <v>4980</v>
      </c>
      <c r="K961" s="10" t="s">
        <v>5858</v>
      </c>
      <c r="L961" s="28" t="s">
        <v>5861</v>
      </c>
      <c r="M961" s="46">
        <v>45337</v>
      </c>
      <c r="N961" s="46">
        <v>45364</v>
      </c>
      <c r="O961" s="46">
        <v>45343</v>
      </c>
      <c r="P961" s="28" t="s">
        <v>4998</v>
      </c>
      <c r="Q961" s="10">
        <v>3</v>
      </c>
      <c r="R961" s="10" t="s">
        <v>4991</v>
      </c>
      <c r="S961" s="10" t="s">
        <v>4983</v>
      </c>
      <c r="T961" s="10" t="s">
        <v>32</v>
      </c>
      <c r="U961" s="10">
        <v>11002</v>
      </c>
      <c r="V961" s="10">
        <v>11002</v>
      </c>
      <c r="W961" s="10" t="s">
        <v>5019</v>
      </c>
      <c r="X961" s="10" t="s">
        <v>4985</v>
      </c>
      <c r="Y961" s="10" t="s">
        <v>4980</v>
      </c>
      <c r="Z961" s="10" t="s">
        <v>4980</v>
      </c>
      <c r="AA961" s="10" t="s">
        <v>4989</v>
      </c>
      <c r="AB961" s="10" t="s">
        <v>5066</v>
      </c>
      <c r="AC961" s="10" t="s">
        <v>4999</v>
      </c>
      <c r="AD961" s="29"/>
      <c r="AE961" s="20" t="str">
        <f>VLOOKUP(E961,'FILIAIS PETZ'!A:Q,17,0)</f>
        <v>MG-1</v>
      </c>
      <c r="AF961" s="20" t="str">
        <f>VLOOKUP(E961,'FILIAIS PETZ'!A:Q,3,0)</f>
        <v>FELICIO</v>
      </c>
      <c r="AG961" s="20" t="str">
        <f>VLOOKUP(E961,'FILIAIS PETZ'!A:Q,2,0)</f>
        <v>R3</v>
      </c>
      <c r="AH961" s="75">
        <v>1800</v>
      </c>
      <c r="AI961" s="16" t="s">
        <v>5868</v>
      </c>
      <c r="AJ961" s="43">
        <f>VLOOKUP(E961,'FILIAIS PETZ'!$A$2:$K$2000,11,0)</f>
        <v>18328118003981</v>
      </c>
      <c r="AK961" s="44">
        <f t="shared" si="64"/>
        <v>18328118003981</v>
      </c>
    </row>
    <row r="962" spans="1:37" s="14" customFormat="1" ht="15" customHeight="1" thickBot="1" x14ac:dyDescent="0.25">
      <c r="A962" s="9" t="str">
        <f t="shared" si="63"/>
        <v>PREVENTIVA</v>
      </c>
      <c r="B962" s="18">
        <f>VLOOKUP(C962,FORNECEDORES!D:E,2,0)</f>
        <v>9057</v>
      </c>
      <c r="C962" s="19" t="str">
        <f>VLOOKUP(D962,FORNECEDORES!A:D,4,0)</f>
        <v>19.357.006/0001-49</v>
      </c>
      <c r="D962" s="13" t="s">
        <v>2290</v>
      </c>
      <c r="E962" s="20" t="str">
        <f t="shared" si="62"/>
        <v>04 0061</v>
      </c>
      <c r="F962" s="28" t="s">
        <v>4946</v>
      </c>
      <c r="G962" s="21" t="str">
        <f>VLOOKUP(E962,'FILIAIS PETZ'!A:E,5,0)</f>
        <v>PETZ PAMPULHA</v>
      </c>
      <c r="H962" s="20" t="str">
        <f>VLOOKUP(E962,'FILIAIS PETZ'!A:D,4,0)</f>
        <v>PAMP-MG</v>
      </c>
      <c r="I962" s="46">
        <v>45323</v>
      </c>
      <c r="J962" s="10" t="s">
        <v>4980</v>
      </c>
      <c r="K962" s="10" t="s">
        <v>5858</v>
      </c>
      <c r="L962" s="28" t="s">
        <v>5863</v>
      </c>
      <c r="M962" s="46">
        <v>45337</v>
      </c>
      <c r="N962" s="46">
        <v>45364</v>
      </c>
      <c r="O962" s="46">
        <v>45343</v>
      </c>
      <c r="P962" s="28" t="s">
        <v>4998</v>
      </c>
      <c r="Q962" s="10">
        <v>3</v>
      </c>
      <c r="R962" s="10" t="s">
        <v>4991</v>
      </c>
      <c r="S962" s="10" t="s">
        <v>4983</v>
      </c>
      <c r="T962" s="10" t="s">
        <v>32</v>
      </c>
      <c r="U962" s="10">
        <v>11002</v>
      </c>
      <c r="V962" s="10">
        <v>11002</v>
      </c>
      <c r="W962" s="10" t="s">
        <v>5019</v>
      </c>
      <c r="X962" s="10" t="s">
        <v>4985</v>
      </c>
      <c r="Y962" s="10" t="s">
        <v>4980</v>
      </c>
      <c r="Z962" s="10" t="s">
        <v>4980</v>
      </c>
      <c r="AA962" s="10" t="s">
        <v>4989</v>
      </c>
      <c r="AB962" s="10" t="s">
        <v>5066</v>
      </c>
      <c r="AC962" s="10" t="s">
        <v>4999</v>
      </c>
      <c r="AD962" s="29"/>
      <c r="AE962" s="20" t="str">
        <f>VLOOKUP(E962,'FILIAIS PETZ'!A:Q,17,0)</f>
        <v>MG-1</v>
      </c>
      <c r="AF962" s="20" t="str">
        <f>VLOOKUP(E962,'FILIAIS PETZ'!A:Q,3,0)</f>
        <v>FELICIO</v>
      </c>
      <c r="AG962" s="20" t="str">
        <f>VLOOKUP(E962,'FILIAIS PETZ'!A:Q,2,0)</f>
        <v>R3</v>
      </c>
      <c r="AH962" s="75">
        <v>1800</v>
      </c>
      <c r="AI962" s="16" t="s">
        <v>5868</v>
      </c>
      <c r="AJ962" s="43">
        <f>VLOOKUP(E962,'FILIAIS PETZ'!$A$2:$K$2000,11,0)</f>
        <v>18328118006069</v>
      </c>
      <c r="AK962" s="44">
        <f t="shared" si="64"/>
        <v>18328118006069</v>
      </c>
    </row>
    <row r="963" spans="1:37" s="14" customFormat="1" ht="15" customHeight="1" thickBot="1" x14ac:dyDescent="0.25">
      <c r="A963" s="9" t="str">
        <f t="shared" si="63"/>
        <v>PREVENTIVA</v>
      </c>
      <c r="B963" s="18">
        <f>VLOOKUP(C963,FORNECEDORES!D:E,2,0)</f>
        <v>9057</v>
      </c>
      <c r="C963" s="19" t="str">
        <f>VLOOKUP(D963,FORNECEDORES!A:D,4,0)</f>
        <v>19.357.006/0001-49</v>
      </c>
      <c r="D963" s="13" t="s">
        <v>2290</v>
      </c>
      <c r="E963" s="20" t="str">
        <f t="shared" si="62"/>
        <v>04 0084</v>
      </c>
      <c r="F963" s="28" t="s">
        <v>4958</v>
      </c>
      <c r="G963" s="21" t="str">
        <f>VLOOKUP(E963,'FILIAIS PETZ'!A:E,5,0)</f>
        <v>PETZ RAJA</v>
      </c>
      <c r="H963" s="20" t="str">
        <f>VLOOKUP(E963,'FILIAIS PETZ'!A:D,4,0)</f>
        <v>RAJA-MG</v>
      </c>
      <c r="I963" s="46">
        <v>45323</v>
      </c>
      <c r="J963" s="10" t="s">
        <v>4980</v>
      </c>
      <c r="K963" s="10" t="s">
        <v>5858</v>
      </c>
      <c r="L963" s="28" t="s">
        <v>5859</v>
      </c>
      <c r="M963" s="46">
        <v>45337</v>
      </c>
      <c r="N963" s="46">
        <v>45364</v>
      </c>
      <c r="O963" s="46">
        <v>45343</v>
      </c>
      <c r="P963" s="28" t="s">
        <v>4998</v>
      </c>
      <c r="Q963" s="10">
        <v>3</v>
      </c>
      <c r="R963" s="10" t="s">
        <v>4991</v>
      </c>
      <c r="S963" s="10" t="s">
        <v>4983</v>
      </c>
      <c r="T963" s="10" t="s">
        <v>32</v>
      </c>
      <c r="U963" s="10">
        <v>11002</v>
      </c>
      <c r="V963" s="10">
        <v>11002</v>
      </c>
      <c r="W963" s="10" t="s">
        <v>5019</v>
      </c>
      <c r="X963" s="10" t="s">
        <v>4985</v>
      </c>
      <c r="Y963" s="10" t="s">
        <v>4980</v>
      </c>
      <c r="Z963" s="10" t="s">
        <v>4980</v>
      </c>
      <c r="AA963" s="10" t="s">
        <v>4989</v>
      </c>
      <c r="AB963" s="10" t="s">
        <v>5066</v>
      </c>
      <c r="AC963" s="10" t="s">
        <v>4999</v>
      </c>
      <c r="AD963" s="29"/>
      <c r="AE963" s="20" t="str">
        <f>VLOOKUP(E963,'FILIAIS PETZ'!A:Q,17,0)</f>
        <v>MG-1</v>
      </c>
      <c r="AF963" s="20" t="str">
        <f>VLOOKUP(E963,'FILIAIS PETZ'!A:Q,3,0)</f>
        <v>FELICIO</v>
      </c>
      <c r="AG963" s="20" t="str">
        <f>VLOOKUP(E963,'FILIAIS PETZ'!A:Q,2,0)</f>
        <v>R3</v>
      </c>
      <c r="AH963" s="75">
        <v>1200</v>
      </c>
      <c r="AI963" s="16" t="s">
        <v>5868</v>
      </c>
      <c r="AJ963" s="43">
        <f>VLOOKUP(E963,'FILIAIS PETZ'!$A$2:$K$2000,11,0)</f>
        <v>18328118007707</v>
      </c>
      <c r="AK963" s="44">
        <f t="shared" si="64"/>
        <v>18328118007707</v>
      </c>
    </row>
    <row r="964" spans="1:37" s="14" customFormat="1" ht="15" customHeight="1" thickBot="1" x14ac:dyDescent="0.25">
      <c r="A964" s="9" t="str">
        <f t="shared" si="63"/>
        <v>PREVENTIVA</v>
      </c>
      <c r="B964" s="18">
        <f>VLOOKUP(C964,FORNECEDORES!D:E,2,0)</f>
        <v>9057</v>
      </c>
      <c r="C964" s="19" t="str">
        <f>VLOOKUP(D964,FORNECEDORES!A:D,4,0)</f>
        <v>19.357.006/0001-49</v>
      </c>
      <c r="D964" s="13" t="s">
        <v>2290</v>
      </c>
      <c r="E964" s="20" t="str">
        <f t="shared" si="62"/>
        <v>04 0155</v>
      </c>
      <c r="F964" s="28" t="s">
        <v>4929</v>
      </c>
      <c r="G964" s="21" t="str">
        <f>VLOOKUP(E964,'FILIAIS PETZ'!A:E,5,0)</f>
        <v>PETZ SETE LAGOAS</v>
      </c>
      <c r="H964" s="20" t="str">
        <f>VLOOKUP(E964,'FILIAIS PETZ'!A:D,4,0)</f>
        <v>STLG-MG</v>
      </c>
      <c r="I964" s="46">
        <v>45323</v>
      </c>
      <c r="J964" s="10" t="s">
        <v>4980</v>
      </c>
      <c r="K964" s="10" t="s">
        <v>5858</v>
      </c>
      <c r="L964" s="28" t="s">
        <v>5865</v>
      </c>
      <c r="M964" s="46">
        <v>45337</v>
      </c>
      <c r="N964" s="46">
        <v>45364</v>
      </c>
      <c r="O964" s="46">
        <v>45343</v>
      </c>
      <c r="P964" s="28" t="s">
        <v>4998</v>
      </c>
      <c r="Q964" s="10">
        <v>3</v>
      </c>
      <c r="R964" s="10" t="s">
        <v>4991</v>
      </c>
      <c r="S964" s="10" t="s">
        <v>4983</v>
      </c>
      <c r="T964" s="10" t="s">
        <v>32</v>
      </c>
      <c r="U964" s="10">
        <v>11002</v>
      </c>
      <c r="V964" s="10">
        <v>11002</v>
      </c>
      <c r="W964" s="10"/>
      <c r="X964" s="10" t="s">
        <v>4985</v>
      </c>
      <c r="Y964" s="10" t="s">
        <v>4980</v>
      </c>
      <c r="Z964" s="10" t="s">
        <v>4980</v>
      </c>
      <c r="AA964" s="10" t="s">
        <v>4989</v>
      </c>
      <c r="AB964" s="10" t="s">
        <v>5066</v>
      </c>
      <c r="AC964" s="10" t="s">
        <v>4999</v>
      </c>
      <c r="AD964" s="29"/>
      <c r="AE964" s="20" t="str">
        <f>VLOOKUP(E964,'FILIAIS PETZ'!A:Q,17,0)</f>
        <v>MG-1</v>
      </c>
      <c r="AF964" s="20" t="str">
        <f>VLOOKUP(E964,'FILIAIS PETZ'!A:Q,3,0)</f>
        <v>FELICIO</v>
      </c>
      <c r="AG964" s="20" t="str">
        <f>VLOOKUP(E964,'FILIAIS PETZ'!A:Q,2,0)</f>
        <v>R3</v>
      </c>
      <c r="AH964" s="75">
        <v>1200</v>
      </c>
      <c r="AI964" s="16" t="s">
        <v>5868</v>
      </c>
      <c r="AJ964" s="43">
        <f>VLOOKUP(E964,'FILIAIS PETZ'!$A$2:$K$2000,11,0)</f>
        <v>18328118015645</v>
      </c>
      <c r="AK964" s="44">
        <f t="shared" si="64"/>
        <v>18328118015645</v>
      </c>
    </row>
    <row r="965" spans="1:37" s="14" customFormat="1" ht="15" customHeight="1" thickBot="1" x14ac:dyDescent="0.25">
      <c r="A965" s="9" t="str">
        <f t="shared" si="63"/>
        <v>PREVENTIVA</v>
      </c>
      <c r="B965" s="18">
        <f>VLOOKUP(C965,FORNECEDORES!D:E,2,0)</f>
        <v>741390</v>
      </c>
      <c r="C965" s="19" t="str">
        <f>VLOOKUP(D965,FORNECEDORES!A:D,4,0)</f>
        <v>53.327.206/0001-97</v>
      </c>
      <c r="D965" s="13" t="s">
        <v>1785</v>
      </c>
      <c r="E965" s="20" t="str">
        <f t="shared" si="62"/>
        <v>04 0095</v>
      </c>
      <c r="F965" s="28" t="s">
        <v>4945</v>
      </c>
      <c r="G965" s="21" t="str">
        <f>VLOOKUP(E965,'FILIAIS PETZ'!A:E,5,0)</f>
        <v>PETZ BETIM</v>
      </c>
      <c r="H965" s="20" t="str">
        <f>VLOOKUP(E965,'FILIAIS PETZ'!A:D,4,0)</f>
        <v>BTIM-MG</v>
      </c>
      <c r="I965" s="46">
        <v>45323</v>
      </c>
      <c r="J965" s="10" t="s">
        <v>4980</v>
      </c>
      <c r="K965" s="10" t="s">
        <v>6322</v>
      </c>
      <c r="L965" s="29" t="s">
        <v>6033</v>
      </c>
      <c r="M965" s="46">
        <v>45342</v>
      </c>
      <c r="N965" s="46">
        <v>45364</v>
      </c>
      <c r="O965" s="46">
        <v>45345</v>
      </c>
      <c r="P965" s="28" t="s">
        <v>4998</v>
      </c>
      <c r="Q965" s="10">
        <v>3</v>
      </c>
      <c r="R965" s="10" t="s">
        <v>4991</v>
      </c>
      <c r="S965" s="10" t="s">
        <v>4983</v>
      </c>
      <c r="T965" s="10" t="s">
        <v>32</v>
      </c>
      <c r="U965" s="10">
        <v>11002</v>
      </c>
      <c r="V965" s="10">
        <v>11002</v>
      </c>
      <c r="W965" s="10"/>
      <c r="X965" s="10" t="s">
        <v>4992</v>
      </c>
      <c r="Y965" s="10" t="s">
        <v>4980</v>
      </c>
      <c r="Z965" s="10" t="s">
        <v>4980</v>
      </c>
      <c r="AA965" s="10" t="s">
        <v>4992</v>
      </c>
      <c r="AB965" s="10" t="s">
        <v>5066</v>
      </c>
      <c r="AC965" s="10" t="s">
        <v>4999</v>
      </c>
      <c r="AD965" s="29"/>
      <c r="AE965" s="20" t="str">
        <f>VLOOKUP(E965,'FILIAIS PETZ'!A:Q,17,0)</f>
        <v>MG-2</v>
      </c>
      <c r="AF965" s="20" t="str">
        <f>VLOOKUP(E965,'FILIAIS PETZ'!A:Q,3,0)</f>
        <v>FELICIO</v>
      </c>
      <c r="AG965" s="20" t="str">
        <f>VLOOKUP(E965,'FILIAIS PETZ'!A:Q,2,0)</f>
        <v>R3</v>
      </c>
      <c r="AH965" s="75">
        <v>1350</v>
      </c>
      <c r="AI965" s="16" t="s">
        <v>5017</v>
      </c>
      <c r="AJ965" s="43">
        <f>VLOOKUP(E965,'FILIAIS PETZ'!$A$2:$K$2000,11,0)</f>
        <v>18328118009084</v>
      </c>
      <c r="AK965" s="44">
        <f t="shared" si="64"/>
        <v>18328118009084</v>
      </c>
    </row>
    <row r="966" spans="1:37" s="14" customFormat="1" ht="15" customHeight="1" thickBot="1" x14ac:dyDescent="0.25">
      <c r="A966" s="9" t="str">
        <f t="shared" si="63"/>
        <v>PREVENTIVA</v>
      </c>
      <c r="B966" s="18">
        <f>VLOOKUP(C966,FORNECEDORES!D:E,2,0)</f>
        <v>741390</v>
      </c>
      <c r="C966" s="19" t="str">
        <f>VLOOKUP(D966,FORNECEDORES!A:D,4,0)</f>
        <v>53.327.206/0001-97</v>
      </c>
      <c r="D966" s="13" t="s">
        <v>1785</v>
      </c>
      <c r="E966" s="20" t="str">
        <f t="shared" si="62"/>
        <v>04 0130</v>
      </c>
      <c r="F966" s="28" t="s">
        <v>4975</v>
      </c>
      <c r="G966" s="21" t="str">
        <f>VLOOKUP(E966,'FILIAIS PETZ'!A:E,5,0)</f>
        <v>PETZ CARLOS LUZ</v>
      </c>
      <c r="H966" s="20" t="str">
        <f>VLOOKUP(E966,'FILIAIS PETZ'!A:D,4,0)</f>
        <v>CLUZ-MG</v>
      </c>
      <c r="I966" s="46">
        <v>45323</v>
      </c>
      <c r="J966" s="10" t="s">
        <v>4980</v>
      </c>
      <c r="K966" s="10" t="s">
        <v>6322</v>
      </c>
      <c r="L966" s="28" t="s">
        <v>6333</v>
      </c>
      <c r="M966" s="46">
        <v>45342</v>
      </c>
      <c r="N966" s="46">
        <v>45364</v>
      </c>
      <c r="O966" s="46">
        <v>45345</v>
      </c>
      <c r="P966" s="28" t="s">
        <v>4998</v>
      </c>
      <c r="Q966" s="10">
        <v>3</v>
      </c>
      <c r="R966" s="10" t="s">
        <v>4991</v>
      </c>
      <c r="S966" s="10" t="s">
        <v>4983</v>
      </c>
      <c r="T966" s="10" t="s">
        <v>32</v>
      </c>
      <c r="U966" s="10">
        <v>11002</v>
      </c>
      <c r="V966" s="10">
        <v>11002</v>
      </c>
      <c r="W966" s="10"/>
      <c r="X966" s="10" t="s">
        <v>4992</v>
      </c>
      <c r="Y966" s="10" t="s">
        <v>4980</v>
      </c>
      <c r="Z966" s="10" t="s">
        <v>4980</v>
      </c>
      <c r="AA966" s="10" t="s">
        <v>4992</v>
      </c>
      <c r="AB966" s="10" t="s">
        <v>5066</v>
      </c>
      <c r="AC966" s="10" t="s">
        <v>4999</v>
      </c>
      <c r="AD966" s="29"/>
      <c r="AE966" s="20" t="str">
        <f>VLOOKUP(E966,'FILIAIS PETZ'!A:Q,17,0)</f>
        <v>MG-1</v>
      </c>
      <c r="AF966" s="20" t="str">
        <f>VLOOKUP(E966,'FILIAIS PETZ'!A:Q,3,0)</f>
        <v>FELICIO</v>
      </c>
      <c r="AG966" s="20" t="str">
        <f>VLOOKUP(E966,'FILIAIS PETZ'!A:Q,2,0)</f>
        <v>R3</v>
      </c>
      <c r="AH966" s="75">
        <v>840</v>
      </c>
      <c r="AI966" s="16" t="s">
        <v>5017</v>
      </c>
      <c r="AJ966" s="43">
        <f>VLOOKUP(E966,'FILIAIS PETZ'!$A$2:$K$2000,11,0)</f>
        <v>18328118012204</v>
      </c>
      <c r="AK966" s="44">
        <f t="shared" si="64"/>
        <v>18328118012204</v>
      </c>
    </row>
    <row r="967" spans="1:37" s="14" customFormat="1" ht="15" customHeight="1" thickBot="1" x14ac:dyDescent="0.25">
      <c r="A967" s="9" t="str">
        <f t="shared" si="63"/>
        <v>PREVENTIVA</v>
      </c>
      <c r="B967" s="18">
        <f>VLOOKUP(C967,FORNECEDORES!D:E,2,0)</f>
        <v>7736</v>
      </c>
      <c r="C967" s="19" t="str">
        <f>VLOOKUP(D967,FORNECEDORES!A:D,4,0)</f>
        <v>27.385.816/0001-37</v>
      </c>
      <c r="D967" s="13" t="s">
        <v>2591</v>
      </c>
      <c r="E967" s="20" t="str">
        <f t="shared" si="62"/>
        <v>04 0240</v>
      </c>
      <c r="F967" s="28" t="s">
        <v>4955</v>
      </c>
      <c r="G967" s="21" t="str">
        <f>VLOOKUP(E967,'FILIAIS PETZ'!A:E,5,0)</f>
        <v xml:space="preserve">CENTRO DE DISTRIBUIÇÃO HIDROLANDIA </v>
      </c>
      <c r="H967" s="20" t="str">
        <f>VLOOKUP(E967,'FILIAIS PETZ'!A:D,4,0)</f>
        <v>CDHD-GO</v>
      </c>
      <c r="I967" s="46">
        <v>45323</v>
      </c>
      <c r="J967" s="10" t="s">
        <v>4980</v>
      </c>
      <c r="K967" s="10" t="s">
        <v>5858</v>
      </c>
      <c r="L967" s="28" t="s">
        <v>6094</v>
      </c>
      <c r="M967" s="46">
        <v>45352</v>
      </c>
      <c r="N967" s="46">
        <v>45378</v>
      </c>
      <c r="O967" s="46">
        <v>45358</v>
      </c>
      <c r="P967" s="28" t="s">
        <v>4998</v>
      </c>
      <c r="Q967" s="10">
        <v>3</v>
      </c>
      <c r="R967" s="10" t="s">
        <v>4991</v>
      </c>
      <c r="S967" s="10" t="s">
        <v>4983</v>
      </c>
      <c r="T967" s="10" t="s">
        <v>32</v>
      </c>
      <c r="U967" s="10">
        <v>11002</v>
      </c>
      <c r="V967" s="10">
        <v>11002</v>
      </c>
      <c r="W967" s="10"/>
      <c r="X967" s="10" t="s">
        <v>4992</v>
      </c>
      <c r="Y967" s="10" t="s">
        <v>4980</v>
      </c>
      <c r="Z967" s="10" t="s">
        <v>4980</v>
      </c>
      <c r="AA967" s="10" t="s">
        <v>4992</v>
      </c>
      <c r="AB967" s="10" t="s">
        <v>5066</v>
      </c>
      <c r="AC967" s="10" t="s">
        <v>4999</v>
      </c>
      <c r="AD967" s="29"/>
      <c r="AE967" s="20" t="str">
        <f>VLOOKUP(E967,'FILIAIS PETZ'!A:Q,17,0)</f>
        <v>CD</v>
      </c>
      <c r="AF967" s="20" t="str">
        <f>VLOOKUP(E967,'FILIAIS PETZ'!A:Q,3,0)</f>
        <v>FELICIO</v>
      </c>
      <c r="AG967" s="20" t="str">
        <f>VLOOKUP(E967,'FILIAIS PETZ'!A:Q,2,0)</f>
        <v>CD</v>
      </c>
      <c r="AH967" s="75">
        <v>1800</v>
      </c>
      <c r="AI967" s="16" t="s">
        <v>5626</v>
      </c>
      <c r="AJ967" s="43" t="str">
        <f>VLOOKUP(E967,'FILIAIS PETZ'!$A$2:$K$2000,11,0)</f>
        <v>18.328.118/0228-54</v>
      </c>
      <c r="AK967" s="44" t="str">
        <f t="shared" si="64"/>
        <v>18.328.118/0228-54</v>
      </c>
    </row>
    <row r="968" spans="1:37" s="14" customFormat="1" ht="15" customHeight="1" thickBot="1" x14ac:dyDescent="0.25">
      <c r="A968" s="9" t="str">
        <f t="shared" si="63"/>
        <v>PREVENTIVA</v>
      </c>
      <c r="B968" s="18">
        <f>VLOOKUP(C968,FORNECEDORES!D:E,2,0)</f>
        <v>7736</v>
      </c>
      <c r="C968" s="19" t="str">
        <f>VLOOKUP(D968,FORNECEDORES!A:D,4,0)</f>
        <v>27.385.816/0001-37</v>
      </c>
      <c r="D968" s="13" t="s">
        <v>2591</v>
      </c>
      <c r="E968" s="20" t="str">
        <f t="shared" si="62"/>
        <v>04 0240</v>
      </c>
      <c r="F968" s="28" t="s">
        <v>4955</v>
      </c>
      <c r="G968" s="21" t="str">
        <f>VLOOKUP(E968,'FILIAIS PETZ'!A:E,5,0)</f>
        <v xml:space="preserve">CENTRO DE DISTRIBUIÇÃO HIDROLANDIA </v>
      </c>
      <c r="H968" s="20" t="str">
        <f>VLOOKUP(E968,'FILIAIS PETZ'!A:D,4,0)</f>
        <v>CDHD-GO</v>
      </c>
      <c r="I968" s="46">
        <v>45323</v>
      </c>
      <c r="J968" s="10" t="s">
        <v>4980</v>
      </c>
      <c r="K968" s="10" t="s">
        <v>5858</v>
      </c>
      <c r="L968" s="28" t="s">
        <v>5890</v>
      </c>
      <c r="M968" s="46">
        <v>45352</v>
      </c>
      <c r="N968" s="46">
        <v>45378</v>
      </c>
      <c r="O968" s="46">
        <v>45358</v>
      </c>
      <c r="P968" s="28" t="s">
        <v>4998</v>
      </c>
      <c r="Q968" s="10">
        <v>3</v>
      </c>
      <c r="R968" s="10">
        <v>1</v>
      </c>
      <c r="S968" s="10">
        <v>8</v>
      </c>
      <c r="T968" s="10" t="s">
        <v>32</v>
      </c>
      <c r="U968" s="10">
        <v>11002</v>
      </c>
      <c r="V968" s="10">
        <v>11002</v>
      </c>
      <c r="W968" s="10" t="s">
        <v>5019</v>
      </c>
      <c r="X968" s="10" t="s">
        <v>4985</v>
      </c>
      <c r="Y968" s="10" t="s">
        <v>4980</v>
      </c>
      <c r="Z968" s="10" t="s">
        <v>4980</v>
      </c>
      <c r="AA968" s="10" t="s">
        <v>4989</v>
      </c>
      <c r="AB968" s="10" t="s">
        <v>5066</v>
      </c>
      <c r="AC968" s="10" t="s">
        <v>4999</v>
      </c>
      <c r="AD968" s="29"/>
      <c r="AE968" s="20" t="str">
        <f>VLOOKUP(E968,'FILIAIS PETZ'!A:Q,17,0)</f>
        <v>CD</v>
      </c>
      <c r="AF968" s="20" t="str">
        <f>VLOOKUP(E968,'FILIAIS PETZ'!A:Q,3,0)</f>
        <v>FELICIO</v>
      </c>
      <c r="AG968" s="20" t="str">
        <f>VLOOKUP(E968,'FILIAIS PETZ'!A:Q,2,0)</f>
        <v>CD</v>
      </c>
      <c r="AH968" s="75">
        <v>1400</v>
      </c>
      <c r="AI968" s="16" t="s">
        <v>5868</v>
      </c>
      <c r="AJ968" s="43" t="str">
        <f>VLOOKUP(E968,'FILIAIS PETZ'!$A$2:$K$2000,11,0)</f>
        <v>18.328.118/0228-54</v>
      </c>
      <c r="AK968" s="44" t="str">
        <f t="shared" si="64"/>
        <v>18.328.118/0228-54</v>
      </c>
    </row>
    <row r="969" spans="1:37" s="14" customFormat="1" ht="15" customHeight="1" thickBot="1" x14ac:dyDescent="0.25">
      <c r="A969" s="9" t="str">
        <f t="shared" si="63"/>
        <v>PREVENTIVA</v>
      </c>
      <c r="B969" s="18">
        <f>VLOOKUP(C969,FORNECEDORES!D:E,2,0)</f>
        <v>7736</v>
      </c>
      <c r="C969" s="19" t="str">
        <f>VLOOKUP(D969,FORNECEDORES!A:D,4,0)</f>
        <v>27.385.816/0001-37</v>
      </c>
      <c r="D969" s="13" t="s">
        <v>2591</v>
      </c>
      <c r="E969" s="20" t="str">
        <f t="shared" si="62"/>
        <v>04 0062</v>
      </c>
      <c r="F969" s="28" t="s">
        <v>4968</v>
      </c>
      <c r="G969" s="21" t="str">
        <f>VLOOKUP(E969,'FILIAIS PETZ'!A:E,5,0)</f>
        <v>PETZ BRASILIA ASA NORTE</v>
      </c>
      <c r="H969" s="20" t="str">
        <f>VLOOKUP(E969,'FILIAIS PETZ'!A:D,4,0)</f>
        <v>ASAN-DF</v>
      </c>
      <c r="I969" s="46">
        <v>45323</v>
      </c>
      <c r="J969" s="10" t="s">
        <v>4980</v>
      </c>
      <c r="K969" s="10" t="s">
        <v>5858</v>
      </c>
      <c r="L969" s="28" t="s">
        <v>6095</v>
      </c>
      <c r="M969" s="46">
        <v>45352</v>
      </c>
      <c r="N969" s="46">
        <v>45378</v>
      </c>
      <c r="O969" s="46">
        <v>45358</v>
      </c>
      <c r="P969" s="28" t="s">
        <v>4998</v>
      </c>
      <c r="Q969" s="10">
        <v>3</v>
      </c>
      <c r="R969" s="10" t="s">
        <v>4991</v>
      </c>
      <c r="S969" s="10" t="s">
        <v>4983</v>
      </c>
      <c r="T969" s="10" t="s">
        <v>32</v>
      </c>
      <c r="U969" s="10">
        <v>11002</v>
      </c>
      <c r="V969" s="10">
        <v>11002</v>
      </c>
      <c r="W969" s="10"/>
      <c r="X969" s="10" t="s">
        <v>4992</v>
      </c>
      <c r="Y969" s="10" t="s">
        <v>4980</v>
      </c>
      <c r="Z969" s="10" t="s">
        <v>4980</v>
      </c>
      <c r="AA969" s="10" t="s">
        <v>4992</v>
      </c>
      <c r="AB969" s="10" t="s">
        <v>5066</v>
      </c>
      <c r="AC969" s="10" t="s">
        <v>4999</v>
      </c>
      <c r="AD969" s="29"/>
      <c r="AE969" s="20" t="str">
        <f>VLOOKUP(E969,'FILIAIS PETZ'!A:Q,17,0)</f>
        <v>CO-2</v>
      </c>
      <c r="AF969" s="20" t="str">
        <f>VLOOKUP(E969,'FILIAIS PETZ'!A:Q,3,0)</f>
        <v>FELICIO</v>
      </c>
      <c r="AG969" s="20" t="str">
        <f>VLOOKUP(E969,'FILIAIS PETZ'!A:Q,2,0)</f>
        <v>R3</v>
      </c>
      <c r="AH969" s="75">
        <v>1500</v>
      </c>
      <c r="AI969" s="16" t="s">
        <v>5626</v>
      </c>
      <c r="AJ969" s="43">
        <f>VLOOKUP(E969,'FILIAIS PETZ'!$A$2:$K$2000,11,0)</f>
        <v>18328118005500</v>
      </c>
      <c r="AK969" s="44">
        <f t="shared" si="64"/>
        <v>18328118005500</v>
      </c>
    </row>
    <row r="970" spans="1:37" s="14" customFormat="1" ht="15" customHeight="1" thickBot="1" x14ac:dyDescent="0.25">
      <c r="A970" s="9" t="str">
        <f t="shared" si="63"/>
        <v>PREVENTIVA</v>
      </c>
      <c r="B970" s="18">
        <f>VLOOKUP(C970,FORNECEDORES!D:E,2,0)</f>
        <v>7736</v>
      </c>
      <c r="C970" s="19" t="str">
        <f>VLOOKUP(D970,FORNECEDORES!A:D,4,0)</f>
        <v>27.385.816/0001-37</v>
      </c>
      <c r="D970" s="13" t="s">
        <v>2591</v>
      </c>
      <c r="E970" s="20" t="str">
        <f t="shared" si="62"/>
        <v>04 0062</v>
      </c>
      <c r="F970" s="28" t="s">
        <v>4968</v>
      </c>
      <c r="G970" s="21" t="str">
        <f>VLOOKUP(E970,'FILIAIS PETZ'!A:E,5,0)</f>
        <v>PETZ BRASILIA ASA NORTE</v>
      </c>
      <c r="H970" s="20" t="str">
        <f>VLOOKUP(E970,'FILIAIS PETZ'!A:D,4,0)</f>
        <v>ASAN-DF</v>
      </c>
      <c r="I970" s="46">
        <v>45323</v>
      </c>
      <c r="J970" s="10" t="s">
        <v>4980</v>
      </c>
      <c r="K970" s="10" t="s">
        <v>5858</v>
      </c>
      <c r="L970" s="28" t="s">
        <v>6096</v>
      </c>
      <c r="M970" s="46">
        <v>45352</v>
      </c>
      <c r="N970" s="46">
        <v>45378</v>
      </c>
      <c r="O970" s="46">
        <v>45358</v>
      </c>
      <c r="P970" s="28" t="s">
        <v>4998</v>
      </c>
      <c r="Q970" s="10">
        <v>3</v>
      </c>
      <c r="R970" s="10" t="s">
        <v>4991</v>
      </c>
      <c r="S970" s="10" t="s">
        <v>4983</v>
      </c>
      <c r="T970" s="10" t="s">
        <v>32</v>
      </c>
      <c r="U970" s="10">
        <v>11002</v>
      </c>
      <c r="V970" s="10">
        <v>11002</v>
      </c>
      <c r="W970" s="10" t="s">
        <v>5019</v>
      </c>
      <c r="X970" s="10" t="s">
        <v>4985</v>
      </c>
      <c r="Y970" s="10" t="s">
        <v>4980</v>
      </c>
      <c r="Z970" s="10" t="s">
        <v>4980</v>
      </c>
      <c r="AA970" s="10" t="s">
        <v>4989</v>
      </c>
      <c r="AB970" s="10" t="s">
        <v>5066</v>
      </c>
      <c r="AC970" s="10" t="s">
        <v>4999</v>
      </c>
      <c r="AD970" s="29"/>
      <c r="AE970" s="20" t="str">
        <f>VLOOKUP(E970,'FILIAIS PETZ'!A:Q,17,0)</f>
        <v>CO-2</v>
      </c>
      <c r="AF970" s="20" t="str">
        <f>VLOOKUP(E970,'FILIAIS PETZ'!A:Q,3,0)</f>
        <v>FELICIO</v>
      </c>
      <c r="AG970" s="20" t="str">
        <f>VLOOKUP(E970,'FILIAIS PETZ'!A:Q,2,0)</f>
        <v>R3</v>
      </c>
      <c r="AH970" s="75">
        <v>1400</v>
      </c>
      <c r="AI970" s="16" t="s">
        <v>5868</v>
      </c>
      <c r="AJ970" s="43">
        <f>VLOOKUP(E970,'FILIAIS PETZ'!$A$2:$K$2000,11,0)</f>
        <v>18328118005500</v>
      </c>
      <c r="AK970" s="44">
        <f t="shared" si="64"/>
        <v>18328118005500</v>
      </c>
    </row>
    <row r="971" spans="1:37" s="14" customFormat="1" ht="15" customHeight="1" thickBot="1" x14ac:dyDescent="0.25">
      <c r="A971" s="9" t="str">
        <f t="shared" si="63"/>
        <v>PREVENTIVA</v>
      </c>
      <c r="B971" s="18">
        <f>VLOOKUP(C971,FORNECEDORES!D:E,2,0)</f>
        <v>7736</v>
      </c>
      <c r="C971" s="19" t="str">
        <f>VLOOKUP(D971,FORNECEDORES!A:D,4,0)</f>
        <v>27.385.816/0001-37</v>
      </c>
      <c r="D971" s="13" t="s">
        <v>2591</v>
      </c>
      <c r="E971" s="20" t="str">
        <f t="shared" si="62"/>
        <v>04 0048</v>
      </c>
      <c r="F971" s="28" t="s">
        <v>4970</v>
      </c>
      <c r="G971" s="21" t="str">
        <f>VLOOKUP(E971,'FILIAIS PETZ'!A:E,5,0)</f>
        <v>PETZ BRASILIA EPIA</v>
      </c>
      <c r="H971" s="20" t="str">
        <f>VLOOKUP(E971,'FILIAIS PETZ'!A:D,4,0)</f>
        <v>EPIA-DF</v>
      </c>
      <c r="I971" s="46">
        <v>45323</v>
      </c>
      <c r="J971" s="10" t="s">
        <v>4980</v>
      </c>
      <c r="K971" s="10" t="s">
        <v>5858</v>
      </c>
      <c r="L971" s="28" t="s">
        <v>5895</v>
      </c>
      <c r="M971" s="46">
        <v>45352</v>
      </c>
      <c r="N971" s="46">
        <v>45378</v>
      </c>
      <c r="O971" s="46">
        <v>45358</v>
      </c>
      <c r="P971" s="28" t="s">
        <v>4998</v>
      </c>
      <c r="Q971" s="10">
        <v>3</v>
      </c>
      <c r="R971" s="10" t="s">
        <v>4991</v>
      </c>
      <c r="S971" s="10" t="s">
        <v>4983</v>
      </c>
      <c r="T971" s="10" t="s">
        <v>32</v>
      </c>
      <c r="U971" s="10">
        <v>11002</v>
      </c>
      <c r="V971" s="10">
        <v>11002</v>
      </c>
      <c r="W971" s="10"/>
      <c r="X971" s="10" t="s">
        <v>4992</v>
      </c>
      <c r="Y971" s="10" t="s">
        <v>4980</v>
      </c>
      <c r="Z971" s="10" t="s">
        <v>4980</v>
      </c>
      <c r="AA971" s="10" t="s">
        <v>4992</v>
      </c>
      <c r="AB971" s="10" t="s">
        <v>5066</v>
      </c>
      <c r="AC971" s="10" t="s">
        <v>4999</v>
      </c>
      <c r="AD971" s="29"/>
      <c r="AE971" s="20" t="str">
        <f>VLOOKUP(E971,'FILIAIS PETZ'!A:Q,17,0)</f>
        <v>CO-2</v>
      </c>
      <c r="AF971" s="20" t="str">
        <f>VLOOKUP(E971,'FILIAIS PETZ'!A:Q,3,0)</f>
        <v>FELICIO</v>
      </c>
      <c r="AG971" s="20" t="str">
        <f>VLOOKUP(E971,'FILIAIS PETZ'!A:Q,2,0)</f>
        <v>R3</v>
      </c>
      <c r="AH971" s="75">
        <v>1800</v>
      </c>
      <c r="AI971" s="16" t="s">
        <v>5626</v>
      </c>
      <c r="AJ971" s="43">
        <f>VLOOKUP(E971,'FILIAIS PETZ'!$A$2:$K$2000,11,0)</f>
        <v>18328118004368</v>
      </c>
      <c r="AK971" s="44">
        <f t="shared" si="64"/>
        <v>18328118004368</v>
      </c>
    </row>
    <row r="972" spans="1:37" s="14" customFormat="1" ht="15" customHeight="1" thickBot="1" x14ac:dyDescent="0.25">
      <c r="A972" s="9" t="str">
        <f t="shared" si="63"/>
        <v>PREVENTIVA</v>
      </c>
      <c r="B972" s="18">
        <f>VLOOKUP(C972,FORNECEDORES!D:E,2,0)</f>
        <v>7736</v>
      </c>
      <c r="C972" s="19" t="str">
        <f>VLOOKUP(D972,FORNECEDORES!A:D,4,0)</f>
        <v>27.385.816/0001-37</v>
      </c>
      <c r="D972" s="13" t="s">
        <v>2591</v>
      </c>
      <c r="E972" s="20" t="str">
        <f t="shared" si="62"/>
        <v>04 0048</v>
      </c>
      <c r="F972" s="28" t="s">
        <v>4970</v>
      </c>
      <c r="G972" s="21" t="str">
        <f>VLOOKUP(E972,'FILIAIS PETZ'!A:E,5,0)</f>
        <v>PETZ BRASILIA EPIA</v>
      </c>
      <c r="H972" s="20" t="str">
        <f>VLOOKUP(E972,'FILIAIS PETZ'!A:D,4,0)</f>
        <v>EPIA-DF</v>
      </c>
      <c r="I972" s="46">
        <v>45323</v>
      </c>
      <c r="J972" s="10" t="s">
        <v>4980</v>
      </c>
      <c r="K972" s="10" t="s">
        <v>5858</v>
      </c>
      <c r="L972" s="28" t="s">
        <v>6097</v>
      </c>
      <c r="M972" s="46">
        <v>45352</v>
      </c>
      <c r="N972" s="46">
        <v>45378</v>
      </c>
      <c r="O972" s="46">
        <v>45358</v>
      </c>
      <c r="P972" s="28" t="s">
        <v>4998</v>
      </c>
      <c r="Q972" s="10">
        <v>3</v>
      </c>
      <c r="R972" s="10" t="s">
        <v>4991</v>
      </c>
      <c r="S972" s="10" t="s">
        <v>4983</v>
      </c>
      <c r="T972" s="10" t="s">
        <v>32</v>
      </c>
      <c r="U972" s="10">
        <v>11002</v>
      </c>
      <c r="V972" s="10">
        <v>11002</v>
      </c>
      <c r="W972" s="10" t="s">
        <v>5019</v>
      </c>
      <c r="X972" s="10" t="s">
        <v>4985</v>
      </c>
      <c r="Y972" s="10" t="s">
        <v>4980</v>
      </c>
      <c r="Z972" s="10" t="s">
        <v>4980</v>
      </c>
      <c r="AA972" s="10" t="s">
        <v>4989</v>
      </c>
      <c r="AB972" s="10" t="s">
        <v>5066</v>
      </c>
      <c r="AC972" s="10" t="s">
        <v>4999</v>
      </c>
      <c r="AD972" s="29"/>
      <c r="AE972" s="20" t="str">
        <f>VLOOKUP(E972,'FILIAIS PETZ'!A:Q,17,0)</f>
        <v>CO-2</v>
      </c>
      <c r="AF972" s="20" t="str">
        <f>VLOOKUP(E972,'FILIAIS PETZ'!A:Q,3,0)</f>
        <v>FELICIO</v>
      </c>
      <c r="AG972" s="20" t="str">
        <f>VLOOKUP(E972,'FILIAIS PETZ'!A:Q,2,0)</f>
        <v>R3</v>
      </c>
      <c r="AH972" s="75">
        <v>1400</v>
      </c>
      <c r="AI972" s="16" t="s">
        <v>5868</v>
      </c>
      <c r="AJ972" s="43">
        <f>VLOOKUP(E972,'FILIAIS PETZ'!$A$2:$K$2000,11,0)</f>
        <v>18328118004368</v>
      </c>
      <c r="AK972" s="44">
        <f t="shared" si="64"/>
        <v>18328118004368</v>
      </c>
    </row>
    <row r="973" spans="1:37" s="14" customFormat="1" ht="15" customHeight="1" thickBot="1" x14ac:dyDescent="0.25">
      <c r="A973" s="9" t="str">
        <f t="shared" si="63"/>
        <v>PREVENTIVA</v>
      </c>
      <c r="B973" s="18">
        <f>VLOOKUP(C973,FORNECEDORES!D:E,2,0)</f>
        <v>7736</v>
      </c>
      <c r="C973" s="19" t="str">
        <f>VLOOKUP(D973,FORNECEDORES!A:D,4,0)</f>
        <v>27.385.816/0001-37</v>
      </c>
      <c r="D973" s="13" t="s">
        <v>2591</v>
      </c>
      <c r="E973" s="20" t="str">
        <f t="shared" si="62"/>
        <v>04 0015</v>
      </c>
      <c r="F973" s="28" t="s">
        <v>4971</v>
      </c>
      <c r="G973" s="21" t="str">
        <f>VLOOKUP(E973,'FILIAIS PETZ'!A:E,5,0)</f>
        <v>PETZ BRASILIA SIA</v>
      </c>
      <c r="H973" s="20" t="str">
        <f>VLOOKUP(E973,'FILIAIS PETZ'!A:D,4,0)</f>
        <v>BSIA-DF</v>
      </c>
      <c r="I973" s="46">
        <v>45323</v>
      </c>
      <c r="J973" s="10" t="s">
        <v>4980</v>
      </c>
      <c r="K973" s="10" t="s">
        <v>5858</v>
      </c>
      <c r="L973" s="28" t="s">
        <v>6098</v>
      </c>
      <c r="M973" s="46">
        <v>45352</v>
      </c>
      <c r="N973" s="46">
        <v>45378</v>
      </c>
      <c r="O973" s="46">
        <v>45358</v>
      </c>
      <c r="P973" s="28" t="s">
        <v>4998</v>
      </c>
      <c r="Q973" s="10">
        <v>3</v>
      </c>
      <c r="R973" s="10" t="s">
        <v>4991</v>
      </c>
      <c r="S973" s="10" t="s">
        <v>4983</v>
      </c>
      <c r="T973" s="10" t="s">
        <v>32</v>
      </c>
      <c r="U973" s="10">
        <v>11002</v>
      </c>
      <c r="V973" s="10">
        <v>11002</v>
      </c>
      <c r="W973" s="10"/>
      <c r="X973" s="10" t="s">
        <v>4992</v>
      </c>
      <c r="Y973" s="10" t="s">
        <v>4980</v>
      </c>
      <c r="Z973" s="10" t="s">
        <v>4980</v>
      </c>
      <c r="AA973" s="10" t="s">
        <v>4992</v>
      </c>
      <c r="AB973" s="10" t="s">
        <v>5066</v>
      </c>
      <c r="AC973" s="10" t="s">
        <v>4999</v>
      </c>
      <c r="AD973" s="29"/>
      <c r="AE973" s="20" t="str">
        <f>VLOOKUP(E973,'FILIAIS PETZ'!A:Q,17,0)</f>
        <v>CO-2</v>
      </c>
      <c r="AF973" s="20" t="str">
        <f>VLOOKUP(E973,'FILIAIS PETZ'!A:Q,3,0)</f>
        <v>FELICIO</v>
      </c>
      <c r="AG973" s="20" t="str">
        <f>VLOOKUP(E973,'FILIAIS PETZ'!A:Q,2,0)</f>
        <v>R3</v>
      </c>
      <c r="AH973" s="75">
        <v>1800</v>
      </c>
      <c r="AI973" s="16" t="s">
        <v>5626</v>
      </c>
      <c r="AJ973" s="43">
        <f>VLOOKUP(E973,'FILIAIS PETZ'!$A$2:$K$2000,11,0)</f>
        <v>18328118000451</v>
      </c>
      <c r="AK973" s="44">
        <f t="shared" si="64"/>
        <v>18328118000451</v>
      </c>
    </row>
    <row r="974" spans="1:37" s="14" customFormat="1" ht="15" customHeight="1" thickBot="1" x14ac:dyDescent="0.25">
      <c r="A974" s="9" t="str">
        <f t="shared" si="63"/>
        <v>PREVENTIVA</v>
      </c>
      <c r="B974" s="18">
        <f>VLOOKUP(C974,FORNECEDORES!D:E,2,0)</f>
        <v>7736</v>
      </c>
      <c r="C974" s="19" t="str">
        <f>VLOOKUP(D974,FORNECEDORES!A:D,4,0)</f>
        <v>27.385.816/0001-37</v>
      </c>
      <c r="D974" s="13" t="s">
        <v>2591</v>
      </c>
      <c r="E974" s="20" t="str">
        <f t="shared" si="62"/>
        <v>04 0015</v>
      </c>
      <c r="F974" s="28" t="s">
        <v>4971</v>
      </c>
      <c r="G974" s="21" t="str">
        <f>VLOOKUP(E974,'FILIAIS PETZ'!A:E,5,0)</f>
        <v>PETZ BRASILIA SIA</v>
      </c>
      <c r="H974" s="20" t="str">
        <f>VLOOKUP(E974,'FILIAIS PETZ'!A:D,4,0)</f>
        <v>BSIA-DF</v>
      </c>
      <c r="I974" s="46">
        <v>45323</v>
      </c>
      <c r="J974" s="10" t="s">
        <v>4980</v>
      </c>
      <c r="K974" s="10" t="s">
        <v>5858</v>
      </c>
      <c r="L974" s="28" t="s">
        <v>6099</v>
      </c>
      <c r="M974" s="46">
        <v>45352</v>
      </c>
      <c r="N974" s="46">
        <v>45378</v>
      </c>
      <c r="O974" s="46">
        <v>45358</v>
      </c>
      <c r="P974" s="28" t="s">
        <v>4998</v>
      </c>
      <c r="Q974" s="10">
        <v>3</v>
      </c>
      <c r="R974" s="10" t="s">
        <v>4991</v>
      </c>
      <c r="S974" s="10" t="s">
        <v>4983</v>
      </c>
      <c r="T974" s="10" t="s">
        <v>32</v>
      </c>
      <c r="U974" s="10">
        <v>11002</v>
      </c>
      <c r="V974" s="10">
        <v>11002</v>
      </c>
      <c r="W974" s="10" t="s">
        <v>5019</v>
      </c>
      <c r="X974" s="10" t="s">
        <v>4985</v>
      </c>
      <c r="Y974" s="10" t="s">
        <v>4980</v>
      </c>
      <c r="Z974" s="10" t="s">
        <v>4980</v>
      </c>
      <c r="AA974" s="10" t="s">
        <v>4989</v>
      </c>
      <c r="AB974" s="10" t="s">
        <v>5066</v>
      </c>
      <c r="AC974" s="10" t="s">
        <v>4999</v>
      </c>
      <c r="AD974" s="29"/>
      <c r="AE974" s="20" t="str">
        <f>VLOOKUP(E974,'FILIAIS PETZ'!A:Q,17,0)</f>
        <v>CO-2</v>
      </c>
      <c r="AF974" s="20" t="str">
        <f>VLOOKUP(E974,'FILIAIS PETZ'!A:Q,3,0)</f>
        <v>FELICIO</v>
      </c>
      <c r="AG974" s="20" t="str">
        <f>VLOOKUP(E974,'FILIAIS PETZ'!A:Q,2,0)</f>
        <v>R3</v>
      </c>
      <c r="AH974" s="75">
        <v>1400</v>
      </c>
      <c r="AI974" s="16" t="s">
        <v>5868</v>
      </c>
      <c r="AJ974" s="43">
        <f>VLOOKUP(E974,'FILIAIS PETZ'!$A$2:$K$2000,11,0)</f>
        <v>18328118000451</v>
      </c>
      <c r="AK974" s="44">
        <f t="shared" si="64"/>
        <v>18328118000451</v>
      </c>
    </row>
    <row r="975" spans="1:37" s="14" customFormat="1" ht="15" customHeight="1" thickBot="1" x14ac:dyDescent="0.25">
      <c r="A975" s="9" t="str">
        <f t="shared" si="63"/>
        <v>PREVENTIVA</v>
      </c>
      <c r="B975" s="18">
        <f>VLOOKUP(C975,FORNECEDORES!D:E,2,0)</f>
        <v>7736</v>
      </c>
      <c r="C975" s="19" t="str">
        <f>VLOOKUP(D975,FORNECEDORES!A:D,4,0)</f>
        <v>27.385.816/0001-37</v>
      </c>
      <c r="D975" s="13" t="s">
        <v>2591</v>
      </c>
      <c r="E975" s="20" t="str">
        <f t="shared" si="62"/>
        <v>04 0200</v>
      </c>
      <c r="F975" s="28" t="s">
        <v>4960</v>
      </c>
      <c r="G975" s="21" t="str">
        <f>VLOOKUP(E975,'FILIAIS PETZ'!A:E,5,0)</f>
        <v>PETZ BRASILIA W3 NORTE</v>
      </c>
      <c r="H975" s="20" t="str">
        <f>VLOOKUP(E975,'FILIAIS PETZ'!A:D,4,0)</f>
        <v>W3NT-DF</v>
      </c>
      <c r="I975" s="46">
        <v>45323</v>
      </c>
      <c r="J975" s="10" t="s">
        <v>4980</v>
      </c>
      <c r="K975" s="10" t="s">
        <v>5858</v>
      </c>
      <c r="L975" s="28" t="s">
        <v>6100</v>
      </c>
      <c r="M975" s="46">
        <v>45352</v>
      </c>
      <c r="N975" s="46">
        <v>45378</v>
      </c>
      <c r="O975" s="46">
        <v>45358</v>
      </c>
      <c r="P975" s="28" t="s">
        <v>4998</v>
      </c>
      <c r="Q975" s="10">
        <v>3</v>
      </c>
      <c r="R975" s="10" t="s">
        <v>4991</v>
      </c>
      <c r="S975" s="10" t="s">
        <v>4983</v>
      </c>
      <c r="T975" s="10" t="s">
        <v>32</v>
      </c>
      <c r="U975" s="10">
        <v>11002</v>
      </c>
      <c r="V975" s="10">
        <v>11002</v>
      </c>
      <c r="W975" s="10"/>
      <c r="X975" s="10" t="s">
        <v>4992</v>
      </c>
      <c r="Y975" s="10" t="s">
        <v>4980</v>
      </c>
      <c r="Z975" s="10" t="s">
        <v>4980</v>
      </c>
      <c r="AA975" s="10" t="s">
        <v>4992</v>
      </c>
      <c r="AB975" s="10" t="s">
        <v>5066</v>
      </c>
      <c r="AC975" s="10" t="s">
        <v>4999</v>
      </c>
      <c r="AD975" s="29"/>
      <c r="AE975" s="20" t="str">
        <f>VLOOKUP(E975,'FILIAIS PETZ'!A:Q,17,0)</f>
        <v>CO-2</v>
      </c>
      <c r="AF975" s="20" t="str">
        <f>VLOOKUP(E975,'FILIAIS PETZ'!A:Q,3,0)</f>
        <v>FELICIO</v>
      </c>
      <c r="AG975" s="20" t="str">
        <f>VLOOKUP(E975,'FILIAIS PETZ'!A:Q,2,0)</f>
        <v>R3</v>
      </c>
      <c r="AH975" s="75">
        <v>2200</v>
      </c>
      <c r="AI975" s="16" t="s">
        <v>5626</v>
      </c>
      <c r="AJ975" s="43">
        <f>VLOOKUP(E975,'FILIAIS PETZ'!$A$2:$K$2000,11,0)</f>
        <v>18328118018660</v>
      </c>
      <c r="AK975" s="44">
        <f t="shared" ref="AK975:AK1006" si="65">AJ975</f>
        <v>18328118018660</v>
      </c>
    </row>
    <row r="976" spans="1:37" s="14" customFormat="1" ht="15" customHeight="1" thickBot="1" x14ac:dyDescent="0.25">
      <c r="A976" s="9" t="str">
        <f t="shared" ref="A976:A1007" si="66">J976</f>
        <v>PREVENTIVA</v>
      </c>
      <c r="B976" s="18">
        <f>VLOOKUP(C976,FORNECEDORES!D:E,2,0)</f>
        <v>7736</v>
      </c>
      <c r="C976" s="19" t="str">
        <f>VLOOKUP(D976,FORNECEDORES!A:D,4,0)</f>
        <v>27.385.816/0001-37</v>
      </c>
      <c r="D976" s="13" t="s">
        <v>2591</v>
      </c>
      <c r="E976" s="20" t="str">
        <f t="shared" si="62"/>
        <v>04 0200</v>
      </c>
      <c r="F976" s="28" t="s">
        <v>4960</v>
      </c>
      <c r="G976" s="21" t="str">
        <f>VLOOKUP(E976,'FILIAIS PETZ'!A:E,5,0)</f>
        <v>PETZ BRASILIA W3 NORTE</v>
      </c>
      <c r="H976" s="20" t="str">
        <f>VLOOKUP(E976,'FILIAIS PETZ'!A:D,4,0)</f>
        <v>W3NT-DF</v>
      </c>
      <c r="I976" s="46">
        <v>45323</v>
      </c>
      <c r="J976" s="10" t="s">
        <v>4980</v>
      </c>
      <c r="K976" s="10" t="s">
        <v>5858</v>
      </c>
      <c r="L976" s="28" t="s">
        <v>6101</v>
      </c>
      <c r="M976" s="46">
        <v>45352</v>
      </c>
      <c r="N976" s="46">
        <v>45378</v>
      </c>
      <c r="O976" s="46">
        <v>45358</v>
      </c>
      <c r="P976" s="28" t="s">
        <v>4998</v>
      </c>
      <c r="Q976" s="10">
        <v>3</v>
      </c>
      <c r="R976" s="10" t="s">
        <v>4991</v>
      </c>
      <c r="S976" s="10" t="s">
        <v>4983</v>
      </c>
      <c r="T976" s="10" t="s">
        <v>32</v>
      </c>
      <c r="U976" s="10">
        <v>11002</v>
      </c>
      <c r="V976" s="10">
        <v>11002</v>
      </c>
      <c r="W976" s="10" t="s">
        <v>5019</v>
      </c>
      <c r="X976" s="10" t="s">
        <v>4985</v>
      </c>
      <c r="Y976" s="10" t="s">
        <v>4980</v>
      </c>
      <c r="Z976" s="10" t="s">
        <v>4980</v>
      </c>
      <c r="AA976" s="10" t="s">
        <v>4989</v>
      </c>
      <c r="AB976" s="10" t="s">
        <v>5066</v>
      </c>
      <c r="AC976" s="10" t="s">
        <v>4999</v>
      </c>
      <c r="AD976" s="29"/>
      <c r="AE976" s="20" t="str">
        <f>VLOOKUP(E976,'FILIAIS PETZ'!A:Q,17,0)</f>
        <v>CO-2</v>
      </c>
      <c r="AF976" s="20" t="str">
        <f>VLOOKUP(E976,'FILIAIS PETZ'!A:Q,3,0)</f>
        <v>FELICIO</v>
      </c>
      <c r="AG976" s="20" t="str">
        <f>VLOOKUP(E976,'FILIAIS PETZ'!A:Q,2,0)</f>
        <v>R3</v>
      </c>
      <c r="AH976" s="75">
        <v>1600</v>
      </c>
      <c r="AI976" s="16" t="s">
        <v>5868</v>
      </c>
      <c r="AJ976" s="43">
        <f>VLOOKUP(E976,'FILIAIS PETZ'!$A$2:$K$2000,11,0)</f>
        <v>18328118018660</v>
      </c>
      <c r="AK976" s="44">
        <f t="shared" si="65"/>
        <v>18328118018660</v>
      </c>
    </row>
    <row r="977" spans="1:37" s="14" customFormat="1" ht="15" customHeight="1" thickBot="1" x14ac:dyDescent="0.25">
      <c r="A977" s="9" t="str">
        <f t="shared" si="66"/>
        <v>PREVENTIVA</v>
      </c>
      <c r="B977" s="18">
        <f>VLOOKUP(C977,FORNECEDORES!D:E,2,0)</f>
        <v>7736</v>
      </c>
      <c r="C977" s="19" t="str">
        <f>VLOOKUP(D977,FORNECEDORES!A:D,4,0)</f>
        <v>27.385.816/0001-37</v>
      </c>
      <c r="D977" s="13" t="s">
        <v>2591</v>
      </c>
      <c r="E977" s="20" t="str">
        <f t="shared" si="62"/>
        <v>04 0161</v>
      </c>
      <c r="F977" s="28" t="s">
        <v>4959</v>
      </c>
      <c r="G977" s="21" t="str">
        <f>VLOOKUP(E977,'FILIAIS PETZ'!A:E,5,0)</f>
        <v>PETZ CEILANDIA</v>
      </c>
      <c r="H977" s="20" t="str">
        <f>VLOOKUP(E977,'FILIAIS PETZ'!A:D,4,0)</f>
        <v>CDIA-DF</v>
      </c>
      <c r="I977" s="46">
        <v>45323</v>
      </c>
      <c r="J977" s="10" t="s">
        <v>4980</v>
      </c>
      <c r="K977" s="10" t="s">
        <v>5858</v>
      </c>
      <c r="L977" s="28" t="s">
        <v>5893</v>
      </c>
      <c r="M977" s="46">
        <v>45352</v>
      </c>
      <c r="N977" s="46">
        <v>45378</v>
      </c>
      <c r="O977" s="46">
        <v>45358</v>
      </c>
      <c r="P977" s="28" t="s">
        <v>4998</v>
      </c>
      <c r="Q977" s="10">
        <v>3</v>
      </c>
      <c r="R977" s="10" t="s">
        <v>4991</v>
      </c>
      <c r="S977" s="10" t="s">
        <v>4983</v>
      </c>
      <c r="T977" s="10" t="s">
        <v>32</v>
      </c>
      <c r="U977" s="10">
        <v>11002</v>
      </c>
      <c r="V977" s="10">
        <v>11002</v>
      </c>
      <c r="W977" s="10" t="s">
        <v>5019</v>
      </c>
      <c r="X977" s="10" t="s">
        <v>4985</v>
      </c>
      <c r="Y977" s="10" t="s">
        <v>4980</v>
      </c>
      <c r="Z977" s="10" t="s">
        <v>4980</v>
      </c>
      <c r="AA977" s="10" t="s">
        <v>4989</v>
      </c>
      <c r="AB977" s="10" t="s">
        <v>5066</v>
      </c>
      <c r="AC977" s="10" t="s">
        <v>4999</v>
      </c>
      <c r="AD977" s="29"/>
      <c r="AE977" s="20" t="str">
        <f>VLOOKUP(E977,'FILIAIS PETZ'!A:Q,17,0)</f>
        <v>CO-1</v>
      </c>
      <c r="AF977" s="20" t="str">
        <f>VLOOKUP(E977,'FILIAIS PETZ'!A:Q,3,0)</f>
        <v>FELICIO</v>
      </c>
      <c r="AG977" s="20" t="str">
        <f>VLOOKUP(E977,'FILIAIS PETZ'!A:Q,2,0)</f>
        <v>R3</v>
      </c>
      <c r="AH977" s="75">
        <v>700</v>
      </c>
      <c r="AI977" s="16" t="s">
        <v>5868</v>
      </c>
      <c r="AJ977" s="43">
        <f>VLOOKUP(E977,'FILIAIS PETZ'!$A$2:$K$2000,11,0)</f>
        <v>18328118015211</v>
      </c>
      <c r="AK977" s="44">
        <f t="shared" si="65"/>
        <v>18328118015211</v>
      </c>
    </row>
    <row r="978" spans="1:37" s="14" customFormat="1" ht="15" customHeight="1" thickBot="1" x14ac:dyDescent="0.25">
      <c r="A978" s="9" t="str">
        <f t="shared" si="66"/>
        <v>PREVENTIVA</v>
      </c>
      <c r="B978" s="18">
        <f>VLOOKUP(C978,FORNECEDORES!D:E,2,0)</f>
        <v>7736</v>
      </c>
      <c r="C978" s="19" t="str">
        <f>VLOOKUP(D978,FORNECEDORES!A:D,4,0)</f>
        <v>27.385.816/0001-37</v>
      </c>
      <c r="D978" s="13" t="s">
        <v>2591</v>
      </c>
      <c r="E978" s="20" t="str">
        <f t="shared" si="62"/>
        <v>04 0161</v>
      </c>
      <c r="F978" s="28" t="s">
        <v>4959</v>
      </c>
      <c r="G978" s="21" t="str">
        <f>VLOOKUP(E978,'FILIAIS PETZ'!A:E,5,0)</f>
        <v>PETZ CEILANDIA</v>
      </c>
      <c r="H978" s="20" t="str">
        <f>VLOOKUP(E978,'FILIAIS PETZ'!A:D,4,0)</f>
        <v>CDIA-DF</v>
      </c>
      <c r="I978" s="46">
        <v>45323</v>
      </c>
      <c r="J978" s="10" t="s">
        <v>4980</v>
      </c>
      <c r="K978" s="10" t="s">
        <v>5858</v>
      </c>
      <c r="L978" s="28" t="s">
        <v>5892</v>
      </c>
      <c r="M978" s="46">
        <v>45352</v>
      </c>
      <c r="N978" s="46">
        <v>45378</v>
      </c>
      <c r="O978" s="46">
        <v>45358</v>
      </c>
      <c r="P978" s="28" t="s">
        <v>4998</v>
      </c>
      <c r="Q978" s="10">
        <v>3</v>
      </c>
      <c r="R978" s="10" t="s">
        <v>4991</v>
      </c>
      <c r="S978" s="10" t="s">
        <v>4983</v>
      </c>
      <c r="T978" s="10" t="s">
        <v>32</v>
      </c>
      <c r="U978" s="10">
        <v>11002</v>
      </c>
      <c r="V978" s="10">
        <v>11002</v>
      </c>
      <c r="W978" s="10" t="s">
        <v>5019</v>
      </c>
      <c r="X978" s="10" t="s">
        <v>4992</v>
      </c>
      <c r="Y978" s="10" t="s">
        <v>4980</v>
      </c>
      <c r="Z978" s="10" t="s">
        <v>4980</v>
      </c>
      <c r="AA978" s="10" t="s">
        <v>4992</v>
      </c>
      <c r="AB978" s="10" t="s">
        <v>5066</v>
      </c>
      <c r="AC978" s="10" t="s">
        <v>4999</v>
      </c>
      <c r="AD978" s="29"/>
      <c r="AE978" s="20" t="str">
        <f>VLOOKUP(E978,'FILIAIS PETZ'!A:Q,17,0)</f>
        <v>CO-1</v>
      </c>
      <c r="AF978" s="20" t="str">
        <f>VLOOKUP(E978,'FILIAIS PETZ'!A:Q,3,0)</f>
        <v>FELICIO</v>
      </c>
      <c r="AG978" s="20" t="str">
        <f>VLOOKUP(E978,'FILIAIS PETZ'!A:Q,2,0)</f>
        <v>R3</v>
      </c>
      <c r="AH978" s="75">
        <v>900</v>
      </c>
      <c r="AI978" s="16" t="s">
        <v>5626</v>
      </c>
      <c r="AJ978" s="43">
        <f>VLOOKUP(E978,'FILIAIS PETZ'!$A$2:$K$2000,11,0)</f>
        <v>18328118015211</v>
      </c>
      <c r="AK978" s="44">
        <f t="shared" si="65"/>
        <v>18328118015211</v>
      </c>
    </row>
    <row r="979" spans="1:37" s="14" customFormat="1" ht="15" customHeight="1" thickBot="1" x14ac:dyDescent="0.25">
      <c r="A979" s="9" t="str">
        <f t="shared" si="66"/>
        <v>PREVENTIVA</v>
      </c>
      <c r="B979" s="18">
        <f>VLOOKUP(C979,FORNECEDORES!D:E,2,0)</f>
        <v>7736</v>
      </c>
      <c r="C979" s="19" t="str">
        <f>VLOOKUP(D979,FORNECEDORES!A:D,4,0)</f>
        <v>27.385.816/0001-37</v>
      </c>
      <c r="D979" s="13" t="s">
        <v>2591</v>
      </c>
      <c r="E979" s="20" t="str">
        <f t="shared" si="62"/>
        <v>04 0273</v>
      </c>
      <c r="F979" s="28" t="s">
        <v>4972</v>
      </c>
      <c r="G979" s="21" t="str">
        <f>VLOOKUP(E979,'FILIAIS PETZ'!A:E,5,0)</f>
        <v xml:space="preserve">PETZ ESTAÇÃO GOIANIA </v>
      </c>
      <c r="H979" s="20" t="str">
        <f>VLOOKUP(E979,'FILIAIS PETZ'!A:D,4,0)</f>
        <v>ESTG-GO</v>
      </c>
      <c r="I979" s="46">
        <v>45323</v>
      </c>
      <c r="J979" s="10" t="s">
        <v>4980</v>
      </c>
      <c r="K979" s="10" t="s">
        <v>5858</v>
      </c>
      <c r="L979" s="28" t="s">
        <v>5894</v>
      </c>
      <c r="M979" s="46">
        <v>45352</v>
      </c>
      <c r="N979" s="46">
        <v>45378</v>
      </c>
      <c r="O979" s="46">
        <v>45358</v>
      </c>
      <c r="P979" s="28" t="s">
        <v>4998</v>
      </c>
      <c r="Q979" s="10">
        <v>3</v>
      </c>
      <c r="R979" s="10" t="s">
        <v>4991</v>
      </c>
      <c r="S979" s="10" t="s">
        <v>4983</v>
      </c>
      <c r="T979" s="10" t="s">
        <v>32</v>
      </c>
      <c r="U979" s="10">
        <v>11002</v>
      </c>
      <c r="V979" s="10">
        <v>11002</v>
      </c>
      <c r="W979" s="10" t="s">
        <v>5019</v>
      </c>
      <c r="X979" s="10" t="s">
        <v>4992</v>
      </c>
      <c r="Y979" s="10" t="s">
        <v>4980</v>
      </c>
      <c r="Z979" s="10" t="s">
        <v>4980</v>
      </c>
      <c r="AA979" s="10" t="s">
        <v>4992</v>
      </c>
      <c r="AB979" s="10" t="s">
        <v>5066</v>
      </c>
      <c r="AC979" s="10" t="s">
        <v>4999</v>
      </c>
      <c r="AD979" s="29"/>
      <c r="AE979" s="20" t="str">
        <f>VLOOKUP(E979,'FILIAIS PETZ'!A:Q,17,0)</f>
        <v>CO-2</v>
      </c>
      <c r="AF979" s="20" t="str">
        <f>VLOOKUP(E979,'FILIAIS PETZ'!A:Q,3,0)</f>
        <v>FELICIO</v>
      </c>
      <c r="AG979" s="20" t="str">
        <f>VLOOKUP(E979,'FILIAIS PETZ'!A:Q,2,0)</f>
        <v>R3</v>
      </c>
      <c r="AH979" s="75">
        <v>800</v>
      </c>
      <c r="AI979" s="16" t="s">
        <v>5626</v>
      </c>
      <c r="AJ979" s="43">
        <f>VLOOKUP(E979,'FILIAIS PETZ'!$A$2:$K$2000,11,0)</f>
        <v>18328118027732</v>
      </c>
      <c r="AK979" s="44">
        <f t="shared" si="65"/>
        <v>18328118027732</v>
      </c>
    </row>
    <row r="980" spans="1:37" s="14" customFormat="1" ht="15" customHeight="1" thickBot="1" x14ac:dyDescent="0.25">
      <c r="A980" s="9" t="str">
        <f t="shared" si="66"/>
        <v>PREVENTIVA</v>
      </c>
      <c r="B980" s="18">
        <f>VLOOKUP(C980,FORNECEDORES!D:E,2,0)</f>
        <v>7736</v>
      </c>
      <c r="C980" s="19" t="str">
        <f>VLOOKUP(D980,FORNECEDORES!A:D,4,0)</f>
        <v>27.385.816/0001-37</v>
      </c>
      <c r="D980" s="13" t="s">
        <v>2591</v>
      </c>
      <c r="E980" s="20" t="str">
        <f t="shared" si="62"/>
        <v>04 0168</v>
      </c>
      <c r="F980" s="28" t="s">
        <v>4961</v>
      </c>
      <c r="G980" s="21" t="str">
        <f>VLOOKUP(E980,'FILIAIS PETZ'!A:E,5,0)</f>
        <v>PETZ GAMA LESTE</v>
      </c>
      <c r="H980" s="20" t="str">
        <f>VLOOKUP(E980,'FILIAIS PETZ'!A:D,4,0)</f>
        <v>GAMA-DF</v>
      </c>
      <c r="I980" s="46">
        <v>45323</v>
      </c>
      <c r="J980" s="10" t="s">
        <v>4980</v>
      </c>
      <c r="K980" s="10" t="s">
        <v>5858</v>
      </c>
      <c r="L980" s="28" t="s">
        <v>6102</v>
      </c>
      <c r="M980" s="46">
        <v>45352</v>
      </c>
      <c r="N980" s="46">
        <v>45378</v>
      </c>
      <c r="O980" s="46">
        <v>45358</v>
      </c>
      <c r="P980" s="28" t="s">
        <v>4998</v>
      </c>
      <c r="Q980" s="10">
        <v>3</v>
      </c>
      <c r="R980" s="10" t="s">
        <v>4991</v>
      </c>
      <c r="S980" s="10" t="s">
        <v>4983</v>
      </c>
      <c r="T980" s="10" t="s">
        <v>32</v>
      </c>
      <c r="U980" s="10">
        <v>11002</v>
      </c>
      <c r="V980" s="10">
        <v>11002</v>
      </c>
      <c r="W980" s="10"/>
      <c r="X980" s="10" t="s">
        <v>4992</v>
      </c>
      <c r="Y980" s="10" t="s">
        <v>4980</v>
      </c>
      <c r="Z980" s="10" t="s">
        <v>4980</v>
      </c>
      <c r="AA980" s="10" t="s">
        <v>4992</v>
      </c>
      <c r="AB980" s="10" t="s">
        <v>5066</v>
      </c>
      <c r="AC980" s="10" t="s">
        <v>4999</v>
      </c>
      <c r="AD980" s="29"/>
      <c r="AE980" s="20" t="str">
        <f>VLOOKUP(E980,'FILIAIS PETZ'!A:Q,17,0)</f>
        <v>CO-1</v>
      </c>
      <c r="AF980" s="20" t="str">
        <f>VLOOKUP(E980,'FILIAIS PETZ'!A:Q,3,0)</f>
        <v>FELICIO</v>
      </c>
      <c r="AG980" s="20" t="str">
        <f>VLOOKUP(E980,'FILIAIS PETZ'!A:Q,2,0)</f>
        <v>R3</v>
      </c>
      <c r="AH980" s="75">
        <v>1800</v>
      </c>
      <c r="AI980" s="16" t="s">
        <v>5626</v>
      </c>
      <c r="AJ980" s="43">
        <f>VLOOKUP(E980,'FILIAIS PETZ'!$A$2:$K$2000,11,0)</f>
        <v>18328118016021</v>
      </c>
      <c r="AK980" s="44">
        <f t="shared" si="65"/>
        <v>18328118016021</v>
      </c>
    </row>
    <row r="981" spans="1:37" s="14" customFormat="1" ht="15" customHeight="1" thickBot="1" x14ac:dyDescent="0.25">
      <c r="A981" s="9" t="str">
        <f t="shared" si="66"/>
        <v>PREVENTIVA</v>
      </c>
      <c r="B981" s="18">
        <f>VLOOKUP(C981,FORNECEDORES!D:E,2,0)</f>
        <v>7736</v>
      </c>
      <c r="C981" s="19" t="str">
        <f>VLOOKUP(D981,FORNECEDORES!A:D,4,0)</f>
        <v>27.385.816/0001-37</v>
      </c>
      <c r="D981" s="13" t="s">
        <v>2591</v>
      </c>
      <c r="E981" s="20" t="str">
        <f t="shared" si="62"/>
        <v>04 0168</v>
      </c>
      <c r="F981" s="28" t="s">
        <v>4961</v>
      </c>
      <c r="G981" s="21" t="str">
        <f>VLOOKUP(E981,'FILIAIS PETZ'!A:E,5,0)</f>
        <v>PETZ GAMA LESTE</v>
      </c>
      <c r="H981" s="20" t="str">
        <f>VLOOKUP(E981,'FILIAIS PETZ'!A:D,4,0)</f>
        <v>GAMA-DF</v>
      </c>
      <c r="I981" s="46">
        <v>45323</v>
      </c>
      <c r="J981" s="10" t="s">
        <v>4980</v>
      </c>
      <c r="K981" s="10" t="s">
        <v>5858</v>
      </c>
      <c r="L981" s="28" t="s">
        <v>6103</v>
      </c>
      <c r="M981" s="46">
        <v>45352</v>
      </c>
      <c r="N981" s="46">
        <v>45378</v>
      </c>
      <c r="O981" s="46">
        <v>45358</v>
      </c>
      <c r="P981" s="28" t="s">
        <v>4998</v>
      </c>
      <c r="Q981" s="10">
        <v>3</v>
      </c>
      <c r="R981" s="10" t="s">
        <v>4991</v>
      </c>
      <c r="S981" s="10" t="s">
        <v>4983</v>
      </c>
      <c r="T981" s="10" t="s">
        <v>32</v>
      </c>
      <c r="U981" s="10">
        <v>11002</v>
      </c>
      <c r="V981" s="10">
        <v>11002</v>
      </c>
      <c r="W981" s="10" t="s">
        <v>5019</v>
      </c>
      <c r="X981" s="10" t="s">
        <v>4985</v>
      </c>
      <c r="Y981" s="10" t="s">
        <v>4980</v>
      </c>
      <c r="Z981" s="10" t="s">
        <v>4980</v>
      </c>
      <c r="AA981" s="10" t="s">
        <v>4989</v>
      </c>
      <c r="AB981" s="10" t="s">
        <v>5066</v>
      </c>
      <c r="AC981" s="10" t="s">
        <v>4999</v>
      </c>
      <c r="AD981" s="29"/>
      <c r="AE981" s="20" t="str">
        <f>VLOOKUP(E981,'FILIAIS PETZ'!A:Q,17,0)</f>
        <v>CO-1</v>
      </c>
      <c r="AF981" s="20" t="str">
        <f>VLOOKUP(E981,'FILIAIS PETZ'!A:Q,3,0)</f>
        <v>FELICIO</v>
      </c>
      <c r="AG981" s="20" t="str">
        <f>VLOOKUP(E981,'FILIAIS PETZ'!A:Q,2,0)</f>
        <v>R3</v>
      </c>
      <c r="AH981" s="75">
        <v>700</v>
      </c>
      <c r="AI981" s="16" t="s">
        <v>5868</v>
      </c>
      <c r="AJ981" s="43">
        <f>VLOOKUP(E981,'FILIAIS PETZ'!$A$2:$K$2000,11,0)</f>
        <v>18328118016021</v>
      </c>
      <c r="AK981" s="44">
        <f t="shared" si="65"/>
        <v>18328118016021</v>
      </c>
    </row>
    <row r="982" spans="1:37" s="14" customFormat="1" ht="15" customHeight="1" thickBot="1" x14ac:dyDescent="0.25">
      <c r="A982" s="9" t="str">
        <f t="shared" si="66"/>
        <v>PREVENTIVA</v>
      </c>
      <c r="B982" s="18">
        <f>VLOOKUP(C982,FORNECEDORES!D:E,2,0)</f>
        <v>7736</v>
      </c>
      <c r="C982" s="19" t="str">
        <f>VLOOKUP(D982,FORNECEDORES!A:D,4,0)</f>
        <v>27.385.816/0001-37</v>
      </c>
      <c r="D982" s="13" t="s">
        <v>2591</v>
      </c>
      <c r="E982" s="20" t="str">
        <f t="shared" si="62"/>
        <v>04 0207</v>
      </c>
      <c r="F982" s="28" t="s">
        <v>4962</v>
      </c>
      <c r="G982" s="21" t="str">
        <f>VLOOKUP(E982,'FILIAIS PETZ'!A:E,5,0)</f>
        <v>PETZ GILBERTO SALOMÃO</v>
      </c>
      <c r="H982" s="20" t="str">
        <f>VLOOKUP(E982,'FILIAIS PETZ'!A:D,4,0)</f>
        <v>GBSL-DF</v>
      </c>
      <c r="I982" s="46">
        <v>45323</v>
      </c>
      <c r="J982" s="10" t="s">
        <v>4980</v>
      </c>
      <c r="K982" s="10" t="s">
        <v>5858</v>
      </c>
      <c r="L982" s="28" t="s">
        <v>6104</v>
      </c>
      <c r="M982" s="46">
        <v>45352</v>
      </c>
      <c r="N982" s="46">
        <v>45378</v>
      </c>
      <c r="O982" s="46">
        <v>45358</v>
      </c>
      <c r="P982" s="28" t="s">
        <v>4998</v>
      </c>
      <c r="Q982" s="10">
        <v>3</v>
      </c>
      <c r="R982" s="10" t="s">
        <v>4991</v>
      </c>
      <c r="S982" s="10" t="s">
        <v>4983</v>
      </c>
      <c r="T982" s="10" t="s">
        <v>32</v>
      </c>
      <c r="U982" s="10">
        <v>11002</v>
      </c>
      <c r="V982" s="10">
        <v>11002</v>
      </c>
      <c r="W982" s="10"/>
      <c r="X982" s="10" t="s">
        <v>4992</v>
      </c>
      <c r="Y982" s="10" t="s">
        <v>4980</v>
      </c>
      <c r="Z982" s="10" t="s">
        <v>4980</v>
      </c>
      <c r="AA982" s="10" t="s">
        <v>4992</v>
      </c>
      <c r="AB982" s="10" t="s">
        <v>5066</v>
      </c>
      <c r="AC982" s="10" t="s">
        <v>4999</v>
      </c>
      <c r="AD982" s="29"/>
      <c r="AE982" s="20" t="str">
        <f>VLOOKUP(E982,'FILIAIS PETZ'!A:Q,17,0)</f>
        <v>CO-1</v>
      </c>
      <c r="AF982" s="20" t="str">
        <f>VLOOKUP(E982,'FILIAIS PETZ'!A:Q,3,0)</f>
        <v>FELICIO</v>
      </c>
      <c r="AG982" s="20" t="str">
        <f>VLOOKUP(E982,'FILIAIS PETZ'!A:Q,2,0)</f>
        <v>R3</v>
      </c>
      <c r="AH982" s="75">
        <v>1800</v>
      </c>
      <c r="AI982" s="16" t="s">
        <v>5626</v>
      </c>
      <c r="AJ982" s="43">
        <f>VLOOKUP(E982,'FILIAIS PETZ'!$A$2:$K$2000,11,0)</f>
        <v>18328118020215</v>
      </c>
      <c r="AK982" s="44">
        <f t="shared" si="65"/>
        <v>18328118020215</v>
      </c>
    </row>
    <row r="983" spans="1:37" s="14" customFormat="1" ht="15" customHeight="1" thickBot="1" x14ac:dyDescent="0.25">
      <c r="A983" s="9" t="str">
        <f t="shared" si="66"/>
        <v>PREVENTIVA</v>
      </c>
      <c r="B983" s="18">
        <f>VLOOKUP(C983,FORNECEDORES!D:E,2,0)</f>
        <v>7736</v>
      </c>
      <c r="C983" s="19" t="str">
        <f>VLOOKUP(D983,FORNECEDORES!A:D,4,0)</f>
        <v>27.385.816/0001-37</v>
      </c>
      <c r="D983" s="13" t="s">
        <v>2591</v>
      </c>
      <c r="E983" s="20" t="str">
        <f t="shared" si="62"/>
        <v>04 0207</v>
      </c>
      <c r="F983" s="28" t="s">
        <v>4962</v>
      </c>
      <c r="G983" s="21" t="str">
        <f>VLOOKUP(E983,'FILIAIS PETZ'!A:E,5,0)</f>
        <v>PETZ GILBERTO SALOMÃO</v>
      </c>
      <c r="H983" s="20" t="str">
        <f>VLOOKUP(E983,'FILIAIS PETZ'!A:D,4,0)</f>
        <v>GBSL-DF</v>
      </c>
      <c r="I983" s="46">
        <v>45323</v>
      </c>
      <c r="J983" s="10" t="s">
        <v>4980</v>
      </c>
      <c r="K983" s="10" t="s">
        <v>5858</v>
      </c>
      <c r="L983" s="28" t="s">
        <v>6105</v>
      </c>
      <c r="M983" s="46">
        <v>45352</v>
      </c>
      <c r="N983" s="46">
        <v>45378</v>
      </c>
      <c r="O983" s="46">
        <v>45358</v>
      </c>
      <c r="P983" s="28" t="s">
        <v>4998</v>
      </c>
      <c r="Q983" s="10">
        <v>3</v>
      </c>
      <c r="R983" s="10" t="s">
        <v>4991</v>
      </c>
      <c r="S983" s="10" t="s">
        <v>4983</v>
      </c>
      <c r="T983" s="10" t="s">
        <v>32</v>
      </c>
      <c r="U983" s="10">
        <v>11002</v>
      </c>
      <c r="V983" s="10">
        <v>11002</v>
      </c>
      <c r="W983" s="10" t="s">
        <v>5019</v>
      </c>
      <c r="X983" s="10" t="s">
        <v>4985</v>
      </c>
      <c r="Y983" s="10" t="s">
        <v>4980</v>
      </c>
      <c r="Z983" s="10" t="s">
        <v>4980</v>
      </c>
      <c r="AA983" s="10" t="s">
        <v>4989</v>
      </c>
      <c r="AB983" s="10" t="s">
        <v>5066</v>
      </c>
      <c r="AC983" s="10" t="s">
        <v>4999</v>
      </c>
      <c r="AD983" s="29"/>
      <c r="AE983" s="20" t="str">
        <f>VLOOKUP(E983,'FILIAIS PETZ'!A:Q,17,0)</f>
        <v>CO-1</v>
      </c>
      <c r="AF983" s="20" t="str">
        <f>VLOOKUP(E983,'FILIAIS PETZ'!A:Q,3,0)</f>
        <v>FELICIO</v>
      </c>
      <c r="AG983" s="20" t="str">
        <f>VLOOKUP(E983,'FILIAIS PETZ'!A:Q,2,0)</f>
        <v>R3</v>
      </c>
      <c r="AH983" s="75">
        <v>700</v>
      </c>
      <c r="AI983" s="16" t="s">
        <v>5868</v>
      </c>
      <c r="AJ983" s="43">
        <f>VLOOKUP(E983,'FILIAIS PETZ'!$A$2:$K$2000,11,0)</f>
        <v>18328118020215</v>
      </c>
      <c r="AK983" s="44">
        <f t="shared" si="65"/>
        <v>18328118020215</v>
      </c>
    </row>
    <row r="984" spans="1:37" s="14" customFormat="1" ht="15" customHeight="1" thickBot="1" x14ac:dyDescent="0.25">
      <c r="A984" s="9" t="str">
        <f t="shared" si="66"/>
        <v>PREVENTIVA</v>
      </c>
      <c r="B984" s="18">
        <f>VLOOKUP(C984,FORNECEDORES!D:E,2,0)</f>
        <v>741390</v>
      </c>
      <c r="C984" s="19" t="str">
        <f>VLOOKUP(D984,FORNECEDORES!A:D,4,0)</f>
        <v>53.327.206/0001-97</v>
      </c>
      <c r="D984" s="13" t="s">
        <v>1785</v>
      </c>
      <c r="E984" s="20" t="str">
        <f t="shared" si="62"/>
        <v>04 0038</v>
      </c>
      <c r="F984" s="28" t="s">
        <v>4979</v>
      </c>
      <c r="G984" s="21" t="str">
        <f>VLOOKUP(E984,'FILIAIS PETZ'!A:E,5,0)</f>
        <v>PETZ CENTER MINAS</v>
      </c>
      <c r="H984" s="20" t="str">
        <f>VLOOKUP(E984,'FILIAIS PETZ'!A:D,4,0)</f>
        <v>CTMN-MG</v>
      </c>
      <c r="I984" s="46">
        <v>45323</v>
      </c>
      <c r="J984" s="10" t="s">
        <v>4980</v>
      </c>
      <c r="K984" s="10" t="s">
        <v>6322</v>
      </c>
      <c r="L984" s="28" t="s">
        <v>6334</v>
      </c>
      <c r="M984" s="46">
        <v>45342</v>
      </c>
      <c r="N984" s="46">
        <v>45364</v>
      </c>
      <c r="O984" s="46">
        <v>45345</v>
      </c>
      <c r="P984" s="28" t="s">
        <v>4998</v>
      </c>
      <c r="Q984" s="10">
        <v>3</v>
      </c>
      <c r="R984" s="10" t="s">
        <v>4991</v>
      </c>
      <c r="S984" s="10" t="s">
        <v>4983</v>
      </c>
      <c r="T984" s="10" t="s">
        <v>32</v>
      </c>
      <c r="U984" s="10">
        <v>11002</v>
      </c>
      <c r="V984" s="10">
        <v>11002</v>
      </c>
      <c r="W984" s="10"/>
      <c r="X984" s="10" t="s">
        <v>4992</v>
      </c>
      <c r="Y984" s="10" t="s">
        <v>4980</v>
      </c>
      <c r="Z984" s="10" t="s">
        <v>4980</v>
      </c>
      <c r="AA984" s="10" t="s">
        <v>4992</v>
      </c>
      <c r="AB984" s="10" t="s">
        <v>5066</v>
      </c>
      <c r="AC984" s="10" t="s">
        <v>4999</v>
      </c>
      <c r="AD984" s="29"/>
      <c r="AE984" s="20" t="str">
        <f>VLOOKUP(E984,'FILIAIS PETZ'!A:Q,17,0)</f>
        <v>MG-2</v>
      </c>
      <c r="AF984" s="20" t="str">
        <f>VLOOKUP(E984,'FILIAIS PETZ'!A:Q,3,0)</f>
        <v>FELICIO</v>
      </c>
      <c r="AG984" s="20" t="str">
        <f>VLOOKUP(E984,'FILIAIS PETZ'!A:Q,2,0)</f>
        <v>R3</v>
      </c>
      <c r="AH984" s="75">
        <v>1100</v>
      </c>
      <c r="AI984" s="16" t="s">
        <v>5017</v>
      </c>
      <c r="AJ984" s="43">
        <f>VLOOKUP(E984,'FILIAIS PETZ'!$A$2:$K$2000,11,0)</f>
        <v>18328118003710</v>
      </c>
      <c r="AK984" s="44">
        <f t="shared" si="65"/>
        <v>18328118003710</v>
      </c>
    </row>
    <row r="985" spans="1:37" s="14" customFormat="1" ht="15" customHeight="1" thickBot="1" x14ac:dyDescent="0.25">
      <c r="A985" s="9" t="str">
        <f t="shared" si="66"/>
        <v>PREVENTIVA</v>
      </c>
      <c r="B985" s="18">
        <f>VLOOKUP(C985,FORNECEDORES!D:E,2,0)</f>
        <v>7736</v>
      </c>
      <c r="C985" s="19" t="str">
        <f>VLOOKUP(D985,FORNECEDORES!A:D,4,0)</f>
        <v>27.385.816/0001-37</v>
      </c>
      <c r="D985" s="13" t="s">
        <v>2591</v>
      </c>
      <c r="E985" s="20" t="str">
        <f t="shared" si="62"/>
        <v>04 0150</v>
      </c>
      <c r="F985" s="28" t="s">
        <v>4963</v>
      </c>
      <c r="G985" s="21" t="str">
        <f>VLOOKUP(E985,'FILIAIS PETZ'!A:E,5,0)</f>
        <v>PETZ BRASILIA JARDIM BOTANICO</v>
      </c>
      <c r="H985" s="20" t="str">
        <f>VLOOKUP(E985,'FILIAIS PETZ'!A:D,4,0)</f>
        <v>BJDB-DF</v>
      </c>
      <c r="I985" s="46">
        <v>45323</v>
      </c>
      <c r="J985" s="10" t="s">
        <v>4980</v>
      </c>
      <c r="K985" s="10" t="s">
        <v>5858</v>
      </c>
      <c r="L985" s="28" t="s">
        <v>6106</v>
      </c>
      <c r="M985" s="46">
        <v>45352</v>
      </c>
      <c r="N985" s="46">
        <v>45378</v>
      </c>
      <c r="O985" s="46">
        <v>45358</v>
      </c>
      <c r="P985" s="28" t="s">
        <v>4998</v>
      </c>
      <c r="Q985" s="10">
        <v>3</v>
      </c>
      <c r="R985" s="10" t="s">
        <v>4991</v>
      </c>
      <c r="S985" s="10" t="s">
        <v>4983</v>
      </c>
      <c r="T985" s="10" t="s">
        <v>32</v>
      </c>
      <c r="U985" s="10">
        <v>11002</v>
      </c>
      <c r="V985" s="10">
        <v>11002</v>
      </c>
      <c r="W985" s="10"/>
      <c r="X985" s="10" t="s">
        <v>4992</v>
      </c>
      <c r="Y985" s="10" t="s">
        <v>4980</v>
      </c>
      <c r="Z985" s="10" t="s">
        <v>4980</v>
      </c>
      <c r="AA985" s="10" t="s">
        <v>4992</v>
      </c>
      <c r="AB985" s="10" t="s">
        <v>5066</v>
      </c>
      <c r="AC985" s="10" t="s">
        <v>4999</v>
      </c>
      <c r="AD985" s="29"/>
      <c r="AE985" s="20" t="str">
        <f>VLOOKUP(E985,'FILIAIS PETZ'!A:Q,17,0)</f>
        <v>CO-1</v>
      </c>
      <c r="AF985" s="20" t="str">
        <f>VLOOKUP(E985,'FILIAIS PETZ'!A:Q,3,0)</f>
        <v>FELICIO</v>
      </c>
      <c r="AG985" s="20" t="str">
        <f>VLOOKUP(E985,'FILIAIS PETZ'!A:Q,2,0)</f>
        <v>R3</v>
      </c>
      <c r="AH985" s="75">
        <v>1800</v>
      </c>
      <c r="AI985" s="16" t="s">
        <v>5626</v>
      </c>
      <c r="AJ985" s="43">
        <f>VLOOKUP(E985,'FILIAIS PETZ'!$A$2:$K$2000,11,0)</f>
        <v>18328118014320</v>
      </c>
      <c r="AK985" s="44">
        <f t="shared" si="65"/>
        <v>18328118014320</v>
      </c>
    </row>
    <row r="986" spans="1:37" s="14" customFormat="1" ht="15" customHeight="1" thickBot="1" x14ac:dyDescent="0.25">
      <c r="A986" s="9" t="str">
        <f t="shared" si="66"/>
        <v>PREVENTIVA</v>
      </c>
      <c r="B986" s="18">
        <f>VLOOKUP(C986,FORNECEDORES!D:E,2,0)</f>
        <v>7736</v>
      </c>
      <c r="C986" s="19" t="str">
        <f>VLOOKUP(D986,FORNECEDORES!A:D,4,0)</f>
        <v>27.385.816/0001-37</v>
      </c>
      <c r="D986" s="13" t="s">
        <v>2591</v>
      </c>
      <c r="E986" s="20" t="str">
        <f t="shared" si="62"/>
        <v>04 0150</v>
      </c>
      <c r="F986" s="28" t="s">
        <v>4963</v>
      </c>
      <c r="G986" s="21" t="str">
        <f>VLOOKUP(E986,'FILIAIS PETZ'!A:E,5,0)</f>
        <v>PETZ BRASILIA JARDIM BOTANICO</v>
      </c>
      <c r="H986" s="20" t="str">
        <f>VLOOKUP(E986,'FILIAIS PETZ'!A:D,4,0)</f>
        <v>BJDB-DF</v>
      </c>
      <c r="I986" s="46">
        <v>45323</v>
      </c>
      <c r="J986" s="10" t="s">
        <v>4980</v>
      </c>
      <c r="K986" s="10" t="s">
        <v>5858</v>
      </c>
      <c r="L986" s="28" t="s">
        <v>6107</v>
      </c>
      <c r="M986" s="46">
        <v>45352</v>
      </c>
      <c r="N986" s="46">
        <v>45378</v>
      </c>
      <c r="O986" s="46">
        <v>45358</v>
      </c>
      <c r="P986" s="28" t="s">
        <v>4998</v>
      </c>
      <c r="Q986" s="10">
        <v>3</v>
      </c>
      <c r="R986" s="10" t="s">
        <v>4991</v>
      </c>
      <c r="S986" s="10" t="s">
        <v>4983</v>
      </c>
      <c r="T986" s="10" t="s">
        <v>32</v>
      </c>
      <c r="U986" s="10">
        <v>11002</v>
      </c>
      <c r="V986" s="10">
        <v>11002</v>
      </c>
      <c r="W986" s="10" t="s">
        <v>5019</v>
      </c>
      <c r="X986" s="10" t="s">
        <v>4985</v>
      </c>
      <c r="Y986" s="10" t="s">
        <v>4980</v>
      </c>
      <c r="Z986" s="10" t="s">
        <v>4980</v>
      </c>
      <c r="AA986" s="10" t="s">
        <v>4989</v>
      </c>
      <c r="AB986" s="10" t="s">
        <v>5066</v>
      </c>
      <c r="AC986" s="10" t="s">
        <v>4999</v>
      </c>
      <c r="AD986" s="29"/>
      <c r="AE986" s="20" t="str">
        <f>VLOOKUP(E986,'FILIAIS PETZ'!A:Q,17,0)</f>
        <v>CO-1</v>
      </c>
      <c r="AF986" s="20" t="str">
        <f>VLOOKUP(E986,'FILIAIS PETZ'!A:Q,3,0)</f>
        <v>FELICIO</v>
      </c>
      <c r="AG986" s="20" t="str">
        <f>VLOOKUP(E986,'FILIAIS PETZ'!A:Q,2,0)</f>
        <v>R3</v>
      </c>
      <c r="AH986" s="75">
        <v>1400</v>
      </c>
      <c r="AI986" s="16" t="s">
        <v>5868</v>
      </c>
      <c r="AJ986" s="43">
        <f>VLOOKUP(E986,'FILIAIS PETZ'!$A$2:$K$2000,11,0)</f>
        <v>18328118014320</v>
      </c>
      <c r="AK986" s="44">
        <f t="shared" si="65"/>
        <v>18328118014320</v>
      </c>
    </row>
    <row r="987" spans="1:37" s="14" customFormat="1" ht="15" customHeight="1" thickBot="1" x14ac:dyDescent="0.25">
      <c r="A987" s="9" t="str">
        <f t="shared" si="66"/>
        <v>PREVENTIVA</v>
      </c>
      <c r="B987" s="18">
        <f>VLOOKUP(C987,FORNECEDORES!D:E,2,0)</f>
        <v>741390</v>
      </c>
      <c r="C987" s="19" t="str">
        <f>VLOOKUP(D987,FORNECEDORES!A:D,4,0)</f>
        <v>53.327.206/0001-97</v>
      </c>
      <c r="D987" s="13" t="s">
        <v>1785</v>
      </c>
      <c r="E987" s="20" t="str">
        <f t="shared" si="62"/>
        <v>04 0107</v>
      </c>
      <c r="F987" s="28" t="s">
        <v>4930</v>
      </c>
      <c r="G987" s="21" t="str">
        <f>VLOOKUP(E987,'FILIAIS PETZ'!A:E,5,0)</f>
        <v>PETZ CONTAGEM</v>
      </c>
      <c r="H987" s="20" t="str">
        <f>VLOOKUP(E987,'FILIAIS PETZ'!A:D,4,0)</f>
        <v>CNTG-MG</v>
      </c>
      <c r="I987" s="46">
        <v>45323</v>
      </c>
      <c r="J987" s="10" t="s">
        <v>4980</v>
      </c>
      <c r="K987" s="10" t="s">
        <v>6322</v>
      </c>
      <c r="L987" s="28" t="s">
        <v>6332</v>
      </c>
      <c r="M987" s="46">
        <v>45342</v>
      </c>
      <c r="N987" s="46">
        <v>45364</v>
      </c>
      <c r="O987" s="46">
        <v>45345</v>
      </c>
      <c r="P987" s="28" t="s">
        <v>4998</v>
      </c>
      <c r="Q987" s="10">
        <v>3</v>
      </c>
      <c r="R987" s="10" t="s">
        <v>4991</v>
      </c>
      <c r="S987" s="10" t="s">
        <v>4983</v>
      </c>
      <c r="T987" s="10" t="s">
        <v>32</v>
      </c>
      <c r="U987" s="10">
        <v>11002</v>
      </c>
      <c r="V987" s="10">
        <v>11002</v>
      </c>
      <c r="W987" s="10"/>
      <c r="X987" s="10" t="s">
        <v>4992</v>
      </c>
      <c r="Y987" s="10" t="s">
        <v>4980</v>
      </c>
      <c r="Z987" s="10" t="s">
        <v>4980</v>
      </c>
      <c r="AA987" s="10" t="s">
        <v>4992</v>
      </c>
      <c r="AB987" s="10" t="s">
        <v>5066</v>
      </c>
      <c r="AC987" s="10" t="s">
        <v>4999</v>
      </c>
      <c r="AD987" s="29"/>
      <c r="AE987" s="20" t="str">
        <f>VLOOKUP(E987,'FILIAIS PETZ'!A:Q,17,0)</f>
        <v>MG-2</v>
      </c>
      <c r="AF987" s="20" t="str">
        <f>VLOOKUP(E987,'FILIAIS PETZ'!A:Q,3,0)</f>
        <v>FELICIO</v>
      </c>
      <c r="AG987" s="20" t="str">
        <f>VLOOKUP(E987,'FILIAIS PETZ'!A:Q,2,0)</f>
        <v>R3</v>
      </c>
      <c r="AH987" s="75">
        <v>1050</v>
      </c>
      <c r="AI987" s="16" t="s">
        <v>5017</v>
      </c>
      <c r="AJ987" s="43">
        <f>VLOOKUP(E987,'FILIAIS PETZ'!$A$2:$K$2000,11,0)</f>
        <v>18328118010414</v>
      </c>
      <c r="AK987" s="44">
        <f t="shared" si="65"/>
        <v>18328118010414</v>
      </c>
    </row>
    <row r="988" spans="1:37" s="14" customFormat="1" ht="15" customHeight="1" thickBot="1" x14ac:dyDescent="0.25">
      <c r="A988" s="9" t="str">
        <f t="shared" si="66"/>
        <v>PREVENTIVA</v>
      </c>
      <c r="B988" s="18">
        <f>VLOOKUP(C988,FORNECEDORES!D:E,2,0)</f>
        <v>7736</v>
      </c>
      <c r="C988" s="19" t="str">
        <f>VLOOKUP(D988,FORNECEDORES!A:D,4,0)</f>
        <v>27.385.816/0001-37</v>
      </c>
      <c r="D988" s="13" t="s">
        <v>2591</v>
      </c>
      <c r="E988" s="20" t="str">
        <f t="shared" si="62"/>
        <v>04 0255</v>
      </c>
      <c r="F988" s="28" t="s">
        <v>4964</v>
      </c>
      <c r="G988" s="21" t="str">
        <f>VLOOKUP(E988,'FILIAIS PETZ'!A:E,5,0)</f>
        <v>PETZ PARK SHOPPING BRASILIA</v>
      </c>
      <c r="H988" s="20" t="str">
        <f>VLOOKUP(E988,'FILIAIS PETZ'!A:D,4,0)</f>
        <v>PKSB-DF</v>
      </c>
      <c r="I988" s="46">
        <v>45323</v>
      </c>
      <c r="J988" s="10" t="s">
        <v>4980</v>
      </c>
      <c r="K988" s="10" t="s">
        <v>5858</v>
      </c>
      <c r="L988" s="28" t="s">
        <v>6108</v>
      </c>
      <c r="M988" s="46">
        <v>45352</v>
      </c>
      <c r="N988" s="46">
        <v>45378</v>
      </c>
      <c r="O988" s="46">
        <v>45358</v>
      </c>
      <c r="P988" s="28" t="s">
        <v>4998</v>
      </c>
      <c r="Q988" s="10">
        <v>3</v>
      </c>
      <c r="R988" s="10" t="s">
        <v>4991</v>
      </c>
      <c r="S988" s="10" t="s">
        <v>4983</v>
      </c>
      <c r="T988" s="10" t="s">
        <v>32</v>
      </c>
      <c r="U988" s="10">
        <v>11002</v>
      </c>
      <c r="V988" s="10">
        <v>11002</v>
      </c>
      <c r="W988" s="10"/>
      <c r="X988" s="10" t="s">
        <v>4992</v>
      </c>
      <c r="Y988" s="10" t="s">
        <v>4980</v>
      </c>
      <c r="Z988" s="10" t="s">
        <v>4980</v>
      </c>
      <c r="AA988" s="10" t="s">
        <v>4992</v>
      </c>
      <c r="AB988" s="10" t="s">
        <v>5066</v>
      </c>
      <c r="AC988" s="10" t="s">
        <v>4999</v>
      </c>
      <c r="AD988" s="23"/>
      <c r="AE988" s="20" t="str">
        <f>VLOOKUP(E988,'FILIAIS PETZ'!A:Q,17,0)</f>
        <v>CO-2</v>
      </c>
      <c r="AF988" s="20" t="str">
        <f>VLOOKUP(E988,'FILIAIS PETZ'!A:Q,3,0)</f>
        <v>FELICIO</v>
      </c>
      <c r="AG988" s="20" t="str">
        <f>VLOOKUP(E988,'FILIAIS PETZ'!A:Q,2,0)</f>
        <v>R3</v>
      </c>
      <c r="AH988" s="75">
        <v>1800</v>
      </c>
      <c r="AI988" s="16" t="s">
        <v>5626</v>
      </c>
      <c r="AJ988" s="43" t="str">
        <f>VLOOKUP(E988,'FILIAIS PETZ'!$A$2:$K$2000,11,0)</f>
        <v>18.328.118/0242-02</v>
      </c>
      <c r="AK988" s="44" t="str">
        <f t="shared" si="65"/>
        <v>18.328.118/0242-02</v>
      </c>
    </row>
    <row r="989" spans="1:37" s="14" customFormat="1" ht="15" customHeight="1" thickBot="1" x14ac:dyDescent="0.25">
      <c r="A989" s="9" t="str">
        <f t="shared" si="66"/>
        <v>PREVENTIVA</v>
      </c>
      <c r="B989" s="18">
        <f>VLOOKUP(C989,FORNECEDORES!D:E,2,0)</f>
        <v>741390</v>
      </c>
      <c r="C989" s="19" t="str">
        <f>VLOOKUP(D989,FORNECEDORES!A:D,4,0)</f>
        <v>53.327.206/0001-97</v>
      </c>
      <c r="D989" s="13" t="s">
        <v>1785</v>
      </c>
      <c r="E989" s="20" t="str">
        <f t="shared" si="62"/>
        <v>04 0162</v>
      </c>
      <c r="F989" s="28" t="s">
        <v>5179</v>
      </c>
      <c r="G989" s="21" t="str">
        <f>VLOOKUP(E989,'FILIAIS PETZ'!A:E,5,0)</f>
        <v>PETZ CONTAGEM JOÃO CESAR</v>
      </c>
      <c r="H989" s="20" t="str">
        <f>VLOOKUP(E989,'FILIAIS PETZ'!A:D,4,0)</f>
        <v>CTJC-MG</v>
      </c>
      <c r="I989" s="46">
        <v>45323</v>
      </c>
      <c r="J989" s="10" t="s">
        <v>4980</v>
      </c>
      <c r="K989" s="10" t="s">
        <v>6322</v>
      </c>
      <c r="L989" s="28" t="s">
        <v>5247</v>
      </c>
      <c r="M989" s="46">
        <v>45342</v>
      </c>
      <c r="N989" s="46">
        <v>45364</v>
      </c>
      <c r="O989" s="46">
        <v>45345</v>
      </c>
      <c r="P989" s="28" t="s">
        <v>4998</v>
      </c>
      <c r="Q989" s="10">
        <v>3</v>
      </c>
      <c r="R989" s="10" t="s">
        <v>4991</v>
      </c>
      <c r="S989" s="10" t="s">
        <v>4983</v>
      </c>
      <c r="T989" s="10" t="s">
        <v>32</v>
      </c>
      <c r="U989" s="10">
        <v>11002</v>
      </c>
      <c r="V989" s="10">
        <v>11002</v>
      </c>
      <c r="W989" s="10"/>
      <c r="X989" s="10" t="s">
        <v>4992</v>
      </c>
      <c r="Y989" s="10" t="s">
        <v>4980</v>
      </c>
      <c r="Z989" s="10" t="s">
        <v>4980</v>
      </c>
      <c r="AA989" s="10" t="s">
        <v>4992</v>
      </c>
      <c r="AB989" s="10" t="s">
        <v>5066</v>
      </c>
      <c r="AC989" s="10" t="s">
        <v>4999</v>
      </c>
      <c r="AD989" s="29"/>
      <c r="AE989" s="20" t="str">
        <f>VLOOKUP(E989,'FILIAIS PETZ'!A:Q,17,0)</f>
        <v>MG-2</v>
      </c>
      <c r="AF989" s="20" t="str">
        <f>VLOOKUP(E989,'FILIAIS PETZ'!A:Q,3,0)</f>
        <v>FELICIO</v>
      </c>
      <c r="AG989" s="20" t="str">
        <f>VLOOKUP(E989,'FILIAIS PETZ'!A:Q,2,0)</f>
        <v>R3</v>
      </c>
      <c r="AH989" s="75">
        <v>1100</v>
      </c>
      <c r="AI989" s="16" t="s">
        <v>5017</v>
      </c>
      <c r="AJ989" s="43">
        <f>VLOOKUP(E989,'FILIAIS PETZ'!$A$2:$K$2000,11,0)</f>
        <v>18328118017265</v>
      </c>
      <c r="AK989" s="44">
        <f t="shared" si="65"/>
        <v>18328118017265</v>
      </c>
    </row>
    <row r="990" spans="1:37" s="14" customFormat="1" ht="15" customHeight="1" thickBot="1" x14ac:dyDescent="0.25">
      <c r="A990" s="9" t="str">
        <f t="shared" si="66"/>
        <v>PREVENTIVA</v>
      </c>
      <c r="B990" s="18">
        <f>VLOOKUP(C990,FORNECEDORES!D:E,2,0)</f>
        <v>7736</v>
      </c>
      <c r="C990" s="19" t="str">
        <f>VLOOKUP(D990,FORNECEDORES!A:D,4,0)</f>
        <v>27.385.816/0001-37</v>
      </c>
      <c r="D990" s="13" t="s">
        <v>2591</v>
      </c>
      <c r="E990" s="20" t="str">
        <f t="shared" si="62"/>
        <v>04 0255</v>
      </c>
      <c r="F990" s="28" t="s">
        <v>4964</v>
      </c>
      <c r="G990" s="21" t="str">
        <f>VLOOKUP(E990,'FILIAIS PETZ'!A:E,5,0)</f>
        <v>PETZ PARK SHOPPING BRASILIA</v>
      </c>
      <c r="H990" s="20" t="str">
        <f>VLOOKUP(E990,'FILIAIS PETZ'!A:D,4,0)</f>
        <v>PKSB-DF</v>
      </c>
      <c r="I990" s="46">
        <v>45323</v>
      </c>
      <c r="J990" s="10" t="s">
        <v>4980</v>
      </c>
      <c r="K990" s="10" t="s">
        <v>5858</v>
      </c>
      <c r="L990" s="28" t="s">
        <v>6109</v>
      </c>
      <c r="M990" s="46">
        <v>45352</v>
      </c>
      <c r="N990" s="46">
        <v>45378</v>
      </c>
      <c r="O990" s="46">
        <v>45358</v>
      </c>
      <c r="P990" s="28" t="s">
        <v>4998</v>
      </c>
      <c r="Q990" s="10">
        <v>3</v>
      </c>
      <c r="R990" s="10" t="s">
        <v>4991</v>
      </c>
      <c r="S990" s="10" t="s">
        <v>4983</v>
      </c>
      <c r="T990" s="10" t="s">
        <v>32</v>
      </c>
      <c r="U990" s="10">
        <v>11002</v>
      </c>
      <c r="V990" s="10">
        <v>11002</v>
      </c>
      <c r="W990" s="10"/>
      <c r="X990" s="10" t="s">
        <v>4985</v>
      </c>
      <c r="Y990" s="10" t="s">
        <v>4980</v>
      </c>
      <c r="Z990" s="10" t="s">
        <v>4980</v>
      </c>
      <c r="AA990" s="10" t="s">
        <v>4989</v>
      </c>
      <c r="AB990" s="10" t="s">
        <v>5066</v>
      </c>
      <c r="AC990" s="10" t="s">
        <v>4999</v>
      </c>
      <c r="AD990" s="29"/>
      <c r="AE990" s="20" t="str">
        <f>VLOOKUP(E990,'FILIAIS PETZ'!A:Q,17,0)</f>
        <v>CO-2</v>
      </c>
      <c r="AF990" s="20" t="str">
        <f>VLOOKUP(E990,'FILIAIS PETZ'!A:Q,3,0)</f>
        <v>FELICIO</v>
      </c>
      <c r="AG990" s="20" t="str">
        <f>VLOOKUP(E990,'FILIAIS PETZ'!A:Q,2,0)</f>
        <v>R3</v>
      </c>
      <c r="AH990" s="75">
        <v>1400</v>
      </c>
      <c r="AI990" s="16" t="s">
        <v>5868</v>
      </c>
      <c r="AJ990" s="43" t="str">
        <f>VLOOKUP(E990,'FILIAIS PETZ'!$A$2:$K$2000,11,0)</f>
        <v>18.328.118/0242-02</v>
      </c>
      <c r="AK990" s="44" t="str">
        <f t="shared" si="65"/>
        <v>18.328.118/0242-02</v>
      </c>
    </row>
    <row r="991" spans="1:37" s="14" customFormat="1" ht="15" customHeight="1" thickBot="1" x14ac:dyDescent="0.25">
      <c r="A991" s="9" t="str">
        <f t="shared" si="66"/>
        <v>PREVENTIVA</v>
      </c>
      <c r="B991" s="18">
        <f>VLOOKUP(C991,FORNECEDORES!D:E,2,0)</f>
        <v>7736</v>
      </c>
      <c r="C991" s="19" t="str">
        <f>VLOOKUP(D991,FORNECEDORES!A:D,4,0)</f>
        <v>27.385.816/0001-37</v>
      </c>
      <c r="D991" s="13" t="s">
        <v>2591</v>
      </c>
      <c r="E991" s="20" t="str">
        <f t="shared" si="62"/>
        <v>04 0033</v>
      </c>
      <c r="F991" s="28" t="s">
        <v>4933</v>
      </c>
      <c r="G991" s="21" t="str">
        <f>VLOOKUP(E991,'FILIAIS PETZ'!A:E,5,0)</f>
        <v>PETZ PARQUE FLAMBOYANT</v>
      </c>
      <c r="H991" s="20" t="str">
        <f>VLOOKUP(E991,'FILIAIS PETZ'!A:D,4,0)</f>
        <v>FBYT-GO</v>
      </c>
      <c r="I991" s="46">
        <v>45323</v>
      </c>
      <c r="J991" s="10" t="s">
        <v>4980</v>
      </c>
      <c r="K991" s="10" t="s">
        <v>5858</v>
      </c>
      <c r="L991" s="28" t="s">
        <v>6086</v>
      </c>
      <c r="M991" s="46">
        <v>45352</v>
      </c>
      <c r="N991" s="46">
        <v>45378</v>
      </c>
      <c r="O991" s="46">
        <v>45358</v>
      </c>
      <c r="P991" s="28" t="s">
        <v>4998</v>
      </c>
      <c r="Q991" s="10">
        <v>3</v>
      </c>
      <c r="R991" s="10" t="s">
        <v>4991</v>
      </c>
      <c r="S991" s="10" t="s">
        <v>4983</v>
      </c>
      <c r="T991" s="10" t="s">
        <v>32</v>
      </c>
      <c r="U991" s="10">
        <v>11002</v>
      </c>
      <c r="V991" s="10">
        <v>11002</v>
      </c>
      <c r="W991" s="10"/>
      <c r="X991" s="10" t="s">
        <v>4992</v>
      </c>
      <c r="Y991" s="10" t="s">
        <v>4980</v>
      </c>
      <c r="Z991" s="10" t="s">
        <v>4980</v>
      </c>
      <c r="AA991" s="10" t="s">
        <v>4992</v>
      </c>
      <c r="AB991" s="10" t="s">
        <v>5066</v>
      </c>
      <c r="AC991" s="10" t="s">
        <v>4999</v>
      </c>
      <c r="AD991" s="29"/>
      <c r="AE991" s="20" t="str">
        <f>VLOOKUP(E991,'FILIAIS PETZ'!A:Q,17,0)</f>
        <v>CO-2</v>
      </c>
      <c r="AF991" s="20" t="str">
        <f>VLOOKUP(E991,'FILIAIS PETZ'!A:Q,3,0)</f>
        <v>FELICIO</v>
      </c>
      <c r="AG991" s="20" t="str">
        <f>VLOOKUP(E991,'FILIAIS PETZ'!A:Q,2,0)</f>
        <v>R3</v>
      </c>
      <c r="AH991" s="75">
        <v>1800</v>
      </c>
      <c r="AI991" s="16" t="s">
        <v>5626</v>
      </c>
      <c r="AJ991" s="43">
        <f>VLOOKUP(E991,'FILIAIS PETZ'!$A$2:$K$2000,11,0)</f>
        <v>18328118003477</v>
      </c>
      <c r="AK991" s="44">
        <f t="shared" si="65"/>
        <v>18328118003477</v>
      </c>
    </row>
    <row r="992" spans="1:37" s="14" customFormat="1" ht="15" customHeight="1" thickBot="1" x14ac:dyDescent="0.25">
      <c r="A992" s="9" t="str">
        <f t="shared" si="66"/>
        <v>PREVENTIVA</v>
      </c>
      <c r="B992" s="18">
        <f>VLOOKUP(C992,FORNECEDORES!D:E,2,0)</f>
        <v>7736</v>
      </c>
      <c r="C992" s="19" t="str">
        <f>VLOOKUP(D992,FORNECEDORES!A:D,4,0)</f>
        <v>27.385.816/0001-37</v>
      </c>
      <c r="D992" s="13" t="s">
        <v>2591</v>
      </c>
      <c r="E992" s="20" t="str">
        <f t="shared" si="62"/>
        <v>04 0033</v>
      </c>
      <c r="F992" s="28" t="s">
        <v>4933</v>
      </c>
      <c r="G992" s="21" t="str">
        <f>VLOOKUP(E992,'FILIAIS PETZ'!A:E,5,0)</f>
        <v>PETZ PARQUE FLAMBOYANT</v>
      </c>
      <c r="H992" s="20" t="str">
        <f>VLOOKUP(E992,'FILIAIS PETZ'!A:D,4,0)</f>
        <v>FBYT-GO</v>
      </c>
      <c r="I992" s="46">
        <v>45323</v>
      </c>
      <c r="J992" s="10" t="s">
        <v>4980</v>
      </c>
      <c r="K992" s="10" t="s">
        <v>5858</v>
      </c>
      <c r="L992" s="28" t="s">
        <v>6087</v>
      </c>
      <c r="M992" s="46">
        <v>45352</v>
      </c>
      <c r="N992" s="46">
        <v>45378</v>
      </c>
      <c r="O992" s="46">
        <v>45358</v>
      </c>
      <c r="P992" s="28" t="s">
        <v>4998</v>
      </c>
      <c r="Q992" s="10">
        <v>3</v>
      </c>
      <c r="R992" s="10" t="s">
        <v>4991</v>
      </c>
      <c r="S992" s="10" t="s">
        <v>4983</v>
      </c>
      <c r="T992" s="10" t="s">
        <v>32</v>
      </c>
      <c r="U992" s="10">
        <v>11002</v>
      </c>
      <c r="V992" s="10">
        <v>11002</v>
      </c>
      <c r="W992" s="10" t="s">
        <v>5019</v>
      </c>
      <c r="X992" s="10" t="s">
        <v>4985</v>
      </c>
      <c r="Y992" s="10" t="s">
        <v>4980</v>
      </c>
      <c r="Z992" s="10" t="s">
        <v>4980</v>
      </c>
      <c r="AA992" s="10" t="s">
        <v>4989</v>
      </c>
      <c r="AB992" s="10" t="s">
        <v>5066</v>
      </c>
      <c r="AC992" s="10" t="s">
        <v>4999</v>
      </c>
      <c r="AD992" s="29"/>
      <c r="AE992" s="20" t="str">
        <f>VLOOKUP(E992,'FILIAIS PETZ'!A:Q,17,0)</f>
        <v>CO-2</v>
      </c>
      <c r="AF992" s="20" t="str">
        <f>VLOOKUP(E992,'FILIAIS PETZ'!A:Q,3,0)</f>
        <v>FELICIO</v>
      </c>
      <c r="AG992" s="20" t="str">
        <f>VLOOKUP(E992,'FILIAIS PETZ'!A:Q,2,0)</f>
        <v>R3</v>
      </c>
      <c r="AH992" s="75">
        <v>1400</v>
      </c>
      <c r="AI992" s="16" t="s">
        <v>5868</v>
      </c>
      <c r="AJ992" s="43">
        <f>VLOOKUP(E992,'FILIAIS PETZ'!$A$2:$K$2000,11,0)</f>
        <v>18328118003477</v>
      </c>
      <c r="AK992" s="44">
        <f t="shared" si="65"/>
        <v>18328118003477</v>
      </c>
    </row>
    <row r="993" spans="1:37" s="14" customFormat="1" ht="15" customHeight="1" thickBot="1" x14ac:dyDescent="0.25">
      <c r="A993" s="9" t="str">
        <f t="shared" si="66"/>
        <v>PREVENTIVA</v>
      </c>
      <c r="B993" s="18">
        <f>VLOOKUP(C993,FORNECEDORES!D:E,2,0)</f>
        <v>7736</v>
      </c>
      <c r="C993" s="19" t="str">
        <f>VLOOKUP(D993,FORNECEDORES!A:D,4,0)</f>
        <v>27.385.816/0001-37</v>
      </c>
      <c r="D993" s="13" t="s">
        <v>2591</v>
      </c>
      <c r="E993" s="20" t="str">
        <f t="shared" si="62"/>
        <v>04 0029</v>
      </c>
      <c r="F993" s="28" t="s">
        <v>4965</v>
      </c>
      <c r="G993" s="21" t="str">
        <f>VLOOKUP(E993,'FILIAIS PETZ'!A:E,5,0)</f>
        <v>PETZ PASSEIO DAS AGUAS</v>
      </c>
      <c r="H993" s="20" t="str">
        <f>VLOOKUP(E993,'FILIAIS PETZ'!A:D,4,0)</f>
        <v>PSAG-GO</v>
      </c>
      <c r="I993" s="46">
        <v>45323</v>
      </c>
      <c r="J993" s="10" t="s">
        <v>4980</v>
      </c>
      <c r="K993" s="10" t="s">
        <v>5858</v>
      </c>
      <c r="L993" s="28" t="s">
        <v>6088</v>
      </c>
      <c r="M993" s="46">
        <v>45352</v>
      </c>
      <c r="N993" s="46">
        <v>45378</v>
      </c>
      <c r="O993" s="46">
        <v>45358</v>
      </c>
      <c r="P993" s="28" t="s">
        <v>4998</v>
      </c>
      <c r="Q993" s="10">
        <v>3</v>
      </c>
      <c r="R993" s="10" t="s">
        <v>4991</v>
      </c>
      <c r="S993" s="10" t="s">
        <v>4983</v>
      </c>
      <c r="T993" s="10" t="s">
        <v>32</v>
      </c>
      <c r="U993" s="10">
        <v>11002</v>
      </c>
      <c r="V993" s="10">
        <v>11002</v>
      </c>
      <c r="W993" s="10"/>
      <c r="X993" s="10" t="s">
        <v>4992</v>
      </c>
      <c r="Y993" s="10" t="s">
        <v>4980</v>
      </c>
      <c r="Z993" s="10" t="s">
        <v>4980</v>
      </c>
      <c r="AA993" s="10" t="s">
        <v>4992</v>
      </c>
      <c r="AB993" s="10" t="s">
        <v>5066</v>
      </c>
      <c r="AC993" s="10" t="s">
        <v>4999</v>
      </c>
      <c r="AD993" s="29"/>
      <c r="AE993" s="20" t="str">
        <f>VLOOKUP(E993,'FILIAIS PETZ'!A:Q,17,0)</f>
        <v>CO-2</v>
      </c>
      <c r="AF993" s="20" t="str">
        <f>VLOOKUP(E993,'FILIAIS PETZ'!A:Q,3,0)</f>
        <v>FELICIO</v>
      </c>
      <c r="AG993" s="20" t="str">
        <f>VLOOKUP(E993,'FILIAIS PETZ'!A:Q,2,0)</f>
        <v>R3</v>
      </c>
      <c r="AH993" s="75">
        <v>1500</v>
      </c>
      <c r="AI993" s="16" t="s">
        <v>5626</v>
      </c>
      <c r="AJ993" s="43">
        <f>VLOOKUP(E993,'FILIAIS PETZ'!$A$2:$K$2000,11,0)</f>
        <v>18328118002900</v>
      </c>
      <c r="AK993" s="44">
        <f t="shared" si="65"/>
        <v>18328118002900</v>
      </c>
    </row>
    <row r="994" spans="1:37" s="14" customFormat="1" ht="15" customHeight="1" thickBot="1" x14ac:dyDescent="0.25">
      <c r="A994" s="9" t="str">
        <f t="shared" si="66"/>
        <v>PREVENTIVA</v>
      </c>
      <c r="B994" s="18">
        <f>VLOOKUP(C994,FORNECEDORES!D:E,2,0)</f>
        <v>7736</v>
      </c>
      <c r="C994" s="19" t="str">
        <f>VLOOKUP(D994,FORNECEDORES!A:D,4,0)</f>
        <v>27.385.816/0001-37</v>
      </c>
      <c r="D994" s="13" t="s">
        <v>2591</v>
      </c>
      <c r="E994" s="20" t="str">
        <f t="shared" si="62"/>
        <v>04 0029</v>
      </c>
      <c r="F994" s="28" t="s">
        <v>4965</v>
      </c>
      <c r="G994" s="21" t="str">
        <f>VLOOKUP(E994,'FILIAIS PETZ'!A:E,5,0)</f>
        <v>PETZ PASSEIO DAS AGUAS</v>
      </c>
      <c r="H994" s="20" t="str">
        <f>VLOOKUP(E994,'FILIAIS PETZ'!A:D,4,0)</f>
        <v>PSAG-GO</v>
      </c>
      <c r="I994" s="46">
        <v>45323</v>
      </c>
      <c r="J994" s="10" t="s">
        <v>4980</v>
      </c>
      <c r="K994" s="10" t="s">
        <v>5858</v>
      </c>
      <c r="L994" s="28" t="s">
        <v>6089</v>
      </c>
      <c r="M994" s="46">
        <v>45352</v>
      </c>
      <c r="N994" s="46">
        <v>45378</v>
      </c>
      <c r="O994" s="46">
        <v>45358</v>
      </c>
      <c r="P994" s="28" t="s">
        <v>4998</v>
      </c>
      <c r="Q994" s="10">
        <v>3</v>
      </c>
      <c r="R994" s="10" t="s">
        <v>4991</v>
      </c>
      <c r="S994" s="10" t="s">
        <v>4983</v>
      </c>
      <c r="T994" s="10" t="s">
        <v>32</v>
      </c>
      <c r="U994" s="10">
        <v>11002</v>
      </c>
      <c r="V994" s="10">
        <v>11002</v>
      </c>
      <c r="W994" s="10" t="s">
        <v>5019</v>
      </c>
      <c r="X994" s="10" t="s">
        <v>4985</v>
      </c>
      <c r="Y994" s="10" t="s">
        <v>4980</v>
      </c>
      <c r="Z994" s="10" t="s">
        <v>4980</v>
      </c>
      <c r="AA994" s="10" t="s">
        <v>4989</v>
      </c>
      <c r="AB994" s="10" t="s">
        <v>5066</v>
      </c>
      <c r="AC994" s="10" t="s">
        <v>4999</v>
      </c>
      <c r="AD994" s="29"/>
      <c r="AE994" s="20" t="str">
        <f>VLOOKUP(E994,'FILIAIS PETZ'!A:Q,17,0)</f>
        <v>CO-2</v>
      </c>
      <c r="AF994" s="20" t="str">
        <f>VLOOKUP(E994,'FILIAIS PETZ'!A:Q,3,0)</f>
        <v>FELICIO</v>
      </c>
      <c r="AG994" s="20" t="str">
        <f>VLOOKUP(E994,'FILIAIS PETZ'!A:Q,2,0)</f>
        <v>R3</v>
      </c>
      <c r="AH994" s="75">
        <v>1400</v>
      </c>
      <c r="AI994" s="16" t="s">
        <v>5868</v>
      </c>
      <c r="AJ994" s="43">
        <f>VLOOKUP(E994,'FILIAIS PETZ'!$A$2:$K$2000,11,0)</f>
        <v>18328118002900</v>
      </c>
      <c r="AK994" s="44">
        <f t="shared" si="65"/>
        <v>18328118002900</v>
      </c>
    </row>
    <row r="995" spans="1:37" s="14" customFormat="1" ht="15" customHeight="1" thickBot="1" x14ac:dyDescent="0.25">
      <c r="A995" s="9" t="str">
        <f t="shared" si="66"/>
        <v>PREVENTIVA</v>
      </c>
      <c r="B995" s="18">
        <f>VLOOKUP(C995,FORNECEDORES!D:E,2,0)</f>
        <v>741390</v>
      </c>
      <c r="C995" s="19" t="str">
        <f>VLOOKUP(D995,FORNECEDORES!A:D,4,0)</f>
        <v>53.327.206/0001-97</v>
      </c>
      <c r="D995" s="13" t="s">
        <v>1785</v>
      </c>
      <c r="E995" s="20" t="str">
        <f t="shared" si="62"/>
        <v>04 0061</v>
      </c>
      <c r="F995" s="28" t="s">
        <v>4946</v>
      </c>
      <c r="G995" s="21" t="str">
        <f>VLOOKUP(E995,'FILIAIS PETZ'!A:E,5,0)</f>
        <v>PETZ PAMPULHA</v>
      </c>
      <c r="H995" s="20" t="str">
        <f>VLOOKUP(E995,'FILIAIS PETZ'!A:D,4,0)</f>
        <v>PAMP-MG</v>
      </c>
      <c r="I995" s="46">
        <v>45323</v>
      </c>
      <c r="J995" s="10" t="s">
        <v>4980</v>
      </c>
      <c r="K995" s="10" t="s">
        <v>6322</v>
      </c>
      <c r="L995" s="28" t="s">
        <v>5249</v>
      </c>
      <c r="M995" s="46">
        <v>45342</v>
      </c>
      <c r="N995" s="46">
        <v>45364</v>
      </c>
      <c r="O995" s="46">
        <v>45345</v>
      </c>
      <c r="P995" s="28" t="s">
        <v>4998</v>
      </c>
      <c r="Q995" s="10">
        <v>3</v>
      </c>
      <c r="R995" s="10" t="s">
        <v>4991</v>
      </c>
      <c r="S995" s="10" t="s">
        <v>4983</v>
      </c>
      <c r="T995" s="10" t="s">
        <v>32</v>
      </c>
      <c r="U995" s="10">
        <v>11002</v>
      </c>
      <c r="V995" s="10">
        <v>11002</v>
      </c>
      <c r="W995" s="10"/>
      <c r="X995" s="10" t="s">
        <v>4992</v>
      </c>
      <c r="Y995" s="10" t="s">
        <v>4980</v>
      </c>
      <c r="Z995" s="10" t="s">
        <v>4980</v>
      </c>
      <c r="AA995" s="10" t="s">
        <v>4992</v>
      </c>
      <c r="AB995" s="10" t="s">
        <v>5066</v>
      </c>
      <c r="AC995" s="10" t="s">
        <v>4999</v>
      </c>
      <c r="AD995" s="29"/>
      <c r="AE995" s="20" t="str">
        <f>VLOOKUP(E995,'FILIAIS PETZ'!A:Q,17,0)</f>
        <v>MG-1</v>
      </c>
      <c r="AF995" s="20" t="str">
        <f>VLOOKUP(E995,'FILIAIS PETZ'!A:Q,3,0)</f>
        <v>FELICIO</v>
      </c>
      <c r="AG995" s="20" t="str">
        <f>VLOOKUP(E995,'FILIAIS PETZ'!A:Q,2,0)</f>
        <v>R3</v>
      </c>
      <c r="AH995" s="75">
        <v>910</v>
      </c>
      <c r="AI995" s="16" t="s">
        <v>5017</v>
      </c>
      <c r="AJ995" s="43">
        <f>VLOOKUP(E995,'FILIAIS PETZ'!$A$2:$K$2000,11,0)</f>
        <v>18328118006069</v>
      </c>
      <c r="AK995" s="44">
        <f t="shared" si="65"/>
        <v>18328118006069</v>
      </c>
    </row>
    <row r="996" spans="1:37" s="14" customFormat="1" ht="15" customHeight="1" thickBot="1" x14ac:dyDescent="0.25">
      <c r="A996" s="9" t="str">
        <f t="shared" si="66"/>
        <v>PREVENTIVA</v>
      </c>
      <c r="B996" s="18">
        <f>VLOOKUP(C996,FORNECEDORES!D:E,2,0)</f>
        <v>7736</v>
      </c>
      <c r="C996" s="19" t="str">
        <f>VLOOKUP(D996,FORNECEDORES!A:D,4,0)</f>
        <v>27.385.816/0001-37</v>
      </c>
      <c r="D996" s="13" t="s">
        <v>2591</v>
      </c>
      <c r="E996" s="20" t="str">
        <f t="shared" si="62"/>
        <v>04 0077</v>
      </c>
      <c r="F996" s="28" t="s">
        <v>4954</v>
      </c>
      <c r="G996" s="21" t="str">
        <f>VLOOKUP(E996,'FILIAIS PETZ'!A:E,5,0)</f>
        <v>PETZ GOIANIA (SETOR BUENO)</v>
      </c>
      <c r="H996" s="20" t="str">
        <f>VLOOKUP(E996,'FILIAIS PETZ'!A:D,4,0)</f>
        <v>BT63-GO</v>
      </c>
      <c r="I996" s="46">
        <v>45323</v>
      </c>
      <c r="J996" s="10" t="s">
        <v>4980</v>
      </c>
      <c r="K996" s="10" t="s">
        <v>5858</v>
      </c>
      <c r="L996" s="28" t="s">
        <v>6084</v>
      </c>
      <c r="M996" s="46">
        <v>45352</v>
      </c>
      <c r="N996" s="46">
        <v>45378</v>
      </c>
      <c r="O996" s="46">
        <v>45358</v>
      </c>
      <c r="P996" s="28" t="s">
        <v>4998</v>
      </c>
      <c r="Q996" s="10">
        <v>3</v>
      </c>
      <c r="R996" s="10" t="s">
        <v>4991</v>
      </c>
      <c r="S996" s="10" t="s">
        <v>4983</v>
      </c>
      <c r="T996" s="10" t="s">
        <v>32</v>
      </c>
      <c r="U996" s="10">
        <v>11002</v>
      </c>
      <c r="V996" s="10">
        <v>11002</v>
      </c>
      <c r="W996" s="10"/>
      <c r="X996" s="10" t="s">
        <v>4992</v>
      </c>
      <c r="Y996" s="10" t="s">
        <v>4980</v>
      </c>
      <c r="Z996" s="10" t="s">
        <v>4980</v>
      </c>
      <c r="AA996" s="10" t="s">
        <v>4992</v>
      </c>
      <c r="AB996" s="10" t="s">
        <v>5066</v>
      </c>
      <c r="AC996" s="10" t="s">
        <v>4999</v>
      </c>
      <c r="AD996" s="29"/>
      <c r="AE996" s="20" t="str">
        <f>VLOOKUP(E996,'FILIAIS PETZ'!A:Q,17,0)</f>
        <v>CO-2</v>
      </c>
      <c r="AF996" s="20" t="str">
        <f>VLOOKUP(E996,'FILIAIS PETZ'!A:Q,3,0)</f>
        <v>FELICIO</v>
      </c>
      <c r="AG996" s="20" t="str">
        <f>VLOOKUP(E996,'FILIAIS PETZ'!A:Q,2,0)</f>
        <v>R3</v>
      </c>
      <c r="AH996" s="75">
        <v>2200</v>
      </c>
      <c r="AI996" s="16" t="s">
        <v>5626</v>
      </c>
      <c r="AJ996" s="43">
        <f>VLOOKUP(E996,'FILIAIS PETZ'!$A$2:$K$2000,11,0)</f>
        <v>18328118007545</v>
      </c>
      <c r="AK996" s="44">
        <f t="shared" si="65"/>
        <v>18328118007545</v>
      </c>
    </row>
    <row r="997" spans="1:37" s="14" customFormat="1" ht="15" customHeight="1" thickBot="1" x14ac:dyDescent="0.25">
      <c r="A997" s="9" t="str">
        <f t="shared" si="66"/>
        <v>PREVENTIVA</v>
      </c>
      <c r="B997" s="18">
        <f>VLOOKUP(C997,FORNECEDORES!D:E,2,0)</f>
        <v>7736</v>
      </c>
      <c r="C997" s="19" t="str">
        <f>VLOOKUP(D997,FORNECEDORES!A:D,4,0)</f>
        <v>27.385.816/0001-37</v>
      </c>
      <c r="D997" s="13" t="s">
        <v>2591</v>
      </c>
      <c r="E997" s="20" t="str">
        <f t="shared" si="62"/>
        <v>04 0077</v>
      </c>
      <c r="F997" s="28" t="s">
        <v>4954</v>
      </c>
      <c r="G997" s="21" t="str">
        <f>VLOOKUP(E997,'FILIAIS PETZ'!A:E,5,0)</f>
        <v>PETZ GOIANIA (SETOR BUENO)</v>
      </c>
      <c r="H997" s="20" t="str">
        <f>VLOOKUP(E997,'FILIAIS PETZ'!A:D,4,0)</f>
        <v>BT63-GO</v>
      </c>
      <c r="I997" s="46">
        <v>45323</v>
      </c>
      <c r="J997" s="10" t="s">
        <v>4980</v>
      </c>
      <c r="K997" s="10" t="s">
        <v>5858</v>
      </c>
      <c r="L997" s="28" t="s">
        <v>6085</v>
      </c>
      <c r="M997" s="46">
        <v>45352</v>
      </c>
      <c r="N997" s="46">
        <v>45378</v>
      </c>
      <c r="O997" s="46">
        <v>45358</v>
      </c>
      <c r="P997" s="28" t="s">
        <v>4998</v>
      </c>
      <c r="Q997" s="10">
        <v>3</v>
      </c>
      <c r="R997" s="10" t="s">
        <v>4991</v>
      </c>
      <c r="S997" s="10" t="s">
        <v>4983</v>
      </c>
      <c r="T997" s="10" t="s">
        <v>32</v>
      </c>
      <c r="U997" s="10">
        <v>11002</v>
      </c>
      <c r="V997" s="10">
        <v>11002</v>
      </c>
      <c r="W997" s="10" t="s">
        <v>5019</v>
      </c>
      <c r="X997" s="10" t="s">
        <v>4985</v>
      </c>
      <c r="Y997" s="10" t="s">
        <v>4980</v>
      </c>
      <c r="Z997" s="10" t="s">
        <v>4980</v>
      </c>
      <c r="AA997" s="10" t="s">
        <v>4989</v>
      </c>
      <c r="AB997" s="10" t="s">
        <v>5066</v>
      </c>
      <c r="AC997" s="10" t="s">
        <v>4999</v>
      </c>
      <c r="AD997" s="29"/>
      <c r="AE997" s="20" t="str">
        <f>VLOOKUP(E997,'FILIAIS PETZ'!A:Q,17,0)</f>
        <v>CO-2</v>
      </c>
      <c r="AF997" s="20" t="str">
        <f>VLOOKUP(E997,'FILIAIS PETZ'!A:Q,3,0)</f>
        <v>FELICIO</v>
      </c>
      <c r="AG997" s="20" t="str">
        <f>VLOOKUP(E997,'FILIAIS PETZ'!A:Q,2,0)</f>
        <v>R3</v>
      </c>
      <c r="AH997" s="75">
        <v>1600</v>
      </c>
      <c r="AI997" s="16" t="s">
        <v>5868</v>
      </c>
      <c r="AJ997" s="43">
        <f>VLOOKUP(E997,'FILIAIS PETZ'!$A$2:$K$2000,11,0)</f>
        <v>18328118007545</v>
      </c>
      <c r="AK997" s="44">
        <f t="shared" si="65"/>
        <v>18328118007545</v>
      </c>
    </row>
    <row r="998" spans="1:37" s="14" customFormat="1" ht="15" customHeight="1" thickBot="1" x14ac:dyDescent="0.25">
      <c r="A998" s="9" t="str">
        <f t="shared" si="66"/>
        <v>PREVENTIVA</v>
      </c>
      <c r="B998" s="18">
        <f>VLOOKUP(C998,FORNECEDORES!D:E,2,0)</f>
        <v>7736</v>
      </c>
      <c r="C998" s="19" t="str">
        <f>VLOOKUP(D998,FORNECEDORES!A:D,4,0)</f>
        <v>27.385.816/0001-37</v>
      </c>
      <c r="D998" s="13" t="s">
        <v>2591</v>
      </c>
      <c r="E998" s="20" t="str">
        <f t="shared" si="62"/>
        <v>04 0153</v>
      </c>
      <c r="F998" s="28" t="s">
        <v>4966</v>
      </c>
      <c r="G998" s="21" t="str">
        <f>VLOOKUP(E998,'FILIAIS PETZ'!A:E,5,0)</f>
        <v>PETZ TAGUATINGA</v>
      </c>
      <c r="H998" s="20" t="str">
        <f>VLOOKUP(E998,'FILIAIS PETZ'!A:D,4,0)</f>
        <v>TGTG-DF</v>
      </c>
      <c r="I998" s="46">
        <v>45323</v>
      </c>
      <c r="J998" s="10" t="s">
        <v>4980</v>
      </c>
      <c r="K998" s="10" t="s">
        <v>5858</v>
      </c>
      <c r="L998" s="28" t="s">
        <v>6090</v>
      </c>
      <c r="M998" s="46">
        <v>45352</v>
      </c>
      <c r="N998" s="46">
        <v>45378</v>
      </c>
      <c r="O998" s="46">
        <v>45358</v>
      </c>
      <c r="P998" s="28" t="s">
        <v>4998</v>
      </c>
      <c r="Q998" s="10">
        <v>3</v>
      </c>
      <c r="R998" s="10" t="s">
        <v>4991</v>
      </c>
      <c r="S998" s="10" t="s">
        <v>4983</v>
      </c>
      <c r="T998" s="10" t="s">
        <v>32</v>
      </c>
      <c r="U998" s="10">
        <v>11002</v>
      </c>
      <c r="V998" s="10">
        <v>11002</v>
      </c>
      <c r="W998" s="10"/>
      <c r="X998" s="10" t="s">
        <v>4992</v>
      </c>
      <c r="Y998" s="10" t="s">
        <v>4980</v>
      </c>
      <c r="Z998" s="10" t="s">
        <v>4980</v>
      </c>
      <c r="AA998" s="10" t="s">
        <v>4992</v>
      </c>
      <c r="AB998" s="10" t="s">
        <v>5066</v>
      </c>
      <c r="AC998" s="10" t="s">
        <v>4999</v>
      </c>
      <c r="AD998" s="29"/>
      <c r="AE998" s="20" t="str">
        <f>VLOOKUP(E998,'FILIAIS PETZ'!A:Q,17,0)</f>
        <v>CO-1</v>
      </c>
      <c r="AF998" s="20" t="str">
        <f>VLOOKUP(E998,'FILIAIS PETZ'!A:Q,3,0)</f>
        <v>FELICIO</v>
      </c>
      <c r="AG998" s="20" t="str">
        <f>VLOOKUP(E998,'FILIAIS PETZ'!A:Q,2,0)</f>
        <v>R3</v>
      </c>
      <c r="AH998" s="75">
        <v>1800</v>
      </c>
      <c r="AI998" s="16" t="s">
        <v>5626</v>
      </c>
      <c r="AJ998" s="43">
        <f>VLOOKUP(E998,'FILIAIS PETZ'!$A$2:$K$2000,11,0)</f>
        <v>18328118014916</v>
      </c>
      <c r="AK998" s="44">
        <f t="shared" si="65"/>
        <v>18328118014916</v>
      </c>
    </row>
    <row r="999" spans="1:37" s="14" customFormat="1" ht="15" customHeight="1" thickBot="1" x14ac:dyDescent="0.25">
      <c r="A999" s="9" t="str">
        <f t="shared" si="66"/>
        <v>PREVENTIVA</v>
      </c>
      <c r="B999" s="18">
        <f>VLOOKUP(C999,FORNECEDORES!D:E,2,0)</f>
        <v>7736</v>
      </c>
      <c r="C999" s="19" t="str">
        <f>VLOOKUP(D999,FORNECEDORES!A:D,4,0)</f>
        <v>27.385.816/0001-37</v>
      </c>
      <c r="D999" s="13" t="s">
        <v>2591</v>
      </c>
      <c r="E999" s="20" t="str">
        <f t="shared" si="62"/>
        <v>04 0153</v>
      </c>
      <c r="F999" s="28" t="s">
        <v>4966</v>
      </c>
      <c r="G999" s="21" t="str">
        <f>VLOOKUP(E999,'FILIAIS PETZ'!A:E,5,0)</f>
        <v>PETZ TAGUATINGA</v>
      </c>
      <c r="H999" s="20" t="str">
        <f>VLOOKUP(E999,'FILIAIS PETZ'!A:D,4,0)</f>
        <v>TGTG-DF</v>
      </c>
      <c r="I999" s="46">
        <v>45323</v>
      </c>
      <c r="J999" s="10" t="s">
        <v>4980</v>
      </c>
      <c r="K999" s="10" t="s">
        <v>5858</v>
      </c>
      <c r="L999" s="28" t="s">
        <v>6091</v>
      </c>
      <c r="M999" s="46">
        <v>45352</v>
      </c>
      <c r="N999" s="46">
        <v>45378</v>
      </c>
      <c r="O999" s="46">
        <v>45358</v>
      </c>
      <c r="P999" s="28" t="s">
        <v>4998</v>
      </c>
      <c r="Q999" s="10">
        <v>3</v>
      </c>
      <c r="R999" s="10" t="s">
        <v>4991</v>
      </c>
      <c r="S999" s="10" t="s">
        <v>4983</v>
      </c>
      <c r="T999" s="10" t="s">
        <v>32</v>
      </c>
      <c r="U999" s="10">
        <v>11002</v>
      </c>
      <c r="V999" s="10">
        <v>11002</v>
      </c>
      <c r="W999" s="10"/>
      <c r="X999" s="10" t="s">
        <v>4985</v>
      </c>
      <c r="Y999" s="10" t="s">
        <v>4980</v>
      </c>
      <c r="Z999" s="10" t="s">
        <v>4980</v>
      </c>
      <c r="AA999" s="10" t="s">
        <v>4989</v>
      </c>
      <c r="AB999" s="10" t="s">
        <v>5066</v>
      </c>
      <c r="AC999" s="10" t="s">
        <v>4999</v>
      </c>
      <c r="AD999" s="29"/>
      <c r="AE999" s="20" t="str">
        <f>VLOOKUP(E999,'FILIAIS PETZ'!A:Q,17,0)</f>
        <v>CO-1</v>
      </c>
      <c r="AF999" s="20" t="str">
        <f>VLOOKUP(E999,'FILIAIS PETZ'!A:Q,3,0)</f>
        <v>FELICIO</v>
      </c>
      <c r="AG999" s="20" t="str">
        <f>VLOOKUP(E999,'FILIAIS PETZ'!A:Q,2,0)</f>
        <v>R3</v>
      </c>
      <c r="AH999" s="75">
        <v>1400</v>
      </c>
      <c r="AI999" s="16" t="s">
        <v>5868</v>
      </c>
      <c r="AJ999" s="43">
        <f>VLOOKUP(E999,'FILIAIS PETZ'!$A$2:$K$2000,11,0)</f>
        <v>18328118014916</v>
      </c>
      <c r="AK999" s="44">
        <f t="shared" si="65"/>
        <v>18328118014916</v>
      </c>
    </row>
    <row r="1000" spans="1:37" s="14" customFormat="1" ht="15" customHeight="1" thickBot="1" x14ac:dyDescent="0.25">
      <c r="A1000" s="9" t="str">
        <f t="shared" si="66"/>
        <v>PREVENTIVA</v>
      </c>
      <c r="B1000" s="18">
        <f>VLOOKUP(C1000,FORNECEDORES!D:E,2,0)</f>
        <v>7736</v>
      </c>
      <c r="C1000" s="19" t="str">
        <f>VLOOKUP(D1000,FORNECEDORES!A:D,4,0)</f>
        <v>27.385.816/0001-37</v>
      </c>
      <c r="D1000" s="13" t="s">
        <v>2591</v>
      </c>
      <c r="E1000" s="20" t="str">
        <f t="shared" si="62"/>
        <v>04 0198</v>
      </c>
      <c r="F1000" s="28" t="s">
        <v>4967</v>
      </c>
      <c r="G1000" s="21" t="str">
        <f>VLOOKUP(E1000,'FILIAIS PETZ'!A:E,5,0)</f>
        <v>PETZ SHOPPING SUL VALPARAISO</v>
      </c>
      <c r="H1000" s="20" t="str">
        <f>VLOOKUP(E1000,'FILIAIS PETZ'!A:D,4,0)</f>
        <v>VALP-GO</v>
      </c>
      <c r="I1000" s="46">
        <v>45323</v>
      </c>
      <c r="J1000" s="10" t="s">
        <v>4980</v>
      </c>
      <c r="K1000" s="10" t="s">
        <v>5858</v>
      </c>
      <c r="L1000" s="28" t="s">
        <v>6092</v>
      </c>
      <c r="M1000" s="46">
        <v>45352</v>
      </c>
      <c r="N1000" s="46">
        <v>45378</v>
      </c>
      <c r="O1000" s="46">
        <v>45358</v>
      </c>
      <c r="P1000" s="28" t="s">
        <v>4998</v>
      </c>
      <c r="Q1000" s="10">
        <v>3</v>
      </c>
      <c r="R1000" s="10" t="s">
        <v>4991</v>
      </c>
      <c r="S1000" s="10" t="s">
        <v>4983</v>
      </c>
      <c r="T1000" s="10" t="s">
        <v>32</v>
      </c>
      <c r="U1000" s="10">
        <v>11002</v>
      </c>
      <c r="V1000" s="10">
        <v>11002</v>
      </c>
      <c r="W1000" s="10"/>
      <c r="X1000" s="10" t="s">
        <v>4992</v>
      </c>
      <c r="Y1000" s="10" t="s">
        <v>4980</v>
      </c>
      <c r="Z1000" s="10" t="s">
        <v>4980</v>
      </c>
      <c r="AA1000" s="10" t="s">
        <v>4992</v>
      </c>
      <c r="AB1000" s="10" t="s">
        <v>5066</v>
      </c>
      <c r="AC1000" s="10" t="s">
        <v>4999</v>
      </c>
      <c r="AD1000" s="29"/>
      <c r="AE1000" s="20" t="str">
        <f>VLOOKUP(E1000,'FILIAIS PETZ'!A:Q,17,0)</f>
        <v>CO-1</v>
      </c>
      <c r="AF1000" s="20" t="str">
        <f>VLOOKUP(E1000,'FILIAIS PETZ'!A:Q,3,0)</f>
        <v>FELICIO</v>
      </c>
      <c r="AG1000" s="20" t="str">
        <f>VLOOKUP(E1000,'FILIAIS PETZ'!A:Q,2,0)</f>
        <v>R3</v>
      </c>
      <c r="AH1000" s="75">
        <v>1800</v>
      </c>
      <c r="AI1000" s="16" t="s">
        <v>5626</v>
      </c>
      <c r="AJ1000" s="43">
        <f>VLOOKUP(E1000,'FILIAIS PETZ'!$A$2:$K$2000,11,0)</f>
        <v>18328118019390</v>
      </c>
      <c r="AK1000" s="44">
        <f t="shared" si="65"/>
        <v>18328118019390</v>
      </c>
    </row>
    <row r="1001" spans="1:37" s="14" customFormat="1" ht="15" customHeight="1" thickBot="1" x14ac:dyDescent="0.25">
      <c r="A1001" s="9" t="str">
        <f t="shared" si="66"/>
        <v>PREVENTIVA</v>
      </c>
      <c r="B1001" s="18">
        <f>VLOOKUP(C1001,FORNECEDORES!D:E,2,0)</f>
        <v>7736</v>
      </c>
      <c r="C1001" s="19" t="str">
        <f>VLOOKUP(D1001,FORNECEDORES!A:D,4,0)</f>
        <v>27.385.816/0001-37</v>
      </c>
      <c r="D1001" s="13" t="s">
        <v>2591</v>
      </c>
      <c r="E1001" s="20" t="str">
        <f t="shared" si="62"/>
        <v>04 0198</v>
      </c>
      <c r="F1001" s="28" t="s">
        <v>4967</v>
      </c>
      <c r="G1001" s="21" t="str">
        <f>VLOOKUP(E1001,'FILIAIS PETZ'!A:E,5,0)</f>
        <v>PETZ SHOPPING SUL VALPARAISO</v>
      </c>
      <c r="H1001" s="20" t="str">
        <f>VLOOKUP(E1001,'FILIAIS PETZ'!A:D,4,0)</f>
        <v>VALP-GO</v>
      </c>
      <c r="I1001" s="46">
        <v>45323</v>
      </c>
      <c r="J1001" s="10" t="s">
        <v>4980</v>
      </c>
      <c r="K1001" s="10" t="s">
        <v>5858</v>
      </c>
      <c r="L1001" s="28" t="s">
        <v>6093</v>
      </c>
      <c r="M1001" s="46">
        <v>45352</v>
      </c>
      <c r="N1001" s="46">
        <v>45378</v>
      </c>
      <c r="O1001" s="46">
        <v>45358</v>
      </c>
      <c r="P1001" s="28" t="s">
        <v>4998</v>
      </c>
      <c r="Q1001" s="10">
        <v>3</v>
      </c>
      <c r="R1001" s="10" t="s">
        <v>4991</v>
      </c>
      <c r="S1001" s="10" t="s">
        <v>4983</v>
      </c>
      <c r="T1001" s="10" t="s">
        <v>32</v>
      </c>
      <c r="U1001" s="10">
        <v>11002</v>
      </c>
      <c r="V1001" s="10">
        <v>11002</v>
      </c>
      <c r="W1001" s="10" t="s">
        <v>5019</v>
      </c>
      <c r="X1001" s="10" t="s">
        <v>4985</v>
      </c>
      <c r="Y1001" s="10" t="s">
        <v>4980</v>
      </c>
      <c r="Z1001" s="10" t="s">
        <v>4980</v>
      </c>
      <c r="AA1001" s="10" t="s">
        <v>4989</v>
      </c>
      <c r="AB1001" s="10" t="s">
        <v>5066</v>
      </c>
      <c r="AC1001" s="10" t="s">
        <v>4999</v>
      </c>
      <c r="AD1001" s="29"/>
      <c r="AE1001" s="20" t="str">
        <f>VLOOKUP(E1001,'FILIAIS PETZ'!A:Q,17,0)</f>
        <v>CO-1</v>
      </c>
      <c r="AF1001" s="20" t="str">
        <f>VLOOKUP(E1001,'FILIAIS PETZ'!A:Q,3,0)</f>
        <v>FELICIO</v>
      </c>
      <c r="AG1001" s="20" t="str">
        <f>VLOOKUP(E1001,'FILIAIS PETZ'!A:Q,2,0)</f>
        <v>R3</v>
      </c>
      <c r="AH1001" s="75">
        <v>700</v>
      </c>
      <c r="AI1001" s="16" t="s">
        <v>5868</v>
      </c>
      <c r="AJ1001" s="43">
        <f>VLOOKUP(E1001,'FILIAIS PETZ'!$A$2:$K$2000,11,0)</f>
        <v>18328118019390</v>
      </c>
      <c r="AK1001" s="44">
        <f t="shared" si="65"/>
        <v>18328118019390</v>
      </c>
    </row>
    <row r="1002" spans="1:37" s="14" customFormat="1" ht="15" customHeight="1" thickBot="1" x14ac:dyDescent="0.25">
      <c r="A1002" s="9" t="str">
        <f t="shared" si="66"/>
        <v>PREVENTIVA</v>
      </c>
      <c r="B1002" s="18">
        <f>VLOOKUP(C1002,FORNECEDORES!D:E,2,0)</f>
        <v>464584</v>
      </c>
      <c r="C1002" s="19" t="str">
        <f>VLOOKUP(D1002,FORNECEDORES!A:D,4,0)</f>
        <v>92.753.268/0016-07</v>
      </c>
      <c r="D1002" s="13" t="s">
        <v>4463</v>
      </c>
      <c r="E1002" s="20" t="str">
        <f t="shared" si="62"/>
        <v>04 0240</v>
      </c>
      <c r="F1002" s="28" t="s">
        <v>4955</v>
      </c>
      <c r="G1002" s="21" t="str">
        <f>VLOOKUP(E1002,'FILIAIS PETZ'!A:E,5,0)</f>
        <v xml:space="preserve">CENTRO DE DISTRIBUIÇÃO HIDROLANDIA </v>
      </c>
      <c r="H1002" s="20" t="str">
        <f>VLOOKUP(E1002,'FILIAIS PETZ'!A:D,4,0)</f>
        <v>CDHD-GO</v>
      </c>
      <c r="I1002" s="46">
        <v>45323</v>
      </c>
      <c r="J1002" s="10" t="s">
        <v>4980</v>
      </c>
      <c r="K1002" s="10" t="s">
        <v>5858</v>
      </c>
      <c r="L1002" s="28" t="s">
        <v>6071</v>
      </c>
      <c r="M1002" s="46">
        <v>45352</v>
      </c>
      <c r="N1002" s="46">
        <v>45378</v>
      </c>
      <c r="O1002" s="46">
        <v>45357</v>
      </c>
      <c r="P1002" s="28" t="s">
        <v>4998</v>
      </c>
      <c r="Q1002" s="10">
        <v>3</v>
      </c>
      <c r="R1002" s="10" t="s">
        <v>4991</v>
      </c>
      <c r="S1002" s="10" t="s">
        <v>4983</v>
      </c>
      <c r="T1002" s="10" t="s">
        <v>32</v>
      </c>
      <c r="U1002" s="10">
        <v>11002</v>
      </c>
      <c r="V1002" s="10">
        <v>11002</v>
      </c>
      <c r="W1002" s="10"/>
      <c r="X1002" s="10" t="s">
        <v>4996</v>
      </c>
      <c r="Y1002" s="10" t="s">
        <v>4980</v>
      </c>
      <c r="Z1002" s="10" t="s">
        <v>4980</v>
      </c>
      <c r="AA1002" s="10" t="s">
        <v>5097</v>
      </c>
      <c r="AB1002" s="10" t="s">
        <v>5066</v>
      </c>
      <c r="AC1002" s="10" t="s">
        <v>4999</v>
      </c>
      <c r="AD1002" s="29"/>
      <c r="AE1002" s="20" t="str">
        <f>VLOOKUP(E1002,'FILIAIS PETZ'!A:Q,17,0)</f>
        <v>CD</v>
      </c>
      <c r="AF1002" s="20" t="str">
        <f>VLOOKUP(E1002,'FILIAIS PETZ'!A:Q,3,0)</f>
        <v>FELICIO</v>
      </c>
      <c r="AG1002" s="20" t="str">
        <f>VLOOKUP(E1002,'FILIAIS PETZ'!A:Q,2,0)</f>
        <v>CD</v>
      </c>
      <c r="AH1002" s="75">
        <v>716.47</v>
      </c>
      <c r="AI1002" s="16" t="s">
        <v>6072</v>
      </c>
      <c r="AJ1002" s="43" t="str">
        <f>VLOOKUP(E1002,'FILIAIS PETZ'!$A$2:$K$2000,11,0)</f>
        <v>18.328.118/0228-54</v>
      </c>
      <c r="AK1002" s="44" t="str">
        <f t="shared" si="65"/>
        <v>18.328.118/0228-54</v>
      </c>
    </row>
    <row r="1003" spans="1:37" s="14" customFormat="1" ht="15" customHeight="1" thickBot="1" x14ac:dyDescent="0.25">
      <c r="A1003" s="9" t="str">
        <f t="shared" si="66"/>
        <v>PREVENTIVA</v>
      </c>
      <c r="B1003" s="18">
        <f>VLOOKUP(C1003,FORNECEDORES!D:E,2,0)</f>
        <v>638161</v>
      </c>
      <c r="C1003" s="19" t="str">
        <f>VLOOKUP(D1003,FORNECEDORES!A:D,4,0)</f>
        <v>29.739.737/0005-36</v>
      </c>
      <c r="D1003" s="13" t="s">
        <v>7606</v>
      </c>
      <c r="E1003" s="20" t="str">
        <f t="shared" ref="E1003:E1066" si="67">CONCATENATE("04 ",F1003)</f>
        <v>04 0185</v>
      </c>
      <c r="F1003" s="28" t="s">
        <v>4973</v>
      </c>
      <c r="G1003" s="21" t="str">
        <f>VLOOKUP(E1003,'FILIAIS PETZ'!A:E,5,0)</f>
        <v>PETZ AV CONTORNO (ANTIGOS DADOS DE SVLB/MG - PETZ SILVA LOBO)</v>
      </c>
      <c r="H1003" s="20" t="str">
        <f>VLOOKUP(E1003,'FILIAIS PETZ'!A:D,4,0)</f>
        <v>ACTN-MG</v>
      </c>
      <c r="I1003" s="46">
        <v>45323</v>
      </c>
      <c r="J1003" s="10" t="s">
        <v>4980</v>
      </c>
      <c r="K1003" s="10" t="s">
        <v>5858</v>
      </c>
      <c r="L1003" s="28" t="s">
        <v>6258</v>
      </c>
      <c r="M1003" s="46">
        <v>45324</v>
      </c>
      <c r="N1003" s="46">
        <v>45385</v>
      </c>
      <c r="O1003" s="46">
        <v>45366</v>
      </c>
      <c r="P1003" s="28" t="s">
        <v>4998</v>
      </c>
      <c r="Q1003" s="10">
        <v>3</v>
      </c>
      <c r="R1003" s="10" t="s">
        <v>4991</v>
      </c>
      <c r="S1003" s="10" t="s">
        <v>4983</v>
      </c>
      <c r="T1003" s="10" t="s">
        <v>32</v>
      </c>
      <c r="U1003" s="10">
        <v>11002</v>
      </c>
      <c r="V1003" s="10">
        <v>11002</v>
      </c>
      <c r="W1003" s="10"/>
      <c r="X1003" s="10" t="s">
        <v>5033</v>
      </c>
      <c r="Y1003" s="10" t="s">
        <v>4980</v>
      </c>
      <c r="Z1003" s="10" t="s">
        <v>4980</v>
      </c>
      <c r="AA1003" s="10" t="s">
        <v>5033</v>
      </c>
      <c r="AB1003" s="10" t="s">
        <v>5066</v>
      </c>
      <c r="AC1003" s="10" t="s">
        <v>4999</v>
      </c>
      <c r="AD1003" s="29"/>
      <c r="AE1003" s="20" t="str">
        <f>VLOOKUP(E1003,'FILIAIS PETZ'!A:Q,17,0)</f>
        <v>MG-1</v>
      </c>
      <c r="AF1003" s="20" t="str">
        <f>VLOOKUP(E1003,'FILIAIS PETZ'!A:Q,3,0)</f>
        <v>FELICIO</v>
      </c>
      <c r="AG1003" s="20" t="str">
        <f>VLOOKUP(E1003,'FILIAIS PETZ'!A:Q,2,0)</f>
        <v>R3</v>
      </c>
      <c r="AH1003" s="75">
        <v>370</v>
      </c>
      <c r="AI1003" s="16" t="s">
        <v>6229</v>
      </c>
      <c r="AJ1003" s="43">
        <f>VLOOKUP(E1003,'FILIAIS PETZ'!$A$2:$K$2000,11,0)</f>
        <v>18328118017931</v>
      </c>
      <c r="AK1003" s="44">
        <f t="shared" si="65"/>
        <v>18328118017931</v>
      </c>
    </row>
    <row r="1004" spans="1:37" s="14" customFormat="1" ht="15" customHeight="1" thickBot="1" x14ac:dyDescent="0.25">
      <c r="A1004" s="9" t="str">
        <f t="shared" si="66"/>
        <v>PREVENTIVA</v>
      </c>
      <c r="B1004" s="18">
        <f>VLOOKUP(C1004,FORNECEDORES!D:E,2,0)</f>
        <v>6620</v>
      </c>
      <c r="C1004" s="19" t="str">
        <f>VLOOKUP(D1004,FORNECEDORES!A:D,4,0)</f>
        <v>02.666.249/0001-66</v>
      </c>
      <c r="D1004" s="13" t="s">
        <v>1360</v>
      </c>
      <c r="E1004" s="20" t="str">
        <f t="shared" si="67"/>
        <v>04 0015</v>
      </c>
      <c r="F1004" s="28" t="s">
        <v>4971</v>
      </c>
      <c r="G1004" s="21" t="str">
        <f>VLOOKUP(E1004,'FILIAIS PETZ'!A:E,5,0)</f>
        <v>PETZ BRASILIA SIA</v>
      </c>
      <c r="H1004" s="20" t="str">
        <f>VLOOKUP(E1004,'FILIAIS PETZ'!A:D,4,0)</f>
        <v>BSIA-DF</v>
      </c>
      <c r="I1004" s="46">
        <v>45323</v>
      </c>
      <c r="J1004" s="10" t="s">
        <v>4980</v>
      </c>
      <c r="K1004" s="10" t="s">
        <v>5181</v>
      </c>
      <c r="L1004" s="28" t="s">
        <v>5836</v>
      </c>
      <c r="M1004" s="46">
        <v>45327</v>
      </c>
      <c r="N1004" s="46">
        <v>45357</v>
      </c>
      <c r="O1004" s="46">
        <v>45341</v>
      </c>
      <c r="P1004" s="28" t="s">
        <v>4998</v>
      </c>
      <c r="Q1004" s="10" t="s">
        <v>5029</v>
      </c>
      <c r="R1004" s="10" t="s">
        <v>4991</v>
      </c>
      <c r="S1004" s="10" t="s">
        <v>4983</v>
      </c>
      <c r="T1004" s="10" t="s">
        <v>32</v>
      </c>
      <c r="U1004" s="10">
        <v>11002</v>
      </c>
      <c r="V1004" s="10">
        <v>11002</v>
      </c>
      <c r="W1004" s="10"/>
      <c r="X1004" s="10" t="s">
        <v>4996</v>
      </c>
      <c r="Y1004" s="10" t="s">
        <v>4980</v>
      </c>
      <c r="Z1004" s="10" t="s">
        <v>4980</v>
      </c>
      <c r="AA1004" s="10" t="s">
        <v>5097</v>
      </c>
      <c r="AB1004" s="10" t="s">
        <v>12942</v>
      </c>
      <c r="AC1004" s="10" t="s">
        <v>4999</v>
      </c>
      <c r="AD1004" s="29"/>
      <c r="AE1004" s="20" t="str">
        <f>VLOOKUP(E1004,'FILIAIS PETZ'!A:Q,17,0)</f>
        <v>CO-2</v>
      </c>
      <c r="AF1004" s="20" t="str">
        <f>VLOOKUP(E1004,'FILIAIS PETZ'!A:Q,3,0)</f>
        <v>FELICIO</v>
      </c>
      <c r="AG1004" s="20" t="str">
        <f>VLOOKUP(E1004,'FILIAIS PETZ'!A:Q,2,0)</f>
        <v>R3</v>
      </c>
      <c r="AH1004" s="75">
        <v>455</v>
      </c>
      <c r="AI1004" s="16" t="s">
        <v>5623</v>
      </c>
      <c r="AJ1004" s="43">
        <f>VLOOKUP(E1004,'FILIAIS PETZ'!$A$2:$K$2000,11,0)</f>
        <v>18328118000451</v>
      </c>
      <c r="AK1004" s="44">
        <f t="shared" si="65"/>
        <v>18328118000451</v>
      </c>
    </row>
    <row r="1005" spans="1:37" s="14" customFormat="1" ht="15" customHeight="1" thickBot="1" x14ac:dyDescent="0.25">
      <c r="A1005" s="9" t="str">
        <f t="shared" si="66"/>
        <v>PREVENTIVA</v>
      </c>
      <c r="B1005" s="18">
        <f>VLOOKUP(C1005,FORNECEDORES!D:E,2,0)</f>
        <v>6620</v>
      </c>
      <c r="C1005" s="19" t="str">
        <f>VLOOKUP(D1005,FORNECEDORES!A:D,4,0)</f>
        <v>02.666.249/0001-66</v>
      </c>
      <c r="D1005" s="13" t="s">
        <v>1360</v>
      </c>
      <c r="E1005" s="20" t="str">
        <f t="shared" si="67"/>
        <v>04 0200</v>
      </c>
      <c r="F1005" s="28" t="s">
        <v>4960</v>
      </c>
      <c r="G1005" s="21" t="str">
        <f>VLOOKUP(E1005,'FILIAIS PETZ'!A:E,5,0)</f>
        <v>PETZ BRASILIA W3 NORTE</v>
      </c>
      <c r="H1005" s="20" t="str">
        <f>VLOOKUP(E1005,'FILIAIS PETZ'!A:D,4,0)</f>
        <v>W3NT-DF</v>
      </c>
      <c r="I1005" s="46">
        <v>45323</v>
      </c>
      <c r="J1005" s="10" t="s">
        <v>4980</v>
      </c>
      <c r="K1005" s="10" t="s">
        <v>5181</v>
      </c>
      <c r="L1005" s="28" t="s">
        <v>5837</v>
      </c>
      <c r="M1005" s="46">
        <v>45327</v>
      </c>
      <c r="N1005" s="46">
        <v>45357</v>
      </c>
      <c r="O1005" s="46">
        <v>45341</v>
      </c>
      <c r="P1005" s="28" t="s">
        <v>4998</v>
      </c>
      <c r="Q1005" s="10" t="s">
        <v>5029</v>
      </c>
      <c r="R1005" s="10" t="s">
        <v>4991</v>
      </c>
      <c r="S1005" s="10" t="s">
        <v>4983</v>
      </c>
      <c r="T1005" s="10" t="s">
        <v>32</v>
      </c>
      <c r="U1005" s="10">
        <v>11002</v>
      </c>
      <c r="V1005" s="10">
        <v>11002</v>
      </c>
      <c r="W1005" s="10"/>
      <c r="X1005" s="10" t="s">
        <v>4996</v>
      </c>
      <c r="Y1005" s="10" t="s">
        <v>4980</v>
      </c>
      <c r="Z1005" s="10" t="s">
        <v>4980</v>
      </c>
      <c r="AA1005" s="10" t="s">
        <v>5097</v>
      </c>
      <c r="AB1005" s="10" t="s">
        <v>12942</v>
      </c>
      <c r="AC1005" s="10" t="s">
        <v>4999</v>
      </c>
      <c r="AD1005" s="29"/>
      <c r="AE1005" s="20" t="str">
        <f>VLOOKUP(E1005,'FILIAIS PETZ'!A:Q,17,0)</f>
        <v>CO-2</v>
      </c>
      <c r="AF1005" s="20" t="str">
        <f>VLOOKUP(E1005,'FILIAIS PETZ'!A:Q,3,0)</f>
        <v>FELICIO</v>
      </c>
      <c r="AG1005" s="20" t="str">
        <f>VLOOKUP(E1005,'FILIAIS PETZ'!A:Q,2,0)</f>
        <v>R3</v>
      </c>
      <c r="AH1005" s="75">
        <v>455</v>
      </c>
      <c r="AI1005" s="16" t="s">
        <v>5623</v>
      </c>
      <c r="AJ1005" s="43">
        <f>VLOOKUP(E1005,'FILIAIS PETZ'!$A$2:$K$2000,11,0)</f>
        <v>18328118018660</v>
      </c>
      <c r="AK1005" s="44">
        <f t="shared" si="65"/>
        <v>18328118018660</v>
      </c>
    </row>
    <row r="1006" spans="1:37" s="14" customFormat="1" ht="15" customHeight="1" thickBot="1" x14ac:dyDescent="0.25">
      <c r="A1006" s="9" t="str">
        <f t="shared" si="66"/>
        <v>PREVENTIVA</v>
      </c>
      <c r="B1006" s="18" t="e">
        <f>VLOOKUP(C1006,FORNECEDORES!D:E,2,0)</f>
        <v>#N/A</v>
      </c>
      <c r="C1006" s="19" t="e">
        <f>VLOOKUP(D1006,FORNECEDORES!A:D,4,0)</f>
        <v>#N/A</v>
      </c>
      <c r="D1006" s="13" t="s">
        <v>6241</v>
      </c>
      <c r="E1006" s="20" t="str">
        <f t="shared" si="67"/>
        <v>04 0073</v>
      </c>
      <c r="F1006" s="28" t="s">
        <v>4953</v>
      </c>
      <c r="G1006" s="21" t="str">
        <f>VLOOKUP(E1006,'FILIAIS PETZ'!A:E,5,0)</f>
        <v>PETZ CAMPO GRANDE</v>
      </c>
      <c r="H1006" s="20" t="str">
        <f>VLOOKUP(E1006,'FILIAIS PETZ'!A:D,4,0)</f>
        <v>CGDE-MS</v>
      </c>
      <c r="I1006" s="46">
        <v>45323</v>
      </c>
      <c r="J1006" s="10" t="s">
        <v>4980</v>
      </c>
      <c r="K1006" s="10" t="s">
        <v>5858</v>
      </c>
      <c r="L1006" s="28" t="s">
        <v>6244</v>
      </c>
      <c r="M1006" s="46">
        <v>45324</v>
      </c>
      <c r="N1006" s="46">
        <v>45385</v>
      </c>
      <c r="O1006" s="46">
        <v>45366</v>
      </c>
      <c r="P1006" s="28" t="s">
        <v>4998</v>
      </c>
      <c r="Q1006" s="10">
        <v>3</v>
      </c>
      <c r="R1006" s="10" t="s">
        <v>4991</v>
      </c>
      <c r="S1006" s="10" t="s">
        <v>4983</v>
      </c>
      <c r="T1006" s="10" t="s">
        <v>32</v>
      </c>
      <c r="U1006" s="10">
        <v>11002</v>
      </c>
      <c r="V1006" s="10">
        <v>11002</v>
      </c>
      <c r="W1006" s="10"/>
      <c r="X1006" s="10" t="s">
        <v>5033</v>
      </c>
      <c r="Y1006" s="10" t="s">
        <v>4980</v>
      </c>
      <c r="Z1006" s="10" t="s">
        <v>4980</v>
      </c>
      <c r="AA1006" s="10" t="s">
        <v>5033</v>
      </c>
      <c r="AB1006" s="10" t="s">
        <v>5066</v>
      </c>
      <c r="AC1006" s="10" t="s">
        <v>4999</v>
      </c>
      <c r="AD1006" s="29"/>
      <c r="AE1006" s="20" t="str">
        <f>VLOOKUP(E1006,'FILIAIS PETZ'!A:Q,17,0)</f>
        <v>CO-1</v>
      </c>
      <c r="AF1006" s="20" t="str">
        <f>VLOOKUP(E1006,'FILIAIS PETZ'!A:Q,3,0)</f>
        <v>FELICIO</v>
      </c>
      <c r="AG1006" s="20" t="str">
        <f>VLOOKUP(E1006,'FILIAIS PETZ'!A:Q,2,0)</f>
        <v>R3</v>
      </c>
      <c r="AH1006" s="75">
        <v>370</v>
      </c>
      <c r="AI1006" s="16" t="s">
        <v>6229</v>
      </c>
      <c r="AJ1006" s="43">
        <f>VLOOKUP(E1006,'FILIAIS PETZ'!$A$2:$K$2000,11,0)</f>
        <v>18328118007383</v>
      </c>
      <c r="AK1006" s="44">
        <f t="shared" si="65"/>
        <v>18328118007383</v>
      </c>
    </row>
    <row r="1007" spans="1:37" s="14" customFormat="1" ht="15" customHeight="1" thickBot="1" x14ac:dyDescent="0.25">
      <c r="A1007" s="9" t="str">
        <f t="shared" si="66"/>
        <v>PREVENTIVA</v>
      </c>
      <c r="B1007" s="18" t="e">
        <f>VLOOKUP(C1007,FORNECEDORES!D:E,2,0)</f>
        <v>#N/A</v>
      </c>
      <c r="C1007" s="19" t="e">
        <f>VLOOKUP(D1007,FORNECEDORES!A:D,4,0)</f>
        <v>#N/A</v>
      </c>
      <c r="D1007" s="13" t="s">
        <v>6252</v>
      </c>
      <c r="E1007" s="20" t="str">
        <f t="shared" si="67"/>
        <v>04 0165</v>
      </c>
      <c r="F1007" s="28" t="s">
        <v>4935</v>
      </c>
      <c r="G1007" s="21" t="str">
        <f>VLOOKUP(E1007,'FILIAIS PETZ'!A:E,5,0)</f>
        <v>PETZ CARAPICUIBA</v>
      </c>
      <c r="H1007" s="20" t="str">
        <f>VLOOKUP(E1007,'FILIAIS PETZ'!A:D,4,0)</f>
        <v>CPIC-SP</v>
      </c>
      <c r="I1007" s="46">
        <v>45323</v>
      </c>
      <c r="J1007" s="10" t="s">
        <v>4980</v>
      </c>
      <c r="K1007" s="10" t="s">
        <v>5858</v>
      </c>
      <c r="L1007" s="28" t="s">
        <v>6254</v>
      </c>
      <c r="M1007" s="46">
        <v>45324</v>
      </c>
      <c r="N1007" s="46">
        <v>45385</v>
      </c>
      <c r="O1007" s="46">
        <v>45366</v>
      </c>
      <c r="P1007" s="28" t="s">
        <v>4998</v>
      </c>
      <c r="Q1007" s="10">
        <v>3</v>
      </c>
      <c r="R1007" s="10" t="s">
        <v>4991</v>
      </c>
      <c r="S1007" s="10" t="s">
        <v>4983</v>
      </c>
      <c r="T1007" s="10" t="s">
        <v>32</v>
      </c>
      <c r="U1007" s="10">
        <v>11002</v>
      </c>
      <c r="V1007" s="10">
        <v>11002</v>
      </c>
      <c r="W1007" s="10"/>
      <c r="X1007" s="10" t="s">
        <v>5033</v>
      </c>
      <c r="Y1007" s="10" t="s">
        <v>4980</v>
      </c>
      <c r="Z1007" s="10" t="s">
        <v>4980</v>
      </c>
      <c r="AA1007" s="10" t="s">
        <v>5033</v>
      </c>
      <c r="AB1007" s="10" t="s">
        <v>5066</v>
      </c>
      <c r="AC1007" s="10" t="s">
        <v>4999</v>
      </c>
      <c r="AD1007" s="29"/>
      <c r="AE1007" s="20" t="str">
        <f>VLOOKUP(E1007,'FILIAIS PETZ'!A:Q,17,0)</f>
        <v>SP7</v>
      </c>
      <c r="AF1007" s="20" t="str">
        <f>VLOOKUP(E1007,'FILIAIS PETZ'!A:Q,3,0)</f>
        <v>FELICIO</v>
      </c>
      <c r="AG1007" s="20" t="str">
        <f>VLOOKUP(E1007,'FILIAIS PETZ'!A:Q,2,0)</f>
        <v>R3</v>
      </c>
      <c r="AH1007" s="75">
        <v>370</v>
      </c>
      <c r="AI1007" s="16" t="s">
        <v>6229</v>
      </c>
      <c r="AJ1007" s="43">
        <f>VLOOKUP(E1007,'FILIAIS PETZ'!$A$2:$K$2000,11,0)</f>
        <v>18328118015726</v>
      </c>
      <c r="AK1007" s="44">
        <f t="shared" ref="AK1007:AK1036" si="68">AJ1007</f>
        <v>18328118015726</v>
      </c>
    </row>
    <row r="1008" spans="1:37" s="14" customFormat="1" ht="15" customHeight="1" thickBot="1" x14ac:dyDescent="0.25">
      <c r="A1008" s="9" t="str">
        <f t="shared" ref="A1008:A1033" si="69">J1008</f>
        <v>PREVENTIVA</v>
      </c>
      <c r="B1008" s="18" t="e">
        <f>VLOOKUP(C1008,FORNECEDORES!D:E,2,0)</f>
        <v>#N/A</v>
      </c>
      <c r="C1008" s="19" t="e">
        <f>VLOOKUP(D1008,FORNECEDORES!A:D,4,0)</f>
        <v>#N/A</v>
      </c>
      <c r="D1008" s="13" t="s">
        <v>6231</v>
      </c>
      <c r="E1008" s="20" t="str">
        <f t="shared" si="67"/>
        <v>04 0161</v>
      </c>
      <c r="F1008" s="28" t="s">
        <v>4959</v>
      </c>
      <c r="G1008" s="21" t="str">
        <f>VLOOKUP(E1008,'FILIAIS PETZ'!A:E,5,0)</f>
        <v>PETZ CEILANDIA</v>
      </c>
      <c r="H1008" s="20" t="str">
        <f>VLOOKUP(E1008,'FILIAIS PETZ'!A:D,4,0)</f>
        <v>CDIA-DF</v>
      </c>
      <c r="I1008" s="46">
        <v>45323</v>
      </c>
      <c r="J1008" s="10" t="s">
        <v>4980</v>
      </c>
      <c r="K1008" s="10" t="s">
        <v>5858</v>
      </c>
      <c r="L1008" s="28" t="s">
        <v>6235</v>
      </c>
      <c r="M1008" s="46">
        <v>45324</v>
      </c>
      <c r="N1008" s="46">
        <v>45385</v>
      </c>
      <c r="O1008" s="46">
        <v>45366</v>
      </c>
      <c r="P1008" s="28" t="s">
        <v>4998</v>
      </c>
      <c r="Q1008" s="10">
        <v>3</v>
      </c>
      <c r="R1008" s="10" t="s">
        <v>4991</v>
      </c>
      <c r="S1008" s="10" t="s">
        <v>4983</v>
      </c>
      <c r="T1008" s="10" t="s">
        <v>32</v>
      </c>
      <c r="U1008" s="10">
        <v>11002</v>
      </c>
      <c r="V1008" s="10">
        <v>11002</v>
      </c>
      <c r="W1008" s="10"/>
      <c r="X1008" s="10" t="s">
        <v>5033</v>
      </c>
      <c r="Y1008" s="10" t="s">
        <v>4980</v>
      </c>
      <c r="Z1008" s="10" t="s">
        <v>4980</v>
      </c>
      <c r="AA1008" s="10" t="s">
        <v>5033</v>
      </c>
      <c r="AB1008" s="10" t="s">
        <v>5066</v>
      </c>
      <c r="AC1008" s="10" t="s">
        <v>4999</v>
      </c>
      <c r="AD1008" s="29"/>
      <c r="AE1008" s="20" t="str">
        <f>VLOOKUP(E1008,'FILIAIS PETZ'!A:Q,17,0)</f>
        <v>CO-1</v>
      </c>
      <c r="AF1008" s="20" t="str">
        <f>VLOOKUP(E1008,'FILIAIS PETZ'!A:Q,3,0)</f>
        <v>FELICIO</v>
      </c>
      <c r="AG1008" s="20" t="str">
        <f>VLOOKUP(E1008,'FILIAIS PETZ'!A:Q,2,0)</f>
        <v>R3</v>
      </c>
      <c r="AH1008" s="75">
        <v>370</v>
      </c>
      <c r="AI1008" s="16" t="s">
        <v>6229</v>
      </c>
      <c r="AJ1008" s="43">
        <f>VLOOKUP(E1008,'FILIAIS PETZ'!$A$2:$K$2000,11,0)</f>
        <v>18328118015211</v>
      </c>
      <c r="AK1008" s="44">
        <f t="shared" si="68"/>
        <v>18328118015211</v>
      </c>
    </row>
    <row r="1009" spans="1:37" s="14" customFormat="1" ht="15" customHeight="1" thickBot="1" x14ac:dyDescent="0.25">
      <c r="A1009" s="9" t="str">
        <f t="shared" si="69"/>
        <v>PREVENTIVA</v>
      </c>
      <c r="B1009" s="18">
        <f>VLOOKUP(C1009,FORNECEDORES!D:E,2,0)</f>
        <v>6620</v>
      </c>
      <c r="C1009" s="19" t="str">
        <f>VLOOKUP(D1009,FORNECEDORES!A:D,4,0)</f>
        <v>02.666.249/0001-66</v>
      </c>
      <c r="D1009" s="13" t="s">
        <v>1360</v>
      </c>
      <c r="E1009" s="20" t="str">
        <f t="shared" si="67"/>
        <v>04 0144</v>
      </c>
      <c r="F1009" s="28" t="s">
        <v>4938</v>
      </c>
      <c r="G1009" s="21" t="str">
        <f>VLOOKUP(E1009,'FILIAIS PETZ'!A:E,5,0)</f>
        <v>PETZ FERNANDO CORREA</v>
      </c>
      <c r="H1009" s="20" t="str">
        <f>VLOOKUP(E1009,'FILIAIS PETZ'!A:D,4,0)</f>
        <v>FCOR-MT</v>
      </c>
      <c r="I1009" s="46">
        <v>45323</v>
      </c>
      <c r="J1009" s="10" t="s">
        <v>4980</v>
      </c>
      <c r="K1009" s="10" t="s">
        <v>5181</v>
      </c>
      <c r="L1009" s="28" t="s">
        <v>5838</v>
      </c>
      <c r="M1009" s="46">
        <v>45327</v>
      </c>
      <c r="N1009" s="46">
        <v>45357</v>
      </c>
      <c r="O1009" s="46">
        <v>45341</v>
      </c>
      <c r="P1009" s="28" t="s">
        <v>4998</v>
      </c>
      <c r="Q1009" s="10" t="s">
        <v>5029</v>
      </c>
      <c r="R1009" s="10" t="s">
        <v>4991</v>
      </c>
      <c r="S1009" s="10" t="s">
        <v>4983</v>
      </c>
      <c r="T1009" s="10" t="s">
        <v>32</v>
      </c>
      <c r="U1009" s="10">
        <v>11002</v>
      </c>
      <c r="V1009" s="10">
        <v>11002</v>
      </c>
      <c r="W1009" s="10"/>
      <c r="X1009" s="10" t="s">
        <v>4996</v>
      </c>
      <c r="Y1009" s="10" t="s">
        <v>4980</v>
      </c>
      <c r="Z1009" s="10" t="s">
        <v>4980</v>
      </c>
      <c r="AA1009" s="10" t="s">
        <v>5097</v>
      </c>
      <c r="AB1009" s="10" t="s">
        <v>12942</v>
      </c>
      <c r="AC1009" s="10" t="s">
        <v>4999</v>
      </c>
      <c r="AD1009" s="29"/>
      <c r="AE1009" s="20" t="str">
        <f>VLOOKUP(E1009,'FILIAIS PETZ'!A:Q,17,0)</f>
        <v>CO-3</v>
      </c>
      <c r="AF1009" s="20" t="str">
        <f>VLOOKUP(E1009,'FILIAIS PETZ'!A:Q,3,0)</f>
        <v>FELICIO</v>
      </c>
      <c r="AG1009" s="20" t="str">
        <f>VLOOKUP(E1009,'FILIAIS PETZ'!A:Q,2,0)</f>
        <v>R3</v>
      </c>
      <c r="AH1009" s="75">
        <v>455</v>
      </c>
      <c r="AI1009" s="16" t="s">
        <v>5623</v>
      </c>
      <c r="AJ1009" s="43">
        <f>VLOOKUP(E1009,'FILIAIS PETZ'!$A$2:$K$2000,11,0)</f>
        <v>18328118014169</v>
      </c>
      <c r="AK1009" s="44">
        <f t="shared" si="68"/>
        <v>18328118014169</v>
      </c>
    </row>
    <row r="1010" spans="1:37" s="14" customFormat="1" ht="15" customHeight="1" thickBot="1" x14ac:dyDescent="0.25">
      <c r="A1010" s="9" t="str">
        <f t="shared" si="69"/>
        <v>PREVENTIVA</v>
      </c>
      <c r="B1010" s="18" t="e">
        <f>VLOOKUP(C1010,FORNECEDORES!D:E,2,0)</f>
        <v>#N/A</v>
      </c>
      <c r="C1010" s="19" t="e">
        <f>VLOOKUP(D1010,FORNECEDORES!A:D,4,0)</f>
        <v>#N/A</v>
      </c>
      <c r="D1010" s="13" t="s">
        <v>6231</v>
      </c>
      <c r="E1010" s="20" t="str">
        <f t="shared" si="67"/>
        <v>04 0168</v>
      </c>
      <c r="F1010" s="28" t="s">
        <v>4961</v>
      </c>
      <c r="G1010" s="21" t="str">
        <f>VLOOKUP(E1010,'FILIAIS PETZ'!A:E,5,0)</f>
        <v>PETZ GAMA LESTE</v>
      </c>
      <c r="H1010" s="20" t="str">
        <f>VLOOKUP(E1010,'FILIAIS PETZ'!A:D,4,0)</f>
        <v>GAMA-DF</v>
      </c>
      <c r="I1010" s="46">
        <v>45323</v>
      </c>
      <c r="J1010" s="10" t="s">
        <v>4980</v>
      </c>
      <c r="K1010" s="10" t="s">
        <v>5858</v>
      </c>
      <c r="L1010" s="28" t="s">
        <v>6228</v>
      </c>
      <c r="M1010" s="46">
        <v>45324</v>
      </c>
      <c r="N1010" s="46">
        <v>45385</v>
      </c>
      <c r="O1010" s="46">
        <v>45366</v>
      </c>
      <c r="P1010" s="28" t="s">
        <v>4998</v>
      </c>
      <c r="Q1010" s="10">
        <v>3</v>
      </c>
      <c r="R1010" s="10" t="s">
        <v>4991</v>
      </c>
      <c r="S1010" s="10" t="s">
        <v>4983</v>
      </c>
      <c r="T1010" s="10" t="s">
        <v>32</v>
      </c>
      <c r="U1010" s="10">
        <v>11002</v>
      </c>
      <c r="V1010" s="10">
        <v>11002</v>
      </c>
      <c r="W1010" s="10"/>
      <c r="X1010" s="10" t="s">
        <v>5033</v>
      </c>
      <c r="Y1010" s="10" t="s">
        <v>4980</v>
      </c>
      <c r="Z1010" s="10" t="s">
        <v>4980</v>
      </c>
      <c r="AA1010" s="10" t="s">
        <v>5033</v>
      </c>
      <c r="AB1010" s="10" t="s">
        <v>5066</v>
      </c>
      <c r="AC1010" s="10" t="s">
        <v>4999</v>
      </c>
      <c r="AD1010" s="29"/>
      <c r="AE1010" s="20" t="str">
        <f>VLOOKUP(E1010,'FILIAIS PETZ'!A:Q,17,0)</f>
        <v>CO-1</v>
      </c>
      <c r="AF1010" s="20" t="str">
        <f>VLOOKUP(E1010,'FILIAIS PETZ'!A:Q,3,0)</f>
        <v>FELICIO</v>
      </c>
      <c r="AG1010" s="20" t="str">
        <f>VLOOKUP(E1010,'FILIAIS PETZ'!A:Q,2,0)</f>
        <v>R3</v>
      </c>
      <c r="AH1010" s="75">
        <v>370</v>
      </c>
      <c r="AI1010" s="16" t="s">
        <v>6229</v>
      </c>
      <c r="AJ1010" s="43">
        <f>VLOOKUP(E1010,'FILIAIS PETZ'!$A$2:$K$2000,11,0)</f>
        <v>18328118016021</v>
      </c>
      <c r="AK1010" s="44">
        <f t="shared" si="68"/>
        <v>18328118016021</v>
      </c>
    </row>
    <row r="1011" spans="1:37" s="14" customFormat="1" ht="15" customHeight="1" thickBot="1" x14ac:dyDescent="0.25">
      <c r="A1011" s="9" t="str">
        <f t="shared" si="69"/>
        <v>Não prov.</v>
      </c>
      <c r="B1011" s="18">
        <f>VLOOKUP(C1011,FORNECEDORES!D:E,2,0)</f>
        <v>55566</v>
      </c>
      <c r="C1011" s="19" t="str">
        <f>VLOOKUP(D1011,FORNECEDORES!A:D,4,0)</f>
        <v>29.209.860/0001-11</v>
      </c>
      <c r="D1011" s="13" t="s">
        <v>2679</v>
      </c>
      <c r="E1011" s="20" t="str">
        <f t="shared" si="67"/>
        <v>04 0026</v>
      </c>
      <c r="F1011" s="28" t="s">
        <v>4949</v>
      </c>
      <c r="G1011" s="21" t="str">
        <f>VLOOKUP(E1011,'FILIAIS PETZ'!A:E,5,0)</f>
        <v>PETZ IGUATEMI ESPLANADA</v>
      </c>
      <c r="H1011" s="20" t="str">
        <f>VLOOKUP(E1011,'FILIAIS PETZ'!A:D,4,0)</f>
        <v>IGES-SP</v>
      </c>
      <c r="I1011" s="46">
        <v>45323</v>
      </c>
      <c r="J1011" s="10" t="s">
        <v>5990</v>
      </c>
      <c r="K1011" s="10" t="s">
        <v>5181</v>
      </c>
      <c r="L1011" s="28" t="s">
        <v>5609</v>
      </c>
      <c r="M1011" s="46">
        <v>45309</v>
      </c>
      <c r="N1011" s="46">
        <v>45357</v>
      </c>
      <c r="O1011" s="46">
        <v>45341</v>
      </c>
      <c r="P1011" s="28" t="s">
        <v>4998</v>
      </c>
      <c r="Q1011" s="10">
        <v>3</v>
      </c>
      <c r="R1011" s="10" t="s">
        <v>4991</v>
      </c>
      <c r="S1011" s="10" t="s">
        <v>4983</v>
      </c>
      <c r="T1011" s="10" t="s">
        <v>32</v>
      </c>
      <c r="U1011" s="10">
        <v>11002</v>
      </c>
      <c r="V1011" s="10">
        <v>11002</v>
      </c>
      <c r="W1011" s="10"/>
      <c r="X1011" s="10" t="s">
        <v>4992</v>
      </c>
      <c r="Y1011" s="10" t="s">
        <v>4980</v>
      </c>
      <c r="Z1011" s="10" t="s">
        <v>4980</v>
      </c>
      <c r="AA1011" s="10" t="s">
        <v>4992</v>
      </c>
      <c r="AB1011" s="10" t="s">
        <v>5066</v>
      </c>
      <c r="AC1011" s="10" t="s">
        <v>4999</v>
      </c>
      <c r="AD1011" s="29"/>
      <c r="AE1011" s="20" t="str">
        <f>VLOOKUP(E1011,'FILIAIS PETZ'!A:Q,17,0)</f>
        <v>SP7</v>
      </c>
      <c r="AF1011" s="20" t="str">
        <f>VLOOKUP(E1011,'FILIAIS PETZ'!A:Q,3,0)</f>
        <v>FELICIO</v>
      </c>
      <c r="AG1011" s="20" t="str">
        <f>VLOOKUP(E1011,'FILIAIS PETZ'!A:Q,2,0)</f>
        <v>R3</v>
      </c>
      <c r="AH1011" s="75">
        <v>830</v>
      </c>
      <c r="AI1011" s="16" t="s">
        <v>5017</v>
      </c>
      <c r="AJ1011" s="43">
        <f>VLOOKUP(E1011,'FILIAIS PETZ'!$A$2:$K$2000,11,0)</f>
        <v>18328118002667</v>
      </c>
      <c r="AK1011" s="44">
        <f t="shared" si="68"/>
        <v>18328118002667</v>
      </c>
    </row>
    <row r="1012" spans="1:37" s="14" customFormat="1" ht="15" customHeight="1" thickBot="1" x14ac:dyDescent="0.25">
      <c r="A1012" s="9" t="str">
        <f t="shared" si="69"/>
        <v>PREVENTIVA</v>
      </c>
      <c r="B1012" s="18">
        <f>VLOOKUP(C1012,FORNECEDORES!D:E,2,0)</f>
        <v>55566</v>
      </c>
      <c r="C1012" s="19" t="str">
        <f>VLOOKUP(D1012,FORNECEDORES!A:D,4,0)</f>
        <v>29.209.860/0001-11</v>
      </c>
      <c r="D1012" s="13" t="s">
        <v>2679</v>
      </c>
      <c r="E1012" s="20" t="str">
        <f t="shared" si="67"/>
        <v>04 0093</v>
      </c>
      <c r="F1012" s="28" t="s">
        <v>4942</v>
      </c>
      <c r="G1012" s="21" t="str">
        <f>VLOOKUP(E1012,'FILIAIS PETZ'!A:E,5,0)</f>
        <v>PETZ INDAIATUBA</v>
      </c>
      <c r="H1012" s="20" t="str">
        <f>VLOOKUP(E1012,'FILIAIS PETZ'!A:D,4,0)</f>
        <v>INDT-SP</v>
      </c>
      <c r="I1012" s="46">
        <v>45323</v>
      </c>
      <c r="J1012" s="10" t="s">
        <v>4980</v>
      </c>
      <c r="K1012" s="10" t="s">
        <v>5858</v>
      </c>
      <c r="L1012" s="28" t="s">
        <v>5939</v>
      </c>
      <c r="M1012" s="46">
        <v>45330</v>
      </c>
      <c r="N1012" s="46">
        <v>45364</v>
      </c>
      <c r="O1012" s="46">
        <v>45345</v>
      </c>
      <c r="P1012" s="28" t="s">
        <v>4998</v>
      </c>
      <c r="Q1012" s="10">
        <v>3</v>
      </c>
      <c r="R1012" s="10">
        <v>1</v>
      </c>
      <c r="S1012" s="10" t="s">
        <v>4983</v>
      </c>
      <c r="T1012" s="10" t="s">
        <v>32</v>
      </c>
      <c r="U1012" s="10">
        <v>11002</v>
      </c>
      <c r="V1012" s="10">
        <v>11002</v>
      </c>
      <c r="W1012" s="10"/>
      <c r="X1012" s="10" t="s">
        <v>4992</v>
      </c>
      <c r="Y1012" s="10" t="s">
        <v>4980</v>
      </c>
      <c r="Z1012" s="10" t="s">
        <v>4980</v>
      </c>
      <c r="AA1012" s="10" t="s">
        <v>4992</v>
      </c>
      <c r="AB1012" s="10" t="s">
        <v>5066</v>
      </c>
      <c r="AC1012" s="10" t="s">
        <v>4999</v>
      </c>
      <c r="AD1012" s="29"/>
      <c r="AE1012" s="20" t="str">
        <f>VLOOKUP(E1012,'FILIAIS PETZ'!A:Q,17,0)</f>
        <v>SP7</v>
      </c>
      <c r="AF1012" s="20" t="str">
        <f>VLOOKUP(E1012,'FILIAIS PETZ'!A:Q,3,0)</f>
        <v>FELICIO</v>
      </c>
      <c r="AG1012" s="20" t="str">
        <f>VLOOKUP(E1012,'FILIAIS PETZ'!A:Q,2,0)</f>
        <v>R3</v>
      </c>
      <c r="AH1012" s="75">
        <v>1100</v>
      </c>
      <c r="AI1012" s="16" t="s">
        <v>5626</v>
      </c>
      <c r="AJ1012" s="43">
        <f>VLOOKUP(E1012,'FILIAIS PETZ'!$A$2:$K$2000,11,0)</f>
        <v>18328118008517</v>
      </c>
      <c r="AK1012" s="44">
        <f t="shared" si="68"/>
        <v>18328118008517</v>
      </c>
    </row>
    <row r="1013" spans="1:37" s="14" customFormat="1" ht="15" customHeight="1" thickBot="1" x14ac:dyDescent="0.25">
      <c r="A1013" s="9" t="str">
        <f t="shared" si="69"/>
        <v>PREVENTIVA</v>
      </c>
      <c r="B1013" s="18">
        <f>VLOOKUP(C1013,FORNECEDORES!D:E,2,0)</f>
        <v>55566</v>
      </c>
      <c r="C1013" s="19" t="str">
        <f>VLOOKUP(D1013,FORNECEDORES!A:D,4,0)</f>
        <v>29.209.860/0001-11</v>
      </c>
      <c r="D1013" s="13" t="s">
        <v>2679</v>
      </c>
      <c r="E1013" s="20" t="str">
        <f t="shared" si="67"/>
        <v>04 0156</v>
      </c>
      <c r="F1013" s="28" t="s">
        <v>4940</v>
      </c>
      <c r="G1013" s="21" t="str">
        <f>VLOOKUP(E1013,'FILIAIS PETZ'!A:E,5,0)</f>
        <v>PETZ ITAPETININGA</v>
      </c>
      <c r="H1013" s="20" t="str">
        <f>VLOOKUP(E1013,'FILIAIS PETZ'!A:D,4,0)</f>
        <v>ITPT-SP</v>
      </c>
      <c r="I1013" s="46">
        <v>45323</v>
      </c>
      <c r="J1013" s="10" t="s">
        <v>4980</v>
      </c>
      <c r="K1013" s="10" t="s">
        <v>5858</v>
      </c>
      <c r="L1013" s="28" t="s">
        <v>5941</v>
      </c>
      <c r="M1013" s="46">
        <v>45341</v>
      </c>
      <c r="N1013" s="46">
        <v>45364</v>
      </c>
      <c r="O1013" s="46">
        <v>45345</v>
      </c>
      <c r="P1013" s="28" t="s">
        <v>4998</v>
      </c>
      <c r="Q1013" s="10">
        <v>3</v>
      </c>
      <c r="R1013" s="10" t="s">
        <v>4991</v>
      </c>
      <c r="S1013" s="10" t="s">
        <v>4983</v>
      </c>
      <c r="T1013" s="10" t="s">
        <v>32</v>
      </c>
      <c r="U1013" s="10">
        <v>11002</v>
      </c>
      <c r="V1013" s="10">
        <v>11002</v>
      </c>
      <c r="W1013" s="10"/>
      <c r="X1013" s="10" t="s">
        <v>4992</v>
      </c>
      <c r="Y1013" s="10" t="s">
        <v>4980</v>
      </c>
      <c r="Z1013" s="10" t="s">
        <v>4980</v>
      </c>
      <c r="AA1013" s="10" t="s">
        <v>4992</v>
      </c>
      <c r="AB1013" s="10" t="s">
        <v>5066</v>
      </c>
      <c r="AC1013" s="10" t="s">
        <v>4999</v>
      </c>
      <c r="AD1013" s="29"/>
      <c r="AE1013" s="20" t="str">
        <f>VLOOKUP(E1013,'FILIAIS PETZ'!A:Q,17,0)</f>
        <v>SP7</v>
      </c>
      <c r="AF1013" s="20" t="str">
        <f>VLOOKUP(E1013,'FILIAIS PETZ'!A:Q,3,0)</f>
        <v>FELICIO</v>
      </c>
      <c r="AG1013" s="20" t="str">
        <f>VLOOKUP(E1013,'FILIAIS PETZ'!A:Q,2,0)</f>
        <v>R3</v>
      </c>
      <c r="AH1013" s="75">
        <v>1300</v>
      </c>
      <c r="AI1013" s="16" t="s">
        <v>5626</v>
      </c>
      <c r="AJ1013" s="43">
        <f>VLOOKUP(E1013,'FILIAIS PETZ'!$A$2:$K$2000,11,0)</f>
        <v>18328118014754</v>
      </c>
      <c r="AK1013" s="44">
        <f t="shared" si="68"/>
        <v>18328118014754</v>
      </c>
    </row>
    <row r="1014" spans="1:37" s="14" customFormat="1" ht="15" customHeight="1" thickBot="1" x14ac:dyDescent="0.25">
      <c r="A1014" s="9" t="str">
        <f t="shared" si="69"/>
        <v>PREVENTIVA</v>
      </c>
      <c r="B1014" s="18">
        <f>VLOOKUP(C1014,FORNECEDORES!D:E,2,0)</f>
        <v>55566</v>
      </c>
      <c r="C1014" s="19" t="str">
        <f>VLOOKUP(D1014,FORNECEDORES!A:D,4,0)</f>
        <v>29.209.860/0001-11</v>
      </c>
      <c r="D1014" s="13" t="s">
        <v>2679</v>
      </c>
      <c r="E1014" s="20" t="str">
        <f t="shared" si="67"/>
        <v>04 0119</v>
      </c>
      <c r="F1014" s="28" t="s">
        <v>4934</v>
      </c>
      <c r="G1014" s="21" t="str">
        <f>VLOOKUP(E1014,'FILIAIS PETZ'!A:E,5,0)</f>
        <v>PETZ ITU</v>
      </c>
      <c r="H1014" s="20" t="str">
        <f>VLOOKUP(E1014,'FILIAIS PETZ'!A:D,4,0)</f>
        <v>ITTU-SP</v>
      </c>
      <c r="I1014" s="46">
        <v>45323</v>
      </c>
      <c r="J1014" s="10" t="s">
        <v>4980</v>
      </c>
      <c r="K1014" s="10" t="s">
        <v>5858</v>
      </c>
      <c r="L1014" s="28" t="s">
        <v>6068</v>
      </c>
      <c r="M1014" s="46">
        <v>45330</v>
      </c>
      <c r="N1014" s="46">
        <v>45378</v>
      </c>
      <c r="O1014" s="46">
        <v>45357</v>
      </c>
      <c r="P1014" s="28" t="s">
        <v>4998</v>
      </c>
      <c r="Q1014" s="10">
        <v>3</v>
      </c>
      <c r="R1014" s="10" t="s">
        <v>4991</v>
      </c>
      <c r="S1014" s="10" t="s">
        <v>4983</v>
      </c>
      <c r="T1014" s="10" t="s">
        <v>32</v>
      </c>
      <c r="U1014" s="10">
        <v>11002</v>
      </c>
      <c r="V1014" s="10">
        <v>11002</v>
      </c>
      <c r="W1014" s="10"/>
      <c r="X1014" s="10" t="s">
        <v>4992</v>
      </c>
      <c r="Y1014" s="10" t="s">
        <v>4980</v>
      </c>
      <c r="Z1014" s="10" t="s">
        <v>4980</v>
      </c>
      <c r="AA1014" s="10" t="s">
        <v>4992</v>
      </c>
      <c r="AB1014" s="10" t="s">
        <v>5066</v>
      </c>
      <c r="AC1014" s="10" t="s">
        <v>4999</v>
      </c>
      <c r="AD1014" s="29"/>
      <c r="AE1014" s="20" t="str">
        <f>VLOOKUP(E1014,'FILIAIS PETZ'!A:Q,17,0)</f>
        <v>SP7</v>
      </c>
      <c r="AF1014" s="20" t="str">
        <f>VLOOKUP(E1014,'FILIAIS PETZ'!A:Q,3,0)</f>
        <v>FELICIO</v>
      </c>
      <c r="AG1014" s="20" t="str">
        <f>VLOOKUP(E1014,'FILIAIS PETZ'!A:Q,2,0)</f>
        <v>R3</v>
      </c>
      <c r="AH1014" s="75">
        <v>1250</v>
      </c>
      <c r="AI1014" s="16" t="s">
        <v>5626</v>
      </c>
      <c r="AJ1014" s="43">
        <f>VLOOKUP(E1014,'FILIAIS PETZ'!$A$2:$K$2000,11,0)</f>
        <v>18328118010848</v>
      </c>
      <c r="AK1014" s="44">
        <f t="shared" si="68"/>
        <v>18328118010848</v>
      </c>
    </row>
    <row r="1015" spans="1:37" s="14" customFormat="1" ht="15" customHeight="1" thickBot="1" x14ac:dyDescent="0.25">
      <c r="A1015" s="9" t="str">
        <f t="shared" si="69"/>
        <v>PREVENTIVA</v>
      </c>
      <c r="B1015" s="18">
        <f>VLOOKUP(C1015,FORNECEDORES!D:E,2,0)</f>
        <v>179505</v>
      </c>
      <c r="C1015" s="19" t="str">
        <f>VLOOKUP(D1015,FORNECEDORES!A:D,4,0)</f>
        <v>29.739.737/0046-04</v>
      </c>
      <c r="D1015" s="13" t="s">
        <v>7599</v>
      </c>
      <c r="E1015" s="20" t="str">
        <f t="shared" si="67"/>
        <v>04 0032</v>
      </c>
      <c r="F1015" s="28" t="s">
        <v>4951</v>
      </c>
      <c r="G1015" s="21" t="str">
        <f>VLOOKUP(E1015,'FILIAIS PETZ'!A:E,5,0)</f>
        <v>PETZ JAGUARE</v>
      </c>
      <c r="H1015" s="20" t="str">
        <f>VLOOKUP(E1015,'FILIAIS PETZ'!A:D,4,0)</f>
        <v>JGRE-SP</v>
      </c>
      <c r="I1015" s="46">
        <v>45323</v>
      </c>
      <c r="J1015" s="10" t="s">
        <v>4980</v>
      </c>
      <c r="K1015" s="10" t="s">
        <v>5858</v>
      </c>
      <c r="L1015" s="28" t="s">
        <v>6255</v>
      </c>
      <c r="M1015" s="46">
        <v>45324</v>
      </c>
      <c r="N1015" s="46">
        <v>45385</v>
      </c>
      <c r="O1015" s="46">
        <v>45366</v>
      </c>
      <c r="P1015" s="28" t="s">
        <v>4998</v>
      </c>
      <c r="Q1015" s="10">
        <v>3</v>
      </c>
      <c r="R1015" s="10" t="s">
        <v>4991</v>
      </c>
      <c r="S1015" s="10" t="s">
        <v>4983</v>
      </c>
      <c r="T1015" s="10" t="s">
        <v>32</v>
      </c>
      <c r="U1015" s="10">
        <v>11002</v>
      </c>
      <c r="V1015" s="10">
        <v>11002</v>
      </c>
      <c r="W1015" s="10"/>
      <c r="X1015" s="10" t="s">
        <v>5033</v>
      </c>
      <c r="Y1015" s="10" t="s">
        <v>4980</v>
      </c>
      <c r="Z1015" s="10" t="s">
        <v>4980</v>
      </c>
      <c r="AA1015" s="10" t="s">
        <v>5033</v>
      </c>
      <c r="AB1015" s="10" t="s">
        <v>5066</v>
      </c>
      <c r="AC1015" s="10" t="s">
        <v>4999</v>
      </c>
      <c r="AD1015" s="29"/>
      <c r="AE1015" s="20" t="str">
        <f>VLOOKUP(E1015,'FILIAIS PETZ'!A:Q,17,0)</f>
        <v>SP7</v>
      </c>
      <c r="AF1015" s="20" t="str">
        <f>VLOOKUP(E1015,'FILIAIS PETZ'!A:Q,3,0)</f>
        <v>FELICIO</v>
      </c>
      <c r="AG1015" s="20" t="str">
        <f>VLOOKUP(E1015,'FILIAIS PETZ'!A:Q,2,0)</f>
        <v>R3</v>
      </c>
      <c r="AH1015" s="75">
        <v>740</v>
      </c>
      <c r="AI1015" s="16" t="s">
        <v>6229</v>
      </c>
      <c r="AJ1015" s="43">
        <f>VLOOKUP(E1015,'FILIAIS PETZ'!$A$2:$K$2000,11,0)</f>
        <v>18328118003205</v>
      </c>
      <c r="AK1015" s="44">
        <f t="shared" si="68"/>
        <v>18328118003205</v>
      </c>
    </row>
    <row r="1016" spans="1:37" s="14" customFormat="1" ht="15" customHeight="1" thickBot="1" x14ac:dyDescent="0.25">
      <c r="A1016" s="9" t="str">
        <f t="shared" si="69"/>
        <v>PREVENTIVA</v>
      </c>
      <c r="B1016" s="18" t="e">
        <f>VLOOKUP(C1016,FORNECEDORES!D:E,2,0)</f>
        <v>#N/A</v>
      </c>
      <c r="C1016" s="19" t="e">
        <f>VLOOKUP(D1016,FORNECEDORES!A:D,4,0)</f>
        <v>#N/A</v>
      </c>
      <c r="D1016" s="13" t="s">
        <v>2715</v>
      </c>
      <c r="E1016" s="20" t="str">
        <f t="shared" si="67"/>
        <v>04 0040</v>
      </c>
      <c r="F1016" s="28" t="s">
        <v>4943</v>
      </c>
      <c r="G1016" s="21" t="str">
        <f>VLOOKUP(E1016,'FILIAIS PETZ'!A:E,5,0)</f>
        <v>PETZ NOSSA SENHORA DO CARMO</v>
      </c>
      <c r="H1016" s="20" t="str">
        <f>VLOOKUP(E1016,'FILIAIS PETZ'!A:D,4,0)</f>
        <v>NSCA-MG</v>
      </c>
      <c r="I1016" s="46">
        <v>45323</v>
      </c>
      <c r="J1016" s="10" t="s">
        <v>4980</v>
      </c>
      <c r="K1016" s="10" t="s">
        <v>5858</v>
      </c>
      <c r="L1016" s="28" t="s">
        <v>6259</v>
      </c>
      <c r="M1016" s="46">
        <v>45324</v>
      </c>
      <c r="N1016" s="46">
        <v>45385</v>
      </c>
      <c r="O1016" s="46">
        <v>45366</v>
      </c>
      <c r="P1016" s="28" t="s">
        <v>4998</v>
      </c>
      <c r="Q1016" s="10">
        <v>3</v>
      </c>
      <c r="R1016" s="10" t="s">
        <v>4991</v>
      </c>
      <c r="S1016" s="10" t="s">
        <v>4983</v>
      </c>
      <c r="T1016" s="10" t="s">
        <v>32</v>
      </c>
      <c r="U1016" s="10">
        <v>11002</v>
      </c>
      <c r="V1016" s="10">
        <v>11002</v>
      </c>
      <c r="W1016" s="10"/>
      <c r="X1016" s="10" t="s">
        <v>5033</v>
      </c>
      <c r="Y1016" s="10" t="s">
        <v>4980</v>
      </c>
      <c r="Z1016" s="10" t="s">
        <v>4980</v>
      </c>
      <c r="AA1016" s="10" t="s">
        <v>5033</v>
      </c>
      <c r="AB1016" s="10" t="s">
        <v>5066</v>
      </c>
      <c r="AC1016" s="10" t="s">
        <v>4999</v>
      </c>
      <c r="AD1016" s="29"/>
      <c r="AE1016" s="20" t="str">
        <f>VLOOKUP(E1016,'FILIAIS PETZ'!A:Q,17,0)</f>
        <v>MG-1</v>
      </c>
      <c r="AF1016" s="20" t="str">
        <f>VLOOKUP(E1016,'FILIAIS PETZ'!A:Q,3,0)</f>
        <v>FELICIO</v>
      </c>
      <c r="AG1016" s="20" t="str">
        <f>VLOOKUP(E1016,'FILIAIS PETZ'!A:Q,2,0)</f>
        <v>R3</v>
      </c>
      <c r="AH1016" s="75">
        <v>370</v>
      </c>
      <c r="AI1016" s="16" t="s">
        <v>6229</v>
      </c>
      <c r="AJ1016" s="43">
        <f>VLOOKUP(E1016,'FILIAIS PETZ'!$A$2:$K$2000,11,0)</f>
        <v>18328118003981</v>
      </c>
      <c r="AK1016" s="44">
        <f t="shared" si="68"/>
        <v>18328118003981</v>
      </c>
    </row>
    <row r="1017" spans="1:37" s="14" customFormat="1" ht="15" customHeight="1" thickBot="1" x14ac:dyDescent="0.25">
      <c r="A1017" s="9" t="str">
        <f t="shared" si="69"/>
        <v>PREVENTIVA</v>
      </c>
      <c r="B1017" s="18">
        <f>VLOOKUP(C1017,FORNECEDORES!D:E,2,0)</f>
        <v>741390</v>
      </c>
      <c r="C1017" s="19" t="str">
        <f>VLOOKUP(D1017,FORNECEDORES!A:D,4,0)</f>
        <v>53.327.206/0001-97</v>
      </c>
      <c r="D1017" s="13" t="s">
        <v>1785</v>
      </c>
      <c r="E1017" s="20" t="str">
        <f t="shared" si="67"/>
        <v>04 0040</v>
      </c>
      <c r="F1017" s="28" t="s">
        <v>4943</v>
      </c>
      <c r="G1017" s="21" t="str">
        <f>VLOOKUP(E1017,'FILIAIS PETZ'!A:E,5,0)</f>
        <v>PETZ NOSSA SENHORA DO CARMO</v>
      </c>
      <c r="H1017" s="20" t="str">
        <f>VLOOKUP(E1017,'FILIAIS PETZ'!A:D,4,0)</f>
        <v>NSCA-MG</v>
      </c>
      <c r="I1017" s="46">
        <v>45323</v>
      </c>
      <c r="J1017" s="10" t="s">
        <v>4980</v>
      </c>
      <c r="K1017" s="10" t="s">
        <v>6322</v>
      </c>
      <c r="L1017" s="29" t="s">
        <v>5248</v>
      </c>
      <c r="M1017" s="46">
        <v>45342</v>
      </c>
      <c r="N1017" s="46">
        <v>45364</v>
      </c>
      <c r="O1017" s="46">
        <v>45345</v>
      </c>
      <c r="P1017" s="28" t="s">
        <v>4998</v>
      </c>
      <c r="Q1017" s="10">
        <v>3</v>
      </c>
      <c r="R1017" s="10" t="s">
        <v>4991</v>
      </c>
      <c r="S1017" s="10" t="s">
        <v>4983</v>
      </c>
      <c r="T1017" s="10" t="s">
        <v>32</v>
      </c>
      <c r="U1017" s="10">
        <v>11002</v>
      </c>
      <c r="V1017" s="10">
        <v>11002</v>
      </c>
      <c r="W1017" s="10"/>
      <c r="X1017" s="10" t="s">
        <v>4992</v>
      </c>
      <c r="Y1017" s="10" t="s">
        <v>4980</v>
      </c>
      <c r="Z1017" s="10" t="s">
        <v>4980</v>
      </c>
      <c r="AA1017" s="10" t="s">
        <v>4992</v>
      </c>
      <c r="AB1017" s="10" t="s">
        <v>5066</v>
      </c>
      <c r="AC1017" s="10" t="s">
        <v>4999</v>
      </c>
      <c r="AD1017" s="29"/>
      <c r="AE1017" s="20" t="str">
        <f>VLOOKUP(E1017,'FILIAIS PETZ'!A:Q,17,0)</f>
        <v>MG-1</v>
      </c>
      <c r="AF1017" s="20" t="str">
        <f>VLOOKUP(E1017,'FILIAIS PETZ'!A:Q,3,0)</f>
        <v>FELICIO</v>
      </c>
      <c r="AG1017" s="20" t="str">
        <f>VLOOKUP(E1017,'FILIAIS PETZ'!A:Q,2,0)</f>
        <v>R3</v>
      </c>
      <c r="AH1017" s="75">
        <v>1800</v>
      </c>
      <c r="AI1017" s="16" t="s">
        <v>5017</v>
      </c>
      <c r="AJ1017" s="43">
        <f>VLOOKUP(E1017,'FILIAIS PETZ'!$A$2:$K$2000,11,0)</f>
        <v>18328118003981</v>
      </c>
      <c r="AK1017" s="44">
        <f t="shared" si="68"/>
        <v>18328118003981</v>
      </c>
    </row>
    <row r="1018" spans="1:37" s="14" customFormat="1" ht="15" customHeight="1" thickBot="1" x14ac:dyDescent="0.25">
      <c r="A1018" s="9" t="str">
        <f t="shared" si="69"/>
        <v>PREVENTIVA</v>
      </c>
      <c r="B1018" s="18" t="e">
        <f>VLOOKUP(C1018,FORNECEDORES!D:E,2,0)</f>
        <v>#N/A</v>
      </c>
      <c r="C1018" s="19" t="e">
        <f>VLOOKUP(D1018,FORNECEDORES!A:D,4,0)</f>
        <v>#N/A</v>
      </c>
      <c r="D1018" s="13" t="s">
        <v>6249</v>
      </c>
      <c r="E1018" s="20" t="str">
        <f t="shared" si="67"/>
        <v>04 0077</v>
      </c>
      <c r="F1018" s="28" t="s">
        <v>4954</v>
      </c>
      <c r="G1018" s="21" t="str">
        <f>VLOOKUP(E1018,'FILIAIS PETZ'!A:E,5,0)</f>
        <v>PETZ GOIANIA (SETOR BUENO)</v>
      </c>
      <c r="H1018" s="20" t="str">
        <f>VLOOKUP(E1018,'FILIAIS PETZ'!A:D,4,0)</f>
        <v>BT63-GO</v>
      </c>
      <c r="I1018" s="46">
        <v>45323</v>
      </c>
      <c r="J1018" s="10" t="s">
        <v>4980</v>
      </c>
      <c r="K1018" s="10" t="s">
        <v>5858</v>
      </c>
      <c r="L1018" s="28" t="s">
        <v>6251</v>
      </c>
      <c r="M1018" s="46">
        <v>45324</v>
      </c>
      <c r="N1018" s="46">
        <v>45385</v>
      </c>
      <c r="O1018" s="46">
        <v>45366</v>
      </c>
      <c r="P1018" s="28" t="s">
        <v>4998</v>
      </c>
      <c r="Q1018" s="10">
        <v>3</v>
      </c>
      <c r="R1018" s="10" t="s">
        <v>4991</v>
      </c>
      <c r="S1018" s="10" t="s">
        <v>4983</v>
      </c>
      <c r="T1018" s="10" t="s">
        <v>32</v>
      </c>
      <c r="U1018" s="10">
        <v>11002</v>
      </c>
      <c r="V1018" s="10">
        <v>11002</v>
      </c>
      <c r="W1018" s="10"/>
      <c r="X1018" s="10" t="s">
        <v>5033</v>
      </c>
      <c r="Y1018" s="10" t="s">
        <v>4980</v>
      </c>
      <c r="Z1018" s="10" t="s">
        <v>4980</v>
      </c>
      <c r="AA1018" s="10" t="s">
        <v>5033</v>
      </c>
      <c r="AB1018" s="10" t="s">
        <v>5066</v>
      </c>
      <c r="AC1018" s="10" t="s">
        <v>4999</v>
      </c>
      <c r="AD1018" s="29"/>
      <c r="AE1018" s="20" t="str">
        <f>VLOOKUP(E1018,'FILIAIS PETZ'!A:Q,17,0)</f>
        <v>CO-2</v>
      </c>
      <c r="AF1018" s="20" t="str">
        <f>VLOOKUP(E1018,'FILIAIS PETZ'!A:Q,3,0)</f>
        <v>FELICIO</v>
      </c>
      <c r="AG1018" s="20" t="str">
        <f>VLOOKUP(E1018,'FILIAIS PETZ'!A:Q,2,0)</f>
        <v>R3</v>
      </c>
      <c r="AH1018" s="75">
        <v>370</v>
      </c>
      <c r="AI1018" s="16" t="s">
        <v>6229</v>
      </c>
      <c r="AJ1018" s="43">
        <f>VLOOKUP(E1018,'FILIAIS PETZ'!$A$2:$K$2000,11,0)</f>
        <v>18328118007545</v>
      </c>
      <c r="AK1018" s="44">
        <f t="shared" si="68"/>
        <v>18328118007545</v>
      </c>
    </row>
    <row r="1019" spans="1:37" s="14" customFormat="1" ht="15" customHeight="1" thickBot="1" x14ac:dyDescent="0.25">
      <c r="A1019" s="9" t="str">
        <f t="shared" si="69"/>
        <v>PREVENTIVA</v>
      </c>
      <c r="B1019" s="18">
        <f>VLOOKUP(C1019,FORNECEDORES!D:E,2,0)</f>
        <v>6022</v>
      </c>
      <c r="C1019" s="19" t="str">
        <f>VLOOKUP(D1019,FORNECEDORES!A:D,4,0)</f>
        <v>06.696.624/0001-71</v>
      </c>
      <c r="D1019" s="13" t="s">
        <v>1558</v>
      </c>
      <c r="E1019" s="20" t="str">
        <f t="shared" si="67"/>
        <v>04 0077</v>
      </c>
      <c r="F1019" s="28" t="s">
        <v>4954</v>
      </c>
      <c r="G1019" s="21" t="str">
        <f>VLOOKUP(E1019,'FILIAIS PETZ'!A:E,5,0)</f>
        <v>PETZ GOIANIA (SETOR BUENO)</v>
      </c>
      <c r="H1019" s="20" t="str">
        <f>VLOOKUP(E1019,'FILIAIS PETZ'!A:D,4,0)</f>
        <v>BT63-GO</v>
      </c>
      <c r="I1019" s="46">
        <v>45323</v>
      </c>
      <c r="J1019" s="10" t="s">
        <v>4980</v>
      </c>
      <c r="K1019" s="10" t="s">
        <v>5181</v>
      </c>
      <c r="L1019" s="28" t="s">
        <v>5809</v>
      </c>
      <c r="M1019" s="46">
        <v>45324</v>
      </c>
      <c r="N1019" s="46">
        <v>45357</v>
      </c>
      <c r="O1019" s="46">
        <v>45341</v>
      </c>
      <c r="P1019" s="28" t="s">
        <v>4998</v>
      </c>
      <c r="Q1019" s="10" t="s">
        <v>5029</v>
      </c>
      <c r="R1019" s="10" t="s">
        <v>4991</v>
      </c>
      <c r="S1019" s="10" t="s">
        <v>4983</v>
      </c>
      <c r="T1019" s="10" t="s">
        <v>32</v>
      </c>
      <c r="U1019" s="10">
        <v>11002</v>
      </c>
      <c r="V1019" s="10">
        <v>11002</v>
      </c>
      <c r="W1019" s="10"/>
      <c r="X1019" s="10" t="s">
        <v>4996</v>
      </c>
      <c r="Y1019" s="10" t="s">
        <v>4980</v>
      </c>
      <c r="Z1019" s="10" t="s">
        <v>4980</v>
      </c>
      <c r="AA1019" s="10" t="s">
        <v>5097</v>
      </c>
      <c r="AB1019" s="10" t="s">
        <v>5066</v>
      </c>
      <c r="AC1019" s="10" t="s">
        <v>4999</v>
      </c>
      <c r="AD1019" s="29"/>
      <c r="AE1019" s="20" t="str">
        <f>VLOOKUP(E1019,'FILIAIS PETZ'!A:Q,17,0)</f>
        <v>CO-2</v>
      </c>
      <c r="AF1019" s="20" t="str">
        <f>VLOOKUP(E1019,'FILIAIS PETZ'!A:Q,3,0)</f>
        <v>FELICIO</v>
      </c>
      <c r="AG1019" s="20" t="str">
        <f>VLOOKUP(E1019,'FILIAIS PETZ'!A:Q,2,0)</f>
        <v>R3</v>
      </c>
      <c r="AH1019" s="75">
        <v>545</v>
      </c>
      <c r="AI1019" s="16" t="s">
        <v>5624</v>
      </c>
      <c r="AJ1019" s="43">
        <f>VLOOKUP(E1019,'FILIAIS PETZ'!$A$2:$K$2000,11,0)</f>
        <v>18328118007545</v>
      </c>
      <c r="AK1019" s="44">
        <f t="shared" si="68"/>
        <v>18328118007545</v>
      </c>
    </row>
    <row r="1020" spans="1:37" s="14" customFormat="1" ht="15" customHeight="1" thickBot="1" x14ac:dyDescent="0.25">
      <c r="A1020" s="9" t="str">
        <f t="shared" si="69"/>
        <v>PREVENTIVA</v>
      </c>
      <c r="B1020" s="18">
        <f>VLOOKUP(C1020,FORNECEDORES!D:E,2,0)</f>
        <v>55566</v>
      </c>
      <c r="C1020" s="19" t="str">
        <f>VLOOKUP(D1020,FORNECEDORES!A:D,4,0)</f>
        <v>29.209.860/0001-11</v>
      </c>
      <c r="D1020" s="13" t="s">
        <v>2679</v>
      </c>
      <c r="E1020" s="20" t="str">
        <f t="shared" si="67"/>
        <v>04 0007</v>
      </c>
      <c r="F1020" s="28" t="s">
        <v>4950</v>
      </c>
      <c r="G1020" s="21" t="str">
        <f>VLOOKUP(E1020,'FILIAIS PETZ'!A:E,5,0)</f>
        <v>PETZ SOROCABA</v>
      </c>
      <c r="H1020" s="20" t="str">
        <f>VLOOKUP(E1020,'FILIAIS PETZ'!A:D,4,0)</f>
        <v>SCBA-SP</v>
      </c>
      <c r="I1020" s="46">
        <v>45323</v>
      </c>
      <c r="J1020" s="10" t="s">
        <v>4980</v>
      </c>
      <c r="K1020" s="10" t="s">
        <v>5858</v>
      </c>
      <c r="L1020" s="28" t="s">
        <v>5940</v>
      </c>
      <c r="M1020" s="46">
        <v>45341</v>
      </c>
      <c r="N1020" s="46">
        <v>45364</v>
      </c>
      <c r="O1020" s="46">
        <v>45345</v>
      </c>
      <c r="P1020" s="28" t="s">
        <v>4998</v>
      </c>
      <c r="Q1020" s="10">
        <v>3</v>
      </c>
      <c r="R1020" s="10" t="s">
        <v>4991</v>
      </c>
      <c r="S1020" s="10" t="s">
        <v>4983</v>
      </c>
      <c r="T1020" s="10" t="s">
        <v>32</v>
      </c>
      <c r="U1020" s="10">
        <v>11002</v>
      </c>
      <c r="V1020" s="10">
        <v>11002</v>
      </c>
      <c r="W1020" s="10"/>
      <c r="X1020" s="10" t="s">
        <v>4992</v>
      </c>
      <c r="Y1020" s="10" t="s">
        <v>4980</v>
      </c>
      <c r="Z1020" s="10" t="s">
        <v>4980</v>
      </c>
      <c r="AA1020" s="10" t="s">
        <v>4992</v>
      </c>
      <c r="AB1020" s="10" t="s">
        <v>5066</v>
      </c>
      <c r="AC1020" s="10" t="s">
        <v>4999</v>
      </c>
      <c r="AD1020" s="29"/>
      <c r="AE1020" s="20" t="str">
        <f>VLOOKUP(E1020,'FILIAIS PETZ'!A:Q,17,0)</f>
        <v>SP7</v>
      </c>
      <c r="AF1020" s="20" t="str">
        <f>VLOOKUP(E1020,'FILIAIS PETZ'!A:Q,3,0)</f>
        <v>FELICIO</v>
      </c>
      <c r="AG1020" s="20" t="str">
        <f>VLOOKUP(E1020,'FILIAIS PETZ'!A:Q,2,0)</f>
        <v>R3</v>
      </c>
      <c r="AH1020" s="75">
        <v>1500</v>
      </c>
      <c r="AI1020" s="16" t="s">
        <v>5626</v>
      </c>
      <c r="AJ1020" s="43">
        <f>VLOOKUP(E1020,'FILIAIS PETZ'!$A$2:$K$2000,11,0)</f>
        <v>18328118001695</v>
      </c>
      <c r="AK1020" s="44">
        <f t="shared" si="68"/>
        <v>18328118001695</v>
      </c>
    </row>
    <row r="1021" spans="1:37" s="14" customFormat="1" ht="15" customHeight="1" thickBot="1" x14ac:dyDescent="0.25">
      <c r="A1021" s="9" t="str">
        <f t="shared" si="69"/>
        <v>PREVENTIVA</v>
      </c>
      <c r="B1021" s="18">
        <f>VLOOKUP(C1021,FORNECEDORES!D:E,2,0)</f>
        <v>55566</v>
      </c>
      <c r="C1021" s="19" t="str">
        <f>VLOOKUP(D1021,FORNECEDORES!A:D,4,0)</f>
        <v>29.209.860/0001-11</v>
      </c>
      <c r="D1021" s="13" t="s">
        <v>2679</v>
      </c>
      <c r="E1021" s="20" t="str">
        <f t="shared" si="67"/>
        <v>04 0166</v>
      </c>
      <c r="F1021" s="28" t="s">
        <v>4932</v>
      </c>
      <c r="G1021" s="21" t="str">
        <f>VLOOKUP(E1021,'FILIAIS PETZ'!A:E,5,0)</f>
        <v>PETZ SOROCABA TAUSTE</v>
      </c>
      <c r="H1021" s="20" t="str">
        <f>VLOOKUP(E1021,'FILIAIS PETZ'!A:D,4,0)</f>
        <v>SOTT-SP</v>
      </c>
      <c r="I1021" s="46">
        <v>45323</v>
      </c>
      <c r="J1021" s="10" t="s">
        <v>4980</v>
      </c>
      <c r="K1021" s="10" t="s">
        <v>5858</v>
      </c>
      <c r="L1021" s="28" t="s">
        <v>5867</v>
      </c>
      <c r="M1021" s="46">
        <v>45336</v>
      </c>
      <c r="N1021" s="46">
        <v>45364</v>
      </c>
      <c r="O1021" s="46">
        <v>45343</v>
      </c>
      <c r="P1021" s="28" t="s">
        <v>4998</v>
      </c>
      <c r="Q1021" s="10">
        <v>3</v>
      </c>
      <c r="R1021" s="10" t="s">
        <v>4991</v>
      </c>
      <c r="S1021" s="10" t="s">
        <v>4983</v>
      </c>
      <c r="T1021" s="10" t="s">
        <v>32</v>
      </c>
      <c r="U1021" s="10">
        <v>11002</v>
      </c>
      <c r="V1021" s="10">
        <v>11002</v>
      </c>
      <c r="W1021" s="10"/>
      <c r="X1021" s="10" t="s">
        <v>4992</v>
      </c>
      <c r="Y1021" s="10" t="s">
        <v>4980</v>
      </c>
      <c r="Z1021" s="10" t="s">
        <v>4980</v>
      </c>
      <c r="AA1021" s="10" t="s">
        <v>4992</v>
      </c>
      <c r="AB1021" s="10" t="s">
        <v>5066</v>
      </c>
      <c r="AC1021" s="10" t="s">
        <v>4999</v>
      </c>
      <c r="AD1021" s="29"/>
      <c r="AE1021" s="20" t="str">
        <f>VLOOKUP(E1021,'FILIAIS PETZ'!A:Q,17,0)</f>
        <v>SP7</v>
      </c>
      <c r="AF1021" s="20" t="str">
        <f>VLOOKUP(E1021,'FILIAIS PETZ'!A:Q,3,0)</f>
        <v>FELICIO</v>
      </c>
      <c r="AG1021" s="20" t="str">
        <f>VLOOKUP(E1021,'FILIAIS PETZ'!A:Q,2,0)</f>
        <v>R3</v>
      </c>
      <c r="AH1021" s="75">
        <v>1000</v>
      </c>
      <c r="AI1021" s="16" t="s">
        <v>5626</v>
      </c>
      <c r="AJ1021" s="43">
        <f>VLOOKUP(E1021,'FILIAIS PETZ'!$A$2:$K$2000,11,0)</f>
        <v>18328118015998</v>
      </c>
      <c r="AK1021" s="44">
        <f t="shared" si="68"/>
        <v>18328118015998</v>
      </c>
    </row>
    <row r="1022" spans="1:37" s="14" customFormat="1" ht="15" customHeight="1" thickBot="1" x14ac:dyDescent="0.25">
      <c r="A1022" s="9" t="str">
        <f t="shared" si="69"/>
        <v>PREVENTIVA</v>
      </c>
      <c r="B1022" s="18" t="e">
        <f>VLOOKUP(C1022,FORNECEDORES!D:E,2,0)</f>
        <v>#N/A</v>
      </c>
      <c r="C1022" s="19" t="e">
        <f>VLOOKUP(D1022,FORNECEDORES!A:D,4,0)</f>
        <v>#N/A</v>
      </c>
      <c r="D1022" s="13" t="s">
        <v>6231</v>
      </c>
      <c r="E1022" s="20" t="str">
        <f t="shared" si="67"/>
        <v>04 0153</v>
      </c>
      <c r="F1022" s="28" t="s">
        <v>4966</v>
      </c>
      <c r="G1022" s="21" t="str">
        <f>VLOOKUP(E1022,'FILIAIS PETZ'!A:E,5,0)</f>
        <v>PETZ TAGUATINGA</v>
      </c>
      <c r="H1022" s="20" t="str">
        <f>VLOOKUP(E1022,'FILIAIS PETZ'!A:D,4,0)</f>
        <v>TGTG-DF</v>
      </c>
      <c r="I1022" s="46">
        <v>45323</v>
      </c>
      <c r="J1022" s="10" t="s">
        <v>4980</v>
      </c>
      <c r="K1022" s="10" t="s">
        <v>5858</v>
      </c>
      <c r="L1022" s="28" t="s">
        <v>6230</v>
      </c>
      <c r="M1022" s="46">
        <v>45324</v>
      </c>
      <c r="N1022" s="46">
        <v>45385</v>
      </c>
      <c r="O1022" s="46">
        <v>45366</v>
      </c>
      <c r="P1022" s="28" t="s">
        <v>4998</v>
      </c>
      <c r="Q1022" s="10">
        <v>3</v>
      </c>
      <c r="R1022" s="10" t="s">
        <v>4991</v>
      </c>
      <c r="S1022" s="10" t="s">
        <v>4983</v>
      </c>
      <c r="T1022" s="10" t="s">
        <v>32</v>
      </c>
      <c r="U1022" s="10">
        <v>11002</v>
      </c>
      <c r="V1022" s="10">
        <v>11002</v>
      </c>
      <c r="W1022" s="10"/>
      <c r="X1022" s="10" t="s">
        <v>5033</v>
      </c>
      <c r="Y1022" s="10" t="s">
        <v>4980</v>
      </c>
      <c r="Z1022" s="10" t="s">
        <v>4980</v>
      </c>
      <c r="AA1022" s="10" t="s">
        <v>5033</v>
      </c>
      <c r="AB1022" s="10" t="s">
        <v>5066</v>
      </c>
      <c r="AC1022" s="10" t="s">
        <v>4999</v>
      </c>
      <c r="AD1022" s="29"/>
      <c r="AE1022" s="20" t="str">
        <f>VLOOKUP(E1022,'FILIAIS PETZ'!A:Q,17,0)</f>
        <v>CO-1</v>
      </c>
      <c r="AF1022" s="20" t="str">
        <f>VLOOKUP(E1022,'FILIAIS PETZ'!A:Q,3,0)</f>
        <v>FELICIO</v>
      </c>
      <c r="AG1022" s="20" t="str">
        <f>VLOOKUP(E1022,'FILIAIS PETZ'!A:Q,2,0)</f>
        <v>R3</v>
      </c>
      <c r="AH1022" s="75">
        <v>370</v>
      </c>
      <c r="AI1022" s="16" t="s">
        <v>6229</v>
      </c>
      <c r="AJ1022" s="43">
        <f>VLOOKUP(E1022,'FILIAIS PETZ'!$A$2:$K$2000,11,0)</f>
        <v>18328118014916</v>
      </c>
      <c r="AK1022" s="44">
        <f t="shared" si="68"/>
        <v>18328118014916</v>
      </c>
    </row>
    <row r="1023" spans="1:37" s="14" customFormat="1" ht="15" customHeight="1" thickBot="1" x14ac:dyDescent="0.25">
      <c r="A1023" s="9" t="str">
        <f t="shared" si="69"/>
        <v>PREVENTIVA</v>
      </c>
      <c r="B1023" s="18" t="e">
        <f>VLOOKUP(C1023,FORNECEDORES!D:E,2,0)</f>
        <v>#N/A</v>
      </c>
      <c r="C1023" s="19" t="e">
        <f>VLOOKUP(D1023,FORNECEDORES!A:D,4,0)</f>
        <v>#N/A</v>
      </c>
      <c r="D1023" s="13" t="s">
        <v>6236</v>
      </c>
      <c r="E1023" s="20" t="str">
        <f t="shared" si="67"/>
        <v>04 0180</v>
      </c>
      <c r="F1023" s="28" t="s">
        <v>4944</v>
      </c>
      <c r="G1023" s="21" t="str">
        <f>VLOOKUP(E1023,'FILIAIS PETZ'!A:E,5,0)</f>
        <v>PETZ TORQUATO TAPAJOS</v>
      </c>
      <c r="H1023" s="20" t="str">
        <f>VLOOKUP(E1023,'FILIAIS PETZ'!A:D,4,0)</f>
        <v>TQTP-AM</v>
      </c>
      <c r="I1023" s="46">
        <v>45323</v>
      </c>
      <c r="J1023" s="10" t="s">
        <v>4980</v>
      </c>
      <c r="K1023" s="10" t="s">
        <v>5858</v>
      </c>
      <c r="L1023" s="28" t="s">
        <v>6240</v>
      </c>
      <c r="M1023" s="46">
        <v>45324</v>
      </c>
      <c r="N1023" s="46">
        <v>45385</v>
      </c>
      <c r="O1023" s="46">
        <v>45366</v>
      </c>
      <c r="P1023" s="28" t="s">
        <v>4998</v>
      </c>
      <c r="Q1023" s="10">
        <v>3</v>
      </c>
      <c r="R1023" s="10" t="s">
        <v>4991</v>
      </c>
      <c r="S1023" s="10" t="s">
        <v>4983</v>
      </c>
      <c r="T1023" s="10" t="s">
        <v>32</v>
      </c>
      <c r="U1023" s="10">
        <v>11002</v>
      </c>
      <c r="V1023" s="10">
        <v>11002</v>
      </c>
      <c r="W1023" s="10"/>
      <c r="X1023" s="10" t="s">
        <v>5033</v>
      </c>
      <c r="Y1023" s="10" t="s">
        <v>4980</v>
      </c>
      <c r="Z1023" s="10" t="s">
        <v>4980</v>
      </c>
      <c r="AA1023" s="10" t="s">
        <v>5033</v>
      </c>
      <c r="AB1023" s="10" t="s">
        <v>5066</v>
      </c>
      <c r="AC1023" s="10" t="s">
        <v>4999</v>
      </c>
      <c r="AD1023" s="29"/>
      <c r="AE1023" s="20" t="str">
        <f>VLOOKUP(E1023,'FILIAIS PETZ'!A:Q,17,0)</f>
        <v>CO-3</v>
      </c>
      <c r="AF1023" s="20" t="str">
        <f>VLOOKUP(E1023,'FILIAIS PETZ'!A:Q,3,0)</f>
        <v>FELICIO</v>
      </c>
      <c r="AG1023" s="20" t="str">
        <f>VLOOKUP(E1023,'FILIAIS PETZ'!A:Q,2,0)</f>
        <v>R3</v>
      </c>
      <c r="AH1023" s="75">
        <v>740</v>
      </c>
      <c r="AI1023" s="16" t="s">
        <v>6229</v>
      </c>
      <c r="AJ1023" s="43">
        <f>VLOOKUP(E1023,'FILIAIS PETZ'!$A$2:$K$2000,11,0)</f>
        <v>18328118017346</v>
      </c>
      <c r="AK1023" s="44">
        <f t="shared" si="68"/>
        <v>18328118017346</v>
      </c>
    </row>
    <row r="1024" spans="1:37" s="14" customFormat="1" ht="15" customHeight="1" thickBot="1" x14ac:dyDescent="0.25">
      <c r="A1024" s="9" t="str">
        <f t="shared" si="69"/>
        <v>PREVENTIVA</v>
      </c>
      <c r="B1024" s="18">
        <f>VLOOKUP(C1024,FORNECEDORES!D:E,2,0)</f>
        <v>223099</v>
      </c>
      <c r="C1024" s="19" t="str">
        <f>VLOOKUP(D1024,FORNECEDORES!A:D,4,0)</f>
        <v>33.782.083/0001-77</v>
      </c>
      <c r="D1024" s="13" t="s">
        <v>3652</v>
      </c>
      <c r="E1024" s="20" t="str">
        <f t="shared" si="67"/>
        <v>04 0139</v>
      </c>
      <c r="F1024" s="28" t="s">
        <v>4978</v>
      </c>
      <c r="G1024" s="21" t="str">
        <f>VLOOKUP(E1024,'FILIAIS PETZ'!A:E,5,0)</f>
        <v>PETZ PALMAS</v>
      </c>
      <c r="H1024" s="20" t="str">
        <f>VLOOKUP(E1024,'FILIAIS PETZ'!A:D,4,0)</f>
        <v>PMAS-TO</v>
      </c>
      <c r="I1024" s="46">
        <v>45323</v>
      </c>
      <c r="J1024" s="10" t="s">
        <v>4980</v>
      </c>
      <c r="K1024" s="10" t="s">
        <v>6322</v>
      </c>
      <c r="L1024" s="29" t="s">
        <v>5321</v>
      </c>
      <c r="M1024" s="46">
        <v>45342</v>
      </c>
      <c r="N1024" s="46">
        <v>45364</v>
      </c>
      <c r="O1024" s="46">
        <v>45345</v>
      </c>
      <c r="P1024" s="28" t="s">
        <v>4998</v>
      </c>
      <c r="Q1024" s="10">
        <v>3</v>
      </c>
      <c r="R1024" s="10">
        <v>1</v>
      </c>
      <c r="S1024" s="10" t="s">
        <v>4983</v>
      </c>
      <c r="T1024" s="10" t="s">
        <v>32</v>
      </c>
      <c r="U1024" s="10">
        <v>11002</v>
      </c>
      <c r="V1024" s="10">
        <v>11002</v>
      </c>
      <c r="W1024" s="10" t="s">
        <v>5019</v>
      </c>
      <c r="X1024" s="10" t="s">
        <v>4985</v>
      </c>
      <c r="Y1024" s="10" t="s">
        <v>4980</v>
      </c>
      <c r="Z1024" s="10" t="s">
        <v>4980</v>
      </c>
      <c r="AA1024" s="10" t="s">
        <v>4989</v>
      </c>
      <c r="AB1024" s="10" t="s">
        <v>12942</v>
      </c>
      <c r="AC1024" s="10" t="s">
        <v>4999</v>
      </c>
      <c r="AD1024" s="29"/>
      <c r="AE1024" s="20" t="str">
        <f>VLOOKUP(E1024,'FILIAIS PETZ'!A:Q,17,0)</f>
        <v>CO-2</v>
      </c>
      <c r="AF1024" s="20" t="str">
        <f>VLOOKUP(E1024,'FILIAIS PETZ'!A:Q,3,0)</f>
        <v>FELICIO</v>
      </c>
      <c r="AG1024" s="20" t="str">
        <f>VLOOKUP(E1024,'FILIAIS PETZ'!A:Q,2,0)</f>
        <v>R3</v>
      </c>
      <c r="AH1024" s="75">
        <v>1500</v>
      </c>
      <c r="AI1024" s="16" t="s">
        <v>5625</v>
      </c>
      <c r="AJ1024" s="43">
        <f>VLOOKUP(E1024,'FILIAIS PETZ'!$A$2:$K$2000,11,0)</f>
        <v>18328118014088</v>
      </c>
      <c r="AK1024" s="44">
        <f t="shared" si="68"/>
        <v>18328118014088</v>
      </c>
    </row>
    <row r="1025" spans="1:37" s="14" customFormat="1" ht="15" customHeight="1" thickBot="1" x14ac:dyDescent="0.25">
      <c r="A1025" s="9" t="str">
        <f t="shared" si="69"/>
        <v>PREVENTIVA</v>
      </c>
      <c r="B1025" s="18">
        <f>VLOOKUP(C1025,FORNECEDORES!D:E,2,0)</f>
        <v>110436</v>
      </c>
      <c r="C1025" s="19" t="str">
        <f>VLOOKUP(D1025,FORNECEDORES!A:D,4,0)</f>
        <v>18.462.964/0001-17</v>
      </c>
      <c r="D1025" s="13" t="s">
        <v>2213</v>
      </c>
      <c r="E1025" s="20" t="str">
        <f t="shared" si="67"/>
        <v>04 0139</v>
      </c>
      <c r="F1025" s="28" t="s">
        <v>4978</v>
      </c>
      <c r="G1025" s="21" t="str">
        <f>VLOOKUP(E1025,'FILIAIS PETZ'!A:E,5,0)</f>
        <v>PETZ PALMAS</v>
      </c>
      <c r="H1025" s="20" t="str">
        <f>VLOOKUP(E1025,'FILIAIS PETZ'!A:D,4,0)</f>
        <v>PMAS-TO</v>
      </c>
      <c r="I1025" s="46">
        <v>45323</v>
      </c>
      <c r="J1025" s="10" t="s">
        <v>4980</v>
      </c>
      <c r="K1025" s="10" t="s">
        <v>5181</v>
      </c>
      <c r="L1025" s="28" t="s">
        <v>5812</v>
      </c>
      <c r="M1025" s="46">
        <v>45327</v>
      </c>
      <c r="N1025" s="46">
        <v>45357</v>
      </c>
      <c r="O1025" s="46">
        <v>45341</v>
      </c>
      <c r="P1025" s="28" t="s">
        <v>4998</v>
      </c>
      <c r="Q1025" s="10">
        <v>3</v>
      </c>
      <c r="R1025" s="10" t="s">
        <v>4991</v>
      </c>
      <c r="S1025" s="10" t="s">
        <v>4983</v>
      </c>
      <c r="T1025" s="10" t="s">
        <v>32</v>
      </c>
      <c r="U1025" s="10">
        <v>11002</v>
      </c>
      <c r="V1025" s="10">
        <v>11002</v>
      </c>
      <c r="W1025" s="10"/>
      <c r="X1025" s="10" t="s">
        <v>4992</v>
      </c>
      <c r="Y1025" s="10" t="s">
        <v>4980</v>
      </c>
      <c r="Z1025" s="10" t="s">
        <v>4980</v>
      </c>
      <c r="AA1025" s="10" t="s">
        <v>4992</v>
      </c>
      <c r="AB1025" s="10" t="s">
        <v>5066</v>
      </c>
      <c r="AC1025" s="10" t="s">
        <v>4999</v>
      </c>
      <c r="AD1025" s="29"/>
      <c r="AE1025" s="20" t="str">
        <f>VLOOKUP(E1025,'FILIAIS PETZ'!A:Q,17,0)</f>
        <v>CO-2</v>
      </c>
      <c r="AF1025" s="20" t="str">
        <f>VLOOKUP(E1025,'FILIAIS PETZ'!A:Q,3,0)</f>
        <v>FELICIO</v>
      </c>
      <c r="AG1025" s="20" t="str">
        <f>VLOOKUP(E1025,'FILIAIS PETZ'!A:Q,2,0)</f>
        <v>R3</v>
      </c>
      <c r="AH1025" s="75">
        <v>1900</v>
      </c>
      <c r="AI1025" s="16" t="s">
        <v>5017</v>
      </c>
      <c r="AJ1025" s="43">
        <f>VLOOKUP(E1025,'FILIAIS PETZ'!$A$2:$K$2000,11,0)</f>
        <v>18328118014088</v>
      </c>
      <c r="AK1025" s="44">
        <f t="shared" si="68"/>
        <v>18328118014088</v>
      </c>
    </row>
    <row r="1026" spans="1:37" s="14" customFormat="1" ht="15" customHeight="1" thickBot="1" x14ac:dyDescent="0.25">
      <c r="A1026" s="9" t="str">
        <f t="shared" si="69"/>
        <v>PREVENTIVA</v>
      </c>
      <c r="B1026" s="18">
        <f>VLOOKUP(C1026,FORNECEDORES!D:E,2,0)</f>
        <v>741390</v>
      </c>
      <c r="C1026" s="19" t="str">
        <f>VLOOKUP(D1026,FORNECEDORES!A:D,4,0)</f>
        <v>53.327.206/0001-97</v>
      </c>
      <c r="D1026" s="13" t="s">
        <v>1785</v>
      </c>
      <c r="E1026" s="20" t="str">
        <f t="shared" si="67"/>
        <v>04 0084</v>
      </c>
      <c r="F1026" s="28" t="s">
        <v>4958</v>
      </c>
      <c r="G1026" s="21" t="str">
        <f>VLOOKUP(E1026,'FILIAIS PETZ'!A:E,5,0)</f>
        <v>PETZ RAJA</v>
      </c>
      <c r="H1026" s="20" t="str">
        <f>VLOOKUP(E1026,'FILIAIS PETZ'!A:D,4,0)</f>
        <v>RAJA-MG</v>
      </c>
      <c r="I1026" s="46">
        <v>45323</v>
      </c>
      <c r="J1026" s="10" t="s">
        <v>4980</v>
      </c>
      <c r="K1026" s="10" t="s">
        <v>6322</v>
      </c>
      <c r="L1026" s="28" t="s">
        <v>5250</v>
      </c>
      <c r="M1026" s="46">
        <v>45342</v>
      </c>
      <c r="N1026" s="46">
        <v>45364</v>
      </c>
      <c r="O1026" s="46">
        <v>45345</v>
      </c>
      <c r="P1026" s="28" t="s">
        <v>4998</v>
      </c>
      <c r="Q1026" s="10">
        <v>3</v>
      </c>
      <c r="R1026" s="10" t="s">
        <v>4991</v>
      </c>
      <c r="S1026" s="10" t="s">
        <v>4983</v>
      </c>
      <c r="T1026" s="10" t="s">
        <v>32</v>
      </c>
      <c r="U1026" s="10">
        <v>11002</v>
      </c>
      <c r="V1026" s="10">
        <v>11002</v>
      </c>
      <c r="W1026" s="10"/>
      <c r="X1026" s="10" t="s">
        <v>4992</v>
      </c>
      <c r="Y1026" s="10" t="s">
        <v>4980</v>
      </c>
      <c r="Z1026" s="10" t="s">
        <v>4980</v>
      </c>
      <c r="AA1026" s="10" t="s">
        <v>4992</v>
      </c>
      <c r="AB1026" s="10" t="s">
        <v>5066</v>
      </c>
      <c r="AC1026" s="10" t="s">
        <v>4999</v>
      </c>
      <c r="AD1026" s="29"/>
      <c r="AE1026" s="20" t="str">
        <f>VLOOKUP(E1026,'FILIAIS PETZ'!A:Q,17,0)</f>
        <v>MG-1</v>
      </c>
      <c r="AF1026" s="20" t="str">
        <f>VLOOKUP(E1026,'FILIAIS PETZ'!A:Q,3,0)</f>
        <v>FELICIO</v>
      </c>
      <c r="AG1026" s="20" t="str">
        <f>VLOOKUP(E1026,'FILIAIS PETZ'!A:Q,2,0)</f>
        <v>R3</v>
      </c>
      <c r="AH1026" s="75">
        <v>960</v>
      </c>
      <c r="AI1026" s="16" t="s">
        <v>5017</v>
      </c>
      <c r="AJ1026" s="43">
        <f>VLOOKUP(E1026,'FILIAIS PETZ'!$A$2:$K$2000,11,0)</f>
        <v>18328118007707</v>
      </c>
      <c r="AK1026" s="44">
        <f t="shared" si="68"/>
        <v>18328118007707</v>
      </c>
    </row>
    <row r="1027" spans="1:37" s="14" customFormat="1" ht="15" customHeight="1" thickBot="1" x14ac:dyDescent="0.25">
      <c r="A1027" s="9" t="str">
        <f t="shared" si="69"/>
        <v>PREVENTIVA</v>
      </c>
      <c r="B1027" s="18">
        <f>VLOOKUP(C1027,FORNECEDORES!D:E,2,0)</f>
        <v>741390</v>
      </c>
      <c r="C1027" s="19" t="str">
        <f>VLOOKUP(D1027,FORNECEDORES!A:D,4,0)</f>
        <v>53.327.206/0001-97</v>
      </c>
      <c r="D1027" s="13" t="s">
        <v>1785</v>
      </c>
      <c r="E1027" s="20" t="str">
        <f t="shared" si="67"/>
        <v>04 0155</v>
      </c>
      <c r="F1027" s="28" t="s">
        <v>4929</v>
      </c>
      <c r="G1027" s="21" t="str">
        <f>VLOOKUP(E1027,'FILIAIS PETZ'!A:E,5,0)</f>
        <v>PETZ SETE LAGOAS</v>
      </c>
      <c r="H1027" s="20" t="str">
        <f>VLOOKUP(E1027,'FILIAIS PETZ'!A:D,4,0)</f>
        <v>STLG-MG</v>
      </c>
      <c r="I1027" s="46">
        <v>45323</v>
      </c>
      <c r="J1027" s="10" t="s">
        <v>4980</v>
      </c>
      <c r="K1027" s="10" t="s">
        <v>6322</v>
      </c>
      <c r="L1027" s="28" t="s">
        <v>5245</v>
      </c>
      <c r="M1027" s="46">
        <v>45342</v>
      </c>
      <c r="N1027" s="46">
        <v>45364</v>
      </c>
      <c r="O1027" s="46">
        <v>45345</v>
      </c>
      <c r="P1027" s="28" t="s">
        <v>4998</v>
      </c>
      <c r="Q1027" s="10">
        <v>3</v>
      </c>
      <c r="R1027" s="10" t="s">
        <v>4991</v>
      </c>
      <c r="S1027" s="10" t="s">
        <v>4983</v>
      </c>
      <c r="T1027" s="10" t="s">
        <v>32</v>
      </c>
      <c r="U1027" s="10">
        <v>11002</v>
      </c>
      <c r="V1027" s="10">
        <v>11002</v>
      </c>
      <c r="W1027" s="10"/>
      <c r="X1027" s="10" t="s">
        <v>4992</v>
      </c>
      <c r="Y1027" s="10" t="s">
        <v>4980</v>
      </c>
      <c r="Z1027" s="10" t="s">
        <v>4980</v>
      </c>
      <c r="AA1027" s="10" t="s">
        <v>4992</v>
      </c>
      <c r="AB1027" s="10" t="s">
        <v>5066</v>
      </c>
      <c r="AC1027" s="10" t="s">
        <v>4999</v>
      </c>
      <c r="AD1027" s="29"/>
      <c r="AE1027" s="20" t="str">
        <f>VLOOKUP(E1027,'FILIAIS PETZ'!A:Q,17,0)</f>
        <v>MG-1</v>
      </c>
      <c r="AF1027" s="20" t="str">
        <f>VLOOKUP(E1027,'FILIAIS PETZ'!A:Q,3,0)</f>
        <v>FELICIO</v>
      </c>
      <c r="AG1027" s="20" t="str">
        <f>VLOOKUP(E1027,'FILIAIS PETZ'!A:Q,2,0)</f>
        <v>R3</v>
      </c>
      <c r="AH1027" s="75">
        <v>1150</v>
      </c>
      <c r="AI1027" s="16" t="s">
        <v>5017</v>
      </c>
      <c r="AJ1027" s="43">
        <f>VLOOKUP(E1027,'FILIAIS PETZ'!$A$2:$K$2000,11,0)</f>
        <v>18328118015645</v>
      </c>
      <c r="AK1027" s="44">
        <f t="shared" si="68"/>
        <v>18328118015645</v>
      </c>
    </row>
    <row r="1028" spans="1:37" s="14" customFormat="1" ht="15" customHeight="1" thickBot="1" x14ac:dyDescent="0.25">
      <c r="A1028" s="9" t="str">
        <f t="shared" si="69"/>
        <v>PREVENTIVA</v>
      </c>
      <c r="B1028" s="18">
        <f>VLOOKUP(C1028,FORNECEDORES!D:E,2,0)</f>
        <v>4722</v>
      </c>
      <c r="C1028" s="19" t="str">
        <f>VLOOKUP(D1028,FORNECEDORES!A:D,4,0)</f>
        <v>08.100.057/0001-74</v>
      </c>
      <c r="D1028" s="13" t="s">
        <v>6219</v>
      </c>
      <c r="E1028" s="20" t="str">
        <f t="shared" si="67"/>
        <v>04 0245</v>
      </c>
      <c r="F1028" s="28" t="s">
        <v>4976</v>
      </c>
      <c r="G1028" s="21" t="str">
        <f>VLOOKUP(E1028,'FILIAIS PETZ'!A:E,5,0)</f>
        <v>PETZ AFONSO PENA</v>
      </c>
      <c r="H1028" s="20" t="str">
        <f>VLOOKUP(E1028,'FILIAIS PETZ'!A:D,4,0)</f>
        <v>AFPN-MS</v>
      </c>
      <c r="I1028" s="46">
        <v>45323</v>
      </c>
      <c r="J1028" s="9" t="s">
        <v>4980</v>
      </c>
      <c r="K1028" s="9" t="s">
        <v>5858</v>
      </c>
      <c r="L1028" s="83" t="s">
        <v>12518</v>
      </c>
      <c r="M1028" s="46">
        <v>45331</v>
      </c>
      <c r="N1028" s="46">
        <v>45560</v>
      </c>
      <c r="O1028" s="46">
        <v>45544</v>
      </c>
      <c r="P1028" s="29" t="s">
        <v>4998</v>
      </c>
      <c r="Q1028" s="9">
        <v>3</v>
      </c>
      <c r="R1028" s="9">
        <v>1</v>
      </c>
      <c r="S1028" s="9" t="s">
        <v>4983</v>
      </c>
      <c r="T1028" s="9" t="s">
        <v>32</v>
      </c>
      <c r="U1028" s="9">
        <v>11002</v>
      </c>
      <c r="V1028" s="9">
        <v>11002</v>
      </c>
      <c r="W1028" s="9"/>
      <c r="X1028" s="10" t="s">
        <v>5016</v>
      </c>
      <c r="Y1028" s="9" t="s">
        <v>4994</v>
      </c>
      <c r="Z1028" s="9" t="s">
        <v>4994</v>
      </c>
      <c r="AA1028" s="9" t="s">
        <v>5732</v>
      </c>
      <c r="AB1028" s="10" t="s">
        <v>5040</v>
      </c>
      <c r="AC1028" s="9" t="s">
        <v>4999</v>
      </c>
      <c r="AD1028" s="29"/>
      <c r="AE1028" s="20" t="str">
        <f>VLOOKUP(E1028,'FILIAIS PETZ'!A:Q,17,0)</f>
        <v>CO-1</v>
      </c>
      <c r="AF1028" s="20" t="str">
        <f>VLOOKUP(E1028,'FILIAIS PETZ'!A:Q,3,0)</f>
        <v>FELICIO</v>
      </c>
      <c r="AG1028" s="20" t="str">
        <f>VLOOKUP(E1028,'FILIAIS PETZ'!A:Q,2,0)</f>
        <v>R3</v>
      </c>
      <c r="AH1028" s="75">
        <v>2330</v>
      </c>
      <c r="AI1028" s="16" t="s">
        <v>6533</v>
      </c>
      <c r="AJ1028" s="43" t="str">
        <f>VLOOKUP(E1028,'FILIAIS PETZ'!$A$2:$K$2000,11,0)</f>
        <v>18.328.118/0232-30</v>
      </c>
      <c r="AK1028" s="44" t="str">
        <f t="shared" si="68"/>
        <v>18.328.118/0232-30</v>
      </c>
    </row>
    <row r="1029" spans="1:37" s="14" customFormat="1" ht="15" customHeight="1" thickBot="1" x14ac:dyDescent="0.25">
      <c r="A1029" s="9" t="str">
        <f>J1029</f>
        <v>PREVENTIVA</v>
      </c>
      <c r="B1029" s="18">
        <f>VLOOKUP(C1029,FORNECEDORES!D:E,2,0)</f>
        <v>132859</v>
      </c>
      <c r="C1029" s="19" t="str">
        <f>VLOOKUP(D1029,FORNECEDORES!A:D,4,0)</f>
        <v>27.093.558/0006-20</v>
      </c>
      <c r="D1029" s="13" t="s">
        <v>7131</v>
      </c>
      <c r="E1029" s="20" t="str">
        <f t="shared" si="67"/>
        <v>04 0257</v>
      </c>
      <c r="F1029" s="28" t="s">
        <v>5998</v>
      </c>
      <c r="G1029" s="21" t="str">
        <f>VLOOKUP(E1029,'FILIAIS PETZ'!A:E,5,0)</f>
        <v>PETZ AGUAS CLARAS</v>
      </c>
      <c r="H1029" s="20" t="str">
        <f>VLOOKUP(E1029,'FILIAIS PETZ'!A:D,4,0)</f>
        <v>ACLR-DF</v>
      </c>
      <c r="I1029" s="46">
        <v>45323</v>
      </c>
      <c r="J1029" s="9" t="s">
        <v>4980</v>
      </c>
      <c r="K1029" s="9" t="s">
        <v>5858</v>
      </c>
      <c r="L1029" s="29" t="s">
        <v>11630</v>
      </c>
      <c r="M1029" s="46">
        <v>45373</v>
      </c>
      <c r="N1029" s="46">
        <v>45532</v>
      </c>
      <c r="O1029" s="46">
        <v>45513</v>
      </c>
      <c r="P1029" s="29" t="s">
        <v>4998</v>
      </c>
      <c r="Q1029" s="9">
        <v>3</v>
      </c>
      <c r="R1029" s="9">
        <v>1</v>
      </c>
      <c r="S1029" s="9" t="s">
        <v>4983</v>
      </c>
      <c r="T1029" s="9" t="s">
        <v>32</v>
      </c>
      <c r="U1029" s="9">
        <v>11002</v>
      </c>
      <c r="V1029" s="9">
        <v>11002</v>
      </c>
      <c r="W1029" s="9"/>
      <c r="X1029" s="10" t="s">
        <v>5016</v>
      </c>
      <c r="Y1029" s="10" t="s">
        <v>4980</v>
      </c>
      <c r="Z1029" s="9" t="s">
        <v>4994</v>
      </c>
      <c r="AA1029" s="9" t="s">
        <v>5732</v>
      </c>
      <c r="AB1029" s="9" t="s">
        <v>5005</v>
      </c>
      <c r="AC1029" s="9" t="s">
        <v>5006</v>
      </c>
      <c r="AD1029" s="29"/>
      <c r="AE1029" s="20" t="str">
        <f>VLOOKUP(E1029,'FILIAIS PETZ'!A:Q,17,0)</f>
        <v>CO-1</v>
      </c>
      <c r="AF1029" s="20" t="str">
        <f>VLOOKUP(E1029,'FILIAIS PETZ'!A:Q,3,0)</f>
        <v>FELICIO</v>
      </c>
      <c r="AG1029" s="20" t="str">
        <f>VLOOKUP(E1029,'FILIAIS PETZ'!A:Q,2,0)</f>
        <v>R3</v>
      </c>
      <c r="AH1029" s="75">
        <v>2330</v>
      </c>
      <c r="AI1029" s="16" t="s">
        <v>6533</v>
      </c>
      <c r="AJ1029" s="43" t="str">
        <f>VLOOKUP(E1029,'FILIAIS PETZ'!$A$2:$K$2000,11,0)</f>
        <v>18.328.118/0281-19</v>
      </c>
      <c r="AK1029" s="44" t="str">
        <f t="shared" si="68"/>
        <v>18.328.118/0281-19</v>
      </c>
    </row>
    <row r="1030" spans="1:37" s="14" customFormat="1" ht="15" customHeight="1" thickBot="1" x14ac:dyDescent="0.25">
      <c r="A1030" s="84" t="str">
        <f>J1030</f>
        <v>PREVENTIVA</v>
      </c>
      <c r="B1030" s="18">
        <f>VLOOKUP(C1030,FORNECEDORES!D:E,2,0)</f>
        <v>255287</v>
      </c>
      <c r="C1030" s="19" t="str">
        <f>VLOOKUP(D1030,FORNECEDORES!A:D,4,0)</f>
        <v>27.093.558/0060-75</v>
      </c>
      <c r="D1030" s="13" t="s">
        <v>7158</v>
      </c>
      <c r="E1030" s="20" t="str">
        <f t="shared" si="67"/>
        <v>04 0008</v>
      </c>
      <c r="F1030" s="28" t="s">
        <v>4937</v>
      </c>
      <c r="G1030" s="21" t="str">
        <f>VLOOKUP(E1030,'FILIAIS PETZ'!A:E,5,0)</f>
        <v>PETZ ALPHAVILLE</v>
      </c>
      <c r="H1030" s="20" t="str">
        <f>VLOOKUP(E1030,'FILIAIS PETZ'!A:D,4,0)</f>
        <v>ALPH-SP</v>
      </c>
      <c r="I1030" s="46">
        <v>45323</v>
      </c>
      <c r="J1030" s="9" t="s">
        <v>4980</v>
      </c>
      <c r="K1030" s="9" t="s">
        <v>5858</v>
      </c>
      <c r="L1030" s="29" t="s">
        <v>11617</v>
      </c>
      <c r="M1030" s="46">
        <v>45373</v>
      </c>
      <c r="N1030" s="46">
        <v>45532</v>
      </c>
      <c r="O1030" s="46">
        <v>45513</v>
      </c>
      <c r="P1030" s="29" t="s">
        <v>4998</v>
      </c>
      <c r="Q1030" s="9">
        <v>3</v>
      </c>
      <c r="R1030" s="9">
        <v>1</v>
      </c>
      <c r="S1030" s="9" t="s">
        <v>4983</v>
      </c>
      <c r="T1030" s="9" t="s">
        <v>32</v>
      </c>
      <c r="U1030" s="9">
        <v>11002</v>
      </c>
      <c r="V1030" s="9">
        <v>11002</v>
      </c>
      <c r="W1030" s="9"/>
      <c r="X1030" s="10" t="s">
        <v>5016</v>
      </c>
      <c r="Y1030" s="10" t="s">
        <v>4980</v>
      </c>
      <c r="Z1030" s="9" t="s">
        <v>4994</v>
      </c>
      <c r="AA1030" s="9" t="s">
        <v>5732</v>
      </c>
      <c r="AB1030" s="9" t="s">
        <v>5005</v>
      </c>
      <c r="AC1030" s="9" t="s">
        <v>5006</v>
      </c>
      <c r="AD1030" s="29"/>
      <c r="AE1030" s="20" t="str">
        <f>VLOOKUP(E1030,'FILIAIS PETZ'!A:Q,17,0)</f>
        <v>SP7</v>
      </c>
      <c r="AF1030" s="20" t="str">
        <f>VLOOKUP(E1030,'FILIAIS PETZ'!A:Q,3,0)</f>
        <v>FELICIO</v>
      </c>
      <c r="AG1030" s="20" t="str">
        <f>VLOOKUP(E1030,'FILIAIS PETZ'!A:Q,2,0)</f>
        <v>R3</v>
      </c>
      <c r="AH1030" s="75">
        <v>2330</v>
      </c>
      <c r="AI1030" s="16" t="s">
        <v>6533</v>
      </c>
      <c r="AJ1030" s="43">
        <f>VLOOKUP(E1030,'FILIAIS PETZ'!$A$2:$K$2000,11,0)</f>
        <v>18328118001423</v>
      </c>
      <c r="AK1030" s="44">
        <f t="shared" si="68"/>
        <v>18328118001423</v>
      </c>
    </row>
    <row r="1031" spans="1:37" s="14" customFormat="1" ht="15" customHeight="1" thickBot="1" x14ac:dyDescent="0.25">
      <c r="A1031" s="9" t="str">
        <f t="shared" si="69"/>
        <v>PREVENTIVA</v>
      </c>
      <c r="B1031" s="18">
        <f>VLOOKUP(C1031,FORNECEDORES!D:E,2,0)</f>
        <v>4722</v>
      </c>
      <c r="C1031" s="19" t="str">
        <f>VLOOKUP(D1031,FORNECEDORES!A:D,4,0)</f>
        <v>08.100.057/0001-74</v>
      </c>
      <c r="D1031" s="13" t="s">
        <v>6219</v>
      </c>
      <c r="E1031" s="20" t="str">
        <f t="shared" si="67"/>
        <v>04 0211</v>
      </c>
      <c r="F1031" s="28" t="s">
        <v>4974</v>
      </c>
      <c r="G1031" s="21" t="str">
        <f>VLOOKUP(E1031,'FILIAIS PETZ'!A:E,5,0)</f>
        <v>PETZ CASTELO BH</v>
      </c>
      <c r="H1031" s="20" t="str">
        <f>VLOOKUP(E1031,'FILIAIS PETZ'!A:D,4,0)</f>
        <v>CTLO-MG</v>
      </c>
      <c r="I1031" s="46">
        <v>45323</v>
      </c>
      <c r="J1031" s="9" t="s">
        <v>4980</v>
      </c>
      <c r="K1031" s="9" t="s">
        <v>5858</v>
      </c>
      <c r="L1031" s="29" t="s">
        <v>5442</v>
      </c>
      <c r="M1031" s="46">
        <v>45331</v>
      </c>
      <c r="N1031" s="46">
        <v>45560</v>
      </c>
      <c r="O1031" s="46">
        <v>45544</v>
      </c>
      <c r="P1031" s="29" t="s">
        <v>4998</v>
      </c>
      <c r="Q1031" s="9">
        <v>3</v>
      </c>
      <c r="R1031" s="9">
        <v>1</v>
      </c>
      <c r="S1031" s="9" t="s">
        <v>4983</v>
      </c>
      <c r="T1031" s="9" t="s">
        <v>32</v>
      </c>
      <c r="U1031" s="9">
        <v>11002</v>
      </c>
      <c r="V1031" s="9">
        <v>11002</v>
      </c>
      <c r="W1031" s="9"/>
      <c r="X1031" s="10" t="s">
        <v>5016</v>
      </c>
      <c r="Y1031" s="9" t="s">
        <v>4994</v>
      </c>
      <c r="Z1031" s="9" t="s">
        <v>4994</v>
      </c>
      <c r="AA1031" s="9" t="s">
        <v>5732</v>
      </c>
      <c r="AB1031" s="10" t="s">
        <v>5040</v>
      </c>
      <c r="AC1031" s="9" t="s">
        <v>4999</v>
      </c>
      <c r="AD1031" s="29"/>
      <c r="AE1031" s="20" t="str">
        <f>VLOOKUP(E1031,'FILIAIS PETZ'!A:Q,17,0)</f>
        <v>MG-1</v>
      </c>
      <c r="AF1031" s="20" t="str">
        <f>VLOOKUP(E1031,'FILIAIS PETZ'!A:Q,3,0)</f>
        <v>FELICIO</v>
      </c>
      <c r="AG1031" s="20" t="str">
        <f>VLOOKUP(E1031,'FILIAIS PETZ'!A:Q,2,0)</f>
        <v>R3</v>
      </c>
      <c r="AH1031" s="75">
        <v>2330</v>
      </c>
      <c r="AI1031" s="16" t="s">
        <v>6533</v>
      </c>
      <c r="AJ1031" s="43">
        <f>VLOOKUP(E1031,'FILIAIS PETZ'!$A$2:$K$2000,11,0)</f>
        <v>18328118019985</v>
      </c>
      <c r="AK1031" s="44">
        <f t="shared" si="68"/>
        <v>18328118019985</v>
      </c>
    </row>
    <row r="1032" spans="1:37" s="14" customFormat="1" ht="15" customHeight="1" thickBot="1" x14ac:dyDescent="0.25">
      <c r="A1032" s="84" t="str">
        <f t="shared" si="69"/>
        <v>PREVENTIVA</v>
      </c>
      <c r="B1032" s="18">
        <f>VLOOKUP(C1032,FORNECEDORES!D:E,2,0)</f>
        <v>4990</v>
      </c>
      <c r="C1032" s="19" t="str">
        <f>VLOOKUP(D1032,FORNECEDORES!A:D,4,0)</f>
        <v>27.093.558/0012-78</v>
      </c>
      <c r="D1032" s="13" t="s">
        <v>7133</v>
      </c>
      <c r="E1032" s="20" t="str">
        <f t="shared" si="67"/>
        <v>04 0095</v>
      </c>
      <c r="F1032" s="28" t="s">
        <v>4945</v>
      </c>
      <c r="G1032" s="21" t="str">
        <f>VLOOKUP(E1032,'FILIAIS PETZ'!A:E,5,0)</f>
        <v>PETZ BETIM</v>
      </c>
      <c r="H1032" s="20" t="str">
        <f>VLOOKUP(E1032,'FILIAIS PETZ'!A:D,4,0)</f>
        <v>BTIM-MG</v>
      </c>
      <c r="I1032" s="46">
        <v>45323</v>
      </c>
      <c r="J1032" s="9" t="s">
        <v>4980</v>
      </c>
      <c r="K1032" s="9" t="s">
        <v>5858</v>
      </c>
      <c r="L1032" s="29" t="s">
        <v>11610</v>
      </c>
      <c r="M1032" s="46">
        <v>45373</v>
      </c>
      <c r="N1032" s="46">
        <v>45532</v>
      </c>
      <c r="O1032" s="46">
        <v>45513</v>
      </c>
      <c r="P1032" s="29" t="s">
        <v>4998</v>
      </c>
      <c r="Q1032" s="9">
        <v>3</v>
      </c>
      <c r="R1032" s="9">
        <v>1</v>
      </c>
      <c r="S1032" s="9" t="s">
        <v>4983</v>
      </c>
      <c r="T1032" s="9" t="s">
        <v>32</v>
      </c>
      <c r="U1032" s="9">
        <v>11002</v>
      </c>
      <c r="V1032" s="9">
        <v>11002</v>
      </c>
      <c r="W1032" s="9"/>
      <c r="X1032" s="10" t="s">
        <v>5016</v>
      </c>
      <c r="Y1032" s="10" t="s">
        <v>4980</v>
      </c>
      <c r="Z1032" s="9" t="s">
        <v>4994</v>
      </c>
      <c r="AA1032" s="9" t="s">
        <v>5732</v>
      </c>
      <c r="AB1032" s="9" t="s">
        <v>5005</v>
      </c>
      <c r="AC1032" s="9" t="s">
        <v>5006</v>
      </c>
      <c r="AD1032" s="29"/>
      <c r="AE1032" s="20" t="str">
        <f>VLOOKUP(E1032,'FILIAIS PETZ'!A:Q,17,0)</f>
        <v>MG-2</v>
      </c>
      <c r="AF1032" s="20" t="str">
        <f>VLOOKUP(E1032,'FILIAIS PETZ'!A:Q,3,0)</f>
        <v>FELICIO</v>
      </c>
      <c r="AG1032" s="20" t="str">
        <f>VLOOKUP(E1032,'FILIAIS PETZ'!A:Q,2,0)</f>
        <v>R3</v>
      </c>
      <c r="AH1032" s="75">
        <v>2330</v>
      </c>
      <c r="AI1032" s="16" t="s">
        <v>6533</v>
      </c>
      <c r="AJ1032" s="43">
        <f>VLOOKUP(E1032,'FILIAIS PETZ'!$A$2:$K$2000,11,0)</f>
        <v>18328118009084</v>
      </c>
      <c r="AK1032" s="44">
        <f t="shared" si="68"/>
        <v>18328118009084</v>
      </c>
    </row>
    <row r="1033" spans="1:37" s="14" customFormat="1" ht="15" customHeight="1" thickBot="1" x14ac:dyDescent="0.25">
      <c r="A1033" s="84" t="str">
        <f t="shared" si="69"/>
        <v>PREVENTIVA</v>
      </c>
      <c r="B1033" s="18">
        <f>VLOOKUP(C1033,FORNECEDORES!D:E,2,0)</f>
        <v>132859</v>
      </c>
      <c r="C1033" s="19" t="str">
        <f>VLOOKUP(D1033,FORNECEDORES!A:D,4,0)</f>
        <v>27.093.558/0006-20</v>
      </c>
      <c r="D1033" s="13" t="s">
        <v>7131</v>
      </c>
      <c r="E1033" s="20" t="str">
        <f t="shared" si="67"/>
        <v>04 0062</v>
      </c>
      <c r="F1033" s="28" t="s">
        <v>4968</v>
      </c>
      <c r="G1033" s="21" t="str">
        <f>VLOOKUP(E1033,'FILIAIS PETZ'!A:E,5,0)</f>
        <v>PETZ BRASILIA ASA NORTE</v>
      </c>
      <c r="H1033" s="20" t="str">
        <f>VLOOKUP(E1033,'FILIAIS PETZ'!A:D,4,0)</f>
        <v>ASAN-DF</v>
      </c>
      <c r="I1033" s="46">
        <v>45323</v>
      </c>
      <c r="J1033" s="9" t="s">
        <v>4980</v>
      </c>
      <c r="K1033" s="9" t="s">
        <v>5858</v>
      </c>
      <c r="L1033" s="29" t="s">
        <v>11633</v>
      </c>
      <c r="M1033" s="46">
        <v>45422</v>
      </c>
      <c r="N1033" s="46">
        <v>45532</v>
      </c>
      <c r="O1033" s="46">
        <v>45513</v>
      </c>
      <c r="P1033" s="29" t="s">
        <v>4998</v>
      </c>
      <c r="Q1033" s="9">
        <v>3</v>
      </c>
      <c r="R1033" s="9">
        <v>1</v>
      </c>
      <c r="S1033" s="9" t="s">
        <v>4983</v>
      </c>
      <c r="T1033" s="9" t="s">
        <v>32</v>
      </c>
      <c r="U1033" s="9">
        <v>11002</v>
      </c>
      <c r="V1033" s="9">
        <v>11002</v>
      </c>
      <c r="W1033" s="9"/>
      <c r="X1033" s="10" t="s">
        <v>5016</v>
      </c>
      <c r="Y1033" s="10" t="s">
        <v>4980</v>
      </c>
      <c r="Z1033" s="9" t="s">
        <v>4994</v>
      </c>
      <c r="AA1033" s="9" t="s">
        <v>5732</v>
      </c>
      <c r="AB1033" s="9" t="s">
        <v>5005</v>
      </c>
      <c r="AC1033" s="9" t="s">
        <v>5006</v>
      </c>
      <c r="AD1033" s="29"/>
      <c r="AE1033" s="20" t="str">
        <f>VLOOKUP(E1033,'FILIAIS PETZ'!A:Q,17,0)</f>
        <v>CO-2</v>
      </c>
      <c r="AF1033" s="20" t="str">
        <f>VLOOKUP(E1033,'FILIAIS PETZ'!A:Q,3,0)</f>
        <v>FELICIO</v>
      </c>
      <c r="AG1033" s="20" t="str">
        <f>VLOOKUP(E1033,'FILIAIS PETZ'!A:Q,2,0)</f>
        <v>R3</v>
      </c>
      <c r="AH1033" s="75">
        <v>2330</v>
      </c>
      <c r="AI1033" s="16" t="s">
        <v>6656</v>
      </c>
      <c r="AJ1033" s="43">
        <f>VLOOKUP(E1033,'FILIAIS PETZ'!$A$2:$K$2000,11,0)</f>
        <v>18328118005500</v>
      </c>
      <c r="AK1033" s="44">
        <f t="shared" si="68"/>
        <v>18328118005500</v>
      </c>
    </row>
    <row r="1034" spans="1:37" s="14" customFormat="1" ht="15" customHeight="1" thickBot="1" x14ac:dyDescent="0.25">
      <c r="A1034" s="9" t="str">
        <f>J1034</f>
        <v>PREVENTIVA</v>
      </c>
      <c r="B1034" s="18">
        <f>VLOOKUP(C1034,FORNECEDORES!D:E,2,0)</f>
        <v>132859</v>
      </c>
      <c r="C1034" s="19" t="str">
        <f>VLOOKUP(D1034,FORNECEDORES!A:D,4,0)</f>
        <v>27.093.558/0006-20</v>
      </c>
      <c r="D1034" s="13" t="s">
        <v>7131</v>
      </c>
      <c r="E1034" s="20" t="str">
        <f t="shared" si="67"/>
        <v>04 0048</v>
      </c>
      <c r="F1034" s="28" t="s">
        <v>4970</v>
      </c>
      <c r="G1034" s="21" t="str">
        <f>VLOOKUP(E1034,'FILIAIS PETZ'!A:E,5,0)</f>
        <v>PETZ BRASILIA EPIA</v>
      </c>
      <c r="H1034" s="20" t="str">
        <f>VLOOKUP(E1034,'FILIAIS PETZ'!A:D,4,0)</f>
        <v>EPIA-DF</v>
      </c>
      <c r="I1034" s="46">
        <v>45323</v>
      </c>
      <c r="J1034" s="9" t="s">
        <v>4980</v>
      </c>
      <c r="K1034" s="9" t="s">
        <v>5858</v>
      </c>
      <c r="L1034" s="29" t="s">
        <v>8944</v>
      </c>
      <c r="M1034" s="46">
        <v>45481</v>
      </c>
      <c r="N1034" s="46">
        <v>45518</v>
      </c>
      <c r="O1034" s="46">
        <v>45498</v>
      </c>
      <c r="P1034" s="29" t="s">
        <v>4998</v>
      </c>
      <c r="Q1034" s="9">
        <v>3</v>
      </c>
      <c r="R1034" s="9">
        <v>1</v>
      </c>
      <c r="S1034" s="9" t="s">
        <v>4983</v>
      </c>
      <c r="T1034" s="9" t="s">
        <v>32</v>
      </c>
      <c r="U1034" s="9">
        <v>11002</v>
      </c>
      <c r="V1034" s="9">
        <v>11002</v>
      </c>
      <c r="W1034" s="9"/>
      <c r="X1034" s="10" t="s">
        <v>5016</v>
      </c>
      <c r="Y1034" s="10" t="s">
        <v>4980</v>
      </c>
      <c r="Z1034" s="9" t="s">
        <v>4994</v>
      </c>
      <c r="AA1034" s="9" t="s">
        <v>5732</v>
      </c>
      <c r="AB1034" s="9" t="s">
        <v>5005</v>
      </c>
      <c r="AC1034" s="9" t="s">
        <v>5006</v>
      </c>
      <c r="AD1034" s="29"/>
      <c r="AE1034" s="20" t="str">
        <f>VLOOKUP(E1034,'FILIAIS PETZ'!A:Q,17,0)</f>
        <v>CO-2</v>
      </c>
      <c r="AF1034" s="20" t="str">
        <f>VLOOKUP(E1034,'FILIAIS PETZ'!A:Q,3,0)</f>
        <v>FELICIO</v>
      </c>
      <c r="AG1034" s="20" t="str">
        <f>VLOOKUP(E1034,'FILIAIS PETZ'!A:Q,2,0)</f>
        <v>R3</v>
      </c>
      <c r="AH1034" s="75">
        <v>4660</v>
      </c>
      <c r="AI1034" s="16" t="s">
        <v>6533</v>
      </c>
      <c r="AJ1034" s="43">
        <f>VLOOKUP(E1034,'FILIAIS PETZ'!$A$2:$K$2000,11,0)</f>
        <v>18328118004368</v>
      </c>
      <c r="AK1034" s="44">
        <f t="shared" si="68"/>
        <v>18328118004368</v>
      </c>
    </row>
    <row r="1035" spans="1:37" s="14" customFormat="1" ht="15" customHeight="1" thickBot="1" x14ac:dyDescent="0.25">
      <c r="A1035" s="84" t="str">
        <f>J1035</f>
        <v>PREVENTIVA</v>
      </c>
      <c r="B1035" s="18">
        <f>VLOOKUP(C1035,FORNECEDORES!D:E,2,0)</f>
        <v>132859</v>
      </c>
      <c r="C1035" s="19" t="str">
        <f>VLOOKUP(D1035,FORNECEDORES!A:D,4,0)</f>
        <v>27.093.558/0006-20</v>
      </c>
      <c r="D1035" s="13" t="s">
        <v>7131</v>
      </c>
      <c r="E1035" s="20" t="str">
        <f t="shared" si="67"/>
        <v>04 0015</v>
      </c>
      <c r="F1035" s="28" t="s">
        <v>4971</v>
      </c>
      <c r="G1035" s="21" t="str">
        <f>VLOOKUP(E1035,'FILIAIS PETZ'!A:E,5,0)</f>
        <v>PETZ BRASILIA SIA</v>
      </c>
      <c r="H1035" s="20" t="str">
        <f>VLOOKUP(E1035,'FILIAIS PETZ'!A:D,4,0)</f>
        <v>BSIA-DF</v>
      </c>
      <c r="I1035" s="46">
        <v>45323</v>
      </c>
      <c r="J1035" s="9" t="s">
        <v>4980</v>
      </c>
      <c r="K1035" s="9" t="s">
        <v>5858</v>
      </c>
      <c r="L1035" s="29" t="s">
        <v>11598</v>
      </c>
      <c r="M1035" s="46">
        <v>45373</v>
      </c>
      <c r="N1035" s="46">
        <v>45532</v>
      </c>
      <c r="O1035" s="46">
        <v>45512</v>
      </c>
      <c r="P1035" s="29" t="s">
        <v>4998</v>
      </c>
      <c r="Q1035" s="9">
        <v>3</v>
      </c>
      <c r="R1035" s="9">
        <v>1</v>
      </c>
      <c r="S1035" s="9" t="s">
        <v>4983</v>
      </c>
      <c r="T1035" s="9" t="s">
        <v>32</v>
      </c>
      <c r="U1035" s="9">
        <v>11002</v>
      </c>
      <c r="V1035" s="9">
        <v>11002</v>
      </c>
      <c r="W1035" s="9"/>
      <c r="X1035" s="10" t="s">
        <v>5016</v>
      </c>
      <c r="Y1035" s="10" t="s">
        <v>4980</v>
      </c>
      <c r="Z1035" s="9" t="s">
        <v>4994</v>
      </c>
      <c r="AA1035" s="9" t="s">
        <v>5732</v>
      </c>
      <c r="AB1035" s="9" t="s">
        <v>5005</v>
      </c>
      <c r="AC1035" s="9" t="s">
        <v>5006</v>
      </c>
      <c r="AD1035" s="29"/>
      <c r="AE1035" s="20" t="str">
        <f>VLOOKUP(E1035,'FILIAIS PETZ'!A:Q,17,0)</f>
        <v>CO-2</v>
      </c>
      <c r="AF1035" s="20" t="str">
        <f>VLOOKUP(E1035,'FILIAIS PETZ'!A:Q,3,0)</f>
        <v>FELICIO</v>
      </c>
      <c r="AG1035" s="20" t="str">
        <f>VLOOKUP(E1035,'FILIAIS PETZ'!A:Q,2,0)</f>
        <v>R3</v>
      </c>
      <c r="AH1035" s="75">
        <v>2330</v>
      </c>
      <c r="AI1035" s="16" t="s">
        <v>6533</v>
      </c>
      <c r="AJ1035" s="43">
        <f>VLOOKUP(E1035,'FILIAIS PETZ'!$A$2:$K$2000,11,0)</f>
        <v>18328118000451</v>
      </c>
      <c r="AK1035" s="44">
        <f t="shared" si="68"/>
        <v>18328118000451</v>
      </c>
    </row>
    <row r="1036" spans="1:37" s="14" customFormat="1" ht="15" customHeight="1" thickBot="1" x14ac:dyDescent="0.25">
      <c r="A1036" s="84" t="str">
        <f>J1036</f>
        <v>PREVENTIVA</v>
      </c>
      <c r="B1036" s="18">
        <f>VLOOKUP(C1036,FORNECEDORES!D:E,2,0)</f>
        <v>132859</v>
      </c>
      <c r="C1036" s="19" t="str">
        <f>VLOOKUP(D1036,FORNECEDORES!A:D,4,0)</f>
        <v>27.093.558/0006-20</v>
      </c>
      <c r="D1036" s="13" t="s">
        <v>7131</v>
      </c>
      <c r="E1036" s="20" t="str">
        <f t="shared" si="67"/>
        <v>04 0200</v>
      </c>
      <c r="F1036" s="28" t="s">
        <v>4960</v>
      </c>
      <c r="G1036" s="21" t="str">
        <f>VLOOKUP(E1036,'FILIAIS PETZ'!A:E,5,0)</f>
        <v>PETZ BRASILIA W3 NORTE</v>
      </c>
      <c r="H1036" s="20" t="str">
        <f>VLOOKUP(E1036,'FILIAIS PETZ'!A:D,4,0)</f>
        <v>W3NT-DF</v>
      </c>
      <c r="I1036" s="46">
        <v>45323</v>
      </c>
      <c r="J1036" s="9" t="s">
        <v>4980</v>
      </c>
      <c r="K1036" s="9" t="s">
        <v>5858</v>
      </c>
      <c r="L1036" s="29" t="s">
        <v>11602</v>
      </c>
      <c r="M1036" s="46">
        <v>45373</v>
      </c>
      <c r="N1036" s="46">
        <v>45532</v>
      </c>
      <c r="O1036" s="46">
        <v>45512</v>
      </c>
      <c r="P1036" s="29" t="s">
        <v>4998</v>
      </c>
      <c r="Q1036" s="9">
        <v>3</v>
      </c>
      <c r="R1036" s="9">
        <v>1</v>
      </c>
      <c r="S1036" s="9" t="s">
        <v>4983</v>
      </c>
      <c r="T1036" s="9" t="s">
        <v>32</v>
      </c>
      <c r="U1036" s="9">
        <v>11002</v>
      </c>
      <c r="V1036" s="9">
        <v>11002</v>
      </c>
      <c r="W1036" s="9"/>
      <c r="X1036" s="10" t="s">
        <v>5016</v>
      </c>
      <c r="Y1036" s="10" t="s">
        <v>4980</v>
      </c>
      <c r="Z1036" s="9" t="s">
        <v>4994</v>
      </c>
      <c r="AA1036" s="9" t="s">
        <v>5732</v>
      </c>
      <c r="AB1036" s="9" t="s">
        <v>5005</v>
      </c>
      <c r="AC1036" s="9" t="s">
        <v>5006</v>
      </c>
      <c r="AD1036" s="29"/>
      <c r="AE1036" s="20" t="str">
        <f>VLOOKUP(E1036,'FILIAIS PETZ'!A:Q,17,0)</f>
        <v>CO-2</v>
      </c>
      <c r="AF1036" s="20" t="str">
        <f>VLOOKUP(E1036,'FILIAIS PETZ'!A:Q,3,0)</f>
        <v>FELICIO</v>
      </c>
      <c r="AG1036" s="20" t="str">
        <f>VLOOKUP(E1036,'FILIAIS PETZ'!A:Q,2,0)</f>
        <v>R3</v>
      </c>
      <c r="AH1036" s="75">
        <v>2330</v>
      </c>
      <c r="AI1036" s="16" t="s">
        <v>6533</v>
      </c>
      <c r="AJ1036" s="43">
        <f>VLOOKUP(E1036,'FILIAIS PETZ'!$A$2:$K$2000,11,0)</f>
        <v>18328118018660</v>
      </c>
      <c r="AK1036" s="44">
        <f t="shared" si="68"/>
        <v>18328118018660</v>
      </c>
    </row>
    <row r="1037" spans="1:37" s="14" customFormat="1" ht="15" customHeight="1" thickBot="1" x14ac:dyDescent="0.25">
      <c r="A1037" s="9" t="str">
        <f>J1037</f>
        <v>PREVENTIVA</v>
      </c>
      <c r="B1037" s="18">
        <f>VLOOKUP(C1037,FORNECEDORES!D:E,2,0)</f>
        <v>4722</v>
      </c>
      <c r="C1037" s="19" t="str">
        <f>VLOOKUP(D1037,FORNECEDORES!A:D,4,0)</f>
        <v>08.100.057/0001-74</v>
      </c>
      <c r="D1037" s="13" t="s">
        <v>6219</v>
      </c>
      <c r="E1037" s="20" t="str">
        <f t="shared" si="67"/>
        <v>04 0073</v>
      </c>
      <c r="F1037" s="28" t="s">
        <v>4953</v>
      </c>
      <c r="G1037" s="21" t="str">
        <f>VLOOKUP(E1037,'FILIAIS PETZ'!A:E,5,0)</f>
        <v>PETZ CAMPO GRANDE</v>
      </c>
      <c r="H1037" s="20" t="str">
        <f>VLOOKUP(E1037,'FILIAIS PETZ'!A:D,4,0)</f>
        <v>CGDE-MS</v>
      </c>
      <c r="I1037" s="46">
        <v>45323</v>
      </c>
      <c r="J1037" s="9" t="s">
        <v>4980</v>
      </c>
      <c r="K1037" s="9" t="s">
        <v>5858</v>
      </c>
      <c r="L1037" s="83" t="s">
        <v>6935</v>
      </c>
      <c r="M1037" s="46">
        <v>45331</v>
      </c>
      <c r="N1037" s="46">
        <v>45560</v>
      </c>
      <c r="O1037" s="46">
        <v>45544</v>
      </c>
      <c r="P1037" s="29" t="s">
        <v>4998</v>
      </c>
      <c r="Q1037" s="9">
        <v>3</v>
      </c>
      <c r="R1037" s="9">
        <v>1</v>
      </c>
      <c r="S1037" s="9" t="s">
        <v>4983</v>
      </c>
      <c r="T1037" s="9" t="s">
        <v>32</v>
      </c>
      <c r="U1037" s="9">
        <v>11002</v>
      </c>
      <c r="V1037" s="9">
        <v>11002</v>
      </c>
      <c r="W1037" s="9"/>
      <c r="X1037" s="10" t="s">
        <v>5016</v>
      </c>
      <c r="Y1037" s="9" t="s">
        <v>4994</v>
      </c>
      <c r="Z1037" s="9" t="s">
        <v>4994</v>
      </c>
      <c r="AA1037" s="9" t="s">
        <v>5732</v>
      </c>
      <c r="AB1037" s="10" t="s">
        <v>5040</v>
      </c>
      <c r="AC1037" s="9" t="s">
        <v>4999</v>
      </c>
      <c r="AD1037" s="29"/>
      <c r="AE1037" s="20" t="str">
        <f>VLOOKUP(E1037,'FILIAIS PETZ'!A:Q,17,0)</f>
        <v>CO-1</v>
      </c>
      <c r="AF1037" s="20" t="str">
        <f>VLOOKUP(E1037,'FILIAIS PETZ'!A:Q,3,0)</f>
        <v>FELICIO</v>
      </c>
      <c r="AG1037" s="20" t="str">
        <f>VLOOKUP(E1037,'FILIAIS PETZ'!A:Q,2,0)</f>
        <v>R3</v>
      </c>
      <c r="AH1037" s="75">
        <v>2330</v>
      </c>
      <c r="AI1037" s="16" t="s">
        <v>6533</v>
      </c>
      <c r="AJ1037" s="43">
        <f>VLOOKUP(E1037,'FILIAIS PETZ'!$A$2:$K$2000,11,0)</f>
        <v>18328118007383</v>
      </c>
      <c r="AK1037" s="44">
        <f t="shared" ref="AK1037:AK1066" si="70">AJ1037</f>
        <v>18328118007383</v>
      </c>
    </row>
    <row r="1038" spans="1:37" s="14" customFormat="1" ht="15" customHeight="1" thickBot="1" x14ac:dyDescent="0.25">
      <c r="A1038" s="84" t="str">
        <f t="shared" ref="A1038:A1043" si="71">J1038</f>
        <v>PREVENTIVA</v>
      </c>
      <c r="B1038" s="18">
        <f>VLOOKUP(C1038,FORNECEDORES!D:E,2,0)</f>
        <v>255287</v>
      </c>
      <c r="C1038" s="19" t="str">
        <f>VLOOKUP(D1038,FORNECEDORES!A:D,4,0)</f>
        <v>27.093.558/0060-75</v>
      </c>
      <c r="D1038" s="13" t="s">
        <v>7158</v>
      </c>
      <c r="E1038" s="20" t="str">
        <f t="shared" si="67"/>
        <v>04 0165</v>
      </c>
      <c r="F1038" s="28" t="s">
        <v>4935</v>
      </c>
      <c r="G1038" s="21" t="str">
        <f>VLOOKUP(E1038,'FILIAIS PETZ'!A:E,5,0)</f>
        <v>PETZ CARAPICUIBA</v>
      </c>
      <c r="H1038" s="20" t="str">
        <f>VLOOKUP(E1038,'FILIAIS PETZ'!A:D,4,0)</f>
        <v>CPIC-SP</v>
      </c>
      <c r="I1038" s="46">
        <v>45323</v>
      </c>
      <c r="J1038" s="9" t="s">
        <v>4980</v>
      </c>
      <c r="K1038" s="9" t="s">
        <v>5858</v>
      </c>
      <c r="L1038" s="29" t="s">
        <v>11609</v>
      </c>
      <c r="M1038" s="46">
        <v>45373</v>
      </c>
      <c r="N1038" s="46">
        <v>45532</v>
      </c>
      <c r="O1038" s="46">
        <v>45513</v>
      </c>
      <c r="P1038" s="29" t="s">
        <v>4998</v>
      </c>
      <c r="Q1038" s="9">
        <v>3</v>
      </c>
      <c r="R1038" s="9">
        <v>1</v>
      </c>
      <c r="S1038" s="9" t="s">
        <v>4983</v>
      </c>
      <c r="T1038" s="9" t="s">
        <v>32</v>
      </c>
      <c r="U1038" s="9">
        <v>11002</v>
      </c>
      <c r="V1038" s="9">
        <v>11002</v>
      </c>
      <c r="W1038" s="9"/>
      <c r="X1038" s="10" t="s">
        <v>5016</v>
      </c>
      <c r="Y1038" s="10" t="s">
        <v>4980</v>
      </c>
      <c r="Z1038" s="9" t="s">
        <v>4994</v>
      </c>
      <c r="AA1038" s="9" t="s">
        <v>5732</v>
      </c>
      <c r="AB1038" s="9" t="s">
        <v>5005</v>
      </c>
      <c r="AC1038" s="9" t="s">
        <v>5006</v>
      </c>
      <c r="AD1038" s="29"/>
      <c r="AE1038" s="20" t="str">
        <f>VLOOKUP(E1038,'FILIAIS PETZ'!A:Q,17,0)</f>
        <v>SP7</v>
      </c>
      <c r="AF1038" s="20" t="str">
        <f>VLOOKUP(E1038,'FILIAIS PETZ'!A:Q,3,0)</f>
        <v>FELICIO</v>
      </c>
      <c r="AG1038" s="20" t="str">
        <f>VLOOKUP(E1038,'FILIAIS PETZ'!A:Q,2,0)</f>
        <v>R3</v>
      </c>
      <c r="AH1038" s="75">
        <v>2330</v>
      </c>
      <c r="AI1038" s="16" t="s">
        <v>6533</v>
      </c>
      <c r="AJ1038" s="43">
        <f>VLOOKUP(E1038,'FILIAIS PETZ'!$A$2:$K$2000,11,0)</f>
        <v>18328118015726</v>
      </c>
      <c r="AK1038" s="44">
        <f t="shared" si="70"/>
        <v>18328118015726</v>
      </c>
    </row>
    <row r="1039" spans="1:37" s="14" customFormat="1" ht="15" customHeight="1" thickBot="1" x14ac:dyDescent="0.25">
      <c r="A1039" s="84" t="str">
        <f t="shared" si="71"/>
        <v>PREVENTIVA</v>
      </c>
      <c r="B1039" s="18">
        <f>VLOOKUP(C1039,FORNECEDORES!D:E,2,0)</f>
        <v>4990</v>
      </c>
      <c r="C1039" s="19" t="str">
        <f>VLOOKUP(D1039,FORNECEDORES!A:D,4,0)</f>
        <v>27.093.558/0012-78</v>
      </c>
      <c r="D1039" s="13" t="s">
        <v>7133</v>
      </c>
      <c r="E1039" s="20" t="str">
        <f t="shared" si="67"/>
        <v>04 0130</v>
      </c>
      <c r="F1039" s="28" t="s">
        <v>4975</v>
      </c>
      <c r="G1039" s="21" t="str">
        <f>VLOOKUP(E1039,'FILIAIS PETZ'!A:E,5,0)</f>
        <v>PETZ CARLOS LUZ</v>
      </c>
      <c r="H1039" s="20" t="str">
        <f>VLOOKUP(E1039,'FILIAIS PETZ'!A:D,4,0)</f>
        <v>CLUZ-MG</v>
      </c>
      <c r="I1039" s="46">
        <v>45323</v>
      </c>
      <c r="J1039" s="9" t="s">
        <v>4980</v>
      </c>
      <c r="K1039" s="9" t="s">
        <v>5858</v>
      </c>
      <c r="L1039" s="29" t="s">
        <v>11613</v>
      </c>
      <c r="M1039" s="46">
        <v>45373</v>
      </c>
      <c r="N1039" s="46">
        <v>45532</v>
      </c>
      <c r="O1039" s="46">
        <v>45513</v>
      </c>
      <c r="P1039" s="29" t="s">
        <v>4998</v>
      </c>
      <c r="Q1039" s="9">
        <v>3</v>
      </c>
      <c r="R1039" s="9">
        <v>1</v>
      </c>
      <c r="S1039" s="9" t="s">
        <v>4983</v>
      </c>
      <c r="T1039" s="9" t="s">
        <v>32</v>
      </c>
      <c r="U1039" s="9">
        <v>11002</v>
      </c>
      <c r="V1039" s="9">
        <v>11002</v>
      </c>
      <c r="W1039" s="9"/>
      <c r="X1039" s="10" t="s">
        <v>5016</v>
      </c>
      <c r="Y1039" s="10" t="s">
        <v>4980</v>
      </c>
      <c r="Z1039" s="9" t="s">
        <v>4994</v>
      </c>
      <c r="AA1039" s="9" t="s">
        <v>5732</v>
      </c>
      <c r="AB1039" s="9" t="s">
        <v>5005</v>
      </c>
      <c r="AC1039" s="9" t="s">
        <v>5006</v>
      </c>
      <c r="AD1039" s="29"/>
      <c r="AE1039" s="20" t="str">
        <f>VLOOKUP(E1039,'FILIAIS PETZ'!A:Q,17,0)</f>
        <v>MG-1</v>
      </c>
      <c r="AF1039" s="20" t="str">
        <f>VLOOKUP(E1039,'FILIAIS PETZ'!A:Q,3,0)</f>
        <v>FELICIO</v>
      </c>
      <c r="AG1039" s="20" t="str">
        <f>VLOOKUP(E1039,'FILIAIS PETZ'!A:Q,2,0)</f>
        <v>R3</v>
      </c>
      <c r="AH1039" s="75">
        <v>2330</v>
      </c>
      <c r="AI1039" s="16" t="s">
        <v>6533</v>
      </c>
      <c r="AJ1039" s="43">
        <f>VLOOKUP(E1039,'FILIAIS PETZ'!$A$2:$K$2000,11,0)</f>
        <v>18328118012204</v>
      </c>
      <c r="AK1039" s="44">
        <f t="shared" si="70"/>
        <v>18328118012204</v>
      </c>
    </row>
    <row r="1040" spans="1:37" s="14" customFormat="1" ht="15" customHeight="1" thickBot="1" x14ac:dyDescent="0.25">
      <c r="A1040" s="84" t="str">
        <f t="shared" si="71"/>
        <v>PREVENTIVA</v>
      </c>
      <c r="B1040" s="18">
        <f>VLOOKUP(C1040,FORNECEDORES!D:E,2,0)</f>
        <v>4990</v>
      </c>
      <c r="C1040" s="19" t="str">
        <f>VLOOKUP(D1040,FORNECEDORES!A:D,4,0)</f>
        <v>27.093.558/0012-78</v>
      </c>
      <c r="D1040" s="13" t="s">
        <v>7133</v>
      </c>
      <c r="E1040" s="20" t="str">
        <f t="shared" si="67"/>
        <v>04 0038</v>
      </c>
      <c r="F1040" s="28" t="s">
        <v>4979</v>
      </c>
      <c r="G1040" s="21" t="str">
        <f>VLOOKUP(E1040,'FILIAIS PETZ'!A:E,5,0)</f>
        <v>PETZ CENTER MINAS</v>
      </c>
      <c r="H1040" s="20" t="str">
        <f>VLOOKUP(E1040,'FILIAIS PETZ'!A:D,4,0)</f>
        <v>CTMN-MG</v>
      </c>
      <c r="I1040" s="46">
        <v>45323</v>
      </c>
      <c r="J1040" s="9" t="s">
        <v>4980</v>
      </c>
      <c r="K1040" s="9" t="s">
        <v>5858</v>
      </c>
      <c r="L1040" s="29" t="s">
        <v>11615</v>
      </c>
      <c r="M1040" s="46">
        <v>45373</v>
      </c>
      <c r="N1040" s="46">
        <v>45532</v>
      </c>
      <c r="O1040" s="46">
        <v>45513</v>
      </c>
      <c r="P1040" s="29" t="s">
        <v>4998</v>
      </c>
      <c r="Q1040" s="9">
        <v>3</v>
      </c>
      <c r="R1040" s="9">
        <v>1</v>
      </c>
      <c r="S1040" s="9" t="s">
        <v>4983</v>
      </c>
      <c r="T1040" s="9" t="s">
        <v>32</v>
      </c>
      <c r="U1040" s="9">
        <v>11002</v>
      </c>
      <c r="V1040" s="9">
        <v>11002</v>
      </c>
      <c r="W1040" s="9"/>
      <c r="X1040" s="10" t="s">
        <v>5016</v>
      </c>
      <c r="Y1040" s="10" t="s">
        <v>4980</v>
      </c>
      <c r="Z1040" s="9" t="s">
        <v>4994</v>
      </c>
      <c r="AA1040" s="9" t="s">
        <v>5732</v>
      </c>
      <c r="AB1040" s="9" t="s">
        <v>5005</v>
      </c>
      <c r="AC1040" s="9" t="s">
        <v>5006</v>
      </c>
      <c r="AD1040" s="29"/>
      <c r="AE1040" s="20" t="str">
        <f>VLOOKUP(E1040,'FILIAIS PETZ'!A:Q,17,0)</f>
        <v>MG-2</v>
      </c>
      <c r="AF1040" s="20" t="str">
        <f>VLOOKUP(E1040,'FILIAIS PETZ'!A:Q,3,0)</f>
        <v>FELICIO</v>
      </c>
      <c r="AG1040" s="20" t="str">
        <f>VLOOKUP(E1040,'FILIAIS PETZ'!A:Q,2,0)</f>
        <v>R3</v>
      </c>
      <c r="AH1040" s="75">
        <v>2330</v>
      </c>
      <c r="AI1040" s="16" t="s">
        <v>6533</v>
      </c>
      <c r="AJ1040" s="43">
        <f>VLOOKUP(E1040,'FILIAIS PETZ'!$A$2:$K$2000,11,0)</f>
        <v>18328118003710</v>
      </c>
      <c r="AK1040" s="44">
        <f t="shared" si="70"/>
        <v>18328118003710</v>
      </c>
    </row>
    <row r="1041" spans="1:37" s="14" customFormat="1" ht="15" customHeight="1" thickBot="1" x14ac:dyDescent="0.25">
      <c r="A1041" s="84" t="str">
        <f t="shared" si="71"/>
        <v>PREVENTIVA</v>
      </c>
      <c r="B1041" s="18">
        <f>VLOOKUP(C1041,FORNECEDORES!D:E,2,0)</f>
        <v>4990</v>
      </c>
      <c r="C1041" s="19" t="str">
        <f>VLOOKUP(D1041,FORNECEDORES!A:D,4,0)</f>
        <v>27.093.558/0012-78</v>
      </c>
      <c r="D1041" s="13" t="s">
        <v>7133</v>
      </c>
      <c r="E1041" s="20" t="str">
        <f t="shared" si="67"/>
        <v>04 0107</v>
      </c>
      <c r="F1041" s="28" t="s">
        <v>4930</v>
      </c>
      <c r="G1041" s="21" t="str">
        <f>VLOOKUP(E1041,'FILIAIS PETZ'!A:E,5,0)</f>
        <v>PETZ CONTAGEM</v>
      </c>
      <c r="H1041" s="20" t="str">
        <f>VLOOKUP(E1041,'FILIAIS PETZ'!A:D,4,0)</f>
        <v>CNTG-MG</v>
      </c>
      <c r="I1041" s="46">
        <v>45323</v>
      </c>
      <c r="J1041" s="9" t="s">
        <v>4980</v>
      </c>
      <c r="K1041" s="9" t="s">
        <v>5858</v>
      </c>
      <c r="L1041" s="29" t="s">
        <v>11619</v>
      </c>
      <c r="M1041" s="46">
        <v>45373</v>
      </c>
      <c r="N1041" s="46">
        <v>45532</v>
      </c>
      <c r="O1041" s="46">
        <v>45513</v>
      </c>
      <c r="P1041" s="29" t="s">
        <v>4998</v>
      </c>
      <c r="Q1041" s="9">
        <v>3</v>
      </c>
      <c r="R1041" s="9">
        <v>1</v>
      </c>
      <c r="S1041" s="9" t="s">
        <v>4983</v>
      </c>
      <c r="T1041" s="9" t="s">
        <v>32</v>
      </c>
      <c r="U1041" s="9">
        <v>11002</v>
      </c>
      <c r="V1041" s="9">
        <v>11002</v>
      </c>
      <c r="W1041" s="9"/>
      <c r="X1041" s="10" t="s">
        <v>5016</v>
      </c>
      <c r="Y1041" s="10" t="s">
        <v>4980</v>
      </c>
      <c r="Z1041" s="9" t="s">
        <v>4994</v>
      </c>
      <c r="AA1041" s="9" t="s">
        <v>5732</v>
      </c>
      <c r="AB1041" s="9" t="s">
        <v>5005</v>
      </c>
      <c r="AC1041" s="9" t="s">
        <v>5006</v>
      </c>
      <c r="AD1041" s="29"/>
      <c r="AE1041" s="20" t="str">
        <f>VLOOKUP(E1041,'FILIAIS PETZ'!A:Q,17,0)</f>
        <v>MG-2</v>
      </c>
      <c r="AF1041" s="20" t="str">
        <f>VLOOKUP(E1041,'FILIAIS PETZ'!A:Q,3,0)</f>
        <v>FELICIO</v>
      </c>
      <c r="AG1041" s="20" t="str">
        <f>VLOOKUP(E1041,'FILIAIS PETZ'!A:Q,2,0)</f>
        <v>R3</v>
      </c>
      <c r="AH1041" s="75">
        <v>2330</v>
      </c>
      <c r="AI1041" s="16" t="s">
        <v>6533</v>
      </c>
      <c r="AJ1041" s="43">
        <f>VLOOKUP(E1041,'FILIAIS PETZ'!$A$2:$K$2000,11,0)</f>
        <v>18328118010414</v>
      </c>
      <c r="AK1041" s="44">
        <f t="shared" si="70"/>
        <v>18328118010414</v>
      </c>
    </row>
    <row r="1042" spans="1:37" s="14" customFormat="1" ht="15" customHeight="1" thickBot="1" x14ac:dyDescent="0.25">
      <c r="A1042" s="84" t="str">
        <f t="shared" si="71"/>
        <v>PREVENTIVA</v>
      </c>
      <c r="B1042" s="18">
        <f>VLOOKUP(C1042,FORNECEDORES!D:E,2,0)</f>
        <v>4990</v>
      </c>
      <c r="C1042" s="19" t="str">
        <f>VLOOKUP(D1042,FORNECEDORES!A:D,4,0)</f>
        <v>27.093.558/0012-78</v>
      </c>
      <c r="D1042" s="13" t="s">
        <v>7133</v>
      </c>
      <c r="E1042" s="20" t="str">
        <f t="shared" si="67"/>
        <v>04 0162</v>
      </c>
      <c r="F1042" s="28" t="s">
        <v>5179</v>
      </c>
      <c r="G1042" s="21" t="str">
        <f>VLOOKUP(E1042,'FILIAIS PETZ'!A:E,5,0)</f>
        <v>PETZ CONTAGEM JOÃO CESAR</v>
      </c>
      <c r="H1042" s="20" t="str">
        <f>VLOOKUP(E1042,'FILIAIS PETZ'!A:D,4,0)</f>
        <v>CTJC-MG</v>
      </c>
      <c r="I1042" s="46">
        <v>45323</v>
      </c>
      <c r="J1042" s="9" t="s">
        <v>4980</v>
      </c>
      <c r="K1042" s="9" t="s">
        <v>5858</v>
      </c>
      <c r="L1042" s="29" t="s">
        <v>11603</v>
      </c>
      <c r="M1042" s="46">
        <v>45373</v>
      </c>
      <c r="N1042" s="46">
        <v>45532</v>
      </c>
      <c r="O1042" s="46">
        <v>45512</v>
      </c>
      <c r="P1042" s="29" t="s">
        <v>4998</v>
      </c>
      <c r="Q1042" s="9">
        <v>3</v>
      </c>
      <c r="R1042" s="9">
        <v>1</v>
      </c>
      <c r="S1042" s="9" t="s">
        <v>4983</v>
      </c>
      <c r="T1042" s="9" t="s">
        <v>32</v>
      </c>
      <c r="U1042" s="9">
        <v>11002</v>
      </c>
      <c r="V1042" s="9">
        <v>11002</v>
      </c>
      <c r="W1042" s="9"/>
      <c r="X1042" s="10" t="s">
        <v>5016</v>
      </c>
      <c r="Y1042" s="10" t="s">
        <v>4980</v>
      </c>
      <c r="Z1042" s="9" t="s">
        <v>4994</v>
      </c>
      <c r="AA1042" s="9" t="s">
        <v>5732</v>
      </c>
      <c r="AB1042" s="9" t="s">
        <v>5005</v>
      </c>
      <c r="AC1042" s="9" t="s">
        <v>5006</v>
      </c>
      <c r="AD1042" s="29"/>
      <c r="AE1042" s="20" t="str">
        <f>VLOOKUP(E1042,'FILIAIS PETZ'!A:Q,17,0)</f>
        <v>MG-2</v>
      </c>
      <c r="AF1042" s="20" t="str">
        <f>VLOOKUP(E1042,'FILIAIS PETZ'!A:Q,3,0)</f>
        <v>FELICIO</v>
      </c>
      <c r="AG1042" s="20" t="str">
        <f>VLOOKUP(E1042,'FILIAIS PETZ'!A:Q,2,0)</f>
        <v>R3</v>
      </c>
      <c r="AH1042" s="75">
        <v>2330</v>
      </c>
      <c r="AI1042" s="16" t="s">
        <v>6533</v>
      </c>
      <c r="AJ1042" s="43">
        <f>VLOOKUP(E1042,'FILIAIS PETZ'!$A$2:$K$2000,11,0)</f>
        <v>18328118017265</v>
      </c>
      <c r="AK1042" s="44">
        <f t="shared" si="70"/>
        <v>18328118017265</v>
      </c>
    </row>
    <row r="1043" spans="1:37" s="14" customFormat="1" ht="15" customHeight="1" thickBot="1" x14ac:dyDescent="0.25">
      <c r="A1043" s="84" t="str">
        <f t="shared" si="71"/>
        <v>PREVENTIVA</v>
      </c>
      <c r="B1043" s="18">
        <f>VLOOKUP(C1043,FORNECEDORES!D:E,2,0)</f>
        <v>7827</v>
      </c>
      <c r="C1043" s="19" t="str">
        <f>VLOOKUP(D1043,FORNECEDORES!A:D,4,0)</f>
        <v>27.093.558/0013-59</v>
      </c>
      <c r="D1043" s="13" t="s">
        <v>7134</v>
      </c>
      <c r="E1043" s="20" t="str">
        <f t="shared" si="67"/>
        <v>04 0106</v>
      </c>
      <c r="F1043" s="28" t="s">
        <v>4952</v>
      </c>
      <c r="G1043" s="21" t="str">
        <f>VLOOKUP(E1043,'FILIAIS PETZ'!A:E,5,0)</f>
        <v>PETZ COTIA</v>
      </c>
      <c r="H1043" s="20" t="str">
        <f>VLOOKUP(E1043,'FILIAIS PETZ'!A:D,4,0)</f>
        <v>CTIA-SP</v>
      </c>
      <c r="I1043" s="46">
        <v>45323</v>
      </c>
      <c r="J1043" s="9" t="s">
        <v>4980</v>
      </c>
      <c r="K1043" s="9" t="s">
        <v>5858</v>
      </c>
      <c r="L1043" s="29" t="s">
        <v>11624</v>
      </c>
      <c r="M1043" s="46">
        <v>45373</v>
      </c>
      <c r="N1043" s="46">
        <v>45532</v>
      </c>
      <c r="O1043" s="46">
        <v>45513</v>
      </c>
      <c r="P1043" s="29" t="s">
        <v>4998</v>
      </c>
      <c r="Q1043" s="9">
        <v>3</v>
      </c>
      <c r="R1043" s="9">
        <v>1</v>
      </c>
      <c r="S1043" s="9" t="s">
        <v>4983</v>
      </c>
      <c r="T1043" s="9" t="s">
        <v>32</v>
      </c>
      <c r="U1043" s="9">
        <v>11002</v>
      </c>
      <c r="V1043" s="9">
        <v>11002</v>
      </c>
      <c r="W1043" s="9"/>
      <c r="X1043" s="10" t="s">
        <v>5016</v>
      </c>
      <c r="Y1043" s="10" t="s">
        <v>4980</v>
      </c>
      <c r="Z1043" s="9" t="s">
        <v>4994</v>
      </c>
      <c r="AA1043" s="9" t="s">
        <v>5732</v>
      </c>
      <c r="AB1043" s="9" t="s">
        <v>5005</v>
      </c>
      <c r="AC1043" s="9" t="s">
        <v>5006</v>
      </c>
      <c r="AD1043" s="29"/>
      <c r="AE1043" s="20" t="str">
        <f>VLOOKUP(E1043,'FILIAIS PETZ'!A:Q,17,0)</f>
        <v>SP7</v>
      </c>
      <c r="AF1043" s="20" t="str">
        <f>VLOOKUP(E1043,'FILIAIS PETZ'!A:Q,3,0)</f>
        <v>FELICIO</v>
      </c>
      <c r="AG1043" s="20" t="str">
        <f>VLOOKUP(E1043,'FILIAIS PETZ'!A:Q,2,0)</f>
        <v>R3</v>
      </c>
      <c r="AH1043" s="75">
        <v>2330</v>
      </c>
      <c r="AI1043" s="16" t="s">
        <v>6533</v>
      </c>
      <c r="AJ1043" s="43">
        <f>VLOOKUP(E1043,'FILIAIS PETZ'!$A$2:$K$2000,11,0)</f>
        <v>18328118009327</v>
      </c>
      <c r="AK1043" s="44">
        <f t="shared" si="70"/>
        <v>18328118009327</v>
      </c>
    </row>
    <row r="1044" spans="1:37" s="14" customFormat="1" ht="15" customHeight="1" thickBot="1" x14ac:dyDescent="0.25">
      <c r="A1044" s="9" t="str">
        <f t="shared" ref="A1044:A1078" si="72">J1044</f>
        <v>PREVENTIVA</v>
      </c>
      <c r="B1044" s="18">
        <f>VLOOKUP(C1044,FORNECEDORES!D:E,2,0)</f>
        <v>4722</v>
      </c>
      <c r="C1044" s="19" t="str">
        <f>VLOOKUP(D1044,FORNECEDORES!A:D,4,0)</f>
        <v>08.100.057/0001-74</v>
      </c>
      <c r="D1044" s="13" t="s">
        <v>6219</v>
      </c>
      <c r="E1044" s="20" t="str">
        <f t="shared" si="67"/>
        <v>04 0146</v>
      </c>
      <c r="F1044" s="28" t="s">
        <v>4947</v>
      </c>
      <c r="G1044" s="21" t="str">
        <f>VLOOKUP(E1044,'FILIAIS PETZ'!A:E,5,0)</f>
        <v>PETZ DJALMA BATISTA</v>
      </c>
      <c r="H1044" s="20" t="str">
        <f>VLOOKUP(E1044,'FILIAIS PETZ'!A:D,4,0)</f>
        <v>DJBA-AM</v>
      </c>
      <c r="I1044" s="46">
        <v>45323</v>
      </c>
      <c r="J1044" s="9" t="s">
        <v>4980</v>
      </c>
      <c r="K1044" s="9" t="s">
        <v>5858</v>
      </c>
      <c r="L1044" s="83" t="s">
        <v>12526</v>
      </c>
      <c r="M1044" s="85">
        <v>45331</v>
      </c>
      <c r="N1044" s="85">
        <v>45560</v>
      </c>
      <c r="O1044" s="85">
        <v>45544</v>
      </c>
      <c r="P1044" s="29" t="s">
        <v>4998</v>
      </c>
      <c r="Q1044" s="9">
        <v>3</v>
      </c>
      <c r="R1044" s="9">
        <v>1</v>
      </c>
      <c r="S1044" s="9" t="s">
        <v>4983</v>
      </c>
      <c r="T1044" s="9" t="s">
        <v>32</v>
      </c>
      <c r="U1044" s="9">
        <v>11002</v>
      </c>
      <c r="V1044" s="9">
        <v>11002</v>
      </c>
      <c r="W1044" s="9"/>
      <c r="X1044" s="10" t="s">
        <v>5016</v>
      </c>
      <c r="Y1044" s="9" t="s">
        <v>4994</v>
      </c>
      <c r="Z1044" s="9" t="s">
        <v>4994</v>
      </c>
      <c r="AA1044" s="9" t="s">
        <v>5732</v>
      </c>
      <c r="AB1044" s="10" t="s">
        <v>5040</v>
      </c>
      <c r="AC1044" s="9" t="s">
        <v>4999</v>
      </c>
      <c r="AD1044" s="29"/>
      <c r="AE1044" s="20" t="str">
        <f>VLOOKUP(E1044,'FILIAIS PETZ'!A:Q,17,0)</f>
        <v>CO-3</v>
      </c>
      <c r="AF1044" s="20" t="str">
        <f>VLOOKUP(E1044,'FILIAIS PETZ'!A:Q,3,0)</f>
        <v>FELICIO</v>
      </c>
      <c r="AG1044" s="20" t="str">
        <f>VLOOKUP(E1044,'FILIAIS PETZ'!A:Q,2,0)</f>
        <v>R3</v>
      </c>
      <c r="AH1044" s="75">
        <v>5570</v>
      </c>
      <c r="AI1044" s="16" t="s">
        <v>6533</v>
      </c>
      <c r="AJ1044" s="43">
        <f>VLOOKUP(E1044,'FILIAIS PETZ'!$A$2:$K$2000,11,0)</f>
        <v>18328118013782</v>
      </c>
      <c r="AK1044" s="44">
        <f t="shared" si="70"/>
        <v>18328118013782</v>
      </c>
    </row>
    <row r="1045" spans="1:37" s="14" customFormat="1" ht="15" customHeight="1" thickBot="1" x14ac:dyDescent="0.25">
      <c r="A1045" s="9" t="str">
        <f t="shared" si="72"/>
        <v>PREVENTIVA</v>
      </c>
      <c r="B1045" s="18">
        <f>VLOOKUP(C1045,FORNECEDORES!D:E,2,0)</f>
        <v>4722</v>
      </c>
      <c r="C1045" s="19" t="str">
        <f>VLOOKUP(D1045,FORNECEDORES!A:D,4,0)</f>
        <v>08.100.057/0001-74</v>
      </c>
      <c r="D1045" s="13" t="s">
        <v>6219</v>
      </c>
      <c r="E1045" s="20" t="str">
        <f t="shared" si="67"/>
        <v>04 0144</v>
      </c>
      <c r="F1045" s="28" t="s">
        <v>4938</v>
      </c>
      <c r="G1045" s="21" t="str">
        <f>VLOOKUP(E1045,'FILIAIS PETZ'!A:E,5,0)</f>
        <v>PETZ FERNANDO CORREA</v>
      </c>
      <c r="H1045" s="20" t="str">
        <f>VLOOKUP(E1045,'FILIAIS PETZ'!A:D,4,0)</f>
        <v>FCOR-MT</v>
      </c>
      <c r="I1045" s="46">
        <v>45323</v>
      </c>
      <c r="J1045" s="9" t="s">
        <v>4980</v>
      </c>
      <c r="K1045" s="9" t="s">
        <v>5858</v>
      </c>
      <c r="L1045" s="83" t="s">
        <v>9031</v>
      </c>
      <c r="M1045" s="46">
        <v>45331</v>
      </c>
      <c r="N1045" s="46">
        <v>45560</v>
      </c>
      <c r="O1045" s="46">
        <v>45544</v>
      </c>
      <c r="P1045" s="29" t="s">
        <v>4998</v>
      </c>
      <c r="Q1045" s="9">
        <v>3</v>
      </c>
      <c r="R1045" s="9">
        <v>1</v>
      </c>
      <c r="S1045" s="9" t="s">
        <v>4983</v>
      </c>
      <c r="T1045" s="9" t="s">
        <v>32</v>
      </c>
      <c r="U1045" s="9">
        <v>11002</v>
      </c>
      <c r="V1045" s="9">
        <v>11002</v>
      </c>
      <c r="W1045" s="9"/>
      <c r="X1045" s="10" t="s">
        <v>5016</v>
      </c>
      <c r="Y1045" s="9" t="s">
        <v>4994</v>
      </c>
      <c r="Z1045" s="9" t="s">
        <v>4994</v>
      </c>
      <c r="AA1045" s="9" t="s">
        <v>5732</v>
      </c>
      <c r="AB1045" s="10" t="s">
        <v>5040</v>
      </c>
      <c r="AC1045" s="9" t="s">
        <v>4999</v>
      </c>
      <c r="AD1045" s="29"/>
      <c r="AE1045" s="20" t="str">
        <f>VLOOKUP(E1045,'FILIAIS PETZ'!A:Q,17,0)</f>
        <v>CO-3</v>
      </c>
      <c r="AF1045" s="20" t="str">
        <f>VLOOKUP(E1045,'FILIAIS PETZ'!A:Q,3,0)</f>
        <v>FELICIO</v>
      </c>
      <c r="AG1045" s="20" t="str">
        <f>VLOOKUP(E1045,'FILIAIS PETZ'!A:Q,2,0)</f>
        <v>R3</v>
      </c>
      <c r="AH1045" s="75">
        <v>2330</v>
      </c>
      <c r="AI1045" s="16" t="s">
        <v>6533</v>
      </c>
      <c r="AJ1045" s="43">
        <f>VLOOKUP(E1045,'FILIAIS PETZ'!$A$2:$K$2000,11,0)</f>
        <v>18328118014169</v>
      </c>
      <c r="AK1045" s="44">
        <f t="shared" si="70"/>
        <v>18328118014169</v>
      </c>
    </row>
    <row r="1046" spans="1:37" s="14" customFormat="1" ht="15" customHeight="1" thickBot="1" x14ac:dyDescent="0.25">
      <c r="A1046" s="84" t="str">
        <f t="shared" si="72"/>
        <v>PREVENTIVA</v>
      </c>
      <c r="B1046" s="18">
        <f>VLOOKUP(C1046,FORNECEDORES!D:E,2,0)</f>
        <v>132859</v>
      </c>
      <c r="C1046" s="19" t="str">
        <f>VLOOKUP(D1046,FORNECEDORES!A:D,4,0)</f>
        <v>27.093.558/0006-20</v>
      </c>
      <c r="D1046" s="13" t="s">
        <v>7131</v>
      </c>
      <c r="E1046" s="20" t="str">
        <f t="shared" si="67"/>
        <v>04 0168</v>
      </c>
      <c r="F1046" s="28" t="s">
        <v>4961</v>
      </c>
      <c r="G1046" s="21" t="str">
        <f>VLOOKUP(E1046,'FILIAIS PETZ'!A:E,5,0)</f>
        <v>PETZ GAMA LESTE</v>
      </c>
      <c r="H1046" s="20" t="str">
        <f>VLOOKUP(E1046,'FILIAIS PETZ'!A:D,4,0)</f>
        <v>GAMA-DF</v>
      </c>
      <c r="I1046" s="46">
        <v>45323</v>
      </c>
      <c r="J1046" s="9" t="s">
        <v>4980</v>
      </c>
      <c r="K1046" s="9" t="s">
        <v>5858</v>
      </c>
      <c r="L1046" s="29" t="s">
        <v>11601</v>
      </c>
      <c r="M1046" s="46">
        <v>45373</v>
      </c>
      <c r="N1046" s="46">
        <v>45532</v>
      </c>
      <c r="O1046" s="46">
        <v>45512</v>
      </c>
      <c r="P1046" s="29" t="s">
        <v>4998</v>
      </c>
      <c r="Q1046" s="9">
        <v>3</v>
      </c>
      <c r="R1046" s="9">
        <v>1</v>
      </c>
      <c r="S1046" s="9" t="s">
        <v>4983</v>
      </c>
      <c r="T1046" s="9" t="s">
        <v>32</v>
      </c>
      <c r="U1046" s="9">
        <v>11002</v>
      </c>
      <c r="V1046" s="9">
        <v>11002</v>
      </c>
      <c r="W1046" s="9"/>
      <c r="X1046" s="10" t="s">
        <v>5016</v>
      </c>
      <c r="Y1046" s="10" t="s">
        <v>4980</v>
      </c>
      <c r="Z1046" s="9" t="s">
        <v>4994</v>
      </c>
      <c r="AA1046" s="9" t="s">
        <v>5732</v>
      </c>
      <c r="AB1046" s="9" t="s">
        <v>5005</v>
      </c>
      <c r="AC1046" s="9" t="s">
        <v>5006</v>
      </c>
      <c r="AD1046" s="29"/>
      <c r="AE1046" s="20" t="str">
        <f>VLOOKUP(E1046,'FILIAIS PETZ'!A:Q,17,0)</f>
        <v>CO-1</v>
      </c>
      <c r="AF1046" s="20" t="str">
        <f>VLOOKUP(E1046,'FILIAIS PETZ'!A:Q,3,0)</f>
        <v>FELICIO</v>
      </c>
      <c r="AG1046" s="20" t="str">
        <f>VLOOKUP(E1046,'FILIAIS PETZ'!A:Q,2,0)</f>
        <v>R3</v>
      </c>
      <c r="AH1046" s="75">
        <v>2330</v>
      </c>
      <c r="AI1046" s="16" t="s">
        <v>6533</v>
      </c>
      <c r="AJ1046" s="43">
        <f>VLOOKUP(E1046,'FILIAIS PETZ'!$A$2:$K$2000,11,0)</f>
        <v>18328118016021</v>
      </c>
      <c r="AK1046" s="44">
        <f t="shared" si="70"/>
        <v>18328118016021</v>
      </c>
    </row>
    <row r="1047" spans="1:37" s="14" customFormat="1" ht="15" customHeight="1" thickBot="1" x14ac:dyDescent="0.25">
      <c r="A1047" s="84" t="str">
        <f t="shared" si="72"/>
        <v>PREVENTIVA</v>
      </c>
      <c r="B1047" s="18">
        <f>VLOOKUP(C1047,FORNECEDORES!D:E,2,0)</f>
        <v>132859</v>
      </c>
      <c r="C1047" s="19" t="str">
        <f>VLOOKUP(D1047,FORNECEDORES!A:D,4,0)</f>
        <v>27.093.558/0006-20</v>
      </c>
      <c r="D1047" s="13" t="s">
        <v>7131</v>
      </c>
      <c r="E1047" s="20" t="str">
        <f t="shared" si="67"/>
        <v>04 0207</v>
      </c>
      <c r="F1047" s="28" t="s">
        <v>4962</v>
      </c>
      <c r="G1047" s="21" t="str">
        <f>VLOOKUP(E1047,'FILIAIS PETZ'!A:E,5,0)</f>
        <v>PETZ GILBERTO SALOMÃO</v>
      </c>
      <c r="H1047" s="20" t="str">
        <f>VLOOKUP(E1047,'FILIAIS PETZ'!A:D,4,0)</f>
        <v>GBSL-DF</v>
      </c>
      <c r="I1047" s="46">
        <v>45323</v>
      </c>
      <c r="J1047" s="9" t="s">
        <v>4980</v>
      </c>
      <c r="K1047" s="9" t="s">
        <v>5858</v>
      </c>
      <c r="L1047" s="29" t="s">
        <v>11599</v>
      </c>
      <c r="M1047" s="46">
        <v>45373</v>
      </c>
      <c r="N1047" s="46">
        <v>45532</v>
      </c>
      <c r="O1047" s="46">
        <v>45512</v>
      </c>
      <c r="P1047" s="29" t="s">
        <v>4998</v>
      </c>
      <c r="Q1047" s="9">
        <v>3</v>
      </c>
      <c r="R1047" s="9">
        <v>1</v>
      </c>
      <c r="S1047" s="9" t="s">
        <v>4983</v>
      </c>
      <c r="T1047" s="9" t="s">
        <v>32</v>
      </c>
      <c r="U1047" s="9">
        <v>11002</v>
      </c>
      <c r="V1047" s="9">
        <v>11002</v>
      </c>
      <c r="W1047" s="9"/>
      <c r="X1047" s="10" t="s">
        <v>5016</v>
      </c>
      <c r="Y1047" s="10" t="s">
        <v>4980</v>
      </c>
      <c r="Z1047" s="9" t="s">
        <v>4994</v>
      </c>
      <c r="AA1047" s="9" t="s">
        <v>5732</v>
      </c>
      <c r="AB1047" s="9" t="s">
        <v>5005</v>
      </c>
      <c r="AC1047" s="9" t="s">
        <v>5006</v>
      </c>
      <c r="AD1047" s="29"/>
      <c r="AE1047" s="20" t="str">
        <f>VLOOKUP(E1047,'FILIAIS PETZ'!A:Q,17,0)</f>
        <v>CO-1</v>
      </c>
      <c r="AF1047" s="20" t="str">
        <f>VLOOKUP(E1047,'FILIAIS PETZ'!A:Q,3,0)</f>
        <v>FELICIO</v>
      </c>
      <c r="AG1047" s="20" t="str">
        <f>VLOOKUP(E1047,'FILIAIS PETZ'!A:Q,2,0)</f>
        <v>R3</v>
      </c>
      <c r="AH1047" s="75">
        <v>2330</v>
      </c>
      <c r="AI1047" s="16" t="s">
        <v>6533</v>
      </c>
      <c r="AJ1047" s="43">
        <f>VLOOKUP(E1047,'FILIAIS PETZ'!$A$2:$K$2000,11,0)</f>
        <v>18328118020215</v>
      </c>
      <c r="AK1047" s="44">
        <f t="shared" si="70"/>
        <v>18328118020215</v>
      </c>
    </row>
    <row r="1048" spans="1:37" s="14" customFormat="1" ht="15" customHeight="1" thickBot="1" x14ac:dyDescent="0.25">
      <c r="A1048" s="84" t="str">
        <f t="shared" si="72"/>
        <v>PREVENTIVA</v>
      </c>
      <c r="B1048" s="18">
        <f>VLOOKUP(C1048,FORNECEDORES!D:E,2,0)</f>
        <v>165145</v>
      </c>
      <c r="C1048" s="19" t="str">
        <f>VLOOKUP(D1048,FORNECEDORES!A:D,4,0)</f>
        <v>27.093.558/0030-50</v>
      </c>
      <c r="D1048" s="13" t="s">
        <v>7141</v>
      </c>
      <c r="E1048" s="20" t="str">
        <f t="shared" si="67"/>
        <v>04 0077</v>
      </c>
      <c r="F1048" s="28" t="s">
        <v>4954</v>
      </c>
      <c r="G1048" s="21" t="str">
        <f>VLOOKUP(E1048,'FILIAIS PETZ'!A:E,5,0)</f>
        <v>PETZ GOIANIA (SETOR BUENO)</v>
      </c>
      <c r="H1048" s="20" t="str">
        <f>VLOOKUP(E1048,'FILIAIS PETZ'!A:D,4,0)</f>
        <v>BT63-GO</v>
      </c>
      <c r="I1048" s="46">
        <v>45323</v>
      </c>
      <c r="J1048" s="9" t="s">
        <v>4980</v>
      </c>
      <c r="K1048" s="9" t="s">
        <v>5858</v>
      </c>
      <c r="L1048" s="29" t="s">
        <v>11607</v>
      </c>
      <c r="M1048" s="46">
        <v>45373</v>
      </c>
      <c r="N1048" s="46">
        <v>45532</v>
      </c>
      <c r="O1048" s="46">
        <v>45513</v>
      </c>
      <c r="P1048" s="29" t="s">
        <v>4998</v>
      </c>
      <c r="Q1048" s="9">
        <v>3</v>
      </c>
      <c r="R1048" s="9">
        <v>1</v>
      </c>
      <c r="S1048" s="9" t="s">
        <v>4983</v>
      </c>
      <c r="T1048" s="9" t="s">
        <v>32</v>
      </c>
      <c r="U1048" s="9">
        <v>11002</v>
      </c>
      <c r="V1048" s="9">
        <v>11002</v>
      </c>
      <c r="W1048" s="9"/>
      <c r="X1048" s="10" t="s">
        <v>5016</v>
      </c>
      <c r="Y1048" s="10" t="s">
        <v>4980</v>
      </c>
      <c r="Z1048" s="9" t="s">
        <v>4994</v>
      </c>
      <c r="AA1048" s="9" t="s">
        <v>5732</v>
      </c>
      <c r="AB1048" s="9" t="s">
        <v>5005</v>
      </c>
      <c r="AC1048" s="9" t="s">
        <v>5006</v>
      </c>
      <c r="AD1048" s="29"/>
      <c r="AE1048" s="20" t="str">
        <f>VLOOKUP(E1048,'FILIAIS PETZ'!A:Q,17,0)</f>
        <v>CO-2</v>
      </c>
      <c r="AF1048" s="20" t="str">
        <f>VLOOKUP(E1048,'FILIAIS PETZ'!A:Q,3,0)</f>
        <v>FELICIO</v>
      </c>
      <c r="AG1048" s="20" t="str">
        <f>VLOOKUP(E1048,'FILIAIS PETZ'!A:Q,2,0)</f>
        <v>R3</v>
      </c>
      <c r="AH1048" s="75">
        <v>2330</v>
      </c>
      <c r="AI1048" s="16" t="s">
        <v>6533</v>
      </c>
      <c r="AJ1048" s="43">
        <f>VLOOKUP(E1048,'FILIAIS PETZ'!$A$2:$K$2000,11,0)</f>
        <v>18328118007545</v>
      </c>
      <c r="AK1048" s="44">
        <f t="shared" si="70"/>
        <v>18328118007545</v>
      </c>
    </row>
    <row r="1049" spans="1:37" s="14" customFormat="1" ht="15" customHeight="1" thickBot="1" x14ac:dyDescent="0.25">
      <c r="A1049" s="9" t="str">
        <f t="shared" si="72"/>
        <v>PREVENTIVA</v>
      </c>
      <c r="B1049" s="18">
        <f>VLOOKUP(C1049,FORNECEDORES!D:E,2,0)</f>
        <v>5295</v>
      </c>
      <c r="C1049" s="19" t="str">
        <f>VLOOKUP(D1049,FORNECEDORES!A:D,4,0)</f>
        <v>13.938.390/0001-97</v>
      </c>
      <c r="D1049" s="13" t="s">
        <v>7122</v>
      </c>
      <c r="E1049" s="20" t="str">
        <f t="shared" si="67"/>
        <v>04 0077</v>
      </c>
      <c r="F1049" s="28" t="s">
        <v>4954</v>
      </c>
      <c r="G1049" s="21" t="str">
        <f>VLOOKUP(E1049,'FILIAIS PETZ'!A:E,5,0)</f>
        <v>PETZ GOIANIA (SETOR BUENO)</v>
      </c>
      <c r="H1049" s="20" t="str">
        <f>VLOOKUP(E1049,'FILIAIS PETZ'!A:D,4,0)</f>
        <v>BT63-GO</v>
      </c>
      <c r="I1049" s="46">
        <v>45323</v>
      </c>
      <c r="J1049" s="9" t="s">
        <v>4980</v>
      </c>
      <c r="K1049" s="9" t="s">
        <v>46</v>
      </c>
      <c r="L1049" s="29" t="s">
        <v>8478</v>
      </c>
      <c r="M1049" s="46">
        <v>45352</v>
      </c>
      <c r="N1049" s="46">
        <v>45448</v>
      </c>
      <c r="O1049" s="46">
        <v>45446</v>
      </c>
      <c r="P1049" s="29" t="s">
        <v>4998</v>
      </c>
      <c r="Q1049" s="9">
        <v>3</v>
      </c>
      <c r="R1049" s="9">
        <v>1</v>
      </c>
      <c r="S1049" s="9" t="s">
        <v>4983</v>
      </c>
      <c r="T1049" s="9" t="s">
        <v>32</v>
      </c>
      <c r="U1049" s="9">
        <v>11002</v>
      </c>
      <c r="V1049" s="9">
        <v>11002</v>
      </c>
      <c r="W1049" s="9"/>
      <c r="X1049" s="10" t="s">
        <v>5016</v>
      </c>
      <c r="Y1049" s="10" t="s">
        <v>4994</v>
      </c>
      <c r="Z1049" s="9" t="s">
        <v>4994</v>
      </c>
      <c r="AA1049" s="9" t="s">
        <v>5732</v>
      </c>
      <c r="AB1049" s="9" t="s">
        <v>5005</v>
      </c>
      <c r="AC1049" s="9" t="s">
        <v>5006</v>
      </c>
      <c r="AD1049" s="29"/>
      <c r="AE1049" s="20" t="str">
        <f>VLOOKUP(E1049,'FILIAIS PETZ'!A:Q,17,0)</f>
        <v>CO-2</v>
      </c>
      <c r="AF1049" s="20" t="str">
        <f>VLOOKUP(E1049,'FILIAIS PETZ'!A:Q,3,0)</f>
        <v>FELICIO</v>
      </c>
      <c r="AG1049" s="20" t="str">
        <f>VLOOKUP(E1049,'FILIAIS PETZ'!A:Q,2,0)</f>
        <v>R3</v>
      </c>
      <c r="AH1049" s="75">
        <v>2368.1999999999998</v>
      </c>
      <c r="AI1049" s="16" t="s">
        <v>8475</v>
      </c>
      <c r="AJ1049" s="43">
        <f>VLOOKUP(E1049,'FILIAIS PETZ'!$A$2:$K$2000,11,0)</f>
        <v>18328118007545</v>
      </c>
      <c r="AK1049" s="44">
        <f t="shared" si="70"/>
        <v>18328118007545</v>
      </c>
    </row>
    <row r="1050" spans="1:37" s="14" customFormat="1" ht="15" customHeight="1" thickBot="1" x14ac:dyDescent="0.25">
      <c r="A1050" s="84" t="str">
        <f t="shared" si="72"/>
        <v>PREVENTIVA</v>
      </c>
      <c r="B1050" s="18">
        <f>VLOOKUP(C1050,FORNECEDORES!D:E,2,0)</f>
        <v>4990</v>
      </c>
      <c r="C1050" s="19" t="str">
        <f>VLOOKUP(D1050,FORNECEDORES!A:D,4,0)</f>
        <v>27.093.558/0012-78</v>
      </c>
      <c r="D1050" s="13" t="s">
        <v>7133</v>
      </c>
      <c r="E1050" s="20" t="str">
        <f t="shared" si="67"/>
        <v>04 0244</v>
      </c>
      <c r="F1050" s="28" t="s">
        <v>4957</v>
      </c>
      <c r="G1050" s="21" t="str">
        <f>VLOOKUP(E1050,'FILIAIS PETZ'!A:E,5,0)</f>
        <v>PETZ GOVERNADOR VALADARES</v>
      </c>
      <c r="H1050" s="20" t="str">
        <f>VLOOKUP(E1050,'FILIAIS PETZ'!A:D,4,0)</f>
        <v>GVLD-MG</v>
      </c>
      <c r="I1050" s="46">
        <v>45323</v>
      </c>
      <c r="J1050" s="9" t="s">
        <v>4980</v>
      </c>
      <c r="K1050" s="9" t="s">
        <v>5858</v>
      </c>
      <c r="L1050" s="29" t="s">
        <v>11608</v>
      </c>
      <c r="M1050" s="46">
        <v>45373</v>
      </c>
      <c r="N1050" s="46">
        <v>45532</v>
      </c>
      <c r="O1050" s="46">
        <v>45513</v>
      </c>
      <c r="P1050" s="29" t="s">
        <v>4998</v>
      </c>
      <c r="Q1050" s="9">
        <v>3</v>
      </c>
      <c r="R1050" s="9">
        <v>1</v>
      </c>
      <c r="S1050" s="9" t="s">
        <v>4983</v>
      </c>
      <c r="T1050" s="9" t="s">
        <v>32</v>
      </c>
      <c r="U1050" s="9">
        <v>11002</v>
      </c>
      <c r="V1050" s="9">
        <v>11002</v>
      </c>
      <c r="W1050" s="9"/>
      <c r="X1050" s="10" t="s">
        <v>5016</v>
      </c>
      <c r="Y1050" s="10" t="s">
        <v>4980</v>
      </c>
      <c r="Z1050" s="9" t="s">
        <v>4994</v>
      </c>
      <c r="AA1050" s="9" t="s">
        <v>5732</v>
      </c>
      <c r="AB1050" s="9" t="s">
        <v>5005</v>
      </c>
      <c r="AC1050" s="9" t="s">
        <v>5006</v>
      </c>
      <c r="AD1050" s="29"/>
      <c r="AE1050" s="20" t="str">
        <f>VLOOKUP(E1050,'FILIAIS PETZ'!A:Q,17,0)</f>
        <v>MG-2</v>
      </c>
      <c r="AF1050" s="20" t="str">
        <f>VLOOKUP(E1050,'FILIAIS PETZ'!A:Q,3,0)</f>
        <v>FELICIO</v>
      </c>
      <c r="AG1050" s="20" t="str">
        <f>VLOOKUP(E1050,'FILIAIS PETZ'!A:Q,2,0)</f>
        <v>R3</v>
      </c>
      <c r="AH1050" s="75">
        <v>2330</v>
      </c>
      <c r="AI1050" s="16" t="s">
        <v>6533</v>
      </c>
      <c r="AJ1050" s="43" t="str">
        <f>VLOOKUP(E1050,'FILIAIS PETZ'!$A$2:$K$2000,11,0)</f>
        <v>18.328.118/0231-50</v>
      </c>
      <c r="AK1050" s="44" t="str">
        <f t="shared" si="70"/>
        <v>18.328.118/0231-50</v>
      </c>
    </row>
    <row r="1051" spans="1:37" s="14" customFormat="1" ht="15" customHeight="1" thickBot="1" x14ac:dyDescent="0.25">
      <c r="A1051" s="84" t="str">
        <f t="shared" si="72"/>
        <v>PREVENTIVA</v>
      </c>
      <c r="B1051" s="18">
        <f>VLOOKUP(C1051,FORNECEDORES!D:E,2,0)</f>
        <v>396684</v>
      </c>
      <c r="C1051" s="19" t="str">
        <f>VLOOKUP(D1051,FORNECEDORES!A:D,4,0)</f>
        <v>27.093.558/0066-60</v>
      </c>
      <c r="D1051" s="13" t="s">
        <v>7164</v>
      </c>
      <c r="E1051" s="20" t="str">
        <f t="shared" si="67"/>
        <v>04 0026</v>
      </c>
      <c r="F1051" s="28" t="s">
        <v>4949</v>
      </c>
      <c r="G1051" s="21" t="str">
        <f>VLOOKUP(E1051,'FILIAIS PETZ'!A:E,5,0)</f>
        <v>PETZ IGUATEMI ESPLANADA</v>
      </c>
      <c r="H1051" s="20" t="str">
        <f>VLOOKUP(E1051,'FILIAIS PETZ'!A:D,4,0)</f>
        <v>IGES-SP</v>
      </c>
      <c r="I1051" s="46">
        <v>45323</v>
      </c>
      <c r="J1051" s="9" t="s">
        <v>4980</v>
      </c>
      <c r="K1051" s="9" t="s">
        <v>5858</v>
      </c>
      <c r="L1051" s="29" t="s">
        <v>11620</v>
      </c>
      <c r="M1051" s="46">
        <v>45373</v>
      </c>
      <c r="N1051" s="46">
        <v>45532</v>
      </c>
      <c r="O1051" s="46">
        <v>45513</v>
      </c>
      <c r="P1051" s="29" t="s">
        <v>4998</v>
      </c>
      <c r="Q1051" s="9">
        <v>3</v>
      </c>
      <c r="R1051" s="9">
        <v>1</v>
      </c>
      <c r="S1051" s="9" t="s">
        <v>4983</v>
      </c>
      <c r="T1051" s="9" t="s">
        <v>32</v>
      </c>
      <c r="U1051" s="9">
        <v>11002</v>
      </c>
      <c r="V1051" s="9">
        <v>11002</v>
      </c>
      <c r="W1051" s="9"/>
      <c r="X1051" s="10" t="s">
        <v>5016</v>
      </c>
      <c r="Y1051" s="10" t="s">
        <v>4980</v>
      </c>
      <c r="Z1051" s="9" t="s">
        <v>4994</v>
      </c>
      <c r="AA1051" s="9" t="s">
        <v>5732</v>
      </c>
      <c r="AB1051" s="9" t="s">
        <v>5005</v>
      </c>
      <c r="AC1051" s="9" t="s">
        <v>5006</v>
      </c>
      <c r="AD1051" s="29"/>
      <c r="AE1051" s="20" t="str">
        <f>VLOOKUP(E1051,'FILIAIS PETZ'!A:Q,17,0)</f>
        <v>SP7</v>
      </c>
      <c r="AF1051" s="20" t="str">
        <f>VLOOKUP(E1051,'FILIAIS PETZ'!A:Q,3,0)</f>
        <v>FELICIO</v>
      </c>
      <c r="AG1051" s="20" t="str">
        <f>VLOOKUP(E1051,'FILIAIS PETZ'!A:Q,2,0)</f>
        <v>R3</v>
      </c>
      <c r="AH1051" s="75">
        <v>2330</v>
      </c>
      <c r="AI1051" s="16" t="s">
        <v>6533</v>
      </c>
      <c r="AJ1051" s="43">
        <f>VLOOKUP(E1051,'FILIAIS PETZ'!$A$2:$K$2000,11,0)</f>
        <v>18328118002667</v>
      </c>
      <c r="AK1051" s="44">
        <f t="shared" si="70"/>
        <v>18328118002667</v>
      </c>
    </row>
    <row r="1052" spans="1:37" s="14" customFormat="1" ht="15" customHeight="1" thickBot="1" x14ac:dyDescent="0.25">
      <c r="A1052" s="84" t="str">
        <f t="shared" si="72"/>
        <v>PREVENTIVA</v>
      </c>
      <c r="B1052" s="18">
        <f>VLOOKUP(C1052,FORNECEDORES!D:E,2,0)</f>
        <v>285085</v>
      </c>
      <c r="C1052" s="19" t="str">
        <f>VLOOKUP(D1052,FORNECEDORES!A:D,4,0)</f>
        <v>27.093.558/0032-11</v>
      </c>
      <c r="D1052" s="13" t="s">
        <v>7143</v>
      </c>
      <c r="E1052" s="20" t="str">
        <f t="shared" si="67"/>
        <v>04 0093</v>
      </c>
      <c r="F1052" s="28" t="s">
        <v>4942</v>
      </c>
      <c r="G1052" s="21" t="str">
        <f>VLOOKUP(E1052,'FILIAIS PETZ'!A:E,5,0)</f>
        <v>PETZ INDAIATUBA</v>
      </c>
      <c r="H1052" s="20" t="str">
        <f>VLOOKUP(E1052,'FILIAIS PETZ'!A:D,4,0)</f>
        <v>INDT-SP</v>
      </c>
      <c r="I1052" s="46">
        <v>45323</v>
      </c>
      <c r="J1052" s="9" t="s">
        <v>4980</v>
      </c>
      <c r="K1052" s="9" t="s">
        <v>5858</v>
      </c>
      <c r="L1052" s="29" t="s">
        <v>11622</v>
      </c>
      <c r="M1052" s="46">
        <v>45373</v>
      </c>
      <c r="N1052" s="46">
        <v>45532</v>
      </c>
      <c r="O1052" s="46">
        <v>45513</v>
      </c>
      <c r="P1052" s="29" t="s">
        <v>4998</v>
      </c>
      <c r="Q1052" s="9">
        <v>3</v>
      </c>
      <c r="R1052" s="9">
        <v>1</v>
      </c>
      <c r="S1052" s="9" t="s">
        <v>4983</v>
      </c>
      <c r="T1052" s="9" t="s">
        <v>32</v>
      </c>
      <c r="U1052" s="9">
        <v>11002</v>
      </c>
      <c r="V1052" s="9">
        <v>11002</v>
      </c>
      <c r="W1052" s="9"/>
      <c r="X1052" s="10" t="s">
        <v>5016</v>
      </c>
      <c r="Y1052" s="10" t="s">
        <v>4980</v>
      </c>
      <c r="Z1052" s="9" t="s">
        <v>4994</v>
      </c>
      <c r="AA1052" s="9" t="s">
        <v>5732</v>
      </c>
      <c r="AB1052" s="9" t="s">
        <v>5005</v>
      </c>
      <c r="AC1052" s="9" t="s">
        <v>5006</v>
      </c>
      <c r="AD1052" s="29"/>
      <c r="AE1052" s="20" t="str">
        <f>VLOOKUP(E1052,'FILIAIS PETZ'!A:Q,17,0)</f>
        <v>SP7</v>
      </c>
      <c r="AF1052" s="20" t="str">
        <f>VLOOKUP(E1052,'FILIAIS PETZ'!A:Q,3,0)</f>
        <v>FELICIO</v>
      </c>
      <c r="AG1052" s="20" t="str">
        <f>VLOOKUP(E1052,'FILIAIS PETZ'!A:Q,2,0)</f>
        <v>R3</v>
      </c>
      <c r="AH1052" s="75">
        <v>2330</v>
      </c>
      <c r="AI1052" s="16" t="s">
        <v>6533</v>
      </c>
      <c r="AJ1052" s="43">
        <f>VLOOKUP(E1052,'FILIAIS PETZ'!$A$2:$K$2000,11,0)</f>
        <v>18328118008517</v>
      </c>
      <c r="AK1052" s="44">
        <f t="shared" si="70"/>
        <v>18328118008517</v>
      </c>
    </row>
    <row r="1053" spans="1:37" s="14" customFormat="1" ht="15" customHeight="1" thickBot="1" x14ac:dyDescent="0.25">
      <c r="A1053" s="84" t="str">
        <f t="shared" si="72"/>
        <v>PREVENTIVA</v>
      </c>
      <c r="B1053" s="18">
        <f>VLOOKUP(C1053,FORNECEDORES!D:E,2,0)</f>
        <v>398395</v>
      </c>
      <c r="C1053" s="19" t="str">
        <f>VLOOKUP(D1053,FORNECEDORES!A:D,4,0)</f>
        <v>27.093.558/0087-95</v>
      </c>
      <c r="D1053" s="13" t="s">
        <v>7171</v>
      </c>
      <c r="E1053" s="20" t="str">
        <f t="shared" si="67"/>
        <v>04 0223</v>
      </c>
      <c r="F1053" s="28" t="s">
        <v>4977</v>
      </c>
      <c r="G1053" s="21" t="str">
        <f>VLOOKUP(E1053,'FILIAIS PETZ'!A:E,5,0)</f>
        <v>PETZ IPATINGA (ANTIGA BETIM AMERICAS/MG)</v>
      </c>
      <c r="H1053" s="20" t="str">
        <f>VLOOKUP(E1053,'FILIAIS PETZ'!A:D,4,0)</f>
        <v>IPTG-MG</v>
      </c>
      <c r="I1053" s="46">
        <v>45323</v>
      </c>
      <c r="J1053" s="9" t="s">
        <v>4980</v>
      </c>
      <c r="K1053" s="9" t="s">
        <v>5858</v>
      </c>
      <c r="L1053" s="29" t="s">
        <v>11627</v>
      </c>
      <c r="M1053" s="46">
        <v>45373</v>
      </c>
      <c r="N1053" s="46">
        <v>45532</v>
      </c>
      <c r="O1053" s="46">
        <v>45513</v>
      </c>
      <c r="P1053" s="29" t="s">
        <v>4998</v>
      </c>
      <c r="Q1053" s="9">
        <v>3</v>
      </c>
      <c r="R1053" s="9">
        <v>1</v>
      </c>
      <c r="S1053" s="9" t="s">
        <v>4983</v>
      </c>
      <c r="T1053" s="9" t="s">
        <v>32</v>
      </c>
      <c r="U1053" s="9">
        <v>11002</v>
      </c>
      <c r="V1053" s="9">
        <v>11002</v>
      </c>
      <c r="W1053" s="9"/>
      <c r="X1053" s="10" t="s">
        <v>5016</v>
      </c>
      <c r="Y1053" s="10" t="s">
        <v>4980</v>
      </c>
      <c r="Z1053" s="9" t="s">
        <v>4994</v>
      </c>
      <c r="AA1053" s="9" t="s">
        <v>5732</v>
      </c>
      <c r="AB1053" s="9" t="s">
        <v>5005</v>
      </c>
      <c r="AC1053" s="9" t="s">
        <v>5006</v>
      </c>
      <c r="AD1053" s="29"/>
      <c r="AE1053" s="20" t="str">
        <f>VLOOKUP(E1053,'FILIAIS PETZ'!A:Q,17,0)</f>
        <v>MG-2</v>
      </c>
      <c r="AF1053" s="20" t="str">
        <f>VLOOKUP(E1053,'FILIAIS PETZ'!A:Q,3,0)</f>
        <v>FELICIO</v>
      </c>
      <c r="AG1053" s="20" t="str">
        <f>VLOOKUP(E1053,'FILIAIS PETZ'!A:Q,2,0)</f>
        <v>R3</v>
      </c>
      <c r="AH1053" s="75">
        <v>2330</v>
      </c>
      <c r="AI1053" s="16" t="s">
        <v>6533</v>
      </c>
      <c r="AJ1053" s="43" t="str">
        <f>VLOOKUP(E1053,'FILIAIS PETZ'!$A$2:$K$2000,11,0)</f>
        <v>18.328.118/0213-78</v>
      </c>
      <c r="AK1053" s="44" t="str">
        <f t="shared" si="70"/>
        <v>18.328.118/0213-78</v>
      </c>
    </row>
    <row r="1054" spans="1:37" s="14" customFormat="1" ht="15" customHeight="1" thickBot="1" x14ac:dyDescent="0.25">
      <c r="A1054" s="9" t="str">
        <f t="shared" si="72"/>
        <v>PREVENTIVA</v>
      </c>
      <c r="B1054" s="18">
        <f>VLOOKUP(C1054,FORNECEDORES!D:E,2,0)</f>
        <v>5833</v>
      </c>
      <c r="C1054" s="19" t="str">
        <f>VLOOKUP(D1054,FORNECEDORES!A:D,4,0)</f>
        <v>13.938.390/0002-78</v>
      </c>
      <c r="D1054" s="13" t="s">
        <v>7123</v>
      </c>
      <c r="E1054" s="20" t="str">
        <f t="shared" si="67"/>
        <v>04 0156</v>
      </c>
      <c r="F1054" s="28" t="s">
        <v>4940</v>
      </c>
      <c r="G1054" s="21" t="str">
        <f>VLOOKUP(E1054,'FILIAIS PETZ'!A:E,5,0)</f>
        <v>PETZ ITAPETININGA</v>
      </c>
      <c r="H1054" s="20" t="str">
        <f>VLOOKUP(E1054,'FILIAIS PETZ'!A:D,4,0)</f>
        <v>ITPT-SP</v>
      </c>
      <c r="I1054" s="46">
        <v>45323</v>
      </c>
      <c r="J1054" s="9" t="s">
        <v>4980</v>
      </c>
      <c r="K1054" s="9" t="s">
        <v>46</v>
      </c>
      <c r="L1054" s="29" t="s">
        <v>8480</v>
      </c>
      <c r="M1054" s="46">
        <v>45352</v>
      </c>
      <c r="N1054" s="46">
        <v>45448</v>
      </c>
      <c r="O1054" s="46">
        <v>45446</v>
      </c>
      <c r="P1054" s="29" t="s">
        <v>4998</v>
      </c>
      <c r="Q1054" s="9">
        <v>3</v>
      </c>
      <c r="R1054" s="9">
        <v>1</v>
      </c>
      <c r="S1054" s="9" t="s">
        <v>4983</v>
      </c>
      <c r="T1054" s="9" t="s">
        <v>32</v>
      </c>
      <c r="U1054" s="9">
        <v>11002</v>
      </c>
      <c r="V1054" s="9">
        <v>11002</v>
      </c>
      <c r="W1054" s="9"/>
      <c r="X1054" s="10" t="s">
        <v>5016</v>
      </c>
      <c r="Y1054" s="10" t="s">
        <v>4994</v>
      </c>
      <c r="Z1054" s="9" t="s">
        <v>4994</v>
      </c>
      <c r="AA1054" s="9" t="s">
        <v>5732</v>
      </c>
      <c r="AB1054" s="9" t="s">
        <v>5005</v>
      </c>
      <c r="AC1054" s="9" t="s">
        <v>5006</v>
      </c>
      <c r="AD1054" s="29"/>
      <c r="AE1054" s="20" t="str">
        <f>VLOOKUP(E1054,'FILIAIS PETZ'!A:Q,17,0)</f>
        <v>SP7</v>
      </c>
      <c r="AF1054" s="20" t="str">
        <f>VLOOKUP(E1054,'FILIAIS PETZ'!A:Q,3,0)</f>
        <v>FELICIO</v>
      </c>
      <c r="AG1054" s="20" t="str">
        <f>VLOOKUP(E1054,'FILIAIS PETZ'!A:Q,2,0)</f>
        <v>R3</v>
      </c>
      <c r="AH1054" s="75">
        <v>2123.1799999999998</v>
      </c>
      <c r="AI1054" s="16" t="s">
        <v>8475</v>
      </c>
      <c r="AJ1054" s="43">
        <f>VLOOKUP(E1054,'FILIAIS PETZ'!$A$2:$K$2000,11,0)</f>
        <v>18328118014754</v>
      </c>
      <c r="AK1054" s="44">
        <f t="shared" si="70"/>
        <v>18328118014754</v>
      </c>
    </row>
    <row r="1055" spans="1:37" s="14" customFormat="1" ht="15" customHeight="1" thickBot="1" x14ac:dyDescent="0.25">
      <c r="A1055" s="84" t="str">
        <f t="shared" si="72"/>
        <v>PREVENTIVA</v>
      </c>
      <c r="B1055" s="18">
        <f>VLOOKUP(C1055,FORNECEDORES!D:E,2,0)</f>
        <v>396684</v>
      </c>
      <c r="C1055" s="19" t="str">
        <f>VLOOKUP(D1055,FORNECEDORES!A:D,4,0)</f>
        <v>27.093.558/0066-60</v>
      </c>
      <c r="D1055" s="13" t="s">
        <v>7164</v>
      </c>
      <c r="E1055" s="20" t="str">
        <f t="shared" si="67"/>
        <v>04 0119</v>
      </c>
      <c r="F1055" s="28" t="s">
        <v>4934</v>
      </c>
      <c r="G1055" s="21" t="str">
        <f>VLOOKUP(E1055,'FILIAIS PETZ'!A:E,5,0)</f>
        <v>PETZ ITU</v>
      </c>
      <c r="H1055" s="20" t="str">
        <f>VLOOKUP(E1055,'FILIAIS PETZ'!A:D,4,0)</f>
        <v>ITTU-SP</v>
      </c>
      <c r="I1055" s="46">
        <v>45323</v>
      </c>
      <c r="J1055" s="9" t="s">
        <v>4980</v>
      </c>
      <c r="K1055" s="9" t="s">
        <v>5858</v>
      </c>
      <c r="L1055" s="29" t="s">
        <v>11623</v>
      </c>
      <c r="M1055" s="46">
        <v>45373</v>
      </c>
      <c r="N1055" s="46">
        <v>45532</v>
      </c>
      <c r="O1055" s="46">
        <v>45513</v>
      </c>
      <c r="P1055" s="29" t="s">
        <v>4998</v>
      </c>
      <c r="Q1055" s="9">
        <v>3</v>
      </c>
      <c r="R1055" s="9">
        <v>1</v>
      </c>
      <c r="S1055" s="9" t="s">
        <v>4983</v>
      </c>
      <c r="T1055" s="9" t="s">
        <v>32</v>
      </c>
      <c r="U1055" s="9">
        <v>11002</v>
      </c>
      <c r="V1055" s="9">
        <v>11002</v>
      </c>
      <c r="W1055" s="9"/>
      <c r="X1055" s="10" t="s">
        <v>5016</v>
      </c>
      <c r="Y1055" s="10" t="s">
        <v>4980</v>
      </c>
      <c r="Z1055" s="9" t="s">
        <v>4994</v>
      </c>
      <c r="AA1055" s="9" t="s">
        <v>5732</v>
      </c>
      <c r="AB1055" s="9" t="s">
        <v>5005</v>
      </c>
      <c r="AC1055" s="9" t="s">
        <v>5006</v>
      </c>
      <c r="AD1055" s="29"/>
      <c r="AE1055" s="20" t="str">
        <f>VLOOKUP(E1055,'FILIAIS PETZ'!A:Q,17,0)</f>
        <v>SP7</v>
      </c>
      <c r="AF1055" s="20" t="str">
        <f>VLOOKUP(E1055,'FILIAIS PETZ'!A:Q,3,0)</f>
        <v>FELICIO</v>
      </c>
      <c r="AG1055" s="20" t="str">
        <f>VLOOKUP(E1055,'FILIAIS PETZ'!A:Q,2,0)</f>
        <v>R3</v>
      </c>
      <c r="AH1055" s="75">
        <v>2330</v>
      </c>
      <c r="AI1055" s="16" t="s">
        <v>6533</v>
      </c>
      <c r="AJ1055" s="43">
        <f>VLOOKUP(E1055,'FILIAIS PETZ'!$A$2:$K$2000,11,0)</f>
        <v>18328118010848</v>
      </c>
      <c r="AK1055" s="44">
        <f t="shared" si="70"/>
        <v>18328118010848</v>
      </c>
    </row>
    <row r="1056" spans="1:37" s="14" customFormat="1" ht="15" customHeight="1" thickBot="1" x14ac:dyDescent="0.25">
      <c r="A1056" s="84" t="str">
        <f t="shared" si="72"/>
        <v>PREVENTIVA</v>
      </c>
      <c r="B1056" s="18">
        <f>VLOOKUP(C1056,FORNECEDORES!D:E,2,0)</f>
        <v>255287</v>
      </c>
      <c r="C1056" s="19" t="str">
        <f>VLOOKUP(D1056,FORNECEDORES!A:D,4,0)</f>
        <v>27.093.558/0060-75</v>
      </c>
      <c r="D1056" s="13" t="s">
        <v>7158</v>
      </c>
      <c r="E1056" s="20" t="str">
        <f t="shared" si="67"/>
        <v>04 0032</v>
      </c>
      <c r="F1056" s="28" t="s">
        <v>4951</v>
      </c>
      <c r="G1056" s="21" t="str">
        <f>VLOOKUP(E1056,'FILIAIS PETZ'!A:E,5,0)</f>
        <v>PETZ JAGUARE</v>
      </c>
      <c r="H1056" s="20" t="str">
        <f>VLOOKUP(E1056,'FILIAIS PETZ'!A:D,4,0)</f>
        <v>JGRE-SP</v>
      </c>
      <c r="I1056" s="46">
        <v>45323</v>
      </c>
      <c r="J1056" s="9" t="s">
        <v>4980</v>
      </c>
      <c r="K1056" s="9" t="s">
        <v>5858</v>
      </c>
      <c r="L1056" s="29" t="s">
        <v>11621</v>
      </c>
      <c r="M1056" s="46">
        <v>45373</v>
      </c>
      <c r="N1056" s="46">
        <v>45532</v>
      </c>
      <c r="O1056" s="46">
        <v>45513</v>
      </c>
      <c r="P1056" s="29" t="s">
        <v>4998</v>
      </c>
      <c r="Q1056" s="9">
        <v>3</v>
      </c>
      <c r="R1056" s="9">
        <v>1</v>
      </c>
      <c r="S1056" s="9" t="s">
        <v>4983</v>
      </c>
      <c r="T1056" s="9" t="s">
        <v>32</v>
      </c>
      <c r="U1056" s="9">
        <v>11002</v>
      </c>
      <c r="V1056" s="9">
        <v>11002</v>
      </c>
      <c r="W1056" s="9"/>
      <c r="X1056" s="10" t="s">
        <v>5016</v>
      </c>
      <c r="Y1056" s="10" t="s">
        <v>4980</v>
      </c>
      <c r="Z1056" s="9" t="s">
        <v>4994</v>
      </c>
      <c r="AA1056" s="9" t="s">
        <v>5732</v>
      </c>
      <c r="AB1056" s="9" t="s">
        <v>5005</v>
      </c>
      <c r="AC1056" s="9" t="s">
        <v>5006</v>
      </c>
      <c r="AD1056" s="29"/>
      <c r="AE1056" s="20" t="str">
        <f>VLOOKUP(E1056,'FILIAIS PETZ'!A:Q,17,0)</f>
        <v>SP7</v>
      </c>
      <c r="AF1056" s="20" t="str">
        <f>VLOOKUP(E1056,'FILIAIS PETZ'!A:Q,3,0)</f>
        <v>FELICIO</v>
      </c>
      <c r="AG1056" s="20" t="str">
        <f>VLOOKUP(E1056,'FILIAIS PETZ'!A:Q,2,0)</f>
        <v>R3</v>
      </c>
      <c r="AH1056" s="75">
        <v>2330</v>
      </c>
      <c r="AI1056" s="16" t="s">
        <v>6533</v>
      </c>
      <c r="AJ1056" s="43">
        <f>VLOOKUP(E1056,'FILIAIS PETZ'!$A$2:$K$2000,11,0)</f>
        <v>18328118003205</v>
      </c>
      <c r="AK1056" s="44">
        <f t="shared" si="70"/>
        <v>18328118003205</v>
      </c>
    </row>
    <row r="1057" spans="1:37" s="14" customFormat="1" ht="15" customHeight="1" thickBot="1" x14ac:dyDescent="0.25">
      <c r="A1057" s="84" t="str">
        <f t="shared" si="72"/>
        <v>PREVENTIVA</v>
      </c>
      <c r="B1057" s="18">
        <f>VLOOKUP(C1057,FORNECEDORES!D:E,2,0)</f>
        <v>132859</v>
      </c>
      <c r="C1057" s="19" t="str">
        <f>VLOOKUP(D1057,FORNECEDORES!A:D,4,0)</f>
        <v>27.093.558/0006-20</v>
      </c>
      <c r="D1057" s="13" t="s">
        <v>7131</v>
      </c>
      <c r="E1057" s="20" t="str">
        <f t="shared" si="67"/>
        <v>04 0150</v>
      </c>
      <c r="F1057" s="28" t="s">
        <v>4963</v>
      </c>
      <c r="G1057" s="21" t="str">
        <f>VLOOKUP(E1057,'FILIAIS PETZ'!A:E,5,0)</f>
        <v>PETZ BRASILIA JARDIM BOTANICO</v>
      </c>
      <c r="H1057" s="20" t="str">
        <f>VLOOKUP(E1057,'FILIAIS PETZ'!A:D,4,0)</f>
        <v>BJDB-DF</v>
      </c>
      <c r="I1057" s="46">
        <v>45323</v>
      </c>
      <c r="J1057" s="9" t="s">
        <v>4980</v>
      </c>
      <c r="K1057" s="9" t="s">
        <v>5858</v>
      </c>
      <c r="L1057" s="29" t="s">
        <v>11596</v>
      </c>
      <c r="M1057" s="46">
        <v>45373</v>
      </c>
      <c r="N1057" s="46">
        <v>45532</v>
      </c>
      <c r="O1057" s="46">
        <v>45512</v>
      </c>
      <c r="P1057" s="29" t="s">
        <v>4998</v>
      </c>
      <c r="Q1057" s="9">
        <v>3</v>
      </c>
      <c r="R1057" s="9">
        <v>1</v>
      </c>
      <c r="S1057" s="9" t="s">
        <v>4983</v>
      </c>
      <c r="T1057" s="9" t="s">
        <v>32</v>
      </c>
      <c r="U1057" s="9">
        <v>11002</v>
      </c>
      <c r="V1057" s="9">
        <v>11002</v>
      </c>
      <c r="W1057" s="9"/>
      <c r="X1057" s="10" t="s">
        <v>5016</v>
      </c>
      <c r="Y1057" s="10" t="s">
        <v>4980</v>
      </c>
      <c r="Z1057" s="9" t="s">
        <v>4994</v>
      </c>
      <c r="AA1057" s="9" t="s">
        <v>5732</v>
      </c>
      <c r="AB1057" s="9" t="s">
        <v>5005</v>
      </c>
      <c r="AC1057" s="9" t="s">
        <v>5006</v>
      </c>
      <c r="AD1057" s="29"/>
      <c r="AE1057" s="20" t="str">
        <f>VLOOKUP(E1057,'FILIAIS PETZ'!A:Q,17,0)</f>
        <v>CO-1</v>
      </c>
      <c r="AF1057" s="20" t="str">
        <f>VLOOKUP(E1057,'FILIAIS PETZ'!A:Q,3,0)</f>
        <v>FELICIO</v>
      </c>
      <c r="AG1057" s="20" t="str">
        <f>VLOOKUP(E1057,'FILIAIS PETZ'!A:Q,2,0)</f>
        <v>R3</v>
      </c>
      <c r="AH1057" s="75">
        <v>2330</v>
      </c>
      <c r="AI1057" s="16" t="s">
        <v>6533</v>
      </c>
      <c r="AJ1057" s="43">
        <f>VLOOKUP(E1057,'FILIAIS PETZ'!$A$2:$K$2000,11,0)</f>
        <v>18328118014320</v>
      </c>
      <c r="AK1057" s="44">
        <f t="shared" si="70"/>
        <v>18328118014320</v>
      </c>
    </row>
    <row r="1058" spans="1:37" s="14" customFormat="1" ht="15" customHeight="1" thickBot="1" x14ac:dyDescent="0.25">
      <c r="A1058" s="9" t="str">
        <f t="shared" si="72"/>
        <v>PREVENTIVA</v>
      </c>
      <c r="B1058" s="18">
        <f>VLOOKUP(C1058,FORNECEDORES!D:E,2,0)</f>
        <v>4722</v>
      </c>
      <c r="C1058" s="19" t="str">
        <f>VLOOKUP(D1058,FORNECEDORES!A:D,4,0)</f>
        <v>08.100.057/0001-74</v>
      </c>
      <c r="D1058" s="13" t="s">
        <v>6219</v>
      </c>
      <c r="E1058" s="20" t="str">
        <f t="shared" si="67"/>
        <v>04 0142</v>
      </c>
      <c r="F1058" s="28" t="s">
        <v>4931</v>
      </c>
      <c r="G1058" s="21" t="str">
        <f>VLOOKUP(E1058,'FILIAIS PETZ'!A:E,5,0)</f>
        <v>PETZ MIGUEL SUTIL</v>
      </c>
      <c r="H1058" s="20" t="str">
        <f>VLOOKUP(E1058,'FILIAIS PETZ'!A:D,4,0)</f>
        <v>MGST-MT</v>
      </c>
      <c r="I1058" s="46">
        <v>45323</v>
      </c>
      <c r="J1058" s="9" t="s">
        <v>4980</v>
      </c>
      <c r="K1058" s="9" t="s">
        <v>5858</v>
      </c>
      <c r="L1058" s="83" t="s">
        <v>12520</v>
      </c>
      <c r="M1058" s="46">
        <v>45331</v>
      </c>
      <c r="N1058" s="46">
        <v>45560</v>
      </c>
      <c r="O1058" s="46">
        <v>45544</v>
      </c>
      <c r="P1058" s="29" t="s">
        <v>4998</v>
      </c>
      <c r="Q1058" s="9">
        <v>3</v>
      </c>
      <c r="R1058" s="9">
        <v>1</v>
      </c>
      <c r="S1058" s="9" t="s">
        <v>4983</v>
      </c>
      <c r="T1058" s="9" t="s">
        <v>32</v>
      </c>
      <c r="U1058" s="9">
        <v>11002</v>
      </c>
      <c r="V1058" s="9">
        <v>11002</v>
      </c>
      <c r="W1058" s="9"/>
      <c r="X1058" s="10" t="s">
        <v>5016</v>
      </c>
      <c r="Y1058" s="9" t="s">
        <v>4994</v>
      </c>
      <c r="Z1058" s="9" t="s">
        <v>4994</v>
      </c>
      <c r="AA1058" s="9" t="s">
        <v>5732</v>
      </c>
      <c r="AB1058" s="10" t="s">
        <v>5040</v>
      </c>
      <c r="AC1058" s="9" t="s">
        <v>4999</v>
      </c>
      <c r="AD1058" s="29"/>
      <c r="AE1058" s="20" t="str">
        <f>VLOOKUP(E1058,'FILIAIS PETZ'!A:Q,17,0)</f>
        <v>CO-3</v>
      </c>
      <c r="AF1058" s="20" t="str">
        <f>VLOOKUP(E1058,'FILIAIS PETZ'!A:Q,3,0)</f>
        <v>FELICIO</v>
      </c>
      <c r="AG1058" s="20" t="str">
        <f>VLOOKUP(E1058,'FILIAIS PETZ'!A:Q,2,0)</f>
        <v>R3</v>
      </c>
      <c r="AH1058" s="75">
        <v>2330</v>
      </c>
      <c r="AI1058" s="16" t="s">
        <v>6533</v>
      </c>
      <c r="AJ1058" s="43">
        <f>VLOOKUP(E1058,'FILIAIS PETZ'!$A$2:$K$2000,11,0)</f>
        <v>18328118013430</v>
      </c>
      <c r="AK1058" s="44">
        <f t="shared" si="70"/>
        <v>18328118013430</v>
      </c>
    </row>
    <row r="1059" spans="1:37" s="14" customFormat="1" ht="15" customHeight="1" thickBot="1" x14ac:dyDescent="0.25">
      <c r="A1059" s="9" t="str">
        <f t="shared" si="72"/>
        <v>PREVENTIVA</v>
      </c>
      <c r="B1059" s="18">
        <f>VLOOKUP(C1059,FORNECEDORES!D:E,2,0)</f>
        <v>4722</v>
      </c>
      <c r="C1059" s="19" t="str">
        <f>VLOOKUP(D1059,FORNECEDORES!A:D,4,0)</f>
        <v>08.100.057/0001-74</v>
      </c>
      <c r="D1059" s="13" t="s">
        <v>6219</v>
      </c>
      <c r="E1059" s="20" t="str">
        <f t="shared" si="67"/>
        <v>04 0224</v>
      </c>
      <c r="F1059" s="28" t="s">
        <v>4941</v>
      </c>
      <c r="G1059" s="21" t="str">
        <f>VLOOKUP(E1059,'FILIAIS PETZ'!A:E,5,0)</f>
        <v>PETZ NORTE SUL PLAZA</v>
      </c>
      <c r="H1059" s="20" t="str">
        <f>VLOOKUP(E1059,'FILIAIS PETZ'!A:D,4,0)</f>
        <v>NSPL-MS</v>
      </c>
      <c r="I1059" s="46">
        <v>45323</v>
      </c>
      <c r="J1059" s="9" t="s">
        <v>4980</v>
      </c>
      <c r="K1059" s="9" t="s">
        <v>5858</v>
      </c>
      <c r="L1059" s="83" t="s">
        <v>12522</v>
      </c>
      <c r="M1059" s="46">
        <v>45331</v>
      </c>
      <c r="N1059" s="46">
        <v>45560</v>
      </c>
      <c r="O1059" s="46">
        <v>45544</v>
      </c>
      <c r="P1059" s="29" t="s">
        <v>4998</v>
      </c>
      <c r="Q1059" s="9">
        <v>3</v>
      </c>
      <c r="R1059" s="9">
        <v>1</v>
      </c>
      <c r="S1059" s="9" t="s">
        <v>4983</v>
      </c>
      <c r="T1059" s="9" t="s">
        <v>32</v>
      </c>
      <c r="U1059" s="9">
        <v>11002</v>
      </c>
      <c r="V1059" s="9">
        <v>11002</v>
      </c>
      <c r="W1059" s="9"/>
      <c r="X1059" s="10" t="s">
        <v>5016</v>
      </c>
      <c r="Y1059" s="9" t="s">
        <v>4994</v>
      </c>
      <c r="Z1059" s="9" t="s">
        <v>4994</v>
      </c>
      <c r="AA1059" s="9" t="s">
        <v>5732</v>
      </c>
      <c r="AB1059" s="10" t="s">
        <v>5040</v>
      </c>
      <c r="AC1059" s="9" t="s">
        <v>4999</v>
      </c>
      <c r="AD1059" s="29"/>
      <c r="AE1059" s="20" t="str">
        <f>VLOOKUP(E1059,'FILIAIS PETZ'!A:Q,17,0)</f>
        <v>CO-1</v>
      </c>
      <c r="AF1059" s="20" t="str">
        <f>VLOOKUP(E1059,'FILIAIS PETZ'!A:Q,3,0)</f>
        <v>FELICIO</v>
      </c>
      <c r="AG1059" s="20" t="str">
        <f>VLOOKUP(E1059,'FILIAIS PETZ'!A:Q,2,0)</f>
        <v>R3</v>
      </c>
      <c r="AH1059" s="75">
        <v>2330</v>
      </c>
      <c r="AI1059" s="16" t="s">
        <v>6533</v>
      </c>
      <c r="AJ1059" s="43">
        <f>VLOOKUP(E1059,'FILIAIS PETZ'!$A$2:$K$2000,11,0)</f>
        <v>18328118021459</v>
      </c>
      <c r="AK1059" s="44">
        <f t="shared" si="70"/>
        <v>18328118021459</v>
      </c>
    </row>
    <row r="1060" spans="1:37" s="14" customFormat="1" ht="15" customHeight="1" thickBot="1" x14ac:dyDescent="0.25">
      <c r="A1060" s="84" t="str">
        <f t="shared" si="72"/>
        <v>PREVENTIVA</v>
      </c>
      <c r="B1060" s="18">
        <f>VLOOKUP(C1060,FORNECEDORES!D:E,2,0)</f>
        <v>4990</v>
      </c>
      <c r="C1060" s="19" t="str">
        <f>VLOOKUP(D1060,FORNECEDORES!A:D,4,0)</f>
        <v>27.093.558/0012-78</v>
      </c>
      <c r="D1060" s="13" t="s">
        <v>7133</v>
      </c>
      <c r="E1060" s="20" t="str">
        <f t="shared" si="67"/>
        <v>04 0040</v>
      </c>
      <c r="F1060" s="28" t="s">
        <v>4943</v>
      </c>
      <c r="G1060" s="21" t="str">
        <f>VLOOKUP(E1060,'FILIAIS PETZ'!A:E,5,0)</f>
        <v>PETZ NOSSA SENHORA DO CARMO</v>
      </c>
      <c r="H1060" s="20" t="str">
        <f>VLOOKUP(E1060,'FILIAIS PETZ'!A:D,4,0)</f>
        <v>NSCA-MG</v>
      </c>
      <c r="I1060" s="46">
        <v>45323</v>
      </c>
      <c r="J1060" s="9" t="s">
        <v>4980</v>
      </c>
      <c r="K1060" s="9" t="s">
        <v>5858</v>
      </c>
      <c r="L1060" s="29" t="s">
        <v>11614</v>
      </c>
      <c r="M1060" s="46">
        <v>45373</v>
      </c>
      <c r="N1060" s="46">
        <v>45532</v>
      </c>
      <c r="O1060" s="46">
        <v>45513</v>
      </c>
      <c r="P1060" s="29" t="s">
        <v>4998</v>
      </c>
      <c r="Q1060" s="9">
        <v>3</v>
      </c>
      <c r="R1060" s="9">
        <v>1</v>
      </c>
      <c r="S1060" s="9" t="s">
        <v>4983</v>
      </c>
      <c r="T1060" s="9" t="s">
        <v>32</v>
      </c>
      <c r="U1060" s="9">
        <v>11002</v>
      </c>
      <c r="V1060" s="9">
        <v>11002</v>
      </c>
      <c r="W1060" s="9"/>
      <c r="X1060" s="10" t="s">
        <v>5016</v>
      </c>
      <c r="Y1060" s="10" t="s">
        <v>4980</v>
      </c>
      <c r="Z1060" s="9" t="s">
        <v>4994</v>
      </c>
      <c r="AA1060" s="9" t="s">
        <v>5732</v>
      </c>
      <c r="AB1060" s="9" t="s">
        <v>5005</v>
      </c>
      <c r="AC1060" s="9" t="s">
        <v>5006</v>
      </c>
      <c r="AD1060" s="29"/>
      <c r="AE1060" s="20" t="str">
        <f>VLOOKUP(E1060,'FILIAIS PETZ'!A:Q,17,0)</f>
        <v>MG-1</v>
      </c>
      <c r="AF1060" s="20" t="str">
        <f>VLOOKUP(E1060,'FILIAIS PETZ'!A:Q,3,0)</f>
        <v>FELICIO</v>
      </c>
      <c r="AG1060" s="20" t="str">
        <f>VLOOKUP(E1060,'FILIAIS PETZ'!A:Q,2,0)</f>
        <v>R3</v>
      </c>
      <c r="AH1060" s="75">
        <v>2330</v>
      </c>
      <c r="AI1060" s="16" t="s">
        <v>6533</v>
      </c>
      <c r="AJ1060" s="43">
        <f>VLOOKUP(E1060,'FILIAIS PETZ'!$A$2:$K$2000,11,0)</f>
        <v>18328118003981</v>
      </c>
      <c r="AK1060" s="44">
        <f t="shared" si="70"/>
        <v>18328118003981</v>
      </c>
    </row>
    <row r="1061" spans="1:37" s="14" customFormat="1" ht="15" customHeight="1" thickBot="1" x14ac:dyDescent="0.25">
      <c r="A1061" s="9" t="str">
        <f t="shared" si="72"/>
        <v>PREVENTIVA</v>
      </c>
      <c r="B1061" s="18">
        <f>VLOOKUP(C1061,FORNECEDORES!D:E,2,0)</f>
        <v>4722</v>
      </c>
      <c r="C1061" s="19" t="str">
        <f>VLOOKUP(D1061,FORNECEDORES!A:D,4,0)</f>
        <v>08.100.057/0001-74</v>
      </c>
      <c r="D1061" s="13" t="s">
        <v>6219</v>
      </c>
      <c r="E1061" s="20" t="str">
        <f t="shared" si="67"/>
        <v>04 0083</v>
      </c>
      <c r="F1061" s="28" t="s">
        <v>4936</v>
      </c>
      <c r="G1061" s="21" t="str">
        <f>VLOOKUP(E1061,'FILIAIS PETZ'!A:E,5,0)</f>
        <v>PETZ OSASCO</v>
      </c>
      <c r="H1061" s="20" t="str">
        <f>VLOOKUP(E1061,'FILIAIS PETZ'!A:D,4,0)</f>
        <v>OSAS-SP</v>
      </c>
      <c r="I1061" s="46">
        <v>45323</v>
      </c>
      <c r="J1061" s="9" t="s">
        <v>4980</v>
      </c>
      <c r="K1061" s="9" t="s">
        <v>5858</v>
      </c>
      <c r="L1061" s="29" t="s">
        <v>12580</v>
      </c>
      <c r="M1061" s="46">
        <v>45331</v>
      </c>
      <c r="N1061" s="46">
        <v>45560</v>
      </c>
      <c r="O1061" s="46">
        <v>45545</v>
      </c>
      <c r="P1061" s="29" t="s">
        <v>4998</v>
      </c>
      <c r="Q1061" s="9">
        <v>3</v>
      </c>
      <c r="R1061" s="9">
        <v>1</v>
      </c>
      <c r="S1061" s="9" t="s">
        <v>4983</v>
      </c>
      <c r="T1061" s="9" t="s">
        <v>32</v>
      </c>
      <c r="U1061" s="9">
        <v>11002</v>
      </c>
      <c r="V1061" s="9">
        <v>11002</v>
      </c>
      <c r="W1061" s="9"/>
      <c r="X1061" s="10" t="s">
        <v>5016</v>
      </c>
      <c r="Y1061" s="9" t="s">
        <v>4994</v>
      </c>
      <c r="Z1061" s="9" t="s">
        <v>4994</v>
      </c>
      <c r="AA1061" s="9" t="s">
        <v>5732</v>
      </c>
      <c r="AB1061" s="10" t="s">
        <v>5040</v>
      </c>
      <c r="AC1061" s="9" t="s">
        <v>4999</v>
      </c>
      <c r="AD1061" s="29"/>
      <c r="AE1061" s="20" t="str">
        <f>VLOOKUP(E1061,'FILIAIS PETZ'!A:Q,17,0)</f>
        <v>SP7</v>
      </c>
      <c r="AF1061" s="20" t="str">
        <f>VLOOKUP(E1061,'FILIAIS PETZ'!A:Q,3,0)</f>
        <v>FELICIO</v>
      </c>
      <c r="AG1061" s="20" t="str">
        <f>VLOOKUP(E1061,'FILIAIS PETZ'!A:Q,2,0)</f>
        <v>R3</v>
      </c>
      <c r="AH1061" s="75">
        <v>2330</v>
      </c>
      <c r="AI1061" s="16" t="s">
        <v>6533</v>
      </c>
      <c r="AJ1061" s="43">
        <f>VLOOKUP(E1061,'FILIAIS PETZ'!$A$2:$K$2000,11,0)</f>
        <v>18328118008355</v>
      </c>
      <c r="AK1061" s="44">
        <f t="shared" si="70"/>
        <v>18328118008355</v>
      </c>
    </row>
    <row r="1062" spans="1:37" s="14" customFormat="1" ht="15" customHeight="1" thickBot="1" x14ac:dyDescent="0.25">
      <c r="A1062" s="84" t="str">
        <f t="shared" si="72"/>
        <v>PREVENTIVA</v>
      </c>
      <c r="B1062" s="18">
        <f>VLOOKUP(C1062,FORNECEDORES!D:E,2,0)</f>
        <v>132859</v>
      </c>
      <c r="C1062" s="19" t="str">
        <f>VLOOKUP(D1062,FORNECEDORES!A:D,4,0)</f>
        <v>27.093.558/0006-20</v>
      </c>
      <c r="D1062" s="13" t="s">
        <v>7131</v>
      </c>
      <c r="E1062" s="20" t="str">
        <f t="shared" si="67"/>
        <v>04 0139</v>
      </c>
      <c r="F1062" s="28" t="s">
        <v>4978</v>
      </c>
      <c r="G1062" s="21" t="str">
        <f>VLOOKUP(E1062,'FILIAIS PETZ'!A:E,5,0)</f>
        <v>PETZ PALMAS</v>
      </c>
      <c r="H1062" s="20" t="str">
        <f>VLOOKUP(E1062,'FILIAIS PETZ'!A:D,4,0)</f>
        <v>PMAS-TO</v>
      </c>
      <c r="I1062" s="46">
        <v>45323</v>
      </c>
      <c r="J1062" s="9" t="s">
        <v>4980</v>
      </c>
      <c r="K1062" s="9" t="s">
        <v>5858</v>
      </c>
      <c r="L1062" s="29" t="s">
        <v>11604</v>
      </c>
      <c r="M1062" s="46">
        <v>45373</v>
      </c>
      <c r="N1062" s="46">
        <v>45532</v>
      </c>
      <c r="O1062" s="46">
        <v>45513</v>
      </c>
      <c r="P1062" s="29" t="s">
        <v>4998</v>
      </c>
      <c r="Q1062" s="9">
        <v>3</v>
      </c>
      <c r="R1062" s="9">
        <v>1</v>
      </c>
      <c r="S1062" s="9" t="s">
        <v>4983</v>
      </c>
      <c r="T1062" s="9" t="s">
        <v>32</v>
      </c>
      <c r="U1062" s="9">
        <v>11002</v>
      </c>
      <c r="V1062" s="9">
        <v>11002</v>
      </c>
      <c r="W1062" s="9"/>
      <c r="X1062" s="10" t="s">
        <v>5016</v>
      </c>
      <c r="Y1062" s="10" t="s">
        <v>4980</v>
      </c>
      <c r="Z1062" s="9" t="s">
        <v>4994</v>
      </c>
      <c r="AA1062" s="9" t="s">
        <v>5732</v>
      </c>
      <c r="AB1062" s="9" t="s">
        <v>5005</v>
      </c>
      <c r="AC1062" s="9" t="s">
        <v>5006</v>
      </c>
      <c r="AD1062" s="29"/>
      <c r="AE1062" s="20" t="str">
        <f>VLOOKUP(E1062,'FILIAIS PETZ'!A:Q,17,0)</f>
        <v>CO-2</v>
      </c>
      <c r="AF1062" s="20" t="str">
        <f>VLOOKUP(E1062,'FILIAIS PETZ'!A:Q,3,0)</f>
        <v>FELICIO</v>
      </c>
      <c r="AG1062" s="20" t="str">
        <f>VLOOKUP(E1062,'FILIAIS PETZ'!A:Q,2,0)</f>
        <v>R3</v>
      </c>
      <c r="AH1062" s="75">
        <v>2330</v>
      </c>
      <c r="AI1062" s="16" t="s">
        <v>6533</v>
      </c>
      <c r="AJ1062" s="43">
        <f>VLOOKUP(E1062,'FILIAIS PETZ'!$A$2:$K$2000,11,0)</f>
        <v>18328118014088</v>
      </c>
      <c r="AK1062" s="44">
        <f t="shared" si="70"/>
        <v>18328118014088</v>
      </c>
    </row>
    <row r="1063" spans="1:37" s="14" customFormat="1" ht="15" customHeight="1" thickBot="1" x14ac:dyDescent="0.25">
      <c r="A1063" s="84" t="str">
        <f t="shared" si="72"/>
        <v>PREVENTIVA</v>
      </c>
      <c r="B1063" s="18">
        <f>VLOOKUP(C1063,FORNECEDORES!D:E,2,0)</f>
        <v>4990</v>
      </c>
      <c r="C1063" s="19" t="str">
        <f>VLOOKUP(D1063,FORNECEDORES!A:D,4,0)</f>
        <v>27.093.558/0012-78</v>
      </c>
      <c r="D1063" s="13" t="s">
        <v>7133</v>
      </c>
      <c r="E1063" s="20" t="str">
        <f t="shared" si="67"/>
        <v>04 0061</v>
      </c>
      <c r="F1063" s="28" t="s">
        <v>4946</v>
      </c>
      <c r="G1063" s="21" t="str">
        <f>VLOOKUP(E1063,'FILIAIS PETZ'!A:E,5,0)</f>
        <v>PETZ PAMPULHA</v>
      </c>
      <c r="H1063" s="20" t="str">
        <f>VLOOKUP(E1063,'FILIAIS PETZ'!A:D,4,0)</f>
        <v>PAMP-MG</v>
      </c>
      <c r="I1063" s="46">
        <v>45323</v>
      </c>
      <c r="J1063" s="9" t="s">
        <v>4980</v>
      </c>
      <c r="K1063" s="9" t="s">
        <v>5858</v>
      </c>
      <c r="L1063" s="29" t="s">
        <v>11612</v>
      </c>
      <c r="M1063" s="46">
        <v>45373</v>
      </c>
      <c r="N1063" s="46">
        <v>45532</v>
      </c>
      <c r="O1063" s="46">
        <v>45513</v>
      </c>
      <c r="P1063" s="29" t="s">
        <v>4998</v>
      </c>
      <c r="Q1063" s="9">
        <v>3</v>
      </c>
      <c r="R1063" s="9">
        <v>1</v>
      </c>
      <c r="S1063" s="9" t="s">
        <v>4983</v>
      </c>
      <c r="T1063" s="9" t="s">
        <v>32</v>
      </c>
      <c r="U1063" s="9">
        <v>11002</v>
      </c>
      <c r="V1063" s="9">
        <v>11002</v>
      </c>
      <c r="W1063" s="9"/>
      <c r="X1063" s="10" t="s">
        <v>5016</v>
      </c>
      <c r="Y1063" s="10" t="s">
        <v>4980</v>
      </c>
      <c r="Z1063" s="9" t="s">
        <v>4994</v>
      </c>
      <c r="AA1063" s="9" t="s">
        <v>5732</v>
      </c>
      <c r="AB1063" s="9" t="s">
        <v>5005</v>
      </c>
      <c r="AC1063" s="9" t="s">
        <v>5006</v>
      </c>
      <c r="AD1063" s="29"/>
      <c r="AE1063" s="20" t="str">
        <f>VLOOKUP(E1063,'FILIAIS PETZ'!A:Q,17,0)</f>
        <v>MG-1</v>
      </c>
      <c r="AF1063" s="20" t="str">
        <f>VLOOKUP(E1063,'FILIAIS PETZ'!A:Q,3,0)</f>
        <v>FELICIO</v>
      </c>
      <c r="AG1063" s="20" t="str">
        <f>VLOOKUP(E1063,'FILIAIS PETZ'!A:Q,2,0)</f>
        <v>R3</v>
      </c>
      <c r="AH1063" s="75">
        <v>2330</v>
      </c>
      <c r="AI1063" s="16" t="s">
        <v>6533</v>
      </c>
      <c r="AJ1063" s="43">
        <f>VLOOKUP(E1063,'FILIAIS PETZ'!$A$2:$K$2000,11,0)</f>
        <v>18328118006069</v>
      </c>
      <c r="AK1063" s="44">
        <f t="shared" si="70"/>
        <v>18328118006069</v>
      </c>
    </row>
    <row r="1064" spans="1:37" s="14" customFormat="1" ht="15" customHeight="1" thickBot="1" x14ac:dyDescent="0.25">
      <c r="A1064" s="84" t="str">
        <f t="shared" si="72"/>
        <v>PREVENTIVA</v>
      </c>
      <c r="B1064" s="18">
        <f>VLOOKUP(C1064,FORNECEDORES!D:E,2,0)</f>
        <v>132859</v>
      </c>
      <c r="C1064" s="19" t="str">
        <f>VLOOKUP(D1064,FORNECEDORES!A:D,4,0)</f>
        <v>27.093.558/0006-20</v>
      </c>
      <c r="D1064" s="13" t="s">
        <v>7131</v>
      </c>
      <c r="E1064" s="20" t="str">
        <f t="shared" si="67"/>
        <v>04 0255</v>
      </c>
      <c r="F1064" s="28" t="s">
        <v>4964</v>
      </c>
      <c r="G1064" s="21" t="str">
        <f>VLOOKUP(E1064,'FILIAIS PETZ'!A:E,5,0)</f>
        <v>PETZ PARK SHOPPING BRASILIA</v>
      </c>
      <c r="H1064" s="20" t="str">
        <f>VLOOKUP(E1064,'FILIAIS PETZ'!A:D,4,0)</f>
        <v>PKSB-DF</v>
      </c>
      <c r="I1064" s="46">
        <v>45323</v>
      </c>
      <c r="J1064" s="9" t="s">
        <v>4980</v>
      </c>
      <c r="K1064" s="9" t="s">
        <v>5858</v>
      </c>
      <c r="L1064" s="29" t="s">
        <v>11606</v>
      </c>
      <c r="M1064" s="46">
        <v>45373</v>
      </c>
      <c r="N1064" s="46">
        <v>45532</v>
      </c>
      <c r="O1064" s="46">
        <v>45513</v>
      </c>
      <c r="P1064" s="29" t="s">
        <v>4998</v>
      </c>
      <c r="Q1064" s="9">
        <v>3</v>
      </c>
      <c r="R1064" s="9">
        <v>1</v>
      </c>
      <c r="S1064" s="9" t="s">
        <v>4983</v>
      </c>
      <c r="T1064" s="9" t="s">
        <v>32</v>
      </c>
      <c r="U1064" s="9">
        <v>11002</v>
      </c>
      <c r="V1064" s="9">
        <v>11002</v>
      </c>
      <c r="W1064" s="9"/>
      <c r="X1064" s="10" t="s">
        <v>5016</v>
      </c>
      <c r="Y1064" s="10" t="s">
        <v>4980</v>
      </c>
      <c r="Z1064" s="9" t="s">
        <v>4994</v>
      </c>
      <c r="AA1064" s="9" t="s">
        <v>5732</v>
      </c>
      <c r="AB1064" s="9" t="s">
        <v>5005</v>
      </c>
      <c r="AC1064" s="9" t="s">
        <v>5006</v>
      </c>
      <c r="AD1064" s="29"/>
      <c r="AE1064" s="20" t="str">
        <f>VLOOKUP(E1064,'FILIAIS PETZ'!A:Q,17,0)</f>
        <v>CO-2</v>
      </c>
      <c r="AF1064" s="20" t="str">
        <f>VLOOKUP(E1064,'FILIAIS PETZ'!A:Q,3,0)</f>
        <v>FELICIO</v>
      </c>
      <c r="AG1064" s="20" t="str">
        <f>VLOOKUP(E1064,'FILIAIS PETZ'!A:Q,2,0)</f>
        <v>R3</v>
      </c>
      <c r="AH1064" s="75">
        <v>2330</v>
      </c>
      <c r="AI1064" s="16" t="s">
        <v>6533</v>
      </c>
      <c r="AJ1064" s="43" t="str">
        <f>VLOOKUP(E1064,'FILIAIS PETZ'!$A$2:$K$2000,11,0)</f>
        <v>18.328.118/0242-02</v>
      </c>
      <c r="AK1064" s="44" t="str">
        <f t="shared" si="70"/>
        <v>18.328.118/0242-02</v>
      </c>
    </row>
    <row r="1065" spans="1:37" s="14" customFormat="1" ht="15" customHeight="1" thickBot="1" x14ac:dyDescent="0.25">
      <c r="A1065" s="84" t="str">
        <f t="shared" si="72"/>
        <v>PREVENTIVA</v>
      </c>
      <c r="B1065" s="18">
        <f>VLOOKUP(C1065,FORNECEDORES!D:E,2,0)</f>
        <v>165145</v>
      </c>
      <c r="C1065" s="19" t="str">
        <f>VLOOKUP(D1065,FORNECEDORES!A:D,4,0)</f>
        <v>27.093.558/0030-50</v>
      </c>
      <c r="D1065" s="13" t="s">
        <v>7141</v>
      </c>
      <c r="E1065" s="20" t="str">
        <f t="shared" si="67"/>
        <v>04 0033</v>
      </c>
      <c r="F1065" s="28" t="s">
        <v>4933</v>
      </c>
      <c r="G1065" s="21" t="str">
        <f>VLOOKUP(E1065,'FILIAIS PETZ'!A:E,5,0)</f>
        <v>PETZ PARQUE FLAMBOYANT</v>
      </c>
      <c r="H1065" s="20" t="str">
        <f>VLOOKUP(E1065,'FILIAIS PETZ'!A:D,4,0)</f>
        <v>FBYT-GO</v>
      </c>
      <c r="I1065" s="46">
        <v>45323</v>
      </c>
      <c r="J1065" s="9" t="s">
        <v>4980</v>
      </c>
      <c r="K1065" s="9" t="s">
        <v>5858</v>
      </c>
      <c r="L1065" s="29" t="s">
        <v>11611</v>
      </c>
      <c r="M1065" s="46">
        <v>45373</v>
      </c>
      <c r="N1065" s="46">
        <v>45532</v>
      </c>
      <c r="O1065" s="46">
        <v>45513</v>
      </c>
      <c r="P1065" s="29" t="s">
        <v>4998</v>
      </c>
      <c r="Q1065" s="9">
        <v>3</v>
      </c>
      <c r="R1065" s="9">
        <v>1</v>
      </c>
      <c r="S1065" s="9" t="s">
        <v>4983</v>
      </c>
      <c r="T1065" s="9" t="s">
        <v>32</v>
      </c>
      <c r="U1065" s="9">
        <v>11002</v>
      </c>
      <c r="V1065" s="9">
        <v>11002</v>
      </c>
      <c r="W1065" s="9"/>
      <c r="X1065" s="10" t="s">
        <v>5016</v>
      </c>
      <c r="Y1065" s="10" t="s">
        <v>4980</v>
      </c>
      <c r="Z1065" s="9" t="s">
        <v>4994</v>
      </c>
      <c r="AA1065" s="9" t="s">
        <v>5732</v>
      </c>
      <c r="AB1065" s="9" t="s">
        <v>5005</v>
      </c>
      <c r="AC1065" s="9" t="s">
        <v>5006</v>
      </c>
      <c r="AD1065" s="29"/>
      <c r="AE1065" s="20" t="str">
        <f>VLOOKUP(E1065,'FILIAIS PETZ'!A:Q,17,0)</f>
        <v>CO-2</v>
      </c>
      <c r="AF1065" s="20" t="str">
        <f>VLOOKUP(E1065,'FILIAIS PETZ'!A:Q,3,0)</f>
        <v>FELICIO</v>
      </c>
      <c r="AG1065" s="20" t="str">
        <f>VLOOKUP(E1065,'FILIAIS PETZ'!A:Q,2,0)</f>
        <v>R3</v>
      </c>
      <c r="AH1065" s="75">
        <v>2330</v>
      </c>
      <c r="AI1065" s="16" t="s">
        <v>6533</v>
      </c>
      <c r="AJ1065" s="43">
        <f>VLOOKUP(E1065,'FILIAIS PETZ'!$A$2:$K$2000,11,0)</f>
        <v>18328118003477</v>
      </c>
      <c r="AK1065" s="44">
        <f t="shared" si="70"/>
        <v>18328118003477</v>
      </c>
    </row>
    <row r="1066" spans="1:37" s="14" customFormat="1" ht="15" customHeight="1" thickBot="1" x14ac:dyDescent="0.25">
      <c r="A1066" s="84" t="str">
        <f t="shared" si="72"/>
        <v>PREVENTIVA</v>
      </c>
      <c r="B1066" s="18">
        <f>VLOOKUP(C1066,FORNECEDORES!D:E,2,0)</f>
        <v>165145</v>
      </c>
      <c r="C1066" s="19" t="str">
        <f>VLOOKUP(D1066,FORNECEDORES!A:D,4,0)</f>
        <v>27.093.558/0030-50</v>
      </c>
      <c r="D1066" s="13" t="s">
        <v>7141</v>
      </c>
      <c r="E1066" s="20" t="str">
        <f t="shared" si="67"/>
        <v>04 0029</v>
      </c>
      <c r="F1066" s="28" t="s">
        <v>4965</v>
      </c>
      <c r="G1066" s="21" t="str">
        <f>VLOOKUP(E1066,'FILIAIS PETZ'!A:E,5,0)</f>
        <v>PETZ PASSEIO DAS AGUAS</v>
      </c>
      <c r="H1066" s="20" t="str">
        <f>VLOOKUP(E1066,'FILIAIS PETZ'!A:D,4,0)</f>
        <v>PSAG-GO</v>
      </c>
      <c r="I1066" s="46">
        <v>45323</v>
      </c>
      <c r="J1066" s="9" t="s">
        <v>4980</v>
      </c>
      <c r="K1066" s="9" t="s">
        <v>5858</v>
      </c>
      <c r="L1066" s="29" t="s">
        <v>11600</v>
      </c>
      <c r="M1066" s="46">
        <v>45373</v>
      </c>
      <c r="N1066" s="46">
        <v>45532</v>
      </c>
      <c r="O1066" s="46">
        <v>45512</v>
      </c>
      <c r="P1066" s="29" t="s">
        <v>4998</v>
      </c>
      <c r="Q1066" s="9">
        <v>3</v>
      </c>
      <c r="R1066" s="9">
        <v>1</v>
      </c>
      <c r="S1066" s="9" t="s">
        <v>4983</v>
      </c>
      <c r="T1066" s="9" t="s">
        <v>32</v>
      </c>
      <c r="U1066" s="9">
        <v>11002</v>
      </c>
      <c r="V1066" s="9">
        <v>11002</v>
      </c>
      <c r="W1066" s="9"/>
      <c r="X1066" s="10" t="s">
        <v>5016</v>
      </c>
      <c r="Y1066" s="10" t="s">
        <v>4980</v>
      </c>
      <c r="Z1066" s="9" t="s">
        <v>4994</v>
      </c>
      <c r="AA1066" s="9" t="s">
        <v>5732</v>
      </c>
      <c r="AB1066" s="9" t="s">
        <v>5005</v>
      </c>
      <c r="AC1066" s="9" t="s">
        <v>5006</v>
      </c>
      <c r="AD1066" s="29"/>
      <c r="AE1066" s="20" t="str">
        <f>VLOOKUP(E1066,'FILIAIS PETZ'!A:Q,17,0)</f>
        <v>CO-2</v>
      </c>
      <c r="AF1066" s="20" t="str">
        <f>VLOOKUP(E1066,'FILIAIS PETZ'!A:Q,3,0)</f>
        <v>FELICIO</v>
      </c>
      <c r="AG1066" s="20" t="str">
        <f>VLOOKUP(E1066,'FILIAIS PETZ'!A:Q,2,0)</f>
        <v>R3</v>
      </c>
      <c r="AH1066" s="75">
        <v>2330</v>
      </c>
      <c r="AI1066" s="16" t="s">
        <v>6533</v>
      </c>
      <c r="AJ1066" s="43">
        <f>VLOOKUP(E1066,'FILIAIS PETZ'!$A$2:$K$2000,11,0)</f>
        <v>18328118002900</v>
      </c>
      <c r="AK1066" s="44">
        <f t="shared" si="70"/>
        <v>18328118002900</v>
      </c>
    </row>
    <row r="1067" spans="1:37" s="14" customFormat="1" ht="15" customHeight="1" thickBot="1" x14ac:dyDescent="0.25">
      <c r="A1067" s="9" t="str">
        <f t="shared" si="72"/>
        <v>PREVENTIVA</v>
      </c>
      <c r="B1067" s="18">
        <f>VLOOKUP(C1067,FORNECEDORES!D:E,2,0)</f>
        <v>4722</v>
      </c>
      <c r="C1067" s="19" t="str">
        <f>VLOOKUP(D1067,FORNECEDORES!A:D,4,0)</f>
        <v>08.100.057/0001-74</v>
      </c>
      <c r="D1067" s="13" t="s">
        <v>6219</v>
      </c>
      <c r="E1067" s="20" t="str">
        <f t="shared" ref="E1067:E1129" si="73">CONCATENATE("04 ",F1067)</f>
        <v>04 0252</v>
      </c>
      <c r="F1067" s="28" t="s">
        <v>4969</v>
      </c>
      <c r="G1067" s="21" t="str">
        <f>VLOOKUP(E1067,'FILIAIS PETZ'!A:E,5,0)</f>
        <v>PETZ SHOPPING PORTO VELHO</v>
      </c>
      <c r="H1067" s="20" t="str">
        <f>VLOOKUP(E1067,'FILIAIS PETZ'!A:D,4,0)</f>
        <v>SPVL-RO</v>
      </c>
      <c r="I1067" s="46">
        <v>45323</v>
      </c>
      <c r="J1067" s="9" t="s">
        <v>4980</v>
      </c>
      <c r="K1067" s="9" t="s">
        <v>5858</v>
      </c>
      <c r="L1067" s="29" t="s">
        <v>12529</v>
      </c>
      <c r="M1067" s="46">
        <v>45331</v>
      </c>
      <c r="N1067" s="46">
        <v>45560</v>
      </c>
      <c r="O1067" s="46">
        <v>45544</v>
      </c>
      <c r="P1067" s="29" t="s">
        <v>4998</v>
      </c>
      <c r="Q1067" s="9">
        <v>3</v>
      </c>
      <c r="R1067" s="9">
        <v>1</v>
      </c>
      <c r="S1067" s="9" t="s">
        <v>4983</v>
      </c>
      <c r="T1067" s="9" t="s">
        <v>32</v>
      </c>
      <c r="U1067" s="9">
        <v>11002</v>
      </c>
      <c r="V1067" s="9">
        <v>11002</v>
      </c>
      <c r="W1067" s="9"/>
      <c r="X1067" s="10" t="s">
        <v>5016</v>
      </c>
      <c r="Y1067" s="9" t="s">
        <v>4994</v>
      </c>
      <c r="Z1067" s="9" t="s">
        <v>4994</v>
      </c>
      <c r="AA1067" s="9" t="s">
        <v>5732</v>
      </c>
      <c r="AB1067" s="10" t="s">
        <v>5040</v>
      </c>
      <c r="AC1067" s="9" t="s">
        <v>4999</v>
      </c>
      <c r="AD1067" s="29"/>
      <c r="AE1067" s="20" t="str">
        <f>VLOOKUP(E1067,'FILIAIS PETZ'!A:Q,17,0)</f>
        <v>CO-3</v>
      </c>
      <c r="AF1067" s="20" t="str">
        <f>VLOOKUP(E1067,'FILIAIS PETZ'!A:Q,3,0)</f>
        <v>FELICIO</v>
      </c>
      <c r="AG1067" s="20" t="str">
        <f>VLOOKUP(E1067,'FILIAIS PETZ'!A:Q,2,0)</f>
        <v>R3</v>
      </c>
      <c r="AH1067" s="75">
        <v>2330</v>
      </c>
      <c r="AI1067" s="16" t="s">
        <v>6533</v>
      </c>
      <c r="AJ1067" s="43" t="str">
        <f>VLOOKUP(E1067,'FILIAIS PETZ'!$A$2:$K$2000,11,0)</f>
        <v>18.328.118/0238-26</v>
      </c>
      <c r="AK1067" s="44" t="str">
        <f t="shared" ref="AK1067:AK1078" si="74">AJ1067</f>
        <v>18.328.118/0238-26</v>
      </c>
    </row>
    <row r="1068" spans="1:37" s="14" customFormat="1" ht="15" customHeight="1" thickBot="1" x14ac:dyDescent="0.25">
      <c r="A1068" s="84" t="str">
        <f t="shared" si="72"/>
        <v>PREVENTIVA</v>
      </c>
      <c r="B1068" s="18">
        <f>VLOOKUP(C1068,FORNECEDORES!D:E,2,0)</f>
        <v>4990</v>
      </c>
      <c r="C1068" s="19" t="str">
        <f>VLOOKUP(D1068,FORNECEDORES!A:D,4,0)</f>
        <v>27.093.558/0012-78</v>
      </c>
      <c r="D1068" s="13" t="s">
        <v>7133</v>
      </c>
      <c r="E1068" s="20" t="str">
        <f t="shared" si="73"/>
        <v>04 0084</v>
      </c>
      <c r="F1068" s="28" t="s">
        <v>4958</v>
      </c>
      <c r="G1068" s="21" t="str">
        <f>VLOOKUP(E1068,'FILIAIS PETZ'!A:E,5,0)</f>
        <v>PETZ RAJA</v>
      </c>
      <c r="H1068" s="20" t="str">
        <f>VLOOKUP(E1068,'FILIAIS PETZ'!A:D,4,0)</f>
        <v>RAJA-MG</v>
      </c>
      <c r="I1068" s="46">
        <v>45323</v>
      </c>
      <c r="J1068" s="9" t="s">
        <v>4980</v>
      </c>
      <c r="K1068" s="9" t="s">
        <v>5858</v>
      </c>
      <c r="L1068" s="29" t="s">
        <v>11616</v>
      </c>
      <c r="M1068" s="46">
        <v>45373</v>
      </c>
      <c r="N1068" s="46">
        <v>45532</v>
      </c>
      <c r="O1068" s="46">
        <v>45513</v>
      </c>
      <c r="P1068" s="29" t="s">
        <v>4998</v>
      </c>
      <c r="Q1068" s="9">
        <v>3</v>
      </c>
      <c r="R1068" s="9">
        <v>1</v>
      </c>
      <c r="S1068" s="9" t="s">
        <v>4983</v>
      </c>
      <c r="T1068" s="9" t="s">
        <v>32</v>
      </c>
      <c r="U1068" s="9">
        <v>11002</v>
      </c>
      <c r="V1068" s="9">
        <v>11002</v>
      </c>
      <c r="W1068" s="9"/>
      <c r="X1068" s="10" t="s">
        <v>5016</v>
      </c>
      <c r="Y1068" s="10" t="s">
        <v>4980</v>
      </c>
      <c r="Z1068" s="9" t="s">
        <v>4994</v>
      </c>
      <c r="AA1068" s="9" t="s">
        <v>5732</v>
      </c>
      <c r="AB1068" s="9" t="s">
        <v>5005</v>
      </c>
      <c r="AC1068" s="9" t="s">
        <v>5006</v>
      </c>
      <c r="AD1068" s="29"/>
      <c r="AE1068" s="20" t="str">
        <f>VLOOKUP(E1068,'FILIAIS PETZ'!A:Q,17,0)</f>
        <v>MG-1</v>
      </c>
      <c r="AF1068" s="20" t="str">
        <f>VLOOKUP(E1068,'FILIAIS PETZ'!A:Q,3,0)</f>
        <v>FELICIO</v>
      </c>
      <c r="AG1068" s="20" t="str">
        <f>VLOOKUP(E1068,'FILIAIS PETZ'!A:Q,2,0)</f>
        <v>R3</v>
      </c>
      <c r="AH1068" s="75">
        <v>2330</v>
      </c>
      <c r="AI1068" s="16" t="s">
        <v>6533</v>
      </c>
      <c r="AJ1068" s="43">
        <f>VLOOKUP(E1068,'FILIAIS PETZ'!$A$2:$K$2000,11,0)</f>
        <v>18328118007707</v>
      </c>
      <c r="AK1068" s="44">
        <f t="shared" si="74"/>
        <v>18328118007707</v>
      </c>
    </row>
    <row r="1069" spans="1:37" s="14" customFormat="1" ht="15" customHeight="1" thickBot="1" x14ac:dyDescent="0.25">
      <c r="A1069" s="9" t="str">
        <f t="shared" si="72"/>
        <v>PREVENTIVA</v>
      </c>
      <c r="B1069" s="18">
        <f>VLOOKUP(C1069,FORNECEDORES!D:E,2,0)</f>
        <v>4722</v>
      </c>
      <c r="C1069" s="19" t="str">
        <f>VLOOKUP(D1069,FORNECEDORES!A:D,4,0)</f>
        <v>08.100.057/0001-74</v>
      </c>
      <c r="D1069" s="13" t="s">
        <v>6219</v>
      </c>
      <c r="E1069" s="20" t="str">
        <f t="shared" si="73"/>
        <v>04 0228</v>
      </c>
      <c r="F1069" s="28" t="s">
        <v>4939</v>
      </c>
      <c r="G1069" s="21" t="str">
        <f>VLOOKUP(E1069,'FILIAIS PETZ'!A:E,5,0)</f>
        <v>PETZ SHOPPING PANTANAL</v>
      </c>
      <c r="H1069" s="20" t="str">
        <f>VLOOKUP(E1069,'FILIAIS PETZ'!A:D,4,0)</f>
        <v>SPAN-MT</v>
      </c>
      <c r="I1069" s="46">
        <v>45323</v>
      </c>
      <c r="J1069" s="9" t="s">
        <v>4980</v>
      </c>
      <c r="K1069" s="9" t="s">
        <v>5858</v>
      </c>
      <c r="L1069" s="83" t="s">
        <v>12523</v>
      </c>
      <c r="M1069" s="46">
        <v>45331</v>
      </c>
      <c r="N1069" s="46">
        <v>45560</v>
      </c>
      <c r="O1069" s="46">
        <v>45544</v>
      </c>
      <c r="P1069" s="29" t="s">
        <v>4998</v>
      </c>
      <c r="Q1069" s="9">
        <v>3</v>
      </c>
      <c r="R1069" s="9">
        <v>1</v>
      </c>
      <c r="S1069" s="9" t="s">
        <v>4983</v>
      </c>
      <c r="T1069" s="9" t="s">
        <v>32</v>
      </c>
      <c r="U1069" s="9">
        <v>11002</v>
      </c>
      <c r="V1069" s="9">
        <v>11002</v>
      </c>
      <c r="W1069" s="9"/>
      <c r="X1069" s="10" t="s">
        <v>5016</v>
      </c>
      <c r="Y1069" s="9" t="s">
        <v>4994</v>
      </c>
      <c r="Z1069" s="9" t="s">
        <v>4994</v>
      </c>
      <c r="AA1069" s="9" t="s">
        <v>5732</v>
      </c>
      <c r="AB1069" s="10" t="s">
        <v>5040</v>
      </c>
      <c r="AC1069" s="9" t="s">
        <v>4999</v>
      </c>
      <c r="AD1069" s="29"/>
      <c r="AE1069" s="20" t="str">
        <f>VLOOKUP(E1069,'FILIAIS PETZ'!A:Q,17,0)</f>
        <v>CO-3</v>
      </c>
      <c r="AF1069" s="20" t="str">
        <f>VLOOKUP(E1069,'FILIAIS PETZ'!A:Q,3,0)</f>
        <v>FELICIO</v>
      </c>
      <c r="AG1069" s="20" t="str">
        <f>VLOOKUP(E1069,'FILIAIS PETZ'!A:Q,2,0)</f>
        <v>R3</v>
      </c>
      <c r="AH1069" s="75">
        <v>2330</v>
      </c>
      <c r="AI1069" s="16" t="s">
        <v>6533</v>
      </c>
      <c r="AJ1069" s="43">
        <f>VLOOKUP(E1069,'FILIAIS PETZ'!$A$2:$K$2000,11,0)</f>
        <v>18328118021700</v>
      </c>
      <c r="AK1069" s="44">
        <f t="shared" si="74"/>
        <v>18328118021700</v>
      </c>
    </row>
    <row r="1070" spans="1:37" s="14" customFormat="1" ht="15" customHeight="1" thickBot="1" x14ac:dyDescent="0.25">
      <c r="A1070" s="9" t="str">
        <f t="shared" si="72"/>
        <v>PREVENTIVA</v>
      </c>
      <c r="B1070" s="18">
        <f>VLOOKUP(C1070,FORNECEDORES!D:E,2,0)</f>
        <v>4722</v>
      </c>
      <c r="C1070" s="19" t="str">
        <f>VLOOKUP(D1070,FORNECEDORES!A:D,4,0)</f>
        <v>08.100.057/0001-74</v>
      </c>
      <c r="D1070" s="13" t="s">
        <v>6219</v>
      </c>
      <c r="E1070" s="20" t="str">
        <f t="shared" si="73"/>
        <v>04 0248</v>
      </c>
      <c r="F1070" s="28" t="s">
        <v>5848</v>
      </c>
      <c r="G1070" s="21" t="str">
        <f>VLOOKUP(E1070,'FILIAIS PETZ'!A:E,5,0)</f>
        <v>PETZ DIVINÓPOLIS</v>
      </c>
      <c r="H1070" s="20" t="str">
        <f>VLOOKUP(E1070,'FILIAIS PETZ'!A:D,4,0)</f>
        <v>DVNP-MG</v>
      </c>
      <c r="I1070" s="46">
        <v>45323</v>
      </c>
      <c r="J1070" s="9" t="s">
        <v>4980</v>
      </c>
      <c r="K1070" s="9" t="s">
        <v>5858</v>
      </c>
      <c r="L1070" s="29" t="s">
        <v>12532</v>
      </c>
      <c r="M1070" s="46">
        <v>45331</v>
      </c>
      <c r="N1070" s="85">
        <v>45560</v>
      </c>
      <c r="O1070" s="85">
        <v>45544</v>
      </c>
      <c r="P1070" s="29" t="s">
        <v>4998</v>
      </c>
      <c r="Q1070" s="9">
        <v>3</v>
      </c>
      <c r="R1070" s="9">
        <v>1</v>
      </c>
      <c r="S1070" s="9" t="s">
        <v>4983</v>
      </c>
      <c r="T1070" s="9" t="s">
        <v>32</v>
      </c>
      <c r="U1070" s="9">
        <v>11002</v>
      </c>
      <c r="V1070" s="9">
        <v>11002</v>
      </c>
      <c r="W1070" s="9"/>
      <c r="X1070" s="10" t="s">
        <v>5016</v>
      </c>
      <c r="Y1070" s="9" t="s">
        <v>4994</v>
      </c>
      <c r="Z1070" s="9" t="s">
        <v>4994</v>
      </c>
      <c r="AA1070" s="9" t="s">
        <v>5732</v>
      </c>
      <c r="AB1070" s="10" t="s">
        <v>5040</v>
      </c>
      <c r="AC1070" s="9" t="s">
        <v>4999</v>
      </c>
      <c r="AD1070" s="29"/>
      <c r="AE1070" s="20" t="str">
        <f>VLOOKUP(E1070,'FILIAIS PETZ'!A:Q,17,0)</f>
        <v>MG-2</v>
      </c>
      <c r="AF1070" s="20" t="str">
        <f>VLOOKUP(E1070,'FILIAIS PETZ'!A:Q,3,0)</f>
        <v>FELICIO</v>
      </c>
      <c r="AG1070" s="20" t="str">
        <f>VLOOKUP(E1070,'FILIAIS PETZ'!A:Q,2,0)</f>
        <v>R3</v>
      </c>
      <c r="AH1070" s="75">
        <v>2330</v>
      </c>
      <c r="AI1070" s="16" t="s">
        <v>6533</v>
      </c>
      <c r="AJ1070" s="43" t="str">
        <f>VLOOKUP(E1070,'FILIAIS PETZ'!$A$2:$K$2000,11,0)</f>
        <v>18.328.118/0246-36</v>
      </c>
      <c r="AK1070" s="44" t="str">
        <f t="shared" si="74"/>
        <v>18.328.118/0246-36</v>
      </c>
    </row>
    <row r="1071" spans="1:37" s="14" customFormat="1" ht="15" customHeight="1" thickBot="1" x14ac:dyDescent="0.25">
      <c r="A1071" s="9" t="str">
        <f t="shared" si="72"/>
        <v>PREVENTIVA</v>
      </c>
      <c r="B1071" s="18">
        <f>VLOOKUP(C1071,FORNECEDORES!D:E,2,0)</f>
        <v>4722</v>
      </c>
      <c r="C1071" s="19" t="str">
        <f>VLOOKUP(D1071,FORNECEDORES!A:D,4,0)</f>
        <v>08.100.057/0001-74</v>
      </c>
      <c r="D1071" s="13" t="s">
        <v>6219</v>
      </c>
      <c r="E1071" s="20" t="str">
        <f t="shared" si="73"/>
        <v>04 0251</v>
      </c>
      <c r="F1071" s="28" t="s">
        <v>5729</v>
      </c>
      <c r="G1071" s="21" t="str">
        <f>VLOOKUP(E1071,'FILIAIS PETZ'!A:E,5,0)</f>
        <v>PETZ BARREIRO</v>
      </c>
      <c r="H1071" s="20" t="str">
        <f>VLOOKUP(E1071,'FILIAIS PETZ'!A:D,4,0)</f>
        <v>BARR-MG</v>
      </c>
      <c r="I1071" s="46">
        <v>45323</v>
      </c>
      <c r="J1071" s="9" t="s">
        <v>4980</v>
      </c>
      <c r="K1071" s="9" t="s">
        <v>5858</v>
      </c>
      <c r="L1071" s="29" t="s">
        <v>12536</v>
      </c>
      <c r="M1071" s="46">
        <v>45331</v>
      </c>
      <c r="N1071" s="85">
        <v>45560</v>
      </c>
      <c r="O1071" s="85">
        <v>45544</v>
      </c>
      <c r="P1071" s="29" t="s">
        <v>4998</v>
      </c>
      <c r="Q1071" s="9">
        <v>3</v>
      </c>
      <c r="R1071" s="9">
        <v>1</v>
      </c>
      <c r="S1071" s="9" t="s">
        <v>4983</v>
      </c>
      <c r="T1071" s="9" t="s">
        <v>32</v>
      </c>
      <c r="U1071" s="9">
        <v>11002</v>
      </c>
      <c r="V1071" s="9">
        <v>11002</v>
      </c>
      <c r="W1071" s="9"/>
      <c r="X1071" s="10" t="s">
        <v>5016</v>
      </c>
      <c r="Y1071" s="9" t="s">
        <v>4994</v>
      </c>
      <c r="Z1071" s="9" t="s">
        <v>4994</v>
      </c>
      <c r="AA1071" s="9" t="s">
        <v>5732</v>
      </c>
      <c r="AB1071" s="10" t="s">
        <v>5040</v>
      </c>
      <c r="AC1071" s="9" t="s">
        <v>4999</v>
      </c>
      <c r="AD1071" s="29"/>
      <c r="AE1071" s="20" t="str">
        <f>VLOOKUP(E1071,'FILIAIS PETZ'!A:Q,17,0)</f>
        <v>MG-2</v>
      </c>
      <c r="AF1071" s="20" t="str">
        <f>VLOOKUP(E1071,'FILIAIS PETZ'!A:Q,3,0)</f>
        <v>FELICIO</v>
      </c>
      <c r="AG1071" s="20" t="str">
        <f>VLOOKUP(E1071,'FILIAIS PETZ'!A:Q,2,0)</f>
        <v>R3</v>
      </c>
      <c r="AH1071" s="75">
        <v>2330</v>
      </c>
      <c r="AI1071" s="16" t="s">
        <v>6533</v>
      </c>
      <c r="AJ1071" s="43">
        <f>VLOOKUP(E1071,'FILIAIS PETZ'!$A$2:$K$2000,11,0)</f>
        <v>18328118022420</v>
      </c>
      <c r="AK1071" s="44">
        <f t="shared" si="74"/>
        <v>18328118022420</v>
      </c>
    </row>
    <row r="1072" spans="1:37" s="14" customFormat="1" ht="15" customHeight="1" thickBot="1" x14ac:dyDescent="0.25">
      <c r="A1072" s="84" t="str">
        <f t="shared" si="72"/>
        <v>PREVENTIVA</v>
      </c>
      <c r="B1072" s="18">
        <f>VLOOKUP(C1072,FORNECEDORES!D:E,2,0)</f>
        <v>396684</v>
      </c>
      <c r="C1072" s="19" t="str">
        <f>VLOOKUP(D1072,FORNECEDORES!A:D,4,0)</f>
        <v>27.093.558/0066-60</v>
      </c>
      <c r="D1072" s="13" t="s">
        <v>7164</v>
      </c>
      <c r="E1072" s="20" t="str">
        <f t="shared" si="73"/>
        <v>04 0007</v>
      </c>
      <c r="F1072" s="28" t="s">
        <v>4950</v>
      </c>
      <c r="G1072" s="21" t="str">
        <f>VLOOKUP(E1072,'FILIAIS PETZ'!A:E,5,0)</f>
        <v>PETZ SOROCABA</v>
      </c>
      <c r="H1072" s="20" t="str">
        <f>VLOOKUP(E1072,'FILIAIS PETZ'!A:D,4,0)</f>
        <v>SCBA-SP</v>
      </c>
      <c r="I1072" s="46">
        <v>45323</v>
      </c>
      <c r="J1072" s="9" t="s">
        <v>4980</v>
      </c>
      <c r="K1072" s="9" t="s">
        <v>5858</v>
      </c>
      <c r="L1072" s="29" t="s">
        <v>11625</v>
      </c>
      <c r="M1072" s="46">
        <v>45373</v>
      </c>
      <c r="N1072" s="46">
        <v>45532</v>
      </c>
      <c r="O1072" s="46">
        <v>45513</v>
      </c>
      <c r="P1072" s="29" t="s">
        <v>4998</v>
      </c>
      <c r="Q1072" s="9">
        <v>3</v>
      </c>
      <c r="R1072" s="9">
        <v>1</v>
      </c>
      <c r="S1072" s="9" t="s">
        <v>4983</v>
      </c>
      <c r="T1072" s="9" t="s">
        <v>32</v>
      </c>
      <c r="U1072" s="9">
        <v>11002</v>
      </c>
      <c r="V1072" s="9">
        <v>11002</v>
      </c>
      <c r="W1072" s="9"/>
      <c r="X1072" s="10" t="s">
        <v>5016</v>
      </c>
      <c r="Y1072" s="10" t="s">
        <v>4980</v>
      </c>
      <c r="Z1072" s="9" t="s">
        <v>4994</v>
      </c>
      <c r="AA1072" s="9" t="s">
        <v>5732</v>
      </c>
      <c r="AB1072" s="9" t="s">
        <v>5005</v>
      </c>
      <c r="AC1072" s="9" t="s">
        <v>5006</v>
      </c>
      <c r="AD1072" s="29"/>
      <c r="AE1072" s="20" t="str">
        <f>VLOOKUP(E1072,'FILIAIS PETZ'!A:Q,17,0)</f>
        <v>SP7</v>
      </c>
      <c r="AF1072" s="20" t="str">
        <f>VLOOKUP(E1072,'FILIAIS PETZ'!A:Q,3,0)</f>
        <v>FELICIO</v>
      </c>
      <c r="AG1072" s="20" t="str">
        <f>VLOOKUP(E1072,'FILIAIS PETZ'!A:Q,2,0)</f>
        <v>R3</v>
      </c>
      <c r="AH1072" s="75">
        <v>2330</v>
      </c>
      <c r="AI1072" s="16" t="s">
        <v>6533</v>
      </c>
      <c r="AJ1072" s="43">
        <f>VLOOKUP(E1072,'FILIAIS PETZ'!$A$2:$K$2000,11,0)</f>
        <v>18328118001695</v>
      </c>
      <c r="AK1072" s="44">
        <f t="shared" si="74"/>
        <v>18328118001695</v>
      </c>
    </row>
    <row r="1073" spans="1:37" s="14" customFormat="1" ht="15" customHeight="1" thickBot="1" x14ac:dyDescent="0.25">
      <c r="A1073" s="84" t="str">
        <f t="shared" si="72"/>
        <v>PREVENTIVA</v>
      </c>
      <c r="B1073" s="18">
        <f>VLOOKUP(C1073,FORNECEDORES!D:E,2,0)</f>
        <v>396684</v>
      </c>
      <c r="C1073" s="19" t="str">
        <f>VLOOKUP(D1073,FORNECEDORES!A:D,4,0)</f>
        <v>27.093.558/0066-60</v>
      </c>
      <c r="D1073" s="13" t="s">
        <v>7164</v>
      </c>
      <c r="E1073" s="20" t="str">
        <f t="shared" si="73"/>
        <v>04 0166</v>
      </c>
      <c r="F1073" s="28" t="s">
        <v>4932</v>
      </c>
      <c r="G1073" s="21" t="str">
        <f>VLOOKUP(E1073,'FILIAIS PETZ'!A:E,5,0)</f>
        <v>PETZ SOROCABA TAUSTE</v>
      </c>
      <c r="H1073" s="20" t="str">
        <f>VLOOKUP(E1073,'FILIAIS PETZ'!A:D,4,0)</f>
        <v>SOTT-SP</v>
      </c>
      <c r="I1073" s="46">
        <v>45323</v>
      </c>
      <c r="J1073" s="9" t="s">
        <v>4980</v>
      </c>
      <c r="K1073" s="9" t="s">
        <v>5858</v>
      </c>
      <c r="L1073" s="29" t="s">
        <v>11626</v>
      </c>
      <c r="M1073" s="46">
        <v>45373</v>
      </c>
      <c r="N1073" s="46">
        <v>45532</v>
      </c>
      <c r="O1073" s="46">
        <v>45513</v>
      </c>
      <c r="P1073" s="29" t="s">
        <v>4998</v>
      </c>
      <c r="Q1073" s="9">
        <v>3</v>
      </c>
      <c r="R1073" s="9">
        <v>1</v>
      </c>
      <c r="S1073" s="9" t="s">
        <v>4983</v>
      </c>
      <c r="T1073" s="9" t="s">
        <v>32</v>
      </c>
      <c r="U1073" s="9">
        <v>11002</v>
      </c>
      <c r="V1073" s="9">
        <v>11002</v>
      </c>
      <c r="W1073" s="9"/>
      <c r="X1073" s="10" t="s">
        <v>5016</v>
      </c>
      <c r="Y1073" s="10" t="s">
        <v>4980</v>
      </c>
      <c r="Z1073" s="9" t="s">
        <v>4994</v>
      </c>
      <c r="AA1073" s="9" t="s">
        <v>5732</v>
      </c>
      <c r="AB1073" s="9" t="s">
        <v>5005</v>
      </c>
      <c r="AC1073" s="9" t="s">
        <v>5006</v>
      </c>
      <c r="AD1073" s="29"/>
      <c r="AE1073" s="20" t="str">
        <f>VLOOKUP(E1073,'FILIAIS PETZ'!A:Q,17,0)</f>
        <v>SP7</v>
      </c>
      <c r="AF1073" s="20" t="str">
        <f>VLOOKUP(E1073,'FILIAIS PETZ'!A:Q,3,0)</f>
        <v>FELICIO</v>
      </c>
      <c r="AG1073" s="20" t="str">
        <f>VLOOKUP(E1073,'FILIAIS PETZ'!A:Q,2,0)</f>
        <v>R3</v>
      </c>
      <c r="AH1073" s="75">
        <v>2330</v>
      </c>
      <c r="AI1073" s="16" t="s">
        <v>6533</v>
      </c>
      <c r="AJ1073" s="43">
        <f>VLOOKUP(E1073,'FILIAIS PETZ'!$A$2:$K$2000,11,0)</f>
        <v>18328118015998</v>
      </c>
      <c r="AK1073" s="44">
        <f t="shared" si="74"/>
        <v>18328118015998</v>
      </c>
    </row>
    <row r="1074" spans="1:37" s="14" customFormat="1" ht="15" customHeight="1" thickBot="1" x14ac:dyDescent="0.25">
      <c r="A1074" s="84" t="str">
        <f t="shared" si="72"/>
        <v>PREVENTIVA</v>
      </c>
      <c r="B1074" s="18">
        <f>VLOOKUP(C1074,FORNECEDORES!D:E,2,0)</f>
        <v>132859</v>
      </c>
      <c r="C1074" s="19" t="str">
        <f>VLOOKUP(D1074,FORNECEDORES!A:D,4,0)</f>
        <v>27.093.558/0006-20</v>
      </c>
      <c r="D1074" s="13" t="s">
        <v>7131</v>
      </c>
      <c r="E1074" s="20" t="str">
        <f t="shared" si="73"/>
        <v>04 0153</v>
      </c>
      <c r="F1074" s="28" t="s">
        <v>4966</v>
      </c>
      <c r="G1074" s="21" t="str">
        <f>VLOOKUP(E1074,'FILIAIS PETZ'!A:E,5,0)</f>
        <v>PETZ TAGUATINGA</v>
      </c>
      <c r="H1074" s="20" t="str">
        <f>VLOOKUP(E1074,'FILIAIS PETZ'!A:D,4,0)</f>
        <v>TGTG-DF</v>
      </c>
      <c r="I1074" s="46">
        <v>45323</v>
      </c>
      <c r="J1074" s="9" t="s">
        <v>4980</v>
      </c>
      <c r="K1074" s="9" t="s">
        <v>5858</v>
      </c>
      <c r="L1074" s="29" t="s">
        <v>11605</v>
      </c>
      <c r="M1074" s="46">
        <v>45373</v>
      </c>
      <c r="N1074" s="46">
        <v>45532</v>
      </c>
      <c r="O1074" s="46">
        <v>45513</v>
      </c>
      <c r="P1074" s="29" t="s">
        <v>4998</v>
      </c>
      <c r="Q1074" s="9">
        <v>3</v>
      </c>
      <c r="R1074" s="9">
        <v>1</v>
      </c>
      <c r="S1074" s="9" t="s">
        <v>4983</v>
      </c>
      <c r="T1074" s="9" t="s">
        <v>32</v>
      </c>
      <c r="U1074" s="9">
        <v>11002</v>
      </c>
      <c r="V1074" s="9">
        <v>11002</v>
      </c>
      <c r="W1074" s="9"/>
      <c r="X1074" s="10" t="s">
        <v>5016</v>
      </c>
      <c r="Y1074" s="10" t="s">
        <v>4980</v>
      </c>
      <c r="Z1074" s="9" t="s">
        <v>4994</v>
      </c>
      <c r="AA1074" s="9" t="s">
        <v>5732</v>
      </c>
      <c r="AB1074" s="9" t="s">
        <v>5005</v>
      </c>
      <c r="AC1074" s="9" t="s">
        <v>5006</v>
      </c>
      <c r="AD1074" s="29"/>
      <c r="AE1074" s="20" t="str">
        <f>VLOOKUP(E1074,'FILIAIS PETZ'!A:Q,17,0)</f>
        <v>CO-1</v>
      </c>
      <c r="AF1074" s="20" t="str">
        <f>VLOOKUP(E1074,'FILIAIS PETZ'!A:Q,3,0)</f>
        <v>FELICIO</v>
      </c>
      <c r="AG1074" s="20" t="str">
        <f>VLOOKUP(E1074,'FILIAIS PETZ'!A:Q,2,0)</f>
        <v>R3</v>
      </c>
      <c r="AH1074" s="75">
        <v>2330</v>
      </c>
      <c r="AI1074" s="16" t="s">
        <v>6533</v>
      </c>
      <c r="AJ1074" s="43">
        <f>VLOOKUP(E1074,'FILIAIS PETZ'!$A$2:$K$2000,11,0)</f>
        <v>18328118014916</v>
      </c>
      <c r="AK1074" s="44">
        <f t="shared" si="74"/>
        <v>18328118014916</v>
      </c>
    </row>
    <row r="1075" spans="1:37" s="14" customFormat="1" ht="15" customHeight="1" thickBot="1" x14ac:dyDescent="0.25">
      <c r="A1075" s="84" t="str">
        <f t="shared" si="72"/>
        <v>PREVENTIVA</v>
      </c>
      <c r="B1075" s="18">
        <f>VLOOKUP(C1075,FORNECEDORES!D:E,2,0)</f>
        <v>255287</v>
      </c>
      <c r="C1075" s="19" t="str">
        <f>VLOOKUP(D1075,FORNECEDORES!A:D,4,0)</f>
        <v>27.093.558/0060-75</v>
      </c>
      <c r="D1075" s="13" t="s">
        <v>7158</v>
      </c>
      <c r="E1075" s="20" t="str">
        <f t="shared" si="73"/>
        <v>04 0051</v>
      </c>
      <c r="F1075" s="28" t="s">
        <v>4948</v>
      </c>
      <c r="G1075" s="21" t="str">
        <f>VLOOKUP(E1075,'FILIAIS PETZ'!A:E,5,0)</f>
        <v>PETZ TAMBORÉ</v>
      </c>
      <c r="H1075" s="20" t="str">
        <f>VLOOKUP(E1075,'FILIAIS PETZ'!A:D,4,0)</f>
        <v>TMBO-SP</v>
      </c>
      <c r="I1075" s="46">
        <v>45323</v>
      </c>
      <c r="J1075" s="9" t="s">
        <v>4980</v>
      </c>
      <c r="K1075" s="9" t="s">
        <v>5858</v>
      </c>
      <c r="L1075" s="29" t="s">
        <v>11618</v>
      </c>
      <c r="M1075" s="46">
        <v>45373</v>
      </c>
      <c r="N1075" s="46">
        <v>45532</v>
      </c>
      <c r="O1075" s="46">
        <v>45513</v>
      </c>
      <c r="P1075" s="29" t="s">
        <v>4998</v>
      </c>
      <c r="Q1075" s="9">
        <v>3</v>
      </c>
      <c r="R1075" s="9">
        <v>1</v>
      </c>
      <c r="S1075" s="9" t="s">
        <v>4983</v>
      </c>
      <c r="T1075" s="9" t="s">
        <v>32</v>
      </c>
      <c r="U1075" s="9">
        <v>11002</v>
      </c>
      <c r="V1075" s="9">
        <v>11002</v>
      </c>
      <c r="W1075" s="9"/>
      <c r="X1075" s="10" t="s">
        <v>5016</v>
      </c>
      <c r="Y1075" s="10" t="s">
        <v>4980</v>
      </c>
      <c r="Z1075" s="9" t="s">
        <v>4994</v>
      </c>
      <c r="AA1075" s="9" t="s">
        <v>5732</v>
      </c>
      <c r="AB1075" s="9" t="s">
        <v>5005</v>
      </c>
      <c r="AC1075" s="9" t="s">
        <v>5006</v>
      </c>
      <c r="AD1075" s="29"/>
      <c r="AE1075" s="20" t="str">
        <f>VLOOKUP(E1075,'FILIAIS PETZ'!A:Q,17,0)</f>
        <v>SP7</v>
      </c>
      <c r="AF1075" s="20" t="str">
        <f>VLOOKUP(E1075,'FILIAIS PETZ'!A:Q,3,0)</f>
        <v>FELICIO</v>
      </c>
      <c r="AG1075" s="20" t="str">
        <f>VLOOKUP(E1075,'FILIAIS PETZ'!A:Q,2,0)</f>
        <v>R3</v>
      </c>
      <c r="AH1075" s="75">
        <v>2330</v>
      </c>
      <c r="AI1075" s="16" t="s">
        <v>6533</v>
      </c>
      <c r="AJ1075" s="43">
        <f>VLOOKUP(E1075,'FILIAIS PETZ'!$A$2:$K$2000,11,0)</f>
        <v>18328118004872</v>
      </c>
      <c r="AK1075" s="44">
        <f t="shared" si="74"/>
        <v>18328118004872</v>
      </c>
    </row>
    <row r="1076" spans="1:37" s="14" customFormat="1" ht="15" customHeight="1" thickBot="1" x14ac:dyDescent="0.25">
      <c r="A1076" s="9" t="str">
        <f t="shared" si="72"/>
        <v>PREVENTIVA</v>
      </c>
      <c r="B1076" s="18">
        <f>VLOOKUP(C1076,FORNECEDORES!D:E,2,0)</f>
        <v>4722</v>
      </c>
      <c r="C1076" s="19" t="str">
        <f>VLOOKUP(D1076,FORNECEDORES!A:D,4,0)</f>
        <v>08.100.057/0001-74</v>
      </c>
      <c r="D1076" s="13" t="s">
        <v>6219</v>
      </c>
      <c r="E1076" s="20" t="str">
        <f t="shared" si="73"/>
        <v>04 0180</v>
      </c>
      <c r="F1076" s="28" t="s">
        <v>4944</v>
      </c>
      <c r="G1076" s="21" t="str">
        <f>VLOOKUP(E1076,'FILIAIS PETZ'!A:E,5,0)</f>
        <v>PETZ TORQUATO TAPAJOS</v>
      </c>
      <c r="H1076" s="20" t="str">
        <f>VLOOKUP(E1076,'FILIAIS PETZ'!A:D,4,0)</f>
        <v>TQTP-AM</v>
      </c>
      <c r="I1076" s="46">
        <v>45323</v>
      </c>
      <c r="J1076" s="9" t="s">
        <v>4980</v>
      </c>
      <c r="K1076" s="84" t="s">
        <v>5858</v>
      </c>
      <c r="L1076" s="83" t="s">
        <v>12527</v>
      </c>
      <c r="M1076" s="85">
        <v>45331</v>
      </c>
      <c r="N1076" s="85">
        <v>45560</v>
      </c>
      <c r="O1076" s="85">
        <v>45544</v>
      </c>
      <c r="P1076" s="29" t="s">
        <v>4998</v>
      </c>
      <c r="Q1076" s="9">
        <v>3</v>
      </c>
      <c r="R1076" s="9">
        <v>1</v>
      </c>
      <c r="S1076" s="9" t="s">
        <v>4983</v>
      </c>
      <c r="T1076" s="9" t="s">
        <v>32</v>
      </c>
      <c r="U1076" s="9">
        <v>11002</v>
      </c>
      <c r="V1076" s="9">
        <v>11002</v>
      </c>
      <c r="W1076" s="9"/>
      <c r="X1076" s="10" t="s">
        <v>5016</v>
      </c>
      <c r="Y1076" s="9" t="s">
        <v>4994</v>
      </c>
      <c r="Z1076" s="9" t="s">
        <v>4994</v>
      </c>
      <c r="AA1076" s="9" t="s">
        <v>5732</v>
      </c>
      <c r="AB1076" s="10" t="s">
        <v>5040</v>
      </c>
      <c r="AC1076" s="9" t="s">
        <v>4999</v>
      </c>
      <c r="AD1076" s="29"/>
      <c r="AE1076" s="20" t="str">
        <f>VLOOKUP(E1076,'FILIAIS PETZ'!A:Q,17,0)</f>
        <v>CO-3</v>
      </c>
      <c r="AF1076" s="20" t="str">
        <f>VLOOKUP(E1076,'FILIAIS PETZ'!A:Q,3,0)</f>
        <v>FELICIO</v>
      </c>
      <c r="AG1076" s="20" t="str">
        <f>VLOOKUP(E1076,'FILIAIS PETZ'!A:Q,2,0)</f>
        <v>R3</v>
      </c>
      <c r="AH1076" s="75">
        <v>5570</v>
      </c>
      <c r="AI1076" s="16" t="s">
        <v>6533</v>
      </c>
      <c r="AJ1076" s="43">
        <f>VLOOKUP(E1076,'FILIAIS PETZ'!$A$2:$K$2000,11,0)</f>
        <v>18328118017346</v>
      </c>
      <c r="AK1076" s="44">
        <f t="shared" si="74"/>
        <v>18328118017346</v>
      </c>
    </row>
    <row r="1077" spans="1:37" s="14" customFormat="1" ht="15" customHeight="1" thickBot="1" x14ac:dyDescent="0.25">
      <c r="A1077" s="84" t="str">
        <f t="shared" si="72"/>
        <v>PREVENTIVA</v>
      </c>
      <c r="B1077" s="18">
        <f>VLOOKUP(C1077,FORNECEDORES!D:E,2,0)</f>
        <v>132859</v>
      </c>
      <c r="C1077" s="19" t="str">
        <f>VLOOKUP(D1077,FORNECEDORES!A:D,4,0)</f>
        <v>27.093.558/0006-20</v>
      </c>
      <c r="D1077" s="13" t="s">
        <v>7131</v>
      </c>
      <c r="E1077" s="20" t="str">
        <f t="shared" si="73"/>
        <v>04 0198</v>
      </c>
      <c r="F1077" s="28" t="s">
        <v>4967</v>
      </c>
      <c r="G1077" s="21" t="str">
        <f>VLOOKUP(E1077,'FILIAIS PETZ'!A:E,5,0)</f>
        <v>PETZ SHOPPING SUL VALPARAISO</v>
      </c>
      <c r="H1077" s="20" t="str">
        <f>VLOOKUP(E1077,'FILIAIS PETZ'!A:D,4,0)</f>
        <v>VALP-GO</v>
      </c>
      <c r="I1077" s="46">
        <v>45323</v>
      </c>
      <c r="J1077" s="9" t="s">
        <v>4980</v>
      </c>
      <c r="K1077" s="9" t="s">
        <v>5858</v>
      </c>
      <c r="L1077" s="29" t="s">
        <v>11597</v>
      </c>
      <c r="M1077" s="46">
        <v>45373</v>
      </c>
      <c r="N1077" s="46">
        <v>45532</v>
      </c>
      <c r="O1077" s="46">
        <v>45512</v>
      </c>
      <c r="P1077" s="29" t="s">
        <v>4998</v>
      </c>
      <c r="Q1077" s="9">
        <v>3</v>
      </c>
      <c r="R1077" s="9">
        <v>1</v>
      </c>
      <c r="S1077" s="9" t="s">
        <v>4983</v>
      </c>
      <c r="T1077" s="9" t="s">
        <v>32</v>
      </c>
      <c r="U1077" s="9">
        <v>11002</v>
      </c>
      <c r="V1077" s="9">
        <v>11002</v>
      </c>
      <c r="W1077" s="9"/>
      <c r="X1077" s="10" t="s">
        <v>5016</v>
      </c>
      <c r="Y1077" s="10" t="s">
        <v>4980</v>
      </c>
      <c r="Z1077" s="9" t="s">
        <v>4994</v>
      </c>
      <c r="AA1077" s="9" t="s">
        <v>5732</v>
      </c>
      <c r="AB1077" s="9" t="s">
        <v>5005</v>
      </c>
      <c r="AC1077" s="9" t="s">
        <v>5006</v>
      </c>
      <c r="AD1077" s="29"/>
      <c r="AE1077" s="20" t="str">
        <f>VLOOKUP(E1077,'FILIAIS PETZ'!A:Q,17,0)</f>
        <v>CO-1</v>
      </c>
      <c r="AF1077" s="20" t="str">
        <f>VLOOKUP(E1077,'FILIAIS PETZ'!A:Q,3,0)</f>
        <v>FELICIO</v>
      </c>
      <c r="AG1077" s="20" t="str">
        <f>VLOOKUP(E1077,'FILIAIS PETZ'!A:Q,2,0)</f>
        <v>R3</v>
      </c>
      <c r="AH1077" s="75">
        <v>2330</v>
      </c>
      <c r="AI1077" s="16" t="s">
        <v>6533</v>
      </c>
      <c r="AJ1077" s="43">
        <f>VLOOKUP(E1077,'FILIAIS PETZ'!$A$2:$K$2000,11,0)</f>
        <v>18328118019390</v>
      </c>
      <c r="AK1077" s="44">
        <f t="shared" si="74"/>
        <v>18328118019390</v>
      </c>
    </row>
    <row r="1078" spans="1:37" s="14" customFormat="1" ht="15" customHeight="1" thickBot="1" x14ac:dyDescent="0.25">
      <c r="A1078" s="9" t="str">
        <f t="shared" si="72"/>
        <v>PREVENTIVA</v>
      </c>
      <c r="B1078" s="18">
        <f>VLOOKUP(C1078,FORNECEDORES!D:E,2,0)</f>
        <v>4722</v>
      </c>
      <c r="C1078" s="19" t="str">
        <f>VLOOKUP(D1078,FORNECEDORES!A:D,4,0)</f>
        <v>08.100.057/0001-74</v>
      </c>
      <c r="D1078" s="13" t="s">
        <v>6219</v>
      </c>
      <c r="E1078" s="20" t="str">
        <f t="shared" si="73"/>
        <v>04 0232</v>
      </c>
      <c r="F1078" s="28" t="s">
        <v>4956</v>
      </c>
      <c r="G1078" s="21" t="str">
        <f>VLOOKUP(E1078,'FILIAIS PETZ'!A:E,5,0)</f>
        <v>PETZ VARZEA GRANDE</v>
      </c>
      <c r="H1078" s="20" t="str">
        <f>VLOOKUP(E1078,'FILIAIS PETZ'!A:D,4,0)</f>
        <v>VGDE-MT</v>
      </c>
      <c r="I1078" s="46">
        <v>45323</v>
      </c>
      <c r="J1078" s="9" t="s">
        <v>4980</v>
      </c>
      <c r="K1078" s="9" t="s">
        <v>5858</v>
      </c>
      <c r="L1078" s="83" t="s">
        <v>6908</v>
      </c>
      <c r="M1078" s="46">
        <v>45331</v>
      </c>
      <c r="N1078" s="46">
        <v>45560</v>
      </c>
      <c r="O1078" s="46">
        <v>45544</v>
      </c>
      <c r="P1078" s="29" t="s">
        <v>4998</v>
      </c>
      <c r="Q1078" s="9">
        <v>3</v>
      </c>
      <c r="R1078" s="9">
        <v>1</v>
      </c>
      <c r="S1078" s="9" t="s">
        <v>4983</v>
      </c>
      <c r="T1078" s="9" t="s">
        <v>32</v>
      </c>
      <c r="U1078" s="9">
        <v>11002</v>
      </c>
      <c r="V1078" s="9">
        <v>11002</v>
      </c>
      <c r="W1078" s="9"/>
      <c r="X1078" s="10" t="s">
        <v>5016</v>
      </c>
      <c r="Y1078" s="9" t="s">
        <v>4994</v>
      </c>
      <c r="Z1078" s="9" t="s">
        <v>4994</v>
      </c>
      <c r="AA1078" s="9" t="s">
        <v>5732</v>
      </c>
      <c r="AB1078" s="10" t="s">
        <v>5040</v>
      </c>
      <c r="AC1078" s="9" t="s">
        <v>4999</v>
      </c>
      <c r="AD1078" s="29"/>
      <c r="AE1078" s="20" t="str">
        <f>VLOOKUP(E1078,'FILIAIS PETZ'!A:Q,17,0)</f>
        <v>CO-3</v>
      </c>
      <c r="AF1078" s="20" t="str">
        <f>VLOOKUP(E1078,'FILIAIS PETZ'!A:Q,3,0)</f>
        <v>FELICIO</v>
      </c>
      <c r="AG1078" s="20" t="str">
        <f>VLOOKUP(E1078,'FILIAIS PETZ'!A:Q,2,0)</f>
        <v>R3</v>
      </c>
      <c r="AH1078" s="75">
        <v>2330</v>
      </c>
      <c r="AI1078" s="16" t="s">
        <v>6533</v>
      </c>
      <c r="AJ1078" s="43">
        <f>VLOOKUP(E1078,'FILIAIS PETZ'!$A$2:$K$2000,11,0)</f>
        <v>18328118021963</v>
      </c>
      <c r="AK1078" s="44">
        <f t="shared" si="74"/>
        <v>18328118021963</v>
      </c>
    </row>
    <row r="1079" spans="1:37" s="14" customFormat="1" ht="15" customHeight="1" thickBot="1" x14ac:dyDescent="0.25">
      <c r="A1079" s="9" t="s">
        <v>4980</v>
      </c>
      <c r="B1079" s="18">
        <f>VLOOKUP(C1079,FORNECEDORES!D:E,2,0)</f>
        <v>55666</v>
      </c>
      <c r="C1079" s="19" t="str">
        <f>VLOOKUP(D1079,FORNECEDORES!A:D,4,0)</f>
        <v>33.045.885/0001-02</v>
      </c>
      <c r="D1079" s="13" t="s">
        <v>2848</v>
      </c>
      <c r="E1079" s="20" t="str">
        <f t="shared" si="73"/>
        <v>04 0010</v>
      </c>
      <c r="F1079" s="28" t="s">
        <v>8983</v>
      </c>
      <c r="G1079" s="21" t="str">
        <f>VLOOKUP(E1079,'FILIAIS PETZ'!A:E,5,0)</f>
        <v>PETZ SANTA CECILIA</v>
      </c>
      <c r="H1079" s="20" t="str">
        <f>VLOOKUP(E1079,'FILIAIS PETZ'!A:D,4,0)</f>
        <v>STCE-SP</v>
      </c>
      <c r="I1079" s="46">
        <v>45323</v>
      </c>
      <c r="J1079" s="9" t="s">
        <v>4980</v>
      </c>
      <c r="K1079" s="9" t="s">
        <v>9047</v>
      </c>
      <c r="L1079" s="29" t="s">
        <v>9550</v>
      </c>
      <c r="M1079" s="46">
        <v>45341</v>
      </c>
      <c r="N1079" s="46">
        <v>45406</v>
      </c>
      <c r="O1079" s="46">
        <v>45399</v>
      </c>
      <c r="P1079" s="29" t="s">
        <v>4998</v>
      </c>
      <c r="Q1079" s="9">
        <v>3</v>
      </c>
      <c r="R1079" s="9" t="s">
        <v>4991</v>
      </c>
      <c r="S1079" s="9" t="s">
        <v>4983</v>
      </c>
      <c r="T1079" s="9" t="s">
        <v>32</v>
      </c>
      <c r="U1079" s="9">
        <v>11002</v>
      </c>
      <c r="V1079" s="9">
        <v>11002</v>
      </c>
      <c r="W1079" s="9"/>
      <c r="X1079" s="10" t="s">
        <v>4992</v>
      </c>
      <c r="Y1079" s="9" t="s">
        <v>4980</v>
      </c>
      <c r="Z1079" s="9" t="s">
        <v>4980</v>
      </c>
      <c r="AA1079" s="9" t="s">
        <v>4992</v>
      </c>
      <c r="AB1079" s="9" t="s">
        <v>5066</v>
      </c>
      <c r="AC1079" s="9" t="s">
        <v>4999</v>
      </c>
      <c r="AD1079" s="9"/>
      <c r="AE1079" s="20" t="str">
        <f>VLOOKUP(E1079,'FILIAIS PETZ'!A:Q,17,0)</f>
        <v>SP2</v>
      </c>
      <c r="AF1079" s="20" t="str">
        <f>VLOOKUP(E1079,'FILIAIS PETZ'!A:Q,3,0)</f>
        <v>FELICIO</v>
      </c>
      <c r="AG1079" s="20" t="str">
        <f>VLOOKUP(E1079,'FILIAIS PETZ'!A:Q,2,0)</f>
        <v>R3</v>
      </c>
      <c r="AH1079" s="75">
        <v>1250</v>
      </c>
      <c r="AI1079" s="68" t="s">
        <v>9551</v>
      </c>
      <c r="AJ1079" s="43">
        <f>VLOOKUP(E1079,'FILIAIS PETZ'!$A$2:$K$2000,11,0)</f>
        <v>18328118001938</v>
      </c>
      <c r="AK1079" s="44">
        <v>18328118001938</v>
      </c>
    </row>
    <row r="1080" spans="1:37" s="14" customFormat="1" ht="15" customHeight="1" thickBot="1" x14ac:dyDescent="0.25">
      <c r="A1080" s="9" t="s">
        <v>4980</v>
      </c>
      <c r="B1080" s="18">
        <f>VLOOKUP(C1080,FORNECEDORES!D:E,2,0)</f>
        <v>93074</v>
      </c>
      <c r="C1080" s="19" t="str">
        <f>VLOOKUP(D1080,FORNECEDORES!A:D,4,0)</f>
        <v>29.739.737/0053-33</v>
      </c>
      <c r="D1080" s="13" t="s">
        <v>7598</v>
      </c>
      <c r="E1080" s="20" t="str">
        <f t="shared" si="73"/>
        <v>04 0011</v>
      </c>
      <c r="F1080" s="28" t="s">
        <v>8976</v>
      </c>
      <c r="G1080" s="21" t="str">
        <f>VLOOKUP(E1080,'FILIAIS PETZ'!A:E,5,0)</f>
        <v>PETZ AUGUSTA</v>
      </c>
      <c r="H1080" s="20" t="str">
        <f>VLOOKUP(E1080,'FILIAIS PETZ'!A:D,4,0)</f>
        <v>AUGT-SP</v>
      </c>
      <c r="I1080" s="46">
        <v>45323</v>
      </c>
      <c r="J1080" s="9" t="s">
        <v>4980</v>
      </c>
      <c r="K1080" s="9" t="s">
        <v>9047</v>
      </c>
      <c r="L1080" s="29" t="s">
        <v>9552</v>
      </c>
      <c r="M1080" s="46">
        <v>45324</v>
      </c>
      <c r="N1080" s="46">
        <v>45371</v>
      </c>
      <c r="O1080" s="46">
        <v>45357</v>
      </c>
      <c r="P1080" s="29" t="s">
        <v>4998</v>
      </c>
      <c r="Q1080" s="9">
        <v>3</v>
      </c>
      <c r="R1080" s="9" t="s">
        <v>4991</v>
      </c>
      <c r="S1080" s="9" t="s">
        <v>4983</v>
      </c>
      <c r="T1080" s="9" t="s">
        <v>32</v>
      </c>
      <c r="U1080" s="9">
        <v>11002</v>
      </c>
      <c r="V1080" s="9">
        <v>11002</v>
      </c>
      <c r="W1080" s="9"/>
      <c r="X1080" s="10" t="s">
        <v>5033</v>
      </c>
      <c r="Y1080" s="10" t="s">
        <v>4980</v>
      </c>
      <c r="Z1080" s="10" t="s">
        <v>4980</v>
      </c>
      <c r="AA1080" s="10" t="s">
        <v>5033</v>
      </c>
      <c r="AB1080" s="10" t="s">
        <v>5066</v>
      </c>
      <c r="AC1080" s="9" t="s">
        <v>4999</v>
      </c>
      <c r="AD1080" s="9"/>
      <c r="AE1080" s="20" t="str">
        <f>VLOOKUP(E1080,'FILIAIS PETZ'!A:Q,17,0)</f>
        <v>SP2</v>
      </c>
      <c r="AF1080" s="20" t="str">
        <f>VLOOKUP(E1080,'FILIAIS PETZ'!A:Q,3,0)</f>
        <v>FELICIO</v>
      </c>
      <c r="AG1080" s="20" t="str">
        <f>VLOOKUP(E1080,'FILIAIS PETZ'!A:Q,2,0)</f>
        <v>R3</v>
      </c>
      <c r="AH1080" s="75">
        <v>370</v>
      </c>
      <c r="AI1080" s="68" t="s">
        <v>6229</v>
      </c>
      <c r="AJ1080" s="43">
        <f>VLOOKUP(E1080,'FILIAIS PETZ'!$A$2:$K$2000,11,0)</f>
        <v>18328118001776</v>
      </c>
      <c r="AK1080" s="44">
        <v>18328118001776</v>
      </c>
    </row>
    <row r="1081" spans="1:37" s="14" customFormat="1" ht="15" customHeight="1" thickBot="1" x14ac:dyDescent="0.25">
      <c r="A1081" s="9" t="s">
        <v>4980</v>
      </c>
      <c r="B1081" s="18">
        <f>VLOOKUP(C1081,FORNECEDORES!D:E,2,0)</f>
        <v>6740</v>
      </c>
      <c r="C1081" s="19" t="str">
        <f>VLOOKUP(D1081,FORNECEDORES!A:D,4,0)</f>
        <v>29.739.737/0052-52</v>
      </c>
      <c r="D1081" s="13" t="s">
        <v>7597</v>
      </c>
      <c r="E1081" s="20" t="str">
        <f t="shared" si="73"/>
        <v>04 0247</v>
      </c>
      <c r="F1081" s="28" t="s">
        <v>8967</v>
      </c>
      <c r="G1081" s="21" t="str">
        <f>VLOOKUP(E1081,'FILIAIS PETZ'!A:E,5,0)</f>
        <v>PETZ AV GOIÁS</v>
      </c>
      <c r="H1081" s="20" t="str">
        <f>VLOOKUP(E1081,'FILIAIS PETZ'!A:D,4,0)</f>
        <v>AVGO-SP</v>
      </c>
      <c r="I1081" s="46">
        <v>45323</v>
      </c>
      <c r="J1081" s="9" t="s">
        <v>4980</v>
      </c>
      <c r="K1081" s="9" t="s">
        <v>9047</v>
      </c>
      <c r="L1081" s="29" t="s">
        <v>9553</v>
      </c>
      <c r="M1081" s="46">
        <v>45324</v>
      </c>
      <c r="N1081" s="46">
        <v>45371</v>
      </c>
      <c r="O1081" s="46">
        <v>45357</v>
      </c>
      <c r="P1081" s="29" t="s">
        <v>4998</v>
      </c>
      <c r="Q1081" s="9">
        <v>3</v>
      </c>
      <c r="R1081" s="9" t="s">
        <v>4991</v>
      </c>
      <c r="S1081" s="9" t="s">
        <v>4983</v>
      </c>
      <c r="T1081" s="9" t="s">
        <v>32</v>
      </c>
      <c r="U1081" s="9">
        <v>11002</v>
      </c>
      <c r="V1081" s="9">
        <v>11002</v>
      </c>
      <c r="W1081" s="9"/>
      <c r="X1081" s="10" t="s">
        <v>5033</v>
      </c>
      <c r="Y1081" s="10" t="s">
        <v>4980</v>
      </c>
      <c r="Z1081" s="10" t="s">
        <v>4980</v>
      </c>
      <c r="AA1081" s="10" t="s">
        <v>5033</v>
      </c>
      <c r="AB1081" s="10" t="s">
        <v>5066</v>
      </c>
      <c r="AC1081" s="9" t="s">
        <v>4999</v>
      </c>
      <c r="AD1081" s="9"/>
      <c r="AE1081" s="20" t="str">
        <f>VLOOKUP(E1081,'FILIAIS PETZ'!A:Q,17,0)</f>
        <v>SP3</v>
      </c>
      <c r="AF1081" s="20" t="str">
        <f>VLOOKUP(E1081,'FILIAIS PETZ'!A:Q,3,0)</f>
        <v>FELICIO</v>
      </c>
      <c r="AG1081" s="20" t="str">
        <f>VLOOKUP(E1081,'FILIAIS PETZ'!A:Q,2,0)</f>
        <v>R3</v>
      </c>
      <c r="AH1081" s="75">
        <v>370</v>
      </c>
      <c r="AI1081" s="68" t="s">
        <v>6229</v>
      </c>
      <c r="AJ1081" s="43" t="str">
        <f>VLOOKUP(E1081,'FILIAIS PETZ'!$A$2:$K$2000,11,0)</f>
        <v>18.328.118/0236-64</v>
      </c>
      <c r="AK1081" s="44" t="s">
        <v>9093</v>
      </c>
    </row>
    <row r="1082" spans="1:37" s="14" customFormat="1" ht="15" customHeight="1" thickBot="1" x14ac:dyDescent="0.25">
      <c r="A1082" s="9" t="s">
        <v>4980</v>
      </c>
      <c r="B1082" s="18">
        <f>VLOOKUP(C1082,FORNECEDORES!D:E,2,0)</f>
        <v>179505</v>
      </c>
      <c r="C1082" s="19" t="str">
        <f>VLOOKUP(D1082,FORNECEDORES!A:D,4,0)</f>
        <v>29.739.737/0046-04</v>
      </c>
      <c r="D1082" s="13" t="s">
        <v>7599</v>
      </c>
      <c r="E1082" s="20" t="str">
        <f t="shared" si="73"/>
        <v>04 0125</v>
      </c>
      <c r="F1082" s="28" t="s">
        <v>8981</v>
      </c>
      <c r="G1082" s="21" t="str">
        <f>VLOOKUP(E1082,'FILIAIS PETZ'!A:E,5,0)</f>
        <v>PETZ CERRO CORA</v>
      </c>
      <c r="H1082" s="20" t="str">
        <f>VLOOKUP(E1082,'FILIAIS PETZ'!A:D,4,0)</f>
        <v>CORA-SP</v>
      </c>
      <c r="I1082" s="46">
        <v>45323</v>
      </c>
      <c r="J1082" s="9" t="s">
        <v>4980</v>
      </c>
      <c r="K1082" s="9" t="s">
        <v>9047</v>
      </c>
      <c r="L1082" s="29" t="s">
        <v>9554</v>
      </c>
      <c r="M1082" s="46">
        <v>45324</v>
      </c>
      <c r="N1082" s="46">
        <v>45371</v>
      </c>
      <c r="O1082" s="46">
        <v>45357</v>
      </c>
      <c r="P1082" s="29" t="s">
        <v>4998</v>
      </c>
      <c r="Q1082" s="9">
        <v>3</v>
      </c>
      <c r="R1082" s="9" t="s">
        <v>4991</v>
      </c>
      <c r="S1082" s="9" t="s">
        <v>4983</v>
      </c>
      <c r="T1082" s="9" t="s">
        <v>32</v>
      </c>
      <c r="U1082" s="9">
        <v>11002</v>
      </c>
      <c r="V1082" s="9">
        <v>11002</v>
      </c>
      <c r="W1082" s="9"/>
      <c r="X1082" s="10" t="s">
        <v>5033</v>
      </c>
      <c r="Y1082" s="10" t="s">
        <v>4980</v>
      </c>
      <c r="Z1082" s="10" t="s">
        <v>4980</v>
      </c>
      <c r="AA1082" s="10" t="s">
        <v>5033</v>
      </c>
      <c r="AB1082" s="10" t="s">
        <v>5066</v>
      </c>
      <c r="AC1082" s="9" t="s">
        <v>4999</v>
      </c>
      <c r="AD1082" s="9"/>
      <c r="AE1082" s="20" t="str">
        <f>VLOOKUP(E1082,'FILIAIS PETZ'!A:Q,17,0)</f>
        <v>SP7</v>
      </c>
      <c r="AF1082" s="20" t="str">
        <f>VLOOKUP(E1082,'FILIAIS PETZ'!A:Q,3,0)</f>
        <v>FELICIO</v>
      </c>
      <c r="AG1082" s="20" t="str">
        <f>VLOOKUP(E1082,'FILIAIS PETZ'!A:Q,2,0)</f>
        <v>R3</v>
      </c>
      <c r="AH1082" s="75">
        <v>370</v>
      </c>
      <c r="AI1082" s="68" t="s">
        <v>6229</v>
      </c>
      <c r="AJ1082" s="43">
        <f>VLOOKUP(E1082,'FILIAIS PETZ'!$A$2:$K$2000,11,0)</f>
        <v>18328118013600</v>
      </c>
      <c r="AK1082" s="44">
        <v>18328118013600</v>
      </c>
    </row>
    <row r="1083" spans="1:37" s="14" customFormat="1" ht="15" customHeight="1" thickBot="1" x14ac:dyDescent="0.25">
      <c r="A1083" s="9" t="s">
        <v>4980</v>
      </c>
      <c r="B1083" s="18">
        <f>VLOOKUP(C1083,FORNECEDORES!D:E,2,0)</f>
        <v>6740</v>
      </c>
      <c r="C1083" s="19" t="str">
        <f>VLOOKUP(D1083,FORNECEDORES!A:D,4,0)</f>
        <v>29.739.737/0052-52</v>
      </c>
      <c r="D1083" s="13" t="s">
        <v>7597</v>
      </c>
      <c r="E1083" s="20" t="str">
        <f t="shared" si="73"/>
        <v>04 0024</v>
      </c>
      <c r="F1083" s="28" t="s">
        <v>8626</v>
      </c>
      <c r="G1083" s="21" t="str">
        <f>VLOOKUP(E1083,'FILIAIS PETZ'!A:E,5,0)</f>
        <v>PETZ DIADEMA</v>
      </c>
      <c r="H1083" s="20" t="str">
        <f>VLOOKUP(E1083,'FILIAIS PETZ'!A:D,4,0)</f>
        <v>DDMA-SP</v>
      </c>
      <c r="I1083" s="46">
        <v>45323</v>
      </c>
      <c r="J1083" s="9" t="s">
        <v>4980</v>
      </c>
      <c r="K1083" s="9" t="s">
        <v>9047</v>
      </c>
      <c r="L1083" s="29" t="s">
        <v>9555</v>
      </c>
      <c r="M1083" s="46">
        <v>45324</v>
      </c>
      <c r="N1083" s="46">
        <v>45371</v>
      </c>
      <c r="O1083" s="46">
        <v>45357</v>
      </c>
      <c r="P1083" s="29" t="s">
        <v>4998</v>
      </c>
      <c r="Q1083" s="9">
        <v>3</v>
      </c>
      <c r="R1083" s="9" t="s">
        <v>4991</v>
      </c>
      <c r="S1083" s="9" t="s">
        <v>4983</v>
      </c>
      <c r="T1083" s="9" t="s">
        <v>32</v>
      </c>
      <c r="U1083" s="9">
        <v>11002</v>
      </c>
      <c r="V1083" s="9">
        <v>11002</v>
      </c>
      <c r="W1083" s="9"/>
      <c r="X1083" s="10" t="s">
        <v>5033</v>
      </c>
      <c r="Y1083" s="10" t="s">
        <v>4980</v>
      </c>
      <c r="Z1083" s="10" t="s">
        <v>4980</v>
      </c>
      <c r="AA1083" s="10" t="s">
        <v>5033</v>
      </c>
      <c r="AB1083" s="10" t="s">
        <v>5066</v>
      </c>
      <c r="AC1083" s="9" t="s">
        <v>4999</v>
      </c>
      <c r="AD1083" s="9"/>
      <c r="AE1083" s="20" t="str">
        <f>VLOOKUP(E1083,'FILIAIS PETZ'!A:Q,17,0)</f>
        <v>SP3</v>
      </c>
      <c r="AF1083" s="20" t="str">
        <f>VLOOKUP(E1083,'FILIAIS PETZ'!A:Q,3,0)</f>
        <v>FELICIO</v>
      </c>
      <c r="AG1083" s="20" t="str">
        <f>VLOOKUP(E1083,'FILIAIS PETZ'!A:Q,2,0)</f>
        <v>R3</v>
      </c>
      <c r="AH1083" s="75">
        <v>740</v>
      </c>
      <c r="AI1083" s="68" t="s">
        <v>6229</v>
      </c>
      <c r="AJ1083" s="43">
        <f>VLOOKUP(E1083,'FILIAIS PETZ'!$A$2:$K$2000,11,0)</f>
        <v>18328118000966</v>
      </c>
      <c r="AK1083" s="44">
        <v>18328118000966</v>
      </c>
    </row>
    <row r="1084" spans="1:37" s="14" customFormat="1" ht="15" customHeight="1" thickBot="1" x14ac:dyDescent="0.25">
      <c r="A1084" s="9" t="s">
        <v>4980</v>
      </c>
      <c r="B1084" s="18">
        <f>VLOOKUP(C1084,FORNECEDORES!D:E,2,0)</f>
        <v>179505</v>
      </c>
      <c r="C1084" s="19" t="str">
        <f>VLOOKUP(D1084,FORNECEDORES!A:D,4,0)</f>
        <v>29.739.737/0046-04</v>
      </c>
      <c r="D1084" s="13" t="s">
        <v>7599</v>
      </c>
      <c r="E1084" s="20" t="str">
        <f t="shared" si="73"/>
        <v>04 0221</v>
      </c>
      <c r="F1084" s="28" t="s">
        <v>8980</v>
      </c>
      <c r="G1084" s="21" t="str">
        <f>VLOOKUP(E1084,'FILIAIS PETZ'!A:E,5,0)</f>
        <v>PETZ GASTAO VIDIGAL</v>
      </c>
      <c r="H1084" s="20" t="str">
        <f>VLOOKUP(E1084,'FILIAIS PETZ'!A:D,4,0)</f>
        <v>GVDL-SP</v>
      </c>
      <c r="I1084" s="46">
        <v>45323</v>
      </c>
      <c r="J1084" s="9" t="s">
        <v>4980</v>
      </c>
      <c r="K1084" s="9" t="s">
        <v>9047</v>
      </c>
      <c r="L1084" s="29" t="s">
        <v>9556</v>
      </c>
      <c r="M1084" s="46">
        <v>45324</v>
      </c>
      <c r="N1084" s="46">
        <v>45371</v>
      </c>
      <c r="O1084" s="46">
        <v>45357</v>
      </c>
      <c r="P1084" s="29" t="s">
        <v>4998</v>
      </c>
      <c r="Q1084" s="9">
        <v>3</v>
      </c>
      <c r="R1084" s="9" t="s">
        <v>4991</v>
      </c>
      <c r="S1084" s="9" t="s">
        <v>4983</v>
      </c>
      <c r="T1084" s="9" t="s">
        <v>32</v>
      </c>
      <c r="U1084" s="9">
        <v>11002</v>
      </c>
      <c r="V1084" s="9">
        <v>11002</v>
      </c>
      <c r="W1084" s="9"/>
      <c r="X1084" s="10" t="s">
        <v>5033</v>
      </c>
      <c r="Y1084" s="10" t="s">
        <v>4980</v>
      </c>
      <c r="Z1084" s="10" t="s">
        <v>4980</v>
      </c>
      <c r="AA1084" s="10" t="s">
        <v>5033</v>
      </c>
      <c r="AB1084" s="10" t="s">
        <v>5066</v>
      </c>
      <c r="AC1084" s="9" t="s">
        <v>4999</v>
      </c>
      <c r="AD1084" s="9"/>
      <c r="AE1084" s="20" t="str">
        <f>VLOOKUP(E1084,'FILIAIS PETZ'!A:Q,17,0)</f>
        <v>SP7</v>
      </c>
      <c r="AF1084" s="20" t="str">
        <f>VLOOKUP(E1084,'FILIAIS PETZ'!A:Q,3,0)</f>
        <v>FELICIO</v>
      </c>
      <c r="AG1084" s="20" t="str">
        <f>VLOOKUP(E1084,'FILIAIS PETZ'!A:Q,2,0)</f>
        <v>R3</v>
      </c>
      <c r="AH1084" s="75">
        <v>370</v>
      </c>
      <c r="AI1084" s="68" t="s">
        <v>6229</v>
      </c>
      <c r="AJ1084" s="43">
        <f>VLOOKUP(E1084,'FILIAIS PETZ'!$A$2:$K$2000,11,0)</f>
        <v>18328118021025</v>
      </c>
      <c r="AK1084" s="44">
        <v>18328118021025</v>
      </c>
    </row>
    <row r="1085" spans="1:37" s="14" customFormat="1" ht="15" customHeight="1" thickBot="1" x14ac:dyDescent="0.25">
      <c r="A1085" s="9" t="s">
        <v>4980</v>
      </c>
      <c r="B1085" s="18">
        <f>VLOOKUP(C1085,FORNECEDORES!D:E,2,0)</f>
        <v>6740</v>
      </c>
      <c r="C1085" s="19" t="str">
        <f>VLOOKUP(D1085,FORNECEDORES!A:D,4,0)</f>
        <v>29.739.737/0052-52</v>
      </c>
      <c r="D1085" s="13" t="s">
        <v>7597</v>
      </c>
      <c r="E1085" s="20" t="str">
        <f t="shared" si="73"/>
        <v>04 0138</v>
      </c>
      <c r="F1085" s="28" t="s">
        <v>8627</v>
      </c>
      <c r="G1085" s="21" t="str">
        <f>VLOOKUP(E1085,'FILIAIS PETZ'!A:E,5,0)</f>
        <v>PETZ JOÃO FIRMINO</v>
      </c>
      <c r="H1085" s="20" t="str">
        <f>VLOOKUP(E1085,'FILIAIS PETZ'!A:D,4,0)</f>
        <v>JFIR-SP</v>
      </c>
      <c r="I1085" s="46">
        <v>45323</v>
      </c>
      <c r="J1085" s="9" t="s">
        <v>4980</v>
      </c>
      <c r="K1085" s="9" t="s">
        <v>9047</v>
      </c>
      <c r="L1085" s="29" t="s">
        <v>9557</v>
      </c>
      <c r="M1085" s="46">
        <v>45324</v>
      </c>
      <c r="N1085" s="46">
        <v>45371</v>
      </c>
      <c r="O1085" s="46">
        <v>45357</v>
      </c>
      <c r="P1085" s="29" t="s">
        <v>4998</v>
      </c>
      <c r="Q1085" s="9">
        <v>3</v>
      </c>
      <c r="R1085" s="9" t="s">
        <v>4991</v>
      </c>
      <c r="S1085" s="9" t="s">
        <v>4983</v>
      </c>
      <c r="T1085" s="9" t="s">
        <v>32</v>
      </c>
      <c r="U1085" s="9">
        <v>11002</v>
      </c>
      <c r="V1085" s="9">
        <v>11002</v>
      </c>
      <c r="W1085" s="9"/>
      <c r="X1085" s="10" t="s">
        <v>5033</v>
      </c>
      <c r="Y1085" s="10" t="s">
        <v>4980</v>
      </c>
      <c r="Z1085" s="10" t="s">
        <v>4980</v>
      </c>
      <c r="AA1085" s="10" t="s">
        <v>5033</v>
      </c>
      <c r="AB1085" s="10" t="s">
        <v>5066</v>
      </c>
      <c r="AC1085" s="9" t="s">
        <v>4999</v>
      </c>
      <c r="AD1085" s="9"/>
      <c r="AE1085" s="20" t="str">
        <f>VLOOKUP(E1085,'FILIAIS PETZ'!A:Q,17,0)</f>
        <v>SP3</v>
      </c>
      <c r="AF1085" s="20" t="str">
        <f>VLOOKUP(E1085,'FILIAIS PETZ'!A:Q,3,0)</f>
        <v>FELICIO</v>
      </c>
      <c r="AG1085" s="20" t="str">
        <f>VLOOKUP(E1085,'FILIAIS PETZ'!A:Q,2,0)</f>
        <v>R3</v>
      </c>
      <c r="AH1085" s="75">
        <v>740</v>
      </c>
      <c r="AI1085" s="68" t="s">
        <v>6229</v>
      </c>
      <c r="AJ1085" s="43">
        <f>VLOOKUP(E1085,'FILIAIS PETZ'!$A$2:$K$2000,11,0)</f>
        <v>18328118012972</v>
      </c>
      <c r="AK1085" s="44">
        <v>18328118012972</v>
      </c>
    </row>
    <row r="1086" spans="1:37" s="14" customFormat="1" ht="15" customHeight="1" thickBot="1" x14ac:dyDescent="0.25">
      <c r="A1086" s="9" t="s">
        <v>4980</v>
      </c>
      <c r="B1086" s="18">
        <f>VLOOKUP(C1086,FORNECEDORES!D:E,2,0)</f>
        <v>179505</v>
      </c>
      <c r="C1086" s="19" t="str">
        <f>VLOOKUP(D1086,FORNECEDORES!A:D,4,0)</f>
        <v>29.739.737/0046-04</v>
      </c>
      <c r="D1086" s="13" t="s">
        <v>7599</v>
      </c>
      <c r="E1086" s="20" t="str">
        <f t="shared" si="73"/>
        <v>04 0060</v>
      </c>
      <c r="F1086" s="28" t="s">
        <v>8625</v>
      </c>
      <c r="G1086" s="21" t="str">
        <f>VLOOKUP(E1086,'FILIAIS PETZ'!A:E,5,0)</f>
        <v>PETZ PACAEMBU</v>
      </c>
      <c r="H1086" s="20" t="str">
        <f>VLOOKUP(E1086,'FILIAIS PETZ'!A:D,4,0)</f>
        <v>PCBU-SP</v>
      </c>
      <c r="I1086" s="46">
        <v>45323</v>
      </c>
      <c r="J1086" s="9" t="s">
        <v>4980</v>
      </c>
      <c r="K1086" s="9" t="s">
        <v>9047</v>
      </c>
      <c r="L1086" s="29" t="s">
        <v>9558</v>
      </c>
      <c r="M1086" s="46">
        <v>45324</v>
      </c>
      <c r="N1086" s="46">
        <v>45371</v>
      </c>
      <c r="O1086" s="46">
        <v>45357</v>
      </c>
      <c r="P1086" s="29" t="s">
        <v>4998</v>
      </c>
      <c r="Q1086" s="9">
        <v>3</v>
      </c>
      <c r="R1086" s="9" t="s">
        <v>4991</v>
      </c>
      <c r="S1086" s="9" t="s">
        <v>4983</v>
      </c>
      <c r="T1086" s="9" t="s">
        <v>32</v>
      </c>
      <c r="U1086" s="9">
        <v>11002</v>
      </c>
      <c r="V1086" s="9">
        <v>11002</v>
      </c>
      <c r="W1086" s="9"/>
      <c r="X1086" s="10" t="s">
        <v>5033</v>
      </c>
      <c r="Y1086" s="10" t="s">
        <v>4980</v>
      </c>
      <c r="Z1086" s="10" t="s">
        <v>4980</v>
      </c>
      <c r="AA1086" s="10" t="s">
        <v>5033</v>
      </c>
      <c r="AB1086" s="10" t="s">
        <v>5066</v>
      </c>
      <c r="AC1086" s="9" t="s">
        <v>4999</v>
      </c>
      <c r="AD1086" s="9"/>
      <c r="AE1086" s="20" t="str">
        <f>VLOOKUP(E1086,'FILIAIS PETZ'!A:Q,17,0)</f>
        <v>SP2</v>
      </c>
      <c r="AF1086" s="20" t="str">
        <f>VLOOKUP(E1086,'FILIAIS PETZ'!A:Q,3,0)</f>
        <v>FELICIO</v>
      </c>
      <c r="AG1086" s="20" t="str">
        <f>VLOOKUP(E1086,'FILIAIS PETZ'!A:Q,2,0)</f>
        <v>R3</v>
      </c>
      <c r="AH1086" s="75">
        <v>370</v>
      </c>
      <c r="AI1086" s="68" t="s">
        <v>6229</v>
      </c>
      <c r="AJ1086" s="43">
        <f>VLOOKUP(E1086,'FILIAIS PETZ'!$A$2:$K$2000,11,0)</f>
        <v>18328118006220</v>
      </c>
      <c r="AK1086" s="44">
        <v>18328118006220</v>
      </c>
    </row>
    <row r="1087" spans="1:37" s="14" customFormat="1" ht="15" customHeight="1" thickBot="1" x14ac:dyDescent="0.25">
      <c r="A1087" s="9" t="s">
        <v>4980</v>
      </c>
      <c r="B1087" s="18">
        <f>VLOOKUP(C1087,FORNECEDORES!D:E,2,0)</f>
        <v>6740</v>
      </c>
      <c r="C1087" s="19" t="str">
        <f>VLOOKUP(D1087,FORNECEDORES!A:D,4,0)</f>
        <v>29.739.737/0052-52</v>
      </c>
      <c r="D1087" s="13" t="s">
        <v>7597</v>
      </c>
      <c r="E1087" s="20" t="str">
        <f t="shared" si="73"/>
        <v>04 0068</v>
      </c>
      <c r="F1087" s="28" t="s">
        <v>8958</v>
      </c>
      <c r="G1087" s="21" t="str">
        <f>VLOOKUP(E1087,'FILIAIS PETZ'!A:E,5,0)</f>
        <v>PETZ PEREIRA BARRETO</v>
      </c>
      <c r="H1087" s="20" t="str">
        <f>VLOOKUP(E1087,'FILIAIS PETZ'!A:D,4,0)</f>
        <v>PBAR-SP</v>
      </c>
      <c r="I1087" s="46">
        <v>45323</v>
      </c>
      <c r="J1087" s="9" t="s">
        <v>4980</v>
      </c>
      <c r="K1087" s="9" t="s">
        <v>9047</v>
      </c>
      <c r="L1087" s="29" t="s">
        <v>9559</v>
      </c>
      <c r="M1087" s="46">
        <v>45324</v>
      </c>
      <c r="N1087" s="46">
        <v>45371</v>
      </c>
      <c r="O1087" s="46">
        <v>45357</v>
      </c>
      <c r="P1087" s="29" t="s">
        <v>4998</v>
      </c>
      <c r="Q1087" s="9">
        <v>3</v>
      </c>
      <c r="R1087" s="9" t="s">
        <v>4991</v>
      </c>
      <c r="S1087" s="9" t="s">
        <v>4983</v>
      </c>
      <c r="T1087" s="9" t="s">
        <v>32</v>
      </c>
      <c r="U1087" s="9">
        <v>11002</v>
      </c>
      <c r="V1087" s="9">
        <v>11002</v>
      </c>
      <c r="W1087" s="9"/>
      <c r="X1087" s="10" t="s">
        <v>5033</v>
      </c>
      <c r="Y1087" s="10" t="s">
        <v>4980</v>
      </c>
      <c r="Z1087" s="10" t="s">
        <v>4980</v>
      </c>
      <c r="AA1087" s="10" t="s">
        <v>5033</v>
      </c>
      <c r="AB1087" s="10" t="s">
        <v>5066</v>
      </c>
      <c r="AC1087" s="9" t="s">
        <v>4999</v>
      </c>
      <c r="AD1087" s="9"/>
      <c r="AE1087" s="20" t="str">
        <f>VLOOKUP(E1087,'FILIAIS PETZ'!A:Q,17,0)</f>
        <v>SP3</v>
      </c>
      <c r="AF1087" s="20" t="str">
        <f>VLOOKUP(E1087,'FILIAIS PETZ'!A:Q,3,0)</f>
        <v>FELICIO</v>
      </c>
      <c r="AG1087" s="20" t="str">
        <f>VLOOKUP(E1087,'FILIAIS PETZ'!A:Q,2,0)</f>
        <v>R3</v>
      </c>
      <c r="AH1087" s="75">
        <v>370</v>
      </c>
      <c r="AI1087" s="68" t="s">
        <v>6229</v>
      </c>
      <c r="AJ1087" s="43">
        <f>VLOOKUP(E1087,'FILIAIS PETZ'!$A$2:$K$2000,11,0)</f>
        <v>18328118007111</v>
      </c>
      <c r="AK1087" s="44">
        <v>18328118007111</v>
      </c>
    </row>
    <row r="1088" spans="1:37" s="14" customFormat="1" ht="15" customHeight="1" thickBot="1" x14ac:dyDescent="0.25">
      <c r="A1088" s="9" t="s">
        <v>4980</v>
      </c>
      <c r="B1088" s="18">
        <f>VLOOKUP(C1088,FORNECEDORES!D:E,2,0)</f>
        <v>179505</v>
      </c>
      <c r="C1088" s="19" t="str">
        <f>VLOOKUP(D1088,FORNECEDORES!A:D,4,0)</f>
        <v>29.739.737/0046-04</v>
      </c>
      <c r="D1088" s="13" t="s">
        <v>7599</v>
      </c>
      <c r="E1088" s="20" t="str">
        <f t="shared" si="73"/>
        <v>04 0059</v>
      </c>
      <c r="F1088" s="28" t="s">
        <v>8714</v>
      </c>
      <c r="G1088" s="21" t="str">
        <f>VLOOKUP(E1088,'FILIAIS PETZ'!A:E,5,0)</f>
        <v>PETZ POMPÉIA</v>
      </c>
      <c r="H1088" s="20" t="str">
        <f>VLOOKUP(E1088,'FILIAIS PETZ'!A:D,4,0)</f>
        <v>POMP-SP</v>
      </c>
      <c r="I1088" s="46">
        <v>45323</v>
      </c>
      <c r="J1088" s="9" t="s">
        <v>4980</v>
      </c>
      <c r="K1088" s="9" t="s">
        <v>9047</v>
      </c>
      <c r="L1088" s="29" t="s">
        <v>9560</v>
      </c>
      <c r="M1088" s="46">
        <v>45324</v>
      </c>
      <c r="N1088" s="46">
        <v>45371</v>
      </c>
      <c r="O1088" s="46">
        <v>45357</v>
      </c>
      <c r="P1088" s="29" t="s">
        <v>4998</v>
      </c>
      <c r="Q1088" s="9">
        <v>3</v>
      </c>
      <c r="R1088" s="9" t="s">
        <v>4991</v>
      </c>
      <c r="S1088" s="9" t="s">
        <v>4983</v>
      </c>
      <c r="T1088" s="9" t="s">
        <v>32</v>
      </c>
      <c r="U1088" s="9">
        <v>11002</v>
      </c>
      <c r="V1088" s="9">
        <v>11002</v>
      </c>
      <c r="W1088" s="9"/>
      <c r="X1088" s="10" t="s">
        <v>5033</v>
      </c>
      <c r="Y1088" s="10" t="s">
        <v>4980</v>
      </c>
      <c r="Z1088" s="10" t="s">
        <v>4980</v>
      </c>
      <c r="AA1088" s="10" t="s">
        <v>5033</v>
      </c>
      <c r="AB1088" s="10" t="s">
        <v>5066</v>
      </c>
      <c r="AC1088" s="9" t="s">
        <v>4999</v>
      </c>
      <c r="AD1088" s="9"/>
      <c r="AE1088" s="20" t="str">
        <f>VLOOKUP(E1088,'FILIAIS PETZ'!A:Q,17,0)</f>
        <v>SP2</v>
      </c>
      <c r="AF1088" s="20" t="str">
        <f>VLOOKUP(E1088,'FILIAIS PETZ'!A:Q,3,0)</f>
        <v>FELICIO</v>
      </c>
      <c r="AG1088" s="20" t="str">
        <f>VLOOKUP(E1088,'FILIAIS PETZ'!A:Q,2,0)</f>
        <v>R3</v>
      </c>
      <c r="AH1088" s="75">
        <v>370</v>
      </c>
      <c r="AI1088" s="68" t="s">
        <v>6229</v>
      </c>
      <c r="AJ1088" s="43">
        <f>VLOOKUP(E1088,'FILIAIS PETZ'!$A$2:$K$2000,11,0)</f>
        <v>18328118005763</v>
      </c>
      <c r="AK1088" s="44">
        <v>18328118005763</v>
      </c>
    </row>
    <row r="1089" spans="1:37" s="14" customFormat="1" ht="15" customHeight="1" thickBot="1" x14ac:dyDescent="0.25">
      <c r="A1089" s="9" t="s">
        <v>4980</v>
      </c>
      <c r="B1089" s="18">
        <f>VLOOKUP(C1089,FORNECEDORES!D:E,2,0)</f>
        <v>93074</v>
      </c>
      <c r="C1089" s="19" t="str">
        <f>VLOOKUP(D1089,FORNECEDORES!A:D,4,0)</f>
        <v>29.739.737/0053-33</v>
      </c>
      <c r="D1089" s="13" t="s">
        <v>7598</v>
      </c>
      <c r="E1089" s="20" t="str">
        <f t="shared" si="73"/>
        <v>04 0067</v>
      </c>
      <c r="F1089" s="28" t="s">
        <v>8611</v>
      </c>
      <c r="G1089" s="21" t="str">
        <f>VLOOKUP(E1089,'FILIAIS PETZ'!A:E,5,0)</f>
        <v>PETZ EXTRA RICARDO JAFET</v>
      </c>
      <c r="H1089" s="20" t="str">
        <f>VLOOKUP(E1089,'FILIAIS PETZ'!A:D,4,0)</f>
        <v>RJAF-SP</v>
      </c>
      <c r="I1089" s="46">
        <v>45323</v>
      </c>
      <c r="J1089" s="9" t="s">
        <v>4980</v>
      </c>
      <c r="K1089" s="9" t="s">
        <v>9047</v>
      </c>
      <c r="L1089" s="29" t="s">
        <v>9561</v>
      </c>
      <c r="M1089" s="46">
        <v>45324</v>
      </c>
      <c r="N1089" s="46">
        <v>45371</v>
      </c>
      <c r="O1089" s="46">
        <v>45357</v>
      </c>
      <c r="P1089" s="29" t="s">
        <v>4998</v>
      </c>
      <c r="Q1089" s="9">
        <v>3</v>
      </c>
      <c r="R1089" s="9" t="s">
        <v>4991</v>
      </c>
      <c r="S1089" s="9" t="s">
        <v>4983</v>
      </c>
      <c r="T1089" s="9" t="s">
        <v>32</v>
      </c>
      <c r="U1089" s="9">
        <v>11002</v>
      </c>
      <c r="V1089" s="9">
        <v>11002</v>
      </c>
      <c r="W1089" s="9"/>
      <c r="X1089" s="10" t="s">
        <v>5033</v>
      </c>
      <c r="Y1089" s="10" t="s">
        <v>4980</v>
      </c>
      <c r="Z1089" s="10" t="s">
        <v>4980</v>
      </c>
      <c r="AA1089" s="10" t="s">
        <v>5033</v>
      </c>
      <c r="AB1089" s="10" t="s">
        <v>5066</v>
      </c>
      <c r="AC1089" s="9" t="s">
        <v>4999</v>
      </c>
      <c r="AD1089" s="9"/>
      <c r="AE1089" s="20" t="str">
        <f>VLOOKUP(E1089,'FILIAIS PETZ'!A:Q,17,0)</f>
        <v>SP2</v>
      </c>
      <c r="AF1089" s="20" t="str">
        <f>VLOOKUP(E1089,'FILIAIS PETZ'!A:Q,3,0)</f>
        <v>FELICIO</v>
      </c>
      <c r="AG1089" s="20" t="str">
        <f>VLOOKUP(E1089,'FILIAIS PETZ'!A:Q,2,0)</f>
        <v>R3</v>
      </c>
      <c r="AH1089" s="75">
        <v>1110</v>
      </c>
      <c r="AI1089" s="68" t="s">
        <v>6229</v>
      </c>
      <c r="AJ1089" s="43">
        <f>VLOOKUP(E1089,'FILIAIS PETZ'!$A$2:$K$2000,11,0)</f>
        <v>18328118006573</v>
      </c>
      <c r="AK1089" s="44">
        <v>18328118006573</v>
      </c>
    </row>
    <row r="1090" spans="1:37" s="14" customFormat="1" ht="15" customHeight="1" thickBot="1" x14ac:dyDescent="0.25">
      <c r="A1090" s="9" t="s">
        <v>4980</v>
      </c>
      <c r="B1090" s="18">
        <f>VLOOKUP(C1090,FORNECEDORES!D:E,2,0)</f>
        <v>6740</v>
      </c>
      <c r="C1090" s="19" t="str">
        <f>VLOOKUP(D1090,FORNECEDORES!A:D,4,0)</f>
        <v>29.739.737/0052-52</v>
      </c>
      <c r="D1090" s="13" t="s">
        <v>7597</v>
      </c>
      <c r="E1090" s="20" t="str">
        <f t="shared" si="73"/>
        <v>04 0003</v>
      </c>
      <c r="F1090" s="28" t="s">
        <v>8971</v>
      </c>
      <c r="G1090" s="21" t="str">
        <f>VLOOKUP(E1090,'FILIAIS PETZ'!A:E,5,0)</f>
        <v>PETZ SAO BERNARDO</v>
      </c>
      <c r="H1090" s="20" t="str">
        <f>VLOOKUP(E1090,'FILIAIS PETZ'!A:D,4,0)</f>
        <v>SBCA-SP</v>
      </c>
      <c r="I1090" s="46">
        <v>45323</v>
      </c>
      <c r="J1090" s="9" t="s">
        <v>4980</v>
      </c>
      <c r="K1090" s="9" t="s">
        <v>9047</v>
      </c>
      <c r="L1090" s="29" t="s">
        <v>9562</v>
      </c>
      <c r="M1090" s="46">
        <v>45324</v>
      </c>
      <c r="N1090" s="46">
        <v>45371</v>
      </c>
      <c r="O1090" s="46">
        <v>45357</v>
      </c>
      <c r="P1090" s="29" t="s">
        <v>4998</v>
      </c>
      <c r="Q1090" s="9">
        <v>3</v>
      </c>
      <c r="R1090" s="9" t="s">
        <v>4991</v>
      </c>
      <c r="S1090" s="9" t="s">
        <v>4983</v>
      </c>
      <c r="T1090" s="9" t="s">
        <v>32</v>
      </c>
      <c r="U1090" s="9">
        <v>11002</v>
      </c>
      <c r="V1090" s="9">
        <v>11002</v>
      </c>
      <c r="W1090" s="9"/>
      <c r="X1090" s="10" t="s">
        <v>5033</v>
      </c>
      <c r="Y1090" s="10" t="s">
        <v>4980</v>
      </c>
      <c r="Z1090" s="10" t="s">
        <v>4980</v>
      </c>
      <c r="AA1090" s="10" t="s">
        <v>5033</v>
      </c>
      <c r="AB1090" s="10" t="s">
        <v>5066</v>
      </c>
      <c r="AC1090" s="9" t="s">
        <v>4999</v>
      </c>
      <c r="AD1090" s="9"/>
      <c r="AE1090" s="20" t="str">
        <f>VLOOKUP(E1090,'FILIAIS PETZ'!A:Q,17,0)</f>
        <v>SP3</v>
      </c>
      <c r="AF1090" s="20" t="str">
        <f>VLOOKUP(E1090,'FILIAIS PETZ'!A:Q,3,0)</f>
        <v>FELICIO</v>
      </c>
      <c r="AG1090" s="20" t="str">
        <f>VLOOKUP(E1090,'FILIAIS PETZ'!A:Q,2,0)</f>
        <v>R3</v>
      </c>
      <c r="AH1090" s="75">
        <v>370</v>
      </c>
      <c r="AI1090" s="68" t="s">
        <v>6229</v>
      </c>
      <c r="AJ1090" s="43">
        <f>VLOOKUP(E1090,'FILIAIS PETZ'!$A$2:$K$2000,11,0)</f>
        <v>18328118002152</v>
      </c>
      <c r="AK1090" s="44">
        <v>18328118002152</v>
      </c>
    </row>
    <row r="1091" spans="1:37" s="14" customFormat="1" ht="15" customHeight="1" thickBot="1" x14ac:dyDescent="0.25">
      <c r="A1091" s="9" t="s">
        <v>4980</v>
      </c>
      <c r="B1091" s="18">
        <f>VLOOKUP(C1091,FORNECEDORES!D:E,2,0)</f>
        <v>6620</v>
      </c>
      <c r="C1091" s="19" t="str">
        <f>VLOOKUP(D1091,FORNECEDORES!A:D,4,0)</f>
        <v>02.666.249/0001-66</v>
      </c>
      <c r="D1091" s="13" t="s">
        <v>1360</v>
      </c>
      <c r="E1091" s="20" t="str">
        <f t="shared" si="73"/>
        <v>04 0010</v>
      </c>
      <c r="F1091" s="28" t="s">
        <v>8983</v>
      </c>
      <c r="G1091" s="21" t="str">
        <f>VLOOKUP(E1091,'FILIAIS PETZ'!A:E,5,0)</f>
        <v>PETZ SANTA CECILIA</v>
      </c>
      <c r="H1091" s="20" t="str">
        <f>VLOOKUP(E1091,'FILIAIS PETZ'!A:D,4,0)</f>
        <v>STCE-SP</v>
      </c>
      <c r="I1091" s="46">
        <v>45323</v>
      </c>
      <c r="J1091" s="9" t="s">
        <v>4980</v>
      </c>
      <c r="K1091" s="9"/>
      <c r="L1091" s="29"/>
      <c r="M1091" s="46"/>
      <c r="N1091" s="46"/>
      <c r="O1091" s="46"/>
      <c r="P1091" s="29" t="s">
        <v>4998</v>
      </c>
      <c r="Q1091" s="9" t="s">
        <v>5029</v>
      </c>
      <c r="R1091" s="9" t="s">
        <v>4991</v>
      </c>
      <c r="S1091" s="9" t="s">
        <v>4983</v>
      </c>
      <c r="T1091" s="9" t="s">
        <v>32</v>
      </c>
      <c r="U1091" s="9">
        <v>11002</v>
      </c>
      <c r="V1091" s="9">
        <v>11002</v>
      </c>
      <c r="W1091" s="9"/>
      <c r="X1091" s="10" t="s">
        <v>4996</v>
      </c>
      <c r="Y1091" s="10" t="s">
        <v>4980</v>
      </c>
      <c r="Z1091" s="10" t="s">
        <v>4980</v>
      </c>
      <c r="AA1091" s="10" t="s">
        <v>5097</v>
      </c>
      <c r="AB1091" s="10" t="s">
        <v>12942</v>
      </c>
      <c r="AC1091" s="9" t="s">
        <v>4999</v>
      </c>
      <c r="AD1091" s="9"/>
      <c r="AE1091" s="20" t="str">
        <f>VLOOKUP(E1091,'FILIAIS PETZ'!A:Q,17,0)</f>
        <v>SP2</v>
      </c>
      <c r="AF1091" s="20" t="str">
        <f>VLOOKUP(E1091,'FILIAIS PETZ'!A:Q,3,0)</f>
        <v>FELICIO</v>
      </c>
      <c r="AG1091" s="20" t="str">
        <f>VLOOKUP(E1091,'FILIAIS PETZ'!A:Q,2,0)</f>
        <v>R3</v>
      </c>
      <c r="AH1091" s="75">
        <v>400</v>
      </c>
      <c r="AI1091" s="68" t="s">
        <v>6072</v>
      </c>
      <c r="AJ1091" s="43">
        <f>VLOOKUP(E1091,'FILIAIS PETZ'!$A$2:$K$2000,11,0)</f>
        <v>18328118001938</v>
      </c>
      <c r="AK1091" s="44">
        <v>18328118001938</v>
      </c>
    </row>
    <row r="1092" spans="1:37" s="14" customFormat="1" ht="15" customHeight="1" thickBot="1" x14ac:dyDescent="0.25">
      <c r="A1092" s="9" t="s">
        <v>4980</v>
      </c>
      <c r="B1092" s="18">
        <f>VLOOKUP(C1092,FORNECEDORES!D:E,2,0)</f>
        <v>6620</v>
      </c>
      <c r="C1092" s="19" t="str">
        <f>VLOOKUP(D1092,FORNECEDORES!A:D,4,0)</f>
        <v>02.666.249/0001-66</v>
      </c>
      <c r="D1092" s="13" t="s">
        <v>1360</v>
      </c>
      <c r="E1092" s="20" t="str">
        <f t="shared" si="73"/>
        <v>04 0010</v>
      </c>
      <c r="F1092" s="28" t="s">
        <v>8983</v>
      </c>
      <c r="G1092" s="21" t="str">
        <f>VLOOKUP(E1092,'FILIAIS PETZ'!A:E,5,0)</f>
        <v>PETZ SANTA CECILIA</v>
      </c>
      <c r="H1092" s="20" t="str">
        <f>VLOOKUP(E1092,'FILIAIS PETZ'!A:D,4,0)</f>
        <v>STCE-SP</v>
      </c>
      <c r="I1092" s="46">
        <v>45323</v>
      </c>
      <c r="J1092" s="9" t="s">
        <v>4980</v>
      </c>
      <c r="K1092" s="9" t="s">
        <v>9035</v>
      </c>
      <c r="L1092" s="29" t="s">
        <v>9563</v>
      </c>
      <c r="M1092" s="46">
        <v>45417</v>
      </c>
      <c r="N1092" s="46">
        <v>45350</v>
      </c>
      <c r="O1092" s="46">
        <v>45336</v>
      </c>
      <c r="P1092" s="29" t="s">
        <v>4998</v>
      </c>
      <c r="Q1092" s="9">
        <v>3</v>
      </c>
      <c r="R1092" s="9">
        <v>1</v>
      </c>
      <c r="S1092" s="9">
        <v>8</v>
      </c>
      <c r="T1092" s="9" t="s">
        <v>32</v>
      </c>
      <c r="U1092" s="9" t="s">
        <v>5048</v>
      </c>
      <c r="V1092" s="9" t="s">
        <v>5048</v>
      </c>
      <c r="W1092" s="9" t="s">
        <v>5021</v>
      </c>
      <c r="X1092" s="10" t="s">
        <v>4996</v>
      </c>
      <c r="Y1092" s="10" t="s">
        <v>4980</v>
      </c>
      <c r="Z1092" s="10" t="s">
        <v>4980</v>
      </c>
      <c r="AA1092" s="10" t="s">
        <v>5097</v>
      </c>
      <c r="AB1092" s="10" t="s">
        <v>12942</v>
      </c>
      <c r="AC1092" s="9" t="s">
        <v>4999</v>
      </c>
      <c r="AD1092" s="9"/>
      <c r="AE1092" s="20" t="str">
        <f>VLOOKUP(E1092,'FILIAIS PETZ'!A:Q,17,0)</f>
        <v>SP2</v>
      </c>
      <c r="AF1092" s="20" t="str">
        <f>VLOOKUP(E1092,'FILIAIS PETZ'!A:Q,3,0)</f>
        <v>FELICIO</v>
      </c>
      <c r="AG1092" s="20" t="str">
        <f>VLOOKUP(E1092,'FILIAIS PETZ'!A:Q,2,0)</f>
        <v>R3</v>
      </c>
      <c r="AH1092" s="75">
        <v>380</v>
      </c>
      <c r="AI1092" s="68" t="s">
        <v>9564</v>
      </c>
      <c r="AJ1092" s="43">
        <f>VLOOKUP(E1092,'FILIAIS PETZ'!$A$2:$K$2000,11,0)</f>
        <v>18328118001938</v>
      </c>
      <c r="AK1092" s="44">
        <v>18328118001938</v>
      </c>
    </row>
    <row r="1093" spans="1:37" s="14" customFormat="1" ht="15" customHeight="1" thickBot="1" x14ac:dyDescent="0.25">
      <c r="A1093" s="9" t="s">
        <v>4980</v>
      </c>
      <c r="B1093" s="18">
        <f>VLOOKUP(C1093,FORNECEDORES!D:E,2,0)</f>
        <v>6620</v>
      </c>
      <c r="C1093" s="19" t="str">
        <f>VLOOKUP(D1093,FORNECEDORES!A:D,4,0)</f>
        <v>02.666.249/0001-66</v>
      </c>
      <c r="D1093" s="13" t="s">
        <v>1360</v>
      </c>
      <c r="E1093" s="20" t="str">
        <f t="shared" si="73"/>
        <v>04 0011</v>
      </c>
      <c r="F1093" s="28" t="s">
        <v>8976</v>
      </c>
      <c r="G1093" s="21" t="str">
        <f>VLOOKUP(E1093,'FILIAIS PETZ'!A:E,5,0)</f>
        <v>PETZ AUGUSTA</v>
      </c>
      <c r="H1093" s="20" t="str">
        <f>VLOOKUP(E1093,'FILIAIS PETZ'!A:D,4,0)</f>
        <v>AUGT-SP</v>
      </c>
      <c r="I1093" s="46">
        <v>45323</v>
      </c>
      <c r="J1093" s="9" t="s">
        <v>4980</v>
      </c>
      <c r="K1093" s="9" t="s">
        <v>9035</v>
      </c>
      <c r="L1093" s="29" t="s">
        <v>9565</v>
      </c>
      <c r="M1093" s="46">
        <v>45417</v>
      </c>
      <c r="N1093" s="46">
        <v>45350</v>
      </c>
      <c r="O1093" s="46">
        <v>45336</v>
      </c>
      <c r="P1093" s="29" t="s">
        <v>4998</v>
      </c>
      <c r="Q1093" s="9">
        <v>3</v>
      </c>
      <c r="R1093" s="9">
        <v>1</v>
      </c>
      <c r="S1093" s="9">
        <v>8</v>
      </c>
      <c r="T1093" s="9" t="s">
        <v>32</v>
      </c>
      <c r="U1093" s="9" t="s">
        <v>5048</v>
      </c>
      <c r="V1093" s="9" t="s">
        <v>5048</v>
      </c>
      <c r="W1093" s="9" t="s">
        <v>5021</v>
      </c>
      <c r="X1093" s="10" t="s">
        <v>4996</v>
      </c>
      <c r="Y1093" s="10" t="s">
        <v>4980</v>
      </c>
      <c r="Z1093" s="10" t="s">
        <v>4980</v>
      </c>
      <c r="AA1093" s="10" t="s">
        <v>5097</v>
      </c>
      <c r="AB1093" s="10" t="s">
        <v>12942</v>
      </c>
      <c r="AC1093" s="9" t="s">
        <v>4999</v>
      </c>
      <c r="AD1093" s="9"/>
      <c r="AE1093" s="20" t="str">
        <f>VLOOKUP(E1093,'FILIAIS PETZ'!A:Q,17,0)</f>
        <v>SP2</v>
      </c>
      <c r="AF1093" s="20" t="str">
        <f>VLOOKUP(E1093,'FILIAIS PETZ'!A:Q,3,0)</f>
        <v>FELICIO</v>
      </c>
      <c r="AG1093" s="20" t="str">
        <f>VLOOKUP(E1093,'FILIAIS PETZ'!A:Q,2,0)</f>
        <v>R3</v>
      </c>
      <c r="AH1093" s="75">
        <v>380</v>
      </c>
      <c r="AI1093" s="68" t="s">
        <v>9564</v>
      </c>
      <c r="AJ1093" s="43">
        <f>VLOOKUP(E1093,'FILIAIS PETZ'!$A$2:$K$2000,11,0)</f>
        <v>18328118001776</v>
      </c>
      <c r="AK1093" s="44">
        <v>18328118001776</v>
      </c>
    </row>
    <row r="1094" spans="1:37" s="14" customFormat="1" ht="15" customHeight="1" thickBot="1" x14ac:dyDescent="0.25">
      <c r="A1094" s="9" t="s">
        <v>4980</v>
      </c>
      <c r="B1094" s="18">
        <f>VLOOKUP(C1094,FORNECEDORES!D:E,2,0)</f>
        <v>6620</v>
      </c>
      <c r="C1094" s="19" t="str">
        <f>VLOOKUP(D1094,FORNECEDORES!A:D,4,0)</f>
        <v>02.666.249/0001-66</v>
      </c>
      <c r="D1094" s="13" t="s">
        <v>1360</v>
      </c>
      <c r="E1094" s="20" t="str">
        <f t="shared" si="73"/>
        <v>04 0067</v>
      </c>
      <c r="F1094" s="28" t="s">
        <v>8611</v>
      </c>
      <c r="G1094" s="21" t="str">
        <f>VLOOKUP(E1094,'FILIAIS PETZ'!A:E,5,0)</f>
        <v>PETZ EXTRA RICARDO JAFET</v>
      </c>
      <c r="H1094" s="20" t="str">
        <f>VLOOKUP(E1094,'FILIAIS PETZ'!A:D,4,0)</f>
        <v>RJAF-SP</v>
      </c>
      <c r="I1094" s="46">
        <v>45323</v>
      </c>
      <c r="J1094" s="9" t="s">
        <v>4980</v>
      </c>
      <c r="K1094" s="9" t="s">
        <v>9047</v>
      </c>
      <c r="L1094" s="29" t="s">
        <v>9566</v>
      </c>
      <c r="M1094" s="46">
        <v>45327</v>
      </c>
      <c r="N1094" s="46">
        <v>45406</v>
      </c>
      <c r="O1094" s="46">
        <v>45398</v>
      </c>
      <c r="P1094" s="29" t="s">
        <v>4998</v>
      </c>
      <c r="Q1094" s="9">
        <v>3</v>
      </c>
      <c r="R1094" s="9">
        <v>1</v>
      </c>
      <c r="S1094" s="9">
        <v>8</v>
      </c>
      <c r="T1094" s="9" t="s">
        <v>32</v>
      </c>
      <c r="U1094" s="9" t="s">
        <v>5048</v>
      </c>
      <c r="V1094" s="9" t="s">
        <v>5048</v>
      </c>
      <c r="W1094" s="9" t="s">
        <v>5021</v>
      </c>
      <c r="X1094" s="10" t="s">
        <v>4996</v>
      </c>
      <c r="Y1094" s="10" t="s">
        <v>4980</v>
      </c>
      <c r="Z1094" s="10" t="s">
        <v>4980</v>
      </c>
      <c r="AA1094" s="10" t="s">
        <v>5097</v>
      </c>
      <c r="AB1094" s="10" t="s">
        <v>12942</v>
      </c>
      <c r="AC1094" s="9" t="s">
        <v>4999</v>
      </c>
      <c r="AD1094" s="9"/>
      <c r="AE1094" s="20" t="str">
        <f>VLOOKUP(E1094,'FILIAIS PETZ'!A:Q,17,0)</f>
        <v>SP2</v>
      </c>
      <c r="AF1094" s="20" t="str">
        <f>VLOOKUP(E1094,'FILIAIS PETZ'!A:Q,3,0)</f>
        <v>FELICIO</v>
      </c>
      <c r="AG1094" s="20" t="str">
        <f>VLOOKUP(E1094,'FILIAIS PETZ'!A:Q,2,0)</f>
        <v>R3</v>
      </c>
      <c r="AH1094" s="75">
        <v>490</v>
      </c>
      <c r="AI1094" s="68" t="s">
        <v>9564</v>
      </c>
      <c r="AJ1094" s="43">
        <f>VLOOKUP(E1094,'FILIAIS PETZ'!$A$2:$K$2000,11,0)</f>
        <v>18328118006573</v>
      </c>
      <c r="AK1094" s="44">
        <v>18328118006573</v>
      </c>
    </row>
    <row r="1095" spans="1:37" s="14" customFormat="1" ht="15" customHeight="1" thickBot="1" x14ac:dyDescent="0.25">
      <c r="A1095" s="84" t="str">
        <f>J1095</f>
        <v>PREVENTIVA</v>
      </c>
      <c r="B1095" s="18">
        <f>VLOOKUP(C1095,FORNECEDORES!D:E,2,0)</f>
        <v>7827</v>
      </c>
      <c r="C1095" s="19" t="str">
        <f>VLOOKUP(D1095,FORNECEDORES!A:D,4,0)</f>
        <v>27.093.558/0013-59</v>
      </c>
      <c r="D1095" s="13" t="s">
        <v>7134</v>
      </c>
      <c r="E1095" s="20" t="str">
        <f t="shared" si="73"/>
        <v>04 0284</v>
      </c>
      <c r="F1095" s="28" t="s">
        <v>8966</v>
      </c>
      <c r="G1095" s="21" t="str">
        <f>VLOOKUP(E1095,'FILIAIS PETZ'!A:E,5,0)</f>
        <v>PETZ ASSAI ANCHIETA</v>
      </c>
      <c r="H1095" s="20" t="str">
        <f>VLOOKUP(E1095,'FILIAIS PETZ'!A:D,4,0)</f>
        <v>ASAC-SP</v>
      </c>
      <c r="I1095" s="46">
        <v>45323</v>
      </c>
      <c r="J1095" s="9" t="s">
        <v>4980</v>
      </c>
      <c r="K1095" s="9" t="s">
        <v>5858</v>
      </c>
      <c r="L1095" s="29" t="s">
        <v>11594</v>
      </c>
      <c r="M1095" s="46">
        <v>45373</v>
      </c>
      <c r="N1095" s="46">
        <v>45532</v>
      </c>
      <c r="O1095" s="46">
        <v>45512</v>
      </c>
      <c r="P1095" s="29" t="s">
        <v>4998</v>
      </c>
      <c r="Q1095" s="9">
        <v>3</v>
      </c>
      <c r="R1095" s="9">
        <v>1</v>
      </c>
      <c r="S1095" s="9" t="s">
        <v>4983</v>
      </c>
      <c r="T1095" s="9" t="s">
        <v>32</v>
      </c>
      <c r="U1095" s="9">
        <v>11002</v>
      </c>
      <c r="V1095" s="9">
        <v>11002</v>
      </c>
      <c r="W1095" s="9"/>
      <c r="X1095" s="10" t="s">
        <v>5016</v>
      </c>
      <c r="Y1095" s="10" t="s">
        <v>4980</v>
      </c>
      <c r="Z1095" s="9" t="s">
        <v>4994</v>
      </c>
      <c r="AA1095" s="9" t="s">
        <v>5732</v>
      </c>
      <c r="AB1095" s="9" t="s">
        <v>5005</v>
      </c>
      <c r="AC1095" s="9" t="s">
        <v>4999</v>
      </c>
      <c r="AD1095" s="9"/>
      <c r="AE1095" s="20" t="str">
        <f>VLOOKUP(E1095,'FILIAIS PETZ'!A:Q,17,0)</f>
        <v>SP3</v>
      </c>
      <c r="AF1095" s="20" t="str">
        <f>VLOOKUP(E1095,'FILIAIS PETZ'!A:Q,3,0)</f>
        <v>FELICIO</v>
      </c>
      <c r="AG1095" s="20" t="str">
        <f>VLOOKUP(E1095,'FILIAIS PETZ'!A:Q,2,0)</f>
        <v>R3</v>
      </c>
      <c r="AH1095" s="75">
        <v>2330</v>
      </c>
      <c r="AI1095" s="68" t="s">
        <v>9567</v>
      </c>
      <c r="AJ1095" s="43" t="str">
        <f>VLOOKUP(E1095,'FILIAIS PETZ'!$A$2:$K$2000,11,0)</f>
        <v>18.328.118/0290-00</v>
      </c>
      <c r="AK1095" s="44" t="s">
        <v>9283</v>
      </c>
    </row>
    <row r="1096" spans="1:37" s="14" customFormat="1" ht="15" customHeight="1" thickBot="1" x14ac:dyDescent="0.25">
      <c r="A1096" s="9" t="s">
        <v>4980</v>
      </c>
      <c r="B1096" s="18" t="e">
        <f>VLOOKUP(C1096,FORNECEDORES!D:E,2,0)</f>
        <v>#N/A</v>
      </c>
      <c r="C1096" s="19" t="e">
        <f>VLOOKUP(D1096,FORNECEDORES!A:D,4,0)</f>
        <v>#N/A</v>
      </c>
      <c r="D1096" s="13" t="s">
        <v>9275</v>
      </c>
      <c r="E1096" s="20" t="str">
        <f t="shared" si="73"/>
        <v>04 0271</v>
      </c>
      <c r="F1096" s="28" t="s">
        <v>9568</v>
      </c>
      <c r="G1096" s="21" t="str">
        <f>VLOOKUP(E1096,'FILIAIS PETZ'!A:E,5,0)</f>
        <v>PETZ ALAMEDA SANTOS</v>
      </c>
      <c r="H1096" s="20" t="str">
        <f>VLOOKUP(E1096,'FILIAIS PETZ'!A:D,4,0)</f>
        <v>ASTS-SP</v>
      </c>
      <c r="I1096" s="46">
        <v>45323</v>
      </c>
      <c r="J1096" s="9" t="s">
        <v>4980</v>
      </c>
      <c r="K1096" s="9" t="s">
        <v>9035</v>
      </c>
      <c r="L1096" s="9">
        <v>940498822</v>
      </c>
      <c r="M1096" s="46">
        <v>45345</v>
      </c>
      <c r="N1096" s="46">
        <v>45392</v>
      </c>
      <c r="O1096" s="46">
        <v>45372</v>
      </c>
      <c r="P1096" s="29" t="s">
        <v>4998</v>
      </c>
      <c r="Q1096" s="9">
        <v>3</v>
      </c>
      <c r="R1096" s="9">
        <v>1</v>
      </c>
      <c r="S1096" s="9" t="s">
        <v>4983</v>
      </c>
      <c r="T1096" s="9" t="s">
        <v>32</v>
      </c>
      <c r="U1096" s="9">
        <v>11002</v>
      </c>
      <c r="V1096" s="9">
        <v>11002</v>
      </c>
      <c r="W1096" s="9"/>
      <c r="X1096" s="10" t="s">
        <v>5016</v>
      </c>
      <c r="Y1096" s="10" t="s">
        <v>4980</v>
      </c>
      <c r="Z1096" s="9" t="s">
        <v>4994</v>
      </c>
      <c r="AA1096" s="9" t="s">
        <v>5732</v>
      </c>
      <c r="AB1096" s="9" t="s">
        <v>5005</v>
      </c>
      <c r="AC1096" s="9" t="s">
        <v>4999</v>
      </c>
      <c r="AD1096" s="9"/>
      <c r="AE1096" s="20" t="str">
        <f>VLOOKUP(E1096,'FILIAIS PETZ'!A:Q,17,0)</f>
        <v>SP2</v>
      </c>
      <c r="AF1096" s="20" t="str">
        <f>VLOOKUP(E1096,'FILIAIS PETZ'!A:Q,3,0)</f>
        <v>FELICIO</v>
      </c>
      <c r="AG1096" s="20" t="str">
        <f>VLOOKUP(E1096,'FILIAIS PETZ'!A:Q,2,0)</f>
        <v>R3</v>
      </c>
      <c r="AH1096" s="75">
        <v>2330</v>
      </c>
      <c r="AI1096" s="68" t="s">
        <v>9569</v>
      </c>
      <c r="AJ1096" s="43" t="str">
        <f>VLOOKUP(E1096,'FILIAIS PETZ'!$A$2:$K$2000,11,0)</f>
        <v>18.328.118/0269-22</v>
      </c>
      <c r="AK1096" s="44" t="s">
        <v>9570</v>
      </c>
    </row>
    <row r="1097" spans="1:37" s="14" customFormat="1" ht="15" customHeight="1" thickBot="1" x14ac:dyDescent="0.25">
      <c r="A1097" s="9" t="s">
        <v>4980</v>
      </c>
      <c r="B1097" s="18">
        <f>VLOOKUP(C1097,FORNECEDORES!D:E,2,0)</f>
        <v>4722</v>
      </c>
      <c r="C1097" s="19" t="str">
        <f>VLOOKUP(D1097,FORNECEDORES!A:D,4,0)</f>
        <v>08.100.057/0001-74</v>
      </c>
      <c r="D1097" s="13" t="s">
        <v>6219</v>
      </c>
      <c r="E1097" s="20" t="str">
        <f t="shared" si="73"/>
        <v>04 0247</v>
      </c>
      <c r="F1097" s="28" t="s">
        <v>8967</v>
      </c>
      <c r="G1097" s="21" t="str">
        <f>VLOOKUP(E1097,'FILIAIS PETZ'!A:E,5,0)</f>
        <v>PETZ AV GOIÁS</v>
      </c>
      <c r="H1097" s="20" t="str">
        <f>VLOOKUP(E1097,'FILIAIS PETZ'!A:D,4,0)</f>
        <v>AVGO-SP</v>
      </c>
      <c r="I1097" s="46">
        <v>45323</v>
      </c>
      <c r="J1097" s="9" t="s">
        <v>4980</v>
      </c>
      <c r="K1097" s="9" t="s">
        <v>5858</v>
      </c>
      <c r="L1097" s="29" t="s">
        <v>12570</v>
      </c>
      <c r="M1097" s="46">
        <v>45331</v>
      </c>
      <c r="N1097" s="46">
        <v>45560</v>
      </c>
      <c r="O1097" s="46">
        <v>45545</v>
      </c>
      <c r="P1097" s="29" t="s">
        <v>4998</v>
      </c>
      <c r="Q1097" s="9">
        <v>3</v>
      </c>
      <c r="R1097" s="9">
        <v>1</v>
      </c>
      <c r="S1097" s="9" t="s">
        <v>4983</v>
      </c>
      <c r="T1097" s="9" t="s">
        <v>32</v>
      </c>
      <c r="U1097" s="9">
        <v>11002</v>
      </c>
      <c r="V1097" s="9">
        <v>11002</v>
      </c>
      <c r="W1097" s="9"/>
      <c r="X1097" s="10" t="s">
        <v>5016</v>
      </c>
      <c r="Y1097" s="9" t="s">
        <v>4994</v>
      </c>
      <c r="Z1097" s="9" t="s">
        <v>4994</v>
      </c>
      <c r="AA1097" s="9" t="s">
        <v>5732</v>
      </c>
      <c r="AB1097" s="10" t="s">
        <v>5040</v>
      </c>
      <c r="AC1097" s="9" t="s">
        <v>4999</v>
      </c>
      <c r="AD1097" s="9"/>
      <c r="AE1097" s="20" t="str">
        <f>VLOOKUP(E1097,'FILIAIS PETZ'!A:Q,17,0)</f>
        <v>SP3</v>
      </c>
      <c r="AF1097" s="20" t="str">
        <f>VLOOKUP(E1097,'FILIAIS PETZ'!A:Q,3,0)</f>
        <v>FELICIO</v>
      </c>
      <c r="AG1097" s="20" t="str">
        <f>VLOOKUP(E1097,'FILIAIS PETZ'!A:Q,2,0)</f>
        <v>R3</v>
      </c>
      <c r="AH1097" s="75">
        <v>2330</v>
      </c>
      <c r="AI1097" s="68" t="s">
        <v>6533</v>
      </c>
      <c r="AJ1097" s="43" t="str">
        <f>VLOOKUP(E1097,'FILIAIS PETZ'!$A$2:$K$2000,11,0)</f>
        <v>18.328.118/0236-64</v>
      </c>
      <c r="AK1097" s="44" t="s">
        <v>9093</v>
      </c>
    </row>
    <row r="1098" spans="1:37" s="14" customFormat="1" ht="15" customHeight="1" thickBot="1" x14ac:dyDescent="0.25">
      <c r="A1098" s="9" t="s">
        <v>4980</v>
      </c>
      <c r="B1098" s="18">
        <f>VLOOKUP(C1098,FORNECEDORES!D:E,2,0)</f>
        <v>4722</v>
      </c>
      <c r="C1098" s="19" t="str">
        <f>VLOOKUP(D1098,FORNECEDORES!A:D,4,0)</f>
        <v>08.100.057/0001-74</v>
      </c>
      <c r="D1098" s="13" t="s">
        <v>6219</v>
      </c>
      <c r="E1098" s="20" t="str">
        <f t="shared" si="73"/>
        <v>04 0017</v>
      </c>
      <c r="F1098" s="28" t="s">
        <v>8713</v>
      </c>
      <c r="G1098" s="21" t="str">
        <f>VLOOKUP(E1098,'FILIAIS PETZ'!A:E,5,0)</f>
        <v>PETZ CARREFOUR SAO CAETANO</v>
      </c>
      <c r="H1098" s="20" t="str">
        <f>VLOOKUP(E1098,'FILIAIS PETZ'!A:D,4,0)</f>
        <v>SCSU-SP</v>
      </c>
      <c r="I1098" s="46">
        <v>45323</v>
      </c>
      <c r="J1098" s="9" t="s">
        <v>4980</v>
      </c>
      <c r="K1098" s="9" t="s">
        <v>5858</v>
      </c>
      <c r="L1098" s="29" t="s">
        <v>12564</v>
      </c>
      <c r="M1098" s="46">
        <v>45331</v>
      </c>
      <c r="N1098" s="46">
        <v>45560</v>
      </c>
      <c r="O1098" s="46">
        <v>45545</v>
      </c>
      <c r="P1098" s="29" t="s">
        <v>4998</v>
      </c>
      <c r="Q1098" s="9">
        <v>3</v>
      </c>
      <c r="R1098" s="9">
        <v>1</v>
      </c>
      <c r="S1098" s="9" t="s">
        <v>4983</v>
      </c>
      <c r="T1098" s="9" t="s">
        <v>32</v>
      </c>
      <c r="U1098" s="9">
        <v>11002</v>
      </c>
      <c r="V1098" s="9">
        <v>11002</v>
      </c>
      <c r="W1098" s="9"/>
      <c r="X1098" s="10" t="s">
        <v>5016</v>
      </c>
      <c r="Y1098" s="9" t="s">
        <v>4994</v>
      </c>
      <c r="Z1098" s="9" t="s">
        <v>4994</v>
      </c>
      <c r="AA1098" s="9" t="s">
        <v>5732</v>
      </c>
      <c r="AB1098" s="10" t="s">
        <v>5040</v>
      </c>
      <c r="AC1098" s="9" t="s">
        <v>4999</v>
      </c>
      <c r="AD1098" s="9"/>
      <c r="AE1098" s="20" t="str">
        <f>VLOOKUP(E1098,'FILIAIS PETZ'!A:Q,17,0)</f>
        <v>SP3</v>
      </c>
      <c r="AF1098" s="20" t="str">
        <f>VLOOKUP(E1098,'FILIAIS PETZ'!A:Q,3,0)</f>
        <v>FELICIO</v>
      </c>
      <c r="AG1098" s="20" t="str">
        <f>VLOOKUP(E1098,'FILIAIS PETZ'!A:Q,2,0)</f>
        <v>R3</v>
      </c>
      <c r="AH1098" s="75">
        <v>2330</v>
      </c>
      <c r="AI1098" s="68" t="s">
        <v>6533</v>
      </c>
      <c r="AJ1098" s="43">
        <f>VLOOKUP(E1098,'FILIAIS PETZ'!$A$2:$K$2000,11,0)</f>
        <v>18328118000532</v>
      </c>
      <c r="AK1098" s="44">
        <v>18328118000532</v>
      </c>
    </row>
    <row r="1099" spans="1:37" s="14" customFormat="1" ht="15" customHeight="1" thickBot="1" x14ac:dyDescent="0.25">
      <c r="A1099" s="9" t="s">
        <v>4980</v>
      </c>
      <c r="B1099" s="18">
        <f>VLOOKUP(C1099,FORNECEDORES!D:E,2,0)</f>
        <v>4722</v>
      </c>
      <c r="C1099" s="19" t="str">
        <f>VLOOKUP(D1099,FORNECEDORES!A:D,4,0)</f>
        <v>08.100.057/0001-74</v>
      </c>
      <c r="D1099" s="13" t="s">
        <v>6219</v>
      </c>
      <c r="E1099" s="20" t="str">
        <f t="shared" si="73"/>
        <v>04 0024</v>
      </c>
      <c r="F1099" s="28" t="s">
        <v>8626</v>
      </c>
      <c r="G1099" s="21" t="str">
        <f>VLOOKUP(E1099,'FILIAIS PETZ'!A:E,5,0)</f>
        <v>PETZ DIADEMA</v>
      </c>
      <c r="H1099" s="20" t="str">
        <f>VLOOKUP(E1099,'FILIAIS PETZ'!A:D,4,0)</f>
        <v>DDMA-SP</v>
      </c>
      <c r="I1099" s="46">
        <v>45323</v>
      </c>
      <c r="J1099" s="9" t="s">
        <v>4980</v>
      </c>
      <c r="K1099" s="9" t="s">
        <v>5858</v>
      </c>
      <c r="L1099" s="29" t="s">
        <v>12573</v>
      </c>
      <c r="M1099" s="46">
        <v>45331</v>
      </c>
      <c r="N1099" s="46">
        <v>45560</v>
      </c>
      <c r="O1099" s="46">
        <v>45545</v>
      </c>
      <c r="P1099" s="29" t="s">
        <v>4998</v>
      </c>
      <c r="Q1099" s="9">
        <v>3</v>
      </c>
      <c r="R1099" s="9">
        <v>1</v>
      </c>
      <c r="S1099" s="9" t="s">
        <v>4983</v>
      </c>
      <c r="T1099" s="9" t="s">
        <v>32</v>
      </c>
      <c r="U1099" s="9">
        <v>11002</v>
      </c>
      <c r="V1099" s="9">
        <v>11002</v>
      </c>
      <c r="W1099" s="9"/>
      <c r="X1099" s="10" t="s">
        <v>5016</v>
      </c>
      <c r="Y1099" s="9" t="s">
        <v>4994</v>
      </c>
      <c r="Z1099" s="9" t="s">
        <v>4994</v>
      </c>
      <c r="AA1099" s="9" t="s">
        <v>5732</v>
      </c>
      <c r="AB1099" s="10" t="s">
        <v>5040</v>
      </c>
      <c r="AC1099" s="9" t="s">
        <v>4999</v>
      </c>
      <c r="AD1099" s="9"/>
      <c r="AE1099" s="20" t="str">
        <f>VLOOKUP(E1099,'FILIAIS PETZ'!A:Q,17,0)</f>
        <v>SP3</v>
      </c>
      <c r="AF1099" s="20" t="str">
        <f>VLOOKUP(E1099,'FILIAIS PETZ'!A:Q,3,0)</f>
        <v>FELICIO</v>
      </c>
      <c r="AG1099" s="20" t="str">
        <f>VLOOKUP(E1099,'FILIAIS PETZ'!A:Q,2,0)</f>
        <v>R3</v>
      </c>
      <c r="AH1099" s="75">
        <v>2330</v>
      </c>
      <c r="AI1099" s="68" t="s">
        <v>6533</v>
      </c>
      <c r="AJ1099" s="43">
        <f>VLOOKUP(E1099,'FILIAIS PETZ'!$A$2:$K$2000,11,0)</f>
        <v>18328118000966</v>
      </c>
      <c r="AK1099" s="44">
        <v>18328118000966</v>
      </c>
    </row>
    <row r="1100" spans="1:37" s="14" customFormat="1" ht="15" customHeight="1" thickBot="1" x14ac:dyDescent="0.25">
      <c r="A1100" s="9" t="s">
        <v>4980</v>
      </c>
      <c r="B1100" s="18">
        <f>VLOOKUP(C1100,FORNECEDORES!D:E,2,0)</f>
        <v>4722</v>
      </c>
      <c r="C1100" s="19" t="str">
        <f>VLOOKUP(D1100,FORNECEDORES!A:D,4,0)</f>
        <v>08.100.057/0001-74</v>
      </c>
      <c r="D1100" s="13" t="s">
        <v>6219</v>
      </c>
      <c r="E1100" s="20" t="str">
        <f t="shared" si="73"/>
        <v>04 0138</v>
      </c>
      <c r="F1100" s="28" t="s">
        <v>8627</v>
      </c>
      <c r="G1100" s="21" t="str">
        <f>VLOOKUP(E1100,'FILIAIS PETZ'!A:E,5,0)</f>
        <v>PETZ JOÃO FIRMINO</v>
      </c>
      <c r="H1100" s="20" t="str">
        <f>VLOOKUP(E1100,'FILIAIS PETZ'!A:D,4,0)</f>
        <v>JFIR-SP</v>
      </c>
      <c r="I1100" s="46">
        <v>45323</v>
      </c>
      <c r="J1100" s="9" t="s">
        <v>4980</v>
      </c>
      <c r="K1100" s="9" t="s">
        <v>5858</v>
      </c>
      <c r="L1100" s="29" t="s">
        <v>12576</v>
      </c>
      <c r="M1100" s="46">
        <v>45331</v>
      </c>
      <c r="N1100" s="46">
        <v>45560</v>
      </c>
      <c r="O1100" s="46">
        <v>45545</v>
      </c>
      <c r="P1100" s="29" t="s">
        <v>4998</v>
      </c>
      <c r="Q1100" s="9">
        <v>3</v>
      </c>
      <c r="R1100" s="9">
        <v>1</v>
      </c>
      <c r="S1100" s="9" t="s">
        <v>4983</v>
      </c>
      <c r="T1100" s="9" t="s">
        <v>32</v>
      </c>
      <c r="U1100" s="9">
        <v>11002</v>
      </c>
      <c r="V1100" s="9">
        <v>11002</v>
      </c>
      <c r="W1100" s="9"/>
      <c r="X1100" s="10" t="s">
        <v>5016</v>
      </c>
      <c r="Y1100" s="9" t="s">
        <v>4994</v>
      </c>
      <c r="Z1100" s="9" t="s">
        <v>4994</v>
      </c>
      <c r="AA1100" s="9" t="s">
        <v>5732</v>
      </c>
      <c r="AB1100" s="10" t="s">
        <v>5040</v>
      </c>
      <c r="AC1100" s="9" t="s">
        <v>4999</v>
      </c>
      <c r="AD1100" s="9"/>
      <c r="AE1100" s="20" t="str">
        <f>VLOOKUP(E1100,'FILIAIS PETZ'!A:Q,17,0)</f>
        <v>SP3</v>
      </c>
      <c r="AF1100" s="20" t="str">
        <f>VLOOKUP(E1100,'FILIAIS PETZ'!A:Q,3,0)</f>
        <v>FELICIO</v>
      </c>
      <c r="AG1100" s="20" t="str">
        <f>VLOOKUP(E1100,'FILIAIS PETZ'!A:Q,2,0)</f>
        <v>R3</v>
      </c>
      <c r="AH1100" s="75">
        <v>2330</v>
      </c>
      <c r="AI1100" s="68" t="s">
        <v>6533</v>
      </c>
      <c r="AJ1100" s="43">
        <f>VLOOKUP(E1100,'FILIAIS PETZ'!$A$2:$K$2000,11,0)</f>
        <v>18328118012972</v>
      </c>
      <c r="AK1100" s="44">
        <v>18328118012972</v>
      </c>
    </row>
    <row r="1101" spans="1:37" s="14" customFormat="1" ht="15" customHeight="1" thickBot="1" x14ac:dyDescent="0.25">
      <c r="A1101" s="9" t="s">
        <v>4980</v>
      </c>
      <c r="B1101" s="18">
        <f>VLOOKUP(C1101,FORNECEDORES!D:E,2,0)</f>
        <v>4722</v>
      </c>
      <c r="C1101" s="19" t="str">
        <f>VLOOKUP(D1101,FORNECEDORES!A:D,4,0)</f>
        <v>08.100.057/0001-74</v>
      </c>
      <c r="D1101" s="13" t="s">
        <v>6219</v>
      </c>
      <c r="E1101" s="20" t="str">
        <f t="shared" si="73"/>
        <v>04 0181</v>
      </c>
      <c r="F1101" s="28" t="s">
        <v>8969</v>
      </c>
      <c r="G1101" s="21" t="str">
        <f>VLOOKUP(E1101,'FILIAIS PETZ'!A:E,5,0)</f>
        <v>PETZ MAUA SHOPPING</v>
      </c>
      <c r="H1101" s="20" t="str">
        <f>VLOOKUP(E1101,'FILIAIS PETZ'!A:D,4,0)</f>
        <v>MAUA-SP</v>
      </c>
      <c r="I1101" s="46">
        <v>45323</v>
      </c>
      <c r="J1101" s="9" t="s">
        <v>4980</v>
      </c>
      <c r="K1101" s="9" t="s">
        <v>5858</v>
      </c>
      <c r="L1101" s="29" t="s">
        <v>12549</v>
      </c>
      <c r="M1101" s="46">
        <v>45331</v>
      </c>
      <c r="N1101" s="46">
        <v>45560</v>
      </c>
      <c r="O1101" s="46">
        <v>45544</v>
      </c>
      <c r="P1101" s="29" t="s">
        <v>4998</v>
      </c>
      <c r="Q1101" s="9">
        <v>3</v>
      </c>
      <c r="R1101" s="9">
        <v>1</v>
      </c>
      <c r="S1101" s="9" t="s">
        <v>4983</v>
      </c>
      <c r="T1101" s="9" t="s">
        <v>32</v>
      </c>
      <c r="U1101" s="9">
        <v>11002</v>
      </c>
      <c r="V1101" s="9">
        <v>11002</v>
      </c>
      <c r="W1101" s="9"/>
      <c r="X1101" s="10" t="s">
        <v>5016</v>
      </c>
      <c r="Y1101" s="9" t="s">
        <v>4994</v>
      </c>
      <c r="Z1101" s="9" t="s">
        <v>4994</v>
      </c>
      <c r="AA1101" s="9" t="s">
        <v>5732</v>
      </c>
      <c r="AB1101" s="10" t="s">
        <v>5040</v>
      </c>
      <c r="AC1101" s="9" t="s">
        <v>4999</v>
      </c>
      <c r="AD1101" s="9"/>
      <c r="AE1101" s="20" t="str">
        <f>VLOOKUP(E1101,'FILIAIS PETZ'!A:Q,17,0)</f>
        <v>SP3</v>
      </c>
      <c r="AF1101" s="20" t="str">
        <f>VLOOKUP(E1101,'FILIAIS PETZ'!A:Q,3,0)</f>
        <v>FELICIO</v>
      </c>
      <c r="AG1101" s="20" t="str">
        <f>VLOOKUP(E1101,'FILIAIS PETZ'!A:Q,2,0)</f>
        <v>R3</v>
      </c>
      <c r="AH1101" s="75">
        <v>2330</v>
      </c>
      <c r="AI1101" s="68" t="s">
        <v>6533</v>
      </c>
      <c r="AJ1101" s="43">
        <f>VLOOKUP(E1101,'FILIAIS PETZ'!$A$2:$K$2000,11,0)</f>
        <v>18328118016617</v>
      </c>
      <c r="AK1101" s="44">
        <v>18328118016617</v>
      </c>
    </row>
    <row r="1102" spans="1:37" s="14" customFormat="1" ht="15" customHeight="1" thickBot="1" x14ac:dyDescent="0.25">
      <c r="A1102" s="9" t="s">
        <v>4980</v>
      </c>
      <c r="B1102" s="18">
        <f>VLOOKUP(C1102,FORNECEDORES!D:E,2,0)</f>
        <v>4722</v>
      </c>
      <c r="C1102" s="19" t="str">
        <f>VLOOKUP(D1102,FORNECEDORES!A:D,4,0)</f>
        <v>08.100.057/0001-74</v>
      </c>
      <c r="D1102" s="13" t="s">
        <v>6219</v>
      </c>
      <c r="E1102" s="20" t="str">
        <f t="shared" si="73"/>
        <v>04 0068</v>
      </c>
      <c r="F1102" s="28" t="s">
        <v>8958</v>
      </c>
      <c r="G1102" s="21" t="str">
        <f>VLOOKUP(E1102,'FILIAIS PETZ'!A:E,5,0)</f>
        <v>PETZ PEREIRA BARRETO</v>
      </c>
      <c r="H1102" s="20" t="str">
        <f>VLOOKUP(E1102,'FILIAIS PETZ'!A:D,4,0)</f>
        <v>PBAR-SP</v>
      </c>
      <c r="I1102" s="46">
        <v>45323</v>
      </c>
      <c r="J1102" s="9" t="s">
        <v>4980</v>
      </c>
      <c r="K1102" s="9"/>
      <c r="L1102" s="29"/>
      <c r="M1102" s="46"/>
      <c r="N1102" s="46"/>
      <c r="O1102" s="46"/>
      <c r="P1102" s="29" t="s">
        <v>4998</v>
      </c>
      <c r="Q1102" s="9">
        <v>3</v>
      </c>
      <c r="R1102" s="9">
        <v>1</v>
      </c>
      <c r="S1102" s="9" t="s">
        <v>4983</v>
      </c>
      <c r="T1102" s="9" t="s">
        <v>32</v>
      </c>
      <c r="U1102" s="9">
        <v>11002</v>
      </c>
      <c r="V1102" s="9">
        <v>11002</v>
      </c>
      <c r="W1102" s="9"/>
      <c r="X1102" s="10" t="s">
        <v>5016</v>
      </c>
      <c r="Y1102" s="9" t="s">
        <v>4994</v>
      </c>
      <c r="Z1102" s="9" t="s">
        <v>4994</v>
      </c>
      <c r="AA1102" s="9" t="s">
        <v>5732</v>
      </c>
      <c r="AB1102" s="10" t="s">
        <v>5040</v>
      </c>
      <c r="AC1102" s="9" t="s">
        <v>4999</v>
      </c>
      <c r="AD1102" s="9"/>
      <c r="AE1102" s="20" t="str">
        <f>VLOOKUP(E1102,'FILIAIS PETZ'!A:Q,17,0)</f>
        <v>SP3</v>
      </c>
      <c r="AF1102" s="20" t="str">
        <f>VLOOKUP(E1102,'FILIAIS PETZ'!A:Q,3,0)</f>
        <v>FELICIO</v>
      </c>
      <c r="AG1102" s="20" t="str">
        <f>VLOOKUP(E1102,'FILIAIS PETZ'!A:Q,2,0)</f>
        <v>R3</v>
      </c>
      <c r="AH1102" s="75">
        <v>2330</v>
      </c>
      <c r="AI1102" s="68" t="s">
        <v>9567</v>
      </c>
      <c r="AJ1102" s="43">
        <f>VLOOKUP(E1102,'FILIAIS PETZ'!$A$2:$K$2000,11,0)</f>
        <v>18328118007111</v>
      </c>
      <c r="AK1102" s="44">
        <v>18328118007111</v>
      </c>
    </row>
    <row r="1103" spans="1:37" s="14" customFormat="1" ht="15" customHeight="1" thickBot="1" x14ac:dyDescent="0.25">
      <c r="A1103" s="9" t="s">
        <v>4980</v>
      </c>
      <c r="B1103" s="18">
        <f>VLOOKUP(C1103,FORNECEDORES!D:E,2,0)</f>
        <v>4722</v>
      </c>
      <c r="C1103" s="19" t="str">
        <f>VLOOKUP(D1103,FORNECEDORES!A:D,4,0)</f>
        <v>08.100.057/0001-74</v>
      </c>
      <c r="D1103" s="13" t="s">
        <v>6219</v>
      </c>
      <c r="E1103" s="20" t="str">
        <f t="shared" si="73"/>
        <v>04 0044</v>
      </c>
      <c r="F1103" s="28" t="s">
        <v>8974</v>
      </c>
      <c r="G1103" s="21" t="str">
        <f>VLOOKUP(E1103,'FILIAIS PETZ'!A:E,5,0)</f>
        <v>PETZ SANTO ANDRE</v>
      </c>
      <c r="H1103" s="20" t="str">
        <f>VLOOKUP(E1103,'FILIAIS PETZ'!A:D,4,0)</f>
        <v>STAD-SP</v>
      </c>
      <c r="I1103" s="46">
        <v>45323</v>
      </c>
      <c r="J1103" s="9" t="s">
        <v>4980</v>
      </c>
      <c r="K1103" s="9" t="s">
        <v>5858</v>
      </c>
      <c r="L1103" s="29" t="s">
        <v>12569</v>
      </c>
      <c r="M1103" s="46">
        <v>45331</v>
      </c>
      <c r="N1103" s="46">
        <v>45560</v>
      </c>
      <c r="O1103" s="46">
        <v>45545</v>
      </c>
      <c r="P1103" s="29" t="s">
        <v>4998</v>
      </c>
      <c r="Q1103" s="9">
        <v>3</v>
      </c>
      <c r="R1103" s="9">
        <v>1</v>
      </c>
      <c r="S1103" s="9" t="s">
        <v>4983</v>
      </c>
      <c r="T1103" s="9" t="s">
        <v>32</v>
      </c>
      <c r="U1103" s="9">
        <v>11002</v>
      </c>
      <c r="V1103" s="9">
        <v>11002</v>
      </c>
      <c r="W1103" s="9"/>
      <c r="X1103" s="10" t="s">
        <v>5016</v>
      </c>
      <c r="Y1103" s="9" t="s">
        <v>4994</v>
      </c>
      <c r="Z1103" s="9" t="s">
        <v>4994</v>
      </c>
      <c r="AA1103" s="9" t="s">
        <v>5732</v>
      </c>
      <c r="AB1103" s="10" t="s">
        <v>5040</v>
      </c>
      <c r="AC1103" s="9" t="s">
        <v>4999</v>
      </c>
      <c r="AD1103" s="9"/>
      <c r="AE1103" s="20" t="str">
        <f>VLOOKUP(E1103,'FILIAIS PETZ'!A:Q,17,0)</f>
        <v>SP3</v>
      </c>
      <c r="AF1103" s="20" t="str">
        <f>VLOOKUP(E1103,'FILIAIS PETZ'!A:Q,3,0)</f>
        <v>FELICIO</v>
      </c>
      <c r="AG1103" s="20" t="str">
        <f>VLOOKUP(E1103,'FILIAIS PETZ'!A:Q,2,0)</f>
        <v>R3</v>
      </c>
      <c r="AH1103" s="75">
        <v>2330</v>
      </c>
      <c r="AI1103" s="68" t="s">
        <v>6533</v>
      </c>
      <c r="AJ1103" s="43">
        <f>VLOOKUP(E1103,'FILIAIS PETZ'!$A$2:$K$2000,11,0)</f>
        <v>18328118004600</v>
      </c>
      <c r="AK1103" s="44">
        <v>18328118004600</v>
      </c>
    </row>
    <row r="1104" spans="1:37" s="14" customFormat="1" ht="15" customHeight="1" thickBot="1" x14ac:dyDescent="0.25">
      <c r="A1104" s="9" t="s">
        <v>4980</v>
      </c>
      <c r="B1104" s="18">
        <f>VLOOKUP(C1104,FORNECEDORES!D:E,2,0)</f>
        <v>4722</v>
      </c>
      <c r="C1104" s="19" t="str">
        <f>VLOOKUP(D1104,FORNECEDORES!A:D,4,0)</f>
        <v>08.100.057/0001-74</v>
      </c>
      <c r="D1104" s="13" t="s">
        <v>6219</v>
      </c>
      <c r="E1104" s="20" t="str">
        <f t="shared" si="73"/>
        <v>04 0116</v>
      </c>
      <c r="F1104" s="28" t="s">
        <v>8970</v>
      </c>
      <c r="G1104" s="21" t="str">
        <f>VLOOKUP(E1104,'FILIAIS PETZ'!A:E,5,0)</f>
        <v>PETZ SANTO ANDRE DOM PEDRO</v>
      </c>
      <c r="H1104" s="20" t="str">
        <f>VLOOKUP(E1104,'FILIAIS PETZ'!A:D,4,0)</f>
        <v>SADP-SP</v>
      </c>
      <c r="I1104" s="46">
        <v>45323</v>
      </c>
      <c r="J1104" s="9" t="s">
        <v>4980</v>
      </c>
      <c r="K1104" s="9" t="s">
        <v>5858</v>
      </c>
      <c r="L1104" s="29" t="s">
        <v>12543</v>
      </c>
      <c r="M1104" s="46">
        <v>45331</v>
      </c>
      <c r="N1104" s="46">
        <v>45560</v>
      </c>
      <c r="O1104" s="46">
        <v>45544</v>
      </c>
      <c r="P1104" s="29" t="s">
        <v>4998</v>
      </c>
      <c r="Q1104" s="9">
        <v>3</v>
      </c>
      <c r="R1104" s="9">
        <v>1</v>
      </c>
      <c r="S1104" s="9" t="s">
        <v>4983</v>
      </c>
      <c r="T1104" s="9" t="s">
        <v>32</v>
      </c>
      <c r="U1104" s="9">
        <v>11002</v>
      </c>
      <c r="V1104" s="9">
        <v>11002</v>
      </c>
      <c r="W1104" s="9"/>
      <c r="X1104" s="10" t="s">
        <v>5016</v>
      </c>
      <c r="Y1104" s="9" t="s">
        <v>4994</v>
      </c>
      <c r="Z1104" s="9" t="s">
        <v>4994</v>
      </c>
      <c r="AA1104" s="9" t="s">
        <v>5732</v>
      </c>
      <c r="AB1104" s="10" t="s">
        <v>5040</v>
      </c>
      <c r="AC1104" s="9" t="s">
        <v>4999</v>
      </c>
      <c r="AD1104" s="9"/>
      <c r="AE1104" s="20" t="str">
        <f>VLOOKUP(E1104,'FILIAIS PETZ'!A:Q,17,0)</f>
        <v>SP3</v>
      </c>
      <c r="AF1104" s="20" t="str">
        <f>VLOOKUP(E1104,'FILIAIS PETZ'!A:Q,3,0)</f>
        <v>FELICIO</v>
      </c>
      <c r="AG1104" s="20" t="str">
        <f>VLOOKUP(E1104,'FILIAIS PETZ'!A:Q,2,0)</f>
        <v>R3</v>
      </c>
      <c r="AH1104" s="75">
        <v>2330</v>
      </c>
      <c r="AI1104" s="68" t="s">
        <v>8475</v>
      </c>
      <c r="AJ1104" s="43">
        <f>VLOOKUP(E1104,'FILIAIS PETZ'!$A$2:$K$2000,11,0)</f>
        <v>18328118011062</v>
      </c>
      <c r="AK1104" s="44">
        <v>18328118011062</v>
      </c>
    </row>
    <row r="1105" spans="1:37" s="14" customFormat="1" ht="15" customHeight="1" thickBot="1" x14ac:dyDescent="0.25">
      <c r="A1105" s="9" t="s">
        <v>4980</v>
      </c>
      <c r="B1105" s="18">
        <f>VLOOKUP(C1105,FORNECEDORES!D:E,2,0)</f>
        <v>4722</v>
      </c>
      <c r="C1105" s="19" t="str">
        <f>VLOOKUP(D1105,FORNECEDORES!A:D,4,0)</f>
        <v>08.100.057/0001-74</v>
      </c>
      <c r="D1105" s="13" t="s">
        <v>6219</v>
      </c>
      <c r="E1105" s="20" t="str">
        <f t="shared" si="73"/>
        <v>04 0003</v>
      </c>
      <c r="F1105" s="28" t="s">
        <v>8971</v>
      </c>
      <c r="G1105" s="21" t="str">
        <f>VLOOKUP(E1105,'FILIAIS PETZ'!A:E,5,0)</f>
        <v>PETZ SAO BERNARDO</v>
      </c>
      <c r="H1105" s="20" t="str">
        <f>VLOOKUP(E1105,'FILIAIS PETZ'!A:D,4,0)</f>
        <v>SBCA-SP</v>
      </c>
      <c r="I1105" s="46">
        <v>45323</v>
      </c>
      <c r="J1105" s="9" t="s">
        <v>4980</v>
      </c>
      <c r="K1105" s="9" t="s">
        <v>5858</v>
      </c>
      <c r="L1105" s="29" t="s">
        <v>12546</v>
      </c>
      <c r="M1105" s="46">
        <v>45331</v>
      </c>
      <c r="N1105" s="46">
        <v>45560</v>
      </c>
      <c r="O1105" s="46">
        <v>45544</v>
      </c>
      <c r="P1105" s="29" t="s">
        <v>4998</v>
      </c>
      <c r="Q1105" s="9">
        <v>3</v>
      </c>
      <c r="R1105" s="9">
        <v>1</v>
      </c>
      <c r="S1105" s="9" t="s">
        <v>4983</v>
      </c>
      <c r="T1105" s="9" t="s">
        <v>32</v>
      </c>
      <c r="U1105" s="9">
        <v>11002</v>
      </c>
      <c r="V1105" s="9">
        <v>11002</v>
      </c>
      <c r="W1105" s="9"/>
      <c r="X1105" s="10" t="s">
        <v>5016</v>
      </c>
      <c r="Y1105" s="9" t="s">
        <v>4994</v>
      </c>
      <c r="Z1105" s="9" t="s">
        <v>4994</v>
      </c>
      <c r="AA1105" s="9" t="s">
        <v>5732</v>
      </c>
      <c r="AB1105" s="10" t="s">
        <v>5040</v>
      </c>
      <c r="AC1105" s="9" t="s">
        <v>4999</v>
      </c>
      <c r="AD1105" s="9"/>
      <c r="AE1105" s="20" t="str">
        <f>VLOOKUP(E1105,'FILIAIS PETZ'!A:Q,17,0)</f>
        <v>SP3</v>
      </c>
      <c r="AF1105" s="20" t="str">
        <f>VLOOKUP(E1105,'FILIAIS PETZ'!A:Q,3,0)</f>
        <v>FELICIO</v>
      </c>
      <c r="AG1105" s="20" t="str">
        <f>VLOOKUP(E1105,'FILIAIS PETZ'!A:Q,2,0)</f>
        <v>R3</v>
      </c>
      <c r="AH1105" s="75">
        <v>2330</v>
      </c>
      <c r="AI1105" s="68" t="s">
        <v>6533</v>
      </c>
      <c r="AJ1105" s="43">
        <f>VLOOKUP(E1105,'FILIAIS PETZ'!$A$2:$K$2000,11,0)</f>
        <v>18328118002152</v>
      </c>
      <c r="AK1105" s="44">
        <v>18328118002152</v>
      </c>
    </row>
    <row r="1106" spans="1:37" s="14" customFormat="1" ht="15" customHeight="1" thickBot="1" x14ac:dyDescent="0.25">
      <c r="A1106" s="9" t="s">
        <v>4980</v>
      </c>
      <c r="B1106" s="18">
        <f>VLOOKUP(C1106,FORNECEDORES!D:E,2,0)</f>
        <v>4722</v>
      </c>
      <c r="C1106" s="19" t="str">
        <f>VLOOKUP(D1106,FORNECEDORES!A:D,4,0)</f>
        <v>08.100.057/0001-74</v>
      </c>
      <c r="D1106" s="13" t="s">
        <v>6219</v>
      </c>
      <c r="E1106" s="20" t="str">
        <f t="shared" si="73"/>
        <v>04 0243</v>
      </c>
      <c r="F1106" s="28" t="s">
        <v>8973</v>
      </c>
      <c r="G1106" s="21" t="str">
        <f>VLOOKUP(E1106,'FILIAIS PETZ'!A:E,5,0)</f>
        <v>PETZ SHOPPING GOLDEN SQUARE</v>
      </c>
      <c r="H1106" s="20" t="str">
        <f>VLOOKUP(E1106,'FILIAIS PETZ'!A:D,4,0)</f>
        <v>SGSQ-SP</v>
      </c>
      <c r="I1106" s="46">
        <v>45323</v>
      </c>
      <c r="J1106" s="9" t="s">
        <v>4980</v>
      </c>
      <c r="K1106" s="9" t="s">
        <v>5858</v>
      </c>
      <c r="L1106" s="29" t="s">
        <v>12540</v>
      </c>
      <c r="M1106" s="46">
        <v>45331</v>
      </c>
      <c r="N1106" s="46">
        <v>45560</v>
      </c>
      <c r="O1106" s="46">
        <v>45544</v>
      </c>
      <c r="P1106" s="29" t="s">
        <v>4998</v>
      </c>
      <c r="Q1106" s="9">
        <v>3</v>
      </c>
      <c r="R1106" s="9">
        <v>1</v>
      </c>
      <c r="S1106" s="9" t="s">
        <v>4983</v>
      </c>
      <c r="T1106" s="9" t="s">
        <v>32</v>
      </c>
      <c r="U1106" s="9">
        <v>11002</v>
      </c>
      <c r="V1106" s="9">
        <v>11002</v>
      </c>
      <c r="W1106" s="9"/>
      <c r="X1106" s="10" t="s">
        <v>5016</v>
      </c>
      <c r="Y1106" s="9" t="s">
        <v>4994</v>
      </c>
      <c r="Z1106" s="9" t="s">
        <v>4994</v>
      </c>
      <c r="AA1106" s="9" t="s">
        <v>5732</v>
      </c>
      <c r="AB1106" s="10" t="s">
        <v>5040</v>
      </c>
      <c r="AC1106" s="9" t="s">
        <v>4999</v>
      </c>
      <c r="AD1106" s="9"/>
      <c r="AE1106" s="20" t="str">
        <f>VLOOKUP(E1106,'FILIAIS PETZ'!A:Q,17,0)</f>
        <v>SP3</v>
      </c>
      <c r="AF1106" s="20" t="str">
        <f>VLOOKUP(E1106,'FILIAIS PETZ'!A:Q,3,0)</f>
        <v>FELICIO</v>
      </c>
      <c r="AG1106" s="20" t="str">
        <f>VLOOKUP(E1106,'FILIAIS PETZ'!A:Q,2,0)</f>
        <v>R3</v>
      </c>
      <c r="AH1106" s="75">
        <v>2330</v>
      </c>
      <c r="AI1106" s="68" t="s">
        <v>6533</v>
      </c>
      <c r="AJ1106" s="43" t="str">
        <f>VLOOKUP(E1106,'FILIAIS PETZ'!$A$2:$K$2000,11,0)</f>
        <v>18.328.118/0229-35</v>
      </c>
      <c r="AK1106" s="44" t="s">
        <v>9061</v>
      </c>
    </row>
    <row r="1107" spans="1:37" s="14" customFormat="1" ht="15" customHeight="1" thickBot="1" x14ac:dyDescent="0.25">
      <c r="A1107" s="9" t="s">
        <v>4980</v>
      </c>
      <c r="B1107" s="18">
        <f>VLOOKUP(C1107,FORNECEDORES!D:E,2,0)</f>
        <v>4722</v>
      </c>
      <c r="C1107" s="19" t="str">
        <f>VLOOKUP(D1107,FORNECEDORES!A:D,4,0)</f>
        <v>08.100.057/0001-74</v>
      </c>
      <c r="D1107" s="13" t="s">
        <v>6219</v>
      </c>
      <c r="E1107" s="20" t="str">
        <f t="shared" si="73"/>
        <v>04 0258</v>
      </c>
      <c r="F1107" s="28" t="s">
        <v>8972</v>
      </c>
      <c r="G1107" s="21" t="str">
        <f>VLOOKUP(E1107,'FILIAIS PETZ'!A:E,5,0)</f>
        <v xml:space="preserve">PETZ SHOPPING GRAND PLAZA </v>
      </c>
      <c r="H1107" s="20" t="str">
        <f>VLOOKUP(E1107,'FILIAIS PETZ'!A:D,4,0)</f>
        <v>SGPZ-SP</v>
      </c>
      <c r="I1107" s="46">
        <v>45323</v>
      </c>
      <c r="J1107" s="9" t="s">
        <v>4980</v>
      </c>
      <c r="K1107" s="9" t="s">
        <v>5858</v>
      </c>
      <c r="L1107" s="29" t="s">
        <v>12537</v>
      </c>
      <c r="M1107" s="46">
        <v>45331</v>
      </c>
      <c r="N1107" s="46">
        <v>45560</v>
      </c>
      <c r="O1107" s="46">
        <v>45544</v>
      </c>
      <c r="P1107" s="29" t="s">
        <v>4998</v>
      </c>
      <c r="Q1107" s="9">
        <v>3</v>
      </c>
      <c r="R1107" s="9">
        <v>1</v>
      </c>
      <c r="S1107" s="9" t="s">
        <v>4983</v>
      </c>
      <c r="T1107" s="9" t="s">
        <v>32</v>
      </c>
      <c r="U1107" s="9">
        <v>11002</v>
      </c>
      <c r="V1107" s="9">
        <v>11002</v>
      </c>
      <c r="W1107" s="9"/>
      <c r="X1107" s="10" t="s">
        <v>5016</v>
      </c>
      <c r="Y1107" s="9" t="s">
        <v>4994</v>
      </c>
      <c r="Z1107" s="9" t="s">
        <v>4994</v>
      </c>
      <c r="AA1107" s="9" t="s">
        <v>5732</v>
      </c>
      <c r="AB1107" s="10" t="s">
        <v>5040</v>
      </c>
      <c r="AC1107" s="9" t="s">
        <v>4999</v>
      </c>
      <c r="AD1107" s="9"/>
      <c r="AE1107" s="20" t="str">
        <f>VLOOKUP(E1107,'FILIAIS PETZ'!A:Q,17,0)</f>
        <v>SP3</v>
      </c>
      <c r="AF1107" s="20" t="str">
        <f>VLOOKUP(E1107,'FILIAIS PETZ'!A:Q,3,0)</f>
        <v>FELICIO</v>
      </c>
      <c r="AG1107" s="20" t="str">
        <f>VLOOKUP(E1107,'FILIAIS PETZ'!A:Q,2,0)</f>
        <v>R3</v>
      </c>
      <c r="AH1107" s="75">
        <v>2330</v>
      </c>
      <c r="AI1107" s="68" t="s">
        <v>6533</v>
      </c>
      <c r="AJ1107" s="43" t="str">
        <f>VLOOKUP(E1107,'FILIAIS PETZ'!$A$2:$K$2000,11,0)</f>
        <v>18.328.118/0249-89</v>
      </c>
      <c r="AK1107" s="44" t="s">
        <v>9091</v>
      </c>
    </row>
    <row r="1108" spans="1:37" s="14" customFormat="1" ht="15" customHeight="1" thickBot="1" x14ac:dyDescent="0.25">
      <c r="A1108" s="9" t="str">
        <f>J1108</f>
        <v>PREVENTIVA</v>
      </c>
      <c r="B1108" s="18">
        <f>VLOOKUP(C1108,FORNECEDORES!D:E,2,0)</f>
        <v>5295</v>
      </c>
      <c r="C1108" s="19" t="str">
        <f>VLOOKUP(D1108,FORNECEDORES!A:D,4,0)</f>
        <v>13.938.390/0001-97</v>
      </c>
      <c r="D1108" s="13" t="s">
        <v>7122</v>
      </c>
      <c r="E1108" s="20" t="str">
        <f t="shared" si="73"/>
        <v>04 0077</v>
      </c>
      <c r="F1108" s="28" t="s">
        <v>4954</v>
      </c>
      <c r="G1108" s="21" t="str">
        <f>VLOOKUP(E1108,'FILIAIS PETZ'!A:E,5,0)</f>
        <v>PETZ GOIANIA (SETOR BUENO)</v>
      </c>
      <c r="H1108" s="20" t="str">
        <f>VLOOKUP(E1108,'FILIAIS PETZ'!A:D,4,0)</f>
        <v>BT63-GO</v>
      </c>
      <c r="I1108" s="46">
        <v>45352</v>
      </c>
      <c r="J1108" s="9" t="s">
        <v>4980</v>
      </c>
      <c r="K1108" s="9" t="s">
        <v>5858</v>
      </c>
      <c r="L1108" s="29" t="s">
        <v>7125</v>
      </c>
      <c r="M1108" s="46">
        <v>45383</v>
      </c>
      <c r="N1108" s="46">
        <v>45420</v>
      </c>
      <c r="O1108" s="46">
        <v>45407</v>
      </c>
      <c r="P1108" s="29" t="s">
        <v>4998</v>
      </c>
      <c r="Q1108" s="9">
        <v>3</v>
      </c>
      <c r="R1108" s="9">
        <v>1</v>
      </c>
      <c r="S1108" s="9" t="s">
        <v>4983</v>
      </c>
      <c r="T1108" s="9" t="s">
        <v>32</v>
      </c>
      <c r="U1108" s="9">
        <v>11002</v>
      </c>
      <c r="V1108" s="9">
        <v>11002</v>
      </c>
      <c r="W1108" s="9"/>
      <c r="X1108" s="10" t="s">
        <v>5016</v>
      </c>
      <c r="Y1108" s="10" t="s">
        <v>4994</v>
      </c>
      <c r="Z1108" s="9" t="s">
        <v>4994</v>
      </c>
      <c r="AA1108" s="9" t="s">
        <v>5732</v>
      </c>
      <c r="AB1108" s="9" t="s">
        <v>5005</v>
      </c>
      <c r="AC1108" s="10" t="s">
        <v>4999</v>
      </c>
      <c r="AD1108" s="29"/>
      <c r="AE1108" s="20" t="str">
        <f>VLOOKUP(E1108,'FILIAIS PETZ'!A:Q,17,0)</f>
        <v>CO-2</v>
      </c>
      <c r="AF1108" s="20" t="str">
        <f>VLOOKUP(E1108,'FILIAIS PETZ'!A:Q,3,0)</f>
        <v>FELICIO</v>
      </c>
      <c r="AG1108" s="20" t="str">
        <f>VLOOKUP(E1108,'FILIAIS PETZ'!A:Q,2,0)</f>
        <v>R3</v>
      </c>
      <c r="AH1108" s="75">
        <v>2368.1999999999998</v>
      </c>
      <c r="AI1108" s="16" t="s">
        <v>8476</v>
      </c>
      <c r="AJ1108" s="43">
        <f>VLOOKUP(E1108,'FILIAIS PETZ'!$A$2:$K$2000,11,0)</f>
        <v>18328118007545</v>
      </c>
      <c r="AK1108" s="44">
        <v>18328118019551</v>
      </c>
    </row>
    <row r="1109" spans="1:37" s="14" customFormat="1" ht="15" customHeight="1" thickBot="1" x14ac:dyDescent="0.25">
      <c r="A1109" s="84" t="str">
        <f t="shared" ref="A1109:A1121" si="75">J1109</f>
        <v>PREVENTIVA</v>
      </c>
      <c r="B1109" s="18">
        <f>VLOOKUP(C1109,FORNECEDORES!D:E,2,0)</f>
        <v>7827</v>
      </c>
      <c r="C1109" s="19" t="str">
        <f>VLOOKUP(D1109,FORNECEDORES!A:D,4,0)</f>
        <v>27.093.558/0013-59</v>
      </c>
      <c r="D1109" s="13" t="s">
        <v>7134</v>
      </c>
      <c r="E1109" s="20" t="str">
        <f t="shared" si="73"/>
        <v>04 0010</v>
      </c>
      <c r="F1109" s="28" t="s">
        <v>8983</v>
      </c>
      <c r="G1109" s="21" t="str">
        <f>VLOOKUP(E1109,'FILIAIS PETZ'!A:E,5,0)</f>
        <v>PETZ SANTA CECILIA</v>
      </c>
      <c r="H1109" s="20" t="str">
        <f>VLOOKUP(E1109,'FILIAIS PETZ'!A:D,4,0)</f>
        <v>STCE-SP</v>
      </c>
      <c r="I1109" s="46">
        <v>45323</v>
      </c>
      <c r="J1109" s="9" t="s">
        <v>4980</v>
      </c>
      <c r="K1109" s="9" t="s">
        <v>5858</v>
      </c>
      <c r="L1109" s="29" t="s">
        <v>11586</v>
      </c>
      <c r="M1109" s="46">
        <v>45373</v>
      </c>
      <c r="N1109" s="46">
        <v>45532</v>
      </c>
      <c r="O1109" s="46">
        <v>45512</v>
      </c>
      <c r="P1109" s="29" t="s">
        <v>4998</v>
      </c>
      <c r="Q1109" s="9">
        <v>3</v>
      </c>
      <c r="R1109" s="9">
        <v>1</v>
      </c>
      <c r="S1109" s="9" t="s">
        <v>4983</v>
      </c>
      <c r="T1109" s="9" t="s">
        <v>32</v>
      </c>
      <c r="U1109" s="9">
        <v>11002</v>
      </c>
      <c r="V1109" s="9">
        <v>11002</v>
      </c>
      <c r="W1109" s="9"/>
      <c r="X1109" s="10" t="s">
        <v>5016</v>
      </c>
      <c r="Y1109" s="10" t="s">
        <v>4980</v>
      </c>
      <c r="Z1109" s="9" t="s">
        <v>4994</v>
      </c>
      <c r="AA1109" s="9" t="s">
        <v>5732</v>
      </c>
      <c r="AB1109" s="9" t="s">
        <v>5005</v>
      </c>
      <c r="AC1109" s="9" t="s">
        <v>4999</v>
      </c>
      <c r="AD1109" s="9"/>
      <c r="AE1109" s="20" t="str">
        <f>VLOOKUP(E1109,'FILIAIS PETZ'!A:Q,17,0)</f>
        <v>SP2</v>
      </c>
      <c r="AF1109" s="20" t="str">
        <f>VLOOKUP(E1109,'FILIAIS PETZ'!A:Q,3,0)</f>
        <v>FELICIO</v>
      </c>
      <c r="AG1109" s="20" t="str">
        <f>VLOOKUP(E1109,'FILIAIS PETZ'!A:Q,2,0)</f>
        <v>R3</v>
      </c>
      <c r="AH1109" s="75">
        <v>2330</v>
      </c>
      <c r="AI1109" s="68" t="s">
        <v>9567</v>
      </c>
      <c r="AJ1109" s="43">
        <f>VLOOKUP(E1109,'FILIAIS PETZ'!$A$2:$K$2000,11,0)</f>
        <v>18328118001938</v>
      </c>
      <c r="AK1109" s="44">
        <v>18328118001938</v>
      </c>
    </row>
    <row r="1110" spans="1:37" s="14" customFormat="1" ht="15" customHeight="1" thickBot="1" x14ac:dyDescent="0.25">
      <c r="A1110" s="84" t="str">
        <f t="shared" si="75"/>
        <v>PREVENTIVA</v>
      </c>
      <c r="B1110" s="18">
        <f>VLOOKUP(C1110,FORNECEDORES!D:E,2,0)</f>
        <v>255287</v>
      </c>
      <c r="C1110" s="19" t="str">
        <f>VLOOKUP(D1110,FORNECEDORES!A:D,4,0)</f>
        <v>27.093.558/0060-75</v>
      </c>
      <c r="D1110" s="13" t="s">
        <v>7158</v>
      </c>
      <c r="E1110" s="20" t="str">
        <f t="shared" si="73"/>
        <v>04 0011</v>
      </c>
      <c r="F1110" s="28" t="s">
        <v>8976</v>
      </c>
      <c r="G1110" s="21" t="str">
        <f>VLOOKUP(E1110,'FILIAIS PETZ'!A:E,5,0)</f>
        <v>PETZ AUGUSTA</v>
      </c>
      <c r="H1110" s="20" t="str">
        <f>VLOOKUP(E1110,'FILIAIS PETZ'!A:D,4,0)</f>
        <v>AUGT-SP</v>
      </c>
      <c r="I1110" s="46">
        <v>45323</v>
      </c>
      <c r="J1110" s="9" t="s">
        <v>4980</v>
      </c>
      <c r="K1110" s="9" t="s">
        <v>5858</v>
      </c>
      <c r="L1110" s="29" t="s">
        <v>11587</v>
      </c>
      <c r="M1110" s="46">
        <v>45373</v>
      </c>
      <c r="N1110" s="46">
        <v>45532</v>
      </c>
      <c r="O1110" s="46">
        <v>45512</v>
      </c>
      <c r="P1110" s="29" t="s">
        <v>4998</v>
      </c>
      <c r="Q1110" s="9">
        <v>3</v>
      </c>
      <c r="R1110" s="9">
        <v>1</v>
      </c>
      <c r="S1110" s="9" t="s">
        <v>4983</v>
      </c>
      <c r="T1110" s="9" t="s">
        <v>32</v>
      </c>
      <c r="U1110" s="9">
        <v>11002</v>
      </c>
      <c r="V1110" s="9">
        <v>11002</v>
      </c>
      <c r="W1110" s="9"/>
      <c r="X1110" s="10" t="s">
        <v>5016</v>
      </c>
      <c r="Y1110" s="10" t="s">
        <v>4980</v>
      </c>
      <c r="Z1110" s="9" t="s">
        <v>4994</v>
      </c>
      <c r="AA1110" s="9" t="s">
        <v>5732</v>
      </c>
      <c r="AB1110" s="9" t="s">
        <v>5005</v>
      </c>
      <c r="AC1110" s="9" t="s">
        <v>4999</v>
      </c>
      <c r="AD1110" s="9"/>
      <c r="AE1110" s="20" t="str">
        <f>VLOOKUP(E1110,'FILIAIS PETZ'!A:Q,17,0)</f>
        <v>SP2</v>
      </c>
      <c r="AF1110" s="20" t="str">
        <f>VLOOKUP(E1110,'FILIAIS PETZ'!A:Q,3,0)</f>
        <v>FELICIO</v>
      </c>
      <c r="AG1110" s="20" t="str">
        <f>VLOOKUP(E1110,'FILIAIS PETZ'!A:Q,2,0)</f>
        <v>R3</v>
      </c>
      <c r="AH1110" s="75">
        <v>2330</v>
      </c>
      <c r="AI1110" s="69" t="s">
        <v>11588</v>
      </c>
      <c r="AJ1110" s="43">
        <f>VLOOKUP(E1110,'FILIAIS PETZ'!$A$2:$K$2000,11,0)</f>
        <v>18328118001776</v>
      </c>
      <c r="AK1110" s="44">
        <v>18328118001776</v>
      </c>
    </row>
    <row r="1111" spans="1:37" s="14" customFormat="1" ht="15" customHeight="1" thickBot="1" x14ac:dyDescent="0.25">
      <c r="A1111" s="84" t="str">
        <f t="shared" si="75"/>
        <v>PREVENTIVA</v>
      </c>
      <c r="B1111" s="18">
        <f>VLOOKUP(C1111,FORNECEDORES!D:E,2,0)</f>
        <v>255287</v>
      </c>
      <c r="C1111" s="19" t="str">
        <f>VLOOKUP(D1111,FORNECEDORES!A:D,4,0)</f>
        <v>27.093.558/0060-75</v>
      </c>
      <c r="D1111" s="13" t="s">
        <v>7158</v>
      </c>
      <c r="E1111" s="20" t="str">
        <f t="shared" si="73"/>
        <v>04 0019</v>
      </c>
      <c r="F1111" s="28" t="s">
        <v>8977</v>
      </c>
      <c r="G1111" s="21" t="str">
        <f>VLOOKUP(E1111,'FILIAIS PETZ'!A:E,5,0)</f>
        <v>PETZ BUTANTA</v>
      </c>
      <c r="H1111" s="20" t="str">
        <f>VLOOKUP(E1111,'FILIAIS PETZ'!A:D,4,0)</f>
        <v>BTTA-SP</v>
      </c>
      <c r="I1111" s="46">
        <v>45323</v>
      </c>
      <c r="J1111" s="9" t="s">
        <v>4980</v>
      </c>
      <c r="K1111" s="9" t="s">
        <v>5858</v>
      </c>
      <c r="L1111" s="29" t="s">
        <v>11584</v>
      </c>
      <c r="M1111" s="46">
        <v>45373</v>
      </c>
      <c r="N1111" s="46">
        <v>45532</v>
      </c>
      <c r="O1111" s="46">
        <v>45512</v>
      </c>
      <c r="P1111" s="29" t="s">
        <v>4998</v>
      </c>
      <c r="Q1111" s="9">
        <v>3</v>
      </c>
      <c r="R1111" s="9">
        <v>1</v>
      </c>
      <c r="S1111" s="9" t="s">
        <v>4983</v>
      </c>
      <c r="T1111" s="9" t="s">
        <v>32</v>
      </c>
      <c r="U1111" s="9">
        <v>11002</v>
      </c>
      <c r="V1111" s="9">
        <v>11002</v>
      </c>
      <c r="W1111" s="9"/>
      <c r="X1111" s="10" t="s">
        <v>5016</v>
      </c>
      <c r="Y1111" s="10" t="s">
        <v>4980</v>
      </c>
      <c r="Z1111" s="9" t="s">
        <v>4994</v>
      </c>
      <c r="AA1111" s="9" t="s">
        <v>5732</v>
      </c>
      <c r="AB1111" s="9" t="s">
        <v>5005</v>
      </c>
      <c r="AC1111" s="9" t="s">
        <v>4999</v>
      </c>
      <c r="AD1111" s="9"/>
      <c r="AE1111" s="20" t="str">
        <f>VLOOKUP(E1111,'FILIAIS PETZ'!A:Q,17,0)</f>
        <v>SP2</v>
      </c>
      <c r="AF1111" s="20" t="str">
        <f>VLOOKUP(E1111,'FILIAIS PETZ'!A:Q,3,0)</f>
        <v>FELICIO</v>
      </c>
      <c r="AG1111" s="20" t="str">
        <f>VLOOKUP(E1111,'FILIAIS PETZ'!A:Q,2,0)</f>
        <v>R3</v>
      </c>
      <c r="AH1111" s="75">
        <v>2330</v>
      </c>
      <c r="AI1111" s="68" t="s">
        <v>9567</v>
      </c>
      <c r="AJ1111" s="43">
        <f>VLOOKUP(E1111,'FILIAIS PETZ'!$A$2:$K$2000,11,0)</f>
        <v>18328118000885</v>
      </c>
      <c r="AK1111" s="44">
        <v>18328118000885</v>
      </c>
    </row>
    <row r="1112" spans="1:37" s="14" customFormat="1" ht="15" customHeight="1" thickBot="1" x14ac:dyDescent="0.25">
      <c r="A1112" s="84" t="str">
        <f t="shared" si="75"/>
        <v>PREVENTIVA</v>
      </c>
      <c r="B1112" s="18">
        <f>VLOOKUP(C1112,FORNECEDORES!D:E,2,0)</f>
        <v>7827</v>
      </c>
      <c r="C1112" s="19" t="str">
        <f>VLOOKUP(D1112,FORNECEDORES!A:D,4,0)</f>
        <v>27.093.558/0013-59</v>
      </c>
      <c r="D1112" s="13" t="s">
        <v>7134</v>
      </c>
      <c r="E1112" s="20" t="str">
        <f t="shared" si="73"/>
        <v>04 0046</v>
      </c>
      <c r="F1112" s="28" t="s">
        <v>8978</v>
      </c>
      <c r="G1112" s="21" t="str">
        <f>VLOOKUP(E1112,'FILIAIS PETZ'!A:E,5,0)</f>
        <v>PETZ CIDADE JARDIM</v>
      </c>
      <c r="H1112" s="20" t="str">
        <f>VLOOKUP(E1112,'FILIAIS PETZ'!A:D,4,0)</f>
        <v>CDJD-SP</v>
      </c>
      <c r="I1112" s="46">
        <v>45323</v>
      </c>
      <c r="J1112" s="9" t="s">
        <v>4980</v>
      </c>
      <c r="K1112" s="9" t="s">
        <v>5858</v>
      </c>
      <c r="L1112" s="29" t="s">
        <v>11591</v>
      </c>
      <c r="M1112" s="46">
        <v>45373</v>
      </c>
      <c r="N1112" s="46">
        <v>45532</v>
      </c>
      <c r="O1112" s="46">
        <v>45512</v>
      </c>
      <c r="P1112" s="29" t="s">
        <v>4998</v>
      </c>
      <c r="Q1112" s="9">
        <v>3</v>
      </c>
      <c r="R1112" s="9">
        <v>1</v>
      </c>
      <c r="S1112" s="9" t="s">
        <v>4983</v>
      </c>
      <c r="T1112" s="9" t="s">
        <v>32</v>
      </c>
      <c r="U1112" s="9">
        <v>11002</v>
      </c>
      <c r="V1112" s="9">
        <v>11002</v>
      </c>
      <c r="W1112" s="9"/>
      <c r="X1112" s="10" t="s">
        <v>5016</v>
      </c>
      <c r="Y1112" s="10" t="s">
        <v>4980</v>
      </c>
      <c r="Z1112" s="9" t="s">
        <v>4994</v>
      </c>
      <c r="AA1112" s="9" t="s">
        <v>5732</v>
      </c>
      <c r="AB1112" s="9" t="s">
        <v>5005</v>
      </c>
      <c r="AC1112" s="9" t="s">
        <v>4999</v>
      </c>
      <c r="AD1112" s="9"/>
      <c r="AE1112" s="20" t="str">
        <f>VLOOKUP(E1112,'FILIAIS PETZ'!A:Q,17,0)</f>
        <v>SP2</v>
      </c>
      <c r="AF1112" s="20" t="str">
        <f>VLOOKUP(E1112,'FILIAIS PETZ'!A:Q,3,0)</f>
        <v>FELICIO</v>
      </c>
      <c r="AG1112" s="20" t="str">
        <f>VLOOKUP(E1112,'FILIAIS PETZ'!A:Q,2,0)</f>
        <v>R3</v>
      </c>
      <c r="AH1112" s="75">
        <v>2330</v>
      </c>
      <c r="AI1112" s="68" t="s">
        <v>9567</v>
      </c>
      <c r="AJ1112" s="43">
        <f>VLOOKUP(E1112,'FILIAIS PETZ'!$A$2:$K$2000,11,0)</f>
        <v>18328118004520</v>
      </c>
      <c r="AK1112" s="44">
        <v>18328118004520</v>
      </c>
    </row>
    <row r="1113" spans="1:37" s="14" customFormat="1" ht="15" customHeight="1" thickBot="1" x14ac:dyDescent="0.25">
      <c r="A1113" s="84" t="str">
        <f t="shared" si="75"/>
        <v>PREVENTIVA</v>
      </c>
      <c r="B1113" s="18">
        <f>VLOOKUP(C1113,FORNECEDORES!D:E,2,0)</f>
        <v>255287</v>
      </c>
      <c r="C1113" s="19" t="str">
        <f>VLOOKUP(D1113,FORNECEDORES!A:D,4,0)</f>
        <v>27.093.558/0060-75</v>
      </c>
      <c r="D1113" s="13" t="s">
        <v>7158</v>
      </c>
      <c r="E1113" s="20" t="str">
        <f t="shared" si="73"/>
        <v>04 0059</v>
      </c>
      <c r="F1113" s="28" t="s">
        <v>8714</v>
      </c>
      <c r="G1113" s="21" t="str">
        <f>VLOOKUP(E1113,'FILIAIS PETZ'!A:E,5,0)</f>
        <v>PETZ POMPÉIA</v>
      </c>
      <c r="H1113" s="20" t="str">
        <f>VLOOKUP(E1113,'FILIAIS PETZ'!A:D,4,0)</f>
        <v>POMP-SP</v>
      </c>
      <c r="I1113" s="46">
        <v>45323</v>
      </c>
      <c r="J1113" s="9" t="s">
        <v>4980</v>
      </c>
      <c r="K1113" s="9" t="s">
        <v>5858</v>
      </c>
      <c r="L1113" s="29" t="s">
        <v>11629</v>
      </c>
      <c r="M1113" s="46">
        <v>45373</v>
      </c>
      <c r="N1113" s="46">
        <v>45532</v>
      </c>
      <c r="O1113" s="46">
        <v>45513</v>
      </c>
      <c r="P1113" s="29" t="s">
        <v>4998</v>
      </c>
      <c r="Q1113" s="9">
        <v>3</v>
      </c>
      <c r="R1113" s="9">
        <v>1</v>
      </c>
      <c r="S1113" s="9" t="s">
        <v>4983</v>
      </c>
      <c r="T1113" s="9" t="s">
        <v>32</v>
      </c>
      <c r="U1113" s="9">
        <v>11002</v>
      </c>
      <c r="V1113" s="9">
        <v>11002</v>
      </c>
      <c r="W1113" s="9"/>
      <c r="X1113" s="10" t="s">
        <v>5016</v>
      </c>
      <c r="Y1113" s="10" t="s">
        <v>4980</v>
      </c>
      <c r="Z1113" s="9" t="s">
        <v>4994</v>
      </c>
      <c r="AA1113" s="9" t="s">
        <v>5732</v>
      </c>
      <c r="AB1113" s="9" t="s">
        <v>5005</v>
      </c>
      <c r="AC1113" s="9" t="s">
        <v>4999</v>
      </c>
      <c r="AD1113" s="9"/>
      <c r="AE1113" s="20" t="str">
        <f>VLOOKUP(E1113,'FILIAIS PETZ'!A:Q,17,0)</f>
        <v>SP2</v>
      </c>
      <c r="AF1113" s="20" t="str">
        <f>VLOOKUP(E1113,'FILIAIS PETZ'!A:Q,3,0)</f>
        <v>FELICIO</v>
      </c>
      <c r="AG1113" s="20" t="str">
        <f>VLOOKUP(E1113,'FILIAIS PETZ'!A:Q,2,0)</f>
        <v>R3</v>
      </c>
      <c r="AH1113" s="75">
        <v>2330</v>
      </c>
      <c r="AI1113" s="68" t="s">
        <v>9567</v>
      </c>
      <c r="AJ1113" s="43">
        <f>VLOOKUP(E1113,'FILIAIS PETZ'!$A$2:$K$2000,11,0)</f>
        <v>18328118005763</v>
      </c>
      <c r="AK1113" s="44">
        <v>18328118005763</v>
      </c>
    </row>
    <row r="1114" spans="1:37" s="14" customFormat="1" ht="15" customHeight="1" thickBot="1" x14ac:dyDescent="0.25">
      <c r="A1114" s="84" t="str">
        <f t="shared" si="75"/>
        <v>PREVENTIVA</v>
      </c>
      <c r="B1114" s="18">
        <f>VLOOKUP(C1114,FORNECEDORES!D:E,2,0)</f>
        <v>7827</v>
      </c>
      <c r="C1114" s="19" t="str">
        <f>VLOOKUP(D1114,FORNECEDORES!A:D,4,0)</f>
        <v>27.093.558/0013-59</v>
      </c>
      <c r="D1114" s="13" t="s">
        <v>7134</v>
      </c>
      <c r="E1114" s="20" t="str">
        <f t="shared" si="73"/>
        <v>04 0067</v>
      </c>
      <c r="F1114" s="28" t="s">
        <v>8611</v>
      </c>
      <c r="G1114" s="21" t="str">
        <f>VLOOKUP(E1114,'FILIAIS PETZ'!A:E,5,0)</f>
        <v>PETZ EXTRA RICARDO JAFET</v>
      </c>
      <c r="H1114" s="20" t="str">
        <f>VLOOKUP(E1114,'FILIAIS PETZ'!A:D,4,0)</f>
        <v>RJAF-SP</v>
      </c>
      <c r="I1114" s="46">
        <v>45323</v>
      </c>
      <c r="J1114" s="9" t="s">
        <v>4980</v>
      </c>
      <c r="K1114" s="9" t="s">
        <v>5858</v>
      </c>
      <c r="L1114" s="29" t="s">
        <v>11685</v>
      </c>
      <c r="M1114" s="46">
        <v>45373</v>
      </c>
      <c r="N1114" s="46">
        <v>45532</v>
      </c>
      <c r="O1114" s="46">
        <v>45513</v>
      </c>
      <c r="P1114" s="29" t="s">
        <v>4998</v>
      </c>
      <c r="Q1114" s="9">
        <v>3</v>
      </c>
      <c r="R1114" s="9">
        <v>1</v>
      </c>
      <c r="S1114" s="9" t="s">
        <v>4983</v>
      </c>
      <c r="T1114" s="9" t="s">
        <v>32</v>
      </c>
      <c r="U1114" s="9">
        <v>11002</v>
      </c>
      <c r="V1114" s="9">
        <v>11002</v>
      </c>
      <c r="W1114" s="9"/>
      <c r="X1114" s="10" t="s">
        <v>5016</v>
      </c>
      <c r="Y1114" s="10" t="s">
        <v>4980</v>
      </c>
      <c r="Z1114" s="9" t="s">
        <v>4994</v>
      </c>
      <c r="AA1114" s="9" t="s">
        <v>5732</v>
      </c>
      <c r="AB1114" s="9" t="s">
        <v>5005</v>
      </c>
      <c r="AC1114" s="9" t="s">
        <v>4999</v>
      </c>
      <c r="AD1114" s="9"/>
      <c r="AE1114" s="20" t="str">
        <f>VLOOKUP(E1114,'FILIAIS PETZ'!A:Q,17,0)</f>
        <v>SP2</v>
      </c>
      <c r="AF1114" s="20" t="str">
        <f>VLOOKUP(E1114,'FILIAIS PETZ'!A:Q,3,0)</f>
        <v>FELICIO</v>
      </c>
      <c r="AG1114" s="20" t="str">
        <f>VLOOKUP(E1114,'FILIAIS PETZ'!A:Q,2,0)</f>
        <v>R3</v>
      </c>
      <c r="AH1114" s="75">
        <v>4660</v>
      </c>
      <c r="AI1114" s="68" t="s">
        <v>9567</v>
      </c>
      <c r="AJ1114" s="43">
        <f>VLOOKUP(E1114,'FILIAIS PETZ'!$A$2:$K$2000,11,0)</f>
        <v>18328118006573</v>
      </c>
      <c r="AK1114" s="44">
        <v>18328118006573</v>
      </c>
    </row>
    <row r="1115" spans="1:37" s="14" customFormat="1" ht="15" customHeight="1" thickBot="1" x14ac:dyDescent="0.25">
      <c r="A1115" s="84" t="str">
        <f t="shared" si="75"/>
        <v>PREVENTIVA</v>
      </c>
      <c r="B1115" s="18">
        <f>VLOOKUP(C1115,FORNECEDORES!D:E,2,0)</f>
        <v>255287</v>
      </c>
      <c r="C1115" s="19" t="str">
        <f>VLOOKUP(D1115,FORNECEDORES!A:D,4,0)</f>
        <v>27.093.558/0060-75</v>
      </c>
      <c r="D1115" s="13" t="s">
        <v>7158</v>
      </c>
      <c r="E1115" s="20" t="str">
        <f t="shared" si="73"/>
        <v>04 0125</v>
      </c>
      <c r="F1115" s="28" t="s">
        <v>8981</v>
      </c>
      <c r="G1115" s="21" t="str">
        <f>VLOOKUP(E1115,'FILIAIS PETZ'!A:E,5,0)</f>
        <v>PETZ CERRO CORA</v>
      </c>
      <c r="H1115" s="20" t="str">
        <f>VLOOKUP(E1115,'FILIAIS PETZ'!A:D,4,0)</f>
        <v>CORA-SP</v>
      </c>
      <c r="I1115" s="46">
        <v>45323</v>
      </c>
      <c r="J1115" s="9" t="s">
        <v>4980</v>
      </c>
      <c r="K1115" s="9" t="s">
        <v>5858</v>
      </c>
      <c r="L1115" s="29" t="s">
        <v>11590</v>
      </c>
      <c r="M1115" s="46">
        <v>45373</v>
      </c>
      <c r="N1115" s="46">
        <v>45532</v>
      </c>
      <c r="O1115" s="46">
        <v>45512</v>
      </c>
      <c r="P1115" s="29" t="s">
        <v>4998</v>
      </c>
      <c r="Q1115" s="9">
        <v>3</v>
      </c>
      <c r="R1115" s="9">
        <v>1</v>
      </c>
      <c r="S1115" s="9" t="s">
        <v>4983</v>
      </c>
      <c r="T1115" s="9" t="s">
        <v>32</v>
      </c>
      <c r="U1115" s="9">
        <v>11002</v>
      </c>
      <c r="V1115" s="9">
        <v>11002</v>
      </c>
      <c r="W1115" s="9"/>
      <c r="X1115" s="10" t="s">
        <v>5016</v>
      </c>
      <c r="Y1115" s="10" t="s">
        <v>4980</v>
      </c>
      <c r="Z1115" s="9" t="s">
        <v>4994</v>
      </c>
      <c r="AA1115" s="9" t="s">
        <v>5732</v>
      </c>
      <c r="AB1115" s="9" t="s">
        <v>5005</v>
      </c>
      <c r="AC1115" s="9" t="s">
        <v>4999</v>
      </c>
      <c r="AD1115" s="9"/>
      <c r="AE1115" s="20" t="str">
        <f>VLOOKUP(E1115,'FILIAIS PETZ'!A:Q,17,0)</f>
        <v>SP7</v>
      </c>
      <c r="AF1115" s="20" t="str">
        <f>VLOOKUP(E1115,'FILIAIS PETZ'!A:Q,3,0)</f>
        <v>FELICIO</v>
      </c>
      <c r="AG1115" s="20" t="str">
        <f>VLOOKUP(E1115,'FILIAIS PETZ'!A:Q,2,0)</f>
        <v>R3</v>
      </c>
      <c r="AH1115" s="75">
        <v>2330</v>
      </c>
      <c r="AI1115" s="68" t="s">
        <v>9567</v>
      </c>
      <c r="AJ1115" s="43">
        <f>VLOOKUP(E1115,'FILIAIS PETZ'!$A$2:$K$2000,11,0)</f>
        <v>18328118013600</v>
      </c>
      <c r="AK1115" s="44">
        <v>18328118013600</v>
      </c>
    </row>
    <row r="1116" spans="1:37" s="14" customFormat="1" ht="15" customHeight="1" thickBot="1" x14ac:dyDescent="0.25">
      <c r="A1116" s="84" t="str">
        <f t="shared" si="75"/>
        <v>PREVENTIVA</v>
      </c>
      <c r="B1116" s="18">
        <f>VLOOKUP(C1116,FORNECEDORES!D:E,2,0)</f>
        <v>7827</v>
      </c>
      <c r="C1116" s="19" t="str">
        <f>VLOOKUP(D1116,FORNECEDORES!A:D,4,0)</f>
        <v>27.093.558/0013-59</v>
      </c>
      <c r="D1116" s="13" t="s">
        <v>7134</v>
      </c>
      <c r="E1116" s="20" t="str">
        <f t="shared" si="73"/>
        <v>04 0151</v>
      </c>
      <c r="F1116" s="28" t="s">
        <v>8979</v>
      </c>
      <c r="G1116" s="21" t="str">
        <f>VLOOKUP(E1116,'FILIAIS PETZ'!A:E,5,0)</f>
        <v>PETZ VILA MARIANA</v>
      </c>
      <c r="H1116" s="20" t="str">
        <f>VLOOKUP(E1116,'FILIAIS PETZ'!A:D,4,0)</f>
        <v>VLMA-SP</v>
      </c>
      <c r="I1116" s="46">
        <v>45323</v>
      </c>
      <c r="J1116" s="9" t="s">
        <v>4980</v>
      </c>
      <c r="K1116" s="9" t="s">
        <v>5858</v>
      </c>
      <c r="L1116" s="29" t="s">
        <v>11589</v>
      </c>
      <c r="M1116" s="46">
        <v>45373</v>
      </c>
      <c r="N1116" s="46">
        <v>45532</v>
      </c>
      <c r="O1116" s="46">
        <v>45512</v>
      </c>
      <c r="P1116" s="29" t="s">
        <v>4998</v>
      </c>
      <c r="Q1116" s="9">
        <v>3</v>
      </c>
      <c r="R1116" s="9">
        <v>1</v>
      </c>
      <c r="S1116" s="9" t="s">
        <v>4983</v>
      </c>
      <c r="T1116" s="9" t="s">
        <v>32</v>
      </c>
      <c r="U1116" s="9">
        <v>11002</v>
      </c>
      <c r="V1116" s="9">
        <v>11002</v>
      </c>
      <c r="W1116" s="9"/>
      <c r="X1116" s="10" t="s">
        <v>5016</v>
      </c>
      <c r="Y1116" s="10" t="s">
        <v>4980</v>
      </c>
      <c r="Z1116" s="9" t="s">
        <v>4994</v>
      </c>
      <c r="AA1116" s="9" t="s">
        <v>5732</v>
      </c>
      <c r="AB1116" s="9" t="s">
        <v>5005</v>
      </c>
      <c r="AC1116" s="9" t="s">
        <v>4999</v>
      </c>
      <c r="AD1116" s="9"/>
      <c r="AE1116" s="20" t="str">
        <f>VLOOKUP(E1116,'FILIAIS PETZ'!A:Q,17,0)</f>
        <v>SP2</v>
      </c>
      <c r="AF1116" s="20" t="str">
        <f>VLOOKUP(E1116,'FILIAIS PETZ'!A:Q,3,0)</f>
        <v>FELICIO</v>
      </c>
      <c r="AG1116" s="20" t="str">
        <f>VLOOKUP(E1116,'FILIAIS PETZ'!A:Q,2,0)</f>
        <v>R3</v>
      </c>
      <c r="AH1116" s="75">
        <v>2330</v>
      </c>
      <c r="AI1116" s="68" t="s">
        <v>9567</v>
      </c>
      <c r="AJ1116" s="43">
        <f>VLOOKUP(E1116,'FILIAIS PETZ'!$A$2:$K$2000,11,0)</f>
        <v>18328118014835</v>
      </c>
      <c r="AK1116" s="44">
        <v>18328118014835</v>
      </c>
    </row>
    <row r="1117" spans="1:37" s="14" customFormat="1" ht="15" customHeight="1" thickBot="1" x14ac:dyDescent="0.25">
      <c r="A1117" s="84" t="str">
        <f t="shared" si="75"/>
        <v>PREVENTIVA</v>
      </c>
      <c r="B1117" s="18">
        <f>VLOOKUP(C1117,FORNECEDORES!D:E,2,0)</f>
        <v>255287</v>
      </c>
      <c r="C1117" s="19" t="str">
        <f>VLOOKUP(D1117,FORNECEDORES!A:D,4,0)</f>
        <v>27.093.558/0060-75</v>
      </c>
      <c r="D1117" s="13" t="s">
        <v>7158</v>
      </c>
      <c r="E1117" s="20" t="str">
        <f t="shared" si="73"/>
        <v>04 0177</v>
      </c>
      <c r="F1117" s="28" t="s">
        <v>8982</v>
      </c>
      <c r="G1117" s="21" t="str">
        <f>VLOOKUP(E1117,'FILIAIS PETZ'!A:E,5,0)</f>
        <v>PETZ TEODORO SAMPAIO</v>
      </c>
      <c r="H1117" s="20" t="str">
        <f>VLOOKUP(E1117,'FILIAIS PETZ'!A:D,4,0)</f>
        <v>TEOD-SP</v>
      </c>
      <c r="I1117" s="46">
        <v>45323</v>
      </c>
      <c r="J1117" s="9" t="s">
        <v>4980</v>
      </c>
      <c r="K1117" s="9" t="s">
        <v>5858</v>
      </c>
      <c r="L1117" s="29" t="s">
        <v>11585</v>
      </c>
      <c r="M1117" s="46">
        <v>45373</v>
      </c>
      <c r="N1117" s="46">
        <v>45532</v>
      </c>
      <c r="O1117" s="46">
        <v>45512</v>
      </c>
      <c r="P1117" s="29" t="s">
        <v>4998</v>
      </c>
      <c r="Q1117" s="9">
        <v>3</v>
      </c>
      <c r="R1117" s="9">
        <v>1</v>
      </c>
      <c r="S1117" s="9" t="s">
        <v>4983</v>
      </c>
      <c r="T1117" s="9" t="s">
        <v>32</v>
      </c>
      <c r="U1117" s="9">
        <v>11002</v>
      </c>
      <c r="V1117" s="9">
        <v>11002</v>
      </c>
      <c r="W1117" s="9"/>
      <c r="X1117" s="10" t="s">
        <v>5016</v>
      </c>
      <c r="Y1117" s="10" t="s">
        <v>4980</v>
      </c>
      <c r="Z1117" s="9" t="s">
        <v>4994</v>
      </c>
      <c r="AA1117" s="9" t="s">
        <v>5732</v>
      </c>
      <c r="AB1117" s="9" t="s">
        <v>5005</v>
      </c>
      <c r="AC1117" s="9" t="s">
        <v>4999</v>
      </c>
      <c r="AD1117" s="9"/>
      <c r="AE1117" s="20" t="str">
        <f>VLOOKUP(E1117,'FILIAIS PETZ'!A:Q,17,0)</f>
        <v>SP2</v>
      </c>
      <c r="AF1117" s="20" t="str">
        <f>VLOOKUP(E1117,'FILIAIS PETZ'!A:Q,3,0)</f>
        <v>FELICIO</v>
      </c>
      <c r="AG1117" s="20" t="str">
        <f>VLOOKUP(E1117,'FILIAIS PETZ'!A:Q,2,0)</f>
        <v>R3</v>
      </c>
      <c r="AH1117" s="75">
        <v>2330</v>
      </c>
      <c r="AI1117" s="68" t="s">
        <v>9567</v>
      </c>
      <c r="AJ1117" s="43">
        <f>VLOOKUP(E1117,'FILIAIS PETZ'!$A$2:$K$2000,11,0)</f>
        <v>18328118016455</v>
      </c>
      <c r="AK1117" s="44">
        <v>18328118016455</v>
      </c>
    </row>
    <row r="1118" spans="1:37" s="14" customFormat="1" ht="15" customHeight="1" thickBot="1" x14ac:dyDescent="0.25">
      <c r="A1118" s="84" t="str">
        <f t="shared" si="75"/>
        <v>PREVENTIVA</v>
      </c>
      <c r="B1118" s="18">
        <f>VLOOKUP(C1118,FORNECEDORES!D:E,2,0)</f>
        <v>7827</v>
      </c>
      <c r="C1118" s="19" t="str">
        <f>VLOOKUP(D1118,FORNECEDORES!A:D,4,0)</f>
        <v>27.093.558/0013-59</v>
      </c>
      <c r="D1118" s="13" t="s">
        <v>7134</v>
      </c>
      <c r="E1118" s="20" t="str">
        <f t="shared" si="73"/>
        <v>04 0221</v>
      </c>
      <c r="F1118" s="28" t="s">
        <v>8980</v>
      </c>
      <c r="G1118" s="21" t="str">
        <f>VLOOKUP(E1118,'FILIAIS PETZ'!A:E,5,0)</f>
        <v>PETZ GASTAO VIDIGAL</v>
      </c>
      <c r="H1118" s="20" t="str">
        <f>VLOOKUP(E1118,'FILIAIS PETZ'!A:D,4,0)</f>
        <v>GVDL-SP</v>
      </c>
      <c r="I1118" s="46">
        <v>45323</v>
      </c>
      <c r="J1118" s="9" t="s">
        <v>4980</v>
      </c>
      <c r="K1118" s="9" t="s">
        <v>5858</v>
      </c>
      <c r="L1118" s="29" t="s">
        <v>11583</v>
      </c>
      <c r="M1118" s="46">
        <v>45373</v>
      </c>
      <c r="N1118" s="46">
        <v>45532</v>
      </c>
      <c r="O1118" s="46">
        <v>45512</v>
      </c>
      <c r="P1118" s="29" t="s">
        <v>4998</v>
      </c>
      <c r="Q1118" s="9">
        <v>3</v>
      </c>
      <c r="R1118" s="9">
        <v>1</v>
      </c>
      <c r="S1118" s="9" t="s">
        <v>4983</v>
      </c>
      <c r="T1118" s="9" t="s">
        <v>32</v>
      </c>
      <c r="U1118" s="9">
        <v>11002</v>
      </c>
      <c r="V1118" s="9">
        <v>11002</v>
      </c>
      <c r="W1118" s="9"/>
      <c r="X1118" s="10" t="s">
        <v>5016</v>
      </c>
      <c r="Y1118" s="10" t="s">
        <v>4980</v>
      </c>
      <c r="Z1118" s="9" t="s">
        <v>4994</v>
      </c>
      <c r="AA1118" s="9" t="s">
        <v>5732</v>
      </c>
      <c r="AB1118" s="9" t="s">
        <v>5005</v>
      </c>
      <c r="AC1118" s="9" t="s">
        <v>4999</v>
      </c>
      <c r="AD1118" s="9"/>
      <c r="AE1118" s="20" t="str">
        <f>VLOOKUP(E1118,'FILIAIS PETZ'!A:Q,17,0)</f>
        <v>SP7</v>
      </c>
      <c r="AF1118" s="20" t="str">
        <f>VLOOKUP(E1118,'FILIAIS PETZ'!A:Q,3,0)</f>
        <v>FELICIO</v>
      </c>
      <c r="AG1118" s="20" t="str">
        <f>VLOOKUP(E1118,'FILIAIS PETZ'!A:Q,2,0)</f>
        <v>R3</v>
      </c>
      <c r="AH1118" s="75">
        <v>2330</v>
      </c>
      <c r="AI1118" s="68" t="s">
        <v>9567</v>
      </c>
      <c r="AJ1118" s="43">
        <f>VLOOKUP(E1118,'FILIAIS PETZ'!$A$2:$K$2000,11,0)</f>
        <v>18328118021025</v>
      </c>
      <c r="AK1118" s="44">
        <v>18328118021025</v>
      </c>
    </row>
    <row r="1119" spans="1:37" s="14" customFormat="1" ht="15" customHeight="1" thickBot="1" x14ac:dyDescent="0.25">
      <c r="A1119" s="84" t="str">
        <f t="shared" si="75"/>
        <v>PREVENTIVA</v>
      </c>
      <c r="B1119" s="18">
        <f>VLOOKUP(C1119,FORNECEDORES!D:E,2,0)</f>
        <v>255287</v>
      </c>
      <c r="C1119" s="19" t="str">
        <f>VLOOKUP(D1119,FORNECEDORES!A:D,4,0)</f>
        <v>27.093.558/0060-75</v>
      </c>
      <c r="D1119" s="13" t="s">
        <v>7158</v>
      </c>
      <c r="E1119" s="20" t="str">
        <f t="shared" si="73"/>
        <v>04 0271</v>
      </c>
      <c r="F1119" s="28" t="s">
        <v>9568</v>
      </c>
      <c r="G1119" s="21" t="str">
        <f>VLOOKUP(E1119,'FILIAIS PETZ'!A:E,5,0)</f>
        <v>PETZ ALAMEDA SANTOS</v>
      </c>
      <c r="H1119" s="20" t="str">
        <f>VLOOKUP(E1119,'FILIAIS PETZ'!A:D,4,0)</f>
        <v>ASTS-SP</v>
      </c>
      <c r="I1119" s="46">
        <v>45323</v>
      </c>
      <c r="J1119" s="9" t="s">
        <v>4980</v>
      </c>
      <c r="K1119" s="9" t="s">
        <v>5858</v>
      </c>
      <c r="L1119" s="29" t="s">
        <v>11595</v>
      </c>
      <c r="M1119" s="46">
        <v>45373</v>
      </c>
      <c r="N1119" s="46">
        <v>45532</v>
      </c>
      <c r="O1119" s="46">
        <v>45512</v>
      </c>
      <c r="P1119" s="29" t="s">
        <v>4998</v>
      </c>
      <c r="Q1119" s="9">
        <v>3</v>
      </c>
      <c r="R1119" s="9">
        <v>1</v>
      </c>
      <c r="S1119" s="9" t="s">
        <v>4983</v>
      </c>
      <c r="T1119" s="9" t="s">
        <v>32</v>
      </c>
      <c r="U1119" s="9">
        <v>11002</v>
      </c>
      <c r="V1119" s="9">
        <v>11002</v>
      </c>
      <c r="W1119" s="9"/>
      <c r="X1119" s="10" t="s">
        <v>5016</v>
      </c>
      <c r="Y1119" s="10" t="s">
        <v>4980</v>
      </c>
      <c r="Z1119" s="9" t="s">
        <v>4994</v>
      </c>
      <c r="AA1119" s="9" t="s">
        <v>5732</v>
      </c>
      <c r="AB1119" s="9" t="s">
        <v>5005</v>
      </c>
      <c r="AC1119" s="9" t="s">
        <v>4999</v>
      </c>
      <c r="AD1119" s="9"/>
      <c r="AE1119" s="20" t="str">
        <f>VLOOKUP(E1119,'FILIAIS PETZ'!A:Q,17,0)</f>
        <v>SP2</v>
      </c>
      <c r="AF1119" s="20" t="str">
        <f>VLOOKUP(E1119,'FILIAIS PETZ'!A:Q,3,0)</f>
        <v>FELICIO</v>
      </c>
      <c r="AG1119" s="20" t="str">
        <f>VLOOKUP(E1119,'FILIAIS PETZ'!A:Q,2,0)</f>
        <v>R3</v>
      </c>
      <c r="AH1119" s="75">
        <v>2330</v>
      </c>
      <c r="AI1119" s="68" t="s">
        <v>9567</v>
      </c>
      <c r="AJ1119" s="43" t="str">
        <f>VLOOKUP(E1119,'FILIAIS PETZ'!$A$2:$K$2000,11,0)</f>
        <v>18.328.118/0269-22</v>
      </c>
      <c r="AK1119" s="44" t="s">
        <v>9570</v>
      </c>
    </row>
    <row r="1120" spans="1:37" s="14" customFormat="1" ht="15" customHeight="1" thickBot="1" x14ac:dyDescent="0.25">
      <c r="A1120" s="84" t="str">
        <f t="shared" si="75"/>
        <v>PREVENTIVA</v>
      </c>
      <c r="B1120" s="18">
        <f>VLOOKUP(C1120,FORNECEDORES!D:E,2,0)</f>
        <v>255287</v>
      </c>
      <c r="C1120" s="19" t="str">
        <f>VLOOKUP(D1120,FORNECEDORES!A:D,4,0)</f>
        <v>27.093.558/0060-75</v>
      </c>
      <c r="D1120" s="13" t="s">
        <v>7158</v>
      </c>
      <c r="E1120" s="20" t="str">
        <f t="shared" si="73"/>
        <v>04 0256</v>
      </c>
      <c r="F1120" s="28" t="s">
        <v>9144</v>
      </c>
      <c r="G1120" s="21" t="str">
        <f>VLOOKUP(E1120,'FILIAIS PETZ'!A:E,5,0)</f>
        <v>PETZ ACLIMAÇÃO</v>
      </c>
      <c r="H1120" s="20" t="str">
        <f>VLOOKUP(E1120,'FILIAIS PETZ'!A:D,4,0)</f>
        <v>ACLM-SP</v>
      </c>
      <c r="I1120" s="46">
        <v>45323</v>
      </c>
      <c r="J1120" s="9" t="s">
        <v>4980</v>
      </c>
      <c r="K1120" s="9" t="s">
        <v>5858</v>
      </c>
      <c r="L1120" s="29" t="s">
        <v>11592</v>
      </c>
      <c r="M1120" s="46">
        <v>45373</v>
      </c>
      <c r="N1120" s="46">
        <v>45532</v>
      </c>
      <c r="O1120" s="46">
        <v>45512</v>
      </c>
      <c r="P1120" s="29" t="s">
        <v>4998</v>
      </c>
      <c r="Q1120" s="9">
        <v>3</v>
      </c>
      <c r="R1120" s="9">
        <v>1</v>
      </c>
      <c r="S1120" s="9" t="s">
        <v>4983</v>
      </c>
      <c r="T1120" s="9" t="s">
        <v>32</v>
      </c>
      <c r="U1120" s="9">
        <v>11002</v>
      </c>
      <c r="V1120" s="9">
        <v>11002</v>
      </c>
      <c r="W1120" s="9"/>
      <c r="X1120" s="10" t="s">
        <v>5016</v>
      </c>
      <c r="Y1120" s="10" t="s">
        <v>4980</v>
      </c>
      <c r="Z1120" s="9" t="s">
        <v>4994</v>
      </c>
      <c r="AA1120" s="9" t="s">
        <v>5732</v>
      </c>
      <c r="AB1120" s="9" t="s">
        <v>5005</v>
      </c>
      <c r="AC1120" s="9" t="s">
        <v>4999</v>
      </c>
      <c r="AD1120" s="9"/>
      <c r="AE1120" s="20" t="str">
        <f>VLOOKUP(E1120,'FILIAIS PETZ'!A:Q,17,0)</f>
        <v>SP2</v>
      </c>
      <c r="AF1120" s="20" t="str">
        <f>VLOOKUP(E1120,'FILIAIS PETZ'!A:Q,3,0)</f>
        <v>FELICIO</v>
      </c>
      <c r="AG1120" s="20" t="str">
        <f>VLOOKUP(E1120,'FILIAIS PETZ'!A:Q,2,0)</f>
        <v>R3</v>
      </c>
      <c r="AH1120" s="75">
        <v>2330</v>
      </c>
      <c r="AI1120" s="68" t="s">
        <v>9567</v>
      </c>
      <c r="AJ1120" s="43" t="str">
        <f>VLOOKUP(E1120,'FILIAIS PETZ'!$A$2:$K$2000,11,0)</f>
        <v>18.328.118/0243-93</v>
      </c>
      <c r="AK1120" s="44" t="s">
        <v>9146</v>
      </c>
    </row>
    <row r="1121" spans="1:37" s="14" customFormat="1" ht="15" customHeight="1" thickBot="1" x14ac:dyDescent="0.25">
      <c r="A1121" s="84" t="str">
        <f t="shared" si="75"/>
        <v>PREVENTIVA</v>
      </c>
      <c r="B1121" s="18">
        <f>VLOOKUP(C1121,FORNECEDORES!D:E,2,0)</f>
        <v>7827</v>
      </c>
      <c r="C1121" s="19" t="str">
        <f>VLOOKUP(D1121,FORNECEDORES!A:D,4,0)</f>
        <v>27.093.558/0013-59</v>
      </c>
      <c r="D1121" s="13" t="s">
        <v>7134</v>
      </c>
      <c r="E1121" s="20" t="str">
        <f t="shared" si="73"/>
        <v>04 0263</v>
      </c>
      <c r="F1121" s="28" t="s">
        <v>8628</v>
      </c>
      <c r="G1121" s="21" t="str">
        <f>VLOOKUP(E1121,'FILIAIS PETZ'!A:E,5,0)</f>
        <v>PETZ PÃO DE AÇUCAR JABAQUARA</v>
      </c>
      <c r="H1121" s="20" t="str">
        <f>VLOOKUP(E1121,'FILIAIS PETZ'!A:D,4,0)</f>
        <v>JABQ-SP</v>
      </c>
      <c r="I1121" s="46">
        <v>45323</v>
      </c>
      <c r="J1121" s="9" t="s">
        <v>4980</v>
      </c>
      <c r="K1121" s="9" t="s">
        <v>5858</v>
      </c>
      <c r="L1121" s="29" t="s">
        <v>11593</v>
      </c>
      <c r="M1121" s="46">
        <v>45373</v>
      </c>
      <c r="N1121" s="46">
        <v>45532</v>
      </c>
      <c r="O1121" s="46">
        <v>45512</v>
      </c>
      <c r="P1121" s="29" t="s">
        <v>4998</v>
      </c>
      <c r="Q1121" s="9">
        <v>3</v>
      </c>
      <c r="R1121" s="9">
        <v>1</v>
      </c>
      <c r="S1121" s="9" t="s">
        <v>4983</v>
      </c>
      <c r="T1121" s="9" t="s">
        <v>32</v>
      </c>
      <c r="U1121" s="9">
        <v>11002</v>
      </c>
      <c r="V1121" s="9">
        <v>11002</v>
      </c>
      <c r="W1121" s="9"/>
      <c r="X1121" s="10" t="s">
        <v>5016</v>
      </c>
      <c r="Y1121" s="10" t="s">
        <v>4980</v>
      </c>
      <c r="Z1121" s="9" t="s">
        <v>4994</v>
      </c>
      <c r="AA1121" s="9" t="s">
        <v>5732</v>
      </c>
      <c r="AB1121" s="9" t="s">
        <v>5005</v>
      </c>
      <c r="AC1121" s="9" t="s">
        <v>4999</v>
      </c>
      <c r="AD1121" s="9"/>
      <c r="AE1121" s="20" t="str">
        <f>VLOOKUP(E1121,'FILIAIS PETZ'!A:Q,17,0)</f>
        <v>SP3</v>
      </c>
      <c r="AF1121" s="20" t="str">
        <f>VLOOKUP(E1121,'FILIAIS PETZ'!A:Q,3,0)</f>
        <v>FELICIO</v>
      </c>
      <c r="AG1121" s="20" t="str">
        <f>VLOOKUP(E1121,'FILIAIS PETZ'!A:Q,2,0)</f>
        <v>R3</v>
      </c>
      <c r="AH1121" s="75">
        <v>2330</v>
      </c>
      <c r="AI1121" s="68" t="s">
        <v>9567</v>
      </c>
      <c r="AJ1121" s="43" t="str">
        <f>VLOOKUP(E1121,'FILIAIS PETZ'!$A$2:$K$2000,11,0)</f>
        <v>18.328.118/0258-70</v>
      </c>
      <c r="AK1121" s="44" t="s">
        <v>9134</v>
      </c>
    </row>
    <row r="1122" spans="1:37" s="14" customFormat="1" ht="15" customHeight="1" thickBot="1" x14ac:dyDescent="0.25">
      <c r="A1122" s="9" t="s">
        <v>4980</v>
      </c>
      <c r="B1122" s="18">
        <f>VLOOKUP(C1122,FORNECEDORES!D:E,2,0)</f>
        <v>4722</v>
      </c>
      <c r="C1122" s="19" t="str">
        <f>VLOOKUP(D1122,FORNECEDORES!A:D,4,0)</f>
        <v>08.100.057/0001-74</v>
      </c>
      <c r="D1122" s="13" t="s">
        <v>6219</v>
      </c>
      <c r="E1122" s="20" t="str">
        <f t="shared" si="73"/>
        <v>04 0135</v>
      </c>
      <c r="F1122" s="28" t="s">
        <v>8712</v>
      </c>
      <c r="G1122" s="21" t="str">
        <f>VLOOKUP(E1122,'FILIAIS PETZ'!A:E,5,0)</f>
        <v>PETZ CARREFOUR ANCHIETA</v>
      </c>
      <c r="H1122" s="20" t="str">
        <f>VLOOKUP(E1122,'FILIAIS PETZ'!A:D,4,0)</f>
        <v>ANCH-SP</v>
      </c>
      <c r="I1122" s="46">
        <v>45323</v>
      </c>
      <c r="J1122" s="9" t="s">
        <v>4980</v>
      </c>
      <c r="K1122" s="9" t="s">
        <v>5858</v>
      </c>
      <c r="L1122" s="29" t="s">
        <v>12579</v>
      </c>
      <c r="M1122" s="46">
        <v>45331</v>
      </c>
      <c r="N1122" s="46">
        <v>45560</v>
      </c>
      <c r="O1122" s="46">
        <v>45545</v>
      </c>
      <c r="P1122" s="29" t="s">
        <v>4998</v>
      </c>
      <c r="Q1122" s="9">
        <v>3</v>
      </c>
      <c r="R1122" s="9">
        <v>1</v>
      </c>
      <c r="S1122" s="9" t="s">
        <v>4983</v>
      </c>
      <c r="T1122" s="9" t="s">
        <v>32</v>
      </c>
      <c r="U1122" s="9">
        <v>11002</v>
      </c>
      <c r="V1122" s="9">
        <v>11002</v>
      </c>
      <c r="W1122" s="9"/>
      <c r="X1122" s="10" t="s">
        <v>5016</v>
      </c>
      <c r="Y1122" s="9" t="s">
        <v>4994</v>
      </c>
      <c r="Z1122" s="9" t="s">
        <v>4994</v>
      </c>
      <c r="AA1122" s="9" t="s">
        <v>5732</v>
      </c>
      <c r="AB1122" s="10" t="s">
        <v>5040</v>
      </c>
      <c r="AC1122" s="9" t="s">
        <v>4999</v>
      </c>
      <c r="AD1122" s="9"/>
      <c r="AE1122" s="20" t="str">
        <f>VLOOKUP(E1122,'FILIAIS PETZ'!A:Q,17,0)</f>
        <v>SP3</v>
      </c>
      <c r="AF1122" s="20" t="str">
        <f>VLOOKUP(E1122,'FILIAIS PETZ'!A:Q,3,0)</f>
        <v>FELICIO</v>
      </c>
      <c r="AG1122" s="20" t="str">
        <f>VLOOKUP(E1122,'FILIAIS PETZ'!A:Q,2,0)</f>
        <v>R3</v>
      </c>
      <c r="AH1122" s="75">
        <v>2330</v>
      </c>
      <c r="AI1122" s="68" t="s">
        <v>6533</v>
      </c>
      <c r="AJ1122" s="43">
        <f>VLOOKUP(E1122,'FILIAIS PETZ'!$A$2:$K$2000,11,0)</f>
        <v>18328118012549</v>
      </c>
      <c r="AK1122" s="44">
        <v>18328118012549</v>
      </c>
    </row>
    <row r="1123" spans="1:37" s="14" customFormat="1" ht="15" customHeight="1" thickBot="1" x14ac:dyDescent="0.25">
      <c r="A1123" s="9">
        <f>J1123</f>
        <v>842124</v>
      </c>
      <c r="B1123" s="18">
        <f>VLOOKUP(C1123,FORNECEDORES!D:E,2,0)</f>
        <v>55566</v>
      </c>
      <c r="C1123" s="19" t="str">
        <f>VLOOKUP(D1123,FORNECEDORES!A:D,4,0)</f>
        <v>29.209.860/0001-11</v>
      </c>
      <c r="D1123" s="13" t="s">
        <v>2679</v>
      </c>
      <c r="E1123" s="20" t="str">
        <f t="shared" si="73"/>
        <v>04 0083</v>
      </c>
      <c r="F1123" s="28" t="s">
        <v>4936</v>
      </c>
      <c r="G1123" s="21" t="str">
        <f>VLOOKUP(E1123,'FILIAIS PETZ'!A:E,5,0)</f>
        <v>PETZ OSASCO</v>
      </c>
      <c r="H1123" s="20" t="str">
        <f>VLOOKUP(E1123,'FILIAIS PETZ'!A:D,4,0)</f>
        <v>OSAS-SP</v>
      </c>
      <c r="I1123" s="46">
        <v>45324</v>
      </c>
      <c r="J1123" s="10">
        <v>842124</v>
      </c>
      <c r="K1123" s="10" t="s">
        <v>5858</v>
      </c>
      <c r="L1123" s="28" t="s">
        <v>5937</v>
      </c>
      <c r="M1123" s="46">
        <v>45327</v>
      </c>
      <c r="N1123" s="46">
        <v>45364</v>
      </c>
      <c r="O1123" s="46">
        <v>45345</v>
      </c>
      <c r="P1123" s="28" t="s">
        <v>4990</v>
      </c>
      <c r="Q1123" s="10">
        <v>3</v>
      </c>
      <c r="R1123" s="10">
        <v>1</v>
      </c>
      <c r="S1123" s="10" t="s">
        <v>4983</v>
      </c>
      <c r="T1123" s="10" t="s">
        <v>32</v>
      </c>
      <c r="U1123" s="10">
        <v>11002</v>
      </c>
      <c r="V1123" s="10">
        <v>11002</v>
      </c>
      <c r="W1123" s="10" t="s">
        <v>4984</v>
      </c>
      <c r="X1123" s="10" t="s">
        <v>4992</v>
      </c>
      <c r="Y1123" s="10" t="s">
        <v>4993</v>
      </c>
      <c r="Z1123" s="10" t="s">
        <v>4993</v>
      </c>
      <c r="AA1123" s="10" t="s">
        <v>4992</v>
      </c>
      <c r="AB1123" s="10" t="s">
        <v>12941</v>
      </c>
      <c r="AC1123" s="10" t="s">
        <v>5006</v>
      </c>
      <c r="AD1123" s="29"/>
      <c r="AE1123" s="20" t="str">
        <f>VLOOKUP(E1123,'FILIAIS PETZ'!A:Q,17,0)</f>
        <v>SP7</v>
      </c>
      <c r="AF1123" s="20" t="str">
        <f>VLOOKUP(E1123,'FILIAIS PETZ'!A:Q,3,0)</f>
        <v>FELICIO</v>
      </c>
      <c r="AG1123" s="20" t="str">
        <f>VLOOKUP(E1123,'FILIAIS PETZ'!A:Q,2,0)</f>
        <v>R3</v>
      </c>
      <c r="AH1123" s="75">
        <v>1500</v>
      </c>
      <c r="AI1123" s="16" t="s">
        <v>5646</v>
      </c>
      <c r="AJ1123" s="43">
        <f>VLOOKUP(E1123,'FILIAIS PETZ'!$A$2:$K$2000,11,0)</f>
        <v>18328118008355</v>
      </c>
      <c r="AK1123" s="44">
        <f>AJ1123</f>
        <v>18328118008355</v>
      </c>
    </row>
    <row r="1124" spans="1:37" s="14" customFormat="1" ht="15" customHeight="1" thickBot="1" x14ac:dyDescent="0.25">
      <c r="A1124" s="9">
        <f>J1124</f>
        <v>842126</v>
      </c>
      <c r="B1124" s="18">
        <f>VLOOKUP(C1124,FORNECEDORES!D:E,2,0)</f>
        <v>55566</v>
      </c>
      <c r="C1124" s="19" t="str">
        <f>VLOOKUP(D1124,FORNECEDORES!A:D,4,0)</f>
        <v>29.209.860/0001-11</v>
      </c>
      <c r="D1124" s="13" t="s">
        <v>2679</v>
      </c>
      <c r="E1124" s="20" t="str">
        <f t="shared" si="73"/>
        <v>04 0083</v>
      </c>
      <c r="F1124" s="28" t="s">
        <v>4936</v>
      </c>
      <c r="G1124" s="21" t="str">
        <f>VLOOKUP(E1124,'FILIAIS PETZ'!A:E,5,0)</f>
        <v>PETZ OSASCO</v>
      </c>
      <c r="H1124" s="20" t="str">
        <f>VLOOKUP(E1124,'FILIAIS PETZ'!A:D,4,0)</f>
        <v>OSAS-SP</v>
      </c>
      <c r="I1124" s="46">
        <v>45324</v>
      </c>
      <c r="J1124" s="10">
        <v>842126</v>
      </c>
      <c r="K1124" s="10" t="s">
        <v>5858</v>
      </c>
      <c r="L1124" s="28" t="s">
        <v>5938</v>
      </c>
      <c r="M1124" s="46">
        <v>45327</v>
      </c>
      <c r="N1124" s="46">
        <v>45364</v>
      </c>
      <c r="O1124" s="46">
        <v>45345</v>
      </c>
      <c r="P1124" s="28" t="s">
        <v>4990</v>
      </c>
      <c r="Q1124" s="10">
        <v>3</v>
      </c>
      <c r="R1124" s="10">
        <v>1</v>
      </c>
      <c r="S1124" s="10" t="s">
        <v>4983</v>
      </c>
      <c r="T1124" s="10" t="s">
        <v>32</v>
      </c>
      <c r="U1124" s="10">
        <v>11002</v>
      </c>
      <c r="V1124" s="10">
        <v>11002</v>
      </c>
      <c r="W1124" s="10" t="s">
        <v>5034</v>
      </c>
      <c r="X1124" s="10" t="s">
        <v>4992</v>
      </c>
      <c r="Y1124" s="10" t="s">
        <v>4993</v>
      </c>
      <c r="Z1124" s="10" t="s">
        <v>4993</v>
      </c>
      <c r="AA1124" s="10" t="s">
        <v>4992</v>
      </c>
      <c r="AB1124" s="10" t="s">
        <v>12941</v>
      </c>
      <c r="AC1124" s="10" t="s">
        <v>5006</v>
      </c>
      <c r="AD1124" s="29"/>
      <c r="AE1124" s="20" t="str">
        <f>VLOOKUP(E1124,'FILIAIS PETZ'!A:Q,17,0)</f>
        <v>SP7</v>
      </c>
      <c r="AF1124" s="20" t="str">
        <f>VLOOKUP(E1124,'FILIAIS PETZ'!A:Q,3,0)</f>
        <v>FELICIO</v>
      </c>
      <c r="AG1124" s="20" t="str">
        <f>VLOOKUP(E1124,'FILIAIS PETZ'!A:Q,2,0)</f>
        <v>R3</v>
      </c>
      <c r="AH1124" s="75">
        <v>1250</v>
      </c>
      <c r="AI1124" s="16" t="s">
        <v>5647</v>
      </c>
      <c r="AJ1124" s="43">
        <f>VLOOKUP(E1124,'FILIAIS PETZ'!$A$2:$K$2000,11,0)</f>
        <v>18328118008355</v>
      </c>
      <c r="AK1124" s="44">
        <f>AJ1124</f>
        <v>18328118008355</v>
      </c>
    </row>
    <row r="1125" spans="1:37" s="14" customFormat="1" ht="15" customHeight="1" thickBot="1" x14ac:dyDescent="0.25">
      <c r="A1125" s="9">
        <f>J1125</f>
        <v>842127</v>
      </c>
      <c r="B1125" s="18">
        <f>VLOOKUP(C1125,FORNECEDORES!D:E,2,0)</f>
        <v>55566</v>
      </c>
      <c r="C1125" s="19" t="str">
        <f>VLOOKUP(D1125,FORNECEDORES!A:D,4,0)</f>
        <v>29.209.860/0001-11</v>
      </c>
      <c r="D1125" s="13" t="s">
        <v>2679</v>
      </c>
      <c r="E1125" s="20" t="str">
        <f t="shared" si="73"/>
        <v>04 0083</v>
      </c>
      <c r="F1125" s="28" t="s">
        <v>4936</v>
      </c>
      <c r="G1125" s="21" t="str">
        <f>VLOOKUP(E1125,'FILIAIS PETZ'!A:E,5,0)</f>
        <v>PETZ OSASCO</v>
      </c>
      <c r="H1125" s="20" t="str">
        <f>VLOOKUP(E1125,'FILIAIS PETZ'!A:D,4,0)</f>
        <v>OSAS-SP</v>
      </c>
      <c r="I1125" s="46">
        <v>45324</v>
      </c>
      <c r="J1125" s="10">
        <v>842127</v>
      </c>
      <c r="K1125" s="10" t="s">
        <v>5858</v>
      </c>
      <c r="L1125" s="28" t="s">
        <v>5936</v>
      </c>
      <c r="M1125" s="46">
        <v>45327</v>
      </c>
      <c r="N1125" s="46">
        <v>45364</v>
      </c>
      <c r="O1125" s="46">
        <v>45345</v>
      </c>
      <c r="P1125" s="28" t="s">
        <v>4990</v>
      </c>
      <c r="Q1125" s="10">
        <v>3</v>
      </c>
      <c r="R1125" s="10">
        <v>1</v>
      </c>
      <c r="S1125" s="10" t="s">
        <v>4983</v>
      </c>
      <c r="T1125" s="10" t="s">
        <v>32</v>
      </c>
      <c r="U1125" s="10">
        <v>11002</v>
      </c>
      <c r="V1125" s="10">
        <v>11002</v>
      </c>
      <c r="W1125" s="10" t="s">
        <v>5034</v>
      </c>
      <c r="X1125" s="10" t="s">
        <v>4992</v>
      </c>
      <c r="Y1125" s="10" t="s">
        <v>4993</v>
      </c>
      <c r="Z1125" s="10" t="s">
        <v>4993</v>
      </c>
      <c r="AA1125" s="10" t="s">
        <v>4992</v>
      </c>
      <c r="AB1125" s="10" t="s">
        <v>12941</v>
      </c>
      <c r="AC1125" s="10" t="s">
        <v>5006</v>
      </c>
      <c r="AD1125" s="29"/>
      <c r="AE1125" s="20" t="str">
        <f>VLOOKUP(E1125,'FILIAIS PETZ'!A:Q,17,0)</f>
        <v>SP7</v>
      </c>
      <c r="AF1125" s="20" t="str">
        <f>VLOOKUP(E1125,'FILIAIS PETZ'!A:Q,3,0)</f>
        <v>FELICIO</v>
      </c>
      <c r="AG1125" s="20" t="str">
        <f>VLOOKUP(E1125,'FILIAIS PETZ'!A:Q,2,0)</f>
        <v>R3</v>
      </c>
      <c r="AH1125" s="75">
        <v>2500</v>
      </c>
      <c r="AI1125" s="16" t="s">
        <v>5648</v>
      </c>
      <c r="AJ1125" s="43">
        <f>VLOOKUP(E1125,'FILIAIS PETZ'!$A$2:$K$2000,11,0)</f>
        <v>18328118008355</v>
      </c>
      <c r="AK1125" s="44">
        <f>AJ1125</f>
        <v>18328118008355</v>
      </c>
    </row>
    <row r="1126" spans="1:37" s="14" customFormat="1" ht="15" customHeight="1" thickBot="1" x14ac:dyDescent="0.25">
      <c r="A1126" s="9">
        <f>J1126</f>
        <v>842132</v>
      </c>
      <c r="B1126" s="18">
        <f>VLOOKUP(C1126,FORNECEDORES!D:E,2,0)</f>
        <v>14456</v>
      </c>
      <c r="C1126" s="19" t="str">
        <f>VLOOKUP(D1126,FORNECEDORES!A:D,4,0)</f>
        <v>29.274.777/0001-26</v>
      </c>
      <c r="D1126" s="13" t="s">
        <v>2689</v>
      </c>
      <c r="E1126" s="20" t="str">
        <f t="shared" si="73"/>
        <v>04 0007</v>
      </c>
      <c r="F1126" s="28" t="s">
        <v>4950</v>
      </c>
      <c r="G1126" s="21" t="str">
        <f>VLOOKUP(E1126,'FILIAIS PETZ'!A:E,5,0)</f>
        <v>PETZ SOROCABA</v>
      </c>
      <c r="H1126" s="20" t="str">
        <f>VLOOKUP(E1126,'FILIAIS PETZ'!A:D,4,0)</f>
        <v>SCBA-SP</v>
      </c>
      <c r="I1126" s="46">
        <v>45324</v>
      </c>
      <c r="J1126" s="10">
        <v>842132</v>
      </c>
      <c r="K1126" s="10" t="s">
        <v>5181</v>
      </c>
      <c r="L1126" s="28" t="s">
        <v>5820</v>
      </c>
      <c r="M1126" s="46">
        <v>45328</v>
      </c>
      <c r="N1126" s="46">
        <v>45364</v>
      </c>
      <c r="O1126" s="46">
        <v>45341</v>
      </c>
      <c r="P1126" s="28" t="s">
        <v>4990</v>
      </c>
      <c r="Q1126" s="10">
        <v>3</v>
      </c>
      <c r="R1126" s="10">
        <v>1</v>
      </c>
      <c r="S1126" s="10" t="s">
        <v>4983</v>
      </c>
      <c r="T1126" s="10" t="s">
        <v>32</v>
      </c>
      <c r="U1126" s="10">
        <v>11002</v>
      </c>
      <c r="V1126" s="10">
        <v>11002</v>
      </c>
      <c r="W1126" s="10" t="s">
        <v>5039</v>
      </c>
      <c r="X1126" s="10" t="s">
        <v>4985</v>
      </c>
      <c r="Y1126" s="9" t="s">
        <v>4997</v>
      </c>
      <c r="Z1126" s="9" t="s">
        <v>4993</v>
      </c>
      <c r="AA1126" s="9" t="s">
        <v>4989</v>
      </c>
      <c r="AB1126" s="9" t="s">
        <v>12941</v>
      </c>
      <c r="AC1126" s="10" t="s">
        <v>5006</v>
      </c>
      <c r="AD1126" s="29"/>
      <c r="AE1126" s="20" t="str">
        <f>VLOOKUP(E1126,'FILIAIS PETZ'!A:Q,17,0)</f>
        <v>SP7</v>
      </c>
      <c r="AF1126" s="20" t="str">
        <f>VLOOKUP(E1126,'FILIAIS PETZ'!A:Q,3,0)</f>
        <v>FELICIO</v>
      </c>
      <c r="AG1126" s="20" t="str">
        <f>VLOOKUP(E1126,'FILIAIS PETZ'!A:Q,2,0)</f>
        <v>R3</v>
      </c>
      <c r="AH1126" s="75">
        <v>1490</v>
      </c>
      <c r="AI1126" s="16" t="s">
        <v>5649</v>
      </c>
      <c r="AJ1126" s="43">
        <f>VLOOKUP(E1126,'FILIAIS PETZ'!$A$2:$K$2000,11,0)</f>
        <v>18328118001695</v>
      </c>
      <c r="AK1126" s="44">
        <f>AJ1126</f>
        <v>18328118001695</v>
      </c>
    </row>
    <row r="1127" spans="1:37" s="14" customFormat="1" ht="15" customHeight="1" thickBot="1" x14ac:dyDescent="0.25">
      <c r="A1127" s="9">
        <v>842569</v>
      </c>
      <c r="B1127" s="18">
        <f>VLOOKUP(C1127,FORNECEDORES!D:E,2,0)</f>
        <v>315303</v>
      </c>
      <c r="C1127" s="19" t="str">
        <f>VLOOKUP(D1127,FORNECEDORES!A:D,4,0)</f>
        <v>46.594.144/0001-14</v>
      </c>
      <c r="D1127" s="13" t="s">
        <v>3903</v>
      </c>
      <c r="E1127" s="20" t="str">
        <f t="shared" si="73"/>
        <v>04 0138</v>
      </c>
      <c r="F1127" s="28" t="s">
        <v>8627</v>
      </c>
      <c r="G1127" s="21" t="str">
        <f>VLOOKUP(E1127,'FILIAIS PETZ'!A:E,5,0)</f>
        <v>PETZ JOÃO FIRMINO</v>
      </c>
      <c r="H1127" s="20" t="str">
        <f>VLOOKUP(E1127,'FILIAIS PETZ'!A:D,4,0)</f>
        <v>JFIR-SP</v>
      </c>
      <c r="I1127" s="46">
        <v>45324</v>
      </c>
      <c r="J1127" s="9">
        <v>842569</v>
      </c>
      <c r="K1127" s="9" t="s">
        <v>9035</v>
      </c>
      <c r="L1127" s="29" t="s">
        <v>9573</v>
      </c>
      <c r="M1127" s="46">
        <v>45341</v>
      </c>
      <c r="N1127" s="46">
        <v>45364</v>
      </c>
      <c r="O1127" s="46">
        <v>45343</v>
      </c>
      <c r="P1127" s="29" t="s">
        <v>4990</v>
      </c>
      <c r="Q1127" s="9" t="s">
        <v>5029</v>
      </c>
      <c r="R1127" s="9" t="s">
        <v>4991</v>
      </c>
      <c r="S1127" s="9" t="s">
        <v>4983</v>
      </c>
      <c r="T1127" s="9" t="s">
        <v>32</v>
      </c>
      <c r="U1127" s="9" t="s">
        <v>5048</v>
      </c>
      <c r="V1127" s="9" t="s">
        <v>5048</v>
      </c>
      <c r="W1127" s="9" t="s">
        <v>4984</v>
      </c>
      <c r="X1127" s="9" t="s">
        <v>4996</v>
      </c>
      <c r="Y1127" s="9" t="s">
        <v>4980</v>
      </c>
      <c r="Z1127" s="9" t="s">
        <v>4980</v>
      </c>
      <c r="AA1127" s="9" t="s">
        <v>5022</v>
      </c>
      <c r="AB1127" s="9" t="s">
        <v>5066</v>
      </c>
      <c r="AC1127" s="9" t="s">
        <v>5006</v>
      </c>
      <c r="AD1127" s="9"/>
      <c r="AE1127" s="20" t="str">
        <f>VLOOKUP(E1127,'FILIAIS PETZ'!A:Q,17,0)</f>
        <v>SP3</v>
      </c>
      <c r="AF1127" s="20" t="str">
        <f>VLOOKUP(E1127,'FILIAIS PETZ'!A:Q,3,0)</f>
        <v>FELICIO</v>
      </c>
      <c r="AG1127" s="20" t="str">
        <f>VLOOKUP(E1127,'FILIAIS PETZ'!A:Q,2,0)</f>
        <v>R3</v>
      </c>
      <c r="AH1127" s="75">
        <v>350</v>
      </c>
      <c r="AI1127" s="68" t="s">
        <v>9574</v>
      </c>
      <c r="AJ1127" s="43">
        <f>VLOOKUP(E1127,'FILIAIS PETZ'!$A$2:$K$2000,11,0)</f>
        <v>18328118012972</v>
      </c>
      <c r="AK1127" s="44">
        <v>18328118012972</v>
      </c>
    </row>
    <row r="1128" spans="1:37" s="14" customFormat="1" ht="15" customHeight="1" thickBot="1" x14ac:dyDescent="0.25">
      <c r="A1128" s="9">
        <v>842575</v>
      </c>
      <c r="B1128" s="18">
        <f>VLOOKUP(C1128,FORNECEDORES!D:E,2,0)</f>
        <v>32507</v>
      </c>
      <c r="C1128" s="19" t="str">
        <f>VLOOKUP(D1128,FORNECEDORES!A:D,4,0)</f>
        <v>10.237.839/0001-00</v>
      </c>
      <c r="D1128" s="13" t="s">
        <v>1753</v>
      </c>
      <c r="E1128" s="20" t="str">
        <f t="shared" si="73"/>
        <v>04 0019</v>
      </c>
      <c r="F1128" s="28" t="s">
        <v>8977</v>
      </c>
      <c r="G1128" s="21" t="str">
        <f>VLOOKUP(E1128,'FILIAIS PETZ'!A:E,5,0)</f>
        <v>PETZ BUTANTA</v>
      </c>
      <c r="H1128" s="20" t="str">
        <f>VLOOKUP(E1128,'FILIAIS PETZ'!A:D,4,0)</f>
        <v>BTTA-SP</v>
      </c>
      <c r="I1128" s="46">
        <v>45324</v>
      </c>
      <c r="J1128" s="9">
        <v>842575</v>
      </c>
      <c r="K1128" s="9" t="s">
        <v>9035</v>
      </c>
      <c r="L1128" s="29" t="s">
        <v>9575</v>
      </c>
      <c r="M1128" s="46">
        <v>45331</v>
      </c>
      <c r="N1128" s="46">
        <v>45357</v>
      </c>
      <c r="O1128" s="46">
        <v>45337</v>
      </c>
      <c r="P1128" s="29" t="s">
        <v>4990</v>
      </c>
      <c r="Q1128" s="9" t="s">
        <v>5029</v>
      </c>
      <c r="R1128" s="9" t="s">
        <v>4991</v>
      </c>
      <c r="S1128" s="9" t="s">
        <v>4983</v>
      </c>
      <c r="T1128" s="9" t="s">
        <v>32</v>
      </c>
      <c r="U1128" s="9" t="s">
        <v>5048</v>
      </c>
      <c r="V1128" s="9" t="s">
        <v>5048</v>
      </c>
      <c r="W1128" s="9" t="s">
        <v>5019</v>
      </c>
      <c r="X1128" s="9" t="s">
        <v>4992</v>
      </c>
      <c r="Y1128" s="9" t="s">
        <v>4994</v>
      </c>
      <c r="Z1128" s="9" t="s">
        <v>4994</v>
      </c>
      <c r="AA1128" s="9" t="s">
        <v>5099</v>
      </c>
      <c r="AB1128" s="9" t="s">
        <v>5005</v>
      </c>
      <c r="AC1128" s="9" t="s">
        <v>4995</v>
      </c>
      <c r="AD1128" s="9"/>
      <c r="AE1128" s="20" t="str">
        <f>VLOOKUP(E1128,'FILIAIS PETZ'!A:Q,17,0)</f>
        <v>SP2</v>
      </c>
      <c r="AF1128" s="20" t="str">
        <f>VLOOKUP(E1128,'FILIAIS PETZ'!A:Q,3,0)</f>
        <v>FELICIO</v>
      </c>
      <c r="AG1128" s="20" t="str">
        <f>VLOOKUP(E1128,'FILIAIS PETZ'!A:Q,2,0)</f>
        <v>R3</v>
      </c>
      <c r="AH1128" s="75">
        <v>1100</v>
      </c>
      <c r="AI1128" s="68" t="s">
        <v>9576</v>
      </c>
      <c r="AJ1128" s="43">
        <f>VLOOKUP(E1128,'FILIAIS PETZ'!$A$2:$K$2000,11,0)</f>
        <v>18328118000885</v>
      </c>
      <c r="AK1128" s="44">
        <v>18328118000885</v>
      </c>
    </row>
    <row r="1129" spans="1:37" s="14" customFormat="1" ht="15" customHeight="1" thickBot="1" x14ac:dyDescent="0.25">
      <c r="A1129" s="9">
        <v>842577</v>
      </c>
      <c r="B1129" s="18">
        <f>VLOOKUP(C1129,FORNECEDORES!D:E,2,0)</f>
        <v>32507</v>
      </c>
      <c r="C1129" s="19" t="str">
        <f>VLOOKUP(D1129,FORNECEDORES!A:D,4,0)</f>
        <v>10.237.839/0001-00</v>
      </c>
      <c r="D1129" s="13" t="s">
        <v>1753</v>
      </c>
      <c r="E1129" s="20" t="str">
        <f t="shared" si="73"/>
        <v>04 0017</v>
      </c>
      <c r="F1129" s="28" t="s">
        <v>8713</v>
      </c>
      <c r="G1129" s="21" t="str">
        <f>VLOOKUP(E1129,'FILIAIS PETZ'!A:E,5,0)</f>
        <v>PETZ CARREFOUR SAO CAETANO</v>
      </c>
      <c r="H1129" s="20" t="str">
        <f>VLOOKUP(E1129,'FILIAIS PETZ'!A:D,4,0)</f>
        <v>SCSU-SP</v>
      </c>
      <c r="I1129" s="46">
        <v>45324</v>
      </c>
      <c r="J1129" s="9">
        <v>842577</v>
      </c>
      <c r="K1129" s="9" t="s">
        <v>9035</v>
      </c>
      <c r="L1129" s="29" t="s">
        <v>9578</v>
      </c>
      <c r="M1129" s="46">
        <v>45331</v>
      </c>
      <c r="N1129" s="46">
        <v>45357</v>
      </c>
      <c r="O1129" s="46">
        <v>45337</v>
      </c>
      <c r="P1129" s="29" t="s">
        <v>4990</v>
      </c>
      <c r="Q1129" s="9" t="s">
        <v>5029</v>
      </c>
      <c r="R1129" s="9" t="s">
        <v>4991</v>
      </c>
      <c r="S1129" s="9" t="s">
        <v>4983</v>
      </c>
      <c r="T1129" s="9" t="s">
        <v>32</v>
      </c>
      <c r="U1129" s="9" t="s">
        <v>5048</v>
      </c>
      <c r="V1129" s="9" t="s">
        <v>5048</v>
      </c>
      <c r="W1129" s="9" t="s">
        <v>5019</v>
      </c>
      <c r="X1129" s="9" t="s">
        <v>4992</v>
      </c>
      <c r="Y1129" s="9" t="s">
        <v>4994</v>
      </c>
      <c r="Z1129" s="9" t="s">
        <v>4994</v>
      </c>
      <c r="AA1129" s="9" t="s">
        <v>5099</v>
      </c>
      <c r="AB1129" s="9" t="s">
        <v>5005</v>
      </c>
      <c r="AC1129" s="9" t="s">
        <v>4995</v>
      </c>
      <c r="AD1129" s="9"/>
      <c r="AE1129" s="20" t="str">
        <f>VLOOKUP(E1129,'FILIAIS PETZ'!A:Q,17,0)</f>
        <v>SP3</v>
      </c>
      <c r="AF1129" s="20" t="str">
        <f>VLOOKUP(E1129,'FILIAIS PETZ'!A:Q,3,0)</f>
        <v>FELICIO</v>
      </c>
      <c r="AG1129" s="20" t="str">
        <f>VLOOKUP(E1129,'FILIAIS PETZ'!A:Q,2,0)</f>
        <v>R3</v>
      </c>
      <c r="AH1129" s="75">
        <v>1650</v>
      </c>
      <c r="AI1129" s="68" t="s">
        <v>9579</v>
      </c>
      <c r="AJ1129" s="43">
        <f>VLOOKUP(E1129,'FILIAIS PETZ'!$A$2:$K$2000,11,0)</f>
        <v>18328118000532</v>
      </c>
      <c r="AK1129" s="44">
        <v>18328118000532</v>
      </c>
    </row>
    <row r="1130" spans="1:37" s="14" customFormat="1" ht="15" customHeight="1" thickBot="1" x14ac:dyDescent="0.25">
      <c r="A1130" s="9">
        <v>842585</v>
      </c>
      <c r="B1130" s="18">
        <f>VLOOKUP(C1130,FORNECEDORES!D:E,2,0)</f>
        <v>40460</v>
      </c>
      <c r="C1130" s="19" t="str">
        <f>VLOOKUP(D1130,FORNECEDORES!A:D,4,0)</f>
        <v>30.515.748/0001-98</v>
      </c>
      <c r="D1130" s="13" t="s">
        <v>2732</v>
      </c>
      <c r="E1130" s="20" t="str">
        <f t="shared" ref="E1130:E1193" si="76">CONCATENATE("04 ",F1130)</f>
        <v>04 0010</v>
      </c>
      <c r="F1130" s="28" t="s">
        <v>8983</v>
      </c>
      <c r="G1130" s="21" t="str">
        <f>VLOOKUP(E1130,'FILIAIS PETZ'!A:E,5,0)</f>
        <v>PETZ SANTA CECILIA</v>
      </c>
      <c r="H1130" s="20" t="str">
        <f>VLOOKUP(E1130,'FILIAIS PETZ'!A:D,4,0)</f>
        <v>STCE-SP</v>
      </c>
      <c r="I1130" s="46">
        <v>45324</v>
      </c>
      <c r="J1130" s="9">
        <v>842585</v>
      </c>
      <c r="K1130" s="9" t="s">
        <v>9035</v>
      </c>
      <c r="L1130" s="29" t="s">
        <v>7431</v>
      </c>
      <c r="M1130" s="46">
        <v>45363</v>
      </c>
      <c r="N1130" s="46">
        <v>45385</v>
      </c>
      <c r="O1130" s="46">
        <v>45365</v>
      </c>
      <c r="P1130" s="29" t="s">
        <v>4990</v>
      </c>
      <c r="Q1130" s="9" t="s">
        <v>5029</v>
      </c>
      <c r="R1130" s="9" t="s">
        <v>4991</v>
      </c>
      <c r="S1130" s="9" t="s">
        <v>4983</v>
      </c>
      <c r="T1130" s="9" t="s">
        <v>32</v>
      </c>
      <c r="U1130" s="9" t="s">
        <v>5048</v>
      </c>
      <c r="V1130" s="9" t="s">
        <v>5048</v>
      </c>
      <c r="W1130" s="9" t="s">
        <v>5021</v>
      </c>
      <c r="X1130" s="9" t="s">
        <v>4985</v>
      </c>
      <c r="Y1130" s="9" t="s">
        <v>4980</v>
      </c>
      <c r="Z1130" s="9" t="s">
        <v>4980</v>
      </c>
      <c r="AA1130" s="9" t="s">
        <v>4989</v>
      </c>
      <c r="AB1130" s="84" t="s">
        <v>5066</v>
      </c>
      <c r="AC1130" s="9" t="s">
        <v>5006</v>
      </c>
      <c r="AD1130" s="9"/>
      <c r="AE1130" s="20" t="str">
        <f>VLOOKUP(E1130,'FILIAIS PETZ'!A:Q,17,0)</f>
        <v>SP2</v>
      </c>
      <c r="AF1130" s="20" t="str">
        <f>VLOOKUP(E1130,'FILIAIS PETZ'!A:Q,3,0)</f>
        <v>FELICIO</v>
      </c>
      <c r="AG1130" s="20" t="str">
        <f>VLOOKUP(E1130,'FILIAIS PETZ'!A:Q,2,0)</f>
        <v>R3</v>
      </c>
      <c r="AH1130" s="75">
        <v>980</v>
      </c>
      <c r="AI1130" s="68" t="s">
        <v>9580</v>
      </c>
      <c r="AJ1130" s="43">
        <f>VLOOKUP(E1130,'FILIAIS PETZ'!$A$2:$K$2000,11,0)</f>
        <v>18328118001938</v>
      </c>
      <c r="AK1130" s="44">
        <v>18328118001938</v>
      </c>
    </row>
    <row r="1131" spans="1:37" s="14" customFormat="1" ht="15" customHeight="1" thickBot="1" x14ac:dyDescent="0.25">
      <c r="A1131" s="9">
        <v>842586</v>
      </c>
      <c r="B1131" s="18">
        <f>VLOOKUP(C1131,FORNECEDORES!D:E,2,0)</f>
        <v>40460</v>
      </c>
      <c r="C1131" s="19" t="str">
        <f>VLOOKUP(D1131,FORNECEDORES!A:D,4,0)</f>
        <v>30.515.748/0001-98</v>
      </c>
      <c r="D1131" s="13" t="s">
        <v>2732</v>
      </c>
      <c r="E1131" s="20" t="str">
        <f t="shared" si="76"/>
        <v>04 0067</v>
      </c>
      <c r="F1131" s="28" t="s">
        <v>8611</v>
      </c>
      <c r="G1131" s="21" t="str">
        <f>VLOOKUP(E1131,'FILIAIS PETZ'!A:E,5,0)</f>
        <v>PETZ EXTRA RICARDO JAFET</v>
      </c>
      <c r="H1131" s="20" t="str">
        <f>VLOOKUP(E1131,'FILIAIS PETZ'!A:D,4,0)</f>
        <v>RJAF-SP</v>
      </c>
      <c r="I1131" s="46">
        <v>45324</v>
      </c>
      <c r="J1131" s="9">
        <v>842586</v>
      </c>
      <c r="K1131" s="9" t="s">
        <v>9035</v>
      </c>
      <c r="L1131" s="29" t="s">
        <v>7432</v>
      </c>
      <c r="M1131" s="46">
        <v>45363</v>
      </c>
      <c r="N1131" s="46">
        <v>45385</v>
      </c>
      <c r="O1131" s="46">
        <v>45365</v>
      </c>
      <c r="P1131" s="29" t="s">
        <v>4990</v>
      </c>
      <c r="Q1131" s="9" t="s">
        <v>5029</v>
      </c>
      <c r="R1131" s="9" t="s">
        <v>4991</v>
      </c>
      <c r="S1131" s="9" t="s">
        <v>4983</v>
      </c>
      <c r="T1131" s="9" t="s">
        <v>32</v>
      </c>
      <c r="U1131" s="9" t="s">
        <v>5048</v>
      </c>
      <c r="V1131" s="9" t="s">
        <v>5048</v>
      </c>
      <c r="W1131" s="9" t="s">
        <v>5021</v>
      </c>
      <c r="X1131" s="9" t="s">
        <v>4985</v>
      </c>
      <c r="Y1131" s="9" t="s">
        <v>4980</v>
      </c>
      <c r="Z1131" s="9" t="s">
        <v>4980</v>
      </c>
      <c r="AA1131" s="9" t="s">
        <v>4989</v>
      </c>
      <c r="AB1131" s="84" t="s">
        <v>5066</v>
      </c>
      <c r="AC1131" s="9" t="s">
        <v>5006</v>
      </c>
      <c r="AD1131" s="9"/>
      <c r="AE1131" s="20" t="str">
        <f>VLOOKUP(E1131,'FILIAIS PETZ'!A:Q,17,0)</f>
        <v>SP2</v>
      </c>
      <c r="AF1131" s="20" t="str">
        <f>VLOOKUP(E1131,'FILIAIS PETZ'!A:Q,3,0)</f>
        <v>FELICIO</v>
      </c>
      <c r="AG1131" s="20" t="str">
        <f>VLOOKUP(E1131,'FILIAIS PETZ'!A:Q,2,0)</f>
        <v>R3</v>
      </c>
      <c r="AH1131" s="75">
        <v>980</v>
      </c>
      <c r="AI1131" s="68" t="s">
        <v>9580</v>
      </c>
      <c r="AJ1131" s="43">
        <f>VLOOKUP(E1131,'FILIAIS PETZ'!$A$2:$K$2000,11,0)</f>
        <v>18328118006573</v>
      </c>
      <c r="AK1131" s="44">
        <v>18328118006573</v>
      </c>
    </row>
    <row r="1132" spans="1:37" s="14" customFormat="1" ht="15" customHeight="1" thickBot="1" x14ac:dyDescent="0.25">
      <c r="A1132" s="9">
        <v>842587</v>
      </c>
      <c r="B1132" s="18">
        <f>VLOOKUP(C1132,FORNECEDORES!D:E,2,0)</f>
        <v>40460</v>
      </c>
      <c r="C1132" s="19" t="str">
        <f>VLOOKUP(D1132,FORNECEDORES!A:D,4,0)</f>
        <v>30.515.748/0001-98</v>
      </c>
      <c r="D1132" s="13" t="s">
        <v>2732</v>
      </c>
      <c r="E1132" s="20" t="str">
        <f t="shared" si="76"/>
        <v>04 0011</v>
      </c>
      <c r="F1132" s="28" t="s">
        <v>8976</v>
      </c>
      <c r="G1132" s="21" t="str">
        <f>VLOOKUP(E1132,'FILIAIS PETZ'!A:E,5,0)</f>
        <v>PETZ AUGUSTA</v>
      </c>
      <c r="H1132" s="20" t="str">
        <f>VLOOKUP(E1132,'FILIAIS PETZ'!A:D,4,0)</f>
        <v>AUGT-SP</v>
      </c>
      <c r="I1132" s="46">
        <v>45324</v>
      </c>
      <c r="J1132" s="9">
        <v>842587</v>
      </c>
      <c r="K1132" s="9" t="s">
        <v>9035</v>
      </c>
      <c r="L1132" s="29" t="s">
        <v>7433</v>
      </c>
      <c r="M1132" s="46">
        <v>45363</v>
      </c>
      <c r="N1132" s="46">
        <v>45385</v>
      </c>
      <c r="O1132" s="46">
        <v>45365</v>
      </c>
      <c r="P1132" s="29" t="s">
        <v>4990</v>
      </c>
      <c r="Q1132" s="9" t="s">
        <v>5029</v>
      </c>
      <c r="R1132" s="9" t="s">
        <v>4991</v>
      </c>
      <c r="S1132" s="9" t="s">
        <v>4983</v>
      </c>
      <c r="T1132" s="9" t="s">
        <v>32</v>
      </c>
      <c r="U1132" s="9" t="s">
        <v>5048</v>
      </c>
      <c r="V1132" s="9" t="s">
        <v>5048</v>
      </c>
      <c r="W1132" s="9" t="s">
        <v>5021</v>
      </c>
      <c r="X1132" s="9" t="s">
        <v>4985</v>
      </c>
      <c r="Y1132" s="9" t="s">
        <v>4980</v>
      </c>
      <c r="Z1132" s="9" t="s">
        <v>4980</v>
      </c>
      <c r="AA1132" s="9" t="s">
        <v>4989</v>
      </c>
      <c r="AB1132" s="84" t="s">
        <v>5066</v>
      </c>
      <c r="AC1132" s="9" t="s">
        <v>5006</v>
      </c>
      <c r="AD1132" s="9"/>
      <c r="AE1132" s="20" t="str">
        <f>VLOOKUP(E1132,'FILIAIS PETZ'!A:Q,17,0)</f>
        <v>SP2</v>
      </c>
      <c r="AF1132" s="20" t="str">
        <f>VLOOKUP(E1132,'FILIAIS PETZ'!A:Q,3,0)</f>
        <v>FELICIO</v>
      </c>
      <c r="AG1132" s="20" t="str">
        <f>VLOOKUP(E1132,'FILIAIS PETZ'!A:Q,2,0)</f>
        <v>R3</v>
      </c>
      <c r="AH1132" s="75">
        <v>980</v>
      </c>
      <c r="AI1132" s="68" t="s">
        <v>9580</v>
      </c>
      <c r="AJ1132" s="43">
        <f>VLOOKUP(E1132,'FILIAIS PETZ'!$A$2:$K$2000,11,0)</f>
        <v>18328118001776</v>
      </c>
      <c r="AK1132" s="44">
        <v>18328118001776</v>
      </c>
    </row>
    <row r="1133" spans="1:37" s="14" customFormat="1" ht="15" customHeight="1" thickBot="1" x14ac:dyDescent="0.25">
      <c r="A1133" s="9">
        <v>842593</v>
      </c>
      <c r="B1133" s="18">
        <f>VLOOKUP(C1133,FORNECEDORES!D:E,2,0)</f>
        <v>40460</v>
      </c>
      <c r="C1133" s="19" t="str">
        <f>VLOOKUP(D1133,FORNECEDORES!A:D,4,0)</f>
        <v>30.515.748/0001-98</v>
      </c>
      <c r="D1133" s="13" t="s">
        <v>2732</v>
      </c>
      <c r="E1133" s="20" t="str">
        <f t="shared" si="76"/>
        <v>04 0067</v>
      </c>
      <c r="F1133" s="28" t="s">
        <v>8611</v>
      </c>
      <c r="G1133" s="21" t="str">
        <f>VLOOKUP(E1133,'FILIAIS PETZ'!A:E,5,0)</f>
        <v>PETZ EXTRA RICARDO JAFET</v>
      </c>
      <c r="H1133" s="20" t="str">
        <f>VLOOKUP(E1133,'FILIAIS PETZ'!A:D,4,0)</f>
        <v>RJAF-SP</v>
      </c>
      <c r="I1133" s="46">
        <v>45324</v>
      </c>
      <c r="J1133" s="9">
        <v>842593</v>
      </c>
      <c r="K1133" s="9" t="s">
        <v>9035</v>
      </c>
      <c r="L1133" s="29" t="s">
        <v>7437</v>
      </c>
      <c r="M1133" s="46">
        <v>45363</v>
      </c>
      <c r="N1133" s="46">
        <v>45385</v>
      </c>
      <c r="O1133" s="46">
        <v>45365</v>
      </c>
      <c r="P1133" s="29" t="s">
        <v>4990</v>
      </c>
      <c r="Q1133" s="9" t="s">
        <v>5029</v>
      </c>
      <c r="R1133" s="9" t="s">
        <v>4991</v>
      </c>
      <c r="S1133" s="9" t="s">
        <v>4983</v>
      </c>
      <c r="T1133" s="9" t="s">
        <v>32</v>
      </c>
      <c r="U1133" s="9" t="s">
        <v>5048</v>
      </c>
      <c r="V1133" s="9" t="s">
        <v>5048</v>
      </c>
      <c r="W1133" s="9" t="s">
        <v>5021</v>
      </c>
      <c r="X1133" s="9" t="s">
        <v>4985</v>
      </c>
      <c r="Y1133" s="9" t="s">
        <v>4980</v>
      </c>
      <c r="Z1133" s="9" t="s">
        <v>4980</v>
      </c>
      <c r="AA1133" s="9" t="s">
        <v>4989</v>
      </c>
      <c r="AB1133" s="84" t="s">
        <v>5066</v>
      </c>
      <c r="AC1133" s="9" t="s">
        <v>5006</v>
      </c>
      <c r="AD1133" s="9"/>
      <c r="AE1133" s="20" t="str">
        <f>VLOOKUP(E1133,'FILIAIS PETZ'!A:Q,17,0)</f>
        <v>SP2</v>
      </c>
      <c r="AF1133" s="20" t="str">
        <f>VLOOKUP(E1133,'FILIAIS PETZ'!A:Q,3,0)</f>
        <v>FELICIO</v>
      </c>
      <c r="AG1133" s="20" t="str">
        <f>VLOOKUP(E1133,'FILIAIS PETZ'!A:Q,2,0)</f>
        <v>R3</v>
      </c>
      <c r="AH1133" s="75">
        <v>980</v>
      </c>
      <c r="AI1133" s="68" t="s">
        <v>9581</v>
      </c>
      <c r="AJ1133" s="43">
        <f>VLOOKUP(E1133,'FILIAIS PETZ'!$A$2:$K$2000,11,0)</f>
        <v>18328118006573</v>
      </c>
      <c r="AK1133" s="44">
        <v>18328118006573</v>
      </c>
    </row>
    <row r="1134" spans="1:37" s="14" customFormat="1" ht="15" customHeight="1" thickBot="1" x14ac:dyDescent="0.25">
      <c r="A1134" s="9">
        <v>842595</v>
      </c>
      <c r="B1134" s="18">
        <f>VLOOKUP(C1134,FORNECEDORES!D:E,2,0)</f>
        <v>40460</v>
      </c>
      <c r="C1134" s="19" t="str">
        <f>VLOOKUP(D1134,FORNECEDORES!A:D,4,0)</f>
        <v>30.515.748/0001-98</v>
      </c>
      <c r="D1134" s="13" t="s">
        <v>2732</v>
      </c>
      <c r="E1134" s="20" t="str">
        <f t="shared" si="76"/>
        <v>04 0060</v>
      </c>
      <c r="F1134" s="28" t="s">
        <v>8625</v>
      </c>
      <c r="G1134" s="21" t="str">
        <f>VLOOKUP(E1134,'FILIAIS PETZ'!A:E,5,0)</f>
        <v>PETZ PACAEMBU</v>
      </c>
      <c r="H1134" s="20" t="str">
        <f>VLOOKUP(E1134,'FILIAIS PETZ'!A:D,4,0)</f>
        <v>PCBU-SP</v>
      </c>
      <c r="I1134" s="46">
        <v>45324</v>
      </c>
      <c r="J1134" s="9">
        <v>842595</v>
      </c>
      <c r="K1134" s="9" t="s">
        <v>9035</v>
      </c>
      <c r="L1134" s="29" t="s">
        <v>7439</v>
      </c>
      <c r="M1134" s="46">
        <v>45363</v>
      </c>
      <c r="N1134" s="46">
        <v>45385</v>
      </c>
      <c r="O1134" s="46">
        <v>45365</v>
      </c>
      <c r="P1134" s="29" t="s">
        <v>4990</v>
      </c>
      <c r="Q1134" s="9" t="s">
        <v>5029</v>
      </c>
      <c r="R1134" s="9" t="s">
        <v>4991</v>
      </c>
      <c r="S1134" s="9" t="s">
        <v>4983</v>
      </c>
      <c r="T1134" s="9" t="s">
        <v>32</v>
      </c>
      <c r="U1134" s="9" t="s">
        <v>5048</v>
      </c>
      <c r="V1134" s="9" t="s">
        <v>5048</v>
      </c>
      <c r="W1134" s="9" t="s">
        <v>5021</v>
      </c>
      <c r="X1134" s="9" t="s">
        <v>4985</v>
      </c>
      <c r="Y1134" s="9" t="s">
        <v>4980</v>
      </c>
      <c r="Z1134" s="9" t="s">
        <v>4980</v>
      </c>
      <c r="AA1134" s="9" t="s">
        <v>4989</v>
      </c>
      <c r="AB1134" s="84" t="s">
        <v>5066</v>
      </c>
      <c r="AC1134" s="9" t="s">
        <v>5006</v>
      </c>
      <c r="AD1134" s="9"/>
      <c r="AE1134" s="20" t="str">
        <f>VLOOKUP(E1134,'FILIAIS PETZ'!A:Q,17,0)</f>
        <v>SP2</v>
      </c>
      <c r="AF1134" s="20" t="str">
        <f>VLOOKUP(E1134,'FILIAIS PETZ'!A:Q,3,0)</f>
        <v>FELICIO</v>
      </c>
      <c r="AG1134" s="20" t="str">
        <f>VLOOKUP(E1134,'FILIAIS PETZ'!A:Q,2,0)</f>
        <v>R3</v>
      </c>
      <c r="AH1134" s="75">
        <v>980</v>
      </c>
      <c r="AI1134" s="68" t="s">
        <v>9581</v>
      </c>
      <c r="AJ1134" s="43">
        <f>VLOOKUP(E1134,'FILIAIS PETZ'!$A$2:$K$2000,11,0)</f>
        <v>18328118006220</v>
      </c>
      <c r="AK1134" s="44">
        <v>18328118006220</v>
      </c>
    </row>
    <row r="1135" spans="1:37" s="14" customFormat="1" ht="15" customHeight="1" thickBot="1" x14ac:dyDescent="0.25">
      <c r="A1135" s="9">
        <v>842596</v>
      </c>
      <c r="B1135" s="18">
        <f>VLOOKUP(C1135,FORNECEDORES!D:E,2,0)</f>
        <v>40460</v>
      </c>
      <c r="C1135" s="19" t="str">
        <f>VLOOKUP(D1135,FORNECEDORES!A:D,4,0)</f>
        <v>30.515.748/0001-98</v>
      </c>
      <c r="D1135" s="13" t="s">
        <v>2732</v>
      </c>
      <c r="E1135" s="20" t="str">
        <f t="shared" si="76"/>
        <v>04 0010</v>
      </c>
      <c r="F1135" s="28" t="s">
        <v>8983</v>
      </c>
      <c r="G1135" s="21" t="str">
        <f>VLOOKUP(E1135,'FILIAIS PETZ'!A:E,5,0)</f>
        <v>PETZ SANTA CECILIA</v>
      </c>
      <c r="H1135" s="20" t="str">
        <f>VLOOKUP(E1135,'FILIAIS PETZ'!A:D,4,0)</f>
        <v>STCE-SP</v>
      </c>
      <c r="I1135" s="46">
        <v>45324</v>
      </c>
      <c r="J1135" s="9">
        <v>842596</v>
      </c>
      <c r="K1135" s="9" t="s">
        <v>9035</v>
      </c>
      <c r="L1135" s="29" t="s">
        <v>7440</v>
      </c>
      <c r="M1135" s="46">
        <v>45363</v>
      </c>
      <c r="N1135" s="46">
        <v>45385</v>
      </c>
      <c r="O1135" s="46">
        <v>45365</v>
      </c>
      <c r="P1135" s="29" t="s">
        <v>4990</v>
      </c>
      <c r="Q1135" s="9" t="s">
        <v>5029</v>
      </c>
      <c r="R1135" s="9" t="s">
        <v>4991</v>
      </c>
      <c r="S1135" s="9" t="s">
        <v>4983</v>
      </c>
      <c r="T1135" s="9" t="s">
        <v>32</v>
      </c>
      <c r="U1135" s="9" t="s">
        <v>5048</v>
      </c>
      <c r="V1135" s="9" t="s">
        <v>5048</v>
      </c>
      <c r="W1135" s="9" t="s">
        <v>5021</v>
      </c>
      <c r="X1135" s="9" t="s">
        <v>4985</v>
      </c>
      <c r="Y1135" s="9" t="s">
        <v>4980</v>
      </c>
      <c r="Z1135" s="9" t="s">
        <v>4980</v>
      </c>
      <c r="AA1135" s="9" t="s">
        <v>4989</v>
      </c>
      <c r="AB1135" s="84" t="s">
        <v>5066</v>
      </c>
      <c r="AC1135" s="9" t="s">
        <v>5006</v>
      </c>
      <c r="AD1135" s="9"/>
      <c r="AE1135" s="20" t="str">
        <f>VLOOKUP(E1135,'FILIAIS PETZ'!A:Q,17,0)</f>
        <v>SP2</v>
      </c>
      <c r="AF1135" s="20" t="str">
        <f>VLOOKUP(E1135,'FILIAIS PETZ'!A:Q,3,0)</f>
        <v>FELICIO</v>
      </c>
      <c r="AG1135" s="20" t="str">
        <f>VLOOKUP(E1135,'FILIAIS PETZ'!A:Q,2,0)</f>
        <v>R3</v>
      </c>
      <c r="AH1135" s="75">
        <v>980</v>
      </c>
      <c r="AI1135" s="68" t="s">
        <v>9581</v>
      </c>
      <c r="AJ1135" s="43">
        <f>VLOOKUP(E1135,'FILIAIS PETZ'!$A$2:$K$2000,11,0)</f>
        <v>18328118001938</v>
      </c>
      <c r="AK1135" s="44">
        <v>18328118001938</v>
      </c>
    </row>
    <row r="1136" spans="1:37" s="14" customFormat="1" ht="15" customHeight="1" thickBot="1" x14ac:dyDescent="0.25">
      <c r="A1136" s="9">
        <v>842597</v>
      </c>
      <c r="B1136" s="18">
        <f>VLOOKUP(C1136,FORNECEDORES!D:E,2,0)</f>
        <v>40460</v>
      </c>
      <c r="C1136" s="19" t="str">
        <f>VLOOKUP(D1136,FORNECEDORES!A:D,4,0)</f>
        <v>30.515.748/0001-98</v>
      </c>
      <c r="D1136" s="13" t="s">
        <v>2732</v>
      </c>
      <c r="E1136" s="20" t="str">
        <f t="shared" si="76"/>
        <v>04 0003</v>
      </c>
      <c r="F1136" s="28" t="s">
        <v>8971</v>
      </c>
      <c r="G1136" s="21" t="str">
        <f>VLOOKUP(E1136,'FILIAIS PETZ'!A:E,5,0)</f>
        <v>PETZ SAO BERNARDO</v>
      </c>
      <c r="H1136" s="20" t="str">
        <f>VLOOKUP(E1136,'FILIAIS PETZ'!A:D,4,0)</f>
        <v>SBCA-SP</v>
      </c>
      <c r="I1136" s="46">
        <v>45324</v>
      </c>
      <c r="J1136" s="9">
        <v>842597</v>
      </c>
      <c r="K1136" s="9"/>
      <c r="L1136" s="29"/>
      <c r="M1136" s="46"/>
      <c r="N1136" s="46"/>
      <c r="O1136" s="46"/>
      <c r="P1136" s="29" t="s">
        <v>4990</v>
      </c>
      <c r="Q1136" s="9" t="s">
        <v>5029</v>
      </c>
      <c r="R1136" s="9" t="s">
        <v>4991</v>
      </c>
      <c r="S1136" s="9" t="s">
        <v>4983</v>
      </c>
      <c r="T1136" s="9" t="s">
        <v>32</v>
      </c>
      <c r="U1136" s="9" t="s">
        <v>5048</v>
      </c>
      <c r="V1136" s="9" t="s">
        <v>5048</v>
      </c>
      <c r="W1136" s="9" t="s">
        <v>5021</v>
      </c>
      <c r="X1136" s="9" t="s">
        <v>4985</v>
      </c>
      <c r="Y1136" s="9" t="s">
        <v>4980</v>
      </c>
      <c r="Z1136" s="9" t="s">
        <v>4980</v>
      </c>
      <c r="AA1136" s="9" t="s">
        <v>4989</v>
      </c>
      <c r="AB1136" s="84" t="s">
        <v>5066</v>
      </c>
      <c r="AC1136" s="9" t="s">
        <v>5006</v>
      </c>
      <c r="AD1136" s="9"/>
      <c r="AE1136" s="20" t="str">
        <f>VLOOKUP(E1136,'FILIAIS PETZ'!A:Q,17,0)</f>
        <v>SP3</v>
      </c>
      <c r="AF1136" s="20" t="str">
        <f>VLOOKUP(E1136,'FILIAIS PETZ'!A:Q,3,0)</f>
        <v>FELICIO</v>
      </c>
      <c r="AG1136" s="20" t="str">
        <f>VLOOKUP(E1136,'FILIAIS PETZ'!A:Q,2,0)</f>
        <v>R3</v>
      </c>
      <c r="AH1136" s="75">
        <v>980</v>
      </c>
      <c r="AI1136" s="68" t="s">
        <v>9581</v>
      </c>
      <c r="AJ1136" s="43">
        <f>VLOOKUP(E1136,'FILIAIS PETZ'!$A$2:$K$2000,11,0)</f>
        <v>18328118002152</v>
      </c>
      <c r="AK1136" s="44">
        <v>18328118002152</v>
      </c>
    </row>
    <row r="1137" spans="1:37" s="14" customFormat="1" ht="15" customHeight="1" thickBot="1" x14ac:dyDescent="0.25">
      <c r="A1137" s="9">
        <v>842601</v>
      </c>
      <c r="B1137" s="18">
        <f>VLOOKUP(C1137,FORNECEDORES!D:E,2,0)</f>
        <v>40460</v>
      </c>
      <c r="C1137" s="19" t="str">
        <f>VLOOKUP(D1137,FORNECEDORES!A:D,4,0)</f>
        <v>30.515.748/0001-98</v>
      </c>
      <c r="D1137" s="13" t="s">
        <v>2732</v>
      </c>
      <c r="E1137" s="20" t="str">
        <f t="shared" si="76"/>
        <v>04 0011</v>
      </c>
      <c r="F1137" s="28" t="s">
        <v>8976</v>
      </c>
      <c r="G1137" s="21" t="str">
        <f>VLOOKUP(E1137,'FILIAIS PETZ'!A:E,5,0)</f>
        <v>PETZ AUGUSTA</v>
      </c>
      <c r="H1137" s="20" t="str">
        <f>VLOOKUP(E1137,'FILIAIS PETZ'!A:D,4,0)</f>
        <v>AUGT-SP</v>
      </c>
      <c r="I1137" s="46">
        <v>45324</v>
      </c>
      <c r="J1137" s="9">
        <v>842601</v>
      </c>
      <c r="K1137" s="9" t="s">
        <v>9035</v>
      </c>
      <c r="L1137" s="29" t="s">
        <v>7442</v>
      </c>
      <c r="M1137" s="46">
        <v>45363</v>
      </c>
      <c r="N1137" s="46">
        <v>45385</v>
      </c>
      <c r="O1137" s="46">
        <v>45365</v>
      </c>
      <c r="P1137" s="29" t="s">
        <v>4990</v>
      </c>
      <c r="Q1137" s="9" t="s">
        <v>5029</v>
      </c>
      <c r="R1137" s="9" t="s">
        <v>4991</v>
      </c>
      <c r="S1137" s="9" t="s">
        <v>4983</v>
      </c>
      <c r="T1137" s="9" t="s">
        <v>32</v>
      </c>
      <c r="U1137" s="9" t="s">
        <v>5048</v>
      </c>
      <c r="V1137" s="9" t="s">
        <v>5048</v>
      </c>
      <c r="W1137" s="9" t="s">
        <v>5021</v>
      </c>
      <c r="X1137" s="9" t="s">
        <v>4985</v>
      </c>
      <c r="Y1137" s="9" t="s">
        <v>4980</v>
      </c>
      <c r="Z1137" s="9" t="s">
        <v>4980</v>
      </c>
      <c r="AA1137" s="9" t="s">
        <v>4989</v>
      </c>
      <c r="AB1137" s="84" t="s">
        <v>5066</v>
      </c>
      <c r="AC1137" s="9" t="s">
        <v>5006</v>
      </c>
      <c r="AD1137" s="9"/>
      <c r="AE1137" s="20" t="str">
        <f>VLOOKUP(E1137,'FILIAIS PETZ'!A:Q,17,0)</f>
        <v>SP2</v>
      </c>
      <c r="AF1137" s="20" t="str">
        <f>VLOOKUP(E1137,'FILIAIS PETZ'!A:Q,3,0)</f>
        <v>FELICIO</v>
      </c>
      <c r="AG1137" s="20" t="str">
        <f>VLOOKUP(E1137,'FILIAIS PETZ'!A:Q,2,0)</f>
        <v>R3</v>
      </c>
      <c r="AH1137" s="75">
        <v>980</v>
      </c>
      <c r="AI1137" s="68" t="s">
        <v>9581</v>
      </c>
      <c r="AJ1137" s="43">
        <f>VLOOKUP(E1137,'FILIAIS PETZ'!$A$2:$K$2000,11,0)</f>
        <v>18328118001776</v>
      </c>
      <c r="AK1137" s="44">
        <v>18328118001776</v>
      </c>
    </row>
    <row r="1138" spans="1:37" s="14" customFormat="1" ht="15" customHeight="1" thickBot="1" x14ac:dyDescent="0.25">
      <c r="A1138" s="9">
        <v>842603</v>
      </c>
      <c r="B1138" s="18">
        <f>VLOOKUP(C1138,FORNECEDORES!D:E,2,0)</f>
        <v>40460</v>
      </c>
      <c r="C1138" s="19" t="str">
        <f>VLOOKUP(D1138,FORNECEDORES!A:D,4,0)</f>
        <v>30.515.748/0001-98</v>
      </c>
      <c r="D1138" s="13" t="s">
        <v>2732</v>
      </c>
      <c r="E1138" s="20" t="str">
        <f t="shared" si="76"/>
        <v>04 0068</v>
      </c>
      <c r="F1138" s="28" t="s">
        <v>8958</v>
      </c>
      <c r="G1138" s="21" t="str">
        <f>VLOOKUP(E1138,'FILIAIS PETZ'!A:E,5,0)</f>
        <v>PETZ PEREIRA BARRETO</v>
      </c>
      <c r="H1138" s="20" t="str">
        <f>VLOOKUP(E1138,'FILIAIS PETZ'!A:D,4,0)</f>
        <v>PBAR-SP</v>
      </c>
      <c r="I1138" s="46">
        <v>45324</v>
      </c>
      <c r="J1138" s="9">
        <v>842603</v>
      </c>
      <c r="K1138" s="9"/>
      <c r="L1138" s="29"/>
      <c r="M1138" s="46"/>
      <c r="N1138" s="46"/>
      <c r="O1138" s="46"/>
      <c r="P1138" s="29" t="s">
        <v>4990</v>
      </c>
      <c r="Q1138" s="9" t="s">
        <v>5029</v>
      </c>
      <c r="R1138" s="9" t="s">
        <v>4991</v>
      </c>
      <c r="S1138" s="9" t="s">
        <v>4983</v>
      </c>
      <c r="T1138" s="9" t="s">
        <v>32</v>
      </c>
      <c r="U1138" s="9" t="s">
        <v>5048</v>
      </c>
      <c r="V1138" s="9" t="s">
        <v>5048</v>
      </c>
      <c r="W1138" s="9" t="s">
        <v>5021</v>
      </c>
      <c r="X1138" s="9" t="s">
        <v>4985</v>
      </c>
      <c r="Y1138" s="9" t="s">
        <v>4980</v>
      </c>
      <c r="Z1138" s="9" t="s">
        <v>4980</v>
      </c>
      <c r="AA1138" s="9" t="s">
        <v>4989</v>
      </c>
      <c r="AB1138" s="84" t="s">
        <v>5066</v>
      </c>
      <c r="AC1138" s="9" t="s">
        <v>5006</v>
      </c>
      <c r="AD1138" s="9"/>
      <c r="AE1138" s="20" t="str">
        <f>VLOOKUP(E1138,'FILIAIS PETZ'!A:Q,17,0)</f>
        <v>SP3</v>
      </c>
      <c r="AF1138" s="20" t="str">
        <f>VLOOKUP(E1138,'FILIAIS PETZ'!A:Q,3,0)</f>
        <v>FELICIO</v>
      </c>
      <c r="AG1138" s="20" t="str">
        <f>VLOOKUP(E1138,'FILIAIS PETZ'!A:Q,2,0)</f>
        <v>R3</v>
      </c>
      <c r="AH1138" s="75">
        <v>980</v>
      </c>
      <c r="AI1138" s="68" t="s">
        <v>9581</v>
      </c>
      <c r="AJ1138" s="43">
        <f>VLOOKUP(E1138,'FILIAIS PETZ'!$A$2:$K$2000,11,0)</f>
        <v>18328118007111</v>
      </c>
      <c r="AK1138" s="44">
        <v>18328118007111</v>
      </c>
    </row>
    <row r="1139" spans="1:37" s="14" customFormat="1" ht="15" customHeight="1" thickBot="1" x14ac:dyDescent="0.25">
      <c r="A1139" s="9">
        <v>842606</v>
      </c>
      <c r="B1139" s="18">
        <f>VLOOKUP(C1139,FORNECEDORES!D:E,2,0)</f>
        <v>40460</v>
      </c>
      <c r="C1139" s="19" t="str">
        <f>VLOOKUP(D1139,FORNECEDORES!A:D,4,0)</f>
        <v>30.515.748/0001-98</v>
      </c>
      <c r="D1139" s="13" t="s">
        <v>2732</v>
      </c>
      <c r="E1139" s="20" t="str">
        <f t="shared" si="76"/>
        <v>04 0019</v>
      </c>
      <c r="F1139" s="28" t="s">
        <v>8977</v>
      </c>
      <c r="G1139" s="21" t="str">
        <f>VLOOKUP(E1139,'FILIAIS PETZ'!A:E,5,0)</f>
        <v>PETZ BUTANTA</v>
      </c>
      <c r="H1139" s="20" t="str">
        <f>VLOOKUP(E1139,'FILIAIS PETZ'!A:D,4,0)</f>
        <v>BTTA-SP</v>
      </c>
      <c r="I1139" s="46">
        <v>45324</v>
      </c>
      <c r="J1139" s="9">
        <v>842606</v>
      </c>
      <c r="K1139" s="9" t="s">
        <v>9035</v>
      </c>
      <c r="L1139" s="29" t="s">
        <v>7445</v>
      </c>
      <c r="M1139" s="46">
        <v>45363</v>
      </c>
      <c r="N1139" s="46">
        <v>45385</v>
      </c>
      <c r="O1139" s="46">
        <v>45365</v>
      </c>
      <c r="P1139" s="29" t="s">
        <v>4990</v>
      </c>
      <c r="Q1139" s="9" t="s">
        <v>5029</v>
      </c>
      <c r="R1139" s="9" t="s">
        <v>4991</v>
      </c>
      <c r="S1139" s="9" t="s">
        <v>4983</v>
      </c>
      <c r="T1139" s="9" t="s">
        <v>32</v>
      </c>
      <c r="U1139" s="9" t="s">
        <v>5048</v>
      </c>
      <c r="V1139" s="9" t="s">
        <v>5048</v>
      </c>
      <c r="W1139" s="9" t="s">
        <v>5021</v>
      </c>
      <c r="X1139" s="9" t="s">
        <v>4985</v>
      </c>
      <c r="Y1139" s="9" t="s">
        <v>4980</v>
      </c>
      <c r="Z1139" s="9" t="s">
        <v>4980</v>
      </c>
      <c r="AA1139" s="9" t="s">
        <v>4989</v>
      </c>
      <c r="AB1139" s="84" t="s">
        <v>5066</v>
      </c>
      <c r="AC1139" s="9" t="s">
        <v>5006</v>
      </c>
      <c r="AD1139" s="9"/>
      <c r="AE1139" s="20" t="str">
        <f>VLOOKUP(E1139,'FILIAIS PETZ'!A:Q,17,0)</f>
        <v>SP2</v>
      </c>
      <c r="AF1139" s="20" t="str">
        <f>VLOOKUP(E1139,'FILIAIS PETZ'!A:Q,3,0)</f>
        <v>FELICIO</v>
      </c>
      <c r="AG1139" s="20" t="str">
        <f>VLOOKUP(E1139,'FILIAIS PETZ'!A:Q,2,0)</f>
        <v>R3</v>
      </c>
      <c r="AH1139" s="75">
        <v>980</v>
      </c>
      <c r="AI1139" s="68" t="s">
        <v>9581</v>
      </c>
      <c r="AJ1139" s="43">
        <f>VLOOKUP(E1139,'FILIAIS PETZ'!$A$2:$K$2000,11,0)</f>
        <v>18328118000885</v>
      </c>
      <c r="AK1139" s="44">
        <v>18328118000885</v>
      </c>
    </row>
    <row r="1140" spans="1:37" s="14" customFormat="1" ht="15" customHeight="1" thickBot="1" x14ac:dyDescent="0.25">
      <c r="A1140" s="9">
        <v>842607</v>
      </c>
      <c r="B1140" s="18">
        <f>VLOOKUP(C1140,FORNECEDORES!D:E,2,0)</f>
        <v>40460</v>
      </c>
      <c r="C1140" s="19" t="str">
        <f>VLOOKUP(D1140,FORNECEDORES!A:D,4,0)</f>
        <v>30.515.748/0001-98</v>
      </c>
      <c r="D1140" s="13" t="s">
        <v>2732</v>
      </c>
      <c r="E1140" s="20" t="str">
        <f t="shared" si="76"/>
        <v>04 0221</v>
      </c>
      <c r="F1140" s="28" t="s">
        <v>8980</v>
      </c>
      <c r="G1140" s="21" t="str">
        <f>VLOOKUP(E1140,'FILIAIS PETZ'!A:E,5,0)</f>
        <v>PETZ GASTAO VIDIGAL</v>
      </c>
      <c r="H1140" s="20" t="str">
        <f>VLOOKUP(E1140,'FILIAIS PETZ'!A:D,4,0)</f>
        <v>GVDL-SP</v>
      </c>
      <c r="I1140" s="46">
        <v>45324</v>
      </c>
      <c r="J1140" s="9">
        <v>842607</v>
      </c>
      <c r="K1140" s="9" t="s">
        <v>9035</v>
      </c>
      <c r="L1140" s="29" t="s">
        <v>7446</v>
      </c>
      <c r="M1140" s="46">
        <v>45363</v>
      </c>
      <c r="N1140" s="46">
        <v>45385</v>
      </c>
      <c r="O1140" s="46">
        <v>45365</v>
      </c>
      <c r="P1140" s="29" t="s">
        <v>4990</v>
      </c>
      <c r="Q1140" s="9" t="s">
        <v>5029</v>
      </c>
      <c r="R1140" s="9" t="s">
        <v>4991</v>
      </c>
      <c r="S1140" s="9" t="s">
        <v>4983</v>
      </c>
      <c r="T1140" s="9" t="s">
        <v>32</v>
      </c>
      <c r="U1140" s="9" t="s">
        <v>5048</v>
      </c>
      <c r="V1140" s="9" t="s">
        <v>5048</v>
      </c>
      <c r="W1140" s="9" t="s">
        <v>5021</v>
      </c>
      <c r="X1140" s="9" t="s">
        <v>4985</v>
      </c>
      <c r="Y1140" s="9" t="s">
        <v>4980</v>
      </c>
      <c r="Z1140" s="9" t="s">
        <v>4980</v>
      </c>
      <c r="AA1140" s="9" t="s">
        <v>4989</v>
      </c>
      <c r="AB1140" s="84" t="s">
        <v>5066</v>
      </c>
      <c r="AC1140" s="9" t="s">
        <v>5006</v>
      </c>
      <c r="AD1140" s="9"/>
      <c r="AE1140" s="20" t="str">
        <f>VLOOKUP(E1140,'FILIAIS PETZ'!A:Q,17,0)</f>
        <v>SP7</v>
      </c>
      <c r="AF1140" s="20" t="str">
        <f>VLOOKUP(E1140,'FILIAIS PETZ'!A:Q,3,0)</f>
        <v>FELICIO</v>
      </c>
      <c r="AG1140" s="20" t="str">
        <f>VLOOKUP(E1140,'FILIAIS PETZ'!A:Q,2,0)</f>
        <v>R3</v>
      </c>
      <c r="AH1140" s="75">
        <v>980</v>
      </c>
      <c r="AI1140" s="68" t="s">
        <v>9581</v>
      </c>
      <c r="AJ1140" s="43">
        <f>VLOOKUP(E1140,'FILIAIS PETZ'!$A$2:$K$2000,11,0)</f>
        <v>18328118021025</v>
      </c>
      <c r="AK1140" s="44">
        <v>18328118021025</v>
      </c>
    </row>
    <row r="1141" spans="1:37" s="14" customFormat="1" ht="15" customHeight="1" thickBot="1" x14ac:dyDescent="0.25">
      <c r="A1141" s="9">
        <v>842616</v>
      </c>
      <c r="B1141" s="18">
        <f>VLOOKUP(C1141,FORNECEDORES!D:E,2,0)</f>
        <v>55566</v>
      </c>
      <c r="C1141" s="19" t="str">
        <f>VLOOKUP(D1141,FORNECEDORES!A:D,4,0)</f>
        <v>29.209.860/0001-11</v>
      </c>
      <c r="D1141" s="13" t="s">
        <v>2679</v>
      </c>
      <c r="E1141" s="20" t="str">
        <f t="shared" si="76"/>
        <v>04 0256</v>
      </c>
      <c r="F1141" s="28" t="s">
        <v>9144</v>
      </c>
      <c r="G1141" s="21" t="str">
        <f>VLOOKUP(E1141,'FILIAIS PETZ'!A:E,5,0)</f>
        <v>PETZ ACLIMAÇÃO</v>
      </c>
      <c r="H1141" s="20" t="str">
        <f>VLOOKUP(E1141,'FILIAIS PETZ'!A:D,4,0)</f>
        <v>ACLM-SP</v>
      </c>
      <c r="I1141" s="46">
        <v>45324</v>
      </c>
      <c r="J1141" s="9">
        <v>842616</v>
      </c>
      <c r="K1141" s="9" t="s">
        <v>9035</v>
      </c>
      <c r="L1141" s="29" t="s">
        <v>9582</v>
      </c>
      <c r="M1141" s="46">
        <v>45341</v>
      </c>
      <c r="N1141" s="46">
        <v>45378</v>
      </c>
      <c r="O1141" s="46">
        <v>45356</v>
      </c>
      <c r="P1141" s="29" t="s">
        <v>4990</v>
      </c>
      <c r="Q1141" s="9" t="s">
        <v>5029</v>
      </c>
      <c r="R1141" s="9" t="s">
        <v>4991</v>
      </c>
      <c r="S1141" s="9" t="s">
        <v>4983</v>
      </c>
      <c r="T1141" s="9" t="s">
        <v>32</v>
      </c>
      <c r="U1141" s="9" t="s">
        <v>5048</v>
      </c>
      <c r="V1141" s="9" t="s">
        <v>5048</v>
      </c>
      <c r="W1141" s="9" t="s">
        <v>5021</v>
      </c>
      <c r="X1141" s="9" t="s">
        <v>4992</v>
      </c>
      <c r="Y1141" s="10" t="s">
        <v>4980</v>
      </c>
      <c r="Z1141" s="10" t="s">
        <v>4980</v>
      </c>
      <c r="AA1141" s="10" t="s">
        <v>4992</v>
      </c>
      <c r="AB1141" s="10" t="s">
        <v>5066</v>
      </c>
      <c r="AC1141" s="9" t="s">
        <v>5006</v>
      </c>
      <c r="AD1141" s="9"/>
      <c r="AE1141" s="20" t="str">
        <f>VLOOKUP(E1141,'FILIAIS PETZ'!A:Q,17,0)</f>
        <v>SP2</v>
      </c>
      <c r="AF1141" s="20" t="str">
        <f>VLOOKUP(E1141,'FILIAIS PETZ'!A:Q,3,0)</f>
        <v>FELICIO</v>
      </c>
      <c r="AG1141" s="20" t="str">
        <f>VLOOKUP(E1141,'FILIAIS PETZ'!A:Q,2,0)</f>
        <v>R3</v>
      </c>
      <c r="AH1141" s="75">
        <v>1000</v>
      </c>
      <c r="AI1141" s="68" t="s">
        <v>9583</v>
      </c>
      <c r="AJ1141" s="43" t="str">
        <f>VLOOKUP(E1141,'FILIAIS PETZ'!$A$2:$K$2000,11,0)</f>
        <v>18.328.118/0243-93</v>
      </c>
      <c r="AK1141" s="44" t="s">
        <v>9146</v>
      </c>
    </row>
    <row r="1142" spans="1:37" s="14" customFormat="1" ht="15" customHeight="1" thickBot="1" x14ac:dyDescent="0.25">
      <c r="A1142" s="9">
        <v>842618</v>
      </c>
      <c r="B1142" s="18">
        <f>VLOOKUP(C1142,FORNECEDORES!D:E,2,0)</f>
        <v>55566</v>
      </c>
      <c r="C1142" s="19" t="str">
        <f>VLOOKUP(D1142,FORNECEDORES!A:D,4,0)</f>
        <v>29.209.860/0001-11</v>
      </c>
      <c r="D1142" s="13" t="s">
        <v>2679</v>
      </c>
      <c r="E1142" s="20" t="str">
        <f t="shared" si="76"/>
        <v>04 0263</v>
      </c>
      <c r="F1142" s="28" t="s">
        <v>8628</v>
      </c>
      <c r="G1142" s="21" t="str">
        <f>VLOOKUP(E1142,'FILIAIS PETZ'!A:E,5,0)</f>
        <v>PETZ PÃO DE AÇUCAR JABAQUARA</v>
      </c>
      <c r="H1142" s="20" t="str">
        <f>VLOOKUP(E1142,'FILIAIS PETZ'!A:D,4,0)</f>
        <v>JABQ-SP</v>
      </c>
      <c r="I1142" s="46">
        <v>45324</v>
      </c>
      <c r="J1142" s="9">
        <v>842618</v>
      </c>
      <c r="K1142" s="9" t="s">
        <v>9035</v>
      </c>
      <c r="L1142" s="29" t="s">
        <v>9584</v>
      </c>
      <c r="M1142" s="46">
        <v>45341</v>
      </c>
      <c r="N1142" s="46">
        <v>45378</v>
      </c>
      <c r="O1142" s="46">
        <v>45356</v>
      </c>
      <c r="P1142" s="29" t="s">
        <v>4990</v>
      </c>
      <c r="Q1142" s="9" t="s">
        <v>5029</v>
      </c>
      <c r="R1142" s="9" t="s">
        <v>4991</v>
      </c>
      <c r="S1142" s="9" t="s">
        <v>4983</v>
      </c>
      <c r="T1142" s="9" t="s">
        <v>32</v>
      </c>
      <c r="U1142" s="9" t="s">
        <v>5048</v>
      </c>
      <c r="V1142" s="9" t="s">
        <v>5048</v>
      </c>
      <c r="W1142" s="9" t="s">
        <v>5021</v>
      </c>
      <c r="X1142" s="9" t="s">
        <v>4992</v>
      </c>
      <c r="Y1142" s="10" t="s">
        <v>4980</v>
      </c>
      <c r="Z1142" s="10" t="s">
        <v>4980</v>
      </c>
      <c r="AA1142" s="10" t="s">
        <v>4992</v>
      </c>
      <c r="AB1142" s="10" t="s">
        <v>5066</v>
      </c>
      <c r="AC1142" s="9" t="s">
        <v>5006</v>
      </c>
      <c r="AD1142" s="9"/>
      <c r="AE1142" s="20" t="str">
        <f>VLOOKUP(E1142,'FILIAIS PETZ'!A:Q,17,0)</f>
        <v>SP3</v>
      </c>
      <c r="AF1142" s="20" t="str">
        <f>VLOOKUP(E1142,'FILIAIS PETZ'!A:Q,3,0)</f>
        <v>FELICIO</v>
      </c>
      <c r="AG1142" s="20" t="str">
        <f>VLOOKUP(E1142,'FILIAIS PETZ'!A:Q,2,0)</f>
        <v>R3</v>
      </c>
      <c r="AH1142" s="75">
        <v>1000</v>
      </c>
      <c r="AI1142" s="68" t="s">
        <v>9583</v>
      </c>
      <c r="AJ1142" s="43" t="str">
        <f>VLOOKUP(E1142,'FILIAIS PETZ'!$A$2:$K$2000,11,0)</f>
        <v>18.328.118/0258-70</v>
      </c>
      <c r="AK1142" s="44" t="s">
        <v>9134</v>
      </c>
    </row>
    <row r="1143" spans="1:37" s="14" customFormat="1" ht="15" customHeight="1" thickBot="1" x14ac:dyDescent="0.25">
      <c r="A1143" s="9">
        <v>842679</v>
      </c>
      <c r="B1143" s="18">
        <f>VLOOKUP(C1143,FORNECEDORES!D:E,2,0)</f>
        <v>530375</v>
      </c>
      <c r="C1143" s="19" t="str">
        <f>VLOOKUP(D1143,FORNECEDORES!A:D,4,0)</f>
        <v>23.080.842/0001-04</v>
      </c>
      <c r="D1143" s="13" t="s">
        <v>4370</v>
      </c>
      <c r="E1143" s="20" t="str">
        <f t="shared" si="76"/>
        <v>04 0135</v>
      </c>
      <c r="F1143" s="28" t="s">
        <v>8712</v>
      </c>
      <c r="G1143" s="21" t="str">
        <f>VLOOKUP(E1143,'FILIAIS PETZ'!A:E,5,0)</f>
        <v>PETZ CARREFOUR ANCHIETA</v>
      </c>
      <c r="H1143" s="20" t="str">
        <f>VLOOKUP(E1143,'FILIAIS PETZ'!A:D,4,0)</f>
        <v>ANCH-SP</v>
      </c>
      <c r="I1143" s="46">
        <v>45324</v>
      </c>
      <c r="J1143" s="9">
        <v>842679</v>
      </c>
      <c r="K1143" s="9"/>
      <c r="L1143" s="29"/>
      <c r="M1143" s="46"/>
      <c r="N1143" s="46"/>
      <c r="O1143" s="46"/>
      <c r="P1143" s="29" t="s">
        <v>4990</v>
      </c>
      <c r="Q1143" s="9" t="s">
        <v>5029</v>
      </c>
      <c r="R1143" s="9" t="s">
        <v>4991</v>
      </c>
      <c r="S1143" s="9" t="s">
        <v>4983</v>
      </c>
      <c r="T1143" s="9" t="s">
        <v>32</v>
      </c>
      <c r="U1143" s="9" t="s">
        <v>5048</v>
      </c>
      <c r="V1143" s="9" t="s">
        <v>5048</v>
      </c>
      <c r="W1143" s="9" t="s">
        <v>5021</v>
      </c>
      <c r="X1143" s="9" t="s">
        <v>4985</v>
      </c>
      <c r="Y1143" s="9" t="s">
        <v>4980</v>
      </c>
      <c r="Z1143" s="9" t="s">
        <v>4980</v>
      </c>
      <c r="AA1143" s="9" t="s">
        <v>4989</v>
      </c>
      <c r="AB1143" s="9" t="s">
        <v>5066</v>
      </c>
      <c r="AC1143" s="9" t="s">
        <v>5006</v>
      </c>
      <c r="AD1143" s="9"/>
      <c r="AE1143" s="20" t="str">
        <f>VLOOKUP(E1143,'FILIAIS PETZ'!A:Q,17,0)</f>
        <v>SP3</v>
      </c>
      <c r="AF1143" s="20" t="str">
        <f>VLOOKUP(E1143,'FILIAIS PETZ'!A:Q,3,0)</f>
        <v>FELICIO</v>
      </c>
      <c r="AG1143" s="20" t="str">
        <f>VLOOKUP(E1143,'FILIAIS PETZ'!A:Q,2,0)</f>
        <v>R3</v>
      </c>
      <c r="AH1143" s="75">
        <v>850</v>
      </c>
      <c r="AI1143" s="68" t="s">
        <v>9585</v>
      </c>
      <c r="AJ1143" s="43">
        <f>VLOOKUP(E1143,'FILIAIS PETZ'!$A$2:$K$2000,11,0)</f>
        <v>18328118012549</v>
      </c>
      <c r="AK1143" s="44">
        <v>18328118012549</v>
      </c>
    </row>
    <row r="1144" spans="1:37" s="14" customFormat="1" ht="15" customHeight="1" thickBot="1" x14ac:dyDescent="0.25">
      <c r="A1144" s="9">
        <v>842680</v>
      </c>
      <c r="B1144" s="18">
        <f>VLOOKUP(C1144,FORNECEDORES!D:E,2,0)</f>
        <v>530375</v>
      </c>
      <c r="C1144" s="19" t="str">
        <f>VLOOKUP(D1144,FORNECEDORES!A:D,4,0)</f>
        <v>23.080.842/0001-04</v>
      </c>
      <c r="D1144" s="13" t="s">
        <v>4370</v>
      </c>
      <c r="E1144" s="20" t="str">
        <f t="shared" si="76"/>
        <v>04 0247</v>
      </c>
      <c r="F1144" s="28" t="s">
        <v>8967</v>
      </c>
      <c r="G1144" s="21" t="str">
        <f>VLOOKUP(E1144,'FILIAIS PETZ'!A:E,5,0)</f>
        <v>PETZ AV GOIÁS</v>
      </c>
      <c r="H1144" s="20" t="str">
        <f>VLOOKUP(E1144,'FILIAIS PETZ'!A:D,4,0)</f>
        <v>AVGO-SP</v>
      </c>
      <c r="I1144" s="46">
        <v>45324</v>
      </c>
      <c r="J1144" s="9">
        <v>842680</v>
      </c>
      <c r="K1144" s="9"/>
      <c r="L1144" s="29"/>
      <c r="M1144" s="46"/>
      <c r="N1144" s="46"/>
      <c r="O1144" s="46"/>
      <c r="P1144" s="29" t="s">
        <v>4990</v>
      </c>
      <c r="Q1144" s="9" t="s">
        <v>5029</v>
      </c>
      <c r="R1144" s="9" t="s">
        <v>4991</v>
      </c>
      <c r="S1144" s="9" t="s">
        <v>4983</v>
      </c>
      <c r="T1144" s="9" t="s">
        <v>32</v>
      </c>
      <c r="U1144" s="9" t="s">
        <v>5048</v>
      </c>
      <c r="V1144" s="9" t="s">
        <v>5048</v>
      </c>
      <c r="W1144" s="9" t="s">
        <v>5021</v>
      </c>
      <c r="X1144" s="9" t="s">
        <v>4985</v>
      </c>
      <c r="Y1144" s="9" t="s">
        <v>4980</v>
      </c>
      <c r="Z1144" s="9" t="s">
        <v>4980</v>
      </c>
      <c r="AA1144" s="9" t="s">
        <v>4989</v>
      </c>
      <c r="AB1144" s="9" t="s">
        <v>5066</v>
      </c>
      <c r="AC1144" s="9" t="s">
        <v>5006</v>
      </c>
      <c r="AD1144" s="9"/>
      <c r="AE1144" s="20" t="str">
        <f>VLOOKUP(E1144,'FILIAIS PETZ'!A:Q,17,0)</f>
        <v>SP3</v>
      </c>
      <c r="AF1144" s="20" t="str">
        <f>VLOOKUP(E1144,'FILIAIS PETZ'!A:Q,3,0)</f>
        <v>FELICIO</v>
      </c>
      <c r="AG1144" s="20" t="str">
        <f>VLOOKUP(E1144,'FILIAIS PETZ'!A:Q,2,0)</f>
        <v>R3</v>
      </c>
      <c r="AH1144" s="75">
        <v>850</v>
      </c>
      <c r="AI1144" s="68" t="s">
        <v>9585</v>
      </c>
      <c r="AJ1144" s="43" t="str">
        <f>VLOOKUP(E1144,'FILIAIS PETZ'!$A$2:$K$2000,11,0)</f>
        <v>18.328.118/0236-64</v>
      </c>
      <c r="AK1144" s="44" t="s">
        <v>9093</v>
      </c>
    </row>
    <row r="1145" spans="1:37" s="14" customFormat="1" ht="15" customHeight="1" thickBot="1" x14ac:dyDescent="0.25">
      <c r="A1145" s="9">
        <v>842681</v>
      </c>
      <c r="B1145" s="18">
        <f>VLOOKUP(C1145,FORNECEDORES!D:E,2,0)</f>
        <v>530375</v>
      </c>
      <c r="C1145" s="19" t="str">
        <f>VLOOKUP(D1145,FORNECEDORES!A:D,4,0)</f>
        <v>23.080.842/0001-04</v>
      </c>
      <c r="D1145" s="13" t="s">
        <v>4370</v>
      </c>
      <c r="E1145" s="20" t="str">
        <f t="shared" si="76"/>
        <v>04 0024</v>
      </c>
      <c r="F1145" s="28" t="s">
        <v>8626</v>
      </c>
      <c r="G1145" s="21" t="str">
        <f>VLOOKUP(E1145,'FILIAIS PETZ'!A:E,5,0)</f>
        <v>PETZ DIADEMA</v>
      </c>
      <c r="H1145" s="20" t="str">
        <f>VLOOKUP(E1145,'FILIAIS PETZ'!A:D,4,0)</f>
        <v>DDMA-SP</v>
      </c>
      <c r="I1145" s="46">
        <v>45324</v>
      </c>
      <c r="J1145" s="9">
        <v>842681</v>
      </c>
      <c r="K1145" s="9"/>
      <c r="L1145" s="29"/>
      <c r="M1145" s="46"/>
      <c r="N1145" s="46"/>
      <c r="O1145" s="46"/>
      <c r="P1145" s="29" t="s">
        <v>4990</v>
      </c>
      <c r="Q1145" s="9" t="s">
        <v>5029</v>
      </c>
      <c r="R1145" s="9" t="s">
        <v>4991</v>
      </c>
      <c r="S1145" s="9" t="s">
        <v>4983</v>
      </c>
      <c r="T1145" s="9" t="s">
        <v>32</v>
      </c>
      <c r="U1145" s="9" t="s">
        <v>5048</v>
      </c>
      <c r="V1145" s="9" t="s">
        <v>5048</v>
      </c>
      <c r="W1145" s="9" t="s">
        <v>5021</v>
      </c>
      <c r="X1145" s="9" t="s">
        <v>4985</v>
      </c>
      <c r="Y1145" s="9" t="s">
        <v>4980</v>
      </c>
      <c r="Z1145" s="9" t="s">
        <v>4980</v>
      </c>
      <c r="AA1145" s="9" t="s">
        <v>4989</v>
      </c>
      <c r="AB1145" s="9" t="s">
        <v>5066</v>
      </c>
      <c r="AC1145" s="9" t="s">
        <v>5006</v>
      </c>
      <c r="AD1145" s="9"/>
      <c r="AE1145" s="20" t="str">
        <f>VLOOKUP(E1145,'FILIAIS PETZ'!A:Q,17,0)</f>
        <v>SP3</v>
      </c>
      <c r="AF1145" s="20" t="str">
        <f>VLOOKUP(E1145,'FILIAIS PETZ'!A:Q,3,0)</f>
        <v>FELICIO</v>
      </c>
      <c r="AG1145" s="20" t="str">
        <f>VLOOKUP(E1145,'FILIAIS PETZ'!A:Q,2,0)</f>
        <v>R3</v>
      </c>
      <c r="AH1145" s="75">
        <v>850</v>
      </c>
      <c r="AI1145" s="68" t="s">
        <v>9585</v>
      </c>
      <c r="AJ1145" s="43">
        <f>VLOOKUP(E1145,'FILIAIS PETZ'!$A$2:$K$2000,11,0)</f>
        <v>18328118000966</v>
      </c>
      <c r="AK1145" s="44">
        <v>18328118000966</v>
      </c>
    </row>
    <row r="1146" spans="1:37" s="14" customFormat="1" ht="15" customHeight="1" thickBot="1" x14ac:dyDescent="0.25">
      <c r="A1146" s="9">
        <v>842682</v>
      </c>
      <c r="B1146" s="18">
        <f>VLOOKUP(C1146,FORNECEDORES!D:E,2,0)</f>
        <v>530375</v>
      </c>
      <c r="C1146" s="19" t="str">
        <f>VLOOKUP(D1146,FORNECEDORES!A:D,4,0)</f>
        <v>23.080.842/0001-04</v>
      </c>
      <c r="D1146" s="13" t="s">
        <v>4370</v>
      </c>
      <c r="E1146" s="20" t="str">
        <f t="shared" si="76"/>
        <v>04 0069</v>
      </c>
      <c r="F1146" s="28" t="s">
        <v>8968</v>
      </c>
      <c r="G1146" s="21" t="str">
        <f>VLOOKUP(E1146,'FILIAIS PETZ'!A:E,5,0)</f>
        <v>PETZ GIOVANNI PIRELLI</v>
      </c>
      <c r="H1146" s="20" t="str">
        <f>VLOOKUP(E1146,'FILIAIS PETZ'!A:D,4,0)</f>
        <v>GPIR-SP</v>
      </c>
      <c r="I1146" s="46">
        <v>45324</v>
      </c>
      <c r="J1146" s="9">
        <v>842682</v>
      </c>
      <c r="K1146" s="9"/>
      <c r="L1146" s="29"/>
      <c r="M1146" s="46"/>
      <c r="N1146" s="46"/>
      <c r="O1146" s="46"/>
      <c r="P1146" s="29" t="s">
        <v>4990</v>
      </c>
      <c r="Q1146" s="9" t="s">
        <v>5029</v>
      </c>
      <c r="R1146" s="9" t="s">
        <v>4991</v>
      </c>
      <c r="S1146" s="9" t="s">
        <v>4983</v>
      </c>
      <c r="T1146" s="9" t="s">
        <v>32</v>
      </c>
      <c r="U1146" s="9" t="s">
        <v>5048</v>
      </c>
      <c r="V1146" s="9" t="s">
        <v>5048</v>
      </c>
      <c r="W1146" s="9" t="s">
        <v>5021</v>
      </c>
      <c r="X1146" s="9" t="s">
        <v>4985</v>
      </c>
      <c r="Y1146" s="9" t="s">
        <v>4980</v>
      </c>
      <c r="Z1146" s="9" t="s">
        <v>4980</v>
      </c>
      <c r="AA1146" s="9" t="s">
        <v>4989</v>
      </c>
      <c r="AB1146" s="9" t="s">
        <v>5066</v>
      </c>
      <c r="AC1146" s="9" t="s">
        <v>5006</v>
      </c>
      <c r="AD1146" s="9"/>
      <c r="AE1146" s="20" t="str">
        <f>VLOOKUP(E1146,'FILIAIS PETZ'!A:Q,17,0)</f>
        <v>SP3</v>
      </c>
      <c r="AF1146" s="20" t="str">
        <f>VLOOKUP(E1146,'FILIAIS PETZ'!A:Q,3,0)</f>
        <v>FELICIO</v>
      </c>
      <c r="AG1146" s="20" t="str">
        <f>VLOOKUP(E1146,'FILIAIS PETZ'!A:Q,2,0)</f>
        <v>R3</v>
      </c>
      <c r="AH1146" s="75">
        <v>850</v>
      </c>
      <c r="AI1146" s="68" t="s">
        <v>9585</v>
      </c>
      <c r="AJ1146" s="43">
        <f>VLOOKUP(E1146,'FILIAIS PETZ'!$A$2:$K$2000,11,0)</f>
        <v>18328118006905</v>
      </c>
      <c r="AK1146" s="44">
        <v>18328118006905</v>
      </c>
    </row>
    <row r="1147" spans="1:37" s="14" customFormat="1" ht="15" customHeight="1" thickBot="1" x14ac:dyDescent="0.25">
      <c r="A1147" s="9">
        <v>842683</v>
      </c>
      <c r="B1147" s="18">
        <f>VLOOKUP(C1147,FORNECEDORES!D:E,2,0)</f>
        <v>530375</v>
      </c>
      <c r="C1147" s="19" t="str">
        <f>VLOOKUP(D1147,FORNECEDORES!A:D,4,0)</f>
        <v>23.080.842/0001-04</v>
      </c>
      <c r="D1147" s="13" t="s">
        <v>4370</v>
      </c>
      <c r="E1147" s="20" t="str">
        <f t="shared" si="76"/>
        <v>04 0138</v>
      </c>
      <c r="F1147" s="28" t="s">
        <v>8627</v>
      </c>
      <c r="G1147" s="21" t="str">
        <f>VLOOKUP(E1147,'FILIAIS PETZ'!A:E,5,0)</f>
        <v>PETZ JOÃO FIRMINO</v>
      </c>
      <c r="H1147" s="20" t="str">
        <f>VLOOKUP(E1147,'FILIAIS PETZ'!A:D,4,0)</f>
        <v>JFIR-SP</v>
      </c>
      <c r="I1147" s="46">
        <v>45324</v>
      </c>
      <c r="J1147" s="9">
        <v>842683</v>
      </c>
      <c r="K1147" s="9"/>
      <c r="L1147" s="29"/>
      <c r="M1147" s="46"/>
      <c r="N1147" s="46"/>
      <c r="O1147" s="46"/>
      <c r="P1147" s="29" t="s">
        <v>4990</v>
      </c>
      <c r="Q1147" s="9" t="s">
        <v>5029</v>
      </c>
      <c r="R1147" s="9" t="s">
        <v>4991</v>
      </c>
      <c r="S1147" s="9" t="s">
        <v>4983</v>
      </c>
      <c r="T1147" s="9" t="s">
        <v>32</v>
      </c>
      <c r="U1147" s="9" t="s">
        <v>5048</v>
      </c>
      <c r="V1147" s="9" t="s">
        <v>5048</v>
      </c>
      <c r="W1147" s="9" t="s">
        <v>5021</v>
      </c>
      <c r="X1147" s="9" t="s">
        <v>4985</v>
      </c>
      <c r="Y1147" s="9" t="s">
        <v>4980</v>
      </c>
      <c r="Z1147" s="9" t="s">
        <v>4980</v>
      </c>
      <c r="AA1147" s="9" t="s">
        <v>4989</v>
      </c>
      <c r="AB1147" s="9" t="s">
        <v>5066</v>
      </c>
      <c r="AC1147" s="9" t="s">
        <v>5006</v>
      </c>
      <c r="AD1147" s="9"/>
      <c r="AE1147" s="20" t="str">
        <f>VLOOKUP(E1147,'FILIAIS PETZ'!A:Q,17,0)</f>
        <v>SP3</v>
      </c>
      <c r="AF1147" s="20" t="str">
        <f>VLOOKUP(E1147,'FILIAIS PETZ'!A:Q,3,0)</f>
        <v>FELICIO</v>
      </c>
      <c r="AG1147" s="20" t="str">
        <f>VLOOKUP(E1147,'FILIAIS PETZ'!A:Q,2,0)</f>
        <v>R3</v>
      </c>
      <c r="AH1147" s="75">
        <v>850</v>
      </c>
      <c r="AI1147" s="68" t="s">
        <v>9585</v>
      </c>
      <c r="AJ1147" s="43">
        <f>VLOOKUP(E1147,'FILIAIS PETZ'!$A$2:$K$2000,11,0)</f>
        <v>18328118012972</v>
      </c>
      <c r="AK1147" s="44">
        <v>18328118012972</v>
      </c>
    </row>
    <row r="1148" spans="1:37" s="14" customFormat="1" ht="15" customHeight="1" thickBot="1" x14ac:dyDescent="0.25">
      <c r="A1148" s="9">
        <v>842685</v>
      </c>
      <c r="B1148" s="18">
        <f>VLOOKUP(C1148,FORNECEDORES!D:E,2,0)</f>
        <v>530375</v>
      </c>
      <c r="C1148" s="19" t="str">
        <f>VLOOKUP(D1148,FORNECEDORES!A:D,4,0)</f>
        <v>23.080.842/0001-04</v>
      </c>
      <c r="D1148" s="13" t="s">
        <v>4370</v>
      </c>
      <c r="E1148" s="20" t="str">
        <f t="shared" si="76"/>
        <v>04 0181</v>
      </c>
      <c r="F1148" s="28" t="s">
        <v>8969</v>
      </c>
      <c r="G1148" s="21" t="str">
        <f>VLOOKUP(E1148,'FILIAIS PETZ'!A:E,5,0)</f>
        <v>PETZ MAUA SHOPPING</v>
      </c>
      <c r="H1148" s="20" t="str">
        <f>VLOOKUP(E1148,'FILIAIS PETZ'!A:D,4,0)</f>
        <v>MAUA-SP</v>
      </c>
      <c r="I1148" s="46">
        <v>45324</v>
      </c>
      <c r="J1148" s="9">
        <v>842685</v>
      </c>
      <c r="K1148" s="9"/>
      <c r="L1148" s="29"/>
      <c r="M1148" s="46"/>
      <c r="N1148" s="46"/>
      <c r="O1148" s="46"/>
      <c r="P1148" s="29" t="s">
        <v>4990</v>
      </c>
      <c r="Q1148" s="9" t="s">
        <v>5029</v>
      </c>
      <c r="R1148" s="9" t="s">
        <v>4991</v>
      </c>
      <c r="S1148" s="9" t="s">
        <v>4983</v>
      </c>
      <c r="T1148" s="9" t="s">
        <v>32</v>
      </c>
      <c r="U1148" s="9" t="s">
        <v>5048</v>
      </c>
      <c r="V1148" s="9" t="s">
        <v>5048</v>
      </c>
      <c r="W1148" s="9" t="s">
        <v>5021</v>
      </c>
      <c r="X1148" s="9" t="s">
        <v>4985</v>
      </c>
      <c r="Y1148" s="9" t="s">
        <v>4980</v>
      </c>
      <c r="Z1148" s="9" t="s">
        <v>4980</v>
      </c>
      <c r="AA1148" s="9" t="s">
        <v>4989</v>
      </c>
      <c r="AB1148" s="9" t="s">
        <v>5066</v>
      </c>
      <c r="AC1148" s="9" t="s">
        <v>5006</v>
      </c>
      <c r="AD1148" s="9"/>
      <c r="AE1148" s="20" t="str">
        <f>VLOOKUP(E1148,'FILIAIS PETZ'!A:Q,17,0)</f>
        <v>SP3</v>
      </c>
      <c r="AF1148" s="20" t="str">
        <f>VLOOKUP(E1148,'FILIAIS PETZ'!A:Q,3,0)</f>
        <v>FELICIO</v>
      </c>
      <c r="AG1148" s="20" t="str">
        <f>VLOOKUP(E1148,'FILIAIS PETZ'!A:Q,2,0)</f>
        <v>R3</v>
      </c>
      <c r="AH1148" s="75">
        <v>850</v>
      </c>
      <c r="AI1148" s="68" t="s">
        <v>9585</v>
      </c>
      <c r="AJ1148" s="43">
        <f>VLOOKUP(E1148,'FILIAIS PETZ'!$A$2:$K$2000,11,0)</f>
        <v>18328118016617</v>
      </c>
      <c r="AK1148" s="44">
        <v>18328118016617</v>
      </c>
    </row>
    <row r="1149" spans="1:37" s="14" customFormat="1" ht="15" customHeight="1" thickBot="1" x14ac:dyDescent="0.25">
      <c r="A1149" s="9">
        <v>842686</v>
      </c>
      <c r="B1149" s="18">
        <f>VLOOKUP(C1149,FORNECEDORES!D:E,2,0)</f>
        <v>530375</v>
      </c>
      <c r="C1149" s="19" t="str">
        <f>VLOOKUP(D1149,FORNECEDORES!A:D,4,0)</f>
        <v>23.080.842/0001-04</v>
      </c>
      <c r="D1149" s="13" t="s">
        <v>4370</v>
      </c>
      <c r="E1149" s="20" t="str">
        <f t="shared" si="76"/>
        <v>04 0068</v>
      </c>
      <c r="F1149" s="28" t="s">
        <v>8958</v>
      </c>
      <c r="G1149" s="21" t="str">
        <f>VLOOKUP(E1149,'FILIAIS PETZ'!A:E,5,0)</f>
        <v>PETZ PEREIRA BARRETO</v>
      </c>
      <c r="H1149" s="20" t="str">
        <f>VLOOKUP(E1149,'FILIAIS PETZ'!A:D,4,0)</f>
        <v>PBAR-SP</v>
      </c>
      <c r="I1149" s="46">
        <v>45324</v>
      </c>
      <c r="J1149" s="9">
        <v>842686</v>
      </c>
      <c r="K1149" s="9"/>
      <c r="L1149" s="29"/>
      <c r="M1149" s="46"/>
      <c r="N1149" s="46"/>
      <c r="O1149" s="46"/>
      <c r="P1149" s="29" t="s">
        <v>4990</v>
      </c>
      <c r="Q1149" s="9" t="s">
        <v>5029</v>
      </c>
      <c r="R1149" s="9" t="s">
        <v>4991</v>
      </c>
      <c r="S1149" s="9" t="s">
        <v>4983</v>
      </c>
      <c r="T1149" s="9" t="s">
        <v>32</v>
      </c>
      <c r="U1149" s="9" t="s">
        <v>5048</v>
      </c>
      <c r="V1149" s="9" t="s">
        <v>5048</v>
      </c>
      <c r="W1149" s="9" t="s">
        <v>5021</v>
      </c>
      <c r="X1149" s="9" t="s">
        <v>4985</v>
      </c>
      <c r="Y1149" s="9" t="s">
        <v>4980</v>
      </c>
      <c r="Z1149" s="9" t="s">
        <v>4980</v>
      </c>
      <c r="AA1149" s="9" t="s">
        <v>4989</v>
      </c>
      <c r="AB1149" s="9" t="s">
        <v>5066</v>
      </c>
      <c r="AC1149" s="9" t="s">
        <v>5006</v>
      </c>
      <c r="AD1149" s="9"/>
      <c r="AE1149" s="20" t="str">
        <f>VLOOKUP(E1149,'FILIAIS PETZ'!A:Q,17,0)</f>
        <v>SP3</v>
      </c>
      <c r="AF1149" s="20" t="str">
        <f>VLOOKUP(E1149,'FILIAIS PETZ'!A:Q,3,0)</f>
        <v>FELICIO</v>
      </c>
      <c r="AG1149" s="20" t="str">
        <f>VLOOKUP(E1149,'FILIAIS PETZ'!A:Q,2,0)</f>
        <v>R3</v>
      </c>
      <c r="AH1149" s="75">
        <v>850</v>
      </c>
      <c r="AI1149" s="68" t="s">
        <v>9585</v>
      </c>
      <c r="AJ1149" s="43">
        <f>VLOOKUP(E1149,'FILIAIS PETZ'!$A$2:$K$2000,11,0)</f>
        <v>18328118007111</v>
      </c>
      <c r="AK1149" s="44">
        <v>18328118007111</v>
      </c>
    </row>
    <row r="1150" spans="1:37" s="14" customFormat="1" ht="15" customHeight="1" thickBot="1" x14ac:dyDescent="0.25">
      <c r="A1150" s="9">
        <v>842687</v>
      </c>
      <c r="B1150" s="18">
        <f>VLOOKUP(C1150,FORNECEDORES!D:E,2,0)</f>
        <v>530375</v>
      </c>
      <c r="C1150" s="19" t="str">
        <f>VLOOKUP(D1150,FORNECEDORES!A:D,4,0)</f>
        <v>23.080.842/0001-04</v>
      </c>
      <c r="D1150" s="13" t="s">
        <v>4370</v>
      </c>
      <c r="E1150" s="20" t="str">
        <f t="shared" si="76"/>
        <v>04 0116</v>
      </c>
      <c r="F1150" s="28" t="s">
        <v>8970</v>
      </c>
      <c r="G1150" s="21" t="str">
        <f>VLOOKUP(E1150,'FILIAIS PETZ'!A:E,5,0)</f>
        <v>PETZ SANTO ANDRE DOM PEDRO</v>
      </c>
      <c r="H1150" s="20" t="str">
        <f>VLOOKUP(E1150,'FILIAIS PETZ'!A:D,4,0)</f>
        <v>SADP-SP</v>
      </c>
      <c r="I1150" s="46">
        <v>45324</v>
      </c>
      <c r="J1150" s="9">
        <v>842687</v>
      </c>
      <c r="K1150" s="9"/>
      <c r="L1150" s="29"/>
      <c r="M1150" s="46"/>
      <c r="N1150" s="46"/>
      <c r="O1150" s="46"/>
      <c r="P1150" s="29" t="s">
        <v>4990</v>
      </c>
      <c r="Q1150" s="9" t="s">
        <v>5029</v>
      </c>
      <c r="R1150" s="9" t="s">
        <v>4991</v>
      </c>
      <c r="S1150" s="9" t="s">
        <v>4983</v>
      </c>
      <c r="T1150" s="9" t="s">
        <v>32</v>
      </c>
      <c r="U1150" s="9" t="s">
        <v>5048</v>
      </c>
      <c r="V1150" s="9" t="s">
        <v>5048</v>
      </c>
      <c r="W1150" s="9" t="s">
        <v>5021</v>
      </c>
      <c r="X1150" s="9" t="s">
        <v>4985</v>
      </c>
      <c r="Y1150" s="9" t="s">
        <v>4980</v>
      </c>
      <c r="Z1150" s="9" t="s">
        <v>4980</v>
      </c>
      <c r="AA1150" s="9" t="s">
        <v>4989</v>
      </c>
      <c r="AB1150" s="9" t="s">
        <v>5066</v>
      </c>
      <c r="AC1150" s="9" t="s">
        <v>5006</v>
      </c>
      <c r="AD1150" s="9"/>
      <c r="AE1150" s="20" t="str">
        <f>VLOOKUP(E1150,'FILIAIS PETZ'!A:Q,17,0)</f>
        <v>SP3</v>
      </c>
      <c r="AF1150" s="20" t="str">
        <f>VLOOKUP(E1150,'FILIAIS PETZ'!A:Q,3,0)</f>
        <v>FELICIO</v>
      </c>
      <c r="AG1150" s="20" t="str">
        <f>VLOOKUP(E1150,'FILIAIS PETZ'!A:Q,2,0)</f>
        <v>R3</v>
      </c>
      <c r="AH1150" s="75">
        <v>850</v>
      </c>
      <c r="AI1150" s="68" t="s">
        <v>9585</v>
      </c>
      <c r="AJ1150" s="43">
        <f>VLOOKUP(E1150,'FILIAIS PETZ'!$A$2:$K$2000,11,0)</f>
        <v>18328118011062</v>
      </c>
      <c r="AK1150" s="44">
        <v>18328118011062</v>
      </c>
    </row>
    <row r="1151" spans="1:37" s="14" customFormat="1" ht="15" customHeight="1" thickBot="1" x14ac:dyDescent="0.25">
      <c r="A1151" s="9">
        <v>842688</v>
      </c>
      <c r="B1151" s="18">
        <f>VLOOKUP(C1151,FORNECEDORES!D:E,2,0)</f>
        <v>530375</v>
      </c>
      <c r="C1151" s="19" t="str">
        <f>VLOOKUP(D1151,FORNECEDORES!A:D,4,0)</f>
        <v>23.080.842/0001-04</v>
      </c>
      <c r="D1151" s="13" t="s">
        <v>4370</v>
      </c>
      <c r="E1151" s="20" t="str">
        <f t="shared" si="76"/>
        <v>04 0003</v>
      </c>
      <c r="F1151" s="28" t="s">
        <v>8971</v>
      </c>
      <c r="G1151" s="21" t="str">
        <f>VLOOKUP(E1151,'FILIAIS PETZ'!A:E,5,0)</f>
        <v>PETZ SAO BERNARDO</v>
      </c>
      <c r="H1151" s="20" t="str">
        <f>VLOOKUP(E1151,'FILIAIS PETZ'!A:D,4,0)</f>
        <v>SBCA-SP</v>
      </c>
      <c r="I1151" s="46">
        <v>45324</v>
      </c>
      <c r="J1151" s="9">
        <v>842688</v>
      </c>
      <c r="K1151" s="9"/>
      <c r="L1151" s="29"/>
      <c r="M1151" s="46"/>
      <c r="N1151" s="46"/>
      <c r="O1151" s="46"/>
      <c r="P1151" s="29" t="s">
        <v>4990</v>
      </c>
      <c r="Q1151" s="9" t="s">
        <v>5029</v>
      </c>
      <c r="R1151" s="9" t="s">
        <v>4991</v>
      </c>
      <c r="S1151" s="9" t="s">
        <v>4983</v>
      </c>
      <c r="T1151" s="9" t="s">
        <v>32</v>
      </c>
      <c r="U1151" s="9" t="s">
        <v>5048</v>
      </c>
      <c r="V1151" s="9" t="s">
        <v>5048</v>
      </c>
      <c r="W1151" s="9" t="s">
        <v>5021</v>
      </c>
      <c r="X1151" s="9" t="s">
        <v>4985</v>
      </c>
      <c r="Y1151" s="9" t="s">
        <v>4980</v>
      </c>
      <c r="Z1151" s="9" t="s">
        <v>4980</v>
      </c>
      <c r="AA1151" s="9" t="s">
        <v>4989</v>
      </c>
      <c r="AB1151" s="9" t="s">
        <v>5066</v>
      </c>
      <c r="AC1151" s="9" t="s">
        <v>5006</v>
      </c>
      <c r="AD1151" s="9"/>
      <c r="AE1151" s="20" t="str">
        <f>VLOOKUP(E1151,'FILIAIS PETZ'!A:Q,17,0)</f>
        <v>SP3</v>
      </c>
      <c r="AF1151" s="20" t="str">
        <f>VLOOKUP(E1151,'FILIAIS PETZ'!A:Q,3,0)</f>
        <v>FELICIO</v>
      </c>
      <c r="AG1151" s="20" t="str">
        <f>VLOOKUP(E1151,'FILIAIS PETZ'!A:Q,2,0)</f>
        <v>R3</v>
      </c>
      <c r="AH1151" s="75">
        <v>850</v>
      </c>
      <c r="AI1151" s="68" t="s">
        <v>9585</v>
      </c>
      <c r="AJ1151" s="43">
        <f>VLOOKUP(E1151,'FILIAIS PETZ'!$A$2:$K$2000,11,0)</f>
        <v>18328118002152</v>
      </c>
      <c r="AK1151" s="44">
        <v>18328118002152</v>
      </c>
    </row>
    <row r="1152" spans="1:37" s="14" customFormat="1" ht="15" customHeight="1" thickBot="1" x14ac:dyDescent="0.25">
      <c r="A1152" s="9">
        <v>842689</v>
      </c>
      <c r="B1152" s="18">
        <f>VLOOKUP(C1152,FORNECEDORES!D:E,2,0)</f>
        <v>530375</v>
      </c>
      <c r="C1152" s="19" t="str">
        <f>VLOOKUP(D1152,FORNECEDORES!A:D,4,0)</f>
        <v>23.080.842/0001-04</v>
      </c>
      <c r="D1152" s="13" t="s">
        <v>4370</v>
      </c>
      <c r="E1152" s="20" t="str">
        <f t="shared" si="76"/>
        <v>04 0017</v>
      </c>
      <c r="F1152" s="28" t="s">
        <v>8713</v>
      </c>
      <c r="G1152" s="21" t="str">
        <f>VLOOKUP(E1152,'FILIAIS PETZ'!A:E,5,0)</f>
        <v>PETZ CARREFOUR SAO CAETANO</v>
      </c>
      <c r="H1152" s="20" t="str">
        <f>VLOOKUP(E1152,'FILIAIS PETZ'!A:D,4,0)</f>
        <v>SCSU-SP</v>
      </c>
      <c r="I1152" s="46">
        <v>45324</v>
      </c>
      <c r="J1152" s="9">
        <v>842689</v>
      </c>
      <c r="K1152" s="9"/>
      <c r="L1152" s="29"/>
      <c r="M1152" s="46"/>
      <c r="N1152" s="46"/>
      <c r="O1152" s="46"/>
      <c r="P1152" s="29" t="s">
        <v>4990</v>
      </c>
      <c r="Q1152" s="9" t="s">
        <v>5029</v>
      </c>
      <c r="R1152" s="9" t="s">
        <v>4991</v>
      </c>
      <c r="S1152" s="9" t="s">
        <v>4983</v>
      </c>
      <c r="T1152" s="9" t="s">
        <v>32</v>
      </c>
      <c r="U1152" s="9" t="s">
        <v>5048</v>
      </c>
      <c r="V1152" s="9" t="s">
        <v>5048</v>
      </c>
      <c r="W1152" s="9" t="s">
        <v>5021</v>
      </c>
      <c r="X1152" s="9" t="s">
        <v>4985</v>
      </c>
      <c r="Y1152" s="9" t="s">
        <v>4980</v>
      </c>
      <c r="Z1152" s="9" t="s">
        <v>4980</v>
      </c>
      <c r="AA1152" s="9" t="s">
        <v>4989</v>
      </c>
      <c r="AB1152" s="9" t="s">
        <v>5066</v>
      </c>
      <c r="AC1152" s="9" t="s">
        <v>5006</v>
      </c>
      <c r="AD1152" s="9"/>
      <c r="AE1152" s="20" t="str">
        <f>VLOOKUP(E1152,'FILIAIS PETZ'!A:Q,17,0)</f>
        <v>SP3</v>
      </c>
      <c r="AF1152" s="20" t="str">
        <f>VLOOKUP(E1152,'FILIAIS PETZ'!A:Q,3,0)</f>
        <v>FELICIO</v>
      </c>
      <c r="AG1152" s="20" t="str">
        <f>VLOOKUP(E1152,'FILIAIS PETZ'!A:Q,2,0)</f>
        <v>R3</v>
      </c>
      <c r="AH1152" s="75">
        <v>850</v>
      </c>
      <c r="AI1152" s="68" t="s">
        <v>9585</v>
      </c>
      <c r="AJ1152" s="43">
        <f>VLOOKUP(E1152,'FILIAIS PETZ'!$A$2:$K$2000,11,0)</f>
        <v>18328118000532</v>
      </c>
      <c r="AK1152" s="44">
        <v>18328118000532</v>
      </c>
    </row>
    <row r="1153" spans="1:37" s="14" customFormat="1" ht="15" customHeight="1" thickBot="1" x14ac:dyDescent="0.25">
      <c r="A1153" s="9">
        <v>842690</v>
      </c>
      <c r="B1153" s="18">
        <f>VLOOKUP(C1153,FORNECEDORES!D:E,2,0)</f>
        <v>530375</v>
      </c>
      <c r="C1153" s="19" t="str">
        <f>VLOOKUP(D1153,FORNECEDORES!A:D,4,0)</f>
        <v>23.080.842/0001-04</v>
      </c>
      <c r="D1153" s="13" t="s">
        <v>4370</v>
      </c>
      <c r="E1153" s="20" t="str">
        <f t="shared" si="76"/>
        <v>04 0258</v>
      </c>
      <c r="F1153" s="28" t="s">
        <v>8972</v>
      </c>
      <c r="G1153" s="21" t="str">
        <f>VLOOKUP(E1153,'FILIAIS PETZ'!A:E,5,0)</f>
        <v xml:space="preserve">PETZ SHOPPING GRAND PLAZA </v>
      </c>
      <c r="H1153" s="20" t="str">
        <f>VLOOKUP(E1153,'FILIAIS PETZ'!A:D,4,0)</f>
        <v>SGPZ-SP</v>
      </c>
      <c r="I1153" s="46">
        <v>45324</v>
      </c>
      <c r="J1153" s="9">
        <v>842690</v>
      </c>
      <c r="K1153" s="9"/>
      <c r="L1153" s="29"/>
      <c r="M1153" s="46"/>
      <c r="N1153" s="46"/>
      <c r="O1153" s="46"/>
      <c r="P1153" s="29" t="s">
        <v>4990</v>
      </c>
      <c r="Q1153" s="9" t="s">
        <v>5029</v>
      </c>
      <c r="R1153" s="9" t="s">
        <v>4991</v>
      </c>
      <c r="S1153" s="9" t="s">
        <v>4983</v>
      </c>
      <c r="T1153" s="9" t="s">
        <v>32</v>
      </c>
      <c r="U1153" s="9" t="s">
        <v>5048</v>
      </c>
      <c r="V1153" s="9" t="s">
        <v>5048</v>
      </c>
      <c r="W1153" s="9" t="s">
        <v>5021</v>
      </c>
      <c r="X1153" s="9" t="s">
        <v>4985</v>
      </c>
      <c r="Y1153" s="9" t="s">
        <v>4980</v>
      </c>
      <c r="Z1153" s="9" t="s">
        <v>4980</v>
      </c>
      <c r="AA1153" s="9" t="s">
        <v>4989</v>
      </c>
      <c r="AB1153" s="9" t="s">
        <v>5066</v>
      </c>
      <c r="AC1153" s="9" t="s">
        <v>5006</v>
      </c>
      <c r="AD1153" s="9"/>
      <c r="AE1153" s="20" t="str">
        <f>VLOOKUP(E1153,'FILIAIS PETZ'!A:Q,17,0)</f>
        <v>SP3</v>
      </c>
      <c r="AF1153" s="20" t="str">
        <f>VLOOKUP(E1153,'FILIAIS PETZ'!A:Q,3,0)</f>
        <v>FELICIO</v>
      </c>
      <c r="AG1153" s="20" t="str">
        <f>VLOOKUP(E1153,'FILIAIS PETZ'!A:Q,2,0)</f>
        <v>R3</v>
      </c>
      <c r="AH1153" s="75">
        <v>850</v>
      </c>
      <c r="AI1153" s="68" t="s">
        <v>9585</v>
      </c>
      <c r="AJ1153" s="43" t="str">
        <f>VLOOKUP(E1153,'FILIAIS PETZ'!$A$2:$K$2000,11,0)</f>
        <v>18.328.118/0249-89</v>
      </c>
      <c r="AK1153" s="44" t="s">
        <v>9091</v>
      </c>
    </row>
    <row r="1154" spans="1:37" s="14" customFormat="1" ht="15" customHeight="1" thickBot="1" x14ac:dyDescent="0.25">
      <c r="A1154" s="9">
        <v>842691</v>
      </c>
      <c r="B1154" s="18">
        <f>VLOOKUP(C1154,FORNECEDORES!D:E,2,0)</f>
        <v>530375</v>
      </c>
      <c r="C1154" s="19" t="str">
        <f>VLOOKUP(D1154,FORNECEDORES!A:D,4,0)</f>
        <v>23.080.842/0001-04</v>
      </c>
      <c r="D1154" s="13" t="s">
        <v>4370</v>
      </c>
      <c r="E1154" s="20" t="str">
        <f t="shared" si="76"/>
        <v>04 0243</v>
      </c>
      <c r="F1154" s="28" t="s">
        <v>8973</v>
      </c>
      <c r="G1154" s="21" t="str">
        <f>VLOOKUP(E1154,'FILIAIS PETZ'!A:E,5,0)</f>
        <v>PETZ SHOPPING GOLDEN SQUARE</v>
      </c>
      <c r="H1154" s="20" t="str">
        <f>VLOOKUP(E1154,'FILIAIS PETZ'!A:D,4,0)</f>
        <v>SGSQ-SP</v>
      </c>
      <c r="I1154" s="46">
        <v>45324</v>
      </c>
      <c r="J1154" s="9">
        <v>842691</v>
      </c>
      <c r="K1154" s="9"/>
      <c r="L1154" s="29"/>
      <c r="M1154" s="46"/>
      <c r="N1154" s="46"/>
      <c r="O1154" s="46"/>
      <c r="P1154" s="29" t="s">
        <v>4990</v>
      </c>
      <c r="Q1154" s="9" t="s">
        <v>5029</v>
      </c>
      <c r="R1154" s="9" t="s">
        <v>4991</v>
      </c>
      <c r="S1154" s="9" t="s">
        <v>4983</v>
      </c>
      <c r="T1154" s="9" t="s">
        <v>32</v>
      </c>
      <c r="U1154" s="9" t="s">
        <v>5048</v>
      </c>
      <c r="V1154" s="9" t="s">
        <v>5048</v>
      </c>
      <c r="W1154" s="9" t="s">
        <v>5021</v>
      </c>
      <c r="X1154" s="9" t="s">
        <v>4985</v>
      </c>
      <c r="Y1154" s="9" t="s">
        <v>4980</v>
      </c>
      <c r="Z1154" s="9" t="s">
        <v>4980</v>
      </c>
      <c r="AA1154" s="9" t="s">
        <v>4989</v>
      </c>
      <c r="AB1154" s="9" t="s">
        <v>5066</v>
      </c>
      <c r="AC1154" s="9" t="s">
        <v>5006</v>
      </c>
      <c r="AD1154" s="9"/>
      <c r="AE1154" s="20" t="str">
        <f>VLOOKUP(E1154,'FILIAIS PETZ'!A:Q,17,0)</f>
        <v>SP3</v>
      </c>
      <c r="AF1154" s="20" t="str">
        <f>VLOOKUP(E1154,'FILIAIS PETZ'!A:Q,3,0)</f>
        <v>FELICIO</v>
      </c>
      <c r="AG1154" s="20" t="str">
        <f>VLOOKUP(E1154,'FILIAIS PETZ'!A:Q,2,0)</f>
        <v>R3</v>
      </c>
      <c r="AH1154" s="75">
        <v>850</v>
      </c>
      <c r="AI1154" s="68" t="s">
        <v>9585</v>
      </c>
      <c r="AJ1154" s="43" t="str">
        <f>VLOOKUP(E1154,'FILIAIS PETZ'!$A$2:$K$2000,11,0)</f>
        <v>18.328.118/0229-35</v>
      </c>
      <c r="AK1154" s="44" t="s">
        <v>9061</v>
      </c>
    </row>
    <row r="1155" spans="1:37" s="14" customFormat="1" ht="15" customHeight="1" thickBot="1" x14ac:dyDescent="0.25">
      <c r="A1155" s="9">
        <v>842692</v>
      </c>
      <c r="B1155" s="18">
        <f>VLOOKUP(C1155,FORNECEDORES!D:E,2,0)</f>
        <v>530375</v>
      </c>
      <c r="C1155" s="19" t="str">
        <f>VLOOKUP(D1155,FORNECEDORES!A:D,4,0)</f>
        <v>23.080.842/0001-04</v>
      </c>
      <c r="D1155" s="13" t="s">
        <v>4370</v>
      </c>
      <c r="E1155" s="20" t="str">
        <f t="shared" si="76"/>
        <v>04 0044</v>
      </c>
      <c r="F1155" s="28" t="s">
        <v>8974</v>
      </c>
      <c r="G1155" s="21" t="str">
        <f>VLOOKUP(E1155,'FILIAIS PETZ'!A:E,5,0)</f>
        <v>PETZ SANTO ANDRE</v>
      </c>
      <c r="H1155" s="20" t="str">
        <f>VLOOKUP(E1155,'FILIAIS PETZ'!A:D,4,0)</f>
        <v>STAD-SP</v>
      </c>
      <c r="I1155" s="46">
        <v>45324</v>
      </c>
      <c r="J1155" s="9">
        <v>842692</v>
      </c>
      <c r="K1155" s="9"/>
      <c r="L1155" s="29"/>
      <c r="M1155" s="46"/>
      <c r="N1155" s="46"/>
      <c r="O1155" s="46"/>
      <c r="P1155" s="29" t="s">
        <v>4990</v>
      </c>
      <c r="Q1155" s="9" t="s">
        <v>5029</v>
      </c>
      <c r="R1155" s="9" t="s">
        <v>4991</v>
      </c>
      <c r="S1155" s="9" t="s">
        <v>4983</v>
      </c>
      <c r="T1155" s="9" t="s">
        <v>32</v>
      </c>
      <c r="U1155" s="9" t="s">
        <v>5048</v>
      </c>
      <c r="V1155" s="9" t="s">
        <v>5048</v>
      </c>
      <c r="W1155" s="9" t="s">
        <v>5021</v>
      </c>
      <c r="X1155" s="9" t="s">
        <v>4985</v>
      </c>
      <c r="Y1155" s="9" t="s">
        <v>4980</v>
      </c>
      <c r="Z1155" s="9" t="s">
        <v>4980</v>
      </c>
      <c r="AA1155" s="9" t="s">
        <v>4989</v>
      </c>
      <c r="AB1155" s="9" t="s">
        <v>5066</v>
      </c>
      <c r="AC1155" s="9" t="s">
        <v>5006</v>
      </c>
      <c r="AD1155" s="9"/>
      <c r="AE1155" s="20" t="str">
        <f>VLOOKUP(E1155,'FILIAIS PETZ'!A:Q,17,0)</f>
        <v>SP3</v>
      </c>
      <c r="AF1155" s="20" t="str">
        <f>VLOOKUP(E1155,'FILIAIS PETZ'!A:Q,3,0)</f>
        <v>FELICIO</v>
      </c>
      <c r="AG1155" s="20" t="str">
        <f>VLOOKUP(E1155,'FILIAIS PETZ'!A:Q,2,0)</f>
        <v>R3</v>
      </c>
      <c r="AH1155" s="75">
        <v>850</v>
      </c>
      <c r="AI1155" s="68" t="s">
        <v>9585</v>
      </c>
      <c r="AJ1155" s="43">
        <f>VLOOKUP(E1155,'FILIAIS PETZ'!$A$2:$K$2000,11,0)</f>
        <v>18328118004600</v>
      </c>
      <c r="AK1155" s="44">
        <v>18328118004600</v>
      </c>
    </row>
    <row r="1156" spans="1:37" s="14" customFormat="1" ht="15" customHeight="1" thickBot="1" x14ac:dyDescent="0.25">
      <c r="A1156" s="9">
        <v>842694</v>
      </c>
      <c r="B1156" s="18">
        <f>VLOOKUP(C1156,FORNECEDORES!D:E,2,0)</f>
        <v>55666</v>
      </c>
      <c r="C1156" s="19" t="str">
        <f>VLOOKUP(D1156,FORNECEDORES!A:D,4,0)</f>
        <v>33.045.885/0001-02</v>
      </c>
      <c r="D1156" s="13" t="s">
        <v>2848</v>
      </c>
      <c r="E1156" s="20" t="str">
        <f t="shared" si="76"/>
        <v>04 0135</v>
      </c>
      <c r="F1156" s="28" t="s">
        <v>8712</v>
      </c>
      <c r="G1156" s="21" t="str">
        <f>VLOOKUP(E1156,'FILIAIS PETZ'!A:E,5,0)</f>
        <v>PETZ CARREFOUR ANCHIETA</v>
      </c>
      <c r="H1156" s="20" t="str">
        <f>VLOOKUP(E1156,'FILIAIS PETZ'!A:D,4,0)</f>
        <v>ANCH-SP</v>
      </c>
      <c r="I1156" s="46">
        <v>45324</v>
      </c>
      <c r="J1156" s="9">
        <v>842694</v>
      </c>
      <c r="K1156" s="9" t="s">
        <v>9035</v>
      </c>
      <c r="L1156" s="29" t="s">
        <v>9586</v>
      </c>
      <c r="M1156" s="46">
        <v>45341</v>
      </c>
      <c r="N1156" s="46">
        <v>45406</v>
      </c>
      <c r="O1156" s="46">
        <v>45392</v>
      </c>
      <c r="P1156" s="29" t="s">
        <v>4990</v>
      </c>
      <c r="Q1156" s="9" t="s">
        <v>5029</v>
      </c>
      <c r="R1156" s="9" t="s">
        <v>4991</v>
      </c>
      <c r="S1156" s="9" t="s">
        <v>4983</v>
      </c>
      <c r="T1156" s="9" t="s">
        <v>32</v>
      </c>
      <c r="U1156" s="9" t="s">
        <v>5048</v>
      </c>
      <c r="V1156" s="9" t="s">
        <v>5048</v>
      </c>
      <c r="W1156" s="9" t="s">
        <v>5021</v>
      </c>
      <c r="X1156" s="9" t="s">
        <v>4992</v>
      </c>
      <c r="Y1156" s="9" t="s">
        <v>4980</v>
      </c>
      <c r="Z1156" s="9" t="s">
        <v>4980</v>
      </c>
      <c r="AA1156" s="9" t="s">
        <v>4992</v>
      </c>
      <c r="AB1156" s="9" t="s">
        <v>5066</v>
      </c>
      <c r="AC1156" s="9" t="s">
        <v>5006</v>
      </c>
      <c r="AD1156" s="9"/>
      <c r="AE1156" s="20" t="str">
        <f>VLOOKUP(E1156,'FILIAIS PETZ'!A:Q,17,0)</f>
        <v>SP3</v>
      </c>
      <c r="AF1156" s="20" t="str">
        <f>VLOOKUP(E1156,'FILIAIS PETZ'!A:Q,3,0)</f>
        <v>FELICIO</v>
      </c>
      <c r="AG1156" s="20" t="str">
        <f>VLOOKUP(E1156,'FILIAIS PETZ'!A:Q,2,0)</f>
        <v>R3</v>
      </c>
      <c r="AH1156" s="75">
        <v>1200</v>
      </c>
      <c r="AI1156" s="68" t="s">
        <v>9583</v>
      </c>
      <c r="AJ1156" s="43">
        <f>VLOOKUP(E1156,'FILIAIS PETZ'!$A$2:$K$2000,11,0)</f>
        <v>18328118012549</v>
      </c>
      <c r="AK1156" s="44">
        <v>18328118012549</v>
      </c>
    </row>
    <row r="1157" spans="1:37" s="14" customFormat="1" ht="15" customHeight="1" thickBot="1" x14ac:dyDescent="0.25">
      <c r="A1157" s="9">
        <v>842695</v>
      </c>
      <c r="B1157" s="18">
        <f>VLOOKUP(C1157,FORNECEDORES!D:E,2,0)</f>
        <v>55666</v>
      </c>
      <c r="C1157" s="19" t="str">
        <f>VLOOKUP(D1157,FORNECEDORES!A:D,4,0)</f>
        <v>33.045.885/0001-02</v>
      </c>
      <c r="D1157" s="13" t="s">
        <v>2848</v>
      </c>
      <c r="E1157" s="20" t="str">
        <f t="shared" si="76"/>
        <v>04 0247</v>
      </c>
      <c r="F1157" s="28" t="s">
        <v>8967</v>
      </c>
      <c r="G1157" s="21" t="str">
        <f>VLOOKUP(E1157,'FILIAIS PETZ'!A:E,5,0)</f>
        <v>PETZ AV GOIÁS</v>
      </c>
      <c r="H1157" s="20" t="str">
        <f>VLOOKUP(E1157,'FILIAIS PETZ'!A:D,4,0)</f>
        <v>AVGO-SP</v>
      </c>
      <c r="I1157" s="46">
        <v>45324</v>
      </c>
      <c r="J1157" s="9">
        <v>842695</v>
      </c>
      <c r="K1157" s="9" t="s">
        <v>9035</v>
      </c>
      <c r="L1157" s="29" t="s">
        <v>9587</v>
      </c>
      <c r="M1157" s="46">
        <v>45341</v>
      </c>
      <c r="N1157" s="46">
        <v>45406</v>
      </c>
      <c r="O1157" s="46">
        <v>45392</v>
      </c>
      <c r="P1157" s="29" t="s">
        <v>4990</v>
      </c>
      <c r="Q1157" s="9" t="s">
        <v>5029</v>
      </c>
      <c r="R1157" s="9" t="s">
        <v>4991</v>
      </c>
      <c r="S1157" s="9" t="s">
        <v>4983</v>
      </c>
      <c r="T1157" s="9" t="s">
        <v>32</v>
      </c>
      <c r="U1157" s="9" t="s">
        <v>5048</v>
      </c>
      <c r="V1157" s="9" t="s">
        <v>5048</v>
      </c>
      <c r="W1157" s="9" t="s">
        <v>5021</v>
      </c>
      <c r="X1157" s="9" t="s">
        <v>4992</v>
      </c>
      <c r="Y1157" s="9" t="s">
        <v>4980</v>
      </c>
      <c r="Z1157" s="9" t="s">
        <v>4980</v>
      </c>
      <c r="AA1157" s="9" t="s">
        <v>4992</v>
      </c>
      <c r="AB1157" s="9" t="s">
        <v>5066</v>
      </c>
      <c r="AC1157" s="9" t="s">
        <v>5006</v>
      </c>
      <c r="AD1157" s="9"/>
      <c r="AE1157" s="20" t="str">
        <f>VLOOKUP(E1157,'FILIAIS PETZ'!A:Q,17,0)</f>
        <v>SP3</v>
      </c>
      <c r="AF1157" s="20" t="str">
        <f>VLOOKUP(E1157,'FILIAIS PETZ'!A:Q,3,0)</f>
        <v>FELICIO</v>
      </c>
      <c r="AG1157" s="20" t="str">
        <f>VLOOKUP(E1157,'FILIAIS PETZ'!A:Q,2,0)</f>
        <v>R3</v>
      </c>
      <c r="AH1157" s="75">
        <v>1200</v>
      </c>
      <c r="AI1157" s="68" t="s">
        <v>9583</v>
      </c>
      <c r="AJ1157" s="43" t="str">
        <f>VLOOKUP(E1157,'FILIAIS PETZ'!$A$2:$K$2000,11,0)</f>
        <v>18.328.118/0236-64</v>
      </c>
      <c r="AK1157" s="44" t="s">
        <v>9093</v>
      </c>
    </row>
    <row r="1158" spans="1:37" s="14" customFormat="1" ht="15" customHeight="1" thickBot="1" x14ac:dyDescent="0.25">
      <c r="A1158" s="9">
        <v>842696</v>
      </c>
      <c r="B1158" s="18">
        <f>VLOOKUP(C1158,FORNECEDORES!D:E,2,0)</f>
        <v>55666</v>
      </c>
      <c r="C1158" s="19" t="str">
        <f>VLOOKUP(D1158,FORNECEDORES!A:D,4,0)</f>
        <v>33.045.885/0001-02</v>
      </c>
      <c r="D1158" s="13" t="s">
        <v>2848</v>
      </c>
      <c r="E1158" s="20" t="str">
        <f t="shared" si="76"/>
        <v>04 0024</v>
      </c>
      <c r="F1158" s="28" t="s">
        <v>8626</v>
      </c>
      <c r="G1158" s="21" t="str">
        <f>VLOOKUP(E1158,'FILIAIS PETZ'!A:E,5,0)</f>
        <v>PETZ DIADEMA</v>
      </c>
      <c r="H1158" s="20" t="str">
        <f>VLOOKUP(E1158,'FILIAIS PETZ'!A:D,4,0)</f>
        <v>DDMA-SP</v>
      </c>
      <c r="I1158" s="46">
        <v>45324</v>
      </c>
      <c r="J1158" s="9">
        <v>842696</v>
      </c>
      <c r="K1158" s="9" t="s">
        <v>9035</v>
      </c>
      <c r="L1158" s="29" t="s">
        <v>9588</v>
      </c>
      <c r="M1158" s="46">
        <v>45341</v>
      </c>
      <c r="N1158" s="46">
        <v>45406</v>
      </c>
      <c r="O1158" s="46">
        <v>45392</v>
      </c>
      <c r="P1158" s="29" t="s">
        <v>4990</v>
      </c>
      <c r="Q1158" s="9" t="s">
        <v>5029</v>
      </c>
      <c r="R1158" s="9" t="s">
        <v>4991</v>
      </c>
      <c r="S1158" s="9" t="s">
        <v>4983</v>
      </c>
      <c r="T1158" s="9" t="s">
        <v>32</v>
      </c>
      <c r="U1158" s="9" t="s">
        <v>5048</v>
      </c>
      <c r="V1158" s="9" t="s">
        <v>5048</v>
      </c>
      <c r="W1158" s="9" t="s">
        <v>5021</v>
      </c>
      <c r="X1158" s="9" t="s">
        <v>4992</v>
      </c>
      <c r="Y1158" s="9" t="s">
        <v>4980</v>
      </c>
      <c r="Z1158" s="9" t="s">
        <v>4980</v>
      </c>
      <c r="AA1158" s="9" t="s">
        <v>4992</v>
      </c>
      <c r="AB1158" s="9" t="s">
        <v>5066</v>
      </c>
      <c r="AC1158" s="9" t="s">
        <v>5006</v>
      </c>
      <c r="AD1158" s="9"/>
      <c r="AE1158" s="20" t="str">
        <f>VLOOKUP(E1158,'FILIAIS PETZ'!A:Q,17,0)</f>
        <v>SP3</v>
      </c>
      <c r="AF1158" s="20" t="str">
        <f>VLOOKUP(E1158,'FILIAIS PETZ'!A:Q,3,0)</f>
        <v>FELICIO</v>
      </c>
      <c r="AG1158" s="20" t="str">
        <f>VLOOKUP(E1158,'FILIAIS PETZ'!A:Q,2,0)</f>
        <v>R3</v>
      </c>
      <c r="AH1158" s="75">
        <v>1200</v>
      </c>
      <c r="AI1158" s="68" t="s">
        <v>9583</v>
      </c>
      <c r="AJ1158" s="43">
        <f>VLOOKUP(E1158,'FILIAIS PETZ'!$A$2:$K$2000,11,0)</f>
        <v>18328118000966</v>
      </c>
      <c r="AK1158" s="44">
        <v>18328118000966</v>
      </c>
    </row>
    <row r="1159" spans="1:37" s="14" customFormat="1" ht="15" customHeight="1" thickBot="1" x14ac:dyDescent="0.25">
      <c r="A1159" s="9">
        <v>842697</v>
      </c>
      <c r="B1159" s="18">
        <f>VLOOKUP(C1159,FORNECEDORES!D:E,2,0)</f>
        <v>55666</v>
      </c>
      <c r="C1159" s="19" t="str">
        <f>VLOOKUP(D1159,FORNECEDORES!A:D,4,0)</f>
        <v>33.045.885/0001-02</v>
      </c>
      <c r="D1159" s="13" t="s">
        <v>2848</v>
      </c>
      <c r="E1159" s="20" t="str">
        <f t="shared" si="76"/>
        <v>04 0069</v>
      </c>
      <c r="F1159" s="28" t="s">
        <v>8968</v>
      </c>
      <c r="G1159" s="21" t="str">
        <f>VLOOKUP(E1159,'FILIAIS PETZ'!A:E,5,0)</f>
        <v>PETZ GIOVANNI PIRELLI</v>
      </c>
      <c r="H1159" s="20" t="str">
        <f>VLOOKUP(E1159,'FILIAIS PETZ'!A:D,4,0)</f>
        <v>GPIR-SP</v>
      </c>
      <c r="I1159" s="46">
        <v>45324</v>
      </c>
      <c r="J1159" s="9">
        <v>842697</v>
      </c>
      <c r="K1159" s="9" t="s">
        <v>9035</v>
      </c>
      <c r="L1159" s="29" t="s">
        <v>9589</v>
      </c>
      <c r="M1159" s="46">
        <v>45341</v>
      </c>
      <c r="N1159" s="46">
        <v>45406</v>
      </c>
      <c r="O1159" s="46">
        <v>45392</v>
      </c>
      <c r="P1159" s="29" t="s">
        <v>4990</v>
      </c>
      <c r="Q1159" s="9" t="s">
        <v>5029</v>
      </c>
      <c r="R1159" s="9" t="s">
        <v>4991</v>
      </c>
      <c r="S1159" s="9" t="s">
        <v>4983</v>
      </c>
      <c r="T1159" s="9" t="s">
        <v>32</v>
      </c>
      <c r="U1159" s="9" t="s">
        <v>5048</v>
      </c>
      <c r="V1159" s="9" t="s">
        <v>5048</v>
      </c>
      <c r="W1159" s="9" t="s">
        <v>5021</v>
      </c>
      <c r="X1159" s="9" t="s">
        <v>4992</v>
      </c>
      <c r="Y1159" s="9" t="s">
        <v>4980</v>
      </c>
      <c r="Z1159" s="9" t="s">
        <v>4980</v>
      </c>
      <c r="AA1159" s="9" t="s">
        <v>4992</v>
      </c>
      <c r="AB1159" s="9" t="s">
        <v>5066</v>
      </c>
      <c r="AC1159" s="9" t="s">
        <v>5006</v>
      </c>
      <c r="AD1159" s="9"/>
      <c r="AE1159" s="20" t="str">
        <f>VLOOKUP(E1159,'FILIAIS PETZ'!A:Q,17,0)</f>
        <v>SP3</v>
      </c>
      <c r="AF1159" s="20" t="str">
        <f>VLOOKUP(E1159,'FILIAIS PETZ'!A:Q,3,0)</f>
        <v>FELICIO</v>
      </c>
      <c r="AG1159" s="20" t="str">
        <f>VLOOKUP(E1159,'FILIAIS PETZ'!A:Q,2,0)</f>
        <v>R3</v>
      </c>
      <c r="AH1159" s="75">
        <v>1200</v>
      </c>
      <c r="AI1159" s="68" t="s">
        <v>9583</v>
      </c>
      <c r="AJ1159" s="43">
        <f>VLOOKUP(E1159,'FILIAIS PETZ'!$A$2:$K$2000,11,0)</f>
        <v>18328118006905</v>
      </c>
      <c r="AK1159" s="44">
        <v>18328118006905</v>
      </c>
    </row>
    <row r="1160" spans="1:37" s="14" customFormat="1" ht="15" customHeight="1" thickBot="1" x14ac:dyDescent="0.25">
      <c r="A1160" s="9">
        <v>842698</v>
      </c>
      <c r="B1160" s="18">
        <f>VLOOKUP(C1160,FORNECEDORES!D:E,2,0)</f>
        <v>55666</v>
      </c>
      <c r="C1160" s="19" t="str">
        <f>VLOOKUP(D1160,FORNECEDORES!A:D,4,0)</f>
        <v>33.045.885/0001-02</v>
      </c>
      <c r="D1160" s="13" t="s">
        <v>2848</v>
      </c>
      <c r="E1160" s="20" t="str">
        <f t="shared" si="76"/>
        <v>04 0138</v>
      </c>
      <c r="F1160" s="28" t="s">
        <v>8627</v>
      </c>
      <c r="G1160" s="21" t="str">
        <f>VLOOKUP(E1160,'FILIAIS PETZ'!A:E,5,0)</f>
        <v>PETZ JOÃO FIRMINO</v>
      </c>
      <c r="H1160" s="20" t="str">
        <f>VLOOKUP(E1160,'FILIAIS PETZ'!A:D,4,0)</f>
        <v>JFIR-SP</v>
      </c>
      <c r="I1160" s="46">
        <v>45324</v>
      </c>
      <c r="J1160" s="9">
        <v>842698</v>
      </c>
      <c r="K1160" s="9" t="s">
        <v>9035</v>
      </c>
      <c r="L1160" s="29" t="s">
        <v>9590</v>
      </c>
      <c r="M1160" s="46">
        <v>45341</v>
      </c>
      <c r="N1160" s="46">
        <v>45406</v>
      </c>
      <c r="O1160" s="46">
        <v>45392</v>
      </c>
      <c r="P1160" s="29" t="s">
        <v>4990</v>
      </c>
      <c r="Q1160" s="9" t="s">
        <v>5029</v>
      </c>
      <c r="R1160" s="9" t="s">
        <v>4991</v>
      </c>
      <c r="S1160" s="9" t="s">
        <v>4983</v>
      </c>
      <c r="T1160" s="9" t="s">
        <v>32</v>
      </c>
      <c r="U1160" s="9" t="s">
        <v>5048</v>
      </c>
      <c r="V1160" s="9" t="s">
        <v>5048</v>
      </c>
      <c r="W1160" s="9" t="s">
        <v>5021</v>
      </c>
      <c r="X1160" s="9" t="s">
        <v>4992</v>
      </c>
      <c r="Y1160" s="9" t="s">
        <v>4980</v>
      </c>
      <c r="Z1160" s="9" t="s">
        <v>4980</v>
      </c>
      <c r="AA1160" s="9" t="s">
        <v>4992</v>
      </c>
      <c r="AB1160" s="9" t="s">
        <v>5066</v>
      </c>
      <c r="AC1160" s="9" t="s">
        <v>5006</v>
      </c>
      <c r="AD1160" s="9"/>
      <c r="AE1160" s="20" t="str">
        <f>VLOOKUP(E1160,'FILIAIS PETZ'!A:Q,17,0)</f>
        <v>SP3</v>
      </c>
      <c r="AF1160" s="20" t="str">
        <f>VLOOKUP(E1160,'FILIAIS PETZ'!A:Q,3,0)</f>
        <v>FELICIO</v>
      </c>
      <c r="AG1160" s="20" t="str">
        <f>VLOOKUP(E1160,'FILIAIS PETZ'!A:Q,2,0)</f>
        <v>R3</v>
      </c>
      <c r="AH1160" s="75">
        <v>1200</v>
      </c>
      <c r="AI1160" s="68" t="s">
        <v>9583</v>
      </c>
      <c r="AJ1160" s="43">
        <f>VLOOKUP(E1160,'FILIAIS PETZ'!$A$2:$K$2000,11,0)</f>
        <v>18328118012972</v>
      </c>
      <c r="AK1160" s="44">
        <v>18328118012972</v>
      </c>
    </row>
    <row r="1161" spans="1:37" s="14" customFormat="1" ht="15" customHeight="1" thickBot="1" x14ac:dyDescent="0.25">
      <c r="A1161" s="9">
        <v>842699</v>
      </c>
      <c r="B1161" s="18">
        <f>VLOOKUP(C1161,FORNECEDORES!D:E,2,0)</f>
        <v>55666</v>
      </c>
      <c r="C1161" s="19" t="str">
        <f>VLOOKUP(D1161,FORNECEDORES!A:D,4,0)</f>
        <v>33.045.885/0001-02</v>
      </c>
      <c r="D1161" s="13" t="s">
        <v>2848</v>
      </c>
      <c r="E1161" s="20" t="str">
        <f t="shared" si="76"/>
        <v>04 0181</v>
      </c>
      <c r="F1161" s="28" t="s">
        <v>8969</v>
      </c>
      <c r="G1161" s="21" t="str">
        <f>VLOOKUP(E1161,'FILIAIS PETZ'!A:E,5,0)</f>
        <v>PETZ MAUA SHOPPING</v>
      </c>
      <c r="H1161" s="20" t="str">
        <f>VLOOKUP(E1161,'FILIAIS PETZ'!A:D,4,0)</f>
        <v>MAUA-SP</v>
      </c>
      <c r="I1161" s="46">
        <v>45324</v>
      </c>
      <c r="J1161" s="9">
        <v>842699</v>
      </c>
      <c r="K1161" s="9" t="s">
        <v>9035</v>
      </c>
      <c r="L1161" s="29" t="s">
        <v>9591</v>
      </c>
      <c r="M1161" s="46">
        <v>45341</v>
      </c>
      <c r="N1161" s="46">
        <v>45406</v>
      </c>
      <c r="O1161" s="46">
        <v>45392</v>
      </c>
      <c r="P1161" s="29" t="s">
        <v>4990</v>
      </c>
      <c r="Q1161" s="9" t="s">
        <v>5029</v>
      </c>
      <c r="R1161" s="9" t="s">
        <v>4991</v>
      </c>
      <c r="S1161" s="9" t="s">
        <v>4983</v>
      </c>
      <c r="T1161" s="9" t="s">
        <v>32</v>
      </c>
      <c r="U1161" s="9" t="s">
        <v>5048</v>
      </c>
      <c r="V1161" s="9" t="s">
        <v>5048</v>
      </c>
      <c r="W1161" s="9" t="s">
        <v>5021</v>
      </c>
      <c r="X1161" s="9" t="s">
        <v>4992</v>
      </c>
      <c r="Y1161" s="9" t="s">
        <v>4980</v>
      </c>
      <c r="Z1161" s="9" t="s">
        <v>4980</v>
      </c>
      <c r="AA1161" s="9" t="s">
        <v>4992</v>
      </c>
      <c r="AB1161" s="9" t="s">
        <v>5066</v>
      </c>
      <c r="AC1161" s="9" t="s">
        <v>5006</v>
      </c>
      <c r="AD1161" s="9"/>
      <c r="AE1161" s="20" t="str">
        <f>VLOOKUP(E1161,'FILIAIS PETZ'!A:Q,17,0)</f>
        <v>SP3</v>
      </c>
      <c r="AF1161" s="20" t="str">
        <f>VLOOKUP(E1161,'FILIAIS PETZ'!A:Q,3,0)</f>
        <v>FELICIO</v>
      </c>
      <c r="AG1161" s="20" t="str">
        <f>VLOOKUP(E1161,'FILIAIS PETZ'!A:Q,2,0)</f>
        <v>R3</v>
      </c>
      <c r="AH1161" s="75">
        <v>1200</v>
      </c>
      <c r="AI1161" s="68" t="s">
        <v>9583</v>
      </c>
      <c r="AJ1161" s="43">
        <f>VLOOKUP(E1161,'FILIAIS PETZ'!$A$2:$K$2000,11,0)</f>
        <v>18328118016617</v>
      </c>
      <c r="AK1161" s="44">
        <v>18328118016617</v>
      </c>
    </row>
    <row r="1162" spans="1:37" s="14" customFormat="1" ht="15" customHeight="1" thickBot="1" x14ac:dyDescent="0.25">
      <c r="A1162" s="9">
        <v>842700</v>
      </c>
      <c r="B1162" s="18">
        <f>VLOOKUP(C1162,FORNECEDORES!D:E,2,0)</f>
        <v>55666</v>
      </c>
      <c r="C1162" s="19" t="str">
        <f>VLOOKUP(D1162,FORNECEDORES!A:D,4,0)</f>
        <v>33.045.885/0001-02</v>
      </c>
      <c r="D1162" s="13" t="s">
        <v>2848</v>
      </c>
      <c r="E1162" s="20" t="str">
        <f t="shared" si="76"/>
        <v>04 0068</v>
      </c>
      <c r="F1162" s="28" t="s">
        <v>8958</v>
      </c>
      <c r="G1162" s="21" t="str">
        <f>VLOOKUP(E1162,'FILIAIS PETZ'!A:E,5,0)</f>
        <v>PETZ PEREIRA BARRETO</v>
      </c>
      <c r="H1162" s="20" t="str">
        <f>VLOOKUP(E1162,'FILIAIS PETZ'!A:D,4,0)</f>
        <v>PBAR-SP</v>
      </c>
      <c r="I1162" s="46">
        <v>45324</v>
      </c>
      <c r="J1162" s="9">
        <v>842700</v>
      </c>
      <c r="K1162" s="9" t="s">
        <v>9035</v>
      </c>
      <c r="L1162" s="29" t="s">
        <v>9592</v>
      </c>
      <c r="M1162" s="46">
        <v>45341</v>
      </c>
      <c r="N1162" s="46">
        <v>45406</v>
      </c>
      <c r="O1162" s="46">
        <v>45392</v>
      </c>
      <c r="P1162" s="29" t="s">
        <v>4990</v>
      </c>
      <c r="Q1162" s="9" t="s">
        <v>5029</v>
      </c>
      <c r="R1162" s="9" t="s">
        <v>4991</v>
      </c>
      <c r="S1162" s="9" t="s">
        <v>4983</v>
      </c>
      <c r="T1162" s="9" t="s">
        <v>32</v>
      </c>
      <c r="U1162" s="9" t="s">
        <v>5048</v>
      </c>
      <c r="V1162" s="9" t="s">
        <v>5048</v>
      </c>
      <c r="W1162" s="9" t="s">
        <v>5021</v>
      </c>
      <c r="X1162" s="9" t="s">
        <v>4992</v>
      </c>
      <c r="Y1162" s="9" t="s">
        <v>4980</v>
      </c>
      <c r="Z1162" s="9" t="s">
        <v>4980</v>
      </c>
      <c r="AA1162" s="9" t="s">
        <v>4992</v>
      </c>
      <c r="AB1162" s="9" t="s">
        <v>5066</v>
      </c>
      <c r="AC1162" s="9" t="s">
        <v>5006</v>
      </c>
      <c r="AD1162" s="9"/>
      <c r="AE1162" s="20" t="str">
        <f>VLOOKUP(E1162,'FILIAIS PETZ'!A:Q,17,0)</f>
        <v>SP3</v>
      </c>
      <c r="AF1162" s="20" t="str">
        <f>VLOOKUP(E1162,'FILIAIS PETZ'!A:Q,3,0)</f>
        <v>FELICIO</v>
      </c>
      <c r="AG1162" s="20" t="str">
        <f>VLOOKUP(E1162,'FILIAIS PETZ'!A:Q,2,0)</f>
        <v>R3</v>
      </c>
      <c r="AH1162" s="75">
        <v>1200</v>
      </c>
      <c r="AI1162" s="68" t="s">
        <v>9583</v>
      </c>
      <c r="AJ1162" s="43">
        <f>VLOOKUP(E1162,'FILIAIS PETZ'!$A$2:$K$2000,11,0)</f>
        <v>18328118007111</v>
      </c>
      <c r="AK1162" s="44">
        <v>18328118007111</v>
      </c>
    </row>
    <row r="1163" spans="1:37" s="14" customFormat="1" ht="15" customHeight="1" thickBot="1" x14ac:dyDescent="0.25">
      <c r="A1163" s="9">
        <v>842701</v>
      </c>
      <c r="B1163" s="18">
        <f>VLOOKUP(C1163,FORNECEDORES!D:E,2,0)</f>
        <v>55666</v>
      </c>
      <c r="C1163" s="19" t="str">
        <f>VLOOKUP(D1163,FORNECEDORES!A:D,4,0)</f>
        <v>33.045.885/0001-02</v>
      </c>
      <c r="D1163" s="13" t="s">
        <v>2848</v>
      </c>
      <c r="E1163" s="20" t="str">
        <f t="shared" si="76"/>
        <v>04 0116</v>
      </c>
      <c r="F1163" s="28" t="s">
        <v>8970</v>
      </c>
      <c r="G1163" s="21" t="str">
        <f>VLOOKUP(E1163,'FILIAIS PETZ'!A:E,5,0)</f>
        <v>PETZ SANTO ANDRE DOM PEDRO</v>
      </c>
      <c r="H1163" s="20" t="str">
        <f>VLOOKUP(E1163,'FILIAIS PETZ'!A:D,4,0)</f>
        <v>SADP-SP</v>
      </c>
      <c r="I1163" s="46">
        <v>45324</v>
      </c>
      <c r="J1163" s="9">
        <v>842701</v>
      </c>
      <c r="K1163" s="9" t="s">
        <v>9035</v>
      </c>
      <c r="L1163" s="29" t="s">
        <v>6079</v>
      </c>
      <c r="M1163" s="46">
        <v>45341</v>
      </c>
      <c r="N1163" s="46">
        <v>45406</v>
      </c>
      <c r="O1163" s="46">
        <v>45392</v>
      </c>
      <c r="P1163" s="29" t="s">
        <v>4990</v>
      </c>
      <c r="Q1163" s="9" t="s">
        <v>5029</v>
      </c>
      <c r="R1163" s="9" t="s">
        <v>4991</v>
      </c>
      <c r="S1163" s="9" t="s">
        <v>4983</v>
      </c>
      <c r="T1163" s="9" t="s">
        <v>32</v>
      </c>
      <c r="U1163" s="9" t="s">
        <v>5048</v>
      </c>
      <c r="V1163" s="9" t="s">
        <v>5048</v>
      </c>
      <c r="W1163" s="9" t="s">
        <v>5021</v>
      </c>
      <c r="X1163" s="9" t="s">
        <v>4992</v>
      </c>
      <c r="Y1163" s="9" t="s">
        <v>4980</v>
      </c>
      <c r="Z1163" s="9" t="s">
        <v>4980</v>
      </c>
      <c r="AA1163" s="9" t="s">
        <v>4992</v>
      </c>
      <c r="AB1163" s="9" t="s">
        <v>5066</v>
      </c>
      <c r="AC1163" s="9" t="s">
        <v>5006</v>
      </c>
      <c r="AD1163" s="9"/>
      <c r="AE1163" s="20" t="str">
        <f>VLOOKUP(E1163,'FILIAIS PETZ'!A:Q,17,0)</f>
        <v>SP3</v>
      </c>
      <c r="AF1163" s="20" t="str">
        <f>VLOOKUP(E1163,'FILIAIS PETZ'!A:Q,3,0)</f>
        <v>FELICIO</v>
      </c>
      <c r="AG1163" s="20" t="str">
        <f>VLOOKUP(E1163,'FILIAIS PETZ'!A:Q,2,0)</f>
        <v>R3</v>
      </c>
      <c r="AH1163" s="75">
        <v>1200</v>
      </c>
      <c r="AI1163" s="68" t="s">
        <v>9583</v>
      </c>
      <c r="AJ1163" s="43">
        <f>VLOOKUP(E1163,'FILIAIS PETZ'!$A$2:$K$2000,11,0)</f>
        <v>18328118011062</v>
      </c>
      <c r="AK1163" s="44">
        <v>18328118011062</v>
      </c>
    </row>
    <row r="1164" spans="1:37" s="14" customFormat="1" ht="15" customHeight="1" thickBot="1" x14ac:dyDescent="0.25">
      <c r="A1164" s="9">
        <v>842702</v>
      </c>
      <c r="B1164" s="18">
        <f>VLOOKUP(C1164,FORNECEDORES!D:E,2,0)</f>
        <v>55666</v>
      </c>
      <c r="C1164" s="19" t="str">
        <f>VLOOKUP(D1164,FORNECEDORES!A:D,4,0)</f>
        <v>33.045.885/0001-02</v>
      </c>
      <c r="D1164" s="13" t="s">
        <v>2848</v>
      </c>
      <c r="E1164" s="20" t="str">
        <f t="shared" si="76"/>
        <v>04 0003</v>
      </c>
      <c r="F1164" s="28" t="s">
        <v>8971</v>
      </c>
      <c r="G1164" s="21" t="str">
        <f>VLOOKUP(E1164,'FILIAIS PETZ'!A:E,5,0)</f>
        <v>PETZ SAO BERNARDO</v>
      </c>
      <c r="H1164" s="20" t="str">
        <f>VLOOKUP(E1164,'FILIAIS PETZ'!A:D,4,0)</f>
        <v>SBCA-SP</v>
      </c>
      <c r="I1164" s="46">
        <v>45324</v>
      </c>
      <c r="J1164" s="9">
        <v>842702</v>
      </c>
      <c r="K1164" s="9" t="s">
        <v>9035</v>
      </c>
      <c r="L1164" s="29" t="s">
        <v>6080</v>
      </c>
      <c r="M1164" s="46">
        <v>45341</v>
      </c>
      <c r="N1164" s="46">
        <v>45406</v>
      </c>
      <c r="O1164" s="46">
        <v>45392</v>
      </c>
      <c r="P1164" s="29" t="s">
        <v>4990</v>
      </c>
      <c r="Q1164" s="9" t="s">
        <v>5029</v>
      </c>
      <c r="R1164" s="9" t="s">
        <v>4991</v>
      </c>
      <c r="S1164" s="9" t="s">
        <v>4983</v>
      </c>
      <c r="T1164" s="9" t="s">
        <v>32</v>
      </c>
      <c r="U1164" s="9" t="s">
        <v>5048</v>
      </c>
      <c r="V1164" s="9" t="s">
        <v>5048</v>
      </c>
      <c r="W1164" s="9" t="s">
        <v>5021</v>
      </c>
      <c r="X1164" s="9" t="s">
        <v>4992</v>
      </c>
      <c r="Y1164" s="9" t="s">
        <v>4980</v>
      </c>
      <c r="Z1164" s="9" t="s">
        <v>4980</v>
      </c>
      <c r="AA1164" s="9" t="s">
        <v>4992</v>
      </c>
      <c r="AB1164" s="9" t="s">
        <v>5066</v>
      </c>
      <c r="AC1164" s="9" t="s">
        <v>5006</v>
      </c>
      <c r="AD1164" s="9"/>
      <c r="AE1164" s="20" t="str">
        <f>VLOOKUP(E1164,'FILIAIS PETZ'!A:Q,17,0)</f>
        <v>SP3</v>
      </c>
      <c r="AF1164" s="20" t="str">
        <f>VLOOKUP(E1164,'FILIAIS PETZ'!A:Q,3,0)</f>
        <v>FELICIO</v>
      </c>
      <c r="AG1164" s="20" t="str">
        <f>VLOOKUP(E1164,'FILIAIS PETZ'!A:Q,2,0)</f>
        <v>R3</v>
      </c>
      <c r="AH1164" s="75">
        <v>1200</v>
      </c>
      <c r="AI1164" s="68" t="s">
        <v>9583</v>
      </c>
      <c r="AJ1164" s="43">
        <f>VLOOKUP(E1164,'FILIAIS PETZ'!$A$2:$K$2000,11,0)</f>
        <v>18328118002152</v>
      </c>
      <c r="AK1164" s="44">
        <v>18328118002152</v>
      </c>
    </row>
    <row r="1165" spans="1:37" s="14" customFormat="1" ht="15" customHeight="1" thickBot="1" x14ac:dyDescent="0.25">
      <c r="A1165" s="9">
        <v>842710</v>
      </c>
      <c r="B1165" s="18">
        <f>VLOOKUP(C1165,FORNECEDORES!D:E,2,0)</f>
        <v>55666</v>
      </c>
      <c r="C1165" s="19" t="str">
        <f>VLOOKUP(D1165,FORNECEDORES!A:D,4,0)</f>
        <v>33.045.885/0001-02</v>
      </c>
      <c r="D1165" s="13" t="s">
        <v>2848</v>
      </c>
      <c r="E1165" s="20" t="str">
        <f t="shared" si="76"/>
        <v>04 0017</v>
      </c>
      <c r="F1165" s="28" t="s">
        <v>8713</v>
      </c>
      <c r="G1165" s="21" t="str">
        <f>VLOOKUP(E1165,'FILIAIS PETZ'!A:E,5,0)</f>
        <v>PETZ CARREFOUR SAO CAETANO</v>
      </c>
      <c r="H1165" s="20" t="str">
        <f>VLOOKUP(E1165,'FILIAIS PETZ'!A:D,4,0)</f>
        <v>SCSU-SP</v>
      </c>
      <c r="I1165" s="46">
        <v>45324</v>
      </c>
      <c r="J1165" s="9">
        <v>842710</v>
      </c>
      <c r="K1165" s="9" t="s">
        <v>9035</v>
      </c>
      <c r="L1165" s="29" t="s">
        <v>9593</v>
      </c>
      <c r="M1165" s="46">
        <v>45341</v>
      </c>
      <c r="N1165" s="46">
        <v>45406</v>
      </c>
      <c r="O1165" s="46">
        <v>45392</v>
      </c>
      <c r="P1165" s="29" t="s">
        <v>4990</v>
      </c>
      <c r="Q1165" s="9" t="s">
        <v>5029</v>
      </c>
      <c r="R1165" s="9" t="s">
        <v>4991</v>
      </c>
      <c r="S1165" s="9" t="s">
        <v>4983</v>
      </c>
      <c r="T1165" s="9" t="s">
        <v>32</v>
      </c>
      <c r="U1165" s="9" t="s">
        <v>5048</v>
      </c>
      <c r="V1165" s="9" t="s">
        <v>5048</v>
      </c>
      <c r="W1165" s="9" t="s">
        <v>5021</v>
      </c>
      <c r="X1165" s="9" t="s">
        <v>4992</v>
      </c>
      <c r="Y1165" s="9" t="s">
        <v>4980</v>
      </c>
      <c r="Z1165" s="9" t="s">
        <v>4980</v>
      </c>
      <c r="AA1165" s="9" t="s">
        <v>4992</v>
      </c>
      <c r="AB1165" s="9" t="s">
        <v>5066</v>
      </c>
      <c r="AC1165" s="9" t="s">
        <v>5006</v>
      </c>
      <c r="AD1165" s="9"/>
      <c r="AE1165" s="20" t="str">
        <f>VLOOKUP(E1165,'FILIAIS PETZ'!A:Q,17,0)</f>
        <v>SP3</v>
      </c>
      <c r="AF1165" s="20" t="str">
        <f>VLOOKUP(E1165,'FILIAIS PETZ'!A:Q,3,0)</f>
        <v>FELICIO</v>
      </c>
      <c r="AG1165" s="20" t="str">
        <f>VLOOKUP(E1165,'FILIAIS PETZ'!A:Q,2,0)</f>
        <v>R3</v>
      </c>
      <c r="AH1165" s="75">
        <v>1200</v>
      </c>
      <c r="AI1165" s="68" t="s">
        <v>9583</v>
      </c>
      <c r="AJ1165" s="43">
        <f>VLOOKUP(E1165,'FILIAIS PETZ'!$A$2:$K$2000,11,0)</f>
        <v>18328118000532</v>
      </c>
      <c r="AK1165" s="44">
        <v>18328118000532</v>
      </c>
    </row>
    <row r="1166" spans="1:37" s="14" customFormat="1" ht="15" customHeight="1" thickBot="1" x14ac:dyDescent="0.25">
      <c r="A1166" s="9">
        <v>842711</v>
      </c>
      <c r="B1166" s="18">
        <f>VLOOKUP(C1166,FORNECEDORES!D:E,2,0)</f>
        <v>55666</v>
      </c>
      <c r="C1166" s="19" t="str">
        <f>VLOOKUP(D1166,FORNECEDORES!A:D,4,0)</f>
        <v>33.045.885/0001-02</v>
      </c>
      <c r="D1166" s="13" t="s">
        <v>2848</v>
      </c>
      <c r="E1166" s="20" t="str">
        <f t="shared" si="76"/>
        <v>04 0258</v>
      </c>
      <c r="F1166" s="28" t="s">
        <v>8972</v>
      </c>
      <c r="G1166" s="21" t="str">
        <f>VLOOKUP(E1166,'FILIAIS PETZ'!A:E,5,0)</f>
        <v xml:space="preserve">PETZ SHOPPING GRAND PLAZA </v>
      </c>
      <c r="H1166" s="20" t="str">
        <f>VLOOKUP(E1166,'FILIAIS PETZ'!A:D,4,0)</f>
        <v>SGPZ-SP</v>
      </c>
      <c r="I1166" s="46">
        <v>45324</v>
      </c>
      <c r="J1166" s="9">
        <v>842711</v>
      </c>
      <c r="K1166" s="9" t="s">
        <v>9035</v>
      </c>
      <c r="L1166" s="29" t="s">
        <v>9594</v>
      </c>
      <c r="M1166" s="46">
        <v>45341</v>
      </c>
      <c r="N1166" s="46">
        <v>45406</v>
      </c>
      <c r="O1166" s="46">
        <v>45392</v>
      </c>
      <c r="P1166" s="29" t="s">
        <v>4990</v>
      </c>
      <c r="Q1166" s="9" t="s">
        <v>5029</v>
      </c>
      <c r="R1166" s="9" t="s">
        <v>4991</v>
      </c>
      <c r="S1166" s="9" t="s">
        <v>4983</v>
      </c>
      <c r="T1166" s="9" t="s">
        <v>32</v>
      </c>
      <c r="U1166" s="9" t="s">
        <v>5048</v>
      </c>
      <c r="V1166" s="9" t="s">
        <v>5048</v>
      </c>
      <c r="W1166" s="9" t="s">
        <v>5021</v>
      </c>
      <c r="X1166" s="9" t="s">
        <v>4992</v>
      </c>
      <c r="Y1166" s="9" t="s">
        <v>4980</v>
      </c>
      <c r="Z1166" s="9" t="s">
        <v>4980</v>
      </c>
      <c r="AA1166" s="9" t="s">
        <v>4992</v>
      </c>
      <c r="AB1166" s="9" t="s">
        <v>5066</v>
      </c>
      <c r="AC1166" s="9" t="s">
        <v>5006</v>
      </c>
      <c r="AD1166" s="9"/>
      <c r="AE1166" s="20" t="str">
        <f>VLOOKUP(E1166,'FILIAIS PETZ'!A:Q,17,0)</f>
        <v>SP3</v>
      </c>
      <c r="AF1166" s="20" t="str">
        <f>VLOOKUP(E1166,'FILIAIS PETZ'!A:Q,3,0)</f>
        <v>FELICIO</v>
      </c>
      <c r="AG1166" s="20" t="str">
        <f>VLOOKUP(E1166,'FILIAIS PETZ'!A:Q,2,0)</f>
        <v>R3</v>
      </c>
      <c r="AH1166" s="75">
        <v>1200</v>
      </c>
      <c r="AI1166" s="68" t="s">
        <v>9583</v>
      </c>
      <c r="AJ1166" s="43" t="str">
        <f>VLOOKUP(E1166,'FILIAIS PETZ'!$A$2:$K$2000,11,0)</f>
        <v>18.328.118/0249-89</v>
      </c>
      <c r="AK1166" s="44" t="s">
        <v>9091</v>
      </c>
    </row>
    <row r="1167" spans="1:37" s="14" customFormat="1" ht="15" customHeight="1" thickBot="1" x14ac:dyDescent="0.25">
      <c r="A1167" s="9">
        <v>842712</v>
      </c>
      <c r="B1167" s="18">
        <f>VLOOKUP(C1167,FORNECEDORES!D:E,2,0)</f>
        <v>55666</v>
      </c>
      <c r="C1167" s="19" t="str">
        <f>VLOOKUP(D1167,FORNECEDORES!A:D,4,0)</f>
        <v>33.045.885/0001-02</v>
      </c>
      <c r="D1167" s="13" t="s">
        <v>2848</v>
      </c>
      <c r="E1167" s="20" t="str">
        <f t="shared" si="76"/>
        <v>04 0243</v>
      </c>
      <c r="F1167" s="28" t="s">
        <v>8973</v>
      </c>
      <c r="G1167" s="21" t="str">
        <f>VLOOKUP(E1167,'FILIAIS PETZ'!A:E,5,0)</f>
        <v>PETZ SHOPPING GOLDEN SQUARE</v>
      </c>
      <c r="H1167" s="20" t="str">
        <f>VLOOKUP(E1167,'FILIAIS PETZ'!A:D,4,0)</f>
        <v>SGSQ-SP</v>
      </c>
      <c r="I1167" s="46">
        <v>45324</v>
      </c>
      <c r="J1167" s="9">
        <v>842712</v>
      </c>
      <c r="K1167" s="9" t="s">
        <v>9047</v>
      </c>
      <c r="L1167" s="29" t="s">
        <v>9595</v>
      </c>
      <c r="M1167" s="46">
        <v>45341</v>
      </c>
      <c r="N1167" s="46">
        <v>45406</v>
      </c>
      <c r="O1167" s="46">
        <v>45399</v>
      </c>
      <c r="P1167" s="29" t="s">
        <v>4990</v>
      </c>
      <c r="Q1167" s="9" t="s">
        <v>5029</v>
      </c>
      <c r="R1167" s="9" t="s">
        <v>4991</v>
      </c>
      <c r="S1167" s="9" t="s">
        <v>4983</v>
      </c>
      <c r="T1167" s="9" t="s">
        <v>32</v>
      </c>
      <c r="U1167" s="9" t="s">
        <v>5048</v>
      </c>
      <c r="V1167" s="9" t="s">
        <v>5048</v>
      </c>
      <c r="W1167" s="9" t="s">
        <v>5021</v>
      </c>
      <c r="X1167" s="9" t="s">
        <v>4992</v>
      </c>
      <c r="Y1167" s="9" t="s">
        <v>4980</v>
      </c>
      <c r="Z1167" s="9" t="s">
        <v>4980</v>
      </c>
      <c r="AA1167" s="9" t="s">
        <v>4992</v>
      </c>
      <c r="AB1167" s="9" t="s">
        <v>5066</v>
      </c>
      <c r="AC1167" s="9" t="s">
        <v>5006</v>
      </c>
      <c r="AD1167" s="9"/>
      <c r="AE1167" s="20" t="str">
        <f>VLOOKUP(E1167,'FILIAIS PETZ'!A:Q,17,0)</f>
        <v>SP3</v>
      </c>
      <c r="AF1167" s="20" t="str">
        <f>VLOOKUP(E1167,'FILIAIS PETZ'!A:Q,3,0)</f>
        <v>FELICIO</v>
      </c>
      <c r="AG1167" s="20" t="str">
        <f>VLOOKUP(E1167,'FILIAIS PETZ'!A:Q,2,0)</f>
        <v>R3</v>
      </c>
      <c r="AH1167" s="75">
        <v>1200</v>
      </c>
      <c r="AI1167" s="68" t="s">
        <v>9583</v>
      </c>
      <c r="AJ1167" s="43" t="str">
        <f>VLOOKUP(E1167,'FILIAIS PETZ'!$A$2:$K$2000,11,0)</f>
        <v>18.328.118/0229-35</v>
      </c>
      <c r="AK1167" s="44" t="s">
        <v>9061</v>
      </c>
    </row>
    <row r="1168" spans="1:37" s="14" customFormat="1" ht="15" customHeight="1" thickBot="1" x14ac:dyDescent="0.25">
      <c r="A1168" s="9">
        <v>842713</v>
      </c>
      <c r="B1168" s="18">
        <f>VLOOKUP(C1168,FORNECEDORES!D:E,2,0)</f>
        <v>55666</v>
      </c>
      <c r="C1168" s="19" t="str">
        <f>VLOOKUP(D1168,FORNECEDORES!A:D,4,0)</f>
        <v>33.045.885/0001-02</v>
      </c>
      <c r="D1168" s="13" t="s">
        <v>2848</v>
      </c>
      <c r="E1168" s="20" t="str">
        <f t="shared" si="76"/>
        <v>04 0044</v>
      </c>
      <c r="F1168" s="28" t="s">
        <v>8974</v>
      </c>
      <c r="G1168" s="21" t="str">
        <f>VLOOKUP(E1168,'FILIAIS PETZ'!A:E,5,0)</f>
        <v>PETZ SANTO ANDRE</v>
      </c>
      <c r="H1168" s="20" t="str">
        <f>VLOOKUP(E1168,'FILIAIS PETZ'!A:D,4,0)</f>
        <v>STAD-SP</v>
      </c>
      <c r="I1168" s="46">
        <v>45324</v>
      </c>
      <c r="J1168" s="9">
        <v>842713</v>
      </c>
      <c r="K1168" s="9" t="s">
        <v>9035</v>
      </c>
      <c r="L1168" s="29" t="s">
        <v>9596</v>
      </c>
      <c r="M1168" s="46">
        <v>45341</v>
      </c>
      <c r="N1168" s="46">
        <v>45406</v>
      </c>
      <c r="O1168" s="46">
        <v>45392</v>
      </c>
      <c r="P1168" s="29" t="s">
        <v>4990</v>
      </c>
      <c r="Q1168" s="9" t="s">
        <v>5029</v>
      </c>
      <c r="R1168" s="9" t="s">
        <v>4991</v>
      </c>
      <c r="S1168" s="9" t="s">
        <v>4983</v>
      </c>
      <c r="T1168" s="9" t="s">
        <v>32</v>
      </c>
      <c r="U1168" s="9" t="s">
        <v>5048</v>
      </c>
      <c r="V1168" s="9" t="s">
        <v>5048</v>
      </c>
      <c r="W1168" s="9" t="s">
        <v>5021</v>
      </c>
      <c r="X1168" s="9" t="s">
        <v>4992</v>
      </c>
      <c r="Y1168" s="9" t="s">
        <v>4980</v>
      </c>
      <c r="Z1168" s="9" t="s">
        <v>4980</v>
      </c>
      <c r="AA1168" s="9" t="s">
        <v>4992</v>
      </c>
      <c r="AB1168" s="9" t="s">
        <v>5066</v>
      </c>
      <c r="AC1168" s="9" t="s">
        <v>5006</v>
      </c>
      <c r="AD1168" s="9"/>
      <c r="AE1168" s="20" t="str">
        <f>VLOOKUP(E1168,'FILIAIS PETZ'!A:Q,17,0)</f>
        <v>SP3</v>
      </c>
      <c r="AF1168" s="20" t="str">
        <f>VLOOKUP(E1168,'FILIAIS PETZ'!A:Q,3,0)</f>
        <v>FELICIO</v>
      </c>
      <c r="AG1168" s="20" t="str">
        <f>VLOOKUP(E1168,'FILIAIS PETZ'!A:Q,2,0)</f>
        <v>R3</v>
      </c>
      <c r="AH1168" s="75">
        <v>1200</v>
      </c>
      <c r="AI1168" s="68" t="s">
        <v>9583</v>
      </c>
      <c r="AJ1168" s="43">
        <f>VLOOKUP(E1168,'FILIAIS PETZ'!$A$2:$K$2000,11,0)</f>
        <v>18328118004600</v>
      </c>
      <c r="AK1168" s="44">
        <v>18328118004600</v>
      </c>
    </row>
    <row r="1169" spans="1:37" s="14" customFormat="1" ht="15" customHeight="1" thickBot="1" x14ac:dyDescent="0.25">
      <c r="A1169" s="9">
        <v>842715</v>
      </c>
      <c r="B1169" s="18">
        <f>VLOOKUP(C1169,FORNECEDORES!D:E,2,0)</f>
        <v>383318</v>
      </c>
      <c r="C1169" s="19" t="str">
        <f>VLOOKUP(D1169,FORNECEDORES!A:D,4,0)</f>
        <v>39.498.106/0001-00</v>
      </c>
      <c r="D1169" s="13" t="s">
        <v>4084</v>
      </c>
      <c r="E1169" s="20" t="str">
        <f t="shared" si="76"/>
        <v>04 0046</v>
      </c>
      <c r="F1169" s="28" t="s">
        <v>8978</v>
      </c>
      <c r="G1169" s="21" t="str">
        <f>VLOOKUP(E1169,'FILIAIS PETZ'!A:E,5,0)</f>
        <v>PETZ CIDADE JARDIM</v>
      </c>
      <c r="H1169" s="20" t="str">
        <f>VLOOKUP(E1169,'FILIAIS PETZ'!A:D,4,0)</f>
        <v>CDJD-SP</v>
      </c>
      <c r="I1169" s="46">
        <v>45324</v>
      </c>
      <c r="J1169" s="9">
        <v>842715</v>
      </c>
      <c r="K1169" s="9" t="s">
        <v>9035</v>
      </c>
      <c r="L1169" s="29" t="s">
        <v>9597</v>
      </c>
      <c r="M1169" s="46">
        <v>45337</v>
      </c>
      <c r="N1169" s="46">
        <v>45357</v>
      </c>
      <c r="O1169" s="46">
        <v>45338</v>
      </c>
      <c r="P1169" s="29" t="s">
        <v>4990</v>
      </c>
      <c r="Q1169" s="9" t="s">
        <v>5029</v>
      </c>
      <c r="R1169" s="9" t="s">
        <v>4991</v>
      </c>
      <c r="S1169" s="9" t="s">
        <v>4983</v>
      </c>
      <c r="T1169" s="9" t="s">
        <v>32</v>
      </c>
      <c r="U1169" s="9" t="s">
        <v>5048</v>
      </c>
      <c r="V1169" s="9" t="s">
        <v>5048</v>
      </c>
      <c r="W1169" s="9" t="s">
        <v>5021</v>
      </c>
      <c r="X1169" s="9" t="s">
        <v>4985</v>
      </c>
      <c r="Y1169" s="9" t="s">
        <v>4980</v>
      </c>
      <c r="Z1169" s="9" t="s">
        <v>4980</v>
      </c>
      <c r="AA1169" s="9" t="s">
        <v>4992</v>
      </c>
      <c r="AB1169" s="9" t="s">
        <v>5066</v>
      </c>
      <c r="AC1169" s="9" t="s">
        <v>5006</v>
      </c>
      <c r="AD1169" s="9"/>
      <c r="AE1169" s="20" t="str">
        <f>VLOOKUP(E1169,'FILIAIS PETZ'!A:Q,17,0)</f>
        <v>SP2</v>
      </c>
      <c r="AF1169" s="20" t="str">
        <f>VLOOKUP(E1169,'FILIAIS PETZ'!A:Q,3,0)</f>
        <v>FELICIO</v>
      </c>
      <c r="AG1169" s="20" t="str">
        <f>VLOOKUP(E1169,'FILIAIS PETZ'!A:Q,2,0)</f>
        <v>R3</v>
      </c>
      <c r="AH1169" s="75">
        <v>780</v>
      </c>
      <c r="AI1169" s="68" t="s">
        <v>9585</v>
      </c>
      <c r="AJ1169" s="43">
        <f>VLOOKUP(E1169,'FILIAIS PETZ'!$A$2:$K$2000,11,0)</f>
        <v>18328118004520</v>
      </c>
      <c r="AK1169" s="44">
        <v>18328118004520</v>
      </c>
    </row>
    <row r="1170" spans="1:37" s="14" customFormat="1" ht="15" customHeight="1" thickBot="1" x14ac:dyDescent="0.25">
      <c r="A1170" s="9">
        <v>842716</v>
      </c>
      <c r="B1170" s="18">
        <f>VLOOKUP(C1170,FORNECEDORES!D:E,2,0)</f>
        <v>383318</v>
      </c>
      <c r="C1170" s="19" t="str">
        <f>VLOOKUP(D1170,FORNECEDORES!A:D,4,0)</f>
        <v>39.498.106/0001-00</v>
      </c>
      <c r="D1170" s="13" t="s">
        <v>4084</v>
      </c>
      <c r="E1170" s="20" t="str">
        <f t="shared" si="76"/>
        <v>04 0059</v>
      </c>
      <c r="F1170" s="28" t="s">
        <v>8714</v>
      </c>
      <c r="G1170" s="21" t="str">
        <f>VLOOKUP(E1170,'FILIAIS PETZ'!A:E,5,0)</f>
        <v>PETZ POMPÉIA</v>
      </c>
      <c r="H1170" s="20" t="str">
        <f>VLOOKUP(E1170,'FILIAIS PETZ'!A:D,4,0)</f>
        <v>POMP-SP</v>
      </c>
      <c r="I1170" s="46">
        <v>45324</v>
      </c>
      <c r="J1170" s="9">
        <v>842716</v>
      </c>
      <c r="K1170" s="9" t="s">
        <v>9035</v>
      </c>
      <c r="L1170" s="29" t="s">
        <v>9598</v>
      </c>
      <c r="M1170" s="46">
        <v>45337</v>
      </c>
      <c r="N1170" s="46">
        <v>45357</v>
      </c>
      <c r="O1170" s="46">
        <v>45338</v>
      </c>
      <c r="P1170" s="29" t="s">
        <v>4990</v>
      </c>
      <c r="Q1170" s="9" t="s">
        <v>5029</v>
      </c>
      <c r="R1170" s="9" t="s">
        <v>4991</v>
      </c>
      <c r="S1170" s="9" t="s">
        <v>4983</v>
      </c>
      <c r="T1170" s="9" t="s">
        <v>32</v>
      </c>
      <c r="U1170" s="9" t="s">
        <v>5048</v>
      </c>
      <c r="V1170" s="9" t="s">
        <v>5048</v>
      </c>
      <c r="W1170" s="9" t="s">
        <v>5021</v>
      </c>
      <c r="X1170" s="9" t="s">
        <v>4985</v>
      </c>
      <c r="Y1170" s="9" t="s">
        <v>4980</v>
      </c>
      <c r="Z1170" s="9" t="s">
        <v>4980</v>
      </c>
      <c r="AA1170" s="9" t="s">
        <v>4992</v>
      </c>
      <c r="AB1170" s="9" t="s">
        <v>5066</v>
      </c>
      <c r="AC1170" s="9" t="s">
        <v>5006</v>
      </c>
      <c r="AD1170" s="9"/>
      <c r="AE1170" s="20" t="str">
        <f>VLOOKUP(E1170,'FILIAIS PETZ'!A:Q,17,0)</f>
        <v>SP2</v>
      </c>
      <c r="AF1170" s="20" t="str">
        <f>VLOOKUP(E1170,'FILIAIS PETZ'!A:Q,3,0)</f>
        <v>FELICIO</v>
      </c>
      <c r="AG1170" s="20" t="str">
        <f>VLOOKUP(E1170,'FILIAIS PETZ'!A:Q,2,0)</f>
        <v>R3</v>
      </c>
      <c r="AH1170" s="75">
        <v>970</v>
      </c>
      <c r="AI1170" s="68" t="s">
        <v>9585</v>
      </c>
      <c r="AJ1170" s="43">
        <f>VLOOKUP(E1170,'FILIAIS PETZ'!$A$2:$K$2000,11,0)</f>
        <v>18328118005763</v>
      </c>
      <c r="AK1170" s="44">
        <v>18328118005763</v>
      </c>
    </row>
    <row r="1171" spans="1:37" s="14" customFormat="1" ht="15" customHeight="1" thickBot="1" x14ac:dyDescent="0.25">
      <c r="A1171" s="9">
        <v>842728</v>
      </c>
      <c r="B1171" s="18">
        <f>VLOOKUP(C1171,FORNECEDORES!D:E,2,0)</f>
        <v>383318</v>
      </c>
      <c r="C1171" s="19" t="str">
        <f>VLOOKUP(D1171,FORNECEDORES!A:D,4,0)</f>
        <v>39.498.106/0001-00</v>
      </c>
      <c r="D1171" s="13" t="s">
        <v>4084</v>
      </c>
      <c r="E1171" s="20" t="str">
        <f t="shared" si="76"/>
        <v>04 0256</v>
      </c>
      <c r="F1171" s="28" t="s">
        <v>9144</v>
      </c>
      <c r="G1171" s="21" t="str">
        <f>VLOOKUP(E1171,'FILIAIS PETZ'!A:E,5,0)</f>
        <v>PETZ ACLIMAÇÃO</v>
      </c>
      <c r="H1171" s="20" t="str">
        <f>VLOOKUP(E1171,'FILIAIS PETZ'!A:D,4,0)</f>
        <v>ACLM-SP</v>
      </c>
      <c r="I1171" s="46">
        <v>45324</v>
      </c>
      <c r="J1171" s="9">
        <v>842728</v>
      </c>
      <c r="K1171" s="9" t="s">
        <v>9035</v>
      </c>
      <c r="L1171" s="29" t="s">
        <v>9599</v>
      </c>
      <c r="M1171" s="46">
        <v>45337</v>
      </c>
      <c r="N1171" s="46">
        <v>45392</v>
      </c>
      <c r="O1171" s="46">
        <v>45373</v>
      </c>
      <c r="P1171" s="29" t="s">
        <v>4990</v>
      </c>
      <c r="Q1171" s="9" t="s">
        <v>5029</v>
      </c>
      <c r="R1171" s="9" t="s">
        <v>4991</v>
      </c>
      <c r="S1171" s="9" t="s">
        <v>4983</v>
      </c>
      <c r="T1171" s="9" t="s">
        <v>32</v>
      </c>
      <c r="U1171" s="9" t="s">
        <v>5048</v>
      </c>
      <c r="V1171" s="9" t="s">
        <v>5048</v>
      </c>
      <c r="W1171" s="9" t="s">
        <v>5021</v>
      </c>
      <c r="X1171" s="9" t="s">
        <v>4985</v>
      </c>
      <c r="Y1171" s="9" t="s">
        <v>4980</v>
      </c>
      <c r="Z1171" s="9" t="s">
        <v>4980</v>
      </c>
      <c r="AA1171" s="9" t="s">
        <v>4992</v>
      </c>
      <c r="AB1171" s="9" t="s">
        <v>5066</v>
      </c>
      <c r="AC1171" s="9" t="s">
        <v>5006</v>
      </c>
      <c r="AD1171" s="9"/>
      <c r="AE1171" s="20" t="str">
        <f>VLOOKUP(E1171,'FILIAIS PETZ'!A:Q,17,0)</f>
        <v>SP2</v>
      </c>
      <c r="AF1171" s="20" t="str">
        <f>VLOOKUP(E1171,'FILIAIS PETZ'!A:Q,3,0)</f>
        <v>FELICIO</v>
      </c>
      <c r="AG1171" s="20" t="str">
        <f>VLOOKUP(E1171,'FILIAIS PETZ'!A:Q,2,0)</f>
        <v>R3</v>
      </c>
      <c r="AH1171" s="75">
        <v>780</v>
      </c>
      <c r="AI1171" s="68" t="s">
        <v>9585</v>
      </c>
      <c r="AJ1171" s="43" t="str">
        <f>VLOOKUP(E1171,'FILIAIS PETZ'!$A$2:$K$2000,11,0)</f>
        <v>18.328.118/0243-93</v>
      </c>
      <c r="AK1171" s="44" t="s">
        <v>9146</v>
      </c>
    </row>
    <row r="1172" spans="1:37" s="14" customFormat="1" ht="15" customHeight="1" thickBot="1" x14ac:dyDescent="0.25">
      <c r="A1172" s="9">
        <v>842736</v>
      </c>
      <c r="B1172" s="18">
        <f>VLOOKUP(C1172,FORNECEDORES!D:E,2,0)</f>
        <v>383318</v>
      </c>
      <c r="C1172" s="19" t="str">
        <f>VLOOKUP(D1172,FORNECEDORES!A:D,4,0)</f>
        <v>39.498.106/0001-00</v>
      </c>
      <c r="D1172" s="13" t="s">
        <v>4084</v>
      </c>
      <c r="E1172" s="20" t="str">
        <f t="shared" si="76"/>
        <v>04 0221</v>
      </c>
      <c r="F1172" s="28" t="s">
        <v>8980</v>
      </c>
      <c r="G1172" s="21" t="str">
        <f>VLOOKUP(E1172,'FILIAIS PETZ'!A:E,5,0)</f>
        <v>PETZ GASTAO VIDIGAL</v>
      </c>
      <c r="H1172" s="20" t="str">
        <f>VLOOKUP(E1172,'FILIAIS PETZ'!A:D,4,0)</f>
        <v>GVDL-SP</v>
      </c>
      <c r="I1172" s="46">
        <v>45324</v>
      </c>
      <c r="J1172" s="9">
        <v>842736</v>
      </c>
      <c r="K1172" s="9" t="s">
        <v>9035</v>
      </c>
      <c r="L1172" s="29" t="s">
        <v>6389</v>
      </c>
      <c r="M1172" s="46">
        <v>45356</v>
      </c>
      <c r="N1172" s="46">
        <v>45378</v>
      </c>
      <c r="O1172" s="46">
        <v>45357</v>
      </c>
      <c r="P1172" s="29" t="s">
        <v>4990</v>
      </c>
      <c r="Q1172" s="9" t="s">
        <v>5029</v>
      </c>
      <c r="R1172" s="9" t="s">
        <v>4991</v>
      </c>
      <c r="S1172" s="9" t="s">
        <v>4983</v>
      </c>
      <c r="T1172" s="9" t="s">
        <v>32</v>
      </c>
      <c r="U1172" s="9" t="s">
        <v>5048</v>
      </c>
      <c r="V1172" s="9" t="s">
        <v>5048</v>
      </c>
      <c r="W1172" s="9" t="s">
        <v>5021</v>
      </c>
      <c r="X1172" s="9" t="s">
        <v>4992</v>
      </c>
      <c r="Y1172" s="9" t="s">
        <v>4980</v>
      </c>
      <c r="Z1172" s="9" t="s">
        <v>4980</v>
      </c>
      <c r="AA1172" s="9" t="s">
        <v>4992</v>
      </c>
      <c r="AB1172" s="9" t="s">
        <v>5066</v>
      </c>
      <c r="AC1172" s="9" t="s">
        <v>5006</v>
      </c>
      <c r="AD1172" s="9"/>
      <c r="AE1172" s="20" t="str">
        <f>VLOOKUP(E1172,'FILIAIS PETZ'!A:Q,17,0)</f>
        <v>SP7</v>
      </c>
      <c r="AF1172" s="20" t="str">
        <f>VLOOKUP(E1172,'FILIAIS PETZ'!A:Q,3,0)</f>
        <v>FELICIO</v>
      </c>
      <c r="AG1172" s="20" t="str">
        <f>VLOOKUP(E1172,'FILIAIS PETZ'!A:Q,2,0)</f>
        <v>R3</v>
      </c>
      <c r="AH1172" s="75">
        <v>780</v>
      </c>
      <c r="AI1172" s="68" t="s">
        <v>9583</v>
      </c>
      <c r="AJ1172" s="43">
        <f>VLOOKUP(E1172,'FILIAIS PETZ'!$A$2:$K$2000,11,0)</f>
        <v>18328118021025</v>
      </c>
      <c r="AK1172" s="44">
        <v>18328118021025</v>
      </c>
    </row>
    <row r="1173" spans="1:37" s="14" customFormat="1" ht="15" customHeight="1" thickBot="1" x14ac:dyDescent="0.25">
      <c r="A1173" s="9">
        <v>842741</v>
      </c>
      <c r="B1173" s="18">
        <f>VLOOKUP(C1173,FORNECEDORES!D:E,2,0)</f>
        <v>383318</v>
      </c>
      <c r="C1173" s="19" t="str">
        <f>VLOOKUP(D1173,FORNECEDORES!A:D,4,0)</f>
        <v>39.498.106/0001-00</v>
      </c>
      <c r="D1173" s="13" t="s">
        <v>4084</v>
      </c>
      <c r="E1173" s="20" t="str">
        <f t="shared" si="76"/>
        <v>04 0060</v>
      </c>
      <c r="F1173" s="28" t="s">
        <v>8625</v>
      </c>
      <c r="G1173" s="21" t="str">
        <f>VLOOKUP(E1173,'FILIAIS PETZ'!A:E,5,0)</f>
        <v>PETZ PACAEMBU</v>
      </c>
      <c r="H1173" s="20" t="str">
        <f>VLOOKUP(E1173,'FILIAIS PETZ'!A:D,4,0)</f>
        <v>PCBU-SP</v>
      </c>
      <c r="I1173" s="46">
        <v>45324</v>
      </c>
      <c r="J1173" s="9">
        <v>842741</v>
      </c>
      <c r="K1173" s="9" t="s">
        <v>9035</v>
      </c>
      <c r="L1173" s="29" t="s">
        <v>9600</v>
      </c>
      <c r="M1173" s="46">
        <v>45337</v>
      </c>
      <c r="N1173" s="46">
        <v>45392</v>
      </c>
      <c r="O1173" s="46">
        <v>45373</v>
      </c>
      <c r="P1173" s="29" t="s">
        <v>4990</v>
      </c>
      <c r="Q1173" s="9" t="s">
        <v>5029</v>
      </c>
      <c r="R1173" s="9" t="s">
        <v>4991</v>
      </c>
      <c r="S1173" s="9" t="s">
        <v>4983</v>
      </c>
      <c r="T1173" s="9" t="s">
        <v>32</v>
      </c>
      <c r="U1173" s="9" t="s">
        <v>5048</v>
      </c>
      <c r="V1173" s="9" t="s">
        <v>5048</v>
      </c>
      <c r="W1173" s="9" t="s">
        <v>5021</v>
      </c>
      <c r="X1173" s="9" t="s">
        <v>4992</v>
      </c>
      <c r="Y1173" s="9" t="s">
        <v>4980</v>
      </c>
      <c r="Z1173" s="9" t="s">
        <v>4980</v>
      </c>
      <c r="AA1173" s="9" t="s">
        <v>4992</v>
      </c>
      <c r="AB1173" s="9" t="s">
        <v>5066</v>
      </c>
      <c r="AC1173" s="9" t="s">
        <v>5006</v>
      </c>
      <c r="AD1173" s="9"/>
      <c r="AE1173" s="20" t="str">
        <f>VLOOKUP(E1173,'FILIAIS PETZ'!A:Q,17,0)</f>
        <v>SP2</v>
      </c>
      <c r="AF1173" s="20" t="str">
        <f>VLOOKUP(E1173,'FILIAIS PETZ'!A:Q,3,0)</f>
        <v>FELICIO</v>
      </c>
      <c r="AG1173" s="20" t="str">
        <f>VLOOKUP(E1173,'FILIAIS PETZ'!A:Q,2,0)</f>
        <v>R3</v>
      </c>
      <c r="AH1173" s="75">
        <v>780</v>
      </c>
      <c r="AI1173" s="68" t="s">
        <v>9583</v>
      </c>
      <c r="AJ1173" s="43">
        <f>VLOOKUP(E1173,'FILIAIS PETZ'!$A$2:$K$2000,11,0)</f>
        <v>18328118006220</v>
      </c>
      <c r="AK1173" s="44">
        <v>18328118006220</v>
      </c>
    </row>
    <row r="1174" spans="1:37" s="14" customFormat="1" ht="15" customHeight="1" thickBot="1" x14ac:dyDescent="0.25">
      <c r="A1174" s="9">
        <v>842752</v>
      </c>
      <c r="B1174" s="18">
        <f>VLOOKUP(C1174,FORNECEDORES!D:E,2,0)</f>
        <v>383318</v>
      </c>
      <c r="C1174" s="19" t="str">
        <f>VLOOKUP(D1174,FORNECEDORES!A:D,4,0)</f>
        <v>39.498.106/0001-00</v>
      </c>
      <c r="D1174" s="13" t="s">
        <v>4084</v>
      </c>
      <c r="E1174" s="20" t="str">
        <f t="shared" si="76"/>
        <v>04 0067</v>
      </c>
      <c r="F1174" s="28" t="s">
        <v>8611</v>
      </c>
      <c r="G1174" s="21" t="str">
        <f>VLOOKUP(E1174,'FILIAIS PETZ'!A:E,5,0)</f>
        <v>PETZ EXTRA RICARDO JAFET</v>
      </c>
      <c r="H1174" s="20" t="str">
        <f>VLOOKUP(E1174,'FILIAIS PETZ'!A:D,4,0)</f>
        <v>RJAF-SP</v>
      </c>
      <c r="I1174" s="46">
        <v>45324</v>
      </c>
      <c r="J1174" s="9">
        <v>842752</v>
      </c>
      <c r="K1174" s="9" t="s">
        <v>9035</v>
      </c>
      <c r="L1174" s="29" t="s">
        <v>9601</v>
      </c>
      <c r="M1174" s="46">
        <v>45337</v>
      </c>
      <c r="N1174" s="46">
        <v>45392</v>
      </c>
      <c r="O1174" s="46">
        <v>45373</v>
      </c>
      <c r="P1174" s="29" t="s">
        <v>4990</v>
      </c>
      <c r="Q1174" s="9" t="s">
        <v>5029</v>
      </c>
      <c r="R1174" s="9" t="s">
        <v>4991</v>
      </c>
      <c r="S1174" s="9" t="s">
        <v>4983</v>
      </c>
      <c r="T1174" s="9" t="s">
        <v>32</v>
      </c>
      <c r="U1174" s="9" t="s">
        <v>5048</v>
      </c>
      <c r="V1174" s="9" t="s">
        <v>5048</v>
      </c>
      <c r="W1174" s="9" t="s">
        <v>5021</v>
      </c>
      <c r="X1174" s="9" t="s">
        <v>4992</v>
      </c>
      <c r="Y1174" s="9" t="s">
        <v>4980</v>
      </c>
      <c r="Z1174" s="9" t="s">
        <v>4980</v>
      </c>
      <c r="AA1174" s="9" t="s">
        <v>4992</v>
      </c>
      <c r="AB1174" s="9" t="s">
        <v>5066</v>
      </c>
      <c r="AC1174" s="9" t="s">
        <v>5006</v>
      </c>
      <c r="AD1174" s="9"/>
      <c r="AE1174" s="20" t="str">
        <f>VLOOKUP(E1174,'FILIAIS PETZ'!A:Q,17,0)</f>
        <v>SP2</v>
      </c>
      <c r="AF1174" s="20" t="str">
        <f>VLOOKUP(E1174,'FILIAIS PETZ'!A:Q,3,0)</f>
        <v>FELICIO</v>
      </c>
      <c r="AG1174" s="20" t="str">
        <f>VLOOKUP(E1174,'FILIAIS PETZ'!A:Q,2,0)</f>
        <v>R3</v>
      </c>
      <c r="AH1174" s="75">
        <v>1280</v>
      </c>
      <c r="AI1174" s="68" t="s">
        <v>9583</v>
      </c>
      <c r="AJ1174" s="43">
        <f>VLOOKUP(E1174,'FILIAIS PETZ'!$A$2:$K$2000,11,0)</f>
        <v>18328118006573</v>
      </c>
      <c r="AK1174" s="44">
        <v>18328118006573</v>
      </c>
    </row>
    <row r="1175" spans="1:37" s="14" customFormat="1" ht="15" customHeight="1" thickBot="1" x14ac:dyDescent="0.25">
      <c r="A1175" s="9">
        <v>842756</v>
      </c>
      <c r="B1175" s="18">
        <f>VLOOKUP(C1175,FORNECEDORES!D:E,2,0)</f>
        <v>383318</v>
      </c>
      <c r="C1175" s="19" t="str">
        <f>VLOOKUP(D1175,FORNECEDORES!A:D,4,0)</f>
        <v>39.498.106/0001-00</v>
      </c>
      <c r="D1175" s="13" t="s">
        <v>4084</v>
      </c>
      <c r="E1175" s="20" t="str">
        <f t="shared" si="76"/>
        <v>04 0011</v>
      </c>
      <c r="F1175" s="28" t="s">
        <v>8976</v>
      </c>
      <c r="G1175" s="21" t="str">
        <f>VLOOKUP(E1175,'FILIAIS PETZ'!A:E,5,0)</f>
        <v>PETZ AUGUSTA</v>
      </c>
      <c r="H1175" s="20" t="str">
        <f>VLOOKUP(E1175,'FILIAIS PETZ'!A:D,4,0)</f>
        <v>AUGT-SP</v>
      </c>
      <c r="I1175" s="46">
        <v>45324</v>
      </c>
      <c r="J1175" s="9">
        <v>842756</v>
      </c>
      <c r="K1175" s="9" t="s">
        <v>9035</v>
      </c>
      <c r="L1175" s="29" t="s">
        <v>9602</v>
      </c>
      <c r="M1175" s="46">
        <v>45461</v>
      </c>
      <c r="N1175" s="46">
        <v>45483</v>
      </c>
      <c r="O1175" s="46">
        <v>45468</v>
      </c>
      <c r="P1175" s="29" t="s">
        <v>4990</v>
      </c>
      <c r="Q1175" s="9" t="s">
        <v>5029</v>
      </c>
      <c r="R1175" s="9" t="s">
        <v>4991</v>
      </c>
      <c r="S1175" s="9" t="s">
        <v>4983</v>
      </c>
      <c r="T1175" s="9" t="s">
        <v>32</v>
      </c>
      <c r="U1175" s="9" t="s">
        <v>5048</v>
      </c>
      <c r="V1175" s="9" t="s">
        <v>5048</v>
      </c>
      <c r="W1175" s="9" t="s">
        <v>5021</v>
      </c>
      <c r="X1175" s="9" t="s">
        <v>4992</v>
      </c>
      <c r="Y1175" s="9" t="s">
        <v>4980</v>
      </c>
      <c r="Z1175" s="9" t="s">
        <v>4980</v>
      </c>
      <c r="AA1175" s="9" t="s">
        <v>4992</v>
      </c>
      <c r="AB1175" s="9" t="s">
        <v>5066</v>
      </c>
      <c r="AC1175" s="9" t="s">
        <v>5006</v>
      </c>
      <c r="AD1175" s="9"/>
      <c r="AE1175" s="20" t="str">
        <f>VLOOKUP(E1175,'FILIAIS PETZ'!A:Q,17,0)</f>
        <v>SP2</v>
      </c>
      <c r="AF1175" s="20" t="str">
        <f>VLOOKUP(E1175,'FILIAIS PETZ'!A:Q,3,0)</f>
        <v>FELICIO</v>
      </c>
      <c r="AG1175" s="20" t="str">
        <f>VLOOKUP(E1175,'FILIAIS PETZ'!A:Q,2,0)</f>
        <v>R3</v>
      </c>
      <c r="AH1175" s="75">
        <v>1280</v>
      </c>
      <c r="AI1175" s="68" t="s">
        <v>9583</v>
      </c>
      <c r="AJ1175" s="43">
        <f>VLOOKUP(E1175,'FILIAIS PETZ'!$A$2:$K$2000,11,0)</f>
        <v>18328118001776</v>
      </c>
      <c r="AK1175" s="44">
        <v>18328118001776</v>
      </c>
    </row>
    <row r="1176" spans="1:37" s="14" customFormat="1" ht="15" customHeight="1" thickBot="1" x14ac:dyDescent="0.25">
      <c r="A1176" s="9">
        <f>J1176</f>
        <v>869502</v>
      </c>
      <c r="B1176" s="18">
        <f>VLOOKUP(C1176,FORNECEDORES!D:E,2,0)</f>
        <v>9057</v>
      </c>
      <c r="C1176" s="19" t="str">
        <f>VLOOKUP(D1176,FORNECEDORES!A:D,4,0)</f>
        <v>19.357.006/0001-49</v>
      </c>
      <c r="D1176" s="13" t="s">
        <v>2290</v>
      </c>
      <c r="E1176" s="20" t="str">
        <f t="shared" si="76"/>
        <v>04 0095</v>
      </c>
      <c r="F1176" s="28" t="s">
        <v>4945</v>
      </c>
      <c r="G1176" s="21" t="str">
        <f>VLOOKUP(E1176,'FILIAIS PETZ'!A:E,5,0)</f>
        <v>PETZ BETIM</v>
      </c>
      <c r="H1176" s="20" t="str">
        <f>VLOOKUP(E1176,'FILIAIS PETZ'!A:D,4,0)</f>
        <v>BTIM-MG</v>
      </c>
      <c r="I1176" s="46">
        <v>45327</v>
      </c>
      <c r="J1176" s="9">
        <v>869502</v>
      </c>
      <c r="K1176" s="9" t="s">
        <v>5858</v>
      </c>
      <c r="L1176" s="29" t="s">
        <v>6214</v>
      </c>
      <c r="M1176" s="46">
        <v>45364</v>
      </c>
      <c r="N1176" s="46">
        <v>45385</v>
      </c>
      <c r="O1176" s="46">
        <v>45364</v>
      </c>
      <c r="P1176" s="29" t="s">
        <v>4990</v>
      </c>
      <c r="Q1176" s="9">
        <v>3</v>
      </c>
      <c r="R1176" s="9">
        <v>1</v>
      </c>
      <c r="S1176" s="9">
        <v>8</v>
      </c>
      <c r="T1176" s="9" t="s">
        <v>32</v>
      </c>
      <c r="U1176" s="9">
        <v>11002</v>
      </c>
      <c r="V1176" s="9">
        <v>11002</v>
      </c>
      <c r="W1176" s="9" t="s">
        <v>6158</v>
      </c>
      <c r="X1176" s="9" t="s">
        <v>4985</v>
      </c>
      <c r="Y1176" s="10" t="s">
        <v>4993</v>
      </c>
      <c r="Z1176" s="10" t="s">
        <v>4993</v>
      </c>
      <c r="AA1176" s="10" t="s">
        <v>4989</v>
      </c>
      <c r="AB1176" s="10" t="s">
        <v>12941</v>
      </c>
      <c r="AC1176" s="9" t="s">
        <v>5006</v>
      </c>
      <c r="AD1176" s="29"/>
      <c r="AE1176" s="20" t="str">
        <f>VLOOKUP(E1176,'FILIAIS PETZ'!A:Q,17,0)</f>
        <v>MG-2</v>
      </c>
      <c r="AF1176" s="20" t="str">
        <f>VLOOKUP(E1176,'FILIAIS PETZ'!A:Q,3,0)</f>
        <v>FELICIO</v>
      </c>
      <c r="AG1176" s="20" t="str">
        <f>VLOOKUP(E1176,'FILIAIS PETZ'!A:Q,2,0)</f>
        <v>R3</v>
      </c>
      <c r="AH1176" s="75">
        <v>400</v>
      </c>
      <c r="AI1176" s="16" t="s">
        <v>5658</v>
      </c>
      <c r="AJ1176" s="43">
        <f>VLOOKUP(E1176,'FILIAIS PETZ'!$A$2:$K$2000,11,0)</f>
        <v>18328118009084</v>
      </c>
      <c r="AK1176" s="44">
        <f>AJ1176</f>
        <v>18328118009084</v>
      </c>
    </row>
    <row r="1177" spans="1:37" s="14" customFormat="1" ht="15" customHeight="1" thickBot="1" x14ac:dyDescent="0.25">
      <c r="A1177" s="9">
        <v>843723</v>
      </c>
      <c r="B1177" s="18">
        <f>VLOOKUP(C1177,FORNECEDORES!D:E,2,0)</f>
        <v>39969</v>
      </c>
      <c r="C1177" s="19" t="str">
        <f>VLOOKUP(D1177,FORNECEDORES!A:D,4,0)</f>
        <v>23.457.797/0001-56</v>
      </c>
      <c r="D1177" s="13" t="s">
        <v>2466</v>
      </c>
      <c r="E1177" s="20" t="str">
        <f t="shared" si="76"/>
        <v>04 0263</v>
      </c>
      <c r="F1177" s="28" t="s">
        <v>8628</v>
      </c>
      <c r="G1177" s="21" t="str">
        <f>VLOOKUP(E1177,'FILIAIS PETZ'!A:E,5,0)</f>
        <v>PETZ PÃO DE AÇUCAR JABAQUARA</v>
      </c>
      <c r="H1177" s="20" t="str">
        <f>VLOOKUP(E1177,'FILIAIS PETZ'!A:D,4,0)</f>
        <v>JABQ-SP</v>
      </c>
      <c r="I1177" s="46">
        <v>45327</v>
      </c>
      <c r="J1177" s="9">
        <v>843723</v>
      </c>
      <c r="K1177" s="9" t="s">
        <v>9035</v>
      </c>
      <c r="L1177" s="29" t="s">
        <v>9603</v>
      </c>
      <c r="M1177" s="46">
        <v>45328</v>
      </c>
      <c r="N1177" s="46">
        <v>45350</v>
      </c>
      <c r="O1177" s="46">
        <v>45330</v>
      </c>
      <c r="P1177" s="29" t="s">
        <v>4990</v>
      </c>
      <c r="Q1177" s="9">
        <v>3</v>
      </c>
      <c r="R1177" s="9">
        <v>1</v>
      </c>
      <c r="S1177" s="9">
        <v>8</v>
      </c>
      <c r="T1177" s="9" t="s">
        <v>32</v>
      </c>
      <c r="U1177" s="9">
        <v>11002</v>
      </c>
      <c r="V1177" s="9">
        <v>11002</v>
      </c>
      <c r="W1177" s="9" t="s">
        <v>5019</v>
      </c>
      <c r="X1177" s="9" t="s">
        <v>4985</v>
      </c>
      <c r="Y1177" s="9" t="s">
        <v>4997</v>
      </c>
      <c r="Z1177" s="9" t="s">
        <v>4993</v>
      </c>
      <c r="AA1177" s="9" t="s">
        <v>4989</v>
      </c>
      <c r="AB1177" s="9" t="s">
        <v>12941</v>
      </c>
      <c r="AC1177" s="9" t="s">
        <v>5006</v>
      </c>
      <c r="AD1177" s="9"/>
      <c r="AE1177" s="20" t="str">
        <f>VLOOKUP(E1177,'FILIAIS PETZ'!A:Q,17,0)</f>
        <v>SP3</v>
      </c>
      <c r="AF1177" s="20" t="str">
        <f>VLOOKUP(E1177,'FILIAIS PETZ'!A:Q,3,0)</f>
        <v>FELICIO</v>
      </c>
      <c r="AG1177" s="20" t="str">
        <f>VLOOKUP(E1177,'FILIAIS PETZ'!A:Q,2,0)</f>
        <v>R3</v>
      </c>
      <c r="AH1177" s="75">
        <v>410</v>
      </c>
      <c r="AI1177" s="68" t="s">
        <v>9604</v>
      </c>
      <c r="AJ1177" s="43" t="str">
        <f>VLOOKUP(E1177,'FILIAIS PETZ'!$A$2:$K$2000,11,0)</f>
        <v>18.328.118/0258-70</v>
      </c>
      <c r="AK1177" s="44" t="s">
        <v>9134</v>
      </c>
    </row>
    <row r="1178" spans="1:37" s="14" customFormat="1" ht="15" customHeight="1" thickBot="1" x14ac:dyDescent="0.25">
      <c r="A1178" s="9">
        <v>843725</v>
      </c>
      <c r="B1178" s="18">
        <f>VLOOKUP(C1178,FORNECEDORES!D:E,2,0)</f>
        <v>39969</v>
      </c>
      <c r="C1178" s="19" t="str">
        <f>VLOOKUP(D1178,FORNECEDORES!A:D,4,0)</f>
        <v>23.457.797/0001-56</v>
      </c>
      <c r="D1178" s="13" t="s">
        <v>2466</v>
      </c>
      <c r="E1178" s="20" t="str">
        <f t="shared" si="76"/>
        <v>04 0263</v>
      </c>
      <c r="F1178" s="28" t="s">
        <v>8628</v>
      </c>
      <c r="G1178" s="21" t="str">
        <f>VLOOKUP(E1178,'FILIAIS PETZ'!A:E,5,0)</f>
        <v>PETZ PÃO DE AÇUCAR JABAQUARA</v>
      </c>
      <c r="H1178" s="20" t="str">
        <f>VLOOKUP(E1178,'FILIAIS PETZ'!A:D,4,0)</f>
        <v>JABQ-SP</v>
      </c>
      <c r="I1178" s="46">
        <v>45327</v>
      </c>
      <c r="J1178" s="9">
        <v>843725</v>
      </c>
      <c r="K1178" s="9" t="s">
        <v>9035</v>
      </c>
      <c r="L1178" s="29" t="s">
        <v>9605</v>
      </c>
      <c r="M1178" s="46">
        <v>45328</v>
      </c>
      <c r="N1178" s="46">
        <v>45350</v>
      </c>
      <c r="O1178" s="46">
        <v>45330</v>
      </c>
      <c r="P1178" s="29" t="s">
        <v>4990</v>
      </c>
      <c r="Q1178" s="9">
        <v>3</v>
      </c>
      <c r="R1178" s="9">
        <v>1</v>
      </c>
      <c r="S1178" s="9">
        <v>8</v>
      </c>
      <c r="T1178" s="9" t="s">
        <v>32</v>
      </c>
      <c r="U1178" s="9">
        <v>11002</v>
      </c>
      <c r="V1178" s="9">
        <v>11002</v>
      </c>
      <c r="W1178" s="9" t="s">
        <v>5019</v>
      </c>
      <c r="X1178" s="9" t="s">
        <v>4985</v>
      </c>
      <c r="Y1178" s="9" t="s">
        <v>4997</v>
      </c>
      <c r="Z1178" s="9" t="s">
        <v>4993</v>
      </c>
      <c r="AA1178" s="9" t="s">
        <v>4989</v>
      </c>
      <c r="AB1178" s="9" t="s">
        <v>12941</v>
      </c>
      <c r="AC1178" s="9" t="s">
        <v>5006</v>
      </c>
      <c r="AD1178" s="9"/>
      <c r="AE1178" s="20" t="str">
        <f>VLOOKUP(E1178,'FILIAIS PETZ'!A:Q,17,0)</f>
        <v>SP3</v>
      </c>
      <c r="AF1178" s="20" t="str">
        <f>VLOOKUP(E1178,'FILIAIS PETZ'!A:Q,3,0)</f>
        <v>FELICIO</v>
      </c>
      <c r="AG1178" s="20" t="str">
        <f>VLOOKUP(E1178,'FILIAIS PETZ'!A:Q,2,0)</f>
        <v>R3</v>
      </c>
      <c r="AH1178" s="75">
        <v>420</v>
      </c>
      <c r="AI1178" s="68" t="s">
        <v>9606</v>
      </c>
      <c r="AJ1178" s="43" t="str">
        <f>VLOOKUP(E1178,'FILIAIS PETZ'!$A$2:$K$2000,11,0)</f>
        <v>18.328.118/0258-70</v>
      </c>
      <c r="AK1178" s="44" t="s">
        <v>9134</v>
      </c>
    </row>
    <row r="1179" spans="1:37" s="14" customFormat="1" ht="15" customHeight="1" thickBot="1" x14ac:dyDescent="0.25">
      <c r="A1179" s="9">
        <v>843706</v>
      </c>
      <c r="B1179" s="18">
        <f>VLOOKUP(C1179,FORNECEDORES!D:E,2,0)</f>
        <v>39969</v>
      </c>
      <c r="C1179" s="19" t="str">
        <f>VLOOKUP(D1179,FORNECEDORES!A:D,4,0)</f>
        <v>23.457.797/0001-56</v>
      </c>
      <c r="D1179" s="13" t="s">
        <v>2466</v>
      </c>
      <c r="E1179" s="20" t="str">
        <f t="shared" si="76"/>
        <v>04 0208</v>
      </c>
      <c r="F1179" s="28" t="s">
        <v>8975</v>
      </c>
      <c r="G1179" s="21" t="str">
        <f>VLOOKUP(E1179,'FILIAIS PETZ'!A:E,5,0)</f>
        <v>PETZ AVENIDA ANGELICA</v>
      </c>
      <c r="H1179" s="20" t="str">
        <f>VLOOKUP(E1179,'FILIAIS PETZ'!A:D,4,0)</f>
        <v>ANGL-SP</v>
      </c>
      <c r="I1179" s="46">
        <v>45327</v>
      </c>
      <c r="J1179" s="9">
        <v>843706</v>
      </c>
      <c r="K1179" s="9" t="s">
        <v>9035</v>
      </c>
      <c r="L1179" s="29" t="s">
        <v>9607</v>
      </c>
      <c r="M1179" s="46">
        <v>45328</v>
      </c>
      <c r="N1179" s="46">
        <v>45350</v>
      </c>
      <c r="O1179" s="46">
        <v>45330</v>
      </c>
      <c r="P1179" s="29" t="s">
        <v>4990</v>
      </c>
      <c r="Q1179" s="9">
        <v>3</v>
      </c>
      <c r="R1179" s="9">
        <v>1</v>
      </c>
      <c r="S1179" s="9">
        <v>8</v>
      </c>
      <c r="T1179" s="9" t="s">
        <v>32</v>
      </c>
      <c r="U1179" s="9">
        <v>11002</v>
      </c>
      <c r="V1179" s="9">
        <v>11002</v>
      </c>
      <c r="W1179" s="9" t="s">
        <v>5039</v>
      </c>
      <c r="X1179" s="9" t="s">
        <v>4985</v>
      </c>
      <c r="Y1179" s="9" t="s">
        <v>4997</v>
      </c>
      <c r="Z1179" s="9" t="s">
        <v>4993</v>
      </c>
      <c r="AA1179" s="9" t="s">
        <v>4989</v>
      </c>
      <c r="AB1179" s="9" t="s">
        <v>12941</v>
      </c>
      <c r="AC1179" s="9" t="s">
        <v>5006</v>
      </c>
      <c r="AD1179" s="9"/>
      <c r="AE1179" s="20" t="str">
        <f>VLOOKUP(E1179,'FILIAIS PETZ'!A:Q,17,0)</f>
        <v>SP2</v>
      </c>
      <c r="AF1179" s="20" t="str">
        <f>VLOOKUP(E1179,'FILIAIS PETZ'!A:Q,3,0)</f>
        <v>FELICIO</v>
      </c>
      <c r="AG1179" s="20" t="str">
        <f>VLOOKUP(E1179,'FILIAIS PETZ'!A:Q,2,0)</f>
        <v>R3</v>
      </c>
      <c r="AH1179" s="75">
        <v>200</v>
      </c>
      <c r="AI1179" s="68" t="s">
        <v>9608</v>
      </c>
      <c r="AJ1179" s="43">
        <f>VLOOKUP(E1179,'FILIAIS PETZ'!$A$2:$K$2000,11,0)</f>
        <v>18328118019551</v>
      </c>
      <c r="AK1179" s="44">
        <v>18328118019551</v>
      </c>
    </row>
    <row r="1180" spans="1:37" s="14" customFormat="1" ht="15" customHeight="1" thickBot="1" x14ac:dyDescent="0.25">
      <c r="A1180" s="9">
        <v>843707</v>
      </c>
      <c r="B1180" s="18">
        <f>VLOOKUP(C1180,FORNECEDORES!D:E,2,0)</f>
        <v>39969</v>
      </c>
      <c r="C1180" s="19" t="str">
        <f>VLOOKUP(D1180,FORNECEDORES!A:D,4,0)</f>
        <v>23.457.797/0001-56</v>
      </c>
      <c r="D1180" s="13" t="s">
        <v>2466</v>
      </c>
      <c r="E1180" s="20" t="str">
        <f t="shared" si="76"/>
        <v>04 0208</v>
      </c>
      <c r="F1180" s="28" t="s">
        <v>8975</v>
      </c>
      <c r="G1180" s="21" t="str">
        <f>VLOOKUP(E1180,'FILIAIS PETZ'!A:E,5,0)</f>
        <v>PETZ AVENIDA ANGELICA</v>
      </c>
      <c r="H1180" s="20" t="str">
        <f>VLOOKUP(E1180,'FILIAIS PETZ'!A:D,4,0)</f>
        <v>ANGL-SP</v>
      </c>
      <c r="I1180" s="46">
        <v>45327</v>
      </c>
      <c r="J1180" s="9">
        <v>843707</v>
      </c>
      <c r="K1180" s="9" t="s">
        <v>9035</v>
      </c>
      <c r="L1180" s="29" t="s">
        <v>9609</v>
      </c>
      <c r="M1180" s="46">
        <v>45328</v>
      </c>
      <c r="N1180" s="46">
        <v>45350</v>
      </c>
      <c r="O1180" s="46">
        <v>45330</v>
      </c>
      <c r="P1180" s="29" t="s">
        <v>4990</v>
      </c>
      <c r="Q1180" s="9">
        <v>3</v>
      </c>
      <c r="R1180" s="9">
        <v>1</v>
      </c>
      <c r="S1180" s="9">
        <v>8</v>
      </c>
      <c r="T1180" s="9" t="s">
        <v>32</v>
      </c>
      <c r="U1180" s="9">
        <v>11002</v>
      </c>
      <c r="V1180" s="9">
        <v>11002</v>
      </c>
      <c r="W1180" s="9" t="s">
        <v>5057</v>
      </c>
      <c r="X1180" s="9" t="s">
        <v>4985</v>
      </c>
      <c r="Y1180" s="9" t="s">
        <v>4997</v>
      </c>
      <c r="Z1180" s="9" t="s">
        <v>4993</v>
      </c>
      <c r="AA1180" s="9" t="s">
        <v>4989</v>
      </c>
      <c r="AB1180" s="9" t="s">
        <v>12941</v>
      </c>
      <c r="AC1180" s="9" t="s">
        <v>5006</v>
      </c>
      <c r="AD1180" s="9"/>
      <c r="AE1180" s="20" t="str">
        <f>VLOOKUP(E1180,'FILIAIS PETZ'!A:Q,17,0)</f>
        <v>SP2</v>
      </c>
      <c r="AF1180" s="20" t="str">
        <f>VLOOKUP(E1180,'FILIAIS PETZ'!A:Q,3,0)</f>
        <v>FELICIO</v>
      </c>
      <c r="AG1180" s="20" t="str">
        <f>VLOOKUP(E1180,'FILIAIS PETZ'!A:Q,2,0)</f>
        <v>R3</v>
      </c>
      <c r="AH1180" s="75">
        <v>390</v>
      </c>
      <c r="AI1180" s="68" t="s">
        <v>9610</v>
      </c>
      <c r="AJ1180" s="43">
        <f>VLOOKUP(E1180,'FILIAIS PETZ'!$A$2:$K$2000,11,0)</f>
        <v>18328118019551</v>
      </c>
      <c r="AK1180" s="44">
        <v>18328118019551</v>
      </c>
    </row>
    <row r="1181" spans="1:37" s="14" customFormat="1" ht="15" customHeight="1" thickBot="1" x14ac:dyDescent="0.25">
      <c r="A1181" s="9">
        <v>843708</v>
      </c>
      <c r="B1181" s="18">
        <f>VLOOKUP(C1181,FORNECEDORES!D:E,2,0)</f>
        <v>39969</v>
      </c>
      <c r="C1181" s="19" t="str">
        <f>VLOOKUP(D1181,FORNECEDORES!A:D,4,0)</f>
        <v>23.457.797/0001-56</v>
      </c>
      <c r="D1181" s="13" t="s">
        <v>2466</v>
      </c>
      <c r="E1181" s="20" t="str">
        <f t="shared" si="76"/>
        <v>04 0208</v>
      </c>
      <c r="F1181" s="28" t="s">
        <v>8975</v>
      </c>
      <c r="G1181" s="21" t="str">
        <f>VLOOKUP(E1181,'FILIAIS PETZ'!A:E,5,0)</f>
        <v>PETZ AVENIDA ANGELICA</v>
      </c>
      <c r="H1181" s="20" t="str">
        <f>VLOOKUP(E1181,'FILIAIS PETZ'!A:D,4,0)</f>
        <v>ANGL-SP</v>
      </c>
      <c r="I1181" s="46">
        <v>45327</v>
      </c>
      <c r="J1181" s="9">
        <v>843708</v>
      </c>
      <c r="K1181" s="9" t="s">
        <v>9035</v>
      </c>
      <c r="L1181" s="29" t="s">
        <v>9611</v>
      </c>
      <c r="M1181" s="46">
        <v>45328</v>
      </c>
      <c r="N1181" s="46">
        <v>45350</v>
      </c>
      <c r="O1181" s="46">
        <v>45330</v>
      </c>
      <c r="P1181" s="29" t="s">
        <v>4990</v>
      </c>
      <c r="Q1181" s="9">
        <v>3</v>
      </c>
      <c r="R1181" s="9">
        <v>1</v>
      </c>
      <c r="S1181" s="9">
        <v>8</v>
      </c>
      <c r="T1181" s="9" t="s">
        <v>32</v>
      </c>
      <c r="U1181" s="9">
        <v>11002</v>
      </c>
      <c r="V1181" s="9">
        <v>11002</v>
      </c>
      <c r="W1181" s="9" t="s">
        <v>5067</v>
      </c>
      <c r="X1181" s="9" t="s">
        <v>4985</v>
      </c>
      <c r="Y1181" s="9" t="s">
        <v>4997</v>
      </c>
      <c r="Z1181" s="9" t="s">
        <v>4993</v>
      </c>
      <c r="AA1181" s="9" t="s">
        <v>4989</v>
      </c>
      <c r="AB1181" s="9" t="s">
        <v>12941</v>
      </c>
      <c r="AC1181" s="9" t="s">
        <v>5006</v>
      </c>
      <c r="AD1181" s="9"/>
      <c r="AE1181" s="20" t="str">
        <f>VLOOKUP(E1181,'FILIAIS PETZ'!A:Q,17,0)</f>
        <v>SP2</v>
      </c>
      <c r="AF1181" s="20" t="str">
        <f>VLOOKUP(E1181,'FILIAIS PETZ'!A:Q,3,0)</f>
        <v>FELICIO</v>
      </c>
      <c r="AG1181" s="20" t="str">
        <f>VLOOKUP(E1181,'FILIAIS PETZ'!A:Q,2,0)</f>
        <v>R3</v>
      </c>
      <c r="AH1181" s="75">
        <v>200</v>
      </c>
      <c r="AI1181" s="68" t="s">
        <v>9612</v>
      </c>
      <c r="AJ1181" s="43">
        <f>VLOOKUP(E1181,'FILIAIS PETZ'!$A$2:$K$2000,11,0)</f>
        <v>18328118019551</v>
      </c>
      <c r="AK1181" s="44">
        <v>18328118019551</v>
      </c>
    </row>
    <row r="1182" spans="1:37" s="14" customFormat="1" ht="15" customHeight="1" thickBot="1" x14ac:dyDescent="0.25">
      <c r="A1182" s="9">
        <v>843728</v>
      </c>
      <c r="B1182" s="18">
        <f>VLOOKUP(C1182,FORNECEDORES!D:E,2,0)</f>
        <v>39969</v>
      </c>
      <c r="C1182" s="19" t="str">
        <f>VLOOKUP(D1182,FORNECEDORES!A:D,4,0)</f>
        <v>23.457.797/0001-56</v>
      </c>
      <c r="D1182" s="13" t="s">
        <v>2466</v>
      </c>
      <c r="E1182" s="20" t="str">
        <f t="shared" si="76"/>
        <v>04 0067</v>
      </c>
      <c r="F1182" s="28" t="s">
        <v>8611</v>
      </c>
      <c r="G1182" s="21" t="str">
        <f>VLOOKUP(E1182,'FILIAIS PETZ'!A:E,5,0)</f>
        <v>PETZ EXTRA RICARDO JAFET</v>
      </c>
      <c r="H1182" s="20" t="str">
        <f>VLOOKUP(E1182,'FILIAIS PETZ'!A:D,4,0)</f>
        <v>RJAF-SP</v>
      </c>
      <c r="I1182" s="46">
        <v>45327</v>
      </c>
      <c r="J1182" s="9">
        <v>843728</v>
      </c>
      <c r="K1182" s="9" t="s">
        <v>9035</v>
      </c>
      <c r="L1182" s="29" t="s">
        <v>9613</v>
      </c>
      <c r="M1182" s="46">
        <v>45328</v>
      </c>
      <c r="N1182" s="46">
        <v>45350</v>
      </c>
      <c r="O1182" s="46">
        <v>45330</v>
      </c>
      <c r="P1182" s="29" t="s">
        <v>4990</v>
      </c>
      <c r="Q1182" s="9">
        <v>3</v>
      </c>
      <c r="R1182" s="9">
        <v>1</v>
      </c>
      <c r="S1182" s="9">
        <v>8</v>
      </c>
      <c r="T1182" s="9" t="s">
        <v>32</v>
      </c>
      <c r="U1182" s="9">
        <v>11002</v>
      </c>
      <c r="V1182" s="9">
        <v>11002</v>
      </c>
      <c r="W1182" s="9" t="s">
        <v>5019</v>
      </c>
      <c r="X1182" s="9" t="s">
        <v>4985</v>
      </c>
      <c r="Y1182" s="9" t="s">
        <v>4997</v>
      </c>
      <c r="Z1182" s="9" t="s">
        <v>4993</v>
      </c>
      <c r="AA1182" s="9" t="s">
        <v>4989</v>
      </c>
      <c r="AB1182" s="9" t="s">
        <v>12941</v>
      </c>
      <c r="AC1182" s="9" t="s">
        <v>5006</v>
      </c>
      <c r="AD1182" s="9"/>
      <c r="AE1182" s="20" t="str">
        <f>VLOOKUP(E1182,'FILIAIS PETZ'!A:Q,17,0)</f>
        <v>SP2</v>
      </c>
      <c r="AF1182" s="20" t="str">
        <f>VLOOKUP(E1182,'FILIAIS PETZ'!A:Q,3,0)</f>
        <v>FELICIO</v>
      </c>
      <c r="AG1182" s="20" t="str">
        <f>VLOOKUP(E1182,'FILIAIS PETZ'!A:Q,2,0)</f>
        <v>R3</v>
      </c>
      <c r="AH1182" s="75">
        <v>450</v>
      </c>
      <c r="AI1182" s="68" t="s">
        <v>9614</v>
      </c>
      <c r="AJ1182" s="43">
        <f>VLOOKUP(E1182,'FILIAIS PETZ'!$A$2:$K$2000,11,0)</f>
        <v>18328118006573</v>
      </c>
      <c r="AK1182" s="44">
        <v>18328118006573</v>
      </c>
    </row>
    <row r="1183" spans="1:37" s="14" customFormat="1" ht="15" customHeight="1" thickBot="1" x14ac:dyDescent="0.25">
      <c r="A1183" s="9">
        <v>843710</v>
      </c>
      <c r="B1183" s="18">
        <f>VLOOKUP(C1183,FORNECEDORES!D:E,2,0)</f>
        <v>39969</v>
      </c>
      <c r="C1183" s="19" t="str">
        <f>VLOOKUP(D1183,FORNECEDORES!A:D,4,0)</f>
        <v>23.457.797/0001-56</v>
      </c>
      <c r="D1183" s="13" t="s">
        <v>2466</v>
      </c>
      <c r="E1183" s="20" t="str">
        <f t="shared" si="76"/>
        <v>04 0125</v>
      </c>
      <c r="F1183" s="28" t="s">
        <v>8981</v>
      </c>
      <c r="G1183" s="21" t="str">
        <f>VLOOKUP(E1183,'FILIAIS PETZ'!A:E,5,0)</f>
        <v>PETZ CERRO CORA</v>
      </c>
      <c r="H1183" s="20" t="str">
        <f>VLOOKUP(E1183,'FILIAIS PETZ'!A:D,4,0)</f>
        <v>CORA-SP</v>
      </c>
      <c r="I1183" s="46">
        <v>45327</v>
      </c>
      <c r="J1183" s="9">
        <v>843710</v>
      </c>
      <c r="K1183" s="9" t="s">
        <v>9035</v>
      </c>
      <c r="L1183" s="29" t="s">
        <v>9615</v>
      </c>
      <c r="M1183" s="46">
        <v>45328</v>
      </c>
      <c r="N1183" s="46">
        <v>45350</v>
      </c>
      <c r="O1183" s="46">
        <v>45330</v>
      </c>
      <c r="P1183" s="29" t="s">
        <v>4990</v>
      </c>
      <c r="Q1183" s="9">
        <v>3</v>
      </c>
      <c r="R1183" s="9">
        <v>1</v>
      </c>
      <c r="S1183" s="9">
        <v>8</v>
      </c>
      <c r="T1183" s="9" t="s">
        <v>32</v>
      </c>
      <c r="U1183" s="9">
        <v>11002</v>
      </c>
      <c r="V1183" s="9">
        <v>11002</v>
      </c>
      <c r="W1183" s="9" t="s">
        <v>5034</v>
      </c>
      <c r="X1183" s="9" t="s">
        <v>4985</v>
      </c>
      <c r="Y1183" s="9" t="s">
        <v>4997</v>
      </c>
      <c r="Z1183" s="9" t="s">
        <v>4993</v>
      </c>
      <c r="AA1183" s="9" t="s">
        <v>4989</v>
      </c>
      <c r="AB1183" s="9" t="s">
        <v>12941</v>
      </c>
      <c r="AC1183" s="9" t="s">
        <v>5006</v>
      </c>
      <c r="AD1183" s="9"/>
      <c r="AE1183" s="20" t="str">
        <f>VLOOKUP(E1183,'FILIAIS PETZ'!A:Q,17,0)</f>
        <v>SP7</v>
      </c>
      <c r="AF1183" s="20" t="str">
        <f>VLOOKUP(E1183,'FILIAIS PETZ'!A:Q,3,0)</f>
        <v>FELICIO</v>
      </c>
      <c r="AG1183" s="20" t="str">
        <f>VLOOKUP(E1183,'FILIAIS PETZ'!A:Q,2,0)</f>
        <v>R3</v>
      </c>
      <c r="AH1183" s="75">
        <v>480</v>
      </c>
      <c r="AI1183" s="68" t="s">
        <v>9616</v>
      </c>
      <c r="AJ1183" s="43">
        <f>VLOOKUP(E1183,'FILIAIS PETZ'!$A$2:$K$2000,11,0)</f>
        <v>18328118013600</v>
      </c>
      <c r="AK1183" s="44">
        <v>18328118013600</v>
      </c>
    </row>
    <row r="1184" spans="1:37" s="14" customFormat="1" ht="15" customHeight="1" thickBot="1" x14ac:dyDescent="0.25">
      <c r="A1184" s="9">
        <v>843748</v>
      </c>
      <c r="B1184" s="18">
        <f>VLOOKUP(C1184,FORNECEDORES!D:E,2,0)</f>
        <v>39969</v>
      </c>
      <c r="C1184" s="19" t="str">
        <f>VLOOKUP(D1184,FORNECEDORES!A:D,4,0)</f>
        <v>23.457.797/0001-56</v>
      </c>
      <c r="D1184" s="13" t="s">
        <v>2466</v>
      </c>
      <c r="E1184" s="20" t="str">
        <f t="shared" si="76"/>
        <v>04 0177</v>
      </c>
      <c r="F1184" s="28" t="s">
        <v>8982</v>
      </c>
      <c r="G1184" s="21" t="str">
        <f>VLOOKUP(E1184,'FILIAIS PETZ'!A:E,5,0)</f>
        <v>PETZ TEODORO SAMPAIO</v>
      </c>
      <c r="H1184" s="20" t="str">
        <f>VLOOKUP(E1184,'FILIAIS PETZ'!A:D,4,0)</f>
        <v>TEOD-SP</v>
      </c>
      <c r="I1184" s="46">
        <v>45327</v>
      </c>
      <c r="J1184" s="9">
        <v>843748</v>
      </c>
      <c r="K1184" s="9" t="s">
        <v>9035</v>
      </c>
      <c r="L1184" s="29" t="s">
        <v>9617</v>
      </c>
      <c r="M1184" s="46">
        <v>45328</v>
      </c>
      <c r="N1184" s="46">
        <v>45350</v>
      </c>
      <c r="O1184" s="46">
        <v>45330</v>
      </c>
      <c r="P1184" s="29" t="s">
        <v>4990</v>
      </c>
      <c r="Q1184" s="9">
        <v>3</v>
      </c>
      <c r="R1184" s="9">
        <v>1</v>
      </c>
      <c r="S1184" s="9">
        <v>8</v>
      </c>
      <c r="T1184" s="9" t="s">
        <v>32</v>
      </c>
      <c r="U1184" s="9">
        <v>11002</v>
      </c>
      <c r="V1184" s="9">
        <v>11002</v>
      </c>
      <c r="W1184" s="9" t="s">
        <v>5021</v>
      </c>
      <c r="X1184" s="9" t="s">
        <v>4985</v>
      </c>
      <c r="Y1184" s="9" t="s">
        <v>4997</v>
      </c>
      <c r="Z1184" s="9" t="s">
        <v>4993</v>
      </c>
      <c r="AA1184" s="9" t="s">
        <v>4989</v>
      </c>
      <c r="AB1184" s="9" t="s">
        <v>12941</v>
      </c>
      <c r="AC1184" s="9" t="s">
        <v>5006</v>
      </c>
      <c r="AD1184" s="9"/>
      <c r="AE1184" s="20" t="str">
        <f>VLOOKUP(E1184,'FILIAIS PETZ'!A:Q,17,0)</f>
        <v>SP2</v>
      </c>
      <c r="AF1184" s="20" t="str">
        <f>VLOOKUP(E1184,'FILIAIS PETZ'!A:Q,3,0)</f>
        <v>FELICIO</v>
      </c>
      <c r="AG1184" s="20" t="str">
        <f>VLOOKUP(E1184,'FILIAIS PETZ'!A:Q,2,0)</f>
        <v>R3</v>
      </c>
      <c r="AH1184" s="75">
        <v>300</v>
      </c>
      <c r="AI1184" s="68" t="s">
        <v>9618</v>
      </c>
      <c r="AJ1184" s="43">
        <f>VLOOKUP(E1184,'FILIAIS PETZ'!$A$2:$K$2000,11,0)</f>
        <v>18328118016455</v>
      </c>
      <c r="AK1184" s="44">
        <v>18328118016455</v>
      </c>
    </row>
    <row r="1185" spans="1:37" s="14" customFormat="1" ht="15" customHeight="1" thickBot="1" x14ac:dyDescent="0.25">
      <c r="A1185" s="9">
        <v>843711</v>
      </c>
      <c r="B1185" s="18">
        <f>VLOOKUP(C1185,FORNECEDORES!D:E,2,0)</f>
        <v>39969</v>
      </c>
      <c r="C1185" s="19" t="str">
        <f>VLOOKUP(D1185,FORNECEDORES!A:D,4,0)</f>
        <v>23.457.797/0001-56</v>
      </c>
      <c r="D1185" s="13" t="s">
        <v>2466</v>
      </c>
      <c r="E1185" s="20" t="str">
        <f t="shared" si="76"/>
        <v>04 0221</v>
      </c>
      <c r="F1185" s="28" t="s">
        <v>8980</v>
      </c>
      <c r="G1185" s="21" t="str">
        <f>VLOOKUP(E1185,'FILIAIS PETZ'!A:E,5,0)</f>
        <v>PETZ GASTAO VIDIGAL</v>
      </c>
      <c r="H1185" s="20" t="str">
        <f>VLOOKUP(E1185,'FILIAIS PETZ'!A:D,4,0)</f>
        <v>GVDL-SP</v>
      </c>
      <c r="I1185" s="46">
        <v>45327</v>
      </c>
      <c r="J1185" s="9">
        <v>843711</v>
      </c>
      <c r="K1185" s="9" t="s">
        <v>9035</v>
      </c>
      <c r="L1185" s="29" t="s">
        <v>9619</v>
      </c>
      <c r="M1185" s="46">
        <v>45328</v>
      </c>
      <c r="N1185" s="46">
        <v>45350</v>
      </c>
      <c r="O1185" s="46">
        <v>45330</v>
      </c>
      <c r="P1185" s="29" t="s">
        <v>4990</v>
      </c>
      <c r="Q1185" s="9">
        <v>3</v>
      </c>
      <c r="R1185" s="9">
        <v>1</v>
      </c>
      <c r="S1185" s="9">
        <v>8</v>
      </c>
      <c r="T1185" s="9" t="s">
        <v>32</v>
      </c>
      <c r="U1185" s="9">
        <v>11002</v>
      </c>
      <c r="V1185" s="9">
        <v>11002</v>
      </c>
      <c r="W1185" s="9" t="s">
        <v>5034</v>
      </c>
      <c r="X1185" s="9" t="s">
        <v>4985</v>
      </c>
      <c r="Y1185" s="9" t="s">
        <v>4997</v>
      </c>
      <c r="Z1185" s="9" t="s">
        <v>4993</v>
      </c>
      <c r="AA1185" s="9" t="s">
        <v>4989</v>
      </c>
      <c r="AB1185" s="9" t="s">
        <v>12941</v>
      </c>
      <c r="AC1185" s="9" t="s">
        <v>5006</v>
      </c>
      <c r="AD1185" s="9"/>
      <c r="AE1185" s="20" t="str">
        <f>VLOOKUP(E1185,'FILIAIS PETZ'!A:Q,17,0)</f>
        <v>SP7</v>
      </c>
      <c r="AF1185" s="20" t="str">
        <f>VLOOKUP(E1185,'FILIAIS PETZ'!A:Q,3,0)</f>
        <v>FELICIO</v>
      </c>
      <c r="AG1185" s="20" t="str">
        <f>VLOOKUP(E1185,'FILIAIS PETZ'!A:Q,2,0)</f>
        <v>R3</v>
      </c>
      <c r="AH1185" s="75">
        <v>440</v>
      </c>
      <c r="AI1185" s="68" t="s">
        <v>9620</v>
      </c>
      <c r="AJ1185" s="43">
        <f>VLOOKUP(E1185,'FILIAIS PETZ'!$A$2:$K$2000,11,0)</f>
        <v>18328118021025</v>
      </c>
      <c r="AK1185" s="44">
        <v>18328118021025</v>
      </c>
    </row>
    <row r="1186" spans="1:37" s="14" customFormat="1" ht="15" customHeight="1" thickBot="1" x14ac:dyDescent="0.25">
      <c r="A1186" s="9">
        <v>843712</v>
      </c>
      <c r="B1186" s="18">
        <f>VLOOKUP(C1186,FORNECEDORES!D:E,2,0)</f>
        <v>39969</v>
      </c>
      <c r="C1186" s="19" t="str">
        <f>VLOOKUP(D1186,FORNECEDORES!A:D,4,0)</f>
        <v>23.457.797/0001-56</v>
      </c>
      <c r="D1186" s="13" t="s">
        <v>2466</v>
      </c>
      <c r="E1186" s="20" t="str">
        <f t="shared" si="76"/>
        <v>04 0221</v>
      </c>
      <c r="F1186" s="28" t="s">
        <v>8980</v>
      </c>
      <c r="G1186" s="21" t="str">
        <f>VLOOKUP(E1186,'FILIAIS PETZ'!A:E,5,0)</f>
        <v>PETZ GASTAO VIDIGAL</v>
      </c>
      <c r="H1186" s="20" t="str">
        <f>VLOOKUP(E1186,'FILIAIS PETZ'!A:D,4,0)</f>
        <v>GVDL-SP</v>
      </c>
      <c r="I1186" s="46">
        <v>45327</v>
      </c>
      <c r="J1186" s="9">
        <v>843712</v>
      </c>
      <c r="K1186" s="9" t="s">
        <v>9035</v>
      </c>
      <c r="L1186" s="29" t="s">
        <v>9621</v>
      </c>
      <c r="M1186" s="46">
        <v>45328</v>
      </c>
      <c r="N1186" s="46">
        <v>45350</v>
      </c>
      <c r="O1186" s="46">
        <v>45330</v>
      </c>
      <c r="P1186" s="29" t="s">
        <v>4990</v>
      </c>
      <c r="Q1186" s="9">
        <v>3</v>
      </c>
      <c r="R1186" s="9">
        <v>1</v>
      </c>
      <c r="S1186" s="9">
        <v>8</v>
      </c>
      <c r="T1186" s="9" t="s">
        <v>32</v>
      </c>
      <c r="U1186" s="9">
        <v>11002</v>
      </c>
      <c r="V1186" s="9">
        <v>11002</v>
      </c>
      <c r="W1186" s="9" t="s">
        <v>5057</v>
      </c>
      <c r="X1186" s="9" t="s">
        <v>4985</v>
      </c>
      <c r="Y1186" s="9" t="s">
        <v>4997</v>
      </c>
      <c r="Z1186" s="9" t="s">
        <v>4993</v>
      </c>
      <c r="AA1186" s="9" t="s">
        <v>4989</v>
      </c>
      <c r="AB1186" s="9" t="s">
        <v>12941</v>
      </c>
      <c r="AC1186" s="9" t="s">
        <v>5006</v>
      </c>
      <c r="AD1186" s="9"/>
      <c r="AE1186" s="20" t="str">
        <f>VLOOKUP(E1186,'FILIAIS PETZ'!A:Q,17,0)</f>
        <v>SP7</v>
      </c>
      <c r="AF1186" s="20" t="str">
        <f>VLOOKUP(E1186,'FILIAIS PETZ'!A:Q,3,0)</f>
        <v>FELICIO</v>
      </c>
      <c r="AG1186" s="20" t="str">
        <f>VLOOKUP(E1186,'FILIAIS PETZ'!A:Q,2,0)</f>
        <v>R3</v>
      </c>
      <c r="AH1186" s="75">
        <v>500</v>
      </c>
      <c r="AI1186" s="68" t="s">
        <v>9622</v>
      </c>
      <c r="AJ1186" s="43">
        <f>VLOOKUP(E1186,'FILIAIS PETZ'!$A$2:$K$2000,11,0)</f>
        <v>18328118021025</v>
      </c>
      <c r="AK1186" s="44">
        <v>18328118021025</v>
      </c>
    </row>
    <row r="1187" spans="1:37" s="14" customFormat="1" ht="15" customHeight="1" thickBot="1" x14ac:dyDescent="0.25">
      <c r="A1187" s="9">
        <v>843713</v>
      </c>
      <c r="B1187" s="18">
        <f>VLOOKUP(C1187,FORNECEDORES!D:E,2,0)</f>
        <v>39969</v>
      </c>
      <c r="C1187" s="19" t="str">
        <f>VLOOKUP(D1187,FORNECEDORES!A:D,4,0)</f>
        <v>23.457.797/0001-56</v>
      </c>
      <c r="D1187" s="13" t="s">
        <v>2466</v>
      </c>
      <c r="E1187" s="20" t="str">
        <f t="shared" si="76"/>
        <v>04 0221</v>
      </c>
      <c r="F1187" s="28" t="s">
        <v>8980</v>
      </c>
      <c r="G1187" s="21" t="str">
        <f>VLOOKUP(E1187,'FILIAIS PETZ'!A:E,5,0)</f>
        <v>PETZ GASTAO VIDIGAL</v>
      </c>
      <c r="H1187" s="20" t="str">
        <f>VLOOKUP(E1187,'FILIAIS PETZ'!A:D,4,0)</f>
        <v>GVDL-SP</v>
      </c>
      <c r="I1187" s="46">
        <v>45327</v>
      </c>
      <c r="J1187" s="9">
        <v>843713</v>
      </c>
      <c r="K1187" s="9" t="s">
        <v>9035</v>
      </c>
      <c r="L1187" s="29" t="s">
        <v>9623</v>
      </c>
      <c r="M1187" s="46">
        <v>45328</v>
      </c>
      <c r="N1187" s="46">
        <v>45350</v>
      </c>
      <c r="O1187" s="46">
        <v>45330</v>
      </c>
      <c r="P1187" s="29" t="s">
        <v>4990</v>
      </c>
      <c r="Q1187" s="9">
        <v>3</v>
      </c>
      <c r="R1187" s="9">
        <v>1</v>
      </c>
      <c r="S1187" s="9">
        <v>8</v>
      </c>
      <c r="T1187" s="9" t="s">
        <v>32</v>
      </c>
      <c r="U1187" s="9">
        <v>11002</v>
      </c>
      <c r="V1187" s="9">
        <v>11002</v>
      </c>
      <c r="W1187" s="9" t="s">
        <v>5034</v>
      </c>
      <c r="X1187" s="9" t="s">
        <v>4985</v>
      </c>
      <c r="Y1187" s="9" t="s">
        <v>4997</v>
      </c>
      <c r="Z1187" s="9" t="s">
        <v>4993</v>
      </c>
      <c r="AA1187" s="9" t="s">
        <v>4989</v>
      </c>
      <c r="AB1187" s="9" t="s">
        <v>12941</v>
      </c>
      <c r="AC1187" s="9" t="s">
        <v>5006</v>
      </c>
      <c r="AD1187" s="9"/>
      <c r="AE1187" s="20" t="str">
        <f>VLOOKUP(E1187,'FILIAIS PETZ'!A:Q,17,0)</f>
        <v>SP7</v>
      </c>
      <c r="AF1187" s="20" t="str">
        <f>VLOOKUP(E1187,'FILIAIS PETZ'!A:Q,3,0)</f>
        <v>FELICIO</v>
      </c>
      <c r="AG1187" s="20" t="str">
        <f>VLOOKUP(E1187,'FILIAIS PETZ'!A:Q,2,0)</f>
        <v>R3</v>
      </c>
      <c r="AH1187" s="75">
        <v>180</v>
      </c>
      <c r="AI1187" s="68" t="s">
        <v>9624</v>
      </c>
      <c r="AJ1187" s="43">
        <f>VLOOKUP(E1187,'FILIAIS PETZ'!$A$2:$K$2000,11,0)</f>
        <v>18328118021025</v>
      </c>
      <c r="AK1187" s="44">
        <v>18328118021025</v>
      </c>
    </row>
    <row r="1188" spans="1:37" s="14" customFormat="1" ht="15" customHeight="1" thickBot="1" x14ac:dyDescent="0.25">
      <c r="A1188" s="9">
        <v>843733</v>
      </c>
      <c r="B1188" s="18">
        <f>VLOOKUP(C1188,FORNECEDORES!D:E,2,0)</f>
        <v>39969</v>
      </c>
      <c r="C1188" s="19" t="str">
        <f>VLOOKUP(D1188,FORNECEDORES!A:D,4,0)</f>
        <v>23.457.797/0001-56</v>
      </c>
      <c r="D1188" s="13" t="s">
        <v>2466</v>
      </c>
      <c r="E1188" s="20" t="str">
        <f t="shared" si="76"/>
        <v>04 0010</v>
      </c>
      <c r="F1188" s="28" t="s">
        <v>8983</v>
      </c>
      <c r="G1188" s="21" t="str">
        <f>VLOOKUP(E1188,'FILIAIS PETZ'!A:E,5,0)</f>
        <v>PETZ SANTA CECILIA</v>
      </c>
      <c r="H1188" s="20" t="str">
        <f>VLOOKUP(E1188,'FILIAIS PETZ'!A:D,4,0)</f>
        <v>STCE-SP</v>
      </c>
      <c r="I1188" s="46">
        <v>45327</v>
      </c>
      <c r="J1188" s="9">
        <v>843733</v>
      </c>
      <c r="K1188" s="9" t="s">
        <v>9035</v>
      </c>
      <c r="L1188" s="29" t="s">
        <v>9625</v>
      </c>
      <c r="M1188" s="46">
        <v>45328</v>
      </c>
      <c r="N1188" s="46">
        <v>45350</v>
      </c>
      <c r="O1188" s="46">
        <v>45330</v>
      </c>
      <c r="P1188" s="29" t="s">
        <v>4990</v>
      </c>
      <c r="Q1188" s="9">
        <v>3</v>
      </c>
      <c r="R1188" s="9">
        <v>1</v>
      </c>
      <c r="S1188" s="9">
        <v>8</v>
      </c>
      <c r="T1188" s="9" t="s">
        <v>32</v>
      </c>
      <c r="U1188" s="9">
        <v>11002</v>
      </c>
      <c r="V1188" s="9">
        <v>11002</v>
      </c>
      <c r="W1188" s="9" t="s">
        <v>5024</v>
      </c>
      <c r="X1188" s="9" t="s">
        <v>4985</v>
      </c>
      <c r="Y1188" s="9" t="s">
        <v>4997</v>
      </c>
      <c r="Z1188" s="9" t="s">
        <v>4993</v>
      </c>
      <c r="AA1188" s="9" t="s">
        <v>4989</v>
      </c>
      <c r="AB1188" s="9" t="s">
        <v>12941</v>
      </c>
      <c r="AC1188" s="9" t="s">
        <v>5006</v>
      </c>
      <c r="AD1188" s="9"/>
      <c r="AE1188" s="20" t="str">
        <f>VLOOKUP(E1188,'FILIAIS PETZ'!A:Q,17,0)</f>
        <v>SP2</v>
      </c>
      <c r="AF1188" s="20" t="str">
        <f>VLOOKUP(E1188,'FILIAIS PETZ'!A:Q,3,0)</f>
        <v>FELICIO</v>
      </c>
      <c r="AG1188" s="20" t="str">
        <f>VLOOKUP(E1188,'FILIAIS PETZ'!A:Q,2,0)</f>
        <v>R3</v>
      </c>
      <c r="AH1188" s="75">
        <v>250</v>
      </c>
      <c r="AI1188" s="68" t="s">
        <v>9626</v>
      </c>
      <c r="AJ1188" s="43">
        <f>VLOOKUP(E1188,'FILIAIS PETZ'!$A$2:$K$2000,11,0)</f>
        <v>18328118001938</v>
      </c>
      <c r="AK1188" s="44">
        <v>18328118001938</v>
      </c>
    </row>
    <row r="1189" spans="1:37" s="14" customFormat="1" ht="15" customHeight="1" thickBot="1" x14ac:dyDescent="0.25">
      <c r="A1189" s="9">
        <v>843735</v>
      </c>
      <c r="B1189" s="18">
        <f>VLOOKUP(C1189,FORNECEDORES!D:E,2,0)</f>
        <v>39969</v>
      </c>
      <c r="C1189" s="19" t="str">
        <f>VLOOKUP(D1189,FORNECEDORES!A:D,4,0)</f>
        <v>23.457.797/0001-56</v>
      </c>
      <c r="D1189" s="13" t="s">
        <v>2466</v>
      </c>
      <c r="E1189" s="20" t="str">
        <f t="shared" si="76"/>
        <v>04 0010</v>
      </c>
      <c r="F1189" s="28" t="s">
        <v>8983</v>
      </c>
      <c r="G1189" s="21" t="str">
        <f>VLOOKUP(E1189,'FILIAIS PETZ'!A:E,5,0)</f>
        <v>PETZ SANTA CECILIA</v>
      </c>
      <c r="H1189" s="20" t="str">
        <f>VLOOKUP(E1189,'FILIAIS PETZ'!A:D,4,0)</f>
        <v>STCE-SP</v>
      </c>
      <c r="I1189" s="46">
        <v>45327</v>
      </c>
      <c r="J1189" s="9">
        <v>843735</v>
      </c>
      <c r="K1189" s="9" t="s">
        <v>9035</v>
      </c>
      <c r="L1189" s="29" t="s">
        <v>9627</v>
      </c>
      <c r="M1189" s="46">
        <v>45328</v>
      </c>
      <c r="N1189" s="46">
        <v>45350</v>
      </c>
      <c r="O1189" s="46">
        <v>45330</v>
      </c>
      <c r="P1189" s="29" t="s">
        <v>4990</v>
      </c>
      <c r="Q1189" s="9">
        <v>3</v>
      </c>
      <c r="R1189" s="9">
        <v>1</v>
      </c>
      <c r="S1189" s="9">
        <v>8</v>
      </c>
      <c r="T1189" s="9" t="s">
        <v>32</v>
      </c>
      <c r="U1189" s="9">
        <v>11002</v>
      </c>
      <c r="V1189" s="9">
        <v>11002</v>
      </c>
      <c r="W1189" s="9" t="s">
        <v>5024</v>
      </c>
      <c r="X1189" s="9" t="s">
        <v>4985</v>
      </c>
      <c r="Y1189" s="9" t="s">
        <v>4997</v>
      </c>
      <c r="Z1189" s="9" t="s">
        <v>4993</v>
      </c>
      <c r="AA1189" s="9" t="s">
        <v>4989</v>
      </c>
      <c r="AB1189" s="9" t="s">
        <v>12941</v>
      </c>
      <c r="AC1189" s="9" t="s">
        <v>5006</v>
      </c>
      <c r="AD1189" s="9"/>
      <c r="AE1189" s="20" t="str">
        <f>VLOOKUP(E1189,'FILIAIS PETZ'!A:Q,17,0)</f>
        <v>SP2</v>
      </c>
      <c r="AF1189" s="20" t="str">
        <f>VLOOKUP(E1189,'FILIAIS PETZ'!A:Q,3,0)</f>
        <v>FELICIO</v>
      </c>
      <c r="AG1189" s="20" t="str">
        <f>VLOOKUP(E1189,'FILIAIS PETZ'!A:Q,2,0)</f>
        <v>R3</v>
      </c>
      <c r="AH1189" s="75">
        <v>450</v>
      </c>
      <c r="AI1189" s="68" t="s">
        <v>9628</v>
      </c>
      <c r="AJ1189" s="43">
        <f>VLOOKUP(E1189,'FILIAIS PETZ'!$A$2:$K$2000,11,0)</f>
        <v>18328118001938</v>
      </c>
      <c r="AK1189" s="44">
        <v>18328118001938</v>
      </c>
    </row>
    <row r="1190" spans="1:37" s="14" customFormat="1" ht="15" customHeight="1" thickBot="1" x14ac:dyDescent="0.25">
      <c r="A1190" s="9">
        <v>843738</v>
      </c>
      <c r="B1190" s="18">
        <f>VLOOKUP(C1190,FORNECEDORES!D:E,2,0)</f>
        <v>39969</v>
      </c>
      <c r="C1190" s="19" t="str">
        <f>VLOOKUP(D1190,FORNECEDORES!A:D,4,0)</f>
        <v>23.457.797/0001-56</v>
      </c>
      <c r="D1190" s="13" t="s">
        <v>2466</v>
      </c>
      <c r="E1190" s="20" t="str">
        <f t="shared" si="76"/>
        <v>04 0010</v>
      </c>
      <c r="F1190" s="28" t="s">
        <v>8983</v>
      </c>
      <c r="G1190" s="21" t="str">
        <f>VLOOKUP(E1190,'FILIAIS PETZ'!A:E,5,0)</f>
        <v>PETZ SANTA CECILIA</v>
      </c>
      <c r="H1190" s="20" t="str">
        <f>VLOOKUP(E1190,'FILIAIS PETZ'!A:D,4,0)</f>
        <v>STCE-SP</v>
      </c>
      <c r="I1190" s="46">
        <v>45327</v>
      </c>
      <c r="J1190" s="9">
        <v>843738</v>
      </c>
      <c r="K1190" s="9" t="s">
        <v>9035</v>
      </c>
      <c r="L1190" s="29" t="s">
        <v>9629</v>
      </c>
      <c r="M1190" s="46">
        <v>45328</v>
      </c>
      <c r="N1190" s="46">
        <v>45350</v>
      </c>
      <c r="O1190" s="46">
        <v>45330</v>
      </c>
      <c r="P1190" s="29" t="s">
        <v>4990</v>
      </c>
      <c r="Q1190" s="9">
        <v>3</v>
      </c>
      <c r="R1190" s="9">
        <v>1</v>
      </c>
      <c r="S1190" s="9">
        <v>8</v>
      </c>
      <c r="T1190" s="9" t="s">
        <v>32</v>
      </c>
      <c r="U1190" s="9">
        <v>11002</v>
      </c>
      <c r="V1190" s="9">
        <v>11002</v>
      </c>
      <c r="W1190" s="9" t="s">
        <v>5019</v>
      </c>
      <c r="X1190" s="9" t="s">
        <v>4985</v>
      </c>
      <c r="Y1190" s="9" t="s">
        <v>4997</v>
      </c>
      <c r="Z1190" s="9" t="s">
        <v>4993</v>
      </c>
      <c r="AA1190" s="9" t="s">
        <v>4989</v>
      </c>
      <c r="AB1190" s="9" t="s">
        <v>12941</v>
      </c>
      <c r="AC1190" s="9" t="s">
        <v>5006</v>
      </c>
      <c r="AD1190" s="9"/>
      <c r="AE1190" s="20" t="str">
        <f>VLOOKUP(E1190,'FILIAIS PETZ'!A:Q,17,0)</f>
        <v>SP2</v>
      </c>
      <c r="AF1190" s="20" t="str">
        <f>VLOOKUP(E1190,'FILIAIS PETZ'!A:Q,3,0)</f>
        <v>FELICIO</v>
      </c>
      <c r="AG1190" s="20" t="str">
        <f>VLOOKUP(E1190,'FILIAIS PETZ'!A:Q,2,0)</f>
        <v>R3</v>
      </c>
      <c r="AH1190" s="75">
        <v>985</v>
      </c>
      <c r="AI1190" s="68" t="s">
        <v>9630</v>
      </c>
      <c r="AJ1190" s="43">
        <f>VLOOKUP(E1190,'FILIAIS PETZ'!$A$2:$K$2000,11,0)</f>
        <v>18328118001938</v>
      </c>
      <c r="AK1190" s="44">
        <v>18328118001938</v>
      </c>
    </row>
    <row r="1191" spans="1:37" s="14" customFormat="1" ht="15" customHeight="1" thickBot="1" x14ac:dyDescent="0.25">
      <c r="A1191" s="9">
        <v>843730</v>
      </c>
      <c r="B1191" s="18">
        <f>VLOOKUP(C1191,FORNECEDORES!D:E,2,0)</f>
        <v>39969</v>
      </c>
      <c r="C1191" s="19" t="str">
        <f>VLOOKUP(D1191,FORNECEDORES!A:D,4,0)</f>
        <v>23.457.797/0001-56</v>
      </c>
      <c r="D1191" s="13" t="s">
        <v>2466</v>
      </c>
      <c r="E1191" s="20" t="str">
        <f t="shared" si="76"/>
        <v>04 0067</v>
      </c>
      <c r="F1191" s="28" t="s">
        <v>8611</v>
      </c>
      <c r="G1191" s="21" t="str">
        <f>VLOOKUP(E1191,'FILIAIS PETZ'!A:E,5,0)</f>
        <v>PETZ EXTRA RICARDO JAFET</v>
      </c>
      <c r="H1191" s="20" t="str">
        <f>VLOOKUP(E1191,'FILIAIS PETZ'!A:D,4,0)</f>
        <v>RJAF-SP</v>
      </c>
      <c r="I1191" s="46">
        <v>45327</v>
      </c>
      <c r="J1191" s="9">
        <v>843730</v>
      </c>
      <c r="K1191" s="9" t="s">
        <v>9035</v>
      </c>
      <c r="L1191" s="29" t="s">
        <v>9631</v>
      </c>
      <c r="M1191" s="46">
        <v>45328</v>
      </c>
      <c r="N1191" s="46">
        <v>45350</v>
      </c>
      <c r="O1191" s="46">
        <v>45330</v>
      </c>
      <c r="P1191" s="29" t="s">
        <v>4990</v>
      </c>
      <c r="Q1191" s="9">
        <v>3</v>
      </c>
      <c r="R1191" s="9">
        <v>1</v>
      </c>
      <c r="S1191" s="9">
        <v>8</v>
      </c>
      <c r="T1191" s="9" t="s">
        <v>32</v>
      </c>
      <c r="U1191" s="9">
        <v>11002</v>
      </c>
      <c r="V1191" s="9">
        <v>11002</v>
      </c>
      <c r="W1191" s="9" t="s">
        <v>6867</v>
      </c>
      <c r="X1191" s="9" t="s">
        <v>4985</v>
      </c>
      <c r="Y1191" s="9" t="s">
        <v>4997</v>
      </c>
      <c r="Z1191" s="9" t="s">
        <v>4993</v>
      </c>
      <c r="AA1191" s="9" t="s">
        <v>4989</v>
      </c>
      <c r="AB1191" s="9" t="s">
        <v>12941</v>
      </c>
      <c r="AC1191" s="9" t="s">
        <v>5006</v>
      </c>
      <c r="AD1191" s="9"/>
      <c r="AE1191" s="20" t="str">
        <f>VLOOKUP(E1191,'FILIAIS PETZ'!A:Q,17,0)</f>
        <v>SP2</v>
      </c>
      <c r="AF1191" s="20" t="str">
        <f>VLOOKUP(E1191,'FILIAIS PETZ'!A:Q,3,0)</f>
        <v>FELICIO</v>
      </c>
      <c r="AG1191" s="20" t="str">
        <f>VLOOKUP(E1191,'FILIAIS PETZ'!A:Q,2,0)</f>
        <v>R3</v>
      </c>
      <c r="AH1191" s="75">
        <v>250</v>
      </c>
      <c r="AI1191" s="68" t="s">
        <v>9632</v>
      </c>
      <c r="AJ1191" s="43">
        <f>VLOOKUP(E1191,'FILIAIS PETZ'!$A$2:$K$2000,11,0)</f>
        <v>18328118006573</v>
      </c>
      <c r="AK1191" s="44">
        <v>18328118006573</v>
      </c>
    </row>
    <row r="1192" spans="1:37" s="14" customFormat="1" ht="15" customHeight="1" thickBot="1" x14ac:dyDescent="0.25">
      <c r="A1192" s="9">
        <v>843749</v>
      </c>
      <c r="B1192" s="18">
        <f>VLOOKUP(C1192,FORNECEDORES!D:E,2,0)</f>
        <v>39969</v>
      </c>
      <c r="C1192" s="19" t="str">
        <f>VLOOKUP(D1192,FORNECEDORES!A:D,4,0)</f>
        <v>23.457.797/0001-56</v>
      </c>
      <c r="D1192" s="13" t="s">
        <v>2466</v>
      </c>
      <c r="E1192" s="20" t="str">
        <f t="shared" si="76"/>
        <v>04 0177</v>
      </c>
      <c r="F1192" s="28" t="s">
        <v>8982</v>
      </c>
      <c r="G1192" s="21" t="str">
        <f>VLOOKUP(E1192,'FILIAIS PETZ'!A:E,5,0)</f>
        <v>PETZ TEODORO SAMPAIO</v>
      </c>
      <c r="H1192" s="20" t="str">
        <f>VLOOKUP(E1192,'FILIAIS PETZ'!A:D,4,0)</f>
        <v>TEOD-SP</v>
      </c>
      <c r="I1192" s="46">
        <v>45327</v>
      </c>
      <c r="J1192" s="9">
        <v>843749</v>
      </c>
      <c r="K1192" s="9" t="s">
        <v>9035</v>
      </c>
      <c r="L1192" s="29" t="s">
        <v>9633</v>
      </c>
      <c r="M1192" s="46">
        <v>45328</v>
      </c>
      <c r="N1192" s="46">
        <v>45350</v>
      </c>
      <c r="O1192" s="46">
        <v>45330</v>
      </c>
      <c r="P1192" s="29" t="s">
        <v>4990</v>
      </c>
      <c r="Q1192" s="9">
        <v>3</v>
      </c>
      <c r="R1192" s="9">
        <v>1</v>
      </c>
      <c r="S1192" s="9">
        <v>8</v>
      </c>
      <c r="T1192" s="9" t="s">
        <v>32</v>
      </c>
      <c r="U1192" s="9">
        <v>11002</v>
      </c>
      <c r="V1192" s="9">
        <v>11002</v>
      </c>
      <c r="W1192" s="9" t="s">
        <v>5057</v>
      </c>
      <c r="X1192" s="9" t="s">
        <v>4985</v>
      </c>
      <c r="Y1192" s="9" t="s">
        <v>4997</v>
      </c>
      <c r="Z1192" s="9" t="s">
        <v>4993</v>
      </c>
      <c r="AA1192" s="9" t="s">
        <v>4989</v>
      </c>
      <c r="AB1192" s="9" t="s">
        <v>12941</v>
      </c>
      <c r="AC1192" s="9" t="s">
        <v>5006</v>
      </c>
      <c r="AD1192" s="9"/>
      <c r="AE1192" s="20" t="str">
        <f>VLOOKUP(E1192,'FILIAIS PETZ'!A:Q,17,0)</f>
        <v>SP2</v>
      </c>
      <c r="AF1192" s="20" t="str">
        <f>VLOOKUP(E1192,'FILIAIS PETZ'!A:Q,3,0)</f>
        <v>FELICIO</v>
      </c>
      <c r="AG1192" s="20" t="str">
        <f>VLOOKUP(E1192,'FILIAIS PETZ'!A:Q,2,0)</f>
        <v>R3</v>
      </c>
      <c r="AH1192" s="75">
        <v>200</v>
      </c>
      <c r="AI1192" s="68" t="s">
        <v>9634</v>
      </c>
      <c r="AJ1192" s="43">
        <f>VLOOKUP(E1192,'FILIAIS PETZ'!$A$2:$K$2000,11,0)</f>
        <v>18328118016455</v>
      </c>
      <c r="AK1192" s="44">
        <v>18328118016455</v>
      </c>
    </row>
    <row r="1193" spans="1:37" s="14" customFormat="1" ht="15" customHeight="1" thickBot="1" x14ac:dyDescent="0.25">
      <c r="A1193" s="9">
        <v>843704</v>
      </c>
      <c r="B1193" s="18">
        <f>VLOOKUP(C1193,FORNECEDORES!D:E,2,0)</f>
        <v>39969</v>
      </c>
      <c r="C1193" s="19" t="str">
        <f>VLOOKUP(D1193,FORNECEDORES!A:D,4,0)</f>
        <v>23.457.797/0001-56</v>
      </c>
      <c r="D1193" s="13" t="s">
        <v>2466</v>
      </c>
      <c r="E1193" s="20" t="str">
        <f t="shared" si="76"/>
        <v>04 0011</v>
      </c>
      <c r="F1193" s="28" t="s">
        <v>8976</v>
      </c>
      <c r="G1193" s="21" t="str">
        <f>VLOOKUP(E1193,'FILIAIS PETZ'!A:E,5,0)</f>
        <v>PETZ AUGUSTA</v>
      </c>
      <c r="H1193" s="20" t="str">
        <f>VLOOKUP(E1193,'FILIAIS PETZ'!A:D,4,0)</f>
        <v>AUGT-SP</v>
      </c>
      <c r="I1193" s="46">
        <v>45327</v>
      </c>
      <c r="J1193" s="9">
        <v>843704</v>
      </c>
      <c r="K1193" s="9" t="s">
        <v>9035</v>
      </c>
      <c r="L1193" s="29" t="s">
        <v>9635</v>
      </c>
      <c r="M1193" s="46">
        <v>45328</v>
      </c>
      <c r="N1193" s="46">
        <v>45350</v>
      </c>
      <c r="O1193" s="46">
        <v>45330</v>
      </c>
      <c r="P1193" s="29" t="s">
        <v>4990</v>
      </c>
      <c r="Q1193" s="9">
        <v>3</v>
      </c>
      <c r="R1193" s="9">
        <v>1</v>
      </c>
      <c r="S1193" s="9">
        <v>8</v>
      </c>
      <c r="T1193" s="9" t="s">
        <v>32</v>
      </c>
      <c r="U1193" s="9">
        <v>11002</v>
      </c>
      <c r="V1193" s="9">
        <v>11002</v>
      </c>
      <c r="W1193" s="9" t="s">
        <v>5019</v>
      </c>
      <c r="X1193" s="9" t="s">
        <v>4985</v>
      </c>
      <c r="Y1193" s="9" t="s">
        <v>4997</v>
      </c>
      <c r="Z1193" s="9" t="s">
        <v>4993</v>
      </c>
      <c r="AA1193" s="9" t="s">
        <v>4989</v>
      </c>
      <c r="AB1193" s="9" t="s">
        <v>12941</v>
      </c>
      <c r="AC1193" s="9" t="s">
        <v>5006</v>
      </c>
      <c r="AD1193" s="9"/>
      <c r="AE1193" s="20" t="str">
        <f>VLOOKUP(E1193,'FILIAIS PETZ'!A:Q,17,0)</f>
        <v>SP2</v>
      </c>
      <c r="AF1193" s="20" t="str">
        <f>VLOOKUP(E1193,'FILIAIS PETZ'!A:Q,3,0)</f>
        <v>FELICIO</v>
      </c>
      <c r="AG1193" s="20" t="str">
        <f>VLOOKUP(E1193,'FILIAIS PETZ'!A:Q,2,0)</f>
        <v>R3</v>
      </c>
      <c r="AH1193" s="75">
        <v>350</v>
      </c>
      <c r="AI1193" s="68" t="s">
        <v>9636</v>
      </c>
      <c r="AJ1193" s="43">
        <f>VLOOKUP(E1193,'FILIAIS PETZ'!$A$2:$K$2000,11,0)</f>
        <v>18328118001776</v>
      </c>
      <c r="AK1193" s="44">
        <v>18328118001776</v>
      </c>
    </row>
    <row r="1194" spans="1:37" s="14" customFormat="1" ht="15" customHeight="1" thickBot="1" x14ac:dyDescent="0.25">
      <c r="A1194" s="9">
        <v>843739</v>
      </c>
      <c r="B1194" s="18">
        <f>VLOOKUP(C1194,FORNECEDORES!D:E,2,0)</f>
        <v>39969</v>
      </c>
      <c r="C1194" s="19" t="str">
        <f>VLOOKUP(D1194,FORNECEDORES!A:D,4,0)</f>
        <v>23.457.797/0001-56</v>
      </c>
      <c r="D1194" s="13" t="s">
        <v>2466</v>
      </c>
      <c r="E1194" s="20" t="str">
        <f t="shared" ref="E1194:E1257" si="77">CONCATENATE("04 ",F1194)</f>
        <v>04 0010</v>
      </c>
      <c r="F1194" s="28" t="s">
        <v>8983</v>
      </c>
      <c r="G1194" s="21" t="str">
        <f>VLOOKUP(E1194,'FILIAIS PETZ'!A:E,5,0)</f>
        <v>PETZ SANTA CECILIA</v>
      </c>
      <c r="H1194" s="20" t="str">
        <f>VLOOKUP(E1194,'FILIAIS PETZ'!A:D,4,0)</f>
        <v>STCE-SP</v>
      </c>
      <c r="I1194" s="46">
        <v>45327</v>
      </c>
      <c r="J1194" s="9">
        <v>843739</v>
      </c>
      <c r="K1194" s="9" t="s">
        <v>9035</v>
      </c>
      <c r="L1194" s="29" t="s">
        <v>9637</v>
      </c>
      <c r="M1194" s="46">
        <v>45328</v>
      </c>
      <c r="N1194" s="46">
        <v>45350</v>
      </c>
      <c r="O1194" s="46">
        <v>45330</v>
      </c>
      <c r="P1194" s="29" t="s">
        <v>4990</v>
      </c>
      <c r="Q1194" s="9">
        <v>3</v>
      </c>
      <c r="R1194" s="9">
        <v>1</v>
      </c>
      <c r="S1194" s="9">
        <v>8</v>
      </c>
      <c r="T1194" s="9" t="s">
        <v>32</v>
      </c>
      <c r="U1194" s="9">
        <v>11002</v>
      </c>
      <c r="V1194" s="9">
        <v>11002</v>
      </c>
      <c r="W1194" s="9" t="s">
        <v>5024</v>
      </c>
      <c r="X1194" s="9" t="s">
        <v>4985</v>
      </c>
      <c r="Y1194" s="9" t="s">
        <v>4997</v>
      </c>
      <c r="Z1194" s="9" t="s">
        <v>4993</v>
      </c>
      <c r="AA1194" s="9" t="s">
        <v>4989</v>
      </c>
      <c r="AB1194" s="9" t="s">
        <v>12941</v>
      </c>
      <c r="AC1194" s="9" t="s">
        <v>5006</v>
      </c>
      <c r="AD1194" s="9"/>
      <c r="AE1194" s="20" t="str">
        <f>VLOOKUP(E1194,'FILIAIS PETZ'!A:Q,17,0)</f>
        <v>SP2</v>
      </c>
      <c r="AF1194" s="20" t="str">
        <f>VLOOKUP(E1194,'FILIAIS PETZ'!A:Q,3,0)</f>
        <v>FELICIO</v>
      </c>
      <c r="AG1194" s="20" t="str">
        <f>VLOOKUP(E1194,'FILIAIS PETZ'!A:Q,2,0)</f>
        <v>R3</v>
      </c>
      <c r="AH1194" s="75">
        <v>650</v>
      </c>
      <c r="AI1194" s="68" t="s">
        <v>9638</v>
      </c>
      <c r="AJ1194" s="43">
        <f>VLOOKUP(E1194,'FILIAIS PETZ'!$A$2:$K$2000,11,0)</f>
        <v>18328118001938</v>
      </c>
      <c r="AK1194" s="44">
        <v>18328118001938</v>
      </c>
    </row>
    <row r="1195" spans="1:37" s="14" customFormat="1" ht="15" customHeight="1" thickBot="1" x14ac:dyDescent="0.25">
      <c r="A1195" s="9">
        <v>843743</v>
      </c>
      <c r="B1195" s="18">
        <f>VLOOKUP(C1195,FORNECEDORES!D:E,2,0)</f>
        <v>39969</v>
      </c>
      <c r="C1195" s="19" t="str">
        <f>VLOOKUP(D1195,FORNECEDORES!A:D,4,0)</f>
        <v>23.457.797/0001-56</v>
      </c>
      <c r="D1195" s="13" t="s">
        <v>2466</v>
      </c>
      <c r="E1195" s="20" t="str">
        <f t="shared" si="77"/>
        <v>04 0010</v>
      </c>
      <c r="F1195" s="28" t="s">
        <v>8983</v>
      </c>
      <c r="G1195" s="21" t="str">
        <f>VLOOKUP(E1195,'FILIAIS PETZ'!A:E,5,0)</f>
        <v>PETZ SANTA CECILIA</v>
      </c>
      <c r="H1195" s="20" t="str">
        <f>VLOOKUP(E1195,'FILIAIS PETZ'!A:D,4,0)</f>
        <v>STCE-SP</v>
      </c>
      <c r="I1195" s="46">
        <v>45327</v>
      </c>
      <c r="J1195" s="9">
        <v>843743</v>
      </c>
      <c r="K1195" s="9" t="s">
        <v>9035</v>
      </c>
      <c r="L1195" s="29" t="s">
        <v>9639</v>
      </c>
      <c r="M1195" s="46">
        <v>45328</v>
      </c>
      <c r="N1195" s="46">
        <v>45350</v>
      </c>
      <c r="O1195" s="46">
        <v>45330</v>
      </c>
      <c r="P1195" s="29" t="s">
        <v>4990</v>
      </c>
      <c r="Q1195" s="9">
        <v>3</v>
      </c>
      <c r="R1195" s="9">
        <v>1</v>
      </c>
      <c r="S1195" s="9">
        <v>8</v>
      </c>
      <c r="T1195" s="9" t="s">
        <v>32</v>
      </c>
      <c r="U1195" s="9">
        <v>11002</v>
      </c>
      <c r="V1195" s="9">
        <v>11002</v>
      </c>
      <c r="W1195" s="9" t="s">
        <v>4984</v>
      </c>
      <c r="X1195" s="9" t="s">
        <v>4985</v>
      </c>
      <c r="Y1195" s="9" t="s">
        <v>4997</v>
      </c>
      <c r="Z1195" s="9" t="s">
        <v>4993</v>
      </c>
      <c r="AA1195" s="9" t="s">
        <v>4989</v>
      </c>
      <c r="AB1195" s="9" t="s">
        <v>12941</v>
      </c>
      <c r="AC1195" s="9" t="s">
        <v>5006</v>
      </c>
      <c r="AD1195" s="9"/>
      <c r="AE1195" s="20" t="str">
        <f>VLOOKUP(E1195,'FILIAIS PETZ'!A:Q,17,0)</f>
        <v>SP2</v>
      </c>
      <c r="AF1195" s="20" t="str">
        <f>VLOOKUP(E1195,'FILIAIS PETZ'!A:Q,3,0)</f>
        <v>FELICIO</v>
      </c>
      <c r="AG1195" s="20" t="str">
        <f>VLOOKUP(E1195,'FILIAIS PETZ'!A:Q,2,0)</f>
        <v>R3</v>
      </c>
      <c r="AH1195" s="75">
        <v>300</v>
      </c>
      <c r="AI1195" s="68" t="s">
        <v>9640</v>
      </c>
      <c r="AJ1195" s="43">
        <f>VLOOKUP(E1195,'FILIAIS PETZ'!$A$2:$K$2000,11,0)</f>
        <v>18328118001938</v>
      </c>
      <c r="AK1195" s="44">
        <v>18328118001938</v>
      </c>
    </row>
    <row r="1196" spans="1:37" s="14" customFormat="1" ht="15" customHeight="1" thickBot="1" x14ac:dyDescent="0.25">
      <c r="A1196" s="9">
        <v>843715</v>
      </c>
      <c r="B1196" s="18">
        <f>VLOOKUP(C1196,FORNECEDORES!D:E,2,0)</f>
        <v>39969</v>
      </c>
      <c r="C1196" s="19" t="str">
        <f>VLOOKUP(D1196,FORNECEDORES!A:D,4,0)</f>
        <v>23.457.797/0001-56</v>
      </c>
      <c r="D1196" s="13" t="s">
        <v>2466</v>
      </c>
      <c r="E1196" s="20" t="str">
        <f t="shared" si="77"/>
        <v>04 0221</v>
      </c>
      <c r="F1196" s="28" t="s">
        <v>8980</v>
      </c>
      <c r="G1196" s="21" t="str">
        <f>VLOOKUP(E1196,'FILIAIS PETZ'!A:E,5,0)</f>
        <v>PETZ GASTAO VIDIGAL</v>
      </c>
      <c r="H1196" s="20" t="str">
        <f>VLOOKUP(E1196,'FILIAIS PETZ'!A:D,4,0)</f>
        <v>GVDL-SP</v>
      </c>
      <c r="I1196" s="46">
        <v>45327</v>
      </c>
      <c r="J1196" s="9">
        <v>843715</v>
      </c>
      <c r="K1196" s="9" t="s">
        <v>9035</v>
      </c>
      <c r="L1196" s="29" t="s">
        <v>9641</v>
      </c>
      <c r="M1196" s="46">
        <v>45328</v>
      </c>
      <c r="N1196" s="46">
        <v>45350</v>
      </c>
      <c r="O1196" s="46">
        <v>45330</v>
      </c>
      <c r="P1196" s="29" t="s">
        <v>4990</v>
      </c>
      <c r="Q1196" s="9">
        <v>3</v>
      </c>
      <c r="R1196" s="9">
        <v>1</v>
      </c>
      <c r="S1196" s="9">
        <v>8</v>
      </c>
      <c r="T1196" s="9" t="s">
        <v>32</v>
      </c>
      <c r="U1196" s="9">
        <v>11002</v>
      </c>
      <c r="V1196" s="9">
        <v>11002</v>
      </c>
      <c r="W1196" s="9" t="s">
        <v>5019</v>
      </c>
      <c r="X1196" s="9" t="s">
        <v>4985</v>
      </c>
      <c r="Y1196" s="9" t="s">
        <v>4997</v>
      </c>
      <c r="Z1196" s="9" t="s">
        <v>4993</v>
      </c>
      <c r="AA1196" s="9" t="s">
        <v>4989</v>
      </c>
      <c r="AB1196" s="9" t="s">
        <v>12941</v>
      </c>
      <c r="AC1196" s="9" t="s">
        <v>5006</v>
      </c>
      <c r="AD1196" s="9"/>
      <c r="AE1196" s="20" t="str">
        <f>VLOOKUP(E1196,'FILIAIS PETZ'!A:Q,17,0)</f>
        <v>SP7</v>
      </c>
      <c r="AF1196" s="20" t="str">
        <f>VLOOKUP(E1196,'FILIAIS PETZ'!A:Q,3,0)</f>
        <v>FELICIO</v>
      </c>
      <c r="AG1196" s="20" t="str">
        <f>VLOOKUP(E1196,'FILIAIS PETZ'!A:Q,2,0)</f>
        <v>R3</v>
      </c>
      <c r="AH1196" s="75">
        <v>250</v>
      </c>
      <c r="AI1196" s="68" t="s">
        <v>9642</v>
      </c>
      <c r="AJ1196" s="43">
        <f>VLOOKUP(E1196,'FILIAIS PETZ'!$A$2:$K$2000,11,0)</f>
        <v>18328118021025</v>
      </c>
      <c r="AK1196" s="44">
        <v>18328118021025</v>
      </c>
    </row>
    <row r="1197" spans="1:37" s="14" customFormat="1" ht="15" customHeight="1" thickBot="1" x14ac:dyDescent="0.25">
      <c r="A1197" s="9">
        <v>843718</v>
      </c>
      <c r="B1197" s="18">
        <f>VLOOKUP(C1197,FORNECEDORES!D:E,2,0)</f>
        <v>39969</v>
      </c>
      <c r="C1197" s="19" t="str">
        <f>VLOOKUP(D1197,FORNECEDORES!A:D,4,0)</f>
        <v>23.457.797/0001-56</v>
      </c>
      <c r="D1197" s="13" t="s">
        <v>2466</v>
      </c>
      <c r="E1197" s="20" t="str">
        <f t="shared" si="77"/>
        <v>04 0221</v>
      </c>
      <c r="F1197" s="28" t="s">
        <v>8980</v>
      </c>
      <c r="G1197" s="21" t="str">
        <f>VLOOKUP(E1197,'FILIAIS PETZ'!A:E,5,0)</f>
        <v>PETZ GASTAO VIDIGAL</v>
      </c>
      <c r="H1197" s="20" t="str">
        <f>VLOOKUP(E1197,'FILIAIS PETZ'!A:D,4,0)</f>
        <v>GVDL-SP</v>
      </c>
      <c r="I1197" s="46">
        <v>45327</v>
      </c>
      <c r="J1197" s="9">
        <v>843718</v>
      </c>
      <c r="K1197" s="9" t="s">
        <v>9035</v>
      </c>
      <c r="L1197" s="29" t="s">
        <v>9643</v>
      </c>
      <c r="M1197" s="46">
        <v>45328</v>
      </c>
      <c r="N1197" s="46">
        <v>45350</v>
      </c>
      <c r="O1197" s="46">
        <v>45330</v>
      </c>
      <c r="P1197" s="29" t="s">
        <v>4990</v>
      </c>
      <c r="Q1197" s="9">
        <v>3</v>
      </c>
      <c r="R1197" s="9">
        <v>1</v>
      </c>
      <c r="S1197" s="9">
        <v>8</v>
      </c>
      <c r="T1197" s="9" t="s">
        <v>32</v>
      </c>
      <c r="U1197" s="9">
        <v>11002</v>
      </c>
      <c r="V1197" s="9">
        <v>11002</v>
      </c>
      <c r="W1197" s="9" t="s">
        <v>5019</v>
      </c>
      <c r="X1197" s="9" t="s">
        <v>4985</v>
      </c>
      <c r="Y1197" s="9" t="s">
        <v>4997</v>
      </c>
      <c r="Z1197" s="9" t="s">
        <v>4993</v>
      </c>
      <c r="AA1197" s="9" t="s">
        <v>4989</v>
      </c>
      <c r="AB1197" s="9" t="s">
        <v>12941</v>
      </c>
      <c r="AC1197" s="9" t="s">
        <v>5006</v>
      </c>
      <c r="AD1197" s="9"/>
      <c r="AE1197" s="20" t="str">
        <f>VLOOKUP(E1197,'FILIAIS PETZ'!A:Q,17,0)</f>
        <v>SP7</v>
      </c>
      <c r="AF1197" s="20" t="str">
        <f>VLOOKUP(E1197,'FILIAIS PETZ'!A:Q,3,0)</f>
        <v>FELICIO</v>
      </c>
      <c r="AG1197" s="20" t="str">
        <f>VLOOKUP(E1197,'FILIAIS PETZ'!A:Q,2,0)</f>
        <v>R3</v>
      </c>
      <c r="AH1197" s="75">
        <v>460</v>
      </c>
      <c r="AI1197" s="68" t="s">
        <v>9644</v>
      </c>
      <c r="AJ1197" s="43">
        <f>VLOOKUP(E1197,'FILIAIS PETZ'!$A$2:$K$2000,11,0)</f>
        <v>18328118021025</v>
      </c>
      <c r="AK1197" s="44">
        <v>18328118021025</v>
      </c>
    </row>
    <row r="1198" spans="1:37" s="14" customFormat="1" ht="15" customHeight="1" thickBot="1" x14ac:dyDescent="0.25">
      <c r="A1198" s="9">
        <v>843720</v>
      </c>
      <c r="B1198" s="18">
        <f>VLOOKUP(C1198,FORNECEDORES!D:E,2,0)</f>
        <v>39969</v>
      </c>
      <c r="C1198" s="19" t="str">
        <f>VLOOKUP(D1198,FORNECEDORES!A:D,4,0)</f>
        <v>23.457.797/0001-56</v>
      </c>
      <c r="D1198" s="13" t="s">
        <v>2466</v>
      </c>
      <c r="E1198" s="20" t="str">
        <f t="shared" si="77"/>
        <v>04 0221</v>
      </c>
      <c r="F1198" s="28" t="s">
        <v>8980</v>
      </c>
      <c r="G1198" s="21" t="str">
        <f>VLOOKUP(E1198,'FILIAIS PETZ'!A:E,5,0)</f>
        <v>PETZ GASTAO VIDIGAL</v>
      </c>
      <c r="H1198" s="20" t="str">
        <f>VLOOKUP(E1198,'FILIAIS PETZ'!A:D,4,0)</f>
        <v>GVDL-SP</v>
      </c>
      <c r="I1198" s="46">
        <v>45327</v>
      </c>
      <c r="J1198" s="9">
        <v>843720</v>
      </c>
      <c r="K1198" s="9" t="s">
        <v>9035</v>
      </c>
      <c r="L1198" s="29" t="s">
        <v>9645</v>
      </c>
      <c r="M1198" s="46">
        <v>45328</v>
      </c>
      <c r="N1198" s="46">
        <v>45350</v>
      </c>
      <c r="O1198" s="46">
        <v>45330</v>
      </c>
      <c r="P1198" s="29" t="s">
        <v>4990</v>
      </c>
      <c r="Q1198" s="9">
        <v>3</v>
      </c>
      <c r="R1198" s="9">
        <v>1</v>
      </c>
      <c r="S1198" s="9">
        <v>8</v>
      </c>
      <c r="T1198" s="9" t="s">
        <v>32</v>
      </c>
      <c r="U1198" s="9">
        <v>11002</v>
      </c>
      <c r="V1198" s="9">
        <v>11002</v>
      </c>
      <c r="W1198" s="9" t="s">
        <v>5019</v>
      </c>
      <c r="X1198" s="9" t="s">
        <v>4985</v>
      </c>
      <c r="Y1198" s="9" t="s">
        <v>4997</v>
      </c>
      <c r="Z1198" s="9" t="s">
        <v>4993</v>
      </c>
      <c r="AA1198" s="9" t="s">
        <v>4989</v>
      </c>
      <c r="AB1198" s="9" t="s">
        <v>12941</v>
      </c>
      <c r="AC1198" s="9" t="s">
        <v>5006</v>
      </c>
      <c r="AD1198" s="9"/>
      <c r="AE1198" s="20" t="str">
        <f>VLOOKUP(E1198,'FILIAIS PETZ'!A:Q,17,0)</f>
        <v>SP7</v>
      </c>
      <c r="AF1198" s="20" t="str">
        <f>VLOOKUP(E1198,'FILIAIS PETZ'!A:Q,3,0)</f>
        <v>FELICIO</v>
      </c>
      <c r="AG1198" s="20" t="str">
        <f>VLOOKUP(E1198,'FILIAIS PETZ'!A:Q,2,0)</f>
        <v>R3</v>
      </c>
      <c r="AH1198" s="75">
        <v>300</v>
      </c>
      <c r="AI1198" s="68" t="s">
        <v>9646</v>
      </c>
      <c r="AJ1198" s="43">
        <f>VLOOKUP(E1198,'FILIAIS PETZ'!$A$2:$K$2000,11,0)</f>
        <v>18328118021025</v>
      </c>
      <c r="AK1198" s="44">
        <v>18328118021025</v>
      </c>
    </row>
    <row r="1199" spans="1:37" s="14" customFormat="1" ht="15" customHeight="1" thickBot="1" x14ac:dyDescent="0.25">
      <c r="A1199" s="9">
        <v>843722</v>
      </c>
      <c r="B1199" s="18">
        <f>VLOOKUP(C1199,FORNECEDORES!D:E,2,0)</f>
        <v>39969</v>
      </c>
      <c r="C1199" s="19" t="str">
        <f>VLOOKUP(D1199,FORNECEDORES!A:D,4,0)</f>
        <v>23.457.797/0001-56</v>
      </c>
      <c r="D1199" s="13" t="s">
        <v>2466</v>
      </c>
      <c r="E1199" s="20" t="str">
        <f t="shared" si="77"/>
        <v>04 0221</v>
      </c>
      <c r="F1199" s="28" t="s">
        <v>8980</v>
      </c>
      <c r="G1199" s="21" t="str">
        <f>VLOOKUP(E1199,'FILIAIS PETZ'!A:E,5,0)</f>
        <v>PETZ GASTAO VIDIGAL</v>
      </c>
      <c r="H1199" s="20" t="str">
        <f>VLOOKUP(E1199,'FILIAIS PETZ'!A:D,4,0)</f>
        <v>GVDL-SP</v>
      </c>
      <c r="I1199" s="46">
        <v>45327</v>
      </c>
      <c r="J1199" s="9">
        <v>843722</v>
      </c>
      <c r="K1199" s="9" t="s">
        <v>9035</v>
      </c>
      <c r="L1199" s="29" t="s">
        <v>9647</v>
      </c>
      <c r="M1199" s="46">
        <v>45328</v>
      </c>
      <c r="N1199" s="46">
        <v>45350</v>
      </c>
      <c r="O1199" s="46">
        <v>45330</v>
      </c>
      <c r="P1199" s="29" t="s">
        <v>4990</v>
      </c>
      <c r="Q1199" s="9">
        <v>3</v>
      </c>
      <c r="R1199" s="9">
        <v>1</v>
      </c>
      <c r="S1199" s="9">
        <v>8</v>
      </c>
      <c r="T1199" s="9" t="s">
        <v>32</v>
      </c>
      <c r="U1199" s="9">
        <v>11002</v>
      </c>
      <c r="V1199" s="9">
        <v>11002</v>
      </c>
      <c r="W1199" s="9" t="s">
        <v>5019</v>
      </c>
      <c r="X1199" s="9" t="s">
        <v>4985</v>
      </c>
      <c r="Y1199" s="9" t="s">
        <v>4997</v>
      </c>
      <c r="Z1199" s="9" t="s">
        <v>4993</v>
      </c>
      <c r="AA1199" s="9" t="s">
        <v>4989</v>
      </c>
      <c r="AB1199" s="9" t="s">
        <v>12941</v>
      </c>
      <c r="AC1199" s="9" t="s">
        <v>5006</v>
      </c>
      <c r="AD1199" s="9"/>
      <c r="AE1199" s="20" t="str">
        <f>VLOOKUP(E1199,'FILIAIS PETZ'!A:Q,17,0)</f>
        <v>SP7</v>
      </c>
      <c r="AF1199" s="20" t="str">
        <f>VLOOKUP(E1199,'FILIAIS PETZ'!A:Q,3,0)</f>
        <v>FELICIO</v>
      </c>
      <c r="AG1199" s="20" t="str">
        <f>VLOOKUP(E1199,'FILIAIS PETZ'!A:Q,2,0)</f>
        <v>R3</v>
      </c>
      <c r="AH1199" s="75">
        <v>350</v>
      </c>
      <c r="AI1199" s="68" t="s">
        <v>9648</v>
      </c>
      <c r="AJ1199" s="43">
        <f>VLOOKUP(E1199,'FILIAIS PETZ'!$A$2:$K$2000,11,0)</f>
        <v>18328118021025</v>
      </c>
      <c r="AK1199" s="44">
        <v>18328118021025</v>
      </c>
    </row>
    <row r="1200" spans="1:37" s="14" customFormat="1" ht="15" customHeight="1" thickBot="1" x14ac:dyDescent="0.25">
      <c r="A1200" s="9">
        <v>843800</v>
      </c>
      <c r="B1200" s="18">
        <f>VLOOKUP(C1200,FORNECEDORES!D:E,2,0)</f>
        <v>315303</v>
      </c>
      <c r="C1200" s="19" t="str">
        <f>VLOOKUP(D1200,FORNECEDORES!A:D,4,0)</f>
        <v>46.594.144/0001-14</v>
      </c>
      <c r="D1200" s="13" t="s">
        <v>3903</v>
      </c>
      <c r="E1200" s="20" t="str">
        <f t="shared" si="77"/>
        <v>04 0010</v>
      </c>
      <c r="F1200" s="28" t="s">
        <v>8983</v>
      </c>
      <c r="G1200" s="21" t="str">
        <f>VLOOKUP(E1200,'FILIAIS PETZ'!A:E,5,0)</f>
        <v>PETZ SANTA CECILIA</v>
      </c>
      <c r="H1200" s="20" t="str">
        <f>VLOOKUP(E1200,'FILIAIS PETZ'!A:D,4,0)</f>
        <v>STCE-SP</v>
      </c>
      <c r="I1200" s="46">
        <v>45327</v>
      </c>
      <c r="J1200" s="9">
        <v>843800</v>
      </c>
      <c r="K1200" s="9" t="s">
        <v>9035</v>
      </c>
      <c r="L1200" s="29" t="s">
        <v>9649</v>
      </c>
      <c r="M1200" s="46">
        <v>45328</v>
      </c>
      <c r="N1200" s="46">
        <v>45378</v>
      </c>
      <c r="O1200" s="46">
        <v>45355</v>
      </c>
      <c r="P1200" s="29" t="s">
        <v>4990</v>
      </c>
      <c r="Q1200" s="9">
        <v>3</v>
      </c>
      <c r="R1200" s="9">
        <v>1</v>
      </c>
      <c r="S1200" s="9">
        <v>8</v>
      </c>
      <c r="T1200" s="9" t="s">
        <v>32</v>
      </c>
      <c r="U1200" s="9">
        <v>11002</v>
      </c>
      <c r="V1200" s="9">
        <v>11002</v>
      </c>
      <c r="W1200" s="9" t="s">
        <v>5019</v>
      </c>
      <c r="X1200" s="9" t="s">
        <v>4985</v>
      </c>
      <c r="Y1200" s="9" t="s">
        <v>4997</v>
      </c>
      <c r="Z1200" s="9" t="s">
        <v>4993</v>
      </c>
      <c r="AA1200" s="9" t="s">
        <v>5022</v>
      </c>
      <c r="AB1200" s="9" t="s">
        <v>5066</v>
      </c>
      <c r="AC1200" s="9" t="s">
        <v>5006</v>
      </c>
      <c r="AD1200" s="9"/>
      <c r="AE1200" s="20" t="str">
        <f>VLOOKUP(E1200,'FILIAIS PETZ'!A:Q,17,0)</f>
        <v>SP2</v>
      </c>
      <c r="AF1200" s="20" t="str">
        <f>VLOOKUP(E1200,'FILIAIS PETZ'!A:Q,3,0)</f>
        <v>FELICIO</v>
      </c>
      <c r="AG1200" s="20" t="str">
        <f>VLOOKUP(E1200,'FILIAIS PETZ'!A:Q,2,0)</f>
        <v>R3</v>
      </c>
      <c r="AH1200" s="75">
        <v>500</v>
      </c>
      <c r="AI1200" s="68" t="s">
        <v>9650</v>
      </c>
      <c r="AJ1200" s="43">
        <f>VLOOKUP(E1200,'FILIAIS PETZ'!$A$2:$K$2000,11,0)</f>
        <v>18328118001938</v>
      </c>
      <c r="AK1200" s="44">
        <v>18328118001938</v>
      </c>
    </row>
    <row r="1201" spans="1:37" s="14" customFormat="1" ht="15" customHeight="1" thickBot="1" x14ac:dyDescent="0.25">
      <c r="A1201" s="9">
        <v>843801</v>
      </c>
      <c r="B1201" s="18">
        <f>VLOOKUP(C1201,FORNECEDORES!D:E,2,0)</f>
        <v>315303</v>
      </c>
      <c r="C1201" s="19" t="str">
        <f>VLOOKUP(D1201,FORNECEDORES!A:D,4,0)</f>
        <v>46.594.144/0001-14</v>
      </c>
      <c r="D1201" s="13" t="s">
        <v>3903</v>
      </c>
      <c r="E1201" s="20" t="str">
        <f t="shared" si="77"/>
        <v>04 0010</v>
      </c>
      <c r="F1201" s="28" t="s">
        <v>8983</v>
      </c>
      <c r="G1201" s="21" t="str">
        <f>VLOOKUP(E1201,'FILIAIS PETZ'!A:E,5,0)</f>
        <v>PETZ SANTA CECILIA</v>
      </c>
      <c r="H1201" s="20" t="str">
        <f>VLOOKUP(E1201,'FILIAIS PETZ'!A:D,4,0)</f>
        <v>STCE-SP</v>
      </c>
      <c r="I1201" s="46">
        <v>45327</v>
      </c>
      <c r="J1201" s="9">
        <v>843801</v>
      </c>
      <c r="K1201" s="9" t="s">
        <v>9035</v>
      </c>
      <c r="L1201" s="29" t="s">
        <v>9651</v>
      </c>
      <c r="M1201" s="46">
        <v>45328</v>
      </c>
      <c r="N1201" s="46">
        <v>45399</v>
      </c>
      <c r="O1201" s="46">
        <v>45376</v>
      </c>
      <c r="P1201" s="29" t="s">
        <v>4990</v>
      </c>
      <c r="Q1201" s="9">
        <v>3</v>
      </c>
      <c r="R1201" s="9">
        <v>1</v>
      </c>
      <c r="S1201" s="9">
        <v>8</v>
      </c>
      <c r="T1201" s="9" t="s">
        <v>32</v>
      </c>
      <c r="U1201" s="9">
        <v>11002</v>
      </c>
      <c r="V1201" s="9">
        <v>11002</v>
      </c>
      <c r="W1201" s="9" t="s">
        <v>4984</v>
      </c>
      <c r="X1201" s="9" t="s">
        <v>4985</v>
      </c>
      <c r="Y1201" s="9" t="s">
        <v>4997</v>
      </c>
      <c r="Z1201" s="9" t="s">
        <v>4993</v>
      </c>
      <c r="AA1201" s="9" t="s">
        <v>5022</v>
      </c>
      <c r="AB1201" s="9" t="s">
        <v>12941</v>
      </c>
      <c r="AC1201" s="9" t="s">
        <v>5006</v>
      </c>
      <c r="AD1201" s="9"/>
      <c r="AE1201" s="20" t="str">
        <f>VLOOKUP(E1201,'FILIAIS PETZ'!A:Q,17,0)</f>
        <v>SP2</v>
      </c>
      <c r="AF1201" s="20" t="str">
        <f>VLOOKUP(E1201,'FILIAIS PETZ'!A:Q,3,0)</f>
        <v>FELICIO</v>
      </c>
      <c r="AG1201" s="20" t="str">
        <f>VLOOKUP(E1201,'FILIAIS PETZ'!A:Q,2,0)</f>
        <v>R3</v>
      </c>
      <c r="AH1201" s="75">
        <v>3750</v>
      </c>
      <c r="AI1201" s="68" t="s">
        <v>9652</v>
      </c>
      <c r="AJ1201" s="43">
        <f>VLOOKUP(E1201,'FILIAIS PETZ'!$A$2:$K$2000,11,0)</f>
        <v>18328118001938</v>
      </c>
      <c r="AK1201" s="44">
        <v>18328118001938</v>
      </c>
    </row>
    <row r="1202" spans="1:37" s="14" customFormat="1" ht="15" customHeight="1" thickBot="1" x14ac:dyDescent="0.25">
      <c r="A1202" s="9">
        <v>843804</v>
      </c>
      <c r="B1202" s="18">
        <f>VLOOKUP(C1202,FORNECEDORES!D:E,2,0)</f>
        <v>315303</v>
      </c>
      <c r="C1202" s="19" t="str">
        <f>VLOOKUP(D1202,FORNECEDORES!A:D,4,0)</f>
        <v>46.594.144/0001-14</v>
      </c>
      <c r="D1202" s="13" t="s">
        <v>3903</v>
      </c>
      <c r="E1202" s="20" t="str">
        <f t="shared" si="77"/>
        <v>04 0208</v>
      </c>
      <c r="F1202" s="28" t="s">
        <v>8975</v>
      </c>
      <c r="G1202" s="21" t="str">
        <f>VLOOKUP(E1202,'FILIAIS PETZ'!A:E,5,0)</f>
        <v>PETZ AVENIDA ANGELICA</v>
      </c>
      <c r="H1202" s="20" t="str">
        <f>VLOOKUP(E1202,'FILIAIS PETZ'!A:D,4,0)</f>
        <v>ANGL-SP</v>
      </c>
      <c r="I1202" s="46">
        <v>45327</v>
      </c>
      <c r="J1202" s="9">
        <v>843804</v>
      </c>
      <c r="K1202" s="9" t="s">
        <v>9035</v>
      </c>
      <c r="L1202" s="29" t="s">
        <v>9653</v>
      </c>
      <c r="M1202" s="46">
        <v>45328</v>
      </c>
      <c r="N1202" s="46">
        <v>45399</v>
      </c>
      <c r="O1202" s="46">
        <v>45376</v>
      </c>
      <c r="P1202" s="29" t="s">
        <v>4990</v>
      </c>
      <c r="Q1202" s="9">
        <v>3</v>
      </c>
      <c r="R1202" s="9">
        <v>1</v>
      </c>
      <c r="S1202" s="9">
        <v>8</v>
      </c>
      <c r="T1202" s="9" t="s">
        <v>32</v>
      </c>
      <c r="U1202" s="9">
        <v>11002</v>
      </c>
      <c r="V1202" s="9">
        <v>11002</v>
      </c>
      <c r="W1202" s="9" t="s">
        <v>5019</v>
      </c>
      <c r="X1202" s="9" t="s">
        <v>4985</v>
      </c>
      <c r="Y1202" s="9" t="s">
        <v>4997</v>
      </c>
      <c r="Z1202" s="9" t="s">
        <v>4993</v>
      </c>
      <c r="AA1202" s="9" t="s">
        <v>5022</v>
      </c>
      <c r="AB1202" s="9" t="s">
        <v>5066</v>
      </c>
      <c r="AC1202" s="9" t="s">
        <v>5006</v>
      </c>
      <c r="AD1202" s="9"/>
      <c r="AE1202" s="20" t="str">
        <f>VLOOKUP(E1202,'FILIAIS PETZ'!A:Q,17,0)</f>
        <v>SP2</v>
      </c>
      <c r="AF1202" s="20" t="str">
        <f>VLOOKUP(E1202,'FILIAIS PETZ'!A:Q,3,0)</f>
        <v>FELICIO</v>
      </c>
      <c r="AG1202" s="20" t="str">
        <f>VLOOKUP(E1202,'FILIAIS PETZ'!A:Q,2,0)</f>
        <v>R3</v>
      </c>
      <c r="AH1202" s="75">
        <v>500</v>
      </c>
      <c r="AI1202" s="68" t="s">
        <v>9654</v>
      </c>
      <c r="AJ1202" s="43">
        <f>VLOOKUP(E1202,'FILIAIS PETZ'!$A$2:$K$2000,11,0)</f>
        <v>18328118019551</v>
      </c>
      <c r="AK1202" s="44">
        <v>18328118019551</v>
      </c>
    </row>
    <row r="1203" spans="1:37" s="14" customFormat="1" ht="15" customHeight="1" thickBot="1" x14ac:dyDescent="0.25">
      <c r="A1203" s="9">
        <v>843851</v>
      </c>
      <c r="B1203" s="18">
        <f>VLOOKUP(C1203,FORNECEDORES!D:E,2,0)</f>
        <v>524165</v>
      </c>
      <c r="C1203" s="19" t="str">
        <f>VLOOKUP(D1203,FORNECEDORES!A:D,4,0)</f>
        <v>36.687.266/0001-00</v>
      </c>
      <c r="D1203" s="13" t="s">
        <v>4358</v>
      </c>
      <c r="E1203" s="20" t="str">
        <f t="shared" si="77"/>
        <v>04 0256</v>
      </c>
      <c r="F1203" s="28" t="s">
        <v>9144</v>
      </c>
      <c r="G1203" s="21" t="str">
        <f>VLOOKUP(E1203,'FILIAIS PETZ'!A:E,5,0)</f>
        <v>PETZ ACLIMAÇÃO</v>
      </c>
      <c r="H1203" s="20" t="str">
        <f>VLOOKUP(E1203,'FILIAIS PETZ'!A:D,4,0)</f>
        <v>ACLM-SP</v>
      </c>
      <c r="I1203" s="46">
        <v>45327</v>
      </c>
      <c r="J1203" s="9">
        <v>843851</v>
      </c>
      <c r="K1203" s="9" t="s">
        <v>9035</v>
      </c>
      <c r="L1203" s="29" t="s">
        <v>9655</v>
      </c>
      <c r="M1203" s="46">
        <v>45327</v>
      </c>
      <c r="N1203" s="46">
        <v>45350</v>
      </c>
      <c r="O1203" s="46">
        <v>45330</v>
      </c>
      <c r="P1203" s="29" t="s">
        <v>4990</v>
      </c>
      <c r="Q1203" s="9">
        <v>3</v>
      </c>
      <c r="R1203" s="9">
        <v>1</v>
      </c>
      <c r="S1203" s="9">
        <v>8</v>
      </c>
      <c r="T1203" s="9" t="s">
        <v>32</v>
      </c>
      <c r="U1203" s="9">
        <v>11002</v>
      </c>
      <c r="V1203" s="9">
        <v>11002</v>
      </c>
      <c r="W1203" s="9" t="s">
        <v>5019</v>
      </c>
      <c r="X1203" s="9" t="s">
        <v>4985</v>
      </c>
      <c r="Y1203" s="9" t="s">
        <v>4997</v>
      </c>
      <c r="Z1203" s="9" t="s">
        <v>4993</v>
      </c>
      <c r="AA1203" s="9" t="s">
        <v>4989</v>
      </c>
      <c r="AB1203" s="9" t="s">
        <v>12941</v>
      </c>
      <c r="AC1203" s="9" t="s">
        <v>5006</v>
      </c>
      <c r="AD1203" s="9"/>
      <c r="AE1203" s="20" t="str">
        <f>VLOOKUP(E1203,'FILIAIS PETZ'!A:Q,17,0)</f>
        <v>SP2</v>
      </c>
      <c r="AF1203" s="20" t="str">
        <f>VLOOKUP(E1203,'FILIAIS PETZ'!A:Q,3,0)</f>
        <v>FELICIO</v>
      </c>
      <c r="AG1203" s="20" t="str">
        <f>VLOOKUP(E1203,'FILIAIS PETZ'!A:Q,2,0)</f>
        <v>R3</v>
      </c>
      <c r="AH1203" s="75">
        <v>817.44</v>
      </c>
      <c r="AI1203" s="68" t="s">
        <v>9656</v>
      </c>
      <c r="AJ1203" s="43" t="str">
        <f>VLOOKUP(E1203,'FILIAIS PETZ'!$A$2:$K$2000,11,0)</f>
        <v>18.328.118/0243-93</v>
      </c>
      <c r="AK1203" s="44" t="s">
        <v>9146</v>
      </c>
    </row>
    <row r="1204" spans="1:37" s="14" customFormat="1" ht="15" customHeight="1" thickBot="1" x14ac:dyDescent="0.25">
      <c r="A1204" s="9">
        <v>843858</v>
      </c>
      <c r="B1204" s="18">
        <f>VLOOKUP(C1204,FORNECEDORES!D:E,2,0)</f>
        <v>631374</v>
      </c>
      <c r="C1204" s="19" t="str">
        <f>VLOOKUP(D1204,FORNECEDORES!A:D,4,0)</f>
        <v>30.777.868/0001-63</v>
      </c>
      <c r="D1204" s="13" t="s">
        <v>4729</v>
      </c>
      <c r="E1204" s="20" t="str">
        <f t="shared" si="77"/>
        <v>04 0024</v>
      </c>
      <c r="F1204" s="28" t="s">
        <v>8626</v>
      </c>
      <c r="G1204" s="21" t="str">
        <f>VLOOKUP(E1204,'FILIAIS PETZ'!A:E,5,0)</f>
        <v>PETZ DIADEMA</v>
      </c>
      <c r="H1204" s="20" t="str">
        <f>VLOOKUP(E1204,'FILIAIS PETZ'!A:D,4,0)</f>
        <v>DDMA-SP</v>
      </c>
      <c r="I1204" s="46">
        <v>45327</v>
      </c>
      <c r="J1204" s="9">
        <v>843858</v>
      </c>
      <c r="K1204" s="9" t="s">
        <v>9035</v>
      </c>
      <c r="L1204" s="29" t="s">
        <v>8166</v>
      </c>
      <c r="M1204" s="46">
        <v>45327</v>
      </c>
      <c r="N1204" s="46">
        <v>45350</v>
      </c>
      <c r="O1204" s="46">
        <v>45330</v>
      </c>
      <c r="P1204" s="29" t="s">
        <v>4990</v>
      </c>
      <c r="Q1204" s="9">
        <v>3</v>
      </c>
      <c r="R1204" s="9">
        <v>1</v>
      </c>
      <c r="S1204" s="9">
        <v>8</v>
      </c>
      <c r="T1204" s="9" t="s">
        <v>32</v>
      </c>
      <c r="U1204" s="9">
        <v>11002</v>
      </c>
      <c r="V1204" s="9">
        <v>11002</v>
      </c>
      <c r="W1204" s="9" t="s">
        <v>4984</v>
      </c>
      <c r="X1204" s="9" t="s">
        <v>4985</v>
      </c>
      <c r="Y1204" s="9" t="s">
        <v>4997</v>
      </c>
      <c r="Z1204" s="9" t="s">
        <v>4993</v>
      </c>
      <c r="AA1204" s="9" t="s">
        <v>5014</v>
      </c>
      <c r="AB1204" s="9" t="s">
        <v>12941</v>
      </c>
      <c r="AC1204" s="9" t="s">
        <v>5006</v>
      </c>
      <c r="AD1204" s="9"/>
      <c r="AE1204" s="20" t="str">
        <f>VLOOKUP(E1204,'FILIAIS PETZ'!A:Q,17,0)</f>
        <v>SP3</v>
      </c>
      <c r="AF1204" s="20" t="str">
        <f>VLOOKUP(E1204,'FILIAIS PETZ'!A:Q,3,0)</f>
        <v>FELICIO</v>
      </c>
      <c r="AG1204" s="20" t="str">
        <f>VLOOKUP(E1204,'FILIAIS PETZ'!A:Q,2,0)</f>
        <v>R3</v>
      </c>
      <c r="AH1204" s="75">
        <v>650</v>
      </c>
      <c r="AI1204" s="68" t="s">
        <v>9657</v>
      </c>
      <c r="AJ1204" s="43">
        <f>VLOOKUP(E1204,'FILIAIS PETZ'!$A$2:$K$2000,11,0)</f>
        <v>18328118000966</v>
      </c>
      <c r="AK1204" s="44">
        <v>18328118000966</v>
      </c>
    </row>
    <row r="1205" spans="1:37" s="14" customFormat="1" ht="15" customHeight="1" thickBot="1" x14ac:dyDescent="0.25">
      <c r="A1205" s="9">
        <v>845176</v>
      </c>
      <c r="B1205" s="18">
        <f>VLOOKUP(C1205,FORNECEDORES!D:E,2,0)</f>
        <v>253471</v>
      </c>
      <c r="C1205" s="19" t="str">
        <f>VLOOKUP(D1205,FORNECEDORES!A:D,4,0)</f>
        <v>20.132.201/0001-50</v>
      </c>
      <c r="D1205" s="13" t="s">
        <v>3705</v>
      </c>
      <c r="E1205" s="20" t="str">
        <f t="shared" si="77"/>
        <v>04 0024</v>
      </c>
      <c r="F1205" s="28" t="s">
        <v>8626</v>
      </c>
      <c r="G1205" s="21" t="str">
        <f>VLOOKUP(E1205,'FILIAIS PETZ'!A:E,5,0)</f>
        <v>PETZ DIADEMA</v>
      </c>
      <c r="H1205" s="20" t="str">
        <f>VLOOKUP(E1205,'FILIAIS PETZ'!A:D,4,0)</f>
        <v>DDMA-SP</v>
      </c>
      <c r="I1205" s="46">
        <v>45328</v>
      </c>
      <c r="J1205" s="9">
        <v>845176</v>
      </c>
      <c r="K1205" s="9" t="s">
        <v>9035</v>
      </c>
      <c r="L1205" s="29" t="s">
        <v>6103</v>
      </c>
      <c r="M1205" s="46">
        <v>45329</v>
      </c>
      <c r="N1205" s="46">
        <v>45350</v>
      </c>
      <c r="O1205" s="46">
        <v>45330</v>
      </c>
      <c r="P1205" s="29" t="s">
        <v>4990</v>
      </c>
      <c r="Q1205" s="9">
        <v>3</v>
      </c>
      <c r="R1205" s="9">
        <v>1</v>
      </c>
      <c r="S1205" s="9">
        <v>8</v>
      </c>
      <c r="T1205" s="9" t="s">
        <v>32</v>
      </c>
      <c r="U1205" s="9">
        <v>11002</v>
      </c>
      <c r="V1205" s="9">
        <v>11002</v>
      </c>
      <c r="W1205" s="9" t="s">
        <v>5021</v>
      </c>
      <c r="X1205" s="9" t="s">
        <v>4985</v>
      </c>
      <c r="Y1205" s="9" t="s">
        <v>4997</v>
      </c>
      <c r="Z1205" s="10" t="s">
        <v>4993</v>
      </c>
      <c r="AA1205" s="9" t="s">
        <v>5022</v>
      </c>
      <c r="AB1205" s="9" t="s">
        <v>5066</v>
      </c>
      <c r="AC1205" s="9" t="s">
        <v>5006</v>
      </c>
      <c r="AD1205" s="9"/>
      <c r="AE1205" s="20" t="str">
        <f>VLOOKUP(E1205,'FILIAIS PETZ'!A:Q,17,0)</f>
        <v>SP3</v>
      </c>
      <c r="AF1205" s="20" t="str">
        <f>VLOOKUP(E1205,'FILIAIS PETZ'!A:Q,3,0)</f>
        <v>FELICIO</v>
      </c>
      <c r="AG1205" s="20" t="str">
        <f>VLOOKUP(E1205,'FILIAIS PETZ'!A:Q,2,0)</f>
        <v>R3</v>
      </c>
      <c r="AH1205" s="75">
        <v>800</v>
      </c>
      <c r="AI1205" s="68" t="s">
        <v>9658</v>
      </c>
      <c r="AJ1205" s="43">
        <f>VLOOKUP(E1205,'FILIAIS PETZ'!$A$2:$K$2000,11,0)</f>
        <v>18328118000966</v>
      </c>
      <c r="AK1205" s="44">
        <v>18328118000966</v>
      </c>
    </row>
    <row r="1206" spans="1:37" s="14" customFormat="1" ht="15" customHeight="1" thickBot="1" x14ac:dyDescent="0.25">
      <c r="A1206" s="9">
        <v>845225</v>
      </c>
      <c r="B1206" s="18">
        <f>VLOOKUP(C1206,FORNECEDORES!D:E,2,0)</f>
        <v>6740</v>
      </c>
      <c r="C1206" s="19" t="str">
        <f>VLOOKUP(D1206,FORNECEDORES!A:D,4,0)</f>
        <v>29.739.737/0052-52</v>
      </c>
      <c r="D1206" s="13" t="s">
        <v>7597</v>
      </c>
      <c r="E1206" s="20" t="str">
        <f t="shared" si="77"/>
        <v>04 0138</v>
      </c>
      <c r="F1206" s="28" t="s">
        <v>8627</v>
      </c>
      <c r="G1206" s="21" t="str">
        <f>VLOOKUP(E1206,'FILIAIS PETZ'!A:E,5,0)</f>
        <v>PETZ JOÃO FIRMINO</v>
      </c>
      <c r="H1206" s="20" t="str">
        <f>VLOOKUP(E1206,'FILIAIS PETZ'!A:D,4,0)</f>
        <v>JFIR-SP</v>
      </c>
      <c r="I1206" s="46">
        <v>45328</v>
      </c>
      <c r="J1206" s="9">
        <v>845225</v>
      </c>
      <c r="K1206" s="9" t="s">
        <v>7223</v>
      </c>
      <c r="L1206" s="29" t="s">
        <v>9659</v>
      </c>
      <c r="M1206" s="46">
        <v>45363</v>
      </c>
      <c r="N1206" s="46">
        <v>45427</v>
      </c>
      <c r="O1206" s="46">
        <v>45408</v>
      </c>
      <c r="P1206" s="29" t="s">
        <v>4990</v>
      </c>
      <c r="Q1206" s="9">
        <v>3</v>
      </c>
      <c r="R1206" s="9">
        <v>1</v>
      </c>
      <c r="S1206" s="9">
        <v>8</v>
      </c>
      <c r="T1206" s="9" t="s">
        <v>32</v>
      </c>
      <c r="U1206" s="9">
        <v>11002</v>
      </c>
      <c r="V1206" s="9">
        <v>11002</v>
      </c>
      <c r="W1206" s="9" t="s">
        <v>5019</v>
      </c>
      <c r="X1206" s="9" t="s">
        <v>5033</v>
      </c>
      <c r="Y1206" s="84" t="s">
        <v>4993</v>
      </c>
      <c r="Z1206" s="84" t="s">
        <v>4993</v>
      </c>
      <c r="AA1206" s="84" t="s">
        <v>5033</v>
      </c>
      <c r="AB1206" s="84" t="s">
        <v>12941</v>
      </c>
      <c r="AC1206" s="9" t="s">
        <v>5006</v>
      </c>
      <c r="AD1206" s="9"/>
      <c r="AE1206" s="20" t="str">
        <f>VLOOKUP(E1206,'FILIAIS PETZ'!A:Q,17,0)</f>
        <v>SP3</v>
      </c>
      <c r="AF1206" s="20" t="str">
        <f>VLOOKUP(E1206,'FILIAIS PETZ'!A:Q,3,0)</f>
        <v>FELICIO</v>
      </c>
      <c r="AG1206" s="20" t="str">
        <f>VLOOKUP(E1206,'FILIAIS PETZ'!A:Q,2,0)</f>
        <v>R3</v>
      </c>
      <c r="AH1206" s="75">
        <v>620.32000000000005</v>
      </c>
      <c r="AI1206" s="68" t="s">
        <v>9660</v>
      </c>
      <c r="AJ1206" s="43">
        <f>VLOOKUP(E1206,'FILIAIS PETZ'!$A$2:$K$2000,11,0)</f>
        <v>18328118012972</v>
      </c>
      <c r="AK1206" s="44">
        <v>18328118012972</v>
      </c>
    </row>
    <row r="1207" spans="1:37" s="14" customFormat="1" ht="15" customHeight="1" thickBot="1" x14ac:dyDescent="0.25">
      <c r="A1207" s="9">
        <f t="shared" ref="A1207:A1235" si="78">J1207</f>
        <v>845907</v>
      </c>
      <c r="B1207" s="18">
        <f>VLOOKUP(C1207,FORNECEDORES!D:E,2,0)</f>
        <v>530375</v>
      </c>
      <c r="C1207" s="19" t="str">
        <f>VLOOKUP(D1207,FORNECEDORES!A:D,4,0)</f>
        <v>23.080.842/0001-04</v>
      </c>
      <c r="D1207" s="13" t="s">
        <v>4370</v>
      </c>
      <c r="E1207" s="20" t="str">
        <f t="shared" si="77"/>
        <v>04 0093</v>
      </c>
      <c r="F1207" s="28" t="s">
        <v>4942</v>
      </c>
      <c r="G1207" s="21" t="str">
        <f>VLOOKUP(E1207,'FILIAIS PETZ'!A:E,5,0)</f>
        <v>PETZ INDAIATUBA</v>
      </c>
      <c r="H1207" s="20" t="str">
        <f>VLOOKUP(E1207,'FILIAIS PETZ'!A:D,4,0)</f>
        <v>INDT-SP</v>
      </c>
      <c r="I1207" s="46">
        <v>45329</v>
      </c>
      <c r="J1207" s="10">
        <v>845907</v>
      </c>
      <c r="K1207" s="10" t="s">
        <v>5858</v>
      </c>
      <c r="L1207" s="28" t="s">
        <v>5916</v>
      </c>
      <c r="M1207" s="46">
        <v>45340</v>
      </c>
      <c r="N1207" s="46">
        <v>45364</v>
      </c>
      <c r="O1207" s="46">
        <v>45345</v>
      </c>
      <c r="P1207" s="28" t="s">
        <v>4990</v>
      </c>
      <c r="Q1207" s="10">
        <v>3</v>
      </c>
      <c r="R1207" s="10">
        <v>1</v>
      </c>
      <c r="S1207" s="10" t="s">
        <v>4983</v>
      </c>
      <c r="T1207" s="10" t="s">
        <v>32</v>
      </c>
      <c r="U1207" s="10">
        <v>11002</v>
      </c>
      <c r="V1207" s="10">
        <v>11002</v>
      </c>
      <c r="W1207" s="10" t="s">
        <v>5034</v>
      </c>
      <c r="X1207" s="10" t="s">
        <v>4985</v>
      </c>
      <c r="Y1207" s="10" t="s">
        <v>4980</v>
      </c>
      <c r="Z1207" s="10" t="s">
        <v>4980</v>
      </c>
      <c r="AA1207" s="10" t="s">
        <v>4989</v>
      </c>
      <c r="AB1207" s="10" t="s">
        <v>5005</v>
      </c>
      <c r="AC1207" s="10" t="s">
        <v>5006</v>
      </c>
      <c r="AD1207" s="29"/>
      <c r="AE1207" s="20" t="str">
        <f>VLOOKUP(E1207,'FILIAIS PETZ'!A:Q,17,0)</f>
        <v>SP7</v>
      </c>
      <c r="AF1207" s="20" t="str">
        <f>VLOOKUP(E1207,'FILIAIS PETZ'!A:Q,3,0)</f>
        <v>FELICIO</v>
      </c>
      <c r="AG1207" s="20" t="str">
        <f>VLOOKUP(E1207,'FILIAIS PETZ'!A:Q,2,0)</f>
        <v>R3</v>
      </c>
      <c r="AH1207" s="75">
        <v>550</v>
      </c>
      <c r="AI1207" s="16" t="s">
        <v>5650</v>
      </c>
      <c r="AJ1207" s="43">
        <f>VLOOKUP(E1207,'FILIAIS PETZ'!$A$2:$K$2000,11,0)</f>
        <v>18328118008517</v>
      </c>
      <c r="AK1207" s="44">
        <f t="shared" ref="AK1207:AK1235" si="79">AJ1207</f>
        <v>18328118008517</v>
      </c>
    </row>
    <row r="1208" spans="1:37" s="14" customFormat="1" ht="15" customHeight="1" thickBot="1" x14ac:dyDescent="0.25">
      <c r="A1208" s="9">
        <f t="shared" si="78"/>
        <v>845908</v>
      </c>
      <c r="B1208" s="18">
        <f>VLOOKUP(C1208,FORNECEDORES!D:E,2,0)</f>
        <v>530375</v>
      </c>
      <c r="C1208" s="19" t="str">
        <f>VLOOKUP(D1208,FORNECEDORES!A:D,4,0)</f>
        <v>23.080.842/0001-04</v>
      </c>
      <c r="D1208" s="13" t="s">
        <v>4370</v>
      </c>
      <c r="E1208" s="20" t="str">
        <f t="shared" si="77"/>
        <v>04 0119</v>
      </c>
      <c r="F1208" s="28" t="s">
        <v>4934</v>
      </c>
      <c r="G1208" s="21" t="str">
        <f>VLOOKUP(E1208,'FILIAIS PETZ'!A:E,5,0)</f>
        <v>PETZ ITU</v>
      </c>
      <c r="H1208" s="20" t="str">
        <f>VLOOKUP(E1208,'FILIAIS PETZ'!A:D,4,0)</f>
        <v>ITTU-SP</v>
      </c>
      <c r="I1208" s="46">
        <v>45329</v>
      </c>
      <c r="J1208" s="10">
        <v>845908</v>
      </c>
      <c r="K1208" s="10" t="s">
        <v>5858</v>
      </c>
      <c r="L1208" s="28" t="s">
        <v>6467</v>
      </c>
      <c r="M1208" s="46">
        <v>45371</v>
      </c>
      <c r="N1208" s="46">
        <v>45399</v>
      </c>
      <c r="O1208" s="46">
        <v>45376</v>
      </c>
      <c r="P1208" s="28" t="s">
        <v>4990</v>
      </c>
      <c r="Q1208" s="10">
        <v>3</v>
      </c>
      <c r="R1208" s="10">
        <v>1</v>
      </c>
      <c r="S1208" s="10" t="s">
        <v>4983</v>
      </c>
      <c r="T1208" s="10" t="s">
        <v>32</v>
      </c>
      <c r="U1208" s="10">
        <v>11002</v>
      </c>
      <c r="V1208" s="10">
        <v>11002</v>
      </c>
      <c r="W1208" s="10" t="s">
        <v>5019</v>
      </c>
      <c r="X1208" s="10" t="s">
        <v>4985</v>
      </c>
      <c r="Y1208" s="10" t="s">
        <v>4980</v>
      </c>
      <c r="Z1208" s="10" t="s">
        <v>4980</v>
      </c>
      <c r="AA1208" s="10" t="s">
        <v>4989</v>
      </c>
      <c r="AB1208" s="10" t="s">
        <v>5005</v>
      </c>
      <c r="AC1208" s="10" t="s">
        <v>5006</v>
      </c>
      <c r="AD1208" s="29"/>
      <c r="AE1208" s="20" t="str">
        <f>VLOOKUP(E1208,'FILIAIS PETZ'!A:Q,17,0)</f>
        <v>SP7</v>
      </c>
      <c r="AF1208" s="20" t="str">
        <f>VLOOKUP(E1208,'FILIAIS PETZ'!A:Q,3,0)</f>
        <v>FELICIO</v>
      </c>
      <c r="AG1208" s="20" t="str">
        <f>VLOOKUP(E1208,'FILIAIS PETZ'!A:Q,2,0)</f>
        <v>R3</v>
      </c>
      <c r="AH1208" s="75">
        <v>200</v>
      </c>
      <c r="AI1208" s="16" t="s">
        <v>5651</v>
      </c>
      <c r="AJ1208" s="43">
        <f>VLOOKUP(E1208,'FILIAIS PETZ'!$A$2:$K$2000,11,0)</f>
        <v>18328118010848</v>
      </c>
      <c r="AK1208" s="44">
        <f t="shared" si="79"/>
        <v>18328118010848</v>
      </c>
    </row>
    <row r="1209" spans="1:37" s="14" customFormat="1" ht="15" customHeight="1" thickBot="1" x14ac:dyDescent="0.25">
      <c r="A1209" s="9">
        <f t="shared" si="78"/>
        <v>846452</v>
      </c>
      <c r="B1209" s="18">
        <f>VLOOKUP(C1209,FORNECEDORES!D:E,2,0)</f>
        <v>9057</v>
      </c>
      <c r="C1209" s="19" t="str">
        <f>VLOOKUP(D1209,FORNECEDORES!A:D,4,0)</f>
        <v>19.357.006/0001-49</v>
      </c>
      <c r="D1209" s="13" t="s">
        <v>2290</v>
      </c>
      <c r="E1209" s="20" t="str">
        <f t="shared" si="77"/>
        <v>04 0084</v>
      </c>
      <c r="F1209" s="28" t="s">
        <v>4958</v>
      </c>
      <c r="G1209" s="21" t="str">
        <f>VLOOKUP(E1209,'FILIAIS PETZ'!A:E,5,0)</f>
        <v>PETZ RAJA</v>
      </c>
      <c r="H1209" s="20" t="str">
        <f>VLOOKUP(E1209,'FILIAIS PETZ'!A:D,4,0)</f>
        <v>RAJA-MG</v>
      </c>
      <c r="I1209" s="46">
        <v>45329</v>
      </c>
      <c r="J1209" s="10">
        <v>846452</v>
      </c>
      <c r="K1209" s="10" t="s">
        <v>5858</v>
      </c>
      <c r="L1209" s="28" t="s">
        <v>5959</v>
      </c>
      <c r="M1209" s="46">
        <v>45338</v>
      </c>
      <c r="N1209" s="46">
        <v>45364</v>
      </c>
      <c r="O1209" s="46">
        <v>45348</v>
      </c>
      <c r="P1209" s="28" t="s">
        <v>4990</v>
      </c>
      <c r="Q1209" s="10">
        <v>3</v>
      </c>
      <c r="R1209" s="10">
        <v>1</v>
      </c>
      <c r="S1209" s="10" t="s">
        <v>4983</v>
      </c>
      <c r="T1209" s="10" t="s">
        <v>32</v>
      </c>
      <c r="U1209" s="10">
        <v>11002</v>
      </c>
      <c r="V1209" s="10">
        <v>11002</v>
      </c>
      <c r="W1209" s="10" t="s">
        <v>5019</v>
      </c>
      <c r="X1209" s="10" t="s">
        <v>4985</v>
      </c>
      <c r="Y1209" s="10" t="s">
        <v>4993</v>
      </c>
      <c r="Z1209" s="10" t="s">
        <v>4993</v>
      </c>
      <c r="AA1209" s="10" t="s">
        <v>4989</v>
      </c>
      <c r="AB1209" s="10" t="s">
        <v>12941</v>
      </c>
      <c r="AC1209" s="10" t="s">
        <v>5006</v>
      </c>
      <c r="AD1209" s="29"/>
      <c r="AE1209" s="20" t="str">
        <f>VLOOKUP(E1209,'FILIAIS PETZ'!A:Q,17,0)</f>
        <v>MG-1</v>
      </c>
      <c r="AF1209" s="20" t="str">
        <f>VLOOKUP(E1209,'FILIAIS PETZ'!A:Q,3,0)</f>
        <v>FELICIO</v>
      </c>
      <c r="AG1209" s="20" t="str">
        <f>VLOOKUP(E1209,'FILIAIS PETZ'!A:Q,2,0)</f>
        <v>R3</v>
      </c>
      <c r="AH1209" s="75">
        <v>205</v>
      </c>
      <c r="AI1209" s="16" t="s">
        <v>5652</v>
      </c>
      <c r="AJ1209" s="43">
        <f>VLOOKUP(E1209,'FILIAIS PETZ'!$A$2:$K$2000,11,0)</f>
        <v>18328118007707</v>
      </c>
      <c r="AK1209" s="44">
        <f t="shared" si="79"/>
        <v>18328118007707</v>
      </c>
    </row>
    <row r="1210" spans="1:37" s="14" customFormat="1" ht="15" customHeight="1" thickBot="1" x14ac:dyDescent="0.25">
      <c r="A1210" s="9">
        <f t="shared" si="78"/>
        <v>846455</v>
      </c>
      <c r="B1210" s="18">
        <f>VLOOKUP(C1210,FORNECEDORES!D:E,2,0)</f>
        <v>9057</v>
      </c>
      <c r="C1210" s="19" t="str">
        <f>VLOOKUP(D1210,FORNECEDORES!A:D,4,0)</f>
        <v>19.357.006/0001-49</v>
      </c>
      <c r="D1210" s="13" t="s">
        <v>2290</v>
      </c>
      <c r="E1210" s="20" t="str">
        <f t="shared" si="77"/>
        <v>04 0162</v>
      </c>
      <c r="F1210" s="28" t="s">
        <v>5179</v>
      </c>
      <c r="G1210" s="21" t="str">
        <f>VLOOKUP(E1210,'FILIAIS PETZ'!A:E,5,0)</f>
        <v>PETZ CONTAGEM JOÃO CESAR</v>
      </c>
      <c r="H1210" s="20" t="str">
        <f>VLOOKUP(E1210,'FILIAIS PETZ'!A:D,4,0)</f>
        <v>CTJC-MG</v>
      </c>
      <c r="I1210" s="46">
        <v>45329</v>
      </c>
      <c r="J1210" s="10">
        <v>846455</v>
      </c>
      <c r="K1210" s="10" t="s">
        <v>5858</v>
      </c>
      <c r="L1210" s="28" t="s">
        <v>5958</v>
      </c>
      <c r="M1210" s="46">
        <v>45338</v>
      </c>
      <c r="N1210" s="46">
        <v>45364</v>
      </c>
      <c r="O1210" s="46">
        <v>45348</v>
      </c>
      <c r="P1210" s="28" t="s">
        <v>4990</v>
      </c>
      <c r="Q1210" s="10">
        <v>3</v>
      </c>
      <c r="R1210" s="10">
        <v>1</v>
      </c>
      <c r="S1210" s="10" t="s">
        <v>4983</v>
      </c>
      <c r="T1210" s="10" t="s">
        <v>32</v>
      </c>
      <c r="U1210" s="10">
        <v>11002</v>
      </c>
      <c r="V1210" s="10">
        <v>11002</v>
      </c>
      <c r="W1210" s="10" t="s">
        <v>4984</v>
      </c>
      <c r="X1210" s="10" t="s">
        <v>4985</v>
      </c>
      <c r="Y1210" s="10" t="s">
        <v>4980</v>
      </c>
      <c r="Z1210" s="10" t="s">
        <v>4980</v>
      </c>
      <c r="AA1210" s="10" t="s">
        <v>4989</v>
      </c>
      <c r="AB1210" s="10" t="s">
        <v>5005</v>
      </c>
      <c r="AC1210" s="10" t="s">
        <v>5006</v>
      </c>
      <c r="AD1210" s="29"/>
      <c r="AE1210" s="20" t="str">
        <f>VLOOKUP(E1210,'FILIAIS PETZ'!A:Q,17,0)</f>
        <v>MG-2</v>
      </c>
      <c r="AF1210" s="20" t="str">
        <f>VLOOKUP(E1210,'FILIAIS PETZ'!A:Q,3,0)</f>
        <v>FELICIO</v>
      </c>
      <c r="AG1210" s="20" t="str">
        <f>VLOOKUP(E1210,'FILIAIS PETZ'!A:Q,2,0)</f>
        <v>R3</v>
      </c>
      <c r="AH1210" s="75">
        <v>75</v>
      </c>
      <c r="AI1210" s="16" t="s">
        <v>5653</v>
      </c>
      <c r="AJ1210" s="43">
        <f>VLOOKUP(E1210,'FILIAIS PETZ'!$A$2:$K$2000,11,0)</f>
        <v>18328118017265</v>
      </c>
      <c r="AK1210" s="44">
        <f t="shared" si="79"/>
        <v>18328118017265</v>
      </c>
    </row>
    <row r="1211" spans="1:37" s="14" customFormat="1" ht="15" customHeight="1" thickBot="1" x14ac:dyDescent="0.25">
      <c r="A1211" s="9">
        <f t="shared" si="78"/>
        <v>846457</v>
      </c>
      <c r="B1211" s="18">
        <f>VLOOKUP(C1211,FORNECEDORES!D:E,2,0)</f>
        <v>9057</v>
      </c>
      <c r="C1211" s="19" t="str">
        <f>VLOOKUP(D1211,FORNECEDORES!A:D,4,0)</f>
        <v>19.357.006/0001-49</v>
      </c>
      <c r="D1211" s="13" t="s">
        <v>2290</v>
      </c>
      <c r="E1211" s="20" t="str">
        <f t="shared" si="77"/>
        <v>04 0095</v>
      </c>
      <c r="F1211" s="28" t="s">
        <v>4945</v>
      </c>
      <c r="G1211" s="21" t="str">
        <f>VLOOKUP(E1211,'FILIAIS PETZ'!A:E,5,0)</f>
        <v>PETZ BETIM</v>
      </c>
      <c r="H1211" s="20" t="str">
        <f>VLOOKUP(E1211,'FILIAIS PETZ'!A:D,4,0)</f>
        <v>BTIM-MG</v>
      </c>
      <c r="I1211" s="46">
        <v>45329</v>
      </c>
      <c r="J1211" s="10">
        <v>846457</v>
      </c>
      <c r="K1211" s="10" t="s">
        <v>5858</v>
      </c>
      <c r="L1211" s="28" t="s">
        <v>5957</v>
      </c>
      <c r="M1211" s="46">
        <v>45338</v>
      </c>
      <c r="N1211" s="46">
        <v>45364</v>
      </c>
      <c r="O1211" s="46">
        <v>45348</v>
      </c>
      <c r="P1211" s="28" t="s">
        <v>4990</v>
      </c>
      <c r="Q1211" s="10">
        <v>3</v>
      </c>
      <c r="R1211" s="10">
        <v>1</v>
      </c>
      <c r="S1211" s="10" t="s">
        <v>4983</v>
      </c>
      <c r="T1211" s="10" t="s">
        <v>32</v>
      </c>
      <c r="U1211" s="10">
        <v>11002</v>
      </c>
      <c r="V1211" s="10">
        <v>11002</v>
      </c>
      <c r="W1211" s="10" t="s">
        <v>5019</v>
      </c>
      <c r="X1211" s="10" t="s">
        <v>4985</v>
      </c>
      <c r="Y1211" s="10" t="s">
        <v>4980</v>
      </c>
      <c r="Z1211" s="10" t="s">
        <v>4980</v>
      </c>
      <c r="AA1211" s="10" t="s">
        <v>4989</v>
      </c>
      <c r="AB1211" s="10" t="s">
        <v>5005</v>
      </c>
      <c r="AC1211" s="10" t="s">
        <v>5006</v>
      </c>
      <c r="AD1211" s="29"/>
      <c r="AE1211" s="20" t="str">
        <f>VLOOKUP(E1211,'FILIAIS PETZ'!A:Q,17,0)</f>
        <v>MG-2</v>
      </c>
      <c r="AF1211" s="20" t="str">
        <f>VLOOKUP(E1211,'FILIAIS PETZ'!A:Q,3,0)</f>
        <v>FELICIO</v>
      </c>
      <c r="AG1211" s="20" t="str">
        <f>VLOOKUP(E1211,'FILIAIS PETZ'!A:Q,2,0)</f>
        <v>R3</v>
      </c>
      <c r="AH1211" s="75">
        <v>653</v>
      </c>
      <c r="AI1211" s="16" t="s">
        <v>5654</v>
      </c>
      <c r="AJ1211" s="43">
        <f>VLOOKUP(E1211,'FILIAIS PETZ'!$A$2:$K$2000,11,0)</f>
        <v>18328118009084</v>
      </c>
      <c r="AK1211" s="44">
        <f t="shared" si="79"/>
        <v>18328118009084</v>
      </c>
    </row>
    <row r="1212" spans="1:37" s="14" customFormat="1" ht="15" customHeight="1" thickBot="1" x14ac:dyDescent="0.25">
      <c r="A1212" s="9">
        <f t="shared" si="78"/>
        <v>846470</v>
      </c>
      <c r="B1212" s="18">
        <f>VLOOKUP(C1212,FORNECEDORES!D:E,2,0)</f>
        <v>9057</v>
      </c>
      <c r="C1212" s="19" t="str">
        <f>VLOOKUP(D1212,FORNECEDORES!A:D,4,0)</f>
        <v>19.357.006/0001-49</v>
      </c>
      <c r="D1212" s="13" t="s">
        <v>2290</v>
      </c>
      <c r="E1212" s="20" t="str">
        <f t="shared" si="77"/>
        <v>04 0038</v>
      </c>
      <c r="F1212" s="28" t="s">
        <v>4979</v>
      </c>
      <c r="G1212" s="21" t="str">
        <f>VLOOKUP(E1212,'FILIAIS PETZ'!A:E,5,0)</f>
        <v>PETZ CENTER MINAS</v>
      </c>
      <c r="H1212" s="20" t="str">
        <f>VLOOKUP(E1212,'FILIAIS PETZ'!A:D,4,0)</f>
        <v>CTMN-MG</v>
      </c>
      <c r="I1212" s="46">
        <v>45329</v>
      </c>
      <c r="J1212" s="10">
        <v>846470</v>
      </c>
      <c r="K1212" s="10" t="s">
        <v>5858</v>
      </c>
      <c r="L1212" s="28" t="s">
        <v>5956</v>
      </c>
      <c r="M1212" s="46">
        <v>45338</v>
      </c>
      <c r="N1212" s="46">
        <v>45364</v>
      </c>
      <c r="O1212" s="46">
        <v>45348</v>
      </c>
      <c r="P1212" s="28" t="s">
        <v>4990</v>
      </c>
      <c r="Q1212" s="10">
        <v>3</v>
      </c>
      <c r="R1212" s="10">
        <v>1</v>
      </c>
      <c r="S1212" s="10" t="s">
        <v>4983</v>
      </c>
      <c r="T1212" s="10" t="s">
        <v>32</v>
      </c>
      <c r="U1212" s="10">
        <v>11002</v>
      </c>
      <c r="V1212" s="10">
        <v>11002</v>
      </c>
      <c r="W1212" s="10" t="s">
        <v>4984</v>
      </c>
      <c r="X1212" s="10" t="s">
        <v>4985</v>
      </c>
      <c r="Y1212" s="10" t="s">
        <v>4993</v>
      </c>
      <c r="Z1212" s="10" t="s">
        <v>4993</v>
      </c>
      <c r="AA1212" s="10" t="s">
        <v>4989</v>
      </c>
      <c r="AB1212" s="10" t="s">
        <v>5005</v>
      </c>
      <c r="AC1212" s="10" t="s">
        <v>5006</v>
      </c>
      <c r="AD1212" s="29"/>
      <c r="AE1212" s="20" t="str">
        <f>VLOOKUP(E1212,'FILIAIS PETZ'!A:Q,17,0)</f>
        <v>MG-2</v>
      </c>
      <c r="AF1212" s="20" t="str">
        <f>VLOOKUP(E1212,'FILIAIS PETZ'!A:Q,3,0)</f>
        <v>FELICIO</v>
      </c>
      <c r="AG1212" s="20" t="str">
        <f>VLOOKUP(E1212,'FILIAIS PETZ'!A:Q,2,0)</f>
        <v>R3</v>
      </c>
      <c r="AH1212" s="75">
        <v>110</v>
      </c>
      <c r="AI1212" s="16" t="s">
        <v>5655</v>
      </c>
      <c r="AJ1212" s="43">
        <f>VLOOKUP(E1212,'FILIAIS PETZ'!$A$2:$K$2000,11,0)</f>
        <v>18328118003710</v>
      </c>
      <c r="AK1212" s="44">
        <f t="shared" si="79"/>
        <v>18328118003710</v>
      </c>
    </row>
    <row r="1213" spans="1:37" s="14" customFormat="1" ht="15" customHeight="1" thickBot="1" x14ac:dyDescent="0.25">
      <c r="A1213" s="9">
        <f t="shared" si="78"/>
        <v>846475</v>
      </c>
      <c r="B1213" s="18">
        <f>VLOOKUP(C1213,FORNECEDORES!D:E,2,0)</f>
        <v>741390</v>
      </c>
      <c r="C1213" s="19" t="str">
        <f>VLOOKUP(D1213,FORNECEDORES!A:D,4,0)</f>
        <v>53.327.206/0001-97</v>
      </c>
      <c r="D1213" s="13" t="s">
        <v>1785</v>
      </c>
      <c r="E1213" s="20" t="str">
        <f t="shared" si="77"/>
        <v>04 0107</v>
      </c>
      <c r="F1213" s="28" t="s">
        <v>4930</v>
      </c>
      <c r="G1213" s="21" t="str">
        <f>VLOOKUP(E1213,'FILIAIS PETZ'!A:E,5,0)</f>
        <v>PETZ CONTAGEM</v>
      </c>
      <c r="H1213" s="20" t="str">
        <f>VLOOKUP(E1213,'FILIAIS PETZ'!A:D,4,0)</f>
        <v>CNTG-MG</v>
      </c>
      <c r="I1213" s="46">
        <v>45329</v>
      </c>
      <c r="J1213" s="10">
        <v>846475</v>
      </c>
      <c r="K1213" s="10"/>
      <c r="L1213" s="28"/>
      <c r="M1213" s="46"/>
      <c r="N1213" s="46"/>
      <c r="O1213" s="46"/>
      <c r="P1213" s="28" t="s">
        <v>4990</v>
      </c>
      <c r="Q1213" s="10">
        <v>3</v>
      </c>
      <c r="R1213" s="10">
        <v>1</v>
      </c>
      <c r="S1213" s="10" t="s">
        <v>4983</v>
      </c>
      <c r="T1213" s="10" t="s">
        <v>32</v>
      </c>
      <c r="U1213" s="10">
        <v>11002</v>
      </c>
      <c r="V1213" s="10">
        <v>11002</v>
      </c>
      <c r="W1213" s="10" t="s">
        <v>5034</v>
      </c>
      <c r="X1213" s="10" t="s">
        <v>4992</v>
      </c>
      <c r="Y1213" s="10" t="s">
        <v>4993</v>
      </c>
      <c r="Z1213" s="10" t="s">
        <v>4993</v>
      </c>
      <c r="AA1213" s="10" t="s">
        <v>4992</v>
      </c>
      <c r="AB1213" s="10" t="s">
        <v>5005</v>
      </c>
      <c r="AC1213" s="10" t="s">
        <v>5006</v>
      </c>
      <c r="AD1213" s="29"/>
      <c r="AE1213" s="20" t="str">
        <f>VLOOKUP(E1213,'FILIAIS PETZ'!A:Q,17,0)</f>
        <v>MG-2</v>
      </c>
      <c r="AF1213" s="20" t="str">
        <f>VLOOKUP(E1213,'FILIAIS PETZ'!A:Q,3,0)</f>
        <v>FELICIO</v>
      </c>
      <c r="AG1213" s="20" t="str">
        <f>VLOOKUP(E1213,'FILIAIS PETZ'!A:Q,2,0)</f>
        <v>R3</v>
      </c>
      <c r="AH1213" s="75">
        <v>1675.45</v>
      </c>
      <c r="AI1213" s="16" t="s">
        <v>5656</v>
      </c>
      <c r="AJ1213" s="43">
        <f>VLOOKUP(E1213,'FILIAIS PETZ'!$A$2:$K$2000,11,0)</f>
        <v>18328118010414</v>
      </c>
      <c r="AK1213" s="44">
        <f t="shared" si="79"/>
        <v>18328118010414</v>
      </c>
    </row>
    <row r="1214" spans="1:37" s="14" customFormat="1" ht="15" customHeight="1" thickBot="1" x14ac:dyDescent="0.25">
      <c r="A1214" s="9">
        <f t="shared" si="78"/>
        <v>846476</v>
      </c>
      <c r="B1214" s="18">
        <f>VLOOKUP(C1214,FORNECEDORES!D:E,2,0)</f>
        <v>741390</v>
      </c>
      <c r="C1214" s="19" t="str">
        <f>VLOOKUP(D1214,FORNECEDORES!A:D,4,0)</f>
        <v>53.327.206/0001-97</v>
      </c>
      <c r="D1214" s="13" t="s">
        <v>1785</v>
      </c>
      <c r="E1214" s="20" t="str">
        <f t="shared" si="77"/>
        <v>04 0107</v>
      </c>
      <c r="F1214" s="28" t="s">
        <v>4930</v>
      </c>
      <c r="G1214" s="21" t="str">
        <f>VLOOKUP(E1214,'FILIAIS PETZ'!A:E,5,0)</f>
        <v>PETZ CONTAGEM</v>
      </c>
      <c r="H1214" s="20" t="str">
        <f>VLOOKUP(E1214,'FILIAIS PETZ'!A:D,4,0)</f>
        <v>CNTG-MG</v>
      </c>
      <c r="I1214" s="46">
        <v>45329</v>
      </c>
      <c r="J1214" s="10">
        <v>846476</v>
      </c>
      <c r="K1214" s="10" t="s">
        <v>5858</v>
      </c>
      <c r="L1214" s="28" t="s">
        <v>8836</v>
      </c>
      <c r="M1214" s="46">
        <v>45491</v>
      </c>
      <c r="N1214" s="46">
        <v>45518</v>
      </c>
      <c r="O1214" s="46">
        <v>45497</v>
      </c>
      <c r="P1214" s="28" t="s">
        <v>4990</v>
      </c>
      <c r="Q1214" s="10">
        <v>3</v>
      </c>
      <c r="R1214" s="10">
        <v>1</v>
      </c>
      <c r="S1214" s="10" t="s">
        <v>4983</v>
      </c>
      <c r="T1214" s="10" t="s">
        <v>32</v>
      </c>
      <c r="U1214" s="10">
        <v>11002</v>
      </c>
      <c r="V1214" s="10">
        <v>11002</v>
      </c>
      <c r="W1214" s="10" t="s">
        <v>5034</v>
      </c>
      <c r="X1214" s="10" t="s">
        <v>4992</v>
      </c>
      <c r="Y1214" s="10" t="s">
        <v>4993</v>
      </c>
      <c r="Z1214" s="10" t="s">
        <v>4993</v>
      </c>
      <c r="AA1214" s="10" t="s">
        <v>4992</v>
      </c>
      <c r="AB1214" s="10" t="s">
        <v>12941</v>
      </c>
      <c r="AC1214" s="10" t="s">
        <v>5006</v>
      </c>
      <c r="AD1214" s="29"/>
      <c r="AE1214" s="20" t="str">
        <f>VLOOKUP(E1214,'FILIAIS PETZ'!A:Q,17,0)</f>
        <v>MG-2</v>
      </c>
      <c r="AF1214" s="20" t="str">
        <f>VLOOKUP(E1214,'FILIAIS PETZ'!A:Q,3,0)</f>
        <v>FELICIO</v>
      </c>
      <c r="AG1214" s="20" t="str">
        <f>VLOOKUP(E1214,'FILIAIS PETZ'!A:Q,2,0)</f>
        <v>R3</v>
      </c>
      <c r="AH1214" s="75">
        <v>1513</v>
      </c>
      <c r="AI1214" s="16" t="s">
        <v>5657</v>
      </c>
      <c r="AJ1214" s="43">
        <f>VLOOKUP(E1214,'FILIAIS PETZ'!$A$2:$K$2000,11,0)</f>
        <v>18328118010414</v>
      </c>
      <c r="AK1214" s="44">
        <f t="shared" si="79"/>
        <v>18328118010414</v>
      </c>
    </row>
    <row r="1215" spans="1:37" s="14" customFormat="1" ht="15" customHeight="1" thickBot="1" x14ac:dyDescent="0.25">
      <c r="A1215" s="9">
        <f t="shared" si="78"/>
        <v>846492</v>
      </c>
      <c r="B1215" s="18">
        <f>VLOOKUP(C1215,FORNECEDORES!D:E,2,0)</f>
        <v>530375</v>
      </c>
      <c r="C1215" s="19" t="str">
        <f>VLOOKUP(D1215,FORNECEDORES!A:D,4,0)</f>
        <v>23.080.842/0001-04</v>
      </c>
      <c r="D1215" s="13" t="s">
        <v>4370</v>
      </c>
      <c r="E1215" s="20" t="str">
        <f t="shared" si="77"/>
        <v>04 0008</v>
      </c>
      <c r="F1215" s="28" t="s">
        <v>4937</v>
      </c>
      <c r="G1215" s="21" t="str">
        <f>VLOOKUP(E1215,'FILIAIS PETZ'!A:E,5,0)</f>
        <v>PETZ ALPHAVILLE</v>
      </c>
      <c r="H1215" s="20" t="str">
        <f>VLOOKUP(E1215,'FILIAIS PETZ'!A:D,4,0)</f>
        <v>ALPH-SP</v>
      </c>
      <c r="I1215" s="46">
        <v>45329</v>
      </c>
      <c r="J1215" s="10">
        <v>846492</v>
      </c>
      <c r="K1215" s="10" t="s">
        <v>5858</v>
      </c>
      <c r="L1215" s="28" t="s">
        <v>5908</v>
      </c>
      <c r="M1215" s="46">
        <v>45340</v>
      </c>
      <c r="N1215" s="46">
        <v>45364</v>
      </c>
      <c r="O1215" s="46">
        <v>45345</v>
      </c>
      <c r="P1215" s="28" t="s">
        <v>4990</v>
      </c>
      <c r="Q1215" s="10">
        <v>3</v>
      </c>
      <c r="R1215" s="10">
        <v>1</v>
      </c>
      <c r="S1215" s="10" t="s">
        <v>4983</v>
      </c>
      <c r="T1215" s="10" t="s">
        <v>32</v>
      </c>
      <c r="U1215" s="10">
        <v>11002</v>
      </c>
      <c r="V1215" s="10">
        <v>11002</v>
      </c>
      <c r="W1215" s="10" t="s">
        <v>4984</v>
      </c>
      <c r="X1215" s="10" t="s">
        <v>4985</v>
      </c>
      <c r="Y1215" s="10" t="s">
        <v>4980</v>
      </c>
      <c r="Z1215" s="10" t="s">
        <v>4980</v>
      </c>
      <c r="AA1215" s="10" t="s">
        <v>4989</v>
      </c>
      <c r="AB1215" s="10" t="s">
        <v>5005</v>
      </c>
      <c r="AC1215" s="10" t="s">
        <v>5006</v>
      </c>
      <c r="AD1215" s="29"/>
      <c r="AE1215" s="20" t="str">
        <f>VLOOKUP(E1215,'FILIAIS PETZ'!A:Q,17,0)</f>
        <v>SP7</v>
      </c>
      <c r="AF1215" s="20" t="str">
        <f>VLOOKUP(E1215,'FILIAIS PETZ'!A:Q,3,0)</f>
        <v>FELICIO</v>
      </c>
      <c r="AG1215" s="20" t="str">
        <f>VLOOKUP(E1215,'FILIAIS PETZ'!A:Q,2,0)</f>
        <v>R3</v>
      </c>
      <c r="AH1215" s="75">
        <v>395</v>
      </c>
      <c r="AI1215" s="16" t="s">
        <v>5659</v>
      </c>
      <c r="AJ1215" s="43">
        <f>VLOOKUP(E1215,'FILIAIS PETZ'!$A$2:$K$2000,11,0)</f>
        <v>18328118001423</v>
      </c>
      <c r="AK1215" s="44">
        <f t="shared" si="79"/>
        <v>18328118001423</v>
      </c>
    </row>
    <row r="1216" spans="1:37" s="14" customFormat="1" ht="15" customHeight="1" thickBot="1" x14ac:dyDescent="0.25">
      <c r="A1216" s="9">
        <f t="shared" si="78"/>
        <v>846493</v>
      </c>
      <c r="B1216" s="18">
        <f>VLOOKUP(C1216,FORNECEDORES!D:E,2,0)</f>
        <v>530375</v>
      </c>
      <c r="C1216" s="19" t="str">
        <f>VLOOKUP(D1216,FORNECEDORES!A:D,4,0)</f>
        <v>23.080.842/0001-04</v>
      </c>
      <c r="D1216" s="13" t="s">
        <v>4370</v>
      </c>
      <c r="E1216" s="20" t="str">
        <f t="shared" si="77"/>
        <v>04 0165</v>
      </c>
      <c r="F1216" s="28" t="s">
        <v>4935</v>
      </c>
      <c r="G1216" s="21" t="str">
        <f>VLOOKUP(E1216,'FILIAIS PETZ'!A:E,5,0)</f>
        <v>PETZ CARAPICUIBA</v>
      </c>
      <c r="H1216" s="20" t="str">
        <f>VLOOKUP(E1216,'FILIAIS PETZ'!A:D,4,0)</f>
        <v>CPIC-SP</v>
      </c>
      <c r="I1216" s="46">
        <v>45329</v>
      </c>
      <c r="J1216" s="10">
        <v>846493</v>
      </c>
      <c r="K1216" s="10" t="s">
        <v>5858</v>
      </c>
      <c r="L1216" s="28" t="s">
        <v>5911</v>
      </c>
      <c r="M1216" s="46">
        <v>45340</v>
      </c>
      <c r="N1216" s="46">
        <v>45364</v>
      </c>
      <c r="O1216" s="46">
        <v>45345</v>
      </c>
      <c r="P1216" s="28" t="s">
        <v>4990</v>
      </c>
      <c r="Q1216" s="10">
        <v>3</v>
      </c>
      <c r="R1216" s="10">
        <v>1</v>
      </c>
      <c r="S1216" s="10" t="s">
        <v>4983</v>
      </c>
      <c r="T1216" s="10" t="s">
        <v>32</v>
      </c>
      <c r="U1216" s="10">
        <v>11002</v>
      </c>
      <c r="V1216" s="10">
        <v>11002</v>
      </c>
      <c r="W1216" s="10" t="s">
        <v>4984</v>
      </c>
      <c r="X1216" s="10" t="s">
        <v>4985</v>
      </c>
      <c r="Y1216" s="10" t="s">
        <v>4980</v>
      </c>
      <c r="Z1216" s="10" t="s">
        <v>4980</v>
      </c>
      <c r="AA1216" s="10" t="s">
        <v>4989</v>
      </c>
      <c r="AB1216" s="10" t="s">
        <v>5005</v>
      </c>
      <c r="AC1216" s="10" t="s">
        <v>5006</v>
      </c>
      <c r="AD1216" s="29"/>
      <c r="AE1216" s="20" t="str">
        <f>VLOOKUP(E1216,'FILIAIS PETZ'!A:Q,17,0)</f>
        <v>SP7</v>
      </c>
      <c r="AF1216" s="20" t="str">
        <f>VLOOKUP(E1216,'FILIAIS PETZ'!A:Q,3,0)</f>
        <v>FELICIO</v>
      </c>
      <c r="AG1216" s="20" t="str">
        <f>VLOOKUP(E1216,'FILIAIS PETZ'!A:Q,2,0)</f>
        <v>R3</v>
      </c>
      <c r="AH1216" s="75">
        <v>410</v>
      </c>
      <c r="AI1216" s="16" t="s">
        <v>5660</v>
      </c>
      <c r="AJ1216" s="43">
        <f>VLOOKUP(E1216,'FILIAIS PETZ'!$A$2:$K$2000,11,0)</f>
        <v>18328118015726</v>
      </c>
      <c r="AK1216" s="44">
        <f t="shared" si="79"/>
        <v>18328118015726</v>
      </c>
    </row>
    <row r="1217" spans="1:37" s="14" customFormat="1" ht="15" customHeight="1" thickBot="1" x14ac:dyDescent="0.25">
      <c r="A1217" s="9">
        <f t="shared" si="78"/>
        <v>846495</v>
      </c>
      <c r="B1217" s="18">
        <f>VLOOKUP(C1217,FORNECEDORES!D:E,2,0)</f>
        <v>530375</v>
      </c>
      <c r="C1217" s="19" t="str">
        <f>VLOOKUP(D1217,FORNECEDORES!A:D,4,0)</f>
        <v>23.080.842/0001-04</v>
      </c>
      <c r="D1217" s="13" t="s">
        <v>4370</v>
      </c>
      <c r="E1217" s="20" t="str">
        <f t="shared" si="77"/>
        <v>04 0106</v>
      </c>
      <c r="F1217" s="28" t="s">
        <v>4952</v>
      </c>
      <c r="G1217" s="21" t="str">
        <f>VLOOKUP(E1217,'FILIAIS PETZ'!A:E,5,0)</f>
        <v>PETZ COTIA</v>
      </c>
      <c r="H1217" s="20" t="str">
        <f>VLOOKUP(E1217,'FILIAIS PETZ'!A:D,4,0)</f>
        <v>CTIA-SP</v>
      </c>
      <c r="I1217" s="46">
        <v>45329</v>
      </c>
      <c r="J1217" s="10">
        <v>846495</v>
      </c>
      <c r="K1217" s="10" t="s">
        <v>5858</v>
      </c>
      <c r="L1217" s="28" t="s">
        <v>5913</v>
      </c>
      <c r="M1217" s="46">
        <v>45340</v>
      </c>
      <c r="N1217" s="46">
        <v>45364</v>
      </c>
      <c r="O1217" s="46">
        <v>45345</v>
      </c>
      <c r="P1217" s="28" t="s">
        <v>4990</v>
      </c>
      <c r="Q1217" s="10">
        <v>3</v>
      </c>
      <c r="R1217" s="10">
        <v>1</v>
      </c>
      <c r="S1217" s="10" t="s">
        <v>4983</v>
      </c>
      <c r="T1217" s="10" t="s">
        <v>32</v>
      </c>
      <c r="U1217" s="10">
        <v>11002</v>
      </c>
      <c r="V1217" s="10">
        <v>11002</v>
      </c>
      <c r="W1217" s="10" t="s">
        <v>4984</v>
      </c>
      <c r="X1217" s="10" t="s">
        <v>4985</v>
      </c>
      <c r="Y1217" s="10" t="s">
        <v>4980</v>
      </c>
      <c r="Z1217" s="10" t="s">
        <v>4980</v>
      </c>
      <c r="AA1217" s="10" t="s">
        <v>4989</v>
      </c>
      <c r="AB1217" s="10" t="s">
        <v>5005</v>
      </c>
      <c r="AC1217" s="10" t="s">
        <v>5006</v>
      </c>
      <c r="AD1217" s="29"/>
      <c r="AE1217" s="20" t="str">
        <f>VLOOKUP(E1217,'FILIAIS PETZ'!A:Q,17,0)</f>
        <v>SP7</v>
      </c>
      <c r="AF1217" s="20" t="str">
        <f>VLOOKUP(E1217,'FILIAIS PETZ'!A:Q,3,0)</f>
        <v>FELICIO</v>
      </c>
      <c r="AG1217" s="20" t="str">
        <f>VLOOKUP(E1217,'FILIAIS PETZ'!A:Q,2,0)</f>
        <v>R3</v>
      </c>
      <c r="AH1217" s="75">
        <v>450</v>
      </c>
      <c r="AI1217" s="16" t="s">
        <v>5661</v>
      </c>
      <c r="AJ1217" s="43">
        <f>VLOOKUP(E1217,'FILIAIS PETZ'!$A$2:$K$2000,11,0)</f>
        <v>18328118009327</v>
      </c>
      <c r="AK1217" s="44">
        <f t="shared" si="79"/>
        <v>18328118009327</v>
      </c>
    </row>
    <row r="1218" spans="1:37" s="14" customFormat="1" ht="15" customHeight="1" thickBot="1" x14ac:dyDescent="0.25">
      <c r="A1218" s="9">
        <f t="shared" si="78"/>
        <v>846496</v>
      </c>
      <c r="B1218" s="18">
        <f>VLOOKUP(C1218,FORNECEDORES!D:E,2,0)</f>
        <v>530375</v>
      </c>
      <c r="C1218" s="19" t="str">
        <f>VLOOKUP(D1218,FORNECEDORES!A:D,4,0)</f>
        <v>23.080.842/0001-04</v>
      </c>
      <c r="D1218" s="13" t="s">
        <v>4370</v>
      </c>
      <c r="E1218" s="20" t="str">
        <f t="shared" si="77"/>
        <v>04 0165</v>
      </c>
      <c r="F1218" s="28" t="s">
        <v>4935</v>
      </c>
      <c r="G1218" s="21" t="str">
        <f>VLOOKUP(E1218,'FILIAIS PETZ'!A:E,5,0)</f>
        <v>PETZ CARAPICUIBA</v>
      </c>
      <c r="H1218" s="20" t="str">
        <f>VLOOKUP(E1218,'FILIAIS PETZ'!A:D,4,0)</f>
        <v>CPIC-SP</v>
      </c>
      <c r="I1218" s="46">
        <v>45329</v>
      </c>
      <c r="J1218" s="10">
        <v>846496</v>
      </c>
      <c r="K1218" s="10" t="s">
        <v>5858</v>
      </c>
      <c r="L1218" s="28" t="s">
        <v>5909</v>
      </c>
      <c r="M1218" s="46">
        <v>45340</v>
      </c>
      <c r="N1218" s="46">
        <v>45364</v>
      </c>
      <c r="O1218" s="46">
        <v>45345</v>
      </c>
      <c r="P1218" s="28" t="s">
        <v>4990</v>
      </c>
      <c r="Q1218" s="10">
        <v>3</v>
      </c>
      <c r="R1218" s="10">
        <v>1</v>
      </c>
      <c r="S1218" s="10" t="s">
        <v>4983</v>
      </c>
      <c r="T1218" s="10" t="s">
        <v>32</v>
      </c>
      <c r="U1218" s="10">
        <v>11002</v>
      </c>
      <c r="V1218" s="10">
        <v>11002</v>
      </c>
      <c r="W1218" s="10" t="s">
        <v>4984</v>
      </c>
      <c r="X1218" s="10" t="s">
        <v>4985</v>
      </c>
      <c r="Y1218" s="10" t="s">
        <v>4980</v>
      </c>
      <c r="Z1218" s="10" t="s">
        <v>4980</v>
      </c>
      <c r="AA1218" s="10" t="s">
        <v>4989</v>
      </c>
      <c r="AB1218" s="10" t="s">
        <v>5005</v>
      </c>
      <c r="AC1218" s="10" t="s">
        <v>5006</v>
      </c>
      <c r="AD1218" s="29"/>
      <c r="AE1218" s="20" t="str">
        <f>VLOOKUP(E1218,'FILIAIS PETZ'!A:Q,17,0)</f>
        <v>SP7</v>
      </c>
      <c r="AF1218" s="20" t="str">
        <f>VLOOKUP(E1218,'FILIAIS PETZ'!A:Q,3,0)</f>
        <v>FELICIO</v>
      </c>
      <c r="AG1218" s="20" t="str">
        <f>VLOOKUP(E1218,'FILIAIS PETZ'!A:Q,2,0)</f>
        <v>R3</v>
      </c>
      <c r="AH1218" s="75">
        <v>450</v>
      </c>
      <c r="AI1218" s="16" t="s">
        <v>5662</v>
      </c>
      <c r="AJ1218" s="43">
        <f>VLOOKUP(E1218,'FILIAIS PETZ'!$A$2:$K$2000,11,0)</f>
        <v>18328118015726</v>
      </c>
      <c r="AK1218" s="44">
        <f t="shared" si="79"/>
        <v>18328118015726</v>
      </c>
    </row>
    <row r="1219" spans="1:37" s="14" customFormat="1" ht="15" customHeight="1" thickBot="1" x14ac:dyDescent="0.25">
      <c r="A1219" s="9">
        <f t="shared" si="78"/>
        <v>846498</v>
      </c>
      <c r="B1219" s="18">
        <f>VLOOKUP(C1219,FORNECEDORES!D:E,2,0)</f>
        <v>530375</v>
      </c>
      <c r="C1219" s="19" t="str">
        <f>VLOOKUP(D1219,FORNECEDORES!A:D,4,0)</f>
        <v>23.080.842/0001-04</v>
      </c>
      <c r="D1219" s="13" t="s">
        <v>4370</v>
      </c>
      <c r="E1219" s="20" t="str">
        <f t="shared" si="77"/>
        <v>04 0026</v>
      </c>
      <c r="F1219" s="28" t="s">
        <v>4949</v>
      </c>
      <c r="G1219" s="21" t="str">
        <f>VLOOKUP(E1219,'FILIAIS PETZ'!A:E,5,0)</f>
        <v>PETZ IGUATEMI ESPLANADA</v>
      </c>
      <c r="H1219" s="20" t="str">
        <f>VLOOKUP(E1219,'FILIAIS PETZ'!A:D,4,0)</f>
        <v>IGES-SP</v>
      </c>
      <c r="I1219" s="46">
        <v>45329</v>
      </c>
      <c r="J1219" s="10">
        <v>846498</v>
      </c>
      <c r="K1219" s="10" t="s">
        <v>5858</v>
      </c>
      <c r="L1219" s="28" t="s">
        <v>5914</v>
      </c>
      <c r="M1219" s="46">
        <v>45340</v>
      </c>
      <c r="N1219" s="46">
        <v>45364</v>
      </c>
      <c r="O1219" s="46">
        <v>45345</v>
      </c>
      <c r="P1219" s="28" t="s">
        <v>4990</v>
      </c>
      <c r="Q1219" s="10">
        <v>3</v>
      </c>
      <c r="R1219" s="10">
        <v>1</v>
      </c>
      <c r="S1219" s="10" t="s">
        <v>4983</v>
      </c>
      <c r="T1219" s="10" t="s">
        <v>32</v>
      </c>
      <c r="U1219" s="10">
        <v>11002</v>
      </c>
      <c r="V1219" s="10">
        <v>11002</v>
      </c>
      <c r="W1219" s="10" t="s">
        <v>4984</v>
      </c>
      <c r="X1219" s="10" t="s">
        <v>4985</v>
      </c>
      <c r="Y1219" s="10" t="s">
        <v>4980</v>
      </c>
      <c r="Z1219" s="10" t="s">
        <v>4980</v>
      </c>
      <c r="AA1219" s="10" t="s">
        <v>4989</v>
      </c>
      <c r="AB1219" s="10" t="s">
        <v>5005</v>
      </c>
      <c r="AC1219" s="10" t="s">
        <v>5006</v>
      </c>
      <c r="AD1219" s="29"/>
      <c r="AE1219" s="20" t="str">
        <f>VLOOKUP(E1219,'FILIAIS PETZ'!A:Q,17,0)</f>
        <v>SP7</v>
      </c>
      <c r="AF1219" s="20" t="str">
        <f>VLOOKUP(E1219,'FILIAIS PETZ'!A:Q,3,0)</f>
        <v>FELICIO</v>
      </c>
      <c r="AG1219" s="20" t="str">
        <f>VLOOKUP(E1219,'FILIAIS PETZ'!A:Q,2,0)</f>
        <v>R3</v>
      </c>
      <c r="AH1219" s="75">
        <v>555</v>
      </c>
      <c r="AI1219" s="16" t="s">
        <v>5663</v>
      </c>
      <c r="AJ1219" s="43">
        <f>VLOOKUP(E1219,'FILIAIS PETZ'!$A$2:$K$2000,11,0)</f>
        <v>18328118002667</v>
      </c>
      <c r="AK1219" s="44">
        <f t="shared" si="79"/>
        <v>18328118002667</v>
      </c>
    </row>
    <row r="1220" spans="1:37" s="14" customFormat="1" ht="15" customHeight="1" thickBot="1" x14ac:dyDescent="0.25">
      <c r="A1220" s="9">
        <f t="shared" si="78"/>
        <v>846499</v>
      </c>
      <c r="B1220" s="18">
        <f>VLOOKUP(C1220,FORNECEDORES!D:E,2,0)</f>
        <v>530375</v>
      </c>
      <c r="C1220" s="19" t="str">
        <f>VLOOKUP(D1220,FORNECEDORES!A:D,4,0)</f>
        <v>23.080.842/0001-04</v>
      </c>
      <c r="D1220" s="13" t="s">
        <v>4370</v>
      </c>
      <c r="E1220" s="20" t="str">
        <f t="shared" si="77"/>
        <v>04 0106</v>
      </c>
      <c r="F1220" s="28" t="s">
        <v>4952</v>
      </c>
      <c r="G1220" s="21" t="str">
        <f>VLOOKUP(E1220,'FILIAIS PETZ'!A:E,5,0)</f>
        <v>PETZ COTIA</v>
      </c>
      <c r="H1220" s="20" t="str">
        <f>VLOOKUP(E1220,'FILIAIS PETZ'!A:D,4,0)</f>
        <v>CTIA-SP</v>
      </c>
      <c r="I1220" s="46">
        <v>45329</v>
      </c>
      <c r="J1220" s="10">
        <v>846499</v>
      </c>
      <c r="K1220" s="10" t="s">
        <v>5858</v>
      </c>
      <c r="L1220" s="28" t="s">
        <v>5915</v>
      </c>
      <c r="M1220" s="46">
        <v>45340</v>
      </c>
      <c r="N1220" s="46">
        <v>45364</v>
      </c>
      <c r="O1220" s="46">
        <v>45345</v>
      </c>
      <c r="P1220" s="28" t="s">
        <v>4990</v>
      </c>
      <c r="Q1220" s="10">
        <v>3</v>
      </c>
      <c r="R1220" s="10">
        <v>1</v>
      </c>
      <c r="S1220" s="10" t="s">
        <v>4983</v>
      </c>
      <c r="T1220" s="10" t="s">
        <v>32</v>
      </c>
      <c r="U1220" s="10">
        <v>11002</v>
      </c>
      <c r="V1220" s="10">
        <v>11002</v>
      </c>
      <c r="W1220" s="10" t="s">
        <v>4984</v>
      </c>
      <c r="X1220" s="10" t="s">
        <v>4985</v>
      </c>
      <c r="Y1220" s="10" t="s">
        <v>4980</v>
      </c>
      <c r="Z1220" s="10" t="s">
        <v>4980</v>
      </c>
      <c r="AA1220" s="10" t="s">
        <v>4989</v>
      </c>
      <c r="AB1220" s="10" t="s">
        <v>5005</v>
      </c>
      <c r="AC1220" s="10" t="s">
        <v>5006</v>
      </c>
      <c r="AD1220" s="29"/>
      <c r="AE1220" s="20" t="str">
        <f>VLOOKUP(E1220,'FILIAIS PETZ'!A:Q,17,0)</f>
        <v>SP7</v>
      </c>
      <c r="AF1220" s="20" t="str">
        <f>VLOOKUP(E1220,'FILIAIS PETZ'!A:Q,3,0)</f>
        <v>FELICIO</v>
      </c>
      <c r="AG1220" s="20" t="str">
        <f>VLOOKUP(E1220,'FILIAIS PETZ'!A:Q,2,0)</f>
        <v>R3</v>
      </c>
      <c r="AH1220" s="75">
        <v>180</v>
      </c>
      <c r="AI1220" s="16" t="s">
        <v>5664</v>
      </c>
      <c r="AJ1220" s="43">
        <f>VLOOKUP(E1220,'FILIAIS PETZ'!$A$2:$K$2000,11,0)</f>
        <v>18328118009327</v>
      </c>
      <c r="AK1220" s="44">
        <f t="shared" si="79"/>
        <v>18328118009327</v>
      </c>
    </row>
    <row r="1221" spans="1:37" s="14" customFormat="1" ht="15" customHeight="1" thickBot="1" x14ac:dyDescent="0.25">
      <c r="A1221" s="9">
        <f t="shared" si="78"/>
        <v>846501</v>
      </c>
      <c r="B1221" s="18">
        <f>VLOOKUP(C1221,FORNECEDORES!D:E,2,0)</f>
        <v>530375</v>
      </c>
      <c r="C1221" s="19" t="str">
        <f>VLOOKUP(D1221,FORNECEDORES!A:D,4,0)</f>
        <v>23.080.842/0001-04</v>
      </c>
      <c r="D1221" s="13" t="s">
        <v>4370</v>
      </c>
      <c r="E1221" s="20" t="str">
        <f t="shared" si="77"/>
        <v>04 0032</v>
      </c>
      <c r="F1221" s="28" t="s">
        <v>4951</v>
      </c>
      <c r="G1221" s="21" t="str">
        <f>VLOOKUP(E1221,'FILIAIS PETZ'!A:E,5,0)</f>
        <v>PETZ JAGUARE</v>
      </c>
      <c r="H1221" s="20" t="str">
        <f>VLOOKUP(E1221,'FILIAIS PETZ'!A:D,4,0)</f>
        <v>JGRE-SP</v>
      </c>
      <c r="I1221" s="46">
        <v>45329</v>
      </c>
      <c r="J1221" s="10">
        <v>846501</v>
      </c>
      <c r="K1221" s="10" t="s">
        <v>5858</v>
      </c>
      <c r="L1221" s="28" t="s">
        <v>5922</v>
      </c>
      <c r="M1221" s="46">
        <v>45340</v>
      </c>
      <c r="N1221" s="46">
        <v>45364</v>
      </c>
      <c r="O1221" s="46">
        <v>45345</v>
      </c>
      <c r="P1221" s="28" t="s">
        <v>4990</v>
      </c>
      <c r="Q1221" s="10">
        <v>3</v>
      </c>
      <c r="R1221" s="10">
        <v>1</v>
      </c>
      <c r="S1221" s="10" t="s">
        <v>4983</v>
      </c>
      <c r="T1221" s="10" t="s">
        <v>32</v>
      </c>
      <c r="U1221" s="10">
        <v>11002</v>
      </c>
      <c r="V1221" s="10">
        <v>11002</v>
      </c>
      <c r="W1221" s="10" t="s">
        <v>4984</v>
      </c>
      <c r="X1221" s="10" t="s">
        <v>4985</v>
      </c>
      <c r="Y1221" s="10" t="s">
        <v>4980</v>
      </c>
      <c r="Z1221" s="10" t="s">
        <v>4980</v>
      </c>
      <c r="AA1221" s="10" t="s">
        <v>4989</v>
      </c>
      <c r="AB1221" s="10" t="s">
        <v>5005</v>
      </c>
      <c r="AC1221" s="10" t="s">
        <v>5006</v>
      </c>
      <c r="AD1221" s="29"/>
      <c r="AE1221" s="20" t="str">
        <f>VLOOKUP(E1221,'FILIAIS PETZ'!A:Q,17,0)</f>
        <v>SP7</v>
      </c>
      <c r="AF1221" s="20" t="str">
        <f>VLOOKUP(E1221,'FILIAIS PETZ'!A:Q,3,0)</f>
        <v>FELICIO</v>
      </c>
      <c r="AG1221" s="20" t="str">
        <f>VLOOKUP(E1221,'FILIAIS PETZ'!A:Q,2,0)</f>
        <v>R3</v>
      </c>
      <c r="AH1221" s="75">
        <v>450</v>
      </c>
      <c r="AI1221" s="16" t="s">
        <v>5665</v>
      </c>
      <c r="AJ1221" s="43">
        <f>VLOOKUP(E1221,'FILIAIS PETZ'!$A$2:$K$2000,11,0)</f>
        <v>18328118003205</v>
      </c>
      <c r="AK1221" s="44">
        <f t="shared" si="79"/>
        <v>18328118003205</v>
      </c>
    </row>
    <row r="1222" spans="1:37" s="14" customFormat="1" ht="15" customHeight="1" thickBot="1" x14ac:dyDescent="0.25">
      <c r="A1222" s="9">
        <f t="shared" si="78"/>
        <v>846502</v>
      </c>
      <c r="B1222" s="18">
        <f>VLOOKUP(C1222,FORNECEDORES!D:E,2,0)</f>
        <v>530375</v>
      </c>
      <c r="C1222" s="19" t="str">
        <f>VLOOKUP(D1222,FORNECEDORES!A:D,4,0)</f>
        <v>23.080.842/0001-04</v>
      </c>
      <c r="D1222" s="13" t="s">
        <v>4370</v>
      </c>
      <c r="E1222" s="20" t="str">
        <f t="shared" si="77"/>
        <v>04 0156</v>
      </c>
      <c r="F1222" s="28" t="s">
        <v>4940</v>
      </c>
      <c r="G1222" s="21" t="str">
        <f>VLOOKUP(E1222,'FILIAIS PETZ'!A:E,5,0)</f>
        <v>PETZ ITAPETININGA</v>
      </c>
      <c r="H1222" s="20" t="str">
        <f>VLOOKUP(E1222,'FILIAIS PETZ'!A:D,4,0)</f>
        <v>ITPT-SP</v>
      </c>
      <c r="I1222" s="46">
        <v>45329</v>
      </c>
      <c r="J1222" s="10">
        <v>846502</v>
      </c>
      <c r="K1222" s="10" t="s">
        <v>5858</v>
      </c>
      <c r="L1222" s="28" t="s">
        <v>5919</v>
      </c>
      <c r="M1222" s="46">
        <v>45340</v>
      </c>
      <c r="N1222" s="46">
        <v>45364</v>
      </c>
      <c r="O1222" s="46">
        <v>45345</v>
      </c>
      <c r="P1222" s="28" t="s">
        <v>4990</v>
      </c>
      <c r="Q1222" s="10">
        <v>3</v>
      </c>
      <c r="R1222" s="10">
        <v>1</v>
      </c>
      <c r="S1222" s="10" t="s">
        <v>4983</v>
      </c>
      <c r="T1222" s="10" t="s">
        <v>32</v>
      </c>
      <c r="U1222" s="10">
        <v>11002</v>
      </c>
      <c r="V1222" s="10">
        <v>11002</v>
      </c>
      <c r="W1222" s="10" t="s">
        <v>4984</v>
      </c>
      <c r="X1222" s="10" t="s">
        <v>4985</v>
      </c>
      <c r="Y1222" s="10" t="s">
        <v>4980</v>
      </c>
      <c r="Z1222" s="10" t="s">
        <v>4980</v>
      </c>
      <c r="AA1222" s="10" t="s">
        <v>4989</v>
      </c>
      <c r="AB1222" s="10" t="s">
        <v>5005</v>
      </c>
      <c r="AC1222" s="10" t="s">
        <v>5006</v>
      </c>
      <c r="AD1222" s="29"/>
      <c r="AE1222" s="20" t="str">
        <f>VLOOKUP(E1222,'FILIAIS PETZ'!A:Q,17,0)</f>
        <v>SP7</v>
      </c>
      <c r="AF1222" s="20" t="str">
        <f>VLOOKUP(E1222,'FILIAIS PETZ'!A:Q,3,0)</f>
        <v>FELICIO</v>
      </c>
      <c r="AG1222" s="20" t="str">
        <f>VLOOKUP(E1222,'FILIAIS PETZ'!A:Q,2,0)</f>
        <v>R3</v>
      </c>
      <c r="AH1222" s="75">
        <v>120</v>
      </c>
      <c r="AI1222" s="16" t="s">
        <v>5666</v>
      </c>
      <c r="AJ1222" s="43">
        <f>VLOOKUP(E1222,'FILIAIS PETZ'!$A$2:$K$2000,11,0)</f>
        <v>18328118014754</v>
      </c>
      <c r="AK1222" s="44">
        <f t="shared" si="79"/>
        <v>18328118014754</v>
      </c>
    </row>
    <row r="1223" spans="1:37" s="14" customFormat="1" ht="15" customHeight="1" thickBot="1" x14ac:dyDescent="0.25">
      <c r="A1223" s="9">
        <f t="shared" si="78"/>
        <v>846503</v>
      </c>
      <c r="B1223" s="18">
        <f>VLOOKUP(C1223,FORNECEDORES!D:E,2,0)</f>
        <v>530375</v>
      </c>
      <c r="C1223" s="19" t="str">
        <f>VLOOKUP(D1223,FORNECEDORES!A:D,4,0)</f>
        <v>23.080.842/0001-04</v>
      </c>
      <c r="D1223" s="13" t="s">
        <v>4370</v>
      </c>
      <c r="E1223" s="20" t="str">
        <f t="shared" si="77"/>
        <v>04 0032</v>
      </c>
      <c r="F1223" s="28" t="s">
        <v>4951</v>
      </c>
      <c r="G1223" s="21" t="str">
        <f>VLOOKUP(E1223,'FILIAIS PETZ'!A:E,5,0)</f>
        <v>PETZ JAGUARE</v>
      </c>
      <c r="H1223" s="20" t="str">
        <f>VLOOKUP(E1223,'FILIAIS PETZ'!A:D,4,0)</f>
        <v>JGRE-SP</v>
      </c>
      <c r="I1223" s="46">
        <v>45329</v>
      </c>
      <c r="J1223" s="10">
        <v>846503</v>
      </c>
      <c r="K1223" s="10" t="s">
        <v>5858</v>
      </c>
      <c r="L1223" s="28" t="s">
        <v>5923</v>
      </c>
      <c r="M1223" s="46">
        <v>45340</v>
      </c>
      <c r="N1223" s="46">
        <v>45364</v>
      </c>
      <c r="O1223" s="46">
        <v>45345</v>
      </c>
      <c r="P1223" s="28" t="s">
        <v>4990</v>
      </c>
      <c r="Q1223" s="10">
        <v>3</v>
      </c>
      <c r="R1223" s="10">
        <v>1</v>
      </c>
      <c r="S1223" s="10" t="s">
        <v>4983</v>
      </c>
      <c r="T1223" s="10" t="s">
        <v>32</v>
      </c>
      <c r="U1223" s="10">
        <v>11002</v>
      </c>
      <c r="V1223" s="10">
        <v>11002</v>
      </c>
      <c r="W1223" s="10" t="s">
        <v>4984</v>
      </c>
      <c r="X1223" s="10" t="s">
        <v>4985</v>
      </c>
      <c r="Y1223" s="10" t="s">
        <v>4980</v>
      </c>
      <c r="Z1223" s="10" t="s">
        <v>4980</v>
      </c>
      <c r="AA1223" s="10" t="s">
        <v>4989</v>
      </c>
      <c r="AB1223" s="10" t="s">
        <v>5005</v>
      </c>
      <c r="AC1223" s="10" t="s">
        <v>5006</v>
      </c>
      <c r="AD1223" s="29"/>
      <c r="AE1223" s="20" t="str">
        <f>VLOOKUP(E1223,'FILIAIS PETZ'!A:Q,17,0)</f>
        <v>SP7</v>
      </c>
      <c r="AF1223" s="20" t="str">
        <f>VLOOKUP(E1223,'FILIAIS PETZ'!A:Q,3,0)</f>
        <v>FELICIO</v>
      </c>
      <c r="AG1223" s="20" t="str">
        <f>VLOOKUP(E1223,'FILIAIS PETZ'!A:Q,2,0)</f>
        <v>R3</v>
      </c>
      <c r="AH1223" s="75">
        <v>450</v>
      </c>
      <c r="AI1223" s="16" t="s">
        <v>5667</v>
      </c>
      <c r="AJ1223" s="43">
        <f>VLOOKUP(E1223,'FILIAIS PETZ'!$A$2:$K$2000,11,0)</f>
        <v>18328118003205</v>
      </c>
      <c r="AK1223" s="44">
        <f t="shared" si="79"/>
        <v>18328118003205</v>
      </c>
    </row>
    <row r="1224" spans="1:37" s="14" customFormat="1" ht="15" customHeight="1" thickBot="1" x14ac:dyDescent="0.25">
      <c r="A1224" s="9">
        <f t="shared" si="78"/>
        <v>846504</v>
      </c>
      <c r="B1224" s="18">
        <f>VLOOKUP(C1224,FORNECEDORES!D:E,2,0)</f>
        <v>530375</v>
      </c>
      <c r="C1224" s="19" t="str">
        <f>VLOOKUP(D1224,FORNECEDORES!A:D,4,0)</f>
        <v>23.080.842/0001-04</v>
      </c>
      <c r="D1224" s="13" t="s">
        <v>4370</v>
      </c>
      <c r="E1224" s="20" t="str">
        <f t="shared" si="77"/>
        <v>04 0083</v>
      </c>
      <c r="F1224" s="28" t="s">
        <v>4936</v>
      </c>
      <c r="G1224" s="21" t="str">
        <f>VLOOKUP(E1224,'FILIAIS PETZ'!A:E,5,0)</f>
        <v>PETZ OSASCO</v>
      </c>
      <c r="H1224" s="20" t="str">
        <f>VLOOKUP(E1224,'FILIAIS PETZ'!A:D,4,0)</f>
        <v>OSAS-SP</v>
      </c>
      <c r="I1224" s="46">
        <v>45329</v>
      </c>
      <c r="J1224" s="10">
        <v>846504</v>
      </c>
      <c r="K1224" s="10" t="s">
        <v>5858</v>
      </c>
      <c r="L1224" s="47" t="s">
        <v>5924</v>
      </c>
      <c r="M1224" s="46">
        <v>45340</v>
      </c>
      <c r="N1224" s="46">
        <v>45364</v>
      </c>
      <c r="O1224" s="46">
        <v>45345</v>
      </c>
      <c r="P1224" s="28" t="s">
        <v>4990</v>
      </c>
      <c r="Q1224" s="10">
        <v>3</v>
      </c>
      <c r="R1224" s="10">
        <v>1</v>
      </c>
      <c r="S1224" s="10" t="s">
        <v>4983</v>
      </c>
      <c r="T1224" s="10" t="s">
        <v>32</v>
      </c>
      <c r="U1224" s="10">
        <v>11002</v>
      </c>
      <c r="V1224" s="10">
        <v>11002</v>
      </c>
      <c r="W1224" s="10" t="s">
        <v>4984</v>
      </c>
      <c r="X1224" s="10" t="s">
        <v>4985</v>
      </c>
      <c r="Y1224" s="10" t="s">
        <v>4980</v>
      </c>
      <c r="Z1224" s="10" t="s">
        <v>4980</v>
      </c>
      <c r="AA1224" s="10" t="s">
        <v>4989</v>
      </c>
      <c r="AB1224" s="10" t="s">
        <v>5005</v>
      </c>
      <c r="AC1224" s="10" t="s">
        <v>5006</v>
      </c>
      <c r="AD1224" s="29"/>
      <c r="AE1224" s="20" t="str">
        <f>VLOOKUP(E1224,'FILIAIS PETZ'!A:Q,17,0)</f>
        <v>SP7</v>
      </c>
      <c r="AF1224" s="20" t="str">
        <f>VLOOKUP(E1224,'FILIAIS PETZ'!A:Q,3,0)</f>
        <v>FELICIO</v>
      </c>
      <c r="AG1224" s="20" t="str">
        <f>VLOOKUP(E1224,'FILIAIS PETZ'!A:Q,2,0)</f>
        <v>R3</v>
      </c>
      <c r="AH1224" s="75">
        <v>450</v>
      </c>
      <c r="AI1224" s="16" t="s">
        <v>5668</v>
      </c>
      <c r="AJ1224" s="43">
        <f>VLOOKUP(E1224,'FILIAIS PETZ'!$A$2:$K$2000,11,0)</f>
        <v>18328118008355</v>
      </c>
      <c r="AK1224" s="44">
        <f t="shared" si="79"/>
        <v>18328118008355</v>
      </c>
    </row>
    <row r="1225" spans="1:37" s="14" customFormat="1" ht="15" customHeight="1" thickBot="1" x14ac:dyDescent="0.25">
      <c r="A1225" s="9">
        <f t="shared" si="78"/>
        <v>846505</v>
      </c>
      <c r="B1225" s="18">
        <f>VLOOKUP(C1225,FORNECEDORES!D:E,2,0)</f>
        <v>530375</v>
      </c>
      <c r="C1225" s="19" t="str">
        <f>VLOOKUP(D1225,FORNECEDORES!A:D,4,0)</f>
        <v>23.080.842/0001-04</v>
      </c>
      <c r="D1225" s="13" t="s">
        <v>4370</v>
      </c>
      <c r="E1225" s="20" t="str">
        <f t="shared" si="77"/>
        <v>04 0032</v>
      </c>
      <c r="F1225" s="28" t="s">
        <v>4951</v>
      </c>
      <c r="G1225" s="21" t="str">
        <f>VLOOKUP(E1225,'FILIAIS PETZ'!A:E,5,0)</f>
        <v>PETZ JAGUARE</v>
      </c>
      <c r="H1225" s="20" t="str">
        <f>VLOOKUP(E1225,'FILIAIS PETZ'!A:D,4,0)</f>
        <v>JGRE-SP</v>
      </c>
      <c r="I1225" s="46">
        <v>45329</v>
      </c>
      <c r="J1225" s="10">
        <v>846505</v>
      </c>
      <c r="K1225" s="10" t="s">
        <v>5858</v>
      </c>
      <c r="L1225" s="28" t="s">
        <v>5925</v>
      </c>
      <c r="M1225" s="46">
        <v>45340</v>
      </c>
      <c r="N1225" s="46">
        <v>45364</v>
      </c>
      <c r="O1225" s="46">
        <v>45345</v>
      </c>
      <c r="P1225" s="28" t="s">
        <v>4990</v>
      </c>
      <c r="Q1225" s="10">
        <v>3</v>
      </c>
      <c r="R1225" s="10">
        <v>1</v>
      </c>
      <c r="S1225" s="10" t="s">
        <v>4983</v>
      </c>
      <c r="T1225" s="10" t="s">
        <v>32</v>
      </c>
      <c r="U1225" s="10">
        <v>11002</v>
      </c>
      <c r="V1225" s="10">
        <v>11002</v>
      </c>
      <c r="W1225" s="10" t="s">
        <v>4984</v>
      </c>
      <c r="X1225" s="10" t="s">
        <v>4985</v>
      </c>
      <c r="Y1225" s="10" t="s">
        <v>4980</v>
      </c>
      <c r="Z1225" s="10" t="s">
        <v>4980</v>
      </c>
      <c r="AA1225" s="10" t="s">
        <v>4989</v>
      </c>
      <c r="AB1225" s="10" t="s">
        <v>5005</v>
      </c>
      <c r="AC1225" s="10" t="s">
        <v>5006</v>
      </c>
      <c r="AD1225" s="29"/>
      <c r="AE1225" s="20" t="str">
        <f>VLOOKUP(E1225,'FILIAIS PETZ'!A:Q,17,0)</f>
        <v>SP7</v>
      </c>
      <c r="AF1225" s="20" t="str">
        <f>VLOOKUP(E1225,'FILIAIS PETZ'!A:Q,3,0)</f>
        <v>FELICIO</v>
      </c>
      <c r="AG1225" s="20" t="str">
        <f>VLOOKUP(E1225,'FILIAIS PETZ'!A:Q,2,0)</f>
        <v>R3</v>
      </c>
      <c r="AH1225" s="75">
        <v>1250</v>
      </c>
      <c r="AI1225" s="16" t="s">
        <v>5669</v>
      </c>
      <c r="AJ1225" s="43">
        <f>VLOOKUP(E1225,'FILIAIS PETZ'!$A$2:$K$2000,11,0)</f>
        <v>18328118003205</v>
      </c>
      <c r="AK1225" s="44">
        <f t="shared" si="79"/>
        <v>18328118003205</v>
      </c>
    </row>
    <row r="1226" spans="1:37" s="14" customFormat="1" ht="15" customHeight="1" thickBot="1" x14ac:dyDescent="0.25">
      <c r="A1226" s="9">
        <f t="shared" si="78"/>
        <v>846506</v>
      </c>
      <c r="B1226" s="18">
        <f>VLOOKUP(C1226,FORNECEDORES!D:E,2,0)</f>
        <v>530375</v>
      </c>
      <c r="C1226" s="19" t="str">
        <f>VLOOKUP(D1226,FORNECEDORES!A:D,4,0)</f>
        <v>23.080.842/0001-04</v>
      </c>
      <c r="D1226" s="13" t="s">
        <v>4370</v>
      </c>
      <c r="E1226" s="20" t="str">
        <f t="shared" si="77"/>
        <v>04 0083</v>
      </c>
      <c r="F1226" s="28" t="s">
        <v>4936</v>
      </c>
      <c r="G1226" s="21" t="str">
        <f>VLOOKUP(E1226,'FILIAIS PETZ'!A:E,5,0)</f>
        <v>PETZ OSASCO</v>
      </c>
      <c r="H1226" s="20" t="str">
        <f>VLOOKUP(E1226,'FILIAIS PETZ'!A:D,4,0)</f>
        <v>OSAS-SP</v>
      </c>
      <c r="I1226" s="46">
        <v>45329</v>
      </c>
      <c r="J1226" s="10">
        <v>846506</v>
      </c>
      <c r="K1226" s="10" t="s">
        <v>5858</v>
      </c>
      <c r="L1226" s="28" t="s">
        <v>5927</v>
      </c>
      <c r="M1226" s="46">
        <v>45340</v>
      </c>
      <c r="N1226" s="46">
        <v>45364</v>
      </c>
      <c r="O1226" s="46">
        <v>45345</v>
      </c>
      <c r="P1226" s="28" t="s">
        <v>4990</v>
      </c>
      <c r="Q1226" s="10">
        <v>3</v>
      </c>
      <c r="R1226" s="10">
        <v>1</v>
      </c>
      <c r="S1226" s="10" t="s">
        <v>4983</v>
      </c>
      <c r="T1226" s="10" t="s">
        <v>32</v>
      </c>
      <c r="U1226" s="10">
        <v>11002</v>
      </c>
      <c r="V1226" s="10">
        <v>11002</v>
      </c>
      <c r="W1226" s="10" t="s">
        <v>4984</v>
      </c>
      <c r="X1226" s="10" t="s">
        <v>4985</v>
      </c>
      <c r="Y1226" s="10" t="s">
        <v>4980</v>
      </c>
      <c r="Z1226" s="10" t="s">
        <v>4980</v>
      </c>
      <c r="AA1226" s="10" t="s">
        <v>4989</v>
      </c>
      <c r="AB1226" s="10" t="s">
        <v>5005</v>
      </c>
      <c r="AC1226" s="10" t="s">
        <v>5006</v>
      </c>
      <c r="AD1226" s="29"/>
      <c r="AE1226" s="20" t="str">
        <f>VLOOKUP(E1226,'FILIAIS PETZ'!A:Q,17,0)</f>
        <v>SP7</v>
      </c>
      <c r="AF1226" s="20" t="str">
        <f>VLOOKUP(E1226,'FILIAIS PETZ'!A:Q,3,0)</f>
        <v>FELICIO</v>
      </c>
      <c r="AG1226" s="20" t="str">
        <f>VLOOKUP(E1226,'FILIAIS PETZ'!A:Q,2,0)</f>
        <v>R3</v>
      </c>
      <c r="AH1226" s="75">
        <v>1675</v>
      </c>
      <c r="AI1226" s="16" t="s">
        <v>5670</v>
      </c>
      <c r="AJ1226" s="43">
        <f>VLOOKUP(E1226,'FILIAIS PETZ'!$A$2:$K$2000,11,0)</f>
        <v>18328118008355</v>
      </c>
      <c r="AK1226" s="44">
        <f t="shared" si="79"/>
        <v>18328118008355</v>
      </c>
    </row>
    <row r="1227" spans="1:37" s="14" customFormat="1" ht="15" customHeight="1" thickBot="1" x14ac:dyDescent="0.25">
      <c r="A1227" s="9">
        <f t="shared" si="78"/>
        <v>846507</v>
      </c>
      <c r="B1227" s="18">
        <f>VLOOKUP(C1227,FORNECEDORES!D:E,2,0)</f>
        <v>530375</v>
      </c>
      <c r="C1227" s="19" t="str">
        <f>VLOOKUP(D1227,FORNECEDORES!A:D,4,0)</f>
        <v>23.080.842/0001-04</v>
      </c>
      <c r="D1227" s="13" t="s">
        <v>4370</v>
      </c>
      <c r="E1227" s="20" t="str">
        <f t="shared" si="77"/>
        <v>04 0051</v>
      </c>
      <c r="F1227" s="28" t="s">
        <v>4948</v>
      </c>
      <c r="G1227" s="21" t="str">
        <f>VLOOKUP(E1227,'FILIAIS PETZ'!A:E,5,0)</f>
        <v>PETZ TAMBORÉ</v>
      </c>
      <c r="H1227" s="20" t="str">
        <f>VLOOKUP(E1227,'FILIAIS PETZ'!A:D,4,0)</f>
        <v>TMBO-SP</v>
      </c>
      <c r="I1227" s="46">
        <v>45329</v>
      </c>
      <c r="J1227" s="10">
        <v>846507</v>
      </c>
      <c r="K1227" s="10" t="s">
        <v>5858</v>
      </c>
      <c r="L1227" s="28" t="s">
        <v>5933</v>
      </c>
      <c r="M1227" s="46">
        <v>45340</v>
      </c>
      <c r="N1227" s="46">
        <v>45364</v>
      </c>
      <c r="O1227" s="46">
        <v>45345</v>
      </c>
      <c r="P1227" s="28" t="s">
        <v>4990</v>
      </c>
      <c r="Q1227" s="10">
        <v>3</v>
      </c>
      <c r="R1227" s="10">
        <v>1</v>
      </c>
      <c r="S1227" s="10" t="s">
        <v>4983</v>
      </c>
      <c r="T1227" s="10" t="s">
        <v>32</v>
      </c>
      <c r="U1227" s="10">
        <v>11002</v>
      </c>
      <c r="V1227" s="10">
        <v>11002</v>
      </c>
      <c r="W1227" s="10" t="s">
        <v>4984</v>
      </c>
      <c r="X1227" s="10" t="s">
        <v>4985</v>
      </c>
      <c r="Y1227" s="10" t="s">
        <v>4980</v>
      </c>
      <c r="Z1227" s="10" t="s">
        <v>4980</v>
      </c>
      <c r="AA1227" s="10" t="s">
        <v>4989</v>
      </c>
      <c r="AB1227" s="10" t="s">
        <v>5005</v>
      </c>
      <c r="AC1227" s="10" t="s">
        <v>5006</v>
      </c>
      <c r="AD1227" s="29"/>
      <c r="AE1227" s="20" t="str">
        <f>VLOOKUP(E1227,'FILIAIS PETZ'!A:Q,17,0)</f>
        <v>SP7</v>
      </c>
      <c r="AF1227" s="20" t="str">
        <f>VLOOKUP(E1227,'FILIAIS PETZ'!A:Q,3,0)</f>
        <v>FELICIO</v>
      </c>
      <c r="AG1227" s="20" t="str">
        <f>VLOOKUP(E1227,'FILIAIS PETZ'!A:Q,2,0)</f>
        <v>R3</v>
      </c>
      <c r="AH1227" s="75">
        <v>800</v>
      </c>
      <c r="AI1227" s="16" t="s">
        <v>5671</v>
      </c>
      <c r="AJ1227" s="43">
        <f>VLOOKUP(E1227,'FILIAIS PETZ'!$A$2:$K$2000,11,0)</f>
        <v>18328118004872</v>
      </c>
      <c r="AK1227" s="44">
        <f t="shared" si="79"/>
        <v>18328118004872</v>
      </c>
    </row>
    <row r="1228" spans="1:37" s="14" customFormat="1" ht="15" customHeight="1" thickBot="1" x14ac:dyDescent="0.25">
      <c r="A1228" s="9">
        <f t="shared" si="78"/>
        <v>846508</v>
      </c>
      <c r="B1228" s="18">
        <f>VLOOKUP(C1228,FORNECEDORES!D:E,2,0)</f>
        <v>530375</v>
      </c>
      <c r="C1228" s="19" t="str">
        <f>VLOOKUP(D1228,FORNECEDORES!A:D,4,0)</f>
        <v>23.080.842/0001-04</v>
      </c>
      <c r="D1228" s="13" t="s">
        <v>4370</v>
      </c>
      <c r="E1228" s="20" t="str">
        <f t="shared" si="77"/>
        <v>04 0007</v>
      </c>
      <c r="F1228" s="28" t="s">
        <v>4950</v>
      </c>
      <c r="G1228" s="21" t="str">
        <f>VLOOKUP(E1228,'FILIAIS PETZ'!A:E,5,0)</f>
        <v>PETZ SOROCABA</v>
      </c>
      <c r="H1228" s="20" t="str">
        <f>VLOOKUP(E1228,'FILIAIS PETZ'!A:D,4,0)</f>
        <v>SCBA-SP</v>
      </c>
      <c r="I1228" s="46">
        <v>45329</v>
      </c>
      <c r="J1228" s="10">
        <v>846508</v>
      </c>
      <c r="K1228" s="10" t="s">
        <v>5858</v>
      </c>
      <c r="L1228" s="28" t="s">
        <v>5929</v>
      </c>
      <c r="M1228" s="46">
        <v>45340</v>
      </c>
      <c r="N1228" s="46">
        <v>45364</v>
      </c>
      <c r="O1228" s="46">
        <v>45345</v>
      </c>
      <c r="P1228" s="28" t="s">
        <v>4990</v>
      </c>
      <c r="Q1228" s="10">
        <v>3</v>
      </c>
      <c r="R1228" s="10">
        <v>1</v>
      </c>
      <c r="S1228" s="10" t="s">
        <v>4983</v>
      </c>
      <c r="T1228" s="10" t="s">
        <v>32</v>
      </c>
      <c r="U1228" s="10">
        <v>11002</v>
      </c>
      <c r="V1228" s="10">
        <v>11002</v>
      </c>
      <c r="W1228" s="10" t="s">
        <v>4984</v>
      </c>
      <c r="X1228" s="10" t="s">
        <v>4985</v>
      </c>
      <c r="Y1228" s="10" t="s">
        <v>4980</v>
      </c>
      <c r="Z1228" s="10" t="s">
        <v>4980</v>
      </c>
      <c r="AA1228" s="10" t="s">
        <v>4989</v>
      </c>
      <c r="AB1228" s="10" t="s">
        <v>5005</v>
      </c>
      <c r="AC1228" s="10" t="s">
        <v>5006</v>
      </c>
      <c r="AD1228" s="29"/>
      <c r="AE1228" s="20" t="str">
        <f>VLOOKUP(E1228,'FILIAIS PETZ'!A:Q,17,0)</f>
        <v>SP7</v>
      </c>
      <c r="AF1228" s="20" t="str">
        <f>VLOOKUP(E1228,'FILIAIS PETZ'!A:Q,3,0)</f>
        <v>FELICIO</v>
      </c>
      <c r="AG1228" s="20" t="str">
        <f>VLOOKUP(E1228,'FILIAIS PETZ'!A:Q,2,0)</f>
        <v>R3</v>
      </c>
      <c r="AH1228" s="75">
        <v>250</v>
      </c>
      <c r="AI1228" s="16" t="s">
        <v>5672</v>
      </c>
      <c r="AJ1228" s="43">
        <f>VLOOKUP(E1228,'FILIAIS PETZ'!$A$2:$K$2000,11,0)</f>
        <v>18328118001695</v>
      </c>
      <c r="AK1228" s="44">
        <f t="shared" si="79"/>
        <v>18328118001695</v>
      </c>
    </row>
    <row r="1229" spans="1:37" s="14" customFormat="1" ht="15" customHeight="1" thickBot="1" x14ac:dyDescent="0.25">
      <c r="A1229" s="9">
        <f t="shared" si="78"/>
        <v>846509</v>
      </c>
      <c r="B1229" s="18">
        <f>VLOOKUP(C1229,FORNECEDORES!D:E,2,0)</f>
        <v>530375</v>
      </c>
      <c r="C1229" s="19" t="str">
        <f>VLOOKUP(D1229,FORNECEDORES!A:D,4,0)</f>
        <v>23.080.842/0001-04</v>
      </c>
      <c r="D1229" s="13" t="s">
        <v>4370</v>
      </c>
      <c r="E1229" s="20" t="str">
        <f t="shared" si="77"/>
        <v>04 0166</v>
      </c>
      <c r="F1229" s="28" t="s">
        <v>4932</v>
      </c>
      <c r="G1229" s="21" t="str">
        <f>VLOOKUP(E1229,'FILIAIS PETZ'!A:E,5,0)</f>
        <v>PETZ SOROCABA TAUSTE</v>
      </c>
      <c r="H1229" s="20" t="str">
        <f>VLOOKUP(E1229,'FILIAIS PETZ'!A:D,4,0)</f>
        <v>SOTT-SP</v>
      </c>
      <c r="I1229" s="46">
        <v>45329</v>
      </c>
      <c r="J1229" s="10">
        <v>846509</v>
      </c>
      <c r="K1229" s="10" t="s">
        <v>5858</v>
      </c>
      <c r="L1229" s="28" t="s">
        <v>5931</v>
      </c>
      <c r="M1229" s="46">
        <v>45340</v>
      </c>
      <c r="N1229" s="46">
        <v>45364</v>
      </c>
      <c r="O1229" s="46">
        <v>45345</v>
      </c>
      <c r="P1229" s="28" t="s">
        <v>4990</v>
      </c>
      <c r="Q1229" s="10">
        <v>3</v>
      </c>
      <c r="R1229" s="10">
        <v>1</v>
      </c>
      <c r="S1229" s="10" t="s">
        <v>4983</v>
      </c>
      <c r="T1229" s="10" t="s">
        <v>32</v>
      </c>
      <c r="U1229" s="10">
        <v>11002</v>
      </c>
      <c r="V1229" s="10">
        <v>11002</v>
      </c>
      <c r="W1229" s="10" t="s">
        <v>4984</v>
      </c>
      <c r="X1229" s="10" t="s">
        <v>4985</v>
      </c>
      <c r="Y1229" s="10" t="s">
        <v>4980</v>
      </c>
      <c r="Z1229" s="10" t="s">
        <v>4980</v>
      </c>
      <c r="AA1229" s="10" t="s">
        <v>4989</v>
      </c>
      <c r="AB1229" s="10" t="s">
        <v>5005</v>
      </c>
      <c r="AC1229" s="10" t="s">
        <v>5006</v>
      </c>
      <c r="AD1229" s="29"/>
      <c r="AE1229" s="20" t="str">
        <f>VLOOKUP(E1229,'FILIAIS PETZ'!A:Q,17,0)</f>
        <v>SP7</v>
      </c>
      <c r="AF1229" s="20" t="str">
        <f>VLOOKUP(E1229,'FILIAIS PETZ'!A:Q,3,0)</f>
        <v>FELICIO</v>
      </c>
      <c r="AG1229" s="20" t="str">
        <f>VLOOKUP(E1229,'FILIAIS PETZ'!A:Q,2,0)</f>
        <v>R3</v>
      </c>
      <c r="AH1229" s="75">
        <v>100</v>
      </c>
      <c r="AI1229" s="16" t="s">
        <v>5673</v>
      </c>
      <c r="AJ1229" s="43">
        <f>VLOOKUP(E1229,'FILIAIS PETZ'!$A$2:$K$2000,11,0)</f>
        <v>18328118015998</v>
      </c>
      <c r="AK1229" s="44">
        <f t="shared" si="79"/>
        <v>18328118015998</v>
      </c>
    </row>
    <row r="1230" spans="1:37" s="14" customFormat="1" ht="15" customHeight="1" thickBot="1" x14ac:dyDescent="0.25">
      <c r="A1230" s="9">
        <f t="shared" si="78"/>
        <v>846510</v>
      </c>
      <c r="B1230" s="18">
        <f>VLOOKUP(C1230,FORNECEDORES!D:E,2,0)</f>
        <v>530375</v>
      </c>
      <c r="C1230" s="19" t="str">
        <f>VLOOKUP(D1230,FORNECEDORES!A:D,4,0)</f>
        <v>23.080.842/0001-04</v>
      </c>
      <c r="D1230" s="13" t="s">
        <v>4370</v>
      </c>
      <c r="E1230" s="20" t="str">
        <f t="shared" si="77"/>
        <v>04 0051</v>
      </c>
      <c r="F1230" s="28" t="s">
        <v>4948</v>
      </c>
      <c r="G1230" s="21" t="str">
        <f>VLOOKUP(E1230,'FILIAIS PETZ'!A:E,5,0)</f>
        <v>PETZ TAMBORÉ</v>
      </c>
      <c r="H1230" s="20" t="str">
        <f>VLOOKUP(E1230,'FILIAIS PETZ'!A:D,4,0)</f>
        <v>TMBO-SP</v>
      </c>
      <c r="I1230" s="46">
        <v>45329</v>
      </c>
      <c r="J1230" s="10">
        <v>846510</v>
      </c>
      <c r="K1230" s="10" t="s">
        <v>5858</v>
      </c>
      <c r="L1230" s="28" t="s">
        <v>5934</v>
      </c>
      <c r="M1230" s="46">
        <v>45340</v>
      </c>
      <c r="N1230" s="46">
        <v>45364</v>
      </c>
      <c r="O1230" s="46">
        <v>45345</v>
      </c>
      <c r="P1230" s="28" t="s">
        <v>4990</v>
      </c>
      <c r="Q1230" s="10">
        <v>3</v>
      </c>
      <c r="R1230" s="10">
        <v>1</v>
      </c>
      <c r="S1230" s="10" t="s">
        <v>4983</v>
      </c>
      <c r="T1230" s="10" t="s">
        <v>32</v>
      </c>
      <c r="U1230" s="10">
        <v>11002</v>
      </c>
      <c r="V1230" s="10">
        <v>11002</v>
      </c>
      <c r="W1230" s="10" t="s">
        <v>4984</v>
      </c>
      <c r="X1230" s="10" t="s">
        <v>4985</v>
      </c>
      <c r="Y1230" s="10" t="s">
        <v>4980</v>
      </c>
      <c r="Z1230" s="10" t="s">
        <v>4980</v>
      </c>
      <c r="AA1230" s="10" t="s">
        <v>4989</v>
      </c>
      <c r="AB1230" s="10" t="s">
        <v>5005</v>
      </c>
      <c r="AC1230" s="10" t="s">
        <v>5006</v>
      </c>
      <c r="AD1230" s="29"/>
      <c r="AE1230" s="20" t="str">
        <f>VLOOKUP(E1230,'FILIAIS PETZ'!A:Q,17,0)</f>
        <v>SP7</v>
      </c>
      <c r="AF1230" s="20" t="str">
        <f>VLOOKUP(E1230,'FILIAIS PETZ'!A:Q,3,0)</f>
        <v>FELICIO</v>
      </c>
      <c r="AG1230" s="20" t="str">
        <f>VLOOKUP(E1230,'FILIAIS PETZ'!A:Q,2,0)</f>
        <v>R3</v>
      </c>
      <c r="AH1230" s="75">
        <v>205</v>
      </c>
      <c r="AI1230" s="16" t="s">
        <v>5674</v>
      </c>
      <c r="AJ1230" s="43">
        <f>VLOOKUP(E1230,'FILIAIS PETZ'!$A$2:$K$2000,11,0)</f>
        <v>18328118004872</v>
      </c>
      <c r="AK1230" s="44">
        <f t="shared" si="79"/>
        <v>18328118004872</v>
      </c>
    </row>
    <row r="1231" spans="1:37" s="14" customFormat="1" ht="15" customHeight="1" thickBot="1" x14ac:dyDescent="0.25">
      <c r="A1231" s="9">
        <f t="shared" si="78"/>
        <v>846511</v>
      </c>
      <c r="B1231" s="18">
        <f>VLOOKUP(C1231,FORNECEDORES!D:E,2,0)</f>
        <v>530375</v>
      </c>
      <c r="C1231" s="19" t="str">
        <f>VLOOKUP(D1231,FORNECEDORES!A:D,4,0)</f>
        <v>23.080.842/0001-04</v>
      </c>
      <c r="D1231" s="13" t="s">
        <v>4370</v>
      </c>
      <c r="E1231" s="20" t="str">
        <f t="shared" si="77"/>
        <v>04 0051</v>
      </c>
      <c r="F1231" s="28" t="s">
        <v>4948</v>
      </c>
      <c r="G1231" s="21" t="str">
        <f>VLOOKUP(E1231,'FILIAIS PETZ'!A:E,5,0)</f>
        <v>PETZ TAMBORÉ</v>
      </c>
      <c r="H1231" s="20" t="str">
        <f>VLOOKUP(E1231,'FILIAIS PETZ'!A:D,4,0)</f>
        <v>TMBO-SP</v>
      </c>
      <c r="I1231" s="46">
        <v>45329</v>
      </c>
      <c r="J1231" s="10">
        <v>846511</v>
      </c>
      <c r="K1231" s="10" t="s">
        <v>5858</v>
      </c>
      <c r="L1231" s="28" t="s">
        <v>5935</v>
      </c>
      <c r="M1231" s="46">
        <v>45340</v>
      </c>
      <c r="N1231" s="46">
        <v>45364</v>
      </c>
      <c r="O1231" s="46">
        <v>45345</v>
      </c>
      <c r="P1231" s="28" t="s">
        <v>4990</v>
      </c>
      <c r="Q1231" s="10">
        <v>3</v>
      </c>
      <c r="R1231" s="10">
        <v>1</v>
      </c>
      <c r="S1231" s="10" t="s">
        <v>4983</v>
      </c>
      <c r="T1231" s="10" t="s">
        <v>32</v>
      </c>
      <c r="U1231" s="10">
        <v>11002</v>
      </c>
      <c r="V1231" s="10">
        <v>11002</v>
      </c>
      <c r="W1231" s="10" t="s">
        <v>4984</v>
      </c>
      <c r="X1231" s="10" t="s">
        <v>4985</v>
      </c>
      <c r="Y1231" s="10" t="s">
        <v>4980</v>
      </c>
      <c r="Z1231" s="10" t="s">
        <v>4980</v>
      </c>
      <c r="AA1231" s="10" t="s">
        <v>4989</v>
      </c>
      <c r="AB1231" s="10" t="s">
        <v>5005</v>
      </c>
      <c r="AC1231" s="10" t="s">
        <v>5006</v>
      </c>
      <c r="AD1231" s="29"/>
      <c r="AE1231" s="20" t="str">
        <f>VLOOKUP(E1231,'FILIAIS PETZ'!A:Q,17,0)</f>
        <v>SP7</v>
      </c>
      <c r="AF1231" s="20" t="str">
        <f>VLOOKUP(E1231,'FILIAIS PETZ'!A:Q,3,0)</f>
        <v>FELICIO</v>
      </c>
      <c r="AG1231" s="20" t="str">
        <f>VLOOKUP(E1231,'FILIAIS PETZ'!A:Q,2,0)</f>
        <v>R3</v>
      </c>
      <c r="AH1231" s="75">
        <v>1400</v>
      </c>
      <c r="AI1231" s="16" t="s">
        <v>5675</v>
      </c>
      <c r="AJ1231" s="43">
        <f>VLOOKUP(E1231,'FILIAIS PETZ'!$A$2:$K$2000,11,0)</f>
        <v>18328118004872</v>
      </c>
      <c r="AK1231" s="44">
        <f t="shared" si="79"/>
        <v>18328118004872</v>
      </c>
    </row>
    <row r="1232" spans="1:37" s="14" customFormat="1" ht="15" customHeight="1" thickBot="1" x14ac:dyDescent="0.25">
      <c r="A1232" s="9">
        <f t="shared" si="78"/>
        <v>846515</v>
      </c>
      <c r="B1232" s="18">
        <f>VLOOKUP(C1232,FORNECEDORES!D:E,2,0)</f>
        <v>55566</v>
      </c>
      <c r="C1232" s="19" t="str">
        <f>VLOOKUP(D1232,FORNECEDORES!A:D,4,0)</f>
        <v>29.209.860/0001-11</v>
      </c>
      <c r="D1232" s="13" t="s">
        <v>2679</v>
      </c>
      <c r="E1232" s="20" t="str">
        <f t="shared" si="77"/>
        <v>04 0026</v>
      </c>
      <c r="F1232" s="28" t="s">
        <v>4949</v>
      </c>
      <c r="G1232" s="21" t="str">
        <f>VLOOKUP(E1232,'FILIAIS PETZ'!A:E,5,0)</f>
        <v>PETZ IGUATEMI ESPLANADA</v>
      </c>
      <c r="H1232" s="20" t="str">
        <f>VLOOKUP(E1232,'FILIAIS PETZ'!A:D,4,0)</f>
        <v>IGES-SP</v>
      </c>
      <c r="I1232" s="46">
        <v>45329</v>
      </c>
      <c r="J1232" s="10">
        <v>846515</v>
      </c>
      <c r="K1232" s="10" t="s">
        <v>5858</v>
      </c>
      <c r="L1232" s="28" t="s">
        <v>6069</v>
      </c>
      <c r="M1232" s="46">
        <v>45331</v>
      </c>
      <c r="N1232" s="46">
        <v>45378</v>
      </c>
      <c r="O1232" s="46">
        <v>45357</v>
      </c>
      <c r="P1232" s="28" t="s">
        <v>4990</v>
      </c>
      <c r="Q1232" s="10">
        <v>3</v>
      </c>
      <c r="R1232" s="10">
        <v>1</v>
      </c>
      <c r="S1232" s="10" t="s">
        <v>4983</v>
      </c>
      <c r="T1232" s="10" t="s">
        <v>32</v>
      </c>
      <c r="U1232" s="10">
        <v>11002</v>
      </c>
      <c r="V1232" s="10">
        <v>11002</v>
      </c>
      <c r="W1232" s="10" t="s">
        <v>5034</v>
      </c>
      <c r="X1232" s="10" t="s">
        <v>4992</v>
      </c>
      <c r="Y1232" s="10" t="s">
        <v>4993</v>
      </c>
      <c r="Z1232" s="10" t="s">
        <v>4993</v>
      </c>
      <c r="AA1232" s="10" t="s">
        <v>4992</v>
      </c>
      <c r="AB1232" s="10" t="s">
        <v>5066</v>
      </c>
      <c r="AC1232" s="10" t="s">
        <v>5006</v>
      </c>
      <c r="AD1232" s="29"/>
      <c r="AE1232" s="20" t="str">
        <f>VLOOKUP(E1232,'FILIAIS PETZ'!A:Q,17,0)</f>
        <v>SP7</v>
      </c>
      <c r="AF1232" s="20" t="str">
        <f>VLOOKUP(E1232,'FILIAIS PETZ'!A:Q,3,0)</f>
        <v>FELICIO</v>
      </c>
      <c r="AG1232" s="20" t="str">
        <f>VLOOKUP(E1232,'FILIAIS PETZ'!A:Q,2,0)</f>
        <v>R3</v>
      </c>
      <c r="AH1232" s="75">
        <v>2000</v>
      </c>
      <c r="AI1232" s="16" t="s">
        <v>5676</v>
      </c>
      <c r="AJ1232" s="43">
        <f>VLOOKUP(E1232,'FILIAIS PETZ'!$A$2:$K$2000,11,0)</f>
        <v>18328118002667</v>
      </c>
      <c r="AK1232" s="44">
        <f t="shared" si="79"/>
        <v>18328118002667</v>
      </c>
    </row>
    <row r="1233" spans="1:37" s="14" customFormat="1" ht="15" customHeight="1" thickBot="1" x14ac:dyDescent="0.25">
      <c r="A1233" s="9">
        <f t="shared" si="78"/>
        <v>846516</v>
      </c>
      <c r="B1233" s="18">
        <f>VLOOKUP(C1233,FORNECEDORES!D:E,2,0)</f>
        <v>55566</v>
      </c>
      <c r="C1233" s="19" t="str">
        <f>VLOOKUP(D1233,FORNECEDORES!A:D,4,0)</f>
        <v>29.209.860/0001-11</v>
      </c>
      <c r="D1233" s="13" t="s">
        <v>2679</v>
      </c>
      <c r="E1233" s="20" t="str">
        <f t="shared" si="77"/>
        <v>04 0007</v>
      </c>
      <c r="F1233" s="28" t="s">
        <v>4950</v>
      </c>
      <c r="G1233" s="21" t="str">
        <f>VLOOKUP(E1233,'FILIAIS PETZ'!A:E,5,0)</f>
        <v>PETZ SOROCABA</v>
      </c>
      <c r="H1233" s="20" t="str">
        <f>VLOOKUP(E1233,'FILIAIS PETZ'!A:D,4,0)</f>
        <v>SCBA-SP</v>
      </c>
      <c r="I1233" s="46">
        <v>45329</v>
      </c>
      <c r="J1233" s="10">
        <v>846516</v>
      </c>
      <c r="K1233" s="10" t="s">
        <v>5181</v>
      </c>
      <c r="L1233" s="28" t="s">
        <v>5841</v>
      </c>
      <c r="M1233" s="46">
        <v>45330</v>
      </c>
      <c r="N1233" s="46">
        <v>45357</v>
      </c>
      <c r="O1233" s="46">
        <v>45341</v>
      </c>
      <c r="P1233" s="28" t="s">
        <v>4990</v>
      </c>
      <c r="Q1233" s="10">
        <v>3</v>
      </c>
      <c r="R1233" s="10">
        <v>1</v>
      </c>
      <c r="S1233" s="10" t="s">
        <v>4983</v>
      </c>
      <c r="T1233" s="10" t="s">
        <v>32</v>
      </c>
      <c r="U1233" s="10">
        <v>11002</v>
      </c>
      <c r="V1233" s="10">
        <v>11002</v>
      </c>
      <c r="W1233" s="10" t="s">
        <v>5034</v>
      </c>
      <c r="X1233" s="10" t="s">
        <v>4992</v>
      </c>
      <c r="Y1233" s="10" t="s">
        <v>4993</v>
      </c>
      <c r="Z1233" s="10" t="s">
        <v>4993</v>
      </c>
      <c r="AA1233" s="10" t="s">
        <v>4992</v>
      </c>
      <c r="AB1233" s="10" t="s">
        <v>5066</v>
      </c>
      <c r="AC1233" s="10" t="s">
        <v>5006</v>
      </c>
      <c r="AD1233" s="29"/>
      <c r="AE1233" s="20" t="str">
        <f>VLOOKUP(E1233,'FILIAIS PETZ'!A:Q,17,0)</f>
        <v>SP7</v>
      </c>
      <c r="AF1233" s="20" t="str">
        <f>VLOOKUP(E1233,'FILIAIS PETZ'!A:Q,3,0)</f>
        <v>FELICIO</v>
      </c>
      <c r="AG1233" s="20" t="str">
        <f>VLOOKUP(E1233,'FILIAIS PETZ'!A:Q,2,0)</f>
        <v>R3</v>
      </c>
      <c r="AH1233" s="75">
        <v>2000</v>
      </c>
      <c r="AI1233" s="16" t="s">
        <v>5677</v>
      </c>
      <c r="AJ1233" s="43">
        <f>VLOOKUP(E1233,'FILIAIS PETZ'!$A$2:$K$2000,11,0)</f>
        <v>18328118001695</v>
      </c>
      <c r="AK1233" s="44">
        <f t="shared" si="79"/>
        <v>18328118001695</v>
      </c>
    </row>
    <row r="1234" spans="1:37" s="14" customFormat="1" ht="15" customHeight="1" thickBot="1" x14ac:dyDescent="0.25">
      <c r="A1234" s="9">
        <f t="shared" si="78"/>
        <v>846517</v>
      </c>
      <c r="B1234" s="18">
        <f>VLOOKUP(C1234,FORNECEDORES!D:E,2,0)</f>
        <v>55566</v>
      </c>
      <c r="C1234" s="19" t="str">
        <f>VLOOKUP(D1234,FORNECEDORES!A:D,4,0)</f>
        <v>29.209.860/0001-11</v>
      </c>
      <c r="D1234" s="13" t="s">
        <v>2679</v>
      </c>
      <c r="E1234" s="20" t="str">
        <f t="shared" si="77"/>
        <v>04 0007</v>
      </c>
      <c r="F1234" s="28" t="s">
        <v>4950</v>
      </c>
      <c r="G1234" s="21" t="str">
        <f>VLOOKUP(E1234,'FILIAIS PETZ'!A:E,5,0)</f>
        <v>PETZ SOROCABA</v>
      </c>
      <c r="H1234" s="20" t="str">
        <f>VLOOKUP(E1234,'FILIAIS PETZ'!A:D,4,0)</f>
        <v>SCBA-SP</v>
      </c>
      <c r="I1234" s="46">
        <v>45329</v>
      </c>
      <c r="J1234" s="10">
        <v>846517</v>
      </c>
      <c r="K1234" s="10" t="s">
        <v>5181</v>
      </c>
      <c r="L1234" s="28" t="s">
        <v>5842</v>
      </c>
      <c r="M1234" s="46">
        <v>45330</v>
      </c>
      <c r="N1234" s="46">
        <v>45357</v>
      </c>
      <c r="O1234" s="46">
        <v>45341</v>
      </c>
      <c r="P1234" s="28" t="s">
        <v>4990</v>
      </c>
      <c r="Q1234" s="10">
        <v>3</v>
      </c>
      <c r="R1234" s="10">
        <v>1</v>
      </c>
      <c r="S1234" s="10" t="s">
        <v>4983</v>
      </c>
      <c r="T1234" s="10" t="s">
        <v>32</v>
      </c>
      <c r="U1234" s="10">
        <v>11002</v>
      </c>
      <c r="V1234" s="10">
        <v>11002</v>
      </c>
      <c r="W1234" s="10" t="s">
        <v>5034</v>
      </c>
      <c r="X1234" s="10" t="s">
        <v>4992</v>
      </c>
      <c r="Y1234" s="10" t="s">
        <v>4993</v>
      </c>
      <c r="Z1234" s="10" t="s">
        <v>4993</v>
      </c>
      <c r="AA1234" s="10" t="s">
        <v>4992</v>
      </c>
      <c r="AB1234" s="10" t="s">
        <v>5066</v>
      </c>
      <c r="AC1234" s="10" t="s">
        <v>5006</v>
      </c>
      <c r="AD1234" s="29"/>
      <c r="AE1234" s="20" t="str">
        <f>VLOOKUP(E1234,'FILIAIS PETZ'!A:Q,17,0)</f>
        <v>SP7</v>
      </c>
      <c r="AF1234" s="20" t="str">
        <f>VLOOKUP(E1234,'FILIAIS PETZ'!A:Q,3,0)</f>
        <v>FELICIO</v>
      </c>
      <c r="AG1234" s="20" t="str">
        <f>VLOOKUP(E1234,'FILIAIS PETZ'!A:Q,2,0)</f>
        <v>R3</v>
      </c>
      <c r="AH1234" s="75">
        <v>2000</v>
      </c>
      <c r="AI1234" s="16" t="s">
        <v>5678</v>
      </c>
      <c r="AJ1234" s="43">
        <f>VLOOKUP(E1234,'FILIAIS PETZ'!$A$2:$K$2000,11,0)</f>
        <v>18328118001695</v>
      </c>
      <c r="AK1234" s="44">
        <f t="shared" si="79"/>
        <v>18328118001695</v>
      </c>
    </row>
    <row r="1235" spans="1:37" s="14" customFormat="1" ht="15" customHeight="1" thickBot="1" x14ac:dyDescent="0.25">
      <c r="A1235" s="9">
        <f t="shared" si="78"/>
        <v>846518</v>
      </c>
      <c r="B1235" s="18">
        <f>VLOOKUP(C1235,FORNECEDORES!D:E,2,0)</f>
        <v>55566</v>
      </c>
      <c r="C1235" s="19" t="str">
        <f>VLOOKUP(D1235,FORNECEDORES!A:D,4,0)</f>
        <v>29.209.860/0001-11</v>
      </c>
      <c r="D1235" s="13" t="s">
        <v>2679</v>
      </c>
      <c r="E1235" s="20" t="str">
        <f t="shared" si="77"/>
        <v>04 0026</v>
      </c>
      <c r="F1235" s="28" t="s">
        <v>4949</v>
      </c>
      <c r="G1235" s="21" t="str">
        <f>VLOOKUP(E1235,'FILIAIS PETZ'!A:E,5,0)</f>
        <v>PETZ IGUATEMI ESPLANADA</v>
      </c>
      <c r="H1235" s="20" t="str">
        <f>VLOOKUP(E1235,'FILIAIS PETZ'!A:D,4,0)</f>
        <v>IGES-SP</v>
      </c>
      <c r="I1235" s="46">
        <v>45329</v>
      </c>
      <c r="J1235" s="10">
        <v>846518</v>
      </c>
      <c r="K1235" s="10" t="s">
        <v>5858</v>
      </c>
      <c r="L1235" s="28" t="s">
        <v>6067</v>
      </c>
      <c r="M1235" s="46">
        <v>45331</v>
      </c>
      <c r="N1235" s="46">
        <v>45378</v>
      </c>
      <c r="O1235" s="46">
        <v>45357</v>
      </c>
      <c r="P1235" s="28" t="s">
        <v>4990</v>
      </c>
      <c r="Q1235" s="10">
        <v>3</v>
      </c>
      <c r="R1235" s="10">
        <v>1</v>
      </c>
      <c r="S1235" s="10" t="s">
        <v>4983</v>
      </c>
      <c r="T1235" s="10" t="s">
        <v>32</v>
      </c>
      <c r="U1235" s="10">
        <v>11002</v>
      </c>
      <c r="V1235" s="10">
        <v>11002</v>
      </c>
      <c r="W1235" s="10" t="s">
        <v>5019</v>
      </c>
      <c r="X1235" s="10" t="s">
        <v>4992</v>
      </c>
      <c r="Y1235" s="10" t="s">
        <v>4993</v>
      </c>
      <c r="Z1235" s="10" t="s">
        <v>4993</v>
      </c>
      <c r="AA1235" s="10" t="s">
        <v>4992</v>
      </c>
      <c r="AB1235" s="10" t="s">
        <v>5066</v>
      </c>
      <c r="AC1235" s="10" t="s">
        <v>5006</v>
      </c>
      <c r="AD1235" s="29"/>
      <c r="AE1235" s="20" t="str">
        <f>VLOOKUP(E1235,'FILIAIS PETZ'!A:Q,17,0)</f>
        <v>SP7</v>
      </c>
      <c r="AF1235" s="20" t="str">
        <f>VLOOKUP(E1235,'FILIAIS PETZ'!A:Q,3,0)</f>
        <v>FELICIO</v>
      </c>
      <c r="AG1235" s="20" t="str">
        <f>VLOOKUP(E1235,'FILIAIS PETZ'!A:Q,2,0)</f>
        <v>R3</v>
      </c>
      <c r="AH1235" s="75">
        <v>1400</v>
      </c>
      <c r="AI1235" s="16" t="s">
        <v>5679</v>
      </c>
      <c r="AJ1235" s="43">
        <f>VLOOKUP(E1235,'FILIAIS PETZ'!$A$2:$K$2000,11,0)</f>
        <v>18328118002667</v>
      </c>
      <c r="AK1235" s="44">
        <f t="shared" si="79"/>
        <v>18328118002667</v>
      </c>
    </row>
    <row r="1236" spans="1:37" s="14" customFormat="1" ht="15" customHeight="1" thickBot="1" x14ac:dyDescent="0.25">
      <c r="A1236" s="9">
        <v>846001</v>
      </c>
      <c r="B1236" s="18">
        <f>VLOOKUP(C1236,FORNECEDORES!D:E,2,0)</f>
        <v>39969</v>
      </c>
      <c r="C1236" s="19" t="str">
        <f>VLOOKUP(D1236,FORNECEDORES!A:D,4,0)</f>
        <v>23.457.797/0001-56</v>
      </c>
      <c r="D1236" s="13" t="s">
        <v>2466</v>
      </c>
      <c r="E1236" s="20" t="str">
        <f t="shared" si="77"/>
        <v>04 0135</v>
      </c>
      <c r="F1236" s="28" t="s">
        <v>8712</v>
      </c>
      <c r="G1236" s="21" t="str">
        <f>VLOOKUP(E1236,'FILIAIS PETZ'!A:E,5,0)</f>
        <v>PETZ CARREFOUR ANCHIETA</v>
      </c>
      <c r="H1236" s="20" t="str">
        <f>VLOOKUP(E1236,'FILIAIS PETZ'!A:D,4,0)</f>
        <v>ANCH-SP</v>
      </c>
      <c r="I1236" s="46">
        <v>45329</v>
      </c>
      <c r="J1236" s="9">
        <v>846001</v>
      </c>
      <c r="K1236" s="9" t="s">
        <v>9035</v>
      </c>
      <c r="L1236" s="29" t="s">
        <v>9661</v>
      </c>
      <c r="M1236" s="46">
        <v>45331</v>
      </c>
      <c r="N1236" s="46">
        <v>45357</v>
      </c>
      <c r="O1236" s="46">
        <v>45336</v>
      </c>
      <c r="P1236" s="29" t="s">
        <v>4990</v>
      </c>
      <c r="Q1236" s="9">
        <v>3</v>
      </c>
      <c r="R1236" s="9">
        <v>1</v>
      </c>
      <c r="S1236" s="9">
        <v>8</v>
      </c>
      <c r="T1236" s="9" t="s">
        <v>32</v>
      </c>
      <c r="U1236" s="9">
        <v>11002</v>
      </c>
      <c r="V1236" s="9">
        <v>11002</v>
      </c>
      <c r="W1236" s="9" t="s">
        <v>5034</v>
      </c>
      <c r="X1236" s="9" t="s">
        <v>4985</v>
      </c>
      <c r="Y1236" s="9" t="s">
        <v>4997</v>
      </c>
      <c r="Z1236" s="9" t="s">
        <v>4993</v>
      </c>
      <c r="AA1236" s="9" t="s">
        <v>4989</v>
      </c>
      <c r="AB1236" s="9" t="s">
        <v>12941</v>
      </c>
      <c r="AC1236" s="9" t="s">
        <v>5006</v>
      </c>
      <c r="AD1236" s="9"/>
      <c r="AE1236" s="20" t="str">
        <f>VLOOKUP(E1236,'FILIAIS PETZ'!A:Q,17,0)</f>
        <v>SP3</v>
      </c>
      <c r="AF1236" s="20" t="str">
        <f>VLOOKUP(E1236,'FILIAIS PETZ'!A:Q,3,0)</f>
        <v>FELICIO</v>
      </c>
      <c r="AG1236" s="20" t="str">
        <f>VLOOKUP(E1236,'FILIAIS PETZ'!A:Q,2,0)</f>
        <v>R3</v>
      </c>
      <c r="AH1236" s="75">
        <v>300</v>
      </c>
      <c r="AI1236" s="68" t="s">
        <v>9662</v>
      </c>
      <c r="AJ1236" s="43">
        <f>VLOOKUP(E1236,'FILIAIS PETZ'!$A$2:$K$2000,11,0)</f>
        <v>18328118012549</v>
      </c>
      <c r="AK1236" s="44">
        <v>18328118012549</v>
      </c>
    </row>
    <row r="1237" spans="1:37" s="14" customFormat="1" ht="15" customHeight="1" thickBot="1" x14ac:dyDescent="0.25">
      <c r="A1237" s="9">
        <v>846002</v>
      </c>
      <c r="B1237" s="18">
        <f>VLOOKUP(C1237,FORNECEDORES!D:E,2,0)</f>
        <v>39969</v>
      </c>
      <c r="C1237" s="19" t="str">
        <f>VLOOKUP(D1237,FORNECEDORES!A:D,4,0)</f>
        <v>23.457.797/0001-56</v>
      </c>
      <c r="D1237" s="13" t="s">
        <v>2466</v>
      </c>
      <c r="E1237" s="20" t="str">
        <f t="shared" si="77"/>
        <v>04 0017</v>
      </c>
      <c r="F1237" s="28" t="s">
        <v>8713</v>
      </c>
      <c r="G1237" s="21" t="str">
        <f>VLOOKUP(E1237,'FILIAIS PETZ'!A:E,5,0)</f>
        <v>PETZ CARREFOUR SAO CAETANO</v>
      </c>
      <c r="H1237" s="20" t="str">
        <f>VLOOKUP(E1237,'FILIAIS PETZ'!A:D,4,0)</f>
        <v>SCSU-SP</v>
      </c>
      <c r="I1237" s="46">
        <v>45329</v>
      </c>
      <c r="J1237" s="9">
        <v>846002</v>
      </c>
      <c r="K1237" s="9" t="s">
        <v>9035</v>
      </c>
      <c r="L1237" s="29" t="s">
        <v>9663</v>
      </c>
      <c r="M1237" s="46">
        <v>45331</v>
      </c>
      <c r="N1237" s="46">
        <v>45357</v>
      </c>
      <c r="O1237" s="46">
        <v>45336</v>
      </c>
      <c r="P1237" s="29" t="s">
        <v>4990</v>
      </c>
      <c r="Q1237" s="9">
        <v>3</v>
      </c>
      <c r="R1237" s="9">
        <v>1</v>
      </c>
      <c r="S1237" s="9">
        <v>8</v>
      </c>
      <c r="T1237" s="9" t="s">
        <v>32</v>
      </c>
      <c r="U1237" s="9">
        <v>11002</v>
      </c>
      <c r="V1237" s="9">
        <v>11002</v>
      </c>
      <c r="W1237" s="9" t="s">
        <v>5042</v>
      </c>
      <c r="X1237" s="9" t="s">
        <v>4985</v>
      </c>
      <c r="Y1237" s="9" t="s">
        <v>4997</v>
      </c>
      <c r="Z1237" s="9" t="s">
        <v>4993</v>
      </c>
      <c r="AA1237" s="9" t="s">
        <v>4989</v>
      </c>
      <c r="AB1237" s="9" t="s">
        <v>12941</v>
      </c>
      <c r="AC1237" s="9" t="s">
        <v>5006</v>
      </c>
      <c r="AD1237" s="9"/>
      <c r="AE1237" s="20" t="str">
        <f>VLOOKUP(E1237,'FILIAIS PETZ'!A:Q,17,0)</f>
        <v>SP3</v>
      </c>
      <c r="AF1237" s="20" t="str">
        <f>VLOOKUP(E1237,'FILIAIS PETZ'!A:Q,3,0)</f>
        <v>FELICIO</v>
      </c>
      <c r="AG1237" s="20" t="str">
        <f>VLOOKUP(E1237,'FILIAIS PETZ'!A:Q,2,0)</f>
        <v>R3</v>
      </c>
      <c r="AH1237" s="75">
        <v>250</v>
      </c>
      <c r="AI1237" s="68" t="s">
        <v>9664</v>
      </c>
      <c r="AJ1237" s="43">
        <f>VLOOKUP(E1237,'FILIAIS PETZ'!$A$2:$K$2000,11,0)</f>
        <v>18328118000532</v>
      </c>
      <c r="AK1237" s="44">
        <v>18328118000532</v>
      </c>
    </row>
    <row r="1238" spans="1:37" s="14" customFormat="1" ht="15" customHeight="1" thickBot="1" x14ac:dyDescent="0.25">
      <c r="A1238" s="9">
        <v>846003</v>
      </c>
      <c r="B1238" s="18">
        <f>VLOOKUP(C1238,FORNECEDORES!D:E,2,0)</f>
        <v>39969</v>
      </c>
      <c r="C1238" s="19" t="str">
        <f>VLOOKUP(D1238,FORNECEDORES!A:D,4,0)</f>
        <v>23.457.797/0001-56</v>
      </c>
      <c r="D1238" s="13" t="s">
        <v>2466</v>
      </c>
      <c r="E1238" s="20" t="str">
        <f t="shared" si="77"/>
        <v>04 0017</v>
      </c>
      <c r="F1238" s="28" t="s">
        <v>8713</v>
      </c>
      <c r="G1238" s="21" t="str">
        <f>VLOOKUP(E1238,'FILIAIS PETZ'!A:E,5,0)</f>
        <v>PETZ CARREFOUR SAO CAETANO</v>
      </c>
      <c r="H1238" s="20" t="str">
        <f>VLOOKUP(E1238,'FILIAIS PETZ'!A:D,4,0)</f>
        <v>SCSU-SP</v>
      </c>
      <c r="I1238" s="46">
        <v>45329</v>
      </c>
      <c r="J1238" s="9">
        <v>846003</v>
      </c>
      <c r="K1238" s="9" t="s">
        <v>9035</v>
      </c>
      <c r="L1238" s="29" t="s">
        <v>9665</v>
      </c>
      <c r="M1238" s="46">
        <v>45331</v>
      </c>
      <c r="N1238" s="46">
        <v>45357</v>
      </c>
      <c r="O1238" s="46">
        <v>45336</v>
      </c>
      <c r="P1238" s="29" t="s">
        <v>4990</v>
      </c>
      <c r="Q1238" s="9">
        <v>3</v>
      </c>
      <c r="R1238" s="9">
        <v>1</v>
      </c>
      <c r="S1238" s="9">
        <v>8</v>
      </c>
      <c r="T1238" s="9" t="s">
        <v>32</v>
      </c>
      <c r="U1238" s="9">
        <v>11002</v>
      </c>
      <c r="V1238" s="9">
        <v>11002</v>
      </c>
      <c r="W1238" s="9" t="s">
        <v>9666</v>
      </c>
      <c r="X1238" s="9" t="s">
        <v>4985</v>
      </c>
      <c r="Y1238" s="9" t="s">
        <v>4997</v>
      </c>
      <c r="Z1238" s="9" t="s">
        <v>4993</v>
      </c>
      <c r="AA1238" s="9" t="s">
        <v>4989</v>
      </c>
      <c r="AB1238" s="9" t="s">
        <v>12941</v>
      </c>
      <c r="AC1238" s="9" t="s">
        <v>5006</v>
      </c>
      <c r="AD1238" s="9"/>
      <c r="AE1238" s="20" t="str">
        <f>VLOOKUP(E1238,'FILIAIS PETZ'!A:Q,17,0)</f>
        <v>SP3</v>
      </c>
      <c r="AF1238" s="20" t="str">
        <f>VLOOKUP(E1238,'FILIAIS PETZ'!A:Q,3,0)</f>
        <v>FELICIO</v>
      </c>
      <c r="AG1238" s="20" t="str">
        <f>VLOOKUP(E1238,'FILIAIS PETZ'!A:Q,2,0)</f>
        <v>R3</v>
      </c>
      <c r="AH1238" s="75">
        <v>200</v>
      </c>
      <c r="AI1238" s="68" t="s">
        <v>9667</v>
      </c>
      <c r="AJ1238" s="43">
        <f>VLOOKUP(E1238,'FILIAIS PETZ'!$A$2:$K$2000,11,0)</f>
        <v>18328118000532</v>
      </c>
      <c r="AK1238" s="44">
        <v>18328118000532</v>
      </c>
    </row>
    <row r="1239" spans="1:37" s="14" customFormat="1" ht="15" customHeight="1" thickBot="1" x14ac:dyDescent="0.25">
      <c r="A1239" s="9">
        <v>846006</v>
      </c>
      <c r="B1239" s="18">
        <f>VLOOKUP(C1239,FORNECEDORES!D:E,2,0)</f>
        <v>39969</v>
      </c>
      <c r="C1239" s="19" t="str">
        <f>VLOOKUP(D1239,FORNECEDORES!A:D,4,0)</f>
        <v>23.457.797/0001-56</v>
      </c>
      <c r="D1239" s="13" t="s">
        <v>2466</v>
      </c>
      <c r="E1239" s="20" t="str">
        <f t="shared" si="77"/>
        <v>04 0003</v>
      </c>
      <c r="F1239" s="28" t="s">
        <v>8971</v>
      </c>
      <c r="G1239" s="21" t="str">
        <f>VLOOKUP(E1239,'FILIAIS PETZ'!A:E,5,0)</f>
        <v>PETZ SAO BERNARDO</v>
      </c>
      <c r="H1239" s="20" t="str">
        <f>VLOOKUP(E1239,'FILIAIS PETZ'!A:D,4,0)</f>
        <v>SBCA-SP</v>
      </c>
      <c r="I1239" s="46">
        <v>45329</v>
      </c>
      <c r="J1239" s="9">
        <v>846006</v>
      </c>
      <c r="K1239" s="9" t="s">
        <v>9035</v>
      </c>
      <c r="L1239" s="29" t="s">
        <v>9668</v>
      </c>
      <c r="M1239" s="46">
        <v>45331</v>
      </c>
      <c r="N1239" s="46">
        <v>45357</v>
      </c>
      <c r="O1239" s="46">
        <v>45336</v>
      </c>
      <c r="P1239" s="29" t="s">
        <v>4990</v>
      </c>
      <c r="Q1239" s="9">
        <v>3</v>
      </c>
      <c r="R1239" s="9">
        <v>1</v>
      </c>
      <c r="S1239" s="9">
        <v>8</v>
      </c>
      <c r="T1239" s="9" t="s">
        <v>32</v>
      </c>
      <c r="U1239" s="9">
        <v>11002</v>
      </c>
      <c r="V1239" s="9">
        <v>11002</v>
      </c>
      <c r="W1239" s="9" t="s">
        <v>5039</v>
      </c>
      <c r="X1239" s="9" t="s">
        <v>4985</v>
      </c>
      <c r="Y1239" s="9" t="s">
        <v>4997</v>
      </c>
      <c r="Z1239" s="9" t="s">
        <v>4993</v>
      </c>
      <c r="AA1239" s="9" t="s">
        <v>4989</v>
      </c>
      <c r="AB1239" s="9" t="s">
        <v>12941</v>
      </c>
      <c r="AC1239" s="9" t="s">
        <v>5006</v>
      </c>
      <c r="AD1239" s="9"/>
      <c r="AE1239" s="20" t="str">
        <f>VLOOKUP(E1239,'FILIAIS PETZ'!A:Q,17,0)</f>
        <v>SP3</v>
      </c>
      <c r="AF1239" s="20" t="str">
        <f>VLOOKUP(E1239,'FILIAIS PETZ'!A:Q,3,0)</f>
        <v>FELICIO</v>
      </c>
      <c r="AG1239" s="20" t="str">
        <f>VLOOKUP(E1239,'FILIAIS PETZ'!A:Q,2,0)</f>
        <v>R3</v>
      </c>
      <c r="AH1239" s="75">
        <v>300</v>
      </c>
      <c r="AI1239" s="68" t="s">
        <v>9669</v>
      </c>
      <c r="AJ1239" s="43">
        <f>VLOOKUP(E1239,'FILIAIS PETZ'!$A$2:$K$2000,11,0)</f>
        <v>18328118002152</v>
      </c>
      <c r="AK1239" s="44">
        <v>18328118002152</v>
      </c>
    </row>
    <row r="1240" spans="1:37" s="14" customFormat="1" ht="15" customHeight="1" thickBot="1" x14ac:dyDescent="0.25">
      <c r="A1240" s="9">
        <v>846008</v>
      </c>
      <c r="B1240" s="18">
        <f>VLOOKUP(C1240,FORNECEDORES!D:E,2,0)</f>
        <v>39969</v>
      </c>
      <c r="C1240" s="19" t="str">
        <f>VLOOKUP(D1240,FORNECEDORES!A:D,4,0)</f>
        <v>23.457.797/0001-56</v>
      </c>
      <c r="D1240" s="13" t="s">
        <v>2466</v>
      </c>
      <c r="E1240" s="20" t="str">
        <f t="shared" si="77"/>
        <v>04 0247</v>
      </c>
      <c r="F1240" s="28" t="s">
        <v>8967</v>
      </c>
      <c r="G1240" s="21" t="str">
        <f>VLOOKUP(E1240,'FILIAIS PETZ'!A:E,5,0)</f>
        <v>PETZ AV GOIÁS</v>
      </c>
      <c r="H1240" s="20" t="str">
        <f>VLOOKUP(E1240,'FILIAIS PETZ'!A:D,4,0)</f>
        <v>AVGO-SP</v>
      </c>
      <c r="I1240" s="46">
        <v>45329</v>
      </c>
      <c r="J1240" s="9">
        <v>846008</v>
      </c>
      <c r="K1240" s="9" t="s">
        <v>9035</v>
      </c>
      <c r="L1240" s="29" t="s">
        <v>9670</v>
      </c>
      <c r="M1240" s="46">
        <v>45331</v>
      </c>
      <c r="N1240" s="46">
        <v>45357</v>
      </c>
      <c r="O1240" s="46">
        <v>45336</v>
      </c>
      <c r="P1240" s="29" t="s">
        <v>4990</v>
      </c>
      <c r="Q1240" s="9">
        <v>3</v>
      </c>
      <c r="R1240" s="9">
        <v>1</v>
      </c>
      <c r="S1240" s="9">
        <v>8</v>
      </c>
      <c r="T1240" s="9" t="s">
        <v>32</v>
      </c>
      <c r="U1240" s="9">
        <v>11002</v>
      </c>
      <c r="V1240" s="9">
        <v>11002</v>
      </c>
      <c r="W1240" s="9" t="s">
        <v>5024</v>
      </c>
      <c r="X1240" s="9" t="s">
        <v>4985</v>
      </c>
      <c r="Y1240" s="9" t="s">
        <v>4997</v>
      </c>
      <c r="Z1240" s="9" t="s">
        <v>4993</v>
      </c>
      <c r="AA1240" s="9" t="s">
        <v>4989</v>
      </c>
      <c r="AB1240" s="9" t="s">
        <v>12941</v>
      </c>
      <c r="AC1240" s="9" t="s">
        <v>5006</v>
      </c>
      <c r="AD1240" s="9"/>
      <c r="AE1240" s="20" t="str">
        <f>VLOOKUP(E1240,'FILIAIS PETZ'!A:Q,17,0)</f>
        <v>SP3</v>
      </c>
      <c r="AF1240" s="20" t="str">
        <f>VLOOKUP(E1240,'FILIAIS PETZ'!A:Q,3,0)</f>
        <v>FELICIO</v>
      </c>
      <c r="AG1240" s="20" t="str">
        <f>VLOOKUP(E1240,'FILIAIS PETZ'!A:Q,2,0)</f>
        <v>R3</v>
      </c>
      <c r="AH1240" s="75">
        <v>250</v>
      </c>
      <c r="AI1240" s="68" t="s">
        <v>9671</v>
      </c>
      <c r="AJ1240" s="43" t="str">
        <f>VLOOKUP(E1240,'FILIAIS PETZ'!$A$2:$K$2000,11,0)</f>
        <v>18.328.118/0236-64</v>
      </c>
      <c r="AK1240" s="44" t="s">
        <v>9093</v>
      </c>
    </row>
    <row r="1241" spans="1:37" s="14" customFormat="1" ht="15" customHeight="1" thickBot="1" x14ac:dyDescent="0.25">
      <c r="A1241" s="9">
        <v>846010</v>
      </c>
      <c r="B1241" s="18">
        <f>VLOOKUP(C1241,FORNECEDORES!D:E,2,0)</f>
        <v>39969</v>
      </c>
      <c r="C1241" s="19" t="str">
        <f>VLOOKUP(D1241,FORNECEDORES!A:D,4,0)</f>
        <v>23.457.797/0001-56</v>
      </c>
      <c r="D1241" s="13" t="s">
        <v>2466</v>
      </c>
      <c r="E1241" s="20" t="str">
        <f t="shared" si="77"/>
        <v>04 0069</v>
      </c>
      <c r="F1241" s="28" t="s">
        <v>8968</v>
      </c>
      <c r="G1241" s="21" t="str">
        <f>VLOOKUP(E1241,'FILIAIS PETZ'!A:E,5,0)</f>
        <v>PETZ GIOVANNI PIRELLI</v>
      </c>
      <c r="H1241" s="20" t="str">
        <f>VLOOKUP(E1241,'FILIAIS PETZ'!A:D,4,0)</f>
        <v>GPIR-SP</v>
      </c>
      <c r="I1241" s="46">
        <v>45329</v>
      </c>
      <c r="J1241" s="9">
        <v>846010</v>
      </c>
      <c r="K1241" s="9" t="s">
        <v>9035</v>
      </c>
      <c r="L1241" s="29" t="s">
        <v>9672</v>
      </c>
      <c r="M1241" s="46">
        <v>45331</v>
      </c>
      <c r="N1241" s="46">
        <v>45357</v>
      </c>
      <c r="O1241" s="46">
        <v>45336</v>
      </c>
      <c r="P1241" s="29" t="s">
        <v>4990</v>
      </c>
      <c r="Q1241" s="9">
        <v>3</v>
      </c>
      <c r="R1241" s="9">
        <v>1</v>
      </c>
      <c r="S1241" s="9">
        <v>8</v>
      </c>
      <c r="T1241" s="9" t="s">
        <v>32</v>
      </c>
      <c r="U1241" s="9">
        <v>11002</v>
      </c>
      <c r="V1241" s="9">
        <v>11002</v>
      </c>
      <c r="W1241" s="9" t="s">
        <v>5042</v>
      </c>
      <c r="X1241" s="9" t="s">
        <v>4985</v>
      </c>
      <c r="Y1241" s="9" t="s">
        <v>4997</v>
      </c>
      <c r="Z1241" s="9" t="s">
        <v>4993</v>
      </c>
      <c r="AA1241" s="9" t="s">
        <v>4989</v>
      </c>
      <c r="AB1241" s="9" t="s">
        <v>12941</v>
      </c>
      <c r="AC1241" s="9" t="s">
        <v>5006</v>
      </c>
      <c r="AD1241" s="9"/>
      <c r="AE1241" s="20" t="str">
        <f>VLOOKUP(E1241,'FILIAIS PETZ'!A:Q,17,0)</f>
        <v>SP3</v>
      </c>
      <c r="AF1241" s="20" t="str">
        <f>VLOOKUP(E1241,'FILIAIS PETZ'!A:Q,3,0)</f>
        <v>FELICIO</v>
      </c>
      <c r="AG1241" s="20" t="str">
        <f>VLOOKUP(E1241,'FILIAIS PETZ'!A:Q,2,0)</f>
        <v>R3</v>
      </c>
      <c r="AH1241" s="75">
        <v>250</v>
      </c>
      <c r="AI1241" s="68" t="s">
        <v>9673</v>
      </c>
      <c r="AJ1241" s="43">
        <f>VLOOKUP(E1241,'FILIAIS PETZ'!$A$2:$K$2000,11,0)</f>
        <v>18328118006905</v>
      </c>
      <c r="AK1241" s="44">
        <v>18328118006905</v>
      </c>
    </row>
    <row r="1242" spans="1:37" s="14" customFormat="1" ht="15" customHeight="1" thickBot="1" x14ac:dyDescent="0.25">
      <c r="A1242" s="9">
        <v>846011</v>
      </c>
      <c r="B1242" s="18">
        <f>VLOOKUP(C1242,FORNECEDORES!D:E,2,0)</f>
        <v>39969</v>
      </c>
      <c r="C1242" s="19" t="str">
        <f>VLOOKUP(D1242,FORNECEDORES!A:D,4,0)</f>
        <v>23.457.797/0001-56</v>
      </c>
      <c r="D1242" s="13" t="s">
        <v>2466</v>
      </c>
      <c r="E1242" s="20" t="str">
        <f t="shared" si="77"/>
        <v>04 0068</v>
      </c>
      <c r="F1242" s="28" t="s">
        <v>8958</v>
      </c>
      <c r="G1242" s="21" t="str">
        <f>VLOOKUP(E1242,'FILIAIS PETZ'!A:E,5,0)</f>
        <v>PETZ PEREIRA BARRETO</v>
      </c>
      <c r="H1242" s="20" t="str">
        <f>VLOOKUP(E1242,'FILIAIS PETZ'!A:D,4,0)</f>
        <v>PBAR-SP</v>
      </c>
      <c r="I1242" s="46">
        <v>45329</v>
      </c>
      <c r="J1242" s="9">
        <v>846011</v>
      </c>
      <c r="K1242" s="9" t="s">
        <v>9035</v>
      </c>
      <c r="L1242" s="29" t="s">
        <v>9674</v>
      </c>
      <c r="M1242" s="46">
        <v>45331</v>
      </c>
      <c r="N1242" s="46">
        <v>45357</v>
      </c>
      <c r="O1242" s="46">
        <v>45336</v>
      </c>
      <c r="P1242" s="29" t="s">
        <v>4990</v>
      </c>
      <c r="Q1242" s="9">
        <v>3</v>
      </c>
      <c r="R1242" s="9">
        <v>1</v>
      </c>
      <c r="S1242" s="9">
        <v>8</v>
      </c>
      <c r="T1242" s="9" t="s">
        <v>32</v>
      </c>
      <c r="U1242" s="9">
        <v>11002</v>
      </c>
      <c r="V1242" s="9">
        <v>11002</v>
      </c>
      <c r="W1242" s="9" t="s">
        <v>9675</v>
      </c>
      <c r="X1242" s="9" t="s">
        <v>4985</v>
      </c>
      <c r="Y1242" s="9" t="s">
        <v>4997</v>
      </c>
      <c r="Z1242" s="9" t="s">
        <v>4993</v>
      </c>
      <c r="AA1242" s="9" t="s">
        <v>4989</v>
      </c>
      <c r="AB1242" s="9" t="s">
        <v>12941</v>
      </c>
      <c r="AC1242" s="9" t="s">
        <v>5006</v>
      </c>
      <c r="AD1242" s="9"/>
      <c r="AE1242" s="20" t="str">
        <f>VLOOKUP(E1242,'FILIAIS PETZ'!A:Q,17,0)</f>
        <v>SP3</v>
      </c>
      <c r="AF1242" s="20" t="str">
        <f>VLOOKUP(E1242,'FILIAIS PETZ'!A:Q,3,0)</f>
        <v>FELICIO</v>
      </c>
      <c r="AG1242" s="20" t="str">
        <f>VLOOKUP(E1242,'FILIAIS PETZ'!A:Q,2,0)</f>
        <v>R3</v>
      </c>
      <c r="AH1242" s="75">
        <v>250</v>
      </c>
      <c r="AI1242" s="68" t="s">
        <v>9676</v>
      </c>
      <c r="AJ1242" s="43">
        <f>VLOOKUP(E1242,'FILIAIS PETZ'!$A$2:$K$2000,11,0)</f>
        <v>18328118007111</v>
      </c>
      <c r="AK1242" s="44">
        <v>18328118007111</v>
      </c>
    </row>
    <row r="1243" spans="1:37" s="14" customFormat="1" ht="15" customHeight="1" thickBot="1" x14ac:dyDescent="0.25">
      <c r="A1243" s="9">
        <v>846251</v>
      </c>
      <c r="B1243" s="18" t="e">
        <f>VLOOKUP(C1243,FORNECEDORES!D:E,2,0)</f>
        <v>#N/A</v>
      </c>
      <c r="C1243" s="19" t="e">
        <f>VLOOKUP(D1243,FORNECEDORES!A:D,4,0)</f>
        <v>#N/A</v>
      </c>
      <c r="D1243" s="13" t="s">
        <v>9677</v>
      </c>
      <c r="E1243" s="20" t="str">
        <f t="shared" si="77"/>
        <v>04 0247</v>
      </c>
      <c r="F1243" s="28" t="s">
        <v>8967</v>
      </c>
      <c r="G1243" s="21" t="str">
        <f>VLOOKUP(E1243,'FILIAIS PETZ'!A:E,5,0)</f>
        <v>PETZ AV GOIÁS</v>
      </c>
      <c r="H1243" s="20" t="str">
        <f>VLOOKUP(E1243,'FILIAIS PETZ'!A:D,4,0)</f>
        <v>AVGO-SP</v>
      </c>
      <c r="I1243" s="46">
        <v>45329</v>
      </c>
      <c r="J1243" s="9">
        <v>846251</v>
      </c>
      <c r="K1243" s="9" t="s">
        <v>9035</v>
      </c>
      <c r="L1243" s="29" t="s">
        <v>6224</v>
      </c>
      <c r="M1243" s="46">
        <v>45342</v>
      </c>
      <c r="N1243" s="46">
        <v>45364</v>
      </c>
      <c r="O1243" s="46">
        <v>45345</v>
      </c>
      <c r="P1243" s="29" t="s">
        <v>4982</v>
      </c>
      <c r="Q1243" s="9">
        <v>3</v>
      </c>
      <c r="R1243" s="9">
        <v>1</v>
      </c>
      <c r="S1243" s="9">
        <v>8</v>
      </c>
      <c r="T1243" s="9" t="s">
        <v>32</v>
      </c>
      <c r="U1243" s="9">
        <v>11002</v>
      </c>
      <c r="V1243" s="9">
        <v>11002</v>
      </c>
      <c r="W1243" s="9" t="s">
        <v>5019</v>
      </c>
      <c r="X1243" s="9" t="s">
        <v>4985</v>
      </c>
      <c r="Y1243" s="9" t="s">
        <v>4993</v>
      </c>
      <c r="Z1243" s="9" t="s">
        <v>5020</v>
      </c>
      <c r="AA1243" s="9" t="s">
        <v>4989</v>
      </c>
      <c r="AB1243" s="10" t="s">
        <v>12941</v>
      </c>
      <c r="AC1243" s="9" t="s">
        <v>4988</v>
      </c>
      <c r="AD1243" s="9"/>
      <c r="AE1243" s="20" t="str">
        <f>VLOOKUP(E1243,'FILIAIS PETZ'!A:Q,17,0)</f>
        <v>SP3</v>
      </c>
      <c r="AF1243" s="20" t="str">
        <f>VLOOKUP(E1243,'FILIAIS PETZ'!A:Q,3,0)</f>
        <v>FELICIO</v>
      </c>
      <c r="AG1243" s="20" t="str">
        <f>VLOOKUP(E1243,'FILIAIS PETZ'!A:Q,2,0)</f>
        <v>R3</v>
      </c>
      <c r="AH1243" s="75">
        <v>1150</v>
      </c>
      <c r="AI1243" s="68" t="s">
        <v>9678</v>
      </c>
      <c r="AJ1243" s="43" t="str">
        <f>VLOOKUP(E1243,'FILIAIS PETZ'!$A$2:$K$2000,11,0)</f>
        <v>18.328.118/0236-64</v>
      </c>
      <c r="AK1243" s="44" t="s">
        <v>9093</v>
      </c>
    </row>
    <row r="1244" spans="1:37" s="14" customFormat="1" ht="15" customHeight="1" thickBot="1" x14ac:dyDescent="0.25">
      <c r="A1244" s="9">
        <v>846256</v>
      </c>
      <c r="B1244" s="18">
        <f>VLOOKUP(C1244,FORNECEDORES!D:E,2,0)</f>
        <v>631374</v>
      </c>
      <c r="C1244" s="19" t="str">
        <f>VLOOKUP(D1244,FORNECEDORES!A:D,4,0)</f>
        <v>30.777.868/0001-63</v>
      </c>
      <c r="D1244" s="13" t="s">
        <v>4729</v>
      </c>
      <c r="E1244" s="20" t="str">
        <f t="shared" si="77"/>
        <v>04 0024</v>
      </c>
      <c r="F1244" s="28" t="s">
        <v>8626</v>
      </c>
      <c r="G1244" s="21" t="str">
        <f>VLOOKUP(E1244,'FILIAIS PETZ'!A:E,5,0)</f>
        <v>PETZ DIADEMA</v>
      </c>
      <c r="H1244" s="20" t="str">
        <f>VLOOKUP(E1244,'FILIAIS PETZ'!A:D,4,0)</f>
        <v>DDMA-SP</v>
      </c>
      <c r="I1244" s="46">
        <v>45329</v>
      </c>
      <c r="J1244" s="9">
        <v>846256</v>
      </c>
      <c r="K1244" s="9" t="s">
        <v>9035</v>
      </c>
      <c r="L1244" s="29" t="s">
        <v>9679</v>
      </c>
      <c r="M1244" s="46">
        <v>45329</v>
      </c>
      <c r="N1244" s="46">
        <v>45350</v>
      </c>
      <c r="O1244" s="46">
        <v>45331</v>
      </c>
      <c r="P1244" s="29" t="s">
        <v>4990</v>
      </c>
      <c r="Q1244" s="9">
        <v>3</v>
      </c>
      <c r="R1244" s="9">
        <v>1</v>
      </c>
      <c r="S1244" s="9">
        <v>8</v>
      </c>
      <c r="T1244" s="9" t="s">
        <v>32</v>
      </c>
      <c r="U1244" s="9">
        <v>11002</v>
      </c>
      <c r="V1244" s="9">
        <v>11002</v>
      </c>
      <c r="W1244" s="9" t="s">
        <v>5057</v>
      </c>
      <c r="X1244" s="9" t="s">
        <v>4985</v>
      </c>
      <c r="Y1244" s="9" t="s">
        <v>4993</v>
      </c>
      <c r="Z1244" s="9" t="s">
        <v>4993</v>
      </c>
      <c r="AA1244" s="9" t="s">
        <v>4989</v>
      </c>
      <c r="AB1244" s="9" t="s">
        <v>12941</v>
      </c>
      <c r="AC1244" s="9" t="s">
        <v>5006</v>
      </c>
      <c r="AD1244" s="9"/>
      <c r="AE1244" s="20" t="str">
        <f>VLOOKUP(E1244,'FILIAIS PETZ'!A:Q,17,0)</f>
        <v>SP3</v>
      </c>
      <c r="AF1244" s="20" t="str">
        <f>VLOOKUP(E1244,'FILIAIS PETZ'!A:Q,3,0)</f>
        <v>FELICIO</v>
      </c>
      <c r="AG1244" s="20" t="str">
        <f>VLOOKUP(E1244,'FILIAIS PETZ'!A:Q,2,0)</f>
        <v>R3</v>
      </c>
      <c r="AH1244" s="75">
        <v>450</v>
      </c>
      <c r="AI1244" s="68" t="s">
        <v>9680</v>
      </c>
      <c r="AJ1244" s="43">
        <f>VLOOKUP(E1244,'FILIAIS PETZ'!$A$2:$K$2000,11,0)</f>
        <v>18328118000966</v>
      </c>
      <c r="AK1244" s="44">
        <v>18328118000966</v>
      </c>
    </row>
    <row r="1245" spans="1:37" s="14" customFormat="1" ht="15" customHeight="1" thickBot="1" x14ac:dyDescent="0.25">
      <c r="A1245" s="9">
        <v>846335</v>
      </c>
      <c r="B1245" s="18">
        <f>VLOOKUP(C1245,FORNECEDORES!D:E,2,0)</f>
        <v>530375</v>
      </c>
      <c r="C1245" s="19" t="str">
        <f>VLOOKUP(D1245,FORNECEDORES!A:D,4,0)</f>
        <v>23.080.842/0001-04</v>
      </c>
      <c r="D1245" s="13" t="s">
        <v>4370</v>
      </c>
      <c r="E1245" s="20" t="str">
        <f t="shared" si="77"/>
        <v>04 0024</v>
      </c>
      <c r="F1245" s="28" t="s">
        <v>8626</v>
      </c>
      <c r="G1245" s="21" t="str">
        <f>VLOOKUP(E1245,'FILIAIS PETZ'!A:E,5,0)</f>
        <v>PETZ DIADEMA</v>
      </c>
      <c r="H1245" s="20" t="str">
        <f>VLOOKUP(E1245,'FILIAIS PETZ'!A:D,4,0)</f>
        <v>DDMA-SP</v>
      </c>
      <c r="I1245" s="46">
        <v>45329</v>
      </c>
      <c r="J1245" s="9">
        <v>846335</v>
      </c>
      <c r="K1245" s="9"/>
      <c r="L1245" s="29"/>
      <c r="M1245" s="46"/>
      <c r="N1245" s="46"/>
      <c r="O1245" s="46"/>
      <c r="P1245" s="29" t="s">
        <v>4990</v>
      </c>
      <c r="Q1245" s="9">
        <v>3</v>
      </c>
      <c r="R1245" s="9">
        <v>1</v>
      </c>
      <c r="S1245" s="9">
        <v>8</v>
      </c>
      <c r="T1245" s="9" t="s">
        <v>32</v>
      </c>
      <c r="U1245" s="9">
        <v>11002</v>
      </c>
      <c r="V1245" s="9">
        <v>11002</v>
      </c>
      <c r="W1245" s="9" t="s">
        <v>5019</v>
      </c>
      <c r="X1245" s="9" t="s">
        <v>4985</v>
      </c>
      <c r="Y1245" s="9" t="s">
        <v>4980</v>
      </c>
      <c r="Z1245" s="9" t="s">
        <v>4980</v>
      </c>
      <c r="AA1245" s="9" t="s">
        <v>4989</v>
      </c>
      <c r="AB1245" s="84" t="s">
        <v>5005</v>
      </c>
      <c r="AC1245" s="9" t="s">
        <v>5006</v>
      </c>
      <c r="AD1245" s="9"/>
      <c r="AE1245" s="20" t="str">
        <f>VLOOKUP(E1245,'FILIAIS PETZ'!A:Q,17,0)</f>
        <v>SP3</v>
      </c>
      <c r="AF1245" s="20" t="str">
        <f>VLOOKUP(E1245,'FILIAIS PETZ'!A:Q,3,0)</f>
        <v>FELICIO</v>
      </c>
      <c r="AG1245" s="20" t="str">
        <f>VLOOKUP(E1245,'FILIAIS PETZ'!A:Q,2,0)</f>
        <v>R3</v>
      </c>
      <c r="AH1245" s="75">
        <v>300</v>
      </c>
      <c r="AI1245" s="68" t="s">
        <v>9681</v>
      </c>
      <c r="AJ1245" s="43">
        <f>VLOOKUP(E1245,'FILIAIS PETZ'!$A$2:$K$2000,11,0)</f>
        <v>18328118000966</v>
      </c>
      <c r="AK1245" s="44">
        <v>18328118000966</v>
      </c>
    </row>
    <row r="1246" spans="1:37" s="14" customFormat="1" ht="15" customHeight="1" thickBot="1" x14ac:dyDescent="0.25">
      <c r="A1246" s="9">
        <v>846338</v>
      </c>
      <c r="B1246" s="18">
        <f>VLOOKUP(C1246,FORNECEDORES!D:E,2,0)</f>
        <v>530375</v>
      </c>
      <c r="C1246" s="19" t="str">
        <f>VLOOKUP(D1246,FORNECEDORES!A:D,4,0)</f>
        <v>23.080.842/0001-04</v>
      </c>
      <c r="D1246" s="13" t="s">
        <v>4370</v>
      </c>
      <c r="E1246" s="20" t="str">
        <f t="shared" si="77"/>
        <v>04 0258</v>
      </c>
      <c r="F1246" s="28" t="s">
        <v>8972</v>
      </c>
      <c r="G1246" s="21" t="str">
        <f>VLOOKUP(E1246,'FILIAIS PETZ'!A:E,5,0)</f>
        <v xml:space="preserve">PETZ SHOPPING GRAND PLAZA </v>
      </c>
      <c r="H1246" s="20" t="str">
        <f>VLOOKUP(E1246,'FILIAIS PETZ'!A:D,4,0)</f>
        <v>SGPZ-SP</v>
      </c>
      <c r="I1246" s="46">
        <v>45329</v>
      </c>
      <c r="J1246" s="9">
        <v>846338</v>
      </c>
      <c r="K1246" s="9"/>
      <c r="L1246" s="29"/>
      <c r="M1246" s="46"/>
      <c r="N1246" s="46"/>
      <c r="O1246" s="46"/>
      <c r="P1246" s="29" t="s">
        <v>4990</v>
      </c>
      <c r="Q1246" s="9">
        <v>3</v>
      </c>
      <c r="R1246" s="9">
        <v>1</v>
      </c>
      <c r="S1246" s="9">
        <v>8</v>
      </c>
      <c r="T1246" s="9" t="s">
        <v>32</v>
      </c>
      <c r="U1246" s="9">
        <v>11002</v>
      </c>
      <c r="V1246" s="9">
        <v>11002</v>
      </c>
      <c r="W1246" s="9" t="s">
        <v>5019</v>
      </c>
      <c r="X1246" s="9" t="s">
        <v>4985</v>
      </c>
      <c r="Y1246" s="9" t="s">
        <v>4980</v>
      </c>
      <c r="Z1246" s="9" t="s">
        <v>4980</v>
      </c>
      <c r="AA1246" s="9" t="s">
        <v>4989</v>
      </c>
      <c r="AB1246" s="84" t="s">
        <v>5005</v>
      </c>
      <c r="AC1246" s="9" t="s">
        <v>5006</v>
      </c>
      <c r="AD1246" s="9"/>
      <c r="AE1246" s="20" t="str">
        <f>VLOOKUP(E1246,'FILIAIS PETZ'!A:Q,17,0)</f>
        <v>SP3</v>
      </c>
      <c r="AF1246" s="20" t="str">
        <f>VLOOKUP(E1246,'FILIAIS PETZ'!A:Q,3,0)</f>
        <v>FELICIO</v>
      </c>
      <c r="AG1246" s="20" t="str">
        <f>VLOOKUP(E1246,'FILIAIS PETZ'!A:Q,2,0)</f>
        <v>R3</v>
      </c>
      <c r="AH1246" s="75">
        <v>390</v>
      </c>
      <c r="AI1246" s="68" t="s">
        <v>9682</v>
      </c>
      <c r="AJ1246" s="43" t="str">
        <f>VLOOKUP(E1246,'FILIAIS PETZ'!$A$2:$K$2000,11,0)</f>
        <v>18.328.118/0249-89</v>
      </c>
      <c r="AK1246" s="44" t="s">
        <v>9091</v>
      </c>
    </row>
    <row r="1247" spans="1:37" s="14" customFormat="1" ht="15" customHeight="1" thickBot="1" x14ac:dyDescent="0.25">
      <c r="A1247" s="9">
        <v>846341</v>
      </c>
      <c r="B1247" s="18">
        <f>VLOOKUP(C1247,FORNECEDORES!D:E,2,0)</f>
        <v>530375</v>
      </c>
      <c r="C1247" s="19" t="str">
        <f>VLOOKUP(D1247,FORNECEDORES!A:D,4,0)</f>
        <v>23.080.842/0001-04</v>
      </c>
      <c r="D1247" s="13" t="s">
        <v>4370</v>
      </c>
      <c r="E1247" s="20" t="str">
        <f t="shared" si="77"/>
        <v>04 0243</v>
      </c>
      <c r="F1247" s="28" t="s">
        <v>8973</v>
      </c>
      <c r="G1247" s="21" t="str">
        <f>VLOOKUP(E1247,'FILIAIS PETZ'!A:E,5,0)</f>
        <v>PETZ SHOPPING GOLDEN SQUARE</v>
      </c>
      <c r="H1247" s="20" t="str">
        <f>VLOOKUP(E1247,'FILIAIS PETZ'!A:D,4,0)</f>
        <v>SGSQ-SP</v>
      </c>
      <c r="I1247" s="46">
        <v>45329</v>
      </c>
      <c r="J1247" s="9">
        <v>846341</v>
      </c>
      <c r="K1247" s="9"/>
      <c r="L1247" s="29"/>
      <c r="M1247" s="46"/>
      <c r="N1247" s="46"/>
      <c r="O1247" s="46"/>
      <c r="P1247" s="29" t="s">
        <v>4990</v>
      </c>
      <c r="Q1247" s="9">
        <v>3</v>
      </c>
      <c r="R1247" s="9">
        <v>1</v>
      </c>
      <c r="S1247" s="9">
        <v>8</v>
      </c>
      <c r="T1247" s="9" t="s">
        <v>32</v>
      </c>
      <c r="U1247" s="9">
        <v>11002</v>
      </c>
      <c r="V1247" s="9">
        <v>11002</v>
      </c>
      <c r="W1247" s="9" t="s">
        <v>5019</v>
      </c>
      <c r="X1247" s="9" t="s">
        <v>4985</v>
      </c>
      <c r="Y1247" s="9" t="s">
        <v>4980</v>
      </c>
      <c r="Z1247" s="9" t="s">
        <v>4980</v>
      </c>
      <c r="AA1247" s="9" t="s">
        <v>4989</v>
      </c>
      <c r="AB1247" s="84" t="s">
        <v>5005</v>
      </c>
      <c r="AC1247" s="9" t="s">
        <v>5006</v>
      </c>
      <c r="AD1247" s="9"/>
      <c r="AE1247" s="20" t="str">
        <f>VLOOKUP(E1247,'FILIAIS PETZ'!A:Q,17,0)</f>
        <v>SP3</v>
      </c>
      <c r="AF1247" s="20" t="str">
        <f>VLOOKUP(E1247,'FILIAIS PETZ'!A:Q,3,0)</f>
        <v>FELICIO</v>
      </c>
      <c r="AG1247" s="20" t="str">
        <f>VLOOKUP(E1247,'FILIAIS PETZ'!A:Q,2,0)</f>
        <v>R3</v>
      </c>
      <c r="AH1247" s="75">
        <v>310</v>
      </c>
      <c r="AI1247" s="68" t="s">
        <v>9683</v>
      </c>
      <c r="AJ1247" s="43" t="str">
        <f>VLOOKUP(E1247,'FILIAIS PETZ'!$A$2:$K$2000,11,0)</f>
        <v>18.328.118/0229-35</v>
      </c>
      <c r="AK1247" s="44" t="s">
        <v>9061</v>
      </c>
    </row>
    <row r="1248" spans="1:37" s="14" customFormat="1" ht="15" customHeight="1" thickBot="1" x14ac:dyDescent="0.25">
      <c r="A1248" s="9">
        <v>846342</v>
      </c>
      <c r="B1248" s="18">
        <f>VLOOKUP(C1248,FORNECEDORES!D:E,2,0)</f>
        <v>530375</v>
      </c>
      <c r="C1248" s="19" t="str">
        <f>VLOOKUP(D1248,FORNECEDORES!A:D,4,0)</f>
        <v>23.080.842/0001-04</v>
      </c>
      <c r="D1248" s="13" t="s">
        <v>4370</v>
      </c>
      <c r="E1248" s="20" t="str">
        <f t="shared" si="77"/>
        <v>04 0247</v>
      </c>
      <c r="F1248" s="28" t="s">
        <v>8967</v>
      </c>
      <c r="G1248" s="21" t="str">
        <f>VLOOKUP(E1248,'FILIAIS PETZ'!A:E,5,0)</f>
        <v>PETZ AV GOIÁS</v>
      </c>
      <c r="H1248" s="20" t="str">
        <f>VLOOKUP(E1248,'FILIAIS PETZ'!A:D,4,0)</f>
        <v>AVGO-SP</v>
      </c>
      <c r="I1248" s="46">
        <v>45329</v>
      </c>
      <c r="J1248" s="9">
        <v>846342</v>
      </c>
      <c r="K1248" s="9"/>
      <c r="L1248" s="29"/>
      <c r="M1248" s="46"/>
      <c r="N1248" s="46"/>
      <c r="O1248" s="46"/>
      <c r="P1248" s="29" t="s">
        <v>4990</v>
      </c>
      <c r="Q1248" s="9">
        <v>3</v>
      </c>
      <c r="R1248" s="9">
        <v>1</v>
      </c>
      <c r="S1248" s="9">
        <v>8</v>
      </c>
      <c r="T1248" s="9" t="s">
        <v>32</v>
      </c>
      <c r="U1248" s="9">
        <v>11002</v>
      </c>
      <c r="V1248" s="9">
        <v>11002</v>
      </c>
      <c r="W1248" s="9" t="s">
        <v>5019</v>
      </c>
      <c r="X1248" s="9" t="s">
        <v>4985</v>
      </c>
      <c r="Y1248" s="9" t="s">
        <v>4980</v>
      </c>
      <c r="Z1248" s="9" t="s">
        <v>4980</v>
      </c>
      <c r="AA1248" s="9" t="s">
        <v>4989</v>
      </c>
      <c r="AB1248" s="84" t="s">
        <v>5005</v>
      </c>
      <c r="AC1248" s="9" t="s">
        <v>5006</v>
      </c>
      <c r="AD1248" s="9"/>
      <c r="AE1248" s="20" t="str">
        <f>VLOOKUP(E1248,'FILIAIS PETZ'!A:Q,17,0)</f>
        <v>SP3</v>
      </c>
      <c r="AF1248" s="20" t="str">
        <f>VLOOKUP(E1248,'FILIAIS PETZ'!A:Q,3,0)</f>
        <v>FELICIO</v>
      </c>
      <c r="AG1248" s="20" t="str">
        <f>VLOOKUP(E1248,'FILIAIS PETZ'!A:Q,2,0)</f>
        <v>R3</v>
      </c>
      <c r="AH1248" s="75">
        <v>80</v>
      </c>
      <c r="AI1248" s="68" t="s">
        <v>9684</v>
      </c>
      <c r="AJ1248" s="43" t="str">
        <f>VLOOKUP(E1248,'FILIAIS PETZ'!$A$2:$K$2000,11,0)</f>
        <v>18.328.118/0236-64</v>
      </c>
      <c r="AK1248" s="44" t="s">
        <v>9093</v>
      </c>
    </row>
    <row r="1249" spans="1:37" s="14" customFormat="1" ht="15" customHeight="1" thickBot="1" x14ac:dyDescent="0.25">
      <c r="A1249" s="9">
        <v>846344</v>
      </c>
      <c r="B1249" s="18">
        <f>VLOOKUP(C1249,FORNECEDORES!D:E,2,0)</f>
        <v>530375</v>
      </c>
      <c r="C1249" s="19" t="str">
        <f>VLOOKUP(D1249,FORNECEDORES!A:D,4,0)</f>
        <v>23.080.842/0001-04</v>
      </c>
      <c r="D1249" s="13" t="s">
        <v>4370</v>
      </c>
      <c r="E1249" s="20" t="str">
        <f t="shared" si="77"/>
        <v>04 0044</v>
      </c>
      <c r="F1249" s="28" t="s">
        <v>8974</v>
      </c>
      <c r="G1249" s="21" t="str">
        <f>VLOOKUP(E1249,'FILIAIS PETZ'!A:E,5,0)</f>
        <v>PETZ SANTO ANDRE</v>
      </c>
      <c r="H1249" s="20" t="str">
        <f>VLOOKUP(E1249,'FILIAIS PETZ'!A:D,4,0)</f>
        <v>STAD-SP</v>
      </c>
      <c r="I1249" s="46">
        <v>45329</v>
      </c>
      <c r="J1249" s="9">
        <v>846344</v>
      </c>
      <c r="K1249" s="9"/>
      <c r="L1249" s="29"/>
      <c r="M1249" s="46"/>
      <c r="N1249" s="46"/>
      <c r="O1249" s="46"/>
      <c r="P1249" s="29" t="s">
        <v>4990</v>
      </c>
      <c r="Q1249" s="9">
        <v>3</v>
      </c>
      <c r="R1249" s="9">
        <v>1</v>
      </c>
      <c r="S1249" s="9">
        <v>8</v>
      </c>
      <c r="T1249" s="9" t="s">
        <v>32</v>
      </c>
      <c r="U1249" s="9">
        <v>11002</v>
      </c>
      <c r="V1249" s="9">
        <v>11002</v>
      </c>
      <c r="W1249" s="9" t="s">
        <v>5019</v>
      </c>
      <c r="X1249" s="9" t="s">
        <v>4985</v>
      </c>
      <c r="Y1249" s="9" t="s">
        <v>4980</v>
      </c>
      <c r="Z1249" s="9" t="s">
        <v>4980</v>
      </c>
      <c r="AA1249" s="9" t="s">
        <v>4989</v>
      </c>
      <c r="AB1249" s="84" t="s">
        <v>5005</v>
      </c>
      <c r="AC1249" s="9" t="s">
        <v>5006</v>
      </c>
      <c r="AD1249" s="9"/>
      <c r="AE1249" s="20" t="str">
        <f>VLOOKUP(E1249,'FILIAIS PETZ'!A:Q,17,0)</f>
        <v>SP3</v>
      </c>
      <c r="AF1249" s="20" t="str">
        <f>VLOOKUP(E1249,'FILIAIS PETZ'!A:Q,3,0)</f>
        <v>FELICIO</v>
      </c>
      <c r="AG1249" s="20" t="str">
        <f>VLOOKUP(E1249,'FILIAIS PETZ'!A:Q,2,0)</f>
        <v>R3</v>
      </c>
      <c r="AH1249" s="75">
        <v>490</v>
      </c>
      <c r="AI1249" s="68" t="s">
        <v>9685</v>
      </c>
      <c r="AJ1249" s="43">
        <f>VLOOKUP(E1249,'FILIAIS PETZ'!$A$2:$K$2000,11,0)</f>
        <v>18328118004600</v>
      </c>
      <c r="AK1249" s="44">
        <v>18328118004600</v>
      </c>
    </row>
    <row r="1250" spans="1:37" s="14" customFormat="1" ht="15" customHeight="1" thickBot="1" x14ac:dyDescent="0.25">
      <c r="A1250" s="9">
        <v>846345</v>
      </c>
      <c r="B1250" s="18">
        <f>VLOOKUP(C1250,FORNECEDORES!D:E,2,0)</f>
        <v>530375</v>
      </c>
      <c r="C1250" s="19" t="str">
        <f>VLOOKUP(D1250,FORNECEDORES!A:D,4,0)</f>
        <v>23.080.842/0001-04</v>
      </c>
      <c r="D1250" s="13" t="s">
        <v>4370</v>
      </c>
      <c r="E1250" s="20" t="str">
        <f t="shared" si="77"/>
        <v>04 0017</v>
      </c>
      <c r="F1250" s="28" t="s">
        <v>8713</v>
      </c>
      <c r="G1250" s="21" t="str">
        <f>VLOOKUP(E1250,'FILIAIS PETZ'!A:E,5,0)</f>
        <v>PETZ CARREFOUR SAO CAETANO</v>
      </c>
      <c r="H1250" s="20" t="str">
        <f>VLOOKUP(E1250,'FILIAIS PETZ'!A:D,4,0)</f>
        <v>SCSU-SP</v>
      </c>
      <c r="I1250" s="46">
        <v>45329</v>
      </c>
      <c r="J1250" s="9">
        <v>846345</v>
      </c>
      <c r="K1250" s="9"/>
      <c r="L1250" s="29"/>
      <c r="M1250" s="46"/>
      <c r="N1250" s="46"/>
      <c r="O1250" s="46"/>
      <c r="P1250" s="29" t="s">
        <v>4990</v>
      </c>
      <c r="Q1250" s="9">
        <v>3</v>
      </c>
      <c r="R1250" s="9">
        <v>1</v>
      </c>
      <c r="S1250" s="9">
        <v>8</v>
      </c>
      <c r="T1250" s="9" t="s">
        <v>32</v>
      </c>
      <c r="U1250" s="9">
        <v>11002</v>
      </c>
      <c r="V1250" s="9">
        <v>11002</v>
      </c>
      <c r="W1250" s="9" t="s">
        <v>5019</v>
      </c>
      <c r="X1250" s="9" t="s">
        <v>4985</v>
      </c>
      <c r="Y1250" s="9" t="s">
        <v>4980</v>
      </c>
      <c r="Z1250" s="9" t="s">
        <v>4980</v>
      </c>
      <c r="AA1250" s="9" t="s">
        <v>4989</v>
      </c>
      <c r="AB1250" s="84" t="s">
        <v>5005</v>
      </c>
      <c r="AC1250" s="9" t="s">
        <v>5006</v>
      </c>
      <c r="AD1250" s="9"/>
      <c r="AE1250" s="20" t="str">
        <f>VLOOKUP(E1250,'FILIAIS PETZ'!A:Q,17,0)</f>
        <v>SP3</v>
      </c>
      <c r="AF1250" s="20" t="str">
        <f>VLOOKUP(E1250,'FILIAIS PETZ'!A:Q,3,0)</f>
        <v>FELICIO</v>
      </c>
      <c r="AG1250" s="20" t="str">
        <f>VLOOKUP(E1250,'FILIAIS PETZ'!A:Q,2,0)</f>
        <v>R3</v>
      </c>
      <c r="AH1250" s="75">
        <v>180</v>
      </c>
      <c r="AI1250" s="68" t="s">
        <v>9686</v>
      </c>
      <c r="AJ1250" s="43">
        <f>VLOOKUP(E1250,'FILIAIS PETZ'!$A$2:$K$2000,11,0)</f>
        <v>18328118000532</v>
      </c>
      <c r="AK1250" s="44">
        <v>18328118000532</v>
      </c>
    </row>
    <row r="1251" spans="1:37" s="14" customFormat="1" ht="15" customHeight="1" thickBot="1" x14ac:dyDescent="0.25">
      <c r="A1251" s="9">
        <v>846346</v>
      </c>
      <c r="B1251" s="18">
        <f>VLOOKUP(C1251,FORNECEDORES!D:E,2,0)</f>
        <v>530375</v>
      </c>
      <c r="C1251" s="19" t="str">
        <f>VLOOKUP(D1251,FORNECEDORES!A:D,4,0)</f>
        <v>23.080.842/0001-04</v>
      </c>
      <c r="D1251" s="13" t="s">
        <v>4370</v>
      </c>
      <c r="E1251" s="20" t="str">
        <f t="shared" si="77"/>
        <v>04 0069</v>
      </c>
      <c r="F1251" s="28" t="s">
        <v>8968</v>
      </c>
      <c r="G1251" s="21" t="str">
        <f>VLOOKUP(E1251,'FILIAIS PETZ'!A:E,5,0)</f>
        <v>PETZ GIOVANNI PIRELLI</v>
      </c>
      <c r="H1251" s="20" t="str">
        <f>VLOOKUP(E1251,'FILIAIS PETZ'!A:D,4,0)</f>
        <v>GPIR-SP</v>
      </c>
      <c r="I1251" s="46">
        <v>45329</v>
      </c>
      <c r="J1251" s="9">
        <v>846346</v>
      </c>
      <c r="K1251" s="9"/>
      <c r="L1251" s="29"/>
      <c r="M1251" s="46"/>
      <c r="N1251" s="46"/>
      <c r="O1251" s="46"/>
      <c r="P1251" s="29" t="s">
        <v>4990</v>
      </c>
      <c r="Q1251" s="9">
        <v>3</v>
      </c>
      <c r="R1251" s="9">
        <v>1</v>
      </c>
      <c r="S1251" s="9">
        <v>8</v>
      </c>
      <c r="T1251" s="9" t="s">
        <v>32</v>
      </c>
      <c r="U1251" s="9">
        <v>11002</v>
      </c>
      <c r="V1251" s="9">
        <v>11002</v>
      </c>
      <c r="W1251" s="9" t="s">
        <v>5019</v>
      </c>
      <c r="X1251" s="9" t="s">
        <v>4985</v>
      </c>
      <c r="Y1251" s="9" t="s">
        <v>4980</v>
      </c>
      <c r="Z1251" s="9" t="s">
        <v>4980</v>
      </c>
      <c r="AA1251" s="9" t="s">
        <v>4989</v>
      </c>
      <c r="AB1251" s="84" t="s">
        <v>5005</v>
      </c>
      <c r="AC1251" s="9" t="s">
        <v>5006</v>
      </c>
      <c r="AD1251" s="9"/>
      <c r="AE1251" s="20" t="str">
        <f>VLOOKUP(E1251,'FILIAIS PETZ'!A:Q,17,0)</f>
        <v>SP3</v>
      </c>
      <c r="AF1251" s="20" t="str">
        <f>VLOOKUP(E1251,'FILIAIS PETZ'!A:Q,3,0)</f>
        <v>FELICIO</v>
      </c>
      <c r="AG1251" s="20" t="str">
        <f>VLOOKUP(E1251,'FILIAIS PETZ'!A:Q,2,0)</f>
        <v>R3</v>
      </c>
      <c r="AH1251" s="75">
        <v>145</v>
      </c>
      <c r="AI1251" s="68" t="s">
        <v>9687</v>
      </c>
      <c r="AJ1251" s="43">
        <f>VLOOKUP(E1251,'FILIAIS PETZ'!$A$2:$K$2000,11,0)</f>
        <v>18328118006905</v>
      </c>
      <c r="AK1251" s="44">
        <v>18328118006905</v>
      </c>
    </row>
    <row r="1252" spans="1:37" s="14" customFormat="1" ht="15" customHeight="1" thickBot="1" x14ac:dyDescent="0.25">
      <c r="A1252" s="9">
        <v>846347</v>
      </c>
      <c r="B1252" s="18">
        <f>VLOOKUP(C1252,FORNECEDORES!D:E,2,0)</f>
        <v>530375</v>
      </c>
      <c r="C1252" s="19" t="str">
        <f>VLOOKUP(D1252,FORNECEDORES!A:D,4,0)</f>
        <v>23.080.842/0001-04</v>
      </c>
      <c r="D1252" s="13" t="s">
        <v>4370</v>
      </c>
      <c r="E1252" s="20" t="str">
        <f t="shared" si="77"/>
        <v>04 0003</v>
      </c>
      <c r="F1252" s="28" t="s">
        <v>8971</v>
      </c>
      <c r="G1252" s="21" t="str">
        <f>VLOOKUP(E1252,'FILIAIS PETZ'!A:E,5,0)</f>
        <v>PETZ SAO BERNARDO</v>
      </c>
      <c r="H1252" s="20" t="str">
        <f>VLOOKUP(E1252,'FILIAIS PETZ'!A:D,4,0)</f>
        <v>SBCA-SP</v>
      </c>
      <c r="I1252" s="46">
        <v>45329</v>
      </c>
      <c r="J1252" s="9">
        <v>846347</v>
      </c>
      <c r="K1252" s="9"/>
      <c r="L1252" s="29"/>
      <c r="M1252" s="46"/>
      <c r="N1252" s="46"/>
      <c r="O1252" s="46"/>
      <c r="P1252" s="29" t="s">
        <v>4990</v>
      </c>
      <c r="Q1252" s="9">
        <v>3</v>
      </c>
      <c r="R1252" s="9">
        <v>1</v>
      </c>
      <c r="S1252" s="9">
        <v>8</v>
      </c>
      <c r="T1252" s="9" t="s">
        <v>32</v>
      </c>
      <c r="U1252" s="9">
        <v>11002</v>
      </c>
      <c r="V1252" s="9">
        <v>11002</v>
      </c>
      <c r="W1252" s="9" t="s">
        <v>5019</v>
      </c>
      <c r="X1252" s="9" t="s">
        <v>4985</v>
      </c>
      <c r="Y1252" s="9" t="s">
        <v>4980</v>
      </c>
      <c r="Z1252" s="9" t="s">
        <v>4980</v>
      </c>
      <c r="AA1252" s="9" t="s">
        <v>4989</v>
      </c>
      <c r="AB1252" s="84" t="s">
        <v>5005</v>
      </c>
      <c r="AC1252" s="9" t="s">
        <v>5006</v>
      </c>
      <c r="AD1252" s="9"/>
      <c r="AE1252" s="20" t="str">
        <f>VLOOKUP(E1252,'FILIAIS PETZ'!A:Q,17,0)</f>
        <v>SP3</v>
      </c>
      <c r="AF1252" s="20" t="str">
        <f>VLOOKUP(E1252,'FILIAIS PETZ'!A:Q,3,0)</f>
        <v>FELICIO</v>
      </c>
      <c r="AG1252" s="20" t="str">
        <f>VLOOKUP(E1252,'FILIAIS PETZ'!A:Q,2,0)</f>
        <v>R3</v>
      </c>
      <c r="AH1252" s="75">
        <v>110</v>
      </c>
      <c r="AI1252" s="68" t="s">
        <v>9688</v>
      </c>
      <c r="AJ1252" s="43">
        <f>VLOOKUP(E1252,'FILIAIS PETZ'!$A$2:$K$2000,11,0)</f>
        <v>18328118002152</v>
      </c>
      <c r="AK1252" s="44">
        <v>18328118002152</v>
      </c>
    </row>
    <row r="1253" spans="1:37" s="14" customFormat="1" ht="15" customHeight="1" thickBot="1" x14ac:dyDescent="0.25">
      <c r="A1253" s="9">
        <v>846348</v>
      </c>
      <c r="B1253" s="18">
        <f>VLOOKUP(C1253,FORNECEDORES!D:E,2,0)</f>
        <v>530375</v>
      </c>
      <c r="C1253" s="19" t="str">
        <f>VLOOKUP(D1253,FORNECEDORES!A:D,4,0)</f>
        <v>23.080.842/0001-04</v>
      </c>
      <c r="D1253" s="13" t="s">
        <v>4370</v>
      </c>
      <c r="E1253" s="20" t="str">
        <f t="shared" si="77"/>
        <v>04 0138</v>
      </c>
      <c r="F1253" s="28" t="s">
        <v>8627</v>
      </c>
      <c r="G1253" s="21" t="str">
        <f>VLOOKUP(E1253,'FILIAIS PETZ'!A:E,5,0)</f>
        <v>PETZ JOÃO FIRMINO</v>
      </c>
      <c r="H1253" s="20" t="str">
        <f>VLOOKUP(E1253,'FILIAIS PETZ'!A:D,4,0)</f>
        <v>JFIR-SP</v>
      </c>
      <c r="I1253" s="46">
        <v>45329</v>
      </c>
      <c r="J1253" s="9">
        <v>846348</v>
      </c>
      <c r="K1253" s="9"/>
      <c r="L1253" s="29"/>
      <c r="M1253" s="46"/>
      <c r="N1253" s="46"/>
      <c r="O1253" s="46"/>
      <c r="P1253" s="29" t="s">
        <v>4990</v>
      </c>
      <c r="Q1253" s="9">
        <v>3</v>
      </c>
      <c r="R1253" s="9">
        <v>1</v>
      </c>
      <c r="S1253" s="9">
        <v>8</v>
      </c>
      <c r="T1253" s="9" t="s">
        <v>32</v>
      </c>
      <c r="U1253" s="9">
        <v>11002</v>
      </c>
      <c r="V1253" s="9">
        <v>11002</v>
      </c>
      <c r="W1253" s="9" t="s">
        <v>5019</v>
      </c>
      <c r="X1253" s="9" t="s">
        <v>4985</v>
      </c>
      <c r="Y1253" s="9" t="s">
        <v>4980</v>
      </c>
      <c r="Z1253" s="9" t="s">
        <v>4980</v>
      </c>
      <c r="AA1253" s="9" t="s">
        <v>4989</v>
      </c>
      <c r="AB1253" s="84" t="s">
        <v>5005</v>
      </c>
      <c r="AC1253" s="9" t="s">
        <v>5006</v>
      </c>
      <c r="AD1253" s="9"/>
      <c r="AE1253" s="20" t="str">
        <f>VLOOKUP(E1253,'FILIAIS PETZ'!A:Q,17,0)</f>
        <v>SP3</v>
      </c>
      <c r="AF1253" s="20" t="str">
        <f>VLOOKUP(E1253,'FILIAIS PETZ'!A:Q,3,0)</f>
        <v>FELICIO</v>
      </c>
      <c r="AG1253" s="20" t="str">
        <f>VLOOKUP(E1253,'FILIAIS PETZ'!A:Q,2,0)</f>
        <v>R3</v>
      </c>
      <c r="AH1253" s="75">
        <v>270</v>
      </c>
      <c r="AI1253" s="68" t="s">
        <v>9689</v>
      </c>
      <c r="AJ1253" s="43">
        <f>VLOOKUP(E1253,'FILIAIS PETZ'!$A$2:$K$2000,11,0)</f>
        <v>18328118012972</v>
      </c>
      <c r="AK1253" s="44">
        <v>18328118012972</v>
      </c>
    </row>
    <row r="1254" spans="1:37" s="14" customFormat="1" ht="15" customHeight="1" thickBot="1" x14ac:dyDescent="0.25">
      <c r="A1254" s="9">
        <v>846350</v>
      </c>
      <c r="B1254" s="18">
        <f>VLOOKUP(C1254,FORNECEDORES!D:E,2,0)</f>
        <v>530375</v>
      </c>
      <c r="C1254" s="19" t="str">
        <f>VLOOKUP(D1254,FORNECEDORES!A:D,4,0)</f>
        <v>23.080.842/0001-04</v>
      </c>
      <c r="D1254" s="13" t="s">
        <v>4370</v>
      </c>
      <c r="E1254" s="20" t="str">
        <f t="shared" si="77"/>
        <v>04 0068</v>
      </c>
      <c r="F1254" s="28" t="s">
        <v>8958</v>
      </c>
      <c r="G1254" s="21" t="str">
        <f>VLOOKUP(E1254,'FILIAIS PETZ'!A:E,5,0)</f>
        <v>PETZ PEREIRA BARRETO</v>
      </c>
      <c r="H1254" s="20" t="str">
        <f>VLOOKUP(E1254,'FILIAIS PETZ'!A:D,4,0)</f>
        <v>PBAR-SP</v>
      </c>
      <c r="I1254" s="46">
        <v>45329</v>
      </c>
      <c r="J1254" s="9">
        <v>846350</v>
      </c>
      <c r="K1254" s="9"/>
      <c r="L1254" s="29"/>
      <c r="M1254" s="46"/>
      <c r="N1254" s="46"/>
      <c r="O1254" s="46"/>
      <c r="P1254" s="29" t="s">
        <v>4990</v>
      </c>
      <c r="Q1254" s="9">
        <v>3</v>
      </c>
      <c r="R1254" s="9">
        <v>1</v>
      </c>
      <c r="S1254" s="9">
        <v>8</v>
      </c>
      <c r="T1254" s="9" t="s">
        <v>32</v>
      </c>
      <c r="U1254" s="9">
        <v>11002</v>
      </c>
      <c r="V1254" s="9">
        <v>11002</v>
      </c>
      <c r="W1254" s="9" t="s">
        <v>5019</v>
      </c>
      <c r="X1254" s="9" t="s">
        <v>4985</v>
      </c>
      <c r="Y1254" s="9" t="s">
        <v>4980</v>
      </c>
      <c r="Z1254" s="9" t="s">
        <v>4980</v>
      </c>
      <c r="AA1254" s="9" t="s">
        <v>4989</v>
      </c>
      <c r="AB1254" s="84" t="s">
        <v>5005</v>
      </c>
      <c r="AC1254" s="9" t="s">
        <v>5006</v>
      </c>
      <c r="AD1254" s="9"/>
      <c r="AE1254" s="20" t="str">
        <f>VLOOKUP(E1254,'FILIAIS PETZ'!A:Q,17,0)</f>
        <v>SP3</v>
      </c>
      <c r="AF1254" s="20" t="str">
        <f>VLOOKUP(E1254,'FILIAIS PETZ'!A:Q,3,0)</f>
        <v>FELICIO</v>
      </c>
      <c r="AG1254" s="20" t="str">
        <f>VLOOKUP(E1254,'FILIAIS PETZ'!A:Q,2,0)</f>
        <v>R3</v>
      </c>
      <c r="AH1254" s="75">
        <v>170</v>
      </c>
      <c r="AI1254" s="68" t="s">
        <v>9690</v>
      </c>
      <c r="AJ1254" s="43">
        <f>VLOOKUP(E1254,'FILIAIS PETZ'!$A$2:$K$2000,11,0)</f>
        <v>18328118007111</v>
      </c>
      <c r="AK1254" s="44">
        <v>18328118007111</v>
      </c>
    </row>
    <row r="1255" spans="1:37" s="14" customFormat="1" ht="15" customHeight="1" thickBot="1" x14ac:dyDescent="0.25">
      <c r="A1255" s="9">
        <v>846351</v>
      </c>
      <c r="B1255" s="18">
        <f>VLOOKUP(C1255,FORNECEDORES!D:E,2,0)</f>
        <v>530375</v>
      </c>
      <c r="C1255" s="19" t="str">
        <f>VLOOKUP(D1255,FORNECEDORES!A:D,4,0)</f>
        <v>23.080.842/0001-04</v>
      </c>
      <c r="D1255" s="13" t="s">
        <v>4370</v>
      </c>
      <c r="E1255" s="20" t="str">
        <f t="shared" si="77"/>
        <v>04 0181</v>
      </c>
      <c r="F1255" s="28" t="s">
        <v>8969</v>
      </c>
      <c r="G1255" s="21" t="str">
        <f>VLOOKUP(E1255,'FILIAIS PETZ'!A:E,5,0)</f>
        <v>PETZ MAUA SHOPPING</v>
      </c>
      <c r="H1255" s="20" t="str">
        <f>VLOOKUP(E1255,'FILIAIS PETZ'!A:D,4,0)</f>
        <v>MAUA-SP</v>
      </c>
      <c r="I1255" s="46">
        <v>45329</v>
      </c>
      <c r="J1255" s="9">
        <v>846351</v>
      </c>
      <c r="K1255" s="9"/>
      <c r="L1255" s="29"/>
      <c r="M1255" s="46"/>
      <c r="N1255" s="46"/>
      <c r="O1255" s="46"/>
      <c r="P1255" s="29" t="s">
        <v>4990</v>
      </c>
      <c r="Q1255" s="9">
        <v>3</v>
      </c>
      <c r="R1255" s="9">
        <v>1</v>
      </c>
      <c r="S1255" s="9">
        <v>8</v>
      </c>
      <c r="T1255" s="9" t="s">
        <v>32</v>
      </c>
      <c r="U1255" s="9">
        <v>11002</v>
      </c>
      <c r="V1255" s="9">
        <v>11002</v>
      </c>
      <c r="W1255" s="9" t="s">
        <v>5019</v>
      </c>
      <c r="X1255" s="9" t="s">
        <v>4985</v>
      </c>
      <c r="Y1255" s="9" t="s">
        <v>4980</v>
      </c>
      <c r="Z1255" s="9" t="s">
        <v>4980</v>
      </c>
      <c r="AA1255" s="9" t="s">
        <v>4989</v>
      </c>
      <c r="AB1255" s="84" t="s">
        <v>5005</v>
      </c>
      <c r="AC1255" s="9" t="s">
        <v>5006</v>
      </c>
      <c r="AD1255" s="9"/>
      <c r="AE1255" s="20" t="str">
        <f>VLOOKUP(E1255,'FILIAIS PETZ'!A:Q,17,0)</f>
        <v>SP3</v>
      </c>
      <c r="AF1255" s="20" t="str">
        <f>VLOOKUP(E1255,'FILIAIS PETZ'!A:Q,3,0)</f>
        <v>FELICIO</v>
      </c>
      <c r="AG1255" s="20" t="str">
        <f>VLOOKUP(E1255,'FILIAIS PETZ'!A:Q,2,0)</f>
        <v>R3</v>
      </c>
      <c r="AH1255" s="75">
        <v>440</v>
      </c>
      <c r="AI1255" s="68" t="s">
        <v>9691</v>
      </c>
      <c r="AJ1255" s="43">
        <f>VLOOKUP(E1255,'FILIAIS PETZ'!$A$2:$K$2000,11,0)</f>
        <v>18328118016617</v>
      </c>
      <c r="AK1255" s="44">
        <v>18328118016617</v>
      </c>
    </row>
    <row r="1256" spans="1:37" s="14" customFormat="1" ht="15" customHeight="1" thickBot="1" x14ac:dyDescent="0.25">
      <c r="A1256" s="9">
        <v>846354</v>
      </c>
      <c r="B1256" s="18">
        <f>VLOOKUP(C1256,FORNECEDORES!D:E,2,0)</f>
        <v>530375</v>
      </c>
      <c r="C1256" s="19" t="str">
        <f>VLOOKUP(D1256,FORNECEDORES!A:D,4,0)</f>
        <v>23.080.842/0001-04</v>
      </c>
      <c r="D1256" s="13" t="s">
        <v>4370</v>
      </c>
      <c r="E1256" s="20" t="str">
        <f t="shared" si="77"/>
        <v>04 0135</v>
      </c>
      <c r="F1256" s="28" t="s">
        <v>8712</v>
      </c>
      <c r="G1256" s="21" t="str">
        <f>VLOOKUP(E1256,'FILIAIS PETZ'!A:E,5,0)</f>
        <v>PETZ CARREFOUR ANCHIETA</v>
      </c>
      <c r="H1256" s="20" t="str">
        <f>VLOOKUP(E1256,'FILIAIS PETZ'!A:D,4,0)</f>
        <v>ANCH-SP</v>
      </c>
      <c r="I1256" s="46">
        <v>45329</v>
      </c>
      <c r="J1256" s="9">
        <v>846354</v>
      </c>
      <c r="K1256" s="9"/>
      <c r="L1256" s="29"/>
      <c r="M1256" s="46"/>
      <c r="N1256" s="46"/>
      <c r="O1256" s="46"/>
      <c r="P1256" s="29" t="s">
        <v>4990</v>
      </c>
      <c r="Q1256" s="9">
        <v>3</v>
      </c>
      <c r="R1256" s="9">
        <v>1</v>
      </c>
      <c r="S1256" s="9">
        <v>8</v>
      </c>
      <c r="T1256" s="9" t="s">
        <v>32</v>
      </c>
      <c r="U1256" s="9">
        <v>11002</v>
      </c>
      <c r="V1256" s="9">
        <v>11002</v>
      </c>
      <c r="W1256" s="9" t="s">
        <v>5019</v>
      </c>
      <c r="X1256" s="9" t="s">
        <v>4985</v>
      </c>
      <c r="Y1256" s="9" t="s">
        <v>4980</v>
      </c>
      <c r="Z1256" s="9" t="s">
        <v>4980</v>
      </c>
      <c r="AA1256" s="9" t="s">
        <v>4989</v>
      </c>
      <c r="AB1256" s="84" t="s">
        <v>5005</v>
      </c>
      <c r="AC1256" s="9" t="s">
        <v>5006</v>
      </c>
      <c r="AD1256" s="9"/>
      <c r="AE1256" s="20" t="str">
        <f>VLOOKUP(E1256,'FILIAIS PETZ'!A:Q,17,0)</f>
        <v>SP3</v>
      </c>
      <c r="AF1256" s="20" t="str">
        <f>VLOOKUP(E1256,'FILIAIS PETZ'!A:Q,3,0)</f>
        <v>FELICIO</v>
      </c>
      <c r="AG1256" s="20" t="str">
        <f>VLOOKUP(E1256,'FILIAIS PETZ'!A:Q,2,0)</f>
        <v>R3</v>
      </c>
      <c r="AH1256" s="75">
        <v>450</v>
      </c>
      <c r="AI1256" s="68" t="s">
        <v>9692</v>
      </c>
      <c r="AJ1256" s="43">
        <f>VLOOKUP(E1256,'FILIAIS PETZ'!$A$2:$K$2000,11,0)</f>
        <v>18328118012549</v>
      </c>
      <c r="AK1256" s="44">
        <v>18328118012549</v>
      </c>
    </row>
    <row r="1257" spans="1:37" s="14" customFormat="1" ht="15" customHeight="1" thickBot="1" x14ac:dyDescent="0.25">
      <c r="A1257" s="9">
        <v>846581</v>
      </c>
      <c r="B1257" s="18">
        <f>VLOOKUP(C1257,FORNECEDORES!D:E,2,0)</f>
        <v>14456</v>
      </c>
      <c r="C1257" s="19" t="str">
        <f>VLOOKUP(D1257,FORNECEDORES!A:D,4,0)</f>
        <v>29.274.777/0001-26</v>
      </c>
      <c r="D1257" s="13" t="s">
        <v>2689</v>
      </c>
      <c r="E1257" s="20" t="str">
        <f t="shared" si="77"/>
        <v>04 0181</v>
      </c>
      <c r="F1257" s="28" t="s">
        <v>8969</v>
      </c>
      <c r="G1257" s="21" t="str">
        <f>VLOOKUP(E1257,'FILIAIS PETZ'!A:E,5,0)</f>
        <v>PETZ MAUA SHOPPING</v>
      </c>
      <c r="H1257" s="20" t="str">
        <f>VLOOKUP(E1257,'FILIAIS PETZ'!A:D,4,0)</f>
        <v>MAUA-SP</v>
      </c>
      <c r="I1257" s="46">
        <v>45330</v>
      </c>
      <c r="J1257" s="9">
        <v>846581</v>
      </c>
      <c r="K1257" s="9" t="s">
        <v>9035</v>
      </c>
      <c r="L1257" s="29" t="s">
        <v>9693</v>
      </c>
      <c r="M1257" s="46">
        <v>45331</v>
      </c>
      <c r="N1257" s="46">
        <v>45378</v>
      </c>
      <c r="O1257" s="46">
        <v>45338</v>
      </c>
      <c r="P1257" s="29" t="s">
        <v>4990</v>
      </c>
      <c r="Q1257" s="9">
        <v>3</v>
      </c>
      <c r="R1257" s="9">
        <v>1</v>
      </c>
      <c r="S1257" s="9">
        <v>8</v>
      </c>
      <c r="T1257" s="9" t="s">
        <v>32</v>
      </c>
      <c r="U1257" s="9">
        <v>11002</v>
      </c>
      <c r="V1257" s="9">
        <v>11002</v>
      </c>
      <c r="W1257" s="9" t="s">
        <v>5019</v>
      </c>
      <c r="X1257" s="9" t="s">
        <v>4985</v>
      </c>
      <c r="Y1257" s="9" t="s">
        <v>4997</v>
      </c>
      <c r="Z1257" s="9" t="s">
        <v>4993</v>
      </c>
      <c r="AA1257" s="9" t="s">
        <v>4989</v>
      </c>
      <c r="AB1257" s="9" t="s">
        <v>12941</v>
      </c>
      <c r="AC1257" s="9" t="s">
        <v>5006</v>
      </c>
      <c r="AD1257" s="9"/>
      <c r="AE1257" s="20" t="str">
        <f>VLOOKUP(E1257,'FILIAIS PETZ'!A:Q,17,0)</f>
        <v>SP3</v>
      </c>
      <c r="AF1257" s="20" t="str">
        <f>VLOOKUP(E1257,'FILIAIS PETZ'!A:Q,3,0)</f>
        <v>FELICIO</v>
      </c>
      <c r="AG1257" s="20" t="str">
        <f>VLOOKUP(E1257,'FILIAIS PETZ'!A:Q,2,0)</f>
        <v>R3</v>
      </c>
      <c r="AH1257" s="75">
        <v>890</v>
      </c>
      <c r="AI1257" s="68" t="s">
        <v>9694</v>
      </c>
      <c r="AJ1257" s="43">
        <f>VLOOKUP(E1257,'FILIAIS PETZ'!$A$2:$K$2000,11,0)</f>
        <v>18328118016617</v>
      </c>
      <c r="AK1257" s="44">
        <v>18328118016617</v>
      </c>
    </row>
    <row r="1258" spans="1:37" s="14" customFormat="1" ht="15" customHeight="1" thickBot="1" x14ac:dyDescent="0.25">
      <c r="A1258" s="9">
        <v>846572</v>
      </c>
      <c r="B1258" s="18">
        <f>VLOOKUP(C1258,FORNECEDORES!D:E,2,0)</f>
        <v>14456</v>
      </c>
      <c r="C1258" s="19" t="str">
        <f>VLOOKUP(D1258,FORNECEDORES!A:D,4,0)</f>
        <v>29.274.777/0001-26</v>
      </c>
      <c r="D1258" s="13" t="s">
        <v>2689</v>
      </c>
      <c r="E1258" s="20" t="str">
        <f t="shared" ref="E1258:E1321" si="80">CONCATENATE("04 ",F1258)</f>
        <v>04 0069</v>
      </c>
      <c r="F1258" s="28" t="s">
        <v>8968</v>
      </c>
      <c r="G1258" s="21" t="str">
        <f>VLOOKUP(E1258,'FILIAIS PETZ'!A:E,5,0)</f>
        <v>PETZ GIOVANNI PIRELLI</v>
      </c>
      <c r="H1258" s="20" t="str">
        <f>VLOOKUP(E1258,'FILIAIS PETZ'!A:D,4,0)</f>
        <v>GPIR-SP</v>
      </c>
      <c r="I1258" s="46">
        <v>45330</v>
      </c>
      <c r="J1258" s="9">
        <v>846572</v>
      </c>
      <c r="K1258" s="9" t="s">
        <v>9035</v>
      </c>
      <c r="L1258" s="29" t="s">
        <v>9695</v>
      </c>
      <c r="M1258" s="46">
        <v>45331</v>
      </c>
      <c r="N1258" s="46">
        <v>45378</v>
      </c>
      <c r="O1258" s="46">
        <v>45338</v>
      </c>
      <c r="P1258" s="29" t="s">
        <v>4990</v>
      </c>
      <c r="Q1258" s="9">
        <v>3</v>
      </c>
      <c r="R1258" s="9">
        <v>1</v>
      </c>
      <c r="S1258" s="9">
        <v>8</v>
      </c>
      <c r="T1258" s="9" t="s">
        <v>32</v>
      </c>
      <c r="U1258" s="9">
        <v>11002</v>
      </c>
      <c r="V1258" s="9">
        <v>11002</v>
      </c>
      <c r="W1258" s="9" t="s">
        <v>5019</v>
      </c>
      <c r="X1258" s="9" t="s">
        <v>4985</v>
      </c>
      <c r="Y1258" s="9" t="s">
        <v>4997</v>
      </c>
      <c r="Z1258" s="9" t="s">
        <v>4993</v>
      </c>
      <c r="AA1258" s="9" t="s">
        <v>4989</v>
      </c>
      <c r="AB1258" s="9" t="s">
        <v>12941</v>
      </c>
      <c r="AC1258" s="9" t="s">
        <v>5006</v>
      </c>
      <c r="AD1258" s="9"/>
      <c r="AE1258" s="20" t="str">
        <f>VLOOKUP(E1258,'FILIAIS PETZ'!A:Q,17,0)</f>
        <v>SP3</v>
      </c>
      <c r="AF1258" s="20" t="str">
        <f>VLOOKUP(E1258,'FILIAIS PETZ'!A:Q,3,0)</f>
        <v>FELICIO</v>
      </c>
      <c r="AG1258" s="20" t="str">
        <f>VLOOKUP(E1258,'FILIAIS PETZ'!A:Q,2,0)</f>
        <v>R3</v>
      </c>
      <c r="AH1258" s="75">
        <v>390</v>
      </c>
      <c r="AI1258" s="68" t="s">
        <v>9696</v>
      </c>
      <c r="AJ1258" s="43">
        <f>VLOOKUP(E1258,'FILIAIS PETZ'!$A$2:$K$2000,11,0)</f>
        <v>18328118006905</v>
      </c>
      <c r="AK1258" s="44">
        <v>18328118006905</v>
      </c>
    </row>
    <row r="1259" spans="1:37" s="14" customFormat="1" ht="15" customHeight="1" thickBot="1" x14ac:dyDescent="0.25">
      <c r="A1259" s="9">
        <v>846573</v>
      </c>
      <c r="B1259" s="18">
        <f>VLOOKUP(C1259,FORNECEDORES!D:E,2,0)</f>
        <v>14456</v>
      </c>
      <c r="C1259" s="19" t="str">
        <f>VLOOKUP(D1259,FORNECEDORES!A:D,4,0)</f>
        <v>29.274.777/0001-26</v>
      </c>
      <c r="D1259" s="13" t="s">
        <v>2689</v>
      </c>
      <c r="E1259" s="20" t="str">
        <f t="shared" si="80"/>
        <v>04 0069</v>
      </c>
      <c r="F1259" s="28" t="s">
        <v>8968</v>
      </c>
      <c r="G1259" s="21" t="str">
        <f>VLOOKUP(E1259,'FILIAIS PETZ'!A:E,5,0)</f>
        <v>PETZ GIOVANNI PIRELLI</v>
      </c>
      <c r="H1259" s="20" t="str">
        <f>VLOOKUP(E1259,'FILIAIS PETZ'!A:D,4,0)</f>
        <v>GPIR-SP</v>
      </c>
      <c r="I1259" s="46">
        <v>45330</v>
      </c>
      <c r="J1259" s="9">
        <v>846573</v>
      </c>
      <c r="K1259" s="9" t="s">
        <v>9035</v>
      </c>
      <c r="L1259" s="29" t="s">
        <v>9697</v>
      </c>
      <c r="M1259" s="46">
        <v>45331</v>
      </c>
      <c r="N1259" s="46">
        <v>45378</v>
      </c>
      <c r="O1259" s="46">
        <v>45338</v>
      </c>
      <c r="P1259" s="29" t="s">
        <v>4990</v>
      </c>
      <c r="Q1259" s="9">
        <v>3</v>
      </c>
      <c r="R1259" s="9">
        <v>1</v>
      </c>
      <c r="S1259" s="9">
        <v>8</v>
      </c>
      <c r="T1259" s="9" t="s">
        <v>32</v>
      </c>
      <c r="U1259" s="9">
        <v>11002</v>
      </c>
      <c r="V1259" s="9">
        <v>11002</v>
      </c>
      <c r="W1259" s="9" t="s">
        <v>5019</v>
      </c>
      <c r="X1259" s="9" t="s">
        <v>4985</v>
      </c>
      <c r="Y1259" s="9" t="s">
        <v>4997</v>
      </c>
      <c r="Z1259" s="9" t="s">
        <v>4993</v>
      </c>
      <c r="AA1259" s="9" t="s">
        <v>4989</v>
      </c>
      <c r="AB1259" s="9" t="s">
        <v>12941</v>
      </c>
      <c r="AC1259" s="9" t="s">
        <v>5006</v>
      </c>
      <c r="AD1259" s="9"/>
      <c r="AE1259" s="20" t="str">
        <f>VLOOKUP(E1259,'FILIAIS PETZ'!A:Q,17,0)</f>
        <v>SP3</v>
      </c>
      <c r="AF1259" s="20" t="str">
        <f>VLOOKUP(E1259,'FILIAIS PETZ'!A:Q,3,0)</f>
        <v>FELICIO</v>
      </c>
      <c r="AG1259" s="20" t="str">
        <f>VLOOKUP(E1259,'FILIAIS PETZ'!A:Q,2,0)</f>
        <v>R3</v>
      </c>
      <c r="AH1259" s="75">
        <v>590</v>
      </c>
      <c r="AI1259" s="68" t="s">
        <v>9698</v>
      </c>
      <c r="AJ1259" s="43">
        <f>VLOOKUP(E1259,'FILIAIS PETZ'!$A$2:$K$2000,11,0)</f>
        <v>18328118006905</v>
      </c>
      <c r="AK1259" s="44">
        <v>18328118006905</v>
      </c>
    </row>
    <row r="1260" spans="1:37" s="14" customFormat="1" ht="15" customHeight="1" thickBot="1" x14ac:dyDescent="0.25">
      <c r="A1260" s="9">
        <v>846586</v>
      </c>
      <c r="B1260" s="18">
        <f>VLOOKUP(C1260,FORNECEDORES!D:E,2,0)</f>
        <v>14456</v>
      </c>
      <c r="C1260" s="19" t="str">
        <f>VLOOKUP(D1260,FORNECEDORES!A:D,4,0)</f>
        <v>29.274.777/0001-26</v>
      </c>
      <c r="D1260" s="13" t="s">
        <v>2689</v>
      </c>
      <c r="E1260" s="20" t="str">
        <f t="shared" si="80"/>
        <v>04 0010</v>
      </c>
      <c r="F1260" s="28" t="s">
        <v>8983</v>
      </c>
      <c r="G1260" s="21" t="str">
        <f>VLOOKUP(E1260,'FILIAIS PETZ'!A:E,5,0)</f>
        <v>PETZ SANTA CECILIA</v>
      </c>
      <c r="H1260" s="20" t="str">
        <f>VLOOKUP(E1260,'FILIAIS PETZ'!A:D,4,0)</f>
        <v>STCE-SP</v>
      </c>
      <c r="I1260" s="46">
        <v>45330</v>
      </c>
      <c r="J1260" s="9">
        <v>846586</v>
      </c>
      <c r="K1260" s="9" t="s">
        <v>9035</v>
      </c>
      <c r="L1260" s="29" t="s">
        <v>9699</v>
      </c>
      <c r="M1260" s="46">
        <v>45331</v>
      </c>
      <c r="N1260" s="46">
        <v>45378</v>
      </c>
      <c r="O1260" s="46">
        <v>45338</v>
      </c>
      <c r="P1260" s="29" t="s">
        <v>4990</v>
      </c>
      <c r="Q1260" s="9">
        <v>3</v>
      </c>
      <c r="R1260" s="9">
        <v>1</v>
      </c>
      <c r="S1260" s="9">
        <v>8</v>
      </c>
      <c r="T1260" s="9" t="s">
        <v>32</v>
      </c>
      <c r="U1260" s="9">
        <v>11002</v>
      </c>
      <c r="V1260" s="9">
        <v>11002</v>
      </c>
      <c r="W1260" s="9" t="s">
        <v>5024</v>
      </c>
      <c r="X1260" s="9" t="s">
        <v>4985</v>
      </c>
      <c r="Y1260" s="9" t="s">
        <v>4997</v>
      </c>
      <c r="Z1260" s="9" t="s">
        <v>4993</v>
      </c>
      <c r="AA1260" s="9" t="s">
        <v>4989</v>
      </c>
      <c r="AB1260" s="9" t="s">
        <v>12941</v>
      </c>
      <c r="AC1260" s="9" t="s">
        <v>5006</v>
      </c>
      <c r="AD1260" s="9"/>
      <c r="AE1260" s="20" t="str">
        <f>VLOOKUP(E1260,'FILIAIS PETZ'!A:Q,17,0)</f>
        <v>SP2</v>
      </c>
      <c r="AF1260" s="20" t="str">
        <f>VLOOKUP(E1260,'FILIAIS PETZ'!A:Q,3,0)</f>
        <v>FELICIO</v>
      </c>
      <c r="AG1260" s="20" t="str">
        <f>VLOOKUP(E1260,'FILIAIS PETZ'!A:Q,2,0)</f>
        <v>R3</v>
      </c>
      <c r="AH1260" s="75">
        <v>390</v>
      </c>
      <c r="AI1260" s="68" t="s">
        <v>9700</v>
      </c>
      <c r="AJ1260" s="43">
        <f>VLOOKUP(E1260,'FILIAIS PETZ'!$A$2:$K$2000,11,0)</f>
        <v>18328118001938</v>
      </c>
      <c r="AK1260" s="44">
        <v>18328118001938</v>
      </c>
    </row>
    <row r="1261" spans="1:37" s="14" customFormat="1" ht="15" customHeight="1" thickBot="1" x14ac:dyDescent="0.25">
      <c r="A1261" s="9">
        <v>846588</v>
      </c>
      <c r="B1261" s="18">
        <f>VLOOKUP(C1261,FORNECEDORES!D:E,2,0)</f>
        <v>14456</v>
      </c>
      <c r="C1261" s="19" t="str">
        <f>VLOOKUP(D1261,FORNECEDORES!A:D,4,0)</f>
        <v>29.274.777/0001-26</v>
      </c>
      <c r="D1261" s="13" t="s">
        <v>2689</v>
      </c>
      <c r="E1261" s="20" t="str">
        <f t="shared" si="80"/>
        <v>04 0010</v>
      </c>
      <c r="F1261" s="28" t="s">
        <v>8983</v>
      </c>
      <c r="G1261" s="21" t="str">
        <f>VLOOKUP(E1261,'FILIAIS PETZ'!A:E,5,0)</f>
        <v>PETZ SANTA CECILIA</v>
      </c>
      <c r="H1261" s="20" t="str">
        <f>VLOOKUP(E1261,'FILIAIS PETZ'!A:D,4,0)</f>
        <v>STCE-SP</v>
      </c>
      <c r="I1261" s="46">
        <v>45330</v>
      </c>
      <c r="J1261" s="9">
        <v>846588</v>
      </c>
      <c r="K1261" s="9" t="s">
        <v>9035</v>
      </c>
      <c r="L1261" s="29" t="s">
        <v>9701</v>
      </c>
      <c r="M1261" s="46">
        <v>45331</v>
      </c>
      <c r="N1261" s="46">
        <v>45378</v>
      </c>
      <c r="O1261" s="46">
        <v>45338</v>
      </c>
      <c r="P1261" s="29" t="s">
        <v>4990</v>
      </c>
      <c r="Q1261" s="9">
        <v>3</v>
      </c>
      <c r="R1261" s="9">
        <v>1</v>
      </c>
      <c r="S1261" s="9">
        <v>8</v>
      </c>
      <c r="T1261" s="9" t="s">
        <v>32</v>
      </c>
      <c r="U1261" s="9">
        <v>11002</v>
      </c>
      <c r="V1261" s="9">
        <v>11002</v>
      </c>
      <c r="W1261" s="9" t="s">
        <v>5119</v>
      </c>
      <c r="X1261" s="9" t="s">
        <v>4985</v>
      </c>
      <c r="Y1261" s="9" t="s">
        <v>4997</v>
      </c>
      <c r="Z1261" s="9" t="s">
        <v>4993</v>
      </c>
      <c r="AA1261" s="9" t="s">
        <v>4989</v>
      </c>
      <c r="AB1261" s="9" t="s">
        <v>12941</v>
      </c>
      <c r="AC1261" s="9" t="s">
        <v>5006</v>
      </c>
      <c r="AD1261" s="9"/>
      <c r="AE1261" s="20" t="str">
        <f>VLOOKUP(E1261,'FILIAIS PETZ'!A:Q,17,0)</f>
        <v>SP2</v>
      </c>
      <c r="AF1261" s="20" t="str">
        <f>VLOOKUP(E1261,'FILIAIS PETZ'!A:Q,3,0)</f>
        <v>FELICIO</v>
      </c>
      <c r="AG1261" s="20" t="str">
        <f>VLOOKUP(E1261,'FILIAIS PETZ'!A:Q,2,0)</f>
        <v>R3</v>
      </c>
      <c r="AH1261" s="75">
        <v>590</v>
      </c>
      <c r="AI1261" s="68" t="s">
        <v>9702</v>
      </c>
      <c r="AJ1261" s="43">
        <f>VLOOKUP(E1261,'FILIAIS PETZ'!$A$2:$K$2000,11,0)</f>
        <v>18328118001938</v>
      </c>
      <c r="AK1261" s="44">
        <v>18328118001938</v>
      </c>
    </row>
    <row r="1262" spans="1:37" s="14" customFormat="1" ht="15" customHeight="1" thickBot="1" x14ac:dyDescent="0.25">
      <c r="A1262" s="9">
        <v>846589</v>
      </c>
      <c r="B1262" s="18">
        <f>VLOOKUP(C1262,FORNECEDORES!D:E,2,0)</f>
        <v>14456</v>
      </c>
      <c r="C1262" s="19" t="str">
        <f>VLOOKUP(D1262,FORNECEDORES!A:D,4,0)</f>
        <v>29.274.777/0001-26</v>
      </c>
      <c r="D1262" s="13" t="s">
        <v>2689</v>
      </c>
      <c r="E1262" s="20" t="str">
        <f t="shared" si="80"/>
        <v>04 0010</v>
      </c>
      <c r="F1262" s="28" t="s">
        <v>8983</v>
      </c>
      <c r="G1262" s="21" t="str">
        <f>VLOOKUP(E1262,'FILIAIS PETZ'!A:E,5,0)</f>
        <v>PETZ SANTA CECILIA</v>
      </c>
      <c r="H1262" s="20" t="str">
        <f>VLOOKUP(E1262,'FILIAIS PETZ'!A:D,4,0)</f>
        <v>STCE-SP</v>
      </c>
      <c r="I1262" s="46">
        <v>45330</v>
      </c>
      <c r="J1262" s="9">
        <v>846589</v>
      </c>
      <c r="K1262" s="9" t="s">
        <v>9035</v>
      </c>
      <c r="L1262" s="29" t="s">
        <v>9703</v>
      </c>
      <c r="M1262" s="46">
        <v>45331</v>
      </c>
      <c r="N1262" s="46">
        <v>45378</v>
      </c>
      <c r="O1262" s="46">
        <v>45338</v>
      </c>
      <c r="P1262" s="29" t="s">
        <v>4990</v>
      </c>
      <c r="Q1262" s="9">
        <v>3</v>
      </c>
      <c r="R1262" s="9">
        <v>1</v>
      </c>
      <c r="S1262" s="9">
        <v>8</v>
      </c>
      <c r="T1262" s="9" t="s">
        <v>32</v>
      </c>
      <c r="U1262" s="9">
        <v>11002</v>
      </c>
      <c r="V1262" s="9">
        <v>11002</v>
      </c>
      <c r="W1262" s="9" t="s">
        <v>5024</v>
      </c>
      <c r="X1262" s="9" t="s">
        <v>4985</v>
      </c>
      <c r="Y1262" s="9" t="s">
        <v>4997</v>
      </c>
      <c r="Z1262" s="9" t="s">
        <v>4993</v>
      </c>
      <c r="AA1262" s="9" t="s">
        <v>4989</v>
      </c>
      <c r="AB1262" s="9" t="s">
        <v>12941</v>
      </c>
      <c r="AC1262" s="9" t="s">
        <v>5006</v>
      </c>
      <c r="AD1262" s="9"/>
      <c r="AE1262" s="20" t="str">
        <f>VLOOKUP(E1262,'FILIAIS PETZ'!A:Q,17,0)</f>
        <v>SP2</v>
      </c>
      <c r="AF1262" s="20" t="str">
        <f>VLOOKUP(E1262,'FILIAIS PETZ'!A:Q,3,0)</f>
        <v>FELICIO</v>
      </c>
      <c r="AG1262" s="20" t="str">
        <f>VLOOKUP(E1262,'FILIAIS PETZ'!A:Q,2,0)</f>
        <v>R3</v>
      </c>
      <c r="AH1262" s="75">
        <v>490</v>
      </c>
      <c r="AI1262" s="68" t="s">
        <v>9704</v>
      </c>
      <c r="AJ1262" s="43">
        <f>VLOOKUP(E1262,'FILIAIS PETZ'!$A$2:$K$2000,11,0)</f>
        <v>18328118001938</v>
      </c>
      <c r="AK1262" s="44">
        <v>18328118001938</v>
      </c>
    </row>
    <row r="1263" spans="1:37" s="14" customFormat="1" ht="15" customHeight="1" thickBot="1" x14ac:dyDescent="0.25">
      <c r="A1263" s="9">
        <v>846593</v>
      </c>
      <c r="B1263" s="18">
        <f>VLOOKUP(C1263,FORNECEDORES!D:E,2,0)</f>
        <v>14456</v>
      </c>
      <c r="C1263" s="19" t="str">
        <f>VLOOKUP(D1263,FORNECEDORES!A:D,4,0)</f>
        <v>29.274.777/0001-26</v>
      </c>
      <c r="D1263" s="13" t="s">
        <v>2689</v>
      </c>
      <c r="E1263" s="20" t="str">
        <f t="shared" si="80"/>
        <v>04 0044</v>
      </c>
      <c r="F1263" s="28" t="s">
        <v>8974</v>
      </c>
      <c r="G1263" s="21" t="str">
        <f>VLOOKUP(E1263,'FILIAIS PETZ'!A:E,5,0)</f>
        <v>PETZ SANTO ANDRE</v>
      </c>
      <c r="H1263" s="20" t="str">
        <f>VLOOKUP(E1263,'FILIAIS PETZ'!A:D,4,0)</f>
        <v>STAD-SP</v>
      </c>
      <c r="I1263" s="46">
        <v>45330</v>
      </c>
      <c r="J1263" s="9">
        <v>846593</v>
      </c>
      <c r="K1263" s="9" t="s">
        <v>9035</v>
      </c>
      <c r="L1263" s="29" t="s">
        <v>9705</v>
      </c>
      <c r="M1263" s="46">
        <v>45331</v>
      </c>
      <c r="N1263" s="46">
        <v>45378</v>
      </c>
      <c r="O1263" s="46">
        <v>45338</v>
      </c>
      <c r="P1263" s="29" t="s">
        <v>4990</v>
      </c>
      <c r="Q1263" s="9">
        <v>3</v>
      </c>
      <c r="R1263" s="9">
        <v>1</v>
      </c>
      <c r="S1263" s="9">
        <v>8</v>
      </c>
      <c r="T1263" s="9" t="s">
        <v>32</v>
      </c>
      <c r="U1263" s="9">
        <v>11002</v>
      </c>
      <c r="V1263" s="9">
        <v>11002</v>
      </c>
      <c r="W1263" s="9" t="s">
        <v>5034</v>
      </c>
      <c r="X1263" s="9" t="s">
        <v>4985</v>
      </c>
      <c r="Y1263" s="9" t="s">
        <v>4997</v>
      </c>
      <c r="Z1263" s="9" t="s">
        <v>4993</v>
      </c>
      <c r="AA1263" s="9" t="s">
        <v>4989</v>
      </c>
      <c r="AB1263" s="9" t="s">
        <v>12941</v>
      </c>
      <c r="AC1263" s="9" t="s">
        <v>5006</v>
      </c>
      <c r="AD1263" s="9"/>
      <c r="AE1263" s="20" t="str">
        <f>VLOOKUP(E1263,'FILIAIS PETZ'!A:Q,17,0)</f>
        <v>SP3</v>
      </c>
      <c r="AF1263" s="20" t="str">
        <f>VLOOKUP(E1263,'FILIAIS PETZ'!A:Q,3,0)</f>
        <v>FELICIO</v>
      </c>
      <c r="AG1263" s="20" t="str">
        <f>VLOOKUP(E1263,'FILIAIS PETZ'!A:Q,2,0)</f>
        <v>R3</v>
      </c>
      <c r="AH1263" s="75">
        <v>690</v>
      </c>
      <c r="AI1263" s="68" t="s">
        <v>9706</v>
      </c>
      <c r="AJ1263" s="43">
        <f>VLOOKUP(E1263,'FILIAIS PETZ'!$A$2:$K$2000,11,0)</f>
        <v>18328118004600</v>
      </c>
      <c r="AK1263" s="44">
        <v>18328118004600</v>
      </c>
    </row>
    <row r="1264" spans="1:37" s="14" customFormat="1" ht="15" customHeight="1" thickBot="1" x14ac:dyDescent="0.25">
      <c r="A1264" s="9">
        <v>846594</v>
      </c>
      <c r="B1264" s="18">
        <f>VLOOKUP(C1264,FORNECEDORES!D:E,2,0)</f>
        <v>14456</v>
      </c>
      <c r="C1264" s="19" t="str">
        <f>VLOOKUP(D1264,FORNECEDORES!A:D,4,0)</f>
        <v>29.274.777/0001-26</v>
      </c>
      <c r="D1264" s="13" t="s">
        <v>2689</v>
      </c>
      <c r="E1264" s="20" t="str">
        <f t="shared" si="80"/>
        <v>04 0116</v>
      </c>
      <c r="F1264" s="28" t="s">
        <v>8970</v>
      </c>
      <c r="G1264" s="21" t="str">
        <f>VLOOKUP(E1264,'FILIAIS PETZ'!A:E,5,0)</f>
        <v>PETZ SANTO ANDRE DOM PEDRO</v>
      </c>
      <c r="H1264" s="20" t="str">
        <f>VLOOKUP(E1264,'FILIAIS PETZ'!A:D,4,0)</f>
        <v>SADP-SP</v>
      </c>
      <c r="I1264" s="46">
        <v>45330</v>
      </c>
      <c r="J1264" s="9">
        <v>846594</v>
      </c>
      <c r="K1264" s="9" t="s">
        <v>9035</v>
      </c>
      <c r="L1264" s="29" t="s">
        <v>9707</v>
      </c>
      <c r="M1264" s="46">
        <v>45331</v>
      </c>
      <c r="N1264" s="46">
        <v>45378</v>
      </c>
      <c r="O1264" s="46">
        <v>45338</v>
      </c>
      <c r="P1264" s="29" t="s">
        <v>4990</v>
      </c>
      <c r="Q1264" s="9">
        <v>3</v>
      </c>
      <c r="R1264" s="9">
        <v>1</v>
      </c>
      <c r="S1264" s="9">
        <v>8</v>
      </c>
      <c r="T1264" s="9" t="s">
        <v>32</v>
      </c>
      <c r="U1264" s="9">
        <v>11002</v>
      </c>
      <c r="V1264" s="9">
        <v>11002</v>
      </c>
      <c r="W1264" s="9" t="s">
        <v>5039</v>
      </c>
      <c r="X1264" s="9" t="s">
        <v>4985</v>
      </c>
      <c r="Y1264" s="9" t="s">
        <v>4997</v>
      </c>
      <c r="Z1264" s="9" t="s">
        <v>4993</v>
      </c>
      <c r="AA1264" s="9" t="s">
        <v>4989</v>
      </c>
      <c r="AB1264" s="9" t="s">
        <v>12941</v>
      </c>
      <c r="AC1264" s="9" t="s">
        <v>5006</v>
      </c>
      <c r="AD1264" s="9"/>
      <c r="AE1264" s="20" t="str">
        <f>VLOOKUP(E1264,'FILIAIS PETZ'!A:Q,17,0)</f>
        <v>SP3</v>
      </c>
      <c r="AF1264" s="20" t="str">
        <f>VLOOKUP(E1264,'FILIAIS PETZ'!A:Q,3,0)</f>
        <v>FELICIO</v>
      </c>
      <c r="AG1264" s="20" t="str">
        <f>VLOOKUP(E1264,'FILIAIS PETZ'!A:Q,2,0)</f>
        <v>R3</v>
      </c>
      <c r="AH1264" s="75">
        <v>490</v>
      </c>
      <c r="AI1264" s="68" t="s">
        <v>9708</v>
      </c>
      <c r="AJ1264" s="43">
        <f>VLOOKUP(E1264,'FILIAIS PETZ'!$A$2:$K$2000,11,0)</f>
        <v>18328118011062</v>
      </c>
      <c r="AK1264" s="44">
        <v>18328118011062</v>
      </c>
    </row>
    <row r="1265" spans="1:37" s="14" customFormat="1" ht="15" customHeight="1" thickBot="1" x14ac:dyDescent="0.25">
      <c r="A1265" s="9">
        <v>846568</v>
      </c>
      <c r="B1265" s="18">
        <f>VLOOKUP(C1265,FORNECEDORES!D:E,2,0)</f>
        <v>14456</v>
      </c>
      <c r="C1265" s="19" t="str">
        <f>VLOOKUP(D1265,FORNECEDORES!A:D,4,0)</f>
        <v>29.274.777/0001-26</v>
      </c>
      <c r="D1265" s="13" t="s">
        <v>2689</v>
      </c>
      <c r="E1265" s="20" t="str">
        <f t="shared" si="80"/>
        <v>04 0208</v>
      </c>
      <c r="F1265" s="28" t="s">
        <v>8975</v>
      </c>
      <c r="G1265" s="21" t="str">
        <f>VLOOKUP(E1265,'FILIAIS PETZ'!A:E,5,0)</f>
        <v>PETZ AVENIDA ANGELICA</v>
      </c>
      <c r="H1265" s="20" t="str">
        <f>VLOOKUP(E1265,'FILIAIS PETZ'!A:D,4,0)</f>
        <v>ANGL-SP</v>
      </c>
      <c r="I1265" s="46">
        <v>45330</v>
      </c>
      <c r="J1265" s="9">
        <v>846568</v>
      </c>
      <c r="K1265" s="9" t="s">
        <v>9035</v>
      </c>
      <c r="L1265" s="29" t="s">
        <v>9709</v>
      </c>
      <c r="M1265" s="46">
        <v>45331</v>
      </c>
      <c r="N1265" s="46">
        <v>45378</v>
      </c>
      <c r="O1265" s="46">
        <v>45338</v>
      </c>
      <c r="P1265" s="29" t="s">
        <v>4990</v>
      </c>
      <c r="Q1265" s="9">
        <v>3</v>
      </c>
      <c r="R1265" s="9">
        <v>1</v>
      </c>
      <c r="S1265" s="9">
        <v>8</v>
      </c>
      <c r="T1265" s="9" t="s">
        <v>32</v>
      </c>
      <c r="U1265" s="9">
        <v>11002</v>
      </c>
      <c r="V1265" s="9">
        <v>11002</v>
      </c>
      <c r="W1265" s="9" t="s">
        <v>5039</v>
      </c>
      <c r="X1265" s="9" t="s">
        <v>4985</v>
      </c>
      <c r="Y1265" s="9" t="s">
        <v>4997</v>
      </c>
      <c r="Z1265" s="9" t="s">
        <v>4993</v>
      </c>
      <c r="AA1265" s="9" t="s">
        <v>4989</v>
      </c>
      <c r="AB1265" s="9" t="s">
        <v>12941</v>
      </c>
      <c r="AC1265" s="9" t="s">
        <v>5006</v>
      </c>
      <c r="AD1265" s="9"/>
      <c r="AE1265" s="20" t="str">
        <f>VLOOKUP(E1265,'FILIAIS PETZ'!A:Q,17,0)</f>
        <v>SP2</v>
      </c>
      <c r="AF1265" s="20" t="str">
        <f>VLOOKUP(E1265,'FILIAIS PETZ'!A:Q,3,0)</f>
        <v>FELICIO</v>
      </c>
      <c r="AG1265" s="20" t="str">
        <f>VLOOKUP(E1265,'FILIAIS PETZ'!A:Q,2,0)</f>
        <v>R3</v>
      </c>
      <c r="AH1265" s="75">
        <v>690</v>
      </c>
      <c r="AI1265" s="68" t="s">
        <v>9710</v>
      </c>
      <c r="AJ1265" s="43">
        <f>VLOOKUP(E1265,'FILIAIS PETZ'!$A$2:$K$2000,11,0)</f>
        <v>18328118019551</v>
      </c>
      <c r="AK1265" s="44">
        <v>18328118019551</v>
      </c>
    </row>
    <row r="1266" spans="1:37" s="14" customFormat="1" ht="15" customHeight="1" thickBot="1" x14ac:dyDescent="0.25">
      <c r="A1266" s="9">
        <v>846591</v>
      </c>
      <c r="B1266" s="18">
        <f>VLOOKUP(C1266,FORNECEDORES!D:E,2,0)</f>
        <v>14456</v>
      </c>
      <c r="C1266" s="19" t="str">
        <f>VLOOKUP(D1266,FORNECEDORES!A:D,4,0)</f>
        <v>29.274.777/0001-26</v>
      </c>
      <c r="D1266" s="13" t="s">
        <v>2689</v>
      </c>
      <c r="E1266" s="20" t="str">
        <f t="shared" si="80"/>
        <v>04 0010</v>
      </c>
      <c r="F1266" s="28" t="s">
        <v>8983</v>
      </c>
      <c r="G1266" s="21" t="str">
        <f>VLOOKUP(E1266,'FILIAIS PETZ'!A:E,5,0)</f>
        <v>PETZ SANTA CECILIA</v>
      </c>
      <c r="H1266" s="20" t="str">
        <f>VLOOKUP(E1266,'FILIAIS PETZ'!A:D,4,0)</f>
        <v>STCE-SP</v>
      </c>
      <c r="I1266" s="46">
        <v>45330</v>
      </c>
      <c r="J1266" s="9">
        <v>846591</v>
      </c>
      <c r="K1266" s="9" t="s">
        <v>9035</v>
      </c>
      <c r="L1266" s="29" t="s">
        <v>9711</v>
      </c>
      <c r="M1266" s="46">
        <v>45331</v>
      </c>
      <c r="N1266" s="46">
        <v>45378</v>
      </c>
      <c r="O1266" s="46">
        <v>45338</v>
      </c>
      <c r="P1266" s="29" t="s">
        <v>4990</v>
      </c>
      <c r="Q1266" s="9">
        <v>3</v>
      </c>
      <c r="R1266" s="9">
        <v>1</v>
      </c>
      <c r="S1266" s="9">
        <v>8</v>
      </c>
      <c r="T1266" s="9" t="s">
        <v>32</v>
      </c>
      <c r="U1266" s="9">
        <v>11002</v>
      </c>
      <c r="V1266" s="9">
        <v>11002</v>
      </c>
      <c r="W1266" s="9" t="s">
        <v>5119</v>
      </c>
      <c r="X1266" s="9" t="s">
        <v>4985</v>
      </c>
      <c r="Y1266" s="9" t="s">
        <v>4997</v>
      </c>
      <c r="Z1266" s="9" t="s">
        <v>4993</v>
      </c>
      <c r="AA1266" s="9" t="s">
        <v>4989</v>
      </c>
      <c r="AB1266" s="9" t="s">
        <v>12941</v>
      </c>
      <c r="AC1266" s="9" t="s">
        <v>5006</v>
      </c>
      <c r="AD1266" s="9"/>
      <c r="AE1266" s="20" t="str">
        <f>VLOOKUP(E1266,'FILIAIS PETZ'!A:Q,17,0)</f>
        <v>SP2</v>
      </c>
      <c r="AF1266" s="20" t="str">
        <f>VLOOKUP(E1266,'FILIAIS PETZ'!A:Q,3,0)</f>
        <v>FELICIO</v>
      </c>
      <c r="AG1266" s="20" t="str">
        <f>VLOOKUP(E1266,'FILIAIS PETZ'!A:Q,2,0)</f>
        <v>R3</v>
      </c>
      <c r="AH1266" s="75">
        <v>490</v>
      </c>
      <c r="AI1266" s="68" t="s">
        <v>9712</v>
      </c>
      <c r="AJ1266" s="43">
        <f>VLOOKUP(E1266,'FILIAIS PETZ'!$A$2:$K$2000,11,0)</f>
        <v>18328118001938</v>
      </c>
      <c r="AK1266" s="44">
        <v>18328118001938</v>
      </c>
    </row>
    <row r="1267" spans="1:37" s="14" customFormat="1" ht="15" customHeight="1" thickBot="1" x14ac:dyDescent="0.25">
      <c r="A1267" s="9">
        <v>846592</v>
      </c>
      <c r="B1267" s="18">
        <f>VLOOKUP(C1267,FORNECEDORES!D:E,2,0)</f>
        <v>14456</v>
      </c>
      <c r="C1267" s="19" t="str">
        <f>VLOOKUP(D1267,FORNECEDORES!A:D,4,0)</f>
        <v>29.274.777/0001-26</v>
      </c>
      <c r="D1267" s="13" t="s">
        <v>2689</v>
      </c>
      <c r="E1267" s="20" t="str">
        <f t="shared" si="80"/>
        <v>04 0010</v>
      </c>
      <c r="F1267" s="28" t="s">
        <v>8983</v>
      </c>
      <c r="G1267" s="21" t="str">
        <f>VLOOKUP(E1267,'FILIAIS PETZ'!A:E,5,0)</f>
        <v>PETZ SANTA CECILIA</v>
      </c>
      <c r="H1267" s="20" t="str">
        <f>VLOOKUP(E1267,'FILIAIS PETZ'!A:D,4,0)</f>
        <v>STCE-SP</v>
      </c>
      <c r="I1267" s="46">
        <v>45330</v>
      </c>
      <c r="J1267" s="9">
        <v>846592</v>
      </c>
      <c r="K1267" s="9" t="s">
        <v>9035</v>
      </c>
      <c r="L1267" s="29" t="s">
        <v>9713</v>
      </c>
      <c r="M1267" s="46">
        <v>45331</v>
      </c>
      <c r="N1267" s="46">
        <v>45378</v>
      </c>
      <c r="O1267" s="46">
        <v>45338</v>
      </c>
      <c r="P1267" s="29" t="s">
        <v>4990</v>
      </c>
      <c r="Q1267" s="9">
        <v>3</v>
      </c>
      <c r="R1267" s="9">
        <v>1</v>
      </c>
      <c r="S1267" s="9">
        <v>8</v>
      </c>
      <c r="T1267" s="9" t="s">
        <v>32</v>
      </c>
      <c r="U1267" s="9">
        <v>11002</v>
      </c>
      <c r="V1267" s="9">
        <v>11002</v>
      </c>
      <c r="W1267" s="9" t="s">
        <v>4984</v>
      </c>
      <c r="X1267" s="9" t="s">
        <v>4985</v>
      </c>
      <c r="Y1267" s="9" t="s">
        <v>4997</v>
      </c>
      <c r="Z1267" s="9" t="s">
        <v>4993</v>
      </c>
      <c r="AA1267" s="9" t="s">
        <v>4989</v>
      </c>
      <c r="AB1267" s="9" t="s">
        <v>12941</v>
      </c>
      <c r="AC1267" s="9" t="s">
        <v>5006</v>
      </c>
      <c r="AD1267" s="9"/>
      <c r="AE1267" s="20" t="str">
        <f>VLOOKUP(E1267,'FILIAIS PETZ'!A:Q,17,0)</f>
        <v>SP2</v>
      </c>
      <c r="AF1267" s="20" t="str">
        <f>VLOOKUP(E1267,'FILIAIS PETZ'!A:Q,3,0)</f>
        <v>FELICIO</v>
      </c>
      <c r="AG1267" s="20" t="str">
        <f>VLOOKUP(E1267,'FILIAIS PETZ'!A:Q,2,0)</f>
        <v>R3</v>
      </c>
      <c r="AH1267" s="75">
        <v>690</v>
      </c>
      <c r="AI1267" s="68" t="s">
        <v>9714</v>
      </c>
      <c r="AJ1267" s="43">
        <f>VLOOKUP(E1267,'FILIAIS PETZ'!$A$2:$K$2000,11,0)</f>
        <v>18328118001938</v>
      </c>
      <c r="AK1267" s="44">
        <v>18328118001938</v>
      </c>
    </row>
    <row r="1268" spans="1:37" s="14" customFormat="1" ht="15" customHeight="1" thickBot="1" x14ac:dyDescent="0.25">
      <c r="A1268" s="9">
        <f t="shared" ref="A1268:A1306" si="81">J1268</f>
        <v>847635</v>
      </c>
      <c r="B1268" s="18">
        <f>VLOOKUP(C1268,FORNECEDORES!D:E,2,0)</f>
        <v>7736</v>
      </c>
      <c r="C1268" s="19" t="str">
        <f>VLOOKUP(D1268,FORNECEDORES!A:D,4,0)</f>
        <v>27.385.816/0001-37</v>
      </c>
      <c r="D1268" s="13" t="s">
        <v>2591</v>
      </c>
      <c r="E1268" s="20" t="str">
        <f t="shared" si="80"/>
        <v>04 0153</v>
      </c>
      <c r="F1268" s="28" t="s">
        <v>4966</v>
      </c>
      <c r="G1268" s="21" t="str">
        <f>VLOOKUP(E1268,'FILIAIS PETZ'!A:E,5,0)</f>
        <v>PETZ TAGUATINGA</v>
      </c>
      <c r="H1268" s="20" t="str">
        <f>VLOOKUP(E1268,'FILIAIS PETZ'!A:D,4,0)</f>
        <v>TGTG-DF</v>
      </c>
      <c r="I1268" s="46">
        <v>45331</v>
      </c>
      <c r="J1268" s="10">
        <v>847635</v>
      </c>
      <c r="K1268" s="10" t="s">
        <v>5858</v>
      </c>
      <c r="L1268" s="28" t="s">
        <v>5888</v>
      </c>
      <c r="M1268" s="46">
        <v>45336</v>
      </c>
      <c r="N1268" s="46">
        <v>45364</v>
      </c>
      <c r="O1268" s="46">
        <v>45345</v>
      </c>
      <c r="P1268" s="28" t="s">
        <v>4990</v>
      </c>
      <c r="Q1268" s="10">
        <v>3</v>
      </c>
      <c r="R1268" s="10">
        <v>1</v>
      </c>
      <c r="S1268" s="10" t="s">
        <v>4983</v>
      </c>
      <c r="T1268" s="10" t="s">
        <v>32</v>
      </c>
      <c r="U1268" s="10">
        <v>11002</v>
      </c>
      <c r="V1268" s="10">
        <v>11002</v>
      </c>
      <c r="W1268" s="10" t="s">
        <v>5034</v>
      </c>
      <c r="X1268" s="10" t="s">
        <v>4985</v>
      </c>
      <c r="Y1268" s="10" t="s">
        <v>4980</v>
      </c>
      <c r="Z1268" s="10" t="s">
        <v>4980</v>
      </c>
      <c r="AA1268" s="10" t="s">
        <v>4989</v>
      </c>
      <c r="AB1268" s="10" t="s">
        <v>5005</v>
      </c>
      <c r="AC1268" s="10" t="s">
        <v>5006</v>
      </c>
      <c r="AD1268" s="29"/>
      <c r="AE1268" s="20" t="str">
        <f>VLOOKUP(E1268,'FILIAIS PETZ'!A:Q,17,0)</f>
        <v>CO-1</v>
      </c>
      <c r="AF1268" s="20" t="str">
        <f>VLOOKUP(E1268,'FILIAIS PETZ'!A:Q,3,0)</f>
        <v>FELICIO</v>
      </c>
      <c r="AG1268" s="20" t="str">
        <f>VLOOKUP(E1268,'FILIAIS PETZ'!A:Q,2,0)</f>
        <v>R3</v>
      </c>
      <c r="AH1268" s="75">
        <v>444.39</v>
      </c>
      <c r="AI1268" s="16" t="s">
        <v>5680</v>
      </c>
      <c r="AJ1268" s="43">
        <f>VLOOKUP(E1268,'FILIAIS PETZ'!$A$2:$K$2000,11,0)</f>
        <v>18328118014916</v>
      </c>
      <c r="AK1268" s="44">
        <f t="shared" ref="AK1268:AK1306" si="82">AJ1268</f>
        <v>18328118014916</v>
      </c>
    </row>
    <row r="1269" spans="1:37" s="14" customFormat="1" ht="15" customHeight="1" thickBot="1" x14ac:dyDescent="0.25">
      <c r="A1269" s="9">
        <f t="shared" si="81"/>
        <v>847636</v>
      </c>
      <c r="B1269" s="18">
        <f>VLOOKUP(C1269,FORNECEDORES!D:E,2,0)</f>
        <v>7736</v>
      </c>
      <c r="C1269" s="19" t="str">
        <f>VLOOKUP(D1269,FORNECEDORES!A:D,4,0)</f>
        <v>27.385.816/0001-37</v>
      </c>
      <c r="D1269" s="13" t="s">
        <v>2591</v>
      </c>
      <c r="E1269" s="20" t="str">
        <f t="shared" si="80"/>
        <v>04 0153</v>
      </c>
      <c r="F1269" s="28" t="s">
        <v>4966</v>
      </c>
      <c r="G1269" s="21" t="str">
        <f>VLOOKUP(E1269,'FILIAIS PETZ'!A:E,5,0)</f>
        <v>PETZ TAGUATINGA</v>
      </c>
      <c r="H1269" s="20" t="str">
        <f>VLOOKUP(E1269,'FILIAIS PETZ'!A:D,4,0)</f>
        <v>TGTG-DF</v>
      </c>
      <c r="I1269" s="46">
        <v>45331</v>
      </c>
      <c r="J1269" s="10">
        <v>847636</v>
      </c>
      <c r="K1269" s="10" t="s">
        <v>5858</v>
      </c>
      <c r="L1269" s="28" t="s">
        <v>5889</v>
      </c>
      <c r="M1269" s="46">
        <v>45336</v>
      </c>
      <c r="N1269" s="46">
        <v>45364</v>
      </c>
      <c r="O1269" s="46">
        <v>45345</v>
      </c>
      <c r="P1269" s="28" t="s">
        <v>4990</v>
      </c>
      <c r="Q1269" s="10">
        <v>3</v>
      </c>
      <c r="R1269" s="10">
        <v>1</v>
      </c>
      <c r="S1269" s="10" t="s">
        <v>4983</v>
      </c>
      <c r="T1269" s="10" t="s">
        <v>32</v>
      </c>
      <c r="U1269" s="10">
        <v>11002</v>
      </c>
      <c r="V1269" s="10">
        <v>11002</v>
      </c>
      <c r="W1269" s="10" t="s">
        <v>5019</v>
      </c>
      <c r="X1269" s="10" t="s">
        <v>4985</v>
      </c>
      <c r="Y1269" s="10" t="s">
        <v>4980</v>
      </c>
      <c r="Z1269" s="10" t="s">
        <v>4980</v>
      </c>
      <c r="AA1269" s="10" t="s">
        <v>4989</v>
      </c>
      <c r="AB1269" s="10" t="s">
        <v>5005</v>
      </c>
      <c r="AC1269" s="10" t="s">
        <v>5006</v>
      </c>
      <c r="AD1269" s="29"/>
      <c r="AE1269" s="20" t="str">
        <f>VLOOKUP(E1269,'FILIAIS PETZ'!A:Q,17,0)</f>
        <v>CO-1</v>
      </c>
      <c r="AF1269" s="20" t="str">
        <f>VLOOKUP(E1269,'FILIAIS PETZ'!A:Q,3,0)</f>
        <v>FELICIO</v>
      </c>
      <c r="AG1269" s="20" t="str">
        <f>VLOOKUP(E1269,'FILIAIS PETZ'!A:Q,2,0)</f>
        <v>R3</v>
      </c>
      <c r="AH1269" s="75">
        <v>131.72</v>
      </c>
      <c r="AI1269" s="16" t="s">
        <v>5681</v>
      </c>
      <c r="AJ1269" s="43">
        <f>VLOOKUP(E1269,'FILIAIS PETZ'!$A$2:$K$2000,11,0)</f>
        <v>18328118014916</v>
      </c>
      <c r="AK1269" s="44">
        <f t="shared" si="82"/>
        <v>18328118014916</v>
      </c>
    </row>
    <row r="1270" spans="1:37" s="14" customFormat="1" ht="15" customHeight="1" thickBot="1" x14ac:dyDescent="0.25">
      <c r="A1270" s="9">
        <f t="shared" si="81"/>
        <v>847637</v>
      </c>
      <c r="B1270" s="18">
        <f>VLOOKUP(C1270,FORNECEDORES!D:E,2,0)</f>
        <v>7736</v>
      </c>
      <c r="C1270" s="19" t="str">
        <f>VLOOKUP(D1270,FORNECEDORES!A:D,4,0)</f>
        <v>27.385.816/0001-37</v>
      </c>
      <c r="D1270" s="13" t="s">
        <v>2591</v>
      </c>
      <c r="E1270" s="20" t="str">
        <f t="shared" si="80"/>
        <v>04 0062</v>
      </c>
      <c r="F1270" s="28" t="s">
        <v>4968</v>
      </c>
      <c r="G1270" s="21" t="str">
        <f>VLOOKUP(E1270,'FILIAIS PETZ'!A:E,5,0)</f>
        <v>PETZ BRASILIA ASA NORTE</v>
      </c>
      <c r="H1270" s="20" t="str">
        <f>VLOOKUP(E1270,'FILIAIS PETZ'!A:D,4,0)</f>
        <v>ASAN-DF</v>
      </c>
      <c r="I1270" s="46">
        <v>45331</v>
      </c>
      <c r="J1270" s="10">
        <v>847637</v>
      </c>
      <c r="K1270" s="10" t="s">
        <v>5858</v>
      </c>
      <c r="L1270" s="28" t="s">
        <v>5869</v>
      </c>
      <c r="M1270" s="46">
        <v>45336</v>
      </c>
      <c r="N1270" s="46">
        <v>45364</v>
      </c>
      <c r="O1270" s="46">
        <v>45343</v>
      </c>
      <c r="P1270" s="28" t="s">
        <v>4990</v>
      </c>
      <c r="Q1270" s="10">
        <v>3</v>
      </c>
      <c r="R1270" s="10">
        <v>1</v>
      </c>
      <c r="S1270" s="10" t="s">
        <v>4983</v>
      </c>
      <c r="T1270" s="10" t="s">
        <v>32</v>
      </c>
      <c r="U1270" s="10">
        <v>11002</v>
      </c>
      <c r="V1270" s="10">
        <v>11002</v>
      </c>
      <c r="W1270" s="10" t="s">
        <v>5019</v>
      </c>
      <c r="X1270" s="10" t="s">
        <v>4985</v>
      </c>
      <c r="Y1270" s="10" t="s">
        <v>4980</v>
      </c>
      <c r="Z1270" s="10" t="s">
        <v>4980</v>
      </c>
      <c r="AA1270" s="10" t="s">
        <v>4989</v>
      </c>
      <c r="AB1270" s="10" t="s">
        <v>5005</v>
      </c>
      <c r="AC1270" s="10" t="s">
        <v>5006</v>
      </c>
      <c r="AD1270" s="29"/>
      <c r="AE1270" s="20" t="str">
        <f>VLOOKUP(E1270,'FILIAIS PETZ'!A:Q,17,0)</f>
        <v>CO-2</v>
      </c>
      <c r="AF1270" s="20" t="str">
        <f>VLOOKUP(E1270,'FILIAIS PETZ'!A:Q,3,0)</f>
        <v>FELICIO</v>
      </c>
      <c r="AG1270" s="20" t="str">
        <f>VLOOKUP(E1270,'FILIAIS PETZ'!A:Q,2,0)</f>
        <v>R3</v>
      </c>
      <c r="AH1270" s="75">
        <v>209.39</v>
      </c>
      <c r="AI1270" s="16" t="s">
        <v>5682</v>
      </c>
      <c r="AJ1270" s="43">
        <f>VLOOKUP(E1270,'FILIAIS PETZ'!$A$2:$K$2000,11,0)</f>
        <v>18328118005500</v>
      </c>
      <c r="AK1270" s="44">
        <f t="shared" si="82"/>
        <v>18328118005500</v>
      </c>
    </row>
    <row r="1271" spans="1:37" s="14" customFormat="1" ht="15" customHeight="1" thickBot="1" x14ac:dyDescent="0.25">
      <c r="A1271" s="9">
        <f t="shared" si="81"/>
        <v>847638</v>
      </c>
      <c r="B1271" s="18">
        <f>VLOOKUP(C1271,FORNECEDORES!D:E,2,0)</f>
        <v>7736</v>
      </c>
      <c r="C1271" s="19" t="str">
        <f>VLOOKUP(D1271,FORNECEDORES!A:D,4,0)</f>
        <v>27.385.816/0001-37</v>
      </c>
      <c r="D1271" s="13" t="s">
        <v>2591</v>
      </c>
      <c r="E1271" s="20" t="str">
        <f t="shared" si="80"/>
        <v>04 0153</v>
      </c>
      <c r="F1271" s="28" t="s">
        <v>4966</v>
      </c>
      <c r="G1271" s="21" t="str">
        <f>VLOOKUP(E1271,'FILIAIS PETZ'!A:E,5,0)</f>
        <v>PETZ TAGUATINGA</v>
      </c>
      <c r="H1271" s="20" t="str">
        <f>VLOOKUP(E1271,'FILIAIS PETZ'!A:D,4,0)</f>
        <v>TGTG-DF</v>
      </c>
      <c r="I1271" s="46">
        <v>45331</v>
      </c>
      <c r="J1271" s="10">
        <v>847638</v>
      </c>
      <c r="K1271" s="10" t="s">
        <v>5858</v>
      </c>
      <c r="L1271" s="28" t="s">
        <v>6813</v>
      </c>
      <c r="M1271" s="46">
        <v>45336</v>
      </c>
      <c r="N1271" s="46">
        <v>45413</v>
      </c>
      <c r="O1271" s="46">
        <v>45397</v>
      </c>
      <c r="P1271" s="28" t="s">
        <v>4990</v>
      </c>
      <c r="Q1271" s="10">
        <v>3</v>
      </c>
      <c r="R1271" s="10">
        <v>1</v>
      </c>
      <c r="S1271" s="10" t="s">
        <v>4983</v>
      </c>
      <c r="T1271" s="10" t="s">
        <v>32</v>
      </c>
      <c r="U1271" s="10">
        <v>11002</v>
      </c>
      <c r="V1271" s="10">
        <v>11002</v>
      </c>
      <c r="W1271" s="10" t="s">
        <v>5034</v>
      </c>
      <c r="X1271" s="10" t="s">
        <v>4985</v>
      </c>
      <c r="Y1271" s="10" t="s">
        <v>4980</v>
      </c>
      <c r="Z1271" s="10" t="s">
        <v>4980</v>
      </c>
      <c r="AA1271" s="10" t="s">
        <v>4989</v>
      </c>
      <c r="AB1271" s="10" t="s">
        <v>5005</v>
      </c>
      <c r="AC1271" s="10" t="s">
        <v>5006</v>
      </c>
      <c r="AD1271" s="29"/>
      <c r="AE1271" s="20" t="str">
        <f>VLOOKUP(E1271,'FILIAIS PETZ'!A:Q,17,0)</f>
        <v>CO-1</v>
      </c>
      <c r="AF1271" s="20" t="str">
        <f>VLOOKUP(E1271,'FILIAIS PETZ'!A:Q,3,0)</f>
        <v>FELICIO</v>
      </c>
      <c r="AG1271" s="20" t="str">
        <f>VLOOKUP(E1271,'FILIAIS PETZ'!A:Q,2,0)</f>
        <v>R3</v>
      </c>
      <c r="AH1271" s="75">
        <v>214.06</v>
      </c>
      <c r="AI1271" s="16" t="s">
        <v>5683</v>
      </c>
      <c r="AJ1271" s="43">
        <f>VLOOKUP(E1271,'FILIAIS PETZ'!$A$2:$K$2000,11,0)</f>
        <v>18328118014916</v>
      </c>
      <c r="AK1271" s="44">
        <f t="shared" si="82"/>
        <v>18328118014916</v>
      </c>
    </row>
    <row r="1272" spans="1:37" s="14" customFormat="1" ht="15" customHeight="1" thickBot="1" x14ac:dyDescent="0.25">
      <c r="A1272" s="9">
        <f t="shared" si="81"/>
        <v>847639</v>
      </c>
      <c r="B1272" s="18">
        <f>VLOOKUP(C1272,FORNECEDORES!D:E,2,0)</f>
        <v>7736</v>
      </c>
      <c r="C1272" s="19" t="str">
        <f>VLOOKUP(D1272,FORNECEDORES!A:D,4,0)</f>
        <v>27.385.816/0001-37</v>
      </c>
      <c r="D1272" s="13" t="s">
        <v>2591</v>
      </c>
      <c r="E1272" s="20" t="str">
        <f t="shared" si="80"/>
        <v>04 0062</v>
      </c>
      <c r="F1272" s="28" t="s">
        <v>4968</v>
      </c>
      <c r="G1272" s="21" t="str">
        <f>VLOOKUP(E1272,'FILIAIS PETZ'!A:E,5,0)</f>
        <v>PETZ BRASILIA ASA NORTE</v>
      </c>
      <c r="H1272" s="20" t="str">
        <f>VLOOKUP(E1272,'FILIAIS PETZ'!A:D,4,0)</f>
        <v>ASAN-DF</v>
      </c>
      <c r="I1272" s="46">
        <v>45331</v>
      </c>
      <c r="J1272" s="10">
        <v>847639</v>
      </c>
      <c r="K1272" s="10" t="s">
        <v>5858</v>
      </c>
      <c r="L1272" s="28" t="s">
        <v>5870</v>
      </c>
      <c r="M1272" s="46">
        <v>45336</v>
      </c>
      <c r="N1272" s="46">
        <v>45364</v>
      </c>
      <c r="O1272" s="46">
        <v>45343</v>
      </c>
      <c r="P1272" s="28" t="s">
        <v>4990</v>
      </c>
      <c r="Q1272" s="10">
        <v>3</v>
      </c>
      <c r="R1272" s="10">
        <v>1</v>
      </c>
      <c r="S1272" s="10" t="s">
        <v>4983</v>
      </c>
      <c r="T1272" s="10" t="s">
        <v>32</v>
      </c>
      <c r="U1272" s="10">
        <v>11002</v>
      </c>
      <c r="V1272" s="10">
        <v>11002</v>
      </c>
      <c r="W1272" s="10" t="s">
        <v>4984</v>
      </c>
      <c r="X1272" s="10" t="s">
        <v>4985</v>
      </c>
      <c r="Y1272" s="10" t="s">
        <v>4980</v>
      </c>
      <c r="Z1272" s="10" t="s">
        <v>4980</v>
      </c>
      <c r="AA1272" s="10" t="s">
        <v>4989</v>
      </c>
      <c r="AB1272" s="10" t="s">
        <v>5005</v>
      </c>
      <c r="AC1272" s="10" t="s">
        <v>5006</v>
      </c>
      <c r="AD1272" s="29"/>
      <c r="AE1272" s="20" t="str">
        <f>VLOOKUP(E1272,'FILIAIS PETZ'!A:Q,17,0)</f>
        <v>CO-2</v>
      </c>
      <c r="AF1272" s="20" t="str">
        <f>VLOOKUP(E1272,'FILIAIS PETZ'!A:Q,3,0)</f>
        <v>FELICIO</v>
      </c>
      <c r="AG1272" s="20" t="str">
        <f>VLOOKUP(E1272,'FILIAIS PETZ'!A:Q,2,0)</f>
        <v>R3</v>
      </c>
      <c r="AH1272" s="75">
        <v>931.45</v>
      </c>
      <c r="AI1272" s="16" t="s">
        <v>5684</v>
      </c>
      <c r="AJ1272" s="43">
        <f>VLOOKUP(E1272,'FILIAIS PETZ'!$A$2:$K$2000,11,0)</f>
        <v>18328118005500</v>
      </c>
      <c r="AK1272" s="44">
        <f t="shared" si="82"/>
        <v>18328118005500</v>
      </c>
    </row>
    <row r="1273" spans="1:37" s="14" customFormat="1" ht="15" customHeight="1" thickBot="1" x14ac:dyDescent="0.25">
      <c r="A1273" s="9">
        <f t="shared" si="81"/>
        <v>847640</v>
      </c>
      <c r="B1273" s="18">
        <f>VLOOKUP(C1273,FORNECEDORES!D:E,2,0)</f>
        <v>7736</v>
      </c>
      <c r="C1273" s="19" t="str">
        <f>VLOOKUP(D1273,FORNECEDORES!A:D,4,0)</f>
        <v>27.385.816/0001-37</v>
      </c>
      <c r="D1273" s="13" t="s">
        <v>2591</v>
      </c>
      <c r="E1273" s="20" t="str">
        <f t="shared" si="80"/>
        <v>04 0144</v>
      </c>
      <c r="F1273" s="28" t="s">
        <v>4938</v>
      </c>
      <c r="G1273" s="21" t="str">
        <f>VLOOKUP(E1273,'FILIAIS PETZ'!A:E,5,0)</f>
        <v>PETZ FERNANDO CORREA</v>
      </c>
      <c r="H1273" s="20" t="str">
        <f>VLOOKUP(E1273,'FILIAIS PETZ'!A:D,4,0)</f>
        <v>FCOR-MT</v>
      </c>
      <c r="I1273" s="46">
        <v>45331</v>
      </c>
      <c r="J1273" s="10">
        <v>847640</v>
      </c>
      <c r="K1273" s="10" t="s">
        <v>5858</v>
      </c>
      <c r="L1273" s="28" t="s">
        <v>5871</v>
      </c>
      <c r="M1273" s="46">
        <v>45336</v>
      </c>
      <c r="N1273" s="46">
        <v>45364</v>
      </c>
      <c r="O1273" s="46">
        <v>45343</v>
      </c>
      <c r="P1273" s="28" t="s">
        <v>4990</v>
      </c>
      <c r="Q1273" s="10">
        <v>3</v>
      </c>
      <c r="R1273" s="10">
        <v>1</v>
      </c>
      <c r="S1273" s="10" t="s">
        <v>4983</v>
      </c>
      <c r="T1273" s="10" t="s">
        <v>32</v>
      </c>
      <c r="U1273" s="10">
        <v>11002</v>
      </c>
      <c r="V1273" s="10">
        <v>11002</v>
      </c>
      <c r="W1273" s="10" t="s">
        <v>5024</v>
      </c>
      <c r="X1273" s="10" t="s">
        <v>4985</v>
      </c>
      <c r="Y1273" s="10" t="s">
        <v>4993</v>
      </c>
      <c r="Z1273" s="10" t="s">
        <v>4993</v>
      </c>
      <c r="AA1273" s="10" t="s">
        <v>4989</v>
      </c>
      <c r="AB1273" s="10" t="s">
        <v>5066</v>
      </c>
      <c r="AC1273" s="10" t="s">
        <v>5006</v>
      </c>
      <c r="AD1273" s="29"/>
      <c r="AE1273" s="20" t="str">
        <f>VLOOKUP(E1273,'FILIAIS PETZ'!A:Q,17,0)</f>
        <v>CO-3</v>
      </c>
      <c r="AF1273" s="20" t="str">
        <f>VLOOKUP(E1273,'FILIAIS PETZ'!A:Q,3,0)</f>
        <v>FELICIO</v>
      </c>
      <c r="AG1273" s="20" t="str">
        <f>VLOOKUP(E1273,'FILIAIS PETZ'!A:Q,2,0)</f>
        <v>R3</v>
      </c>
      <c r="AH1273" s="75">
        <v>500</v>
      </c>
      <c r="AI1273" s="16" t="s">
        <v>5685</v>
      </c>
      <c r="AJ1273" s="43">
        <f>VLOOKUP(E1273,'FILIAIS PETZ'!$A$2:$K$2000,11,0)</f>
        <v>18328118014169</v>
      </c>
      <c r="AK1273" s="44">
        <f t="shared" si="82"/>
        <v>18328118014169</v>
      </c>
    </row>
    <row r="1274" spans="1:37" s="14" customFormat="1" ht="15" customHeight="1" thickBot="1" x14ac:dyDescent="0.25">
      <c r="A1274" s="9">
        <f t="shared" si="81"/>
        <v>847641</v>
      </c>
      <c r="B1274" s="18">
        <f>VLOOKUP(C1274,FORNECEDORES!D:E,2,0)</f>
        <v>7736</v>
      </c>
      <c r="C1274" s="19" t="str">
        <f>VLOOKUP(D1274,FORNECEDORES!A:D,4,0)</f>
        <v>27.385.816/0001-37</v>
      </c>
      <c r="D1274" s="13" t="s">
        <v>2591</v>
      </c>
      <c r="E1274" s="20" t="str">
        <f t="shared" si="80"/>
        <v>04 0015</v>
      </c>
      <c r="F1274" s="28" t="s">
        <v>4971</v>
      </c>
      <c r="G1274" s="21" t="str">
        <f>VLOOKUP(E1274,'FILIAIS PETZ'!A:E,5,0)</f>
        <v>PETZ BRASILIA SIA</v>
      </c>
      <c r="H1274" s="20" t="str">
        <f>VLOOKUP(E1274,'FILIAIS PETZ'!A:D,4,0)</f>
        <v>BSIA-DF</v>
      </c>
      <c r="I1274" s="46">
        <v>45331</v>
      </c>
      <c r="J1274" s="10">
        <v>847641</v>
      </c>
      <c r="K1274" s="10" t="s">
        <v>5858</v>
      </c>
      <c r="L1274" s="28" t="s">
        <v>5873</v>
      </c>
      <c r="M1274" s="46">
        <v>45336</v>
      </c>
      <c r="N1274" s="46">
        <v>45364</v>
      </c>
      <c r="O1274" s="46">
        <v>45343</v>
      </c>
      <c r="P1274" s="28" t="s">
        <v>4990</v>
      </c>
      <c r="Q1274" s="10">
        <v>3</v>
      </c>
      <c r="R1274" s="10">
        <v>1</v>
      </c>
      <c r="S1274" s="10" t="s">
        <v>4983</v>
      </c>
      <c r="T1274" s="10" t="s">
        <v>32</v>
      </c>
      <c r="U1274" s="10">
        <v>11002</v>
      </c>
      <c r="V1274" s="10">
        <v>11002</v>
      </c>
      <c r="W1274" s="10" t="s">
        <v>5019</v>
      </c>
      <c r="X1274" s="10" t="s">
        <v>4985</v>
      </c>
      <c r="Y1274" s="10" t="s">
        <v>4980</v>
      </c>
      <c r="Z1274" s="10" t="s">
        <v>4980</v>
      </c>
      <c r="AA1274" s="10" t="s">
        <v>4989</v>
      </c>
      <c r="AB1274" s="10" t="s">
        <v>5005</v>
      </c>
      <c r="AC1274" s="10" t="s">
        <v>5006</v>
      </c>
      <c r="AD1274" s="29"/>
      <c r="AE1274" s="20" t="str">
        <f>VLOOKUP(E1274,'FILIAIS PETZ'!A:Q,17,0)</f>
        <v>CO-2</v>
      </c>
      <c r="AF1274" s="20" t="str">
        <f>VLOOKUP(E1274,'FILIAIS PETZ'!A:Q,3,0)</f>
        <v>FELICIO</v>
      </c>
      <c r="AG1274" s="20" t="str">
        <f>VLOOKUP(E1274,'FILIAIS PETZ'!A:Q,2,0)</f>
        <v>R3</v>
      </c>
      <c r="AH1274" s="75">
        <v>338.52</v>
      </c>
      <c r="AI1274" s="16" t="s">
        <v>5686</v>
      </c>
      <c r="AJ1274" s="43">
        <f>VLOOKUP(E1274,'FILIAIS PETZ'!$A$2:$K$2000,11,0)</f>
        <v>18328118000451</v>
      </c>
      <c r="AK1274" s="44">
        <f t="shared" si="82"/>
        <v>18328118000451</v>
      </c>
    </row>
    <row r="1275" spans="1:37" s="14" customFormat="1" ht="15" customHeight="1" thickBot="1" x14ac:dyDescent="0.25">
      <c r="A1275" s="9">
        <f t="shared" si="81"/>
        <v>847642</v>
      </c>
      <c r="B1275" s="18">
        <f>VLOOKUP(C1275,FORNECEDORES!D:E,2,0)</f>
        <v>7736</v>
      </c>
      <c r="C1275" s="19" t="str">
        <f>VLOOKUP(D1275,FORNECEDORES!A:D,4,0)</f>
        <v>27.385.816/0001-37</v>
      </c>
      <c r="D1275" s="13" t="s">
        <v>2591</v>
      </c>
      <c r="E1275" s="20" t="str">
        <f t="shared" si="80"/>
        <v>04 0015</v>
      </c>
      <c r="F1275" s="28" t="s">
        <v>4971</v>
      </c>
      <c r="G1275" s="21" t="str">
        <f>VLOOKUP(E1275,'FILIAIS PETZ'!A:E,5,0)</f>
        <v>PETZ BRASILIA SIA</v>
      </c>
      <c r="H1275" s="20" t="str">
        <f>VLOOKUP(E1275,'FILIAIS PETZ'!A:D,4,0)</f>
        <v>BSIA-DF</v>
      </c>
      <c r="I1275" s="46">
        <v>45331</v>
      </c>
      <c r="J1275" s="10">
        <v>847642</v>
      </c>
      <c r="K1275" s="10" t="s">
        <v>5858</v>
      </c>
      <c r="L1275" s="28" t="s">
        <v>5874</v>
      </c>
      <c r="M1275" s="46">
        <v>45336</v>
      </c>
      <c r="N1275" s="46">
        <v>45364</v>
      </c>
      <c r="O1275" s="46">
        <v>45343</v>
      </c>
      <c r="P1275" s="28" t="s">
        <v>4990</v>
      </c>
      <c r="Q1275" s="10">
        <v>3</v>
      </c>
      <c r="R1275" s="10">
        <v>1</v>
      </c>
      <c r="S1275" s="10" t="s">
        <v>4983</v>
      </c>
      <c r="T1275" s="10" t="s">
        <v>32</v>
      </c>
      <c r="U1275" s="10">
        <v>11002</v>
      </c>
      <c r="V1275" s="10">
        <v>11002</v>
      </c>
      <c r="W1275" s="10" t="s">
        <v>5019</v>
      </c>
      <c r="X1275" s="10" t="s">
        <v>4985</v>
      </c>
      <c r="Y1275" s="10" t="s">
        <v>4993</v>
      </c>
      <c r="Z1275" s="10" t="s">
        <v>4993</v>
      </c>
      <c r="AA1275" s="10" t="s">
        <v>4989</v>
      </c>
      <c r="AB1275" s="10" t="s">
        <v>5005</v>
      </c>
      <c r="AC1275" s="10" t="s">
        <v>5006</v>
      </c>
      <c r="AD1275" s="29"/>
      <c r="AE1275" s="20" t="str">
        <f>VLOOKUP(E1275,'FILIAIS PETZ'!A:Q,17,0)</f>
        <v>CO-2</v>
      </c>
      <c r="AF1275" s="20" t="str">
        <f>VLOOKUP(E1275,'FILIAIS PETZ'!A:Q,3,0)</f>
        <v>FELICIO</v>
      </c>
      <c r="AG1275" s="20" t="str">
        <f>VLOOKUP(E1275,'FILIAIS PETZ'!A:Q,2,0)</f>
        <v>R3</v>
      </c>
      <c r="AH1275" s="75">
        <v>44.36</v>
      </c>
      <c r="AI1275" s="16" t="s">
        <v>5687</v>
      </c>
      <c r="AJ1275" s="43">
        <f>VLOOKUP(E1275,'FILIAIS PETZ'!$A$2:$K$2000,11,0)</f>
        <v>18328118000451</v>
      </c>
      <c r="AK1275" s="44">
        <f t="shared" si="82"/>
        <v>18328118000451</v>
      </c>
    </row>
    <row r="1276" spans="1:37" s="14" customFormat="1" ht="15" customHeight="1" thickBot="1" x14ac:dyDescent="0.25">
      <c r="A1276" s="9">
        <f t="shared" si="81"/>
        <v>847643</v>
      </c>
      <c r="B1276" s="18">
        <f>VLOOKUP(C1276,FORNECEDORES!D:E,2,0)</f>
        <v>7736</v>
      </c>
      <c r="C1276" s="19" t="str">
        <f>VLOOKUP(D1276,FORNECEDORES!A:D,4,0)</f>
        <v>27.385.816/0001-37</v>
      </c>
      <c r="D1276" s="13" t="s">
        <v>2591</v>
      </c>
      <c r="E1276" s="20" t="str">
        <f t="shared" si="80"/>
        <v>04 0255</v>
      </c>
      <c r="F1276" s="28" t="s">
        <v>4964</v>
      </c>
      <c r="G1276" s="21" t="str">
        <f>VLOOKUP(E1276,'FILIAIS PETZ'!A:E,5,0)</f>
        <v>PETZ PARK SHOPPING BRASILIA</v>
      </c>
      <c r="H1276" s="20" t="str">
        <f>VLOOKUP(E1276,'FILIAIS PETZ'!A:D,4,0)</f>
        <v>PKSB-DF</v>
      </c>
      <c r="I1276" s="46">
        <v>45331</v>
      </c>
      <c r="J1276" s="10">
        <v>847643</v>
      </c>
      <c r="K1276" s="10" t="s">
        <v>5858</v>
      </c>
      <c r="L1276" s="28" t="s">
        <v>5872</v>
      </c>
      <c r="M1276" s="46">
        <v>45336</v>
      </c>
      <c r="N1276" s="46">
        <v>45364</v>
      </c>
      <c r="O1276" s="46">
        <v>45343</v>
      </c>
      <c r="P1276" s="28" t="s">
        <v>4990</v>
      </c>
      <c r="Q1276" s="10">
        <v>3</v>
      </c>
      <c r="R1276" s="10">
        <v>1</v>
      </c>
      <c r="S1276" s="10" t="s">
        <v>4983</v>
      </c>
      <c r="T1276" s="10" t="s">
        <v>32</v>
      </c>
      <c r="U1276" s="10">
        <v>11002</v>
      </c>
      <c r="V1276" s="10">
        <v>11002</v>
      </c>
      <c r="W1276" s="10" t="s">
        <v>5034</v>
      </c>
      <c r="X1276" s="10" t="s">
        <v>4985</v>
      </c>
      <c r="Y1276" s="10" t="s">
        <v>4980</v>
      </c>
      <c r="Z1276" s="10" t="s">
        <v>4980</v>
      </c>
      <c r="AA1276" s="10" t="s">
        <v>4989</v>
      </c>
      <c r="AB1276" s="10" t="s">
        <v>5005</v>
      </c>
      <c r="AC1276" s="10" t="s">
        <v>5006</v>
      </c>
      <c r="AD1276" s="29"/>
      <c r="AE1276" s="20" t="str">
        <f>VLOOKUP(E1276,'FILIAIS PETZ'!A:Q,17,0)</f>
        <v>CO-2</v>
      </c>
      <c r="AF1276" s="20" t="str">
        <f>VLOOKUP(E1276,'FILIAIS PETZ'!A:Q,3,0)</f>
        <v>FELICIO</v>
      </c>
      <c r="AG1276" s="20" t="str">
        <f>VLOOKUP(E1276,'FILIAIS PETZ'!A:Q,2,0)</f>
        <v>R3</v>
      </c>
      <c r="AH1276" s="75">
        <v>198.28</v>
      </c>
      <c r="AI1276" s="16" t="s">
        <v>5688</v>
      </c>
      <c r="AJ1276" s="43" t="str">
        <f>VLOOKUP(E1276,'FILIAIS PETZ'!$A$2:$K$2000,11,0)</f>
        <v>18.328.118/0242-02</v>
      </c>
      <c r="AK1276" s="44" t="str">
        <f t="shared" si="82"/>
        <v>18.328.118/0242-02</v>
      </c>
    </row>
    <row r="1277" spans="1:37" s="14" customFormat="1" ht="15" customHeight="1" thickBot="1" x14ac:dyDescent="0.25">
      <c r="A1277" s="9">
        <f t="shared" si="81"/>
        <v>847644</v>
      </c>
      <c r="B1277" s="18">
        <f>VLOOKUP(C1277,FORNECEDORES!D:E,2,0)</f>
        <v>7736</v>
      </c>
      <c r="C1277" s="19" t="str">
        <f>VLOOKUP(D1277,FORNECEDORES!A:D,4,0)</f>
        <v>27.385.816/0001-37</v>
      </c>
      <c r="D1277" s="13" t="s">
        <v>2591</v>
      </c>
      <c r="E1277" s="20" t="str">
        <f t="shared" si="80"/>
        <v>04 0150</v>
      </c>
      <c r="F1277" s="28" t="s">
        <v>4963</v>
      </c>
      <c r="G1277" s="21" t="str">
        <f>VLOOKUP(E1277,'FILIAIS PETZ'!A:E,5,0)</f>
        <v>PETZ BRASILIA JARDIM BOTANICO</v>
      </c>
      <c r="H1277" s="20" t="str">
        <f>VLOOKUP(E1277,'FILIAIS PETZ'!A:D,4,0)</f>
        <v>BJDB-DF</v>
      </c>
      <c r="I1277" s="46">
        <v>45331</v>
      </c>
      <c r="J1277" s="10">
        <v>847644</v>
      </c>
      <c r="K1277" s="10" t="s">
        <v>5858</v>
      </c>
      <c r="L1277" s="28" t="s">
        <v>5875</v>
      </c>
      <c r="M1277" s="46">
        <v>45336</v>
      </c>
      <c r="N1277" s="46">
        <v>45364</v>
      </c>
      <c r="O1277" s="46">
        <v>45343</v>
      </c>
      <c r="P1277" s="28" t="s">
        <v>4990</v>
      </c>
      <c r="Q1277" s="10">
        <v>3</v>
      </c>
      <c r="R1277" s="10">
        <v>1</v>
      </c>
      <c r="S1277" s="10" t="s">
        <v>4983</v>
      </c>
      <c r="T1277" s="10" t="s">
        <v>32</v>
      </c>
      <c r="U1277" s="10">
        <v>11002</v>
      </c>
      <c r="V1277" s="10">
        <v>11002</v>
      </c>
      <c r="W1277" s="10" t="s">
        <v>5034</v>
      </c>
      <c r="X1277" s="10" t="s">
        <v>4985</v>
      </c>
      <c r="Y1277" s="10" t="s">
        <v>4980</v>
      </c>
      <c r="Z1277" s="10" t="s">
        <v>4980</v>
      </c>
      <c r="AA1277" s="10" t="s">
        <v>5022</v>
      </c>
      <c r="AB1277" s="10" t="s">
        <v>5005</v>
      </c>
      <c r="AC1277" s="10" t="s">
        <v>5006</v>
      </c>
      <c r="AD1277" s="29"/>
      <c r="AE1277" s="20" t="str">
        <f>VLOOKUP(E1277,'FILIAIS PETZ'!A:Q,17,0)</f>
        <v>CO-1</v>
      </c>
      <c r="AF1277" s="20" t="str">
        <f>VLOOKUP(E1277,'FILIAIS PETZ'!A:Q,3,0)</f>
        <v>FELICIO</v>
      </c>
      <c r="AG1277" s="20" t="str">
        <f>VLOOKUP(E1277,'FILIAIS PETZ'!A:Q,2,0)</f>
        <v>R3</v>
      </c>
      <c r="AH1277" s="75">
        <v>303</v>
      </c>
      <c r="AI1277" s="16" t="s">
        <v>5689</v>
      </c>
      <c r="AJ1277" s="43">
        <f>VLOOKUP(E1277,'FILIAIS PETZ'!$A$2:$K$2000,11,0)</f>
        <v>18328118014320</v>
      </c>
      <c r="AK1277" s="44">
        <f t="shared" si="82"/>
        <v>18328118014320</v>
      </c>
    </row>
    <row r="1278" spans="1:37" s="14" customFormat="1" ht="15" customHeight="1" thickBot="1" x14ac:dyDescent="0.25">
      <c r="A1278" s="9">
        <f t="shared" si="81"/>
        <v>847645</v>
      </c>
      <c r="B1278" s="18">
        <f>VLOOKUP(C1278,FORNECEDORES!D:E,2,0)</f>
        <v>7736</v>
      </c>
      <c r="C1278" s="19" t="str">
        <f>VLOOKUP(D1278,FORNECEDORES!A:D,4,0)</f>
        <v>27.385.816/0001-37</v>
      </c>
      <c r="D1278" s="13" t="s">
        <v>2591</v>
      </c>
      <c r="E1278" s="20" t="str">
        <f t="shared" si="80"/>
        <v>04 0168</v>
      </c>
      <c r="F1278" s="28" t="s">
        <v>4961</v>
      </c>
      <c r="G1278" s="21" t="str">
        <f>VLOOKUP(E1278,'FILIAIS PETZ'!A:E,5,0)</f>
        <v>PETZ GAMA LESTE</v>
      </c>
      <c r="H1278" s="20" t="str">
        <f>VLOOKUP(E1278,'FILIAIS PETZ'!A:D,4,0)</f>
        <v>GAMA-DF</v>
      </c>
      <c r="I1278" s="46">
        <v>45331</v>
      </c>
      <c r="J1278" s="10">
        <v>847645</v>
      </c>
      <c r="K1278" s="10" t="s">
        <v>5858</v>
      </c>
      <c r="L1278" s="28" t="s">
        <v>5876</v>
      </c>
      <c r="M1278" s="46">
        <v>45336</v>
      </c>
      <c r="N1278" s="46">
        <v>45364</v>
      </c>
      <c r="O1278" s="46">
        <v>45343</v>
      </c>
      <c r="P1278" s="28" t="s">
        <v>4990</v>
      </c>
      <c r="Q1278" s="10">
        <v>3</v>
      </c>
      <c r="R1278" s="10">
        <v>1</v>
      </c>
      <c r="S1278" s="10" t="s">
        <v>4983</v>
      </c>
      <c r="T1278" s="10" t="s">
        <v>32</v>
      </c>
      <c r="U1278" s="10">
        <v>11002</v>
      </c>
      <c r="V1278" s="10">
        <v>11002</v>
      </c>
      <c r="W1278" s="10" t="s">
        <v>5019</v>
      </c>
      <c r="X1278" s="10" t="s">
        <v>4985</v>
      </c>
      <c r="Y1278" s="10" t="s">
        <v>4980</v>
      </c>
      <c r="Z1278" s="10" t="s">
        <v>4980</v>
      </c>
      <c r="AA1278" s="10" t="s">
        <v>4989</v>
      </c>
      <c r="AB1278" s="10" t="s">
        <v>5005</v>
      </c>
      <c r="AC1278" s="10" t="s">
        <v>5006</v>
      </c>
      <c r="AD1278" s="29"/>
      <c r="AE1278" s="20" t="str">
        <f>VLOOKUP(E1278,'FILIAIS PETZ'!A:Q,17,0)</f>
        <v>CO-1</v>
      </c>
      <c r="AF1278" s="20" t="str">
        <f>VLOOKUP(E1278,'FILIAIS PETZ'!A:Q,3,0)</f>
        <v>FELICIO</v>
      </c>
      <c r="AG1278" s="20" t="str">
        <f>VLOOKUP(E1278,'FILIAIS PETZ'!A:Q,2,0)</f>
        <v>R3</v>
      </c>
      <c r="AH1278" s="75">
        <v>92.82</v>
      </c>
      <c r="AI1278" s="16" t="s">
        <v>5690</v>
      </c>
      <c r="AJ1278" s="43">
        <f>VLOOKUP(E1278,'FILIAIS PETZ'!$A$2:$K$2000,11,0)</f>
        <v>18328118016021</v>
      </c>
      <c r="AK1278" s="44">
        <f t="shared" si="82"/>
        <v>18328118016021</v>
      </c>
    </row>
    <row r="1279" spans="1:37" s="14" customFormat="1" ht="15" customHeight="1" thickBot="1" x14ac:dyDescent="0.25">
      <c r="A1279" s="9">
        <f t="shared" si="81"/>
        <v>847646</v>
      </c>
      <c r="B1279" s="18">
        <f>VLOOKUP(C1279,FORNECEDORES!D:E,2,0)</f>
        <v>7736</v>
      </c>
      <c r="C1279" s="19" t="str">
        <f>VLOOKUP(D1279,FORNECEDORES!A:D,4,0)</f>
        <v>27.385.816/0001-37</v>
      </c>
      <c r="D1279" s="13" t="s">
        <v>2591</v>
      </c>
      <c r="E1279" s="20" t="str">
        <f t="shared" si="80"/>
        <v>04 0200</v>
      </c>
      <c r="F1279" s="28" t="s">
        <v>4960</v>
      </c>
      <c r="G1279" s="21" t="str">
        <f>VLOOKUP(E1279,'FILIAIS PETZ'!A:E,5,0)</f>
        <v>PETZ BRASILIA W3 NORTE</v>
      </c>
      <c r="H1279" s="20" t="str">
        <f>VLOOKUP(E1279,'FILIAIS PETZ'!A:D,4,0)</f>
        <v>W3NT-DF</v>
      </c>
      <c r="I1279" s="46">
        <v>45331</v>
      </c>
      <c r="J1279" s="10">
        <v>847646</v>
      </c>
      <c r="K1279" s="10" t="s">
        <v>5858</v>
      </c>
      <c r="L1279" s="28" t="s">
        <v>5877</v>
      </c>
      <c r="M1279" s="46">
        <v>45336</v>
      </c>
      <c r="N1279" s="46">
        <v>45364</v>
      </c>
      <c r="O1279" s="46">
        <v>45343</v>
      </c>
      <c r="P1279" s="28" t="s">
        <v>4990</v>
      </c>
      <c r="Q1279" s="10">
        <v>3</v>
      </c>
      <c r="R1279" s="10">
        <v>1</v>
      </c>
      <c r="S1279" s="10" t="s">
        <v>4983</v>
      </c>
      <c r="T1279" s="10" t="s">
        <v>32</v>
      </c>
      <c r="U1279" s="10">
        <v>11002</v>
      </c>
      <c r="V1279" s="10">
        <v>11002</v>
      </c>
      <c r="W1279" s="10" t="s">
        <v>5039</v>
      </c>
      <c r="X1279" s="10" t="s">
        <v>4985</v>
      </c>
      <c r="Y1279" s="10" t="s">
        <v>4980</v>
      </c>
      <c r="Z1279" s="10" t="s">
        <v>4980</v>
      </c>
      <c r="AA1279" s="10" t="s">
        <v>4989</v>
      </c>
      <c r="AB1279" s="10" t="s">
        <v>5005</v>
      </c>
      <c r="AC1279" s="10" t="s">
        <v>5006</v>
      </c>
      <c r="AD1279" s="29"/>
      <c r="AE1279" s="20" t="str">
        <f>VLOOKUP(E1279,'FILIAIS PETZ'!A:Q,17,0)</f>
        <v>CO-2</v>
      </c>
      <c r="AF1279" s="20" t="str">
        <f>VLOOKUP(E1279,'FILIAIS PETZ'!A:Q,3,0)</f>
        <v>FELICIO</v>
      </c>
      <c r="AG1279" s="20" t="str">
        <f>VLOOKUP(E1279,'FILIAIS PETZ'!A:Q,2,0)</f>
        <v>R3</v>
      </c>
      <c r="AH1279" s="75">
        <v>73.709999999999994</v>
      </c>
      <c r="AI1279" s="16" t="s">
        <v>5691</v>
      </c>
      <c r="AJ1279" s="43">
        <f>VLOOKUP(E1279,'FILIAIS PETZ'!$A$2:$K$2000,11,0)</f>
        <v>18328118018660</v>
      </c>
      <c r="AK1279" s="44">
        <f t="shared" si="82"/>
        <v>18328118018660</v>
      </c>
    </row>
    <row r="1280" spans="1:37" s="14" customFormat="1" ht="15" customHeight="1" thickBot="1" x14ac:dyDescent="0.25">
      <c r="A1280" s="9">
        <f t="shared" si="81"/>
        <v>847647</v>
      </c>
      <c r="B1280" s="18">
        <f>VLOOKUP(C1280,FORNECEDORES!D:E,2,0)</f>
        <v>7736</v>
      </c>
      <c r="C1280" s="19" t="str">
        <f>VLOOKUP(D1280,FORNECEDORES!A:D,4,0)</f>
        <v>27.385.816/0001-37</v>
      </c>
      <c r="D1280" s="13" t="s">
        <v>2591</v>
      </c>
      <c r="E1280" s="20" t="str">
        <f t="shared" si="80"/>
        <v>04 0200</v>
      </c>
      <c r="F1280" s="28" t="s">
        <v>4960</v>
      </c>
      <c r="G1280" s="21" t="str">
        <f>VLOOKUP(E1280,'FILIAIS PETZ'!A:E,5,0)</f>
        <v>PETZ BRASILIA W3 NORTE</v>
      </c>
      <c r="H1280" s="20" t="str">
        <f>VLOOKUP(E1280,'FILIAIS PETZ'!A:D,4,0)</f>
        <v>W3NT-DF</v>
      </c>
      <c r="I1280" s="46">
        <v>45331</v>
      </c>
      <c r="J1280" s="10">
        <v>847647</v>
      </c>
      <c r="K1280" s="10" t="s">
        <v>5858</v>
      </c>
      <c r="L1280" s="28" t="s">
        <v>5878</v>
      </c>
      <c r="M1280" s="46">
        <v>45336</v>
      </c>
      <c r="N1280" s="46">
        <v>45364</v>
      </c>
      <c r="O1280" s="46">
        <v>45343</v>
      </c>
      <c r="P1280" s="28" t="s">
        <v>4990</v>
      </c>
      <c r="Q1280" s="10">
        <v>3</v>
      </c>
      <c r="R1280" s="10">
        <v>1</v>
      </c>
      <c r="S1280" s="10" t="s">
        <v>4983</v>
      </c>
      <c r="T1280" s="10" t="s">
        <v>32</v>
      </c>
      <c r="U1280" s="10">
        <v>11002</v>
      </c>
      <c r="V1280" s="10">
        <v>11002</v>
      </c>
      <c r="W1280" s="10" t="s">
        <v>5024</v>
      </c>
      <c r="X1280" s="10" t="s">
        <v>4985</v>
      </c>
      <c r="Y1280" s="10" t="s">
        <v>4980</v>
      </c>
      <c r="Z1280" s="10" t="s">
        <v>4980</v>
      </c>
      <c r="AA1280" s="10" t="s">
        <v>4989</v>
      </c>
      <c r="AB1280" s="10" t="s">
        <v>5005</v>
      </c>
      <c r="AC1280" s="10" t="s">
        <v>5006</v>
      </c>
      <c r="AD1280" s="29"/>
      <c r="AE1280" s="20" t="str">
        <f>VLOOKUP(E1280,'FILIAIS PETZ'!A:Q,17,0)</f>
        <v>CO-2</v>
      </c>
      <c r="AF1280" s="20" t="str">
        <f>VLOOKUP(E1280,'FILIAIS PETZ'!A:Q,3,0)</f>
        <v>FELICIO</v>
      </c>
      <c r="AG1280" s="20" t="str">
        <f>VLOOKUP(E1280,'FILIAIS PETZ'!A:Q,2,0)</f>
        <v>R3</v>
      </c>
      <c r="AH1280" s="75">
        <v>101.53</v>
      </c>
      <c r="AI1280" s="16" t="s">
        <v>5692</v>
      </c>
      <c r="AJ1280" s="43">
        <f>VLOOKUP(E1280,'FILIAIS PETZ'!$A$2:$K$2000,11,0)</f>
        <v>18328118018660</v>
      </c>
      <c r="AK1280" s="44">
        <f t="shared" si="82"/>
        <v>18328118018660</v>
      </c>
    </row>
    <row r="1281" spans="1:37" s="14" customFormat="1" ht="15" customHeight="1" thickBot="1" x14ac:dyDescent="0.25">
      <c r="A1281" s="9">
        <f t="shared" si="81"/>
        <v>847648</v>
      </c>
      <c r="B1281" s="18">
        <f>VLOOKUP(C1281,FORNECEDORES!D:E,2,0)</f>
        <v>7736</v>
      </c>
      <c r="C1281" s="19" t="str">
        <f>VLOOKUP(D1281,FORNECEDORES!A:D,4,0)</f>
        <v>27.385.816/0001-37</v>
      </c>
      <c r="D1281" s="13" t="s">
        <v>2591</v>
      </c>
      <c r="E1281" s="20" t="str">
        <f t="shared" si="80"/>
        <v>04 0198</v>
      </c>
      <c r="F1281" s="28" t="s">
        <v>4967</v>
      </c>
      <c r="G1281" s="21" t="str">
        <f>VLOOKUP(E1281,'FILIAIS PETZ'!A:E,5,0)</f>
        <v>PETZ SHOPPING SUL VALPARAISO</v>
      </c>
      <c r="H1281" s="20" t="str">
        <f>VLOOKUP(E1281,'FILIAIS PETZ'!A:D,4,0)</f>
        <v>VALP-GO</v>
      </c>
      <c r="I1281" s="46">
        <v>45331</v>
      </c>
      <c r="J1281" s="10">
        <v>847648</v>
      </c>
      <c r="K1281" s="10" t="s">
        <v>5858</v>
      </c>
      <c r="L1281" s="28" t="s">
        <v>5879</v>
      </c>
      <c r="M1281" s="46">
        <v>45336</v>
      </c>
      <c r="N1281" s="46">
        <v>45364</v>
      </c>
      <c r="O1281" s="46">
        <v>45344</v>
      </c>
      <c r="P1281" s="28" t="s">
        <v>4990</v>
      </c>
      <c r="Q1281" s="10">
        <v>3</v>
      </c>
      <c r="R1281" s="10">
        <v>1</v>
      </c>
      <c r="S1281" s="10" t="s">
        <v>4983</v>
      </c>
      <c r="T1281" s="10" t="s">
        <v>32</v>
      </c>
      <c r="U1281" s="10">
        <v>11002</v>
      </c>
      <c r="V1281" s="10">
        <v>11002</v>
      </c>
      <c r="W1281" s="10" t="s">
        <v>5019</v>
      </c>
      <c r="X1281" s="10" t="s">
        <v>4985</v>
      </c>
      <c r="Y1281" s="10" t="s">
        <v>4980</v>
      </c>
      <c r="Z1281" s="10" t="s">
        <v>4980</v>
      </c>
      <c r="AA1281" s="10" t="s">
        <v>4989</v>
      </c>
      <c r="AB1281" s="10" t="s">
        <v>5005</v>
      </c>
      <c r="AC1281" s="10" t="s">
        <v>5006</v>
      </c>
      <c r="AD1281" s="29"/>
      <c r="AE1281" s="20" t="str">
        <f>VLOOKUP(E1281,'FILIAIS PETZ'!A:Q,17,0)</f>
        <v>CO-1</v>
      </c>
      <c r="AF1281" s="20" t="str">
        <f>VLOOKUP(E1281,'FILIAIS PETZ'!A:Q,3,0)</f>
        <v>FELICIO</v>
      </c>
      <c r="AG1281" s="20" t="str">
        <f>VLOOKUP(E1281,'FILIAIS PETZ'!A:Q,2,0)</f>
        <v>R3</v>
      </c>
      <c r="AH1281" s="75">
        <v>68</v>
      </c>
      <c r="AI1281" s="16" t="s">
        <v>5693</v>
      </c>
      <c r="AJ1281" s="43">
        <f>VLOOKUP(E1281,'FILIAIS PETZ'!$A$2:$K$2000,11,0)</f>
        <v>18328118019390</v>
      </c>
      <c r="AK1281" s="44">
        <f t="shared" si="82"/>
        <v>18328118019390</v>
      </c>
    </row>
    <row r="1282" spans="1:37" s="14" customFormat="1" ht="15" customHeight="1" thickBot="1" x14ac:dyDescent="0.25">
      <c r="A1282" s="9">
        <f t="shared" si="81"/>
        <v>847649</v>
      </c>
      <c r="B1282" s="18">
        <f>VLOOKUP(C1282,FORNECEDORES!D:E,2,0)</f>
        <v>7736</v>
      </c>
      <c r="C1282" s="19" t="str">
        <f>VLOOKUP(D1282,FORNECEDORES!A:D,4,0)</f>
        <v>27.385.816/0001-37</v>
      </c>
      <c r="D1282" s="13" t="s">
        <v>2591</v>
      </c>
      <c r="E1282" s="20" t="str">
        <f t="shared" si="80"/>
        <v>04 0198</v>
      </c>
      <c r="F1282" s="28" t="s">
        <v>4967</v>
      </c>
      <c r="G1282" s="21" t="str">
        <f>VLOOKUP(E1282,'FILIAIS PETZ'!A:E,5,0)</f>
        <v>PETZ SHOPPING SUL VALPARAISO</v>
      </c>
      <c r="H1282" s="20" t="str">
        <f>VLOOKUP(E1282,'FILIAIS PETZ'!A:D,4,0)</f>
        <v>VALP-GO</v>
      </c>
      <c r="I1282" s="46">
        <v>45331</v>
      </c>
      <c r="J1282" s="10">
        <v>847649</v>
      </c>
      <c r="K1282" s="10" t="s">
        <v>5858</v>
      </c>
      <c r="L1282" s="28" t="s">
        <v>5880</v>
      </c>
      <c r="M1282" s="46">
        <v>45336</v>
      </c>
      <c r="N1282" s="46">
        <v>45364</v>
      </c>
      <c r="O1282" s="46">
        <v>45344</v>
      </c>
      <c r="P1282" s="28" t="s">
        <v>4990</v>
      </c>
      <c r="Q1282" s="10">
        <v>3</v>
      </c>
      <c r="R1282" s="10">
        <v>1</v>
      </c>
      <c r="S1282" s="10" t="s">
        <v>4983</v>
      </c>
      <c r="T1282" s="10" t="s">
        <v>32</v>
      </c>
      <c r="U1282" s="10">
        <v>11002</v>
      </c>
      <c r="V1282" s="10">
        <v>11002</v>
      </c>
      <c r="W1282" s="10" t="s">
        <v>5019</v>
      </c>
      <c r="X1282" s="10" t="s">
        <v>4992</v>
      </c>
      <c r="Y1282" s="10" t="s">
        <v>4993</v>
      </c>
      <c r="Z1282" s="10" t="s">
        <v>4993</v>
      </c>
      <c r="AA1282" s="10" t="s">
        <v>4992</v>
      </c>
      <c r="AB1282" s="10" t="s">
        <v>12941</v>
      </c>
      <c r="AC1282" s="10" t="s">
        <v>5006</v>
      </c>
      <c r="AD1282" s="29" t="s">
        <v>4992</v>
      </c>
      <c r="AE1282" s="20" t="str">
        <f>VLOOKUP(E1282,'FILIAIS PETZ'!A:Q,17,0)</f>
        <v>CO-1</v>
      </c>
      <c r="AF1282" s="20" t="str">
        <f>VLOOKUP(E1282,'FILIAIS PETZ'!A:Q,3,0)</f>
        <v>FELICIO</v>
      </c>
      <c r="AG1282" s="20" t="str">
        <f>VLOOKUP(E1282,'FILIAIS PETZ'!A:Q,2,0)</f>
        <v>R3</v>
      </c>
      <c r="AH1282" s="75">
        <v>932.5</v>
      </c>
      <c r="AI1282" s="16" t="s">
        <v>5694</v>
      </c>
      <c r="AJ1282" s="43">
        <f>VLOOKUP(E1282,'FILIAIS PETZ'!$A$2:$K$2000,11,0)</f>
        <v>18328118019390</v>
      </c>
      <c r="AK1282" s="44">
        <f t="shared" si="82"/>
        <v>18328118019390</v>
      </c>
    </row>
    <row r="1283" spans="1:37" s="14" customFormat="1" ht="15" customHeight="1" thickBot="1" x14ac:dyDescent="0.25">
      <c r="A1283" s="9">
        <f t="shared" si="81"/>
        <v>847650</v>
      </c>
      <c r="B1283" s="18">
        <f>VLOOKUP(C1283,FORNECEDORES!D:E,2,0)</f>
        <v>7736</v>
      </c>
      <c r="C1283" s="19" t="str">
        <f>VLOOKUP(D1283,FORNECEDORES!A:D,4,0)</f>
        <v>27.385.816/0001-37</v>
      </c>
      <c r="D1283" s="13" t="s">
        <v>2591</v>
      </c>
      <c r="E1283" s="20" t="str">
        <f t="shared" si="80"/>
        <v>04 0062</v>
      </c>
      <c r="F1283" s="28" t="s">
        <v>4968</v>
      </c>
      <c r="G1283" s="21" t="str">
        <f>VLOOKUP(E1283,'FILIAIS PETZ'!A:E,5,0)</f>
        <v>PETZ BRASILIA ASA NORTE</v>
      </c>
      <c r="H1283" s="20" t="str">
        <f>VLOOKUP(E1283,'FILIAIS PETZ'!A:D,4,0)</f>
        <v>ASAN-DF</v>
      </c>
      <c r="I1283" s="46">
        <v>45331</v>
      </c>
      <c r="J1283" s="10">
        <v>847650</v>
      </c>
      <c r="K1283" s="10" t="s">
        <v>5858</v>
      </c>
      <c r="L1283" s="28" t="s">
        <v>5881</v>
      </c>
      <c r="M1283" s="46">
        <v>45336</v>
      </c>
      <c r="N1283" s="46">
        <v>45364</v>
      </c>
      <c r="O1283" s="46">
        <v>45344</v>
      </c>
      <c r="P1283" s="28" t="s">
        <v>4990</v>
      </c>
      <c r="Q1283" s="10">
        <v>3</v>
      </c>
      <c r="R1283" s="10">
        <v>1</v>
      </c>
      <c r="S1283" s="10" t="s">
        <v>4983</v>
      </c>
      <c r="T1283" s="10" t="s">
        <v>32</v>
      </c>
      <c r="U1283" s="10">
        <v>11002</v>
      </c>
      <c r="V1283" s="10">
        <v>11002</v>
      </c>
      <c r="W1283" s="10" t="s">
        <v>5034</v>
      </c>
      <c r="X1283" s="10" t="s">
        <v>4992</v>
      </c>
      <c r="Y1283" s="10" t="s">
        <v>4993</v>
      </c>
      <c r="Z1283" s="10" t="s">
        <v>4993</v>
      </c>
      <c r="AA1283" s="10" t="s">
        <v>4992</v>
      </c>
      <c r="AB1283" s="10" t="s">
        <v>12941</v>
      </c>
      <c r="AC1283" s="10" t="s">
        <v>5006</v>
      </c>
      <c r="AD1283" s="29" t="s">
        <v>4992</v>
      </c>
      <c r="AE1283" s="20" t="str">
        <f>VLOOKUP(E1283,'FILIAIS PETZ'!A:Q,17,0)</f>
        <v>CO-2</v>
      </c>
      <c r="AF1283" s="20" t="str">
        <f>VLOOKUP(E1283,'FILIAIS PETZ'!A:Q,3,0)</f>
        <v>FELICIO</v>
      </c>
      <c r="AG1283" s="20" t="str">
        <f>VLOOKUP(E1283,'FILIAIS PETZ'!A:Q,2,0)</f>
        <v>R3</v>
      </c>
      <c r="AH1283" s="75">
        <v>485</v>
      </c>
      <c r="AI1283" s="16" t="s">
        <v>5695</v>
      </c>
      <c r="AJ1283" s="43">
        <f>VLOOKUP(E1283,'FILIAIS PETZ'!$A$2:$K$2000,11,0)</f>
        <v>18328118005500</v>
      </c>
      <c r="AK1283" s="44">
        <f t="shared" si="82"/>
        <v>18328118005500</v>
      </c>
    </row>
    <row r="1284" spans="1:37" s="14" customFormat="1" ht="15" customHeight="1" thickBot="1" x14ac:dyDescent="0.25">
      <c r="A1284" s="9">
        <f t="shared" si="81"/>
        <v>847651</v>
      </c>
      <c r="B1284" s="18">
        <f>VLOOKUP(C1284,FORNECEDORES!D:E,2,0)</f>
        <v>7736</v>
      </c>
      <c r="C1284" s="19" t="str">
        <f>VLOOKUP(D1284,FORNECEDORES!A:D,4,0)</f>
        <v>27.385.816/0001-37</v>
      </c>
      <c r="D1284" s="13" t="s">
        <v>2591</v>
      </c>
      <c r="E1284" s="20" t="str">
        <f t="shared" si="80"/>
        <v>04 0077</v>
      </c>
      <c r="F1284" s="28" t="s">
        <v>4954</v>
      </c>
      <c r="G1284" s="21" t="str">
        <f>VLOOKUP(E1284,'FILIAIS PETZ'!A:E,5,0)</f>
        <v>PETZ GOIANIA (SETOR BUENO)</v>
      </c>
      <c r="H1284" s="20" t="str">
        <f>VLOOKUP(E1284,'FILIAIS PETZ'!A:D,4,0)</f>
        <v>BT63-GO</v>
      </c>
      <c r="I1284" s="46">
        <v>45331</v>
      </c>
      <c r="J1284" s="10">
        <v>847651</v>
      </c>
      <c r="K1284" s="10" t="s">
        <v>5858</v>
      </c>
      <c r="L1284" s="28" t="s">
        <v>5882</v>
      </c>
      <c r="M1284" s="46">
        <v>45336</v>
      </c>
      <c r="N1284" s="46">
        <v>45364</v>
      </c>
      <c r="O1284" s="46">
        <v>45344</v>
      </c>
      <c r="P1284" s="28" t="s">
        <v>4990</v>
      </c>
      <c r="Q1284" s="10">
        <v>3</v>
      </c>
      <c r="R1284" s="10">
        <v>1</v>
      </c>
      <c r="S1284" s="10" t="s">
        <v>4983</v>
      </c>
      <c r="T1284" s="10" t="s">
        <v>32</v>
      </c>
      <c r="U1284" s="10">
        <v>11002</v>
      </c>
      <c r="V1284" s="10">
        <v>11002</v>
      </c>
      <c r="W1284" s="10" t="s">
        <v>5019</v>
      </c>
      <c r="X1284" s="10" t="s">
        <v>4985</v>
      </c>
      <c r="Y1284" s="10" t="s">
        <v>4980</v>
      </c>
      <c r="Z1284" s="10" t="s">
        <v>4980</v>
      </c>
      <c r="AA1284" s="10" t="s">
        <v>4989</v>
      </c>
      <c r="AB1284" s="10" t="s">
        <v>5005</v>
      </c>
      <c r="AC1284" s="10" t="s">
        <v>5006</v>
      </c>
      <c r="AD1284" s="29" t="s">
        <v>4989</v>
      </c>
      <c r="AE1284" s="20" t="str">
        <f>VLOOKUP(E1284,'FILIAIS PETZ'!A:Q,17,0)</f>
        <v>CO-2</v>
      </c>
      <c r="AF1284" s="20" t="str">
        <f>VLOOKUP(E1284,'FILIAIS PETZ'!A:Q,3,0)</f>
        <v>FELICIO</v>
      </c>
      <c r="AG1284" s="20" t="str">
        <f>VLOOKUP(E1284,'FILIAIS PETZ'!A:Q,2,0)</f>
        <v>R3</v>
      </c>
      <c r="AH1284" s="75">
        <v>341.25</v>
      </c>
      <c r="AI1284" s="16" t="s">
        <v>5696</v>
      </c>
      <c r="AJ1284" s="43">
        <f>VLOOKUP(E1284,'FILIAIS PETZ'!$A$2:$K$2000,11,0)</f>
        <v>18328118007545</v>
      </c>
      <c r="AK1284" s="44">
        <f t="shared" si="82"/>
        <v>18328118007545</v>
      </c>
    </row>
    <row r="1285" spans="1:37" s="14" customFormat="1" ht="15" customHeight="1" thickBot="1" x14ac:dyDescent="0.25">
      <c r="A1285" s="9">
        <f t="shared" si="81"/>
        <v>847652</v>
      </c>
      <c r="B1285" s="18">
        <f>VLOOKUP(C1285,FORNECEDORES!D:E,2,0)</f>
        <v>7736</v>
      </c>
      <c r="C1285" s="19" t="str">
        <f>VLOOKUP(D1285,FORNECEDORES!A:D,4,0)</f>
        <v>27.385.816/0001-37</v>
      </c>
      <c r="D1285" s="13" t="s">
        <v>2591</v>
      </c>
      <c r="E1285" s="20" t="str">
        <f t="shared" si="80"/>
        <v>04 0142</v>
      </c>
      <c r="F1285" s="28" t="s">
        <v>4931</v>
      </c>
      <c r="G1285" s="21" t="str">
        <f>VLOOKUP(E1285,'FILIAIS PETZ'!A:E,5,0)</f>
        <v>PETZ MIGUEL SUTIL</v>
      </c>
      <c r="H1285" s="20" t="str">
        <f>VLOOKUP(E1285,'FILIAIS PETZ'!A:D,4,0)</f>
        <v>MGST-MT</v>
      </c>
      <c r="I1285" s="46">
        <v>45331</v>
      </c>
      <c r="J1285" s="10">
        <v>847652</v>
      </c>
      <c r="K1285" s="10" t="s">
        <v>5858</v>
      </c>
      <c r="L1285" s="28" t="s">
        <v>5883</v>
      </c>
      <c r="M1285" s="46">
        <v>45336</v>
      </c>
      <c r="N1285" s="46">
        <v>45364</v>
      </c>
      <c r="O1285" s="46">
        <v>45344</v>
      </c>
      <c r="P1285" s="28" t="s">
        <v>4990</v>
      </c>
      <c r="Q1285" s="10">
        <v>3</v>
      </c>
      <c r="R1285" s="10">
        <v>1</v>
      </c>
      <c r="S1285" s="10" t="s">
        <v>4983</v>
      </c>
      <c r="T1285" s="10" t="s">
        <v>32</v>
      </c>
      <c r="U1285" s="10">
        <v>11002</v>
      </c>
      <c r="V1285" s="10">
        <v>11002</v>
      </c>
      <c r="W1285" s="10" t="s">
        <v>5019</v>
      </c>
      <c r="X1285" s="10" t="s">
        <v>4985</v>
      </c>
      <c r="Y1285" s="10" t="s">
        <v>4993</v>
      </c>
      <c r="Z1285" s="10" t="s">
        <v>4993</v>
      </c>
      <c r="AA1285" s="10" t="s">
        <v>4989</v>
      </c>
      <c r="AB1285" s="10" t="s">
        <v>12941</v>
      </c>
      <c r="AC1285" s="10" t="s">
        <v>5006</v>
      </c>
      <c r="AD1285" s="29" t="s">
        <v>5020</v>
      </c>
      <c r="AE1285" s="20" t="str">
        <f>VLOOKUP(E1285,'FILIAIS PETZ'!A:Q,17,0)</f>
        <v>CO-3</v>
      </c>
      <c r="AF1285" s="20" t="str">
        <f>VLOOKUP(E1285,'FILIAIS PETZ'!A:Q,3,0)</f>
        <v>FELICIO</v>
      </c>
      <c r="AG1285" s="20" t="str">
        <f>VLOOKUP(E1285,'FILIAIS PETZ'!A:Q,2,0)</f>
        <v>R3</v>
      </c>
      <c r="AH1285" s="75">
        <v>652.47</v>
      </c>
      <c r="AI1285" s="16" t="s">
        <v>5697</v>
      </c>
      <c r="AJ1285" s="43">
        <f>VLOOKUP(E1285,'FILIAIS PETZ'!$A$2:$K$2000,11,0)</f>
        <v>18328118013430</v>
      </c>
      <c r="AK1285" s="44">
        <f t="shared" si="82"/>
        <v>18328118013430</v>
      </c>
    </row>
    <row r="1286" spans="1:37" s="14" customFormat="1" ht="15" customHeight="1" thickBot="1" x14ac:dyDescent="0.25">
      <c r="A1286" s="9">
        <f t="shared" si="81"/>
        <v>847653</v>
      </c>
      <c r="B1286" s="18">
        <f>VLOOKUP(C1286,FORNECEDORES!D:E,2,0)</f>
        <v>7736</v>
      </c>
      <c r="C1286" s="19" t="str">
        <f>VLOOKUP(D1286,FORNECEDORES!A:D,4,0)</f>
        <v>27.385.816/0001-37</v>
      </c>
      <c r="D1286" s="13" t="s">
        <v>2591</v>
      </c>
      <c r="E1286" s="20" t="str">
        <f t="shared" si="80"/>
        <v>04 0228</v>
      </c>
      <c r="F1286" s="28" t="s">
        <v>4939</v>
      </c>
      <c r="G1286" s="21" t="str">
        <f>VLOOKUP(E1286,'FILIAIS PETZ'!A:E,5,0)</f>
        <v>PETZ SHOPPING PANTANAL</v>
      </c>
      <c r="H1286" s="20" t="str">
        <f>VLOOKUP(E1286,'FILIAIS PETZ'!A:D,4,0)</f>
        <v>SPAN-MT</v>
      </c>
      <c r="I1286" s="46">
        <v>45331</v>
      </c>
      <c r="J1286" s="10">
        <v>847653</v>
      </c>
      <c r="K1286" s="10" t="s">
        <v>5858</v>
      </c>
      <c r="L1286" s="28" t="s">
        <v>5884</v>
      </c>
      <c r="M1286" s="46">
        <v>45336</v>
      </c>
      <c r="N1286" s="46">
        <v>45364</v>
      </c>
      <c r="O1286" s="46">
        <v>45344</v>
      </c>
      <c r="P1286" s="28" t="s">
        <v>4990</v>
      </c>
      <c r="Q1286" s="10">
        <v>3</v>
      </c>
      <c r="R1286" s="10">
        <v>1</v>
      </c>
      <c r="S1286" s="10" t="s">
        <v>4983</v>
      </c>
      <c r="T1286" s="10" t="s">
        <v>32</v>
      </c>
      <c r="U1286" s="10">
        <v>11002</v>
      </c>
      <c r="V1286" s="10">
        <v>11002</v>
      </c>
      <c r="W1286" s="10" t="s">
        <v>5019</v>
      </c>
      <c r="X1286" s="10" t="s">
        <v>4996</v>
      </c>
      <c r="Y1286" s="10" t="s">
        <v>4993</v>
      </c>
      <c r="Z1286" s="10" t="s">
        <v>4993</v>
      </c>
      <c r="AA1286" s="10" t="s">
        <v>4989</v>
      </c>
      <c r="AB1286" s="10" t="s">
        <v>12941</v>
      </c>
      <c r="AC1286" s="10" t="s">
        <v>5006</v>
      </c>
      <c r="AD1286" s="29" t="s">
        <v>5014</v>
      </c>
      <c r="AE1286" s="20" t="str">
        <f>VLOOKUP(E1286,'FILIAIS PETZ'!A:Q,17,0)</f>
        <v>CO-3</v>
      </c>
      <c r="AF1286" s="20" t="str">
        <f>VLOOKUP(E1286,'FILIAIS PETZ'!A:Q,3,0)</f>
        <v>FELICIO</v>
      </c>
      <c r="AG1286" s="20" t="str">
        <f>VLOOKUP(E1286,'FILIAIS PETZ'!A:Q,2,0)</f>
        <v>R3</v>
      </c>
      <c r="AH1286" s="75">
        <v>955.5</v>
      </c>
      <c r="AI1286" s="16" t="s">
        <v>5698</v>
      </c>
      <c r="AJ1286" s="43">
        <f>VLOOKUP(E1286,'FILIAIS PETZ'!$A$2:$K$2000,11,0)</f>
        <v>18328118021700</v>
      </c>
      <c r="AK1286" s="44">
        <f t="shared" si="82"/>
        <v>18328118021700</v>
      </c>
    </row>
    <row r="1287" spans="1:37" s="14" customFormat="1" ht="15" customHeight="1" thickBot="1" x14ac:dyDescent="0.25">
      <c r="A1287" s="9">
        <f t="shared" si="81"/>
        <v>847654</v>
      </c>
      <c r="B1287" s="18">
        <f>VLOOKUP(C1287,FORNECEDORES!D:E,2,0)</f>
        <v>7736</v>
      </c>
      <c r="C1287" s="19" t="str">
        <f>VLOOKUP(D1287,FORNECEDORES!A:D,4,0)</f>
        <v>27.385.816/0001-37</v>
      </c>
      <c r="D1287" s="13" t="s">
        <v>2591</v>
      </c>
      <c r="E1287" s="20" t="str">
        <f t="shared" si="80"/>
        <v>04 0033</v>
      </c>
      <c r="F1287" s="28" t="s">
        <v>4933</v>
      </c>
      <c r="G1287" s="21" t="str">
        <f>VLOOKUP(E1287,'FILIAIS PETZ'!A:E,5,0)</f>
        <v>PETZ PARQUE FLAMBOYANT</v>
      </c>
      <c r="H1287" s="20" t="str">
        <f>VLOOKUP(E1287,'FILIAIS PETZ'!A:D,4,0)</f>
        <v>FBYT-GO</v>
      </c>
      <c r="I1287" s="46">
        <v>45331</v>
      </c>
      <c r="J1287" s="10">
        <v>847654</v>
      </c>
      <c r="K1287" s="10" t="s">
        <v>5858</v>
      </c>
      <c r="L1287" s="28" t="s">
        <v>6814</v>
      </c>
      <c r="M1287" s="46">
        <v>45336</v>
      </c>
      <c r="N1287" s="46">
        <v>45413</v>
      </c>
      <c r="O1287" s="46">
        <v>45397</v>
      </c>
      <c r="P1287" s="28" t="s">
        <v>4990</v>
      </c>
      <c r="Q1287" s="10">
        <v>3</v>
      </c>
      <c r="R1287" s="10">
        <v>1</v>
      </c>
      <c r="S1287" s="10" t="s">
        <v>4983</v>
      </c>
      <c r="T1287" s="10" t="s">
        <v>32</v>
      </c>
      <c r="U1287" s="10">
        <v>11002</v>
      </c>
      <c r="V1287" s="10">
        <v>11002</v>
      </c>
      <c r="W1287" s="10" t="s">
        <v>5019</v>
      </c>
      <c r="X1287" s="10" t="s">
        <v>4985</v>
      </c>
      <c r="Y1287" s="10" t="s">
        <v>4993</v>
      </c>
      <c r="Z1287" s="10" t="s">
        <v>4993</v>
      </c>
      <c r="AA1287" s="10" t="s">
        <v>4989</v>
      </c>
      <c r="AB1287" s="10" t="s">
        <v>5005</v>
      </c>
      <c r="AC1287" s="10" t="s">
        <v>5006</v>
      </c>
      <c r="AD1287" s="29" t="s">
        <v>4989</v>
      </c>
      <c r="AE1287" s="20" t="str">
        <f>VLOOKUP(E1287,'FILIAIS PETZ'!A:Q,17,0)</f>
        <v>CO-2</v>
      </c>
      <c r="AF1287" s="20" t="str">
        <f>VLOOKUP(E1287,'FILIAIS PETZ'!A:Q,3,0)</f>
        <v>FELICIO</v>
      </c>
      <c r="AG1287" s="20" t="str">
        <f>VLOOKUP(E1287,'FILIAIS PETZ'!A:Q,2,0)</f>
        <v>R3</v>
      </c>
      <c r="AH1287" s="75">
        <v>109.2</v>
      </c>
      <c r="AI1287" s="16" t="s">
        <v>5699</v>
      </c>
      <c r="AJ1287" s="43">
        <f>VLOOKUP(E1287,'FILIAIS PETZ'!$A$2:$K$2000,11,0)</f>
        <v>18328118003477</v>
      </c>
      <c r="AK1287" s="44">
        <f t="shared" si="82"/>
        <v>18328118003477</v>
      </c>
    </row>
    <row r="1288" spans="1:37" s="14" customFormat="1" ht="15" customHeight="1" thickBot="1" x14ac:dyDescent="0.25">
      <c r="A1288" s="9">
        <f t="shared" si="81"/>
        <v>847655</v>
      </c>
      <c r="B1288" s="18">
        <f>VLOOKUP(C1288,FORNECEDORES!D:E,2,0)</f>
        <v>534461</v>
      </c>
      <c r="C1288" s="19" t="str">
        <f>VLOOKUP(D1288,FORNECEDORES!A:D,4,0)</f>
        <v>44.704.863/0001-15</v>
      </c>
      <c r="D1288" s="13" t="s">
        <v>4401</v>
      </c>
      <c r="E1288" s="20" t="str">
        <f t="shared" si="80"/>
        <v>04 0142</v>
      </c>
      <c r="F1288" s="28" t="s">
        <v>4931</v>
      </c>
      <c r="G1288" s="21" t="str">
        <f>VLOOKUP(E1288,'FILIAIS PETZ'!A:E,5,0)</f>
        <v>PETZ MIGUEL SUTIL</v>
      </c>
      <c r="H1288" s="20" t="str">
        <f>VLOOKUP(E1288,'FILIAIS PETZ'!A:D,4,0)</f>
        <v>MGST-MT</v>
      </c>
      <c r="I1288" s="46">
        <v>45331</v>
      </c>
      <c r="J1288" s="10">
        <v>847655</v>
      </c>
      <c r="K1288" s="10"/>
      <c r="L1288" s="28"/>
      <c r="M1288" s="46"/>
      <c r="N1288" s="46"/>
      <c r="O1288" s="46"/>
      <c r="P1288" s="28" t="s">
        <v>4990</v>
      </c>
      <c r="Q1288" s="10">
        <v>3</v>
      </c>
      <c r="R1288" s="10">
        <v>1</v>
      </c>
      <c r="S1288" s="10" t="s">
        <v>4983</v>
      </c>
      <c r="T1288" s="10" t="s">
        <v>32</v>
      </c>
      <c r="U1288" s="10">
        <v>11002</v>
      </c>
      <c r="V1288" s="10">
        <v>11002</v>
      </c>
      <c r="W1288" s="10" t="s">
        <v>5019</v>
      </c>
      <c r="X1288" s="10" t="s">
        <v>4985</v>
      </c>
      <c r="Y1288" s="10" t="s">
        <v>4993</v>
      </c>
      <c r="Z1288" s="10" t="s">
        <v>4993</v>
      </c>
      <c r="AA1288" s="10" t="s">
        <v>4989</v>
      </c>
      <c r="AB1288" s="10" t="s">
        <v>12941</v>
      </c>
      <c r="AC1288" s="10" t="s">
        <v>5006</v>
      </c>
      <c r="AD1288" s="29"/>
      <c r="AE1288" s="20" t="str">
        <f>VLOOKUP(E1288,'FILIAIS PETZ'!A:Q,17,0)</f>
        <v>CO-3</v>
      </c>
      <c r="AF1288" s="20" t="str">
        <f>VLOOKUP(E1288,'FILIAIS PETZ'!A:Q,3,0)</f>
        <v>FELICIO</v>
      </c>
      <c r="AG1288" s="20" t="str">
        <f>VLOOKUP(E1288,'FILIAIS PETZ'!A:Q,2,0)</f>
        <v>R3</v>
      </c>
      <c r="AH1288" s="75">
        <v>1500</v>
      </c>
      <c r="AI1288" s="16" t="s">
        <v>5700</v>
      </c>
      <c r="AJ1288" s="43">
        <f>VLOOKUP(E1288,'FILIAIS PETZ'!$A$2:$K$2000,11,0)</f>
        <v>18328118013430</v>
      </c>
      <c r="AK1288" s="44">
        <f t="shared" si="82"/>
        <v>18328118013430</v>
      </c>
    </row>
    <row r="1289" spans="1:37" s="14" customFormat="1" ht="15" customHeight="1" thickBot="1" x14ac:dyDescent="0.25">
      <c r="A1289" s="9">
        <f t="shared" si="81"/>
        <v>847656</v>
      </c>
      <c r="B1289" s="18">
        <f>VLOOKUP(C1289,FORNECEDORES!D:E,2,0)</f>
        <v>534461</v>
      </c>
      <c r="C1289" s="19" t="str">
        <f>VLOOKUP(D1289,FORNECEDORES!A:D,4,0)</f>
        <v>44.704.863/0001-15</v>
      </c>
      <c r="D1289" s="13" t="s">
        <v>4401</v>
      </c>
      <c r="E1289" s="20" t="str">
        <f t="shared" si="80"/>
        <v>04 0144</v>
      </c>
      <c r="F1289" s="28" t="s">
        <v>4938</v>
      </c>
      <c r="G1289" s="21" t="str">
        <f>VLOOKUP(E1289,'FILIAIS PETZ'!A:E,5,0)</f>
        <v>PETZ FERNANDO CORREA</v>
      </c>
      <c r="H1289" s="20" t="str">
        <f>VLOOKUP(E1289,'FILIAIS PETZ'!A:D,4,0)</f>
        <v>FCOR-MT</v>
      </c>
      <c r="I1289" s="46">
        <v>45331</v>
      </c>
      <c r="J1289" s="10">
        <v>847656</v>
      </c>
      <c r="K1289" s="10"/>
      <c r="L1289" s="28"/>
      <c r="M1289" s="46"/>
      <c r="N1289" s="46"/>
      <c r="O1289" s="46"/>
      <c r="P1289" s="28" t="s">
        <v>4990</v>
      </c>
      <c r="Q1289" s="10">
        <v>3</v>
      </c>
      <c r="R1289" s="10">
        <v>1</v>
      </c>
      <c r="S1289" s="10" t="s">
        <v>4983</v>
      </c>
      <c r="T1289" s="10" t="s">
        <v>32</v>
      </c>
      <c r="U1289" s="10">
        <v>11002</v>
      </c>
      <c r="V1289" s="10">
        <v>11002</v>
      </c>
      <c r="W1289" s="10" t="s">
        <v>4984</v>
      </c>
      <c r="X1289" s="10" t="s">
        <v>4992</v>
      </c>
      <c r="Y1289" s="10" t="s">
        <v>4980</v>
      </c>
      <c r="Z1289" s="10" t="s">
        <v>4980</v>
      </c>
      <c r="AA1289" s="10" t="s">
        <v>4992</v>
      </c>
      <c r="AB1289" s="10" t="s">
        <v>5005</v>
      </c>
      <c r="AC1289" s="10" t="s">
        <v>5006</v>
      </c>
      <c r="AD1289" s="29"/>
      <c r="AE1289" s="20" t="str">
        <f>VLOOKUP(E1289,'FILIAIS PETZ'!A:Q,17,0)</f>
        <v>CO-3</v>
      </c>
      <c r="AF1289" s="20" t="str">
        <f>VLOOKUP(E1289,'FILIAIS PETZ'!A:Q,3,0)</f>
        <v>FELICIO</v>
      </c>
      <c r="AG1289" s="20" t="str">
        <f>VLOOKUP(E1289,'FILIAIS PETZ'!A:Q,2,0)</f>
        <v>R3</v>
      </c>
      <c r="AH1289" s="75">
        <v>300</v>
      </c>
      <c r="AI1289" s="16" t="s">
        <v>5701</v>
      </c>
      <c r="AJ1289" s="43">
        <f>VLOOKUP(E1289,'FILIAIS PETZ'!$A$2:$K$2000,11,0)</f>
        <v>18328118014169</v>
      </c>
      <c r="AK1289" s="44">
        <f t="shared" si="82"/>
        <v>18328118014169</v>
      </c>
    </row>
    <row r="1290" spans="1:37" s="14" customFormat="1" ht="15" customHeight="1" thickBot="1" x14ac:dyDescent="0.25">
      <c r="A1290" s="9">
        <f t="shared" si="81"/>
        <v>847657</v>
      </c>
      <c r="B1290" s="18">
        <f>VLOOKUP(C1290,FORNECEDORES!D:E,2,0)</f>
        <v>534461</v>
      </c>
      <c r="C1290" s="19" t="str">
        <f>VLOOKUP(D1290,FORNECEDORES!A:D,4,0)</f>
        <v>44.704.863/0001-15</v>
      </c>
      <c r="D1290" s="13" t="s">
        <v>4401</v>
      </c>
      <c r="E1290" s="20" t="str">
        <f t="shared" si="80"/>
        <v>04 0224</v>
      </c>
      <c r="F1290" s="28" t="s">
        <v>4941</v>
      </c>
      <c r="G1290" s="21" t="str">
        <f>VLOOKUP(E1290,'FILIAIS PETZ'!A:E,5,0)</f>
        <v>PETZ NORTE SUL PLAZA</v>
      </c>
      <c r="H1290" s="20" t="str">
        <f>VLOOKUP(E1290,'FILIAIS PETZ'!A:D,4,0)</f>
        <v>NSPL-MS</v>
      </c>
      <c r="I1290" s="46">
        <v>45331</v>
      </c>
      <c r="J1290" s="10">
        <v>847657</v>
      </c>
      <c r="K1290" s="10"/>
      <c r="L1290" s="28"/>
      <c r="M1290" s="46"/>
      <c r="N1290" s="46"/>
      <c r="O1290" s="46"/>
      <c r="P1290" s="28" t="s">
        <v>4990</v>
      </c>
      <c r="Q1290" s="10">
        <v>3</v>
      </c>
      <c r="R1290" s="10">
        <v>1</v>
      </c>
      <c r="S1290" s="10" t="s">
        <v>4983</v>
      </c>
      <c r="T1290" s="10" t="s">
        <v>32</v>
      </c>
      <c r="U1290" s="10">
        <v>11002</v>
      </c>
      <c r="V1290" s="10">
        <v>11002</v>
      </c>
      <c r="W1290" s="10" t="s">
        <v>4984</v>
      </c>
      <c r="X1290" s="10" t="s">
        <v>4992</v>
      </c>
      <c r="Y1290" s="10" t="s">
        <v>4980</v>
      </c>
      <c r="Z1290" s="10" t="s">
        <v>4980</v>
      </c>
      <c r="AA1290" s="10" t="s">
        <v>4992</v>
      </c>
      <c r="AB1290" s="10" t="s">
        <v>5005</v>
      </c>
      <c r="AC1290" s="10" t="s">
        <v>5006</v>
      </c>
      <c r="AD1290" s="29"/>
      <c r="AE1290" s="20" t="str">
        <f>VLOOKUP(E1290,'FILIAIS PETZ'!A:Q,17,0)</f>
        <v>CO-1</v>
      </c>
      <c r="AF1290" s="20" t="str">
        <f>VLOOKUP(E1290,'FILIAIS PETZ'!A:Q,3,0)</f>
        <v>FELICIO</v>
      </c>
      <c r="AG1290" s="20" t="str">
        <f>VLOOKUP(E1290,'FILIAIS PETZ'!A:Q,2,0)</f>
        <v>R3</v>
      </c>
      <c r="AH1290" s="75">
        <v>120</v>
      </c>
      <c r="AI1290" s="16" t="s">
        <v>5702</v>
      </c>
      <c r="AJ1290" s="43">
        <f>VLOOKUP(E1290,'FILIAIS PETZ'!$A$2:$K$2000,11,0)</f>
        <v>18328118021459</v>
      </c>
      <c r="AK1290" s="44">
        <f t="shared" si="82"/>
        <v>18328118021459</v>
      </c>
    </row>
    <row r="1291" spans="1:37" s="14" customFormat="1" ht="15" customHeight="1" thickBot="1" x14ac:dyDescent="0.25">
      <c r="A1291" s="9">
        <f t="shared" si="81"/>
        <v>847658</v>
      </c>
      <c r="B1291" s="18">
        <f>VLOOKUP(C1291,FORNECEDORES!D:E,2,0)</f>
        <v>534461</v>
      </c>
      <c r="C1291" s="19" t="str">
        <f>VLOOKUP(D1291,FORNECEDORES!A:D,4,0)</f>
        <v>44.704.863/0001-15</v>
      </c>
      <c r="D1291" s="13" t="s">
        <v>4401</v>
      </c>
      <c r="E1291" s="20" t="str">
        <f t="shared" si="80"/>
        <v>04 0073</v>
      </c>
      <c r="F1291" s="28" t="s">
        <v>4953</v>
      </c>
      <c r="G1291" s="21" t="str">
        <f>VLOOKUP(E1291,'FILIAIS PETZ'!A:E,5,0)</f>
        <v>PETZ CAMPO GRANDE</v>
      </c>
      <c r="H1291" s="20" t="str">
        <f>VLOOKUP(E1291,'FILIAIS PETZ'!A:D,4,0)</f>
        <v>CGDE-MS</v>
      </c>
      <c r="I1291" s="46">
        <v>45331</v>
      </c>
      <c r="J1291" s="10">
        <v>847658</v>
      </c>
      <c r="K1291" s="10"/>
      <c r="L1291" s="28"/>
      <c r="M1291" s="46"/>
      <c r="N1291" s="46"/>
      <c r="O1291" s="46"/>
      <c r="P1291" s="28" t="s">
        <v>4990</v>
      </c>
      <c r="Q1291" s="10">
        <v>3</v>
      </c>
      <c r="R1291" s="10">
        <v>1</v>
      </c>
      <c r="S1291" s="10" t="s">
        <v>4983</v>
      </c>
      <c r="T1291" s="10" t="s">
        <v>32</v>
      </c>
      <c r="U1291" s="10">
        <v>11002</v>
      </c>
      <c r="V1291" s="10">
        <v>11002</v>
      </c>
      <c r="W1291" s="10" t="s">
        <v>4984</v>
      </c>
      <c r="X1291" s="10" t="s">
        <v>4992</v>
      </c>
      <c r="Y1291" s="10" t="s">
        <v>4980</v>
      </c>
      <c r="Z1291" s="10" t="s">
        <v>4980</v>
      </c>
      <c r="AA1291" s="10" t="s">
        <v>4992</v>
      </c>
      <c r="AB1291" s="10" t="s">
        <v>5005</v>
      </c>
      <c r="AC1291" s="10" t="s">
        <v>5006</v>
      </c>
      <c r="AD1291" s="29"/>
      <c r="AE1291" s="20" t="str">
        <f>VLOOKUP(E1291,'FILIAIS PETZ'!A:Q,17,0)</f>
        <v>CO-1</v>
      </c>
      <c r="AF1291" s="20" t="str">
        <f>VLOOKUP(E1291,'FILIAIS PETZ'!A:Q,3,0)</f>
        <v>FELICIO</v>
      </c>
      <c r="AG1291" s="20" t="str">
        <f>VLOOKUP(E1291,'FILIAIS PETZ'!A:Q,2,0)</f>
        <v>R3</v>
      </c>
      <c r="AH1291" s="75">
        <v>120</v>
      </c>
      <c r="AI1291" s="16" t="s">
        <v>5702</v>
      </c>
      <c r="AJ1291" s="43">
        <f>VLOOKUP(E1291,'FILIAIS PETZ'!$A$2:$K$2000,11,0)</f>
        <v>18328118007383</v>
      </c>
      <c r="AK1291" s="44">
        <f t="shared" si="82"/>
        <v>18328118007383</v>
      </c>
    </row>
    <row r="1292" spans="1:37" s="14" customFormat="1" ht="15" customHeight="1" thickBot="1" x14ac:dyDescent="0.25">
      <c r="A1292" s="9">
        <f t="shared" si="81"/>
        <v>847659</v>
      </c>
      <c r="B1292" s="18">
        <f>VLOOKUP(C1292,FORNECEDORES!D:E,2,0)</f>
        <v>534461</v>
      </c>
      <c r="C1292" s="19" t="str">
        <f>VLOOKUP(D1292,FORNECEDORES!A:D,4,0)</f>
        <v>44.704.863/0001-15</v>
      </c>
      <c r="D1292" s="13" t="s">
        <v>4401</v>
      </c>
      <c r="E1292" s="20" t="str">
        <f t="shared" si="80"/>
        <v>04 0142</v>
      </c>
      <c r="F1292" s="28" t="s">
        <v>4931</v>
      </c>
      <c r="G1292" s="21" t="str">
        <f>VLOOKUP(E1292,'FILIAIS PETZ'!A:E,5,0)</f>
        <v>PETZ MIGUEL SUTIL</v>
      </c>
      <c r="H1292" s="20" t="str">
        <f>VLOOKUP(E1292,'FILIAIS PETZ'!A:D,4,0)</f>
        <v>MGST-MT</v>
      </c>
      <c r="I1292" s="46">
        <v>45331</v>
      </c>
      <c r="J1292" s="10">
        <v>847659</v>
      </c>
      <c r="K1292" s="10"/>
      <c r="L1292" s="28"/>
      <c r="M1292" s="46"/>
      <c r="N1292" s="46"/>
      <c r="O1292" s="46"/>
      <c r="P1292" s="28" t="s">
        <v>4990</v>
      </c>
      <c r="Q1292" s="10">
        <v>3</v>
      </c>
      <c r="R1292" s="10">
        <v>1</v>
      </c>
      <c r="S1292" s="10" t="s">
        <v>4983</v>
      </c>
      <c r="T1292" s="10" t="s">
        <v>32</v>
      </c>
      <c r="U1292" s="10">
        <v>11002</v>
      </c>
      <c r="V1292" s="10">
        <v>11002</v>
      </c>
      <c r="W1292" s="10" t="s">
        <v>4984</v>
      </c>
      <c r="X1292" s="10" t="s">
        <v>4992</v>
      </c>
      <c r="Y1292" s="10" t="s">
        <v>4980</v>
      </c>
      <c r="Z1292" s="10" t="s">
        <v>4980</v>
      </c>
      <c r="AA1292" s="10" t="s">
        <v>4992</v>
      </c>
      <c r="AB1292" s="10" t="s">
        <v>5005</v>
      </c>
      <c r="AC1292" s="10" t="s">
        <v>5006</v>
      </c>
      <c r="AD1292" s="29"/>
      <c r="AE1292" s="20" t="str">
        <f>VLOOKUP(E1292,'FILIAIS PETZ'!A:Q,17,0)</f>
        <v>CO-3</v>
      </c>
      <c r="AF1292" s="20" t="str">
        <f>VLOOKUP(E1292,'FILIAIS PETZ'!A:Q,3,0)</f>
        <v>FELICIO</v>
      </c>
      <c r="AG1292" s="20" t="str">
        <f>VLOOKUP(E1292,'FILIAIS PETZ'!A:Q,2,0)</f>
        <v>R3</v>
      </c>
      <c r="AH1292" s="75">
        <v>300</v>
      </c>
      <c r="AI1292" s="16" t="s">
        <v>5701</v>
      </c>
      <c r="AJ1292" s="43">
        <f>VLOOKUP(E1292,'FILIAIS PETZ'!$A$2:$K$2000,11,0)</f>
        <v>18328118013430</v>
      </c>
      <c r="AK1292" s="44">
        <f t="shared" si="82"/>
        <v>18328118013430</v>
      </c>
    </row>
    <row r="1293" spans="1:37" s="14" customFormat="1" ht="15" customHeight="1" thickBot="1" x14ac:dyDescent="0.25">
      <c r="A1293" s="9">
        <f t="shared" si="81"/>
        <v>847660</v>
      </c>
      <c r="B1293" s="18">
        <f>VLOOKUP(C1293,FORNECEDORES!D:E,2,0)</f>
        <v>534461</v>
      </c>
      <c r="C1293" s="19" t="str">
        <f>VLOOKUP(D1293,FORNECEDORES!A:D,4,0)</f>
        <v>44.704.863/0001-15</v>
      </c>
      <c r="D1293" s="13" t="s">
        <v>4401</v>
      </c>
      <c r="E1293" s="20" t="str">
        <f t="shared" si="80"/>
        <v>04 0228</v>
      </c>
      <c r="F1293" s="28" t="s">
        <v>4939</v>
      </c>
      <c r="G1293" s="21" t="str">
        <f>VLOOKUP(E1293,'FILIAIS PETZ'!A:E,5,0)</f>
        <v>PETZ SHOPPING PANTANAL</v>
      </c>
      <c r="H1293" s="20" t="str">
        <f>VLOOKUP(E1293,'FILIAIS PETZ'!A:D,4,0)</f>
        <v>SPAN-MT</v>
      </c>
      <c r="I1293" s="46">
        <v>45331</v>
      </c>
      <c r="J1293" s="10">
        <v>847660</v>
      </c>
      <c r="K1293" s="10"/>
      <c r="L1293" s="28"/>
      <c r="M1293" s="46"/>
      <c r="N1293" s="46"/>
      <c r="O1293" s="46"/>
      <c r="P1293" s="28" t="s">
        <v>4990</v>
      </c>
      <c r="Q1293" s="10">
        <v>3</v>
      </c>
      <c r="R1293" s="10">
        <v>1</v>
      </c>
      <c r="S1293" s="10" t="s">
        <v>4983</v>
      </c>
      <c r="T1293" s="10" t="s">
        <v>32</v>
      </c>
      <c r="U1293" s="10">
        <v>11002</v>
      </c>
      <c r="V1293" s="10">
        <v>11002</v>
      </c>
      <c r="W1293" s="10" t="s">
        <v>4984</v>
      </c>
      <c r="X1293" s="10" t="s">
        <v>4992</v>
      </c>
      <c r="Y1293" s="10" t="s">
        <v>4980</v>
      </c>
      <c r="Z1293" s="10" t="s">
        <v>4980</v>
      </c>
      <c r="AA1293" s="10" t="s">
        <v>4992</v>
      </c>
      <c r="AB1293" s="10" t="s">
        <v>5005</v>
      </c>
      <c r="AC1293" s="10" t="s">
        <v>5006</v>
      </c>
      <c r="AD1293" s="29"/>
      <c r="AE1293" s="20" t="str">
        <f>VLOOKUP(E1293,'FILIAIS PETZ'!A:Q,17,0)</f>
        <v>CO-3</v>
      </c>
      <c r="AF1293" s="20" t="str">
        <f>VLOOKUP(E1293,'FILIAIS PETZ'!A:Q,3,0)</f>
        <v>FELICIO</v>
      </c>
      <c r="AG1293" s="20" t="str">
        <f>VLOOKUP(E1293,'FILIAIS PETZ'!A:Q,2,0)</f>
        <v>R3</v>
      </c>
      <c r="AH1293" s="75">
        <v>300</v>
      </c>
      <c r="AI1293" s="16" t="s">
        <v>5701</v>
      </c>
      <c r="AJ1293" s="43">
        <f>VLOOKUP(E1293,'FILIAIS PETZ'!$A$2:$K$2000,11,0)</f>
        <v>18328118021700</v>
      </c>
      <c r="AK1293" s="44">
        <f t="shared" si="82"/>
        <v>18328118021700</v>
      </c>
    </row>
    <row r="1294" spans="1:37" s="14" customFormat="1" ht="15" customHeight="1" thickBot="1" x14ac:dyDescent="0.25">
      <c r="A1294" s="9">
        <f t="shared" si="81"/>
        <v>847661</v>
      </c>
      <c r="B1294" s="18">
        <f>VLOOKUP(C1294,FORNECEDORES!D:E,2,0)</f>
        <v>534461</v>
      </c>
      <c r="C1294" s="19" t="str">
        <f>VLOOKUP(D1294,FORNECEDORES!A:D,4,0)</f>
        <v>44.704.863/0001-15</v>
      </c>
      <c r="D1294" s="13" t="s">
        <v>4401</v>
      </c>
      <c r="E1294" s="20" t="str">
        <f t="shared" si="80"/>
        <v>04 0232</v>
      </c>
      <c r="F1294" s="28" t="s">
        <v>4956</v>
      </c>
      <c r="G1294" s="21" t="str">
        <f>VLOOKUP(E1294,'FILIAIS PETZ'!A:E,5,0)</f>
        <v>PETZ VARZEA GRANDE</v>
      </c>
      <c r="H1294" s="20" t="str">
        <f>VLOOKUP(E1294,'FILIAIS PETZ'!A:D,4,0)</f>
        <v>VGDE-MT</v>
      </c>
      <c r="I1294" s="46">
        <v>45331</v>
      </c>
      <c r="J1294" s="10">
        <v>847661</v>
      </c>
      <c r="K1294" s="10"/>
      <c r="L1294" s="28"/>
      <c r="M1294" s="46"/>
      <c r="N1294" s="46"/>
      <c r="O1294" s="46"/>
      <c r="P1294" s="28" t="s">
        <v>4990</v>
      </c>
      <c r="Q1294" s="10">
        <v>3</v>
      </c>
      <c r="R1294" s="10">
        <v>1</v>
      </c>
      <c r="S1294" s="10" t="s">
        <v>4983</v>
      </c>
      <c r="T1294" s="10" t="s">
        <v>32</v>
      </c>
      <c r="U1294" s="10">
        <v>11002</v>
      </c>
      <c r="V1294" s="10">
        <v>11002</v>
      </c>
      <c r="W1294" s="10" t="s">
        <v>4984</v>
      </c>
      <c r="X1294" s="10" t="s">
        <v>4992</v>
      </c>
      <c r="Y1294" s="10" t="s">
        <v>4980</v>
      </c>
      <c r="Z1294" s="10" t="s">
        <v>4980</v>
      </c>
      <c r="AA1294" s="10" t="s">
        <v>4992</v>
      </c>
      <c r="AB1294" s="10" t="s">
        <v>5005</v>
      </c>
      <c r="AC1294" s="10" t="s">
        <v>5006</v>
      </c>
      <c r="AD1294" s="29"/>
      <c r="AE1294" s="20" t="str">
        <f>VLOOKUP(E1294,'FILIAIS PETZ'!A:Q,17,0)</f>
        <v>CO-3</v>
      </c>
      <c r="AF1294" s="20" t="str">
        <f>VLOOKUP(E1294,'FILIAIS PETZ'!A:Q,3,0)</f>
        <v>FELICIO</v>
      </c>
      <c r="AG1294" s="20" t="str">
        <f>VLOOKUP(E1294,'FILIAIS PETZ'!A:Q,2,0)</f>
        <v>R3</v>
      </c>
      <c r="AH1294" s="75">
        <v>300</v>
      </c>
      <c r="AI1294" s="16" t="s">
        <v>5701</v>
      </c>
      <c r="AJ1294" s="43">
        <f>VLOOKUP(E1294,'FILIAIS PETZ'!$A$2:$K$2000,11,0)</f>
        <v>18328118021963</v>
      </c>
      <c r="AK1294" s="44">
        <f t="shared" si="82"/>
        <v>18328118021963</v>
      </c>
    </row>
    <row r="1295" spans="1:37" s="14" customFormat="1" ht="15" customHeight="1" thickBot="1" x14ac:dyDescent="0.25">
      <c r="A1295" s="9">
        <f t="shared" si="81"/>
        <v>847662</v>
      </c>
      <c r="B1295" s="18">
        <f>VLOOKUP(C1295,FORNECEDORES!D:E,2,0)</f>
        <v>379168</v>
      </c>
      <c r="C1295" s="19" t="str">
        <f>VLOOKUP(D1295,FORNECEDORES!A:D,4,0)</f>
        <v>84.531.557/0001-49</v>
      </c>
      <c r="D1295" s="13" t="s">
        <v>4090</v>
      </c>
      <c r="E1295" s="20" t="str">
        <f t="shared" si="80"/>
        <v>04 0180</v>
      </c>
      <c r="F1295" s="28" t="s">
        <v>4944</v>
      </c>
      <c r="G1295" s="21" t="str">
        <f>VLOOKUP(E1295,'FILIAIS PETZ'!A:E,5,0)</f>
        <v>PETZ TORQUATO TAPAJOS</v>
      </c>
      <c r="H1295" s="20" t="str">
        <f>VLOOKUP(E1295,'FILIAIS PETZ'!A:D,4,0)</f>
        <v>TQTP-AM</v>
      </c>
      <c r="I1295" s="46">
        <v>45331</v>
      </c>
      <c r="J1295" s="10">
        <v>847662</v>
      </c>
      <c r="K1295" s="10" t="s">
        <v>5858</v>
      </c>
      <c r="L1295" s="28" t="s">
        <v>6008</v>
      </c>
      <c r="M1295" s="46">
        <v>45334</v>
      </c>
      <c r="N1295" s="46">
        <v>45378</v>
      </c>
      <c r="O1295" s="46">
        <v>45356</v>
      </c>
      <c r="P1295" s="28" t="s">
        <v>4990</v>
      </c>
      <c r="Q1295" s="10">
        <v>3</v>
      </c>
      <c r="R1295" s="10">
        <v>1</v>
      </c>
      <c r="S1295" s="10" t="s">
        <v>4983</v>
      </c>
      <c r="T1295" s="10" t="s">
        <v>32</v>
      </c>
      <c r="U1295" s="10">
        <v>11002</v>
      </c>
      <c r="V1295" s="10">
        <v>11002</v>
      </c>
      <c r="W1295" s="10" t="s">
        <v>5024</v>
      </c>
      <c r="X1295" s="10" t="s">
        <v>4985</v>
      </c>
      <c r="Y1295" s="10" t="s">
        <v>4993</v>
      </c>
      <c r="Z1295" s="10" t="s">
        <v>4993</v>
      </c>
      <c r="AA1295" s="10" t="s">
        <v>4989</v>
      </c>
      <c r="AB1295" s="10" t="s">
        <v>12941</v>
      </c>
      <c r="AC1295" s="10" t="s">
        <v>5006</v>
      </c>
      <c r="AD1295" s="29"/>
      <c r="AE1295" s="20" t="str">
        <f>VLOOKUP(E1295,'FILIAIS PETZ'!A:Q,17,0)</f>
        <v>CO-3</v>
      </c>
      <c r="AF1295" s="20" t="str">
        <f>VLOOKUP(E1295,'FILIAIS PETZ'!A:Q,3,0)</f>
        <v>FELICIO</v>
      </c>
      <c r="AG1295" s="20" t="str">
        <f>VLOOKUP(E1295,'FILIAIS PETZ'!A:Q,2,0)</f>
        <v>R3</v>
      </c>
      <c r="AH1295" s="75">
        <v>780</v>
      </c>
      <c r="AI1295" s="16" t="s">
        <v>5703</v>
      </c>
      <c r="AJ1295" s="43">
        <f>VLOOKUP(E1295,'FILIAIS PETZ'!$A$2:$K$2000,11,0)</f>
        <v>18328118017346</v>
      </c>
      <c r="AK1295" s="44">
        <f t="shared" si="82"/>
        <v>18328118017346</v>
      </c>
    </row>
    <row r="1296" spans="1:37" s="14" customFormat="1" ht="15" customHeight="1" thickBot="1" x14ac:dyDescent="0.25">
      <c r="A1296" s="9">
        <f t="shared" si="81"/>
        <v>847663</v>
      </c>
      <c r="B1296" s="18">
        <f>VLOOKUP(C1296,FORNECEDORES!D:E,2,0)</f>
        <v>177561</v>
      </c>
      <c r="C1296" s="19" t="str">
        <f>VLOOKUP(D1296,FORNECEDORES!A:D,4,0)</f>
        <v>23.574.499/0001-46</v>
      </c>
      <c r="D1296" s="13" t="s">
        <v>3436</v>
      </c>
      <c r="E1296" s="20" t="str">
        <f t="shared" si="80"/>
        <v>04 0142</v>
      </c>
      <c r="F1296" s="28" t="s">
        <v>4931</v>
      </c>
      <c r="G1296" s="21" t="str">
        <f>VLOOKUP(E1296,'FILIAIS PETZ'!A:E,5,0)</f>
        <v>PETZ MIGUEL SUTIL</v>
      </c>
      <c r="H1296" s="20" t="str">
        <f>VLOOKUP(E1296,'FILIAIS PETZ'!A:D,4,0)</f>
        <v>MGST-MT</v>
      </c>
      <c r="I1296" s="46">
        <v>45331</v>
      </c>
      <c r="J1296" s="10">
        <v>847663</v>
      </c>
      <c r="K1296" s="10" t="s">
        <v>5858</v>
      </c>
      <c r="L1296" s="28" t="s">
        <v>6388</v>
      </c>
      <c r="M1296" s="46">
        <v>45331</v>
      </c>
      <c r="N1296" s="46">
        <v>45392</v>
      </c>
      <c r="O1296" s="46">
        <v>45373</v>
      </c>
      <c r="P1296" s="28" t="s">
        <v>4990</v>
      </c>
      <c r="Q1296" s="10">
        <v>3</v>
      </c>
      <c r="R1296" s="10">
        <v>1</v>
      </c>
      <c r="S1296" s="10" t="s">
        <v>4983</v>
      </c>
      <c r="T1296" s="10" t="s">
        <v>32</v>
      </c>
      <c r="U1296" s="10">
        <v>11002</v>
      </c>
      <c r="V1296" s="10">
        <v>11002</v>
      </c>
      <c r="W1296" s="10" t="s">
        <v>5039</v>
      </c>
      <c r="X1296" s="10" t="s">
        <v>5016</v>
      </c>
      <c r="Y1296" s="10" t="s">
        <v>4993</v>
      </c>
      <c r="Z1296" s="10" t="s">
        <v>4993</v>
      </c>
      <c r="AA1296" s="10" t="s">
        <v>5103</v>
      </c>
      <c r="AB1296" s="10" t="s">
        <v>12941</v>
      </c>
      <c r="AC1296" s="10" t="s">
        <v>5006</v>
      </c>
      <c r="AD1296" s="29"/>
      <c r="AE1296" s="20" t="str">
        <f>VLOOKUP(E1296,'FILIAIS PETZ'!A:Q,17,0)</f>
        <v>CO-3</v>
      </c>
      <c r="AF1296" s="20" t="str">
        <f>VLOOKUP(E1296,'FILIAIS PETZ'!A:Q,3,0)</f>
        <v>FELICIO</v>
      </c>
      <c r="AG1296" s="20" t="str">
        <f>VLOOKUP(E1296,'FILIAIS PETZ'!A:Q,2,0)</f>
        <v>R3</v>
      </c>
      <c r="AH1296" s="75">
        <v>565.09</v>
      </c>
      <c r="AI1296" s="16" t="s">
        <v>5704</v>
      </c>
      <c r="AJ1296" s="43">
        <f>VLOOKUP(E1296,'FILIAIS PETZ'!$A$2:$K$2000,11,0)</f>
        <v>18328118013430</v>
      </c>
      <c r="AK1296" s="44">
        <f t="shared" si="82"/>
        <v>18328118013430</v>
      </c>
    </row>
    <row r="1297" spans="1:37" s="14" customFormat="1" ht="15" customHeight="1" thickBot="1" x14ac:dyDescent="0.25">
      <c r="A1297" s="9">
        <f t="shared" si="81"/>
        <v>847664</v>
      </c>
      <c r="B1297" s="18">
        <f>VLOOKUP(C1297,FORNECEDORES!D:E,2,0)</f>
        <v>223099</v>
      </c>
      <c r="C1297" s="19" t="str">
        <f>VLOOKUP(D1297,FORNECEDORES!A:D,4,0)</f>
        <v>33.782.083/0001-77</v>
      </c>
      <c r="D1297" s="13" t="s">
        <v>3652</v>
      </c>
      <c r="E1297" s="20" t="str">
        <f t="shared" si="80"/>
        <v>04 0139</v>
      </c>
      <c r="F1297" s="28" t="s">
        <v>4978</v>
      </c>
      <c r="G1297" s="21" t="str">
        <f>VLOOKUP(E1297,'FILIAIS PETZ'!A:E,5,0)</f>
        <v>PETZ PALMAS</v>
      </c>
      <c r="H1297" s="20" t="str">
        <f>VLOOKUP(E1297,'FILIAIS PETZ'!A:D,4,0)</f>
        <v>PMAS-TO</v>
      </c>
      <c r="I1297" s="46">
        <v>45331</v>
      </c>
      <c r="J1297" s="10">
        <v>847664</v>
      </c>
      <c r="K1297" s="10" t="s">
        <v>6322</v>
      </c>
      <c r="L1297" s="28" t="s">
        <v>6324</v>
      </c>
      <c r="M1297" s="46">
        <v>45342</v>
      </c>
      <c r="N1297" s="46">
        <v>45364</v>
      </c>
      <c r="O1297" s="46">
        <v>45345</v>
      </c>
      <c r="P1297" s="28" t="s">
        <v>4990</v>
      </c>
      <c r="Q1297" s="10">
        <v>3</v>
      </c>
      <c r="R1297" s="10">
        <v>1</v>
      </c>
      <c r="S1297" s="10" t="s">
        <v>4983</v>
      </c>
      <c r="T1297" s="10" t="s">
        <v>32</v>
      </c>
      <c r="U1297" s="10">
        <v>11002</v>
      </c>
      <c r="V1297" s="10">
        <v>11002</v>
      </c>
      <c r="W1297" s="10" t="s">
        <v>5021</v>
      </c>
      <c r="X1297" s="10" t="s">
        <v>4985</v>
      </c>
      <c r="Y1297" s="10" t="s">
        <v>4993</v>
      </c>
      <c r="Z1297" s="10" t="s">
        <v>4993</v>
      </c>
      <c r="AA1297" s="10" t="s">
        <v>4989</v>
      </c>
      <c r="AB1297" s="10" t="s">
        <v>12941</v>
      </c>
      <c r="AC1297" s="10" t="s">
        <v>5006</v>
      </c>
      <c r="AD1297" s="29"/>
      <c r="AE1297" s="20" t="str">
        <f>VLOOKUP(E1297,'FILIAIS PETZ'!A:Q,17,0)</f>
        <v>CO-2</v>
      </c>
      <c r="AF1297" s="20" t="str">
        <f>VLOOKUP(E1297,'FILIAIS PETZ'!A:Q,3,0)</f>
        <v>FELICIO</v>
      </c>
      <c r="AG1297" s="20" t="str">
        <f>VLOOKUP(E1297,'FILIAIS PETZ'!A:Q,2,0)</f>
        <v>R3</v>
      </c>
      <c r="AH1297" s="75">
        <v>230</v>
      </c>
      <c r="AI1297" s="16" t="s">
        <v>5705</v>
      </c>
      <c r="AJ1297" s="43">
        <f>VLOOKUP(E1297,'FILIAIS PETZ'!$A$2:$K$2000,11,0)</f>
        <v>18328118014088</v>
      </c>
      <c r="AK1297" s="44">
        <f t="shared" si="82"/>
        <v>18328118014088</v>
      </c>
    </row>
    <row r="1298" spans="1:37" s="14" customFormat="1" ht="15" customHeight="1" thickBot="1" x14ac:dyDescent="0.25">
      <c r="A1298" s="9">
        <f t="shared" si="81"/>
        <v>847665</v>
      </c>
      <c r="B1298" s="18">
        <f>VLOOKUP(C1298,FORNECEDORES!D:E,2,0)</f>
        <v>7736</v>
      </c>
      <c r="C1298" s="19" t="str">
        <f>VLOOKUP(D1298,FORNECEDORES!A:D,4,0)</f>
        <v>27.385.816/0001-37</v>
      </c>
      <c r="D1298" s="13" t="s">
        <v>2591</v>
      </c>
      <c r="E1298" s="20" t="str">
        <f t="shared" si="80"/>
        <v>04 0029</v>
      </c>
      <c r="F1298" s="28" t="s">
        <v>4965</v>
      </c>
      <c r="G1298" s="21" t="str">
        <f>VLOOKUP(E1298,'FILIAIS PETZ'!A:E,5,0)</f>
        <v>PETZ PASSEIO DAS AGUAS</v>
      </c>
      <c r="H1298" s="20" t="str">
        <f>VLOOKUP(E1298,'FILIAIS PETZ'!A:D,4,0)</f>
        <v>PSAG-GO</v>
      </c>
      <c r="I1298" s="46">
        <v>45331</v>
      </c>
      <c r="J1298" s="10">
        <v>847665</v>
      </c>
      <c r="K1298" s="10" t="s">
        <v>5858</v>
      </c>
      <c r="L1298" s="28" t="s">
        <v>6365</v>
      </c>
      <c r="M1298" s="46">
        <v>45370</v>
      </c>
      <c r="N1298" s="46">
        <v>45392</v>
      </c>
      <c r="O1298" s="46">
        <v>45373</v>
      </c>
      <c r="P1298" s="28" t="s">
        <v>4982</v>
      </c>
      <c r="Q1298" s="10">
        <v>3</v>
      </c>
      <c r="R1298" s="10">
        <v>1</v>
      </c>
      <c r="S1298" s="10" t="s">
        <v>5052</v>
      </c>
      <c r="T1298" s="10" t="s">
        <v>32</v>
      </c>
      <c r="U1298" s="10">
        <v>11002</v>
      </c>
      <c r="V1298" s="10">
        <v>11002</v>
      </c>
      <c r="W1298" s="10" t="s">
        <v>5019</v>
      </c>
      <c r="X1298" s="10" t="s">
        <v>4985</v>
      </c>
      <c r="Y1298" s="10" t="s">
        <v>4993</v>
      </c>
      <c r="Z1298" s="10" t="s">
        <v>4993</v>
      </c>
      <c r="AA1298" s="10" t="s">
        <v>5020</v>
      </c>
      <c r="AB1298" s="10" t="s">
        <v>12941</v>
      </c>
      <c r="AC1298" s="10" t="s">
        <v>4988</v>
      </c>
      <c r="AD1298" s="29" t="s">
        <v>6511</v>
      </c>
      <c r="AE1298" s="20" t="str">
        <f>VLOOKUP(E1298,'FILIAIS PETZ'!A:Q,17,0)</f>
        <v>CO-2</v>
      </c>
      <c r="AF1298" s="20" t="str">
        <f>VLOOKUP(E1298,'FILIAIS PETZ'!A:Q,3,0)</f>
        <v>FELICIO</v>
      </c>
      <c r="AG1298" s="20" t="str">
        <f>VLOOKUP(E1298,'FILIAIS PETZ'!A:Q,2,0)</f>
        <v>R3</v>
      </c>
      <c r="AH1298" s="75">
        <v>45830.63</v>
      </c>
      <c r="AI1298" s="16" t="s">
        <v>5706</v>
      </c>
      <c r="AJ1298" s="43">
        <f>VLOOKUP(E1298,'FILIAIS PETZ'!$A$2:$K$2000,11,0)</f>
        <v>18328118002900</v>
      </c>
      <c r="AK1298" s="44">
        <f t="shared" si="82"/>
        <v>18328118002900</v>
      </c>
    </row>
    <row r="1299" spans="1:37" s="14" customFormat="1" ht="15" customHeight="1" thickBot="1" x14ac:dyDescent="0.25">
      <c r="A1299" s="9">
        <f t="shared" si="81"/>
        <v>847666</v>
      </c>
      <c r="B1299" s="18">
        <f>VLOOKUP(C1299,FORNECEDORES!D:E,2,0)</f>
        <v>7736</v>
      </c>
      <c r="C1299" s="19" t="str">
        <f>VLOOKUP(D1299,FORNECEDORES!A:D,4,0)</f>
        <v>27.385.816/0001-37</v>
      </c>
      <c r="D1299" s="13" t="s">
        <v>2591</v>
      </c>
      <c r="E1299" s="20" t="str">
        <f t="shared" si="80"/>
        <v>04 0200</v>
      </c>
      <c r="F1299" s="28" t="s">
        <v>4960</v>
      </c>
      <c r="G1299" s="21" t="str">
        <f>VLOOKUP(E1299,'FILIAIS PETZ'!A:E,5,0)</f>
        <v>PETZ BRASILIA W3 NORTE</v>
      </c>
      <c r="H1299" s="20" t="str">
        <f>VLOOKUP(E1299,'FILIAIS PETZ'!A:D,4,0)</f>
        <v>W3NT-DF</v>
      </c>
      <c r="I1299" s="46">
        <v>45331</v>
      </c>
      <c r="J1299" s="10">
        <v>847666</v>
      </c>
      <c r="K1299" s="10" t="s">
        <v>5858</v>
      </c>
      <c r="L1299" s="28" t="s">
        <v>6954</v>
      </c>
      <c r="M1299" s="46">
        <v>45352</v>
      </c>
      <c r="N1299" s="46">
        <v>45420</v>
      </c>
      <c r="O1299" s="46">
        <v>45400</v>
      </c>
      <c r="P1299" s="28" t="s">
        <v>4990</v>
      </c>
      <c r="Q1299" s="10">
        <v>3</v>
      </c>
      <c r="R1299" s="10">
        <v>1</v>
      </c>
      <c r="S1299" s="10" t="s">
        <v>4983</v>
      </c>
      <c r="T1299" s="10" t="s">
        <v>32</v>
      </c>
      <c r="U1299" s="10">
        <v>11002</v>
      </c>
      <c r="V1299" s="10">
        <v>11002</v>
      </c>
      <c r="W1299" s="10" t="s">
        <v>5057</v>
      </c>
      <c r="X1299" s="10" t="s">
        <v>4985</v>
      </c>
      <c r="Y1299" s="10" t="s">
        <v>4993</v>
      </c>
      <c r="Z1299" s="10" t="s">
        <v>4993</v>
      </c>
      <c r="AA1299" s="10" t="s">
        <v>4989</v>
      </c>
      <c r="AB1299" s="10" t="s">
        <v>12941</v>
      </c>
      <c r="AC1299" s="10" t="s">
        <v>5006</v>
      </c>
      <c r="AD1299" s="29"/>
      <c r="AE1299" s="20" t="str">
        <f>VLOOKUP(E1299,'FILIAIS PETZ'!A:Q,17,0)</f>
        <v>CO-2</v>
      </c>
      <c r="AF1299" s="20" t="str">
        <f>VLOOKUP(E1299,'FILIAIS PETZ'!A:Q,3,0)</f>
        <v>FELICIO</v>
      </c>
      <c r="AG1299" s="20" t="str">
        <f>VLOOKUP(E1299,'FILIAIS PETZ'!A:Q,2,0)</f>
        <v>R3</v>
      </c>
      <c r="AH1299" s="75">
        <v>4880.3999999999996</v>
      </c>
      <c r="AI1299" s="16" t="s">
        <v>5707</v>
      </c>
      <c r="AJ1299" s="43">
        <f>VLOOKUP(E1299,'FILIAIS PETZ'!$A$2:$K$2000,11,0)</f>
        <v>18328118018660</v>
      </c>
      <c r="AK1299" s="44">
        <f t="shared" si="82"/>
        <v>18328118018660</v>
      </c>
    </row>
    <row r="1300" spans="1:37" s="14" customFormat="1" ht="15" customHeight="1" thickBot="1" x14ac:dyDescent="0.25">
      <c r="A1300" s="9">
        <f t="shared" si="81"/>
        <v>847668</v>
      </c>
      <c r="B1300" s="18">
        <f>VLOOKUP(C1300,FORNECEDORES!D:E,2,0)</f>
        <v>9057</v>
      </c>
      <c r="C1300" s="19" t="str">
        <f>VLOOKUP(D1300,FORNECEDORES!A:D,4,0)</f>
        <v>19.357.006/0001-49</v>
      </c>
      <c r="D1300" s="13" t="s">
        <v>2290</v>
      </c>
      <c r="E1300" s="20" t="str">
        <f t="shared" si="80"/>
        <v>04 0130</v>
      </c>
      <c r="F1300" s="28" t="s">
        <v>4975</v>
      </c>
      <c r="G1300" s="21" t="str">
        <f>VLOOKUP(E1300,'FILIAIS PETZ'!A:E,5,0)</f>
        <v>PETZ CARLOS LUZ</v>
      </c>
      <c r="H1300" s="20" t="str">
        <f>VLOOKUP(E1300,'FILIAIS PETZ'!A:D,4,0)</f>
        <v>CLUZ-MG</v>
      </c>
      <c r="I1300" s="46">
        <v>45331</v>
      </c>
      <c r="J1300" s="10">
        <v>847668</v>
      </c>
      <c r="K1300" s="10" t="s">
        <v>5858</v>
      </c>
      <c r="L1300" s="28" t="s">
        <v>5960</v>
      </c>
      <c r="M1300" s="46">
        <v>45338</v>
      </c>
      <c r="N1300" s="46">
        <v>45364</v>
      </c>
      <c r="O1300" s="46">
        <v>45348</v>
      </c>
      <c r="P1300" s="28" t="s">
        <v>4990</v>
      </c>
      <c r="Q1300" s="10">
        <v>3</v>
      </c>
      <c r="R1300" s="10">
        <v>1</v>
      </c>
      <c r="S1300" s="10" t="s">
        <v>4983</v>
      </c>
      <c r="T1300" s="10" t="s">
        <v>32</v>
      </c>
      <c r="U1300" s="10">
        <v>11002</v>
      </c>
      <c r="V1300" s="10">
        <v>11002</v>
      </c>
      <c r="W1300" s="10" t="s">
        <v>4984</v>
      </c>
      <c r="X1300" s="10" t="s">
        <v>4985</v>
      </c>
      <c r="Y1300" s="84" t="s">
        <v>4997</v>
      </c>
      <c r="Z1300" s="9" t="s">
        <v>8241</v>
      </c>
      <c r="AA1300" s="84" t="s">
        <v>4987</v>
      </c>
      <c r="AB1300" s="84" t="s">
        <v>12941</v>
      </c>
      <c r="AC1300" s="10" t="s">
        <v>5006</v>
      </c>
      <c r="AD1300" s="29"/>
      <c r="AE1300" s="20" t="str">
        <f>VLOOKUP(E1300,'FILIAIS PETZ'!A:Q,17,0)</f>
        <v>MG-1</v>
      </c>
      <c r="AF1300" s="20" t="str">
        <f>VLOOKUP(E1300,'FILIAIS PETZ'!A:Q,3,0)</f>
        <v>FELICIO</v>
      </c>
      <c r="AG1300" s="20" t="str">
        <f>VLOOKUP(E1300,'FILIAIS PETZ'!A:Q,2,0)</f>
        <v>R3</v>
      </c>
      <c r="AH1300" s="75">
        <v>1850</v>
      </c>
      <c r="AI1300" s="16" t="s">
        <v>5708</v>
      </c>
      <c r="AJ1300" s="43">
        <f>VLOOKUP(E1300,'FILIAIS PETZ'!$A$2:$K$2000,11,0)</f>
        <v>18328118012204</v>
      </c>
      <c r="AK1300" s="44">
        <f t="shared" si="82"/>
        <v>18328118012204</v>
      </c>
    </row>
    <row r="1301" spans="1:37" s="14" customFormat="1" ht="15" customHeight="1" thickBot="1" x14ac:dyDescent="0.25">
      <c r="A1301" s="9">
        <f t="shared" si="81"/>
        <v>847669</v>
      </c>
      <c r="B1301" s="18">
        <f>VLOOKUP(C1301,FORNECEDORES!D:E,2,0)</f>
        <v>9057</v>
      </c>
      <c r="C1301" s="19" t="str">
        <f>VLOOKUP(D1301,FORNECEDORES!A:D,4,0)</f>
        <v>19.357.006/0001-49</v>
      </c>
      <c r="D1301" s="13" t="s">
        <v>2290</v>
      </c>
      <c r="E1301" s="20" t="str">
        <f t="shared" si="80"/>
        <v>04 0095</v>
      </c>
      <c r="F1301" s="28" t="s">
        <v>4945</v>
      </c>
      <c r="G1301" s="21" t="str">
        <f>VLOOKUP(E1301,'FILIAIS PETZ'!A:E,5,0)</f>
        <v>PETZ BETIM</v>
      </c>
      <c r="H1301" s="20" t="str">
        <f>VLOOKUP(E1301,'FILIAIS PETZ'!A:D,4,0)</f>
        <v>BTIM-MG</v>
      </c>
      <c r="I1301" s="46">
        <v>45331</v>
      </c>
      <c r="J1301" s="10">
        <v>847669</v>
      </c>
      <c r="K1301" s="10" t="s">
        <v>5858</v>
      </c>
      <c r="L1301" s="28" t="s">
        <v>5961</v>
      </c>
      <c r="M1301" s="46">
        <v>45338</v>
      </c>
      <c r="N1301" s="46">
        <v>45364</v>
      </c>
      <c r="O1301" s="46">
        <v>45348</v>
      </c>
      <c r="P1301" s="28" t="s">
        <v>4990</v>
      </c>
      <c r="Q1301" s="10">
        <v>3</v>
      </c>
      <c r="R1301" s="10">
        <v>1</v>
      </c>
      <c r="S1301" s="10" t="s">
        <v>4983</v>
      </c>
      <c r="T1301" s="10" t="s">
        <v>32</v>
      </c>
      <c r="U1301" s="10">
        <v>11002</v>
      </c>
      <c r="V1301" s="10">
        <v>11002</v>
      </c>
      <c r="W1301" s="10" t="s">
        <v>5182</v>
      </c>
      <c r="X1301" s="10" t="s">
        <v>4985</v>
      </c>
      <c r="Y1301" s="10" t="s">
        <v>4993</v>
      </c>
      <c r="Z1301" s="10" t="s">
        <v>4993</v>
      </c>
      <c r="AA1301" s="10" t="s">
        <v>4989</v>
      </c>
      <c r="AB1301" s="10" t="s">
        <v>5005</v>
      </c>
      <c r="AC1301" s="10" t="s">
        <v>5006</v>
      </c>
      <c r="AD1301" s="29"/>
      <c r="AE1301" s="20" t="str">
        <f>VLOOKUP(E1301,'FILIAIS PETZ'!A:Q,17,0)</f>
        <v>MG-2</v>
      </c>
      <c r="AF1301" s="20" t="str">
        <f>VLOOKUP(E1301,'FILIAIS PETZ'!A:Q,3,0)</f>
        <v>FELICIO</v>
      </c>
      <c r="AG1301" s="20" t="str">
        <f>VLOOKUP(E1301,'FILIAIS PETZ'!A:Q,2,0)</f>
        <v>R3</v>
      </c>
      <c r="AH1301" s="75">
        <v>560</v>
      </c>
      <c r="AI1301" s="16" t="s">
        <v>5709</v>
      </c>
      <c r="AJ1301" s="43">
        <f>VLOOKUP(E1301,'FILIAIS PETZ'!$A$2:$K$2000,11,0)</f>
        <v>18328118009084</v>
      </c>
      <c r="AK1301" s="44">
        <f t="shared" si="82"/>
        <v>18328118009084</v>
      </c>
    </row>
    <row r="1302" spans="1:37" s="14" customFormat="1" ht="15" customHeight="1" thickBot="1" x14ac:dyDescent="0.25">
      <c r="A1302" s="9">
        <f t="shared" si="81"/>
        <v>847670</v>
      </c>
      <c r="B1302" s="18">
        <f>VLOOKUP(C1302,FORNECEDORES!D:E,2,0)</f>
        <v>7736</v>
      </c>
      <c r="C1302" s="19" t="str">
        <f>VLOOKUP(D1302,FORNECEDORES!A:D,4,0)</f>
        <v>27.385.816/0001-37</v>
      </c>
      <c r="D1302" s="13" t="s">
        <v>2591</v>
      </c>
      <c r="E1302" s="20" t="str">
        <f t="shared" si="80"/>
        <v>04 0142</v>
      </c>
      <c r="F1302" s="28" t="s">
        <v>4931</v>
      </c>
      <c r="G1302" s="21" t="str">
        <f>VLOOKUP(E1302,'FILIAIS PETZ'!A:E,5,0)</f>
        <v>PETZ MIGUEL SUTIL</v>
      </c>
      <c r="H1302" s="20" t="str">
        <f>VLOOKUP(E1302,'FILIAIS PETZ'!A:D,4,0)</f>
        <v>MGST-MT</v>
      </c>
      <c r="I1302" s="46">
        <v>45331</v>
      </c>
      <c r="J1302" s="10">
        <v>847670</v>
      </c>
      <c r="K1302" s="10" t="s">
        <v>5858</v>
      </c>
      <c r="L1302" s="28" t="s">
        <v>6015</v>
      </c>
      <c r="M1302" s="46">
        <v>45336</v>
      </c>
      <c r="N1302" s="46">
        <v>45378</v>
      </c>
      <c r="O1302" s="46">
        <v>45356</v>
      </c>
      <c r="P1302" s="28" t="s">
        <v>4990</v>
      </c>
      <c r="Q1302" s="10">
        <v>3</v>
      </c>
      <c r="R1302" s="10">
        <v>1</v>
      </c>
      <c r="S1302" s="10" t="s">
        <v>4983</v>
      </c>
      <c r="T1302" s="10" t="s">
        <v>32</v>
      </c>
      <c r="U1302" s="10">
        <v>11002</v>
      </c>
      <c r="V1302" s="10">
        <v>11002</v>
      </c>
      <c r="W1302" s="10" t="s">
        <v>4984</v>
      </c>
      <c r="X1302" s="10" t="s">
        <v>4992</v>
      </c>
      <c r="Y1302" s="10" t="s">
        <v>4993</v>
      </c>
      <c r="Z1302" s="10" t="s">
        <v>4993</v>
      </c>
      <c r="AA1302" s="10" t="s">
        <v>4992</v>
      </c>
      <c r="AB1302" s="10" t="s">
        <v>12941</v>
      </c>
      <c r="AC1302" s="10" t="s">
        <v>5006</v>
      </c>
      <c r="AD1302" s="29"/>
      <c r="AE1302" s="20" t="str">
        <f>VLOOKUP(E1302,'FILIAIS PETZ'!A:Q,17,0)</f>
        <v>CO-3</v>
      </c>
      <c r="AF1302" s="20" t="str">
        <f>VLOOKUP(E1302,'FILIAIS PETZ'!A:Q,3,0)</f>
        <v>FELICIO</v>
      </c>
      <c r="AG1302" s="20" t="str">
        <f>VLOOKUP(E1302,'FILIAIS PETZ'!A:Q,2,0)</f>
        <v>R3</v>
      </c>
      <c r="AH1302" s="75">
        <v>4368</v>
      </c>
      <c r="AI1302" s="16" t="s">
        <v>5710</v>
      </c>
      <c r="AJ1302" s="43">
        <f>VLOOKUP(E1302,'FILIAIS PETZ'!$A$2:$K$2000,11,0)</f>
        <v>18328118013430</v>
      </c>
      <c r="AK1302" s="44">
        <f t="shared" si="82"/>
        <v>18328118013430</v>
      </c>
    </row>
    <row r="1303" spans="1:37" s="14" customFormat="1" ht="15" customHeight="1" thickBot="1" x14ac:dyDescent="0.25">
      <c r="A1303" s="9">
        <f t="shared" si="81"/>
        <v>847671</v>
      </c>
      <c r="B1303" s="18">
        <f>VLOOKUP(C1303,FORNECEDORES!D:E,2,0)</f>
        <v>32507</v>
      </c>
      <c r="C1303" s="19" t="str">
        <f>VLOOKUP(D1303,FORNECEDORES!A:D,4,0)</f>
        <v>10.237.839/0001-00</v>
      </c>
      <c r="D1303" s="13" t="s">
        <v>1753</v>
      </c>
      <c r="E1303" s="20" t="str">
        <f t="shared" si="80"/>
        <v>04 0032</v>
      </c>
      <c r="F1303" s="28" t="s">
        <v>4951</v>
      </c>
      <c r="G1303" s="21" t="str">
        <f>VLOOKUP(E1303,'FILIAIS PETZ'!A:E,5,0)</f>
        <v>PETZ JAGUARE</v>
      </c>
      <c r="H1303" s="20" t="str">
        <f>VLOOKUP(E1303,'FILIAIS PETZ'!A:D,4,0)</f>
        <v>JGRE-SP</v>
      </c>
      <c r="I1303" s="46">
        <v>45331</v>
      </c>
      <c r="J1303" s="10">
        <v>847671</v>
      </c>
      <c r="K1303" s="10" t="s">
        <v>5181</v>
      </c>
      <c r="L1303" s="28" t="s">
        <v>5834</v>
      </c>
      <c r="M1303" s="46">
        <v>45331</v>
      </c>
      <c r="N1303" s="46">
        <v>45357</v>
      </c>
      <c r="O1303" s="46">
        <v>45341</v>
      </c>
      <c r="P1303" s="28" t="s">
        <v>4990</v>
      </c>
      <c r="Q1303" s="10">
        <v>3</v>
      </c>
      <c r="R1303" s="10">
        <v>1</v>
      </c>
      <c r="S1303" s="10" t="s">
        <v>4983</v>
      </c>
      <c r="T1303" s="10" t="s">
        <v>32</v>
      </c>
      <c r="U1303" s="10">
        <v>11002</v>
      </c>
      <c r="V1303" s="10">
        <v>11002</v>
      </c>
      <c r="W1303" s="10" t="s">
        <v>5019</v>
      </c>
      <c r="X1303" s="10" t="s">
        <v>4992</v>
      </c>
      <c r="Y1303" s="9" t="s">
        <v>4994</v>
      </c>
      <c r="Z1303" s="9" t="s">
        <v>4994</v>
      </c>
      <c r="AA1303" s="9" t="s">
        <v>5099</v>
      </c>
      <c r="AB1303" s="9" t="s">
        <v>5005</v>
      </c>
      <c r="AC1303" s="10" t="s">
        <v>4995</v>
      </c>
      <c r="AD1303" s="29"/>
      <c r="AE1303" s="20" t="str">
        <f>VLOOKUP(E1303,'FILIAIS PETZ'!A:Q,17,0)</f>
        <v>SP7</v>
      </c>
      <c r="AF1303" s="20" t="str">
        <f>VLOOKUP(E1303,'FILIAIS PETZ'!A:Q,3,0)</f>
        <v>FELICIO</v>
      </c>
      <c r="AG1303" s="20" t="str">
        <f>VLOOKUP(E1303,'FILIAIS PETZ'!A:Q,2,0)</f>
        <v>R3</v>
      </c>
      <c r="AH1303" s="75">
        <v>1500</v>
      </c>
      <c r="AI1303" s="16" t="s">
        <v>5711</v>
      </c>
      <c r="AJ1303" s="43">
        <f>VLOOKUP(E1303,'FILIAIS PETZ'!$A$2:$K$2000,11,0)</f>
        <v>18328118003205</v>
      </c>
      <c r="AK1303" s="44">
        <f t="shared" si="82"/>
        <v>18328118003205</v>
      </c>
    </row>
    <row r="1304" spans="1:37" s="14" customFormat="1" ht="15" customHeight="1" thickBot="1" x14ac:dyDescent="0.25">
      <c r="A1304" s="9">
        <f t="shared" si="81"/>
        <v>847672</v>
      </c>
      <c r="B1304" s="18">
        <f>VLOOKUP(C1304,FORNECEDORES!D:E,2,0)</f>
        <v>32507</v>
      </c>
      <c r="C1304" s="19" t="str">
        <f>VLOOKUP(D1304,FORNECEDORES!A:D,4,0)</f>
        <v>10.237.839/0001-00</v>
      </c>
      <c r="D1304" s="13" t="s">
        <v>1753</v>
      </c>
      <c r="E1304" s="20" t="str">
        <f t="shared" si="80"/>
        <v>04 0008</v>
      </c>
      <c r="F1304" s="28" t="s">
        <v>4937</v>
      </c>
      <c r="G1304" s="21" t="str">
        <f>VLOOKUP(E1304,'FILIAIS PETZ'!A:E,5,0)</f>
        <v>PETZ ALPHAVILLE</v>
      </c>
      <c r="H1304" s="20" t="str">
        <f>VLOOKUP(E1304,'FILIAIS PETZ'!A:D,4,0)</f>
        <v>ALPH-SP</v>
      </c>
      <c r="I1304" s="46">
        <v>45331</v>
      </c>
      <c r="J1304" s="10">
        <v>847672</v>
      </c>
      <c r="K1304" s="10" t="s">
        <v>5858</v>
      </c>
      <c r="L1304" s="28" t="s">
        <v>8953</v>
      </c>
      <c r="M1304" s="46">
        <v>45331</v>
      </c>
      <c r="N1304" s="46">
        <v>45518</v>
      </c>
      <c r="O1304" s="46">
        <v>45499</v>
      </c>
      <c r="P1304" s="28" t="s">
        <v>4990</v>
      </c>
      <c r="Q1304" s="10">
        <v>3</v>
      </c>
      <c r="R1304" s="10">
        <v>1</v>
      </c>
      <c r="S1304" s="10" t="s">
        <v>4983</v>
      </c>
      <c r="T1304" s="10" t="s">
        <v>32</v>
      </c>
      <c r="U1304" s="10">
        <v>11002</v>
      </c>
      <c r="V1304" s="10">
        <v>11002</v>
      </c>
      <c r="W1304" s="10" t="s">
        <v>5019</v>
      </c>
      <c r="X1304" s="10" t="s">
        <v>4992</v>
      </c>
      <c r="Y1304" s="9" t="s">
        <v>4994</v>
      </c>
      <c r="Z1304" s="9" t="s">
        <v>4994</v>
      </c>
      <c r="AA1304" s="9" t="s">
        <v>5099</v>
      </c>
      <c r="AB1304" s="9" t="s">
        <v>5005</v>
      </c>
      <c r="AC1304" s="10" t="s">
        <v>4995</v>
      </c>
      <c r="AD1304" s="29"/>
      <c r="AE1304" s="20" t="str">
        <f>VLOOKUP(E1304,'FILIAIS PETZ'!A:Q,17,0)</f>
        <v>SP7</v>
      </c>
      <c r="AF1304" s="20" t="str">
        <f>VLOOKUP(E1304,'FILIAIS PETZ'!A:Q,3,0)</f>
        <v>FELICIO</v>
      </c>
      <c r="AG1304" s="20" t="str">
        <f>VLOOKUP(E1304,'FILIAIS PETZ'!A:Q,2,0)</f>
        <v>R3</v>
      </c>
      <c r="AH1304" s="75">
        <v>2400</v>
      </c>
      <c r="AI1304" s="16" t="s">
        <v>5712</v>
      </c>
      <c r="AJ1304" s="43">
        <f>VLOOKUP(E1304,'FILIAIS PETZ'!$A$2:$K$2000,11,0)</f>
        <v>18328118001423</v>
      </c>
      <c r="AK1304" s="44">
        <f t="shared" si="82"/>
        <v>18328118001423</v>
      </c>
    </row>
    <row r="1305" spans="1:37" s="14" customFormat="1" ht="15" customHeight="1" thickBot="1" x14ac:dyDescent="0.25">
      <c r="A1305" s="9">
        <f t="shared" si="81"/>
        <v>847674</v>
      </c>
      <c r="B1305" s="18">
        <f>VLOOKUP(C1305,FORNECEDORES!D:E,2,0)</f>
        <v>18357</v>
      </c>
      <c r="C1305" s="19" t="str">
        <f>VLOOKUP(D1305,FORNECEDORES!A:D,4,0)</f>
        <v>04.184.872/0001-08</v>
      </c>
      <c r="D1305" s="13" t="s">
        <v>1439</v>
      </c>
      <c r="E1305" s="20" t="str">
        <f t="shared" si="80"/>
        <v>04 0083</v>
      </c>
      <c r="F1305" s="28" t="s">
        <v>4936</v>
      </c>
      <c r="G1305" s="21" t="str">
        <f>VLOOKUP(E1305,'FILIAIS PETZ'!A:E,5,0)</f>
        <v>PETZ OSASCO</v>
      </c>
      <c r="H1305" s="20" t="str">
        <f>VLOOKUP(E1305,'FILIAIS PETZ'!A:D,4,0)</f>
        <v>OSAS-SP</v>
      </c>
      <c r="I1305" s="46">
        <v>45331</v>
      </c>
      <c r="J1305" s="10">
        <v>847674</v>
      </c>
      <c r="K1305" s="10" t="s">
        <v>5858</v>
      </c>
      <c r="L1305" s="28" t="s">
        <v>7257</v>
      </c>
      <c r="M1305" s="46">
        <v>45331</v>
      </c>
      <c r="N1305" s="46">
        <v>45441</v>
      </c>
      <c r="O1305" s="46">
        <v>45418</v>
      </c>
      <c r="P1305" s="28" t="s">
        <v>5003</v>
      </c>
      <c r="Q1305" s="10">
        <v>3</v>
      </c>
      <c r="R1305" s="10">
        <v>1</v>
      </c>
      <c r="S1305" s="10" t="s">
        <v>4983</v>
      </c>
      <c r="T1305" s="10" t="s">
        <v>32</v>
      </c>
      <c r="U1305" s="10">
        <v>11002</v>
      </c>
      <c r="V1305" s="10">
        <v>11002</v>
      </c>
      <c r="W1305" s="10" t="s">
        <v>5019</v>
      </c>
      <c r="X1305" s="10" t="s">
        <v>4985</v>
      </c>
      <c r="Y1305" s="10" t="s">
        <v>4980</v>
      </c>
      <c r="Z1305" s="10" t="s">
        <v>4980</v>
      </c>
      <c r="AA1305" s="10" t="s">
        <v>4989</v>
      </c>
      <c r="AB1305" s="10" t="s">
        <v>5005</v>
      </c>
      <c r="AC1305" s="10" t="s">
        <v>5006</v>
      </c>
      <c r="AD1305" s="29"/>
      <c r="AE1305" s="20" t="str">
        <f>VLOOKUP(E1305,'FILIAIS PETZ'!A:Q,17,0)</f>
        <v>SP7</v>
      </c>
      <c r="AF1305" s="20" t="str">
        <f>VLOOKUP(E1305,'FILIAIS PETZ'!A:Q,3,0)</f>
        <v>FELICIO</v>
      </c>
      <c r="AG1305" s="20" t="str">
        <f>VLOOKUP(E1305,'FILIAIS PETZ'!A:Q,2,0)</f>
        <v>R3</v>
      </c>
      <c r="AH1305" s="75">
        <v>5090.12</v>
      </c>
      <c r="AI1305" s="16" t="s">
        <v>5713</v>
      </c>
      <c r="AJ1305" s="43">
        <f>VLOOKUP(E1305,'FILIAIS PETZ'!$A$2:$K$2000,11,0)</f>
        <v>18328118008355</v>
      </c>
      <c r="AK1305" s="44">
        <f t="shared" si="82"/>
        <v>18328118008355</v>
      </c>
    </row>
    <row r="1306" spans="1:37" s="14" customFormat="1" ht="15" customHeight="1" thickBot="1" x14ac:dyDescent="0.25">
      <c r="A1306" s="9">
        <f t="shared" si="81"/>
        <v>847676</v>
      </c>
      <c r="B1306" s="18">
        <f>VLOOKUP(C1306,FORNECEDORES!D:E,2,0)</f>
        <v>133343</v>
      </c>
      <c r="C1306" s="19" t="str">
        <f>VLOOKUP(D1306,FORNECEDORES!A:D,4,0)</f>
        <v>40.076.910/0001-72</v>
      </c>
      <c r="D1306" s="13" t="s">
        <v>5981</v>
      </c>
      <c r="E1306" s="20" t="str">
        <f t="shared" si="80"/>
        <v>04 0106</v>
      </c>
      <c r="F1306" s="28" t="s">
        <v>4952</v>
      </c>
      <c r="G1306" s="21" t="str">
        <f>VLOOKUP(E1306,'FILIAIS PETZ'!A:E,5,0)</f>
        <v>PETZ COTIA</v>
      </c>
      <c r="H1306" s="20" t="str">
        <f>VLOOKUP(E1306,'FILIAIS PETZ'!A:D,4,0)</f>
        <v>CTIA-SP</v>
      </c>
      <c r="I1306" s="46">
        <v>45331</v>
      </c>
      <c r="J1306" s="10">
        <v>847676</v>
      </c>
      <c r="K1306" s="10" t="s">
        <v>5858</v>
      </c>
      <c r="L1306" s="28" t="s">
        <v>6013</v>
      </c>
      <c r="M1306" s="46">
        <v>45342</v>
      </c>
      <c r="N1306" s="46">
        <v>45378</v>
      </c>
      <c r="O1306" s="46">
        <v>45356</v>
      </c>
      <c r="P1306" s="28" t="s">
        <v>4982</v>
      </c>
      <c r="Q1306" s="10">
        <v>3</v>
      </c>
      <c r="R1306" s="10">
        <v>1</v>
      </c>
      <c r="S1306" s="10" t="s">
        <v>5052</v>
      </c>
      <c r="T1306" s="10" t="s">
        <v>32</v>
      </c>
      <c r="U1306" s="10">
        <v>11002</v>
      </c>
      <c r="V1306" s="10">
        <v>11002</v>
      </c>
      <c r="W1306" s="10" t="s">
        <v>4984</v>
      </c>
      <c r="X1306" s="10" t="s">
        <v>4985</v>
      </c>
      <c r="Y1306" s="10" t="s">
        <v>4993</v>
      </c>
      <c r="Z1306" s="10" t="s">
        <v>5020</v>
      </c>
      <c r="AA1306" s="10" t="s">
        <v>4989</v>
      </c>
      <c r="AB1306" s="10" t="s">
        <v>12941</v>
      </c>
      <c r="AC1306" s="10" t="s">
        <v>4988</v>
      </c>
      <c r="AD1306" s="29" t="s">
        <v>5020</v>
      </c>
      <c r="AE1306" s="20" t="str">
        <f>VLOOKUP(E1306,'FILIAIS PETZ'!A:Q,17,0)</f>
        <v>SP7</v>
      </c>
      <c r="AF1306" s="20" t="str">
        <f>VLOOKUP(E1306,'FILIAIS PETZ'!A:Q,3,0)</f>
        <v>FELICIO</v>
      </c>
      <c r="AG1306" s="20" t="str">
        <f>VLOOKUP(E1306,'FILIAIS PETZ'!A:Q,2,0)</f>
        <v>R3</v>
      </c>
      <c r="AH1306" s="75">
        <v>7200</v>
      </c>
      <c r="AI1306" s="16" t="s">
        <v>5714</v>
      </c>
      <c r="AJ1306" s="43">
        <f>VLOOKUP(E1306,'FILIAIS PETZ'!$A$2:$K$2000,11,0)</f>
        <v>18328118009327</v>
      </c>
      <c r="AK1306" s="44">
        <f t="shared" si="82"/>
        <v>18328118009327</v>
      </c>
    </row>
    <row r="1307" spans="1:37" s="14" customFormat="1" ht="15" customHeight="1" thickBot="1" x14ac:dyDescent="0.25">
      <c r="A1307" s="9">
        <v>848109</v>
      </c>
      <c r="B1307" s="18">
        <f>VLOOKUP(C1307,FORNECEDORES!D:E,2,0)</f>
        <v>40460</v>
      </c>
      <c r="C1307" s="19" t="str">
        <f>VLOOKUP(D1307,FORNECEDORES!A:D,4,0)</f>
        <v>30.515.748/0001-98</v>
      </c>
      <c r="D1307" s="13" t="s">
        <v>2732</v>
      </c>
      <c r="E1307" s="20" t="str">
        <f t="shared" si="80"/>
        <v>04 0138</v>
      </c>
      <c r="F1307" s="28" t="s">
        <v>8627</v>
      </c>
      <c r="G1307" s="21" t="str">
        <f>VLOOKUP(E1307,'FILIAIS PETZ'!A:E,5,0)</f>
        <v>PETZ JOÃO FIRMINO</v>
      </c>
      <c r="H1307" s="20" t="str">
        <f>VLOOKUP(E1307,'FILIAIS PETZ'!A:D,4,0)</f>
        <v>JFIR-SP</v>
      </c>
      <c r="I1307" s="46">
        <v>45331</v>
      </c>
      <c r="J1307" s="9">
        <v>848109</v>
      </c>
      <c r="K1307" s="9" t="s">
        <v>9035</v>
      </c>
      <c r="L1307" s="29" t="s">
        <v>6674</v>
      </c>
      <c r="M1307" s="46">
        <v>45341</v>
      </c>
      <c r="N1307" s="46">
        <v>45364</v>
      </c>
      <c r="O1307" s="46">
        <v>45345</v>
      </c>
      <c r="P1307" s="29" t="s">
        <v>4990</v>
      </c>
      <c r="Q1307" s="9">
        <v>3</v>
      </c>
      <c r="R1307" s="9">
        <v>1</v>
      </c>
      <c r="S1307" s="9">
        <v>8</v>
      </c>
      <c r="T1307" s="9" t="s">
        <v>32</v>
      </c>
      <c r="U1307" s="9">
        <v>11002</v>
      </c>
      <c r="V1307" s="9">
        <v>11002</v>
      </c>
      <c r="W1307" s="9" t="s">
        <v>5039</v>
      </c>
      <c r="X1307" s="9" t="s">
        <v>4985</v>
      </c>
      <c r="Y1307" s="9" t="s">
        <v>4993</v>
      </c>
      <c r="Z1307" s="9" t="s">
        <v>4993</v>
      </c>
      <c r="AA1307" s="9" t="s">
        <v>4989</v>
      </c>
      <c r="AB1307" s="9" t="s">
        <v>12941</v>
      </c>
      <c r="AC1307" s="9" t="s">
        <v>5006</v>
      </c>
      <c r="AD1307" s="9"/>
      <c r="AE1307" s="20" t="str">
        <f>VLOOKUP(E1307,'FILIAIS PETZ'!A:Q,17,0)</f>
        <v>SP3</v>
      </c>
      <c r="AF1307" s="20" t="str">
        <f>VLOOKUP(E1307,'FILIAIS PETZ'!A:Q,3,0)</f>
        <v>FELICIO</v>
      </c>
      <c r="AG1307" s="20" t="str">
        <f>VLOOKUP(E1307,'FILIAIS PETZ'!A:Q,2,0)</f>
        <v>R3</v>
      </c>
      <c r="AH1307" s="75">
        <v>900</v>
      </c>
      <c r="AI1307" s="68" t="s">
        <v>9715</v>
      </c>
      <c r="AJ1307" s="43">
        <f>VLOOKUP(E1307,'FILIAIS PETZ'!$A$2:$K$2000,11,0)</f>
        <v>18328118012972</v>
      </c>
      <c r="AK1307" s="44">
        <v>18328118012972</v>
      </c>
    </row>
    <row r="1308" spans="1:37" s="14" customFormat="1" ht="15" customHeight="1" thickBot="1" x14ac:dyDescent="0.25">
      <c r="A1308" s="9">
        <v>848107</v>
      </c>
      <c r="B1308" s="18">
        <f>VLOOKUP(C1308,FORNECEDORES!D:E,2,0)</f>
        <v>40460</v>
      </c>
      <c r="C1308" s="19" t="str">
        <f>VLOOKUP(D1308,FORNECEDORES!A:D,4,0)</f>
        <v>30.515.748/0001-98</v>
      </c>
      <c r="D1308" s="13" t="s">
        <v>2732</v>
      </c>
      <c r="E1308" s="20" t="str">
        <f t="shared" si="80"/>
        <v>04 0284</v>
      </c>
      <c r="F1308" s="28" t="s">
        <v>8966</v>
      </c>
      <c r="G1308" s="21" t="str">
        <f>VLOOKUP(E1308,'FILIAIS PETZ'!A:E,5,0)</f>
        <v>PETZ ASSAI ANCHIETA</v>
      </c>
      <c r="H1308" s="20" t="str">
        <f>VLOOKUP(E1308,'FILIAIS PETZ'!A:D,4,0)</f>
        <v>ASAC-SP</v>
      </c>
      <c r="I1308" s="46">
        <v>45331</v>
      </c>
      <c r="J1308" s="9">
        <v>848107</v>
      </c>
      <c r="K1308" s="9" t="s">
        <v>9035</v>
      </c>
      <c r="L1308" s="29" t="s">
        <v>6671</v>
      </c>
      <c r="M1308" s="46">
        <v>45341</v>
      </c>
      <c r="N1308" s="46">
        <v>45364</v>
      </c>
      <c r="O1308" s="46">
        <v>45345</v>
      </c>
      <c r="P1308" s="29" t="s">
        <v>4990</v>
      </c>
      <c r="Q1308" s="9">
        <v>3</v>
      </c>
      <c r="R1308" s="9">
        <v>1</v>
      </c>
      <c r="S1308" s="9">
        <v>8</v>
      </c>
      <c r="T1308" s="9" t="s">
        <v>32</v>
      </c>
      <c r="U1308" s="9">
        <v>11002</v>
      </c>
      <c r="V1308" s="9">
        <v>11002</v>
      </c>
      <c r="W1308" s="9" t="s">
        <v>5042</v>
      </c>
      <c r="X1308" s="9" t="s">
        <v>4985</v>
      </c>
      <c r="Y1308" s="9" t="s">
        <v>4993</v>
      </c>
      <c r="Z1308" s="9" t="s">
        <v>4993</v>
      </c>
      <c r="AA1308" s="9" t="s">
        <v>5014</v>
      </c>
      <c r="AB1308" s="9" t="s">
        <v>12941</v>
      </c>
      <c r="AC1308" s="9" t="s">
        <v>5006</v>
      </c>
      <c r="AD1308" s="9"/>
      <c r="AE1308" s="20" t="str">
        <f>VLOOKUP(E1308,'FILIAIS PETZ'!A:Q,17,0)</f>
        <v>SP3</v>
      </c>
      <c r="AF1308" s="20" t="str">
        <f>VLOOKUP(E1308,'FILIAIS PETZ'!A:Q,3,0)</f>
        <v>FELICIO</v>
      </c>
      <c r="AG1308" s="20" t="str">
        <f>VLOOKUP(E1308,'FILIAIS PETZ'!A:Q,2,0)</f>
        <v>R3</v>
      </c>
      <c r="AH1308" s="75">
        <v>380</v>
      </c>
      <c r="AI1308" s="68" t="s">
        <v>9716</v>
      </c>
      <c r="AJ1308" s="43" t="str">
        <f>VLOOKUP(E1308,'FILIAIS PETZ'!$A$2:$K$2000,11,0)</f>
        <v>18.328.118/0290-00</v>
      </c>
      <c r="AK1308" s="44" t="s">
        <v>9283</v>
      </c>
    </row>
    <row r="1309" spans="1:37" s="14" customFormat="1" ht="15" customHeight="1" thickBot="1" x14ac:dyDescent="0.25">
      <c r="A1309" s="9">
        <v>848115</v>
      </c>
      <c r="B1309" s="18">
        <f>VLOOKUP(C1309,FORNECEDORES!D:E,2,0)</f>
        <v>40460</v>
      </c>
      <c r="C1309" s="19" t="str">
        <f>VLOOKUP(D1309,FORNECEDORES!A:D,4,0)</f>
        <v>30.515.748/0001-98</v>
      </c>
      <c r="D1309" s="13" t="s">
        <v>2732</v>
      </c>
      <c r="E1309" s="20" t="str">
        <f t="shared" si="80"/>
        <v>04 0003</v>
      </c>
      <c r="F1309" s="28" t="s">
        <v>8971</v>
      </c>
      <c r="G1309" s="21" t="str">
        <f>VLOOKUP(E1309,'FILIAIS PETZ'!A:E,5,0)</f>
        <v>PETZ SAO BERNARDO</v>
      </c>
      <c r="H1309" s="20" t="str">
        <f>VLOOKUP(E1309,'FILIAIS PETZ'!A:D,4,0)</f>
        <v>SBCA-SP</v>
      </c>
      <c r="I1309" s="46">
        <v>45331</v>
      </c>
      <c r="J1309" s="9">
        <v>848115</v>
      </c>
      <c r="K1309" s="9" t="s">
        <v>9035</v>
      </c>
      <c r="L1309" s="29" t="s">
        <v>6670</v>
      </c>
      <c r="M1309" s="46">
        <v>45341</v>
      </c>
      <c r="N1309" s="46">
        <v>45364</v>
      </c>
      <c r="O1309" s="46">
        <v>45345</v>
      </c>
      <c r="P1309" s="29" t="s">
        <v>4990</v>
      </c>
      <c r="Q1309" s="9">
        <v>3</v>
      </c>
      <c r="R1309" s="9">
        <v>1</v>
      </c>
      <c r="S1309" s="9">
        <v>8</v>
      </c>
      <c r="T1309" s="9" t="s">
        <v>32</v>
      </c>
      <c r="U1309" s="9">
        <v>11002</v>
      </c>
      <c r="V1309" s="9">
        <v>11002</v>
      </c>
      <c r="W1309" s="9" t="s">
        <v>5021</v>
      </c>
      <c r="X1309" s="9" t="s">
        <v>4985</v>
      </c>
      <c r="Y1309" s="9" t="s">
        <v>4993</v>
      </c>
      <c r="Z1309" s="9" t="s">
        <v>4993</v>
      </c>
      <c r="AA1309" s="9" t="s">
        <v>5014</v>
      </c>
      <c r="AB1309" s="9" t="s">
        <v>12941</v>
      </c>
      <c r="AC1309" s="9" t="s">
        <v>5006</v>
      </c>
      <c r="AD1309" s="9"/>
      <c r="AE1309" s="20" t="str">
        <f>VLOOKUP(E1309,'FILIAIS PETZ'!A:Q,17,0)</f>
        <v>SP3</v>
      </c>
      <c r="AF1309" s="20" t="str">
        <f>VLOOKUP(E1309,'FILIAIS PETZ'!A:Q,3,0)</f>
        <v>FELICIO</v>
      </c>
      <c r="AG1309" s="20" t="str">
        <f>VLOOKUP(E1309,'FILIAIS PETZ'!A:Q,2,0)</f>
        <v>R3</v>
      </c>
      <c r="AH1309" s="75">
        <v>200</v>
      </c>
      <c r="AI1309" s="68" t="s">
        <v>9717</v>
      </c>
      <c r="AJ1309" s="43">
        <f>VLOOKUP(E1309,'FILIAIS PETZ'!$A$2:$K$2000,11,0)</f>
        <v>18328118002152</v>
      </c>
      <c r="AK1309" s="44">
        <v>18328118002152</v>
      </c>
    </row>
    <row r="1310" spans="1:37" s="14" customFormat="1" ht="15" customHeight="1" thickBot="1" x14ac:dyDescent="0.25">
      <c r="A1310" s="9">
        <v>848117</v>
      </c>
      <c r="B1310" s="18">
        <f>VLOOKUP(C1310,FORNECEDORES!D:E,2,0)</f>
        <v>40460</v>
      </c>
      <c r="C1310" s="19" t="str">
        <f>VLOOKUP(D1310,FORNECEDORES!A:D,4,0)</f>
        <v>30.515.748/0001-98</v>
      </c>
      <c r="D1310" s="13" t="s">
        <v>2732</v>
      </c>
      <c r="E1310" s="20" t="str">
        <f t="shared" si="80"/>
        <v>04 0017</v>
      </c>
      <c r="F1310" s="28" t="s">
        <v>8713</v>
      </c>
      <c r="G1310" s="21" t="str">
        <f>VLOOKUP(E1310,'FILIAIS PETZ'!A:E,5,0)</f>
        <v>PETZ CARREFOUR SAO CAETANO</v>
      </c>
      <c r="H1310" s="20" t="str">
        <f>VLOOKUP(E1310,'FILIAIS PETZ'!A:D,4,0)</f>
        <v>SCSU-SP</v>
      </c>
      <c r="I1310" s="46">
        <v>45331</v>
      </c>
      <c r="J1310" s="9">
        <v>848117</v>
      </c>
      <c r="K1310" s="9" t="s">
        <v>9035</v>
      </c>
      <c r="L1310" s="29" t="s">
        <v>6669</v>
      </c>
      <c r="M1310" s="46">
        <v>45341</v>
      </c>
      <c r="N1310" s="46">
        <v>45364</v>
      </c>
      <c r="O1310" s="46">
        <v>45345</v>
      </c>
      <c r="P1310" s="29" t="s">
        <v>4990</v>
      </c>
      <c r="Q1310" s="9">
        <v>3</v>
      </c>
      <c r="R1310" s="9">
        <v>1</v>
      </c>
      <c r="S1310" s="9">
        <v>8</v>
      </c>
      <c r="T1310" s="9" t="s">
        <v>32</v>
      </c>
      <c r="U1310" s="9">
        <v>11002</v>
      </c>
      <c r="V1310" s="9">
        <v>11002</v>
      </c>
      <c r="W1310" s="9" t="s">
        <v>4984</v>
      </c>
      <c r="X1310" s="9" t="s">
        <v>4985</v>
      </c>
      <c r="Y1310" s="9" t="s">
        <v>4993</v>
      </c>
      <c r="Z1310" s="9" t="s">
        <v>4993</v>
      </c>
      <c r="AA1310" s="9" t="s">
        <v>5014</v>
      </c>
      <c r="AB1310" s="9" t="s">
        <v>12941</v>
      </c>
      <c r="AC1310" s="9" t="s">
        <v>5006</v>
      </c>
      <c r="AD1310" s="9"/>
      <c r="AE1310" s="20" t="str">
        <f>VLOOKUP(E1310,'FILIAIS PETZ'!A:Q,17,0)</f>
        <v>SP3</v>
      </c>
      <c r="AF1310" s="20" t="str">
        <f>VLOOKUP(E1310,'FILIAIS PETZ'!A:Q,3,0)</f>
        <v>FELICIO</v>
      </c>
      <c r="AG1310" s="20" t="str">
        <f>VLOOKUP(E1310,'FILIAIS PETZ'!A:Q,2,0)</f>
        <v>R3</v>
      </c>
      <c r="AH1310" s="75">
        <v>380</v>
      </c>
      <c r="AI1310" s="68" t="s">
        <v>9718</v>
      </c>
      <c r="AJ1310" s="43">
        <f>VLOOKUP(E1310,'FILIAIS PETZ'!$A$2:$K$2000,11,0)</f>
        <v>18328118000532</v>
      </c>
      <c r="AK1310" s="44">
        <v>18328118000532</v>
      </c>
    </row>
    <row r="1311" spans="1:37" s="14" customFormat="1" ht="15" customHeight="1" thickBot="1" x14ac:dyDescent="0.25">
      <c r="A1311" s="9">
        <v>848111</v>
      </c>
      <c r="B1311" s="18">
        <f>VLOOKUP(C1311,FORNECEDORES!D:E,2,0)</f>
        <v>40460</v>
      </c>
      <c r="C1311" s="19" t="str">
        <f>VLOOKUP(D1311,FORNECEDORES!A:D,4,0)</f>
        <v>30.515.748/0001-98</v>
      </c>
      <c r="D1311" s="13" t="s">
        <v>2732</v>
      </c>
      <c r="E1311" s="20" t="str">
        <f t="shared" si="80"/>
        <v>04 0138</v>
      </c>
      <c r="F1311" s="28" t="s">
        <v>8627</v>
      </c>
      <c r="G1311" s="21" t="str">
        <f>VLOOKUP(E1311,'FILIAIS PETZ'!A:E,5,0)</f>
        <v>PETZ JOÃO FIRMINO</v>
      </c>
      <c r="H1311" s="20" t="str">
        <f>VLOOKUP(E1311,'FILIAIS PETZ'!A:D,4,0)</f>
        <v>JFIR-SP</v>
      </c>
      <c r="I1311" s="46">
        <v>45331</v>
      </c>
      <c r="J1311" s="9">
        <v>848111</v>
      </c>
      <c r="K1311" s="9" t="s">
        <v>9035</v>
      </c>
      <c r="L1311" s="29" t="s">
        <v>6673</v>
      </c>
      <c r="M1311" s="46">
        <v>45341</v>
      </c>
      <c r="N1311" s="46">
        <v>45364</v>
      </c>
      <c r="O1311" s="46">
        <v>45345</v>
      </c>
      <c r="P1311" s="29" t="s">
        <v>4990</v>
      </c>
      <c r="Q1311" s="9">
        <v>3</v>
      </c>
      <c r="R1311" s="9">
        <v>1</v>
      </c>
      <c r="S1311" s="9">
        <v>8</v>
      </c>
      <c r="T1311" s="9" t="s">
        <v>32</v>
      </c>
      <c r="U1311" s="9">
        <v>11002</v>
      </c>
      <c r="V1311" s="9">
        <v>11002</v>
      </c>
      <c r="W1311" s="9" t="s">
        <v>4984</v>
      </c>
      <c r="X1311" s="9" t="s">
        <v>4985</v>
      </c>
      <c r="Y1311" s="9" t="s">
        <v>4993</v>
      </c>
      <c r="Z1311" s="9" t="s">
        <v>4993</v>
      </c>
      <c r="AA1311" s="9" t="s">
        <v>4989</v>
      </c>
      <c r="AB1311" s="9" t="s">
        <v>12941</v>
      </c>
      <c r="AC1311" s="9" t="s">
        <v>5006</v>
      </c>
      <c r="AD1311" s="9"/>
      <c r="AE1311" s="20" t="str">
        <f>VLOOKUP(E1311,'FILIAIS PETZ'!A:Q,17,0)</f>
        <v>SP3</v>
      </c>
      <c r="AF1311" s="20" t="str">
        <f>VLOOKUP(E1311,'FILIAIS PETZ'!A:Q,3,0)</f>
        <v>FELICIO</v>
      </c>
      <c r="AG1311" s="20" t="str">
        <f>VLOOKUP(E1311,'FILIAIS PETZ'!A:Q,2,0)</f>
        <v>R3</v>
      </c>
      <c r="AH1311" s="75">
        <v>600</v>
      </c>
      <c r="AI1311" s="68" t="s">
        <v>9719</v>
      </c>
      <c r="AJ1311" s="43">
        <f>VLOOKUP(E1311,'FILIAIS PETZ'!$A$2:$K$2000,11,0)</f>
        <v>18328118012972</v>
      </c>
      <c r="AK1311" s="44">
        <v>18328118012972</v>
      </c>
    </row>
    <row r="1312" spans="1:37" s="14" customFormat="1" ht="15" customHeight="1" thickBot="1" x14ac:dyDescent="0.25">
      <c r="A1312" s="9">
        <v>848113</v>
      </c>
      <c r="B1312" s="18">
        <f>VLOOKUP(C1312,FORNECEDORES!D:E,2,0)</f>
        <v>40460</v>
      </c>
      <c r="C1312" s="19" t="str">
        <f>VLOOKUP(D1312,FORNECEDORES!A:D,4,0)</f>
        <v>30.515.748/0001-98</v>
      </c>
      <c r="D1312" s="13" t="s">
        <v>2732</v>
      </c>
      <c r="E1312" s="20" t="str">
        <f t="shared" si="80"/>
        <v>04 0138</v>
      </c>
      <c r="F1312" s="28" t="s">
        <v>8627</v>
      </c>
      <c r="G1312" s="21" t="str">
        <f>VLOOKUP(E1312,'FILIAIS PETZ'!A:E,5,0)</f>
        <v>PETZ JOÃO FIRMINO</v>
      </c>
      <c r="H1312" s="20" t="str">
        <f>VLOOKUP(E1312,'FILIAIS PETZ'!A:D,4,0)</f>
        <v>JFIR-SP</v>
      </c>
      <c r="I1312" s="46">
        <v>45331</v>
      </c>
      <c r="J1312" s="9">
        <v>848113</v>
      </c>
      <c r="K1312" s="9" t="s">
        <v>9035</v>
      </c>
      <c r="L1312" s="29" t="s">
        <v>6672</v>
      </c>
      <c r="M1312" s="46">
        <v>45341</v>
      </c>
      <c r="N1312" s="46">
        <v>45364</v>
      </c>
      <c r="O1312" s="46">
        <v>45345</v>
      </c>
      <c r="P1312" s="29" t="s">
        <v>4990</v>
      </c>
      <c r="Q1312" s="9">
        <v>3</v>
      </c>
      <c r="R1312" s="9">
        <v>1</v>
      </c>
      <c r="S1312" s="9">
        <v>8</v>
      </c>
      <c r="T1312" s="9" t="s">
        <v>32</v>
      </c>
      <c r="U1312" s="9">
        <v>11002</v>
      </c>
      <c r="V1312" s="9">
        <v>11002</v>
      </c>
      <c r="W1312" s="9" t="s">
        <v>4984</v>
      </c>
      <c r="X1312" s="9" t="s">
        <v>4985</v>
      </c>
      <c r="Y1312" s="9" t="s">
        <v>4993</v>
      </c>
      <c r="Z1312" s="9" t="s">
        <v>4993</v>
      </c>
      <c r="AA1312" s="9" t="s">
        <v>4989</v>
      </c>
      <c r="AB1312" s="9" t="s">
        <v>12941</v>
      </c>
      <c r="AC1312" s="9" t="s">
        <v>5006</v>
      </c>
      <c r="AD1312" s="9"/>
      <c r="AE1312" s="20" t="str">
        <f>VLOOKUP(E1312,'FILIAIS PETZ'!A:Q,17,0)</f>
        <v>SP3</v>
      </c>
      <c r="AF1312" s="20" t="str">
        <f>VLOOKUP(E1312,'FILIAIS PETZ'!A:Q,3,0)</f>
        <v>FELICIO</v>
      </c>
      <c r="AG1312" s="20" t="str">
        <f>VLOOKUP(E1312,'FILIAIS PETZ'!A:Q,2,0)</f>
        <v>R3</v>
      </c>
      <c r="AH1312" s="75">
        <v>750</v>
      </c>
      <c r="AI1312" s="68" t="s">
        <v>9720</v>
      </c>
      <c r="AJ1312" s="43">
        <f>VLOOKUP(E1312,'FILIAIS PETZ'!$A$2:$K$2000,11,0)</f>
        <v>18328118012972</v>
      </c>
      <c r="AK1312" s="44">
        <v>18328118012972</v>
      </c>
    </row>
    <row r="1313" spans="1:37" s="14" customFormat="1" ht="15" customHeight="1" thickBot="1" x14ac:dyDescent="0.25">
      <c r="A1313" s="9">
        <v>848122</v>
      </c>
      <c r="B1313" s="18">
        <f>VLOOKUP(C1313,FORNECEDORES!D:E,2,0)</f>
        <v>40460</v>
      </c>
      <c r="C1313" s="19" t="str">
        <f>VLOOKUP(D1313,FORNECEDORES!A:D,4,0)</f>
        <v>30.515.748/0001-98</v>
      </c>
      <c r="D1313" s="13" t="s">
        <v>2732</v>
      </c>
      <c r="E1313" s="20" t="str">
        <f t="shared" si="80"/>
        <v>04 0060</v>
      </c>
      <c r="F1313" s="28" t="s">
        <v>8625</v>
      </c>
      <c r="G1313" s="21" t="str">
        <f>VLOOKUP(E1313,'FILIAIS PETZ'!A:E,5,0)</f>
        <v>PETZ PACAEMBU</v>
      </c>
      <c r="H1313" s="20" t="str">
        <f>VLOOKUP(E1313,'FILIAIS PETZ'!A:D,4,0)</f>
        <v>PCBU-SP</v>
      </c>
      <c r="I1313" s="46">
        <v>45331</v>
      </c>
      <c r="J1313" s="9">
        <v>848122</v>
      </c>
      <c r="K1313" s="9" t="s">
        <v>9035</v>
      </c>
      <c r="L1313" s="29" t="s">
        <v>8287</v>
      </c>
      <c r="M1313" s="46">
        <v>45401</v>
      </c>
      <c r="N1313" s="46">
        <v>45420</v>
      </c>
      <c r="O1313" s="46">
        <v>45406</v>
      </c>
      <c r="P1313" s="29" t="s">
        <v>4990</v>
      </c>
      <c r="Q1313" s="9">
        <v>3</v>
      </c>
      <c r="R1313" s="9">
        <v>1</v>
      </c>
      <c r="S1313" s="9">
        <v>8</v>
      </c>
      <c r="T1313" s="9" t="s">
        <v>32</v>
      </c>
      <c r="U1313" s="9">
        <v>11002</v>
      </c>
      <c r="V1313" s="9">
        <v>11002</v>
      </c>
      <c r="W1313" s="9" t="s">
        <v>5024</v>
      </c>
      <c r="X1313" s="9" t="s">
        <v>4985</v>
      </c>
      <c r="Y1313" s="9" t="s">
        <v>4993</v>
      </c>
      <c r="Z1313" s="9" t="s">
        <v>4993</v>
      </c>
      <c r="AA1313" s="9" t="s">
        <v>4989</v>
      </c>
      <c r="AB1313" s="9" t="s">
        <v>12941</v>
      </c>
      <c r="AC1313" s="9" t="s">
        <v>5006</v>
      </c>
      <c r="AD1313" s="9"/>
      <c r="AE1313" s="20" t="str">
        <f>VLOOKUP(E1313,'FILIAIS PETZ'!A:Q,17,0)</f>
        <v>SP2</v>
      </c>
      <c r="AF1313" s="20" t="str">
        <f>VLOOKUP(E1313,'FILIAIS PETZ'!A:Q,3,0)</f>
        <v>FELICIO</v>
      </c>
      <c r="AG1313" s="20" t="str">
        <f>VLOOKUP(E1313,'FILIAIS PETZ'!A:Q,2,0)</f>
        <v>R3</v>
      </c>
      <c r="AH1313" s="75">
        <v>979.4</v>
      </c>
      <c r="AI1313" s="68" t="s">
        <v>9721</v>
      </c>
      <c r="AJ1313" s="43">
        <f>VLOOKUP(E1313,'FILIAIS PETZ'!$A$2:$K$2000,11,0)</f>
        <v>18328118006220</v>
      </c>
      <c r="AK1313" s="44">
        <v>18328118006220</v>
      </c>
    </row>
    <row r="1314" spans="1:37" s="14" customFormat="1" ht="15" customHeight="1" thickBot="1" x14ac:dyDescent="0.25">
      <c r="A1314" s="9">
        <v>848125</v>
      </c>
      <c r="B1314" s="18">
        <f>VLOOKUP(C1314,FORNECEDORES!D:E,2,0)</f>
        <v>40460</v>
      </c>
      <c r="C1314" s="19" t="str">
        <f>VLOOKUP(D1314,FORNECEDORES!A:D,4,0)</f>
        <v>30.515.748/0001-98</v>
      </c>
      <c r="D1314" s="13" t="s">
        <v>2732</v>
      </c>
      <c r="E1314" s="20" t="str">
        <f t="shared" si="80"/>
        <v>04 0125</v>
      </c>
      <c r="F1314" s="28" t="s">
        <v>8981</v>
      </c>
      <c r="G1314" s="21" t="str">
        <f>VLOOKUP(E1314,'FILIAIS PETZ'!A:E,5,0)</f>
        <v>PETZ CERRO CORA</v>
      </c>
      <c r="H1314" s="20" t="str">
        <f>VLOOKUP(E1314,'FILIAIS PETZ'!A:D,4,0)</f>
        <v>CORA-SP</v>
      </c>
      <c r="I1314" s="46">
        <v>45331</v>
      </c>
      <c r="J1314" s="9">
        <v>848125</v>
      </c>
      <c r="K1314" s="9"/>
      <c r="L1314" s="29"/>
      <c r="M1314" s="46"/>
      <c r="N1314" s="46"/>
      <c r="O1314" s="46"/>
      <c r="P1314" s="29" t="s">
        <v>4990</v>
      </c>
      <c r="Q1314" s="9">
        <v>3</v>
      </c>
      <c r="R1314" s="9">
        <v>1</v>
      </c>
      <c r="S1314" s="9">
        <v>8</v>
      </c>
      <c r="T1314" s="9" t="s">
        <v>32</v>
      </c>
      <c r="U1314" s="9">
        <v>11002</v>
      </c>
      <c r="V1314" s="9">
        <v>11002</v>
      </c>
      <c r="W1314" s="9" t="s">
        <v>5019</v>
      </c>
      <c r="X1314" s="9" t="s">
        <v>4985</v>
      </c>
      <c r="Y1314" s="9" t="s">
        <v>4993</v>
      </c>
      <c r="Z1314" s="9" t="s">
        <v>4993</v>
      </c>
      <c r="AA1314" s="9" t="s">
        <v>5014</v>
      </c>
      <c r="AB1314" s="9" t="s">
        <v>12941</v>
      </c>
      <c r="AC1314" s="9" t="s">
        <v>5006</v>
      </c>
      <c r="AD1314" s="9"/>
      <c r="AE1314" s="20" t="str">
        <f>VLOOKUP(E1314,'FILIAIS PETZ'!A:Q,17,0)</f>
        <v>SP7</v>
      </c>
      <c r="AF1314" s="20" t="str">
        <f>VLOOKUP(E1314,'FILIAIS PETZ'!A:Q,3,0)</f>
        <v>FELICIO</v>
      </c>
      <c r="AG1314" s="20" t="str">
        <f>VLOOKUP(E1314,'FILIAIS PETZ'!A:Q,2,0)</f>
        <v>R3</v>
      </c>
      <c r="AH1314" s="75">
        <v>2289.1999999999998</v>
      </c>
      <c r="AI1314" s="68" t="s">
        <v>9722</v>
      </c>
      <c r="AJ1314" s="43">
        <f>VLOOKUP(E1314,'FILIAIS PETZ'!$A$2:$K$2000,11,0)</f>
        <v>18328118013600</v>
      </c>
      <c r="AK1314" s="44">
        <v>18328118013600</v>
      </c>
    </row>
    <row r="1315" spans="1:37" s="14" customFormat="1" ht="15" customHeight="1" thickBot="1" x14ac:dyDescent="0.25">
      <c r="A1315" s="9">
        <v>850163</v>
      </c>
      <c r="B1315" s="18">
        <f>VLOOKUP(C1315,FORNECEDORES!D:E,2,0)</f>
        <v>39969</v>
      </c>
      <c r="C1315" s="19" t="str">
        <f>VLOOKUP(D1315,FORNECEDORES!A:D,4,0)</f>
        <v>23.457.797/0001-56</v>
      </c>
      <c r="D1315" s="13" t="s">
        <v>2466</v>
      </c>
      <c r="E1315" s="20" t="str">
        <f t="shared" si="80"/>
        <v>04 0208</v>
      </c>
      <c r="F1315" s="28" t="s">
        <v>8975</v>
      </c>
      <c r="G1315" s="21" t="str">
        <f>VLOOKUP(E1315,'FILIAIS PETZ'!A:E,5,0)</f>
        <v>PETZ AVENIDA ANGELICA</v>
      </c>
      <c r="H1315" s="20" t="str">
        <f>VLOOKUP(E1315,'FILIAIS PETZ'!A:D,4,0)</f>
        <v>ANGL-SP</v>
      </c>
      <c r="I1315" s="46">
        <v>45336</v>
      </c>
      <c r="J1315" s="9">
        <v>850163</v>
      </c>
      <c r="K1315" s="9"/>
      <c r="L1315" s="29"/>
      <c r="M1315" s="46"/>
      <c r="N1315" s="46"/>
      <c r="O1315" s="46"/>
      <c r="P1315" s="29" t="s">
        <v>4990</v>
      </c>
      <c r="Q1315" s="9">
        <v>3</v>
      </c>
      <c r="R1315" s="9">
        <v>1</v>
      </c>
      <c r="S1315" s="9">
        <v>8</v>
      </c>
      <c r="T1315" s="9" t="s">
        <v>32</v>
      </c>
      <c r="U1315" s="9">
        <v>11002</v>
      </c>
      <c r="V1315" s="9">
        <v>11002</v>
      </c>
      <c r="W1315" s="9" t="s">
        <v>5057</v>
      </c>
      <c r="X1315" s="9" t="s">
        <v>4985</v>
      </c>
      <c r="Y1315" s="9" t="s">
        <v>4997</v>
      </c>
      <c r="Z1315" s="9" t="s">
        <v>4993</v>
      </c>
      <c r="AA1315" s="9" t="s">
        <v>4989</v>
      </c>
      <c r="AB1315" s="9" t="s">
        <v>12941</v>
      </c>
      <c r="AC1315" s="9" t="s">
        <v>5006</v>
      </c>
      <c r="AD1315" s="9"/>
      <c r="AE1315" s="20" t="str">
        <f>VLOOKUP(E1315,'FILIAIS PETZ'!A:Q,17,0)</f>
        <v>SP2</v>
      </c>
      <c r="AF1315" s="20" t="str">
        <f>VLOOKUP(E1315,'FILIAIS PETZ'!A:Q,3,0)</f>
        <v>FELICIO</v>
      </c>
      <c r="AG1315" s="20" t="str">
        <f>VLOOKUP(E1315,'FILIAIS PETZ'!A:Q,2,0)</f>
        <v>R3</v>
      </c>
      <c r="AH1315" s="75">
        <v>200</v>
      </c>
      <c r="AI1315" s="68" t="s">
        <v>9612</v>
      </c>
      <c r="AJ1315" s="43">
        <f>VLOOKUP(E1315,'FILIAIS PETZ'!$A$2:$K$2000,11,0)</f>
        <v>18328118019551</v>
      </c>
      <c r="AK1315" s="44">
        <v>18328118019551</v>
      </c>
    </row>
    <row r="1316" spans="1:37" s="14" customFormat="1" ht="15" customHeight="1" thickBot="1" x14ac:dyDescent="0.25">
      <c r="A1316" s="9">
        <v>850166</v>
      </c>
      <c r="B1316" s="18">
        <f>VLOOKUP(C1316,FORNECEDORES!D:E,2,0)</f>
        <v>39969</v>
      </c>
      <c r="C1316" s="19" t="str">
        <f>VLOOKUP(D1316,FORNECEDORES!A:D,4,0)</f>
        <v>23.457.797/0001-56</v>
      </c>
      <c r="D1316" s="13" t="s">
        <v>2466</v>
      </c>
      <c r="E1316" s="20" t="str">
        <f t="shared" si="80"/>
        <v>04 0125</v>
      </c>
      <c r="F1316" s="28" t="s">
        <v>8981</v>
      </c>
      <c r="G1316" s="21" t="str">
        <f>VLOOKUP(E1316,'FILIAIS PETZ'!A:E,5,0)</f>
        <v>PETZ CERRO CORA</v>
      </c>
      <c r="H1316" s="20" t="str">
        <f>VLOOKUP(E1316,'FILIAIS PETZ'!A:D,4,0)</f>
        <v>CORA-SP</v>
      </c>
      <c r="I1316" s="46">
        <v>45336</v>
      </c>
      <c r="J1316" s="9">
        <v>850166</v>
      </c>
      <c r="K1316" s="9" t="s">
        <v>9035</v>
      </c>
      <c r="L1316" s="29" t="s">
        <v>9723</v>
      </c>
      <c r="M1316" s="46">
        <v>45336</v>
      </c>
      <c r="N1316" s="46">
        <v>45357</v>
      </c>
      <c r="O1316" s="46">
        <v>45338</v>
      </c>
      <c r="P1316" s="29" t="s">
        <v>4990</v>
      </c>
      <c r="Q1316" s="9">
        <v>3</v>
      </c>
      <c r="R1316" s="9">
        <v>1</v>
      </c>
      <c r="S1316" s="9">
        <v>8</v>
      </c>
      <c r="T1316" s="9" t="s">
        <v>32</v>
      </c>
      <c r="U1316" s="9">
        <v>11002</v>
      </c>
      <c r="V1316" s="9">
        <v>11002</v>
      </c>
      <c r="W1316" s="9" t="s">
        <v>4984</v>
      </c>
      <c r="X1316" s="9" t="s">
        <v>4985</v>
      </c>
      <c r="Y1316" s="9" t="s">
        <v>4997</v>
      </c>
      <c r="Z1316" s="9" t="s">
        <v>4993</v>
      </c>
      <c r="AA1316" s="9" t="s">
        <v>4989</v>
      </c>
      <c r="AB1316" s="9" t="s">
        <v>12941</v>
      </c>
      <c r="AC1316" s="9" t="s">
        <v>5006</v>
      </c>
      <c r="AD1316" s="9"/>
      <c r="AE1316" s="20" t="str">
        <f>VLOOKUP(E1316,'FILIAIS PETZ'!A:Q,17,0)</f>
        <v>SP7</v>
      </c>
      <c r="AF1316" s="20" t="str">
        <f>VLOOKUP(E1316,'FILIAIS PETZ'!A:Q,3,0)</f>
        <v>FELICIO</v>
      </c>
      <c r="AG1316" s="20" t="str">
        <f>VLOOKUP(E1316,'FILIAIS PETZ'!A:Q,2,0)</f>
        <v>R3</v>
      </c>
      <c r="AH1316" s="75">
        <v>560</v>
      </c>
      <c r="AI1316" s="68" t="s">
        <v>9724</v>
      </c>
      <c r="AJ1316" s="43">
        <f>VLOOKUP(E1316,'FILIAIS PETZ'!$A$2:$K$2000,11,0)</f>
        <v>18328118013600</v>
      </c>
      <c r="AK1316" s="44">
        <v>18328118013600</v>
      </c>
    </row>
    <row r="1317" spans="1:37" s="14" customFormat="1" ht="15" customHeight="1" thickBot="1" x14ac:dyDescent="0.25">
      <c r="A1317" s="9">
        <v>850168</v>
      </c>
      <c r="B1317" s="18">
        <f>VLOOKUP(C1317,FORNECEDORES!D:E,2,0)</f>
        <v>39969</v>
      </c>
      <c r="C1317" s="19" t="str">
        <f>VLOOKUP(D1317,FORNECEDORES!A:D,4,0)</f>
        <v>23.457.797/0001-56</v>
      </c>
      <c r="D1317" s="13" t="s">
        <v>2466</v>
      </c>
      <c r="E1317" s="20" t="str">
        <f t="shared" si="80"/>
        <v>04 0003</v>
      </c>
      <c r="F1317" s="28" t="s">
        <v>8971</v>
      </c>
      <c r="G1317" s="21" t="str">
        <f>VLOOKUP(E1317,'FILIAIS PETZ'!A:E,5,0)</f>
        <v>PETZ SAO BERNARDO</v>
      </c>
      <c r="H1317" s="20" t="str">
        <f>VLOOKUP(E1317,'FILIAIS PETZ'!A:D,4,0)</f>
        <v>SBCA-SP</v>
      </c>
      <c r="I1317" s="46">
        <v>45336</v>
      </c>
      <c r="J1317" s="9">
        <v>850168</v>
      </c>
      <c r="K1317" s="9" t="s">
        <v>9035</v>
      </c>
      <c r="L1317" s="29" t="s">
        <v>9725</v>
      </c>
      <c r="M1317" s="46">
        <v>45336</v>
      </c>
      <c r="N1317" s="46">
        <v>45357</v>
      </c>
      <c r="O1317" s="46">
        <v>45338</v>
      </c>
      <c r="P1317" s="29" t="s">
        <v>4990</v>
      </c>
      <c r="Q1317" s="9">
        <v>3</v>
      </c>
      <c r="R1317" s="9">
        <v>1</v>
      </c>
      <c r="S1317" s="9">
        <v>8</v>
      </c>
      <c r="T1317" s="9" t="s">
        <v>32</v>
      </c>
      <c r="U1317" s="9">
        <v>11002</v>
      </c>
      <c r="V1317" s="9">
        <v>11002</v>
      </c>
      <c r="W1317" s="9" t="s">
        <v>5034</v>
      </c>
      <c r="X1317" s="9" t="s">
        <v>4985</v>
      </c>
      <c r="Y1317" s="9" t="s">
        <v>4997</v>
      </c>
      <c r="Z1317" s="9" t="s">
        <v>4993</v>
      </c>
      <c r="AA1317" s="9" t="s">
        <v>4989</v>
      </c>
      <c r="AB1317" s="9" t="s">
        <v>12941</v>
      </c>
      <c r="AC1317" s="9" t="s">
        <v>5006</v>
      </c>
      <c r="AD1317" s="9"/>
      <c r="AE1317" s="20" t="str">
        <f>VLOOKUP(E1317,'FILIAIS PETZ'!A:Q,17,0)</f>
        <v>SP3</v>
      </c>
      <c r="AF1317" s="20" t="str">
        <f>VLOOKUP(E1317,'FILIAIS PETZ'!A:Q,3,0)</f>
        <v>FELICIO</v>
      </c>
      <c r="AG1317" s="20" t="str">
        <f>VLOOKUP(E1317,'FILIAIS PETZ'!A:Q,2,0)</f>
        <v>R3</v>
      </c>
      <c r="AH1317" s="75">
        <v>320</v>
      </c>
      <c r="AI1317" s="68" t="s">
        <v>9726</v>
      </c>
      <c r="AJ1317" s="43">
        <f>VLOOKUP(E1317,'FILIAIS PETZ'!$A$2:$K$2000,11,0)</f>
        <v>18328118002152</v>
      </c>
      <c r="AK1317" s="44">
        <v>18328118002152</v>
      </c>
    </row>
    <row r="1318" spans="1:37" s="14" customFormat="1" ht="15" customHeight="1" thickBot="1" x14ac:dyDescent="0.25">
      <c r="A1318" s="9">
        <v>850169</v>
      </c>
      <c r="B1318" s="18">
        <f>VLOOKUP(C1318,FORNECEDORES!D:E,2,0)</f>
        <v>39969</v>
      </c>
      <c r="C1318" s="19" t="str">
        <f>VLOOKUP(D1318,FORNECEDORES!A:D,4,0)</f>
        <v>23.457.797/0001-56</v>
      </c>
      <c r="D1318" s="13" t="s">
        <v>2466</v>
      </c>
      <c r="E1318" s="20" t="str">
        <f t="shared" si="80"/>
        <v>04 0003</v>
      </c>
      <c r="F1318" s="28" t="s">
        <v>8971</v>
      </c>
      <c r="G1318" s="21" t="str">
        <f>VLOOKUP(E1318,'FILIAIS PETZ'!A:E,5,0)</f>
        <v>PETZ SAO BERNARDO</v>
      </c>
      <c r="H1318" s="20" t="str">
        <f>VLOOKUP(E1318,'FILIAIS PETZ'!A:D,4,0)</f>
        <v>SBCA-SP</v>
      </c>
      <c r="I1318" s="46">
        <v>45336</v>
      </c>
      <c r="J1318" s="9">
        <v>850169</v>
      </c>
      <c r="K1318" s="9" t="s">
        <v>9035</v>
      </c>
      <c r="L1318" s="29" t="s">
        <v>9727</v>
      </c>
      <c r="M1318" s="46">
        <v>45336</v>
      </c>
      <c r="N1318" s="46">
        <v>45357</v>
      </c>
      <c r="O1318" s="46">
        <v>45338</v>
      </c>
      <c r="P1318" s="29" t="s">
        <v>4990</v>
      </c>
      <c r="Q1318" s="9">
        <v>3</v>
      </c>
      <c r="R1318" s="9">
        <v>1</v>
      </c>
      <c r="S1318" s="9">
        <v>8</v>
      </c>
      <c r="T1318" s="9" t="s">
        <v>32</v>
      </c>
      <c r="U1318" s="9">
        <v>11002</v>
      </c>
      <c r="V1318" s="9">
        <v>11002</v>
      </c>
      <c r="W1318" s="9" t="s">
        <v>9728</v>
      </c>
      <c r="X1318" s="9" t="s">
        <v>4985</v>
      </c>
      <c r="Y1318" s="9" t="s">
        <v>4997</v>
      </c>
      <c r="Z1318" s="9" t="s">
        <v>4993</v>
      </c>
      <c r="AA1318" s="9" t="s">
        <v>4989</v>
      </c>
      <c r="AB1318" s="9" t="s">
        <v>12941</v>
      </c>
      <c r="AC1318" s="9" t="s">
        <v>5006</v>
      </c>
      <c r="AD1318" s="9"/>
      <c r="AE1318" s="20" t="str">
        <f>VLOOKUP(E1318,'FILIAIS PETZ'!A:Q,17,0)</f>
        <v>SP3</v>
      </c>
      <c r="AF1318" s="20" t="str">
        <f>VLOOKUP(E1318,'FILIAIS PETZ'!A:Q,3,0)</f>
        <v>FELICIO</v>
      </c>
      <c r="AG1318" s="20" t="str">
        <f>VLOOKUP(E1318,'FILIAIS PETZ'!A:Q,2,0)</f>
        <v>R3</v>
      </c>
      <c r="AH1318" s="75">
        <v>520</v>
      </c>
      <c r="AI1318" s="68" t="s">
        <v>9729</v>
      </c>
      <c r="AJ1318" s="43">
        <f>VLOOKUP(E1318,'FILIAIS PETZ'!$A$2:$K$2000,11,0)</f>
        <v>18328118002152</v>
      </c>
      <c r="AK1318" s="44">
        <v>18328118002152</v>
      </c>
    </row>
    <row r="1319" spans="1:37" s="14" customFormat="1" ht="15" customHeight="1" thickBot="1" x14ac:dyDescent="0.25">
      <c r="A1319" s="9">
        <v>850174</v>
      </c>
      <c r="B1319" s="18">
        <f>VLOOKUP(C1319,FORNECEDORES!D:E,2,0)</f>
        <v>26483</v>
      </c>
      <c r="C1319" s="19" t="str">
        <f>VLOOKUP(D1319,FORNECEDORES!A:D,4,0)</f>
        <v>10.948.651/0046-63</v>
      </c>
      <c r="D1319" s="13" t="s">
        <v>1806</v>
      </c>
      <c r="E1319" s="20" t="str">
        <f t="shared" si="80"/>
        <v>04 0024</v>
      </c>
      <c r="F1319" s="28" t="s">
        <v>8626</v>
      </c>
      <c r="G1319" s="21" t="str">
        <f>VLOOKUP(E1319,'FILIAIS PETZ'!A:E,5,0)</f>
        <v>PETZ DIADEMA</v>
      </c>
      <c r="H1319" s="20" t="str">
        <f>VLOOKUP(E1319,'FILIAIS PETZ'!A:D,4,0)</f>
        <v>DDMA-SP</v>
      </c>
      <c r="I1319" s="46">
        <v>45336</v>
      </c>
      <c r="J1319" s="9">
        <v>850174</v>
      </c>
      <c r="K1319" s="9" t="s">
        <v>9035</v>
      </c>
      <c r="L1319" s="29" t="s">
        <v>9730</v>
      </c>
      <c r="M1319" s="46">
        <v>45349</v>
      </c>
      <c r="N1319" s="46">
        <v>45371</v>
      </c>
      <c r="O1319" s="46">
        <v>45352</v>
      </c>
      <c r="P1319" s="29" t="s">
        <v>4982</v>
      </c>
      <c r="Q1319" s="9">
        <v>3</v>
      </c>
      <c r="R1319" s="9">
        <v>1</v>
      </c>
      <c r="S1319" s="9">
        <v>8</v>
      </c>
      <c r="T1319" s="9" t="s">
        <v>32</v>
      </c>
      <c r="U1319" s="9">
        <v>11002</v>
      </c>
      <c r="V1319" s="9">
        <v>11002</v>
      </c>
      <c r="W1319" s="9" t="s">
        <v>5034</v>
      </c>
      <c r="X1319" s="9" t="s">
        <v>4992</v>
      </c>
      <c r="Y1319" s="9" t="s">
        <v>4993</v>
      </c>
      <c r="Z1319" s="9" t="s">
        <v>4993</v>
      </c>
      <c r="AA1319" s="9" t="s">
        <v>4992</v>
      </c>
      <c r="AB1319" s="9" t="s">
        <v>5005</v>
      </c>
      <c r="AC1319" s="9" t="s">
        <v>4988</v>
      </c>
      <c r="AD1319" s="9" t="s">
        <v>4992</v>
      </c>
      <c r="AE1319" s="20" t="str">
        <f>VLOOKUP(E1319,'FILIAIS PETZ'!A:Q,17,0)</f>
        <v>SP3</v>
      </c>
      <c r="AF1319" s="20" t="str">
        <f>VLOOKUP(E1319,'FILIAIS PETZ'!A:Q,3,0)</f>
        <v>FELICIO</v>
      </c>
      <c r="AG1319" s="20" t="str">
        <f>VLOOKUP(E1319,'FILIAIS PETZ'!A:Q,2,0)</f>
        <v>R3</v>
      </c>
      <c r="AH1319" s="75">
        <v>2105.0100000000002</v>
      </c>
      <c r="AI1319" s="68" t="s">
        <v>9731</v>
      </c>
      <c r="AJ1319" s="43">
        <f>VLOOKUP(E1319,'FILIAIS PETZ'!$A$2:$K$2000,11,0)</f>
        <v>18328118000966</v>
      </c>
      <c r="AK1319" s="44">
        <v>18328118000966</v>
      </c>
    </row>
    <row r="1320" spans="1:37" s="14" customFormat="1" ht="15" customHeight="1" thickBot="1" x14ac:dyDescent="0.25">
      <c r="A1320" s="9">
        <f t="shared" ref="A1320:A1351" si="83">J1320</f>
        <v>851241</v>
      </c>
      <c r="B1320" s="18">
        <f>VLOOKUP(C1320,FORNECEDORES!D:E,2,0)</f>
        <v>214078</v>
      </c>
      <c r="C1320" s="19" t="str">
        <f>VLOOKUP(D1320,FORNECEDORES!A:D,4,0)</f>
        <v>23.572.256/0001-79</v>
      </c>
      <c r="D1320" s="13" t="s">
        <v>4650</v>
      </c>
      <c r="E1320" s="20" t="str">
        <f t="shared" si="80"/>
        <v>04 0093</v>
      </c>
      <c r="F1320" s="28" t="s">
        <v>4942</v>
      </c>
      <c r="G1320" s="21" t="str">
        <f>VLOOKUP(E1320,'FILIAIS PETZ'!A:E,5,0)</f>
        <v>PETZ INDAIATUBA</v>
      </c>
      <c r="H1320" s="20" t="str">
        <f>VLOOKUP(E1320,'FILIAIS PETZ'!A:D,4,0)</f>
        <v>INDT-SP</v>
      </c>
      <c r="I1320" s="46">
        <v>45337</v>
      </c>
      <c r="J1320" s="10">
        <v>851241</v>
      </c>
      <c r="K1320" s="10" t="s">
        <v>5858</v>
      </c>
      <c r="L1320" s="28" t="s">
        <v>5902</v>
      </c>
      <c r="M1320" s="46">
        <v>45338</v>
      </c>
      <c r="N1320" s="46">
        <v>45364</v>
      </c>
      <c r="O1320" s="46">
        <v>45345</v>
      </c>
      <c r="P1320" s="28" t="s">
        <v>4990</v>
      </c>
      <c r="Q1320" s="10">
        <v>3</v>
      </c>
      <c r="R1320" s="10">
        <v>1</v>
      </c>
      <c r="S1320" s="10" t="s">
        <v>4983</v>
      </c>
      <c r="T1320" s="10" t="s">
        <v>32</v>
      </c>
      <c r="U1320" s="10">
        <v>11002</v>
      </c>
      <c r="V1320" s="10">
        <v>11002</v>
      </c>
      <c r="W1320" s="10" t="s">
        <v>5039</v>
      </c>
      <c r="X1320" s="10" t="s">
        <v>4985</v>
      </c>
      <c r="Y1320" s="10" t="s">
        <v>4997</v>
      </c>
      <c r="Z1320" s="10" t="s">
        <v>4993</v>
      </c>
      <c r="AA1320" s="10" t="s">
        <v>4989</v>
      </c>
      <c r="AB1320" s="10" t="s">
        <v>12941</v>
      </c>
      <c r="AC1320" s="10" t="s">
        <v>5006</v>
      </c>
      <c r="AD1320" s="29"/>
      <c r="AE1320" s="20" t="str">
        <f>VLOOKUP(E1320,'FILIAIS PETZ'!A:Q,17,0)</f>
        <v>SP7</v>
      </c>
      <c r="AF1320" s="20" t="str">
        <f>VLOOKUP(E1320,'FILIAIS PETZ'!A:Q,3,0)</f>
        <v>FELICIO</v>
      </c>
      <c r="AG1320" s="20" t="str">
        <f>VLOOKUP(E1320,'FILIAIS PETZ'!A:Q,2,0)</f>
        <v>R3</v>
      </c>
      <c r="AH1320" s="75">
        <v>2940</v>
      </c>
      <c r="AI1320" s="16" t="s">
        <v>5722</v>
      </c>
      <c r="AJ1320" s="43">
        <f>VLOOKUP(E1320,'FILIAIS PETZ'!$A$2:$K$2000,11,0)</f>
        <v>18328118008517</v>
      </c>
      <c r="AK1320" s="44">
        <f t="shared" ref="AK1320:AK1351" si="84">AJ1320</f>
        <v>18328118008517</v>
      </c>
    </row>
    <row r="1321" spans="1:37" s="14" customFormat="1" ht="15" customHeight="1" thickBot="1" x14ac:dyDescent="0.25">
      <c r="A1321" s="9">
        <f t="shared" si="83"/>
        <v>851273</v>
      </c>
      <c r="B1321" s="18">
        <f>VLOOKUP(C1321,FORNECEDORES!D:E,2,0)</f>
        <v>571449</v>
      </c>
      <c r="C1321" s="19" t="str">
        <f>VLOOKUP(D1321,FORNECEDORES!A:D,4,0)</f>
        <v>31.166.517/0001-89</v>
      </c>
      <c r="D1321" s="13" t="s">
        <v>4529</v>
      </c>
      <c r="E1321" s="20" t="str">
        <f t="shared" si="80"/>
        <v>04 0026</v>
      </c>
      <c r="F1321" s="28" t="s">
        <v>4949</v>
      </c>
      <c r="G1321" s="21" t="str">
        <f>VLOOKUP(E1321,'FILIAIS PETZ'!A:E,5,0)</f>
        <v>PETZ IGUATEMI ESPLANADA</v>
      </c>
      <c r="H1321" s="20" t="str">
        <f>VLOOKUP(E1321,'FILIAIS PETZ'!A:D,4,0)</f>
        <v>IGES-SP</v>
      </c>
      <c r="I1321" s="46">
        <v>45337</v>
      </c>
      <c r="J1321" s="10">
        <v>851273</v>
      </c>
      <c r="K1321" s="10" t="s">
        <v>5858</v>
      </c>
      <c r="L1321" s="28" t="s">
        <v>5892</v>
      </c>
      <c r="M1321" s="46">
        <v>45341</v>
      </c>
      <c r="N1321" s="46">
        <v>45364</v>
      </c>
      <c r="O1321" s="46">
        <v>45345</v>
      </c>
      <c r="P1321" s="28" t="s">
        <v>4990</v>
      </c>
      <c r="Q1321" s="10">
        <v>3</v>
      </c>
      <c r="R1321" s="10">
        <v>1</v>
      </c>
      <c r="S1321" s="10" t="s">
        <v>4983</v>
      </c>
      <c r="T1321" s="10" t="s">
        <v>32</v>
      </c>
      <c r="U1321" s="10">
        <v>11002</v>
      </c>
      <c r="V1321" s="10">
        <v>11002</v>
      </c>
      <c r="W1321" s="10" t="s">
        <v>5019</v>
      </c>
      <c r="X1321" s="10" t="s">
        <v>4985</v>
      </c>
      <c r="Y1321" s="10" t="s">
        <v>4980</v>
      </c>
      <c r="Z1321" s="10" t="s">
        <v>4980</v>
      </c>
      <c r="AA1321" s="10" t="s">
        <v>4989</v>
      </c>
      <c r="AB1321" s="10" t="s">
        <v>5066</v>
      </c>
      <c r="AC1321" s="10" t="s">
        <v>5006</v>
      </c>
      <c r="AD1321" s="29"/>
      <c r="AE1321" s="20" t="str">
        <f>VLOOKUP(E1321,'FILIAIS PETZ'!A:Q,17,0)</f>
        <v>SP7</v>
      </c>
      <c r="AF1321" s="20" t="str">
        <f>VLOOKUP(E1321,'FILIAIS PETZ'!A:Q,3,0)</f>
        <v>FELICIO</v>
      </c>
      <c r="AG1321" s="20" t="str">
        <f>VLOOKUP(E1321,'FILIAIS PETZ'!A:Q,2,0)</f>
        <v>R3</v>
      </c>
      <c r="AH1321" s="75">
        <v>600</v>
      </c>
      <c r="AI1321" s="16" t="s">
        <v>5723</v>
      </c>
      <c r="AJ1321" s="43">
        <f>VLOOKUP(E1321,'FILIAIS PETZ'!$A$2:$K$2000,11,0)</f>
        <v>18328118002667</v>
      </c>
      <c r="AK1321" s="44">
        <f t="shared" si="84"/>
        <v>18328118002667</v>
      </c>
    </row>
    <row r="1322" spans="1:37" s="14" customFormat="1" ht="15" customHeight="1" thickBot="1" x14ac:dyDescent="0.25">
      <c r="A1322" s="9">
        <f t="shared" si="83"/>
        <v>851278</v>
      </c>
      <c r="B1322" s="18">
        <f>VLOOKUP(C1322,FORNECEDORES!D:E,2,0)</f>
        <v>571449</v>
      </c>
      <c r="C1322" s="19" t="str">
        <f>VLOOKUP(D1322,FORNECEDORES!A:D,4,0)</f>
        <v>31.166.517/0001-89</v>
      </c>
      <c r="D1322" s="13" t="s">
        <v>4529</v>
      </c>
      <c r="E1322" s="20" t="str">
        <f t="shared" ref="E1322:E1385" si="85">CONCATENATE("04 ",F1322)</f>
        <v>04 0026</v>
      </c>
      <c r="F1322" s="28" t="s">
        <v>4949</v>
      </c>
      <c r="G1322" s="21" t="str">
        <f>VLOOKUP(E1322,'FILIAIS PETZ'!A:E,5,0)</f>
        <v>PETZ IGUATEMI ESPLANADA</v>
      </c>
      <c r="H1322" s="20" t="str">
        <f>VLOOKUP(E1322,'FILIAIS PETZ'!A:D,4,0)</f>
        <v>IGES-SP</v>
      </c>
      <c r="I1322" s="46">
        <v>45337</v>
      </c>
      <c r="J1322" s="10">
        <v>851278</v>
      </c>
      <c r="K1322" s="10" t="s">
        <v>5858</v>
      </c>
      <c r="L1322" s="28" t="s">
        <v>5894</v>
      </c>
      <c r="M1322" s="46">
        <v>45341</v>
      </c>
      <c r="N1322" s="46">
        <v>45364</v>
      </c>
      <c r="O1322" s="46">
        <v>45345</v>
      </c>
      <c r="P1322" s="28" t="s">
        <v>4990</v>
      </c>
      <c r="Q1322" s="10">
        <v>3</v>
      </c>
      <c r="R1322" s="10">
        <v>1</v>
      </c>
      <c r="S1322" s="10" t="s">
        <v>4983</v>
      </c>
      <c r="T1322" s="10" t="s">
        <v>32</v>
      </c>
      <c r="U1322" s="10">
        <v>11002</v>
      </c>
      <c r="V1322" s="10">
        <v>11002</v>
      </c>
      <c r="W1322" s="10" t="s">
        <v>5019</v>
      </c>
      <c r="X1322" s="10" t="s">
        <v>4992</v>
      </c>
      <c r="Y1322" s="10" t="s">
        <v>4980</v>
      </c>
      <c r="Z1322" s="10" t="s">
        <v>4980</v>
      </c>
      <c r="AA1322" s="10" t="s">
        <v>4992</v>
      </c>
      <c r="AB1322" s="10" t="s">
        <v>5066</v>
      </c>
      <c r="AC1322" s="10" t="s">
        <v>5006</v>
      </c>
      <c r="AD1322" s="29"/>
      <c r="AE1322" s="20" t="str">
        <f>VLOOKUP(E1322,'FILIAIS PETZ'!A:Q,17,0)</f>
        <v>SP7</v>
      </c>
      <c r="AF1322" s="20" t="str">
        <f>VLOOKUP(E1322,'FILIAIS PETZ'!A:Q,3,0)</f>
        <v>FELICIO</v>
      </c>
      <c r="AG1322" s="20" t="str">
        <f>VLOOKUP(E1322,'FILIAIS PETZ'!A:Q,2,0)</f>
        <v>R3</v>
      </c>
      <c r="AH1322" s="75">
        <v>620</v>
      </c>
      <c r="AI1322" s="16" t="s">
        <v>5724</v>
      </c>
      <c r="AJ1322" s="43">
        <f>VLOOKUP(E1322,'FILIAIS PETZ'!$A$2:$K$2000,11,0)</f>
        <v>18328118002667</v>
      </c>
      <c r="AK1322" s="44">
        <f t="shared" si="84"/>
        <v>18328118002667</v>
      </c>
    </row>
    <row r="1323" spans="1:37" s="14" customFormat="1" ht="15" customHeight="1" thickBot="1" x14ac:dyDescent="0.25">
      <c r="A1323" s="9">
        <f t="shared" si="83"/>
        <v>851288</v>
      </c>
      <c r="B1323" s="18">
        <f>VLOOKUP(C1323,FORNECEDORES!D:E,2,0)</f>
        <v>88402</v>
      </c>
      <c r="C1323" s="19" t="str">
        <f>VLOOKUP(D1323,FORNECEDORES!A:D,4,0)</f>
        <v>10.745.714/0001-82</v>
      </c>
      <c r="D1323" s="13" t="s">
        <v>1784</v>
      </c>
      <c r="E1323" s="20" t="str">
        <f t="shared" si="85"/>
        <v>04 0185</v>
      </c>
      <c r="F1323" s="28" t="s">
        <v>4973</v>
      </c>
      <c r="G1323" s="21" t="str">
        <f>VLOOKUP(E1323,'FILIAIS PETZ'!A:E,5,0)</f>
        <v>PETZ AV CONTORNO (ANTIGOS DADOS DE SVLB/MG - PETZ SILVA LOBO)</v>
      </c>
      <c r="H1323" s="20" t="str">
        <f>VLOOKUP(E1323,'FILIAIS PETZ'!A:D,4,0)</f>
        <v>ACTN-MG</v>
      </c>
      <c r="I1323" s="46">
        <v>45337</v>
      </c>
      <c r="J1323" s="10">
        <v>851288</v>
      </c>
      <c r="K1323" s="10" t="s">
        <v>6322</v>
      </c>
      <c r="L1323" s="28" t="s">
        <v>5254</v>
      </c>
      <c r="M1323" s="46">
        <v>45342</v>
      </c>
      <c r="N1323" s="46">
        <v>45364</v>
      </c>
      <c r="O1323" s="46">
        <v>45345</v>
      </c>
      <c r="P1323" s="28" t="s">
        <v>4990</v>
      </c>
      <c r="Q1323" s="10">
        <v>3</v>
      </c>
      <c r="R1323" s="10">
        <v>1</v>
      </c>
      <c r="S1323" s="10" t="s">
        <v>4983</v>
      </c>
      <c r="T1323" s="10" t="s">
        <v>32</v>
      </c>
      <c r="U1323" s="10">
        <v>11002</v>
      </c>
      <c r="V1323" s="10">
        <v>11002</v>
      </c>
      <c r="W1323" s="10" t="s">
        <v>5019</v>
      </c>
      <c r="X1323" s="10" t="s">
        <v>4992</v>
      </c>
      <c r="Y1323" s="10" t="s">
        <v>4980</v>
      </c>
      <c r="Z1323" s="10" t="s">
        <v>4980</v>
      </c>
      <c r="AA1323" s="10" t="s">
        <v>4992</v>
      </c>
      <c r="AB1323" s="10" t="s">
        <v>5066</v>
      </c>
      <c r="AC1323" s="10" t="s">
        <v>5006</v>
      </c>
      <c r="AD1323" s="29"/>
      <c r="AE1323" s="20" t="str">
        <f>VLOOKUP(E1323,'FILIAIS PETZ'!A:Q,17,0)</f>
        <v>MG-1</v>
      </c>
      <c r="AF1323" s="20" t="str">
        <f>VLOOKUP(E1323,'FILIAIS PETZ'!A:Q,3,0)</f>
        <v>FELICIO</v>
      </c>
      <c r="AG1323" s="20" t="str">
        <f>VLOOKUP(E1323,'FILIAIS PETZ'!A:Q,2,0)</f>
        <v>R3</v>
      </c>
      <c r="AH1323" s="75">
        <v>800</v>
      </c>
      <c r="AI1323" s="16" t="s">
        <v>5725</v>
      </c>
      <c r="AJ1323" s="43">
        <f>VLOOKUP(E1323,'FILIAIS PETZ'!$A$2:$K$2000,11,0)</f>
        <v>18328118017931</v>
      </c>
      <c r="AK1323" s="44">
        <f t="shared" si="84"/>
        <v>18328118017931</v>
      </c>
    </row>
    <row r="1324" spans="1:37" s="14" customFormat="1" ht="15" customHeight="1" thickBot="1" x14ac:dyDescent="0.25">
      <c r="A1324" s="9">
        <f t="shared" si="83"/>
        <v>851290</v>
      </c>
      <c r="B1324" s="18">
        <f>VLOOKUP(C1324,FORNECEDORES!D:E,2,0)</f>
        <v>741390</v>
      </c>
      <c r="C1324" s="19" t="str">
        <f>VLOOKUP(D1324,FORNECEDORES!A:D,4,0)</f>
        <v>53.327.206/0001-97</v>
      </c>
      <c r="D1324" s="13" t="s">
        <v>1785</v>
      </c>
      <c r="E1324" s="20" t="str">
        <f t="shared" si="85"/>
        <v>04 0223</v>
      </c>
      <c r="F1324" s="28" t="s">
        <v>4977</v>
      </c>
      <c r="G1324" s="21" t="str">
        <f>VLOOKUP(E1324,'FILIAIS PETZ'!A:E,5,0)</f>
        <v>PETZ IPATINGA (ANTIGA BETIM AMERICAS/MG)</v>
      </c>
      <c r="H1324" s="20" t="str">
        <f>VLOOKUP(E1324,'FILIAIS PETZ'!A:D,4,0)</f>
        <v>IPTG-MG</v>
      </c>
      <c r="I1324" s="46">
        <v>45337</v>
      </c>
      <c r="J1324" s="10">
        <v>851290</v>
      </c>
      <c r="K1324" s="10"/>
      <c r="L1324" s="28"/>
      <c r="M1324" s="46"/>
      <c r="N1324" s="46"/>
      <c r="O1324" s="46"/>
      <c r="P1324" s="28" t="s">
        <v>4990</v>
      </c>
      <c r="Q1324" s="10">
        <v>3</v>
      </c>
      <c r="R1324" s="10">
        <v>1</v>
      </c>
      <c r="S1324" s="10" t="s">
        <v>4983</v>
      </c>
      <c r="T1324" s="10" t="s">
        <v>32</v>
      </c>
      <c r="U1324" s="10">
        <v>11002</v>
      </c>
      <c r="V1324" s="10">
        <v>11002</v>
      </c>
      <c r="W1324" s="10" t="s">
        <v>5019</v>
      </c>
      <c r="X1324" s="10" t="s">
        <v>4992</v>
      </c>
      <c r="Y1324" s="10" t="s">
        <v>4980</v>
      </c>
      <c r="Z1324" s="10" t="s">
        <v>4980</v>
      </c>
      <c r="AA1324" s="10" t="s">
        <v>4992</v>
      </c>
      <c r="AB1324" s="10" t="s">
        <v>5066</v>
      </c>
      <c r="AC1324" s="10" t="s">
        <v>5006</v>
      </c>
      <c r="AD1324" s="29"/>
      <c r="AE1324" s="20" t="str">
        <f>VLOOKUP(E1324,'FILIAIS PETZ'!A:Q,17,0)</f>
        <v>MG-2</v>
      </c>
      <c r="AF1324" s="20" t="str">
        <f>VLOOKUP(E1324,'FILIAIS PETZ'!A:Q,3,0)</f>
        <v>FELICIO</v>
      </c>
      <c r="AG1324" s="20" t="str">
        <f>VLOOKUP(E1324,'FILIAIS PETZ'!A:Q,2,0)</f>
        <v>R3</v>
      </c>
      <c r="AH1324" s="75">
        <v>1400</v>
      </c>
      <c r="AI1324" s="16" t="s">
        <v>5725</v>
      </c>
      <c r="AJ1324" s="43" t="str">
        <f>VLOOKUP(E1324,'FILIAIS PETZ'!$A$2:$K$2000,11,0)</f>
        <v>18.328.118/0213-78</v>
      </c>
      <c r="AK1324" s="44" t="str">
        <f t="shared" si="84"/>
        <v>18.328.118/0213-78</v>
      </c>
    </row>
    <row r="1325" spans="1:37" s="14" customFormat="1" ht="15" customHeight="1" thickBot="1" x14ac:dyDescent="0.25">
      <c r="A1325" s="9">
        <f t="shared" si="83"/>
        <v>851291</v>
      </c>
      <c r="B1325" s="18">
        <f>VLOOKUP(C1325,FORNECEDORES!D:E,2,0)</f>
        <v>88402</v>
      </c>
      <c r="C1325" s="19" t="str">
        <f>VLOOKUP(D1325,FORNECEDORES!A:D,4,0)</f>
        <v>10.745.714/0001-82</v>
      </c>
      <c r="D1325" s="13" t="s">
        <v>1784</v>
      </c>
      <c r="E1325" s="20" t="str">
        <f t="shared" si="85"/>
        <v>04 0211</v>
      </c>
      <c r="F1325" s="28" t="s">
        <v>4974</v>
      </c>
      <c r="G1325" s="21" t="str">
        <f>VLOOKUP(E1325,'FILIAIS PETZ'!A:E,5,0)</f>
        <v>PETZ CASTELO BH</v>
      </c>
      <c r="H1325" s="20" t="str">
        <f>VLOOKUP(E1325,'FILIAIS PETZ'!A:D,4,0)</f>
        <v>CTLO-MG</v>
      </c>
      <c r="I1325" s="46">
        <v>45337</v>
      </c>
      <c r="J1325" s="10">
        <v>851291</v>
      </c>
      <c r="K1325" s="10" t="s">
        <v>5858</v>
      </c>
      <c r="L1325" s="28" t="s">
        <v>5480</v>
      </c>
      <c r="M1325" s="46">
        <v>45352</v>
      </c>
      <c r="N1325" s="46">
        <v>45378</v>
      </c>
      <c r="O1325" s="46">
        <v>45357</v>
      </c>
      <c r="P1325" s="28" t="s">
        <v>4990</v>
      </c>
      <c r="Q1325" s="10">
        <v>3</v>
      </c>
      <c r="R1325" s="10">
        <v>1</v>
      </c>
      <c r="S1325" s="10" t="s">
        <v>4983</v>
      </c>
      <c r="T1325" s="10" t="s">
        <v>32</v>
      </c>
      <c r="U1325" s="10">
        <v>11002</v>
      </c>
      <c r="V1325" s="10">
        <v>11002</v>
      </c>
      <c r="W1325" s="10" t="s">
        <v>5019</v>
      </c>
      <c r="X1325" s="10" t="s">
        <v>4992</v>
      </c>
      <c r="Y1325" s="10" t="s">
        <v>4980</v>
      </c>
      <c r="Z1325" s="10" t="s">
        <v>4980</v>
      </c>
      <c r="AA1325" s="10" t="s">
        <v>4992</v>
      </c>
      <c r="AB1325" s="10" t="s">
        <v>5066</v>
      </c>
      <c r="AC1325" s="10" t="s">
        <v>5006</v>
      </c>
      <c r="AD1325" s="29"/>
      <c r="AE1325" s="20" t="str">
        <f>VLOOKUP(E1325,'FILIAIS PETZ'!A:Q,17,0)</f>
        <v>MG-1</v>
      </c>
      <c r="AF1325" s="20" t="str">
        <f>VLOOKUP(E1325,'FILIAIS PETZ'!A:Q,3,0)</f>
        <v>FELICIO</v>
      </c>
      <c r="AG1325" s="20" t="str">
        <f>VLOOKUP(E1325,'FILIAIS PETZ'!A:Q,2,0)</f>
        <v>R3</v>
      </c>
      <c r="AH1325" s="75">
        <v>800</v>
      </c>
      <c r="AI1325" s="16" t="s">
        <v>5725</v>
      </c>
      <c r="AJ1325" s="43">
        <f>VLOOKUP(E1325,'FILIAIS PETZ'!$A$2:$K$2000,11,0)</f>
        <v>18328118019985</v>
      </c>
      <c r="AK1325" s="44">
        <f t="shared" si="84"/>
        <v>18328118019985</v>
      </c>
    </row>
    <row r="1326" spans="1:37" s="14" customFormat="1" ht="15" customHeight="1" thickBot="1" x14ac:dyDescent="0.25">
      <c r="A1326" s="9">
        <f t="shared" si="83"/>
        <v>851301</v>
      </c>
      <c r="B1326" s="18">
        <f>VLOOKUP(C1326,FORNECEDORES!D:E,2,0)</f>
        <v>9057</v>
      </c>
      <c r="C1326" s="19" t="str">
        <f>VLOOKUP(D1326,FORNECEDORES!A:D,4,0)</f>
        <v>19.357.006/0001-49</v>
      </c>
      <c r="D1326" s="13" t="s">
        <v>2290</v>
      </c>
      <c r="E1326" s="20" t="str">
        <f t="shared" si="85"/>
        <v>04 0162</v>
      </c>
      <c r="F1326" s="28" t="s">
        <v>5179</v>
      </c>
      <c r="G1326" s="21" t="str">
        <f>VLOOKUP(E1326,'FILIAIS PETZ'!A:E,5,0)</f>
        <v>PETZ CONTAGEM JOÃO CESAR</v>
      </c>
      <c r="H1326" s="20" t="str">
        <f>VLOOKUP(E1326,'FILIAIS PETZ'!A:D,4,0)</f>
        <v>CTJC-MG</v>
      </c>
      <c r="I1326" s="46">
        <v>45337</v>
      </c>
      <c r="J1326" s="10">
        <v>851301</v>
      </c>
      <c r="K1326" s="10" t="s">
        <v>5858</v>
      </c>
      <c r="L1326" s="28" t="s">
        <v>5948</v>
      </c>
      <c r="M1326" s="46">
        <v>45338</v>
      </c>
      <c r="N1326" s="46">
        <v>45364</v>
      </c>
      <c r="O1326" s="46">
        <v>45348</v>
      </c>
      <c r="P1326" s="28" t="s">
        <v>4990</v>
      </c>
      <c r="Q1326" s="10">
        <v>3</v>
      </c>
      <c r="R1326" s="10">
        <v>1</v>
      </c>
      <c r="S1326" s="10" t="s">
        <v>4983</v>
      </c>
      <c r="T1326" s="10" t="s">
        <v>32</v>
      </c>
      <c r="U1326" s="10">
        <v>11002</v>
      </c>
      <c r="V1326" s="10">
        <v>11002</v>
      </c>
      <c r="W1326" s="10" t="s">
        <v>5019</v>
      </c>
      <c r="X1326" s="10" t="s">
        <v>4985</v>
      </c>
      <c r="Y1326" s="10" t="s">
        <v>4980</v>
      </c>
      <c r="Z1326" s="10" t="s">
        <v>4980</v>
      </c>
      <c r="AA1326" s="10" t="s">
        <v>4989</v>
      </c>
      <c r="AB1326" s="10" t="s">
        <v>5066</v>
      </c>
      <c r="AC1326" s="10" t="s">
        <v>5006</v>
      </c>
      <c r="AD1326" s="29"/>
      <c r="AE1326" s="20" t="str">
        <f>VLOOKUP(E1326,'FILIAIS PETZ'!A:Q,17,0)</f>
        <v>MG-2</v>
      </c>
      <c r="AF1326" s="20" t="str">
        <f>VLOOKUP(E1326,'FILIAIS PETZ'!A:Q,3,0)</f>
        <v>FELICIO</v>
      </c>
      <c r="AG1326" s="20" t="str">
        <f>VLOOKUP(E1326,'FILIAIS PETZ'!A:Q,2,0)</f>
        <v>R3</v>
      </c>
      <c r="AH1326" s="75">
        <v>1200</v>
      </c>
      <c r="AI1326" s="16" t="s">
        <v>5723</v>
      </c>
      <c r="AJ1326" s="43">
        <f>VLOOKUP(E1326,'FILIAIS PETZ'!$A$2:$K$2000,11,0)</f>
        <v>18328118017265</v>
      </c>
      <c r="AK1326" s="44">
        <f t="shared" si="84"/>
        <v>18328118017265</v>
      </c>
    </row>
    <row r="1327" spans="1:37" s="14" customFormat="1" ht="15" customHeight="1" thickBot="1" x14ac:dyDescent="0.25">
      <c r="A1327" s="9">
        <f t="shared" si="83"/>
        <v>851305</v>
      </c>
      <c r="B1327" s="18">
        <f>VLOOKUP(C1327,FORNECEDORES!D:E,2,0)</f>
        <v>9057</v>
      </c>
      <c r="C1327" s="19" t="str">
        <f>VLOOKUP(D1327,FORNECEDORES!A:D,4,0)</f>
        <v>19.357.006/0001-49</v>
      </c>
      <c r="D1327" s="13" t="s">
        <v>2290</v>
      </c>
      <c r="E1327" s="20" t="str">
        <f t="shared" si="85"/>
        <v>04 0244</v>
      </c>
      <c r="F1327" s="28" t="s">
        <v>4957</v>
      </c>
      <c r="G1327" s="21" t="str">
        <f>VLOOKUP(E1327,'FILIAIS PETZ'!A:E,5,0)</f>
        <v>PETZ GOVERNADOR VALADARES</v>
      </c>
      <c r="H1327" s="20" t="str">
        <f>VLOOKUP(E1327,'FILIAIS PETZ'!A:D,4,0)</f>
        <v>GVLD-MG</v>
      </c>
      <c r="I1327" s="46">
        <v>45337</v>
      </c>
      <c r="J1327" s="10">
        <v>851305</v>
      </c>
      <c r="K1327" s="10" t="s">
        <v>5858</v>
      </c>
      <c r="L1327" s="28" t="s">
        <v>5950</v>
      </c>
      <c r="M1327" s="46">
        <v>45338</v>
      </c>
      <c r="N1327" s="46">
        <v>45364</v>
      </c>
      <c r="O1327" s="46">
        <v>45348</v>
      </c>
      <c r="P1327" s="28" t="s">
        <v>4990</v>
      </c>
      <c r="Q1327" s="10">
        <v>3</v>
      </c>
      <c r="R1327" s="10">
        <v>1</v>
      </c>
      <c r="S1327" s="10" t="s">
        <v>4983</v>
      </c>
      <c r="T1327" s="10" t="s">
        <v>32</v>
      </c>
      <c r="U1327" s="10">
        <v>11002</v>
      </c>
      <c r="V1327" s="10">
        <v>11002</v>
      </c>
      <c r="W1327" s="10" t="s">
        <v>5019</v>
      </c>
      <c r="X1327" s="10" t="s">
        <v>4992</v>
      </c>
      <c r="Y1327" s="10" t="s">
        <v>4980</v>
      </c>
      <c r="Z1327" s="10" t="s">
        <v>4980</v>
      </c>
      <c r="AA1327" s="10" t="s">
        <v>4992</v>
      </c>
      <c r="AB1327" s="10" t="s">
        <v>5066</v>
      </c>
      <c r="AC1327" s="10" t="s">
        <v>5006</v>
      </c>
      <c r="AD1327" s="29"/>
      <c r="AE1327" s="20" t="str">
        <f>VLOOKUP(E1327,'FILIAIS PETZ'!A:Q,17,0)</f>
        <v>MG-2</v>
      </c>
      <c r="AF1327" s="20" t="str">
        <f>VLOOKUP(E1327,'FILIAIS PETZ'!A:Q,3,0)</f>
        <v>FELICIO</v>
      </c>
      <c r="AG1327" s="20" t="str">
        <f>VLOOKUP(E1327,'FILIAIS PETZ'!A:Q,2,0)</f>
        <v>R3</v>
      </c>
      <c r="AH1327" s="75">
        <v>1500</v>
      </c>
      <c r="AI1327" s="16" t="s">
        <v>5726</v>
      </c>
      <c r="AJ1327" s="43" t="str">
        <f>VLOOKUP(E1327,'FILIAIS PETZ'!$A$2:$K$2000,11,0)</f>
        <v>18.328.118/0231-50</v>
      </c>
      <c r="AK1327" s="44" t="str">
        <f t="shared" si="84"/>
        <v>18.328.118/0231-50</v>
      </c>
    </row>
    <row r="1328" spans="1:37" s="14" customFormat="1" ht="15" customHeight="1" thickBot="1" x14ac:dyDescent="0.25">
      <c r="A1328" s="9">
        <f t="shared" si="83"/>
        <v>851306</v>
      </c>
      <c r="B1328" s="18">
        <f>VLOOKUP(C1328,FORNECEDORES!D:E,2,0)</f>
        <v>9057</v>
      </c>
      <c r="C1328" s="19" t="str">
        <f>VLOOKUP(D1328,FORNECEDORES!A:D,4,0)</f>
        <v>19.357.006/0001-49</v>
      </c>
      <c r="D1328" s="13" t="s">
        <v>2290</v>
      </c>
      <c r="E1328" s="20" t="str">
        <f t="shared" si="85"/>
        <v>04 0244</v>
      </c>
      <c r="F1328" s="28" t="s">
        <v>4957</v>
      </c>
      <c r="G1328" s="21" t="str">
        <f>VLOOKUP(E1328,'FILIAIS PETZ'!A:E,5,0)</f>
        <v>PETZ GOVERNADOR VALADARES</v>
      </c>
      <c r="H1328" s="20" t="str">
        <f>VLOOKUP(E1328,'FILIAIS PETZ'!A:D,4,0)</f>
        <v>GVLD-MG</v>
      </c>
      <c r="I1328" s="46">
        <v>45337</v>
      </c>
      <c r="J1328" s="10">
        <v>851306</v>
      </c>
      <c r="K1328" s="10" t="s">
        <v>5858</v>
      </c>
      <c r="L1328" s="28" t="s">
        <v>5951</v>
      </c>
      <c r="M1328" s="46">
        <v>45338</v>
      </c>
      <c r="N1328" s="46">
        <v>45364</v>
      </c>
      <c r="O1328" s="46">
        <v>45348</v>
      </c>
      <c r="P1328" s="28" t="s">
        <v>4990</v>
      </c>
      <c r="Q1328" s="10">
        <v>3</v>
      </c>
      <c r="R1328" s="10">
        <v>1</v>
      </c>
      <c r="S1328" s="10" t="s">
        <v>4983</v>
      </c>
      <c r="T1328" s="10" t="s">
        <v>32</v>
      </c>
      <c r="U1328" s="10">
        <v>11002</v>
      </c>
      <c r="V1328" s="10">
        <v>11002</v>
      </c>
      <c r="W1328" s="10" t="s">
        <v>5019</v>
      </c>
      <c r="X1328" s="10" t="s">
        <v>4985</v>
      </c>
      <c r="Y1328" s="10" t="s">
        <v>4980</v>
      </c>
      <c r="Z1328" s="10" t="s">
        <v>4980</v>
      </c>
      <c r="AA1328" s="10" t="s">
        <v>4989</v>
      </c>
      <c r="AB1328" s="10" t="s">
        <v>5066</v>
      </c>
      <c r="AC1328" s="10" t="s">
        <v>5006</v>
      </c>
      <c r="AD1328" s="29"/>
      <c r="AE1328" s="20" t="str">
        <f>VLOOKUP(E1328,'FILIAIS PETZ'!A:Q,17,0)</f>
        <v>MG-2</v>
      </c>
      <c r="AF1328" s="20" t="str">
        <f>VLOOKUP(E1328,'FILIAIS PETZ'!A:Q,3,0)</f>
        <v>FELICIO</v>
      </c>
      <c r="AG1328" s="20" t="str">
        <f>VLOOKUP(E1328,'FILIAIS PETZ'!A:Q,2,0)</f>
        <v>R3</v>
      </c>
      <c r="AH1328" s="75">
        <v>1500</v>
      </c>
      <c r="AI1328" s="16" t="s">
        <v>5723</v>
      </c>
      <c r="AJ1328" s="43" t="str">
        <f>VLOOKUP(E1328,'FILIAIS PETZ'!$A$2:$K$2000,11,0)</f>
        <v>18.328.118/0231-50</v>
      </c>
      <c r="AK1328" s="44" t="str">
        <f t="shared" si="84"/>
        <v>18.328.118/0231-50</v>
      </c>
    </row>
    <row r="1329" spans="1:37" s="14" customFormat="1" ht="15" customHeight="1" thickBot="1" x14ac:dyDescent="0.25">
      <c r="A1329" s="9">
        <f t="shared" si="83"/>
        <v>851307</v>
      </c>
      <c r="B1329" s="18">
        <f>VLOOKUP(C1329,FORNECEDORES!D:E,2,0)</f>
        <v>9057</v>
      </c>
      <c r="C1329" s="19" t="str">
        <f>VLOOKUP(D1329,FORNECEDORES!A:D,4,0)</f>
        <v>19.357.006/0001-49</v>
      </c>
      <c r="D1329" s="13" t="s">
        <v>2290</v>
      </c>
      <c r="E1329" s="20" t="str">
        <f t="shared" si="85"/>
        <v>04 0223</v>
      </c>
      <c r="F1329" s="28" t="s">
        <v>4977</v>
      </c>
      <c r="G1329" s="21" t="str">
        <f>VLOOKUP(E1329,'FILIAIS PETZ'!A:E,5,0)</f>
        <v>PETZ IPATINGA (ANTIGA BETIM AMERICAS/MG)</v>
      </c>
      <c r="H1329" s="20" t="str">
        <f>VLOOKUP(E1329,'FILIAIS PETZ'!A:D,4,0)</f>
        <v>IPTG-MG</v>
      </c>
      <c r="I1329" s="46">
        <v>45337</v>
      </c>
      <c r="J1329" s="10">
        <v>851307</v>
      </c>
      <c r="K1329" s="10" t="s">
        <v>5858</v>
      </c>
      <c r="L1329" s="28" t="s">
        <v>5952</v>
      </c>
      <c r="M1329" s="46">
        <v>45338</v>
      </c>
      <c r="N1329" s="46">
        <v>45364</v>
      </c>
      <c r="O1329" s="46">
        <v>45348</v>
      </c>
      <c r="P1329" s="28" t="s">
        <v>4990</v>
      </c>
      <c r="Q1329" s="10">
        <v>3</v>
      </c>
      <c r="R1329" s="10">
        <v>1</v>
      </c>
      <c r="S1329" s="10" t="s">
        <v>4983</v>
      </c>
      <c r="T1329" s="10" t="s">
        <v>32</v>
      </c>
      <c r="U1329" s="10">
        <v>11002</v>
      </c>
      <c r="V1329" s="10">
        <v>11002</v>
      </c>
      <c r="W1329" s="10" t="s">
        <v>5019</v>
      </c>
      <c r="X1329" s="10" t="s">
        <v>4985</v>
      </c>
      <c r="Y1329" s="10" t="s">
        <v>4980</v>
      </c>
      <c r="Z1329" s="10" t="s">
        <v>4980</v>
      </c>
      <c r="AA1329" s="10" t="s">
        <v>4989</v>
      </c>
      <c r="AB1329" s="10" t="s">
        <v>5066</v>
      </c>
      <c r="AC1329" s="10" t="s">
        <v>5006</v>
      </c>
      <c r="AD1329" s="29"/>
      <c r="AE1329" s="20" t="str">
        <f>VLOOKUP(E1329,'FILIAIS PETZ'!A:Q,17,0)</f>
        <v>MG-2</v>
      </c>
      <c r="AF1329" s="20" t="str">
        <f>VLOOKUP(E1329,'FILIAIS PETZ'!A:Q,3,0)</f>
        <v>FELICIO</v>
      </c>
      <c r="AG1329" s="20" t="str">
        <f>VLOOKUP(E1329,'FILIAIS PETZ'!A:Q,2,0)</f>
        <v>R3</v>
      </c>
      <c r="AH1329" s="75">
        <v>1500</v>
      </c>
      <c r="AI1329" s="16" t="s">
        <v>5723</v>
      </c>
      <c r="AJ1329" s="43" t="str">
        <f>VLOOKUP(E1329,'FILIAIS PETZ'!$A$2:$K$2000,11,0)</f>
        <v>18.328.118/0213-78</v>
      </c>
      <c r="AK1329" s="44" t="str">
        <f t="shared" si="84"/>
        <v>18.328.118/0213-78</v>
      </c>
    </row>
    <row r="1330" spans="1:37" s="14" customFormat="1" ht="15" customHeight="1" thickBot="1" x14ac:dyDescent="0.25">
      <c r="A1330" s="9">
        <f t="shared" si="83"/>
        <v>851308</v>
      </c>
      <c r="B1330" s="18">
        <f>VLOOKUP(C1330,FORNECEDORES!D:E,2,0)</f>
        <v>9057</v>
      </c>
      <c r="C1330" s="19" t="str">
        <f>VLOOKUP(D1330,FORNECEDORES!A:D,4,0)</f>
        <v>19.357.006/0001-49</v>
      </c>
      <c r="D1330" s="13" t="s">
        <v>2290</v>
      </c>
      <c r="E1330" s="20" t="str">
        <f t="shared" si="85"/>
        <v>04 0211</v>
      </c>
      <c r="F1330" s="28" t="s">
        <v>4974</v>
      </c>
      <c r="G1330" s="21" t="str">
        <f>VLOOKUP(E1330,'FILIAIS PETZ'!A:E,5,0)</f>
        <v>PETZ CASTELO BH</v>
      </c>
      <c r="H1330" s="20" t="str">
        <f>VLOOKUP(E1330,'FILIAIS PETZ'!A:D,4,0)</f>
        <v>CTLO-MG</v>
      </c>
      <c r="I1330" s="46">
        <v>45337</v>
      </c>
      <c r="J1330" s="10">
        <v>851308</v>
      </c>
      <c r="K1330" s="10" t="s">
        <v>5858</v>
      </c>
      <c r="L1330" s="28" t="s">
        <v>5953</v>
      </c>
      <c r="M1330" s="46">
        <v>45338</v>
      </c>
      <c r="N1330" s="46">
        <v>45364</v>
      </c>
      <c r="O1330" s="46">
        <v>45348</v>
      </c>
      <c r="P1330" s="28" t="s">
        <v>4990</v>
      </c>
      <c r="Q1330" s="10">
        <v>3</v>
      </c>
      <c r="R1330" s="10">
        <v>1</v>
      </c>
      <c r="S1330" s="10" t="s">
        <v>4983</v>
      </c>
      <c r="T1330" s="10" t="s">
        <v>32</v>
      </c>
      <c r="U1330" s="10">
        <v>11002</v>
      </c>
      <c r="V1330" s="10">
        <v>11002</v>
      </c>
      <c r="W1330" s="10" t="s">
        <v>5019</v>
      </c>
      <c r="X1330" s="10" t="s">
        <v>4985</v>
      </c>
      <c r="Y1330" s="10" t="s">
        <v>4980</v>
      </c>
      <c r="Z1330" s="10" t="s">
        <v>4980</v>
      </c>
      <c r="AA1330" s="10" t="s">
        <v>4989</v>
      </c>
      <c r="AB1330" s="10" t="s">
        <v>5066</v>
      </c>
      <c r="AC1330" s="10" t="s">
        <v>5006</v>
      </c>
      <c r="AD1330" s="29"/>
      <c r="AE1330" s="20" t="str">
        <f>VLOOKUP(E1330,'FILIAIS PETZ'!A:Q,17,0)</f>
        <v>MG-1</v>
      </c>
      <c r="AF1330" s="20" t="str">
        <f>VLOOKUP(E1330,'FILIAIS PETZ'!A:Q,3,0)</f>
        <v>FELICIO</v>
      </c>
      <c r="AG1330" s="20" t="str">
        <f>VLOOKUP(E1330,'FILIAIS PETZ'!A:Q,2,0)</f>
        <v>R3</v>
      </c>
      <c r="AH1330" s="75">
        <v>1200</v>
      </c>
      <c r="AI1330" s="16" t="s">
        <v>5723</v>
      </c>
      <c r="AJ1330" s="43">
        <f>VLOOKUP(E1330,'FILIAIS PETZ'!$A$2:$K$2000,11,0)</f>
        <v>18328118019985</v>
      </c>
      <c r="AK1330" s="44">
        <f t="shared" si="84"/>
        <v>18328118019985</v>
      </c>
    </row>
    <row r="1331" spans="1:37" s="14" customFormat="1" ht="15" customHeight="1" thickBot="1" x14ac:dyDescent="0.25">
      <c r="A1331" s="9">
        <f t="shared" si="83"/>
        <v>851312</v>
      </c>
      <c r="B1331" s="18">
        <f>VLOOKUP(C1331,FORNECEDORES!D:E,2,0)</f>
        <v>55566</v>
      </c>
      <c r="C1331" s="19" t="str">
        <f>VLOOKUP(D1331,FORNECEDORES!A:D,4,0)</f>
        <v>29.209.860/0001-11</v>
      </c>
      <c r="D1331" s="13" t="s">
        <v>2679</v>
      </c>
      <c r="E1331" s="20" t="str">
        <f t="shared" si="85"/>
        <v>04 0008</v>
      </c>
      <c r="F1331" s="28" t="s">
        <v>4937</v>
      </c>
      <c r="G1331" s="21" t="str">
        <f>VLOOKUP(E1331,'FILIAIS PETZ'!A:E,5,0)</f>
        <v>PETZ ALPHAVILLE</v>
      </c>
      <c r="H1331" s="20" t="str">
        <f>VLOOKUP(E1331,'FILIAIS PETZ'!A:D,4,0)</f>
        <v>ALPH-SP</v>
      </c>
      <c r="I1331" s="46">
        <v>45337</v>
      </c>
      <c r="J1331" s="10">
        <v>851312</v>
      </c>
      <c r="K1331" s="10" t="s">
        <v>5858</v>
      </c>
      <c r="L1331" s="28" t="s">
        <v>5946</v>
      </c>
      <c r="M1331" s="46">
        <v>45341</v>
      </c>
      <c r="N1331" s="46">
        <v>45364</v>
      </c>
      <c r="O1331" s="46">
        <v>45345</v>
      </c>
      <c r="P1331" s="28" t="s">
        <v>4990</v>
      </c>
      <c r="Q1331" s="10">
        <v>3</v>
      </c>
      <c r="R1331" s="10">
        <v>1</v>
      </c>
      <c r="S1331" s="10" t="s">
        <v>4983</v>
      </c>
      <c r="T1331" s="10" t="s">
        <v>32</v>
      </c>
      <c r="U1331" s="10">
        <v>11002</v>
      </c>
      <c r="V1331" s="10">
        <v>11002</v>
      </c>
      <c r="W1331" s="10" t="s">
        <v>5019</v>
      </c>
      <c r="X1331" s="10" t="s">
        <v>4992</v>
      </c>
      <c r="Y1331" s="10" t="s">
        <v>4980</v>
      </c>
      <c r="Z1331" s="10" t="s">
        <v>4980</v>
      </c>
      <c r="AA1331" s="10" t="s">
        <v>4992</v>
      </c>
      <c r="AB1331" s="10" t="s">
        <v>5066</v>
      </c>
      <c r="AC1331" s="10" t="s">
        <v>5006</v>
      </c>
      <c r="AD1331" s="29"/>
      <c r="AE1331" s="20" t="str">
        <f>VLOOKUP(E1331,'FILIAIS PETZ'!A:Q,17,0)</f>
        <v>SP7</v>
      </c>
      <c r="AF1331" s="20" t="str">
        <f>VLOOKUP(E1331,'FILIAIS PETZ'!A:Q,3,0)</f>
        <v>FELICIO</v>
      </c>
      <c r="AG1331" s="20" t="str">
        <f>VLOOKUP(E1331,'FILIAIS PETZ'!A:Q,2,0)</f>
        <v>R3</v>
      </c>
      <c r="AH1331" s="75">
        <v>1300</v>
      </c>
      <c r="AI1331" s="16" t="s">
        <v>5725</v>
      </c>
      <c r="AJ1331" s="43">
        <f>VLOOKUP(E1331,'FILIAIS PETZ'!$A$2:$K$2000,11,0)</f>
        <v>18328118001423</v>
      </c>
      <c r="AK1331" s="44">
        <f t="shared" si="84"/>
        <v>18328118001423</v>
      </c>
    </row>
    <row r="1332" spans="1:37" s="14" customFormat="1" ht="15" customHeight="1" thickBot="1" x14ac:dyDescent="0.25">
      <c r="A1332" s="9">
        <f t="shared" si="83"/>
        <v>851314</v>
      </c>
      <c r="B1332" s="18">
        <f>VLOOKUP(C1332,FORNECEDORES!D:E,2,0)</f>
        <v>55566</v>
      </c>
      <c r="C1332" s="19" t="str">
        <f>VLOOKUP(D1332,FORNECEDORES!A:D,4,0)</f>
        <v>29.209.860/0001-11</v>
      </c>
      <c r="D1332" s="13" t="s">
        <v>2679</v>
      </c>
      <c r="E1332" s="20" t="str">
        <f t="shared" si="85"/>
        <v>04 0165</v>
      </c>
      <c r="F1332" s="28" t="s">
        <v>4935</v>
      </c>
      <c r="G1332" s="21" t="str">
        <f>VLOOKUP(E1332,'FILIAIS PETZ'!A:E,5,0)</f>
        <v>PETZ CARAPICUIBA</v>
      </c>
      <c r="H1332" s="20" t="str">
        <f>VLOOKUP(E1332,'FILIAIS PETZ'!A:D,4,0)</f>
        <v>CPIC-SP</v>
      </c>
      <c r="I1332" s="46">
        <v>45337</v>
      </c>
      <c r="J1332" s="10">
        <v>851314</v>
      </c>
      <c r="K1332" s="10" t="s">
        <v>5858</v>
      </c>
      <c r="L1332" s="28" t="s">
        <v>5942</v>
      </c>
      <c r="M1332" s="46">
        <v>45341</v>
      </c>
      <c r="N1332" s="46">
        <v>45364</v>
      </c>
      <c r="O1332" s="46">
        <v>45345</v>
      </c>
      <c r="P1332" s="28" t="s">
        <v>4990</v>
      </c>
      <c r="Q1332" s="10">
        <v>3</v>
      </c>
      <c r="R1332" s="10">
        <v>1</v>
      </c>
      <c r="S1332" s="10" t="s">
        <v>4983</v>
      </c>
      <c r="T1332" s="10" t="s">
        <v>32</v>
      </c>
      <c r="U1332" s="10">
        <v>11002</v>
      </c>
      <c r="V1332" s="10">
        <v>11002</v>
      </c>
      <c r="W1332" s="10" t="s">
        <v>5019</v>
      </c>
      <c r="X1332" s="10" t="s">
        <v>4992</v>
      </c>
      <c r="Y1332" s="10" t="s">
        <v>4980</v>
      </c>
      <c r="Z1332" s="10" t="s">
        <v>4980</v>
      </c>
      <c r="AA1332" s="10" t="s">
        <v>4992</v>
      </c>
      <c r="AB1332" s="10" t="s">
        <v>5066</v>
      </c>
      <c r="AC1332" s="10" t="s">
        <v>5006</v>
      </c>
      <c r="AD1332" s="29"/>
      <c r="AE1332" s="20" t="str">
        <f>VLOOKUP(E1332,'FILIAIS PETZ'!A:Q,17,0)</f>
        <v>SP7</v>
      </c>
      <c r="AF1332" s="20" t="str">
        <f>VLOOKUP(E1332,'FILIAIS PETZ'!A:Q,3,0)</f>
        <v>FELICIO</v>
      </c>
      <c r="AG1332" s="20" t="str">
        <f>VLOOKUP(E1332,'FILIAIS PETZ'!A:Q,2,0)</f>
        <v>R3</v>
      </c>
      <c r="AH1332" s="75">
        <v>1300</v>
      </c>
      <c r="AI1332" s="16" t="s">
        <v>5725</v>
      </c>
      <c r="AJ1332" s="43">
        <f>VLOOKUP(E1332,'FILIAIS PETZ'!$A$2:$K$2000,11,0)</f>
        <v>18328118015726</v>
      </c>
      <c r="AK1332" s="44">
        <f t="shared" si="84"/>
        <v>18328118015726</v>
      </c>
    </row>
    <row r="1333" spans="1:37" s="14" customFormat="1" ht="15" customHeight="1" thickBot="1" x14ac:dyDescent="0.25">
      <c r="A1333" s="9">
        <f t="shared" si="83"/>
        <v>851317</v>
      </c>
      <c r="B1333" s="18">
        <f>VLOOKUP(C1333,FORNECEDORES!D:E,2,0)</f>
        <v>55566</v>
      </c>
      <c r="C1333" s="19" t="str">
        <f>VLOOKUP(D1333,FORNECEDORES!A:D,4,0)</f>
        <v>29.209.860/0001-11</v>
      </c>
      <c r="D1333" s="13" t="s">
        <v>2679</v>
      </c>
      <c r="E1333" s="20" t="str">
        <f t="shared" si="85"/>
        <v>04 0106</v>
      </c>
      <c r="F1333" s="28" t="s">
        <v>4952</v>
      </c>
      <c r="G1333" s="21" t="str">
        <f>VLOOKUP(E1333,'FILIAIS PETZ'!A:E,5,0)</f>
        <v>PETZ COTIA</v>
      </c>
      <c r="H1333" s="20" t="str">
        <f>VLOOKUP(E1333,'FILIAIS PETZ'!A:D,4,0)</f>
        <v>CTIA-SP</v>
      </c>
      <c r="I1333" s="46">
        <v>45337</v>
      </c>
      <c r="J1333" s="10">
        <v>851317</v>
      </c>
      <c r="K1333" s="10" t="s">
        <v>5858</v>
      </c>
      <c r="L1333" s="28" t="s">
        <v>5945</v>
      </c>
      <c r="M1333" s="46">
        <v>45341</v>
      </c>
      <c r="N1333" s="46">
        <v>45364</v>
      </c>
      <c r="O1333" s="46">
        <v>45345</v>
      </c>
      <c r="P1333" s="28" t="s">
        <v>4990</v>
      </c>
      <c r="Q1333" s="10">
        <v>3</v>
      </c>
      <c r="R1333" s="10">
        <v>1</v>
      </c>
      <c r="S1333" s="10" t="s">
        <v>4983</v>
      </c>
      <c r="T1333" s="10" t="s">
        <v>32</v>
      </c>
      <c r="U1333" s="10">
        <v>11002</v>
      </c>
      <c r="V1333" s="10">
        <v>11002</v>
      </c>
      <c r="W1333" s="10" t="s">
        <v>5019</v>
      </c>
      <c r="X1333" s="10" t="s">
        <v>4992</v>
      </c>
      <c r="Y1333" s="10" t="s">
        <v>4980</v>
      </c>
      <c r="Z1333" s="10" t="s">
        <v>4980</v>
      </c>
      <c r="AA1333" s="10" t="s">
        <v>4992</v>
      </c>
      <c r="AB1333" s="10" t="s">
        <v>5066</v>
      </c>
      <c r="AC1333" s="10" t="s">
        <v>5006</v>
      </c>
      <c r="AD1333" s="29"/>
      <c r="AE1333" s="20" t="str">
        <f>VLOOKUP(E1333,'FILIAIS PETZ'!A:Q,17,0)</f>
        <v>SP7</v>
      </c>
      <c r="AF1333" s="20" t="str">
        <f>VLOOKUP(E1333,'FILIAIS PETZ'!A:Q,3,0)</f>
        <v>FELICIO</v>
      </c>
      <c r="AG1333" s="20" t="str">
        <f>VLOOKUP(E1333,'FILIAIS PETZ'!A:Q,2,0)</f>
        <v>R3</v>
      </c>
      <c r="AH1333" s="75">
        <v>1300</v>
      </c>
      <c r="AI1333" s="16" t="s">
        <v>5725</v>
      </c>
      <c r="AJ1333" s="43">
        <f>VLOOKUP(E1333,'FILIAIS PETZ'!$A$2:$K$2000,11,0)</f>
        <v>18328118009327</v>
      </c>
      <c r="AK1333" s="44">
        <f t="shared" si="84"/>
        <v>18328118009327</v>
      </c>
    </row>
    <row r="1334" spans="1:37" s="14" customFormat="1" ht="15" customHeight="1" thickBot="1" x14ac:dyDescent="0.25">
      <c r="A1334" s="9">
        <f t="shared" si="83"/>
        <v>851318</v>
      </c>
      <c r="B1334" s="18">
        <f>VLOOKUP(C1334,FORNECEDORES!D:E,2,0)</f>
        <v>55566</v>
      </c>
      <c r="C1334" s="19" t="str">
        <f>VLOOKUP(D1334,FORNECEDORES!A:D,4,0)</f>
        <v>29.209.860/0001-11</v>
      </c>
      <c r="D1334" s="13" t="s">
        <v>2679</v>
      </c>
      <c r="E1334" s="20" t="str">
        <f t="shared" si="85"/>
        <v>04 0032</v>
      </c>
      <c r="F1334" s="28" t="s">
        <v>4951</v>
      </c>
      <c r="G1334" s="21" t="str">
        <f>VLOOKUP(E1334,'FILIAIS PETZ'!A:E,5,0)</f>
        <v>PETZ JAGUARE</v>
      </c>
      <c r="H1334" s="20" t="str">
        <f>VLOOKUP(E1334,'FILIAIS PETZ'!A:D,4,0)</f>
        <v>JGRE-SP</v>
      </c>
      <c r="I1334" s="46">
        <v>45337</v>
      </c>
      <c r="J1334" s="10">
        <v>851318</v>
      </c>
      <c r="K1334" s="10" t="s">
        <v>5858</v>
      </c>
      <c r="L1334" s="28" t="s">
        <v>5944</v>
      </c>
      <c r="M1334" s="46">
        <v>45341</v>
      </c>
      <c r="N1334" s="46">
        <v>45364</v>
      </c>
      <c r="O1334" s="46">
        <v>45345</v>
      </c>
      <c r="P1334" s="28" t="s">
        <v>4990</v>
      </c>
      <c r="Q1334" s="10">
        <v>3</v>
      </c>
      <c r="R1334" s="10">
        <v>1</v>
      </c>
      <c r="S1334" s="10" t="s">
        <v>4983</v>
      </c>
      <c r="T1334" s="10" t="s">
        <v>32</v>
      </c>
      <c r="U1334" s="10">
        <v>11002</v>
      </c>
      <c r="V1334" s="10">
        <v>11002</v>
      </c>
      <c r="W1334" s="10" t="s">
        <v>5019</v>
      </c>
      <c r="X1334" s="10" t="s">
        <v>4992</v>
      </c>
      <c r="Y1334" s="10" t="s">
        <v>4980</v>
      </c>
      <c r="Z1334" s="10" t="s">
        <v>4980</v>
      </c>
      <c r="AA1334" s="10" t="s">
        <v>4992</v>
      </c>
      <c r="AB1334" s="10" t="s">
        <v>5066</v>
      </c>
      <c r="AC1334" s="10" t="s">
        <v>5006</v>
      </c>
      <c r="AD1334" s="29"/>
      <c r="AE1334" s="20" t="str">
        <f>VLOOKUP(E1334,'FILIAIS PETZ'!A:Q,17,0)</f>
        <v>SP7</v>
      </c>
      <c r="AF1334" s="20" t="str">
        <f>VLOOKUP(E1334,'FILIAIS PETZ'!A:Q,3,0)</f>
        <v>FELICIO</v>
      </c>
      <c r="AG1334" s="20" t="str">
        <f>VLOOKUP(E1334,'FILIAIS PETZ'!A:Q,2,0)</f>
        <v>R3</v>
      </c>
      <c r="AH1334" s="75">
        <v>1300</v>
      </c>
      <c r="AI1334" s="16" t="s">
        <v>5725</v>
      </c>
      <c r="AJ1334" s="43">
        <f>VLOOKUP(E1334,'FILIAIS PETZ'!$A$2:$K$2000,11,0)</f>
        <v>18328118003205</v>
      </c>
      <c r="AK1334" s="44">
        <f t="shared" si="84"/>
        <v>18328118003205</v>
      </c>
    </row>
    <row r="1335" spans="1:37" s="14" customFormat="1" ht="15" customHeight="1" thickBot="1" x14ac:dyDescent="0.25">
      <c r="A1335" s="9">
        <f t="shared" si="83"/>
        <v>851320</v>
      </c>
      <c r="B1335" s="18">
        <f>VLOOKUP(C1335,FORNECEDORES!D:E,2,0)</f>
        <v>55566</v>
      </c>
      <c r="C1335" s="19" t="str">
        <f>VLOOKUP(D1335,FORNECEDORES!A:D,4,0)</f>
        <v>29.209.860/0001-11</v>
      </c>
      <c r="D1335" s="13" t="s">
        <v>2679</v>
      </c>
      <c r="E1335" s="20" t="str">
        <f t="shared" si="85"/>
        <v>04 0083</v>
      </c>
      <c r="F1335" s="28" t="s">
        <v>4936</v>
      </c>
      <c r="G1335" s="21" t="str">
        <f>VLOOKUP(E1335,'FILIAIS PETZ'!A:E,5,0)</f>
        <v>PETZ OSASCO</v>
      </c>
      <c r="H1335" s="20" t="str">
        <f>VLOOKUP(E1335,'FILIAIS PETZ'!A:D,4,0)</f>
        <v>OSAS-SP</v>
      </c>
      <c r="I1335" s="46">
        <v>45337</v>
      </c>
      <c r="J1335" s="10">
        <v>851320</v>
      </c>
      <c r="K1335" s="10" t="s">
        <v>5858</v>
      </c>
      <c r="L1335" s="28" t="s">
        <v>5943</v>
      </c>
      <c r="M1335" s="46">
        <v>45341</v>
      </c>
      <c r="N1335" s="46">
        <v>45364</v>
      </c>
      <c r="O1335" s="46">
        <v>45345</v>
      </c>
      <c r="P1335" s="28" t="s">
        <v>4990</v>
      </c>
      <c r="Q1335" s="10">
        <v>3</v>
      </c>
      <c r="R1335" s="10">
        <v>1</v>
      </c>
      <c r="S1335" s="10" t="s">
        <v>4983</v>
      </c>
      <c r="T1335" s="10" t="s">
        <v>32</v>
      </c>
      <c r="U1335" s="10">
        <v>11002</v>
      </c>
      <c r="V1335" s="10">
        <v>11002</v>
      </c>
      <c r="W1335" s="10" t="s">
        <v>5019</v>
      </c>
      <c r="X1335" s="10" t="s">
        <v>4992</v>
      </c>
      <c r="Y1335" s="10" t="s">
        <v>4980</v>
      </c>
      <c r="Z1335" s="10" t="s">
        <v>4980</v>
      </c>
      <c r="AA1335" s="10" t="s">
        <v>4992</v>
      </c>
      <c r="AB1335" s="10" t="s">
        <v>5066</v>
      </c>
      <c r="AC1335" s="10" t="s">
        <v>5006</v>
      </c>
      <c r="AD1335" s="29"/>
      <c r="AE1335" s="20" t="str">
        <f>VLOOKUP(E1335,'FILIAIS PETZ'!A:Q,17,0)</f>
        <v>SP7</v>
      </c>
      <c r="AF1335" s="20" t="str">
        <f>VLOOKUP(E1335,'FILIAIS PETZ'!A:Q,3,0)</f>
        <v>FELICIO</v>
      </c>
      <c r="AG1335" s="20" t="str">
        <f>VLOOKUP(E1335,'FILIAIS PETZ'!A:Q,2,0)</f>
        <v>R3</v>
      </c>
      <c r="AH1335" s="75">
        <v>1300</v>
      </c>
      <c r="AI1335" s="16" t="s">
        <v>5725</v>
      </c>
      <c r="AJ1335" s="43">
        <f>VLOOKUP(E1335,'FILIAIS PETZ'!$A$2:$K$2000,11,0)</f>
        <v>18328118008355</v>
      </c>
      <c r="AK1335" s="44">
        <f t="shared" si="84"/>
        <v>18328118008355</v>
      </c>
    </row>
    <row r="1336" spans="1:37" s="14" customFormat="1" ht="15" customHeight="1" thickBot="1" x14ac:dyDescent="0.25">
      <c r="A1336" s="9">
        <f t="shared" si="83"/>
        <v>851321</v>
      </c>
      <c r="B1336" s="18">
        <f>VLOOKUP(C1336,FORNECEDORES!D:E,2,0)</f>
        <v>55566</v>
      </c>
      <c r="C1336" s="19" t="str">
        <f>VLOOKUP(D1336,FORNECEDORES!A:D,4,0)</f>
        <v>29.209.860/0001-11</v>
      </c>
      <c r="D1336" s="13" t="s">
        <v>2679</v>
      </c>
      <c r="E1336" s="20" t="str">
        <f t="shared" si="85"/>
        <v>04 0051</v>
      </c>
      <c r="F1336" s="28" t="s">
        <v>4948</v>
      </c>
      <c r="G1336" s="21" t="str">
        <f>VLOOKUP(E1336,'FILIAIS PETZ'!A:E,5,0)</f>
        <v>PETZ TAMBORÉ</v>
      </c>
      <c r="H1336" s="20" t="str">
        <f>VLOOKUP(E1336,'FILIAIS PETZ'!A:D,4,0)</f>
        <v>TMBO-SP</v>
      </c>
      <c r="I1336" s="46">
        <v>45337</v>
      </c>
      <c r="J1336" s="10">
        <v>851321</v>
      </c>
      <c r="K1336" s="10" t="s">
        <v>5858</v>
      </c>
      <c r="L1336" s="28" t="s">
        <v>6070</v>
      </c>
      <c r="M1336" s="46">
        <v>45341</v>
      </c>
      <c r="N1336" s="46">
        <v>45378</v>
      </c>
      <c r="O1336" s="46">
        <v>45357</v>
      </c>
      <c r="P1336" s="28" t="s">
        <v>4990</v>
      </c>
      <c r="Q1336" s="10">
        <v>3</v>
      </c>
      <c r="R1336" s="10">
        <v>1</v>
      </c>
      <c r="S1336" s="10" t="s">
        <v>4983</v>
      </c>
      <c r="T1336" s="10" t="s">
        <v>32</v>
      </c>
      <c r="U1336" s="10">
        <v>11002</v>
      </c>
      <c r="V1336" s="10">
        <v>11002</v>
      </c>
      <c r="W1336" s="10" t="s">
        <v>5019</v>
      </c>
      <c r="X1336" s="10" t="s">
        <v>4992</v>
      </c>
      <c r="Y1336" s="10" t="s">
        <v>4980</v>
      </c>
      <c r="Z1336" s="10" t="s">
        <v>4980</v>
      </c>
      <c r="AA1336" s="10" t="s">
        <v>4992</v>
      </c>
      <c r="AB1336" s="10" t="s">
        <v>5066</v>
      </c>
      <c r="AC1336" s="10" t="s">
        <v>5006</v>
      </c>
      <c r="AD1336" s="29"/>
      <c r="AE1336" s="20" t="str">
        <f>VLOOKUP(E1336,'FILIAIS PETZ'!A:Q,17,0)</f>
        <v>SP7</v>
      </c>
      <c r="AF1336" s="20" t="str">
        <f>VLOOKUP(E1336,'FILIAIS PETZ'!A:Q,3,0)</f>
        <v>FELICIO</v>
      </c>
      <c r="AG1336" s="20" t="str">
        <f>VLOOKUP(E1336,'FILIAIS PETZ'!A:Q,2,0)</f>
        <v>R3</v>
      </c>
      <c r="AH1336" s="75">
        <v>1300</v>
      </c>
      <c r="AI1336" s="16" t="s">
        <v>5725</v>
      </c>
      <c r="AJ1336" s="43">
        <f>VLOOKUP(E1336,'FILIAIS PETZ'!$A$2:$K$2000,11,0)</f>
        <v>18328118004872</v>
      </c>
      <c r="AK1336" s="44">
        <f t="shared" si="84"/>
        <v>18328118004872</v>
      </c>
    </row>
    <row r="1337" spans="1:37" s="14" customFormat="1" ht="15" customHeight="1" thickBot="1" x14ac:dyDescent="0.25">
      <c r="A1337" s="9">
        <f t="shared" si="83"/>
        <v>851328</v>
      </c>
      <c r="B1337" s="18">
        <f>VLOOKUP(C1337,FORNECEDORES!D:E,2,0)</f>
        <v>32507</v>
      </c>
      <c r="C1337" s="19" t="str">
        <f>VLOOKUP(D1337,FORNECEDORES!A:D,4,0)</f>
        <v>10.237.839/0001-00</v>
      </c>
      <c r="D1337" s="13" t="s">
        <v>1753</v>
      </c>
      <c r="E1337" s="20" t="str">
        <f t="shared" si="85"/>
        <v>04 0008</v>
      </c>
      <c r="F1337" s="28" t="s">
        <v>4937</v>
      </c>
      <c r="G1337" s="21" t="str">
        <f>VLOOKUP(E1337,'FILIAIS PETZ'!A:E,5,0)</f>
        <v>PETZ ALPHAVILLE</v>
      </c>
      <c r="H1337" s="20" t="str">
        <f>VLOOKUP(E1337,'FILIAIS PETZ'!A:D,4,0)</f>
        <v>ALPH-SP</v>
      </c>
      <c r="I1337" s="46">
        <v>45337</v>
      </c>
      <c r="J1337" s="10">
        <v>851328</v>
      </c>
      <c r="K1337" s="10" t="s">
        <v>5858</v>
      </c>
      <c r="L1337" s="28" t="s">
        <v>5885</v>
      </c>
      <c r="M1337" s="46">
        <v>45338</v>
      </c>
      <c r="N1337" s="46">
        <v>45364</v>
      </c>
      <c r="O1337" s="46">
        <v>45345</v>
      </c>
      <c r="P1337" s="28" t="s">
        <v>4990</v>
      </c>
      <c r="Q1337" s="10">
        <v>3</v>
      </c>
      <c r="R1337" s="10">
        <v>1</v>
      </c>
      <c r="S1337" s="10" t="s">
        <v>4983</v>
      </c>
      <c r="T1337" s="10" t="s">
        <v>32</v>
      </c>
      <c r="U1337" s="10">
        <v>11002</v>
      </c>
      <c r="V1337" s="10">
        <v>11002</v>
      </c>
      <c r="W1337" s="10" t="s">
        <v>5019</v>
      </c>
      <c r="X1337" s="10" t="s">
        <v>4992</v>
      </c>
      <c r="Y1337" s="9" t="s">
        <v>4994</v>
      </c>
      <c r="Z1337" s="9" t="s">
        <v>4994</v>
      </c>
      <c r="AA1337" s="9" t="s">
        <v>5099</v>
      </c>
      <c r="AB1337" s="9" t="s">
        <v>5005</v>
      </c>
      <c r="AC1337" s="10" t="s">
        <v>4995</v>
      </c>
      <c r="AD1337" s="29"/>
      <c r="AE1337" s="20" t="str">
        <f>VLOOKUP(E1337,'FILIAIS PETZ'!A:Q,17,0)</f>
        <v>SP7</v>
      </c>
      <c r="AF1337" s="20" t="str">
        <f>VLOOKUP(E1337,'FILIAIS PETZ'!A:Q,3,0)</f>
        <v>FELICIO</v>
      </c>
      <c r="AG1337" s="20" t="str">
        <f>VLOOKUP(E1337,'FILIAIS PETZ'!A:Q,2,0)</f>
        <v>R3</v>
      </c>
      <c r="AH1337" s="75">
        <v>2200</v>
      </c>
      <c r="AI1337" s="16" t="s">
        <v>5727</v>
      </c>
      <c r="AJ1337" s="43">
        <f>VLOOKUP(E1337,'FILIAIS PETZ'!$A$2:$K$2000,11,0)</f>
        <v>18328118001423</v>
      </c>
      <c r="AK1337" s="44">
        <f t="shared" si="84"/>
        <v>18328118001423</v>
      </c>
    </row>
    <row r="1338" spans="1:37" s="14" customFormat="1" ht="15" customHeight="1" thickBot="1" x14ac:dyDescent="0.25">
      <c r="A1338" s="9">
        <f t="shared" si="83"/>
        <v>851330</v>
      </c>
      <c r="B1338" s="18">
        <f>VLOOKUP(C1338,FORNECEDORES!D:E,2,0)</f>
        <v>32507</v>
      </c>
      <c r="C1338" s="19" t="str">
        <f>VLOOKUP(D1338,FORNECEDORES!A:D,4,0)</f>
        <v>10.237.839/0001-00</v>
      </c>
      <c r="D1338" s="13" t="s">
        <v>1753</v>
      </c>
      <c r="E1338" s="20" t="str">
        <f t="shared" si="85"/>
        <v>04 0007</v>
      </c>
      <c r="F1338" s="28" t="s">
        <v>4950</v>
      </c>
      <c r="G1338" s="21" t="str">
        <f>VLOOKUP(E1338,'FILIAIS PETZ'!A:E,5,0)</f>
        <v>PETZ SOROCABA</v>
      </c>
      <c r="H1338" s="20" t="str">
        <f>VLOOKUP(E1338,'FILIAIS PETZ'!A:D,4,0)</f>
        <v>SCBA-SP</v>
      </c>
      <c r="I1338" s="46">
        <v>45337</v>
      </c>
      <c r="J1338" s="10">
        <v>851330</v>
      </c>
      <c r="K1338" s="10" t="s">
        <v>5858</v>
      </c>
      <c r="L1338" s="28" t="s">
        <v>5886</v>
      </c>
      <c r="M1338" s="46">
        <v>45338</v>
      </c>
      <c r="N1338" s="46">
        <v>45364</v>
      </c>
      <c r="O1338" s="46">
        <v>45345</v>
      </c>
      <c r="P1338" s="28" t="s">
        <v>4990</v>
      </c>
      <c r="Q1338" s="10">
        <v>3</v>
      </c>
      <c r="R1338" s="10">
        <v>1</v>
      </c>
      <c r="S1338" s="10" t="s">
        <v>4983</v>
      </c>
      <c r="T1338" s="10" t="s">
        <v>32</v>
      </c>
      <c r="U1338" s="10">
        <v>11002</v>
      </c>
      <c r="V1338" s="10">
        <v>11002</v>
      </c>
      <c r="W1338" s="10" t="s">
        <v>5019</v>
      </c>
      <c r="X1338" s="10" t="s">
        <v>4992</v>
      </c>
      <c r="Y1338" s="9" t="s">
        <v>4994</v>
      </c>
      <c r="Z1338" s="9" t="s">
        <v>4994</v>
      </c>
      <c r="AA1338" s="9" t="s">
        <v>5099</v>
      </c>
      <c r="AB1338" s="9" t="s">
        <v>5005</v>
      </c>
      <c r="AC1338" s="10" t="s">
        <v>4995</v>
      </c>
      <c r="AD1338" s="29"/>
      <c r="AE1338" s="20" t="str">
        <f>VLOOKUP(E1338,'FILIAIS PETZ'!A:Q,17,0)</f>
        <v>SP7</v>
      </c>
      <c r="AF1338" s="20" t="str">
        <f>VLOOKUP(E1338,'FILIAIS PETZ'!A:Q,3,0)</f>
        <v>FELICIO</v>
      </c>
      <c r="AG1338" s="20" t="str">
        <f>VLOOKUP(E1338,'FILIAIS PETZ'!A:Q,2,0)</f>
        <v>R3</v>
      </c>
      <c r="AH1338" s="75">
        <v>3950</v>
      </c>
      <c r="AI1338" s="16" t="s">
        <v>5728</v>
      </c>
      <c r="AJ1338" s="43">
        <f>VLOOKUP(E1338,'FILIAIS PETZ'!$A$2:$K$2000,11,0)</f>
        <v>18328118001695</v>
      </c>
      <c r="AK1338" s="44">
        <f t="shared" si="84"/>
        <v>18328118001695</v>
      </c>
    </row>
    <row r="1339" spans="1:37" s="14" customFormat="1" ht="15" customHeight="1" thickBot="1" x14ac:dyDescent="0.25">
      <c r="A1339" s="9">
        <f t="shared" si="83"/>
        <v>851331</v>
      </c>
      <c r="B1339" s="18">
        <f>VLOOKUP(C1339,FORNECEDORES!D:E,2,0)</f>
        <v>32507</v>
      </c>
      <c r="C1339" s="19" t="str">
        <f>VLOOKUP(D1339,FORNECEDORES!A:D,4,0)</f>
        <v>10.237.839/0001-00</v>
      </c>
      <c r="D1339" s="13" t="s">
        <v>1753</v>
      </c>
      <c r="E1339" s="20" t="str">
        <f t="shared" si="85"/>
        <v>04 0032</v>
      </c>
      <c r="F1339" s="28" t="s">
        <v>4951</v>
      </c>
      <c r="G1339" s="21" t="str">
        <f>VLOOKUP(E1339,'FILIAIS PETZ'!A:E,5,0)</f>
        <v>PETZ JAGUARE</v>
      </c>
      <c r="H1339" s="20" t="str">
        <f>VLOOKUP(E1339,'FILIAIS PETZ'!A:D,4,0)</f>
        <v>JGRE-SP</v>
      </c>
      <c r="I1339" s="46">
        <v>45337</v>
      </c>
      <c r="J1339" s="10">
        <v>851331</v>
      </c>
      <c r="K1339" s="10" t="s">
        <v>5858</v>
      </c>
      <c r="L1339" s="28" t="s">
        <v>5887</v>
      </c>
      <c r="M1339" s="46">
        <v>45338</v>
      </c>
      <c r="N1339" s="46">
        <v>45364</v>
      </c>
      <c r="O1339" s="46">
        <v>45345</v>
      </c>
      <c r="P1339" s="28" t="s">
        <v>4990</v>
      </c>
      <c r="Q1339" s="10">
        <v>3</v>
      </c>
      <c r="R1339" s="10">
        <v>1</v>
      </c>
      <c r="S1339" s="10" t="s">
        <v>4983</v>
      </c>
      <c r="T1339" s="10" t="s">
        <v>32</v>
      </c>
      <c r="U1339" s="10">
        <v>11002</v>
      </c>
      <c r="V1339" s="10">
        <v>11002</v>
      </c>
      <c r="W1339" s="10" t="s">
        <v>5019</v>
      </c>
      <c r="X1339" s="10" t="s">
        <v>4992</v>
      </c>
      <c r="Y1339" s="9" t="s">
        <v>4994</v>
      </c>
      <c r="Z1339" s="9" t="s">
        <v>4994</v>
      </c>
      <c r="AA1339" s="9" t="s">
        <v>5099</v>
      </c>
      <c r="AB1339" s="9" t="s">
        <v>5005</v>
      </c>
      <c r="AC1339" s="10" t="s">
        <v>4995</v>
      </c>
      <c r="AD1339" s="29"/>
      <c r="AE1339" s="20" t="str">
        <f>VLOOKUP(E1339,'FILIAIS PETZ'!A:Q,17,0)</f>
        <v>SP7</v>
      </c>
      <c r="AF1339" s="20" t="str">
        <f>VLOOKUP(E1339,'FILIAIS PETZ'!A:Q,3,0)</f>
        <v>FELICIO</v>
      </c>
      <c r="AG1339" s="20" t="str">
        <f>VLOOKUP(E1339,'FILIAIS PETZ'!A:Q,2,0)</f>
        <v>R3</v>
      </c>
      <c r="AH1339" s="75">
        <v>2200</v>
      </c>
      <c r="AI1339" s="16" t="s">
        <v>5727</v>
      </c>
      <c r="AJ1339" s="43">
        <f>VLOOKUP(E1339,'FILIAIS PETZ'!$A$2:$K$2000,11,0)</f>
        <v>18328118003205</v>
      </c>
      <c r="AK1339" s="44">
        <f t="shared" si="84"/>
        <v>18328118003205</v>
      </c>
    </row>
    <row r="1340" spans="1:37" s="14" customFormat="1" ht="15" customHeight="1" thickBot="1" x14ac:dyDescent="0.25">
      <c r="A1340" s="9">
        <f t="shared" si="83"/>
        <v>869498</v>
      </c>
      <c r="B1340" s="18">
        <f>VLOOKUP(C1340,FORNECEDORES!D:E,2,0)</f>
        <v>9057</v>
      </c>
      <c r="C1340" s="19" t="str">
        <f>VLOOKUP(D1340,FORNECEDORES!A:D,4,0)</f>
        <v>19.357.006/0001-49</v>
      </c>
      <c r="D1340" s="13" t="s">
        <v>2290</v>
      </c>
      <c r="E1340" s="20" t="str">
        <f t="shared" si="85"/>
        <v>04 0223</v>
      </c>
      <c r="F1340" s="28" t="s">
        <v>4977</v>
      </c>
      <c r="G1340" s="21" t="str">
        <f>VLOOKUP(E1340,'FILIAIS PETZ'!A:E,5,0)</f>
        <v>PETZ IPATINGA (ANTIGA BETIM AMERICAS/MG)</v>
      </c>
      <c r="H1340" s="20" t="str">
        <f>VLOOKUP(E1340,'FILIAIS PETZ'!A:D,4,0)</f>
        <v>IPTG-MG</v>
      </c>
      <c r="I1340" s="46">
        <v>45337</v>
      </c>
      <c r="J1340" s="9">
        <v>869498</v>
      </c>
      <c r="K1340" s="9" t="s">
        <v>5858</v>
      </c>
      <c r="L1340" s="29" t="s">
        <v>6212</v>
      </c>
      <c r="M1340" s="46">
        <v>45364</v>
      </c>
      <c r="N1340" s="46">
        <v>45385</v>
      </c>
      <c r="O1340" s="46">
        <v>45364</v>
      </c>
      <c r="P1340" s="29" t="s">
        <v>4990</v>
      </c>
      <c r="Q1340" s="9">
        <v>3</v>
      </c>
      <c r="R1340" s="9">
        <v>1</v>
      </c>
      <c r="S1340" s="9">
        <v>8</v>
      </c>
      <c r="T1340" s="9" t="s">
        <v>32</v>
      </c>
      <c r="U1340" s="9">
        <v>11002</v>
      </c>
      <c r="V1340" s="9">
        <v>11002</v>
      </c>
      <c r="W1340" s="9" t="s">
        <v>5024</v>
      </c>
      <c r="X1340" s="9" t="s">
        <v>4985</v>
      </c>
      <c r="Y1340" s="9" t="s">
        <v>4980</v>
      </c>
      <c r="Z1340" s="9" t="s">
        <v>4980</v>
      </c>
      <c r="AA1340" s="9" t="s">
        <v>4989</v>
      </c>
      <c r="AB1340" s="9" t="s">
        <v>5005</v>
      </c>
      <c r="AC1340" s="9" t="s">
        <v>5006</v>
      </c>
      <c r="AD1340" s="29"/>
      <c r="AE1340" s="20" t="str">
        <f>VLOOKUP(E1340,'FILIAIS PETZ'!A:Q,17,0)</f>
        <v>MG-2</v>
      </c>
      <c r="AF1340" s="20" t="str">
        <f>VLOOKUP(E1340,'FILIAIS PETZ'!A:Q,3,0)</f>
        <v>FELICIO</v>
      </c>
      <c r="AG1340" s="20" t="str">
        <f>VLOOKUP(E1340,'FILIAIS PETZ'!A:Q,2,0)</f>
        <v>R3</v>
      </c>
      <c r="AH1340" s="75">
        <v>790</v>
      </c>
      <c r="AI1340" s="16" t="s">
        <v>6168</v>
      </c>
      <c r="AJ1340" s="43" t="str">
        <f>VLOOKUP(E1340,'FILIAIS PETZ'!$A$2:$K$2000,11,0)</f>
        <v>18.328.118/0213-78</v>
      </c>
      <c r="AK1340" s="44" t="str">
        <f t="shared" si="84"/>
        <v>18.328.118/0213-78</v>
      </c>
    </row>
    <row r="1341" spans="1:37" s="14" customFormat="1" ht="15" customHeight="1" thickBot="1" x14ac:dyDescent="0.25">
      <c r="A1341" s="9">
        <f t="shared" si="83"/>
        <v>851603</v>
      </c>
      <c r="B1341" s="18">
        <f>VLOOKUP(C1341,FORNECEDORES!D:E,2,0)</f>
        <v>530375</v>
      </c>
      <c r="C1341" s="19" t="str">
        <f>VLOOKUP(D1341,FORNECEDORES!A:D,4,0)</f>
        <v>23.080.842/0001-04</v>
      </c>
      <c r="D1341" s="13" t="s">
        <v>4370</v>
      </c>
      <c r="E1341" s="20" t="str">
        <f t="shared" si="85"/>
        <v>04 0008</v>
      </c>
      <c r="F1341" s="28" t="s">
        <v>4937</v>
      </c>
      <c r="G1341" s="21" t="str">
        <f>VLOOKUP(E1341,'FILIAIS PETZ'!A:E,5,0)</f>
        <v>PETZ ALPHAVILLE</v>
      </c>
      <c r="H1341" s="20" t="str">
        <f>VLOOKUP(E1341,'FILIAIS PETZ'!A:D,4,0)</f>
        <v>ALPH-SP</v>
      </c>
      <c r="I1341" s="46">
        <v>45338</v>
      </c>
      <c r="J1341" s="10">
        <v>851603</v>
      </c>
      <c r="K1341" s="10" t="s">
        <v>5858</v>
      </c>
      <c r="L1341" s="28" t="s">
        <v>5907</v>
      </c>
      <c r="M1341" s="46">
        <v>45340</v>
      </c>
      <c r="N1341" s="46">
        <v>45364</v>
      </c>
      <c r="O1341" s="46">
        <v>45345</v>
      </c>
      <c r="P1341" s="28" t="s">
        <v>4990</v>
      </c>
      <c r="Q1341" s="10">
        <v>3</v>
      </c>
      <c r="R1341" s="10">
        <v>1</v>
      </c>
      <c r="S1341" s="10" t="s">
        <v>4983</v>
      </c>
      <c r="T1341" s="10" t="s">
        <v>32</v>
      </c>
      <c r="U1341" s="10">
        <v>11002</v>
      </c>
      <c r="V1341" s="10">
        <v>11002</v>
      </c>
      <c r="W1341" s="10" t="s">
        <v>5019</v>
      </c>
      <c r="X1341" s="10" t="s">
        <v>4985</v>
      </c>
      <c r="Y1341" s="9" t="s">
        <v>4980</v>
      </c>
      <c r="Z1341" s="9" t="s">
        <v>4980</v>
      </c>
      <c r="AA1341" s="9" t="s">
        <v>4989</v>
      </c>
      <c r="AB1341" s="9" t="s">
        <v>5066</v>
      </c>
      <c r="AC1341" s="10" t="s">
        <v>5006</v>
      </c>
      <c r="AD1341" s="29"/>
      <c r="AE1341" s="20" t="str">
        <f>VLOOKUP(E1341,'FILIAIS PETZ'!A:Q,17,0)</f>
        <v>SP7</v>
      </c>
      <c r="AF1341" s="20" t="str">
        <f>VLOOKUP(E1341,'FILIAIS PETZ'!A:Q,3,0)</f>
        <v>FELICIO</v>
      </c>
      <c r="AG1341" s="20" t="str">
        <f>VLOOKUP(E1341,'FILIAIS PETZ'!A:Q,2,0)</f>
        <v>R3</v>
      </c>
      <c r="AH1341" s="75">
        <v>850</v>
      </c>
      <c r="AI1341" s="16" t="s">
        <v>5723</v>
      </c>
      <c r="AJ1341" s="43">
        <f>VLOOKUP(E1341,'FILIAIS PETZ'!$A$2:$K$2000,11,0)</f>
        <v>18328118001423</v>
      </c>
      <c r="AK1341" s="44">
        <f t="shared" si="84"/>
        <v>18328118001423</v>
      </c>
    </row>
    <row r="1342" spans="1:37" s="14" customFormat="1" ht="15" customHeight="1" thickBot="1" x14ac:dyDescent="0.25">
      <c r="A1342" s="9">
        <f t="shared" si="83"/>
        <v>851611</v>
      </c>
      <c r="B1342" s="18">
        <f>VLOOKUP(C1342,FORNECEDORES!D:E,2,0)</f>
        <v>530375</v>
      </c>
      <c r="C1342" s="19" t="str">
        <f>VLOOKUP(D1342,FORNECEDORES!A:D,4,0)</f>
        <v>23.080.842/0001-04</v>
      </c>
      <c r="D1342" s="13" t="s">
        <v>4370</v>
      </c>
      <c r="E1342" s="20" t="str">
        <f t="shared" si="85"/>
        <v>04 0165</v>
      </c>
      <c r="F1342" s="28" t="s">
        <v>4935</v>
      </c>
      <c r="G1342" s="21" t="str">
        <f>VLOOKUP(E1342,'FILIAIS PETZ'!A:E,5,0)</f>
        <v>PETZ CARAPICUIBA</v>
      </c>
      <c r="H1342" s="20" t="str">
        <f>VLOOKUP(E1342,'FILIAIS PETZ'!A:D,4,0)</f>
        <v>CPIC-SP</v>
      </c>
      <c r="I1342" s="46">
        <v>45338</v>
      </c>
      <c r="J1342" s="10">
        <v>851611</v>
      </c>
      <c r="K1342" s="10" t="s">
        <v>5858</v>
      </c>
      <c r="L1342" s="28" t="s">
        <v>5910</v>
      </c>
      <c r="M1342" s="46">
        <v>45340</v>
      </c>
      <c r="N1342" s="46">
        <v>45364</v>
      </c>
      <c r="O1342" s="46">
        <v>45345</v>
      </c>
      <c r="P1342" s="28" t="s">
        <v>4990</v>
      </c>
      <c r="Q1342" s="10">
        <v>3</v>
      </c>
      <c r="R1342" s="10">
        <v>1</v>
      </c>
      <c r="S1342" s="10" t="s">
        <v>4983</v>
      </c>
      <c r="T1342" s="10" t="s">
        <v>32</v>
      </c>
      <c r="U1342" s="10">
        <v>11002</v>
      </c>
      <c r="V1342" s="10">
        <v>11002</v>
      </c>
      <c r="W1342" s="10" t="s">
        <v>5019</v>
      </c>
      <c r="X1342" s="10" t="s">
        <v>4985</v>
      </c>
      <c r="Y1342" s="9" t="s">
        <v>4980</v>
      </c>
      <c r="Z1342" s="9" t="s">
        <v>4980</v>
      </c>
      <c r="AA1342" s="9" t="s">
        <v>4989</v>
      </c>
      <c r="AB1342" s="9" t="s">
        <v>5066</v>
      </c>
      <c r="AC1342" s="10" t="s">
        <v>5006</v>
      </c>
      <c r="AD1342" s="29"/>
      <c r="AE1342" s="20" t="str">
        <f>VLOOKUP(E1342,'FILIAIS PETZ'!A:Q,17,0)</f>
        <v>SP7</v>
      </c>
      <c r="AF1342" s="20" t="str">
        <f>VLOOKUP(E1342,'FILIAIS PETZ'!A:Q,3,0)</f>
        <v>FELICIO</v>
      </c>
      <c r="AG1342" s="20" t="str">
        <f>VLOOKUP(E1342,'FILIAIS PETZ'!A:Q,2,0)</f>
        <v>R3</v>
      </c>
      <c r="AH1342" s="75">
        <v>850</v>
      </c>
      <c r="AI1342" s="16" t="s">
        <v>5723</v>
      </c>
      <c r="AJ1342" s="43">
        <f>VLOOKUP(E1342,'FILIAIS PETZ'!$A$2:$K$2000,11,0)</f>
        <v>18328118015726</v>
      </c>
      <c r="AK1342" s="44">
        <f t="shared" si="84"/>
        <v>18328118015726</v>
      </c>
    </row>
    <row r="1343" spans="1:37" s="14" customFormat="1" ht="15" customHeight="1" thickBot="1" x14ac:dyDescent="0.25">
      <c r="A1343" s="9">
        <f t="shared" si="83"/>
        <v>851612</v>
      </c>
      <c r="B1343" s="18">
        <f>VLOOKUP(C1343,FORNECEDORES!D:E,2,0)</f>
        <v>530375</v>
      </c>
      <c r="C1343" s="19" t="str">
        <f>VLOOKUP(D1343,FORNECEDORES!A:D,4,0)</f>
        <v>23.080.842/0001-04</v>
      </c>
      <c r="D1343" s="13" t="s">
        <v>4370</v>
      </c>
      <c r="E1343" s="20" t="str">
        <f t="shared" si="85"/>
        <v>04 0106</v>
      </c>
      <c r="F1343" s="28" t="s">
        <v>4952</v>
      </c>
      <c r="G1343" s="21" t="str">
        <f>VLOOKUP(E1343,'FILIAIS PETZ'!A:E,5,0)</f>
        <v>PETZ COTIA</v>
      </c>
      <c r="H1343" s="20" t="str">
        <f>VLOOKUP(E1343,'FILIAIS PETZ'!A:D,4,0)</f>
        <v>CTIA-SP</v>
      </c>
      <c r="I1343" s="46">
        <v>45338</v>
      </c>
      <c r="J1343" s="10">
        <v>851612</v>
      </c>
      <c r="K1343" s="10" t="s">
        <v>5858</v>
      </c>
      <c r="L1343" s="28" t="s">
        <v>5912</v>
      </c>
      <c r="M1343" s="46">
        <v>45340</v>
      </c>
      <c r="N1343" s="46">
        <v>45364</v>
      </c>
      <c r="O1343" s="46">
        <v>45345</v>
      </c>
      <c r="P1343" s="28" t="s">
        <v>4990</v>
      </c>
      <c r="Q1343" s="10">
        <v>3</v>
      </c>
      <c r="R1343" s="10">
        <v>1</v>
      </c>
      <c r="S1343" s="10" t="s">
        <v>4983</v>
      </c>
      <c r="T1343" s="10" t="s">
        <v>32</v>
      </c>
      <c r="U1343" s="10">
        <v>11002</v>
      </c>
      <c r="V1343" s="10">
        <v>11002</v>
      </c>
      <c r="W1343" s="10" t="s">
        <v>5019</v>
      </c>
      <c r="X1343" s="10" t="s">
        <v>4985</v>
      </c>
      <c r="Y1343" s="9" t="s">
        <v>4980</v>
      </c>
      <c r="Z1343" s="9" t="s">
        <v>4980</v>
      </c>
      <c r="AA1343" s="9" t="s">
        <v>4989</v>
      </c>
      <c r="AB1343" s="9" t="s">
        <v>5066</v>
      </c>
      <c r="AC1343" s="10" t="s">
        <v>5006</v>
      </c>
      <c r="AD1343" s="29"/>
      <c r="AE1343" s="20" t="str">
        <f>VLOOKUP(E1343,'FILIAIS PETZ'!A:Q,17,0)</f>
        <v>SP7</v>
      </c>
      <c r="AF1343" s="20" t="str">
        <f>VLOOKUP(E1343,'FILIAIS PETZ'!A:Q,3,0)</f>
        <v>FELICIO</v>
      </c>
      <c r="AG1343" s="20" t="str">
        <f>VLOOKUP(E1343,'FILIAIS PETZ'!A:Q,2,0)</f>
        <v>R3</v>
      </c>
      <c r="AH1343" s="75">
        <v>850</v>
      </c>
      <c r="AI1343" s="16" t="s">
        <v>5723</v>
      </c>
      <c r="AJ1343" s="43">
        <f>VLOOKUP(E1343,'FILIAIS PETZ'!$A$2:$K$2000,11,0)</f>
        <v>18328118009327</v>
      </c>
      <c r="AK1343" s="44">
        <f t="shared" si="84"/>
        <v>18328118009327</v>
      </c>
    </row>
    <row r="1344" spans="1:37" s="14" customFormat="1" ht="15" customHeight="1" thickBot="1" x14ac:dyDescent="0.25">
      <c r="A1344" s="9">
        <f t="shared" si="83"/>
        <v>851617</v>
      </c>
      <c r="B1344" s="18">
        <f>VLOOKUP(C1344,FORNECEDORES!D:E,2,0)</f>
        <v>530375</v>
      </c>
      <c r="C1344" s="19" t="str">
        <f>VLOOKUP(D1344,FORNECEDORES!A:D,4,0)</f>
        <v>23.080.842/0001-04</v>
      </c>
      <c r="D1344" s="13" t="s">
        <v>4370</v>
      </c>
      <c r="E1344" s="20" t="str">
        <f t="shared" si="85"/>
        <v>04 0093</v>
      </c>
      <c r="F1344" s="28" t="s">
        <v>4942</v>
      </c>
      <c r="G1344" s="21" t="str">
        <f>VLOOKUP(E1344,'FILIAIS PETZ'!A:E,5,0)</f>
        <v>PETZ INDAIATUBA</v>
      </c>
      <c r="H1344" s="20" t="str">
        <f>VLOOKUP(E1344,'FILIAIS PETZ'!A:D,4,0)</f>
        <v>INDT-SP</v>
      </c>
      <c r="I1344" s="46">
        <v>45338</v>
      </c>
      <c r="J1344" s="10">
        <v>851617</v>
      </c>
      <c r="K1344" s="10" t="s">
        <v>5858</v>
      </c>
      <c r="L1344" s="47" t="s">
        <v>5917</v>
      </c>
      <c r="M1344" s="46">
        <v>45340</v>
      </c>
      <c r="N1344" s="46">
        <v>45364</v>
      </c>
      <c r="O1344" s="46">
        <v>45345</v>
      </c>
      <c r="P1344" s="28" t="s">
        <v>4990</v>
      </c>
      <c r="Q1344" s="10">
        <v>3</v>
      </c>
      <c r="R1344" s="10">
        <v>1</v>
      </c>
      <c r="S1344" s="10" t="s">
        <v>4983</v>
      </c>
      <c r="T1344" s="10" t="s">
        <v>32</v>
      </c>
      <c r="U1344" s="10">
        <v>11002</v>
      </c>
      <c r="V1344" s="10">
        <v>11002</v>
      </c>
      <c r="W1344" s="10" t="s">
        <v>5019</v>
      </c>
      <c r="X1344" s="10" t="s">
        <v>4985</v>
      </c>
      <c r="Y1344" s="9" t="s">
        <v>4980</v>
      </c>
      <c r="Z1344" s="9" t="s">
        <v>4980</v>
      </c>
      <c r="AA1344" s="9" t="s">
        <v>4989</v>
      </c>
      <c r="AB1344" s="9" t="s">
        <v>5066</v>
      </c>
      <c r="AC1344" s="10" t="s">
        <v>5006</v>
      </c>
      <c r="AD1344" s="29"/>
      <c r="AE1344" s="20" t="str">
        <f>VLOOKUP(E1344,'FILIAIS PETZ'!A:Q,17,0)</f>
        <v>SP7</v>
      </c>
      <c r="AF1344" s="20" t="str">
        <f>VLOOKUP(E1344,'FILIAIS PETZ'!A:Q,3,0)</f>
        <v>FELICIO</v>
      </c>
      <c r="AG1344" s="20" t="str">
        <f>VLOOKUP(E1344,'FILIAIS PETZ'!A:Q,2,0)</f>
        <v>R3</v>
      </c>
      <c r="AH1344" s="75">
        <v>850</v>
      </c>
      <c r="AI1344" s="16" t="s">
        <v>5723</v>
      </c>
      <c r="AJ1344" s="43">
        <f>VLOOKUP(E1344,'FILIAIS PETZ'!$A$2:$K$2000,11,0)</f>
        <v>18328118008517</v>
      </c>
      <c r="AK1344" s="44">
        <f t="shared" si="84"/>
        <v>18328118008517</v>
      </c>
    </row>
    <row r="1345" spans="1:37" s="14" customFormat="1" ht="15" customHeight="1" thickBot="1" x14ac:dyDescent="0.25">
      <c r="A1345" s="9">
        <f t="shared" si="83"/>
        <v>851618</v>
      </c>
      <c r="B1345" s="18">
        <f>VLOOKUP(C1345,FORNECEDORES!D:E,2,0)</f>
        <v>530375</v>
      </c>
      <c r="C1345" s="19" t="str">
        <f>VLOOKUP(D1345,FORNECEDORES!A:D,4,0)</f>
        <v>23.080.842/0001-04</v>
      </c>
      <c r="D1345" s="13" t="s">
        <v>4370</v>
      </c>
      <c r="E1345" s="20" t="str">
        <f t="shared" si="85"/>
        <v>04 0156</v>
      </c>
      <c r="F1345" s="28" t="s">
        <v>4940</v>
      </c>
      <c r="G1345" s="21" t="str">
        <f>VLOOKUP(E1345,'FILIAIS PETZ'!A:E,5,0)</f>
        <v>PETZ ITAPETININGA</v>
      </c>
      <c r="H1345" s="20" t="str">
        <f>VLOOKUP(E1345,'FILIAIS PETZ'!A:D,4,0)</f>
        <v>ITPT-SP</v>
      </c>
      <c r="I1345" s="46">
        <v>45338</v>
      </c>
      <c r="J1345" s="10">
        <v>851618</v>
      </c>
      <c r="K1345" s="10" t="s">
        <v>5858</v>
      </c>
      <c r="L1345" s="28" t="s">
        <v>5918</v>
      </c>
      <c r="M1345" s="46">
        <v>45340</v>
      </c>
      <c r="N1345" s="46">
        <v>45364</v>
      </c>
      <c r="O1345" s="46">
        <v>45345</v>
      </c>
      <c r="P1345" s="28" t="s">
        <v>4990</v>
      </c>
      <c r="Q1345" s="10">
        <v>3</v>
      </c>
      <c r="R1345" s="10">
        <v>1</v>
      </c>
      <c r="S1345" s="10" t="s">
        <v>4983</v>
      </c>
      <c r="T1345" s="10" t="s">
        <v>32</v>
      </c>
      <c r="U1345" s="10">
        <v>11002</v>
      </c>
      <c r="V1345" s="10">
        <v>11002</v>
      </c>
      <c r="W1345" s="10" t="s">
        <v>5019</v>
      </c>
      <c r="X1345" s="10" t="s">
        <v>4985</v>
      </c>
      <c r="Y1345" s="9" t="s">
        <v>4980</v>
      </c>
      <c r="Z1345" s="9" t="s">
        <v>4980</v>
      </c>
      <c r="AA1345" s="9" t="s">
        <v>4989</v>
      </c>
      <c r="AB1345" s="9" t="s">
        <v>5066</v>
      </c>
      <c r="AC1345" s="10" t="s">
        <v>5006</v>
      </c>
      <c r="AD1345" s="29"/>
      <c r="AE1345" s="20" t="str">
        <f>VLOOKUP(E1345,'FILIAIS PETZ'!A:Q,17,0)</f>
        <v>SP7</v>
      </c>
      <c r="AF1345" s="20" t="str">
        <f>VLOOKUP(E1345,'FILIAIS PETZ'!A:Q,3,0)</f>
        <v>FELICIO</v>
      </c>
      <c r="AG1345" s="20" t="str">
        <f>VLOOKUP(E1345,'FILIAIS PETZ'!A:Q,2,0)</f>
        <v>R3</v>
      </c>
      <c r="AH1345" s="75">
        <v>850</v>
      </c>
      <c r="AI1345" s="16" t="s">
        <v>5723</v>
      </c>
      <c r="AJ1345" s="43">
        <f>VLOOKUP(E1345,'FILIAIS PETZ'!$A$2:$K$2000,11,0)</f>
        <v>18328118014754</v>
      </c>
      <c r="AK1345" s="44">
        <f t="shared" si="84"/>
        <v>18328118014754</v>
      </c>
    </row>
    <row r="1346" spans="1:37" s="14" customFormat="1" ht="15" customHeight="1" thickBot="1" x14ac:dyDescent="0.25">
      <c r="A1346" s="9">
        <f t="shared" si="83"/>
        <v>851625</v>
      </c>
      <c r="B1346" s="18">
        <f>VLOOKUP(C1346,FORNECEDORES!D:E,2,0)</f>
        <v>530375</v>
      </c>
      <c r="C1346" s="19" t="str">
        <f>VLOOKUP(D1346,FORNECEDORES!A:D,4,0)</f>
        <v>23.080.842/0001-04</v>
      </c>
      <c r="D1346" s="13" t="s">
        <v>4370</v>
      </c>
      <c r="E1346" s="20" t="str">
        <f t="shared" si="85"/>
        <v>04 0119</v>
      </c>
      <c r="F1346" s="28" t="s">
        <v>4934</v>
      </c>
      <c r="G1346" s="21" t="str">
        <f>VLOOKUP(E1346,'FILIAIS PETZ'!A:E,5,0)</f>
        <v>PETZ ITU</v>
      </c>
      <c r="H1346" s="20" t="str">
        <f>VLOOKUP(E1346,'FILIAIS PETZ'!A:D,4,0)</f>
        <v>ITTU-SP</v>
      </c>
      <c r="I1346" s="46">
        <v>45338</v>
      </c>
      <c r="J1346" s="10">
        <v>851625</v>
      </c>
      <c r="K1346" s="10" t="s">
        <v>5858</v>
      </c>
      <c r="L1346" s="28" t="s">
        <v>5920</v>
      </c>
      <c r="M1346" s="46">
        <v>45340</v>
      </c>
      <c r="N1346" s="46">
        <v>45364</v>
      </c>
      <c r="O1346" s="46">
        <v>45345</v>
      </c>
      <c r="P1346" s="28" t="s">
        <v>4990</v>
      </c>
      <c r="Q1346" s="10">
        <v>3</v>
      </c>
      <c r="R1346" s="10">
        <v>1</v>
      </c>
      <c r="S1346" s="10" t="s">
        <v>4983</v>
      </c>
      <c r="T1346" s="10" t="s">
        <v>32</v>
      </c>
      <c r="U1346" s="10">
        <v>11002</v>
      </c>
      <c r="V1346" s="10">
        <v>11002</v>
      </c>
      <c r="W1346" s="10" t="s">
        <v>5019</v>
      </c>
      <c r="X1346" s="10" t="s">
        <v>4985</v>
      </c>
      <c r="Y1346" s="9" t="s">
        <v>4980</v>
      </c>
      <c r="Z1346" s="9" t="s">
        <v>4980</v>
      </c>
      <c r="AA1346" s="9" t="s">
        <v>4989</v>
      </c>
      <c r="AB1346" s="9" t="s">
        <v>5066</v>
      </c>
      <c r="AC1346" s="10" t="s">
        <v>5006</v>
      </c>
      <c r="AD1346" s="29"/>
      <c r="AE1346" s="20" t="str">
        <f>VLOOKUP(E1346,'FILIAIS PETZ'!A:Q,17,0)</f>
        <v>SP7</v>
      </c>
      <c r="AF1346" s="20" t="str">
        <f>VLOOKUP(E1346,'FILIAIS PETZ'!A:Q,3,0)</f>
        <v>FELICIO</v>
      </c>
      <c r="AG1346" s="20" t="str">
        <f>VLOOKUP(E1346,'FILIAIS PETZ'!A:Q,2,0)</f>
        <v>R3</v>
      </c>
      <c r="AH1346" s="75">
        <v>850</v>
      </c>
      <c r="AI1346" s="16" t="s">
        <v>5723</v>
      </c>
      <c r="AJ1346" s="43">
        <f>VLOOKUP(E1346,'FILIAIS PETZ'!$A$2:$K$2000,11,0)</f>
        <v>18328118010848</v>
      </c>
      <c r="AK1346" s="44">
        <f t="shared" si="84"/>
        <v>18328118010848</v>
      </c>
    </row>
    <row r="1347" spans="1:37" s="14" customFormat="1" ht="15" customHeight="1" thickBot="1" x14ac:dyDescent="0.25">
      <c r="A1347" s="9">
        <f t="shared" si="83"/>
        <v>851626</v>
      </c>
      <c r="B1347" s="18">
        <f>VLOOKUP(C1347,FORNECEDORES!D:E,2,0)</f>
        <v>530375</v>
      </c>
      <c r="C1347" s="19" t="str">
        <f>VLOOKUP(D1347,FORNECEDORES!A:D,4,0)</f>
        <v>23.080.842/0001-04</v>
      </c>
      <c r="D1347" s="13" t="s">
        <v>4370</v>
      </c>
      <c r="E1347" s="20" t="str">
        <f t="shared" si="85"/>
        <v>04 0032</v>
      </c>
      <c r="F1347" s="28" t="s">
        <v>4951</v>
      </c>
      <c r="G1347" s="21" t="str">
        <f>VLOOKUP(E1347,'FILIAIS PETZ'!A:E,5,0)</f>
        <v>PETZ JAGUARE</v>
      </c>
      <c r="H1347" s="20" t="str">
        <f>VLOOKUP(E1347,'FILIAIS PETZ'!A:D,4,0)</f>
        <v>JGRE-SP</v>
      </c>
      <c r="I1347" s="46">
        <v>45338</v>
      </c>
      <c r="J1347" s="10">
        <v>851626</v>
      </c>
      <c r="K1347" s="10" t="s">
        <v>5858</v>
      </c>
      <c r="L1347" s="28" t="s">
        <v>5921</v>
      </c>
      <c r="M1347" s="46">
        <v>45340</v>
      </c>
      <c r="N1347" s="46">
        <v>45364</v>
      </c>
      <c r="O1347" s="46">
        <v>45345</v>
      </c>
      <c r="P1347" s="28" t="s">
        <v>4990</v>
      </c>
      <c r="Q1347" s="10">
        <v>3</v>
      </c>
      <c r="R1347" s="10">
        <v>1</v>
      </c>
      <c r="S1347" s="10" t="s">
        <v>4983</v>
      </c>
      <c r="T1347" s="10" t="s">
        <v>32</v>
      </c>
      <c r="U1347" s="10">
        <v>11002</v>
      </c>
      <c r="V1347" s="10">
        <v>11002</v>
      </c>
      <c r="W1347" s="10" t="s">
        <v>5019</v>
      </c>
      <c r="X1347" s="10" t="s">
        <v>4985</v>
      </c>
      <c r="Y1347" s="9" t="s">
        <v>4980</v>
      </c>
      <c r="Z1347" s="9" t="s">
        <v>4980</v>
      </c>
      <c r="AA1347" s="9" t="s">
        <v>4989</v>
      </c>
      <c r="AB1347" s="9" t="s">
        <v>5066</v>
      </c>
      <c r="AC1347" s="10" t="s">
        <v>5006</v>
      </c>
      <c r="AD1347" s="29"/>
      <c r="AE1347" s="20" t="str">
        <f>VLOOKUP(E1347,'FILIAIS PETZ'!A:Q,17,0)</f>
        <v>SP7</v>
      </c>
      <c r="AF1347" s="20" t="str">
        <f>VLOOKUP(E1347,'FILIAIS PETZ'!A:Q,3,0)</f>
        <v>FELICIO</v>
      </c>
      <c r="AG1347" s="20" t="str">
        <f>VLOOKUP(E1347,'FILIAIS PETZ'!A:Q,2,0)</f>
        <v>R3</v>
      </c>
      <c r="AH1347" s="75">
        <v>850</v>
      </c>
      <c r="AI1347" s="16" t="s">
        <v>5723</v>
      </c>
      <c r="AJ1347" s="43">
        <f>VLOOKUP(E1347,'FILIAIS PETZ'!$A$2:$K$2000,11,0)</f>
        <v>18328118003205</v>
      </c>
      <c r="AK1347" s="44">
        <f t="shared" si="84"/>
        <v>18328118003205</v>
      </c>
    </row>
    <row r="1348" spans="1:37" s="14" customFormat="1" ht="15" customHeight="1" thickBot="1" x14ac:dyDescent="0.25">
      <c r="A1348" s="9">
        <f t="shared" si="83"/>
        <v>851632</v>
      </c>
      <c r="B1348" s="18">
        <f>VLOOKUP(C1348,FORNECEDORES!D:E,2,0)</f>
        <v>530375</v>
      </c>
      <c r="C1348" s="19" t="str">
        <f>VLOOKUP(D1348,FORNECEDORES!A:D,4,0)</f>
        <v>23.080.842/0001-04</v>
      </c>
      <c r="D1348" s="13" t="s">
        <v>4370</v>
      </c>
      <c r="E1348" s="20" t="str">
        <f t="shared" si="85"/>
        <v>04 0083</v>
      </c>
      <c r="F1348" s="28" t="s">
        <v>4936</v>
      </c>
      <c r="G1348" s="21" t="str">
        <f>VLOOKUP(E1348,'FILIAIS PETZ'!A:E,5,0)</f>
        <v>PETZ OSASCO</v>
      </c>
      <c r="H1348" s="20" t="str">
        <f>VLOOKUP(E1348,'FILIAIS PETZ'!A:D,4,0)</f>
        <v>OSAS-SP</v>
      </c>
      <c r="I1348" s="46">
        <v>45338</v>
      </c>
      <c r="J1348" s="10">
        <v>851632</v>
      </c>
      <c r="K1348" s="10" t="s">
        <v>5858</v>
      </c>
      <c r="L1348" s="28" t="s">
        <v>5926</v>
      </c>
      <c r="M1348" s="46">
        <v>45340</v>
      </c>
      <c r="N1348" s="46">
        <v>45364</v>
      </c>
      <c r="O1348" s="46">
        <v>45345</v>
      </c>
      <c r="P1348" s="28" t="s">
        <v>4990</v>
      </c>
      <c r="Q1348" s="10">
        <v>3</v>
      </c>
      <c r="R1348" s="10">
        <v>1</v>
      </c>
      <c r="S1348" s="10" t="s">
        <v>4983</v>
      </c>
      <c r="T1348" s="10" t="s">
        <v>32</v>
      </c>
      <c r="U1348" s="10">
        <v>11002</v>
      </c>
      <c r="V1348" s="10">
        <v>11002</v>
      </c>
      <c r="W1348" s="10" t="s">
        <v>5019</v>
      </c>
      <c r="X1348" s="10" t="s">
        <v>4985</v>
      </c>
      <c r="Y1348" s="9" t="s">
        <v>4980</v>
      </c>
      <c r="Z1348" s="9" t="s">
        <v>4980</v>
      </c>
      <c r="AA1348" s="9" t="s">
        <v>4989</v>
      </c>
      <c r="AB1348" s="9" t="s">
        <v>5066</v>
      </c>
      <c r="AC1348" s="10" t="s">
        <v>5006</v>
      </c>
      <c r="AD1348" s="29"/>
      <c r="AE1348" s="20" t="str">
        <f>VLOOKUP(E1348,'FILIAIS PETZ'!A:Q,17,0)</f>
        <v>SP7</v>
      </c>
      <c r="AF1348" s="20" t="str">
        <f>VLOOKUP(E1348,'FILIAIS PETZ'!A:Q,3,0)</f>
        <v>FELICIO</v>
      </c>
      <c r="AG1348" s="20" t="str">
        <f>VLOOKUP(E1348,'FILIAIS PETZ'!A:Q,2,0)</f>
        <v>R3</v>
      </c>
      <c r="AH1348" s="75">
        <v>850</v>
      </c>
      <c r="AI1348" s="16" t="s">
        <v>5723</v>
      </c>
      <c r="AJ1348" s="43">
        <f>VLOOKUP(E1348,'FILIAIS PETZ'!$A$2:$K$2000,11,0)</f>
        <v>18328118008355</v>
      </c>
      <c r="AK1348" s="44">
        <f t="shared" si="84"/>
        <v>18328118008355</v>
      </c>
    </row>
    <row r="1349" spans="1:37" s="14" customFormat="1" ht="15" customHeight="1" thickBot="1" x14ac:dyDescent="0.25">
      <c r="A1349" s="9">
        <f t="shared" si="83"/>
        <v>851641</v>
      </c>
      <c r="B1349" s="18">
        <f>VLOOKUP(C1349,FORNECEDORES!D:E,2,0)</f>
        <v>530375</v>
      </c>
      <c r="C1349" s="19" t="str">
        <f>VLOOKUP(D1349,FORNECEDORES!A:D,4,0)</f>
        <v>23.080.842/0001-04</v>
      </c>
      <c r="D1349" s="13" t="s">
        <v>4370</v>
      </c>
      <c r="E1349" s="20" t="str">
        <f t="shared" si="85"/>
        <v>04 0007</v>
      </c>
      <c r="F1349" s="28" t="s">
        <v>4950</v>
      </c>
      <c r="G1349" s="21" t="str">
        <f>VLOOKUP(E1349,'FILIAIS PETZ'!A:E,5,0)</f>
        <v>PETZ SOROCABA</v>
      </c>
      <c r="H1349" s="20" t="str">
        <f>VLOOKUP(E1349,'FILIAIS PETZ'!A:D,4,0)</f>
        <v>SCBA-SP</v>
      </c>
      <c r="I1349" s="46">
        <v>45338</v>
      </c>
      <c r="J1349" s="10">
        <v>851641</v>
      </c>
      <c r="K1349" s="10" t="s">
        <v>5858</v>
      </c>
      <c r="L1349" s="28" t="s">
        <v>5928</v>
      </c>
      <c r="M1349" s="46">
        <v>45340</v>
      </c>
      <c r="N1349" s="46">
        <v>45364</v>
      </c>
      <c r="O1349" s="46">
        <v>45345</v>
      </c>
      <c r="P1349" s="28" t="s">
        <v>4990</v>
      </c>
      <c r="Q1349" s="10">
        <v>3</v>
      </c>
      <c r="R1349" s="10">
        <v>1</v>
      </c>
      <c r="S1349" s="10" t="s">
        <v>4983</v>
      </c>
      <c r="T1349" s="10" t="s">
        <v>32</v>
      </c>
      <c r="U1349" s="10">
        <v>11002</v>
      </c>
      <c r="V1349" s="10">
        <v>11002</v>
      </c>
      <c r="W1349" s="10" t="s">
        <v>5019</v>
      </c>
      <c r="X1349" s="10" t="s">
        <v>4985</v>
      </c>
      <c r="Y1349" s="9" t="s">
        <v>4980</v>
      </c>
      <c r="Z1349" s="9" t="s">
        <v>4980</v>
      </c>
      <c r="AA1349" s="9" t="s">
        <v>4989</v>
      </c>
      <c r="AB1349" s="9" t="s">
        <v>5066</v>
      </c>
      <c r="AC1349" s="10" t="s">
        <v>5006</v>
      </c>
      <c r="AD1349" s="29"/>
      <c r="AE1349" s="20" t="str">
        <f>VLOOKUP(E1349,'FILIAIS PETZ'!A:Q,17,0)</f>
        <v>SP7</v>
      </c>
      <c r="AF1349" s="20" t="str">
        <f>VLOOKUP(E1349,'FILIAIS PETZ'!A:Q,3,0)</f>
        <v>FELICIO</v>
      </c>
      <c r="AG1349" s="20" t="str">
        <f>VLOOKUP(E1349,'FILIAIS PETZ'!A:Q,2,0)</f>
        <v>R3</v>
      </c>
      <c r="AH1349" s="75">
        <v>850</v>
      </c>
      <c r="AI1349" s="16" t="s">
        <v>5723</v>
      </c>
      <c r="AJ1349" s="43">
        <f>VLOOKUP(E1349,'FILIAIS PETZ'!$A$2:$K$2000,11,0)</f>
        <v>18328118001695</v>
      </c>
      <c r="AK1349" s="44">
        <f t="shared" si="84"/>
        <v>18328118001695</v>
      </c>
    </row>
    <row r="1350" spans="1:37" s="14" customFormat="1" ht="15" customHeight="1" thickBot="1" x14ac:dyDescent="0.25">
      <c r="A1350" s="9">
        <f t="shared" si="83"/>
        <v>851643</v>
      </c>
      <c r="B1350" s="18">
        <f>VLOOKUP(C1350,FORNECEDORES!D:E,2,0)</f>
        <v>530375</v>
      </c>
      <c r="C1350" s="19" t="str">
        <f>VLOOKUP(D1350,FORNECEDORES!A:D,4,0)</f>
        <v>23.080.842/0001-04</v>
      </c>
      <c r="D1350" s="13" t="s">
        <v>4370</v>
      </c>
      <c r="E1350" s="20" t="str">
        <f t="shared" si="85"/>
        <v>04 0166</v>
      </c>
      <c r="F1350" s="28" t="s">
        <v>4932</v>
      </c>
      <c r="G1350" s="21" t="str">
        <f>VLOOKUP(E1350,'FILIAIS PETZ'!A:E,5,0)</f>
        <v>PETZ SOROCABA TAUSTE</v>
      </c>
      <c r="H1350" s="20" t="str">
        <f>VLOOKUP(E1350,'FILIAIS PETZ'!A:D,4,0)</f>
        <v>SOTT-SP</v>
      </c>
      <c r="I1350" s="46">
        <v>45338</v>
      </c>
      <c r="J1350" s="10">
        <v>851643</v>
      </c>
      <c r="K1350" s="10" t="s">
        <v>5858</v>
      </c>
      <c r="L1350" s="28" t="s">
        <v>5930</v>
      </c>
      <c r="M1350" s="46">
        <v>45340</v>
      </c>
      <c r="N1350" s="46">
        <v>45364</v>
      </c>
      <c r="O1350" s="46">
        <v>45345</v>
      </c>
      <c r="P1350" s="28" t="s">
        <v>4990</v>
      </c>
      <c r="Q1350" s="10">
        <v>3</v>
      </c>
      <c r="R1350" s="10">
        <v>1</v>
      </c>
      <c r="S1350" s="10" t="s">
        <v>4983</v>
      </c>
      <c r="T1350" s="10" t="s">
        <v>32</v>
      </c>
      <c r="U1350" s="10">
        <v>11002</v>
      </c>
      <c r="V1350" s="10">
        <v>11002</v>
      </c>
      <c r="W1350" s="10" t="s">
        <v>5019</v>
      </c>
      <c r="X1350" s="10" t="s">
        <v>4985</v>
      </c>
      <c r="Y1350" s="9" t="s">
        <v>4980</v>
      </c>
      <c r="Z1350" s="9" t="s">
        <v>4980</v>
      </c>
      <c r="AA1350" s="9" t="s">
        <v>4989</v>
      </c>
      <c r="AB1350" s="9" t="s">
        <v>5066</v>
      </c>
      <c r="AC1350" s="10" t="s">
        <v>5006</v>
      </c>
      <c r="AD1350" s="29"/>
      <c r="AE1350" s="20" t="str">
        <f>VLOOKUP(E1350,'FILIAIS PETZ'!A:Q,17,0)</f>
        <v>SP7</v>
      </c>
      <c r="AF1350" s="20" t="str">
        <f>VLOOKUP(E1350,'FILIAIS PETZ'!A:Q,3,0)</f>
        <v>FELICIO</v>
      </c>
      <c r="AG1350" s="20" t="str">
        <f>VLOOKUP(E1350,'FILIAIS PETZ'!A:Q,2,0)</f>
        <v>R3</v>
      </c>
      <c r="AH1350" s="75">
        <v>850</v>
      </c>
      <c r="AI1350" s="16" t="s">
        <v>5723</v>
      </c>
      <c r="AJ1350" s="43">
        <f>VLOOKUP(E1350,'FILIAIS PETZ'!$A$2:$K$2000,11,0)</f>
        <v>18328118015998</v>
      </c>
      <c r="AK1350" s="44">
        <f t="shared" si="84"/>
        <v>18328118015998</v>
      </c>
    </row>
    <row r="1351" spans="1:37" s="14" customFormat="1" ht="15" customHeight="1" thickBot="1" x14ac:dyDescent="0.25">
      <c r="A1351" s="9">
        <f t="shared" si="83"/>
        <v>851644</v>
      </c>
      <c r="B1351" s="18">
        <f>VLOOKUP(C1351,FORNECEDORES!D:E,2,0)</f>
        <v>530375</v>
      </c>
      <c r="C1351" s="19" t="str">
        <f>VLOOKUP(D1351,FORNECEDORES!A:D,4,0)</f>
        <v>23.080.842/0001-04</v>
      </c>
      <c r="D1351" s="13" t="s">
        <v>4370</v>
      </c>
      <c r="E1351" s="20" t="str">
        <f t="shared" si="85"/>
        <v>04 0051</v>
      </c>
      <c r="F1351" s="28" t="s">
        <v>4948</v>
      </c>
      <c r="G1351" s="21" t="str">
        <f>VLOOKUP(E1351,'FILIAIS PETZ'!A:E,5,0)</f>
        <v>PETZ TAMBORÉ</v>
      </c>
      <c r="H1351" s="20" t="str">
        <f>VLOOKUP(E1351,'FILIAIS PETZ'!A:D,4,0)</f>
        <v>TMBO-SP</v>
      </c>
      <c r="I1351" s="46">
        <v>45338</v>
      </c>
      <c r="J1351" s="10">
        <v>851644</v>
      </c>
      <c r="K1351" s="10" t="s">
        <v>5858</v>
      </c>
      <c r="L1351" s="28" t="s">
        <v>5932</v>
      </c>
      <c r="M1351" s="46">
        <v>45340</v>
      </c>
      <c r="N1351" s="46">
        <v>45364</v>
      </c>
      <c r="O1351" s="46">
        <v>45345</v>
      </c>
      <c r="P1351" s="28" t="s">
        <v>4990</v>
      </c>
      <c r="Q1351" s="10">
        <v>3</v>
      </c>
      <c r="R1351" s="10">
        <v>1</v>
      </c>
      <c r="S1351" s="10" t="s">
        <v>4983</v>
      </c>
      <c r="T1351" s="10" t="s">
        <v>32</v>
      </c>
      <c r="U1351" s="10">
        <v>11002</v>
      </c>
      <c r="V1351" s="10">
        <v>11002</v>
      </c>
      <c r="W1351" s="10" t="s">
        <v>5019</v>
      </c>
      <c r="X1351" s="10" t="s">
        <v>4985</v>
      </c>
      <c r="Y1351" s="9" t="s">
        <v>4980</v>
      </c>
      <c r="Z1351" s="9" t="s">
        <v>4980</v>
      </c>
      <c r="AA1351" s="9" t="s">
        <v>4989</v>
      </c>
      <c r="AB1351" s="9" t="s">
        <v>5066</v>
      </c>
      <c r="AC1351" s="10" t="s">
        <v>5006</v>
      </c>
      <c r="AD1351" s="29"/>
      <c r="AE1351" s="20" t="str">
        <f>VLOOKUP(E1351,'FILIAIS PETZ'!A:Q,17,0)</f>
        <v>SP7</v>
      </c>
      <c r="AF1351" s="20" t="str">
        <f>VLOOKUP(E1351,'FILIAIS PETZ'!A:Q,3,0)</f>
        <v>FELICIO</v>
      </c>
      <c r="AG1351" s="20" t="str">
        <f>VLOOKUP(E1351,'FILIAIS PETZ'!A:Q,2,0)</f>
        <v>R3</v>
      </c>
      <c r="AH1351" s="75">
        <v>850</v>
      </c>
      <c r="AI1351" s="16" t="s">
        <v>5723</v>
      </c>
      <c r="AJ1351" s="43">
        <f>VLOOKUP(E1351,'FILIAIS PETZ'!$A$2:$K$2000,11,0)</f>
        <v>18328118004872</v>
      </c>
      <c r="AK1351" s="44">
        <f t="shared" si="84"/>
        <v>18328118004872</v>
      </c>
    </row>
    <row r="1352" spans="1:37" s="14" customFormat="1" ht="15" customHeight="1" thickBot="1" x14ac:dyDescent="0.25">
      <c r="A1352" s="9">
        <f t="shared" ref="A1352:A1383" si="86">J1352</f>
        <v>851652</v>
      </c>
      <c r="B1352" s="18">
        <f>VLOOKUP(C1352,FORNECEDORES!D:E,2,0)</f>
        <v>534449</v>
      </c>
      <c r="C1352" s="19" t="str">
        <f>VLOOKUP(D1352,FORNECEDORES!A:D,4,0)</f>
        <v>34.997.109/0001-67</v>
      </c>
      <c r="D1352" s="13" t="s">
        <v>4410</v>
      </c>
      <c r="E1352" s="20" t="str">
        <f t="shared" si="85"/>
        <v>04 0180</v>
      </c>
      <c r="F1352" s="28" t="s">
        <v>4944</v>
      </c>
      <c r="G1352" s="21" t="str">
        <f>VLOOKUP(E1352,'FILIAIS PETZ'!A:E,5,0)</f>
        <v>PETZ TORQUATO TAPAJOS</v>
      </c>
      <c r="H1352" s="20" t="str">
        <f>VLOOKUP(E1352,'FILIAIS PETZ'!A:D,4,0)</f>
        <v>TQTP-AM</v>
      </c>
      <c r="I1352" s="46">
        <v>45338</v>
      </c>
      <c r="J1352" s="10">
        <v>851652</v>
      </c>
      <c r="K1352" s="10" t="s">
        <v>5858</v>
      </c>
      <c r="L1352" s="28" t="s">
        <v>7804</v>
      </c>
      <c r="M1352" s="46">
        <v>45432</v>
      </c>
      <c r="N1352" s="46">
        <v>45455</v>
      </c>
      <c r="O1352" s="46">
        <v>45434</v>
      </c>
      <c r="P1352" s="28" t="s">
        <v>4990</v>
      </c>
      <c r="Q1352" s="10">
        <v>3</v>
      </c>
      <c r="R1352" s="10">
        <v>1</v>
      </c>
      <c r="S1352" s="10" t="s">
        <v>4983</v>
      </c>
      <c r="T1352" s="10" t="s">
        <v>32</v>
      </c>
      <c r="U1352" s="10">
        <v>11002</v>
      </c>
      <c r="V1352" s="10">
        <v>11002</v>
      </c>
      <c r="W1352" s="10" t="s">
        <v>5019</v>
      </c>
      <c r="X1352" s="10" t="s">
        <v>4985</v>
      </c>
      <c r="Y1352" s="10" t="s">
        <v>4980</v>
      </c>
      <c r="Z1352" s="10" t="s">
        <v>4980</v>
      </c>
      <c r="AA1352" s="10" t="s">
        <v>4989</v>
      </c>
      <c r="AB1352" s="10" t="s">
        <v>12942</v>
      </c>
      <c r="AC1352" s="10" t="s">
        <v>5006</v>
      </c>
      <c r="AD1352" s="29"/>
      <c r="AE1352" s="20" t="str">
        <f>VLOOKUP(E1352,'FILIAIS PETZ'!A:Q,17,0)</f>
        <v>CO-3</v>
      </c>
      <c r="AF1352" s="20" t="str">
        <f>VLOOKUP(E1352,'FILIAIS PETZ'!A:Q,3,0)</f>
        <v>FELICIO</v>
      </c>
      <c r="AG1352" s="20" t="str">
        <f>VLOOKUP(E1352,'FILIAIS PETZ'!A:Q,2,0)</f>
        <v>R3</v>
      </c>
      <c r="AH1352" s="75">
        <v>890</v>
      </c>
      <c r="AI1352" s="16" t="s">
        <v>5723</v>
      </c>
      <c r="AJ1352" s="43">
        <f>VLOOKUP(E1352,'FILIAIS PETZ'!$A$2:$K$2000,11,0)</f>
        <v>18328118017346</v>
      </c>
      <c r="AK1352" s="44">
        <f t="shared" ref="AK1352:AK1383" si="87">AJ1352</f>
        <v>18328118017346</v>
      </c>
    </row>
    <row r="1353" spans="1:37" s="14" customFormat="1" ht="15" customHeight="1" thickBot="1" x14ac:dyDescent="0.25">
      <c r="A1353" s="9">
        <f t="shared" si="86"/>
        <v>851653</v>
      </c>
      <c r="B1353" s="18">
        <f>VLOOKUP(C1353,FORNECEDORES!D:E,2,0)</f>
        <v>534449</v>
      </c>
      <c r="C1353" s="19" t="str">
        <f>VLOOKUP(D1353,FORNECEDORES!A:D,4,0)</f>
        <v>34.997.109/0001-67</v>
      </c>
      <c r="D1353" s="13" t="s">
        <v>4410</v>
      </c>
      <c r="E1353" s="20" t="str">
        <f t="shared" si="85"/>
        <v>04 0146</v>
      </c>
      <c r="F1353" s="28" t="s">
        <v>4947</v>
      </c>
      <c r="G1353" s="21" t="str">
        <f>VLOOKUP(E1353,'FILIAIS PETZ'!A:E,5,0)</f>
        <v>PETZ DJALMA BATISTA</v>
      </c>
      <c r="H1353" s="20" t="str">
        <f>VLOOKUP(E1353,'FILIAIS PETZ'!A:D,4,0)</f>
        <v>DJBA-AM</v>
      </c>
      <c r="I1353" s="46">
        <v>45338</v>
      </c>
      <c r="J1353" s="10">
        <v>851653</v>
      </c>
      <c r="K1353" s="10" t="s">
        <v>5858</v>
      </c>
      <c r="L1353" s="28" t="s">
        <v>7806</v>
      </c>
      <c r="M1353" s="46">
        <v>45432</v>
      </c>
      <c r="N1353" s="46">
        <v>45455</v>
      </c>
      <c r="O1353" s="46">
        <v>45434</v>
      </c>
      <c r="P1353" s="28" t="s">
        <v>4990</v>
      </c>
      <c r="Q1353" s="10">
        <v>3</v>
      </c>
      <c r="R1353" s="10">
        <v>1</v>
      </c>
      <c r="S1353" s="10" t="s">
        <v>4983</v>
      </c>
      <c r="T1353" s="10" t="s">
        <v>32</v>
      </c>
      <c r="U1353" s="10">
        <v>11002</v>
      </c>
      <c r="V1353" s="10">
        <v>11002</v>
      </c>
      <c r="W1353" s="10" t="s">
        <v>5019</v>
      </c>
      <c r="X1353" s="10" t="s">
        <v>4985</v>
      </c>
      <c r="Y1353" s="10" t="s">
        <v>4980</v>
      </c>
      <c r="Z1353" s="10" t="s">
        <v>4980</v>
      </c>
      <c r="AA1353" s="10" t="s">
        <v>4989</v>
      </c>
      <c r="AB1353" s="10" t="s">
        <v>12942</v>
      </c>
      <c r="AC1353" s="10" t="s">
        <v>5006</v>
      </c>
      <c r="AD1353" s="29"/>
      <c r="AE1353" s="20" t="str">
        <f>VLOOKUP(E1353,'FILIAIS PETZ'!A:Q,17,0)</f>
        <v>CO-3</v>
      </c>
      <c r="AF1353" s="20" t="str">
        <f>VLOOKUP(E1353,'FILIAIS PETZ'!A:Q,3,0)</f>
        <v>FELICIO</v>
      </c>
      <c r="AG1353" s="20" t="str">
        <f>VLOOKUP(E1353,'FILIAIS PETZ'!A:Q,2,0)</f>
        <v>R3</v>
      </c>
      <c r="AH1353" s="75">
        <v>890</v>
      </c>
      <c r="AI1353" s="16" t="s">
        <v>5723</v>
      </c>
      <c r="AJ1353" s="43">
        <f>VLOOKUP(E1353,'FILIAIS PETZ'!$A$2:$K$2000,11,0)</f>
        <v>18328118013782</v>
      </c>
      <c r="AK1353" s="44">
        <f t="shared" si="87"/>
        <v>18328118013782</v>
      </c>
    </row>
    <row r="1354" spans="1:37" s="14" customFormat="1" ht="15" customHeight="1" thickBot="1" x14ac:dyDescent="0.25">
      <c r="A1354" s="9">
        <f t="shared" si="86"/>
        <v>851654</v>
      </c>
      <c r="B1354" s="18">
        <f>VLOOKUP(C1354,FORNECEDORES!D:E,2,0)</f>
        <v>534449</v>
      </c>
      <c r="C1354" s="19" t="str">
        <f>VLOOKUP(D1354,FORNECEDORES!A:D,4,0)</f>
        <v>34.997.109/0001-67</v>
      </c>
      <c r="D1354" s="13" t="s">
        <v>4410</v>
      </c>
      <c r="E1354" s="20" t="str">
        <f t="shared" si="85"/>
        <v>04 0252</v>
      </c>
      <c r="F1354" s="28" t="s">
        <v>4969</v>
      </c>
      <c r="G1354" s="21" t="str">
        <f>VLOOKUP(E1354,'FILIAIS PETZ'!A:E,5,0)</f>
        <v>PETZ SHOPPING PORTO VELHO</v>
      </c>
      <c r="H1354" s="20" t="str">
        <f>VLOOKUP(E1354,'FILIAIS PETZ'!A:D,4,0)</f>
        <v>SPVL-RO</v>
      </c>
      <c r="I1354" s="46">
        <v>45338</v>
      </c>
      <c r="J1354" s="10">
        <v>851654</v>
      </c>
      <c r="K1354" s="10" t="s">
        <v>5858</v>
      </c>
      <c r="L1354" s="28" t="s">
        <v>7808</v>
      </c>
      <c r="M1354" s="46">
        <v>45432</v>
      </c>
      <c r="N1354" s="46">
        <v>45455</v>
      </c>
      <c r="O1354" s="46">
        <v>45434</v>
      </c>
      <c r="P1354" s="28" t="s">
        <v>4990</v>
      </c>
      <c r="Q1354" s="10">
        <v>3</v>
      </c>
      <c r="R1354" s="10">
        <v>1</v>
      </c>
      <c r="S1354" s="10" t="s">
        <v>4983</v>
      </c>
      <c r="T1354" s="10" t="s">
        <v>32</v>
      </c>
      <c r="U1354" s="10">
        <v>11002</v>
      </c>
      <c r="V1354" s="10">
        <v>11002</v>
      </c>
      <c r="W1354" s="10" t="s">
        <v>5019</v>
      </c>
      <c r="X1354" s="10" t="s">
        <v>4985</v>
      </c>
      <c r="Y1354" s="10" t="s">
        <v>4980</v>
      </c>
      <c r="Z1354" s="10" t="s">
        <v>4980</v>
      </c>
      <c r="AA1354" s="10" t="s">
        <v>4989</v>
      </c>
      <c r="AB1354" s="10" t="s">
        <v>12942</v>
      </c>
      <c r="AC1354" s="10" t="s">
        <v>5006</v>
      </c>
      <c r="AD1354" s="29"/>
      <c r="AE1354" s="20" t="str">
        <f>VLOOKUP(E1354,'FILIAIS PETZ'!A:Q,17,0)</f>
        <v>CO-3</v>
      </c>
      <c r="AF1354" s="20" t="str">
        <f>VLOOKUP(E1354,'FILIAIS PETZ'!A:Q,3,0)</f>
        <v>FELICIO</v>
      </c>
      <c r="AG1354" s="20" t="str">
        <f>VLOOKUP(E1354,'FILIAIS PETZ'!A:Q,2,0)</f>
        <v>R3</v>
      </c>
      <c r="AH1354" s="75">
        <v>890</v>
      </c>
      <c r="AI1354" s="16" t="s">
        <v>5723</v>
      </c>
      <c r="AJ1354" s="43" t="str">
        <f>VLOOKUP(E1354,'FILIAIS PETZ'!$A$2:$K$2000,11,0)</f>
        <v>18.328.118/0238-26</v>
      </c>
      <c r="AK1354" s="44" t="str">
        <f t="shared" si="87"/>
        <v>18.328.118/0238-26</v>
      </c>
    </row>
    <row r="1355" spans="1:37" s="14" customFormat="1" ht="15" customHeight="1" thickBot="1" x14ac:dyDescent="0.25">
      <c r="A1355" s="9">
        <f t="shared" si="86"/>
        <v>851656</v>
      </c>
      <c r="B1355" s="18">
        <f>VLOOKUP(C1355,FORNECEDORES!D:E,2,0)</f>
        <v>534449</v>
      </c>
      <c r="C1355" s="19" t="str">
        <f>VLOOKUP(D1355,FORNECEDORES!A:D,4,0)</f>
        <v>34.997.109/0001-67</v>
      </c>
      <c r="D1355" s="13" t="s">
        <v>4410</v>
      </c>
      <c r="E1355" s="20" t="str">
        <f t="shared" si="85"/>
        <v>04 0252</v>
      </c>
      <c r="F1355" s="28" t="s">
        <v>4969</v>
      </c>
      <c r="G1355" s="21" t="str">
        <f>VLOOKUP(E1355,'FILIAIS PETZ'!A:E,5,0)</f>
        <v>PETZ SHOPPING PORTO VELHO</v>
      </c>
      <c r="H1355" s="20" t="str">
        <f>VLOOKUP(E1355,'FILIAIS PETZ'!A:D,4,0)</f>
        <v>SPVL-RO</v>
      </c>
      <c r="I1355" s="46">
        <v>45338</v>
      </c>
      <c r="J1355" s="10">
        <v>851656</v>
      </c>
      <c r="K1355" s="10" t="s">
        <v>5858</v>
      </c>
      <c r="L1355" s="28" t="s">
        <v>7799</v>
      </c>
      <c r="M1355" s="46">
        <v>45432</v>
      </c>
      <c r="N1355" s="46">
        <v>45455</v>
      </c>
      <c r="O1355" s="46">
        <v>45434</v>
      </c>
      <c r="P1355" s="28" t="s">
        <v>4990</v>
      </c>
      <c r="Q1355" s="10">
        <v>3</v>
      </c>
      <c r="R1355" s="10">
        <v>1</v>
      </c>
      <c r="S1355" s="10" t="s">
        <v>4983</v>
      </c>
      <c r="T1355" s="10" t="s">
        <v>32</v>
      </c>
      <c r="U1355" s="10">
        <v>11002</v>
      </c>
      <c r="V1355" s="10">
        <v>11002</v>
      </c>
      <c r="W1355" s="10" t="s">
        <v>5019</v>
      </c>
      <c r="X1355" s="10" t="s">
        <v>4992</v>
      </c>
      <c r="Y1355" s="10" t="s">
        <v>4980</v>
      </c>
      <c r="Z1355" s="10" t="s">
        <v>4980</v>
      </c>
      <c r="AA1355" s="10" t="s">
        <v>4992</v>
      </c>
      <c r="AB1355" s="10" t="s">
        <v>12942</v>
      </c>
      <c r="AC1355" s="10" t="s">
        <v>5006</v>
      </c>
      <c r="AD1355" s="29"/>
      <c r="AE1355" s="20" t="str">
        <f>VLOOKUP(E1355,'FILIAIS PETZ'!A:Q,17,0)</f>
        <v>CO-3</v>
      </c>
      <c r="AF1355" s="20" t="str">
        <f>VLOOKUP(E1355,'FILIAIS PETZ'!A:Q,3,0)</f>
        <v>FELICIO</v>
      </c>
      <c r="AG1355" s="20" t="str">
        <f>VLOOKUP(E1355,'FILIAIS PETZ'!A:Q,2,0)</f>
        <v>R3</v>
      </c>
      <c r="AH1355" s="75">
        <v>900</v>
      </c>
      <c r="AI1355" s="16" t="s">
        <v>5725</v>
      </c>
      <c r="AJ1355" s="43" t="str">
        <f>VLOOKUP(E1355,'FILIAIS PETZ'!$A$2:$K$2000,11,0)</f>
        <v>18.328.118/0238-26</v>
      </c>
      <c r="AK1355" s="44" t="str">
        <f t="shared" si="87"/>
        <v>18.328.118/0238-26</v>
      </c>
    </row>
    <row r="1356" spans="1:37" s="14" customFormat="1" ht="15" customHeight="1" thickBot="1" x14ac:dyDescent="0.25">
      <c r="A1356" s="9">
        <f t="shared" si="86"/>
        <v>851657</v>
      </c>
      <c r="B1356" s="18">
        <f>VLOOKUP(C1356,FORNECEDORES!D:E,2,0)</f>
        <v>534449</v>
      </c>
      <c r="C1356" s="19" t="str">
        <f>VLOOKUP(D1356,FORNECEDORES!A:D,4,0)</f>
        <v>34.997.109/0001-67</v>
      </c>
      <c r="D1356" s="13" t="s">
        <v>4410</v>
      </c>
      <c r="E1356" s="20" t="str">
        <f t="shared" si="85"/>
        <v>04 0180</v>
      </c>
      <c r="F1356" s="28" t="s">
        <v>4944</v>
      </c>
      <c r="G1356" s="21" t="str">
        <f>VLOOKUP(E1356,'FILIAIS PETZ'!A:E,5,0)</f>
        <v>PETZ TORQUATO TAPAJOS</v>
      </c>
      <c r="H1356" s="20" t="str">
        <f>VLOOKUP(E1356,'FILIAIS PETZ'!A:D,4,0)</f>
        <v>TQTP-AM</v>
      </c>
      <c r="I1356" s="46">
        <v>45338</v>
      </c>
      <c r="J1356" s="10">
        <v>851657</v>
      </c>
      <c r="K1356" s="10" t="s">
        <v>5858</v>
      </c>
      <c r="L1356" s="28" t="s">
        <v>7805</v>
      </c>
      <c r="M1356" s="46">
        <v>45432</v>
      </c>
      <c r="N1356" s="46">
        <v>45455</v>
      </c>
      <c r="O1356" s="46">
        <v>45434</v>
      </c>
      <c r="P1356" s="28" t="s">
        <v>4990</v>
      </c>
      <c r="Q1356" s="10">
        <v>3</v>
      </c>
      <c r="R1356" s="10">
        <v>1</v>
      </c>
      <c r="S1356" s="10" t="s">
        <v>4983</v>
      </c>
      <c r="T1356" s="10" t="s">
        <v>32</v>
      </c>
      <c r="U1356" s="10">
        <v>11002</v>
      </c>
      <c r="V1356" s="10">
        <v>11002</v>
      </c>
      <c r="W1356" s="10" t="s">
        <v>5019</v>
      </c>
      <c r="X1356" s="10" t="s">
        <v>4992</v>
      </c>
      <c r="Y1356" s="10" t="s">
        <v>4980</v>
      </c>
      <c r="Z1356" s="10" t="s">
        <v>4980</v>
      </c>
      <c r="AA1356" s="10" t="s">
        <v>4992</v>
      </c>
      <c r="AB1356" s="10" t="s">
        <v>12942</v>
      </c>
      <c r="AC1356" s="10" t="s">
        <v>5006</v>
      </c>
      <c r="AD1356" s="29"/>
      <c r="AE1356" s="20" t="str">
        <f>VLOOKUP(E1356,'FILIAIS PETZ'!A:Q,17,0)</f>
        <v>CO-3</v>
      </c>
      <c r="AF1356" s="20" t="str">
        <f>VLOOKUP(E1356,'FILIAIS PETZ'!A:Q,3,0)</f>
        <v>FELICIO</v>
      </c>
      <c r="AG1356" s="20" t="str">
        <f>VLOOKUP(E1356,'FILIAIS PETZ'!A:Q,2,0)</f>
        <v>R3</v>
      </c>
      <c r="AH1356" s="75">
        <v>900</v>
      </c>
      <c r="AI1356" s="16" t="s">
        <v>5725</v>
      </c>
      <c r="AJ1356" s="43">
        <f>VLOOKUP(E1356,'FILIAIS PETZ'!$A$2:$K$2000,11,0)</f>
        <v>18328118017346</v>
      </c>
      <c r="AK1356" s="44">
        <f t="shared" si="87"/>
        <v>18328118017346</v>
      </c>
    </row>
    <row r="1357" spans="1:37" s="14" customFormat="1" ht="15" customHeight="1" thickBot="1" x14ac:dyDescent="0.25">
      <c r="A1357" s="9">
        <f t="shared" si="86"/>
        <v>851658</v>
      </c>
      <c r="B1357" s="18">
        <f>VLOOKUP(C1357,FORNECEDORES!D:E,2,0)</f>
        <v>534449</v>
      </c>
      <c r="C1357" s="19" t="str">
        <f>VLOOKUP(D1357,FORNECEDORES!A:D,4,0)</f>
        <v>34.997.109/0001-67</v>
      </c>
      <c r="D1357" s="13" t="s">
        <v>4410</v>
      </c>
      <c r="E1357" s="20" t="str">
        <f t="shared" si="85"/>
        <v>04 0146</v>
      </c>
      <c r="F1357" s="28" t="s">
        <v>4947</v>
      </c>
      <c r="G1357" s="21" t="str">
        <f>VLOOKUP(E1357,'FILIAIS PETZ'!A:E,5,0)</f>
        <v>PETZ DJALMA BATISTA</v>
      </c>
      <c r="H1357" s="20" t="str">
        <f>VLOOKUP(E1357,'FILIAIS PETZ'!A:D,4,0)</f>
        <v>DJBA-AM</v>
      </c>
      <c r="I1357" s="46">
        <v>45338</v>
      </c>
      <c r="J1357" s="10">
        <v>851658</v>
      </c>
      <c r="K1357" s="10" t="s">
        <v>5858</v>
      </c>
      <c r="L1357" s="28" t="s">
        <v>7807</v>
      </c>
      <c r="M1357" s="46">
        <v>45432</v>
      </c>
      <c r="N1357" s="46">
        <v>45455</v>
      </c>
      <c r="O1357" s="46">
        <v>45434</v>
      </c>
      <c r="P1357" s="28" t="s">
        <v>4990</v>
      </c>
      <c r="Q1357" s="10">
        <v>3</v>
      </c>
      <c r="R1357" s="10">
        <v>1</v>
      </c>
      <c r="S1357" s="10" t="s">
        <v>4983</v>
      </c>
      <c r="T1357" s="10" t="s">
        <v>32</v>
      </c>
      <c r="U1357" s="10">
        <v>11002</v>
      </c>
      <c r="V1357" s="10">
        <v>11002</v>
      </c>
      <c r="W1357" s="10" t="s">
        <v>5019</v>
      </c>
      <c r="X1357" s="10" t="s">
        <v>4992</v>
      </c>
      <c r="Y1357" s="10" t="s">
        <v>4980</v>
      </c>
      <c r="Z1357" s="10" t="s">
        <v>4980</v>
      </c>
      <c r="AA1357" s="10" t="s">
        <v>4992</v>
      </c>
      <c r="AB1357" s="10" t="s">
        <v>12942</v>
      </c>
      <c r="AC1357" s="10" t="s">
        <v>5006</v>
      </c>
      <c r="AD1357" s="29"/>
      <c r="AE1357" s="20" t="str">
        <f>VLOOKUP(E1357,'FILIAIS PETZ'!A:Q,17,0)</f>
        <v>CO-3</v>
      </c>
      <c r="AF1357" s="20" t="str">
        <f>VLOOKUP(E1357,'FILIAIS PETZ'!A:Q,3,0)</f>
        <v>FELICIO</v>
      </c>
      <c r="AG1357" s="20" t="str">
        <f>VLOOKUP(E1357,'FILIAIS PETZ'!A:Q,2,0)</f>
        <v>R3</v>
      </c>
      <c r="AH1357" s="75">
        <v>900</v>
      </c>
      <c r="AI1357" s="16" t="s">
        <v>5725</v>
      </c>
      <c r="AJ1357" s="43">
        <f>VLOOKUP(E1357,'FILIAIS PETZ'!$A$2:$K$2000,11,0)</f>
        <v>18328118013782</v>
      </c>
      <c r="AK1357" s="44">
        <f t="shared" si="87"/>
        <v>18328118013782</v>
      </c>
    </row>
    <row r="1358" spans="1:37" s="14" customFormat="1" ht="15" customHeight="1" thickBot="1" x14ac:dyDescent="0.25">
      <c r="A1358" s="9">
        <f t="shared" si="86"/>
        <v>851663</v>
      </c>
      <c r="B1358" s="18">
        <f>VLOOKUP(C1358,FORNECEDORES!D:E,2,0)</f>
        <v>7736</v>
      </c>
      <c r="C1358" s="19" t="str">
        <f>VLOOKUP(D1358,FORNECEDORES!A:D,4,0)</f>
        <v>27.385.816/0001-37</v>
      </c>
      <c r="D1358" s="13" t="s">
        <v>2591</v>
      </c>
      <c r="E1358" s="20" t="str">
        <f t="shared" si="85"/>
        <v>04 0073</v>
      </c>
      <c r="F1358" s="28" t="s">
        <v>4953</v>
      </c>
      <c r="G1358" s="21" t="str">
        <f>VLOOKUP(E1358,'FILIAIS PETZ'!A:E,5,0)</f>
        <v>PETZ CAMPO GRANDE</v>
      </c>
      <c r="H1358" s="20" t="str">
        <f>VLOOKUP(E1358,'FILIAIS PETZ'!A:D,4,0)</f>
        <v>CGDE-MS</v>
      </c>
      <c r="I1358" s="46">
        <v>45338</v>
      </c>
      <c r="J1358" s="10">
        <v>851663</v>
      </c>
      <c r="K1358" s="10" t="s">
        <v>5858</v>
      </c>
      <c r="L1358" s="28" t="s">
        <v>6019</v>
      </c>
      <c r="M1358" s="46">
        <v>45352</v>
      </c>
      <c r="N1358" s="46">
        <v>45378</v>
      </c>
      <c r="O1358" s="46">
        <v>45356</v>
      </c>
      <c r="P1358" s="28" t="s">
        <v>4990</v>
      </c>
      <c r="Q1358" s="10">
        <v>3</v>
      </c>
      <c r="R1358" s="10">
        <v>1</v>
      </c>
      <c r="S1358" s="10" t="s">
        <v>4983</v>
      </c>
      <c r="T1358" s="10" t="s">
        <v>32</v>
      </c>
      <c r="U1358" s="10">
        <v>11002</v>
      </c>
      <c r="V1358" s="10">
        <v>11002</v>
      </c>
      <c r="W1358" s="10" t="s">
        <v>5019</v>
      </c>
      <c r="X1358" s="10" t="s">
        <v>4985</v>
      </c>
      <c r="Y1358" s="9" t="s">
        <v>4980</v>
      </c>
      <c r="Z1358" s="9" t="s">
        <v>4980</v>
      </c>
      <c r="AA1358" s="9" t="s">
        <v>4989</v>
      </c>
      <c r="AB1358" s="10" t="s">
        <v>5066</v>
      </c>
      <c r="AC1358" s="10" t="s">
        <v>5006</v>
      </c>
      <c r="AD1358" s="29"/>
      <c r="AE1358" s="20" t="str">
        <f>VLOOKUP(E1358,'FILIAIS PETZ'!A:Q,17,0)</f>
        <v>CO-1</v>
      </c>
      <c r="AF1358" s="20" t="str">
        <f>VLOOKUP(E1358,'FILIAIS PETZ'!A:Q,3,0)</f>
        <v>FELICIO</v>
      </c>
      <c r="AG1358" s="20" t="str">
        <f>VLOOKUP(E1358,'FILIAIS PETZ'!A:Q,2,0)</f>
        <v>R3</v>
      </c>
      <c r="AH1358" s="75">
        <v>1400</v>
      </c>
      <c r="AI1358" s="16" t="s">
        <v>5723</v>
      </c>
      <c r="AJ1358" s="43">
        <f>VLOOKUP(E1358,'FILIAIS PETZ'!$A$2:$K$2000,11,0)</f>
        <v>18328118007383</v>
      </c>
      <c r="AK1358" s="44">
        <f t="shared" si="87"/>
        <v>18328118007383</v>
      </c>
    </row>
    <row r="1359" spans="1:37" s="14" customFormat="1" ht="15" customHeight="1" thickBot="1" x14ac:dyDescent="0.25">
      <c r="A1359" s="9">
        <f t="shared" si="86"/>
        <v>851664</v>
      </c>
      <c r="B1359" s="18">
        <f>VLOOKUP(C1359,FORNECEDORES!D:E,2,0)</f>
        <v>7736</v>
      </c>
      <c r="C1359" s="19" t="str">
        <f>VLOOKUP(D1359,FORNECEDORES!A:D,4,0)</f>
        <v>27.385.816/0001-37</v>
      </c>
      <c r="D1359" s="13" t="s">
        <v>2591</v>
      </c>
      <c r="E1359" s="20" t="str">
        <f t="shared" si="85"/>
        <v>04 0144</v>
      </c>
      <c r="F1359" s="28" t="s">
        <v>4938</v>
      </c>
      <c r="G1359" s="21" t="str">
        <f>VLOOKUP(E1359,'FILIAIS PETZ'!A:E,5,0)</f>
        <v>PETZ FERNANDO CORREA</v>
      </c>
      <c r="H1359" s="20" t="str">
        <f>VLOOKUP(E1359,'FILIAIS PETZ'!A:D,4,0)</f>
        <v>FCOR-MT</v>
      </c>
      <c r="I1359" s="46">
        <v>45338</v>
      </c>
      <c r="J1359" s="10">
        <v>851664</v>
      </c>
      <c r="K1359" s="10" t="s">
        <v>5858</v>
      </c>
      <c r="L1359" s="28" t="s">
        <v>6021</v>
      </c>
      <c r="M1359" s="46">
        <v>45352</v>
      </c>
      <c r="N1359" s="46">
        <v>45378</v>
      </c>
      <c r="O1359" s="46">
        <v>45356</v>
      </c>
      <c r="P1359" s="28" t="s">
        <v>4990</v>
      </c>
      <c r="Q1359" s="10">
        <v>3</v>
      </c>
      <c r="R1359" s="10">
        <v>1</v>
      </c>
      <c r="S1359" s="10" t="s">
        <v>4983</v>
      </c>
      <c r="T1359" s="10" t="s">
        <v>32</v>
      </c>
      <c r="U1359" s="10">
        <v>11002</v>
      </c>
      <c r="V1359" s="10">
        <v>11002</v>
      </c>
      <c r="W1359" s="10" t="s">
        <v>5019</v>
      </c>
      <c r="X1359" s="10" t="s">
        <v>4985</v>
      </c>
      <c r="Y1359" s="9" t="s">
        <v>4980</v>
      </c>
      <c r="Z1359" s="9" t="s">
        <v>4980</v>
      </c>
      <c r="AA1359" s="9" t="s">
        <v>4989</v>
      </c>
      <c r="AB1359" s="10" t="s">
        <v>5066</v>
      </c>
      <c r="AC1359" s="10" t="s">
        <v>5006</v>
      </c>
      <c r="AD1359" s="29"/>
      <c r="AE1359" s="20" t="str">
        <f>VLOOKUP(E1359,'FILIAIS PETZ'!A:Q,17,0)</f>
        <v>CO-3</v>
      </c>
      <c r="AF1359" s="20" t="str">
        <f>VLOOKUP(E1359,'FILIAIS PETZ'!A:Q,3,0)</f>
        <v>FELICIO</v>
      </c>
      <c r="AG1359" s="20" t="str">
        <f>VLOOKUP(E1359,'FILIAIS PETZ'!A:Q,2,0)</f>
        <v>R3</v>
      </c>
      <c r="AH1359" s="75">
        <v>1600</v>
      </c>
      <c r="AI1359" s="16" t="s">
        <v>5723</v>
      </c>
      <c r="AJ1359" s="43">
        <f>VLOOKUP(E1359,'FILIAIS PETZ'!$A$2:$K$2000,11,0)</f>
        <v>18328118014169</v>
      </c>
      <c r="AK1359" s="44">
        <f t="shared" si="87"/>
        <v>18328118014169</v>
      </c>
    </row>
    <row r="1360" spans="1:37" s="14" customFormat="1" ht="15" customHeight="1" thickBot="1" x14ac:dyDescent="0.25">
      <c r="A1360" s="9">
        <f t="shared" si="86"/>
        <v>851665</v>
      </c>
      <c r="B1360" s="18">
        <f>VLOOKUP(C1360,FORNECEDORES!D:E,2,0)</f>
        <v>7736</v>
      </c>
      <c r="C1360" s="19" t="str">
        <f>VLOOKUP(D1360,FORNECEDORES!A:D,4,0)</f>
        <v>27.385.816/0001-37</v>
      </c>
      <c r="D1360" s="13" t="s">
        <v>2591</v>
      </c>
      <c r="E1360" s="20" t="str">
        <f t="shared" si="85"/>
        <v>04 0142</v>
      </c>
      <c r="F1360" s="28" t="s">
        <v>4931</v>
      </c>
      <c r="G1360" s="21" t="str">
        <f>VLOOKUP(E1360,'FILIAIS PETZ'!A:E,5,0)</f>
        <v>PETZ MIGUEL SUTIL</v>
      </c>
      <c r="H1360" s="20" t="str">
        <f>VLOOKUP(E1360,'FILIAIS PETZ'!A:D,4,0)</f>
        <v>MGST-MT</v>
      </c>
      <c r="I1360" s="46">
        <v>45338</v>
      </c>
      <c r="J1360" s="10">
        <v>851665</v>
      </c>
      <c r="K1360" s="10" t="s">
        <v>5858</v>
      </c>
      <c r="L1360" s="28" t="s">
        <v>6059</v>
      </c>
      <c r="M1360" s="46">
        <v>45352</v>
      </c>
      <c r="N1360" s="46">
        <v>45378</v>
      </c>
      <c r="O1360" s="46">
        <v>45357</v>
      </c>
      <c r="P1360" s="28" t="s">
        <v>4990</v>
      </c>
      <c r="Q1360" s="10">
        <v>3</v>
      </c>
      <c r="R1360" s="10">
        <v>1</v>
      </c>
      <c r="S1360" s="10" t="s">
        <v>4983</v>
      </c>
      <c r="T1360" s="10" t="s">
        <v>32</v>
      </c>
      <c r="U1360" s="10">
        <v>11002</v>
      </c>
      <c r="V1360" s="10">
        <v>11002</v>
      </c>
      <c r="W1360" s="10" t="s">
        <v>5019</v>
      </c>
      <c r="X1360" s="10" t="s">
        <v>4985</v>
      </c>
      <c r="Y1360" s="9" t="s">
        <v>4980</v>
      </c>
      <c r="Z1360" s="9" t="s">
        <v>4980</v>
      </c>
      <c r="AA1360" s="9" t="s">
        <v>4989</v>
      </c>
      <c r="AB1360" s="10" t="s">
        <v>5066</v>
      </c>
      <c r="AC1360" s="10" t="s">
        <v>5006</v>
      </c>
      <c r="AD1360" s="29"/>
      <c r="AE1360" s="20" t="str">
        <f>VLOOKUP(E1360,'FILIAIS PETZ'!A:Q,17,0)</f>
        <v>CO-3</v>
      </c>
      <c r="AF1360" s="20" t="str">
        <f>VLOOKUP(E1360,'FILIAIS PETZ'!A:Q,3,0)</f>
        <v>FELICIO</v>
      </c>
      <c r="AG1360" s="20" t="str">
        <f>VLOOKUP(E1360,'FILIAIS PETZ'!A:Q,2,0)</f>
        <v>R3</v>
      </c>
      <c r="AH1360" s="75">
        <v>1600</v>
      </c>
      <c r="AI1360" s="16" t="s">
        <v>5723</v>
      </c>
      <c r="AJ1360" s="43">
        <f>VLOOKUP(E1360,'FILIAIS PETZ'!$A$2:$K$2000,11,0)</f>
        <v>18328118013430</v>
      </c>
      <c r="AK1360" s="44">
        <f t="shared" si="87"/>
        <v>18328118013430</v>
      </c>
    </row>
    <row r="1361" spans="1:37" s="14" customFormat="1" ht="15" customHeight="1" thickBot="1" x14ac:dyDescent="0.25">
      <c r="A1361" s="9">
        <f t="shared" si="86"/>
        <v>851666</v>
      </c>
      <c r="B1361" s="18">
        <f>VLOOKUP(C1361,FORNECEDORES!D:E,2,0)</f>
        <v>7736</v>
      </c>
      <c r="C1361" s="19" t="str">
        <f>VLOOKUP(D1361,FORNECEDORES!A:D,4,0)</f>
        <v>27.385.816/0001-37</v>
      </c>
      <c r="D1361" s="13" t="s">
        <v>2591</v>
      </c>
      <c r="E1361" s="20" t="str">
        <f t="shared" si="85"/>
        <v>04 0224</v>
      </c>
      <c r="F1361" s="28" t="s">
        <v>4941</v>
      </c>
      <c r="G1361" s="21" t="str">
        <f>VLOOKUP(E1361,'FILIAIS PETZ'!A:E,5,0)</f>
        <v>PETZ NORTE SUL PLAZA</v>
      </c>
      <c r="H1361" s="20" t="str">
        <f>VLOOKUP(E1361,'FILIAIS PETZ'!A:D,4,0)</f>
        <v>NSPL-MS</v>
      </c>
      <c r="I1361" s="46">
        <v>45338</v>
      </c>
      <c r="J1361" s="10">
        <v>851666</v>
      </c>
      <c r="K1361" s="10" t="s">
        <v>5858</v>
      </c>
      <c r="L1361" s="28" t="s">
        <v>6061</v>
      </c>
      <c r="M1361" s="46">
        <v>45352</v>
      </c>
      <c r="N1361" s="46">
        <v>45378</v>
      </c>
      <c r="O1361" s="46">
        <v>45357</v>
      </c>
      <c r="P1361" s="28" t="s">
        <v>4990</v>
      </c>
      <c r="Q1361" s="10">
        <v>3</v>
      </c>
      <c r="R1361" s="10">
        <v>1</v>
      </c>
      <c r="S1361" s="10" t="s">
        <v>4983</v>
      </c>
      <c r="T1361" s="10" t="s">
        <v>32</v>
      </c>
      <c r="U1361" s="10">
        <v>11002</v>
      </c>
      <c r="V1361" s="10">
        <v>11002</v>
      </c>
      <c r="W1361" s="10" t="s">
        <v>5019</v>
      </c>
      <c r="X1361" s="10" t="s">
        <v>4985</v>
      </c>
      <c r="Y1361" s="9" t="s">
        <v>4980</v>
      </c>
      <c r="Z1361" s="9" t="s">
        <v>4980</v>
      </c>
      <c r="AA1361" s="9" t="s">
        <v>4989</v>
      </c>
      <c r="AB1361" s="10" t="s">
        <v>5066</v>
      </c>
      <c r="AC1361" s="10" t="s">
        <v>5006</v>
      </c>
      <c r="AD1361" s="29"/>
      <c r="AE1361" s="20" t="str">
        <f>VLOOKUP(E1361,'FILIAIS PETZ'!A:Q,17,0)</f>
        <v>CO-1</v>
      </c>
      <c r="AF1361" s="20" t="str">
        <f>VLOOKUP(E1361,'FILIAIS PETZ'!A:Q,3,0)</f>
        <v>FELICIO</v>
      </c>
      <c r="AG1361" s="20" t="str">
        <f>VLOOKUP(E1361,'FILIAIS PETZ'!A:Q,2,0)</f>
        <v>R3</v>
      </c>
      <c r="AH1361" s="75">
        <v>1400</v>
      </c>
      <c r="AI1361" s="16" t="s">
        <v>5723</v>
      </c>
      <c r="AJ1361" s="43">
        <f>VLOOKUP(E1361,'FILIAIS PETZ'!$A$2:$K$2000,11,0)</f>
        <v>18328118021459</v>
      </c>
      <c r="AK1361" s="44">
        <f t="shared" si="87"/>
        <v>18328118021459</v>
      </c>
    </row>
    <row r="1362" spans="1:37" s="14" customFormat="1" ht="15" customHeight="1" thickBot="1" x14ac:dyDescent="0.25">
      <c r="A1362" s="9">
        <f t="shared" si="86"/>
        <v>851667</v>
      </c>
      <c r="B1362" s="18">
        <f>VLOOKUP(C1362,FORNECEDORES!D:E,2,0)</f>
        <v>7736</v>
      </c>
      <c r="C1362" s="19" t="str">
        <f>VLOOKUP(D1362,FORNECEDORES!A:D,4,0)</f>
        <v>27.385.816/0001-37</v>
      </c>
      <c r="D1362" s="13" t="s">
        <v>2591</v>
      </c>
      <c r="E1362" s="20" t="str">
        <f t="shared" si="85"/>
        <v>04 0228</v>
      </c>
      <c r="F1362" s="28" t="s">
        <v>4939</v>
      </c>
      <c r="G1362" s="21" t="str">
        <f>VLOOKUP(E1362,'FILIAIS PETZ'!A:E,5,0)</f>
        <v>PETZ SHOPPING PANTANAL</v>
      </c>
      <c r="H1362" s="20" t="str">
        <f>VLOOKUP(E1362,'FILIAIS PETZ'!A:D,4,0)</f>
        <v>SPAN-MT</v>
      </c>
      <c r="I1362" s="46">
        <v>45338</v>
      </c>
      <c r="J1362" s="10">
        <v>851667</v>
      </c>
      <c r="K1362" s="10" t="s">
        <v>5858</v>
      </c>
      <c r="L1362" s="28" t="s">
        <v>6063</v>
      </c>
      <c r="M1362" s="46">
        <v>45352</v>
      </c>
      <c r="N1362" s="46">
        <v>45378</v>
      </c>
      <c r="O1362" s="46">
        <v>45357</v>
      </c>
      <c r="P1362" s="28" t="s">
        <v>4990</v>
      </c>
      <c r="Q1362" s="10">
        <v>3</v>
      </c>
      <c r="R1362" s="10">
        <v>1</v>
      </c>
      <c r="S1362" s="10" t="s">
        <v>4983</v>
      </c>
      <c r="T1362" s="10" t="s">
        <v>32</v>
      </c>
      <c r="U1362" s="10">
        <v>11002</v>
      </c>
      <c r="V1362" s="10">
        <v>11002</v>
      </c>
      <c r="W1362" s="10" t="s">
        <v>5019</v>
      </c>
      <c r="X1362" s="10" t="s">
        <v>4985</v>
      </c>
      <c r="Y1362" s="9" t="s">
        <v>4980</v>
      </c>
      <c r="Z1362" s="9" t="s">
        <v>4980</v>
      </c>
      <c r="AA1362" s="9" t="s">
        <v>4989</v>
      </c>
      <c r="AB1362" s="10" t="s">
        <v>5066</v>
      </c>
      <c r="AC1362" s="10" t="s">
        <v>5006</v>
      </c>
      <c r="AD1362" s="29"/>
      <c r="AE1362" s="20" t="str">
        <f>VLOOKUP(E1362,'FILIAIS PETZ'!A:Q,17,0)</f>
        <v>CO-3</v>
      </c>
      <c r="AF1362" s="20" t="str">
        <f>VLOOKUP(E1362,'FILIAIS PETZ'!A:Q,3,0)</f>
        <v>FELICIO</v>
      </c>
      <c r="AG1362" s="20" t="str">
        <f>VLOOKUP(E1362,'FILIAIS PETZ'!A:Q,2,0)</f>
        <v>R3</v>
      </c>
      <c r="AH1362" s="75">
        <v>1600</v>
      </c>
      <c r="AI1362" s="16" t="s">
        <v>5723</v>
      </c>
      <c r="AJ1362" s="43">
        <f>VLOOKUP(E1362,'FILIAIS PETZ'!$A$2:$K$2000,11,0)</f>
        <v>18328118021700</v>
      </c>
      <c r="AK1362" s="44">
        <f t="shared" si="87"/>
        <v>18328118021700</v>
      </c>
    </row>
    <row r="1363" spans="1:37" s="14" customFormat="1" ht="15" customHeight="1" thickBot="1" x14ac:dyDescent="0.25">
      <c r="A1363" s="9">
        <f t="shared" si="86"/>
        <v>851669</v>
      </c>
      <c r="B1363" s="18">
        <f>VLOOKUP(C1363,FORNECEDORES!D:E,2,0)</f>
        <v>7736</v>
      </c>
      <c r="C1363" s="19" t="str">
        <f>VLOOKUP(D1363,FORNECEDORES!A:D,4,0)</f>
        <v>27.385.816/0001-37</v>
      </c>
      <c r="D1363" s="13" t="s">
        <v>2591</v>
      </c>
      <c r="E1363" s="20" t="str">
        <f t="shared" si="85"/>
        <v>04 0245</v>
      </c>
      <c r="F1363" s="28" t="s">
        <v>4976</v>
      </c>
      <c r="G1363" s="21" t="str">
        <f>VLOOKUP(E1363,'FILIAIS PETZ'!A:E,5,0)</f>
        <v>PETZ AFONSO PENA</v>
      </c>
      <c r="H1363" s="20" t="str">
        <f>VLOOKUP(E1363,'FILIAIS PETZ'!A:D,4,0)</f>
        <v>AFPN-MS</v>
      </c>
      <c r="I1363" s="46">
        <v>45338</v>
      </c>
      <c r="J1363" s="10">
        <v>851669</v>
      </c>
      <c r="K1363" s="10" t="s">
        <v>5858</v>
      </c>
      <c r="L1363" s="28" t="s">
        <v>6017</v>
      </c>
      <c r="M1363" s="46">
        <v>45352</v>
      </c>
      <c r="N1363" s="46">
        <v>45378</v>
      </c>
      <c r="O1363" s="46">
        <v>45356</v>
      </c>
      <c r="P1363" s="28" t="s">
        <v>4990</v>
      </c>
      <c r="Q1363" s="10">
        <v>3</v>
      </c>
      <c r="R1363" s="10">
        <v>1</v>
      </c>
      <c r="S1363" s="10" t="s">
        <v>4983</v>
      </c>
      <c r="T1363" s="10" t="s">
        <v>32</v>
      </c>
      <c r="U1363" s="10">
        <v>11002</v>
      </c>
      <c r="V1363" s="10">
        <v>11002</v>
      </c>
      <c r="W1363" s="10" t="s">
        <v>5019</v>
      </c>
      <c r="X1363" s="10" t="s">
        <v>4985</v>
      </c>
      <c r="Y1363" s="9" t="s">
        <v>4980</v>
      </c>
      <c r="Z1363" s="9" t="s">
        <v>4980</v>
      </c>
      <c r="AA1363" s="9" t="s">
        <v>4989</v>
      </c>
      <c r="AB1363" s="10" t="s">
        <v>5066</v>
      </c>
      <c r="AC1363" s="10" t="s">
        <v>5006</v>
      </c>
      <c r="AD1363" s="29"/>
      <c r="AE1363" s="20" t="str">
        <f>VLOOKUP(E1363,'FILIAIS PETZ'!A:Q,17,0)</f>
        <v>CO-1</v>
      </c>
      <c r="AF1363" s="20" t="str">
        <f>VLOOKUP(E1363,'FILIAIS PETZ'!A:Q,3,0)</f>
        <v>FELICIO</v>
      </c>
      <c r="AG1363" s="20" t="str">
        <f>VLOOKUP(E1363,'FILIAIS PETZ'!A:Q,2,0)</f>
        <v>R3</v>
      </c>
      <c r="AH1363" s="75">
        <v>1600</v>
      </c>
      <c r="AI1363" s="16" t="s">
        <v>5723</v>
      </c>
      <c r="AJ1363" s="43" t="str">
        <f>VLOOKUP(E1363,'FILIAIS PETZ'!$A$2:$K$2000,11,0)</f>
        <v>18.328.118/0232-30</v>
      </c>
      <c r="AK1363" s="44" t="str">
        <f t="shared" si="87"/>
        <v>18.328.118/0232-30</v>
      </c>
    </row>
    <row r="1364" spans="1:37" s="14" customFormat="1" ht="15" customHeight="1" thickBot="1" x14ac:dyDescent="0.25">
      <c r="A1364" s="9">
        <f t="shared" si="86"/>
        <v>851673</v>
      </c>
      <c r="B1364" s="18">
        <f>VLOOKUP(C1364,FORNECEDORES!D:E,2,0)</f>
        <v>7736</v>
      </c>
      <c r="C1364" s="19" t="str">
        <f>VLOOKUP(D1364,FORNECEDORES!A:D,4,0)</f>
        <v>27.385.816/0001-37</v>
      </c>
      <c r="D1364" s="13" t="s">
        <v>2591</v>
      </c>
      <c r="E1364" s="20" t="str">
        <f t="shared" si="85"/>
        <v>04 0232</v>
      </c>
      <c r="F1364" s="28" t="s">
        <v>4956</v>
      </c>
      <c r="G1364" s="21" t="str">
        <f>VLOOKUP(E1364,'FILIAIS PETZ'!A:E,5,0)</f>
        <v>PETZ VARZEA GRANDE</v>
      </c>
      <c r="H1364" s="20" t="str">
        <f>VLOOKUP(E1364,'FILIAIS PETZ'!A:D,4,0)</f>
        <v>VGDE-MT</v>
      </c>
      <c r="I1364" s="46">
        <v>45338</v>
      </c>
      <c r="J1364" s="10">
        <v>851673</v>
      </c>
      <c r="K1364" s="10" t="s">
        <v>5858</v>
      </c>
      <c r="L1364" s="28" t="s">
        <v>6065</v>
      </c>
      <c r="M1364" s="46">
        <v>45352</v>
      </c>
      <c r="N1364" s="46">
        <v>45378</v>
      </c>
      <c r="O1364" s="46">
        <v>45357</v>
      </c>
      <c r="P1364" s="28" t="s">
        <v>4990</v>
      </c>
      <c r="Q1364" s="10">
        <v>3</v>
      </c>
      <c r="R1364" s="10">
        <v>1</v>
      </c>
      <c r="S1364" s="10" t="s">
        <v>4983</v>
      </c>
      <c r="T1364" s="10" t="s">
        <v>32</v>
      </c>
      <c r="U1364" s="10">
        <v>11002</v>
      </c>
      <c r="V1364" s="10">
        <v>11002</v>
      </c>
      <c r="W1364" s="10" t="s">
        <v>5019</v>
      </c>
      <c r="X1364" s="10" t="s">
        <v>4985</v>
      </c>
      <c r="Y1364" s="9" t="s">
        <v>4980</v>
      </c>
      <c r="Z1364" s="9" t="s">
        <v>4980</v>
      </c>
      <c r="AA1364" s="9" t="s">
        <v>4989</v>
      </c>
      <c r="AB1364" s="10" t="s">
        <v>5066</v>
      </c>
      <c r="AC1364" s="10" t="s">
        <v>5006</v>
      </c>
      <c r="AD1364" s="29"/>
      <c r="AE1364" s="20" t="str">
        <f>VLOOKUP(E1364,'FILIAIS PETZ'!A:Q,17,0)</f>
        <v>CO-3</v>
      </c>
      <c r="AF1364" s="20" t="str">
        <f>VLOOKUP(E1364,'FILIAIS PETZ'!A:Q,3,0)</f>
        <v>FELICIO</v>
      </c>
      <c r="AG1364" s="20" t="str">
        <f>VLOOKUP(E1364,'FILIAIS PETZ'!A:Q,2,0)</f>
        <v>R3</v>
      </c>
      <c r="AH1364" s="75">
        <v>1200</v>
      </c>
      <c r="AI1364" s="16" t="s">
        <v>5723</v>
      </c>
      <c r="AJ1364" s="43">
        <f>VLOOKUP(E1364,'FILIAIS PETZ'!$A$2:$K$2000,11,0)</f>
        <v>18328118021963</v>
      </c>
      <c r="AK1364" s="44">
        <f t="shared" si="87"/>
        <v>18328118021963</v>
      </c>
    </row>
    <row r="1365" spans="1:37" s="14" customFormat="1" ht="15" customHeight="1" thickBot="1" x14ac:dyDescent="0.25">
      <c r="A1365" s="9">
        <f t="shared" si="86"/>
        <v>851678</v>
      </c>
      <c r="B1365" s="18">
        <f>VLOOKUP(C1365,FORNECEDORES!D:E,2,0)</f>
        <v>7736</v>
      </c>
      <c r="C1365" s="19" t="str">
        <f>VLOOKUP(D1365,FORNECEDORES!A:D,4,0)</f>
        <v>27.385.816/0001-37</v>
      </c>
      <c r="D1365" s="13" t="s">
        <v>2591</v>
      </c>
      <c r="E1365" s="20" t="str">
        <f t="shared" si="85"/>
        <v>04 0073</v>
      </c>
      <c r="F1365" s="28" t="s">
        <v>4953</v>
      </c>
      <c r="G1365" s="21" t="str">
        <f>VLOOKUP(E1365,'FILIAIS PETZ'!A:E,5,0)</f>
        <v>PETZ CAMPO GRANDE</v>
      </c>
      <c r="H1365" s="20" t="str">
        <f>VLOOKUP(E1365,'FILIAIS PETZ'!A:D,4,0)</f>
        <v>CGDE-MS</v>
      </c>
      <c r="I1365" s="46">
        <v>45338</v>
      </c>
      <c r="J1365" s="10">
        <v>851678</v>
      </c>
      <c r="K1365" s="10" t="s">
        <v>5858</v>
      </c>
      <c r="L1365" s="28" t="s">
        <v>6018</v>
      </c>
      <c r="M1365" s="46">
        <v>45352</v>
      </c>
      <c r="N1365" s="46">
        <v>45378</v>
      </c>
      <c r="O1365" s="46">
        <v>45356</v>
      </c>
      <c r="P1365" s="28" t="s">
        <v>4990</v>
      </c>
      <c r="Q1365" s="10">
        <v>3</v>
      </c>
      <c r="R1365" s="10">
        <v>1</v>
      </c>
      <c r="S1365" s="10" t="s">
        <v>4983</v>
      </c>
      <c r="T1365" s="10" t="s">
        <v>32</v>
      </c>
      <c r="U1365" s="10">
        <v>11002</v>
      </c>
      <c r="V1365" s="10">
        <v>11002</v>
      </c>
      <c r="W1365" s="10" t="s">
        <v>5019</v>
      </c>
      <c r="X1365" s="10" t="s">
        <v>4992</v>
      </c>
      <c r="Y1365" s="10" t="s">
        <v>4980</v>
      </c>
      <c r="Z1365" s="10" t="s">
        <v>4980</v>
      </c>
      <c r="AA1365" s="10" t="s">
        <v>4992</v>
      </c>
      <c r="AB1365" s="10" t="s">
        <v>5066</v>
      </c>
      <c r="AC1365" s="10" t="s">
        <v>5006</v>
      </c>
      <c r="AD1365" s="29"/>
      <c r="AE1365" s="20" t="str">
        <f>VLOOKUP(E1365,'FILIAIS PETZ'!A:Q,17,0)</f>
        <v>CO-1</v>
      </c>
      <c r="AF1365" s="20" t="str">
        <f>VLOOKUP(E1365,'FILIAIS PETZ'!A:Q,3,0)</f>
        <v>FELICIO</v>
      </c>
      <c r="AG1365" s="20" t="str">
        <f>VLOOKUP(E1365,'FILIAIS PETZ'!A:Q,2,0)</f>
        <v>R3</v>
      </c>
      <c r="AH1365" s="75">
        <v>1800</v>
      </c>
      <c r="AI1365" s="16" t="s">
        <v>5724</v>
      </c>
      <c r="AJ1365" s="43">
        <f>VLOOKUP(E1365,'FILIAIS PETZ'!$A$2:$K$2000,11,0)</f>
        <v>18328118007383</v>
      </c>
      <c r="AK1365" s="44">
        <f t="shared" si="87"/>
        <v>18328118007383</v>
      </c>
    </row>
    <row r="1366" spans="1:37" s="14" customFormat="1" ht="15" customHeight="1" thickBot="1" x14ac:dyDescent="0.25">
      <c r="A1366" s="9">
        <f t="shared" si="86"/>
        <v>851679</v>
      </c>
      <c r="B1366" s="18">
        <f>VLOOKUP(C1366,FORNECEDORES!D:E,2,0)</f>
        <v>7736</v>
      </c>
      <c r="C1366" s="19" t="str">
        <f>VLOOKUP(D1366,FORNECEDORES!A:D,4,0)</f>
        <v>27.385.816/0001-37</v>
      </c>
      <c r="D1366" s="13" t="s">
        <v>2591</v>
      </c>
      <c r="E1366" s="20" t="str">
        <f t="shared" si="85"/>
        <v>04 0144</v>
      </c>
      <c r="F1366" s="28" t="s">
        <v>4938</v>
      </c>
      <c r="G1366" s="21" t="str">
        <f>VLOOKUP(E1366,'FILIAIS PETZ'!A:E,5,0)</f>
        <v>PETZ FERNANDO CORREA</v>
      </c>
      <c r="H1366" s="20" t="str">
        <f>VLOOKUP(E1366,'FILIAIS PETZ'!A:D,4,0)</f>
        <v>FCOR-MT</v>
      </c>
      <c r="I1366" s="46">
        <v>45338</v>
      </c>
      <c r="J1366" s="10">
        <v>851679</v>
      </c>
      <c r="K1366" s="10" t="s">
        <v>5858</v>
      </c>
      <c r="L1366" s="28" t="s">
        <v>6020</v>
      </c>
      <c r="M1366" s="46">
        <v>45352</v>
      </c>
      <c r="N1366" s="46">
        <v>45378</v>
      </c>
      <c r="O1366" s="46">
        <v>45356</v>
      </c>
      <c r="P1366" s="28" t="s">
        <v>4990</v>
      </c>
      <c r="Q1366" s="10">
        <v>3</v>
      </c>
      <c r="R1366" s="10">
        <v>1</v>
      </c>
      <c r="S1366" s="10" t="s">
        <v>4983</v>
      </c>
      <c r="T1366" s="10" t="s">
        <v>32</v>
      </c>
      <c r="U1366" s="10">
        <v>11002</v>
      </c>
      <c r="V1366" s="10">
        <v>11002</v>
      </c>
      <c r="W1366" s="10" t="s">
        <v>5019</v>
      </c>
      <c r="X1366" s="10" t="s">
        <v>4992</v>
      </c>
      <c r="Y1366" s="10" t="s">
        <v>4980</v>
      </c>
      <c r="Z1366" s="10" t="s">
        <v>4980</v>
      </c>
      <c r="AA1366" s="10" t="s">
        <v>4992</v>
      </c>
      <c r="AB1366" s="10" t="s">
        <v>5066</v>
      </c>
      <c r="AC1366" s="10" t="s">
        <v>5006</v>
      </c>
      <c r="AD1366" s="29"/>
      <c r="AE1366" s="20" t="str">
        <f>VLOOKUP(E1366,'FILIAIS PETZ'!A:Q,17,0)</f>
        <v>CO-3</v>
      </c>
      <c r="AF1366" s="20" t="str">
        <f>VLOOKUP(E1366,'FILIAIS PETZ'!A:Q,3,0)</f>
        <v>FELICIO</v>
      </c>
      <c r="AG1366" s="20" t="str">
        <f>VLOOKUP(E1366,'FILIAIS PETZ'!A:Q,2,0)</f>
        <v>R3</v>
      </c>
      <c r="AH1366" s="75">
        <v>2200</v>
      </c>
      <c r="AI1366" s="16" t="s">
        <v>5724</v>
      </c>
      <c r="AJ1366" s="43">
        <f>VLOOKUP(E1366,'FILIAIS PETZ'!$A$2:$K$2000,11,0)</f>
        <v>18328118014169</v>
      </c>
      <c r="AK1366" s="44">
        <f t="shared" si="87"/>
        <v>18328118014169</v>
      </c>
    </row>
    <row r="1367" spans="1:37" s="14" customFormat="1" ht="15" customHeight="1" thickBot="1" x14ac:dyDescent="0.25">
      <c r="A1367" s="9">
        <f t="shared" si="86"/>
        <v>851680</v>
      </c>
      <c r="B1367" s="18">
        <f>VLOOKUP(C1367,FORNECEDORES!D:E,2,0)</f>
        <v>7736</v>
      </c>
      <c r="C1367" s="19" t="str">
        <f>VLOOKUP(D1367,FORNECEDORES!A:D,4,0)</f>
        <v>27.385.816/0001-37</v>
      </c>
      <c r="D1367" s="13" t="s">
        <v>2591</v>
      </c>
      <c r="E1367" s="20" t="str">
        <f t="shared" si="85"/>
        <v>04 0142</v>
      </c>
      <c r="F1367" s="28" t="s">
        <v>4931</v>
      </c>
      <c r="G1367" s="21" t="str">
        <f>VLOOKUP(E1367,'FILIAIS PETZ'!A:E,5,0)</f>
        <v>PETZ MIGUEL SUTIL</v>
      </c>
      <c r="H1367" s="20" t="str">
        <f>VLOOKUP(E1367,'FILIAIS PETZ'!A:D,4,0)</f>
        <v>MGST-MT</v>
      </c>
      <c r="I1367" s="46">
        <v>45338</v>
      </c>
      <c r="J1367" s="10">
        <v>851680</v>
      </c>
      <c r="K1367" s="10" t="s">
        <v>5858</v>
      </c>
      <c r="L1367" s="28" t="s">
        <v>5991</v>
      </c>
      <c r="M1367" s="46">
        <v>45352</v>
      </c>
      <c r="N1367" s="46">
        <v>45378</v>
      </c>
      <c r="O1367" s="46">
        <v>45356</v>
      </c>
      <c r="P1367" s="28" t="s">
        <v>4990</v>
      </c>
      <c r="Q1367" s="10">
        <v>3</v>
      </c>
      <c r="R1367" s="10">
        <v>1</v>
      </c>
      <c r="S1367" s="10" t="s">
        <v>4983</v>
      </c>
      <c r="T1367" s="10" t="s">
        <v>32</v>
      </c>
      <c r="U1367" s="10">
        <v>11002</v>
      </c>
      <c r="V1367" s="10">
        <v>11002</v>
      </c>
      <c r="W1367" s="10" t="s">
        <v>5019</v>
      </c>
      <c r="X1367" s="10" t="s">
        <v>4992</v>
      </c>
      <c r="Y1367" s="10" t="s">
        <v>4980</v>
      </c>
      <c r="Z1367" s="10" t="s">
        <v>4980</v>
      </c>
      <c r="AA1367" s="10" t="s">
        <v>4992</v>
      </c>
      <c r="AB1367" s="10" t="s">
        <v>5066</v>
      </c>
      <c r="AC1367" s="10" t="s">
        <v>5006</v>
      </c>
      <c r="AD1367" s="29"/>
      <c r="AE1367" s="20" t="str">
        <f>VLOOKUP(E1367,'FILIAIS PETZ'!A:Q,17,0)</f>
        <v>CO-3</v>
      </c>
      <c r="AF1367" s="20" t="str">
        <f>VLOOKUP(E1367,'FILIAIS PETZ'!A:Q,3,0)</f>
        <v>FELICIO</v>
      </c>
      <c r="AG1367" s="20" t="str">
        <f>VLOOKUP(E1367,'FILIAIS PETZ'!A:Q,2,0)</f>
        <v>R3</v>
      </c>
      <c r="AH1367" s="75">
        <v>1800</v>
      </c>
      <c r="AI1367" s="16" t="s">
        <v>5724</v>
      </c>
      <c r="AJ1367" s="43">
        <f>VLOOKUP(E1367,'FILIAIS PETZ'!$A$2:$K$2000,11,0)</f>
        <v>18328118013430</v>
      </c>
      <c r="AK1367" s="44">
        <f t="shared" si="87"/>
        <v>18328118013430</v>
      </c>
    </row>
    <row r="1368" spans="1:37" s="14" customFormat="1" ht="15" customHeight="1" thickBot="1" x14ac:dyDescent="0.25">
      <c r="A1368" s="9">
        <f t="shared" si="86"/>
        <v>851682</v>
      </c>
      <c r="B1368" s="18">
        <f>VLOOKUP(C1368,FORNECEDORES!D:E,2,0)</f>
        <v>7736</v>
      </c>
      <c r="C1368" s="19" t="str">
        <f>VLOOKUP(D1368,FORNECEDORES!A:D,4,0)</f>
        <v>27.385.816/0001-37</v>
      </c>
      <c r="D1368" s="13" t="s">
        <v>2591</v>
      </c>
      <c r="E1368" s="20" t="str">
        <f t="shared" si="85"/>
        <v>04 0224</v>
      </c>
      <c r="F1368" s="28" t="s">
        <v>4941</v>
      </c>
      <c r="G1368" s="21" t="str">
        <f>VLOOKUP(E1368,'FILIAIS PETZ'!A:E,5,0)</f>
        <v>PETZ NORTE SUL PLAZA</v>
      </c>
      <c r="H1368" s="20" t="str">
        <f>VLOOKUP(E1368,'FILIAIS PETZ'!A:D,4,0)</f>
        <v>NSPL-MS</v>
      </c>
      <c r="I1368" s="46">
        <v>45338</v>
      </c>
      <c r="J1368" s="10">
        <v>851682</v>
      </c>
      <c r="K1368" s="10" t="s">
        <v>5858</v>
      </c>
      <c r="L1368" s="28" t="s">
        <v>6060</v>
      </c>
      <c r="M1368" s="46">
        <v>45352</v>
      </c>
      <c r="N1368" s="46">
        <v>45378</v>
      </c>
      <c r="O1368" s="46">
        <v>45357</v>
      </c>
      <c r="P1368" s="28" t="s">
        <v>4990</v>
      </c>
      <c r="Q1368" s="10">
        <v>3</v>
      </c>
      <c r="R1368" s="10">
        <v>1</v>
      </c>
      <c r="S1368" s="10" t="s">
        <v>4983</v>
      </c>
      <c r="T1368" s="10" t="s">
        <v>32</v>
      </c>
      <c r="U1368" s="10">
        <v>11002</v>
      </c>
      <c r="V1368" s="10">
        <v>11002</v>
      </c>
      <c r="W1368" s="10" t="s">
        <v>5019</v>
      </c>
      <c r="X1368" s="10" t="s">
        <v>4992</v>
      </c>
      <c r="Y1368" s="10" t="s">
        <v>4980</v>
      </c>
      <c r="Z1368" s="10" t="s">
        <v>4980</v>
      </c>
      <c r="AA1368" s="10" t="s">
        <v>4992</v>
      </c>
      <c r="AB1368" s="10" t="s">
        <v>5066</v>
      </c>
      <c r="AC1368" s="10" t="s">
        <v>5006</v>
      </c>
      <c r="AD1368" s="29"/>
      <c r="AE1368" s="20" t="str">
        <f>VLOOKUP(E1368,'FILIAIS PETZ'!A:Q,17,0)</f>
        <v>CO-1</v>
      </c>
      <c r="AF1368" s="20" t="str">
        <f>VLOOKUP(E1368,'FILIAIS PETZ'!A:Q,3,0)</f>
        <v>FELICIO</v>
      </c>
      <c r="AG1368" s="20" t="str">
        <f>VLOOKUP(E1368,'FILIAIS PETZ'!A:Q,2,0)</f>
        <v>R3</v>
      </c>
      <c r="AH1368" s="75">
        <v>1800</v>
      </c>
      <c r="AI1368" s="16" t="s">
        <v>5724</v>
      </c>
      <c r="AJ1368" s="43">
        <f>VLOOKUP(E1368,'FILIAIS PETZ'!$A$2:$K$2000,11,0)</f>
        <v>18328118021459</v>
      </c>
      <c r="AK1368" s="44">
        <f t="shared" si="87"/>
        <v>18328118021459</v>
      </c>
    </row>
    <row r="1369" spans="1:37" s="14" customFormat="1" ht="15" customHeight="1" thickBot="1" x14ac:dyDescent="0.25">
      <c r="A1369" s="9">
        <f t="shared" si="86"/>
        <v>851683</v>
      </c>
      <c r="B1369" s="18">
        <f>VLOOKUP(C1369,FORNECEDORES!D:E,2,0)</f>
        <v>7736</v>
      </c>
      <c r="C1369" s="19" t="str">
        <f>VLOOKUP(D1369,FORNECEDORES!A:D,4,0)</f>
        <v>27.385.816/0001-37</v>
      </c>
      <c r="D1369" s="13" t="s">
        <v>2591</v>
      </c>
      <c r="E1369" s="20" t="str">
        <f t="shared" si="85"/>
        <v>04 0228</v>
      </c>
      <c r="F1369" s="28" t="s">
        <v>4939</v>
      </c>
      <c r="G1369" s="21" t="str">
        <f>VLOOKUP(E1369,'FILIAIS PETZ'!A:E,5,0)</f>
        <v>PETZ SHOPPING PANTANAL</v>
      </c>
      <c r="H1369" s="20" t="str">
        <f>VLOOKUP(E1369,'FILIAIS PETZ'!A:D,4,0)</f>
        <v>SPAN-MT</v>
      </c>
      <c r="I1369" s="46">
        <v>45338</v>
      </c>
      <c r="J1369" s="10">
        <v>851683</v>
      </c>
      <c r="K1369" s="10" t="s">
        <v>5858</v>
      </c>
      <c r="L1369" s="28" t="s">
        <v>6062</v>
      </c>
      <c r="M1369" s="46">
        <v>45352</v>
      </c>
      <c r="N1369" s="46">
        <v>45378</v>
      </c>
      <c r="O1369" s="46">
        <v>45357</v>
      </c>
      <c r="P1369" s="28" t="s">
        <v>4990</v>
      </c>
      <c r="Q1369" s="10">
        <v>3</v>
      </c>
      <c r="R1369" s="10">
        <v>1</v>
      </c>
      <c r="S1369" s="10" t="s">
        <v>4983</v>
      </c>
      <c r="T1369" s="10" t="s">
        <v>32</v>
      </c>
      <c r="U1369" s="10">
        <v>11002</v>
      </c>
      <c r="V1369" s="10">
        <v>11002</v>
      </c>
      <c r="W1369" s="10" t="s">
        <v>5019</v>
      </c>
      <c r="X1369" s="10" t="s">
        <v>4992</v>
      </c>
      <c r="Y1369" s="10" t="s">
        <v>4980</v>
      </c>
      <c r="Z1369" s="10" t="s">
        <v>4980</v>
      </c>
      <c r="AA1369" s="10" t="s">
        <v>4992</v>
      </c>
      <c r="AB1369" s="10" t="s">
        <v>5066</v>
      </c>
      <c r="AC1369" s="10" t="s">
        <v>5006</v>
      </c>
      <c r="AD1369" s="29"/>
      <c r="AE1369" s="20" t="str">
        <f>VLOOKUP(E1369,'FILIAIS PETZ'!A:Q,17,0)</f>
        <v>CO-3</v>
      </c>
      <c r="AF1369" s="20" t="str">
        <f>VLOOKUP(E1369,'FILIAIS PETZ'!A:Q,3,0)</f>
        <v>FELICIO</v>
      </c>
      <c r="AG1369" s="20" t="str">
        <f>VLOOKUP(E1369,'FILIAIS PETZ'!A:Q,2,0)</f>
        <v>R3</v>
      </c>
      <c r="AH1369" s="75">
        <v>1800</v>
      </c>
      <c r="AI1369" s="16" t="s">
        <v>5724</v>
      </c>
      <c r="AJ1369" s="43">
        <f>VLOOKUP(E1369,'FILIAIS PETZ'!$A$2:$K$2000,11,0)</f>
        <v>18328118021700</v>
      </c>
      <c r="AK1369" s="44">
        <f t="shared" si="87"/>
        <v>18328118021700</v>
      </c>
    </row>
    <row r="1370" spans="1:37" s="14" customFormat="1" ht="15" customHeight="1" thickBot="1" x14ac:dyDescent="0.25">
      <c r="A1370" s="9">
        <f t="shared" si="86"/>
        <v>851684</v>
      </c>
      <c r="B1370" s="18">
        <f>VLOOKUP(C1370,FORNECEDORES!D:E,2,0)</f>
        <v>7736</v>
      </c>
      <c r="C1370" s="19" t="str">
        <f>VLOOKUP(D1370,FORNECEDORES!A:D,4,0)</f>
        <v>27.385.816/0001-37</v>
      </c>
      <c r="D1370" s="13" t="s">
        <v>2591</v>
      </c>
      <c r="E1370" s="20" t="str">
        <f t="shared" si="85"/>
        <v>04 0245</v>
      </c>
      <c r="F1370" s="28" t="s">
        <v>4976</v>
      </c>
      <c r="G1370" s="21" t="str">
        <f>VLOOKUP(E1370,'FILIAIS PETZ'!A:E,5,0)</f>
        <v>PETZ AFONSO PENA</v>
      </c>
      <c r="H1370" s="20" t="str">
        <f>VLOOKUP(E1370,'FILIAIS PETZ'!A:D,4,0)</f>
        <v>AFPN-MS</v>
      </c>
      <c r="I1370" s="46">
        <v>45338</v>
      </c>
      <c r="J1370" s="10">
        <v>851684</v>
      </c>
      <c r="K1370" s="10" t="s">
        <v>5858</v>
      </c>
      <c r="L1370" s="28" t="s">
        <v>6016</v>
      </c>
      <c r="M1370" s="46">
        <v>45352</v>
      </c>
      <c r="N1370" s="46">
        <v>45378</v>
      </c>
      <c r="O1370" s="46">
        <v>45356</v>
      </c>
      <c r="P1370" s="28" t="s">
        <v>4990</v>
      </c>
      <c r="Q1370" s="10">
        <v>3</v>
      </c>
      <c r="R1370" s="10">
        <v>1</v>
      </c>
      <c r="S1370" s="10" t="s">
        <v>4983</v>
      </c>
      <c r="T1370" s="10" t="s">
        <v>32</v>
      </c>
      <c r="U1370" s="10">
        <v>11002</v>
      </c>
      <c r="V1370" s="10">
        <v>11002</v>
      </c>
      <c r="W1370" s="10" t="s">
        <v>5019</v>
      </c>
      <c r="X1370" s="10" t="s">
        <v>4992</v>
      </c>
      <c r="Y1370" s="10" t="s">
        <v>4980</v>
      </c>
      <c r="Z1370" s="10" t="s">
        <v>4980</v>
      </c>
      <c r="AA1370" s="10" t="s">
        <v>4992</v>
      </c>
      <c r="AB1370" s="10" t="s">
        <v>5066</v>
      </c>
      <c r="AC1370" s="10" t="s">
        <v>5006</v>
      </c>
      <c r="AD1370" s="29"/>
      <c r="AE1370" s="20" t="str">
        <f>VLOOKUP(E1370,'FILIAIS PETZ'!A:Q,17,0)</f>
        <v>CO-1</v>
      </c>
      <c r="AF1370" s="20" t="str">
        <f>VLOOKUP(E1370,'FILIAIS PETZ'!A:Q,3,0)</f>
        <v>FELICIO</v>
      </c>
      <c r="AG1370" s="20" t="str">
        <f>VLOOKUP(E1370,'FILIAIS PETZ'!A:Q,2,0)</f>
        <v>R3</v>
      </c>
      <c r="AH1370" s="75">
        <v>1800</v>
      </c>
      <c r="AI1370" s="16" t="s">
        <v>5724</v>
      </c>
      <c r="AJ1370" s="43" t="str">
        <f>VLOOKUP(E1370,'FILIAIS PETZ'!$A$2:$K$2000,11,0)</f>
        <v>18.328.118/0232-30</v>
      </c>
      <c r="AK1370" s="44" t="str">
        <f t="shared" si="87"/>
        <v>18.328.118/0232-30</v>
      </c>
    </row>
    <row r="1371" spans="1:37" s="14" customFormat="1" ht="15" customHeight="1" thickBot="1" x14ac:dyDescent="0.25">
      <c r="A1371" s="9">
        <f t="shared" si="86"/>
        <v>851685</v>
      </c>
      <c r="B1371" s="18">
        <f>VLOOKUP(C1371,FORNECEDORES!D:E,2,0)</f>
        <v>7736</v>
      </c>
      <c r="C1371" s="19" t="str">
        <f>VLOOKUP(D1371,FORNECEDORES!A:D,4,0)</f>
        <v>27.385.816/0001-37</v>
      </c>
      <c r="D1371" s="13" t="s">
        <v>2591</v>
      </c>
      <c r="E1371" s="20" t="str">
        <f t="shared" si="85"/>
        <v>04 0232</v>
      </c>
      <c r="F1371" s="28" t="s">
        <v>4956</v>
      </c>
      <c r="G1371" s="21" t="str">
        <f>VLOOKUP(E1371,'FILIAIS PETZ'!A:E,5,0)</f>
        <v>PETZ VARZEA GRANDE</v>
      </c>
      <c r="H1371" s="20" t="str">
        <f>VLOOKUP(E1371,'FILIAIS PETZ'!A:D,4,0)</f>
        <v>VGDE-MT</v>
      </c>
      <c r="I1371" s="46">
        <v>45338</v>
      </c>
      <c r="J1371" s="10">
        <v>851685</v>
      </c>
      <c r="K1371" s="10" t="s">
        <v>5858</v>
      </c>
      <c r="L1371" s="28" t="s">
        <v>6064</v>
      </c>
      <c r="M1371" s="46">
        <v>45352</v>
      </c>
      <c r="N1371" s="46">
        <v>45378</v>
      </c>
      <c r="O1371" s="46">
        <v>45357</v>
      </c>
      <c r="P1371" s="28" t="s">
        <v>4990</v>
      </c>
      <c r="Q1371" s="10">
        <v>3</v>
      </c>
      <c r="R1371" s="10">
        <v>1</v>
      </c>
      <c r="S1371" s="10" t="s">
        <v>4983</v>
      </c>
      <c r="T1371" s="10" t="s">
        <v>32</v>
      </c>
      <c r="U1371" s="10">
        <v>11002</v>
      </c>
      <c r="V1371" s="10">
        <v>11002</v>
      </c>
      <c r="W1371" s="10" t="s">
        <v>5019</v>
      </c>
      <c r="X1371" s="10" t="s">
        <v>4992</v>
      </c>
      <c r="Y1371" s="10" t="s">
        <v>4980</v>
      </c>
      <c r="Z1371" s="10" t="s">
        <v>4980</v>
      </c>
      <c r="AA1371" s="10" t="s">
        <v>4992</v>
      </c>
      <c r="AB1371" s="10" t="s">
        <v>5066</v>
      </c>
      <c r="AC1371" s="10" t="s">
        <v>5006</v>
      </c>
      <c r="AD1371" s="29"/>
      <c r="AE1371" s="20" t="str">
        <f>VLOOKUP(E1371,'FILIAIS PETZ'!A:Q,17,0)</f>
        <v>CO-3</v>
      </c>
      <c r="AF1371" s="20" t="str">
        <f>VLOOKUP(E1371,'FILIAIS PETZ'!A:Q,3,0)</f>
        <v>FELICIO</v>
      </c>
      <c r="AG1371" s="20" t="str">
        <f>VLOOKUP(E1371,'FILIAIS PETZ'!A:Q,2,0)</f>
        <v>R3</v>
      </c>
      <c r="AH1371" s="75">
        <v>1800</v>
      </c>
      <c r="AI1371" s="16" t="s">
        <v>5724</v>
      </c>
      <c r="AJ1371" s="43">
        <f>VLOOKUP(E1371,'FILIAIS PETZ'!$A$2:$K$2000,11,0)</f>
        <v>18328118021963</v>
      </c>
      <c r="AK1371" s="44">
        <f t="shared" si="87"/>
        <v>18328118021963</v>
      </c>
    </row>
    <row r="1372" spans="1:37" s="14" customFormat="1" ht="15" customHeight="1" thickBot="1" x14ac:dyDescent="0.25">
      <c r="A1372" s="9">
        <f t="shared" si="86"/>
        <v>851813</v>
      </c>
      <c r="B1372" s="18">
        <f>VLOOKUP(C1372,FORNECEDORES!D:E,2,0)</f>
        <v>9057</v>
      </c>
      <c r="C1372" s="19" t="str">
        <f>VLOOKUP(D1372,FORNECEDORES!A:D,4,0)</f>
        <v>19.357.006/0001-49</v>
      </c>
      <c r="D1372" s="13" t="s">
        <v>2290</v>
      </c>
      <c r="E1372" s="20" t="str">
        <f t="shared" si="85"/>
        <v>04 0223</v>
      </c>
      <c r="F1372" s="28" t="s">
        <v>4977</v>
      </c>
      <c r="G1372" s="21" t="str">
        <f>VLOOKUP(E1372,'FILIAIS PETZ'!A:E,5,0)</f>
        <v>PETZ IPATINGA (ANTIGA BETIM AMERICAS/MG)</v>
      </c>
      <c r="H1372" s="20" t="str">
        <f>VLOOKUP(E1372,'FILIAIS PETZ'!A:D,4,0)</f>
        <v>IPTG-MG</v>
      </c>
      <c r="I1372" s="46">
        <v>45338</v>
      </c>
      <c r="J1372" s="10">
        <v>851813</v>
      </c>
      <c r="K1372" s="10" t="s">
        <v>5858</v>
      </c>
      <c r="L1372" s="28" t="s">
        <v>5962</v>
      </c>
      <c r="M1372" s="46">
        <v>45341</v>
      </c>
      <c r="N1372" s="46">
        <v>45364</v>
      </c>
      <c r="O1372" s="46">
        <v>45348</v>
      </c>
      <c r="P1372" s="28" t="s">
        <v>4990</v>
      </c>
      <c r="Q1372" s="10">
        <v>3</v>
      </c>
      <c r="R1372" s="10">
        <v>1</v>
      </c>
      <c r="S1372" s="10" t="s">
        <v>4983</v>
      </c>
      <c r="T1372" s="10" t="s">
        <v>32</v>
      </c>
      <c r="U1372" s="10">
        <v>11002</v>
      </c>
      <c r="V1372" s="10">
        <v>11002</v>
      </c>
      <c r="W1372" s="10" t="s">
        <v>5019</v>
      </c>
      <c r="X1372" s="10" t="s">
        <v>4992</v>
      </c>
      <c r="Y1372" s="10" t="s">
        <v>4993</v>
      </c>
      <c r="Z1372" s="10" t="s">
        <v>4993</v>
      </c>
      <c r="AA1372" s="10" t="s">
        <v>4989</v>
      </c>
      <c r="AB1372" s="10" t="s">
        <v>12941</v>
      </c>
      <c r="AC1372" s="10" t="s">
        <v>5006</v>
      </c>
      <c r="AD1372" s="29"/>
      <c r="AE1372" s="20" t="str">
        <f>VLOOKUP(E1372,'FILIAIS PETZ'!A:Q,17,0)</f>
        <v>MG-2</v>
      </c>
      <c r="AF1372" s="20" t="str">
        <f>VLOOKUP(E1372,'FILIAIS PETZ'!A:Q,3,0)</f>
        <v>FELICIO</v>
      </c>
      <c r="AG1372" s="20" t="str">
        <f>VLOOKUP(E1372,'FILIAIS PETZ'!A:Q,2,0)</f>
        <v>R3</v>
      </c>
      <c r="AH1372" s="75">
        <v>1300</v>
      </c>
      <c r="AI1372" s="16" t="s">
        <v>5733</v>
      </c>
      <c r="AJ1372" s="43" t="str">
        <f>VLOOKUP(E1372,'FILIAIS PETZ'!$A$2:$K$2000,11,0)</f>
        <v>18.328.118/0213-78</v>
      </c>
      <c r="AK1372" s="44" t="str">
        <f t="shared" si="87"/>
        <v>18.328.118/0213-78</v>
      </c>
    </row>
    <row r="1373" spans="1:37" s="14" customFormat="1" ht="15" customHeight="1" thickBot="1" x14ac:dyDescent="0.25">
      <c r="A1373" s="9">
        <f t="shared" si="86"/>
        <v>851814</v>
      </c>
      <c r="B1373" s="18">
        <f>VLOOKUP(C1373,FORNECEDORES!D:E,2,0)</f>
        <v>9057</v>
      </c>
      <c r="C1373" s="19" t="str">
        <f>VLOOKUP(D1373,FORNECEDORES!A:D,4,0)</f>
        <v>19.357.006/0001-49</v>
      </c>
      <c r="D1373" s="13" t="s">
        <v>2290</v>
      </c>
      <c r="E1373" s="20" t="str">
        <f t="shared" si="85"/>
        <v>04 0223</v>
      </c>
      <c r="F1373" s="28" t="s">
        <v>4977</v>
      </c>
      <c r="G1373" s="21" t="str">
        <f>VLOOKUP(E1373,'FILIAIS PETZ'!A:E,5,0)</f>
        <v>PETZ IPATINGA (ANTIGA BETIM AMERICAS/MG)</v>
      </c>
      <c r="H1373" s="20" t="str">
        <f>VLOOKUP(E1373,'FILIAIS PETZ'!A:D,4,0)</f>
        <v>IPTG-MG</v>
      </c>
      <c r="I1373" s="46">
        <v>45338</v>
      </c>
      <c r="J1373" s="10">
        <v>851814</v>
      </c>
      <c r="K1373" s="10" t="s">
        <v>5858</v>
      </c>
      <c r="L1373" s="28" t="s">
        <v>5963</v>
      </c>
      <c r="M1373" s="46">
        <v>45341</v>
      </c>
      <c r="N1373" s="46">
        <v>45364</v>
      </c>
      <c r="O1373" s="46">
        <v>45348</v>
      </c>
      <c r="P1373" s="28" t="s">
        <v>4990</v>
      </c>
      <c r="Q1373" s="10">
        <v>3</v>
      </c>
      <c r="R1373" s="10">
        <v>1</v>
      </c>
      <c r="S1373" s="10" t="s">
        <v>4983</v>
      </c>
      <c r="T1373" s="10" t="s">
        <v>32</v>
      </c>
      <c r="U1373" s="10">
        <v>11002</v>
      </c>
      <c r="V1373" s="10">
        <v>11002</v>
      </c>
      <c r="W1373" s="10" t="s">
        <v>5019</v>
      </c>
      <c r="X1373" s="10" t="s">
        <v>4992</v>
      </c>
      <c r="Y1373" s="10" t="s">
        <v>4997</v>
      </c>
      <c r="Z1373" s="10" t="s">
        <v>4993</v>
      </c>
      <c r="AA1373" s="10" t="s">
        <v>4992</v>
      </c>
      <c r="AB1373" s="10" t="s">
        <v>12941</v>
      </c>
      <c r="AC1373" s="10" t="s">
        <v>5006</v>
      </c>
      <c r="AD1373" s="29"/>
      <c r="AE1373" s="20" t="str">
        <f>VLOOKUP(E1373,'FILIAIS PETZ'!A:Q,17,0)</f>
        <v>MG-2</v>
      </c>
      <c r="AF1373" s="20" t="str">
        <f>VLOOKUP(E1373,'FILIAIS PETZ'!A:Q,3,0)</f>
        <v>FELICIO</v>
      </c>
      <c r="AG1373" s="20" t="str">
        <f>VLOOKUP(E1373,'FILIAIS PETZ'!A:Q,2,0)</f>
        <v>R3</v>
      </c>
      <c r="AH1373" s="75">
        <v>2400</v>
      </c>
      <c r="AI1373" s="16" t="s">
        <v>5734</v>
      </c>
      <c r="AJ1373" s="43" t="str">
        <f>VLOOKUP(E1373,'FILIAIS PETZ'!$A$2:$K$2000,11,0)</f>
        <v>18.328.118/0213-78</v>
      </c>
      <c r="AK1373" s="44" t="str">
        <f t="shared" si="87"/>
        <v>18.328.118/0213-78</v>
      </c>
    </row>
    <row r="1374" spans="1:37" s="14" customFormat="1" ht="15" customHeight="1" thickBot="1" x14ac:dyDescent="0.25">
      <c r="A1374" s="9">
        <f t="shared" si="86"/>
        <v>851816</v>
      </c>
      <c r="B1374" s="18">
        <f>VLOOKUP(C1374,FORNECEDORES!D:E,2,0)</f>
        <v>9057</v>
      </c>
      <c r="C1374" s="19" t="str">
        <f>VLOOKUP(D1374,FORNECEDORES!A:D,4,0)</f>
        <v>19.357.006/0001-49</v>
      </c>
      <c r="D1374" s="13" t="s">
        <v>2290</v>
      </c>
      <c r="E1374" s="20" t="str">
        <f t="shared" si="85"/>
        <v>04 0244</v>
      </c>
      <c r="F1374" s="28" t="s">
        <v>4957</v>
      </c>
      <c r="G1374" s="21" t="str">
        <f>VLOOKUP(E1374,'FILIAIS PETZ'!A:E,5,0)</f>
        <v>PETZ GOVERNADOR VALADARES</v>
      </c>
      <c r="H1374" s="20" t="str">
        <f>VLOOKUP(E1374,'FILIAIS PETZ'!A:D,4,0)</f>
        <v>GVLD-MG</v>
      </c>
      <c r="I1374" s="46">
        <v>45338</v>
      </c>
      <c r="J1374" s="10">
        <v>851816</v>
      </c>
      <c r="K1374" s="10" t="s">
        <v>5858</v>
      </c>
      <c r="L1374" s="28" t="s">
        <v>5964</v>
      </c>
      <c r="M1374" s="46">
        <v>45341</v>
      </c>
      <c r="N1374" s="46">
        <v>45364</v>
      </c>
      <c r="O1374" s="46">
        <v>45348</v>
      </c>
      <c r="P1374" s="28" t="s">
        <v>4990</v>
      </c>
      <c r="Q1374" s="10">
        <v>3</v>
      </c>
      <c r="R1374" s="10">
        <v>1</v>
      </c>
      <c r="S1374" s="10" t="s">
        <v>4983</v>
      </c>
      <c r="T1374" s="10" t="s">
        <v>32</v>
      </c>
      <c r="U1374" s="10">
        <v>11002</v>
      </c>
      <c r="V1374" s="10">
        <v>11002</v>
      </c>
      <c r="W1374" s="10" t="s">
        <v>5034</v>
      </c>
      <c r="X1374" s="10" t="s">
        <v>4985</v>
      </c>
      <c r="Y1374" s="10" t="s">
        <v>4993</v>
      </c>
      <c r="Z1374" s="10" t="s">
        <v>4993</v>
      </c>
      <c r="AA1374" s="10" t="s">
        <v>4989</v>
      </c>
      <c r="AB1374" s="10" t="s">
        <v>12941</v>
      </c>
      <c r="AC1374" s="10" t="s">
        <v>5006</v>
      </c>
      <c r="AD1374" s="29"/>
      <c r="AE1374" s="20" t="str">
        <f>VLOOKUP(E1374,'FILIAIS PETZ'!A:Q,17,0)</f>
        <v>MG-2</v>
      </c>
      <c r="AF1374" s="20" t="str">
        <f>VLOOKUP(E1374,'FILIAIS PETZ'!A:Q,3,0)</f>
        <v>FELICIO</v>
      </c>
      <c r="AG1374" s="20" t="str">
        <f>VLOOKUP(E1374,'FILIAIS PETZ'!A:Q,2,0)</f>
        <v>R3</v>
      </c>
      <c r="AH1374" s="75">
        <v>600</v>
      </c>
      <c r="AI1374" s="16" t="s">
        <v>5735</v>
      </c>
      <c r="AJ1374" s="43" t="str">
        <f>VLOOKUP(E1374,'FILIAIS PETZ'!$A$2:$K$2000,11,0)</f>
        <v>18.328.118/0231-50</v>
      </c>
      <c r="AK1374" s="44" t="str">
        <f t="shared" si="87"/>
        <v>18.328.118/0231-50</v>
      </c>
    </row>
    <row r="1375" spans="1:37" s="14" customFormat="1" ht="15" customHeight="1" thickBot="1" x14ac:dyDescent="0.25">
      <c r="A1375" s="9">
        <f t="shared" si="86"/>
        <v>851818</v>
      </c>
      <c r="B1375" s="18">
        <f>VLOOKUP(C1375,FORNECEDORES!D:E,2,0)</f>
        <v>9057</v>
      </c>
      <c r="C1375" s="19" t="str">
        <f>VLOOKUP(D1375,FORNECEDORES!A:D,4,0)</f>
        <v>19.357.006/0001-49</v>
      </c>
      <c r="D1375" s="13" t="s">
        <v>2290</v>
      </c>
      <c r="E1375" s="20" t="str">
        <f t="shared" si="85"/>
        <v>04 0095</v>
      </c>
      <c r="F1375" s="28" t="s">
        <v>4945</v>
      </c>
      <c r="G1375" s="21" t="str">
        <f>VLOOKUP(E1375,'FILIAIS PETZ'!A:E,5,0)</f>
        <v>PETZ BETIM</v>
      </c>
      <c r="H1375" s="20" t="str">
        <f>VLOOKUP(E1375,'FILIAIS PETZ'!A:D,4,0)</f>
        <v>BTIM-MG</v>
      </c>
      <c r="I1375" s="46">
        <v>45338</v>
      </c>
      <c r="J1375" s="10">
        <v>851818</v>
      </c>
      <c r="K1375" s="10" t="s">
        <v>5858</v>
      </c>
      <c r="L1375" s="28" t="s">
        <v>5965</v>
      </c>
      <c r="M1375" s="46">
        <v>45341</v>
      </c>
      <c r="N1375" s="46">
        <v>45364</v>
      </c>
      <c r="O1375" s="46">
        <v>45348</v>
      </c>
      <c r="P1375" s="28" t="s">
        <v>4990</v>
      </c>
      <c r="Q1375" s="10">
        <v>3</v>
      </c>
      <c r="R1375" s="10">
        <v>1</v>
      </c>
      <c r="S1375" s="10" t="s">
        <v>4983</v>
      </c>
      <c r="T1375" s="10" t="s">
        <v>32</v>
      </c>
      <c r="U1375" s="10">
        <v>11002</v>
      </c>
      <c r="V1375" s="10">
        <v>11002</v>
      </c>
      <c r="W1375" s="10" t="s">
        <v>5039</v>
      </c>
      <c r="X1375" s="10" t="s">
        <v>4985</v>
      </c>
      <c r="Y1375" s="10" t="s">
        <v>4997</v>
      </c>
      <c r="Z1375" s="10" t="s">
        <v>4993</v>
      </c>
      <c r="AA1375" s="10" t="s">
        <v>5022</v>
      </c>
      <c r="AB1375" s="10" t="s">
        <v>12941</v>
      </c>
      <c r="AC1375" s="10" t="s">
        <v>5006</v>
      </c>
      <c r="AD1375" s="29"/>
      <c r="AE1375" s="20" t="str">
        <f>VLOOKUP(E1375,'FILIAIS PETZ'!A:Q,17,0)</f>
        <v>MG-2</v>
      </c>
      <c r="AF1375" s="20" t="str">
        <f>VLOOKUP(E1375,'FILIAIS PETZ'!A:Q,3,0)</f>
        <v>FELICIO</v>
      </c>
      <c r="AG1375" s="20" t="str">
        <f>VLOOKUP(E1375,'FILIAIS PETZ'!A:Q,2,0)</f>
        <v>R3</v>
      </c>
      <c r="AH1375" s="75">
        <v>2100</v>
      </c>
      <c r="AI1375" s="16" t="s">
        <v>5736</v>
      </c>
      <c r="AJ1375" s="43">
        <f>VLOOKUP(E1375,'FILIAIS PETZ'!$A$2:$K$2000,11,0)</f>
        <v>18328118009084</v>
      </c>
      <c r="AK1375" s="44">
        <f t="shared" si="87"/>
        <v>18328118009084</v>
      </c>
    </row>
    <row r="1376" spans="1:37" s="14" customFormat="1" ht="15" customHeight="1" thickBot="1" x14ac:dyDescent="0.25">
      <c r="A1376" s="9">
        <f t="shared" si="86"/>
        <v>851823</v>
      </c>
      <c r="B1376" s="18">
        <f>VLOOKUP(C1376,FORNECEDORES!D:E,2,0)</f>
        <v>9057</v>
      </c>
      <c r="C1376" s="19" t="str">
        <f>VLOOKUP(D1376,FORNECEDORES!A:D,4,0)</f>
        <v>19.357.006/0001-49</v>
      </c>
      <c r="D1376" s="13" t="s">
        <v>2290</v>
      </c>
      <c r="E1376" s="20" t="str">
        <f t="shared" si="85"/>
        <v>04 0095</v>
      </c>
      <c r="F1376" s="28" t="s">
        <v>4945</v>
      </c>
      <c r="G1376" s="21" t="str">
        <f>VLOOKUP(E1376,'FILIAIS PETZ'!A:E,5,0)</f>
        <v>PETZ BETIM</v>
      </c>
      <c r="H1376" s="20" t="str">
        <f>VLOOKUP(E1376,'FILIAIS PETZ'!A:D,4,0)</f>
        <v>BTIM-MG</v>
      </c>
      <c r="I1376" s="46">
        <v>45338</v>
      </c>
      <c r="J1376" s="10">
        <v>851823</v>
      </c>
      <c r="K1376" s="10" t="s">
        <v>5858</v>
      </c>
      <c r="L1376" s="28" t="s">
        <v>5966</v>
      </c>
      <c r="M1376" s="46">
        <v>45341</v>
      </c>
      <c r="N1376" s="46">
        <v>45364</v>
      </c>
      <c r="O1376" s="46">
        <v>45348</v>
      </c>
      <c r="P1376" s="28" t="s">
        <v>4990</v>
      </c>
      <c r="Q1376" s="10">
        <v>3</v>
      </c>
      <c r="R1376" s="10">
        <v>1</v>
      </c>
      <c r="S1376" s="10" t="s">
        <v>4983</v>
      </c>
      <c r="T1376" s="10" t="s">
        <v>32</v>
      </c>
      <c r="U1376" s="10">
        <v>11002</v>
      </c>
      <c r="V1376" s="10">
        <v>11002</v>
      </c>
      <c r="W1376" s="10" t="s">
        <v>5019</v>
      </c>
      <c r="X1376" s="10" t="s">
        <v>4985</v>
      </c>
      <c r="Y1376" s="10" t="s">
        <v>4993</v>
      </c>
      <c r="Z1376" s="10" t="s">
        <v>4993</v>
      </c>
      <c r="AA1376" s="10" t="s">
        <v>4989</v>
      </c>
      <c r="AB1376" s="10" t="s">
        <v>12941</v>
      </c>
      <c r="AC1376" s="10" t="s">
        <v>5006</v>
      </c>
      <c r="AD1376" s="29"/>
      <c r="AE1376" s="20" t="str">
        <f>VLOOKUP(E1376,'FILIAIS PETZ'!A:Q,17,0)</f>
        <v>MG-2</v>
      </c>
      <c r="AF1376" s="20" t="str">
        <f>VLOOKUP(E1376,'FILIAIS PETZ'!A:Q,3,0)</f>
        <v>FELICIO</v>
      </c>
      <c r="AG1376" s="20" t="str">
        <f>VLOOKUP(E1376,'FILIAIS PETZ'!A:Q,2,0)</f>
        <v>R3</v>
      </c>
      <c r="AH1376" s="75">
        <v>1800</v>
      </c>
      <c r="AI1376" s="16" t="s">
        <v>5737</v>
      </c>
      <c r="AJ1376" s="43">
        <f>VLOOKUP(E1376,'FILIAIS PETZ'!$A$2:$K$2000,11,0)</f>
        <v>18328118009084</v>
      </c>
      <c r="AK1376" s="44">
        <f t="shared" si="87"/>
        <v>18328118009084</v>
      </c>
    </row>
    <row r="1377" spans="1:37" s="14" customFormat="1" ht="15" customHeight="1" thickBot="1" x14ac:dyDescent="0.25">
      <c r="A1377" s="9">
        <f t="shared" si="86"/>
        <v>851825</v>
      </c>
      <c r="B1377" s="18">
        <f>VLOOKUP(C1377,FORNECEDORES!D:E,2,0)</f>
        <v>9057</v>
      </c>
      <c r="C1377" s="19" t="str">
        <f>VLOOKUP(D1377,FORNECEDORES!A:D,4,0)</f>
        <v>19.357.006/0001-49</v>
      </c>
      <c r="D1377" s="13" t="s">
        <v>2290</v>
      </c>
      <c r="E1377" s="20" t="str">
        <f t="shared" si="85"/>
        <v>04 0251</v>
      </c>
      <c r="F1377" s="28" t="s">
        <v>5729</v>
      </c>
      <c r="G1377" s="21" t="str">
        <f>VLOOKUP(E1377,'FILIAIS PETZ'!A:E,5,0)</f>
        <v>PETZ BARREIRO</v>
      </c>
      <c r="H1377" s="20" t="str">
        <f>VLOOKUP(E1377,'FILIAIS PETZ'!A:D,4,0)</f>
        <v>BARR-MG</v>
      </c>
      <c r="I1377" s="46">
        <v>45338</v>
      </c>
      <c r="J1377" s="10">
        <v>851825</v>
      </c>
      <c r="K1377" s="10" t="s">
        <v>5858</v>
      </c>
      <c r="L1377" s="28" t="s">
        <v>5967</v>
      </c>
      <c r="M1377" s="46">
        <v>45341</v>
      </c>
      <c r="N1377" s="46">
        <v>45364</v>
      </c>
      <c r="O1377" s="46">
        <v>45348</v>
      </c>
      <c r="P1377" s="28" t="s">
        <v>4990</v>
      </c>
      <c r="Q1377" s="10">
        <v>3</v>
      </c>
      <c r="R1377" s="10">
        <v>1</v>
      </c>
      <c r="S1377" s="10" t="s">
        <v>4983</v>
      </c>
      <c r="T1377" s="10" t="s">
        <v>32</v>
      </c>
      <c r="U1377" s="10">
        <v>11002</v>
      </c>
      <c r="V1377" s="10">
        <v>11002</v>
      </c>
      <c r="W1377" s="10" t="s">
        <v>5019</v>
      </c>
      <c r="X1377" s="10" t="s">
        <v>4985</v>
      </c>
      <c r="Y1377" s="10" t="s">
        <v>4997</v>
      </c>
      <c r="Z1377" s="10" t="s">
        <v>4993</v>
      </c>
      <c r="AA1377" s="10" t="s">
        <v>4989</v>
      </c>
      <c r="AB1377" s="10" t="s">
        <v>12941</v>
      </c>
      <c r="AC1377" s="10" t="s">
        <v>5006</v>
      </c>
      <c r="AD1377" s="29"/>
      <c r="AE1377" s="20" t="str">
        <f>VLOOKUP(E1377,'FILIAIS PETZ'!A:Q,17,0)</f>
        <v>MG-2</v>
      </c>
      <c r="AF1377" s="20" t="str">
        <f>VLOOKUP(E1377,'FILIAIS PETZ'!A:Q,3,0)</f>
        <v>FELICIO</v>
      </c>
      <c r="AG1377" s="20" t="str">
        <f>VLOOKUP(E1377,'FILIAIS PETZ'!A:Q,2,0)</f>
        <v>R3</v>
      </c>
      <c r="AH1377" s="75">
        <v>350</v>
      </c>
      <c r="AI1377" s="16" t="s">
        <v>5738</v>
      </c>
      <c r="AJ1377" s="43">
        <f>VLOOKUP(E1377,'FILIAIS PETZ'!$A$2:$K$2000,11,0)</f>
        <v>18328118022420</v>
      </c>
      <c r="AK1377" s="44">
        <f t="shared" si="87"/>
        <v>18328118022420</v>
      </c>
    </row>
    <row r="1378" spans="1:37" s="14" customFormat="1" ht="15" customHeight="1" thickBot="1" x14ac:dyDescent="0.25">
      <c r="A1378" s="9">
        <f t="shared" si="86"/>
        <v>851827</v>
      </c>
      <c r="B1378" s="18">
        <f>VLOOKUP(C1378,FORNECEDORES!D:E,2,0)</f>
        <v>9057</v>
      </c>
      <c r="C1378" s="19" t="str">
        <f>VLOOKUP(D1378,FORNECEDORES!A:D,4,0)</f>
        <v>19.357.006/0001-49</v>
      </c>
      <c r="D1378" s="13" t="s">
        <v>2290</v>
      </c>
      <c r="E1378" s="20" t="str">
        <f t="shared" si="85"/>
        <v>04 0238</v>
      </c>
      <c r="F1378" s="28" t="s">
        <v>5730</v>
      </c>
      <c r="G1378" s="21" t="str">
        <f>VLOOKUP(E1378,'FILIAIS PETZ'!A:E,5,0)</f>
        <v>PETZ SILVIANO BRANDÃO</v>
      </c>
      <c r="H1378" s="20" t="str">
        <f>VLOOKUP(E1378,'FILIAIS PETZ'!A:D,4,0)</f>
        <v>SVBD-MG</v>
      </c>
      <c r="I1378" s="46">
        <v>45338</v>
      </c>
      <c r="J1378" s="10">
        <v>851827</v>
      </c>
      <c r="K1378" s="10" t="s">
        <v>5858</v>
      </c>
      <c r="L1378" s="28" t="s">
        <v>5968</v>
      </c>
      <c r="M1378" s="46">
        <v>45341</v>
      </c>
      <c r="N1378" s="46">
        <v>45364</v>
      </c>
      <c r="O1378" s="46">
        <v>45348</v>
      </c>
      <c r="P1378" s="28" t="s">
        <v>4990</v>
      </c>
      <c r="Q1378" s="10">
        <v>3</v>
      </c>
      <c r="R1378" s="10">
        <v>1</v>
      </c>
      <c r="S1378" s="10" t="s">
        <v>4983</v>
      </c>
      <c r="T1378" s="10" t="s">
        <v>32</v>
      </c>
      <c r="U1378" s="10">
        <v>11002</v>
      </c>
      <c r="V1378" s="10">
        <v>11002</v>
      </c>
      <c r="W1378" s="10" t="s">
        <v>5019</v>
      </c>
      <c r="X1378" s="10" t="s">
        <v>4985</v>
      </c>
      <c r="Y1378" s="10" t="s">
        <v>4993</v>
      </c>
      <c r="Z1378" s="10" t="s">
        <v>4993</v>
      </c>
      <c r="AA1378" s="10" t="s">
        <v>4989</v>
      </c>
      <c r="AB1378" s="10" t="s">
        <v>12941</v>
      </c>
      <c r="AC1378" s="10" t="s">
        <v>5006</v>
      </c>
      <c r="AD1378" s="29"/>
      <c r="AE1378" s="20" t="str">
        <f>VLOOKUP(E1378,'FILIAIS PETZ'!A:Q,17,0)</f>
        <v>MG-2</v>
      </c>
      <c r="AF1378" s="20" t="str">
        <f>VLOOKUP(E1378,'FILIAIS PETZ'!A:Q,3,0)</f>
        <v>FELICIO</v>
      </c>
      <c r="AG1378" s="20" t="str">
        <f>VLOOKUP(E1378,'FILIAIS PETZ'!A:Q,2,0)</f>
        <v>R3</v>
      </c>
      <c r="AH1378" s="75">
        <v>3000</v>
      </c>
      <c r="AI1378" s="16" t="s">
        <v>5739</v>
      </c>
      <c r="AJ1378" s="43">
        <f>VLOOKUP(E1378,'FILIAIS PETZ'!$A$2:$K$2000,11,0)</f>
        <v>18328118022188</v>
      </c>
      <c r="AK1378" s="44">
        <f t="shared" si="87"/>
        <v>18328118022188</v>
      </c>
    </row>
    <row r="1379" spans="1:37" s="14" customFormat="1" ht="15" customHeight="1" thickBot="1" x14ac:dyDescent="0.25">
      <c r="A1379" s="9">
        <f t="shared" si="86"/>
        <v>851828</v>
      </c>
      <c r="B1379" s="18">
        <f>VLOOKUP(C1379,FORNECEDORES!D:E,2,0)</f>
        <v>9057</v>
      </c>
      <c r="C1379" s="19" t="str">
        <f>VLOOKUP(D1379,FORNECEDORES!A:D,4,0)</f>
        <v>19.357.006/0001-49</v>
      </c>
      <c r="D1379" s="13" t="s">
        <v>2290</v>
      </c>
      <c r="E1379" s="20" t="str">
        <f t="shared" si="85"/>
        <v>04 0211</v>
      </c>
      <c r="F1379" s="28" t="s">
        <v>4974</v>
      </c>
      <c r="G1379" s="21" t="str">
        <f>VLOOKUP(E1379,'FILIAIS PETZ'!A:E,5,0)</f>
        <v>PETZ CASTELO BH</v>
      </c>
      <c r="H1379" s="20" t="str">
        <f>VLOOKUP(E1379,'FILIAIS PETZ'!A:D,4,0)</f>
        <v>CTLO-MG</v>
      </c>
      <c r="I1379" s="46">
        <v>45338</v>
      </c>
      <c r="J1379" s="10">
        <v>851828</v>
      </c>
      <c r="K1379" s="10" t="s">
        <v>5858</v>
      </c>
      <c r="L1379" s="28" t="s">
        <v>5969</v>
      </c>
      <c r="M1379" s="46">
        <v>45341</v>
      </c>
      <c r="N1379" s="46">
        <v>45364</v>
      </c>
      <c r="O1379" s="46">
        <v>45348</v>
      </c>
      <c r="P1379" s="28" t="s">
        <v>4990</v>
      </c>
      <c r="Q1379" s="10">
        <v>3</v>
      </c>
      <c r="R1379" s="10">
        <v>1</v>
      </c>
      <c r="S1379" s="10" t="s">
        <v>4983</v>
      </c>
      <c r="T1379" s="10" t="s">
        <v>32</v>
      </c>
      <c r="U1379" s="10">
        <v>11002</v>
      </c>
      <c r="V1379" s="10">
        <v>11002</v>
      </c>
      <c r="W1379" s="10" t="s">
        <v>4984</v>
      </c>
      <c r="X1379" s="10" t="s">
        <v>4985</v>
      </c>
      <c r="Y1379" s="10" t="s">
        <v>4997</v>
      </c>
      <c r="Z1379" s="10" t="s">
        <v>4993</v>
      </c>
      <c r="AA1379" s="10" t="s">
        <v>5022</v>
      </c>
      <c r="AB1379" s="10" t="s">
        <v>12941</v>
      </c>
      <c r="AC1379" s="10" t="s">
        <v>5006</v>
      </c>
      <c r="AD1379" s="29"/>
      <c r="AE1379" s="20" t="str">
        <f>VLOOKUP(E1379,'FILIAIS PETZ'!A:Q,17,0)</f>
        <v>MG-1</v>
      </c>
      <c r="AF1379" s="20" t="str">
        <f>VLOOKUP(E1379,'FILIAIS PETZ'!A:Q,3,0)</f>
        <v>FELICIO</v>
      </c>
      <c r="AG1379" s="20" t="str">
        <f>VLOOKUP(E1379,'FILIAIS PETZ'!A:Q,2,0)</f>
        <v>R3</v>
      </c>
      <c r="AH1379" s="75">
        <v>950</v>
      </c>
      <c r="AI1379" s="16" t="s">
        <v>5740</v>
      </c>
      <c r="AJ1379" s="43">
        <f>VLOOKUP(E1379,'FILIAIS PETZ'!$A$2:$K$2000,11,0)</f>
        <v>18328118019985</v>
      </c>
      <c r="AK1379" s="44">
        <f t="shared" si="87"/>
        <v>18328118019985</v>
      </c>
    </row>
    <row r="1380" spans="1:37" s="14" customFormat="1" ht="15" customHeight="1" thickBot="1" x14ac:dyDescent="0.25">
      <c r="A1380" s="9">
        <f t="shared" si="86"/>
        <v>851829</v>
      </c>
      <c r="B1380" s="18">
        <f>VLOOKUP(C1380,FORNECEDORES!D:E,2,0)</f>
        <v>9057</v>
      </c>
      <c r="C1380" s="19" t="str">
        <f>VLOOKUP(D1380,FORNECEDORES!A:D,4,0)</f>
        <v>19.357.006/0001-49</v>
      </c>
      <c r="D1380" s="13" t="s">
        <v>2290</v>
      </c>
      <c r="E1380" s="20" t="str">
        <f t="shared" si="85"/>
        <v>04 0038</v>
      </c>
      <c r="F1380" s="28" t="s">
        <v>4979</v>
      </c>
      <c r="G1380" s="21" t="str">
        <f>VLOOKUP(E1380,'FILIAIS PETZ'!A:E,5,0)</f>
        <v>PETZ CENTER MINAS</v>
      </c>
      <c r="H1380" s="20" t="str">
        <f>VLOOKUP(E1380,'FILIAIS PETZ'!A:D,4,0)</f>
        <v>CTMN-MG</v>
      </c>
      <c r="I1380" s="46">
        <v>45338</v>
      </c>
      <c r="J1380" s="10">
        <v>851829</v>
      </c>
      <c r="K1380" s="10" t="s">
        <v>5858</v>
      </c>
      <c r="L1380" s="28" t="s">
        <v>5970</v>
      </c>
      <c r="M1380" s="46">
        <v>45341</v>
      </c>
      <c r="N1380" s="46">
        <v>45364</v>
      </c>
      <c r="O1380" s="46">
        <v>45348</v>
      </c>
      <c r="P1380" s="28" t="s">
        <v>4990</v>
      </c>
      <c r="Q1380" s="10">
        <v>3</v>
      </c>
      <c r="R1380" s="10">
        <v>1</v>
      </c>
      <c r="S1380" s="10" t="s">
        <v>4983</v>
      </c>
      <c r="T1380" s="10" t="s">
        <v>32</v>
      </c>
      <c r="U1380" s="10">
        <v>11002</v>
      </c>
      <c r="V1380" s="10">
        <v>11002</v>
      </c>
      <c r="W1380" s="10" t="s">
        <v>5019</v>
      </c>
      <c r="X1380" s="10" t="s">
        <v>4985</v>
      </c>
      <c r="Y1380" s="10" t="s">
        <v>4993</v>
      </c>
      <c r="Z1380" s="10" t="s">
        <v>4993</v>
      </c>
      <c r="AA1380" s="10" t="s">
        <v>4989</v>
      </c>
      <c r="AB1380" s="10" t="s">
        <v>12941</v>
      </c>
      <c r="AC1380" s="10" t="s">
        <v>5006</v>
      </c>
      <c r="AD1380" s="29"/>
      <c r="AE1380" s="20" t="str">
        <f>VLOOKUP(E1380,'FILIAIS PETZ'!A:Q,17,0)</f>
        <v>MG-2</v>
      </c>
      <c r="AF1380" s="20" t="str">
        <f>VLOOKUP(E1380,'FILIAIS PETZ'!A:Q,3,0)</f>
        <v>FELICIO</v>
      </c>
      <c r="AG1380" s="20" t="str">
        <f>VLOOKUP(E1380,'FILIAIS PETZ'!A:Q,2,0)</f>
        <v>R3</v>
      </c>
      <c r="AH1380" s="75">
        <v>350</v>
      </c>
      <c r="AI1380" s="16" t="s">
        <v>5741</v>
      </c>
      <c r="AJ1380" s="43">
        <f>VLOOKUP(E1380,'FILIAIS PETZ'!$A$2:$K$2000,11,0)</f>
        <v>18328118003710</v>
      </c>
      <c r="AK1380" s="44">
        <f t="shared" si="87"/>
        <v>18328118003710</v>
      </c>
    </row>
    <row r="1381" spans="1:37" s="14" customFormat="1" ht="15" customHeight="1" thickBot="1" x14ac:dyDescent="0.25">
      <c r="A1381" s="9">
        <f t="shared" si="86"/>
        <v>851832</v>
      </c>
      <c r="B1381" s="18">
        <f>VLOOKUP(C1381,FORNECEDORES!D:E,2,0)</f>
        <v>9057</v>
      </c>
      <c r="C1381" s="19" t="str">
        <f>VLOOKUP(D1381,FORNECEDORES!A:D,4,0)</f>
        <v>19.357.006/0001-49</v>
      </c>
      <c r="D1381" s="13" t="s">
        <v>2290</v>
      </c>
      <c r="E1381" s="20" t="str">
        <f t="shared" si="85"/>
        <v>04 0130</v>
      </c>
      <c r="F1381" s="28" t="s">
        <v>4975</v>
      </c>
      <c r="G1381" s="21" t="str">
        <f>VLOOKUP(E1381,'FILIAIS PETZ'!A:E,5,0)</f>
        <v>PETZ CARLOS LUZ</v>
      </c>
      <c r="H1381" s="20" t="str">
        <f>VLOOKUP(E1381,'FILIAIS PETZ'!A:D,4,0)</f>
        <v>CLUZ-MG</v>
      </c>
      <c r="I1381" s="46">
        <v>45338</v>
      </c>
      <c r="J1381" s="10">
        <v>851832</v>
      </c>
      <c r="K1381" s="10" t="s">
        <v>5858</v>
      </c>
      <c r="L1381" s="28" t="s">
        <v>5971</v>
      </c>
      <c r="M1381" s="46">
        <v>45341</v>
      </c>
      <c r="N1381" s="46">
        <v>45364</v>
      </c>
      <c r="O1381" s="46">
        <v>45348</v>
      </c>
      <c r="P1381" s="28" t="s">
        <v>4990</v>
      </c>
      <c r="Q1381" s="10">
        <v>3</v>
      </c>
      <c r="R1381" s="10">
        <v>1</v>
      </c>
      <c r="S1381" s="10" t="s">
        <v>4983</v>
      </c>
      <c r="T1381" s="10" t="s">
        <v>32</v>
      </c>
      <c r="U1381" s="10">
        <v>11002</v>
      </c>
      <c r="V1381" s="10">
        <v>11002</v>
      </c>
      <c r="W1381" s="10" t="s">
        <v>5057</v>
      </c>
      <c r="X1381" s="10" t="s">
        <v>4985</v>
      </c>
      <c r="Y1381" s="10" t="s">
        <v>4997</v>
      </c>
      <c r="Z1381" s="10" t="s">
        <v>4993</v>
      </c>
      <c r="AA1381" s="10" t="s">
        <v>4989</v>
      </c>
      <c r="AB1381" s="10" t="s">
        <v>12941</v>
      </c>
      <c r="AC1381" s="10" t="s">
        <v>5006</v>
      </c>
      <c r="AD1381" s="29"/>
      <c r="AE1381" s="20" t="str">
        <f>VLOOKUP(E1381,'FILIAIS PETZ'!A:Q,17,0)</f>
        <v>MG-1</v>
      </c>
      <c r="AF1381" s="20" t="str">
        <f>VLOOKUP(E1381,'FILIAIS PETZ'!A:Q,3,0)</f>
        <v>FELICIO</v>
      </c>
      <c r="AG1381" s="20" t="str">
        <f>VLOOKUP(E1381,'FILIAIS PETZ'!A:Q,2,0)</f>
        <v>R3</v>
      </c>
      <c r="AH1381" s="75">
        <v>480</v>
      </c>
      <c r="AI1381" s="16" t="s">
        <v>5742</v>
      </c>
      <c r="AJ1381" s="43">
        <f>VLOOKUP(E1381,'FILIAIS PETZ'!$A$2:$K$2000,11,0)</f>
        <v>18328118012204</v>
      </c>
      <c r="AK1381" s="44">
        <f t="shared" si="87"/>
        <v>18328118012204</v>
      </c>
    </row>
    <row r="1382" spans="1:37" s="14" customFormat="1" ht="15" customHeight="1" thickBot="1" x14ac:dyDescent="0.25">
      <c r="A1382" s="9">
        <f t="shared" si="86"/>
        <v>851834</v>
      </c>
      <c r="B1382" s="18">
        <f>VLOOKUP(C1382,FORNECEDORES!D:E,2,0)</f>
        <v>9057</v>
      </c>
      <c r="C1382" s="19" t="str">
        <f>VLOOKUP(D1382,FORNECEDORES!A:D,4,0)</f>
        <v>19.357.006/0001-49</v>
      </c>
      <c r="D1382" s="13" t="s">
        <v>2290</v>
      </c>
      <c r="E1382" s="20" t="str">
        <f t="shared" si="85"/>
        <v>04 0061</v>
      </c>
      <c r="F1382" s="28" t="s">
        <v>4946</v>
      </c>
      <c r="G1382" s="21" t="str">
        <f>VLOOKUP(E1382,'FILIAIS PETZ'!A:E,5,0)</f>
        <v>PETZ PAMPULHA</v>
      </c>
      <c r="H1382" s="20" t="str">
        <f>VLOOKUP(E1382,'FILIAIS PETZ'!A:D,4,0)</f>
        <v>PAMP-MG</v>
      </c>
      <c r="I1382" s="46">
        <v>45338</v>
      </c>
      <c r="J1382" s="10">
        <v>851834</v>
      </c>
      <c r="K1382" s="10" t="s">
        <v>5858</v>
      </c>
      <c r="L1382" s="28" t="s">
        <v>5972</v>
      </c>
      <c r="M1382" s="46">
        <v>45341</v>
      </c>
      <c r="N1382" s="46">
        <v>45364</v>
      </c>
      <c r="O1382" s="46">
        <v>45348</v>
      </c>
      <c r="P1382" s="28" t="s">
        <v>4990</v>
      </c>
      <c r="Q1382" s="10">
        <v>3</v>
      </c>
      <c r="R1382" s="10">
        <v>1</v>
      </c>
      <c r="S1382" s="10" t="s">
        <v>4983</v>
      </c>
      <c r="T1382" s="10" t="s">
        <v>32</v>
      </c>
      <c r="U1382" s="10">
        <v>11002</v>
      </c>
      <c r="V1382" s="10">
        <v>11002</v>
      </c>
      <c r="W1382" s="10" t="s">
        <v>5019</v>
      </c>
      <c r="X1382" s="10" t="s">
        <v>4985</v>
      </c>
      <c r="Y1382" s="10" t="s">
        <v>4997</v>
      </c>
      <c r="Z1382" s="10" t="s">
        <v>4993</v>
      </c>
      <c r="AA1382" s="10" t="s">
        <v>4989</v>
      </c>
      <c r="AB1382" s="10" t="s">
        <v>12941</v>
      </c>
      <c r="AC1382" s="10" t="s">
        <v>5006</v>
      </c>
      <c r="AD1382" s="29"/>
      <c r="AE1382" s="20" t="str">
        <f>VLOOKUP(E1382,'FILIAIS PETZ'!A:Q,17,0)</f>
        <v>MG-1</v>
      </c>
      <c r="AF1382" s="20" t="str">
        <f>VLOOKUP(E1382,'FILIAIS PETZ'!A:Q,3,0)</f>
        <v>FELICIO</v>
      </c>
      <c r="AG1382" s="20" t="str">
        <f>VLOOKUP(E1382,'FILIAIS PETZ'!A:Q,2,0)</f>
        <v>R3</v>
      </c>
      <c r="AH1382" s="75">
        <v>350</v>
      </c>
      <c r="AI1382" s="16" t="s">
        <v>5743</v>
      </c>
      <c r="AJ1382" s="43">
        <f>VLOOKUP(E1382,'FILIAIS PETZ'!$A$2:$K$2000,11,0)</f>
        <v>18328118006069</v>
      </c>
      <c r="AK1382" s="44">
        <f t="shared" si="87"/>
        <v>18328118006069</v>
      </c>
    </row>
    <row r="1383" spans="1:37" s="14" customFormat="1" ht="15" customHeight="1" thickBot="1" x14ac:dyDescent="0.25">
      <c r="A1383" s="9">
        <f t="shared" si="86"/>
        <v>851839</v>
      </c>
      <c r="B1383" s="18">
        <f>VLOOKUP(C1383,FORNECEDORES!D:E,2,0)</f>
        <v>9057</v>
      </c>
      <c r="C1383" s="19" t="str">
        <f>VLOOKUP(D1383,FORNECEDORES!A:D,4,0)</f>
        <v>19.357.006/0001-49</v>
      </c>
      <c r="D1383" s="13" t="s">
        <v>2290</v>
      </c>
      <c r="E1383" s="20" t="str">
        <f t="shared" si="85"/>
        <v>04 0061</v>
      </c>
      <c r="F1383" s="28" t="s">
        <v>4946</v>
      </c>
      <c r="G1383" s="21" t="str">
        <f>VLOOKUP(E1383,'FILIAIS PETZ'!A:E,5,0)</f>
        <v>PETZ PAMPULHA</v>
      </c>
      <c r="H1383" s="20" t="str">
        <f>VLOOKUP(E1383,'FILIAIS PETZ'!A:D,4,0)</f>
        <v>PAMP-MG</v>
      </c>
      <c r="I1383" s="46">
        <v>45338</v>
      </c>
      <c r="J1383" s="10">
        <v>851839</v>
      </c>
      <c r="K1383" s="10" t="s">
        <v>5858</v>
      </c>
      <c r="L1383" s="28" t="s">
        <v>5973</v>
      </c>
      <c r="M1383" s="46">
        <v>45341</v>
      </c>
      <c r="N1383" s="46">
        <v>45364</v>
      </c>
      <c r="O1383" s="46">
        <v>45348</v>
      </c>
      <c r="P1383" s="28" t="s">
        <v>4990</v>
      </c>
      <c r="Q1383" s="10">
        <v>3</v>
      </c>
      <c r="R1383" s="10">
        <v>1</v>
      </c>
      <c r="S1383" s="10" t="s">
        <v>4983</v>
      </c>
      <c r="T1383" s="10" t="s">
        <v>32</v>
      </c>
      <c r="U1383" s="10">
        <v>11002</v>
      </c>
      <c r="V1383" s="10">
        <v>11002</v>
      </c>
      <c r="W1383" s="10" t="s">
        <v>5019</v>
      </c>
      <c r="X1383" s="10" t="s">
        <v>4985</v>
      </c>
      <c r="Y1383" s="10" t="s">
        <v>4993</v>
      </c>
      <c r="Z1383" s="10" t="s">
        <v>4993</v>
      </c>
      <c r="AA1383" s="10" t="s">
        <v>5022</v>
      </c>
      <c r="AB1383" s="10" t="s">
        <v>12942</v>
      </c>
      <c r="AC1383" s="10" t="s">
        <v>5006</v>
      </c>
      <c r="AD1383" s="29"/>
      <c r="AE1383" s="20" t="str">
        <f>VLOOKUP(E1383,'FILIAIS PETZ'!A:Q,17,0)</f>
        <v>MG-1</v>
      </c>
      <c r="AF1383" s="20" t="str">
        <f>VLOOKUP(E1383,'FILIAIS PETZ'!A:Q,3,0)</f>
        <v>FELICIO</v>
      </c>
      <c r="AG1383" s="20" t="str">
        <f>VLOOKUP(E1383,'FILIAIS PETZ'!A:Q,2,0)</f>
        <v>R3</v>
      </c>
      <c r="AH1383" s="75">
        <v>350</v>
      </c>
      <c r="AI1383" s="16" t="s">
        <v>5744</v>
      </c>
      <c r="AJ1383" s="43">
        <f>VLOOKUP(E1383,'FILIAIS PETZ'!$A$2:$K$2000,11,0)</f>
        <v>18328118006069</v>
      </c>
      <c r="AK1383" s="44">
        <f t="shared" si="87"/>
        <v>18328118006069</v>
      </c>
    </row>
    <row r="1384" spans="1:37" s="14" customFormat="1" ht="15" customHeight="1" thickBot="1" x14ac:dyDescent="0.25">
      <c r="A1384" s="9">
        <f t="shared" ref="A1384:A1418" si="88">J1384</f>
        <v>851841</v>
      </c>
      <c r="B1384" s="18">
        <f>VLOOKUP(C1384,FORNECEDORES!D:E,2,0)</f>
        <v>9057</v>
      </c>
      <c r="C1384" s="19" t="str">
        <f>VLOOKUP(D1384,FORNECEDORES!A:D,4,0)</f>
        <v>19.357.006/0001-49</v>
      </c>
      <c r="D1384" s="13" t="s">
        <v>2290</v>
      </c>
      <c r="E1384" s="20" t="str">
        <f t="shared" si="85"/>
        <v>04 0040</v>
      </c>
      <c r="F1384" s="28" t="s">
        <v>4943</v>
      </c>
      <c r="G1384" s="21" t="str">
        <f>VLOOKUP(E1384,'FILIAIS PETZ'!A:E,5,0)</f>
        <v>PETZ NOSSA SENHORA DO CARMO</v>
      </c>
      <c r="H1384" s="20" t="str">
        <f>VLOOKUP(E1384,'FILIAIS PETZ'!A:D,4,0)</f>
        <v>NSCA-MG</v>
      </c>
      <c r="I1384" s="46">
        <v>45338</v>
      </c>
      <c r="J1384" s="10">
        <v>851841</v>
      </c>
      <c r="K1384" s="10" t="s">
        <v>5858</v>
      </c>
      <c r="L1384" s="28" t="s">
        <v>5974</v>
      </c>
      <c r="M1384" s="46">
        <v>45341</v>
      </c>
      <c r="N1384" s="46">
        <v>45364</v>
      </c>
      <c r="O1384" s="46">
        <v>45348</v>
      </c>
      <c r="P1384" s="28" t="s">
        <v>4990</v>
      </c>
      <c r="Q1384" s="10">
        <v>3</v>
      </c>
      <c r="R1384" s="10">
        <v>1</v>
      </c>
      <c r="S1384" s="10" t="s">
        <v>4983</v>
      </c>
      <c r="T1384" s="10" t="s">
        <v>32</v>
      </c>
      <c r="U1384" s="10">
        <v>11002</v>
      </c>
      <c r="V1384" s="10">
        <v>11002</v>
      </c>
      <c r="W1384" s="10" t="s">
        <v>5019</v>
      </c>
      <c r="X1384" s="10" t="s">
        <v>4985</v>
      </c>
      <c r="Y1384" s="10" t="s">
        <v>4997</v>
      </c>
      <c r="Z1384" s="10" t="s">
        <v>4993</v>
      </c>
      <c r="AA1384" s="10" t="s">
        <v>5022</v>
      </c>
      <c r="AB1384" s="9" t="s">
        <v>5066</v>
      </c>
      <c r="AC1384" s="10" t="s">
        <v>5006</v>
      </c>
      <c r="AD1384" s="29"/>
      <c r="AE1384" s="20" t="str">
        <f>VLOOKUP(E1384,'FILIAIS PETZ'!A:Q,17,0)</f>
        <v>MG-1</v>
      </c>
      <c r="AF1384" s="20" t="str">
        <f>VLOOKUP(E1384,'FILIAIS PETZ'!A:Q,3,0)</f>
        <v>FELICIO</v>
      </c>
      <c r="AG1384" s="20" t="str">
        <f>VLOOKUP(E1384,'FILIAIS PETZ'!A:Q,2,0)</f>
        <v>R3</v>
      </c>
      <c r="AH1384" s="75">
        <v>1000</v>
      </c>
      <c r="AI1384" s="16" t="s">
        <v>5745</v>
      </c>
      <c r="AJ1384" s="43">
        <f>VLOOKUP(E1384,'FILIAIS PETZ'!$A$2:$K$2000,11,0)</f>
        <v>18328118003981</v>
      </c>
      <c r="AK1384" s="44">
        <f t="shared" ref="AK1384:AK1415" si="89">AJ1384</f>
        <v>18328118003981</v>
      </c>
    </row>
    <row r="1385" spans="1:37" s="14" customFormat="1" ht="15" customHeight="1" thickBot="1" x14ac:dyDescent="0.25">
      <c r="A1385" s="9">
        <f t="shared" si="88"/>
        <v>851842</v>
      </c>
      <c r="B1385" s="18">
        <f>VLOOKUP(C1385,FORNECEDORES!D:E,2,0)</f>
        <v>9057</v>
      </c>
      <c r="C1385" s="19" t="str">
        <f>VLOOKUP(D1385,FORNECEDORES!A:D,4,0)</f>
        <v>19.357.006/0001-49</v>
      </c>
      <c r="D1385" s="13" t="s">
        <v>2290</v>
      </c>
      <c r="E1385" s="20" t="str">
        <f t="shared" si="85"/>
        <v>04 0084</v>
      </c>
      <c r="F1385" s="28" t="s">
        <v>4958</v>
      </c>
      <c r="G1385" s="21" t="str">
        <f>VLOOKUP(E1385,'FILIAIS PETZ'!A:E,5,0)</f>
        <v>PETZ RAJA</v>
      </c>
      <c r="H1385" s="20" t="str">
        <f>VLOOKUP(E1385,'FILIAIS PETZ'!A:D,4,0)</f>
        <v>RAJA-MG</v>
      </c>
      <c r="I1385" s="46">
        <v>45338</v>
      </c>
      <c r="J1385" s="10">
        <v>851842</v>
      </c>
      <c r="K1385" s="10" t="s">
        <v>5858</v>
      </c>
      <c r="L1385" s="28" t="s">
        <v>5975</v>
      </c>
      <c r="M1385" s="46">
        <v>45341</v>
      </c>
      <c r="N1385" s="46">
        <v>45364</v>
      </c>
      <c r="O1385" s="46">
        <v>45348</v>
      </c>
      <c r="P1385" s="28" t="s">
        <v>4990</v>
      </c>
      <c r="Q1385" s="10">
        <v>3</v>
      </c>
      <c r="R1385" s="10">
        <v>1</v>
      </c>
      <c r="S1385" s="10" t="s">
        <v>4983</v>
      </c>
      <c r="T1385" s="10" t="s">
        <v>32</v>
      </c>
      <c r="U1385" s="10">
        <v>11002</v>
      </c>
      <c r="V1385" s="10">
        <v>11002</v>
      </c>
      <c r="W1385" s="10" t="s">
        <v>5021</v>
      </c>
      <c r="X1385" s="10" t="s">
        <v>4985</v>
      </c>
      <c r="Y1385" s="10" t="s">
        <v>4997</v>
      </c>
      <c r="Z1385" s="10" t="s">
        <v>4993</v>
      </c>
      <c r="AA1385" s="10" t="s">
        <v>5022</v>
      </c>
      <c r="AB1385" s="10" t="s">
        <v>12941</v>
      </c>
      <c r="AC1385" s="10" t="s">
        <v>5006</v>
      </c>
      <c r="AD1385" s="29"/>
      <c r="AE1385" s="20" t="str">
        <f>VLOOKUP(E1385,'FILIAIS PETZ'!A:Q,17,0)</f>
        <v>MG-1</v>
      </c>
      <c r="AF1385" s="20" t="str">
        <f>VLOOKUP(E1385,'FILIAIS PETZ'!A:Q,3,0)</f>
        <v>FELICIO</v>
      </c>
      <c r="AG1385" s="20" t="str">
        <f>VLOOKUP(E1385,'FILIAIS PETZ'!A:Q,2,0)</f>
        <v>R3</v>
      </c>
      <c r="AH1385" s="75">
        <v>350</v>
      </c>
      <c r="AI1385" s="16" t="s">
        <v>5746</v>
      </c>
      <c r="AJ1385" s="43">
        <f>VLOOKUP(E1385,'FILIAIS PETZ'!$A$2:$K$2000,11,0)</f>
        <v>18328118007707</v>
      </c>
      <c r="AK1385" s="44">
        <f t="shared" si="89"/>
        <v>18328118007707</v>
      </c>
    </row>
    <row r="1386" spans="1:37" s="14" customFormat="1" ht="15" customHeight="1" thickBot="1" x14ac:dyDescent="0.25">
      <c r="A1386" s="9">
        <f t="shared" si="88"/>
        <v>851845</v>
      </c>
      <c r="B1386" s="18">
        <f>VLOOKUP(C1386,FORNECEDORES!D:E,2,0)</f>
        <v>9057</v>
      </c>
      <c r="C1386" s="19" t="str">
        <f>VLOOKUP(D1386,FORNECEDORES!A:D,4,0)</f>
        <v>19.357.006/0001-49</v>
      </c>
      <c r="D1386" s="13" t="s">
        <v>2290</v>
      </c>
      <c r="E1386" s="20" t="str">
        <f t="shared" ref="E1386:E1448" si="90">CONCATENATE("04 ",F1386)</f>
        <v>04 0084</v>
      </c>
      <c r="F1386" s="28" t="s">
        <v>4958</v>
      </c>
      <c r="G1386" s="21" t="str">
        <f>VLOOKUP(E1386,'FILIAIS PETZ'!A:E,5,0)</f>
        <v>PETZ RAJA</v>
      </c>
      <c r="H1386" s="20" t="str">
        <f>VLOOKUP(E1386,'FILIAIS PETZ'!A:D,4,0)</f>
        <v>RAJA-MG</v>
      </c>
      <c r="I1386" s="46">
        <v>45338</v>
      </c>
      <c r="J1386" s="10">
        <v>851845</v>
      </c>
      <c r="K1386" s="10" t="s">
        <v>5858</v>
      </c>
      <c r="L1386" s="28" t="s">
        <v>5976</v>
      </c>
      <c r="M1386" s="46">
        <v>45341</v>
      </c>
      <c r="N1386" s="46">
        <v>45364</v>
      </c>
      <c r="O1386" s="46">
        <v>45348</v>
      </c>
      <c r="P1386" s="28" t="s">
        <v>4990</v>
      </c>
      <c r="Q1386" s="10">
        <v>3</v>
      </c>
      <c r="R1386" s="10">
        <v>1</v>
      </c>
      <c r="S1386" s="10" t="s">
        <v>4983</v>
      </c>
      <c r="T1386" s="10" t="s">
        <v>32</v>
      </c>
      <c r="U1386" s="10">
        <v>11002</v>
      </c>
      <c r="V1386" s="10">
        <v>11002</v>
      </c>
      <c r="W1386" s="10" t="s">
        <v>5024</v>
      </c>
      <c r="X1386" s="10" t="s">
        <v>4985</v>
      </c>
      <c r="Y1386" s="10" t="s">
        <v>4997</v>
      </c>
      <c r="Z1386" s="10" t="s">
        <v>5127</v>
      </c>
      <c r="AA1386" s="10" t="s">
        <v>4989</v>
      </c>
      <c r="AB1386" s="10" t="s">
        <v>12941</v>
      </c>
      <c r="AC1386" s="10" t="s">
        <v>5006</v>
      </c>
      <c r="AD1386" s="29"/>
      <c r="AE1386" s="20" t="str">
        <f>VLOOKUP(E1386,'FILIAIS PETZ'!A:Q,17,0)</f>
        <v>MG-1</v>
      </c>
      <c r="AF1386" s="20" t="str">
        <f>VLOOKUP(E1386,'FILIAIS PETZ'!A:Q,3,0)</f>
        <v>FELICIO</v>
      </c>
      <c r="AG1386" s="20" t="str">
        <f>VLOOKUP(E1386,'FILIAIS PETZ'!A:Q,2,0)</f>
        <v>R3</v>
      </c>
      <c r="AH1386" s="75">
        <v>11220</v>
      </c>
      <c r="AI1386" s="16" t="s">
        <v>5747</v>
      </c>
      <c r="AJ1386" s="43">
        <f>VLOOKUP(E1386,'FILIAIS PETZ'!$A$2:$K$2000,11,0)</f>
        <v>18328118007707</v>
      </c>
      <c r="AK1386" s="44">
        <f t="shared" si="89"/>
        <v>18328118007707</v>
      </c>
    </row>
    <row r="1387" spans="1:37" s="14" customFormat="1" ht="15" customHeight="1" thickBot="1" x14ac:dyDescent="0.25">
      <c r="A1387" s="9">
        <f t="shared" si="88"/>
        <v>851862</v>
      </c>
      <c r="B1387" s="18">
        <f>VLOOKUP(C1387,FORNECEDORES!D:E,2,0)</f>
        <v>253471</v>
      </c>
      <c r="C1387" s="19" t="str">
        <f>VLOOKUP(D1387,FORNECEDORES!A:D,4,0)</f>
        <v>20.132.201/0001-50</v>
      </c>
      <c r="D1387" s="13" t="s">
        <v>3705</v>
      </c>
      <c r="E1387" s="20" t="str">
        <f t="shared" si="90"/>
        <v>04 0032</v>
      </c>
      <c r="F1387" s="28" t="s">
        <v>4951</v>
      </c>
      <c r="G1387" s="21" t="str">
        <f>VLOOKUP(E1387,'FILIAIS PETZ'!A:E,5,0)</f>
        <v>PETZ JAGUARE</v>
      </c>
      <c r="H1387" s="20" t="str">
        <f>VLOOKUP(E1387,'FILIAIS PETZ'!A:D,4,0)</f>
        <v>JGRE-SP</v>
      </c>
      <c r="I1387" s="46">
        <v>45338</v>
      </c>
      <c r="J1387" s="10">
        <v>851862</v>
      </c>
      <c r="K1387" s="10" t="s">
        <v>5858</v>
      </c>
      <c r="L1387" s="28" t="s">
        <v>5991</v>
      </c>
      <c r="M1387" s="46">
        <v>45342</v>
      </c>
      <c r="N1387" s="46">
        <v>45371</v>
      </c>
      <c r="O1387" s="46">
        <v>45351</v>
      </c>
      <c r="P1387" s="28" t="s">
        <v>4990</v>
      </c>
      <c r="Q1387" s="10">
        <v>3</v>
      </c>
      <c r="R1387" s="10">
        <v>1</v>
      </c>
      <c r="S1387" s="10" t="s">
        <v>4983</v>
      </c>
      <c r="T1387" s="10" t="s">
        <v>32</v>
      </c>
      <c r="U1387" s="10">
        <v>11002</v>
      </c>
      <c r="V1387" s="10">
        <v>11002</v>
      </c>
      <c r="W1387" s="10" t="s">
        <v>5024</v>
      </c>
      <c r="X1387" s="10" t="s">
        <v>4985</v>
      </c>
      <c r="Y1387" s="9" t="s">
        <v>4997</v>
      </c>
      <c r="Z1387" s="10" t="s">
        <v>4993</v>
      </c>
      <c r="AA1387" s="9" t="s">
        <v>5022</v>
      </c>
      <c r="AB1387" s="9" t="s">
        <v>5066</v>
      </c>
      <c r="AC1387" s="10" t="s">
        <v>5006</v>
      </c>
      <c r="AD1387" s="29"/>
      <c r="AE1387" s="20" t="str">
        <f>VLOOKUP(E1387,'FILIAIS PETZ'!A:Q,17,0)</f>
        <v>SP7</v>
      </c>
      <c r="AF1387" s="20" t="str">
        <f>VLOOKUP(E1387,'FILIAIS PETZ'!A:Q,3,0)</f>
        <v>FELICIO</v>
      </c>
      <c r="AG1387" s="20" t="str">
        <f>VLOOKUP(E1387,'FILIAIS PETZ'!A:Q,2,0)</f>
        <v>R3</v>
      </c>
      <c r="AH1387" s="75">
        <v>3600</v>
      </c>
      <c r="AI1387" s="16" t="s">
        <v>5748</v>
      </c>
      <c r="AJ1387" s="43">
        <f>VLOOKUP(E1387,'FILIAIS PETZ'!$A$2:$K$2000,11,0)</f>
        <v>18328118003205</v>
      </c>
      <c r="AK1387" s="44">
        <f t="shared" si="89"/>
        <v>18328118003205</v>
      </c>
    </row>
    <row r="1388" spans="1:37" s="14" customFormat="1" ht="15" customHeight="1" thickBot="1" x14ac:dyDescent="0.25">
      <c r="A1388" s="9">
        <f t="shared" si="88"/>
        <v>851867</v>
      </c>
      <c r="B1388" s="18">
        <f>VLOOKUP(C1388,FORNECEDORES!D:E,2,0)</f>
        <v>9057</v>
      </c>
      <c r="C1388" s="19" t="str">
        <f>VLOOKUP(D1388,FORNECEDORES!A:D,4,0)</f>
        <v>19.357.006/0001-49</v>
      </c>
      <c r="D1388" s="13" t="s">
        <v>2290</v>
      </c>
      <c r="E1388" s="20" t="str">
        <f t="shared" si="90"/>
        <v>04 0095</v>
      </c>
      <c r="F1388" s="28" t="s">
        <v>4945</v>
      </c>
      <c r="G1388" s="21" t="str">
        <f>VLOOKUP(E1388,'FILIAIS PETZ'!A:E,5,0)</f>
        <v>PETZ BETIM</v>
      </c>
      <c r="H1388" s="20" t="str">
        <f>VLOOKUP(E1388,'FILIAIS PETZ'!A:D,4,0)</f>
        <v>BTIM-MG</v>
      </c>
      <c r="I1388" s="46">
        <v>45338</v>
      </c>
      <c r="J1388" s="10">
        <v>851867</v>
      </c>
      <c r="K1388" s="10" t="s">
        <v>5858</v>
      </c>
      <c r="L1388" s="28" t="s">
        <v>5977</v>
      </c>
      <c r="M1388" s="46">
        <v>45341</v>
      </c>
      <c r="N1388" s="46">
        <v>45364</v>
      </c>
      <c r="O1388" s="46">
        <v>45348</v>
      </c>
      <c r="P1388" s="28" t="s">
        <v>4990</v>
      </c>
      <c r="Q1388" s="10">
        <v>3</v>
      </c>
      <c r="R1388" s="10">
        <v>1</v>
      </c>
      <c r="S1388" s="10" t="s">
        <v>4983</v>
      </c>
      <c r="T1388" s="10" t="s">
        <v>32</v>
      </c>
      <c r="U1388" s="10">
        <v>11002</v>
      </c>
      <c r="V1388" s="10">
        <v>11002</v>
      </c>
      <c r="W1388" s="10" t="s">
        <v>5119</v>
      </c>
      <c r="X1388" s="10" t="s">
        <v>4985</v>
      </c>
      <c r="Y1388" s="10" t="s">
        <v>4997</v>
      </c>
      <c r="Z1388" s="10" t="s">
        <v>4993</v>
      </c>
      <c r="AA1388" s="10" t="s">
        <v>5022</v>
      </c>
      <c r="AB1388" s="10" t="s">
        <v>12941</v>
      </c>
      <c r="AC1388" s="10" t="s">
        <v>5006</v>
      </c>
      <c r="AD1388" s="29"/>
      <c r="AE1388" s="20" t="str">
        <f>VLOOKUP(E1388,'FILIAIS PETZ'!A:Q,17,0)</f>
        <v>MG-2</v>
      </c>
      <c r="AF1388" s="20" t="str">
        <f>VLOOKUP(E1388,'FILIAIS PETZ'!A:Q,3,0)</f>
        <v>FELICIO</v>
      </c>
      <c r="AG1388" s="20" t="str">
        <f>VLOOKUP(E1388,'FILIAIS PETZ'!A:Q,2,0)</f>
        <v>R3</v>
      </c>
      <c r="AH1388" s="75">
        <v>750</v>
      </c>
      <c r="AI1388" s="16" t="s">
        <v>5749</v>
      </c>
      <c r="AJ1388" s="43">
        <f>VLOOKUP(E1388,'FILIAIS PETZ'!$A$2:$K$2000,11,0)</f>
        <v>18328118009084</v>
      </c>
      <c r="AK1388" s="44">
        <f t="shared" si="89"/>
        <v>18328118009084</v>
      </c>
    </row>
    <row r="1389" spans="1:37" s="14" customFormat="1" ht="15" customHeight="1" thickBot="1" x14ac:dyDescent="0.25">
      <c r="A1389" s="9">
        <f t="shared" si="88"/>
        <v>851876</v>
      </c>
      <c r="B1389" s="18">
        <f>VLOOKUP(C1389,FORNECEDORES!D:E,2,0)</f>
        <v>39969</v>
      </c>
      <c r="C1389" s="19" t="str">
        <f>VLOOKUP(D1389,FORNECEDORES!A:D,4,0)</f>
        <v>23.457.797/0001-56</v>
      </c>
      <c r="D1389" s="13" t="s">
        <v>2466</v>
      </c>
      <c r="E1389" s="20" t="str">
        <f t="shared" si="90"/>
        <v>04 0032</v>
      </c>
      <c r="F1389" s="28" t="s">
        <v>4951</v>
      </c>
      <c r="G1389" s="21" t="str">
        <f>VLOOKUP(E1389,'FILIAIS PETZ'!A:E,5,0)</f>
        <v>PETZ JAGUARE</v>
      </c>
      <c r="H1389" s="20" t="str">
        <f>VLOOKUP(E1389,'FILIAIS PETZ'!A:D,4,0)</f>
        <v>JGRE-SP</v>
      </c>
      <c r="I1389" s="46">
        <v>45338</v>
      </c>
      <c r="J1389" s="10">
        <v>851876</v>
      </c>
      <c r="K1389" s="10" t="s">
        <v>6322</v>
      </c>
      <c r="L1389" s="28" t="s">
        <v>6325</v>
      </c>
      <c r="M1389" s="46">
        <v>45342</v>
      </c>
      <c r="N1389" s="46">
        <v>45364</v>
      </c>
      <c r="O1389" s="46">
        <v>45345</v>
      </c>
      <c r="P1389" s="28" t="s">
        <v>4990</v>
      </c>
      <c r="Q1389" s="28">
        <v>3</v>
      </c>
      <c r="R1389" s="28">
        <v>1</v>
      </c>
      <c r="S1389" s="28" t="s">
        <v>4983</v>
      </c>
      <c r="T1389" s="28" t="s">
        <v>32</v>
      </c>
      <c r="U1389" s="28">
        <v>11002</v>
      </c>
      <c r="V1389" s="28">
        <v>11002</v>
      </c>
      <c r="W1389" s="66" t="s">
        <v>4984</v>
      </c>
      <c r="X1389" s="66" t="s">
        <v>4985</v>
      </c>
      <c r="Y1389" s="9" t="s">
        <v>4993</v>
      </c>
      <c r="Z1389" s="9" t="s">
        <v>4993</v>
      </c>
      <c r="AA1389" s="9" t="s">
        <v>4989</v>
      </c>
      <c r="AB1389" s="9" t="s">
        <v>12941</v>
      </c>
      <c r="AC1389" s="66" t="s">
        <v>5006</v>
      </c>
      <c r="AD1389" s="29"/>
      <c r="AE1389" s="20" t="str">
        <f>VLOOKUP(E1389,'FILIAIS PETZ'!A:Q,17,0)</f>
        <v>SP7</v>
      </c>
      <c r="AF1389" s="20" t="str">
        <f>VLOOKUP(E1389,'FILIAIS PETZ'!A:Q,3,0)</f>
        <v>FELICIO</v>
      </c>
      <c r="AG1389" s="20" t="str">
        <f>VLOOKUP(E1389,'FILIAIS PETZ'!A:Q,2,0)</f>
        <v>R3</v>
      </c>
      <c r="AH1389" s="75">
        <v>930</v>
      </c>
      <c r="AI1389" s="16" t="s">
        <v>5751</v>
      </c>
      <c r="AJ1389" s="43">
        <f>VLOOKUP(E1389,'FILIAIS PETZ'!$A$2:$K$2000,11,0)</f>
        <v>18328118003205</v>
      </c>
      <c r="AK1389" s="44">
        <f t="shared" si="89"/>
        <v>18328118003205</v>
      </c>
    </row>
    <row r="1390" spans="1:37" s="14" customFormat="1" ht="15" customHeight="1" thickBot="1" x14ac:dyDescent="0.25">
      <c r="A1390" s="9">
        <f t="shared" si="88"/>
        <v>851889</v>
      </c>
      <c r="B1390" s="18">
        <f>VLOOKUP(C1390,FORNECEDORES!D:E,2,0)</f>
        <v>12320</v>
      </c>
      <c r="C1390" s="19" t="str">
        <f>VLOOKUP(D1390,FORNECEDORES!A:D,4,0)</f>
        <v>28.977.315/0001-02</v>
      </c>
      <c r="D1390" s="13" t="s">
        <v>2661</v>
      </c>
      <c r="E1390" s="20" t="str">
        <f t="shared" si="90"/>
        <v>04 0165</v>
      </c>
      <c r="F1390" s="28" t="s">
        <v>4935</v>
      </c>
      <c r="G1390" s="21" t="str">
        <f>VLOOKUP(E1390,'FILIAIS PETZ'!A:E,5,0)</f>
        <v>PETZ CARAPICUIBA</v>
      </c>
      <c r="H1390" s="20" t="str">
        <f>VLOOKUP(E1390,'FILIAIS PETZ'!A:D,4,0)</f>
        <v>CPIC-SP</v>
      </c>
      <c r="I1390" s="46">
        <v>45338</v>
      </c>
      <c r="J1390" s="10">
        <v>851889</v>
      </c>
      <c r="K1390" s="10" t="s">
        <v>5858</v>
      </c>
      <c r="L1390" s="28" t="s">
        <v>5903</v>
      </c>
      <c r="M1390" s="46">
        <v>45341</v>
      </c>
      <c r="N1390" s="46">
        <v>45364</v>
      </c>
      <c r="O1390" s="46">
        <v>45345</v>
      </c>
      <c r="P1390" s="28" t="s">
        <v>4990</v>
      </c>
      <c r="Q1390" s="10">
        <v>3</v>
      </c>
      <c r="R1390" s="10">
        <v>1</v>
      </c>
      <c r="S1390" s="10" t="s">
        <v>4983</v>
      </c>
      <c r="T1390" s="10" t="s">
        <v>32</v>
      </c>
      <c r="U1390" s="10">
        <v>11002</v>
      </c>
      <c r="V1390" s="10">
        <v>11002</v>
      </c>
      <c r="W1390" s="10" t="s">
        <v>5057</v>
      </c>
      <c r="X1390" s="10" t="s">
        <v>4985</v>
      </c>
      <c r="Y1390" s="10" t="s">
        <v>4993</v>
      </c>
      <c r="Z1390" s="10" t="s">
        <v>4993</v>
      </c>
      <c r="AA1390" s="10" t="s">
        <v>4989</v>
      </c>
      <c r="AB1390" s="10" t="s">
        <v>12941</v>
      </c>
      <c r="AC1390" s="10" t="s">
        <v>5006</v>
      </c>
      <c r="AD1390" s="29"/>
      <c r="AE1390" s="20" t="str">
        <f>VLOOKUP(E1390,'FILIAIS PETZ'!A:Q,17,0)</f>
        <v>SP7</v>
      </c>
      <c r="AF1390" s="20" t="str">
        <f>VLOOKUP(E1390,'FILIAIS PETZ'!A:Q,3,0)</f>
        <v>FELICIO</v>
      </c>
      <c r="AG1390" s="20" t="str">
        <f>VLOOKUP(E1390,'FILIAIS PETZ'!A:Q,2,0)</f>
        <v>R3</v>
      </c>
      <c r="AH1390" s="75">
        <v>930</v>
      </c>
      <c r="AI1390" s="16" t="s">
        <v>5753</v>
      </c>
      <c r="AJ1390" s="43">
        <f>VLOOKUP(E1390,'FILIAIS PETZ'!$A$2:$K$2000,11,0)</f>
        <v>18328118015726</v>
      </c>
      <c r="AK1390" s="44">
        <f t="shared" si="89"/>
        <v>18328118015726</v>
      </c>
    </row>
    <row r="1391" spans="1:37" s="14" customFormat="1" ht="15" customHeight="1" thickBot="1" x14ac:dyDescent="0.25">
      <c r="A1391" s="9">
        <f t="shared" si="88"/>
        <v>851895</v>
      </c>
      <c r="B1391" s="18">
        <f>VLOOKUP(C1391,FORNECEDORES!D:E,2,0)</f>
        <v>514588</v>
      </c>
      <c r="C1391" s="19" t="str">
        <f>VLOOKUP(D1391,FORNECEDORES!A:D,4,0)</f>
        <v>48.058.074/0001-05</v>
      </c>
      <c r="D1391" s="13" t="s">
        <v>4338</v>
      </c>
      <c r="E1391" s="20" t="str">
        <f t="shared" si="90"/>
        <v>04 0244</v>
      </c>
      <c r="F1391" s="28" t="s">
        <v>4957</v>
      </c>
      <c r="G1391" s="21" t="str">
        <f>VLOOKUP(E1391,'FILIAIS PETZ'!A:E,5,0)</f>
        <v>PETZ GOVERNADOR VALADARES</v>
      </c>
      <c r="H1391" s="20" t="str">
        <f>VLOOKUP(E1391,'FILIAIS PETZ'!A:D,4,0)</f>
        <v>GVLD-MG</v>
      </c>
      <c r="I1391" s="46">
        <v>45338</v>
      </c>
      <c r="J1391" s="10">
        <v>851895</v>
      </c>
      <c r="K1391" s="10" t="s">
        <v>5858</v>
      </c>
      <c r="L1391" s="28" t="s">
        <v>6574</v>
      </c>
      <c r="M1391" s="46">
        <v>45356</v>
      </c>
      <c r="N1391" s="46">
        <v>45399</v>
      </c>
      <c r="O1391" s="46">
        <v>45387</v>
      </c>
      <c r="P1391" s="28" t="s">
        <v>4990</v>
      </c>
      <c r="Q1391" s="10">
        <v>3</v>
      </c>
      <c r="R1391" s="10">
        <v>1</v>
      </c>
      <c r="S1391" s="10" t="s">
        <v>4983</v>
      </c>
      <c r="T1391" s="10" t="s">
        <v>32</v>
      </c>
      <c r="U1391" s="10">
        <v>11002</v>
      </c>
      <c r="V1391" s="10">
        <v>11002</v>
      </c>
      <c r="W1391" s="10" t="s">
        <v>5039</v>
      </c>
      <c r="X1391" s="10" t="s">
        <v>4996</v>
      </c>
      <c r="Y1391" s="10" t="s">
        <v>4993</v>
      </c>
      <c r="Z1391" s="10" t="s">
        <v>5041</v>
      </c>
      <c r="AA1391" s="9" t="s">
        <v>5101</v>
      </c>
      <c r="AB1391" s="10" t="s">
        <v>12941</v>
      </c>
      <c r="AC1391" s="10" t="s">
        <v>5006</v>
      </c>
      <c r="AD1391" s="29"/>
      <c r="AE1391" s="20" t="str">
        <f>VLOOKUP(E1391,'FILIAIS PETZ'!A:Q,17,0)</f>
        <v>MG-2</v>
      </c>
      <c r="AF1391" s="20" t="str">
        <f>VLOOKUP(E1391,'FILIAIS PETZ'!A:Q,3,0)</f>
        <v>FELICIO</v>
      </c>
      <c r="AG1391" s="20" t="str">
        <f>VLOOKUP(E1391,'FILIAIS PETZ'!A:Q,2,0)</f>
        <v>R3</v>
      </c>
      <c r="AH1391" s="75">
        <v>1400</v>
      </c>
      <c r="AI1391" s="16" t="s">
        <v>5754</v>
      </c>
      <c r="AJ1391" s="43" t="str">
        <f>VLOOKUP(E1391,'FILIAIS PETZ'!$A$2:$K$2000,11,0)</f>
        <v>18.328.118/0231-50</v>
      </c>
      <c r="AK1391" s="44" t="str">
        <f t="shared" si="89"/>
        <v>18.328.118/0231-50</v>
      </c>
    </row>
    <row r="1392" spans="1:37" s="14" customFormat="1" ht="15" customHeight="1" thickBot="1" x14ac:dyDescent="0.25">
      <c r="A1392" s="9">
        <f t="shared" si="88"/>
        <v>851908</v>
      </c>
      <c r="B1392" s="18">
        <f>VLOOKUP(C1392,FORNECEDORES!D:E,2,0)</f>
        <v>7736</v>
      </c>
      <c r="C1392" s="19" t="str">
        <f>VLOOKUP(D1392,FORNECEDORES!A:D,4,0)</f>
        <v>27.385.816/0001-37</v>
      </c>
      <c r="D1392" s="13" t="s">
        <v>2591</v>
      </c>
      <c r="E1392" s="20" t="str">
        <f t="shared" si="90"/>
        <v>04 0240</v>
      </c>
      <c r="F1392" s="28" t="s">
        <v>4955</v>
      </c>
      <c r="G1392" s="21" t="str">
        <f>VLOOKUP(E1392,'FILIAIS PETZ'!A:E,5,0)</f>
        <v xml:space="preserve">CENTRO DE DISTRIBUIÇÃO HIDROLANDIA </v>
      </c>
      <c r="H1392" s="20" t="str">
        <f>VLOOKUP(E1392,'FILIAIS PETZ'!A:D,4,0)</f>
        <v>CDHD-GO</v>
      </c>
      <c r="I1392" s="46">
        <v>45338</v>
      </c>
      <c r="J1392" s="10">
        <v>851908</v>
      </c>
      <c r="K1392" s="10" t="s">
        <v>5858</v>
      </c>
      <c r="L1392" s="28" t="s">
        <v>6264</v>
      </c>
      <c r="M1392" s="46">
        <v>45364</v>
      </c>
      <c r="N1392" s="46">
        <v>45385</v>
      </c>
      <c r="O1392" s="46">
        <v>45366</v>
      </c>
      <c r="P1392" s="28" t="s">
        <v>4990</v>
      </c>
      <c r="Q1392" s="10">
        <v>3</v>
      </c>
      <c r="R1392" s="10">
        <v>1</v>
      </c>
      <c r="S1392" s="10" t="s">
        <v>4983</v>
      </c>
      <c r="T1392" s="10" t="s">
        <v>32</v>
      </c>
      <c r="U1392" s="10">
        <v>11002</v>
      </c>
      <c r="V1392" s="10">
        <v>11002</v>
      </c>
      <c r="W1392" s="10" t="s">
        <v>4984</v>
      </c>
      <c r="X1392" s="10" t="s">
        <v>4985</v>
      </c>
      <c r="Y1392" s="10" t="s">
        <v>4993</v>
      </c>
      <c r="Z1392" s="10" t="s">
        <v>4993</v>
      </c>
      <c r="AA1392" s="9" t="s">
        <v>4989</v>
      </c>
      <c r="AB1392" s="10" t="s">
        <v>12941</v>
      </c>
      <c r="AC1392" s="10" t="s">
        <v>5006</v>
      </c>
      <c r="AD1392" s="29"/>
      <c r="AE1392" s="20" t="str">
        <f>VLOOKUP(E1392,'FILIAIS PETZ'!A:Q,17,0)</f>
        <v>CD</v>
      </c>
      <c r="AF1392" s="20" t="str">
        <f>VLOOKUP(E1392,'FILIAIS PETZ'!A:Q,3,0)</f>
        <v>FELICIO</v>
      </c>
      <c r="AG1392" s="20" t="str">
        <f>VLOOKUP(E1392,'FILIAIS PETZ'!A:Q,2,0)</f>
        <v>CD</v>
      </c>
      <c r="AH1392" s="75">
        <v>3612.88</v>
      </c>
      <c r="AI1392" s="16" t="s">
        <v>5755</v>
      </c>
      <c r="AJ1392" s="43" t="str">
        <f>VLOOKUP(E1392,'FILIAIS PETZ'!$A$2:$K$2000,11,0)</f>
        <v>18.328.118/0228-54</v>
      </c>
      <c r="AK1392" s="44" t="str">
        <f t="shared" si="89"/>
        <v>18.328.118/0228-54</v>
      </c>
    </row>
    <row r="1393" spans="1:37" s="14" customFormat="1" ht="15" customHeight="1" thickBot="1" x14ac:dyDescent="0.25">
      <c r="A1393" s="9">
        <f t="shared" si="88"/>
        <v>851910</v>
      </c>
      <c r="B1393" s="18">
        <f>VLOOKUP(C1393,FORNECEDORES!D:E,2,0)</f>
        <v>7736</v>
      </c>
      <c r="C1393" s="19" t="str">
        <f>VLOOKUP(D1393,FORNECEDORES!A:D,4,0)</f>
        <v>27.385.816/0001-37</v>
      </c>
      <c r="D1393" s="13" t="s">
        <v>2591</v>
      </c>
      <c r="E1393" s="20" t="str">
        <f t="shared" si="90"/>
        <v>04 0240</v>
      </c>
      <c r="F1393" s="28" t="s">
        <v>4955</v>
      </c>
      <c r="G1393" s="21" t="str">
        <f>VLOOKUP(E1393,'FILIAIS PETZ'!A:E,5,0)</f>
        <v xml:space="preserve">CENTRO DE DISTRIBUIÇÃO HIDROLANDIA </v>
      </c>
      <c r="H1393" s="20" t="str">
        <f>VLOOKUP(E1393,'FILIAIS PETZ'!A:D,4,0)</f>
        <v>CDHD-GO</v>
      </c>
      <c r="I1393" s="46">
        <v>45338</v>
      </c>
      <c r="J1393" s="10">
        <v>851910</v>
      </c>
      <c r="K1393" s="10" t="s">
        <v>5858</v>
      </c>
      <c r="L1393" s="28" t="s">
        <v>6265</v>
      </c>
      <c r="M1393" s="46">
        <v>45364</v>
      </c>
      <c r="N1393" s="46">
        <v>45385</v>
      </c>
      <c r="O1393" s="46">
        <v>45366</v>
      </c>
      <c r="P1393" s="28" t="s">
        <v>4990</v>
      </c>
      <c r="Q1393" s="10">
        <v>3</v>
      </c>
      <c r="R1393" s="10">
        <v>1</v>
      </c>
      <c r="S1393" s="10" t="s">
        <v>4983</v>
      </c>
      <c r="T1393" s="10" t="s">
        <v>32</v>
      </c>
      <c r="U1393" s="10">
        <v>11002</v>
      </c>
      <c r="V1393" s="10">
        <v>11002</v>
      </c>
      <c r="W1393" s="10" t="s">
        <v>5039</v>
      </c>
      <c r="X1393" s="10" t="s">
        <v>4985</v>
      </c>
      <c r="Y1393" s="10" t="s">
        <v>4993</v>
      </c>
      <c r="Z1393" s="10" t="s">
        <v>4993</v>
      </c>
      <c r="AA1393" s="9" t="s">
        <v>4989</v>
      </c>
      <c r="AB1393" s="10" t="s">
        <v>12941</v>
      </c>
      <c r="AC1393" s="10" t="s">
        <v>5006</v>
      </c>
      <c r="AD1393" s="29"/>
      <c r="AE1393" s="20" t="str">
        <f>VLOOKUP(E1393,'FILIAIS PETZ'!A:Q,17,0)</f>
        <v>CD</v>
      </c>
      <c r="AF1393" s="20" t="str">
        <f>VLOOKUP(E1393,'FILIAIS PETZ'!A:Q,3,0)</f>
        <v>FELICIO</v>
      </c>
      <c r="AG1393" s="20" t="str">
        <f>VLOOKUP(E1393,'FILIAIS PETZ'!A:Q,2,0)</f>
        <v>CD</v>
      </c>
      <c r="AH1393" s="75">
        <v>4462.47</v>
      </c>
      <c r="AI1393" s="16" t="s">
        <v>5756</v>
      </c>
      <c r="AJ1393" s="43" t="str">
        <f>VLOOKUP(E1393,'FILIAIS PETZ'!$A$2:$K$2000,11,0)</f>
        <v>18.328.118/0228-54</v>
      </c>
      <c r="AK1393" s="44" t="str">
        <f t="shared" si="89"/>
        <v>18.328.118/0228-54</v>
      </c>
    </row>
    <row r="1394" spans="1:37" s="14" customFormat="1" ht="15" customHeight="1" thickBot="1" x14ac:dyDescent="0.25">
      <c r="A1394" s="9">
        <f t="shared" si="88"/>
        <v>851911</v>
      </c>
      <c r="B1394" s="18">
        <f>VLOOKUP(C1394,FORNECEDORES!D:E,2,0)</f>
        <v>7736</v>
      </c>
      <c r="C1394" s="19" t="str">
        <f>VLOOKUP(D1394,FORNECEDORES!A:D,4,0)</f>
        <v>27.385.816/0001-37</v>
      </c>
      <c r="D1394" s="13" t="s">
        <v>2591</v>
      </c>
      <c r="E1394" s="20" t="str">
        <f t="shared" si="90"/>
        <v>04 0240</v>
      </c>
      <c r="F1394" s="28" t="s">
        <v>4955</v>
      </c>
      <c r="G1394" s="21" t="str">
        <f>VLOOKUP(E1394,'FILIAIS PETZ'!A:E,5,0)</f>
        <v xml:space="preserve">CENTRO DE DISTRIBUIÇÃO HIDROLANDIA </v>
      </c>
      <c r="H1394" s="20" t="str">
        <f>VLOOKUP(E1394,'FILIAIS PETZ'!A:D,4,0)</f>
        <v>CDHD-GO</v>
      </c>
      <c r="I1394" s="46">
        <v>45338</v>
      </c>
      <c r="J1394" s="10">
        <v>851911</v>
      </c>
      <c r="K1394" s="10" t="s">
        <v>5858</v>
      </c>
      <c r="L1394" s="28" t="s">
        <v>6266</v>
      </c>
      <c r="M1394" s="46">
        <v>45364</v>
      </c>
      <c r="N1394" s="46">
        <v>45385</v>
      </c>
      <c r="O1394" s="46">
        <v>45366</v>
      </c>
      <c r="P1394" s="28" t="s">
        <v>4990</v>
      </c>
      <c r="Q1394" s="10">
        <v>3</v>
      </c>
      <c r="R1394" s="10">
        <v>1</v>
      </c>
      <c r="S1394" s="10" t="s">
        <v>4983</v>
      </c>
      <c r="T1394" s="10" t="s">
        <v>32</v>
      </c>
      <c r="U1394" s="10">
        <v>11002</v>
      </c>
      <c r="V1394" s="10">
        <v>11002</v>
      </c>
      <c r="W1394" s="10" t="s">
        <v>5039</v>
      </c>
      <c r="X1394" s="10" t="s">
        <v>4985</v>
      </c>
      <c r="Y1394" s="10" t="s">
        <v>4993</v>
      </c>
      <c r="Z1394" s="10" t="s">
        <v>4993</v>
      </c>
      <c r="AA1394" s="10" t="s">
        <v>4989</v>
      </c>
      <c r="AB1394" s="10" t="s">
        <v>12941</v>
      </c>
      <c r="AC1394" s="10" t="s">
        <v>5006</v>
      </c>
      <c r="AD1394" s="29"/>
      <c r="AE1394" s="20" t="str">
        <f>VLOOKUP(E1394,'FILIAIS PETZ'!A:Q,17,0)</f>
        <v>CD</v>
      </c>
      <c r="AF1394" s="20" t="str">
        <f>VLOOKUP(E1394,'FILIAIS PETZ'!A:Q,3,0)</f>
        <v>FELICIO</v>
      </c>
      <c r="AG1394" s="20" t="str">
        <f>VLOOKUP(E1394,'FILIAIS PETZ'!A:Q,2,0)</f>
        <v>CD</v>
      </c>
      <c r="AH1394" s="75">
        <v>790</v>
      </c>
      <c r="AI1394" s="16" t="s">
        <v>5757</v>
      </c>
      <c r="AJ1394" s="43" t="str">
        <f>VLOOKUP(E1394,'FILIAIS PETZ'!$A$2:$K$2000,11,0)</f>
        <v>18.328.118/0228-54</v>
      </c>
      <c r="AK1394" s="44" t="str">
        <f t="shared" si="89"/>
        <v>18.328.118/0228-54</v>
      </c>
    </row>
    <row r="1395" spans="1:37" s="14" customFormat="1" ht="15" customHeight="1" thickBot="1" x14ac:dyDescent="0.25">
      <c r="A1395" s="9">
        <f t="shared" si="88"/>
        <v>851913</v>
      </c>
      <c r="B1395" s="18">
        <f>VLOOKUP(C1395,FORNECEDORES!D:E,2,0)</f>
        <v>7736</v>
      </c>
      <c r="C1395" s="19" t="str">
        <f>VLOOKUP(D1395,FORNECEDORES!A:D,4,0)</f>
        <v>27.385.816/0001-37</v>
      </c>
      <c r="D1395" s="13" t="s">
        <v>2591</v>
      </c>
      <c r="E1395" s="20" t="str">
        <f t="shared" si="90"/>
        <v>04 0240</v>
      </c>
      <c r="F1395" s="28" t="s">
        <v>4955</v>
      </c>
      <c r="G1395" s="21" t="str">
        <f>VLOOKUP(E1395,'FILIAIS PETZ'!A:E,5,0)</f>
        <v xml:space="preserve">CENTRO DE DISTRIBUIÇÃO HIDROLANDIA </v>
      </c>
      <c r="H1395" s="20" t="str">
        <f>VLOOKUP(E1395,'FILIAIS PETZ'!A:D,4,0)</f>
        <v>CDHD-GO</v>
      </c>
      <c r="I1395" s="46">
        <v>45338</v>
      </c>
      <c r="J1395" s="10">
        <v>851913</v>
      </c>
      <c r="K1395" s="10" t="s">
        <v>5858</v>
      </c>
      <c r="L1395" s="28" t="s">
        <v>6267</v>
      </c>
      <c r="M1395" s="46">
        <v>45364</v>
      </c>
      <c r="N1395" s="46">
        <v>45385</v>
      </c>
      <c r="O1395" s="46">
        <v>45366</v>
      </c>
      <c r="P1395" s="28" t="s">
        <v>4990</v>
      </c>
      <c r="Q1395" s="10">
        <v>3</v>
      </c>
      <c r="R1395" s="10">
        <v>1</v>
      </c>
      <c r="S1395" s="10" t="s">
        <v>4983</v>
      </c>
      <c r="T1395" s="10" t="s">
        <v>32</v>
      </c>
      <c r="U1395" s="10">
        <v>11002</v>
      </c>
      <c r="V1395" s="10">
        <v>11002</v>
      </c>
      <c r="W1395" s="10" t="s">
        <v>5039</v>
      </c>
      <c r="X1395" s="10" t="s">
        <v>4985</v>
      </c>
      <c r="Y1395" s="10" t="s">
        <v>4993</v>
      </c>
      <c r="Z1395" s="10" t="s">
        <v>5020</v>
      </c>
      <c r="AA1395" s="10" t="s">
        <v>4989</v>
      </c>
      <c r="AB1395" s="10" t="s">
        <v>12941</v>
      </c>
      <c r="AC1395" s="10" t="s">
        <v>5006</v>
      </c>
      <c r="AD1395" s="29"/>
      <c r="AE1395" s="20" t="str">
        <f>VLOOKUP(E1395,'FILIAIS PETZ'!A:Q,17,0)</f>
        <v>CD</v>
      </c>
      <c r="AF1395" s="20" t="str">
        <f>VLOOKUP(E1395,'FILIAIS PETZ'!A:Q,3,0)</f>
        <v>FELICIO</v>
      </c>
      <c r="AG1395" s="20" t="str">
        <f>VLOOKUP(E1395,'FILIAIS PETZ'!A:Q,2,0)</f>
        <v>CD</v>
      </c>
      <c r="AH1395" s="75">
        <v>2374.8000000000002</v>
      </c>
      <c r="AI1395" s="16" t="s">
        <v>5758</v>
      </c>
      <c r="AJ1395" s="43" t="str">
        <f>VLOOKUP(E1395,'FILIAIS PETZ'!$A$2:$K$2000,11,0)</f>
        <v>18.328.118/0228-54</v>
      </c>
      <c r="AK1395" s="44" t="str">
        <f t="shared" si="89"/>
        <v>18.328.118/0228-54</v>
      </c>
    </row>
    <row r="1396" spans="1:37" s="14" customFormat="1" ht="15" customHeight="1" thickBot="1" x14ac:dyDescent="0.25">
      <c r="A1396" s="9">
        <f t="shared" si="88"/>
        <v>851930</v>
      </c>
      <c r="B1396" s="18">
        <f>VLOOKUP(C1396,FORNECEDORES!D:E,2,0)</f>
        <v>7736</v>
      </c>
      <c r="C1396" s="19" t="str">
        <f>VLOOKUP(D1396,FORNECEDORES!A:D,4,0)</f>
        <v>27.385.816/0001-37</v>
      </c>
      <c r="D1396" s="13" t="s">
        <v>2591</v>
      </c>
      <c r="E1396" s="20" t="str">
        <f t="shared" si="90"/>
        <v>04 0077</v>
      </c>
      <c r="F1396" s="28" t="s">
        <v>4954</v>
      </c>
      <c r="G1396" s="21" t="str">
        <f>VLOOKUP(E1396,'FILIAIS PETZ'!A:E,5,0)</f>
        <v>PETZ GOIANIA (SETOR BUENO)</v>
      </c>
      <c r="H1396" s="20" t="str">
        <f>VLOOKUP(E1396,'FILIAIS PETZ'!A:D,4,0)</f>
        <v>BT63-GO</v>
      </c>
      <c r="I1396" s="46">
        <v>45338</v>
      </c>
      <c r="J1396" s="10">
        <v>851930</v>
      </c>
      <c r="K1396" s="10" t="s">
        <v>6291</v>
      </c>
      <c r="L1396" s="29" t="s">
        <v>6031</v>
      </c>
      <c r="M1396" s="46">
        <v>45341</v>
      </c>
      <c r="N1396" s="46">
        <v>45378</v>
      </c>
      <c r="O1396" s="46">
        <v>45345</v>
      </c>
      <c r="P1396" s="28" t="s">
        <v>4990</v>
      </c>
      <c r="Q1396" s="10">
        <v>3</v>
      </c>
      <c r="R1396" s="10">
        <v>1</v>
      </c>
      <c r="S1396" s="10" t="s">
        <v>4983</v>
      </c>
      <c r="T1396" s="10" t="s">
        <v>32</v>
      </c>
      <c r="U1396" s="10">
        <v>11002</v>
      </c>
      <c r="V1396" s="10">
        <v>11002</v>
      </c>
      <c r="W1396" s="10" t="s">
        <v>5119</v>
      </c>
      <c r="X1396" s="10" t="s">
        <v>4992</v>
      </c>
      <c r="Y1396" s="10" t="s">
        <v>4993</v>
      </c>
      <c r="Z1396" s="10" t="s">
        <v>4993</v>
      </c>
      <c r="AA1396" s="10" t="s">
        <v>4992</v>
      </c>
      <c r="AB1396" s="10" t="s">
        <v>12941</v>
      </c>
      <c r="AC1396" s="10" t="s">
        <v>5006</v>
      </c>
      <c r="AD1396" s="29"/>
      <c r="AE1396" s="20" t="str">
        <f>VLOOKUP(E1396,'FILIAIS PETZ'!A:Q,17,0)</f>
        <v>CO-2</v>
      </c>
      <c r="AF1396" s="20" t="str">
        <f>VLOOKUP(E1396,'FILIAIS PETZ'!A:Q,3,0)</f>
        <v>FELICIO</v>
      </c>
      <c r="AG1396" s="20" t="str">
        <f>VLOOKUP(E1396,'FILIAIS PETZ'!A:Q,2,0)</f>
        <v>R3</v>
      </c>
      <c r="AH1396" s="75">
        <v>3958.5</v>
      </c>
      <c r="AI1396" s="16" t="s">
        <v>5759</v>
      </c>
      <c r="AJ1396" s="43">
        <f>VLOOKUP(E1396,'FILIAIS PETZ'!$A$2:$K$2000,11,0)</f>
        <v>18328118007545</v>
      </c>
      <c r="AK1396" s="44">
        <f t="shared" si="89"/>
        <v>18328118007545</v>
      </c>
    </row>
    <row r="1397" spans="1:37" s="14" customFormat="1" ht="15" customHeight="1" thickBot="1" x14ac:dyDescent="0.25">
      <c r="A1397" s="9">
        <f t="shared" si="88"/>
        <v>851932</v>
      </c>
      <c r="B1397" s="18">
        <f>VLOOKUP(C1397,FORNECEDORES!D:E,2,0)</f>
        <v>7736</v>
      </c>
      <c r="C1397" s="19" t="str">
        <f>VLOOKUP(D1397,FORNECEDORES!A:D,4,0)</f>
        <v>27.385.816/0001-37</v>
      </c>
      <c r="D1397" s="13" t="s">
        <v>2591</v>
      </c>
      <c r="E1397" s="20" t="str">
        <f t="shared" si="90"/>
        <v>04 0062</v>
      </c>
      <c r="F1397" s="28" t="s">
        <v>4968</v>
      </c>
      <c r="G1397" s="21" t="str">
        <f>VLOOKUP(E1397,'FILIAIS PETZ'!A:E,5,0)</f>
        <v>PETZ BRASILIA ASA NORTE</v>
      </c>
      <c r="H1397" s="20" t="str">
        <f>VLOOKUP(E1397,'FILIAIS PETZ'!A:D,4,0)</f>
        <v>ASAN-DF</v>
      </c>
      <c r="I1397" s="46">
        <v>45338</v>
      </c>
      <c r="J1397" s="10">
        <v>851932</v>
      </c>
      <c r="K1397" s="10" t="s">
        <v>6291</v>
      </c>
      <c r="L1397" s="28" t="s">
        <v>6292</v>
      </c>
      <c r="M1397" s="46">
        <v>45341</v>
      </c>
      <c r="N1397" s="46">
        <v>45378</v>
      </c>
      <c r="O1397" s="46">
        <v>45345</v>
      </c>
      <c r="P1397" s="28" t="s">
        <v>4990</v>
      </c>
      <c r="Q1397" s="10">
        <v>3</v>
      </c>
      <c r="R1397" s="10">
        <v>1</v>
      </c>
      <c r="S1397" s="10" t="s">
        <v>4983</v>
      </c>
      <c r="T1397" s="10" t="s">
        <v>32</v>
      </c>
      <c r="U1397" s="10">
        <v>11002</v>
      </c>
      <c r="V1397" s="10">
        <v>11002</v>
      </c>
      <c r="W1397" s="10" t="s">
        <v>4984</v>
      </c>
      <c r="X1397" s="10" t="s">
        <v>4985</v>
      </c>
      <c r="Y1397" s="10" t="s">
        <v>4997</v>
      </c>
      <c r="Z1397" s="10" t="s">
        <v>4993</v>
      </c>
      <c r="AA1397" s="10" t="s">
        <v>4989</v>
      </c>
      <c r="AB1397" s="10" t="s">
        <v>5005</v>
      </c>
      <c r="AC1397" s="10" t="s">
        <v>5006</v>
      </c>
      <c r="AD1397" s="29"/>
      <c r="AE1397" s="20" t="str">
        <f>VLOOKUP(E1397,'FILIAIS PETZ'!A:Q,17,0)</f>
        <v>CO-2</v>
      </c>
      <c r="AF1397" s="20" t="str">
        <f>VLOOKUP(E1397,'FILIAIS PETZ'!A:Q,3,0)</f>
        <v>FELICIO</v>
      </c>
      <c r="AG1397" s="20" t="str">
        <f>VLOOKUP(E1397,'FILIAIS PETZ'!A:Q,2,0)</f>
        <v>R3</v>
      </c>
      <c r="AH1397" s="75">
        <v>518.70000000000005</v>
      </c>
      <c r="AI1397" s="16" t="s">
        <v>5760</v>
      </c>
      <c r="AJ1397" s="43">
        <f>VLOOKUP(E1397,'FILIAIS PETZ'!$A$2:$K$2000,11,0)</f>
        <v>18328118005500</v>
      </c>
      <c r="AK1397" s="44">
        <f t="shared" si="89"/>
        <v>18328118005500</v>
      </c>
    </row>
    <row r="1398" spans="1:37" s="14" customFormat="1" ht="15" customHeight="1" thickBot="1" x14ac:dyDescent="0.25">
      <c r="A1398" s="9">
        <f t="shared" si="88"/>
        <v>851933</v>
      </c>
      <c r="B1398" s="18">
        <f>VLOOKUP(C1398,FORNECEDORES!D:E,2,0)</f>
        <v>7736</v>
      </c>
      <c r="C1398" s="19" t="str">
        <f>VLOOKUP(D1398,FORNECEDORES!A:D,4,0)</f>
        <v>27.385.816/0001-37</v>
      </c>
      <c r="D1398" s="13" t="s">
        <v>2591</v>
      </c>
      <c r="E1398" s="20" t="str">
        <f t="shared" si="90"/>
        <v>04 0015</v>
      </c>
      <c r="F1398" s="28" t="s">
        <v>4971</v>
      </c>
      <c r="G1398" s="21" t="str">
        <f>VLOOKUP(E1398,'FILIAIS PETZ'!A:E,5,0)</f>
        <v>PETZ BRASILIA SIA</v>
      </c>
      <c r="H1398" s="20" t="str">
        <f>VLOOKUP(E1398,'FILIAIS PETZ'!A:D,4,0)</f>
        <v>BSIA-DF</v>
      </c>
      <c r="I1398" s="46">
        <v>45338</v>
      </c>
      <c r="J1398" s="10">
        <v>851933</v>
      </c>
      <c r="K1398" s="10" t="s">
        <v>6291</v>
      </c>
      <c r="L1398" s="28" t="s">
        <v>6293</v>
      </c>
      <c r="M1398" s="46">
        <v>45341</v>
      </c>
      <c r="N1398" s="46">
        <v>45378</v>
      </c>
      <c r="O1398" s="46">
        <v>45345</v>
      </c>
      <c r="P1398" s="28" t="s">
        <v>4990</v>
      </c>
      <c r="Q1398" s="10">
        <v>3</v>
      </c>
      <c r="R1398" s="10">
        <v>1</v>
      </c>
      <c r="S1398" s="10" t="s">
        <v>4983</v>
      </c>
      <c r="T1398" s="10" t="s">
        <v>32</v>
      </c>
      <c r="U1398" s="10">
        <v>11002</v>
      </c>
      <c r="V1398" s="10">
        <v>11002</v>
      </c>
      <c r="W1398" s="10" t="s">
        <v>5019</v>
      </c>
      <c r="X1398" s="10" t="s">
        <v>4985</v>
      </c>
      <c r="Y1398" s="10" t="s">
        <v>4980</v>
      </c>
      <c r="Z1398" s="10" t="s">
        <v>4980</v>
      </c>
      <c r="AA1398" s="10" t="s">
        <v>4989</v>
      </c>
      <c r="AB1398" s="10" t="s">
        <v>5005</v>
      </c>
      <c r="AC1398" s="10" t="s">
        <v>5006</v>
      </c>
      <c r="AD1398" s="29"/>
      <c r="AE1398" s="20" t="str">
        <f>VLOOKUP(E1398,'FILIAIS PETZ'!A:Q,17,0)</f>
        <v>CO-2</v>
      </c>
      <c r="AF1398" s="20" t="str">
        <f>VLOOKUP(E1398,'FILIAIS PETZ'!A:Q,3,0)</f>
        <v>FELICIO</v>
      </c>
      <c r="AG1398" s="20" t="str">
        <f>VLOOKUP(E1398,'FILIAIS PETZ'!A:Q,2,0)</f>
        <v>R3</v>
      </c>
      <c r="AH1398" s="75">
        <v>932.7</v>
      </c>
      <c r="AI1398" s="16" t="s">
        <v>5761</v>
      </c>
      <c r="AJ1398" s="43">
        <f>VLOOKUP(E1398,'FILIAIS PETZ'!$A$2:$K$2000,11,0)</f>
        <v>18328118000451</v>
      </c>
      <c r="AK1398" s="44">
        <f t="shared" si="89"/>
        <v>18328118000451</v>
      </c>
    </row>
    <row r="1399" spans="1:37" s="14" customFormat="1" ht="15" customHeight="1" thickBot="1" x14ac:dyDescent="0.25">
      <c r="A1399" s="9">
        <f t="shared" si="88"/>
        <v>851937</v>
      </c>
      <c r="B1399" s="18">
        <f>VLOOKUP(C1399,FORNECEDORES!D:E,2,0)</f>
        <v>7736</v>
      </c>
      <c r="C1399" s="19" t="str">
        <f>VLOOKUP(D1399,FORNECEDORES!A:D,4,0)</f>
        <v>27.385.816/0001-37</v>
      </c>
      <c r="D1399" s="13" t="s">
        <v>2591</v>
      </c>
      <c r="E1399" s="20" t="str">
        <f t="shared" si="90"/>
        <v>04 0168</v>
      </c>
      <c r="F1399" s="28" t="s">
        <v>4961</v>
      </c>
      <c r="G1399" s="21" t="str">
        <f>VLOOKUP(E1399,'FILIAIS PETZ'!A:E,5,0)</f>
        <v>PETZ GAMA LESTE</v>
      </c>
      <c r="H1399" s="20" t="str">
        <f>VLOOKUP(E1399,'FILIAIS PETZ'!A:D,4,0)</f>
        <v>GAMA-DF</v>
      </c>
      <c r="I1399" s="46">
        <v>45338</v>
      </c>
      <c r="J1399" s="10">
        <v>851937</v>
      </c>
      <c r="K1399" s="10" t="s">
        <v>6291</v>
      </c>
      <c r="L1399" s="28" t="s">
        <v>6294</v>
      </c>
      <c r="M1399" s="46">
        <v>45341</v>
      </c>
      <c r="N1399" s="46">
        <v>45378</v>
      </c>
      <c r="O1399" s="46">
        <v>45345</v>
      </c>
      <c r="P1399" s="28" t="s">
        <v>4990</v>
      </c>
      <c r="Q1399" s="10">
        <v>3</v>
      </c>
      <c r="R1399" s="10">
        <v>1</v>
      </c>
      <c r="S1399" s="10" t="s">
        <v>4983</v>
      </c>
      <c r="T1399" s="10" t="s">
        <v>32</v>
      </c>
      <c r="U1399" s="10">
        <v>11002</v>
      </c>
      <c r="V1399" s="10">
        <v>11002</v>
      </c>
      <c r="W1399" s="10" t="s">
        <v>5024</v>
      </c>
      <c r="X1399" s="10" t="s">
        <v>4985</v>
      </c>
      <c r="Y1399" s="10" t="s">
        <v>4997</v>
      </c>
      <c r="Z1399" s="10" t="s">
        <v>8241</v>
      </c>
      <c r="AA1399" s="10" t="s">
        <v>5022</v>
      </c>
      <c r="AB1399" s="10" t="s">
        <v>12941</v>
      </c>
      <c r="AC1399" s="10" t="s">
        <v>5006</v>
      </c>
      <c r="AD1399" s="29"/>
      <c r="AE1399" s="20" t="str">
        <f>VLOOKUP(E1399,'FILIAIS PETZ'!A:Q,17,0)</f>
        <v>CO-1</v>
      </c>
      <c r="AF1399" s="20" t="str">
        <f>VLOOKUP(E1399,'FILIAIS PETZ'!A:Q,3,0)</f>
        <v>FELICIO</v>
      </c>
      <c r="AG1399" s="20" t="str">
        <f>VLOOKUP(E1399,'FILIAIS PETZ'!A:Q,2,0)</f>
        <v>R3</v>
      </c>
      <c r="AH1399" s="75">
        <v>53.24</v>
      </c>
      <c r="AI1399" s="16" t="s">
        <v>5762</v>
      </c>
      <c r="AJ1399" s="43">
        <f>VLOOKUP(E1399,'FILIAIS PETZ'!$A$2:$K$2000,11,0)</f>
        <v>18328118016021</v>
      </c>
      <c r="AK1399" s="44">
        <f t="shared" si="89"/>
        <v>18328118016021</v>
      </c>
    </row>
    <row r="1400" spans="1:37" s="14" customFormat="1" ht="15" customHeight="1" thickBot="1" x14ac:dyDescent="0.25">
      <c r="A1400" s="9">
        <f t="shared" si="88"/>
        <v>851942</v>
      </c>
      <c r="B1400" s="18">
        <f>VLOOKUP(C1400,FORNECEDORES!D:E,2,0)</f>
        <v>7736</v>
      </c>
      <c r="C1400" s="19" t="str">
        <f>VLOOKUP(D1400,FORNECEDORES!A:D,4,0)</f>
        <v>27.385.816/0001-37</v>
      </c>
      <c r="D1400" s="13" t="s">
        <v>2591</v>
      </c>
      <c r="E1400" s="20" t="str">
        <f t="shared" si="90"/>
        <v>04 0200</v>
      </c>
      <c r="F1400" s="28" t="s">
        <v>4960</v>
      </c>
      <c r="G1400" s="21" t="str">
        <f>VLOOKUP(E1400,'FILIAIS PETZ'!A:E,5,0)</f>
        <v>PETZ BRASILIA W3 NORTE</v>
      </c>
      <c r="H1400" s="20" t="str">
        <f>VLOOKUP(E1400,'FILIAIS PETZ'!A:D,4,0)</f>
        <v>W3NT-DF</v>
      </c>
      <c r="I1400" s="46">
        <v>45338</v>
      </c>
      <c r="J1400" s="10">
        <v>851942</v>
      </c>
      <c r="K1400" s="10" t="s">
        <v>6291</v>
      </c>
      <c r="L1400" s="28" t="s">
        <v>6295</v>
      </c>
      <c r="M1400" s="46">
        <v>45341</v>
      </c>
      <c r="N1400" s="46">
        <v>45378</v>
      </c>
      <c r="O1400" s="46">
        <v>45345</v>
      </c>
      <c r="P1400" s="28" t="s">
        <v>4990</v>
      </c>
      <c r="Q1400" s="10">
        <v>3</v>
      </c>
      <c r="R1400" s="10">
        <v>1</v>
      </c>
      <c r="S1400" s="10" t="s">
        <v>4983</v>
      </c>
      <c r="T1400" s="10" t="s">
        <v>32</v>
      </c>
      <c r="U1400" s="10">
        <v>11002</v>
      </c>
      <c r="V1400" s="10">
        <v>11002</v>
      </c>
      <c r="W1400" s="10" t="s">
        <v>5119</v>
      </c>
      <c r="X1400" s="10" t="s">
        <v>4985</v>
      </c>
      <c r="Y1400" s="10" t="s">
        <v>4993</v>
      </c>
      <c r="Z1400" s="10" t="s">
        <v>4993</v>
      </c>
      <c r="AA1400" s="10" t="s">
        <v>4989</v>
      </c>
      <c r="AB1400" s="10" t="s">
        <v>5005</v>
      </c>
      <c r="AC1400" s="10" t="s">
        <v>5006</v>
      </c>
      <c r="AD1400" s="29"/>
      <c r="AE1400" s="20" t="str">
        <f>VLOOKUP(E1400,'FILIAIS PETZ'!A:Q,17,0)</f>
        <v>CO-2</v>
      </c>
      <c r="AF1400" s="20" t="str">
        <f>VLOOKUP(E1400,'FILIAIS PETZ'!A:Q,3,0)</f>
        <v>FELICIO</v>
      </c>
      <c r="AG1400" s="20" t="str">
        <f>VLOOKUP(E1400,'FILIAIS PETZ'!A:Q,2,0)</f>
        <v>R3</v>
      </c>
      <c r="AH1400" s="75">
        <v>86.9</v>
      </c>
      <c r="AI1400" s="16" t="s">
        <v>5763</v>
      </c>
      <c r="AJ1400" s="43">
        <f>VLOOKUP(E1400,'FILIAIS PETZ'!$A$2:$K$2000,11,0)</f>
        <v>18328118018660</v>
      </c>
      <c r="AK1400" s="44">
        <f t="shared" si="89"/>
        <v>18328118018660</v>
      </c>
    </row>
    <row r="1401" spans="1:37" s="14" customFormat="1" ht="15" customHeight="1" thickBot="1" x14ac:dyDescent="0.25">
      <c r="A1401" s="9">
        <f t="shared" si="88"/>
        <v>851943</v>
      </c>
      <c r="B1401" s="18">
        <f>VLOOKUP(C1401,FORNECEDORES!D:E,2,0)</f>
        <v>7736</v>
      </c>
      <c r="C1401" s="19" t="str">
        <f>VLOOKUP(D1401,FORNECEDORES!A:D,4,0)</f>
        <v>27.385.816/0001-37</v>
      </c>
      <c r="D1401" s="13" t="s">
        <v>2591</v>
      </c>
      <c r="E1401" s="20" t="str">
        <f t="shared" si="90"/>
        <v>04 0200</v>
      </c>
      <c r="F1401" s="28" t="s">
        <v>4960</v>
      </c>
      <c r="G1401" s="21" t="str">
        <f>VLOOKUP(E1401,'FILIAIS PETZ'!A:E,5,0)</f>
        <v>PETZ BRASILIA W3 NORTE</v>
      </c>
      <c r="H1401" s="20" t="str">
        <f>VLOOKUP(E1401,'FILIAIS PETZ'!A:D,4,0)</f>
        <v>W3NT-DF</v>
      </c>
      <c r="I1401" s="46">
        <v>45338</v>
      </c>
      <c r="J1401" s="10">
        <v>851943</v>
      </c>
      <c r="K1401" s="10" t="s">
        <v>6291</v>
      </c>
      <c r="L1401" s="28" t="s">
        <v>6296</v>
      </c>
      <c r="M1401" s="46">
        <v>45341</v>
      </c>
      <c r="N1401" s="46">
        <v>45378</v>
      </c>
      <c r="O1401" s="46">
        <v>45345</v>
      </c>
      <c r="P1401" s="28" t="s">
        <v>4990</v>
      </c>
      <c r="Q1401" s="10">
        <v>3</v>
      </c>
      <c r="R1401" s="10">
        <v>1</v>
      </c>
      <c r="S1401" s="10" t="s">
        <v>4983</v>
      </c>
      <c r="T1401" s="10" t="s">
        <v>32</v>
      </c>
      <c r="U1401" s="10">
        <v>11002</v>
      </c>
      <c r="V1401" s="10">
        <v>11002</v>
      </c>
      <c r="W1401" s="10" t="s">
        <v>5039</v>
      </c>
      <c r="X1401" s="10" t="s">
        <v>4985</v>
      </c>
      <c r="Y1401" s="10" t="s">
        <v>4993</v>
      </c>
      <c r="Z1401" s="10" t="s">
        <v>4993</v>
      </c>
      <c r="AA1401" s="10" t="s">
        <v>4989</v>
      </c>
      <c r="AB1401" s="10" t="s">
        <v>5005</v>
      </c>
      <c r="AC1401" s="10" t="s">
        <v>5006</v>
      </c>
      <c r="AD1401" s="29"/>
      <c r="AE1401" s="20" t="str">
        <f>VLOOKUP(E1401,'FILIAIS PETZ'!A:Q,17,0)</f>
        <v>CO-2</v>
      </c>
      <c r="AF1401" s="20" t="str">
        <f>VLOOKUP(E1401,'FILIAIS PETZ'!A:Q,3,0)</f>
        <v>FELICIO</v>
      </c>
      <c r="AG1401" s="20" t="str">
        <f>VLOOKUP(E1401,'FILIAIS PETZ'!A:Q,2,0)</f>
        <v>R3</v>
      </c>
      <c r="AH1401" s="75">
        <v>101.53</v>
      </c>
      <c r="AI1401" s="16" t="s">
        <v>5764</v>
      </c>
      <c r="AJ1401" s="43">
        <f>VLOOKUP(E1401,'FILIAIS PETZ'!$A$2:$K$2000,11,0)</f>
        <v>18328118018660</v>
      </c>
      <c r="AK1401" s="44">
        <f t="shared" si="89"/>
        <v>18328118018660</v>
      </c>
    </row>
    <row r="1402" spans="1:37" s="14" customFormat="1" ht="15" customHeight="1" thickBot="1" x14ac:dyDescent="0.25">
      <c r="A1402" s="9">
        <f t="shared" si="88"/>
        <v>851944</v>
      </c>
      <c r="B1402" s="18">
        <f>VLOOKUP(C1402,FORNECEDORES!D:E,2,0)</f>
        <v>7736</v>
      </c>
      <c r="C1402" s="19" t="str">
        <f>VLOOKUP(D1402,FORNECEDORES!A:D,4,0)</f>
        <v>27.385.816/0001-37</v>
      </c>
      <c r="D1402" s="13" t="s">
        <v>2591</v>
      </c>
      <c r="E1402" s="20" t="str">
        <f t="shared" si="90"/>
        <v>04 0150</v>
      </c>
      <c r="F1402" s="28" t="s">
        <v>4963</v>
      </c>
      <c r="G1402" s="21" t="str">
        <f>VLOOKUP(E1402,'FILIAIS PETZ'!A:E,5,0)</f>
        <v>PETZ BRASILIA JARDIM BOTANICO</v>
      </c>
      <c r="H1402" s="20" t="str">
        <f>VLOOKUP(E1402,'FILIAIS PETZ'!A:D,4,0)</f>
        <v>BJDB-DF</v>
      </c>
      <c r="I1402" s="46">
        <v>45338</v>
      </c>
      <c r="J1402" s="10">
        <v>851944</v>
      </c>
      <c r="K1402" s="10" t="s">
        <v>6291</v>
      </c>
      <c r="L1402" s="28" t="s">
        <v>6297</v>
      </c>
      <c r="M1402" s="46">
        <v>45341</v>
      </c>
      <c r="N1402" s="46">
        <v>45378</v>
      </c>
      <c r="O1402" s="46">
        <v>45345</v>
      </c>
      <c r="P1402" s="28" t="s">
        <v>4990</v>
      </c>
      <c r="Q1402" s="10">
        <v>3</v>
      </c>
      <c r="R1402" s="10">
        <v>1</v>
      </c>
      <c r="S1402" s="10" t="s">
        <v>4983</v>
      </c>
      <c r="T1402" s="10" t="s">
        <v>32</v>
      </c>
      <c r="U1402" s="10">
        <v>11002</v>
      </c>
      <c r="V1402" s="10">
        <v>11002</v>
      </c>
      <c r="W1402" s="10" t="s">
        <v>5034</v>
      </c>
      <c r="X1402" s="10" t="s">
        <v>4985</v>
      </c>
      <c r="Y1402" s="10" t="s">
        <v>4993</v>
      </c>
      <c r="Z1402" s="10" t="s">
        <v>4993</v>
      </c>
      <c r="AA1402" s="10" t="s">
        <v>5731</v>
      </c>
      <c r="AB1402" s="10" t="s">
        <v>12941</v>
      </c>
      <c r="AC1402" s="10" t="s">
        <v>5006</v>
      </c>
      <c r="AD1402" s="29"/>
      <c r="AE1402" s="20" t="str">
        <f>VLOOKUP(E1402,'FILIAIS PETZ'!A:Q,17,0)</f>
        <v>CO-1</v>
      </c>
      <c r="AF1402" s="20" t="str">
        <f>VLOOKUP(E1402,'FILIAIS PETZ'!A:Q,3,0)</f>
        <v>FELICIO</v>
      </c>
      <c r="AG1402" s="20" t="str">
        <f>VLOOKUP(E1402,'FILIAIS PETZ'!A:Q,2,0)</f>
        <v>R3</v>
      </c>
      <c r="AH1402" s="75">
        <v>450</v>
      </c>
      <c r="AI1402" s="16" t="s">
        <v>5765</v>
      </c>
      <c r="AJ1402" s="43">
        <f>VLOOKUP(E1402,'FILIAIS PETZ'!$A$2:$K$2000,11,0)</f>
        <v>18328118014320</v>
      </c>
      <c r="AK1402" s="44">
        <f t="shared" si="89"/>
        <v>18328118014320</v>
      </c>
    </row>
    <row r="1403" spans="1:37" s="14" customFormat="1" ht="15" customHeight="1" thickBot="1" x14ac:dyDescent="0.25">
      <c r="A1403" s="9">
        <f t="shared" si="88"/>
        <v>851945</v>
      </c>
      <c r="B1403" s="18">
        <f>VLOOKUP(C1403,FORNECEDORES!D:E,2,0)</f>
        <v>7736</v>
      </c>
      <c r="C1403" s="19" t="str">
        <f>VLOOKUP(D1403,FORNECEDORES!A:D,4,0)</f>
        <v>27.385.816/0001-37</v>
      </c>
      <c r="D1403" s="13" t="s">
        <v>2591</v>
      </c>
      <c r="E1403" s="20" t="str">
        <f t="shared" si="90"/>
        <v>04 0150</v>
      </c>
      <c r="F1403" s="28" t="s">
        <v>4963</v>
      </c>
      <c r="G1403" s="21" t="str">
        <f>VLOOKUP(E1403,'FILIAIS PETZ'!A:E,5,0)</f>
        <v>PETZ BRASILIA JARDIM BOTANICO</v>
      </c>
      <c r="H1403" s="20" t="str">
        <f>VLOOKUP(E1403,'FILIAIS PETZ'!A:D,4,0)</f>
        <v>BJDB-DF</v>
      </c>
      <c r="I1403" s="46">
        <v>45338</v>
      </c>
      <c r="J1403" s="10">
        <v>851945</v>
      </c>
      <c r="K1403" s="10" t="s">
        <v>6291</v>
      </c>
      <c r="L1403" s="28" t="s">
        <v>6298</v>
      </c>
      <c r="M1403" s="46">
        <v>45341</v>
      </c>
      <c r="N1403" s="46">
        <v>45378</v>
      </c>
      <c r="O1403" s="46">
        <v>45345</v>
      </c>
      <c r="P1403" s="28" t="s">
        <v>4990</v>
      </c>
      <c r="Q1403" s="10">
        <v>3</v>
      </c>
      <c r="R1403" s="10">
        <v>1</v>
      </c>
      <c r="S1403" s="10" t="s">
        <v>4983</v>
      </c>
      <c r="T1403" s="10" t="s">
        <v>32</v>
      </c>
      <c r="U1403" s="10">
        <v>11002</v>
      </c>
      <c r="V1403" s="10">
        <v>11002</v>
      </c>
      <c r="W1403" s="10" t="s">
        <v>5021</v>
      </c>
      <c r="X1403" s="10" t="s">
        <v>4985</v>
      </c>
      <c r="Y1403" s="10" t="s">
        <v>4993</v>
      </c>
      <c r="Z1403" s="10" t="s">
        <v>4993</v>
      </c>
      <c r="AA1403" s="10" t="s">
        <v>4989</v>
      </c>
      <c r="AB1403" s="10" t="s">
        <v>5005</v>
      </c>
      <c r="AC1403" s="10" t="s">
        <v>5006</v>
      </c>
      <c r="AD1403" s="29"/>
      <c r="AE1403" s="20" t="str">
        <f>VLOOKUP(E1403,'FILIAIS PETZ'!A:Q,17,0)</f>
        <v>CO-1</v>
      </c>
      <c r="AF1403" s="20" t="str">
        <f>VLOOKUP(E1403,'FILIAIS PETZ'!A:Q,3,0)</f>
        <v>FELICIO</v>
      </c>
      <c r="AG1403" s="20" t="str">
        <f>VLOOKUP(E1403,'FILIAIS PETZ'!A:Q,2,0)</f>
        <v>R3</v>
      </c>
      <c r="AH1403" s="75">
        <v>136.5</v>
      </c>
      <c r="AI1403" s="16" t="s">
        <v>5766</v>
      </c>
      <c r="AJ1403" s="43">
        <f>VLOOKUP(E1403,'FILIAIS PETZ'!$A$2:$K$2000,11,0)</f>
        <v>18328118014320</v>
      </c>
      <c r="AK1403" s="44">
        <f t="shared" si="89"/>
        <v>18328118014320</v>
      </c>
    </row>
    <row r="1404" spans="1:37" s="14" customFormat="1" ht="15" customHeight="1" thickBot="1" x14ac:dyDescent="0.25">
      <c r="A1404" s="9">
        <f t="shared" si="88"/>
        <v>851947</v>
      </c>
      <c r="B1404" s="18">
        <f>VLOOKUP(C1404,FORNECEDORES!D:E,2,0)</f>
        <v>7736</v>
      </c>
      <c r="C1404" s="19" t="str">
        <f>VLOOKUP(D1404,FORNECEDORES!A:D,4,0)</f>
        <v>27.385.816/0001-37</v>
      </c>
      <c r="D1404" s="13" t="s">
        <v>2591</v>
      </c>
      <c r="E1404" s="20" t="str">
        <f t="shared" si="90"/>
        <v>04 0033</v>
      </c>
      <c r="F1404" s="28" t="s">
        <v>4933</v>
      </c>
      <c r="G1404" s="21" t="str">
        <f>VLOOKUP(E1404,'FILIAIS PETZ'!A:E,5,0)</f>
        <v>PETZ PARQUE FLAMBOYANT</v>
      </c>
      <c r="H1404" s="20" t="str">
        <f>VLOOKUP(E1404,'FILIAIS PETZ'!A:D,4,0)</f>
        <v>FBYT-GO</v>
      </c>
      <c r="I1404" s="46">
        <v>45338</v>
      </c>
      <c r="J1404" s="10">
        <v>851947</v>
      </c>
      <c r="K1404" s="10" t="s">
        <v>6291</v>
      </c>
      <c r="L1404" s="28" t="s">
        <v>6299</v>
      </c>
      <c r="M1404" s="46">
        <v>45341</v>
      </c>
      <c r="N1404" s="46">
        <v>45378</v>
      </c>
      <c r="O1404" s="46">
        <v>45345</v>
      </c>
      <c r="P1404" s="28" t="s">
        <v>4990</v>
      </c>
      <c r="Q1404" s="10">
        <v>3</v>
      </c>
      <c r="R1404" s="10">
        <v>1</v>
      </c>
      <c r="S1404" s="10" t="s">
        <v>4983</v>
      </c>
      <c r="T1404" s="10" t="s">
        <v>32</v>
      </c>
      <c r="U1404" s="10">
        <v>11002</v>
      </c>
      <c r="V1404" s="10">
        <v>11002</v>
      </c>
      <c r="W1404" s="10" t="s">
        <v>5019</v>
      </c>
      <c r="X1404" s="10" t="s">
        <v>4985</v>
      </c>
      <c r="Y1404" s="10" t="s">
        <v>4980</v>
      </c>
      <c r="Z1404" s="10" t="s">
        <v>4980</v>
      </c>
      <c r="AA1404" s="10" t="s">
        <v>4989</v>
      </c>
      <c r="AB1404" s="10" t="s">
        <v>5005</v>
      </c>
      <c r="AC1404" s="10" t="s">
        <v>5006</v>
      </c>
      <c r="AD1404" s="29"/>
      <c r="AE1404" s="20" t="str">
        <f>VLOOKUP(E1404,'FILIAIS PETZ'!A:Q,17,0)</f>
        <v>CO-2</v>
      </c>
      <c r="AF1404" s="20" t="str">
        <f>VLOOKUP(E1404,'FILIAIS PETZ'!A:Q,3,0)</f>
        <v>FELICIO</v>
      </c>
      <c r="AG1404" s="20" t="str">
        <f>VLOOKUP(E1404,'FILIAIS PETZ'!A:Q,2,0)</f>
        <v>R3</v>
      </c>
      <c r="AH1404" s="75">
        <v>276.39</v>
      </c>
      <c r="AI1404" s="16" t="s">
        <v>5767</v>
      </c>
      <c r="AJ1404" s="43">
        <f>VLOOKUP(E1404,'FILIAIS PETZ'!$A$2:$K$2000,11,0)</f>
        <v>18328118003477</v>
      </c>
      <c r="AK1404" s="44">
        <f t="shared" si="89"/>
        <v>18328118003477</v>
      </c>
    </row>
    <row r="1405" spans="1:37" s="14" customFormat="1" ht="15" customHeight="1" thickBot="1" x14ac:dyDescent="0.25">
      <c r="A1405" s="9">
        <f t="shared" si="88"/>
        <v>851951</v>
      </c>
      <c r="B1405" s="18">
        <f>VLOOKUP(C1405,FORNECEDORES!D:E,2,0)</f>
        <v>7736</v>
      </c>
      <c r="C1405" s="19" t="str">
        <f>VLOOKUP(D1405,FORNECEDORES!A:D,4,0)</f>
        <v>27.385.816/0001-37</v>
      </c>
      <c r="D1405" s="13" t="s">
        <v>2591</v>
      </c>
      <c r="E1405" s="20" t="str">
        <f t="shared" si="90"/>
        <v>04 0033</v>
      </c>
      <c r="F1405" s="28" t="s">
        <v>4933</v>
      </c>
      <c r="G1405" s="21" t="str">
        <f>VLOOKUP(E1405,'FILIAIS PETZ'!A:E,5,0)</f>
        <v>PETZ PARQUE FLAMBOYANT</v>
      </c>
      <c r="H1405" s="20" t="str">
        <f>VLOOKUP(E1405,'FILIAIS PETZ'!A:D,4,0)</f>
        <v>FBYT-GO</v>
      </c>
      <c r="I1405" s="46">
        <v>45338</v>
      </c>
      <c r="J1405" s="10">
        <v>851951</v>
      </c>
      <c r="K1405" s="10" t="s">
        <v>6291</v>
      </c>
      <c r="L1405" s="28" t="s">
        <v>6300</v>
      </c>
      <c r="M1405" s="46">
        <v>45341</v>
      </c>
      <c r="N1405" s="46">
        <v>45378</v>
      </c>
      <c r="O1405" s="46">
        <v>45345</v>
      </c>
      <c r="P1405" s="28" t="s">
        <v>4990</v>
      </c>
      <c r="Q1405" s="10">
        <v>3</v>
      </c>
      <c r="R1405" s="10">
        <v>1</v>
      </c>
      <c r="S1405" s="10" t="s">
        <v>4983</v>
      </c>
      <c r="T1405" s="10" t="s">
        <v>32</v>
      </c>
      <c r="U1405" s="10">
        <v>11002</v>
      </c>
      <c r="V1405" s="10">
        <v>11002</v>
      </c>
      <c r="W1405" s="10" t="s">
        <v>5019</v>
      </c>
      <c r="X1405" s="10" t="s">
        <v>4985</v>
      </c>
      <c r="Y1405" s="10" t="s">
        <v>4980</v>
      </c>
      <c r="Z1405" s="10" t="s">
        <v>4980</v>
      </c>
      <c r="AA1405" s="10" t="s">
        <v>4989</v>
      </c>
      <c r="AB1405" s="10" t="s">
        <v>5005</v>
      </c>
      <c r="AC1405" s="10" t="s">
        <v>5006</v>
      </c>
      <c r="AD1405" s="29"/>
      <c r="AE1405" s="20" t="str">
        <f>VLOOKUP(E1405,'FILIAIS PETZ'!A:Q,17,0)</f>
        <v>CO-2</v>
      </c>
      <c r="AF1405" s="20" t="str">
        <f>VLOOKUP(E1405,'FILIAIS PETZ'!A:Q,3,0)</f>
        <v>FELICIO</v>
      </c>
      <c r="AG1405" s="20" t="str">
        <f>VLOOKUP(E1405,'FILIAIS PETZ'!A:Q,2,0)</f>
        <v>R3</v>
      </c>
      <c r="AH1405" s="75">
        <v>150.15</v>
      </c>
      <c r="AI1405" s="16" t="s">
        <v>5768</v>
      </c>
      <c r="AJ1405" s="43">
        <f>VLOOKUP(E1405,'FILIAIS PETZ'!$A$2:$K$2000,11,0)</f>
        <v>18328118003477</v>
      </c>
      <c r="AK1405" s="44">
        <f t="shared" si="89"/>
        <v>18328118003477</v>
      </c>
    </row>
    <row r="1406" spans="1:37" s="14" customFormat="1" ht="15" customHeight="1" thickBot="1" x14ac:dyDescent="0.25">
      <c r="A1406" s="9">
        <f t="shared" si="88"/>
        <v>851952</v>
      </c>
      <c r="B1406" s="18">
        <f>VLOOKUP(C1406,FORNECEDORES!D:E,2,0)</f>
        <v>7736</v>
      </c>
      <c r="C1406" s="19" t="str">
        <f>VLOOKUP(D1406,FORNECEDORES!A:D,4,0)</f>
        <v>27.385.816/0001-37</v>
      </c>
      <c r="D1406" s="13" t="s">
        <v>2591</v>
      </c>
      <c r="E1406" s="20" t="str">
        <f t="shared" si="90"/>
        <v>04 0033</v>
      </c>
      <c r="F1406" s="28" t="s">
        <v>4933</v>
      </c>
      <c r="G1406" s="21" t="str">
        <f>VLOOKUP(E1406,'FILIAIS PETZ'!A:E,5,0)</f>
        <v>PETZ PARQUE FLAMBOYANT</v>
      </c>
      <c r="H1406" s="20" t="str">
        <f>VLOOKUP(E1406,'FILIAIS PETZ'!A:D,4,0)</f>
        <v>FBYT-GO</v>
      </c>
      <c r="I1406" s="46">
        <v>45338</v>
      </c>
      <c r="J1406" s="10">
        <v>851952</v>
      </c>
      <c r="K1406" s="10" t="s">
        <v>6291</v>
      </c>
      <c r="L1406" s="28" t="s">
        <v>6301</v>
      </c>
      <c r="M1406" s="46">
        <v>45341</v>
      </c>
      <c r="N1406" s="46">
        <v>45378</v>
      </c>
      <c r="O1406" s="46">
        <v>45345</v>
      </c>
      <c r="P1406" s="28" t="s">
        <v>4990</v>
      </c>
      <c r="Q1406" s="10">
        <v>3</v>
      </c>
      <c r="R1406" s="10">
        <v>1</v>
      </c>
      <c r="S1406" s="10" t="s">
        <v>4983</v>
      </c>
      <c r="T1406" s="10" t="s">
        <v>32</v>
      </c>
      <c r="U1406" s="10">
        <v>11002</v>
      </c>
      <c r="V1406" s="10">
        <v>11002</v>
      </c>
      <c r="W1406" s="10" t="s">
        <v>5019</v>
      </c>
      <c r="X1406" s="10" t="s">
        <v>4985</v>
      </c>
      <c r="Y1406" s="10" t="s">
        <v>4980</v>
      </c>
      <c r="Z1406" s="10" t="s">
        <v>4980</v>
      </c>
      <c r="AA1406" s="10" t="s">
        <v>4989</v>
      </c>
      <c r="AB1406" s="10" t="s">
        <v>5005</v>
      </c>
      <c r="AC1406" s="10" t="s">
        <v>5006</v>
      </c>
      <c r="AD1406" s="29"/>
      <c r="AE1406" s="20" t="str">
        <f>VLOOKUP(E1406,'FILIAIS PETZ'!A:Q,17,0)</f>
        <v>CO-2</v>
      </c>
      <c r="AF1406" s="20" t="str">
        <f>VLOOKUP(E1406,'FILIAIS PETZ'!A:Q,3,0)</f>
        <v>FELICIO</v>
      </c>
      <c r="AG1406" s="20" t="str">
        <f>VLOOKUP(E1406,'FILIAIS PETZ'!A:Q,2,0)</f>
        <v>R3</v>
      </c>
      <c r="AH1406" s="75">
        <v>166.53</v>
      </c>
      <c r="AI1406" s="16" t="s">
        <v>5769</v>
      </c>
      <c r="AJ1406" s="43">
        <f>VLOOKUP(E1406,'FILIAIS PETZ'!$A$2:$K$2000,11,0)</f>
        <v>18328118003477</v>
      </c>
      <c r="AK1406" s="44">
        <f t="shared" si="89"/>
        <v>18328118003477</v>
      </c>
    </row>
    <row r="1407" spans="1:37" s="14" customFormat="1" ht="15" customHeight="1" thickBot="1" x14ac:dyDescent="0.25">
      <c r="A1407" s="9">
        <f t="shared" si="88"/>
        <v>851954</v>
      </c>
      <c r="B1407" s="18">
        <f>VLOOKUP(C1407,FORNECEDORES!D:E,2,0)</f>
        <v>7736</v>
      </c>
      <c r="C1407" s="19" t="str">
        <f>VLOOKUP(D1407,FORNECEDORES!A:D,4,0)</f>
        <v>27.385.816/0001-37</v>
      </c>
      <c r="D1407" s="13" t="s">
        <v>2591</v>
      </c>
      <c r="E1407" s="20" t="str">
        <f t="shared" si="90"/>
        <v>04 0168</v>
      </c>
      <c r="F1407" s="28" t="s">
        <v>4961</v>
      </c>
      <c r="G1407" s="21" t="str">
        <f>VLOOKUP(E1407,'FILIAIS PETZ'!A:E,5,0)</f>
        <v>PETZ GAMA LESTE</v>
      </c>
      <c r="H1407" s="20" t="str">
        <f>VLOOKUP(E1407,'FILIAIS PETZ'!A:D,4,0)</f>
        <v>GAMA-DF</v>
      </c>
      <c r="I1407" s="46">
        <v>45338</v>
      </c>
      <c r="J1407" s="10">
        <v>851954</v>
      </c>
      <c r="K1407" s="10" t="s">
        <v>6291</v>
      </c>
      <c r="L1407" s="29" t="s">
        <v>6029</v>
      </c>
      <c r="M1407" s="46">
        <v>45341</v>
      </c>
      <c r="N1407" s="46">
        <v>45378</v>
      </c>
      <c r="O1407" s="46">
        <v>45345</v>
      </c>
      <c r="P1407" s="28" t="s">
        <v>4990</v>
      </c>
      <c r="Q1407" s="10">
        <v>3</v>
      </c>
      <c r="R1407" s="10">
        <v>1</v>
      </c>
      <c r="S1407" s="10" t="s">
        <v>4983</v>
      </c>
      <c r="T1407" s="10" t="s">
        <v>32</v>
      </c>
      <c r="U1407" s="10">
        <v>11002</v>
      </c>
      <c r="V1407" s="10">
        <v>11002</v>
      </c>
      <c r="W1407" s="10" t="s">
        <v>5019</v>
      </c>
      <c r="X1407" s="10" t="s">
        <v>5016</v>
      </c>
      <c r="Y1407" s="10" t="s">
        <v>4997</v>
      </c>
      <c r="Z1407" s="10" t="s">
        <v>4993</v>
      </c>
      <c r="AA1407" s="10" t="s">
        <v>5103</v>
      </c>
      <c r="AB1407" s="9" t="s">
        <v>12941</v>
      </c>
      <c r="AC1407" s="10" t="s">
        <v>5006</v>
      </c>
      <c r="AD1407" s="29"/>
      <c r="AE1407" s="20" t="str">
        <f>VLOOKUP(E1407,'FILIAIS PETZ'!A:Q,17,0)</f>
        <v>CO-1</v>
      </c>
      <c r="AF1407" s="20" t="str">
        <f>VLOOKUP(E1407,'FILIAIS PETZ'!A:Q,3,0)</f>
        <v>FELICIO</v>
      </c>
      <c r="AG1407" s="20" t="str">
        <f>VLOOKUP(E1407,'FILIAIS PETZ'!A:Q,2,0)</f>
        <v>R3</v>
      </c>
      <c r="AH1407" s="75">
        <v>450</v>
      </c>
      <c r="AI1407" s="16" t="s">
        <v>5770</v>
      </c>
      <c r="AJ1407" s="43">
        <f>VLOOKUP(E1407,'FILIAIS PETZ'!$A$2:$K$2000,11,0)</f>
        <v>18328118016021</v>
      </c>
      <c r="AK1407" s="44">
        <f t="shared" si="89"/>
        <v>18328118016021</v>
      </c>
    </row>
    <row r="1408" spans="1:37" s="14" customFormat="1" ht="15" customHeight="1" thickBot="1" x14ac:dyDescent="0.25">
      <c r="A1408" s="9">
        <f t="shared" si="88"/>
        <v>851955</v>
      </c>
      <c r="B1408" s="18">
        <f>VLOOKUP(C1408,FORNECEDORES!D:E,2,0)</f>
        <v>7736</v>
      </c>
      <c r="C1408" s="19" t="str">
        <f>VLOOKUP(D1408,FORNECEDORES!A:D,4,0)</f>
        <v>27.385.816/0001-37</v>
      </c>
      <c r="D1408" s="13" t="s">
        <v>2591</v>
      </c>
      <c r="E1408" s="20" t="str">
        <f t="shared" si="90"/>
        <v>04 0232</v>
      </c>
      <c r="F1408" s="28" t="s">
        <v>4956</v>
      </c>
      <c r="G1408" s="21" t="str">
        <f>VLOOKUP(E1408,'FILIAIS PETZ'!A:E,5,0)</f>
        <v>PETZ VARZEA GRANDE</v>
      </c>
      <c r="H1408" s="20" t="str">
        <f>VLOOKUP(E1408,'FILIAIS PETZ'!A:D,4,0)</f>
        <v>VGDE-MT</v>
      </c>
      <c r="I1408" s="46">
        <v>45338</v>
      </c>
      <c r="J1408" s="10">
        <v>851955</v>
      </c>
      <c r="K1408" s="10" t="s">
        <v>6291</v>
      </c>
      <c r="L1408" s="28" t="s">
        <v>6302</v>
      </c>
      <c r="M1408" s="46">
        <v>45341</v>
      </c>
      <c r="N1408" s="46">
        <v>45378</v>
      </c>
      <c r="O1408" s="46">
        <v>45345</v>
      </c>
      <c r="P1408" s="28" t="s">
        <v>4990</v>
      </c>
      <c r="Q1408" s="10">
        <v>3</v>
      </c>
      <c r="R1408" s="10">
        <v>1</v>
      </c>
      <c r="S1408" s="10" t="s">
        <v>4983</v>
      </c>
      <c r="T1408" s="10" t="s">
        <v>32</v>
      </c>
      <c r="U1408" s="10">
        <v>11002</v>
      </c>
      <c r="V1408" s="10">
        <v>11002</v>
      </c>
      <c r="W1408" s="10" t="s">
        <v>5019</v>
      </c>
      <c r="X1408" s="10" t="s">
        <v>4992</v>
      </c>
      <c r="Y1408" s="10" t="s">
        <v>4980</v>
      </c>
      <c r="Z1408" s="10" t="s">
        <v>4980</v>
      </c>
      <c r="AA1408" s="10" t="s">
        <v>4992</v>
      </c>
      <c r="AB1408" s="10" t="s">
        <v>5005</v>
      </c>
      <c r="AC1408" s="10" t="s">
        <v>5006</v>
      </c>
      <c r="AD1408" s="29"/>
      <c r="AE1408" s="20" t="str">
        <f>VLOOKUP(E1408,'FILIAIS PETZ'!A:Q,17,0)</f>
        <v>CO-3</v>
      </c>
      <c r="AF1408" s="20" t="str">
        <f>VLOOKUP(E1408,'FILIAIS PETZ'!A:Q,3,0)</f>
        <v>FELICIO</v>
      </c>
      <c r="AG1408" s="20" t="str">
        <f>VLOOKUP(E1408,'FILIAIS PETZ'!A:Q,2,0)</f>
        <v>R3</v>
      </c>
      <c r="AH1408" s="75">
        <v>117.6</v>
      </c>
      <c r="AI1408" s="16" t="s">
        <v>5771</v>
      </c>
      <c r="AJ1408" s="43">
        <f>VLOOKUP(E1408,'FILIAIS PETZ'!$A$2:$K$2000,11,0)</f>
        <v>18328118021963</v>
      </c>
      <c r="AK1408" s="44">
        <f t="shared" si="89"/>
        <v>18328118021963</v>
      </c>
    </row>
    <row r="1409" spans="1:37" s="14" customFormat="1" ht="15" customHeight="1" thickBot="1" x14ac:dyDescent="0.25">
      <c r="A1409" s="9">
        <f t="shared" si="88"/>
        <v>851956</v>
      </c>
      <c r="B1409" s="18">
        <f>VLOOKUP(C1409,FORNECEDORES!D:E,2,0)</f>
        <v>7736</v>
      </c>
      <c r="C1409" s="19" t="str">
        <f>VLOOKUP(D1409,FORNECEDORES!A:D,4,0)</f>
        <v>27.385.816/0001-37</v>
      </c>
      <c r="D1409" s="13" t="s">
        <v>2591</v>
      </c>
      <c r="E1409" s="20" t="str">
        <f t="shared" si="90"/>
        <v>04 0142</v>
      </c>
      <c r="F1409" s="28" t="s">
        <v>4931</v>
      </c>
      <c r="G1409" s="21" t="str">
        <f>VLOOKUP(E1409,'FILIAIS PETZ'!A:E,5,0)</f>
        <v>PETZ MIGUEL SUTIL</v>
      </c>
      <c r="H1409" s="20" t="str">
        <f>VLOOKUP(E1409,'FILIAIS PETZ'!A:D,4,0)</f>
        <v>MGST-MT</v>
      </c>
      <c r="I1409" s="46">
        <v>45338</v>
      </c>
      <c r="J1409" s="10">
        <v>851956</v>
      </c>
      <c r="K1409" s="10" t="s">
        <v>6291</v>
      </c>
      <c r="L1409" s="28" t="s">
        <v>6303</v>
      </c>
      <c r="M1409" s="46">
        <v>45341</v>
      </c>
      <c r="N1409" s="46">
        <v>45378</v>
      </c>
      <c r="O1409" s="46">
        <v>45345</v>
      </c>
      <c r="P1409" s="28" t="s">
        <v>4990</v>
      </c>
      <c r="Q1409" s="10">
        <v>3</v>
      </c>
      <c r="R1409" s="10">
        <v>1</v>
      </c>
      <c r="S1409" s="10" t="s">
        <v>4983</v>
      </c>
      <c r="T1409" s="10" t="s">
        <v>32</v>
      </c>
      <c r="U1409" s="10">
        <v>11002</v>
      </c>
      <c r="V1409" s="10">
        <v>11002</v>
      </c>
      <c r="W1409" s="10" t="s">
        <v>5019</v>
      </c>
      <c r="X1409" s="10" t="s">
        <v>4992</v>
      </c>
      <c r="Y1409" s="10" t="s">
        <v>4980</v>
      </c>
      <c r="Z1409" s="10" t="s">
        <v>4980</v>
      </c>
      <c r="AA1409" s="10" t="s">
        <v>4992</v>
      </c>
      <c r="AB1409" s="10" t="s">
        <v>5005</v>
      </c>
      <c r="AC1409" s="10" t="s">
        <v>5006</v>
      </c>
      <c r="AD1409" s="29"/>
      <c r="AE1409" s="20" t="str">
        <f>VLOOKUP(E1409,'FILIAIS PETZ'!A:Q,17,0)</f>
        <v>CO-3</v>
      </c>
      <c r="AF1409" s="20" t="str">
        <f>VLOOKUP(E1409,'FILIAIS PETZ'!A:Q,3,0)</f>
        <v>FELICIO</v>
      </c>
      <c r="AG1409" s="20" t="str">
        <f>VLOOKUP(E1409,'FILIAIS PETZ'!A:Q,2,0)</f>
        <v>R3</v>
      </c>
      <c r="AH1409" s="75">
        <v>184.8</v>
      </c>
      <c r="AI1409" s="16" t="s">
        <v>5771</v>
      </c>
      <c r="AJ1409" s="43">
        <f>VLOOKUP(E1409,'FILIAIS PETZ'!$A$2:$K$2000,11,0)</f>
        <v>18328118013430</v>
      </c>
      <c r="AK1409" s="44">
        <f t="shared" si="89"/>
        <v>18328118013430</v>
      </c>
    </row>
    <row r="1410" spans="1:37" s="14" customFormat="1" ht="15" customHeight="1" thickBot="1" x14ac:dyDescent="0.25">
      <c r="A1410" s="9">
        <f t="shared" si="88"/>
        <v>851960</v>
      </c>
      <c r="B1410" s="18">
        <f>VLOOKUP(C1410,FORNECEDORES!D:E,2,0)</f>
        <v>9057</v>
      </c>
      <c r="C1410" s="19" t="str">
        <f>VLOOKUP(D1410,FORNECEDORES!A:D,4,0)</f>
        <v>19.357.006/0001-49</v>
      </c>
      <c r="D1410" s="13" t="s">
        <v>2290</v>
      </c>
      <c r="E1410" s="20" t="str">
        <f t="shared" si="90"/>
        <v>04 0238</v>
      </c>
      <c r="F1410" s="28" t="s">
        <v>5730</v>
      </c>
      <c r="G1410" s="21" t="str">
        <f>VLOOKUP(E1410,'FILIAIS PETZ'!A:E,5,0)</f>
        <v>PETZ SILVIANO BRANDÃO</v>
      </c>
      <c r="H1410" s="20" t="str">
        <f>VLOOKUP(E1410,'FILIAIS PETZ'!A:D,4,0)</f>
        <v>SVBD-MG</v>
      </c>
      <c r="I1410" s="46">
        <v>45338</v>
      </c>
      <c r="J1410" s="10">
        <v>851960</v>
      </c>
      <c r="K1410" s="10" t="s">
        <v>5858</v>
      </c>
      <c r="L1410" s="28" t="s">
        <v>6336</v>
      </c>
      <c r="M1410" s="46">
        <v>45341</v>
      </c>
      <c r="N1410" s="46">
        <v>45392</v>
      </c>
      <c r="O1410" s="46">
        <v>45371</v>
      </c>
      <c r="P1410" s="28" t="s">
        <v>4990</v>
      </c>
      <c r="Q1410" s="10">
        <v>3</v>
      </c>
      <c r="R1410" s="10">
        <v>1</v>
      </c>
      <c r="S1410" s="10" t="s">
        <v>4983</v>
      </c>
      <c r="T1410" s="10" t="s">
        <v>32</v>
      </c>
      <c r="U1410" s="10">
        <v>11002</v>
      </c>
      <c r="V1410" s="10">
        <v>11002</v>
      </c>
      <c r="W1410" s="10" t="s">
        <v>4984</v>
      </c>
      <c r="X1410" s="10" t="s">
        <v>4985</v>
      </c>
      <c r="Y1410" s="10" t="s">
        <v>4993</v>
      </c>
      <c r="Z1410" s="10" t="s">
        <v>4993</v>
      </c>
      <c r="AA1410" s="10" t="s">
        <v>4989</v>
      </c>
      <c r="AB1410" s="10" t="s">
        <v>12941</v>
      </c>
      <c r="AC1410" s="10" t="s">
        <v>5006</v>
      </c>
      <c r="AD1410" s="29"/>
      <c r="AE1410" s="20" t="str">
        <f>VLOOKUP(E1410,'FILIAIS PETZ'!A:Q,17,0)</f>
        <v>MG-2</v>
      </c>
      <c r="AF1410" s="20" t="str">
        <f>VLOOKUP(E1410,'FILIAIS PETZ'!A:Q,3,0)</f>
        <v>FELICIO</v>
      </c>
      <c r="AG1410" s="20" t="str">
        <f>VLOOKUP(E1410,'FILIAIS PETZ'!A:Q,2,0)</f>
        <v>R3</v>
      </c>
      <c r="AH1410" s="75">
        <v>350</v>
      </c>
      <c r="AI1410" s="16" t="s">
        <v>5772</v>
      </c>
      <c r="AJ1410" s="43">
        <f>VLOOKUP(E1410,'FILIAIS PETZ'!$A$2:$K$2000,11,0)</f>
        <v>18328118022188</v>
      </c>
      <c r="AK1410" s="44">
        <f t="shared" si="89"/>
        <v>18328118022188</v>
      </c>
    </row>
    <row r="1411" spans="1:37" s="14" customFormat="1" ht="15" customHeight="1" thickBot="1" x14ac:dyDescent="0.25">
      <c r="A1411" s="9">
        <f t="shared" si="88"/>
        <v>851963</v>
      </c>
      <c r="B1411" s="18">
        <f>VLOOKUP(C1411,FORNECEDORES!D:E,2,0)</f>
        <v>571449</v>
      </c>
      <c r="C1411" s="19" t="str">
        <f>VLOOKUP(D1411,FORNECEDORES!A:D,4,0)</f>
        <v>31.166.517/0001-89</v>
      </c>
      <c r="D1411" s="13" t="s">
        <v>4529</v>
      </c>
      <c r="E1411" s="20" t="str">
        <f t="shared" si="90"/>
        <v>04 0026</v>
      </c>
      <c r="F1411" s="28" t="s">
        <v>4949</v>
      </c>
      <c r="G1411" s="21" t="str">
        <f>VLOOKUP(E1411,'FILIAIS PETZ'!A:E,5,0)</f>
        <v>PETZ IGUATEMI ESPLANADA</v>
      </c>
      <c r="H1411" s="20" t="str">
        <f>VLOOKUP(E1411,'FILIAIS PETZ'!A:D,4,0)</f>
        <v>IGES-SP</v>
      </c>
      <c r="I1411" s="46">
        <v>45338</v>
      </c>
      <c r="J1411" s="10">
        <v>851963</v>
      </c>
      <c r="K1411" s="10" t="s">
        <v>5858</v>
      </c>
      <c r="L1411" s="28" t="s">
        <v>5895</v>
      </c>
      <c r="M1411" s="46">
        <v>45341</v>
      </c>
      <c r="N1411" s="46">
        <v>45364</v>
      </c>
      <c r="O1411" s="46">
        <v>45345</v>
      </c>
      <c r="P1411" s="28" t="s">
        <v>4990</v>
      </c>
      <c r="Q1411" s="10">
        <v>3</v>
      </c>
      <c r="R1411" s="10">
        <v>1</v>
      </c>
      <c r="S1411" s="10" t="s">
        <v>4983</v>
      </c>
      <c r="T1411" s="10" t="s">
        <v>32</v>
      </c>
      <c r="U1411" s="10">
        <v>11002</v>
      </c>
      <c r="V1411" s="10">
        <v>11002</v>
      </c>
      <c r="W1411" s="10" t="s">
        <v>5019</v>
      </c>
      <c r="X1411" s="10" t="s">
        <v>4985</v>
      </c>
      <c r="Y1411" s="10" t="s">
        <v>4980</v>
      </c>
      <c r="Z1411" s="10" t="s">
        <v>4980</v>
      </c>
      <c r="AA1411" s="10" t="s">
        <v>4989</v>
      </c>
      <c r="AB1411" s="9" t="s">
        <v>5005</v>
      </c>
      <c r="AC1411" s="10" t="s">
        <v>5006</v>
      </c>
      <c r="AD1411" s="29"/>
      <c r="AE1411" s="20" t="str">
        <f>VLOOKUP(E1411,'FILIAIS PETZ'!A:Q,17,0)</f>
        <v>SP7</v>
      </c>
      <c r="AF1411" s="20" t="str">
        <f>VLOOKUP(E1411,'FILIAIS PETZ'!A:Q,3,0)</f>
        <v>FELICIO</v>
      </c>
      <c r="AG1411" s="20" t="str">
        <f>VLOOKUP(E1411,'FILIAIS PETZ'!A:Q,2,0)</f>
        <v>R3</v>
      </c>
      <c r="AH1411" s="75">
        <v>894.57</v>
      </c>
      <c r="AI1411" s="16" t="s">
        <v>5773</v>
      </c>
      <c r="AJ1411" s="43">
        <f>VLOOKUP(E1411,'FILIAIS PETZ'!$A$2:$K$2000,11,0)</f>
        <v>18328118002667</v>
      </c>
      <c r="AK1411" s="44">
        <f t="shared" si="89"/>
        <v>18328118002667</v>
      </c>
    </row>
    <row r="1412" spans="1:37" s="14" customFormat="1" ht="15" customHeight="1" thickBot="1" x14ac:dyDescent="0.25">
      <c r="A1412" s="9">
        <f t="shared" si="88"/>
        <v>851969</v>
      </c>
      <c r="B1412" s="18">
        <f>VLOOKUP(C1412,FORNECEDORES!D:E,2,0)</f>
        <v>9057</v>
      </c>
      <c r="C1412" s="19" t="str">
        <f>VLOOKUP(D1412,FORNECEDORES!A:D,4,0)</f>
        <v>19.357.006/0001-49</v>
      </c>
      <c r="D1412" s="13" t="s">
        <v>2290</v>
      </c>
      <c r="E1412" s="20" t="str">
        <f t="shared" si="90"/>
        <v>04 0155</v>
      </c>
      <c r="F1412" s="28" t="s">
        <v>4929</v>
      </c>
      <c r="G1412" s="21" t="str">
        <f>VLOOKUP(E1412,'FILIAIS PETZ'!A:E,5,0)</f>
        <v>PETZ SETE LAGOAS</v>
      </c>
      <c r="H1412" s="20" t="str">
        <f>VLOOKUP(E1412,'FILIAIS PETZ'!A:D,4,0)</f>
        <v>STLG-MG</v>
      </c>
      <c r="I1412" s="46">
        <v>45338</v>
      </c>
      <c r="J1412" s="10">
        <v>851969</v>
      </c>
      <c r="K1412" s="10" t="s">
        <v>5858</v>
      </c>
      <c r="L1412" s="28" t="s">
        <v>6263</v>
      </c>
      <c r="M1412" s="46">
        <v>45365</v>
      </c>
      <c r="N1412" s="46">
        <v>45385</v>
      </c>
      <c r="O1412" s="46">
        <v>45366</v>
      </c>
      <c r="P1412" s="28" t="s">
        <v>4990</v>
      </c>
      <c r="Q1412" s="10">
        <v>3</v>
      </c>
      <c r="R1412" s="10">
        <v>1</v>
      </c>
      <c r="S1412" s="10" t="s">
        <v>4983</v>
      </c>
      <c r="T1412" s="10" t="s">
        <v>32</v>
      </c>
      <c r="U1412" s="10">
        <v>11002</v>
      </c>
      <c r="V1412" s="10">
        <v>11002</v>
      </c>
      <c r="W1412" s="10" t="s">
        <v>5034</v>
      </c>
      <c r="X1412" s="10" t="s">
        <v>4985</v>
      </c>
      <c r="Y1412" s="10" t="s">
        <v>4993</v>
      </c>
      <c r="Z1412" s="10" t="s">
        <v>4993</v>
      </c>
      <c r="AA1412" s="10" t="s">
        <v>4989</v>
      </c>
      <c r="AB1412" s="10" t="s">
        <v>5005</v>
      </c>
      <c r="AC1412" s="10" t="s">
        <v>5006</v>
      </c>
      <c r="AD1412" s="29"/>
      <c r="AE1412" s="20" t="str">
        <f>VLOOKUP(E1412,'FILIAIS PETZ'!A:Q,17,0)</f>
        <v>MG-1</v>
      </c>
      <c r="AF1412" s="20" t="str">
        <f>VLOOKUP(E1412,'FILIAIS PETZ'!A:Q,3,0)</f>
        <v>FELICIO</v>
      </c>
      <c r="AG1412" s="20" t="str">
        <f>VLOOKUP(E1412,'FILIAIS PETZ'!A:Q,2,0)</f>
        <v>R3</v>
      </c>
      <c r="AH1412" s="75">
        <v>3000</v>
      </c>
      <c r="AI1412" s="16" t="s">
        <v>5774</v>
      </c>
      <c r="AJ1412" s="43">
        <f>VLOOKUP(E1412,'FILIAIS PETZ'!$A$2:$K$2000,11,0)</f>
        <v>18328118015645</v>
      </c>
      <c r="AK1412" s="44">
        <f t="shared" si="89"/>
        <v>18328118015645</v>
      </c>
    </row>
    <row r="1413" spans="1:37" s="14" customFormat="1" ht="15" customHeight="1" thickBot="1" x14ac:dyDescent="0.25">
      <c r="A1413" s="9">
        <f t="shared" si="88"/>
        <v>851981</v>
      </c>
      <c r="B1413" s="18">
        <f>VLOOKUP(C1413,FORNECEDORES!D:E,2,0)</f>
        <v>14456</v>
      </c>
      <c r="C1413" s="19" t="str">
        <f>VLOOKUP(D1413,FORNECEDORES!A:D,4,0)</f>
        <v>29.274.777/0001-26</v>
      </c>
      <c r="D1413" s="13" t="s">
        <v>2689</v>
      </c>
      <c r="E1413" s="20" t="str">
        <f t="shared" si="90"/>
        <v>04 0083</v>
      </c>
      <c r="F1413" s="28" t="s">
        <v>4936</v>
      </c>
      <c r="G1413" s="21" t="str">
        <f>VLOOKUP(E1413,'FILIAIS PETZ'!A:E,5,0)</f>
        <v>PETZ OSASCO</v>
      </c>
      <c r="H1413" s="20" t="str">
        <f>VLOOKUP(E1413,'FILIAIS PETZ'!A:D,4,0)</f>
        <v>OSAS-SP</v>
      </c>
      <c r="I1413" s="46">
        <v>45338</v>
      </c>
      <c r="J1413" s="10">
        <v>851981</v>
      </c>
      <c r="K1413" s="10" t="s">
        <v>5858</v>
      </c>
      <c r="L1413" s="28" t="s">
        <v>5905</v>
      </c>
      <c r="M1413" s="46">
        <v>45341</v>
      </c>
      <c r="N1413" s="46">
        <v>45378</v>
      </c>
      <c r="O1413" s="46">
        <v>45345</v>
      </c>
      <c r="P1413" s="28" t="s">
        <v>4990</v>
      </c>
      <c r="Q1413" s="10">
        <v>3</v>
      </c>
      <c r="R1413" s="10">
        <v>1</v>
      </c>
      <c r="S1413" s="10" t="s">
        <v>4983</v>
      </c>
      <c r="T1413" s="10" t="s">
        <v>32</v>
      </c>
      <c r="U1413" s="10">
        <v>11002</v>
      </c>
      <c r="V1413" s="10">
        <v>11002</v>
      </c>
      <c r="W1413" s="10" t="s">
        <v>5119</v>
      </c>
      <c r="X1413" s="10" t="s">
        <v>4985</v>
      </c>
      <c r="Y1413" s="10" t="s">
        <v>4993</v>
      </c>
      <c r="Z1413" s="10" t="s">
        <v>4993</v>
      </c>
      <c r="AA1413" s="10" t="s">
        <v>4987</v>
      </c>
      <c r="AB1413" s="9" t="s">
        <v>12941</v>
      </c>
      <c r="AC1413" s="10" t="s">
        <v>5006</v>
      </c>
      <c r="AD1413" s="29"/>
      <c r="AE1413" s="20" t="str">
        <f>VLOOKUP(E1413,'FILIAIS PETZ'!A:Q,17,0)</f>
        <v>SP7</v>
      </c>
      <c r="AF1413" s="20" t="str">
        <f>VLOOKUP(E1413,'FILIAIS PETZ'!A:Q,3,0)</f>
        <v>FELICIO</v>
      </c>
      <c r="AG1413" s="20" t="str">
        <f>VLOOKUP(E1413,'FILIAIS PETZ'!A:Q,2,0)</f>
        <v>R3</v>
      </c>
      <c r="AH1413" s="75">
        <v>1290</v>
      </c>
      <c r="AI1413" s="16" t="s">
        <v>5775</v>
      </c>
      <c r="AJ1413" s="43">
        <f>VLOOKUP(E1413,'FILIAIS PETZ'!$A$2:$K$2000,11,0)</f>
        <v>18328118008355</v>
      </c>
      <c r="AK1413" s="44">
        <f t="shared" si="89"/>
        <v>18328118008355</v>
      </c>
    </row>
    <row r="1414" spans="1:37" s="14" customFormat="1" ht="15" customHeight="1" thickBot="1" x14ac:dyDescent="0.25">
      <c r="A1414" s="9">
        <f t="shared" si="88"/>
        <v>851983</v>
      </c>
      <c r="B1414" s="18">
        <f>VLOOKUP(C1414,FORNECEDORES!D:E,2,0)</f>
        <v>14456</v>
      </c>
      <c r="C1414" s="19" t="str">
        <f>VLOOKUP(D1414,FORNECEDORES!A:D,4,0)</f>
        <v>29.274.777/0001-26</v>
      </c>
      <c r="D1414" s="13" t="s">
        <v>2689</v>
      </c>
      <c r="E1414" s="20" t="str">
        <f t="shared" si="90"/>
        <v>04 0083</v>
      </c>
      <c r="F1414" s="28" t="s">
        <v>4936</v>
      </c>
      <c r="G1414" s="21" t="str">
        <f>VLOOKUP(E1414,'FILIAIS PETZ'!A:E,5,0)</f>
        <v>PETZ OSASCO</v>
      </c>
      <c r="H1414" s="20" t="str">
        <f>VLOOKUP(E1414,'FILIAIS PETZ'!A:D,4,0)</f>
        <v>OSAS-SP</v>
      </c>
      <c r="I1414" s="46">
        <v>45338</v>
      </c>
      <c r="J1414" s="10">
        <v>851983</v>
      </c>
      <c r="K1414" s="10" t="s">
        <v>5858</v>
      </c>
      <c r="L1414" s="28" t="s">
        <v>5906</v>
      </c>
      <c r="M1414" s="46">
        <v>45341</v>
      </c>
      <c r="N1414" s="46">
        <v>45378</v>
      </c>
      <c r="O1414" s="46">
        <v>45345</v>
      </c>
      <c r="P1414" s="28" t="s">
        <v>4990</v>
      </c>
      <c r="Q1414" s="10">
        <v>3</v>
      </c>
      <c r="R1414" s="10">
        <v>1</v>
      </c>
      <c r="S1414" s="10" t="s">
        <v>4983</v>
      </c>
      <c r="T1414" s="10" t="s">
        <v>32</v>
      </c>
      <c r="U1414" s="10">
        <v>11002</v>
      </c>
      <c r="V1414" s="10">
        <v>11002</v>
      </c>
      <c r="W1414" s="10" t="s">
        <v>5039</v>
      </c>
      <c r="X1414" s="10" t="s">
        <v>4985</v>
      </c>
      <c r="Y1414" s="10" t="s">
        <v>4993</v>
      </c>
      <c r="Z1414" s="10" t="s">
        <v>4993</v>
      </c>
      <c r="AA1414" s="10" t="s">
        <v>4987</v>
      </c>
      <c r="AB1414" s="9" t="s">
        <v>12941</v>
      </c>
      <c r="AC1414" s="10" t="s">
        <v>5006</v>
      </c>
      <c r="AD1414" s="29"/>
      <c r="AE1414" s="20" t="str">
        <f>VLOOKUP(E1414,'FILIAIS PETZ'!A:Q,17,0)</f>
        <v>SP7</v>
      </c>
      <c r="AF1414" s="20" t="str">
        <f>VLOOKUP(E1414,'FILIAIS PETZ'!A:Q,3,0)</f>
        <v>FELICIO</v>
      </c>
      <c r="AG1414" s="20" t="str">
        <f>VLOOKUP(E1414,'FILIAIS PETZ'!A:Q,2,0)</f>
        <v>R3</v>
      </c>
      <c r="AH1414" s="75">
        <v>590</v>
      </c>
      <c r="AI1414" s="16" t="s">
        <v>5776</v>
      </c>
      <c r="AJ1414" s="43">
        <f>VLOOKUP(E1414,'FILIAIS PETZ'!$A$2:$K$2000,11,0)</f>
        <v>18328118008355</v>
      </c>
      <c r="AK1414" s="44">
        <f t="shared" si="89"/>
        <v>18328118008355</v>
      </c>
    </row>
    <row r="1415" spans="1:37" s="14" customFormat="1" ht="15" customHeight="1" thickBot="1" x14ac:dyDescent="0.25">
      <c r="A1415" s="9" t="str">
        <f t="shared" si="88"/>
        <v>PREVENTIVA</v>
      </c>
      <c r="B1415" s="18">
        <f>VLOOKUP(C1415,FORNECEDORES!D:E,2,0)</f>
        <v>6620</v>
      </c>
      <c r="C1415" s="19" t="str">
        <f>VLOOKUP(D1415,FORNECEDORES!A:D,4,0)</f>
        <v>02.666.249/0001-66</v>
      </c>
      <c r="D1415" s="13" t="s">
        <v>1360</v>
      </c>
      <c r="E1415" s="20" t="str">
        <f t="shared" si="90"/>
        <v>04 0077</v>
      </c>
      <c r="F1415" s="28" t="s">
        <v>4954</v>
      </c>
      <c r="G1415" s="21" t="str">
        <f>VLOOKUP(E1415,'FILIAIS PETZ'!A:E,5,0)</f>
        <v>PETZ GOIANIA (SETOR BUENO)</v>
      </c>
      <c r="H1415" s="20" t="str">
        <f>VLOOKUP(E1415,'FILIAIS PETZ'!A:D,4,0)</f>
        <v>BT63-GO</v>
      </c>
      <c r="I1415" s="46">
        <v>45338</v>
      </c>
      <c r="J1415" s="10" t="s">
        <v>4980</v>
      </c>
      <c r="K1415" s="10" t="s">
        <v>5181</v>
      </c>
      <c r="L1415" s="28" t="s">
        <v>5839</v>
      </c>
      <c r="M1415" s="46">
        <v>45327</v>
      </c>
      <c r="N1415" s="46">
        <v>45357</v>
      </c>
      <c r="O1415" s="46">
        <v>45341</v>
      </c>
      <c r="P1415" s="28" t="s">
        <v>4998</v>
      </c>
      <c r="Q1415" s="10" t="s">
        <v>5029</v>
      </c>
      <c r="R1415" s="10" t="s">
        <v>4991</v>
      </c>
      <c r="S1415" s="10" t="s">
        <v>4983</v>
      </c>
      <c r="T1415" s="10" t="s">
        <v>32</v>
      </c>
      <c r="U1415" s="10">
        <v>11002</v>
      </c>
      <c r="V1415" s="10">
        <v>11002</v>
      </c>
      <c r="W1415" s="10"/>
      <c r="X1415" s="10" t="s">
        <v>4996</v>
      </c>
      <c r="Y1415" s="10" t="s">
        <v>4980</v>
      </c>
      <c r="Z1415" s="10" t="s">
        <v>4980</v>
      </c>
      <c r="AA1415" s="10" t="s">
        <v>5097</v>
      </c>
      <c r="AB1415" s="10" t="s">
        <v>12942</v>
      </c>
      <c r="AC1415" s="10" t="s">
        <v>4999</v>
      </c>
      <c r="AD1415" s="29"/>
      <c r="AE1415" s="20" t="str">
        <f>VLOOKUP(E1415,'FILIAIS PETZ'!A:Q,17,0)</f>
        <v>CO-2</v>
      </c>
      <c r="AF1415" s="20" t="str">
        <f>VLOOKUP(E1415,'FILIAIS PETZ'!A:Q,3,0)</f>
        <v>FELICIO</v>
      </c>
      <c r="AG1415" s="20" t="str">
        <f>VLOOKUP(E1415,'FILIAIS PETZ'!A:Q,2,0)</f>
        <v>R3</v>
      </c>
      <c r="AH1415" s="75">
        <v>455</v>
      </c>
      <c r="AI1415" s="16" t="s">
        <v>5623</v>
      </c>
      <c r="AJ1415" s="43">
        <f>VLOOKUP(E1415,'FILIAIS PETZ'!$A$2:$K$2000,11,0)</f>
        <v>18328118007545</v>
      </c>
      <c r="AK1415" s="44">
        <f t="shared" si="89"/>
        <v>18328118007545</v>
      </c>
    </row>
    <row r="1416" spans="1:37" s="14" customFormat="1" ht="15" customHeight="1" thickBot="1" x14ac:dyDescent="0.25">
      <c r="A1416" s="9" t="str">
        <f t="shared" si="88"/>
        <v>PREVENTIVA</v>
      </c>
      <c r="B1416" s="18">
        <f>VLOOKUP(C1416,FORNECEDORES!D:E,2,0)</f>
        <v>6620</v>
      </c>
      <c r="C1416" s="19" t="str">
        <f>VLOOKUP(D1416,FORNECEDORES!A:D,4,0)</f>
        <v>02.666.249/0001-66</v>
      </c>
      <c r="D1416" s="13" t="s">
        <v>1360</v>
      </c>
      <c r="E1416" s="20" t="str">
        <f t="shared" si="90"/>
        <v>04 0240</v>
      </c>
      <c r="F1416" s="28" t="s">
        <v>4955</v>
      </c>
      <c r="G1416" s="21" t="str">
        <f>VLOOKUP(E1416,'FILIAIS PETZ'!A:E,5,0)</f>
        <v xml:space="preserve">CENTRO DE DISTRIBUIÇÃO HIDROLANDIA </v>
      </c>
      <c r="H1416" s="20" t="str">
        <f>VLOOKUP(E1416,'FILIAIS PETZ'!A:D,4,0)</f>
        <v>CDHD-GO</v>
      </c>
      <c r="I1416" s="46">
        <v>45338</v>
      </c>
      <c r="J1416" s="10" t="s">
        <v>4980</v>
      </c>
      <c r="K1416" s="10" t="s">
        <v>5181</v>
      </c>
      <c r="L1416" s="28" t="s">
        <v>5840</v>
      </c>
      <c r="M1416" s="46">
        <v>45327</v>
      </c>
      <c r="N1416" s="46">
        <v>45357</v>
      </c>
      <c r="O1416" s="46">
        <v>45341</v>
      </c>
      <c r="P1416" s="28" t="s">
        <v>4998</v>
      </c>
      <c r="Q1416" s="10" t="s">
        <v>5029</v>
      </c>
      <c r="R1416" s="10" t="s">
        <v>4991</v>
      </c>
      <c r="S1416" s="10" t="s">
        <v>4983</v>
      </c>
      <c r="T1416" s="10" t="s">
        <v>32</v>
      </c>
      <c r="U1416" s="10">
        <v>11002</v>
      </c>
      <c r="V1416" s="10">
        <v>11002</v>
      </c>
      <c r="W1416" s="10"/>
      <c r="X1416" s="10" t="s">
        <v>4996</v>
      </c>
      <c r="Y1416" s="10" t="s">
        <v>4980</v>
      </c>
      <c r="Z1416" s="10" t="s">
        <v>4980</v>
      </c>
      <c r="AA1416" s="10" t="s">
        <v>5097</v>
      </c>
      <c r="AB1416" s="10" t="s">
        <v>12942</v>
      </c>
      <c r="AC1416" s="10" t="s">
        <v>4999</v>
      </c>
      <c r="AD1416" s="29"/>
      <c r="AE1416" s="20" t="str">
        <f>VLOOKUP(E1416,'FILIAIS PETZ'!A:Q,17,0)</f>
        <v>CD</v>
      </c>
      <c r="AF1416" s="20" t="str">
        <f>VLOOKUP(E1416,'FILIAIS PETZ'!A:Q,3,0)</f>
        <v>FELICIO</v>
      </c>
      <c r="AG1416" s="20" t="str">
        <f>VLOOKUP(E1416,'FILIAIS PETZ'!A:Q,2,0)</f>
        <v>CD</v>
      </c>
      <c r="AH1416" s="75">
        <v>385</v>
      </c>
      <c r="AI1416" s="16" t="s">
        <v>5623</v>
      </c>
      <c r="AJ1416" s="43" t="str">
        <f>VLOOKUP(E1416,'FILIAIS PETZ'!$A$2:$K$2000,11,0)</f>
        <v>18.328.118/0228-54</v>
      </c>
      <c r="AK1416" s="44" t="str">
        <f>AJ1416</f>
        <v>18.328.118/0228-54</v>
      </c>
    </row>
    <row r="1417" spans="1:37" s="14" customFormat="1" ht="15" customHeight="1" thickBot="1" x14ac:dyDescent="0.25">
      <c r="A1417" s="9">
        <f t="shared" si="88"/>
        <v>851871</v>
      </c>
      <c r="B1417" s="18">
        <f>VLOOKUP(C1417,FORNECEDORES!D:E,2,0)</f>
        <v>7736</v>
      </c>
      <c r="C1417" s="19" t="str">
        <f>VLOOKUP(D1417,FORNECEDORES!A:D,4,0)</f>
        <v>27.385.816/0001-37</v>
      </c>
      <c r="D1417" s="13" t="s">
        <v>2591</v>
      </c>
      <c r="E1417" s="20" t="str">
        <f t="shared" si="90"/>
        <v>04 0142</v>
      </c>
      <c r="F1417" s="28" t="s">
        <v>4931</v>
      </c>
      <c r="G1417" s="21" t="str">
        <f>VLOOKUP(E1417,'FILIAIS PETZ'!A:E,5,0)</f>
        <v>PETZ MIGUEL SUTIL</v>
      </c>
      <c r="H1417" s="20" t="str">
        <f>VLOOKUP(E1417,'FILIAIS PETZ'!A:D,4,0)</f>
        <v>MGST-MT</v>
      </c>
      <c r="I1417" s="46">
        <v>45338</v>
      </c>
      <c r="J1417" s="9">
        <v>851871</v>
      </c>
      <c r="K1417" s="9" t="s">
        <v>6291</v>
      </c>
      <c r="L1417" s="29" t="s">
        <v>6034</v>
      </c>
      <c r="M1417" s="46">
        <v>45341</v>
      </c>
      <c r="N1417" s="46">
        <v>45378</v>
      </c>
      <c r="O1417" s="46">
        <v>45345</v>
      </c>
      <c r="P1417" s="29" t="s">
        <v>4990</v>
      </c>
      <c r="Q1417" s="9">
        <v>3</v>
      </c>
      <c r="R1417" s="9">
        <v>1</v>
      </c>
      <c r="S1417" s="9" t="s">
        <v>4983</v>
      </c>
      <c r="T1417" s="9" t="s">
        <v>32</v>
      </c>
      <c r="U1417" s="9">
        <v>11002</v>
      </c>
      <c r="V1417" s="9">
        <v>11002</v>
      </c>
      <c r="W1417" s="9" t="s">
        <v>5119</v>
      </c>
      <c r="X1417" s="9" t="s">
        <v>4996</v>
      </c>
      <c r="Y1417" s="9" t="s">
        <v>4993</v>
      </c>
      <c r="Z1417" s="9" t="s">
        <v>4993</v>
      </c>
      <c r="AA1417" s="9" t="s">
        <v>5013</v>
      </c>
      <c r="AB1417" s="10" t="s">
        <v>12941</v>
      </c>
      <c r="AC1417" s="9" t="s">
        <v>5006</v>
      </c>
      <c r="AD1417" s="29"/>
      <c r="AE1417" s="20" t="str">
        <f>VLOOKUP(E1417,'FILIAIS PETZ'!A:Q,17,0)</f>
        <v>CO-3</v>
      </c>
      <c r="AF1417" s="20" t="str">
        <f>VLOOKUP(E1417,'FILIAIS PETZ'!A:Q,3,0)</f>
        <v>FELICIO</v>
      </c>
      <c r="AG1417" s="20" t="str">
        <f>VLOOKUP(E1417,'FILIAIS PETZ'!A:Q,2,0)</f>
        <v>R3</v>
      </c>
      <c r="AH1417" s="75">
        <v>1350</v>
      </c>
      <c r="AI1417" s="16" t="s">
        <v>5750</v>
      </c>
      <c r="AJ1417" s="43">
        <f>VLOOKUP(E1417,'FILIAIS PETZ'!$A$2:$K$2000,11,0)</f>
        <v>18328118013430</v>
      </c>
      <c r="AK1417" s="44">
        <f>AJ1417</f>
        <v>18328118013430</v>
      </c>
    </row>
    <row r="1418" spans="1:37" s="14" customFormat="1" ht="15" customHeight="1" thickBot="1" x14ac:dyDescent="0.25">
      <c r="A1418" s="9">
        <f t="shared" si="88"/>
        <v>851882</v>
      </c>
      <c r="B1418" s="18">
        <f>VLOOKUP(C1418,FORNECEDORES!D:E,2,0)</f>
        <v>7736</v>
      </c>
      <c r="C1418" s="19" t="str">
        <f>VLOOKUP(D1418,FORNECEDORES!A:D,4,0)</f>
        <v>27.385.816/0001-37</v>
      </c>
      <c r="D1418" s="13" t="s">
        <v>2591</v>
      </c>
      <c r="E1418" s="20" t="str">
        <f t="shared" si="90"/>
        <v>04 0142</v>
      </c>
      <c r="F1418" s="28" t="s">
        <v>4931</v>
      </c>
      <c r="G1418" s="21" t="str">
        <f>VLOOKUP(E1418,'FILIAIS PETZ'!A:E,5,0)</f>
        <v>PETZ MIGUEL SUTIL</v>
      </c>
      <c r="H1418" s="20" t="str">
        <f>VLOOKUP(E1418,'FILIAIS PETZ'!A:D,4,0)</f>
        <v>MGST-MT</v>
      </c>
      <c r="I1418" s="46">
        <v>45338</v>
      </c>
      <c r="J1418" s="9">
        <v>851882</v>
      </c>
      <c r="K1418" s="9" t="s">
        <v>6291</v>
      </c>
      <c r="L1418" s="29" t="s">
        <v>6032</v>
      </c>
      <c r="M1418" s="46">
        <v>45341</v>
      </c>
      <c r="N1418" s="46">
        <v>45378</v>
      </c>
      <c r="O1418" s="46">
        <v>45345</v>
      </c>
      <c r="P1418" s="29" t="s">
        <v>4990</v>
      </c>
      <c r="Q1418" s="9">
        <v>3</v>
      </c>
      <c r="R1418" s="9">
        <v>1</v>
      </c>
      <c r="S1418" s="9">
        <v>8</v>
      </c>
      <c r="T1418" s="9" t="s">
        <v>32</v>
      </c>
      <c r="U1418" s="9">
        <v>11002</v>
      </c>
      <c r="V1418" s="9">
        <v>11002</v>
      </c>
      <c r="W1418" s="9" t="s">
        <v>5019</v>
      </c>
      <c r="X1418" s="9" t="s">
        <v>4985</v>
      </c>
      <c r="Y1418" s="10" t="s">
        <v>4993</v>
      </c>
      <c r="Z1418" s="10" t="s">
        <v>4993</v>
      </c>
      <c r="AA1418" s="10" t="s">
        <v>4989</v>
      </c>
      <c r="AB1418" s="10" t="s">
        <v>12941</v>
      </c>
      <c r="AC1418" s="9" t="s">
        <v>5006</v>
      </c>
      <c r="AD1418" s="29"/>
      <c r="AE1418" s="20" t="str">
        <f>VLOOKUP(E1418,'FILIAIS PETZ'!A:Q,17,0)</f>
        <v>CO-3</v>
      </c>
      <c r="AF1418" s="20" t="str">
        <f>VLOOKUP(E1418,'FILIAIS PETZ'!A:Q,3,0)</f>
        <v>FELICIO</v>
      </c>
      <c r="AG1418" s="20" t="str">
        <f>VLOOKUP(E1418,'FILIAIS PETZ'!A:Q,2,0)</f>
        <v>R3</v>
      </c>
      <c r="AH1418" s="75">
        <v>3344.25</v>
      </c>
      <c r="AI1418" s="16" t="s">
        <v>5752</v>
      </c>
      <c r="AJ1418" s="43">
        <f>VLOOKUP(E1418,'FILIAIS PETZ'!$A$2:$K$2000,11,0)</f>
        <v>18328118013430</v>
      </c>
      <c r="AK1418" s="44">
        <f>AJ1418</f>
        <v>18328118013430</v>
      </c>
    </row>
    <row r="1419" spans="1:37" s="14" customFormat="1" ht="15" customHeight="1" thickBot="1" x14ac:dyDescent="0.25">
      <c r="A1419" s="9">
        <v>851779</v>
      </c>
      <c r="B1419" s="18">
        <f>VLOOKUP(C1419,FORNECEDORES!D:E,2,0)</f>
        <v>383318</v>
      </c>
      <c r="C1419" s="19" t="str">
        <f>VLOOKUP(D1419,FORNECEDORES!A:D,4,0)</f>
        <v>39.498.106/0001-00</v>
      </c>
      <c r="D1419" s="13" t="s">
        <v>4084</v>
      </c>
      <c r="E1419" s="20" t="str">
        <f t="shared" si="90"/>
        <v>04 0046</v>
      </c>
      <c r="F1419" s="28" t="s">
        <v>8978</v>
      </c>
      <c r="G1419" s="21" t="str">
        <f>VLOOKUP(E1419,'FILIAIS PETZ'!A:E,5,0)</f>
        <v>PETZ CIDADE JARDIM</v>
      </c>
      <c r="H1419" s="20" t="str">
        <f>VLOOKUP(E1419,'FILIAIS PETZ'!A:D,4,0)</f>
        <v>CDJD-SP</v>
      </c>
      <c r="I1419" s="46">
        <v>45338</v>
      </c>
      <c r="J1419" s="9">
        <v>851779</v>
      </c>
      <c r="K1419" s="9" t="s">
        <v>9035</v>
      </c>
      <c r="L1419" s="29" t="s">
        <v>9732</v>
      </c>
      <c r="M1419" s="46">
        <v>45339</v>
      </c>
      <c r="N1419" s="46">
        <v>45392</v>
      </c>
      <c r="O1419" s="46">
        <v>45373</v>
      </c>
      <c r="P1419" s="29" t="s">
        <v>4990</v>
      </c>
      <c r="Q1419" s="9">
        <v>3</v>
      </c>
      <c r="R1419" s="9">
        <v>1</v>
      </c>
      <c r="S1419" s="9">
        <v>8</v>
      </c>
      <c r="T1419" s="9" t="s">
        <v>32</v>
      </c>
      <c r="U1419" s="9">
        <v>11002</v>
      </c>
      <c r="V1419" s="9">
        <v>11002</v>
      </c>
      <c r="W1419" s="9" t="s">
        <v>5019</v>
      </c>
      <c r="X1419" s="9" t="s">
        <v>4992</v>
      </c>
      <c r="Y1419" s="9" t="s">
        <v>4997</v>
      </c>
      <c r="Z1419" s="9" t="s">
        <v>4993</v>
      </c>
      <c r="AA1419" s="9" t="s">
        <v>4992</v>
      </c>
      <c r="AB1419" s="9" t="s">
        <v>12941</v>
      </c>
      <c r="AC1419" s="9" t="s">
        <v>5006</v>
      </c>
      <c r="AD1419" s="9"/>
      <c r="AE1419" s="20" t="str">
        <f>VLOOKUP(E1419,'FILIAIS PETZ'!A:Q,17,0)</f>
        <v>SP2</v>
      </c>
      <c r="AF1419" s="20" t="str">
        <f>VLOOKUP(E1419,'FILIAIS PETZ'!A:Q,3,0)</f>
        <v>FELICIO</v>
      </c>
      <c r="AG1419" s="20" t="str">
        <f>VLOOKUP(E1419,'FILIAIS PETZ'!A:Q,2,0)</f>
        <v>R3</v>
      </c>
      <c r="AH1419" s="75">
        <v>580</v>
      </c>
      <c r="AI1419" s="68" t="s">
        <v>9733</v>
      </c>
      <c r="AJ1419" s="43">
        <f>VLOOKUP(E1419,'FILIAIS PETZ'!$A$2:$K$2000,11,0)</f>
        <v>18328118004520</v>
      </c>
      <c r="AK1419" s="44">
        <v>18328118004520</v>
      </c>
    </row>
    <row r="1420" spans="1:37" s="14" customFormat="1" ht="15" customHeight="1" thickBot="1" x14ac:dyDescent="0.25">
      <c r="A1420" s="9">
        <v>851802</v>
      </c>
      <c r="B1420" s="18">
        <f>VLOOKUP(C1420,FORNECEDORES!D:E,2,0)</f>
        <v>383318</v>
      </c>
      <c r="C1420" s="19" t="str">
        <f>VLOOKUP(D1420,FORNECEDORES!A:D,4,0)</f>
        <v>39.498.106/0001-00</v>
      </c>
      <c r="D1420" s="13" t="s">
        <v>4084</v>
      </c>
      <c r="E1420" s="20" t="str">
        <f t="shared" si="90"/>
        <v>04 0060</v>
      </c>
      <c r="F1420" s="28" t="s">
        <v>8625</v>
      </c>
      <c r="G1420" s="21" t="str">
        <f>VLOOKUP(E1420,'FILIAIS PETZ'!A:E,5,0)</f>
        <v>PETZ PACAEMBU</v>
      </c>
      <c r="H1420" s="20" t="str">
        <f>VLOOKUP(E1420,'FILIAIS PETZ'!A:D,4,0)</f>
        <v>PCBU-SP</v>
      </c>
      <c r="I1420" s="46">
        <v>45338</v>
      </c>
      <c r="J1420" s="9">
        <v>851802</v>
      </c>
      <c r="K1420" s="9" t="s">
        <v>9035</v>
      </c>
      <c r="L1420" s="29" t="s">
        <v>9734</v>
      </c>
      <c r="M1420" s="46">
        <v>45342</v>
      </c>
      <c r="N1420" s="46">
        <v>45364</v>
      </c>
      <c r="O1420" s="46">
        <v>45345</v>
      </c>
      <c r="P1420" s="29" t="s">
        <v>4990</v>
      </c>
      <c r="Q1420" s="9">
        <v>3</v>
      </c>
      <c r="R1420" s="9">
        <v>1</v>
      </c>
      <c r="S1420" s="9">
        <v>8</v>
      </c>
      <c r="T1420" s="9" t="s">
        <v>32</v>
      </c>
      <c r="U1420" s="9">
        <v>11002</v>
      </c>
      <c r="V1420" s="9">
        <v>11002</v>
      </c>
      <c r="W1420" s="9" t="s">
        <v>5021</v>
      </c>
      <c r="X1420" s="9" t="s">
        <v>4992</v>
      </c>
      <c r="Y1420" s="9" t="s">
        <v>4997</v>
      </c>
      <c r="Z1420" s="9" t="s">
        <v>4993</v>
      </c>
      <c r="AA1420" s="9" t="s">
        <v>4992</v>
      </c>
      <c r="AB1420" s="9" t="s">
        <v>12941</v>
      </c>
      <c r="AC1420" s="9" t="s">
        <v>5006</v>
      </c>
      <c r="AD1420" s="9"/>
      <c r="AE1420" s="20" t="str">
        <f>VLOOKUP(E1420,'FILIAIS PETZ'!A:Q,17,0)</f>
        <v>SP2</v>
      </c>
      <c r="AF1420" s="20" t="str">
        <f>VLOOKUP(E1420,'FILIAIS PETZ'!A:Q,3,0)</f>
        <v>FELICIO</v>
      </c>
      <c r="AG1420" s="20" t="str">
        <f>VLOOKUP(E1420,'FILIAIS PETZ'!A:Q,2,0)</f>
        <v>R3</v>
      </c>
      <c r="AH1420" s="75">
        <v>480</v>
      </c>
      <c r="AI1420" s="68" t="s">
        <v>9735</v>
      </c>
      <c r="AJ1420" s="43">
        <f>VLOOKUP(E1420,'FILIAIS PETZ'!$A$2:$K$2000,11,0)</f>
        <v>18328118006220</v>
      </c>
      <c r="AK1420" s="44">
        <v>18328118006220</v>
      </c>
    </row>
    <row r="1421" spans="1:37" s="14" customFormat="1" ht="15" customHeight="1" thickBot="1" x14ac:dyDescent="0.25">
      <c r="A1421" s="9">
        <v>851805</v>
      </c>
      <c r="B1421" s="18">
        <f>VLOOKUP(C1421,FORNECEDORES!D:E,2,0)</f>
        <v>383318</v>
      </c>
      <c r="C1421" s="19" t="str">
        <f>VLOOKUP(D1421,FORNECEDORES!A:D,4,0)</f>
        <v>39.498.106/0001-00</v>
      </c>
      <c r="D1421" s="13" t="s">
        <v>4084</v>
      </c>
      <c r="E1421" s="20" t="str">
        <f t="shared" si="90"/>
        <v>04 0067</v>
      </c>
      <c r="F1421" s="28" t="s">
        <v>8611</v>
      </c>
      <c r="G1421" s="21" t="str">
        <f>VLOOKUP(E1421,'FILIAIS PETZ'!A:E,5,0)</f>
        <v>PETZ EXTRA RICARDO JAFET</v>
      </c>
      <c r="H1421" s="20" t="str">
        <f>VLOOKUP(E1421,'FILIAIS PETZ'!A:D,4,0)</f>
        <v>RJAF-SP</v>
      </c>
      <c r="I1421" s="46">
        <v>45338</v>
      </c>
      <c r="J1421" s="9">
        <v>851805</v>
      </c>
      <c r="K1421" s="9" t="s">
        <v>9035</v>
      </c>
      <c r="L1421" s="29" t="s">
        <v>9736</v>
      </c>
      <c r="M1421" s="46">
        <v>45339</v>
      </c>
      <c r="N1421" s="46">
        <v>45392</v>
      </c>
      <c r="O1421" s="46">
        <v>45373</v>
      </c>
      <c r="P1421" s="29" t="s">
        <v>4990</v>
      </c>
      <c r="Q1421" s="9">
        <v>3</v>
      </c>
      <c r="R1421" s="9">
        <v>1</v>
      </c>
      <c r="S1421" s="9">
        <v>8</v>
      </c>
      <c r="T1421" s="9" t="s">
        <v>32</v>
      </c>
      <c r="U1421" s="9">
        <v>11002</v>
      </c>
      <c r="V1421" s="9">
        <v>11002</v>
      </c>
      <c r="W1421" s="9" t="s">
        <v>5019</v>
      </c>
      <c r="X1421" s="9" t="s">
        <v>4992</v>
      </c>
      <c r="Y1421" s="9" t="s">
        <v>4997</v>
      </c>
      <c r="Z1421" s="9" t="s">
        <v>4993</v>
      </c>
      <c r="AA1421" s="9" t="s">
        <v>4992</v>
      </c>
      <c r="AB1421" s="9" t="s">
        <v>12941</v>
      </c>
      <c r="AC1421" s="9" t="s">
        <v>5006</v>
      </c>
      <c r="AD1421" s="9"/>
      <c r="AE1421" s="20" t="str">
        <f>VLOOKUP(E1421,'FILIAIS PETZ'!A:Q,17,0)</f>
        <v>SP2</v>
      </c>
      <c r="AF1421" s="20" t="str">
        <f>VLOOKUP(E1421,'FILIAIS PETZ'!A:Q,3,0)</f>
        <v>FELICIO</v>
      </c>
      <c r="AG1421" s="20" t="str">
        <f>VLOOKUP(E1421,'FILIAIS PETZ'!A:Q,2,0)</f>
        <v>R3</v>
      </c>
      <c r="AH1421" s="75">
        <v>220</v>
      </c>
      <c r="AI1421" s="68" t="s">
        <v>9737</v>
      </c>
      <c r="AJ1421" s="43">
        <f>VLOOKUP(E1421,'FILIAIS PETZ'!$A$2:$K$2000,11,0)</f>
        <v>18328118006573</v>
      </c>
      <c r="AK1421" s="44">
        <v>18328118006573</v>
      </c>
    </row>
    <row r="1422" spans="1:37" s="14" customFormat="1" ht="15" customHeight="1" thickBot="1" x14ac:dyDescent="0.25">
      <c r="A1422" s="9">
        <v>851777</v>
      </c>
      <c r="B1422" s="18">
        <f>VLOOKUP(C1422,FORNECEDORES!D:E,2,0)</f>
        <v>383318</v>
      </c>
      <c r="C1422" s="19" t="str">
        <f>VLOOKUP(D1422,FORNECEDORES!A:D,4,0)</f>
        <v>39.498.106/0001-00</v>
      </c>
      <c r="D1422" s="13" t="s">
        <v>4084</v>
      </c>
      <c r="E1422" s="20" t="str">
        <f t="shared" si="90"/>
        <v>04 0011</v>
      </c>
      <c r="F1422" s="28" t="s">
        <v>8976</v>
      </c>
      <c r="G1422" s="21" t="str">
        <f>VLOOKUP(E1422,'FILIAIS PETZ'!A:E,5,0)</f>
        <v>PETZ AUGUSTA</v>
      </c>
      <c r="H1422" s="20" t="str">
        <f>VLOOKUP(E1422,'FILIAIS PETZ'!A:D,4,0)</f>
        <v>AUGT-SP</v>
      </c>
      <c r="I1422" s="46">
        <v>45338</v>
      </c>
      <c r="J1422" s="9">
        <v>851777</v>
      </c>
      <c r="K1422" s="9" t="s">
        <v>9035</v>
      </c>
      <c r="L1422" s="29" t="s">
        <v>5494</v>
      </c>
      <c r="M1422" s="46" t="s">
        <v>9738</v>
      </c>
      <c r="N1422" s="46">
        <v>45392</v>
      </c>
      <c r="O1422" s="46">
        <v>45373</v>
      </c>
      <c r="P1422" s="29" t="s">
        <v>4990</v>
      </c>
      <c r="Q1422" s="9">
        <v>3</v>
      </c>
      <c r="R1422" s="9">
        <v>1</v>
      </c>
      <c r="S1422" s="9">
        <v>8</v>
      </c>
      <c r="T1422" s="9" t="s">
        <v>32</v>
      </c>
      <c r="U1422" s="9">
        <v>11002</v>
      </c>
      <c r="V1422" s="9">
        <v>11002</v>
      </c>
      <c r="W1422" s="9" t="s">
        <v>5019</v>
      </c>
      <c r="X1422" s="9" t="s">
        <v>4992</v>
      </c>
      <c r="Y1422" s="9" t="s">
        <v>4997</v>
      </c>
      <c r="Z1422" s="9" t="s">
        <v>4993</v>
      </c>
      <c r="AA1422" s="9" t="s">
        <v>4992</v>
      </c>
      <c r="AB1422" s="9" t="s">
        <v>12941</v>
      </c>
      <c r="AC1422" s="9" t="s">
        <v>5006</v>
      </c>
      <c r="AD1422" s="9"/>
      <c r="AE1422" s="20" t="str">
        <f>VLOOKUP(E1422,'FILIAIS PETZ'!A:Q,17,0)</f>
        <v>SP2</v>
      </c>
      <c r="AF1422" s="20" t="str">
        <f>VLOOKUP(E1422,'FILIAIS PETZ'!A:Q,3,0)</f>
        <v>FELICIO</v>
      </c>
      <c r="AG1422" s="20" t="str">
        <f>VLOOKUP(E1422,'FILIAIS PETZ'!A:Q,2,0)</f>
        <v>R3</v>
      </c>
      <c r="AH1422" s="75">
        <v>320</v>
      </c>
      <c r="AI1422" s="68" t="s">
        <v>9739</v>
      </c>
      <c r="AJ1422" s="43">
        <f>VLOOKUP(E1422,'FILIAIS PETZ'!$A$2:$K$2000,11,0)</f>
        <v>18328118001776</v>
      </c>
      <c r="AK1422" s="44">
        <v>18328118001776</v>
      </c>
    </row>
    <row r="1423" spans="1:37" s="14" customFormat="1" ht="15" customHeight="1" thickBot="1" x14ac:dyDescent="0.25">
      <c r="A1423" s="9">
        <v>851780</v>
      </c>
      <c r="B1423" s="18">
        <f>VLOOKUP(C1423,FORNECEDORES!D:E,2,0)</f>
        <v>383318</v>
      </c>
      <c r="C1423" s="19" t="str">
        <f>VLOOKUP(D1423,FORNECEDORES!A:D,4,0)</f>
        <v>39.498.106/0001-00</v>
      </c>
      <c r="D1423" s="13" t="s">
        <v>4084</v>
      </c>
      <c r="E1423" s="20" t="str">
        <f t="shared" si="90"/>
        <v>04 0046</v>
      </c>
      <c r="F1423" s="28" t="s">
        <v>8978</v>
      </c>
      <c r="G1423" s="21" t="str">
        <f>VLOOKUP(E1423,'FILIAIS PETZ'!A:E,5,0)</f>
        <v>PETZ CIDADE JARDIM</v>
      </c>
      <c r="H1423" s="20" t="str">
        <f>VLOOKUP(E1423,'FILIAIS PETZ'!A:D,4,0)</f>
        <v>CDJD-SP</v>
      </c>
      <c r="I1423" s="46">
        <v>45338</v>
      </c>
      <c r="J1423" s="9">
        <v>851780</v>
      </c>
      <c r="K1423" s="9" t="s">
        <v>9035</v>
      </c>
      <c r="L1423" s="29" t="s">
        <v>9740</v>
      </c>
      <c r="M1423" s="46">
        <v>45339</v>
      </c>
      <c r="N1423" s="46">
        <v>45392</v>
      </c>
      <c r="O1423" s="46">
        <v>45373</v>
      </c>
      <c r="P1423" s="29" t="s">
        <v>4990</v>
      </c>
      <c r="Q1423" s="9">
        <v>3</v>
      </c>
      <c r="R1423" s="9">
        <v>1</v>
      </c>
      <c r="S1423" s="9">
        <v>8</v>
      </c>
      <c r="T1423" s="9" t="s">
        <v>32</v>
      </c>
      <c r="U1423" s="9">
        <v>11002</v>
      </c>
      <c r="V1423" s="9">
        <v>11002</v>
      </c>
      <c r="W1423" s="9" t="s">
        <v>5021</v>
      </c>
      <c r="X1423" s="9" t="s">
        <v>4992</v>
      </c>
      <c r="Y1423" s="9" t="s">
        <v>4997</v>
      </c>
      <c r="Z1423" s="9" t="s">
        <v>4993</v>
      </c>
      <c r="AA1423" s="9" t="s">
        <v>4992</v>
      </c>
      <c r="AB1423" s="9" t="s">
        <v>12941</v>
      </c>
      <c r="AC1423" s="9" t="s">
        <v>5006</v>
      </c>
      <c r="AD1423" s="9"/>
      <c r="AE1423" s="20" t="str">
        <f>VLOOKUP(E1423,'FILIAIS PETZ'!A:Q,17,0)</f>
        <v>SP2</v>
      </c>
      <c r="AF1423" s="20" t="str">
        <f>VLOOKUP(E1423,'FILIAIS PETZ'!A:Q,3,0)</f>
        <v>FELICIO</v>
      </c>
      <c r="AG1423" s="20" t="str">
        <f>VLOOKUP(E1423,'FILIAIS PETZ'!A:Q,2,0)</f>
        <v>R3</v>
      </c>
      <c r="AH1423" s="75">
        <v>220</v>
      </c>
      <c r="AI1423" s="68" t="s">
        <v>9741</v>
      </c>
      <c r="AJ1423" s="43">
        <f>VLOOKUP(E1423,'FILIAIS PETZ'!$A$2:$K$2000,11,0)</f>
        <v>18328118004520</v>
      </c>
      <c r="AK1423" s="44">
        <v>18328118004520</v>
      </c>
    </row>
    <row r="1424" spans="1:37" s="14" customFormat="1" ht="15" customHeight="1" thickBot="1" x14ac:dyDescent="0.25">
      <c r="A1424" s="9">
        <v>851822</v>
      </c>
      <c r="B1424" s="18">
        <f>VLOOKUP(C1424,FORNECEDORES!D:E,2,0)</f>
        <v>383318</v>
      </c>
      <c r="C1424" s="19" t="str">
        <f>VLOOKUP(D1424,FORNECEDORES!A:D,4,0)</f>
        <v>39.498.106/0001-00</v>
      </c>
      <c r="D1424" s="13" t="s">
        <v>4084</v>
      </c>
      <c r="E1424" s="20" t="str">
        <f t="shared" si="90"/>
        <v>04 0010</v>
      </c>
      <c r="F1424" s="28" t="s">
        <v>8983</v>
      </c>
      <c r="G1424" s="21" t="str">
        <f>VLOOKUP(E1424,'FILIAIS PETZ'!A:E,5,0)</f>
        <v>PETZ SANTA CECILIA</v>
      </c>
      <c r="H1424" s="20" t="str">
        <f>VLOOKUP(E1424,'FILIAIS PETZ'!A:D,4,0)</f>
        <v>STCE-SP</v>
      </c>
      <c r="I1424" s="46">
        <v>45338</v>
      </c>
      <c r="J1424" s="9">
        <v>851822</v>
      </c>
      <c r="K1424" s="9" t="s">
        <v>9035</v>
      </c>
      <c r="L1424" s="29" t="s">
        <v>9742</v>
      </c>
      <c r="M1424" s="46">
        <v>45341</v>
      </c>
      <c r="N1424" s="46">
        <v>45364</v>
      </c>
      <c r="O1424" s="46">
        <v>45345</v>
      </c>
      <c r="P1424" s="29" t="s">
        <v>4990</v>
      </c>
      <c r="Q1424" s="9">
        <v>3</v>
      </c>
      <c r="R1424" s="9">
        <v>1</v>
      </c>
      <c r="S1424" s="9">
        <v>8</v>
      </c>
      <c r="T1424" s="9" t="s">
        <v>32</v>
      </c>
      <c r="U1424" s="9">
        <v>11002</v>
      </c>
      <c r="V1424" s="9">
        <v>11002</v>
      </c>
      <c r="W1424" s="9" t="s">
        <v>5019</v>
      </c>
      <c r="X1424" s="9" t="s">
        <v>4992</v>
      </c>
      <c r="Y1424" s="9" t="s">
        <v>4997</v>
      </c>
      <c r="Z1424" s="9" t="s">
        <v>4993</v>
      </c>
      <c r="AA1424" s="9" t="s">
        <v>4992</v>
      </c>
      <c r="AB1424" s="9" t="s">
        <v>12941</v>
      </c>
      <c r="AC1424" s="9" t="s">
        <v>5006</v>
      </c>
      <c r="AD1424" s="9"/>
      <c r="AE1424" s="20" t="str">
        <f>VLOOKUP(E1424,'FILIAIS PETZ'!A:Q,17,0)</f>
        <v>SP2</v>
      </c>
      <c r="AF1424" s="20" t="str">
        <f>VLOOKUP(E1424,'FILIAIS PETZ'!A:Q,3,0)</f>
        <v>FELICIO</v>
      </c>
      <c r="AG1424" s="20" t="str">
        <f>VLOOKUP(E1424,'FILIAIS PETZ'!A:Q,2,0)</f>
        <v>R3</v>
      </c>
      <c r="AH1424" s="75">
        <v>2330.39</v>
      </c>
      <c r="AI1424" s="68" t="s">
        <v>9743</v>
      </c>
      <c r="AJ1424" s="43">
        <f>VLOOKUP(E1424,'FILIAIS PETZ'!$A$2:$K$2000,11,0)</f>
        <v>18328118001938</v>
      </c>
      <c r="AK1424" s="44">
        <v>18328118001938</v>
      </c>
    </row>
    <row r="1425" spans="1:37" s="14" customFormat="1" ht="15" customHeight="1" thickBot="1" x14ac:dyDescent="0.25">
      <c r="A1425" s="9">
        <v>851826</v>
      </c>
      <c r="B1425" s="18">
        <f>VLOOKUP(C1425,FORNECEDORES!D:E,2,0)</f>
        <v>383318</v>
      </c>
      <c r="C1425" s="19" t="str">
        <f>VLOOKUP(D1425,FORNECEDORES!A:D,4,0)</f>
        <v>39.498.106/0001-00</v>
      </c>
      <c r="D1425" s="13" t="s">
        <v>4084</v>
      </c>
      <c r="E1425" s="20" t="str">
        <f t="shared" si="90"/>
        <v>04 0010</v>
      </c>
      <c r="F1425" s="28" t="s">
        <v>8983</v>
      </c>
      <c r="G1425" s="21" t="str">
        <f>VLOOKUP(E1425,'FILIAIS PETZ'!A:E,5,0)</f>
        <v>PETZ SANTA CECILIA</v>
      </c>
      <c r="H1425" s="20" t="str">
        <f>VLOOKUP(E1425,'FILIAIS PETZ'!A:D,4,0)</f>
        <v>STCE-SP</v>
      </c>
      <c r="I1425" s="46">
        <v>45338</v>
      </c>
      <c r="J1425" s="9">
        <v>851826</v>
      </c>
      <c r="K1425" s="9" t="s">
        <v>9035</v>
      </c>
      <c r="L1425" s="29" t="s">
        <v>9744</v>
      </c>
      <c r="M1425" s="46">
        <v>45341</v>
      </c>
      <c r="N1425" s="46">
        <v>45392</v>
      </c>
      <c r="O1425" s="46">
        <v>45373</v>
      </c>
      <c r="P1425" s="29" t="s">
        <v>4990</v>
      </c>
      <c r="Q1425" s="9">
        <v>3</v>
      </c>
      <c r="R1425" s="9">
        <v>1</v>
      </c>
      <c r="S1425" s="9">
        <v>8</v>
      </c>
      <c r="T1425" s="9" t="s">
        <v>32</v>
      </c>
      <c r="U1425" s="9">
        <v>11002</v>
      </c>
      <c r="V1425" s="9">
        <v>11002</v>
      </c>
      <c r="W1425" s="9" t="s">
        <v>5019</v>
      </c>
      <c r="X1425" s="9" t="s">
        <v>4992</v>
      </c>
      <c r="Y1425" s="9" t="s">
        <v>4997</v>
      </c>
      <c r="Z1425" s="9" t="s">
        <v>4993</v>
      </c>
      <c r="AA1425" s="9" t="s">
        <v>4992</v>
      </c>
      <c r="AB1425" s="9" t="s">
        <v>12941</v>
      </c>
      <c r="AC1425" s="9" t="s">
        <v>5006</v>
      </c>
      <c r="AD1425" s="9"/>
      <c r="AE1425" s="20" t="str">
        <f>VLOOKUP(E1425,'FILIAIS PETZ'!A:Q,17,0)</f>
        <v>SP2</v>
      </c>
      <c r="AF1425" s="20" t="str">
        <f>VLOOKUP(E1425,'FILIAIS PETZ'!A:Q,3,0)</f>
        <v>FELICIO</v>
      </c>
      <c r="AG1425" s="20" t="str">
        <f>VLOOKUP(E1425,'FILIAIS PETZ'!A:Q,2,0)</f>
        <v>R3</v>
      </c>
      <c r="AH1425" s="75">
        <v>2330.39</v>
      </c>
      <c r="AI1425" s="68" t="s">
        <v>9745</v>
      </c>
      <c r="AJ1425" s="43">
        <f>VLOOKUP(E1425,'FILIAIS PETZ'!$A$2:$K$2000,11,0)</f>
        <v>18328118001938</v>
      </c>
      <c r="AK1425" s="44">
        <v>18328118001938</v>
      </c>
    </row>
    <row r="1426" spans="1:37" s="14" customFormat="1" ht="15" customHeight="1" thickBot="1" x14ac:dyDescent="0.25">
      <c r="A1426" s="9">
        <v>851830</v>
      </c>
      <c r="B1426" s="18">
        <f>VLOOKUP(C1426,FORNECEDORES!D:E,2,0)</f>
        <v>383318</v>
      </c>
      <c r="C1426" s="19" t="str">
        <f>VLOOKUP(D1426,FORNECEDORES!A:D,4,0)</f>
        <v>39.498.106/0001-00</v>
      </c>
      <c r="D1426" s="13" t="s">
        <v>4084</v>
      </c>
      <c r="E1426" s="20" t="str">
        <f t="shared" si="90"/>
        <v>04 0010</v>
      </c>
      <c r="F1426" s="28" t="s">
        <v>8983</v>
      </c>
      <c r="G1426" s="21" t="str">
        <f>VLOOKUP(E1426,'FILIAIS PETZ'!A:E,5,0)</f>
        <v>PETZ SANTA CECILIA</v>
      </c>
      <c r="H1426" s="20" t="str">
        <f>VLOOKUP(E1426,'FILIAIS PETZ'!A:D,4,0)</f>
        <v>STCE-SP</v>
      </c>
      <c r="I1426" s="46">
        <v>45338</v>
      </c>
      <c r="J1426" s="9">
        <v>851830</v>
      </c>
      <c r="K1426" s="9" t="s">
        <v>9035</v>
      </c>
      <c r="L1426" s="29" t="s">
        <v>9746</v>
      </c>
      <c r="M1426" s="46">
        <v>45341</v>
      </c>
      <c r="N1426" s="46">
        <v>45392</v>
      </c>
      <c r="O1426" s="46">
        <v>45373</v>
      </c>
      <c r="P1426" s="29" t="s">
        <v>4990</v>
      </c>
      <c r="Q1426" s="9">
        <v>3</v>
      </c>
      <c r="R1426" s="9">
        <v>1</v>
      </c>
      <c r="S1426" s="9">
        <v>8</v>
      </c>
      <c r="T1426" s="9" t="s">
        <v>32</v>
      </c>
      <c r="U1426" s="9">
        <v>11002</v>
      </c>
      <c r="V1426" s="9">
        <v>11002</v>
      </c>
      <c r="W1426" s="9" t="s">
        <v>5019</v>
      </c>
      <c r="X1426" s="9" t="s">
        <v>4992</v>
      </c>
      <c r="Y1426" s="9" t="s">
        <v>4997</v>
      </c>
      <c r="Z1426" s="9" t="s">
        <v>4993</v>
      </c>
      <c r="AA1426" s="9" t="s">
        <v>4992</v>
      </c>
      <c r="AB1426" s="9" t="s">
        <v>12941</v>
      </c>
      <c r="AC1426" s="9" t="s">
        <v>5006</v>
      </c>
      <c r="AD1426" s="9"/>
      <c r="AE1426" s="20" t="str">
        <f>VLOOKUP(E1426,'FILIAIS PETZ'!A:Q,17,0)</f>
        <v>SP2</v>
      </c>
      <c r="AF1426" s="20" t="str">
        <f>VLOOKUP(E1426,'FILIAIS PETZ'!A:Q,3,0)</f>
        <v>FELICIO</v>
      </c>
      <c r="AG1426" s="20" t="str">
        <f>VLOOKUP(E1426,'FILIAIS PETZ'!A:Q,2,0)</f>
        <v>R3</v>
      </c>
      <c r="AH1426" s="75">
        <v>2330.39</v>
      </c>
      <c r="AI1426" s="68" t="s">
        <v>9747</v>
      </c>
      <c r="AJ1426" s="43">
        <f>VLOOKUP(E1426,'FILIAIS PETZ'!$A$2:$K$2000,11,0)</f>
        <v>18328118001938</v>
      </c>
      <c r="AK1426" s="44">
        <v>18328118001938</v>
      </c>
    </row>
    <row r="1427" spans="1:37" s="14" customFormat="1" ht="15" customHeight="1" thickBot="1" x14ac:dyDescent="0.25">
      <c r="A1427" s="9">
        <v>851837</v>
      </c>
      <c r="B1427" s="18">
        <f>VLOOKUP(C1427,FORNECEDORES!D:E,2,0)</f>
        <v>383318</v>
      </c>
      <c r="C1427" s="19" t="str">
        <f>VLOOKUP(D1427,FORNECEDORES!A:D,4,0)</f>
        <v>39.498.106/0001-00</v>
      </c>
      <c r="D1427" s="13" t="s">
        <v>4084</v>
      </c>
      <c r="E1427" s="20" t="str">
        <f t="shared" si="90"/>
        <v>04 0010</v>
      </c>
      <c r="F1427" s="28" t="s">
        <v>8983</v>
      </c>
      <c r="G1427" s="21" t="str">
        <f>VLOOKUP(E1427,'FILIAIS PETZ'!A:E,5,0)</f>
        <v>PETZ SANTA CECILIA</v>
      </c>
      <c r="H1427" s="20" t="str">
        <f>VLOOKUP(E1427,'FILIAIS PETZ'!A:D,4,0)</f>
        <v>STCE-SP</v>
      </c>
      <c r="I1427" s="46">
        <v>45338</v>
      </c>
      <c r="J1427" s="9">
        <v>851837</v>
      </c>
      <c r="K1427" s="9" t="s">
        <v>9035</v>
      </c>
      <c r="L1427" s="29" t="s">
        <v>9748</v>
      </c>
      <c r="M1427" s="46">
        <v>45341</v>
      </c>
      <c r="N1427" s="46">
        <v>45392</v>
      </c>
      <c r="O1427" s="46">
        <v>45373</v>
      </c>
      <c r="P1427" s="29" t="s">
        <v>4990</v>
      </c>
      <c r="Q1427" s="9">
        <v>3</v>
      </c>
      <c r="R1427" s="9">
        <v>1</v>
      </c>
      <c r="S1427" s="9">
        <v>8</v>
      </c>
      <c r="T1427" s="9" t="s">
        <v>32</v>
      </c>
      <c r="U1427" s="9">
        <v>11002</v>
      </c>
      <c r="V1427" s="9">
        <v>11002</v>
      </c>
      <c r="W1427" s="9" t="s">
        <v>5019</v>
      </c>
      <c r="X1427" s="9" t="s">
        <v>4992</v>
      </c>
      <c r="Y1427" s="9" t="s">
        <v>4997</v>
      </c>
      <c r="Z1427" s="9" t="s">
        <v>4993</v>
      </c>
      <c r="AA1427" s="9" t="s">
        <v>4992</v>
      </c>
      <c r="AB1427" s="9" t="s">
        <v>12941</v>
      </c>
      <c r="AC1427" s="9" t="s">
        <v>5006</v>
      </c>
      <c r="AD1427" s="9"/>
      <c r="AE1427" s="20" t="str">
        <f>VLOOKUP(E1427,'FILIAIS PETZ'!A:Q,17,0)</f>
        <v>SP2</v>
      </c>
      <c r="AF1427" s="20" t="str">
        <f>VLOOKUP(E1427,'FILIAIS PETZ'!A:Q,3,0)</f>
        <v>FELICIO</v>
      </c>
      <c r="AG1427" s="20" t="str">
        <f>VLOOKUP(E1427,'FILIAIS PETZ'!A:Q,2,0)</f>
        <v>R3</v>
      </c>
      <c r="AH1427" s="75">
        <v>2330.39</v>
      </c>
      <c r="AI1427" s="68" t="s">
        <v>9749</v>
      </c>
      <c r="AJ1427" s="43">
        <f>VLOOKUP(E1427,'FILIAIS PETZ'!$A$2:$K$2000,11,0)</f>
        <v>18328118001938</v>
      </c>
      <c r="AK1427" s="44">
        <v>18328118001938</v>
      </c>
    </row>
    <row r="1428" spans="1:37" s="14" customFormat="1" ht="15" customHeight="1" thickBot="1" x14ac:dyDescent="0.25">
      <c r="A1428" s="9">
        <v>851840</v>
      </c>
      <c r="B1428" s="18">
        <f>VLOOKUP(C1428,FORNECEDORES!D:E,2,0)</f>
        <v>383318</v>
      </c>
      <c r="C1428" s="19" t="str">
        <f>VLOOKUP(D1428,FORNECEDORES!A:D,4,0)</f>
        <v>39.498.106/0001-00</v>
      </c>
      <c r="D1428" s="13" t="s">
        <v>4084</v>
      </c>
      <c r="E1428" s="20" t="str">
        <f t="shared" si="90"/>
        <v>04 0010</v>
      </c>
      <c r="F1428" s="28" t="s">
        <v>8983</v>
      </c>
      <c r="G1428" s="21" t="str">
        <f>VLOOKUP(E1428,'FILIAIS PETZ'!A:E,5,0)</f>
        <v>PETZ SANTA CECILIA</v>
      </c>
      <c r="H1428" s="20" t="str">
        <f>VLOOKUP(E1428,'FILIAIS PETZ'!A:D,4,0)</f>
        <v>STCE-SP</v>
      </c>
      <c r="I1428" s="46">
        <v>45338</v>
      </c>
      <c r="J1428" s="9">
        <v>851840</v>
      </c>
      <c r="K1428" s="9" t="s">
        <v>9035</v>
      </c>
      <c r="L1428" s="29" t="s">
        <v>9750</v>
      </c>
      <c r="M1428" s="46">
        <v>45341</v>
      </c>
      <c r="N1428" s="46">
        <v>45392</v>
      </c>
      <c r="O1428" s="46">
        <v>45373</v>
      </c>
      <c r="P1428" s="29" t="s">
        <v>4990</v>
      </c>
      <c r="Q1428" s="9">
        <v>3</v>
      </c>
      <c r="R1428" s="9">
        <v>1</v>
      </c>
      <c r="S1428" s="9">
        <v>8</v>
      </c>
      <c r="T1428" s="9" t="s">
        <v>32</v>
      </c>
      <c r="U1428" s="9">
        <v>11002</v>
      </c>
      <c r="V1428" s="9">
        <v>11002</v>
      </c>
      <c r="W1428" s="9" t="s">
        <v>5019</v>
      </c>
      <c r="X1428" s="9" t="s">
        <v>4992</v>
      </c>
      <c r="Y1428" s="9" t="s">
        <v>4997</v>
      </c>
      <c r="Z1428" s="9" t="s">
        <v>4993</v>
      </c>
      <c r="AA1428" s="9" t="s">
        <v>4992</v>
      </c>
      <c r="AB1428" s="9" t="s">
        <v>12941</v>
      </c>
      <c r="AC1428" s="9" t="s">
        <v>5006</v>
      </c>
      <c r="AD1428" s="9"/>
      <c r="AE1428" s="20" t="str">
        <f>VLOOKUP(E1428,'FILIAIS PETZ'!A:Q,17,0)</f>
        <v>SP2</v>
      </c>
      <c r="AF1428" s="20" t="str">
        <f>VLOOKUP(E1428,'FILIAIS PETZ'!A:Q,3,0)</f>
        <v>FELICIO</v>
      </c>
      <c r="AG1428" s="20" t="str">
        <f>VLOOKUP(E1428,'FILIAIS PETZ'!A:Q,2,0)</f>
        <v>R3</v>
      </c>
      <c r="AH1428" s="75">
        <v>2330.39</v>
      </c>
      <c r="AI1428" s="68" t="s">
        <v>9751</v>
      </c>
      <c r="AJ1428" s="43">
        <f>VLOOKUP(E1428,'FILIAIS PETZ'!$A$2:$K$2000,11,0)</f>
        <v>18328118001938</v>
      </c>
      <c r="AK1428" s="44">
        <v>18328118001938</v>
      </c>
    </row>
    <row r="1429" spans="1:37" s="14" customFormat="1" ht="15" customHeight="1" thickBot="1" x14ac:dyDescent="0.25">
      <c r="A1429" s="9">
        <v>851843</v>
      </c>
      <c r="B1429" s="18">
        <f>VLOOKUP(C1429,FORNECEDORES!D:E,2,0)</f>
        <v>383318</v>
      </c>
      <c r="C1429" s="19" t="str">
        <f>VLOOKUP(D1429,FORNECEDORES!A:D,4,0)</f>
        <v>39.498.106/0001-00</v>
      </c>
      <c r="D1429" s="13" t="s">
        <v>4084</v>
      </c>
      <c r="E1429" s="20" t="str">
        <f t="shared" si="90"/>
        <v>04 0010</v>
      </c>
      <c r="F1429" s="28" t="s">
        <v>8983</v>
      </c>
      <c r="G1429" s="21" t="str">
        <f>VLOOKUP(E1429,'FILIAIS PETZ'!A:E,5,0)</f>
        <v>PETZ SANTA CECILIA</v>
      </c>
      <c r="H1429" s="20" t="str">
        <f>VLOOKUP(E1429,'FILIAIS PETZ'!A:D,4,0)</f>
        <v>STCE-SP</v>
      </c>
      <c r="I1429" s="46">
        <v>45338</v>
      </c>
      <c r="J1429" s="9">
        <v>851843</v>
      </c>
      <c r="K1429" s="9" t="s">
        <v>9035</v>
      </c>
      <c r="L1429" s="29" t="s">
        <v>9752</v>
      </c>
      <c r="M1429" s="46">
        <v>45341</v>
      </c>
      <c r="N1429" s="46">
        <v>45392</v>
      </c>
      <c r="O1429" s="46">
        <v>45373</v>
      </c>
      <c r="P1429" s="29" t="s">
        <v>4990</v>
      </c>
      <c r="Q1429" s="9">
        <v>3</v>
      </c>
      <c r="R1429" s="9">
        <v>1</v>
      </c>
      <c r="S1429" s="9">
        <v>8</v>
      </c>
      <c r="T1429" s="9" t="s">
        <v>32</v>
      </c>
      <c r="U1429" s="9">
        <v>11002</v>
      </c>
      <c r="V1429" s="9">
        <v>11002</v>
      </c>
      <c r="W1429" s="9" t="s">
        <v>5019</v>
      </c>
      <c r="X1429" s="9" t="s">
        <v>4992</v>
      </c>
      <c r="Y1429" s="9" t="s">
        <v>4997</v>
      </c>
      <c r="Z1429" s="9" t="s">
        <v>4993</v>
      </c>
      <c r="AA1429" s="9" t="s">
        <v>4992</v>
      </c>
      <c r="AB1429" s="9" t="s">
        <v>12941</v>
      </c>
      <c r="AC1429" s="9" t="s">
        <v>5006</v>
      </c>
      <c r="AD1429" s="9"/>
      <c r="AE1429" s="20" t="str">
        <f>VLOOKUP(E1429,'FILIAIS PETZ'!A:Q,17,0)</f>
        <v>SP2</v>
      </c>
      <c r="AF1429" s="20" t="str">
        <f>VLOOKUP(E1429,'FILIAIS PETZ'!A:Q,3,0)</f>
        <v>FELICIO</v>
      </c>
      <c r="AG1429" s="20" t="str">
        <f>VLOOKUP(E1429,'FILIAIS PETZ'!A:Q,2,0)</f>
        <v>R3</v>
      </c>
      <c r="AH1429" s="75">
        <v>2330.39</v>
      </c>
      <c r="AI1429" s="68" t="s">
        <v>9753</v>
      </c>
      <c r="AJ1429" s="43">
        <f>VLOOKUP(E1429,'FILIAIS PETZ'!$A$2:$K$2000,11,0)</f>
        <v>18328118001938</v>
      </c>
      <c r="AK1429" s="44">
        <v>18328118001938</v>
      </c>
    </row>
    <row r="1430" spans="1:37" s="14" customFormat="1" ht="15" customHeight="1" thickBot="1" x14ac:dyDescent="0.25">
      <c r="A1430" s="9">
        <v>851811</v>
      </c>
      <c r="B1430" s="18">
        <f>VLOOKUP(C1430,FORNECEDORES!D:E,2,0)</f>
        <v>383318</v>
      </c>
      <c r="C1430" s="19" t="str">
        <f>VLOOKUP(D1430,FORNECEDORES!A:D,4,0)</f>
        <v>39.498.106/0001-00</v>
      </c>
      <c r="D1430" s="13" t="s">
        <v>4084</v>
      </c>
      <c r="E1430" s="20" t="str">
        <f t="shared" si="90"/>
        <v>04 0067</v>
      </c>
      <c r="F1430" s="28" t="s">
        <v>8611</v>
      </c>
      <c r="G1430" s="21" t="str">
        <f>VLOOKUP(E1430,'FILIAIS PETZ'!A:E,5,0)</f>
        <v>PETZ EXTRA RICARDO JAFET</v>
      </c>
      <c r="H1430" s="20" t="str">
        <f>VLOOKUP(E1430,'FILIAIS PETZ'!A:D,4,0)</f>
        <v>RJAF-SP</v>
      </c>
      <c r="I1430" s="46">
        <v>45338</v>
      </c>
      <c r="J1430" s="9">
        <v>851811</v>
      </c>
      <c r="K1430" s="9" t="s">
        <v>9035</v>
      </c>
      <c r="L1430" s="29" t="s">
        <v>9754</v>
      </c>
      <c r="M1430" s="46">
        <v>45342</v>
      </c>
      <c r="N1430" s="46">
        <v>45364</v>
      </c>
      <c r="O1430" s="46">
        <v>45345</v>
      </c>
      <c r="P1430" s="29" t="s">
        <v>4990</v>
      </c>
      <c r="Q1430" s="9">
        <v>3</v>
      </c>
      <c r="R1430" s="9">
        <v>1</v>
      </c>
      <c r="S1430" s="9">
        <v>8</v>
      </c>
      <c r="T1430" s="9" t="s">
        <v>32</v>
      </c>
      <c r="U1430" s="9">
        <v>11002</v>
      </c>
      <c r="V1430" s="9">
        <v>11002</v>
      </c>
      <c r="W1430" s="9" t="s">
        <v>5019</v>
      </c>
      <c r="X1430" s="9" t="s">
        <v>4992</v>
      </c>
      <c r="Y1430" s="9" t="s">
        <v>4997</v>
      </c>
      <c r="Z1430" s="9" t="s">
        <v>4993</v>
      </c>
      <c r="AA1430" s="9" t="s">
        <v>4992</v>
      </c>
      <c r="AB1430" s="9" t="s">
        <v>12941</v>
      </c>
      <c r="AC1430" s="9" t="s">
        <v>5006</v>
      </c>
      <c r="AD1430" s="9"/>
      <c r="AE1430" s="20" t="str">
        <f>VLOOKUP(E1430,'FILIAIS PETZ'!A:Q,17,0)</f>
        <v>SP2</v>
      </c>
      <c r="AF1430" s="20" t="str">
        <f>VLOOKUP(E1430,'FILIAIS PETZ'!A:Q,3,0)</f>
        <v>FELICIO</v>
      </c>
      <c r="AG1430" s="20" t="str">
        <f>VLOOKUP(E1430,'FILIAIS PETZ'!A:Q,2,0)</f>
        <v>R3</v>
      </c>
      <c r="AH1430" s="75">
        <v>4950</v>
      </c>
      <c r="AI1430" s="68" t="s">
        <v>9755</v>
      </c>
      <c r="AJ1430" s="43">
        <f>VLOOKUP(E1430,'FILIAIS PETZ'!$A$2:$K$2000,11,0)</f>
        <v>18328118006573</v>
      </c>
      <c r="AK1430" s="44">
        <v>18328118006573</v>
      </c>
    </row>
    <row r="1431" spans="1:37" s="14" customFormat="1" ht="15" customHeight="1" thickBot="1" x14ac:dyDescent="0.25">
      <c r="A1431" s="9">
        <v>851815</v>
      </c>
      <c r="B1431" s="18">
        <f>VLOOKUP(C1431,FORNECEDORES!D:E,2,0)</f>
        <v>383318</v>
      </c>
      <c r="C1431" s="19" t="str">
        <f>VLOOKUP(D1431,FORNECEDORES!A:D,4,0)</f>
        <v>39.498.106/0001-00</v>
      </c>
      <c r="D1431" s="13" t="s">
        <v>4084</v>
      </c>
      <c r="E1431" s="20" t="str">
        <f t="shared" si="90"/>
        <v>04 0067</v>
      </c>
      <c r="F1431" s="28" t="s">
        <v>8611</v>
      </c>
      <c r="G1431" s="21" t="str">
        <f>VLOOKUP(E1431,'FILIAIS PETZ'!A:E,5,0)</f>
        <v>PETZ EXTRA RICARDO JAFET</v>
      </c>
      <c r="H1431" s="20" t="str">
        <f>VLOOKUP(E1431,'FILIAIS PETZ'!A:D,4,0)</f>
        <v>RJAF-SP</v>
      </c>
      <c r="I1431" s="46">
        <v>45338</v>
      </c>
      <c r="J1431" s="9">
        <v>851815</v>
      </c>
      <c r="K1431" s="9" t="s">
        <v>9035</v>
      </c>
      <c r="L1431" s="29" t="s">
        <v>9756</v>
      </c>
      <c r="M1431" s="46">
        <v>45341</v>
      </c>
      <c r="N1431" s="46">
        <v>45392</v>
      </c>
      <c r="O1431" s="46">
        <v>45373</v>
      </c>
      <c r="P1431" s="29" t="s">
        <v>4990</v>
      </c>
      <c r="Q1431" s="9">
        <v>3</v>
      </c>
      <c r="R1431" s="9">
        <v>1</v>
      </c>
      <c r="S1431" s="9">
        <v>8</v>
      </c>
      <c r="T1431" s="9" t="s">
        <v>32</v>
      </c>
      <c r="U1431" s="9">
        <v>11002</v>
      </c>
      <c r="V1431" s="9">
        <v>11002</v>
      </c>
      <c r="W1431" s="9" t="s">
        <v>5019</v>
      </c>
      <c r="X1431" s="9" t="s">
        <v>4992</v>
      </c>
      <c r="Y1431" s="9" t="s">
        <v>4997</v>
      </c>
      <c r="Z1431" s="9" t="s">
        <v>4993</v>
      </c>
      <c r="AA1431" s="9" t="s">
        <v>4992</v>
      </c>
      <c r="AB1431" s="9" t="s">
        <v>12941</v>
      </c>
      <c r="AC1431" s="9" t="s">
        <v>5006</v>
      </c>
      <c r="AD1431" s="9"/>
      <c r="AE1431" s="20" t="str">
        <f>VLOOKUP(E1431,'FILIAIS PETZ'!A:Q,17,0)</f>
        <v>SP2</v>
      </c>
      <c r="AF1431" s="20" t="str">
        <f>VLOOKUP(E1431,'FILIAIS PETZ'!A:Q,3,0)</f>
        <v>FELICIO</v>
      </c>
      <c r="AG1431" s="20" t="str">
        <f>VLOOKUP(E1431,'FILIAIS PETZ'!A:Q,2,0)</f>
        <v>R3</v>
      </c>
      <c r="AH1431" s="75">
        <v>4950</v>
      </c>
      <c r="AI1431" s="68" t="s">
        <v>9757</v>
      </c>
      <c r="AJ1431" s="43">
        <f>VLOOKUP(E1431,'FILIAIS PETZ'!$A$2:$K$2000,11,0)</f>
        <v>18328118006573</v>
      </c>
      <c r="AK1431" s="44">
        <v>18328118006573</v>
      </c>
    </row>
    <row r="1432" spans="1:37" s="14" customFormat="1" ht="15" customHeight="1" thickBot="1" x14ac:dyDescent="0.25">
      <c r="A1432" s="9">
        <v>851817</v>
      </c>
      <c r="B1432" s="18">
        <f>VLOOKUP(C1432,FORNECEDORES!D:E,2,0)</f>
        <v>383318</v>
      </c>
      <c r="C1432" s="19" t="str">
        <f>VLOOKUP(D1432,FORNECEDORES!A:D,4,0)</f>
        <v>39.498.106/0001-00</v>
      </c>
      <c r="D1432" s="13" t="s">
        <v>4084</v>
      </c>
      <c r="E1432" s="20" t="str">
        <f t="shared" si="90"/>
        <v>04 0067</v>
      </c>
      <c r="F1432" s="28" t="s">
        <v>8611</v>
      </c>
      <c r="G1432" s="21" t="str">
        <f>VLOOKUP(E1432,'FILIAIS PETZ'!A:E,5,0)</f>
        <v>PETZ EXTRA RICARDO JAFET</v>
      </c>
      <c r="H1432" s="20" t="str">
        <f>VLOOKUP(E1432,'FILIAIS PETZ'!A:D,4,0)</f>
        <v>RJAF-SP</v>
      </c>
      <c r="I1432" s="46">
        <v>45338</v>
      </c>
      <c r="J1432" s="9">
        <v>851817</v>
      </c>
      <c r="K1432" s="9" t="s">
        <v>9035</v>
      </c>
      <c r="L1432" s="29" t="s">
        <v>9758</v>
      </c>
      <c r="M1432" s="46">
        <v>45342</v>
      </c>
      <c r="N1432" s="46">
        <v>45364</v>
      </c>
      <c r="O1432" s="46">
        <v>45345</v>
      </c>
      <c r="P1432" s="29" t="s">
        <v>4990</v>
      </c>
      <c r="Q1432" s="9">
        <v>3</v>
      </c>
      <c r="R1432" s="9">
        <v>1</v>
      </c>
      <c r="S1432" s="9">
        <v>8</v>
      </c>
      <c r="T1432" s="9" t="s">
        <v>32</v>
      </c>
      <c r="U1432" s="9">
        <v>11002</v>
      </c>
      <c r="V1432" s="9">
        <v>11002</v>
      </c>
      <c r="W1432" s="9" t="s">
        <v>5019</v>
      </c>
      <c r="X1432" s="9" t="s">
        <v>4992</v>
      </c>
      <c r="Y1432" s="9" t="s">
        <v>4997</v>
      </c>
      <c r="Z1432" s="9" t="s">
        <v>4993</v>
      </c>
      <c r="AA1432" s="9" t="s">
        <v>4992</v>
      </c>
      <c r="AB1432" s="9" t="s">
        <v>12941</v>
      </c>
      <c r="AC1432" s="9" t="s">
        <v>5006</v>
      </c>
      <c r="AD1432" s="9"/>
      <c r="AE1432" s="20" t="str">
        <f>VLOOKUP(E1432,'FILIAIS PETZ'!A:Q,17,0)</f>
        <v>SP2</v>
      </c>
      <c r="AF1432" s="20" t="str">
        <f>VLOOKUP(E1432,'FILIAIS PETZ'!A:Q,3,0)</f>
        <v>FELICIO</v>
      </c>
      <c r="AG1432" s="20" t="str">
        <f>VLOOKUP(E1432,'FILIAIS PETZ'!A:Q,2,0)</f>
        <v>R3</v>
      </c>
      <c r="AH1432" s="75">
        <v>2990.4</v>
      </c>
      <c r="AI1432" s="68" t="s">
        <v>9759</v>
      </c>
      <c r="AJ1432" s="43">
        <f>VLOOKUP(E1432,'FILIAIS PETZ'!$A$2:$K$2000,11,0)</f>
        <v>18328118006573</v>
      </c>
      <c r="AK1432" s="44">
        <v>18328118006573</v>
      </c>
    </row>
    <row r="1433" spans="1:37" s="14" customFormat="1" ht="15" customHeight="1" thickBot="1" x14ac:dyDescent="0.25">
      <c r="A1433" s="9">
        <v>851986</v>
      </c>
      <c r="B1433" s="18">
        <f>VLOOKUP(C1433,FORNECEDORES!D:E,2,0)</f>
        <v>18357</v>
      </c>
      <c r="C1433" s="19" t="str">
        <f>VLOOKUP(D1433,FORNECEDORES!A:D,4,0)</f>
        <v>04.184.872/0001-08</v>
      </c>
      <c r="D1433" s="13" t="s">
        <v>1439</v>
      </c>
      <c r="E1433" s="20" t="str">
        <f t="shared" si="90"/>
        <v>04 0247</v>
      </c>
      <c r="F1433" s="28" t="s">
        <v>8967</v>
      </c>
      <c r="G1433" s="21" t="str">
        <f>VLOOKUP(E1433,'FILIAIS PETZ'!A:E,5,0)</f>
        <v>PETZ AV GOIÁS</v>
      </c>
      <c r="H1433" s="20" t="str">
        <f>VLOOKUP(E1433,'FILIAIS PETZ'!A:D,4,0)</f>
        <v>AVGO-SP</v>
      </c>
      <c r="I1433" s="46">
        <v>45338</v>
      </c>
      <c r="J1433" s="9">
        <v>851986</v>
      </c>
      <c r="K1433" s="9" t="s">
        <v>9047</v>
      </c>
      <c r="L1433" s="29" t="s">
        <v>9760</v>
      </c>
      <c r="M1433" s="46">
        <v>45339</v>
      </c>
      <c r="N1433" s="46">
        <v>45378</v>
      </c>
      <c r="O1433" s="46">
        <v>45372</v>
      </c>
      <c r="P1433" s="29" t="s">
        <v>5003</v>
      </c>
      <c r="Q1433" s="9">
        <v>1</v>
      </c>
      <c r="R1433" s="9">
        <v>1</v>
      </c>
      <c r="S1433" s="9">
        <v>3</v>
      </c>
      <c r="T1433" s="9" t="s">
        <v>32</v>
      </c>
      <c r="U1433" s="9">
        <v>11002</v>
      </c>
      <c r="V1433" s="9">
        <v>11002</v>
      </c>
      <c r="W1433" s="9" t="s">
        <v>5019</v>
      </c>
      <c r="X1433" s="9" t="s">
        <v>4985</v>
      </c>
      <c r="Y1433" s="9" t="s">
        <v>4993</v>
      </c>
      <c r="Z1433" s="9" t="s">
        <v>4993</v>
      </c>
      <c r="AA1433" s="9" t="s">
        <v>4989</v>
      </c>
      <c r="AB1433" s="9" t="s">
        <v>5005</v>
      </c>
      <c r="AC1433" s="9" t="s">
        <v>5006</v>
      </c>
      <c r="AD1433" s="9"/>
      <c r="AE1433" s="20" t="str">
        <f>VLOOKUP(E1433,'FILIAIS PETZ'!A:Q,17,0)</f>
        <v>SP3</v>
      </c>
      <c r="AF1433" s="20" t="str">
        <f>VLOOKUP(E1433,'FILIAIS PETZ'!A:Q,3,0)</f>
        <v>FELICIO</v>
      </c>
      <c r="AG1433" s="20" t="str">
        <f>VLOOKUP(E1433,'FILIAIS PETZ'!A:Q,2,0)</f>
        <v>R3</v>
      </c>
      <c r="AH1433" s="75">
        <v>1519.27</v>
      </c>
      <c r="AI1433" s="68" t="s">
        <v>9761</v>
      </c>
      <c r="AJ1433" s="43" t="str">
        <f>VLOOKUP(E1433,'FILIAIS PETZ'!$A$2:$K$2000,11,0)</f>
        <v>18.328.118/0236-64</v>
      </c>
      <c r="AK1433" s="44" t="s">
        <v>9093</v>
      </c>
    </row>
    <row r="1434" spans="1:37" s="14" customFormat="1" ht="15" customHeight="1" thickBot="1" x14ac:dyDescent="0.25">
      <c r="A1434" s="9">
        <v>851988</v>
      </c>
      <c r="B1434" s="18">
        <f>VLOOKUP(C1434,FORNECEDORES!D:E,2,0)</f>
        <v>18357</v>
      </c>
      <c r="C1434" s="19" t="str">
        <f>VLOOKUP(D1434,FORNECEDORES!A:D,4,0)</f>
        <v>04.184.872/0001-08</v>
      </c>
      <c r="D1434" s="13" t="s">
        <v>1439</v>
      </c>
      <c r="E1434" s="20" t="str">
        <f t="shared" si="90"/>
        <v>04 0258</v>
      </c>
      <c r="F1434" s="28" t="s">
        <v>8972</v>
      </c>
      <c r="G1434" s="21" t="str">
        <f>VLOOKUP(E1434,'FILIAIS PETZ'!A:E,5,0)</f>
        <v xml:space="preserve">PETZ SHOPPING GRAND PLAZA </v>
      </c>
      <c r="H1434" s="20" t="str">
        <f>VLOOKUP(E1434,'FILIAIS PETZ'!A:D,4,0)</f>
        <v>SGPZ-SP</v>
      </c>
      <c r="I1434" s="46">
        <v>45338</v>
      </c>
      <c r="J1434" s="9">
        <v>851988</v>
      </c>
      <c r="K1434" s="9" t="s">
        <v>9047</v>
      </c>
      <c r="L1434" s="29" t="s">
        <v>9762</v>
      </c>
      <c r="M1434" s="46">
        <v>45339</v>
      </c>
      <c r="N1434" s="46">
        <v>45378</v>
      </c>
      <c r="O1434" s="46">
        <v>45372</v>
      </c>
      <c r="P1434" s="29" t="s">
        <v>5003</v>
      </c>
      <c r="Q1434" s="9">
        <v>1</v>
      </c>
      <c r="R1434" s="9">
        <v>1</v>
      </c>
      <c r="S1434" s="9">
        <v>3</v>
      </c>
      <c r="T1434" s="9" t="s">
        <v>32</v>
      </c>
      <c r="U1434" s="9">
        <v>11002</v>
      </c>
      <c r="V1434" s="9">
        <v>11002</v>
      </c>
      <c r="W1434" s="9" t="s">
        <v>5019</v>
      </c>
      <c r="X1434" s="9" t="s">
        <v>4985</v>
      </c>
      <c r="Y1434" s="9" t="s">
        <v>4993</v>
      </c>
      <c r="Z1434" s="9" t="s">
        <v>4993</v>
      </c>
      <c r="AA1434" s="9" t="s">
        <v>4989</v>
      </c>
      <c r="AB1434" s="9" t="s">
        <v>5005</v>
      </c>
      <c r="AC1434" s="9" t="s">
        <v>5006</v>
      </c>
      <c r="AD1434" s="9"/>
      <c r="AE1434" s="20" t="str">
        <f>VLOOKUP(E1434,'FILIAIS PETZ'!A:Q,17,0)</f>
        <v>SP3</v>
      </c>
      <c r="AF1434" s="20" t="str">
        <f>VLOOKUP(E1434,'FILIAIS PETZ'!A:Q,3,0)</f>
        <v>FELICIO</v>
      </c>
      <c r="AG1434" s="20" t="str">
        <f>VLOOKUP(E1434,'FILIAIS PETZ'!A:Q,2,0)</f>
        <v>R3</v>
      </c>
      <c r="AH1434" s="75">
        <v>554.34</v>
      </c>
      <c r="AI1434" s="68" t="s">
        <v>9763</v>
      </c>
      <c r="AJ1434" s="43" t="str">
        <f>VLOOKUP(E1434,'FILIAIS PETZ'!$A$2:$K$2000,11,0)</f>
        <v>18.328.118/0249-89</v>
      </c>
      <c r="AK1434" s="44" t="s">
        <v>9091</v>
      </c>
    </row>
    <row r="1435" spans="1:37" s="14" customFormat="1" ht="15" customHeight="1" thickBot="1" x14ac:dyDescent="0.25">
      <c r="A1435" s="9">
        <v>851989</v>
      </c>
      <c r="B1435" s="18">
        <f>VLOOKUP(C1435,FORNECEDORES!D:E,2,0)</f>
        <v>18357</v>
      </c>
      <c r="C1435" s="19" t="str">
        <f>VLOOKUP(D1435,FORNECEDORES!A:D,4,0)</f>
        <v>04.184.872/0001-08</v>
      </c>
      <c r="D1435" s="13" t="s">
        <v>1439</v>
      </c>
      <c r="E1435" s="20" t="str">
        <f t="shared" si="90"/>
        <v>04 0138</v>
      </c>
      <c r="F1435" s="28" t="s">
        <v>8627</v>
      </c>
      <c r="G1435" s="21" t="str">
        <f>VLOOKUP(E1435,'FILIAIS PETZ'!A:E,5,0)</f>
        <v>PETZ JOÃO FIRMINO</v>
      </c>
      <c r="H1435" s="20" t="str">
        <f>VLOOKUP(E1435,'FILIAIS PETZ'!A:D,4,0)</f>
        <v>JFIR-SP</v>
      </c>
      <c r="I1435" s="46">
        <v>45338</v>
      </c>
      <c r="J1435" s="9">
        <v>851989</v>
      </c>
      <c r="K1435" s="9" t="s">
        <v>9047</v>
      </c>
      <c r="L1435" s="29" t="s">
        <v>9764</v>
      </c>
      <c r="M1435" s="46">
        <v>45339</v>
      </c>
      <c r="N1435" s="46">
        <v>45378</v>
      </c>
      <c r="O1435" s="46">
        <v>45372</v>
      </c>
      <c r="P1435" s="29" t="s">
        <v>5003</v>
      </c>
      <c r="Q1435" s="9">
        <v>1</v>
      </c>
      <c r="R1435" s="9">
        <v>1</v>
      </c>
      <c r="S1435" s="9">
        <v>3</v>
      </c>
      <c r="T1435" s="9" t="s">
        <v>32</v>
      </c>
      <c r="U1435" s="9">
        <v>11002</v>
      </c>
      <c r="V1435" s="9">
        <v>11002</v>
      </c>
      <c r="W1435" s="9" t="s">
        <v>5039</v>
      </c>
      <c r="X1435" s="9" t="s">
        <v>4985</v>
      </c>
      <c r="Y1435" s="9" t="s">
        <v>4993</v>
      </c>
      <c r="Z1435" s="9" t="s">
        <v>4993</v>
      </c>
      <c r="AA1435" s="9" t="s">
        <v>4989</v>
      </c>
      <c r="AB1435" s="9" t="s">
        <v>5005</v>
      </c>
      <c r="AC1435" s="9" t="s">
        <v>5006</v>
      </c>
      <c r="AD1435" s="9"/>
      <c r="AE1435" s="20" t="str">
        <f>VLOOKUP(E1435,'FILIAIS PETZ'!A:Q,17,0)</f>
        <v>SP3</v>
      </c>
      <c r="AF1435" s="20" t="str">
        <f>VLOOKUP(E1435,'FILIAIS PETZ'!A:Q,3,0)</f>
        <v>FELICIO</v>
      </c>
      <c r="AG1435" s="20" t="str">
        <f>VLOOKUP(E1435,'FILIAIS PETZ'!A:Q,2,0)</f>
        <v>R3</v>
      </c>
      <c r="AH1435" s="75">
        <v>615.55999999999995</v>
      </c>
      <c r="AI1435" s="68" t="s">
        <v>9765</v>
      </c>
      <c r="AJ1435" s="43">
        <f>VLOOKUP(E1435,'FILIAIS PETZ'!$A$2:$K$2000,11,0)</f>
        <v>18328118012972</v>
      </c>
      <c r="AK1435" s="44">
        <v>18328118012972</v>
      </c>
    </row>
    <row r="1436" spans="1:37" s="14" customFormat="1" ht="15" customHeight="1" thickBot="1" x14ac:dyDescent="0.25">
      <c r="A1436" s="9">
        <f t="shared" ref="A1436:A1441" si="91">J1436</f>
        <v>854021</v>
      </c>
      <c r="B1436" s="18">
        <f>VLOOKUP(C1436,FORNECEDORES!D:E,2,0)</f>
        <v>755572</v>
      </c>
      <c r="C1436" s="19" t="str">
        <f>VLOOKUP(D1436,FORNECEDORES!A:D,4,0)</f>
        <v>53.795.002/0001-80</v>
      </c>
      <c r="D1436" s="13" t="s">
        <v>5850</v>
      </c>
      <c r="E1436" s="20" t="str">
        <f t="shared" si="90"/>
        <v>04 0240</v>
      </c>
      <c r="F1436" s="28" t="s">
        <v>4955</v>
      </c>
      <c r="G1436" s="21" t="str">
        <f>VLOOKUP(E1436,'FILIAIS PETZ'!A:E,5,0)</f>
        <v xml:space="preserve">CENTRO DE DISTRIBUIÇÃO HIDROLANDIA </v>
      </c>
      <c r="H1436" s="20" t="str">
        <f>VLOOKUP(E1436,'FILIAIS PETZ'!A:D,4,0)</f>
        <v>CDHD-GO</v>
      </c>
      <c r="I1436" s="46">
        <v>45341</v>
      </c>
      <c r="J1436" s="10">
        <v>854021</v>
      </c>
      <c r="K1436" s="10" t="s">
        <v>5858</v>
      </c>
      <c r="L1436" s="28" t="s">
        <v>5590</v>
      </c>
      <c r="M1436" s="46">
        <v>45341</v>
      </c>
      <c r="N1436" s="46">
        <v>45378</v>
      </c>
      <c r="O1436" s="46">
        <v>45356</v>
      </c>
      <c r="P1436" s="28" t="s">
        <v>4990</v>
      </c>
      <c r="Q1436" s="10">
        <v>3</v>
      </c>
      <c r="R1436" s="10">
        <v>1</v>
      </c>
      <c r="S1436" s="28" t="s">
        <v>4983</v>
      </c>
      <c r="T1436" s="10" t="s">
        <v>32</v>
      </c>
      <c r="U1436" s="10">
        <v>11002</v>
      </c>
      <c r="V1436" s="10">
        <v>11002</v>
      </c>
      <c r="W1436" s="10" t="s">
        <v>5039</v>
      </c>
      <c r="X1436" s="10" t="s">
        <v>4985</v>
      </c>
      <c r="Y1436" s="10" t="s">
        <v>4993</v>
      </c>
      <c r="Z1436" s="10" t="s">
        <v>4993</v>
      </c>
      <c r="AA1436" s="10" t="s">
        <v>4989</v>
      </c>
      <c r="AB1436" s="10" t="s">
        <v>12941</v>
      </c>
      <c r="AC1436" s="10" t="s">
        <v>5006</v>
      </c>
      <c r="AD1436" s="29"/>
      <c r="AE1436" s="20" t="str">
        <f>VLOOKUP(E1436,'FILIAIS PETZ'!A:Q,17,0)</f>
        <v>CD</v>
      </c>
      <c r="AF1436" s="20" t="str">
        <f>VLOOKUP(E1436,'FILIAIS PETZ'!A:Q,3,0)</f>
        <v>FELICIO</v>
      </c>
      <c r="AG1436" s="20" t="str">
        <f>VLOOKUP(E1436,'FILIAIS PETZ'!A:Q,2,0)</f>
        <v>CD</v>
      </c>
      <c r="AH1436" s="75">
        <v>9265.4</v>
      </c>
      <c r="AI1436" s="16" t="s">
        <v>5852</v>
      </c>
      <c r="AJ1436" s="43" t="str">
        <f>VLOOKUP(E1436,'FILIAIS PETZ'!$A$2:$K$2000,11,0)</f>
        <v>18.328.118/0228-54</v>
      </c>
      <c r="AK1436" s="44" t="str">
        <f t="shared" ref="AK1436:AK1441" si="92">AJ1436</f>
        <v>18.328.118/0228-54</v>
      </c>
    </row>
    <row r="1437" spans="1:37" s="14" customFormat="1" ht="15" customHeight="1" thickBot="1" x14ac:dyDescent="0.25">
      <c r="A1437" s="9">
        <f t="shared" si="91"/>
        <v>854022</v>
      </c>
      <c r="B1437" s="18">
        <f>VLOOKUP(C1437,FORNECEDORES!D:E,2,0)</f>
        <v>755572</v>
      </c>
      <c r="C1437" s="19" t="str">
        <f>VLOOKUP(D1437,FORNECEDORES!A:D,4,0)</f>
        <v>53.795.002/0001-80</v>
      </c>
      <c r="D1437" s="13" t="s">
        <v>5850</v>
      </c>
      <c r="E1437" s="20" t="str">
        <f t="shared" si="90"/>
        <v>04 0240</v>
      </c>
      <c r="F1437" s="28" t="s">
        <v>4955</v>
      </c>
      <c r="G1437" s="21" t="str">
        <f>VLOOKUP(E1437,'FILIAIS PETZ'!A:E,5,0)</f>
        <v xml:space="preserve">CENTRO DE DISTRIBUIÇÃO HIDROLANDIA </v>
      </c>
      <c r="H1437" s="20" t="str">
        <f>VLOOKUP(E1437,'FILIAIS PETZ'!A:D,4,0)</f>
        <v>CDHD-GO</v>
      </c>
      <c r="I1437" s="46">
        <v>45341</v>
      </c>
      <c r="J1437" s="10">
        <v>854022</v>
      </c>
      <c r="K1437" s="10" t="s">
        <v>5858</v>
      </c>
      <c r="L1437" s="28" t="s">
        <v>5591</v>
      </c>
      <c r="M1437" s="46">
        <v>45341</v>
      </c>
      <c r="N1437" s="46">
        <v>45378</v>
      </c>
      <c r="O1437" s="46">
        <v>45356</v>
      </c>
      <c r="P1437" s="28" t="s">
        <v>4990</v>
      </c>
      <c r="Q1437" s="10">
        <v>3</v>
      </c>
      <c r="R1437" s="10">
        <v>1</v>
      </c>
      <c r="S1437" s="28" t="s">
        <v>4983</v>
      </c>
      <c r="T1437" s="10" t="s">
        <v>32</v>
      </c>
      <c r="U1437" s="10">
        <v>11002</v>
      </c>
      <c r="V1437" s="10">
        <v>11002</v>
      </c>
      <c r="W1437" s="10" t="s">
        <v>5039</v>
      </c>
      <c r="X1437" s="10" t="s">
        <v>4985</v>
      </c>
      <c r="Y1437" s="10" t="s">
        <v>4997</v>
      </c>
      <c r="Z1437" s="10" t="s">
        <v>4993</v>
      </c>
      <c r="AA1437" s="10" t="s">
        <v>4989</v>
      </c>
      <c r="AB1437" s="10" t="s">
        <v>12941</v>
      </c>
      <c r="AC1437" s="10" t="s">
        <v>5006</v>
      </c>
      <c r="AD1437" s="29"/>
      <c r="AE1437" s="20" t="str">
        <f>VLOOKUP(E1437,'FILIAIS PETZ'!A:Q,17,0)</f>
        <v>CD</v>
      </c>
      <c r="AF1437" s="20" t="str">
        <f>VLOOKUP(E1437,'FILIAIS PETZ'!A:Q,3,0)</f>
        <v>FELICIO</v>
      </c>
      <c r="AG1437" s="20" t="str">
        <f>VLOOKUP(E1437,'FILIAIS PETZ'!A:Q,2,0)</f>
        <v>CD</v>
      </c>
      <c r="AH1437" s="75">
        <v>1500</v>
      </c>
      <c r="AI1437" s="16" t="s">
        <v>5853</v>
      </c>
      <c r="AJ1437" s="43" t="str">
        <f>VLOOKUP(E1437,'FILIAIS PETZ'!$A$2:$K$2000,11,0)</f>
        <v>18.328.118/0228-54</v>
      </c>
      <c r="AK1437" s="44" t="str">
        <f t="shared" si="92"/>
        <v>18.328.118/0228-54</v>
      </c>
    </row>
    <row r="1438" spans="1:37" s="14" customFormat="1" ht="15" customHeight="1" thickBot="1" x14ac:dyDescent="0.25">
      <c r="A1438" s="9">
        <f t="shared" si="91"/>
        <v>854023</v>
      </c>
      <c r="B1438" s="18">
        <f>VLOOKUP(C1438,FORNECEDORES!D:E,2,0)</f>
        <v>755572</v>
      </c>
      <c r="C1438" s="19" t="str">
        <f>VLOOKUP(D1438,FORNECEDORES!A:D,4,0)</f>
        <v>53.795.002/0001-80</v>
      </c>
      <c r="D1438" s="13" t="s">
        <v>5850</v>
      </c>
      <c r="E1438" s="20" t="str">
        <f t="shared" si="90"/>
        <v>04 0048</v>
      </c>
      <c r="F1438" s="28" t="s">
        <v>4970</v>
      </c>
      <c r="G1438" s="21" t="str">
        <f>VLOOKUP(E1438,'FILIAIS PETZ'!A:E,5,0)</f>
        <v>PETZ BRASILIA EPIA</v>
      </c>
      <c r="H1438" s="20" t="str">
        <f>VLOOKUP(E1438,'FILIAIS PETZ'!A:D,4,0)</f>
        <v>EPIA-DF</v>
      </c>
      <c r="I1438" s="46">
        <v>45341</v>
      </c>
      <c r="J1438" s="10">
        <v>854023</v>
      </c>
      <c r="K1438" s="10" t="s">
        <v>5858</v>
      </c>
      <c r="L1438" s="28" t="s">
        <v>5891</v>
      </c>
      <c r="M1438" s="46">
        <v>45341</v>
      </c>
      <c r="N1438" s="46">
        <v>45378</v>
      </c>
      <c r="O1438" s="46">
        <v>45356</v>
      </c>
      <c r="P1438" s="28" t="s">
        <v>4990</v>
      </c>
      <c r="Q1438" s="10">
        <v>3</v>
      </c>
      <c r="R1438" s="10">
        <v>1</v>
      </c>
      <c r="S1438" s="28" t="s">
        <v>4983</v>
      </c>
      <c r="T1438" s="10" t="s">
        <v>32</v>
      </c>
      <c r="U1438" s="10">
        <v>11002</v>
      </c>
      <c r="V1438" s="10">
        <v>11002</v>
      </c>
      <c r="W1438" s="10" t="s">
        <v>5039</v>
      </c>
      <c r="X1438" s="10" t="s">
        <v>5016</v>
      </c>
      <c r="Y1438" s="10" t="s">
        <v>4993</v>
      </c>
      <c r="Z1438" s="10" t="s">
        <v>4993</v>
      </c>
      <c r="AA1438" s="10" t="s">
        <v>5103</v>
      </c>
      <c r="AB1438" s="10" t="s">
        <v>12941</v>
      </c>
      <c r="AC1438" s="10" t="s">
        <v>5006</v>
      </c>
      <c r="AD1438" s="29"/>
      <c r="AE1438" s="20" t="str">
        <f>VLOOKUP(E1438,'FILIAIS PETZ'!A:Q,17,0)</f>
        <v>CO-2</v>
      </c>
      <c r="AF1438" s="20" t="str">
        <f>VLOOKUP(E1438,'FILIAIS PETZ'!A:Q,3,0)</f>
        <v>FELICIO</v>
      </c>
      <c r="AG1438" s="20" t="str">
        <f>VLOOKUP(E1438,'FILIAIS PETZ'!A:Q,2,0)</f>
        <v>R3</v>
      </c>
      <c r="AH1438" s="75">
        <v>1200</v>
      </c>
      <c r="AI1438" s="16" t="s">
        <v>5854</v>
      </c>
      <c r="AJ1438" s="43">
        <f>VLOOKUP(E1438,'FILIAIS PETZ'!$A$2:$K$2000,11,0)</f>
        <v>18328118004368</v>
      </c>
      <c r="AK1438" s="44">
        <f t="shared" si="92"/>
        <v>18328118004368</v>
      </c>
    </row>
    <row r="1439" spans="1:37" s="14" customFormat="1" ht="15" customHeight="1" thickBot="1" x14ac:dyDescent="0.25">
      <c r="A1439" s="9">
        <f t="shared" si="91"/>
        <v>854024</v>
      </c>
      <c r="B1439" s="18">
        <f>VLOOKUP(C1439,FORNECEDORES!D:E,2,0)</f>
        <v>755572</v>
      </c>
      <c r="C1439" s="19" t="str">
        <f>VLOOKUP(D1439,FORNECEDORES!A:D,4,0)</f>
        <v>53.795.002/0001-80</v>
      </c>
      <c r="D1439" s="13" t="s">
        <v>5850</v>
      </c>
      <c r="E1439" s="20" t="str">
        <f t="shared" si="90"/>
        <v>04 0029</v>
      </c>
      <c r="F1439" s="28" t="s">
        <v>4965</v>
      </c>
      <c r="G1439" s="21" t="str">
        <f>VLOOKUP(E1439,'FILIAIS PETZ'!A:E,5,0)</f>
        <v>PETZ PASSEIO DAS AGUAS</v>
      </c>
      <c r="H1439" s="20" t="str">
        <f>VLOOKUP(E1439,'FILIAIS PETZ'!A:D,4,0)</f>
        <v>PSAG-GO</v>
      </c>
      <c r="I1439" s="46">
        <v>45341</v>
      </c>
      <c r="J1439" s="10">
        <v>854024</v>
      </c>
      <c r="K1439" s="10" t="s">
        <v>5858</v>
      </c>
      <c r="L1439" s="28" t="s">
        <v>6011</v>
      </c>
      <c r="M1439" s="46">
        <v>45341</v>
      </c>
      <c r="N1439" s="46">
        <v>45378</v>
      </c>
      <c r="O1439" s="46">
        <v>45356</v>
      </c>
      <c r="P1439" s="28" t="s">
        <v>4990</v>
      </c>
      <c r="Q1439" s="10">
        <v>3</v>
      </c>
      <c r="R1439" s="10">
        <v>1</v>
      </c>
      <c r="S1439" s="28" t="s">
        <v>4983</v>
      </c>
      <c r="T1439" s="10" t="s">
        <v>32</v>
      </c>
      <c r="U1439" s="10">
        <v>11002</v>
      </c>
      <c r="V1439" s="10">
        <v>11002</v>
      </c>
      <c r="W1439" s="10" t="s">
        <v>5039</v>
      </c>
      <c r="X1439" s="10" t="s">
        <v>5016</v>
      </c>
      <c r="Y1439" s="10" t="s">
        <v>4993</v>
      </c>
      <c r="Z1439" s="10" t="s">
        <v>4993</v>
      </c>
      <c r="AA1439" s="10" t="s">
        <v>5103</v>
      </c>
      <c r="AB1439" s="10" t="s">
        <v>12941</v>
      </c>
      <c r="AC1439" s="10" t="s">
        <v>5006</v>
      </c>
      <c r="AD1439" s="29"/>
      <c r="AE1439" s="20" t="str">
        <f>VLOOKUP(E1439,'FILIAIS PETZ'!A:Q,17,0)</f>
        <v>CO-2</v>
      </c>
      <c r="AF1439" s="20" t="str">
        <f>VLOOKUP(E1439,'FILIAIS PETZ'!A:Q,3,0)</f>
        <v>FELICIO</v>
      </c>
      <c r="AG1439" s="20" t="str">
        <f>VLOOKUP(E1439,'FILIAIS PETZ'!A:Q,2,0)</f>
        <v>R3</v>
      </c>
      <c r="AH1439" s="75">
        <v>600</v>
      </c>
      <c r="AI1439" s="16" t="s">
        <v>5855</v>
      </c>
      <c r="AJ1439" s="43">
        <f>VLOOKUP(E1439,'FILIAIS PETZ'!$A$2:$K$2000,11,0)</f>
        <v>18328118002900</v>
      </c>
      <c r="AK1439" s="44">
        <f t="shared" si="92"/>
        <v>18328118002900</v>
      </c>
    </row>
    <row r="1440" spans="1:37" s="14" customFormat="1" ht="15" customHeight="1" thickBot="1" x14ac:dyDescent="0.25">
      <c r="A1440" s="9">
        <f t="shared" si="91"/>
        <v>854028</v>
      </c>
      <c r="B1440" s="18">
        <f>VLOOKUP(C1440,FORNECEDORES!D:E,2,0)</f>
        <v>755572</v>
      </c>
      <c r="C1440" s="19" t="str">
        <f>VLOOKUP(D1440,FORNECEDORES!A:D,4,0)</f>
        <v>53.795.002/0001-80</v>
      </c>
      <c r="D1440" s="13" t="s">
        <v>5850</v>
      </c>
      <c r="E1440" s="20" t="str">
        <f t="shared" si="90"/>
        <v>04 0150</v>
      </c>
      <c r="F1440" s="28" t="s">
        <v>4963</v>
      </c>
      <c r="G1440" s="21" t="str">
        <f>VLOOKUP(E1440,'FILIAIS PETZ'!A:E,5,0)</f>
        <v>PETZ BRASILIA JARDIM BOTANICO</v>
      </c>
      <c r="H1440" s="20" t="str">
        <f>VLOOKUP(E1440,'FILIAIS PETZ'!A:D,4,0)</f>
        <v>BJDB-DF</v>
      </c>
      <c r="I1440" s="46">
        <v>45341</v>
      </c>
      <c r="J1440" s="10">
        <v>854028</v>
      </c>
      <c r="K1440" s="10" t="s">
        <v>5858</v>
      </c>
      <c r="L1440" s="28" t="s">
        <v>6012</v>
      </c>
      <c r="M1440" s="46">
        <v>45341</v>
      </c>
      <c r="N1440" s="46">
        <v>45378</v>
      </c>
      <c r="O1440" s="46">
        <v>45356</v>
      </c>
      <c r="P1440" s="28" t="s">
        <v>4990</v>
      </c>
      <c r="Q1440" s="10">
        <v>3</v>
      </c>
      <c r="R1440" s="10">
        <v>1</v>
      </c>
      <c r="S1440" s="28" t="s">
        <v>4983</v>
      </c>
      <c r="T1440" s="10" t="s">
        <v>32</v>
      </c>
      <c r="U1440" s="10">
        <v>11002</v>
      </c>
      <c r="V1440" s="10">
        <v>11002</v>
      </c>
      <c r="W1440" s="10" t="s">
        <v>5039</v>
      </c>
      <c r="X1440" s="10" t="s">
        <v>5016</v>
      </c>
      <c r="Y1440" s="10" t="s">
        <v>4993</v>
      </c>
      <c r="Z1440" s="10" t="s">
        <v>4993</v>
      </c>
      <c r="AA1440" s="10" t="s">
        <v>5103</v>
      </c>
      <c r="AB1440" s="10" t="s">
        <v>12941</v>
      </c>
      <c r="AC1440" s="10" t="s">
        <v>5006</v>
      </c>
      <c r="AD1440" s="29"/>
      <c r="AE1440" s="20" t="str">
        <f>VLOOKUP(E1440,'FILIAIS PETZ'!A:Q,17,0)</f>
        <v>CO-1</v>
      </c>
      <c r="AF1440" s="20" t="str">
        <f>VLOOKUP(E1440,'FILIAIS PETZ'!A:Q,3,0)</f>
        <v>FELICIO</v>
      </c>
      <c r="AG1440" s="20" t="str">
        <f>VLOOKUP(E1440,'FILIAIS PETZ'!A:Q,2,0)</f>
        <v>R3</v>
      </c>
      <c r="AH1440" s="75">
        <v>420</v>
      </c>
      <c r="AI1440" s="16" t="s">
        <v>5856</v>
      </c>
      <c r="AJ1440" s="43">
        <f>VLOOKUP(E1440,'FILIAIS PETZ'!$A$2:$K$2000,11,0)</f>
        <v>18328118014320</v>
      </c>
      <c r="AK1440" s="44">
        <f t="shared" si="92"/>
        <v>18328118014320</v>
      </c>
    </row>
    <row r="1441" spans="1:37" s="14" customFormat="1" ht="15" customHeight="1" thickBot="1" x14ac:dyDescent="0.25">
      <c r="A1441" s="9">
        <f t="shared" si="91"/>
        <v>854026</v>
      </c>
      <c r="B1441" s="18">
        <f>VLOOKUP(C1441,FORNECEDORES!D:E,2,0)</f>
        <v>755572</v>
      </c>
      <c r="C1441" s="19" t="str">
        <f>VLOOKUP(D1441,FORNECEDORES!A:D,4,0)</f>
        <v>53.795.002/0001-80</v>
      </c>
      <c r="D1441" s="13" t="s">
        <v>5850</v>
      </c>
      <c r="E1441" s="20" t="str">
        <f t="shared" si="90"/>
        <v>04 0200</v>
      </c>
      <c r="F1441" s="28" t="s">
        <v>4960</v>
      </c>
      <c r="G1441" s="21" t="str">
        <f>VLOOKUP(E1441,'FILIAIS PETZ'!A:E,5,0)</f>
        <v>PETZ BRASILIA W3 NORTE</v>
      </c>
      <c r="H1441" s="20" t="str">
        <f>VLOOKUP(E1441,'FILIAIS PETZ'!A:D,4,0)</f>
        <v>W3NT-DF</v>
      </c>
      <c r="I1441" s="46">
        <v>45341</v>
      </c>
      <c r="J1441" s="9">
        <v>854026</v>
      </c>
      <c r="K1441" s="9" t="s">
        <v>5858</v>
      </c>
      <c r="L1441" s="29" t="s">
        <v>6780</v>
      </c>
      <c r="M1441" s="46">
        <v>45366</v>
      </c>
      <c r="N1441" s="46">
        <v>45406</v>
      </c>
      <c r="O1441" s="46">
        <v>45393</v>
      </c>
      <c r="P1441" s="29" t="s">
        <v>4990</v>
      </c>
      <c r="Q1441" s="9">
        <v>3</v>
      </c>
      <c r="R1441" s="9">
        <v>1</v>
      </c>
      <c r="S1441" s="9">
        <v>8</v>
      </c>
      <c r="T1441" s="9" t="s">
        <v>32</v>
      </c>
      <c r="U1441" s="9">
        <v>11002</v>
      </c>
      <c r="V1441" s="9">
        <v>11002</v>
      </c>
      <c r="W1441" s="9" t="s">
        <v>5019</v>
      </c>
      <c r="X1441" s="9" t="s">
        <v>4985</v>
      </c>
      <c r="Y1441" s="10" t="s">
        <v>4993</v>
      </c>
      <c r="Z1441" s="10" t="s">
        <v>4993</v>
      </c>
      <c r="AA1441" s="10" t="s">
        <v>5103</v>
      </c>
      <c r="AB1441" s="10" t="s">
        <v>12941</v>
      </c>
      <c r="AC1441" s="9" t="s">
        <v>5006</v>
      </c>
      <c r="AD1441" s="29"/>
      <c r="AE1441" s="20" t="str">
        <f>VLOOKUP(E1441,'FILIAIS PETZ'!A:Q,17,0)</f>
        <v>CO-2</v>
      </c>
      <c r="AF1441" s="20" t="str">
        <f>VLOOKUP(E1441,'FILIAIS PETZ'!A:Q,3,0)</f>
        <v>FELICIO</v>
      </c>
      <c r="AG1441" s="20" t="str">
        <f>VLOOKUP(E1441,'FILIAIS PETZ'!A:Q,2,0)</f>
        <v>R3</v>
      </c>
      <c r="AH1441" s="75">
        <v>1300</v>
      </c>
      <c r="AI1441" s="16" t="s">
        <v>6781</v>
      </c>
      <c r="AJ1441" s="43">
        <f>VLOOKUP(E1441,'FILIAIS PETZ'!$A$2:$K$2000,11,0)</f>
        <v>18328118018660</v>
      </c>
      <c r="AK1441" s="44">
        <f t="shared" si="92"/>
        <v>18328118018660</v>
      </c>
    </row>
    <row r="1442" spans="1:37" s="14" customFormat="1" ht="15" customHeight="1" thickBot="1" x14ac:dyDescent="0.25">
      <c r="A1442" s="9">
        <v>853213</v>
      </c>
      <c r="B1442" s="18">
        <f>VLOOKUP(C1442,FORNECEDORES!D:E,2,0)</f>
        <v>39969</v>
      </c>
      <c r="C1442" s="19" t="str">
        <f>VLOOKUP(D1442,FORNECEDORES!A:D,4,0)</f>
        <v>23.457.797/0001-56</v>
      </c>
      <c r="D1442" s="13" t="s">
        <v>2466</v>
      </c>
      <c r="E1442" s="20" t="str">
        <f t="shared" si="90"/>
        <v>04 0256</v>
      </c>
      <c r="F1442" s="28" t="s">
        <v>9144</v>
      </c>
      <c r="G1442" s="21" t="str">
        <f>VLOOKUP(E1442,'FILIAIS PETZ'!A:E,5,0)</f>
        <v>PETZ ACLIMAÇÃO</v>
      </c>
      <c r="H1442" s="20" t="str">
        <f>VLOOKUP(E1442,'FILIAIS PETZ'!A:D,4,0)</f>
        <v>ACLM-SP</v>
      </c>
      <c r="I1442" s="46">
        <v>45341</v>
      </c>
      <c r="J1442" s="9">
        <v>853213</v>
      </c>
      <c r="K1442" s="9" t="s">
        <v>9035</v>
      </c>
      <c r="L1442" s="29" t="s">
        <v>9766</v>
      </c>
      <c r="M1442" s="46">
        <v>45342</v>
      </c>
      <c r="N1442" s="46">
        <v>45364</v>
      </c>
      <c r="O1442" s="46">
        <v>45345</v>
      </c>
      <c r="P1442" s="29" t="s">
        <v>4990</v>
      </c>
      <c r="Q1442" s="9">
        <v>3</v>
      </c>
      <c r="R1442" s="9">
        <v>1</v>
      </c>
      <c r="S1442" s="9">
        <v>8</v>
      </c>
      <c r="T1442" s="9" t="s">
        <v>32</v>
      </c>
      <c r="U1442" s="9">
        <v>11002</v>
      </c>
      <c r="V1442" s="9">
        <v>11002</v>
      </c>
      <c r="W1442" s="9" t="s">
        <v>5019</v>
      </c>
      <c r="X1442" s="9" t="s">
        <v>4985</v>
      </c>
      <c r="Y1442" s="9" t="s">
        <v>4997</v>
      </c>
      <c r="Z1442" s="9" t="s">
        <v>4993</v>
      </c>
      <c r="AA1442" s="9" t="s">
        <v>4989</v>
      </c>
      <c r="AB1442" s="9" t="s">
        <v>12941</v>
      </c>
      <c r="AC1442" s="9" t="s">
        <v>5006</v>
      </c>
      <c r="AD1442" s="9"/>
      <c r="AE1442" s="20" t="str">
        <f>VLOOKUP(E1442,'FILIAIS PETZ'!A:Q,17,0)</f>
        <v>SP2</v>
      </c>
      <c r="AF1442" s="20" t="str">
        <f>VLOOKUP(E1442,'FILIAIS PETZ'!A:Q,3,0)</f>
        <v>FELICIO</v>
      </c>
      <c r="AG1442" s="20" t="str">
        <f>VLOOKUP(E1442,'FILIAIS PETZ'!A:Q,2,0)</f>
        <v>R3</v>
      </c>
      <c r="AH1442" s="75">
        <v>330</v>
      </c>
      <c r="AI1442" s="68" t="s">
        <v>9767</v>
      </c>
      <c r="AJ1442" s="43" t="str">
        <f>VLOOKUP(E1442,'FILIAIS PETZ'!$A$2:$K$2000,11,0)</f>
        <v>18.328.118/0243-93</v>
      </c>
      <c r="AK1442" s="44" t="s">
        <v>9146</v>
      </c>
    </row>
    <row r="1443" spans="1:37" s="14" customFormat="1" ht="15" customHeight="1" thickBot="1" x14ac:dyDescent="0.25">
      <c r="A1443" s="9">
        <v>853214</v>
      </c>
      <c r="B1443" s="18">
        <f>VLOOKUP(C1443,FORNECEDORES!D:E,2,0)</f>
        <v>39969</v>
      </c>
      <c r="C1443" s="19" t="str">
        <f>VLOOKUP(D1443,FORNECEDORES!A:D,4,0)</f>
        <v>23.457.797/0001-56</v>
      </c>
      <c r="D1443" s="13" t="s">
        <v>2466</v>
      </c>
      <c r="E1443" s="20" t="str">
        <f t="shared" si="90"/>
        <v>04 0256</v>
      </c>
      <c r="F1443" s="28" t="s">
        <v>9144</v>
      </c>
      <c r="G1443" s="21" t="str">
        <f>VLOOKUP(E1443,'FILIAIS PETZ'!A:E,5,0)</f>
        <v>PETZ ACLIMAÇÃO</v>
      </c>
      <c r="H1443" s="20" t="str">
        <f>VLOOKUP(E1443,'FILIAIS PETZ'!A:D,4,0)</f>
        <v>ACLM-SP</v>
      </c>
      <c r="I1443" s="46">
        <v>45341</v>
      </c>
      <c r="J1443" s="9">
        <v>853214</v>
      </c>
      <c r="K1443" s="9" t="s">
        <v>9035</v>
      </c>
      <c r="L1443" s="29" t="s">
        <v>9768</v>
      </c>
      <c r="M1443" s="46">
        <v>45342</v>
      </c>
      <c r="N1443" s="46">
        <v>45364</v>
      </c>
      <c r="O1443" s="46">
        <v>45345</v>
      </c>
      <c r="P1443" s="29" t="s">
        <v>4990</v>
      </c>
      <c r="Q1443" s="9">
        <v>3</v>
      </c>
      <c r="R1443" s="9">
        <v>1</v>
      </c>
      <c r="S1443" s="9">
        <v>8</v>
      </c>
      <c r="T1443" s="9" t="s">
        <v>32</v>
      </c>
      <c r="U1443" s="9">
        <v>11002</v>
      </c>
      <c r="V1443" s="9">
        <v>11002</v>
      </c>
      <c r="W1443" s="9" t="s">
        <v>5019</v>
      </c>
      <c r="X1443" s="9" t="s">
        <v>4985</v>
      </c>
      <c r="Y1443" s="9" t="s">
        <v>4997</v>
      </c>
      <c r="Z1443" s="9" t="s">
        <v>4993</v>
      </c>
      <c r="AA1443" s="9" t="s">
        <v>4989</v>
      </c>
      <c r="AB1443" s="9" t="s">
        <v>12941</v>
      </c>
      <c r="AC1443" s="9" t="s">
        <v>5006</v>
      </c>
      <c r="AD1443" s="9"/>
      <c r="AE1443" s="20" t="str">
        <f>VLOOKUP(E1443,'FILIAIS PETZ'!A:Q,17,0)</f>
        <v>SP2</v>
      </c>
      <c r="AF1443" s="20" t="str">
        <f>VLOOKUP(E1443,'FILIAIS PETZ'!A:Q,3,0)</f>
        <v>FELICIO</v>
      </c>
      <c r="AG1443" s="20" t="str">
        <f>VLOOKUP(E1443,'FILIAIS PETZ'!A:Q,2,0)</f>
        <v>R3</v>
      </c>
      <c r="AH1443" s="75">
        <v>200</v>
      </c>
      <c r="AI1443" s="68" t="s">
        <v>9769</v>
      </c>
      <c r="AJ1443" s="43" t="str">
        <f>VLOOKUP(E1443,'FILIAIS PETZ'!$A$2:$K$2000,11,0)</f>
        <v>18.328.118/0243-93</v>
      </c>
      <c r="AK1443" s="44" t="s">
        <v>9146</v>
      </c>
    </row>
    <row r="1444" spans="1:37" s="14" customFormat="1" ht="15" customHeight="1" thickBot="1" x14ac:dyDescent="0.25">
      <c r="A1444" s="9">
        <v>853215</v>
      </c>
      <c r="B1444" s="18">
        <f>VLOOKUP(C1444,FORNECEDORES!D:E,2,0)</f>
        <v>39969</v>
      </c>
      <c r="C1444" s="19" t="str">
        <f>VLOOKUP(D1444,FORNECEDORES!A:D,4,0)</f>
        <v>23.457.797/0001-56</v>
      </c>
      <c r="D1444" s="13" t="s">
        <v>2466</v>
      </c>
      <c r="E1444" s="20" t="str">
        <f t="shared" si="90"/>
        <v>04 0256</v>
      </c>
      <c r="F1444" s="28" t="s">
        <v>9144</v>
      </c>
      <c r="G1444" s="21" t="str">
        <f>VLOOKUP(E1444,'FILIAIS PETZ'!A:E,5,0)</f>
        <v>PETZ ACLIMAÇÃO</v>
      </c>
      <c r="H1444" s="20" t="str">
        <f>VLOOKUP(E1444,'FILIAIS PETZ'!A:D,4,0)</f>
        <v>ACLM-SP</v>
      </c>
      <c r="I1444" s="46">
        <v>45341</v>
      </c>
      <c r="J1444" s="9">
        <v>853215</v>
      </c>
      <c r="K1444" s="9" t="s">
        <v>9035</v>
      </c>
      <c r="L1444" s="29" t="s">
        <v>9770</v>
      </c>
      <c r="M1444" s="46">
        <v>45342</v>
      </c>
      <c r="N1444" s="46">
        <v>45364</v>
      </c>
      <c r="O1444" s="46">
        <v>45345</v>
      </c>
      <c r="P1444" s="29" t="s">
        <v>4990</v>
      </c>
      <c r="Q1444" s="9">
        <v>3</v>
      </c>
      <c r="R1444" s="9">
        <v>1</v>
      </c>
      <c r="S1444" s="9">
        <v>8</v>
      </c>
      <c r="T1444" s="9" t="s">
        <v>32</v>
      </c>
      <c r="U1444" s="9">
        <v>11002</v>
      </c>
      <c r="V1444" s="9">
        <v>11002</v>
      </c>
      <c r="W1444" s="9" t="s">
        <v>5019</v>
      </c>
      <c r="X1444" s="9" t="s">
        <v>4985</v>
      </c>
      <c r="Y1444" s="9" t="s">
        <v>4997</v>
      </c>
      <c r="Z1444" s="9" t="s">
        <v>4993</v>
      </c>
      <c r="AA1444" s="9" t="s">
        <v>4989</v>
      </c>
      <c r="AB1444" s="9" t="s">
        <v>12941</v>
      </c>
      <c r="AC1444" s="9" t="s">
        <v>5006</v>
      </c>
      <c r="AD1444" s="9"/>
      <c r="AE1444" s="20" t="str">
        <f>VLOOKUP(E1444,'FILIAIS PETZ'!A:Q,17,0)</f>
        <v>SP2</v>
      </c>
      <c r="AF1444" s="20" t="str">
        <f>VLOOKUP(E1444,'FILIAIS PETZ'!A:Q,3,0)</f>
        <v>FELICIO</v>
      </c>
      <c r="AG1444" s="20" t="str">
        <f>VLOOKUP(E1444,'FILIAIS PETZ'!A:Q,2,0)</f>
        <v>R3</v>
      </c>
      <c r="AH1444" s="75">
        <v>50</v>
      </c>
      <c r="AI1444" s="68" t="s">
        <v>9771</v>
      </c>
      <c r="AJ1444" s="43" t="str">
        <f>VLOOKUP(E1444,'FILIAIS PETZ'!$A$2:$K$2000,11,0)</f>
        <v>18.328.118/0243-93</v>
      </c>
      <c r="AK1444" s="44" t="s">
        <v>9146</v>
      </c>
    </row>
    <row r="1445" spans="1:37" s="14" customFormat="1" ht="15" customHeight="1" thickBot="1" x14ac:dyDescent="0.25">
      <c r="A1445" s="9">
        <v>853218</v>
      </c>
      <c r="B1445" s="18">
        <f>VLOOKUP(C1445,FORNECEDORES!D:E,2,0)</f>
        <v>39969</v>
      </c>
      <c r="C1445" s="19" t="str">
        <f>VLOOKUP(D1445,FORNECEDORES!A:D,4,0)</f>
        <v>23.457.797/0001-56</v>
      </c>
      <c r="D1445" s="13" t="s">
        <v>2466</v>
      </c>
      <c r="E1445" s="20" t="str">
        <f t="shared" si="90"/>
        <v>04 0256</v>
      </c>
      <c r="F1445" s="28" t="s">
        <v>9144</v>
      </c>
      <c r="G1445" s="21" t="str">
        <f>VLOOKUP(E1445,'FILIAIS PETZ'!A:E,5,0)</f>
        <v>PETZ ACLIMAÇÃO</v>
      </c>
      <c r="H1445" s="20" t="str">
        <f>VLOOKUP(E1445,'FILIAIS PETZ'!A:D,4,0)</f>
        <v>ACLM-SP</v>
      </c>
      <c r="I1445" s="46">
        <v>45341</v>
      </c>
      <c r="J1445" s="9">
        <v>853218</v>
      </c>
      <c r="K1445" s="9" t="s">
        <v>9035</v>
      </c>
      <c r="L1445" s="29" t="s">
        <v>9772</v>
      </c>
      <c r="M1445" s="46">
        <v>45342</v>
      </c>
      <c r="N1445" s="46">
        <v>45364</v>
      </c>
      <c r="O1445" s="46">
        <v>45345</v>
      </c>
      <c r="P1445" s="29" t="s">
        <v>4990</v>
      </c>
      <c r="Q1445" s="9">
        <v>3</v>
      </c>
      <c r="R1445" s="9">
        <v>1</v>
      </c>
      <c r="S1445" s="9">
        <v>8</v>
      </c>
      <c r="T1445" s="9" t="s">
        <v>32</v>
      </c>
      <c r="U1445" s="9">
        <v>11002</v>
      </c>
      <c r="V1445" s="9">
        <v>11002</v>
      </c>
      <c r="W1445" s="9" t="s">
        <v>5019</v>
      </c>
      <c r="X1445" s="9" t="s">
        <v>4985</v>
      </c>
      <c r="Y1445" s="9" t="s">
        <v>4997</v>
      </c>
      <c r="Z1445" s="9" t="s">
        <v>4993</v>
      </c>
      <c r="AA1445" s="9" t="s">
        <v>4989</v>
      </c>
      <c r="AB1445" s="9" t="s">
        <v>12941</v>
      </c>
      <c r="AC1445" s="9" t="s">
        <v>5006</v>
      </c>
      <c r="AD1445" s="9"/>
      <c r="AE1445" s="20" t="str">
        <f>VLOOKUP(E1445,'FILIAIS PETZ'!A:Q,17,0)</f>
        <v>SP2</v>
      </c>
      <c r="AF1445" s="20" t="str">
        <f>VLOOKUP(E1445,'FILIAIS PETZ'!A:Q,3,0)</f>
        <v>FELICIO</v>
      </c>
      <c r="AG1445" s="20" t="str">
        <f>VLOOKUP(E1445,'FILIAIS PETZ'!A:Q,2,0)</f>
        <v>R3</v>
      </c>
      <c r="AH1445" s="75">
        <v>100</v>
      </c>
      <c r="AI1445" s="68" t="s">
        <v>9773</v>
      </c>
      <c r="AJ1445" s="43" t="str">
        <f>VLOOKUP(E1445,'FILIAIS PETZ'!$A$2:$K$2000,11,0)</f>
        <v>18.328.118/0243-93</v>
      </c>
      <c r="AK1445" s="44" t="s">
        <v>9146</v>
      </c>
    </row>
    <row r="1446" spans="1:37" s="14" customFormat="1" ht="15" customHeight="1" thickBot="1" x14ac:dyDescent="0.25">
      <c r="A1446" s="9">
        <v>853222</v>
      </c>
      <c r="B1446" s="18">
        <f>VLOOKUP(C1446,FORNECEDORES!D:E,2,0)</f>
        <v>39969</v>
      </c>
      <c r="C1446" s="19" t="str">
        <f>VLOOKUP(D1446,FORNECEDORES!A:D,4,0)</f>
        <v>23.457.797/0001-56</v>
      </c>
      <c r="D1446" s="13" t="s">
        <v>2466</v>
      </c>
      <c r="E1446" s="20" t="str">
        <f t="shared" si="90"/>
        <v>04 0256</v>
      </c>
      <c r="F1446" s="28" t="s">
        <v>9144</v>
      </c>
      <c r="G1446" s="21" t="str">
        <f>VLOOKUP(E1446,'FILIAIS PETZ'!A:E,5,0)</f>
        <v>PETZ ACLIMAÇÃO</v>
      </c>
      <c r="H1446" s="20" t="str">
        <f>VLOOKUP(E1446,'FILIAIS PETZ'!A:D,4,0)</f>
        <v>ACLM-SP</v>
      </c>
      <c r="I1446" s="46">
        <v>45341</v>
      </c>
      <c r="J1446" s="9">
        <v>853222</v>
      </c>
      <c r="K1446" s="9" t="s">
        <v>9035</v>
      </c>
      <c r="L1446" s="29" t="s">
        <v>9774</v>
      </c>
      <c r="M1446" s="46">
        <v>45342</v>
      </c>
      <c r="N1446" s="46">
        <v>45364</v>
      </c>
      <c r="O1446" s="46">
        <v>45345</v>
      </c>
      <c r="P1446" s="29" t="s">
        <v>4990</v>
      </c>
      <c r="Q1446" s="9">
        <v>3</v>
      </c>
      <c r="R1446" s="9">
        <v>1</v>
      </c>
      <c r="S1446" s="9">
        <v>8</v>
      </c>
      <c r="T1446" s="9" t="s">
        <v>32</v>
      </c>
      <c r="U1446" s="9">
        <v>11002</v>
      </c>
      <c r="V1446" s="9">
        <v>11002</v>
      </c>
      <c r="W1446" s="9" t="s">
        <v>5024</v>
      </c>
      <c r="X1446" s="9" t="s">
        <v>4985</v>
      </c>
      <c r="Y1446" s="9" t="s">
        <v>4997</v>
      </c>
      <c r="Z1446" s="9" t="s">
        <v>4993</v>
      </c>
      <c r="AA1446" s="9" t="s">
        <v>4989</v>
      </c>
      <c r="AB1446" s="9" t="s">
        <v>12941</v>
      </c>
      <c r="AC1446" s="9" t="s">
        <v>5006</v>
      </c>
      <c r="AD1446" s="9"/>
      <c r="AE1446" s="20" t="str">
        <f>VLOOKUP(E1446,'FILIAIS PETZ'!A:Q,17,0)</f>
        <v>SP2</v>
      </c>
      <c r="AF1446" s="20" t="str">
        <f>VLOOKUP(E1446,'FILIAIS PETZ'!A:Q,3,0)</f>
        <v>FELICIO</v>
      </c>
      <c r="AG1446" s="20" t="str">
        <f>VLOOKUP(E1446,'FILIAIS PETZ'!A:Q,2,0)</f>
        <v>R3</v>
      </c>
      <c r="AH1446" s="75">
        <v>250</v>
      </c>
      <c r="AI1446" s="68" t="s">
        <v>9775</v>
      </c>
      <c r="AJ1446" s="43" t="str">
        <f>VLOOKUP(E1446,'FILIAIS PETZ'!$A$2:$K$2000,11,0)</f>
        <v>18.328.118/0243-93</v>
      </c>
      <c r="AK1446" s="44" t="s">
        <v>9146</v>
      </c>
    </row>
    <row r="1447" spans="1:37" s="14" customFormat="1" ht="15" customHeight="1" thickBot="1" x14ac:dyDescent="0.25">
      <c r="A1447" s="9">
        <v>853223</v>
      </c>
      <c r="B1447" s="18">
        <f>VLOOKUP(C1447,FORNECEDORES!D:E,2,0)</f>
        <v>39969</v>
      </c>
      <c r="C1447" s="19" t="str">
        <f>VLOOKUP(D1447,FORNECEDORES!A:D,4,0)</f>
        <v>23.457.797/0001-56</v>
      </c>
      <c r="D1447" s="13" t="s">
        <v>2466</v>
      </c>
      <c r="E1447" s="20" t="str">
        <f t="shared" si="90"/>
        <v>04 0256</v>
      </c>
      <c r="F1447" s="28" t="s">
        <v>9144</v>
      </c>
      <c r="G1447" s="21" t="str">
        <f>VLOOKUP(E1447,'FILIAIS PETZ'!A:E,5,0)</f>
        <v>PETZ ACLIMAÇÃO</v>
      </c>
      <c r="H1447" s="20" t="str">
        <f>VLOOKUP(E1447,'FILIAIS PETZ'!A:D,4,0)</f>
        <v>ACLM-SP</v>
      </c>
      <c r="I1447" s="46">
        <v>45341</v>
      </c>
      <c r="J1447" s="9">
        <v>853223</v>
      </c>
      <c r="K1447" s="9" t="s">
        <v>9035</v>
      </c>
      <c r="L1447" s="29" t="s">
        <v>9776</v>
      </c>
      <c r="M1447" s="46">
        <v>45342</v>
      </c>
      <c r="N1447" s="46">
        <v>45364</v>
      </c>
      <c r="O1447" s="46">
        <v>45345</v>
      </c>
      <c r="P1447" s="29" t="s">
        <v>4990</v>
      </c>
      <c r="Q1447" s="9">
        <v>3</v>
      </c>
      <c r="R1447" s="9">
        <v>1</v>
      </c>
      <c r="S1447" s="9">
        <v>8</v>
      </c>
      <c r="T1447" s="9" t="s">
        <v>32</v>
      </c>
      <c r="U1447" s="9">
        <v>11002</v>
      </c>
      <c r="V1447" s="9">
        <v>11002</v>
      </c>
      <c r="W1447" s="9" t="s">
        <v>5024</v>
      </c>
      <c r="X1447" s="9" t="s">
        <v>4985</v>
      </c>
      <c r="Y1447" s="9" t="s">
        <v>4997</v>
      </c>
      <c r="Z1447" s="9" t="s">
        <v>4993</v>
      </c>
      <c r="AA1447" s="9" t="s">
        <v>4989</v>
      </c>
      <c r="AB1447" s="9" t="s">
        <v>12941</v>
      </c>
      <c r="AC1447" s="9" t="s">
        <v>5006</v>
      </c>
      <c r="AD1447" s="9"/>
      <c r="AE1447" s="20" t="str">
        <f>VLOOKUP(E1447,'FILIAIS PETZ'!A:Q,17,0)</f>
        <v>SP2</v>
      </c>
      <c r="AF1447" s="20" t="str">
        <f>VLOOKUP(E1447,'FILIAIS PETZ'!A:Q,3,0)</f>
        <v>FELICIO</v>
      </c>
      <c r="AG1447" s="20" t="str">
        <f>VLOOKUP(E1447,'FILIAIS PETZ'!A:Q,2,0)</f>
        <v>R3</v>
      </c>
      <c r="AH1447" s="75">
        <v>550</v>
      </c>
      <c r="AI1447" s="68" t="s">
        <v>9777</v>
      </c>
      <c r="AJ1447" s="43" t="str">
        <f>VLOOKUP(E1447,'FILIAIS PETZ'!$A$2:$K$2000,11,0)</f>
        <v>18.328.118/0243-93</v>
      </c>
      <c r="AK1447" s="44" t="s">
        <v>9146</v>
      </c>
    </row>
    <row r="1448" spans="1:37" s="14" customFormat="1" ht="15" customHeight="1" thickBot="1" x14ac:dyDescent="0.25">
      <c r="A1448" s="9">
        <v>853225</v>
      </c>
      <c r="B1448" s="18">
        <f>VLOOKUP(C1448,FORNECEDORES!D:E,2,0)</f>
        <v>39969</v>
      </c>
      <c r="C1448" s="19" t="str">
        <f>VLOOKUP(D1448,FORNECEDORES!A:D,4,0)</f>
        <v>23.457.797/0001-56</v>
      </c>
      <c r="D1448" s="13" t="s">
        <v>2466</v>
      </c>
      <c r="E1448" s="20" t="str">
        <f t="shared" si="90"/>
        <v>04 0256</v>
      </c>
      <c r="F1448" s="28" t="s">
        <v>9144</v>
      </c>
      <c r="G1448" s="21" t="str">
        <f>VLOOKUP(E1448,'FILIAIS PETZ'!A:E,5,0)</f>
        <v>PETZ ACLIMAÇÃO</v>
      </c>
      <c r="H1448" s="20" t="str">
        <f>VLOOKUP(E1448,'FILIAIS PETZ'!A:D,4,0)</f>
        <v>ACLM-SP</v>
      </c>
      <c r="I1448" s="46">
        <v>45341</v>
      </c>
      <c r="J1448" s="9">
        <v>853225</v>
      </c>
      <c r="K1448" s="9" t="s">
        <v>9035</v>
      </c>
      <c r="L1448" s="29" t="s">
        <v>9778</v>
      </c>
      <c r="M1448" s="46">
        <v>45342</v>
      </c>
      <c r="N1448" s="46">
        <v>45364</v>
      </c>
      <c r="O1448" s="46">
        <v>45345</v>
      </c>
      <c r="P1448" s="29" t="s">
        <v>4990</v>
      </c>
      <c r="Q1448" s="9">
        <v>3</v>
      </c>
      <c r="R1448" s="9">
        <v>1</v>
      </c>
      <c r="S1448" s="9">
        <v>8</v>
      </c>
      <c r="T1448" s="9" t="s">
        <v>32</v>
      </c>
      <c r="U1448" s="9">
        <v>11002</v>
      </c>
      <c r="V1448" s="9">
        <v>11002</v>
      </c>
      <c r="W1448" s="9" t="s">
        <v>5067</v>
      </c>
      <c r="X1448" s="9" t="s">
        <v>4985</v>
      </c>
      <c r="Y1448" s="9" t="s">
        <v>4997</v>
      </c>
      <c r="Z1448" s="9" t="s">
        <v>4993</v>
      </c>
      <c r="AA1448" s="9" t="s">
        <v>4989</v>
      </c>
      <c r="AB1448" s="9" t="s">
        <v>12941</v>
      </c>
      <c r="AC1448" s="9" t="s">
        <v>5006</v>
      </c>
      <c r="AD1448" s="9"/>
      <c r="AE1448" s="20" t="str">
        <f>VLOOKUP(E1448,'FILIAIS PETZ'!A:Q,17,0)</f>
        <v>SP2</v>
      </c>
      <c r="AF1448" s="20" t="str">
        <f>VLOOKUP(E1448,'FILIAIS PETZ'!A:Q,3,0)</f>
        <v>FELICIO</v>
      </c>
      <c r="AG1448" s="20" t="str">
        <f>VLOOKUP(E1448,'FILIAIS PETZ'!A:Q,2,0)</f>
        <v>R3</v>
      </c>
      <c r="AH1448" s="75">
        <v>250</v>
      </c>
      <c r="AI1448" s="68" t="s">
        <v>9779</v>
      </c>
      <c r="AJ1448" s="43" t="str">
        <f>VLOOKUP(E1448,'FILIAIS PETZ'!$A$2:$K$2000,11,0)</f>
        <v>18.328.118/0243-93</v>
      </c>
      <c r="AK1448" s="44" t="s">
        <v>9146</v>
      </c>
    </row>
    <row r="1449" spans="1:37" s="14" customFormat="1" ht="15" customHeight="1" thickBot="1" x14ac:dyDescent="0.25">
      <c r="A1449" s="9">
        <v>853227</v>
      </c>
      <c r="B1449" s="18">
        <f>VLOOKUP(C1449,FORNECEDORES!D:E,2,0)</f>
        <v>39969</v>
      </c>
      <c r="C1449" s="19" t="str">
        <f>VLOOKUP(D1449,FORNECEDORES!A:D,4,0)</f>
        <v>23.457.797/0001-56</v>
      </c>
      <c r="D1449" s="13" t="s">
        <v>2466</v>
      </c>
      <c r="E1449" s="20" t="str">
        <f t="shared" ref="E1449:E1511" si="93">CONCATENATE("04 ",F1449)</f>
        <v>04 0256</v>
      </c>
      <c r="F1449" s="28" t="s">
        <v>9144</v>
      </c>
      <c r="G1449" s="21" t="str">
        <f>VLOOKUP(E1449,'FILIAIS PETZ'!A:E,5,0)</f>
        <v>PETZ ACLIMAÇÃO</v>
      </c>
      <c r="H1449" s="20" t="str">
        <f>VLOOKUP(E1449,'FILIAIS PETZ'!A:D,4,0)</f>
        <v>ACLM-SP</v>
      </c>
      <c r="I1449" s="46">
        <v>45341</v>
      </c>
      <c r="J1449" s="9">
        <v>853227</v>
      </c>
      <c r="K1449" s="9" t="s">
        <v>9035</v>
      </c>
      <c r="L1449" s="29" t="s">
        <v>9780</v>
      </c>
      <c r="M1449" s="46">
        <v>45342</v>
      </c>
      <c r="N1449" s="46">
        <v>45364</v>
      </c>
      <c r="O1449" s="46">
        <v>45345</v>
      </c>
      <c r="P1449" s="29" t="s">
        <v>4990</v>
      </c>
      <c r="Q1449" s="9">
        <v>3</v>
      </c>
      <c r="R1449" s="9">
        <v>1</v>
      </c>
      <c r="S1449" s="9">
        <v>8</v>
      </c>
      <c r="T1449" s="9" t="s">
        <v>32</v>
      </c>
      <c r="U1449" s="9">
        <v>11002</v>
      </c>
      <c r="V1449" s="9">
        <v>11002</v>
      </c>
      <c r="W1449" s="9" t="s">
        <v>5019</v>
      </c>
      <c r="X1449" s="9" t="s">
        <v>4985</v>
      </c>
      <c r="Y1449" s="9" t="s">
        <v>4997</v>
      </c>
      <c r="Z1449" s="9" t="s">
        <v>4993</v>
      </c>
      <c r="AA1449" s="9" t="s">
        <v>4989</v>
      </c>
      <c r="AB1449" s="9" t="s">
        <v>12941</v>
      </c>
      <c r="AC1449" s="9" t="s">
        <v>5006</v>
      </c>
      <c r="AD1449" s="9"/>
      <c r="AE1449" s="20" t="str">
        <f>VLOOKUP(E1449,'FILIAIS PETZ'!A:Q,17,0)</f>
        <v>SP2</v>
      </c>
      <c r="AF1449" s="20" t="str">
        <f>VLOOKUP(E1449,'FILIAIS PETZ'!A:Q,3,0)</f>
        <v>FELICIO</v>
      </c>
      <c r="AG1449" s="20" t="str">
        <f>VLOOKUP(E1449,'FILIAIS PETZ'!A:Q,2,0)</f>
        <v>R3</v>
      </c>
      <c r="AH1449" s="75">
        <v>150</v>
      </c>
      <c r="AI1449" s="68" t="s">
        <v>9781</v>
      </c>
      <c r="AJ1449" s="43" t="str">
        <f>VLOOKUP(E1449,'FILIAIS PETZ'!$A$2:$K$2000,11,0)</f>
        <v>18.328.118/0243-93</v>
      </c>
      <c r="AK1449" s="44" t="s">
        <v>9146</v>
      </c>
    </row>
    <row r="1450" spans="1:37" s="14" customFormat="1" ht="15" customHeight="1" thickBot="1" x14ac:dyDescent="0.25">
      <c r="A1450" s="9">
        <v>853232</v>
      </c>
      <c r="B1450" s="18">
        <f>VLOOKUP(C1450,FORNECEDORES!D:E,2,0)</f>
        <v>39969</v>
      </c>
      <c r="C1450" s="19" t="str">
        <f>VLOOKUP(D1450,FORNECEDORES!A:D,4,0)</f>
        <v>23.457.797/0001-56</v>
      </c>
      <c r="D1450" s="13" t="s">
        <v>2466</v>
      </c>
      <c r="E1450" s="20" t="str">
        <f t="shared" si="93"/>
        <v>04 0010</v>
      </c>
      <c r="F1450" s="28" t="s">
        <v>8983</v>
      </c>
      <c r="G1450" s="21" t="str">
        <f>VLOOKUP(E1450,'FILIAIS PETZ'!A:E,5,0)</f>
        <v>PETZ SANTA CECILIA</v>
      </c>
      <c r="H1450" s="20" t="str">
        <f>VLOOKUP(E1450,'FILIAIS PETZ'!A:D,4,0)</f>
        <v>STCE-SP</v>
      </c>
      <c r="I1450" s="46">
        <v>45341</v>
      </c>
      <c r="J1450" s="9">
        <v>853232</v>
      </c>
      <c r="K1450" s="9" t="s">
        <v>9035</v>
      </c>
      <c r="L1450" s="29" t="s">
        <v>9782</v>
      </c>
      <c r="M1450" s="46">
        <v>45342</v>
      </c>
      <c r="N1450" s="46">
        <v>45364</v>
      </c>
      <c r="O1450" s="46">
        <v>45345</v>
      </c>
      <c r="P1450" s="29" t="s">
        <v>4990</v>
      </c>
      <c r="Q1450" s="9">
        <v>3</v>
      </c>
      <c r="R1450" s="9">
        <v>1</v>
      </c>
      <c r="S1450" s="9">
        <v>8</v>
      </c>
      <c r="T1450" s="9" t="s">
        <v>32</v>
      </c>
      <c r="U1450" s="9">
        <v>11002</v>
      </c>
      <c r="V1450" s="9">
        <v>11002</v>
      </c>
      <c r="W1450" s="9" t="s">
        <v>5021</v>
      </c>
      <c r="X1450" s="9" t="s">
        <v>4985</v>
      </c>
      <c r="Y1450" s="9" t="s">
        <v>4997</v>
      </c>
      <c r="Z1450" s="9" t="s">
        <v>4993</v>
      </c>
      <c r="AA1450" s="9" t="s">
        <v>4989</v>
      </c>
      <c r="AB1450" s="9" t="s">
        <v>12941</v>
      </c>
      <c r="AC1450" s="9" t="s">
        <v>5006</v>
      </c>
      <c r="AD1450" s="9"/>
      <c r="AE1450" s="20" t="str">
        <f>VLOOKUP(E1450,'FILIAIS PETZ'!A:Q,17,0)</f>
        <v>SP2</v>
      </c>
      <c r="AF1450" s="20" t="str">
        <f>VLOOKUP(E1450,'FILIAIS PETZ'!A:Q,3,0)</f>
        <v>FELICIO</v>
      </c>
      <c r="AG1450" s="20" t="str">
        <f>VLOOKUP(E1450,'FILIAIS PETZ'!A:Q,2,0)</f>
        <v>R3</v>
      </c>
      <c r="AH1450" s="75">
        <v>100</v>
      </c>
      <c r="AI1450" s="68" t="s">
        <v>9783</v>
      </c>
      <c r="AJ1450" s="43">
        <f>VLOOKUP(E1450,'FILIAIS PETZ'!$A$2:$K$2000,11,0)</f>
        <v>18328118001938</v>
      </c>
      <c r="AK1450" s="44">
        <v>18328118001938</v>
      </c>
    </row>
    <row r="1451" spans="1:37" s="14" customFormat="1" ht="15" customHeight="1" thickBot="1" x14ac:dyDescent="0.25">
      <c r="A1451" s="9">
        <v>853234</v>
      </c>
      <c r="B1451" s="18">
        <f>VLOOKUP(C1451,FORNECEDORES!D:E,2,0)</f>
        <v>39969</v>
      </c>
      <c r="C1451" s="19" t="str">
        <f>VLOOKUP(D1451,FORNECEDORES!A:D,4,0)</f>
        <v>23.457.797/0001-56</v>
      </c>
      <c r="D1451" s="13" t="s">
        <v>2466</v>
      </c>
      <c r="E1451" s="20" t="str">
        <f t="shared" si="93"/>
        <v>04 0010</v>
      </c>
      <c r="F1451" s="28" t="s">
        <v>8983</v>
      </c>
      <c r="G1451" s="21" t="str">
        <f>VLOOKUP(E1451,'FILIAIS PETZ'!A:E,5,0)</f>
        <v>PETZ SANTA CECILIA</v>
      </c>
      <c r="H1451" s="20" t="str">
        <f>VLOOKUP(E1451,'FILIAIS PETZ'!A:D,4,0)</f>
        <v>STCE-SP</v>
      </c>
      <c r="I1451" s="46">
        <v>45341</v>
      </c>
      <c r="J1451" s="9">
        <v>853234</v>
      </c>
      <c r="K1451" s="9" t="s">
        <v>9035</v>
      </c>
      <c r="L1451" s="29" t="s">
        <v>9784</v>
      </c>
      <c r="M1451" s="46">
        <v>45342</v>
      </c>
      <c r="N1451" s="46">
        <v>45364</v>
      </c>
      <c r="O1451" s="46">
        <v>45345</v>
      </c>
      <c r="P1451" s="29" t="s">
        <v>4990</v>
      </c>
      <c r="Q1451" s="9">
        <v>3</v>
      </c>
      <c r="R1451" s="9">
        <v>1</v>
      </c>
      <c r="S1451" s="9">
        <v>8</v>
      </c>
      <c r="T1451" s="9" t="s">
        <v>32</v>
      </c>
      <c r="U1451" s="9">
        <v>11002</v>
      </c>
      <c r="V1451" s="9">
        <v>11002</v>
      </c>
      <c r="W1451" s="9" t="s">
        <v>5019</v>
      </c>
      <c r="X1451" s="9" t="s">
        <v>4985</v>
      </c>
      <c r="Y1451" s="9" t="s">
        <v>4997</v>
      </c>
      <c r="Z1451" s="9" t="s">
        <v>4993</v>
      </c>
      <c r="AA1451" s="9" t="s">
        <v>4989</v>
      </c>
      <c r="AB1451" s="9" t="s">
        <v>12941</v>
      </c>
      <c r="AC1451" s="9" t="s">
        <v>5006</v>
      </c>
      <c r="AD1451" s="9"/>
      <c r="AE1451" s="20" t="str">
        <f>VLOOKUP(E1451,'FILIAIS PETZ'!A:Q,17,0)</f>
        <v>SP2</v>
      </c>
      <c r="AF1451" s="20" t="str">
        <f>VLOOKUP(E1451,'FILIAIS PETZ'!A:Q,3,0)</f>
        <v>FELICIO</v>
      </c>
      <c r="AG1451" s="20" t="str">
        <f>VLOOKUP(E1451,'FILIAIS PETZ'!A:Q,2,0)</f>
        <v>R3</v>
      </c>
      <c r="AH1451" s="75">
        <v>180</v>
      </c>
      <c r="AI1451" s="68" t="s">
        <v>9785</v>
      </c>
      <c r="AJ1451" s="43">
        <f>VLOOKUP(E1451,'FILIAIS PETZ'!$A$2:$K$2000,11,0)</f>
        <v>18328118001938</v>
      </c>
      <c r="AK1451" s="44">
        <v>18328118001938</v>
      </c>
    </row>
    <row r="1452" spans="1:37" s="14" customFormat="1" ht="15" customHeight="1" thickBot="1" x14ac:dyDescent="0.25">
      <c r="A1452" s="9">
        <v>853237</v>
      </c>
      <c r="B1452" s="18">
        <f>VLOOKUP(C1452,FORNECEDORES!D:E,2,0)</f>
        <v>39969</v>
      </c>
      <c r="C1452" s="19" t="str">
        <f>VLOOKUP(D1452,FORNECEDORES!A:D,4,0)</f>
        <v>23.457.797/0001-56</v>
      </c>
      <c r="D1452" s="13" t="s">
        <v>2466</v>
      </c>
      <c r="E1452" s="20" t="str">
        <f t="shared" si="93"/>
        <v>04 0010</v>
      </c>
      <c r="F1452" s="28" t="s">
        <v>8983</v>
      </c>
      <c r="G1452" s="21" t="str">
        <f>VLOOKUP(E1452,'FILIAIS PETZ'!A:E,5,0)</f>
        <v>PETZ SANTA CECILIA</v>
      </c>
      <c r="H1452" s="20" t="str">
        <f>VLOOKUP(E1452,'FILIAIS PETZ'!A:D,4,0)</f>
        <v>STCE-SP</v>
      </c>
      <c r="I1452" s="46">
        <v>45341</v>
      </c>
      <c r="J1452" s="9">
        <v>853237</v>
      </c>
      <c r="K1452" s="9" t="s">
        <v>9035</v>
      </c>
      <c r="L1452" s="29" t="s">
        <v>9786</v>
      </c>
      <c r="M1452" s="46">
        <v>45342</v>
      </c>
      <c r="N1452" s="46">
        <v>45364</v>
      </c>
      <c r="O1452" s="46">
        <v>45345</v>
      </c>
      <c r="P1452" s="29" t="s">
        <v>4990</v>
      </c>
      <c r="Q1452" s="9">
        <v>3</v>
      </c>
      <c r="R1452" s="9">
        <v>1</v>
      </c>
      <c r="S1452" s="9">
        <v>8</v>
      </c>
      <c r="T1452" s="9" t="s">
        <v>32</v>
      </c>
      <c r="U1452" s="9">
        <v>11002</v>
      </c>
      <c r="V1452" s="9">
        <v>11002</v>
      </c>
      <c r="W1452" s="9" t="s">
        <v>5119</v>
      </c>
      <c r="X1452" s="9" t="s">
        <v>4985</v>
      </c>
      <c r="Y1452" s="9" t="s">
        <v>4997</v>
      </c>
      <c r="Z1452" s="9" t="s">
        <v>4993</v>
      </c>
      <c r="AA1452" s="9" t="s">
        <v>4989</v>
      </c>
      <c r="AB1452" s="9" t="s">
        <v>12941</v>
      </c>
      <c r="AC1452" s="9" t="s">
        <v>5006</v>
      </c>
      <c r="AD1452" s="9"/>
      <c r="AE1452" s="20" t="str">
        <f>VLOOKUP(E1452,'FILIAIS PETZ'!A:Q,17,0)</f>
        <v>SP2</v>
      </c>
      <c r="AF1452" s="20" t="str">
        <f>VLOOKUP(E1452,'FILIAIS PETZ'!A:Q,3,0)</f>
        <v>FELICIO</v>
      </c>
      <c r="AG1452" s="20" t="str">
        <f>VLOOKUP(E1452,'FILIAIS PETZ'!A:Q,2,0)</f>
        <v>R3</v>
      </c>
      <c r="AH1452" s="75">
        <v>150</v>
      </c>
      <c r="AI1452" s="68" t="s">
        <v>9787</v>
      </c>
      <c r="AJ1452" s="43">
        <f>VLOOKUP(E1452,'FILIAIS PETZ'!$A$2:$K$2000,11,0)</f>
        <v>18328118001938</v>
      </c>
      <c r="AK1452" s="44">
        <v>18328118001938</v>
      </c>
    </row>
    <row r="1453" spans="1:37" s="14" customFormat="1" ht="15" customHeight="1" thickBot="1" x14ac:dyDescent="0.25">
      <c r="A1453" s="9">
        <v>853241</v>
      </c>
      <c r="B1453" s="18">
        <f>VLOOKUP(C1453,FORNECEDORES!D:E,2,0)</f>
        <v>39969</v>
      </c>
      <c r="C1453" s="19" t="str">
        <f>VLOOKUP(D1453,FORNECEDORES!A:D,4,0)</f>
        <v>23.457.797/0001-56</v>
      </c>
      <c r="D1453" s="13" t="s">
        <v>2466</v>
      </c>
      <c r="E1453" s="20" t="str">
        <f t="shared" si="93"/>
        <v>04 0010</v>
      </c>
      <c r="F1453" s="28" t="s">
        <v>8983</v>
      </c>
      <c r="G1453" s="21" t="str">
        <f>VLOOKUP(E1453,'FILIAIS PETZ'!A:E,5,0)</f>
        <v>PETZ SANTA CECILIA</v>
      </c>
      <c r="H1453" s="20" t="str">
        <f>VLOOKUP(E1453,'FILIAIS PETZ'!A:D,4,0)</f>
        <v>STCE-SP</v>
      </c>
      <c r="I1453" s="46">
        <v>45341</v>
      </c>
      <c r="J1453" s="9">
        <v>853241</v>
      </c>
      <c r="K1453" s="9" t="s">
        <v>9035</v>
      </c>
      <c r="L1453" s="29" t="s">
        <v>9788</v>
      </c>
      <c r="M1453" s="46">
        <v>45342</v>
      </c>
      <c r="N1453" s="46">
        <v>45364</v>
      </c>
      <c r="O1453" s="46">
        <v>45345</v>
      </c>
      <c r="P1453" s="29" t="s">
        <v>4990</v>
      </c>
      <c r="Q1453" s="9">
        <v>3</v>
      </c>
      <c r="R1453" s="9">
        <v>1</v>
      </c>
      <c r="S1453" s="9">
        <v>8</v>
      </c>
      <c r="T1453" s="9" t="s">
        <v>32</v>
      </c>
      <c r="U1453" s="9">
        <v>11002</v>
      </c>
      <c r="V1453" s="9">
        <v>11002</v>
      </c>
      <c r="W1453" s="9" t="s">
        <v>5119</v>
      </c>
      <c r="X1453" s="9" t="s">
        <v>4985</v>
      </c>
      <c r="Y1453" s="9" t="s">
        <v>4997</v>
      </c>
      <c r="Z1453" s="9" t="s">
        <v>4993</v>
      </c>
      <c r="AA1453" s="9" t="s">
        <v>4989</v>
      </c>
      <c r="AB1453" s="9" t="s">
        <v>12941</v>
      </c>
      <c r="AC1453" s="9" t="s">
        <v>5006</v>
      </c>
      <c r="AD1453" s="9"/>
      <c r="AE1453" s="20" t="str">
        <f>VLOOKUP(E1453,'FILIAIS PETZ'!A:Q,17,0)</f>
        <v>SP2</v>
      </c>
      <c r="AF1453" s="20" t="str">
        <f>VLOOKUP(E1453,'FILIAIS PETZ'!A:Q,3,0)</f>
        <v>FELICIO</v>
      </c>
      <c r="AG1453" s="20" t="str">
        <f>VLOOKUP(E1453,'FILIAIS PETZ'!A:Q,2,0)</f>
        <v>R3</v>
      </c>
      <c r="AH1453" s="75">
        <v>100</v>
      </c>
      <c r="AI1453" s="68" t="s">
        <v>9789</v>
      </c>
      <c r="AJ1453" s="43">
        <f>VLOOKUP(E1453,'FILIAIS PETZ'!$A$2:$K$2000,11,0)</f>
        <v>18328118001938</v>
      </c>
      <c r="AK1453" s="44">
        <v>18328118001938</v>
      </c>
    </row>
    <row r="1454" spans="1:37" s="14" customFormat="1" ht="15" customHeight="1" thickBot="1" x14ac:dyDescent="0.25">
      <c r="A1454" s="9">
        <v>853243</v>
      </c>
      <c r="B1454" s="18">
        <f>VLOOKUP(C1454,FORNECEDORES!D:E,2,0)</f>
        <v>39969</v>
      </c>
      <c r="C1454" s="19" t="str">
        <f>VLOOKUP(D1454,FORNECEDORES!A:D,4,0)</f>
        <v>23.457.797/0001-56</v>
      </c>
      <c r="D1454" s="13" t="s">
        <v>2466</v>
      </c>
      <c r="E1454" s="20" t="str">
        <f t="shared" si="93"/>
        <v>04 0010</v>
      </c>
      <c r="F1454" s="28" t="s">
        <v>8983</v>
      </c>
      <c r="G1454" s="21" t="str">
        <f>VLOOKUP(E1454,'FILIAIS PETZ'!A:E,5,0)</f>
        <v>PETZ SANTA CECILIA</v>
      </c>
      <c r="H1454" s="20" t="str">
        <f>VLOOKUP(E1454,'FILIAIS PETZ'!A:D,4,0)</f>
        <v>STCE-SP</v>
      </c>
      <c r="I1454" s="46">
        <v>45341</v>
      </c>
      <c r="J1454" s="9">
        <v>853243</v>
      </c>
      <c r="K1454" s="9" t="s">
        <v>9035</v>
      </c>
      <c r="L1454" s="29" t="s">
        <v>9790</v>
      </c>
      <c r="M1454" s="46">
        <v>45342</v>
      </c>
      <c r="N1454" s="46">
        <v>45364</v>
      </c>
      <c r="O1454" s="46">
        <v>45345</v>
      </c>
      <c r="P1454" s="29" t="s">
        <v>4990</v>
      </c>
      <c r="Q1454" s="9">
        <v>3</v>
      </c>
      <c r="R1454" s="9">
        <v>1</v>
      </c>
      <c r="S1454" s="9">
        <v>8</v>
      </c>
      <c r="T1454" s="9" t="s">
        <v>32</v>
      </c>
      <c r="U1454" s="9">
        <v>11002</v>
      </c>
      <c r="V1454" s="9">
        <v>11002</v>
      </c>
      <c r="W1454" s="9" t="s">
        <v>5024</v>
      </c>
      <c r="X1454" s="9" t="s">
        <v>4985</v>
      </c>
      <c r="Y1454" s="9" t="s">
        <v>4997</v>
      </c>
      <c r="Z1454" s="9" t="s">
        <v>4993</v>
      </c>
      <c r="AA1454" s="9" t="s">
        <v>4989</v>
      </c>
      <c r="AB1454" s="9" t="s">
        <v>12941</v>
      </c>
      <c r="AC1454" s="9" t="s">
        <v>5006</v>
      </c>
      <c r="AD1454" s="9"/>
      <c r="AE1454" s="20" t="str">
        <f>VLOOKUP(E1454,'FILIAIS PETZ'!A:Q,17,0)</f>
        <v>SP2</v>
      </c>
      <c r="AF1454" s="20" t="str">
        <f>VLOOKUP(E1454,'FILIAIS PETZ'!A:Q,3,0)</f>
        <v>FELICIO</v>
      </c>
      <c r="AG1454" s="20" t="str">
        <f>VLOOKUP(E1454,'FILIAIS PETZ'!A:Q,2,0)</f>
        <v>R3</v>
      </c>
      <c r="AH1454" s="75">
        <v>440</v>
      </c>
      <c r="AI1454" s="68" t="s">
        <v>9791</v>
      </c>
      <c r="AJ1454" s="43">
        <f>VLOOKUP(E1454,'FILIAIS PETZ'!$A$2:$K$2000,11,0)</f>
        <v>18328118001938</v>
      </c>
      <c r="AK1454" s="44">
        <v>18328118001938</v>
      </c>
    </row>
    <row r="1455" spans="1:37" s="14" customFormat="1" ht="15" customHeight="1" thickBot="1" x14ac:dyDescent="0.25">
      <c r="A1455" s="9">
        <v>853365</v>
      </c>
      <c r="B1455" s="18">
        <f>VLOOKUP(C1455,FORNECEDORES!D:E,2,0)</f>
        <v>5381</v>
      </c>
      <c r="C1455" s="19" t="str">
        <f>VLOOKUP(D1455,FORNECEDORES!A:D,4,0)</f>
        <v>19.423.361/0001-79</v>
      </c>
      <c r="D1455" s="13" t="s">
        <v>2301</v>
      </c>
      <c r="E1455" s="20" t="str">
        <f t="shared" si="93"/>
        <v>04 0067</v>
      </c>
      <c r="F1455" s="28" t="s">
        <v>8611</v>
      </c>
      <c r="G1455" s="21" t="str">
        <f>VLOOKUP(E1455,'FILIAIS PETZ'!A:E,5,0)</f>
        <v>PETZ EXTRA RICARDO JAFET</v>
      </c>
      <c r="H1455" s="20" t="str">
        <f>VLOOKUP(E1455,'FILIAIS PETZ'!A:D,4,0)</f>
        <v>RJAF-SP</v>
      </c>
      <c r="I1455" s="46">
        <v>45341</v>
      </c>
      <c r="J1455" s="9">
        <v>853365</v>
      </c>
      <c r="K1455" s="9" t="s">
        <v>9035</v>
      </c>
      <c r="L1455" s="29" t="s">
        <v>9792</v>
      </c>
      <c r="M1455" s="46">
        <v>45341</v>
      </c>
      <c r="N1455" s="46">
        <v>44970</v>
      </c>
      <c r="O1455" s="46">
        <v>45343</v>
      </c>
      <c r="P1455" s="29" t="s">
        <v>4990</v>
      </c>
      <c r="Q1455" s="9">
        <v>3</v>
      </c>
      <c r="R1455" s="9">
        <v>1</v>
      </c>
      <c r="S1455" s="9">
        <v>8</v>
      </c>
      <c r="T1455" s="9" t="s">
        <v>32</v>
      </c>
      <c r="U1455" s="9">
        <v>11002</v>
      </c>
      <c r="V1455" s="9">
        <v>11002</v>
      </c>
      <c r="W1455" s="9" t="s">
        <v>5019</v>
      </c>
      <c r="X1455" s="9" t="s">
        <v>4985</v>
      </c>
      <c r="Y1455" s="9" t="s">
        <v>4997</v>
      </c>
      <c r="Z1455" s="9" t="s">
        <v>4993</v>
      </c>
      <c r="AA1455" s="9" t="s">
        <v>4989</v>
      </c>
      <c r="AB1455" s="9" t="s">
        <v>12941</v>
      </c>
      <c r="AC1455" s="9" t="s">
        <v>5006</v>
      </c>
      <c r="AD1455" s="9"/>
      <c r="AE1455" s="20" t="str">
        <f>VLOOKUP(E1455,'FILIAIS PETZ'!A:Q,17,0)</f>
        <v>SP2</v>
      </c>
      <c r="AF1455" s="20" t="str">
        <f>VLOOKUP(E1455,'FILIAIS PETZ'!A:Q,3,0)</f>
        <v>FELICIO</v>
      </c>
      <c r="AG1455" s="20" t="str">
        <f>VLOOKUP(E1455,'FILIAIS PETZ'!A:Q,2,0)</f>
        <v>R3</v>
      </c>
      <c r="AH1455" s="75">
        <v>2200</v>
      </c>
      <c r="AI1455" s="68" t="s">
        <v>9793</v>
      </c>
      <c r="AJ1455" s="43">
        <f>VLOOKUP(E1455,'FILIAIS PETZ'!$A$2:$K$2000,11,0)</f>
        <v>18328118006573</v>
      </c>
      <c r="AK1455" s="44">
        <v>18328118006573</v>
      </c>
    </row>
    <row r="1456" spans="1:37" s="14" customFormat="1" ht="15" customHeight="1" thickBot="1" x14ac:dyDescent="0.25">
      <c r="A1456" s="9">
        <v>853488</v>
      </c>
      <c r="B1456" s="18">
        <f>VLOOKUP(C1456,FORNECEDORES!D:E,2,0)</f>
        <v>40460</v>
      </c>
      <c r="C1456" s="19" t="str">
        <f>VLOOKUP(D1456,FORNECEDORES!A:D,4,0)</f>
        <v>30.515.748/0001-98</v>
      </c>
      <c r="D1456" s="13" t="s">
        <v>2732</v>
      </c>
      <c r="E1456" s="20" t="str">
        <f t="shared" si="93"/>
        <v>04 0138</v>
      </c>
      <c r="F1456" s="28" t="s">
        <v>8627</v>
      </c>
      <c r="G1456" s="21" t="str">
        <f>VLOOKUP(E1456,'FILIAIS PETZ'!A:E,5,0)</f>
        <v>PETZ JOÃO FIRMINO</v>
      </c>
      <c r="H1456" s="20" t="str">
        <f>VLOOKUP(E1456,'FILIAIS PETZ'!A:D,4,0)</f>
        <v>JFIR-SP</v>
      </c>
      <c r="I1456" s="46">
        <v>45341</v>
      </c>
      <c r="J1456" s="9">
        <v>853488</v>
      </c>
      <c r="K1456" s="9" t="s">
        <v>9035</v>
      </c>
      <c r="L1456" s="29" t="s">
        <v>8020</v>
      </c>
      <c r="M1456" s="46">
        <v>45371</v>
      </c>
      <c r="N1456" s="46">
        <v>45399</v>
      </c>
      <c r="O1456" s="46">
        <v>45376</v>
      </c>
      <c r="P1456" s="29" t="s">
        <v>4990</v>
      </c>
      <c r="Q1456" s="9">
        <v>3</v>
      </c>
      <c r="R1456" s="9">
        <v>1</v>
      </c>
      <c r="S1456" s="9">
        <v>8</v>
      </c>
      <c r="T1456" s="9" t="s">
        <v>32</v>
      </c>
      <c r="U1456" s="9">
        <v>11002</v>
      </c>
      <c r="V1456" s="9">
        <v>11002</v>
      </c>
      <c r="W1456" s="9" t="s">
        <v>5024</v>
      </c>
      <c r="X1456" s="9" t="s">
        <v>4985</v>
      </c>
      <c r="Y1456" s="9" t="s">
        <v>4993</v>
      </c>
      <c r="Z1456" s="9" t="s">
        <v>4993</v>
      </c>
      <c r="AA1456" s="9" t="s">
        <v>4989</v>
      </c>
      <c r="AB1456" s="9" t="s">
        <v>12941</v>
      </c>
      <c r="AC1456" s="9" t="s">
        <v>5006</v>
      </c>
      <c r="AD1456" s="9"/>
      <c r="AE1456" s="20" t="str">
        <f>VLOOKUP(E1456,'FILIAIS PETZ'!A:Q,17,0)</f>
        <v>SP3</v>
      </c>
      <c r="AF1456" s="20" t="str">
        <f>VLOOKUP(E1456,'FILIAIS PETZ'!A:Q,3,0)</f>
        <v>FELICIO</v>
      </c>
      <c r="AG1456" s="20" t="str">
        <f>VLOOKUP(E1456,'FILIAIS PETZ'!A:Q,2,0)</f>
        <v>R3</v>
      </c>
      <c r="AH1456" s="75">
        <v>600</v>
      </c>
      <c r="AI1456" s="68" t="s">
        <v>9794</v>
      </c>
      <c r="AJ1456" s="43">
        <f>VLOOKUP(E1456,'FILIAIS PETZ'!$A$2:$K$2000,11,0)</f>
        <v>18328118012972</v>
      </c>
      <c r="AK1456" s="44">
        <v>18328118012972</v>
      </c>
    </row>
    <row r="1457" spans="1:37" s="14" customFormat="1" ht="15" customHeight="1" thickBot="1" x14ac:dyDescent="0.25">
      <c r="A1457" s="9">
        <v>853490</v>
      </c>
      <c r="B1457" s="18">
        <f>VLOOKUP(C1457,FORNECEDORES!D:E,2,0)</f>
        <v>40460</v>
      </c>
      <c r="C1457" s="19" t="str">
        <f>VLOOKUP(D1457,FORNECEDORES!A:D,4,0)</f>
        <v>30.515.748/0001-98</v>
      </c>
      <c r="D1457" s="13" t="s">
        <v>2732</v>
      </c>
      <c r="E1457" s="20" t="str">
        <f t="shared" si="93"/>
        <v>04 0044</v>
      </c>
      <c r="F1457" s="28" t="s">
        <v>8974</v>
      </c>
      <c r="G1457" s="21" t="str">
        <f>VLOOKUP(E1457,'FILIAIS PETZ'!A:E,5,0)</f>
        <v>PETZ SANTO ANDRE</v>
      </c>
      <c r="H1457" s="20" t="str">
        <f>VLOOKUP(E1457,'FILIAIS PETZ'!A:D,4,0)</f>
        <v>STAD-SP</v>
      </c>
      <c r="I1457" s="46">
        <v>45341</v>
      </c>
      <c r="J1457" s="9">
        <v>853490</v>
      </c>
      <c r="K1457" s="9" t="s">
        <v>9035</v>
      </c>
      <c r="L1457" s="29" t="s">
        <v>8022</v>
      </c>
      <c r="M1457" s="46">
        <v>45371</v>
      </c>
      <c r="N1457" s="46">
        <v>45399</v>
      </c>
      <c r="O1457" s="46">
        <v>45376</v>
      </c>
      <c r="P1457" s="29" t="s">
        <v>4990</v>
      </c>
      <c r="Q1457" s="9">
        <v>3</v>
      </c>
      <c r="R1457" s="9">
        <v>1</v>
      </c>
      <c r="S1457" s="9">
        <v>8</v>
      </c>
      <c r="T1457" s="9" t="s">
        <v>32</v>
      </c>
      <c r="U1457" s="9">
        <v>11002</v>
      </c>
      <c r="V1457" s="9">
        <v>11002</v>
      </c>
      <c r="W1457" s="9" t="s">
        <v>5057</v>
      </c>
      <c r="X1457" s="9" t="s">
        <v>4985</v>
      </c>
      <c r="Y1457" s="9" t="s">
        <v>4993</v>
      </c>
      <c r="Z1457" s="9" t="s">
        <v>4993</v>
      </c>
      <c r="AA1457" s="9" t="s">
        <v>5014</v>
      </c>
      <c r="AB1457" s="9" t="s">
        <v>12941</v>
      </c>
      <c r="AC1457" s="9" t="s">
        <v>5006</v>
      </c>
      <c r="AD1457" s="9"/>
      <c r="AE1457" s="20" t="str">
        <f>VLOOKUP(E1457,'FILIAIS PETZ'!A:Q,17,0)</f>
        <v>SP3</v>
      </c>
      <c r="AF1457" s="20" t="str">
        <f>VLOOKUP(E1457,'FILIAIS PETZ'!A:Q,3,0)</f>
        <v>FELICIO</v>
      </c>
      <c r="AG1457" s="20" t="str">
        <f>VLOOKUP(E1457,'FILIAIS PETZ'!A:Q,2,0)</f>
        <v>R3</v>
      </c>
      <c r="AH1457" s="75">
        <v>380</v>
      </c>
      <c r="AI1457" s="68" t="s">
        <v>9795</v>
      </c>
      <c r="AJ1457" s="43">
        <f>VLOOKUP(E1457,'FILIAIS PETZ'!$A$2:$K$2000,11,0)</f>
        <v>18328118004600</v>
      </c>
      <c r="AK1457" s="44">
        <v>18328118004600</v>
      </c>
    </row>
    <row r="1458" spans="1:37" s="14" customFormat="1" ht="15" customHeight="1" thickBot="1" x14ac:dyDescent="0.25">
      <c r="A1458" s="9">
        <v>853491</v>
      </c>
      <c r="B1458" s="18">
        <f>VLOOKUP(C1458,FORNECEDORES!D:E,2,0)</f>
        <v>40460</v>
      </c>
      <c r="C1458" s="19" t="str">
        <f>VLOOKUP(D1458,FORNECEDORES!A:D,4,0)</f>
        <v>30.515.748/0001-98</v>
      </c>
      <c r="D1458" s="13" t="s">
        <v>2732</v>
      </c>
      <c r="E1458" s="20" t="str">
        <f t="shared" si="93"/>
        <v>04 0017</v>
      </c>
      <c r="F1458" s="28" t="s">
        <v>8713</v>
      </c>
      <c r="G1458" s="21" t="str">
        <f>VLOOKUP(E1458,'FILIAIS PETZ'!A:E,5,0)</f>
        <v>PETZ CARREFOUR SAO CAETANO</v>
      </c>
      <c r="H1458" s="20" t="str">
        <f>VLOOKUP(E1458,'FILIAIS PETZ'!A:D,4,0)</f>
        <v>SCSU-SP</v>
      </c>
      <c r="I1458" s="46">
        <v>45341</v>
      </c>
      <c r="J1458" s="9">
        <v>853491</v>
      </c>
      <c r="K1458" s="9" t="s">
        <v>9035</v>
      </c>
      <c r="L1458" s="29" t="s">
        <v>8023</v>
      </c>
      <c r="M1458" s="46">
        <v>45371</v>
      </c>
      <c r="N1458" s="46">
        <v>45399</v>
      </c>
      <c r="O1458" s="46">
        <v>45376</v>
      </c>
      <c r="P1458" s="29" t="s">
        <v>4990</v>
      </c>
      <c r="Q1458" s="9">
        <v>3</v>
      </c>
      <c r="R1458" s="9">
        <v>1</v>
      </c>
      <c r="S1458" s="9">
        <v>8</v>
      </c>
      <c r="T1458" s="9" t="s">
        <v>32</v>
      </c>
      <c r="U1458" s="9">
        <v>11002</v>
      </c>
      <c r="V1458" s="9">
        <v>11002</v>
      </c>
      <c r="W1458" s="9" t="s">
        <v>5019</v>
      </c>
      <c r="X1458" s="9" t="s">
        <v>4985</v>
      </c>
      <c r="Y1458" s="9" t="s">
        <v>4993</v>
      </c>
      <c r="Z1458" s="9" t="s">
        <v>4993</v>
      </c>
      <c r="AA1458" s="9" t="s">
        <v>4989</v>
      </c>
      <c r="AB1458" s="9" t="s">
        <v>12941</v>
      </c>
      <c r="AC1458" s="9" t="s">
        <v>5006</v>
      </c>
      <c r="AD1458" s="9"/>
      <c r="AE1458" s="20" t="str">
        <f>VLOOKUP(E1458,'FILIAIS PETZ'!A:Q,17,0)</f>
        <v>SP3</v>
      </c>
      <c r="AF1458" s="20" t="str">
        <f>VLOOKUP(E1458,'FILIAIS PETZ'!A:Q,3,0)</f>
        <v>FELICIO</v>
      </c>
      <c r="AG1458" s="20" t="str">
        <f>VLOOKUP(E1458,'FILIAIS PETZ'!A:Q,2,0)</f>
        <v>R3</v>
      </c>
      <c r="AH1458" s="75">
        <v>500</v>
      </c>
      <c r="AI1458" s="68" t="s">
        <v>9796</v>
      </c>
      <c r="AJ1458" s="43">
        <f>VLOOKUP(E1458,'FILIAIS PETZ'!$A$2:$K$2000,11,0)</f>
        <v>18328118000532</v>
      </c>
      <c r="AK1458" s="44">
        <v>18328118000532</v>
      </c>
    </row>
    <row r="1459" spans="1:37" s="14" customFormat="1" ht="15" customHeight="1" thickBot="1" x14ac:dyDescent="0.25">
      <c r="A1459" s="9">
        <v>853496</v>
      </c>
      <c r="B1459" s="18">
        <f>VLOOKUP(C1459,FORNECEDORES!D:E,2,0)</f>
        <v>39969</v>
      </c>
      <c r="C1459" s="19" t="str">
        <f>VLOOKUP(D1459,FORNECEDORES!A:D,4,0)</f>
        <v>23.457.797/0001-56</v>
      </c>
      <c r="D1459" s="13" t="s">
        <v>2466</v>
      </c>
      <c r="E1459" s="20" t="str">
        <f t="shared" si="93"/>
        <v>04 0284</v>
      </c>
      <c r="F1459" s="28" t="s">
        <v>8966</v>
      </c>
      <c r="G1459" s="21" t="str">
        <f>VLOOKUP(E1459,'FILIAIS PETZ'!A:E,5,0)</f>
        <v>PETZ ASSAI ANCHIETA</v>
      </c>
      <c r="H1459" s="20" t="str">
        <f>VLOOKUP(E1459,'FILIAIS PETZ'!A:D,4,0)</f>
        <v>ASAC-SP</v>
      </c>
      <c r="I1459" s="46">
        <v>45341</v>
      </c>
      <c r="J1459" s="9">
        <v>853496</v>
      </c>
      <c r="K1459" s="9" t="s">
        <v>9035</v>
      </c>
      <c r="L1459" s="29" t="s">
        <v>9797</v>
      </c>
      <c r="M1459" s="46">
        <v>45342</v>
      </c>
      <c r="N1459" s="46">
        <v>45364</v>
      </c>
      <c r="O1459" s="46">
        <v>45345</v>
      </c>
      <c r="P1459" s="29" t="s">
        <v>4990</v>
      </c>
      <c r="Q1459" s="9">
        <v>3</v>
      </c>
      <c r="R1459" s="9">
        <v>1</v>
      </c>
      <c r="S1459" s="9">
        <v>8</v>
      </c>
      <c r="T1459" s="9" t="s">
        <v>32</v>
      </c>
      <c r="U1459" s="9">
        <v>11002</v>
      </c>
      <c r="V1459" s="9">
        <v>11002</v>
      </c>
      <c r="W1459" s="9" t="s">
        <v>4984</v>
      </c>
      <c r="X1459" s="9" t="s">
        <v>4985</v>
      </c>
      <c r="Y1459" s="9" t="s">
        <v>4997</v>
      </c>
      <c r="Z1459" s="9" t="s">
        <v>4993</v>
      </c>
      <c r="AA1459" s="9" t="s">
        <v>4989</v>
      </c>
      <c r="AB1459" s="9" t="s">
        <v>12941</v>
      </c>
      <c r="AC1459" s="9" t="s">
        <v>5006</v>
      </c>
      <c r="AD1459" s="9"/>
      <c r="AE1459" s="20" t="str">
        <f>VLOOKUP(E1459,'FILIAIS PETZ'!A:Q,17,0)</f>
        <v>SP3</v>
      </c>
      <c r="AF1459" s="20" t="str">
        <f>VLOOKUP(E1459,'FILIAIS PETZ'!A:Q,3,0)</f>
        <v>FELICIO</v>
      </c>
      <c r="AG1459" s="20" t="str">
        <f>VLOOKUP(E1459,'FILIAIS PETZ'!A:Q,2,0)</f>
        <v>R3</v>
      </c>
      <c r="AH1459" s="75">
        <v>300</v>
      </c>
      <c r="AI1459" s="68" t="s">
        <v>9798</v>
      </c>
      <c r="AJ1459" s="43" t="str">
        <f>VLOOKUP(E1459,'FILIAIS PETZ'!$A$2:$K$2000,11,0)</f>
        <v>18.328.118/0290-00</v>
      </c>
      <c r="AK1459" s="44" t="s">
        <v>9283</v>
      </c>
    </row>
    <row r="1460" spans="1:37" s="14" customFormat="1" ht="15" customHeight="1" thickBot="1" x14ac:dyDescent="0.25">
      <c r="A1460" s="9">
        <v>853498</v>
      </c>
      <c r="B1460" s="18">
        <f>VLOOKUP(C1460,FORNECEDORES!D:E,2,0)</f>
        <v>6740</v>
      </c>
      <c r="C1460" s="19" t="str">
        <f>VLOOKUP(D1460,FORNECEDORES!A:D,4,0)</f>
        <v>29.739.737/0052-52</v>
      </c>
      <c r="D1460" s="13" t="s">
        <v>7597</v>
      </c>
      <c r="E1460" s="20" t="str">
        <f t="shared" si="93"/>
        <v>04 0138</v>
      </c>
      <c r="F1460" s="28" t="s">
        <v>8627</v>
      </c>
      <c r="G1460" s="21" t="str">
        <f>VLOOKUP(E1460,'FILIAIS PETZ'!A:E,5,0)</f>
        <v>PETZ JOÃO FIRMINO</v>
      </c>
      <c r="H1460" s="20" t="str">
        <f>VLOOKUP(E1460,'FILIAIS PETZ'!A:D,4,0)</f>
        <v>JFIR-SP</v>
      </c>
      <c r="I1460" s="46">
        <v>45341</v>
      </c>
      <c r="J1460" s="9">
        <v>853498</v>
      </c>
      <c r="K1460" s="9" t="s">
        <v>7223</v>
      </c>
      <c r="L1460" s="29" t="s">
        <v>9799</v>
      </c>
      <c r="M1460" s="46">
        <v>45390</v>
      </c>
      <c r="N1460" s="46">
        <v>45448</v>
      </c>
      <c r="O1460" s="46">
        <v>45428</v>
      </c>
      <c r="P1460" s="29" t="s">
        <v>4990</v>
      </c>
      <c r="Q1460" s="9">
        <v>3</v>
      </c>
      <c r="R1460" s="9">
        <v>1</v>
      </c>
      <c r="S1460" s="9">
        <v>8</v>
      </c>
      <c r="T1460" s="9" t="s">
        <v>32</v>
      </c>
      <c r="U1460" s="9">
        <v>11002</v>
      </c>
      <c r="V1460" s="9">
        <v>11002</v>
      </c>
      <c r="W1460" s="9" t="s">
        <v>5019</v>
      </c>
      <c r="X1460" s="9" t="s">
        <v>5033</v>
      </c>
      <c r="Y1460" s="84" t="s">
        <v>4993</v>
      </c>
      <c r="Z1460" s="84" t="s">
        <v>4993</v>
      </c>
      <c r="AA1460" s="84" t="s">
        <v>5033</v>
      </c>
      <c r="AB1460" s="84" t="s">
        <v>12941</v>
      </c>
      <c r="AC1460" s="9" t="s">
        <v>5006</v>
      </c>
      <c r="AD1460" s="9"/>
      <c r="AE1460" s="20" t="str">
        <f>VLOOKUP(E1460,'FILIAIS PETZ'!A:Q,17,0)</f>
        <v>SP3</v>
      </c>
      <c r="AF1460" s="20" t="str">
        <f>VLOOKUP(E1460,'FILIAIS PETZ'!A:Q,3,0)</f>
        <v>FELICIO</v>
      </c>
      <c r="AG1460" s="20" t="str">
        <f>VLOOKUP(E1460,'FILIAIS PETZ'!A:Q,2,0)</f>
        <v>R3</v>
      </c>
      <c r="AH1460" s="75">
        <v>355.36</v>
      </c>
      <c r="AI1460" s="68" t="s">
        <v>9800</v>
      </c>
      <c r="AJ1460" s="43">
        <f>VLOOKUP(E1460,'FILIAIS PETZ'!$A$2:$K$2000,11,0)</f>
        <v>18328118012972</v>
      </c>
      <c r="AK1460" s="44">
        <v>18328118012972</v>
      </c>
    </row>
    <row r="1461" spans="1:37" s="14" customFormat="1" ht="15" customHeight="1" thickBot="1" x14ac:dyDescent="0.25">
      <c r="A1461" s="9">
        <v>853839</v>
      </c>
      <c r="B1461" s="18">
        <f>VLOOKUP(C1461,FORNECEDORES!D:E,2,0)</f>
        <v>32507</v>
      </c>
      <c r="C1461" s="19" t="str">
        <f>VLOOKUP(D1461,FORNECEDORES!A:D,4,0)</f>
        <v>10.237.839/0001-00</v>
      </c>
      <c r="D1461" s="13" t="s">
        <v>1753</v>
      </c>
      <c r="E1461" s="20" t="str">
        <f t="shared" si="93"/>
        <v>04 0019</v>
      </c>
      <c r="F1461" s="28" t="s">
        <v>8977</v>
      </c>
      <c r="G1461" s="21" t="str">
        <f>VLOOKUP(E1461,'FILIAIS PETZ'!A:E,5,0)</f>
        <v>PETZ BUTANTA</v>
      </c>
      <c r="H1461" s="20" t="str">
        <f>VLOOKUP(E1461,'FILIAIS PETZ'!A:D,4,0)</f>
        <v>BTTA-SP</v>
      </c>
      <c r="I1461" s="46">
        <v>45341</v>
      </c>
      <c r="J1461" s="9">
        <v>853839</v>
      </c>
      <c r="K1461" s="9" t="s">
        <v>9035</v>
      </c>
      <c r="L1461" s="29" t="s">
        <v>9801</v>
      </c>
      <c r="M1461" s="46">
        <v>45342</v>
      </c>
      <c r="N1461" s="46">
        <v>45364</v>
      </c>
      <c r="O1461" s="46">
        <v>45345</v>
      </c>
      <c r="P1461" s="29" t="s">
        <v>4990</v>
      </c>
      <c r="Q1461" s="9">
        <v>3</v>
      </c>
      <c r="R1461" s="9">
        <v>1</v>
      </c>
      <c r="S1461" s="9">
        <v>8</v>
      </c>
      <c r="T1461" s="9" t="s">
        <v>32</v>
      </c>
      <c r="U1461" s="9">
        <v>11002</v>
      </c>
      <c r="V1461" s="9">
        <v>11002</v>
      </c>
      <c r="W1461" s="9" t="s">
        <v>5019</v>
      </c>
      <c r="X1461" s="9" t="s">
        <v>4992</v>
      </c>
      <c r="Y1461" s="9" t="s">
        <v>4994</v>
      </c>
      <c r="Z1461" s="9" t="s">
        <v>4994</v>
      </c>
      <c r="AA1461" s="9" t="s">
        <v>5099</v>
      </c>
      <c r="AB1461" s="9" t="s">
        <v>5005</v>
      </c>
      <c r="AC1461" s="9" t="s">
        <v>4995</v>
      </c>
      <c r="AD1461" s="9"/>
      <c r="AE1461" s="20" t="str">
        <f>VLOOKUP(E1461,'FILIAIS PETZ'!A:Q,17,0)</f>
        <v>SP2</v>
      </c>
      <c r="AF1461" s="20" t="str">
        <f>VLOOKUP(E1461,'FILIAIS PETZ'!A:Q,3,0)</f>
        <v>FELICIO</v>
      </c>
      <c r="AG1461" s="20" t="str">
        <f>VLOOKUP(E1461,'FILIAIS PETZ'!A:Q,2,0)</f>
        <v>R3</v>
      </c>
      <c r="AH1461" s="75">
        <v>750</v>
      </c>
      <c r="AI1461" s="68" t="s">
        <v>9530</v>
      </c>
      <c r="AJ1461" s="43">
        <f>VLOOKUP(E1461,'FILIAIS PETZ'!$A$2:$K$2000,11,0)</f>
        <v>18328118000885</v>
      </c>
      <c r="AK1461" s="44">
        <v>18328118000885</v>
      </c>
    </row>
    <row r="1462" spans="1:37" s="14" customFormat="1" ht="15" customHeight="1" thickBot="1" x14ac:dyDescent="0.25">
      <c r="A1462" s="9">
        <v>853902</v>
      </c>
      <c r="B1462" s="18">
        <f>VLOOKUP(C1462,FORNECEDORES!D:E,2,0)</f>
        <v>55666</v>
      </c>
      <c r="C1462" s="19" t="str">
        <f>VLOOKUP(D1462,FORNECEDORES!A:D,4,0)</f>
        <v>33.045.885/0001-02</v>
      </c>
      <c r="D1462" s="13" t="s">
        <v>2848</v>
      </c>
      <c r="E1462" s="20" t="str">
        <f t="shared" si="93"/>
        <v>04 0284</v>
      </c>
      <c r="F1462" s="28" t="s">
        <v>8966</v>
      </c>
      <c r="G1462" s="21" t="str">
        <f>VLOOKUP(E1462,'FILIAIS PETZ'!A:E,5,0)</f>
        <v>PETZ ASSAI ANCHIETA</v>
      </c>
      <c r="H1462" s="20" t="str">
        <f>VLOOKUP(E1462,'FILIAIS PETZ'!A:D,4,0)</f>
        <v>ASAC-SP</v>
      </c>
      <c r="I1462" s="46">
        <v>45341</v>
      </c>
      <c r="J1462" s="9">
        <v>853902</v>
      </c>
      <c r="K1462" s="9" t="s">
        <v>9035</v>
      </c>
      <c r="L1462" s="29" t="s">
        <v>10048</v>
      </c>
      <c r="M1462" s="46">
        <v>45363</v>
      </c>
      <c r="N1462" s="46">
        <v>45378</v>
      </c>
      <c r="O1462" s="46">
        <v>45364</v>
      </c>
      <c r="P1462" s="9" t="s">
        <v>4990</v>
      </c>
      <c r="Q1462" s="9">
        <v>3</v>
      </c>
      <c r="R1462" s="9">
        <v>1</v>
      </c>
      <c r="S1462" s="9">
        <v>8</v>
      </c>
      <c r="T1462" s="9" t="s">
        <v>32</v>
      </c>
      <c r="U1462" s="9">
        <v>11002</v>
      </c>
      <c r="V1462" s="9">
        <v>11002</v>
      </c>
      <c r="W1462" s="9" t="s">
        <v>4984</v>
      </c>
      <c r="X1462" s="9" t="s">
        <v>4992</v>
      </c>
      <c r="Y1462" s="9" t="s">
        <v>4980</v>
      </c>
      <c r="Z1462" s="9" t="s">
        <v>4980</v>
      </c>
      <c r="AA1462" s="9" t="s">
        <v>4992</v>
      </c>
      <c r="AB1462" s="9" t="s">
        <v>5066</v>
      </c>
      <c r="AC1462" s="9" t="s">
        <v>5006</v>
      </c>
      <c r="AD1462" s="9"/>
      <c r="AE1462" s="20" t="str">
        <f>VLOOKUP(E1462,'FILIAIS PETZ'!A:Q,17,0)</f>
        <v>SP3</v>
      </c>
      <c r="AF1462" s="20" t="str">
        <f>VLOOKUP(E1462,'FILIAIS PETZ'!A:Q,3,0)</f>
        <v>FELICIO</v>
      </c>
      <c r="AG1462" s="20" t="str">
        <f>VLOOKUP(E1462,'FILIAIS PETZ'!A:Q,2,0)</f>
        <v>R3</v>
      </c>
      <c r="AH1462" s="75">
        <v>1200</v>
      </c>
      <c r="AI1462" s="16" t="s">
        <v>9583</v>
      </c>
      <c r="AJ1462" s="43" t="str">
        <f>VLOOKUP(E1462,'FILIAIS PETZ'!$A$2:$K$2000,11,0)</f>
        <v>18.328.118/0290-00</v>
      </c>
      <c r="AK1462" s="44" t="s">
        <v>9283</v>
      </c>
    </row>
    <row r="1463" spans="1:37" s="14" customFormat="1" ht="15" customHeight="1" thickBot="1" x14ac:dyDescent="0.25">
      <c r="A1463" s="9">
        <f>J1463</f>
        <v>855149</v>
      </c>
      <c r="B1463" s="18">
        <f>VLOOKUP(C1463,FORNECEDORES!D:E,2,0)</f>
        <v>214078</v>
      </c>
      <c r="C1463" s="19" t="str">
        <f>VLOOKUP(D1463,FORNECEDORES!A:D,4,0)</f>
        <v>23.572.256/0001-79</v>
      </c>
      <c r="D1463" s="13" t="s">
        <v>4650</v>
      </c>
      <c r="E1463" s="20" t="str">
        <f t="shared" si="93"/>
        <v>04 0248</v>
      </c>
      <c r="F1463" s="28" t="s">
        <v>5848</v>
      </c>
      <c r="G1463" s="21" t="str">
        <f>VLOOKUP(E1463,'FILIAIS PETZ'!A:E,5,0)</f>
        <v>PETZ DIVINÓPOLIS</v>
      </c>
      <c r="H1463" s="20" t="str">
        <f>VLOOKUP(E1463,'FILIAIS PETZ'!A:D,4,0)</f>
        <v>DVNP-MG</v>
      </c>
      <c r="I1463" s="46">
        <v>45343</v>
      </c>
      <c r="J1463" s="10">
        <v>855149</v>
      </c>
      <c r="K1463" s="10" t="s">
        <v>5858</v>
      </c>
      <c r="L1463" s="28" t="s">
        <v>6010</v>
      </c>
      <c r="M1463" s="46">
        <v>45352</v>
      </c>
      <c r="N1463" s="46">
        <v>45378</v>
      </c>
      <c r="O1463" s="46">
        <v>45356</v>
      </c>
      <c r="P1463" s="28" t="s">
        <v>4990</v>
      </c>
      <c r="Q1463" s="10">
        <v>3</v>
      </c>
      <c r="R1463" s="10">
        <v>1</v>
      </c>
      <c r="S1463" s="28" t="s">
        <v>4983</v>
      </c>
      <c r="T1463" s="10" t="s">
        <v>32</v>
      </c>
      <c r="U1463" s="10">
        <v>11002</v>
      </c>
      <c r="V1463" s="10">
        <v>11002</v>
      </c>
      <c r="W1463" s="10" t="s">
        <v>5019</v>
      </c>
      <c r="X1463" s="10" t="s">
        <v>4985</v>
      </c>
      <c r="Y1463" s="10" t="s">
        <v>4997</v>
      </c>
      <c r="Z1463" s="10" t="s">
        <v>4993</v>
      </c>
      <c r="AA1463" s="10" t="s">
        <v>5014</v>
      </c>
      <c r="AB1463" s="10" t="s">
        <v>5066</v>
      </c>
      <c r="AC1463" s="10" t="s">
        <v>5006</v>
      </c>
      <c r="AD1463" s="29"/>
      <c r="AE1463" s="20" t="str">
        <f>VLOOKUP(E1463,'FILIAIS PETZ'!A:Q,17,0)</f>
        <v>MG-2</v>
      </c>
      <c r="AF1463" s="20" t="str">
        <f>VLOOKUP(E1463,'FILIAIS PETZ'!A:Q,3,0)</f>
        <v>FELICIO</v>
      </c>
      <c r="AG1463" s="20" t="str">
        <f>VLOOKUP(E1463,'FILIAIS PETZ'!A:Q,2,0)</f>
        <v>R3</v>
      </c>
      <c r="AH1463" s="75">
        <v>125</v>
      </c>
      <c r="AI1463" s="16" t="s">
        <v>5847</v>
      </c>
      <c r="AJ1463" s="43" t="str">
        <f>VLOOKUP(E1463,'FILIAIS PETZ'!$A$2:$K$2000,11,0)</f>
        <v>18.328.118/0246-36</v>
      </c>
      <c r="AK1463" s="44" t="str">
        <f>AJ1463</f>
        <v>18.328.118/0246-36</v>
      </c>
    </row>
    <row r="1464" spans="1:37" s="14" customFormat="1" ht="15" customHeight="1" thickBot="1" x14ac:dyDescent="0.25">
      <c r="A1464" s="9">
        <f>J1464</f>
        <v>855361</v>
      </c>
      <c r="B1464" s="18">
        <f>VLOOKUP(C1464,FORNECEDORES!D:E,2,0)</f>
        <v>723691</v>
      </c>
      <c r="C1464" s="19" t="str">
        <f>VLOOKUP(D1464,FORNECEDORES!A:D,4,0)</f>
        <v>43.625.442/0001-36</v>
      </c>
      <c r="D1464" s="13" t="s">
        <v>5845</v>
      </c>
      <c r="E1464" s="20" t="str">
        <f t="shared" si="93"/>
        <v>04 0008</v>
      </c>
      <c r="F1464" s="28" t="s">
        <v>4937</v>
      </c>
      <c r="G1464" s="21" t="str">
        <f>VLOOKUP(E1464,'FILIAIS PETZ'!A:E,5,0)</f>
        <v>PETZ ALPHAVILLE</v>
      </c>
      <c r="H1464" s="20" t="str">
        <f>VLOOKUP(E1464,'FILIAIS PETZ'!A:D,4,0)</f>
        <v>ALPH-SP</v>
      </c>
      <c r="I1464" s="46">
        <v>45343</v>
      </c>
      <c r="J1464" s="10">
        <v>855361</v>
      </c>
      <c r="K1464" s="10" t="s">
        <v>5858</v>
      </c>
      <c r="L1464" s="28" t="s">
        <v>5569</v>
      </c>
      <c r="M1464" s="46">
        <v>45352</v>
      </c>
      <c r="N1464" s="46">
        <v>45378</v>
      </c>
      <c r="O1464" s="46">
        <v>45356</v>
      </c>
      <c r="P1464" s="28" t="s">
        <v>4982</v>
      </c>
      <c r="Q1464" s="10">
        <v>3</v>
      </c>
      <c r="R1464" s="10">
        <v>1</v>
      </c>
      <c r="S1464" s="28" t="s">
        <v>5052</v>
      </c>
      <c r="T1464" s="10" t="s">
        <v>32</v>
      </c>
      <c r="U1464" s="10">
        <v>11002</v>
      </c>
      <c r="V1464" s="10">
        <v>11002</v>
      </c>
      <c r="W1464" s="10" t="s">
        <v>5067</v>
      </c>
      <c r="X1464" s="10" t="s">
        <v>4985</v>
      </c>
      <c r="Y1464" s="10" t="s">
        <v>4993</v>
      </c>
      <c r="Z1464" s="10" t="s">
        <v>4993</v>
      </c>
      <c r="AA1464" s="10" t="s">
        <v>6025</v>
      </c>
      <c r="AB1464" s="10" t="s">
        <v>12941</v>
      </c>
      <c r="AC1464" s="10" t="s">
        <v>4988</v>
      </c>
      <c r="AD1464" s="29" t="s">
        <v>5067</v>
      </c>
      <c r="AE1464" s="20" t="str">
        <f>VLOOKUP(E1464,'FILIAIS PETZ'!A:Q,17,0)</f>
        <v>SP7</v>
      </c>
      <c r="AF1464" s="20" t="str">
        <f>VLOOKUP(E1464,'FILIAIS PETZ'!A:Q,3,0)</f>
        <v>FELICIO</v>
      </c>
      <c r="AG1464" s="20" t="str">
        <f>VLOOKUP(E1464,'FILIAIS PETZ'!A:Q,2,0)</f>
        <v>R3</v>
      </c>
      <c r="AH1464" s="75">
        <v>24882</v>
      </c>
      <c r="AI1464" s="16" t="s">
        <v>5857</v>
      </c>
      <c r="AJ1464" s="43">
        <f>VLOOKUP(E1464,'FILIAIS PETZ'!$A$2:$K$2000,11,0)</f>
        <v>18328118001423</v>
      </c>
      <c r="AK1464" s="44">
        <f>AJ1464</f>
        <v>18328118001423</v>
      </c>
    </row>
    <row r="1465" spans="1:37" s="14" customFormat="1" ht="15" customHeight="1" thickBot="1" x14ac:dyDescent="0.25">
      <c r="A1465" s="9">
        <v>855193</v>
      </c>
      <c r="B1465" s="18">
        <f>VLOOKUP(C1465,FORNECEDORES!D:E,2,0)</f>
        <v>14456</v>
      </c>
      <c r="C1465" s="19" t="str">
        <f>VLOOKUP(D1465,FORNECEDORES!A:D,4,0)</f>
        <v>29.274.777/0001-26</v>
      </c>
      <c r="D1465" s="13" t="s">
        <v>2689</v>
      </c>
      <c r="E1465" s="20" t="str">
        <f t="shared" si="93"/>
        <v>04 0067</v>
      </c>
      <c r="F1465" s="28" t="s">
        <v>8611</v>
      </c>
      <c r="G1465" s="21" t="str">
        <f>VLOOKUP(E1465,'FILIAIS PETZ'!A:E,5,0)</f>
        <v>PETZ EXTRA RICARDO JAFET</v>
      </c>
      <c r="H1465" s="20" t="str">
        <f>VLOOKUP(E1465,'FILIAIS PETZ'!A:D,4,0)</f>
        <v>RJAF-SP</v>
      </c>
      <c r="I1465" s="46">
        <v>45343</v>
      </c>
      <c r="J1465" s="9">
        <v>855193</v>
      </c>
      <c r="K1465" s="9"/>
      <c r="L1465" s="29" t="s">
        <v>9802</v>
      </c>
      <c r="M1465" s="46"/>
      <c r="N1465" s="46"/>
      <c r="O1465" s="46">
        <v>45362</v>
      </c>
      <c r="P1465" s="29" t="s">
        <v>4982</v>
      </c>
      <c r="Q1465" s="9">
        <v>3</v>
      </c>
      <c r="R1465" s="9">
        <v>1</v>
      </c>
      <c r="S1465" s="9">
        <v>8</v>
      </c>
      <c r="T1465" s="9" t="s">
        <v>32</v>
      </c>
      <c r="U1465" s="9">
        <v>11002</v>
      </c>
      <c r="V1465" s="9">
        <v>11002</v>
      </c>
      <c r="W1465" s="9" t="s">
        <v>5039</v>
      </c>
      <c r="X1465" s="9" t="s">
        <v>4985</v>
      </c>
      <c r="Y1465" s="9" t="s">
        <v>4993</v>
      </c>
      <c r="Z1465" s="9" t="s">
        <v>4993</v>
      </c>
      <c r="AA1465" s="9" t="s">
        <v>4989</v>
      </c>
      <c r="AB1465" s="9" t="s">
        <v>12941</v>
      </c>
      <c r="AC1465" s="9" t="s">
        <v>4988</v>
      </c>
      <c r="AD1465" s="9"/>
      <c r="AE1465" s="20" t="str">
        <f>VLOOKUP(E1465,'FILIAIS PETZ'!A:Q,17,0)</f>
        <v>SP2</v>
      </c>
      <c r="AF1465" s="20" t="str">
        <f>VLOOKUP(E1465,'FILIAIS PETZ'!A:Q,3,0)</f>
        <v>FELICIO</v>
      </c>
      <c r="AG1465" s="20" t="str">
        <f>VLOOKUP(E1465,'FILIAIS PETZ'!A:Q,2,0)</f>
        <v>R3</v>
      </c>
      <c r="AH1465" s="75">
        <v>4690</v>
      </c>
      <c r="AI1465" s="68" t="s">
        <v>9803</v>
      </c>
      <c r="AJ1465" s="43">
        <f>VLOOKUP(E1465,'FILIAIS PETZ'!$A$2:$K$2000,11,0)</f>
        <v>18328118006573</v>
      </c>
      <c r="AK1465" s="44">
        <v>18328118006573</v>
      </c>
    </row>
    <row r="1466" spans="1:37" s="14" customFormat="1" ht="15" customHeight="1" thickBot="1" x14ac:dyDescent="0.25">
      <c r="A1466" s="9">
        <v>855289</v>
      </c>
      <c r="B1466" s="18">
        <f>VLOOKUP(C1466,FORNECEDORES!D:E,2,0)</f>
        <v>530375</v>
      </c>
      <c r="C1466" s="19" t="str">
        <f>VLOOKUP(D1466,FORNECEDORES!A:D,4,0)</f>
        <v>23.080.842/0001-04</v>
      </c>
      <c r="D1466" s="13" t="s">
        <v>4370</v>
      </c>
      <c r="E1466" s="20" t="str">
        <f t="shared" si="93"/>
        <v>04 0284</v>
      </c>
      <c r="F1466" s="28" t="s">
        <v>8966</v>
      </c>
      <c r="G1466" s="21" t="str">
        <f>VLOOKUP(E1466,'FILIAIS PETZ'!A:E,5,0)</f>
        <v>PETZ ASSAI ANCHIETA</v>
      </c>
      <c r="H1466" s="20" t="str">
        <f>VLOOKUP(E1466,'FILIAIS PETZ'!A:D,4,0)</f>
        <v>ASAC-SP</v>
      </c>
      <c r="I1466" s="46">
        <v>45343</v>
      </c>
      <c r="J1466" s="9">
        <v>855289</v>
      </c>
      <c r="K1466" s="9"/>
      <c r="L1466" s="29"/>
      <c r="M1466" s="46"/>
      <c r="N1466" s="46"/>
      <c r="O1466" s="46"/>
      <c r="P1466" s="29" t="s">
        <v>4990</v>
      </c>
      <c r="Q1466" s="9">
        <v>3</v>
      </c>
      <c r="R1466" s="9">
        <v>1</v>
      </c>
      <c r="S1466" s="9">
        <v>8</v>
      </c>
      <c r="T1466" s="9" t="s">
        <v>32</v>
      </c>
      <c r="U1466" s="9">
        <v>11002</v>
      </c>
      <c r="V1466" s="9">
        <v>11002</v>
      </c>
      <c r="W1466" s="9" t="s">
        <v>5021</v>
      </c>
      <c r="X1466" s="9" t="s">
        <v>4985</v>
      </c>
      <c r="Y1466" s="9" t="s">
        <v>4980</v>
      </c>
      <c r="Z1466" s="9" t="s">
        <v>4980</v>
      </c>
      <c r="AA1466" s="9" t="s">
        <v>4989</v>
      </c>
      <c r="AB1466" s="9" t="s">
        <v>5066</v>
      </c>
      <c r="AC1466" s="9" t="s">
        <v>5006</v>
      </c>
      <c r="AD1466" s="9"/>
      <c r="AE1466" s="20" t="str">
        <f>VLOOKUP(E1466,'FILIAIS PETZ'!A:Q,17,0)</f>
        <v>SP3</v>
      </c>
      <c r="AF1466" s="20" t="str">
        <f>VLOOKUP(E1466,'FILIAIS PETZ'!A:Q,3,0)</f>
        <v>FELICIO</v>
      </c>
      <c r="AG1466" s="20" t="str">
        <f>VLOOKUP(E1466,'FILIAIS PETZ'!A:Q,2,0)</f>
        <v>R3</v>
      </c>
      <c r="AH1466" s="75">
        <v>850</v>
      </c>
      <c r="AI1466" s="68" t="s">
        <v>9804</v>
      </c>
      <c r="AJ1466" s="43" t="str">
        <f>VLOOKUP(E1466,'FILIAIS PETZ'!$A$2:$K$2000,11,0)</f>
        <v>18.328.118/0290-00</v>
      </c>
      <c r="AK1466" s="44" t="s">
        <v>9283</v>
      </c>
    </row>
    <row r="1467" spans="1:37" s="14" customFormat="1" ht="15" customHeight="1" thickBot="1" x14ac:dyDescent="0.25">
      <c r="A1467" s="9">
        <f>J1467</f>
        <v>855889</v>
      </c>
      <c r="B1467" s="18">
        <f>VLOOKUP(C1467,FORNECEDORES!D:E,2,0)</f>
        <v>1318</v>
      </c>
      <c r="C1467" s="19" t="str">
        <f>VLOOKUP(D1467,FORNECEDORES!A:D,4,0)</f>
        <v>53.666.681/0001-98</v>
      </c>
      <c r="D1467" s="13" t="s">
        <v>5896</v>
      </c>
      <c r="E1467" s="20" t="str">
        <f t="shared" si="93"/>
        <v>04 0051</v>
      </c>
      <c r="F1467" s="28" t="s">
        <v>4948</v>
      </c>
      <c r="G1467" s="21" t="str">
        <f>VLOOKUP(E1467,'FILIAIS PETZ'!A:E,5,0)</f>
        <v>PETZ TAMBORÉ</v>
      </c>
      <c r="H1467" s="20" t="str">
        <f>VLOOKUP(E1467,'FILIAIS PETZ'!A:D,4,0)</f>
        <v>TMBO-SP</v>
      </c>
      <c r="I1467" s="46">
        <v>45344</v>
      </c>
      <c r="J1467" s="10">
        <v>855889</v>
      </c>
      <c r="K1467" s="10" t="s">
        <v>5858</v>
      </c>
      <c r="L1467" s="28" t="s">
        <v>6552</v>
      </c>
      <c r="M1467" s="46">
        <v>45352</v>
      </c>
      <c r="N1467" s="46">
        <v>45406</v>
      </c>
      <c r="O1467" s="46">
        <v>45387</v>
      </c>
      <c r="P1467" s="28" t="s">
        <v>4982</v>
      </c>
      <c r="Q1467" s="10">
        <v>3</v>
      </c>
      <c r="R1467" s="10">
        <v>1</v>
      </c>
      <c r="S1467" s="10">
        <v>8</v>
      </c>
      <c r="T1467" s="10" t="s">
        <v>32</v>
      </c>
      <c r="U1467" s="10">
        <v>11002</v>
      </c>
      <c r="V1467" s="10">
        <v>11002</v>
      </c>
      <c r="W1467" s="10" t="s">
        <v>5019</v>
      </c>
      <c r="X1467" s="10" t="s">
        <v>4985</v>
      </c>
      <c r="Y1467" s="10" t="s">
        <v>4993</v>
      </c>
      <c r="Z1467" s="10" t="s">
        <v>5020</v>
      </c>
      <c r="AA1467" s="10" t="s">
        <v>5014</v>
      </c>
      <c r="AB1467" s="10" t="s">
        <v>5005</v>
      </c>
      <c r="AC1467" s="10" t="s">
        <v>4988</v>
      </c>
      <c r="AD1467" s="29" t="s">
        <v>6608</v>
      </c>
      <c r="AE1467" s="20" t="str">
        <f>VLOOKUP(E1467,'FILIAIS PETZ'!A:Q,17,0)</f>
        <v>SP7</v>
      </c>
      <c r="AF1467" s="20" t="str">
        <f>VLOOKUP(E1467,'FILIAIS PETZ'!A:Q,3,0)</f>
        <v>FELICIO</v>
      </c>
      <c r="AG1467" s="20" t="str">
        <f>VLOOKUP(E1467,'FILIAIS PETZ'!A:Q,2,0)</f>
        <v>R3</v>
      </c>
      <c r="AH1467" s="75">
        <v>1976.09</v>
      </c>
      <c r="AI1467" s="16" t="s">
        <v>5897</v>
      </c>
      <c r="AJ1467" s="43">
        <f>VLOOKUP(E1467,'FILIAIS PETZ'!$A$2:$K$2000,11,0)</f>
        <v>18328118004872</v>
      </c>
      <c r="AK1467" s="44">
        <f>AJ1467</f>
        <v>18328118004872</v>
      </c>
    </row>
    <row r="1468" spans="1:37" s="14" customFormat="1" ht="15" customHeight="1" thickBot="1" x14ac:dyDescent="0.25">
      <c r="A1468" s="9">
        <f>J1468</f>
        <v>861692</v>
      </c>
      <c r="B1468" s="18">
        <f>VLOOKUP(C1468,FORNECEDORES!D:E,2,0)</f>
        <v>223099</v>
      </c>
      <c r="C1468" s="19" t="str">
        <f>VLOOKUP(D1468,FORNECEDORES!A:D,4,0)</f>
        <v>33.782.083/0001-77</v>
      </c>
      <c r="D1468" s="13" t="s">
        <v>3652</v>
      </c>
      <c r="E1468" s="20" t="str">
        <f t="shared" si="93"/>
        <v>04 0139</v>
      </c>
      <c r="F1468" s="28" t="s">
        <v>4978</v>
      </c>
      <c r="G1468" s="21" t="str">
        <f>VLOOKUP(E1468,'FILIAIS PETZ'!A:E,5,0)</f>
        <v>PETZ PALMAS</v>
      </c>
      <c r="H1468" s="20" t="str">
        <f>VLOOKUP(E1468,'FILIAIS PETZ'!A:D,4,0)</f>
        <v>PMAS-TO</v>
      </c>
      <c r="I1468" s="46">
        <v>45344</v>
      </c>
      <c r="J1468" s="9">
        <v>861692</v>
      </c>
      <c r="K1468" s="9" t="s">
        <v>5858</v>
      </c>
      <c r="L1468" s="29" t="s">
        <v>6480</v>
      </c>
      <c r="M1468" s="46">
        <v>45370</v>
      </c>
      <c r="N1468" s="46">
        <v>45399</v>
      </c>
      <c r="O1468" s="46">
        <v>45377</v>
      </c>
      <c r="P1468" s="29" t="s">
        <v>4990</v>
      </c>
      <c r="Q1468" s="9">
        <v>3</v>
      </c>
      <c r="R1468" s="9">
        <v>1</v>
      </c>
      <c r="S1468" s="9" t="s">
        <v>4983</v>
      </c>
      <c r="T1468" s="9" t="s">
        <v>32</v>
      </c>
      <c r="U1468" s="9">
        <v>11002</v>
      </c>
      <c r="V1468" s="9">
        <v>11002</v>
      </c>
      <c r="W1468" s="9" t="s">
        <v>5039</v>
      </c>
      <c r="X1468" s="9" t="s">
        <v>4985</v>
      </c>
      <c r="Y1468" s="10" t="s">
        <v>4993</v>
      </c>
      <c r="Z1468" s="10" t="s">
        <v>4993</v>
      </c>
      <c r="AA1468" s="10" t="s">
        <v>4989</v>
      </c>
      <c r="AB1468" s="10" t="s">
        <v>12941</v>
      </c>
      <c r="AC1468" s="9" t="s">
        <v>5006</v>
      </c>
      <c r="AD1468" s="29"/>
      <c r="AE1468" s="20" t="str">
        <f>VLOOKUP(E1468,'FILIAIS PETZ'!A:Q,17,0)</f>
        <v>CO-2</v>
      </c>
      <c r="AF1468" s="20" t="str">
        <f>VLOOKUP(E1468,'FILIAIS PETZ'!A:Q,3,0)</f>
        <v>FELICIO</v>
      </c>
      <c r="AG1468" s="20" t="str">
        <f>VLOOKUP(E1468,'FILIAIS PETZ'!A:Q,2,0)</f>
        <v>R3</v>
      </c>
      <c r="AH1468" s="75">
        <v>1460</v>
      </c>
      <c r="AI1468" s="16" t="s">
        <v>5993</v>
      </c>
      <c r="AJ1468" s="43">
        <f>VLOOKUP(E1468,'FILIAIS PETZ'!$A$2:$K$2000,11,0)</f>
        <v>18328118014088</v>
      </c>
      <c r="AK1468" s="44">
        <f>AJ1468</f>
        <v>18328118014088</v>
      </c>
    </row>
    <row r="1469" spans="1:37" s="14" customFormat="1" ht="15" customHeight="1" thickBot="1" x14ac:dyDescent="0.25">
      <c r="A1469" s="9">
        <f>J1469</f>
        <v>861693</v>
      </c>
      <c r="B1469" s="18">
        <f>VLOOKUP(C1469,FORNECEDORES!D:E,2,0)</f>
        <v>7736</v>
      </c>
      <c r="C1469" s="19" t="str">
        <f>VLOOKUP(D1469,FORNECEDORES!A:D,4,0)</f>
        <v>27.385.816/0001-37</v>
      </c>
      <c r="D1469" s="13" t="s">
        <v>2591</v>
      </c>
      <c r="E1469" s="20" t="str">
        <f t="shared" si="93"/>
        <v>04 0048</v>
      </c>
      <c r="F1469" s="28" t="s">
        <v>4970</v>
      </c>
      <c r="G1469" s="21" t="str">
        <f>VLOOKUP(E1469,'FILIAIS PETZ'!A:E,5,0)</f>
        <v>PETZ BRASILIA EPIA</v>
      </c>
      <c r="H1469" s="20" t="str">
        <f>VLOOKUP(E1469,'FILIAIS PETZ'!A:D,4,0)</f>
        <v>EPIA-DF</v>
      </c>
      <c r="I1469" s="46">
        <v>45344</v>
      </c>
      <c r="J1469" s="9">
        <v>861693</v>
      </c>
      <c r="K1469" s="9" t="s">
        <v>5858</v>
      </c>
      <c r="L1469" s="29" t="s">
        <v>6955</v>
      </c>
      <c r="M1469" s="46">
        <v>45352</v>
      </c>
      <c r="N1469" s="46">
        <v>45420</v>
      </c>
      <c r="O1469" s="46">
        <v>45400</v>
      </c>
      <c r="P1469" s="29" t="s">
        <v>4990</v>
      </c>
      <c r="Q1469" s="9">
        <v>3</v>
      </c>
      <c r="R1469" s="9">
        <v>1</v>
      </c>
      <c r="S1469" s="9" t="s">
        <v>4983</v>
      </c>
      <c r="T1469" s="9" t="s">
        <v>32</v>
      </c>
      <c r="U1469" s="9">
        <v>11002</v>
      </c>
      <c r="V1469" s="9">
        <v>11002</v>
      </c>
      <c r="W1469" s="9" t="s">
        <v>5034</v>
      </c>
      <c r="X1469" s="9" t="s">
        <v>4985</v>
      </c>
      <c r="Y1469" s="10" t="s">
        <v>4993</v>
      </c>
      <c r="Z1469" s="10" t="s">
        <v>4993</v>
      </c>
      <c r="AA1469" s="10" t="s">
        <v>4989</v>
      </c>
      <c r="AB1469" s="10" t="s">
        <v>12941</v>
      </c>
      <c r="AC1469" s="9" t="s">
        <v>5006</v>
      </c>
      <c r="AD1469" s="29"/>
      <c r="AE1469" s="20" t="str">
        <f>VLOOKUP(E1469,'FILIAIS PETZ'!A:Q,17,0)</f>
        <v>CO-2</v>
      </c>
      <c r="AF1469" s="20" t="str">
        <f>VLOOKUP(E1469,'FILIAIS PETZ'!A:Q,3,0)</f>
        <v>FELICIO</v>
      </c>
      <c r="AG1469" s="20" t="str">
        <f>VLOOKUP(E1469,'FILIAIS PETZ'!A:Q,2,0)</f>
        <v>R3</v>
      </c>
      <c r="AH1469" s="75">
        <v>210</v>
      </c>
      <c r="AI1469" s="16" t="s">
        <v>5994</v>
      </c>
      <c r="AJ1469" s="43">
        <f>VLOOKUP(E1469,'FILIAIS PETZ'!$A$2:$K$2000,11,0)</f>
        <v>18328118004368</v>
      </c>
      <c r="AK1469" s="44">
        <f>AJ1469</f>
        <v>18328118004368</v>
      </c>
    </row>
    <row r="1470" spans="1:37" s="14" customFormat="1" ht="15" customHeight="1" thickBot="1" x14ac:dyDescent="0.25">
      <c r="A1470" s="9">
        <f>J1470</f>
        <v>869504</v>
      </c>
      <c r="B1470" s="18">
        <f>VLOOKUP(C1470,FORNECEDORES!D:E,2,0)</f>
        <v>9057</v>
      </c>
      <c r="C1470" s="19" t="str">
        <f>VLOOKUP(D1470,FORNECEDORES!A:D,4,0)</f>
        <v>19.357.006/0001-49</v>
      </c>
      <c r="D1470" s="13" t="s">
        <v>2290</v>
      </c>
      <c r="E1470" s="20" t="str">
        <f t="shared" si="93"/>
        <v>04 0061</v>
      </c>
      <c r="F1470" s="28" t="s">
        <v>4946</v>
      </c>
      <c r="G1470" s="21" t="str">
        <f>VLOOKUP(E1470,'FILIAIS PETZ'!A:E,5,0)</f>
        <v>PETZ PAMPULHA</v>
      </c>
      <c r="H1470" s="20" t="str">
        <f>VLOOKUP(E1470,'FILIAIS PETZ'!A:D,4,0)</f>
        <v>PAMP-MG</v>
      </c>
      <c r="I1470" s="46">
        <v>45344</v>
      </c>
      <c r="J1470" s="9">
        <v>869504</v>
      </c>
      <c r="K1470" s="9" t="s">
        <v>5858</v>
      </c>
      <c r="L1470" s="29" t="s">
        <v>6216</v>
      </c>
      <c r="M1470" s="46">
        <v>45364</v>
      </c>
      <c r="N1470" s="46">
        <v>45385</v>
      </c>
      <c r="O1470" s="46">
        <v>45364</v>
      </c>
      <c r="P1470" s="29" t="s">
        <v>4990</v>
      </c>
      <c r="Q1470" s="9">
        <v>3</v>
      </c>
      <c r="R1470" s="9">
        <v>1</v>
      </c>
      <c r="S1470" s="9">
        <v>8</v>
      </c>
      <c r="T1470" s="9" t="s">
        <v>32</v>
      </c>
      <c r="U1470" s="9">
        <v>11002</v>
      </c>
      <c r="V1470" s="9">
        <v>11002</v>
      </c>
      <c r="W1470" s="9" t="s">
        <v>5107</v>
      </c>
      <c r="X1470" s="9" t="s">
        <v>4985</v>
      </c>
      <c r="Y1470" s="10" t="s">
        <v>4993</v>
      </c>
      <c r="Z1470" s="10" t="s">
        <v>4993</v>
      </c>
      <c r="AA1470" s="10" t="s">
        <v>4989</v>
      </c>
      <c r="AB1470" s="10" t="s">
        <v>12941</v>
      </c>
      <c r="AC1470" s="9" t="s">
        <v>5006</v>
      </c>
      <c r="AD1470" s="29"/>
      <c r="AE1470" s="20" t="str">
        <f>VLOOKUP(E1470,'FILIAIS PETZ'!A:Q,17,0)</f>
        <v>MG-1</v>
      </c>
      <c r="AF1470" s="20" t="str">
        <f>VLOOKUP(E1470,'FILIAIS PETZ'!A:Q,3,0)</f>
        <v>FELICIO</v>
      </c>
      <c r="AG1470" s="20" t="str">
        <f>VLOOKUP(E1470,'FILIAIS PETZ'!A:Q,2,0)</f>
        <v>R3</v>
      </c>
      <c r="AH1470" s="75">
        <v>350</v>
      </c>
      <c r="AI1470" s="16" t="s">
        <v>6171</v>
      </c>
      <c r="AJ1470" s="43">
        <f>VLOOKUP(E1470,'FILIAIS PETZ'!$A$2:$K$2000,11,0)</f>
        <v>18328118006069</v>
      </c>
      <c r="AK1470" s="44">
        <f>AJ1470</f>
        <v>18328118006069</v>
      </c>
    </row>
    <row r="1471" spans="1:37" s="14" customFormat="1" ht="15" customHeight="1" thickBot="1" x14ac:dyDescent="0.25">
      <c r="A1471" s="9">
        <v>855791</v>
      </c>
      <c r="B1471" s="18">
        <f>VLOOKUP(C1471,FORNECEDORES!D:E,2,0)</f>
        <v>40460</v>
      </c>
      <c r="C1471" s="19" t="str">
        <f>VLOOKUP(D1471,FORNECEDORES!A:D,4,0)</f>
        <v>30.515.748/0001-98</v>
      </c>
      <c r="D1471" s="13" t="s">
        <v>2732</v>
      </c>
      <c r="E1471" s="20" t="str">
        <f t="shared" si="93"/>
        <v>04 0010</v>
      </c>
      <c r="F1471" s="28" t="s">
        <v>8983</v>
      </c>
      <c r="G1471" s="21" t="str">
        <f>VLOOKUP(E1471,'FILIAIS PETZ'!A:E,5,0)</f>
        <v>PETZ SANTA CECILIA</v>
      </c>
      <c r="H1471" s="20" t="str">
        <f>VLOOKUP(E1471,'FILIAIS PETZ'!A:D,4,0)</f>
        <v>STCE-SP</v>
      </c>
      <c r="I1471" s="46">
        <v>45344</v>
      </c>
      <c r="J1471" s="9">
        <v>855791</v>
      </c>
      <c r="K1471" s="9" t="s">
        <v>9035</v>
      </c>
      <c r="L1471" s="29" t="s">
        <v>8288</v>
      </c>
      <c r="M1471" s="46">
        <v>45401</v>
      </c>
      <c r="N1471" s="46">
        <v>45420</v>
      </c>
      <c r="O1471" s="46">
        <v>45406</v>
      </c>
      <c r="P1471" s="29" t="s">
        <v>4990</v>
      </c>
      <c r="Q1471" s="9">
        <v>3</v>
      </c>
      <c r="R1471" s="9">
        <v>1</v>
      </c>
      <c r="S1471" s="9">
        <v>8</v>
      </c>
      <c r="T1471" s="9" t="s">
        <v>32</v>
      </c>
      <c r="U1471" s="9">
        <v>11002</v>
      </c>
      <c r="V1471" s="9">
        <v>11002</v>
      </c>
      <c r="W1471" s="9" t="s">
        <v>9805</v>
      </c>
      <c r="X1471" s="9" t="s">
        <v>4985</v>
      </c>
      <c r="Y1471" s="9" t="s">
        <v>4993</v>
      </c>
      <c r="Z1471" s="9" t="s">
        <v>4993</v>
      </c>
      <c r="AA1471" s="9" t="s">
        <v>4989</v>
      </c>
      <c r="AB1471" s="9" t="s">
        <v>12941</v>
      </c>
      <c r="AC1471" s="9" t="s">
        <v>5006</v>
      </c>
      <c r="AD1471" s="9"/>
      <c r="AE1471" s="20" t="str">
        <f>VLOOKUP(E1471,'FILIAIS PETZ'!A:Q,17,0)</f>
        <v>SP2</v>
      </c>
      <c r="AF1471" s="20" t="str">
        <f>VLOOKUP(E1471,'FILIAIS PETZ'!A:Q,3,0)</f>
        <v>FELICIO</v>
      </c>
      <c r="AG1471" s="20" t="str">
        <f>VLOOKUP(E1471,'FILIAIS PETZ'!A:Q,2,0)</f>
        <v>R3</v>
      </c>
      <c r="AH1471" s="75">
        <v>2700</v>
      </c>
      <c r="AI1471" s="68" t="s">
        <v>9806</v>
      </c>
      <c r="AJ1471" s="43">
        <f>VLOOKUP(E1471,'FILIAIS PETZ'!$A$2:$K$2000,11,0)</f>
        <v>18328118001938</v>
      </c>
      <c r="AK1471" s="44">
        <v>18328118001938</v>
      </c>
    </row>
    <row r="1472" spans="1:37" s="14" customFormat="1" ht="15" customHeight="1" thickBot="1" x14ac:dyDescent="0.25">
      <c r="A1472" s="9">
        <v>855795</v>
      </c>
      <c r="B1472" s="18">
        <f>VLOOKUP(C1472,FORNECEDORES!D:E,2,0)</f>
        <v>55664</v>
      </c>
      <c r="C1472" s="19" t="str">
        <f>VLOOKUP(D1472,FORNECEDORES!A:D,4,0)</f>
        <v>25.064.681/0001-82</v>
      </c>
      <c r="D1472" s="13" t="s">
        <v>2536</v>
      </c>
      <c r="E1472" s="20" t="str">
        <f t="shared" si="93"/>
        <v>04 0019</v>
      </c>
      <c r="F1472" s="28" t="s">
        <v>8977</v>
      </c>
      <c r="G1472" s="21" t="str">
        <f>VLOOKUP(E1472,'FILIAIS PETZ'!A:E,5,0)</f>
        <v>PETZ BUTANTA</v>
      </c>
      <c r="H1472" s="20" t="str">
        <f>VLOOKUP(E1472,'FILIAIS PETZ'!A:D,4,0)</f>
        <v>BTTA-SP</v>
      </c>
      <c r="I1472" s="46">
        <v>45344</v>
      </c>
      <c r="J1472" s="9">
        <v>855795</v>
      </c>
      <c r="K1472" s="9" t="s">
        <v>9035</v>
      </c>
      <c r="L1472" s="29" t="s">
        <v>9807</v>
      </c>
      <c r="M1472" s="46">
        <v>45352</v>
      </c>
      <c r="N1472" s="46">
        <v>45378</v>
      </c>
      <c r="O1472" s="46">
        <v>45355</v>
      </c>
      <c r="P1472" s="29" t="s">
        <v>4990</v>
      </c>
      <c r="Q1472" s="9">
        <v>3</v>
      </c>
      <c r="R1472" s="9">
        <v>1</v>
      </c>
      <c r="S1472" s="9">
        <v>8</v>
      </c>
      <c r="T1472" s="9" t="s">
        <v>32</v>
      </c>
      <c r="U1472" s="9">
        <v>11002</v>
      </c>
      <c r="V1472" s="9">
        <v>11002</v>
      </c>
      <c r="W1472" s="9" t="s">
        <v>5019</v>
      </c>
      <c r="X1472" s="9" t="s">
        <v>4985</v>
      </c>
      <c r="Y1472" s="9" t="s">
        <v>4993</v>
      </c>
      <c r="Z1472" s="9" t="s">
        <v>4993</v>
      </c>
      <c r="AA1472" s="9" t="s">
        <v>5014</v>
      </c>
      <c r="AB1472" s="9" t="s">
        <v>5005</v>
      </c>
      <c r="AC1472" s="9" t="s">
        <v>5006</v>
      </c>
      <c r="AD1472" s="9"/>
      <c r="AE1472" s="20" t="str">
        <f>VLOOKUP(E1472,'FILIAIS PETZ'!A:Q,17,0)</f>
        <v>SP2</v>
      </c>
      <c r="AF1472" s="20" t="str">
        <f>VLOOKUP(E1472,'FILIAIS PETZ'!A:Q,3,0)</f>
        <v>FELICIO</v>
      </c>
      <c r="AG1472" s="20" t="str">
        <f>VLOOKUP(E1472,'FILIAIS PETZ'!A:Q,2,0)</f>
        <v>R3</v>
      </c>
      <c r="AH1472" s="75">
        <v>1112.5</v>
      </c>
      <c r="AI1472" s="68" t="s">
        <v>9808</v>
      </c>
      <c r="AJ1472" s="43">
        <f>VLOOKUP(E1472,'FILIAIS PETZ'!$A$2:$K$2000,11,0)</f>
        <v>18328118000885</v>
      </c>
      <c r="AK1472" s="44">
        <v>18328118000885</v>
      </c>
    </row>
    <row r="1473" spans="1:37" s="14" customFormat="1" ht="15" customHeight="1" thickBot="1" x14ac:dyDescent="0.25">
      <c r="A1473" s="9">
        <v>855808</v>
      </c>
      <c r="B1473" s="18">
        <f>VLOOKUP(C1473,FORNECEDORES!D:E,2,0)</f>
        <v>40460</v>
      </c>
      <c r="C1473" s="19" t="str">
        <f>VLOOKUP(D1473,FORNECEDORES!A:D,4,0)</f>
        <v>30.515.748/0001-98</v>
      </c>
      <c r="D1473" s="13" t="s">
        <v>2732</v>
      </c>
      <c r="E1473" s="20" t="str">
        <f t="shared" si="93"/>
        <v>04 0046</v>
      </c>
      <c r="F1473" s="28" t="s">
        <v>8978</v>
      </c>
      <c r="G1473" s="21" t="str">
        <f>VLOOKUP(E1473,'FILIAIS PETZ'!A:E,5,0)</f>
        <v>PETZ CIDADE JARDIM</v>
      </c>
      <c r="H1473" s="20" t="str">
        <f>VLOOKUP(E1473,'FILIAIS PETZ'!A:D,4,0)</f>
        <v>CDJD-SP</v>
      </c>
      <c r="I1473" s="46">
        <v>45344</v>
      </c>
      <c r="J1473" s="9">
        <v>855808</v>
      </c>
      <c r="K1473" s="9" t="s">
        <v>9035</v>
      </c>
      <c r="L1473" s="29" t="s">
        <v>8262</v>
      </c>
      <c r="M1473" s="46">
        <v>45387</v>
      </c>
      <c r="N1473" s="46">
        <v>45441</v>
      </c>
      <c r="O1473" s="46">
        <v>45429</v>
      </c>
      <c r="P1473" s="29" t="s">
        <v>4990</v>
      </c>
      <c r="Q1473" s="9">
        <v>3</v>
      </c>
      <c r="R1473" s="9">
        <v>1</v>
      </c>
      <c r="S1473" s="9">
        <v>8</v>
      </c>
      <c r="T1473" s="9" t="s">
        <v>32</v>
      </c>
      <c r="U1473" s="9">
        <v>11002</v>
      </c>
      <c r="V1473" s="9">
        <v>11002</v>
      </c>
      <c r="W1473" s="9" t="s">
        <v>5067</v>
      </c>
      <c r="X1473" s="9" t="s">
        <v>4985</v>
      </c>
      <c r="Y1473" s="9" t="s">
        <v>4980</v>
      </c>
      <c r="Z1473" s="9" t="s">
        <v>4980</v>
      </c>
      <c r="AA1473" s="9" t="s">
        <v>4989</v>
      </c>
      <c r="AB1473" s="84" t="s">
        <v>5066</v>
      </c>
      <c r="AC1473" s="9" t="s">
        <v>5006</v>
      </c>
      <c r="AD1473" s="9"/>
      <c r="AE1473" s="20" t="str">
        <f>VLOOKUP(E1473,'FILIAIS PETZ'!A:Q,17,0)</f>
        <v>SP2</v>
      </c>
      <c r="AF1473" s="20" t="str">
        <f>VLOOKUP(E1473,'FILIAIS PETZ'!A:Q,3,0)</f>
        <v>FELICIO</v>
      </c>
      <c r="AG1473" s="20" t="str">
        <f>VLOOKUP(E1473,'FILIAIS PETZ'!A:Q,2,0)</f>
        <v>R3</v>
      </c>
      <c r="AH1473" s="75">
        <v>550</v>
      </c>
      <c r="AI1473" s="68" t="s">
        <v>9809</v>
      </c>
      <c r="AJ1473" s="43">
        <f>VLOOKUP(E1473,'FILIAIS PETZ'!$A$2:$K$2000,11,0)</f>
        <v>18328118004520</v>
      </c>
      <c r="AK1473" s="44">
        <v>18328118004520</v>
      </c>
    </row>
    <row r="1474" spans="1:37" s="14" customFormat="1" ht="15" customHeight="1" thickBot="1" x14ac:dyDescent="0.25">
      <c r="A1474" s="9">
        <v>855811</v>
      </c>
      <c r="B1474" s="18">
        <f>VLOOKUP(C1474,FORNECEDORES!D:E,2,0)</f>
        <v>40460</v>
      </c>
      <c r="C1474" s="19" t="str">
        <f>VLOOKUP(D1474,FORNECEDORES!A:D,4,0)</f>
        <v>30.515.748/0001-98</v>
      </c>
      <c r="D1474" s="13" t="s">
        <v>2732</v>
      </c>
      <c r="E1474" s="20" t="str">
        <f t="shared" si="93"/>
        <v>04 0046</v>
      </c>
      <c r="F1474" s="28" t="s">
        <v>8978</v>
      </c>
      <c r="G1474" s="21" t="str">
        <f>VLOOKUP(E1474,'FILIAIS PETZ'!A:E,5,0)</f>
        <v>PETZ CIDADE JARDIM</v>
      </c>
      <c r="H1474" s="20" t="str">
        <f>VLOOKUP(E1474,'FILIAIS PETZ'!A:D,4,0)</f>
        <v>CDJD-SP</v>
      </c>
      <c r="I1474" s="46">
        <v>45344</v>
      </c>
      <c r="J1474" s="9">
        <v>855811</v>
      </c>
      <c r="K1474" s="9" t="s">
        <v>9047</v>
      </c>
      <c r="L1474" s="29" t="s">
        <v>8263</v>
      </c>
      <c r="M1474" s="46">
        <v>45387</v>
      </c>
      <c r="N1474" s="46">
        <v>45504</v>
      </c>
      <c r="O1474" s="46">
        <v>45490</v>
      </c>
      <c r="P1474" s="29" t="s">
        <v>4990</v>
      </c>
      <c r="Q1474" s="9">
        <v>3</v>
      </c>
      <c r="R1474" s="9">
        <v>1</v>
      </c>
      <c r="S1474" s="9">
        <v>8</v>
      </c>
      <c r="T1474" s="9" t="s">
        <v>32</v>
      </c>
      <c r="U1474" s="9">
        <v>11002</v>
      </c>
      <c r="V1474" s="9">
        <v>11002</v>
      </c>
      <c r="W1474" s="9" t="s">
        <v>5057</v>
      </c>
      <c r="X1474" s="9" t="s">
        <v>4985</v>
      </c>
      <c r="Y1474" s="9" t="s">
        <v>4997</v>
      </c>
      <c r="Z1474" s="9" t="s">
        <v>4993</v>
      </c>
      <c r="AA1474" s="9" t="s">
        <v>5014</v>
      </c>
      <c r="AB1474" s="9" t="s">
        <v>5066</v>
      </c>
      <c r="AC1474" s="9" t="s">
        <v>5006</v>
      </c>
      <c r="AD1474" s="9"/>
      <c r="AE1474" s="20" t="str">
        <f>VLOOKUP(E1474,'FILIAIS PETZ'!A:Q,17,0)</f>
        <v>SP2</v>
      </c>
      <c r="AF1474" s="20" t="str">
        <f>VLOOKUP(E1474,'FILIAIS PETZ'!A:Q,3,0)</f>
        <v>FELICIO</v>
      </c>
      <c r="AG1474" s="20" t="str">
        <f>VLOOKUP(E1474,'FILIAIS PETZ'!A:Q,2,0)</f>
        <v>R3</v>
      </c>
      <c r="AH1474" s="75">
        <v>550</v>
      </c>
      <c r="AI1474" s="68" t="s">
        <v>9810</v>
      </c>
      <c r="AJ1474" s="43">
        <f>VLOOKUP(E1474,'FILIAIS PETZ'!$A$2:$K$2000,11,0)</f>
        <v>18328118004520</v>
      </c>
      <c r="AK1474" s="44">
        <v>18328118004520</v>
      </c>
    </row>
    <row r="1475" spans="1:37" s="14" customFormat="1" ht="15" customHeight="1" thickBot="1" x14ac:dyDescent="0.25">
      <c r="A1475" s="9">
        <f>J1475</f>
        <v>869503</v>
      </c>
      <c r="B1475" s="18">
        <f>VLOOKUP(C1475,FORNECEDORES!D:E,2,0)</f>
        <v>9057</v>
      </c>
      <c r="C1475" s="19" t="str">
        <f>VLOOKUP(D1475,FORNECEDORES!A:D,4,0)</f>
        <v>19.357.006/0001-49</v>
      </c>
      <c r="D1475" s="13" t="s">
        <v>2290</v>
      </c>
      <c r="E1475" s="20" t="str">
        <f t="shared" si="93"/>
        <v>04 0211</v>
      </c>
      <c r="F1475" s="28" t="s">
        <v>4974</v>
      </c>
      <c r="G1475" s="21" t="str">
        <f>VLOOKUP(E1475,'FILIAIS PETZ'!A:E,5,0)</f>
        <v>PETZ CASTELO BH</v>
      </c>
      <c r="H1475" s="20" t="str">
        <f>VLOOKUP(E1475,'FILIAIS PETZ'!A:D,4,0)</f>
        <v>CTLO-MG</v>
      </c>
      <c r="I1475" s="46">
        <v>45345</v>
      </c>
      <c r="J1475" s="9">
        <v>869503</v>
      </c>
      <c r="K1475" s="9" t="s">
        <v>5858</v>
      </c>
      <c r="L1475" s="29" t="s">
        <v>6215</v>
      </c>
      <c r="M1475" s="46">
        <v>45364</v>
      </c>
      <c r="N1475" s="46">
        <v>45385</v>
      </c>
      <c r="O1475" s="46">
        <v>45364</v>
      </c>
      <c r="P1475" s="29" t="s">
        <v>4990</v>
      </c>
      <c r="Q1475" s="9">
        <v>3</v>
      </c>
      <c r="R1475" s="9">
        <v>1</v>
      </c>
      <c r="S1475" s="9">
        <v>8</v>
      </c>
      <c r="T1475" s="9" t="s">
        <v>32</v>
      </c>
      <c r="U1475" s="9">
        <v>11002</v>
      </c>
      <c r="V1475" s="9">
        <v>11002</v>
      </c>
      <c r="W1475" s="9" t="s">
        <v>6158</v>
      </c>
      <c r="X1475" s="9" t="s">
        <v>4985</v>
      </c>
      <c r="Y1475" s="10" t="s">
        <v>4993</v>
      </c>
      <c r="Z1475" s="10" t="s">
        <v>4993</v>
      </c>
      <c r="AA1475" s="10" t="s">
        <v>4989</v>
      </c>
      <c r="AB1475" s="10" t="s">
        <v>12941</v>
      </c>
      <c r="AC1475" s="9" t="s">
        <v>5006</v>
      </c>
      <c r="AD1475" s="29"/>
      <c r="AE1475" s="20" t="str">
        <f>VLOOKUP(E1475,'FILIAIS PETZ'!A:Q,17,0)</f>
        <v>MG-1</v>
      </c>
      <c r="AF1475" s="20" t="str">
        <f>VLOOKUP(E1475,'FILIAIS PETZ'!A:Q,3,0)</f>
        <v>FELICIO</v>
      </c>
      <c r="AG1475" s="20" t="str">
        <f>VLOOKUP(E1475,'FILIAIS PETZ'!A:Q,2,0)</f>
        <v>R3</v>
      </c>
      <c r="AH1475" s="75">
        <v>350</v>
      </c>
      <c r="AI1475" s="16" t="s">
        <v>6170</v>
      </c>
      <c r="AJ1475" s="43">
        <f>VLOOKUP(E1475,'FILIAIS PETZ'!$A$2:$K$2000,11,0)</f>
        <v>18328118019985</v>
      </c>
      <c r="AK1475" s="44">
        <f>AJ1475</f>
        <v>18328118019985</v>
      </c>
    </row>
    <row r="1476" spans="1:37" s="14" customFormat="1" ht="15" customHeight="1" thickBot="1" x14ac:dyDescent="0.25">
      <c r="A1476" s="9">
        <f t="shared" ref="A1476:A1507" si="94">J1476</f>
        <v>858144</v>
      </c>
      <c r="B1476" s="18">
        <f>VLOOKUP(C1476,FORNECEDORES!D:E,2,0)</f>
        <v>14456</v>
      </c>
      <c r="C1476" s="19" t="str">
        <f>VLOOKUP(D1476,FORNECEDORES!A:D,4,0)</f>
        <v>29.274.777/0001-26</v>
      </c>
      <c r="D1476" s="13" t="s">
        <v>2689</v>
      </c>
      <c r="E1476" s="20" t="str">
        <f t="shared" si="93"/>
        <v>04 0051</v>
      </c>
      <c r="F1476" s="28" t="s">
        <v>4948</v>
      </c>
      <c r="G1476" s="21" t="str">
        <f>VLOOKUP(E1476,'FILIAIS PETZ'!A:E,5,0)</f>
        <v>PETZ TAMBORÉ</v>
      </c>
      <c r="H1476" s="20" t="str">
        <f>VLOOKUP(E1476,'FILIAIS PETZ'!A:D,4,0)</f>
        <v>TMBO-SP</v>
      </c>
      <c r="I1476" s="46">
        <v>45348</v>
      </c>
      <c r="J1476" s="9">
        <v>858144</v>
      </c>
      <c r="K1476" s="9" t="s">
        <v>5858</v>
      </c>
      <c r="L1476" s="29" t="s">
        <v>6340</v>
      </c>
      <c r="M1476" s="46">
        <v>45369</v>
      </c>
      <c r="N1476" s="46">
        <v>45406</v>
      </c>
      <c r="O1476" s="46">
        <v>45371</v>
      </c>
      <c r="P1476" s="29" t="s">
        <v>4990</v>
      </c>
      <c r="Q1476" s="9">
        <v>3</v>
      </c>
      <c r="R1476" s="9">
        <v>1</v>
      </c>
      <c r="S1476" s="9">
        <v>8</v>
      </c>
      <c r="T1476" s="9" t="s">
        <v>32</v>
      </c>
      <c r="U1476" s="9">
        <v>11002</v>
      </c>
      <c r="V1476" s="9">
        <v>11002</v>
      </c>
      <c r="W1476" s="9" t="s">
        <v>5024</v>
      </c>
      <c r="X1476" s="9" t="s">
        <v>4996</v>
      </c>
      <c r="Y1476" s="10" t="s">
        <v>4993</v>
      </c>
      <c r="Z1476" s="10" t="s">
        <v>4993</v>
      </c>
      <c r="AA1476" s="10" t="s">
        <v>4987</v>
      </c>
      <c r="AB1476" s="9" t="s">
        <v>12941</v>
      </c>
      <c r="AC1476" s="9" t="s">
        <v>5006</v>
      </c>
      <c r="AD1476" s="29"/>
      <c r="AE1476" s="20" t="str">
        <f>VLOOKUP(E1476,'FILIAIS PETZ'!A:Q,17,0)</f>
        <v>SP7</v>
      </c>
      <c r="AF1476" s="20" t="str">
        <f>VLOOKUP(E1476,'FILIAIS PETZ'!A:Q,3,0)</f>
        <v>FELICIO</v>
      </c>
      <c r="AG1476" s="20" t="str">
        <f>VLOOKUP(E1476,'FILIAIS PETZ'!A:Q,2,0)</f>
        <v>R3</v>
      </c>
      <c r="AH1476" s="75">
        <v>570</v>
      </c>
      <c r="AI1476" s="16" t="s">
        <v>5980</v>
      </c>
      <c r="AJ1476" s="43">
        <f>VLOOKUP(E1476,'FILIAIS PETZ'!$A$2:$K$2000,11,0)</f>
        <v>18328118004872</v>
      </c>
      <c r="AK1476" s="44">
        <f t="shared" ref="AK1476:AK1507" si="95">AJ1476</f>
        <v>18328118004872</v>
      </c>
    </row>
    <row r="1477" spans="1:37" s="14" customFormat="1" ht="15" customHeight="1" thickBot="1" x14ac:dyDescent="0.25">
      <c r="A1477" s="9">
        <f t="shared" si="94"/>
        <v>859239</v>
      </c>
      <c r="B1477" s="18">
        <f>VLOOKUP(C1477,FORNECEDORES!D:E,2,0)</f>
        <v>12320</v>
      </c>
      <c r="C1477" s="19" t="str">
        <f>VLOOKUP(D1477,FORNECEDORES!A:D,4,0)</f>
        <v>28.977.315/0001-02</v>
      </c>
      <c r="D1477" s="13" t="s">
        <v>2661</v>
      </c>
      <c r="E1477" s="20" t="str">
        <f t="shared" si="93"/>
        <v>04 0165</v>
      </c>
      <c r="F1477" s="28" t="s">
        <v>4935</v>
      </c>
      <c r="G1477" s="21" t="str">
        <f>VLOOKUP(E1477,'FILIAIS PETZ'!A:E,5,0)</f>
        <v>PETZ CARAPICUIBA</v>
      </c>
      <c r="H1477" s="20" t="str">
        <f>VLOOKUP(E1477,'FILIAIS PETZ'!A:D,4,0)</f>
        <v>CPIC-SP</v>
      </c>
      <c r="I1477" s="46">
        <v>45349</v>
      </c>
      <c r="J1477" s="9">
        <v>859239</v>
      </c>
      <c r="K1477" s="9" t="s">
        <v>5858</v>
      </c>
      <c r="L1477" s="29" t="s">
        <v>6081</v>
      </c>
      <c r="M1477" s="46">
        <v>45356</v>
      </c>
      <c r="N1477" s="46">
        <v>45378</v>
      </c>
      <c r="O1477" s="46">
        <v>45358</v>
      </c>
      <c r="P1477" s="29" t="s">
        <v>4990</v>
      </c>
      <c r="Q1477" s="9">
        <v>3</v>
      </c>
      <c r="R1477" s="9">
        <v>1</v>
      </c>
      <c r="S1477" s="29" t="s">
        <v>4983</v>
      </c>
      <c r="T1477" s="9" t="s">
        <v>32</v>
      </c>
      <c r="U1477" s="9">
        <v>11002</v>
      </c>
      <c r="V1477" s="9">
        <v>11002</v>
      </c>
      <c r="W1477" s="9" t="s">
        <v>5057</v>
      </c>
      <c r="X1477" s="9" t="s">
        <v>4985</v>
      </c>
      <c r="Y1477" s="10" t="s">
        <v>4993</v>
      </c>
      <c r="Z1477" s="10" t="s">
        <v>4993</v>
      </c>
      <c r="AA1477" s="10" t="s">
        <v>4989</v>
      </c>
      <c r="AB1477" s="10" t="s">
        <v>12941</v>
      </c>
      <c r="AC1477" s="9" t="s">
        <v>5006</v>
      </c>
      <c r="AD1477" s="29"/>
      <c r="AE1477" s="20" t="str">
        <f>VLOOKUP(E1477,'FILIAIS PETZ'!A:Q,17,0)</f>
        <v>SP7</v>
      </c>
      <c r="AF1477" s="20" t="str">
        <f>VLOOKUP(E1477,'FILIAIS PETZ'!A:Q,3,0)</f>
        <v>FELICIO</v>
      </c>
      <c r="AG1477" s="20" t="str">
        <f>VLOOKUP(E1477,'FILIAIS PETZ'!A:Q,2,0)</f>
        <v>R3</v>
      </c>
      <c r="AH1477" s="75">
        <v>335.16</v>
      </c>
      <c r="AI1477" s="16" t="s">
        <v>5983</v>
      </c>
      <c r="AJ1477" s="43">
        <f>VLOOKUP(E1477,'FILIAIS PETZ'!$A$2:$K$2000,11,0)</f>
        <v>18328118015726</v>
      </c>
      <c r="AK1477" s="44">
        <f t="shared" si="95"/>
        <v>18328118015726</v>
      </c>
    </row>
    <row r="1478" spans="1:37" s="14" customFormat="1" ht="15" customHeight="1" thickBot="1" x14ac:dyDescent="0.25">
      <c r="A1478" s="9">
        <f t="shared" si="94"/>
        <v>860031</v>
      </c>
      <c r="B1478" s="18">
        <f>VLOOKUP(C1478,FORNECEDORES!D:E,2,0)</f>
        <v>7736</v>
      </c>
      <c r="C1478" s="19" t="str">
        <f>VLOOKUP(D1478,FORNECEDORES!A:D,4,0)</f>
        <v>27.385.816/0001-37</v>
      </c>
      <c r="D1478" s="13" t="s">
        <v>2591</v>
      </c>
      <c r="E1478" s="20" t="str">
        <f t="shared" si="93"/>
        <v>04 0073</v>
      </c>
      <c r="F1478" s="28" t="s">
        <v>4953</v>
      </c>
      <c r="G1478" s="21" t="str">
        <f>VLOOKUP(E1478,'FILIAIS PETZ'!A:E,5,0)</f>
        <v>PETZ CAMPO GRANDE</v>
      </c>
      <c r="H1478" s="20" t="str">
        <f>VLOOKUP(E1478,'FILIAIS PETZ'!A:D,4,0)</f>
        <v>CGDE-MS</v>
      </c>
      <c r="I1478" s="46">
        <v>45349</v>
      </c>
      <c r="J1478" s="9">
        <v>860031</v>
      </c>
      <c r="K1478" s="9" t="s">
        <v>5858</v>
      </c>
      <c r="L1478" s="29" t="s">
        <v>6082</v>
      </c>
      <c r="M1478" s="46">
        <v>45356</v>
      </c>
      <c r="N1478" s="46">
        <v>45378</v>
      </c>
      <c r="O1478" s="46">
        <v>45358</v>
      </c>
      <c r="P1478" s="29" t="s">
        <v>4990</v>
      </c>
      <c r="Q1478" s="9">
        <v>3</v>
      </c>
      <c r="R1478" s="9">
        <v>1</v>
      </c>
      <c r="S1478" s="29" t="s">
        <v>4983</v>
      </c>
      <c r="T1478" s="9" t="s">
        <v>32</v>
      </c>
      <c r="U1478" s="9">
        <v>11002</v>
      </c>
      <c r="V1478" s="9">
        <v>11002</v>
      </c>
      <c r="W1478" s="9" t="s">
        <v>5039</v>
      </c>
      <c r="X1478" s="9" t="s">
        <v>4985</v>
      </c>
      <c r="Y1478" s="10" t="s">
        <v>4993</v>
      </c>
      <c r="Z1478" s="9" t="s">
        <v>4993</v>
      </c>
      <c r="AA1478" s="9" t="s">
        <v>4989</v>
      </c>
      <c r="AB1478" s="10" t="s">
        <v>12941</v>
      </c>
      <c r="AC1478" s="9" t="s">
        <v>5006</v>
      </c>
      <c r="AD1478" s="29"/>
      <c r="AE1478" s="20" t="str">
        <f>VLOOKUP(E1478,'FILIAIS PETZ'!A:Q,17,0)</f>
        <v>CO-1</v>
      </c>
      <c r="AF1478" s="20" t="str">
        <f>VLOOKUP(E1478,'FILIAIS PETZ'!A:Q,3,0)</f>
        <v>FELICIO</v>
      </c>
      <c r="AG1478" s="20" t="str">
        <f>VLOOKUP(E1478,'FILIAIS PETZ'!A:Q,2,0)</f>
        <v>R3</v>
      </c>
      <c r="AH1478" s="75">
        <v>5655</v>
      </c>
      <c r="AI1478" s="16" t="s">
        <v>5986</v>
      </c>
      <c r="AJ1478" s="43">
        <f>VLOOKUP(E1478,'FILIAIS PETZ'!$A$2:$K$2000,11,0)</f>
        <v>18328118007383</v>
      </c>
      <c r="AK1478" s="44">
        <f t="shared" si="95"/>
        <v>18328118007383</v>
      </c>
    </row>
    <row r="1479" spans="1:37" s="14" customFormat="1" ht="15" customHeight="1" thickBot="1" x14ac:dyDescent="0.25">
      <c r="A1479" s="9">
        <f t="shared" si="94"/>
        <v>860038</v>
      </c>
      <c r="B1479" s="18">
        <f>VLOOKUP(C1479,FORNECEDORES!D:E,2,0)</f>
        <v>7736</v>
      </c>
      <c r="C1479" s="19" t="str">
        <f>VLOOKUP(D1479,FORNECEDORES!A:D,4,0)</f>
        <v>27.385.816/0001-37</v>
      </c>
      <c r="D1479" s="13" t="s">
        <v>2591</v>
      </c>
      <c r="E1479" s="20" t="str">
        <f t="shared" si="93"/>
        <v>04 0144</v>
      </c>
      <c r="F1479" s="28" t="s">
        <v>4938</v>
      </c>
      <c r="G1479" s="21" t="str">
        <f>VLOOKUP(E1479,'FILIAIS PETZ'!A:E,5,0)</f>
        <v>PETZ FERNANDO CORREA</v>
      </c>
      <c r="H1479" s="20" t="str">
        <f>VLOOKUP(E1479,'FILIAIS PETZ'!A:D,4,0)</f>
        <v>FCOR-MT</v>
      </c>
      <c r="I1479" s="46">
        <v>45349</v>
      </c>
      <c r="J1479" s="9">
        <v>860038</v>
      </c>
      <c r="K1479" s="9" t="s">
        <v>5858</v>
      </c>
      <c r="L1479" s="29" t="s">
        <v>6289</v>
      </c>
      <c r="M1479" s="46">
        <v>45352</v>
      </c>
      <c r="N1479" s="46">
        <v>45420</v>
      </c>
      <c r="O1479" s="46">
        <v>45400</v>
      </c>
      <c r="P1479" s="29" t="s">
        <v>4990</v>
      </c>
      <c r="Q1479" s="9">
        <v>3</v>
      </c>
      <c r="R1479" s="9">
        <v>1</v>
      </c>
      <c r="S1479" s="29" t="s">
        <v>4983</v>
      </c>
      <c r="T1479" s="9" t="s">
        <v>32</v>
      </c>
      <c r="U1479" s="9">
        <v>11002</v>
      </c>
      <c r="V1479" s="9">
        <v>11002</v>
      </c>
      <c r="W1479" s="9" t="s">
        <v>4984</v>
      </c>
      <c r="X1479" s="9" t="s">
        <v>4992</v>
      </c>
      <c r="Y1479" s="9" t="s">
        <v>4997</v>
      </c>
      <c r="Z1479" s="9" t="s">
        <v>4993</v>
      </c>
      <c r="AA1479" s="9" t="s">
        <v>4992</v>
      </c>
      <c r="AB1479" s="9" t="s">
        <v>12941</v>
      </c>
      <c r="AC1479" s="9" t="s">
        <v>5006</v>
      </c>
      <c r="AD1479" s="29"/>
      <c r="AE1479" s="20" t="str">
        <f>VLOOKUP(E1479,'FILIAIS PETZ'!A:Q,17,0)</f>
        <v>CO-3</v>
      </c>
      <c r="AF1479" s="20" t="str">
        <f>VLOOKUP(E1479,'FILIAIS PETZ'!A:Q,3,0)</f>
        <v>FELICIO</v>
      </c>
      <c r="AG1479" s="20" t="str">
        <f>VLOOKUP(E1479,'FILIAIS PETZ'!A:Q,2,0)</f>
        <v>R3</v>
      </c>
      <c r="AH1479" s="75">
        <v>4880.3999999999996</v>
      </c>
      <c r="AI1479" s="16" t="s">
        <v>5987</v>
      </c>
      <c r="AJ1479" s="43">
        <f>VLOOKUP(E1479,'FILIAIS PETZ'!$A$2:$K$2000,11,0)</f>
        <v>18328118014169</v>
      </c>
      <c r="AK1479" s="44">
        <f t="shared" si="95"/>
        <v>18328118014169</v>
      </c>
    </row>
    <row r="1480" spans="1:37" s="14" customFormat="1" ht="15" customHeight="1" thickBot="1" x14ac:dyDescent="0.25">
      <c r="A1480" s="9">
        <f t="shared" si="94"/>
        <v>860039</v>
      </c>
      <c r="B1480" s="18">
        <f>VLOOKUP(C1480,FORNECEDORES!D:E,2,0)</f>
        <v>7736</v>
      </c>
      <c r="C1480" s="19" t="str">
        <f>VLOOKUP(D1480,FORNECEDORES!A:D,4,0)</f>
        <v>27.385.816/0001-37</v>
      </c>
      <c r="D1480" s="13" t="s">
        <v>2591</v>
      </c>
      <c r="E1480" s="20" t="str">
        <f t="shared" si="93"/>
        <v>04 0077</v>
      </c>
      <c r="F1480" s="28" t="s">
        <v>4954</v>
      </c>
      <c r="G1480" s="21" t="str">
        <f>VLOOKUP(E1480,'FILIAIS PETZ'!A:E,5,0)</f>
        <v>PETZ GOIANIA (SETOR BUENO)</v>
      </c>
      <c r="H1480" s="20" t="str">
        <f>VLOOKUP(E1480,'FILIAIS PETZ'!A:D,4,0)</f>
        <v>BT63-GO</v>
      </c>
      <c r="I1480" s="46">
        <v>45349</v>
      </c>
      <c r="J1480" s="9">
        <v>860039</v>
      </c>
      <c r="K1480" s="9" t="s">
        <v>5858</v>
      </c>
      <c r="L1480" s="29" t="s">
        <v>6268</v>
      </c>
      <c r="M1480" s="46">
        <v>45364</v>
      </c>
      <c r="N1480" s="46">
        <v>45385</v>
      </c>
      <c r="O1480" s="46">
        <v>45366</v>
      </c>
      <c r="P1480" s="29" t="s">
        <v>4990</v>
      </c>
      <c r="Q1480" s="9">
        <v>3</v>
      </c>
      <c r="R1480" s="9">
        <v>1</v>
      </c>
      <c r="S1480" s="29" t="s">
        <v>4983</v>
      </c>
      <c r="T1480" s="9" t="s">
        <v>32</v>
      </c>
      <c r="U1480" s="9">
        <v>11002</v>
      </c>
      <c r="V1480" s="9">
        <v>11002</v>
      </c>
      <c r="W1480" s="9" t="s">
        <v>5039</v>
      </c>
      <c r="X1480" s="9" t="s">
        <v>4985</v>
      </c>
      <c r="Y1480" s="10" t="s">
        <v>4993</v>
      </c>
      <c r="Z1480" s="10" t="s">
        <v>4993</v>
      </c>
      <c r="AA1480" s="10" t="s">
        <v>4989</v>
      </c>
      <c r="AB1480" s="10" t="s">
        <v>12941</v>
      </c>
      <c r="AC1480" s="9" t="s">
        <v>5006</v>
      </c>
      <c r="AD1480" s="29"/>
      <c r="AE1480" s="20" t="str">
        <f>VLOOKUP(E1480,'FILIAIS PETZ'!A:Q,17,0)</f>
        <v>CO-2</v>
      </c>
      <c r="AF1480" s="20" t="str">
        <f>VLOOKUP(E1480,'FILIAIS PETZ'!A:Q,3,0)</f>
        <v>FELICIO</v>
      </c>
      <c r="AG1480" s="20" t="str">
        <f>VLOOKUP(E1480,'FILIAIS PETZ'!A:Q,2,0)</f>
        <v>R3</v>
      </c>
      <c r="AH1480" s="75">
        <v>1790</v>
      </c>
      <c r="AI1480" s="16" t="s">
        <v>5988</v>
      </c>
      <c r="AJ1480" s="43">
        <f>VLOOKUP(E1480,'FILIAIS PETZ'!$A$2:$K$2000,11,0)</f>
        <v>18328118007545</v>
      </c>
      <c r="AK1480" s="44">
        <f t="shared" si="95"/>
        <v>18328118007545</v>
      </c>
    </row>
    <row r="1481" spans="1:37" s="14" customFormat="1" ht="15" customHeight="1" thickBot="1" x14ac:dyDescent="0.25">
      <c r="A1481" s="9">
        <f t="shared" si="94"/>
        <v>860553</v>
      </c>
      <c r="B1481" s="18">
        <f>VLOOKUP(C1481,FORNECEDORES!D:E,2,0)</f>
        <v>177561</v>
      </c>
      <c r="C1481" s="19" t="str">
        <f>VLOOKUP(D1481,FORNECEDORES!A:D,4,0)</f>
        <v>23.574.499/0001-46</v>
      </c>
      <c r="D1481" s="13" t="s">
        <v>3436</v>
      </c>
      <c r="E1481" s="20" t="str">
        <f t="shared" si="93"/>
        <v>04 0142</v>
      </c>
      <c r="F1481" s="28" t="s">
        <v>4931</v>
      </c>
      <c r="G1481" s="21" t="str">
        <f>VLOOKUP(E1481,'FILIAIS PETZ'!A:E,5,0)</f>
        <v>PETZ MIGUEL SUTIL</v>
      </c>
      <c r="H1481" s="20" t="str">
        <f>VLOOKUP(E1481,'FILIAIS PETZ'!A:D,4,0)</f>
        <v>MGST-MT</v>
      </c>
      <c r="I1481" s="46">
        <v>45350</v>
      </c>
      <c r="J1481" s="9">
        <v>860553</v>
      </c>
      <c r="K1481" s="9" t="s">
        <v>5858</v>
      </c>
      <c r="L1481" s="29" t="s">
        <v>6389</v>
      </c>
      <c r="M1481" s="46">
        <v>45352</v>
      </c>
      <c r="N1481" s="46">
        <v>45392</v>
      </c>
      <c r="O1481" s="46">
        <v>45373</v>
      </c>
      <c r="P1481" s="29" t="s">
        <v>4990</v>
      </c>
      <c r="Q1481" s="9">
        <v>3</v>
      </c>
      <c r="R1481" s="9">
        <v>1</v>
      </c>
      <c r="S1481" s="9" t="s">
        <v>4983</v>
      </c>
      <c r="T1481" s="9" t="s">
        <v>32</v>
      </c>
      <c r="U1481" s="9">
        <v>11002</v>
      </c>
      <c r="V1481" s="9">
        <v>11002</v>
      </c>
      <c r="W1481" s="9" t="s">
        <v>5039</v>
      </c>
      <c r="X1481" s="9" t="s">
        <v>5016</v>
      </c>
      <c r="Y1481" s="10" t="s">
        <v>4993</v>
      </c>
      <c r="Z1481" s="10" t="s">
        <v>4993</v>
      </c>
      <c r="AA1481" s="10" t="s">
        <v>5103</v>
      </c>
      <c r="AB1481" s="10" t="s">
        <v>12941</v>
      </c>
      <c r="AC1481" s="9" t="s">
        <v>5006</v>
      </c>
      <c r="AD1481" s="29"/>
      <c r="AE1481" s="20" t="str">
        <f>VLOOKUP(E1481,'FILIAIS PETZ'!A:Q,17,0)</f>
        <v>CO-3</v>
      </c>
      <c r="AF1481" s="20" t="str">
        <f>VLOOKUP(E1481,'FILIAIS PETZ'!A:Q,3,0)</f>
        <v>FELICIO</v>
      </c>
      <c r="AG1481" s="20" t="str">
        <f>VLOOKUP(E1481,'FILIAIS PETZ'!A:Q,2,0)</f>
        <v>R3</v>
      </c>
      <c r="AH1481" s="75">
        <v>5020</v>
      </c>
      <c r="AI1481" s="16" t="s">
        <v>5989</v>
      </c>
      <c r="AJ1481" s="43">
        <f>VLOOKUP(E1481,'FILIAIS PETZ'!$A$2:$K$2000,11,0)</f>
        <v>18328118013430</v>
      </c>
      <c r="AK1481" s="44">
        <f t="shared" si="95"/>
        <v>18328118013430</v>
      </c>
    </row>
    <row r="1482" spans="1:37" s="14" customFormat="1" ht="15" customHeight="1" thickBot="1" x14ac:dyDescent="0.25">
      <c r="A1482" s="9">
        <f t="shared" si="94"/>
        <v>869501</v>
      </c>
      <c r="B1482" s="18">
        <f>VLOOKUP(C1482,FORNECEDORES!D:E,2,0)</f>
        <v>9057</v>
      </c>
      <c r="C1482" s="19" t="str">
        <f>VLOOKUP(D1482,FORNECEDORES!A:D,4,0)</f>
        <v>19.357.006/0001-49</v>
      </c>
      <c r="D1482" s="13" t="s">
        <v>2290</v>
      </c>
      <c r="E1482" s="20" t="str">
        <f t="shared" si="93"/>
        <v>04 0095</v>
      </c>
      <c r="F1482" s="28" t="s">
        <v>4945</v>
      </c>
      <c r="G1482" s="21" t="str">
        <f>VLOOKUP(E1482,'FILIAIS PETZ'!A:E,5,0)</f>
        <v>PETZ BETIM</v>
      </c>
      <c r="H1482" s="20" t="str">
        <f>VLOOKUP(E1482,'FILIAIS PETZ'!A:D,4,0)</f>
        <v>BTIM-MG</v>
      </c>
      <c r="I1482" s="46">
        <v>45350</v>
      </c>
      <c r="J1482" s="9">
        <v>869501</v>
      </c>
      <c r="K1482" s="9" t="s">
        <v>5858</v>
      </c>
      <c r="L1482" s="29" t="s">
        <v>6213</v>
      </c>
      <c r="M1482" s="46">
        <v>45364</v>
      </c>
      <c r="N1482" s="46">
        <v>45385</v>
      </c>
      <c r="O1482" s="46">
        <v>45364</v>
      </c>
      <c r="P1482" s="29" t="s">
        <v>4990</v>
      </c>
      <c r="Q1482" s="9">
        <v>3</v>
      </c>
      <c r="R1482" s="9">
        <v>1</v>
      </c>
      <c r="S1482" s="9">
        <v>8</v>
      </c>
      <c r="T1482" s="9" t="s">
        <v>32</v>
      </c>
      <c r="U1482" s="9">
        <v>11002</v>
      </c>
      <c r="V1482" s="9">
        <v>11002</v>
      </c>
      <c r="W1482" s="9" t="s">
        <v>6157</v>
      </c>
      <c r="X1482" s="9" t="s">
        <v>4985</v>
      </c>
      <c r="Y1482" s="10" t="s">
        <v>4997</v>
      </c>
      <c r="Z1482" s="10" t="s">
        <v>4993</v>
      </c>
      <c r="AA1482" s="9" t="s">
        <v>4989</v>
      </c>
      <c r="AB1482" s="10" t="s">
        <v>12941</v>
      </c>
      <c r="AC1482" s="9" t="s">
        <v>5006</v>
      </c>
      <c r="AD1482" s="29"/>
      <c r="AE1482" s="20" t="str">
        <f>VLOOKUP(E1482,'FILIAIS PETZ'!A:Q,17,0)</f>
        <v>MG-2</v>
      </c>
      <c r="AF1482" s="20" t="str">
        <f>VLOOKUP(E1482,'FILIAIS PETZ'!A:Q,3,0)</f>
        <v>FELICIO</v>
      </c>
      <c r="AG1482" s="20" t="str">
        <f>VLOOKUP(E1482,'FILIAIS PETZ'!A:Q,2,0)</f>
        <v>R3</v>
      </c>
      <c r="AH1482" s="75">
        <v>1500</v>
      </c>
      <c r="AI1482" s="16" t="s">
        <v>6169</v>
      </c>
      <c r="AJ1482" s="43">
        <f>VLOOKUP(E1482,'FILIAIS PETZ'!$A$2:$K$2000,11,0)</f>
        <v>18328118009084</v>
      </c>
      <c r="AK1482" s="44">
        <f t="shared" si="95"/>
        <v>18328118009084</v>
      </c>
    </row>
    <row r="1483" spans="1:37" s="14" customFormat="1" ht="15" customHeight="1" thickBot="1" x14ac:dyDescent="0.25">
      <c r="A1483" s="9">
        <f t="shared" si="94"/>
        <v>862129</v>
      </c>
      <c r="B1483" s="18">
        <f>VLOOKUP(C1483,FORNECEDORES!D:E,2,0)</f>
        <v>7736</v>
      </c>
      <c r="C1483" s="19" t="str">
        <f>VLOOKUP(D1483,FORNECEDORES!A:D,4,0)</f>
        <v>27.385.816/0001-37</v>
      </c>
      <c r="D1483" s="13" t="s">
        <v>2591</v>
      </c>
      <c r="E1483" s="20" t="str">
        <f t="shared" si="93"/>
        <v>04 0062</v>
      </c>
      <c r="F1483" s="28" t="s">
        <v>4968</v>
      </c>
      <c r="G1483" s="21" t="str">
        <f>VLOOKUP(E1483,'FILIAIS PETZ'!A:E,5,0)</f>
        <v>PETZ BRASILIA ASA NORTE</v>
      </c>
      <c r="H1483" s="20" t="str">
        <f>VLOOKUP(E1483,'FILIAIS PETZ'!A:D,4,0)</f>
        <v>ASAN-DF</v>
      </c>
      <c r="I1483" s="46">
        <v>45351</v>
      </c>
      <c r="J1483" s="9">
        <v>862129</v>
      </c>
      <c r="K1483" s="9" t="s">
        <v>5858</v>
      </c>
      <c r="L1483" s="29" t="s">
        <v>6366</v>
      </c>
      <c r="M1483" s="46">
        <v>45370</v>
      </c>
      <c r="N1483" s="46">
        <v>45392</v>
      </c>
      <c r="O1483" s="46">
        <v>45373</v>
      </c>
      <c r="P1483" s="29" t="s">
        <v>4982</v>
      </c>
      <c r="Q1483" s="9">
        <v>3</v>
      </c>
      <c r="R1483" s="9">
        <v>1</v>
      </c>
      <c r="S1483" s="9">
        <v>8</v>
      </c>
      <c r="T1483" s="9" t="s">
        <v>32</v>
      </c>
      <c r="U1483" s="9">
        <v>11002</v>
      </c>
      <c r="V1483" s="9">
        <v>11002</v>
      </c>
      <c r="W1483" s="9" t="s">
        <v>5039</v>
      </c>
      <c r="X1483" s="9" t="s">
        <v>4985</v>
      </c>
      <c r="Y1483" s="10" t="s">
        <v>4993</v>
      </c>
      <c r="Z1483" s="10" t="s">
        <v>4993</v>
      </c>
      <c r="AA1483" s="10" t="s">
        <v>4989</v>
      </c>
      <c r="AB1483" s="10" t="s">
        <v>12941</v>
      </c>
      <c r="AC1483" s="9" t="s">
        <v>4988</v>
      </c>
      <c r="AD1483" s="29">
        <v>800000248</v>
      </c>
      <c r="AE1483" s="20" t="str">
        <f>VLOOKUP(E1483,'FILIAIS PETZ'!A:Q,17,0)</f>
        <v>CO-2</v>
      </c>
      <c r="AF1483" s="20" t="str">
        <f>VLOOKUP(E1483,'FILIAIS PETZ'!A:Q,3,0)</f>
        <v>FELICIO</v>
      </c>
      <c r="AG1483" s="20" t="str">
        <f>VLOOKUP(E1483,'FILIAIS PETZ'!A:Q,2,0)</f>
        <v>R3</v>
      </c>
      <c r="AH1483" s="75">
        <v>38074.050000000003</v>
      </c>
      <c r="AI1483" s="16" t="s">
        <v>5997</v>
      </c>
      <c r="AJ1483" s="43">
        <f>VLOOKUP(E1483,'FILIAIS PETZ'!$A$2:$K$2000,11,0)</f>
        <v>18328118005500</v>
      </c>
      <c r="AK1483" s="44">
        <f t="shared" si="95"/>
        <v>18328118005500</v>
      </c>
    </row>
    <row r="1484" spans="1:37" s="14" customFormat="1" ht="15" customHeight="1" thickBot="1" x14ac:dyDescent="0.25">
      <c r="A1484" s="9">
        <f t="shared" si="94"/>
        <v>862087</v>
      </c>
      <c r="B1484" s="18">
        <f>VLOOKUP(C1484,FORNECEDORES!D:E,2,0)</f>
        <v>32507</v>
      </c>
      <c r="C1484" s="19" t="str">
        <f>VLOOKUP(D1484,FORNECEDORES!A:D,4,0)</f>
        <v>10.237.839/0001-00</v>
      </c>
      <c r="D1484" s="13" t="s">
        <v>1753</v>
      </c>
      <c r="E1484" s="20" t="str">
        <f t="shared" si="93"/>
        <v>04 0007</v>
      </c>
      <c r="F1484" s="28" t="s">
        <v>4950</v>
      </c>
      <c r="G1484" s="21" t="str">
        <f>VLOOKUP(E1484,'FILIAIS PETZ'!A:E,5,0)</f>
        <v>PETZ SOROCABA</v>
      </c>
      <c r="H1484" s="20" t="str">
        <f>VLOOKUP(E1484,'FILIAIS PETZ'!A:D,4,0)</f>
        <v>SCBA-SP</v>
      </c>
      <c r="I1484" s="46">
        <v>45352</v>
      </c>
      <c r="J1484" s="9">
        <v>862087</v>
      </c>
      <c r="K1484" s="9" t="s">
        <v>5858</v>
      </c>
      <c r="L1484" s="29" t="s">
        <v>8954</v>
      </c>
      <c r="M1484" s="46">
        <v>45355</v>
      </c>
      <c r="N1484" s="46">
        <v>45518</v>
      </c>
      <c r="O1484" s="46">
        <v>45499</v>
      </c>
      <c r="P1484" s="29" t="s">
        <v>4990</v>
      </c>
      <c r="Q1484" s="9">
        <v>3</v>
      </c>
      <c r="R1484" s="9">
        <v>1</v>
      </c>
      <c r="S1484" s="9" t="s">
        <v>4983</v>
      </c>
      <c r="T1484" s="9" t="s">
        <v>32</v>
      </c>
      <c r="U1484" s="9">
        <v>11002</v>
      </c>
      <c r="V1484" s="9">
        <v>11002</v>
      </c>
      <c r="W1484" s="9" t="s">
        <v>5019</v>
      </c>
      <c r="X1484" s="9" t="s">
        <v>4992</v>
      </c>
      <c r="Y1484" s="9" t="s">
        <v>4994</v>
      </c>
      <c r="Z1484" s="9" t="s">
        <v>4994</v>
      </c>
      <c r="AA1484" s="9" t="s">
        <v>5099</v>
      </c>
      <c r="AB1484" s="9" t="s">
        <v>5005</v>
      </c>
      <c r="AC1484" s="9" t="s">
        <v>4995</v>
      </c>
      <c r="AD1484" s="29"/>
      <c r="AE1484" s="20" t="str">
        <f>VLOOKUP(E1484,'FILIAIS PETZ'!A:Q,17,0)</f>
        <v>SP7</v>
      </c>
      <c r="AF1484" s="20" t="str">
        <f>VLOOKUP(E1484,'FILIAIS PETZ'!A:Q,3,0)</f>
        <v>FELICIO</v>
      </c>
      <c r="AG1484" s="20" t="str">
        <f>VLOOKUP(E1484,'FILIAIS PETZ'!A:Q,2,0)</f>
        <v>R3</v>
      </c>
      <c r="AH1484" s="75">
        <v>3000</v>
      </c>
      <c r="AI1484" s="16" t="s">
        <v>5995</v>
      </c>
      <c r="AJ1484" s="43">
        <f>VLOOKUP(E1484,'FILIAIS PETZ'!$A$2:$K$2000,11,0)</f>
        <v>18328118001695</v>
      </c>
      <c r="AK1484" s="44">
        <f t="shared" si="95"/>
        <v>18328118001695</v>
      </c>
    </row>
    <row r="1485" spans="1:37" s="14" customFormat="1" ht="15" customHeight="1" thickBot="1" x14ac:dyDescent="0.25">
      <c r="A1485" s="9">
        <f t="shared" si="94"/>
        <v>862094</v>
      </c>
      <c r="B1485" s="18">
        <f>VLOOKUP(C1485,FORNECEDORES!D:E,2,0)</f>
        <v>20268</v>
      </c>
      <c r="C1485" s="19" t="str">
        <f>VLOOKUP(D1485,FORNECEDORES!A:D,4,0)</f>
        <v>15.809.407/0001-31</v>
      </c>
      <c r="D1485" s="13" t="s">
        <v>2077</v>
      </c>
      <c r="E1485" s="20" t="str">
        <f t="shared" si="93"/>
        <v>04 0008</v>
      </c>
      <c r="F1485" s="28" t="s">
        <v>4937</v>
      </c>
      <c r="G1485" s="21" t="str">
        <f>VLOOKUP(E1485,'FILIAIS PETZ'!A:E,5,0)</f>
        <v>PETZ ALPHAVILLE</v>
      </c>
      <c r="H1485" s="20" t="str">
        <f>VLOOKUP(E1485,'FILIAIS PETZ'!A:D,4,0)</f>
        <v>ALPH-SP</v>
      </c>
      <c r="I1485" s="46">
        <v>45352</v>
      </c>
      <c r="J1485" s="9">
        <v>862094</v>
      </c>
      <c r="K1485" s="9" t="s">
        <v>5858</v>
      </c>
      <c r="L1485" s="29" t="s">
        <v>5808</v>
      </c>
      <c r="M1485" s="46">
        <v>45355</v>
      </c>
      <c r="N1485" s="46">
        <v>45378</v>
      </c>
      <c r="O1485" s="46">
        <v>45357</v>
      </c>
      <c r="P1485" s="29" t="s">
        <v>4990</v>
      </c>
      <c r="Q1485" s="9">
        <v>3</v>
      </c>
      <c r="R1485" s="9">
        <v>1</v>
      </c>
      <c r="S1485" s="9" t="s">
        <v>4983</v>
      </c>
      <c r="T1485" s="9" t="s">
        <v>32</v>
      </c>
      <c r="U1485" s="9">
        <v>11002</v>
      </c>
      <c r="V1485" s="9">
        <v>11002</v>
      </c>
      <c r="W1485" s="9" t="s">
        <v>5019</v>
      </c>
      <c r="X1485" s="9" t="s">
        <v>4985</v>
      </c>
      <c r="Y1485" s="9" t="s">
        <v>4994</v>
      </c>
      <c r="Z1485" s="9" t="s">
        <v>4994</v>
      </c>
      <c r="AA1485" s="9" t="s">
        <v>4989</v>
      </c>
      <c r="AB1485" s="9" t="s">
        <v>5005</v>
      </c>
      <c r="AC1485" s="9" t="s">
        <v>5006</v>
      </c>
      <c r="AD1485" s="29"/>
      <c r="AE1485" s="20" t="str">
        <f>VLOOKUP(E1485,'FILIAIS PETZ'!A:Q,17,0)</f>
        <v>SP7</v>
      </c>
      <c r="AF1485" s="20" t="str">
        <f>VLOOKUP(E1485,'FILIAIS PETZ'!A:Q,3,0)</f>
        <v>FELICIO</v>
      </c>
      <c r="AG1485" s="20" t="str">
        <f>VLOOKUP(E1485,'FILIAIS PETZ'!A:Q,2,0)</f>
        <v>R3</v>
      </c>
      <c r="AH1485" s="75">
        <v>790</v>
      </c>
      <c r="AI1485" s="16" t="s">
        <v>5996</v>
      </c>
      <c r="AJ1485" s="43">
        <f>VLOOKUP(E1485,'FILIAIS PETZ'!$A$2:$K$2000,11,0)</f>
        <v>18328118001423</v>
      </c>
      <c r="AK1485" s="44">
        <f t="shared" si="95"/>
        <v>18328118001423</v>
      </c>
    </row>
    <row r="1486" spans="1:37" s="14" customFormat="1" ht="15" customHeight="1" thickBot="1" x14ac:dyDescent="0.25">
      <c r="A1486" s="9" t="str">
        <f t="shared" si="94"/>
        <v>PREVENTIVA</v>
      </c>
      <c r="B1486" s="18">
        <f>VLOOKUP(C1486,FORNECEDORES!D:E,2,0)</f>
        <v>9057</v>
      </c>
      <c r="C1486" s="19" t="str">
        <f>VLOOKUP(D1486,FORNECEDORES!A:D,4,0)</f>
        <v>19.357.006/0001-49</v>
      </c>
      <c r="D1486" s="13" t="s">
        <v>2290</v>
      </c>
      <c r="E1486" s="20" t="str">
        <f t="shared" si="93"/>
        <v>04 0095</v>
      </c>
      <c r="F1486" s="28" t="s">
        <v>4945</v>
      </c>
      <c r="G1486" s="21" t="str">
        <f>VLOOKUP(E1486,'FILIAIS PETZ'!A:E,5,0)</f>
        <v>PETZ BETIM</v>
      </c>
      <c r="H1486" s="20" t="str">
        <f>VLOOKUP(E1486,'FILIAIS PETZ'!A:D,4,0)</f>
        <v>BTIM-MG</v>
      </c>
      <c r="I1486" s="46">
        <v>45352</v>
      </c>
      <c r="J1486" s="9" t="s">
        <v>4980</v>
      </c>
      <c r="K1486" s="9" t="s">
        <v>5858</v>
      </c>
      <c r="L1486" s="29" t="s">
        <v>6200</v>
      </c>
      <c r="M1486" s="46">
        <v>45363</v>
      </c>
      <c r="N1486" s="46">
        <v>45385</v>
      </c>
      <c r="O1486" s="46">
        <v>45364</v>
      </c>
      <c r="P1486" s="28" t="s">
        <v>4998</v>
      </c>
      <c r="Q1486" s="10">
        <v>3</v>
      </c>
      <c r="R1486" s="10" t="s">
        <v>4991</v>
      </c>
      <c r="S1486" s="10" t="s">
        <v>4983</v>
      </c>
      <c r="T1486" s="10" t="s">
        <v>32</v>
      </c>
      <c r="U1486" s="10">
        <v>11002</v>
      </c>
      <c r="V1486" s="10">
        <v>11002</v>
      </c>
      <c r="W1486" s="10" t="s">
        <v>5019</v>
      </c>
      <c r="X1486" s="10" t="s">
        <v>4985</v>
      </c>
      <c r="Y1486" s="10" t="s">
        <v>4980</v>
      </c>
      <c r="Z1486" s="10" t="s">
        <v>4980</v>
      </c>
      <c r="AA1486" s="10" t="s">
        <v>4989</v>
      </c>
      <c r="AB1486" s="10" t="s">
        <v>5066</v>
      </c>
      <c r="AC1486" s="10" t="s">
        <v>4999</v>
      </c>
      <c r="AD1486" s="29"/>
      <c r="AE1486" s="20" t="str">
        <f>VLOOKUP(E1486,'FILIAIS PETZ'!A:Q,17,0)</f>
        <v>MG-2</v>
      </c>
      <c r="AF1486" s="20" t="str">
        <f>VLOOKUP(E1486,'FILIAIS PETZ'!A:Q,3,0)</f>
        <v>FELICIO</v>
      </c>
      <c r="AG1486" s="20" t="str">
        <f>VLOOKUP(E1486,'FILIAIS PETZ'!A:Q,2,0)</f>
        <v>R3</v>
      </c>
      <c r="AH1486" s="75">
        <v>1800</v>
      </c>
      <c r="AI1486" s="16" t="s">
        <v>5999</v>
      </c>
      <c r="AJ1486" s="43">
        <f>VLOOKUP(E1486,'FILIAIS PETZ'!$A$2:$K$2000,11,0)</f>
        <v>18328118009084</v>
      </c>
      <c r="AK1486" s="44">
        <f t="shared" si="95"/>
        <v>18328118009084</v>
      </c>
    </row>
    <row r="1487" spans="1:37" s="14" customFormat="1" ht="15" customHeight="1" thickBot="1" x14ac:dyDescent="0.25">
      <c r="A1487" s="9" t="str">
        <f t="shared" si="94"/>
        <v>PREVENTIVA</v>
      </c>
      <c r="B1487" s="18">
        <f>VLOOKUP(C1487,FORNECEDORES!D:E,2,0)</f>
        <v>9057</v>
      </c>
      <c r="C1487" s="19" t="str">
        <f>VLOOKUP(D1487,FORNECEDORES!A:D,4,0)</f>
        <v>19.357.006/0001-49</v>
      </c>
      <c r="D1487" s="13" t="s">
        <v>2290</v>
      </c>
      <c r="E1487" s="20" t="str">
        <f t="shared" si="93"/>
        <v>04 0130</v>
      </c>
      <c r="F1487" s="28" t="s">
        <v>4975</v>
      </c>
      <c r="G1487" s="21" t="str">
        <f>VLOOKUP(E1487,'FILIAIS PETZ'!A:E,5,0)</f>
        <v>PETZ CARLOS LUZ</v>
      </c>
      <c r="H1487" s="20" t="str">
        <f>VLOOKUP(E1487,'FILIAIS PETZ'!A:D,4,0)</f>
        <v>CLUZ-MG</v>
      </c>
      <c r="I1487" s="46">
        <v>45352</v>
      </c>
      <c r="J1487" s="9" t="s">
        <v>4980</v>
      </c>
      <c r="K1487" s="9" t="s">
        <v>5858</v>
      </c>
      <c r="L1487" s="29" t="s">
        <v>6196</v>
      </c>
      <c r="M1487" s="46">
        <v>45363</v>
      </c>
      <c r="N1487" s="46">
        <v>45385</v>
      </c>
      <c r="O1487" s="46">
        <v>45364</v>
      </c>
      <c r="P1487" s="28" t="s">
        <v>4998</v>
      </c>
      <c r="Q1487" s="10">
        <v>3</v>
      </c>
      <c r="R1487" s="10" t="s">
        <v>4991</v>
      </c>
      <c r="S1487" s="10" t="s">
        <v>4983</v>
      </c>
      <c r="T1487" s="10" t="s">
        <v>32</v>
      </c>
      <c r="U1487" s="10">
        <v>11002</v>
      </c>
      <c r="V1487" s="10">
        <v>11002</v>
      </c>
      <c r="W1487" s="10" t="s">
        <v>5019</v>
      </c>
      <c r="X1487" s="10" t="s">
        <v>4985</v>
      </c>
      <c r="Y1487" s="10" t="s">
        <v>4980</v>
      </c>
      <c r="Z1487" s="10" t="s">
        <v>4980</v>
      </c>
      <c r="AA1487" s="10" t="s">
        <v>4989</v>
      </c>
      <c r="AB1487" s="10" t="s">
        <v>5066</v>
      </c>
      <c r="AC1487" s="10" t="s">
        <v>4999</v>
      </c>
      <c r="AD1487" s="29"/>
      <c r="AE1487" s="20" t="str">
        <f>VLOOKUP(E1487,'FILIAIS PETZ'!A:Q,17,0)</f>
        <v>MG-1</v>
      </c>
      <c r="AF1487" s="20" t="str">
        <f>VLOOKUP(E1487,'FILIAIS PETZ'!A:Q,3,0)</f>
        <v>FELICIO</v>
      </c>
      <c r="AG1487" s="20" t="str">
        <f>VLOOKUP(E1487,'FILIAIS PETZ'!A:Q,2,0)</f>
        <v>R3</v>
      </c>
      <c r="AH1487" s="75">
        <v>1200</v>
      </c>
      <c r="AI1487" s="16" t="s">
        <v>5999</v>
      </c>
      <c r="AJ1487" s="43">
        <f>VLOOKUP(E1487,'FILIAIS PETZ'!$A$2:$K$2000,11,0)</f>
        <v>18328118012204</v>
      </c>
      <c r="AK1487" s="44">
        <f t="shared" si="95"/>
        <v>18328118012204</v>
      </c>
    </row>
    <row r="1488" spans="1:37" s="14" customFormat="1" ht="15" customHeight="1" thickBot="1" x14ac:dyDescent="0.25">
      <c r="A1488" s="9" t="str">
        <f t="shared" si="94"/>
        <v>PREVENTIVA</v>
      </c>
      <c r="B1488" s="18">
        <f>VLOOKUP(C1488,FORNECEDORES!D:E,2,0)</f>
        <v>9057</v>
      </c>
      <c r="C1488" s="19" t="str">
        <f>VLOOKUP(D1488,FORNECEDORES!A:D,4,0)</f>
        <v>19.357.006/0001-49</v>
      </c>
      <c r="D1488" s="13" t="s">
        <v>2290</v>
      </c>
      <c r="E1488" s="20" t="str">
        <f t="shared" si="93"/>
        <v>04 0038</v>
      </c>
      <c r="F1488" s="28" t="s">
        <v>4979</v>
      </c>
      <c r="G1488" s="21" t="str">
        <f>VLOOKUP(E1488,'FILIAIS PETZ'!A:E,5,0)</f>
        <v>PETZ CENTER MINAS</v>
      </c>
      <c r="H1488" s="20" t="str">
        <f>VLOOKUP(E1488,'FILIAIS PETZ'!A:D,4,0)</f>
        <v>CTMN-MG</v>
      </c>
      <c r="I1488" s="46">
        <v>45352</v>
      </c>
      <c r="J1488" s="9" t="s">
        <v>4980</v>
      </c>
      <c r="K1488" s="9" t="s">
        <v>5858</v>
      </c>
      <c r="L1488" s="29" t="s">
        <v>6198</v>
      </c>
      <c r="M1488" s="46">
        <v>45363</v>
      </c>
      <c r="N1488" s="46">
        <v>45385</v>
      </c>
      <c r="O1488" s="46">
        <v>45364</v>
      </c>
      <c r="P1488" s="28" t="s">
        <v>4998</v>
      </c>
      <c r="Q1488" s="10">
        <v>3</v>
      </c>
      <c r="R1488" s="10" t="s">
        <v>4991</v>
      </c>
      <c r="S1488" s="10" t="s">
        <v>4983</v>
      </c>
      <c r="T1488" s="10" t="s">
        <v>32</v>
      </c>
      <c r="U1488" s="10">
        <v>11002</v>
      </c>
      <c r="V1488" s="10">
        <v>11002</v>
      </c>
      <c r="W1488" s="10"/>
      <c r="X1488" s="10" t="s">
        <v>4985</v>
      </c>
      <c r="Y1488" s="10" t="s">
        <v>4980</v>
      </c>
      <c r="Z1488" s="10" t="s">
        <v>4980</v>
      </c>
      <c r="AA1488" s="10" t="s">
        <v>4989</v>
      </c>
      <c r="AB1488" s="10" t="s">
        <v>5066</v>
      </c>
      <c r="AC1488" s="10" t="s">
        <v>4999</v>
      </c>
      <c r="AD1488" s="29"/>
      <c r="AE1488" s="20" t="str">
        <f>VLOOKUP(E1488,'FILIAIS PETZ'!A:Q,17,0)</f>
        <v>MG-2</v>
      </c>
      <c r="AF1488" s="20" t="str">
        <f>VLOOKUP(E1488,'FILIAIS PETZ'!A:Q,3,0)</f>
        <v>FELICIO</v>
      </c>
      <c r="AG1488" s="20" t="str">
        <f>VLOOKUP(E1488,'FILIAIS PETZ'!A:Q,2,0)</f>
        <v>R3</v>
      </c>
      <c r="AH1488" s="75">
        <v>1800</v>
      </c>
      <c r="AI1488" s="16" t="s">
        <v>5999</v>
      </c>
      <c r="AJ1488" s="43">
        <f>VLOOKUP(E1488,'FILIAIS PETZ'!$A$2:$K$2000,11,0)</f>
        <v>18328118003710</v>
      </c>
      <c r="AK1488" s="44">
        <f t="shared" si="95"/>
        <v>18328118003710</v>
      </c>
    </row>
    <row r="1489" spans="1:37" s="14" customFormat="1" ht="15" customHeight="1" thickBot="1" x14ac:dyDescent="0.25">
      <c r="A1489" s="9" t="str">
        <f t="shared" si="94"/>
        <v>PREVENTIVA</v>
      </c>
      <c r="B1489" s="18">
        <f>VLOOKUP(C1489,FORNECEDORES!D:E,2,0)</f>
        <v>9057</v>
      </c>
      <c r="C1489" s="19" t="str">
        <f>VLOOKUP(D1489,FORNECEDORES!A:D,4,0)</f>
        <v>19.357.006/0001-49</v>
      </c>
      <c r="D1489" s="13" t="s">
        <v>2290</v>
      </c>
      <c r="E1489" s="20" t="str">
        <f t="shared" si="93"/>
        <v>04 0107</v>
      </c>
      <c r="F1489" s="28" t="s">
        <v>4930</v>
      </c>
      <c r="G1489" s="21" t="str">
        <f>VLOOKUP(E1489,'FILIAIS PETZ'!A:E,5,0)</f>
        <v>PETZ CONTAGEM</v>
      </c>
      <c r="H1489" s="20" t="str">
        <f>VLOOKUP(E1489,'FILIAIS PETZ'!A:D,4,0)</f>
        <v>CNTG-MG</v>
      </c>
      <c r="I1489" s="46">
        <v>45352</v>
      </c>
      <c r="J1489" s="9" t="s">
        <v>4980</v>
      </c>
      <c r="K1489" s="9" t="s">
        <v>5858</v>
      </c>
      <c r="L1489" s="29" t="s">
        <v>6202</v>
      </c>
      <c r="M1489" s="46">
        <v>45363</v>
      </c>
      <c r="N1489" s="46">
        <v>45385</v>
      </c>
      <c r="O1489" s="46">
        <v>45364</v>
      </c>
      <c r="P1489" s="28" t="s">
        <v>4998</v>
      </c>
      <c r="Q1489" s="10">
        <v>3</v>
      </c>
      <c r="R1489" s="10" t="s">
        <v>4991</v>
      </c>
      <c r="S1489" s="10" t="s">
        <v>4983</v>
      </c>
      <c r="T1489" s="10" t="s">
        <v>32</v>
      </c>
      <c r="U1489" s="10">
        <v>11002</v>
      </c>
      <c r="V1489" s="10">
        <v>11002</v>
      </c>
      <c r="W1489" s="10" t="s">
        <v>5019</v>
      </c>
      <c r="X1489" s="10" t="s">
        <v>4985</v>
      </c>
      <c r="Y1489" s="10" t="s">
        <v>4980</v>
      </c>
      <c r="Z1489" s="10" t="s">
        <v>4980</v>
      </c>
      <c r="AA1489" s="10" t="s">
        <v>4989</v>
      </c>
      <c r="AB1489" s="10" t="s">
        <v>5066</v>
      </c>
      <c r="AC1489" s="10" t="s">
        <v>4999</v>
      </c>
      <c r="AD1489" s="29"/>
      <c r="AE1489" s="20" t="str">
        <f>VLOOKUP(E1489,'FILIAIS PETZ'!A:Q,17,0)</f>
        <v>MG-2</v>
      </c>
      <c r="AF1489" s="20" t="str">
        <f>VLOOKUP(E1489,'FILIAIS PETZ'!A:Q,3,0)</f>
        <v>FELICIO</v>
      </c>
      <c r="AG1489" s="20" t="str">
        <f>VLOOKUP(E1489,'FILIAIS PETZ'!A:Q,2,0)</f>
        <v>R3</v>
      </c>
      <c r="AH1489" s="75">
        <v>1200</v>
      </c>
      <c r="AI1489" s="16" t="s">
        <v>5999</v>
      </c>
      <c r="AJ1489" s="43">
        <f>VLOOKUP(E1489,'FILIAIS PETZ'!$A$2:$K$2000,11,0)</f>
        <v>18328118010414</v>
      </c>
      <c r="AK1489" s="44">
        <f t="shared" si="95"/>
        <v>18328118010414</v>
      </c>
    </row>
    <row r="1490" spans="1:37" s="14" customFormat="1" ht="15" customHeight="1" thickBot="1" x14ac:dyDescent="0.25">
      <c r="A1490" s="9" t="str">
        <f t="shared" si="94"/>
        <v>PREVENTIVA</v>
      </c>
      <c r="B1490" s="18">
        <f>VLOOKUP(C1490,FORNECEDORES!D:E,2,0)</f>
        <v>9057</v>
      </c>
      <c r="C1490" s="19" t="str">
        <f>VLOOKUP(D1490,FORNECEDORES!A:D,4,0)</f>
        <v>19.357.006/0001-49</v>
      </c>
      <c r="D1490" s="13" t="s">
        <v>2290</v>
      </c>
      <c r="E1490" s="20" t="str">
        <f t="shared" si="93"/>
        <v>04 0040</v>
      </c>
      <c r="F1490" s="28" t="s">
        <v>4943</v>
      </c>
      <c r="G1490" s="21" t="str">
        <f>VLOOKUP(E1490,'FILIAIS PETZ'!A:E,5,0)</f>
        <v>PETZ NOSSA SENHORA DO CARMO</v>
      </c>
      <c r="H1490" s="20" t="str">
        <f>VLOOKUP(E1490,'FILIAIS PETZ'!A:D,4,0)</f>
        <v>NSCA-MG</v>
      </c>
      <c r="I1490" s="46">
        <v>45352</v>
      </c>
      <c r="J1490" s="9" t="s">
        <v>4980</v>
      </c>
      <c r="K1490" s="9" t="s">
        <v>5858</v>
      </c>
      <c r="L1490" s="29" t="s">
        <v>6197</v>
      </c>
      <c r="M1490" s="46">
        <v>45363</v>
      </c>
      <c r="N1490" s="46">
        <v>45385</v>
      </c>
      <c r="O1490" s="46">
        <v>45364</v>
      </c>
      <c r="P1490" s="28" t="s">
        <v>4998</v>
      </c>
      <c r="Q1490" s="10">
        <v>3</v>
      </c>
      <c r="R1490" s="10" t="s">
        <v>4991</v>
      </c>
      <c r="S1490" s="10" t="s">
        <v>4983</v>
      </c>
      <c r="T1490" s="10" t="s">
        <v>32</v>
      </c>
      <c r="U1490" s="10">
        <v>11002</v>
      </c>
      <c r="V1490" s="10">
        <v>11002</v>
      </c>
      <c r="W1490" s="10" t="s">
        <v>5019</v>
      </c>
      <c r="X1490" s="10" t="s">
        <v>4985</v>
      </c>
      <c r="Y1490" s="10" t="s">
        <v>4980</v>
      </c>
      <c r="Z1490" s="10" t="s">
        <v>4980</v>
      </c>
      <c r="AA1490" s="10" t="s">
        <v>4989</v>
      </c>
      <c r="AB1490" s="10" t="s">
        <v>5066</v>
      </c>
      <c r="AC1490" s="10" t="s">
        <v>4999</v>
      </c>
      <c r="AD1490" s="29"/>
      <c r="AE1490" s="20" t="str">
        <f>VLOOKUP(E1490,'FILIAIS PETZ'!A:Q,17,0)</f>
        <v>MG-1</v>
      </c>
      <c r="AF1490" s="20" t="str">
        <f>VLOOKUP(E1490,'FILIAIS PETZ'!A:Q,3,0)</f>
        <v>FELICIO</v>
      </c>
      <c r="AG1490" s="20" t="str">
        <f>VLOOKUP(E1490,'FILIAIS PETZ'!A:Q,2,0)</f>
        <v>R3</v>
      </c>
      <c r="AH1490" s="75">
        <v>1800</v>
      </c>
      <c r="AI1490" s="16" t="s">
        <v>5999</v>
      </c>
      <c r="AJ1490" s="43">
        <f>VLOOKUP(E1490,'FILIAIS PETZ'!$A$2:$K$2000,11,0)</f>
        <v>18328118003981</v>
      </c>
      <c r="AK1490" s="44">
        <f t="shared" si="95"/>
        <v>18328118003981</v>
      </c>
    </row>
    <row r="1491" spans="1:37" s="14" customFormat="1" ht="15" customHeight="1" thickBot="1" x14ac:dyDescent="0.25">
      <c r="A1491" s="9" t="str">
        <f t="shared" si="94"/>
        <v>PREVENTIVA</v>
      </c>
      <c r="B1491" s="18">
        <f>VLOOKUP(C1491,FORNECEDORES!D:E,2,0)</f>
        <v>9057</v>
      </c>
      <c r="C1491" s="19" t="str">
        <f>VLOOKUP(D1491,FORNECEDORES!A:D,4,0)</f>
        <v>19.357.006/0001-49</v>
      </c>
      <c r="D1491" s="13" t="s">
        <v>2290</v>
      </c>
      <c r="E1491" s="20" t="str">
        <f t="shared" si="93"/>
        <v>04 0061</v>
      </c>
      <c r="F1491" s="28" t="s">
        <v>4946</v>
      </c>
      <c r="G1491" s="21" t="str">
        <f>VLOOKUP(E1491,'FILIAIS PETZ'!A:E,5,0)</f>
        <v>PETZ PAMPULHA</v>
      </c>
      <c r="H1491" s="20" t="str">
        <f>VLOOKUP(E1491,'FILIAIS PETZ'!A:D,4,0)</f>
        <v>PAMP-MG</v>
      </c>
      <c r="I1491" s="46">
        <v>45352</v>
      </c>
      <c r="J1491" s="9" t="s">
        <v>4980</v>
      </c>
      <c r="K1491" s="9" t="s">
        <v>5858</v>
      </c>
      <c r="L1491" s="29" t="s">
        <v>6199</v>
      </c>
      <c r="M1491" s="46">
        <v>45363</v>
      </c>
      <c r="N1491" s="46">
        <v>45385</v>
      </c>
      <c r="O1491" s="46">
        <v>45364</v>
      </c>
      <c r="P1491" s="28" t="s">
        <v>4998</v>
      </c>
      <c r="Q1491" s="10">
        <v>3</v>
      </c>
      <c r="R1491" s="10" t="s">
        <v>4991</v>
      </c>
      <c r="S1491" s="10" t="s">
        <v>4983</v>
      </c>
      <c r="T1491" s="10" t="s">
        <v>32</v>
      </c>
      <c r="U1491" s="10">
        <v>11002</v>
      </c>
      <c r="V1491" s="10">
        <v>11002</v>
      </c>
      <c r="W1491" s="10" t="s">
        <v>5019</v>
      </c>
      <c r="X1491" s="10" t="s">
        <v>4985</v>
      </c>
      <c r="Y1491" s="10" t="s">
        <v>4980</v>
      </c>
      <c r="Z1491" s="10" t="s">
        <v>4980</v>
      </c>
      <c r="AA1491" s="10" t="s">
        <v>4989</v>
      </c>
      <c r="AB1491" s="10" t="s">
        <v>5066</v>
      </c>
      <c r="AC1491" s="10" t="s">
        <v>4999</v>
      </c>
      <c r="AD1491" s="29"/>
      <c r="AE1491" s="20" t="str">
        <f>VLOOKUP(E1491,'FILIAIS PETZ'!A:Q,17,0)</f>
        <v>MG-1</v>
      </c>
      <c r="AF1491" s="20" t="str">
        <f>VLOOKUP(E1491,'FILIAIS PETZ'!A:Q,3,0)</f>
        <v>FELICIO</v>
      </c>
      <c r="AG1491" s="20" t="str">
        <f>VLOOKUP(E1491,'FILIAIS PETZ'!A:Q,2,0)</f>
        <v>R3</v>
      </c>
      <c r="AH1491" s="75">
        <v>1800</v>
      </c>
      <c r="AI1491" s="16" t="s">
        <v>5999</v>
      </c>
      <c r="AJ1491" s="43">
        <f>VLOOKUP(E1491,'FILIAIS PETZ'!$A$2:$K$2000,11,0)</f>
        <v>18328118006069</v>
      </c>
      <c r="AK1491" s="44">
        <f t="shared" si="95"/>
        <v>18328118006069</v>
      </c>
    </row>
    <row r="1492" spans="1:37" s="14" customFormat="1" ht="15" customHeight="1" thickBot="1" x14ac:dyDescent="0.25">
      <c r="A1492" s="9" t="str">
        <f t="shared" si="94"/>
        <v>PREVENTIVA</v>
      </c>
      <c r="B1492" s="18">
        <f>VLOOKUP(C1492,FORNECEDORES!D:E,2,0)</f>
        <v>9057</v>
      </c>
      <c r="C1492" s="19" t="str">
        <f>VLOOKUP(D1492,FORNECEDORES!A:D,4,0)</f>
        <v>19.357.006/0001-49</v>
      </c>
      <c r="D1492" s="13" t="s">
        <v>2290</v>
      </c>
      <c r="E1492" s="20" t="str">
        <f t="shared" si="93"/>
        <v>04 0084</v>
      </c>
      <c r="F1492" s="28" t="s">
        <v>4958</v>
      </c>
      <c r="G1492" s="21" t="str">
        <f>VLOOKUP(E1492,'FILIAIS PETZ'!A:E,5,0)</f>
        <v>PETZ RAJA</v>
      </c>
      <c r="H1492" s="20" t="str">
        <f>VLOOKUP(E1492,'FILIAIS PETZ'!A:D,4,0)</f>
        <v>RAJA-MG</v>
      </c>
      <c r="I1492" s="46">
        <v>45352</v>
      </c>
      <c r="J1492" s="9" t="s">
        <v>4980</v>
      </c>
      <c r="K1492" s="9" t="s">
        <v>5858</v>
      </c>
      <c r="L1492" s="29" t="s">
        <v>6195</v>
      </c>
      <c r="M1492" s="46">
        <v>45363</v>
      </c>
      <c r="N1492" s="46">
        <v>45385</v>
      </c>
      <c r="O1492" s="46">
        <v>45364</v>
      </c>
      <c r="P1492" s="28" t="s">
        <v>4998</v>
      </c>
      <c r="Q1492" s="10">
        <v>3</v>
      </c>
      <c r="R1492" s="10" t="s">
        <v>4991</v>
      </c>
      <c r="S1492" s="10" t="s">
        <v>4983</v>
      </c>
      <c r="T1492" s="10" t="s">
        <v>32</v>
      </c>
      <c r="U1492" s="10">
        <v>11002</v>
      </c>
      <c r="V1492" s="10">
        <v>11002</v>
      </c>
      <c r="W1492" s="10" t="s">
        <v>5019</v>
      </c>
      <c r="X1492" s="10" t="s">
        <v>4985</v>
      </c>
      <c r="Y1492" s="10" t="s">
        <v>4980</v>
      </c>
      <c r="Z1492" s="10" t="s">
        <v>4980</v>
      </c>
      <c r="AA1492" s="10" t="s">
        <v>4989</v>
      </c>
      <c r="AB1492" s="10" t="s">
        <v>5066</v>
      </c>
      <c r="AC1492" s="10" t="s">
        <v>4999</v>
      </c>
      <c r="AD1492" s="29"/>
      <c r="AE1492" s="20" t="str">
        <f>VLOOKUP(E1492,'FILIAIS PETZ'!A:Q,17,0)</f>
        <v>MG-1</v>
      </c>
      <c r="AF1492" s="20" t="str">
        <f>VLOOKUP(E1492,'FILIAIS PETZ'!A:Q,3,0)</f>
        <v>FELICIO</v>
      </c>
      <c r="AG1492" s="20" t="str">
        <f>VLOOKUP(E1492,'FILIAIS PETZ'!A:Q,2,0)</f>
        <v>R3</v>
      </c>
      <c r="AH1492" s="75">
        <v>1200</v>
      </c>
      <c r="AI1492" s="16" t="s">
        <v>5999</v>
      </c>
      <c r="AJ1492" s="43">
        <f>VLOOKUP(E1492,'FILIAIS PETZ'!$A$2:$K$2000,11,0)</f>
        <v>18328118007707</v>
      </c>
      <c r="AK1492" s="44">
        <f t="shared" si="95"/>
        <v>18328118007707</v>
      </c>
    </row>
    <row r="1493" spans="1:37" s="14" customFormat="1" ht="15" customHeight="1" thickBot="1" x14ac:dyDescent="0.25">
      <c r="A1493" s="9" t="str">
        <f t="shared" si="94"/>
        <v>PREVENTIVA</v>
      </c>
      <c r="B1493" s="18">
        <f>VLOOKUP(C1493,FORNECEDORES!D:E,2,0)</f>
        <v>9057</v>
      </c>
      <c r="C1493" s="19" t="str">
        <f>VLOOKUP(D1493,FORNECEDORES!A:D,4,0)</f>
        <v>19.357.006/0001-49</v>
      </c>
      <c r="D1493" s="13" t="s">
        <v>2290</v>
      </c>
      <c r="E1493" s="20" t="str">
        <f t="shared" si="93"/>
        <v>04 0155</v>
      </c>
      <c r="F1493" s="28" t="s">
        <v>4929</v>
      </c>
      <c r="G1493" s="21" t="str">
        <f>VLOOKUP(E1493,'FILIAIS PETZ'!A:E,5,0)</f>
        <v>PETZ SETE LAGOAS</v>
      </c>
      <c r="H1493" s="20" t="str">
        <f>VLOOKUP(E1493,'FILIAIS PETZ'!A:D,4,0)</f>
        <v>STLG-MG</v>
      </c>
      <c r="I1493" s="46">
        <v>45352</v>
      </c>
      <c r="J1493" s="9" t="s">
        <v>4980</v>
      </c>
      <c r="K1493" s="9" t="s">
        <v>5858</v>
      </c>
      <c r="L1493" s="29" t="s">
        <v>6201</v>
      </c>
      <c r="M1493" s="46">
        <v>45363</v>
      </c>
      <c r="N1493" s="46">
        <v>45385</v>
      </c>
      <c r="O1493" s="46">
        <v>45364</v>
      </c>
      <c r="P1493" s="28" t="s">
        <v>4998</v>
      </c>
      <c r="Q1493" s="10">
        <v>3</v>
      </c>
      <c r="R1493" s="10" t="s">
        <v>4991</v>
      </c>
      <c r="S1493" s="10" t="s">
        <v>4983</v>
      </c>
      <c r="T1493" s="10" t="s">
        <v>32</v>
      </c>
      <c r="U1493" s="10">
        <v>11002</v>
      </c>
      <c r="V1493" s="10">
        <v>11002</v>
      </c>
      <c r="W1493" s="10"/>
      <c r="X1493" s="10" t="s">
        <v>4985</v>
      </c>
      <c r="Y1493" s="10" t="s">
        <v>4980</v>
      </c>
      <c r="Z1493" s="10" t="s">
        <v>4980</v>
      </c>
      <c r="AA1493" s="10" t="s">
        <v>4989</v>
      </c>
      <c r="AB1493" s="10" t="s">
        <v>5066</v>
      </c>
      <c r="AC1493" s="10" t="s">
        <v>4999</v>
      </c>
      <c r="AD1493" s="29"/>
      <c r="AE1493" s="20" t="str">
        <f>VLOOKUP(E1493,'FILIAIS PETZ'!A:Q,17,0)</f>
        <v>MG-1</v>
      </c>
      <c r="AF1493" s="20" t="str">
        <f>VLOOKUP(E1493,'FILIAIS PETZ'!A:Q,3,0)</f>
        <v>FELICIO</v>
      </c>
      <c r="AG1493" s="20" t="str">
        <f>VLOOKUP(E1493,'FILIAIS PETZ'!A:Q,2,0)</f>
        <v>R3</v>
      </c>
      <c r="AH1493" s="75">
        <v>1200</v>
      </c>
      <c r="AI1493" s="16" t="s">
        <v>5999</v>
      </c>
      <c r="AJ1493" s="43">
        <f>VLOOKUP(E1493,'FILIAIS PETZ'!$A$2:$K$2000,11,0)</f>
        <v>18328118015645</v>
      </c>
      <c r="AK1493" s="44">
        <f t="shared" si="95"/>
        <v>18328118015645</v>
      </c>
    </row>
    <row r="1494" spans="1:37" s="14" customFormat="1" ht="15" customHeight="1" thickBot="1" x14ac:dyDescent="0.25">
      <c r="A1494" s="9" t="str">
        <f t="shared" si="94"/>
        <v>PREVENTIVA</v>
      </c>
      <c r="B1494" s="18">
        <f>VLOOKUP(C1494,FORNECEDORES!D:E,2,0)</f>
        <v>741390</v>
      </c>
      <c r="C1494" s="19" t="str">
        <f>VLOOKUP(D1494,FORNECEDORES!A:D,4,0)</f>
        <v>53.327.206/0001-97</v>
      </c>
      <c r="D1494" s="13" t="s">
        <v>1785</v>
      </c>
      <c r="E1494" s="20" t="str">
        <f t="shared" si="93"/>
        <v>04 0095</v>
      </c>
      <c r="F1494" s="28" t="s">
        <v>4945</v>
      </c>
      <c r="G1494" s="21" t="str">
        <f>VLOOKUP(E1494,'FILIAIS PETZ'!A:E,5,0)</f>
        <v>PETZ BETIM</v>
      </c>
      <c r="H1494" s="20" t="str">
        <f>VLOOKUP(E1494,'FILIAIS PETZ'!A:D,4,0)</f>
        <v>BTIM-MG</v>
      </c>
      <c r="I1494" s="46">
        <v>45352</v>
      </c>
      <c r="J1494" s="9" t="s">
        <v>4980</v>
      </c>
      <c r="K1494" s="9" t="s">
        <v>5858</v>
      </c>
      <c r="L1494" s="29" t="s">
        <v>6178</v>
      </c>
      <c r="M1494" s="46">
        <v>45362</v>
      </c>
      <c r="N1494" s="46">
        <v>45385</v>
      </c>
      <c r="O1494" s="46">
        <v>45364</v>
      </c>
      <c r="P1494" s="28" t="s">
        <v>4998</v>
      </c>
      <c r="Q1494" s="10">
        <v>3</v>
      </c>
      <c r="R1494" s="10" t="s">
        <v>4991</v>
      </c>
      <c r="S1494" s="10" t="s">
        <v>4983</v>
      </c>
      <c r="T1494" s="10" t="s">
        <v>32</v>
      </c>
      <c r="U1494" s="10">
        <v>11002</v>
      </c>
      <c r="V1494" s="10">
        <v>11002</v>
      </c>
      <c r="W1494" s="10"/>
      <c r="X1494" s="10" t="s">
        <v>4992</v>
      </c>
      <c r="Y1494" s="10" t="s">
        <v>4980</v>
      </c>
      <c r="Z1494" s="10" t="s">
        <v>4980</v>
      </c>
      <c r="AA1494" s="10" t="s">
        <v>4992</v>
      </c>
      <c r="AB1494" s="10" t="s">
        <v>5066</v>
      </c>
      <c r="AC1494" s="10" t="s">
        <v>4999</v>
      </c>
      <c r="AD1494" s="29"/>
      <c r="AE1494" s="20" t="str">
        <f>VLOOKUP(E1494,'FILIAIS PETZ'!A:Q,17,0)</f>
        <v>MG-2</v>
      </c>
      <c r="AF1494" s="20" t="str">
        <f>VLOOKUP(E1494,'FILIAIS PETZ'!A:Q,3,0)</f>
        <v>FELICIO</v>
      </c>
      <c r="AG1494" s="20" t="str">
        <f>VLOOKUP(E1494,'FILIAIS PETZ'!A:Q,2,0)</f>
        <v>R3</v>
      </c>
      <c r="AH1494" s="75">
        <v>1350</v>
      </c>
      <c r="AI1494" s="16" t="s">
        <v>6000</v>
      </c>
      <c r="AJ1494" s="43">
        <f>VLOOKUP(E1494,'FILIAIS PETZ'!$A$2:$K$2000,11,0)</f>
        <v>18328118009084</v>
      </c>
      <c r="AK1494" s="44">
        <f t="shared" si="95"/>
        <v>18328118009084</v>
      </c>
    </row>
    <row r="1495" spans="1:37" s="14" customFormat="1" ht="15" customHeight="1" thickBot="1" x14ac:dyDescent="0.25">
      <c r="A1495" s="9" t="str">
        <f t="shared" si="94"/>
        <v>PREVENTIVA</v>
      </c>
      <c r="B1495" s="18">
        <f>VLOOKUP(C1495,FORNECEDORES!D:E,2,0)</f>
        <v>741390</v>
      </c>
      <c r="C1495" s="19" t="str">
        <f>VLOOKUP(D1495,FORNECEDORES!A:D,4,0)</f>
        <v>53.327.206/0001-97</v>
      </c>
      <c r="D1495" s="13" t="s">
        <v>1785</v>
      </c>
      <c r="E1495" s="20" t="str">
        <f t="shared" si="93"/>
        <v>04 0130</v>
      </c>
      <c r="F1495" s="28" t="s">
        <v>4975</v>
      </c>
      <c r="G1495" s="21" t="str">
        <f>VLOOKUP(E1495,'FILIAIS PETZ'!A:E,5,0)</f>
        <v>PETZ CARLOS LUZ</v>
      </c>
      <c r="H1495" s="20" t="str">
        <f>VLOOKUP(E1495,'FILIAIS PETZ'!A:D,4,0)</f>
        <v>CLUZ-MG</v>
      </c>
      <c r="I1495" s="46">
        <v>45352</v>
      </c>
      <c r="J1495" s="9" t="s">
        <v>4980</v>
      </c>
      <c r="K1495" s="9" t="s">
        <v>5858</v>
      </c>
      <c r="L1495" s="29" t="s">
        <v>6179</v>
      </c>
      <c r="M1495" s="46">
        <v>45362</v>
      </c>
      <c r="N1495" s="46">
        <v>45385</v>
      </c>
      <c r="O1495" s="46">
        <v>45364</v>
      </c>
      <c r="P1495" s="28" t="s">
        <v>4998</v>
      </c>
      <c r="Q1495" s="10">
        <v>3</v>
      </c>
      <c r="R1495" s="10" t="s">
        <v>4991</v>
      </c>
      <c r="S1495" s="10" t="s">
        <v>4983</v>
      </c>
      <c r="T1495" s="10" t="s">
        <v>32</v>
      </c>
      <c r="U1495" s="10">
        <v>11002</v>
      </c>
      <c r="V1495" s="10">
        <v>11002</v>
      </c>
      <c r="W1495" s="10"/>
      <c r="X1495" s="10" t="s">
        <v>4992</v>
      </c>
      <c r="Y1495" s="10" t="s">
        <v>4980</v>
      </c>
      <c r="Z1495" s="10" t="s">
        <v>4980</v>
      </c>
      <c r="AA1495" s="10" t="s">
        <v>4992</v>
      </c>
      <c r="AB1495" s="10" t="s">
        <v>5066</v>
      </c>
      <c r="AC1495" s="10" t="s">
        <v>4999</v>
      </c>
      <c r="AD1495" s="29"/>
      <c r="AE1495" s="20" t="str">
        <f>VLOOKUP(E1495,'FILIAIS PETZ'!A:Q,17,0)</f>
        <v>MG-1</v>
      </c>
      <c r="AF1495" s="20" t="str">
        <f>VLOOKUP(E1495,'FILIAIS PETZ'!A:Q,3,0)</f>
        <v>FELICIO</v>
      </c>
      <c r="AG1495" s="20" t="str">
        <f>VLOOKUP(E1495,'FILIAIS PETZ'!A:Q,2,0)</f>
        <v>R3</v>
      </c>
      <c r="AH1495" s="75">
        <v>840</v>
      </c>
      <c r="AI1495" s="16" t="s">
        <v>6000</v>
      </c>
      <c r="AJ1495" s="43">
        <f>VLOOKUP(E1495,'FILIAIS PETZ'!$A$2:$K$2000,11,0)</f>
        <v>18328118012204</v>
      </c>
      <c r="AK1495" s="44">
        <f t="shared" si="95"/>
        <v>18328118012204</v>
      </c>
    </row>
    <row r="1496" spans="1:37" s="14" customFormat="1" ht="15" customHeight="1" thickBot="1" x14ac:dyDescent="0.25">
      <c r="A1496" s="9" t="str">
        <f t="shared" si="94"/>
        <v>PREVENTIVA</v>
      </c>
      <c r="B1496" s="18">
        <f>VLOOKUP(C1496,FORNECEDORES!D:E,2,0)</f>
        <v>7736</v>
      </c>
      <c r="C1496" s="19" t="str">
        <f>VLOOKUP(D1496,FORNECEDORES!A:D,4,0)</f>
        <v>27.385.816/0001-37</v>
      </c>
      <c r="D1496" s="13" t="s">
        <v>2591</v>
      </c>
      <c r="E1496" s="20" t="str">
        <f t="shared" si="93"/>
        <v>04 0240</v>
      </c>
      <c r="F1496" s="28" t="s">
        <v>4955</v>
      </c>
      <c r="G1496" s="21" t="str">
        <f>VLOOKUP(E1496,'FILIAIS PETZ'!A:E,5,0)</f>
        <v xml:space="preserve">CENTRO DE DISTRIBUIÇÃO HIDROLANDIA </v>
      </c>
      <c r="H1496" s="20" t="str">
        <f>VLOOKUP(E1496,'FILIAIS PETZ'!A:D,4,0)</f>
        <v>CDHD-GO</v>
      </c>
      <c r="I1496" s="46">
        <v>45352</v>
      </c>
      <c r="J1496" s="9" t="s">
        <v>4980</v>
      </c>
      <c r="K1496" s="9" t="s">
        <v>5858</v>
      </c>
      <c r="L1496" s="29" t="s">
        <v>6828</v>
      </c>
      <c r="M1496" s="46">
        <v>45384</v>
      </c>
      <c r="N1496" s="46">
        <v>45413</v>
      </c>
      <c r="O1496" s="46">
        <v>45398</v>
      </c>
      <c r="P1496" s="28" t="s">
        <v>4998</v>
      </c>
      <c r="Q1496" s="10">
        <v>3</v>
      </c>
      <c r="R1496" s="10" t="s">
        <v>4991</v>
      </c>
      <c r="S1496" s="10" t="s">
        <v>4983</v>
      </c>
      <c r="T1496" s="10" t="s">
        <v>32</v>
      </c>
      <c r="U1496" s="10">
        <v>11002</v>
      </c>
      <c r="V1496" s="10">
        <v>11002</v>
      </c>
      <c r="W1496" s="10"/>
      <c r="X1496" s="10" t="s">
        <v>4992</v>
      </c>
      <c r="Y1496" s="10" t="s">
        <v>4980</v>
      </c>
      <c r="Z1496" s="10" t="s">
        <v>4980</v>
      </c>
      <c r="AA1496" s="10" t="s">
        <v>4992</v>
      </c>
      <c r="AB1496" s="10" t="s">
        <v>5066</v>
      </c>
      <c r="AC1496" s="10" t="s">
        <v>4999</v>
      </c>
      <c r="AD1496" s="29"/>
      <c r="AE1496" s="20" t="str">
        <f>VLOOKUP(E1496,'FILIAIS PETZ'!A:Q,17,0)</f>
        <v>CD</v>
      </c>
      <c r="AF1496" s="20" t="str">
        <f>VLOOKUP(E1496,'FILIAIS PETZ'!A:Q,3,0)</f>
        <v>FELICIO</v>
      </c>
      <c r="AG1496" s="20" t="str">
        <f>VLOOKUP(E1496,'FILIAIS PETZ'!A:Q,2,0)</f>
        <v>CD</v>
      </c>
      <c r="AH1496" s="75">
        <v>1800</v>
      </c>
      <c r="AI1496" s="16" t="s">
        <v>6000</v>
      </c>
      <c r="AJ1496" s="43" t="str">
        <f>VLOOKUP(E1496,'FILIAIS PETZ'!$A$2:$K$2000,11,0)</f>
        <v>18.328.118/0228-54</v>
      </c>
      <c r="AK1496" s="44" t="str">
        <f t="shared" si="95"/>
        <v>18.328.118/0228-54</v>
      </c>
    </row>
    <row r="1497" spans="1:37" s="14" customFormat="1" ht="15" customHeight="1" thickBot="1" x14ac:dyDescent="0.25">
      <c r="A1497" s="9" t="str">
        <f t="shared" si="94"/>
        <v>PREVENTIVA</v>
      </c>
      <c r="B1497" s="18">
        <f>VLOOKUP(C1497,FORNECEDORES!D:E,2,0)</f>
        <v>7736</v>
      </c>
      <c r="C1497" s="19" t="str">
        <f>VLOOKUP(D1497,FORNECEDORES!A:D,4,0)</f>
        <v>27.385.816/0001-37</v>
      </c>
      <c r="D1497" s="13" t="s">
        <v>2591</v>
      </c>
      <c r="E1497" s="20" t="str">
        <f t="shared" si="93"/>
        <v>04 0240</v>
      </c>
      <c r="F1497" s="28" t="s">
        <v>4955</v>
      </c>
      <c r="G1497" s="21" t="str">
        <f>VLOOKUP(E1497,'FILIAIS PETZ'!A:E,5,0)</f>
        <v xml:space="preserve">CENTRO DE DISTRIBUIÇÃO HIDROLANDIA </v>
      </c>
      <c r="H1497" s="20" t="str">
        <f>VLOOKUP(E1497,'FILIAIS PETZ'!A:D,4,0)</f>
        <v>CDHD-GO</v>
      </c>
      <c r="I1497" s="46">
        <v>45352</v>
      </c>
      <c r="J1497" s="9" t="s">
        <v>4980</v>
      </c>
      <c r="K1497" s="9" t="s">
        <v>5858</v>
      </c>
      <c r="L1497" s="29" t="s">
        <v>6829</v>
      </c>
      <c r="M1497" s="46">
        <v>45384</v>
      </c>
      <c r="N1497" s="46">
        <v>45413</v>
      </c>
      <c r="O1497" s="46">
        <v>45398</v>
      </c>
      <c r="P1497" s="28" t="s">
        <v>4998</v>
      </c>
      <c r="Q1497" s="10">
        <v>3</v>
      </c>
      <c r="R1497" s="10">
        <v>1</v>
      </c>
      <c r="S1497" s="10">
        <v>8</v>
      </c>
      <c r="T1497" s="10" t="s">
        <v>32</v>
      </c>
      <c r="U1497" s="10">
        <v>11002</v>
      </c>
      <c r="V1497" s="10">
        <v>11002</v>
      </c>
      <c r="W1497" s="10" t="s">
        <v>5019</v>
      </c>
      <c r="X1497" s="10" t="s">
        <v>4985</v>
      </c>
      <c r="Y1497" s="10" t="s">
        <v>4980</v>
      </c>
      <c r="Z1497" s="10" t="s">
        <v>4980</v>
      </c>
      <c r="AA1497" s="10" t="s">
        <v>4989</v>
      </c>
      <c r="AB1497" s="10" t="s">
        <v>5066</v>
      </c>
      <c r="AC1497" s="10" t="s">
        <v>4999</v>
      </c>
      <c r="AD1497" s="29"/>
      <c r="AE1497" s="20" t="str">
        <f>VLOOKUP(E1497,'FILIAIS PETZ'!A:Q,17,0)</f>
        <v>CD</v>
      </c>
      <c r="AF1497" s="20" t="str">
        <f>VLOOKUP(E1497,'FILIAIS PETZ'!A:Q,3,0)</f>
        <v>FELICIO</v>
      </c>
      <c r="AG1497" s="20" t="str">
        <f>VLOOKUP(E1497,'FILIAIS PETZ'!A:Q,2,0)</f>
        <v>CD</v>
      </c>
      <c r="AH1497" s="75">
        <v>1400</v>
      </c>
      <c r="AI1497" s="16" t="s">
        <v>5999</v>
      </c>
      <c r="AJ1497" s="43" t="str">
        <f>VLOOKUP(E1497,'FILIAIS PETZ'!$A$2:$K$2000,11,0)</f>
        <v>18.328.118/0228-54</v>
      </c>
      <c r="AK1497" s="44" t="str">
        <f t="shared" si="95"/>
        <v>18.328.118/0228-54</v>
      </c>
    </row>
    <row r="1498" spans="1:37" s="14" customFormat="1" ht="15" customHeight="1" thickBot="1" x14ac:dyDescent="0.25">
      <c r="A1498" s="9" t="str">
        <f t="shared" si="94"/>
        <v>PREVENTIVA</v>
      </c>
      <c r="B1498" s="18">
        <f>VLOOKUP(C1498,FORNECEDORES!D:E,2,0)</f>
        <v>7736</v>
      </c>
      <c r="C1498" s="19" t="str">
        <f>VLOOKUP(D1498,FORNECEDORES!A:D,4,0)</f>
        <v>27.385.816/0001-37</v>
      </c>
      <c r="D1498" s="13" t="s">
        <v>2591</v>
      </c>
      <c r="E1498" s="20" t="str">
        <f t="shared" si="93"/>
        <v>04 0062</v>
      </c>
      <c r="F1498" s="28" t="s">
        <v>4968</v>
      </c>
      <c r="G1498" s="21" t="str">
        <f>VLOOKUP(E1498,'FILIAIS PETZ'!A:E,5,0)</f>
        <v>PETZ BRASILIA ASA NORTE</v>
      </c>
      <c r="H1498" s="20" t="str">
        <f>VLOOKUP(E1498,'FILIAIS PETZ'!A:D,4,0)</f>
        <v>ASAN-DF</v>
      </c>
      <c r="I1498" s="46">
        <v>45352</v>
      </c>
      <c r="J1498" s="9" t="s">
        <v>4980</v>
      </c>
      <c r="K1498" s="9" t="s">
        <v>5858</v>
      </c>
      <c r="L1498" s="29" t="s">
        <v>6822</v>
      </c>
      <c r="M1498" s="46">
        <v>45384</v>
      </c>
      <c r="N1498" s="46">
        <v>45413</v>
      </c>
      <c r="O1498" s="46">
        <v>45398</v>
      </c>
      <c r="P1498" s="28" t="s">
        <v>4998</v>
      </c>
      <c r="Q1498" s="10">
        <v>3</v>
      </c>
      <c r="R1498" s="10" t="s">
        <v>4991</v>
      </c>
      <c r="S1498" s="10" t="s">
        <v>4983</v>
      </c>
      <c r="T1498" s="10" t="s">
        <v>32</v>
      </c>
      <c r="U1498" s="10">
        <v>11002</v>
      </c>
      <c r="V1498" s="10">
        <v>11002</v>
      </c>
      <c r="W1498" s="10"/>
      <c r="X1498" s="10" t="s">
        <v>4992</v>
      </c>
      <c r="Y1498" s="10" t="s">
        <v>4980</v>
      </c>
      <c r="Z1498" s="10" t="s">
        <v>4980</v>
      </c>
      <c r="AA1498" s="10" t="s">
        <v>4992</v>
      </c>
      <c r="AB1498" s="10" t="s">
        <v>5066</v>
      </c>
      <c r="AC1498" s="10" t="s">
        <v>4999</v>
      </c>
      <c r="AD1498" s="29"/>
      <c r="AE1498" s="20" t="str">
        <f>VLOOKUP(E1498,'FILIAIS PETZ'!A:Q,17,0)</f>
        <v>CO-2</v>
      </c>
      <c r="AF1498" s="20" t="str">
        <f>VLOOKUP(E1498,'FILIAIS PETZ'!A:Q,3,0)</f>
        <v>FELICIO</v>
      </c>
      <c r="AG1498" s="20" t="str">
        <f>VLOOKUP(E1498,'FILIAIS PETZ'!A:Q,2,0)</f>
        <v>R3</v>
      </c>
      <c r="AH1498" s="75">
        <v>1500</v>
      </c>
      <c r="AI1498" s="16" t="s">
        <v>6000</v>
      </c>
      <c r="AJ1498" s="43">
        <f>VLOOKUP(E1498,'FILIAIS PETZ'!$A$2:$K$2000,11,0)</f>
        <v>18328118005500</v>
      </c>
      <c r="AK1498" s="44">
        <f t="shared" si="95"/>
        <v>18328118005500</v>
      </c>
    </row>
    <row r="1499" spans="1:37" s="14" customFormat="1" ht="15" customHeight="1" thickBot="1" x14ac:dyDescent="0.25">
      <c r="A1499" s="9" t="str">
        <f t="shared" si="94"/>
        <v>PREVENTIVA</v>
      </c>
      <c r="B1499" s="18">
        <f>VLOOKUP(C1499,FORNECEDORES!D:E,2,0)</f>
        <v>7736</v>
      </c>
      <c r="C1499" s="19" t="str">
        <f>VLOOKUP(D1499,FORNECEDORES!A:D,4,0)</f>
        <v>27.385.816/0001-37</v>
      </c>
      <c r="D1499" s="13" t="s">
        <v>2591</v>
      </c>
      <c r="E1499" s="20" t="str">
        <f t="shared" si="93"/>
        <v>04 0062</v>
      </c>
      <c r="F1499" s="28" t="s">
        <v>4968</v>
      </c>
      <c r="G1499" s="21" t="str">
        <f>VLOOKUP(E1499,'FILIAIS PETZ'!A:E,5,0)</f>
        <v>PETZ BRASILIA ASA NORTE</v>
      </c>
      <c r="H1499" s="20" t="str">
        <f>VLOOKUP(E1499,'FILIAIS PETZ'!A:D,4,0)</f>
        <v>ASAN-DF</v>
      </c>
      <c r="I1499" s="46">
        <v>45352</v>
      </c>
      <c r="J1499" s="9" t="s">
        <v>4980</v>
      </c>
      <c r="K1499" s="9" t="s">
        <v>5858</v>
      </c>
      <c r="L1499" s="29" t="s">
        <v>6823</v>
      </c>
      <c r="M1499" s="46">
        <v>45384</v>
      </c>
      <c r="N1499" s="46">
        <v>45413</v>
      </c>
      <c r="O1499" s="46">
        <v>45398</v>
      </c>
      <c r="P1499" s="28" t="s">
        <v>4998</v>
      </c>
      <c r="Q1499" s="10">
        <v>3</v>
      </c>
      <c r="R1499" s="10" t="s">
        <v>4991</v>
      </c>
      <c r="S1499" s="10" t="s">
        <v>4983</v>
      </c>
      <c r="T1499" s="10" t="s">
        <v>32</v>
      </c>
      <c r="U1499" s="10">
        <v>11002</v>
      </c>
      <c r="V1499" s="10">
        <v>11002</v>
      </c>
      <c r="W1499" s="10" t="s">
        <v>5019</v>
      </c>
      <c r="X1499" s="10" t="s">
        <v>4985</v>
      </c>
      <c r="Y1499" s="10" t="s">
        <v>4980</v>
      </c>
      <c r="Z1499" s="10" t="s">
        <v>4980</v>
      </c>
      <c r="AA1499" s="10" t="s">
        <v>4989</v>
      </c>
      <c r="AB1499" s="10" t="s">
        <v>5066</v>
      </c>
      <c r="AC1499" s="10" t="s">
        <v>4999</v>
      </c>
      <c r="AD1499" s="29"/>
      <c r="AE1499" s="20" t="str">
        <f>VLOOKUP(E1499,'FILIAIS PETZ'!A:Q,17,0)</f>
        <v>CO-2</v>
      </c>
      <c r="AF1499" s="20" t="str">
        <f>VLOOKUP(E1499,'FILIAIS PETZ'!A:Q,3,0)</f>
        <v>FELICIO</v>
      </c>
      <c r="AG1499" s="20" t="str">
        <f>VLOOKUP(E1499,'FILIAIS PETZ'!A:Q,2,0)</f>
        <v>R3</v>
      </c>
      <c r="AH1499" s="75">
        <v>1400</v>
      </c>
      <c r="AI1499" s="16" t="s">
        <v>5999</v>
      </c>
      <c r="AJ1499" s="43">
        <f>VLOOKUP(E1499,'FILIAIS PETZ'!$A$2:$K$2000,11,0)</f>
        <v>18328118005500</v>
      </c>
      <c r="AK1499" s="44">
        <f t="shared" si="95"/>
        <v>18328118005500</v>
      </c>
    </row>
    <row r="1500" spans="1:37" s="14" customFormat="1" ht="15" customHeight="1" thickBot="1" x14ac:dyDescent="0.25">
      <c r="A1500" s="9" t="str">
        <f t="shared" si="94"/>
        <v>PREVENTIVA</v>
      </c>
      <c r="B1500" s="18">
        <f>VLOOKUP(C1500,FORNECEDORES!D:E,2,0)</f>
        <v>7736</v>
      </c>
      <c r="C1500" s="19" t="str">
        <f>VLOOKUP(D1500,FORNECEDORES!A:D,4,0)</f>
        <v>27.385.816/0001-37</v>
      </c>
      <c r="D1500" s="13" t="s">
        <v>2591</v>
      </c>
      <c r="E1500" s="20" t="str">
        <f t="shared" si="93"/>
        <v>04 0048</v>
      </c>
      <c r="F1500" s="28" t="s">
        <v>4970</v>
      </c>
      <c r="G1500" s="21" t="str">
        <f>VLOOKUP(E1500,'FILIAIS PETZ'!A:E,5,0)</f>
        <v>PETZ BRASILIA EPIA</v>
      </c>
      <c r="H1500" s="20" t="str">
        <f>VLOOKUP(E1500,'FILIAIS PETZ'!A:D,4,0)</f>
        <v>EPIA-DF</v>
      </c>
      <c r="I1500" s="46">
        <v>45352</v>
      </c>
      <c r="J1500" s="9" t="s">
        <v>4980</v>
      </c>
      <c r="K1500" s="9" t="s">
        <v>5858</v>
      </c>
      <c r="L1500" s="29" t="s">
        <v>6834</v>
      </c>
      <c r="M1500" s="46">
        <v>45384</v>
      </c>
      <c r="N1500" s="46">
        <v>45413</v>
      </c>
      <c r="O1500" s="46">
        <v>45398</v>
      </c>
      <c r="P1500" s="28" t="s">
        <v>4998</v>
      </c>
      <c r="Q1500" s="10">
        <v>3</v>
      </c>
      <c r="R1500" s="10" t="s">
        <v>4991</v>
      </c>
      <c r="S1500" s="10" t="s">
        <v>4983</v>
      </c>
      <c r="T1500" s="10" t="s">
        <v>32</v>
      </c>
      <c r="U1500" s="10">
        <v>11002</v>
      </c>
      <c r="V1500" s="10">
        <v>11002</v>
      </c>
      <c r="W1500" s="10"/>
      <c r="X1500" s="10" t="s">
        <v>4992</v>
      </c>
      <c r="Y1500" s="10" t="s">
        <v>4980</v>
      </c>
      <c r="Z1500" s="10" t="s">
        <v>4980</v>
      </c>
      <c r="AA1500" s="10" t="s">
        <v>4992</v>
      </c>
      <c r="AB1500" s="10" t="s">
        <v>5066</v>
      </c>
      <c r="AC1500" s="10" t="s">
        <v>4999</v>
      </c>
      <c r="AD1500" s="29"/>
      <c r="AE1500" s="20" t="str">
        <f>VLOOKUP(E1500,'FILIAIS PETZ'!A:Q,17,0)</f>
        <v>CO-2</v>
      </c>
      <c r="AF1500" s="20" t="str">
        <f>VLOOKUP(E1500,'FILIAIS PETZ'!A:Q,3,0)</f>
        <v>FELICIO</v>
      </c>
      <c r="AG1500" s="20" t="str">
        <f>VLOOKUP(E1500,'FILIAIS PETZ'!A:Q,2,0)</f>
        <v>R3</v>
      </c>
      <c r="AH1500" s="75">
        <v>1800</v>
      </c>
      <c r="AI1500" s="16" t="s">
        <v>6000</v>
      </c>
      <c r="AJ1500" s="43">
        <f>VLOOKUP(E1500,'FILIAIS PETZ'!$A$2:$K$2000,11,0)</f>
        <v>18328118004368</v>
      </c>
      <c r="AK1500" s="44">
        <f t="shared" si="95"/>
        <v>18328118004368</v>
      </c>
    </row>
    <row r="1501" spans="1:37" s="14" customFormat="1" ht="15" customHeight="1" thickBot="1" x14ac:dyDescent="0.25">
      <c r="A1501" s="9" t="str">
        <f t="shared" si="94"/>
        <v>PREVENTIVA</v>
      </c>
      <c r="B1501" s="18">
        <f>VLOOKUP(C1501,FORNECEDORES!D:E,2,0)</f>
        <v>7736</v>
      </c>
      <c r="C1501" s="19" t="str">
        <f>VLOOKUP(D1501,FORNECEDORES!A:D,4,0)</f>
        <v>27.385.816/0001-37</v>
      </c>
      <c r="D1501" s="13" t="s">
        <v>2591</v>
      </c>
      <c r="E1501" s="20" t="str">
        <f t="shared" si="93"/>
        <v>04 0048</v>
      </c>
      <c r="F1501" s="28" t="s">
        <v>4970</v>
      </c>
      <c r="G1501" s="21" t="str">
        <f>VLOOKUP(E1501,'FILIAIS PETZ'!A:E,5,0)</f>
        <v>PETZ BRASILIA EPIA</v>
      </c>
      <c r="H1501" s="20" t="str">
        <f>VLOOKUP(E1501,'FILIAIS PETZ'!A:D,4,0)</f>
        <v>EPIA-DF</v>
      </c>
      <c r="I1501" s="46">
        <v>45352</v>
      </c>
      <c r="J1501" s="9" t="s">
        <v>4980</v>
      </c>
      <c r="K1501" s="9" t="s">
        <v>5858</v>
      </c>
      <c r="L1501" s="29" t="s">
        <v>6835</v>
      </c>
      <c r="M1501" s="46">
        <v>45384</v>
      </c>
      <c r="N1501" s="46">
        <v>45413</v>
      </c>
      <c r="O1501" s="46">
        <v>45398</v>
      </c>
      <c r="P1501" s="28" t="s">
        <v>4998</v>
      </c>
      <c r="Q1501" s="10">
        <v>3</v>
      </c>
      <c r="R1501" s="10" t="s">
        <v>4991</v>
      </c>
      <c r="S1501" s="10" t="s">
        <v>4983</v>
      </c>
      <c r="T1501" s="10" t="s">
        <v>32</v>
      </c>
      <c r="U1501" s="10">
        <v>11002</v>
      </c>
      <c r="V1501" s="10">
        <v>11002</v>
      </c>
      <c r="W1501" s="10" t="s">
        <v>5019</v>
      </c>
      <c r="X1501" s="10" t="s">
        <v>4985</v>
      </c>
      <c r="Y1501" s="10" t="s">
        <v>4980</v>
      </c>
      <c r="Z1501" s="10" t="s">
        <v>4980</v>
      </c>
      <c r="AA1501" s="10" t="s">
        <v>4989</v>
      </c>
      <c r="AB1501" s="10" t="s">
        <v>5066</v>
      </c>
      <c r="AC1501" s="10" t="s">
        <v>4999</v>
      </c>
      <c r="AD1501" s="29"/>
      <c r="AE1501" s="20" t="str">
        <f>VLOOKUP(E1501,'FILIAIS PETZ'!A:Q,17,0)</f>
        <v>CO-2</v>
      </c>
      <c r="AF1501" s="20" t="str">
        <f>VLOOKUP(E1501,'FILIAIS PETZ'!A:Q,3,0)</f>
        <v>FELICIO</v>
      </c>
      <c r="AG1501" s="20" t="str">
        <f>VLOOKUP(E1501,'FILIAIS PETZ'!A:Q,2,0)</f>
        <v>R3</v>
      </c>
      <c r="AH1501" s="75">
        <v>1400</v>
      </c>
      <c r="AI1501" s="16" t="s">
        <v>5999</v>
      </c>
      <c r="AJ1501" s="43">
        <f>VLOOKUP(E1501,'FILIAIS PETZ'!$A$2:$K$2000,11,0)</f>
        <v>18328118004368</v>
      </c>
      <c r="AK1501" s="44">
        <f t="shared" si="95"/>
        <v>18328118004368</v>
      </c>
    </row>
    <row r="1502" spans="1:37" s="14" customFormat="1" ht="15" customHeight="1" thickBot="1" x14ac:dyDescent="0.25">
      <c r="A1502" s="9" t="str">
        <f t="shared" si="94"/>
        <v>PREVENTIVA</v>
      </c>
      <c r="B1502" s="18">
        <f>VLOOKUP(C1502,FORNECEDORES!D:E,2,0)</f>
        <v>7736</v>
      </c>
      <c r="C1502" s="19" t="str">
        <f>VLOOKUP(D1502,FORNECEDORES!A:D,4,0)</f>
        <v>27.385.816/0001-37</v>
      </c>
      <c r="D1502" s="13" t="s">
        <v>2591</v>
      </c>
      <c r="E1502" s="20" t="str">
        <f t="shared" si="93"/>
        <v>04 0015</v>
      </c>
      <c r="F1502" s="28" t="s">
        <v>4971</v>
      </c>
      <c r="G1502" s="21" t="str">
        <f>VLOOKUP(E1502,'FILIAIS PETZ'!A:E,5,0)</f>
        <v>PETZ BRASILIA SIA</v>
      </c>
      <c r="H1502" s="20" t="str">
        <f>VLOOKUP(E1502,'FILIAIS PETZ'!A:D,4,0)</f>
        <v>BSIA-DF</v>
      </c>
      <c r="I1502" s="46">
        <v>45352</v>
      </c>
      <c r="J1502" s="9" t="s">
        <v>4980</v>
      </c>
      <c r="K1502" s="9" t="s">
        <v>5858</v>
      </c>
      <c r="L1502" s="29" t="s">
        <v>6693</v>
      </c>
      <c r="M1502" s="46">
        <v>45384</v>
      </c>
      <c r="N1502" s="46">
        <v>45413</v>
      </c>
      <c r="O1502" s="46">
        <v>45392</v>
      </c>
      <c r="P1502" s="28" t="s">
        <v>4998</v>
      </c>
      <c r="Q1502" s="10">
        <v>3</v>
      </c>
      <c r="R1502" s="10" t="s">
        <v>4991</v>
      </c>
      <c r="S1502" s="10" t="s">
        <v>4983</v>
      </c>
      <c r="T1502" s="10" t="s">
        <v>32</v>
      </c>
      <c r="U1502" s="10">
        <v>11002</v>
      </c>
      <c r="V1502" s="10">
        <v>11002</v>
      </c>
      <c r="W1502" s="10"/>
      <c r="X1502" s="10" t="s">
        <v>4992</v>
      </c>
      <c r="Y1502" s="10" t="s">
        <v>4980</v>
      </c>
      <c r="Z1502" s="10" t="s">
        <v>4980</v>
      </c>
      <c r="AA1502" s="10" t="s">
        <v>4992</v>
      </c>
      <c r="AB1502" s="10" t="s">
        <v>5066</v>
      </c>
      <c r="AC1502" s="10" t="s">
        <v>4999</v>
      </c>
      <c r="AD1502" s="29"/>
      <c r="AE1502" s="20" t="str">
        <f>VLOOKUP(E1502,'FILIAIS PETZ'!A:Q,17,0)</f>
        <v>CO-2</v>
      </c>
      <c r="AF1502" s="20" t="str">
        <f>VLOOKUP(E1502,'FILIAIS PETZ'!A:Q,3,0)</f>
        <v>FELICIO</v>
      </c>
      <c r="AG1502" s="20" t="str">
        <f>VLOOKUP(E1502,'FILIAIS PETZ'!A:Q,2,0)</f>
        <v>R3</v>
      </c>
      <c r="AH1502" s="75">
        <v>1800</v>
      </c>
      <c r="AI1502" s="16" t="s">
        <v>6000</v>
      </c>
      <c r="AJ1502" s="43">
        <f>VLOOKUP(E1502,'FILIAIS PETZ'!$A$2:$K$2000,11,0)</f>
        <v>18328118000451</v>
      </c>
      <c r="AK1502" s="44">
        <f t="shared" si="95"/>
        <v>18328118000451</v>
      </c>
    </row>
    <row r="1503" spans="1:37" s="14" customFormat="1" ht="15" customHeight="1" thickBot="1" x14ac:dyDescent="0.25">
      <c r="A1503" s="9" t="str">
        <f t="shared" si="94"/>
        <v>PREVENTIVA</v>
      </c>
      <c r="B1503" s="18">
        <f>VLOOKUP(C1503,FORNECEDORES!D:E,2,0)</f>
        <v>7736</v>
      </c>
      <c r="C1503" s="19" t="str">
        <f>VLOOKUP(D1503,FORNECEDORES!A:D,4,0)</f>
        <v>27.385.816/0001-37</v>
      </c>
      <c r="D1503" s="13" t="s">
        <v>2591</v>
      </c>
      <c r="E1503" s="20" t="str">
        <f t="shared" si="93"/>
        <v>04 0015</v>
      </c>
      <c r="F1503" s="28" t="s">
        <v>4971</v>
      </c>
      <c r="G1503" s="21" t="str">
        <f>VLOOKUP(E1503,'FILIAIS PETZ'!A:E,5,0)</f>
        <v>PETZ BRASILIA SIA</v>
      </c>
      <c r="H1503" s="20" t="str">
        <f>VLOOKUP(E1503,'FILIAIS PETZ'!A:D,4,0)</f>
        <v>BSIA-DF</v>
      </c>
      <c r="I1503" s="46">
        <v>45352</v>
      </c>
      <c r="J1503" s="9" t="s">
        <v>4980</v>
      </c>
      <c r="K1503" s="9" t="s">
        <v>5858</v>
      </c>
      <c r="L1503" s="29" t="s">
        <v>6692</v>
      </c>
      <c r="M1503" s="46">
        <v>45384</v>
      </c>
      <c r="N1503" s="46">
        <v>45413</v>
      </c>
      <c r="O1503" s="46">
        <v>45392</v>
      </c>
      <c r="P1503" s="28" t="s">
        <v>4998</v>
      </c>
      <c r="Q1503" s="10">
        <v>3</v>
      </c>
      <c r="R1503" s="10" t="s">
        <v>4991</v>
      </c>
      <c r="S1503" s="10" t="s">
        <v>4983</v>
      </c>
      <c r="T1503" s="10" t="s">
        <v>32</v>
      </c>
      <c r="U1503" s="10">
        <v>11002</v>
      </c>
      <c r="V1503" s="10">
        <v>11002</v>
      </c>
      <c r="W1503" s="10" t="s">
        <v>5019</v>
      </c>
      <c r="X1503" s="10" t="s">
        <v>4985</v>
      </c>
      <c r="Y1503" s="10" t="s">
        <v>4980</v>
      </c>
      <c r="Z1503" s="10" t="s">
        <v>4980</v>
      </c>
      <c r="AA1503" s="10" t="s">
        <v>4989</v>
      </c>
      <c r="AB1503" s="10" t="s">
        <v>5066</v>
      </c>
      <c r="AC1503" s="10" t="s">
        <v>4999</v>
      </c>
      <c r="AD1503" s="29"/>
      <c r="AE1503" s="20" t="str">
        <f>VLOOKUP(E1503,'FILIAIS PETZ'!A:Q,17,0)</f>
        <v>CO-2</v>
      </c>
      <c r="AF1503" s="20" t="str">
        <f>VLOOKUP(E1503,'FILIAIS PETZ'!A:Q,3,0)</f>
        <v>FELICIO</v>
      </c>
      <c r="AG1503" s="20" t="str">
        <f>VLOOKUP(E1503,'FILIAIS PETZ'!A:Q,2,0)</f>
        <v>R3</v>
      </c>
      <c r="AH1503" s="75">
        <v>1400</v>
      </c>
      <c r="AI1503" s="16" t="s">
        <v>5999</v>
      </c>
      <c r="AJ1503" s="43">
        <f>VLOOKUP(E1503,'FILIAIS PETZ'!$A$2:$K$2000,11,0)</f>
        <v>18328118000451</v>
      </c>
      <c r="AK1503" s="44">
        <f t="shared" si="95"/>
        <v>18328118000451</v>
      </c>
    </row>
    <row r="1504" spans="1:37" s="14" customFormat="1" ht="15" customHeight="1" thickBot="1" x14ac:dyDescent="0.25">
      <c r="A1504" s="9" t="str">
        <f t="shared" si="94"/>
        <v>PREVENTIVA</v>
      </c>
      <c r="B1504" s="18">
        <f>VLOOKUP(C1504,FORNECEDORES!D:E,2,0)</f>
        <v>7736</v>
      </c>
      <c r="C1504" s="19" t="str">
        <f>VLOOKUP(D1504,FORNECEDORES!A:D,4,0)</f>
        <v>27.385.816/0001-37</v>
      </c>
      <c r="D1504" s="13" t="s">
        <v>2591</v>
      </c>
      <c r="E1504" s="20" t="str">
        <f t="shared" si="93"/>
        <v>04 0200</v>
      </c>
      <c r="F1504" s="28" t="s">
        <v>4960</v>
      </c>
      <c r="G1504" s="21" t="str">
        <f>VLOOKUP(E1504,'FILIAIS PETZ'!A:E,5,0)</f>
        <v>PETZ BRASILIA W3 NORTE</v>
      </c>
      <c r="H1504" s="20" t="str">
        <f>VLOOKUP(E1504,'FILIAIS PETZ'!A:D,4,0)</f>
        <v>W3NT-DF</v>
      </c>
      <c r="I1504" s="46">
        <v>45352</v>
      </c>
      <c r="J1504" s="9" t="s">
        <v>4980</v>
      </c>
      <c r="K1504" s="9" t="s">
        <v>5858</v>
      </c>
      <c r="L1504" s="29" t="s">
        <v>6685</v>
      </c>
      <c r="M1504" s="46">
        <v>45384</v>
      </c>
      <c r="N1504" s="46">
        <v>45413</v>
      </c>
      <c r="O1504" s="46">
        <v>45392</v>
      </c>
      <c r="P1504" s="28" t="s">
        <v>4998</v>
      </c>
      <c r="Q1504" s="10">
        <v>3</v>
      </c>
      <c r="R1504" s="10" t="s">
        <v>4991</v>
      </c>
      <c r="S1504" s="10" t="s">
        <v>4983</v>
      </c>
      <c r="T1504" s="10" t="s">
        <v>32</v>
      </c>
      <c r="U1504" s="10">
        <v>11002</v>
      </c>
      <c r="V1504" s="10">
        <v>11002</v>
      </c>
      <c r="W1504" s="10"/>
      <c r="X1504" s="10" t="s">
        <v>4992</v>
      </c>
      <c r="Y1504" s="10" t="s">
        <v>4980</v>
      </c>
      <c r="Z1504" s="10" t="s">
        <v>4980</v>
      </c>
      <c r="AA1504" s="10" t="s">
        <v>4992</v>
      </c>
      <c r="AB1504" s="10" t="s">
        <v>5066</v>
      </c>
      <c r="AC1504" s="10" t="s">
        <v>4999</v>
      </c>
      <c r="AD1504" s="29"/>
      <c r="AE1504" s="20" t="str">
        <f>VLOOKUP(E1504,'FILIAIS PETZ'!A:Q,17,0)</f>
        <v>CO-2</v>
      </c>
      <c r="AF1504" s="20" t="str">
        <f>VLOOKUP(E1504,'FILIAIS PETZ'!A:Q,3,0)</f>
        <v>FELICIO</v>
      </c>
      <c r="AG1504" s="20" t="str">
        <f>VLOOKUP(E1504,'FILIAIS PETZ'!A:Q,2,0)</f>
        <v>R3</v>
      </c>
      <c r="AH1504" s="75">
        <v>2200</v>
      </c>
      <c r="AI1504" s="16" t="s">
        <v>6000</v>
      </c>
      <c r="AJ1504" s="43">
        <f>VLOOKUP(E1504,'FILIAIS PETZ'!$A$2:$K$2000,11,0)</f>
        <v>18328118018660</v>
      </c>
      <c r="AK1504" s="44">
        <f t="shared" si="95"/>
        <v>18328118018660</v>
      </c>
    </row>
    <row r="1505" spans="1:37" s="14" customFormat="1" ht="15" customHeight="1" thickBot="1" x14ac:dyDescent="0.25">
      <c r="A1505" s="9" t="str">
        <f t="shared" si="94"/>
        <v>PREVENTIVA</v>
      </c>
      <c r="B1505" s="18">
        <f>VLOOKUP(C1505,FORNECEDORES!D:E,2,0)</f>
        <v>7736</v>
      </c>
      <c r="C1505" s="19" t="str">
        <f>VLOOKUP(D1505,FORNECEDORES!A:D,4,0)</f>
        <v>27.385.816/0001-37</v>
      </c>
      <c r="D1505" s="13" t="s">
        <v>2591</v>
      </c>
      <c r="E1505" s="20" t="str">
        <f t="shared" si="93"/>
        <v>04 0200</v>
      </c>
      <c r="F1505" s="28" t="s">
        <v>4960</v>
      </c>
      <c r="G1505" s="21" t="str">
        <f>VLOOKUP(E1505,'FILIAIS PETZ'!A:E,5,0)</f>
        <v>PETZ BRASILIA W3 NORTE</v>
      </c>
      <c r="H1505" s="20" t="str">
        <f>VLOOKUP(E1505,'FILIAIS PETZ'!A:D,4,0)</f>
        <v>W3NT-DF</v>
      </c>
      <c r="I1505" s="46">
        <v>45352</v>
      </c>
      <c r="J1505" s="9" t="s">
        <v>4980</v>
      </c>
      <c r="K1505" s="9" t="s">
        <v>5858</v>
      </c>
      <c r="L1505" s="29" t="s">
        <v>6684</v>
      </c>
      <c r="M1505" s="46">
        <v>45384</v>
      </c>
      <c r="N1505" s="46">
        <v>45413</v>
      </c>
      <c r="O1505" s="46">
        <v>45392</v>
      </c>
      <c r="P1505" s="28" t="s">
        <v>4998</v>
      </c>
      <c r="Q1505" s="10">
        <v>3</v>
      </c>
      <c r="R1505" s="10" t="s">
        <v>4991</v>
      </c>
      <c r="S1505" s="10" t="s">
        <v>4983</v>
      </c>
      <c r="T1505" s="10" t="s">
        <v>32</v>
      </c>
      <c r="U1505" s="10">
        <v>11002</v>
      </c>
      <c r="V1505" s="10">
        <v>11002</v>
      </c>
      <c r="W1505" s="10" t="s">
        <v>5019</v>
      </c>
      <c r="X1505" s="10" t="s">
        <v>4985</v>
      </c>
      <c r="Y1505" s="10" t="s">
        <v>4980</v>
      </c>
      <c r="Z1505" s="10" t="s">
        <v>4980</v>
      </c>
      <c r="AA1505" s="10" t="s">
        <v>4989</v>
      </c>
      <c r="AB1505" s="10" t="s">
        <v>5066</v>
      </c>
      <c r="AC1505" s="10" t="s">
        <v>4999</v>
      </c>
      <c r="AD1505" s="29"/>
      <c r="AE1505" s="20" t="str">
        <f>VLOOKUP(E1505,'FILIAIS PETZ'!A:Q,17,0)</f>
        <v>CO-2</v>
      </c>
      <c r="AF1505" s="20" t="str">
        <f>VLOOKUP(E1505,'FILIAIS PETZ'!A:Q,3,0)</f>
        <v>FELICIO</v>
      </c>
      <c r="AG1505" s="20" t="str">
        <f>VLOOKUP(E1505,'FILIAIS PETZ'!A:Q,2,0)</f>
        <v>R3</v>
      </c>
      <c r="AH1505" s="75">
        <v>1600</v>
      </c>
      <c r="AI1505" s="16" t="s">
        <v>5999</v>
      </c>
      <c r="AJ1505" s="43">
        <f>VLOOKUP(E1505,'FILIAIS PETZ'!$A$2:$K$2000,11,0)</f>
        <v>18328118018660</v>
      </c>
      <c r="AK1505" s="44">
        <f t="shared" si="95"/>
        <v>18328118018660</v>
      </c>
    </row>
    <row r="1506" spans="1:37" s="14" customFormat="1" ht="15" customHeight="1" thickBot="1" x14ac:dyDescent="0.25">
      <c r="A1506" s="9" t="str">
        <f t="shared" si="94"/>
        <v>PREVENTIVA</v>
      </c>
      <c r="B1506" s="18">
        <f>VLOOKUP(C1506,FORNECEDORES!D:E,2,0)</f>
        <v>7736</v>
      </c>
      <c r="C1506" s="19" t="str">
        <f>VLOOKUP(D1506,FORNECEDORES!A:D,4,0)</f>
        <v>27.385.816/0001-37</v>
      </c>
      <c r="D1506" s="13" t="s">
        <v>2591</v>
      </c>
      <c r="E1506" s="20" t="str">
        <f t="shared" si="93"/>
        <v>04 0161</v>
      </c>
      <c r="F1506" s="28" t="s">
        <v>4959</v>
      </c>
      <c r="G1506" s="21" t="str">
        <f>VLOOKUP(E1506,'FILIAIS PETZ'!A:E,5,0)</f>
        <v>PETZ CEILANDIA</v>
      </c>
      <c r="H1506" s="20" t="str">
        <f>VLOOKUP(E1506,'FILIAIS PETZ'!A:D,4,0)</f>
        <v>CDIA-DF</v>
      </c>
      <c r="I1506" s="46">
        <v>45352</v>
      </c>
      <c r="J1506" s="9" t="s">
        <v>4980</v>
      </c>
      <c r="K1506" s="9" t="s">
        <v>5858</v>
      </c>
      <c r="L1506" s="29" t="s">
        <v>6831</v>
      </c>
      <c r="M1506" s="46">
        <v>45384</v>
      </c>
      <c r="N1506" s="46">
        <v>45413</v>
      </c>
      <c r="O1506" s="46">
        <v>45398</v>
      </c>
      <c r="P1506" s="28" t="s">
        <v>4998</v>
      </c>
      <c r="Q1506" s="10">
        <v>3</v>
      </c>
      <c r="R1506" s="10" t="s">
        <v>4991</v>
      </c>
      <c r="S1506" s="10" t="s">
        <v>4983</v>
      </c>
      <c r="T1506" s="10" t="s">
        <v>32</v>
      </c>
      <c r="U1506" s="10">
        <v>11002</v>
      </c>
      <c r="V1506" s="10">
        <v>11002</v>
      </c>
      <c r="W1506" s="10" t="s">
        <v>5019</v>
      </c>
      <c r="X1506" s="10" t="s">
        <v>4985</v>
      </c>
      <c r="Y1506" s="10" t="s">
        <v>4980</v>
      </c>
      <c r="Z1506" s="10" t="s">
        <v>4980</v>
      </c>
      <c r="AA1506" s="10" t="s">
        <v>4989</v>
      </c>
      <c r="AB1506" s="10" t="s">
        <v>5066</v>
      </c>
      <c r="AC1506" s="10" t="s">
        <v>4999</v>
      </c>
      <c r="AD1506" s="29"/>
      <c r="AE1506" s="20" t="str">
        <f>VLOOKUP(E1506,'FILIAIS PETZ'!A:Q,17,0)</f>
        <v>CO-1</v>
      </c>
      <c r="AF1506" s="20" t="str">
        <f>VLOOKUP(E1506,'FILIAIS PETZ'!A:Q,3,0)</f>
        <v>FELICIO</v>
      </c>
      <c r="AG1506" s="20" t="str">
        <f>VLOOKUP(E1506,'FILIAIS PETZ'!A:Q,2,0)</f>
        <v>R3</v>
      </c>
      <c r="AH1506" s="75">
        <v>700</v>
      </c>
      <c r="AI1506" s="16" t="s">
        <v>5999</v>
      </c>
      <c r="AJ1506" s="43">
        <f>VLOOKUP(E1506,'FILIAIS PETZ'!$A$2:$K$2000,11,0)</f>
        <v>18328118015211</v>
      </c>
      <c r="AK1506" s="44">
        <f t="shared" si="95"/>
        <v>18328118015211</v>
      </c>
    </row>
    <row r="1507" spans="1:37" s="14" customFormat="1" ht="15" customHeight="1" thickBot="1" x14ac:dyDescent="0.25">
      <c r="A1507" s="9" t="str">
        <f t="shared" si="94"/>
        <v>PREVENTIVA</v>
      </c>
      <c r="B1507" s="18">
        <f>VLOOKUP(C1507,FORNECEDORES!D:E,2,0)</f>
        <v>7736</v>
      </c>
      <c r="C1507" s="19" t="str">
        <f>VLOOKUP(D1507,FORNECEDORES!A:D,4,0)</f>
        <v>27.385.816/0001-37</v>
      </c>
      <c r="D1507" s="13" t="s">
        <v>2591</v>
      </c>
      <c r="E1507" s="20" t="str">
        <f t="shared" si="93"/>
        <v>04 0161</v>
      </c>
      <c r="F1507" s="28" t="s">
        <v>4959</v>
      </c>
      <c r="G1507" s="21" t="str">
        <f>VLOOKUP(E1507,'FILIAIS PETZ'!A:E,5,0)</f>
        <v>PETZ CEILANDIA</v>
      </c>
      <c r="H1507" s="20" t="str">
        <f>VLOOKUP(E1507,'FILIAIS PETZ'!A:D,4,0)</f>
        <v>CDIA-DF</v>
      </c>
      <c r="I1507" s="46">
        <v>45352</v>
      </c>
      <c r="J1507" s="9" t="s">
        <v>4980</v>
      </c>
      <c r="K1507" s="9" t="s">
        <v>5858</v>
      </c>
      <c r="L1507" s="29" t="s">
        <v>6830</v>
      </c>
      <c r="M1507" s="46">
        <v>45384</v>
      </c>
      <c r="N1507" s="46">
        <v>45413</v>
      </c>
      <c r="O1507" s="46">
        <v>45398</v>
      </c>
      <c r="P1507" s="28" t="s">
        <v>4998</v>
      </c>
      <c r="Q1507" s="10">
        <v>3</v>
      </c>
      <c r="R1507" s="10" t="s">
        <v>4991</v>
      </c>
      <c r="S1507" s="10" t="s">
        <v>4983</v>
      </c>
      <c r="T1507" s="10" t="s">
        <v>32</v>
      </c>
      <c r="U1507" s="10">
        <v>11002</v>
      </c>
      <c r="V1507" s="10">
        <v>11002</v>
      </c>
      <c r="W1507" s="10" t="s">
        <v>5019</v>
      </c>
      <c r="X1507" s="10" t="s">
        <v>4992</v>
      </c>
      <c r="Y1507" s="10" t="s">
        <v>4980</v>
      </c>
      <c r="Z1507" s="10" t="s">
        <v>4980</v>
      </c>
      <c r="AA1507" s="10" t="s">
        <v>4992</v>
      </c>
      <c r="AB1507" s="10" t="s">
        <v>5066</v>
      </c>
      <c r="AC1507" s="10" t="s">
        <v>4999</v>
      </c>
      <c r="AD1507" s="29"/>
      <c r="AE1507" s="20" t="str">
        <f>VLOOKUP(E1507,'FILIAIS PETZ'!A:Q,17,0)</f>
        <v>CO-1</v>
      </c>
      <c r="AF1507" s="20" t="str">
        <f>VLOOKUP(E1507,'FILIAIS PETZ'!A:Q,3,0)</f>
        <v>FELICIO</v>
      </c>
      <c r="AG1507" s="20" t="str">
        <f>VLOOKUP(E1507,'FILIAIS PETZ'!A:Q,2,0)</f>
        <v>R3</v>
      </c>
      <c r="AH1507" s="75">
        <v>900</v>
      </c>
      <c r="AI1507" s="16" t="s">
        <v>6000</v>
      </c>
      <c r="AJ1507" s="43">
        <f>VLOOKUP(E1507,'FILIAIS PETZ'!$A$2:$K$2000,11,0)</f>
        <v>18328118015211</v>
      </c>
      <c r="AK1507" s="44">
        <f t="shared" si="95"/>
        <v>18328118015211</v>
      </c>
    </row>
    <row r="1508" spans="1:37" s="14" customFormat="1" ht="15" customHeight="1" thickBot="1" x14ac:dyDescent="0.25">
      <c r="A1508" s="9" t="str">
        <f t="shared" ref="A1508:A1538" si="96">J1508</f>
        <v>PREVENTIVA</v>
      </c>
      <c r="B1508" s="18">
        <f>VLOOKUP(C1508,FORNECEDORES!D:E,2,0)</f>
        <v>7736</v>
      </c>
      <c r="C1508" s="19" t="str">
        <f>VLOOKUP(D1508,FORNECEDORES!A:D,4,0)</f>
        <v>27.385.816/0001-37</v>
      </c>
      <c r="D1508" s="13" t="s">
        <v>2591</v>
      </c>
      <c r="E1508" s="20" t="str">
        <f t="shared" si="93"/>
        <v>04 0273</v>
      </c>
      <c r="F1508" s="28" t="s">
        <v>4972</v>
      </c>
      <c r="G1508" s="21" t="str">
        <f>VLOOKUP(E1508,'FILIAIS PETZ'!A:E,5,0)</f>
        <v xml:space="preserve">PETZ ESTAÇÃO GOIANIA </v>
      </c>
      <c r="H1508" s="20" t="str">
        <f>VLOOKUP(E1508,'FILIAIS PETZ'!A:D,4,0)</f>
        <v>ESTG-GO</v>
      </c>
      <c r="I1508" s="46">
        <v>45352</v>
      </c>
      <c r="J1508" s="9" t="s">
        <v>4980</v>
      </c>
      <c r="K1508" s="9" t="s">
        <v>5858</v>
      </c>
      <c r="L1508" s="29" t="s">
        <v>6833</v>
      </c>
      <c r="M1508" s="46">
        <v>45384</v>
      </c>
      <c r="N1508" s="46">
        <v>45413</v>
      </c>
      <c r="O1508" s="46">
        <v>45398</v>
      </c>
      <c r="P1508" s="28" t="s">
        <v>4998</v>
      </c>
      <c r="Q1508" s="10">
        <v>3</v>
      </c>
      <c r="R1508" s="10" t="s">
        <v>4991</v>
      </c>
      <c r="S1508" s="10" t="s">
        <v>4983</v>
      </c>
      <c r="T1508" s="10" t="s">
        <v>32</v>
      </c>
      <c r="U1508" s="10">
        <v>11002</v>
      </c>
      <c r="V1508" s="10">
        <v>11002</v>
      </c>
      <c r="W1508" s="10" t="s">
        <v>5019</v>
      </c>
      <c r="X1508" s="10" t="s">
        <v>4985</v>
      </c>
      <c r="Y1508" s="10" t="s">
        <v>4980</v>
      </c>
      <c r="Z1508" s="10" t="s">
        <v>4980</v>
      </c>
      <c r="AA1508" s="10" t="s">
        <v>4989</v>
      </c>
      <c r="AB1508" s="10" t="s">
        <v>5066</v>
      </c>
      <c r="AC1508" s="10" t="s">
        <v>4999</v>
      </c>
      <c r="AD1508" s="29"/>
      <c r="AE1508" s="20" t="str">
        <f>VLOOKUP(E1508,'FILIAIS PETZ'!A:Q,17,0)</f>
        <v>CO-2</v>
      </c>
      <c r="AF1508" s="20" t="str">
        <f>VLOOKUP(E1508,'FILIAIS PETZ'!A:Q,3,0)</f>
        <v>FELICIO</v>
      </c>
      <c r="AG1508" s="20" t="str">
        <f>VLOOKUP(E1508,'FILIAIS PETZ'!A:Q,2,0)</f>
        <v>R3</v>
      </c>
      <c r="AH1508" s="75">
        <v>700</v>
      </c>
      <c r="AI1508" s="16" t="s">
        <v>5999</v>
      </c>
      <c r="AJ1508" s="43">
        <f>VLOOKUP(E1508,'FILIAIS PETZ'!$A$2:$K$2000,11,0)</f>
        <v>18328118027732</v>
      </c>
      <c r="AK1508" s="44">
        <f t="shared" ref="AK1508:AK1538" si="97">AJ1508</f>
        <v>18328118027732</v>
      </c>
    </row>
    <row r="1509" spans="1:37" s="14" customFormat="1" ht="15" customHeight="1" thickBot="1" x14ac:dyDescent="0.25">
      <c r="A1509" s="9" t="str">
        <f t="shared" si="96"/>
        <v>PREVENTIVA</v>
      </c>
      <c r="B1509" s="18">
        <f>VLOOKUP(C1509,FORNECEDORES!D:E,2,0)</f>
        <v>7736</v>
      </c>
      <c r="C1509" s="19" t="str">
        <f>VLOOKUP(D1509,FORNECEDORES!A:D,4,0)</f>
        <v>27.385.816/0001-37</v>
      </c>
      <c r="D1509" s="13" t="s">
        <v>2591</v>
      </c>
      <c r="E1509" s="20" t="str">
        <f t="shared" si="93"/>
        <v>04 0273</v>
      </c>
      <c r="F1509" s="28" t="s">
        <v>4972</v>
      </c>
      <c r="G1509" s="21" t="str">
        <f>VLOOKUP(E1509,'FILIAIS PETZ'!A:E,5,0)</f>
        <v xml:space="preserve">PETZ ESTAÇÃO GOIANIA </v>
      </c>
      <c r="H1509" s="20" t="str">
        <f>VLOOKUP(E1509,'FILIAIS PETZ'!A:D,4,0)</f>
        <v>ESTG-GO</v>
      </c>
      <c r="I1509" s="46">
        <v>45352</v>
      </c>
      <c r="J1509" s="9" t="s">
        <v>4980</v>
      </c>
      <c r="K1509" s="9" t="s">
        <v>5858</v>
      </c>
      <c r="L1509" s="29" t="s">
        <v>6832</v>
      </c>
      <c r="M1509" s="46">
        <v>45384</v>
      </c>
      <c r="N1509" s="46">
        <v>45413</v>
      </c>
      <c r="O1509" s="46">
        <v>45398</v>
      </c>
      <c r="P1509" s="28" t="s">
        <v>4998</v>
      </c>
      <c r="Q1509" s="10">
        <v>3</v>
      </c>
      <c r="R1509" s="10" t="s">
        <v>4991</v>
      </c>
      <c r="S1509" s="10" t="s">
        <v>4983</v>
      </c>
      <c r="T1509" s="10" t="s">
        <v>32</v>
      </c>
      <c r="U1509" s="10">
        <v>11002</v>
      </c>
      <c r="V1509" s="10">
        <v>11002</v>
      </c>
      <c r="W1509" s="10" t="s">
        <v>5019</v>
      </c>
      <c r="X1509" s="10" t="s">
        <v>4992</v>
      </c>
      <c r="Y1509" s="10" t="s">
        <v>4980</v>
      </c>
      <c r="Z1509" s="10" t="s">
        <v>4980</v>
      </c>
      <c r="AA1509" s="10" t="s">
        <v>4992</v>
      </c>
      <c r="AB1509" s="10" t="s">
        <v>5066</v>
      </c>
      <c r="AC1509" s="10" t="s">
        <v>4999</v>
      </c>
      <c r="AD1509" s="29"/>
      <c r="AE1509" s="20" t="str">
        <f>VLOOKUP(E1509,'FILIAIS PETZ'!A:Q,17,0)</f>
        <v>CO-2</v>
      </c>
      <c r="AF1509" s="20" t="str">
        <f>VLOOKUP(E1509,'FILIAIS PETZ'!A:Q,3,0)</f>
        <v>FELICIO</v>
      </c>
      <c r="AG1509" s="20" t="str">
        <f>VLOOKUP(E1509,'FILIAIS PETZ'!A:Q,2,0)</f>
        <v>R3</v>
      </c>
      <c r="AH1509" s="75">
        <v>800</v>
      </c>
      <c r="AI1509" s="16" t="s">
        <v>6000</v>
      </c>
      <c r="AJ1509" s="43">
        <f>VLOOKUP(E1509,'FILIAIS PETZ'!$A$2:$K$2000,11,0)</f>
        <v>18328118027732</v>
      </c>
      <c r="AK1509" s="44">
        <f t="shared" si="97"/>
        <v>18328118027732</v>
      </c>
    </row>
    <row r="1510" spans="1:37" s="14" customFormat="1" ht="15" customHeight="1" thickBot="1" x14ac:dyDescent="0.25">
      <c r="A1510" s="9" t="str">
        <f t="shared" si="96"/>
        <v>PREVENTIVA</v>
      </c>
      <c r="B1510" s="18">
        <f>VLOOKUP(C1510,FORNECEDORES!D:E,2,0)</f>
        <v>7736</v>
      </c>
      <c r="C1510" s="19" t="str">
        <f>VLOOKUP(D1510,FORNECEDORES!A:D,4,0)</f>
        <v>27.385.816/0001-37</v>
      </c>
      <c r="D1510" s="13" t="s">
        <v>2591</v>
      </c>
      <c r="E1510" s="20" t="str">
        <f t="shared" si="93"/>
        <v>04 0168</v>
      </c>
      <c r="F1510" s="28" t="s">
        <v>4961</v>
      </c>
      <c r="G1510" s="21" t="str">
        <f>VLOOKUP(E1510,'FILIAIS PETZ'!A:E,5,0)</f>
        <v>PETZ GAMA LESTE</v>
      </c>
      <c r="H1510" s="20" t="str">
        <f>VLOOKUP(E1510,'FILIAIS PETZ'!A:D,4,0)</f>
        <v>GAMA-DF</v>
      </c>
      <c r="I1510" s="46">
        <v>45352</v>
      </c>
      <c r="J1510" s="9" t="s">
        <v>4980</v>
      </c>
      <c r="K1510" s="9" t="s">
        <v>5858</v>
      </c>
      <c r="L1510" s="29" t="s">
        <v>6840</v>
      </c>
      <c r="M1510" s="46">
        <v>45384</v>
      </c>
      <c r="N1510" s="46">
        <v>45413</v>
      </c>
      <c r="O1510" s="46">
        <v>45398</v>
      </c>
      <c r="P1510" s="28" t="s">
        <v>4998</v>
      </c>
      <c r="Q1510" s="10">
        <v>3</v>
      </c>
      <c r="R1510" s="10" t="s">
        <v>4991</v>
      </c>
      <c r="S1510" s="10" t="s">
        <v>4983</v>
      </c>
      <c r="T1510" s="10" t="s">
        <v>32</v>
      </c>
      <c r="U1510" s="10">
        <v>11002</v>
      </c>
      <c r="V1510" s="10">
        <v>11002</v>
      </c>
      <c r="W1510" s="10"/>
      <c r="X1510" s="10" t="s">
        <v>4992</v>
      </c>
      <c r="Y1510" s="10" t="s">
        <v>4980</v>
      </c>
      <c r="Z1510" s="10" t="s">
        <v>4980</v>
      </c>
      <c r="AA1510" s="10" t="s">
        <v>4992</v>
      </c>
      <c r="AB1510" s="10" t="s">
        <v>5066</v>
      </c>
      <c r="AC1510" s="10" t="s">
        <v>4999</v>
      </c>
      <c r="AD1510" s="29"/>
      <c r="AE1510" s="20" t="str">
        <f>VLOOKUP(E1510,'FILIAIS PETZ'!A:Q,17,0)</f>
        <v>CO-1</v>
      </c>
      <c r="AF1510" s="20" t="str">
        <f>VLOOKUP(E1510,'FILIAIS PETZ'!A:Q,3,0)</f>
        <v>FELICIO</v>
      </c>
      <c r="AG1510" s="20" t="str">
        <f>VLOOKUP(E1510,'FILIAIS PETZ'!A:Q,2,0)</f>
        <v>R3</v>
      </c>
      <c r="AH1510" s="75">
        <v>1800</v>
      </c>
      <c r="AI1510" s="16" t="s">
        <v>6000</v>
      </c>
      <c r="AJ1510" s="43">
        <f>VLOOKUP(E1510,'FILIAIS PETZ'!$A$2:$K$2000,11,0)</f>
        <v>18328118016021</v>
      </c>
      <c r="AK1510" s="44">
        <f t="shared" si="97"/>
        <v>18328118016021</v>
      </c>
    </row>
    <row r="1511" spans="1:37" s="14" customFormat="1" ht="15" customHeight="1" thickBot="1" x14ac:dyDescent="0.25">
      <c r="A1511" s="9" t="str">
        <f t="shared" si="96"/>
        <v>PREVENTIVA</v>
      </c>
      <c r="B1511" s="18">
        <f>VLOOKUP(C1511,FORNECEDORES!D:E,2,0)</f>
        <v>7736</v>
      </c>
      <c r="C1511" s="19" t="str">
        <f>VLOOKUP(D1511,FORNECEDORES!A:D,4,0)</f>
        <v>27.385.816/0001-37</v>
      </c>
      <c r="D1511" s="13" t="s">
        <v>2591</v>
      </c>
      <c r="E1511" s="20" t="str">
        <f t="shared" si="93"/>
        <v>04 0168</v>
      </c>
      <c r="F1511" s="28" t="s">
        <v>4961</v>
      </c>
      <c r="G1511" s="21" t="str">
        <f>VLOOKUP(E1511,'FILIAIS PETZ'!A:E,5,0)</f>
        <v>PETZ GAMA LESTE</v>
      </c>
      <c r="H1511" s="20" t="str">
        <f>VLOOKUP(E1511,'FILIAIS PETZ'!A:D,4,0)</f>
        <v>GAMA-DF</v>
      </c>
      <c r="I1511" s="46">
        <v>45352</v>
      </c>
      <c r="J1511" s="9" t="s">
        <v>4980</v>
      </c>
      <c r="K1511" s="9" t="s">
        <v>5858</v>
      </c>
      <c r="L1511" s="29" t="s">
        <v>6841</v>
      </c>
      <c r="M1511" s="46">
        <v>45384</v>
      </c>
      <c r="N1511" s="46">
        <v>45413</v>
      </c>
      <c r="O1511" s="46">
        <v>45398</v>
      </c>
      <c r="P1511" s="28" t="s">
        <v>4998</v>
      </c>
      <c r="Q1511" s="10">
        <v>3</v>
      </c>
      <c r="R1511" s="10" t="s">
        <v>4991</v>
      </c>
      <c r="S1511" s="10" t="s">
        <v>4983</v>
      </c>
      <c r="T1511" s="10" t="s">
        <v>32</v>
      </c>
      <c r="U1511" s="10">
        <v>11002</v>
      </c>
      <c r="V1511" s="10">
        <v>11002</v>
      </c>
      <c r="W1511" s="10" t="s">
        <v>5019</v>
      </c>
      <c r="X1511" s="10" t="s">
        <v>4985</v>
      </c>
      <c r="Y1511" s="10" t="s">
        <v>4980</v>
      </c>
      <c r="Z1511" s="10" t="s">
        <v>4980</v>
      </c>
      <c r="AA1511" s="10" t="s">
        <v>4989</v>
      </c>
      <c r="AB1511" s="10" t="s">
        <v>5066</v>
      </c>
      <c r="AC1511" s="10" t="s">
        <v>4999</v>
      </c>
      <c r="AD1511" s="29"/>
      <c r="AE1511" s="20" t="str">
        <f>VLOOKUP(E1511,'FILIAIS PETZ'!A:Q,17,0)</f>
        <v>CO-1</v>
      </c>
      <c r="AF1511" s="20" t="str">
        <f>VLOOKUP(E1511,'FILIAIS PETZ'!A:Q,3,0)</f>
        <v>FELICIO</v>
      </c>
      <c r="AG1511" s="20" t="str">
        <f>VLOOKUP(E1511,'FILIAIS PETZ'!A:Q,2,0)</f>
        <v>R3</v>
      </c>
      <c r="AH1511" s="75">
        <v>700</v>
      </c>
      <c r="AI1511" s="16" t="s">
        <v>5999</v>
      </c>
      <c r="AJ1511" s="43">
        <f>VLOOKUP(E1511,'FILIAIS PETZ'!$A$2:$K$2000,11,0)</f>
        <v>18328118016021</v>
      </c>
      <c r="AK1511" s="44">
        <f t="shared" si="97"/>
        <v>18328118016021</v>
      </c>
    </row>
    <row r="1512" spans="1:37" s="14" customFormat="1" ht="15" customHeight="1" thickBot="1" x14ac:dyDescent="0.25">
      <c r="A1512" s="9" t="str">
        <f t="shared" si="96"/>
        <v>PREVENTIVA</v>
      </c>
      <c r="B1512" s="18">
        <f>VLOOKUP(C1512,FORNECEDORES!D:E,2,0)</f>
        <v>7736</v>
      </c>
      <c r="C1512" s="19" t="str">
        <f>VLOOKUP(D1512,FORNECEDORES!A:D,4,0)</f>
        <v>27.385.816/0001-37</v>
      </c>
      <c r="D1512" s="13" t="s">
        <v>2591</v>
      </c>
      <c r="E1512" s="20" t="str">
        <f t="shared" ref="E1512:E1574" si="98">CONCATENATE("04 ",F1512)</f>
        <v>04 0207</v>
      </c>
      <c r="F1512" s="28" t="s">
        <v>4962</v>
      </c>
      <c r="G1512" s="21" t="str">
        <f>VLOOKUP(E1512,'FILIAIS PETZ'!A:E,5,0)</f>
        <v>PETZ GILBERTO SALOMÃO</v>
      </c>
      <c r="H1512" s="20" t="str">
        <f>VLOOKUP(E1512,'FILIAIS PETZ'!A:D,4,0)</f>
        <v>GBSL-DF</v>
      </c>
      <c r="I1512" s="46">
        <v>45352</v>
      </c>
      <c r="J1512" s="9" t="s">
        <v>4980</v>
      </c>
      <c r="K1512" s="9" t="s">
        <v>5858</v>
      </c>
      <c r="L1512" s="29" t="s">
        <v>6842</v>
      </c>
      <c r="M1512" s="46">
        <v>45384</v>
      </c>
      <c r="N1512" s="46">
        <v>45413</v>
      </c>
      <c r="O1512" s="46">
        <v>45398</v>
      </c>
      <c r="P1512" s="28" t="s">
        <v>4998</v>
      </c>
      <c r="Q1512" s="10">
        <v>3</v>
      </c>
      <c r="R1512" s="10" t="s">
        <v>4991</v>
      </c>
      <c r="S1512" s="10" t="s">
        <v>4983</v>
      </c>
      <c r="T1512" s="10" t="s">
        <v>32</v>
      </c>
      <c r="U1512" s="10">
        <v>11002</v>
      </c>
      <c r="V1512" s="10">
        <v>11002</v>
      </c>
      <c r="W1512" s="10"/>
      <c r="X1512" s="10" t="s">
        <v>4992</v>
      </c>
      <c r="Y1512" s="10" t="s">
        <v>4980</v>
      </c>
      <c r="Z1512" s="10" t="s">
        <v>4980</v>
      </c>
      <c r="AA1512" s="10" t="s">
        <v>4992</v>
      </c>
      <c r="AB1512" s="10" t="s">
        <v>5066</v>
      </c>
      <c r="AC1512" s="10" t="s">
        <v>4999</v>
      </c>
      <c r="AD1512" s="29"/>
      <c r="AE1512" s="20" t="str">
        <f>VLOOKUP(E1512,'FILIAIS PETZ'!A:Q,17,0)</f>
        <v>CO-1</v>
      </c>
      <c r="AF1512" s="20" t="str">
        <f>VLOOKUP(E1512,'FILIAIS PETZ'!A:Q,3,0)</f>
        <v>FELICIO</v>
      </c>
      <c r="AG1512" s="20" t="str">
        <f>VLOOKUP(E1512,'FILIAIS PETZ'!A:Q,2,0)</f>
        <v>R3</v>
      </c>
      <c r="AH1512" s="75">
        <v>1800</v>
      </c>
      <c r="AI1512" s="16" t="s">
        <v>6000</v>
      </c>
      <c r="AJ1512" s="43">
        <f>VLOOKUP(E1512,'FILIAIS PETZ'!$A$2:$K$2000,11,0)</f>
        <v>18328118020215</v>
      </c>
      <c r="AK1512" s="44">
        <f t="shared" si="97"/>
        <v>18328118020215</v>
      </c>
    </row>
    <row r="1513" spans="1:37" s="14" customFormat="1" ht="15" customHeight="1" thickBot="1" x14ac:dyDescent="0.25">
      <c r="A1513" s="9" t="str">
        <f t="shared" si="96"/>
        <v>PREVENTIVA</v>
      </c>
      <c r="B1513" s="18">
        <f>VLOOKUP(C1513,FORNECEDORES!D:E,2,0)</f>
        <v>7736</v>
      </c>
      <c r="C1513" s="19" t="str">
        <f>VLOOKUP(D1513,FORNECEDORES!A:D,4,0)</f>
        <v>27.385.816/0001-37</v>
      </c>
      <c r="D1513" s="13" t="s">
        <v>2591</v>
      </c>
      <c r="E1513" s="20" t="str">
        <f t="shared" si="98"/>
        <v>04 0207</v>
      </c>
      <c r="F1513" s="28" t="s">
        <v>4962</v>
      </c>
      <c r="G1513" s="21" t="str">
        <f>VLOOKUP(E1513,'FILIAIS PETZ'!A:E,5,0)</f>
        <v>PETZ GILBERTO SALOMÃO</v>
      </c>
      <c r="H1513" s="20" t="str">
        <f>VLOOKUP(E1513,'FILIAIS PETZ'!A:D,4,0)</f>
        <v>GBSL-DF</v>
      </c>
      <c r="I1513" s="46">
        <v>45352</v>
      </c>
      <c r="J1513" s="9" t="s">
        <v>4980</v>
      </c>
      <c r="K1513" s="9" t="s">
        <v>5858</v>
      </c>
      <c r="L1513" s="29" t="s">
        <v>6843</v>
      </c>
      <c r="M1513" s="46">
        <v>45384</v>
      </c>
      <c r="N1513" s="46">
        <v>45413</v>
      </c>
      <c r="O1513" s="46">
        <v>45398</v>
      </c>
      <c r="P1513" s="28" t="s">
        <v>4998</v>
      </c>
      <c r="Q1513" s="10">
        <v>3</v>
      </c>
      <c r="R1513" s="10" t="s">
        <v>4991</v>
      </c>
      <c r="S1513" s="10" t="s">
        <v>4983</v>
      </c>
      <c r="T1513" s="10" t="s">
        <v>32</v>
      </c>
      <c r="U1513" s="10">
        <v>11002</v>
      </c>
      <c r="V1513" s="10">
        <v>11002</v>
      </c>
      <c r="W1513" s="10" t="s">
        <v>5019</v>
      </c>
      <c r="X1513" s="10" t="s">
        <v>4985</v>
      </c>
      <c r="Y1513" s="10" t="s">
        <v>4980</v>
      </c>
      <c r="Z1513" s="10" t="s">
        <v>4980</v>
      </c>
      <c r="AA1513" s="10" t="s">
        <v>4989</v>
      </c>
      <c r="AB1513" s="10" t="s">
        <v>5066</v>
      </c>
      <c r="AC1513" s="10" t="s">
        <v>4999</v>
      </c>
      <c r="AD1513" s="29"/>
      <c r="AE1513" s="20" t="str">
        <f>VLOOKUP(E1513,'FILIAIS PETZ'!A:Q,17,0)</f>
        <v>CO-1</v>
      </c>
      <c r="AF1513" s="20" t="str">
        <f>VLOOKUP(E1513,'FILIAIS PETZ'!A:Q,3,0)</f>
        <v>FELICIO</v>
      </c>
      <c r="AG1513" s="20" t="str">
        <f>VLOOKUP(E1513,'FILIAIS PETZ'!A:Q,2,0)</f>
        <v>R3</v>
      </c>
      <c r="AH1513" s="75">
        <v>700</v>
      </c>
      <c r="AI1513" s="16" t="s">
        <v>5999</v>
      </c>
      <c r="AJ1513" s="43">
        <f>VLOOKUP(E1513,'FILIAIS PETZ'!$A$2:$K$2000,11,0)</f>
        <v>18328118020215</v>
      </c>
      <c r="AK1513" s="44">
        <f t="shared" si="97"/>
        <v>18328118020215</v>
      </c>
    </row>
    <row r="1514" spans="1:37" s="14" customFormat="1" ht="15" customHeight="1" thickBot="1" x14ac:dyDescent="0.25">
      <c r="A1514" s="9" t="str">
        <f t="shared" si="96"/>
        <v>PREVENTIVA</v>
      </c>
      <c r="B1514" s="18">
        <f>VLOOKUP(C1514,FORNECEDORES!D:E,2,0)</f>
        <v>741390</v>
      </c>
      <c r="C1514" s="19" t="str">
        <f>VLOOKUP(D1514,FORNECEDORES!A:D,4,0)</f>
        <v>53.327.206/0001-97</v>
      </c>
      <c r="D1514" s="13" t="s">
        <v>1785</v>
      </c>
      <c r="E1514" s="20" t="str">
        <f t="shared" si="98"/>
        <v>04 0038</v>
      </c>
      <c r="F1514" s="28" t="s">
        <v>4979</v>
      </c>
      <c r="G1514" s="21" t="str">
        <f>VLOOKUP(E1514,'FILIAIS PETZ'!A:E,5,0)</f>
        <v>PETZ CENTER MINAS</v>
      </c>
      <c r="H1514" s="20" t="str">
        <f>VLOOKUP(E1514,'FILIAIS PETZ'!A:D,4,0)</f>
        <v>CTMN-MG</v>
      </c>
      <c r="I1514" s="46">
        <v>45352</v>
      </c>
      <c r="J1514" s="9" t="s">
        <v>4980</v>
      </c>
      <c r="K1514" s="9" t="s">
        <v>5858</v>
      </c>
      <c r="L1514" s="29" t="s">
        <v>6181</v>
      </c>
      <c r="M1514" s="46">
        <v>45362</v>
      </c>
      <c r="N1514" s="46">
        <v>45385</v>
      </c>
      <c r="O1514" s="46">
        <v>45364</v>
      </c>
      <c r="P1514" s="28" t="s">
        <v>4998</v>
      </c>
      <c r="Q1514" s="10">
        <v>3</v>
      </c>
      <c r="R1514" s="10" t="s">
        <v>4991</v>
      </c>
      <c r="S1514" s="10" t="s">
        <v>4983</v>
      </c>
      <c r="T1514" s="10" t="s">
        <v>32</v>
      </c>
      <c r="U1514" s="10">
        <v>11002</v>
      </c>
      <c r="V1514" s="10">
        <v>11002</v>
      </c>
      <c r="W1514" s="10"/>
      <c r="X1514" s="10" t="s">
        <v>4992</v>
      </c>
      <c r="Y1514" s="10" t="s">
        <v>4980</v>
      </c>
      <c r="Z1514" s="10" t="s">
        <v>4980</v>
      </c>
      <c r="AA1514" s="10" t="s">
        <v>4992</v>
      </c>
      <c r="AB1514" s="10" t="s">
        <v>5066</v>
      </c>
      <c r="AC1514" s="10" t="s">
        <v>4999</v>
      </c>
      <c r="AD1514" s="29"/>
      <c r="AE1514" s="20" t="str">
        <f>VLOOKUP(E1514,'FILIAIS PETZ'!A:Q,17,0)</f>
        <v>MG-2</v>
      </c>
      <c r="AF1514" s="20" t="str">
        <f>VLOOKUP(E1514,'FILIAIS PETZ'!A:Q,3,0)</f>
        <v>FELICIO</v>
      </c>
      <c r="AG1514" s="20" t="str">
        <f>VLOOKUP(E1514,'FILIAIS PETZ'!A:Q,2,0)</f>
        <v>R3</v>
      </c>
      <c r="AH1514" s="75">
        <v>1100</v>
      </c>
      <c r="AI1514" s="16" t="s">
        <v>6000</v>
      </c>
      <c r="AJ1514" s="43">
        <f>VLOOKUP(E1514,'FILIAIS PETZ'!$A$2:$K$2000,11,0)</f>
        <v>18328118003710</v>
      </c>
      <c r="AK1514" s="44">
        <f t="shared" si="97"/>
        <v>18328118003710</v>
      </c>
    </row>
    <row r="1515" spans="1:37" s="14" customFormat="1" ht="15" customHeight="1" thickBot="1" x14ac:dyDescent="0.25">
      <c r="A1515" s="9" t="str">
        <f t="shared" si="96"/>
        <v>PREVENTIVA</v>
      </c>
      <c r="B1515" s="18">
        <f>VLOOKUP(C1515,FORNECEDORES!D:E,2,0)</f>
        <v>7736</v>
      </c>
      <c r="C1515" s="19" t="str">
        <f>VLOOKUP(D1515,FORNECEDORES!A:D,4,0)</f>
        <v>27.385.816/0001-37</v>
      </c>
      <c r="D1515" s="13" t="s">
        <v>2591</v>
      </c>
      <c r="E1515" s="20" t="str">
        <f t="shared" si="98"/>
        <v>04 0150</v>
      </c>
      <c r="F1515" s="28" t="s">
        <v>4963</v>
      </c>
      <c r="G1515" s="21" t="str">
        <f>VLOOKUP(E1515,'FILIAIS PETZ'!A:E,5,0)</f>
        <v>PETZ BRASILIA JARDIM BOTANICO</v>
      </c>
      <c r="H1515" s="20" t="str">
        <f>VLOOKUP(E1515,'FILIAIS PETZ'!A:D,4,0)</f>
        <v>BJDB-DF</v>
      </c>
      <c r="I1515" s="46">
        <v>45352</v>
      </c>
      <c r="J1515" s="9" t="s">
        <v>4980</v>
      </c>
      <c r="K1515" s="9" t="s">
        <v>5858</v>
      </c>
      <c r="L1515" s="29" t="s">
        <v>6844</v>
      </c>
      <c r="M1515" s="46">
        <v>45384</v>
      </c>
      <c r="N1515" s="46">
        <v>45413</v>
      </c>
      <c r="O1515" s="46">
        <v>45398</v>
      </c>
      <c r="P1515" s="28" t="s">
        <v>4998</v>
      </c>
      <c r="Q1515" s="10">
        <v>3</v>
      </c>
      <c r="R1515" s="10" t="s">
        <v>4991</v>
      </c>
      <c r="S1515" s="10" t="s">
        <v>4983</v>
      </c>
      <c r="T1515" s="10" t="s">
        <v>32</v>
      </c>
      <c r="U1515" s="10">
        <v>11002</v>
      </c>
      <c r="V1515" s="10">
        <v>11002</v>
      </c>
      <c r="W1515" s="10"/>
      <c r="X1515" s="10" t="s">
        <v>4992</v>
      </c>
      <c r="Y1515" s="10" t="s">
        <v>4980</v>
      </c>
      <c r="Z1515" s="10" t="s">
        <v>4980</v>
      </c>
      <c r="AA1515" s="10" t="s">
        <v>4992</v>
      </c>
      <c r="AB1515" s="10" t="s">
        <v>5066</v>
      </c>
      <c r="AC1515" s="10" t="s">
        <v>4999</v>
      </c>
      <c r="AD1515" s="29"/>
      <c r="AE1515" s="20" t="str">
        <f>VLOOKUP(E1515,'FILIAIS PETZ'!A:Q,17,0)</f>
        <v>CO-1</v>
      </c>
      <c r="AF1515" s="20" t="str">
        <f>VLOOKUP(E1515,'FILIAIS PETZ'!A:Q,3,0)</f>
        <v>FELICIO</v>
      </c>
      <c r="AG1515" s="20" t="str">
        <f>VLOOKUP(E1515,'FILIAIS PETZ'!A:Q,2,0)</f>
        <v>R3</v>
      </c>
      <c r="AH1515" s="75">
        <v>1800</v>
      </c>
      <c r="AI1515" s="16" t="s">
        <v>6000</v>
      </c>
      <c r="AJ1515" s="43">
        <f>VLOOKUP(E1515,'FILIAIS PETZ'!$A$2:$K$2000,11,0)</f>
        <v>18328118014320</v>
      </c>
      <c r="AK1515" s="44">
        <f t="shared" si="97"/>
        <v>18328118014320</v>
      </c>
    </row>
    <row r="1516" spans="1:37" s="14" customFormat="1" ht="15" customHeight="1" thickBot="1" x14ac:dyDescent="0.25">
      <c r="A1516" s="9" t="str">
        <f t="shared" si="96"/>
        <v>PREVENTIVA</v>
      </c>
      <c r="B1516" s="18">
        <f>VLOOKUP(C1516,FORNECEDORES!D:E,2,0)</f>
        <v>7736</v>
      </c>
      <c r="C1516" s="19" t="str">
        <f>VLOOKUP(D1516,FORNECEDORES!A:D,4,0)</f>
        <v>27.385.816/0001-37</v>
      </c>
      <c r="D1516" s="13" t="s">
        <v>2591</v>
      </c>
      <c r="E1516" s="20" t="str">
        <f t="shared" si="98"/>
        <v>04 0150</v>
      </c>
      <c r="F1516" s="28" t="s">
        <v>4963</v>
      </c>
      <c r="G1516" s="21" t="str">
        <f>VLOOKUP(E1516,'FILIAIS PETZ'!A:E,5,0)</f>
        <v>PETZ BRASILIA JARDIM BOTANICO</v>
      </c>
      <c r="H1516" s="20" t="str">
        <f>VLOOKUP(E1516,'FILIAIS PETZ'!A:D,4,0)</f>
        <v>BJDB-DF</v>
      </c>
      <c r="I1516" s="46">
        <v>45352</v>
      </c>
      <c r="J1516" s="9" t="s">
        <v>4980</v>
      </c>
      <c r="K1516" s="9" t="s">
        <v>5858</v>
      </c>
      <c r="L1516" s="29" t="s">
        <v>6845</v>
      </c>
      <c r="M1516" s="46">
        <v>45384</v>
      </c>
      <c r="N1516" s="46">
        <v>45413</v>
      </c>
      <c r="O1516" s="46">
        <v>45398</v>
      </c>
      <c r="P1516" s="28" t="s">
        <v>4998</v>
      </c>
      <c r="Q1516" s="10">
        <v>3</v>
      </c>
      <c r="R1516" s="10" t="s">
        <v>4991</v>
      </c>
      <c r="S1516" s="10" t="s">
        <v>4983</v>
      </c>
      <c r="T1516" s="10" t="s">
        <v>32</v>
      </c>
      <c r="U1516" s="10">
        <v>11002</v>
      </c>
      <c r="V1516" s="10">
        <v>11002</v>
      </c>
      <c r="W1516" s="10" t="s">
        <v>5019</v>
      </c>
      <c r="X1516" s="10" t="s">
        <v>4985</v>
      </c>
      <c r="Y1516" s="10" t="s">
        <v>4980</v>
      </c>
      <c r="Z1516" s="10" t="s">
        <v>4980</v>
      </c>
      <c r="AA1516" s="10" t="s">
        <v>4989</v>
      </c>
      <c r="AB1516" s="10" t="s">
        <v>5066</v>
      </c>
      <c r="AC1516" s="10" t="s">
        <v>4999</v>
      </c>
      <c r="AD1516" s="29"/>
      <c r="AE1516" s="20" t="str">
        <f>VLOOKUP(E1516,'FILIAIS PETZ'!A:Q,17,0)</f>
        <v>CO-1</v>
      </c>
      <c r="AF1516" s="20" t="str">
        <f>VLOOKUP(E1516,'FILIAIS PETZ'!A:Q,3,0)</f>
        <v>FELICIO</v>
      </c>
      <c r="AG1516" s="20" t="str">
        <f>VLOOKUP(E1516,'FILIAIS PETZ'!A:Q,2,0)</f>
        <v>R3</v>
      </c>
      <c r="AH1516" s="75">
        <v>1400</v>
      </c>
      <c r="AI1516" s="16" t="s">
        <v>5999</v>
      </c>
      <c r="AJ1516" s="43">
        <f>VLOOKUP(E1516,'FILIAIS PETZ'!$A$2:$K$2000,11,0)</f>
        <v>18328118014320</v>
      </c>
      <c r="AK1516" s="44">
        <f t="shared" si="97"/>
        <v>18328118014320</v>
      </c>
    </row>
    <row r="1517" spans="1:37" s="14" customFormat="1" ht="15" customHeight="1" thickBot="1" x14ac:dyDescent="0.25">
      <c r="A1517" s="9" t="str">
        <f t="shared" si="96"/>
        <v>PREVENTIVA</v>
      </c>
      <c r="B1517" s="18">
        <f>VLOOKUP(C1517,FORNECEDORES!D:E,2,0)</f>
        <v>741390</v>
      </c>
      <c r="C1517" s="19" t="str">
        <f>VLOOKUP(D1517,FORNECEDORES!A:D,4,0)</f>
        <v>53.327.206/0001-97</v>
      </c>
      <c r="D1517" s="13" t="s">
        <v>1785</v>
      </c>
      <c r="E1517" s="20" t="str">
        <f t="shared" si="98"/>
        <v>04 0107</v>
      </c>
      <c r="F1517" s="28" t="s">
        <v>4930</v>
      </c>
      <c r="G1517" s="21" t="str">
        <f>VLOOKUP(E1517,'FILIAIS PETZ'!A:E,5,0)</f>
        <v>PETZ CONTAGEM</v>
      </c>
      <c r="H1517" s="20" t="str">
        <f>VLOOKUP(E1517,'FILIAIS PETZ'!A:D,4,0)</f>
        <v>CNTG-MG</v>
      </c>
      <c r="I1517" s="46">
        <v>45352</v>
      </c>
      <c r="J1517" s="9" t="s">
        <v>4980</v>
      </c>
      <c r="K1517" s="9" t="s">
        <v>5858</v>
      </c>
      <c r="L1517" s="29" t="s">
        <v>6177</v>
      </c>
      <c r="M1517" s="46">
        <v>45362</v>
      </c>
      <c r="N1517" s="46">
        <v>45385</v>
      </c>
      <c r="O1517" s="46">
        <v>45364</v>
      </c>
      <c r="P1517" s="28" t="s">
        <v>4998</v>
      </c>
      <c r="Q1517" s="10">
        <v>3</v>
      </c>
      <c r="R1517" s="10" t="s">
        <v>4991</v>
      </c>
      <c r="S1517" s="10" t="s">
        <v>4983</v>
      </c>
      <c r="T1517" s="10" t="s">
        <v>32</v>
      </c>
      <c r="U1517" s="10">
        <v>11002</v>
      </c>
      <c r="V1517" s="10">
        <v>11002</v>
      </c>
      <c r="W1517" s="10"/>
      <c r="X1517" s="10" t="s">
        <v>4992</v>
      </c>
      <c r="Y1517" s="10" t="s">
        <v>4980</v>
      </c>
      <c r="Z1517" s="10" t="s">
        <v>4980</v>
      </c>
      <c r="AA1517" s="10" t="s">
        <v>4992</v>
      </c>
      <c r="AB1517" s="10" t="s">
        <v>5066</v>
      </c>
      <c r="AC1517" s="10" t="s">
        <v>4999</v>
      </c>
      <c r="AD1517" s="29"/>
      <c r="AE1517" s="20" t="str">
        <f>VLOOKUP(E1517,'FILIAIS PETZ'!A:Q,17,0)</f>
        <v>MG-2</v>
      </c>
      <c r="AF1517" s="20" t="str">
        <f>VLOOKUP(E1517,'FILIAIS PETZ'!A:Q,3,0)</f>
        <v>FELICIO</v>
      </c>
      <c r="AG1517" s="20" t="str">
        <f>VLOOKUP(E1517,'FILIAIS PETZ'!A:Q,2,0)</f>
        <v>R3</v>
      </c>
      <c r="AH1517" s="75">
        <v>1050</v>
      </c>
      <c r="AI1517" s="16" t="s">
        <v>6000</v>
      </c>
      <c r="AJ1517" s="43">
        <f>VLOOKUP(E1517,'FILIAIS PETZ'!$A$2:$K$2000,11,0)</f>
        <v>18328118010414</v>
      </c>
      <c r="AK1517" s="44">
        <f t="shared" si="97"/>
        <v>18328118010414</v>
      </c>
    </row>
    <row r="1518" spans="1:37" s="14" customFormat="1" ht="15" customHeight="1" thickBot="1" x14ac:dyDescent="0.25">
      <c r="A1518" s="9" t="str">
        <f t="shared" si="96"/>
        <v>PREVENTIVA</v>
      </c>
      <c r="B1518" s="18">
        <f>VLOOKUP(C1518,FORNECEDORES!D:E,2,0)</f>
        <v>7736</v>
      </c>
      <c r="C1518" s="19" t="str">
        <f>VLOOKUP(D1518,FORNECEDORES!A:D,4,0)</f>
        <v>27.385.816/0001-37</v>
      </c>
      <c r="D1518" s="13" t="s">
        <v>2591</v>
      </c>
      <c r="E1518" s="20" t="str">
        <f t="shared" si="98"/>
        <v>04 0255</v>
      </c>
      <c r="F1518" s="28" t="s">
        <v>4964</v>
      </c>
      <c r="G1518" s="21" t="str">
        <f>VLOOKUP(E1518,'FILIAIS PETZ'!A:E,5,0)</f>
        <v>PETZ PARK SHOPPING BRASILIA</v>
      </c>
      <c r="H1518" s="20" t="str">
        <f>VLOOKUP(E1518,'FILIAIS PETZ'!A:D,4,0)</f>
        <v>PKSB-DF</v>
      </c>
      <c r="I1518" s="46">
        <v>45352</v>
      </c>
      <c r="J1518" s="9" t="s">
        <v>4980</v>
      </c>
      <c r="K1518" s="9" t="s">
        <v>5858</v>
      </c>
      <c r="L1518" s="29" t="s">
        <v>6699</v>
      </c>
      <c r="M1518" s="46">
        <v>45384</v>
      </c>
      <c r="N1518" s="46">
        <v>45413</v>
      </c>
      <c r="O1518" s="46">
        <v>45392</v>
      </c>
      <c r="P1518" s="28" t="s">
        <v>4998</v>
      </c>
      <c r="Q1518" s="10">
        <v>3</v>
      </c>
      <c r="R1518" s="10" t="s">
        <v>4991</v>
      </c>
      <c r="S1518" s="10" t="s">
        <v>4983</v>
      </c>
      <c r="T1518" s="10" t="s">
        <v>32</v>
      </c>
      <c r="U1518" s="10">
        <v>11002</v>
      </c>
      <c r="V1518" s="10">
        <v>11002</v>
      </c>
      <c r="W1518" s="10"/>
      <c r="X1518" s="10" t="s">
        <v>4992</v>
      </c>
      <c r="Y1518" s="10" t="s">
        <v>4980</v>
      </c>
      <c r="Z1518" s="10" t="s">
        <v>4980</v>
      </c>
      <c r="AA1518" s="10" t="s">
        <v>4992</v>
      </c>
      <c r="AB1518" s="10" t="s">
        <v>5066</v>
      </c>
      <c r="AC1518" s="10" t="s">
        <v>4999</v>
      </c>
      <c r="AD1518" s="29"/>
      <c r="AE1518" s="20" t="str">
        <f>VLOOKUP(E1518,'FILIAIS PETZ'!A:Q,17,0)</f>
        <v>CO-2</v>
      </c>
      <c r="AF1518" s="20" t="str">
        <f>VLOOKUP(E1518,'FILIAIS PETZ'!A:Q,3,0)</f>
        <v>FELICIO</v>
      </c>
      <c r="AG1518" s="20" t="str">
        <f>VLOOKUP(E1518,'FILIAIS PETZ'!A:Q,2,0)</f>
        <v>R3</v>
      </c>
      <c r="AH1518" s="75">
        <v>1800</v>
      </c>
      <c r="AI1518" s="16" t="s">
        <v>6000</v>
      </c>
      <c r="AJ1518" s="43" t="str">
        <f>VLOOKUP(E1518,'FILIAIS PETZ'!$A$2:$K$2000,11,0)</f>
        <v>18.328.118/0242-02</v>
      </c>
      <c r="AK1518" s="44" t="str">
        <f t="shared" si="97"/>
        <v>18.328.118/0242-02</v>
      </c>
    </row>
    <row r="1519" spans="1:37" s="14" customFormat="1" ht="15" customHeight="1" thickBot="1" x14ac:dyDescent="0.25">
      <c r="A1519" s="9" t="str">
        <f t="shared" si="96"/>
        <v>PREVENTIVA</v>
      </c>
      <c r="B1519" s="18">
        <f>VLOOKUP(C1519,FORNECEDORES!D:E,2,0)</f>
        <v>741390</v>
      </c>
      <c r="C1519" s="19" t="str">
        <f>VLOOKUP(D1519,FORNECEDORES!A:D,4,0)</f>
        <v>53.327.206/0001-97</v>
      </c>
      <c r="D1519" s="13" t="s">
        <v>1785</v>
      </c>
      <c r="E1519" s="20" t="str">
        <f t="shared" si="98"/>
        <v>04 0162</v>
      </c>
      <c r="F1519" s="28" t="s">
        <v>5179</v>
      </c>
      <c r="G1519" s="21" t="str">
        <f>VLOOKUP(E1519,'FILIAIS PETZ'!A:E,5,0)</f>
        <v>PETZ CONTAGEM JOÃO CESAR</v>
      </c>
      <c r="H1519" s="20" t="str">
        <f>VLOOKUP(E1519,'FILIAIS PETZ'!A:D,4,0)</f>
        <v>CTJC-MG</v>
      </c>
      <c r="I1519" s="46">
        <v>45352</v>
      </c>
      <c r="J1519" s="9" t="s">
        <v>4980</v>
      </c>
      <c r="K1519" s="9" t="s">
        <v>5858</v>
      </c>
      <c r="L1519" s="29" t="s">
        <v>6183</v>
      </c>
      <c r="M1519" s="46">
        <v>45362</v>
      </c>
      <c r="N1519" s="46">
        <v>45385</v>
      </c>
      <c r="O1519" s="46">
        <v>45364</v>
      </c>
      <c r="P1519" s="28" t="s">
        <v>4998</v>
      </c>
      <c r="Q1519" s="10">
        <v>3</v>
      </c>
      <c r="R1519" s="10" t="s">
        <v>4991</v>
      </c>
      <c r="S1519" s="10" t="s">
        <v>4983</v>
      </c>
      <c r="T1519" s="10" t="s">
        <v>32</v>
      </c>
      <c r="U1519" s="10">
        <v>11002</v>
      </c>
      <c r="V1519" s="10">
        <v>11002</v>
      </c>
      <c r="W1519" s="10"/>
      <c r="X1519" s="10" t="s">
        <v>4992</v>
      </c>
      <c r="Y1519" s="10" t="s">
        <v>4980</v>
      </c>
      <c r="Z1519" s="10" t="s">
        <v>4980</v>
      </c>
      <c r="AA1519" s="10" t="s">
        <v>4992</v>
      </c>
      <c r="AB1519" s="10" t="s">
        <v>5066</v>
      </c>
      <c r="AC1519" s="10" t="s">
        <v>4999</v>
      </c>
      <c r="AD1519" s="29"/>
      <c r="AE1519" s="20" t="str">
        <f>VLOOKUP(E1519,'FILIAIS PETZ'!A:Q,17,0)</f>
        <v>MG-2</v>
      </c>
      <c r="AF1519" s="20" t="str">
        <f>VLOOKUP(E1519,'FILIAIS PETZ'!A:Q,3,0)</f>
        <v>FELICIO</v>
      </c>
      <c r="AG1519" s="20" t="str">
        <f>VLOOKUP(E1519,'FILIAIS PETZ'!A:Q,2,0)</f>
        <v>R3</v>
      </c>
      <c r="AH1519" s="75">
        <v>1100</v>
      </c>
      <c r="AI1519" s="16" t="s">
        <v>6000</v>
      </c>
      <c r="AJ1519" s="43">
        <f>VLOOKUP(E1519,'FILIAIS PETZ'!$A$2:$K$2000,11,0)</f>
        <v>18328118017265</v>
      </c>
      <c r="AK1519" s="44">
        <f t="shared" si="97"/>
        <v>18328118017265</v>
      </c>
    </row>
    <row r="1520" spans="1:37" s="14" customFormat="1" ht="15" customHeight="1" thickBot="1" x14ac:dyDescent="0.25">
      <c r="A1520" s="9" t="str">
        <f t="shared" si="96"/>
        <v>PREVENTIVA</v>
      </c>
      <c r="B1520" s="18">
        <f>VLOOKUP(C1520,FORNECEDORES!D:E,2,0)</f>
        <v>7736</v>
      </c>
      <c r="C1520" s="19" t="str">
        <f>VLOOKUP(D1520,FORNECEDORES!A:D,4,0)</f>
        <v>27.385.816/0001-37</v>
      </c>
      <c r="D1520" s="13" t="s">
        <v>2591</v>
      </c>
      <c r="E1520" s="20" t="str">
        <f t="shared" si="98"/>
        <v>04 0255</v>
      </c>
      <c r="F1520" s="28" t="s">
        <v>4964</v>
      </c>
      <c r="G1520" s="21" t="str">
        <f>VLOOKUP(E1520,'FILIAIS PETZ'!A:E,5,0)</f>
        <v>PETZ PARK SHOPPING BRASILIA</v>
      </c>
      <c r="H1520" s="20" t="str">
        <f>VLOOKUP(E1520,'FILIAIS PETZ'!A:D,4,0)</f>
        <v>PKSB-DF</v>
      </c>
      <c r="I1520" s="46">
        <v>45352</v>
      </c>
      <c r="J1520" s="9" t="s">
        <v>4980</v>
      </c>
      <c r="K1520" s="9" t="s">
        <v>5858</v>
      </c>
      <c r="L1520" s="29" t="s">
        <v>6698</v>
      </c>
      <c r="M1520" s="46">
        <v>45384</v>
      </c>
      <c r="N1520" s="46">
        <v>45413</v>
      </c>
      <c r="O1520" s="46">
        <v>45392</v>
      </c>
      <c r="P1520" s="28" t="s">
        <v>4998</v>
      </c>
      <c r="Q1520" s="10">
        <v>3</v>
      </c>
      <c r="R1520" s="10" t="s">
        <v>4991</v>
      </c>
      <c r="S1520" s="10" t="s">
        <v>4983</v>
      </c>
      <c r="T1520" s="10" t="s">
        <v>32</v>
      </c>
      <c r="U1520" s="10">
        <v>11002</v>
      </c>
      <c r="V1520" s="10">
        <v>11002</v>
      </c>
      <c r="W1520" s="10"/>
      <c r="X1520" s="10" t="s">
        <v>4985</v>
      </c>
      <c r="Y1520" s="10" t="s">
        <v>4980</v>
      </c>
      <c r="Z1520" s="10" t="s">
        <v>4980</v>
      </c>
      <c r="AA1520" s="10" t="s">
        <v>4989</v>
      </c>
      <c r="AB1520" s="10" t="s">
        <v>5066</v>
      </c>
      <c r="AC1520" s="10" t="s">
        <v>4999</v>
      </c>
      <c r="AD1520" s="29"/>
      <c r="AE1520" s="20" t="str">
        <f>VLOOKUP(E1520,'FILIAIS PETZ'!A:Q,17,0)</f>
        <v>CO-2</v>
      </c>
      <c r="AF1520" s="20" t="str">
        <f>VLOOKUP(E1520,'FILIAIS PETZ'!A:Q,3,0)</f>
        <v>FELICIO</v>
      </c>
      <c r="AG1520" s="20" t="str">
        <f>VLOOKUP(E1520,'FILIAIS PETZ'!A:Q,2,0)</f>
        <v>R3</v>
      </c>
      <c r="AH1520" s="75">
        <v>1400</v>
      </c>
      <c r="AI1520" s="16" t="s">
        <v>5999</v>
      </c>
      <c r="AJ1520" s="43" t="str">
        <f>VLOOKUP(E1520,'FILIAIS PETZ'!$A$2:$K$2000,11,0)</f>
        <v>18.328.118/0242-02</v>
      </c>
      <c r="AK1520" s="44" t="str">
        <f t="shared" si="97"/>
        <v>18.328.118/0242-02</v>
      </c>
    </row>
    <row r="1521" spans="1:37" s="14" customFormat="1" ht="15" customHeight="1" thickBot="1" x14ac:dyDescent="0.25">
      <c r="A1521" s="9" t="str">
        <f t="shared" si="96"/>
        <v>PREVENTIVA</v>
      </c>
      <c r="B1521" s="18">
        <f>VLOOKUP(C1521,FORNECEDORES!D:E,2,0)</f>
        <v>7736</v>
      </c>
      <c r="C1521" s="19" t="str">
        <f>VLOOKUP(D1521,FORNECEDORES!A:D,4,0)</f>
        <v>27.385.816/0001-37</v>
      </c>
      <c r="D1521" s="13" t="s">
        <v>2591</v>
      </c>
      <c r="E1521" s="20" t="str">
        <f t="shared" si="98"/>
        <v>04 0033</v>
      </c>
      <c r="F1521" s="28" t="s">
        <v>4933</v>
      </c>
      <c r="G1521" s="21" t="str">
        <f>VLOOKUP(E1521,'FILIAIS PETZ'!A:E,5,0)</f>
        <v>PETZ PARQUE FLAMBOYANT</v>
      </c>
      <c r="H1521" s="20" t="str">
        <f>VLOOKUP(E1521,'FILIAIS PETZ'!A:D,4,0)</f>
        <v>FBYT-GO</v>
      </c>
      <c r="I1521" s="46">
        <v>45352</v>
      </c>
      <c r="J1521" s="9" t="s">
        <v>4980</v>
      </c>
      <c r="K1521" s="9" t="s">
        <v>5858</v>
      </c>
      <c r="L1521" s="29" t="s">
        <v>6836</v>
      </c>
      <c r="M1521" s="46">
        <v>45384</v>
      </c>
      <c r="N1521" s="46">
        <v>45413</v>
      </c>
      <c r="O1521" s="46">
        <v>45398</v>
      </c>
      <c r="P1521" s="28" t="s">
        <v>4998</v>
      </c>
      <c r="Q1521" s="10">
        <v>3</v>
      </c>
      <c r="R1521" s="10" t="s">
        <v>4991</v>
      </c>
      <c r="S1521" s="10" t="s">
        <v>4983</v>
      </c>
      <c r="T1521" s="10" t="s">
        <v>32</v>
      </c>
      <c r="U1521" s="10">
        <v>11002</v>
      </c>
      <c r="V1521" s="10">
        <v>11002</v>
      </c>
      <c r="W1521" s="10"/>
      <c r="X1521" s="10" t="s">
        <v>4992</v>
      </c>
      <c r="Y1521" s="10" t="s">
        <v>4980</v>
      </c>
      <c r="Z1521" s="10" t="s">
        <v>4980</v>
      </c>
      <c r="AA1521" s="10" t="s">
        <v>4992</v>
      </c>
      <c r="AB1521" s="10" t="s">
        <v>5066</v>
      </c>
      <c r="AC1521" s="10" t="s">
        <v>4999</v>
      </c>
      <c r="AD1521" s="29"/>
      <c r="AE1521" s="20" t="str">
        <f>VLOOKUP(E1521,'FILIAIS PETZ'!A:Q,17,0)</f>
        <v>CO-2</v>
      </c>
      <c r="AF1521" s="20" t="str">
        <f>VLOOKUP(E1521,'FILIAIS PETZ'!A:Q,3,0)</f>
        <v>FELICIO</v>
      </c>
      <c r="AG1521" s="20" t="str">
        <f>VLOOKUP(E1521,'FILIAIS PETZ'!A:Q,2,0)</f>
        <v>R3</v>
      </c>
      <c r="AH1521" s="75">
        <v>1800</v>
      </c>
      <c r="AI1521" s="16" t="s">
        <v>6000</v>
      </c>
      <c r="AJ1521" s="43">
        <f>VLOOKUP(E1521,'FILIAIS PETZ'!$A$2:$K$2000,11,0)</f>
        <v>18328118003477</v>
      </c>
      <c r="AK1521" s="44">
        <f t="shared" si="97"/>
        <v>18328118003477</v>
      </c>
    </row>
    <row r="1522" spans="1:37" s="14" customFormat="1" ht="15" customHeight="1" thickBot="1" x14ac:dyDescent="0.25">
      <c r="A1522" s="9" t="str">
        <f t="shared" si="96"/>
        <v>PREVENTIVA</v>
      </c>
      <c r="B1522" s="18">
        <f>VLOOKUP(C1522,FORNECEDORES!D:E,2,0)</f>
        <v>7736</v>
      </c>
      <c r="C1522" s="19" t="str">
        <f>VLOOKUP(D1522,FORNECEDORES!A:D,4,0)</f>
        <v>27.385.816/0001-37</v>
      </c>
      <c r="D1522" s="13" t="s">
        <v>2591</v>
      </c>
      <c r="E1522" s="20" t="str">
        <f t="shared" si="98"/>
        <v>04 0033</v>
      </c>
      <c r="F1522" s="28" t="s">
        <v>4933</v>
      </c>
      <c r="G1522" s="21" t="str">
        <f>VLOOKUP(E1522,'FILIAIS PETZ'!A:E,5,0)</f>
        <v>PETZ PARQUE FLAMBOYANT</v>
      </c>
      <c r="H1522" s="20" t="str">
        <f>VLOOKUP(E1522,'FILIAIS PETZ'!A:D,4,0)</f>
        <v>FBYT-GO</v>
      </c>
      <c r="I1522" s="46">
        <v>45352</v>
      </c>
      <c r="J1522" s="9" t="s">
        <v>4980</v>
      </c>
      <c r="K1522" s="9" t="s">
        <v>5858</v>
      </c>
      <c r="L1522" s="29" t="s">
        <v>6837</v>
      </c>
      <c r="M1522" s="46">
        <v>45384</v>
      </c>
      <c r="N1522" s="46">
        <v>45413</v>
      </c>
      <c r="O1522" s="46">
        <v>45398</v>
      </c>
      <c r="P1522" s="28" t="s">
        <v>4998</v>
      </c>
      <c r="Q1522" s="10">
        <v>3</v>
      </c>
      <c r="R1522" s="10" t="s">
        <v>4991</v>
      </c>
      <c r="S1522" s="10" t="s">
        <v>4983</v>
      </c>
      <c r="T1522" s="10" t="s">
        <v>32</v>
      </c>
      <c r="U1522" s="10">
        <v>11002</v>
      </c>
      <c r="V1522" s="10">
        <v>11002</v>
      </c>
      <c r="W1522" s="10" t="s">
        <v>5019</v>
      </c>
      <c r="X1522" s="10" t="s">
        <v>4985</v>
      </c>
      <c r="Y1522" s="10" t="s">
        <v>4980</v>
      </c>
      <c r="Z1522" s="10" t="s">
        <v>4980</v>
      </c>
      <c r="AA1522" s="10" t="s">
        <v>4989</v>
      </c>
      <c r="AB1522" s="10" t="s">
        <v>5066</v>
      </c>
      <c r="AC1522" s="10" t="s">
        <v>4999</v>
      </c>
      <c r="AD1522" s="29"/>
      <c r="AE1522" s="20" t="str">
        <f>VLOOKUP(E1522,'FILIAIS PETZ'!A:Q,17,0)</f>
        <v>CO-2</v>
      </c>
      <c r="AF1522" s="20" t="str">
        <f>VLOOKUP(E1522,'FILIAIS PETZ'!A:Q,3,0)</f>
        <v>FELICIO</v>
      </c>
      <c r="AG1522" s="20" t="str">
        <f>VLOOKUP(E1522,'FILIAIS PETZ'!A:Q,2,0)</f>
        <v>R3</v>
      </c>
      <c r="AH1522" s="75">
        <v>1400</v>
      </c>
      <c r="AI1522" s="16" t="s">
        <v>5999</v>
      </c>
      <c r="AJ1522" s="43">
        <f>VLOOKUP(E1522,'FILIAIS PETZ'!$A$2:$K$2000,11,0)</f>
        <v>18328118003477</v>
      </c>
      <c r="AK1522" s="44">
        <f t="shared" si="97"/>
        <v>18328118003477</v>
      </c>
    </row>
    <row r="1523" spans="1:37" s="14" customFormat="1" ht="15" customHeight="1" thickBot="1" x14ac:dyDescent="0.25">
      <c r="A1523" s="9" t="str">
        <f t="shared" si="96"/>
        <v>PREVENTIVA</v>
      </c>
      <c r="B1523" s="18">
        <f>VLOOKUP(C1523,FORNECEDORES!D:E,2,0)</f>
        <v>7736</v>
      </c>
      <c r="C1523" s="19" t="str">
        <f>VLOOKUP(D1523,FORNECEDORES!A:D,4,0)</f>
        <v>27.385.816/0001-37</v>
      </c>
      <c r="D1523" s="13" t="s">
        <v>2591</v>
      </c>
      <c r="E1523" s="20" t="str">
        <f t="shared" si="98"/>
        <v>04 0029</v>
      </c>
      <c r="F1523" s="28" t="s">
        <v>4965</v>
      </c>
      <c r="G1523" s="21" t="str">
        <f>VLOOKUP(E1523,'FILIAIS PETZ'!A:E,5,0)</f>
        <v>PETZ PASSEIO DAS AGUAS</v>
      </c>
      <c r="H1523" s="20" t="str">
        <f>VLOOKUP(E1523,'FILIAIS PETZ'!A:D,4,0)</f>
        <v>PSAG-GO</v>
      </c>
      <c r="I1523" s="46">
        <v>45352</v>
      </c>
      <c r="J1523" s="9" t="s">
        <v>4980</v>
      </c>
      <c r="K1523" s="9" t="s">
        <v>5858</v>
      </c>
      <c r="L1523" s="29" t="s">
        <v>6697</v>
      </c>
      <c r="M1523" s="46">
        <v>45384</v>
      </c>
      <c r="N1523" s="46">
        <v>45413</v>
      </c>
      <c r="O1523" s="46">
        <v>45392</v>
      </c>
      <c r="P1523" s="28" t="s">
        <v>4998</v>
      </c>
      <c r="Q1523" s="10">
        <v>3</v>
      </c>
      <c r="R1523" s="10" t="s">
        <v>4991</v>
      </c>
      <c r="S1523" s="10" t="s">
        <v>4983</v>
      </c>
      <c r="T1523" s="10" t="s">
        <v>32</v>
      </c>
      <c r="U1523" s="10">
        <v>11002</v>
      </c>
      <c r="V1523" s="10">
        <v>11002</v>
      </c>
      <c r="W1523" s="10"/>
      <c r="X1523" s="10" t="s">
        <v>4992</v>
      </c>
      <c r="Y1523" s="10" t="s">
        <v>4980</v>
      </c>
      <c r="Z1523" s="10" t="s">
        <v>4980</v>
      </c>
      <c r="AA1523" s="10" t="s">
        <v>4992</v>
      </c>
      <c r="AB1523" s="10" t="s">
        <v>5066</v>
      </c>
      <c r="AC1523" s="10" t="s">
        <v>4999</v>
      </c>
      <c r="AD1523" s="29"/>
      <c r="AE1523" s="20" t="str">
        <f>VLOOKUP(E1523,'FILIAIS PETZ'!A:Q,17,0)</f>
        <v>CO-2</v>
      </c>
      <c r="AF1523" s="20" t="str">
        <f>VLOOKUP(E1523,'FILIAIS PETZ'!A:Q,3,0)</f>
        <v>FELICIO</v>
      </c>
      <c r="AG1523" s="20" t="str">
        <f>VLOOKUP(E1523,'FILIAIS PETZ'!A:Q,2,0)</f>
        <v>R3</v>
      </c>
      <c r="AH1523" s="75">
        <v>1500</v>
      </c>
      <c r="AI1523" s="16" t="s">
        <v>6000</v>
      </c>
      <c r="AJ1523" s="43">
        <f>VLOOKUP(E1523,'FILIAIS PETZ'!$A$2:$K$2000,11,0)</f>
        <v>18328118002900</v>
      </c>
      <c r="AK1523" s="44">
        <f t="shared" si="97"/>
        <v>18328118002900</v>
      </c>
    </row>
    <row r="1524" spans="1:37" s="14" customFormat="1" ht="15" customHeight="1" thickBot="1" x14ac:dyDescent="0.25">
      <c r="A1524" s="9" t="str">
        <f t="shared" si="96"/>
        <v>PREVENTIVA</v>
      </c>
      <c r="B1524" s="18">
        <f>VLOOKUP(C1524,FORNECEDORES!D:E,2,0)</f>
        <v>7736</v>
      </c>
      <c r="C1524" s="19" t="str">
        <f>VLOOKUP(D1524,FORNECEDORES!A:D,4,0)</f>
        <v>27.385.816/0001-37</v>
      </c>
      <c r="D1524" s="13" t="s">
        <v>2591</v>
      </c>
      <c r="E1524" s="20" t="str">
        <f t="shared" si="98"/>
        <v>04 0029</v>
      </c>
      <c r="F1524" s="28" t="s">
        <v>4965</v>
      </c>
      <c r="G1524" s="21" t="str">
        <f>VLOOKUP(E1524,'FILIAIS PETZ'!A:E,5,0)</f>
        <v>PETZ PASSEIO DAS AGUAS</v>
      </c>
      <c r="H1524" s="20" t="str">
        <f>VLOOKUP(E1524,'FILIAIS PETZ'!A:D,4,0)</f>
        <v>PSAG-GO</v>
      </c>
      <c r="I1524" s="46">
        <v>45352</v>
      </c>
      <c r="J1524" s="9" t="s">
        <v>4980</v>
      </c>
      <c r="K1524" s="9" t="s">
        <v>5858</v>
      </c>
      <c r="L1524" s="29" t="s">
        <v>6696</v>
      </c>
      <c r="M1524" s="46">
        <v>45384</v>
      </c>
      <c r="N1524" s="46">
        <v>45413</v>
      </c>
      <c r="O1524" s="46">
        <v>45392</v>
      </c>
      <c r="P1524" s="28" t="s">
        <v>4998</v>
      </c>
      <c r="Q1524" s="10">
        <v>3</v>
      </c>
      <c r="R1524" s="10" t="s">
        <v>4991</v>
      </c>
      <c r="S1524" s="10" t="s">
        <v>4983</v>
      </c>
      <c r="T1524" s="10" t="s">
        <v>32</v>
      </c>
      <c r="U1524" s="10">
        <v>11002</v>
      </c>
      <c r="V1524" s="10">
        <v>11002</v>
      </c>
      <c r="W1524" s="10" t="s">
        <v>5019</v>
      </c>
      <c r="X1524" s="10" t="s">
        <v>4985</v>
      </c>
      <c r="Y1524" s="10" t="s">
        <v>4980</v>
      </c>
      <c r="Z1524" s="10" t="s">
        <v>4980</v>
      </c>
      <c r="AA1524" s="10" t="s">
        <v>4989</v>
      </c>
      <c r="AB1524" s="10" t="s">
        <v>5066</v>
      </c>
      <c r="AC1524" s="10" t="s">
        <v>4999</v>
      </c>
      <c r="AD1524" s="29"/>
      <c r="AE1524" s="20" t="str">
        <f>VLOOKUP(E1524,'FILIAIS PETZ'!A:Q,17,0)</f>
        <v>CO-2</v>
      </c>
      <c r="AF1524" s="20" t="str">
        <f>VLOOKUP(E1524,'FILIAIS PETZ'!A:Q,3,0)</f>
        <v>FELICIO</v>
      </c>
      <c r="AG1524" s="20" t="str">
        <f>VLOOKUP(E1524,'FILIAIS PETZ'!A:Q,2,0)</f>
        <v>R3</v>
      </c>
      <c r="AH1524" s="75">
        <v>1400</v>
      </c>
      <c r="AI1524" s="16" t="s">
        <v>5999</v>
      </c>
      <c r="AJ1524" s="43">
        <f>VLOOKUP(E1524,'FILIAIS PETZ'!$A$2:$K$2000,11,0)</f>
        <v>18328118002900</v>
      </c>
      <c r="AK1524" s="44">
        <f t="shared" si="97"/>
        <v>18328118002900</v>
      </c>
    </row>
    <row r="1525" spans="1:37" s="14" customFormat="1" ht="15" customHeight="1" thickBot="1" x14ac:dyDescent="0.25">
      <c r="A1525" s="9" t="str">
        <f t="shared" si="96"/>
        <v>PREVENTIVA</v>
      </c>
      <c r="B1525" s="18">
        <f>VLOOKUP(C1525,FORNECEDORES!D:E,2,0)</f>
        <v>741390</v>
      </c>
      <c r="C1525" s="19" t="str">
        <f>VLOOKUP(D1525,FORNECEDORES!A:D,4,0)</f>
        <v>53.327.206/0001-97</v>
      </c>
      <c r="D1525" s="13" t="s">
        <v>1785</v>
      </c>
      <c r="E1525" s="20" t="str">
        <f t="shared" si="98"/>
        <v>04 0061</v>
      </c>
      <c r="F1525" s="28" t="s">
        <v>4946</v>
      </c>
      <c r="G1525" s="21" t="str">
        <f>VLOOKUP(E1525,'FILIAIS PETZ'!A:E,5,0)</f>
        <v>PETZ PAMPULHA</v>
      </c>
      <c r="H1525" s="20" t="str">
        <f>VLOOKUP(E1525,'FILIAIS PETZ'!A:D,4,0)</f>
        <v>PAMP-MG</v>
      </c>
      <c r="I1525" s="46">
        <v>45352</v>
      </c>
      <c r="J1525" s="9" t="s">
        <v>4980</v>
      </c>
      <c r="K1525" s="9" t="s">
        <v>5858</v>
      </c>
      <c r="L1525" s="29" t="s">
        <v>6184</v>
      </c>
      <c r="M1525" s="46">
        <v>45362</v>
      </c>
      <c r="N1525" s="46">
        <v>45385</v>
      </c>
      <c r="O1525" s="46">
        <v>45364</v>
      </c>
      <c r="P1525" s="28" t="s">
        <v>4998</v>
      </c>
      <c r="Q1525" s="10">
        <v>3</v>
      </c>
      <c r="R1525" s="10" t="s">
        <v>4991</v>
      </c>
      <c r="S1525" s="10" t="s">
        <v>4983</v>
      </c>
      <c r="T1525" s="10" t="s">
        <v>32</v>
      </c>
      <c r="U1525" s="10">
        <v>11002</v>
      </c>
      <c r="V1525" s="10">
        <v>11002</v>
      </c>
      <c r="W1525" s="10"/>
      <c r="X1525" s="10" t="s">
        <v>4992</v>
      </c>
      <c r="Y1525" s="10" t="s">
        <v>4980</v>
      </c>
      <c r="Z1525" s="10" t="s">
        <v>4980</v>
      </c>
      <c r="AA1525" s="10" t="s">
        <v>4992</v>
      </c>
      <c r="AB1525" s="10" t="s">
        <v>5066</v>
      </c>
      <c r="AC1525" s="10" t="s">
        <v>4999</v>
      </c>
      <c r="AD1525" s="29"/>
      <c r="AE1525" s="20" t="str">
        <f>VLOOKUP(E1525,'FILIAIS PETZ'!A:Q,17,0)</f>
        <v>MG-1</v>
      </c>
      <c r="AF1525" s="20" t="str">
        <f>VLOOKUP(E1525,'FILIAIS PETZ'!A:Q,3,0)</f>
        <v>FELICIO</v>
      </c>
      <c r="AG1525" s="20" t="str">
        <f>VLOOKUP(E1525,'FILIAIS PETZ'!A:Q,2,0)</f>
        <v>R3</v>
      </c>
      <c r="AH1525" s="75">
        <v>910</v>
      </c>
      <c r="AI1525" s="16" t="s">
        <v>6000</v>
      </c>
      <c r="AJ1525" s="43">
        <f>VLOOKUP(E1525,'FILIAIS PETZ'!$A$2:$K$2000,11,0)</f>
        <v>18328118006069</v>
      </c>
      <c r="AK1525" s="44">
        <f t="shared" si="97"/>
        <v>18328118006069</v>
      </c>
    </row>
    <row r="1526" spans="1:37" s="14" customFormat="1" ht="15" customHeight="1" thickBot="1" x14ac:dyDescent="0.25">
      <c r="A1526" s="9" t="str">
        <f t="shared" si="96"/>
        <v>PREVENTIVA</v>
      </c>
      <c r="B1526" s="18">
        <f>VLOOKUP(C1526,FORNECEDORES!D:E,2,0)</f>
        <v>7736</v>
      </c>
      <c r="C1526" s="19" t="str">
        <f>VLOOKUP(D1526,FORNECEDORES!A:D,4,0)</f>
        <v>27.385.816/0001-37</v>
      </c>
      <c r="D1526" s="13" t="s">
        <v>2591</v>
      </c>
      <c r="E1526" s="20" t="str">
        <f t="shared" si="98"/>
        <v>04 0077</v>
      </c>
      <c r="F1526" s="28" t="s">
        <v>4954</v>
      </c>
      <c r="G1526" s="21" t="str">
        <f>VLOOKUP(E1526,'FILIAIS PETZ'!A:E,5,0)</f>
        <v>PETZ GOIANIA (SETOR BUENO)</v>
      </c>
      <c r="H1526" s="20" t="str">
        <f>VLOOKUP(E1526,'FILIAIS PETZ'!A:D,4,0)</f>
        <v>BT63-GO</v>
      </c>
      <c r="I1526" s="46">
        <v>45352</v>
      </c>
      <c r="J1526" s="9" t="s">
        <v>4980</v>
      </c>
      <c r="K1526" s="9" t="s">
        <v>5858</v>
      </c>
      <c r="L1526" s="29" t="s">
        <v>6824</v>
      </c>
      <c r="M1526" s="46">
        <v>45384</v>
      </c>
      <c r="N1526" s="46">
        <v>45413</v>
      </c>
      <c r="O1526" s="46">
        <v>45398</v>
      </c>
      <c r="P1526" s="28" t="s">
        <v>4998</v>
      </c>
      <c r="Q1526" s="10">
        <v>3</v>
      </c>
      <c r="R1526" s="10" t="s">
        <v>4991</v>
      </c>
      <c r="S1526" s="10" t="s">
        <v>4983</v>
      </c>
      <c r="T1526" s="10" t="s">
        <v>32</v>
      </c>
      <c r="U1526" s="10">
        <v>11002</v>
      </c>
      <c r="V1526" s="10">
        <v>11002</v>
      </c>
      <c r="W1526" s="10"/>
      <c r="X1526" s="10" t="s">
        <v>4992</v>
      </c>
      <c r="Y1526" s="10" t="s">
        <v>4980</v>
      </c>
      <c r="Z1526" s="10" t="s">
        <v>4980</v>
      </c>
      <c r="AA1526" s="10" t="s">
        <v>4992</v>
      </c>
      <c r="AB1526" s="10" t="s">
        <v>5066</v>
      </c>
      <c r="AC1526" s="10" t="s">
        <v>4999</v>
      </c>
      <c r="AD1526" s="29"/>
      <c r="AE1526" s="20" t="str">
        <f>VLOOKUP(E1526,'FILIAIS PETZ'!A:Q,17,0)</f>
        <v>CO-2</v>
      </c>
      <c r="AF1526" s="20" t="str">
        <f>VLOOKUP(E1526,'FILIAIS PETZ'!A:Q,3,0)</f>
        <v>FELICIO</v>
      </c>
      <c r="AG1526" s="20" t="str">
        <f>VLOOKUP(E1526,'FILIAIS PETZ'!A:Q,2,0)</f>
        <v>R3</v>
      </c>
      <c r="AH1526" s="75">
        <v>2200</v>
      </c>
      <c r="AI1526" s="16" t="s">
        <v>6000</v>
      </c>
      <c r="AJ1526" s="43">
        <f>VLOOKUP(E1526,'FILIAIS PETZ'!$A$2:$K$2000,11,0)</f>
        <v>18328118007545</v>
      </c>
      <c r="AK1526" s="44">
        <f t="shared" si="97"/>
        <v>18328118007545</v>
      </c>
    </row>
    <row r="1527" spans="1:37" s="14" customFormat="1" ht="15" customHeight="1" thickBot="1" x14ac:dyDescent="0.25">
      <c r="A1527" s="9" t="str">
        <f t="shared" si="96"/>
        <v>PREVENTIVA</v>
      </c>
      <c r="B1527" s="18">
        <f>VLOOKUP(C1527,FORNECEDORES!D:E,2,0)</f>
        <v>7736</v>
      </c>
      <c r="C1527" s="19" t="str">
        <f>VLOOKUP(D1527,FORNECEDORES!A:D,4,0)</f>
        <v>27.385.816/0001-37</v>
      </c>
      <c r="D1527" s="13" t="s">
        <v>2591</v>
      </c>
      <c r="E1527" s="20" t="str">
        <f t="shared" si="98"/>
        <v>04 0077</v>
      </c>
      <c r="F1527" s="28" t="s">
        <v>4954</v>
      </c>
      <c r="G1527" s="21" t="str">
        <f>VLOOKUP(E1527,'FILIAIS PETZ'!A:E,5,0)</f>
        <v>PETZ GOIANIA (SETOR BUENO)</v>
      </c>
      <c r="H1527" s="20" t="str">
        <f>VLOOKUP(E1527,'FILIAIS PETZ'!A:D,4,0)</f>
        <v>BT63-GO</v>
      </c>
      <c r="I1527" s="46">
        <v>45352</v>
      </c>
      <c r="J1527" s="9" t="s">
        <v>4980</v>
      </c>
      <c r="K1527" s="9" t="s">
        <v>5858</v>
      </c>
      <c r="L1527" s="29" t="s">
        <v>6825</v>
      </c>
      <c r="M1527" s="46">
        <v>45384</v>
      </c>
      <c r="N1527" s="46">
        <v>45413</v>
      </c>
      <c r="O1527" s="46">
        <v>45398</v>
      </c>
      <c r="P1527" s="28" t="s">
        <v>4998</v>
      </c>
      <c r="Q1527" s="10">
        <v>3</v>
      </c>
      <c r="R1527" s="10" t="s">
        <v>4991</v>
      </c>
      <c r="S1527" s="10" t="s">
        <v>4983</v>
      </c>
      <c r="T1527" s="10" t="s">
        <v>32</v>
      </c>
      <c r="U1527" s="10">
        <v>11002</v>
      </c>
      <c r="V1527" s="10">
        <v>11002</v>
      </c>
      <c r="W1527" s="10" t="s">
        <v>5019</v>
      </c>
      <c r="X1527" s="10" t="s">
        <v>4985</v>
      </c>
      <c r="Y1527" s="10" t="s">
        <v>4980</v>
      </c>
      <c r="Z1527" s="10" t="s">
        <v>4980</v>
      </c>
      <c r="AA1527" s="10" t="s">
        <v>4989</v>
      </c>
      <c r="AB1527" s="10" t="s">
        <v>5066</v>
      </c>
      <c r="AC1527" s="10" t="s">
        <v>4999</v>
      </c>
      <c r="AD1527" s="29"/>
      <c r="AE1527" s="20" t="str">
        <f>VLOOKUP(E1527,'FILIAIS PETZ'!A:Q,17,0)</f>
        <v>CO-2</v>
      </c>
      <c r="AF1527" s="20" t="str">
        <f>VLOOKUP(E1527,'FILIAIS PETZ'!A:Q,3,0)</f>
        <v>FELICIO</v>
      </c>
      <c r="AG1527" s="20" t="str">
        <f>VLOOKUP(E1527,'FILIAIS PETZ'!A:Q,2,0)</f>
        <v>R3</v>
      </c>
      <c r="AH1527" s="75">
        <v>1600</v>
      </c>
      <c r="AI1527" s="16" t="s">
        <v>5999</v>
      </c>
      <c r="AJ1527" s="43">
        <f>VLOOKUP(E1527,'FILIAIS PETZ'!$A$2:$K$2000,11,0)</f>
        <v>18328118007545</v>
      </c>
      <c r="AK1527" s="44">
        <f t="shared" si="97"/>
        <v>18328118007545</v>
      </c>
    </row>
    <row r="1528" spans="1:37" s="14" customFormat="1" ht="15" customHeight="1" thickBot="1" x14ac:dyDescent="0.25">
      <c r="A1528" s="9" t="str">
        <f t="shared" si="96"/>
        <v>PREVENTIVA</v>
      </c>
      <c r="B1528" s="18">
        <f>VLOOKUP(C1528,FORNECEDORES!D:E,2,0)</f>
        <v>7736</v>
      </c>
      <c r="C1528" s="19" t="str">
        <f>VLOOKUP(D1528,FORNECEDORES!A:D,4,0)</f>
        <v>27.385.816/0001-37</v>
      </c>
      <c r="D1528" s="13" t="s">
        <v>2591</v>
      </c>
      <c r="E1528" s="20" t="str">
        <f t="shared" si="98"/>
        <v>04 0153</v>
      </c>
      <c r="F1528" s="28" t="s">
        <v>4966</v>
      </c>
      <c r="G1528" s="21" t="str">
        <f>VLOOKUP(E1528,'FILIAIS PETZ'!A:E,5,0)</f>
        <v>PETZ TAGUATINGA</v>
      </c>
      <c r="H1528" s="20" t="str">
        <f>VLOOKUP(E1528,'FILIAIS PETZ'!A:D,4,0)</f>
        <v>TGTG-DF</v>
      </c>
      <c r="I1528" s="46">
        <v>45352</v>
      </c>
      <c r="J1528" s="9" t="s">
        <v>4980</v>
      </c>
      <c r="K1528" s="9" t="s">
        <v>5858</v>
      </c>
      <c r="L1528" s="29" t="s">
        <v>6691</v>
      </c>
      <c r="M1528" s="46">
        <v>45384</v>
      </c>
      <c r="N1528" s="46">
        <v>45413</v>
      </c>
      <c r="O1528" s="46">
        <v>45392</v>
      </c>
      <c r="P1528" s="28" t="s">
        <v>4998</v>
      </c>
      <c r="Q1528" s="10">
        <v>3</v>
      </c>
      <c r="R1528" s="10" t="s">
        <v>4991</v>
      </c>
      <c r="S1528" s="10" t="s">
        <v>4983</v>
      </c>
      <c r="T1528" s="10" t="s">
        <v>32</v>
      </c>
      <c r="U1528" s="10">
        <v>11002</v>
      </c>
      <c r="V1528" s="10">
        <v>11002</v>
      </c>
      <c r="W1528" s="10"/>
      <c r="X1528" s="10" t="s">
        <v>4992</v>
      </c>
      <c r="Y1528" s="10" t="s">
        <v>4980</v>
      </c>
      <c r="Z1528" s="10" t="s">
        <v>4980</v>
      </c>
      <c r="AA1528" s="10" t="s">
        <v>4992</v>
      </c>
      <c r="AB1528" s="10" t="s">
        <v>5066</v>
      </c>
      <c r="AC1528" s="10" t="s">
        <v>4999</v>
      </c>
      <c r="AD1528" s="29"/>
      <c r="AE1528" s="20" t="str">
        <f>VLOOKUP(E1528,'FILIAIS PETZ'!A:Q,17,0)</f>
        <v>CO-1</v>
      </c>
      <c r="AF1528" s="20" t="str">
        <f>VLOOKUP(E1528,'FILIAIS PETZ'!A:Q,3,0)</f>
        <v>FELICIO</v>
      </c>
      <c r="AG1528" s="20" t="str">
        <f>VLOOKUP(E1528,'FILIAIS PETZ'!A:Q,2,0)</f>
        <v>R3</v>
      </c>
      <c r="AH1528" s="75">
        <v>1800</v>
      </c>
      <c r="AI1528" s="16" t="s">
        <v>6000</v>
      </c>
      <c r="AJ1528" s="43">
        <f>VLOOKUP(E1528,'FILIAIS PETZ'!$A$2:$K$2000,11,0)</f>
        <v>18328118014916</v>
      </c>
      <c r="AK1528" s="44">
        <f t="shared" si="97"/>
        <v>18328118014916</v>
      </c>
    </row>
    <row r="1529" spans="1:37" s="14" customFormat="1" ht="15" customHeight="1" thickBot="1" x14ac:dyDescent="0.25">
      <c r="A1529" s="9" t="str">
        <f t="shared" si="96"/>
        <v>PREVENTIVA</v>
      </c>
      <c r="B1529" s="18">
        <f>VLOOKUP(C1529,FORNECEDORES!D:E,2,0)</f>
        <v>7736</v>
      </c>
      <c r="C1529" s="19" t="str">
        <f>VLOOKUP(D1529,FORNECEDORES!A:D,4,0)</f>
        <v>27.385.816/0001-37</v>
      </c>
      <c r="D1529" s="13" t="s">
        <v>2591</v>
      </c>
      <c r="E1529" s="20" t="str">
        <f t="shared" si="98"/>
        <v>04 0153</v>
      </c>
      <c r="F1529" s="28" t="s">
        <v>4966</v>
      </c>
      <c r="G1529" s="21" t="str">
        <f>VLOOKUP(E1529,'FILIAIS PETZ'!A:E,5,0)</f>
        <v>PETZ TAGUATINGA</v>
      </c>
      <c r="H1529" s="20" t="str">
        <f>VLOOKUP(E1529,'FILIAIS PETZ'!A:D,4,0)</f>
        <v>TGTG-DF</v>
      </c>
      <c r="I1529" s="46">
        <v>45352</v>
      </c>
      <c r="J1529" s="9" t="s">
        <v>4980</v>
      </c>
      <c r="K1529" s="9" t="s">
        <v>5858</v>
      </c>
      <c r="L1529" s="29" t="s">
        <v>6690</v>
      </c>
      <c r="M1529" s="46">
        <v>45384</v>
      </c>
      <c r="N1529" s="46">
        <v>45413</v>
      </c>
      <c r="O1529" s="46">
        <v>45392</v>
      </c>
      <c r="P1529" s="28" t="s">
        <v>4998</v>
      </c>
      <c r="Q1529" s="10">
        <v>3</v>
      </c>
      <c r="R1529" s="10" t="s">
        <v>4991</v>
      </c>
      <c r="S1529" s="10" t="s">
        <v>4983</v>
      </c>
      <c r="T1529" s="10" t="s">
        <v>32</v>
      </c>
      <c r="U1529" s="10">
        <v>11002</v>
      </c>
      <c r="V1529" s="10">
        <v>11002</v>
      </c>
      <c r="W1529" s="10"/>
      <c r="X1529" s="10" t="s">
        <v>4985</v>
      </c>
      <c r="Y1529" s="10" t="s">
        <v>4980</v>
      </c>
      <c r="Z1529" s="10" t="s">
        <v>4980</v>
      </c>
      <c r="AA1529" s="10" t="s">
        <v>4989</v>
      </c>
      <c r="AB1529" s="10" t="s">
        <v>5066</v>
      </c>
      <c r="AC1529" s="10" t="s">
        <v>4999</v>
      </c>
      <c r="AD1529" s="29"/>
      <c r="AE1529" s="20" t="str">
        <f>VLOOKUP(E1529,'FILIAIS PETZ'!A:Q,17,0)</f>
        <v>CO-1</v>
      </c>
      <c r="AF1529" s="20" t="str">
        <f>VLOOKUP(E1529,'FILIAIS PETZ'!A:Q,3,0)</f>
        <v>FELICIO</v>
      </c>
      <c r="AG1529" s="20" t="str">
        <f>VLOOKUP(E1529,'FILIAIS PETZ'!A:Q,2,0)</f>
        <v>R3</v>
      </c>
      <c r="AH1529" s="75">
        <v>1400</v>
      </c>
      <c r="AI1529" s="16" t="s">
        <v>5999</v>
      </c>
      <c r="AJ1529" s="43">
        <f>VLOOKUP(E1529,'FILIAIS PETZ'!$A$2:$K$2000,11,0)</f>
        <v>18328118014916</v>
      </c>
      <c r="AK1529" s="44">
        <f t="shared" si="97"/>
        <v>18328118014916</v>
      </c>
    </row>
    <row r="1530" spans="1:37" s="14" customFormat="1" ht="15" customHeight="1" thickBot="1" x14ac:dyDescent="0.25">
      <c r="A1530" s="9" t="str">
        <f t="shared" si="96"/>
        <v>PREVENTIVA</v>
      </c>
      <c r="B1530" s="18">
        <f>VLOOKUP(C1530,FORNECEDORES!D:E,2,0)</f>
        <v>7736</v>
      </c>
      <c r="C1530" s="19" t="str">
        <f>VLOOKUP(D1530,FORNECEDORES!A:D,4,0)</f>
        <v>27.385.816/0001-37</v>
      </c>
      <c r="D1530" s="13" t="s">
        <v>2591</v>
      </c>
      <c r="E1530" s="20" t="str">
        <f t="shared" si="98"/>
        <v>04 0198</v>
      </c>
      <c r="F1530" s="28" t="s">
        <v>4967</v>
      </c>
      <c r="G1530" s="21" t="str">
        <f>VLOOKUP(E1530,'FILIAIS PETZ'!A:E,5,0)</f>
        <v>PETZ SHOPPING SUL VALPARAISO</v>
      </c>
      <c r="H1530" s="20" t="str">
        <f>VLOOKUP(E1530,'FILIAIS PETZ'!A:D,4,0)</f>
        <v>VALP-GO</v>
      </c>
      <c r="I1530" s="46">
        <v>45352</v>
      </c>
      <c r="J1530" s="9" t="s">
        <v>4980</v>
      </c>
      <c r="K1530" s="9" t="s">
        <v>5858</v>
      </c>
      <c r="L1530" s="29" t="s">
        <v>6689</v>
      </c>
      <c r="M1530" s="46">
        <v>45384</v>
      </c>
      <c r="N1530" s="46">
        <v>45413</v>
      </c>
      <c r="O1530" s="46">
        <v>45392</v>
      </c>
      <c r="P1530" s="28" t="s">
        <v>4998</v>
      </c>
      <c r="Q1530" s="10">
        <v>3</v>
      </c>
      <c r="R1530" s="10" t="s">
        <v>4991</v>
      </c>
      <c r="S1530" s="10" t="s">
        <v>4983</v>
      </c>
      <c r="T1530" s="10" t="s">
        <v>32</v>
      </c>
      <c r="U1530" s="10">
        <v>11002</v>
      </c>
      <c r="V1530" s="10">
        <v>11002</v>
      </c>
      <c r="W1530" s="10"/>
      <c r="X1530" s="10" t="s">
        <v>4992</v>
      </c>
      <c r="Y1530" s="10" t="s">
        <v>4980</v>
      </c>
      <c r="Z1530" s="10" t="s">
        <v>4980</v>
      </c>
      <c r="AA1530" s="10" t="s">
        <v>4992</v>
      </c>
      <c r="AB1530" s="10" t="s">
        <v>5066</v>
      </c>
      <c r="AC1530" s="10" t="s">
        <v>4999</v>
      </c>
      <c r="AD1530" s="29"/>
      <c r="AE1530" s="20" t="str">
        <f>VLOOKUP(E1530,'FILIAIS PETZ'!A:Q,17,0)</f>
        <v>CO-1</v>
      </c>
      <c r="AF1530" s="20" t="str">
        <f>VLOOKUP(E1530,'FILIAIS PETZ'!A:Q,3,0)</f>
        <v>FELICIO</v>
      </c>
      <c r="AG1530" s="20" t="str">
        <f>VLOOKUP(E1530,'FILIAIS PETZ'!A:Q,2,0)</f>
        <v>R3</v>
      </c>
      <c r="AH1530" s="75">
        <v>1800</v>
      </c>
      <c r="AI1530" s="16" t="s">
        <v>6000</v>
      </c>
      <c r="AJ1530" s="43">
        <f>VLOOKUP(E1530,'FILIAIS PETZ'!$A$2:$K$2000,11,0)</f>
        <v>18328118019390</v>
      </c>
      <c r="AK1530" s="44">
        <f t="shared" si="97"/>
        <v>18328118019390</v>
      </c>
    </row>
    <row r="1531" spans="1:37" s="14" customFormat="1" ht="15" customHeight="1" thickBot="1" x14ac:dyDescent="0.25">
      <c r="A1531" s="9" t="str">
        <f t="shared" si="96"/>
        <v>PREVENTIVA</v>
      </c>
      <c r="B1531" s="18">
        <f>VLOOKUP(C1531,FORNECEDORES!D:E,2,0)</f>
        <v>7736</v>
      </c>
      <c r="C1531" s="19" t="str">
        <f>VLOOKUP(D1531,FORNECEDORES!A:D,4,0)</f>
        <v>27.385.816/0001-37</v>
      </c>
      <c r="D1531" s="13" t="s">
        <v>2591</v>
      </c>
      <c r="E1531" s="20" t="str">
        <f t="shared" si="98"/>
        <v>04 0198</v>
      </c>
      <c r="F1531" s="28" t="s">
        <v>4967</v>
      </c>
      <c r="G1531" s="21" t="str">
        <f>VLOOKUP(E1531,'FILIAIS PETZ'!A:E,5,0)</f>
        <v>PETZ SHOPPING SUL VALPARAISO</v>
      </c>
      <c r="H1531" s="20" t="str">
        <f>VLOOKUP(E1531,'FILIAIS PETZ'!A:D,4,0)</f>
        <v>VALP-GO</v>
      </c>
      <c r="I1531" s="46">
        <v>45352</v>
      </c>
      <c r="J1531" s="9" t="s">
        <v>4980</v>
      </c>
      <c r="K1531" s="9" t="s">
        <v>5858</v>
      </c>
      <c r="L1531" s="29" t="s">
        <v>6688</v>
      </c>
      <c r="M1531" s="46">
        <v>45384</v>
      </c>
      <c r="N1531" s="46">
        <v>45413</v>
      </c>
      <c r="O1531" s="46">
        <v>45392</v>
      </c>
      <c r="P1531" s="28" t="s">
        <v>4998</v>
      </c>
      <c r="Q1531" s="10">
        <v>3</v>
      </c>
      <c r="R1531" s="10" t="s">
        <v>4991</v>
      </c>
      <c r="S1531" s="10" t="s">
        <v>4983</v>
      </c>
      <c r="T1531" s="10" t="s">
        <v>32</v>
      </c>
      <c r="U1531" s="10">
        <v>11002</v>
      </c>
      <c r="V1531" s="10">
        <v>11002</v>
      </c>
      <c r="W1531" s="10" t="s">
        <v>5019</v>
      </c>
      <c r="X1531" s="10" t="s">
        <v>4985</v>
      </c>
      <c r="Y1531" s="10" t="s">
        <v>4980</v>
      </c>
      <c r="Z1531" s="10" t="s">
        <v>4980</v>
      </c>
      <c r="AA1531" s="10" t="s">
        <v>4989</v>
      </c>
      <c r="AB1531" s="10" t="s">
        <v>5066</v>
      </c>
      <c r="AC1531" s="10" t="s">
        <v>4999</v>
      </c>
      <c r="AD1531" s="29"/>
      <c r="AE1531" s="20" t="str">
        <f>VLOOKUP(E1531,'FILIAIS PETZ'!A:Q,17,0)</f>
        <v>CO-1</v>
      </c>
      <c r="AF1531" s="20" t="str">
        <f>VLOOKUP(E1531,'FILIAIS PETZ'!A:Q,3,0)</f>
        <v>FELICIO</v>
      </c>
      <c r="AG1531" s="20" t="str">
        <f>VLOOKUP(E1531,'FILIAIS PETZ'!A:Q,2,0)</f>
        <v>R3</v>
      </c>
      <c r="AH1531" s="75">
        <v>700</v>
      </c>
      <c r="AI1531" s="16" t="s">
        <v>5999</v>
      </c>
      <c r="AJ1531" s="43">
        <f>VLOOKUP(E1531,'FILIAIS PETZ'!$A$2:$K$2000,11,0)</f>
        <v>18328118019390</v>
      </c>
      <c r="AK1531" s="44">
        <f t="shared" si="97"/>
        <v>18328118019390</v>
      </c>
    </row>
    <row r="1532" spans="1:37" s="14" customFormat="1" ht="15" customHeight="1" thickBot="1" x14ac:dyDescent="0.25">
      <c r="A1532" s="9" t="str">
        <f t="shared" si="96"/>
        <v>PREVENTIVA</v>
      </c>
      <c r="B1532" s="18">
        <f>VLOOKUP(C1532,FORNECEDORES!D:E,2,0)</f>
        <v>638161</v>
      </c>
      <c r="C1532" s="19" t="str">
        <f>VLOOKUP(D1532,FORNECEDORES!A:D,4,0)</f>
        <v>29.739.737/0005-36</v>
      </c>
      <c r="D1532" s="13" t="s">
        <v>7606</v>
      </c>
      <c r="E1532" s="20" t="str">
        <f t="shared" si="98"/>
        <v>04 0185</v>
      </c>
      <c r="F1532" s="28" t="s">
        <v>4973</v>
      </c>
      <c r="G1532" s="21" t="str">
        <f>VLOOKUP(E1532,'FILIAIS PETZ'!A:E,5,0)</f>
        <v>PETZ AV CONTORNO (ANTIGOS DADOS DE SVLB/MG - PETZ SILVA LOBO)</v>
      </c>
      <c r="H1532" s="20" t="str">
        <f>VLOOKUP(E1532,'FILIAIS PETZ'!A:D,4,0)</f>
        <v>ACTN-MG</v>
      </c>
      <c r="I1532" s="46">
        <v>45352</v>
      </c>
      <c r="J1532" s="9" t="s">
        <v>4980</v>
      </c>
      <c r="K1532" s="9" t="s">
        <v>5858</v>
      </c>
      <c r="L1532" s="29" t="s">
        <v>6363</v>
      </c>
      <c r="M1532" s="46">
        <v>45355</v>
      </c>
      <c r="N1532" s="46">
        <v>45392</v>
      </c>
      <c r="O1532" s="46">
        <v>45373</v>
      </c>
      <c r="P1532" s="28" t="s">
        <v>4998</v>
      </c>
      <c r="Q1532" s="10">
        <v>3</v>
      </c>
      <c r="R1532" s="10" t="s">
        <v>4991</v>
      </c>
      <c r="S1532" s="10" t="s">
        <v>4983</v>
      </c>
      <c r="T1532" s="10" t="s">
        <v>32</v>
      </c>
      <c r="U1532" s="10">
        <v>11002</v>
      </c>
      <c r="V1532" s="10">
        <v>11002</v>
      </c>
      <c r="W1532" s="10"/>
      <c r="X1532" s="10" t="s">
        <v>5033</v>
      </c>
      <c r="Y1532" s="10" t="s">
        <v>4980</v>
      </c>
      <c r="Z1532" s="10" t="s">
        <v>4980</v>
      </c>
      <c r="AA1532" s="10" t="s">
        <v>5033</v>
      </c>
      <c r="AB1532" s="10" t="s">
        <v>5066</v>
      </c>
      <c r="AC1532" s="10" t="s">
        <v>4999</v>
      </c>
      <c r="AD1532" s="29"/>
      <c r="AE1532" s="20" t="str">
        <f>VLOOKUP(E1532,'FILIAIS PETZ'!A:Q,17,0)</f>
        <v>MG-1</v>
      </c>
      <c r="AF1532" s="20" t="str">
        <f>VLOOKUP(E1532,'FILIAIS PETZ'!A:Q,3,0)</f>
        <v>FELICIO</v>
      </c>
      <c r="AG1532" s="20" t="str">
        <f>VLOOKUP(E1532,'FILIAIS PETZ'!A:Q,2,0)</f>
        <v>R3</v>
      </c>
      <c r="AH1532" s="75">
        <v>370</v>
      </c>
      <c r="AI1532" s="16" t="s">
        <v>6002</v>
      </c>
      <c r="AJ1532" s="43">
        <f>VLOOKUP(E1532,'FILIAIS PETZ'!$A$2:$K$2000,11,0)</f>
        <v>18328118017931</v>
      </c>
      <c r="AK1532" s="44">
        <f t="shared" si="97"/>
        <v>18328118017931</v>
      </c>
    </row>
    <row r="1533" spans="1:37" s="14" customFormat="1" ht="15" customHeight="1" thickBot="1" x14ac:dyDescent="0.25">
      <c r="A1533" s="9" t="str">
        <f t="shared" si="96"/>
        <v>PREVENTIVA</v>
      </c>
      <c r="B1533" s="18">
        <f>VLOOKUP(C1533,FORNECEDORES!D:E,2,0)</f>
        <v>6620</v>
      </c>
      <c r="C1533" s="19" t="str">
        <f>VLOOKUP(D1533,FORNECEDORES!A:D,4,0)</f>
        <v>02.666.249/0001-66</v>
      </c>
      <c r="D1533" s="13" t="s">
        <v>1360</v>
      </c>
      <c r="E1533" s="20" t="str">
        <f t="shared" si="98"/>
        <v>04 0015</v>
      </c>
      <c r="F1533" s="28" t="s">
        <v>4971</v>
      </c>
      <c r="G1533" s="21" t="str">
        <f>VLOOKUP(E1533,'FILIAIS PETZ'!A:E,5,0)</f>
        <v>PETZ BRASILIA SIA</v>
      </c>
      <c r="H1533" s="20" t="str">
        <f>VLOOKUP(E1533,'FILIAIS PETZ'!A:D,4,0)</f>
        <v>BSIA-DF</v>
      </c>
      <c r="I1533" s="46">
        <v>45352</v>
      </c>
      <c r="J1533" s="9" t="s">
        <v>4980</v>
      </c>
      <c r="K1533" s="9" t="s">
        <v>5858</v>
      </c>
      <c r="L1533" s="29" t="s">
        <v>6317</v>
      </c>
      <c r="M1533" s="46">
        <v>45356</v>
      </c>
      <c r="N1533" s="46">
        <v>45392</v>
      </c>
      <c r="O1533" s="46">
        <v>45372</v>
      </c>
      <c r="P1533" s="28" t="s">
        <v>4998</v>
      </c>
      <c r="Q1533" s="10" t="s">
        <v>5029</v>
      </c>
      <c r="R1533" s="10" t="s">
        <v>4991</v>
      </c>
      <c r="S1533" s="10" t="s">
        <v>4983</v>
      </c>
      <c r="T1533" s="10" t="s">
        <v>32</v>
      </c>
      <c r="U1533" s="10">
        <v>11002</v>
      </c>
      <c r="V1533" s="10">
        <v>11002</v>
      </c>
      <c r="W1533" s="10"/>
      <c r="X1533" s="10" t="s">
        <v>4996</v>
      </c>
      <c r="Y1533" s="10" t="s">
        <v>4980</v>
      </c>
      <c r="Z1533" s="10" t="s">
        <v>4980</v>
      </c>
      <c r="AA1533" s="10" t="s">
        <v>5097</v>
      </c>
      <c r="AB1533" s="10" t="s">
        <v>12942</v>
      </c>
      <c r="AC1533" s="10" t="s">
        <v>4999</v>
      </c>
      <c r="AD1533" s="29"/>
      <c r="AE1533" s="20" t="str">
        <f>VLOOKUP(E1533,'FILIAIS PETZ'!A:Q,17,0)</f>
        <v>CO-2</v>
      </c>
      <c r="AF1533" s="20" t="str">
        <f>VLOOKUP(E1533,'FILIAIS PETZ'!A:Q,3,0)</f>
        <v>FELICIO</v>
      </c>
      <c r="AG1533" s="20" t="str">
        <f>VLOOKUP(E1533,'FILIAIS PETZ'!A:Q,2,0)</f>
        <v>R3</v>
      </c>
      <c r="AH1533" s="75">
        <v>455</v>
      </c>
      <c r="AI1533" s="16" t="s">
        <v>6001</v>
      </c>
      <c r="AJ1533" s="43">
        <f>VLOOKUP(E1533,'FILIAIS PETZ'!$A$2:$K$2000,11,0)</f>
        <v>18328118000451</v>
      </c>
      <c r="AK1533" s="44">
        <f t="shared" si="97"/>
        <v>18328118000451</v>
      </c>
    </row>
    <row r="1534" spans="1:37" s="14" customFormat="1" ht="15" customHeight="1" thickBot="1" x14ac:dyDescent="0.25">
      <c r="A1534" s="9" t="str">
        <f t="shared" si="96"/>
        <v>PREVENTIVA</v>
      </c>
      <c r="B1534" s="18">
        <f>VLOOKUP(C1534,FORNECEDORES!D:E,2,0)</f>
        <v>6620</v>
      </c>
      <c r="C1534" s="19" t="str">
        <f>VLOOKUP(D1534,FORNECEDORES!A:D,4,0)</f>
        <v>02.666.249/0001-66</v>
      </c>
      <c r="D1534" s="13" t="s">
        <v>1360</v>
      </c>
      <c r="E1534" s="20" t="str">
        <f t="shared" si="98"/>
        <v>04 0200</v>
      </c>
      <c r="F1534" s="28" t="s">
        <v>4960</v>
      </c>
      <c r="G1534" s="21" t="str">
        <f>VLOOKUP(E1534,'FILIAIS PETZ'!A:E,5,0)</f>
        <v>PETZ BRASILIA W3 NORTE</v>
      </c>
      <c r="H1534" s="20" t="str">
        <f>VLOOKUP(E1534,'FILIAIS PETZ'!A:D,4,0)</f>
        <v>W3NT-DF</v>
      </c>
      <c r="I1534" s="46">
        <v>45352</v>
      </c>
      <c r="J1534" s="9" t="s">
        <v>4980</v>
      </c>
      <c r="K1534" s="9" t="s">
        <v>5858</v>
      </c>
      <c r="L1534" s="29" t="s">
        <v>6318</v>
      </c>
      <c r="M1534" s="46">
        <v>45356</v>
      </c>
      <c r="N1534" s="46">
        <v>45392</v>
      </c>
      <c r="O1534" s="46">
        <v>45372</v>
      </c>
      <c r="P1534" s="28" t="s">
        <v>4998</v>
      </c>
      <c r="Q1534" s="10" t="s">
        <v>5029</v>
      </c>
      <c r="R1534" s="10" t="s">
        <v>4991</v>
      </c>
      <c r="S1534" s="10" t="s">
        <v>4983</v>
      </c>
      <c r="T1534" s="10" t="s">
        <v>32</v>
      </c>
      <c r="U1534" s="10">
        <v>11002</v>
      </c>
      <c r="V1534" s="10">
        <v>11002</v>
      </c>
      <c r="W1534" s="10"/>
      <c r="X1534" s="10" t="s">
        <v>4996</v>
      </c>
      <c r="Y1534" s="10" t="s">
        <v>4980</v>
      </c>
      <c r="Z1534" s="10" t="s">
        <v>4980</v>
      </c>
      <c r="AA1534" s="10" t="s">
        <v>5097</v>
      </c>
      <c r="AB1534" s="10" t="s">
        <v>12942</v>
      </c>
      <c r="AC1534" s="10" t="s">
        <v>4999</v>
      </c>
      <c r="AD1534" s="29"/>
      <c r="AE1534" s="20" t="str">
        <f>VLOOKUP(E1534,'FILIAIS PETZ'!A:Q,17,0)</f>
        <v>CO-2</v>
      </c>
      <c r="AF1534" s="20" t="str">
        <f>VLOOKUP(E1534,'FILIAIS PETZ'!A:Q,3,0)</f>
        <v>FELICIO</v>
      </c>
      <c r="AG1534" s="20" t="str">
        <f>VLOOKUP(E1534,'FILIAIS PETZ'!A:Q,2,0)</f>
        <v>R3</v>
      </c>
      <c r="AH1534" s="75">
        <v>455</v>
      </c>
      <c r="AI1534" s="16" t="s">
        <v>6001</v>
      </c>
      <c r="AJ1534" s="43">
        <f>VLOOKUP(E1534,'FILIAIS PETZ'!$A$2:$K$2000,11,0)</f>
        <v>18328118018660</v>
      </c>
      <c r="AK1534" s="44">
        <f t="shared" si="97"/>
        <v>18328118018660</v>
      </c>
    </row>
    <row r="1535" spans="1:37" s="14" customFormat="1" ht="15" customHeight="1" thickBot="1" x14ac:dyDescent="0.25">
      <c r="A1535" s="9" t="str">
        <f t="shared" si="96"/>
        <v>PREVENTIVA</v>
      </c>
      <c r="B1535" s="18">
        <f>VLOOKUP(C1535,FORNECEDORES!D:E,2,0)</f>
        <v>25095</v>
      </c>
      <c r="C1535" s="19" t="str">
        <f>VLOOKUP(D1535,FORNECEDORES!A:D,4,0)</f>
        <v>29.739.737/0049-57</v>
      </c>
      <c r="D1535" s="13" t="s">
        <v>7596</v>
      </c>
      <c r="E1535" s="20" t="str">
        <f t="shared" si="98"/>
        <v>04 0073</v>
      </c>
      <c r="F1535" s="28" t="s">
        <v>4953</v>
      </c>
      <c r="G1535" s="21" t="str">
        <f>VLOOKUP(E1535,'FILIAIS PETZ'!A:E,5,0)</f>
        <v>PETZ CAMPO GRANDE</v>
      </c>
      <c r="H1535" s="20" t="str">
        <f>VLOOKUP(E1535,'FILIAIS PETZ'!A:D,4,0)</f>
        <v>CGDE-MS</v>
      </c>
      <c r="I1535" s="46">
        <v>45352</v>
      </c>
      <c r="J1535" s="9" t="s">
        <v>4980</v>
      </c>
      <c r="K1535" s="9" t="s">
        <v>5858</v>
      </c>
      <c r="L1535" s="29" t="s">
        <v>8240</v>
      </c>
      <c r="M1535" s="46">
        <v>45365</v>
      </c>
      <c r="N1535" s="46">
        <v>45476</v>
      </c>
      <c r="O1535" s="46">
        <v>45461</v>
      </c>
      <c r="P1535" s="28" t="s">
        <v>4998</v>
      </c>
      <c r="Q1535" s="10">
        <v>3</v>
      </c>
      <c r="R1535" s="10" t="s">
        <v>4991</v>
      </c>
      <c r="S1535" s="10" t="s">
        <v>4983</v>
      </c>
      <c r="T1535" s="10" t="s">
        <v>32</v>
      </c>
      <c r="U1535" s="10">
        <v>11002</v>
      </c>
      <c r="V1535" s="10">
        <v>11002</v>
      </c>
      <c r="W1535" s="10"/>
      <c r="X1535" s="10" t="s">
        <v>5033</v>
      </c>
      <c r="Y1535" s="10" t="s">
        <v>4980</v>
      </c>
      <c r="Z1535" s="10" t="s">
        <v>4980</v>
      </c>
      <c r="AA1535" s="10" t="s">
        <v>5033</v>
      </c>
      <c r="AB1535" s="10" t="s">
        <v>5066</v>
      </c>
      <c r="AC1535" s="10" t="s">
        <v>4999</v>
      </c>
      <c r="AD1535" s="29"/>
      <c r="AE1535" s="20" t="str">
        <f>VLOOKUP(E1535,'FILIAIS PETZ'!A:Q,17,0)</f>
        <v>CO-1</v>
      </c>
      <c r="AF1535" s="20" t="str">
        <f>VLOOKUP(E1535,'FILIAIS PETZ'!A:Q,3,0)</f>
        <v>FELICIO</v>
      </c>
      <c r="AG1535" s="20" t="str">
        <f>VLOOKUP(E1535,'FILIAIS PETZ'!A:Q,2,0)</f>
        <v>R3</v>
      </c>
      <c r="AH1535" s="75">
        <v>370</v>
      </c>
      <c r="AI1535" s="16" t="s">
        <v>6002</v>
      </c>
      <c r="AJ1535" s="43">
        <f>VLOOKUP(E1535,'FILIAIS PETZ'!$A$2:$K$2000,11,0)</f>
        <v>18328118007383</v>
      </c>
      <c r="AK1535" s="44">
        <f t="shared" si="97"/>
        <v>18328118007383</v>
      </c>
    </row>
    <row r="1536" spans="1:37" s="14" customFormat="1" ht="15" customHeight="1" thickBot="1" x14ac:dyDescent="0.25">
      <c r="A1536" s="9" t="str">
        <f t="shared" si="96"/>
        <v>PREVENTIVA</v>
      </c>
      <c r="B1536" s="18" t="e">
        <f>VLOOKUP(C1536,FORNECEDORES!D:E,2,0)</f>
        <v>#N/A</v>
      </c>
      <c r="C1536" s="19" t="e">
        <f>VLOOKUP(D1536,FORNECEDORES!A:D,4,0)</f>
        <v>#N/A</v>
      </c>
      <c r="D1536" s="13" t="s">
        <v>6252</v>
      </c>
      <c r="E1536" s="20" t="str">
        <f t="shared" si="98"/>
        <v>04 0165</v>
      </c>
      <c r="F1536" s="28" t="s">
        <v>4935</v>
      </c>
      <c r="G1536" s="21" t="str">
        <f>VLOOKUP(E1536,'FILIAIS PETZ'!A:E,5,0)</f>
        <v>PETZ CARAPICUIBA</v>
      </c>
      <c r="H1536" s="20" t="str">
        <f>VLOOKUP(E1536,'FILIAIS PETZ'!A:D,4,0)</f>
        <v>CPIC-SP</v>
      </c>
      <c r="I1536" s="46">
        <v>45352</v>
      </c>
      <c r="J1536" s="9" t="s">
        <v>4980</v>
      </c>
      <c r="K1536" s="9" t="s">
        <v>5858</v>
      </c>
      <c r="L1536" s="29" t="s">
        <v>6357</v>
      </c>
      <c r="M1536" s="46">
        <v>45355</v>
      </c>
      <c r="N1536" s="46">
        <v>45392</v>
      </c>
      <c r="O1536" s="46">
        <v>45373</v>
      </c>
      <c r="P1536" s="28" t="s">
        <v>4998</v>
      </c>
      <c r="Q1536" s="10">
        <v>3</v>
      </c>
      <c r="R1536" s="10" t="s">
        <v>4991</v>
      </c>
      <c r="S1536" s="10" t="s">
        <v>4983</v>
      </c>
      <c r="T1536" s="10" t="s">
        <v>32</v>
      </c>
      <c r="U1536" s="10">
        <v>11002</v>
      </c>
      <c r="V1536" s="10">
        <v>11002</v>
      </c>
      <c r="W1536" s="10"/>
      <c r="X1536" s="10" t="s">
        <v>5033</v>
      </c>
      <c r="Y1536" s="10" t="s">
        <v>4980</v>
      </c>
      <c r="Z1536" s="10" t="s">
        <v>4980</v>
      </c>
      <c r="AA1536" s="10" t="s">
        <v>5033</v>
      </c>
      <c r="AB1536" s="10" t="s">
        <v>5066</v>
      </c>
      <c r="AC1536" s="10" t="s">
        <v>4999</v>
      </c>
      <c r="AD1536" s="29"/>
      <c r="AE1536" s="20" t="str">
        <f>VLOOKUP(E1536,'FILIAIS PETZ'!A:Q,17,0)</f>
        <v>SP7</v>
      </c>
      <c r="AF1536" s="20" t="str">
        <f>VLOOKUP(E1536,'FILIAIS PETZ'!A:Q,3,0)</f>
        <v>FELICIO</v>
      </c>
      <c r="AG1536" s="20" t="str">
        <f>VLOOKUP(E1536,'FILIAIS PETZ'!A:Q,2,0)</f>
        <v>R3</v>
      </c>
      <c r="AH1536" s="75">
        <v>370</v>
      </c>
      <c r="AI1536" s="16" t="s">
        <v>6002</v>
      </c>
      <c r="AJ1536" s="43">
        <f>VLOOKUP(E1536,'FILIAIS PETZ'!$A$2:$K$2000,11,0)</f>
        <v>18328118015726</v>
      </c>
      <c r="AK1536" s="44">
        <f t="shared" si="97"/>
        <v>18328118015726</v>
      </c>
    </row>
    <row r="1537" spans="1:37" s="14" customFormat="1" ht="15" customHeight="1" thickBot="1" x14ac:dyDescent="0.25">
      <c r="A1537" s="9" t="str">
        <f t="shared" si="96"/>
        <v>PREVENTIVA</v>
      </c>
      <c r="B1537" s="18">
        <f>VLOOKUP(C1537,FORNECEDORES!D:E,2,0)</f>
        <v>9057</v>
      </c>
      <c r="C1537" s="19" t="str">
        <f>VLOOKUP(D1537,FORNECEDORES!A:D,4,0)</f>
        <v>19.357.006/0001-49</v>
      </c>
      <c r="D1537" s="13" t="s">
        <v>2290</v>
      </c>
      <c r="E1537" s="20" t="str">
        <f t="shared" si="98"/>
        <v>04 0244</v>
      </c>
      <c r="F1537" s="28" t="s">
        <v>4957</v>
      </c>
      <c r="G1537" s="21" t="str">
        <f>VLOOKUP(E1537,'FILIAIS PETZ'!A:E,5,0)</f>
        <v>PETZ GOVERNADOR VALADARES</v>
      </c>
      <c r="H1537" s="20" t="str">
        <f>VLOOKUP(E1537,'FILIAIS PETZ'!A:D,4,0)</f>
        <v>GVLD-MG</v>
      </c>
      <c r="I1537" s="46">
        <v>45352</v>
      </c>
      <c r="J1537" s="9" t="s">
        <v>4980</v>
      </c>
      <c r="K1537" s="9"/>
      <c r="L1537" s="29"/>
      <c r="M1537" s="46"/>
      <c r="N1537" s="46"/>
      <c r="O1537" s="46"/>
      <c r="P1537" s="28" t="s">
        <v>4998</v>
      </c>
      <c r="Q1537" s="10">
        <v>3</v>
      </c>
      <c r="R1537" s="10" t="s">
        <v>4991</v>
      </c>
      <c r="S1537" s="10" t="s">
        <v>4983</v>
      </c>
      <c r="T1537" s="10" t="s">
        <v>32</v>
      </c>
      <c r="U1537" s="10">
        <v>11002</v>
      </c>
      <c r="V1537" s="10">
        <v>11002</v>
      </c>
      <c r="W1537" s="10"/>
      <c r="X1537" s="10" t="s">
        <v>4992</v>
      </c>
      <c r="Y1537" s="10" t="s">
        <v>4980</v>
      </c>
      <c r="Z1537" s="10" t="s">
        <v>4980</v>
      </c>
      <c r="AA1537" s="10" t="s">
        <v>4992</v>
      </c>
      <c r="AB1537" s="10" t="s">
        <v>5066</v>
      </c>
      <c r="AC1537" s="10" t="s">
        <v>4999</v>
      </c>
      <c r="AD1537" s="29"/>
      <c r="AE1537" s="20" t="str">
        <f>VLOOKUP(E1537,'FILIAIS PETZ'!A:Q,17,0)</f>
        <v>MG-2</v>
      </c>
      <c r="AF1537" s="20" t="str">
        <f>VLOOKUP(E1537,'FILIAIS PETZ'!A:Q,3,0)</f>
        <v>FELICIO</v>
      </c>
      <c r="AG1537" s="20" t="str">
        <f>VLOOKUP(E1537,'FILIAIS PETZ'!A:Q,2,0)</f>
        <v>R3</v>
      </c>
      <c r="AH1537" s="75">
        <v>1500</v>
      </c>
      <c r="AI1537" s="16" t="s">
        <v>6003</v>
      </c>
      <c r="AJ1537" s="43" t="str">
        <f>VLOOKUP(E1537,'FILIAIS PETZ'!$A$2:$K$2000,11,0)</f>
        <v>18.328.118/0231-50</v>
      </c>
      <c r="AK1537" s="44" t="str">
        <f t="shared" si="97"/>
        <v>18.328.118/0231-50</v>
      </c>
    </row>
    <row r="1538" spans="1:37" s="14" customFormat="1" ht="15" customHeight="1" thickBot="1" x14ac:dyDescent="0.25">
      <c r="A1538" s="9" t="str">
        <f t="shared" si="96"/>
        <v>PREVENTIVA</v>
      </c>
      <c r="B1538" s="18">
        <f>VLOOKUP(C1538,FORNECEDORES!D:E,2,0)</f>
        <v>214092</v>
      </c>
      <c r="C1538" s="19" t="str">
        <f>VLOOKUP(D1538,FORNECEDORES!A:D,4,0)</f>
        <v>24.415.122/0001-07</v>
      </c>
      <c r="D1538" s="13" t="s">
        <v>3640</v>
      </c>
      <c r="E1538" s="20" t="str">
        <f t="shared" si="98"/>
        <v>04 0146</v>
      </c>
      <c r="F1538" s="28" t="s">
        <v>4947</v>
      </c>
      <c r="G1538" s="21" t="str">
        <f>VLOOKUP(E1538,'FILIAIS PETZ'!A:E,5,0)</f>
        <v>PETZ DJALMA BATISTA</v>
      </c>
      <c r="H1538" s="20" t="str">
        <f>VLOOKUP(E1538,'FILIAIS PETZ'!A:D,4,0)</f>
        <v>DJBA-AM</v>
      </c>
      <c r="I1538" s="46">
        <v>45352</v>
      </c>
      <c r="J1538" s="9" t="s">
        <v>4980</v>
      </c>
      <c r="K1538" s="9" t="s">
        <v>5858</v>
      </c>
      <c r="L1538" s="29" t="s">
        <v>6079</v>
      </c>
      <c r="M1538" s="46">
        <v>45352</v>
      </c>
      <c r="N1538" s="46">
        <v>45378</v>
      </c>
      <c r="O1538" s="46">
        <v>45358</v>
      </c>
      <c r="P1538" s="28" t="s">
        <v>4998</v>
      </c>
      <c r="Q1538" s="10">
        <v>3</v>
      </c>
      <c r="R1538" s="10" t="s">
        <v>4991</v>
      </c>
      <c r="S1538" s="10" t="s">
        <v>4983</v>
      </c>
      <c r="T1538" s="10" t="s">
        <v>32</v>
      </c>
      <c r="U1538" s="10">
        <v>11002</v>
      </c>
      <c r="V1538" s="10">
        <v>11002</v>
      </c>
      <c r="W1538" s="10"/>
      <c r="X1538" s="10" t="s">
        <v>4992</v>
      </c>
      <c r="Y1538" s="10" t="s">
        <v>4980</v>
      </c>
      <c r="Z1538" s="10" t="s">
        <v>4980</v>
      </c>
      <c r="AA1538" s="10" t="s">
        <v>4992</v>
      </c>
      <c r="AB1538" s="10" t="s">
        <v>5066</v>
      </c>
      <c r="AC1538" s="10" t="s">
        <v>4999</v>
      </c>
      <c r="AD1538" s="29"/>
      <c r="AE1538" s="20" t="str">
        <f>VLOOKUP(E1538,'FILIAIS PETZ'!A:Q,17,0)</f>
        <v>CO-3</v>
      </c>
      <c r="AF1538" s="20" t="str">
        <f>VLOOKUP(E1538,'FILIAIS PETZ'!A:Q,3,0)</f>
        <v>FELICIO</v>
      </c>
      <c r="AG1538" s="20" t="str">
        <f>VLOOKUP(E1538,'FILIAIS PETZ'!A:Q,2,0)</f>
        <v>R3</v>
      </c>
      <c r="AH1538" s="75">
        <v>1400</v>
      </c>
      <c r="AI1538" s="16" t="s">
        <v>6000</v>
      </c>
      <c r="AJ1538" s="43">
        <f>VLOOKUP(E1538,'FILIAIS PETZ'!$A$2:$K$2000,11,0)</f>
        <v>18328118013782</v>
      </c>
      <c r="AK1538" s="44">
        <f t="shared" si="97"/>
        <v>18328118013782</v>
      </c>
    </row>
    <row r="1539" spans="1:37" s="14" customFormat="1" ht="15" customHeight="1" thickBot="1" x14ac:dyDescent="0.25">
      <c r="A1539" s="9" t="str">
        <f t="shared" ref="A1539:A1565" si="99">J1539</f>
        <v>PREVENTIVA</v>
      </c>
      <c r="B1539" s="18">
        <f>VLOOKUP(C1539,FORNECEDORES!D:E,2,0)</f>
        <v>6620</v>
      </c>
      <c r="C1539" s="19" t="str">
        <f>VLOOKUP(D1539,FORNECEDORES!A:D,4,0)</f>
        <v>02.666.249/0001-66</v>
      </c>
      <c r="D1539" s="13" t="s">
        <v>1360</v>
      </c>
      <c r="E1539" s="20" t="str">
        <f t="shared" si="98"/>
        <v>04 0144</v>
      </c>
      <c r="F1539" s="28" t="s">
        <v>4938</v>
      </c>
      <c r="G1539" s="21" t="str">
        <f>VLOOKUP(E1539,'FILIAIS PETZ'!A:E,5,0)</f>
        <v>PETZ FERNANDO CORREA</v>
      </c>
      <c r="H1539" s="20" t="str">
        <f>VLOOKUP(E1539,'FILIAIS PETZ'!A:D,4,0)</f>
        <v>FCOR-MT</v>
      </c>
      <c r="I1539" s="46">
        <v>45352</v>
      </c>
      <c r="J1539" s="9" t="s">
        <v>4980</v>
      </c>
      <c r="K1539" s="9" t="s">
        <v>5858</v>
      </c>
      <c r="L1539" s="29" t="s">
        <v>6319</v>
      </c>
      <c r="M1539" s="46">
        <v>45356</v>
      </c>
      <c r="N1539" s="46">
        <v>45392</v>
      </c>
      <c r="O1539" s="46">
        <v>45372</v>
      </c>
      <c r="P1539" s="28" t="s">
        <v>4998</v>
      </c>
      <c r="Q1539" s="10" t="s">
        <v>5029</v>
      </c>
      <c r="R1539" s="10" t="s">
        <v>4991</v>
      </c>
      <c r="S1539" s="10" t="s">
        <v>4983</v>
      </c>
      <c r="T1539" s="10" t="s">
        <v>32</v>
      </c>
      <c r="U1539" s="10">
        <v>11002</v>
      </c>
      <c r="V1539" s="10">
        <v>11002</v>
      </c>
      <c r="W1539" s="10"/>
      <c r="X1539" s="10" t="s">
        <v>4996</v>
      </c>
      <c r="Y1539" s="10" t="s">
        <v>4980</v>
      </c>
      <c r="Z1539" s="10" t="s">
        <v>4980</v>
      </c>
      <c r="AA1539" s="10" t="s">
        <v>5097</v>
      </c>
      <c r="AB1539" s="10" t="s">
        <v>12942</v>
      </c>
      <c r="AC1539" s="10" t="s">
        <v>4999</v>
      </c>
      <c r="AD1539" s="29"/>
      <c r="AE1539" s="20" t="str">
        <f>VLOOKUP(E1539,'FILIAIS PETZ'!A:Q,17,0)</f>
        <v>CO-3</v>
      </c>
      <c r="AF1539" s="20" t="str">
        <f>VLOOKUP(E1539,'FILIAIS PETZ'!A:Q,3,0)</f>
        <v>FELICIO</v>
      </c>
      <c r="AG1539" s="20" t="str">
        <f>VLOOKUP(E1539,'FILIAIS PETZ'!A:Q,2,0)</f>
        <v>R3</v>
      </c>
      <c r="AH1539" s="75">
        <v>455</v>
      </c>
      <c r="AI1539" s="16" t="s">
        <v>6001</v>
      </c>
      <c r="AJ1539" s="43">
        <f>VLOOKUP(E1539,'FILIAIS PETZ'!$A$2:$K$2000,11,0)</f>
        <v>18328118014169</v>
      </c>
      <c r="AK1539" s="44">
        <f t="shared" ref="AK1539:AK1570" si="100">AJ1539</f>
        <v>18328118014169</v>
      </c>
    </row>
    <row r="1540" spans="1:37" s="14" customFormat="1" ht="15" customHeight="1" thickBot="1" x14ac:dyDescent="0.25">
      <c r="A1540" s="9" t="str">
        <f t="shared" si="99"/>
        <v>PREVENTIVA</v>
      </c>
      <c r="B1540" s="18" t="e">
        <f>VLOOKUP(C1540,FORNECEDORES!D:E,2,0)</f>
        <v>#N/A</v>
      </c>
      <c r="C1540" s="19" t="e">
        <f>VLOOKUP(D1540,FORNECEDORES!A:D,4,0)</f>
        <v>#N/A</v>
      </c>
      <c r="D1540" s="13" t="s">
        <v>6231</v>
      </c>
      <c r="E1540" s="20" t="str">
        <f t="shared" si="98"/>
        <v>04 0168</v>
      </c>
      <c r="F1540" s="28" t="s">
        <v>4961</v>
      </c>
      <c r="G1540" s="21" t="str">
        <f>VLOOKUP(E1540,'FILIAIS PETZ'!A:E,5,0)</f>
        <v>PETZ GAMA LESTE</v>
      </c>
      <c r="H1540" s="20" t="str">
        <f>VLOOKUP(E1540,'FILIAIS PETZ'!A:D,4,0)</f>
        <v>GAMA-DF</v>
      </c>
      <c r="I1540" s="46">
        <v>45352</v>
      </c>
      <c r="J1540" s="9" t="s">
        <v>4980</v>
      </c>
      <c r="K1540" s="9" t="s">
        <v>5858</v>
      </c>
      <c r="L1540" s="29" t="s">
        <v>6351</v>
      </c>
      <c r="M1540" s="46">
        <v>45355</v>
      </c>
      <c r="N1540" s="46">
        <v>45392</v>
      </c>
      <c r="O1540" s="46">
        <v>45373</v>
      </c>
      <c r="P1540" s="28" t="s">
        <v>4998</v>
      </c>
      <c r="Q1540" s="10">
        <v>3</v>
      </c>
      <c r="R1540" s="10" t="s">
        <v>4991</v>
      </c>
      <c r="S1540" s="10" t="s">
        <v>4983</v>
      </c>
      <c r="T1540" s="10" t="s">
        <v>32</v>
      </c>
      <c r="U1540" s="10">
        <v>11002</v>
      </c>
      <c r="V1540" s="10">
        <v>11002</v>
      </c>
      <c r="W1540" s="10"/>
      <c r="X1540" s="10" t="s">
        <v>5033</v>
      </c>
      <c r="Y1540" s="10" t="s">
        <v>4980</v>
      </c>
      <c r="Z1540" s="10" t="s">
        <v>4980</v>
      </c>
      <c r="AA1540" s="10" t="s">
        <v>5033</v>
      </c>
      <c r="AB1540" s="10" t="s">
        <v>5066</v>
      </c>
      <c r="AC1540" s="10" t="s">
        <v>4999</v>
      </c>
      <c r="AD1540" s="29"/>
      <c r="AE1540" s="20" t="str">
        <f>VLOOKUP(E1540,'FILIAIS PETZ'!A:Q,17,0)</f>
        <v>CO-1</v>
      </c>
      <c r="AF1540" s="20" t="str">
        <f>VLOOKUP(E1540,'FILIAIS PETZ'!A:Q,3,0)</f>
        <v>FELICIO</v>
      </c>
      <c r="AG1540" s="20" t="str">
        <f>VLOOKUP(E1540,'FILIAIS PETZ'!A:Q,2,0)</f>
        <v>R3</v>
      </c>
      <c r="AH1540" s="75">
        <v>370</v>
      </c>
      <c r="AI1540" s="16" t="s">
        <v>6002</v>
      </c>
      <c r="AJ1540" s="43">
        <f>VLOOKUP(E1540,'FILIAIS PETZ'!$A$2:$K$2000,11,0)</f>
        <v>18328118016021</v>
      </c>
      <c r="AK1540" s="44">
        <f t="shared" si="100"/>
        <v>18328118016021</v>
      </c>
    </row>
    <row r="1541" spans="1:37" s="14" customFormat="1" ht="15" customHeight="1" thickBot="1" x14ac:dyDescent="0.25">
      <c r="A1541" s="9" t="str">
        <f t="shared" si="99"/>
        <v>PREVENTIVA</v>
      </c>
      <c r="B1541" s="18">
        <f>VLOOKUP(C1541,FORNECEDORES!D:E,2,0)</f>
        <v>9057</v>
      </c>
      <c r="C1541" s="19" t="str">
        <f>VLOOKUP(D1541,FORNECEDORES!A:D,4,0)</f>
        <v>19.357.006/0001-49</v>
      </c>
      <c r="D1541" s="13" t="s">
        <v>2290</v>
      </c>
      <c r="E1541" s="20" t="str">
        <f t="shared" si="98"/>
        <v>04 0244</v>
      </c>
      <c r="F1541" s="28" t="s">
        <v>4957</v>
      </c>
      <c r="G1541" s="21" t="str">
        <f>VLOOKUP(E1541,'FILIAIS PETZ'!A:E,5,0)</f>
        <v>PETZ GOVERNADOR VALADARES</v>
      </c>
      <c r="H1541" s="20" t="str">
        <f>VLOOKUP(E1541,'FILIAIS PETZ'!A:D,4,0)</f>
        <v>GVLD-MG</v>
      </c>
      <c r="I1541" s="46">
        <v>45352</v>
      </c>
      <c r="J1541" s="9" t="s">
        <v>4980</v>
      </c>
      <c r="K1541" s="9"/>
      <c r="L1541" s="29"/>
      <c r="M1541" s="46"/>
      <c r="N1541" s="46"/>
      <c r="O1541" s="46"/>
      <c r="P1541" s="28" t="s">
        <v>4998</v>
      </c>
      <c r="Q1541" s="10">
        <v>3</v>
      </c>
      <c r="R1541" s="10" t="s">
        <v>4991</v>
      </c>
      <c r="S1541" s="10" t="s">
        <v>4983</v>
      </c>
      <c r="T1541" s="10" t="s">
        <v>32</v>
      </c>
      <c r="U1541" s="10">
        <v>11002</v>
      </c>
      <c r="V1541" s="10">
        <v>11002</v>
      </c>
      <c r="W1541" s="10"/>
      <c r="X1541" s="10" t="s">
        <v>4985</v>
      </c>
      <c r="Y1541" s="10" t="s">
        <v>4980</v>
      </c>
      <c r="Z1541" s="10" t="s">
        <v>4980</v>
      </c>
      <c r="AA1541" s="10" t="s">
        <v>4989</v>
      </c>
      <c r="AB1541" s="10" t="s">
        <v>5066</v>
      </c>
      <c r="AC1541" s="10" t="s">
        <v>4999</v>
      </c>
      <c r="AD1541" s="29"/>
      <c r="AE1541" s="20" t="str">
        <f>VLOOKUP(E1541,'FILIAIS PETZ'!A:Q,17,0)</f>
        <v>MG-2</v>
      </c>
      <c r="AF1541" s="20" t="str">
        <f>VLOOKUP(E1541,'FILIAIS PETZ'!A:Q,3,0)</f>
        <v>FELICIO</v>
      </c>
      <c r="AG1541" s="20" t="str">
        <f>VLOOKUP(E1541,'FILIAIS PETZ'!A:Q,2,0)</f>
        <v>R3</v>
      </c>
      <c r="AH1541" s="75">
        <v>1500</v>
      </c>
      <c r="AI1541" s="16" t="s">
        <v>5999</v>
      </c>
      <c r="AJ1541" s="43" t="str">
        <f>VLOOKUP(E1541,'FILIAIS PETZ'!$A$2:$K$2000,11,0)</f>
        <v>18.328.118/0231-50</v>
      </c>
      <c r="AK1541" s="44" t="str">
        <f t="shared" si="100"/>
        <v>18.328.118/0231-50</v>
      </c>
    </row>
    <row r="1542" spans="1:37" s="14" customFormat="1" ht="15" customHeight="1" thickBot="1" x14ac:dyDescent="0.25">
      <c r="A1542" s="9" t="str">
        <f t="shared" si="99"/>
        <v>PREVENTIVA</v>
      </c>
      <c r="B1542" s="18">
        <f>VLOOKUP(C1542,FORNECEDORES!D:E,2,0)</f>
        <v>55566</v>
      </c>
      <c r="C1542" s="19" t="str">
        <f>VLOOKUP(D1542,FORNECEDORES!A:D,4,0)</f>
        <v>29.209.860/0001-11</v>
      </c>
      <c r="D1542" s="13" t="s">
        <v>2679</v>
      </c>
      <c r="E1542" s="20" t="str">
        <f t="shared" si="98"/>
        <v>04 0093</v>
      </c>
      <c r="F1542" s="28" t="s">
        <v>4942</v>
      </c>
      <c r="G1542" s="21" t="str">
        <f>VLOOKUP(E1542,'FILIAIS PETZ'!A:E,5,0)</f>
        <v>PETZ INDAIATUBA</v>
      </c>
      <c r="H1542" s="20" t="str">
        <f>VLOOKUP(E1542,'FILIAIS PETZ'!A:D,4,0)</f>
        <v>INDT-SP</v>
      </c>
      <c r="I1542" s="46">
        <v>45352</v>
      </c>
      <c r="J1542" s="9" t="s">
        <v>4980</v>
      </c>
      <c r="K1542" s="9" t="s">
        <v>5858</v>
      </c>
      <c r="L1542" s="29" t="s">
        <v>6345</v>
      </c>
      <c r="M1542" s="46">
        <v>45369</v>
      </c>
      <c r="N1542" s="46">
        <v>45392</v>
      </c>
      <c r="O1542" s="46">
        <v>45373</v>
      </c>
      <c r="P1542" s="28" t="s">
        <v>4998</v>
      </c>
      <c r="Q1542" s="10">
        <v>3</v>
      </c>
      <c r="R1542" s="10">
        <v>1</v>
      </c>
      <c r="S1542" s="10" t="s">
        <v>4983</v>
      </c>
      <c r="T1542" s="10" t="s">
        <v>32</v>
      </c>
      <c r="U1542" s="10">
        <v>11002</v>
      </c>
      <c r="V1542" s="10">
        <v>11002</v>
      </c>
      <c r="W1542" s="10"/>
      <c r="X1542" s="10" t="s">
        <v>4992</v>
      </c>
      <c r="Y1542" s="10" t="s">
        <v>4980</v>
      </c>
      <c r="Z1542" s="10" t="s">
        <v>4980</v>
      </c>
      <c r="AA1542" s="10" t="s">
        <v>4992</v>
      </c>
      <c r="AB1542" s="10" t="s">
        <v>5066</v>
      </c>
      <c r="AC1542" s="10" t="s">
        <v>4999</v>
      </c>
      <c r="AD1542" s="29"/>
      <c r="AE1542" s="20" t="str">
        <f>VLOOKUP(E1542,'FILIAIS PETZ'!A:Q,17,0)</f>
        <v>SP7</v>
      </c>
      <c r="AF1542" s="20" t="str">
        <f>VLOOKUP(E1542,'FILIAIS PETZ'!A:Q,3,0)</f>
        <v>FELICIO</v>
      </c>
      <c r="AG1542" s="20" t="str">
        <f>VLOOKUP(E1542,'FILIAIS PETZ'!A:Q,2,0)</f>
        <v>R3</v>
      </c>
      <c r="AH1542" s="75">
        <v>1100</v>
      </c>
      <c r="AI1542" s="16" t="s">
        <v>6000</v>
      </c>
      <c r="AJ1542" s="43">
        <f>VLOOKUP(E1542,'FILIAIS PETZ'!$A$2:$K$2000,11,0)</f>
        <v>18328118008517</v>
      </c>
      <c r="AK1542" s="44">
        <f t="shared" si="100"/>
        <v>18328118008517</v>
      </c>
    </row>
    <row r="1543" spans="1:37" s="14" customFormat="1" ht="15" customHeight="1" thickBot="1" x14ac:dyDescent="0.25">
      <c r="A1543" s="9" t="str">
        <f t="shared" si="99"/>
        <v>PREVENTIVA</v>
      </c>
      <c r="B1543" s="18">
        <f>VLOOKUP(C1543,FORNECEDORES!D:E,2,0)</f>
        <v>55566</v>
      </c>
      <c r="C1543" s="19" t="str">
        <f>VLOOKUP(D1543,FORNECEDORES!A:D,4,0)</f>
        <v>29.209.860/0001-11</v>
      </c>
      <c r="D1543" s="13" t="s">
        <v>2679</v>
      </c>
      <c r="E1543" s="20" t="str">
        <f t="shared" si="98"/>
        <v>04 0156</v>
      </c>
      <c r="F1543" s="28" t="s">
        <v>4940</v>
      </c>
      <c r="G1543" s="21" t="str">
        <f>VLOOKUP(E1543,'FILIAIS PETZ'!A:E,5,0)</f>
        <v>PETZ ITAPETININGA</v>
      </c>
      <c r="H1543" s="20" t="str">
        <f>VLOOKUP(E1543,'FILIAIS PETZ'!A:D,4,0)</f>
        <v>ITPT-SP</v>
      </c>
      <c r="I1543" s="46">
        <v>45352</v>
      </c>
      <c r="J1543" s="9" t="s">
        <v>4980</v>
      </c>
      <c r="K1543" s="9" t="s">
        <v>5858</v>
      </c>
      <c r="L1543" s="29" t="s">
        <v>6343</v>
      </c>
      <c r="M1543" s="46">
        <v>45369</v>
      </c>
      <c r="N1543" s="46">
        <v>45392</v>
      </c>
      <c r="O1543" s="46">
        <v>45373</v>
      </c>
      <c r="P1543" s="28" t="s">
        <v>4998</v>
      </c>
      <c r="Q1543" s="10">
        <v>3</v>
      </c>
      <c r="R1543" s="10" t="s">
        <v>4991</v>
      </c>
      <c r="S1543" s="10" t="s">
        <v>4983</v>
      </c>
      <c r="T1543" s="10" t="s">
        <v>32</v>
      </c>
      <c r="U1543" s="10">
        <v>11002</v>
      </c>
      <c r="V1543" s="10">
        <v>11002</v>
      </c>
      <c r="W1543" s="10"/>
      <c r="X1543" s="10" t="s">
        <v>4992</v>
      </c>
      <c r="Y1543" s="10" t="s">
        <v>4980</v>
      </c>
      <c r="Z1543" s="10" t="s">
        <v>4980</v>
      </c>
      <c r="AA1543" s="10" t="s">
        <v>4992</v>
      </c>
      <c r="AB1543" s="10" t="s">
        <v>5066</v>
      </c>
      <c r="AC1543" s="10" t="s">
        <v>4999</v>
      </c>
      <c r="AD1543" s="29"/>
      <c r="AE1543" s="20" t="str">
        <f>VLOOKUP(E1543,'FILIAIS PETZ'!A:Q,17,0)</f>
        <v>SP7</v>
      </c>
      <c r="AF1543" s="20" t="str">
        <f>VLOOKUP(E1543,'FILIAIS PETZ'!A:Q,3,0)</f>
        <v>FELICIO</v>
      </c>
      <c r="AG1543" s="20" t="str">
        <f>VLOOKUP(E1543,'FILIAIS PETZ'!A:Q,2,0)</f>
        <v>R3</v>
      </c>
      <c r="AH1543" s="75">
        <v>1300</v>
      </c>
      <c r="AI1543" s="16" t="s">
        <v>6000</v>
      </c>
      <c r="AJ1543" s="43">
        <f>VLOOKUP(E1543,'FILIAIS PETZ'!$A$2:$K$2000,11,0)</f>
        <v>18328118014754</v>
      </c>
      <c r="AK1543" s="44">
        <f t="shared" si="100"/>
        <v>18328118014754</v>
      </c>
    </row>
    <row r="1544" spans="1:37" s="14" customFormat="1" ht="15" customHeight="1" thickBot="1" x14ac:dyDescent="0.25">
      <c r="A1544" s="9" t="str">
        <f t="shared" si="99"/>
        <v>PREVENTIVA</v>
      </c>
      <c r="B1544" s="18">
        <f>VLOOKUP(C1544,FORNECEDORES!D:E,2,0)</f>
        <v>55566</v>
      </c>
      <c r="C1544" s="19" t="str">
        <f>VLOOKUP(D1544,FORNECEDORES!A:D,4,0)</f>
        <v>29.209.860/0001-11</v>
      </c>
      <c r="D1544" s="13" t="s">
        <v>2679</v>
      </c>
      <c r="E1544" s="20" t="str">
        <f t="shared" si="98"/>
        <v>04 0119</v>
      </c>
      <c r="F1544" s="28" t="s">
        <v>4934</v>
      </c>
      <c r="G1544" s="21" t="str">
        <f>VLOOKUP(E1544,'FILIAIS PETZ'!A:E,5,0)</f>
        <v>PETZ ITU</v>
      </c>
      <c r="H1544" s="20" t="str">
        <f>VLOOKUP(E1544,'FILIAIS PETZ'!A:D,4,0)</f>
        <v>ITTU-SP</v>
      </c>
      <c r="I1544" s="46">
        <v>45352</v>
      </c>
      <c r="J1544" s="9" t="s">
        <v>4980</v>
      </c>
      <c r="K1544" s="9" t="s">
        <v>5858</v>
      </c>
      <c r="L1544" s="29" t="s">
        <v>6150</v>
      </c>
      <c r="M1544" s="46">
        <v>45359</v>
      </c>
      <c r="N1544" s="46">
        <v>45385</v>
      </c>
      <c r="O1544" s="46">
        <v>45363</v>
      </c>
      <c r="P1544" s="28" t="s">
        <v>4998</v>
      </c>
      <c r="Q1544" s="10">
        <v>3</v>
      </c>
      <c r="R1544" s="10" t="s">
        <v>4991</v>
      </c>
      <c r="S1544" s="10" t="s">
        <v>4983</v>
      </c>
      <c r="T1544" s="10" t="s">
        <v>32</v>
      </c>
      <c r="U1544" s="10">
        <v>11002</v>
      </c>
      <c r="V1544" s="10">
        <v>11002</v>
      </c>
      <c r="W1544" s="10"/>
      <c r="X1544" s="10" t="s">
        <v>4992</v>
      </c>
      <c r="Y1544" s="10" t="s">
        <v>4980</v>
      </c>
      <c r="Z1544" s="10" t="s">
        <v>4980</v>
      </c>
      <c r="AA1544" s="10" t="s">
        <v>4992</v>
      </c>
      <c r="AB1544" s="10" t="s">
        <v>5066</v>
      </c>
      <c r="AC1544" s="10" t="s">
        <v>4999</v>
      </c>
      <c r="AD1544" s="29"/>
      <c r="AE1544" s="20" t="str">
        <f>VLOOKUP(E1544,'FILIAIS PETZ'!A:Q,17,0)</f>
        <v>SP7</v>
      </c>
      <c r="AF1544" s="20" t="str">
        <f>VLOOKUP(E1544,'FILIAIS PETZ'!A:Q,3,0)</f>
        <v>FELICIO</v>
      </c>
      <c r="AG1544" s="20" t="str">
        <f>VLOOKUP(E1544,'FILIAIS PETZ'!A:Q,2,0)</f>
        <v>R3</v>
      </c>
      <c r="AH1544" s="75">
        <v>1250</v>
      </c>
      <c r="AI1544" s="16" t="s">
        <v>6000</v>
      </c>
      <c r="AJ1544" s="43">
        <f>VLOOKUP(E1544,'FILIAIS PETZ'!$A$2:$K$2000,11,0)</f>
        <v>18328118010848</v>
      </c>
      <c r="AK1544" s="44">
        <f t="shared" si="100"/>
        <v>18328118010848</v>
      </c>
    </row>
    <row r="1545" spans="1:37" s="14" customFormat="1" ht="15" customHeight="1" thickBot="1" x14ac:dyDescent="0.25">
      <c r="A1545" s="9" t="str">
        <f t="shared" si="99"/>
        <v>PREVENTIVA</v>
      </c>
      <c r="B1545" s="18">
        <f>VLOOKUP(C1545,FORNECEDORES!D:E,2,0)</f>
        <v>179505</v>
      </c>
      <c r="C1545" s="19" t="str">
        <f>VLOOKUP(D1545,FORNECEDORES!A:D,4,0)</f>
        <v>29.739.737/0046-04</v>
      </c>
      <c r="D1545" s="13" t="s">
        <v>7599</v>
      </c>
      <c r="E1545" s="20" t="str">
        <f t="shared" si="98"/>
        <v>04 0032</v>
      </c>
      <c r="F1545" s="28" t="s">
        <v>4951</v>
      </c>
      <c r="G1545" s="21" t="str">
        <f>VLOOKUP(E1545,'FILIAIS PETZ'!A:E,5,0)</f>
        <v>PETZ JAGUARE</v>
      </c>
      <c r="H1545" s="20" t="str">
        <f>VLOOKUP(E1545,'FILIAIS PETZ'!A:D,4,0)</f>
        <v>JGRE-SP</v>
      </c>
      <c r="I1545" s="46">
        <v>45352</v>
      </c>
      <c r="J1545" s="9" t="s">
        <v>4980</v>
      </c>
      <c r="K1545" s="9" t="s">
        <v>5858</v>
      </c>
      <c r="L1545" s="29" t="s">
        <v>6360</v>
      </c>
      <c r="M1545" s="46">
        <v>45365</v>
      </c>
      <c r="N1545" s="46">
        <v>45392</v>
      </c>
      <c r="O1545" s="46">
        <v>45373</v>
      </c>
      <c r="P1545" s="28" t="s">
        <v>4998</v>
      </c>
      <c r="Q1545" s="10">
        <v>3</v>
      </c>
      <c r="R1545" s="10" t="s">
        <v>4991</v>
      </c>
      <c r="S1545" s="10" t="s">
        <v>4983</v>
      </c>
      <c r="T1545" s="10" t="s">
        <v>32</v>
      </c>
      <c r="U1545" s="10">
        <v>11002</v>
      </c>
      <c r="V1545" s="10">
        <v>11002</v>
      </c>
      <c r="W1545" s="10"/>
      <c r="X1545" s="10" t="s">
        <v>5033</v>
      </c>
      <c r="Y1545" s="10" t="s">
        <v>4980</v>
      </c>
      <c r="Z1545" s="10" t="s">
        <v>4980</v>
      </c>
      <c r="AA1545" s="10" t="s">
        <v>5033</v>
      </c>
      <c r="AB1545" s="10" t="s">
        <v>5066</v>
      </c>
      <c r="AC1545" s="10" t="s">
        <v>4999</v>
      </c>
      <c r="AD1545" s="29"/>
      <c r="AE1545" s="20" t="str">
        <f>VLOOKUP(E1545,'FILIAIS PETZ'!A:Q,17,0)</f>
        <v>SP7</v>
      </c>
      <c r="AF1545" s="20" t="str">
        <f>VLOOKUP(E1545,'FILIAIS PETZ'!A:Q,3,0)</f>
        <v>FELICIO</v>
      </c>
      <c r="AG1545" s="20" t="str">
        <f>VLOOKUP(E1545,'FILIAIS PETZ'!A:Q,2,0)</f>
        <v>R3</v>
      </c>
      <c r="AH1545" s="75">
        <v>740</v>
      </c>
      <c r="AI1545" s="16" t="s">
        <v>6002</v>
      </c>
      <c r="AJ1545" s="43">
        <f>VLOOKUP(E1545,'FILIAIS PETZ'!$A$2:$K$2000,11,0)</f>
        <v>18328118003205</v>
      </c>
      <c r="AK1545" s="44">
        <f t="shared" si="100"/>
        <v>18328118003205</v>
      </c>
    </row>
    <row r="1546" spans="1:37" s="14" customFormat="1" ht="15" customHeight="1" thickBot="1" x14ac:dyDescent="0.25">
      <c r="A1546" s="9" t="str">
        <f t="shared" si="99"/>
        <v>PREVENTIVA</v>
      </c>
      <c r="B1546" s="18" t="e">
        <f>VLOOKUP(C1546,FORNECEDORES!D:E,2,0)</f>
        <v>#N/A</v>
      </c>
      <c r="C1546" s="19" t="e">
        <f>VLOOKUP(D1546,FORNECEDORES!A:D,4,0)</f>
        <v>#N/A</v>
      </c>
      <c r="D1546" s="13" t="s">
        <v>6362</v>
      </c>
      <c r="E1546" s="20" t="str">
        <f t="shared" si="98"/>
        <v>04 0040</v>
      </c>
      <c r="F1546" s="28" t="s">
        <v>4943</v>
      </c>
      <c r="G1546" s="21" t="str">
        <f>VLOOKUP(E1546,'FILIAIS PETZ'!A:E,5,0)</f>
        <v>PETZ NOSSA SENHORA DO CARMO</v>
      </c>
      <c r="H1546" s="20" t="str">
        <f>VLOOKUP(E1546,'FILIAIS PETZ'!A:D,4,0)</f>
        <v>NSCA-MG</v>
      </c>
      <c r="I1546" s="46">
        <v>45352</v>
      </c>
      <c r="J1546" s="9" t="s">
        <v>4980</v>
      </c>
      <c r="K1546" s="9" t="s">
        <v>5858</v>
      </c>
      <c r="L1546" s="29" t="s">
        <v>6361</v>
      </c>
      <c r="M1546" s="46">
        <v>45355</v>
      </c>
      <c r="N1546" s="46">
        <v>45392</v>
      </c>
      <c r="O1546" s="46">
        <v>45373</v>
      </c>
      <c r="P1546" s="28" t="s">
        <v>4998</v>
      </c>
      <c r="Q1546" s="10">
        <v>3</v>
      </c>
      <c r="R1546" s="10" t="s">
        <v>4991</v>
      </c>
      <c r="S1546" s="10" t="s">
        <v>4983</v>
      </c>
      <c r="T1546" s="10" t="s">
        <v>32</v>
      </c>
      <c r="U1546" s="10">
        <v>11002</v>
      </c>
      <c r="V1546" s="10">
        <v>11002</v>
      </c>
      <c r="W1546" s="10"/>
      <c r="X1546" s="10" t="s">
        <v>5033</v>
      </c>
      <c r="Y1546" s="10" t="s">
        <v>4980</v>
      </c>
      <c r="Z1546" s="10" t="s">
        <v>4980</v>
      </c>
      <c r="AA1546" s="10" t="s">
        <v>5033</v>
      </c>
      <c r="AB1546" s="10" t="s">
        <v>5066</v>
      </c>
      <c r="AC1546" s="10" t="s">
        <v>4999</v>
      </c>
      <c r="AD1546" s="29"/>
      <c r="AE1546" s="20" t="str">
        <f>VLOOKUP(E1546,'FILIAIS PETZ'!A:Q,17,0)</f>
        <v>MG-1</v>
      </c>
      <c r="AF1546" s="20" t="str">
        <f>VLOOKUP(E1546,'FILIAIS PETZ'!A:Q,3,0)</f>
        <v>FELICIO</v>
      </c>
      <c r="AG1546" s="20" t="str">
        <f>VLOOKUP(E1546,'FILIAIS PETZ'!A:Q,2,0)</f>
        <v>R3</v>
      </c>
      <c r="AH1546" s="75">
        <v>370</v>
      </c>
      <c r="AI1546" s="16" t="s">
        <v>6002</v>
      </c>
      <c r="AJ1546" s="43">
        <f>VLOOKUP(E1546,'FILIAIS PETZ'!$A$2:$K$2000,11,0)</f>
        <v>18328118003981</v>
      </c>
      <c r="AK1546" s="44">
        <f t="shared" si="100"/>
        <v>18328118003981</v>
      </c>
    </row>
    <row r="1547" spans="1:37" s="14" customFormat="1" ht="15" customHeight="1" thickBot="1" x14ac:dyDescent="0.25">
      <c r="A1547" s="9" t="str">
        <f t="shared" si="99"/>
        <v>PREVENTIVA</v>
      </c>
      <c r="B1547" s="18">
        <f>VLOOKUP(C1547,FORNECEDORES!D:E,2,0)</f>
        <v>741390</v>
      </c>
      <c r="C1547" s="19" t="str">
        <f>VLOOKUP(D1547,FORNECEDORES!A:D,4,0)</f>
        <v>53.327.206/0001-97</v>
      </c>
      <c r="D1547" s="13" t="s">
        <v>1785</v>
      </c>
      <c r="E1547" s="20" t="str">
        <f t="shared" si="98"/>
        <v>04 0040</v>
      </c>
      <c r="F1547" s="28" t="s">
        <v>4943</v>
      </c>
      <c r="G1547" s="21" t="str">
        <f>VLOOKUP(E1547,'FILIAIS PETZ'!A:E,5,0)</f>
        <v>PETZ NOSSA SENHORA DO CARMO</v>
      </c>
      <c r="H1547" s="20" t="str">
        <f>VLOOKUP(E1547,'FILIAIS PETZ'!A:D,4,0)</f>
        <v>NSCA-MG</v>
      </c>
      <c r="I1547" s="46">
        <v>45352</v>
      </c>
      <c r="J1547" s="9" t="s">
        <v>4980</v>
      </c>
      <c r="K1547" s="9" t="s">
        <v>5858</v>
      </c>
      <c r="L1547" s="29" t="s">
        <v>6186</v>
      </c>
      <c r="M1547" s="46">
        <v>45362</v>
      </c>
      <c r="N1547" s="46">
        <v>45385</v>
      </c>
      <c r="O1547" s="46">
        <v>45364</v>
      </c>
      <c r="P1547" s="28" t="s">
        <v>4998</v>
      </c>
      <c r="Q1547" s="10">
        <v>3</v>
      </c>
      <c r="R1547" s="10" t="s">
        <v>4991</v>
      </c>
      <c r="S1547" s="10" t="s">
        <v>4983</v>
      </c>
      <c r="T1547" s="10" t="s">
        <v>32</v>
      </c>
      <c r="U1547" s="10">
        <v>11002</v>
      </c>
      <c r="V1547" s="10">
        <v>11002</v>
      </c>
      <c r="W1547" s="10"/>
      <c r="X1547" s="10" t="s">
        <v>4992</v>
      </c>
      <c r="Y1547" s="10" t="s">
        <v>4980</v>
      </c>
      <c r="Z1547" s="10" t="s">
        <v>4980</v>
      </c>
      <c r="AA1547" s="10" t="s">
        <v>4992</v>
      </c>
      <c r="AB1547" s="10" t="s">
        <v>5066</v>
      </c>
      <c r="AC1547" s="10" t="s">
        <v>4999</v>
      </c>
      <c r="AD1547" s="29"/>
      <c r="AE1547" s="20" t="str">
        <f>VLOOKUP(E1547,'FILIAIS PETZ'!A:Q,17,0)</f>
        <v>MG-1</v>
      </c>
      <c r="AF1547" s="20" t="str">
        <f>VLOOKUP(E1547,'FILIAIS PETZ'!A:Q,3,0)</f>
        <v>FELICIO</v>
      </c>
      <c r="AG1547" s="20" t="str">
        <f>VLOOKUP(E1547,'FILIAIS PETZ'!A:Q,2,0)</f>
        <v>R3</v>
      </c>
      <c r="AH1547" s="75">
        <v>1800</v>
      </c>
      <c r="AI1547" s="16" t="s">
        <v>6000</v>
      </c>
      <c r="AJ1547" s="43">
        <f>VLOOKUP(E1547,'FILIAIS PETZ'!$A$2:$K$2000,11,0)</f>
        <v>18328118003981</v>
      </c>
      <c r="AK1547" s="44">
        <f t="shared" si="100"/>
        <v>18328118003981</v>
      </c>
    </row>
    <row r="1548" spans="1:37" s="14" customFormat="1" ht="15" customHeight="1" thickBot="1" x14ac:dyDescent="0.25">
      <c r="A1548" s="9" t="str">
        <f t="shared" si="99"/>
        <v>PREVENTIVA</v>
      </c>
      <c r="B1548" s="18" t="e">
        <f>VLOOKUP(C1548,FORNECEDORES!D:E,2,0)</f>
        <v>#N/A</v>
      </c>
      <c r="C1548" s="19" t="e">
        <f>VLOOKUP(D1548,FORNECEDORES!A:D,4,0)</f>
        <v>#N/A</v>
      </c>
      <c r="D1548" s="13" t="s">
        <v>6249</v>
      </c>
      <c r="E1548" s="20" t="str">
        <f t="shared" si="98"/>
        <v>04 0077</v>
      </c>
      <c r="F1548" s="28" t="s">
        <v>4954</v>
      </c>
      <c r="G1548" s="21" t="str">
        <f>VLOOKUP(E1548,'FILIAIS PETZ'!A:E,5,0)</f>
        <v>PETZ GOIANIA (SETOR BUENO)</v>
      </c>
      <c r="H1548" s="20" t="str">
        <f>VLOOKUP(E1548,'FILIAIS PETZ'!A:D,4,0)</f>
        <v>BT63-GO</v>
      </c>
      <c r="I1548" s="46">
        <v>45352</v>
      </c>
      <c r="J1548" s="9" t="s">
        <v>4980</v>
      </c>
      <c r="K1548" s="9" t="s">
        <v>5858</v>
      </c>
      <c r="L1548" s="29" t="s">
        <v>6356</v>
      </c>
      <c r="M1548" s="46">
        <v>45355</v>
      </c>
      <c r="N1548" s="46">
        <v>45392</v>
      </c>
      <c r="O1548" s="46">
        <v>45373</v>
      </c>
      <c r="P1548" s="28" t="s">
        <v>4998</v>
      </c>
      <c r="Q1548" s="10">
        <v>3</v>
      </c>
      <c r="R1548" s="10" t="s">
        <v>4991</v>
      </c>
      <c r="S1548" s="10" t="s">
        <v>4983</v>
      </c>
      <c r="T1548" s="10" t="s">
        <v>32</v>
      </c>
      <c r="U1548" s="10">
        <v>11002</v>
      </c>
      <c r="V1548" s="10">
        <v>11002</v>
      </c>
      <c r="W1548" s="10"/>
      <c r="X1548" s="10" t="s">
        <v>5033</v>
      </c>
      <c r="Y1548" s="10" t="s">
        <v>4980</v>
      </c>
      <c r="Z1548" s="10" t="s">
        <v>4980</v>
      </c>
      <c r="AA1548" s="10" t="s">
        <v>5033</v>
      </c>
      <c r="AB1548" s="10" t="s">
        <v>5066</v>
      </c>
      <c r="AC1548" s="10" t="s">
        <v>4999</v>
      </c>
      <c r="AD1548" s="29"/>
      <c r="AE1548" s="20" t="str">
        <f>VLOOKUP(E1548,'FILIAIS PETZ'!A:Q,17,0)</f>
        <v>CO-2</v>
      </c>
      <c r="AF1548" s="20" t="str">
        <f>VLOOKUP(E1548,'FILIAIS PETZ'!A:Q,3,0)</f>
        <v>FELICIO</v>
      </c>
      <c r="AG1548" s="20" t="str">
        <f>VLOOKUP(E1548,'FILIAIS PETZ'!A:Q,2,0)</f>
        <v>R3</v>
      </c>
      <c r="AH1548" s="75">
        <v>370</v>
      </c>
      <c r="AI1548" s="16" t="s">
        <v>6002</v>
      </c>
      <c r="AJ1548" s="43">
        <f>VLOOKUP(E1548,'FILIAIS PETZ'!$A$2:$K$2000,11,0)</f>
        <v>18328118007545</v>
      </c>
      <c r="AK1548" s="44">
        <f t="shared" si="100"/>
        <v>18328118007545</v>
      </c>
    </row>
    <row r="1549" spans="1:37" s="14" customFormat="1" ht="15" customHeight="1" thickBot="1" x14ac:dyDescent="0.25">
      <c r="A1549" s="9" t="str">
        <f t="shared" si="99"/>
        <v>PREVENTIVA</v>
      </c>
      <c r="B1549" s="18">
        <f>VLOOKUP(C1549,FORNECEDORES!D:E,2,0)</f>
        <v>6022</v>
      </c>
      <c r="C1549" s="19" t="str">
        <f>VLOOKUP(D1549,FORNECEDORES!A:D,4,0)</f>
        <v>06.696.624/0001-71</v>
      </c>
      <c r="D1549" s="13" t="s">
        <v>1558</v>
      </c>
      <c r="E1549" s="20" t="str">
        <f t="shared" si="98"/>
        <v>04 0077</v>
      </c>
      <c r="F1549" s="28" t="s">
        <v>4954</v>
      </c>
      <c r="G1549" s="21" t="str">
        <f>VLOOKUP(E1549,'FILIAIS PETZ'!A:E,5,0)</f>
        <v>PETZ GOIANIA (SETOR BUENO)</v>
      </c>
      <c r="H1549" s="20" t="str">
        <f>VLOOKUP(E1549,'FILIAIS PETZ'!A:D,4,0)</f>
        <v>BT63-GO</v>
      </c>
      <c r="I1549" s="46">
        <v>45352</v>
      </c>
      <c r="J1549" s="9" t="s">
        <v>4980</v>
      </c>
      <c r="K1549" s="9" t="s">
        <v>5858</v>
      </c>
      <c r="L1549" s="29" t="s">
        <v>6009</v>
      </c>
      <c r="M1549" s="46">
        <v>45352</v>
      </c>
      <c r="N1549" s="46">
        <v>45378</v>
      </c>
      <c r="O1549" s="46">
        <v>45356</v>
      </c>
      <c r="P1549" s="28" t="s">
        <v>4998</v>
      </c>
      <c r="Q1549" s="10" t="s">
        <v>5029</v>
      </c>
      <c r="R1549" s="10" t="s">
        <v>4991</v>
      </c>
      <c r="S1549" s="10" t="s">
        <v>4983</v>
      </c>
      <c r="T1549" s="10" t="s">
        <v>32</v>
      </c>
      <c r="U1549" s="10">
        <v>11002</v>
      </c>
      <c r="V1549" s="10">
        <v>11002</v>
      </c>
      <c r="W1549" s="10"/>
      <c r="X1549" s="10" t="s">
        <v>4996</v>
      </c>
      <c r="Y1549" s="10" t="s">
        <v>4980</v>
      </c>
      <c r="Z1549" s="10" t="s">
        <v>4980</v>
      </c>
      <c r="AA1549" s="10" t="s">
        <v>5097</v>
      </c>
      <c r="AB1549" s="10" t="s">
        <v>5066</v>
      </c>
      <c r="AC1549" s="10" t="s">
        <v>4999</v>
      </c>
      <c r="AD1549" s="29"/>
      <c r="AE1549" s="20" t="str">
        <f>VLOOKUP(E1549,'FILIAIS PETZ'!A:Q,17,0)</f>
        <v>CO-2</v>
      </c>
      <c r="AF1549" s="20" t="str">
        <f>VLOOKUP(E1549,'FILIAIS PETZ'!A:Q,3,0)</f>
        <v>FELICIO</v>
      </c>
      <c r="AG1549" s="20" t="str">
        <f>VLOOKUP(E1549,'FILIAIS PETZ'!A:Q,2,0)</f>
        <v>R3</v>
      </c>
      <c r="AH1549" s="75">
        <v>545</v>
      </c>
      <c r="AI1549" s="16" t="s">
        <v>6004</v>
      </c>
      <c r="AJ1549" s="43">
        <f>VLOOKUP(E1549,'FILIAIS PETZ'!$A$2:$K$2000,11,0)</f>
        <v>18328118007545</v>
      </c>
      <c r="AK1549" s="44">
        <f t="shared" si="100"/>
        <v>18328118007545</v>
      </c>
    </row>
    <row r="1550" spans="1:37" s="14" customFormat="1" ht="15" customHeight="1" thickBot="1" x14ac:dyDescent="0.25">
      <c r="A1550" s="9" t="str">
        <f t="shared" si="99"/>
        <v>PREVENTIVA</v>
      </c>
      <c r="B1550" s="18">
        <f>VLOOKUP(C1550,FORNECEDORES!D:E,2,0)</f>
        <v>55566</v>
      </c>
      <c r="C1550" s="19" t="str">
        <f>VLOOKUP(D1550,FORNECEDORES!A:D,4,0)</f>
        <v>29.209.860/0001-11</v>
      </c>
      <c r="D1550" s="13" t="s">
        <v>2679</v>
      </c>
      <c r="E1550" s="20" t="str">
        <f t="shared" si="98"/>
        <v>04 0007</v>
      </c>
      <c r="F1550" s="28" t="s">
        <v>4950</v>
      </c>
      <c r="G1550" s="21" t="str">
        <f>VLOOKUP(E1550,'FILIAIS PETZ'!A:E,5,0)</f>
        <v>PETZ SOROCABA</v>
      </c>
      <c r="H1550" s="20" t="str">
        <f>VLOOKUP(E1550,'FILIAIS PETZ'!A:D,4,0)</f>
        <v>SCBA-SP</v>
      </c>
      <c r="I1550" s="46">
        <v>45352</v>
      </c>
      <c r="J1550" s="9" t="s">
        <v>4980</v>
      </c>
      <c r="K1550" s="9" t="s">
        <v>5858</v>
      </c>
      <c r="L1550" s="29" t="s">
        <v>6347</v>
      </c>
      <c r="M1550" s="46">
        <v>45369</v>
      </c>
      <c r="N1550" s="46">
        <v>45392</v>
      </c>
      <c r="O1550" s="46">
        <v>45373</v>
      </c>
      <c r="P1550" s="28" t="s">
        <v>4998</v>
      </c>
      <c r="Q1550" s="10">
        <v>3</v>
      </c>
      <c r="R1550" s="10" t="s">
        <v>4991</v>
      </c>
      <c r="S1550" s="10" t="s">
        <v>4983</v>
      </c>
      <c r="T1550" s="10" t="s">
        <v>32</v>
      </c>
      <c r="U1550" s="10">
        <v>11002</v>
      </c>
      <c r="V1550" s="10">
        <v>11002</v>
      </c>
      <c r="W1550" s="10"/>
      <c r="X1550" s="10" t="s">
        <v>4992</v>
      </c>
      <c r="Y1550" s="10" t="s">
        <v>4980</v>
      </c>
      <c r="Z1550" s="10" t="s">
        <v>4980</v>
      </c>
      <c r="AA1550" s="10" t="s">
        <v>4992</v>
      </c>
      <c r="AB1550" s="10" t="s">
        <v>5066</v>
      </c>
      <c r="AC1550" s="10" t="s">
        <v>4999</v>
      </c>
      <c r="AD1550" s="29"/>
      <c r="AE1550" s="20" t="str">
        <f>VLOOKUP(E1550,'FILIAIS PETZ'!A:Q,17,0)</f>
        <v>SP7</v>
      </c>
      <c r="AF1550" s="20" t="str">
        <f>VLOOKUP(E1550,'FILIAIS PETZ'!A:Q,3,0)</f>
        <v>FELICIO</v>
      </c>
      <c r="AG1550" s="20" t="str">
        <f>VLOOKUP(E1550,'FILIAIS PETZ'!A:Q,2,0)</f>
        <v>R3</v>
      </c>
      <c r="AH1550" s="75">
        <v>1500</v>
      </c>
      <c r="AI1550" s="16" t="s">
        <v>6000</v>
      </c>
      <c r="AJ1550" s="43">
        <f>VLOOKUP(E1550,'FILIAIS PETZ'!$A$2:$K$2000,11,0)</f>
        <v>18328118001695</v>
      </c>
      <c r="AK1550" s="44">
        <f t="shared" si="100"/>
        <v>18328118001695</v>
      </c>
    </row>
    <row r="1551" spans="1:37" s="14" customFormat="1" ht="15" customHeight="1" thickBot="1" x14ac:dyDescent="0.25">
      <c r="A1551" s="9" t="str">
        <f t="shared" si="99"/>
        <v>PREVENTIVA</v>
      </c>
      <c r="B1551" s="18">
        <f>VLOOKUP(C1551,FORNECEDORES!D:E,2,0)</f>
        <v>55566</v>
      </c>
      <c r="C1551" s="19" t="str">
        <f>VLOOKUP(D1551,FORNECEDORES!A:D,4,0)</f>
        <v>29.209.860/0001-11</v>
      </c>
      <c r="D1551" s="13" t="s">
        <v>2679</v>
      </c>
      <c r="E1551" s="20" t="str">
        <f t="shared" si="98"/>
        <v>04 0166</v>
      </c>
      <c r="F1551" s="28" t="s">
        <v>4932</v>
      </c>
      <c r="G1551" s="21" t="str">
        <f>VLOOKUP(E1551,'FILIAIS PETZ'!A:E,5,0)</f>
        <v>PETZ SOROCABA TAUSTE</v>
      </c>
      <c r="H1551" s="20" t="str">
        <f>VLOOKUP(E1551,'FILIAIS PETZ'!A:D,4,0)</f>
        <v>SOTT-SP</v>
      </c>
      <c r="I1551" s="46">
        <v>45352</v>
      </c>
      <c r="J1551" s="9" t="s">
        <v>4980</v>
      </c>
      <c r="K1551" s="9" t="s">
        <v>5858</v>
      </c>
      <c r="L1551" s="29" t="s">
        <v>6350</v>
      </c>
      <c r="M1551" s="46">
        <v>45369</v>
      </c>
      <c r="N1551" s="46">
        <v>45392</v>
      </c>
      <c r="O1551" s="46">
        <v>45373</v>
      </c>
      <c r="P1551" s="28" t="s">
        <v>4998</v>
      </c>
      <c r="Q1551" s="10">
        <v>3</v>
      </c>
      <c r="R1551" s="10" t="s">
        <v>4991</v>
      </c>
      <c r="S1551" s="10" t="s">
        <v>4983</v>
      </c>
      <c r="T1551" s="10" t="s">
        <v>32</v>
      </c>
      <c r="U1551" s="10">
        <v>11002</v>
      </c>
      <c r="V1551" s="10">
        <v>11002</v>
      </c>
      <c r="W1551" s="10"/>
      <c r="X1551" s="10" t="s">
        <v>4992</v>
      </c>
      <c r="Y1551" s="10" t="s">
        <v>4980</v>
      </c>
      <c r="Z1551" s="10" t="s">
        <v>4980</v>
      </c>
      <c r="AA1551" s="10" t="s">
        <v>4992</v>
      </c>
      <c r="AB1551" s="10" t="s">
        <v>5066</v>
      </c>
      <c r="AC1551" s="10" t="s">
        <v>4999</v>
      </c>
      <c r="AD1551" s="29"/>
      <c r="AE1551" s="20" t="str">
        <f>VLOOKUP(E1551,'FILIAIS PETZ'!A:Q,17,0)</f>
        <v>SP7</v>
      </c>
      <c r="AF1551" s="20" t="str">
        <f>VLOOKUP(E1551,'FILIAIS PETZ'!A:Q,3,0)</f>
        <v>FELICIO</v>
      </c>
      <c r="AG1551" s="20" t="str">
        <f>VLOOKUP(E1551,'FILIAIS PETZ'!A:Q,2,0)</f>
        <v>R3</v>
      </c>
      <c r="AH1551" s="75">
        <v>1000</v>
      </c>
      <c r="AI1551" s="16" t="s">
        <v>6000</v>
      </c>
      <c r="AJ1551" s="43">
        <f>VLOOKUP(E1551,'FILIAIS PETZ'!$A$2:$K$2000,11,0)</f>
        <v>18328118015998</v>
      </c>
      <c r="AK1551" s="44">
        <f t="shared" si="100"/>
        <v>18328118015998</v>
      </c>
    </row>
    <row r="1552" spans="1:37" s="14" customFormat="1" ht="15" customHeight="1" thickBot="1" x14ac:dyDescent="0.25">
      <c r="A1552" s="9" t="str">
        <f t="shared" si="99"/>
        <v>PREVENTIVA</v>
      </c>
      <c r="B1552" s="18">
        <f>VLOOKUP(C1552,FORNECEDORES!D:E,2,0)</f>
        <v>638162</v>
      </c>
      <c r="C1552" s="19" t="str">
        <f>VLOOKUP(D1552,FORNECEDORES!A:D,4,0)</f>
        <v>29.739.737/0009-60</v>
      </c>
      <c r="D1552" s="13" t="s">
        <v>7600</v>
      </c>
      <c r="E1552" s="20" t="str">
        <f t="shared" si="98"/>
        <v>04 0153</v>
      </c>
      <c r="F1552" s="28" t="s">
        <v>4966</v>
      </c>
      <c r="G1552" s="21" t="str">
        <f>VLOOKUP(E1552,'FILIAIS PETZ'!A:E,5,0)</f>
        <v>PETZ TAGUATINGA</v>
      </c>
      <c r="H1552" s="20" t="str">
        <f>VLOOKUP(E1552,'FILIAIS PETZ'!A:D,4,0)</f>
        <v>TGTG-DF</v>
      </c>
      <c r="I1552" s="46">
        <v>45352</v>
      </c>
      <c r="J1552" s="9" t="s">
        <v>4980</v>
      </c>
      <c r="K1552" s="9" t="s">
        <v>5858</v>
      </c>
      <c r="L1552" s="29" t="s">
        <v>7588</v>
      </c>
      <c r="M1552" s="46">
        <v>45355</v>
      </c>
      <c r="N1552" s="46">
        <v>45448</v>
      </c>
      <c r="O1552" s="46">
        <v>45426</v>
      </c>
      <c r="P1552" s="28" t="s">
        <v>4998</v>
      </c>
      <c r="Q1552" s="10">
        <v>3</v>
      </c>
      <c r="R1552" s="10" t="s">
        <v>4991</v>
      </c>
      <c r="S1552" s="10" t="s">
        <v>4983</v>
      </c>
      <c r="T1552" s="10" t="s">
        <v>32</v>
      </c>
      <c r="U1552" s="10">
        <v>11002</v>
      </c>
      <c r="V1552" s="10">
        <v>11002</v>
      </c>
      <c r="W1552" s="10"/>
      <c r="X1552" s="10" t="s">
        <v>5033</v>
      </c>
      <c r="Y1552" s="10" t="s">
        <v>4980</v>
      </c>
      <c r="Z1552" s="10" t="s">
        <v>4980</v>
      </c>
      <c r="AA1552" s="10" t="s">
        <v>5033</v>
      </c>
      <c r="AB1552" s="10" t="s">
        <v>5066</v>
      </c>
      <c r="AC1552" s="10" t="s">
        <v>4999</v>
      </c>
      <c r="AD1552" s="29"/>
      <c r="AE1552" s="20" t="str">
        <f>VLOOKUP(E1552,'FILIAIS PETZ'!A:Q,17,0)</f>
        <v>CO-1</v>
      </c>
      <c r="AF1552" s="20" t="str">
        <f>VLOOKUP(E1552,'FILIAIS PETZ'!A:Q,3,0)</f>
        <v>FELICIO</v>
      </c>
      <c r="AG1552" s="20" t="str">
        <f>VLOOKUP(E1552,'FILIAIS PETZ'!A:Q,2,0)</f>
        <v>R3</v>
      </c>
      <c r="AH1552" s="75">
        <v>370</v>
      </c>
      <c r="AI1552" s="16" t="s">
        <v>6002</v>
      </c>
      <c r="AJ1552" s="43">
        <f>VLOOKUP(E1552,'FILIAIS PETZ'!$A$2:$K$2000,11,0)</f>
        <v>18328118014916</v>
      </c>
      <c r="AK1552" s="44">
        <f t="shared" si="100"/>
        <v>18328118014916</v>
      </c>
    </row>
    <row r="1553" spans="1:37" s="14" customFormat="1" ht="15" customHeight="1" thickBot="1" x14ac:dyDescent="0.25">
      <c r="A1553" s="9" t="str">
        <f t="shared" si="99"/>
        <v>PREVENTIVA</v>
      </c>
      <c r="B1553" s="18" t="e">
        <f>VLOOKUP(C1553,FORNECEDORES!D:E,2,0)</f>
        <v>#N/A</v>
      </c>
      <c r="C1553" s="19" t="e">
        <f>VLOOKUP(D1553,FORNECEDORES!A:D,4,0)</f>
        <v>#N/A</v>
      </c>
      <c r="D1553" s="13" t="s">
        <v>6236</v>
      </c>
      <c r="E1553" s="20" t="str">
        <f t="shared" si="98"/>
        <v>04 0180</v>
      </c>
      <c r="F1553" s="28" t="s">
        <v>4944</v>
      </c>
      <c r="G1553" s="21" t="str">
        <f>VLOOKUP(E1553,'FILIAIS PETZ'!A:E,5,0)</f>
        <v>PETZ TORQUATO TAPAJOS</v>
      </c>
      <c r="H1553" s="20" t="str">
        <f>VLOOKUP(E1553,'FILIAIS PETZ'!A:D,4,0)</f>
        <v>TQTP-AM</v>
      </c>
      <c r="I1553" s="46">
        <v>45352</v>
      </c>
      <c r="J1553" s="9" t="s">
        <v>4980</v>
      </c>
      <c r="K1553" s="9" t="s">
        <v>5858</v>
      </c>
      <c r="L1553" s="29" t="s">
        <v>6352</v>
      </c>
      <c r="M1553" s="46">
        <v>45355</v>
      </c>
      <c r="N1553" s="46">
        <v>45392</v>
      </c>
      <c r="O1553" s="46">
        <v>45373</v>
      </c>
      <c r="P1553" s="28" t="s">
        <v>4998</v>
      </c>
      <c r="Q1553" s="10">
        <v>3</v>
      </c>
      <c r="R1553" s="10" t="s">
        <v>4991</v>
      </c>
      <c r="S1553" s="10" t="s">
        <v>4983</v>
      </c>
      <c r="T1553" s="10" t="s">
        <v>32</v>
      </c>
      <c r="U1553" s="10">
        <v>11002</v>
      </c>
      <c r="V1553" s="10">
        <v>11002</v>
      </c>
      <c r="W1553" s="10"/>
      <c r="X1553" s="10" t="s">
        <v>5033</v>
      </c>
      <c r="Y1553" s="10" t="s">
        <v>4980</v>
      </c>
      <c r="Z1553" s="10" t="s">
        <v>4980</v>
      </c>
      <c r="AA1553" s="10" t="s">
        <v>5033</v>
      </c>
      <c r="AB1553" s="10" t="s">
        <v>5066</v>
      </c>
      <c r="AC1553" s="10" t="s">
        <v>4999</v>
      </c>
      <c r="AD1553" s="29"/>
      <c r="AE1553" s="20" t="str">
        <f>VLOOKUP(E1553,'FILIAIS PETZ'!A:Q,17,0)</f>
        <v>CO-3</v>
      </c>
      <c r="AF1553" s="20" t="str">
        <f>VLOOKUP(E1553,'FILIAIS PETZ'!A:Q,3,0)</f>
        <v>FELICIO</v>
      </c>
      <c r="AG1553" s="20" t="str">
        <f>VLOOKUP(E1553,'FILIAIS PETZ'!A:Q,2,0)</f>
        <v>R3</v>
      </c>
      <c r="AH1553" s="75">
        <v>740</v>
      </c>
      <c r="AI1553" s="16" t="s">
        <v>6002</v>
      </c>
      <c r="AJ1553" s="43">
        <f>VLOOKUP(E1553,'FILIAIS PETZ'!$A$2:$K$2000,11,0)</f>
        <v>18328118017346</v>
      </c>
      <c r="AK1553" s="44">
        <f t="shared" si="100"/>
        <v>18328118017346</v>
      </c>
    </row>
    <row r="1554" spans="1:37" s="14" customFormat="1" ht="15" customHeight="1" thickBot="1" x14ac:dyDescent="0.25">
      <c r="A1554" s="9" t="str">
        <f t="shared" si="99"/>
        <v>PREVENTIVA</v>
      </c>
      <c r="B1554" s="18">
        <f>VLOOKUP(C1554,FORNECEDORES!D:E,2,0)</f>
        <v>214092</v>
      </c>
      <c r="C1554" s="19" t="str">
        <f>VLOOKUP(D1554,FORNECEDORES!A:D,4,0)</f>
        <v>24.415.122/0001-07</v>
      </c>
      <c r="D1554" s="13" t="s">
        <v>3640</v>
      </c>
      <c r="E1554" s="20" t="str">
        <f t="shared" si="98"/>
        <v>04 0180</v>
      </c>
      <c r="F1554" s="28" t="s">
        <v>4944</v>
      </c>
      <c r="G1554" s="21" t="str">
        <f>VLOOKUP(E1554,'FILIAIS PETZ'!A:E,5,0)</f>
        <v>PETZ TORQUATO TAPAJOS</v>
      </c>
      <c r="H1554" s="20" t="str">
        <f>VLOOKUP(E1554,'FILIAIS PETZ'!A:D,4,0)</f>
        <v>TQTP-AM</v>
      </c>
      <c r="I1554" s="46">
        <v>45352</v>
      </c>
      <c r="J1554" s="9" t="s">
        <v>4980</v>
      </c>
      <c r="K1554" s="9" t="s">
        <v>5858</v>
      </c>
      <c r="L1554" s="29" t="s">
        <v>6080</v>
      </c>
      <c r="M1554" s="46">
        <v>45352</v>
      </c>
      <c r="N1554" s="46">
        <v>45378</v>
      </c>
      <c r="O1554" s="46">
        <v>45358</v>
      </c>
      <c r="P1554" s="28" t="s">
        <v>4998</v>
      </c>
      <c r="Q1554" s="10">
        <v>3</v>
      </c>
      <c r="R1554" s="10" t="s">
        <v>4991</v>
      </c>
      <c r="S1554" s="10" t="s">
        <v>4983</v>
      </c>
      <c r="T1554" s="10" t="s">
        <v>32</v>
      </c>
      <c r="U1554" s="10">
        <v>11002</v>
      </c>
      <c r="V1554" s="10">
        <v>11002</v>
      </c>
      <c r="W1554" s="10" t="s">
        <v>5034</v>
      </c>
      <c r="X1554" s="10" t="s">
        <v>4992</v>
      </c>
      <c r="Y1554" s="10" t="s">
        <v>4980</v>
      </c>
      <c r="Z1554" s="10" t="s">
        <v>4980</v>
      </c>
      <c r="AA1554" s="10" t="s">
        <v>4992</v>
      </c>
      <c r="AB1554" s="10" t="s">
        <v>5066</v>
      </c>
      <c r="AC1554" s="10" t="s">
        <v>4999</v>
      </c>
      <c r="AD1554" s="29"/>
      <c r="AE1554" s="20" t="str">
        <f>VLOOKUP(E1554,'FILIAIS PETZ'!A:Q,17,0)</f>
        <v>CO-3</v>
      </c>
      <c r="AF1554" s="20" t="str">
        <f>VLOOKUP(E1554,'FILIAIS PETZ'!A:Q,3,0)</f>
        <v>FELICIO</v>
      </c>
      <c r="AG1554" s="20" t="str">
        <f>VLOOKUP(E1554,'FILIAIS PETZ'!A:Q,2,0)</f>
        <v>R3</v>
      </c>
      <c r="AH1554" s="75">
        <v>1400</v>
      </c>
      <c r="AI1554" s="16" t="s">
        <v>6000</v>
      </c>
      <c r="AJ1554" s="43">
        <f>VLOOKUP(E1554,'FILIAIS PETZ'!$A$2:$K$2000,11,0)</f>
        <v>18328118017346</v>
      </c>
      <c r="AK1554" s="44">
        <f t="shared" si="100"/>
        <v>18328118017346</v>
      </c>
    </row>
    <row r="1555" spans="1:37" s="14" customFormat="1" ht="15" customHeight="1" thickBot="1" x14ac:dyDescent="0.25">
      <c r="A1555" s="9" t="str">
        <f t="shared" si="99"/>
        <v>PREVENTIVA</v>
      </c>
      <c r="B1555" s="18">
        <f>VLOOKUP(C1555,FORNECEDORES!D:E,2,0)</f>
        <v>223099</v>
      </c>
      <c r="C1555" s="19" t="str">
        <f>VLOOKUP(D1555,FORNECEDORES!A:D,4,0)</f>
        <v>33.782.083/0001-77</v>
      </c>
      <c r="D1555" s="13" t="s">
        <v>3652</v>
      </c>
      <c r="E1555" s="20" t="str">
        <f t="shared" si="98"/>
        <v>04 0139</v>
      </c>
      <c r="F1555" s="28" t="s">
        <v>4978</v>
      </c>
      <c r="G1555" s="21" t="str">
        <f>VLOOKUP(E1555,'FILIAIS PETZ'!A:E,5,0)</f>
        <v>PETZ PALMAS</v>
      </c>
      <c r="H1555" s="20" t="str">
        <f>VLOOKUP(E1555,'FILIAIS PETZ'!A:D,4,0)</f>
        <v>PMAS-TO</v>
      </c>
      <c r="I1555" s="46">
        <v>45352</v>
      </c>
      <c r="J1555" s="9" t="s">
        <v>4980</v>
      </c>
      <c r="K1555" s="9" t="s">
        <v>5858</v>
      </c>
      <c r="L1555" s="29" t="s">
        <v>6483</v>
      </c>
      <c r="M1555" s="46">
        <v>45370</v>
      </c>
      <c r="N1555" s="46">
        <v>45399</v>
      </c>
      <c r="O1555" s="46">
        <v>45377</v>
      </c>
      <c r="P1555" s="28" t="s">
        <v>4998</v>
      </c>
      <c r="Q1555" s="10">
        <v>3</v>
      </c>
      <c r="R1555" s="10">
        <v>1</v>
      </c>
      <c r="S1555" s="10" t="s">
        <v>4983</v>
      </c>
      <c r="T1555" s="10" t="s">
        <v>32</v>
      </c>
      <c r="U1555" s="10">
        <v>11002</v>
      </c>
      <c r="V1555" s="10">
        <v>11002</v>
      </c>
      <c r="W1555" s="10" t="s">
        <v>5019</v>
      </c>
      <c r="X1555" s="10" t="s">
        <v>4985</v>
      </c>
      <c r="Y1555" s="10" t="s">
        <v>4980</v>
      </c>
      <c r="Z1555" s="10" t="s">
        <v>4980</v>
      </c>
      <c r="AA1555" s="10" t="s">
        <v>4989</v>
      </c>
      <c r="AB1555" s="10" t="s">
        <v>12942</v>
      </c>
      <c r="AC1555" s="10" t="s">
        <v>4999</v>
      </c>
      <c r="AD1555" s="29"/>
      <c r="AE1555" s="20" t="str">
        <f>VLOOKUP(E1555,'FILIAIS PETZ'!A:Q,17,0)</f>
        <v>CO-2</v>
      </c>
      <c r="AF1555" s="20" t="str">
        <f>VLOOKUP(E1555,'FILIAIS PETZ'!A:Q,3,0)</f>
        <v>FELICIO</v>
      </c>
      <c r="AG1555" s="20" t="str">
        <f>VLOOKUP(E1555,'FILIAIS PETZ'!A:Q,2,0)</f>
        <v>R3</v>
      </c>
      <c r="AH1555" s="75">
        <v>1500</v>
      </c>
      <c r="AI1555" s="16" t="s">
        <v>6005</v>
      </c>
      <c r="AJ1555" s="43">
        <f>VLOOKUP(E1555,'FILIAIS PETZ'!$A$2:$K$2000,11,0)</f>
        <v>18328118014088</v>
      </c>
      <c r="AK1555" s="44">
        <f t="shared" si="100"/>
        <v>18328118014088</v>
      </c>
    </row>
    <row r="1556" spans="1:37" s="14" customFormat="1" ht="15" customHeight="1" thickBot="1" x14ac:dyDescent="0.25">
      <c r="A1556" s="9" t="str">
        <f t="shared" si="99"/>
        <v>PREVENTIVA</v>
      </c>
      <c r="B1556" s="18">
        <f>VLOOKUP(C1556,FORNECEDORES!D:E,2,0)</f>
        <v>110436</v>
      </c>
      <c r="C1556" s="19" t="str">
        <f>VLOOKUP(D1556,FORNECEDORES!A:D,4,0)</f>
        <v>18.462.964/0001-17</v>
      </c>
      <c r="D1556" s="13" t="s">
        <v>2213</v>
      </c>
      <c r="E1556" s="20" t="str">
        <f t="shared" si="98"/>
        <v>04 0139</v>
      </c>
      <c r="F1556" s="28" t="s">
        <v>4978</v>
      </c>
      <c r="G1556" s="21" t="str">
        <f>VLOOKUP(E1556,'FILIAIS PETZ'!A:E,5,0)</f>
        <v>PETZ PALMAS</v>
      </c>
      <c r="H1556" s="20" t="str">
        <f>VLOOKUP(E1556,'FILIAIS PETZ'!A:D,4,0)</f>
        <v>PMAS-TO</v>
      </c>
      <c r="I1556" s="46">
        <v>45352</v>
      </c>
      <c r="J1556" s="9" t="s">
        <v>4980</v>
      </c>
      <c r="K1556" s="9" t="s">
        <v>5858</v>
      </c>
      <c r="L1556" s="29" t="s">
        <v>6551</v>
      </c>
      <c r="M1556" s="46">
        <v>45383</v>
      </c>
      <c r="N1556" s="46">
        <v>45406</v>
      </c>
      <c r="O1556" s="46">
        <v>45387</v>
      </c>
      <c r="P1556" s="28" t="s">
        <v>4998</v>
      </c>
      <c r="Q1556" s="10">
        <v>3</v>
      </c>
      <c r="R1556" s="10" t="s">
        <v>4991</v>
      </c>
      <c r="S1556" s="10" t="s">
        <v>4983</v>
      </c>
      <c r="T1556" s="10" t="s">
        <v>32</v>
      </c>
      <c r="U1556" s="10">
        <v>11002</v>
      </c>
      <c r="V1556" s="10">
        <v>11002</v>
      </c>
      <c r="W1556" s="10"/>
      <c r="X1556" s="10" t="s">
        <v>4992</v>
      </c>
      <c r="Y1556" s="10" t="s">
        <v>4980</v>
      </c>
      <c r="Z1556" s="10" t="s">
        <v>4980</v>
      </c>
      <c r="AA1556" s="10" t="s">
        <v>4992</v>
      </c>
      <c r="AB1556" s="10" t="s">
        <v>5066</v>
      </c>
      <c r="AC1556" s="10" t="s">
        <v>4999</v>
      </c>
      <c r="AD1556" s="29"/>
      <c r="AE1556" s="20" t="str">
        <f>VLOOKUP(E1556,'FILIAIS PETZ'!A:Q,17,0)</f>
        <v>CO-2</v>
      </c>
      <c r="AF1556" s="20" t="str">
        <f>VLOOKUP(E1556,'FILIAIS PETZ'!A:Q,3,0)</f>
        <v>FELICIO</v>
      </c>
      <c r="AG1556" s="20" t="str">
        <f>VLOOKUP(E1556,'FILIAIS PETZ'!A:Q,2,0)</f>
        <v>R3</v>
      </c>
      <c r="AH1556" s="75">
        <v>1900</v>
      </c>
      <c r="AI1556" s="16" t="s">
        <v>6000</v>
      </c>
      <c r="AJ1556" s="43">
        <f>VLOOKUP(E1556,'FILIAIS PETZ'!$A$2:$K$2000,11,0)</f>
        <v>18328118014088</v>
      </c>
      <c r="AK1556" s="44">
        <f t="shared" si="100"/>
        <v>18328118014088</v>
      </c>
    </row>
    <row r="1557" spans="1:37" s="14" customFormat="1" ht="15" customHeight="1" thickBot="1" x14ac:dyDescent="0.25">
      <c r="A1557" s="9" t="str">
        <f t="shared" si="99"/>
        <v>PREVENTIVA</v>
      </c>
      <c r="B1557" s="18">
        <f>VLOOKUP(C1557,FORNECEDORES!D:E,2,0)</f>
        <v>741390</v>
      </c>
      <c r="C1557" s="19" t="str">
        <f>VLOOKUP(D1557,FORNECEDORES!A:D,4,0)</f>
        <v>53.327.206/0001-97</v>
      </c>
      <c r="D1557" s="13" t="s">
        <v>1785</v>
      </c>
      <c r="E1557" s="20" t="str">
        <f t="shared" si="98"/>
        <v>04 0084</v>
      </c>
      <c r="F1557" s="28" t="s">
        <v>4958</v>
      </c>
      <c r="G1557" s="21" t="str">
        <f>VLOOKUP(E1557,'FILIAIS PETZ'!A:E,5,0)</f>
        <v>PETZ RAJA</v>
      </c>
      <c r="H1557" s="20" t="str">
        <f>VLOOKUP(E1557,'FILIAIS PETZ'!A:D,4,0)</f>
        <v>RAJA-MG</v>
      </c>
      <c r="I1557" s="46">
        <v>45352</v>
      </c>
      <c r="J1557" s="9" t="s">
        <v>4980</v>
      </c>
      <c r="K1557" s="9" t="s">
        <v>5858</v>
      </c>
      <c r="L1557" s="29" t="s">
        <v>6185</v>
      </c>
      <c r="M1557" s="46">
        <v>45362</v>
      </c>
      <c r="N1557" s="46">
        <v>45385</v>
      </c>
      <c r="O1557" s="46">
        <v>45364</v>
      </c>
      <c r="P1557" s="28" t="s">
        <v>4998</v>
      </c>
      <c r="Q1557" s="10">
        <v>3</v>
      </c>
      <c r="R1557" s="10" t="s">
        <v>4991</v>
      </c>
      <c r="S1557" s="10" t="s">
        <v>4983</v>
      </c>
      <c r="T1557" s="10" t="s">
        <v>32</v>
      </c>
      <c r="U1557" s="10">
        <v>11002</v>
      </c>
      <c r="V1557" s="10">
        <v>11002</v>
      </c>
      <c r="W1557" s="10"/>
      <c r="X1557" s="10" t="s">
        <v>4992</v>
      </c>
      <c r="Y1557" s="10" t="s">
        <v>4980</v>
      </c>
      <c r="Z1557" s="10" t="s">
        <v>4980</v>
      </c>
      <c r="AA1557" s="10" t="s">
        <v>4992</v>
      </c>
      <c r="AB1557" s="10" t="s">
        <v>5066</v>
      </c>
      <c r="AC1557" s="10" t="s">
        <v>4999</v>
      </c>
      <c r="AD1557" s="29"/>
      <c r="AE1557" s="20" t="str">
        <f>VLOOKUP(E1557,'FILIAIS PETZ'!A:Q,17,0)</f>
        <v>MG-1</v>
      </c>
      <c r="AF1557" s="20" t="str">
        <f>VLOOKUP(E1557,'FILIAIS PETZ'!A:Q,3,0)</f>
        <v>FELICIO</v>
      </c>
      <c r="AG1557" s="20" t="str">
        <f>VLOOKUP(E1557,'FILIAIS PETZ'!A:Q,2,0)</f>
        <v>R3</v>
      </c>
      <c r="AH1557" s="75">
        <v>960</v>
      </c>
      <c r="AI1557" s="16" t="s">
        <v>6000</v>
      </c>
      <c r="AJ1557" s="43">
        <f>VLOOKUP(E1557,'FILIAIS PETZ'!$A$2:$K$2000,11,0)</f>
        <v>18328118007707</v>
      </c>
      <c r="AK1557" s="44">
        <f t="shared" si="100"/>
        <v>18328118007707</v>
      </c>
    </row>
    <row r="1558" spans="1:37" s="14" customFormat="1" ht="15" customHeight="1" thickBot="1" x14ac:dyDescent="0.25">
      <c r="A1558" s="9" t="str">
        <f t="shared" si="99"/>
        <v>PREVENTIVA</v>
      </c>
      <c r="B1558" s="18">
        <f>VLOOKUP(C1558,FORNECEDORES!D:E,2,0)</f>
        <v>741390</v>
      </c>
      <c r="C1558" s="19" t="str">
        <f>VLOOKUP(D1558,FORNECEDORES!A:D,4,0)</f>
        <v>53.327.206/0001-97</v>
      </c>
      <c r="D1558" s="13" t="s">
        <v>1785</v>
      </c>
      <c r="E1558" s="20" t="str">
        <f t="shared" si="98"/>
        <v>04 0155</v>
      </c>
      <c r="F1558" s="28" t="s">
        <v>4929</v>
      </c>
      <c r="G1558" s="21" t="str">
        <f>VLOOKUP(E1558,'FILIAIS PETZ'!A:E,5,0)</f>
        <v>PETZ SETE LAGOAS</v>
      </c>
      <c r="H1558" s="20" t="str">
        <f>VLOOKUP(E1558,'FILIAIS PETZ'!A:D,4,0)</f>
        <v>STLG-MG</v>
      </c>
      <c r="I1558" s="46">
        <v>45352</v>
      </c>
      <c r="J1558" s="9" t="s">
        <v>4980</v>
      </c>
      <c r="K1558" s="9" t="s">
        <v>5858</v>
      </c>
      <c r="L1558" s="29" t="s">
        <v>6176</v>
      </c>
      <c r="M1558" s="46">
        <v>45362</v>
      </c>
      <c r="N1558" s="46">
        <v>45385</v>
      </c>
      <c r="O1558" s="46">
        <v>45364</v>
      </c>
      <c r="P1558" s="28" t="s">
        <v>4998</v>
      </c>
      <c r="Q1558" s="10">
        <v>3</v>
      </c>
      <c r="R1558" s="10" t="s">
        <v>4991</v>
      </c>
      <c r="S1558" s="10" t="s">
        <v>4983</v>
      </c>
      <c r="T1558" s="10" t="s">
        <v>32</v>
      </c>
      <c r="U1558" s="10">
        <v>11002</v>
      </c>
      <c r="V1558" s="10">
        <v>11002</v>
      </c>
      <c r="W1558" s="10"/>
      <c r="X1558" s="10" t="s">
        <v>4992</v>
      </c>
      <c r="Y1558" s="10" t="s">
        <v>4980</v>
      </c>
      <c r="Z1558" s="10" t="s">
        <v>4980</v>
      </c>
      <c r="AA1558" s="10" t="s">
        <v>4992</v>
      </c>
      <c r="AB1558" s="10" t="s">
        <v>5066</v>
      </c>
      <c r="AC1558" s="10" t="s">
        <v>4999</v>
      </c>
      <c r="AD1558" s="29"/>
      <c r="AE1558" s="20" t="str">
        <f>VLOOKUP(E1558,'FILIAIS PETZ'!A:Q,17,0)</f>
        <v>MG-1</v>
      </c>
      <c r="AF1558" s="20" t="str">
        <f>VLOOKUP(E1558,'FILIAIS PETZ'!A:Q,3,0)</f>
        <v>FELICIO</v>
      </c>
      <c r="AG1558" s="20" t="str">
        <f>VLOOKUP(E1558,'FILIAIS PETZ'!A:Q,2,0)</f>
        <v>R3</v>
      </c>
      <c r="AH1558" s="75">
        <v>1150</v>
      </c>
      <c r="AI1558" s="16" t="s">
        <v>6000</v>
      </c>
      <c r="AJ1558" s="43">
        <f>VLOOKUP(E1558,'FILIAIS PETZ'!$A$2:$K$2000,11,0)</f>
        <v>18328118015645</v>
      </c>
      <c r="AK1558" s="44">
        <f t="shared" si="100"/>
        <v>18328118015645</v>
      </c>
    </row>
    <row r="1559" spans="1:37" s="14" customFormat="1" ht="15" customHeight="1" thickBot="1" x14ac:dyDescent="0.25">
      <c r="A1559" s="9" t="str">
        <f t="shared" si="99"/>
        <v>PREVENTIVA</v>
      </c>
      <c r="B1559" s="18">
        <f>VLOOKUP(C1559,FORNECEDORES!D:E,2,0)</f>
        <v>6620</v>
      </c>
      <c r="C1559" s="19" t="str">
        <f>VLOOKUP(D1559,FORNECEDORES!A:D,4,0)</f>
        <v>02.666.249/0001-66</v>
      </c>
      <c r="D1559" s="13" t="s">
        <v>1360</v>
      </c>
      <c r="E1559" s="20" t="str">
        <f t="shared" si="98"/>
        <v>04 0077</v>
      </c>
      <c r="F1559" s="28" t="s">
        <v>4954</v>
      </c>
      <c r="G1559" s="21" t="str">
        <f>VLOOKUP(E1559,'FILIAIS PETZ'!A:E,5,0)</f>
        <v>PETZ GOIANIA (SETOR BUENO)</v>
      </c>
      <c r="H1559" s="20" t="str">
        <f>VLOOKUP(E1559,'FILIAIS PETZ'!A:D,4,0)</f>
        <v>BT63-GO</v>
      </c>
      <c r="I1559" s="46">
        <v>45352</v>
      </c>
      <c r="J1559" s="9" t="s">
        <v>4980</v>
      </c>
      <c r="K1559" s="9" t="s">
        <v>5858</v>
      </c>
      <c r="L1559" s="29" t="s">
        <v>6321</v>
      </c>
      <c r="M1559" s="46">
        <v>45356</v>
      </c>
      <c r="N1559" s="46">
        <v>45392</v>
      </c>
      <c r="O1559" s="46">
        <v>45372</v>
      </c>
      <c r="P1559" s="28" t="s">
        <v>4998</v>
      </c>
      <c r="Q1559" s="10" t="s">
        <v>5029</v>
      </c>
      <c r="R1559" s="10" t="s">
        <v>4991</v>
      </c>
      <c r="S1559" s="10" t="s">
        <v>4983</v>
      </c>
      <c r="T1559" s="10" t="s">
        <v>32</v>
      </c>
      <c r="U1559" s="10">
        <v>11002</v>
      </c>
      <c r="V1559" s="10">
        <v>11002</v>
      </c>
      <c r="W1559" s="10"/>
      <c r="X1559" s="10" t="s">
        <v>4996</v>
      </c>
      <c r="Y1559" s="10" t="s">
        <v>4980</v>
      </c>
      <c r="Z1559" s="10" t="s">
        <v>4980</v>
      </c>
      <c r="AA1559" s="10" t="s">
        <v>5097</v>
      </c>
      <c r="AB1559" s="10" t="s">
        <v>12942</v>
      </c>
      <c r="AC1559" s="10" t="s">
        <v>4999</v>
      </c>
      <c r="AD1559" s="29"/>
      <c r="AE1559" s="20" t="str">
        <f>VLOOKUP(E1559,'FILIAIS PETZ'!A:Q,17,0)</f>
        <v>CO-2</v>
      </c>
      <c r="AF1559" s="20" t="str">
        <f>VLOOKUP(E1559,'FILIAIS PETZ'!A:Q,3,0)</f>
        <v>FELICIO</v>
      </c>
      <c r="AG1559" s="20" t="str">
        <f>VLOOKUP(E1559,'FILIAIS PETZ'!A:Q,2,0)</f>
        <v>R3</v>
      </c>
      <c r="AH1559" s="75">
        <v>455</v>
      </c>
      <c r="AI1559" s="16" t="s">
        <v>6001</v>
      </c>
      <c r="AJ1559" s="43">
        <f>VLOOKUP(E1559,'FILIAIS PETZ'!$A$2:$K$2000,11,0)</f>
        <v>18328118007545</v>
      </c>
      <c r="AK1559" s="44">
        <f t="shared" si="100"/>
        <v>18328118007545</v>
      </c>
    </row>
    <row r="1560" spans="1:37" s="14" customFormat="1" ht="15" customHeight="1" thickBot="1" x14ac:dyDescent="0.25">
      <c r="A1560" s="9" t="str">
        <f t="shared" si="99"/>
        <v>PREVENTIVA</v>
      </c>
      <c r="B1560" s="18">
        <f>VLOOKUP(C1560,FORNECEDORES!D:E,2,0)</f>
        <v>6620</v>
      </c>
      <c r="C1560" s="19" t="str">
        <f>VLOOKUP(D1560,FORNECEDORES!A:D,4,0)</f>
        <v>02.666.249/0001-66</v>
      </c>
      <c r="D1560" s="13" t="s">
        <v>1360</v>
      </c>
      <c r="E1560" s="20" t="str">
        <f t="shared" si="98"/>
        <v>04 0240</v>
      </c>
      <c r="F1560" s="28" t="s">
        <v>4955</v>
      </c>
      <c r="G1560" s="21" t="str">
        <f>VLOOKUP(E1560,'FILIAIS PETZ'!A:E,5,0)</f>
        <v xml:space="preserve">CENTRO DE DISTRIBUIÇÃO HIDROLANDIA </v>
      </c>
      <c r="H1560" s="20" t="str">
        <f>VLOOKUP(E1560,'FILIAIS PETZ'!A:D,4,0)</f>
        <v>CDHD-GO</v>
      </c>
      <c r="I1560" s="46">
        <v>45352</v>
      </c>
      <c r="J1560" s="9" t="s">
        <v>4980</v>
      </c>
      <c r="K1560" s="9" t="s">
        <v>5858</v>
      </c>
      <c r="L1560" s="29" t="s">
        <v>6320</v>
      </c>
      <c r="M1560" s="46">
        <v>45356</v>
      </c>
      <c r="N1560" s="46">
        <v>45392</v>
      </c>
      <c r="O1560" s="46">
        <v>45372</v>
      </c>
      <c r="P1560" s="28" t="s">
        <v>4998</v>
      </c>
      <c r="Q1560" s="10" t="s">
        <v>5029</v>
      </c>
      <c r="R1560" s="10" t="s">
        <v>4991</v>
      </c>
      <c r="S1560" s="10" t="s">
        <v>4983</v>
      </c>
      <c r="T1560" s="10" t="s">
        <v>32</v>
      </c>
      <c r="U1560" s="10">
        <v>11002</v>
      </c>
      <c r="V1560" s="10">
        <v>11002</v>
      </c>
      <c r="W1560" s="10"/>
      <c r="X1560" s="10" t="s">
        <v>4996</v>
      </c>
      <c r="Y1560" s="10" t="s">
        <v>4980</v>
      </c>
      <c r="Z1560" s="10" t="s">
        <v>4980</v>
      </c>
      <c r="AA1560" s="10" t="s">
        <v>5097</v>
      </c>
      <c r="AB1560" s="10" t="s">
        <v>12942</v>
      </c>
      <c r="AC1560" s="10" t="s">
        <v>4999</v>
      </c>
      <c r="AD1560" s="29"/>
      <c r="AE1560" s="20" t="str">
        <f>VLOOKUP(E1560,'FILIAIS PETZ'!A:Q,17,0)</f>
        <v>CD</v>
      </c>
      <c r="AF1560" s="20" t="str">
        <f>VLOOKUP(E1560,'FILIAIS PETZ'!A:Q,3,0)</f>
        <v>FELICIO</v>
      </c>
      <c r="AG1560" s="20" t="str">
        <f>VLOOKUP(E1560,'FILIAIS PETZ'!A:Q,2,0)</f>
        <v>CD</v>
      </c>
      <c r="AH1560" s="75">
        <v>385</v>
      </c>
      <c r="AI1560" s="16" t="s">
        <v>6001</v>
      </c>
      <c r="AJ1560" s="43" t="str">
        <f>VLOOKUP(E1560,'FILIAIS PETZ'!$A$2:$K$2000,11,0)</f>
        <v>18.328.118/0228-54</v>
      </c>
      <c r="AK1560" s="44" t="str">
        <f t="shared" si="100"/>
        <v>18.328.118/0228-54</v>
      </c>
    </row>
    <row r="1561" spans="1:37" s="14" customFormat="1" ht="15" customHeight="1" thickBot="1" x14ac:dyDescent="0.25">
      <c r="A1561" s="9" t="str">
        <f t="shared" si="99"/>
        <v>PREVENTIVA</v>
      </c>
      <c r="B1561" s="18">
        <f>VLOOKUP(C1561,FORNECEDORES!D:E,2,0)</f>
        <v>4722</v>
      </c>
      <c r="C1561" s="19" t="str">
        <f>VLOOKUP(D1561,FORNECEDORES!A:D,4,0)</f>
        <v>08.100.057/0001-74</v>
      </c>
      <c r="D1561" s="13" t="s">
        <v>6219</v>
      </c>
      <c r="E1561" s="20" t="str">
        <f t="shared" si="98"/>
        <v>04 0245</v>
      </c>
      <c r="F1561" s="28" t="s">
        <v>4976</v>
      </c>
      <c r="G1561" s="21" t="str">
        <f>VLOOKUP(E1561,'FILIAIS PETZ'!A:E,5,0)</f>
        <v>PETZ AFONSO PENA</v>
      </c>
      <c r="H1561" s="20" t="str">
        <f>VLOOKUP(E1561,'FILIAIS PETZ'!A:D,4,0)</f>
        <v>AFPN-MS</v>
      </c>
      <c r="I1561" s="46">
        <v>45352</v>
      </c>
      <c r="J1561" s="9" t="s">
        <v>4980</v>
      </c>
      <c r="K1561" s="9" t="s">
        <v>5858</v>
      </c>
      <c r="L1561" s="29" t="s">
        <v>6279</v>
      </c>
      <c r="M1561" s="46">
        <v>45359</v>
      </c>
      <c r="N1561" s="46">
        <v>45385</v>
      </c>
      <c r="O1561" s="46">
        <v>45366</v>
      </c>
      <c r="P1561" s="29" t="s">
        <v>4998</v>
      </c>
      <c r="Q1561" s="9">
        <v>3</v>
      </c>
      <c r="R1561" s="9">
        <v>1</v>
      </c>
      <c r="S1561" s="9" t="s">
        <v>4983</v>
      </c>
      <c r="T1561" s="9" t="s">
        <v>32</v>
      </c>
      <c r="U1561" s="9">
        <v>11002</v>
      </c>
      <c r="V1561" s="9">
        <v>11002</v>
      </c>
      <c r="W1561" s="9"/>
      <c r="X1561" s="10" t="s">
        <v>5016</v>
      </c>
      <c r="Y1561" s="9" t="s">
        <v>4994</v>
      </c>
      <c r="Z1561" s="9" t="s">
        <v>4994</v>
      </c>
      <c r="AA1561" s="9" t="s">
        <v>5732</v>
      </c>
      <c r="AB1561" s="10" t="s">
        <v>5040</v>
      </c>
      <c r="AC1561" s="10" t="s">
        <v>4999</v>
      </c>
      <c r="AD1561" s="29"/>
      <c r="AE1561" s="20" t="str">
        <f>VLOOKUP(E1561,'FILIAIS PETZ'!A:Q,17,0)</f>
        <v>CO-1</v>
      </c>
      <c r="AF1561" s="20" t="str">
        <f>VLOOKUP(E1561,'FILIAIS PETZ'!A:Q,3,0)</f>
        <v>FELICIO</v>
      </c>
      <c r="AG1561" s="20" t="str">
        <f>VLOOKUP(E1561,'FILIAIS PETZ'!A:Q,2,0)</f>
        <v>R3</v>
      </c>
      <c r="AH1561" s="75">
        <v>2330</v>
      </c>
      <c r="AI1561" s="16" t="s">
        <v>6534</v>
      </c>
      <c r="AJ1561" s="43" t="str">
        <f>VLOOKUP(E1561,'FILIAIS PETZ'!$A$2:$K$2000,11,0)</f>
        <v>18.328.118/0232-30</v>
      </c>
      <c r="AK1561" s="44" t="str">
        <f t="shared" si="100"/>
        <v>18.328.118/0232-30</v>
      </c>
    </row>
    <row r="1562" spans="1:37" s="14" customFormat="1" ht="15" customHeight="1" thickBot="1" x14ac:dyDescent="0.25">
      <c r="A1562" s="9" t="str">
        <f t="shared" si="99"/>
        <v>PREVENTIVA</v>
      </c>
      <c r="B1562" s="18">
        <f>VLOOKUP(C1562,FORNECEDORES!D:E,2,0)</f>
        <v>132859</v>
      </c>
      <c r="C1562" s="19" t="str">
        <f>VLOOKUP(D1562,FORNECEDORES!A:D,4,0)</f>
        <v>27.093.558/0006-20</v>
      </c>
      <c r="D1562" s="13" t="s">
        <v>7131</v>
      </c>
      <c r="E1562" s="20" t="str">
        <f t="shared" si="98"/>
        <v>04 0257</v>
      </c>
      <c r="F1562" s="28" t="s">
        <v>5998</v>
      </c>
      <c r="G1562" s="21" t="str">
        <f>VLOOKUP(E1562,'FILIAIS PETZ'!A:E,5,0)</f>
        <v>PETZ AGUAS CLARAS</v>
      </c>
      <c r="H1562" s="20" t="str">
        <f>VLOOKUP(E1562,'FILIAIS PETZ'!A:D,4,0)</f>
        <v>ACLR-DF</v>
      </c>
      <c r="I1562" s="46">
        <v>45352</v>
      </c>
      <c r="J1562" s="9" t="s">
        <v>4980</v>
      </c>
      <c r="K1562" s="9" t="s">
        <v>5858</v>
      </c>
      <c r="L1562" s="29" t="s">
        <v>7206</v>
      </c>
      <c r="M1562" s="46">
        <v>45399</v>
      </c>
      <c r="N1562" s="46">
        <v>45427</v>
      </c>
      <c r="O1562" s="46">
        <v>45407</v>
      </c>
      <c r="P1562" s="29" t="s">
        <v>4998</v>
      </c>
      <c r="Q1562" s="9">
        <v>3</v>
      </c>
      <c r="R1562" s="9">
        <v>1</v>
      </c>
      <c r="S1562" s="9" t="s">
        <v>4983</v>
      </c>
      <c r="T1562" s="9" t="s">
        <v>32</v>
      </c>
      <c r="U1562" s="9">
        <v>11002</v>
      </c>
      <c r="V1562" s="9">
        <v>11002</v>
      </c>
      <c r="W1562" s="9"/>
      <c r="X1562" s="10" t="s">
        <v>5016</v>
      </c>
      <c r="Y1562" s="10" t="s">
        <v>4980</v>
      </c>
      <c r="Z1562" s="9" t="s">
        <v>4994</v>
      </c>
      <c r="AA1562" s="9" t="s">
        <v>5732</v>
      </c>
      <c r="AB1562" s="9" t="s">
        <v>5005</v>
      </c>
      <c r="AC1562" s="10" t="s">
        <v>4999</v>
      </c>
      <c r="AD1562" s="29"/>
      <c r="AE1562" s="20" t="str">
        <f>VLOOKUP(E1562,'FILIAIS PETZ'!A:Q,17,0)</f>
        <v>CO-1</v>
      </c>
      <c r="AF1562" s="20" t="str">
        <f>VLOOKUP(E1562,'FILIAIS PETZ'!A:Q,3,0)</f>
        <v>FELICIO</v>
      </c>
      <c r="AG1562" s="20" t="str">
        <f>VLOOKUP(E1562,'FILIAIS PETZ'!A:Q,2,0)</f>
        <v>R3</v>
      </c>
      <c r="AH1562" s="75">
        <v>2330</v>
      </c>
      <c r="AI1562" s="16" t="s">
        <v>6534</v>
      </c>
      <c r="AJ1562" s="43" t="str">
        <f>VLOOKUP(E1562,'FILIAIS PETZ'!$A$2:$K$2000,11,0)</f>
        <v>18.328.118/0281-19</v>
      </c>
      <c r="AK1562" s="44" t="str">
        <f t="shared" si="100"/>
        <v>18.328.118/0281-19</v>
      </c>
    </row>
    <row r="1563" spans="1:37" s="14" customFormat="1" ht="15" customHeight="1" thickBot="1" x14ac:dyDescent="0.25">
      <c r="A1563" s="9" t="str">
        <f t="shared" si="99"/>
        <v>PREVENTIVA</v>
      </c>
      <c r="B1563" s="18">
        <f>VLOOKUP(C1563,FORNECEDORES!D:E,2,0)</f>
        <v>255287</v>
      </c>
      <c r="C1563" s="19" t="str">
        <f>VLOOKUP(D1563,FORNECEDORES!A:D,4,0)</f>
        <v>27.093.558/0060-75</v>
      </c>
      <c r="D1563" s="13" t="s">
        <v>7158</v>
      </c>
      <c r="E1563" s="20" t="str">
        <f t="shared" si="98"/>
        <v>04 0008</v>
      </c>
      <c r="F1563" s="28" t="s">
        <v>4937</v>
      </c>
      <c r="G1563" s="21" t="str">
        <f>VLOOKUP(E1563,'FILIAIS PETZ'!A:E,5,0)</f>
        <v>PETZ ALPHAVILLE</v>
      </c>
      <c r="H1563" s="20" t="str">
        <f>VLOOKUP(E1563,'FILIAIS PETZ'!A:D,4,0)</f>
        <v>ALPH-SP</v>
      </c>
      <c r="I1563" s="46">
        <v>45352</v>
      </c>
      <c r="J1563" s="9" t="s">
        <v>4980</v>
      </c>
      <c r="K1563" s="9" t="s">
        <v>5858</v>
      </c>
      <c r="L1563" s="29" t="s">
        <v>7193</v>
      </c>
      <c r="M1563" s="46">
        <v>45399</v>
      </c>
      <c r="N1563" s="46">
        <v>45427</v>
      </c>
      <c r="O1563" s="46">
        <v>45407</v>
      </c>
      <c r="P1563" s="29" t="s">
        <v>4998</v>
      </c>
      <c r="Q1563" s="9">
        <v>3</v>
      </c>
      <c r="R1563" s="9">
        <v>1</v>
      </c>
      <c r="S1563" s="9" t="s">
        <v>4983</v>
      </c>
      <c r="T1563" s="9" t="s">
        <v>32</v>
      </c>
      <c r="U1563" s="9">
        <v>11002</v>
      </c>
      <c r="V1563" s="9">
        <v>11002</v>
      </c>
      <c r="W1563" s="9"/>
      <c r="X1563" s="10" t="s">
        <v>5016</v>
      </c>
      <c r="Y1563" s="10" t="s">
        <v>4980</v>
      </c>
      <c r="Z1563" s="9" t="s">
        <v>4994</v>
      </c>
      <c r="AA1563" s="9" t="s">
        <v>5732</v>
      </c>
      <c r="AB1563" s="9" t="s">
        <v>5005</v>
      </c>
      <c r="AC1563" s="10" t="s">
        <v>4999</v>
      </c>
      <c r="AD1563" s="29"/>
      <c r="AE1563" s="20" t="str">
        <f>VLOOKUP(E1563,'FILIAIS PETZ'!A:Q,17,0)</f>
        <v>SP7</v>
      </c>
      <c r="AF1563" s="20" t="str">
        <f>VLOOKUP(E1563,'FILIAIS PETZ'!A:Q,3,0)</f>
        <v>FELICIO</v>
      </c>
      <c r="AG1563" s="20" t="str">
        <f>VLOOKUP(E1563,'FILIAIS PETZ'!A:Q,2,0)</f>
        <v>R3</v>
      </c>
      <c r="AH1563" s="75">
        <v>2330</v>
      </c>
      <c r="AI1563" s="16" t="s">
        <v>6534</v>
      </c>
      <c r="AJ1563" s="43">
        <f>VLOOKUP(E1563,'FILIAIS PETZ'!$A$2:$K$2000,11,0)</f>
        <v>18328118001423</v>
      </c>
      <c r="AK1563" s="44">
        <f t="shared" si="100"/>
        <v>18328118001423</v>
      </c>
    </row>
    <row r="1564" spans="1:37" s="14" customFormat="1" ht="15" customHeight="1" thickBot="1" x14ac:dyDescent="0.25">
      <c r="A1564" s="9" t="str">
        <f t="shared" si="99"/>
        <v>PREVENTIVA</v>
      </c>
      <c r="B1564" s="18">
        <f>VLOOKUP(C1564,FORNECEDORES!D:E,2,0)</f>
        <v>4722</v>
      </c>
      <c r="C1564" s="19" t="str">
        <f>VLOOKUP(D1564,FORNECEDORES!A:D,4,0)</f>
        <v>08.100.057/0001-74</v>
      </c>
      <c r="D1564" s="13" t="s">
        <v>6219</v>
      </c>
      <c r="E1564" s="20" t="str">
        <f t="shared" si="98"/>
        <v>04 0211</v>
      </c>
      <c r="F1564" s="28" t="s">
        <v>4974</v>
      </c>
      <c r="G1564" s="21" t="str">
        <f>VLOOKUP(E1564,'FILIAIS PETZ'!A:E,5,0)</f>
        <v>PETZ CASTELO BH</v>
      </c>
      <c r="H1564" s="20" t="str">
        <f>VLOOKUP(E1564,'FILIAIS PETZ'!A:D,4,0)</f>
        <v>CTLO-MG</v>
      </c>
      <c r="I1564" s="46">
        <v>45352</v>
      </c>
      <c r="J1564" s="9" t="s">
        <v>4980</v>
      </c>
      <c r="K1564" s="9" t="s">
        <v>5858</v>
      </c>
      <c r="L1564" s="29" t="s">
        <v>6289</v>
      </c>
      <c r="M1564" s="46">
        <v>45359</v>
      </c>
      <c r="N1564" s="46">
        <v>45385</v>
      </c>
      <c r="O1564" s="46">
        <v>45366</v>
      </c>
      <c r="P1564" s="29" t="s">
        <v>4998</v>
      </c>
      <c r="Q1564" s="9">
        <v>3</v>
      </c>
      <c r="R1564" s="9">
        <v>1</v>
      </c>
      <c r="S1564" s="9" t="s">
        <v>4983</v>
      </c>
      <c r="T1564" s="9" t="s">
        <v>32</v>
      </c>
      <c r="U1564" s="9">
        <v>11002</v>
      </c>
      <c r="V1564" s="9">
        <v>11002</v>
      </c>
      <c r="W1564" s="9"/>
      <c r="X1564" s="10" t="s">
        <v>5016</v>
      </c>
      <c r="Y1564" s="9" t="s">
        <v>4994</v>
      </c>
      <c r="Z1564" s="9" t="s">
        <v>4994</v>
      </c>
      <c r="AA1564" s="9" t="s">
        <v>5732</v>
      </c>
      <c r="AB1564" s="10" t="s">
        <v>5040</v>
      </c>
      <c r="AC1564" s="10" t="s">
        <v>4999</v>
      </c>
      <c r="AD1564" s="29"/>
      <c r="AE1564" s="20" t="str">
        <f>VLOOKUP(E1564,'FILIAIS PETZ'!A:Q,17,0)</f>
        <v>MG-1</v>
      </c>
      <c r="AF1564" s="20" t="str">
        <f>VLOOKUP(E1564,'FILIAIS PETZ'!A:Q,3,0)</f>
        <v>FELICIO</v>
      </c>
      <c r="AG1564" s="20" t="str">
        <f>VLOOKUP(E1564,'FILIAIS PETZ'!A:Q,2,0)</f>
        <v>R3</v>
      </c>
      <c r="AH1564" s="75">
        <v>2330</v>
      </c>
      <c r="AI1564" s="16" t="s">
        <v>6534</v>
      </c>
      <c r="AJ1564" s="43">
        <f>VLOOKUP(E1564,'FILIAIS PETZ'!$A$2:$K$2000,11,0)</f>
        <v>18328118019985</v>
      </c>
      <c r="AK1564" s="44">
        <f t="shared" si="100"/>
        <v>18328118019985</v>
      </c>
    </row>
    <row r="1565" spans="1:37" s="14" customFormat="1" ht="15" customHeight="1" thickBot="1" x14ac:dyDescent="0.25">
      <c r="A1565" s="9" t="str">
        <f t="shared" si="99"/>
        <v>PREVENTIVA</v>
      </c>
      <c r="B1565" s="18">
        <f>VLOOKUP(C1565,FORNECEDORES!D:E,2,0)</f>
        <v>4990</v>
      </c>
      <c r="C1565" s="19" t="str">
        <f>VLOOKUP(D1565,FORNECEDORES!A:D,4,0)</f>
        <v>27.093.558/0012-78</v>
      </c>
      <c r="D1565" s="13" t="s">
        <v>7133</v>
      </c>
      <c r="E1565" s="20" t="str">
        <f t="shared" si="98"/>
        <v>04 0095</v>
      </c>
      <c r="F1565" s="28" t="s">
        <v>4945</v>
      </c>
      <c r="G1565" s="21" t="str">
        <f>VLOOKUP(E1565,'FILIAIS PETZ'!A:E,5,0)</f>
        <v>PETZ BETIM</v>
      </c>
      <c r="H1565" s="20" t="str">
        <f>VLOOKUP(E1565,'FILIAIS PETZ'!A:D,4,0)</f>
        <v>BTIM-MG</v>
      </c>
      <c r="I1565" s="46">
        <v>45352</v>
      </c>
      <c r="J1565" s="9" t="s">
        <v>4980</v>
      </c>
      <c r="K1565" s="9" t="s">
        <v>5858</v>
      </c>
      <c r="L1565" s="29" t="s">
        <v>7187</v>
      </c>
      <c r="M1565" s="46">
        <v>45399</v>
      </c>
      <c r="N1565" s="46">
        <v>45427</v>
      </c>
      <c r="O1565" s="46">
        <v>45407</v>
      </c>
      <c r="P1565" s="29" t="s">
        <v>4998</v>
      </c>
      <c r="Q1565" s="9">
        <v>3</v>
      </c>
      <c r="R1565" s="9">
        <v>1</v>
      </c>
      <c r="S1565" s="9" t="s">
        <v>4983</v>
      </c>
      <c r="T1565" s="9" t="s">
        <v>32</v>
      </c>
      <c r="U1565" s="9">
        <v>11002</v>
      </c>
      <c r="V1565" s="9">
        <v>11002</v>
      </c>
      <c r="W1565" s="9"/>
      <c r="X1565" s="10" t="s">
        <v>5016</v>
      </c>
      <c r="Y1565" s="10" t="s">
        <v>4980</v>
      </c>
      <c r="Z1565" s="9" t="s">
        <v>4994</v>
      </c>
      <c r="AA1565" s="9" t="s">
        <v>5732</v>
      </c>
      <c r="AB1565" s="9" t="s">
        <v>5005</v>
      </c>
      <c r="AC1565" s="10" t="s">
        <v>4999</v>
      </c>
      <c r="AD1565" s="29"/>
      <c r="AE1565" s="20" t="str">
        <f>VLOOKUP(E1565,'FILIAIS PETZ'!A:Q,17,0)</f>
        <v>MG-2</v>
      </c>
      <c r="AF1565" s="20" t="str">
        <f>VLOOKUP(E1565,'FILIAIS PETZ'!A:Q,3,0)</f>
        <v>FELICIO</v>
      </c>
      <c r="AG1565" s="20" t="str">
        <f>VLOOKUP(E1565,'FILIAIS PETZ'!A:Q,2,0)</f>
        <v>R3</v>
      </c>
      <c r="AH1565" s="75">
        <v>2330</v>
      </c>
      <c r="AI1565" s="16" t="s">
        <v>6534</v>
      </c>
      <c r="AJ1565" s="43">
        <f>VLOOKUP(E1565,'FILIAIS PETZ'!$A$2:$K$2000,11,0)</f>
        <v>18328118009084</v>
      </c>
      <c r="AK1565" s="44">
        <f t="shared" si="100"/>
        <v>18328118009084</v>
      </c>
    </row>
    <row r="1566" spans="1:37" s="14" customFormat="1" ht="15" customHeight="1" thickBot="1" x14ac:dyDescent="0.25">
      <c r="A1566" s="9" t="str">
        <f>J1566</f>
        <v>PREVENTIVA</v>
      </c>
      <c r="B1566" s="18">
        <f>VLOOKUP(C1566,FORNECEDORES!D:E,2,0)</f>
        <v>132859</v>
      </c>
      <c r="C1566" s="19" t="str">
        <f>VLOOKUP(D1566,FORNECEDORES!A:D,4,0)</f>
        <v>27.093.558/0006-20</v>
      </c>
      <c r="D1566" s="13" t="s">
        <v>7131</v>
      </c>
      <c r="E1566" s="20" t="str">
        <f t="shared" si="98"/>
        <v>04 0048</v>
      </c>
      <c r="F1566" s="28" t="s">
        <v>4970</v>
      </c>
      <c r="G1566" s="21" t="str">
        <f>VLOOKUP(E1566,'FILIAIS PETZ'!A:E,5,0)</f>
        <v>PETZ BRASILIA EPIA</v>
      </c>
      <c r="H1566" s="20" t="str">
        <f>VLOOKUP(E1566,'FILIAIS PETZ'!A:D,4,0)</f>
        <v>EPIA-DF</v>
      </c>
      <c r="I1566" s="46">
        <v>45352</v>
      </c>
      <c r="J1566" s="9" t="s">
        <v>4980</v>
      </c>
      <c r="K1566" s="9" t="s">
        <v>5858</v>
      </c>
      <c r="L1566" s="29" t="s">
        <v>8943</v>
      </c>
      <c r="M1566" s="46">
        <v>45481</v>
      </c>
      <c r="N1566" s="46">
        <v>45518</v>
      </c>
      <c r="O1566" s="46">
        <v>45498</v>
      </c>
      <c r="P1566" s="29" t="s">
        <v>4998</v>
      </c>
      <c r="Q1566" s="9">
        <v>3</v>
      </c>
      <c r="R1566" s="9">
        <v>1</v>
      </c>
      <c r="S1566" s="9" t="s">
        <v>4983</v>
      </c>
      <c r="T1566" s="9" t="s">
        <v>32</v>
      </c>
      <c r="U1566" s="9">
        <v>11002</v>
      </c>
      <c r="V1566" s="9">
        <v>11002</v>
      </c>
      <c r="W1566" s="9"/>
      <c r="X1566" s="10" t="s">
        <v>5016</v>
      </c>
      <c r="Y1566" s="10" t="s">
        <v>4980</v>
      </c>
      <c r="Z1566" s="9" t="s">
        <v>4994</v>
      </c>
      <c r="AA1566" s="9" t="s">
        <v>5732</v>
      </c>
      <c r="AB1566" s="9" t="s">
        <v>5005</v>
      </c>
      <c r="AC1566" s="10" t="s">
        <v>4999</v>
      </c>
      <c r="AD1566" s="29"/>
      <c r="AE1566" s="20" t="str">
        <f>VLOOKUP(E1566,'FILIAIS PETZ'!A:Q,17,0)</f>
        <v>CO-2</v>
      </c>
      <c r="AF1566" s="20" t="str">
        <f>VLOOKUP(E1566,'FILIAIS PETZ'!A:Q,3,0)</f>
        <v>FELICIO</v>
      </c>
      <c r="AG1566" s="20" t="str">
        <f>VLOOKUP(E1566,'FILIAIS PETZ'!A:Q,2,0)</f>
        <v>R3</v>
      </c>
      <c r="AH1566" s="75">
        <v>4660</v>
      </c>
      <c r="AI1566" s="16" t="s">
        <v>6534</v>
      </c>
      <c r="AJ1566" s="43">
        <f>VLOOKUP(E1566,'FILIAIS PETZ'!$A$2:$K$2000,11,0)</f>
        <v>18328118004368</v>
      </c>
      <c r="AK1566" s="44">
        <f t="shared" si="100"/>
        <v>18328118004368</v>
      </c>
    </row>
    <row r="1567" spans="1:37" s="14" customFormat="1" ht="15" customHeight="1" thickBot="1" x14ac:dyDescent="0.25">
      <c r="A1567" s="9" t="str">
        <f t="shared" ref="A1567:A1585" si="101">J1567</f>
        <v>PREVENTIVA</v>
      </c>
      <c r="B1567" s="18">
        <f>VLOOKUP(C1567,FORNECEDORES!D:E,2,0)</f>
        <v>132859</v>
      </c>
      <c r="C1567" s="19" t="str">
        <f>VLOOKUP(D1567,FORNECEDORES!A:D,4,0)</f>
        <v>27.093.558/0006-20</v>
      </c>
      <c r="D1567" s="13" t="s">
        <v>7131</v>
      </c>
      <c r="E1567" s="20" t="str">
        <f t="shared" si="98"/>
        <v>04 0015</v>
      </c>
      <c r="F1567" s="28" t="s">
        <v>4971</v>
      </c>
      <c r="G1567" s="21" t="str">
        <f>VLOOKUP(E1567,'FILIAIS PETZ'!A:E,5,0)</f>
        <v>PETZ BRASILIA SIA</v>
      </c>
      <c r="H1567" s="20" t="str">
        <f>VLOOKUP(E1567,'FILIAIS PETZ'!A:D,4,0)</f>
        <v>BSIA-DF</v>
      </c>
      <c r="I1567" s="46">
        <v>45352</v>
      </c>
      <c r="J1567" s="9" t="s">
        <v>4980</v>
      </c>
      <c r="K1567" s="9" t="s">
        <v>5858</v>
      </c>
      <c r="L1567" s="29" t="s">
        <v>7175</v>
      </c>
      <c r="M1567" s="46">
        <v>45399</v>
      </c>
      <c r="N1567" s="46">
        <v>45427</v>
      </c>
      <c r="O1567" s="46">
        <v>45407</v>
      </c>
      <c r="P1567" s="29" t="s">
        <v>4998</v>
      </c>
      <c r="Q1567" s="9">
        <v>3</v>
      </c>
      <c r="R1567" s="9">
        <v>1</v>
      </c>
      <c r="S1567" s="9" t="s">
        <v>4983</v>
      </c>
      <c r="T1567" s="9" t="s">
        <v>32</v>
      </c>
      <c r="U1567" s="9">
        <v>11002</v>
      </c>
      <c r="V1567" s="9">
        <v>11002</v>
      </c>
      <c r="W1567" s="9"/>
      <c r="X1567" s="10" t="s">
        <v>5016</v>
      </c>
      <c r="Y1567" s="10" t="s">
        <v>4980</v>
      </c>
      <c r="Z1567" s="9" t="s">
        <v>4994</v>
      </c>
      <c r="AA1567" s="9" t="s">
        <v>5732</v>
      </c>
      <c r="AB1567" s="9" t="s">
        <v>5005</v>
      </c>
      <c r="AC1567" s="10" t="s">
        <v>4999</v>
      </c>
      <c r="AD1567" s="29"/>
      <c r="AE1567" s="20" t="str">
        <f>VLOOKUP(E1567,'FILIAIS PETZ'!A:Q,17,0)</f>
        <v>CO-2</v>
      </c>
      <c r="AF1567" s="20" t="str">
        <f>VLOOKUP(E1567,'FILIAIS PETZ'!A:Q,3,0)</f>
        <v>FELICIO</v>
      </c>
      <c r="AG1567" s="20" t="str">
        <f>VLOOKUP(E1567,'FILIAIS PETZ'!A:Q,2,0)</f>
        <v>R3</v>
      </c>
      <c r="AH1567" s="75">
        <v>2330</v>
      </c>
      <c r="AI1567" s="16" t="s">
        <v>6534</v>
      </c>
      <c r="AJ1567" s="43">
        <f>VLOOKUP(E1567,'FILIAIS PETZ'!$A$2:$K$2000,11,0)</f>
        <v>18328118000451</v>
      </c>
      <c r="AK1567" s="44">
        <f t="shared" si="100"/>
        <v>18328118000451</v>
      </c>
    </row>
    <row r="1568" spans="1:37" s="14" customFormat="1" ht="15" customHeight="1" thickBot="1" x14ac:dyDescent="0.25">
      <c r="A1568" s="9" t="str">
        <f t="shared" si="101"/>
        <v>PREVENTIVA</v>
      </c>
      <c r="B1568" s="18">
        <f>VLOOKUP(C1568,FORNECEDORES!D:E,2,0)</f>
        <v>132859</v>
      </c>
      <c r="C1568" s="19" t="str">
        <f>VLOOKUP(D1568,FORNECEDORES!A:D,4,0)</f>
        <v>27.093.558/0006-20</v>
      </c>
      <c r="D1568" s="13" t="s">
        <v>7131</v>
      </c>
      <c r="E1568" s="20" t="str">
        <f t="shared" si="98"/>
        <v>04 0200</v>
      </c>
      <c r="F1568" s="28" t="s">
        <v>4960</v>
      </c>
      <c r="G1568" s="21" t="str">
        <f>VLOOKUP(E1568,'FILIAIS PETZ'!A:E,5,0)</f>
        <v>PETZ BRASILIA W3 NORTE</v>
      </c>
      <c r="H1568" s="20" t="str">
        <f>VLOOKUP(E1568,'FILIAIS PETZ'!A:D,4,0)</f>
        <v>W3NT-DF</v>
      </c>
      <c r="I1568" s="46">
        <v>45352</v>
      </c>
      <c r="J1568" s="9" t="s">
        <v>4980</v>
      </c>
      <c r="K1568" s="9" t="s">
        <v>5858</v>
      </c>
      <c r="L1568" s="29" t="s">
        <v>7207</v>
      </c>
      <c r="M1568" s="46">
        <v>45399</v>
      </c>
      <c r="N1568" s="46">
        <v>45427</v>
      </c>
      <c r="O1568" s="46">
        <v>45407</v>
      </c>
      <c r="P1568" s="29" t="s">
        <v>4998</v>
      </c>
      <c r="Q1568" s="9">
        <v>3</v>
      </c>
      <c r="R1568" s="9">
        <v>1</v>
      </c>
      <c r="S1568" s="9" t="s">
        <v>4983</v>
      </c>
      <c r="T1568" s="9" t="s">
        <v>32</v>
      </c>
      <c r="U1568" s="9">
        <v>11002</v>
      </c>
      <c r="V1568" s="9">
        <v>11002</v>
      </c>
      <c r="W1568" s="9"/>
      <c r="X1568" s="10" t="s">
        <v>5016</v>
      </c>
      <c r="Y1568" s="10" t="s">
        <v>4980</v>
      </c>
      <c r="Z1568" s="9" t="s">
        <v>4994</v>
      </c>
      <c r="AA1568" s="9" t="s">
        <v>5732</v>
      </c>
      <c r="AB1568" s="9" t="s">
        <v>5005</v>
      </c>
      <c r="AC1568" s="10" t="s">
        <v>4999</v>
      </c>
      <c r="AD1568" s="29"/>
      <c r="AE1568" s="20" t="str">
        <f>VLOOKUP(E1568,'FILIAIS PETZ'!A:Q,17,0)</f>
        <v>CO-2</v>
      </c>
      <c r="AF1568" s="20" t="str">
        <f>VLOOKUP(E1568,'FILIAIS PETZ'!A:Q,3,0)</f>
        <v>FELICIO</v>
      </c>
      <c r="AG1568" s="20" t="str">
        <f>VLOOKUP(E1568,'FILIAIS PETZ'!A:Q,2,0)</f>
        <v>R3</v>
      </c>
      <c r="AH1568" s="75">
        <v>2330</v>
      </c>
      <c r="AI1568" s="16" t="s">
        <v>6534</v>
      </c>
      <c r="AJ1568" s="43">
        <f>VLOOKUP(E1568,'FILIAIS PETZ'!$A$2:$K$2000,11,0)</f>
        <v>18328118018660</v>
      </c>
      <c r="AK1568" s="44">
        <f t="shared" si="100"/>
        <v>18328118018660</v>
      </c>
    </row>
    <row r="1569" spans="1:37" s="14" customFormat="1" ht="15" customHeight="1" thickBot="1" x14ac:dyDescent="0.25">
      <c r="A1569" s="9" t="str">
        <f t="shared" si="101"/>
        <v>PREVENTIVA</v>
      </c>
      <c r="B1569" s="18">
        <f>VLOOKUP(C1569,FORNECEDORES!D:E,2,0)</f>
        <v>4722</v>
      </c>
      <c r="C1569" s="19" t="str">
        <f>VLOOKUP(D1569,FORNECEDORES!A:D,4,0)</f>
        <v>08.100.057/0001-74</v>
      </c>
      <c r="D1569" s="13" t="s">
        <v>6219</v>
      </c>
      <c r="E1569" s="20" t="str">
        <f t="shared" si="98"/>
        <v>04 0073</v>
      </c>
      <c r="F1569" s="28" t="s">
        <v>4953</v>
      </c>
      <c r="G1569" s="21" t="str">
        <f>VLOOKUP(E1569,'FILIAIS PETZ'!A:E,5,0)</f>
        <v>PETZ CAMPO GRANDE</v>
      </c>
      <c r="H1569" s="20" t="str">
        <f>VLOOKUP(E1569,'FILIAIS PETZ'!A:D,4,0)</f>
        <v>CGDE-MS</v>
      </c>
      <c r="I1569" s="46">
        <v>45352</v>
      </c>
      <c r="J1569" s="9" t="s">
        <v>4980</v>
      </c>
      <c r="K1569" s="9" t="s">
        <v>5858</v>
      </c>
      <c r="L1569" s="29" t="s">
        <v>6282</v>
      </c>
      <c r="M1569" s="46">
        <v>45359</v>
      </c>
      <c r="N1569" s="46">
        <v>45385</v>
      </c>
      <c r="O1569" s="46">
        <v>45366</v>
      </c>
      <c r="P1569" s="29" t="s">
        <v>4998</v>
      </c>
      <c r="Q1569" s="9">
        <v>3</v>
      </c>
      <c r="R1569" s="9">
        <v>1</v>
      </c>
      <c r="S1569" s="9" t="s">
        <v>4983</v>
      </c>
      <c r="T1569" s="9" t="s">
        <v>32</v>
      </c>
      <c r="U1569" s="9">
        <v>11002</v>
      </c>
      <c r="V1569" s="9">
        <v>11002</v>
      </c>
      <c r="W1569" s="9"/>
      <c r="X1569" s="10" t="s">
        <v>5016</v>
      </c>
      <c r="Y1569" s="9" t="s">
        <v>4994</v>
      </c>
      <c r="Z1569" s="9" t="s">
        <v>4994</v>
      </c>
      <c r="AA1569" s="9" t="s">
        <v>5732</v>
      </c>
      <c r="AB1569" s="10" t="s">
        <v>5040</v>
      </c>
      <c r="AC1569" s="10" t="s">
        <v>4999</v>
      </c>
      <c r="AD1569" s="29"/>
      <c r="AE1569" s="20" t="str">
        <f>VLOOKUP(E1569,'FILIAIS PETZ'!A:Q,17,0)</f>
        <v>CO-1</v>
      </c>
      <c r="AF1569" s="20" t="str">
        <f>VLOOKUP(E1569,'FILIAIS PETZ'!A:Q,3,0)</f>
        <v>FELICIO</v>
      </c>
      <c r="AG1569" s="20" t="str">
        <f>VLOOKUP(E1569,'FILIAIS PETZ'!A:Q,2,0)</f>
        <v>R3</v>
      </c>
      <c r="AH1569" s="75">
        <v>2330</v>
      </c>
      <c r="AI1569" s="16" t="s">
        <v>6534</v>
      </c>
      <c r="AJ1569" s="43">
        <f>VLOOKUP(E1569,'FILIAIS PETZ'!$A$2:$K$2000,11,0)</f>
        <v>18328118007383</v>
      </c>
      <c r="AK1569" s="44">
        <f t="shared" si="100"/>
        <v>18328118007383</v>
      </c>
    </row>
    <row r="1570" spans="1:37" s="14" customFormat="1" ht="15" customHeight="1" thickBot="1" x14ac:dyDescent="0.25">
      <c r="A1570" s="9" t="str">
        <f t="shared" si="101"/>
        <v>PREVENTIVA</v>
      </c>
      <c r="B1570" s="18">
        <f>VLOOKUP(C1570,FORNECEDORES!D:E,2,0)</f>
        <v>255287</v>
      </c>
      <c r="C1570" s="19" t="str">
        <f>VLOOKUP(D1570,FORNECEDORES!A:D,4,0)</f>
        <v>27.093.558/0060-75</v>
      </c>
      <c r="D1570" s="13" t="s">
        <v>7158</v>
      </c>
      <c r="E1570" s="20" t="str">
        <f t="shared" si="98"/>
        <v>04 0165</v>
      </c>
      <c r="F1570" s="28" t="s">
        <v>4935</v>
      </c>
      <c r="G1570" s="21" t="str">
        <f>VLOOKUP(E1570,'FILIAIS PETZ'!A:E,5,0)</f>
        <v>PETZ CARAPICUIBA</v>
      </c>
      <c r="H1570" s="20" t="str">
        <f>VLOOKUP(E1570,'FILIAIS PETZ'!A:D,4,0)</f>
        <v>CPIC-SP</v>
      </c>
      <c r="I1570" s="46">
        <v>45352</v>
      </c>
      <c r="J1570" s="9" t="s">
        <v>4980</v>
      </c>
      <c r="K1570" s="9" t="s">
        <v>5858</v>
      </c>
      <c r="L1570" s="29" t="s">
        <v>7208</v>
      </c>
      <c r="M1570" s="46">
        <v>45399</v>
      </c>
      <c r="N1570" s="46">
        <v>45427</v>
      </c>
      <c r="O1570" s="46">
        <v>45407</v>
      </c>
      <c r="P1570" s="29" t="s">
        <v>4998</v>
      </c>
      <c r="Q1570" s="9">
        <v>3</v>
      </c>
      <c r="R1570" s="9">
        <v>1</v>
      </c>
      <c r="S1570" s="9" t="s">
        <v>4983</v>
      </c>
      <c r="T1570" s="9" t="s">
        <v>32</v>
      </c>
      <c r="U1570" s="9">
        <v>11002</v>
      </c>
      <c r="V1570" s="9">
        <v>11002</v>
      </c>
      <c r="W1570" s="9"/>
      <c r="X1570" s="10" t="s">
        <v>5016</v>
      </c>
      <c r="Y1570" s="10" t="s">
        <v>4980</v>
      </c>
      <c r="Z1570" s="9" t="s">
        <v>4994</v>
      </c>
      <c r="AA1570" s="9" t="s">
        <v>5732</v>
      </c>
      <c r="AB1570" s="9" t="s">
        <v>5005</v>
      </c>
      <c r="AC1570" s="10" t="s">
        <v>4999</v>
      </c>
      <c r="AD1570" s="29"/>
      <c r="AE1570" s="20" t="str">
        <f>VLOOKUP(E1570,'FILIAIS PETZ'!A:Q,17,0)</f>
        <v>SP7</v>
      </c>
      <c r="AF1570" s="20" t="str">
        <f>VLOOKUP(E1570,'FILIAIS PETZ'!A:Q,3,0)</f>
        <v>FELICIO</v>
      </c>
      <c r="AG1570" s="20" t="str">
        <f>VLOOKUP(E1570,'FILIAIS PETZ'!A:Q,2,0)</f>
        <v>R3</v>
      </c>
      <c r="AH1570" s="75">
        <v>2330</v>
      </c>
      <c r="AI1570" s="16" t="s">
        <v>6534</v>
      </c>
      <c r="AJ1570" s="43">
        <f>VLOOKUP(E1570,'FILIAIS PETZ'!$A$2:$K$2000,11,0)</f>
        <v>18328118015726</v>
      </c>
      <c r="AK1570" s="44">
        <f t="shared" si="100"/>
        <v>18328118015726</v>
      </c>
    </row>
    <row r="1571" spans="1:37" s="14" customFormat="1" ht="15" customHeight="1" thickBot="1" x14ac:dyDescent="0.25">
      <c r="A1571" s="9" t="str">
        <f t="shared" si="101"/>
        <v>PREVENTIVA</v>
      </c>
      <c r="B1571" s="18">
        <f>VLOOKUP(C1571,FORNECEDORES!D:E,2,0)</f>
        <v>4990</v>
      </c>
      <c r="C1571" s="19" t="str">
        <f>VLOOKUP(D1571,FORNECEDORES!A:D,4,0)</f>
        <v>27.093.558/0012-78</v>
      </c>
      <c r="D1571" s="13" t="s">
        <v>7133</v>
      </c>
      <c r="E1571" s="20" t="str">
        <f t="shared" si="98"/>
        <v>04 0130</v>
      </c>
      <c r="F1571" s="28" t="s">
        <v>4975</v>
      </c>
      <c r="G1571" s="21" t="str">
        <f>VLOOKUP(E1571,'FILIAIS PETZ'!A:E,5,0)</f>
        <v>PETZ CARLOS LUZ</v>
      </c>
      <c r="H1571" s="20" t="str">
        <f>VLOOKUP(E1571,'FILIAIS PETZ'!A:D,4,0)</f>
        <v>CLUZ-MG</v>
      </c>
      <c r="I1571" s="46">
        <v>45352</v>
      </c>
      <c r="J1571" s="9" t="s">
        <v>4980</v>
      </c>
      <c r="K1571" s="9" t="s">
        <v>5858</v>
      </c>
      <c r="L1571" s="29" t="s">
        <v>7189</v>
      </c>
      <c r="M1571" s="46">
        <v>45399</v>
      </c>
      <c r="N1571" s="46">
        <v>45427</v>
      </c>
      <c r="O1571" s="46">
        <v>45407</v>
      </c>
      <c r="P1571" s="29" t="s">
        <v>4998</v>
      </c>
      <c r="Q1571" s="9">
        <v>3</v>
      </c>
      <c r="R1571" s="9">
        <v>1</v>
      </c>
      <c r="S1571" s="9" t="s">
        <v>4983</v>
      </c>
      <c r="T1571" s="9" t="s">
        <v>32</v>
      </c>
      <c r="U1571" s="9">
        <v>11002</v>
      </c>
      <c r="V1571" s="9">
        <v>11002</v>
      </c>
      <c r="W1571" s="9"/>
      <c r="X1571" s="10" t="s">
        <v>5016</v>
      </c>
      <c r="Y1571" s="10" t="s">
        <v>4980</v>
      </c>
      <c r="Z1571" s="9" t="s">
        <v>4994</v>
      </c>
      <c r="AA1571" s="9" t="s">
        <v>5732</v>
      </c>
      <c r="AB1571" s="9" t="s">
        <v>5005</v>
      </c>
      <c r="AC1571" s="10" t="s">
        <v>4999</v>
      </c>
      <c r="AD1571" s="29"/>
      <c r="AE1571" s="20" t="str">
        <f>VLOOKUP(E1571,'FILIAIS PETZ'!A:Q,17,0)</f>
        <v>MG-1</v>
      </c>
      <c r="AF1571" s="20" t="str">
        <f>VLOOKUP(E1571,'FILIAIS PETZ'!A:Q,3,0)</f>
        <v>FELICIO</v>
      </c>
      <c r="AG1571" s="20" t="str">
        <f>VLOOKUP(E1571,'FILIAIS PETZ'!A:Q,2,0)</f>
        <v>R3</v>
      </c>
      <c r="AH1571" s="75">
        <v>2330</v>
      </c>
      <c r="AI1571" s="16" t="s">
        <v>6534</v>
      </c>
      <c r="AJ1571" s="43">
        <f>VLOOKUP(E1571,'FILIAIS PETZ'!$A$2:$K$2000,11,0)</f>
        <v>18328118012204</v>
      </c>
      <c r="AK1571" s="44">
        <f t="shared" ref="AK1571:AK1602" si="102">AJ1571</f>
        <v>18328118012204</v>
      </c>
    </row>
    <row r="1572" spans="1:37" s="14" customFormat="1" ht="15" customHeight="1" thickBot="1" x14ac:dyDescent="0.25">
      <c r="A1572" s="9" t="str">
        <f t="shared" si="101"/>
        <v>PREVENTIVA</v>
      </c>
      <c r="B1572" s="18">
        <f>VLOOKUP(C1572,FORNECEDORES!D:E,2,0)</f>
        <v>4990</v>
      </c>
      <c r="C1572" s="19" t="str">
        <f>VLOOKUP(D1572,FORNECEDORES!A:D,4,0)</f>
        <v>27.093.558/0012-78</v>
      </c>
      <c r="D1572" s="13" t="s">
        <v>7133</v>
      </c>
      <c r="E1572" s="20" t="str">
        <f t="shared" si="98"/>
        <v>04 0038</v>
      </c>
      <c r="F1572" s="28" t="s">
        <v>4979</v>
      </c>
      <c r="G1572" s="21" t="str">
        <f>VLOOKUP(E1572,'FILIAIS PETZ'!A:E,5,0)</f>
        <v>PETZ CENTER MINAS</v>
      </c>
      <c r="H1572" s="20" t="str">
        <f>VLOOKUP(E1572,'FILIAIS PETZ'!A:D,4,0)</f>
        <v>CTMN-MG</v>
      </c>
      <c r="I1572" s="46">
        <v>45352</v>
      </c>
      <c r="J1572" s="9" t="s">
        <v>4980</v>
      </c>
      <c r="K1572" s="9" t="s">
        <v>5858</v>
      </c>
      <c r="L1572" s="29" t="s">
        <v>7191</v>
      </c>
      <c r="M1572" s="46">
        <v>45399</v>
      </c>
      <c r="N1572" s="46">
        <v>45427</v>
      </c>
      <c r="O1572" s="46">
        <v>45407</v>
      </c>
      <c r="P1572" s="29" t="s">
        <v>4998</v>
      </c>
      <c r="Q1572" s="9">
        <v>3</v>
      </c>
      <c r="R1572" s="9">
        <v>1</v>
      </c>
      <c r="S1572" s="9" t="s">
        <v>4983</v>
      </c>
      <c r="T1572" s="9" t="s">
        <v>32</v>
      </c>
      <c r="U1572" s="9">
        <v>11002</v>
      </c>
      <c r="V1572" s="9">
        <v>11002</v>
      </c>
      <c r="W1572" s="9"/>
      <c r="X1572" s="10" t="s">
        <v>5016</v>
      </c>
      <c r="Y1572" s="10" t="s">
        <v>4980</v>
      </c>
      <c r="Z1572" s="9" t="s">
        <v>4994</v>
      </c>
      <c r="AA1572" s="9" t="s">
        <v>5732</v>
      </c>
      <c r="AB1572" s="9" t="s">
        <v>5005</v>
      </c>
      <c r="AC1572" s="10" t="s">
        <v>4999</v>
      </c>
      <c r="AD1572" s="29"/>
      <c r="AE1572" s="20" t="str">
        <f>VLOOKUP(E1572,'FILIAIS PETZ'!A:Q,17,0)</f>
        <v>MG-2</v>
      </c>
      <c r="AF1572" s="20" t="str">
        <f>VLOOKUP(E1572,'FILIAIS PETZ'!A:Q,3,0)</f>
        <v>FELICIO</v>
      </c>
      <c r="AG1572" s="20" t="str">
        <f>VLOOKUP(E1572,'FILIAIS PETZ'!A:Q,2,0)</f>
        <v>R3</v>
      </c>
      <c r="AH1572" s="75">
        <v>2330</v>
      </c>
      <c r="AI1572" s="16" t="s">
        <v>6534</v>
      </c>
      <c r="AJ1572" s="43">
        <f>VLOOKUP(E1572,'FILIAIS PETZ'!$A$2:$K$2000,11,0)</f>
        <v>18328118003710</v>
      </c>
      <c r="AK1572" s="44">
        <f t="shared" si="102"/>
        <v>18328118003710</v>
      </c>
    </row>
    <row r="1573" spans="1:37" s="14" customFormat="1" ht="15" customHeight="1" thickBot="1" x14ac:dyDescent="0.25">
      <c r="A1573" s="9" t="str">
        <f t="shared" si="101"/>
        <v>PREVENTIVA</v>
      </c>
      <c r="B1573" s="18">
        <f>VLOOKUP(C1573,FORNECEDORES!D:E,2,0)</f>
        <v>4990</v>
      </c>
      <c r="C1573" s="19" t="str">
        <f>VLOOKUP(D1573,FORNECEDORES!A:D,4,0)</f>
        <v>27.093.558/0012-78</v>
      </c>
      <c r="D1573" s="13" t="s">
        <v>7133</v>
      </c>
      <c r="E1573" s="20" t="str">
        <f t="shared" si="98"/>
        <v>04 0107</v>
      </c>
      <c r="F1573" s="28" t="s">
        <v>4930</v>
      </c>
      <c r="G1573" s="21" t="str">
        <f>VLOOKUP(E1573,'FILIAIS PETZ'!A:E,5,0)</f>
        <v>PETZ CONTAGEM</v>
      </c>
      <c r="H1573" s="20" t="str">
        <f>VLOOKUP(E1573,'FILIAIS PETZ'!A:D,4,0)</f>
        <v>CNTG-MG</v>
      </c>
      <c r="I1573" s="46">
        <v>45352</v>
      </c>
      <c r="J1573" s="9" t="s">
        <v>4980</v>
      </c>
      <c r="K1573" s="9" t="s">
        <v>5858</v>
      </c>
      <c r="L1573" s="29" t="s">
        <v>7196</v>
      </c>
      <c r="M1573" s="46">
        <v>45399</v>
      </c>
      <c r="N1573" s="46">
        <v>45427</v>
      </c>
      <c r="O1573" s="46">
        <v>45407</v>
      </c>
      <c r="P1573" s="29" t="s">
        <v>4998</v>
      </c>
      <c r="Q1573" s="9">
        <v>3</v>
      </c>
      <c r="R1573" s="9">
        <v>1</v>
      </c>
      <c r="S1573" s="9" t="s">
        <v>4983</v>
      </c>
      <c r="T1573" s="9" t="s">
        <v>32</v>
      </c>
      <c r="U1573" s="9">
        <v>11002</v>
      </c>
      <c r="V1573" s="9">
        <v>11002</v>
      </c>
      <c r="W1573" s="9"/>
      <c r="X1573" s="10" t="s">
        <v>5016</v>
      </c>
      <c r="Y1573" s="10" t="s">
        <v>4980</v>
      </c>
      <c r="Z1573" s="9" t="s">
        <v>4994</v>
      </c>
      <c r="AA1573" s="9" t="s">
        <v>5732</v>
      </c>
      <c r="AB1573" s="9" t="s">
        <v>5005</v>
      </c>
      <c r="AC1573" s="10" t="s">
        <v>4999</v>
      </c>
      <c r="AD1573" s="29"/>
      <c r="AE1573" s="20" t="str">
        <f>VLOOKUP(E1573,'FILIAIS PETZ'!A:Q,17,0)</f>
        <v>MG-2</v>
      </c>
      <c r="AF1573" s="20" t="str">
        <f>VLOOKUP(E1573,'FILIAIS PETZ'!A:Q,3,0)</f>
        <v>FELICIO</v>
      </c>
      <c r="AG1573" s="20" t="str">
        <f>VLOOKUP(E1573,'FILIAIS PETZ'!A:Q,2,0)</f>
        <v>R3</v>
      </c>
      <c r="AH1573" s="75">
        <v>2330</v>
      </c>
      <c r="AI1573" s="16" t="s">
        <v>6534</v>
      </c>
      <c r="AJ1573" s="43">
        <f>VLOOKUP(E1573,'FILIAIS PETZ'!$A$2:$K$2000,11,0)</f>
        <v>18328118010414</v>
      </c>
      <c r="AK1573" s="44">
        <f t="shared" si="102"/>
        <v>18328118010414</v>
      </c>
    </row>
    <row r="1574" spans="1:37" s="14" customFormat="1" ht="15" customHeight="1" thickBot="1" x14ac:dyDescent="0.25">
      <c r="A1574" s="9" t="str">
        <f t="shared" si="101"/>
        <v>PREVENTIVA</v>
      </c>
      <c r="B1574" s="18">
        <f>VLOOKUP(C1574,FORNECEDORES!D:E,2,0)</f>
        <v>4990</v>
      </c>
      <c r="C1574" s="19" t="str">
        <f>VLOOKUP(D1574,FORNECEDORES!A:D,4,0)</f>
        <v>27.093.558/0012-78</v>
      </c>
      <c r="D1574" s="13" t="s">
        <v>7133</v>
      </c>
      <c r="E1574" s="20" t="str">
        <f t="shared" si="98"/>
        <v>04 0162</v>
      </c>
      <c r="F1574" s="28" t="s">
        <v>5179</v>
      </c>
      <c r="G1574" s="21" t="str">
        <f>VLOOKUP(E1574,'FILIAIS PETZ'!A:E,5,0)</f>
        <v>PETZ CONTAGEM JOÃO CESAR</v>
      </c>
      <c r="H1574" s="20" t="str">
        <f>VLOOKUP(E1574,'FILIAIS PETZ'!A:D,4,0)</f>
        <v>CTJC-MG</v>
      </c>
      <c r="I1574" s="46">
        <v>45352</v>
      </c>
      <c r="J1574" s="9" t="s">
        <v>4980</v>
      </c>
      <c r="K1574" s="9" t="s">
        <v>5858</v>
      </c>
      <c r="L1574" s="29" t="s">
        <v>7182</v>
      </c>
      <c r="M1574" s="46">
        <v>45399</v>
      </c>
      <c r="N1574" s="46">
        <v>45427</v>
      </c>
      <c r="O1574" s="46">
        <v>45407</v>
      </c>
      <c r="P1574" s="29" t="s">
        <v>4998</v>
      </c>
      <c r="Q1574" s="9">
        <v>3</v>
      </c>
      <c r="R1574" s="9">
        <v>1</v>
      </c>
      <c r="S1574" s="9" t="s">
        <v>4983</v>
      </c>
      <c r="T1574" s="9" t="s">
        <v>32</v>
      </c>
      <c r="U1574" s="9">
        <v>11002</v>
      </c>
      <c r="V1574" s="9">
        <v>11002</v>
      </c>
      <c r="W1574" s="9"/>
      <c r="X1574" s="10" t="s">
        <v>5016</v>
      </c>
      <c r="Y1574" s="10" t="s">
        <v>4980</v>
      </c>
      <c r="Z1574" s="9" t="s">
        <v>4994</v>
      </c>
      <c r="AA1574" s="9" t="s">
        <v>5732</v>
      </c>
      <c r="AB1574" s="9" t="s">
        <v>5005</v>
      </c>
      <c r="AC1574" s="10" t="s">
        <v>4999</v>
      </c>
      <c r="AD1574" s="29"/>
      <c r="AE1574" s="20" t="str">
        <f>VLOOKUP(E1574,'FILIAIS PETZ'!A:Q,17,0)</f>
        <v>MG-2</v>
      </c>
      <c r="AF1574" s="20" t="str">
        <f>VLOOKUP(E1574,'FILIAIS PETZ'!A:Q,3,0)</f>
        <v>FELICIO</v>
      </c>
      <c r="AG1574" s="20" t="str">
        <f>VLOOKUP(E1574,'FILIAIS PETZ'!A:Q,2,0)</f>
        <v>R3</v>
      </c>
      <c r="AH1574" s="75">
        <v>2330</v>
      </c>
      <c r="AI1574" s="16" t="s">
        <v>6534</v>
      </c>
      <c r="AJ1574" s="43">
        <f>VLOOKUP(E1574,'FILIAIS PETZ'!$A$2:$K$2000,11,0)</f>
        <v>18328118017265</v>
      </c>
      <c r="AK1574" s="44">
        <f t="shared" si="102"/>
        <v>18328118017265</v>
      </c>
    </row>
    <row r="1575" spans="1:37" s="14" customFormat="1" ht="15" customHeight="1" thickBot="1" x14ac:dyDescent="0.25">
      <c r="A1575" s="9" t="str">
        <f t="shared" si="101"/>
        <v>PREVENTIVA</v>
      </c>
      <c r="B1575" s="18">
        <f>VLOOKUP(C1575,FORNECEDORES!D:E,2,0)</f>
        <v>7827</v>
      </c>
      <c r="C1575" s="19" t="str">
        <f>VLOOKUP(D1575,FORNECEDORES!A:D,4,0)</f>
        <v>27.093.558/0013-59</v>
      </c>
      <c r="D1575" s="13" t="s">
        <v>7134</v>
      </c>
      <c r="E1575" s="20" t="str">
        <f t="shared" ref="E1575:E1637" si="103">CONCATENATE("04 ",F1575)</f>
        <v>04 0106</v>
      </c>
      <c r="F1575" s="28" t="s">
        <v>4952</v>
      </c>
      <c r="G1575" s="21" t="str">
        <f>VLOOKUP(E1575,'FILIAIS PETZ'!A:E,5,0)</f>
        <v>PETZ COTIA</v>
      </c>
      <c r="H1575" s="20" t="str">
        <f>VLOOKUP(E1575,'FILIAIS PETZ'!A:D,4,0)</f>
        <v>CTIA-SP</v>
      </c>
      <c r="I1575" s="46">
        <v>45352</v>
      </c>
      <c r="J1575" s="9" t="s">
        <v>4980</v>
      </c>
      <c r="K1575" s="9" t="s">
        <v>5858</v>
      </c>
      <c r="L1575" s="29" t="s">
        <v>7203</v>
      </c>
      <c r="M1575" s="46">
        <v>45399</v>
      </c>
      <c r="N1575" s="46">
        <v>45427</v>
      </c>
      <c r="O1575" s="46">
        <v>45407</v>
      </c>
      <c r="P1575" s="29" t="s">
        <v>4998</v>
      </c>
      <c r="Q1575" s="9">
        <v>3</v>
      </c>
      <c r="R1575" s="9">
        <v>1</v>
      </c>
      <c r="S1575" s="9" t="s">
        <v>4983</v>
      </c>
      <c r="T1575" s="9" t="s">
        <v>32</v>
      </c>
      <c r="U1575" s="9">
        <v>11002</v>
      </c>
      <c r="V1575" s="9">
        <v>11002</v>
      </c>
      <c r="W1575" s="9"/>
      <c r="X1575" s="10" t="s">
        <v>5016</v>
      </c>
      <c r="Y1575" s="10" t="s">
        <v>4980</v>
      </c>
      <c r="Z1575" s="9" t="s">
        <v>4994</v>
      </c>
      <c r="AA1575" s="9" t="s">
        <v>5732</v>
      </c>
      <c r="AB1575" s="9" t="s">
        <v>5005</v>
      </c>
      <c r="AC1575" s="10" t="s">
        <v>4999</v>
      </c>
      <c r="AD1575" s="29"/>
      <c r="AE1575" s="20" t="str">
        <f>VLOOKUP(E1575,'FILIAIS PETZ'!A:Q,17,0)</f>
        <v>SP7</v>
      </c>
      <c r="AF1575" s="20" t="str">
        <f>VLOOKUP(E1575,'FILIAIS PETZ'!A:Q,3,0)</f>
        <v>FELICIO</v>
      </c>
      <c r="AG1575" s="20" t="str">
        <f>VLOOKUP(E1575,'FILIAIS PETZ'!A:Q,2,0)</f>
        <v>R3</v>
      </c>
      <c r="AH1575" s="75">
        <v>2330</v>
      </c>
      <c r="AI1575" s="16" t="s">
        <v>6534</v>
      </c>
      <c r="AJ1575" s="43">
        <f>VLOOKUP(E1575,'FILIAIS PETZ'!$A$2:$K$2000,11,0)</f>
        <v>18328118009327</v>
      </c>
      <c r="AK1575" s="44">
        <f t="shared" si="102"/>
        <v>18328118009327</v>
      </c>
    </row>
    <row r="1576" spans="1:37" s="14" customFormat="1" ht="15" customHeight="1" thickBot="1" x14ac:dyDescent="0.25">
      <c r="A1576" s="9" t="str">
        <f t="shared" si="101"/>
        <v>PREVENTIVA</v>
      </c>
      <c r="B1576" s="18">
        <f>VLOOKUP(C1576,FORNECEDORES!D:E,2,0)</f>
        <v>4722</v>
      </c>
      <c r="C1576" s="19" t="str">
        <f>VLOOKUP(D1576,FORNECEDORES!A:D,4,0)</f>
        <v>08.100.057/0001-74</v>
      </c>
      <c r="D1576" s="13" t="s">
        <v>6219</v>
      </c>
      <c r="E1576" s="20" t="str">
        <f t="shared" si="103"/>
        <v>04 0146</v>
      </c>
      <c r="F1576" s="28" t="s">
        <v>4947</v>
      </c>
      <c r="G1576" s="21" t="str">
        <f>VLOOKUP(E1576,'FILIAIS PETZ'!A:E,5,0)</f>
        <v>PETZ DJALMA BATISTA</v>
      </c>
      <c r="H1576" s="20" t="str">
        <f>VLOOKUP(E1576,'FILIAIS PETZ'!A:D,4,0)</f>
        <v>DJBA-AM</v>
      </c>
      <c r="I1576" s="46">
        <v>45352</v>
      </c>
      <c r="J1576" s="9" t="s">
        <v>4980</v>
      </c>
      <c r="K1576" s="9" t="s">
        <v>5858</v>
      </c>
      <c r="L1576" s="29" t="s">
        <v>6287</v>
      </c>
      <c r="M1576" s="46">
        <v>45359</v>
      </c>
      <c r="N1576" s="46">
        <v>45385</v>
      </c>
      <c r="O1576" s="46">
        <v>45366</v>
      </c>
      <c r="P1576" s="29" t="s">
        <v>4998</v>
      </c>
      <c r="Q1576" s="9">
        <v>3</v>
      </c>
      <c r="R1576" s="9">
        <v>1</v>
      </c>
      <c r="S1576" s="9" t="s">
        <v>4983</v>
      </c>
      <c r="T1576" s="9" t="s">
        <v>32</v>
      </c>
      <c r="U1576" s="9">
        <v>11002</v>
      </c>
      <c r="V1576" s="9">
        <v>11002</v>
      </c>
      <c r="W1576" s="9"/>
      <c r="X1576" s="10" t="s">
        <v>5016</v>
      </c>
      <c r="Y1576" s="9" t="s">
        <v>4994</v>
      </c>
      <c r="Z1576" s="9" t="s">
        <v>4994</v>
      </c>
      <c r="AA1576" s="9" t="s">
        <v>5732</v>
      </c>
      <c r="AB1576" s="10" t="s">
        <v>5040</v>
      </c>
      <c r="AC1576" s="10" t="s">
        <v>4999</v>
      </c>
      <c r="AD1576" s="29"/>
      <c r="AE1576" s="20" t="str">
        <f>VLOOKUP(E1576,'FILIAIS PETZ'!A:Q,17,0)</f>
        <v>CO-3</v>
      </c>
      <c r="AF1576" s="20" t="str">
        <f>VLOOKUP(E1576,'FILIAIS PETZ'!A:Q,3,0)</f>
        <v>FELICIO</v>
      </c>
      <c r="AG1576" s="20" t="str">
        <f>VLOOKUP(E1576,'FILIAIS PETZ'!A:Q,2,0)</f>
        <v>R3</v>
      </c>
      <c r="AH1576" s="75">
        <v>5570</v>
      </c>
      <c r="AI1576" s="16" t="s">
        <v>6534</v>
      </c>
      <c r="AJ1576" s="43">
        <f>VLOOKUP(E1576,'FILIAIS PETZ'!$A$2:$K$2000,11,0)</f>
        <v>18328118013782</v>
      </c>
      <c r="AK1576" s="44">
        <f t="shared" si="102"/>
        <v>18328118013782</v>
      </c>
    </row>
    <row r="1577" spans="1:37" s="14" customFormat="1" ht="15" customHeight="1" thickBot="1" x14ac:dyDescent="0.25">
      <c r="A1577" s="9" t="str">
        <f t="shared" si="101"/>
        <v>PREVENTIVA</v>
      </c>
      <c r="B1577" s="18">
        <f>VLOOKUP(C1577,FORNECEDORES!D:E,2,0)</f>
        <v>132859</v>
      </c>
      <c r="C1577" s="19" t="str">
        <f>VLOOKUP(D1577,FORNECEDORES!A:D,4,0)</f>
        <v>27.093.558/0006-20</v>
      </c>
      <c r="D1577" s="13" t="s">
        <v>7131</v>
      </c>
      <c r="E1577" s="20" t="str">
        <f t="shared" si="103"/>
        <v>04 0161</v>
      </c>
      <c r="F1577" s="28" t="s">
        <v>4959</v>
      </c>
      <c r="G1577" s="21" t="str">
        <f>VLOOKUP(E1577,'FILIAIS PETZ'!A:E,5,0)</f>
        <v>PETZ CEILANDIA</v>
      </c>
      <c r="H1577" s="20" t="str">
        <f>VLOOKUP(E1577,'FILIAIS PETZ'!A:D,4,0)</f>
        <v>CDIA-DF</v>
      </c>
      <c r="I1577" s="46">
        <v>45352</v>
      </c>
      <c r="J1577" s="9" t="s">
        <v>4980</v>
      </c>
      <c r="K1577" s="9" t="s">
        <v>5858</v>
      </c>
      <c r="L1577" s="29" t="s">
        <v>7209</v>
      </c>
      <c r="M1577" s="46">
        <v>45399</v>
      </c>
      <c r="N1577" s="46">
        <v>45427</v>
      </c>
      <c r="O1577" s="46">
        <v>45407</v>
      </c>
      <c r="P1577" s="29" t="s">
        <v>4998</v>
      </c>
      <c r="Q1577" s="9">
        <v>3</v>
      </c>
      <c r="R1577" s="9">
        <v>1</v>
      </c>
      <c r="S1577" s="9" t="s">
        <v>4983</v>
      </c>
      <c r="T1577" s="9" t="s">
        <v>32</v>
      </c>
      <c r="U1577" s="9">
        <v>11002</v>
      </c>
      <c r="V1577" s="9">
        <v>11002</v>
      </c>
      <c r="W1577" s="9"/>
      <c r="X1577" s="10" t="s">
        <v>5016</v>
      </c>
      <c r="Y1577" s="10" t="s">
        <v>4980</v>
      </c>
      <c r="Z1577" s="9" t="s">
        <v>4994</v>
      </c>
      <c r="AA1577" s="9" t="s">
        <v>5732</v>
      </c>
      <c r="AB1577" s="9" t="s">
        <v>5005</v>
      </c>
      <c r="AC1577" s="10" t="s">
        <v>4999</v>
      </c>
      <c r="AD1577" s="29"/>
      <c r="AE1577" s="20" t="str">
        <f>VLOOKUP(E1577,'FILIAIS PETZ'!A:Q,17,0)</f>
        <v>CO-1</v>
      </c>
      <c r="AF1577" s="20" t="str">
        <f>VLOOKUP(E1577,'FILIAIS PETZ'!A:Q,3,0)</f>
        <v>FELICIO</v>
      </c>
      <c r="AG1577" s="20" t="str">
        <f>VLOOKUP(E1577,'FILIAIS PETZ'!A:Q,2,0)</f>
        <v>R3</v>
      </c>
      <c r="AH1577" s="75">
        <v>2330</v>
      </c>
      <c r="AI1577" s="16" t="s">
        <v>6534</v>
      </c>
      <c r="AJ1577" s="43">
        <f>VLOOKUP(E1577,'FILIAIS PETZ'!$A$2:$K$2000,11,0)</f>
        <v>18328118015211</v>
      </c>
      <c r="AK1577" s="44">
        <f t="shared" si="102"/>
        <v>18328118015211</v>
      </c>
    </row>
    <row r="1578" spans="1:37" s="14" customFormat="1" ht="15" customHeight="1" thickBot="1" x14ac:dyDescent="0.25">
      <c r="A1578" s="9" t="str">
        <f t="shared" si="101"/>
        <v>PREVENTIVA</v>
      </c>
      <c r="B1578" s="18">
        <f>VLOOKUP(C1578,FORNECEDORES!D:E,2,0)</f>
        <v>4722</v>
      </c>
      <c r="C1578" s="19" t="str">
        <f>VLOOKUP(D1578,FORNECEDORES!A:D,4,0)</f>
        <v>08.100.057/0001-74</v>
      </c>
      <c r="D1578" s="13" t="s">
        <v>6219</v>
      </c>
      <c r="E1578" s="20" t="str">
        <f t="shared" si="103"/>
        <v>04 0144</v>
      </c>
      <c r="F1578" s="28" t="s">
        <v>4938</v>
      </c>
      <c r="G1578" s="21" t="str">
        <f>VLOOKUP(E1578,'FILIAIS PETZ'!A:E,5,0)</f>
        <v>PETZ FERNANDO CORREA</v>
      </c>
      <c r="H1578" s="20" t="str">
        <f>VLOOKUP(E1578,'FILIAIS PETZ'!A:D,4,0)</f>
        <v>FCOR-MT</v>
      </c>
      <c r="I1578" s="46">
        <v>45352</v>
      </c>
      <c r="J1578" s="9" t="s">
        <v>4980</v>
      </c>
      <c r="K1578" s="9" t="s">
        <v>5858</v>
      </c>
      <c r="L1578" s="29" t="s">
        <v>6284</v>
      </c>
      <c r="M1578" s="46">
        <v>45359</v>
      </c>
      <c r="N1578" s="46">
        <v>45385</v>
      </c>
      <c r="O1578" s="46">
        <v>45366</v>
      </c>
      <c r="P1578" s="29" t="s">
        <v>4998</v>
      </c>
      <c r="Q1578" s="9">
        <v>3</v>
      </c>
      <c r="R1578" s="9">
        <v>1</v>
      </c>
      <c r="S1578" s="9" t="s">
        <v>4983</v>
      </c>
      <c r="T1578" s="9" t="s">
        <v>32</v>
      </c>
      <c r="U1578" s="9">
        <v>11002</v>
      </c>
      <c r="V1578" s="9">
        <v>11002</v>
      </c>
      <c r="W1578" s="9"/>
      <c r="X1578" s="10" t="s">
        <v>5016</v>
      </c>
      <c r="Y1578" s="9" t="s">
        <v>4994</v>
      </c>
      <c r="Z1578" s="9" t="s">
        <v>4994</v>
      </c>
      <c r="AA1578" s="9" t="s">
        <v>5732</v>
      </c>
      <c r="AB1578" s="10" t="s">
        <v>5040</v>
      </c>
      <c r="AC1578" s="10" t="s">
        <v>4999</v>
      </c>
      <c r="AD1578" s="29"/>
      <c r="AE1578" s="20" t="str">
        <f>VLOOKUP(E1578,'FILIAIS PETZ'!A:Q,17,0)</f>
        <v>CO-3</v>
      </c>
      <c r="AF1578" s="20" t="str">
        <f>VLOOKUP(E1578,'FILIAIS PETZ'!A:Q,3,0)</f>
        <v>FELICIO</v>
      </c>
      <c r="AG1578" s="20" t="str">
        <f>VLOOKUP(E1578,'FILIAIS PETZ'!A:Q,2,0)</f>
        <v>R3</v>
      </c>
      <c r="AH1578" s="75">
        <v>2330</v>
      </c>
      <c r="AI1578" s="16" t="s">
        <v>6534</v>
      </c>
      <c r="AJ1578" s="43">
        <f>VLOOKUP(E1578,'FILIAIS PETZ'!$A$2:$K$2000,11,0)</f>
        <v>18328118014169</v>
      </c>
      <c r="AK1578" s="44">
        <f t="shared" si="102"/>
        <v>18328118014169</v>
      </c>
    </row>
    <row r="1579" spans="1:37" s="14" customFormat="1" ht="15" customHeight="1" thickBot="1" x14ac:dyDescent="0.25">
      <c r="A1579" s="9" t="str">
        <f t="shared" si="101"/>
        <v>PREVENTIVA</v>
      </c>
      <c r="B1579" s="18">
        <f>VLOOKUP(C1579,FORNECEDORES!D:E,2,0)</f>
        <v>132859</v>
      </c>
      <c r="C1579" s="19" t="str">
        <f>VLOOKUP(D1579,FORNECEDORES!A:D,4,0)</f>
        <v>27.093.558/0006-20</v>
      </c>
      <c r="D1579" s="13" t="s">
        <v>7131</v>
      </c>
      <c r="E1579" s="20" t="str">
        <f t="shared" si="103"/>
        <v>04 0168</v>
      </c>
      <c r="F1579" s="28" t="s">
        <v>4961</v>
      </c>
      <c r="G1579" s="21" t="str">
        <f>VLOOKUP(E1579,'FILIAIS PETZ'!A:E,5,0)</f>
        <v>PETZ GAMA LESTE</v>
      </c>
      <c r="H1579" s="20" t="str">
        <f>VLOOKUP(E1579,'FILIAIS PETZ'!A:D,4,0)</f>
        <v>GAMA-DF</v>
      </c>
      <c r="I1579" s="46">
        <v>45352</v>
      </c>
      <c r="J1579" s="9" t="s">
        <v>4980</v>
      </c>
      <c r="K1579" s="9" t="s">
        <v>5858</v>
      </c>
      <c r="L1579" s="29" t="s">
        <v>7179</v>
      </c>
      <c r="M1579" s="46">
        <v>45399</v>
      </c>
      <c r="N1579" s="46">
        <v>45427</v>
      </c>
      <c r="O1579" s="46">
        <v>45407</v>
      </c>
      <c r="P1579" s="29" t="s">
        <v>4998</v>
      </c>
      <c r="Q1579" s="9">
        <v>3</v>
      </c>
      <c r="R1579" s="9">
        <v>1</v>
      </c>
      <c r="S1579" s="9" t="s">
        <v>4983</v>
      </c>
      <c r="T1579" s="9" t="s">
        <v>32</v>
      </c>
      <c r="U1579" s="9">
        <v>11002</v>
      </c>
      <c r="V1579" s="9">
        <v>11002</v>
      </c>
      <c r="W1579" s="9"/>
      <c r="X1579" s="10" t="s">
        <v>5016</v>
      </c>
      <c r="Y1579" s="10" t="s">
        <v>4980</v>
      </c>
      <c r="Z1579" s="9" t="s">
        <v>4994</v>
      </c>
      <c r="AA1579" s="9" t="s">
        <v>5732</v>
      </c>
      <c r="AB1579" s="9" t="s">
        <v>5005</v>
      </c>
      <c r="AC1579" s="10" t="s">
        <v>4999</v>
      </c>
      <c r="AD1579" s="29"/>
      <c r="AE1579" s="20" t="str">
        <f>VLOOKUP(E1579,'FILIAIS PETZ'!A:Q,17,0)</f>
        <v>CO-1</v>
      </c>
      <c r="AF1579" s="20" t="str">
        <f>VLOOKUP(E1579,'FILIAIS PETZ'!A:Q,3,0)</f>
        <v>FELICIO</v>
      </c>
      <c r="AG1579" s="20" t="str">
        <f>VLOOKUP(E1579,'FILIAIS PETZ'!A:Q,2,0)</f>
        <v>R3</v>
      </c>
      <c r="AH1579" s="75">
        <v>2330</v>
      </c>
      <c r="AI1579" s="16" t="s">
        <v>6534</v>
      </c>
      <c r="AJ1579" s="43">
        <f>VLOOKUP(E1579,'FILIAIS PETZ'!$A$2:$K$2000,11,0)</f>
        <v>18328118016021</v>
      </c>
      <c r="AK1579" s="44">
        <f t="shared" si="102"/>
        <v>18328118016021</v>
      </c>
    </row>
    <row r="1580" spans="1:37" s="14" customFormat="1" ht="15" customHeight="1" thickBot="1" x14ac:dyDescent="0.25">
      <c r="A1580" s="9" t="str">
        <f t="shared" si="101"/>
        <v>PREVENTIVA</v>
      </c>
      <c r="B1580" s="18">
        <f>VLOOKUP(C1580,FORNECEDORES!D:E,2,0)</f>
        <v>132859</v>
      </c>
      <c r="C1580" s="19" t="str">
        <f>VLOOKUP(D1580,FORNECEDORES!A:D,4,0)</f>
        <v>27.093.558/0006-20</v>
      </c>
      <c r="D1580" s="13" t="s">
        <v>7131</v>
      </c>
      <c r="E1580" s="20" t="str">
        <f t="shared" si="103"/>
        <v>04 0207</v>
      </c>
      <c r="F1580" s="28" t="s">
        <v>4962</v>
      </c>
      <c r="G1580" s="21" t="str">
        <f>VLOOKUP(E1580,'FILIAIS PETZ'!A:E,5,0)</f>
        <v>PETZ GILBERTO SALOMÃO</v>
      </c>
      <c r="H1580" s="20" t="str">
        <f>VLOOKUP(E1580,'FILIAIS PETZ'!A:D,4,0)</f>
        <v>GBSL-DF</v>
      </c>
      <c r="I1580" s="46">
        <v>45352</v>
      </c>
      <c r="J1580" s="9" t="s">
        <v>4980</v>
      </c>
      <c r="K1580" s="9" t="s">
        <v>5858</v>
      </c>
      <c r="L1580" s="29" t="s">
        <v>7177</v>
      </c>
      <c r="M1580" s="46">
        <v>45399</v>
      </c>
      <c r="N1580" s="46">
        <v>45427</v>
      </c>
      <c r="O1580" s="46">
        <v>45407</v>
      </c>
      <c r="P1580" s="29" t="s">
        <v>4998</v>
      </c>
      <c r="Q1580" s="9">
        <v>3</v>
      </c>
      <c r="R1580" s="9">
        <v>1</v>
      </c>
      <c r="S1580" s="9" t="s">
        <v>4983</v>
      </c>
      <c r="T1580" s="9" t="s">
        <v>32</v>
      </c>
      <c r="U1580" s="9">
        <v>11002</v>
      </c>
      <c r="V1580" s="9">
        <v>11002</v>
      </c>
      <c r="W1580" s="9"/>
      <c r="X1580" s="10" t="s">
        <v>5016</v>
      </c>
      <c r="Y1580" s="10" t="s">
        <v>4980</v>
      </c>
      <c r="Z1580" s="9" t="s">
        <v>4994</v>
      </c>
      <c r="AA1580" s="9" t="s">
        <v>5732</v>
      </c>
      <c r="AB1580" s="9" t="s">
        <v>5005</v>
      </c>
      <c r="AC1580" s="10" t="s">
        <v>4999</v>
      </c>
      <c r="AD1580" s="29"/>
      <c r="AE1580" s="20" t="str">
        <f>VLOOKUP(E1580,'FILIAIS PETZ'!A:Q,17,0)</f>
        <v>CO-1</v>
      </c>
      <c r="AF1580" s="20" t="str">
        <f>VLOOKUP(E1580,'FILIAIS PETZ'!A:Q,3,0)</f>
        <v>FELICIO</v>
      </c>
      <c r="AG1580" s="20" t="str">
        <f>VLOOKUP(E1580,'FILIAIS PETZ'!A:Q,2,0)</f>
        <v>R3</v>
      </c>
      <c r="AH1580" s="75">
        <v>2330</v>
      </c>
      <c r="AI1580" s="16" t="s">
        <v>6534</v>
      </c>
      <c r="AJ1580" s="43">
        <f>VLOOKUP(E1580,'FILIAIS PETZ'!$A$2:$K$2000,11,0)</f>
        <v>18328118020215</v>
      </c>
      <c r="AK1580" s="44">
        <f t="shared" si="102"/>
        <v>18328118020215</v>
      </c>
    </row>
    <row r="1581" spans="1:37" s="14" customFormat="1" ht="15" customHeight="1" thickBot="1" x14ac:dyDescent="0.25">
      <c r="A1581" s="9" t="str">
        <f t="shared" si="101"/>
        <v>PREVENTIVA</v>
      </c>
      <c r="B1581" s="18">
        <f>VLOOKUP(C1581,FORNECEDORES!D:E,2,0)</f>
        <v>165145</v>
      </c>
      <c r="C1581" s="19" t="str">
        <f>VLOOKUP(D1581,FORNECEDORES!A:D,4,0)</f>
        <v>27.093.558/0030-50</v>
      </c>
      <c r="D1581" s="13" t="s">
        <v>7141</v>
      </c>
      <c r="E1581" s="20" t="str">
        <f t="shared" si="103"/>
        <v>04 0077</v>
      </c>
      <c r="F1581" s="28" t="s">
        <v>4954</v>
      </c>
      <c r="G1581" s="21" t="str">
        <f>VLOOKUP(E1581,'FILIAIS PETZ'!A:E,5,0)</f>
        <v>PETZ GOIANIA (SETOR BUENO)</v>
      </c>
      <c r="H1581" s="20" t="str">
        <f>VLOOKUP(E1581,'FILIAIS PETZ'!A:D,4,0)</f>
        <v>BT63-GO</v>
      </c>
      <c r="I1581" s="46">
        <v>45352</v>
      </c>
      <c r="J1581" s="9" t="s">
        <v>4980</v>
      </c>
      <c r="K1581" s="9" t="s">
        <v>5858</v>
      </c>
      <c r="L1581" s="29" t="s">
        <v>7185</v>
      </c>
      <c r="M1581" s="46">
        <v>45399</v>
      </c>
      <c r="N1581" s="46">
        <v>45427</v>
      </c>
      <c r="O1581" s="46">
        <v>45407</v>
      </c>
      <c r="P1581" s="29" t="s">
        <v>4998</v>
      </c>
      <c r="Q1581" s="9">
        <v>3</v>
      </c>
      <c r="R1581" s="9">
        <v>1</v>
      </c>
      <c r="S1581" s="9" t="s">
        <v>4983</v>
      </c>
      <c r="T1581" s="9" t="s">
        <v>32</v>
      </c>
      <c r="U1581" s="9">
        <v>11002</v>
      </c>
      <c r="V1581" s="9">
        <v>11002</v>
      </c>
      <c r="W1581" s="9"/>
      <c r="X1581" s="10" t="s">
        <v>5016</v>
      </c>
      <c r="Y1581" s="10" t="s">
        <v>4980</v>
      </c>
      <c r="Z1581" s="9" t="s">
        <v>4994</v>
      </c>
      <c r="AA1581" s="9" t="s">
        <v>5732</v>
      </c>
      <c r="AB1581" s="9" t="s">
        <v>5005</v>
      </c>
      <c r="AC1581" s="10" t="s">
        <v>4999</v>
      </c>
      <c r="AD1581" s="29"/>
      <c r="AE1581" s="20" t="str">
        <f>VLOOKUP(E1581,'FILIAIS PETZ'!A:Q,17,0)</f>
        <v>CO-2</v>
      </c>
      <c r="AF1581" s="20" t="str">
        <f>VLOOKUP(E1581,'FILIAIS PETZ'!A:Q,3,0)</f>
        <v>FELICIO</v>
      </c>
      <c r="AG1581" s="20" t="str">
        <f>VLOOKUP(E1581,'FILIAIS PETZ'!A:Q,2,0)</f>
        <v>R3</v>
      </c>
      <c r="AH1581" s="75">
        <v>2330</v>
      </c>
      <c r="AI1581" s="16" t="s">
        <v>6534</v>
      </c>
      <c r="AJ1581" s="43">
        <f>VLOOKUP(E1581,'FILIAIS PETZ'!$A$2:$K$2000,11,0)</f>
        <v>18328118007545</v>
      </c>
      <c r="AK1581" s="44">
        <f t="shared" si="102"/>
        <v>18328118007545</v>
      </c>
    </row>
    <row r="1582" spans="1:37" s="14" customFormat="1" ht="15" customHeight="1" thickBot="1" x14ac:dyDescent="0.25">
      <c r="A1582" s="9" t="str">
        <f t="shared" si="101"/>
        <v>PREVENTIVA</v>
      </c>
      <c r="B1582" s="18">
        <f>VLOOKUP(C1582,FORNECEDORES!D:E,2,0)</f>
        <v>5833</v>
      </c>
      <c r="C1582" s="19" t="str">
        <f>VLOOKUP(D1582,FORNECEDORES!A:D,4,0)</f>
        <v>13.938.390/0002-78</v>
      </c>
      <c r="D1582" s="13" t="s">
        <v>7123</v>
      </c>
      <c r="E1582" s="20" t="str">
        <f t="shared" si="103"/>
        <v>04 0156</v>
      </c>
      <c r="F1582" s="28" t="s">
        <v>4940</v>
      </c>
      <c r="G1582" s="21" t="str">
        <f>VLOOKUP(E1582,'FILIAIS PETZ'!A:E,5,0)</f>
        <v>PETZ ITAPETININGA</v>
      </c>
      <c r="H1582" s="20" t="str">
        <f>VLOOKUP(E1582,'FILIAIS PETZ'!A:D,4,0)</f>
        <v>ITPT-SP</v>
      </c>
      <c r="I1582" s="46">
        <v>45352</v>
      </c>
      <c r="J1582" s="9" t="s">
        <v>4980</v>
      </c>
      <c r="K1582" s="9" t="s">
        <v>5858</v>
      </c>
      <c r="L1582" s="29" t="s">
        <v>7126</v>
      </c>
      <c r="M1582" s="46">
        <v>45383</v>
      </c>
      <c r="N1582" s="46">
        <v>45420</v>
      </c>
      <c r="O1582" s="46">
        <v>45407</v>
      </c>
      <c r="P1582" s="29" t="s">
        <v>4998</v>
      </c>
      <c r="Q1582" s="9">
        <v>3</v>
      </c>
      <c r="R1582" s="9">
        <v>1</v>
      </c>
      <c r="S1582" s="9" t="s">
        <v>4983</v>
      </c>
      <c r="T1582" s="9" t="s">
        <v>32</v>
      </c>
      <c r="U1582" s="9">
        <v>11002</v>
      </c>
      <c r="V1582" s="9">
        <v>11002</v>
      </c>
      <c r="W1582" s="9"/>
      <c r="X1582" s="10" t="s">
        <v>5016</v>
      </c>
      <c r="Y1582" s="10" t="s">
        <v>4994</v>
      </c>
      <c r="Z1582" s="9" t="s">
        <v>4994</v>
      </c>
      <c r="AA1582" s="9" t="s">
        <v>5732</v>
      </c>
      <c r="AB1582" s="9" t="s">
        <v>5005</v>
      </c>
      <c r="AC1582" s="10" t="s">
        <v>4999</v>
      </c>
      <c r="AD1582" s="29"/>
      <c r="AE1582" s="20" t="str">
        <f>VLOOKUP(E1582,'FILIAIS PETZ'!A:Q,17,0)</f>
        <v>SP7</v>
      </c>
      <c r="AF1582" s="20" t="str">
        <f>VLOOKUP(E1582,'FILIAIS PETZ'!A:Q,3,0)</f>
        <v>FELICIO</v>
      </c>
      <c r="AG1582" s="20" t="str">
        <f>VLOOKUP(E1582,'FILIAIS PETZ'!A:Q,2,0)</f>
        <v>R3</v>
      </c>
      <c r="AH1582" s="75">
        <v>2123.1799999999998</v>
      </c>
      <c r="AI1582" s="16" t="s">
        <v>8476</v>
      </c>
      <c r="AJ1582" s="43">
        <f>VLOOKUP(E1582,'FILIAIS PETZ'!$A$2:$K$2000,11,0)</f>
        <v>18328118014754</v>
      </c>
      <c r="AK1582" s="44">
        <f t="shared" si="102"/>
        <v>18328118014754</v>
      </c>
    </row>
    <row r="1583" spans="1:37" s="14" customFormat="1" ht="15" customHeight="1" thickBot="1" x14ac:dyDescent="0.25">
      <c r="A1583" s="9" t="str">
        <f t="shared" si="101"/>
        <v>PREVENTIVA</v>
      </c>
      <c r="B1583" s="18">
        <f>VLOOKUP(C1583,FORNECEDORES!D:E,2,0)</f>
        <v>4990</v>
      </c>
      <c r="C1583" s="19" t="str">
        <f>VLOOKUP(D1583,FORNECEDORES!A:D,4,0)</f>
        <v>27.093.558/0012-78</v>
      </c>
      <c r="D1583" s="13" t="s">
        <v>7133</v>
      </c>
      <c r="E1583" s="20" t="str">
        <f t="shared" si="103"/>
        <v>04 0244</v>
      </c>
      <c r="F1583" s="28" t="s">
        <v>4957</v>
      </c>
      <c r="G1583" s="21" t="str">
        <f>VLOOKUP(E1583,'FILIAIS PETZ'!A:E,5,0)</f>
        <v>PETZ GOVERNADOR VALADARES</v>
      </c>
      <c r="H1583" s="20" t="str">
        <f>VLOOKUP(E1583,'FILIAIS PETZ'!A:D,4,0)</f>
        <v>GVLD-MG</v>
      </c>
      <c r="I1583" s="46">
        <v>45352</v>
      </c>
      <c r="J1583" s="9" t="s">
        <v>4980</v>
      </c>
      <c r="K1583" s="9" t="s">
        <v>5858</v>
      </c>
      <c r="L1583" s="29" t="s">
        <v>7186</v>
      </c>
      <c r="M1583" s="46">
        <v>45399</v>
      </c>
      <c r="N1583" s="46">
        <v>45427</v>
      </c>
      <c r="O1583" s="46">
        <v>45407</v>
      </c>
      <c r="P1583" s="29" t="s">
        <v>4998</v>
      </c>
      <c r="Q1583" s="9">
        <v>3</v>
      </c>
      <c r="R1583" s="9">
        <v>1</v>
      </c>
      <c r="S1583" s="9" t="s">
        <v>4983</v>
      </c>
      <c r="T1583" s="9" t="s">
        <v>32</v>
      </c>
      <c r="U1583" s="9">
        <v>11002</v>
      </c>
      <c r="V1583" s="9">
        <v>11002</v>
      </c>
      <c r="W1583" s="9"/>
      <c r="X1583" s="10" t="s">
        <v>5016</v>
      </c>
      <c r="Y1583" s="10" t="s">
        <v>4980</v>
      </c>
      <c r="Z1583" s="9" t="s">
        <v>4994</v>
      </c>
      <c r="AA1583" s="9" t="s">
        <v>5732</v>
      </c>
      <c r="AB1583" s="9" t="s">
        <v>5005</v>
      </c>
      <c r="AC1583" s="10" t="s">
        <v>4999</v>
      </c>
      <c r="AD1583" s="29"/>
      <c r="AE1583" s="20" t="str">
        <f>VLOOKUP(E1583,'FILIAIS PETZ'!A:Q,17,0)</f>
        <v>MG-2</v>
      </c>
      <c r="AF1583" s="20" t="str">
        <f>VLOOKUP(E1583,'FILIAIS PETZ'!A:Q,3,0)</f>
        <v>FELICIO</v>
      </c>
      <c r="AG1583" s="20" t="str">
        <f>VLOOKUP(E1583,'FILIAIS PETZ'!A:Q,2,0)</f>
        <v>R3</v>
      </c>
      <c r="AH1583" s="75">
        <v>2330</v>
      </c>
      <c r="AI1583" s="16" t="s">
        <v>6534</v>
      </c>
      <c r="AJ1583" s="43" t="str">
        <f>VLOOKUP(E1583,'FILIAIS PETZ'!$A$2:$K$2000,11,0)</f>
        <v>18.328.118/0231-50</v>
      </c>
      <c r="AK1583" s="44" t="str">
        <f t="shared" si="102"/>
        <v>18.328.118/0231-50</v>
      </c>
    </row>
    <row r="1584" spans="1:37" s="14" customFormat="1" ht="15" customHeight="1" thickBot="1" x14ac:dyDescent="0.25">
      <c r="A1584" s="9" t="str">
        <f t="shared" si="101"/>
        <v>PREVENTIVA</v>
      </c>
      <c r="B1584" s="18">
        <f>VLOOKUP(C1584,FORNECEDORES!D:E,2,0)</f>
        <v>396684</v>
      </c>
      <c r="C1584" s="19" t="str">
        <f>VLOOKUP(D1584,FORNECEDORES!A:D,4,0)</f>
        <v>27.093.558/0066-60</v>
      </c>
      <c r="D1584" s="13" t="s">
        <v>7164</v>
      </c>
      <c r="E1584" s="20" t="str">
        <f t="shared" si="103"/>
        <v>04 0026</v>
      </c>
      <c r="F1584" s="28" t="s">
        <v>4949</v>
      </c>
      <c r="G1584" s="21" t="str">
        <f>VLOOKUP(E1584,'FILIAIS PETZ'!A:E,5,0)</f>
        <v>PETZ IGUATEMI ESPLANADA</v>
      </c>
      <c r="H1584" s="20" t="str">
        <f>VLOOKUP(E1584,'FILIAIS PETZ'!A:D,4,0)</f>
        <v>IGES-SP</v>
      </c>
      <c r="I1584" s="46">
        <v>45352</v>
      </c>
      <c r="J1584" s="9" t="s">
        <v>4980</v>
      </c>
      <c r="K1584" s="9" t="s">
        <v>5858</v>
      </c>
      <c r="L1584" s="29" t="s">
        <v>7197</v>
      </c>
      <c r="M1584" s="46">
        <v>45399</v>
      </c>
      <c r="N1584" s="46">
        <v>45427</v>
      </c>
      <c r="O1584" s="46">
        <v>45407</v>
      </c>
      <c r="P1584" s="29" t="s">
        <v>4998</v>
      </c>
      <c r="Q1584" s="9">
        <v>3</v>
      </c>
      <c r="R1584" s="9">
        <v>1</v>
      </c>
      <c r="S1584" s="9" t="s">
        <v>4983</v>
      </c>
      <c r="T1584" s="9" t="s">
        <v>32</v>
      </c>
      <c r="U1584" s="9">
        <v>11002</v>
      </c>
      <c r="V1584" s="9">
        <v>11002</v>
      </c>
      <c r="W1584" s="9"/>
      <c r="X1584" s="10" t="s">
        <v>5016</v>
      </c>
      <c r="Y1584" s="10" t="s">
        <v>4980</v>
      </c>
      <c r="Z1584" s="9" t="s">
        <v>4994</v>
      </c>
      <c r="AA1584" s="9" t="s">
        <v>5732</v>
      </c>
      <c r="AB1584" s="9" t="s">
        <v>5005</v>
      </c>
      <c r="AC1584" s="10" t="s">
        <v>4999</v>
      </c>
      <c r="AD1584" s="29"/>
      <c r="AE1584" s="20" t="str">
        <f>VLOOKUP(E1584,'FILIAIS PETZ'!A:Q,17,0)</f>
        <v>SP7</v>
      </c>
      <c r="AF1584" s="20" t="str">
        <f>VLOOKUP(E1584,'FILIAIS PETZ'!A:Q,3,0)</f>
        <v>FELICIO</v>
      </c>
      <c r="AG1584" s="20" t="str">
        <f>VLOOKUP(E1584,'FILIAIS PETZ'!A:Q,2,0)</f>
        <v>R3</v>
      </c>
      <c r="AH1584" s="75">
        <v>2330</v>
      </c>
      <c r="AI1584" s="16" t="s">
        <v>6534</v>
      </c>
      <c r="AJ1584" s="43">
        <f>VLOOKUP(E1584,'FILIAIS PETZ'!$A$2:$K$2000,11,0)</f>
        <v>18328118002667</v>
      </c>
      <c r="AK1584" s="44">
        <f t="shared" si="102"/>
        <v>18328118002667</v>
      </c>
    </row>
    <row r="1585" spans="1:37" s="14" customFormat="1" ht="15" customHeight="1" thickBot="1" x14ac:dyDescent="0.25">
      <c r="A1585" s="9" t="str">
        <f t="shared" si="101"/>
        <v>PREVENTIVA</v>
      </c>
      <c r="B1585" s="18">
        <f>VLOOKUP(C1585,FORNECEDORES!D:E,2,0)</f>
        <v>4990</v>
      </c>
      <c r="C1585" s="19" t="str">
        <f>VLOOKUP(D1585,FORNECEDORES!A:D,4,0)</f>
        <v>27.093.558/0012-78</v>
      </c>
      <c r="D1585" s="13" t="s">
        <v>7133</v>
      </c>
      <c r="E1585" s="20" t="str">
        <f t="shared" si="103"/>
        <v>04 0185</v>
      </c>
      <c r="F1585" s="28" t="s">
        <v>4973</v>
      </c>
      <c r="G1585" s="21" t="str">
        <f>VLOOKUP(E1585,'FILIAIS PETZ'!A:E,5,0)</f>
        <v>PETZ AV CONTORNO (ANTIGOS DADOS DE SVLB/MG - PETZ SILVA LOBO)</v>
      </c>
      <c r="H1585" s="20" t="str">
        <f>VLOOKUP(E1585,'FILIAIS PETZ'!A:D,4,0)</f>
        <v>ACTN-MG</v>
      </c>
      <c r="I1585" s="46">
        <v>45352</v>
      </c>
      <c r="J1585" s="9" t="s">
        <v>4980</v>
      </c>
      <c r="K1585" s="9" t="s">
        <v>5858</v>
      </c>
      <c r="L1585" s="29" t="s">
        <v>7204</v>
      </c>
      <c r="M1585" s="46">
        <v>45399</v>
      </c>
      <c r="N1585" s="46">
        <v>45427</v>
      </c>
      <c r="O1585" s="46">
        <v>45407</v>
      </c>
      <c r="P1585" s="29" t="s">
        <v>4998</v>
      </c>
      <c r="Q1585" s="9">
        <v>3</v>
      </c>
      <c r="R1585" s="9">
        <v>1</v>
      </c>
      <c r="S1585" s="9" t="s">
        <v>4983</v>
      </c>
      <c r="T1585" s="9" t="s">
        <v>32</v>
      </c>
      <c r="U1585" s="9">
        <v>11002</v>
      </c>
      <c r="V1585" s="9">
        <v>11002</v>
      </c>
      <c r="W1585" s="9"/>
      <c r="X1585" s="10" t="s">
        <v>5016</v>
      </c>
      <c r="Y1585" s="10" t="s">
        <v>4980</v>
      </c>
      <c r="Z1585" s="9" t="s">
        <v>4994</v>
      </c>
      <c r="AA1585" s="9" t="s">
        <v>5732</v>
      </c>
      <c r="AB1585" s="9" t="s">
        <v>5005</v>
      </c>
      <c r="AC1585" s="10" t="s">
        <v>4999</v>
      </c>
      <c r="AD1585" s="29"/>
      <c r="AE1585" s="20" t="str">
        <f>VLOOKUP(E1585,'FILIAIS PETZ'!A:Q,17,0)</f>
        <v>MG-1</v>
      </c>
      <c r="AF1585" s="20" t="str">
        <f>VLOOKUP(E1585,'FILIAIS PETZ'!A:Q,3,0)</f>
        <v>FELICIO</v>
      </c>
      <c r="AG1585" s="20" t="str">
        <f>VLOOKUP(E1585,'FILIAIS PETZ'!A:Q,2,0)</f>
        <v>R3</v>
      </c>
      <c r="AH1585" s="75">
        <v>2330</v>
      </c>
      <c r="AI1585" s="16" t="s">
        <v>6534</v>
      </c>
      <c r="AJ1585" s="43">
        <f>VLOOKUP(E1585,'FILIAIS PETZ'!$A$2:$K$2000,11,0)</f>
        <v>18328118017931</v>
      </c>
      <c r="AK1585" s="44">
        <f t="shared" si="102"/>
        <v>18328118017931</v>
      </c>
    </row>
    <row r="1586" spans="1:37" s="14" customFormat="1" ht="15" customHeight="1" thickBot="1" x14ac:dyDescent="0.25">
      <c r="A1586" s="9" t="s">
        <v>4980</v>
      </c>
      <c r="B1586" s="18" t="e">
        <f>VLOOKUP(C1586,FORNECEDORES!D:E,2,0)</f>
        <v>#N/A</v>
      </c>
      <c r="C1586" s="19" t="e">
        <f>VLOOKUP(D1586,FORNECEDORES!A:D,4,0)</f>
        <v>#N/A</v>
      </c>
      <c r="D1586" s="13" t="s">
        <v>9278</v>
      </c>
      <c r="E1586" s="20" t="str">
        <f t="shared" si="103"/>
        <v>04 0208</v>
      </c>
      <c r="F1586" s="28" t="s">
        <v>8975</v>
      </c>
      <c r="G1586" s="21" t="str">
        <f>VLOOKUP(E1586,'FILIAIS PETZ'!A:E,5,0)</f>
        <v>PETZ AVENIDA ANGELICA</v>
      </c>
      <c r="H1586" s="20" t="str">
        <f>VLOOKUP(E1586,'FILIAIS PETZ'!A:D,4,0)</f>
        <v>ANGL-SP</v>
      </c>
      <c r="I1586" s="46">
        <v>45352</v>
      </c>
      <c r="J1586" s="9" t="s">
        <v>4980</v>
      </c>
      <c r="K1586" s="9" t="s">
        <v>9047</v>
      </c>
      <c r="L1586" s="29" t="s">
        <v>9849</v>
      </c>
      <c r="M1586" s="46">
        <v>45352</v>
      </c>
      <c r="N1586" s="46">
        <v>45448</v>
      </c>
      <c r="O1586" s="46">
        <v>45446</v>
      </c>
      <c r="P1586" s="29" t="s">
        <v>4998</v>
      </c>
      <c r="Q1586" s="9">
        <v>3</v>
      </c>
      <c r="R1586" s="9">
        <v>1</v>
      </c>
      <c r="S1586" s="9" t="s">
        <v>4983</v>
      </c>
      <c r="T1586" s="9" t="s">
        <v>32</v>
      </c>
      <c r="U1586" s="9">
        <v>11002</v>
      </c>
      <c r="V1586" s="9">
        <v>11002</v>
      </c>
      <c r="W1586" s="9"/>
      <c r="X1586" s="10" t="s">
        <v>5016</v>
      </c>
      <c r="Y1586" s="10" t="s">
        <v>4994</v>
      </c>
      <c r="Z1586" s="9" t="s">
        <v>4994</v>
      </c>
      <c r="AA1586" s="9" t="s">
        <v>5732</v>
      </c>
      <c r="AB1586" s="9" t="s">
        <v>5005</v>
      </c>
      <c r="AC1586" s="9" t="s">
        <v>4999</v>
      </c>
      <c r="AD1586" s="9"/>
      <c r="AE1586" s="20" t="str">
        <f>VLOOKUP(E1586,'FILIAIS PETZ'!A:Q,17,0)</f>
        <v>SP2</v>
      </c>
      <c r="AF1586" s="20" t="str">
        <f>VLOOKUP(E1586,'FILIAIS PETZ'!A:Q,3,0)</f>
        <v>FELICIO</v>
      </c>
      <c r="AG1586" s="20" t="str">
        <f>VLOOKUP(E1586,'FILIAIS PETZ'!A:Q,2,0)</f>
        <v>R3</v>
      </c>
      <c r="AH1586" s="75">
        <v>2123.1799999999998</v>
      </c>
      <c r="AI1586" s="68" t="s">
        <v>9850</v>
      </c>
      <c r="AJ1586" s="43">
        <f>VLOOKUP(E1586,'FILIAIS PETZ'!$A$2:$K$2000,11,0)</f>
        <v>18328118019551</v>
      </c>
      <c r="AK1586" s="44">
        <f t="shared" si="102"/>
        <v>18328118019551</v>
      </c>
    </row>
    <row r="1587" spans="1:37" s="14" customFormat="1" ht="15" customHeight="1" thickBot="1" x14ac:dyDescent="0.25">
      <c r="A1587" s="9" t="str">
        <f t="shared" ref="A1587:A1615" si="104">J1587</f>
        <v>PREVENTIVA</v>
      </c>
      <c r="B1587" s="18">
        <f>VLOOKUP(C1587,FORNECEDORES!D:E,2,0)</f>
        <v>396684</v>
      </c>
      <c r="C1587" s="19" t="str">
        <f>VLOOKUP(D1587,FORNECEDORES!A:D,4,0)</f>
        <v>27.093.558/0066-60</v>
      </c>
      <c r="D1587" s="13" t="s">
        <v>7164</v>
      </c>
      <c r="E1587" s="20" t="str">
        <f t="shared" si="103"/>
        <v>04 0119</v>
      </c>
      <c r="F1587" s="28" t="s">
        <v>4934</v>
      </c>
      <c r="G1587" s="21" t="str">
        <f>VLOOKUP(E1587,'FILIAIS PETZ'!A:E,5,0)</f>
        <v>PETZ ITU</v>
      </c>
      <c r="H1587" s="20" t="str">
        <f>VLOOKUP(E1587,'FILIAIS PETZ'!A:D,4,0)</f>
        <v>ITTU-SP</v>
      </c>
      <c r="I1587" s="46">
        <v>45352</v>
      </c>
      <c r="J1587" s="9" t="s">
        <v>4980</v>
      </c>
      <c r="K1587" s="9" t="s">
        <v>5858</v>
      </c>
      <c r="L1587" s="29" t="s">
        <v>7199</v>
      </c>
      <c r="M1587" s="46">
        <v>45399</v>
      </c>
      <c r="N1587" s="46">
        <v>45427</v>
      </c>
      <c r="O1587" s="46">
        <v>45407</v>
      </c>
      <c r="P1587" s="29" t="s">
        <v>4998</v>
      </c>
      <c r="Q1587" s="9">
        <v>3</v>
      </c>
      <c r="R1587" s="9">
        <v>1</v>
      </c>
      <c r="S1587" s="9" t="s">
        <v>4983</v>
      </c>
      <c r="T1587" s="9" t="s">
        <v>32</v>
      </c>
      <c r="U1587" s="9">
        <v>11002</v>
      </c>
      <c r="V1587" s="9">
        <v>11002</v>
      </c>
      <c r="W1587" s="9"/>
      <c r="X1587" s="10" t="s">
        <v>5016</v>
      </c>
      <c r="Y1587" s="10" t="s">
        <v>4980</v>
      </c>
      <c r="Z1587" s="9" t="s">
        <v>4994</v>
      </c>
      <c r="AA1587" s="9" t="s">
        <v>5732</v>
      </c>
      <c r="AB1587" s="9" t="s">
        <v>5005</v>
      </c>
      <c r="AC1587" s="10" t="s">
        <v>4999</v>
      </c>
      <c r="AD1587" s="29"/>
      <c r="AE1587" s="20" t="str">
        <f>VLOOKUP(E1587,'FILIAIS PETZ'!A:Q,17,0)</f>
        <v>SP7</v>
      </c>
      <c r="AF1587" s="20" t="str">
        <f>VLOOKUP(E1587,'FILIAIS PETZ'!A:Q,3,0)</f>
        <v>FELICIO</v>
      </c>
      <c r="AG1587" s="20" t="str">
        <f>VLOOKUP(E1587,'FILIAIS PETZ'!A:Q,2,0)</f>
        <v>R3</v>
      </c>
      <c r="AH1587" s="75">
        <v>2330</v>
      </c>
      <c r="AI1587" s="16" t="s">
        <v>6534</v>
      </c>
      <c r="AJ1587" s="43">
        <f>VLOOKUP(E1587,'FILIAIS PETZ'!$A$2:$K$2000,11,0)</f>
        <v>18328118010848</v>
      </c>
      <c r="AK1587" s="44">
        <f t="shared" si="102"/>
        <v>18328118010848</v>
      </c>
    </row>
    <row r="1588" spans="1:37" s="14" customFormat="1" ht="15" customHeight="1" thickBot="1" x14ac:dyDescent="0.25">
      <c r="A1588" s="9" t="str">
        <f t="shared" si="104"/>
        <v>PREVENTIVA</v>
      </c>
      <c r="B1588" s="18">
        <f>VLOOKUP(C1588,FORNECEDORES!D:E,2,0)</f>
        <v>255287</v>
      </c>
      <c r="C1588" s="19" t="str">
        <f>VLOOKUP(D1588,FORNECEDORES!A:D,4,0)</f>
        <v>27.093.558/0060-75</v>
      </c>
      <c r="D1588" s="13" t="s">
        <v>7158</v>
      </c>
      <c r="E1588" s="20" t="str">
        <f t="shared" si="103"/>
        <v>04 0032</v>
      </c>
      <c r="F1588" s="28" t="s">
        <v>4951</v>
      </c>
      <c r="G1588" s="21" t="str">
        <f>VLOOKUP(E1588,'FILIAIS PETZ'!A:E,5,0)</f>
        <v>PETZ JAGUARE</v>
      </c>
      <c r="H1588" s="20" t="str">
        <f>VLOOKUP(E1588,'FILIAIS PETZ'!A:D,4,0)</f>
        <v>JGRE-SP</v>
      </c>
      <c r="I1588" s="46">
        <v>45352</v>
      </c>
      <c r="J1588" s="9" t="s">
        <v>4980</v>
      </c>
      <c r="K1588" s="9" t="s">
        <v>5858</v>
      </c>
      <c r="L1588" s="29" t="s">
        <v>7202</v>
      </c>
      <c r="M1588" s="46">
        <v>45399</v>
      </c>
      <c r="N1588" s="46">
        <v>45427</v>
      </c>
      <c r="O1588" s="46">
        <v>45407</v>
      </c>
      <c r="P1588" s="29" t="s">
        <v>4998</v>
      </c>
      <c r="Q1588" s="9">
        <v>3</v>
      </c>
      <c r="R1588" s="9">
        <v>1</v>
      </c>
      <c r="S1588" s="9" t="s">
        <v>4983</v>
      </c>
      <c r="T1588" s="9" t="s">
        <v>32</v>
      </c>
      <c r="U1588" s="9">
        <v>11002</v>
      </c>
      <c r="V1588" s="9">
        <v>11002</v>
      </c>
      <c r="W1588" s="9"/>
      <c r="X1588" s="10" t="s">
        <v>5016</v>
      </c>
      <c r="Y1588" s="10" t="s">
        <v>4980</v>
      </c>
      <c r="Z1588" s="9" t="s">
        <v>4994</v>
      </c>
      <c r="AA1588" s="9" t="s">
        <v>5732</v>
      </c>
      <c r="AB1588" s="9" t="s">
        <v>5005</v>
      </c>
      <c r="AC1588" s="10" t="s">
        <v>4999</v>
      </c>
      <c r="AD1588" s="29"/>
      <c r="AE1588" s="20" t="str">
        <f>VLOOKUP(E1588,'FILIAIS PETZ'!A:Q,17,0)</f>
        <v>SP7</v>
      </c>
      <c r="AF1588" s="20" t="str">
        <f>VLOOKUP(E1588,'FILIAIS PETZ'!A:Q,3,0)</f>
        <v>FELICIO</v>
      </c>
      <c r="AG1588" s="20" t="str">
        <f>VLOOKUP(E1588,'FILIAIS PETZ'!A:Q,2,0)</f>
        <v>R3</v>
      </c>
      <c r="AH1588" s="75">
        <v>2330</v>
      </c>
      <c r="AI1588" s="16" t="s">
        <v>6534</v>
      </c>
      <c r="AJ1588" s="43">
        <f>VLOOKUP(E1588,'FILIAIS PETZ'!$A$2:$K$2000,11,0)</f>
        <v>18328118003205</v>
      </c>
      <c r="AK1588" s="44">
        <f t="shared" si="102"/>
        <v>18328118003205</v>
      </c>
    </row>
    <row r="1589" spans="1:37" s="14" customFormat="1" ht="15" customHeight="1" thickBot="1" x14ac:dyDescent="0.25">
      <c r="A1589" s="9" t="str">
        <f t="shared" si="104"/>
        <v>PREVENTIVA</v>
      </c>
      <c r="B1589" s="18">
        <f>VLOOKUP(C1589,FORNECEDORES!D:E,2,0)</f>
        <v>132859</v>
      </c>
      <c r="C1589" s="19" t="str">
        <f>VLOOKUP(D1589,FORNECEDORES!A:D,4,0)</f>
        <v>27.093.558/0006-20</v>
      </c>
      <c r="D1589" s="13" t="s">
        <v>7131</v>
      </c>
      <c r="E1589" s="20" t="str">
        <f t="shared" si="103"/>
        <v>04 0150</v>
      </c>
      <c r="F1589" s="28" t="s">
        <v>4963</v>
      </c>
      <c r="G1589" s="21" t="str">
        <f>VLOOKUP(E1589,'FILIAIS PETZ'!A:E,5,0)</f>
        <v>PETZ BRASILIA JARDIM BOTANICO</v>
      </c>
      <c r="H1589" s="20" t="str">
        <f>VLOOKUP(E1589,'FILIAIS PETZ'!A:D,4,0)</f>
        <v>BJDB-DF</v>
      </c>
      <c r="I1589" s="46">
        <v>45352</v>
      </c>
      <c r="J1589" s="9" t="s">
        <v>4980</v>
      </c>
      <c r="K1589" s="9" t="s">
        <v>5858</v>
      </c>
      <c r="L1589" s="29" t="s">
        <v>7174</v>
      </c>
      <c r="M1589" s="46">
        <v>45399</v>
      </c>
      <c r="N1589" s="46">
        <v>45427</v>
      </c>
      <c r="O1589" s="46">
        <v>45407</v>
      </c>
      <c r="P1589" s="29" t="s">
        <v>4998</v>
      </c>
      <c r="Q1589" s="9">
        <v>3</v>
      </c>
      <c r="R1589" s="9">
        <v>1</v>
      </c>
      <c r="S1589" s="9" t="s">
        <v>4983</v>
      </c>
      <c r="T1589" s="9" t="s">
        <v>32</v>
      </c>
      <c r="U1589" s="9">
        <v>11002</v>
      </c>
      <c r="V1589" s="9">
        <v>11002</v>
      </c>
      <c r="W1589" s="9"/>
      <c r="X1589" s="10" t="s">
        <v>5016</v>
      </c>
      <c r="Y1589" s="10" t="s">
        <v>4980</v>
      </c>
      <c r="Z1589" s="9" t="s">
        <v>4994</v>
      </c>
      <c r="AA1589" s="9" t="s">
        <v>5732</v>
      </c>
      <c r="AB1589" s="9" t="s">
        <v>5005</v>
      </c>
      <c r="AC1589" s="10" t="s">
        <v>4999</v>
      </c>
      <c r="AD1589" s="29"/>
      <c r="AE1589" s="20" t="str">
        <f>VLOOKUP(E1589,'FILIAIS PETZ'!A:Q,17,0)</f>
        <v>CO-1</v>
      </c>
      <c r="AF1589" s="20" t="str">
        <f>VLOOKUP(E1589,'FILIAIS PETZ'!A:Q,3,0)</f>
        <v>FELICIO</v>
      </c>
      <c r="AG1589" s="20" t="str">
        <f>VLOOKUP(E1589,'FILIAIS PETZ'!A:Q,2,0)</f>
        <v>R3</v>
      </c>
      <c r="AH1589" s="75">
        <v>2330</v>
      </c>
      <c r="AI1589" s="16" t="s">
        <v>6534</v>
      </c>
      <c r="AJ1589" s="43">
        <f>VLOOKUP(E1589,'FILIAIS PETZ'!$A$2:$K$2000,11,0)</f>
        <v>18328118014320</v>
      </c>
      <c r="AK1589" s="44">
        <f t="shared" si="102"/>
        <v>18328118014320</v>
      </c>
    </row>
    <row r="1590" spans="1:37" s="14" customFormat="1" ht="15" customHeight="1" thickBot="1" x14ac:dyDescent="0.25">
      <c r="A1590" s="9" t="str">
        <f t="shared" si="104"/>
        <v>PREVENTIVA</v>
      </c>
      <c r="B1590" s="18">
        <f>VLOOKUP(C1590,FORNECEDORES!D:E,2,0)</f>
        <v>4722</v>
      </c>
      <c r="C1590" s="19" t="str">
        <f>VLOOKUP(D1590,FORNECEDORES!A:D,4,0)</f>
        <v>08.100.057/0001-74</v>
      </c>
      <c r="D1590" s="13" t="s">
        <v>6219</v>
      </c>
      <c r="E1590" s="20" t="str">
        <f t="shared" si="103"/>
        <v>04 0142</v>
      </c>
      <c r="F1590" s="28" t="s">
        <v>4931</v>
      </c>
      <c r="G1590" s="21" t="str">
        <f>VLOOKUP(E1590,'FILIAIS PETZ'!A:E,5,0)</f>
        <v>PETZ MIGUEL SUTIL</v>
      </c>
      <c r="H1590" s="20" t="str">
        <f>VLOOKUP(E1590,'FILIAIS PETZ'!A:D,4,0)</f>
        <v>MGST-MT</v>
      </c>
      <c r="I1590" s="46">
        <v>45352</v>
      </c>
      <c r="J1590" s="9" t="s">
        <v>4980</v>
      </c>
      <c r="K1590" s="9" t="s">
        <v>5858</v>
      </c>
      <c r="L1590" s="29" t="s">
        <v>6283</v>
      </c>
      <c r="M1590" s="46">
        <v>45359</v>
      </c>
      <c r="N1590" s="46">
        <v>45385</v>
      </c>
      <c r="O1590" s="46">
        <v>45366</v>
      </c>
      <c r="P1590" s="29" t="s">
        <v>4998</v>
      </c>
      <c r="Q1590" s="9">
        <v>3</v>
      </c>
      <c r="R1590" s="9">
        <v>1</v>
      </c>
      <c r="S1590" s="9" t="s">
        <v>4983</v>
      </c>
      <c r="T1590" s="9" t="s">
        <v>32</v>
      </c>
      <c r="U1590" s="9">
        <v>11002</v>
      </c>
      <c r="V1590" s="9">
        <v>11002</v>
      </c>
      <c r="W1590" s="9"/>
      <c r="X1590" s="10" t="s">
        <v>5016</v>
      </c>
      <c r="Y1590" s="9" t="s">
        <v>4994</v>
      </c>
      <c r="Z1590" s="9" t="s">
        <v>4994</v>
      </c>
      <c r="AA1590" s="9" t="s">
        <v>5732</v>
      </c>
      <c r="AB1590" s="10" t="s">
        <v>5040</v>
      </c>
      <c r="AC1590" s="10" t="s">
        <v>4999</v>
      </c>
      <c r="AD1590" s="29"/>
      <c r="AE1590" s="20" t="str">
        <f>VLOOKUP(E1590,'FILIAIS PETZ'!A:Q,17,0)</f>
        <v>CO-3</v>
      </c>
      <c r="AF1590" s="20" t="str">
        <f>VLOOKUP(E1590,'FILIAIS PETZ'!A:Q,3,0)</f>
        <v>FELICIO</v>
      </c>
      <c r="AG1590" s="20" t="str">
        <f>VLOOKUP(E1590,'FILIAIS PETZ'!A:Q,2,0)</f>
        <v>R3</v>
      </c>
      <c r="AH1590" s="75">
        <v>2330</v>
      </c>
      <c r="AI1590" s="16" t="s">
        <v>6534</v>
      </c>
      <c r="AJ1590" s="43">
        <f>VLOOKUP(E1590,'FILIAIS PETZ'!$A$2:$K$2000,11,0)</f>
        <v>18328118013430</v>
      </c>
      <c r="AK1590" s="44">
        <f t="shared" si="102"/>
        <v>18328118013430</v>
      </c>
    </row>
    <row r="1591" spans="1:37" s="14" customFormat="1" ht="15" customHeight="1" thickBot="1" x14ac:dyDescent="0.25">
      <c r="A1591" s="9" t="str">
        <f t="shared" si="104"/>
        <v>PREVENTIVA</v>
      </c>
      <c r="B1591" s="18">
        <f>VLOOKUP(C1591,FORNECEDORES!D:E,2,0)</f>
        <v>4722</v>
      </c>
      <c r="C1591" s="19" t="str">
        <f>VLOOKUP(D1591,FORNECEDORES!A:D,4,0)</f>
        <v>08.100.057/0001-74</v>
      </c>
      <c r="D1591" s="13" t="s">
        <v>6219</v>
      </c>
      <c r="E1591" s="20" t="str">
        <f t="shared" si="103"/>
        <v>04 0224</v>
      </c>
      <c r="F1591" s="28" t="s">
        <v>4941</v>
      </c>
      <c r="G1591" s="21" t="str">
        <f>VLOOKUP(E1591,'FILIAIS PETZ'!A:E,5,0)</f>
        <v>PETZ NORTE SUL PLAZA</v>
      </c>
      <c r="H1591" s="20" t="str">
        <f>VLOOKUP(E1591,'FILIAIS PETZ'!A:D,4,0)</f>
        <v>NSPL-MS</v>
      </c>
      <c r="I1591" s="46">
        <v>45352</v>
      </c>
      <c r="J1591" s="9" t="s">
        <v>4980</v>
      </c>
      <c r="K1591" s="9" t="s">
        <v>5858</v>
      </c>
      <c r="L1591" s="29" t="s">
        <v>6280</v>
      </c>
      <c r="M1591" s="46">
        <v>45359</v>
      </c>
      <c r="N1591" s="46">
        <v>45385</v>
      </c>
      <c r="O1591" s="46">
        <v>45366</v>
      </c>
      <c r="P1591" s="29" t="s">
        <v>4998</v>
      </c>
      <c r="Q1591" s="9">
        <v>3</v>
      </c>
      <c r="R1591" s="9">
        <v>1</v>
      </c>
      <c r="S1591" s="9" t="s">
        <v>4983</v>
      </c>
      <c r="T1591" s="9" t="s">
        <v>32</v>
      </c>
      <c r="U1591" s="9">
        <v>11002</v>
      </c>
      <c r="V1591" s="9">
        <v>11002</v>
      </c>
      <c r="W1591" s="9"/>
      <c r="X1591" s="10" t="s">
        <v>5016</v>
      </c>
      <c r="Y1591" s="9" t="s">
        <v>4994</v>
      </c>
      <c r="Z1591" s="9" t="s">
        <v>4994</v>
      </c>
      <c r="AA1591" s="9" t="s">
        <v>5732</v>
      </c>
      <c r="AB1591" s="10" t="s">
        <v>5040</v>
      </c>
      <c r="AC1591" s="10" t="s">
        <v>4999</v>
      </c>
      <c r="AD1591" s="29"/>
      <c r="AE1591" s="20" t="str">
        <f>VLOOKUP(E1591,'FILIAIS PETZ'!A:Q,17,0)</f>
        <v>CO-1</v>
      </c>
      <c r="AF1591" s="20" t="str">
        <f>VLOOKUP(E1591,'FILIAIS PETZ'!A:Q,3,0)</f>
        <v>FELICIO</v>
      </c>
      <c r="AG1591" s="20" t="str">
        <f>VLOOKUP(E1591,'FILIAIS PETZ'!A:Q,2,0)</f>
        <v>R3</v>
      </c>
      <c r="AH1591" s="75">
        <v>2330</v>
      </c>
      <c r="AI1591" s="16" t="s">
        <v>6534</v>
      </c>
      <c r="AJ1591" s="43">
        <f>VLOOKUP(E1591,'FILIAIS PETZ'!$A$2:$K$2000,11,0)</f>
        <v>18328118021459</v>
      </c>
      <c r="AK1591" s="44">
        <f t="shared" si="102"/>
        <v>18328118021459</v>
      </c>
    </row>
    <row r="1592" spans="1:37" s="14" customFormat="1" ht="15" customHeight="1" thickBot="1" x14ac:dyDescent="0.25">
      <c r="A1592" s="9" t="str">
        <f t="shared" si="104"/>
        <v>PREVENTIVA</v>
      </c>
      <c r="B1592" s="18">
        <f>VLOOKUP(C1592,FORNECEDORES!D:E,2,0)</f>
        <v>4990</v>
      </c>
      <c r="C1592" s="19" t="str">
        <f>VLOOKUP(D1592,FORNECEDORES!A:D,4,0)</f>
        <v>27.093.558/0012-78</v>
      </c>
      <c r="D1592" s="13" t="s">
        <v>7133</v>
      </c>
      <c r="E1592" s="20" t="str">
        <f t="shared" si="103"/>
        <v>04 0040</v>
      </c>
      <c r="F1592" s="28" t="s">
        <v>4943</v>
      </c>
      <c r="G1592" s="21" t="str">
        <f>VLOOKUP(E1592,'FILIAIS PETZ'!A:E,5,0)</f>
        <v>PETZ NOSSA SENHORA DO CARMO</v>
      </c>
      <c r="H1592" s="20" t="str">
        <f>VLOOKUP(E1592,'FILIAIS PETZ'!A:D,4,0)</f>
        <v>NSCA-MG</v>
      </c>
      <c r="I1592" s="46">
        <v>45352</v>
      </c>
      <c r="J1592" s="9" t="s">
        <v>4980</v>
      </c>
      <c r="K1592" s="9" t="s">
        <v>5858</v>
      </c>
      <c r="L1592" s="29" t="s">
        <v>7192</v>
      </c>
      <c r="M1592" s="46">
        <v>45399</v>
      </c>
      <c r="N1592" s="46">
        <v>45427</v>
      </c>
      <c r="O1592" s="46">
        <v>45407</v>
      </c>
      <c r="P1592" s="29" t="s">
        <v>4998</v>
      </c>
      <c r="Q1592" s="9">
        <v>3</v>
      </c>
      <c r="R1592" s="9">
        <v>1</v>
      </c>
      <c r="S1592" s="9" t="s">
        <v>4983</v>
      </c>
      <c r="T1592" s="9" t="s">
        <v>32</v>
      </c>
      <c r="U1592" s="9">
        <v>11002</v>
      </c>
      <c r="V1592" s="9">
        <v>11002</v>
      </c>
      <c r="W1592" s="9"/>
      <c r="X1592" s="10" t="s">
        <v>5016</v>
      </c>
      <c r="Y1592" s="10" t="s">
        <v>4980</v>
      </c>
      <c r="Z1592" s="9" t="s">
        <v>4994</v>
      </c>
      <c r="AA1592" s="9" t="s">
        <v>5732</v>
      </c>
      <c r="AB1592" s="9" t="s">
        <v>5005</v>
      </c>
      <c r="AC1592" s="10" t="s">
        <v>4999</v>
      </c>
      <c r="AD1592" s="29"/>
      <c r="AE1592" s="20" t="str">
        <f>VLOOKUP(E1592,'FILIAIS PETZ'!A:Q,17,0)</f>
        <v>MG-1</v>
      </c>
      <c r="AF1592" s="20" t="str">
        <f>VLOOKUP(E1592,'FILIAIS PETZ'!A:Q,3,0)</f>
        <v>FELICIO</v>
      </c>
      <c r="AG1592" s="20" t="str">
        <f>VLOOKUP(E1592,'FILIAIS PETZ'!A:Q,2,0)</f>
        <v>R3</v>
      </c>
      <c r="AH1592" s="75">
        <v>4660</v>
      </c>
      <c r="AI1592" s="16" t="s">
        <v>6534</v>
      </c>
      <c r="AJ1592" s="43">
        <f>VLOOKUP(E1592,'FILIAIS PETZ'!$A$2:$K$2000,11,0)</f>
        <v>18328118003981</v>
      </c>
      <c r="AK1592" s="44">
        <f t="shared" si="102"/>
        <v>18328118003981</v>
      </c>
    </row>
    <row r="1593" spans="1:37" s="14" customFormat="1" ht="15" customHeight="1" thickBot="1" x14ac:dyDescent="0.25">
      <c r="A1593" s="9" t="str">
        <f t="shared" si="104"/>
        <v>PREVENTIVA</v>
      </c>
      <c r="B1593" s="18">
        <f>VLOOKUP(C1593,FORNECEDORES!D:E,2,0)</f>
        <v>4722</v>
      </c>
      <c r="C1593" s="19" t="str">
        <f>VLOOKUP(D1593,FORNECEDORES!A:D,4,0)</f>
        <v>08.100.057/0001-74</v>
      </c>
      <c r="D1593" s="13" t="s">
        <v>6219</v>
      </c>
      <c r="E1593" s="20" t="str">
        <f t="shared" si="103"/>
        <v>04 0083</v>
      </c>
      <c r="F1593" s="28" t="s">
        <v>4936</v>
      </c>
      <c r="G1593" s="21" t="str">
        <f>VLOOKUP(E1593,'FILIAIS PETZ'!A:E,5,0)</f>
        <v>PETZ OSASCO</v>
      </c>
      <c r="H1593" s="20" t="str">
        <f>VLOOKUP(E1593,'FILIAIS PETZ'!A:D,4,0)</f>
        <v>OSAS-SP</v>
      </c>
      <c r="I1593" s="46">
        <v>45352</v>
      </c>
      <c r="J1593" s="9" t="s">
        <v>4980</v>
      </c>
      <c r="K1593" s="9" t="s">
        <v>5858</v>
      </c>
      <c r="L1593" s="29" t="s">
        <v>12581</v>
      </c>
      <c r="M1593" s="46">
        <v>45359</v>
      </c>
      <c r="N1593" s="85">
        <v>45560</v>
      </c>
      <c r="O1593" s="85">
        <v>45545</v>
      </c>
      <c r="P1593" s="29" t="s">
        <v>4998</v>
      </c>
      <c r="Q1593" s="9">
        <v>3</v>
      </c>
      <c r="R1593" s="9">
        <v>1</v>
      </c>
      <c r="S1593" s="9" t="s">
        <v>4983</v>
      </c>
      <c r="T1593" s="9" t="s">
        <v>32</v>
      </c>
      <c r="U1593" s="9">
        <v>11002</v>
      </c>
      <c r="V1593" s="9">
        <v>11002</v>
      </c>
      <c r="W1593" s="9"/>
      <c r="X1593" s="10" t="s">
        <v>5016</v>
      </c>
      <c r="Y1593" s="9" t="s">
        <v>4994</v>
      </c>
      <c r="Z1593" s="9" t="s">
        <v>4994</v>
      </c>
      <c r="AA1593" s="9" t="s">
        <v>5732</v>
      </c>
      <c r="AB1593" s="10" t="s">
        <v>5040</v>
      </c>
      <c r="AC1593" s="10" t="s">
        <v>4999</v>
      </c>
      <c r="AD1593" s="29"/>
      <c r="AE1593" s="20" t="str">
        <f>VLOOKUP(E1593,'FILIAIS PETZ'!A:Q,17,0)</f>
        <v>SP7</v>
      </c>
      <c r="AF1593" s="20" t="str">
        <f>VLOOKUP(E1593,'FILIAIS PETZ'!A:Q,3,0)</f>
        <v>FELICIO</v>
      </c>
      <c r="AG1593" s="20" t="str">
        <f>VLOOKUP(E1593,'FILIAIS PETZ'!A:Q,2,0)</f>
        <v>R3</v>
      </c>
      <c r="AH1593" s="75">
        <v>2330</v>
      </c>
      <c r="AI1593" s="16" t="s">
        <v>6534</v>
      </c>
      <c r="AJ1593" s="43">
        <f>VLOOKUP(E1593,'FILIAIS PETZ'!$A$2:$K$2000,11,0)</f>
        <v>18328118008355</v>
      </c>
      <c r="AK1593" s="44">
        <f t="shared" si="102"/>
        <v>18328118008355</v>
      </c>
    </row>
    <row r="1594" spans="1:37" s="14" customFormat="1" ht="15" customHeight="1" thickBot="1" x14ac:dyDescent="0.25">
      <c r="A1594" s="9" t="str">
        <f t="shared" si="104"/>
        <v>PREVENTIVA</v>
      </c>
      <c r="B1594" s="18">
        <f>VLOOKUP(C1594,FORNECEDORES!D:E,2,0)</f>
        <v>132859</v>
      </c>
      <c r="C1594" s="19" t="str">
        <f>VLOOKUP(D1594,FORNECEDORES!A:D,4,0)</f>
        <v>27.093.558/0006-20</v>
      </c>
      <c r="D1594" s="13" t="s">
        <v>7131</v>
      </c>
      <c r="E1594" s="20" t="str">
        <f t="shared" si="103"/>
        <v>04 0139</v>
      </c>
      <c r="F1594" s="28" t="s">
        <v>4978</v>
      </c>
      <c r="G1594" s="21" t="str">
        <f>VLOOKUP(E1594,'FILIAIS PETZ'!A:E,5,0)</f>
        <v>PETZ PALMAS</v>
      </c>
      <c r="H1594" s="20" t="str">
        <f>VLOOKUP(E1594,'FILIAIS PETZ'!A:D,4,0)</f>
        <v>PMAS-TO</v>
      </c>
      <c r="I1594" s="46">
        <v>45352</v>
      </c>
      <c r="J1594" s="9" t="s">
        <v>4980</v>
      </c>
      <c r="K1594" s="9" t="s">
        <v>5858</v>
      </c>
      <c r="L1594" s="29" t="s">
        <v>7180</v>
      </c>
      <c r="M1594" s="46">
        <v>45399</v>
      </c>
      <c r="N1594" s="46">
        <v>45427</v>
      </c>
      <c r="O1594" s="46">
        <v>45407</v>
      </c>
      <c r="P1594" s="29" t="s">
        <v>4998</v>
      </c>
      <c r="Q1594" s="9">
        <v>3</v>
      </c>
      <c r="R1594" s="9">
        <v>1</v>
      </c>
      <c r="S1594" s="9" t="s">
        <v>4983</v>
      </c>
      <c r="T1594" s="9" t="s">
        <v>32</v>
      </c>
      <c r="U1594" s="9">
        <v>11002</v>
      </c>
      <c r="V1594" s="9">
        <v>11002</v>
      </c>
      <c r="W1594" s="9"/>
      <c r="X1594" s="10" t="s">
        <v>5016</v>
      </c>
      <c r="Y1594" s="10" t="s">
        <v>4980</v>
      </c>
      <c r="Z1594" s="9" t="s">
        <v>4994</v>
      </c>
      <c r="AA1594" s="9" t="s">
        <v>5732</v>
      </c>
      <c r="AB1594" s="9" t="s">
        <v>5005</v>
      </c>
      <c r="AC1594" s="10" t="s">
        <v>4999</v>
      </c>
      <c r="AD1594" s="29"/>
      <c r="AE1594" s="20" t="str">
        <f>VLOOKUP(E1594,'FILIAIS PETZ'!A:Q,17,0)</f>
        <v>CO-2</v>
      </c>
      <c r="AF1594" s="20" t="str">
        <f>VLOOKUP(E1594,'FILIAIS PETZ'!A:Q,3,0)</f>
        <v>FELICIO</v>
      </c>
      <c r="AG1594" s="20" t="str">
        <f>VLOOKUP(E1594,'FILIAIS PETZ'!A:Q,2,0)</f>
        <v>R3</v>
      </c>
      <c r="AH1594" s="75">
        <v>2330</v>
      </c>
      <c r="AI1594" s="16" t="s">
        <v>6534</v>
      </c>
      <c r="AJ1594" s="43">
        <f>VLOOKUP(E1594,'FILIAIS PETZ'!$A$2:$K$2000,11,0)</f>
        <v>18328118014088</v>
      </c>
      <c r="AK1594" s="44">
        <f t="shared" si="102"/>
        <v>18328118014088</v>
      </c>
    </row>
    <row r="1595" spans="1:37" s="14" customFormat="1" ht="15" customHeight="1" thickBot="1" x14ac:dyDescent="0.25">
      <c r="A1595" s="9" t="str">
        <f t="shared" si="104"/>
        <v>PREVENTIVA</v>
      </c>
      <c r="B1595" s="18">
        <f>VLOOKUP(C1595,FORNECEDORES!D:E,2,0)</f>
        <v>4990</v>
      </c>
      <c r="C1595" s="19" t="str">
        <f>VLOOKUP(D1595,FORNECEDORES!A:D,4,0)</f>
        <v>27.093.558/0012-78</v>
      </c>
      <c r="D1595" s="13" t="s">
        <v>7133</v>
      </c>
      <c r="E1595" s="20" t="str">
        <f t="shared" si="103"/>
        <v>04 0061</v>
      </c>
      <c r="F1595" s="28" t="s">
        <v>4946</v>
      </c>
      <c r="G1595" s="21" t="str">
        <f>VLOOKUP(E1595,'FILIAIS PETZ'!A:E,5,0)</f>
        <v>PETZ PAMPULHA</v>
      </c>
      <c r="H1595" s="20" t="str">
        <f>VLOOKUP(E1595,'FILIAIS PETZ'!A:D,4,0)</f>
        <v>PAMP-MG</v>
      </c>
      <c r="I1595" s="46">
        <v>45352</v>
      </c>
      <c r="J1595" s="9" t="s">
        <v>4980</v>
      </c>
      <c r="K1595" s="9" t="s">
        <v>5858</v>
      </c>
      <c r="L1595" s="29" t="s">
        <v>7190</v>
      </c>
      <c r="M1595" s="46">
        <v>45399</v>
      </c>
      <c r="N1595" s="46">
        <v>45427</v>
      </c>
      <c r="O1595" s="46">
        <v>45407</v>
      </c>
      <c r="P1595" s="29" t="s">
        <v>4998</v>
      </c>
      <c r="Q1595" s="9">
        <v>3</v>
      </c>
      <c r="R1595" s="9">
        <v>1</v>
      </c>
      <c r="S1595" s="9" t="s">
        <v>4983</v>
      </c>
      <c r="T1595" s="9" t="s">
        <v>32</v>
      </c>
      <c r="U1595" s="9">
        <v>11002</v>
      </c>
      <c r="V1595" s="9">
        <v>11002</v>
      </c>
      <c r="W1595" s="9"/>
      <c r="X1595" s="10" t="s">
        <v>5016</v>
      </c>
      <c r="Y1595" s="10" t="s">
        <v>4980</v>
      </c>
      <c r="Z1595" s="9" t="s">
        <v>4994</v>
      </c>
      <c r="AA1595" s="9" t="s">
        <v>5732</v>
      </c>
      <c r="AB1595" s="9" t="s">
        <v>5005</v>
      </c>
      <c r="AC1595" s="10" t="s">
        <v>4999</v>
      </c>
      <c r="AD1595" s="29"/>
      <c r="AE1595" s="20" t="str">
        <f>VLOOKUP(E1595,'FILIAIS PETZ'!A:Q,17,0)</f>
        <v>MG-1</v>
      </c>
      <c r="AF1595" s="20" t="str">
        <f>VLOOKUP(E1595,'FILIAIS PETZ'!A:Q,3,0)</f>
        <v>FELICIO</v>
      </c>
      <c r="AG1595" s="20" t="str">
        <f>VLOOKUP(E1595,'FILIAIS PETZ'!A:Q,2,0)</f>
        <v>R3</v>
      </c>
      <c r="AH1595" s="75">
        <v>2330</v>
      </c>
      <c r="AI1595" s="16" t="s">
        <v>6534</v>
      </c>
      <c r="AJ1595" s="43">
        <f>VLOOKUP(E1595,'FILIAIS PETZ'!$A$2:$K$2000,11,0)</f>
        <v>18328118006069</v>
      </c>
      <c r="AK1595" s="44">
        <f t="shared" si="102"/>
        <v>18328118006069</v>
      </c>
    </row>
    <row r="1596" spans="1:37" s="14" customFormat="1" ht="15" customHeight="1" thickBot="1" x14ac:dyDescent="0.25">
      <c r="A1596" s="9" t="str">
        <f t="shared" si="104"/>
        <v>PREVENTIVA</v>
      </c>
      <c r="B1596" s="18">
        <f>VLOOKUP(C1596,FORNECEDORES!D:E,2,0)</f>
        <v>132859</v>
      </c>
      <c r="C1596" s="19" t="str">
        <f>VLOOKUP(D1596,FORNECEDORES!A:D,4,0)</f>
        <v>27.093.558/0006-20</v>
      </c>
      <c r="D1596" s="13" t="s">
        <v>7131</v>
      </c>
      <c r="E1596" s="20" t="str">
        <f t="shared" si="103"/>
        <v>04 0255</v>
      </c>
      <c r="F1596" s="28" t="s">
        <v>4964</v>
      </c>
      <c r="G1596" s="21" t="str">
        <f>VLOOKUP(E1596,'FILIAIS PETZ'!A:E,5,0)</f>
        <v>PETZ PARK SHOPPING BRASILIA</v>
      </c>
      <c r="H1596" s="20" t="str">
        <f>VLOOKUP(E1596,'FILIAIS PETZ'!A:D,4,0)</f>
        <v>PKSB-DF</v>
      </c>
      <c r="I1596" s="46">
        <v>45352</v>
      </c>
      <c r="J1596" s="9" t="s">
        <v>4980</v>
      </c>
      <c r="K1596" s="9" t="s">
        <v>5858</v>
      </c>
      <c r="L1596" s="29" t="s">
        <v>7184</v>
      </c>
      <c r="M1596" s="46">
        <v>45399</v>
      </c>
      <c r="N1596" s="46">
        <v>45427</v>
      </c>
      <c r="O1596" s="46">
        <v>45407</v>
      </c>
      <c r="P1596" s="29" t="s">
        <v>4998</v>
      </c>
      <c r="Q1596" s="9">
        <v>3</v>
      </c>
      <c r="R1596" s="9">
        <v>1</v>
      </c>
      <c r="S1596" s="9" t="s">
        <v>4983</v>
      </c>
      <c r="T1596" s="9" t="s">
        <v>32</v>
      </c>
      <c r="U1596" s="9">
        <v>11002</v>
      </c>
      <c r="V1596" s="9">
        <v>11002</v>
      </c>
      <c r="W1596" s="9"/>
      <c r="X1596" s="10" t="s">
        <v>5016</v>
      </c>
      <c r="Y1596" s="10" t="s">
        <v>4980</v>
      </c>
      <c r="Z1596" s="9" t="s">
        <v>4994</v>
      </c>
      <c r="AA1596" s="9" t="s">
        <v>5732</v>
      </c>
      <c r="AB1596" s="9" t="s">
        <v>5005</v>
      </c>
      <c r="AC1596" s="10" t="s">
        <v>4999</v>
      </c>
      <c r="AD1596" s="29"/>
      <c r="AE1596" s="20" t="str">
        <f>VLOOKUP(E1596,'FILIAIS PETZ'!A:Q,17,0)</f>
        <v>CO-2</v>
      </c>
      <c r="AF1596" s="20" t="str">
        <f>VLOOKUP(E1596,'FILIAIS PETZ'!A:Q,3,0)</f>
        <v>FELICIO</v>
      </c>
      <c r="AG1596" s="20" t="str">
        <f>VLOOKUP(E1596,'FILIAIS PETZ'!A:Q,2,0)</f>
        <v>R3</v>
      </c>
      <c r="AH1596" s="75">
        <v>2330</v>
      </c>
      <c r="AI1596" s="16" t="s">
        <v>6534</v>
      </c>
      <c r="AJ1596" s="43" t="str">
        <f>VLOOKUP(E1596,'FILIAIS PETZ'!$A$2:$K$2000,11,0)</f>
        <v>18.328.118/0242-02</v>
      </c>
      <c r="AK1596" s="44" t="str">
        <f t="shared" si="102"/>
        <v>18.328.118/0242-02</v>
      </c>
    </row>
    <row r="1597" spans="1:37" s="14" customFormat="1" ht="15" customHeight="1" thickBot="1" x14ac:dyDescent="0.25">
      <c r="A1597" s="9" t="str">
        <f t="shared" si="104"/>
        <v>PREVENTIVA</v>
      </c>
      <c r="B1597" s="18">
        <f>VLOOKUP(C1597,FORNECEDORES!D:E,2,0)</f>
        <v>165145</v>
      </c>
      <c r="C1597" s="19" t="str">
        <f>VLOOKUP(D1597,FORNECEDORES!A:D,4,0)</f>
        <v>27.093.558/0030-50</v>
      </c>
      <c r="D1597" s="13" t="s">
        <v>7141</v>
      </c>
      <c r="E1597" s="20" t="str">
        <f t="shared" si="103"/>
        <v>04 0033</v>
      </c>
      <c r="F1597" s="28" t="s">
        <v>4933</v>
      </c>
      <c r="G1597" s="21" t="str">
        <f>VLOOKUP(E1597,'FILIAIS PETZ'!A:E,5,0)</f>
        <v>PETZ PARQUE FLAMBOYANT</v>
      </c>
      <c r="H1597" s="20" t="str">
        <f>VLOOKUP(E1597,'FILIAIS PETZ'!A:D,4,0)</f>
        <v>FBYT-GO</v>
      </c>
      <c r="I1597" s="46">
        <v>45352</v>
      </c>
      <c r="J1597" s="9" t="s">
        <v>4980</v>
      </c>
      <c r="K1597" s="9" t="s">
        <v>5858</v>
      </c>
      <c r="L1597" s="29" t="s">
        <v>7188</v>
      </c>
      <c r="M1597" s="46">
        <v>45399</v>
      </c>
      <c r="N1597" s="46">
        <v>45427</v>
      </c>
      <c r="O1597" s="46">
        <v>45407</v>
      </c>
      <c r="P1597" s="29" t="s">
        <v>4998</v>
      </c>
      <c r="Q1597" s="9">
        <v>3</v>
      </c>
      <c r="R1597" s="9">
        <v>1</v>
      </c>
      <c r="S1597" s="9" t="s">
        <v>4983</v>
      </c>
      <c r="T1597" s="9" t="s">
        <v>32</v>
      </c>
      <c r="U1597" s="9">
        <v>11002</v>
      </c>
      <c r="V1597" s="9">
        <v>11002</v>
      </c>
      <c r="W1597" s="9"/>
      <c r="X1597" s="10" t="s">
        <v>5016</v>
      </c>
      <c r="Y1597" s="10" t="s">
        <v>4980</v>
      </c>
      <c r="Z1597" s="9" t="s">
        <v>4994</v>
      </c>
      <c r="AA1597" s="9" t="s">
        <v>5732</v>
      </c>
      <c r="AB1597" s="9" t="s">
        <v>5005</v>
      </c>
      <c r="AC1597" s="10" t="s">
        <v>4999</v>
      </c>
      <c r="AD1597" s="29"/>
      <c r="AE1597" s="20" t="str">
        <f>VLOOKUP(E1597,'FILIAIS PETZ'!A:Q,17,0)</f>
        <v>CO-2</v>
      </c>
      <c r="AF1597" s="20" t="str">
        <f>VLOOKUP(E1597,'FILIAIS PETZ'!A:Q,3,0)</f>
        <v>FELICIO</v>
      </c>
      <c r="AG1597" s="20" t="str">
        <f>VLOOKUP(E1597,'FILIAIS PETZ'!A:Q,2,0)</f>
        <v>R3</v>
      </c>
      <c r="AH1597" s="75">
        <v>2330</v>
      </c>
      <c r="AI1597" s="16" t="s">
        <v>6534</v>
      </c>
      <c r="AJ1597" s="43">
        <f>VLOOKUP(E1597,'FILIAIS PETZ'!$A$2:$K$2000,11,0)</f>
        <v>18328118003477</v>
      </c>
      <c r="AK1597" s="44">
        <f t="shared" si="102"/>
        <v>18328118003477</v>
      </c>
    </row>
    <row r="1598" spans="1:37" s="14" customFormat="1" ht="15" customHeight="1" thickBot="1" x14ac:dyDescent="0.25">
      <c r="A1598" s="9" t="str">
        <f t="shared" si="104"/>
        <v>PREVENTIVA</v>
      </c>
      <c r="B1598" s="18">
        <f>VLOOKUP(C1598,FORNECEDORES!D:E,2,0)</f>
        <v>165145</v>
      </c>
      <c r="C1598" s="19" t="str">
        <f>VLOOKUP(D1598,FORNECEDORES!A:D,4,0)</f>
        <v>27.093.558/0030-50</v>
      </c>
      <c r="D1598" s="13" t="s">
        <v>7141</v>
      </c>
      <c r="E1598" s="20" t="str">
        <f t="shared" si="103"/>
        <v>04 0029</v>
      </c>
      <c r="F1598" s="28" t="s">
        <v>4965</v>
      </c>
      <c r="G1598" s="21" t="str">
        <f>VLOOKUP(E1598,'FILIAIS PETZ'!A:E,5,0)</f>
        <v>PETZ PASSEIO DAS AGUAS</v>
      </c>
      <c r="H1598" s="20" t="str">
        <f>VLOOKUP(E1598,'FILIAIS PETZ'!A:D,4,0)</f>
        <v>PSAG-GO</v>
      </c>
      <c r="I1598" s="46">
        <v>45352</v>
      </c>
      <c r="J1598" s="9" t="s">
        <v>4980</v>
      </c>
      <c r="K1598" s="9" t="s">
        <v>5858</v>
      </c>
      <c r="L1598" s="29" t="s">
        <v>7178</v>
      </c>
      <c r="M1598" s="46">
        <v>45399</v>
      </c>
      <c r="N1598" s="46">
        <v>45427</v>
      </c>
      <c r="O1598" s="46">
        <v>45407</v>
      </c>
      <c r="P1598" s="29" t="s">
        <v>4998</v>
      </c>
      <c r="Q1598" s="9">
        <v>3</v>
      </c>
      <c r="R1598" s="9">
        <v>1</v>
      </c>
      <c r="S1598" s="9" t="s">
        <v>4983</v>
      </c>
      <c r="T1598" s="9" t="s">
        <v>32</v>
      </c>
      <c r="U1598" s="9">
        <v>11002</v>
      </c>
      <c r="V1598" s="9">
        <v>11002</v>
      </c>
      <c r="W1598" s="9"/>
      <c r="X1598" s="10" t="s">
        <v>5016</v>
      </c>
      <c r="Y1598" s="10" t="s">
        <v>4980</v>
      </c>
      <c r="Z1598" s="9" t="s">
        <v>4994</v>
      </c>
      <c r="AA1598" s="9" t="s">
        <v>5732</v>
      </c>
      <c r="AB1598" s="9" t="s">
        <v>5005</v>
      </c>
      <c r="AC1598" s="10" t="s">
        <v>4999</v>
      </c>
      <c r="AD1598" s="29"/>
      <c r="AE1598" s="20" t="str">
        <f>VLOOKUP(E1598,'FILIAIS PETZ'!A:Q,17,0)</f>
        <v>CO-2</v>
      </c>
      <c r="AF1598" s="20" t="str">
        <f>VLOOKUP(E1598,'FILIAIS PETZ'!A:Q,3,0)</f>
        <v>FELICIO</v>
      </c>
      <c r="AG1598" s="20" t="str">
        <f>VLOOKUP(E1598,'FILIAIS PETZ'!A:Q,2,0)</f>
        <v>R3</v>
      </c>
      <c r="AH1598" s="75">
        <v>2330</v>
      </c>
      <c r="AI1598" s="16" t="s">
        <v>6534</v>
      </c>
      <c r="AJ1598" s="43">
        <f>VLOOKUP(E1598,'FILIAIS PETZ'!$A$2:$K$2000,11,0)</f>
        <v>18328118002900</v>
      </c>
      <c r="AK1598" s="44">
        <f t="shared" si="102"/>
        <v>18328118002900</v>
      </c>
    </row>
    <row r="1599" spans="1:37" s="14" customFormat="1" ht="15" customHeight="1" thickBot="1" x14ac:dyDescent="0.25">
      <c r="A1599" s="9" t="str">
        <f t="shared" si="104"/>
        <v>PREVENTIVA</v>
      </c>
      <c r="B1599" s="18">
        <f>VLOOKUP(C1599,FORNECEDORES!D:E,2,0)</f>
        <v>4722</v>
      </c>
      <c r="C1599" s="19" t="str">
        <f>VLOOKUP(D1599,FORNECEDORES!A:D,4,0)</f>
        <v>08.100.057/0001-74</v>
      </c>
      <c r="D1599" s="13" t="s">
        <v>6219</v>
      </c>
      <c r="E1599" s="20" t="str">
        <f t="shared" si="103"/>
        <v>04 0252</v>
      </c>
      <c r="F1599" s="28" t="s">
        <v>4969</v>
      </c>
      <c r="G1599" s="21" t="str">
        <f>VLOOKUP(E1599,'FILIAIS PETZ'!A:E,5,0)</f>
        <v>PETZ SHOPPING PORTO VELHO</v>
      </c>
      <c r="H1599" s="20" t="str">
        <f>VLOOKUP(E1599,'FILIAIS PETZ'!A:D,4,0)</f>
        <v>SPVL-RO</v>
      </c>
      <c r="I1599" s="46">
        <v>45352</v>
      </c>
      <c r="J1599" s="9" t="s">
        <v>4980</v>
      </c>
      <c r="K1599" s="9" t="s">
        <v>5858</v>
      </c>
      <c r="L1599" s="29" t="s">
        <v>6286</v>
      </c>
      <c r="M1599" s="46">
        <v>45359</v>
      </c>
      <c r="N1599" s="46">
        <v>45385</v>
      </c>
      <c r="O1599" s="46">
        <v>45366</v>
      </c>
      <c r="P1599" s="29" t="s">
        <v>4998</v>
      </c>
      <c r="Q1599" s="9">
        <v>3</v>
      </c>
      <c r="R1599" s="9">
        <v>1</v>
      </c>
      <c r="S1599" s="9" t="s">
        <v>4983</v>
      </c>
      <c r="T1599" s="9" t="s">
        <v>32</v>
      </c>
      <c r="U1599" s="9">
        <v>11002</v>
      </c>
      <c r="V1599" s="9">
        <v>11002</v>
      </c>
      <c r="W1599" s="9"/>
      <c r="X1599" s="10" t="s">
        <v>5016</v>
      </c>
      <c r="Y1599" s="9" t="s">
        <v>4994</v>
      </c>
      <c r="Z1599" s="9" t="s">
        <v>4994</v>
      </c>
      <c r="AA1599" s="9" t="s">
        <v>5732</v>
      </c>
      <c r="AB1599" s="10" t="s">
        <v>5040</v>
      </c>
      <c r="AC1599" s="10" t="s">
        <v>4999</v>
      </c>
      <c r="AD1599" s="29"/>
      <c r="AE1599" s="20" t="str">
        <f>VLOOKUP(E1599,'FILIAIS PETZ'!A:Q,17,0)</f>
        <v>CO-3</v>
      </c>
      <c r="AF1599" s="20" t="str">
        <f>VLOOKUP(E1599,'FILIAIS PETZ'!A:Q,3,0)</f>
        <v>FELICIO</v>
      </c>
      <c r="AG1599" s="20" t="str">
        <f>VLOOKUP(E1599,'FILIAIS PETZ'!A:Q,2,0)</f>
        <v>R3</v>
      </c>
      <c r="AH1599" s="75">
        <v>2330</v>
      </c>
      <c r="AI1599" s="16" t="s">
        <v>6534</v>
      </c>
      <c r="AJ1599" s="43" t="str">
        <f>VLOOKUP(E1599,'FILIAIS PETZ'!$A$2:$K$2000,11,0)</f>
        <v>18.328.118/0238-26</v>
      </c>
      <c r="AK1599" s="44" t="str">
        <f t="shared" si="102"/>
        <v>18.328.118/0238-26</v>
      </c>
    </row>
    <row r="1600" spans="1:37" s="14" customFormat="1" ht="15" customHeight="1" thickBot="1" x14ac:dyDescent="0.25">
      <c r="A1600" s="9" t="str">
        <f t="shared" si="104"/>
        <v>PREVENTIVA</v>
      </c>
      <c r="B1600" s="18">
        <f>VLOOKUP(C1600,FORNECEDORES!D:E,2,0)</f>
        <v>4990</v>
      </c>
      <c r="C1600" s="19" t="str">
        <f>VLOOKUP(D1600,FORNECEDORES!A:D,4,0)</f>
        <v>27.093.558/0012-78</v>
      </c>
      <c r="D1600" s="13" t="s">
        <v>7133</v>
      </c>
      <c r="E1600" s="20" t="str">
        <f t="shared" si="103"/>
        <v>04 0084</v>
      </c>
      <c r="F1600" s="28" t="s">
        <v>4958</v>
      </c>
      <c r="G1600" s="21" t="str">
        <f>VLOOKUP(E1600,'FILIAIS PETZ'!A:E,5,0)</f>
        <v>PETZ RAJA</v>
      </c>
      <c r="H1600" s="20" t="str">
        <f>VLOOKUP(E1600,'FILIAIS PETZ'!A:D,4,0)</f>
        <v>RAJA-MG</v>
      </c>
      <c r="I1600" s="46">
        <v>45352</v>
      </c>
      <c r="J1600" s="9" t="s">
        <v>4980</v>
      </c>
      <c r="K1600" s="9" t="s">
        <v>5858</v>
      </c>
      <c r="L1600" s="29" t="s">
        <v>7195</v>
      </c>
      <c r="M1600" s="46">
        <v>45399</v>
      </c>
      <c r="N1600" s="46">
        <v>45427</v>
      </c>
      <c r="O1600" s="46">
        <v>45407</v>
      </c>
      <c r="P1600" s="29" t="s">
        <v>4998</v>
      </c>
      <c r="Q1600" s="9">
        <v>3</v>
      </c>
      <c r="R1600" s="9">
        <v>1</v>
      </c>
      <c r="S1600" s="9" t="s">
        <v>4983</v>
      </c>
      <c r="T1600" s="9" t="s">
        <v>32</v>
      </c>
      <c r="U1600" s="9">
        <v>11002</v>
      </c>
      <c r="V1600" s="9">
        <v>11002</v>
      </c>
      <c r="W1600" s="9"/>
      <c r="X1600" s="10" t="s">
        <v>5016</v>
      </c>
      <c r="Y1600" s="10" t="s">
        <v>4980</v>
      </c>
      <c r="Z1600" s="9" t="s">
        <v>4994</v>
      </c>
      <c r="AA1600" s="9" t="s">
        <v>5732</v>
      </c>
      <c r="AB1600" s="9" t="s">
        <v>5005</v>
      </c>
      <c r="AC1600" s="10" t="s">
        <v>4999</v>
      </c>
      <c r="AD1600" s="29"/>
      <c r="AE1600" s="20" t="str">
        <f>VLOOKUP(E1600,'FILIAIS PETZ'!A:Q,17,0)</f>
        <v>MG-1</v>
      </c>
      <c r="AF1600" s="20" t="str">
        <f>VLOOKUP(E1600,'FILIAIS PETZ'!A:Q,3,0)</f>
        <v>FELICIO</v>
      </c>
      <c r="AG1600" s="20" t="str">
        <f>VLOOKUP(E1600,'FILIAIS PETZ'!A:Q,2,0)</f>
        <v>R3</v>
      </c>
      <c r="AH1600" s="75">
        <v>2330</v>
      </c>
      <c r="AI1600" s="16" t="s">
        <v>6534</v>
      </c>
      <c r="AJ1600" s="43">
        <f>VLOOKUP(E1600,'FILIAIS PETZ'!$A$2:$K$2000,11,0)</f>
        <v>18328118007707</v>
      </c>
      <c r="AK1600" s="44">
        <f t="shared" si="102"/>
        <v>18328118007707</v>
      </c>
    </row>
    <row r="1601" spans="1:37" s="14" customFormat="1" ht="15" customHeight="1" thickBot="1" x14ac:dyDescent="0.25">
      <c r="A1601" s="9" t="str">
        <f t="shared" si="104"/>
        <v>PREVENTIVA</v>
      </c>
      <c r="B1601" s="18">
        <f>VLOOKUP(C1601,FORNECEDORES!D:E,2,0)</f>
        <v>4722</v>
      </c>
      <c r="C1601" s="19" t="str">
        <f>VLOOKUP(D1601,FORNECEDORES!A:D,4,0)</f>
        <v>08.100.057/0001-74</v>
      </c>
      <c r="D1601" s="13" t="s">
        <v>6219</v>
      </c>
      <c r="E1601" s="20" t="str">
        <f t="shared" si="103"/>
        <v>04 0228</v>
      </c>
      <c r="F1601" s="28" t="s">
        <v>4939</v>
      </c>
      <c r="G1601" s="21" t="str">
        <f>VLOOKUP(E1601,'FILIAIS PETZ'!A:E,5,0)</f>
        <v>PETZ SHOPPING PANTANAL</v>
      </c>
      <c r="H1601" s="20" t="str">
        <f>VLOOKUP(E1601,'FILIAIS PETZ'!A:D,4,0)</f>
        <v>SPAN-MT</v>
      </c>
      <c r="I1601" s="46">
        <v>45352</v>
      </c>
      <c r="J1601" s="9" t="s">
        <v>4980</v>
      </c>
      <c r="K1601" s="9" t="s">
        <v>5858</v>
      </c>
      <c r="L1601" s="29" t="s">
        <v>6285</v>
      </c>
      <c r="M1601" s="46">
        <v>45359</v>
      </c>
      <c r="N1601" s="46">
        <v>45385</v>
      </c>
      <c r="O1601" s="46">
        <v>45366</v>
      </c>
      <c r="P1601" s="29" t="s">
        <v>4998</v>
      </c>
      <c r="Q1601" s="9">
        <v>3</v>
      </c>
      <c r="R1601" s="9">
        <v>1</v>
      </c>
      <c r="S1601" s="9" t="s">
        <v>4983</v>
      </c>
      <c r="T1601" s="9" t="s">
        <v>32</v>
      </c>
      <c r="U1601" s="9">
        <v>11002</v>
      </c>
      <c r="V1601" s="9">
        <v>11002</v>
      </c>
      <c r="W1601" s="9"/>
      <c r="X1601" s="10" t="s">
        <v>5016</v>
      </c>
      <c r="Y1601" s="9" t="s">
        <v>4994</v>
      </c>
      <c r="Z1601" s="9" t="s">
        <v>4994</v>
      </c>
      <c r="AA1601" s="9" t="s">
        <v>5732</v>
      </c>
      <c r="AB1601" s="10" t="s">
        <v>5040</v>
      </c>
      <c r="AC1601" s="10" t="s">
        <v>4999</v>
      </c>
      <c r="AD1601" s="29"/>
      <c r="AE1601" s="20" t="str">
        <f>VLOOKUP(E1601,'FILIAIS PETZ'!A:Q,17,0)</f>
        <v>CO-3</v>
      </c>
      <c r="AF1601" s="20" t="str">
        <f>VLOOKUP(E1601,'FILIAIS PETZ'!A:Q,3,0)</f>
        <v>FELICIO</v>
      </c>
      <c r="AG1601" s="20" t="str">
        <f>VLOOKUP(E1601,'FILIAIS PETZ'!A:Q,2,0)</f>
        <v>R3</v>
      </c>
      <c r="AH1601" s="75">
        <v>2330</v>
      </c>
      <c r="AI1601" s="16" t="s">
        <v>6534</v>
      </c>
      <c r="AJ1601" s="43">
        <f>VLOOKUP(E1601,'FILIAIS PETZ'!$A$2:$K$2000,11,0)</f>
        <v>18328118021700</v>
      </c>
      <c r="AK1601" s="44">
        <f t="shared" si="102"/>
        <v>18328118021700</v>
      </c>
    </row>
    <row r="1602" spans="1:37" s="14" customFormat="1" ht="15" customHeight="1" thickBot="1" x14ac:dyDescent="0.25">
      <c r="A1602" s="9" t="str">
        <f t="shared" si="104"/>
        <v>PREVENTIVA</v>
      </c>
      <c r="B1602" s="18">
        <f>VLOOKUP(C1602,FORNECEDORES!D:E,2,0)</f>
        <v>4722</v>
      </c>
      <c r="C1602" s="19" t="str">
        <f>VLOOKUP(D1602,FORNECEDORES!A:D,4,0)</f>
        <v>08.100.057/0001-74</v>
      </c>
      <c r="D1602" s="13" t="s">
        <v>6219</v>
      </c>
      <c r="E1602" s="20" t="str">
        <f t="shared" si="103"/>
        <v>04 0248</v>
      </c>
      <c r="F1602" s="28" t="s">
        <v>5848</v>
      </c>
      <c r="G1602" s="21" t="str">
        <f>VLOOKUP(E1602,'FILIAIS PETZ'!A:E,5,0)</f>
        <v>PETZ DIVINÓPOLIS</v>
      </c>
      <c r="H1602" s="20" t="str">
        <f>VLOOKUP(E1602,'FILIAIS PETZ'!A:D,4,0)</f>
        <v>DVNP-MG</v>
      </c>
      <c r="I1602" s="46">
        <v>45352</v>
      </c>
      <c r="J1602" s="9" t="s">
        <v>4980</v>
      </c>
      <c r="K1602" s="9" t="s">
        <v>5858</v>
      </c>
      <c r="L1602" s="29" t="s">
        <v>12533</v>
      </c>
      <c r="M1602" s="46">
        <v>45359</v>
      </c>
      <c r="N1602" s="85">
        <v>45560</v>
      </c>
      <c r="O1602" s="85">
        <v>45544</v>
      </c>
      <c r="P1602" s="29" t="s">
        <v>4998</v>
      </c>
      <c r="Q1602" s="9">
        <v>3</v>
      </c>
      <c r="R1602" s="9">
        <v>1</v>
      </c>
      <c r="S1602" s="9" t="s">
        <v>4983</v>
      </c>
      <c r="T1602" s="9" t="s">
        <v>32</v>
      </c>
      <c r="U1602" s="9">
        <v>11002</v>
      </c>
      <c r="V1602" s="9">
        <v>11002</v>
      </c>
      <c r="W1602" s="9"/>
      <c r="X1602" s="10" t="s">
        <v>5016</v>
      </c>
      <c r="Y1602" s="9" t="s">
        <v>4994</v>
      </c>
      <c r="Z1602" s="9" t="s">
        <v>4994</v>
      </c>
      <c r="AA1602" s="9" t="s">
        <v>5732</v>
      </c>
      <c r="AB1602" s="10" t="s">
        <v>5040</v>
      </c>
      <c r="AC1602" s="10" t="s">
        <v>4999</v>
      </c>
      <c r="AD1602" s="29"/>
      <c r="AE1602" s="20" t="str">
        <f>VLOOKUP(E1602,'FILIAIS PETZ'!A:Q,17,0)</f>
        <v>MG-2</v>
      </c>
      <c r="AF1602" s="20" t="str">
        <f>VLOOKUP(E1602,'FILIAIS PETZ'!A:Q,3,0)</f>
        <v>FELICIO</v>
      </c>
      <c r="AG1602" s="20" t="str">
        <f>VLOOKUP(E1602,'FILIAIS PETZ'!A:Q,2,0)</f>
        <v>R3</v>
      </c>
      <c r="AH1602" s="75">
        <v>2330</v>
      </c>
      <c r="AI1602" s="16" t="s">
        <v>6534</v>
      </c>
      <c r="AJ1602" s="43" t="str">
        <f>VLOOKUP(E1602,'FILIAIS PETZ'!$A$2:$K$2000,11,0)</f>
        <v>18.328.118/0246-36</v>
      </c>
      <c r="AK1602" s="44" t="str">
        <f t="shared" si="102"/>
        <v>18.328.118/0246-36</v>
      </c>
    </row>
    <row r="1603" spans="1:37" s="14" customFormat="1" ht="15" customHeight="1" thickBot="1" x14ac:dyDescent="0.25">
      <c r="A1603" s="9" t="str">
        <f t="shared" si="104"/>
        <v>PREVENTIVA</v>
      </c>
      <c r="B1603" s="18">
        <f>VLOOKUP(C1603,FORNECEDORES!D:E,2,0)</f>
        <v>4722</v>
      </c>
      <c r="C1603" s="19" t="str">
        <f>VLOOKUP(D1603,FORNECEDORES!A:D,4,0)</f>
        <v>08.100.057/0001-74</v>
      </c>
      <c r="D1603" s="13" t="s">
        <v>6219</v>
      </c>
      <c r="E1603" s="20" t="str">
        <f t="shared" si="103"/>
        <v>04 0251</v>
      </c>
      <c r="F1603" s="28" t="s">
        <v>5729</v>
      </c>
      <c r="G1603" s="21" t="str">
        <f>VLOOKUP(E1603,'FILIAIS PETZ'!A:E,5,0)</f>
        <v>PETZ BARREIRO</v>
      </c>
      <c r="H1603" s="20" t="str">
        <f>VLOOKUP(E1603,'FILIAIS PETZ'!A:D,4,0)</f>
        <v>BARR-MG</v>
      </c>
      <c r="I1603" s="46">
        <v>45352</v>
      </c>
      <c r="J1603" s="9" t="s">
        <v>4980</v>
      </c>
      <c r="K1603" s="9" t="s">
        <v>5858</v>
      </c>
      <c r="L1603" s="29" t="s">
        <v>6955</v>
      </c>
      <c r="M1603" s="46">
        <v>45359</v>
      </c>
      <c r="N1603" s="85">
        <v>45560</v>
      </c>
      <c r="O1603" s="85">
        <v>45544</v>
      </c>
      <c r="P1603" s="29" t="s">
        <v>4998</v>
      </c>
      <c r="Q1603" s="9">
        <v>3</v>
      </c>
      <c r="R1603" s="9">
        <v>1</v>
      </c>
      <c r="S1603" s="9" t="s">
        <v>4983</v>
      </c>
      <c r="T1603" s="9" t="s">
        <v>32</v>
      </c>
      <c r="U1603" s="9">
        <v>11002</v>
      </c>
      <c r="V1603" s="9">
        <v>11002</v>
      </c>
      <c r="W1603" s="9"/>
      <c r="X1603" s="10" t="s">
        <v>5016</v>
      </c>
      <c r="Y1603" s="9" t="s">
        <v>4994</v>
      </c>
      <c r="Z1603" s="9" t="s">
        <v>4994</v>
      </c>
      <c r="AA1603" s="9" t="s">
        <v>5732</v>
      </c>
      <c r="AB1603" s="10" t="s">
        <v>5040</v>
      </c>
      <c r="AC1603" s="10" t="s">
        <v>4999</v>
      </c>
      <c r="AD1603" s="29"/>
      <c r="AE1603" s="20" t="str">
        <f>VLOOKUP(E1603,'FILIAIS PETZ'!A:Q,17,0)</f>
        <v>MG-2</v>
      </c>
      <c r="AF1603" s="20" t="str">
        <f>VLOOKUP(E1603,'FILIAIS PETZ'!A:Q,3,0)</f>
        <v>FELICIO</v>
      </c>
      <c r="AG1603" s="20" t="str">
        <f>VLOOKUP(E1603,'FILIAIS PETZ'!A:Q,2,0)</f>
        <v>R3</v>
      </c>
      <c r="AH1603" s="75">
        <v>2330</v>
      </c>
      <c r="AI1603" s="16" t="s">
        <v>6534</v>
      </c>
      <c r="AJ1603" s="43">
        <f>VLOOKUP(E1603,'FILIAIS PETZ'!$A$2:$K$2000,11,0)</f>
        <v>18328118022420</v>
      </c>
      <c r="AK1603" s="44">
        <f t="shared" ref="AK1603:AK1615" si="105">AJ1603</f>
        <v>18328118022420</v>
      </c>
    </row>
    <row r="1604" spans="1:37" s="14" customFormat="1" ht="15" customHeight="1" thickBot="1" x14ac:dyDescent="0.25">
      <c r="A1604" s="9" t="str">
        <f t="shared" si="104"/>
        <v>PREVENTIVA</v>
      </c>
      <c r="B1604" s="18">
        <f>VLOOKUP(C1604,FORNECEDORES!D:E,2,0)</f>
        <v>165145</v>
      </c>
      <c r="C1604" s="19" t="str">
        <f>VLOOKUP(D1604,FORNECEDORES!A:D,4,0)</f>
        <v>27.093.558/0030-50</v>
      </c>
      <c r="D1604" s="13" t="s">
        <v>7141</v>
      </c>
      <c r="E1604" s="20" t="str">
        <f t="shared" si="103"/>
        <v>04 0273</v>
      </c>
      <c r="F1604" s="28" t="s">
        <v>4972</v>
      </c>
      <c r="G1604" s="21" t="str">
        <f>VLOOKUP(E1604,'FILIAIS PETZ'!A:E,5,0)</f>
        <v xml:space="preserve">PETZ ESTAÇÃO GOIANIA </v>
      </c>
      <c r="H1604" s="20" t="str">
        <f>VLOOKUP(E1604,'FILIAIS PETZ'!A:D,4,0)</f>
        <v>ESTG-GO</v>
      </c>
      <c r="I1604" s="46">
        <v>45352</v>
      </c>
      <c r="J1604" s="9" t="s">
        <v>4980</v>
      </c>
      <c r="K1604" s="9" t="s">
        <v>5858</v>
      </c>
      <c r="L1604" s="29" t="s">
        <v>7205</v>
      </c>
      <c r="M1604" s="46">
        <v>45399</v>
      </c>
      <c r="N1604" s="46">
        <v>45427</v>
      </c>
      <c r="O1604" s="46">
        <v>45407</v>
      </c>
      <c r="P1604" s="29" t="s">
        <v>4998</v>
      </c>
      <c r="Q1604" s="9">
        <v>3</v>
      </c>
      <c r="R1604" s="9">
        <v>1</v>
      </c>
      <c r="S1604" s="9" t="s">
        <v>4983</v>
      </c>
      <c r="T1604" s="9" t="s">
        <v>32</v>
      </c>
      <c r="U1604" s="9">
        <v>11002</v>
      </c>
      <c r="V1604" s="9">
        <v>11002</v>
      </c>
      <c r="W1604" s="9"/>
      <c r="X1604" s="10" t="s">
        <v>5016</v>
      </c>
      <c r="Y1604" s="10" t="s">
        <v>4980</v>
      </c>
      <c r="Z1604" s="9" t="s">
        <v>4994</v>
      </c>
      <c r="AA1604" s="9" t="s">
        <v>5732</v>
      </c>
      <c r="AB1604" s="9" t="s">
        <v>5005</v>
      </c>
      <c r="AC1604" s="10" t="s">
        <v>4999</v>
      </c>
      <c r="AD1604" s="29"/>
      <c r="AE1604" s="20" t="str">
        <f>VLOOKUP(E1604,'FILIAIS PETZ'!A:Q,17,0)</f>
        <v>CO-2</v>
      </c>
      <c r="AF1604" s="20" t="str">
        <f>VLOOKUP(E1604,'FILIAIS PETZ'!A:Q,3,0)</f>
        <v>FELICIO</v>
      </c>
      <c r="AG1604" s="20" t="str">
        <f>VLOOKUP(E1604,'FILIAIS PETZ'!A:Q,2,0)</f>
        <v>R3</v>
      </c>
      <c r="AH1604" s="75">
        <v>2330</v>
      </c>
      <c r="AI1604" s="16" t="s">
        <v>6534</v>
      </c>
      <c r="AJ1604" s="43">
        <f>VLOOKUP(E1604,'FILIAIS PETZ'!$A$2:$K$2000,11,0)</f>
        <v>18328118027732</v>
      </c>
      <c r="AK1604" s="44">
        <f t="shared" si="105"/>
        <v>18328118027732</v>
      </c>
    </row>
    <row r="1605" spans="1:37" s="14" customFormat="1" ht="15" customHeight="1" thickBot="1" x14ac:dyDescent="0.25">
      <c r="A1605" s="9" t="str">
        <f t="shared" si="104"/>
        <v>PREVENTIVA</v>
      </c>
      <c r="B1605" s="18">
        <f>VLOOKUP(C1605,FORNECEDORES!D:E,2,0)</f>
        <v>396684</v>
      </c>
      <c r="C1605" s="19" t="str">
        <f>VLOOKUP(D1605,FORNECEDORES!A:D,4,0)</f>
        <v>27.093.558/0066-60</v>
      </c>
      <c r="D1605" s="13" t="s">
        <v>7164</v>
      </c>
      <c r="E1605" s="20" t="str">
        <f t="shared" si="103"/>
        <v>04 0166</v>
      </c>
      <c r="F1605" s="28" t="s">
        <v>4932</v>
      </c>
      <c r="G1605" s="21" t="str">
        <f>VLOOKUP(E1605,'FILIAIS PETZ'!A:E,5,0)</f>
        <v>PETZ SOROCABA TAUSTE</v>
      </c>
      <c r="H1605" s="20" t="str">
        <f>VLOOKUP(E1605,'FILIAIS PETZ'!A:D,4,0)</f>
        <v>SOTT-SP</v>
      </c>
      <c r="I1605" s="46">
        <v>45352</v>
      </c>
      <c r="J1605" s="9" t="s">
        <v>4980</v>
      </c>
      <c r="K1605" s="9" t="s">
        <v>5858</v>
      </c>
      <c r="L1605" s="29" t="s">
        <v>7201</v>
      </c>
      <c r="M1605" s="46">
        <v>45399</v>
      </c>
      <c r="N1605" s="46">
        <v>45427</v>
      </c>
      <c r="O1605" s="46">
        <v>45407</v>
      </c>
      <c r="P1605" s="29" t="s">
        <v>4998</v>
      </c>
      <c r="Q1605" s="9">
        <v>3</v>
      </c>
      <c r="R1605" s="9">
        <v>1</v>
      </c>
      <c r="S1605" s="9" t="s">
        <v>4983</v>
      </c>
      <c r="T1605" s="9" t="s">
        <v>32</v>
      </c>
      <c r="U1605" s="9">
        <v>11002</v>
      </c>
      <c r="V1605" s="9">
        <v>11002</v>
      </c>
      <c r="W1605" s="9"/>
      <c r="X1605" s="10" t="s">
        <v>5016</v>
      </c>
      <c r="Y1605" s="10" t="s">
        <v>4980</v>
      </c>
      <c r="Z1605" s="9" t="s">
        <v>4994</v>
      </c>
      <c r="AA1605" s="9" t="s">
        <v>5732</v>
      </c>
      <c r="AB1605" s="9" t="s">
        <v>5005</v>
      </c>
      <c r="AC1605" s="10" t="s">
        <v>4999</v>
      </c>
      <c r="AD1605" s="29"/>
      <c r="AE1605" s="20" t="str">
        <f>VLOOKUP(E1605,'FILIAIS PETZ'!A:Q,17,0)</f>
        <v>SP7</v>
      </c>
      <c r="AF1605" s="20" t="str">
        <f>VLOOKUP(E1605,'FILIAIS PETZ'!A:Q,3,0)</f>
        <v>FELICIO</v>
      </c>
      <c r="AG1605" s="20" t="str">
        <f>VLOOKUP(E1605,'FILIAIS PETZ'!A:Q,2,0)</f>
        <v>R3</v>
      </c>
      <c r="AH1605" s="75">
        <v>2330</v>
      </c>
      <c r="AI1605" s="16" t="s">
        <v>6534</v>
      </c>
      <c r="AJ1605" s="43">
        <f>VLOOKUP(E1605,'FILIAIS PETZ'!$A$2:$K$2000,11,0)</f>
        <v>18328118015998</v>
      </c>
      <c r="AK1605" s="44">
        <f t="shared" si="105"/>
        <v>18328118015998</v>
      </c>
    </row>
    <row r="1606" spans="1:37" s="14" customFormat="1" ht="15" customHeight="1" thickBot="1" x14ac:dyDescent="0.25">
      <c r="A1606" s="9" t="str">
        <f t="shared" si="104"/>
        <v>PREVENTIVA</v>
      </c>
      <c r="B1606" s="18">
        <f>VLOOKUP(C1606,FORNECEDORES!D:E,2,0)</f>
        <v>132859</v>
      </c>
      <c r="C1606" s="19" t="str">
        <f>VLOOKUP(D1606,FORNECEDORES!A:D,4,0)</f>
        <v>27.093.558/0006-20</v>
      </c>
      <c r="D1606" s="13" t="s">
        <v>7131</v>
      </c>
      <c r="E1606" s="20" t="str">
        <f t="shared" si="103"/>
        <v>04 0153</v>
      </c>
      <c r="F1606" s="28" t="s">
        <v>4966</v>
      </c>
      <c r="G1606" s="21" t="str">
        <f>VLOOKUP(E1606,'FILIAIS PETZ'!A:E,5,0)</f>
        <v>PETZ TAGUATINGA</v>
      </c>
      <c r="H1606" s="20" t="str">
        <f>VLOOKUP(E1606,'FILIAIS PETZ'!A:D,4,0)</f>
        <v>TGTG-DF</v>
      </c>
      <c r="I1606" s="46">
        <v>45352</v>
      </c>
      <c r="J1606" s="9" t="s">
        <v>4980</v>
      </c>
      <c r="K1606" s="9" t="s">
        <v>5858</v>
      </c>
      <c r="L1606" s="29" t="s">
        <v>7183</v>
      </c>
      <c r="M1606" s="46">
        <v>45399</v>
      </c>
      <c r="N1606" s="46">
        <v>45427</v>
      </c>
      <c r="O1606" s="46">
        <v>45407</v>
      </c>
      <c r="P1606" s="29" t="s">
        <v>4998</v>
      </c>
      <c r="Q1606" s="9">
        <v>3</v>
      </c>
      <c r="R1606" s="9">
        <v>1</v>
      </c>
      <c r="S1606" s="9" t="s">
        <v>4983</v>
      </c>
      <c r="T1606" s="9" t="s">
        <v>32</v>
      </c>
      <c r="U1606" s="9">
        <v>11002</v>
      </c>
      <c r="V1606" s="9">
        <v>11002</v>
      </c>
      <c r="W1606" s="9"/>
      <c r="X1606" s="10" t="s">
        <v>5016</v>
      </c>
      <c r="Y1606" s="10" t="s">
        <v>4980</v>
      </c>
      <c r="Z1606" s="9" t="s">
        <v>4994</v>
      </c>
      <c r="AA1606" s="9" t="s">
        <v>5732</v>
      </c>
      <c r="AB1606" s="9" t="s">
        <v>5005</v>
      </c>
      <c r="AC1606" s="10" t="s">
        <v>4999</v>
      </c>
      <c r="AD1606" s="29"/>
      <c r="AE1606" s="20" t="str">
        <f>VLOOKUP(E1606,'FILIAIS PETZ'!A:Q,17,0)</f>
        <v>CO-1</v>
      </c>
      <c r="AF1606" s="20" t="str">
        <f>VLOOKUP(E1606,'FILIAIS PETZ'!A:Q,3,0)</f>
        <v>FELICIO</v>
      </c>
      <c r="AG1606" s="20" t="str">
        <f>VLOOKUP(E1606,'FILIAIS PETZ'!A:Q,2,0)</f>
        <v>R3</v>
      </c>
      <c r="AH1606" s="75">
        <v>2330</v>
      </c>
      <c r="AI1606" s="16" t="s">
        <v>6534</v>
      </c>
      <c r="AJ1606" s="43">
        <f>VLOOKUP(E1606,'FILIAIS PETZ'!$A$2:$K$2000,11,0)</f>
        <v>18328118014916</v>
      </c>
      <c r="AK1606" s="44">
        <f t="shared" si="105"/>
        <v>18328118014916</v>
      </c>
    </row>
    <row r="1607" spans="1:37" s="14" customFormat="1" ht="15" customHeight="1" thickBot="1" x14ac:dyDescent="0.25">
      <c r="A1607" s="9" t="str">
        <f t="shared" si="104"/>
        <v>PREVENTIVA</v>
      </c>
      <c r="B1607" s="18">
        <f>VLOOKUP(C1607,FORNECEDORES!D:E,2,0)</f>
        <v>255287</v>
      </c>
      <c r="C1607" s="19" t="str">
        <f>VLOOKUP(D1607,FORNECEDORES!A:D,4,0)</f>
        <v>27.093.558/0060-75</v>
      </c>
      <c r="D1607" s="13" t="s">
        <v>7158</v>
      </c>
      <c r="E1607" s="20" t="str">
        <f t="shared" si="103"/>
        <v>04 0051</v>
      </c>
      <c r="F1607" s="28" t="s">
        <v>4948</v>
      </c>
      <c r="G1607" s="21" t="str">
        <f>VLOOKUP(E1607,'FILIAIS PETZ'!A:E,5,0)</f>
        <v>PETZ TAMBORÉ</v>
      </c>
      <c r="H1607" s="20" t="str">
        <f>VLOOKUP(E1607,'FILIAIS PETZ'!A:D,4,0)</f>
        <v>TMBO-SP</v>
      </c>
      <c r="I1607" s="46">
        <v>45352</v>
      </c>
      <c r="J1607" s="9" t="s">
        <v>4980</v>
      </c>
      <c r="K1607" s="9" t="s">
        <v>5858</v>
      </c>
      <c r="L1607" s="29" t="s">
        <v>7194</v>
      </c>
      <c r="M1607" s="46">
        <v>45399</v>
      </c>
      <c r="N1607" s="46">
        <v>45427</v>
      </c>
      <c r="O1607" s="46">
        <v>45407</v>
      </c>
      <c r="P1607" s="29" t="s">
        <v>4998</v>
      </c>
      <c r="Q1607" s="9">
        <v>3</v>
      </c>
      <c r="R1607" s="9">
        <v>1</v>
      </c>
      <c r="S1607" s="9" t="s">
        <v>4983</v>
      </c>
      <c r="T1607" s="9" t="s">
        <v>32</v>
      </c>
      <c r="U1607" s="9">
        <v>11002</v>
      </c>
      <c r="V1607" s="9">
        <v>11002</v>
      </c>
      <c r="W1607" s="9"/>
      <c r="X1607" s="10" t="s">
        <v>5016</v>
      </c>
      <c r="Y1607" s="10" t="s">
        <v>4980</v>
      </c>
      <c r="Z1607" s="9" t="s">
        <v>4994</v>
      </c>
      <c r="AA1607" s="9" t="s">
        <v>5732</v>
      </c>
      <c r="AB1607" s="9" t="s">
        <v>5005</v>
      </c>
      <c r="AC1607" s="10" t="s">
        <v>4999</v>
      </c>
      <c r="AD1607" s="29"/>
      <c r="AE1607" s="20" t="str">
        <f>VLOOKUP(E1607,'FILIAIS PETZ'!A:Q,17,0)</f>
        <v>SP7</v>
      </c>
      <c r="AF1607" s="20" t="str">
        <f>VLOOKUP(E1607,'FILIAIS PETZ'!A:Q,3,0)</f>
        <v>FELICIO</v>
      </c>
      <c r="AG1607" s="20" t="str">
        <f>VLOOKUP(E1607,'FILIAIS PETZ'!A:Q,2,0)</f>
        <v>R3</v>
      </c>
      <c r="AH1607" s="75">
        <v>2330</v>
      </c>
      <c r="AI1607" s="16" t="s">
        <v>6534</v>
      </c>
      <c r="AJ1607" s="43">
        <f>VLOOKUP(E1607,'FILIAIS PETZ'!$A$2:$K$2000,11,0)</f>
        <v>18328118004872</v>
      </c>
      <c r="AK1607" s="44">
        <f t="shared" si="105"/>
        <v>18328118004872</v>
      </c>
    </row>
    <row r="1608" spans="1:37" s="14" customFormat="1" ht="15" customHeight="1" thickBot="1" x14ac:dyDescent="0.25">
      <c r="A1608" s="9" t="str">
        <f t="shared" si="104"/>
        <v>PREVENTIVA</v>
      </c>
      <c r="B1608" s="18">
        <f>VLOOKUP(C1608,FORNECEDORES!D:E,2,0)</f>
        <v>4722</v>
      </c>
      <c r="C1608" s="19" t="str">
        <f>VLOOKUP(D1608,FORNECEDORES!A:D,4,0)</f>
        <v>08.100.057/0001-74</v>
      </c>
      <c r="D1608" s="13" t="s">
        <v>6219</v>
      </c>
      <c r="E1608" s="20" t="str">
        <f t="shared" si="103"/>
        <v>04 0180</v>
      </c>
      <c r="F1608" s="28" t="s">
        <v>4944</v>
      </c>
      <c r="G1608" s="21" t="str">
        <f>VLOOKUP(E1608,'FILIAIS PETZ'!A:E,5,0)</f>
        <v>PETZ TORQUATO TAPAJOS</v>
      </c>
      <c r="H1608" s="20" t="str">
        <f>VLOOKUP(E1608,'FILIAIS PETZ'!A:D,4,0)</f>
        <v>TQTP-AM</v>
      </c>
      <c r="I1608" s="46">
        <v>45352</v>
      </c>
      <c r="J1608" s="9" t="s">
        <v>4980</v>
      </c>
      <c r="K1608" s="9" t="s">
        <v>5858</v>
      </c>
      <c r="L1608" s="29" t="s">
        <v>6288</v>
      </c>
      <c r="M1608" s="46">
        <v>45359</v>
      </c>
      <c r="N1608" s="46">
        <v>45385</v>
      </c>
      <c r="O1608" s="46">
        <v>45366</v>
      </c>
      <c r="P1608" s="29" t="s">
        <v>4998</v>
      </c>
      <c r="Q1608" s="9">
        <v>3</v>
      </c>
      <c r="R1608" s="9">
        <v>1</v>
      </c>
      <c r="S1608" s="9" t="s">
        <v>4983</v>
      </c>
      <c r="T1608" s="9" t="s">
        <v>32</v>
      </c>
      <c r="U1608" s="9">
        <v>11002</v>
      </c>
      <c r="V1608" s="9">
        <v>11002</v>
      </c>
      <c r="W1608" s="9"/>
      <c r="X1608" s="10" t="s">
        <v>5016</v>
      </c>
      <c r="Y1608" s="9" t="s">
        <v>4994</v>
      </c>
      <c r="Z1608" s="9" t="s">
        <v>4994</v>
      </c>
      <c r="AA1608" s="9" t="s">
        <v>5732</v>
      </c>
      <c r="AB1608" s="10" t="s">
        <v>5040</v>
      </c>
      <c r="AC1608" s="10" t="s">
        <v>4999</v>
      </c>
      <c r="AD1608" s="29"/>
      <c r="AE1608" s="20" t="str">
        <f>VLOOKUP(E1608,'FILIAIS PETZ'!A:Q,17,0)</f>
        <v>CO-3</v>
      </c>
      <c r="AF1608" s="20" t="str">
        <f>VLOOKUP(E1608,'FILIAIS PETZ'!A:Q,3,0)</f>
        <v>FELICIO</v>
      </c>
      <c r="AG1608" s="20" t="str">
        <f>VLOOKUP(E1608,'FILIAIS PETZ'!A:Q,2,0)</f>
        <v>R3</v>
      </c>
      <c r="AH1608" s="75">
        <v>5570</v>
      </c>
      <c r="AI1608" s="16" t="s">
        <v>6534</v>
      </c>
      <c r="AJ1608" s="43">
        <f>VLOOKUP(E1608,'FILIAIS PETZ'!$A$2:$K$2000,11,0)</f>
        <v>18328118017346</v>
      </c>
      <c r="AK1608" s="44">
        <f t="shared" si="105"/>
        <v>18328118017346</v>
      </c>
    </row>
    <row r="1609" spans="1:37" s="14" customFormat="1" ht="15" customHeight="1" thickBot="1" x14ac:dyDescent="0.25">
      <c r="A1609" s="9" t="str">
        <f t="shared" si="104"/>
        <v>PREVENTIVA</v>
      </c>
      <c r="B1609" s="18">
        <f>VLOOKUP(C1609,FORNECEDORES!D:E,2,0)</f>
        <v>132859</v>
      </c>
      <c r="C1609" s="19" t="str">
        <f>VLOOKUP(D1609,FORNECEDORES!A:D,4,0)</f>
        <v>27.093.558/0006-20</v>
      </c>
      <c r="D1609" s="13" t="s">
        <v>7131</v>
      </c>
      <c r="E1609" s="20" t="str">
        <f t="shared" si="103"/>
        <v>04 0198</v>
      </c>
      <c r="F1609" s="28" t="s">
        <v>4967</v>
      </c>
      <c r="G1609" s="21" t="str">
        <f>VLOOKUP(E1609,'FILIAIS PETZ'!A:E,5,0)</f>
        <v>PETZ SHOPPING SUL VALPARAISO</v>
      </c>
      <c r="H1609" s="20" t="str">
        <f>VLOOKUP(E1609,'FILIAIS PETZ'!A:D,4,0)</f>
        <v>VALP-GO</v>
      </c>
      <c r="I1609" s="46">
        <v>45352</v>
      </c>
      <c r="J1609" s="9" t="s">
        <v>4980</v>
      </c>
      <c r="K1609" s="9" t="s">
        <v>5858</v>
      </c>
      <c r="L1609" s="29" t="s">
        <v>7176</v>
      </c>
      <c r="M1609" s="46">
        <v>45399</v>
      </c>
      <c r="N1609" s="46">
        <v>45427</v>
      </c>
      <c r="O1609" s="46">
        <v>45407</v>
      </c>
      <c r="P1609" s="29" t="s">
        <v>4998</v>
      </c>
      <c r="Q1609" s="9">
        <v>3</v>
      </c>
      <c r="R1609" s="9">
        <v>1</v>
      </c>
      <c r="S1609" s="9" t="s">
        <v>4983</v>
      </c>
      <c r="T1609" s="9" t="s">
        <v>32</v>
      </c>
      <c r="U1609" s="9">
        <v>11002</v>
      </c>
      <c r="V1609" s="9">
        <v>11002</v>
      </c>
      <c r="W1609" s="9"/>
      <c r="X1609" s="10" t="s">
        <v>5016</v>
      </c>
      <c r="Y1609" s="10" t="s">
        <v>4980</v>
      </c>
      <c r="Z1609" s="9" t="s">
        <v>4994</v>
      </c>
      <c r="AA1609" s="9" t="s">
        <v>5732</v>
      </c>
      <c r="AB1609" s="9" t="s">
        <v>5005</v>
      </c>
      <c r="AC1609" s="10" t="s">
        <v>4999</v>
      </c>
      <c r="AD1609" s="29"/>
      <c r="AE1609" s="20" t="str">
        <f>VLOOKUP(E1609,'FILIAIS PETZ'!A:Q,17,0)</f>
        <v>CO-1</v>
      </c>
      <c r="AF1609" s="20" t="str">
        <f>VLOOKUP(E1609,'FILIAIS PETZ'!A:Q,3,0)</f>
        <v>FELICIO</v>
      </c>
      <c r="AG1609" s="20" t="str">
        <f>VLOOKUP(E1609,'FILIAIS PETZ'!A:Q,2,0)</f>
        <v>R3</v>
      </c>
      <c r="AH1609" s="75">
        <v>2330</v>
      </c>
      <c r="AI1609" s="16" t="s">
        <v>6534</v>
      </c>
      <c r="AJ1609" s="43">
        <f>VLOOKUP(E1609,'FILIAIS PETZ'!$A$2:$K$2000,11,0)</f>
        <v>18328118019390</v>
      </c>
      <c r="AK1609" s="44">
        <f t="shared" si="105"/>
        <v>18328118019390</v>
      </c>
    </row>
    <row r="1610" spans="1:37" s="14" customFormat="1" ht="15" customHeight="1" thickBot="1" x14ac:dyDescent="0.25">
      <c r="A1610" s="9" t="str">
        <f t="shared" si="104"/>
        <v>PREVENTIVA</v>
      </c>
      <c r="B1610" s="18">
        <f>VLOOKUP(C1610,FORNECEDORES!D:E,2,0)</f>
        <v>108353</v>
      </c>
      <c r="C1610" s="19" t="str">
        <f>VLOOKUP(D1610,FORNECEDORES!A:D,4,0)</f>
        <v>27.093.558/0052-65</v>
      </c>
      <c r="D1610" s="13" t="s">
        <v>7154</v>
      </c>
      <c r="E1610" s="20" t="str">
        <f t="shared" si="103"/>
        <v>04 0237</v>
      </c>
      <c r="F1610" s="28" t="s">
        <v>6532</v>
      </c>
      <c r="G1610" s="21" t="str">
        <f>VLOOKUP(E1610,'FILIAIS PETZ'!A:E,5,0)</f>
        <v>PETZ INDEPENDENCIA SHOPPING</v>
      </c>
      <c r="H1610" s="20" t="str">
        <f>VLOOKUP(E1610,'FILIAIS PETZ'!A:D,4,0)</f>
        <v>SIND-MG</v>
      </c>
      <c r="I1610" s="46">
        <v>45352</v>
      </c>
      <c r="J1610" s="9" t="s">
        <v>4980</v>
      </c>
      <c r="K1610" s="9" t="s">
        <v>5858</v>
      </c>
      <c r="L1610" s="29" t="s">
        <v>7181</v>
      </c>
      <c r="M1610" s="46">
        <v>45399</v>
      </c>
      <c r="N1610" s="46">
        <v>45427</v>
      </c>
      <c r="O1610" s="46">
        <v>45407</v>
      </c>
      <c r="P1610" s="29" t="s">
        <v>4998</v>
      </c>
      <c r="Q1610" s="9">
        <v>3</v>
      </c>
      <c r="R1610" s="9">
        <v>1</v>
      </c>
      <c r="S1610" s="9" t="s">
        <v>4983</v>
      </c>
      <c r="T1610" s="9" t="s">
        <v>32</v>
      </c>
      <c r="U1610" s="9">
        <v>11002</v>
      </c>
      <c r="V1610" s="9">
        <v>11002</v>
      </c>
      <c r="W1610" s="9"/>
      <c r="X1610" s="10" t="s">
        <v>5016</v>
      </c>
      <c r="Y1610" s="10" t="s">
        <v>4980</v>
      </c>
      <c r="Z1610" s="9" t="s">
        <v>4994</v>
      </c>
      <c r="AA1610" s="9" t="s">
        <v>5732</v>
      </c>
      <c r="AB1610" s="9" t="s">
        <v>5005</v>
      </c>
      <c r="AC1610" s="10" t="s">
        <v>4999</v>
      </c>
      <c r="AD1610" s="29"/>
      <c r="AE1610" s="20" t="str">
        <f>VLOOKUP(E1610,'FILIAIS PETZ'!A:Q,17,0)</f>
        <v>MG-1</v>
      </c>
      <c r="AF1610" s="20" t="str">
        <f>VLOOKUP(E1610,'FILIAIS PETZ'!A:Q,3,0)</f>
        <v>FELICIO</v>
      </c>
      <c r="AG1610" s="20" t="str">
        <f>VLOOKUP(E1610,'FILIAIS PETZ'!A:Q,2,0)</f>
        <v>R3</v>
      </c>
      <c r="AH1610" s="75">
        <v>2330</v>
      </c>
      <c r="AI1610" s="16" t="s">
        <v>6534</v>
      </c>
      <c r="AJ1610" s="43">
        <f>VLOOKUP(E1610,'FILIAIS PETZ'!$A$2:$K$2000,11,0)</f>
        <v>18328118022501</v>
      </c>
      <c r="AK1610" s="44">
        <f t="shared" si="105"/>
        <v>18328118022501</v>
      </c>
    </row>
    <row r="1611" spans="1:37" s="14" customFormat="1" ht="15" customHeight="1" thickBot="1" x14ac:dyDescent="0.25">
      <c r="A1611" s="9" t="str">
        <f t="shared" si="104"/>
        <v>PREVENTIVA</v>
      </c>
      <c r="B1611" s="18">
        <f>VLOOKUP(C1611,FORNECEDORES!D:E,2,0)</f>
        <v>285085</v>
      </c>
      <c r="C1611" s="19" t="str">
        <f>VLOOKUP(D1611,FORNECEDORES!A:D,4,0)</f>
        <v>27.093.558/0032-11</v>
      </c>
      <c r="D1611" s="13" t="s">
        <v>7143</v>
      </c>
      <c r="E1611" s="20" t="str">
        <f t="shared" si="103"/>
        <v>04 0093</v>
      </c>
      <c r="F1611" s="28" t="s">
        <v>4942</v>
      </c>
      <c r="G1611" s="21" t="str">
        <f>VLOOKUP(E1611,'FILIAIS PETZ'!A:E,5,0)</f>
        <v>PETZ INDAIATUBA</v>
      </c>
      <c r="H1611" s="20" t="str">
        <f>VLOOKUP(E1611,'FILIAIS PETZ'!A:D,4,0)</f>
        <v>INDT-SP</v>
      </c>
      <c r="I1611" s="46">
        <v>45352</v>
      </c>
      <c r="J1611" s="9" t="s">
        <v>4980</v>
      </c>
      <c r="K1611" s="9" t="s">
        <v>5858</v>
      </c>
      <c r="L1611" s="29" t="s">
        <v>7200</v>
      </c>
      <c r="M1611" s="46">
        <v>45399</v>
      </c>
      <c r="N1611" s="46">
        <v>45427</v>
      </c>
      <c r="O1611" s="46">
        <v>45407</v>
      </c>
      <c r="P1611" s="29" t="s">
        <v>4998</v>
      </c>
      <c r="Q1611" s="9">
        <v>3</v>
      </c>
      <c r="R1611" s="9">
        <v>1</v>
      </c>
      <c r="S1611" s="9" t="s">
        <v>4983</v>
      </c>
      <c r="T1611" s="9" t="s">
        <v>32</v>
      </c>
      <c r="U1611" s="9">
        <v>11002</v>
      </c>
      <c r="V1611" s="9">
        <v>11002</v>
      </c>
      <c r="W1611" s="9"/>
      <c r="X1611" s="10" t="s">
        <v>5016</v>
      </c>
      <c r="Y1611" s="10" t="s">
        <v>4980</v>
      </c>
      <c r="Z1611" s="9" t="s">
        <v>4994</v>
      </c>
      <c r="AA1611" s="9" t="s">
        <v>5732</v>
      </c>
      <c r="AB1611" s="9" t="s">
        <v>5005</v>
      </c>
      <c r="AC1611" s="10" t="s">
        <v>4999</v>
      </c>
      <c r="AD1611" s="29"/>
      <c r="AE1611" s="20" t="str">
        <f>VLOOKUP(E1611,'FILIAIS PETZ'!A:Q,17,0)</f>
        <v>SP7</v>
      </c>
      <c r="AF1611" s="20" t="str">
        <f>VLOOKUP(E1611,'FILIAIS PETZ'!A:Q,3,0)</f>
        <v>FELICIO</v>
      </c>
      <c r="AG1611" s="20" t="str">
        <f>VLOOKUP(E1611,'FILIAIS PETZ'!A:Q,2,0)</f>
        <v>R3</v>
      </c>
      <c r="AH1611" s="75">
        <v>2330</v>
      </c>
      <c r="AI1611" s="16" t="s">
        <v>6534</v>
      </c>
      <c r="AJ1611" s="43">
        <f>VLOOKUP(E1611,'FILIAIS PETZ'!$A$2:$K$2000,11,0)</f>
        <v>18328118008517</v>
      </c>
      <c r="AK1611" s="44">
        <f t="shared" si="105"/>
        <v>18328118008517</v>
      </c>
    </row>
    <row r="1612" spans="1:37" s="14" customFormat="1" ht="15" customHeight="1" thickBot="1" x14ac:dyDescent="0.25">
      <c r="A1612" s="9" t="str">
        <f t="shared" si="104"/>
        <v>PREVENTIVA</v>
      </c>
      <c r="B1612" s="18">
        <f>VLOOKUP(C1612,FORNECEDORES!D:E,2,0)</f>
        <v>108353</v>
      </c>
      <c r="C1612" s="19" t="str">
        <f>VLOOKUP(D1612,FORNECEDORES!A:D,4,0)</f>
        <v>27.093.558/0052-65</v>
      </c>
      <c r="D1612" s="13" t="s">
        <v>7154</v>
      </c>
      <c r="E1612" s="20" t="str">
        <f t="shared" si="103"/>
        <v>04 0122</v>
      </c>
      <c r="F1612" s="28" t="s">
        <v>6386</v>
      </c>
      <c r="G1612" s="21" t="str">
        <f>VLOOKUP(E1612,'FILIAIS PETZ'!A:E,5,0)</f>
        <v>PETZ JUIZ DE FORA</v>
      </c>
      <c r="H1612" s="20" t="str">
        <f>VLOOKUP(E1612,'FILIAIS PETZ'!A:D,4,0)</f>
        <v>JUZF-MG</v>
      </c>
      <c r="I1612" s="46">
        <v>45352</v>
      </c>
      <c r="J1612" s="9" t="s">
        <v>4980</v>
      </c>
      <c r="K1612" s="9" t="s">
        <v>5858</v>
      </c>
      <c r="L1612" s="29" t="s">
        <v>7198</v>
      </c>
      <c r="M1612" s="46">
        <v>45399</v>
      </c>
      <c r="N1612" s="46">
        <v>45427</v>
      </c>
      <c r="O1612" s="46">
        <v>45407</v>
      </c>
      <c r="P1612" s="29" t="s">
        <v>4998</v>
      </c>
      <c r="Q1612" s="9">
        <v>3</v>
      </c>
      <c r="R1612" s="9">
        <v>1</v>
      </c>
      <c r="S1612" s="9" t="s">
        <v>4983</v>
      </c>
      <c r="T1612" s="9" t="s">
        <v>32</v>
      </c>
      <c r="U1612" s="9">
        <v>11002</v>
      </c>
      <c r="V1612" s="9">
        <v>11002</v>
      </c>
      <c r="W1612" s="9"/>
      <c r="X1612" s="10" t="s">
        <v>5016</v>
      </c>
      <c r="Y1612" s="10" t="s">
        <v>4980</v>
      </c>
      <c r="Z1612" s="9" t="s">
        <v>4994</v>
      </c>
      <c r="AA1612" s="9" t="s">
        <v>5732</v>
      </c>
      <c r="AB1612" s="9" t="s">
        <v>5005</v>
      </c>
      <c r="AC1612" s="10" t="s">
        <v>4999</v>
      </c>
      <c r="AD1612" s="29"/>
      <c r="AE1612" s="20" t="str">
        <f>VLOOKUP(E1612,'FILIAIS PETZ'!A:Q,17,0)</f>
        <v>MG-1</v>
      </c>
      <c r="AF1612" s="20" t="str">
        <f>VLOOKUP(E1612,'FILIAIS PETZ'!A:Q,3,0)</f>
        <v>FELICIO</v>
      </c>
      <c r="AG1612" s="20" t="str">
        <f>VLOOKUP(E1612,'FILIAIS PETZ'!A:Q,2,0)</f>
        <v>R3</v>
      </c>
      <c r="AH1612" s="75">
        <v>2330</v>
      </c>
      <c r="AI1612" s="16" t="s">
        <v>6534</v>
      </c>
      <c r="AJ1612" s="43">
        <f>VLOOKUP(E1612,'FILIAIS PETZ'!$A$2:$K$2000,11,0)</f>
        <v>18328118011810</v>
      </c>
      <c r="AK1612" s="44">
        <f t="shared" si="105"/>
        <v>18328118011810</v>
      </c>
    </row>
    <row r="1613" spans="1:37" s="14" customFormat="1" ht="15" customHeight="1" thickBot="1" x14ac:dyDescent="0.25">
      <c r="A1613" s="84" t="str">
        <f>J1613</f>
        <v>PREVENTIVA</v>
      </c>
      <c r="B1613" s="18">
        <f>VLOOKUP(C1613,FORNECEDORES!D:E,2,0)</f>
        <v>4990</v>
      </c>
      <c r="C1613" s="19" t="str">
        <f>VLOOKUP(D1613,FORNECEDORES!A:D,4,0)</f>
        <v>27.093.558/0012-78</v>
      </c>
      <c r="D1613" s="13" t="s">
        <v>7133</v>
      </c>
      <c r="E1613" s="20" t="str">
        <f t="shared" si="103"/>
        <v>04 0238</v>
      </c>
      <c r="F1613" s="28" t="s">
        <v>5730</v>
      </c>
      <c r="G1613" s="21" t="str">
        <f>VLOOKUP(E1613,'FILIAIS PETZ'!A:E,5,0)</f>
        <v>PETZ SILVIANO BRANDÃO</v>
      </c>
      <c r="H1613" s="20" t="str">
        <f>VLOOKUP(E1613,'FILIAIS PETZ'!A:D,4,0)</f>
        <v>SVBD-MG</v>
      </c>
      <c r="I1613" s="46">
        <v>45352</v>
      </c>
      <c r="J1613" s="9" t="s">
        <v>4980</v>
      </c>
      <c r="K1613" s="9" t="s">
        <v>5858</v>
      </c>
      <c r="L1613" s="29" t="s">
        <v>11628</v>
      </c>
      <c r="M1613" s="46">
        <v>45399</v>
      </c>
      <c r="N1613" s="46">
        <v>45532</v>
      </c>
      <c r="O1613" s="46">
        <v>45513</v>
      </c>
      <c r="P1613" s="29" t="s">
        <v>4998</v>
      </c>
      <c r="Q1613" s="9">
        <v>3</v>
      </c>
      <c r="R1613" s="9">
        <v>1</v>
      </c>
      <c r="S1613" s="9" t="s">
        <v>4983</v>
      </c>
      <c r="T1613" s="9" t="s">
        <v>32</v>
      </c>
      <c r="U1613" s="9">
        <v>11002</v>
      </c>
      <c r="V1613" s="9">
        <v>11002</v>
      </c>
      <c r="W1613" s="9"/>
      <c r="X1613" s="10" t="s">
        <v>5016</v>
      </c>
      <c r="Y1613" s="10" t="s">
        <v>4980</v>
      </c>
      <c r="Z1613" s="9" t="s">
        <v>4994</v>
      </c>
      <c r="AA1613" s="9" t="s">
        <v>5732</v>
      </c>
      <c r="AB1613" s="9" t="s">
        <v>5005</v>
      </c>
      <c r="AC1613" s="10" t="s">
        <v>4999</v>
      </c>
      <c r="AD1613" s="29"/>
      <c r="AE1613" s="20" t="str">
        <f>VLOOKUP(E1613,'FILIAIS PETZ'!A:Q,17,0)</f>
        <v>MG-2</v>
      </c>
      <c r="AF1613" s="20" t="str">
        <f>VLOOKUP(E1613,'FILIAIS PETZ'!A:Q,3,0)</f>
        <v>FELICIO</v>
      </c>
      <c r="AG1613" s="20" t="str">
        <f>VLOOKUP(E1613,'FILIAIS PETZ'!A:Q,2,0)</f>
        <v>R3</v>
      </c>
      <c r="AH1613" s="75">
        <v>2330</v>
      </c>
      <c r="AI1613" s="16" t="s">
        <v>6534</v>
      </c>
      <c r="AJ1613" s="43">
        <f>VLOOKUP(E1613,'FILIAIS PETZ'!$A$2:$K$2000,11,0)</f>
        <v>18328118022188</v>
      </c>
      <c r="AK1613" s="44">
        <f t="shared" si="105"/>
        <v>18328118022188</v>
      </c>
    </row>
    <row r="1614" spans="1:37" s="14" customFormat="1" ht="15" customHeight="1" thickBot="1" x14ac:dyDescent="0.25">
      <c r="A1614" s="9" t="str">
        <f t="shared" si="104"/>
        <v>PREVENTIVA</v>
      </c>
      <c r="B1614" s="18">
        <f>VLOOKUP(C1614,FORNECEDORES!D:E,2,0)</f>
        <v>4722</v>
      </c>
      <c r="C1614" s="19" t="str">
        <f>VLOOKUP(D1614,FORNECEDORES!A:D,4,0)</f>
        <v>08.100.057/0001-74</v>
      </c>
      <c r="D1614" s="13" t="s">
        <v>6219</v>
      </c>
      <c r="E1614" s="20" t="str">
        <f t="shared" si="103"/>
        <v>04 0232</v>
      </c>
      <c r="F1614" s="28" t="s">
        <v>4956</v>
      </c>
      <c r="G1614" s="21" t="str">
        <f>VLOOKUP(E1614,'FILIAIS PETZ'!A:E,5,0)</f>
        <v>PETZ VARZEA GRANDE</v>
      </c>
      <c r="H1614" s="20" t="str">
        <f>VLOOKUP(E1614,'FILIAIS PETZ'!A:D,4,0)</f>
        <v>VGDE-MT</v>
      </c>
      <c r="I1614" s="46">
        <v>45352</v>
      </c>
      <c r="J1614" s="9" t="s">
        <v>4980</v>
      </c>
      <c r="K1614" s="9" t="s">
        <v>5858</v>
      </c>
      <c r="L1614" s="29" t="s">
        <v>6281</v>
      </c>
      <c r="M1614" s="46">
        <v>45359</v>
      </c>
      <c r="N1614" s="46">
        <v>45385</v>
      </c>
      <c r="O1614" s="46">
        <v>45366</v>
      </c>
      <c r="P1614" s="29" t="s">
        <v>4998</v>
      </c>
      <c r="Q1614" s="9">
        <v>3</v>
      </c>
      <c r="R1614" s="9">
        <v>1</v>
      </c>
      <c r="S1614" s="9" t="s">
        <v>4983</v>
      </c>
      <c r="T1614" s="9" t="s">
        <v>32</v>
      </c>
      <c r="U1614" s="9">
        <v>11002</v>
      </c>
      <c r="V1614" s="9">
        <v>11002</v>
      </c>
      <c r="W1614" s="9"/>
      <c r="X1614" s="10" t="s">
        <v>5016</v>
      </c>
      <c r="Y1614" s="9" t="s">
        <v>4994</v>
      </c>
      <c r="Z1614" s="9" t="s">
        <v>4994</v>
      </c>
      <c r="AA1614" s="9" t="s">
        <v>5732</v>
      </c>
      <c r="AB1614" s="10" t="s">
        <v>5040</v>
      </c>
      <c r="AC1614" s="10" t="s">
        <v>4999</v>
      </c>
      <c r="AD1614" s="29"/>
      <c r="AE1614" s="20" t="str">
        <f>VLOOKUP(E1614,'FILIAIS PETZ'!A:Q,17,0)</f>
        <v>CO-3</v>
      </c>
      <c r="AF1614" s="20" t="str">
        <f>VLOOKUP(E1614,'FILIAIS PETZ'!A:Q,3,0)</f>
        <v>FELICIO</v>
      </c>
      <c r="AG1614" s="20" t="str">
        <f>VLOOKUP(E1614,'FILIAIS PETZ'!A:Q,2,0)</f>
        <v>R3</v>
      </c>
      <c r="AH1614" s="75">
        <v>2330</v>
      </c>
      <c r="AI1614" s="16" t="s">
        <v>6534</v>
      </c>
      <c r="AJ1614" s="43">
        <f>VLOOKUP(E1614,'FILIAIS PETZ'!$A$2:$K$2000,11,0)</f>
        <v>18328118021963</v>
      </c>
      <c r="AK1614" s="44">
        <f t="shared" si="105"/>
        <v>18328118021963</v>
      </c>
    </row>
    <row r="1615" spans="1:37" s="14" customFormat="1" ht="15" customHeight="1" thickBot="1" x14ac:dyDescent="0.25">
      <c r="A1615" s="9">
        <f t="shared" si="104"/>
        <v>864655</v>
      </c>
      <c r="B1615" s="18">
        <f>VLOOKUP(C1615,FORNECEDORES!D:E,2,0)</f>
        <v>24422</v>
      </c>
      <c r="C1615" s="19" t="str">
        <f>VLOOKUP(D1615,FORNECEDORES!A:D,4,0)</f>
        <v>00.865.512/0001-10</v>
      </c>
      <c r="D1615" s="13" t="s">
        <v>1214</v>
      </c>
      <c r="E1615" s="20" t="str">
        <f t="shared" si="103"/>
        <v>04 0032</v>
      </c>
      <c r="F1615" s="28" t="s">
        <v>4951</v>
      </c>
      <c r="G1615" s="21" t="str">
        <f>VLOOKUP(E1615,'FILIAIS PETZ'!A:E,5,0)</f>
        <v>PETZ JAGUARE</v>
      </c>
      <c r="H1615" s="20" t="str">
        <f>VLOOKUP(E1615,'FILIAIS PETZ'!A:D,4,0)</f>
        <v>JGRE-SP</v>
      </c>
      <c r="I1615" s="46">
        <v>45352</v>
      </c>
      <c r="J1615" s="9">
        <v>864655</v>
      </c>
      <c r="K1615" s="9" t="s">
        <v>5858</v>
      </c>
      <c r="L1615" s="29" t="s">
        <v>6131</v>
      </c>
      <c r="M1615" s="46">
        <v>45358</v>
      </c>
      <c r="N1615" s="46">
        <v>45378</v>
      </c>
      <c r="O1615" s="46">
        <v>45359</v>
      </c>
      <c r="P1615" s="29" t="s">
        <v>4982</v>
      </c>
      <c r="Q1615" s="9">
        <v>3</v>
      </c>
      <c r="R1615" s="9">
        <v>1</v>
      </c>
      <c r="S1615" s="9" t="s">
        <v>4983</v>
      </c>
      <c r="T1615" s="9" t="s">
        <v>32</v>
      </c>
      <c r="U1615" s="9">
        <v>11002</v>
      </c>
      <c r="V1615" s="9">
        <v>11002</v>
      </c>
      <c r="W1615" s="9"/>
      <c r="X1615" s="9" t="s">
        <v>4985</v>
      </c>
      <c r="Y1615" s="9" t="s">
        <v>4993</v>
      </c>
      <c r="Z1615" s="9" t="s">
        <v>4993</v>
      </c>
      <c r="AA1615" s="9" t="s">
        <v>4989</v>
      </c>
      <c r="AB1615" s="9" t="s">
        <v>5005</v>
      </c>
      <c r="AC1615" s="9" t="s">
        <v>4988</v>
      </c>
      <c r="AD1615" s="29" t="s">
        <v>6489</v>
      </c>
      <c r="AE1615" s="20" t="str">
        <f>VLOOKUP(E1615,'FILIAIS PETZ'!A:Q,17,0)</f>
        <v>SP7</v>
      </c>
      <c r="AF1615" s="20" t="str">
        <f>VLOOKUP(E1615,'FILIAIS PETZ'!A:Q,3,0)</f>
        <v>FELICIO</v>
      </c>
      <c r="AG1615" s="20" t="str">
        <f>VLOOKUP(E1615,'FILIAIS PETZ'!A:Q,2,0)</f>
        <v>R3</v>
      </c>
      <c r="AH1615" s="75">
        <v>15868.48</v>
      </c>
      <c r="AI1615" s="16" t="s">
        <v>6022</v>
      </c>
      <c r="AJ1615" s="43">
        <f>VLOOKUP(E1615,'FILIAIS PETZ'!$A$2:$K$2000,11,0)</f>
        <v>18328118003205</v>
      </c>
      <c r="AK1615" s="44">
        <f t="shared" si="105"/>
        <v>18328118003205</v>
      </c>
    </row>
    <row r="1616" spans="1:37" s="14" customFormat="1" ht="15" customHeight="1" thickBot="1" x14ac:dyDescent="0.25">
      <c r="A1616" s="9" t="s">
        <v>4980</v>
      </c>
      <c r="B1616" s="18">
        <f>VLOOKUP(C1616,FORNECEDORES!D:E,2,0)</f>
        <v>55666</v>
      </c>
      <c r="C1616" s="19" t="str">
        <f>VLOOKUP(D1616,FORNECEDORES!A:D,4,0)</f>
        <v>33.045.885/0001-02</v>
      </c>
      <c r="D1616" s="13" t="s">
        <v>2848</v>
      </c>
      <c r="E1616" s="20" t="str">
        <f t="shared" si="103"/>
        <v>04 0010</v>
      </c>
      <c r="F1616" s="28" t="s">
        <v>8983</v>
      </c>
      <c r="G1616" s="21" t="str">
        <f>VLOOKUP(E1616,'FILIAIS PETZ'!A:E,5,0)</f>
        <v>PETZ SANTA CECILIA</v>
      </c>
      <c r="H1616" s="20" t="str">
        <f>VLOOKUP(E1616,'FILIAIS PETZ'!A:D,4,0)</f>
        <v>STCE-SP</v>
      </c>
      <c r="I1616" s="46">
        <v>45352</v>
      </c>
      <c r="J1616" s="9" t="s">
        <v>4980</v>
      </c>
      <c r="K1616" s="9" t="s">
        <v>9035</v>
      </c>
      <c r="L1616" s="29" t="s">
        <v>9812</v>
      </c>
      <c r="M1616" s="46">
        <v>45371</v>
      </c>
      <c r="N1616" s="46">
        <v>45399</v>
      </c>
      <c r="O1616" s="46">
        <v>45376</v>
      </c>
      <c r="P1616" s="29" t="s">
        <v>4998</v>
      </c>
      <c r="Q1616" s="9">
        <v>3</v>
      </c>
      <c r="R1616" s="9" t="s">
        <v>4991</v>
      </c>
      <c r="S1616" s="9" t="s">
        <v>4983</v>
      </c>
      <c r="T1616" s="9" t="s">
        <v>32</v>
      </c>
      <c r="U1616" s="9">
        <v>11002</v>
      </c>
      <c r="V1616" s="9">
        <v>11002</v>
      </c>
      <c r="W1616" s="9"/>
      <c r="X1616" s="10" t="s">
        <v>4992</v>
      </c>
      <c r="Y1616" s="9" t="s">
        <v>4980</v>
      </c>
      <c r="Z1616" s="9" t="s">
        <v>4980</v>
      </c>
      <c r="AA1616" s="9" t="s">
        <v>4992</v>
      </c>
      <c r="AB1616" s="9" t="s">
        <v>5066</v>
      </c>
      <c r="AC1616" s="9" t="s">
        <v>4999</v>
      </c>
      <c r="AD1616" s="9"/>
      <c r="AE1616" s="20" t="str">
        <f>VLOOKUP(E1616,'FILIAIS PETZ'!A:Q,17,0)</f>
        <v>SP2</v>
      </c>
      <c r="AF1616" s="20" t="str">
        <f>VLOOKUP(E1616,'FILIAIS PETZ'!A:Q,3,0)</f>
        <v>FELICIO</v>
      </c>
      <c r="AG1616" s="20" t="str">
        <f>VLOOKUP(E1616,'FILIAIS PETZ'!A:Q,2,0)</f>
        <v>R3</v>
      </c>
      <c r="AH1616" s="75">
        <v>1250</v>
      </c>
      <c r="AI1616" s="68" t="s">
        <v>6000</v>
      </c>
      <c r="AJ1616" s="43">
        <f>VLOOKUP(E1616,'FILIAIS PETZ'!$A$2:$K$2000,11,0)</f>
        <v>18328118001938</v>
      </c>
      <c r="AK1616" s="44">
        <v>18328118001938</v>
      </c>
    </row>
    <row r="1617" spans="1:37" s="14" customFormat="1" ht="15" customHeight="1" thickBot="1" x14ac:dyDescent="0.25">
      <c r="A1617" s="9" t="s">
        <v>4980</v>
      </c>
      <c r="B1617" s="18">
        <f>VLOOKUP(C1617,FORNECEDORES!D:E,2,0)</f>
        <v>93074</v>
      </c>
      <c r="C1617" s="19" t="str">
        <f>VLOOKUP(D1617,FORNECEDORES!A:D,4,0)</f>
        <v>29.739.737/0053-33</v>
      </c>
      <c r="D1617" s="13" t="s">
        <v>7598</v>
      </c>
      <c r="E1617" s="20" t="str">
        <f t="shared" si="103"/>
        <v>04 0011</v>
      </c>
      <c r="F1617" s="28" t="s">
        <v>8976</v>
      </c>
      <c r="G1617" s="21" t="str">
        <f>VLOOKUP(E1617,'FILIAIS PETZ'!A:E,5,0)</f>
        <v>PETZ AUGUSTA</v>
      </c>
      <c r="H1617" s="20" t="str">
        <f>VLOOKUP(E1617,'FILIAIS PETZ'!A:D,4,0)</f>
        <v>AUGT-SP</v>
      </c>
      <c r="I1617" s="46">
        <v>45352</v>
      </c>
      <c r="J1617" s="9" t="s">
        <v>4980</v>
      </c>
      <c r="K1617" s="9" t="s">
        <v>7223</v>
      </c>
      <c r="L1617" s="29" t="s">
        <v>9813</v>
      </c>
      <c r="M1617" s="46">
        <v>45365</v>
      </c>
      <c r="N1617" s="46">
        <v>45427</v>
      </c>
      <c r="O1617" s="46">
        <v>45408</v>
      </c>
      <c r="P1617" s="29" t="s">
        <v>4998</v>
      </c>
      <c r="Q1617" s="9">
        <v>3</v>
      </c>
      <c r="R1617" s="9" t="s">
        <v>4991</v>
      </c>
      <c r="S1617" s="9" t="s">
        <v>4983</v>
      </c>
      <c r="T1617" s="9" t="s">
        <v>32</v>
      </c>
      <c r="U1617" s="9">
        <v>11002</v>
      </c>
      <c r="V1617" s="9">
        <v>11002</v>
      </c>
      <c r="W1617" s="9"/>
      <c r="X1617" s="10" t="s">
        <v>5033</v>
      </c>
      <c r="Y1617" s="10" t="s">
        <v>4980</v>
      </c>
      <c r="Z1617" s="10" t="s">
        <v>4980</v>
      </c>
      <c r="AA1617" s="10" t="s">
        <v>5033</v>
      </c>
      <c r="AB1617" s="10" t="s">
        <v>5066</v>
      </c>
      <c r="AC1617" s="9" t="s">
        <v>4999</v>
      </c>
      <c r="AD1617" s="9"/>
      <c r="AE1617" s="20" t="str">
        <f>VLOOKUP(E1617,'FILIAIS PETZ'!A:Q,17,0)</f>
        <v>SP2</v>
      </c>
      <c r="AF1617" s="20" t="str">
        <f>VLOOKUP(E1617,'FILIAIS PETZ'!A:Q,3,0)</f>
        <v>FELICIO</v>
      </c>
      <c r="AG1617" s="20" t="str">
        <f>VLOOKUP(E1617,'FILIAIS PETZ'!A:Q,2,0)</f>
        <v>R3</v>
      </c>
      <c r="AH1617" s="75">
        <v>370</v>
      </c>
      <c r="AI1617" s="68" t="s">
        <v>6002</v>
      </c>
      <c r="AJ1617" s="43">
        <f>VLOOKUP(E1617,'FILIAIS PETZ'!$A$2:$K$2000,11,0)</f>
        <v>18328118001776</v>
      </c>
      <c r="AK1617" s="44">
        <v>18328118001776</v>
      </c>
    </row>
    <row r="1618" spans="1:37" s="14" customFormat="1" ht="15" customHeight="1" thickBot="1" x14ac:dyDescent="0.25">
      <c r="A1618" s="9" t="s">
        <v>4980</v>
      </c>
      <c r="B1618" s="18">
        <f>VLOOKUP(C1618,FORNECEDORES!D:E,2,0)</f>
        <v>6740</v>
      </c>
      <c r="C1618" s="19" t="str">
        <f>VLOOKUP(D1618,FORNECEDORES!A:D,4,0)</f>
        <v>29.739.737/0052-52</v>
      </c>
      <c r="D1618" s="13" t="s">
        <v>7597</v>
      </c>
      <c r="E1618" s="20" t="str">
        <f t="shared" si="103"/>
        <v>04 0247</v>
      </c>
      <c r="F1618" s="28" t="s">
        <v>8967</v>
      </c>
      <c r="G1618" s="21" t="str">
        <f>VLOOKUP(E1618,'FILIAIS PETZ'!A:E,5,0)</f>
        <v>PETZ AV GOIÁS</v>
      </c>
      <c r="H1618" s="20" t="str">
        <f>VLOOKUP(E1618,'FILIAIS PETZ'!A:D,4,0)</f>
        <v>AVGO-SP</v>
      </c>
      <c r="I1618" s="46">
        <v>45352</v>
      </c>
      <c r="J1618" s="9" t="s">
        <v>4980</v>
      </c>
      <c r="K1618" s="9" t="s">
        <v>7223</v>
      </c>
      <c r="L1618" s="29" t="s">
        <v>9814</v>
      </c>
      <c r="M1618" s="46">
        <v>45355</v>
      </c>
      <c r="N1618" s="46">
        <v>45427</v>
      </c>
      <c r="O1618" s="46">
        <v>45408</v>
      </c>
      <c r="P1618" s="29" t="s">
        <v>4998</v>
      </c>
      <c r="Q1618" s="9">
        <v>3</v>
      </c>
      <c r="R1618" s="9" t="s">
        <v>4991</v>
      </c>
      <c r="S1618" s="9" t="s">
        <v>4983</v>
      </c>
      <c r="T1618" s="9" t="s">
        <v>32</v>
      </c>
      <c r="U1618" s="9">
        <v>11002</v>
      </c>
      <c r="V1618" s="9">
        <v>11002</v>
      </c>
      <c r="W1618" s="9"/>
      <c r="X1618" s="10" t="s">
        <v>5033</v>
      </c>
      <c r="Y1618" s="10" t="s">
        <v>4980</v>
      </c>
      <c r="Z1618" s="10" t="s">
        <v>4980</v>
      </c>
      <c r="AA1618" s="10" t="s">
        <v>5033</v>
      </c>
      <c r="AB1618" s="10" t="s">
        <v>5066</v>
      </c>
      <c r="AC1618" s="9" t="s">
        <v>4999</v>
      </c>
      <c r="AD1618" s="9"/>
      <c r="AE1618" s="20" t="str">
        <f>VLOOKUP(E1618,'FILIAIS PETZ'!A:Q,17,0)</f>
        <v>SP3</v>
      </c>
      <c r="AF1618" s="20" t="str">
        <f>VLOOKUP(E1618,'FILIAIS PETZ'!A:Q,3,0)</f>
        <v>FELICIO</v>
      </c>
      <c r="AG1618" s="20" t="str">
        <f>VLOOKUP(E1618,'FILIAIS PETZ'!A:Q,2,0)</f>
        <v>R3</v>
      </c>
      <c r="AH1618" s="75">
        <v>370</v>
      </c>
      <c r="AI1618" s="68" t="s">
        <v>6002</v>
      </c>
      <c r="AJ1618" s="43" t="str">
        <f>VLOOKUP(E1618,'FILIAIS PETZ'!$A$2:$K$2000,11,0)</f>
        <v>18.328.118/0236-64</v>
      </c>
      <c r="AK1618" s="44" t="s">
        <v>9093</v>
      </c>
    </row>
    <row r="1619" spans="1:37" s="14" customFormat="1" ht="15" customHeight="1" thickBot="1" x14ac:dyDescent="0.25">
      <c r="A1619" s="9" t="s">
        <v>4980</v>
      </c>
      <c r="B1619" s="18">
        <f>VLOOKUP(C1619,FORNECEDORES!D:E,2,0)</f>
        <v>179505</v>
      </c>
      <c r="C1619" s="19" t="str">
        <f>VLOOKUP(D1619,FORNECEDORES!A:D,4,0)</f>
        <v>29.739.737/0046-04</v>
      </c>
      <c r="D1619" s="13" t="s">
        <v>7599</v>
      </c>
      <c r="E1619" s="20" t="str">
        <f t="shared" si="103"/>
        <v>04 0125</v>
      </c>
      <c r="F1619" s="28" t="s">
        <v>8981</v>
      </c>
      <c r="G1619" s="21" t="str">
        <f>VLOOKUP(E1619,'FILIAIS PETZ'!A:E,5,0)</f>
        <v>PETZ CERRO CORA</v>
      </c>
      <c r="H1619" s="20" t="str">
        <f>VLOOKUP(E1619,'FILIAIS PETZ'!A:D,4,0)</f>
        <v>CORA-SP</v>
      </c>
      <c r="I1619" s="46">
        <v>45352</v>
      </c>
      <c r="J1619" s="9" t="s">
        <v>4980</v>
      </c>
      <c r="K1619" s="9" t="s">
        <v>7223</v>
      </c>
      <c r="L1619" s="29" t="s">
        <v>9815</v>
      </c>
      <c r="M1619" s="46">
        <v>45355</v>
      </c>
      <c r="N1619" s="46">
        <v>45427</v>
      </c>
      <c r="O1619" s="46">
        <v>45408</v>
      </c>
      <c r="P1619" s="29" t="s">
        <v>4998</v>
      </c>
      <c r="Q1619" s="9">
        <v>3</v>
      </c>
      <c r="R1619" s="9" t="s">
        <v>4991</v>
      </c>
      <c r="S1619" s="9" t="s">
        <v>4983</v>
      </c>
      <c r="T1619" s="9" t="s">
        <v>32</v>
      </c>
      <c r="U1619" s="9">
        <v>11002</v>
      </c>
      <c r="V1619" s="9">
        <v>11002</v>
      </c>
      <c r="W1619" s="9"/>
      <c r="X1619" s="10" t="s">
        <v>5033</v>
      </c>
      <c r="Y1619" s="10" t="s">
        <v>4980</v>
      </c>
      <c r="Z1619" s="10" t="s">
        <v>4980</v>
      </c>
      <c r="AA1619" s="10" t="s">
        <v>5033</v>
      </c>
      <c r="AB1619" s="10" t="s">
        <v>5066</v>
      </c>
      <c r="AC1619" s="9" t="s">
        <v>4999</v>
      </c>
      <c r="AD1619" s="9"/>
      <c r="AE1619" s="20" t="str">
        <f>VLOOKUP(E1619,'FILIAIS PETZ'!A:Q,17,0)</f>
        <v>SP7</v>
      </c>
      <c r="AF1619" s="20" t="str">
        <f>VLOOKUP(E1619,'FILIAIS PETZ'!A:Q,3,0)</f>
        <v>FELICIO</v>
      </c>
      <c r="AG1619" s="20" t="str">
        <f>VLOOKUP(E1619,'FILIAIS PETZ'!A:Q,2,0)</f>
        <v>R3</v>
      </c>
      <c r="AH1619" s="75">
        <v>370</v>
      </c>
      <c r="AI1619" s="68" t="s">
        <v>6002</v>
      </c>
      <c r="AJ1619" s="43">
        <f>VLOOKUP(E1619,'FILIAIS PETZ'!$A$2:$K$2000,11,0)</f>
        <v>18328118013600</v>
      </c>
      <c r="AK1619" s="44">
        <v>18328118013600</v>
      </c>
    </row>
    <row r="1620" spans="1:37" s="14" customFormat="1" ht="15" customHeight="1" thickBot="1" x14ac:dyDescent="0.25">
      <c r="A1620" s="9" t="s">
        <v>4980</v>
      </c>
      <c r="B1620" s="18">
        <f>VLOOKUP(C1620,FORNECEDORES!D:E,2,0)</f>
        <v>6740</v>
      </c>
      <c r="C1620" s="19" t="str">
        <f>VLOOKUP(D1620,FORNECEDORES!A:D,4,0)</f>
        <v>29.739.737/0052-52</v>
      </c>
      <c r="D1620" s="13" t="s">
        <v>7597</v>
      </c>
      <c r="E1620" s="20" t="str">
        <f t="shared" si="103"/>
        <v>04 0024</v>
      </c>
      <c r="F1620" s="28" t="s">
        <v>8626</v>
      </c>
      <c r="G1620" s="21" t="str">
        <f>VLOOKUP(E1620,'FILIAIS PETZ'!A:E,5,0)</f>
        <v>PETZ DIADEMA</v>
      </c>
      <c r="H1620" s="20" t="str">
        <f>VLOOKUP(E1620,'FILIAIS PETZ'!A:D,4,0)</f>
        <v>DDMA-SP</v>
      </c>
      <c r="I1620" s="46">
        <v>45352</v>
      </c>
      <c r="J1620" s="9" t="s">
        <v>4980</v>
      </c>
      <c r="K1620" s="9" t="s">
        <v>7223</v>
      </c>
      <c r="L1620" s="29" t="s">
        <v>9816</v>
      </c>
      <c r="M1620" s="46">
        <v>45355</v>
      </c>
      <c r="N1620" s="46">
        <v>45427</v>
      </c>
      <c r="O1620" s="46">
        <v>45408</v>
      </c>
      <c r="P1620" s="29" t="s">
        <v>4998</v>
      </c>
      <c r="Q1620" s="9">
        <v>3</v>
      </c>
      <c r="R1620" s="9" t="s">
        <v>4991</v>
      </c>
      <c r="S1620" s="9" t="s">
        <v>4983</v>
      </c>
      <c r="T1620" s="9" t="s">
        <v>32</v>
      </c>
      <c r="U1620" s="9">
        <v>11002</v>
      </c>
      <c r="V1620" s="9">
        <v>11002</v>
      </c>
      <c r="W1620" s="9"/>
      <c r="X1620" s="10" t="s">
        <v>5033</v>
      </c>
      <c r="Y1620" s="10" t="s">
        <v>4980</v>
      </c>
      <c r="Z1620" s="10" t="s">
        <v>4980</v>
      </c>
      <c r="AA1620" s="10" t="s">
        <v>5033</v>
      </c>
      <c r="AB1620" s="10" t="s">
        <v>5066</v>
      </c>
      <c r="AC1620" s="9" t="s">
        <v>4999</v>
      </c>
      <c r="AD1620" s="9"/>
      <c r="AE1620" s="20" t="str">
        <f>VLOOKUP(E1620,'FILIAIS PETZ'!A:Q,17,0)</f>
        <v>SP3</v>
      </c>
      <c r="AF1620" s="20" t="str">
        <f>VLOOKUP(E1620,'FILIAIS PETZ'!A:Q,3,0)</f>
        <v>FELICIO</v>
      </c>
      <c r="AG1620" s="20" t="str">
        <f>VLOOKUP(E1620,'FILIAIS PETZ'!A:Q,2,0)</f>
        <v>R3</v>
      </c>
      <c r="AH1620" s="75">
        <v>740</v>
      </c>
      <c r="AI1620" s="68" t="s">
        <v>6002</v>
      </c>
      <c r="AJ1620" s="43">
        <f>VLOOKUP(E1620,'FILIAIS PETZ'!$A$2:$K$2000,11,0)</f>
        <v>18328118000966</v>
      </c>
      <c r="AK1620" s="44">
        <v>18328118000966</v>
      </c>
    </row>
    <row r="1621" spans="1:37" s="14" customFormat="1" ht="15" customHeight="1" thickBot="1" x14ac:dyDescent="0.25">
      <c r="A1621" s="9" t="s">
        <v>4980</v>
      </c>
      <c r="B1621" s="18">
        <f>VLOOKUP(C1621,FORNECEDORES!D:E,2,0)</f>
        <v>179505</v>
      </c>
      <c r="C1621" s="19" t="str">
        <f>VLOOKUP(D1621,FORNECEDORES!A:D,4,0)</f>
        <v>29.739.737/0046-04</v>
      </c>
      <c r="D1621" s="13" t="s">
        <v>7599</v>
      </c>
      <c r="E1621" s="20" t="str">
        <f t="shared" si="103"/>
        <v>04 0221</v>
      </c>
      <c r="F1621" s="28" t="s">
        <v>8980</v>
      </c>
      <c r="G1621" s="21" t="str">
        <f>VLOOKUP(E1621,'FILIAIS PETZ'!A:E,5,0)</f>
        <v>PETZ GASTAO VIDIGAL</v>
      </c>
      <c r="H1621" s="20" t="str">
        <f>VLOOKUP(E1621,'FILIAIS PETZ'!A:D,4,0)</f>
        <v>GVDL-SP</v>
      </c>
      <c r="I1621" s="46">
        <v>45352</v>
      </c>
      <c r="J1621" s="9" t="s">
        <v>4980</v>
      </c>
      <c r="K1621" s="9" t="s">
        <v>7223</v>
      </c>
      <c r="L1621" s="29" t="s">
        <v>9817</v>
      </c>
      <c r="M1621" s="46">
        <v>45355</v>
      </c>
      <c r="N1621" s="46">
        <v>45427</v>
      </c>
      <c r="O1621" s="46">
        <v>45408</v>
      </c>
      <c r="P1621" s="29" t="s">
        <v>4998</v>
      </c>
      <c r="Q1621" s="9">
        <v>3</v>
      </c>
      <c r="R1621" s="9" t="s">
        <v>4991</v>
      </c>
      <c r="S1621" s="9" t="s">
        <v>4983</v>
      </c>
      <c r="T1621" s="9" t="s">
        <v>32</v>
      </c>
      <c r="U1621" s="9">
        <v>11002</v>
      </c>
      <c r="V1621" s="9">
        <v>11002</v>
      </c>
      <c r="W1621" s="9"/>
      <c r="X1621" s="10" t="s">
        <v>5033</v>
      </c>
      <c r="Y1621" s="10" t="s">
        <v>4980</v>
      </c>
      <c r="Z1621" s="10" t="s">
        <v>4980</v>
      </c>
      <c r="AA1621" s="10" t="s">
        <v>5033</v>
      </c>
      <c r="AB1621" s="10" t="s">
        <v>5066</v>
      </c>
      <c r="AC1621" s="9" t="s">
        <v>4999</v>
      </c>
      <c r="AD1621" s="9"/>
      <c r="AE1621" s="20" t="str">
        <f>VLOOKUP(E1621,'FILIAIS PETZ'!A:Q,17,0)</f>
        <v>SP7</v>
      </c>
      <c r="AF1621" s="20" t="str">
        <f>VLOOKUP(E1621,'FILIAIS PETZ'!A:Q,3,0)</f>
        <v>FELICIO</v>
      </c>
      <c r="AG1621" s="20" t="str">
        <f>VLOOKUP(E1621,'FILIAIS PETZ'!A:Q,2,0)</f>
        <v>R3</v>
      </c>
      <c r="AH1621" s="75">
        <v>370</v>
      </c>
      <c r="AI1621" s="68" t="s">
        <v>6002</v>
      </c>
      <c r="AJ1621" s="43">
        <f>VLOOKUP(E1621,'FILIAIS PETZ'!$A$2:$K$2000,11,0)</f>
        <v>18328118021025</v>
      </c>
      <c r="AK1621" s="44">
        <v>18328118021025</v>
      </c>
    </row>
    <row r="1622" spans="1:37" s="14" customFormat="1" ht="15" customHeight="1" thickBot="1" x14ac:dyDescent="0.25">
      <c r="A1622" s="9" t="s">
        <v>4980</v>
      </c>
      <c r="B1622" s="18">
        <f>VLOOKUP(C1622,FORNECEDORES!D:E,2,0)</f>
        <v>6740</v>
      </c>
      <c r="C1622" s="19" t="str">
        <f>VLOOKUP(D1622,FORNECEDORES!A:D,4,0)</f>
        <v>29.739.737/0052-52</v>
      </c>
      <c r="D1622" s="13" t="s">
        <v>7597</v>
      </c>
      <c r="E1622" s="20" t="str">
        <f t="shared" si="103"/>
        <v>04 0138</v>
      </c>
      <c r="F1622" s="28" t="s">
        <v>8627</v>
      </c>
      <c r="G1622" s="21" t="str">
        <f>VLOOKUP(E1622,'FILIAIS PETZ'!A:E,5,0)</f>
        <v>PETZ JOÃO FIRMINO</v>
      </c>
      <c r="H1622" s="20" t="str">
        <f>VLOOKUP(E1622,'FILIAIS PETZ'!A:D,4,0)</f>
        <v>JFIR-SP</v>
      </c>
      <c r="I1622" s="46">
        <v>45352</v>
      </c>
      <c r="J1622" s="9" t="s">
        <v>4980</v>
      </c>
      <c r="K1622" s="9" t="s">
        <v>7223</v>
      </c>
      <c r="L1622" s="29" t="s">
        <v>9818</v>
      </c>
      <c r="M1622" s="46">
        <v>45355</v>
      </c>
      <c r="N1622" s="46">
        <v>45427</v>
      </c>
      <c r="O1622" s="46">
        <v>45408</v>
      </c>
      <c r="P1622" s="29" t="s">
        <v>4998</v>
      </c>
      <c r="Q1622" s="9">
        <v>3</v>
      </c>
      <c r="R1622" s="9" t="s">
        <v>4991</v>
      </c>
      <c r="S1622" s="9" t="s">
        <v>4983</v>
      </c>
      <c r="T1622" s="9" t="s">
        <v>32</v>
      </c>
      <c r="U1622" s="9">
        <v>11002</v>
      </c>
      <c r="V1622" s="9">
        <v>11002</v>
      </c>
      <c r="W1622" s="9"/>
      <c r="X1622" s="10" t="s">
        <v>5033</v>
      </c>
      <c r="Y1622" s="10" t="s">
        <v>4980</v>
      </c>
      <c r="Z1622" s="10" t="s">
        <v>4980</v>
      </c>
      <c r="AA1622" s="10" t="s">
        <v>5033</v>
      </c>
      <c r="AB1622" s="10" t="s">
        <v>5066</v>
      </c>
      <c r="AC1622" s="9" t="s">
        <v>4999</v>
      </c>
      <c r="AD1622" s="9"/>
      <c r="AE1622" s="20" t="str">
        <f>VLOOKUP(E1622,'FILIAIS PETZ'!A:Q,17,0)</f>
        <v>SP3</v>
      </c>
      <c r="AF1622" s="20" t="str">
        <f>VLOOKUP(E1622,'FILIAIS PETZ'!A:Q,3,0)</f>
        <v>FELICIO</v>
      </c>
      <c r="AG1622" s="20" t="str">
        <f>VLOOKUP(E1622,'FILIAIS PETZ'!A:Q,2,0)</f>
        <v>R3</v>
      </c>
      <c r="AH1622" s="75">
        <v>740</v>
      </c>
      <c r="AI1622" s="68" t="s">
        <v>6002</v>
      </c>
      <c r="AJ1622" s="43">
        <f>VLOOKUP(E1622,'FILIAIS PETZ'!$A$2:$K$2000,11,0)</f>
        <v>18328118012972</v>
      </c>
      <c r="AK1622" s="44">
        <v>18328118012972</v>
      </c>
    </row>
    <row r="1623" spans="1:37" s="14" customFormat="1" ht="15" customHeight="1" thickBot="1" x14ac:dyDescent="0.25">
      <c r="A1623" s="9" t="s">
        <v>4980</v>
      </c>
      <c r="B1623" s="18">
        <f>VLOOKUP(C1623,FORNECEDORES!D:E,2,0)</f>
        <v>179505</v>
      </c>
      <c r="C1623" s="19" t="str">
        <f>VLOOKUP(D1623,FORNECEDORES!A:D,4,0)</f>
        <v>29.739.737/0046-04</v>
      </c>
      <c r="D1623" s="13" t="s">
        <v>7599</v>
      </c>
      <c r="E1623" s="20" t="str">
        <f t="shared" si="103"/>
        <v>04 0060</v>
      </c>
      <c r="F1623" s="28" t="s">
        <v>8625</v>
      </c>
      <c r="G1623" s="21" t="str">
        <f>VLOOKUP(E1623,'FILIAIS PETZ'!A:E,5,0)</f>
        <v>PETZ PACAEMBU</v>
      </c>
      <c r="H1623" s="20" t="str">
        <f>VLOOKUP(E1623,'FILIAIS PETZ'!A:D,4,0)</f>
        <v>PCBU-SP</v>
      </c>
      <c r="I1623" s="46">
        <v>45352</v>
      </c>
      <c r="J1623" s="9" t="s">
        <v>4980</v>
      </c>
      <c r="K1623" s="9" t="s">
        <v>7223</v>
      </c>
      <c r="L1623" s="29" t="s">
        <v>9819</v>
      </c>
      <c r="M1623" s="46">
        <v>45355</v>
      </c>
      <c r="N1623" s="46">
        <v>45427</v>
      </c>
      <c r="O1623" s="46">
        <v>45408</v>
      </c>
      <c r="P1623" s="29" t="s">
        <v>4998</v>
      </c>
      <c r="Q1623" s="9">
        <v>3</v>
      </c>
      <c r="R1623" s="9" t="s">
        <v>4991</v>
      </c>
      <c r="S1623" s="9" t="s">
        <v>4983</v>
      </c>
      <c r="T1623" s="9" t="s">
        <v>32</v>
      </c>
      <c r="U1623" s="9">
        <v>11002</v>
      </c>
      <c r="V1623" s="9">
        <v>11002</v>
      </c>
      <c r="W1623" s="9"/>
      <c r="X1623" s="10" t="s">
        <v>5033</v>
      </c>
      <c r="Y1623" s="10" t="s">
        <v>4980</v>
      </c>
      <c r="Z1623" s="10" t="s">
        <v>4980</v>
      </c>
      <c r="AA1623" s="10" t="s">
        <v>5033</v>
      </c>
      <c r="AB1623" s="10" t="s">
        <v>5066</v>
      </c>
      <c r="AC1623" s="9" t="s">
        <v>4999</v>
      </c>
      <c r="AD1623" s="9"/>
      <c r="AE1623" s="20" t="str">
        <f>VLOOKUP(E1623,'FILIAIS PETZ'!A:Q,17,0)</f>
        <v>SP2</v>
      </c>
      <c r="AF1623" s="20" t="str">
        <f>VLOOKUP(E1623,'FILIAIS PETZ'!A:Q,3,0)</f>
        <v>FELICIO</v>
      </c>
      <c r="AG1623" s="20" t="str">
        <f>VLOOKUP(E1623,'FILIAIS PETZ'!A:Q,2,0)</f>
        <v>R3</v>
      </c>
      <c r="AH1623" s="75">
        <v>370</v>
      </c>
      <c r="AI1623" s="68" t="s">
        <v>6002</v>
      </c>
      <c r="AJ1623" s="43">
        <f>VLOOKUP(E1623,'FILIAIS PETZ'!$A$2:$K$2000,11,0)</f>
        <v>18328118006220</v>
      </c>
      <c r="AK1623" s="44">
        <v>18328118006220</v>
      </c>
    </row>
    <row r="1624" spans="1:37" s="14" customFormat="1" ht="15" customHeight="1" thickBot="1" x14ac:dyDescent="0.25">
      <c r="A1624" s="9" t="s">
        <v>4980</v>
      </c>
      <c r="B1624" s="18">
        <f>VLOOKUP(C1624,FORNECEDORES!D:E,2,0)</f>
        <v>6740</v>
      </c>
      <c r="C1624" s="19" t="str">
        <f>VLOOKUP(D1624,FORNECEDORES!A:D,4,0)</f>
        <v>29.739.737/0052-52</v>
      </c>
      <c r="D1624" s="13" t="s">
        <v>7597</v>
      </c>
      <c r="E1624" s="20" t="str">
        <f t="shared" si="103"/>
        <v>04 0068</v>
      </c>
      <c r="F1624" s="28" t="s">
        <v>8958</v>
      </c>
      <c r="G1624" s="21" t="str">
        <f>VLOOKUP(E1624,'FILIAIS PETZ'!A:E,5,0)</f>
        <v>PETZ PEREIRA BARRETO</v>
      </c>
      <c r="H1624" s="20" t="str">
        <f>VLOOKUP(E1624,'FILIAIS PETZ'!A:D,4,0)</f>
        <v>PBAR-SP</v>
      </c>
      <c r="I1624" s="46">
        <v>45352</v>
      </c>
      <c r="J1624" s="9" t="s">
        <v>4980</v>
      </c>
      <c r="K1624" s="9" t="s">
        <v>7223</v>
      </c>
      <c r="L1624" s="29" t="s">
        <v>9820</v>
      </c>
      <c r="M1624" s="46">
        <v>45355</v>
      </c>
      <c r="N1624" s="46">
        <v>45427</v>
      </c>
      <c r="O1624" s="46">
        <v>45408</v>
      </c>
      <c r="P1624" s="29" t="s">
        <v>4998</v>
      </c>
      <c r="Q1624" s="9">
        <v>3</v>
      </c>
      <c r="R1624" s="9" t="s">
        <v>4991</v>
      </c>
      <c r="S1624" s="9" t="s">
        <v>4983</v>
      </c>
      <c r="T1624" s="9" t="s">
        <v>32</v>
      </c>
      <c r="U1624" s="9">
        <v>11002</v>
      </c>
      <c r="V1624" s="9">
        <v>11002</v>
      </c>
      <c r="W1624" s="9"/>
      <c r="X1624" s="10" t="s">
        <v>5033</v>
      </c>
      <c r="Y1624" s="10" t="s">
        <v>4980</v>
      </c>
      <c r="Z1624" s="10" t="s">
        <v>4980</v>
      </c>
      <c r="AA1624" s="10" t="s">
        <v>5033</v>
      </c>
      <c r="AB1624" s="10" t="s">
        <v>5066</v>
      </c>
      <c r="AC1624" s="9" t="s">
        <v>4999</v>
      </c>
      <c r="AD1624" s="9"/>
      <c r="AE1624" s="20" t="str">
        <f>VLOOKUP(E1624,'FILIAIS PETZ'!A:Q,17,0)</f>
        <v>SP3</v>
      </c>
      <c r="AF1624" s="20" t="str">
        <f>VLOOKUP(E1624,'FILIAIS PETZ'!A:Q,3,0)</f>
        <v>FELICIO</v>
      </c>
      <c r="AG1624" s="20" t="str">
        <f>VLOOKUP(E1624,'FILIAIS PETZ'!A:Q,2,0)</f>
        <v>R3</v>
      </c>
      <c r="AH1624" s="75">
        <v>370</v>
      </c>
      <c r="AI1624" s="68" t="s">
        <v>6002</v>
      </c>
      <c r="AJ1624" s="43">
        <f>VLOOKUP(E1624,'FILIAIS PETZ'!$A$2:$K$2000,11,0)</f>
        <v>18328118007111</v>
      </c>
      <c r="AK1624" s="44">
        <v>18328118007111</v>
      </c>
    </row>
    <row r="1625" spans="1:37" s="14" customFormat="1" ht="15" customHeight="1" thickBot="1" x14ac:dyDescent="0.25">
      <c r="A1625" s="9" t="s">
        <v>4980</v>
      </c>
      <c r="B1625" s="18">
        <f>VLOOKUP(C1625,FORNECEDORES!D:E,2,0)</f>
        <v>179505</v>
      </c>
      <c r="C1625" s="19" t="str">
        <f>VLOOKUP(D1625,FORNECEDORES!A:D,4,0)</f>
        <v>29.739.737/0046-04</v>
      </c>
      <c r="D1625" s="13" t="s">
        <v>7599</v>
      </c>
      <c r="E1625" s="20" t="str">
        <f t="shared" si="103"/>
        <v>04 0059</v>
      </c>
      <c r="F1625" s="28" t="s">
        <v>8714</v>
      </c>
      <c r="G1625" s="21" t="str">
        <f>VLOOKUP(E1625,'FILIAIS PETZ'!A:E,5,0)</f>
        <v>PETZ POMPÉIA</v>
      </c>
      <c r="H1625" s="20" t="str">
        <f>VLOOKUP(E1625,'FILIAIS PETZ'!A:D,4,0)</f>
        <v>POMP-SP</v>
      </c>
      <c r="I1625" s="46">
        <v>45352</v>
      </c>
      <c r="J1625" s="9" t="s">
        <v>4980</v>
      </c>
      <c r="K1625" s="9" t="s">
        <v>7223</v>
      </c>
      <c r="L1625" s="29" t="s">
        <v>9821</v>
      </c>
      <c r="M1625" s="46">
        <v>45355</v>
      </c>
      <c r="N1625" s="46">
        <v>45427</v>
      </c>
      <c r="O1625" s="46">
        <v>45408</v>
      </c>
      <c r="P1625" s="29" t="s">
        <v>4998</v>
      </c>
      <c r="Q1625" s="9">
        <v>3</v>
      </c>
      <c r="R1625" s="9" t="s">
        <v>4991</v>
      </c>
      <c r="S1625" s="9" t="s">
        <v>4983</v>
      </c>
      <c r="T1625" s="9" t="s">
        <v>32</v>
      </c>
      <c r="U1625" s="9">
        <v>11002</v>
      </c>
      <c r="V1625" s="9">
        <v>11002</v>
      </c>
      <c r="W1625" s="9"/>
      <c r="X1625" s="10" t="s">
        <v>5033</v>
      </c>
      <c r="Y1625" s="10" t="s">
        <v>4980</v>
      </c>
      <c r="Z1625" s="10" t="s">
        <v>4980</v>
      </c>
      <c r="AA1625" s="10" t="s">
        <v>5033</v>
      </c>
      <c r="AB1625" s="10" t="s">
        <v>5066</v>
      </c>
      <c r="AC1625" s="9" t="s">
        <v>4999</v>
      </c>
      <c r="AD1625" s="9"/>
      <c r="AE1625" s="20" t="str">
        <f>VLOOKUP(E1625,'FILIAIS PETZ'!A:Q,17,0)</f>
        <v>SP2</v>
      </c>
      <c r="AF1625" s="20" t="str">
        <f>VLOOKUP(E1625,'FILIAIS PETZ'!A:Q,3,0)</f>
        <v>FELICIO</v>
      </c>
      <c r="AG1625" s="20" t="str">
        <f>VLOOKUP(E1625,'FILIAIS PETZ'!A:Q,2,0)</f>
        <v>R3</v>
      </c>
      <c r="AH1625" s="75">
        <v>370</v>
      </c>
      <c r="AI1625" s="68" t="s">
        <v>6002</v>
      </c>
      <c r="AJ1625" s="43">
        <f>VLOOKUP(E1625,'FILIAIS PETZ'!$A$2:$K$2000,11,0)</f>
        <v>18328118005763</v>
      </c>
      <c r="AK1625" s="44">
        <v>18328118005763</v>
      </c>
    </row>
    <row r="1626" spans="1:37" s="14" customFormat="1" ht="15" customHeight="1" thickBot="1" x14ac:dyDescent="0.25">
      <c r="A1626" s="9" t="s">
        <v>4980</v>
      </c>
      <c r="B1626" s="18">
        <f>VLOOKUP(C1626,FORNECEDORES!D:E,2,0)</f>
        <v>93074</v>
      </c>
      <c r="C1626" s="19" t="str">
        <f>VLOOKUP(D1626,FORNECEDORES!A:D,4,0)</f>
        <v>29.739.737/0053-33</v>
      </c>
      <c r="D1626" s="13" t="s">
        <v>7598</v>
      </c>
      <c r="E1626" s="20" t="str">
        <f t="shared" si="103"/>
        <v>04 0067</v>
      </c>
      <c r="F1626" s="28" t="s">
        <v>8611</v>
      </c>
      <c r="G1626" s="21" t="str">
        <f>VLOOKUP(E1626,'FILIAIS PETZ'!A:E,5,0)</f>
        <v>PETZ EXTRA RICARDO JAFET</v>
      </c>
      <c r="H1626" s="20" t="str">
        <f>VLOOKUP(E1626,'FILIAIS PETZ'!A:D,4,0)</f>
        <v>RJAF-SP</v>
      </c>
      <c r="I1626" s="46">
        <v>45352</v>
      </c>
      <c r="J1626" s="9" t="s">
        <v>4980</v>
      </c>
      <c r="K1626" s="9" t="s">
        <v>7223</v>
      </c>
      <c r="L1626" s="29" t="s">
        <v>9822</v>
      </c>
      <c r="M1626" s="46">
        <v>45355</v>
      </c>
      <c r="N1626" s="46">
        <v>45427</v>
      </c>
      <c r="O1626" s="46">
        <v>45408</v>
      </c>
      <c r="P1626" s="29" t="s">
        <v>4998</v>
      </c>
      <c r="Q1626" s="9">
        <v>3</v>
      </c>
      <c r="R1626" s="9" t="s">
        <v>4991</v>
      </c>
      <c r="S1626" s="9" t="s">
        <v>4983</v>
      </c>
      <c r="T1626" s="9" t="s">
        <v>32</v>
      </c>
      <c r="U1626" s="9">
        <v>11002</v>
      </c>
      <c r="V1626" s="9">
        <v>11002</v>
      </c>
      <c r="W1626" s="9"/>
      <c r="X1626" s="10" t="s">
        <v>5033</v>
      </c>
      <c r="Y1626" s="10" t="s">
        <v>4980</v>
      </c>
      <c r="Z1626" s="10" t="s">
        <v>4980</v>
      </c>
      <c r="AA1626" s="10" t="s">
        <v>5033</v>
      </c>
      <c r="AB1626" s="10" t="s">
        <v>5066</v>
      </c>
      <c r="AC1626" s="9" t="s">
        <v>4999</v>
      </c>
      <c r="AD1626" s="9"/>
      <c r="AE1626" s="20" t="str">
        <f>VLOOKUP(E1626,'FILIAIS PETZ'!A:Q,17,0)</f>
        <v>SP2</v>
      </c>
      <c r="AF1626" s="20" t="str">
        <f>VLOOKUP(E1626,'FILIAIS PETZ'!A:Q,3,0)</f>
        <v>FELICIO</v>
      </c>
      <c r="AG1626" s="20" t="str">
        <f>VLOOKUP(E1626,'FILIAIS PETZ'!A:Q,2,0)</f>
        <v>R3</v>
      </c>
      <c r="AH1626" s="75">
        <v>1110</v>
      </c>
      <c r="AI1626" s="68" t="s">
        <v>6002</v>
      </c>
      <c r="AJ1626" s="43">
        <f>VLOOKUP(E1626,'FILIAIS PETZ'!$A$2:$K$2000,11,0)</f>
        <v>18328118006573</v>
      </c>
      <c r="AK1626" s="44">
        <v>18328118006573</v>
      </c>
    </row>
    <row r="1627" spans="1:37" s="14" customFormat="1" ht="15" customHeight="1" thickBot="1" x14ac:dyDescent="0.25">
      <c r="A1627" s="9" t="s">
        <v>4980</v>
      </c>
      <c r="B1627" s="18">
        <f>VLOOKUP(C1627,FORNECEDORES!D:E,2,0)</f>
        <v>6740</v>
      </c>
      <c r="C1627" s="19" t="str">
        <f>VLOOKUP(D1627,FORNECEDORES!A:D,4,0)</f>
        <v>29.739.737/0052-52</v>
      </c>
      <c r="D1627" s="13" t="s">
        <v>7597</v>
      </c>
      <c r="E1627" s="20" t="str">
        <f t="shared" si="103"/>
        <v>04 0003</v>
      </c>
      <c r="F1627" s="28" t="s">
        <v>8971</v>
      </c>
      <c r="G1627" s="21" t="str">
        <f>VLOOKUP(E1627,'FILIAIS PETZ'!A:E,5,0)</f>
        <v>PETZ SAO BERNARDO</v>
      </c>
      <c r="H1627" s="20" t="str">
        <f>VLOOKUP(E1627,'FILIAIS PETZ'!A:D,4,0)</f>
        <v>SBCA-SP</v>
      </c>
      <c r="I1627" s="46">
        <v>45352</v>
      </c>
      <c r="J1627" s="9" t="s">
        <v>4980</v>
      </c>
      <c r="K1627" s="9" t="s">
        <v>7223</v>
      </c>
      <c r="L1627" s="29" t="s">
        <v>9823</v>
      </c>
      <c r="M1627" s="46">
        <v>45355</v>
      </c>
      <c r="N1627" s="46">
        <v>45427</v>
      </c>
      <c r="O1627" s="46">
        <v>45408</v>
      </c>
      <c r="P1627" s="29" t="s">
        <v>4998</v>
      </c>
      <c r="Q1627" s="9">
        <v>3</v>
      </c>
      <c r="R1627" s="9" t="s">
        <v>4991</v>
      </c>
      <c r="S1627" s="9" t="s">
        <v>4983</v>
      </c>
      <c r="T1627" s="9" t="s">
        <v>32</v>
      </c>
      <c r="U1627" s="9">
        <v>11002</v>
      </c>
      <c r="V1627" s="9">
        <v>11002</v>
      </c>
      <c r="W1627" s="9"/>
      <c r="X1627" s="10" t="s">
        <v>5033</v>
      </c>
      <c r="Y1627" s="10" t="s">
        <v>4980</v>
      </c>
      <c r="Z1627" s="10" t="s">
        <v>4980</v>
      </c>
      <c r="AA1627" s="10" t="s">
        <v>5033</v>
      </c>
      <c r="AB1627" s="10" t="s">
        <v>5066</v>
      </c>
      <c r="AC1627" s="9" t="s">
        <v>4999</v>
      </c>
      <c r="AD1627" s="9"/>
      <c r="AE1627" s="20" t="str">
        <f>VLOOKUP(E1627,'FILIAIS PETZ'!A:Q,17,0)</f>
        <v>SP3</v>
      </c>
      <c r="AF1627" s="20" t="str">
        <f>VLOOKUP(E1627,'FILIAIS PETZ'!A:Q,3,0)</f>
        <v>FELICIO</v>
      </c>
      <c r="AG1627" s="20" t="str">
        <f>VLOOKUP(E1627,'FILIAIS PETZ'!A:Q,2,0)</f>
        <v>R3</v>
      </c>
      <c r="AH1627" s="75">
        <v>370</v>
      </c>
      <c r="AI1627" s="68" t="s">
        <v>6002</v>
      </c>
      <c r="AJ1627" s="43">
        <f>VLOOKUP(E1627,'FILIAIS PETZ'!$A$2:$K$2000,11,0)</f>
        <v>18328118002152</v>
      </c>
      <c r="AK1627" s="44">
        <v>18328118002152</v>
      </c>
    </row>
    <row r="1628" spans="1:37" s="14" customFormat="1" ht="15" customHeight="1" thickBot="1" x14ac:dyDescent="0.25">
      <c r="A1628" s="9" t="s">
        <v>4980</v>
      </c>
      <c r="B1628" s="18">
        <f>VLOOKUP(C1628,FORNECEDORES!D:E,2,0)</f>
        <v>6620</v>
      </c>
      <c r="C1628" s="19" t="str">
        <f>VLOOKUP(D1628,FORNECEDORES!A:D,4,0)</f>
        <v>02.666.249/0001-66</v>
      </c>
      <c r="D1628" s="13" t="s">
        <v>1360</v>
      </c>
      <c r="E1628" s="20" t="str">
        <f t="shared" si="103"/>
        <v>04 0010</v>
      </c>
      <c r="F1628" s="28" t="s">
        <v>8983</v>
      </c>
      <c r="G1628" s="21" t="str">
        <f>VLOOKUP(E1628,'FILIAIS PETZ'!A:E,5,0)</f>
        <v>PETZ SANTA CECILIA</v>
      </c>
      <c r="H1628" s="20" t="str">
        <f>VLOOKUP(E1628,'FILIAIS PETZ'!A:D,4,0)</f>
        <v>STCE-SP</v>
      </c>
      <c r="I1628" s="46">
        <v>45352</v>
      </c>
      <c r="J1628" s="9" t="s">
        <v>4980</v>
      </c>
      <c r="K1628" s="9"/>
      <c r="L1628" s="29"/>
      <c r="M1628" s="46"/>
      <c r="N1628" s="46"/>
      <c r="O1628" s="46"/>
      <c r="P1628" s="29" t="s">
        <v>4998</v>
      </c>
      <c r="Q1628" s="9" t="s">
        <v>5029</v>
      </c>
      <c r="R1628" s="9" t="s">
        <v>4991</v>
      </c>
      <c r="S1628" s="9" t="s">
        <v>4983</v>
      </c>
      <c r="T1628" s="9" t="s">
        <v>32</v>
      </c>
      <c r="U1628" s="9">
        <v>11002</v>
      </c>
      <c r="V1628" s="9">
        <v>11002</v>
      </c>
      <c r="W1628" s="9"/>
      <c r="X1628" s="10" t="s">
        <v>4996</v>
      </c>
      <c r="Y1628" s="10" t="s">
        <v>4980</v>
      </c>
      <c r="Z1628" s="10" t="s">
        <v>4980</v>
      </c>
      <c r="AA1628" s="10" t="s">
        <v>5097</v>
      </c>
      <c r="AB1628" s="10" t="s">
        <v>12942</v>
      </c>
      <c r="AC1628" s="9" t="s">
        <v>4999</v>
      </c>
      <c r="AD1628" s="9"/>
      <c r="AE1628" s="20" t="str">
        <f>VLOOKUP(E1628,'FILIAIS PETZ'!A:Q,17,0)</f>
        <v>SP2</v>
      </c>
      <c r="AF1628" s="20" t="str">
        <f>VLOOKUP(E1628,'FILIAIS PETZ'!A:Q,3,0)</f>
        <v>FELICIO</v>
      </c>
      <c r="AG1628" s="20" t="str">
        <f>VLOOKUP(E1628,'FILIAIS PETZ'!A:Q,2,0)</f>
        <v>R3</v>
      </c>
      <c r="AH1628" s="75">
        <v>400</v>
      </c>
      <c r="AI1628" s="68" t="s">
        <v>6001</v>
      </c>
      <c r="AJ1628" s="43">
        <f>VLOOKUP(E1628,'FILIAIS PETZ'!$A$2:$K$2000,11,0)</f>
        <v>18328118001938</v>
      </c>
      <c r="AK1628" s="44">
        <v>18328118001938</v>
      </c>
    </row>
    <row r="1629" spans="1:37" s="14" customFormat="1" ht="15" customHeight="1" thickBot="1" x14ac:dyDescent="0.25">
      <c r="A1629" s="9" t="str">
        <f>J1629</f>
        <v>PREVENTIVA</v>
      </c>
      <c r="B1629" s="18">
        <f>VLOOKUP(C1629,FORNECEDORES!D:E,2,0)</f>
        <v>379469</v>
      </c>
      <c r="C1629" s="19" t="str">
        <f>VLOOKUP(D1629,FORNECEDORES!A:D,4,0)</f>
        <v>01.704.331/0001-75</v>
      </c>
      <c r="D1629" s="13" t="s">
        <v>4064</v>
      </c>
      <c r="E1629" s="20" t="str">
        <f t="shared" si="103"/>
        <v>04 0247</v>
      </c>
      <c r="F1629" s="28" t="s">
        <v>8967</v>
      </c>
      <c r="G1629" s="21" t="str">
        <f>VLOOKUP(E1629,'FILIAIS PETZ'!A:E,5,0)</f>
        <v>PETZ AV GOIÁS</v>
      </c>
      <c r="H1629" s="20" t="str">
        <f>VLOOKUP(E1629,'FILIAIS PETZ'!A:D,4,0)</f>
        <v>AVGO-SP</v>
      </c>
      <c r="I1629" s="46">
        <v>45352</v>
      </c>
      <c r="J1629" s="9" t="s">
        <v>4980</v>
      </c>
      <c r="K1629" s="9" t="s">
        <v>5858</v>
      </c>
      <c r="L1629" s="29" t="s">
        <v>11532</v>
      </c>
      <c r="M1629" s="46">
        <v>45146</v>
      </c>
      <c r="N1629" s="46">
        <v>45525</v>
      </c>
      <c r="O1629" s="46">
        <v>45509</v>
      </c>
      <c r="P1629" s="29" t="s">
        <v>4998</v>
      </c>
      <c r="Q1629" s="9">
        <v>3</v>
      </c>
      <c r="R1629" s="9" t="s">
        <v>4991</v>
      </c>
      <c r="S1629" s="9" t="s">
        <v>4983</v>
      </c>
      <c r="T1629" s="9" t="s">
        <v>32</v>
      </c>
      <c r="U1629" s="9">
        <v>11002</v>
      </c>
      <c r="V1629" s="9">
        <v>11002</v>
      </c>
      <c r="W1629" s="9" t="s">
        <v>5019</v>
      </c>
      <c r="X1629" s="10" t="s">
        <v>4992</v>
      </c>
      <c r="Y1629" s="9" t="s">
        <v>4980</v>
      </c>
      <c r="Z1629" s="9" t="s">
        <v>4980</v>
      </c>
      <c r="AA1629" s="9" t="s">
        <v>4992</v>
      </c>
      <c r="AB1629" s="9" t="s">
        <v>5066</v>
      </c>
      <c r="AC1629" s="9" t="s">
        <v>4999</v>
      </c>
      <c r="AD1629" s="9"/>
      <c r="AE1629" s="20" t="str">
        <f>VLOOKUP(E1629,'FILIAIS PETZ'!A:Q,17,0)</f>
        <v>SP3</v>
      </c>
      <c r="AF1629" s="20" t="str">
        <f>VLOOKUP(E1629,'FILIAIS PETZ'!A:Q,3,0)</f>
        <v>FELICIO</v>
      </c>
      <c r="AG1629" s="20" t="str">
        <f>VLOOKUP(E1629,'FILIAIS PETZ'!A:Q,2,0)</f>
        <v>R3</v>
      </c>
      <c r="AH1629" s="75">
        <v>741.65</v>
      </c>
      <c r="AI1629" s="68" t="s">
        <v>6000</v>
      </c>
      <c r="AJ1629" s="43" t="str">
        <f>VLOOKUP(E1629,'FILIAIS PETZ'!$A$2:$K$2000,11,0)</f>
        <v>18.328.118/0236-64</v>
      </c>
      <c r="AK1629" s="44" t="s">
        <v>9093</v>
      </c>
    </row>
    <row r="1630" spans="1:37" s="14" customFormat="1" ht="15" customHeight="1" thickBot="1" x14ac:dyDescent="0.25">
      <c r="A1630" s="9" t="s">
        <v>4980</v>
      </c>
      <c r="B1630" s="18">
        <f>VLOOKUP(C1630,FORNECEDORES!D:E,2,0)</f>
        <v>6620</v>
      </c>
      <c r="C1630" s="19" t="str">
        <f>VLOOKUP(D1630,FORNECEDORES!A:D,4,0)</f>
        <v>02.666.249/0001-66</v>
      </c>
      <c r="D1630" s="13" t="s">
        <v>1360</v>
      </c>
      <c r="E1630" s="20" t="str">
        <f t="shared" si="103"/>
        <v>04 0010</v>
      </c>
      <c r="F1630" s="28" t="s">
        <v>8983</v>
      </c>
      <c r="G1630" s="21" t="str">
        <f>VLOOKUP(E1630,'FILIAIS PETZ'!A:E,5,0)</f>
        <v>PETZ SANTA CECILIA</v>
      </c>
      <c r="H1630" s="20" t="str">
        <f>VLOOKUP(E1630,'FILIAIS PETZ'!A:D,4,0)</f>
        <v>STCE-SP</v>
      </c>
      <c r="I1630" s="46">
        <v>45352</v>
      </c>
      <c r="J1630" s="9" t="s">
        <v>4980</v>
      </c>
      <c r="K1630" s="9"/>
      <c r="L1630" s="29"/>
      <c r="M1630" s="46"/>
      <c r="N1630" s="46"/>
      <c r="O1630" s="46"/>
      <c r="P1630" s="29" t="s">
        <v>4998</v>
      </c>
      <c r="Q1630" s="9">
        <v>3</v>
      </c>
      <c r="R1630" s="9">
        <v>1</v>
      </c>
      <c r="S1630" s="9">
        <v>8</v>
      </c>
      <c r="T1630" s="9" t="s">
        <v>32</v>
      </c>
      <c r="U1630" s="9" t="s">
        <v>5048</v>
      </c>
      <c r="V1630" s="9" t="s">
        <v>5048</v>
      </c>
      <c r="W1630" s="9" t="s">
        <v>5021</v>
      </c>
      <c r="X1630" s="10" t="s">
        <v>4996</v>
      </c>
      <c r="Y1630" s="10" t="s">
        <v>4980</v>
      </c>
      <c r="Z1630" s="10" t="s">
        <v>4980</v>
      </c>
      <c r="AA1630" s="10" t="s">
        <v>5097</v>
      </c>
      <c r="AB1630" s="10" t="s">
        <v>12942</v>
      </c>
      <c r="AC1630" s="9" t="s">
        <v>4999</v>
      </c>
      <c r="AD1630" s="9"/>
      <c r="AE1630" s="20" t="str">
        <f>VLOOKUP(E1630,'FILIAIS PETZ'!A:Q,17,0)</f>
        <v>SP2</v>
      </c>
      <c r="AF1630" s="20" t="str">
        <f>VLOOKUP(E1630,'FILIAIS PETZ'!A:Q,3,0)</f>
        <v>FELICIO</v>
      </c>
      <c r="AG1630" s="20" t="str">
        <f>VLOOKUP(E1630,'FILIAIS PETZ'!A:Q,2,0)</f>
        <v>R3</v>
      </c>
      <c r="AH1630" s="75">
        <v>380</v>
      </c>
      <c r="AI1630" s="68" t="s">
        <v>9824</v>
      </c>
      <c r="AJ1630" s="43">
        <f>VLOOKUP(E1630,'FILIAIS PETZ'!$A$2:$K$2000,11,0)</f>
        <v>18328118001938</v>
      </c>
      <c r="AK1630" s="44">
        <v>18328118001938</v>
      </c>
    </row>
    <row r="1631" spans="1:37" s="14" customFormat="1" ht="15" customHeight="1" thickBot="1" x14ac:dyDescent="0.25">
      <c r="A1631" s="9" t="s">
        <v>4980</v>
      </c>
      <c r="B1631" s="18">
        <f>VLOOKUP(C1631,FORNECEDORES!D:E,2,0)</f>
        <v>6620</v>
      </c>
      <c r="C1631" s="19" t="str">
        <f>VLOOKUP(D1631,FORNECEDORES!A:D,4,0)</f>
        <v>02.666.249/0001-66</v>
      </c>
      <c r="D1631" s="13" t="s">
        <v>1360</v>
      </c>
      <c r="E1631" s="20" t="str">
        <f t="shared" si="103"/>
        <v>04 0011</v>
      </c>
      <c r="F1631" s="28" t="s">
        <v>8976</v>
      </c>
      <c r="G1631" s="21" t="str">
        <f>VLOOKUP(E1631,'FILIAIS PETZ'!A:E,5,0)</f>
        <v>PETZ AUGUSTA</v>
      </c>
      <c r="H1631" s="20" t="str">
        <f>VLOOKUP(E1631,'FILIAIS PETZ'!A:D,4,0)</f>
        <v>AUGT-SP</v>
      </c>
      <c r="I1631" s="46">
        <v>45352</v>
      </c>
      <c r="J1631" s="9" t="s">
        <v>4980</v>
      </c>
      <c r="K1631" s="9"/>
      <c r="L1631" s="65" t="s">
        <v>9825</v>
      </c>
      <c r="M1631" s="46"/>
      <c r="N1631" s="46"/>
      <c r="O1631" s="46">
        <v>45399</v>
      </c>
      <c r="P1631" s="29" t="s">
        <v>4998</v>
      </c>
      <c r="Q1631" s="9">
        <v>3</v>
      </c>
      <c r="R1631" s="9">
        <v>1</v>
      </c>
      <c r="S1631" s="9">
        <v>8</v>
      </c>
      <c r="T1631" s="9" t="s">
        <v>32</v>
      </c>
      <c r="U1631" s="9" t="s">
        <v>5048</v>
      </c>
      <c r="V1631" s="9" t="s">
        <v>5048</v>
      </c>
      <c r="W1631" s="9" t="s">
        <v>5021</v>
      </c>
      <c r="X1631" s="10" t="s">
        <v>4996</v>
      </c>
      <c r="Y1631" s="10" t="s">
        <v>4980</v>
      </c>
      <c r="Z1631" s="10" t="s">
        <v>4980</v>
      </c>
      <c r="AA1631" s="10" t="s">
        <v>5097</v>
      </c>
      <c r="AB1631" s="10" t="s">
        <v>12942</v>
      </c>
      <c r="AC1631" s="9" t="s">
        <v>4999</v>
      </c>
      <c r="AD1631" s="9"/>
      <c r="AE1631" s="20" t="str">
        <f>VLOOKUP(E1631,'FILIAIS PETZ'!A:Q,17,0)</f>
        <v>SP2</v>
      </c>
      <c r="AF1631" s="20" t="str">
        <f>VLOOKUP(E1631,'FILIAIS PETZ'!A:Q,3,0)</f>
        <v>FELICIO</v>
      </c>
      <c r="AG1631" s="20" t="str">
        <f>VLOOKUP(E1631,'FILIAIS PETZ'!A:Q,2,0)</f>
        <v>R3</v>
      </c>
      <c r="AH1631" s="75">
        <v>380</v>
      </c>
      <c r="AI1631" s="68" t="s">
        <v>9824</v>
      </c>
      <c r="AJ1631" s="43">
        <f>VLOOKUP(E1631,'FILIAIS PETZ'!$A$2:$K$2000,11,0)</f>
        <v>18328118001776</v>
      </c>
      <c r="AK1631" s="44">
        <v>18328118001776</v>
      </c>
    </row>
    <row r="1632" spans="1:37" s="14" customFormat="1" ht="15" customHeight="1" thickBot="1" x14ac:dyDescent="0.25">
      <c r="A1632" s="9" t="s">
        <v>4980</v>
      </c>
      <c r="B1632" s="18">
        <f>VLOOKUP(C1632,FORNECEDORES!D:E,2,0)</f>
        <v>6620</v>
      </c>
      <c r="C1632" s="19" t="str">
        <f>VLOOKUP(D1632,FORNECEDORES!A:D,4,0)</f>
        <v>02.666.249/0001-66</v>
      </c>
      <c r="D1632" s="13" t="s">
        <v>1360</v>
      </c>
      <c r="E1632" s="20" t="str">
        <f t="shared" si="103"/>
        <v>04 0067</v>
      </c>
      <c r="F1632" s="28" t="s">
        <v>8611</v>
      </c>
      <c r="G1632" s="21" t="str">
        <f>VLOOKUP(E1632,'FILIAIS PETZ'!A:E,5,0)</f>
        <v>PETZ EXTRA RICARDO JAFET</v>
      </c>
      <c r="H1632" s="20" t="str">
        <f>VLOOKUP(E1632,'FILIAIS PETZ'!A:D,4,0)</f>
        <v>RJAF-SP</v>
      </c>
      <c r="I1632" s="46">
        <v>45352</v>
      </c>
      <c r="J1632" s="9" t="s">
        <v>4980</v>
      </c>
      <c r="K1632" s="9"/>
      <c r="L1632" s="65" t="s">
        <v>9826</v>
      </c>
      <c r="M1632" s="46"/>
      <c r="N1632" s="46"/>
      <c r="O1632" s="46">
        <v>45399</v>
      </c>
      <c r="P1632" s="29" t="s">
        <v>4998</v>
      </c>
      <c r="Q1632" s="9">
        <v>3</v>
      </c>
      <c r="R1632" s="9">
        <v>1</v>
      </c>
      <c r="S1632" s="9">
        <v>8</v>
      </c>
      <c r="T1632" s="9" t="s">
        <v>32</v>
      </c>
      <c r="U1632" s="9" t="s">
        <v>5048</v>
      </c>
      <c r="V1632" s="9" t="s">
        <v>5048</v>
      </c>
      <c r="W1632" s="9" t="s">
        <v>5021</v>
      </c>
      <c r="X1632" s="10" t="s">
        <v>4996</v>
      </c>
      <c r="Y1632" s="10" t="s">
        <v>4980</v>
      </c>
      <c r="Z1632" s="10" t="s">
        <v>4980</v>
      </c>
      <c r="AA1632" s="10" t="s">
        <v>5097</v>
      </c>
      <c r="AB1632" s="10" t="s">
        <v>12942</v>
      </c>
      <c r="AC1632" s="9" t="s">
        <v>4999</v>
      </c>
      <c r="AD1632" s="9"/>
      <c r="AE1632" s="20" t="str">
        <f>VLOOKUP(E1632,'FILIAIS PETZ'!A:Q,17,0)</f>
        <v>SP2</v>
      </c>
      <c r="AF1632" s="20" t="str">
        <f>VLOOKUP(E1632,'FILIAIS PETZ'!A:Q,3,0)</f>
        <v>FELICIO</v>
      </c>
      <c r="AG1632" s="20" t="str">
        <f>VLOOKUP(E1632,'FILIAIS PETZ'!A:Q,2,0)</f>
        <v>R3</v>
      </c>
      <c r="AH1632" s="75">
        <v>490</v>
      </c>
      <c r="AI1632" s="68" t="s">
        <v>9824</v>
      </c>
      <c r="AJ1632" s="43">
        <f>VLOOKUP(E1632,'FILIAIS PETZ'!$A$2:$K$2000,11,0)</f>
        <v>18328118006573</v>
      </c>
      <c r="AK1632" s="44">
        <v>18328118006573</v>
      </c>
    </row>
    <row r="1633" spans="1:37" s="14" customFormat="1" ht="15" customHeight="1" thickBot="1" x14ac:dyDescent="0.25">
      <c r="A1633" s="9" t="s">
        <v>4980</v>
      </c>
      <c r="B1633" s="18">
        <f>VLOOKUP(C1633,FORNECEDORES!D:E,2,0)</f>
        <v>4722</v>
      </c>
      <c r="C1633" s="19" t="str">
        <f>VLOOKUP(D1633,FORNECEDORES!A:D,4,0)</f>
        <v>08.100.057/0001-74</v>
      </c>
      <c r="D1633" s="13" t="s">
        <v>6219</v>
      </c>
      <c r="E1633" s="20" t="str">
        <f t="shared" si="103"/>
        <v>04 0247</v>
      </c>
      <c r="F1633" s="28" t="s">
        <v>8967</v>
      </c>
      <c r="G1633" s="21" t="str">
        <f>VLOOKUP(E1633,'FILIAIS PETZ'!A:E,5,0)</f>
        <v>PETZ AV GOIÁS</v>
      </c>
      <c r="H1633" s="20" t="str">
        <f>VLOOKUP(E1633,'FILIAIS PETZ'!A:D,4,0)</f>
        <v>AVGO-SP</v>
      </c>
      <c r="I1633" s="46">
        <v>45352</v>
      </c>
      <c r="J1633" s="9" t="s">
        <v>4980</v>
      </c>
      <c r="K1633" s="9" t="s">
        <v>9035</v>
      </c>
      <c r="L1633" s="29" t="s">
        <v>9827</v>
      </c>
      <c r="M1633" s="46">
        <v>45359</v>
      </c>
      <c r="N1633" s="46">
        <v>45434</v>
      </c>
      <c r="O1633" s="46">
        <v>45414</v>
      </c>
      <c r="P1633" s="29" t="s">
        <v>4998</v>
      </c>
      <c r="Q1633" s="9">
        <v>3</v>
      </c>
      <c r="R1633" s="9">
        <v>1</v>
      </c>
      <c r="S1633" s="9" t="s">
        <v>4983</v>
      </c>
      <c r="T1633" s="9" t="s">
        <v>32</v>
      </c>
      <c r="U1633" s="9">
        <v>11002</v>
      </c>
      <c r="V1633" s="9">
        <v>11002</v>
      </c>
      <c r="W1633" s="9"/>
      <c r="X1633" s="10" t="s">
        <v>5016</v>
      </c>
      <c r="Y1633" s="9" t="s">
        <v>4994</v>
      </c>
      <c r="Z1633" s="9" t="s">
        <v>4994</v>
      </c>
      <c r="AA1633" s="9" t="s">
        <v>5732</v>
      </c>
      <c r="AB1633" s="10" t="s">
        <v>5040</v>
      </c>
      <c r="AC1633" s="9" t="s">
        <v>4999</v>
      </c>
      <c r="AD1633" s="9"/>
      <c r="AE1633" s="20" t="str">
        <f>VLOOKUP(E1633,'FILIAIS PETZ'!A:Q,17,0)</f>
        <v>SP3</v>
      </c>
      <c r="AF1633" s="20" t="str">
        <f>VLOOKUP(E1633,'FILIAIS PETZ'!A:Q,3,0)</f>
        <v>FELICIO</v>
      </c>
      <c r="AG1633" s="20" t="str">
        <f>VLOOKUP(E1633,'FILIAIS PETZ'!A:Q,2,0)</f>
        <v>R3</v>
      </c>
      <c r="AH1633" s="75">
        <v>2330</v>
      </c>
      <c r="AI1633" s="68" t="s">
        <v>9828</v>
      </c>
      <c r="AJ1633" s="43" t="str">
        <f>VLOOKUP(E1633,'FILIAIS PETZ'!$A$2:$K$2000,11,0)</f>
        <v>18.328.118/0236-64</v>
      </c>
      <c r="AK1633" s="44" t="s">
        <v>9093</v>
      </c>
    </row>
    <row r="1634" spans="1:37" s="14" customFormat="1" ht="15" customHeight="1" thickBot="1" x14ac:dyDescent="0.25">
      <c r="A1634" s="9" t="s">
        <v>4980</v>
      </c>
      <c r="B1634" s="18">
        <f>VLOOKUP(C1634,FORNECEDORES!D:E,2,0)</f>
        <v>4722</v>
      </c>
      <c r="C1634" s="19" t="str">
        <f>VLOOKUP(D1634,FORNECEDORES!A:D,4,0)</f>
        <v>08.100.057/0001-74</v>
      </c>
      <c r="D1634" s="13" t="s">
        <v>6219</v>
      </c>
      <c r="E1634" s="20" t="str">
        <f t="shared" si="103"/>
        <v>04 0017</v>
      </c>
      <c r="F1634" s="28" t="s">
        <v>8713</v>
      </c>
      <c r="G1634" s="21" t="str">
        <f>VLOOKUP(E1634,'FILIAIS PETZ'!A:E,5,0)</f>
        <v>PETZ CARREFOUR SAO CAETANO</v>
      </c>
      <c r="H1634" s="20" t="str">
        <f>VLOOKUP(E1634,'FILIAIS PETZ'!A:D,4,0)</f>
        <v>SCSU-SP</v>
      </c>
      <c r="I1634" s="46">
        <v>45352</v>
      </c>
      <c r="J1634" s="9" t="s">
        <v>4980</v>
      </c>
      <c r="K1634" s="9" t="s">
        <v>9035</v>
      </c>
      <c r="L1634" s="29" t="s">
        <v>9829</v>
      </c>
      <c r="M1634" s="46">
        <v>45359</v>
      </c>
      <c r="N1634" s="46">
        <v>45434</v>
      </c>
      <c r="O1634" s="46">
        <v>45414</v>
      </c>
      <c r="P1634" s="29" t="s">
        <v>4998</v>
      </c>
      <c r="Q1634" s="9">
        <v>3</v>
      </c>
      <c r="R1634" s="9">
        <v>1</v>
      </c>
      <c r="S1634" s="9" t="s">
        <v>4983</v>
      </c>
      <c r="T1634" s="9" t="s">
        <v>32</v>
      </c>
      <c r="U1634" s="9">
        <v>11002</v>
      </c>
      <c r="V1634" s="9">
        <v>11002</v>
      </c>
      <c r="W1634" s="9"/>
      <c r="X1634" s="10" t="s">
        <v>5016</v>
      </c>
      <c r="Y1634" s="9" t="s">
        <v>4994</v>
      </c>
      <c r="Z1634" s="9" t="s">
        <v>4994</v>
      </c>
      <c r="AA1634" s="9" t="s">
        <v>5732</v>
      </c>
      <c r="AB1634" s="10" t="s">
        <v>5040</v>
      </c>
      <c r="AC1634" s="9" t="s">
        <v>4999</v>
      </c>
      <c r="AD1634" s="9"/>
      <c r="AE1634" s="20" t="str">
        <f>VLOOKUP(E1634,'FILIAIS PETZ'!A:Q,17,0)</f>
        <v>SP3</v>
      </c>
      <c r="AF1634" s="20" t="str">
        <f>VLOOKUP(E1634,'FILIAIS PETZ'!A:Q,3,0)</f>
        <v>FELICIO</v>
      </c>
      <c r="AG1634" s="20" t="str">
        <f>VLOOKUP(E1634,'FILIAIS PETZ'!A:Q,2,0)</f>
        <v>R3</v>
      </c>
      <c r="AH1634" s="75">
        <v>2330</v>
      </c>
      <c r="AI1634" s="68" t="s">
        <v>9830</v>
      </c>
      <c r="AJ1634" s="43">
        <f>VLOOKUP(E1634,'FILIAIS PETZ'!$A$2:$K$2000,11,0)</f>
        <v>18328118000532</v>
      </c>
      <c r="AK1634" s="44">
        <v>18328118000532</v>
      </c>
    </row>
    <row r="1635" spans="1:37" s="14" customFormat="1" ht="15" customHeight="1" thickBot="1" x14ac:dyDescent="0.25">
      <c r="A1635" s="9" t="s">
        <v>4980</v>
      </c>
      <c r="B1635" s="18">
        <f>VLOOKUP(C1635,FORNECEDORES!D:E,2,0)</f>
        <v>4722</v>
      </c>
      <c r="C1635" s="19" t="str">
        <f>VLOOKUP(D1635,FORNECEDORES!A:D,4,0)</f>
        <v>08.100.057/0001-74</v>
      </c>
      <c r="D1635" s="13" t="s">
        <v>6219</v>
      </c>
      <c r="E1635" s="20" t="str">
        <f t="shared" si="103"/>
        <v>04 0024</v>
      </c>
      <c r="F1635" s="28" t="s">
        <v>8626</v>
      </c>
      <c r="G1635" s="21" t="str">
        <f>VLOOKUP(E1635,'FILIAIS PETZ'!A:E,5,0)</f>
        <v>PETZ DIADEMA</v>
      </c>
      <c r="H1635" s="20" t="str">
        <f>VLOOKUP(E1635,'FILIAIS PETZ'!A:D,4,0)</f>
        <v>DDMA-SP</v>
      </c>
      <c r="I1635" s="46">
        <v>45352</v>
      </c>
      <c r="J1635" s="9" t="s">
        <v>4980</v>
      </c>
      <c r="K1635" s="9" t="s">
        <v>9035</v>
      </c>
      <c r="L1635" s="29" t="s">
        <v>9831</v>
      </c>
      <c r="M1635" s="46">
        <v>45359</v>
      </c>
      <c r="N1635" s="46">
        <v>45434</v>
      </c>
      <c r="O1635" s="46">
        <v>45414</v>
      </c>
      <c r="P1635" s="29" t="s">
        <v>4998</v>
      </c>
      <c r="Q1635" s="9">
        <v>3</v>
      </c>
      <c r="R1635" s="9">
        <v>1</v>
      </c>
      <c r="S1635" s="9" t="s">
        <v>4983</v>
      </c>
      <c r="T1635" s="9" t="s">
        <v>32</v>
      </c>
      <c r="U1635" s="9">
        <v>11002</v>
      </c>
      <c r="V1635" s="9">
        <v>11002</v>
      </c>
      <c r="W1635" s="9"/>
      <c r="X1635" s="10" t="s">
        <v>5016</v>
      </c>
      <c r="Y1635" s="9" t="s">
        <v>4994</v>
      </c>
      <c r="Z1635" s="9" t="s">
        <v>4994</v>
      </c>
      <c r="AA1635" s="9" t="s">
        <v>5732</v>
      </c>
      <c r="AB1635" s="10" t="s">
        <v>5040</v>
      </c>
      <c r="AC1635" s="9" t="s">
        <v>4999</v>
      </c>
      <c r="AD1635" s="9"/>
      <c r="AE1635" s="20" t="str">
        <f>VLOOKUP(E1635,'FILIAIS PETZ'!A:Q,17,0)</f>
        <v>SP3</v>
      </c>
      <c r="AF1635" s="20" t="str">
        <f>VLOOKUP(E1635,'FILIAIS PETZ'!A:Q,3,0)</f>
        <v>FELICIO</v>
      </c>
      <c r="AG1635" s="20" t="str">
        <f>VLOOKUP(E1635,'FILIAIS PETZ'!A:Q,2,0)</f>
        <v>R3</v>
      </c>
      <c r="AH1635" s="75">
        <v>2330</v>
      </c>
      <c r="AI1635" s="68" t="s">
        <v>9832</v>
      </c>
      <c r="AJ1635" s="43">
        <f>VLOOKUP(E1635,'FILIAIS PETZ'!$A$2:$K$2000,11,0)</f>
        <v>18328118000966</v>
      </c>
      <c r="AK1635" s="44">
        <v>18328118000966</v>
      </c>
    </row>
    <row r="1636" spans="1:37" s="14" customFormat="1" ht="15" customHeight="1" thickBot="1" x14ac:dyDescent="0.25">
      <c r="A1636" s="9" t="s">
        <v>4980</v>
      </c>
      <c r="B1636" s="18">
        <f>VLOOKUP(C1636,FORNECEDORES!D:E,2,0)</f>
        <v>4722</v>
      </c>
      <c r="C1636" s="19" t="str">
        <f>VLOOKUP(D1636,FORNECEDORES!A:D,4,0)</f>
        <v>08.100.057/0001-74</v>
      </c>
      <c r="D1636" s="13" t="s">
        <v>6219</v>
      </c>
      <c r="E1636" s="20" t="str">
        <f t="shared" si="103"/>
        <v>04 0138</v>
      </c>
      <c r="F1636" s="28" t="s">
        <v>8627</v>
      </c>
      <c r="G1636" s="21" t="str">
        <f>VLOOKUP(E1636,'FILIAIS PETZ'!A:E,5,0)</f>
        <v>PETZ JOÃO FIRMINO</v>
      </c>
      <c r="H1636" s="20" t="str">
        <f>VLOOKUP(E1636,'FILIAIS PETZ'!A:D,4,0)</f>
        <v>JFIR-SP</v>
      </c>
      <c r="I1636" s="46">
        <v>45352</v>
      </c>
      <c r="J1636" s="9" t="s">
        <v>4980</v>
      </c>
      <c r="K1636" s="9" t="s">
        <v>9035</v>
      </c>
      <c r="L1636" s="29" t="s">
        <v>9833</v>
      </c>
      <c r="M1636" s="46">
        <v>45359</v>
      </c>
      <c r="N1636" s="46">
        <v>45434</v>
      </c>
      <c r="O1636" s="46">
        <v>45414</v>
      </c>
      <c r="P1636" s="29" t="s">
        <v>4998</v>
      </c>
      <c r="Q1636" s="9">
        <v>3</v>
      </c>
      <c r="R1636" s="9">
        <v>1</v>
      </c>
      <c r="S1636" s="9" t="s">
        <v>4983</v>
      </c>
      <c r="T1636" s="9" t="s">
        <v>32</v>
      </c>
      <c r="U1636" s="9">
        <v>11002</v>
      </c>
      <c r="V1636" s="9">
        <v>11002</v>
      </c>
      <c r="W1636" s="9"/>
      <c r="X1636" s="10" t="s">
        <v>5016</v>
      </c>
      <c r="Y1636" s="9" t="s">
        <v>4994</v>
      </c>
      <c r="Z1636" s="9" t="s">
        <v>4994</v>
      </c>
      <c r="AA1636" s="9" t="s">
        <v>5732</v>
      </c>
      <c r="AB1636" s="10" t="s">
        <v>5040</v>
      </c>
      <c r="AC1636" s="9" t="s">
        <v>4999</v>
      </c>
      <c r="AD1636" s="9"/>
      <c r="AE1636" s="20" t="str">
        <f>VLOOKUP(E1636,'FILIAIS PETZ'!A:Q,17,0)</f>
        <v>SP3</v>
      </c>
      <c r="AF1636" s="20" t="str">
        <f>VLOOKUP(E1636,'FILIAIS PETZ'!A:Q,3,0)</f>
        <v>FELICIO</v>
      </c>
      <c r="AG1636" s="20" t="str">
        <f>VLOOKUP(E1636,'FILIAIS PETZ'!A:Q,2,0)</f>
        <v>R3</v>
      </c>
      <c r="AH1636" s="75">
        <v>2330</v>
      </c>
      <c r="AI1636" s="68" t="s">
        <v>9834</v>
      </c>
      <c r="AJ1636" s="43">
        <f>VLOOKUP(E1636,'FILIAIS PETZ'!$A$2:$K$2000,11,0)</f>
        <v>18328118012972</v>
      </c>
      <c r="AK1636" s="44">
        <v>18328118012972</v>
      </c>
    </row>
    <row r="1637" spans="1:37" s="14" customFormat="1" ht="15" customHeight="1" thickBot="1" x14ac:dyDescent="0.25">
      <c r="A1637" s="9" t="s">
        <v>4980</v>
      </c>
      <c r="B1637" s="18">
        <f>VLOOKUP(C1637,FORNECEDORES!D:E,2,0)</f>
        <v>4722</v>
      </c>
      <c r="C1637" s="19" t="str">
        <f>VLOOKUP(D1637,FORNECEDORES!A:D,4,0)</f>
        <v>08.100.057/0001-74</v>
      </c>
      <c r="D1637" s="13" t="s">
        <v>6219</v>
      </c>
      <c r="E1637" s="20" t="str">
        <f t="shared" si="103"/>
        <v>04 0181</v>
      </c>
      <c r="F1637" s="28" t="s">
        <v>8969</v>
      </c>
      <c r="G1637" s="21" t="str">
        <f>VLOOKUP(E1637,'FILIAIS PETZ'!A:E,5,0)</f>
        <v>PETZ MAUA SHOPPING</v>
      </c>
      <c r="H1637" s="20" t="str">
        <f>VLOOKUP(E1637,'FILIAIS PETZ'!A:D,4,0)</f>
        <v>MAUA-SP</v>
      </c>
      <c r="I1637" s="46">
        <v>45352</v>
      </c>
      <c r="J1637" s="9" t="s">
        <v>4980</v>
      </c>
      <c r="K1637" s="9" t="s">
        <v>9035</v>
      </c>
      <c r="L1637" s="29" t="s">
        <v>9835</v>
      </c>
      <c r="M1637" s="46">
        <v>45359</v>
      </c>
      <c r="N1637" s="46">
        <v>45434</v>
      </c>
      <c r="O1637" s="46">
        <v>45414</v>
      </c>
      <c r="P1637" s="29" t="s">
        <v>4998</v>
      </c>
      <c r="Q1637" s="9">
        <v>3</v>
      </c>
      <c r="R1637" s="9">
        <v>1</v>
      </c>
      <c r="S1637" s="9" t="s">
        <v>4983</v>
      </c>
      <c r="T1637" s="9" t="s">
        <v>32</v>
      </c>
      <c r="U1637" s="9">
        <v>11002</v>
      </c>
      <c r="V1637" s="9">
        <v>11002</v>
      </c>
      <c r="W1637" s="9"/>
      <c r="X1637" s="10" t="s">
        <v>5016</v>
      </c>
      <c r="Y1637" s="9" t="s">
        <v>4994</v>
      </c>
      <c r="Z1637" s="9" t="s">
        <v>4994</v>
      </c>
      <c r="AA1637" s="9" t="s">
        <v>5732</v>
      </c>
      <c r="AB1637" s="10" t="s">
        <v>5040</v>
      </c>
      <c r="AC1637" s="9" t="s">
        <v>4999</v>
      </c>
      <c r="AD1637" s="9"/>
      <c r="AE1637" s="20" t="str">
        <f>VLOOKUP(E1637,'FILIAIS PETZ'!A:Q,17,0)</f>
        <v>SP3</v>
      </c>
      <c r="AF1637" s="20" t="str">
        <f>VLOOKUP(E1637,'FILIAIS PETZ'!A:Q,3,0)</f>
        <v>FELICIO</v>
      </c>
      <c r="AG1637" s="20" t="str">
        <f>VLOOKUP(E1637,'FILIAIS PETZ'!A:Q,2,0)</f>
        <v>R3</v>
      </c>
      <c r="AH1637" s="75">
        <v>2330</v>
      </c>
      <c r="AI1637" s="68" t="s">
        <v>9836</v>
      </c>
      <c r="AJ1637" s="43">
        <f>VLOOKUP(E1637,'FILIAIS PETZ'!$A$2:$K$2000,11,0)</f>
        <v>18328118016617</v>
      </c>
      <c r="AK1637" s="44">
        <v>18328118016617</v>
      </c>
    </row>
    <row r="1638" spans="1:37" s="14" customFormat="1" ht="15" customHeight="1" thickBot="1" x14ac:dyDescent="0.25">
      <c r="A1638" s="9" t="s">
        <v>4980</v>
      </c>
      <c r="B1638" s="18">
        <f>VLOOKUP(C1638,FORNECEDORES!D:E,2,0)</f>
        <v>4722</v>
      </c>
      <c r="C1638" s="19" t="str">
        <f>VLOOKUP(D1638,FORNECEDORES!A:D,4,0)</f>
        <v>08.100.057/0001-74</v>
      </c>
      <c r="D1638" s="13" t="s">
        <v>6219</v>
      </c>
      <c r="E1638" s="20" t="str">
        <f t="shared" ref="E1638:E1700" si="106">CONCATENATE("04 ",F1638)</f>
        <v>04 0068</v>
      </c>
      <c r="F1638" s="28" t="s">
        <v>8958</v>
      </c>
      <c r="G1638" s="21" t="str">
        <f>VLOOKUP(E1638,'FILIAIS PETZ'!A:E,5,0)</f>
        <v>PETZ PEREIRA BARRETO</v>
      </c>
      <c r="H1638" s="20" t="str">
        <f>VLOOKUP(E1638,'FILIAIS PETZ'!A:D,4,0)</f>
        <v>PBAR-SP</v>
      </c>
      <c r="I1638" s="46">
        <v>45352</v>
      </c>
      <c r="J1638" s="9" t="s">
        <v>4980</v>
      </c>
      <c r="K1638" s="9" t="s">
        <v>9035</v>
      </c>
      <c r="L1638" s="29" t="s">
        <v>9837</v>
      </c>
      <c r="M1638" s="46">
        <v>45359</v>
      </c>
      <c r="N1638" s="46">
        <v>45434</v>
      </c>
      <c r="O1638" s="46">
        <v>45414</v>
      </c>
      <c r="P1638" s="29" t="s">
        <v>4998</v>
      </c>
      <c r="Q1638" s="9">
        <v>3</v>
      </c>
      <c r="R1638" s="9">
        <v>1</v>
      </c>
      <c r="S1638" s="9" t="s">
        <v>4983</v>
      </c>
      <c r="T1638" s="9" t="s">
        <v>32</v>
      </c>
      <c r="U1638" s="9">
        <v>11002</v>
      </c>
      <c r="V1638" s="9">
        <v>11002</v>
      </c>
      <c r="W1638" s="9"/>
      <c r="X1638" s="10" t="s">
        <v>5016</v>
      </c>
      <c r="Y1638" s="9" t="s">
        <v>4994</v>
      </c>
      <c r="Z1638" s="9" t="s">
        <v>4994</v>
      </c>
      <c r="AA1638" s="9" t="s">
        <v>5732</v>
      </c>
      <c r="AB1638" s="10" t="s">
        <v>5040</v>
      </c>
      <c r="AC1638" s="9" t="s">
        <v>4999</v>
      </c>
      <c r="AD1638" s="9"/>
      <c r="AE1638" s="20" t="str">
        <f>VLOOKUP(E1638,'FILIAIS PETZ'!A:Q,17,0)</f>
        <v>SP3</v>
      </c>
      <c r="AF1638" s="20" t="str">
        <f>VLOOKUP(E1638,'FILIAIS PETZ'!A:Q,3,0)</f>
        <v>FELICIO</v>
      </c>
      <c r="AG1638" s="20" t="str">
        <f>VLOOKUP(E1638,'FILIAIS PETZ'!A:Q,2,0)</f>
        <v>R3</v>
      </c>
      <c r="AH1638" s="75">
        <v>2330</v>
      </c>
      <c r="AI1638" s="68" t="s">
        <v>9838</v>
      </c>
      <c r="AJ1638" s="43">
        <f>VLOOKUP(E1638,'FILIAIS PETZ'!$A$2:$K$2000,11,0)</f>
        <v>18328118007111</v>
      </c>
      <c r="AK1638" s="44">
        <v>18328118007111</v>
      </c>
    </row>
    <row r="1639" spans="1:37" s="14" customFormat="1" ht="15" customHeight="1" thickBot="1" x14ac:dyDescent="0.25">
      <c r="A1639" s="9" t="s">
        <v>4980</v>
      </c>
      <c r="B1639" s="18">
        <f>VLOOKUP(C1639,FORNECEDORES!D:E,2,0)</f>
        <v>4722</v>
      </c>
      <c r="C1639" s="19" t="str">
        <f>VLOOKUP(D1639,FORNECEDORES!A:D,4,0)</f>
        <v>08.100.057/0001-74</v>
      </c>
      <c r="D1639" s="13" t="s">
        <v>6219</v>
      </c>
      <c r="E1639" s="20" t="str">
        <f t="shared" si="106"/>
        <v>04 0044</v>
      </c>
      <c r="F1639" s="28" t="s">
        <v>8974</v>
      </c>
      <c r="G1639" s="21" t="str">
        <f>VLOOKUP(E1639,'FILIAIS PETZ'!A:E,5,0)</f>
        <v>PETZ SANTO ANDRE</v>
      </c>
      <c r="H1639" s="20" t="str">
        <f>VLOOKUP(E1639,'FILIAIS PETZ'!A:D,4,0)</f>
        <v>STAD-SP</v>
      </c>
      <c r="I1639" s="46">
        <v>45352</v>
      </c>
      <c r="J1639" s="9" t="s">
        <v>4980</v>
      </c>
      <c r="K1639" s="9" t="s">
        <v>9035</v>
      </c>
      <c r="L1639" s="29" t="s">
        <v>9839</v>
      </c>
      <c r="M1639" s="46">
        <v>45359</v>
      </c>
      <c r="N1639" s="46">
        <v>45434</v>
      </c>
      <c r="O1639" s="46">
        <v>45414</v>
      </c>
      <c r="P1639" s="29" t="s">
        <v>4998</v>
      </c>
      <c r="Q1639" s="9">
        <v>3</v>
      </c>
      <c r="R1639" s="9">
        <v>1</v>
      </c>
      <c r="S1639" s="9" t="s">
        <v>4983</v>
      </c>
      <c r="T1639" s="9" t="s">
        <v>32</v>
      </c>
      <c r="U1639" s="9">
        <v>11002</v>
      </c>
      <c r="V1639" s="9">
        <v>11002</v>
      </c>
      <c r="W1639" s="9"/>
      <c r="X1639" s="10" t="s">
        <v>5016</v>
      </c>
      <c r="Y1639" s="9" t="s">
        <v>4994</v>
      </c>
      <c r="Z1639" s="9" t="s">
        <v>4994</v>
      </c>
      <c r="AA1639" s="9" t="s">
        <v>5732</v>
      </c>
      <c r="AB1639" s="10" t="s">
        <v>5040</v>
      </c>
      <c r="AC1639" s="9" t="s">
        <v>4999</v>
      </c>
      <c r="AD1639" s="9"/>
      <c r="AE1639" s="20" t="str">
        <f>VLOOKUP(E1639,'FILIAIS PETZ'!A:Q,17,0)</f>
        <v>SP3</v>
      </c>
      <c r="AF1639" s="20" t="str">
        <f>VLOOKUP(E1639,'FILIAIS PETZ'!A:Q,3,0)</f>
        <v>FELICIO</v>
      </c>
      <c r="AG1639" s="20" t="str">
        <f>VLOOKUP(E1639,'FILIAIS PETZ'!A:Q,2,0)</f>
        <v>R3</v>
      </c>
      <c r="AH1639" s="75">
        <v>2330</v>
      </c>
      <c r="AI1639" s="68" t="s">
        <v>9840</v>
      </c>
      <c r="AJ1639" s="43">
        <f>VLOOKUP(E1639,'FILIAIS PETZ'!$A$2:$K$2000,11,0)</f>
        <v>18328118004600</v>
      </c>
      <c r="AK1639" s="44">
        <v>18328118004600</v>
      </c>
    </row>
    <row r="1640" spans="1:37" s="14" customFormat="1" ht="15" customHeight="1" thickBot="1" x14ac:dyDescent="0.25">
      <c r="A1640" s="9" t="s">
        <v>4980</v>
      </c>
      <c r="B1640" s="18">
        <f>VLOOKUP(C1640,FORNECEDORES!D:E,2,0)</f>
        <v>4722</v>
      </c>
      <c r="C1640" s="19" t="str">
        <f>VLOOKUP(D1640,FORNECEDORES!A:D,4,0)</f>
        <v>08.100.057/0001-74</v>
      </c>
      <c r="D1640" s="13" t="s">
        <v>6219</v>
      </c>
      <c r="E1640" s="20" t="str">
        <f t="shared" si="106"/>
        <v>04 0116</v>
      </c>
      <c r="F1640" s="28" t="s">
        <v>8970</v>
      </c>
      <c r="G1640" s="21" t="str">
        <f>VLOOKUP(E1640,'FILIAIS PETZ'!A:E,5,0)</f>
        <v>PETZ SANTO ANDRE DOM PEDRO</v>
      </c>
      <c r="H1640" s="20" t="str">
        <f>VLOOKUP(E1640,'FILIAIS PETZ'!A:D,4,0)</f>
        <v>SADP-SP</v>
      </c>
      <c r="I1640" s="46">
        <v>45352</v>
      </c>
      <c r="J1640" s="9" t="s">
        <v>4980</v>
      </c>
      <c r="K1640" s="9" t="s">
        <v>9035</v>
      </c>
      <c r="L1640" s="29" t="s">
        <v>9841</v>
      </c>
      <c r="M1640" s="46">
        <v>45359</v>
      </c>
      <c r="N1640" s="46">
        <v>45434</v>
      </c>
      <c r="O1640" s="46">
        <v>45414</v>
      </c>
      <c r="P1640" s="29" t="s">
        <v>4998</v>
      </c>
      <c r="Q1640" s="9">
        <v>3</v>
      </c>
      <c r="R1640" s="9">
        <v>1</v>
      </c>
      <c r="S1640" s="9" t="s">
        <v>4983</v>
      </c>
      <c r="T1640" s="9" t="s">
        <v>32</v>
      </c>
      <c r="U1640" s="9">
        <v>11002</v>
      </c>
      <c r="V1640" s="9">
        <v>11002</v>
      </c>
      <c r="W1640" s="9"/>
      <c r="X1640" s="10" t="s">
        <v>5016</v>
      </c>
      <c r="Y1640" s="9" t="s">
        <v>4994</v>
      </c>
      <c r="Z1640" s="9" t="s">
        <v>4994</v>
      </c>
      <c r="AA1640" s="9" t="s">
        <v>5732</v>
      </c>
      <c r="AB1640" s="10" t="s">
        <v>5040</v>
      </c>
      <c r="AC1640" s="9" t="s">
        <v>4999</v>
      </c>
      <c r="AD1640" s="9"/>
      <c r="AE1640" s="20" t="str">
        <f>VLOOKUP(E1640,'FILIAIS PETZ'!A:Q,17,0)</f>
        <v>SP3</v>
      </c>
      <c r="AF1640" s="20" t="str">
        <f>VLOOKUP(E1640,'FILIAIS PETZ'!A:Q,3,0)</f>
        <v>FELICIO</v>
      </c>
      <c r="AG1640" s="20" t="str">
        <f>VLOOKUP(E1640,'FILIAIS PETZ'!A:Q,2,0)</f>
        <v>R3</v>
      </c>
      <c r="AH1640" s="75">
        <v>2330</v>
      </c>
      <c r="AI1640" s="68" t="s">
        <v>9842</v>
      </c>
      <c r="AJ1640" s="43">
        <f>VLOOKUP(E1640,'FILIAIS PETZ'!$A$2:$K$2000,11,0)</f>
        <v>18328118011062</v>
      </c>
      <c r="AK1640" s="44">
        <v>18328118011062</v>
      </c>
    </row>
    <row r="1641" spans="1:37" s="14" customFormat="1" ht="15" customHeight="1" thickBot="1" x14ac:dyDescent="0.25">
      <c r="A1641" s="9" t="s">
        <v>4980</v>
      </c>
      <c r="B1641" s="18">
        <f>VLOOKUP(C1641,FORNECEDORES!D:E,2,0)</f>
        <v>4722</v>
      </c>
      <c r="C1641" s="19" t="str">
        <f>VLOOKUP(D1641,FORNECEDORES!A:D,4,0)</f>
        <v>08.100.057/0001-74</v>
      </c>
      <c r="D1641" s="13" t="s">
        <v>6219</v>
      </c>
      <c r="E1641" s="20" t="str">
        <f t="shared" si="106"/>
        <v>04 0003</v>
      </c>
      <c r="F1641" s="28" t="s">
        <v>8971</v>
      </c>
      <c r="G1641" s="21" t="str">
        <f>VLOOKUP(E1641,'FILIAIS PETZ'!A:E,5,0)</f>
        <v>PETZ SAO BERNARDO</v>
      </c>
      <c r="H1641" s="20" t="str">
        <f>VLOOKUP(E1641,'FILIAIS PETZ'!A:D,4,0)</f>
        <v>SBCA-SP</v>
      </c>
      <c r="I1641" s="46">
        <v>45352</v>
      </c>
      <c r="J1641" s="9" t="s">
        <v>4980</v>
      </c>
      <c r="K1641" s="9" t="s">
        <v>9035</v>
      </c>
      <c r="L1641" s="29" t="s">
        <v>9843</v>
      </c>
      <c r="M1641" s="46">
        <v>45359</v>
      </c>
      <c r="N1641" s="46">
        <v>45434</v>
      </c>
      <c r="O1641" s="46">
        <v>45414</v>
      </c>
      <c r="P1641" s="29" t="s">
        <v>4998</v>
      </c>
      <c r="Q1641" s="9">
        <v>3</v>
      </c>
      <c r="R1641" s="9">
        <v>1</v>
      </c>
      <c r="S1641" s="9" t="s">
        <v>4983</v>
      </c>
      <c r="T1641" s="9" t="s">
        <v>32</v>
      </c>
      <c r="U1641" s="9">
        <v>11002</v>
      </c>
      <c r="V1641" s="9">
        <v>11002</v>
      </c>
      <c r="W1641" s="9"/>
      <c r="X1641" s="10" t="s">
        <v>5016</v>
      </c>
      <c r="Y1641" s="9" t="s">
        <v>4994</v>
      </c>
      <c r="Z1641" s="9" t="s">
        <v>4994</v>
      </c>
      <c r="AA1641" s="9" t="s">
        <v>5732</v>
      </c>
      <c r="AB1641" s="10" t="s">
        <v>5040</v>
      </c>
      <c r="AC1641" s="9" t="s">
        <v>4999</v>
      </c>
      <c r="AD1641" s="9"/>
      <c r="AE1641" s="20" t="str">
        <f>VLOOKUP(E1641,'FILIAIS PETZ'!A:Q,17,0)</f>
        <v>SP3</v>
      </c>
      <c r="AF1641" s="20" t="str">
        <f>VLOOKUP(E1641,'FILIAIS PETZ'!A:Q,3,0)</f>
        <v>FELICIO</v>
      </c>
      <c r="AG1641" s="20" t="str">
        <f>VLOOKUP(E1641,'FILIAIS PETZ'!A:Q,2,0)</f>
        <v>R3</v>
      </c>
      <c r="AH1641" s="75">
        <v>2330</v>
      </c>
      <c r="AI1641" s="68" t="s">
        <v>9844</v>
      </c>
      <c r="AJ1641" s="43">
        <f>VLOOKUP(E1641,'FILIAIS PETZ'!$A$2:$K$2000,11,0)</f>
        <v>18328118002152</v>
      </c>
      <c r="AK1641" s="44">
        <v>18328118002152</v>
      </c>
    </row>
    <row r="1642" spans="1:37" s="14" customFormat="1" ht="15" customHeight="1" thickBot="1" x14ac:dyDescent="0.25">
      <c r="A1642" s="9" t="s">
        <v>4980</v>
      </c>
      <c r="B1642" s="18">
        <f>VLOOKUP(C1642,FORNECEDORES!D:E,2,0)</f>
        <v>4722</v>
      </c>
      <c r="C1642" s="19" t="str">
        <f>VLOOKUP(D1642,FORNECEDORES!A:D,4,0)</f>
        <v>08.100.057/0001-74</v>
      </c>
      <c r="D1642" s="13" t="s">
        <v>6219</v>
      </c>
      <c r="E1642" s="20" t="str">
        <f t="shared" si="106"/>
        <v>04 0243</v>
      </c>
      <c r="F1642" s="28" t="s">
        <v>8973</v>
      </c>
      <c r="G1642" s="21" t="str">
        <f>VLOOKUP(E1642,'FILIAIS PETZ'!A:E,5,0)</f>
        <v>PETZ SHOPPING GOLDEN SQUARE</v>
      </c>
      <c r="H1642" s="20" t="str">
        <f>VLOOKUP(E1642,'FILIAIS PETZ'!A:D,4,0)</f>
        <v>SGSQ-SP</v>
      </c>
      <c r="I1642" s="46">
        <v>45352</v>
      </c>
      <c r="J1642" s="9" t="s">
        <v>4980</v>
      </c>
      <c r="K1642" s="9" t="s">
        <v>9035</v>
      </c>
      <c r="L1642" s="29" t="s">
        <v>9845</v>
      </c>
      <c r="M1642" s="46">
        <v>45359</v>
      </c>
      <c r="N1642" s="46">
        <v>45434</v>
      </c>
      <c r="O1642" s="46">
        <v>45414</v>
      </c>
      <c r="P1642" s="29" t="s">
        <v>4998</v>
      </c>
      <c r="Q1642" s="9">
        <v>3</v>
      </c>
      <c r="R1642" s="9">
        <v>1</v>
      </c>
      <c r="S1642" s="9" t="s">
        <v>4983</v>
      </c>
      <c r="T1642" s="9" t="s">
        <v>32</v>
      </c>
      <c r="U1642" s="9">
        <v>11002</v>
      </c>
      <c r="V1642" s="9">
        <v>11002</v>
      </c>
      <c r="W1642" s="9"/>
      <c r="X1642" s="10" t="s">
        <v>5016</v>
      </c>
      <c r="Y1642" s="9" t="s">
        <v>4994</v>
      </c>
      <c r="Z1642" s="9" t="s">
        <v>4994</v>
      </c>
      <c r="AA1642" s="9" t="s">
        <v>5732</v>
      </c>
      <c r="AB1642" s="10" t="s">
        <v>5040</v>
      </c>
      <c r="AC1642" s="9" t="s">
        <v>4999</v>
      </c>
      <c r="AD1642" s="9"/>
      <c r="AE1642" s="20" t="str">
        <f>VLOOKUP(E1642,'FILIAIS PETZ'!A:Q,17,0)</f>
        <v>SP3</v>
      </c>
      <c r="AF1642" s="20" t="str">
        <f>VLOOKUP(E1642,'FILIAIS PETZ'!A:Q,3,0)</f>
        <v>FELICIO</v>
      </c>
      <c r="AG1642" s="20" t="str">
        <f>VLOOKUP(E1642,'FILIAIS PETZ'!A:Q,2,0)</f>
        <v>R3</v>
      </c>
      <c r="AH1642" s="75">
        <v>2330</v>
      </c>
      <c r="AI1642" s="68" t="s">
        <v>9846</v>
      </c>
      <c r="AJ1642" s="43" t="str">
        <f>VLOOKUP(E1642,'FILIAIS PETZ'!$A$2:$K$2000,11,0)</f>
        <v>18.328.118/0229-35</v>
      </c>
      <c r="AK1642" s="44" t="s">
        <v>9061</v>
      </c>
    </row>
    <row r="1643" spans="1:37" s="14" customFormat="1" ht="15" customHeight="1" thickBot="1" x14ac:dyDescent="0.25">
      <c r="A1643" s="9" t="s">
        <v>4980</v>
      </c>
      <c r="B1643" s="18">
        <f>VLOOKUP(C1643,FORNECEDORES!D:E,2,0)</f>
        <v>4722</v>
      </c>
      <c r="C1643" s="19" t="str">
        <f>VLOOKUP(D1643,FORNECEDORES!A:D,4,0)</f>
        <v>08.100.057/0001-74</v>
      </c>
      <c r="D1643" s="13" t="s">
        <v>6219</v>
      </c>
      <c r="E1643" s="20" t="str">
        <f t="shared" si="106"/>
        <v>04 0258</v>
      </c>
      <c r="F1643" s="28" t="s">
        <v>8972</v>
      </c>
      <c r="G1643" s="21" t="str">
        <f>VLOOKUP(E1643,'FILIAIS PETZ'!A:E,5,0)</f>
        <v xml:space="preserve">PETZ SHOPPING GRAND PLAZA </v>
      </c>
      <c r="H1643" s="20" t="str">
        <f>VLOOKUP(E1643,'FILIAIS PETZ'!A:D,4,0)</f>
        <v>SGPZ-SP</v>
      </c>
      <c r="I1643" s="46">
        <v>45352</v>
      </c>
      <c r="J1643" s="9" t="s">
        <v>4980</v>
      </c>
      <c r="K1643" s="9" t="s">
        <v>9035</v>
      </c>
      <c r="L1643" s="29" t="s">
        <v>9847</v>
      </c>
      <c r="M1643" s="46">
        <v>45359</v>
      </c>
      <c r="N1643" s="46">
        <v>45434</v>
      </c>
      <c r="O1643" s="46">
        <v>45414</v>
      </c>
      <c r="P1643" s="29" t="s">
        <v>4998</v>
      </c>
      <c r="Q1643" s="9">
        <v>3</v>
      </c>
      <c r="R1643" s="9">
        <v>1</v>
      </c>
      <c r="S1643" s="9" t="s">
        <v>4983</v>
      </c>
      <c r="T1643" s="9" t="s">
        <v>32</v>
      </c>
      <c r="U1643" s="9">
        <v>11002</v>
      </c>
      <c r="V1643" s="9">
        <v>11002</v>
      </c>
      <c r="W1643" s="9"/>
      <c r="X1643" s="10" t="s">
        <v>5016</v>
      </c>
      <c r="Y1643" s="9" t="s">
        <v>4994</v>
      </c>
      <c r="Z1643" s="9" t="s">
        <v>4994</v>
      </c>
      <c r="AA1643" s="9" t="s">
        <v>5732</v>
      </c>
      <c r="AB1643" s="10" t="s">
        <v>5040</v>
      </c>
      <c r="AC1643" s="9" t="s">
        <v>4999</v>
      </c>
      <c r="AD1643" s="9"/>
      <c r="AE1643" s="20" t="str">
        <f>VLOOKUP(E1643,'FILIAIS PETZ'!A:Q,17,0)</f>
        <v>SP3</v>
      </c>
      <c r="AF1643" s="20" t="str">
        <f>VLOOKUP(E1643,'FILIAIS PETZ'!A:Q,3,0)</f>
        <v>FELICIO</v>
      </c>
      <c r="AG1643" s="20" t="str">
        <f>VLOOKUP(E1643,'FILIAIS PETZ'!A:Q,2,0)</f>
        <v>R3</v>
      </c>
      <c r="AH1643" s="75">
        <v>2330</v>
      </c>
      <c r="AI1643" s="68" t="s">
        <v>9848</v>
      </c>
      <c r="AJ1643" s="43" t="str">
        <f>VLOOKUP(E1643,'FILIAIS PETZ'!$A$2:$K$2000,11,0)</f>
        <v>18.328.118/0249-89</v>
      </c>
      <c r="AK1643" s="44" t="s">
        <v>9091</v>
      </c>
    </row>
    <row r="1644" spans="1:37" s="14" customFormat="1" ht="15" customHeight="1" thickBot="1" x14ac:dyDescent="0.25">
      <c r="A1644" s="9" t="s">
        <v>4980</v>
      </c>
      <c r="B1644" s="18" t="e">
        <f>VLOOKUP(C1644,FORNECEDORES!D:E,2,0)</f>
        <v>#N/A</v>
      </c>
      <c r="C1644" s="19" t="e">
        <f>VLOOKUP(D1644,FORNECEDORES!A:D,4,0)</f>
        <v>#N/A</v>
      </c>
      <c r="D1644" s="13" t="s">
        <v>9278</v>
      </c>
      <c r="E1644" s="20" t="str">
        <f t="shared" si="106"/>
        <v>04 0010</v>
      </c>
      <c r="F1644" s="28" t="s">
        <v>8983</v>
      </c>
      <c r="G1644" s="21" t="str">
        <f>VLOOKUP(E1644,'FILIAIS PETZ'!A:E,5,0)</f>
        <v>PETZ SANTA CECILIA</v>
      </c>
      <c r="H1644" s="20" t="str">
        <f>VLOOKUP(E1644,'FILIAIS PETZ'!A:D,4,0)</f>
        <v>STCE-SP</v>
      </c>
      <c r="I1644" s="46">
        <v>45352</v>
      </c>
      <c r="J1644" s="9" t="s">
        <v>4980</v>
      </c>
      <c r="K1644" s="9" t="s">
        <v>9047</v>
      </c>
      <c r="L1644" s="29" t="s">
        <v>9851</v>
      </c>
      <c r="M1644" s="46">
        <v>45352</v>
      </c>
      <c r="N1644" s="46">
        <v>45448</v>
      </c>
      <c r="O1644" s="46">
        <v>45446</v>
      </c>
      <c r="P1644" s="29" t="s">
        <v>4998</v>
      </c>
      <c r="Q1644" s="9">
        <v>3</v>
      </c>
      <c r="R1644" s="9">
        <v>1</v>
      </c>
      <c r="S1644" s="9" t="s">
        <v>4983</v>
      </c>
      <c r="T1644" s="9" t="s">
        <v>32</v>
      </c>
      <c r="U1644" s="9">
        <v>11002</v>
      </c>
      <c r="V1644" s="9">
        <v>11002</v>
      </c>
      <c r="W1644" s="9"/>
      <c r="X1644" s="10" t="s">
        <v>5016</v>
      </c>
      <c r="Y1644" s="10" t="s">
        <v>4994</v>
      </c>
      <c r="Z1644" s="9" t="s">
        <v>4994</v>
      </c>
      <c r="AA1644" s="9" t="s">
        <v>5732</v>
      </c>
      <c r="AB1644" s="9" t="s">
        <v>5005</v>
      </c>
      <c r="AC1644" s="9" t="s">
        <v>4999</v>
      </c>
      <c r="AD1644" s="9"/>
      <c r="AE1644" s="20" t="str">
        <f>VLOOKUP(E1644,'FILIAIS PETZ'!A:Q,17,0)</f>
        <v>SP2</v>
      </c>
      <c r="AF1644" s="20" t="str">
        <f>VLOOKUP(E1644,'FILIAIS PETZ'!A:Q,3,0)</f>
        <v>FELICIO</v>
      </c>
      <c r="AG1644" s="20" t="str">
        <f>VLOOKUP(E1644,'FILIAIS PETZ'!A:Q,2,0)</f>
        <v>R3</v>
      </c>
      <c r="AH1644" s="75">
        <v>2368.1999999999998</v>
      </c>
      <c r="AI1644" s="68" t="s">
        <v>9850</v>
      </c>
      <c r="AJ1644" s="43">
        <f>VLOOKUP(E1644,'FILIAIS PETZ'!$A$2:$K$2000,11,0)</f>
        <v>18328118001938</v>
      </c>
      <c r="AK1644" s="44">
        <v>18328118019551</v>
      </c>
    </row>
    <row r="1645" spans="1:37" s="14" customFormat="1" ht="15" customHeight="1" thickBot="1" x14ac:dyDescent="0.25">
      <c r="A1645" s="9" t="s">
        <v>4980</v>
      </c>
      <c r="B1645" s="18" t="e">
        <f>VLOOKUP(C1645,FORNECEDORES!D:E,2,0)</f>
        <v>#N/A</v>
      </c>
      <c r="C1645" s="19" t="e">
        <f>VLOOKUP(D1645,FORNECEDORES!A:D,4,0)</f>
        <v>#N/A</v>
      </c>
      <c r="D1645" s="13" t="s">
        <v>9278</v>
      </c>
      <c r="E1645" s="20" t="str">
        <f t="shared" si="106"/>
        <v>04 0069</v>
      </c>
      <c r="F1645" s="28" t="s">
        <v>8968</v>
      </c>
      <c r="G1645" s="21" t="str">
        <f>VLOOKUP(E1645,'FILIAIS PETZ'!A:E,5,0)</f>
        <v>PETZ GIOVANNI PIRELLI</v>
      </c>
      <c r="H1645" s="20" t="str">
        <f>VLOOKUP(E1645,'FILIAIS PETZ'!A:D,4,0)</f>
        <v>GPIR-SP</v>
      </c>
      <c r="I1645" s="46">
        <v>45352</v>
      </c>
      <c r="J1645" s="9" t="s">
        <v>4980</v>
      </c>
      <c r="K1645" s="9" t="s">
        <v>9047</v>
      </c>
      <c r="L1645" s="29" t="s">
        <v>9852</v>
      </c>
      <c r="M1645" s="46">
        <v>45352</v>
      </c>
      <c r="N1645" s="46">
        <v>45448</v>
      </c>
      <c r="O1645" s="46">
        <v>45446</v>
      </c>
      <c r="P1645" s="29" t="s">
        <v>4998</v>
      </c>
      <c r="Q1645" s="9">
        <v>3</v>
      </c>
      <c r="R1645" s="9">
        <v>1</v>
      </c>
      <c r="S1645" s="9" t="s">
        <v>4983</v>
      </c>
      <c r="T1645" s="9" t="s">
        <v>32</v>
      </c>
      <c r="U1645" s="9">
        <v>11002</v>
      </c>
      <c r="V1645" s="9">
        <v>11002</v>
      </c>
      <c r="W1645" s="9"/>
      <c r="X1645" s="10" t="s">
        <v>5016</v>
      </c>
      <c r="Y1645" s="10" t="s">
        <v>4994</v>
      </c>
      <c r="Z1645" s="9" t="s">
        <v>4994</v>
      </c>
      <c r="AA1645" s="9" t="s">
        <v>5732</v>
      </c>
      <c r="AB1645" s="9" t="s">
        <v>5005</v>
      </c>
      <c r="AC1645" s="9" t="s">
        <v>4999</v>
      </c>
      <c r="AD1645" s="9"/>
      <c r="AE1645" s="20" t="str">
        <f>VLOOKUP(E1645,'FILIAIS PETZ'!A:Q,17,0)</f>
        <v>SP3</v>
      </c>
      <c r="AF1645" s="20" t="str">
        <f>VLOOKUP(E1645,'FILIAIS PETZ'!A:Q,3,0)</f>
        <v>FELICIO</v>
      </c>
      <c r="AG1645" s="20" t="str">
        <f>VLOOKUP(E1645,'FILIAIS PETZ'!A:Q,2,0)</f>
        <v>R3</v>
      </c>
      <c r="AH1645" s="75">
        <v>2368.1999999999998</v>
      </c>
      <c r="AI1645" s="68" t="s">
        <v>9850</v>
      </c>
      <c r="AJ1645" s="43">
        <f>VLOOKUP(E1645,'FILIAIS PETZ'!$A$2:$K$2000,11,0)</f>
        <v>18328118006905</v>
      </c>
      <c r="AK1645" s="44"/>
    </row>
    <row r="1646" spans="1:37" s="14" customFormat="1" ht="15" customHeight="1" thickBot="1" x14ac:dyDescent="0.25">
      <c r="A1646" s="9" t="str">
        <f>J1646</f>
        <v>PREVENTIVA</v>
      </c>
      <c r="B1646" s="18">
        <f>VLOOKUP(C1646,FORNECEDORES!D:E,2,0)</f>
        <v>5295</v>
      </c>
      <c r="C1646" s="19" t="str">
        <f>VLOOKUP(D1646,FORNECEDORES!A:D,4,0)</f>
        <v>13.938.390/0001-97</v>
      </c>
      <c r="D1646" s="13" t="s">
        <v>7122</v>
      </c>
      <c r="E1646" s="20" t="str">
        <f t="shared" si="106"/>
        <v>04 0077</v>
      </c>
      <c r="F1646" s="28" t="s">
        <v>4954</v>
      </c>
      <c r="G1646" s="21" t="str">
        <f>VLOOKUP(E1646,'FILIAIS PETZ'!A:E,5,0)</f>
        <v>PETZ GOIANIA (SETOR BUENO)</v>
      </c>
      <c r="H1646" s="20" t="str">
        <f>VLOOKUP(E1646,'FILIAIS PETZ'!A:D,4,0)</f>
        <v>BT63-GO</v>
      </c>
      <c r="I1646" s="46">
        <v>45383</v>
      </c>
      <c r="J1646" s="9" t="s">
        <v>4980</v>
      </c>
      <c r="K1646" s="9" t="s">
        <v>5858</v>
      </c>
      <c r="L1646" s="29" t="s">
        <v>7408</v>
      </c>
      <c r="M1646" s="46">
        <v>45414</v>
      </c>
      <c r="N1646" s="46">
        <v>45441</v>
      </c>
      <c r="O1646" s="46">
        <v>45420</v>
      </c>
      <c r="P1646" s="29" t="s">
        <v>4998</v>
      </c>
      <c r="Q1646" s="9">
        <v>3</v>
      </c>
      <c r="R1646" s="9">
        <v>1</v>
      </c>
      <c r="S1646" s="9" t="s">
        <v>4983</v>
      </c>
      <c r="T1646" s="9" t="s">
        <v>32</v>
      </c>
      <c r="U1646" s="9">
        <v>11002</v>
      </c>
      <c r="V1646" s="9">
        <v>11002</v>
      </c>
      <c r="W1646" s="9"/>
      <c r="X1646" s="10" t="s">
        <v>5016</v>
      </c>
      <c r="Y1646" s="10" t="s">
        <v>4994</v>
      </c>
      <c r="Z1646" s="9" t="s">
        <v>4994</v>
      </c>
      <c r="AA1646" s="9" t="s">
        <v>5732</v>
      </c>
      <c r="AB1646" s="9" t="s">
        <v>5005</v>
      </c>
      <c r="AC1646" s="9" t="s">
        <v>4999</v>
      </c>
      <c r="AD1646" s="29"/>
      <c r="AE1646" s="20" t="str">
        <f>VLOOKUP(E1646,'FILIAIS PETZ'!A:Q,17,0)</f>
        <v>CO-2</v>
      </c>
      <c r="AF1646" s="20" t="str">
        <f>VLOOKUP(E1646,'FILIAIS PETZ'!A:Q,3,0)</f>
        <v>FELICIO</v>
      </c>
      <c r="AG1646" s="20" t="str">
        <f>VLOOKUP(E1646,'FILIAIS PETZ'!A:Q,2,0)</f>
        <v>R3</v>
      </c>
      <c r="AH1646" s="75">
        <v>2368.1999999999998</v>
      </c>
      <c r="AI1646" s="16" t="s">
        <v>8477</v>
      </c>
      <c r="AJ1646" s="43">
        <f>VLOOKUP(E1646,'FILIAIS PETZ'!$A$2:$K$2000,11,0)</f>
        <v>18328118007545</v>
      </c>
      <c r="AK1646" s="44"/>
    </row>
    <row r="1647" spans="1:37" s="14" customFormat="1" ht="15" customHeight="1" thickBot="1" x14ac:dyDescent="0.25">
      <c r="A1647" s="9" t="s">
        <v>4980</v>
      </c>
      <c r="B1647" s="18" t="e">
        <f>VLOOKUP(C1647,FORNECEDORES!D:E,2,0)</f>
        <v>#N/A</v>
      </c>
      <c r="C1647" s="19" t="e">
        <f>VLOOKUP(D1647,FORNECEDORES!A:D,4,0)</f>
        <v>#N/A</v>
      </c>
      <c r="D1647" s="13" t="s">
        <v>9280</v>
      </c>
      <c r="E1647" s="20" t="str">
        <f t="shared" si="106"/>
        <v>04 0010</v>
      </c>
      <c r="F1647" s="28" t="s">
        <v>8983</v>
      </c>
      <c r="G1647" s="21" t="str">
        <f>VLOOKUP(E1647,'FILIAIS PETZ'!A:E,5,0)</f>
        <v>PETZ SANTA CECILIA</v>
      </c>
      <c r="H1647" s="20" t="str">
        <f>VLOOKUP(E1647,'FILIAIS PETZ'!A:D,4,0)</f>
        <v>STCE-SP</v>
      </c>
      <c r="I1647" s="46">
        <v>45352</v>
      </c>
      <c r="J1647" s="9" t="s">
        <v>4980</v>
      </c>
      <c r="K1647" s="9" t="s">
        <v>9035</v>
      </c>
      <c r="L1647" s="29" t="s">
        <v>9853</v>
      </c>
      <c r="M1647" s="46">
        <v>45401</v>
      </c>
      <c r="N1647" s="46">
        <v>45427</v>
      </c>
      <c r="O1647" s="46">
        <v>45408</v>
      </c>
      <c r="P1647" s="29" t="s">
        <v>4998</v>
      </c>
      <c r="Q1647" s="9">
        <v>3</v>
      </c>
      <c r="R1647" s="9">
        <v>1</v>
      </c>
      <c r="S1647" s="9" t="s">
        <v>4983</v>
      </c>
      <c r="T1647" s="9" t="s">
        <v>32</v>
      </c>
      <c r="U1647" s="9">
        <v>11002</v>
      </c>
      <c r="V1647" s="9">
        <v>11002</v>
      </c>
      <c r="W1647" s="9"/>
      <c r="X1647" s="10" t="s">
        <v>5016</v>
      </c>
      <c r="Y1647" s="10" t="s">
        <v>4980</v>
      </c>
      <c r="Z1647" s="9" t="s">
        <v>4994</v>
      </c>
      <c r="AA1647" s="9" t="s">
        <v>5732</v>
      </c>
      <c r="AB1647" s="9" t="s">
        <v>5005</v>
      </c>
      <c r="AC1647" s="9" t="s">
        <v>4999</v>
      </c>
      <c r="AD1647" s="9"/>
      <c r="AE1647" s="20" t="str">
        <f>VLOOKUP(E1647,'FILIAIS PETZ'!A:Q,17,0)</f>
        <v>SP2</v>
      </c>
      <c r="AF1647" s="20" t="str">
        <f>VLOOKUP(E1647,'FILIAIS PETZ'!A:Q,3,0)</f>
        <v>FELICIO</v>
      </c>
      <c r="AG1647" s="20" t="str">
        <f>VLOOKUP(E1647,'FILIAIS PETZ'!A:Q,2,0)</f>
        <v>R3</v>
      </c>
      <c r="AH1647" s="75">
        <v>2330</v>
      </c>
      <c r="AI1647" s="68" t="s">
        <v>9854</v>
      </c>
      <c r="AJ1647" s="43">
        <f>VLOOKUP(E1647,'FILIAIS PETZ'!$A$2:$K$2000,11,0)</f>
        <v>18328118001938</v>
      </c>
      <c r="AK1647" s="44">
        <v>18328118001938</v>
      </c>
    </row>
    <row r="1648" spans="1:37" s="14" customFormat="1" ht="15" customHeight="1" thickBot="1" x14ac:dyDescent="0.25">
      <c r="A1648" s="9" t="s">
        <v>4980</v>
      </c>
      <c r="B1648" s="18" t="e">
        <f>VLOOKUP(C1648,FORNECEDORES!D:E,2,0)</f>
        <v>#N/A</v>
      </c>
      <c r="C1648" s="19" t="e">
        <f>VLOOKUP(D1648,FORNECEDORES!A:D,4,0)</f>
        <v>#N/A</v>
      </c>
      <c r="D1648" s="13" t="s">
        <v>9275</v>
      </c>
      <c r="E1648" s="20" t="str">
        <f t="shared" si="106"/>
        <v>04 0011</v>
      </c>
      <c r="F1648" s="28" t="s">
        <v>8976</v>
      </c>
      <c r="G1648" s="21" t="str">
        <f>VLOOKUP(E1648,'FILIAIS PETZ'!A:E,5,0)</f>
        <v>PETZ AUGUSTA</v>
      </c>
      <c r="H1648" s="20" t="str">
        <f>VLOOKUP(E1648,'FILIAIS PETZ'!A:D,4,0)</f>
        <v>AUGT-SP</v>
      </c>
      <c r="I1648" s="46">
        <v>45352</v>
      </c>
      <c r="J1648" s="9" t="s">
        <v>4980</v>
      </c>
      <c r="K1648" s="9" t="s">
        <v>9035</v>
      </c>
      <c r="L1648" s="29" t="s">
        <v>9855</v>
      </c>
      <c r="M1648" s="46">
        <v>45401</v>
      </c>
      <c r="N1648" s="46">
        <v>45427</v>
      </c>
      <c r="O1648" s="46">
        <v>45408</v>
      </c>
      <c r="P1648" s="29" t="s">
        <v>4998</v>
      </c>
      <c r="Q1648" s="9">
        <v>3</v>
      </c>
      <c r="R1648" s="9">
        <v>1</v>
      </c>
      <c r="S1648" s="9" t="s">
        <v>4983</v>
      </c>
      <c r="T1648" s="9" t="s">
        <v>32</v>
      </c>
      <c r="U1648" s="9">
        <v>11002</v>
      </c>
      <c r="V1648" s="9">
        <v>11002</v>
      </c>
      <c r="W1648" s="9"/>
      <c r="X1648" s="10" t="s">
        <v>5016</v>
      </c>
      <c r="Y1648" s="10" t="s">
        <v>4980</v>
      </c>
      <c r="Z1648" s="9" t="s">
        <v>4994</v>
      </c>
      <c r="AA1648" s="9" t="s">
        <v>5732</v>
      </c>
      <c r="AB1648" s="9" t="s">
        <v>5005</v>
      </c>
      <c r="AC1648" s="9" t="s">
        <v>4999</v>
      </c>
      <c r="AD1648" s="9"/>
      <c r="AE1648" s="20" t="str">
        <f>VLOOKUP(E1648,'FILIAIS PETZ'!A:Q,17,0)</f>
        <v>SP2</v>
      </c>
      <c r="AF1648" s="20" t="str">
        <f>VLOOKUP(E1648,'FILIAIS PETZ'!A:Q,3,0)</f>
        <v>FELICIO</v>
      </c>
      <c r="AG1648" s="20" t="str">
        <f>VLOOKUP(E1648,'FILIAIS PETZ'!A:Q,2,0)</f>
        <v>R3</v>
      </c>
      <c r="AH1648" s="75">
        <v>2330</v>
      </c>
      <c r="AI1648" s="68" t="s">
        <v>9856</v>
      </c>
      <c r="AJ1648" s="43">
        <f>VLOOKUP(E1648,'FILIAIS PETZ'!$A$2:$K$2000,11,0)</f>
        <v>18328118001776</v>
      </c>
      <c r="AK1648" s="44">
        <v>18328118001776</v>
      </c>
    </row>
    <row r="1649" spans="1:37" s="14" customFormat="1" ht="15" customHeight="1" thickBot="1" x14ac:dyDescent="0.25">
      <c r="A1649" s="9" t="s">
        <v>4980</v>
      </c>
      <c r="B1649" s="18" t="e">
        <f>VLOOKUP(C1649,FORNECEDORES!D:E,2,0)</f>
        <v>#N/A</v>
      </c>
      <c r="C1649" s="19" t="e">
        <f>VLOOKUP(D1649,FORNECEDORES!A:D,4,0)</f>
        <v>#N/A</v>
      </c>
      <c r="D1649" s="13" t="s">
        <v>9275</v>
      </c>
      <c r="E1649" s="20" t="str">
        <f t="shared" si="106"/>
        <v>04 0019</v>
      </c>
      <c r="F1649" s="28" t="s">
        <v>8977</v>
      </c>
      <c r="G1649" s="21" t="str">
        <f>VLOOKUP(E1649,'FILIAIS PETZ'!A:E,5,0)</f>
        <v>PETZ BUTANTA</v>
      </c>
      <c r="H1649" s="20" t="str">
        <f>VLOOKUP(E1649,'FILIAIS PETZ'!A:D,4,0)</f>
        <v>BTTA-SP</v>
      </c>
      <c r="I1649" s="46">
        <v>45352</v>
      </c>
      <c r="J1649" s="9" t="s">
        <v>4980</v>
      </c>
      <c r="K1649" s="9" t="s">
        <v>9035</v>
      </c>
      <c r="L1649" s="29" t="s">
        <v>9857</v>
      </c>
      <c r="M1649" s="46">
        <v>45401</v>
      </c>
      <c r="N1649" s="46">
        <v>45427</v>
      </c>
      <c r="O1649" s="46">
        <v>45407</v>
      </c>
      <c r="P1649" s="29" t="s">
        <v>4998</v>
      </c>
      <c r="Q1649" s="9">
        <v>3</v>
      </c>
      <c r="R1649" s="9">
        <v>1</v>
      </c>
      <c r="S1649" s="9" t="s">
        <v>4983</v>
      </c>
      <c r="T1649" s="9" t="s">
        <v>32</v>
      </c>
      <c r="U1649" s="9">
        <v>11002</v>
      </c>
      <c r="V1649" s="9">
        <v>11002</v>
      </c>
      <c r="W1649" s="9"/>
      <c r="X1649" s="10" t="s">
        <v>5016</v>
      </c>
      <c r="Y1649" s="10" t="s">
        <v>4980</v>
      </c>
      <c r="Z1649" s="9" t="s">
        <v>4994</v>
      </c>
      <c r="AA1649" s="9" t="s">
        <v>5732</v>
      </c>
      <c r="AB1649" s="9" t="s">
        <v>5005</v>
      </c>
      <c r="AC1649" s="9" t="s">
        <v>4999</v>
      </c>
      <c r="AD1649" s="9"/>
      <c r="AE1649" s="20" t="str">
        <f>VLOOKUP(E1649,'FILIAIS PETZ'!A:Q,17,0)</f>
        <v>SP2</v>
      </c>
      <c r="AF1649" s="20" t="str">
        <f>VLOOKUP(E1649,'FILIAIS PETZ'!A:Q,3,0)</f>
        <v>FELICIO</v>
      </c>
      <c r="AG1649" s="20" t="str">
        <f>VLOOKUP(E1649,'FILIAIS PETZ'!A:Q,2,0)</f>
        <v>R3</v>
      </c>
      <c r="AH1649" s="75">
        <v>2330</v>
      </c>
      <c r="AI1649" s="68" t="s">
        <v>9858</v>
      </c>
      <c r="AJ1649" s="43">
        <f>VLOOKUP(E1649,'FILIAIS PETZ'!$A$2:$K$2000,11,0)</f>
        <v>18328118000885</v>
      </c>
      <c r="AK1649" s="44">
        <v>18328118000885</v>
      </c>
    </row>
    <row r="1650" spans="1:37" s="14" customFormat="1" ht="15" customHeight="1" thickBot="1" x14ac:dyDescent="0.25">
      <c r="A1650" s="9" t="s">
        <v>4980</v>
      </c>
      <c r="B1650" s="18" t="e">
        <f>VLOOKUP(C1650,FORNECEDORES!D:E,2,0)</f>
        <v>#N/A</v>
      </c>
      <c r="C1650" s="19" t="e">
        <f>VLOOKUP(D1650,FORNECEDORES!A:D,4,0)</f>
        <v>#N/A</v>
      </c>
      <c r="D1650" s="13" t="s">
        <v>9280</v>
      </c>
      <c r="E1650" s="20" t="str">
        <f t="shared" si="106"/>
        <v>04 0046</v>
      </c>
      <c r="F1650" s="28" t="s">
        <v>8978</v>
      </c>
      <c r="G1650" s="21" t="str">
        <f>VLOOKUP(E1650,'FILIAIS PETZ'!A:E,5,0)</f>
        <v>PETZ CIDADE JARDIM</v>
      </c>
      <c r="H1650" s="20" t="str">
        <f>VLOOKUP(E1650,'FILIAIS PETZ'!A:D,4,0)</f>
        <v>CDJD-SP</v>
      </c>
      <c r="I1650" s="46">
        <v>45352</v>
      </c>
      <c r="J1650" s="9" t="s">
        <v>4980</v>
      </c>
      <c r="K1650" s="9" t="s">
        <v>9035</v>
      </c>
      <c r="L1650" s="29" t="s">
        <v>9859</v>
      </c>
      <c r="M1650" s="46">
        <v>45401</v>
      </c>
      <c r="N1650" s="46">
        <v>45427</v>
      </c>
      <c r="O1650" s="46">
        <v>45408</v>
      </c>
      <c r="P1650" s="29" t="s">
        <v>4998</v>
      </c>
      <c r="Q1650" s="9">
        <v>3</v>
      </c>
      <c r="R1650" s="9">
        <v>1</v>
      </c>
      <c r="S1650" s="9" t="s">
        <v>4983</v>
      </c>
      <c r="T1650" s="9" t="s">
        <v>32</v>
      </c>
      <c r="U1650" s="9">
        <v>11002</v>
      </c>
      <c r="V1650" s="9">
        <v>11002</v>
      </c>
      <c r="W1650" s="9"/>
      <c r="X1650" s="10" t="s">
        <v>5016</v>
      </c>
      <c r="Y1650" s="10" t="s">
        <v>4980</v>
      </c>
      <c r="Z1650" s="9" t="s">
        <v>4994</v>
      </c>
      <c r="AA1650" s="9" t="s">
        <v>5732</v>
      </c>
      <c r="AB1650" s="9" t="s">
        <v>5005</v>
      </c>
      <c r="AC1650" s="9" t="s">
        <v>4999</v>
      </c>
      <c r="AD1650" s="9"/>
      <c r="AE1650" s="20" t="str">
        <f>VLOOKUP(E1650,'FILIAIS PETZ'!A:Q,17,0)</f>
        <v>SP2</v>
      </c>
      <c r="AF1650" s="20" t="str">
        <f>VLOOKUP(E1650,'FILIAIS PETZ'!A:Q,3,0)</f>
        <v>FELICIO</v>
      </c>
      <c r="AG1650" s="20" t="str">
        <f>VLOOKUP(E1650,'FILIAIS PETZ'!A:Q,2,0)</f>
        <v>R3</v>
      </c>
      <c r="AH1650" s="75">
        <v>2330</v>
      </c>
      <c r="AI1650" s="68" t="s">
        <v>9860</v>
      </c>
      <c r="AJ1650" s="43">
        <f>VLOOKUP(E1650,'FILIAIS PETZ'!$A$2:$K$2000,11,0)</f>
        <v>18328118004520</v>
      </c>
      <c r="AK1650" s="44">
        <v>18328118004520</v>
      </c>
    </row>
    <row r="1651" spans="1:37" s="14" customFormat="1" ht="15" customHeight="1" thickBot="1" x14ac:dyDescent="0.25">
      <c r="A1651" s="9" t="s">
        <v>4980</v>
      </c>
      <c r="B1651" s="18" t="e">
        <f>VLOOKUP(C1651,FORNECEDORES!D:E,2,0)</f>
        <v>#N/A</v>
      </c>
      <c r="C1651" s="19" t="e">
        <f>VLOOKUP(D1651,FORNECEDORES!A:D,4,0)</f>
        <v>#N/A</v>
      </c>
      <c r="D1651" s="13" t="s">
        <v>9275</v>
      </c>
      <c r="E1651" s="20" t="str">
        <f t="shared" si="106"/>
        <v>04 0059</v>
      </c>
      <c r="F1651" s="28" t="s">
        <v>8714</v>
      </c>
      <c r="G1651" s="21" t="str">
        <f>VLOOKUP(E1651,'FILIAIS PETZ'!A:E,5,0)</f>
        <v>PETZ POMPÉIA</v>
      </c>
      <c r="H1651" s="20" t="str">
        <f>VLOOKUP(E1651,'FILIAIS PETZ'!A:D,4,0)</f>
        <v>POMP-SP</v>
      </c>
      <c r="I1651" s="46">
        <v>45352</v>
      </c>
      <c r="J1651" s="9" t="s">
        <v>4980</v>
      </c>
      <c r="K1651" s="9" t="s">
        <v>9035</v>
      </c>
      <c r="L1651" s="29" t="s">
        <v>9861</v>
      </c>
      <c r="M1651" s="46">
        <v>45401</v>
      </c>
      <c r="N1651" s="46">
        <v>45427</v>
      </c>
      <c r="O1651" s="46">
        <v>45408</v>
      </c>
      <c r="P1651" s="29" t="s">
        <v>4998</v>
      </c>
      <c r="Q1651" s="9">
        <v>3</v>
      </c>
      <c r="R1651" s="9">
        <v>1</v>
      </c>
      <c r="S1651" s="9" t="s">
        <v>4983</v>
      </c>
      <c r="T1651" s="9" t="s">
        <v>32</v>
      </c>
      <c r="U1651" s="9">
        <v>11002</v>
      </c>
      <c r="V1651" s="9">
        <v>11002</v>
      </c>
      <c r="W1651" s="9"/>
      <c r="X1651" s="10" t="s">
        <v>5016</v>
      </c>
      <c r="Y1651" s="10" t="s">
        <v>4980</v>
      </c>
      <c r="Z1651" s="9" t="s">
        <v>4994</v>
      </c>
      <c r="AA1651" s="9" t="s">
        <v>5732</v>
      </c>
      <c r="AB1651" s="9" t="s">
        <v>5005</v>
      </c>
      <c r="AC1651" s="9" t="s">
        <v>4999</v>
      </c>
      <c r="AD1651" s="9"/>
      <c r="AE1651" s="20" t="str">
        <f>VLOOKUP(E1651,'FILIAIS PETZ'!A:Q,17,0)</f>
        <v>SP2</v>
      </c>
      <c r="AF1651" s="20" t="str">
        <f>VLOOKUP(E1651,'FILIAIS PETZ'!A:Q,3,0)</f>
        <v>FELICIO</v>
      </c>
      <c r="AG1651" s="20" t="str">
        <f>VLOOKUP(E1651,'FILIAIS PETZ'!A:Q,2,0)</f>
        <v>R3</v>
      </c>
      <c r="AH1651" s="75">
        <v>2330</v>
      </c>
      <c r="AI1651" s="68" t="s">
        <v>9862</v>
      </c>
      <c r="AJ1651" s="43">
        <f>VLOOKUP(E1651,'FILIAIS PETZ'!$A$2:$K$2000,11,0)</f>
        <v>18328118005763</v>
      </c>
      <c r="AK1651" s="44">
        <v>18328118005763</v>
      </c>
    </row>
    <row r="1652" spans="1:37" s="14" customFormat="1" ht="15" customHeight="1" thickBot="1" x14ac:dyDescent="0.25">
      <c r="A1652" s="9" t="s">
        <v>4980</v>
      </c>
      <c r="B1652" s="18" t="e">
        <f>VLOOKUP(C1652,FORNECEDORES!D:E,2,0)</f>
        <v>#N/A</v>
      </c>
      <c r="C1652" s="19" t="e">
        <f>VLOOKUP(D1652,FORNECEDORES!A:D,4,0)</f>
        <v>#N/A</v>
      </c>
      <c r="D1652" s="13" t="s">
        <v>9275</v>
      </c>
      <c r="E1652" s="20" t="str">
        <f t="shared" si="106"/>
        <v>04 0060</v>
      </c>
      <c r="F1652" s="28" t="s">
        <v>8625</v>
      </c>
      <c r="G1652" s="21" t="str">
        <f>VLOOKUP(E1652,'FILIAIS PETZ'!A:E,5,0)</f>
        <v>PETZ PACAEMBU</v>
      </c>
      <c r="H1652" s="20" t="str">
        <f>VLOOKUP(E1652,'FILIAIS PETZ'!A:D,4,0)</f>
        <v>PCBU-SP</v>
      </c>
      <c r="I1652" s="46">
        <v>45352</v>
      </c>
      <c r="J1652" s="9" t="s">
        <v>4980</v>
      </c>
      <c r="K1652" s="9" t="s">
        <v>9035</v>
      </c>
      <c r="L1652" s="29" t="s">
        <v>9863</v>
      </c>
      <c r="M1652" s="46">
        <v>45401</v>
      </c>
      <c r="N1652" s="46">
        <v>45427</v>
      </c>
      <c r="O1652" s="46">
        <v>45408</v>
      </c>
      <c r="P1652" s="29" t="s">
        <v>4998</v>
      </c>
      <c r="Q1652" s="9">
        <v>3</v>
      </c>
      <c r="R1652" s="9">
        <v>1</v>
      </c>
      <c r="S1652" s="9" t="s">
        <v>4983</v>
      </c>
      <c r="T1652" s="9" t="s">
        <v>32</v>
      </c>
      <c r="U1652" s="9">
        <v>11002</v>
      </c>
      <c r="V1652" s="9">
        <v>11002</v>
      </c>
      <c r="W1652" s="9"/>
      <c r="X1652" s="10" t="s">
        <v>5016</v>
      </c>
      <c r="Y1652" s="10" t="s">
        <v>4980</v>
      </c>
      <c r="Z1652" s="9" t="s">
        <v>4994</v>
      </c>
      <c r="AA1652" s="9" t="s">
        <v>5732</v>
      </c>
      <c r="AB1652" s="9" t="s">
        <v>5005</v>
      </c>
      <c r="AC1652" s="9" t="s">
        <v>4999</v>
      </c>
      <c r="AD1652" s="9"/>
      <c r="AE1652" s="20" t="str">
        <f>VLOOKUP(E1652,'FILIAIS PETZ'!A:Q,17,0)</f>
        <v>SP2</v>
      </c>
      <c r="AF1652" s="20" t="str">
        <f>VLOOKUP(E1652,'FILIAIS PETZ'!A:Q,3,0)</f>
        <v>FELICIO</v>
      </c>
      <c r="AG1652" s="20" t="str">
        <f>VLOOKUP(E1652,'FILIAIS PETZ'!A:Q,2,0)</f>
        <v>R3</v>
      </c>
      <c r="AH1652" s="75">
        <v>2330</v>
      </c>
      <c r="AI1652" s="68" t="s">
        <v>9864</v>
      </c>
      <c r="AJ1652" s="43">
        <f>VLOOKUP(E1652,'FILIAIS PETZ'!$A$2:$K$2000,11,0)</f>
        <v>18328118006220</v>
      </c>
      <c r="AK1652" s="44">
        <v>18328118006220</v>
      </c>
    </row>
    <row r="1653" spans="1:37" s="14" customFormat="1" ht="15" customHeight="1" thickBot="1" x14ac:dyDescent="0.25">
      <c r="A1653" s="9" t="s">
        <v>4980</v>
      </c>
      <c r="B1653" s="18" t="e">
        <f>VLOOKUP(C1653,FORNECEDORES!D:E,2,0)</f>
        <v>#N/A</v>
      </c>
      <c r="C1653" s="19" t="e">
        <f>VLOOKUP(D1653,FORNECEDORES!A:D,4,0)</f>
        <v>#N/A</v>
      </c>
      <c r="D1653" s="13" t="s">
        <v>9280</v>
      </c>
      <c r="E1653" s="20" t="str">
        <f t="shared" si="106"/>
        <v>04 0067</v>
      </c>
      <c r="F1653" s="28" t="s">
        <v>8611</v>
      </c>
      <c r="G1653" s="21" t="str">
        <f>VLOOKUP(E1653,'FILIAIS PETZ'!A:E,5,0)</f>
        <v>PETZ EXTRA RICARDO JAFET</v>
      </c>
      <c r="H1653" s="20" t="str">
        <f>VLOOKUP(E1653,'FILIAIS PETZ'!A:D,4,0)</f>
        <v>RJAF-SP</v>
      </c>
      <c r="I1653" s="46">
        <v>45352</v>
      </c>
      <c r="J1653" s="9" t="s">
        <v>4980</v>
      </c>
      <c r="K1653" s="9" t="s">
        <v>9035</v>
      </c>
      <c r="L1653" s="29" t="s">
        <v>9865</v>
      </c>
      <c r="M1653" s="46">
        <v>45401</v>
      </c>
      <c r="N1653" s="46">
        <v>45427</v>
      </c>
      <c r="O1653" s="46">
        <v>45408</v>
      </c>
      <c r="P1653" s="29" t="s">
        <v>4998</v>
      </c>
      <c r="Q1653" s="9">
        <v>3</v>
      </c>
      <c r="R1653" s="9">
        <v>1</v>
      </c>
      <c r="S1653" s="9" t="s">
        <v>4983</v>
      </c>
      <c r="T1653" s="9" t="s">
        <v>32</v>
      </c>
      <c r="U1653" s="9">
        <v>11002</v>
      </c>
      <c r="V1653" s="9">
        <v>11002</v>
      </c>
      <c r="W1653" s="9"/>
      <c r="X1653" s="10" t="s">
        <v>5016</v>
      </c>
      <c r="Y1653" s="10" t="s">
        <v>4980</v>
      </c>
      <c r="Z1653" s="9" t="s">
        <v>4994</v>
      </c>
      <c r="AA1653" s="9" t="s">
        <v>5732</v>
      </c>
      <c r="AB1653" s="9" t="s">
        <v>5005</v>
      </c>
      <c r="AC1653" s="9" t="s">
        <v>4999</v>
      </c>
      <c r="AD1653" s="9"/>
      <c r="AE1653" s="20" t="str">
        <f>VLOOKUP(E1653,'FILIAIS PETZ'!A:Q,17,0)</f>
        <v>SP2</v>
      </c>
      <c r="AF1653" s="20" t="str">
        <f>VLOOKUP(E1653,'FILIAIS PETZ'!A:Q,3,0)</f>
        <v>FELICIO</v>
      </c>
      <c r="AG1653" s="20" t="str">
        <f>VLOOKUP(E1653,'FILIAIS PETZ'!A:Q,2,0)</f>
        <v>R3</v>
      </c>
      <c r="AH1653" s="75">
        <v>4660</v>
      </c>
      <c r="AI1653" s="68" t="s">
        <v>9866</v>
      </c>
      <c r="AJ1653" s="43">
        <f>VLOOKUP(E1653,'FILIAIS PETZ'!$A$2:$K$2000,11,0)</f>
        <v>18328118006573</v>
      </c>
      <c r="AK1653" s="44">
        <v>18328118006573</v>
      </c>
    </row>
    <row r="1654" spans="1:37" s="14" customFormat="1" ht="15" customHeight="1" thickBot="1" x14ac:dyDescent="0.25">
      <c r="A1654" s="9" t="s">
        <v>4980</v>
      </c>
      <c r="B1654" s="18" t="e">
        <f>VLOOKUP(C1654,FORNECEDORES!D:E,2,0)</f>
        <v>#N/A</v>
      </c>
      <c r="C1654" s="19" t="e">
        <f>VLOOKUP(D1654,FORNECEDORES!A:D,4,0)</f>
        <v>#N/A</v>
      </c>
      <c r="D1654" s="13" t="s">
        <v>3864</v>
      </c>
      <c r="E1654" s="20" t="str">
        <f t="shared" si="106"/>
        <v>04 0125</v>
      </c>
      <c r="F1654" s="28" t="s">
        <v>8981</v>
      </c>
      <c r="G1654" s="21" t="str">
        <f>VLOOKUP(E1654,'FILIAIS PETZ'!A:E,5,0)</f>
        <v>PETZ CERRO CORA</v>
      </c>
      <c r="H1654" s="20" t="str">
        <f>VLOOKUP(E1654,'FILIAIS PETZ'!A:D,4,0)</f>
        <v>CORA-SP</v>
      </c>
      <c r="I1654" s="46">
        <v>45352</v>
      </c>
      <c r="J1654" s="9" t="s">
        <v>4980</v>
      </c>
      <c r="K1654" s="9" t="s">
        <v>9035</v>
      </c>
      <c r="L1654" s="29" t="s">
        <v>9868</v>
      </c>
      <c r="M1654" s="46">
        <v>45401</v>
      </c>
      <c r="N1654" s="46">
        <v>45427</v>
      </c>
      <c r="O1654" s="46">
        <v>45408</v>
      </c>
      <c r="P1654" s="29" t="s">
        <v>4998</v>
      </c>
      <c r="Q1654" s="9">
        <v>3</v>
      </c>
      <c r="R1654" s="9">
        <v>1</v>
      </c>
      <c r="S1654" s="9" t="s">
        <v>4983</v>
      </c>
      <c r="T1654" s="9" t="s">
        <v>32</v>
      </c>
      <c r="U1654" s="9">
        <v>11002</v>
      </c>
      <c r="V1654" s="9">
        <v>11002</v>
      </c>
      <c r="W1654" s="9"/>
      <c r="X1654" s="10" t="s">
        <v>5016</v>
      </c>
      <c r="Y1654" s="10" t="s">
        <v>4980</v>
      </c>
      <c r="Z1654" s="9" t="s">
        <v>4994</v>
      </c>
      <c r="AA1654" s="9" t="s">
        <v>5732</v>
      </c>
      <c r="AB1654" s="9" t="s">
        <v>5005</v>
      </c>
      <c r="AC1654" s="9" t="s">
        <v>4999</v>
      </c>
      <c r="AD1654" s="9"/>
      <c r="AE1654" s="20" t="str">
        <f>VLOOKUP(E1654,'FILIAIS PETZ'!A:Q,17,0)</f>
        <v>SP7</v>
      </c>
      <c r="AF1654" s="20" t="str">
        <f>VLOOKUP(E1654,'FILIAIS PETZ'!A:Q,3,0)</f>
        <v>FELICIO</v>
      </c>
      <c r="AG1654" s="20" t="str">
        <f>VLOOKUP(E1654,'FILIAIS PETZ'!A:Q,2,0)</f>
        <v>R3</v>
      </c>
      <c r="AH1654" s="75">
        <v>2330</v>
      </c>
      <c r="AI1654" s="68" t="s">
        <v>9869</v>
      </c>
      <c r="AJ1654" s="43">
        <f>VLOOKUP(E1654,'FILIAIS PETZ'!$A$2:$K$2000,11,0)</f>
        <v>18328118013600</v>
      </c>
      <c r="AK1654" s="44">
        <v>18328118013600</v>
      </c>
    </row>
    <row r="1655" spans="1:37" s="14" customFormat="1" ht="15" customHeight="1" thickBot="1" x14ac:dyDescent="0.25">
      <c r="A1655" s="9" t="s">
        <v>4980</v>
      </c>
      <c r="B1655" s="18" t="e">
        <f>VLOOKUP(C1655,FORNECEDORES!D:E,2,0)</f>
        <v>#N/A</v>
      </c>
      <c r="C1655" s="19" t="e">
        <f>VLOOKUP(D1655,FORNECEDORES!A:D,4,0)</f>
        <v>#N/A</v>
      </c>
      <c r="D1655" s="13" t="s">
        <v>9280</v>
      </c>
      <c r="E1655" s="20" t="str">
        <f t="shared" si="106"/>
        <v>04 0151</v>
      </c>
      <c r="F1655" s="28" t="s">
        <v>8979</v>
      </c>
      <c r="G1655" s="21" t="str">
        <f>VLOOKUP(E1655,'FILIAIS PETZ'!A:E,5,0)</f>
        <v>PETZ VILA MARIANA</v>
      </c>
      <c r="H1655" s="20" t="str">
        <f>VLOOKUP(E1655,'FILIAIS PETZ'!A:D,4,0)</f>
        <v>VLMA-SP</v>
      </c>
      <c r="I1655" s="46">
        <v>45352</v>
      </c>
      <c r="J1655" s="9" t="s">
        <v>4980</v>
      </c>
      <c r="K1655" s="9" t="s">
        <v>9035</v>
      </c>
      <c r="L1655" s="29" t="s">
        <v>9870</v>
      </c>
      <c r="M1655" s="46">
        <v>45401</v>
      </c>
      <c r="N1655" s="46">
        <v>45427</v>
      </c>
      <c r="O1655" s="46">
        <v>45408</v>
      </c>
      <c r="P1655" s="29" t="s">
        <v>4998</v>
      </c>
      <c r="Q1655" s="9">
        <v>3</v>
      </c>
      <c r="R1655" s="9">
        <v>1</v>
      </c>
      <c r="S1655" s="9" t="s">
        <v>4983</v>
      </c>
      <c r="T1655" s="9" t="s">
        <v>32</v>
      </c>
      <c r="U1655" s="9">
        <v>11002</v>
      </c>
      <c r="V1655" s="9">
        <v>11002</v>
      </c>
      <c r="W1655" s="9"/>
      <c r="X1655" s="10" t="s">
        <v>5016</v>
      </c>
      <c r="Y1655" s="10" t="s">
        <v>4980</v>
      </c>
      <c r="Z1655" s="9" t="s">
        <v>4994</v>
      </c>
      <c r="AA1655" s="9" t="s">
        <v>5732</v>
      </c>
      <c r="AB1655" s="9" t="s">
        <v>5005</v>
      </c>
      <c r="AC1655" s="9" t="s">
        <v>4999</v>
      </c>
      <c r="AD1655" s="9"/>
      <c r="AE1655" s="20" t="str">
        <f>VLOOKUP(E1655,'FILIAIS PETZ'!A:Q,17,0)</f>
        <v>SP2</v>
      </c>
      <c r="AF1655" s="20" t="str">
        <f>VLOOKUP(E1655,'FILIAIS PETZ'!A:Q,3,0)</f>
        <v>FELICIO</v>
      </c>
      <c r="AG1655" s="20" t="str">
        <f>VLOOKUP(E1655,'FILIAIS PETZ'!A:Q,2,0)</f>
        <v>R3</v>
      </c>
      <c r="AH1655" s="75">
        <v>2330</v>
      </c>
      <c r="AI1655" s="68" t="s">
        <v>9871</v>
      </c>
      <c r="AJ1655" s="43">
        <f>VLOOKUP(E1655,'FILIAIS PETZ'!$A$2:$K$2000,11,0)</f>
        <v>18328118014835</v>
      </c>
      <c r="AK1655" s="44">
        <v>18328118014835</v>
      </c>
    </row>
    <row r="1656" spans="1:37" s="14" customFormat="1" ht="15" customHeight="1" thickBot="1" x14ac:dyDescent="0.25">
      <c r="A1656" s="9" t="s">
        <v>4980</v>
      </c>
      <c r="B1656" s="18" t="e">
        <f>VLOOKUP(C1656,FORNECEDORES!D:E,2,0)</f>
        <v>#N/A</v>
      </c>
      <c r="C1656" s="19" t="e">
        <f>VLOOKUP(D1656,FORNECEDORES!A:D,4,0)</f>
        <v>#N/A</v>
      </c>
      <c r="D1656" s="13" t="s">
        <v>9275</v>
      </c>
      <c r="E1656" s="20" t="str">
        <f t="shared" si="106"/>
        <v>04 0177</v>
      </c>
      <c r="F1656" s="28" t="s">
        <v>8982</v>
      </c>
      <c r="G1656" s="21" t="str">
        <f>VLOOKUP(E1656,'FILIAIS PETZ'!A:E,5,0)</f>
        <v>PETZ TEODORO SAMPAIO</v>
      </c>
      <c r="H1656" s="20" t="str">
        <f>VLOOKUP(E1656,'FILIAIS PETZ'!A:D,4,0)</f>
        <v>TEOD-SP</v>
      </c>
      <c r="I1656" s="46">
        <v>45352</v>
      </c>
      <c r="J1656" s="9" t="s">
        <v>4980</v>
      </c>
      <c r="K1656" s="9" t="s">
        <v>9035</v>
      </c>
      <c r="L1656" s="29" t="s">
        <v>9872</v>
      </c>
      <c r="M1656" s="46">
        <v>45401</v>
      </c>
      <c r="N1656" s="46">
        <v>45427</v>
      </c>
      <c r="O1656" s="46">
        <v>45407</v>
      </c>
      <c r="P1656" s="29" t="s">
        <v>4998</v>
      </c>
      <c r="Q1656" s="9">
        <v>3</v>
      </c>
      <c r="R1656" s="9">
        <v>1</v>
      </c>
      <c r="S1656" s="9" t="s">
        <v>4983</v>
      </c>
      <c r="T1656" s="9" t="s">
        <v>32</v>
      </c>
      <c r="U1656" s="9">
        <v>11002</v>
      </c>
      <c r="V1656" s="9">
        <v>11002</v>
      </c>
      <c r="W1656" s="9"/>
      <c r="X1656" s="10" t="s">
        <v>5016</v>
      </c>
      <c r="Y1656" s="10" t="s">
        <v>4980</v>
      </c>
      <c r="Z1656" s="9" t="s">
        <v>4994</v>
      </c>
      <c r="AA1656" s="9" t="s">
        <v>5732</v>
      </c>
      <c r="AB1656" s="9" t="s">
        <v>5005</v>
      </c>
      <c r="AC1656" s="9" t="s">
        <v>4999</v>
      </c>
      <c r="AD1656" s="9"/>
      <c r="AE1656" s="20" t="str">
        <f>VLOOKUP(E1656,'FILIAIS PETZ'!A:Q,17,0)</f>
        <v>SP2</v>
      </c>
      <c r="AF1656" s="20" t="str">
        <f>VLOOKUP(E1656,'FILIAIS PETZ'!A:Q,3,0)</f>
        <v>FELICIO</v>
      </c>
      <c r="AG1656" s="20" t="str">
        <f>VLOOKUP(E1656,'FILIAIS PETZ'!A:Q,2,0)</f>
        <v>R3</v>
      </c>
      <c r="AH1656" s="75">
        <v>2330</v>
      </c>
      <c r="AI1656" s="68" t="s">
        <v>9873</v>
      </c>
      <c r="AJ1656" s="43">
        <f>VLOOKUP(E1656,'FILIAIS PETZ'!$A$2:$K$2000,11,0)</f>
        <v>18328118016455</v>
      </c>
      <c r="AK1656" s="44">
        <v>18328118016455</v>
      </c>
    </row>
    <row r="1657" spans="1:37" s="14" customFormat="1" ht="15" customHeight="1" thickBot="1" x14ac:dyDescent="0.25">
      <c r="A1657" s="84" t="str">
        <f>J1657</f>
        <v>PREVENTIVA</v>
      </c>
      <c r="B1657" s="18">
        <f>VLOOKUP(C1657,FORNECEDORES!D:E,2,0)</f>
        <v>7827</v>
      </c>
      <c r="C1657" s="19" t="str">
        <f>VLOOKUP(D1657,FORNECEDORES!A:D,4,0)</f>
        <v>27.093.558/0013-59</v>
      </c>
      <c r="D1657" s="13" t="s">
        <v>7134</v>
      </c>
      <c r="E1657" s="20" t="str">
        <f t="shared" si="106"/>
        <v>04 0284</v>
      </c>
      <c r="F1657" s="28" t="s">
        <v>8966</v>
      </c>
      <c r="G1657" s="21" t="str">
        <f>VLOOKUP(E1657,'FILIAIS PETZ'!A:E,5,0)</f>
        <v>PETZ ASSAI ANCHIETA</v>
      </c>
      <c r="H1657" s="20" t="str">
        <f>VLOOKUP(E1657,'FILIAIS PETZ'!A:D,4,0)</f>
        <v>ASAC-SP</v>
      </c>
      <c r="I1657" s="46">
        <v>45352</v>
      </c>
      <c r="J1657" s="9" t="s">
        <v>4980</v>
      </c>
      <c r="K1657" s="9" t="s">
        <v>5858</v>
      </c>
      <c r="L1657" s="29" t="s">
        <v>11631</v>
      </c>
      <c r="M1657" s="46">
        <v>45401</v>
      </c>
      <c r="N1657" s="46">
        <v>45532</v>
      </c>
      <c r="O1657" s="46">
        <v>45513</v>
      </c>
      <c r="P1657" s="29" t="s">
        <v>4998</v>
      </c>
      <c r="Q1657" s="9">
        <v>3</v>
      </c>
      <c r="R1657" s="9">
        <v>1</v>
      </c>
      <c r="S1657" s="9" t="s">
        <v>4983</v>
      </c>
      <c r="T1657" s="9" t="s">
        <v>32</v>
      </c>
      <c r="U1657" s="9">
        <v>11002</v>
      </c>
      <c r="V1657" s="9">
        <v>11002</v>
      </c>
      <c r="W1657" s="9"/>
      <c r="X1657" s="10" t="s">
        <v>5016</v>
      </c>
      <c r="Y1657" s="10" t="s">
        <v>4980</v>
      </c>
      <c r="Z1657" s="9" t="s">
        <v>4994</v>
      </c>
      <c r="AA1657" s="9" t="s">
        <v>5732</v>
      </c>
      <c r="AB1657" s="9" t="s">
        <v>5005</v>
      </c>
      <c r="AC1657" s="9" t="s">
        <v>4999</v>
      </c>
      <c r="AD1657" s="9"/>
      <c r="AE1657" s="20" t="str">
        <f>VLOOKUP(E1657,'FILIAIS PETZ'!A:Q,17,0)</f>
        <v>SP3</v>
      </c>
      <c r="AF1657" s="20" t="str">
        <f>VLOOKUP(E1657,'FILIAIS PETZ'!A:Q,3,0)</f>
        <v>FELICIO</v>
      </c>
      <c r="AG1657" s="20" t="str">
        <f>VLOOKUP(E1657,'FILIAIS PETZ'!A:Q,2,0)</f>
        <v>R3</v>
      </c>
      <c r="AH1657" s="75">
        <v>2330</v>
      </c>
      <c r="AI1657" s="68" t="s">
        <v>9867</v>
      </c>
      <c r="AJ1657" s="43" t="str">
        <f>VLOOKUP(E1657,'FILIAIS PETZ'!$A$2:$K$2000,11,0)</f>
        <v>18.328.118/0290-00</v>
      </c>
      <c r="AK1657" s="44" t="s">
        <v>9283</v>
      </c>
    </row>
    <row r="1658" spans="1:37" s="14" customFormat="1" ht="15" customHeight="1" thickBot="1" x14ac:dyDescent="0.25">
      <c r="A1658" s="9" t="s">
        <v>4980</v>
      </c>
      <c r="B1658" s="18" t="e">
        <f>VLOOKUP(C1658,FORNECEDORES!D:E,2,0)</f>
        <v>#N/A</v>
      </c>
      <c r="C1658" s="19" t="e">
        <f>VLOOKUP(D1658,FORNECEDORES!A:D,4,0)</f>
        <v>#N/A</v>
      </c>
      <c r="D1658" s="13" t="s">
        <v>9280</v>
      </c>
      <c r="E1658" s="20" t="str">
        <f t="shared" si="106"/>
        <v>04 0221</v>
      </c>
      <c r="F1658" s="28" t="s">
        <v>8980</v>
      </c>
      <c r="G1658" s="21" t="str">
        <f>VLOOKUP(E1658,'FILIAIS PETZ'!A:E,5,0)</f>
        <v>PETZ GASTAO VIDIGAL</v>
      </c>
      <c r="H1658" s="20" t="str">
        <f>VLOOKUP(E1658,'FILIAIS PETZ'!A:D,4,0)</f>
        <v>GVDL-SP</v>
      </c>
      <c r="I1658" s="46">
        <v>45352</v>
      </c>
      <c r="J1658" s="9" t="s">
        <v>4980</v>
      </c>
      <c r="K1658" s="9" t="s">
        <v>9035</v>
      </c>
      <c r="L1658" s="29" t="s">
        <v>9874</v>
      </c>
      <c r="M1658" s="46">
        <v>45401</v>
      </c>
      <c r="N1658" s="46">
        <v>45427</v>
      </c>
      <c r="O1658" s="46">
        <v>45407</v>
      </c>
      <c r="P1658" s="29" t="s">
        <v>4998</v>
      </c>
      <c r="Q1658" s="9">
        <v>3</v>
      </c>
      <c r="R1658" s="9">
        <v>1</v>
      </c>
      <c r="S1658" s="9" t="s">
        <v>4983</v>
      </c>
      <c r="T1658" s="9" t="s">
        <v>32</v>
      </c>
      <c r="U1658" s="9">
        <v>11002</v>
      </c>
      <c r="V1658" s="9">
        <v>11002</v>
      </c>
      <c r="W1658" s="9"/>
      <c r="X1658" s="10" t="s">
        <v>5016</v>
      </c>
      <c r="Y1658" s="10" t="s">
        <v>4980</v>
      </c>
      <c r="Z1658" s="9" t="s">
        <v>4994</v>
      </c>
      <c r="AA1658" s="9" t="s">
        <v>5732</v>
      </c>
      <c r="AB1658" s="9" t="s">
        <v>5005</v>
      </c>
      <c r="AC1658" s="9" t="s">
        <v>4999</v>
      </c>
      <c r="AD1658" s="9"/>
      <c r="AE1658" s="20" t="str">
        <f>VLOOKUP(E1658,'FILIAIS PETZ'!A:Q,17,0)</f>
        <v>SP7</v>
      </c>
      <c r="AF1658" s="20" t="str">
        <f>VLOOKUP(E1658,'FILIAIS PETZ'!A:Q,3,0)</f>
        <v>FELICIO</v>
      </c>
      <c r="AG1658" s="20" t="str">
        <f>VLOOKUP(E1658,'FILIAIS PETZ'!A:Q,2,0)</f>
        <v>R3</v>
      </c>
      <c r="AH1658" s="75">
        <v>2330</v>
      </c>
      <c r="AI1658" s="68" t="s">
        <v>9875</v>
      </c>
      <c r="AJ1658" s="43">
        <f>VLOOKUP(E1658,'FILIAIS PETZ'!$A$2:$K$2000,11,0)</f>
        <v>18328118021025</v>
      </c>
      <c r="AK1658" s="44">
        <v>18328118021025</v>
      </c>
    </row>
    <row r="1659" spans="1:37" s="14" customFormat="1" ht="15" customHeight="1" thickBot="1" x14ac:dyDescent="0.25">
      <c r="A1659" s="9" t="s">
        <v>4980</v>
      </c>
      <c r="B1659" s="18" t="e">
        <f>VLOOKUP(C1659,FORNECEDORES!D:E,2,0)</f>
        <v>#N/A</v>
      </c>
      <c r="C1659" s="19" t="e">
        <f>VLOOKUP(D1659,FORNECEDORES!A:D,4,0)</f>
        <v>#N/A</v>
      </c>
      <c r="D1659" s="13" t="s">
        <v>9275</v>
      </c>
      <c r="E1659" s="20" t="str">
        <f t="shared" si="106"/>
        <v>04 0271</v>
      </c>
      <c r="F1659" s="28" t="s">
        <v>9568</v>
      </c>
      <c r="G1659" s="21" t="str">
        <f>VLOOKUP(E1659,'FILIAIS PETZ'!A:E,5,0)</f>
        <v>PETZ ALAMEDA SANTOS</v>
      </c>
      <c r="H1659" s="20" t="str">
        <f>VLOOKUP(E1659,'FILIAIS PETZ'!A:D,4,0)</f>
        <v>ASTS-SP</v>
      </c>
      <c r="I1659" s="46">
        <v>45352</v>
      </c>
      <c r="J1659" s="9" t="s">
        <v>4980</v>
      </c>
      <c r="K1659" s="9" t="s">
        <v>9035</v>
      </c>
      <c r="L1659" s="29" t="s">
        <v>9876</v>
      </c>
      <c r="M1659" s="46">
        <v>45401</v>
      </c>
      <c r="N1659" s="46">
        <v>45427</v>
      </c>
      <c r="O1659" s="46">
        <v>45408</v>
      </c>
      <c r="P1659" s="29" t="s">
        <v>4998</v>
      </c>
      <c r="Q1659" s="9">
        <v>3</v>
      </c>
      <c r="R1659" s="9">
        <v>1</v>
      </c>
      <c r="S1659" s="9" t="s">
        <v>4983</v>
      </c>
      <c r="T1659" s="9" t="s">
        <v>32</v>
      </c>
      <c r="U1659" s="9">
        <v>11002</v>
      </c>
      <c r="V1659" s="9">
        <v>11002</v>
      </c>
      <c r="W1659" s="9"/>
      <c r="X1659" s="10" t="s">
        <v>5016</v>
      </c>
      <c r="Y1659" s="10" t="s">
        <v>4980</v>
      </c>
      <c r="Z1659" s="9" t="s">
        <v>4994</v>
      </c>
      <c r="AA1659" s="9" t="s">
        <v>5732</v>
      </c>
      <c r="AB1659" s="9" t="s">
        <v>5005</v>
      </c>
      <c r="AC1659" s="9" t="s">
        <v>4999</v>
      </c>
      <c r="AD1659" s="9"/>
      <c r="AE1659" s="20" t="str">
        <f>VLOOKUP(E1659,'FILIAIS PETZ'!A:Q,17,0)</f>
        <v>SP2</v>
      </c>
      <c r="AF1659" s="20" t="str">
        <f>VLOOKUP(E1659,'FILIAIS PETZ'!A:Q,3,0)</f>
        <v>FELICIO</v>
      </c>
      <c r="AG1659" s="20" t="str">
        <f>VLOOKUP(E1659,'FILIAIS PETZ'!A:Q,2,0)</f>
        <v>R3</v>
      </c>
      <c r="AH1659" s="75">
        <v>2330</v>
      </c>
      <c r="AI1659" s="68" t="s">
        <v>9877</v>
      </c>
      <c r="AJ1659" s="43" t="str">
        <f>VLOOKUP(E1659,'FILIAIS PETZ'!$A$2:$K$2000,11,0)</f>
        <v>18.328.118/0269-22</v>
      </c>
      <c r="AK1659" s="44" t="s">
        <v>9570</v>
      </c>
    </row>
    <row r="1660" spans="1:37" s="14" customFormat="1" ht="15" customHeight="1" thickBot="1" x14ac:dyDescent="0.25">
      <c r="A1660" s="9" t="s">
        <v>4980</v>
      </c>
      <c r="B1660" s="18" t="e">
        <f>VLOOKUP(C1660,FORNECEDORES!D:E,2,0)</f>
        <v>#N/A</v>
      </c>
      <c r="C1660" s="19" t="e">
        <f>VLOOKUP(D1660,FORNECEDORES!A:D,4,0)</f>
        <v>#N/A</v>
      </c>
      <c r="D1660" s="13" t="s">
        <v>9275</v>
      </c>
      <c r="E1660" s="20" t="str">
        <f t="shared" si="106"/>
        <v>04 0256</v>
      </c>
      <c r="F1660" s="28" t="s">
        <v>9144</v>
      </c>
      <c r="G1660" s="21" t="str">
        <f>VLOOKUP(E1660,'FILIAIS PETZ'!A:E,5,0)</f>
        <v>PETZ ACLIMAÇÃO</v>
      </c>
      <c r="H1660" s="20" t="str">
        <f>VLOOKUP(E1660,'FILIAIS PETZ'!A:D,4,0)</f>
        <v>ACLM-SP</v>
      </c>
      <c r="I1660" s="46">
        <v>45352</v>
      </c>
      <c r="J1660" s="9" t="s">
        <v>4980</v>
      </c>
      <c r="K1660" s="9" t="s">
        <v>9035</v>
      </c>
      <c r="L1660" s="29" t="s">
        <v>9878</v>
      </c>
      <c r="M1660" s="46">
        <v>45401</v>
      </c>
      <c r="N1660" s="46">
        <v>45427</v>
      </c>
      <c r="O1660" s="46">
        <v>45408</v>
      </c>
      <c r="P1660" s="29" t="s">
        <v>4998</v>
      </c>
      <c r="Q1660" s="9">
        <v>3</v>
      </c>
      <c r="R1660" s="9">
        <v>1</v>
      </c>
      <c r="S1660" s="9" t="s">
        <v>4983</v>
      </c>
      <c r="T1660" s="9" t="s">
        <v>32</v>
      </c>
      <c r="U1660" s="9">
        <v>11002</v>
      </c>
      <c r="V1660" s="9">
        <v>11002</v>
      </c>
      <c r="W1660" s="9"/>
      <c r="X1660" s="10" t="s">
        <v>5016</v>
      </c>
      <c r="Y1660" s="10" t="s">
        <v>4980</v>
      </c>
      <c r="Z1660" s="9" t="s">
        <v>4994</v>
      </c>
      <c r="AA1660" s="9" t="s">
        <v>5732</v>
      </c>
      <c r="AB1660" s="9" t="s">
        <v>5005</v>
      </c>
      <c r="AC1660" s="9" t="s">
        <v>4999</v>
      </c>
      <c r="AD1660" s="9"/>
      <c r="AE1660" s="20" t="str">
        <f>VLOOKUP(E1660,'FILIAIS PETZ'!A:Q,17,0)</f>
        <v>SP2</v>
      </c>
      <c r="AF1660" s="20" t="str">
        <f>VLOOKUP(E1660,'FILIAIS PETZ'!A:Q,3,0)</f>
        <v>FELICIO</v>
      </c>
      <c r="AG1660" s="20" t="str">
        <f>VLOOKUP(E1660,'FILIAIS PETZ'!A:Q,2,0)</f>
        <v>R3</v>
      </c>
      <c r="AH1660" s="75">
        <v>2330</v>
      </c>
      <c r="AI1660" s="68" t="s">
        <v>9879</v>
      </c>
      <c r="AJ1660" s="43" t="str">
        <f>VLOOKUP(E1660,'FILIAIS PETZ'!$A$2:$K$2000,11,0)</f>
        <v>18.328.118/0243-93</v>
      </c>
      <c r="AK1660" s="44" t="s">
        <v>9146</v>
      </c>
    </row>
    <row r="1661" spans="1:37" s="14" customFormat="1" ht="15" customHeight="1" thickBot="1" x14ac:dyDescent="0.25">
      <c r="A1661" s="9" t="s">
        <v>4980</v>
      </c>
      <c r="B1661" s="18" t="e">
        <f>VLOOKUP(C1661,FORNECEDORES!D:E,2,0)</f>
        <v>#N/A</v>
      </c>
      <c r="C1661" s="19" t="e">
        <f>VLOOKUP(D1661,FORNECEDORES!A:D,4,0)</f>
        <v>#N/A</v>
      </c>
      <c r="D1661" s="13" t="s">
        <v>9280</v>
      </c>
      <c r="E1661" s="20" t="str">
        <f t="shared" si="106"/>
        <v>04 0263</v>
      </c>
      <c r="F1661" s="28" t="s">
        <v>8628</v>
      </c>
      <c r="G1661" s="21" t="str">
        <f>VLOOKUP(E1661,'FILIAIS PETZ'!A:E,5,0)</f>
        <v>PETZ PÃO DE AÇUCAR JABAQUARA</v>
      </c>
      <c r="H1661" s="20" t="str">
        <f>VLOOKUP(E1661,'FILIAIS PETZ'!A:D,4,0)</f>
        <v>JABQ-SP</v>
      </c>
      <c r="I1661" s="46">
        <v>45352</v>
      </c>
      <c r="J1661" s="9" t="s">
        <v>4980</v>
      </c>
      <c r="K1661" s="9" t="s">
        <v>9035</v>
      </c>
      <c r="L1661" s="29" t="s">
        <v>9880</v>
      </c>
      <c r="M1661" s="46">
        <v>45401</v>
      </c>
      <c r="N1661" s="46">
        <v>45427</v>
      </c>
      <c r="O1661" s="46">
        <v>45408</v>
      </c>
      <c r="P1661" s="29" t="s">
        <v>4998</v>
      </c>
      <c r="Q1661" s="9">
        <v>3</v>
      </c>
      <c r="R1661" s="9">
        <v>1</v>
      </c>
      <c r="S1661" s="9" t="s">
        <v>4983</v>
      </c>
      <c r="T1661" s="9" t="s">
        <v>32</v>
      </c>
      <c r="U1661" s="9">
        <v>11002</v>
      </c>
      <c r="V1661" s="9">
        <v>11002</v>
      </c>
      <c r="W1661" s="9"/>
      <c r="X1661" s="10" t="s">
        <v>5016</v>
      </c>
      <c r="Y1661" s="10" t="s">
        <v>4980</v>
      </c>
      <c r="Z1661" s="9" t="s">
        <v>4994</v>
      </c>
      <c r="AA1661" s="9" t="s">
        <v>5732</v>
      </c>
      <c r="AB1661" s="9" t="s">
        <v>5005</v>
      </c>
      <c r="AC1661" s="9" t="s">
        <v>4999</v>
      </c>
      <c r="AD1661" s="9"/>
      <c r="AE1661" s="20" t="str">
        <f>VLOOKUP(E1661,'FILIAIS PETZ'!A:Q,17,0)</f>
        <v>SP3</v>
      </c>
      <c r="AF1661" s="20" t="str">
        <f>VLOOKUP(E1661,'FILIAIS PETZ'!A:Q,3,0)</f>
        <v>FELICIO</v>
      </c>
      <c r="AG1661" s="20" t="str">
        <f>VLOOKUP(E1661,'FILIAIS PETZ'!A:Q,2,0)</f>
        <v>R3</v>
      </c>
      <c r="AH1661" s="75">
        <v>2330</v>
      </c>
      <c r="AI1661" s="68" t="s">
        <v>9881</v>
      </c>
      <c r="AJ1661" s="43" t="str">
        <f>VLOOKUP(E1661,'FILIAIS PETZ'!$A$2:$K$2000,11,0)</f>
        <v>18.328.118/0258-70</v>
      </c>
      <c r="AK1661" s="44" t="s">
        <v>9134</v>
      </c>
    </row>
    <row r="1662" spans="1:37" s="14" customFormat="1" ht="15" customHeight="1" thickBot="1" x14ac:dyDescent="0.25">
      <c r="A1662" s="9" t="s">
        <v>4980</v>
      </c>
      <c r="B1662" s="18">
        <f>VLOOKUP(C1662,FORNECEDORES!D:E,2,0)</f>
        <v>4722</v>
      </c>
      <c r="C1662" s="19" t="str">
        <f>VLOOKUP(D1662,FORNECEDORES!A:D,4,0)</f>
        <v>08.100.057/0001-74</v>
      </c>
      <c r="D1662" s="13" t="s">
        <v>6219</v>
      </c>
      <c r="E1662" s="20" t="str">
        <f t="shared" si="106"/>
        <v>04 0135</v>
      </c>
      <c r="F1662" s="28" t="s">
        <v>8712</v>
      </c>
      <c r="G1662" s="21" t="str">
        <f>VLOOKUP(E1662,'FILIAIS PETZ'!A:E,5,0)</f>
        <v>PETZ CARREFOUR ANCHIETA</v>
      </c>
      <c r="H1662" s="20" t="str">
        <f>VLOOKUP(E1662,'FILIAIS PETZ'!A:D,4,0)</f>
        <v>ANCH-SP</v>
      </c>
      <c r="I1662" s="46">
        <v>45352</v>
      </c>
      <c r="J1662" s="9" t="s">
        <v>4980</v>
      </c>
      <c r="K1662" s="9" t="s">
        <v>9035</v>
      </c>
      <c r="L1662" s="29" t="s">
        <v>9882</v>
      </c>
      <c r="M1662" s="46">
        <v>45359</v>
      </c>
      <c r="N1662" s="46">
        <v>45434</v>
      </c>
      <c r="O1662" s="46">
        <v>45414</v>
      </c>
      <c r="P1662" s="29" t="s">
        <v>4998</v>
      </c>
      <c r="Q1662" s="9">
        <v>3</v>
      </c>
      <c r="R1662" s="9">
        <v>1</v>
      </c>
      <c r="S1662" s="9" t="s">
        <v>4983</v>
      </c>
      <c r="T1662" s="9" t="s">
        <v>32</v>
      </c>
      <c r="U1662" s="9">
        <v>11002</v>
      </c>
      <c r="V1662" s="9">
        <v>11002</v>
      </c>
      <c r="W1662" s="9"/>
      <c r="X1662" s="10" t="s">
        <v>5016</v>
      </c>
      <c r="Y1662" s="9" t="s">
        <v>4994</v>
      </c>
      <c r="Z1662" s="9" t="s">
        <v>4994</v>
      </c>
      <c r="AA1662" s="9" t="s">
        <v>5732</v>
      </c>
      <c r="AB1662" s="10" t="s">
        <v>5040</v>
      </c>
      <c r="AC1662" s="9" t="s">
        <v>4999</v>
      </c>
      <c r="AD1662" s="9"/>
      <c r="AE1662" s="20" t="str">
        <f>VLOOKUP(E1662,'FILIAIS PETZ'!A:Q,17,0)</f>
        <v>SP3</v>
      </c>
      <c r="AF1662" s="20" t="str">
        <f>VLOOKUP(E1662,'FILIAIS PETZ'!A:Q,3,0)</f>
        <v>FELICIO</v>
      </c>
      <c r="AG1662" s="20" t="str">
        <f>VLOOKUP(E1662,'FILIAIS PETZ'!A:Q,2,0)</f>
        <v>R3</v>
      </c>
      <c r="AH1662" s="75">
        <v>2330</v>
      </c>
      <c r="AI1662" s="16" t="s">
        <v>9883</v>
      </c>
      <c r="AJ1662" s="43">
        <f>VLOOKUP(E1662,'FILIAIS PETZ'!$A$2:$K$2000,11,0)</f>
        <v>18328118012549</v>
      </c>
      <c r="AK1662" s="44">
        <v>18328118012549</v>
      </c>
    </row>
    <row r="1663" spans="1:37" s="14" customFormat="1" ht="15" customHeight="1" thickBot="1" x14ac:dyDescent="0.25">
      <c r="A1663" s="9">
        <v>861803</v>
      </c>
      <c r="B1663" s="18">
        <f>VLOOKUP(C1663,FORNECEDORES!D:E,2,0)</f>
        <v>40460</v>
      </c>
      <c r="C1663" s="19" t="str">
        <f>VLOOKUP(D1663,FORNECEDORES!A:D,4,0)</f>
        <v>30.515.748/0001-98</v>
      </c>
      <c r="D1663" s="13" t="s">
        <v>2732</v>
      </c>
      <c r="E1663" s="20" t="str">
        <f t="shared" si="106"/>
        <v>04 0011</v>
      </c>
      <c r="F1663" s="28" t="s">
        <v>8976</v>
      </c>
      <c r="G1663" s="21" t="str">
        <f>VLOOKUP(E1663,'FILIAIS PETZ'!A:E,5,0)</f>
        <v>PETZ AUGUSTA</v>
      </c>
      <c r="H1663" s="20" t="str">
        <f>VLOOKUP(E1663,'FILIAIS PETZ'!A:D,4,0)</f>
        <v>AUGT-SP</v>
      </c>
      <c r="I1663" s="46">
        <v>45352</v>
      </c>
      <c r="J1663" s="9">
        <v>861803</v>
      </c>
      <c r="K1663" s="9" t="s">
        <v>9035</v>
      </c>
      <c r="L1663" s="29" t="s">
        <v>7505</v>
      </c>
      <c r="M1663" s="46">
        <v>45363</v>
      </c>
      <c r="N1663" s="46">
        <v>45385</v>
      </c>
      <c r="O1663" s="46">
        <v>45365</v>
      </c>
      <c r="P1663" s="9" t="s">
        <v>4990</v>
      </c>
      <c r="Q1663" s="9">
        <v>3</v>
      </c>
      <c r="R1663" s="9">
        <v>1</v>
      </c>
      <c r="S1663" s="9">
        <v>8</v>
      </c>
      <c r="T1663" s="9" t="s">
        <v>32</v>
      </c>
      <c r="U1663" s="9">
        <v>11002</v>
      </c>
      <c r="V1663" s="9">
        <v>11002</v>
      </c>
      <c r="W1663" s="9" t="s">
        <v>5019</v>
      </c>
      <c r="X1663" s="9" t="s">
        <v>4985</v>
      </c>
      <c r="Y1663" s="9" t="s">
        <v>4980</v>
      </c>
      <c r="Z1663" s="9" t="s">
        <v>4980</v>
      </c>
      <c r="AA1663" s="9" t="s">
        <v>4989</v>
      </c>
      <c r="AB1663" s="84" t="s">
        <v>5066</v>
      </c>
      <c r="AC1663" s="9" t="s">
        <v>5006</v>
      </c>
      <c r="AD1663" s="9"/>
      <c r="AE1663" s="20" t="str">
        <f>VLOOKUP(E1663,'FILIAIS PETZ'!A:Q,17,0)</f>
        <v>SP2</v>
      </c>
      <c r="AF1663" s="20" t="str">
        <f>VLOOKUP(E1663,'FILIAIS PETZ'!A:Q,3,0)</f>
        <v>FELICIO</v>
      </c>
      <c r="AG1663" s="20" t="str">
        <f>VLOOKUP(E1663,'FILIAIS PETZ'!A:Q,2,0)</f>
        <v>R3</v>
      </c>
      <c r="AH1663" s="75">
        <v>166.97</v>
      </c>
      <c r="AI1663" s="16" t="s">
        <v>9884</v>
      </c>
      <c r="AJ1663" s="43">
        <f>VLOOKUP(E1663,'FILIAIS PETZ'!$A$2:$K$2000,11,0)</f>
        <v>18328118001776</v>
      </c>
      <c r="AK1663" s="44">
        <v>18328118001776</v>
      </c>
    </row>
    <row r="1664" spans="1:37" s="14" customFormat="1" ht="15" customHeight="1" thickBot="1" x14ac:dyDescent="0.25">
      <c r="A1664" s="9">
        <v>861819</v>
      </c>
      <c r="B1664" s="18">
        <f>VLOOKUP(C1664,FORNECEDORES!D:E,2,0)</f>
        <v>40460</v>
      </c>
      <c r="C1664" s="19" t="str">
        <f>VLOOKUP(D1664,FORNECEDORES!A:D,4,0)</f>
        <v>30.515.748/0001-98</v>
      </c>
      <c r="D1664" s="13" t="s">
        <v>2732</v>
      </c>
      <c r="E1664" s="20" t="str">
        <f t="shared" si="106"/>
        <v>04 0046</v>
      </c>
      <c r="F1664" s="28" t="s">
        <v>8978</v>
      </c>
      <c r="G1664" s="21" t="str">
        <f>VLOOKUP(E1664,'FILIAIS PETZ'!A:E,5,0)</f>
        <v>PETZ CIDADE JARDIM</v>
      </c>
      <c r="H1664" s="20" t="str">
        <f>VLOOKUP(E1664,'FILIAIS PETZ'!A:D,4,0)</f>
        <v>CDJD-SP</v>
      </c>
      <c r="I1664" s="46">
        <v>45352</v>
      </c>
      <c r="J1664" s="9">
        <v>861819</v>
      </c>
      <c r="K1664" s="9" t="s">
        <v>9035</v>
      </c>
      <c r="L1664" s="29" t="s">
        <v>7426</v>
      </c>
      <c r="M1664" s="46">
        <v>45356</v>
      </c>
      <c r="N1664" s="46">
        <v>45378</v>
      </c>
      <c r="O1664" s="46">
        <v>45358</v>
      </c>
      <c r="P1664" s="9" t="s">
        <v>4990</v>
      </c>
      <c r="Q1664" s="9">
        <v>3</v>
      </c>
      <c r="R1664" s="9">
        <v>1</v>
      </c>
      <c r="S1664" s="9">
        <v>8</v>
      </c>
      <c r="T1664" s="9" t="s">
        <v>32</v>
      </c>
      <c r="U1664" s="9">
        <v>11002</v>
      </c>
      <c r="V1664" s="9">
        <v>11002</v>
      </c>
      <c r="W1664" s="9" t="s">
        <v>5024</v>
      </c>
      <c r="X1664" s="9" t="s">
        <v>4985</v>
      </c>
      <c r="Y1664" s="9" t="s">
        <v>4997</v>
      </c>
      <c r="Z1664" s="9" t="s">
        <v>4993</v>
      </c>
      <c r="AA1664" s="9" t="s">
        <v>4989</v>
      </c>
      <c r="AB1664" s="9" t="s">
        <v>12941</v>
      </c>
      <c r="AC1664" s="9" t="s">
        <v>5006</v>
      </c>
      <c r="AD1664" s="9"/>
      <c r="AE1664" s="20" t="str">
        <f>VLOOKUP(E1664,'FILIAIS PETZ'!A:Q,17,0)</f>
        <v>SP2</v>
      </c>
      <c r="AF1664" s="20" t="str">
        <f>VLOOKUP(E1664,'FILIAIS PETZ'!A:Q,3,0)</f>
        <v>FELICIO</v>
      </c>
      <c r="AG1664" s="20" t="str">
        <f>VLOOKUP(E1664,'FILIAIS PETZ'!A:Q,2,0)</f>
        <v>R3</v>
      </c>
      <c r="AH1664" s="75">
        <v>1400</v>
      </c>
      <c r="AI1664" s="16" t="s">
        <v>9885</v>
      </c>
      <c r="AJ1664" s="43">
        <f>VLOOKUP(E1664,'FILIAIS PETZ'!$A$2:$K$2000,11,0)</f>
        <v>18328118004520</v>
      </c>
      <c r="AK1664" s="44">
        <v>18328118004520</v>
      </c>
    </row>
    <row r="1665" spans="1:37" s="14" customFormat="1" ht="15" customHeight="1" thickBot="1" x14ac:dyDescent="0.25">
      <c r="A1665" s="9">
        <v>861955</v>
      </c>
      <c r="B1665" s="18">
        <f>VLOOKUP(C1665,FORNECEDORES!D:E,2,0)</f>
        <v>40460</v>
      </c>
      <c r="C1665" s="19" t="str">
        <f>VLOOKUP(D1665,FORNECEDORES!A:D,4,0)</f>
        <v>30.515.748/0001-98</v>
      </c>
      <c r="D1665" s="13" t="s">
        <v>2732</v>
      </c>
      <c r="E1665" s="20" t="str">
        <f t="shared" si="106"/>
        <v>04 0067</v>
      </c>
      <c r="F1665" s="28" t="s">
        <v>8611</v>
      </c>
      <c r="G1665" s="21" t="str">
        <f>VLOOKUP(E1665,'FILIAIS PETZ'!A:E,5,0)</f>
        <v>PETZ EXTRA RICARDO JAFET</v>
      </c>
      <c r="H1665" s="20" t="str">
        <f>VLOOKUP(E1665,'FILIAIS PETZ'!A:D,4,0)</f>
        <v>RJAF-SP</v>
      </c>
      <c r="I1665" s="46">
        <v>45352</v>
      </c>
      <c r="J1665" s="9">
        <v>861955</v>
      </c>
      <c r="K1665" s="9" t="s">
        <v>9047</v>
      </c>
      <c r="L1665" s="29" t="s">
        <v>8045</v>
      </c>
      <c r="M1665" s="46">
        <v>45387</v>
      </c>
      <c r="N1665" s="46">
        <v>45504</v>
      </c>
      <c r="O1665" s="46">
        <v>45490</v>
      </c>
      <c r="P1665" s="9" t="s">
        <v>4990</v>
      </c>
      <c r="Q1665" s="9">
        <v>3</v>
      </c>
      <c r="R1665" s="9">
        <v>1</v>
      </c>
      <c r="S1665" s="9">
        <v>8</v>
      </c>
      <c r="T1665" s="9" t="s">
        <v>32</v>
      </c>
      <c r="U1665" s="9">
        <v>11002</v>
      </c>
      <c r="V1665" s="9">
        <v>11002</v>
      </c>
      <c r="W1665" s="9" t="s">
        <v>4984</v>
      </c>
      <c r="X1665" s="9" t="s">
        <v>4985</v>
      </c>
      <c r="Y1665" s="9" t="s">
        <v>4997</v>
      </c>
      <c r="Z1665" s="9" t="s">
        <v>4993</v>
      </c>
      <c r="AA1665" s="9" t="s">
        <v>4989</v>
      </c>
      <c r="AB1665" s="9" t="s">
        <v>12941</v>
      </c>
      <c r="AC1665" s="9" t="s">
        <v>5006</v>
      </c>
      <c r="AD1665" s="9"/>
      <c r="AE1665" s="20" t="str">
        <f>VLOOKUP(E1665,'FILIAIS PETZ'!A:Q,17,0)</f>
        <v>SP2</v>
      </c>
      <c r="AF1665" s="20" t="str">
        <f>VLOOKUP(E1665,'FILIAIS PETZ'!A:Q,3,0)</f>
        <v>FELICIO</v>
      </c>
      <c r="AG1665" s="20" t="str">
        <f>VLOOKUP(E1665,'FILIAIS PETZ'!A:Q,2,0)</f>
        <v>R3</v>
      </c>
      <c r="AH1665" s="75">
        <v>250</v>
      </c>
      <c r="AI1665" s="16" t="s">
        <v>9886</v>
      </c>
      <c r="AJ1665" s="43">
        <f>VLOOKUP(E1665,'FILIAIS PETZ'!$A$2:$K$2000,11,0)</f>
        <v>18328118006573</v>
      </c>
      <c r="AK1665" s="44">
        <v>18328118006573</v>
      </c>
    </row>
    <row r="1666" spans="1:37" s="14" customFormat="1" ht="15" customHeight="1" thickBot="1" x14ac:dyDescent="0.25">
      <c r="A1666" s="9">
        <v>861957</v>
      </c>
      <c r="B1666" s="18">
        <f>VLOOKUP(C1666,FORNECEDORES!D:E,2,0)</f>
        <v>40460</v>
      </c>
      <c r="C1666" s="19" t="str">
        <f>VLOOKUP(D1666,FORNECEDORES!A:D,4,0)</f>
        <v>30.515.748/0001-98</v>
      </c>
      <c r="D1666" s="13" t="s">
        <v>2732</v>
      </c>
      <c r="E1666" s="20" t="str">
        <f t="shared" si="106"/>
        <v>04 0067</v>
      </c>
      <c r="F1666" s="28" t="s">
        <v>8611</v>
      </c>
      <c r="G1666" s="21" t="str">
        <f>VLOOKUP(E1666,'FILIAIS PETZ'!A:E,5,0)</f>
        <v>PETZ EXTRA RICARDO JAFET</v>
      </c>
      <c r="H1666" s="20" t="str">
        <f>VLOOKUP(E1666,'FILIAIS PETZ'!A:D,4,0)</f>
        <v>RJAF-SP</v>
      </c>
      <c r="I1666" s="46">
        <v>45352</v>
      </c>
      <c r="J1666" s="9">
        <v>861957</v>
      </c>
      <c r="K1666" s="9" t="s">
        <v>9035</v>
      </c>
      <c r="L1666" s="29" t="s">
        <v>8046</v>
      </c>
      <c r="M1666" s="46">
        <v>45387</v>
      </c>
      <c r="N1666" s="46">
        <v>45441</v>
      </c>
      <c r="O1666" s="46">
        <v>45429</v>
      </c>
      <c r="P1666" s="9" t="s">
        <v>4990</v>
      </c>
      <c r="Q1666" s="9">
        <v>3</v>
      </c>
      <c r="R1666" s="9">
        <v>1</v>
      </c>
      <c r="S1666" s="9">
        <v>8</v>
      </c>
      <c r="T1666" s="9" t="s">
        <v>32</v>
      </c>
      <c r="U1666" s="9">
        <v>11002</v>
      </c>
      <c r="V1666" s="9">
        <v>11002</v>
      </c>
      <c r="W1666" s="9" t="s">
        <v>4984</v>
      </c>
      <c r="X1666" s="9" t="s">
        <v>4985</v>
      </c>
      <c r="Y1666" s="9" t="s">
        <v>4997</v>
      </c>
      <c r="Z1666" s="9" t="s">
        <v>4993</v>
      </c>
      <c r="AA1666" s="9" t="s">
        <v>4989</v>
      </c>
      <c r="AB1666" s="9" t="s">
        <v>12941</v>
      </c>
      <c r="AC1666" s="9" t="s">
        <v>5006</v>
      </c>
      <c r="AD1666" s="9"/>
      <c r="AE1666" s="20" t="str">
        <f>VLOOKUP(E1666,'FILIAIS PETZ'!A:Q,17,0)</f>
        <v>SP2</v>
      </c>
      <c r="AF1666" s="20" t="str">
        <f>VLOOKUP(E1666,'FILIAIS PETZ'!A:Q,3,0)</f>
        <v>FELICIO</v>
      </c>
      <c r="AG1666" s="20" t="str">
        <f>VLOOKUP(E1666,'FILIAIS PETZ'!A:Q,2,0)</f>
        <v>R3</v>
      </c>
      <c r="AH1666" s="75">
        <v>480</v>
      </c>
      <c r="AI1666" s="16" t="s">
        <v>9887</v>
      </c>
      <c r="AJ1666" s="43">
        <f>VLOOKUP(E1666,'FILIAIS PETZ'!$A$2:$K$2000,11,0)</f>
        <v>18328118006573</v>
      </c>
      <c r="AK1666" s="44">
        <v>18328118006573</v>
      </c>
    </row>
    <row r="1667" spans="1:37" s="14" customFormat="1" ht="15" customHeight="1" thickBot="1" x14ac:dyDescent="0.25">
      <c r="A1667" s="9">
        <v>861994</v>
      </c>
      <c r="B1667" s="18">
        <f>VLOOKUP(C1667,FORNECEDORES!D:E,2,0)</f>
        <v>40460</v>
      </c>
      <c r="C1667" s="19" t="str">
        <f>VLOOKUP(D1667,FORNECEDORES!A:D,4,0)</f>
        <v>30.515.748/0001-98</v>
      </c>
      <c r="D1667" s="13" t="s">
        <v>2732</v>
      </c>
      <c r="E1667" s="20" t="str">
        <f t="shared" si="106"/>
        <v>04 0010</v>
      </c>
      <c r="F1667" s="28" t="s">
        <v>8983</v>
      </c>
      <c r="G1667" s="21" t="str">
        <f>VLOOKUP(E1667,'FILIAIS PETZ'!A:E,5,0)</f>
        <v>PETZ SANTA CECILIA</v>
      </c>
      <c r="H1667" s="20" t="str">
        <f>VLOOKUP(E1667,'FILIAIS PETZ'!A:D,4,0)</f>
        <v>STCE-SP</v>
      </c>
      <c r="I1667" s="46">
        <v>45352</v>
      </c>
      <c r="J1667" s="9">
        <v>861994</v>
      </c>
      <c r="K1667" s="9" t="s">
        <v>9047</v>
      </c>
      <c r="L1667" s="29" t="s">
        <v>8049</v>
      </c>
      <c r="M1667" s="46">
        <v>45387</v>
      </c>
      <c r="N1667" s="46">
        <v>45504</v>
      </c>
      <c r="O1667" s="46">
        <v>45490</v>
      </c>
      <c r="P1667" s="9" t="s">
        <v>4990</v>
      </c>
      <c r="Q1667" s="9">
        <v>3</v>
      </c>
      <c r="R1667" s="9">
        <v>1</v>
      </c>
      <c r="S1667" s="9">
        <v>8</v>
      </c>
      <c r="T1667" s="9" t="s">
        <v>32</v>
      </c>
      <c r="U1667" s="9">
        <v>11002</v>
      </c>
      <c r="V1667" s="9">
        <v>11002</v>
      </c>
      <c r="W1667" s="9" t="s">
        <v>4984</v>
      </c>
      <c r="X1667" s="9" t="s">
        <v>4985</v>
      </c>
      <c r="Y1667" s="9" t="s">
        <v>4997</v>
      </c>
      <c r="Z1667" s="9" t="s">
        <v>4993</v>
      </c>
      <c r="AA1667" s="9" t="s">
        <v>4989</v>
      </c>
      <c r="AB1667" s="9" t="s">
        <v>12941</v>
      </c>
      <c r="AC1667" s="9" t="s">
        <v>5006</v>
      </c>
      <c r="AD1667" s="9"/>
      <c r="AE1667" s="20" t="str">
        <f>VLOOKUP(E1667,'FILIAIS PETZ'!A:Q,17,0)</f>
        <v>SP2</v>
      </c>
      <c r="AF1667" s="20" t="str">
        <f>VLOOKUP(E1667,'FILIAIS PETZ'!A:Q,3,0)</f>
        <v>FELICIO</v>
      </c>
      <c r="AG1667" s="20" t="str">
        <f>VLOOKUP(E1667,'FILIAIS PETZ'!A:Q,2,0)</f>
        <v>R3</v>
      </c>
      <c r="AH1667" s="75">
        <v>440</v>
      </c>
      <c r="AI1667" s="16" t="s">
        <v>9888</v>
      </c>
      <c r="AJ1667" s="43">
        <f>VLOOKUP(E1667,'FILIAIS PETZ'!$A$2:$K$2000,11,0)</f>
        <v>18328118001938</v>
      </c>
      <c r="AK1667" s="44">
        <v>18328118001938</v>
      </c>
    </row>
    <row r="1668" spans="1:37" s="14" customFormat="1" ht="15" customHeight="1" thickBot="1" x14ac:dyDescent="0.25">
      <c r="A1668" s="9">
        <v>861999</v>
      </c>
      <c r="B1668" s="18">
        <f>VLOOKUP(C1668,FORNECEDORES!D:E,2,0)</f>
        <v>40460</v>
      </c>
      <c r="C1668" s="19" t="str">
        <f>VLOOKUP(D1668,FORNECEDORES!A:D,4,0)</f>
        <v>30.515.748/0001-98</v>
      </c>
      <c r="D1668" s="13" t="s">
        <v>2732</v>
      </c>
      <c r="E1668" s="20" t="str">
        <f t="shared" si="106"/>
        <v>04 0010</v>
      </c>
      <c r="F1668" s="28" t="s">
        <v>8983</v>
      </c>
      <c r="G1668" s="21" t="str">
        <f>VLOOKUP(E1668,'FILIAIS PETZ'!A:E,5,0)</f>
        <v>PETZ SANTA CECILIA</v>
      </c>
      <c r="H1668" s="20" t="str">
        <f>VLOOKUP(E1668,'FILIAIS PETZ'!A:D,4,0)</f>
        <v>STCE-SP</v>
      </c>
      <c r="I1668" s="46">
        <v>45352</v>
      </c>
      <c r="J1668" s="9">
        <v>861999</v>
      </c>
      <c r="K1668" s="9" t="s">
        <v>9047</v>
      </c>
      <c r="L1668" s="29" t="s">
        <v>8050</v>
      </c>
      <c r="M1668" s="46">
        <v>45387</v>
      </c>
      <c r="N1668" s="46">
        <v>45504</v>
      </c>
      <c r="O1668" s="46">
        <v>45490</v>
      </c>
      <c r="P1668" s="9" t="s">
        <v>4990</v>
      </c>
      <c r="Q1668" s="9">
        <v>3</v>
      </c>
      <c r="R1668" s="9">
        <v>1</v>
      </c>
      <c r="S1668" s="9">
        <v>8</v>
      </c>
      <c r="T1668" s="9" t="s">
        <v>32</v>
      </c>
      <c r="U1668" s="9">
        <v>11002</v>
      </c>
      <c r="V1668" s="9">
        <v>11002</v>
      </c>
      <c r="W1668" s="9" t="s">
        <v>5021</v>
      </c>
      <c r="X1668" s="9" t="s">
        <v>4985</v>
      </c>
      <c r="Y1668" s="9" t="s">
        <v>4997</v>
      </c>
      <c r="Z1668" s="9" t="s">
        <v>4993</v>
      </c>
      <c r="AA1668" s="9" t="s">
        <v>4989</v>
      </c>
      <c r="AB1668" s="9" t="s">
        <v>12941</v>
      </c>
      <c r="AC1668" s="9" t="s">
        <v>5006</v>
      </c>
      <c r="AD1668" s="9"/>
      <c r="AE1668" s="20" t="str">
        <f>VLOOKUP(E1668,'FILIAIS PETZ'!A:Q,17,0)</f>
        <v>SP2</v>
      </c>
      <c r="AF1668" s="20" t="str">
        <f>VLOOKUP(E1668,'FILIAIS PETZ'!A:Q,3,0)</f>
        <v>FELICIO</v>
      </c>
      <c r="AG1668" s="20" t="str">
        <f>VLOOKUP(E1668,'FILIAIS PETZ'!A:Q,2,0)</f>
        <v>R3</v>
      </c>
      <c r="AH1668" s="75">
        <v>380</v>
      </c>
      <c r="AI1668" s="16" t="s">
        <v>9889</v>
      </c>
      <c r="AJ1668" s="43">
        <f>VLOOKUP(E1668,'FILIAIS PETZ'!$A$2:$K$2000,11,0)</f>
        <v>18328118001938</v>
      </c>
      <c r="AK1668" s="44">
        <v>18328118001938</v>
      </c>
    </row>
    <row r="1669" spans="1:37" s="14" customFormat="1" ht="15" customHeight="1" thickBot="1" x14ac:dyDescent="0.25">
      <c r="A1669" s="9">
        <v>862001</v>
      </c>
      <c r="B1669" s="18">
        <f>VLOOKUP(C1669,FORNECEDORES!D:E,2,0)</f>
        <v>40460</v>
      </c>
      <c r="C1669" s="19" t="str">
        <f>VLOOKUP(D1669,FORNECEDORES!A:D,4,0)</f>
        <v>30.515.748/0001-98</v>
      </c>
      <c r="D1669" s="13" t="s">
        <v>2732</v>
      </c>
      <c r="E1669" s="20" t="str">
        <f t="shared" si="106"/>
        <v>04 0010</v>
      </c>
      <c r="F1669" s="28" t="s">
        <v>8983</v>
      </c>
      <c r="G1669" s="21" t="str">
        <f>VLOOKUP(E1669,'FILIAIS PETZ'!A:E,5,0)</f>
        <v>PETZ SANTA CECILIA</v>
      </c>
      <c r="H1669" s="20" t="str">
        <f>VLOOKUP(E1669,'FILIAIS PETZ'!A:D,4,0)</f>
        <v>STCE-SP</v>
      </c>
      <c r="I1669" s="46">
        <v>45352</v>
      </c>
      <c r="J1669" s="9">
        <v>862001</v>
      </c>
      <c r="K1669" s="9" t="s">
        <v>9035</v>
      </c>
      <c r="L1669" s="29" t="s">
        <v>8003</v>
      </c>
      <c r="M1669" s="46">
        <v>45363</v>
      </c>
      <c r="N1669" s="46">
        <v>45385</v>
      </c>
      <c r="O1669" s="46">
        <v>45365</v>
      </c>
      <c r="P1669" s="9" t="s">
        <v>4990</v>
      </c>
      <c r="Q1669" s="9">
        <v>3</v>
      </c>
      <c r="R1669" s="9">
        <v>1</v>
      </c>
      <c r="S1669" s="9">
        <v>8</v>
      </c>
      <c r="T1669" s="9" t="s">
        <v>32</v>
      </c>
      <c r="U1669" s="9">
        <v>11002</v>
      </c>
      <c r="V1669" s="9">
        <v>11002</v>
      </c>
      <c r="W1669" s="9" t="s">
        <v>5019</v>
      </c>
      <c r="X1669" s="9" t="s">
        <v>4985</v>
      </c>
      <c r="Y1669" s="9" t="s">
        <v>4997</v>
      </c>
      <c r="Z1669" s="9" t="s">
        <v>4993</v>
      </c>
      <c r="AA1669" s="9" t="s">
        <v>4989</v>
      </c>
      <c r="AB1669" s="9" t="s">
        <v>12941</v>
      </c>
      <c r="AC1669" s="9" t="s">
        <v>5006</v>
      </c>
      <c r="AD1669" s="9"/>
      <c r="AE1669" s="20" t="str">
        <f>VLOOKUP(E1669,'FILIAIS PETZ'!A:Q,17,0)</f>
        <v>SP2</v>
      </c>
      <c r="AF1669" s="20" t="str">
        <f>VLOOKUP(E1669,'FILIAIS PETZ'!A:Q,3,0)</f>
        <v>FELICIO</v>
      </c>
      <c r="AG1669" s="20" t="str">
        <f>VLOOKUP(E1669,'FILIAIS PETZ'!A:Q,2,0)</f>
        <v>R3</v>
      </c>
      <c r="AH1669" s="75">
        <v>1538.84</v>
      </c>
      <c r="AI1669" s="16" t="s">
        <v>9884</v>
      </c>
      <c r="AJ1669" s="43">
        <f>VLOOKUP(E1669,'FILIAIS PETZ'!$A$2:$K$2000,11,0)</f>
        <v>18328118001938</v>
      </c>
      <c r="AK1669" s="44">
        <v>18328118001938</v>
      </c>
    </row>
    <row r="1670" spans="1:37" s="14" customFormat="1" ht="15" customHeight="1" thickBot="1" x14ac:dyDescent="0.25">
      <c r="A1670" s="9">
        <v>862002</v>
      </c>
      <c r="B1670" s="18">
        <f>VLOOKUP(C1670,FORNECEDORES!D:E,2,0)</f>
        <v>40460</v>
      </c>
      <c r="C1670" s="19" t="str">
        <f>VLOOKUP(D1670,FORNECEDORES!A:D,4,0)</f>
        <v>30.515.748/0001-98</v>
      </c>
      <c r="D1670" s="13" t="s">
        <v>2732</v>
      </c>
      <c r="E1670" s="20" t="str">
        <f t="shared" si="106"/>
        <v>04 0010</v>
      </c>
      <c r="F1670" s="28" t="s">
        <v>8983</v>
      </c>
      <c r="G1670" s="21" t="str">
        <f>VLOOKUP(E1670,'FILIAIS PETZ'!A:E,5,0)</f>
        <v>PETZ SANTA CECILIA</v>
      </c>
      <c r="H1670" s="20" t="str">
        <f>VLOOKUP(E1670,'FILIAIS PETZ'!A:D,4,0)</f>
        <v>STCE-SP</v>
      </c>
      <c r="I1670" s="46">
        <v>45352</v>
      </c>
      <c r="J1670" s="9">
        <v>862002</v>
      </c>
      <c r="K1670" s="9" t="s">
        <v>9035</v>
      </c>
      <c r="L1670" s="29" t="s">
        <v>8063</v>
      </c>
      <c r="M1670" s="46">
        <v>45363</v>
      </c>
      <c r="N1670" s="46">
        <v>45385</v>
      </c>
      <c r="O1670" s="46">
        <v>45365</v>
      </c>
      <c r="P1670" s="9" t="s">
        <v>4990</v>
      </c>
      <c r="Q1670" s="9">
        <v>3</v>
      </c>
      <c r="R1670" s="9">
        <v>1</v>
      </c>
      <c r="S1670" s="9">
        <v>8</v>
      </c>
      <c r="T1670" s="9" t="s">
        <v>32</v>
      </c>
      <c r="U1670" s="9">
        <v>11002</v>
      </c>
      <c r="V1670" s="9">
        <v>11002</v>
      </c>
      <c r="W1670" s="9" t="s">
        <v>5024</v>
      </c>
      <c r="X1670" s="9" t="s">
        <v>4985</v>
      </c>
      <c r="Y1670" s="9" t="s">
        <v>4997</v>
      </c>
      <c r="Z1670" s="9" t="s">
        <v>4993</v>
      </c>
      <c r="AA1670" s="9" t="s">
        <v>4989</v>
      </c>
      <c r="AB1670" s="9" t="s">
        <v>12941</v>
      </c>
      <c r="AC1670" s="9" t="s">
        <v>5006</v>
      </c>
      <c r="AD1670" s="9"/>
      <c r="AE1670" s="20" t="str">
        <f>VLOOKUP(E1670,'FILIAIS PETZ'!A:Q,17,0)</f>
        <v>SP2</v>
      </c>
      <c r="AF1670" s="20" t="str">
        <f>VLOOKUP(E1670,'FILIAIS PETZ'!A:Q,3,0)</f>
        <v>FELICIO</v>
      </c>
      <c r="AG1670" s="20" t="str">
        <f>VLOOKUP(E1670,'FILIAIS PETZ'!A:Q,2,0)</f>
        <v>R3</v>
      </c>
      <c r="AH1670" s="75">
        <v>550</v>
      </c>
      <c r="AI1670" s="16" t="s">
        <v>9890</v>
      </c>
      <c r="AJ1670" s="43">
        <f>VLOOKUP(E1670,'FILIAIS PETZ'!$A$2:$K$2000,11,0)</f>
        <v>18328118001938</v>
      </c>
      <c r="AK1670" s="44">
        <v>18328118001938</v>
      </c>
    </row>
    <row r="1671" spans="1:37" s="14" customFormat="1" ht="15" customHeight="1" thickBot="1" x14ac:dyDescent="0.25">
      <c r="A1671" s="9">
        <v>861958</v>
      </c>
      <c r="B1671" s="18">
        <f>VLOOKUP(C1671,FORNECEDORES!D:E,2,0)</f>
        <v>40460</v>
      </c>
      <c r="C1671" s="19" t="str">
        <f>VLOOKUP(D1671,FORNECEDORES!A:D,4,0)</f>
        <v>30.515.748/0001-98</v>
      </c>
      <c r="D1671" s="13" t="s">
        <v>2732</v>
      </c>
      <c r="E1671" s="20" t="str">
        <f t="shared" si="106"/>
        <v>04 0067</v>
      </c>
      <c r="F1671" s="28" t="s">
        <v>8611</v>
      </c>
      <c r="G1671" s="21" t="str">
        <f>VLOOKUP(E1671,'FILIAIS PETZ'!A:E,5,0)</f>
        <v>PETZ EXTRA RICARDO JAFET</v>
      </c>
      <c r="H1671" s="20" t="str">
        <f>VLOOKUP(E1671,'FILIAIS PETZ'!A:D,4,0)</f>
        <v>RJAF-SP</v>
      </c>
      <c r="I1671" s="46">
        <v>45352</v>
      </c>
      <c r="J1671" s="9">
        <v>861958</v>
      </c>
      <c r="K1671" s="9" t="s">
        <v>9035</v>
      </c>
      <c r="L1671" s="29" t="s">
        <v>8032</v>
      </c>
      <c r="M1671" s="46">
        <v>45387</v>
      </c>
      <c r="N1671" s="46">
        <v>45441</v>
      </c>
      <c r="O1671" s="46">
        <v>45429</v>
      </c>
      <c r="P1671" s="9" t="s">
        <v>4990</v>
      </c>
      <c r="Q1671" s="9">
        <v>3</v>
      </c>
      <c r="R1671" s="9">
        <v>1</v>
      </c>
      <c r="S1671" s="9">
        <v>8</v>
      </c>
      <c r="T1671" s="9" t="s">
        <v>32</v>
      </c>
      <c r="U1671" s="9">
        <v>11002</v>
      </c>
      <c r="V1671" s="9">
        <v>11002</v>
      </c>
      <c r="W1671" s="9" t="s">
        <v>5024</v>
      </c>
      <c r="X1671" s="9" t="s">
        <v>4985</v>
      </c>
      <c r="Y1671" s="9" t="s">
        <v>4997</v>
      </c>
      <c r="Z1671" s="9" t="s">
        <v>4993</v>
      </c>
      <c r="AA1671" s="9" t="s">
        <v>4989</v>
      </c>
      <c r="AB1671" s="9" t="s">
        <v>12941</v>
      </c>
      <c r="AC1671" s="9" t="s">
        <v>5006</v>
      </c>
      <c r="AD1671" s="9"/>
      <c r="AE1671" s="20" t="str">
        <f>VLOOKUP(E1671,'FILIAIS PETZ'!A:Q,17,0)</f>
        <v>SP2</v>
      </c>
      <c r="AF1671" s="20" t="str">
        <f>VLOOKUP(E1671,'FILIAIS PETZ'!A:Q,3,0)</f>
        <v>FELICIO</v>
      </c>
      <c r="AG1671" s="20" t="str">
        <f>VLOOKUP(E1671,'FILIAIS PETZ'!A:Q,2,0)</f>
        <v>R3</v>
      </c>
      <c r="AH1671" s="75">
        <v>350</v>
      </c>
      <c r="AI1671" s="16" t="s">
        <v>9891</v>
      </c>
      <c r="AJ1671" s="43">
        <f>VLOOKUP(E1671,'FILIAIS PETZ'!$A$2:$K$2000,11,0)</f>
        <v>18328118006573</v>
      </c>
      <c r="AK1671" s="44">
        <v>18328118006573</v>
      </c>
    </row>
    <row r="1672" spans="1:37" s="14" customFormat="1" ht="15" customHeight="1" thickBot="1" x14ac:dyDescent="0.25">
      <c r="A1672" s="9">
        <v>861960</v>
      </c>
      <c r="B1672" s="18">
        <f>VLOOKUP(C1672,FORNECEDORES!D:E,2,0)</f>
        <v>40460</v>
      </c>
      <c r="C1672" s="19" t="str">
        <f>VLOOKUP(D1672,FORNECEDORES!A:D,4,0)</f>
        <v>30.515.748/0001-98</v>
      </c>
      <c r="D1672" s="13" t="s">
        <v>2732</v>
      </c>
      <c r="E1672" s="20" t="str">
        <f t="shared" si="106"/>
        <v>04 0067</v>
      </c>
      <c r="F1672" s="28" t="s">
        <v>8611</v>
      </c>
      <c r="G1672" s="21" t="str">
        <f>VLOOKUP(E1672,'FILIAIS PETZ'!A:E,5,0)</f>
        <v>PETZ EXTRA RICARDO JAFET</v>
      </c>
      <c r="H1672" s="20" t="str">
        <f>VLOOKUP(E1672,'FILIAIS PETZ'!A:D,4,0)</f>
        <v>RJAF-SP</v>
      </c>
      <c r="I1672" s="46">
        <v>45352</v>
      </c>
      <c r="J1672" s="9">
        <v>861960</v>
      </c>
      <c r="K1672" s="9" t="s">
        <v>9035</v>
      </c>
      <c r="L1672" s="29" t="s">
        <v>8033</v>
      </c>
      <c r="M1672" s="46">
        <v>45387</v>
      </c>
      <c r="N1672" s="46">
        <v>45441</v>
      </c>
      <c r="O1672" s="46">
        <v>45429</v>
      </c>
      <c r="P1672" s="9" t="s">
        <v>4990</v>
      </c>
      <c r="Q1672" s="9">
        <v>3</v>
      </c>
      <c r="R1672" s="9">
        <v>1</v>
      </c>
      <c r="S1672" s="9">
        <v>8</v>
      </c>
      <c r="T1672" s="9" t="s">
        <v>32</v>
      </c>
      <c r="U1672" s="9">
        <v>11002</v>
      </c>
      <c r="V1672" s="9">
        <v>11002</v>
      </c>
      <c r="W1672" s="9" t="s">
        <v>5119</v>
      </c>
      <c r="X1672" s="9" t="s">
        <v>4985</v>
      </c>
      <c r="Y1672" s="9" t="s">
        <v>4997</v>
      </c>
      <c r="Z1672" s="9" t="s">
        <v>4993</v>
      </c>
      <c r="AA1672" s="9" t="s">
        <v>4989</v>
      </c>
      <c r="AB1672" s="9" t="s">
        <v>12941</v>
      </c>
      <c r="AC1672" s="9" t="s">
        <v>5006</v>
      </c>
      <c r="AD1672" s="9"/>
      <c r="AE1672" s="20" t="str">
        <f>VLOOKUP(E1672,'FILIAIS PETZ'!A:Q,17,0)</f>
        <v>SP2</v>
      </c>
      <c r="AF1672" s="20" t="str">
        <f>VLOOKUP(E1672,'FILIAIS PETZ'!A:Q,3,0)</f>
        <v>FELICIO</v>
      </c>
      <c r="AG1672" s="20" t="str">
        <f>VLOOKUP(E1672,'FILIAIS PETZ'!A:Q,2,0)</f>
        <v>R3</v>
      </c>
      <c r="AH1672" s="75">
        <v>380</v>
      </c>
      <c r="AI1672" s="16" t="s">
        <v>9892</v>
      </c>
      <c r="AJ1672" s="43">
        <f>VLOOKUP(E1672,'FILIAIS PETZ'!$A$2:$K$2000,11,0)</f>
        <v>18328118006573</v>
      </c>
      <c r="AK1672" s="44">
        <v>18328118006573</v>
      </c>
    </row>
    <row r="1673" spans="1:37" s="14" customFormat="1" ht="15" customHeight="1" thickBot="1" x14ac:dyDescent="0.25">
      <c r="A1673" s="9">
        <v>861963</v>
      </c>
      <c r="B1673" s="18">
        <f>VLOOKUP(C1673,FORNECEDORES!D:E,2,0)</f>
        <v>40460</v>
      </c>
      <c r="C1673" s="19" t="str">
        <f>VLOOKUP(D1673,FORNECEDORES!A:D,4,0)</f>
        <v>30.515.748/0001-98</v>
      </c>
      <c r="D1673" s="13" t="s">
        <v>2732</v>
      </c>
      <c r="E1673" s="20" t="str">
        <f t="shared" si="106"/>
        <v>04 0067</v>
      </c>
      <c r="F1673" s="28" t="s">
        <v>8611</v>
      </c>
      <c r="G1673" s="21" t="str">
        <f>VLOOKUP(E1673,'FILIAIS PETZ'!A:E,5,0)</f>
        <v>PETZ EXTRA RICARDO JAFET</v>
      </c>
      <c r="H1673" s="20" t="str">
        <f>VLOOKUP(E1673,'FILIAIS PETZ'!A:D,4,0)</f>
        <v>RJAF-SP</v>
      </c>
      <c r="I1673" s="46">
        <v>45352</v>
      </c>
      <c r="J1673" s="9">
        <v>861963</v>
      </c>
      <c r="K1673" s="9" t="s">
        <v>9035</v>
      </c>
      <c r="L1673" s="29" t="s">
        <v>8034</v>
      </c>
      <c r="M1673" s="46">
        <v>45387</v>
      </c>
      <c r="N1673" s="46">
        <v>45441</v>
      </c>
      <c r="O1673" s="46">
        <v>45429</v>
      </c>
      <c r="P1673" s="9" t="s">
        <v>4990</v>
      </c>
      <c r="Q1673" s="9">
        <v>3</v>
      </c>
      <c r="R1673" s="9">
        <v>1</v>
      </c>
      <c r="S1673" s="9">
        <v>8</v>
      </c>
      <c r="T1673" s="9" t="s">
        <v>32</v>
      </c>
      <c r="U1673" s="9">
        <v>11002</v>
      </c>
      <c r="V1673" s="9">
        <v>11002</v>
      </c>
      <c r="W1673" s="9" t="s">
        <v>5057</v>
      </c>
      <c r="X1673" s="9" t="s">
        <v>4985</v>
      </c>
      <c r="Y1673" s="9" t="s">
        <v>4997</v>
      </c>
      <c r="Z1673" s="9" t="s">
        <v>4993</v>
      </c>
      <c r="AA1673" s="9" t="s">
        <v>4989</v>
      </c>
      <c r="AB1673" s="9" t="s">
        <v>12941</v>
      </c>
      <c r="AC1673" s="9" t="s">
        <v>5006</v>
      </c>
      <c r="AD1673" s="9"/>
      <c r="AE1673" s="20" t="str">
        <f>VLOOKUP(E1673,'FILIAIS PETZ'!A:Q,17,0)</f>
        <v>SP2</v>
      </c>
      <c r="AF1673" s="20" t="str">
        <f>VLOOKUP(E1673,'FILIAIS PETZ'!A:Q,3,0)</f>
        <v>FELICIO</v>
      </c>
      <c r="AG1673" s="20" t="str">
        <f>VLOOKUP(E1673,'FILIAIS PETZ'!A:Q,2,0)</f>
        <v>R3</v>
      </c>
      <c r="AH1673" s="75">
        <v>1200</v>
      </c>
      <c r="AI1673" s="16" t="s">
        <v>9893</v>
      </c>
      <c r="AJ1673" s="43">
        <f>VLOOKUP(E1673,'FILIAIS PETZ'!$A$2:$K$2000,11,0)</f>
        <v>18328118006573</v>
      </c>
      <c r="AK1673" s="44">
        <v>18328118006573</v>
      </c>
    </row>
    <row r="1674" spans="1:37" s="14" customFormat="1" ht="15" customHeight="1" thickBot="1" x14ac:dyDescent="0.25">
      <c r="A1674" s="9">
        <v>861964</v>
      </c>
      <c r="B1674" s="18">
        <f>VLOOKUP(C1674,FORNECEDORES!D:E,2,0)</f>
        <v>40460</v>
      </c>
      <c r="C1674" s="19" t="str">
        <f>VLOOKUP(D1674,FORNECEDORES!A:D,4,0)</f>
        <v>30.515.748/0001-98</v>
      </c>
      <c r="D1674" s="13" t="s">
        <v>2732</v>
      </c>
      <c r="E1674" s="20" t="str">
        <f t="shared" si="106"/>
        <v>04 0067</v>
      </c>
      <c r="F1674" s="28" t="s">
        <v>8611</v>
      </c>
      <c r="G1674" s="21" t="str">
        <f>VLOOKUP(E1674,'FILIAIS PETZ'!A:E,5,0)</f>
        <v>PETZ EXTRA RICARDO JAFET</v>
      </c>
      <c r="H1674" s="20" t="str">
        <f>VLOOKUP(E1674,'FILIAIS PETZ'!A:D,4,0)</f>
        <v>RJAF-SP</v>
      </c>
      <c r="I1674" s="46">
        <v>45352</v>
      </c>
      <c r="J1674" s="9">
        <v>861964</v>
      </c>
      <c r="K1674" s="9" t="s">
        <v>9035</v>
      </c>
      <c r="L1674" s="29" t="s">
        <v>8035</v>
      </c>
      <c r="M1674" s="46">
        <v>45387</v>
      </c>
      <c r="N1674" s="46">
        <v>45441</v>
      </c>
      <c r="O1674" s="46">
        <v>45429</v>
      </c>
      <c r="P1674" s="9" t="s">
        <v>4990</v>
      </c>
      <c r="Q1674" s="9">
        <v>3</v>
      </c>
      <c r="R1674" s="9">
        <v>1</v>
      </c>
      <c r="S1674" s="9">
        <v>8</v>
      </c>
      <c r="T1674" s="9" t="s">
        <v>32</v>
      </c>
      <c r="U1674" s="9">
        <v>11002</v>
      </c>
      <c r="V1674" s="9">
        <v>11002</v>
      </c>
      <c r="W1674" s="9" t="s">
        <v>6867</v>
      </c>
      <c r="X1674" s="9" t="s">
        <v>4985</v>
      </c>
      <c r="Y1674" s="9" t="s">
        <v>4997</v>
      </c>
      <c r="Z1674" s="9" t="s">
        <v>4993</v>
      </c>
      <c r="AA1674" s="9" t="s">
        <v>4989</v>
      </c>
      <c r="AB1674" s="9" t="s">
        <v>12941</v>
      </c>
      <c r="AC1674" s="9" t="s">
        <v>5006</v>
      </c>
      <c r="AD1674" s="9"/>
      <c r="AE1674" s="20" t="str">
        <f>VLOOKUP(E1674,'FILIAIS PETZ'!A:Q,17,0)</f>
        <v>SP2</v>
      </c>
      <c r="AF1674" s="20" t="str">
        <f>VLOOKUP(E1674,'FILIAIS PETZ'!A:Q,3,0)</f>
        <v>FELICIO</v>
      </c>
      <c r="AG1674" s="20" t="str">
        <f>VLOOKUP(E1674,'FILIAIS PETZ'!A:Q,2,0)</f>
        <v>R3</v>
      </c>
      <c r="AH1674" s="75">
        <v>50</v>
      </c>
      <c r="AI1674" s="16" t="s">
        <v>9894</v>
      </c>
      <c r="AJ1674" s="43">
        <f>VLOOKUP(E1674,'FILIAIS PETZ'!$A$2:$K$2000,11,0)</f>
        <v>18328118006573</v>
      </c>
      <c r="AK1674" s="44">
        <v>18328118006573</v>
      </c>
    </row>
    <row r="1675" spans="1:37" s="14" customFormat="1" ht="15" customHeight="1" thickBot="1" x14ac:dyDescent="0.25">
      <c r="A1675" s="9">
        <v>861971</v>
      </c>
      <c r="B1675" s="18">
        <f>VLOOKUP(C1675,FORNECEDORES!D:E,2,0)</f>
        <v>40460</v>
      </c>
      <c r="C1675" s="19" t="str">
        <f>VLOOKUP(D1675,FORNECEDORES!A:D,4,0)</f>
        <v>30.515.748/0001-98</v>
      </c>
      <c r="D1675" s="13" t="s">
        <v>2732</v>
      </c>
      <c r="E1675" s="20" t="str">
        <f t="shared" si="106"/>
        <v>04 0067</v>
      </c>
      <c r="F1675" s="28" t="s">
        <v>8611</v>
      </c>
      <c r="G1675" s="21" t="str">
        <f>VLOOKUP(E1675,'FILIAIS PETZ'!A:E,5,0)</f>
        <v>PETZ EXTRA RICARDO JAFET</v>
      </c>
      <c r="H1675" s="20" t="str">
        <f>VLOOKUP(E1675,'FILIAIS PETZ'!A:D,4,0)</f>
        <v>RJAF-SP</v>
      </c>
      <c r="I1675" s="46">
        <v>45352</v>
      </c>
      <c r="J1675" s="9">
        <v>861971</v>
      </c>
      <c r="K1675" s="9" t="s">
        <v>9035</v>
      </c>
      <c r="L1675" s="29" t="s">
        <v>8036</v>
      </c>
      <c r="M1675" s="46">
        <v>45387</v>
      </c>
      <c r="N1675" s="46">
        <v>45441</v>
      </c>
      <c r="O1675" s="46">
        <v>45429</v>
      </c>
      <c r="P1675" s="9" t="s">
        <v>4990</v>
      </c>
      <c r="Q1675" s="9">
        <v>3</v>
      </c>
      <c r="R1675" s="9">
        <v>1</v>
      </c>
      <c r="S1675" s="9">
        <v>8</v>
      </c>
      <c r="T1675" s="9" t="s">
        <v>32</v>
      </c>
      <c r="U1675" s="9">
        <v>11002</v>
      </c>
      <c r="V1675" s="9">
        <v>11002</v>
      </c>
      <c r="W1675" s="9" t="s">
        <v>5034</v>
      </c>
      <c r="X1675" s="9" t="s">
        <v>4985</v>
      </c>
      <c r="Y1675" s="9" t="s">
        <v>4997</v>
      </c>
      <c r="Z1675" s="9" t="s">
        <v>4993</v>
      </c>
      <c r="AA1675" s="9" t="s">
        <v>4989</v>
      </c>
      <c r="AB1675" s="9" t="s">
        <v>12941</v>
      </c>
      <c r="AC1675" s="9" t="s">
        <v>5006</v>
      </c>
      <c r="AD1675" s="9"/>
      <c r="AE1675" s="20" t="str">
        <f>VLOOKUP(E1675,'FILIAIS PETZ'!A:Q,17,0)</f>
        <v>SP2</v>
      </c>
      <c r="AF1675" s="20" t="str">
        <f>VLOOKUP(E1675,'FILIAIS PETZ'!A:Q,3,0)</f>
        <v>FELICIO</v>
      </c>
      <c r="AG1675" s="20" t="str">
        <f>VLOOKUP(E1675,'FILIAIS PETZ'!A:Q,2,0)</f>
        <v>R3</v>
      </c>
      <c r="AH1675" s="75">
        <v>280</v>
      </c>
      <c r="AI1675" s="16" t="s">
        <v>9895</v>
      </c>
      <c r="AJ1675" s="43">
        <f>VLOOKUP(E1675,'FILIAIS PETZ'!$A$2:$K$2000,11,0)</f>
        <v>18328118006573</v>
      </c>
      <c r="AK1675" s="44">
        <v>18328118006573</v>
      </c>
    </row>
    <row r="1676" spans="1:37" s="14" customFormat="1" ht="15" customHeight="1" thickBot="1" x14ac:dyDescent="0.25">
      <c r="A1676" s="9">
        <v>861974</v>
      </c>
      <c r="B1676" s="18">
        <f>VLOOKUP(C1676,FORNECEDORES!D:E,2,0)</f>
        <v>40460</v>
      </c>
      <c r="C1676" s="19" t="str">
        <f>VLOOKUP(D1676,FORNECEDORES!A:D,4,0)</f>
        <v>30.515.748/0001-98</v>
      </c>
      <c r="D1676" s="13" t="s">
        <v>2732</v>
      </c>
      <c r="E1676" s="20" t="str">
        <f t="shared" si="106"/>
        <v>04 0067</v>
      </c>
      <c r="F1676" s="28" t="s">
        <v>8611</v>
      </c>
      <c r="G1676" s="21" t="str">
        <f>VLOOKUP(E1676,'FILIAIS PETZ'!A:E,5,0)</f>
        <v>PETZ EXTRA RICARDO JAFET</v>
      </c>
      <c r="H1676" s="20" t="str">
        <f>VLOOKUP(E1676,'FILIAIS PETZ'!A:D,4,0)</f>
        <v>RJAF-SP</v>
      </c>
      <c r="I1676" s="46">
        <v>45352</v>
      </c>
      <c r="J1676" s="9">
        <v>861974</v>
      </c>
      <c r="K1676" s="9" t="s">
        <v>9047</v>
      </c>
      <c r="L1676" s="29" t="s">
        <v>8037</v>
      </c>
      <c r="M1676" s="46">
        <v>45387</v>
      </c>
      <c r="N1676" s="46">
        <v>45504</v>
      </c>
      <c r="O1676" s="46">
        <v>45490</v>
      </c>
      <c r="P1676" s="9" t="s">
        <v>4990</v>
      </c>
      <c r="Q1676" s="9">
        <v>3</v>
      </c>
      <c r="R1676" s="9">
        <v>1</v>
      </c>
      <c r="S1676" s="9">
        <v>8</v>
      </c>
      <c r="T1676" s="9" t="s">
        <v>32</v>
      </c>
      <c r="U1676" s="9">
        <v>11002</v>
      </c>
      <c r="V1676" s="9">
        <v>11002</v>
      </c>
      <c r="W1676" s="9" t="s">
        <v>5062</v>
      </c>
      <c r="X1676" s="9" t="s">
        <v>4985</v>
      </c>
      <c r="Y1676" s="9" t="s">
        <v>4997</v>
      </c>
      <c r="Z1676" s="9" t="s">
        <v>4993</v>
      </c>
      <c r="AA1676" s="9" t="s">
        <v>4989</v>
      </c>
      <c r="AB1676" s="9" t="s">
        <v>12941</v>
      </c>
      <c r="AC1676" s="9" t="s">
        <v>5006</v>
      </c>
      <c r="AD1676" s="9"/>
      <c r="AE1676" s="20" t="str">
        <f>VLOOKUP(E1676,'FILIAIS PETZ'!A:Q,17,0)</f>
        <v>SP2</v>
      </c>
      <c r="AF1676" s="20" t="str">
        <f>VLOOKUP(E1676,'FILIAIS PETZ'!A:Q,3,0)</f>
        <v>FELICIO</v>
      </c>
      <c r="AG1676" s="20" t="str">
        <f>VLOOKUP(E1676,'FILIAIS PETZ'!A:Q,2,0)</f>
        <v>R3</v>
      </c>
      <c r="AH1676" s="75">
        <v>80</v>
      </c>
      <c r="AI1676" s="16" t="s">
        <v>9896</v>
      </c>
      <c r="AJ1676" s="43">
        <f>VLOOKUP(E1676,'FILIAIS PETZ'!$A$2:$K$2000,11,0)</f>
        <v>18328118006573</v>
      </c>
      <c r="AK1676" s="44">
        <v>18328118006573</v>
      </c>
    </row>
    <row r="1677" spans="1:37" s="14" customFormat="1" ht="15" customHeight="1" thickBot="1" x14ac:dyDescent="0.25">
      <c r="A1677" s="9">
        <v>861976</v>
      </c>
      <c r="B1677" s="18">
        <f>VLOOKUP(C1677,FORNECEDORES!D:E,2,0)</f>
        <v>40460</v>
      </c>
      <c r="C1677" s="19" t="str">
        <f>VLOOKUP(D1677,FORNECEDORES!A:D,4,0)</f>
        <v>30.515.748/0001-98</v>
      </c>
      <c r="D1677" s="13" t="s">
        <v>2732</v>
      </c>
      <c r="E1677" s="20" t="str">
        <f t="shared" si="106"/>
        <v>04 0067</v>
      </c>
      <c r="F1677" s="28" t="s">
        <v>8611</v>
      </c>
      <c r="G1677" s="21" t="str">
        <f>VLOOKUP(E1677,'FILIAIS PETZ'!A:E,5,0)</f>
        <v>PETZ EXTRA RICARDO JAFET</v>
      </c>
      <c r="H1677" s="20" t="str">
        <f>VLOOKUP(E1677,'FILIAIS PETZ'!A:D,4,0)</f>
        <v>RJAF-SP</v>
      </c>
      <c r="I1677" s="46">
        <v>45352</v>
      </c>
      <c r="J1677" s="9">
        <v>861976</v>
      </c>
      <c r="K1677" s="9" t="s">
        <v>9035</v>
      </c>
      <c r="L1677" s="29" t="s">
        <v>8038</v>
      </c>
      <c r="M1677" s="46">
        <v>45387</v>
      </c>
      <c r="N1677" s="46">
        <v>45441</v>
      </c>
      <c r="O1677" s="46">
        <v>45429</v>
      </c>
      <c r="P1677" s="9" t="s">
        <v>4990</v>
      </c>
      <c r="Q1677" s="9">
        <v>3</v>
      </c>
      <c r="R1677" s="9">
        <v>1</v>
      </c>
      <c r="S1677" s="9">
        <v>8</v>
      </c>
      <c r="T1677" s="9" t="s">
        <v>32</v>
      </c>
      <c r="U1677" s="9">
        <v>11002</v>
      </c>
      <c r="V1677" s="9">
        <v>11002</v>
      </c>
      <c r="W1677" s="9" t="s">
        <v>5182</v>
      </c>
      <c r="X1677" s="9" t="s">
        <v>4985</v>
      </c>
      <c r="Y1677" s="9" t="s">
        <v>4997</v>
      </c>
      <c r="Z1677" s="9" t="s">
        <v>4993</v>
      </c>
      <c r="AA1677" s="9" t="s">
        <v>4989</v>
      </c>
      <c r="AB1677" s="9" t="s">
        <v>12941</v>
      </c>
      <c r="AC1677" s="9" t="s">
        <v>5006</v>
      </c>
      <c r="AD1677" s="9"/>
      <c r="AE1677" s="20" t="str">
        <f>VLOOKUP(E1677,'FILIAIS PETZ'!A:Q,17,0)</f>
        <v>SP2</v>
      </c>
      <c r="AF1677" s="20" t="str">
        <f>VLOOKUP(E1677,'FILIAIS PETZ'!A:Q,3,0)</f>
        <v>FELICIO</v>
      </c>
      <c r="AG1677" s="20" t="str">
        <f>VLOOKUP(E1677,'FILIAIS PETZ'!A:Q,2,0)</f>
        <v>R3</v>
      </c>
      <c r="AH1677" s="75">
        <v>30</v>
      </c>
      <c r="AI1677" s="16" t="s">
        <v>9897</v>
      </c>
      <c r="AJ1677" s="43">
        <f>VLOOKUP(E1677,'FILIAIS PETZ'!$A$2:$K$2000,11,0)</f>
        <v>18328118006573</v>
      </c>
      <c r="AK1677" s="44">
        <v>18328118006573</v>
      </c>
    </row>
    <row r="1678" spans="1:37" s="14" customFormat="1" ht="15" customHeight="1" thickBot="1" x14ac:dyDescent="0.25">
      <c r="A1678" s="9">
        <v>861980</v>
      </c>
      <c r="B1678" s="18">
        <f>VLOOKUP(C1678,FORNECEDORES!D:E,2,0)</f>
        <v>40460</v>
      </c>
      <c r="C1678" s="19" t="str">
        <f>VLOOKUP(D1678,FORNECEDORES!A:D,4,0)</f>
        <v>30.515.748/0001-98</v>
      </c>
      <c r="D1678" s="13" t="s">
        <v>2732</v>
      </c>
      <c r="E1678" s="20" t="str">
        <f t="shared" si="106"/>
        <v>04 0067</v>
      </c>
      <c r="F1678" s="28" t="s">
        <v>8611</v>
      </c>
      <c r="G1678" s="21" t="str">
        <f>VLOOKUP(E1678,'FILIAIS PETZ'!A:E,5,0)</f>
        <v>PETZ EXTRA RICARDO JAFET</v>
      </c>
      <c r="H1678" s="20" t="str">
        <f>VLOOKUP(E1678,'FILIAIS PETZ'!A:D,4,0)</f>
        <v>RJAF-SP</v>
      </c>
      <c r="I1678" s="46">
        <v>45352</v>
      </c>
      <c r="J1678" s="9">
        <v>861980</v>
      </c>
      <c r="K1678" s="9" t="s">
        <v>9035</v>
      </c>
      <c r="L1678" s="29" t="s">
        <v>8039</v>
      </c>
      <c r="M1678" s="46">
        <v>45387</v>
      </c>
      <c r="N1678" s="46">
        <v>45441</v>
      </c>
      <c r="O1678" s="46">
        <v>45429</v>
      </c>
      <c r="P1678" s="9" t="s">
        <v>4990</v>
      </c>
      <c r="Q1678" s="9">
        <v>3</v>
      </c>
      <c r="R1678" s="9">
        <v>1</v>
      </c>
      <c r="S1678" s="9">
        <v>8</v>
      </c>
      <c r="T1678" s="9" t="s">
        <v>32</v>
      </c>
      <c r="U1678" s="9">
        <v>11002</v>
      </c>
      <c r="V1678" s="9">
        <v>11002</v>
      </c>
      <c r="W1678" s="9" t="s">
        <v>5062</v>
      </c>
      <c r="X1678" s="9" t="s">
        <v>4985</v>
      </c>
      <c r="Y1678" s="9" t="s">
        <v>4997</v>
      </c>
      <c r="Z1678" s="9" t="s">
        <v>4993</v>
      </c>
      <c r="AA1678" s="9" t="s">
        <v>4989</v>
      </c>
      <c r="AB1678" s="9" t="s">
        <v>12941</v>
      </c>
      <c r="AC1678" s="9" t="s">
        <v>5006</v>
      </c>
      <c r="AD1678" s="9"/>
      <c r="AE1678" s="20" t="str">
        <f>VLOOKUP(E1678,'FILIAIS PETZ'!A:Q,17,0)</f>
        <v>SP2</v>
      </c>
      <c r="AF1678" s="20" t="str">
        <f>VLOOKUP(E1678,'FILIAIS PETZ'!A:Q,3,0)</f>
        <v>FELICIO</v>
      </c>
      <c r="AG1678" s="20" t="str">
        <f>VLOOKUP(E1678,'FILIAIS PETZ'!A:Q,2,0)</f>
        <v>R3</v>
      </c>
      <c r="AH1678" s="75">
        <v>600</v>
      </c>
      <c r="AI1678" s="16" t="s">
        <v>9898</v>
      </c>
      <c r="AJ1678" s="43">
        <f>VLOOKUP(E1678,'FILIAIS PETZ'!$A$2:$K$2000,11,0)</f>
        <v>18328118006573</v>
      </c>
      <c r="AK1678" s="44">
        <v>18328118006573</v>
      </c>
    </row>
    <row r="1679" spans="1:37" s="14" customFormat="1" ht="15" customHeight="1" thickBot="1" x14ac:dyDescent="0.25">
      <c r="A1679" s="9">
        <v>862004</v>
      </c>
      <c r="B1679" s="18">
        <f>VLOOKUP(C1679,FORNECEDORES!D:E,2,0)</f>
        <v>40460</v>
      </c>
      <c r="C1679" s="19" t="str">
        <f>VLOOKUP(D1679,FORNECEDORES!A:D,4,0)</f>
        <v>30.515.748/0001-98</v>
      </c>
      <c r="D1679" s="13" t="s">
        <v>2732</v>
      </c>
      <c r="E1679" s="20" t="str">
        <f t="shared" si="106"/>
        <v>04 0010</v>
      </c>
      <c r="F1679" s="28" t="s">
        <v>8983</v>
      </c>
      <c r="G1679" s="21" t="str">
        <f>VLOOKUP(E1679,'FILIAIS PETZ'!A:E,5,0)</f>
        <v>PETZ SANTA CECILIA</v>
      </c>
      <c r="H1679" s="20" t="str">
        <f>VLOOKUP(E1679,'FILIAIS PETZ'!A:D,4,0)</f>
        <v>STCE-SP</v>
      </c>
      <c r="I1679" s="46">
        <v>45352</v>
      </c>
      <c r="J1679" s="9">
        <v>862004</v>
      </c>
      <c r="K1679" s="9" t="s">
        <v>9047</v>
      </c>
      <c r="L1679" s="29" t="s">
        <v>8051</v>
      </c>
      <c r="M1679" s="46">
        <v>45387</v>
      </c>
      <c r="N1679" s="46">
        <v>45504</v>
      </c>
      <c r="O1679" s="46">
        <v>45490</v>
      </c>
      <c r="P1679" s="9" t="s">
        <v>4990</v>
      </c>
      <c r="Q1679" s="9">
        <v>3</v>
      </c>
      <c r="R1679" s="9">
        <v>1</v>
      </c>
      <c r="S1679" s="9">
        <v>8</v>
      </c>
      <c r="T1679" s="9" t="s">
        <v>32</v>
      </c>
      <c r="U1679" s="9">
        <v>11002</v>
      </c>
      <c r="V1679" s="9">
        <v>11002</v>
      </c>
      <c r="W1679" s="9" t="s">
        <v>5021</v>
      </c>
      <c r="X1679" s="9" t="s">
        <v>4985</v>
      </c>
      <c r="Y1679" s="9" t="s">
        <v>4997</v>
      </c>
      <c r="Z1679" s="9" t="s">
        <v>4993</v>
      </c>
      <c r="AA1679" s="9" t="s">
        <v>4989</v>
      </c>
      <c r="AB1679" s="9" t="s">
        <v>12941</v>
      </c>
      <c r="AC1679" s="9" t="s">
        <v>5006</v>
      </c>
      <c r="AD1679" s="9"/>
      <c r="AE1679" s="20" t="str">
        <f>VLOOKUP(E1679,'FILIAIS PETZ'!A:Q,17,0)</f>
        <v>SP2</v>
      </c>
      <c r="AF1679" s="20" t="str">
        <f>VLOOKUP(E1679,'FILIAIS PETZ'!A:Q,3,0)</f>
        <v>FELICIO</v>
      </c>
      <c r="AG1679" s="20" t="str">
        <f>VLOOKUP(E1679,'FILIAIS PETZ'!A:Q,2,0)</f>
        <v>R3</v>
      </c>
      <c r="AH1679" s="75">
        <v>380</v>
      </c>
      <c r="AI1679" s="16" t="s">
        <v>9899</v>
      </c>
      <c r="AJ1679" s="43">
        <f>VLOOKUP(E1679,'FILIAIS PETZ'!$A$2:$K$2000,11,0)</f>
        <v>18328118001938</v>
      </c>
      <c r="AK1679" s="44">
        <v>18328118001938</v>
      </c>
    </row>
    <row r="1680" spans="1:37" s="14" customFormat="1" ht="15" customHeight="1" thickBot="1" x14ac:dyDescent="0.25">
      <c r="A1680" s="9">
        <v>861981</v>
      </c>
      <c r="B1680" s="18">
        <f>VLOOKUP(C1680,FORNECEDORES!D:E,2,0)</f>
        <v>40460</v>
      </c>
      <c r="C1680" s="19" t="str">
        <f>VLOOKUP(D1680,FORNECEDORES!A:D,4,0)</f>
        <v>30.515.748/0001-98</v>
      </c>
      <c r="D1680" s="13" t="s">
        <v>2732</v>
      </c>
      <c r="E1680" s="20" t="str">
        <f t="shared" si="106"/>
        <v>04 0067</v>
      </c>
      <c r="F1680" s="28" t="s">
        <v>8611</v>
      </c>
      <c r="G1680" s="21" t="str">
        <f>VLOOKUP(E1680,'FILIAIS PETZ'!A:E,5,0)</f>
        <v>PETZ EXTRA RICARDO JAFET</v>
      </c>
      <c r="H1680" s="20" t="str">
        <f>VLOOKUP(E1680,'FILIAIS PETZ'!A:D,4,0)</f>
        <v>RJAF-SP</v>
      </c>
      <c r="I1680" s="46">
        <v>45352</v>
      </c>
      <c r="J1680" s="9">
        <v>861981</v>
      </c>
      <c r="K1680" s="9" t="s">
        <v>9035</v>
      </c>
      <c r="L1680" s="29" t="s">
        <v>8004</v>
      </c>
      <c r="M1680" s="46">
        <v>45363</v>
      </c>
      <c r="N1680" s="46">
        <v>45385</v>
      </c>
      <c r="O1680" s="46">
        <v>45365</v>
      </c>
      <c r="P1680" s="9" t="s">
        <v>4990</v>
      </c>
      <c r="Q1680" s="9">
        <v>3</v>
      </c>
      <c r="R1680" s="9">
        <v>1</v>
      </c>
      <c r="S1680" s="9">
        <v>8</v>
      </c>
      <c r="T1680" s="9" t="s">
        <v>32</v>
      </c>
      <c r="U1680" s="9">
        <v>11002</v>
      </c>
      <c r="V1680" s="9">
        <v>11002</v>
      </c>
      <c r="W1680" s="9" t="s">
        <v>5019</v>
      </c>
      <c r="X1680" s="9" t="s">
        <v>4985</v>
      </c>
      <c r="Y1680" s="9" t="s">
        <v>4980</v>
      </c>
      <c r="Z1680" s="9" t="s">
        <v>4980</v>
      </c>
      <c r="AA1680" s="9" t="s">
        <v>4989</v>
      </c>
      <c r="AB1680" s="84" t="s">
        <v>5066</v>
      </c>
      <c r="AC1680" s="9" t="s">
        <v>5006</v>
      </c>
      <c r="AD1680" s="9"/>
      <c r="AE1680" s="20" t="str">
        <f>VLOOKUP(E1680,'FILIAIS PETZ'!A:Q,17,0)</f>
        <v>SP2</v>
      </c>
      <c r="AF1680" s="20" t="str">
        <f>VLOOKUP(E1680,'FILIAIS PETZ'!A:Q,3,0)</f>
        <v>FELICIO</v>
      </c>
      <c r="AG1680" s="20" t="str">
        <f>VLOOKUP(E1680,'FILIAIS PETZ'!A:Q,2,0)</f>
        <v>R3</v>
      </c>
      <c r="AH1680" s="75">
        <v>505.72</v>
      </c>
      <c r="AI1680" s="16" t="s">
        <v>9884</v>
      </c>
      <c r="AJ1680" s="43">
        <f>VLOOKUP(E1680,'FILIAIS PETZ'!$A$2:$K$2000,11,0)</f>
        <v>18328118006573</v>
      </c>
      <c r="AK1680" s="44">
        <v>18328118006573</v>
      </c>
    </row>
    <row r="1681" spans="1:37" s="14" customFormat="1" ht="15" customHeight="1" thickBot="1" x14ac:dyDescent="0.25">
      <c r="A1681" s="9">
        <v>861984</v>
      </c>
      <c r="B1681" s="18">
        <f>VLOOKUP(C1681,FORNECEDORES!D:E,2,0)</f>
        <v>40460</v>
      </c>
      <c r="C1681" s="19" t="str">
        <f>VLOOKUP(D1681,FORNECEDORES!A:D,4,0)</f>
        <v>30.515.748/0001-98</v>
      </c>
      <c r="D1681" s="13" t="s">
        <v>2732</v>
      </c>
      <c r="E1681" s="20" t="str">
        <f t="shared" si="106"/>
        <v>04 0067</v>
      </c>
      <c r="F1681" s="28" t="s">
        <v>8611</v>
      </c>
      <c r="G1681" s="21" t="str">
        <f>VLOOKUP(E1681,'FILIAIS PETZ'!A:E,5,0)</f>
        <v>PETZ EXTRA RICARDO JAFET</v>
      </c>
      <c r="H1681" s="20" t="str">
        <f>VLOOKUP(E1681,'FILIAIS PETZ'!A:D,4,0)</f>
        <v>RJAF-SP</v>
      </c>
      <c r="I1681" s="46">
        <v>45352</v>
      </c>
      <c r="J1681" s="9">
        <v>861984</v>
      </c>
      <c r="K1681" s="9" t="s">
        <v>9035</v>
      </c>
      <c r="L1681" s="29" t="s">
        <v>8040</v>
      </c>
      <c r="M1681" s="46">
        <v>45387</v>
      </c>
      <c r="N1681" s="46">
        <v>45441</v>
      </c>
      <c r="O1681" s="46">
        <v>45429</v>
      </c>
      <c r="P1681" s="9" t="s">
        <v>4990</v>
      </c>
      <c r="Q1681" s="9">
        <v>3</v>
      </c>
      <c r="R1681" s="9">
        <v>1</v>
      </c>
      <c r="S1681" s="9">
        <v>8</v>
      </c>
      <c r="T1681" s="9" t="s">
        <v>32</v>
      </c>
      <c r="U1681" s="9">
        <v>11002</v>
      </c>
      <c r="V1681" s="9">
        <v>11002</v>
      </c>
      <c r="W1681" s="9" t="s">
        <v>6867</v>
      </c>
      <c r="X1681" s="9" t="s">
        <v>4985</v>
      </c>
      <c r="Y1681" s="9" t="s">
        <v>4993</v>
      </c>
      <c r="Z1681" s="9" t="s">
        <v>8408</v>
      </c>
      <c r="AA1681" s="9" t="s">
        <v>4989</v>
      </c>
      <c r="AB1681" s="9" t="s">
        <v>12941</v>
      </c>
      <c r="AC1681" s="9" t="s">
        <v>5006</v>
      </c>
      <c r="AD1681" s="9"/>
      <c r="AE1681" s="20" t="str">
        <f>VLOOKUP(E1681,'FILIAIS PETZ'!A:Q,17,0)</f>
        <v>SP2</v>
      </c>
      <c r="AF1681" s="20" t="str">
        <f>VLOOKUP(E1681,'FILIAIS PETZ'!A:Q,3,0)</f>
        <v>FELICIO</v>
      </c>
      <c r="AG1681" s="20" t="str">
        <f>VLOOKUP(E1681,'FILIAIS PETZ'!A:Q,2,0)</f>
        <v>R3</v>
      </c>
      <c r="AH1681" s="75">
        <v>2200</v>
      </c>
      <c r="AI1681" s="16" t="s">
        <v>9900</v>
      </c>
      <c r="AJ1681" s="43">
        <f>VLOOKUP(E1681,'FILIAIS PETZ'!$A$2:$K$2000,11,0)</f>
        <v>18328118006573</v>
      </c>
      <c r="AK1681" s="44">
        <v>18328118006573</v>
      </c>
    </row>
    <row r="1682" spans="1:37" s="14" customFormat="1" ht="15" customHeight="1" thickBot="1" x14ac:dyDescent="0.25">
      <c r="A1682" s="9">
        <v>862006</v>
      </c>
      <c r="B1682" s="18">
        <f>VLOOKUP(C1682,FORNECEDORES!D:E,2,0)</f>
        <v>40460</v>
      </c>
      <c r="C1682" s="19" t="str">
        <f>VLOOKUP(D1682,FORNECEDORES!A:D,4,0)</f>
        <v>30.515.748/0001-98</v>
      </c>
      <c r="D1682" s="13" t="s">
        <v>2732</v>
      </c>
      <c r="E1682" s="20" t="str">
        <f t="shared" si="106"/>
        <v>04 0010</v>
      </c>
      <c r="F1682" s="28" t="s">
        <v>8983</v>
      </c>
      <c r="G1682" s="21" t="str">
        <f>VLOOKUP(E1682,'FILIAIS PETZ'!A:E,5,0)</f>
        <v>PETZ SANTA CECILIA</v>
      </c>
      <c r="H1682" s="20" t="str">
        <f>VLOOKUP(E1682,'FILIAIS PETZ'!A:D,4,0)</f>
        <v>STCE-SP</v>
      </c>
      <c r="I1682" s="46">
        <v>45352</v>
      </c>
      <c r="J1682" s="9">
        <v>862006</v>
      </c>
      <c r="K1682" s="9" t="s">
        <v>9047</v>
      </c>
      <c r="L1682" s="29" t="s">
        <v>8052</v>
      </c>
      <c r="M1682" s="46">
        <v>45387</v>
      </c>
      <c r="N1682" s="46">
        <v>45504</v>
      </c>
      <c r="O1682" s="46">
        <v>45490</v>
      </c>
      <c r="P1682" s="9" t="s">
        <v>4990</v>
      </c>
      <c r="Q1682" s="9">
        <v>3</v>
      </c>
      <c r="R1682" s="9">
        <v>1</v>
      </c>
      <c r="S1682" s="9">
        <v>8</v>
      </c>
      <c r="T1682" s="9" t="s">
        <v>32</v>
      </c>
      <c r="U1682" s="9">
        <v>11002</v>
      </c>
      <c r="V1682" s="9">
        <v>11002</v>
      </c>
      <c r="W1682" s="9" t="s">
        <v>5019</v>
      </c>
      <c r="X1682" s="9" t="s">
        <v>4985</v>
      </c>
      <c r="Y1682" s="9" t="s">
        <v>4997</v>
      </c>
      <c r="Z1682" s="9" t="s">
        <v>4993</v>
      </c>
      <c r="AA1682" s="9" t="s">
        <v>4989</v>
      </c>
      <c r="AB1682" s="9" t="s">
        <v>12941</v>
      </c>
      <c r="AC1682" s="9" t="s">
        <v>5006</v>
      </c>
      <c r="AD1682" s="9"/>
      <c r="AE1682" s="20" t="str">
        <f>VLOOKUP(E1682,'FILIAIS PETZ'!A:Q,17,0)</f>
        <v>SP2</v>
      </c>
      <c r="AF1682" s="20" t="str">
        <f>VLOOKUP(E1682,'FILIAIS PETZ'!A:Q,3,0)</f>
        <v>FELICIO</v>
      </c>
      <c r="AG1682" s="20" t="str">
        <f>VLOOKUP(E1682,'FILIAIS PETZ'!A:Q,2,0)</f>
        <v>R3</v>
      </c>
      <c r="AH1682" s="75">
        <v>1892</v>
      </c>
      <c r="AI1682" s="16" t="s">
        <v>9901</v>
      </c>
      <c r="AJ1682" s="43">
        <f>VLOOKUP(E1682,'FILIAIS PETZ'!$A$2:$K$2000,11,0)</f>
        <v>18328118001938</v>
      </c>
      <c r="AK1682" s="44">
        <v>18328118001938</v>
      </c>
    </row>
    <row r="1683" spans="1:37" s="14" customFormat="1" ht="15" customHeight="1" thickBot="1" x14ac:dyDescent="0.25">
      <c r="A1683" s="9">
        <v>861986</v>
      </c>
      <c r="B1683" s="18">
        <f>VLOOKUP(C1683,FORNECEDORES!D:E,2,0)</f>
        <v>40460</v>
      </c>
      <c r="C1683" s="19" t="str">
        <f>VLOOKUP(D1683,FORNECEDORES!A:D,4,0)</f>
        <v>30.515.748/0001-98</v>
      </c>
      <c r="D1683" s="13" t="s">
        <v>2732</v>
      </c>
      <c r="E1683" s="20" t="str">
        <f t="shared" si="106"/>
        <v>04 0067</v>
      </c>
      <c r="F1683" s="28" t="s">
        <v>8611</v>
      </c>
      <c r="G1683" s="21" t="str">
        <f>VLOOKUP(E1683,'FILIAIS PETZ'!A:E,5,0)</f>
        <v>PETZ EXTRA RICARDO JAFET</v>
      </c>
      <c r="H1683" s="20" t="str">
        <f>VLOOKUP(E1683,'FILIAIS PETZ'!A:D,4,0)</f>
        <v>RJAF-SP</v>
      </c>
      <c r="I1683" s="46">
        <v>45352</v>
      </c>
      <c r="J1683" s="9">
        <v>861986</v>
      </c>
      <c r="K1683" s="9" t="s">
        <v>9035</v>
      </c>
      <c r="L1683" s="29" t="s">
        <v>8041</v>
      </c>
      <c r="M1683" s="46">
        <v>45387</v>
      </c>
      <c r="N1683" s="46">
        <v>45441</v>
      </c>
      <c r="O1683" s="46">
        <v>45429</v>
      </c>
      <c r="P1683" s="9" t="s">
        <v>4990</v>
      </c>
      <c r="Q1683" s="9">
        <v>3</v>
      </c>
      <c r="R1683" s="9">
        <v>1</v>
      </c>
      <c r="S1683" s="9">
        <v>8</v>
      </c>
      <c r="T1683" s="9" t="s">
        <v>32</v>
      </c>
      <c r="U1683" s="9">
        <v>11002</v>
      </c>
      <c r="V1683" s="9">
        <v>11002</v>
      </c>
      <c r="W1683" s="9" t="s">
        <v>5042</v>
      </c>
      <c r="X1683" s="9" t="s">
        <v>4985</v>
      </c>
      <c r="Y1683" s="9" t="s">
        <v>4997</v>
      </c>
      <c r="Z1683" s="9" t="s">
        <v>4993</v>
      </c>
      <c r="AA1683" s="9" t="s">
        <v>4989</v>
      </c>
      <c r="AB1683" s="9" t="s">
        <v>12941</v>
      </c>
      <c r="AC1683" s="9" t="s">
        <v>5006</v>
      </c>
      <c r="AD1683" s="9"/>
      <c r="AE1683" s="20" t="str">
        <f>VLOOKUP(E1683,'FILIAIS PETZ'!A:Q,17,0)</f>
        <v>SP2</v>
      </c>
      <c r="AF1683" s="20" t="str">
        <f>VLOOKUP(E1683,'FILIAIS PETZ'!A:Q,3,0)</f>
        <v>FELICIO</v>
      </c>
      <c r="AG1683" s="20" t="str">
        <f>VLOOKUP(E1683,'FILIAIS PETZ'!A:Q,2,0)</f>
        <v>R3</v>
      </c>
      <c r="AH1683" s="75">
        <v>1000</v>
      </c>
      <c r="AI1683" s="16" t="s">
        <v>9902</v>
      </c>
      <c r="AJ1683" s="43">
        <f>VLOOKUP(E1683,'FILIAIS PETZ'!$A$2:$K$2000,11,0)</f>
        <v>18328118006573</v>
      </c>
      <c r="AK1683" s="44">
        <v>18328118006573</v>
      </c>
    </row>
    <row r="1684" spans="1:37" s="14" customFormat="1" ht="15" customHeight="1" thickBot="1" x14ac:dyDescent="0.25">
      <c r="A1684" s="9">
        <v>861988</v>
      </c>
      <c r="B1684" s="18">
        <f>VLOOKUP(C1684,FORNECEDORES!D:E,2,0)</f>
        <v>40460</v>
      </c>
      <c r="C1684" s="19" t="str">
        <f>VLOOKUP(D1684,FORNECEDORES!A:D,4,0)</f>
        <v>30.515.748/0001-98</v>
      </c>
      <c r="D1684" s="13" t="s">
        <v>2732</v>
      </c>
      <c r="E1684" s="20" t="str">
        <f t="shared" si="106"/>
        <v>04 0067</v>
      </c>
      <c r="F1684" s="28" t="s">
        <v>8611</v>
      </c>
      <c r="G1684" s="21" t="str">
        <f>VLOOKUP(E1684,'FILIAIS PETZ'!A:E,5,0)</f>
        <v>PETZ EXTRA RICARDO JAFET</v>
      </c>
      <c r="H1684" s="20" t="str">
        <f>VLOOKUP(E1684,'FILIAIS PETZ'!A:D,4,0)</f>
        <v>RJAF-SP</v>
      </c>
      <c r="I1684" s="46">
        <v>45352</v>
      </c>
      <c r="J1684" s="9">
        <v>861988</v>
      </c>
      <c r="K1684" s="9" t="s">
        <v>9035</v>
      </c>
      <c r="L1684" s="29" t="s">
        <v>8042</v>
      </c>
      <c r="M1684" s="46">
        <v>45387</v>
      </c>
      <c r="N1684" s="46">
        <v>45441</v>
      </c>
      <c r="O1684" s="46">
        <v>45429</v>
      </c>
      <c r="P1684" s="9" t="s">
        <v>4990</v>
      </c>
      <c r="Q1684" s="9">
        <v>3</v>
      </c>
      <c r="R1684" s="9">
        <v>1</v>
      </c>
      <c r="S1684" s="9">
        <v>8</v>
      </c>
      <c r="T1684" s="9" t="s">
        <v>32</v>
      </c>
      <c r="U1684" s="9">
        <v>11002</v>
      </c>
      <c r="V1684" s="9">
        <v>11002</v>
      </c>
      <c r="W1684" s="9" t="s">
        <v>5024</v>
      </c>
      <c r="X1684" s="9" t="s">
        <v>4985</v>
      </c>
      <c r="Y1684" s="9" t="s">
        <v>4997</v>
      </c>
      <c r="Z1684" s="9" t="s">
        <v>4993</v>
      </c>
      <c r="AA1684" s="9" t="s">
        <v>4989</v>
      </c>
      <c r="AB1684" s="9" t="s">
        <v>12941</v>
      </c>
      <c r="AC1684" s="9" t="s">
        <v>5006</v>
      </c>
      <c r="AD1684" s="9"/>
      <c r="AE1684" s="20" t="str">
        <f>VLOOKUP(E1684,'FILIAIS PETZ'!A:Q,17,0)</f>
        <v>SP2</v>
      </c>
      <c r="AF1684" s="20" t="str">
        <f>VLOOKUP(E1684,'FILIAIS PETZ'!A:Q,3,0)</f>
        <v>FELICIO</v>
      </c>
      <c r="AG1684" s="20" t="str">
        <f>VLOOKUP(E1684,'FILIAIS PETZ'!A:Q,2,0)</f>
        <v>R3</v>
      </c>
      <c r="AH1684" s="75">
        <v>280</v>
      </c>
      <c r="AI1684" s="16" t="s">
        <v>9903</v>
      </c>
      <c r="AJ1684" s="43">
        <f>VLOOKUP(E1684,'FILIAIS PETZ'!$A$2:$K$2000,11,0)</f>
        <v>18328118006573</v>
      </c>
      <c r="AK1684" s="44">
        <v>18328118006573</v>
      </c>
    </row>
    <row r="1685" spans="1:37" s="14" customFormat="1" ht="15" customHeight="1" thickBot="1" x14ac:dyDescent="0.25">
      <c r="A1685" s="9">
        <v>861989</v>
      </c>
      <c r="B1685" s="18">
        <f>VLOOKUP(C1685,FORNECEDORES!D:E,2,0)</f>
        <v>40460</v>
      </c>
      <c r="C1685" s="19" t="str">
        <f>VLOOKUP(D1685,FORNECEDORES!A:D,4,0)</f>
        <v>30.515.748/0001-98</v>
      </c>
      <c r="D1685" s="13" t="s">
        <v>2732</v>
      </c>
      <c r="E1685" s="20" t="str">
        <f t="shared" si="106"/>
        <v>04 0067</v>
      </c>
      <c r="F1685" s="28" t="s">
        <v>8611</v>
      </c>
      <c r="G1685" s="21" t="str">
        <f>VLOOKUP(E1685,'FILIAIS PETZ'!A:E,5,0)</f>
        <v>PETZ EXTRA RICARDO JAFET</v>
      </c>
      <c r="H1685" s="20" t="str">
        <f>VLOOKUP(E1685,'FILIAIS PETZ'!A:D,4,0)</f>
        <v>RJAF-SP</v>
      </c>
      <c r="I1685" s="46">
        <v>45352</v>
      </c>
      <c r="J1685" s="9">
        <v>861989</v>
      </c>
      <c r="K1685" s="9" t="s">
        <v>9035</v>
      </c>
      <c r="L1685" s="29" t="s">
        <v>8043</v>
      </c>
      <c r="M1685" s="46">
        <v>45387</v>
      </c>
      <c r="N1685" s="46">
        <v>45441</v>
      </c>
      <c r="O1685" s="46">
        <v>45429</v>
      </c>
      <c r="P1685" s="9" t="s">
        <v>4990</v>
      </c>
      <c r="Q1685" s="9">
        <v>3</v>
      </c>
      <c r="R1685" s="9">
        <v>1</v>
      </c>
      <c r="S1685" s="9">
        <v>8</v>
      </c>
      <c r="T1685" s="9" t="s">
        <v>32</v>
      </c>
      <c r="U1685" s="9">
        <v>11002</v>
      </c>
      <c r="V1685" s="9">
        <v>11002</v>
      </c>
      <c r="W1685" s="9" t="s">
        <v>5024</v>
      </c>
      <c r="X1685" s="9" t="s">
        <v>4985</v>
      </c>
      <c r="Y1685" s="9" t="s">
        <v>4997</v>
      </c>
      <c r="Z1685" s="9" t="s">
        <v>4993</v>
      </c>
      <c r="AA1685" s="9" t="s">
        <v>4989</v>
      </c>
      <c r="AB1685" s="9" t="s">
        <v>12941</v>
      </c>
      <c r="AC1685" s="9" t="s">
        <v>5006</v>
      </c>
      <c r="AD1685" s="9"/>
      <c r="AE1685" s="20" t="str">
        <f>VLOOKUP(E1685,'FILIAIS PETZ'!A:Q,17,0)</f>
        <v>SP2</v>
      </c>
      <c r="AF1685" s="20" t="str">
        <f>VLOOKUP(E1685,'FILIAIS PETZ'!A:Q,3,0)</f>
        <v>FELICIO</v>
      </c>
      <c r="AG1685" s="20" t="str">
        <f>VLOOKUP(E1685,'FILIAIS PETZ'!A:Q,2,0)</f>
        <v>R3</v>
      </c>
      <c r="AH1685" s="75">
        <v>600</v>
      </c>
      <c r="AI1685" s="16" t="s">
        <v>9904</v>
      </c>
      <c r="AJ1685" s="43">
        <f>VLOOKUP(E1685,'FILIAIS PETZ'!$A$2:$K$2000,11,0)</f>
        <v>18328118006573</v>
      </c>
      <c r="AK1685" s="44">
        <v>18328118006573</v>
      </c>
    </row>
    <row r="1686" spans="1:37" s="14" customFormat="1" ht="15" customHeight="1" thickBot="1" x14ac:dyDescent="0.25">
      <c r="A1686" s="9">
        <v>861992</v>
      </c>
      <c r="B1686" s="18">
        <f>VLOOKUP(C1686,FORNECEDORES!D:E,2,0)</f>
        <v>40460</v>
      </c>
      <c r="C1686" s="19" t="str">
        <f>VLOOKUP(D1686,FORNECEDORES!A:D,4,0)</f>
        <v>30.515.748/0001-98</v>
      </c>
      <c r="D1686" s="13" t="s">
        <v>2732</v>
      </c>
      <c r="E1686" s="20" t="str">
        <f t="shared" si="106"/>
        <v>04 0067</v>
      </c>
      <c r="F1686" s="28" t="s">
        <v>8611</v>
      </c>
      <c r="G1686" s="21" t="str">
        <f>VLOOKUP(E1686,'FILIAIS PETZ'!A:E,5,0)</f>
        <v>PETZ EXTRA RICARDO JAFET</v>
      </c>
      <c r="H1686" s="20" t="str">
        <f>VLOOKUP(E1686,'FILIAIS PETZ'!A:D,4,0)</f>
        <v>RJAF-SP</v>
      </c>
      <c r="I1686" s="46">
        <v>45352</v>
      </c>
      <c r="J1686" s="9">
        <v>861992</v>
      </c>
      <c r="K1686" s="9" t="s">
        <v>9035</v>
      </c>
      <c r="L1686" s="29" t="s">
        <v>8044</v>
      </c>
      <c r="M1686" s="46">
        <v>45387</v>
      </c>
      <c r="N1686" s="46">
        <v>45441</v>
      </c>
      <c r="O1686" s="46">
        <v>45429</v>
      </c>
      <c r="P1686" s="9" t="s">
        <v>4990</v>
      </c>
      <c r="Q1686" s="9">
        <v>3</v>
      </c>
      <c r="R1686" s="9">
        <v>1</v>
      </c>
      <c r="S1686" s="9">
        <v>8</v>
      </c>
      <c r="T1686" s="9" t="s">
        <v>32</v>
      </c>
      <c r="U1686" s="9">
        <v>11002</v>
      </c>
      <c r="V1686" s="9">
        <v>11002</v>
      </c>
      <c r="W1686" s="9" t="s">
        <v>5042</v>
      </c>
      <c r="X1686" s="9" t="s">
        <v>4985</v>
      </c>
      <c r="Y1686" s="9" t="s">
        <v>4997</v>
      </c>
      <c r="Z1686" s="9" t="s">
        <v>4993</v>
      </c>
      <c r="AA1686" s="9" t="s">
        <v>4989</v>
      </c>
      <c r="AB1686" s="9" t="s">
        <v>12941</v>
      </c>
      <c r="AC1686" s="9" t="s">
        <v>5006</v>
      </c>
      <c r="AD1686" s="9"/>
      <c r="AE1686" s="20" t="str">
        <f>VLOOKUP(E1686,'FILIAIS PETZ'!A:Q,17,0)</f>
        <v>SP2</v>
      </c>
      <c r="AF1686" s="20" t="str">
        <f>VLOOKUP(E1686,'FILIAIS PETZ'!A:Q,3,0)</f>
        <v>FELICIO</v>
      </c>
      <c r="AG1686" s="20" t="str">
        <f>VLOOKUP(E1686,'FILIAIS PETZ'!A:Q,2,0)</f>
        <v>R3</v>
      </c>
      <c r="AH1686" s="75">
        <v>550</v>
      </c>
      <c r="AI1686" s="16" t="s">
        <v>9905</v>
      </c>
      <c r="AJ1686" s="43">
        <f>VLOOKUP(E1686,'FILIAIS PETZ'!$A$2:$K$2000,11,0)</f>
        <v>18328118006573</v>
      </c>
      <c r="AK1686" s="44">
        <v>18328118006573</v>
      </c>
    </row>
    <row r="1687" spans="1:37" s="14" customFormat="1" ht="15" customHeight="1" thickBot="1" x14ac:dyDescent="0.25">
      <c r="A1687" s="9">
        <v>861822</v>
      </c>
      <c r="B1687" s="18">
        <f>VLOOKUP(C1687,FORNECEDORES!D:E,2,0)</f>
        <v>40460</v>
      </c>
      <c r="C1687" s="19" t="str">
        <f>VLOOKUP(D1687,FORNECEDORES!A:D,4,0)</f>
        <v>30.515.748/0001-98</v>
      </c>
      <c r="D1687" s="13" t="s">
        <v>2732</v>
      </c>
      <c r="E1687" s="20" t="str">
        <f t="shared" si="106"/>
        <v>04 0221</v>
      </c>
      <c r="F1687" s="28" t="s">
        <v>8980</v>
      </c>
      <c r="G1687" s="21" t="str">
        <f>VLOOKUP(E1687,'FILIAIS PETZ'!A:E,5,0)</f>
        <v>PETZ GASTAO VIDIGAL</v>
      </c>
      <c r="H1687" s="20" t="str">
        <f>VLOOKUP(E1687,'FILIAIS PETZ'!A:D,4,0)</f>
        <v>GVDL-SP</v>
      </c>
      <c r="I1687" s="46">
        <v>45352</v>
      </c>
      <c r="J1687" s="9">
        <v>861822</v>
      </c>
      <c r="K1687" s="9" t="s">
        <v>9035</v>
      </c>
      <c r="L1687" s="29" t="s">
        <v>8010</v>
      </c>
      <c r="M1687" s="46">
        <v>45363</v>
      </c>
      <c r="N1687" s="46">
        <v>45385</v>
      </c>
      <c r="O1687" s="46">
        <v>45365</v>
      </c>
      <c r="P1687" s="9" t="s">
        <v>4990</v>
      </c>
      <c r="Q1687" s="9">
        <v>3</v>
      </c>
      <c r="R1687" s="9">
        <v>1</v>
      </c>
      <c r="S1687" s="9">
        <v>8</v>
      </c>
      <c r="T1687" s="9" t="s">
        <v>32</v>
      </c>
      <c r="U1687" s="9">
        <v>11002</v>
      </c>
      <c r="V1687" s="9">
        <v>11002</v>
      </c>
      <c r="W1687" s="9" t="s">
        <v>5019</v>
      </c>
      <c r="X1687" s="9" t="s">
        <v>4985</v>
      </c>
      <c r="Y1687" s="9" t="s">
        <v>4980</v>
      </c>
      <c r="Z1687" s="9" t="s">
        <v>4980</v>
      </c>
      <c r="AA1687" s="9" t="s">
        <v>4989</v>
      </c>
      <c r="AB1687" s="84" t="s">
        <v>5066</v>
      </c>
      <c r="AC1687" s="9" t="s">
        <v>5006</v>
      </c>
      <c r="AD1687" s="9"/>
      <c r="AE1687" s="20" t="str">
        <f>VLOOKUP(E1687,'FILIAIS PETZ'!A:Q,17,0)</f>
        <v>SP7</v>
      </c>
      <c r="AF1687" s="20" t="str">
        <f>VLOOKUP(E1687,'FILIAIS PETZ'!A:Q,3,0)</f>
        <v>FELICIO</v>
      </c>
      <c r="AG1687" s="20" t="str">
        <f>VLOOKUP(E1687,'FILIAIS PETZ'!A:Q,2,0)</f>
        <v>R3</v>
      </c>
      <c r="AH1687" s="75">
        <v>23.6</v>
      </c>
      <c r="AI1687" s="16" t="s">
        <v>9884</v>
      </c>
      <c r="AJ1687" s="43">
        <f>VLOOKUP(E1687,'FILIAIS PETZ'!$A$2:$K$2000,11,0)</f>
        <v>18328118021025</v>
      </c>
      <c r="AK1687" s="44">
        <v>18328118021025</v>
      </c>
    </row>
    <row r="1688" spans="1:37" s="14" customFormat="1" ht="15" customHeight="1" thickBot="1" x14ac:dyDescent="0.25">
      <c r="A1688" s="9">
        <f t="shared" ref="A1688:A1703" si="107">J1688</f>
        <v>864818</v>
      </c>
      <c r="B1688" s="18">
        <f>VLOOKUP(C1688,FORNECEDORES!D:E,2,0)</f>
        <v>7736</v>
      </c>
      <c r="C1688" s="19" t="str">
        <f>VLOOKUP(D1688,FORNECEDORES!A:D,4,0)</f>
        <v>27.385.816/0001-37</v>
      </c>
      <c r="D1688" s="13" t="s">
        <v>2591</v>
      </c>
      <c r="E1688" s="20" t="str">
        <f t="shared" si="106"/>
        <v>04 0252</v>
      </c>
      <c r="F1688" s="28" t="s">
        <v>4969</v>
      </c>
      <c r="G1688" s="21" t="str">
        <f>VLOOKUP(E1688,'FILIAIS PETZ'!A:E,5,0)</f>
        <v>PETZ SHOPPING PORTO VELHO</v>
      </c>
      <c r="H1688" s="20" t="str">
        <f>VLOOKUP(E1688,'FILIAIS PETZ'!A:D,4,0)</f>
        <v>SPVL-RO</v>
      </c>
      <c r="I1688" s="46">
        <v>45355</v>
      </c>
      <c r="J1688" s="9">
        <v>864818</v>
      </c>
      <c r="K1688" s="9" t="s">
        <v>5858</v>
      </c>
      <c r="L1688" s="29" t="s">
        <v>6367</v>
      </c>
      <c r="M1688" s="46">
        <v>45370</v>
      </c>
      <c r="N1688" s="46">
        <v>45392</v>
      </c>
      <c r="O1688" s="46">
        <v>45373</v>
      </c>
      <c r="P1688" s="29" t="s">
        <v>4990</v>
      </c>
      <c r="Q1688" s="9">
        <v>3</v>
      </c>
      <c r="R1688" s="9">
        <v>1</v>
      </c>
      <c r="S1688" s="9">
        <v>8</v>
      </c>
      <c r="T1688" s="9" t="s">
        <v>32</v>
      </c>
      <c r="U1688" s="9">
        <v>11002</v>
      </c>
      <c r="V1688" s="9">
        <v>11002</v>
      </c>
      <c r="W1688" s="9" t="s">
        <v>5019</v>
      </c>
      <c r="X1688" s="9" t="s">
        <v>4985</v>
      </c>
      <c r="Y1688" s="10" t="s">
        <v>4993</v>
      </c>
      <c r="Z1688" s="10" t="s">
        <v>4993</v>
      </c>
      <c r="AA1688" s="10" t="s">
        <v>4989</v>
      </c>
      <c r="AB1688" s="10" t="s">
        <v>12941</v>
      </c>
      <c r="AC1688" s="9" t="s">
        <v>5006</v>
      </c>
      <c r="AD1688" s="29"/>
      <c r="AE1688" s="20" t="str">
        <f>VLOOKUP(E1688,'FILIAIS PETZ'!A:Q,17,0)</f>
        <v>CO-3</v>
      </c>
      <c r="AF1688" s="20" t="str">
        <f>VLOOKUP(E1688,'FILIAIS PETZ'!A:Q,3,0)</f>
        <v>FELICIO</v>
      </c>
      <c r="AG1688" s="20" t="str">
        <f>VLOOKUP(E1688,'FILIAIS PETZ'!A:Q,2,0)</f>
        <v>R3</v>
      </c>
      <c r="AH1688" s="75">
        <v>12306</v>
      </c>
      <c r="AI1688" s="16" t="s">
        <v>6043</v>
      </c>
      <c r="AJ1688" s="43" t="str">
        <f>VLOOKUP(E1688,'FILIAIS PETZ'!$A$2:$K$2000,11,0)</f>
        <v>18.328.118/0238-26</v>
      </c>
      <c r="AK1688" s="44" t="str">
        <f t="shared" ref="AK1688:AK1703" si="108">AJ1688</f>
        <v>18.328.118/0238-26</v>
      </c>
    </row>
    <row r="1689" spans="1:37" s="14" customFormat="1" ht="15" customHeight="1" thickBot="1" x14ac:dyDescent="0.25">
      <c r="A1689" s="9">
        <f t="shared" si="107"/>
        <v>864820</v>
      </c>
      <c r="B1689" s="18">
        <f>VLOOKUP(C1689,FORNECEDORES!D:E,2,0)</f>
        <v>7736</v>
      </c>
      <c r="C1689" s="19" t="str">
        <f>VLOOKUP(D1689,FORNECEDORES!A:D,4,0)</f>
        <v>27.385.816/0001-37</v>
      </c>
      <c r="D1689" s="13" t="s">
        <v>2591</v>
      </c>
      <c r="E1689" s="20" t="str">
        <f t="shared" si="106"/>
        <v>04 0077</v>
      </c>
      <c r="F1689" s="28" t="s">
        <v>4954</v>
      </c>
      <c r="G1689" s="21" t="str">
        <f>VLOOKUP(E1689,'FILIAIS PETZ'!A:E,5,0)</f>
        <v>PETZ GOIANIA (SETOR BUENO)</v>
      </c>
      <c r="H1689" s="20" t="str">
        <f>VLOOKUP(E1689,'FILIAIS PETZ'!A:D,4,0)</f>
        <v>BT63-GO</v>
      </c>
      <c r="I1689" s="46">
        <v>45355</v>
      </c>
      <c r="J1689" s="9">
        <v>864820</v>
      </c>
      <c r="K1689" s="9" t="s">
        <v>5858</v>
      </c>
      <c r="L1689" s="29" t="s">
        <v>6368</v>
      </c>
      <c r="M1689" s="46">
        <v>45370</v>
      </c>
      <c r="N1689" s="46">
        <v>45392</v>
      </c>
      <c r="O1689" s="46">
        <v>45373</v>
      </c>
      <c r="P1689" s="29" t="s">
        <v>4990</v>
      </c>
      <c r="Q1689" s="9">
        <v>3</v>
      </c>
      <c r="R1689" s="9">
        <v>1</v>
      </c>
      <c r="S1689" s="9">
        <v>8</v>
      </c>
      <c r="T1689" s="9" t="s">
        <v>32</v>
      </c>
      <c r="U1689" s="9">
        <v>11002</v>
      </c>
      <c r="V1689" s="9">
        <v>11002</v>
      </c>
      <c r="W1689" s="9" t="s">
        <v>5019</v>
      </c>
      <c r="X1689" s="9" t="s">
        <v>4985</v>
      </c>
      <c r="Y1689" s="9" t="s">
        <v>4993</v>
      </c>
      <c r="Z1689" s="9" t="s">
        <v>8408</v>
      </c>
      <c r="AA1689" s="9" t="s">
        <v>4989</v>
      </c>
      <c r="AB1689" s="9" t="s">
        <v>12941</v>
      </c>
      <c r="AC1689" s="9" t="s">
        <v>5006</v>
      </c>
      <c r="AD1689" s="29" t="s">
        <v>7878</v>
      </c>
      <c r="AE1689" s="20" t="str">
        <f>VLOOKUP(E1689,'FILIAIS PETZ'!A:Q,17,0)</f>
        <v>CO-2</v>
      </c>
      <c r="AF1689" s="20" t="str">
        <f>VLOOKUP(E1689,'FILIAIS PETZ'!A:Q,3,0)</f>
        <v>FELICIO</v>
      </c>
      <c r="AG1689" s="20" t="str">
        <f>VLOOKUP(E1689,'FILIAIS PETZ'!A:Q,2,0)</f>
        <v>R3</v>
      </c>
      <c r="AH1689" s="75">
        <v>1792</v>
      </c>
      <c r="AI1689" s="16" t="s">
        <v>6044</v>
      </c>
      <c r="AJ1689" s="43">
        <f>VLOOKUP(E1689,'FILIAIS PETZ'!$A$2:$K$2000,11,0)</f>
        <v>18328118007545</v>
      </c>
      <c r="AK1689" s="44">
        <f t="shared" si="108"/>
        <v>18328118007545</v>
      </c>
    </row>
    <row r="1690" spans="1:37" s="14" customFormat="1" ht="15" customHeight="1" thickBot="1" x14ac:dyDescent="0.25">
      <c r="A1690" s="9">
        <f t="shared" si="107"/>
        <v>864821</v>
      </c>
      <c r="B1690" s="18">
        <f>VLOOKUP(C1690,FORNECEDORES!D:E,2,0)</f>
        <v>7736</v>
      </c>
      <c r="C1690" s="19" t="str">
        <f>VLOOKUP(D1690,FORNECEDORES!A:D,4,0)</f>
        <v>27.385.816/0001-37</v>
      </c>
      <c r="D1690" s="13" t="s">
        <v>2591</v>
      </c>
      <c r="E1690" s="20" t="str">
        <f t="shared" si="106"/>
        <v>04 0015</v>
      </c>
      <c r="F1690" s="28" t="s">
        <v>4971</v>
      </c>
      <c r="G1690" s="21" t="str">
        <f>VLOOKUP(E1690,'FILIAIS PETZ'!A:E,5,0)</f>
        <v>PETZ BRASILIA SIA</v>
      </c>
      <c r="H1690" s="20" t="str">
        <f>VLOOKUP(E1690,'FILIAIS PETZ'!A:D,4,0)</f>
        <v>BSIA-DF</v>
      </c>
      <c r="I1690" s="46">
        <v>45355</v>
      </c>
      <c r="J1690" s="9">
        <v>864821</v>
      </c>
      <c r="K1690" s="9" t="s">
        <v>5858</v>
      </c>
      <c r="L1690" s="29" t="s">
        <v>7372</v>
      </c>
      <c r="M1690" s="46">
        <v>45415</v>
      </c>
      <c r="N1690" s="46">
        <v>45441</v>
      </c>
      <c r="O1690" s="46">
        <v>45419</v>
      </c>
      <c r="P1690" s="29" t="s">
        <v>4982</v>
      </c>
      <c r="Q1690" s="9">
        <v>3</v>
      </c>
      <c r="R1690" s="9">
        <v>1</v>
      </c>
      <c r="S1690" s="9">
        <v>8</v>
      </c>
      <c r="T1690" s="9" t="s">
        <v>32</v>
      </c>
      <c r="U1690" s="9">
        <v>11002</v>
      </c>
      <c r="V1690" s="9">
        <v>11002</v>
      </c>
      <c r="W1690" s="9" t="s">
        <v>5019</v>
      </c>
      <c r="X1690" s="9" t="s">
        <v>4992</v>
      </c>
      <c r="Y1690" s="10" t="s">
        <v>4993</v>
      </c>
      <c r="Z1690" s="10" t="s">
        <v>4993</v>
      </c>
      <c r="AA1690" s="10" t="s">
        <v>4992</v>
      </c>
      <c r="AB1690" s="10" t="s">
        <v>12941</v>
      </c>
      <c r="AC1690" s="9" t="s">
        <v>4988</v>
      </c>
      <c r="AD1690" s="29">
        <v>800000247</v>
      </c>
      <c r="AE1690" s="20" t="str">
        <f>VLOOKUP(E1690,'FILIAIS PETZ'!A:Q,17,0)</f>
        <v>CO-2</v>
      </c>
      <c r="AF1690" s="20" t="str">
        <f>VLOOKUP(E1690,'FILIAIS PETZ'!A:Q,3,0)</f>
        <v>FELICIO</v>
      </c>
      <c r="AG1690" s="20" t="str">
        <f>VLOOKUP(E1690,'FILIAIS PETZ'!A:Q,2,0)</f>
        <v>R3</v>
      </c>
      <c r="AH1690" s="75">
        <v>6400</v>
      </c>
      <c r="AI1690" s="16" t="s">
        <v>7641</v>
      </c>
      <c r="AJ1690" s="43">
        <f>VLOOKUP(E1690,'FILIAIS PETZ'!$A$2:$K$2000,11,0)</f>
        <v>18328118000451</v>
      </c>
      <c r="AK1690" s="44">
        <f t="shared" si="108"/>
        <v>18328118000451</v>
      </c>
    </row>
    <row r="1691" spans="1:37" s="14" customFormat="1" ht="15" customHeight="1" thickBot="1" x14ac:dyDescent="0.25">
      <c r="A1691" s="9">
        <f t="shared" si="107"/>
        <v>864824</v>
      </c>
      <c r="B1691" s="18">
        <f>VLOOKUP(C1691,FORNECEDORES!D:E,2,0)</f>
        <v>7736</v>
      </c>
      <c r="C1691" s="19" t="str">
        <f>VLOOKUP(D1691,FORNECEDORES!A:D,4,0)</f>
        <v>27.385.816/0001-37</v>
      </c>
      <c r="D1691" s="13" t="s">
        <v>2591</v>
      </c>
      <c r="E1691" s="20" t="str">
        <f t="shared" si="106"/>
        <v>04 0142</v>
      </c>
      <c r="F1691" s="28" t="s">
        <v>4931</v>
      </c>
      <c r="G1691" s="21" t="str">
        <f>VLOOKUP(E1691,'FILIAIS PETZ'!A:E,5,0)</f>
        <v>PETZ MIGUEL SUTIL</v>
      </c>
      <c r="H1691" s="20" t="str">
        <f>VLOOKUP(E1691,'FILIAIS PETZ'!A:D,4,0)</f>
        <v>MGST-MT</v>
      </c>
      <c r="I1691" s="46">
        <v>45355</v>
      </c>
      <c r="J1691" s="9">
        <v>864824</v>
      </c>
      <c r="K1691" s="9" t="s">
        <v>5858</v>
      </c>
      <c r="L1691" s="29" t="s">
        <v>6272</v>
      </c>
      <c r="M1691" s="46">
        <v>45364</v>
      </c>
      <c r="N1691" s="46">
        <v>45385</v>
      </c>
      <c r="O1691" s="46">
        <v>45366</v>
      </c>
      <c r="P1691" s="29" t="s">
        <v>4990</v>
      </c>
      <c r="Q1691" s="9">
        <v>3</v>
      </c>
      <c r="R1691" s="9">
        <v>1</v>
      </c>
      <c r="S1691" s="9">
        <v>8</v>
      </c>
      <c r="T1691" s="9" t="s">
        <v>32</v>
      </c>
      <c r="U1691" s="9">
        <v>11002</v>
      </c>
      <c r="V1691" s="9">
        <v>11002</v>
      </c>
      <c r="W1691" s="9" t="s">
        <v>5019</v>
      </c>
      <c r="X1691" s="9" t="s">
        <v>4985</v>
      </c>
      <c r="Y1691" s="10" t="s">
        <v>4993</v>
      </c>
      <c r="Z1691" s="10" t="s">
        <v>4993</v>
      </c>
      <c r="AA1691" s="10" t="s">
        <v>4989</v>
      </c>
      <c r="AB1691" s="10" t="s">
        <v>12941</v>
      </c>
      <c r="AC1691" s="9" t="s">
        <v>5006</v>
      </c>
      <c r="AD1691" s="29"/>
      <c r="AE1691" s="20" t="str">
        <f>VLOOKUP(E1691,'FILIAIS PETZ'!A:Q,17,0)</f>
        <v>CO-3</v>
      </c>
      <c r="AF1691" s="20" t="str">
        <f>VLOOKUP(E1691,'FILIAIS PETZ'!A:Q,3,0)</f>
        <v>FELICIO</v>
      </c>
      <c r="AG1691" s="20" t="str">
        <f>VLOOKUP(E1691,'FILIAIS PETZ'!A:Q,2,0)</f>
        <v>R3</v>
      </c>
      <c r="AH1691" s="75">
        <v>3344.25</v>
      </c>
      <c r="AI1691" s="16" t="s">
        <v>6045</v>
      </c>
      <c r="AJ1691" s="43">
        <f>VLOOKUP(E1691,'FILIAIS PETZ'!$A$2:$K$2000,11,0)</f>
        <v>18328118013430</v>
      </c>
      <c r="AK1691" s="44">
        <f t="shared" si="108"/>
        <v>18328118013430</v>
      </c>
    </row>
    <row r="1692" spans="1:37" s="14" customFormat="1" ht="15" customHeight="1" thickBot="1" x14ac:dyDescent="0.25">
      <c r="A1692" s="9">
        <f t="shared" si="107"/>
        <v>864826</v>
      </c>
      <c r="B1692" s="18">
        <f>VLOOKUP(C1692,FORNECEDORES!D:E,2,0)</f>
        <v>7736</v>
      </c>
      <c r="C1692" s="19" t="str">
        <f>VLOOKUP(D1692,FORNECEDORES!A:D,4,0)</f>
        <v>27.385.816/0001-37</v>
      </c>
      <c r="D1692" s="13" t="s">
        <v>2591</v>
      </c>
      <c r="E1692" s="20" t="str">
        <f t="shared" si="106"/>
        <v>04 0144</v>
      </c>
      <c r="F1692" s="28" t="s">
        <v>4938</v>
      </c>
      <c r="G1692" s="21" t="str">
        <f>VLOOKUP(E1692,'FILIAIS PETZ'!A:E,5,0)</f>
        <v>PETZ FERNANDO CORREA</v>
      </c>
      <c r="H1692" s="20" t="str">
        <f>VLOOKUP(E1692,'FILIAIS PETZ'!A:D,4,0)</f>
        <v>FCOR-MT</v>
      </c>
      <c r="I1692" s="46">
        <v>45355</v>
      </c>
      <c r="J1692" s="9">
        <v>864826</v>
      </c>
      <c r="K1692" s="9" t="s">
        <v>5858</v>
      </c>
      <c r="L1692" s="29" t="s">
        <v>6273</v>
      </c>
      <c r="M1692" s="46">
        <v>45364</v>
      </c>
      <c r="N1692" s="46">
        <v>45385</v>
      </c>
      <c r="O1692" s="46">
        <v>45366</v>
      </c>
      <c r="P1692" s="29" t="s">
        <v>4990</v>
      </c>
      <c r="Q1692" s="9">
        <v>3</v>
      </c>
      <c r="R1692" s="9">
        <v>1</v>
      </c>
      <c r="S1692" s="9">
        <v>8</v>
      </c>
      <c r="T1692" s="9" t="s">
        <v>32</v>
      </c>
      <c r="U1692" s="9">
        <v>11002</v>
      </c>
      <c r="V1692" s="9">
        <v>11002</v>
      </c>
      <c r="W1692" s="9" t="s">
        <v>5024</v>
      </c>
      <c r="X1692" s="9" t="s">
        <v>4985</v>
      </c>
      <c r="Y1692" s="10" t="s">
        <v>4980</v>
      </c>
      <c r="Z1692" s="10" t="s">
        <v>4980</v>
      </c>
      <c r="AA1692" s="10" t="s">
        <v>4989</v>
      </c>
      <c r="AB1692" s="10" t="s">
        <v>5005</v>
      </c>
      <c r="AC1692" s="9" t="s">
        <v>5006</v>
      </c>
      <c r="AD1692" s="29"/>
      <c r="AE1692" s="20" t="str">
        <f>VLOOKUP(E1692,'FILIAIS PETZ'!A:Q,17,0)</f>
        <v>CO-3</v>
      </c>
      <c r="AF1692" s="20" t="str">
        <f>VLOOKUP(E1692,'FILIAIS PETZ'!A:Q,3,0)</f>
        <v>FELICIO</v>
      </c>
      <c r="AG1692" s="20" t="str">
        <f>VLOOKUP(E1692,'FILIAIS PETZ'!A:Q,2,0)</f>
        <v>R3</v>
      </c>
      <c r="AH1692" s="75">
        <v>294</v>
      </c>
      <c r="AI1692" s="16" t="s">
        <v>6046</v>
      </c>
      <c r="AJ1692" s="43">
        <f>VLOOKUP(E1692,'FILIAIS PETZ'!$A$2:$K$2000,11,0)</f>
        <v>18328118014169</v>
      </c>
      <c r="AK1692" s="44">
        <f t="shared" si="108"/>
        <v>18328118014169</v>
      </c>
    </row>
    <row r="1693" spans="1:37" s="14" customFormat="1" ht="15" customHeight="1" thickBot="1" x14ac:dyDescent="0.25">
      <c r="A1693" s="9">
        <f t="shared" si="107"/>
        <v>864828</v>
      </c>
      <c r="B1693" s="18">
        <f>VLOOKUP(C1693,FORNECEDORES!D:E,2,0)</f>
        <v>7736</v>
      </c>
      <c r="C1693" s="19" t="str">
        <f>VLOOKUP(D1693,FORNECEDORES!A:D,4,0)</f>
        <v>27.385.816/0001-37</v>
      </c>
      <c r="D1693" s="13" t="s">
        <v>2591</v>
      </c>
      <c r="E1693" s="20" t="str">
        <f t="shared" si="106"/>
        <v>04 0144</v>
      </c>
      <c r="F1693" s="28" t="s">
        <v>4938</v>
      </c>
      <c r="G1693" s="21" t="str">
        <f>VLOOKUP(E1693,'FILIAIS PETZ'!A:E,5,0)</f>
        <v>PETZ FERNANDO CORREA</v>
      </c>
      <c r="H1693" s="20" t="str">
        <f>VLOOKUP(E1693,'FILIAIS PETZ'!A:D,4,0)</f>
        <v>FCOR-MT</v>
      </c>
      <c r="I1693" s="46">
        <v>45355</v>
      </c>
      <c r="J1693" s="9">
        <v>864828</v>
      </c>
      <c r="K1693" s="9" t="s">
        <v>5858</v>
      </c>
      <c r="L1693" s="29" t="s">
        <v>6274</v>
      </c>
      <c r="M1693" s="46">
        <v>45364</v>
      </c>
      <c r="N1693" s="46">
        <v>45385</v>
      </c>
      <c r="O1693" s="46">
        <v>45366</v>
      </c>
      <c r="P1693" s="29" t="s">
        <v>4990</v>
      </c>
      <c r="Q1693" s="9">
        <v>3</v>
      </c>
      <c r="R1693" s="9">
        <v>1</v>
      </c>
      <c r="S1693" s="9">
        <v>8</v>
      </c>
      <c r="T1693" s="9" t="s">
        <v>32</v>
      </c>
      <c r="U1693" s="9">
        <v>11002</v>
      </c>
      <c r="V1693" s="9">
        <v>11002</v>
      </c>
      <c r="W1693" s="9" t="s">
        <v>5034</v>
      </c>
      <c r="X1693" s="9" t="s">
        <v>4996</v>
      </c>
      <c r="Y1693" s="10" t="s">
        <v>4980</v>
      </c>
      <c r="Z1693" s="10" t="s">
        <v>4980</v>
      </c>
      <c r="AA1693" s="10" t="s">
        <v>4989</v>
      </c>
      <c r="AB1693" s="10" t="s">
        <v>5005</v>
      </c>
      <c r="AC1693" s="9" t="s">
        <v>5006</v>
      </c>
      <c r="AD1693" s="29"/>
      <c r="AE1693" s="20" t="str">
        <f>VLOOKUP(E1693,'FILIAIS PETZ'!A:Q,17,0)</f>
        <v>CO-3</v>
      </c>
      <c r="AF1693" s="20" t="str">
        <f>VLOOKUP(E1693,'FILIAIS PETZ'!A:Q,3,0)</f>
        <v>FELICIO</v>
      </c>
      <c r="AG1693" s="20" t="str">
        <f>VLOOKUP(E1693,'FILIAIS PETZ'!A:Q,2,0)</f>
        <v>R3</v>
      </c>
      <c r="AH1693" s="75">
        <v>196</v>
      </c>
      <c r="AI1693" s="16" t="s">
        <v>6047</v>
      </c>
      <c r="AJ1693" s="43">
        <f>VLOOKUP(E1693,'FILIAIS PETZ'!$A$2:$K$2000,11,0)</f>
        <v>18328118014169</v>
      </c>
      <c r="AK1693" s="44">
        <f t="shared" si="108"/>
        <v>18328118014169</v>
      </c>
    </row>
    <row r="1694" spans="1:37" s="14" customFormat="1" ht="15" customHeight="1" thickBot="1" x14ac:dyDescent="0.25">
      <c r="A1694" s="9">
        <f t="shared" si="107"/>
        <v>864830</v>
      </c>
      <c r="B1694" s="18">
        <f>VLOOKUP(C1694,FORNECEDORES!D:E,2,0)</f>
        <v>7736</v>
      </c>
      <c r="C1694" s="19" t="str">
        <f>VLOOKUP(D1694,FORNECEDORES!A:D,4,0)</f>
        <v>27.385.816/0001-37</v>
      </c>
      <c r="D1694" s="13" t="s">
        <v>2591</v>
      </c>
      <c r="E1694" s="20" t="str">
        <f t="shared" si="106"/>
        <v>04 0168</v>
      </c>
      <c r="F1694" s="28" t="s">
        <v>4961</v>
      </c>
      <c r="G1694" s="21" t="str">
        <f>VLOOKUP(E1694,'FILIAIS PETZ'!A:E,5,0)</f>
        <v>PETZ GAMA LESTE</v>
      </c>
      <c r="H1694" s="20" t="str">
        <f>VLOOKUP(E1694,'FILIAIS PETZ'!A:D,4,0)</f>
        <v>GAMA-DF</v>
      </c>
      <c r="I1694" s="46">
        <v>45355</v>
      </c>
      <c r="J1694" s="9">
        <v>864830</v>
      </c>
      <c r="K1694" s="9" t="s">
        <v>5858</v>
      </c>
      <c r="L1694" s="29" t="s">
        <v>6275</v>
      </c>
      <c r="M1694" s="46">
        <v>45364</v>
      </c>
      <c r="N1694" s="46">
        <v>45385</v>
      </c>
      <c r="O1694" s="46">
        <v>45366</v>
      </c>
      <c r="P1694" s="29" t="s">
        <v>4990</v>
      </c>
      <c r="Q1694" s="9">
        <v>3</v>
      </c>
      <c r="R1694" s="9">
        <v>1</v>
      </c>
      <c r="S1694" s="9">
        <v>8</v>
      </c>
      <c r="T1694" s="9" t="s">
        <v>32</v>
      </c>
      <c r="U1694" s="9">
        <v>11002</v>
      </c>
      <c r="V1694" s="9">
        <v>11002</v>
      </c>
      <c r="W1694" s="9" t="s">
        <v>5021</v>
      </c>
      <c r="X1694" s="9" t="s">
        <v>4985</v>
      </c>
      <c r="Y1694" s="10" t="s">
        <v>4980</v>
      </c>
      <c r="Z1694" s="10" t="s">
        <v>4980</v>
      </c>
      <c r="AA1694" s="10" t="s">
        <v>4989</v>
      </c>
      <c r="AB1694" s="10" t="s">
        <v>5005</v>
      </c>
      <c r="AC1694" s="9" t="s">
        <v>5006</v>
      </c>
      <c r="AD1694" s="29"/>
      <c r="AE1694" s="20" t="str">
        <f>VLOOKUP(E1694,'FILIAIS PETZ'!A:Q,17,0)</f>
        <v>CO-1</v>
      </c>
      <c r="AF1694" s="20" t="str">
        <f>VLOOKUP(E1694,'FILIAIS PETZ'!A:Q,3,0)</f>
        <v>FELICIO</v>
      </c>
      <c r="AG1694" s="20" t="str">
        <f>VLOOKUP(E1694,'FILIAIS PETZ'!A:Q,2,0)</f>
        <v>R3</v>
      </c>
      <c r="AH1694" s="75">
        <v>81.2</v>
      </c>
      <c r="AI1694" s="16" t="s">
        <v>6048</v>
      </c>
      <c r="AJ1694" s="43">
        <f>VLOOKUP(E1694,'FILIAIS PETZ'!$A$2:$K$2000,11,0)</f>
        <v>18328118016021</v>
      </c>
      <c r="AK1694" s="44">
        <f t="shared" si="108"/>
        <v>18328118016021</v>
      </c>
    </row>
    <row r="1695" spans="1:37" s="14" customFormat="1" ht="15" customHeight="1" thickBot="1" x14ac:dyDescent="0.25">
      <c r="A1695" s="9">
        <f t="shared" si="107"/>
        <v>864846</v>
      </c>
      <c r="B1695" s="18">
        <f>VLOOKUP(C1695,FORNECEDORES!D:E,2,0)</f>
        <v>7736</v>
      </c>
      <c r="C1695" s="19" t="str">
        <f>VLOOKUP(D1695,FORNECEDORES!A:D,4,0)</f>
        <v>27.385.816/0001-37</v>
      </c>
      <c r="D1695" s="13" t="s">
        <v>2591</v>
      </c>
      <c r="E1695" s="20" t="str">
        <f t="shared" si="106"/>
        <v>04 0077</v>
      </c>
      <c r="F1695" s="28" t="s">
        <v>4954</v>
      </c>
      <c r="G1695" s="21" t="str">
        <f>VLOOKUP(E1695,'FILIAIS PETZ'!A:E,5,0)</f>
        <v>PETZ GOIANIA (SETOR BUENO)</v>
      </c>
      <c r="H1695" s="20" t="str">
        <f>VLOOKUP(E1695,'FILIAIS PETZ'!A:D,4,0)</f>
        <v>BT63-GO</v>
      </c>
      <c r="I1695" s="46">
        <v>45355</v>
      </c>
      <c r="J1695" s="9">
        <v>864846</v>
      </c>
      <c r="K1695" s="9" t="s">
        <v>5858</v>
      </c>
      <c r="L1695" s="29" t="s">
        <v>6269</v>
      </c>
      <c r="M1695" s="46">
        <v>45364</v>
      </c>
      <c r="N1695" s="46">
        <v>45385</v>
      </c>
      <c r="O1695" s="46">
        <v>45366</v>
      </c>
      <c r="P1695" s="29" t="s">
        <v>4990</v>
      </c>
      <c r="Q1695" s="9">
        <v>3</v>
      </c>
      <c r="R1695" s="9">
        <v>1</v>
      </c>
      <c r="S1695" s="9">
        <v>8</v>
      </c>
      <c r="T1695" s="9" t="s">
        <v>32</v>
      </c>
      <c r="U1695" s="9">
        <v>11002</v>
      </c>
      <c r="V1695" s="9">
        <v>11002</v>
      </c>
      <c r="W1695" s="9" t="s">
        <v>4984</v>
      </c>
      <c r="X1695" s="9" t="s">
        <v>4985</v>
      </c>
      <c r="Y1695" s="10" t="s">
        <v>4993</v>
      </c>
      <c r="Z1695" s="10" t="s">
        <v>4993</v>
      </c>
      <c r="AA1695" s="10" t="s">
        <v>4989</v>
      </c>
      <c r="AB1695" s="10" t="s">
        <v>12941</v>
      </c>
      <c r="AC1695" s="9" t="s">
        <v>5006</v>
      </c>
      <c r="AD1695" s="29"/>
      <c r="AE1695" s="20" t="str">
        <f>VLOOKUP(E1695,'FILIAIS PETZ'!A:Q,17,0)</f>
        <v>CO-2</v>
      </c>
      <c r="AF1695" s="20" t="str">
        <f>VLOOKUP(E1695,'FILIAIS PETZ'!A:Q,3,0)</f>
        <v>FELICIO</v>
      </c>
      <c r="AG1695" s="20" t="str">
        <f>VLOOKUP(E1695,'FILIAIS PETZ'!A:Q,2,0)</f>
        <v>R3</v>
      </c>
      <c r="AH1695" s="75">
        <v>1572.11</v>
      </c>
      <c r="AI1695" s="16" t="s">
        <v>6049</v>
      </c>
      <c r="AJ1695" s="43">
        <f>VLOOKUP(E1695,'FILIAIS PETZ'!$A$2:$K$2000,11,0)</f>
        <v>18328118007545</v>
      </c>
      <c r="AK1695" s="44">
        <f t="shared" si="108"/>
        <v>18328118007545</v>
      </c>
    </row>
    <row r="1696" spans="1:37" s="14" customFormat="1" ht="15" customHeight="1" thickBot="1" x14ac:dyDescent="0.25">
      <c r="A1696" s="9">
        <f t="shared" si="107"/>
        <v>864854</v>
      </c>
      <c r="B1696" s="18">
        <f>VLOOKUP(C1696,FORNECEDORES!D:E,2,0)</f>
        <v>7736</v>
      </c>
      <c r="C1696" s="19" t="str">
        <f>VLOOKUP(D1696,FORNECEDORES!A:D,4,0)</f>
        <v>27.385.816/0001-37</v>
      </c>
      <c r="D1696" s="13" t="s">
        <v>2591</v>
      </c>
      <c r="E1696" s="20" t="str">
        <f t="shared" si="106"/>
        <v>04 0150</v>
      </c>
      <c r="F1696" s="28" t="s">
        <v>4963</v>
      </c>
      <c r="G1696" s="21" t="str">
        <f>VLOOKUP(E1696,'FILIAIS PETZ'!A:E,5,0)</f>
        <v>PETZ BRASILIA JARDIM BOTANICO</v>
      </c>
      <c r="H1696" s="20" t="str">
        <f>VLOOKUP(E1696,'FILIAIS PETZ'!A:D,4,0)</f>
        <v>BJDB-DF</v>
      </c>
      <c r="I1696" s="46">
        <v>45355</v>
      </c>
      <c r="J1696" s="9">
        <v>864854</v>
      </c>
      <c r="K1696" s="9" t="s">
        <v>5858</v>
      </c>
      <c r="L1696" s="29" t="s">
        <v>6276</v>
      </c>
      <c r="M1696" s="46">
        <v>45364</v>
      </c>
      <c r="N1696" s="46">
        <v>45385</v>
      </c>
      <c r="O1696" s="46">
        <v>45366</v>
      </c>
      <c r="P1696" s="29" t="s">
        <v>4990</v>
      </c>
      <c r="Q1696" s="9">
        <v>3</v>
      </c>
      <c r="R1696" s="9">
        <v>1</v>
      </c>
      <c r="S1696" s="9">
        <v>8</v>
      </c>
      <c r="T1696" s="9" t="s">
        <v>32</v>
      </c>
      <c r="U1696" s="9">
        <v>11002</v>
      </c>
      <c r="V1696" s="9">
        <v>11002</v>
      </c>
      <c r="W1696" s="9" t="s">
        <v>5034</v>
      </c>
      <c r="X1696" s="9" t="s">
        <v>4996</v>
      </c>
      <c r="Y1696" s="10" t="s">
        <v>4993</v>
      </c>
      <c r="Z1696" s="10" t="s">
        <v>4993</v>
      </c>
      <c r="AA1696" s="10" t="s">
        <v>5731</v>
      </c>
      <c r="AB1696" s="10" t="s">
        <v>12941</v>
      </c>
      <c r="AC1696" s="9" t="s">
        <v>5006</v>
      </c>
      <c r="AD1696" s="29"/>
      <c r="AE1696" s="20" t="str">
        <f>VLOOKUP(E1696,'FILIAIS PETZ'!A:Q,17,0)</f>
        <v>CO-1</v>
      </c>
      <c r="AF1696" s="20" t="str">
        <f>VLOOKUP(E1696,'FILIAIS PETZ'!A:Q,3,0)</f>
        <v>FELICIO</v>
      </c>
      <c r="AG1696" s="20" t="str">
        <f>VLOOKUP(E1696,'FILIAIS PETZ'!A:Q,2,0)</f>
        <v>R3</v>
      </c>
      <c r="AH1696" s="75">
        <v>2532.6</v>
      </c>
      <c r="AI1696" s="16" t="s">
        <v>6050</v>
      </c>
      <c r="AJ1696" s="43">
        <f>VLOOKUP(E1696,'FILIAIS PETZ'!$A$2:$K$2000,11,0)</f>
        <v>18328118014320</v>
      </c>
      <c r="AK1696" s="44">
        <f t="shared" si="108"/>
        <v>18328118014320</v>
      </c>
    </row>
    <row r="1697" spans="1:37" s="14" customFormat="1" ht="15" customHeight="1" thickBot="1" x14ac:dyDescent="0.25">
      <c r="A1697" s="9">
        <f t="shared" si="107"/>
        <v>864861</v>
      </c>
      <c r="B1697" s="18">
        <f>VLOOKUP(C1697,FORNECEDORES!D:E,2,0)</f>
        <v>7736</v>
      </c>
      <c r="C1697" s="19" t="str">
        <f>VLOOKUP(D1697,FORNECEDORES!A:D,4,0)</f>
        <v>27.385.816/0001-37</v>
      </c>
      <c r="D1697" s="13" t="s">
        <v>2591</v>
      </c>
      <c r="E1697" s="20" t="str">
        <f t="shared" si="106"/>
        <v>04 0153</v>
      </c>
      <c r="F1697" s="28" t="s">
        <v>4966</v>
      </c>
      <c r="G1697" s="21" t="str">
        <f>VLOOKUP(E1697,'FILIAIS PETZ'!A:E,5,0)</f>
        <v>PETZ TAGUATINGA</v>
      </c>
      <c r="H1697" s="20" t="str">
        <f>VLOOKUP(E1697,'FILIAIS PETZ'!A:D,4,0)</f>
        <v>TGTG-DF</v>
      </c>
      <c r="I1697" s="46">
        <v>45355</v>
      </c>
      <c r="J1697" s="9">
        <v>864861</v>
      </c>
      <c r="K1697" s="9" t="s">
        <v>5858</v>
      </c>
      <c r="L1697" s="29" t="s">
        <v>6277</v>
      </c>
      <c r="M1697" s="46">
        <v>45364</v>
      </c>
      <c r="N1697" s="46">
        <v>45385</v>
      </c>
      <c r="O1697" s="46">
        <v>45366</v>
      </c>
      <c r="P1697" s="29" t="s">
        <v>4990</v>
      </c>
      <c r="Q1697" s="9">
        <v>3</v>
      </c>
      <c r="R1697" s="9">
        <v>1</v>
      </c>
      <c r="S1697" s="9">
        <v>8</v>
      </c>
      <c r="T1697" s="9" t="s">
        <v>32</v>
      </c>
      <c r="U1697" s="9">
        <v>11002</v>
      </c>
      <c r="V1697" s="9">
        <v>11002</v>
      </c>
      <c r="W1697" s="9" t="s">
        <v>5024</v>
      </c>
      <c r="X1697" s="9" t="s">
        <v>4985</v>
      </c>
      <c r="Y1697" s="10" t="s">
        <v>4993</v>
      </c>
      <c r="Z1697" s="10" t="s">
        <v>4993</v>
      </c>
      <c r="AA1697" s="10" t="s">
        <v>4989</v>
      </c>
      <c r="AB1697" s="10" t="s">
        <v>5005</v>
      </c>
      <c r="AC1697" s="9" t="s">
        <v>5006</v>
      </c>
      <c r="AD1697" s="29"/>
      <c r="AE1697" s="20" t="str">
        <f>VLOOKUP(E1697,'FILIAIS PETZ'!A:Q,17,0)</f>
        <v>CO-1</v>
      </c>
      <c r="AF1697" s="20" t="str">
        <f>VLOOKUP(E1697,'FILIAIS PETZ'!A:Q,3,0)</f>
        <v>FELICIO</v>
      </c>
      <c r="AG1697" s="20" t="str">
        <f>VLOOKUP(E1697,'FILIAIS PETZ'!A:Q,2,0)</f>
        <v>R3</v>
      </c>
      <c r="AH1697" s="75">
        <v>42</v>
      </c>
      <c r="AI1697" s="16" t="s">
        <v>6051</v>
      </c>
      <c r="AJ1697" s="43">
        <f>VLOOKUP(E1697,'FILIAIS PETZ'!$A$2:$K$2000,11,0)</f>
        <v>18328118014916</v>
      </c>
      <c r="AK1697" s="44">
        <f t="shared" si="108"/>
        <v>18328118014916</v>
      </c>
    </row>
    <row r="1698" spans="1:37" s="14" customFormat="1" ht="15" customHeight="1" thickBot="1" x14ac:dyDescent="0.25">
      <c r="A1698" s="9">
        <f t="shared" si="107"/>
        <v>864867</v>
      </c>
      <c r="B1698" s="18">
        <f>VLOOKUP(C1698,FORNECEDORES!D:E,2,0)</f>
        <v>7736</v>
      </c>
      <c r="C1698" s="19" t="str">
        <f>VLOOKUP(D1698,FORNECEDORES!A:D,4,0)</f>
        <v>27.385.816/0001-37</v>
      </c>
      <c r="D1698" s="13" t="s">
        <v>2591</v>
      </c>
      <c r="E1698" s="20" t="str">
        <f t="shared" si="106"/>
        <v>04 0077</v>
      </c>
      <c r="F1698" s="28" t="s">
        <v>4954</v>
      </c>
      <c r="G1698" s="21" t="str">
        <f>VLOOKUP(E1698,'FILIAIS PETZ'!A:E,5,0)</f>
        <v>PETZ GOIANIA (SETOR BUENO)</v>
      </c>
      <c r="H1698" s="20" t="str">
        <f>VLOOKUP(E1698,'FILIAIS PETZ'!A:D,4,0)</f>
        <v>BT63-GO</v>
      </c>
      <c r="I1698" s="46">
        <v>45355</v>
      </c>
      <c r="J1698" s="9">
        <v>864867</v>
      </c>
      <c r="K1698" s="9" t="s">
        <v>5858</v>
      </c>
      <c r="L1698" s="29" t="s">
        <v>6271</v>
      </c>
      <c r="M1698" s="46">
        <v>45364</v>
      </c>
      <c r="N1698" s="46">
        <v>45385</v>
      </c>
      <c r="O1698" s="46">
        <v>45366</v>
      </c>
      <c r="P1698" s="29" t="s">
        <v>4990</v>
      </c>
      <c r="Q1698" s="9">
        <v>3</v>
      </c>
      <c r="R1698" s="9">
        <v>1</v>
      </c>
      <c r="S1698" s="9">
        <v>8</v>
      </c>
      <c r="T1698" s="9" t="s">
        <v>32</v>
      </c>
      <c r="U1698" s="9">
        <v>11002</v>
      </c>
      <c r="V1698" s="9">
        <v>11002</v>
      </c>
      <c r="W1698" s="9" t="s">
        <v>5019</v>
      </c>
      <c r="X1698" s="9" t="s">
        <v>4985</v>
      </c>
      <c r="Y1698" s="10" t="s">
        <v>4980</v>
      </c>
      <c r="Z1698" s="10" t="s">
        <v>4980</v>
      </c>
      <c r="AA1698" s="10" t="s">
        <v>4989</v>
      </c>
      <c r="AB1698" s="10" t="s">
        <v>5005</v>
      </c>
      <c r="AC1698" s="9" t="s">
        <v>5006</v>
      </c>
      <c r="AD1698" s="29"/>
      <c r="AE1698" s="20" t="str">
        <f>VLOOKUP(E1698,'FILIAIS PETZ'!A:Q,17,0)</f>
        <v>CO-2</v>
      </c>
      <c r="AF1698" s="20" t="str">
        <f>VLOOKUP(E1698,'FILIAIS PETZ'!A:Q,3,0)</f>
        <v>FELICIO</v>
      </c>
      <c r="AG1698" s="20" t="str">
        <f>VLOOKUP(E1698,'FILIAIS PETZ'!A:Q,2,0)</f>
        <v>R3</v>
      </c>
      <c r="AH1698" s="75">
        <v>744.8</v>
      </c>
      <c r="AI1698" s="16" t="s">
        <v>6052</v>
      </c>
      <c r="AJ1698" s="43">
        <f>VLOOKUP(E1698,'FILIAIS PETZ'!$A$2:$K$2000,11,0)</f>
        <v>18328118007545</v>
      </c>
      <c r="AK1698" s="44">
        <f t="shared" si="108"/>
        <v>18328118007545</v>
      </c>
    </row>
    <row r="1699" spans="1:37" s="14" customFormat="1" ht="15" customHeight="1" thickBot="1" x14ac:dyDescent="0.25">
      <c r="A1699" s="9">
        <f t="shared" si="107"/>
        <v>864869</v>
      </c>
      <c r="B1699" s="18">
        <f>VLOOKUP(C1699,FORNECEDORES!D:E,2,0)</f>
        <v>7736</v>
      </c>
      <c r="C1699" s="19" t="str">
        <f>VLOOKUP(D1699,FORNECEDORES!A:D,4,0)</f>
        <v>27.385.816/0001-37</v>
      </c>
      <c r="D1699" s="13" t="s">
        <v>2591</v>
      </c>
      <c r="E1699" s="20" t="str">
        <f t="shared" si="106"/>
        <v>04 0077</v>
      </c>
      <c r="F1699" s="28" t="s">
        <v>4954</v>
      </c>
      <c r="G1699" s="21" t="str">
        <f>VLOOKUP(E1699,'FILIAIS PETZ'!A:E,5,0)</f>
        <v>PETZ GOIANIA (SETOR BUENO)</v>
      </c>
      <c r="H1699" s="20" t="str">
        <f>VLOOKUP(E1699,'FILIAIS PETZ'!A:D,4,0)</f>
        <v>BT63-GO</v>
      </c>
      <c r="I1699" s="46">
        <v>45355</v>
      </c>
      <c r="J1699" s="9">
        <v>864869</v>
      </c>
      <c r="K1699" s="9" t="s">
        <v>5858</v>
      </c>
      <c r="L1699" s="29" t="s">
        <v>6270</v>
      </c>
      <c r="M1699" s="46">
        <v>45364</v>
      </c>
      <c r="N1699" s="46">
        <v>45385</v>
      </c>
      <c r="O1699" s="46">
        <v>45366</v>
      </c>
      <c r="P1699" s="29" t="s">
        <v>4990</v>
      </c>
      <c r="Q1699" s="9">
        <v>3</v>
      </c>
      <c r="R1699" s="9">
        <v>1</v>
      </c>
      <c r="S1699" s="9">
        <v>8</v>
      </c>
      <c r="T1699" s="9" t="s">
        <v>32</v>
      </c>
      <c r="U1699" s="9">
        <v>11002</v>
      </c>
      <c r="V1699" s="9">
        <v>11002</v>
      </c>
      <c r="W1699" s="9" t="s">
        <v>5019</v>
      </c>
      <c r="X1699" s="9" t="s">
        <v>4985</v>
      </c>
      <c r="Y1699" s="10" t="s">
        <v>4980</v>
      </c>
      <c r="Z1699" s="10" t="s">
        <v>4980</v>
      </c>
      <c r="AA1699" s="10" t="s">
        <v>4989</v>
      </c>
      <c r="AB1699" s="10" t="s">
        <v>5005</v>
      </c>
      <c r="AC1699" s="9" t="s">
        <v>5006</v>
      </c>
      <c r="AD1699" s="29"/>
      <c r="AE1699" s="20" t="str">
        <f>VLOOKUP(E1699,'FILIAIS PETZ'!A:Q,17,0)</f>
        <v>CO-2</v>
      </c>
      <c r="AF1699" s="20" t="str">
        <f>VLOOKUP(E1699,'FILIAIS PETZ'!A:Q,3,0)</f>
        <v>FELICIO</v>
      </c>
      <c r="AG1699" s="20" t="str">
        <f>VLOOKUP(E1699,'FILIAIS PETZ'!A:Q,2,0)</f>
        <v>R3</v>
      </c>
      <c r="AH1699" s="75">
        <v>420</v>
      </c>
      <c r="AI1699" s="16" t="s">
        <v>6053</v>
      </c>
      <c r="AJ1699" s="43">
        <f>VLOOKUP(E1699,'FILIAIS PETZ'!$A$2:$K$2000,11,0)</f>
        <v>18328118007545</v>
      </c>
      <c r="AK1699" s="44">
        <f t="shared" si="108"/>
        <v>18328118007545</v>
      </c>
    </row>
    <row r="1700" spans="1:37" s="14" customFormat="1" ht="15" customHeight="1" thickBot="1" x14ac:dyDescent="0.25">
      <c r="A1700" s="9">
        <f t="shared" si="107"/>
        <v>864870</v>
      </c>
      <c r="B1700" s="18">
        <f>VLOOKUP(C1700,FORNECEDORES!D:E,2,0)</f>
        <v>7736</v>
      </c>
      <c r="C1700" s="19" t="str">
        <f>VLOOKUP(D1700,FORNECEDORES!A:D,4,0)</f>
        <v>27.385.816/0001-37</v>
      </c>
      <c r="D1700" s="13" t="s">
        <v>2591</v>
      </c>
      <c r="E1700" s="20" t="str">
        <f t="shared" si="106"/>
        <v>04 0198</v>
      </c>
      <c r="F1700" s="28" t="s">
        <v>4967</v>
      </c>
      <c r="G1700" s="21" t="str">
        <f>VLOOKUP(E1700,'FILIAIS PETZ'!A:E,5,0)</f>
        <v>PETZ SHOPPING SUL VALPARAISO</v>
      </c>
      <c r="H1700" s="20" t="str">
        <f>VLOOKUP(E1700,'FILIAIS PETZ'!A:D,4,0)</f>
        <v>VALP-GO</v>
      </c>
      <c r="I1700" s="46">
        <v>45355</v>
      </c>
      <c r="J1700" s="9">
        <v>864870</v>
      </c>
      <c r="K1700" s="9" t="s">
        <v>5858</v>
      </c>
      <c r="L1700" s="29" t="s">
        <v>6278</v>
      </c>
      <c r="M1700" s="46">
        <v>45364</v>
      </c>
      <c r="N1700" s="46">
        <v>45385</v>
      </c>
      <c r="O1700" s="46">
        <v>45366</v>
      </c>
      <c r="P1700" s="29" t="s">
        <v>4990</v>
      </c>
      <c r="Q1700" s="9">
        <v>3</v>
      </c>
      <c r="R1700" s="9">
        <v>1</v>
      </c>
      <c r="S1700" s="9">
        <v>8</v>
      </c>
      <c r="T1700" s="9" t="s">
        <v>32</v>
      </c>
      <c r="U1700" s="9">
        <v>11002</v>
      </c>
      <c r="V1700" s="9">
        <v>11002</v>
      </c>
      <c r="W1700" s="9" t="s">
        <v>5019</v>
      </c>
      <c r="X1700" s="9" t="s">
        <v>4992</v>
      </c>
      <c r="Y1700" s="9" t="s">
        <v>4993</v>
      </c>
      <c r="Z1700" s="9" t="s">
        <v>4993</v>
      </c>
      <c r="AA1700" s="9" t="s">
        <v>4992</v>
      </c>
      <c r="AB1700" s="9" t="s">
        <v>5005</v>
      </c>
      <c r="AC1700" s="9" t="s">
        <v>5006</v>
      </c>
      <c r="AD1700" s="29"/>
      <c r="AE1700" s="20" t="str">
        <f>VLOOKUP(E1700,'FILIAIS PETZ'!A:Q,17,0)</f>
        <v>CO-1</v>
      </c>
      <c r="AF1700" s="20" t="str">
        <f>VLOOKUP(E1700,'FILIAIS PETZ'!A:Q,3,0)</f>
        <v>FELICIO</v>
      </c>
      <c r="AG1700" s="20" t="str">
        <f>VLOOKUP(E1700,'FILIAIS PETZ'!A:Q,2,0)</f>
        <v>R3</v>
      </c>
      <c r="AH1700" s="75">
        <v>672</v>
      </c>
      <c r="AI1700" s="16" t="s">
        <v>6054</v>
      </c>
      <c r="AJ1700" s="43">
        <f>VLOOKUP(E1700,'FILIAIS PETZ'!$A$2:$K$2000,11,0)</f>
        <v>18328118019390</v>
      </c>
      <c r="AK1700" s="44">
        <f t="shared" si="108"/>
        <v>18328118019390</v>
      </c>
    </row>
    <row r="1701" spans="1:37" s="14" customFormat="1" ht="15" customHeight="1" thickBot="1" x14ac:dyDescent="0.25">
      <c r="A1701" s="9">
        <f t="shared" si="107"/>
        <v>864876</v>
      </c>
      <c r="B1701" s="18">
        <f>VLOOKUP(C1701,FORNECEDORES!D:E,2,0)</f>
        <v>379168</v>
      </c>
      <c r="C1701" s="19" t="str">
        <f>VLOOKUP(D1701,FORNECEDORES!A:D,4,0)</f>
        <v>84.531.557/0001-49</v>
      </c>
      <c r="D1701" s="13" t="s">
        <v>4090</v>
      </c>
      <c r="E1701" s="20" t="str">
        <f t="shared" ref="E1701:E1764" si="109">CONCATENATE("04 ",F1701)</f>
        <v>04 0180</v>
      </c>
      <c r="F1701" s="28" t="s">
        <v>4944</v>
      </c>
      <c r="G1701" s="21" t="str">
        <f>VLOOKUP(E1701,'FILIAIS PETZ'!A:E,5,0)</f>
        <v>PETZ TORQUATO TAPAJOS</v>
      </c>
      <c r="H1701" s="20" t="str">
        <f>VLOOKUP(E1701,'FILIAIS PETZ'!A:D,4,0)</f>
        <v>TQTP-AM</v>
      </c>
      <c r="I1701" s="46">
        <v>45355</v>
      </c>
      <c r="J1701" s="9">
        <v>864876</v>
      </c>
      <c r="K1701" s="9" t="s">
        <v>5858</v>
      </c>
      <c r="L1701" s="29" t="s">
        <v>5576</v>
      </c>
      <c r="M1701" s="46">
        <v>45357</v>
      </c>
      <c r="N1701" s="46">
        <v>45378</v>
      </c>
      <c r="O1701" s="46">
        <v>45359</v>
      </c>
      <c r="P1701" s="29" t="s">
        <v>4990</v>
      </c>
      <c r="Q1701" s="9">
        <v>3</v>
      </c>
      <c r="R1701" s="9">
        <v>1</v>
      </c>
      <c r="S1701" s="9">
        <v>8</v>
      </c>
      <c r="T1701" s="9" t="s">
        <v>32</v>
      </c>
      <c r="U1701" s="9">
        <v>11002</v>
      </c>
      <c r="V1701" s="9">
        <v>11002</v>
      </c>
      <c r="W1701" s="9" t="s">
        <v>5024</v>
      </c>
      <c r="X1701" s="9" t="s">
        <v>4985</v>
      </c>
      <c r="Y1701" s="10" t="s">
        <v>4993</v>
      </c>
      <c r="Z1701" s="10" t="s">
        <v>12031</v>
      </c>
      <c r="AA1701" s="10" t="s">
        <v>4989</v>
      </c>
      <c r="AB1701" s="10" t="s">
        <v>12941</v>
      </c>
      <c r="AC1701" s="9" t="s">
        <v>5006</v>
      </c>
      <c r="AD1701" s="29"/>
      <c r="AE1701" s="20" t="str">
        <f>VLOOKUP(E1701,'FILIAIS PETZ'!A:Q,17,0)</f>
        <v>CO-3</v>
      </c>
      <c r="AF1701" s="20" t="str">
        <f>VLOOKUP(E1701,'FILIAIS PETZ'!A:Q,3,0)</f>
        <v>FELICIO</v>
      </c>
      <c r="AG1701" s="20" t="str">
        <f>VLOOKUP(E1701,'FILIAIS PETZ'!A:Q,2,0)</f>
        <v>R3</v>
      </c>
      <c r="AH1701" s="75">
        <v>480</v>
      </c>
      <c r="AI1701" s="16" t="s">
        <v>6039</v>
      </c>
      <c r="AJ1701" s="43">
        <f>VLOOKUP(E1701,'FILIAIS PETZ'!$A$2:$K$2000,11,0)</f>
        <v>18328118017346</v>
      </c>
      <c r="AK1701" s="44">
        <f t="shared" si="108"/>
        <v>18328118017346</v>
      </c>
    </row>
    <row r="1702" spans="1:37" s="14" customFormat="1" ht="15" customHeight="1" thickBot="1" x14ac:dyDescent="0.25">
      <c r="A1702" s="9">
        <f t="shared" si="107"/>
        <v>864879</v>
      </c>
      <c r="B1702" s="18">
        <f>VLOOKUP(C1702,FORNECEDORES!D:E,2,0)</f>
        <v>379168</v>
      </c>
      <c r="C1702" s="19" t="str">
        <f>VLOOKUP(D1702,FORNECEDORES!A:D,4,0)</f>
        <v>84.531.557/0001-49</v>
      </c>
      <c r="D1702" s="13" t="s">
        <v>4090</v>
      </c>
      <c r="E1702" s="20" t="str">
        <f t="shared" si="109"/>
        <v>04 0146</v>
      </c>
      <c r="F1702" s="28" t="s">
        <v>4947</v>
      </c>
      <c r="G1702" s="21" t="str">
        <f>VLOOKUP(E1702,'FILIAIS PETZ'!A:E,5,0)</f>
        <v>PETZ DJALMA BATISTA</v>
      </c>
      <c r="H1702" s="20" t="str">
        <f>VLOOKUP(E1702,'FILIAIS PETZ'!A:D,4,0)</f>
        <v>DJBA-AM</v>
      </c>
      <c r="I1702" s="46">
        <v>45355</v>
      </c>
      <c r="J1702" s="9">
        <v>864879</v>
      </c>
      <c r="K1702" s="9" t="s">
        <v>5858</v>
      </c>
      <c r="L1702" s="29" t="s">
        <v>6188</v>
      </c>
      <c r="M1702" s="46">
        <v>45359</v>
      </c>
      <c r="N1702" s="46">
        <v>45385</v>
      </c>
      <c r="O1702" s="46">
        <v>45364</v>
      </c>
      <c r="P1702" s="29" t="s">
        <v>4990</v>
      </c>
      <c r="Q1702" s="9">
        <v>3</v>
      </c>
      <c r="R1702" s="9">
        <v>1</v>
      </c>
      <c r="S1702" s="9">
        <v>8</v>
      </c>
      <c r="T1702" s="9" t="s">
        <v>32</v>
      </c>
      <c r="U1702" s="9">
        <v>11002</v>
      </c>
      <c r="V1702" s="9">
        <v>11002</v>
      </c>
      <c r="W1702" s="9" t="s">
        <v>5021</v>
      </c>
      <c r="X1702" s="9" t="s">
        <v>4985</v>
      </c>
      <c r="Y1702" s="10" t="s">
        <v>4993</v>
      </c>
      <c r="Z1702" s="10" t="s">
        <v>4993</v>
      </c>
      <c r="AA1702" s="10" t="s">
        <v>4989</v>
      </c>
      <c r="AB1702" s="10" t="s">
        <v>12941</v>
      </c>
      <c r="AC1702" s="9" t="s">
        <v>5006</v>
      </c>
      <c r="AD1702" s="29"/>
      <c r="AE1702" s="20" t="str">
        <f>VLOOKUP(E1702,'FILIAIS PETZ'!A:Q,17,0)</f>
        <v>CO-3</v>
      </c>
      <c r="AF1702" s="20" t="str">
        <f>VLOOKUP(E1702,'FILIAIS PETZ'!A:Q,3,0)</f>
        <v>FELICIO</v>
      </c>
      <c r="AG1702" s="20" t="str">
        <f>VLOOKUP(E1702,'FILIAIS PETZ'!A:Q,2,0)</f>
        <v>R3</v>
      </c>
      <c r="AH1702" s="75">
        <v>1584</v>
      </c>
      <c r="AI1702" s="16" t="s">
        <v>6040</v>
      </c>
      <c r="AJ1702" s="43">
        <f>VLOOKUP(E1702,'FILIAIS PETZ'!$A$2:$K$2000,11,0)</f>
        <v>18328118013782</v>
      </c>
      <c r="AK1702" s="44">
        <f t="shared" si="108"/>
        <v>18328118013782</v>
      </c>
    </row>
    <row r="1703" spans="1:37" s="14" customFormat="1" ht="15" customHeight="1" thickBot="1" x14ac:dyDescent="0.25">
      <c r="A1703" s="9">
        <f t="shared" si="107"/>
        <v>864881</v>
      </c>
      <c r="B1703" s="18">
        <f>VLOOKUP(C1703,FORNECEDORES!D:E,2,0)</f>
        <v>379168</v>
      </c>
      <c r="C1703" s="19" t="str">
        <f>VLOOKUP(D1703,FORNECEDORES!A:D,4,0)</f>
        <v>84.531.557/0001-49</v>
      </c>
      <c r="D1703" s="13" t="s">
        <v>4090</v>
      </c>
      <c r="E1703" s="20" t="str">
        <f t="shared" si="109"/>
        <v>04 0146</v>
      </c>
      <c r="F1703" s="28" t="s">
        <v>4947</v>
      </c>
      <c r="G1703" s="21" t="str">
        <f>VLOOKUP(E1703,'FILIAIS PETZ'!A:E,5,0)</f>
        <v>PETZ DJALMA BATISTA</v>
      </c>
      <c r="H1703" s="20" t="str">
        <f>VLOOKUP(E1703,'FILIAIS PETZ'!A:D,4,0)</f>
        <v>DJBA-AM</v>
      </c>
      <c r="I1703" s="46">
        <v>45355</v>
      </c>
      <c r="J1703" s="9">
        <v>864881</v>
      </c>
      <c r="K1703" s="9" t="s">
        <v>5858</v>
      </c>
      <c r="L1703" s="29" t="s">
        <v>5577</v>
      </c>
      <c r="M1703" s="46">
        <v>45357</v>
      </c>
      <c r="N1703" s="46">
        <v>45378</v>
      </c>
      <c r="O1703" s="46">
        <v>45359</v>
      </c>
      <c r="P1703" s="29" t="s">
        <v>4990</v>
      </c>
      <c r="Q1703" s="9">
        <v>3</v>
      </c>
      <c r="R1703" s="9">
        <v>1</v>
      </c>
      <c r="S1703" s="9">
        <v>8</v>
      </c>
      <c r="T1703" s="9" t="s">
        <v>32</v>
      </c>
      <c r="U1703" s="9">
        <v>11002</v>
      </c>
      <c r="V1703" s="9">
        <v>11002</v>
      </c>
      <c r="W1703" s="9" t="s">
        <v>5024</v>
      </c>
      <c r="X1703" s="9" t="s">
        <v>4985</v>
      </c>
      <c r="Y1703" s="10" t="s">
        <v>4993</v>
      </c>
      <c r="Z1703" s="10" t="s">
        <v>4993</v>
      </c>
      <c r="AA1703" s="10" t="s">
        <v>4989</v>
      </c>
      <c r="AB1703" s="10" t="s">
        <v>12941</v>
      </c>
      <c r="AC1703" s="9" t="s">
        <v>5006</v>
      </c>
      <c r="AD1703" s="29"/>
      <c r="AE1703" s="20" t="str">
        <f>VLOOKUP(E1703,'FILIAIS PETZ'!A:Q,17,0)</f>
        <v>CO-3</v>
      </c>
      <c r="AF1703" s="20" t="str">
        <f>VLOOKUP(E1703,'FILIAIS PETZ'!A:Q,3,0)</f>
        <v>FELICIO</v>
      </c>
      <c r="AG1703" s="20" t="str">
        <f>VLOOKUP(E1703,'FILIAIS PETZ'!A:Q,2,0)</f>
        <v>R3</v>
      </c>
      <c r="AH1703" s="75">
        <v>960</v>
      </c>
      <c r="AI1703" s="16" t="s">
        <v>6041</v>
      </c>
      <c r="AJ1703" s="43">
        <f>VLOOKUP(E1703,'FILIAIS PETZ'!$A$2:$K$2000,11,0)</f>
        <v>18328118013782</v>
      </c>
      <c r="AK1703" s="44">
        <f t="shared" si="108"/>
        <v>18328118013782</v>
      </c>
    </row>
    <row r="1704" spans="1:37" s="14" customFormat="1" ht="15" customHeight="1" thickBot="1" x14ac:dyDescent="0.25">
      <c r="A1704" s="9">
        <v>863659</v>
      </c>
      <c r="B1704" s="18">
        <f>VLOOKUP(C1704,FORNECEDORES!D:E,2,0)</f>
        <v>39969</v>
      </c>
      <c r="C1704" s="19" t="str">
        <f>VLOOKUP(D1704,FORNECEDORES!A:D,4,0)</f>
        <v>23.457.797/0001-56</v>
      </c>
      <c r="D1704" s="13" t="s">
        <v>2466</v>
      </c>
      <c r="E1704" s="20" t="str">
        <f t="shared" si="109"/>
        <v>04 0067</v>
      </c>
      <c r="F1704" s="28" t="s">
        <v>8611</v>
      </c>
      <c r="G1704" s="21" t="str">
        <f>VLOOKUP(E1704,'FILIAIS PETZ'!A:E,5,0)</f>
        <v>PETZ EXTRA RICARDO JAFET</v>
      </c>
      <c r="H1704" s="20" t="str">
        <f>VLOOKUP(E1704,'FILIAIS PETZ'!A:D,4,0)</f>
        <v>RJAF-SP</v>
      </c>
      <c r="I1704" s="46">
        <v>45355</v>
      </c>
      <c r="J1704" s="9">
        <v>863659</v>
      </c>
      <c r="K1704" s="9" t="s">
        <v>9035</v>
      </c>
      <c r="L1704" s="29" t="s">
        <v>9906</v>
      </c>
      <c r="M1704" s="46">
        <v>45356</v>
      </c>
      <c r="N1704" s="46">
        <v>45378</v>
      </c>
      <c r="O1704" s="46">
        <v>45357</v>
      </c>
      <c r="P1704" s="9" t="s">
        <v>4990</v>
      </c>
      <c r="Q1704" s="9">
        <v>3</v>
      </c>
      <c r="R1704" s="9">
        <v>1</v>
      </c>
      <c r="S1704" s="9">
        <v>8</v>
      </c>
      <c r="T1704" s="9" t="s">
        <v>32</v>
      </c>
      <c r="U1704" s="9">
        <v>11002</v>
      </c>
      <c r="V1704" s="9">
        <v>11002</v>
      </c>
      <c r="W1704" s="9" t="s">
        <v>9362</v>
      </c>
      <c r="X1704" s="9" t="s">
        <v>4985</v>
      </c>
      <c r="Y1704" s="9" t="s">
        <v>4997</v>
      </c>
      <c r="Z1704" s="9" t="s">
        <v>4993</v>
      </c>
      <c r="AA1704" s="9" t="s">
        <v>4989</v>
      </c>
      <c r="AB1704" s="9" t="s">
        <v>12941</v>
      </c>
      <c r="AC1704" s="9" t="s">
        <v>5006</v>
      </c>
      <c r="AD1704" s="9"/>
      <c r="AE1704" s="20" t="str">
        <f>VLOOKUP(E1704,'FILIAIS PETZ'!A:Q,17,0)</f>
        <v>SP2</v>
      </c>
      <c r="AF1704" s="20" t="str">
        <f>VLOOKUP(E1704,'FILIAIS PETZ'!A:Q,3,0)</f>
        <v>FELICIO</v>
      </c>
      <c r="AG1704" s="20" t="str">
        <f>VLOOKUP(E1704,'FILIAIS PETZ'!A:Q,2,0)</f>
        <v>R3</v>
      </c>
      <c r="AH1704" s="75">
        <v>300</v>
      </c>
      <c r="AI1704" s="16" t="s">
        <v>9907</v>
      </c>
      <c r="AJ1704" s="43">
        <f>VLOOKUP(E1704,'FILIAIS PETZ'!$A$2:$K$2000,11,0)</f>
        <v>18328118006573</v>
      </c>
      <c r="AK1704" s="44">
        <v>18328118006573</v>
      </c>
    </row>
    <row r="1705" spans="1:37" s="14" customFormat="1" ht="15" customHeight="1" thickBot="1" x14ac:dyDescent="0.25">
      <c r="A1705" s="9">
        <v>863705</v>
      </c>
      <c r="B1705" s="18">
        <f>VLOOKUP(C1705,FORNECEDORES!D:E,2,0)</f>
        <v>39969</v>
      </c>
      <c r="C1705" s="19" t="str">
        <f>VLOOKUP(D1705,FORNECEDORES!A:D,4,0)</f>
        <v>23.457.797/0001-56</v>
      </c>
      <c r="D1705" s="13" t="s">
        <v>2466</v>
      </c>
      <c r="E1705" s="20" t="str">
        <f t="shared" si="109"/>
        <v>04 0017</v>
      </c>
      <c r="F1705" s="28" t="s">
        <v>8713</v>
      </c>
      <c r="G1705" s="21" t="str">
        <f>VLOOKUP(E1705,'FILIAIS PETZ'!A:E,5,0)</f>
        <v>PETZ CARREFOUR SAO CAETANO</v>
      </c>
      <c r="H1705" s="20" t="str">
        <f>VLOOKUP(E1705,'FILIAIS PETZ'!A:D,4,0)</f>
        <v>SCSU-SP</v>
      </c>
      <c r="I1705" s="46">
        <v>45355</v>
      </c>
      <c r="J1705" s="9">
        <v>863705</v>
      </c>
      <c r="K1705" s="9" t="s">
        <v>9035</v>
      </c>
      <c r="L1705" s="29" t="s">
        <v>9908</v>
      </c>
      <c r="M1705" s="46">
        <v>45356</v>
      </c>
      <c r="N1705" s="46">
        <v>45378</v>
      </c>
      <c r="O1705" s="46">
        <v>45357</v>
      </c>
      <c r="P1705" s="9" t="s">
        <v>4990</v>
      </c>
      <c r="Q1705" s="9">
        <v>3</v>
      </c>
      <c r="R1705" s="9">
        <v>1</v>
      </c>
      <c r="S1705" s="9">
        <v>8</v>
      </c>
      <c r="T1705" s="9" t="s">
        <v>32</v>
      </c>
      <c r="U1705" s="9">
        <v>11002</v>
      </c>
      <c r="V1705" s="9">
        <v>11002</v>
      </c>
      <c r="W1705" s="9" t="s">
        <v>5042</v>
      </c>
      <c r="X1705" s="9" t="s">
        <v>4985</v>
      </c>
      <c r="Y1705" s="9" t="s">
        <v>4997</v>
      </c>
      <c r="Z1705" s="9" t="s">
        <v>4993</v>
      </c>
      <c r="AA1705" s="9" t="s">
        <v>4989</v>
      </c>
      <c r="AB1705" s="9" t="s">
        <v>12941</v>
      </c>
      <c r="AC1705" s="9" t="s">
        <v>5006</v>
      </c>
      <c r="AD1705" s="9"/>
      <c r="AE1705" s="20" t="str">
        <f>VLOOKUP(E1705,'FILIAIS PETZ'!A:Q,17,0)</f>
        <v>SP3</v>
      </c>
      <c r="AF1705" s="20" t="str">
        <f>VLOOKUP(E1705,'FILIAIS PETZ'!A:Q,3,0)</f>
        <v>FELICIO</v>
      </c>
      <c r="AG1705" s="20" t="str">
        <f>VLOOKUP(E1705,'FILIAIS PETZ'!A:Q,2,0)</f>
        <v>R3</v>
      </c>
      <c r="AH1705" s="75">
        <v>330</v>
      </c>
      <c r="AI1705" s="16" t="s">
        <v>9909</v>
      </c>
      <c r="AJ1705" s="43">
        <f>VLOOKUP(E1705,'FILIAIS PETZ'!$A$2:$K$2000,11,0)</f>
        <v>18328118000532</v>
      </c>
      <c r="AK1705" s="44">
        <v>18328118000532</v>
      </c>
    </row>
    <row r="1706" spans="1:37" s="14" customFormat="1" ht="15" customHeight="1" thickBot="1" x14ac:dyDescent="0.25">
      <c r="A1706" s="9">
        <v>863684</v>
      </c>
      <c r="B1706" s="18">
        <f>VLOOKUP(C1706,FORNECEDORES!D:E,2,0)</f>
        <v>39969</v>
      </c>
      <c r="C1706" s="19" t="str">
        <f>VLOOKUP(D1706,FORNECEDORES!A:D,4,0)</f>
        <v>23.457.797/0001-56</v>
      </c>
      <c r="D1706" s="13" t="s">
        <v>2466</v>
      </c>
      <c r="E1706" s="20" t="str">
        <f t="shared" si="109"/>
        <v>04 0068</v>
      </c>
      <c r="F1706" s="28" t="s">
        <v>8958</v>
      </c>
      <c r="G1706" s="21" t="str">
        <f>VLOOKUP(E1706,'FILIAIS PETZ'!A:E,5,0)</f>
        <v>PETZ PEREIRA BARRETO</v>
      </c>
      <c r="H1706" s="20" t="str">
        <f>VLOOKUP(E1706,'FILIAIS PETZ'!A:D,4,0)</f>
        <v>PBAR-SP</v>
      </c>
      <c r="I1706" s="46">
        <v>45355</v>
      </c>
      <c r="J1706" s="9">
        <v>863684</v>
      </c>
      <c r="K1706" s="9" t="s">
        <v>9035</v>
      </c>
      <c r="L1706" s="29" t="s">
        <v>9910</v>
      </c>
      <c r="M1706" s="46">
        <v>45356</v>
      </c>
      <c r="N1706" s="46">
        <v>45378</v>
      </c>
      <c r="O1706" s="46">
        <v>45357</v>
      </c>
      <c r="P1706" s="9" t="s">
        <v>4990</v>
      </c>
      <c r="Q1706" s="9">
        <v>3</v>
      </c>
      <c r="R1706" s="9">
        <v>1</v>
      </c>
      <c r="S1706" s="9">
        <v>8</v>
      </c>
      <c r="T1706" s="9" t="s">
        <v>32</v>
      </c>
      <c r="U1706" s="9">
        <v>11002</v>
      </c>
      <c r="V1706" s="9">
        <v>11002</v>
      </c>
      <c r="W1706" s="9" t="s">
        <v>5024</v>
      </c>
      <c r="X1706" s="9" t="s">
        <v>4985</v>
      </c>
      <c r="Y1706" s="9" t="s">
        <v>4997</v>
      </c>
      <c r="Z1706" s="9" t="s">
        <v>4993</v>
      </c>
      <c r="AA1706" s="9" t="s">
        <v>4989</v>
      </c>
      <c r="AB1706" s="9" t="s">
        <v>12941</v>
      </c>
      <c r="AC1706" s="9" t="s">
        <v>5006</v>
      </c>
      <c r="AD1706" s="9"/>
      <c r="AE1706" s="20" t="str">
        <f>VLOOKUP(E1706,'FILIAIS PETZ'!A:Q,17,0)</f>
        <v>SP3</v>
      </c>
      <c r="AF1706" s="20" t="str">
        <f>VLOOKUP(E1706,'FILIAIS PETZ'!A:Q,3,0)</f>
        <v>FELICIO</v>
      </c>
      <c r="AG1706" s="20" t="str">
        <f>VLOOKUP(E1706,'FILIAIS PETZ'!A:Q,2,0)</f>
        <v>R3</v>
      </c>
      <c r="AH1706" s="75">
        <v>475</v>
      </c>
      <c r="AI1706" s="16" t="s">
        <v>9911</v>
      </c>
      <c r="AJ1706" s="43">
        <f>VLOOKUP(E1706,'FILIAIS PETZ'!$A$2:$K$2000,11,0)</f>
        <v>18328118007111</v>
      </c>
      <c r="AK1706" s="44">
        <v>18328118007111</v>
      </c>
    </row>
    <row r="1707" spans="1:37" s="14" customFormat="1" ht="15" customHeight="1" thickBot="1" x14ac:dyDescent="0.25">
      <c r="A1707" s="9">
        <v>863709</v>
      </c>
      <c r="B1707" s="18">
        <f>VLOOKUP(C1707,FORNECEDORES!D:E,2,0)</f>
        <v>39969</v>
      </c>
      <c r="C1707" s="19" t="str">
        <f>VLOOKUP(D1707,FORNECEDORES!A:D,4,0)</f>
        <v>23.457.797/0001-56</v>
      </c>
      <c r="D1707" s="13" t="s">
        <v>2466</v>
      </c>
      <c r="E1707" s="20" t="str">
        <f t="shared" si="109"/>
        <v>04 0017</v>
      </c>
      <c r="F1707" s="28" t="s">
        <v>8713</v>
      </c>
      <c r="G1707" s="21" t="str">
        <f>VLOOKUP(E1707,'FILIAIS PETZ'!A:E,5,0)</f>
        <v>PETZ CARREFOUR SAO CAETANO</v>
      </c>
      <c r="H1707" s="20" t="str">
        <f>VLOOKUP(E1707,'FILIAIS PETZ'!A:D,4,0)</f>
        <v>SCSU-SP</v>
      </c>
      <c r="I1707" s="46">
        <v>45355</v>
      </c>
      <c r="J1707" s="9">
        <v>863709</v>
      </c>
      <c r="K1707" s="9" t="s">
        <v>9035</v>
      </c>
      <c r="L1707" s="29" t="s">
        <v>9912</v>
      </c>
      <c r="M1707" s="46">
        <v>45356</v>
      </c>
      <c r="N1707" s="46">
        <v>45378</v>
      </c>
      <c r="O1707" s="46">
        <v>45357</v>
      </c>
      <c r="P1707" s="9" t="s">
        <v>4990</v>
      </c>
      <c r="Q1707" s="9">
        <v>3</v>
      </c>
      <c r="R1707" s="9">
        <v>1</v>
      </c>
      <c r="S1707" s="9">
        <v>8</v>
      </c>
      <c r="T1707" s="9" t="s">
        <v>32</v>
      </c>
      <c r="U1707" s="9">
        <v>11002</v>
      </c>
      <c r="V1707" s="9">
        <v>11002</v>
      </c>
      <c r="W1707" s="9" t="s">
        <v>5</v>
      </c>
      <c r="X1707" s="9" t="s">
        <v>4985</v>
      </c>
      <c r="Y1707" s="9" t="s">
        <v>4997</v>
      </c>
      <c r="Z1707" s="9" t="s">
        <v>4993</v>
      </c>
      <c r="AA1707" s="9" t="s">
        <v>4989</v>
      </c>
      <c r="AB1707" s="9" t="s">
        <v>12941</v>
      </c>
      <c r="AC1707" s="9" t="s">
        <v>5006</v>
      </c>
      <c r="AD1707" s="9"/>
      <c r="AE1707" s="20" t="str">
        <f>VLOOKUP(E1707,'FILIAIS PETZ'!A:Q,17,0)</f>
        <v>SP3</v>
      </c>
      <c r="AF1707" s="20" t="str">
        <f>VLOOKUP(E1707,'FILIAIS PETZ'!A:Q,3,0)</f>
        <v>FELICIO</v>
      </c>
      <c r="AG1707" s="20" t="str">
        <f>VLOOKUP(E1707,'FILIAIS PETZ'!A:Q,2,0)</f>
        <v>R3</v>
      </c>
      <c r="AH1707" s="75">
        <v>100</v>
      </c>
      <c r="AI1707" s="16" t="s">
        <v>9913</v>
      </c>
      <c r="AJ1707" s="43">
        <f>VLOOKUP(E1707,'FILIAIS PETZ'!$A$2:$K$2000,11,0)</f>
        <v>18328118000532</v>
      </c>
      <c r="AK1707" s="44">
        <v>18328118000532</v>
      </c>
    </row>
    <row r="1708" spans="1:37" s="14" customFormat="1" ht="15" customHeight="1" thickBot="1" x14ac:dyDescent="0.25">
      <c r="A1708" s="9">
        <v>863712</v>
      </c>
      <c r="B1708" s="18">
        <f>VLOOKUP(C1708,FORNECEDORES!D:E,2,0)</f>
        <v>39969</v>
      </c>
      <c r="C1708" s="19" t="str">
        <f>VLOOKUP(D1708,FORNECEDORES!A:D,4,0)</f>
        <v>23.457.797/0001-56</v>
      </c>
      <c r="D1708" s="13" t="s">
        <v>2466</v>
      </c>
      <c r="E1708" s="20" t="str">
        <f t="shared" si="109"/>
        <v>04 0017</v>
      </c>
      <c r="F1708" s="28" t="s">
        <v>8713</v>
      </c>
      <c r="G1708" s="21" t="str">
        <f>VLOOKUP(E1708,'FILIAIS PETZ'!A:E,5,0)</f>
        <v>PETZ CARREFOUR SAO CAETANO</v>
      </c>
      <c r="H1708" s="20" t="str">
        <f>VLOOKUP(E1708,'FILIAIS PETZ'!A:D,4,0)</f>
        <v>SCSU-SP</v>
      </c>
      <c r="I1708" s="46">
        <v>45355</v>
      </c>
      <c r="J1708" s="9">
        <v>863712</v>
      </c>
      <c r="K1708" s="9" t="s">
        <v>9035</v>
      </c>
      <c r="L1708" s="29" t="s">
        <v>9914</v>
      </c>
      <c r="M1708" s="46">
        <v>45356</v>
      </c>
      <c r="N1708" s="46">
        <v>45378</v>
      </c>
      <c r="O1708" s="46">
        <v>45357</v>
      </c>
      <c r="P1708" s="9" t="s">
        <v>4990</v>
      </c>
      <c r="Q1708" s="9">
        <v>3</v>
      </c>
      <c r="R1708" s="9">
        <v>1</v>
      </c>
      <c r="S1708" s="9">
        <v>8</v>
      </c>
      <c r="T1708" s="9" t="s">
        <v>32</v>
      </c>
      <c r="U1708" s="9">
        <v>11002</v>
      </c>
      <c r="V1708" s="9">
        <v>11002</v>
      </c>
      <c r="W1708" s="9" t="s">
        <v>5</v>
      </c>
      <c r="X1708" s="9" t="s">
        <v>4985</v>
      </c>
      <c r="Y1708" s="9" t="s">
        <v>4997</v>
      </c>
      <c r="Z1708" s="9" t="s">
        <v>4993</v>
      </c>
      <c r="AA1708" s="9" t="s">
        <v>4989</v>
      </c>
      <c r="AB1708" s="9" t="s">
        <v>12941</v>
      </c>
      <c r="AC1708" s="9" t="s">
        <v>5006</v>
      </c>
      <c r="AD1708" s="9"/>
      <c r="AE1708" s="20" t="str">
        <f>VLOOKUP(E1708,'FILIAIS PETZ'!A:Q,17,0)</f>
        <v>SP3</v>
      </c>
      <c r="AF1708" s="20" t="str">
        <f>VLOOKUP(E1708,'FILIAIS PETZ'!A:Q,3,0)</f>
        <v>FELICIO</v>
      </c>
      <c r="AG1708" s="20" t="str">
        <f>VLOOKUP(E1708,'FILIAIS PETZ'!A:Q,2,0)</f>
        <v>R3</v>
      </c>
      <c r="AH1708" s="75">
        <v>300</v>
      </c>
      <c r="AI1708" s="16" t="s">
        <v>9915</v>
      </c>
      <c r="AJ1708" s="43">
        <f>VLOOKUP(E1708,'FILIAIS PETZ'!$A$2:$K$2000,11,0)</f>
        <v>18328118000532</v>
      </c>
      <c r="AK1708" s="44">
        <v>18328118000532</v>
      </c>
    </row>
    <row r="1709" spans="1:37" s="14" customFormat="1" ht="15" customHeight="1" thickBot="1" x14ac:dyDescent="0.25">
      <c r="A1709" s="9">
        <v>863674</v>
      </c>
      <c r="B1709" s="18">
        <f>VLOOKUP(C1709,FORNECEDORES!D:E,2,0)</f>
        <v>39969</v>
      </c>
      <c r="C1709" s="19" t="str">
        <f>VLOOKUP(D1709,FORNECEDORES!A:D,4,0)</f>
        <v>23.457.797/0001-56</v>
      </c>
      <c r="D1709" s="13" t="s">
        <v>2466</v>
      </c>
      <c r="E1709" s="20" t="str">
        <f t="shared" si="109"/>
        <v>04 0069</v>
      </c>
      <c r="F1709" s="28" t="s">
        <v>8968</v>
      </c>
      <c r="G1709" s="21" t="str">
        <f>VLOOKUP(E1709,'FILIAIS PETZ'!A:E,5,0)</f>
        <v>PETZ GIOVANNI PIRELLI</v>
      </c>
      <c r="H1709" s="20" t="str">
        <f>VLOOKUP(E1709,'FILIAIS PETZ'!A:D,4,0)</f>
        <v>GPIR-SP</v>
      </c>
      <c r="I1709" s="46">
        <v>45355</v>
      </c>
      <c r="J1709" s="9">
        <v>863674</v>
      </c>
      <c r="K1709" s="9" t="s">
        <v>9035</v>
      </c>
      <c r="L1709" s="29" t="s">
        <v>9916</v>
      </c>
      <c r="M1709" s="46">
        <v>45356</v>
      </c>
      <c r="N1709" s="46">
        <v>45378</v>
      </c>
      <c r="O1709" s="46">
        <v>45357</v>
      </c>
      <c r="P1709" s="9" t="s">
        <v>4990</v>
      </c>
      <c r="Q1709" s="9">
        <v>3</v>
      </c>
      <c r="R1709" s="9">
        <v>1</v>
      </c>
      <c r="S1709" s="9">
        <v>8</v>
      </c>
      <c r="T1709" s="9" t="s">
        <v>32</v>
      </c>
      <c r="U1709" s="9">
        <v>11002</v>
      </c>
      <c r="V1709" s="9">
        <v>11002</v>
      </c>
      <c r="W1709" s="9" t="s">
        <v>5</v>
      </c>
      <c r="X1709" s="9" t="s">
        <v>4985</v>
      </c>
      <c r="Y1709" s="9" t="s">
        <v>4997</v>
      </c>
      <c r="Z1709" s="9" t="s">
        <v>4993</v>
      </c>
      <c r="AA1709" s="9" t="s">
        <v>4989</v>
      </c>
      <c r="AB1709" s="9" t="s">
        <v>12941</v>
      </c>
      <c r="AC1709" s="9" t="s">
        <v>5006</v>
      </c>
      <c r="AD1709" s="9"/>
      <c r="AE1709" s="20" t="str">
        <f>VLOOKUP(E1709,'FILIAIS PETZ'!A:Q,17,0)</f>
        <v>SP3</v>
      </c>
      <c r="AF1709" s="20" t="str">
        <f>VLOOKUP(E1709,'FILIAIS PETZ'!A:Q,3,0)</f>
        <v>FELICIO</v>
      </c>
      <c r="AG1709" s="20" t="str">
        <f>VLOOKUP(E1709,'FILIAIS PETZ'!A:Q,2,0)</f>
        <v>R3</v>
      </c>
      <c r="AH1709" s="75">
        <v>150</v>
      </c>
      <c r="AI1709" s="16" t="s">
        <v>9917</v>
      </c>
      <c r="AJ1709" s="43">
        <f>VLOOKUP(E1709,'FILIAIS PETZ'!$A$2:$K$2000,11,0)</f>
        <v>18328118006905</v>
      </c>
      <c r="AK1709" s="44">
        <v>18328118006905</v>
      </c>
    </row>
    <row r="1710" spans="1:37" s="14" customFormat="1" ht="15" customHeight="1" thickBot="1" x14ac:dyDescent="0.25">
      <c r="A1710" s="9">
        <v>863675</v>
      </c>
      <c r="B1710" s="18">
        <f>VLOOKUP(C1710,FORNECEDORES!D:E,2,0)</f>
        <v>39969</v>
      </c>
      <c r="C1710" s="19" t="str">
        <f>VLOOKUP(D1710,FORNECEDORES!A:D,4,0)</f>
        <v>23.457.797/0001-56</v>
      </c>
      <c r="D1710" s="13" t="s">
        <v>2466</v>
      </c>
      <c r="E1710" s="20" t="str">
        <f t="shared" si="109"/>
        <v>04 0069</v>
      </c>
      <c r="F1710" s="28" t="s">
        <v>8968</v>
      </c>
      <c r="G1710" s="21" t="str">
        <f>VLOOKUP(E1710,'FILIAIS PETZ'!A:E,5,0)</f>
        <v>PETZ GIOVANNI PIRELLI</v>
      </c>
      <c r="H1710" s="20" t="str">
        <f>VLOOKUP(E1710,'FILIAIS PETZ'!A:D,4,0)</f>
        <v>GPIR-SP</v>
      </c>
      <c r="I1710" s="46">
        <v>45355</v>
      </c>
      <c r="J1710" s="9">
        <v>863675</v>
      </c>
      <c r="K1710" s="9" t="s">
        <v>9035</v>
      </c>
      <c r="L1710" s="29" t="s">
        <v>9918</v>
      </c>
      <c r="M1710" s="46">
        <v>45356</v>
      </c>
      <c r="N1710" s="46">
        <v>45378</v>
      </c>
      <c r="O1710" s="46">
        <v>45357</v>
      </c>
      <c r="P1710" s="9" t="s">
        <v>4990</v>
      </c>
      <c r="Q1710" s="9">
        <v>3</v>
      </c>
      <c r="R1710" s="9">
        <v>1</v>
      </c>
      <c r="S1710" s="9">
        <v>8</v>
      </c>
      <c r="T1710" s="9" t="s">
        <v>32</v>
      </c>
      <c r="U1710" s="9">
        <v>11002</v>
      </c>
      <c r="V1710" s="9">
        <v>11002</v>
      </c>
      <c r="W1710" s="9" t="s">
        <v>5039</v>
      </c>
      <c r="X1710" s="9" t="s">
        <v>4985</v>
      </c>
      <c r="Y1710" s="9" t="s">
        <v>4997</v>
      </c>
      <c r="Z1710" s="9" t="s">
        <v>4993</v>
      </c>
      <c r="AA1710" s="9" t="s">
        <v>4989</v>
      </c>
      <c r="AB1710" s="9" t="s">
        <v>12941</v>
      </c>
      <c r="AC1710" s="9" t="s">
        <v>5006</v>
      </c>
      <c r="AD1710" s="9"/>
      <c r="AE1710" s="20" t="str">
        <f>VLOOKUP(E1710,'FILIAIS PETZ'!A:Q,17,0)</f>
        <v>SP3</v>
      </c>
      <c r="AF1710" s="20" t="str">
        <f>VLOOKUP(E1710,'FILIAIS PETZ'!A:Q,3,0)</f>
        <v>FELICIO</v>
      </c>
      <c r="AG1710" s="20" t="str">
        <f>VLOOKUP(E1710,'FILIAIS PETZ'!A:Q,2,0)</f>
        <v>R3</v>
      </c>
      <c r="AH1710" s="75">
        <v>280</v>
      </c>
      <c r="AI1710" s="16" t="s">
        <v>9919</v>
      </c>
      <c r="AJ1710" s="43">
        <f>VLOOKUP(E1710,'FILIAIS PETZ'!$A$2:$K$2000,11,0)</f>
        <v>18328118006905</v>
      </c>
      <c r="AK1710" s="44">
        <v>18328118006905</v>
      </c>
    </row>
    <row r="1711" spans="1:37" s="14" customFormat="1" ht="15" customHeight="1" thickBot="1" x14ac:dyDescent="0.25">
      <c r="A1711" s="9">
        <v>863676</v>
      </c>
      <c r="B1711" s="18">
        <f>VLOOKUP(C1711,FORNECEDORES!D:E,2,0)</f>
        <v>39969</v>
      </c>
      <c r="C1711" s="19" t="str">
        <f>VLOOKUP(D1711,FORNECEDORES!A:D,4,0)</f>
        <v>23.457.797/0001-56</v>
      </c>
      <c r="D1711" s="13" t="s">
        <v>2466</v>
      </c>
      <c r="E1711" s="20" t="str">
        <f t="shared" si="109"/>
        <v>04 0069</v>
      </c>
      <c r="F1711" s="28" t="s">
        <v>8968</v>
      </c>
      <c r="G1711" s="21" t="str">
        <f>VLOOKUP(E1711,'FILIAIS PETZ'!A:E,5,0)</f>
        <v>PETZ GIOVANNI PIRELLI</v>
      </c>
      <c r="H1711" s="20" t="str">
        <f>VLOOKUP(E1711,'FILIAIS PETZ'!A:D,4,0)</f>
        <v>GPIR-SP</v>
      </c>
      <c r="I1711" s="46">
        <v>45355</v>
      </c>
      <c r="J1711" s="9">
        <v>863676</v>
      </c>
      <c r="K1711" s="9" t="s">
        <v>9035</v>
      </c>
      <c r="L1711" s="29" t="s">
        <v>9920</v>
      </c>
      <c r="M1711" s="46">
        <v>45356</v>
      </c>
      <c r="N1711" s="46">
        <v>45378</v>
      </c>
      <c r="O1711" s="46">
        <v>45357</v>
      </c>
      <c r="P1711" s="9" t="s">
        <v>4990</v>
      </c>
      <c r="Q1711" s="9">
        <v>3</v>
      </c>
      <c r="R1711" s="9">
        <v>1</v>
      </c>
      <c r="S1711" s="9">
        <v>8</v>
      </c>
      <c r="T1711" s="9" t="s">
        <v>32</v>
      </c>
      <c r="U1711" s="9">
        <v>11002</v>
      </c>
      <c r="V1711" s="9">
        <v>11002</v>
      </c>
      <c r="W1711" s="9" t="s">
        <v>9362</v>
      </c>
      <c r="X1711" s="9" t="s">
        <v>4985</v>
      </c>
      <c r="Y1711" s="9" t="s">
        <v>4997</v>
      </c>
      <c r="Z1711" s="9" t="s">
        <v>4993</v>
      </c>
      <c r="AA1711" s="9" t="s">
        <v>4989</v>
      </c>
      <c r="AB1711" s="9" t="s">
        <v>12941</v>
      </c>
      <c r="AC1711" s="9" t="s">
        <v>5006</v>
      </c>
      <c r="AD1711" s="9"/>
      <c r="AE1711" s="20" t="str">
        <f>VLOOKUP(E1711,'FILIAIS PETZ'!A:Q,17,0)</f>
        <v>SP3</v>
      </c>
      <c r="AF1711" s="20" t="str">
        <f>VLOOKUP(E1711,'FILIAIS PETZ'!A:Q,3,0)</f>
        <v>FELICIO</v>
      </c>
      <c r="AG1711" s="20" t="str">
        <f>VLOOKUP(E1711,'FILIAIS PETZ'!A:Q,2,0)</f>
        <v>R3</v>
      </c>
      <c r="AH1711" s="75">
        <v>690</v>
      </c>
      <c r="AI1711" s="16" t="s">
        <v>9921</v>
      </c>
      <c r="AJ1711" s="43">
        <f>VLOOKUP(E1711,'FILIAIS PETZ'!$A$2:$K$2000,11,0)</f>
        <v>18328118006905</v>
      </c>
      <c r="AK1711" s="44">
        <v>18328118006905</v>
      </c>
    </row>
    <row r="1712" spans="1:37" s="14" customFormat="1" ht="15" customHeight="1" thickBot="1" x14ac:dyDescent="0.25">
      <c r="A1712" s="9">
        <v>863699</v>
      </c>
      <c r="B1712" s="18">
        <f>VLOOKUP(C1712,FORNECEDORES!D:E,2,0)</f>
        <v>39969</v>
      </c>
      <c r="C1712" s="19" t="str">
        <f>VLOOKUP(D1712,FORNECEDORES!A:D,4,0)</f>
        <v>23.457.797/0001-56</v>
      </c>
      <c r="D1712" s="13" t="s">
        <v>2466</v>
      </c>
      <c r="E1712" s="20" t="str">
        <f t="shared" si="109"/>
        <v>04 0003</v>
      </c>
      <c r="F1712" s="28" t="s">
        <v>8971</v>
      </c>
      <c r="G1712" s="21" t="str">
        <f>VLOOKUP(E1712,'FILIAIS PETZ'!A:E,5,0)</f>
        <v>PETZ SAO BERNARDO</v>
      </c>
      <c r="H1712" s="20" t="str">
        <f>VLOOKUP(E1712,'FILIAIS PETZ'!A:D,4,0)</f>
        <v>SBCA-SP</v>
      </c>
      <c r="I1712" s="46">
        <v>45355</v>
      </c>
      <c r="J1712" s="9">
        <v>863699</v>
      </c>
      <c r="K1712" s="9" t="s">
        <v>9035</v>
      </c>
      <c r="L1712" s="29" t="s">
        <v>9922</v>
      </c>
      <c r="M1712" s="46">
        <v>45356</v>
      </c>
      <c r="N1712" s="46">
        <v>45378</v>
      </c>
      <c r="O1712" s="46">
        <v>45357</v>
      </c>
      <c r="P1712" s="9" t="s">
        <v>4990</v>
      </c>
      <c r="Q1712" s="9">
        <v>3</v>
      </c>
      <c r="R1712" s="9">
        <v>1</v>
      </c>
      <c r="S1712" s="9">
        <v>8</v>
      </c>
      <c r="T1712" s="9" t="s">
        <v>32</v>
      </c>
      <c r="U1712" s="9">
        <v>11002</v>
      </c>
      <c r="V1712" s="9">
        <v>11002</v>
      </c>
      <c r="W1712" s="9" t="s">
        <v>5034</v>
      </c>
      <c r="X1712" s="9" t="s">
        <v>4985</v>
      </c>
      <c r="Y1712" s="9" t="s">
        <v>4997</v>
      </c>
      <c r="Z1712" s="9" t="s">
        <v>4993</v>
      </c>
      <c r="AA1712" s="9" t="s">
        <v>4989</v>
      </c>
      <c r="AB1712" s="9" t="s">
        <v>12941</v>
      </c>
      <c r="AC1712" s="9" t="s">
        <v>5006</v>
      </c>
      <c r="AD1712" s="9"/>
      <c r="AE1712" s="20" t="str">
        <f>VLOOKUP(E1712,'FILIAIS PETZ'!A:Q,17,0)</f>
        <v>SP3</v>
      </c>
      <c r="AF1712" s="20" t="str">
        <f>VLOOKUP(E1712,'FILIAIS PETZ'!A:Q,3,0)</f>
        <v>FELICIO</v>
      </c>
      <c r="AG1712" s="20" t="str">
        <f>VLOOKUP(E1712,'FILIAIS PETZ'!A:Q,2,0)</f>
        <v>R3</v>
      </c>
      <c r="AH1712" s="75">
        <v>300</v>
      </c>
      <c r="AI1712" s="16" t="s">
        <v>9923</v>
      </c>
      <c r="AJ1712" s="43">
        <f>VLOOKUP(E1712,'FILIAIS PETZ'!$A$2:$K$2000,11,0)</f>
        <v>18328118002152</v>
      </c>
      <c r="AK1712" s="44">
        <v>18328118002152</v>
      </c>
    </row>
    <row r="1713" spans="1:37" s="14" customFormat="1" ht="15" customHeight="1" thickBot="1" x14ac:dyDescent="0.25">
      <c r="A1713" s="9">
        <v>863686</v>
      </c>
      <c r="B1713" s="18">
        <f>VLOOKUP(C1713,FORNECEDORES!D:E,2,0)</f>
        <v>39969</v>
      </c>
      <c r="C1713" s="19" t="str">
        <f>VLOOKUP(D1713,FORNECEDORES!A:D,4,0)</f>
        <v>23.457.797/0001-56</v>
      </c>
      <c r="D1713" s="13" t="s">
        <v>2466</v>
      </c>
      <c r="E1713" s="20" t="str">
        <f t="shared" si="109"/>
        <v>04 0116</v>
      </c>
      <c r="F1713" s="28" t="s">
        <v>8970</v>
      </c>
      <c r="G1713" s="21" t="str">
        <f>VLOOKUP(E1713,'FILIAIS PETZ'!A:E,5,0)</f>
        <v>PETZ SANTO ANDRE DOM PEDRO</v>
      </c>
      <c r="H1713" s="20" t="str">
        <f>VLOOKUP(E1713,'FILIAIS PETZ'!A:D,4,0)</f>
        <v>SADP-SP</v>
      </c>
      <c r="I1713" s="46">
        <v>45355</v>
      </c>
      <c r="J1713" s="9">
        <v>863686</v>
      </c>
      <c r="K1713" s="9" t="s">
        <v>9035</v>
      </c>
      <c r="L1713" s="29" t="s">
        <v>9924</v>
      </c>
      <c r="M1713" s="46">
        <v>45356</v>
      </c>
      <c r="N1713" s="46">
        <v>45378</v>
      </c>
      <c r="O1713" s="46">
        <v>45357</v>
      </c>
      <c r="P1713" s="9" t="s">
        <v>4990</v>
      </c>
      <c r="Q1713" s="9">
        <v>3</v>
      </c>
      <c r="R1713" s="9">
        <v>1</v>
      </c>
      <c r="S1713" s="9">
        <v>8</v>
      </c>
      <c r="T1713" s="9" t="s">
        <v>32</v>
      </c>
      <c r="U1713" s="9">
        <v>11002</v>
      </c>
      <c r="V1713" s="9">
        <v>11002</v>
      </c>
      <c r="W1713" s="9" t="s">
        <v>5</v>
      </c>
      <c r="X1713" s="9" t="s">
        <v>4985</v>
      </c>
      <c r="Y1713" s="9" t="s">
        <v>4997</v>
      </c>
      <c r="Z1713" s="9" t="s">
        <v>4993</v>
      </c>
      <c r="AA1713" s="9" t="s">
        <v>4989</v>
      </c>
      <c r="AB1713" s="9" t="s">
        <v>12941</v>
      </c>
      <c r="AC1713" s="9" t="s">
        <v>5006</v>
      </c>
      <c r="AD1713" s="9"/>
      <c r="AE1713" s="20" t="str">
        <f>VLOOKUP(E1713,'FILIAIS PETZ'!A:Q,17,0)</f>
        <v>SP3</v>
      </c>
      <c r="AF1713" s="20" t="str">
        <f>VLOOKUP(E1713,'FILIAIS PETZ'!A:Q,3,0)</f>
        <v>FELICIO</v>
      </c>
      <c r="AG1713" s="20" t="str">
        <f>VLOOKUP(E1713,'FILIAIS PETZ'!A:Q,2,0)</f>
        <v>R3</v>
      </c>
      <c r="AH1713" s="75">
        <v>320</v>
      </c>
      <c r="AI1713" s="16" t="s">
        <v>9925</v>
      </c>
      <c r="AJ1713" s="43">
        <f>VLOOKUP(E1713,'FILIAIS PETZ'!$A$2:$K$2000,11,0)</f>
        <v>18328118011062</v>
      </c>
      <c r="AK1713" s="44">
        <v>18328118011062</v>
      </c>
    </row>
    <row r="1714" spans="1:37" s="14" customFormat="1" ht="15" customHeight="1" thickBot="1" x14ac:dyDescent="0.25">
      <c r="A1714" s="9">
        <v>863688</v>
      </c>
      <c r="B1714" s="18">
        <f>VLOOKUP(C1714,FORNECEDORES!D:E,2,0)</f>
        <v>39969</v>
      </c>
      <c r="C1714" s="19" t="str">
        <f>VLOOKUP(D1714,FORNECEDORES!A:D,4,0)</f>
        <v>23.457.797/0001-56</v>
      </c>
      <c r="D1714" s="13" t="s">
        <v>2466</v>
      </c>
      <c r="E1714" s="20" t="str">
        <f t="shared" si="109"/>
        <v>04 0116</v>
      </c>
      <c r="F1714" s="28" t="s">
        <v>8970</v>
      </c>
      <c r="G1714" s="21" t="str">
        <f>VLOOKUP(E1714,'FILIAIS PETZ'!A:E,5,0)</f>
        <v>PETZ SANTO ANDRE DOM PEDRO</v>
      </c>
      <c r="H1714" s="20" t="str">
        <f>VLOOKUP(E1714,'FILIAIS PETZ'!A:D,4,0)</f>
        <v>SADP-SP</v>
      </c>
      <c r="I1714" s="46">
        <v>45355</v>
      </c>
      <c r="J1714" s="9">
        <v>863688</v>
      </c>
      <c r="K1714" s="9" t="s">
        <v>9035</v>
      </c>
      <c r="L1714" s="29" t="s">
        <v>9926</v>
      </c>
      <c r="M1714" s="46">
        <v>45356</v>
      </c>
      <c r="N1714" s="46">
        <v>45378</v>
      </c>
      <c r="O1714" s="46">
        <v>45357</v>
      </c>
      <c r="P1714" s="9" t="s">
        <v>4990</v>
      </c>
      <c r="Q1714" s="9">
        <v>3</v>
      </c>
      <c r="R1714" s="9">
        <v>1</v>
      </c>
      <c r="S1714" s="9">
        <v>8</v>
      </c>
      <c r="T1714" s="9" t="s">
        <v>32</v>
      </c>
      <c r="U1714" s="9">
        <v>11002</v>
      </c>
      <c r="V1714" s="9">
        <v>11002</v>
      </c>
      <c r="W1714" s="9" t="s">
        <v>5039</v>
      </c>
      <c r="X1714" s="9" t="s">
        <v>4985</v>
      </c>
      <c r="Y1714" s="9" t="s">
        <v>4997</v>
      </c>
      <c r="Z1714" s="9" t="s">
        <v>4993</v>
      </c>
      <c r="AA1714" s="9" t="s">
        <v>4989</v>
      </c>
      <c r="AB1714" s="9" t="s">
        <v>12941</v>
      </c>
      <c r="AC1714" s="9" t="s">
        <v>5006</v>
      </c>
      <c r="AD1714" s="9"/>
      <c r="AE1714" s="20" t="str">
        <f>VLOOKUP(E1714,'FILIAIS PETZ'!A:Q,17,0)</f>
        <v>SP3</v>
      </c>
      <c r="AF1714" s="20" t="str">
        <f>VLOOKUP(E1714,'FILIAIS PETZ'!A:Q,3,0)</f>
        <v>FELICIO</v>
      </c>
      <c r="AG1714" s="20" t="str">
        <f>VLOOKUP(E1714,'FILIAIS PETZ'!A:Q,2,0)</f>
        <v>R3</v>
      </c>
      <c r="AH1714" s="75">
        <v>100</v>
      </c>
      <c r="AI1714" s="16" t="s">
        <v>9927</v>
      </c>
      <c r="AJ1714" s="43">
        <f>VLOOKUP(E1714,'FILIAIS PETZ'!$A$2:$K$2000,11,0)</f>
        <v>18328118011062</v>
      </c>
      <c r="AK1714" s="44">
        <v>18328118011062</v>
      </c>
    </row>
    <row r="1715" spans="1:37" s="14" customFormat="1" ht="15" customHeight="1" thickBot="1" x14ac:dyDescent="0.25">
      <c r="A1715" s="9">
        <v>863689</v>
      </c>
      <c r="B1715" s="18">
        <f>VLOOKUP(C1715,FORNECEDORES!D:E,2,0)</f>
        <v>39969</v>
      </c>
      <c r="C1715" s="19" t="str">
        <f>VLOOKUP(D1715,FORNECEDORES!A:D,4,0)</f>
        <v>23.457.797/0001-56</v>
      </c>
      <c r="D1715" s="13" t="s">
        <v>2466</v>
      </c>
      <c r="E1715" s="20" t="str">
        <f t="shared" si="109"/>
        <v>04 0116</v>
      </c>
      <c r="F1715" s="28" t="s">
        <v>8970</v>
      </c>
      <c r="G1715" s="21" t="str">
        <f>VLOOKUP(E1715,'FILIAIS PETZ'!A:E,5,0)</f>
        <v>PETZ SANTO ANDRE DOM PEDRO</v>
      </c>
      <c r="H1715" s="20" t="str">
        <f>VLOOKUP(E1715,'FILIAIS PETZ'!A:D,4,0)</f>
        <v>SADP-SP</v>
      </c>
      <c r="I1715" s="46">
        <v>45355</v>
      </c>
      <c r="J1715" s="9">
        <v>863689</v>
      </c>
      <c r="K1715" s="9" t="s">
        <v>9035</v>
      </c>
      <c r="L1715" s="29" t="s">
        <v>9928</v>
      </c>
      <c r="M1715" s="46">
        <v>45356</v>
      </c>
      <c r="N1715" s="46">
        <v>45378</v>
      </c>
      <c r="O1715" s="46">
        <v>45357</v>
      </c>
      <c r="P1715" s="9" t="s">
        <v>4990</v>
      </c>
      <c r="Q1715" s="9">
        <v>3</v>
      </c>
      <c r="R1715" s="9">
        <v>1</v>
      </c>
      <c r="S1715" s="9">
        <v>8</v>
      </c>
      <c r="T1715" s="9" t="s">
        <v>32</v>
      </c>
      <c r="U1715" s="9">
        <v>11002</v>
      </c>
      <c r="V1715" s="9">
        <v>11002</v>
      </c>
      <c r="W1715" s="9" t="s">
        <v>5</v>
      </c>
      <c r="X1715" s="9" t="s">
        <v>4985</v>
      </c>
      <c r="Y1715" s="9" t="s">
        <v>4997</v>
      </c>
      <c r="Z1715" s="9" t="s">
        <v>4993</v>
      </c>
      <c r="AA1715" s="9" t="s">
        <v>4989</v>
      </c>
      <c r="AB1715" s="9" t="s">
        <v>12941</v>
      </c>
      <c r="AC1715" s="9" t="s">
        <v>5006</v>
      </c>
      <c r="AD1715" s="9"/>
      <c r="AE1715" s="20" t="str">
        <f>VLOOKUP(E1715,'FILIAIS PETZ'!A:Q,17,0)</f>
        <v>SP3</v>
      </c>
      <c r="AF1715" s="20" t="str">
        <f>VLOOKUP(E1715,'FILIAIS PETZ'!A:Q,3,0)</f>
        <v>FELICIO</v>
      </c>
      <c r="AG1715" s="20" t="str">
        <f>VLOOKUP(E1715,'FILIAIS PETZ'!A:Q,2,0)</f>
        <v>R3</v>
      </c>
      <c r="AH1715" s="75">
        <v>150</v>
      </c>
      <c r="AI1715" s="16" t="s">
        <v>9929</v>
      </c>
      <c r="AJ1715" s="43">
        <f>VLOOKUP(E1715,'FILIAIS PETZ'!$A$2:$K$2000,11,0)</f>
        <v>18328118011062</v>
      </c>
      <c r="AK1715" s="44">
        <v>18328118011062</v>
      </c>
    </row>
    <row r="1716" spans="1:37" s="14" customFormat="1" ht="15" customHeight="1" thickBot="1" x14ac:dyDescent="0.25">
      <c r="A1716" s="9">
        <v>863671</v>
      </c>
      <c r="B1716" s="18">
        <f>VLOOKUP(C1716,FORNECEDORES!D:E,2,0)</f>
        <v>39969</v>
      </c>
      <c r="C1716" s="19" t="str">
        <f>VLOOKUP(D1716,FORNECEDORES!A:D,4,0)</f>
        <v>23.457.797/0001-56</v>
      </c>
      <c r="D1716" s="13" t="s">
        <v>2466</v>
      </c>
      <c r="E1716" s="20" t="str">
        <f t="shared" si="109"/>
        <v>04 0247</v>
      </c>
      <c r="F1716" s="28" t="s">
        <v>8967</v>
      </c>
      <c r="G1716" s="21" t="str">
        <f>VLOOKUP(E1716,'FILIAIS PETZ'!A:E,5,0)</f>
        <v>PETZ AV GOIÁS</v>
      </c>
      <c r="H1716" s="20" t="str">
        <f>VLOOKUP(E1716,'FILIAIS PETZ'!A:D,4,0)</f>
        <v>AVGO-SP</v>
      </c>
      <c r="I1716" s="46">
        <v>45355</v>
      </c>
      <c r="J1716" s="9">
        <v>863671</v>
      </c>
      <c r="K1716" s="9" t="s">
        <v>9035</v>
      </c>
      <c r="L1716" s="29" t="s">
        <v>9930</v>
      </c>
      <c r="M1716" s="46">
        <v>45356</v>
      </c>
      <c r="N1716" s="46">
        <v>45378</v>
      </c>
      <c r="O1716" s="46">
        <v>45357</v>
      </c>
      <c r="P1716" s="9" t="s">
        <v>4990</v>
      </c>
      <c r="Q1716" s="9">
        <v>3</v>
      </c>
      <c r="R1716" s="9">
        <v>1</v>
      </c>
      <c r="S1716" s="9">
        <v>8</v>
      </c>
      <c r="T1716" s="9" t="s">
        <v>32</v>
      </c>
      <c r="U1716" s="9">
        <v>11002</v>
      </c>
      <c r="V1716" s="9">
        <v>11002</v>
      </c>
      <c r="W1716" s="9" t="s">
        <v>9931</v>
      </c>
      <c r="X1716" s="9" t="s">
        <v>4985</v>
      </c>
      <c r="Y1716" s="9" t="s">
        <v>4997</v>
      </c>
      <c r="Z1716" s="9" t="s">
        <v>4993</v>
      </c>
      <c r="AA1716" s="9" t="s">
        <v>4989</v>
      </c>
      <c r="AB1716" s="9" t="s">
        <v>12941</v>
      </c>
      <c r="AC1716" s="9" t="s">
        <v>5006</v>
      </c>
      <c r="AD1716" s="9"/>
      <c r="AE1716" s="20" t="str">
        <f>VLOOKUP(E1716,'FILIAIS PETZ'!A:Q,17,0)</f>
        <v>SP3</v>
      </c>
      <c r="AF1716" s="20" t="str">
        <f>VLOOKUP(E1716,'FILIAIS PETZ'!A:Q,3,0)</f>
        <v>FELICIO</v>
      </c>
      <c r="AG1716" s="20" t="str">
        <f>VLOOKUP(E1716,'FILIAIS PETZ'!A:Q,2,0)</f>
        <v>R3</v>
      </c>
      <c r="AH1716" s="75">
        <v>200</v>
      </c>
      <c r="AI1716" s="16" t="s">
        <v>9932</v>
      </c>
      <c r="AJ1716" s="43" t="str">
        <f>VLOOKUP(E1716,'FILIAIS PETZ'!$A$2:$K$2000,11,0)</f>
        <v>18.328.118/0236-64</v>
      </c>
      <c r="AK1716" s="44" t="s">
        <v>9093</v>
      </c>
    </row>
    <row r="1717" spans="1:37" s="14" customFormat="1" ht="15" customHeight="1" thickBot="1" x14ac:dyDescent="0.25">
      <c r="A1717" s="9">
        <v>863691</v>
      </c>
      <c r="B1717" s="18">
        <f>VLOOKUP(C1717,FORNECEDORES!D:E,2,0)</f>
        <v>39969</v>
      </c>
      <c r="C1717" s="19" t="str">
        <f>VLOOKUP(D1717,FORNECEDORES!A:D,4,0)</f>
        <v>23.457.797/0001-56</v>
      </c>
      <c r="D1717" s="13" t="s">
        <v>2466</v>
      </c>
      <c r="E1717" s="20" t="str">
        <f t="shared" si="109"/>
        <v>04 0116</v>
      </c>
      <c r="F1717" s="28" t="s">
        <v>8970</v>
      </c>
      <c r="G1717" s="21" t="str">
        <f>VLOOKUP(E1717,'FILIAIS PETZ'!A:E,5,0)</f>
        <v>PETZ SANTO ANDRE DOM PEDRO</v>
      </c>
      <c r="H1717" s="20" t="str">
        <f>VLOOKUP(E1717,'FILIAIS PETZ'!A:D,4,0)</f>
        <v>SADP-SP</v>
      </c>
      <c r="I1717" s="46">
        <v>45355</v>
      </c>
      <c r="J1717" s="9">
        <v>863691</v>
      </c>
      <c r="K1717" s="9" t="s">
        <v>9035</v>
      </c>
      <c r="L1717" s="29" t="s">
        <v>9933</v>
      </c>
      <c r="M1717" s="46">
        <v>45356</v>
      </c>
      <c r="N1717" s="46">
        <v>45378</v>
      </c>
      <c r="O1717" s="46">
        <v>45357</v>
      </c>
      <c r="P1717" s="9" t="s">
        <v>4990</v>
      </c>
      <c r="Q1717" s="9">
        <v>3</v>
      </c>
      <c r="R1717" s="9">
        <v>1</v>
      </c>
      <c r="S1717" s="9">
        <v>8</v>
      </c>
      <c r="T1717" s="9" t="s">
        <v>32</v>
      </c>
      <c r="U1717" s="9">
        <v>11002</v>
      </c>
      <c r="V1717" s="9">
        <v>11002</v>
      </c>
      <c r="W1717" s="9" t="s">
        <v>9934</v>
      </c>
      <c r="X1717" s="9" t="s">
        <v>4985</v>
      </c>
      <c r="Y1717" s="9" t="s">
        <v>4997</v>
      </c>
      <c r="Z1717" s="9" t="s">
        <v>4993</v>
      </c>
      <c r="AA1717" s="9" t="s">
        <v>4989</v>
      </c>
      <c r="AB1717" s="9" t="s">
        <v>12941</v>
      </c>
      <c r="AC1717" s="9" t="s">
        <v>5006</v>
      </c>
      <c r="AD1717" s="9"/>
      <c r="AE1717" s="20" t="str">
        <f>VLOOKUP(E1717,'FILIAIS PETZ'!A:Q,17,0)</f>
        <v>SP3</v>
      </c>
      <c r="AF1717" s="20" t="str">
        <f>VLOOKUP(E1717,'FILIAIS PETZ'!A:Q,3,0)</f>
        <v>FELICIO</v>
      </c>
      <c r="AG1717" s="20" t="str">
        <f>VLOOKUP(E1717,'FILIAIS PETZ'!A:Q,2,0)</f>
        <v>R3</v>
      </c>
      <c r="AH1717" s="75">
        <v>250</v>
      </c>
      <c r="AI1717" s="16" t="s">
        <v>9935</v>
      </c>
      <c r="AJ1717" s="43">
        <f>VLOOKUP(E1717,'FILIAIS PETZ'!$A$2:$K$2000,11,0)</f>
        <v>18328118011062</v>
      </c>
      <c r="AK1717" s="44">
        <v>18328118011062</v>
      </c>
    </row>
    <row r="1718" spans="1:37" s="14" customFormat="1" ht="15" customHeight="1" thickBot="1" x14ac:dyDescent="0.25">
      <c r="A1718" s="9">
        <v>863694</v>
      </c>
      <c r="B1718" s="18">
        <f>VLOOKUP(C1718,FORNECEDORES!D:E,2,0)</f>
        <v>39969</v>
      </c>
      <c r="C1718" s="19" t="str">
        <f>VLOOKUP(D1718,FORNECEDORES!A:D,4,0)</f>
        <v>23.457.797/0001-56</v>
      </c>
      <c r="D1718" s="13" t="s">
        <v>2466</v>
      </c>
      <c r="E1718" s="20" t="str">
        <f t="shared" si="109"/>
        <v>04 0116</v>
      </c>
      <c r="F1718" s="28" t="s">
        <v>8970</v>
      </c>
      <c r="G1718" s="21" t="str">
        <f>VLOOKUP(E1718,'FILIAIS PETZ'!A:E,5,0)</f>
        <v>PETZ SANTO ANDRE DOM PEDRO</v>
      </c>
      <c r="H1718" s="20" t="str">
        <f>VLOOKUP(E1718,'FILIAIS PETZ'!A:D,4,0)</f>
        <v>SADP-SP</v>
      </c>
      <c r="I1718" s="46">
        <v>45355</v>
      </c>
      <c r="J1718" s="9">
        <v>863694</v>
      </c>
      <c r="K1718" s="9" t="s">
        <v>9035</v>
      </c>
      <c r="L1718" s="29" t="s">
        <v>9936</v>
      </c>
      <c r="M1718" s="46">
        <v>45356</v>
      </c>
      <c r="N1718" s="46">
        <v>45378</v>
      </c>
      <c r="O1718" s="46">
        <v>45357</v>
      </c>
      <c r="P1718" s="9" t="s">
        <v>4990</v>
      </c>
      <c r="Q1718" s="9">
        <v>3</v>
      </c>
      <c r="R1718" s="9">
        <v>1</v>
      </c>
      <c r="S1718" s="9">
        <v>8</v>
      </c>
      <c r="T1718" s="9" t="s">
        <v>32</v>
      </c>
      <c r="U1718" s="9">
        <v>11002</v>
      </c>
      <c r="V1718" s="9">
        <v>11002</v>
      </c>
      <c r="W1718" s="9" t="s">
        <v>9937</v>
      </c>
      <c r="X1718" s="9" t="s">
        <v>4985</v>
      </c>
      <c r="Y1718" s="9" t="s">
        <v>4997</v>
      </c>
      <c r="Z1718" s="9" t="s">
        <v>4993</v>
      </c>
      <c r="AA1718" s="9" t="s">
        <v>4989</v>
      </c>
      <c r="AB1718" s="9" t="s">
        <v>12941</v>
      </c>
      <c r="AC1718" s="9" t="s">
        <v>5006</v>
      </c>
      <c r="AD1718" s="9"/>
      <c r="AE1718" s="20" t="str">
        <f>VLOOKUP(E1718,'FILIAIS PETZ'!A:Q,17,0)</f>
        <v>SP3</v>
      </c>
      <c r="AF1718" s="20" t="str">
        <f>VLOOKUP(E1718,'FILIAIS PETZ'!A:Q,3,0)</f>
        <v>FELICIO</v>
      </c>
      <c r="AG1718" s="20" t="str">
        <f>VLOOKUP(E1718,'FILIAIS PETZ'!A:Q,2,0)</f>
        <v>R3</v>
      </c>
      <c r="AH1718" s="75">
        <v>300</v>
      </c>
      <c r="AI1718" s="16" t="s">
        <v>9938</v>
      </c>
      <c r="AJ1718" s="43">
        <f>VLOOKUP(E1718,'FILIAIS PETZ'!$A$2:$K$2000,11,0)</f>
        <v>18328118011062</v>
      </c>
      <c r="AK1718" s="44">
        <v>18328118011062</v>
      </c>
    </row>
    <row r="1719" spans="1:37" s="14" customFormat="1" ht="15" customHeight="1" thickBot="1" x14ac:dyDescent="0.25">
      <c r="A1719" s="9">
        <v>863696</v>
      </c>
      <c r="B1719" s="18">
        <f>VLOOKUP(C1719,FORNECEDORES!D:E,2,0)</f>
        <v>39969</v>
      </c>
      <c r="C1719" s="19" t="str">
        <f>VLOOKUP(D1719,FORNECEDORES!A:D,4,0)</f>
        <v>23.457.797/0001-56</v>
      </c>
      <c r="D1719" s="13" t="s">
        <v>2466</v>
      </c>
      <c r="E1719" s="20" t="str">
        <f t="shared" si="109"/>
        <v>04 0116</v>
      </c>
      <c r="F1719" s="28" t="s">
        <v>8970</v>
      </c>
      <c r="G1719" s="21" t="str">
        <f>VLOOKUP(E1719,'FILIAIS PETZ'!A:E,5,0)</f>
        <v>PETZ SANTO ANDRE DOM PEDRO</v>
      </c>
      <c r="H1719" s="20" t="str">
        <f>VLOOKUP(E1719,'FILIAIS PETZ'!A:D,4,0)</f>
        <v>SADP-SP</v>
      </c>
      <c r="I1719" s="46">
        <v>45355</v>
      </c>
      <c r="J1719" s="9">
        <v>863696</v>
      </c>
      <c r="K1719" s="9" t="s">
        <v>9035</v>
      </c>
      <c r="L1719" s="29" t="s">
        <v>9939</v>
      </c>
      <c r="M1719" s="46">
        <v>45356</v>
      </c>
      <c r="N1719" s="46">
        <v>45378</v>
      </c>
      <c r="O1719" s="46">
        <v>45357</v>
      </c>
      <c r="P1719" s="9" t="s">
        <v>4990</v>
      </c>
      <c r="Q1719" s="9">
        <v>3</v>
      </c>
      <c r="R1719" s="9">
        <v>1</v>
      </c>
      <c r="S1719" s="9">
        <v>8</v>
      </c>
      <c r="T1719" s="9" t="s">
        <v>32</v>
      </c>
      <c r="U1719" s="9">
        <v>11002</v>
      </c>
      <c r="V1719" s="9">
        <v>11002</v>
      </c>
      <c r="W1719" s="9" t="s">
        <v>9940</v>
      </c>
      <c r="X1719" s="9" t="s">
        <v>4985</v>
      </c>
      <c r="Y1719" s="9" t="s">
        <v>4997</v>
      </c>
      <c r="Z1719" s="9" t="s">
        <v>4993</v>
      </c>
      <c r="AA1719" s="9" t="s">
        <v>4989</v>
      </c>
      <c r="AB1719" s="9" t="s">
        <v>12941</v>
      </c>
      <c r="AC1719" s="9" t="s">
        <v>5006</v>
      </c>
      <c r="AD1719" s="9"/>
      <c r="AE1719" s="20" t="str">
        <f>VLOOKUP(E1719,'FILIAIS PETZ'!A:Q,17,0)</f>
        <v>SP3</v>
      </c>
      <c r="AF1719" s="20" t="str">
        <f>VLOOKUP(E1719,'FILIAIS PETZ'!A:Q,3,0)</f>
        <v>FELICIO</v>
      </c>
      <c r="AG1719" s="20" t="str">
        <f>VLOOKUP(E1719,'FILIAIS PETZ'!A:Q,2,0)</f>
        <v>R3</v>
      </c>
      <c r="AH1719" s="75">
        <v>230</v>
      </c>
      <c r="AI1719" s="16" t="s">
        <v>9941</v>
      </c>
      <c r="AJ1719" s="43">
        <f>VLOOKUP(E1719,'FILIAIS PETZ'!$A$2:$K$2000,11,0)</f>
        <v>18328118011062</v>
      </c>
      <c r="AK1719" s="44">
        <v>18328118011062</v>
      </c>
    </row>
    <row r="1720" spans="1:37" s="14" customFormat="1" ht="15" customHeight="1" thickBot="1" x14ac:dyDescent="0.25">
      <c r="A1720" s="9">
        <v>863678</v>
      </c>
      <c r="B1720" s="18">
        <f>VLOOKUP(C1720,FORNECEDORES!D:E,2,0)</f>
        <v>39969</v>
      </c>
      <c r="C1720" s="19" t="str">
        <f>VLOOKUP(D1720,FORNECEDORES!A:D,4,0)</f>
        <v>23.457.797/0001-56</v>
      </c>
      <c r="D1720" s="13" t="s">
        <v>2466</v>
      </c>
      <c r="E1720" s="20" t="str">
        <f t="shared" si="109"/>
        <v>04 0069</v>
      </c>
      <c r="F1720" s="28" t="s">
        <v>8968</v>
      </c>
      <c r="G1720" s="21" t="str">
        <f>VLOOKUP(E1720,'FILIAIS PETZ'!A:E,5,0)</f>
        <v>PETZ GIOVANNI PIRELLI</v>
      </c>
      <c r="H1720" s="20" t="str">
        <f>VLOOKUP(E1720,'FILIAIS PETZ'!A:D,4,0)</f>
        <v>GPIR-SP</v>
      </c>
      <c r="I1720" s="46">
        <v>45355</v>
      </c>
      <c r="J1720" s="9">
        <v>863678</v>
      </c>
      <c r="K1720" s="9" t="s">
        <v>9035</v>
      </c>
      <c r="L1720" s="29" t="s">
        <v>9942</v>
      </c>
      <c r="M1720" s="46">
        <v>45356</v>
      </c>
      <c r="N1720" s="46">
        <v>45378</v>
      </c>
      <c r="O1720" s="46">
        <v>45357</v>
      </c>
      <c r="P1720" s="9" t="s">
        <v>4990</v>
      </c>
      <c r="Q1720" s="9">
        <v>3</v>
      </c>
      <c r="R1720" s="9">
        <v>1</v>
      </c>
      <c r="S1720" s="9">
        <v>8</v>
      </c>
      <c r="T1720" s="9" t="s">
        <v>32</v>
      </c>
      <c r="U1720" s="9">
        <v>11002</v>
      </c>
      <c r="V1720" s="9">
        <v>11002</v>
      </c>
      <c r="W1720" s="9" t="s">
        <v>5034</v>
      </c>
      <c r="X1720" s="9" t="s">
        <v>4985</v>
      </c>
      <c r="Y1720" s="9" t="s">
        <v>4997</v>
      </c>
      <c r="Z1720" s="9" t="s">
        <v>4993</v>
      </c>
      <c r="AA1720" s="9" t="s">
        <v>4989</v>
      </c>
      <c r="AB1720" s="9" t="s">
        <v>12941</v>
      </c>
      <c r="AC1720" s="9" t="s">
        <v>5006</v>
      </c>
      <c r="AD1720" s="9"/>
      <c r="AE1720" s="20" t="str">
        <f>VLOOKUP(E1720,'FILIAIS PETZ'!A:Q,17,0)</f>
        <v>SP3</v>
      </c>
      <c r="AF1720" s="20" t="str">
        <f>VLOOKUP(E1720,'FILIAIS PETZ'!A:Q,3,0)</f>
        <v>FELICIO</v>
      </c>
      <c r="AG1720" s="20" t="str">
        <f>VLOOKUP(E1720,'FILIAIS PETZ'!A:Q,2,0)</f>
        <v>R3</v>
      </c>
      <c r="AH1720" s="75">
        <v>180</v>
      </c>
      <c r="AI1720" s="16" t="s">
        <v>9943</v>
      </c>
      <c r="AJ1720" s="43">
        <f>VLOOKUP(E1720,'FILIAIS PETZ'!$A$2:$K$2000,11,0)</f>
        <v>18328118006905</v>
      </c>
      <c r="AK1720" s="44">
        <v>18328118006905</v>
      </c>
    </row>
    <row r="1721" spans="1:37" s="14" customFormat="1" ht="15" customHeight="1" thickBot="1" x14ac:dyDescent="0.25">
      <c r="A1721" s="9">
        <v>863679</v>
      </c>
      <c r="B1721" s="18">
        <f>VLOOKUP(C1721,FORNECEDORES!D:E,2,0)</f>
        <v>39969</v>
      </c>
      <c r="C1721" s="19" t="str">
        <f>VLOOKUP(D1721,FORNECEDORES!A:D,4,0)</f>
        <v>23.457.797/0001-56</v>
      </c>
      <c r="D1721" s="13" t="s">
        <v>2466</v>
      </c>
      <c r="E1721" s="20" t="str">
        <f t="shared" si="109"/>
        <v>04 0069</v>
      </c>
      <c r="F1721" s="28" t="s">
        <v>8968</v>
      </c>
      <c r="G1721" s="21" t="str">
        <f>VLOOKUP(E1721,'FILIAIS PETZ'!A:E,5,0)</f>
        <v>PETZ GIOVANNI PIRELLI</v>
      </c>
      <c r="H1721" s="20" t="str">
        <f>VLOOKUP(E1721,'FILIAIS PETZ'!A:D,4,0)</f>
        <v>GPIR-SP</v>
      </c>
      <c r="I1721" s="46">
        <v>45355</v>
      </c>
      <c r="J1721" s="9">
        <v>863679</v>
      </c>
      <c r="K1721" s="9" t="s">
        <v>9035</v>
      </c>
      <c r="L1721" s="29" t="s">
        <v>9944</v>
      </c>
      <c r="M1721" s="46">
        <v>45356</v>
      </c>
      <c r="N1721" s="46">
        <v>45378</v>
      </c>
      <c r="O1721" s="46">
        <v>45357</v>
      </c>
      <c r="P1721" s="9" t="s">
        <v>4990</v>
      </c>
      <c r="Q1721" s="9">
        <v>3</v>
      </c>
      <c r="R1721" s="9">
        <v>1</v>
      </c>
      <c r="S1721" s="9">
        <v>8</v>
      </c>
      <c r="T1721" s="9" t="s">
        <v>32</v>
      </c>
      <c r="U1721" s="9">
        <v>11002</v>
      </c>
      <c r="V1721" s="9">
        <v>11002</v>
      </c>
      <c r="W1721" s="9" t="s">
        <v>5034</v>
      </c>
      <c r="X1721" s="9" t="s">
        <v>4985</v>
      </c>
      <c r="Y1721" s="9" t="s">
        <v>4997</v>
      </c>
      <c r="Z1721" s="9" t="s">
        <v>4993</v>
      </c>
      <c r="AA1721" s="9" t="s">
        <v>4989</v>
      </c>
      <c r="AB1721" s="9" t="s">
        <v>12941</v>
      </c>
      <c r="AC1721" s="9" t="s">
        <v>5006</v>
      </c>
      <c r="AD1721" s="9"/>
      <c r="AE1721" s="20" t="str">
        <f>VLOOKUP(E1721,'FILIAIS PETZ'!A:Q,17,0)</f>
        <v>SP3</v>
      </c>
      <c r="AF1721" s="20" t="str">
        <f>VLOOKUP(E1721,'FILIAIS PETZ'!A:Q,3,0)</f>
        <v>FELICIO</v>
      </c>
      <c r="AG1721" s="20" t="str">
        <f>VLOOKUP(E1721,'FILIAIS PETZ'!A:Q,2,0)</f>
        <v>R3</v>
      </c>
      <c r="AH1721" s="75">
        <v>300</v>
      </c>
      <c r="AI1721" s="16" t="s">
        <v>9945</v>
      </c>
      <c r="AJ1721" s="43">
        <f>VLOOKUP(E1721,'FILIAIS PETZ'!$A$2:$K$2000,11,0)</f>
        <v>18328118006905</v>
      </c>
      <c r="AK1721" s="44">
        <v>18328118006905</v>
      </c>
    </row>
    <row r="1722" spans="1:37" s="14" customFormat="1" ht="15" customHeight="1" thickBot="1" x14ac:dyDescent="0.25">
      <c r="A1722" s="9">
        <v>863682</v>
      </c>
      <c r="B1722" s="18">
        <f>VLOOKUP(C1722,FORNECEDORES!D:E,2,0)</f>
        <v>39969</v>
      </c>
      <c r="C1722" s="19" t="str">
        <f>VLOOKUP(D1722,FORNECEDORES!A:D,4,0)</f>
        <v>23.457.797/0001-56</v>
      </c>
      <c r="D1722" s="13" t="s">
        <v>2466</v>
      </c>
      <c r="E1722" s="20" t="str">
        <f t="shared" si="109"/>
        <v>04 0069</v>
      </c>
      <c r="F1722" s="28" t="s">
        <v>8968</v>
      </c>
      <c r="G1722" s="21" t="str">
        <f>VLOOKUP(E1722,'FILIAIS PETZ'!A:E,5,0)</f>
        <v>PETZ GIOVANNI PIRELLI</v>
      </c>
      <c r="H1722" s="20" t="str">
        <f>VLOOKUP(E1722,'FILIAIS PETZ'!A:D,4,0)</f>
        <v>GPIR-SP</v>
      </c>
      <c r="I1722" s="46">
        <v>45355</v>
      </c>
      <c r="J1722" s="9">
        <v>863682</v>
      </c>
      <c r="K1722" s="9" t="s">
        <v>9035</v>
      </c>
      <c r="L1722" s="29" t="s">
        <v>9946</v>
      </c>
      <c r="M1722" s="46">
        <v>45356</v>
      </c>
      <c r="N1722" s="46">
        <v>45378</v>
      </c>
      <c r="O1722" s="46">
        <v>45357</v>
      </c>
      <c r="P1722" s="9" t="s">
        <v>4990</v>
      </c>
      <c r="Q1722" s="9">
        <v>3</v>
      </c>
      <c r="R1722" s="9">
        <v>1</v>
      </c>
      <c r="S1722" s="9">
        <v>8</v>
      </c>
      <c r="T1722" s="9" t="s">
        <v>32</v>
      </c>
      <c r="U1722" s="9">
        <v>11002</v>
      </c>
      <c r="V1722" s="9">
        <v>11002</v>
      </c>
      <c r="W1722" s="9" t="s">
        <v>9947</v>
      </c>
      <c r="X1722" s="9" t="s">
        <v>4985</v>
      </c>
      <c r="Y1722" s="9" t="s">
        <v>4997</v>
      </c>
      <c r="Z1722" s="9" t="s">
        <v>4993</v>
      </c>
      <c r="AA1722" s="9" t="s">
        <v>4989</v>
      </c>
      <c r="AB1722" s="9" t="s">
        <v>12941</v>
      </c>
      <c r="AC1722" s="9" t="s">
        <v>5006</v>
      </c>
      <c r="AD1722" s="9"/>
      <c r="AE1722" s="20" t="str">
        <f>VLOOKUP(E1722,'FILIAIS PETZ'!A:Q,17,0)</f>
        <v>SP3</v>
      </c>
      <c r="AF1722" s="20" t="str">
        <f>VLOOKUP(E1722,'FILIAIS PETZ'!A:Q,3,0)</f>
        <v>FELICIO</v>
      </c>
      <c r="AG1722" s="20" t="str">
        <f>VLOOKUP(E1722,'FILIAIS PETZ'!A:Q,2,0)</f>
        <v>R3</v>
      </c>
      <c r="AH1722" s="75">
        <v>200</v>
      </c>
      <c r="AI1722" s="16" t="s">
        <v>9948</v>
      </c>
      <c r="AJ1722" s="43">
        <f>VLOOKUP(E1722,'FILIAIS PETZ'!$A$2:$K$2000,11,0)</f>
        <v>18328118006905</v>
      </c>
      <c r="AK1722" s="44">
        <v>18328118006905</v>
      </c>
    </row>
    <row r="1723" spans="1:37" s="14" customFormat="1" ht="15" customHeight="1" thickBot="1" x14ac:dyDescent="0.25">
      <c r="A1723" s="9">
        <v>863771</v>
      </c>
      <c r="B1723" s="18">
        <f>VLOOKUP(C1723,FORNECEDORES!D:E,2,0)</f>
        <v>14456</v>
      </c>
      <c r="C1723" s="19" t="str">
        <f>VLOOKUP(D1723,FORNECEDORES!A:D,4,0)</f>
        <v>29.274.777/0001-26</v>
      </c>
      <c r="D1723" s="13" t="s">
        <v>2689</v>
      </c>
      <c r="E1723" s="20" t="str">
        <f t="shared" si="109"/>
        <v>04 0247</v>
      </c>
      <c r="F1723" s="28" t="s">
        <v>8967</v>
      </c>
      <c r="G1723" s="21" t="str">
        <f>VLOOKUP(E1723,'FILIAIS PETZ'!A:E,5,0)</f>
        <v>PETZ AV GOIÁS</v>
      </c>
      <c r="H1723" s="20" t="str">
        <f>VLOOKUP(E1723,'FILIAIS PETZ'!A:D,4,0)</f>
        <v>AVGO-SP</v>
      </c>
      <c r="I1723" s="46">
        <v>45355</v>
      </c>
      <c r="J1723" s="9">
        <v>863771</v>
      </c>
      <c r="K1723" s="9"/>
      <c r="L1723" s="29" t="s">
        <v>9949</v>
      </c>
      <c r="M1723" s="46"/>
      <c r="N1723" s="46"/>
      <c r="O1723" s="46">
        <v>45362</v>
      </c>
      <c r="P1723" s="9" t="s">
        <v>4990</v>
      </c>
      <c r="Q1723" s="9">
        <v>3</v>
      </c>
      <c r="R1723" s="9">
        <v>1</v>
      </c>
      <c r="S1723" s="9">
        <v>8</v>
      </c>
      <c r="T1723" s="9" t="s">
        <v>32</v>
      </c>
      <c r="U1723" s="9">
        <v>11002</v>
      </c>
      <c r="V1723" s="9">
        <v>11002</v>
      </c>
      <c r="W1723" s="9" t="s">
        <v>5039</v>
      </c>
      <c r="X1723" s="9" t="s">
        <v>4985</v>
      </c>
      <c r="Y1723" s="9" t="s">
        <v>4997</v>
      </c>
      <c r="Z1723" s="9" t="s">
        <v>4993</v>
      </c>
      <c r="AA1723" s="9" t="s">
        <v>4989</v>
      </c>
      <c r="AB1723" s="9" t="s">
        <v>12941</v>
      </c>
      <c r="AC1723" s="9" t="s">
        <v>5006</v>
      </c>
      <c r="AD1723" s="9"/>
      <c r="AE1723" s="20" t="str">
        <f>VLOOKUP(E1723,'FILIAIS PETZ'!A:Q,17,0)</f>
        <v>SP3</v>
      </c>
      <c r="AF1723" s="20" t="str">
        <f>VLOOKUP(E1723,'FILIAIS PETZ'!A:Q,3,0)</f>
        <v>FELICIO</v>
      </c>
      <c r="AG1723" s="20" t="str">
        <f>VLOOKUP(E1723,'FILIAIS PETZ'!A:Q,2,0)</f>
        <v>R3</v>
      </c>
      <c r="AH1723" s="75">
        <v>2690</v>
      </c>
      <c r="AI1723" s="16" t="s">
        <v>9950</v>
      </c>
      <c r="AJ1723" s="43" t="str">
        <f>VLOOKUP(E1723,'FILIAIS PETZ'!$A$2:$K$2000,11,0)</f>
        <v>18.328.118/0236-64</v>
      </c>
      <c r="AK1723" s="44" t="s">
        <v>9093</v>
      </c>
    </row>
    <row r="1724" spans="1:37" s="14" customFormat="1" ht="15" customHeight="1" thickBot="1" x14ac:dyDescent="0.25">
      <c r="A1724" s="9">
        <v>863903</v>
      </c>
      <c r="B1724" s="18">
        <f>VLOOKUP(C1724,FORNECEDORES!D:E,2,0)</f>
        <v>40460</v>
      </c>
      <c r="C1724" s="19" t="str">
        <f>VLOOKUP(D1724,FORNECEDORES!A:D,4,0)</f>
        <v>30.515.748/0001-98</v>
      </c>
      <c r="D1724" s="13" t="s">
        <v>2732</v>
      </c>
      <c r="E1724" s="20" t="str">
        <f t="shared" si="109"/>
        <v>04 0044</v>
      </c>
      <c r="F1724" s="28" t="s">
        <v>8974</v>
      </c>
      <c r="G1724" s="21" t="str">
        <f>VLOOKUP(E1724,'FILIAIS PETZ'!A:E,5,0)</f>
        <v>PETZ SANTO ANDRE</v>
      </c>
      <c r="H1724" s="20" t="str">
        <f>VLOOKUP(E1724,'FILIAIS PETZ'!A:D,4,0)</f>
        <v>STAD-SP</v>
      </c>
      <c r="I1724" s="46">
        <v>45355</v>
      </c>
      <c r="J1724" s="9">
        <v>863903</v>
      </c>
      <c r="K1724" s="9" t="s">
        <v>9035</v>
      </c>
      <c r="L1724" s="29" t="s">
        <v>8141</v>
      </c>
      <c r="M1724" s="46">
        <v>45400</v>
      </c>
      <c r="N1724" s="46">
        <v>45427</v>
      </c>
      <c r="O1724" s="46">
        <v>45404</v>
      </c>
      <c r="P1724" s="9" t="s">
        <v>4990</v>
      </c>
      <c r="Q1724" s="9">
        <v>3</v>
      </c>
      <c r="R1724" s="9">
        <v>1</v>
      </c>
      <c r="S1724" s="9">
        <v>8</v>
      </c>
      <c r="T1724" s="9" t="s">
        <v>32</v>
      </c>
      <c r="U1724" s="9">
        <v>11002</v>
      </c>
      <c r="V1724" s="9">
        <v>11002</v>
      </c>
      <c r="W1724" s="9" t="s">
        <v>5019</v>
      </c>
      <c r="X1724" s="9" t="s">
        <v>4985</v>
      </c>
      <c r="Y1724" s="9" t="s">
        <v>4997</v>
      </c>
      <c r="Z1724" s="9" t="s">
        <v>4993</v>
      </c>
      <c r="AA1724" s="9" t="s">
        <v>4989</v>
      </c>
      <c r="AB1724" s="9" t="s">
        <v>12941</v>
      </c>
      <c r="AC1724" s="9" t="s">
        <v>5006</v>
      </c>
      <c r="AD1724" s="9"/>
      <c r="AE1724" s="20" t="str">
        <f>VLOOKUP(E1724,'FILIAIS PETZ'!A:Q,17,0)</f>
        <v>SP3</v>
      </c>
      <c r="AF1724" s="20" t="str">
        <f>VLOOKUP(E1724,'FILIAIS PETZ'!A:Q,3,0)</f>
        <v>FELICIO</v>
      </c>
      <c r="AG1724" s="20" t="str">
        <f>VLOOKUP(E1724,'FILIAIS PETZ'!A:Q,2,0)</f>
        <v>R3</v>
      </c>
      <c r="AH1724" s="75">
        <v>570</v>
      </c>
      <c r="AI1724" s="16" t="s">
        <v>9951</v>
      </c>
      <c r="AJ1724" s="43">
        <f>VLOOKUP(E1724,'FILIAIS PETZ'!$A$2:$K$2000,11,0)</f>
        <v>18328118004600</v>
      </c>
      <c r="AK1724" s="44">
        <v>18328118004600</v>
      </c>
    </row>
    <row r="1725" spans="1:37" s="14" customFormat="1" ht="15" customHeight="1" thickBot="1" x14ac:dyDescent="0.25">
      <c r="A1725" s="9">
        <v>863932</v>
      </c>
      <c r="B1725" s="18">
        <f>VLOOKUP(C1725,FORNECEDORES!D:E,2,0)</f>
        <v>40460</v>
      </c>
      <c r="C1725" s="19" t="str">
        <f>VLOOKUP(D1725,FORNECEDORES!A:D,4,0)</f>
        <v>30.515.748/0001-98</v>
      </c>
      <c r="D1725" s="13" t="s">
        <v>2732</v>
      </c>
      <c r="E1725" s="20" t="str">
        <f t="shared" si="109"/>
        <v>04 0138</v>
      </c>
      <c r="F1725" s="28" t="s">
        <v>8627</v>
      </c>
      <c r="G1725" s="21" t="str">
        <f>VLOOKUP(E1725,'FILIAIS PETZ'!A:E,5,0)</f>
        <v>PETZ JOÃO FIRMINO</v>
      </c>
      <c r="H1725" s="20" t="str">
        <f>VLOOKUP(E1725,'FILIAIS PETZ'!A:D,4,0)</f>
        <v>JFIR-SP</v>
      </c>
      <c r="I1725" s="46">
        <v>45355</v>
      </c>
      <c r="J1725" s="9">
        <v>863932</v>
      </c>
      <c r="K1725" s="9" t="s">
        <v>9035</v>
      </c>
      <c r="L1725" s="29" t="s">
        <v>8142</v>
      </c>
      <c r="M1725" s="46">
        <v>45400</v>
      </c>
      <c r="N1725" s="46">
        <v>45427</v>
      </c>
      <c r="O1725" s="46">
        <v>45404</v>
      </c>
      <c r="P1725" s="9" t="s">
        <v>4990</v>
      </c>
      <c r="Q1725" s="9">
        <v>3</v>
      </c>
      <c r="R1725" s="9">
        <v>1</v>
      </c>
      <c r="S1725" s="9">
        <v>8</v>
      </c>
      <c r="T1725" s="9" t="s">
        <v>32</v>
      </c>
      <c r="U1725" s="9">
        <v>11002</v>
      </c>
      <c r="V1725" s="9">
        <v>11002</v>
      </c>
      <c r="W1725" s="9" t="s">
        <v>5019</v>
      </c>
      <c r="X1725" s="9" t="s">
        <v>5033</v>
      </c>
      <c r="Y1725" s="9" t="s">
        <v>4997</v>
      </c>
      <c r="Z1725" s="9" t="s">
        <v>4993</v>
      </c>
      <c r="AA1725" s="9" t="s">
        <v>4989</v>
      </c>
      <c r="AB1725" s="9" t="s">
        <v>12941</v>
      </c>
      <c r="AC1725" s="9" t="s">
        <v>5006</v>
      </c>
      <c r="AD1725" s="9"/>
      <c r="AE1725" s="20" t="str">
        <f>VLOOKUP(E1725,'FILIAIS PETZ'!A:Q,17,0)</f>
        <v>SP3</v>
      </c>
      <c r="AF1725" s="20" t="str">
        <f>VLOOKUP(E1725,'FILIAIS PETZ'!A:Q,3,0)</f>
        <v>FELICIO</v>
      </c>
      <c r="AG1725" s="20" t="str">
        <f>VLOOKUP(E1725,'FILIAIS PETZ'!A:Q,2,0)</f>
        <v>R3</v>
      </c>
      <c r="AH1725" s="75">
        <v>900</v>
      </c>
      <c r="AI1725" s="16" t="s">
        <v>9952</v>
      </c>
      <c r="AJ1725" s="43">
        <f>VLOOKUP(E1725,'FILIAIS PETZ'!$A$2:$K$2000,11,0)</f>
        <v>18328118012972</v>
      </c>
      <c r="AK1725" s="44">
        <v>18328118012972</v>
      </c>
    </row>
    <row r="1726" spans="1:37" s="14" customFormat="1" ht="15" customHeight="1" thickBot="1" x14ac:dyDescent="0.25">
      <c r="A1726" s="9">
        <v>863937</v>
      </c>
      <c r="B1726" s="18">
        <f>VLOOKUP(C1726,FORNECEDORES!D:E,2,0)</f>
        <v>40460</v>
      </c>
      <c r="C1726" s="19" t="str">
        <f>VLOOKUP(D1726,FORNECEDORES!A:D,4,0)</f>
        <v>30.515.748/0001-98</v>
      </c>
      <c r="D1726" s="13" t="s">
        <v>2732</v>
      </c>
      <c r="E1726" s="20" t="str">
        <f t="shared" si="109"/>
        <v>04 0138</v>
      </c>
      <c r="F1726" s="28" t="s">
        <v>8627</v>
      </c>
      <c r="G1726" s="21" t="str">
        <f>VLOOKUP(E1726,'FILIAIS PETZ'!A:E,5,0)</f>
        <v>PETZ JOÃO FIRMINO</v>
      </c>
      <c r="H1726" s="20" t="str">
        <f>VLOOKUP(E1726,'FILIAIS PETZ'!A:D,4,0)</f>
        <v>JFIR-SP</v>
      </c>
      <c r="I1726" s="46">
        <v>45355</v>
      </c>
      <c r="J1726" s="9">
        <v>863937</v>
      </c>
      <c r="K1726" s="9" t="s">
        <v>9035</v>
      </c>
      <c r="L1726" s="29" t="s">
        <v>8143</v>
      </c>
      <c r="M1726" s="46">
        <v>45400</v>
      </c>
      <c r="N1726" s="46">
        <v>45427</v>
      </c>
      <c r="O1726" s="46">
        <v>45404</v>
      </c>
      <c r="P1726" s="9" t="s">
        <v>4990</v>
      </c>
      <c r="Q1726" s="9">
        <v>3</v>
      </c>
      <c r="R1726" s="9">
        <v>1</v>
      </c>
      <c r="S1726" s="9">
        <v>8</v>
      </c>
      <c r="T1726" s="9" t="s">
        <v>32</v>
      </c>
      <c r="U1726" s="9">
        <v>11002</v>
      </c>
      <c r="V1726" s="9">
        <v>11002</v>
      </c>
      <c r="W1726" s="9" t="s">
        <v>5019</v>
      </c>
      <c r="X1726" s="9" t="s">
        <v>4985</v>
      </c>
      <c r="Y1726" s="9" t="s">
        <v>4997</v>
      </c>
      <c r="Z1726" s="9" t="s">
        <v>4993</v>
      </c>
      <c r="AA1726" s="9" t="s">
        <v>4989</v>
      </c>
      <c r="AB1726" s="9" t="s">
        <v>12941</v>
      </c>
      <c r="AC1726" s="9" t="s">
        <v>5006</v>
      </c>
      <c r="AD1726" s="9"/>
      <c r="AE1726" s="20" t="str">
        <f>VLOOKUP(E1726,'FILIAIS PETZ'!A:Q,17,0)</f>
        <v>SP3</v>
      </c>
      <c r="AF1726" s="20" t="str">
        <f>VLOOKUP(E1726,'FILIAIS PETZ'!A:Q,3,0)</f>
        <v>FELICIO</v>
      </c>
      <c r="AG1726" s="20" t="str">
        <f>VLOOKUP(E1726,'FILIAIS PETZ'!A:Q,2,0)</f>
        <v>R3</v>
      </c>
      <c r="AH1726" s="75">
        <v>990</v>
      </c>
      <c r="AI1726" s="16" t="s">
        <v>9953</v>
      </c>
      <c r="AJ1726" s="43">
        <f>VLOOKUP(E1726,'FILIAIS PETZ'!$A$2:$K$2000,11,0)</f>
        <v>18328118012972</v>
      </c>
      <c r="AK1726" s="44">
        <v>18328118012972</v>
      </c>
    </row>
    <row r="1727" spans="1:37" s="14" customFormat="1" ht="15" customHeight="1" thickBot="1" x14ac:dyDescent="0.25">
      <c r="A1727" s="9">
        <v>863956</v>
      </c>
      <c r="B1727" s="18">
        <f>VLOOKUP(C1727,FORNECEDORES!D:E,2,0)</f>
        <v>584914</v>
      </c>
      <c r="C1727" s="19" t="str">
        <f>VLOOKUP(D1727,FORNECEDORES!A:D,4,0)</f>
        <v>24.371.663/0001-80</v>
      </c>
      <c r="D1727" s="13" t="s">
        <v>4616</v>
      </c>
      <c r="E1727" s="20" t="str">
        <f t="shared" si="109"/>
        <v>04 0284</v>
      </c>
      <c r="F1727" s="28" t="s">
        <v>8966</v>
      </c>
      <c r="G1727" s="21" t="str">
        <f>VLOOKUP(E1727,'FILIAIS PETZ'!A:E,5,0)</f>
        <v>PETZ ASSAI ANCHIETA</v>
      </c>
      <c r="H1727" s="20" t="str">
        <f>VLOOKUP(E1727,'FILIAIS PETZ'!A:D,4,0)</f>
        <v>ASAC-SP</v>
      </c>
      <c r="I1727" s="46">
        <v>45355</v>
      </c>
      <c r="J1727" s="9">
        <v>863956</v>
      </c>
      <c r="K1727" s="9" t="s">
        <v>9035</v>
      </c>
      <c r="L1727" s="29" t="s">
        <v>9954</v>
      </c>
      <c r="M1727" s="46">
        <v>45357</v>
      </c>
      <c r="N1727" s="46">
        <v>45385</v>
      </c>
      <c r="O1727" s="46">
        <v>45365</v>
      </c>
      <c r="P1727" s="9" t="s">
        <v>4990</v>
      </c>
      <c r="Q1727" s="9">
        <v>3</v>
      </c>
      <c r="R1727" s="9">
        <v>1</v>
      </c>
      <c r="S1727" s="9">
        <v>8</v>
      </c>
      <c r="T1727" s="9" t="s">
        <v>32</v>
      </c>
      <c r="U1727" s="9">
        <v>11002</v>
      </c>
      <c r="V1727" s="9">
        <v>11002</v>
      </c>
      <c r="W1727" s="9" t="s">
        <v>5019</v>
      </c>
      <c r="X1727" s="9" t="s">
        <v>5016</v>
      </c>
      <c r="Y1727" s="9" t="s">
        <v>4993</v>
      </c>
      <c r="Z1727" s="9" t="s">
        <v>4993</v>
      </c>
      <c r="AA1727" s="9" t="s">
        <v>5101</v>
      </c>
      <c r="AB1727" s="9" t="s">
        <v>12941</v>
      </c>
      <c r="AC1727" s="9" t="s">
        <v>5006</v>
      </c>
      <c r="AD1727" s="9"/>
      <c r="AE1727" s="20" t="str">
        <f>VLOOKUP(E1727,'FILIAIS PETZ'!A:Q,17,0)</f>
        <v>SP3</v>
      </c>
      <c r="AF1727" s="20" t="str">
        <f>VLOOKUP(E1727,'FILIAIS PETZ'!A:Q,3,0)</f>
        <v>FELICIO</v>
      </c>
      <c r="AG1727" s="20" t="str">
        <f>VLOOKUP(E1727,'FILIAIS PETZ'!A:Q,2,0)</f>
        <v>R3</v>
      </c>
      <c r="AH1727" s="75">
        <v>720</v>
      </c>
      <c r="AI1727" s="16" t="s">
        <v>9955</v>
      </c>
      <c r="AJ1727" s="43" t="str">
        <f>VLOOKUP(E1727,'FILIAIS PETZ'!$A$2:$K$2000,11,0)</f>
        <v>18.328.118/0290-00</v>
      </c>
      <c r="AK1727" s="44" t="s">
        <v>9283</v>
      </c>
    </row>
    <row r="1728" spans="1:37" s="14" customFormat="1" ht="15" customHeight="1" thickBot="1" x14ac:dyDescent="0.25">
      <c r="A1728" s="9">
        <v>863965</v>
      </c>
      <c r="B1728" s="18" t="e">
        <f>VLOOKUP(C1728,FORNECEDORES!D:E,2,0)</f>
        <v>#N/A</v>
      </c>
      <c r="C1728" s="19" t="e">
        <f>VLOOKUP(D1728,FORNECEDORES!A:D,4,0)</f>
        <v>#N/A</v>
      </c>
      <c r="D1728" s="13" t="s">
        <v>9956</v>
      </c>
      <c r="E1728" s="20" t="str">
        <f t="shared" si="109"/>
        <v>04 0024</v>
      </c>
      <c r="F1728" s="28" t="s">
        <v>8626</v>
      </c>
      <c r="G1728" s="21" t="str">
        <f>VLOOKUP(E1728,'FILIAIS PETZ'!A:E,5,0)</f>
        <v>PETZ DIADEMA</v>
      </c>
      <c r="H1728" s="20" t="str">
        <f>VLOOKUP(E1728,'FILIAIS PETZ'!A:D,4,0)</f>
        <v>DDMA-SP</v>
      </c>
      <c r="I1728" s="46">
        <v>45355</v>
      </c>
      <c r="J1728" s="9">
        <v>863965</v>
      </c>
      <c r="K1728" s="9" t="s">
        <v>9035</v>
      </c>
      <c r="L1728" s="29" t="s">
        <v>5570</v>
      </c>
      <c r="M1728" s="46">
        <v>45422</v>
      </c>
      <c r="N1728" s="46">
        <v>45448</v>
      </c>
      <c r="O1728" s="46">
        <v>45427</v>
      </c>
      <c r="P1728" s="9" t="s">
        <v>4990</v>
      </c>
      <c r="Q1728" s="9">
        <v>3</v>
      </c>
      <c r="R1728" s="9">
        <v>1</v>
      </c>
      <c r="S1728" s="9">
        <v>8</v>
      </c>
      <c r="T1728" s="9" t="s">
        <v>32</v>
      </c>
      <c r="U1728" s="9">
        <v>11002</v>
      </c>
      <c r="V1728" s="9">
        <v>11002</v>
      </c>
      <c r="W1728" s="9" t="s">
        <v>5019</v>
      </c>
      <c r="X1728" s="9" t="s">
        <v>4985</v>
      </c>
      <c r="Y1728" s="9" t="s">
        <v>4993</v>
      </c>
      <c r="Z1728" s="9" t="s">
        <v>4993</v>
      </c>
      <c r="AA1728" s="9" t="s">
        <v>4989</v>
      </c>
      <c r="AB1728" s="9" t="s">
        <v>5005</v>
      </c>
      <c r="AC1728" s="9" t="s">
        <v>5006</v>
      </c>
      <c r="AD1728" s="9"/>
      <c r="AE1728" s="20" t="str">
        <f>VLOOKUP(E1728,'FILIAIS PETZ'!A:Q,17,0)</f>
        <v>SP3</v>
      </c>
      <c r="AF1728" s="20" t="str">
        <f>VLOOKUP(E1728,'FILIAIS PETZ'!A:Q,3,0)</f>
        <v>FELICIO</v>
      </c>
      <c r="AG1728" s="20" t="str">
        <f>VLOOKUP(E1728,'FILIAIS PETZ'!A:Q,2,0)</f>
        <v>R3</v>
      </c>
      <c r="AH1728" s="75">
        <v>700</v>
      </c>
      <c r="AI1728" s="16" t="s">
        <v>9957</v>
      </c>
      <c r="AJ1728" s="43">
        <f>VLOOKUP(E1728,'FILIAIS PETZ'!$A$2:$K$2000,11,0)</f>
        <v>18328118000966</v>
      </c>
      <c r="AK1728" s="44">
        <v>18328118000966</v>
      </c>
    </row>
    <row r="1729" spans="1:37" s="14" customFormat="1" ht="15" customHeight="1" thickBot="1" x14ac:dyDescent="0.25">
      <c r="A1729" s="9">
        <v>863746</v>
      </c>
      <c r="B1729" s="18">
        <f>VLOOKUP(C1729,FORNECEDORES!D:E,2,0)</f>
        <v>40460</v>
      </c>
      <c r="C1729" s="19" t="str">
        <f>VLOOKUP(D1729,FORNECEDORES!A:D,4,0)</f>
        <v>30.515.748/0001-98</v>
      </c>
      <c r="D1729" s="13" t="s">
        <v>2732</v>
      </c>
      <c r="E1729" s="20" t="str">
        <f t="shared" si="109"/>
        <v>04 0010</v>
      </c>
      <c r="F1729" s="28" t="s">
        <v>8983</v>
      </c>
      <c r="G1729" s="21" t="str">
        <f>VLOOKUP(E1729,'FILIAIS PETZ'!A:E,5,0)</f>
        <v>PETZ SANTA CECILIA</v>
      </c>
      <c r="H1729" s="20" t="str">
        <f>VLOOKUP(E1729,'FILIAIS PETZ'!A:D,4,0)</f>
        <v>STCE-SP</v>
      </c>
      <c r="I1729" s="46">
        <v>45355</v>
      </c>
      <c r="J1729" s="9">
        <v>863746</v>
      </c>
      <c r="K1729" s="9" t="s">
        <v>9035</v>
      </c>
      <c r="L1729" s="29" t="s">
        <v>8293</v>
      </c>
      <c r="M1729" s="46">
        <v>45401</v>
      </c>
      <c r="N1729" s="46">
        <v>45427</v>
      </c>
      <c r="O1729" s="46">
        <v>45406</v>
      </c>
      <c r="P1729" s="9" t="s">
        <v>4990</v>
      </c>
      <c r="Q1729" s="9" t="s">
        <v>5029</v>
      </c>
      <c r="R1729" s="9" t="s">
        <v>4991</v>
      </c>
      <c r="S1729" s="9" t="s">
        <v>4983</v>
      </c>
      <c r="T1729" s="9" t="s">
        <v>32</v>
      </c>
      <c r="U1729" s="9" t="s">
        <v>5048</v>
      </c>
      <c r="V1729" s="9" t="s">
        <v>5048</v>
      </c>
      <c r="W1729" s="9" t="s">
        <v>5119</v>
      </c>
      <c r="X1729" s="9" t="s">
        <v>4985</v>
      </c>
      <c r="Y1729" s="9" t="s">
        <v>4980</v>
      </c>
      <c r="Z1729" s="9" t="s">
        <v>4980</v>
      </c>
      <c r="AA1729" s="9" t="s">
        <v>4989</v>
      </c>
      <c r="AB1729" s="84" t="s">
        <v>5066</v>
      </c>
      <c r="AC1729" s="9" t="s">
        <v>5006</v>
      </c>
      <c r="AD1729" s="9"/>
      <c r="AE1729" s="20" t="str">
        <f>VLOOKUP(E1729,'FILIAIS PETZ'!A:Q,17,0)</f>
        <v>SP2</v>
      </c>
      <c r="AF1729" s="20" t="str">
        <f>VLOOKUP(E1729,'FILIAIS PETZ'!A:Q,3,0)</f>
        <v>FELICIO</v>
      </c>
      <c r="AG1729" s="20" t="str">
        <f>VLOOKUP(E1729,'FILIAIS PETZ'!A:Q,2,0)</f>
        <v>R3</v>
      </c>
      <c r="AH1729" s="75">
        <v>980</v>
      </c>
      <c r="AI1729" s="16" t="s">
        <v>9963</v>
      </c>
      <c r="AJ1729" s="43">
        <f>VLOOKUP(E1729,'FILIAIS PETZ'!$A$2:$K$2000,11,0)</f>
        <v>18328118001938</v>
      </c>
      <c r="AK1729" s="44">
        <v>18328118001938</v>
      </c>
    </row>
    <row r="1730" spans="1:37" s="14" customFormat="1" ht="15" customHeight="1" thickBot="1" x14ac:dyDescent="0.25">
      <c r="A1730" s="9">
        <v>863747</v>
      </c>
      <c r="B1730" s="18">
        <f>VLOOKUP(C1730,FORNECEDORES!D:E,2,0)</f>
        <v>40460</v>
      </c>
      <c r="C1730" s="19" t="str">
        <f>VLOOKUP(D1730,FORNECEDORES!A:D,4,0)</f>
        <v>30.515.748/0001-98</v>
      </c>
      <c r="D1730" s="13" t="s">
        <v>2732</v>
      </c>
      <c r="E1730" s="20" t="str">
        <f t="shared" si="109"/>
        <v>04 0067</v>
      </c>
      <c r="F1730" s="28" t="s">
        <v>8611</v>
      </c>
      <c r="G1730" s="21" t="str">
        <f>VLOOKUP(E1730,'FILIAIS PETZ'!A:E,5,0)</f>
        <v>PETZ EXTRA RICARDO JAFET</v>
      </c>
      <c r="H1730" s="20" t="str">
        <f>VLOOKUP(E1730,'FILIAIS PETZ'!A:D,4,0)</f>
        <v>RJAF-SP</v>
      </c>
      <c r="I1730" s="46">
        <v>45355</v>
      </c>
      <c r="J1730" s="9">
        <v>863747</v>
      </c>
      <c r="K1730" s="9" t="s">
        <v>9035</v>
      </c>
      <c r="L1730" s="29" t="s">
        <v>8294</v>
      </c>
      <c r="M1730" s="46">
        <v>45401</v>
      </c>
      <c r="N1730" s="46">
        <v>45427</v>
      </c>
      <c r="O1730" s="46">
        <v>45406</v>
      </c>
      <c r="P1730" s="9" t="s">
        <v>4990</v>
      </c>
      <c r="Q1730" s="9" t="s">
        <v>5029</v>
      </c>
      <c r="R1730" s="9" t="s">
        <v>4991</v>
      </c>
      <c r="S1730" s="9" t="s">
        <v>4983</v>
      </c>
      <c r="T1730" s="9" t="s">
        <v>32</v>
      </c>
      <c r="U1730" s="9" t="s">
        <v>5048</v>
      </c>
      <c r="V1730" s="9" t="s">
        <v>5048</v>
      </c>
      <c r="W1730" s="9" t="s">
        <v>5119</v>
      </c>
      <c r="X1730" s="9" t="s">
        <v>4985</v>
      </c>
      <c r="Y1730" s="9" t="s">
        <v>4980</v>
      </c>
      <c r="Z1730" s="9" t="s">
        <v>4980</v>
      </c>
      <c r="AA1730" s="9" t="s">
        <v>4989</v>
      </c>
      <c r="AB1730" s="84" t="s">
        <v>5066</v>
      </c>
      <c r="AC1730" s="9" t="s">
        <v>5006</v>
      </c>
      <c r="AD1730" s="9"/>
      <c r="AE1730" s="20" t="str">
        <f>VLOOKUP(E1730,'FILIAIS PETZ'!A:Q,17,0)</f>
        <v>SP2</v>
      </c>
      <c r="AF1730" s="20" t="str">
        <f>VLOOKUP(E1730,'FILIAIS PETZ'!A:Q,3,0)</f>
        <v>FELICIO</v>
      </c>
      <c r="AG1730" s="20" t="str">
        <f>VLOOKUP(E1730,'FILIAIS PETZ'!A:Q,2,0)</f>
        <v>R3</v>
      </c>
      <c r="AH1730" s="75">
        <v>980</v>
      </c>
      <c r="AI1730" s="16" t="s">
        <v>9963</v>
      </c>
      <c r="AJ1730" s="43">
        <f>VLOOKUP(E1730,'FILIAIS PETZ'!$A$2:$K$2000,11,0)</f>
        <v>18328118006573</v>
      </c>
      <c r="AK1730" s="44">
        <v>18328118006573</v>
      </c>
    </row>
    <row r="1731" spans="1:37" s="14" customFormat="1" ht="15" customHeight="1" thickBot="1" x14ac:dyDescent="0.25">
      <c r="A1731" s="9">
        <v>863748</v>
      </c>
      <c r="B1731" s="18">
        <f>VLOOKUP(C1731,FORNECEDORES!D:E,2,0)</f>
        <v>40460</v>
      </c>
      <c r="C1731" s="19" t="str">
        <f>VLOOKUP(D1731,FORNECEDORES!A:D,4,0)</f>
        <v>30.515.748/0001-98</v>
      </c>
      <c r="D1731" s="13" t="s">
        <v>2732</v>
      </c>
      <c r="E1731" s="20" t="str">
        <f t="shared" si="109"/>
        <v>04 0011</v>
      </c>
      <c r="F1731" s="28" t="s">
        <v>8976</v>
      </c>
      <c r="G1731" s="21" t="str">
        <f>VLOOKUP(E1731,'FILIAIS PETZ'!A:E,5,0)</f>
        <v>PETZ AUGUSTA</v>
      </c>
      <c r="H1731" s="20" t="str">
        <f>VLOOKUP(E1731,'FILIAIS PETZ'!A:D,4,0)</f>
        <v>AUGT-SP</v>
      </c>
      <c r="I1731" s="46">
        <v>45355</v>
      </c>
      <c r="J1731" s="9">
        <v>863748</v>
      </c>
      <c r="K1731" s="9" t="s">
        <v>9035</v>
      </c>
      <c r="L1731" s="29" t="s">
        <v>8295</v>
      </c>
      <c r="M1731" s="46">
        <v>45401</v>
      </c>
      <c r="N1731" s="46">
        <v>45427</v>
      </c>
      <c r="O1731" s="46">
        <v>45406</v>
      </c>
      <c r="P1731" s="9" t="s">
        <v>4990</v>
      </c>
      <c r="Q1731" s="9" t="s">
        <v>5029</v>
      </c>
      <c r="R1731" s="9" t="s">
        <v>4991</v>
      </c>
      <c r="S1731" s="9" t="s">
        <v>4983</v>
      </c>
      <c r="T1731" s="9" t="s">
        <v>32</v>
      </c>
      <c r="U1731" s="9" t="s">
        <v>5048</v>
      </c>
      <c r="V1731" s="9" t="s">
        <v>5048</v>
      </c>
      <c r="W1731" s="9" t="s">
        <v>5119</v>
      </c>
      <c r="X1731" s="9" t="s">
        <v>4985</v>
      </c>
      <c r="Y1731" s="9" t="s">
        <v>4980</v>
      </c>
      <c r="Z1731" s="9" t="s">
        <v>4980</v>
      </c>
      <c r="AA1731" s="9" t="s">
        <v>4989</v>
      </c>
      <c r="AB1731" s="84" t="s">
        <v>5066</v>
      </c>
      <c r="AC1731" s="9" t="s">
        <v>5006</v>
      </c>
      <c r="AD1731" s="9"/>
      <c r="AE1731" s="20" t="str">
        <f>VLOOKUP(E1731,'FILIAIS PETZ'!A:Q,17,0)</f>
        <v>SP2</v>
      </c>
      <c r="AF1731" s="20" t="str">
        <f>VLOOKUP(E1731,'FILIAIS PETZ'!A:Q,3,0)</f>
        <v>FELICIO</v>
      </c>
      <c r="AG1731" s="20" t="str">
        <f>VLOOKUP(E1731,'FILIAIS PETZ'!A:Q,2,0)</f>
        <v>R3</v>
      </c>
      <c r="AH1731" s="75">
        <v>980</v>
      </c>
      <c r="AI1731" s="16" t="s">
        <v>9963</v>
      </c>
      <c r="AJ1731" s="43">
        <f>VLOOKUP(E1731,'FILIAIS PETZ'!$A$2:$K$2000,11,0)</f>
        <v>18328118001776</v>
      </c>
      <c r="AK1731" s="44">
        <v>18328118001776</v>
      </c>
    </row>
    <row r="1732" spans="1:37" s="14" customFormat="1" ht="15" customHeight="1" thickBot="1" x14ac:dyDescent="0.25">
      <c r="A1732" s="9">
        <v>863753</v>
      </c>
      <c r="B1732" s="18">
        <f>VLOOKUP(C1732,FORNECEDORES!D:E,2,0)</f>
        <v>40460</v>
      </c>
      <c r="C1732" s="19" t="str">
        <f>VLOOKUP(D1732,FORNECEDORES!A:D,4,0)</f>
        <v>30.515.748/0001-98</v>
      </c>
      <c r="D1732" s="13" t="s">
        <v>2732</v>
      </c>
      <c r="E1732" s="20" t="str">
        <f t="shared" si="109"/>
        <v>04 0067</v>
      </c>
      <c r="F1732" s="28" t="s">
        <v>8611</v>
      </c>
      <c r="G1732" s="21" t="str">
        <f>VLOOKUP(E1732,'FILIAIS PETZ'!A:E,5,0)</f>
        <v>PETZ EXTRA RICARDO JAFET</v>
      </c>
      <c r="H1732" s="20" t="str">
        <f>VLOOKUP(E1732,'FILIAIS PETZ'!A:D,4,0)</f>
        <v>RJAF-SP</v>
      </c>
      <c r="I1732" s="46">
        <v>45355</v>
      </c>
      <c r="J1732" s="9">
        <v>863753</v>
      </c>
      <c r="K1732" s="9" t="s">
        <v>9035</v>
      </c>
      <c r="L1732" s="29" t="s">
        <v>8299</v>
      </c>
      <c r="M1732" s="46">
        <v>45401</v>
      </c>
      <c r="N1732" s="46">
        <v>45427</v>
      </c>
      <c r="O1732" s="46">
        <v>45406</v>
      </c>
      <c r="P1732" s="9" t="s">
        <v>4990</v>
      </c>
      <c r="Q1732" s="9" t="s">
        <v>5029</v>
      </c>
      <c r="R1732" s="9" t="s">
        <v>4991</v>
      </c>
      <c r="S1732" s="9" t="s">
        <v>4983</v>
      </c>
      <c r="T1732" s="9" t="s">
        <v>32</v>
      </c>
      <c r="U1732" s="9" t="s">
        <v>5048</v>
      </c>
      <c r="V1732" s="9" t="s">
        <v>5048</v>
      </c>
      <c r="W1732" s="9" t="s">
        <v>5019</v>
      </c>
      <c r="X1732" s="9" t="s">
        <v>4985</v>
      </c>
      <c r="Y1732" s="9" t="s">
        <v>4980</v>
      </c>
      <c r="Z1732" s="9" t="s">
        <v>4980</v>
      </c>
      <c r="AA1732" s="9" t="s">
        <v>4989</v>
      </c>
      <c r="AB1732" s="84" t="s">
        <v>5066</v>
      </c>
      <c r="AC1732" s="9" t="s">
        <v>5006</v>
      </c>
      <c r="AD1732" s="9"/>
      <c r="AE1732" s="20" t="str">
        <f>VLOOKUP(E1732,'FILIAIS PETZ'!A:Q,17,0)</f>
        <v>SP2</v>
      </c>
      <c r="AF1732" s="20" t="str">
        <f>VLOOKUP(E1732,'FILIAIS PETZ'!A:Q,3,0)</f>
        <v>FELICIO</v>
      </c>
      <c r="AG1732" s="20" t="str">
        <f>VLOOKUP(E1732,'FILIAIS PETZ'!A:Q,2,0)</f>
        <v>R3</v>
      </c>
      <c r="AH1732" s="75">
        <v>980</v>
      </c>
      <c r="AI1732" s="16" t="s">
        <v>9964</v>
      </c>
      <c r="AJ1732" s="43">
        <f>VLOOKUP(E1732,'FILIAIS PETZ'!$A$2:$K$2000,11,0)</f>
        <v>18328118006573</v>
      </c>
      <c r="AK1732" s="44">
        <v>18328118006573</v>
      </c>
    </row>
    <row r="1733" spans="1:37" s="14" customFormat="1" ht="15" customHeight="1" thickBot="1" x14ac:dyDescent="0.25">
      <c r="A1733" s="9">
        <v>863755</v>
      </c>
      <c r="B1733" s="18">
        <f>VLOOKUP(C1733,FORNECEDORES!D:E,2,0)</f>
        <v>40460</v>
      </c>
      <c r="C1733" s="19" t="str">
        <f>VLOOKUP(D1733,FORNECEDORES!A:D,4,0)</f>
        <v>30.515.748/0001-98</v>
      </c>
      <c r="D1733" s="13" t="s">
        <v>2732</v>
      </c>
      <c r="E1733" s="20" t="str">
        <f t="shared" si="109"/>
        <v>04 0060</v>
      </c>
      <c r="F1733" s="28" t="s">
        <v>8625</v>
      </c>
      <c r="G1733" s="21" t="str">
        <f>VLOOKUP(E1733,'FILIAIS PETZ'!A:E,5,0)</f>
        <v>PETZ PACAEMBU</v>
      </c>
      <c r="H1733" s="20" t="str">
        <f>VLOOKUP(E1733,'FILIAIS PETZ'!A:D,4,0)</f>
        <v>PCBU-SP</v>
      </c>
      <c r="I1733" s="46">
        <v>45355</v>
      </c>
      <c r="J1733" s="9">
        <v>863755</v>
      </c>
      <c r="K1733" s="9" t="s">
        <v>9035</v>
      </c>
      <c r="L1733" s="29" t="s">
        <v>8558</v>
      </c>
      <c r="M1733" s="46">
        <v>45414</v>
      </c>
      <c r="N1733" s="46">
        <v>45434</v>
      </c>
      <c r="O1733" s="46">
        <v>45415</v>
      </c>
      <c r="P1733" s="9" t="s">
        <v>4990</v>
      </c>
      <c r="Q1733" s="9" t="s">
        <v>5029</v>
      </c>
      <c r="R1733" s="9" t="s">
        <v>4991</v>
      </c>
      <c r="S1733" s="9" t="s">
        <v>4983</v>
      </c>
      <c r="T1733" s="9" t="s">
        <v>32</v>
      </c>
      <c r="U1733" s="9" t="s">
        <v>5048</v>
      </c>
      <c r="V1733" s="9" t="s">
        <v>5048</v>
      </c>
      <c r="W1733" s="9" t="s">
        <v>5019</v>
      </c>
      <c r="X1733" s="9" t="s">
        <v>4985</v>
      </c>
      <c r="Y1733" s="9" t="s">
        <v>4980</v>
      </c>
      <c r="Z1733" s="9" t="s">
        <v>4980</v>
      </c>
      <c r="AA1733" s="9" t="s">
        <v>4989</v>
      </c>
      <c r="AB1733" s="84" t="s">
        <v>5066</v>
      </c>
      <c r="AC1733" s="9" t="s">
        <v>5006</v>
      </c>
      <c r="AD1733" s="9"/>
      <c r="AE1733" s="20" t="str">
        <f>VLOOKUP(E1733,'FILIAIS PETZ'!A:Q,17,0)</f>
        <v>SP2</v>
      </c>
      <c r="AF1733" s="20" t="str">
        <f>VLOOKUP(E1733,'FILIAIS PETZ'!A:Q,3,0)</f>
        <v>FELICIO</v>
      </c>
      <c r="AG1733" s="20" t="str">
        <f>VLOOKUP(E1733,'FILIAIS PETZ'!A:Q,2,0)</f>
        <v>R3</v>
      </c>
      <c r="AH1733" s="75">
        <v>980</v>
      </c>
      <c r="AI1733" s="16" t="s">
        <v>9964</v>
      </c>
      <c r="AJ1733" s="43">
        <f>VLOOKUP(E1733,'FILIAIS PETZ'!$A$2:$K$2000,11,0)</f>
        <v>18328118006220</v>
      </c>
      <c r="AK1733" s="44">
        <v>18328118006220</v>
      </c>
    </row>
    <row r="1734" spans="1:37" s="14" customFormat="1" ht="15" customHeight="1" thickBot="1" x14ac:dyDescent="0.25">
      <c r="A1734" s="9">
        <v>863756</v>
      </c>
      <c r="B1734" s="18">
        <f>VLOOKUP(C1734,FORNECEDORES!D:E,2,0)</f>
        <v>40460</v>
      </c>
      <c r="C1734" s="19" t="str">
        <f>VLOOKUP(D1734,FORNECEDORES!A:D,4,0)</f>
        <v>30.515.748/0001-98</v>
      </c>
      <c r="D1734" s="13" t="s">
        <v>2732</v>
      </c>
      <c r="E1734" s="20" t="str">
        <f t="shared" si="109"/>
        <v>04 0010</v>
      </c>
      <c r="F1734" s="28" t="s">
        <v>8983</v>
      </c>
      <c r="G1734" s="21" t="str">
        <f>VLOOKUP(E1734,'FILIAIS PETZ'!A:E,5,0)</f>
        <v>PETZ SANTA CECILIA</v>
      </c>
      <c r="H1734" s="20" t="str">
        <f>VLOOKUP(E1734,'FILIAIS PETZ'!A:D,4,0)</f>
        <v>STCE-SP</v>
      </c>
      <c r="I1734" s="46">
        <v>45355</v>
      </c>
      <c r="J1734" s="9">
        <v>863756</v>
      </c>
      <c r="K1734" s="9" t="s">
        <v>9035</v>
      </c>
      <c r="L1734" s="29" t="s">
        <v>8298</v>
      </c>
      <c r="M1734" s="46">
        <v>45401</v>
      </c>
      <c r="N1734" s="46">
        <v>45427</v>
      </c>
      <c r="O1734" s="46">
        <v>45406</v>
      </c>
      <c r="P1734" s="9" t="s">
        <v>4990</v>
      </c>
      <c r="Q1734" s="9" t="s">
        <v>5029</v>
      </c>
      <c r="R1734" s="9" t="s">
        <v>4991</v>
      </c>
      <c r="S1734" s="9" t="s">
        <v>4983</v>
      </c>
      <c r="T1734" s="9" t="s">
        <v>32</v>
      </c>
      <c r="U1734" s="9" t="s">
        <v>5048</v>
      </c>
      <c r="V1734" s="9" t="s">
        <v>5048</v>
      </c>
      <c r="W1734" s="9" t="s">
        <v>5019</v>
      </c>
      <c r="X1734" s="9" t="s">
        <v>4985</v>
      </c>
      <c r="Y1734" s="9" t="s">
        <v>4980</v>
      </c>
      <c r="Z1734" s="9" t="s">
        <v>4980</v>
      </c>
      <c r="AA1734" s="9" t="s">
        <v>4989</v>
      </c>
      <c r="AB1734" s="84" t="s">
        <v>5066</v>
      </c>
      <c r="AC1734" s="9" t="s">
        <v>5006</v>
      </c>
      <c r="AD1734" s="9"/>
      <c r="AE1734" s="20" t="str">
        <f>VLOOKUP(E1734,'FILIAIS PETZ'!A:Q,17,0)</f>
        <v>SP2</v>
      </c>
      <c r="AF1734" s="20" t="str">
        <f>VLOOKUP(E1734,'FILIAIS PETZ'!A:Q,3,0)</f>
        <v>FELICIO</v>
      </c>
      <c r="AG1734" s="20" t="str">
        <f>VLOOKUP(E1734,'FILIAIS PETZ'!A:Q,2,0)</f>
        <v>R3</v>
      </c>
      <c r="AH1734" s="75">
        <v>980</v>
      </c>
      <c r="AI1734" s="16" t="s">
        <v>9964</v>
      </c>
      <c r="AJ1734" s="43">
        <f>VLOOKUP(E1734,'FILIAIS PETZ'!$A$2:$K$2000,11,0)</f>
        <v>18328118001938</v>
      </c>
      <c r="AK1734" s="44">
        <v>18328118001938</v>
      </c>
    </row>
    <row r="1735" spans="1:37" s="14" customFormat="1" ht="15" customHeight="1" thickBot="1" x14ac:dyDescent="0.25">
      <c r="A1735" s="9">
        <v>863757</v>
      </c>
      <c r="B1735" s="18">
        <f>VLOOKUP(C1735,FORNECEDORES!D:E,2,0)</f>
        <v>40460</v>
      </c>
      <c r="C1735" s="19" t="str">
        <f>VLOOKUP(D1735,FORNECEDORES!A:D,4,0)</f>
        <v>30.515.748/0001-98</v>
      </c>
      <c r="D1735" s="13" t="s">
        <v>2732</v>
      </c>
      <c r="E1735" s="20" t="str">
        <f t="shared" si="109"/>
        <v>04 0003</v>
      </c>
      <c r="F1735" s="28" t="s">
        <v>8971</v>
      </c>
      <c r="G1735" s="21" t="str">
        <f>VLOOKUP(E1735,'FILIAIS PETZ'!A:E,5,0)</f>
        <v>PETZ SAO BERNARDO</v>
      </c>
      <c r="H1735" s="20" t="str">
        <f>VLOOKUP(E1735,'FILIAIS PETZ'!A:D,4,0)</f>
        <v>SBCA-SP</v>
      </c>
      <c r="I1735" s="46">
        <v>45355</v>
      </c>
      <c r="J1735" s="9">
        <v>863757</v>
      </c>
      <c r="K1735" s="9"/>
      <c r="L1735" s="29"/>
      <c r="M1735" s="46"/>
      <c r="N1735" s="46"/>
      <c r="O1735" s="46"/>
      <c r="P1735" s="9" t="s">
        <v>4990</v>
      </c>
      <c r="Q1735" s="9" t="s">
        <v>5029</v>
      </c>
      <c r="R1735" s="9" t="s">
        <v>4991</v>
      </c>
      <c r="S1735" s="9" t="s">
        <v>4983</v>
      </c>
      <c r="T1735" s="9" t="s">
        <v>32</v>
      </c>
      <c r="U1735" s="9" t="s">
        <v>5048</v>
      </c>
      <c r="V1735" s="9" t="s">
        <v>5048</v>
      </c>
      <c r="W1735" s="9" t="s">
        <v>5019</v>
      </c>
      <c r="X1735" s="9" t="s">
        <v>4985</v>
      </c>
      <c r="Y1735" s="9" t="s">
        <v>4980</v>
      </c>
      <c r="Z1735" s="9" t="s">
        <v>4980</v>
      </c>
      <c r="AA1735" s="9" t="s">
        <v>4989</v>
      </c>
      <c r="AB1735" s="84" t="s">
        <v>5066</v>
      </c>
      <c r="AC1735" s="9" t="s">
        <v>5006</v>
      </c>
      <c r="AD1735" s="9"/>
      <c r="AE1735" s="20" t="str">
        <f>VLOOKUP(E1735,'FILIAIS PETZ'!A:Q,17,0)</f>
        <v>SP3</v>
      </c>
      <c r="AF1735" s="20" t="str">
        <f>VLOOKUP(E1735,'FILIAIS PETZ'!A:Q,3,0)</f>
        <v>FELICIO</v>
      </c>
      <c r="AG1735" s="20" t="str">
        <f>VLOOKUP(E1735,'FILIAIS PETZ'!A:Q,2,0)</f>
        <v>R3</v>
      </c>
      <c r="AH1735" s="75">
        <v>980</v>
      </c>
      <c r="AI1735" s="16" t="s">
        <v>9964</v>
      </c>
      <c r="AJ1735" s="43">
        <f>VLOOKUP(E1735,'FILIAIS PETZ'!$A$2:$K$2000,11,0)</f>
        <v>18328118002152</v>
      </c>
      <c r="AK1735" s="44">
        <v>18328118002152</v>
      </c>
    </row>
    <row r="1736" spans="1:37" s="14" customFormat="1" ht="15" customHeight="1" thickBot="1" x14ac:dyDescent="0.25">
      <c r="A1736" s="9">
        <v>863761</v>
      </c>
      <c r="B1736" s="18">
        <f>VLOOKUP(C1736,FORNECEDORES!D:E,2,0)</f>
        <v>40460</v>
      </c>
      <c r="C1736" s="19" t="str">
        <f>VLOOKUP(D1736,FORNECEDORES!A:D,4,0)</f>
        <v>30.515.748/0001-98</v>
      </c>
      <c r="D1736" s="13" t="s">
        <v>2732</v>
      </c>
      <c r="E1736" s="20" t="str">
        <f t="shared" si="109"/>
        <v>04 0011</v>
      </c>
      <c r="F1736" s="28" t="s">
        <v>8976</v>
      </c>
      <c r="G1736" s="21" t="str">
        <f>VLOOKUP(E1736,'FILIAIS PETZ'!A:E,5,0)</f>
        <v>PETZ AUGUSTA</v>
      </c>
      <c r="H1736" s="20" t="str">
        <f>VLOOKUP(E1736,'FILIAIS PETZ'!A:D,4,0)</f>
        <v>AUGT-SP</v>
      </c>
      <c r="I1736" s="46">
        <v>45355</v>
      </c>
      <c r="J1736" s="9">
        <v>863761</v>
      </c>
      <c r="K1736" s="9" t="s">
        <v>9035</v>
      </c>
      <c r="L1736" s="29" t="s">
        <v>8300</v>
      </c>
      <c r="M1736" s="46">
        <v>45401</v>
      </c>
      <c r="N1736" s="46">
        <v>45427</v>
      </c>
      <c r="O1736" s="46">
        <v>45406</v>
      </c>
      <c r="P1736" s="9" t="s">
        <v>4990</v>
      </c>
      <c r="Q1736" s="9" t="s">
        <v>5029</v>
      </c>
      <c r="R1736" s="9" t="s">
        <v>4991</v>
      </c>
      <c r="S1736" s="9" t="s">
        <v>4983</v>
      </c>
      <c r="T1736" s="9" t="s">
        <v>32</v>
      </c>
      <c r="U1736" s="9" t="s">
        <v>5048</v>
      </c>
      <c r="V1736" s="9" t="s">
        <v>5048</v>
      </c>
      <c r="W1736" s="9" t="s">
        <v>5019</v>
      </c>
      <c r="X1736" s="9" t="s">
        <v>4985</v>
      </c>
      <c r="Y1736" s="9" t="s">
        <v>4980</v>
      </c>
      <c r="Z1736" s="9" t="s">
        <v>4980</v>
      </c>
      <c r="AA1736" s="9" t="s">
        <v>4989</v>
      </c>
      <c r="AB1736" s="84" t="s">
        <v>5066</v>
      </c>
      <c r="AC1736" s="9" t="s">
        <v>5006</v>
      </c>
      <c r="AD1736" s="9"/>
      <c r="AE1736" s="20" t="str">
        <f>VLOOKUP(E1736,'FILIAIS PETZ'!A:Q,17,0)</f>
        <v>SP2</v>
      </c>
      <c r="AF1736" s="20" t="str">
        <f>VLOOKUP(E1736,'FILIAIS PETZ'!A:Q,3,0)</f>
        <v>FELICIO</v>
      </c>
      <c r="AG1736" s="20" t="str">
        <f>VLOOKUP(E1736,'FILIAIS PETZ'!A:Q,2,0)</f>
        <v>R3</v>
      </c>
      <c r="AH1736" s="75">
        <v>980</v>
      </c>
      <c r="AI1736" s="16" t="s">
        <v>9964</v>
      </c>
      <c r="AJ1736" s="43">
        <f>VLOOKUP(E1736,'FILIAIS PETZ'!$A$2:$K$2000,11,0)</f>
        <v>18328118001776</v>
      </c>
      <c r="AK1736" s="44">
        <v>18328118001776</v>
      </c>
    </row>
    <row r="1737" spans="1:37" s="14" customFormat="1" ht="15" customHeight="1" thickBot="1" x14ac:dyDescent="0.25">
      <c r="A1737" s="9">
        <v>863763</v>
      </c>
      <c r="B1737" s="18">
        <f>VLOOKUP(C1737,FORNECEDORES!D:E,2,0)</f>
        <v>40460</v>
      </c>
      <c r="C1737" s="19" t="str">
        <f>VLOOKUP(D1737,FORNECEDORES!A:D,4,0)</f>
        <v>30.515.748/0001-98</v>
      </c>
      <c r="D1737" s="13" t="s">
        <v>2732</v>
      </c>
      <c r="E1737" s="20" t="str">
        <f t="shared" si="109"/>
        <v>04 0068</v>
      </c>
      <c r="F1737" s="28" t="s">
        <v>8958</v>
      </c>
      <c r="G1737" s="21" t="str">
        <f>VLOOKUP(E1737,'FILIAIS PETZ'!A:E,5,0)</f>
        <v>PETZ PEREIRA BARRETO</v>
      </c>
      <c r="H1737" s="20" t="str">
        <f>VLOOKUP(E1737,'FILIAIS PETZ'!A:D,4,0)</f>
        <v>PBAR-SP</v>
      </c>
      <c r="I1737" s="46">
        <v>45355</v>
      </c>
      <c r="J1737" s="9">
        <v>863763</v>
      </c>
      <c r="K1737" s="9"/>
      <c r="L1737" s="29"/>
      <c r="M1737" s="46"/>
      <c r="N1737" s="46"/>
      <c r="O1737" s="46"/>
      <c r="P1737" s="9" t="s">
        <v>4990</v>
      </c>
      <c r="Q1737" s="9" t="s">
        <v>5029</v>
      </c>
      <c r="R1737" s="9" t="s">
        <v>4991</v>
      </c>
      <c r="S1737" s="9" t="s">
        <v>4983</v>
      </c>
      <c r="T1737" s="9" t="s">
        <v>32</v>
      </c>
      <c r="U1737" s="9" t="s">
        <v>5048</v>
      </c>
      <c r="V1737" s="9" t="s">
        <v>5048</v>
      </c>
      <c r="W1737" s="9" t="s">
        <v>5019</v>
      </c>
      <c r="X1737" s="9" t="s">
        <v>4985</v>
      </c>
      <c r="Y1737" s="9" t="s">
        <v>4980</v>
      </c>
      <c r="Z1737" s="9" t="s">
        <v>4980</v>
      </c>
      <c r="AA1737" s="9" t="s">
        <v>4989</v>
      </c>
      <c r="AB1737" s="84" t="s">
        <v>5066</v>
      </c>
      <c r="AC1737" s="9" t="s">
        <v>5006</v>
      </c>
      <c r="AD1737" s="9"/>
      <c r="AE1737" s="20" t="str">
        <f>VLOOKUP(E1737,'FILIAIS PETZ'!A:Q,17,0)</f>
        <v>SP3</v>
      </c>
      <c r="AF1737" s="20" t="str">
        <f>VLOOKUP(E1737,'FILIAIS PETZ'!A:Q,3,0)</f>
        <v>FELICIO</v>
      </c>
      <c r="AG1737" s="20" t="str">
        <f>VLOOKUP(E1737,'FILIAIS PETZ'!A:Q,2,0)</f>
        <v>R3</v>
      </c>
      <c r="AH1737" s="75">
        <v>980</v>
      </c>
      <c r="AI1737" s="16" t="s">
        <v>9964</v>
      </c>
      <c r="AJ1737" s="43">
        <f>VLOOKUP(E1737,'FILIAIS PETZ'!$A$2:$K$2000,11,0)</f>
        <v>18328118007111</v>
      </c>
      <c r="AK1737" s="44">
        <v>18328118007111</v>
      </c>
    </row>
    <row r="1738" spans="1:37" s="14" customFormat="1" ht="15" customHeight="1" thickBot="1" x14ac:dyDescent="0.25">
      <c r="A1738" s="9">
        <v>863766</v>
      </c>
      <c r="B1738" s="18">
        <f>VLOOKUP(C1738,FORNECEDORES!D:E,2,0)</f>
        <v>40460</v>
      </c>
      <c r="C1738" s="19" t="str">
        <f>VLOOKUP(D1738,FORNECEDORES!A:D,4,0)</f>
        <v>30.515.748/0001-98</v>
      </c>
      <c r="D1738" s="13" t="s">
        <v>2732</v>
      </c>
      <c r="E1738" s="20" t="str">
        <f t="shared" si="109"/>
        <v>04 0019</v>
      </c>
      <c r="F1738" s="28" t="s">
        <v>8977</v>
      </c>
      <c r="G1738" s="21" t="str">
        <f>VLOOKUP(E1738,'FILIAIS PETZ'!A:E,5,0)</f>
        <v>PETZ BUTANTA</v>
      </c>
      <c r="H1738" s="20" t="str">
        <f>VLOOKUP(E1738,'FILIAIS PETZ'!A:D,4,0)</f>
        <v>BTTA-SP</v>
      </c>
      <c r="I1738" s="46">
        <v>45355</v>
      </c>
      <c r="J1738" s="9">
        <v>863766</v>
      </c>
      <c r="K1738" s="9" t="s">
        <v>9035</v>
      </c>
      <c r="L1738" s="29" t="s">
        <v>8556</v>
      </c>
      <c r="M1738" s="46">
        <v>45414</v>
      </c>
      <c r="N1738" s="46">
        <v>45434</v>
      </c>
      <c r="O1738" s="46">
        <v>45415</v>
      </c>
      <c r="P1738" s="9" t="s">
        <v>4990</v>
      </c>
      <c r="Q1738" s="9" t="s">
        <v>5029</v>
      </c>
      <c r="R1738" s="9" t="s">
        <v>4991</v>
      </c>
      <c r="S1738" s="9" t="s">
        <v>4983</v>
      </c>
      <c r="T1738" s="9" t="s">
        <v>32</v>
      </c>
      <c r="U1738" s="9" t="s">
        <v>5048</v>
      </c>
      <c r="V1738" s="9" t="s">
        <v>5048</v>
      </c>
      <c r="W1738" s="9" t="s">
        <v>5019</v>
      </c>
      <c r="X1738" s="9" t="s">
        <v>4985</v>
      </c>
      <c r="Y1738" s="9" t="s">
        <v>4980</v>
      </c>
      <c r="Z1738" s="9" t="s">
        <v>4980</v>
      </c>
      <c r="AA1738" s="9" t="s">
        <v>4989</v>
      </c>
      <c r="AB1738" s="84" t="s">
        <v>5066</v>
      </c>
      <c r="AC1738" s="9" t="s">
        <v>5006</v>
      </c>
      <c r="AD1738" s="9"/>
      <c r="AE1738" s="20" t="str">
        <f>VLOOKUP(E1738,'FILIAIS PETZ'!A:Q,17,0)</f>
        <v>SP2</v>
      </c>
      <c r="AF1738" s="20" t="str">
        <f>VLOOKUP(E1738,'FILIAIS PETZ'!A:Q,3,0)</f>
        <v>FELICIO</v>
      </c>
      <c r="AG1738" s="20" t="str">
        <f>VLOOKUP(E1738,'FILIAIS PETZ'!A:Q,2,0)</f>
        <v>R3</v>
      </c>
      <c r="AH1738" s="75">
        <v>980</v>
      </c>
      <c r="AI1738" s="16" t="s">
        <v>9964</v>
      </c>
      <c r="AJ1738" s="43">
        <f>VLOOKUP(E1738,'FILIAIS PETZ'!$A$2:$K$2000,11,0)</f>
        <v>18328118000885</v>
      </c>
      <c r="AK1738" s="44">
        <v>18328118000885</v>
      </c>
    </row>
    <row r="1739" spans="1:37" s="14" customFormat="1" ht="15" customHeight="1" thickBot="1" x14ac:dyDescent="0.25">
      <c r="A1739" s="9">
        <v>863767</v>
      </c>
      <c r="B1739" s="18">
        <f>VLOOKUP(C1739,FORNECEDORES!D:E,2,0)</f>
        <v>40460</v>
      </c>
      <c r="C1739" s="19" t="str">
        <f>VLOOKUP(D1739,FORNECEDORES!A:D,4,0)</f>
        <v>30.515.748/0001-98</v>
      </c>
      <c r="D1739" s="13" t="s">
        <v>2732</v>
      </c>
      <c r="E1739" s="20" t="str">
        <f t="shared" si="109"/>
        <v>04 0221</v>
      </c>
      <c r="F1739" s="28" t="s">
        <v>8980</v>
      </c>
      <c r="G1739" s="21" t="str">
        <f>VLOOKUP(E1739,'FILIAIS PETZ'!A:E,5,0)</f>
        <v>PETZ GASTAO VIDIGAL</v>
      </c>
      <c r="H1739" s="20" t="str">
        <f>VLOOKUP(E1739,'FILIAIS PETZ'!A:D,4,0)</f>
        <v>GVDL-SP</v>
      </c>
      <c r="I1739" s="46">
        <v>45355</v>
      </c>
      <c r="J1739" s="9">
        <v>863767</v>
      </c>
      <c r="K1739" s="9" t="s">
        <v>9035</v>
      </c>
      <c r="L1739" s="29" t="s">
        <v>8557</v>
      </c>
      <c r="M1739" s="46">
        <v>45414</v>
      </c>
      <c r="N1739" s="46">
        <v>45434</v>
      </c>
      <c r="O1739" s="46">
        <v>45415</v>
      </c>
      <c r="P1739" s="9" t="s">
        <v>4990</v>
      </c>
      <c r="Q1739" s="9" t="s">
        <v>5029</v>
      </c>
      <c r="R1739" s="9" t="s">
        <v>4991</v>
      </c>
      <c r="S1739" s="9" t="s">
        <v>4983</v>
      </c>
      <c r="T1739" s="9" t="s">
        <v>32</v>
      </c>
      <c r="U1739" s="9" t="s">
        <v>5048</v>
      </c>
      <c r="V1739" s="9" t="s">
        <v>5048</v>
      </c>
      <c r="W1739" s="9" t="s">
        <v>5019</v>
      </c>
      <c r="X1739" s="9" t="s">
        <v>4985</v>
      </c>
      <c r="Y1739" s="9" t="s">
        <v>4980</v>
      </c>
      <c r="Z1739" s="9" t="s">
        <v>4980</v>
      </c>
      <c r="AA1739" s="9" t="s">
        <v>4989</v>
      </c>
      <c r="AB1739" s="84" t="s">
        <v>5066</v>
      </c>
      <c r="AC1739" s="9" t="s">
        <v>5006</v>
      </c>
      <c r="AD1739" s="9"/>
      <c r="AE1739" s="20" t="str">
        <f>VLOOKUP(E1739,'FILIAIS PETZ'!A:Q,17,0)</f>
        <v>SP7</v>
      </c>
      <c r="AF1739" s="20" t="str">
        <f>VLOOKUP(E1739,'FILIAIS PETZ'!A:Q,3,0)</f>
        <v>FELICIO</v>
      </c>
      <c r="AG1739" s="20" t="str">
        <f>VLOOKUP(E1739,'FILIAIS PETZ'!A:Q,2,0)</f>
        <v>R3</v>
      </c>
      <c r="AH1739" s="75">
        <v>980</v>
      </c>
      <c r="AI1739" s="16" t="s">
        <v>9964</v>
      </c>
      <c r="AJ1739" s="43">
        <f>VLOOKUP(E1739,'FILIAIS PETZ'!$A$2:$K$2000,11,0)</f>
        <v>18328118021025</v>
      </c>
      <c r="AK1739" s="44">
        <v>18328118021025</v>
      </c>
    </row>
    <row r="1740" spans="1:37" s="14" customFormat="1" ht="15" customHeight="1" thickBot="1" x14ac:dyDescent="0.25">
      <c r="A1740" s="9">
        <v>863781</v>
      </c>
      <c r="B1740" s="18">
        <f>VLOOKUP(C1740,FORNECEDORES!D:E,2,0)</f>
        <v>55566</v>
      </c>
      <c r="C1740" s="19" t="str">
        <f>VLOOKUP(D1740,FORNECEDORES!A:D,4,0)</f>
        <v>29.209.860/0001-11</v>
      </c>
      <c r="D1740" s="13" t="s">
        <v>2679</v>
      </c>
      <c r="E1740" s="20" t="str">
        <f t="shared" si="109"/>
        <v>04 0256</v>
      </c>
      <c r="F1740" s="28" t="s">
        <v>9144</v>
      </c>
      <c r="G1740" s="21" t="str">
        <f>VLOOKUP(E1740,'FILIAIS PETZ'!A:E,5,0)</f>
        <v>PETZ ACLIMAÇÃO</v>
      </c>
      <c r="H1740" s="20" t="str">
        <f>VLOOKUP(E1740,'FILIAIS PETZ'!A:D,4,0)</f>
        <v>ACLM-SP</v>
      </c>
      <c r="I1740" s="46">
        <v>45355</v>
      </c>
      <c r="J1740" s="9">
        <v>863781</v>
      </c>
      <c r="K1740" s="9" t="s">
        <v>9035</v>
      </c>
      <c r="L1740" s="29" t="s">
        <v>9965</v>
      </c>
      <c r="M1740" s="46">
        <v>45369</v>
      </c>
      <c r="N1740" s="46">
        <v>45392</v>
      </c>
      <c r="O1740" s="46">
        <v>45371</v>
      </c>
      <c r="P1740" s="9" t="s">
        <v>4990</v>
      </c>
      <c r="Q1740" s="9" t="s">
        <v>5029</v>
      </c>
      <c r="R1740" s="9" t="s">
        <v>4991</v>
      </c>
      <c r="S1740" s="9" t="s">
        <v>4983</v>
      </c>
      <c r="T1740" s="9" t="s">
        <v>32</v>
      </c>
      <c r="U1740" s="9" t="s">
        <v>5048</v>
      </c>
      <c r="V1740" s="9" t="s">
        <v>5048</v>
      </c>
      <c r="W1740" s="9" t="s">
        <v>5019</v>
      </c>
      <c r="X1740" s="9" t="s">
        <v>4992</v>
      </c>
      <c r="Y1740" s="10" t="s">
        <v>4980</v>
      </c>
      <c r="Z1740" s="10" t="s">
        <v>4980</v>
      </c>
      <c r="AA1740" s="10" t="s">
        <v>4992</v>
      </c>
      <c r="AB1740" s="10" t="s">
        <v>5066</v>
      </c>
      <c r="AC1740" s="9" t="s">
        <v>5006</v>
      </c>
      <c r="AD1740" s="9"/>
      <c r="AE1740" s="20" t="str">
        <f>VLOOKUP(E1740,'FILIAIS PETZ'!A:Q,17,0)</f>
        <v>SP2</v>
      </c>
      <c r="AF1740" s="20" t="str">
        <f>VLOOKUP(E1740,'FILIAIS PETZ'!A:Q,3,0)</f>
        <v>FELICIO</v>
      </c>
      <c r="AG1740" s="20" t="str">
        <f>VLOOKUP(E1740,'FILIAIS PETZ'!A:Q,2,0)</f>
        <v>R3</v>
      </c>
      <c r="AH1740" s="75">
        <v>1000</v>
      </c>
      <c r="AI1740" s="16" t="s">
        <v>9966</v>
      </c>
      <c r="AJ1740" s="43" t="str">
        <f>VLOOKUP(E1740,'FILIAIS PETZ'!$A$2:$K$2000,11,0)</f>
        <v>18.328.118/0243-93</v>
      </c>
      <c r="AK1740" s="44" t="s">
        <v>9146</v>
      </c>
    </row>
    <row r="1741" spans="1:37" s="14" customFormat="1" ht="15" customHeight="1" thickBot="1" x14ac:dyDescent="0.25">
      <c r="A1741" s="9">
        <v>863783</v>
      </c>
      <c r="B1741" s="18">
        <f>VLOOKUP(C1741,FORNECEDORES!D:E,2,0)</f>
        <v>55566</v>
      </c>
      <c r="C1741" s="19" t="str">
        <f>VLOOKUP(D1741,FORNECEDORES!A:D,4,0)</f>
        <v>29.209.860/0001-11</v>
      </c>
      <c r="D1741" s="13" t="s">
        <v>2679</v>
      </c>
      <c r="E1741" s="20" t="str">
        <f t="shared" si="109"/>
        <v>04 0263</v>
      </c>
      <c r="F1741" s="28" t="s">
        <v>8628</v>
      </c>
      <c r="G1741" s="21" t="str">
        <f>VLOOKUP(E1741,'FILIAIS PETZ'!A:E,5,0)</f>
        <v>PETZ PÃO DE AÇUCAR JABAQUARA</v>
      </c>
      <c r="H1741" s="20" t="str">
        <f>VLOOKUP(E1741,'FILIAIS PETZ'!A:D,4,0)</f>
        <v>JABQ-SP</v>
      </c>
      <c r="I1741" s="46">
        <v>45355</v>
      </c>
      <c r="J1741" s="9">
        <v>863783</v>
      </c>
      <c r="K1741" s="9" t="s">
        <v>9035</v>
      </c>
      <c r="L1741" s="29" t="s">
        <v>9967</v>
      </c>
      <c r="M1741" s="46">
        <v>45369</v>
      </c>
      <c r="N1741" s="46">
        <v>45392</v>
      </c>
      <c r="O1741" s="46">
        <v>45371</v>
      </c>
      <c r="P1741" s="9" t="s">
        <v>4990</v>
      </c>
      <c r="Q1741" s="9" t="s">
        <v>5029</v>
      </c>
      <c r="R1741" s="9" t="s">
        <v>4991</v>
      </c>
      <c r="S1741" s="9" t="s">
        <v>4983</v>
      </c>
      <c r="T1741" s="9" t="s">
        <v>32</v>
      </c>
      <c r="U1741" s="9" t="s">
        <v>5048</v>
      </c>
      <c r="V1741" s="9" t="s">
        <v>5048</v>
      </c>
      <c r="W1741" s="9" t="s">
        <v>5019</v>
      </c>
      <c r="X1741" s="9" t="s">
        <v>4992</v>
      </c>
      <c r="Y1741" s="10" t="s">
        <v>4980</v>
      </c>
      <c r="Z1741" s="10" t="s">
        <v>4980</v>
      </c>
      <c r="AA1741" s="10" t="s">
        <v>4992</v>
      </c>
      <c r="AB1741" s="10" t="s">
        <v>5066</v>
      </c>
      <c r="AC1741" s="9" t="s">
        <v>5006</v>
      </c>
      <c r="AD1741" s="9"/>
      <c r="AE1741" s="20" t="str">
        <f>VLOOKUP(E1741,'FILIAIS PETZ'!A:Q,17,0)</f>
        <v>SP3</v>
      </c>
      <c r="AF1741" s="20" t="str">
        <f>VLOOKUP(E1741,'FILIAIS PETZ'!A:Q,3,0)</f>
        <v>FELICIO</v>
      </c>
      <c r="AG1741" s="20" t="str">
        <f>VLOOKUP(E1741,'FILIAIS PETZ'!A:Q,2,0)</f>
        <v>R3</v>
      </c>
      <c r="AH1741" s="75">
        <v>1000</v>
      </c>
      <c r="AI1741" s="16" t="s">
        <v>9966</v>
      </c>
      <c r="AJ1741" s="43" t="str">
        <f>VLOOKUP(E1741,'FILIAIS PETZ'!$A$2:$K$2000,11,0)</f>
        <v>18.328.118/0258-70</v>
      </c>
      <c r="AK1741" s="44" t="s">
        <v>9134</v>
      </c>
    </row>
    <row r="1742" spans="1:37" s="14" customFormat="1" ht="15" customHeight="1" thickBot="1" x14ac:dyDescent="0.25">
      <c r="A1742" s="9">
        <v>863878</v>
      </c>
      <c r="B1742" s="18">
        <f>VLOOKUP(C1742,FORNECEDORES!D:E,2,0)</f>
        <v>530375</v>
      </c>
      <c r="C1742" s="19" t="str">
        <f>VLOOKUP(D1742,FORNECEDORES!A:D,4,0)</f>
        <v>23.080.842/0001-04</v>
      </c>
      <c r="D1742" s="13" t="s">
        <v>4370</v>
      </c>
      <c r="E1742" s="20" t="str">
        <f t="shared" si="109"/>
        <v>04 0135</v>
      </c>
      <c r="F1742" s="28" t="s">
        <v>8712</v>
      </c>
      <c r="G1742" s="21" t="str">
        <f>VLOOKUP(E1742,'FILIAIS PETZ'!A:E,5,0)</f>
        <v>PETZ CARREFOUR ANCHIETA</v>
      </c>
      <c r="H1742" s="20" t="str">
        <f>VLOOKUP(E1742,'FILIAIS PETZ'!A:D,4,0)</f>
        <v>ANCH-SP</v>
      </c>
      <c r="I1742" s="46">
        <v>45355</v>
      </c>
      <c r="J1742" s="9">
        <v>863878</v>
      </c>
      <c r="K1742" s="9" t="s">
        <v>9035</v>
      </c>
      <c r="L1742" s="29" t="s">
        <v>9968</v>
      </c>
      <c r="M1742" s="46">
        <v>45358</v>
      </c>
      <c r="N1742" s="46">
        <v>45392</v>
      </c>
      <c r="O1742" s="46">
        <v>45373</v>
      </c>
      <c r="P1742" s="9" t="s">
        <v>4990</v>
      </c>
      <c r="Q1742" s="9" t="s">
        <v>5029</v>
      </c>
      <c r="R1742" s="9" t="s">
        <v>4991</v>
      </c>
      <c r="S1742" s="9" t="s">
        <v>4983</v>
      </c>
      <c r="T1742" s="9" t="s">
        <v>32</v>
      </c>
      <c r="U1742" s="9" t="s">
        <v>5048</v>
      </c>
      <c r="V1742" s="9" t="s">
        <v>5048</v>
      </c>
      <c r="W1742" s="9" t="s">
        <v>5019</v>
      </c>
      <c r="X1742" s="9" t="s">
        <v>4985</v>
      </c>
      <c r="Y1742" s="9" t="s">
        <v>4980</v>
      </c>
      <c r="Z1742" s="9" t="s">
        <v>4980</v>
      </c>
      <c r="AA1742" s="9" t="s">
        <v>4989</v>
      </c>
      <c r="AB1742" s="9" t="s">
        <v>5066</v>
      </c>
      <c r="AC1742" s="9" t="s">
        <v>5006</v>
      </c>
      <c r="AD1742" s="9"/>
      <c r="AE1742" s="20" t="str">
        <f>VLOOKUP(E1742,'FILIAIS PETZ'!A:Q,17,0)</f>
        <v>SP3</v>
      </c>
      <c r="AF1742" s="20" t="str">
        <f>VLOOKUP(E1742,'FILIAIS PETZ'!A:Q,3,0)</f>
        <v>FELICIO</v>
      </c>
      <c r="AG1742" s="20" t="str">
        <f>VLOOKUP(E1742,'FILIAIS PETZ'!A:Q,2,0)</f>
        <v>R3</v>
      </c>
      <c r="AH1742" s="75">
        <v>850</v>
      </c>
      <c r="AI1742" s="16" t="s">
        <v>9969</v>
      </c>
      <c r="AJ1742" s="43">
        <f>VLOOKUP(E1742,'FILIAIS PETZ'!$A$2:$K$2000,11,0)</f>
        <v>18328118012549</v>
      </c>
      <c r="AK1742" s="44">
        <v>18328118012549</v>
      </c>
    </row>
    <row r="1743" spans="1:37" s="14" customFormat="1" ht="15" customHeight="1" thickBot="1" x14ac:dyDescent="0.25">
      <c r="A1743" s="9">
        <v>863879</v>
      </c>
      <c r="B1743" s="18">
        <f>VLOOKUP(C1743,FORNECEDORES!D:E,2,0)</f>
        <v>530375</v>
      </c>
      <c r="C1743" s="19" t="str">
        <f>VLOOKUP(D1743,FORNECEDORES!A:D,4,0)</f>
        <v>23.080.842/0001-04</v>
      </c>
      <c r="D1743" s="13" t="s">
        <v>4370</v>
      </c>
      <c r="E1743" s="20" t="str">
        <f t="shared" si="109"/>
        <v>04 0247</v>
      </c>
      <c r="F1743" s="28" t="s">
        <v>8967</v>
      </c>
      <c r="G1743" s="21" t="str">
        <f>VLOOKUP(E1743,'FILIAIS PETZ'!A:E,5,0)</f>
        <v>PETZ AV GOIÁS</v>
      </c>
      <c r="H1743" s="20" t="str">
        <f>VLOOKUP(E1743,'FILIAIS PETZ'!A:D,4,0)</f>
        <v>AVGO-SP</v>
      </c>
      <c r="I1743" s="46">
        <v>45355</v>
      </c>
      <c r="J1743" s="9">
        <v>863879</v>
      </c>
      <c r="K1743" s="9" t="s">
        <v>9035</v>
      </c>
      <c r="L1743" s="29" t="s">
        <v>9970</v>
      </c>
      <c r="M1743" s="46">
        <v>45358</v>
      </c>
      <c r="N1743" s="46">
        <v>45392</v>
      </c>
      <c r="O1743" s="46">
        <v>45373</v>
      </c>
      <c r="P1743" s="9" t="s">
        <v>4990</v>
      </c>
      <c r="Q1743" s="9" t="s">
        <v>5029</v>
      </c>
      <c r="R1743" s="9" t="s">
        <v>4991</v>
      </c>
      <c r="S1743" s="9" t="s">
        <v>4983</v>
      </c>
      <c r="T1743" s="9" t="s">
        <v>32</v>
      </c>
      <c r="U1743" s="9" t="s">
        <v>5048</v>
      </c>
      <c r="V1743" s="9" t="s">
        <v>5048</v>
      </c>
      <c r="W1743" s="9" t="s">
        <v>5019</v>
      </c>
      <c r="X1743" s="9" t="s">
        <v>4985</v>
      </c>
      <c r="Y1743" s="9" t="s">
        <v>4980</v>
      </c>
      <c r="Z1743" s="9" t="s">
        <v>4980</v>
      </c>
      <c r="AA1743" s="9" t="s">
        <v>4989</v>
      </c>
      <c r="AB1743" s="9" t="s">
        <v>5066</v>
      </c>
      <c r="AC1743" s="9" t="s">
        <v>5006</v>
      </c>
      <c r="AD1743" s="9"/>
      <c r="AE1743" s="20" t="str">
        <f>VLOOKUP(E1743,'FILIAIS PETZ'!A:Q,17,0)</f>
        <v>SP3</v>
      </c>
      <c r="AF1743" s="20" t="str">
        <f>VLOOKUP(E1743,'FILIAIS PETZ'!A:Q,3,0)</f>
        <v>FELICIO</v>
      </c>
      <c r="AG1743" s="20" t="str">
        <f>VLOOKUP(E1743,'FILIAIS PETZ'!A:Q,2,0)</f>
        <v>R3</v>
      </c>
      <c r="AH1743" s="75">
        <v>850</v>
      </c>
      <c r="AI1743" s="16" t="s">
        <v>9969</v>
      </c>
      <c r="AJ1743" s="43" t="str">
        <f>VLOOKUP(E1743,'FILIAIS PETZ'!$A$2:$K$2000,11,0)</f>
        <v>18.328.118/0236-64</v>
      </c>
      <c r="AK1743" s="44" t="s">
        <v>9093</v>
      </c>
    </row>
    <row r="1744" spans="1:37" s="14" customFormat="1" ht="15" customHeight="1" thickBot="1" x14ac:dyDescent="0.25">
      <c r="A1744" s="9">
        <v>863880</v>
      </c>
      <c r="B1744" s="18">
        <f>VLOOKUP(C1744,FORNECEDORES!D:E,2,0)</f>
        <v>530375</v>
      </c>
      <c r="C1744" s="19" t="str">
        <f>VLOOKUP(D1744,FORNECEDORES!A:D,4,0)</f>
        <v>23.080.842/0001-04</v>
      </c>
      <c r="D1744" s="13" t="s">
        <v>4370</v>
      </c>
      <c r="E1744" s="20" t="str">
        <f t="shared" si="109"/>
        <v>04 0024</v>
      </c>
      <c r="F1744" s="28" t="s">
        <v>8626</v>
      </c>
      <c r="G1744" s="21" t="str">
        <f>VLOOKUP(E1744,'FILIAIS PETZ'!A:E,5,0)</f>
        <v>PETZ DIADEMA</v>
      </c>
      <c r="H1744" s="20" t="str">
        <f>VLOOKUP(E1744,'FILIAIS PETZ'!A:D,4,0)</f>
        <v>DDMA-SP</v>
      </c>
      <c r="I1744" s="46">
        <v>45355</v>
      </c>
      <c r="J1744" s="9">
        <v>863880</v>
      </c>
      <c r="K1744" s="9" t="s">
        <v>9035</v>
      </c>
      <c r="L1744" s="29" t="s">
        <v>9971</v>
      </c>
      <c r="M1744" s="46">
        <v>45358</v>
      </c>
      <c r="N1744" s="46">
        <v>45392</v>
      </c>
      <c r="O1744" s="46">
        <v>45373</v>
      </c>
      <c r="P1744" s="9" t="s">
        <v>4990</v>
      </c>
      <c r="Q1744" s="9" t="s">
        <v>5029</v>
      </c>
      <c r="R1744" s="9" t="s">
        <v>4991</v>
      </c>
      <c r="S1744" s="9" t="s">
        <v>4983</v>
      </c>
      <c r="T1744" s="9" t="s">
        <v>32</v>
      </c>
      <c r="U1744" s="9" t="s">
        <v>5048</v>
      </c>
      <c r="V1744" s="9" t="s">
        <v>5048</v>
      </c>
      <c r="W1744" s="9" t="s">
        <v>5019</v>
      </c>
      <c r="X1744" s="9" t="s">
        <v>4985</v>
      </c>
      <c r="Y1744" s="9" t="s">
        <v>4980</v>
      </c>
      <c r="Z1744" s="9" t="s">
        <v>4980</v>
      </c>
      <c r="AA1744" s="9" t="s">
        <v>4989</v>
      </c>
      <c r="AB1744" s="9" t="s">
        <v>5066</v>
      </c>
      <c r="AC1744" s="9" t="s">
        <v>5006</v>
      </c>
      <c r="AD1744" s="9"/>
      <c r="AE1744" s="20" t="str">
        <f>VLOOKUP(E1744,'FILIAIS PETZ'!A:Q,17,0)</f>
        <v>SP3</v>
      </c>
      <c r="AF1744" s="20" t="str">
        <f>VLOOKUP(E1744,'FILIAIS PETZ'!A:Q,3,0)</f>
        <v>FELICIO</v>
      </c>
      <c r="AG1744" s="20" t="str">
        <f>VLOOKUP(E1744,'FILIAIS PETZ'!A:Q,2,0)</f>
        <v>R3</v>
      </c>
      <c r="AH1744" s="75">
        <v>850</v>
      </c>
      <c r="AI1744" s="16" t="s">
        <v>9969</v>
      </c>
      <c r="AJ1744" s="43">
        <f>VLOOKUP(E1744,'FILIAIS PETZ'!$A$2:$K$2000,11,0)</f>
        <v>18328118000966</v>
      </c>
      <c r="AK1744" s="44">
        <v>18328118000966</v>
      </c>
    </row>
    <row r="1745" spans="1:37" s="14" customFormat="1" ht="15" customHeight="1" thickBot="1" x14ac:dyDescent="0.25">
      <c r="A1745" s="9">
        <v>863881</v>
      </c>
      <c r="B1745" s="18">
        <f>VLOOKUP(C1745,FORNECEDORES!D:E,2,0)</f>
        <v>530375</v>
      </c>
      <c r="C1745" s="19" t="str">
        <f>VLOOKUP(D1745,FORNECEDORES!A:D,4,0)</f>
        <v>23.080.842/0001-04</v>
      </c>
      <c r="D1745" s="13" t="s">
        <v>4370</v>
      </c>
      <c r="E1745" s="20" t="str">
        <f t="shared" si="109"/>
        <v>04 0069</v>
      </c>
      <c r="F1745" s="28" t="s">
        <v>8968</v>
      </c>
      <c r="G1745" s="21" t="str">
        <f>VLOOKUP(E1745,'FILIAIS PETZ'!A:E,5,0)</f>
        <v>PETZ GIOVANNI PIRELLI</v>
      </c>
      <c r="H1745" s="20" t="str">
        <f>VLOOKUP(E1745,'FILIAIS PETZ'!A:D,4,0)</f>
        <v>GPIR-SP</v>
      </c>
      <c r="I1745" s="46">
        <v>45355</v>
      </c>
      <c r="J1745" s="9">
        <v>863881</v>
      </c>
      <c r="K1745" s="9" t="s">
        <v>9035</v>
      </c>
      <c r="L1745" s="29" t="s">
        <v>9972</v>
      </c>
      <c r="M1745" s="46">
        <v>45358</v>
      </c>
      <c r="N1745" s="46">
        <v>45392</v>
      </c>
      <c r="O1745" s="46">
        <v>45373</v>
      </c>
      <c r="P1745" s="9" t="s">
        <v>4990</v>
      </c>
      <c r="Q1745" s="9" t="s">
        <v>5029</v>
      </c>
      <c r="R1745" s="9" t="s">
        <v>4991</v>
      </c>
      <c r="S1745" s="9" t="s">
        <v>4983</v>
      </c>
      <c r="T1745" s="9" t="s">
        <v>32</v>
      </c>
      <c r="U1745" s="9" t="s">
        <v>5048</v>
      </c>
      <c r="V1745" s="9" t="s">
        <v>5048</v>
      </c>
      <c r="W1745" s="9" t="s">
        <v>5019</v>
      </c>
      <c r="X1745" s="9" t="s">
        <v>4985</v>
      </c>
      <c r="Y1745" s="9" t="s">
        <v>4980</v>
      </c>
      <c r="Z1745" s="9" t="s">
        <v>4980</v>
      </c>
      <c r="AA1745" s="9" t="s">
        <v>4989</v>
      </c>
      <c r="AB1745" s="9" t="s">
        <v>5066</v>
      </c>
      <c r="AC1745" s="9" t="s">
        <v>5006</v>
      </c>
      <c r="AD1745" s="9"/>
      <c r="AE1745" s="20" t="str">
        <f>VLOOKUP(E1745,'FILIAIS PETZ'!A:Q,17,0)</f>
        <v>SP3</v>
      </c>
      <c r="AF1745" s="20" t="str">
        <f>VLOOKUP(E1745,'FILIAIS PETZ'!A:Q,3,0)</f>
        <v>FELICIO</v>
      </c>
      <c r="AG1745" s="20" t="str">
        <f>VLOOKUP(E1745,'FILIAIS PETZ'!A:Q,2,0)</f>
        <v>R3</v>
      </c>
      <c r="AH1745" s="75">
        <v>850</v>
      </c>
      <c r="AI1745" s="16" t="s">
        <v>9969</v>
      </c>
      <c r="AJ1745" s="43">
        <f>VLOOKUP(E1745,'FILIAIS PETZ'!$A$2:$K$2000,11,0)</f>
        <v>18328118006905</v>
      </c>
      <c r="AK1745" s="44">
        <v>18328118006905</v>
      </c>
    </row>
    <row r="1746" spans="1:37" s="14" customFormat="1" ht="15" customHeight="1" thickBot="1" x14ac:dyDescent="0.25">
      <c r="A1746" s="9">
        <v>863882</v>
      </c>
      <c r="B1746" s="18">
        <f>VLOOKUP(C1746,FORNECEDORES!D:E,2,0)</f>
        <v>530375</v>
      </c>
      <c r="C1746" s="19" t="str">
        <f>VLOOKUP(D1746,FORNECEDORES!A:D,4,0)</f>
        <v>23.080.842/0001-04</v>
      </c>
      <c r="D1746" s="13" t="s">
        <v>4370</v>
      </c>
      <c r="E1746" s="20" t="str">
        <f t="shared" si="109"/>
        <v>04 0138</v>
      </c>
      <c r="F1746" s="28" t="s">
        <v>8627</v>
      </c>
      <c r="G1746" s="21" t="str">
        <f>VLOOKUP(E1746,'FILIAIS PETZ'!A:E,5,0)</f>
        <v>PETZ JOÃO FIRMINO</v>
      </c>
      <c r="H1746" s="20" t="str">
        <f>VLOOKUP(E1746,'FILIAIS PETZ'!A:D,4,0)</f>
        <v>JFIR-SP</v>
      </c>
      <c r="I1746" s="46">
        <v>45355</v>
      </c>
      <c r="J1746" s="9">
        <v>863882</v>
      </c>
      <c r="K1746" s="9" t="s">
        <v>9035</v>
      </c>
      <c r="L1746" s="29" t="s">
        <v>9973</v>
      </c>
      <c r="M1746" s="46">
        <v>45358</v>
      </c>
      <c r="N1746" s="46">
        <v>45392</v>
      </c>
      <c r="O1746" s="46">
        <v>45373</v>
      </c>
      <c r="P1746" s="9" t="s">
        <v>4990</v>
      </c>
      <c r="Q1746" s="9" t="s">
        <v>5029</v>
      </c>
      <c r="R1746" s="9" t="s">
        <v>4991</v>
      </c>
      <c r="S1746" s="9" t="s">
        <v>4983</v>
      </c>
      <c r="T1746" s="9" t="s">
        <v>32</v>
      </c>
      <c r="U1746" s="9" t="s">
        <v>5048</v>
      </c>
      <c r="V1746" s="9" t="s">
        <v>5048</v>
      </c>
      <c r="W1746" s="9" t="s">
        <v>5019</v>
      </c>
      <c r="X1746" s="9" t="s">
        <v>4985</v>
      </c>
      <c r="Y1746" s="9" t="s">
        <v>4980</v>
      </c>
      <c r="Z1746" s="9" t="s">
        <v>4980</v>
      </c>
      <c r="AA1746" s="9" t="s">
        <v>4989</v>
      </c>
      <c r="AB1746" s="9" t="s">
        <v>5066</v>
      </c>
      <c r="AC1746" s="9" t="s">
        <v>5006</v>
      </c>
      <c r="AD1746" s="9"/>
      <c r="AE1746" s="20" t="str">
        <f>VLOOKUP(E1746,'FILIAIS PETZ'!A:Q,17,0)</f>
        <v>SP3</v>
      </c>
      <c r="AF1746" s="20" t="str">
        <f>VLOOKUP(E1746,'FILIAIS PETZ'!A:Q,3,0)</f>
        <v>FELICIO</v>
      </c>
      <c r="AG1746" s="20" t="str">
        <f>VLOOKUP(E1746,'FILIAIS PETZ'!A:Q,2,0)</f>
        <v>R3</v>
      </c>
      <c r="AH1746" s="75">
        <v>850</v>
      </c>
      <c r="AI1746" s="16" t="s">
        <v>9969</v>
      </c>
      <c r="AJ1746" s="43">
        <f>VLOOKUP(E1746,'FILIAIS PETZ'!$A$2:$K$2000,11,0)</f>
        <v>18328118012972</v>
      </c>
      <c r="AK1746" s="44">
        <v>18328118012972</v>
      </c>
    </row>
    <row r="1747" spans="1:37" s="14" customFormat="1" ht="15" customHeight="1" thickBot="1" x14ac:dyDescent="0.25">
      <c r="A1747" s="9">
        <v>863883</v>
      </c>
      <c r="B1747" s="18">
        <f>VLOOKUP(C1747,FORNECEDORES!D:E,2,0)</f>
        <v>530375</v>
      </c>
      <c r="C1747" s="19" t="str">
        <f>VLOOKUP(D1747,FORNECEDORES!A:D,4,0)</f>
        <v>23.080.842/0001-04</v>
      </c>
      <c r="D1747" s="13" t="s">
        <v>4370</v>
      </c>
      <c r="E1747" s="20" t="str">
        <f t="shared" si="109"/>
        <v>04 0181</v>
      </c>
      <c r="F1747" s="28" t="s">
        <v>8969</v>
      </c>
      <c r="G1747" s="21" t="str">
        <f>VLOOKUP(E1747,'FILIAIS PETZ'!A:E,5,0)</f>
        <v>PETZ MAUA SHOPPING</v>
      </c>
      <c r="H1747" s="20" t="str">
        <f>VLOOKUP(E1747,'FILIAIS PETZ'!A:D,4,0)</f>
        <v>MAUA-SP</v>
      </c>
      <c r="I1747" s="46">
        <v>45355</v>
      </c>
      <c r="J1747" s="9">
        <v>863883</v>
      </c>
      <c r="K1747" s="9" t="s">
        <v>9035</v>
      </c>
      <c r="L1747" s="29" t="s">
        <v>9974</v>
      </c>
      <c r="M1747" s="46">
        <v>45358</v>
      </c>
      <c r="N1747" s="46">
        <v>45392</v>
      </c>
      <c r="O1747" s="46">
        <v>45373</v>
      </c>
      <c r="P1747" s="9" t="s">
        <v>4990</v>
      </c>
      <c r="Q1747" s="9" t="s">
        <v>5029</v>
      </c>
      <c r="R1747" s="9" t="s">
        <v>4991</v>
      </c>
      <c r="S1747" s="9" t="s">
        <v>4983</v>
      </c>
      <c r="T1747" s="9" t="s">
        <v>32</v>
      </c>
      <c r="U1747" s="9" t="s">
        <v>5048</v>
      </c>
      <c r="V1747" s="9" t="s">
        <v>5048</v>
      </c>
      <c r="W1747" s="9" t="s">
        <v>5019</v>
      </c>
      <c r="X1747" s="9" t="s">
        <v>4985</v>
      </c>
      <c r="Y1747" s="9" t="s">
        <v>4980</v>
      </c>
      <c r="Z1747" s="9" t="s">
        <v>4980</v>
      </c>
      <c r="AA1747" s="9" t="s">
        <v>4989</v>
      </c>
      <c r="AB1747" s="9" t="s">
        <v>5066</v>
      </c>
      <c r="AC1747" s="9" t="s">
        <v>5006</v>
      </c>
      <c r="AD1747" s="9"/>
      <c r="AE1747" s="20" t="str">
        <f>VLOOKUP(E1747,'FILIAIS PETZ'!A:Q,17,0)</f>
        <v>SP3</v>
      </c>
      <c r="AF1747" s="20" t="str">
        <f>VLOOKUP(E1747,'FILIAIS PETZ'!A:Q,3,0)</f>
        <v>FELICIO</v>
      </c>
      <c r="AG1747" s="20" t="str">
        <f>VLOOKUP(E1747,'FILIAIS PETZ'!A:Q,2,0)</f>
        <v>R3</v>
      </c>
      <c r="AH1747" s="75">
        <v>850</v>
      </c>
      <c r="AI1747" s="16" t="s">
        <v>9969</v>
      </c>
      <c r="AJ1747" s="43">
        <f>VLOOKUP(E1747,'FILIAIS PETZ'!$A$2:$K$2000,11,0)</f>
        <v>18328118016617</v>
      </c>
      <c r="AK1747" s="44">
        <v>18328118016617</v>
      </c>
    </row>
    <row r="1748" spans="1:37" s="14" customFormat="1" ht="15" customHeight="1" thickBot="1" x14ac:dyDescent="0.25">
      <c r="A1748" s="9">
        <v>863884</v>
      </c>
      <c r="B1748" s="18">
        <f>VLOOKUP(C1748,FORNECEDORES!D:E,2,0)</f>
        <v>530375</v>
      </c>
      <c r="C1748" s="19" t="str">
        <f>VLOOKUP(D1748,FORNECEDORES!A:D,4,0)</f>
        <v>23.080.842/0001-04</v>
      </c>
      <c r="D1748" s="13" t="s">
        <v>4370</v>
      </c>
      <c r="E1748" s="20" t="str">
        <f t="shared" si="109"/>
        <v>04 0068</v>
      </c>
      <c r="F1748" s="28" t="s">
        <v>8958</v>
      </c>
      <c r="G1748" s="21" t="str">
        <f>VLOOKUP(E1748,'FILIAIS PETZ'!A:E,5,0)</f>
        <v>PETZ PEREIRA BARRETO</v>
      </c>
      <c r="H1748" s="20" t="str">
        <f>VLOOKUP(E1748,'FILIAIS PETZ'!A:D,4,0)</f>
        <v>PBAR-SP</v>
      </c>
      <c r="I1748" s="46">
        <v>45355</v>
      </c>
      <c r="J1748" s="9">
        <v>863884</v>
      </c>
      <c r="K1748" s="9" t="s">
        <v>9035</v>
      </c>
      <c r="L1748" s="29" t="s">
        <v>9975</v>
      </c>
      <c r="M1748" s="46">
        <v>45358</v>
      </c>
      <c r="N1748" s="46">
        <v>45392</v>
      </c>
      <c r="O1748" s="46">
        <v>45373</v>
      </c>
      <c r="P1748" s="9" t="s">
        <v>4990</v>
      </c>
      <c r="Q1748" s="9" t="s">
        <v>5029</v>
      </c>
      <c r="R1748" s="9" t="s">
        <v>4991</v>
      </c>
      <c r="S1748" s="9" t="s">
        <v>4983</v>
      </c>
      <c r="T1748" s="9" t="s">
        <v>32</v>
      </c>
      <c r="U1748" s="9" t="s">
        <v>5048</v>
      </c>
      <c r="V1748" s="9" t="s">
        <v>5048</v>
      </c>
      <c r="W1748" s="9" t="s">
        <v>5019</v>
      </c>
      <c r="X1748" s="9" t="s">
        <v>4985</v>
      </c>
      <c r="Y1748" s="9" t="s">
        <v>4980</v>
      </c>
      <c r="Z1748" s="9" t="s">
        <v>4980</v>
      </c>
      <c r="AA1748" s="9" t="s">
        <v>4989</v>
      </c>
      <c r="AB1748" s="9" t="s">
        <v>5066</v>
      </c>
      <c r="AC1748" s="9" t="s">
        <v>5006</v>
      </c>
      <c r="AD1748" s="9"/>
      <c r="AE1748" s="20" t="str">
        <f>VLOOKUP(E1748,'FILIAIS PETZ'!A:Q,17,0)</f>
        <v>SP3</v>
      </c>
      <c r="AF1748" s="20" t="str">
        <f>VLOOKUP(E1748,'FILIAIS PETZ'!A:Q,3,0)</f>
        <v>FELICIO</v>
      </c>
      <c r="AG1748" s="20" t="str">
        <f>VLOOKUP(E1748,'FILIAIS PETZ'!A:Q,2,0)</f>
        <v>R3</v>
      </c>
      <c r="AH1748" s="75">
        <v>850</v>
      </c>
      <c r="AI1748" s="16" t="s">
        <v>9969</v>
      </c>
      <c r="AJ1748" s="43">
        <f>VLOOKUP(E1748,'FILIAIS PETZ'!$A$2:$K$2000,11,0)</f>
        <v>18328118007111</v>
      </c>
      <c r="AK1748" s="44">
        <v>18328118007111</v>
      </c>
    </row>
    <row r="1749" spans="1:37" s="14" customFormat="1" ht="15" customHeight="1" thickBot="1" x14ac:dyDescent="0.25">
      <c r="A1749" s="9">
        <v>863887</v>
      </c>
      <c r="B1749" s="18">
        <f>VLOOKUP(C1749,FORNECEDORES!D:E,2,0)</f>
        <v>530375</v>
      </c>
      <c r="C1749" s="19" t="str">
        <f>VLOOKUP(D1749,FORNECEDORES!A:D,4,0)</f>
        <v>23.080.842/0001-04</v>
      </c>
      <c r="D1749" s="13" t="s">
        <v>4370</v>
      </c>
      <c r="E1749" s="20" t="str">
        <f t="shared" si="109"/>
        <v>04 0116</v>
      </c>
      <c r="F1749" s="28" t="s">
        <v>8970</v>
      </c>
      <c r="G1749" s="21" t="str">
        <f>VLOOKUP(E1749,'FILIAIS PETZ'!A:E,5,0)</f>
        <v>PETZ SANTO ANDRE DOM PEDRO</v>
      </c>
      <c r="H1749" s="20" t="str">
        <f>VLOOKUP(E1749,'FILIAIS PETZ'!A:D,4,0)</f>
        <v>SADP-SP</v>
      </c>
      <c r="I1749" s="46">
        <v>45355</v>
      </c>
      <c r="J1749" s="9">
        <v>863887</v>
      </c>
      <c r="K1749" s="9" t="s">
        <v>9035</v>
      </c>
      <c r="L1749" s="29" t="s">
        <v>9976</v>
      </c>
      <c r="M1749" s="46">
        <v>45358</v>
      </c>
      <c r="N1749" s="46">
        <v>45392</v>
      </c>
      <c r="O1749" s="46">
        <v>45373</v>
      </c>
      <c r="P1749" s="9" t="s">
        <v>4990</v>
      </c>
      <c r="Q1749" s="9" t="s">
        <v>5029</v>
      </c>
      <c r="R1749" s="9" t="s">
        <v>4991</v>
      </c>
      <c r="S1749" s="9" t="s">
        <v>4983</v>
      </c>
      <c r="T1749" s="9" t="s">
        <v>32</v>
      </c>
      <c r="U1749" s="9" t="s">
        <v>5048</v>
      </c>
      <c r="V1749" s="9" t="s">
        <v>5048</v>
      </c>
      <c r="W1749" s="9" t="s">
        <v>5019</v>
      </c>
      <c r="X1749" s="9" t="s">
        <v>4985</v>
      </c>
      <c r="Y1749" s="9" t="s">
        <v>4980</v>
      </c>
      <c r="Z1749" s="9" t="s">
        <v>4980</v>
      </c>
      <c r="AA1749" s="9" t="s">
        <v>4989</v>
      </c>
      <c r="AB1749" s="9" t="s">
        <v>5066</v>
      </c>
      <c r="AC1749" s="9" t="s">
        <v>5006</v>
      </c>
      <c r="AD1749" s="9"/>
      <c r="AE1749" s="20" t="str">
        <f>VLOOKUP(E1749,'FILIAIS PETZ'!A:Q,17,0)</f>
        <v>SP3</v>
      </c>
      <c r="AF1749" s="20" t="str">
        <f>VLOOKUP(E1749,'FILIAIS PETZ'!A:Q,3,0)</f>
        <v>FELICIO</v>
      </c>
      <c r="AG1749" s="20" t="str">
        <f>VLOOKUP(E1749,'FILIAIS PETZ'!A:Q,2,0)</f>
        <v>R3</v>
      </c>
      <c r="AH1749" s="75">
        <v>850</v>
      </c>
      <c r="AI1749" s="16" t="s">
        <v>9969</v>
      </c>
      <c r="AJ1749" s="43">
        <f>VLOOKUP(E1749,'FILIAIS PETZ'!$A$2:$K$2000,11,0)</f>
        <v>18328118011062</v>
      </c>
      <c r="AK1749" s="44">
        <v>18328118011062</v>
      </c>
    </row>
    <row r="1750" spans="1:37" s="14" customFormat="1" ht="15" customHeight="1" thickBot="1" x14ac:dyDescent="0.25">
      <c r="A1750" s="9">
        <v>863888</v>
      </c>
      <c r="B1750" s="18">
        <f>VLOOKUP(C1750,FORNECEDORES!D:E,2,0)</f>
        <v>530375</v>
      </c>
      <c r="C1750" s="19" t="str">
        <f>VLOOKUP(D1750,FORNECEDORES!A:D,4,0)</f>
        <v>23.080.842/0001-04</v>
      </c>
      <c r="D1750" s="13" t="s">
        <v>4370</v>
      </c>
      <c r="E1750" s="20" t="str">
        <f t="shared" si="109"/>
        <v>04 0003</v>
      </c>
      <c r="F1750" s="28" t="s">
        <v>8971</v>
      </c>
      <c r="G1750" s="21" t="str">
        <f>VLOOKUP(E1750,'FILIAIS PETZ'!A:E,5,0)</f>
        <v>PETZ SAO BERNARDO</v>
      </c>
      <c r="H1750" s="20" t="str">
        <f>VLOOKUP(E1750,'FILIAIS PETZ'!A:D,4,0)</f>
        <v>SBCA-SP</v>
      </c>
      <c r="I1750" s="46">
        <v>45355</v>
      </c>
      <c r="J1750" s="9">
        <v>863888</v>
      </c>
      <c r="K1750" s="9" t="s">
        <v>9035</v>
      </c>
      <c r="L1750" s="29" t="s">
        <v>9977</v>
      </c>
      <c r="M1750" s="46">
        <v>45358</v>
      </c>
      <c r="N1750" s="46">
        <v>45392</v>
      </c>
      <c r="O1750" s="46">
        <v>45373</v>
      </c>
      <c r="P1750" s="9" t="s">
        <v>4990</v>
      </c>
      <c r="Q1750" s="9" t="s">
        <v>5029</v>
      </c>
      <c r="R1750" s="9" t="s">
        <v>4991</v>
      </c>
      <c r="S1750" s="9" t="s">
        <v>4983</v>
      </c>
      <c r="T1750" s="9" t="s">
        <v>32</v>
      </c>
      <c r="U1750" s="9" t="s">
        <v>5048</v>
      </c>
      <c r="V1750" s="9" t="s">
        <v>5048</v>
      </c>
      <c r="W1750" s="9" t="s">
        <v>5019</v>
      </c>
      <c r="X1750" s="9" t="s">
        <v>4985</v>
      </c>
      <c r="Y1750" s="9" t="s">
        <v>4980</v>
      </c>
      <c r="Z1750" s="9" t="s">
        <v>4980</v>
      </c>
      <c r="AA1750" s="9" t="s">
        <v>4989</v>
      </c>
      <c r="AB1750" s="9" t="s">
        <v>5066</v>
      </c>
      <c r="AC1750" s="9" t="s">
        <v>5006</v>
      </c>
      <c r="AD1750" s="9"/>
      <c r="AE1750" s="20" t="str">
        <f>VLOOKUP(E1750,'FILIAIS PETZ'!A:Q,17,0)</f>
        <v>SP3</v>
      </c>
      <c r="AF1750" s="20" t="str">
        <f>VLOOKUP(E1750,'FILIAIS PETZ'!A:Q,3,0)</f>
        <v>FELICIO</v>
      </c>
      <c r="AG1750" s="20" t="str">
        <f>VLOOKUP(E1750,'FILIAIS PETZ'!A:Q,2,0)</f>
        <v>R3</v>
      </c>
      <c r="AH1750" s="75">
        <v>850</v>
      </c>
      <c r="AI1750" s="16" t="s">
        <v>9969</v>
      </c>
      <c r="AJ1750" s="43">
        <f>VLOOKUP(E1750,'FILIAIS PETZ'!$A$2:$K$2000,11,0)</f>
        <v>18328118002152</v>
      </c>
      <c r="AK1750" s="44">
        <v>18328118002152</v>
      </c>
    </row>
    <row r="1751" spans="1:37" s="14" customFormat="1" ht="15" customHeight="1" thickBot="1" x14ac:dyDescent="0.25">
      <c r="A1751" s="9">
        <v>863889</v>
      </c>
      <c r="B1751" s="18">
        <f>VLOOKUP(C1751,FORNECEDORES!D:E,2,0)</f>
        <v>530375</v>
      </c>
      <c r="C1751" s="19" t="str">
        <f>VLOOKUP(D1751,FORNECEDORES!A:D,4,0)</f>
        <v>23.080.842/0001-04</v>
      </c>
      <c r="D1751" s="13" t="s">
        <v>4370</v>
      </c>
      <c r="E1751" s="20" t="str">
        <f t="shared" si="109"/>
        <v>04 0017</v>
      </c>
      <c r="F1751" s="28" t="s">
        <v>8713</v>
      </c>
      <c r="G1751" s="21" t="str">
        <f>VLOOKUP(E1751,'FILIAIS PETZ'!A:E,5,0)</f>
        <v>PETZ CARREFOUR SAO CAETANO</v>
      </c>
      <c r="H1751" s="20" t="str">
        <f>VLOOKUP(E1751,'FILIAIS PETZ'!A:D,4,0)</f>
        <v>SCSU-SP</v>
      </c>
      <c r="I1751" s="46">
        <v>45355</v>
      </c>
      <c r="J1751" s="9">
        <v>863889</v>
      </c>
      <c r="K1751" s="9" t="s">
        <v>9035</v>
      </c>
      <c r="L1751" s="29" t="s">
        <v>9978</v>
      </c>
      <c r="M1751" s="46">
        <v>45358</v>
      </c>
      <c r="N1751" s="46">
        <v>45392</v>
      </c>
      <c r="O1751" s="46">
        <v>45373</v>
      </c>
      <c r="P1751" s="9" t="s">
        <v>4990</v>
      </c>
      <c r="Q1751" s="9" t="s">
        <v>5029</v>
      </c>
      <c r="R1751" s="9" t="s">
        <v>4991</v>
      </c>
      <c r="S1751" s="9" t="s">
        <v>4983</v>
      </c>
      <c r="T1751" s="9" t="s">
        <v>32</v>
      </c>
      <c r="U1751" s="9" t="s">
        <v>5048</v>
      </c>
      <c r="V1751" s="9" t="s">
        <v>5048</v>
      </c>
      <c r="W1751" s="9" t="s">
        <v>5019</v>
      </c>
      <c r="X1751" s="9" t="s">
        <v>4985</v>
      </c>
      <c r="Y1751" s="9" t="s">
        <v>4980</v>
      </c>
      <c r="Z1751" s="9" t="s">
        <v>4980</v>
      </c>
      <c r="AA1751" s="9" t="s">
        <v>4989</v>
      </c>
      <c r="AB1751" s="9" t="s">
        <v>5066</v>
      </c>
      <c r="AC1751" s="9" t="s">
        <v>5006</v>
      </c>
      <c r="AD1751" s="9"/>
      <c r="AE1751" s="20" t="str">
        <f>VLOOKUP(E1751,'FILIAIS PETZ'!A:Q,17,0)</f>
        <v>SP3</v>
      </c>
      <c r="AF1751" s="20" t="str">
        <f>VLOOKUP(E1751,'FILIAIS PETZ'!A:Q,3,0)</f>
        <v>FELICIO</v>
      </c>
      <c r="AG1751" s="20" t="str">
        <f>VLOOKUP(E1751,'FILIAIS PETZ'!A:Q,2,0)</f>
        <v>R3</v>
      </c>
      <c r="AH1751" s="75">
        <v>850</v>
      </c>
      <c r="AI1751" s="16" t="s">
        <v>9969</v>
      </c>
      <c r="AJ1751" s="43">
        <f>VLOOKUP(E1751,'FILIAIS PETZ'!$A$2:$K$2000,11,0)</f>
        <v>18328118000532</v>
      </c>
      <c r="AK1751" s="44">
        <v>18328118000532</v>
      </c>
    </row>
    <row r="1752" spans="1:37" s="14" customFormat="1" ht="15" customHeight="1" thickBot="1" x14ac:dyDescent="0.25">
      <c r="A1752" s="9">
        <v>863890</v>
      </c>
      <c r="B1752" s="18">
        <f>VLOOKUP(C1752,FORNECEDORES!D:E,2,0)</f>
        <v>530375</v>
      </c>
      <c r="C1752" s="19" t="str">
        <f>VLOOKUP(D1752,FORNECEDORES!A:D,4,0)</f>
        <v>23.080.842/0001-04</v>
      </c>
      <c r="D1752" s="13" t="s">
        <v>4370</v>
      </c>
      <c r="E1752" s="20" t="str">
        <f t="shared" si="109"/>
        <v>04 0258</v>
      </c>
      <c r="F1752" s="28" t="s">
        <v>8972</v>
      </c>
      <c r="G1752" s="21" t="str">
        <f>VLOOKUP(E1752,'FILIAIS PETZ'!A:E,5,0)</f>
        <v xml:space="preserve">PETZ SHOPPING GRAND PLAZA </v>
      </c>
      <c r="H1752" s="20" t="str">
        <f>VLOOKUP(E1752,'FILIAIS PETZ'!A:D,4,0)</f>
        <v>SGPZ-SP</v>
      </c>
      <c r="I1752" s="46">
        <v>45355</v>
      </c>
      <c r="J1752" s="9">
        <v>863890</v>
      </c>
      <c r="K1752" s="9" t="s">
        <v>9035</v>
      </c>
      <c r="L1752" s="29" t="s">
        <v>9979</v>
      </c>
      <c r="M1752" s="46">
        <v>45358</v>
      </c>
      <c r="N1752" s="46">
        <v>45392</v>
      </c>
      <c r="O1752" s="46">
        <v>45373</v>
      </c>
      <c r="P1752" s="9" t="s">
        <v>4990</v>
      </c>
      <c r="Q1752" s="9" t="s">
        <v>5029</v>
      </c>
      <c r="R1752" s="9" t="s">
        <v>4991</v>
      </c>
      <c r="S1752" s="9" t="s">
        <v>4983</v>
      </c>
      <c r="T1752" s="9" t="s">
        <v>32</v>
      </c>
      <c r="U1752" s="9" t="s">
        <v>5048</v>
      </c>
      <c r="V1752" s="9" t="s">
        <v>5048</v>
      </c>
      <c r="W1752" s="9" t="s">
        <v>5019</v>
      </c>
      <c r="X1752" s="9" t="s">
        <v>4985</v>
      </c>
      <c r="Y1752" s="9" t="s">
        <v>4980</v>
      </c>
      <c r="Z1752" s="9" t="s">
        <v>4980</v>
      </c>
      <c r="AA1752" s="9" t="s">
        <v>4989</v>
      </c>
      <c r="AB1752" s="9" t="s">
        <v>5066</v>
      </c>
      <c r="AC1752" s="9" t="s">
        <v>5006</v>
      </c>
      <c r="AD1752" s="9"/>
      <c r="AE1752" s="20" t="str">
        <f>VLOOKUP(E1752,'FILIAIS PETZ'!A:Q,17,0)</f>
        <v>SP3</v>
      </c>
      <c r="AF1752" s="20" t="str">
        <f>VLOOKUP(E1752,'FILIAIS PETZ'!A:Q,3,0)</f>
        <v>FELICIO</v>
      </c>
      <c r="AG1752" s="20" t="str">
        <f>VLOOKUP(E1752,'FILIAIS PETZ'!A:Q,2,0)</f>
        <v>R3</v>
      </c>
      <c r="AH1752" s="75">
        <v>850</v>
      </c>
      <c r="AI1752" s="16" t="s">
        <v>9969</v>
      </c>
      <c r="AJ1752" s="43" t="str">
        <f>VLOOKUP(E1752,'FILIAIS PETZ'!$A$2:$K$2000,11,0)</f>
        <v>18.328.118/0249-89</v>
      </c>
      <c r="AK1752" s="44" t="s">
        <v>9091</v>
      </c>
    </row>
    <row r="1753" spans="1:37" s="14" customFormat="1" ht="15" customHeight="1" thickBot="1" x14ac:dyDescent="0.25">
      <c r="A1753" s="9">
        <v>863891</v>
      </c>
      <c r="B1753" s="18">
        <f>VLOOKUP(C1753,FORNECEDORES!D:E,2,0)</f>
        <v>530375</v>
      </c>
      <c r="C1753" s="19" t="str">
        <f>VLOOKUP(D1753,FORNECEDORES!A:D,4,0)</f>
        <v>23.080.842/0001-04</v>
      </c>
      <c r="D1753" s="13" t="s">
        <v>4370</v>
      </c>
      <c r="E1753" s="20" t="str">
        <f t="shared" si="109"/>
        <v>04 0243</v>
      </c>
      <c r="F1753" s="28" t="s">
        <v>8973</v>
      </c>
      <c r="G1753" s="21" t="str">
        <f>VLOOKUP(E1753,'FILIAIS PETZ'!A:E,5,0)</f>
        <v>PETZ SHOPPING GOLDEN SQUARE</v>
      </c>
      <c r="H1753" s="20" t="str">
        <f>VLOOKUP(E1753,'FILIAIS PETZ'!A:D,4,0)</f>
        <v>SGSQ-SP</v>
      </c>
      <c r="I1753" s="46">
        <v>45355</v>
      </c>
      <c r="J1753" s="9">
        <v>863891</v>
      </c>
      <c r="K1753" s="9" t="s">
        <v>9035</v>
      </c>
      <c r="L1753" s="29" t="s">
        <v>9980</v>
      </c>
      <c r="M1753" s="46">
        <v>45358</v>
      </c>
      <c r="N1753" s="46">
        <v>45392</v>
      </c>
      <c r="O1753" s="46">
        <v>45373</v>
      </c>
      <c r="P1753" s="9" t="s">
        <v>4990</v>
      </c>
      <c r="Q1753" s="9" t="s">
        <v>5029</v>
      </c>
      <c r="R1753" s="9" t="s">
        <v>4991</v>
      </c>
      <c r="S1753" s="9" t="s">
        <v>4983</v>
      </c>
      <c r="T1753" s="9" t="s">
        <v>32</v>
      </c>
      <c r="U1753" s="9" t="s">
        <v>5048</v>
      </c>
      <c r="V1753" s="9" t="s">
        <v>5048</v>
      </c>
      <c r="W1753" s="9" t="s">
        <v>5019</v>
      </c>
      <c r="X1753" s="9" t="s">
        <v>4985</v>
      </c>
      <c r="Y1753" s="9" t="s">
        <v>4980</v>
      </c>
      <c r="Z1753" s="9" t="s">
        <v>4980</v>
      </c>
      <c r="AA1753" s="9" t="s">
        <v>4989</v>
      </c>
      <c r="AB1753" s="9" t="s">
        <v>5066</v>
      </c>
      <c r="AC1753" s="9" t="s">
        <v>5006</v>
      </c>
      <c r="AD1753" s="9"/>
      <c r="AE1753" s="20" t="str">
        <f>VLOOKUP(E1753,'FILIAIS PETZ'!A:Q,17,0)</f>
        <v>SP3</v>
      </c>
      <c r="AF1753" s="20" t="str">
        <f>VLOOKUP(E1753,'FILIAIS PETZ'!A:Q,3,0)</f>
        <v>FELICIO</v>
      </c>
      <c r="AG1753" s="20" t="str">
        <f>VLOOKUP(E1753,'FILIAIS PETZ'!A:Q,2,0)</f>
        <v>R3</v>
      </c>
      <c r="AH1753" s="75">
        <v>850</v>
      </c>
      <c r="AI1753" s="16" t="s">
        <v>9969</v>
      </c>
      <c r="AJ1753" s="43" t="str">
        <f>VLOOKUP(E1753,'FILIAIS PETZ'!$A$2:$K$2000,11,0)</f>
        <v>18.328.118/0229-35</v>
      </c>
      <c r="AK1753" s="44" t="s">
        <v>9061</v>
      </c>
    </row>
    <row r="1754" spans="1:37" s="14" customFormat="1" ht="15" customHeight="1" thickBot="1" x14ac:dyDescent="0.25">
      <c r="A1754" s="9">
        <v>863892</v>
      </c>
      <c r="B1754" s="18">
        <f>VLOOKUP(C1754,FORNECEDORES!D:E,2,0)</f>
        <v>530375</v>
      </c>
      <c r="C1754" s="19" t="str">
        <f>VLOOKUP(D1754,FORNECEDORES!A:D,4,0)</f>
        <v>23.080.842/0001-04</v>
      </c>
      <c r="D1754" s="13" t="s">
        <v>4370</v>
      </c>
      <c r="E1754" s="20" t="str">
        <f t="shared" si="109"/>
        <v>04 0044</v>
      </c>
      <c r="F1754" s="28" t="s">
        <v>8974</v>
      </c>
      <c r="G1754" s="21" t="str">
        <f>VLOOKUP(E1754,'FILIAIS PETZ'!A:E,5,0)</f>
        <v>PETZ SANTO ANDRE</v>
      </c>
      <c r="H1754" s="20" t="str">
        <f>VLOOKUP(E1754,'FILIAIS PETZ'!A:D,4,0)</f>
        <v>STAD-SP</v>
      </c>
      <c r="I1754" s="46">
        <v>45355</v>
      </c>
      <c r="J1754" s="9">
        <v>863892</v>
      </c>
      <c r="K1754" s="9" t="s">
        <v>9035</v>
      </c>
      <c r="L1754" s="29" t="s">
        <v>9981</v>
      </c>
      <c r="M1754" s="46">
        <v>45358</v>
      </c>
      <c r="N1754" s="46">
        <v>45392</v>
      </c>
      <c r="O1754" s="46">
        <v>45373</v>
      </c>
      <c r="P1754" s="9" t="s">
        <v>4990</v>
      </c>
      <c r="Q1754" s="9" t="s">
        <v>5029</v>
      </c>
      <c r="R1754" s="9" t="s">
        <v>4991</v>
      </c>
      <c r="S1754" s="9" t="s">
        <v>4983</v>
      </c>
      <c r="T1754" s="9" t="s">
        <v>32</v>
      </c>
      <c r="U1754" s="9" t="s">
        <v>5048</v>
      </c>
      <c r="V1754" s="9" t="s">
        <v>5048</v>
      </c>
      <c r="W1754" s="9" t="s">
        <v>5019</v>
      </c>
      <c r="X1754" s="9" t="s">
        <v>4985</v>
      </c>
      <c r="Y1754" s="9" t="s">
        <v>4980</v>
      </c>
      <c r="Z1754" s="9" t="s">
        <v>4980</v>
      </c>
      <c r="AA1754" s="9" t="s">
        <v>4989</v>
      </c>
      <c r="AB1754" s="9" t="s">
        <v>5066</v>
      </c>
      <c r="AC1754" s="9" t="s">
        <v>5006</v>
      </c>
      <c r="AD1754" s="9"/>
      <c r="AE1754" s="20" t="str">
        <f>VLOOKUP(E1754,'FILIAIS PETZ'!A:Q,17,0)</f>
        <v>SP3</v>
      </c>
      <c r="AF1754" s="20" t="str">
        <f>VLOOKUP(E1754,'FILIAIS PETZ'!A:Q,3,0)</f>
        <v>FELICIO</v>
      </c>
      <c r="AG1754" s="20" t="str">
        <f>VLOOKUP(E1754,'FILIAIS PETZ'!A:Q,2,0)</f>
        <v>R3</v>
      </c>
      <c r="AH1754" s="75">
        <v>850</v>
      </c>
      <c r="AI1754" s="16" t="s">
        <v>9969</v>
      </c>
      <c r="AJ1754" s="43">
        <f>VLOOKUP(E1754,'FILIAIS PETZ'!$A$2:$K$2000,11,0)</f>
        <v>18328118004600</v>
      </c>
      <c r="AK1754" s="44">
        <v>18328118004600</v>
      </c>
    </row>
    <row r="1755" spans="1:37" s="14" customFormat="1" ht="15" customHeight="1" thickBot="1" x14ac:dyDescent="0.25">
      <c r="A1755" s="9">
        <v>863893</v>
      </c>
      <c r="B1755" s="18">
        <f>VLOOKUP(C1755,FORNECEDORES!D:E,2,0)</f>
        <v>55666</v>
      </c>
      <c r="C1755" s="19" t="str">
        <f>VLOOKUP(D1755,FORNECEDORES!A:D,4,0)</f>
        <v>33.045.885/0001-02</v>
      </c>
      <c r="D1755" s="13" t="s">
        <v>2848</v>
      </c>
      <c r="E1755" s="20" t="str">
        <f t="shared" si="109"/>
        <v>04 0135</v>
      </c>
      <c r="F1755" s="28" t="s">
        <v>8712</v>
      </c>
      <c r="G1755" s="21" t="str">
        <f>VLOOKUP(E1755,'FILIAIS PETZ'!A:E,5,0)</f>
        <v>PETZ CARREFOUR ANCHIETA</v>
      </c>
      <c r="H1755" s="20" t="str">
        <f>VLOOKUP(E1755,'FILIAIS PETZ'!A:D,4,0)</f>
        <v>ANCH-SP</v>
      </c>
      <c r="I1755" s="46">
        <v>45355</v>
      </c>
      <c r="J1755" s="9">
        <v>863893</v>
      </c>
      <c r="K1755" s="9" t="s">
        <v>9035</v>
      </c>
      <c r="L1755" s="29" t="s">
        <v>9982</v>
      </c>
      <c r="M1755" s="46">
        <v>45371</v>
      </c>
      <c r="N1755" s="46">
        <v>45399</v>
      </c>
      <c r="O1755" s="46">
        <v>45376</v>
      </c>
      <c r="P1755" s="9" t="s">
        <v>4990</v>
      </c>
      <c r="Q1755" s="9" t="s">
        <v>5029</v>
      </c>
      <c r="R1755" s="9" t="s">
        <v>4991</v>
      </c>
      <c r="S1755" s="9" t="s">
        <v>4983</v>
      </c>
      <c r="T1755" s="9" t="s">
        <v>32</v>
      </c>
      <c r="U1755" s="9" t="s">
        <v>5048</v>
      </c>
      <c r="V1755" s="9" t="s">
        <v>5048</v>
      </c>
      <c r="W1755" s="9" t="s">
        <v>5019</v>
      </c>
      <c r="X1755" s="9" t="s">
        <v>4992</v>
      </c>
      <c r="Y1755" s="9" t="s">
        <v>4980</v>
      </c>
      <c r="Z1755" s="9" t="s">
        <v>4980</v>
      </c>
      <c r="AA1755" s="9" t="s">
        <v>4992</v>
      </c>
      <c r="AB1755" s="9" t="s">
        <v>5066</v>
      </c>
      <c r="AC1755" s="9" t="s">
        <v>5006</v>
      </c>
      <c r="AD1755" s="9"/>
      <c r="AE1755" s="20" t="str">
        <f>VLOOKUP(E1755,'FILIAIS PETZ'!A:Q,17,0)</f>
        <v>SP3</v>
      </c>
      <c r="AF1755" s="20" t="str">
        <f>VLOOKUP(E1755,'FILIAIS PETZ'!A:Q,3,0)</f>
        <v>FELICIO</v>
      </c>
      <c r="AG1755" s="20" t="str">
        <f>VLOOKUP(E1755,'FILIAIS PETZ'!A:Q,2,0)</f>
        <v>R3</v>
      </c>
      <c r="AH1755" s="75">
        <v>1200</v>
      </c>
      <c r="AI1755" s="16" t="s">
        <v>9966</v>
      </c>
      <c r="AJ1755" s="43">
        <f>VLOOKUP(E1755,'FILIAIS PETZ'!$A$2:$K$2000,11,0)</f>
        <v>18328118012549</v>
      </c>
      <c r="AK1755" s="44">
        <v>18328118012549</v>
      </c>
    </row>
    <row r="1756" spans="1:37" s="14" customFormat="1" ht="15" customHeight="1" thickBot="1" x14ac:dyDescent="0.25">
      <c r="A1756" s="9">
        <v>863894</v>
      </c>
      <c r="B1756" s="18">
        <f>VLOOKUP(C1756,FORNECEDORES!D:E,2,0)</f>
        <v>55666</v>
      </c>
      <c r="C1756" s="19" t="str">
        <f>VLOOKUP(D1756,FORNECEDORES!A:D,4,0)</f>
        <v>33.045.885/0001-02</v>
      </c>
      <c r="D1756" s="13" t="s">
        <v>2848</v>
      </c>
      <c r="E1756" s="20" t="str">
        <f t="shared" si="109"/>
        <v>04 0247</v>
      </c>
      <c r="F1756" s="28" t="s">
        <v>8967</v>
      </c>
      <c r="G1756" s="21" t="str">
        <f>VLOOKUP(E1756,'FILIAIS PETZ'!A:E,5,0)</f>
        <v>PETZ AV GOIÁS</v>
      </c>
      <c r="H1756" s="20" t="str">
        <f>VLOOKUP(E1756,'FILIAIS PETZ'!A:D,4,0)</f>
        <v>AVGO-SP</v>
      </c>
      <c r="I1756" s="46">
        <v>45355</v>
      </c>
      <c r="J1756" s="9">
        <v>863894</v>
      </c>
      <c r="K1756" s="9" t="s">
        <v>9035</v>
      </c>
      <c r="L1756" s="29" t="s">
        <v>9983</v>
      </c>
      <c r="M1756" s="46">
        <v>45371</v>
      </c>
      <c r="N1756" s="46">
        <v>45399</v>
      </c>
      <c r="O1756" s="46">
        <v>45376</v>
      </c>
      <c r="P1756" s="9" t="s">
        <v>4990</v>
      </c>
      <c r="Q1756" s="9" t="s">
        <v>5029</v>
      </c>
      <c r="R1756" s="9" t="s">
        <v>4991</v>
      </c>
      <c r="S1756" s="9" t="s">
        <v>4983</v>
      </c>
      <c r="T1756" s="9" t="s">
        <v>32</v>
      </c>
      <c r="U1756" s="9" t="s">
        <v>5048</v>
      </c>
      <c r="V1756" s="9" t="s">
        <v>5048</v>
      </c>
      <c r="W1756" s="9" t="s">
        <v>5019</v>
      </c>
      <c r="X1756" s="9" t="s">
        <v>4992</v>
      </c>
      <c r="Y1756" s="9" t="s">
        <v>4980</v>
      </c>
      <c r="Z1756" s="9" t="s">
        <v>4980</v>
      </c>
      <c r="AA1756" s="9" t="s">
        <v>4992</v>
      </c>
      <c r="AB1756" s="9" t="s">
        <v>5066</v>
      </c>
      <c r="AC1756" s="9" t="s">
        <v>5006</v>
      </c>
      <c r="AD1756" s="9"/>
      <c r="AE1756" s="20" t="str">
        <f>VLOOKUP(E1756,'FILIAIS PETZ'!A:Q,17,0)</f>
        <v>SP3</v>
      </c>
      <c r="AF1756" s="20" t="str">
        <f>VLOOKUP(E1756,'FILIAIS PETZ'!A:Q,3,0)</f>
        <v>FELICIO</v>
      </c>
      <c r="AG1756" s="20" t="str">
        <f>VLOOKUP(E1756,'FILIAIS PETZ'!A:Q,2,0)</f>
        <v>R3</v>
      </c>
      <c r="AH1756" s="75">
        <v>1200</v>
      </c>
      <c r="AI1756" s="16" t="s">
        <v>9966</v>
      </c>
      <c r="AJ1756" s="43" t="str">
        <f>VLOOKUP(E1756,'FILIAIS PETZ'!$A$2:$K$2000,11,0)</f>
        <v>18.328.118/0236-64</v>
      </c>
      <c r="AK1756" s="44" t="s">
        <v>9093</v>
      </c>
    </row>
    <row r="1757" spans="1:37" s="14" customFormat="1" ht="15" customHeight="1" thickBot="1" x14ac:dyDescent="0.25">
      <c r="A1757" s="9">
        <v>863895</v>
      </c>
      <c r="B1757" s="18">
        <f>VLOOKUP(C1757,FORNECEDORES!D:E,2,0)</f>
        <v>55666</v>
      </c>
      <c r="C1757" s="19" t="str">
        <f>VLOOKUP(D1757,FORNECEDORES!A:D,4,0)</f>
        <v>33.045.885/0001-02</v>
      </c>
      <c r="D1757" s="13" t="s">
        <v>2848</v>
      </c>
      <c r="E1757" s="20" t="str">
        <f t="shared" si="109"/>
        <v>04 0024</v>
      </c>
      <c r="F1757" s="28" t="s">
        <v>8626</v>
      </c>
      <c r="G1757" s="21" t="str">
        <f>VLOOKUP(E1757,'FILIAIS PETZ'!A:E,5,0)</f>
        <v>PETZ DIADEMA</v>
      </c>
      <c r="H1757" s="20" t="str">
        <f>VLOOKUP(E1757,'FILIAIS PETZ'!A:D,4,0)</f>
        <v>DDMA-SP</v>
      </c>
      <c r="I1757" s="46">
        <v>45355</v>
      </c>
      <c r="J1757" s="9">
        <v>863895</v>
      </c>
      <c r="K1757" s="9" t="s">
        <v>9035</v>
      </c>
      <c r="L1757" s="29" t="s">
        <v>9984</v>
      </c>
      <c r="M1757" s="46">
        <v>45363</v>
      </c>
      <c r="N1757" s="46">
        <v>45378</v>
      </c>
      <c r="O1757" s="46">
        <v>45364</v>
      </c>
      <c r="P1757" s="9" t="s">
        <v>4990</v>
      </c>
      <c r="Q1757" s="9" t="s">
        <v>5029</v>
      </c>
      <c r="R1757" s="9" t="s">
        <v>4991</v>
      </c>
      <c r="S1757" s="9" t="s">
        <v>4983</v>
      </c>
      <c r="T1757" s="9" t="s">
        <v>32</v>
      </c>
      <c r="U1757" s="9" t="s">
        <v>5048</v>
      </c>
      <c r="V1757" s="9" t="s">
        <v>5048</v>
      </c>
      <c r="W1757" s="9" t="s">
        <v>5019</v>
      </c>
      <c r="X1757" s="9" t="s">
        <v>4992</v>
      </c>
      <c r="Y1757" s="9" t="s">
        <v>4980</v>
      </c>
      <c r="Z1757" s="9" t="s">
        <v>4980</v>
      </c>
      <c r="AA1757" s="9" t="s">
        <v>4992</v>
      </c>
      <c r="AB1757" s="9" t="s">
        <v>5066</v>
      </c>
      <c r="AC1757" s="9" t="s">
        <v>5006</v>
      </c>
      <c r="AD1757" s="9"/>
      <c r="AE1757" s="20" t="str">
        <f>VLOOKUP(E1757,'FILIAIS PETZ'!A:Q,17,0)</f>
        <v>SP3</v>
      </c>
      <c r="AF1757" s="20" t="str">
        <f>VLOOKUP(E1757,'FILIAIS PETZ'!A:Q,3,0)</f>
        <v>FELICIO</v>
      </c>
      <c r="AG1757" s="20" t="str">
        <f>VLOOKUP(E1757,'FILIAIS PETZ'!A:Q,2,0)</f>
        <v>R3</v>
      </c>
      <c r="AH1757" s="75">
        <v>1200</v>
      </c>
      <c r="AI1757" s="16" t="s">
        <v>9966</v>
      </c>
      <c r="AJ1757" s="43">
        <f>VLOOKUP(E1757,'FILIAIS PETZ'!$A$2:$K$2000,11,0)</f>
        <v>18328118000966</v>
      </c>
      <c r="AK1757" s="44">
        <v>18328118000966</v>
      </c>
    </row>
    <row r="1758" spans="1:37" s="14" customFormat="1" ht="15" customHeight="1" thickBot="1" x14ac:dyDescent="0.25">
      <c r="A1758" s="9">
        <v>863896</v>
      </c>
      <c r="B1758" s="18">
        <f>VLOOKUP(C1758,FORNECEDORES!D:E,2,0)</f>
        <v>55666</v>
      </c>
      <c r="C1758" s="19" t="str">
        <f>VLOOKUP(D1758,FORNECEDORES!A:D,4,0)</f>
        <v>33.045.885/0001-02</v>
      </c>
      <c r="D1758" s="13" t="s">
        <v>2848</v>
      </c>
      <c r="E1758" s="20" t="str">
        <f t="shared" si="109"/>
        <v>04 0069</v>
      </c>
      <c r="F1758" s="28" t="s">
        <v>8968</v>
      </c>
      <c r="G1758" s="21" t="str">
        <f>VLOOKUP(E1758,'FILIAIS PETZ'!A:E,5,0)</f>
        <v>PETZ GIOVANNI PIRELLI</v>
      </c>
      <c r="H1758" s="20" t="str">
        <f>VLOOKUP(E1758,'FILIAIS PETZ'!A:D,4,0)</f>
        <v>GPIR-SP</v>
      </c>
      <c r="I1758" s="46">
        <v>45355</v>
      </c>
      <c r="J1758" s="9">
        <v>863896</v>
      </c>
      <c r="K1758" s="9" t="s">
        <v>9035</v>
      </c>
      <c r="L1758" s="29" t="s">
        <v>9985</v>
      </c>
      <c r="M1758" s="46">
        <v>45369</v>
      </c>
      <c r="N1758" s="46">
        <v>45392</v>
      </c>
      <c r="O1758" s="46">
        <v>45373</v>
      </c>
      <c r="P1758" s="9" t="s">
        <v>4990</v>
      </c>
      <c r="Q1758" s="9" t="s">
        <v>5029</v>
      </c>
      <c r="R1758" s="9" t="s">
        <v>4991</v>
      </c>
      <c r="S1758" s="9" t="s">
        <v>4983</v>
      </c>
      <c r="T1758" s="9" t="s">
        <v>32</v>
      </c>
      <c r="U1758" s="9" t="s">
        <v>5048</v>
      </c>
      <c r="V1758" s="9" t="s">
        <v>5048</v>
      </c>
      <c r="W1758" s="9" t="s">
        <v>5019</v>
      </c>
      <c r="X1758" s="9" t="s">
        <v>4992</v>
      </c>
      <c r="Y1758" s="9" t="s">
        <v>4980</v>
      </c>
      <c r="Z1758" s="9" t="s">
        <v>4980</v>
      </c>
      <c r="AA1758" s="9" t="s">
        <v>4992</v>
      </c>
      <c r="AB1758" s="9" t="s">
        <v>5066</v>
      </c>
      <c r="AC1758" s="9" t="s">
        <v>5006</v>
      </c>
      <c r="AD1758" s="9"/>
      <c r="AE1758" s="20" t="str">
        <f>VLOOKUP(E1758,'FILIAIS PETZ'!A:Q,17,0)</f>
        <v>SP3</v>
      </c>
      <c r="AF1758" s="20" t="str">
        <f>VLOOKUP(E1758,'FILIAIS PETZ'!A:Q,3,0)</f>
        <v>FELICIO</v>
      </c>
      <c r="AG1758" s="20" t="str">
        <f>VLOOKUP(E1758,'FILIAIS PETZ'!A:Q,2,0)</f>
        <v>R3</v>
      </c>
      <c r="AH1758" s="75">
        <v>1200</v>
      </c>
      <c r="AI1758" s="16" t="s">
        <v>9966</v>
      </c>
      <c r="AJ1758" s="43">
        <f>VLOOKUP(E1758,'FILIAIS PETZ'!$A$2:$K$2000,11,0)</f>
        <v>18328118006905</v>
      </c>
      <c r="AK1758" s="44">
        <v>18328118006905</v>
      </c>
    </row>
    <row r="1759" spans="1:37" s="14" customFormat="1" ht="15" customHeight="1" thickBot="1" x14ac:dyDescent="0.25">
      <c r="A1759" s="9">
        <v>863897</v>
      </c>
      <c r="B1759" s="18">
        <f>VLOOKUP(C1759,FORNECEDORES!D:E,2,0)</f>
        <v>55666</v>
      </c>
      <c r="C1759" s="19" t="str">
        <f>VLOOKUP(D1759,FORNECEDORES!A:D,4,0)</f>
        <v>33.045.885/0001-02</v>
      </c>
      <c r="D1759" s="13" t="s">
        <v>2848</v>
      </c>
      <c r="E1759" s="20" t="str">
        <f t="shared" si="109"/>
        <v>04 0138</v>
      </c>
      <c r="F1759" s="28" t="s">
        <v>8627</v>
      </c>
      <c r="G1759" s="21" t="str">
        <f>VLOOKUP(E1759,'FILIAIS PETZ'!A:E,5,0)</f>
        <v>PETZ JOÃO FIRMINO</v>
      </c>
      <c r="H1759" s="20" t="str">
        <f>VLOOKUP(E1759,'FILIAIS PETZ'!A:D,4,0)</f>
        <v>JFIR-SP</v>
      </c>
      <c r="I1759" s="46">
        <v>45355</v>
      </c>
      <c r="J1759" s="9">
        <v>863897</v>
      </c>
      <c r="K1759" s="9" t="s">
        <v>9035</v>
      </c>
      <c r="L1759" s="29" t="s">
        <v>9986</v>
      </c>
      <c r="M1759" s="46">
        <v>45363</v>
      </c>
      <c r="N1759" s="46">
        <v>45378</v>
      </c>
      <c r="O1759" s="46">
        <v>45364</v>
      </c>
      <c r="P1759" s="9" t="s">
        <v>4990</v>
      </c>
      <c r="Q1759" s="9" t="s">
        <v>5029</v>
      </c>
      <c r="R1759" s="9" t="s">
        <v>4991</v>
      </c>
      <c r="S1759" s="9" t="s">
        <v>4983</v>
      </c>
      <c r="T1759" s="9" t="s">
        <v>32</v>
      </c>
      <c r="U1759" s="9" t="s">
        <v>5048</v>
      </c>
      <c r="V1759" s="9" t="s">
        <v>5048</v>
      </c>
      <c r="W1759" s="9" t="s">
        <v>5019</v>
      </c>
      <c r="X1759" s="9" t="s">
        <v>4992</v>
      </c>
      <c r="Y1759" s="9" t="s">
        <v>4980</v>
      </c>
      <c r="Z1759" s="9" t="s">
        <v>4980</v>
      </c>
      <c r="AA1759" s="9" t="s">
        <v>4992</v>
      </c>
      <c r="AB1759" s="9" t="s">
        <v>5066</v>
      </c>
      <c r="AC1759" s="9" t="s">
        <v>5006</v>
      </c>
      <c r="AD1759" s="9"/>
      <c r="AE1759" s="20" t="str">
        <f>VLOOKUP(E1759,'FILIAIS PETZ'!A:Q,17,0)</f>
        <v>SP3</v>
      </c>
      <c r="AF1759" s="20" t="str">
        <f>VLOOKUP(E1759,'FILIAIS PETZ'!A:Q,3,0)</f>
        <v>FELICIO</v>
      </c>
      <c r="AG1759" s="20" t="str">
        <f>VLOOKUP(E1759,'FILIAIS PETZ'!A:Q,2,0)</f>
        <v>R3</v>
      </c>
      <c r="AH1759" s="75">
        <v>1200</v>
      </c>
      <c r="AI1759" s="16" t="s">
        <v>9966</v>
      </c>
      <c r="AJ1759" s="43">
        <f>VLOOKUP(E1759,'FILIAIS PETZ'!$A$2:$K$2000,11,0)</f>
        <v>18328118012972</v>
      </c>
      <c r="AK1759" s="44">
        <v>18328118012972</v>
      </c>
    </row>
    <row r="1760" spans="1:37" s="14" customFormat="1" ht="15" customHeight="1" thickBot="1" x14ac:dyDescent="0.25">
      <c r="A1760" s="9">
        <v>863904</v>
      </c>
      <c r="B1760" s="18">
        <f>VLOOKUP(C1760,FORNECEDORES!D:E,2,0)</f>
        <v>55666</v>
      </c>
      <c r="C1760" s="19" t="str">
        <f>VLOOKUP(D1760,FORNECEDORES!A:D,4,0)</f>
        <v>33.045.885/0001-02</v>
      </c>
      <c r="D1760" s="13" t="s">
        <v>2848</v>
      </c>
      <c r="E1760" s="20" t="str">
        <f t="shared" si="109"/>
        <v>04 0181</v>
      </c>
      <c r="F1760" s="28" t="s">
        <v>8969</v>
      </c>
      <c r="G1760" s="21" t="str">
        <f>VLOOKUP(E1760,'FILIAIS PETZ'!A:E,5,0)</f>
        <v>PETZ MAUA SHOPPING</v>
      </c>
      <c r="H1760" s="20" t="str">
        <f>VLOOKUP(E1760,'FILIAIS PETZ'!A:D,4,0)</f>
        <v>MAUA-SP</v>
      </c>
      <c r="I1760" s="46">
        <v>45355</v>
      </c>
      <c r="J1760" s="9">
        <v>863904</v>
      </c>
      <c r="K1760" s="9" t="s">
        <v>9035</v>
      </c>
      <c r="L1760" s="29" t="s">
        <v>9987</v>
      </c>
      <c r="M1760" s="46">
        <v>45371</v>
      </c>
      <c r="N1760" s="46">
        <v>45399</v>
      </c>
      <c r="O1760" s="46">
        <v>45376</v>
      </c>
      <c r="P1760" s="9" t="s">
        <v>4990</v>
      </c>
      <c r="Q1760" s="9" t="s">
        <v>5029</v>
      </c>
      <c r="R1760" s="9" t="s">
        <v>4991</v>
      </c>
      <c r="S1760" s="9" t="s">
        <v>4983</v>
      </c>
      <c r="T1760" s="9" t="s">
        <v>32</v>
      </c>
      <c r="U1760" s="9" t="s">
        <v>5048</v>
      </c>
      <c r="V1760" s="9" t="s">
        <v>5048</v>
      </c>
      <c r="W1760" s="9" t="s">
        <v>5019</v>
      </c>
      <c r="X1760" s="9" t="s">
        <v>4992</v>
      </c>
      <c r="Y1760" s="9" t="s">
        <v>4980</v>
      </c>
      <c r="Z1760" s="9" t="s">
        <v>4980</v>
      </c>
      <c r="AA1760" s="9" t="s">
        <v>4992</v>
      </c>
      <c r="AB1760" s="9" t="s">
        <v>5066</v>
      </c>
      <c r="AC1760" s="9" t="s">
        <v>5006</v>
      </c>
      <c r="AD1760" s="9"/>
      <c r="AE1760" s="20" t="str">
        <f>VLOOKUP(E1760,'FILIAIS PETZ'!A:Q,17,0)</f>
        <v>SP3</v>
      </c>
      <c r="AF1760" s="20" t="str">
        <f>VLOOKUP(E1760,'FILIAIS PETZ'!A:Q,3,0)</f>
        <v>FELICIO</v>
      </c>
      <c r="AG1760" s="20" t="str">
        <f>VLOOKUP(E1760,'FILIAIS PETZ'!A:Q,2,0)</f>
        <v>R3</v>
      </c>
      <c r="AH1760" s="75">
        <v>1200</v>
      </c>
      <c r="AI1760" s="16" t="s">
        <v>9966</v>
      </c>
      <c r="AJ1760" s="43">
        <f>VLOOKUP(E1760,'FILIAIS PETZ'!$A$2:$K$2000,11,0)</f>
        <v>18328118016617</v>
      </c>
      <c r="AK1760" s="44">
        <v>18328118016617</v>
      </c>
    </row>
    <row r="1761" spans="1:37" s="14" customFormat="1" ht="15" customHeight="1" thickBot="1" x14ac:dyDescent="0.25">
      <c r="A1761" s="9">
        <v>863905</v>
      </c>
      <c r="B1761" s="18">
        <f>VLOOKUP(C1761,FORNECEDORES!D:E,2,0)</f>
        <v>55666</v>
      </c>
      <c r="C1761" s="19" t="str">
        <f>VLOOKUP(D1761,FORNECEDORES!A:D,4,0)</f>
        <v>33.045.885/0001-02</v>
      </c>
      <c r="D1761" s="13" t="s">
        <v>2848</v>
      </c>
      <c r="E1761" s="20" t="str">
        <f t="shared" si="109"/>
        <v>04 0068</v>
      </c>
      <c r="F1761" s="28" t="s">
        <v>8958</v>
      </c>
      <c r="G1761" s="21" t="str">
        <f>VLOOKUP(E1761,'FILIAIS PETZ'!A:E,5,0)</f>
        <v>PETZ PEREIRA BARRETO</v>
      </c>
      <c r="H1761" s="20" t="str">
        <f>VLOOKUP(E1761,'FILIAIS PETZ'!A:D,4,0)</f>
        <v>PBAR-SP</v>
      </c>
      <c r="I1761" s="46">
        <v>45355</v>
      </c>
      <c r="J1761" s="9">
        <v>863905</v>
      </c>
      <c r="K1761" s="9" t="s">
        <v>9035</v>
      </c>
      <c r="L1761" s="29" t="s">
        <v>9988</v>
      </c>
      <c r="M1761" s="46">
        <v>45363</v>
      </c>
      <c r="N1761" s="46">
        <v>45378</v>
      </c>
      <c r="O1761" s="46">
        <v>45364</v>
      </c>
      <c r="P1761" s="9" t="s">
        <v>4990</v>
      </c>
      <c r="Q1761" s="9" t="s">
        <v>5029</v>
      </c>
      <c r="R1761" s="9" t="s">
        <v>4991</v>
      </c>
      <c r="S1761" s="9" t="s">
        <v>4983</v>
      </c>
      <c r="T1761" s="9" t="s">
        <v>32</v>
      </c>
      <c r="U1761" s="9" t="s">
        <v>5048</v>
      </c>
      <c r="V1761" s="9" t="s">
        <v>5048</v>
      </c>
      <c r="W1761" s="9" t="s">
        <v>5019</v>
      </c>
      <c r="X1761" s="9" t="s">
        <v>4992</v>
      </c>
      <c r="Y1761" s="9" t="s">
        <v>4980</v>
      </c>
      <c r="Z1761" s="9" t="s">
        <v>4980</v>
      </c>
      <c r="AA1761" s="9" t="s">
        <v>4992</v>
      </c>
      <c r="AB1761" s="9" t="s">
        <v>5066</v>
      </c>
      <c r="AC1761" s="9" t="s">
        <v>5006</v>
      </c>
      <c r="AD1761" s="9"/>
      <c r="AE1761" s="20" t="str">
        <f>VLOOKUP(E1761,'FILIAIS PETZ'!A:Q,17,0)</f>
        <v>SP3</v>
      </c>
      <c r="AF1761" s="20" t="str">
        <f>VLOOKUP(E1761,'FILIAIS PETZ'!A:Q,3,0)</f>
        <v>FELICIO</v>
      </c>
      <c r="AG1761" s="20" t="str">
        <f>VLOOKUP(E1761,'FILIAIS PETZ'!A:Q,2,0)</f>
        <v>R3</v>
      </c>
      <c r="AH1761" s="75">
        <v>1200</v>
      </c>
      <c r="AI1761" s="16" t="s">
        <v>9966</v>
      </c>
      <c r="AJ1761" s="43">
        <f>VLOOKUP(E1761,'FILIAIS PETZ'!$A$2:$K$2000,11,0)</f>
        <v>18328118007111</v>
      </c>
      <c r="AK1761" s="44">
        <v>18328118007111</v>
      </c>
    </row>
    <row r="1762" spans="1:37" s="14" customFormat="1" ht="15" customHeight="1" thickBot="1" x14ac:dyDescent="0.25">
      <c r="A1762" s="9">
        <v>863906</v>
      </c>
      <c r="B1762" s="18">
        <f>VLOOKUP(C1762,FORNECEDORES!D:E,2,0)</f>
        <v>55666</v>
      </c>
      <c r="C1762" s="19" t="str">
        <f>VLOOKUP(D1762,FORNECEDORES!A:D,4,0)</f>
        <v>33.045.885/0001-02</v>
      </c>
      <c r="D1762" s="13" t="s">
        <v>2848</v>
      </c>
      <c r="E1762" s="20" t="str">
        <f t="shared" si="109"/>
        <v>04 0116</v>
      </c>
      <c r="F1762" s="28" t="s">
        <v>8970</v>
      </c>
      <c r="G1762" s="21" t="str">
        <f>VLOOKUP(E1762,'FILIAIS PETZ'!A:E,5,0)</f>
        <v>PETZ SANTO ANDRE DOM PEDRO</v>
      </c>
      <c r="H1762" s="20" t="str">
        <f>VLOOKUP(E1762,'FILIAIS PETZ'!A:D,4,0)</f>
        <v>SADP-SP</v>
      </c>
      <c r="I1762" s="46">
        <v>45355</v>
      </c>
      <c r="J1762" s="9">
        <v>863906</v>
      </c>
      <c r="K1762" s="9"/>
      <c r="L1762" s="29" t="s">
        <v>9989</v>
      </c>
      <c r="M1762" s="46"/>
      <c r="N1762" s="46"/>
      <c r="O1762" s="46">
        <v>45392</v>
      </c>
      <c r="P1762" s="9" t="s">
        <v>4990</v>
      </c>
      <c r="Q1762" s="9" t="s">
        <v>5029</v>
      </c>
      <c r="R1762" s="9" t="s">
        <v>4991</v>
      </c>
      <c r="S1762" s="9" t="s">
        <v>4983</v>
      </c>
      <c r="T1762" s="9" t="s">
        <v>32</v>
      </c>
      <c r="U1762" s="9" t="s">
        <v>5048</v>
      </c>
      <c r="V1762" s="9" t="s">
        <v>5048</v>
      </c>
      <c r="W1762" s="9" t="s">
        <v>5019</v>
      </c>
      <c r="X1762" s="9" t="s">
        <v>4992</v>
      </c>
      <c r="Y1762" s="9" t="s">
        <v>4980</v>
      </c>
      <c r="Z1762" s="9" t="s">
        <v>4980</v>
      </c>
      <c r="AA1762" s="9" t="s">
        <v>4992</v>
      </c>
      <c r="AB1762" s="9" t="s">
        <v>5066</v>
      </c>
      <c r="AC1762" s="9" t="s">
        <v>5006</v>
      </c>
      <c r="AD1762" s="9"/>
      <c r="AE1762" s="20" t="str">
        <f>VLOOKUP(E1762,'FILIAIS PETZ'!A:Q,17,0)</f>
        <v>SP3</v>
      </c>
      <c r="AF1762" s="20" t="str">
        <f>VLOOKUP(E1762,'FILIAIS PETZ'!A:Q,3,0)</f>
        <v>FELICIO</v>
      </c>
      <c r="AG1762" s="20" t="str">
        <f>VLOOKUP(E1762,'FILIAIS PETZ'!A:Q,2,0)</f>
        <v>R3</v>
      </c>
      <c r="AH1762" s="75">
        <v>1200</v>
      </c>
      <c r="AI1762" s="16" t="s">
        <v>9966</v>
      </c>
      <c r="AJ1762" s="43">
        <f>VLOOKUP(E1762,'FILIAIS PETZ'!$A$2:$K$2000,11,0)</f>
        <v>18328118011062</v>
      </c>
      <c r="AK1762" s="44">
        <v>18328118011062</v>
      </c>
    </row>
    <row r="1763" spans="1:37" s="14" customFormat="1" ht="15" customHeight="1" thickBot="1" x14ac:dyDescent="0.25">
      <c r="A1763" s="9">
        <v>863907</v>
      </c>
      <c r="B1763" s="18">
        <f>VLOOKUP(C1763,FORNECEDORES!D:E,2,0)</f>
        <v>55666</v>
      </c>
      <c r="C1763" s="19" t="str">
        <f>VLOOKUP(D1763,FORNECEDORES!A:D,4,0)</f>
        <v>33.045.885/0001-02</v>
      </c>
      <c r="D1763" s="13" t="s">
        <v>2848</v>
      </c>
      <c r="E1763" s="20" t="str">
        <f t="shared" si="109"/>
        <v>04 0003</v>
      </c>
      <c r="F1763" s="28" t="s">
        <v>8971</v>
      </c>
      <c r="G1763" s="21" t="str">
        <f>VLOOKUP(E1763,'FILIAIS PETZ'!A:E,5,0)</f>
        <v>PETZ SAO BERNARDO</v>
      </c>
      <c r="H1763" s="20" t="str">
        <f>VLOOKUP(E1763,'FILIAIS PETZ'!A:D,4,0)</f>
        <v>SBCA-SP</v>
      </c>
      <c r="I1763" s="46">
        <v>45355</v>
      </c>
      <c r="J1763" s="9">
        <v>863907</v>
      </c>
      <c r="K1763" s="9" t="s">
        <v>9035</v>
      </c>
      <c r="L1763" s="29" t="s">
        <v>9990</v>
      </c>
      <c r="M1763" s="46">
        <v>45363</v>
      </c>
      <c r="N1763" s="46">
        <v>45378</v>
      </c>
      <c r="O1763" s="46">
        <v>45364</v>
      </c>
      <c r="P1763" s="9" t="s">
        <v>4990</v>
      </c>
      <c r="Q1763" s="9" t="s">
        <v>5029</v>
      </c>
      <c r="R1763" s="9" t="s">
        <v>4991</v>
      </c>
      <c r="S1763" s="9" t="s">
        <v>4983</v>
      </c>
      <c r="T1763" s="9" t="s">
        <v>32</v>
      </c>
      <c r="U1763" s="9" t="s">
        <v>5048</v>
      </c>
      <c r="V1763" s="9" t="s">
        <v>5048</v>
      </c>
      <c r="W1763" s="9" t="s">
        <v>5019</v>
      </c>
      <c r="X1763" s="9" t="s">
        <v>4992</v>
      </c>
      <c r="Y1763" s="9" t="s">
        <v>4980</v>
      </c>
      <c r="Z1763" s="9" t="s">
        <v>4980</v>
      </c>
      <c r="AA1763" s="9" t="s">
        <v>4992</v>
      </c>
      <c r="AB1763" s="9" t="s">
        <v>5066</v>
      </c>
      <c r="AC1763" s="9" t="s">
        <v>5006</v>
      </c>
      <c r="AD1763" s="9"/>
      <c r="AE1763" s="20" t="str">
        <f>VLOOKUP(E1763,'FILIAIS PETZ'!A:Q,17,0)</f>
        <v>SP3</v>
      </c>
      <c r="AF1763" s="20" t="str">
        <f>VLOOKUP(E1763,'FILIAIS PETZ'!A:Q,3,0)</f>
        <v>FELICIO</v>
      </c>
      <c r="AG1763" s="20" t="str">
        <f>VLOOKUP(E1763,'FILIAIS PETZ'!A:Q,2,0)</f>
        <v>R3</v>
      </c>
      <c r="AH1763" s="75">
        <v>1200</v>
      </c>
      <c r="AI1763" s="16" t="s">
        <v>9966</v>
      </c>
      <c r="AJ1763" s="43">
        <f>VLOOKUP(E1763,'FILIAIS PETZ'!$A$2:$K$2000,11,0)</f>
        <v>18328118002152</v>
      </c>
      <c r="AK1763" s="44">
        <v>18328118002152</v>
      </c>
    </row>
    <row r="1764" spans="1:37" s="14" customFormat="1" ht="15" customHeight="1" thickBot="1" x14ac:dyDescent="0.25">
      <c r="A1764" s="9">
        <v>863908</v>
      </c>
      <c r="B1764" s="18">
        <f>VLOOKUP(C1764,FORNECEDORES!D:E,2,0)</f>
        <v>55666</v>
      </c>
      <c r="C1764" s="19" t="str">
        <f>VLOOKUP(D1764,FORNECEDORES!A:D,4,0)</f>
        <v>33.045.885/0001-02</v>
      </c>
      <c r="D1764" s="13" t="s">
        <v>2848</v>
      </c>
      <c r="E1764" s="20" t="str">
        <f t="shared" si="109"/>
        <v>04 0017</v>
      </c>
      <c r="F1764" s="28" t="s">
        <v>8713</v>
      </c>
      <c r="G1764" s="21" t="str">
        <f>VLOOKUP(E1764,'FILIAIS PETZ'!A:E,5,0)</f>
        <v>PETZ CARREFOUR SAO CAETANO</v>
      </c>
      <c r="H1764" s="20" t="str">
        <f>VLOOKUP(E1764,'FILIAIS PETZ'!A:D,4,0)</f>
        <v>SCSU-SP</v>
      </c>
      <c r="I1764" s="46">
        <v>45355</v>
      </c>
      <c r="J1764" s="9">
        <v>863908</v>
      </c>
      <c r="K1764" s="9" t="s">
        <v>9035</v>
      </c>
      <c r="L1764" s="29" t="s">
        <v>9991</v>
      </c>
      <c r="M1764" s="46">
        <v>45371</v>
      </c>
      <c r="N1764" s="46">
        <v>45399</v>
      </c>
      <c r="O1764" s="46">
        <v>45376</v>
      </c>
      <c r="P1764" s="9" t="s">
        <v>4990</v>
      </c>
      <c r="Q1764" s="9" t="s">
        <v>5029</v>
      </c>
      <c r="R1764" s="9" t="s">
        <v>4991</v>
      </c>
      <c r="S1764" s="9" t="s">
        <v>4983</v>
      </c>
      <c r="T1764" s="9" t="s">
        <v>32</v>
      </c>
      <c r="U1764" s="9" t="s">
        <v>5048</v>
      </c>
      <c r="V1764" s="9" t="s">
        <v>5048</v>
      </c>
      <c r="W1764" s="9" t="s">
        <v>5019</v>
      </c>
      <c r="X1764" s="9" t="s">
        <v>4992</v>
      </c>
      <c r="Y1764" s="9" t="s">
        <v>4980</v>
      </c>
      <c r="Z1764" s="9" t="s">
        <v>4980</v>
      </c>
      <c r="AA1764" s="9" t="s">
        <v>4992</v>
      </c>
      <c r="AB1764" s="9" t="s">
        <v>5066</v>
      </c>
      <c r="AC1764" s="9" t="s">
        <v>5006</v>
      </c>
      <c r="AD1764" s="9"/>
      <c r="AE1764" s="20" t="str">
        <f>VLOOKUP(E1764,'FILIAIS PETZ'!A:Q,17,0)</f>
        <v>SP3</v>
      </c>
      <c r="AF1764" s="20" t="str">
        <f>VLOOKUP(E1764,'FILIAIS PETZ'!A:Q,3,0)</f>
        <v>FELICIO</v>
      </c>
      <c r="AG1764" s="20" t="str">
        <f>VLOOKUP(E1764,'FILIAIS PETZ'!A:Q,2,0)</f>
        <v>R3</v>
      </c>
      <c r="AH1764" s="75">
        <v>1200</v>
      </c>
      <c r="AI1764" s="16" t="s">
        <v>9966</v>
      </c>
      <c r="AJ1764" s="43">
        <f>VLOOKUP(E1764,'FILIAIS PETZ'!$A$2:$K$2000,11,0)</f>
        <v>18328118000532</v>
      </c>
      <c r="AK1764" s="44">
        <v>18328118000532</v>
      </c>
    </row>
    <row r="1765" spans="1:37" s="14" customFormat="1" ht="15" customHeight="1" thickBot="1" x14ac:dyDescent="0.25">
      <c r="A1765" s="9">
        <v>863909</v>
      </c>
      <c r="B1765" s="18">
        <f>VLOOKUP(C1765,FORNECEDORES!D:E,2,0)</f>
        <v>55666</v>
      </c>
      <c r="C1765" s="19" t="str">
        <f>VLOOKUP(D1765,FORNECEDORES!A:D,4,0)</f>
        <v>33.045.885/0001-02</v>
      </c>
      <c r="D1765" s="13" t="s">
        <v>2848</v>
      </c>
      <c r="E1765" s="20" t="str">
        <f t="shared" ref="E1765:E1828" si="110">CONCATENATE("04 ",F1765)</f>
        <v>04 0258</v>
      </c>
      <c r="F1765" s="28" t="s">
        <v>8972</v>
      </c>
      <c r="G1765" s="21" t="str">
        <f>VLOOKUP(E1765,'FILIAIS PETZ'!A:E,5,0)</f>
        <v xml:space="preserve">PETZ SHOPPING GRAND PLAZA </v>
      </c>
      <c r="H1765" s="20" t="str">
        <f>VLOOKUP(E1765,'FILIAIS PETZ'!A:D,4,0)</f>
        <v>SGPZ-SP</v>
      </c>
      <c r="I1765" s="46">
        <v>45355</v>
      </c>
      <c r="J1765" s="9">
        <v>863909</v>
      </c>
      <c r="K1765" s="9" t="s">
        <v>9035</v>
      </c>
      <c r="L1765" s="29" t="s">
        <v>9992</v>
      </c>
      <c r="M1765" s="46">
        <v>45363</v>
      </c>
      <c r="N1765" s="46">
        <v>45378</v>
      </c>
      <c r="O1765" s="46">
        <v>45364</v>
      </c>
      <c r="P1765" s="9" t="s">
        <v>4990</v>
      </c>
      <c r="Q1765" s="9" t="s">
        <v>5029</v>
      </c>
      <c r="R1765" s="9" t="s">
        <v>4991</v>
      </c>
      <c r="S1765" s="9" t="s">
        <v>4983</v>
      </c>
      <c r="T1765" s="9" t="s">
        <v>32</v>
      </c>
      <c r="U1765" s="9" t="s">
        <v>5048</v>
      </c>
      <c r="V1765" s="9" t="s">
        <v>5048</v>
      </c>
      <c r="W1765" s="9" t="s">
        <v>5019</v>
      </c>
      <c r="X1765" s="9" t="s">
        <v>4992</v>
      </c>
      <c r="Y1765" s="9" t="s">
        <v>4980</v>
      </c>
      <c r="Z1765" s="9" t="s">
        <v>4980</v>
      </c>
      <c r="AA1765" s="9" t="s">
        <v>4992</v>
      </c>
      <c r="AB1765" s="9" t="s">
        <v>5066</v>
      </c>
      <c r="AC1765" s="9" t="s">
        <v>5006</v>
      </c>
      <c r="AD1765" s="9"/>
      <c r="AE1765" s="20" t="str">
        <f>VLOOKUP(E1765,'FILIAIS PETZ'!A:Q,17,0)</f>
        <v>SP3</v>
      </c>
      <c r="AF1765" s="20" t="str">
        <f>VLOOKUP(E1765,'FILIAIS PETZ'!A:Q,3,0)</f>
        <v>FELICIO</v>
      </c>
      <c r="AG1765" s="20" t="str">
        <f>VLOOKUP(E1765,'FILIAIS PETZ'!A:Q,2,0)</f>
        <v>R3</v>
      </c>
      <c r="AH1765" s="75">
        <v>1200</v>
      </c>
      <c r="AI1765" s="16" t="s">
        <v>9966</v>
      </c>
      <c r="AJ1765" s="43" t="str">
        <f>VLOOKUP(E1765,'FILIAIS PETZ'!$A$2:$K$2000,11,0)</f>
        <v>18.328.118/0249-89</v>
      </c>
      <c r="AK1765" s="44" t="s">
        <v>9091</v>
      </c>
    </row>
    <row r="1766" spans="1:37" s="14" customFormat="1" ht="15" customHeight="1" thickBot="1" x14ac:dyDescent="0.25">
      <c r="A1766" s="9">
        <v>863910</v>
      </c>
      <c r="B1766" s="18">
        <f>VLOOKUP(C1766,FORNECEDORES!D:E,2,0)</f>
        <v>55666</v>
      </c>
      <c r="C1766" s="19" t="str">
        <f>VLOOKUP(D1766,FORNECEDORES!A:D,4,0)</f>
        <v>33.045.885/0001-02</v>
      </c>
      <c r="D1766" s="13" t="s">
        <v>2848</v>
      </c>
      <c r="E1766" s="20" t="str">
        <f t="shared" si="110"/>
        <v>04 0243</v>
      </c>
      <c r="F1766" s="28" t="s">
        <v>8973</v>
      </c>
      <c r="G1766" s="21" t="str">
        <f>VLOOKUP(E1766,'FILIAIS PETZ'!A:E,5,0)</f>
        <v>PETZ SHOPPING GOLDEN SQUARE</v>
      </c>
      <c r="H1766" s="20" t="str">
        <f>VLOOKUP(E1766,'FILIAIS PETZ'!A:D,4,0)</f>
        <v>SGSQ-SP</v>
      </c>
      <c r="I1766" s="46">
        <v>45355</v>
      </c>
      <c r="J1766" s="9">
        <v>863910</v>
      </c>
      <c r="K1766" s="9" t="s">
        <v>9035</v>
      </c>
      <c r="L1766" s="29" t="s">
        <v>9993</v>
      </c>
      <c r="M1766" s="46">
        <v>45371</v>
      </c>
      <c r="N1766" s="46">
        <v>45399</v>
      </c>
      <c r="O1766" s="46">
        <v>45376</v>
      </c>
      <c r="P1766" s="9" t="s">
        <v>4990</v>
      </c>
      <c r="Q1766" s="9" t="s">
        <v>5029</v>
      </c>
      <c r="R1766" s="9" t="s">
        <v>4991</v>
      </c>
      <c r="S1766" s="9" t="s">
        <v>4983</v>
      </c>
      <c r="T1766" s="9" t="s">
        <v>32</v>
      </c>
      <c r="U1766" s="9" t="s">
        <v>5048</v>
      </c>
      <c r="V1766" s="9" t="s">
        <v>5048</v>
      </c>
      <c r="W1766" s="9" t="s">
        <v>5019</v>
      </c>
      <c r="X1766" s="9" t="s">
        <v>4992</v>
      </c>
      <c r="Y1766" s="9" t="s">
        <v>4980</v>
      </c>
      <c r="Z1766" s="9" t="s">
        <v>4980</v>
      </c>
      <c r="AA1766" s="9" t="s">
        <v>4992</v>
      </c>
      <c r="AB1766" s="9" t="s">
        <v>5066</v>
      </c>
      <c r="AC1766" s="9" t="s">
        <v>5006</v>
      </c>
      <c r="AD1766" s="9"/>
      <c r="AE1766" s="20" t="str">
        <f>VLOOKUP(E1766,'FILIAIS PETZ'!A:Q,17,0)</f>
        <v>SP3</v>
      </c>
      <c r="AF1766" s="20" t="str">
        <f>VLOOKUP(E1766,'FILIAIS PETZ'!A:Q,3,0)</f>
        <v>FELICIO</v>
      </c>
      <c r="AG1766" s="20" t="str">
        <f>VLOOKUP(E1766,'FILIAIS PETZ'!A:Q,2,0)</f>
        <v>R3</v>
      </c>
      <c r="AH1766" s="75">
        <v>1200</v>
      </c>
      <c r="AI1766" s="16" t="s">
        <v>9966</v>
      </c>
      <c r="AJ1766" s="43" t="str">
        <f>VLOOKUP(E1766,'FILIAIS PETZ'!$A$2:$K$2000,11,0)</f>
        <v>18.328.118/0229-35</v>
      </c>
      <c r="AK1766" s="44" t="s">
        <v>9061</v>
      </c>
    </row>
    <row r="1767" spans="1:37" s="14" customFormat="1" ht="15" customHeight="1" thickBot="1" x14ac:dyDescent="0.25">
      <c r="A1767" s="9">
        <v>863911</v>
      </c>
      <c r="B1767" s="18">
        <f>VLOOKUP(C1767,FORNECEDORES!D:E,2,0)</f>
        <v>55666</v>
      </c>
      <c r="C1767" s="19" t="str">
        <f>VLOOKUP(D1767,FORNECEDORES!A:D,4,0)</f>
        <v>33.045.885/0001-02</v>
      </c>
      <c r="D1767" s="13" t="s">
        <v>2848</v>
      </c>
      <c r="E1767" s="20" t="str">
        <f t="shared" si="110"/>
        <v>04 0044</v>
      </c>
      <c r="F1767" s="28" t="s">
        <v>8974</v>
      </c>
      <c r="G1767" s="21" t="str">
        <f>VLOOKUP(E1767,'FILIAIS PETZ'!A:E,5,0)</f>
        <v>PETZ SANTO ANDRE</v>
      </c>
      <c r="H1767" s="20" t="str">
        <f>VLOOKUP(E1767,'FILIAIS PETZ'!A:D,4,0)</f>
        <v>STAD-SP</v>
      </c>
      <c r="I1767" s="46">
        <v>45355</v>
      </c>
      <c r="J1767" s="9">
        <v>863911</v>
      </c>
      <c r="K1767" s="9" t="s">
        <v>9035</v>
      </c>
      <c r="L1767" s="29" t="s">
        <v>9994</v>
      </c>
      <c r="M1767" s="46">
        <v>45369</v>
      </c>
      <c r="N1767" s="46">
        <v>45392</v>
      </c>
      <c r="O1767" s="46">
        <v>45373</v>
      </c>
      <c r="P1767" s="9" t="s">
        <v>4990</v>
      </c>
      <c r="Q1767" s="9" t="s">
        <v>5029</v>
      </c>
      <c r="R1767" s="9" t="s">
        <v>4991</v>
      </c>
      <c r="S1767" s="9" t="s">
        <v>4983</v>
      </c>
      <c r="T1767" s="9" t="s">
        <v>32</v>
      </c>
      <c r="U1767" s="9" t="s">
        <v>5048</v>
      </c>
      <c r="V1767" s="9" t="s">
        <v>5048</v>
      </c>
      <c r="W1767" s="9" t="s">
        <v>5019</v>
      </c>
      <c r="X1767" s="9" t="s">
        <v>4992</v>
      </c>
      <c r="Y1767" s="9" t="s">
        <v>4980</v>
      </c>
      <c r="Z1767" s="9" t="s">
        <v>4980</v>
      </c>
      <c r="AA1767" s="9" t="s">
        <v>4992</v>
      </c>
      <c r="AB1767" s="9" t="s">
        <v>5066</v>
      </c>
      <c r="AC1767" s="9" t="s">
        <v>5006</v>
      </c>
      <c r="AD1767" s="9"/>
      <c r="AE1767" s="20" t="str">
        <f>VLOOKUP(E1767,'FILIAIS PETZ'!A:Q,17,0)</f>
        <v>SP3</v>
      </c>
      <c r="AF1767" s="20" t="str">
        <f>VLOOKUP(E1767,'FILIAIS PETZ'!A:Q,3,0)</f>
        <v>FELICIO</v>
      </c>
      <c r="AG1767" s="20" t="str">
        <f>VLOOKUP(E1767,'FILIAIS PETZ'!A:Q,2,0)</f>
        <v>R3</v>
      </c>
      <c r="AH1767" s="75">
        <v>1200</v>
      </c>
      <c r="AI1767" s="16" t="s">
        <v>9966</v>
      </c>
      <c r="AJ1767" s="43">
        <f>VLOOKUP(E1767,'FILIAIS PETZ'!$A$2:$K$2000,11,0)</f>
        <v>18328118004600</v>
      </c>
      <c r="AK1767" s="44">
        <v>18328118004600</v>
      </c>
    </row>
    <row r="1768" spans="1:37" s="14" customFormat="1" ht="15" customHeight="1" thickBot="1" x14ac:dyDescent="0.25">
      <c r="A1768" s="9">
        <v>863928</v>
      </c>
      <c r="B1768" s="18">
        <f>VLOOKUP(C1768,FORNECEDORES!D:E,2,0)</f>
        <v>383318</v>
      </c>
      <c r="C1768" s="19" t="str">
        <f>VLOOKUP(D1768,FORNECEDORES!A:D,4,0)</f>
        <v>39.498.106/0001-00</v>
      </c>
      <c r="D1768" s="13" t="s">
        <v>4084</v>
      </c>
      <c r="E1768" s="20" t="str">
        <f t="shared" si="110"/>
        <v>04 0125</v>
      </c>
      <c r="F1768" s="28" t="s">
        <v>8981</v>
      </c>
      <c r="G1768" s="21" t="str">
        <f>VLOOKUP(E1768,'FILIAIS PETZ'!A:E,5,0)</f>
        <v>PETZ CERRO CORA</v>
      </c>
      <c r="H1768" s="20" t="str">
        <f>VLOOKUP(E1768,'FILIAIS PETZ'!A:D,4,0)</f>
        <v>CORA-SP</v>
      </c>
      <c r="I1768" s="46">
        <v>45355</v>
      </c>
      <c r="J1768" s="9">
        <v>863928</v>
      </c>
      <c r="K1768" s="9"/>
      <c r="L1768" s="29" t="s">
        <v>9334</v>
      </c>
      <c r="M1768" s="46"/>
      <c r="N1768" s="46"/>
      <c r="O1768" s="46"/>
      <c r="P1768" s="9" t="s">
        <v>4990</v>
      </c>
      <c r="Q1768" s="9" t="s">
        <v>5029</v>
      </c>
      <c r="R1768" s="9" t="s">
        <v>4991</v>
      </c>
      <c r="S1768" s="9" t="s">
        <v>4983</v>
      </c>
      <c r="T1768" s="9" t="s">
        <v>32</v>
      </c>
      <c r="U1768" s="9" t="s">
        <v>5048</v>
      </c>
      <c r="V1768" s="9" t="s">
        <v>5048</v>
      </c>
      <c r="W1768" s="9" t="s">
        <v>5019</v>
      </c>
      <c r="X1768" s="9" t="s">
        <v>4992</v>
      </c>
      <c r="Y1768" s="9" t="s">
        <v>4980</v>
      </c>
      <c r="Z1768" s="9" t="s">
        <v>4980</v>
      </c>
      <c r="AA1768" s="9" t="s">
        <v>4992</v>
      </c>
      <c r="AB1768" s="9" t="s">
        <v>5066</v>
      </c>
      <c r="AC1768" s="9" t="s">
        <v>5006</v>
      </c>
      <c r="AD1768" s="9"/>
      <c r="AE1768" s="20" t="str">
        <f>VLOOKUP(E1768,'FILIAIS PETZ'!A:Q,17,0)</f>
        <v>SP7</v>
      </c>
      <c r="AF1768" s="20" t="str">
        <f>VLOOKUP(E1768,'FILIAIS PETZ'!A:Q,3,0)</f>
        <v>FELICIO</v>
      </c>
      <c r="AG1768" s="20" t="str">
        <f>VLOOKUP(E1768,'FILIAIS PETZ'!A:Q,2,0)</f>
        <v>R3</v>
      </c>
      <c r="AH1768" s="75">
        <v>970</v>
      </c>
      <c r="AI1768" s="16" t="s">
        <v>9966</v>
      </c>
      <c r="AJ1768" s="43">
        <f>VLOOKUP(E1768,'FILIAIS PETZ'!$A$2:$K$2000,11,0)</f>
        <v>18328118013600</v>
      </c>
      <c r="AK1768" s="44">
        <v>18328118013600</v>
      </c>
    </row>
    <row r="1769" spans="1:37" s="14" customFormat="1" ht="15" customHeight="1" thickBot="1" x14ac:dyDescent="0.25">
      <c r="A1769" s="9">
        <f t="shared" ref="A1769:A1800" si="111">J1769</f>
        <v>864781</v>
      </c>
      <c r="B1769" s="18">
        <f>VLOOKUP(C1769,FORNECEDORES!D:E,2,0)</f>
        <v>18357</v>
      </c>
      <c r="C1769" s="19" t="str">
        <f>VLOOKUP(D1769,FORNECEDORES!A:D,4,0)</f>
        <v>04.184.872/0001-08</v>
      </c>
      <c r="D1769" s="13" t="s">
        <v>1439</v>
      </c>
      <c r="E1769" s="20" t="str">
        <f t="shared" si="110"/>
        <v>04 0008</v>
      </c>
      <c r="F1769" s="28" t="s">
        <v>4937</v>
      </c>
      <c r="G1769" s="21" t="str">
        <f>VLOOKUP(E1769,'FILIAIS PETZ'!A:E,5,0)</f>
        <v>PETZ ALPHAVILLE</v>
      </c>
      <c r="H1769" s="20" t="str">
        <f>VLOOKUP(E1769,'FILIAIS PETZ'!A:D,4,0)</f>
        <v>ALPH-SP</v>
      </c>
      <c r="I1769" s="46">
        <v>45356</v>
      </c>
      <c r="J1769" s="9">
        <v>864781</v>
      </c>
      <c r="K1769" s="9" t="s">
        <v>5858</v>
      </c>
      <c r="L1769" s="29" t="s">
        <v>6083</v>
      </c>
      <c r="M1769" s="46">
        <v>45357</v>
      </c>
      <c r="N1769" s="46">
        <v>45378</v>
      </c>
      <c r="O1769" s="46">
        <v>45358</v>
      </c>
      <c r="P1769" s="29" t="s">
        <v>4990</v>
      </c>
      <c r="Q1769" s="9">
        <v>3</v>
      </c>
      <c r="R1769" s="9">
        <v>1</v>
      </c>
      <c r="S1769" s="9" t="s">
        <v>4983</v>
      </c>
      <c r="T1769" s="9" t="s">
        <v>32</v>
      </c>
      <c r="U1769" s="9">
        <v>11002</v>
      </c>
      <c r="V1769" s="9">
        <v>11002</v>
      </c>
      <c r="W1769" s="9" t="s">
        <v>5019</v>
      </c>
      <c r="X1769" s="9" t="s">
        <v>4985</v>
      </c>
      <c r="Y1769" s="9" t="s">
        <v>4993</v>
      </c>
      <c r="Z1769" s="9" t="s">
        <v>4993</v>
      </c>
      <c r="AA1769" s="9" t="s">
        <v>4989</v>
      </c>
      <c r="AB1769" s="9" t="s">
        <v>5005</v>
      </c>
      <c r="AC1769" s="9" t="s">
        <v>5006</v>
      </c>
      <c r="AD1769" s="29"/>
      <c r="AE1769" s="20" t="str">
        <f>VLOOKUP(E1769,'FILIAIS PETZ'!A:Q,17,0)</f>
        <v>SP7</v>
      </c>
      <c r="AF1769" s="20" t="str">
        <f>VLOOKUP(E1769,'FILIAIS PETZ'!A:Q,3,0)</f>
        <v>FELICIO</v>
      </c>
      <c r="AG1769" s="20" t="str">
        <f>VLOOKUP(E1769,'FILIAIS PETZ'!A:Q,2,0)</f>
        <v>R3</v>
      </c>
      <c r="AH1769" s="75">
        <v>1640</v>
      </c>
      <c r="AI1769" s="16" t="s">
        <v>6024</v>
      </c>
      <c r="AJ1769" s="43">
        <f>VLOOKUP(E1769,'FILIAIS PETZ'!$A$2:$K$2000,11,0)</f>
        <v>18328118001423</v>
      </c>
      <c r="AK1769" s="44">
        <f t="shared" ref="AK1769:AK1800" si="112">AJ1769</f>
        <v>18328118001423</v>
      </c>
    </row>
    <row r="1770" spans="1:37" s="14" customFormat="1" ht="15" customHeight="1" thickBot="1" x14ac:dyDescent="0.25">
      <c r="A1770" s="9">
        <f t="shared" si="111"/>
        <v>865015</v>
      </c>
      <c r="B1770" s="18">
        <f>VLOOKUP(C1770,FORNECEDORES!D:E,2,0)</f>
        <v>379168</v>
      </c>
      <c r="C1770" s="19" t="str">
        <f>VLOOKUP(D1770,FORNECEDORES!A:D,4,0)</f>
        <v>84.531.557/0001-49</v>
      </c>
      <c r="D1770" s="13" t="s">
        <v>4090</v>
      </c>
      <c r="E1770" s="20" t="str">
        <f t="shared" si="110"/>
        <v>04 0180</v>
      </c>
      <c r="F1770" s="28" t="s">
        <v>4944</v>
      </c>
      <c r="G1770" s="21" t="str">
        <f>VLOOKUP(E1770,'FILIAIS PETZ'!A:E,5,0)</f>
        <v>PETZ TORQUATO TAPAJOS</v>
      </c>
      <c r="H1770" s="20" t="str">
        <f>VLOOKUP(E1770,'FILIAIS PETZ'!A:D,4,0)</f>
        <v>TQTP-AM</v>
      </c>
      <c r="I1770" s="46">
        <v>45356</v>
      </c>
      <c r="J1770" s="9">
        <v>865015</v>
      </c>
      <c r="K1770" s="9" t="s">
        <v>5858</v>
      </c>
      <c r="L1770" s="29" t="s">
        <v>6187</v>
      </c>
      <c r="M1770" s="46">
        <v>45359</v>
      </c>
      <c r="N1770" s="46">
        <v>45385</v>
      </c>
      <c r="O1770" s="46">
        <v>45364</v>
      </c>
      <c r="P1770" s="29" t="s">
        <v>4990</v>
      </c>
      <c r="Q1770" s="9">
        <v>3</v>
      </c>
      <c r="R1770" s="9">
        <v>1</v>
      </c>
      <c r="S1770" s="9">
        <v>8</v>
      </c>
      <c r="T1770" s="9" t="s">
        <v>32</v>
      </c>
      <c r="U1770" s="9">
        <v>11002</v>
      </c>
      <c r="V1770" s="9">
        <v>11002</v>
      </c>
      <c r="W1770" s="9" t="s">
        <v>5039</v>
      </c>
      <c r="X1770" s="9" t="s">
        <v>4985</v>
      </c>
      <c r="Y1770" s="10" t="s">
        <v>4993</v>
      </c>
      <c r="Z1770" s="10" t="s">
        <v>4993</v>
      </c>
      <c r="AA1770" s="10" t="s">
        <v>4989</v>
      </c>
      <c r="AB1770" s="10" t="s">
        <v>12941</v>
      </c>
      <c r="AC1770" s="9" t="s">
        <v>5006</v>
      </c>
      <c r="AD1770" s="29"/>
      <c r="AE1770" s="20" t="str">
        <f>VLOOKUP(E1770,'FILIAIS PETZ'!A:Q,17,0)</f>
        <v>CO-3</v>
      </c>
      <c r="AF1770" s="20" t="str">
        <f>VLOOKUP(E1770,'FILIAIS PETZ'!A:Q,3,0)</f>
        <v>FELICIO</v>
      </c>
      <c r="AG1770" s="20" t="str">
        <f>VLOOKUP(E1770,'FILIAIS PETZ'!A:Q,2,0)</f>
        <v>R3</v>
      </c>
      <c r="AH1770" s="75">
        <v>3980</v>
      </c>
      <c r="AI1770" s="16" t="s">
        <v>6042</v>
      </c>
      <c r="AJ1770" s="43">
        <f>VLOOKUP(E1770,'FILIAIS PETZ'!$A$2:$K$2000,11,0)</f>
        <v>18328118017346</v>
      </c>
      <c r="AK1770" s="44">
        <f t="shared" si="112"/>
        <v>18328118017346</v>
      </c>
    </row>
    <row r="1771" spans="1:37" s="14" customFormat="1" ht="15" customHeight="1" thickBot="1" x14ac:dyDescent="0.25">
      <c r="A1771" s="9">
        <f t="shared" si="111"/>
        <v>865019</v>
      </c>
      <c r="B1771" s="18">
        <f>VLOOKUP(C1771,FORNECEDORES!D:E,2,0)</f>
        <v>223099</v>
      </c>
      <c r="C1771" s="19" t="str">
        <f>VLOOKUP(D1771,FORNECEDORES!A:D,4,0)</f>
        <v>33.782.083/0001-77</v>
      </c>
      <c r="D1771" s="13" t="s">
        <v>3652</v>
      </c>
      <c r="E1771" s="20" t="str">
        <f t="shared" si="110"/>
        <v>04 0139</v>
      </c>
      <c r="F1771" s="28" t="s">
        <v>4978</v>
      </c>
      <c r="G1771" s="21" t="str">
        <f>VLOOKUP(E1771,'FILIAIS PETZ'!A:E,5,0)</f>
        <v>PETZ PALMAS</v>
      </c>
      <c r="H1771" s="20" t="str">
        <f>VLOOKUP(E1771,'FILIAIS PETZ'!A:D,4,0)</f>
        <v>PMAS-TO</v>
      </c>
      <c r="I1771" s="46">
        <v>45356</v>
      </c>
      <c r="J1771" s="9">
        <v>865019</v>
      </c>
      <c r="K1771" s="9" t="s">
        <v>5858</v>
      </c>
      <c r="L1771" s="29" t="s">
        <v>6477</v>
      </c>
      <c r="M1771" s="46">
        <v>45370</v>
      </c>
      <c r="N1771" s="46">
        <v>45399</v>
      </c>
      <c r="O1771" s="46">
        <v>45377</v>
      </c>
      <c r="P1771" s="29" t="s">
        <v>4990</v>
      </c>
      <c r="Q1771" s="9">
        <v>3</v>
      </c>
      <c r="R1771" s="9">
        <v>1</v>
      </c>
      <c r="S1771" s="9">
        <v>8</v>
      </c>
      <c r="T1771" s="9" t="s">
        <v>32</v>
      </c>
      <c r="U1771" s="9">
        <v>11002</v>
      </c>
      <c r="V1771" s="9">
        <v>11002</v>
      </c>
      <c r="W1771" s="9" t="s">
        <v>5039</v>
      </c>
      <c r="X1771" s="10" t="s">
        <v>5016</v>
      </c>
      <c r="Y1771" s="10" t="s">
        <v>4993</v>
      </c>
      <c r="Z1771" s="9" t="s">
        <v>4993</v>
      </c>
      <c r="AA1771" s="9" t="s">
        <v>5040</v>
      </c>
      <c r="AB1771" s="10" t="s">
        <v>12941</v>
      </c>
      <c r="AC1771" s="9" t="s">
        <v>5006</v>
      </c>
      <c r="AD1771" s="29"/>
      <c r="AE1771" s="20" t="str">
        <f>VLOOKUP(E1771,'FILIAIS PETZ'!A:Q,17,0)</f>
        <v>CO-2</v>
      </c>
      <c r="AF1771" s="20" t="str">
        <f>VLOOKUP(E1771,'FILIAIS PETZ'!A:Q,3,0)</f>
        <v>FELICIO</v>
      </c>
      <c r="AG1771" s="20" t="str">
        <f>VLOOKUP(E1771,'FILIAIS PETZ'!A:Q,2,0)</f>
        <v>R3</v>
      </c>
      <c r="AH1771" s="75">
        <v>7240</v>
      </c>
      <c r="AI1771" s="16" t="s">
        <v>6036</v>
      </c>
      <c r="AJ1771" s="43">
        <f>VLOOKUP(E1771,'FILIAIS PETZ'!$A$2:$K$2000,11,0)</f>
        <v>18328118014088</v>
      </c>
      <c r="AK1771" s="44">
        <f t="shared" si="112"/>
        <v>18328118014088</v>
      </c>
    </row>
    <row r="1772" spans="1:37" s="14" customFormat="1" ht="15" customHeight="1" thickBot="1" x14ac:dyDescent="0.25">
      <c r="A1772" s="9">
        <f t="shared" si="111"/>
        <v>865023</v>
      </c>
      <c r="B1772" s="18">
        <f>VLOOKUP(C1772,FORNECEDORES!D:E,2,0)</f>
        <v>223099</v>
      </c>
      <c r="C1772" s="19" t="str">
        <f>VLOOKUP(D1772,FORNECEDORES!A:D,4,0)</f>
        <v>33.782.083/0001-77</v>
      </c>
      <c r="D1772" s="13" t="s">
        <v>3652</v>
      </c>
      <c r="E1772" s="20" t="str">
        <f t="shared" si="110"/>
        <v>04 0139</v>
      </c>
      <c r="F1772" s="28" t="s">
        <v>4978</v>
      </c>
      <c r="G1772" s="21" t="str">
        <f>VLOOKUP(E1772,'FILIAIS PETZ'!A:E,5,0)</f>
        <v>PETZ PALMAS</v>
      </c>
      <c r="H1772" s="20" t="str">
        <f>VLOOKUP(E1772,'FILIAIS PETZ'!A:D,4,0)</f>
        <v>PMAS-TO</v>
      </c>
      <c r="I1772" s="46">
        <v>45356</v>
      </c>
      <c r="J1772" s="9">
        <v>865023</v>
      </c>
      <c r="K1772" s="9" t="s">
        <v>5858</v>
      </c>
      <c r="L1772" s="29" t="s">
        <v>6478</v>
      </c>
      <c r="M1772" s="46">
        <v>45370</v>
      </c>
      <c r="N1772" s="46">
        <v>45399</v>
      </c>
      <c r="O1772" s="46">
        <v>45377</v>
      </c>
      <c r="P1772" s="29" t="s">
        <v>4990</v>
      </c>
      <c r="Q1772" s="9">
        <v>3</v>
      </c>
      <c r="R1772" s="9">
        <v>1</v>
      </c>
      <c r="S1772" s="9">
        <v>8</v>
      </c>
      <c r="T1772" s="9" t="s">
        <v>32</v>
      </c>
      <c r="U1772" s="9">
        <v>11002</v>
      </c>
      <c r="V1772" s="9">
        <v>11002</v>
      </c>
      <c r="W1772" s="9" t="s">
        <v>5067</v>
      </c>
      <c r="X1772" s="9" t="s">
        <v>4985</v>
      </c>
      <c r="Y1772" s="10" t="s">
        <v>4993</v>
      </c>
      <c r="Z1772" s="9" t="s">
        <v>8408</v>
      </c>
      <c r="AA1772" s="9" t="s">
        <v>6025</v>
      </c>
      <c r="AB1772" s="9" t="s">
        <v>12941</v>
      </c>
      <c r="AC1772" s="9" t="s">
        <v>5006</v>
      </c>
      <c r="AD1772" s="29" t="s">
        <v>7878</v>
      </c>
      <c r="AE1772" s="20" t="str">
        <f>VLOOKUP(E1772,'FILIAIS PETZ'!A:Q,17,0)</f>
        <v>CO-2</v>
      </c>
      <c r="AF1772" s="20" t="str">
        <f>VLOOKUP(E1772,'FILIAIS PETZ'!A:Q,3,0)</f>
        <v>FELICIO</v>
      </c>
      <c r="AG1772" s="20" t="str">
        <f>VLOOKUP(E1772,'FILIAIS PETZ'!A:Q,2,0)</f>
        <v>R3</v>
      </c>
      <c r="AH1772" s="75">
        <v>4275</v>
      </c>
      <c r="AI1772" s="16" t="s">
        <v>6037</v>
      </c>
      <c r="AJ1772" s="43">
        <f>VLOOKUP(E1772,'FILIAIS PETZ'!$A$2:$K$2000,11,0)</f>
        <v>18328118014088</v>
      </c>
      <c r="AK1772" s="44">
        <f t="shared" si="112"/>
        <v>18328118014088</v>
      </c>
    </row>
    <row r="1773" spans="1:37" s="14" customFormat="1" ht="15" customHeight="1" thickBot="1" x14ac:dyDescent="0.25">
      <c r="A1773" s="9">
        <f t="shared" si="111"/>
        <v>865026</v>
      </c>
      <c r="B1773" s="18">
        <f>VLOOKUP(C1773,FORNECEDORES!D:E,2,0)</f>
        <v>223099</v>
      </c>
      <c r="C1773" s="19" t="str">
        <f>VLOOKUP(D1773,FORNECEDORES!A:D,4,0)</f>
        <v>33.782.083/0001-77</v>
      </c>
      <c r="D1773" s="13" t="s">
        <v>3652</v>
      </c>
      <c r="E1773" s="20" t="str">
        <f t="shared" si="110"/>
        <v>04 0139</v>
      </c>
      <c r="F1773" s="28" t="s">
        <v>4978</v>
      </c>
      <c r="G1773" s="21" t="str">
        <f>VLOOKUP(E1773,'FILIAIS PETZ'!A:E,5,0)</f>
        <v>PETZ PALMAS</v>
      </c>
      <c r="H1773" s="20" t="str">
        <f>VLOOKUP(E1773,'FILIAIS PETZ'!A:D,4,0)</f>
        <v>PMAS-TO</v>
      </c>
      <c r="I1773" s="46">
        <v>45356</v>
      </c>
      <c r="J1773" s="9">
        <v>865026</v>
      </c>
      <c r="K1773" s="9" t="s">
        <v>5858</v>
      </c>
      <c r="L1773" s="29" t="s">
        <v>6479</v>
      </c>
      <c r="M1773" s="46">
        <v>45370</v>
      </c>
      <c r="N1773" s="46">
        <v>45399</v>
      </c>
      <c r="O1773" s="46">
        <v>45377</v>
      </c>
      <c r="P1773" s="29" t="s">
        <v>4990</v>
      </c>
      <c r="Q1773" s="9">
        <v>3</v>
      </c>
      <c r="R1773" s="9">
        <v>1</v>
      </c>
      <c r="S1773" s="9">
        <v>8</v>
      </c>
      <c r="T1773" s="9" t="s">
        <v>32</v>
      </c>
      <c r="U1773" s="9">
        <v>11002</v>
      </c>
      <c r="V1773" s="9">
        <v>11002</v>
      </c>
      <c r="W1773" s="9" t="s">
        <v>5024</v>
      </c>
      <c r="X1773" s="9" t="s">
        <v>4985</v>
      </c>
      <c r="Y1773" s="10" t="s">
        <v>4993</v>
      </c>
      <c r="Z1773" s="9" t="s">
        <v>5127</v>
      </c>
      <c r="AA1773" s="9" t="s">
        <v>4989</v>
      </c>
      <c r="AB1773" s="9" t="s">
        <v>12941</v>
      </c>
      <c r="AC1773" s="9" t="s">
        <v>5006</v>
      </c>
      <c r="AD1773" s="29"/>
      <c r="AE1773" s="20" t="str">
        <f>VLOOKUP(E1773,'FILIAIS PETZ'!A:Q,17,0)</f>
        <v>CO-2</v>
      </c>
      <c r="AF1773" s="20" t="str">
        <f>VLOOKUP(E1773,'FILIAIS PETZ'!A:Q,3,0)</f>
        <v>FELICIO</v>
      </c>
      <c r="AG1773" s="20" t="str">
        <f>VLOOKUP(E1773,'FILIAIS PETZ'!A:Q,2,0)</f>
        <v>R3</v>
      </c>
      <c r="AH1773" s="75">
        <v>420</v>
      </c>
      <c r="AI1773" s="16" t="s">
        <v>6038</v>
      </c>
      <c r="AJ1773" s="43">
        <f>VLOOKUP(E1773,'FILIAIS PETZ'!$A$2:$K$2000,11,0)</f>
        <v>18328118014088</v>
      </c>
      <c r="AK1773" s="44">
        <f t="shared" si="112"/>
        <v>18328118014088</v>
      </c>
    </row>
    <row r="1774" spans="1:37" s="14" customFormat="1" ht="15" customHeight="1" thickBot="1" x14ac:dyDescent="0.25">
      <c r="A1774" s="9">
        <f t="shared" si="111"/>
        <v>865159</v>
      </c>
      <c r="B1774" s="18">
        <f>VLOOKUP(C1774,FORNECEDORES!D:E,2,0)</f>
        <v>5866</v>
      </c>
      <c r="C1774" s="19" t="str">
        <f>VLOOKUP(D1774,FORNECEDORES!A:D,4,0)</f>
        <v>01.154.956/0005-34</v>
      </c>
      <c r="D1774" s="13" t="s">
        <v>6056</v>
      </c>
      <c r="E1774" s="20" t="str">
        <f t="shared" si="110"/>
        <v>04 0032</v>
      </c>
      <c r="F1774" s="28" t="s">
        <v>4951</v>
      </c>
      <c r="G1774" s="21" t="str">
        <f>VLOOKUP(E1774,'FILIAIS PETZ'!A:E,5,0)</f>
        <v>PETZ JAGUARE</v>
      </c>
      <c r="H1774" s="20" t="str">
        <f>VLOOKUP(E1774,'FILIAIS PETZ'!A:D,4,0)</f>
        <v>JGRE-SP</v>
      </c>
      <c r="I1774" s="46">
        <v>45356</v>
      </c>
      <c r="J1774" s="9">
        <v>865159</v>
      </c>
      <c r="K1774" s="9" t="s">
        <v>5858</v>
      </c>
      <c r="L1774" s="29" t="s">
        <v>6128</v>
      </c>
      <c r="M1774" s="46">
        <v>45357</v>
      </c>
      <c r="N1774" s="46">
        <v>45378</v>
      </c>
      <c r="O1774" s="46">
        <v>45359</v>
      </c>
      <c r="P1774" s="29" t="s">
        <v>4982</v>
      </c>
      <c r="Q1774" s="9">
        <v>3</v>
      </c>
      <c r="R1774" s="9">
        <v>1</v>
      </c>
      <c r="S1774" s="9">
        <v>8</v>
      </c>
      <c r="T1774" s="9" t="s">
        <v>32</v>
      </c>
      <c r="U1774" s="9">
        <v>11002</v>
      </c>
      <c r="V1774" s="9">
        <v>11002</v>
      </c>
      <c r="W1774" s="9" t="s">
        <v>5057</v>
      </c>
      <c r="X1774" s="9" t="s">
        <v>4985</v>
      </c>
      <c r="Y1774" s="9" t="s">
        <v>4993</v>
      </c>
      <c r="Z1774" s="9" t="s">
        <v>4993</v>
      </c>
      <c r="AA1774" s="9" t="s">
        <v>4989</v>
      </c>
      <c r="AB1774" s="9" t="s">
        <v>5005</v>
      </c>
      <c r="AC1774" s="9" t="s">
        <v>4988</v>
      </c>
      <c r="AD1774" s="29">
        <v>800000217</v>
      </c>
      <c r="AE1774" s="20" t="str">
        <f>VLOOKUP(E1774,'FILIAIS PETZ'!A:Q,17,0)</f>
        <v>SP7</v>
      </c>
      <c r="AF1774" s="20" t="str">
        <f>VLOOKUP(E1774,'FILIAIS PETZ'!A:Q,3,0)</f>
        <v>FELICIO</v>
      </c>
      <c r="AG1774" s="20" t="str">
        <f>VLOOKUP(E1774,'FILIAIS PETZ'!A:Q,2,0)</f>
        <v>R3</v>
      </c>
      <c r="AH1774" s="75">
        <v>5745.44</v>
      </c>
      <c r="AI1774" s="16" t="s">
        <v>5713</v>
      </c>
      <c r="AJ1774" s="43">
        <f>VLOOKUP(E1774,'FILIAIS PETZ'!$A$2:$K$2000,11,0)</f>
        <v>18328118003205</v>
      </c>
      <c r="AK1774" s="44">
        <f t="shared" si="112"/>
        <v>18328118003205</v>
      </c>
    </row>
    <row r="1775" spans="1:37" s="14" customFormat="1" ht="15" customHeight="1" thickBot="1" x14ac:dyDescent="0.25">
      <c r="A1775" s="9">
        <f t="shared" si="111"/>
        <v>866097</v>
      </c>
      <c r="B1775" s="18">
        <f>VLOOKUP(C1775,FORNECEDORES!D:E,2,0)</f>
        <v>530375</v>
      </c>
      <c r="C1775" s="19" t="str">
        <f>VLOOKUP(D1775,FORNECEDORES!A:D,4,0)</f>
        <v>23.080.842/0001-04</v>
      </c>
      <c r="D1775" s="13" t="s">
        <v>4370</v>
      </c>
      <c r="E1775" s="20" t="str">
        <f t="shared" si="110"/>
        <v>04 0008</v>
      </c>
      <c r="F1775" s="28" t="s">
        <v>4937</v>
      </c>
      <c r="G1775" s="21" t="str">
        <f>VLOOKUP(E1775,'FILIAIS PETZ'!A:E,5,0)</f>
        <v>PETZ ALPHAVILLE</v>
      </c>
      <c r="H1775" s="20" t="str">
        <f>VLOOKUP(E1775,'FILIAIS PETZ'!A:D,4,0)</f>
        <v>ALPH-SP</v>
      </c>
      <c r="I1775" s="46">
        <v>45356</v>
      </c>
      <c r="J1775" s="9">
        <v>866097</v>
      </c>
      <c r="K1775" s="9" t="s">
        <v>5858</v>
      </c>
      <c r="L1775" s="29" t="s">
        <v>6373</v>
      </c>
      <c r="M1775" s="46">
        <v>45363</v>
      </c>
      <c r="N1775" s="46">
        <v>45392</v>
      </c>
      <c r="O1775" s="46">
        <v>45373</v>
      </c>
      <c r="P1775" s="29" t="s">
        <v>4990</v>
      </c>
      <c r="Q1775" s="9">
        <v>3</v>
      </c>
      <c r="R1775" s="9">
        <v>1</v>
      </c>
      <c r="S1775" s="9">
        <v>8</v>
      </c>
      <c r="T1775" s="9" t="s">
        <v>32</v>
      </c>
      <c r="U1775" s="9">
        <v>11002</v>
      </c>
      <c r="V1775" s="9">
        <v>11002</v>
      </c>
      <c r="W1775" s="9" t="s">
        <v>5019</v>
      </c>
      <c r="X1775" s="9" t="s">
        <v>4985</v>
      </c>
      <c r="Y1775" s="9" t="s">
        <v>4980</v>
      </c>
      <c r="Z1775" s="9" t="s">
        <v>4980</v>
      </c>
      <c r="AA1775" s="9" t="s">
        <v>4989</v>
      </c>
      <c r="AB1775" s="9" t="s">
        <v>5066</v>
      </c>
      <c r="AC1775" s="9" t="s">
        <v>5006</v>
      </c>
      <c r="AD1775" s="29"/>
      <c r="AE1775" s="20" t="str">
        <f>VLOOKUP(E1775,'FILIAIS PETZ'!A:Q,17,0)</f>
        <v>SP7</v>
      </c>
      <c r="AF1775" s="20" t="str">
        <f>VLOOKUP(E1775,'FILIAIS PETZ'!A:Q,3,0)</f>
        <v>FELICIO</v>
      </c>
      <c r="AG1775" s="20" t="str">
        <f>VLOOKUP(E1775,'FILIAIS PETZ'!A:Q,2,0)</f>
        <v>R3</v>
      </c>
      <c r="AH1775" s="75">
        <v>850</v>
      </c>
      <c r="AI1775" s="16" t="s">
        <v>6114</v>
      </c>
      <c r="AJ1775" s="43">
        <f>VLOOKUP(E1775,'FILIAIS PETZ'!$A$2:$K$2000,11,0)</f>
        <v>18328118001423</v>
      </c>
      <c r="AK1775" s="44">
        <f t="shared" si="112"/>
        <v>18328118001423</v>
      </c>
    </row>
    <row r="1776" spans="1:37" s="14" customFormat="1" ht="15" customHeight="1" thickBot="1" x14ac:dyDescent="0.25">
      <c r="A1776" s="9">
        <f t="shared" si="111"/>
        <v>866102</v>
      </c>
      <c r="B1776" s="18">
        <f>VLOOKUP(C1776,FORNECEDORES!D:E,2,0)</f>
        <v>530375</v>
      </c>
      <c r="C1776" s="19" t="str">
        <f>VLOOKUP(D1776,FORNECEDORES!A:D,4,0)</f>
        <v>23.080.842/0001-04</v>
      </c>
      <c r="D1776" s="13" t="s">
        <v>4370</v>
      </c>
      <c r="E1776" s="20" t="str">
        <f t="shared" si="110"/>
        <v>04 0165</v>
      </c>
      <c r="F1776" s="28" t="s">
        <v>4935</v>
      </c>
      <c r="G1776" s="21" t="str">
        <f>VLOOKUP(E1776,'FILIAIS PETZ'!A:E,5,0)</f>
        <v>PETZ CARAPICUIBA</v>
      </c>
      <c r="H1776" s="20" t="str">
        <f>VLOOKUP(E1776,'FILIAIS PETZ'!A:D,4,0)</f>
        <v>CPIC-SP</v>
      </c>
      <c r="I1776" s="46">
        <v>45356</v>
      </c>
      <c r="J1776" s="9">
        <v>866102</v>
      </c>
      <c r="K1776" s="9" t="s">
        <v>5858</v>
      </c>
      <c r="L1776" s="29" t="s">
        <v>6374</v>
      </c>
      <c r="M1776" s="46">
        <v>45363</v>
      </c>
      <c r="N1776" s="46">
        <v>45392</v>
      </c>
      <c r="O1776" s="46">
        <v>45373</v>
      </c>
      <c r="P1776" s="29" t="s">
        <v>4990</v>
      </c>
      <c r="Q1776" s="9">
        <v>3</v>
      </c>
      <c r="R1776" s="9">
        <v>1</v>
      </c>
      <c r="S1776" s="9">
        <v>8</v>
      </c>
      <c r="T1776" s="9" t="s">
        <v>32</v>
      </c>
      <c r="U1776" s="9">
        <v>11002</v>
      </c>
      <c r="V1776" s="9">
        <v>11002</v>
      </c>
      <c r="W1776" s="9" t="s">
        <v>5019</v>
      </c>
      <c r="X1776" s="9" t="s">
        <v>4985</v>
      </c>
      <c r="Y1776" s="9" t="s">
        <v>4980</v>
      </c>
      <c r="Z1776" s="9" t="s">
        <v>4980</v>
      </c>
      <c r="AA1776" s="9" t="s">
        <v>4989</v>
      </c>
      <c r="AB1776" s="9" t="s">
        <v>5066</v>
      </c>
      <c r="AC1776" s="9" t="s">
        <v>5006</v>
      </c>
      <c r="AD1776" s="29"/>
      <c r="AE1776" s="20" t="str">
        <f>VLOOKUP(E1776,'FILIAIS PETZ'!A:Q,17,0)</f>
        <v>SP7</v>
      </c>
      <c r="AF1776" s="20" t="str">
        <f>VLOOKUP(E1776,'FILIAIS PETZ'!A:Q,3,0)</f>
        <v>FELICIO</v>
      </c>
      <c r="AG1776" s="20" t="str">
        <f>VLOOKUP(E1776,'FILIAIS PETZ'!A:Q,2,0)</f>
        <v>R3</v>
      </c>
      <c r="AH1776" s="75">
        <v>850</v>
      </c>
      <c r="AI1776" s="16" t="s">
        <v>6114</v>
      </c>
      <c r="AJ1776" s="43">
        <f>VLOOKUP(E1776,'FILIAIS PETZ'!$A$2:$K$2000,11,0)</f>
        <v>18328118015726</v>
      </c>
      <c r="AK1776" s="44">
        <f t="shared" si="112"/>
        <v>18328118015726</v>
      </c>
    </row>
    <row r="1777" spans="1:37" s="14" customFormat="1" ht="15" customHeight="1" thickBot="1" x14ac:dyDescent="0.25">
      <c r="A1777" s="9">
        <f t="shared" si="111"/>
        <v>866106</v>
      </c>
      <c r="B1777" s="18">
        <f>VLOOKUP(C1777,FORNECEDORES!D:E,2,0)</f>
        <v>530375</v>
      </c>
      <c r="C1777" s="19" t="str">
        <f>VLOOKUP(D1777,FORNECEDORES!A:D,4,0)</f>
        <v>23.080.842/0001-04</v>
      </c>
      <c r="D1777" s="13" t="s">
        <v>4370</v>
      </c>
      <c r="E1777" s="20" t="str">
        <f t="shared" si="110"/>
        <v>04 0106</v>
      </c>
      <c r="F1777" s="28" t="s">
        <v>4952</v>
      </c>
      <c r="G1777" s="21" t="str">
        <f>VLOOKUP(E1777,'FILIAIS PETZ'!A:E,5,0)</f>
        <v>PETZ COTIA</v>
      </c>
      <c r="H1777" s="20" t="str">
        <f>VLOOKUP(E1777,'FILIAIS PETZ'!A:D,4,0)</f>
        <v>CTIA-SP</v>
      </c>
      <c r="I1777" s="46">
        <v>45356</v>
      </c>
      <c r="J1777" s="9">
        <v>866106</v>
      </c>
      <c r="K1777" s="9" t="s">
        <v>5858</v>
      </c>
      <c r="L1777" s="29" t="s">
        <v>6375</v>
      </c>
      <c r="M1777" s="46">
        <v>45363</v>
      </c>
      <c r="N1777" s="46">
        <v>45392</v>
      </c>
      <c r="O1777" s="46">
        <v>45373</v>
      </c>
      <c r="P1777" s="29" t="s">
        <v>4990</v>
      </c>
      <c r="Q1777" s="9">
        <v>3</v>
      </c>
      <c r="R1777" s="9">
        <v>1</v>
      </c>
      <c r="S1777" s="9">
        <v>8</v>
      </c>
      <c r="T1777" s="9" t="s">
        <v>32</v>
      </c>
      <c r="U1777" s="9">
        <v>11002</v>
      </c>
      <c r="V1777" s="9">
        <v>11002</v>
      </c>
      <c r="W1777" s="9" t="s">
        <v>5019</v>
      </c>
      <c r="X1777" s="9" t="s">
        <v>4985</v>
      </c>
      <c r="Y1777" s="9" t="s">
        <v>4980</v>
      </c>
      <c r="Z1777" s="9" t="s">
        <v>4980</v>
      </c>
      <c r="AA1777" s="9" t="s">
        <v>4989</v>
      </c>
      <c r="AB1777" s="9" t="s">
        <v>5066</v>
      </c>
      <c r="AC1777" s="9" t="s">
        <v>5006</v>
      </c>
      <c r="AD1777" s="29"/>
      <c r="AE1777" s="20" t="str">
        <f>VLOOKUP(E1777,'FILIAIS PETZ'!A:Q,17,0)</f>
        <v>SP7</v>
      </c>
      <c r="AF1777" s="20" t="str">
        <f>VLOOKUP(E1777,'FILIAIS PETZ'!A:Q,3,0)</f>
        <v>FELICIO</v>
      </c>
      <c r="AG1777" s="20" t="str">
        <f>VLOOKUP(E1777,'FILIAIS PETZ'!A:Q,2,0)</f>
        <v>R3</v>
      </c>
      <c r="AH1777" s="75">
        <v>850</v>
      </c>
      <c r="AI1777" s="16" t="s">
        <v>6114</v>
      </c>
      <c r="AJ1777" s="43">
        <f>VLOOKUP(E1777,'FILIAIS PETZ'!$A$2:$K$2000,11,0)</f>
        <v>18328118009327</v>
      </c>
      <c r="AK1777" s="44">
        <f t="shared" si="112"/>
        <v>18328118009327</v>
      </c>
    </row>
    <row r="1778" spans="1:37" s="14" customFormat="1" ht="15" customHeight="1" thickBot="1" x14ac:dyDescent="0.25">
      <c r="A1778" s="9">
        <f t="shared" si="111"/>
        <v>866137</v>
      </c>
      <c r="B1778" s="18">
        <f>VLOOKUP(C1778,FORNECEDORES!D:E,2,0)</f>
        <v>530375</v>
      </c>
      <c r="C1778" s="19" t="str">
        <f>VLOOKUP(D1778,FORNECEDORES!A:D,4,0)</f>
        <v>23.080.842/0001-04</v>
      </c>
      <c r="D1778" s="13" t="s">
        <v>4370</v>
      </c>
      <c r="E1778" s="20" t="str">
        <f t="shared" si="110"/>
        <v>04 0093</v>
      </c>
      <c r="F1778" s="28" t="s">
        <v>4942</v>
      </c>
      <c r="G1778" s="21" t="str">
        <f>VLOOKUP(E1778,'FILIAIS PETZ'!A:E,5,0)</f>
        <v>PETZ INDAIATUBA</v>
      </c>
      <c r="H1778" s="20" t="str">
        <f>VLOOKUP(E1778,'FILIAIS PETZ'!A:D,4,0)</f>
        <v>INDT-SP</v>
      </c>
      <c r="I1778" s="46">
        <v>45356</v>
      </c>
      <c r="J1778" s="9">
        <v>866137</v>
      </c>
      <c r="K1778" s="9" t="s">
        <v>5858</v>
      </c>
      <c r="L1778" s="29" t="s">
        <v>6376</v>
      </c>
      <c r="M1778" s="46">
        <v>45363</v>
      </c>
      <c r="N1778" s="46">
        <v>45392</v>
      </c>
      <c r="O1778" s="46">
        <v>45373</v>
      </c>
      <c r="P1778" s="29" t="s">
        <v>4990</v>
      </c>
      <c r="Q1778" s="9">
        <v>3</v>
      </c>
      <c r="R1778" s="9">
        <v>1</v>
      </c>
      <c r="S1778" s="9">
        <v>8</v>
      </c>
      <c r="T1778" s="9" t="s">
        <v>32</v>
      </c>
      <c r="U1778" s="9">
        <v>11002</v>
      </c>
      <c r="V1778" s="9">
        <v>11002</v>
      </c>
      <c r="W1778" s="9" t="s">
        <v>5019</v>
      </c>
      <c r="X1778" s="9" t="s">
        <v>4985</v>
      </c>
      <c r="Y1778" s="9" t="s">
        <v>4980</v>
      </c>
      <c r="Z1778" s="9" t="s">
        <v>4980</v>
      </c>
      <c r="AA1778" s="9" t="s">
        <v>4989</v>
      </c>
      <c r="AB1778" s="9" t="s">
        <v>5066</v>
      </c>
      <c r="AC1778" s="9" t="s">
        <v>5006</v>
      </c>
      <c r="AD1778" s="29"/>
      <c r="AE1778" s="20" t="str">
        <f>VLOOKUP(E1778,'FILIAIS PETZ'!A:Q,17,0)</f>
        <v>SP7</v>
      </c>
      <c r="AF1778" s="20" t="str">
        <f>VLOOKUP(E1778,'FILIAIS PETZ'!A:Q,3,0)</f>
        <v>FELICIO</v>
      </c>
      <c r="AG1778" s="20" t="str">
        <f>VLOOKUP(E1778,'FILIAIS PETZ'!A:Q,2,0)</f>
        <v>R3</v>
      </c>
      <c r="AH1778" s="75">
        <v>850</v>
      </c>
      <c r="AI1778" s="16" t="s">
        <v>6114</v>
      </c>
      <c r="AJ1778" s="43">
        <f>VLOOKUP(E1778,'FILIAIS PETZ'!$A$2:$K$2000,11,0)</f>
        <v>18328118008517</v>
      </c>
      <c r="AK1778" s="44">
        <f t="shared" si="112"/>
        <v>18328118008517</v>
      </c>
    </row>
    <row r="1779" spans="1:37" s="14" customFormat="1" ht="15" customHeight="1" thickBot="1" x14ac:dyDescent="0.25">
      <c r="A1779" s="9">
        <f t="shared" si="111"/>
        <v>866138</v>
      </c>
      <c r="B1779" s="18">
        <f>VLOOKUP(C1779,FORNECEDORES!D:E,2,0)</f>
        <v>530375</v>
      </c>
      <c r="C1779" s="19" t="str">
        <f>VLOOKUP(D1779,FORNECEDORES!A:D,4,0)</f>
        <v>23.080.842/0001-04</v>
      </c>
      <c r="D1779" s="13" t="s">
        <v>4370</v>
      </c>
      <c r="E1779" s="20" t="str">
        <f t="shared" si="110"/>
        <v>04 0156</v>
      </c>
      <c r="F1779" s="28" t="s">
        <v>4940</v>
      </c>
      <c r="G1779" s="21" t="str">
        <f>VLOOKUP(E1779,'FILIAIS PETZ'!A:E,5,0)</f>
        <v>PETZ ITAPETININGA</v>
      </c>
      <c r="H1779" s="20" t="str">
        <f>VLOOKUP(E1779,'FILIAIS PETZ'!A:D,4,0)</f>
        <v>ITPT-SP</v>
      </c>
      <c r="I1779" s="46">
        <v>45356</v>
      </c>
      <c r="J1779" s="9">
        <v>866138</v>
      </c>
      <c r="K1779" s="9" t="s">
        <v>5858</v>
      </c>
      <c r="L1779" s="29" t="s">
        <v>6377</v>
      </c>
      <c r="M1779" s="46">
        <v>45363</v>
      </c>
      <c r="N1779" s="46">
        <v>45392</v>
      </c>
      <c r="O1779" s="46">
        <v>45373</v>
      </c>
      <c r="P1779" s="29" t="s">
        <v>4990</v>
      </c>
      <c r="Q1779" s="9">
        <v>3</v>
      </c>
      <c r="R1779" s="9">
        <v>1</v>
      </c>
      <c r="S1779" s="9">
        <v>8</v>
      </c>
      <c r="T1779" s="9" t="s">
        <v>32</v>
      </c>
      <c r="U1779" s="9">
        <v>11002</v>
      </c>
      <c r="V1779" s="9">
        <v>11002</v>
      </c>
      <c r="W1779" s="9" t="s">
        <v>5019</v>
      </c>
      <c r="X1779" s="9" t="s">
        <v>4985</v>
      </c>
      <c r="Y1779" s="9" t="s">
        <v>4980</v>
      </c>
      <c r="Z1779" s="9" t="s">
        <v>4980</v>
      </c>
      <c r="AA1779" s="9" t="s">
        <v>4989</v>
      </c>
      <c r="AB1779" s="9" t="s">
        <v>5066</v>
      </c>
      <c r="AC1779" s="9" t="s">
        <v>5006</v>
      </c>
      <c r="AD1779" s="29"/>
      <c r="AE1779" s="20" t="str">
        <f>VLOOKUP(E1779,'FILIAIS PETZ'!A:Q,17,0)</f>
        <v>SP7</v>
      </c>
      <c r="AF1779" s="20" t="str">
        <f>VLOOKUP(E1779,'FILIAIS PETZ'!A:Q,3,0)</f>
        <v>FELICIO</v>
      </c>
      <c r="AG1779" s="20" t="str">
        <f>VLOOKUP(E1779,'FILIAIS PETZ'!A:Q,2,0)</f>
        <v>R3</v>
      </c>
      <c r="AH1779" s="75">
        <v>850</v>
      </c>
      <c r="AI1779" s="16" t="s">
        <v>6114</v>
      </c>
      <c r="AJ1779" s="43">
        <f>VLOOKUP(E1779,'FILIAIS PETZ'!$A$2:$K$2000,11,0)</f>
        <v>18328118014754</v>
      </c>
      <c r="AK1779" s="44">
        <f t="shared" si="112"/>
        <v>18328118014754</v>
      </c>
    </row>
    <row r="1780" spans="1:37" s="14" customFormat="1" ht="15" customHeight="1" thickBot="1" x14ac:dyDescent="0.25">
      <c r="A1780" s="9">
        <f t="shared" si="111"/>
        <v>866168</v>
      </c>
      <c r="B1780" s="18">
        <f>VLOOKUP(C1780,FORNECEDORES!D:E,2,0)</f>
        <v>530375</v>
      </c>
      <c r="C1780" s="19" t="str">
        <f>VLOOKUP(D1780,FORNECEDORES!A:D,4,0)</f>
        <v>23.080.842/0001-04</v>
      </c>
      <c r="D1780" s="13" t="s">
        <v>4370</v>
      </c>
      <c r="E1780" s="20" t="str">
        <f t="shared" si="110"/>
        <v>04 0119</v>
      </c>
      <c r="F1780" s="28" t="s">
        <v>4934</v>
      </c>
      <c r="G1780" s="21" t="str">
        <f>VLOOKUP(E1780,'FILIAIS PETZ'!A:E,5,0)</f>
        <v>PETZ ITU</v>
      </c>
      <c r="H1780" s="20" t="str">
        <f>VLOOKUP(E1780,'FILIAIS PETZ'!A:D,4,0)</f>
        <v>ITTU-SP</v>
      </c>
      <c r="I1780" s="46">
        <v>45356</v>
      </c>
      <c r="J1780" s="9">
        <v>866168</v>
      </c>
      <c r="K1780" s="9" t="s">
        <v>5858</v>
      </c>
      <c r="L1780" s="29" t="s">
        <v>6378</v>
      </c>
      <c r="M1780" s="46">
        <v>45363</v>
      </c>
      <c r="N1780" s="46">
        <v>45392</v>
      </c>
      <c r="O1780" s="46">
        <v>45373</v>
      </c>
      <c r="P1780" s="29" t="s">
        <v>4990</v>
      </c>
      <c r="Q1780" s="9">
        <v>3</v>
      </c>
      <c r="R1780" s="9">
        <v>1</v>
      </c>
      <c r="S1780" s="9">
        <v>8</v>
      </c>
      <c r="T1780" s="9" t="s">
        <v>32</v>
      </c>
      <c r="U1780" s="9">
        <v>11002</v>
      </c>
      <c r="V1780" s="9">
        <v>11002</v>
      </c>
      <c r="W1780" s="9" t="s">
        <v>5019</v>
      </c>
      <c r="X1780" s="9" t="s">
        <v>4985</v>
      </c>
      <c r="Y1780" s="9" t="s">
        <v>4980</v>
      </c>
      <c r="Z1780" s="9" t="s">
        <v>4980</v>
      </c>
      <c r="AA1780" s="9" t="s">
        <v>4989</v>
      </c>
      <c r="AB1780" s="9" t="s">
        <v>5066</v>
      </c>
      <c r="AC1780" s="9" t="s">
        <v>5006</v>
      </c>
      <c r="AD1780" s="29"/>
      <c r="AE1780" s="20" t="str">
        <f>VLOOKUP(E1780,'FILIAIS PETZ'!A:Q,17,0)</f>
        <v>SP7</v>
      </c>
      <c r="AF1780" s="20" t="str">
        <f>VLOOKUP(E1780,'FILIAIS PETZ'!A:Q,3,0)</f>
        <v>FELICIO</v>
      </c>
      <c r="AG1780" s="20" t="str">
        <f>VLOOKUP(E1780,'FILIAIS PETZ'!A:Q,2,0)</f>
        <v>R3</v>
      </c>
      <c r="AH1780" s="75">
        <v>850</v>
      </c>
      <c r="AI1780" s="16" t="s">
        <v>6114</v>
      </c>
      <c r="AJ1780" s="43">
        <f>VLOOKUP(E1780,'FILIAIS PETZ'!$A$2:$K$2000,11,0)</f>
        <v>18328118010848</v>
      </c>
      <c r="AK1780" s="44">
        <f t="shared" si="112"/>
        <v>18328118010848</v>
      </c>
    </row>
    <row r="1781" spans="1:37" s="14" customFormat="1" ht="15" customHeight="1" thickBot="1" x14ac:dyDescent="0.25">
      <c r="A1781" s="9">
        <f t="shared" si="111"/>
        <v>866173</v>
      </c>
      <c r="B1781" s="18">
        <f>VLOOKUP(C1781,FORNECEDORES!D:E,2,0)</f>
        <v>530375</v>
      </c>
      <c r="C1781" s="19" t="str">
        <f>VLOOKUP(D1781,FORNECEDORES!A:D,4,0)</f>
        <v>23.080.842/0001-04</v>
      </c>
      <c r="D1781" s="13" t="s">
        <v>4370</v>
      </c>
      <c r="E1781" s="20" t="str">
        <f t="shared" si="110"/>
        <v>04 0032</v>
      </c>
      <c r="F1781" s="28" t="s">
        <v>4951</v>
      </c>
      <c r="G1781" s="21" t="str">
        <f>VLOOKUP(E1781,'FILIAIS PETZ'!A:E,5,0)</f>
        <v>PETZ JAGUARE</v>
      </c>
      <c r="H1781" s="20" t="str">
        <f>VLOOKUP(E1781,'FILIAIS PETZ'!A:D,4,0)</f>
        <v>JGRE-SP</v>
      </c>
      <c r="I1781" s="46">
        <v>45356</v>
      </c>
      <c r="J1781" s="9">
        <v>866173</v>
      </c>
      <c r="K1781" s="9" t="s">
        <v>5858</v>
      </c>
      <c r="L1781" s="29" t="s">
        <v>6379</v>
      </c>
      <c r="M1781" s="46">
        <v>45363</v>
      </c>
      <c r="N1781" s="46">
        <v>45392</v>
      </c>
      <c r="O1781" s="46">
        <v>45373</v>
      </c>
      <c r="P1781" s="29" t="s">
        <v>4990</v>
      </c>
      <c r="Q1781" s="9">
        <v>3</v>
      </c>
      <c r="R1781" s="9">
        <v>1</v>
      </c>
      <c r="S1781" s="9">
        <v>8</v>
      </c>
      <c r="T1781" s="9" t="s">
        <v>32</v>
      </c>
      <c r="U1781" s="9">
        <v>11002</v>
      </c>
      <c r="V1781" s="9">
        <v>11002</v>
      </c>
      <c r="W1781" s="9" t="s">
        <v>5019</v>
      </c>
      <c r="X1781" s="9" t="s">
        <v>4985</v>
      </c>
      <c r="Y1781" s="9" t="s">
        <v>4980</v>
      </c>
      <c r="Z1781" s="9" t="s">
        <v>4980</v>
      </c>
      <c r="AA1781" s="9" t="s">
        <v>4989</v>
      </c>
      <c r="AB1781" s="9" t="s">
        <v>5066</v>
      </c>
      <c r="AC1781" s="9" t="s">
        <v>5006</v>
      </c>
      <c r="AD1781" s="29"/>
      <c r="AE1781" s="20" t="str">
        <f>VLOOKUP(E1781,'FILIAIS PETZ'!A:Q,17,0)</f>
        <v>SP7</v>
      </c>
      <c r="AF1781" s="20" t="str">
        <f>VLOOKUP(E1781,'FILIAIS PETZ'!A:Q,3,0)</f>
        <v>FELICIO</v>
      </c>
      <c r="AG1781" s="20" t="str">
        <f>VLOOKUP(E1781,'FILIAIS PETZ'!A:Q,2,0)</f>
        <v>R3</v>
      </c>
      <c r="AH1781" s="75">
        <v>850</v>
      </c>
      <c r="AI1781" s="16" t="s">
        <v>6114</v>
      </c>
      <c r="AJ1781" s="43">
        <f>VLOOKUP(E1781,'FILIAIS PETZ'!$A$2:$K$2000,11,0)</f>
        <v>18328118003205</v>
      </c>
      <c r="AK1781" s="44">
        <f t="shared" si="112"/>
        <v>18328118003205</v>
      </c>
    </row>
    <row r="1782" spans="1:37" s="14" customFormat="1" ht="15" customHeight="1" thickBot="1" x14ac:dyDescent="0.25">
      <c r="A1782" s="9">
        <f t="shared" si="111"/>
        <v>866182</v>
      </c>
      <c r="B1782" s="18">
        <f>VLOOKUP(C1782,FORNECEDORES!D:E,2,0)</f>
        <v>530375</v>
      </c>
      <c r="C1782" s="19" t="str">
        <f>VLOOKUP(D1782,FORNECEDORES!A:D,4,0)</f>
        <v>23.080.842/0001-04</v>
      </c>
      <c r="D1782" s="13" t="s">
        <v>4370</v>
      </c>
      <c r="E1782" s="20" t="str">
        <f t="shared" si="110"/>
        <v>04 0083</v>
      </c>
      <c r="F1782" s="28" t="s">
        <v>4936</v>
      </c>
      <c r="G1782" s="21" t="str">
        <f>VLOOKUP(E1782,'FILIAIS PETZ'!A:E,5,0)</f>
        <v>PETZ OSASCO</v>
      </c>
      <c r="H1782" s="20" t="str">
        <f>VLOOKUP(E1782,'FILIAIS PETZ'!A:D,4,0)</f>
        <v>OSAS-SP</v>
      </c>
      <c r="I1782" s="46">
        <v>45356</v>
      </c>
      <c r="J1782" s="9">
        <v>866182</v>
      </c>
      <c r="K1782" s="9" t="s">
        <v>5858</v>
      </c>
      <c r="L1782" s="29" t="s">
        <v>6380</v>
      </c>
      <c r="M1782" s="46">
        <v>45370</v>
      </c>
      <c r="N1782" s="46">
        <v>45392</v>
      </c>
      <c r="O1782" s="46">
        <v>45373</v>
      </c>
      <c r="P1782" s="29" t="s">
        <v>4990</v>
      </c>
      <c r="Q1782" s="9">
        <v>3</v>
      </c>
      <c r="R1782" s="9">
        <v>1</v>
      </c>
      <c r="S1782" s="9">
        <v>8</v>
      </c>
      <c r="T1782" s="9" t="s">
        <v>32</v>
      </c>
      <c r="U1782" s="9">
        <v>11002</v>
      </c>
      <c r="V1782" s="9">
        <v>11002</v>
      </c>
      <c r="W1782" s="9" t="s">
        <v>5019</v>
      </c>
      <c r="X1782" s="9" t="s">
        <v>4985</v>
      </c>
      <c r="Y1782" s="9" t="s">
        <v>4980</v>
      </c>
      <c r="Z1782" s="9" t="s">
        <v>4980</v>
      </c>
      <c r="AA1782" s="9" t="s">
        <v>4989</v>
      </c>
      <c r="AB1782" s="9" t="s">
        <v>5066</v>
      </c>
      <c r="AC1782" s="9" t="s">
        <v>5006</v>
      </c>
      <c r="AD1782" s="29"/>
      <c r="AE1782" s="20" t="str">
        <f>VLOOKUP(E1782,'FILIAIS PETZ'!A:Q,17,0)</f>
        <v>SP7</v>
      </c>
      <c r="AF1782" s="20" t="str">
        <f>VLOOKUP(E1782,'FILIAIS PETZ'!A:Q,3,0)</f>
        <v>FELICIO</v>
      </c>
      <c r="AG1782" s="20" t="str">
        <f>VLOOKUP(E1782,'FILIAIS PETZ'!A:Q,2,0)</f>
        <v>R3</v>
      </c>
      <c r="AH1782" s="75">
        <v>850</v>
      </c>
      <c r="AI1782" s="16" t="s">
        <v>6114</v>
      </c>
      <c r="AJ1782" s="43">
        <f>VLOOKUP(E1782,'FILIAIS PETZ'!$A$2:$K$2000,11,0)</f>
        <v>18328118008355</v>
      </c>
      <c r="AK1782" s="44">
        <f t="shared" si="112"/>
        <v>18328118008355</v>
      </c>
    </row>
    <row r="1783" spans="1:37" s="14" customFormat="1" ht="15" customHeight="1" thickBot="1" x14ac:dyDescent="0.25">
      <c r="A1783" s="9">
        <f t="shared" si="111"/>
        <v>866199</v>
      </c>
      <c r="B1783" s="18">
        <f>VLOOKUP(C1783,FORNECEDORES!D:E,2,0)</f>
        <v>530375</v>
      </c>
      <c r="C1783" s="19" t="str">
        <f>VLOOKUP(D1783,FORNECEDORES!A:D,4,0)</f>
        <v>23.080.842/0001-04</v>
      </c>
      <c r="D1783" s="13" t="s">
        <v>4370</v>
      </c>
      <c r="E1783" s="20" t="str">
        <f t="shared" si="110"/>
        <v>04 0007</v>
      </c>
      <c r="F1783" s="28" t="s">
        <v>4950</v>
      </c>
      <c r="G1783" s="21" t="str">
        <f>VLOOKUP(E1783,'FILIAIS PETZ'!A:E,5,0)</f>
        <v>PETZ SOROCABA</v>
      </c>
      <c r="H1783" s="20" t="str">
        <f>VLOOKUP(E1783,'FILIAIS PETZ'!A:D,4,0)</f>
        <v>SCBA-SP</v>
      </c>
      <c r="I1783" s="46">
        <v>45356</v>
      </c>
      <c r="J1783" s="9">
        <v>866199</v>
      </c>
      <c r="K1783" s="9" t="s">
        <v>5858</v>
      </c>
      <c r="L1783" s="29" t="s">
        <v>6381</v>
      </c>
      <c r="M1783" s="46">
        <v>45370</v>
      </c>
      <c r="N1783" s="46">
        <v>45392</v>
      </c>
      <c r="O1783" s="46">
        <v>45373</v>
      </c>
      <c r="P1783" s="29" t="s">
        <v>4990</v>
      </c>
      <c r="Q1783" s="9">
        <v>3</v>
      </c>
      <c r="R1783" s="9">
        <v>1</v>
      </c>
      <c r="S1783" s="9">
        <v>8</v>
      </c>
      <c r="T1783" s="9" t="s">
        <v>32</v>
      </c>
      <c r="U1783" s="9">
        <v>11002</v>
      </c>
      <c r="V1783" s="9">
        <v>11002</v>
      </c>
      <c r="W1783" s="9" t="s">
        <v>5019</v>
      </c>
      <c r="X1783" s="9" t="s">
        <v>4985</v>
      </c>
      <c r="Y1783" s="9" t="s">
        <v>4980</v>
      </c>
      <c r="Z1783" s="9" t="s">
        <v>4980</v>
      </c>
      <c r="AA1783" s="9" t="s">
        <v>4989</v>
      </c>
      <c r="AB1783" s="9" t="s">
        <v>5066</v>
      </c>
      <c r="AC1783" s="9" t="s">
        <v>5006</v>
      </c>
      <c r="AD1783" s="29"/>
      <c r="AE1783" s="20" t="str">
        <f>VLOOKUP(E1783,'FILIAIS PETZ'!A:Q,17,0)</f>
        <v>SP7</v>
      </c>
      <c r="AF1783" s="20" t="str">
        <f>VLOOKUP(E1783,'FILIAIS PETZ'!A:Q,3,0)</f>
        <v>FELICIO</v>
      </c>
      <c r="AG1783" s="20" t="str">
        <f>VLOOKUP(E1783,'FILIAIS PETZ'!A:Q,2,0)</f>
        <v>R3</v>
      </c>
      <c r="AH1783" s="75">
        <v>850</v>
      </c>
      <c r="AI1783" s="16" t="s">
        <v>6114</v>
      </c>
      <c r="AJ1783" s="43">
        <f>VLOOKUP(E1783,'FILIAIS PETZ'!$A$2:$K$2000,11,0)</f>
        <v>18328118001695</v>
      </c>
      <c r="AK1783" s="44">
        <f t="shared" si="112"/>
        <v>18328118001695</v>
      </c>
    </row>
    <row r="1784" spans="1:37" s="14" customFormat="1" ht="15" customHeight="1" thickBot="1" x14ac:dyDescent="0.25">
      <c r="A1784" s="9">
        <f t="shared" si="111"/>
        <v>866201</v>
      </c>
      <c r="B1784" s="18">
        <f>VLOOKUP(C1784,FORNECEDORES!D:E,2,0)</f>
        <v>530375</v>
      </c>
      <c r="C1784" s="19" t="str">
        <f>VLOOKUP(D1784,FORNECEDORES!A:D,4,0)</f>
        <v>23.080.842/0001-04</v>
      </c>
      <c r="D1784" s="13" t="s">
        <v>4370</v>
      </c>
      <c r="E1784" s="20" t="str">
        <f t="shared" si="110"/>
        <v>04 0166</v>
      </c>
      <c r="F1784" s="28" t="s">
        <v>4932</v>
      </c>
      <c r="G1784" s="21" t="str">
        <f>VLOOKUP(E1784,'FILIAIS PETZ'!A:E,5,0)</f>
        <v>PETZ SOROCABA TAUSTE</v>
      </c>
      <c r="H1784" s="20" t="str">
        <f>VLOOKUP(E1784,'FILIAIS PETZ'!A:D,4,0)</f>
        <v>SOTT-SP</v>
      </c>
      <c r="I1784" s="46">
        <v>45356</v>
      </c>
      <c r="J1784" s="9">
        <v>866201</v>
      </c>
      <c r="K1784" s="9" t="s">
        <v>5858</v>
      </c>
      <c r="L1784" s="29" t="s">
        <v>6382</v>
      </c>
      <c r="M1784" s="46">
        <v>45370</v>
      </c>
      <c r="N1784" s="46">
        <v>45392</v>
      </c>
      <c r="O1784" s="46">
        <v>45373</v>
      </c>
      <c r="P1784" s="29" t="s">
        <v>4990</v>
      </c>
      <c r="Q1784" s="9">
        <v>3</v>
      </c>
      <c r="R1784" s="9">
        <v>1</v>
      </c>
      <c r="S1784" s="9">
        <v>8</v>
      </c>
      <c r="T1784" s="9" t="s">
        <v>32</v>
      </c>
      <c r="U1784" s="9">
        <v>11002</v>
      </c>
      <c r="V1784" s="9">
        <v>11002</v>
      </c>
      <c r="W1784" s="9" t="s">
        <v>5019</v>
      </c>
      <c r="X1784" s="9" t="s">
        <v>4985</v>
      </c>
      <c r="Y1784" s="9" t="s">
        <v>4980</v>
      </c>
      <c r="Z1784" s="9" t="s">
        <v>4980</v>
      </c>
      <c r="AA1784" s="9" t="s">
        <v>4989</v>
      </c>
      <c r="AB1784" s="9" t="s">
        <v>5066</v>
      </c>
      <c r="AC1784" s="9" t="s">
        <v>5006</v>
      </c>
      <c r="AD1784" s="29"/>
      <c r="AE1784" s="20" t="str">
        <f>VLOOKUP(E1784,'FILIAIS PETZ'!A:Q,17,0)</f>
        <v>SP7</v>
      </c>
      <c r="AF1784" s="20" t="str">
        <f>VLOOKUP(E1784,'FILIAIS PETZ'!A:Q,3,0)</f>
        <v>FELICIO</v>
      </c>
      <c r="AG1784" s="20" t="str">
        <f>VLOOKUP(E1784,'FILIAIS PETZ'!A:Q,2,0)</f>
        <v>R3</v>
      </c>
      <c r="AH1784" s="75">
        <v>850</v>
      </c>
      <c r="AI1784" s="16" t="s">
        <v>6114</v>
      </c>
      <c r="AJ1784" s="43">
        <f>VLOOKUP(E1784,'FILIAIS PETZ'!$A$2:$K$2000,11,0)</f>
        <v>18328118015998</v>
      </c>
      <c r="AK1784" s="44">
        <f t="shared" si="112"/>
        <v>18328118015998</v>
      </c>
    </row>
    <row r="1785" spans="1:37" s="14" customFormat="1" ht="15" customHeight="1" thickBot="1" x14ac:dyDescent="0.25">
      <c r="A1785" s="9">
        <f t="shared" si="111"/>
        <v>866202</v>
      </c>
      <c r="B1785" s="18">
        <f>VLOOKUP(C1785,FORNECEDORES!D:E,2,0)</f>
        <v>530375</v>
      </c>
      <c r="C1785" s="19" t="str">
        <f>VLOOKUP(D1785,FORNECEDORES!A:D,4,0)</f>
        <v>23.080.842/0001-04</v>
      </c>
      <c r="D1785" s="13" t="s">
        <v>4370</v>
      </c>
      <c r="E1785" s="20" t="str">
        <f t="shared" si="110"/>
        <v>04 0051</v>
      </c>
      <c r="F1785" s="28" t="s">
        <v>4948</v>
      </c>
      <c r="G1785" s="21" t="str">
        <f>VLOOKUP(E1785,'FILIAIS PETZ'!A:E,5,0)</f>
        <v>PETZ TAMBORÉ</v>
      </c>
      <c r="H1785" s="20" t="str">
        <f>VLOOKUP(E1785,'FILIAIS PETZ'!A:D,4,0)</f>
        <v>TMBO-SP</v>
      </c>
      <c r="I1785" s="46">
        <v>45356</v>
      </c>
      <c r="J1785" s="9">
        <v>866202</v>
      </c>
      <c r="K1785" s="9" t="s">
        <v>5858</v>
      </c>
      <c r="L1785" s="29" t="s">
        <v>6383</v>
      </c>
      <c r="M1785" s="46">
        <v>45370</v>
      </c>
      <c r="N1785" s="46">
        <v>45392</v>
      </c>
      <c r="O1785" s="46">
        <v>45373</v>
      </c>
      <c r="P1785" s="29" t="s">
        <v>4990</v>
      </c>
      <c r="Q1785" s="9">
        <v>3</v>
      </c>
      <c r="R1785" s="9">
        <v>1</v>
      </c>
      <c r="S1785" s="9">
        <v>8</v>
      </c>
      <c r="T1785" s="9" t="s">
        <v>32</v>
      </c>
      <c r="U1785" s="9">
        <v>11002</v>
      </c>
      <c r="V1785" s="9">
        <v>11002</v>
      </c>
      <c r="W1785" s="9" t="s">
        <v>5019</v>
      </c>
      <c r="X1785" s="9" t="s">
        <v>4985</v>
      </c>
      <c r="Y1785" s="9" t="s">
        <v>4980</v>
      </c>
      <c r="Z1785" s="9" t="s">
        <v>4980</v>
      </c>
      <c r="AA1785" s="9" t="s">
        <v>4989</v>
      </c>
      <c r="AB1785" s="9" t="s">
        <v>5066</v>
      </c>
      <c r="AC1785" s="9" t="s">
        <v>5006</v>
      </c>
      <c r="AD1785" s="29"/>
      <c r="AE1785" s="20" t="str">
        <f>VLOOKUP(E1785,'FILIAIS PETZ'!A:Q,17,0)</f>
        <v>SP7</v>
      </c>
      <c r="AF1785" s="20" t="str">
        <f>VLOOKUP(E1785,'FILIAIS PETZ'!A:Q,3,0)</f>
        <v>FELICIO</v>
      </c>
      <c r="AG1785" s="20" t="str">
        <f>VLOOKUP(E1785,'FILIAIS PETZ'!A:Q,2,0)</f>
        <v>R3</v>
      </c>
      <c r="AH1785" s="75">
        <v>850</v>
      </c>
      <c r="AI1785" s="16" t="s">
        <v>6114</v>
      </c>
      <c r="AJ1785" s="43">
        <f>VLOOKUP(E1785,'FILIAIS PETZ'!$A$2:$K$2000,11,0)</f>
        <v>18328118004872</v>
      </c>
      <c r="AK1785" s="44">
        <f t="shared" si="112"/>
        <v>18328118004872</v>
      </c>
    </row>
    <row r="1786" spans="1:37" s="14" customFormat="1" ht="15" customHeight="1" thickBot="1" x14ac:dyDescent="0.25">
      <c r="A1786" s="9">
        <f t="shared" si="111"/>
        <v>866240</v>
      </c>
      <c r="B1786" s="18">
        <f>VLOOKUP(C1786,FORNECEDORES!D:E,2,0)</f>
        <v>571449</v>
      </c>
      <c r="C1786" s="19" t="str">
        <f>VLOOKUP(D1786,FORNECEDORES!A:D,4,0)</f>
        <v>31.166.517/0001-89</v>
      </c>
      <c r="D1786" s="13" t="s">
        <v>4529</v>
      </c>
      <c r="E1786" s="20" t="str">
        <f t="shared" si="110"/>
        <v>04 0026</v>
      </c>
      <c r="F1786" s="28" t="s">
        <v>4949</v>
      </c>
      <c r="G1786" s="21" t="str">
        <f>VLOOKUP(E1786,'FILIAIS PETZ'!A:E,5,0)</f>
        <v>PETZ IGUATEMI ESPLANADA</v>
      </c>
      <c r="H1786" s="20" t="str">
        <f>VLOOKUP(E1786,'FILIAIS PETZ'!A:D,4,0)</f>
        <v>IGES-SP</v>
      </c>
      <c r="I1786" s="46">
        <v>45356</v>
      </c>
      <c r="J1786" s="9">
        <v>866240</v>
      </c>
      <c r="K1786" s="9" t="s">
        <v>5858</v>
      </c>
      <c r="L1786" s="29" t="s">
        <v>6020</v>
      </c>
      <c r="M1786" s="46">
        <v>45359</v>
      </c>
      <c r="N1786" s="46">
        <v>45378</v>
      </c>
      <c r="O1786" s="46">
        <v>45359</v>
      </c>
      <c r="P1786" s="29" t="s">
        <v>4990</v>
      </c>
      <c r="Q1786" s="9">
        <v>3</v>
      </c>
      <c r="R1786" s="9">
        <v>1</v>
      </c>
      <c r="S1786" s="9">
        <v>8</v>
      </c>
      <c r="T1786" s="9" t="s">
        <v>32</v>
      </c>
      <c r="U1786" s="9">
        <v>11002</v>
      </c>
      <c r="V1786" s="9">
        <v>11002</v>
      </c>
      <c r="W1786" s="9" t="s">
        <v>5019</v>
      </c>
      <c r="X1786" s="9" t="s">
        <v>4985</v>
      </c>
      <c r="Y1786" s="10" t="s">
        <v>4980</v>
      </c>
      <c r="Z1786" s="10" t="s">
        <v>4980</v>
      </c>
      <c r="AA1786" s="10" t="s">
        <v>4989</v>
      </c>
      <c r="AB1786" s="10" t="s">
        <v>5066</v>
      </c>
      <c r="AC1786" s="9" t="s">
        <v>5006</v>
      </c>
      <c r="AD1786" s="29"/>
      <c r="AE1786" s="20" t="str">
        <f>VLOOKUP(E1786,'FILIAIS PETZ'!A:Q,17,0)</f>
        <v>SP7</v>
      </c>
      <c r="AF1786" s="20" t="str">
        <f>VLOOKUP(E1786,'FILIAIS PETZ'!A:Q,3,0)</f>
        <v>FELICIO</v>
      </c>
      <c r="AG1786" s="20" t="str">
        <f>VLOOKUP(E1786,'FILIAIS PETZ'!A:Q,2,0)</f>
        <v>R3</v>
      </c>
      <c r="AH1786" s="75">
        <v>600</v>
      </c>
      <c r="AI1786" s="16" t="s">
        <v>6114</v>
      </c>
      <c r="AJ1786" s="43">
        <f>VLOOKUP(E1786,'FILIAIS PETZ'!$A$2:$K$2000,11,0)</f>
        <v>18328118002667</v>
      </c>
      <c r="AK1786" s="44">
        <f t="shared" si="112"/>
        <v>18328118002667</v>
      </c>
    </row>
    <row r="1787" spans="1:37" s="14" customFormat="1" ht="15" customHeight="1" thickBot="1" x14ac:dyDescent="0.25">
      <c r="A1787" s="9">
        <f t="shared" si="111"/>
        <v>866244</v>
      </c>
      <c r="B1787" s="18">
        <f>VLOOKUP(C1787,FORNECEDORES!D:E,2,0)</f>
        <v>571449</v>
      </c>
      <c r="C1787" s="19" t="str">
        <f>VLOOKUP(D1787,FORNECEDORES!A:D,4,0)</f>
        <v>31.166.517/0001-89</v>
      </c>
      <c r="D1787" s="13" t="s">
        <v>4529</v>
      </c>
      <c r="E1787" s="20" t="str">
        <f t="shared" si="110"/>
        <v>04 0026</v>
      </c>
      <c r="F1787" s="28" t="s">
        <v>4949</v>
      </c>
      <c r="G1787" s="21" t="str">
        <f>VLOOKUP(E1787,'FILIAIS PETZ'!A:E,5,0)</f>
        <v>PETZ IGUATEMI ESPLANADA</v>
      </c>
      <c r="H1787" s="20" t="str">
        <f>VLOOKUP(E1787,'FILIAIS PETZ'!A:D,4,0)</f>
        <v>IGES-SP</v>
      </c>
      <c r="I1787" s="46">
        <v>45356</v>
      </c>
      <c r="J1787" s="9">
        <v>866244</v>
      </c>
      <c r="K1787" s="9" t="s">
        <v>5858</v>
      </c>
      <c r="L1787" s="29" t="s">
        <v>6102</v>
      </c>
      <c r="M1787" s="46">
        <v>45359</v>
      </c>
      <c r="N1787" s="46">
        <v>45378</v>
      </c>
      <c r="O1787" s="46">
        <v>45359</v>
      </c>
      <c r="P1787" s="29" t="s">
        <v>4990</v>
      </c>
      <c r="Q1787" s="9">
        <v>3</v>
      </c>
      <c r="R1787" s="9">
        <v>1</v>
      </c>
      <c r="S1787" s="9">
        <v>8</v>
      </c>
      <c r="T1787" s="9" t="s">
        <v>32</v>
      </c>
      <c r="U1787" s="9">
        <v>11002</v>
      </c>
      <c r="V1787" s="9">
        <v>11002</v>
      </c>
      <c r="W1787" s="9" t="s">
        <v>5019</v>
      </c>
      <c r="X1787" s="9" t="s">
        <v>4992</v>
      </c>
      <c r="Y1787" s="10" t="s">
        <v>4980</v>
      </c>
      <c r="Z1787" s="10" t="s">
        <v>4980</v>
      </c>
      <c r="AA1787" s="10" t="s">
        <v>4992</v>
      </c>
      <c r="AB1787" s="10" t="s">
        <v>5066</v>
      </c>
      <c r="AC1787" s="9" t="s">
        <v>5006</v>
      </c>
      <c r="AD1787" s="29"/>
      <c r="AE1787" s="20" t="str">
        <f>VLOOKUP(E1787,'FILIAIS PETZ'!A:Q,17,0)</f>
        <v>SP7</v>
      </c>
      <c r="AF1787" s="20" t="str">
        <f>VLOOKUP(E1787,'FILIAIS PETZ'!A:Q,3,0)</f>
        <v>FELICIO</v>
      </c>
      <c r="AG1787" s="20" t="str">
        <f>VLOOKUP(E1787,'FILIAIS PETZ'!A:Q,2,0)</f>
        <v>R3</v>
      </c>
      <c r="AH1787" s="75">
        <v>620</v>
      </c>
      <c r="AI1787" s="16" t="s">
        <v>6115</v>
      </c>
      <c r="AJ1787" s="43">
        <f>VLOOKUP(E1787,'FILIAIS PETZ'!$A$2:$K$2000,11,0)</f>
        <v>18328118002667</v>
      </c>
      <c r="AK1787" s="44">
        <f t="shared" si="112"/>
        <v>18328118002667</v>
      </c>
    </row>
    <row r="1788" spans="1:37" s="14" customFormat="1" ht="15" customHeight="1" thickBot="1" x14ac:dyDescent="0.25">
      <c r="A1788" s="9">
        <f t="shared" si="111"/>
        <v>866248</v>
      </c>
      <c r="B1788" s="18">
        <f>VLOOKUP(C1788,FORNECEDORES!D:E,2,0)</f>
        <v>741390</v>
      </c>
      <c r="C1788" s="19" t="str">
        <f>VLOOKUP(D1788,FORNECEDORES!A:D,4,0)</f>
        <v>53.327.206/0001-97</v>
      </c>
      <c r="D1788" s="13" t="s">
        <v>1785</v>
      </c>
      <c r="E1788" s="20" t="str">
        <f t="shared" si="110"/>
        <v>04 0185</v>
      </c>
      <c r="F1788" s="28" t="s">
        <v>4973</v>
      </c>
      <c r="G1788" s="21" t="str">
        <f>VLOOKUP(E1788,'FILIAIS PETZ'!A:E,5,0)</f>
        <v>PETZ AV CONTORNO (ANTIGOS DADOS DE SVLB/MG - PETZ SILVA LOBO)</v>
      </c>
      <c r="H1788" s="20" t="str">
        <f>VLOOKUP(E1788,'FILIAIS PETZ'!A:D,4,0)</f>
        <v>ACTN-MG</v>
      </c>
      <c r="I1788" s="46">
        <v>45356</v>
      </c>
      <c r="J1788" s="9">
        <v>866248</v>
      </c>
      <c r="K1788" s="9" t="s">
        <v>5858</v>
      </c>
      <c r="L1788" s="29" t="s">
        <v>6182</v>
      </c>
      <c r="M1788" s="46">
        <v>45362</v>
      </c>
      <c r="N1788" s="46">
        <v>45385</v>
      </c>
      <c r="O1788" s="46">
        <v>45364</v>
      </c>
      <c r="P1788" s="29" t="s">
        <v>4990</v>
      </c>
      <c r="Q1788" s="9">
        <v>3</v>
      </c>
      <c r="R1788" s="9">
        <v>1</v>
      </c>
      <c r="S1788" s="9">
        <v>8</v>
      </c>
      <c r="T1788" s="9" t="s">
        <v>32</v>
      </c>
      <c r="U1788" s="9">
        <v>11002</v>
      </c>
      <c r="V1788" s="9">
        <v>11002</v>
      </c>
      <c r="W1788" s="9" t="s">
        <v>5019</v>
      </c>
      <c r="X1788" s="9" t="s">
        <v>4992</v>
      </c>
      <c r="Y1788" s="10" t="s">
        <v>4980</v>
      </c>
      <c r="Z1788" s="10" t="s">
        <v>4980</v>
      </c>
      <c r="AA1788" s="10" t="s">
        <v>4992</v>
      </c>
      <c r="AB1788" s="10" t="s">
        <v>5066</v>
      </c>
      <c r="AC1788" s="9" t="s">
        <v>5006</v>
      </c>
      <c r="AD1788" s="29"/>
      <c r="AE1788" s="20" t="str">
        <f>VLOOKUP(E1788,'FILIAIS PETZ'!A:Q,17,0)</f>
        <v>MG-1</v>
      </c>
      <c r="AF1788" s="20" t="str">
        <f>VLOOKUP(E1788,'FILIAIS PETZ'!A:Q,3,0)</f>
        <v>FELICIO</v>
      </c>
      <c r="AG1788" s="20" t="str">
        <f>VLOOKUP(E1788,'FILIAIS PETZ'!A:Q,2,0)</f>
        <v>R3</v>
      </c>
      <c r="AH1788" s="75">
        <v>800</v>
      </c>
      <c r="AI1788" s="16" t="s">
        <v>6116</v>
      </c>
      <c r="AJ1788" s="43">
        <f>VLOOKUP(E1788,'FILIAIS PETZ'!$A$2:$K$2000,11,0)</f>
        <v>18328118017931</v>
      </c>
      <c r="AK1788" s="44">
        <f t="shared" si="112"/>
        <v>18328118017931</v>
      </c>
    </row>
    <row r="1789" spans="1:37" s="14" customFormat="1" ht="15" customHeight="1" thickBot="1" x14ac:dyDescent="0.25">
      <c r="A1789" s="9">
        <f t="shared" si="111"/>
        <v>866247</v>
      </c>
      <c r="B1789" s="18">
        <f>VLOOKUP(C1789,FORNECEDORES!D:E,2,0)</f>
        <v>88402</v>
      </c>
      <c r="C1789" s="19" t="str">
        <f>VLOOKUP(D1789,FORNECEDORES!A:D,4,0)</f>
        <v>10.745.714/0001-82</v>
      </c>
      <c r="D1789" s="13" t="s">
        <v>1784</v>
      </c>
      <c r="E1789" s="20" t="str">
        <f t="shared" si="110"/>
        <v>04 0223</v>
      </c>
      <c r="F1789" s="28" t="s">
        <v>4977</v>
      </c>
      <c r="G1789" s="21" t="str">
        <f>VLOOKUP(E1789,'FILIAIS PETZ'!A:E,5,0)</f>
        <v>PETZ IPATINGA (ANTIGA BETIM AMERICAS/MG)</v>
      </c>
      <c r="H1789" s="20" t="str">
        <f>VLOOKUP(E1789,'FILIAIS PETZ'!A:D,4,0)</f>
        <v>IPTG-MG</v>
      </c>
      <c r="I1789" s="46">
        <v>45356</v>
      </c>
      <c r="J1789" s="9">
        <v>866247</v>
      </c>
      <c r="K1789" s="9" t="s">
        <v>5858</v>
      </c>
      <c r="L1789" s="29" t="s">
        <v>6335</v>
      </c>
      <c r="M1789" s="46">
        <v>45362</v>
      </c>
      <c r="N1789" s="46">
        <v>45392</v>
      </c>
      <c r="O1789" s="46">
        <v>45371</v>
      </c>
      <c r="P1789" s="29" t="s">
        <v>4990</v>
      </c>
      <c r="Q1789" s="9">
        <v>3</v>
      </c>
      <c r="R1789" s="9">
        <v>1</v>
      </c>
      <c r="S1789" s="9">
        <v>8</v>
      </c>
      <c r="T1789" s="9" t="s">
        <v>32</v>
      </c>
      <c r="U1789" s="9">
        <v>11002</v>
      </c>
      <c r="V1789" s="9">
        <v>11002</v>
      </c>
      <c r="W1789" s="9" t="s">
        <v>5019</v>
      </c>
      <c r="X1789" s="9" t="s">
        <v>4992</v>
      </c>
      <c r="Y1789" s="10" t="s">
        <v>4980</v>
      </c>
      <c r="Z1789" s="10" t="s">
        <v>4980</v>
      </c>
      <c r="AA1789" s="10" t="s">
        <v>4992</v>
      </c>
      <c r="AB1789" s="10" t="s">
        <v>5066</v>
      </c>
      <c r="AC1789" s="9" t="s">
        <v>5006</v>
      </c>
      <c r="AD1789" s="29"/>
      <c r="AE1789" s="20" t="str">
        <f>VLOOKUP(E1789,'FILIAIS PETZ'!A:Q,17,0)</f>
        <v>MG-2</v>
      </c>
      <c r="AF1789" s="20" t="str">
        <f>VLOOKUP(E1789,'FILIAIS PETZ'!A:Q,3,0)</f>
        <v>FELICIO</v>
      </c>
      <c r="AG1789" s="20" t="str">
        <f>VLOOKUP(E1789,'FILIAIS PETZ'!A:Q,2,0)</f>
        <v>R3</v>
      </c>
      <c r="AH1789" s="75">
        <v>1400</v>
      </c>
      <c r="AI1789" s="16" t="s">
        <v>6116</v>
      </c>
      <c r="AJ1789" s="43" t="str">
        <f>VLOOKUP(E1789,'FILIAIS PETZ'!$A$2:$K$2000,11,0)</f>
        <v>18.328.118/0213-78</v>
      </c>
      <c r="AK1789" s="44" t="str">
        <f t="shared" si="112"/>
        <v>18.328.118/0213-78</v>
      </c>
    </row>
    <row r="1790" spans="1:37" s="14" customFormat="1" ht="15" customHeight="1" thickBot="1" x14ac:dyDescent="0.25">
      <c r="A1790" s="9">
        <f t="shared" si="111"/>
        <v>866249</v>
      </c>
      <c r="B1790" s="18">
        <f>VLOOKUP(C1790,FORNECEDORES!D:E,2,0)</f>
        <v>741390</v>
      </c>
      <c r="C1790" s="19" t="str">
        <f>VLOOKUP(D1790,FORNECEDORES!A:D,4,0)</f>
        <v>53.327.206/0001-97</v>
      </c>
      <c r="D1790" s="13" t="s">
        <v>1785</v>
      </c>
      <c r="E1790" s="20" t="str">
        <f t="shared" si="110"/>
        <v>04 0211</v>
      </c>
      <c r="F1790" s="28" t="s">
        <v>4974</v>
      </c>
      <c r="G1790" s="21" t="str">
        <f>VLOOKUP(E1790,'FILIAIS PETZ'!A:E,5,0)</f>
        <v>PETZ CASTELO BH</v>
      </c>
      <c r="H1790" s="20" t="str">
        <f>VLOOKUP(E1790,'FILIAIS PETZ'!A:D,4,0)</f>
        <v>CTLO-MG</v>
      </c>
      <c r="I1790" s="46">
        <v>45356</v>
      </c>
      <c r="J1790" s="9">
        <v>866249</v>
      </c>
      <c r="K1790" s="9" t="s">
        <v>5858</v>
      </c>
      <c r="L1790" s="29" t="s">
        <v>6180</v>
      </c>
      <c r="M1790" s="46">
        <v>45362</v>
      </c>
      <c r="N1790" s="46">
        <v>45385</v>
      </c>
      <c r="O1790" s="46">
        <v>45364</v>
      </c>
      <c r="P1790" s="29" t="s">
        <v>4990</v>
      </c>
      <c r="Q1790" s="9">
        <v>3</v>
      </c>
      <c r="R1790" s="9">
        <v>1</v>
      </c>
      <c r="S1790" s="9">
        <v>8</v>
      </c>
      <c r="T1790" s="9" t="s">
        <v>32</v>
      </c>
      <c r="U1790" s="9">
        <v>11002</v>
      </c>
      <c r="V1790" s="9">
        <v>11002</v>
      </c>
      <c r="W1790" s="9" t="s">
        <v>5019</v>
      </c>
      <c r="X1790" s="9" t="s">
        <v>4992</v>
      </c>
      <c r="Y1790" s="10" t="s">
        <v>4980</v>
      </c>
      <c r="Z1790" s="10" t="s">
        <v>4980</v>
      </c>
      <c r="AA1790" s="10" t="s">
        <v>4992</v>
      </c>
      <c r="AB1790" s="10" t="s">
        <v>5066</v>
      </c>
      <c r="AC1790" s="9" t="s">
        <v>5006</v>
      </c>
      <c r="AD1790" s="29"/>
      <c r="AE1790" s="20" t="str">
        <f>VLOOKUP(E1790,'FILIAIS PETZ'!A:Q,17,0)</f>
        <v>MG-1</v>
      </c>
      <c r="AF1790" s="20" t="str">
        <f>VLOOKUP(E1790,'FILIAIS PETZ'!A:Q,3,0)</f>
        <v>FELICIO</v>
      </c>
      <c r="AG1790" s="20" t="str">
        <f>VLOOKUP(E1790,'FILIAIS PETZ'!A:Q,2,0)</f>
        <v>R3</v>
      </c>
      <c r="AH1790" s="75">
        <v>800</v>
      </c>
      <c r="AI1790" s="16" t="s">
        <v>6116</v>
      </c>
      <c r="AJ1790" s="43">
        <f>VLOOKUP(E1790,'FILIAIS PETZ'!$A$2:$K$2000,11,0)</f>
        <v>18328118019985</v>
      </c>
      <c r="AK1790" s="44">
        <f t="shared" si="112"/>
        <v>18328118019985</v>
      </c>
    </row>
    <row r="1791" spans="1:37" s="14" customFormat="1" ht="15" customHeight="1" thickBot="1" x14ac:dyDescent="0.25">
      <c r="A1791" s="9">
        <f t="shared" si="111"/>
        <v>866310</v>
      </c>
      <c r="B1791" s="18">
        <f>VLOOKUP(C1791,FORNECEDORES!D:E,2,0)</f>
        <v>9057</v>
      </c>
      <c r="C1791" s="19" t="str">
        <f>VLOOKUP(D1791,FORNECEDORES!A:D,4,0)</f>
        <v>19.357.006/0001-49</v>
      </c>
      <c r="D1791" s="13" t="s">
        <v>2290</v>
      </c>
      <c r="E1791" s="20" t="str">
        <f t="shared" si="110"/>
        <v>04 0162</v>
      </c>
      <c r="F1791" s="28" t="s">
        <v>5179</v>
      </c>
      <c r="G1791" s="21" t="str">
        <f>VLOOKUP(E1791,'FILIAIS PETZ'!A:E,5,0)</f>
        <v>PETZ CONTAGEM JOÃO CESAR</v>
      </c>
      <c r="H1791" s="20" t="str">
        <f>VLOOKUP(E1791,'FILIAIS PETZ'!A:D,4,0)</f>
        <v>CTJC-MG</v>
      </c>
      <c r="I1791" s="46">
        <v>45356</v>
      </c>
      <c r="J1791" s="9">
        <v>866310</v>
      </c>
      <c r="K1791" s="9" t="s">
        <v>5858</v>
      </c>
      <c r="L1791" s="29" t="s">
        <v>6203</v>
      </c>
      <c r="M1791" s="46">
        <v>45363</v>
      </c>
      <c r="N1791" s="46">
        <v>45385</v>
      </c>
      <c r="O1791" s="46">
        <v>45364</v>
      </c>
      <c r="P1791" s="29" t="s">
        <v>4990</v>
      </c>
      <c r="Q1791" s="9">
        <v>3</v>
      </c>
      <c r="R1791" s="9">
        <v>1</v>
      </c>
      <c r="S1791" s="9">
        <v>8</v>
      </c>
      <c r="T1791" s="9" t="s">
        <v>32</v>
      </c>
      <c r="U1791" s="9">
        <v>11002</v>
      </c>
      <c r="V1791" s="9">
        <v>11002</v>
      </c>
      <c r="W1791" s="9" t="s">
        <v>5019</v>
      </c>
      <c r="X1791" s="9" t="s">
        <v>4985</v>
      </c>
      <c r="Y1791" s="10" t="s">
        <v>4980</v>
      </c>
      <c r="Z1791" s="10" t="s">
        <v>4980</v>
      </c>
      <c r="AA1791" s="10" t="s">
        <v>4989</v>
      </c>
      <c r="AB1791" s="10" t="s">
        <v>5066</v>
      </c>
      <c r="AC1791" s="9" t="s">
        <v>5006</v>
      </c>
      <c r="AD1791" s="29"/>
      <c r="AE1791" s="20" t="str">
        <f>VLOOKUP(E1791,'FILIAIS PETZ'!A:Q,17,0)</f>
        <v>MG-2</v>
      </c>
      <c r="AF1791" s="20" t="str">
        <f>VLOOKUP(E1791,'FILIAIS PETZ'!A:Q,3,0)</f>
        <v>FELICIO</v>
      </c>
      <c r="AG1791" s="20" t="str">
        <f>VLOOKUP(E1791,'FILIAIS PETZ'!A:Q,2,0)</f>
        <v>R3</v>
      </c>
      <c r="AH1791" s="75">
        <v>1200</v>
      </c>
      <c r="AI1791" s="16" t="s">
        <v>6114</v>
      </c>
      <c r="AJ1791" s="43">
        <f>VLOOKUP(E1791,'FILIAIS PETZ'!$A$2:$K$2000,11,0)</f>
        <v>18328118017265</v>
      </c>
      <c r="AK1791" s="44">
        <f t="shared" si="112"/>
        <v>18328118017265</v>
      </c>
    </row>
    <row r="1792" spans="1:37" s="14" customFormat="1" ht="15" customHeight="1" thickBot="1" x14ac:dyDescent="0.25">
      <c r="A1792" s="9">
        <f t="shared" si="111"/>
        <v>866318</v>
      </c>
      <c r="B1792" s="18">
        <f>VLOOKUP(C1792,FORNECEDORES!D:E,2,0)</f>
        <v>9057</v>
      </c>
      <c r="C1792" s="19" t="str">
        <f>VLOOKUP(D1792,FORNECEDORES!A:D,4,0)</f>
        <v>19.357.006/0001-49</v>
      </c>
      <c r="D1792" s="13" t="s">
        <v>2290</v>
      </c>
      <c r="E1792" s="20" t="str">
        <f t="shared" si="110"/>
        <v>04 0244</v>
      </c>
      <c r="F1792" s="28" t="s">
        <v>4957</v>
      </c>
      <c r="G1792" s="21" t="str">
        <f>VLOOKUP(E1792,'FILIAIS PETZ'!A:E,5,0)</f>
        <v>PETZ GOVERNADOR VALADARES</v>
      </c>
      <c r="H1792" s="20" t="str">
        <f>VLOOKUP(E1792,'FILIAIS PETZ'!A:D,4,0)</f>
        <v>GVLD-MG</v>
      </c>
      <c r="I1792" s="46">
        <v>45356</v>
      </c>
      <c r="J1792" s="9">
        <v>866318</v>
      </c>
      <c r="K1792" s="9" t="s">
        <v>5858</v>
      </c>
      <c r="L1792" s="29" t="s">
        <v>6205</v>
      </c>
      <c r="M1792" s="46">
        <v>45363</v>
      </c>
      <c r="N1792" s="46">
        <v>45385</v>
      </c>
      <c r="O1792" s="46">
        <v>45364</v>
      </c>
      <c r="P1792" s="29" t="s">
        <v>4990</v>
      </c>
      <c r="Q1792" s="9">
        <v>3</v>
      </c>
      <c r="R1792" s="9">
        <v>1</v>
      </c>
      <c r="S1792" s="9">
        <v>8</v>
      </c>
      <c r="T1792" s="9" t="s">
        <v>32</v>
      </c>
      <c r="U1792" s="9">
        <v>11002</v>
      </c>
      <c r="V1792" s="9">
        <v>11002</v>
      </c>
      <c r="W1792" s="9" t="s">
        <v>5019</v>
      </c>
      <c r="X1792" s="9" t="s">
        <v>4992</v>
      </c>
      <c r="Y1792" s="10" t="s">
        <v>4980</v>
      </c>
      <c r="Z1792" s="10" t="s">
        <v>4980</v>
      </c>
      <c r="AA1792" s="10" t="s">
        <v>4992</v>
      </c>
      <c r="AB1792" s="10" t="s">
        <v>5066</v>
      </c>
      <c r="AC1792" s="9" t="s">
        <v>5006</v>
      </c>
      <c r="AD1792" s="29"/>
      <c r="AE1792" s="20" t="str">
        <f>VLOOKUP(E1792,'FILIAIS PETZ'!A:Q,17,0)</f>
        <v>MG-2</v>
      </c>
      <c r="AF1792" s="20" t="str">
        <f>VLOOKUP(E1792,'FILIAIS PETZ'!A:Q,3,0)</f>
        <v>FELICIO</v>
      </c>
      <c r="AG1792" s="20" t="str">
        <f>VLOOKUP(E1792,'FILIAIS PETZ'!A:Q,2,0)</f>
        <v>R3</v>
      </c>
      <c r="AH1792" s="75">
        <v>1500</v>
      </c>
      <c r="AI1792" s="16" t="s">
        <v>6117</v>
      </c>
      <c r="AJ1792" s="43" t="str">
        <f>VLOOKUP(E1792,'FILIAIS PETZ'!$A$2:$K$2000,11,0)</f>
        <v>18.328.118/0231-50</v>
      </c>
      <c r="AK1792" s="44" t="str">
        <f t="shared" si="112"/>
        <v>18.328.118/0231-50</v>
      </c>
    </row>
    <row r="1793" spans="1:37" s="14" customFormat="1" ht="15" customHeight="1" thickBot="1" x14ac:dyDescent="0.25">
      <c r="A1793" s="9">
        <f t="shared" si="111"/>
        <v>866322</v>
      </c>
      <c r="B1793" s="18">
        <f>VLOOKUP(C1793,FORNECEDORES!D:E,2,0)</f>
        <v>9057</v>
      </c>
      <c r="C1793" s="19" t="str">
        <f>VLOOKUP(D1793,FORNECEDORES!A:D,4,0)</f>
        <v>19.357.006/0001-49</v>
      </c>
      <c r="D1793" s="13" t="s">
        <v>2290</v>
      </c>
      <c r="E1793" s="20" t="str">
        <f t="shared" si="110"/>
        <v>04 0244</v>
      </c>
      <c r="F1793" s="28" t="s">
        <v>4957</v>
      </c>
      <c r="G1793" s="21" t="str">
        <f>VLOOKUP(E1793,'FILIAIS PETZ'!A:E,5,0)</f>
        <v>PETZ GOVERNADOR VALADARES</v>
      </c>
      <c r="H1793" s="20" t="str">
        <f>VLOOKUP(E1793,'FILIAIS PETZ'!A:D,4,0)</f>
        <v>GVLD-MG</v>
      </c>
      <c r="I1793" s="46">
        <v>45356</v>
      </c>
      <c r="J1793" s="9">
        <v>866322</v>
      </c>
      <c r="K1793" s="9" t="s">
        <v>5858</v>
      </c>
      <c r="L1793" s="29" t="s">
        <v>6204</v>
      </c>
      <c r="M1793" s="46">
        <v>45363</v>
      </c>
      <c r="N1793" s="46">
        <v>45385</v>
      </c>
      <c r="O1793" s="46">
        <v>45364</v>
      </c>
      <c r="P1793" s="29" t="s">
        <v>4990</v>
      </c>
      <c r="Q1793" s="9">
        <v>3</v>
      </c>
      <c r="R1793" s="9">
        <v>1</v>
      </c>
      <c r="S1793" s="9">
        <v>8</v>
      </c>
      <c r="T1793" s="9" t="s">
        <v>32</v>
      </c>
      <c r="U1793" s="9">
        <v>11002</v>
      </c>
      <c r="V1793" s="9">
        <v>11002</v>
      </c>
      <c r="W1793" s="9" t="s">
        <v>5019</v>
      </c>
      <c r="X1793" s="9" t="s">
        <v>4985</v>
      </c>
      <c r="Y1793" s="10" t="s">
        <v>4980</v>
      </c>
      <c r="Z1793" s="10" t="s">
        <v>4980</v>
      </c>
      <c r="AA1793" s="10" t="s">
        <v>4989</v>
      </c>
      <c r="AB1793" s="10" t="s">
        <v>5066</v>
      </c>
      <c r="AC1793" s="9" t="s">
        <v>5006</v>
      </c>
      <c r="AD1793" s="29"/>
      <c r="AE1793" s="20" t="str">
        <f>VLOOKUP(E1793,'FILIAIS PETZ'!A:Q,17,0)</f>
        <v>MG-2</v>
      </c>
      <c r="AF1793" s="20" t="str">
        <f>VLOOKUP(E1793,'FILIAIS PETZ'!A:Q,3,0)</f>
        <v>FELICIO</v>
      </c>
      <c r="AG1793" s="20" t="str">
        <f>VLOOKUP(E1793,'FILIAIS PETZ'!A:Q,2,0)</f>
        <v>R3</v>
      </c>
      <c r="AH1793" s="75">
        <v>1500</v>
      </c>
      <c r="AI1793" s="16" t="s">
        <v>6114</v>
      </c>
      <c r="AJ1793" s="43" t="str">
        <f>VLOOKUP(E1793,'FILIAIS PETZ'!$A$2:$K$2000,11,0)</f>
        <v>18.328.118/0231-50</v>
      </c>
      <c r="AK1793" s="44" t="str">
        <f t="shared" si="112"/>
        <v>18.328.118/0231-50</v>
      </c>
    </row>
    <row r="1794" spans="1:37" s="14" customFormat="1" ht="15" customHeight="1" thickBot="1" x14ac:dyDescent="0.25">
      <c r="A1794" s="9">
        <f t="shared" si="111"/>
        <v>866324</v>
      </c>
      <c r="B1794" s="18">
        <f>VLOOKUP(C1794,FORNECEDORES!D:E,2,0)</f>
        <v>9057</v>
      </c>
      <c r="C1794" s="19" t="str">
        <f>VLOOKUP(D1794,FORNECEDORES!A:D,4,0)</f>
        <v>19.357.006/0001-49</v>
      </c>
      <c r="D1794" s="13" t="s">
        <v>2290</v>
      </c>
      <c r="E1794" s="20" t="str">
        <f t="shared" si="110"/>
        <v>04 0223</v>
      </c>
      <c r="F1794" s="28" t="s">
        <v>4977</v>
      </c>
      <c r="G1794" s="21" t="str">
        <f>VLOOKUP(E1794,'FILIAIS PETZ'!A:E,5,0)</f>
        <v>PETZ IPATINGA (ANTIGA BETIM AMERICAS/MG)</v>
      </c>
      <c r="H1794" s="20" t="str">
        <f>VLOOKUP(E1794,'FILIAIS PETZ'!A:D,4,0)</f>
        <v>IPTG-MG</v>
      </c>
      <c r="I1794" s="46">
        <v>45356</v>
      </c>
      <c r="J1794" s="9">
        <v>866324</v>
      </c>
      <c r="K1794" s="9" t="s">
        <v>5858</v>
      </c>
      <c r="L1794" s="29" t="s">
        <v>6206</v>
      </c>
      <c r="M1794" s="46">
        <v>45363</v>
      </c>
      <c r="N1794" s="46">
        <v>45385</v>
      </c>
      <c r="O1794" s="46">
        <v>45364</v>
      </c>
      <c r="P1794" s="29" t="s">
        <v>4990</v>
      </c>
      <c r="Q1794" s="9">
        <v>3</v>
      </c>
      <c r="R1794" s="9">
        <v>1</v>
      </c>
      <c r="S1794" s="9">
        <v>8</v>
      </c>
      <c r="T1794" s="9" t="s">
        <v>32</v>
      </c>
      <c r="U1794" s="9">
        <v>11002</v>
      </c>
      <c r="V1794" s="9">
        <v>11002</v>
      </c>
      <c r="W1794" s="9" t="s">
        <v>5019</v>
      </c>
      <c r="X1794" s="9" t="s">
        <v>4985</v>
      </c>
      <c r="Y1794" s="10" t="s">
        <v>4980</v>
      </c>
      <c r="Z1794" s="10" t="s">
        <v>4980</v>
      </c>
      <c r="AA1794" s="10" t="s">
        <v>4989</v>
      </c>
      <c r="AB1794" s="10" t="s">
        <v>5066</v>
      </c>
      <c r="AC1794" s="9" t="s">
        <v>5006</v>
      </c>
      <c r="AD1794" s="29"/>
      <c r="AE1794" s="20" t="str">
        <f>VLOOKUP(E1794,'FILIAIS PETZ'!A:Q,17,0)</f>
        <v>MG-2</v>
      </c>
      <c r="AF1794" s="20" t="str">
        <f>VLOOKUP(E1794,'FILIAIS PETZ'!A:Q,3,0)</f>
        <v>FELICIO</v>
      </c>
      <c r="AG1794" s="20" t="str">
        <f>VLOOKUP(E1794,'FILIAIS PETZ'!A:Q,2,0)</f>
        <v>R3</v>
      </c>
      <c r="AH1794" s="75">
        <v>1500</v>
      </c>
      <c r="AI1794" s="16" t="s">
        <v>6114</v>
      </c>
      <c r="AJ1794" s="43" t="str">
        <f>VLOOKUP(E1794,'FILIAIS PETZ'!$A$2:$K$2000,11,0)</f>
        <v>18.328.118/0213-78</v>
      </c>
      <c r="AK1794" s="44" t="str">
        <f t="shared" si="112"/>
        <v>18.328.118/0213-78</v>
      </c>
    </row>
    <row r="1795" spans="1:37" s="14" customFormat="1" ht="15" customHeight="1" thickBot="1" x14ac:dyDescent="0.25">
      <c r="A1795" s="9">
        <f t="shared" si="111"/>
        <v>866326</v>
      </c>
      <c r="B1795" s="18">
        <f>VLOOKUP(C1795,FORNECEDORES!D:E,2,0)</f>
        <v>9057</v>
      </c>
      <c r="C1795" s="19" t="str">
        <f>VLOOKUP(D1795,FORNECEDORES!A:D,4,0)</f>
        <v>19.357.006/0001-49</v>
      </c>
      <c r="D1795" s="13" t="s">
        <v>2290</v>
      </c>
      <c r="E1795" s="20" t="str">
        <f t="shared" si="110"/>
        <v>04 0211</v>
      </c>
      <c r="F1795" s="28" t="s">
        <v>4974</v>
      </c>
      <c r="G1795" s="21" t="str">
        <f>VLOOKUP(E1795,'FILIAIS PETZ'!A:E,5,0)</f>
        <v>PETZ CASTELO BH</v>
      </c>
      <c r="H1795" s="20" t="str">
        <f>VLOOKUP(E1795,'FILIAIS PETZ'!A:D,4,0)</f>
        <v>CTLO-MG</v>
      </c>
      <c r="I1795" s="46">
        <v>45356</v>
      </c>
      <c r="J1795" s="9">
        <v>866326</v>
      </c>
      <c r="K1795" s="9" t="s">
        <v>5858</v>
      </c>
      <c r="L1795" s="29" t="s">
        <v>6207</v>
      </c>
      <c r="M1795" s="46">
        <v>45363</v>
      </c>
      <c r="N1795" s="46">
        <v>45385</v>
      </c>
      <c r="O1795" s="46">
        <v>45364</v>
      </c>
      <c r="P1795" s="29" t="s">
        <v>4990</v>
      </c>
      <c r="Q1795" s="9">
        <v>3</v>
      </c>
      <c r="R1795" s="9">
        <v>1</v>
      </c>
      <c r="S1795" s="9">
        <v>8</v>
      </c>
      <c r="T1795" s="9" t="s">
        <v>32</v>
      </c>
      <c r="U1795" s="9">
        <v>11002</v>
      </c>
      <c r="V1795" s="9">
        <v>11002</v>
      </c>
      <c r="W1795" s="9" t="s">
        <v>5019</v>
      </c>
      <c r="X1795" s="9" t="s">
        <v>4985</v>
      </c>
      <c r="Y1795" s="10" t="s">
        <v>4980</v>
      </c>
      <c r="Z1795" s="10" t="s">
        <v>4980</v>
      </c>
      <c r="AA1795" s="10" t="s">
        <v>4989</v>
      </c>
      <c r="AB1795" s="10" t="s">
        <v>5066</v>
      </c>
      <c r="AC1795" s="9" t="s">
        <v>5006</v>
      </c>
      <c r="AD1795" s="29"/>
      <c r="AE1795" s="20" t="str">
        <f>VLOOKUP(E1795,'FILIAIS PETZ'!A:Q,17,0)</f>
        <v>MG-1</v>
      </c>
      <c r="AF1795" s="20" t="str">
        <f>VLOOKUP(E1795,'FILIAIS PETZ'!A:Q,3,0)</f>
        <v>FELICIO</v>
      </c>
      <c r="AG1795" s="20" t="str">
        <f>VLOOKUP(E1795,'FILIAIS PETZ'!A:Q,2,0)</f>
        <v>R3</v>
      </c>
      <c r="AH1795" s="75">
        <v>1200</v>
      </c>
      <c r="AI1795" s="16" t="s">
        <v>6114</v>
      </c>
      <c r="AJ1795" s="43">
        <f>VLOOKUP(E1795,'FILIAIS PETZ'!$A$2:$K$2000,11,0)</f>
        <v>18328118019985</v>
      </c>
      <c r="AK1795" s="44">
        <f t="shared" si="112"/>
        <v>18328118019985</v>
      </c>
    </row>
    <row r="1796" spans="1:37" s="14" customFormat="1" ht="15" customHeight="1" thickBot="1" x14ac:dyDescent="0.25">
      <c r="A1796" s="9">
        <f t="shared" si="111"/>
        <v>866332</v>
      </c>
      <c r="B1796" s="18">
        <f>VLOOKUP(C1796,FORNECEDORES!D:E,2,0)</f>
        <v>55566</v>
      </c>
      <c r="C1796" s="19" t="str">
        <f>VLOOKUP(D1796,FORNECEDORES!A:D,4,0)</f>
        <v>29.209.860/0001-11</v>
      </c>
      <c r="D1796" s="13" t="s">
        <v>2679</v>
      </c>
      <c r="E1796" s="20" t="str">
        <f t="shared" si="110"/>
        <v>04 0008</v>
      </c>
      <c r="F1796" s="28" t="s">
        <v>4937</v>
      </c>
      <c r="G1796" s="21" t="str">
        <f>VLOOKUP(E1796,'FILIAIS PETZ'!A:E,5,0)</f>
        <v>PETZ ALPHAVILLE</v>
      </c>
      <c r="H1796" s="20" t="str">
        <f>VLOOKUP(E1796,'FILIAIS PETZ'!A:D,4,0)</f>
        <v>ALPH-SP</v>
      </c>
      <c r="I1796" s="46">
        <v>45356</v>
      </c>
      <c r="J1796" s="9">
        <v>866332</v>
      </c>
      <c r="K1796" s="9" t="s">
        <v>5858</v>
      </c>
      <c r="L1796" s="29" t="s">
        <v>6341</v>
      </c>
      <c r="M1796" s="46">
        <v>45369</v>
      </c>
      <c r="N1796" s="46">
        <v>45392</v>
      </c>
      <c r="O1796" s="46">
        <v>45372</v>
      </c>
      <c r="P1796" s="29" t="s">
        <v>4990</v>
      </c>
      <c r="Q1796" s="9">
        <v>3</v>
      </c>
      <c r="R1796" s="9">
        <v>1</v>
      </c>
      <c r="S1796" s="9">
        <v>8</v>
      </c>
      <c r="T1796" s="9" t="s">
        <v>32</v>
      </c>
      <c r="U1796" s="9">
        <v>11002</v>
      </c>
      <c r="V1796" s="9">
        <v>11002</v>
      </c>
      <c r="W1796" s="9" t="s">
        <v>5019</v>
      </c>
      <c r="X1796" s="9" t="s">
        <v>4992</v>
      </c>
      <c r="Y1796" s="10" t="s">
        <v>4980</v>
      </c>
      <c r="Z1796" s="10" t="s">
        <v>4980</v>
      </c>
      <c r="AA1796" s="10" t="s">
        <v>4992</v>
      </c>
      <c r="AB1796" s="10" t="s">
        <v>5066</v>
      </c>
      <c r="AC1796" s="9" t="s">
        <v>5006</v>
      </c>
      <c r="AD1796" s="29"/>
      <c r="AE1796" s="20" t="str">
        <f>VLOOKUP(E1796,'FILIAIS PETZ'!A:Q,17,0)</f>
        <v>SP7</v>
      </c>
      <c r="AF1796" s="20" t="str">
        <f>VLOOKUP(E1796,'FILIAIS PETZ'!A:Q,3,0)</f>
        <v>FELICIO</v>
      </c>
      <c r="AG1796" s="20" t="str">
        <f>VLOOKUP(E1796,'FILIAIS PETZ'!A:Q,2,0)</f>
        <v>R3</v>
      </c>
      <c r="AH1796" s="75">
        <v>1300</v>
      </c>
      <c r="AI1796" s="16" t="s">
        <v>6116</v>
      </c>
      <c r="AJ1796" s="43">
        <f>VLOOKUP(E1796,'FILIAIS PETZ'!$A$2:$K$2000,11,0)</f>
        <v>18328118001423</v>
      </c>
      <c r="AK1796" s="44">
        <f t="shared" si="112"/>
        <v>18328118001423</v>
      </c>
    </row>
    <row r="1797" spans="1:37" s="14" customFormat="1" ht="15" customHeight="1" thickBot="1" x14ac:dyDescent="0.25">
      <c r="A1797" s="9">
        <f t="shared" si="111"/>
        <v>866335</v>
      </c>
      <c r="B1797" s="18">
        <f>VLOOKUP(C1797,FORNECEDORES!D:E,2,0)</f>
        <v>55566</v>
      </c>
      <c r="C1797" s="19" t="str">
        <f>VLOOKUP(D1797,FORNECEDORES!A:D,4,0)</f>
        <v>29.209.860/0001-11</v>
      </c>
      <c r="D1797" s="13" t="s">
        <v>2679</v>
      </c>
      <c r="E1797" s="20" t="str">
        <f t="shared" si="110"/>
        <v>04 0165</v>
      </c>
      <c r="F1797" s="28" t="s">
        <v>4935</v>
      </c>
      <c r="G1797" s="21" t="str">
        <f>VLOOKUP(E1797,'FILIAIS PETZ'!A:E,5,0)</f>
        <v>PETZ CARAPICUIBA</v>
      </c>
      <c r="H1797" s="20" t="str">
        <f>VLOOKUP(E1797,'FILIAIS PETZ'!A:D,4,0)</f>
        <v>CPIC-SP</v>
      </c>
      <c r="I1797" s="46">
        <v>45356</v>
      </c>
      <c r="J1797" s="9">
        <v>866335</v>
      </c>
      <c r="K1797" s="9" t="s">
        <v>5858</v>
      </c>
      <c r="L1797" s="29" t="s">
        <v>6151</v>
      </c>
      <c r="M1797" s="46">
        <v>45359</v>
      </c>
      <c r="N1797" s="46">
        <v>45385</v>
      </c>
      <c r="O1797" s="46">
        <v>45363</v>
      </c>
      <c r="P1797" s="29" t="s">
        <v>4990</v>
      </c>
      <c r="Q1797" s="9">
        <v>3</v>
      </c>
      <c r="R1797" s="9">
        <v>1</v>
      </c>
      <c r="S1797" s="9">
        <v>8</v>
      </c>
      <c r="T1797" s="9" t="s">
        <v>32</v>
      </c>
      <c r="U1797" s="9">
        <v>11002</v>
      </c>
      <c r="V1797" s="9">
        <v>11002</v>
      </c>
      <c r="W1797" s="9" t="s">
        <v>5019</v>
      </c>
      <c r="X1797" s="9" t="s">
        <v>4992</v>
      </c>
      <c r="Y1797" s="10" t="s">
        <v>4980</v>
      </c>
      <c r="Z1797" s="10" t="s">
        <v>4980</v>
      </c>
      <c r="AA1797" s="10" t="s">
        <v>4992</v>
      </c>
      <c r="AB1797" s="10" t="s">
        <v>5066</v>
      </c>
      <c r="AC1797" s="9" t="s">
        <v>5006</v>
      </c>
      <c r="AD1797" s="29"/>
      <c r="AE1797" s="20" t="str">
        <f>VLOOKUP(E1797,'FILIAIS PETZ'!A:Q,17,0)</f>
        <v>SP7</v>
      </c>
      <c r="AF1797" s="20" t="str">
        <f>VLOOKUP(E1797,'FILIAIS PETZ'!A:Q,3,0)</f>
        <v>FELICIO</v>
      </c>
      <c r="AG1797" s="20" t="str">
        <f>VLOOKUP(E1797,'FILIAIS PETZ'!A:Q,2,0)</f>
        <v>R3</v>
      </c>
      <c r="AH1797" s="75">
        <v>1300</v>
      </c>
      <c r="AI1797" s="16" t="s">
        <v>6116</v>
      </c>
      <c r="AJ1797" s="43">
        <f>VLOOKUP(E1797,'FILIAIS PETZ'!$A$2:$K$2000,11,0)</f>
        <v>18328118015726</v>
      </c>
      <c r="AK1797" s="44">
        <f t="shared" si="112"/>
        <v>18328118015726</v>
      </c>
    </row>
    <row r="1798" spans="1:37" s="14" customFormat="1" ht="15" customHeight="1" thickBot="1" x14ac:dyDescent="0.25">
      <c r="A1798" s="9">
        <f t="shared" si="111"/>
        <v>866336</v>
      </c>
      <c r="B1798" s="18">
        <f>VLOOKUP(C1798,FORNECEDORES!D:E,2,0)</f>
        <v>55566</v>
      </c>
      <c r="C1798" s="19" t="str">
        <f>VLOOKUP(D1798,FORNECEDORES!A:D,4,0)</f>
        <v>29.209.860/0001-11</v>
      </c>
      <c r="D1798" s="13" t="s">
        <v>2679</v>
      </c>
      <c r="E1798" s="20" t="str">
        <f t="shared" si="110"/>
        <v>04 0106</v>
      </c>
      <c r="F1798" s="28" t="s">
        <v>4952</v>
      </c>
      <c r="G1798" s="21" t="str">
        <f>VLOOKUP(E1798,'FILIAIS PETZ'!A:E,5,0)</f>
        <v>PETZ COTIA</v>
      </c>
      <c r="H1798" s="20" t="str">
        <f>VLOOKUP(E1798,'FILIAIS PETZ'!A:D,4,0)</f>
        <v>CTIA-SP</v>
      </c>
      <c r="I1798" s="46">
        <v>45356</v>
      </c>
      <c r="J1798" s="9">
        <v>866336</v>
      </c>
      <c r="K1798" s="9" t="s">
        <v>5858</v>
      </c>
      <c r="L1798" s="29" t="s">
        <v>6342</v>
      </c>
      <c r="M1798" s="46">
        <v>45369</v>
      </c>
      <c r="N1798" s="46">
        <v>45392</v>
      </c>
      <c r="O1798" s="46">
        <v>45372</v>
      </c>
      <c r="P1798" s="29" t="s">
        <v>4990</v>
      </c>
      <c r="Q1798" s="9">
        <v>3</v>
      </c>
      <c r="R1798" s="9">
        <v>1</v>
      </c>
      <c r="S1798" s="9">
        <v>8</v>
      </c>
      <c r="T1798" s="9" t="s">
        <v>32</v>
      </c>
      <c r="U1798" s="9">
        <v>11002</v>
      </c>
      <c r="V1798" s="9">
        <v>11002</v>
      </c>
      <c r="W1798" s="9" t="s">
        <v>5019</v>
      </c>
      <c r="X1798" s="9" t="s">
        <v>4992</v>
      </c>
      <c r="Y1798" s="10" t="s">
        <v>4980</v>
      </c>
      <c r="Z1798" s="10" t="s">
        <v>4980</v>
      </c>
      <c r="AA1798" s="10" t="s">
        <v>4992</v>
      </c>
      <c r="AB1798" s="10" t="s">
        <v>5066</v>
      </c>
      <c r="AC1798" s="9" t="s">
        <v>5006</v>
      </c>
      <c r="AD1798" s="29"/>
      <c r="AE1798" s="20" t="str">
        <f>VLOOKUP(E1798,'FILIAIS PETZ'!A:Q,17,0)</f>
        <v>SP7</v>
      </c>
      <c r="AF1798" s="20" t="str">
        <f>VLOOKUP(E1798,'FILIAIS PETZ'!A:Q,3,0)</f>
        <v>FELICIO</v>
      </c>
      <c r="AG1798" s="20" t="str">
        <f>VLOOKUP(E1798,'FILIAIS PETZ'!A:Q,2,0)</f>
        <v>R3</v>
      </c>
      <c r="AH1798" s="75">
        <v>1300</v>
      </c>
      <c r="AI1798" s="16" t="s">
        <v>6116</v>
      </c>
      <c r="AJ1798" s="43">
        <f>VLOOKUP(E1798,'FILIAIS PETZ'!$A$2:$K$2000,11,0)</f>
        <v>18328118009327</v>
      </c>
      <c r="AK1798" s="44">
        <f t="shared" si="112"/>
        <v>18328118009327</v>
      </c>
    </row>
    <row r="1799" spans="1:37" s="14" customFormat="1" ht="15" customHeight="1" thickBot="1" x14ac:dyDescent="0.25">
      <c r="A1799" s="9">
        <f t="shared" si="111"/>
        <v>866337</v>
      </c>
      <c r="B1799" s="18">
        <f>VLOOKUP(C1799,FORNECEDORES!D:E,2,0)</f>
        <v>55566</v>
      </c>
      <c r="C1799" s="19" t="str">
        <f>VLOOKUP(D1799,FORNECEDORES!A:D,4,0)</f>
        <v>29.209.860/0001-11</v>
      </c>
      <c r="D1799" s="13" t="s">
        <v>2679</v>
      </c>
      <c r="E1799" s="20" t="str">
        <f t="shared" si="110"/>
        <v>04 0032</v>
      </c>
      <c r="F1799" s="28" t="s">
        <v>4951</v>
      </c>
      <c r="G1799" s="21" t="str">
        <f>VLOOKUP(E1799,'FILIAIS PETZ'!A:E,5,0)</f>
        <v>PETZ JAGUARE</v>
      </c>
      <c r="H1799" s="20" t="str">
        <f>VLOOKUP(E1799,'FILIAIS PETZ'!A:D,4,0)</f>
        <v>JGRE-SP</v>
      </c>
      <c r="I1799" s="46">
        <v>45356</v>
      </c>
      <c r="J1799" s="9">
        <v>866337</v>
      </c>
      <c r="K1799" s="9" t="s">
        <v>5858</v>
      </c>
      <c r="L1799" s="29" t="s">
        <v>6344</v>
      </c>
      <c r="M1799" s="46">
        <v>45369</v>
      </c>
      <c r="N1799" s="46">
        <v>45392</v>
      </c>
      <c r="O1799" s="46">
        <v>45373</v>
      </c>
      <c r="P1799" s="29" t="s">
        <v>4990</v>
      </c>
      <c r="Q1799" s="9">
        <v>3</v>
      </c>
      <c r="R1799" s="9">
        <v>1</v>
      </c>
      <c r="S1799" s="9">
        <v>8</v>
      </c>
      <c r="T1799" s="9" t="s">
        <v>32</v>
      </c>
      <c r="U1799" s="9">
        <v>11002</v>
      </c>
      <c r="V1799" s="9">
        <v>11002</v>
      </c>
      <c r="W1799" s="9" t="s">
        <v>5019</v>
      </c>
      <c r="X1799" s="9" t="s">
        <v>4992</v>
      </c>
      <c r="Y1799" s="10" t="s">
        <v>4980</v>
      </c>
      <c r="Z1799" s="10" t="s">
        <v>4980</v>
      </c>
      <c r="AA1799" s="10" t="s">
        <v>4992</v>
      </c>
      <c r="AB1799" s="10" t="s">
        <v>5066</v>
      </c>
      <c r="AC1799" s="9" t="s">
        <v>5006</v>
      </c>
      <c r="AD1799" s="29"/>
      <c r="AE1799" s="20" t="str">
        <f>VLOOKUP(E1799,'FILIAIS PETZ'!A:Q,17,0)</f>
        <v>SP7</v>
      </c>
      <c r="AF1799" s="20" t="str">
        <f>VLOOKUP(E1799,'FILIAIS PETZ'!A:Q,3,0)</f>
        <v>FELICIO</v>
      </c>
      <c r="AG1799" s="20" t="str">
        <f>VLOOKUP(E1799,'FILIAIS PETZ'!A:Q,2,0)</f>
        <v>R3</v>
      </c>
      <c r="AH1799" s="75">
        <v>1300</v>
      </c>
      <c r="AI1799" s="16" t="s">
        <v>6116</v>
      </c>
      <c r="AJ1799" s="43">
        <f>VLOOKUP(E1799,'FILIAIS PETZ'!$A$2:$K$2000,11,0)</f>
        <v>18328118003205</v>
      </c>
      <c r="AK1799" s="44">
        <f t="shared" si="112"/>
        <v>18328118003205</v>
      </c>
    </row>
    <row r="1800" spans="1:37" s="14" customFormat="1" ht="15" customHeight="1" thickBot="1" x14ac:dyDescent="0.25">
      <c r="A1800" s="9">
        <f t="shared" si="111"/>
        <v>866338</v>
      </c>
      <c r="B1800" s="18">
        <f>VLOOKUP(C1800,FORNECEDORES!D:E,2,0)</f>
        <v>55566</v>
      </c>
      <c r="C1800" s="19" t="str">
        <f>VLOOKUP(D1800,FORNECEDORES!A:D,4,0)</f>
        <v>29.209.860/0001-11</v>
      </c>
      <c r="D1800" s="13" t="s">
        <v>2679</v>
      </c>
      <c r="E1800" s="20" t="str">
        <f t="shared" si="110"/>
        <v>04 0083</v>
      </c>
      <c r="F1800" s="28" t="s">
        <v>4936</v>
      </c>
      <c r="G1800" s="21" t="str">
        <f>VLOOKUP(E1800,'FILIAIS PETZ'!A:E,5,0)</f>
        <v>PETZ OSASCO</v>
      </c>
      <c r="H1800" s="20" t="str">
        <f>VLOOKUP(E1800,'FILIAIS PETZ'!A:D,4,0)</f>
        <v>OSAS-SP</v>
      </c>
      <c r="I1800" s="46">
        <v>45356</v>
      </c>
      <c r="J1800" s="9">
        <v>866338</v>
      </c>
      <c r="K1800" s="9" t="s">
        <v>5858</v>
      </c>
      <c r="L1800" s="29" t="s">
        <v>6346</v>
      </c>
      <c r="M1800" s="46">
        <v>45369</v>
      </c>
      <c r="N1800" s="46">
        <v>45392</v>
      </c>
      <c r="O1800" s="46">
        <v>45373</v>
      </c>
      <c r="P1800" s="29" t="s">
        <v>4990</v>
      </c>
      <c r="Q1800" s="9">
        <v>3</v>
      </c>
      <c r="R1800" s="9">
        <v>1</v>
      </c>
      <c r="S1800" s="9">
        <v>8</v>
      </c>
      <c r="T1800" s="9" t="s">
        <v>32</v>
      </c>
      <c r="U1800" s="9">
        <v>11002</v>
      </c>
      <c r="V1800" s="9">
        <v>11002</v>
      </c>
      <c r="W1800" s="9" t="s">
        <v>5019</v>
      </c>
      <c r="X1800" s="9" t="s">
        <v>4992</v>
      </c>
      <c r="Y1800" s="10" t="s">
        <v>4980</v>
      </c>
      <c r="Z1800" s="10" t="s">
        <v>4980</v>
      </c>
      <c r="AA1800" s="10" t="s">
        <v>4992</v>
      </c>
      <c r="AB1800" s="10" t="s">
        <v>5066</v>
      </c>
      <c r="AC1800" s="9" t="s">
        <v>5006</v>
      </c>
      <c r="AD1800" s="29"/>
      <c r="AE1800" s="20" t="str">
        <f>VLOOKUP(E1800,'FILIAIS PETZ'!A:Q,17,0)</f>
        <v>SP7</v>
      </c>
      <c r="AF1800" s="20" t="str">
        <f>VLOOKUP(E1800,'FILIAIS PETZ'!A:Q,3,0)</f>
        <v>FELICIO</v>
      </c>
      <c r="AG1800" s="20" t="str">
        <f>VLOOKUP(E1800,'FILIAIS PETZ'!A:Q,2,0)</f>
        <v>R3</v>
      </c>
      <c r="AH1800" s="75">
        <v>1300</v>
      </c>
      <c r="AI1800" s="16" t="s">
        <v>6116</v>
      </c>
      <c r="AJ1800" s="43">
        <f>VLOOKUP(E1800,'FILIAIS PETZ'!$A$2:$K$2000,11,0)</f>
        <v>18328118008355</v>
      </c>
      <c r="AK1800" s="44">
        <f t="shared" si="112"/>
        <v>18328118008355</v>
      </c>
    </row>
    <row r="1801" spans="1:37" s="14" customFormat="1" ht="15" customHeight="1" thickBot="1" x14ac:dyDescent="0.25">
      <c r="A1801" s="9">
        <f t="shared" ref="A1801:A1824" si="113">J1801</f>
        <v>866342</v>
      </c>
      <c r="B1801" s="18">
        <f>VLOOKUP(C1801,FORNECEDORES!D:E,2,0)</f>
        <v>55566</v>
      </c>
      <c r="C1801" s="19" t="str">
        <f>VLOOKUP(D1801,FORNECEDORES!A:D,4,0)</f>
        <v>29.209.860/0001-11</v>
      </c>
      <c r="D1801" s="13" t="s">
        <v>2679</v>
      </c>
      <c r="E1801" s="20" t="str">
        <f t="shared" si="110"/>
        <v>04 0051</v>
      </c>
      <c r="F1801" s="28" t="s">
        <v>4948</v>
      </c>
      <c r="G1801" s="21" t="str">
        <f>VLOOKUP(E1801,'FILIAIS PETZ'!A:E,5,0)</f>
        <v>PETZ TAMBORÉ</v>
      </c>
      <c r="H1801" s="20" t="str">
        <f>VLOOKUP(E1801,'FILIAIS PETZ'!A:D,4,0)</f>
        <v>TMBO-SP</v>
      </c>
      <c r="I1801" s="46">
        <v>45356</v>
      </c>
      <c r="J1801" s="9">
        <v>866342</v>
      </c>
      <c r="K1801" s="9" t="s">
        <v>5858</v>
      </c>
      <c r="L1801" s="29" t="s">
        <v>6349</v>
      </c>
      <c r="M1801" s="46">
        <v>45369</v>
      </c>
      <c r="N1801" s="46">
        <v>45392</v>
      </c>
      <c r="O1801" s="46">
        <v>45373</v>
      </c>
      <c r="P1801" s="29" t="s">
        <v>4990</v>
      </c>
      <c r="Q1801" s="9">
        <v>3</v>
      </c>
      <c r="R1801" s="9">
        <v>1</v>
      </c>
      <c r="S1801" s="9">
        <v>8</v>
      </c>
      <c r="T1801" s="9" t="s">
        <v>32</v>
      </c>
      <c r="U1801" s="9">
        <v>11002</v>
      </c>
      <c r="V1801" s="9">
        <v>11002</v>
      </c>
      <c r="W1801" s="9" t="s">
        <v>5019</v>
      </c>
      <c r="X1801" s="9" t="s">
        <v>4992</v>
      </c>
      <c r="Y1801" s="10" t="s">
        <v>4980</v>
      </c>
      <c r="Z1801" s="10" t="s">
        <v>4980</v>
      </c>
      <c r="AA1801" s="10" t="s">
        <v>4992</v>
      </c>
      <c r="AB1801" s="10" t="s">
        <v>5066</v>
      </c>
      <c r="AC1801" s="9" t="s">
        <v>5006</v>
      </c>
      <c r="AD1801" s="29"/>
      <c r="AE1801" s="20" t="str">
        <f>VLOOKUP(E1801,'FILIAIS PETZ'!A:Q,17,0)</f>
        <v>SP7</v>
      </c>
      <c r="AF1801" s="20" t="str">
        <f>VLOOKUP(E1801,'FILIAIS PETZ'!A:Q,3,0)</f>
        <v>FELICIO</v>
      </c>
      <c r="AG1801" s="20" t="str">
        <f>VLOOKUP(E1801,'FILIAIS PETZ'!A:Q,2,0)</f>
        <v>R3</v>
      </c>
      <c r="AH1801" s="75">
        <v>1300</v>
      </c>
      <c r="AI1801" s="16" t="s">
        <v>6116</v>
      </c>
      <c r="AJ1801" s="43">
        <f>VLOOKUP(E1801,'FILIAIS PETZ'!$A$2:$K$2000,11,0)</f>
        <v>18328118004872</v>
      </c>
      <c r="AK1801" s="44">
        <f t="shared" ref="AK1801:AK1824" si="114">AJ1801</f>
        <v>18328118004872</v>
      </c>
    </row>
    <row r="1802" spans="1:37" s="14" customFormat="1" ht="15" customHeight="1" thickBot="1" x14ac:dyDescent="0.25">
      <c r="A1802" s="9">
        <f t="shared" si="113"/>
        <v>866434</v>
      </c>
      <c r="B1802" s="18">
        <f>VLOOKUP(C1802,FORNECEDORES!D:E,2,0)</f>
        <v>534449</v>
      </c>
      <c r="C1802" s="19" t="str">
        <f>VLOOKUP(D1802,FORNECEDORES!A:D,4,0)</f>
        <v>34.997.109/0001-67</v>
      </c>
      <c r="D1802" s="13" t="s">
        <v>4410</v>
      </c>
      <c r="E1802" s="20" t="str">
        <f t="shared" si="110"/>
        <v>04 0180</v>
      </c>
      <c r="F1802" s="28" t="s">
        <v>4944</v>
      </c>
      <c r="G1802" s="21" t="str">
        <f>VLOOKUP(E1802,'FILIAIS PETZ'!A:E,5,0)</f>
        <v>PETZ TORQUATO TAPAJOS</v>
      </c>
      <c r="H1802" s="20" t="str">
        <f>VLOOKUP(E1802,'FILIAIS PETZ'!A:D,4,0)</f>
        <v>TQTP-AM</v>
      </c>
      <c r="I1802" s="46">
        <v>45356</v>
      </c>
      <c r="J1802" s="9">
        <v>866434</v>
      </c>
      <c r="K1802" s="9" t="s">
        <v>5858</v>
      </c>
      <c r="L1802" s="29" t="s">
        <v>7814</v>
      </c>
      <c r="M1802" s="46">
        <v>45432</v>
      </c>
      <c r="N1802" s="46">
        <v>45455</v>
      </c>
      <c r="O1802" s="46">
        <v>45434</v>
      </c>
      <c r="P1802" s="29" t="s">
        <v>4990</v>
      </c>
      <c r="Q1802" s="9">
        <v>3</v>
      </c>
      <c r="R1802" s="9">
        <v>1</v>
      </c>
      <c r="S1802" s="9">
        <v>8</v>
      </c>
      <c r="T1802" s="9" t="s">
        <v>32</v>
      </c>
      <c r="U1802" s="9">
        <v>11002</v>
      </c>
      <c r="V1802" s="9">
        <v>11002</v>
      </c>
      <c r="W1802" s="9" t="s">
        <v>5019</v>
      </c>
      <c r="X1802" s="9" t="s">
        <v>4985</v>
      </c>
      <c r="Y1802" s="10" t="s">
        <v>4980</v>
      </c>
      <c r="Z1802" s="10" t="s">
        <v>4980</v>
      </c>
      <c r="AA1802" s="10" t="s">
        <v>4989</v>
      </c>
      <c r="AB1802" s="10" t="s">
        <v>12942</v>
      </c>
      <c r="AC1802" s="9" t="s">
        <v>5006</v>
      </c>
      <c r="AD1802" s="29"/>
      <c r="AE1802" s="20" t="str">
        <f>VLOOKUP(E1802,'FILIAIS PETZ'!A:Q,17,0)</f>
        <v>CO-3</v>
      </c>
      <c r="AF1802" s="20" t="str">
        <f>VLOOKUP(E1802,'FILIAIS PETZ'!A:Q,3,0)</f>
        <v>FELICIO</v>
      </c>
      <c r="AG1802" s="20" t="str">
        <f>VLOOKUP(E1802,'FILIAIS PETZ'!A:Q,2,0)</f>
        <v>R3</v>
      </c>
      <c r="AH1802" s="75">
        <v>890</v>
      </c>
      <c r="AI1802" s="16" t="s">
        <v>6114</v>
      </c>
      <c r="AJ1802" s="43">
        <f>VLOOKUP(E1802,'FILIAIS PETZ'!$A$2:$K$2000,11,0)</f>
        <v>18328118017346</v>
      </c>
      <c r="AK1802" s="44">
        <f t="shared" si="114"/>
        <v>18328118017346</v>
      </c>
    </row>
    <row r="1803" spans="1:37" s="14" customFormat="1" ht="15" customHeight="1" thickBot="1" x14ac:dyDescent="0.25">
      <c r="A1803" s="9">
        <f t="shared" si="113"/>
        <v>866438</v>
      </c>
      <c r="B1803" s="18">
        <f>VLOOKUP(C1803,FORNECEDORES!D:E,2,0)</f>
        <v>534449</v>
      </c>
      <c r="C1803" s="19" t="str">
        <f>VLOOKUP(D1803,FORNECEDORES!A:D,4,0)</f>
        <v>34.997.109/0001-67</v>
      </c>
      <c r="D1803" s="13" t="s">
        <v>4410</v>
      </c>
      <c r="E1803" s="20" t="str">
        <f t="shared" si="110"/>
        <v>04 0146</v>
      </c>
      <c r="F1803" s="28" t="s">
        <v>4947</v>
      </c>
      <c r="G1803" s="21" t="str">
        <f>VLOOKUP(E1803,'FILIAIS PETZ'!A:E,5,0)</f>
        <v>PETZ DJALMA BATISTA</v>
      </c>
      <c r="H1803" s="20" t="str">
        <f>VLOOKUP(E1803,'FILIAIS PETZ'!A:D,4,0)</f>
        <v>DJBA-AM</v>
      </c>
      <c r="I1803" s="46">
        <v>45356</v>
      </c>
      <c r="J1803" s="9">
        <v>866438</v>
      </c>
      <c r="K1803" s="9" t="s">
        <v>5858</v>
      </c>
      <c r="L1803" s="29" t="s">
        <v>7812</v>
      </c>
      <c r="M1803" s="46">
        <v>45432</v>
      </c>
      <c r="N1803" s="46">
        <v>45455</v>
      </c>
      <c r="O1803" s="46">
        <v>45434</v>
      </c>
      <c r="P1803" s="29" t="s">
        <v>4990</v>
      </c>
      <c r="Q1803" s="9">
        <v>3</v>
      </c>
      <c r="R1803" s="9">
        <v>1</v>
      </c>
      <c r="S1803" s="9">
        <v>8</v>
      </c>
      <c r="T1803" s="9" t="s">
        <v>32</v>
      </c>
      <c r="U1803" s="9">
        <v>11002</v>
      </c>
      <c r="V1803" s="9">
        <v>11002</v>
      </c>
      <c r="W1803" s="9" t="s">
        <v>5019</v>
      </c>
      <c r="X1803" s="9" t="s">
        <v>4985</v>
      </c>
      <c r="Y1803" s="10" t="s">
        <v>4980</v>
      </c>
      <c r="Z1803" s="10" t="s">
        <v>4980</v>
      </c>
      <c r="AA1803" s="10" t="s">
        <v>4989</v>
      </c>
      <c r="AB1803" s="10" t="s">
        <v>12942</v>
      </c>
      <c r="AC1803" s="9" t="s">
        <v>5006</v>
      </c>
      <c r="AD1803" s="29"/>
      <c r="AE1803" s="20" t="str">
        <f>VLOOKUP(E1803,'FILIAIS PETZ'!A:Q,17,0)</f>
        <v>CO-3</v>
      </c>
      <c r="AF1803" s="20" t="str">
        <f>VLOOKUP(E1803,'FILIAIS PETZ'!A:Q,3,0)</f>
        <v>FELICIO</v>
      </c>
      <c r="AG1803" s="20" t="str">
        <f>VLOOKUP(E1803,'FILIAIS PETZ'!A:Q,2,0)</f>
        <v>R3</v>
      </c>
      <c r="AH1803" s="75">
        <v>890</v>
      </c>
      <c r="AI1803" s="16" t="s">
        <v>6114</v>
      </c>
      <c r="AJ1803" s="43">
        <f>VLOOKUP(E1803,'FILIAIS PETZ'!$A$2:$K$2000,11,0)</f>
        <v>18328118013782</v>
      </c>
      <c r="AK1803" s="44">
        <f t="shared" si="114"/>
        <v>18328118013782</v>
      </c>
    </row>
    <row r="1804" spans="1:37" s="14" customFormat="1" ht="15" customHeight="1" thickBot="1" x14ac:dyDescent="0.25">
      <c r="A1804" s="9">
        <f t="shared" si="113"/>
        <v>866445</v>
      </c>
      <c r="B1804" s="18">
        <f>VLOOKUP(C1804,FORNECEDORES!D:E,2,0)</f>
        <v>534449</v>
      </c>
      <c r="C1804" s="19" t="str">
        <f>VLOOKUP(D1804,FORNECEDORES!A:D,4,0)</f>
        <v>34.997.109/0001-67</v>
      </c>
      <c r="D1804" s="13" t="s">
        <v>4410</v>
      </c>
      <c r="E1804" s="20" t="str">
        <f t="shared" si="110"/>
        <v>04 0252</v>
      </c>
      <c r="F1804" s="28" t="s">
        <v>4969</v>
      </c>
      <c r="G1804" s="21" t="str">
        <f>VLOOKUP(E1804,'FILIAIS PETZ'!A:E,5,0)</f>
        <v>PETZ SHOPPING PORTO VELHO</v>
      </c>
      <c r="H1804" s="20" t="str">
        <f>VLOOKUP(E1804,'FILIAIS PETZ'!A:D,4,0)</f>
        <v>SPVL-RO</v>
      </c>
      <c r="I1804" s="46">
        <v>45356</v>
      </c>
      <c r="J1804" s="9">
        <v>866445</v>
      </c>
      <c r="K1804" s="9" t="s">
        <v>5858</v>
      </c>
      <c r="L1804" s="29" t="s">
        <v>7809</v>
      </c>
      <c r="M1804" s="46">
        <v>45432</v>
      </c>
      <c r="N1804" s="46">
        <v>45455</v>
      </c>
      <c r="O1804" s="46">
        <v>45434</v>
      </c>
      <c r="P1804" s="29" t="s">
        <v>4990</v>
      </c>
      <c r="Q1804" s="9">
        <v>3</v>
      </c>
      <c r="R1804" s="9">
        <v>1</v>
      </c>
      <c r="S1804" s="9">
        <v>8</v>
      </c>
      <c r="T1804" s="9" t="s">
        <v>32</v>
      </c>
      <c r="U1804" s="9">
        <v>11002</v>
      </c>
      <c r="V1804" s="9">
        <v>11002</v>
      </c>
      <c r="W1804" s="9" t="s">
        <v>5019</v>
      </c>
      <c r="X1804" s="9" t="s">
        <v>4985</v>
      </c>
      <c r="Y1804" s="10" t="s">
        <v>4980</v>
      </c>
      <c r="Z1804" s="10" t="s">
        <v>4980</v>
      </c>
      <c r="AA1804" s="10" t="s">
        <v>4989</v>
      </c>
      <c r="AB1804" s="10" t="s">
        <v>12942</v>
      </c>
      <c r="AC1804" s="9" t="s">
        <v>5006</v>
      </c>
      <c r="AD1804" s="29"/>
      <c r="AE1804" s="20" t="str">
        <f>VLOOKUP(E1804,'FILIAIS PETZ'!A:Q,17,0)</f>
        <v>CO-3</v>
      </c>
      <c r="AF1804" s="20" t="str">
        <f>VLOOKUP(E1804,'FILIAIS PETZ'!A:Q,3,0)</f>
        <v>FELICIO</v>
      </c>
      <c r="AG1804" s="20" t="str">
        <f>VLOOKUP(E1804,'FILIAIS PETZ'!A:Q,2,0)</f>
        <v>R3</v>
      </c>
      <c r="AH1804" s="75">
        <v>890</v>
      </c>
      <c r="AI1804" s="16" t="s">
        <v>6114</v>
      </c>
      <c r="AJ1804" s="43" t="str">
        <f>VLOOKUP(E1804,'FILIAIS PETZ'!$A$2:$K$2000,11,0)</f>
        <v>18.328.118/0238-26</v>
      </c>
      <c r="AK1804" s="44" t="str">
        <f t="shared" si="114"/>
        <v>18.328.118/0238-26</v>
      </c>
    </row>
    <row r="1805" spans="1:37" s="14" customFormat="1" ht="15" customHeight="1" thickBot="1" x14ac:dyDescent="0.25">
      <c r="A1805" s="9">
        <f t="shared" si="113"/>
        <v>866450</v>
      </c>
      <c r="B1805" s="18">
        <f>VLOOKUP(C1805,FORNECEDORES!D:E,2,0)</f>
        <v>534449</v>
      </c>
      <c r="C1805" s="19" t="str">
        <f>VLOOKUP(D1805,FORNECEDORES!A:D,4,0)</f>
        <v>34.997.109/0001-67</v>
      </c>
      <c r="D1805" s="13" t="s">
        <v>4410</v>
      </c>
      <c r="E1805" s="20" t="str">
        <f t="shared" si="110"/>
        <v>04 0252</v>
      </c>
      <c r="F1805" s="28" t="s">
        <v>4969</v>
      </c>
      <c r="G1805" s="21" t="str">
        <f>VLOOKUP(E1805,'FILIAIS PETZ'!A:E,5,0)</f>
        <v>PETZ SHOPPING PORTO VELHO</v>
      </c>
      <c r="H1805" s="20" t="str">
        <f>VLOOKUP(E1805,'FILIAIS PETZ'!A:D,4,0)</f>
        <v>SPVL-RO</v>
      </c>
      <c r="I1805" s="46">
        <v>45356</v>
      </c>
      <c r="J1805" s="9">
        <v>866450</v>
      </c>
      <c r="K1805" s="9" t="s">
        <v>5858</v>
      </c>
      <c r="L1805" s="29" t="s">
        <v>7810</v>
      </c>
      <c r="M1805" s="46">
        <v>45432</v>
      </c>
      <c r="N1805" s="46">
        <v>45455</v>
      </c>
      <c r="O1805" s="46">
        <v>45434</v>
      </c>
      <c r="P1805" s="29" t="s">
        <v>4990</v>
      </c>
      <c r="Q1805" s="9">
        <v>3</v>
      </c>
      <c r="R1805" s="9">
        <v>1</v>
      </c>
      <c r="S1805" s="9">
        <v>8</v>
      </c>
      <c r="T1805" s="9" t="s">
        <v>32</v>
      </c>
      <c r="U1805" s="9">
        <v>11002</v>
      </c>
      <c r="V1805" s="9">
        <v>11002</v>
      </c>
      <c r="W1805" s="9" t="s">
        <v>5019</v>
      </c>
      <c r="X1805" s="9" t="s">
        <v>4992</v>
      </c>
      <c r="Y1805" s="10" t="s">
        <v>4980</v>
      </c>
      <c r="Z1805" s="10" t="s">
        <v>4980</v>
      </c>
      <c r="AA1805" s="10" t="s">
        <v>4992</v>
      </c>
      <c r="AB1805" s="10" t="s">
        <v>12942</v>
      </c>
      <c r="AC1805" s="9" t="s">
        <v>5006</v>
      </c>
      <c r="AD1805" s="29"/>
      <c r="AE1805" s="20" t="str">
        <f>VLOOKUP(E1805,'FILIAIS PETZ'!A:Q,17,0)</f>
        <v>CO-3</v>
      </c>
      <c r="AF1805" s="20" t="str">
        <f>VLOOKUP(E1805,'FILIAIS PETZ'!A:Q,3,0)</f>
        <v>FELICIO</v>
      </c>
      <c r="AG1805" s="20" t="str">
        <f>VLOOKUP(E1805,'FILIAIS PETZ'!A:Q,2,0)</f>
        <v>R3</v>
      </c>
      <c r="AH1805" s="75">
        <v>900</v>
      </c>
      <c r="AI1805" s="16" t="s">
        <v>6116</v>
      </c>
      <c r="AJ1805" s="43" t="str">
        <f>VLOOKUP(E1805,'FILIAIS PETZ'!$A$2:$K$2000,11,0)</f>
        <v>18.328.118/0238-26</v>
      </c>
      <c r="AK1805" s="44" t="str">
        <f t="shared" si="114"/>
        <v>18.328.118/0238-26</v>
      </c>
    </row>
    <row r="1806" spans="1:37" s="14" customFormat="1" ht="15" customHeight="1" thickBot="1" x14ac:dyDescent="0.25">
      <c r="A1806" s="9">
        <f t="shared" si="113"/>
        <v>866453</v>
      </c>
      <c r="B1806" s="18">
        <f>VLOOKUP(C1806,FORNECEDORES!D:E,2,0)</f>
        <v>534449</v>
      </c>
      <c r="C1806" s="19" t="str">
        <f>VLOOKUP(D1806,FORNECEDORES!A:D,4,0)</f>
        <v>34.997.109/0001-67</v>
      </c>
      <c r="D1806" s="13" t="s">
        <v>4410</v>
      </c>
      <c r="E1806" s="20" t="str">
        <f t="shared" si="110"/>
        <v>04 0180</v>
      </c>
      <c r="F1806" s="28" t="s">
        <v>4944</v>
      </c>
      <c r="G1806" s="21" t="str">
        <f>VLOOKUP(E1806,'FILIAIS PETZ'!A:E,5,0)</f>
        <v>PETZ TORQUATO TAPAJOS</v>
      </c>
      <c r="H1806" s="20" t="str">
        <f>VLOOKUP(E1806,'FILIAIS PETZ'!A:D,4,0)</f>
        <v>TQTP-AM</v>
      </c>
      <c r="I1806" s="46">
        <v>45356</v>
      </c>
      <c r="J1806" s="9">
        <v>866453</v>
      </c>
      <c r="K1806" s="9" t="s">
        <v>5858</v>
      </c>
      <c r="L1806" s="29" t="s">
        <v>7813</v>
      </c>
      <c r="M1806" s="46">
        <v>45432</v>
      </c>
      <c r="N1806" s="46">
        <v>45455</v>
      </c>
      <c r="O1806" s="46">
        <v>45434</v>
      </c>
      <c r="P1806" s="29" t="s">
        <v>4990</v>
      </c>
      <c r="Q1806" s="9">
        <v>3</v>
      </c>
      <c r="R1806" s="9">
        <v>1</v>
      </c>
      <c r="S1806" s="9">
        <v>8</v>
      </c>
      <c r="T1806" s="9" t="s">
        <v>32</v>
      </c>
      <c r="U1806" s="9">
        <v>11002</v>
      </c>
      <c r="V1806" s="9">
        <v>11002</v>
      </c>
      <c r="W1806" s="9" t="s">
        <v>5019</v>
      </c>
      <c r="X1806" s="9" t="s">
        <v>4992</v>
      </c>
      <c r="Y1806" s="10" t="s">
        <v>4980</v>
      </c>
      <c r="Z1806" s="10" t="s">
        <v>4980</v>
      </c>
      <c r="AA1806" s="10" t="s">
        <v>4992</v>
      </c>
      <c r="AB1806" s="10" t="s">
        <v>12942</v>
      </c>
      <c r="AC1806" s="9" t="s">
        <v>5006</v>
      </c>
      <c r="AD1806" s="29"/>
      <c r="AE1806" s="20" t="str">
        <f>VLOOKUP(E1806,'FILIAIS PETZ'!A:Q,17,0)</f>
        <v>CO-3</v>
      </c>
      <c r="AF1806" s="20" t="str">
        <f>VLOOKUP(E1806,'FILIAIS PETZ'!A:Q,3,0)</f>
        <v>FELICIO</v>
      </c>
      <c r="AG1806" s="20" t="str">
        <f>VLOOKUP(E1806,'FILIAIS PETZ'!A:Q,2,0)</f>
        <v>R3</v>
      </c>
      <c r="AH1806" s="75">
        <v>900</v>
      </c>
      <c r="AI1806" s="16" t="s">
        <v>6116</v>
      </c>
      <c r="AJ1806" s="43">
        <f>VLOOKUP(E1806,'FILIAIS PETZ'!$A$2:$K$2000,11,0)</f>
        <v>18328118017346</v>
      </c>
      <c r="AK1806" s="44">
        <f t="shared" si="114"/>
        <v>18328118017346</v>
      </c>
    </row>
    <row r="1807" spans="1:37" s="14" customFormat="1" ht="15" customHeight="1" thickBot="1" x14ac:dyDescent="0.25">
      <c r="A1807" s="9">
        <f t="shared" si="113"/>
        <v>866454</v>
      </c>
      <c r="B1807" s="18">
        <f>VLOOKUP(C1807,FORNECEDORES!D:E,2,0)</f>
        <v>534449</v>
      </c>
      <c r="C1807" s="19" t="str">
        <f>VLOOKUP(D1807,FORNECEDORES!A:D,4,0)</f>
        <v>34.997.109/0001-67</v>
      </c>
      <c r="D1807" s="13" t="s">
        <v>4410</v>
      </c>
      <c r="E1807" s="20" t="str">
        <f t="shared" si="110"/>
        <v>04 0146</v>
      </c>
      <c r="F1807" s="28" t="s">
        <v>4947</v>
      </c>
      <c r="G1807" s="21" t="str">
        <f>VLOOKUP(E1807,'FILIAIS PETZ'!A:E,5,0)</f>
        <v>PETZ DJALMA BATISTA</v>
      </c>
      <c r="H1807" s="20" t="str">
        <f>VLOOKUP(E1807,'FILIAIS PETZ'!A:D,4,0)</f>
        <v>DJBA-AM</v>
      </c>
      <c r="I1807" s="46">
        <v>45356</v>
      </c>
      <c r="J1807" s="9">
        <v>866454</v>
      </c>
      <c r="K1807" s="9" t="s">
        <v>5858</v>
      </c>
      <c r="L1807" s="29" t="s">
        <v>7811</v>
      </c>
      <c r="M1807" s="46">
        <v>45432</v>
      </c>
      <c r="N1807" s="46">
        <v>45455</v>
      </c>
      <c r="O1807" s="46">
        <v>45434</v>
      </c>
      <c r="P1807" s="29" t="s">
        <v>4990</v>
      </c>
      <c r="Q1807" s="9">
        <v>3</v>
      </c>
      <c r="R1807" s="9">
        <v>1</v>
      </c>
      <c r="S1807" s="9">
        <v>8</v>
      </c>
      <c r="T1807" s="9" t="s">
        <v>32</v>
      </c>
      <c r="U1807" s="9">
        <v>11002</v>
      </c>
      <c r="V1807" s="9">
        <v>11002</v>
      </c>
      <c r="W1807" s="9" t="s">
        <v>5019</v>
      </c>
      <c r="X1807" s="9" t="s">
        <v>4992</v>
      </c>
      <c r="Y1807" s="10" t="s">
        <v>4980</v>
      </c>
      <c r="Z1807" s="10" t="s">
        <v>4980</v>
      </c>
      <c r="AA1807" s="10" t="s">
        <v>4992</v>
      </c>
      <c r="AB1807" s="10" t="s">
        <v>12942</v>
      </c>
      <c r="AC1807" s="9" t="s">
        <v>5006</v>
      </c>
      <c r="AD1807" s="29"/>
      <c r="AE1807" s="20" t="str">
        <f>VLOOKUP(E1807,'FILIAIS PETZ'!A:Q,17,0)</f>
        <v>CO-3</v>
      </c>
      <c r="AF1807" s="20" t="str">
        <f>VLOOKUP(E1807,'FILIAIS PETZ'!A:Q,3,0)</f>
        <v>FELICIO</v>
      </c>
      <c r="AG1807" s="20" t="str">
        <f>VLOOKUP(E1807,'FILIAIS PETZ'!A:Q,2,0)</f>
        <v>R3</v>
      </c>
      <c r="AH1807" s="75">
        <v>900</v>
      </c>
      <c r="AI1807" s="16" t="s">
        <v>6116</v>
      </c>
      <c r="AJ1807" s="43">
        <f>VLOOKUP(E1807,'FILIAIS PETZ'!$A$2:$K$2000,11,0)</f>
        <v>18328118013782</v>
      </c>
      <c r="AK1807" s="44">
        <f t="shared" si="114"/>
        <v>18328118013782</v>
      </c>
    </row>
    <row r="1808" spans="1:37" s="14" customFormat="1" ht="15" customHeight="1" thickBot="1" x14ac:dyDescent="0.25">
      <c r="A1808" s="9">
        <f t="shared" si="113"/>
        <v>866475</v>
      </c>
      <c r="B1808" s="18">
        <f>VLOOKUP(C1808,FORNECEDORES!D:E,2,0)</f>
        <v>7736</v>
      </c>
      <c r="C1808" s="19" t="str">
        <f>VLOOKUP(D1808,FORNECEDORES!A:D,4,0)</f>
        <v>27.385.816/0001-37</v>
      </c>
      <c r="D1808" s="13" t="s">
        <v>2591</v>
      </c>
      <c r="E1808" s="20" t="str">
        <f t="shared" si="110"/>
        <v>04 0073</v>
      </c>
      <c r="F1808" s="28" t="s">
        <v>4953</v>
      </c>
      <c r="G1808" s="21" t="str">
        <f>VLOOKUP(E1808,'FILIAIS PETZ'!A:E,5,0)</f>
        <v>PETZ CAMPO GRANDE</v>
      </c>
      <c r="H1808" s="20" t="str">
        <f>VLOOKUP(E1808,'FILIAIS PETZ'!A:D,4,0)</f>
        <v>CGDE-MS</v>
      </c>
      <c r="I1808" s="46">
        <v>45356</v>
      </c>
      <c r="J1808" s="9">
        <v>866475</v>
      </c>
      <c r="K1808" s="9" t="s">
        <v>5858</v>
      </c>
      <c r="L1808" s="29" t="s">
        <v>6827</v>
      </c>
      <c r="M1808" s="46">
        <v>45384</v>
      </c>
      <c r="N1808" s="46">
        <v>45413</v>
      </c>
      <c r="O1808" s="46">
        <v>45398</v>
      </c>
      <c r="P1808" s="29" t="s">
        <v>4990</v>
      </c>
      <c r="Q1808" s="9">
        <v>3</v>
      </c>
      <c r="R1808" s="9">
        <v>1</v>
      </c>
      <c r="S1808" s="9">
        <v>8</v>
      </c>
      <c r="T1808" s="9" t="s">
        <v>32</v>
      </c>
      <c r="U1808" s="9">
        <v>11002</v>
      </c>
      <c r="V1808" s="9">
        <v>11002</v>
      </c>
      <c r="W1808" s="9" t="s">
        <v>5019</v>
      </c>
      <c r="X1808" s="9" t="s">
        <v>4985</v>
      </c>
      <c r="Y1808" s="9" t="s">
        <v>4980</v>
      </c>
      <c r="Z1808" s="9" t="s">
        <v>4980</v>
      </c>
      <c r="AA1808" s="9" t="s">
        <v>4989</v>
      </c>
      <c r="AB1808" s="10" t="s">
        <v>5066</v>
      </c>
      <c r="AC1808" s="9" t="s">
        <v>5006</v>
      </c>
      <c r="AD1808" s="29"/>
      <c r="AE1808" s="20" t="str">
        <f>VLOOKUP(E1808,'FILIAIS PETZ'!A:Q,17,0)</f>
        <v>CO-1</v>
      </c>
      <c r="AF1808" s="20" t="str">
        <f>VLOOKUP(E1808,'FILIAIS PETZ'!A:Q,3,0)</f>
        <v>FELICIO</v>
      </c>
      <c r="AG1808" s="20" t="str">
        <f>VLOOKUP(E1808,'FILIAIS PETZ'!A:Q,2,0)</f>
        <v>R3</v>
      </c>
      <c r="AH1808" s="75">
        <v>1400</v>
      </c>
      <c r="AI1808" s="16" t="s">
        <v>6114</v>
      </c>
      <c r="AJ1808" s="43">
        <f>VLOOKUP(E1808,'FILIAIS PETZ'!$A$2:$K$2000,11,0)</f>
        <v>18328118007383</v>
      </c>
      <c r="AK1808" s="44">
        <f t="shared" si="114"/>
        <v>18328118007383</v>
      </c>
    </row>
    <row r="1809" spans="1:37" s="14" customFormat="1" ht="15" customHeight="1" thickBot="1" x14ac:dyDescent="0.25">
      <c r="A1809" s="9">
        <f t="shared" si="113"/>
        <v>866480</v>
      </c>
      <c r="B1809" s="18">
        <f>VLOOKUP(C1809,FORNECEDORES!D:E,2,0)</f>
        <v>7736</v>
      </c>
      <c r="C1809" s="19" t="str">
        <f>VLOOKUP(D1809,FORNECEDORES!A:D,4,0)</f>
        <v>27.385.816/0001-37</v>
      </c>
      <c r="D1809" s="13" t="s">
        <v>2591</v>
      </c>
      <c r="E1809" s="20" t="str">
        <f t="shared" si="110"/>
        <v>04 0144</v>
      </c>
      <c r="F1809" s="28" t="s">
        <v>4938</v>
      </c>
      <c r="G1809" s="21" t="str">
        <f>VLOOKUP(E1809,'FILIAIS PETZ'!A:E,5,0)</f>
        <v>PETZ FERNANDO CORREA</v>
      </c>
      <c r="H1809" s="20" t="str">
        <f>VLOOKUP(E1809,'FILIAIS PETZ'!A:D,4,0)</f>
        <v>FCOR-MT</v>
      </c>
      <c r="I1809" s="46">
        <v>45356</v>
      </c>
      <c r="J1809" s="9">
        <v>866480</v>
      </c>
      <c r="K1809" s="9" t="s">
        <v>5858</v>
      </c>
      <c r="L1809" s="29" t="s">
        <v>6839</v>
      </c>
      <c r="M1809" s="46">
        <v>45384</v>
      </c>
      <c r="N1809" s="46">
        <v>45413</v>
      </c>
      <c r="O1809" s="46">
        <v>45398</v>
      </c>
      <c r="P1809" s="29" t="s">
        <v>4990</v>
      </c>
      <c r="Q1809" s="9">
        <v>3</v>
      </c>
      <c r="R1809" s="9">
        <v>1</v>
      </c>
      <c r="S1809" s="9">
        <v>8</v>
      </c>
      <c r="T1809" s="9" t="s">
        <v>32</v>
      </c>
      <c r="U1809" s="9">
        <v>11002</v>
      </c>
      <c r="V1809" s="9">
        <v>11002</v>
      </c>
      <c r="W1809" s="9" t="s">
        <v>5019</v>
      </c>
      <c r="X1809" s="9" t="s">
        <v>4985</v>
      </c>
      <c r="Y1809" s="9" t="s">
        <v>4980</v>
      </c>
      <c r="Z1809" s="9" t="s">
        <v>4980</v>
      </c>
      <c r="AA1809" s="9" t="s">
        <v>4989</v>
      </c>
      <c r="AB1809" s="10" t="s">
        <v>5066</v>
      </c>
      <c r="AC1809" s="9" t="s">
        <v>5006</v>
      </c>
      <c r="AD1809" s="29"/>
      <c r="AE1809" s="20" t="str">
        <f>VLOOKUP(E1809,'FILIAIS PETZ'!A:Q,17,0)</f>
        <v>CO-3</v>
      </c>
      <c r="AF1809" s="20" t="str">
        <f>VLOOKUP(E1809,'FILIAIS PETZ'!A:Q,3,0)</f>
        <v>FELICIO</v>
      </c>
      <c r="AG1809" s="20" t="str">
        <f>VLOOKUP(E1809,'FILIAIS PETZ'!A:Q,2,0)</f>
        <v>R3</v>
      </c>
      <c r="AH1809" s="75">
        <v>1600</v>
      </c>
      <c r="AI1809" s="16" t="s">
        <v>6114</v>
      </c>
      <c r="AJ1809" s="43">
        <f>VLOOKUP(E1809,'FILIAIS PETZ'!$A$2:$K$2000,11,0)</f>
        <v>18328118014169</v>
      </c>
      <c r="AK1809" s="44">
        <f t="shared" si="114"/>
        <v>18328118014169</v>
      </c>
    </row>
    <row r="1810" spans="1:37" s="14" customFormat="1" ht="15" customHeight="1" thickBot="1" x14ac:dyDescent="0.25">
      <c r="A1810" s="9">
        <f t="shared" si="113"/>
        <v>866484</v>
      </c>
      <c r="B1810" s="18">
        <f>VLOOKUP(C1810,FORNECEDORES!D:E,2,0)</f>
        <v>7736</v>
      </c>
      <c r="C1810" s="19" t="str">
        <f>VLOOKUP(D1810,FORNECEDORES!A:D,4,0)</f>
        <v>27.385.816/0001-37</v>
      </c>
      <c r="D1810" s="13" t="s">
        <v>2591</v>
      </c>
      <c r="E1810" s="20" t="str">
        <f t="shared" si="110"/>
        <v>04 0142</v>
      </c>
      <c r="F1810" s="28" t="s">
        <v>4931</v>
      </c>
      <c r="G1810" s="21" t="str">
        <f>VLOOKUP(E1810,'FILIAIS PETZ'!A:E,5,0)</f>
        <v>PETZ MIGUEL SUTIL</v>
      </c>
      <c r="H1810" s="20" t="str">
        <f>VLOOKUP(E1810,'FILIAIS PETZ'!A:D,4,0)</f>
        <v>MGST-MT</v>
      </c>
      <c r="I1810" s="46">
        <v>45356</v>
      </c>
      <c r="J1810" s="9">
        <v>866484</v>
      </c>
      <c r="K1810" s="9" t="s">
        <v>5858</v>
      </c>
      <c r="L1810" s="29" t="s">
        <v>6847</v>
      </c>
      <c r="M1810" s="46">
        <v>45384</v>
      </c>
      <c r="N1810" s="46">
        <v>45413</v>
      </c>
      <c r="O1810" s="46">
        <v>45398</v>
      </c>
      <c r="P1810" s="29" t="s">
        <v>4990</v>
      </c>
      <c r="Q1810" s="9">
        <v>3</v>
      </c>
      <c r="R1810" s="9">
        <v>1</v>
      </c>
      <c r="S1810" s="9">
        <v>8</v>
      </c>
      <c r="T1810" s="9" t="s">
        <v>32</v>
      </c>
      <c r="U1810" s="9">
        <v>11002</v>
      </c>
      <c r="V1810" s="9">
        <v>11002</v>
      </c>
      <c r="W1810" s="9" t="s">
        <v>5019</v>
      </c>
      <c r="X1810" s="9" t="s">
        <v>4985</v>
      </c>
      <c r="Y1810" s="9" t="s">
        <v>4980</v>
      </c>
      <c r="Z1810" s="9" t="s">
        <v>4980</v>
      </c>
      <c r="AA1810" s="9" t="s">
        <v>4989</v>
      </c>
      <c r="AB1810" s="10" t="s">
        <v>5066</v>
      </c>
      <c r="AC1810" s="9" t="s">
        <v>5006</v>
      </c>
      <c r="AD1810" s="29"/>
      <c r="AE1810" s="20" t="str">
        <f>VLOOKUP(E1810,'FILIAIS PETZ'!A:Q,17,0)</f>
        <v>CO-3</v>
      </c>
      <c r="AF1810" s="20" t="str">
        <f>VLOOKUP(E1810,'FILIAIS PETZ'!A:Q,3,0)</f>
        <v>FELICIO</v>
      </c>
      <c r="AG1810" s="20" t="str">
        <f>VLOOKUP(E1810,'FILIAIS PETZ'!A:Q,2,0)</f>
        <v>R3</v>
      </c>
      <c r="AH1810" s="75">
        <v>1600</v>
      </c>
      <c r="AI1810" s="16" t="s">
        <v>6114</v>
      </c>
      <c r="AJ1810" s="43">
        <f>VLOOKUP(E1810,'FILIAIS PETZ'!$A$2:$K$2000,11,0)</f>
        <v>18328118013430</v>
      </c>
      <c r="AK1810" s="44">
        <f t="shared" si="114"/>
        <v>18328118013430</v>
      </c>
    </row>
    <row r="1811" spans="1:37" s="14" customFormat="1" ht="15" customHeight="1" thickBot="1" x14ac:dyDescent="0.25">
      <c r="A1811" s="9">
        <f t="shared" si="113"/>
        <v>866486</v>
      </c>
      <c r="B1811" s="18">
        <f>VLOOKUP(C1811,FORNECEDORES!D:E,2,0)</f>
        <v>7736</v>
      </c>
      <c r="C1811" s="19" t="str">
        <f>VLOOKUP(D1811,FORNECEDORES!A:D,4,0)</f>
        <v>27.385.816/0001-37</v>
      </c>
      <c r="D1811" s="13" t="s">
        <v>2591</v>
      </c>
      <c r="E1811" s="20" t="str">
        <f t="shared" si="110"/>
        <v>04 0224</v>
      </c>
      <c r="F1811" s="28" t="s">
        <v>4941</v>
      </c>
      <c r="G1811" s="21" t="str">
        <f>VLOOKUP(E1811,'FILIAIS PETZ'!A:E,5,0)</f>
        <v>PETZ NORTE SUL PLAZA</v>
      </c>
      <c r="H1811" s="20" t="str">
        <f>VLOOKUP(E1811,'FILIAIS PETZ'!A:D,4,0)</f>
        <v>NSPL-MS</v>
      </c>
      <c r="I1811" s="46">
        <v>45356</v>
      </c>
      <c r="J1811" s="9">
        <v>866486</v>
      </c>
      <c r="K1811" s="9" t="s">
        <v>5858</v>
      </c>
      <c r="L1811" s="29" t="s">
        <v>6849</v>
      </c>
      <c r="M1811" s="46">
        <v>45384</v>
      </c>
      <c r="N1811" s="46">
        <v>45413</v>
      </c>
      <c r="O1811" s="46">
        <v>45398</v>
      </c>
      <c r="P1811" s="29" t="s">
        <v>4990</v>
      </c>
      <c r="Q1811" s="9">
        <v>3</v>
      </c>
      <c r="R1811" s="9">
        <v>1</v>
      </c>
      <c r="S1811" s="9">
        <v>8</v>
      </c>
      <c r="T1811" s="9" t="s">
        <v>32</v>
      </c>
      <c r="U1811" s="9">
        <v>11002</v>
      </c>
      <c r="V1811" s="9">
        <v>11002</v>
      </c>
      <c r="W1811" s="9" t="s">
        <v>5019</v>
      </c>
      <c r="X1811" s="9" t="s">
        <v>4985</v>
      </c>
      <c r="Y1811" s="9" t="s">
        <v>4980</v>
      </c>
      <c r="Z1811" s="9" t="s">
        <v>4980</v>
      </c>
      <c r="AA1811" s="9" t="s">
        <v>4989</v>
      </c>
      <c r="AB1811" s="10" t="s">
        <v>5066</v>
      </c>
      <c r="AC1811" s="9" t="s">
        <v>5006</v>
      </c>
      <c r="AD1811" s="29"/>
      <c r="AE1811" s="20" t="str">
        <f>VLOOKUP(E1811,'FILIAIS PETZ'!A:Q,17,0)</f>
        <v>CO-1</v>
      </c>
      <c r="AF1811" s="20" t="str">
        <f>VLOOKUP(E1811,'FILIAIS PETZ'!A:Q,3,0)</f>
        <v>FELICIO</v>
      </c>
      <c r="AG1811" s="20" t="str">
        <f>VLOOKUP(E1811,'FILIAIS PETZ'!A:Q,2,0)</f>
        <v>R3</v>
      </c>
      <c r="AH1811" s="75">
        <v>1400</v>
      </c>
      <c r="AI1811" s="16" t="s">
        <v>6114</v>
      </c>
      <c r="AJ1811" s="43">
        <f>VLOOKUP(E1811,'FILIAIS PETZ'!$A$2:$K$2000,11,0)</f>
        <v>18328118021459</v>
      </c>
      <c r="AK1811" s="44">
        <f t="shared" si="114"/>
        <v>18328118021459</v>
      </c>
    </row>
    <row r="1812" spans="1:37" s="14" customFormat="1" ht="15" customHeight="1" thickBot="1" x14ac:dyDescent="0.25">
      <c r="A1812" s="9">
        <f t="shared" si="113"/>
        <v>866487</v>
      </c>
      <c r="B1812" s="18">
        <f>VLOOKUP(C1812,FORNECEDORES!D:E,2,0)</f>
        <v>7736</v>
      </c>
      <c r="C1812" s="19" t="str">
        <f>VLOOKUP(D1812,FORNECEDORES!A:D,4,0)</f>
        <v>27.385.816/0001-37</v>
      </c>
      <c r="D1812" s="13" t="s">
        <v>2591</v>
      </c>
      <c r="E1812" s="20" t="str">
        <f t="shared" si="110"/>
        <v>04 0228</v>
      </c>
      <c r="F1812" s="28" t="s">
        <v>4939</v>
      </c>
      <c r="G1812" s="21" t="str">
        <f>VLOOKUP(E1812,'FILIAIS PETZ'!A:E,5,0)</f>
        <v>PETZ SHOPPING PANTANAL</v>
      </c>
      <c r="H1812" s="20" t="str">
        <f>VLOOKUP(E1812,'FILIAIS PETZ'!A:D,4,0)</f>
        <v>SPAN-MT</v>
      </c>
      <c r="I1812" s="46">
        <v>45356</v>
      </c>
      <c r="J1812" s="9">
        <v>866487</v>
      </c>
      <c r="K1812" s="9" t="s">
        <v>5858</v>
      </c>
      <c r="L1812" s="29" t="s">
        <v>6694</v>
      </c>
      <c r="M1812" s="46">
        <v>45384</v>
      </c>
      <c r="N1812" s="46">
        <v>45413</v>
      </c>
      <c r="O1812" s="46">
        <v>45392</v>
      </c>
      <c r="P1812" s="29" t="s">
        <v>4990</v>
      </c>
      <c r="Q1812" s="9">
        <v>3</v>
      </c>
      <c r="R1812" s="9">
        <v>1</v>
      </c>
      <c r="S1812" s="9">
        <v>8</v>
      </c>
      <c r="T1812" s="9" t="s">
        <v>32</v>
      </c>
      <c r="U1812" s="9">
        <v>11002</v>
      </c>
      <c r="V1812" s="9">
        <v>11002</v>
      </c>
      <c r="W1812" s="9" t="s">
        <v>5019</v>
      </c>
      <c r="X1812" s="9" t="s">
        <v>4985</v>
      </c>
      <c r="Y1812" s="9" t="s">
        <v>4980</v>
      </c>
      <c r="Z1812" s="9" t="s">
        <v>4980</v>
      </c>
      <c r="AA1812" s="9" t="s">
        <v>4989</v>
      </c>
      <c r="AB1812" s="10" t="s">
        <v>5066</v>
      </c>
      <c r="AC1812" s="9" t="s">
        <v>5006</v>
      </c>
      <c r="AD1812" s="29"/>
      <c r="AE1812" s="20" t="str">
        <f>VLOOKUP(E1812,'FILIAIS PETZ'!A:Q,17,0)</f>
        <v>CO-3</v>
      </c>
      <c r="AF1812" s="20" t="str">
        <f>VLOOKUP(E1812,'FILIAIS PETZ'!A:Q,3,0)</f>
        <v>FELICIO</v>
      </c>
      <c r="AG1812" s="20" t="str">
        <f>VLOOKUP(E1812,'FILIAIS PETZ'!A:Q,2,0)</f>
        <v>R3</v>
      </c>
      <c r="AH1812" s="75">
        <v>1600</v>
      </c>
      <c r="AI1812" s="16" t="s">
        <v>6114</v>
      </c>
      <c r="AJ1812" s="43">
        <f>VLOOKUP(E1812,'FILIAIS PETZ'!$A$2:$K$2000,11,0)</f>
        <v>18328118021700</v>
      </c>
      <c r="AK1812" s="44">
        <f t="shared" si="114"/>
        <v>18328118021700</v>
      </c>
    </row>
    <row r="1813" spans="1:37" s="14" customFormat="1" ht="15" customHeight="1" thickBot="1" x14ac:dyDescent="0.25">
      <c r="A1813" s="9">
        <f t="shared" si="113"/>
        <v>866491</v>
      </c>
      <c r="B1813" s="18">
        <f>VLOOKUP(C1813,FORNECEDORES!D:E,2,0)</f>
        <v>7736</v>
      </c>
      <c r="C1813" s="19" t="str">
        <f>VLOOKUP(D1813,FORNECEDORES!A:D,4,0)</f>
        <v>27.385.816/0001-37</v>
      </c>
      <c r="D1813" s="13" t="s">
        <v>2591</v>
      </c>
      <c r="E1813" s="20" t="str">
        <f t="shared" si="110"/>
        <v>04 0245</v>
      </c>
      <c r="F1813" s="28" t="s">
        <v>4976</v>
      </c>
      <c r="G1813" s="21" t="str">
        <f>VLOOKUP(E1813,'FILIAIS PETZ'!A:E,5,0)</f>
        <v>PETZ AFONSO PENA</v>
      </c>
      <c r="H1813" s="20" t="str">
        <f>VLOOKUP(E1813,'FILIAIS PETZ'!A:D,4,0)</f>
        <v>AFPN-MS</v>
      </c>
      <c r="I1813" s="46">
        <v>45356</v>
      </c>
      <c r="J1813" s="9">
        <v>866491</v>
      </c>
      <c r="K1813" s="9" t="s">
        <v>5858</v>
      </c>
      <c r="L1813" s="29" t="s">
        <v>6821</v>
      </c>
      <c r="M1813" s="46">
        <v>45384</v>
      </c>
      <c r="N1813" s="46">
        <v>45413</v>
      </c>
      <c r="O1813" s="46">
        <v>45398</v>
      </c>
      <c r="P1813" s="29" t="s">
        <v>4990</v>
      </c>
      <c r="Q1813" s="9">
        <v>3</v>
      </c>
      <c r="R1813" s="9">
        <v>1</v>
      </c>
      <c r="S1813" s="9">
        <v>8</v>
      </c>
      <c r="T1813" s="9" t="s">
        <v>32</v>
      </c>
      <c r="U1813" s="9">
        <v>11002</v>
      </c>
      <c r="V1813" s="9">
        <v>11002</v>
      </c>
      <c r="W1813" s="9" t="s">
        <v>5019</v>
      </c>
      <c r="X1813" s="9" t="s">
        <v>4985</v>
      </c>
      <c r="Y1813" s="9" t="s">
        <v>4980</v>
      </c>
      <c r="Z1813" s="9" t="s">
        <v>4980</v>
      </c>
      <c r="AA1813" s="9" t="s">
        <v>4989</v>
      </c>
      <c r="AB1813" s="10" t="s">
        <v>5066</v>
      </c>
      <c r="AC1813" s="9" t="s">
        <v>5006</v>
      </c>
      <c r="AD1813" s="29"/>
      <c r="AE1813" s="20" t="str">
        <f>VLOOKUP(E1813,'FILIAIS PETZ'!A:Q,17,0)</f>
        <v>CO-1</v>
      </c>
      <c r="AF1813" s="20" t="str">
        <f>VLOOKUP(E1813,'FILIAIS PETZ'!A:Q,3,0)</f>
        <v>FELICIO</v>
      </c>
      <c r="AG1813" s="20" t="str">
        <f>VLOOKUP(E1813,'FILIAIS PETZ'!A:Q,2,0)</f>
        <v>R3</v>
      </c>
      <c r="AH1813" s="75">
        <v>1600</v>
      </c>
      <c r="AI1813" s="16" t="s">
        <v>6114</v>
      </c>
      <c r="AJ1813" s="43" t="str">
        <f>VLOOKUP(E1813,'FILIAIS PETZ'!$A$2:$K$2000,11,0)</f>
        <v>18.328.118/0232-30</v>
      </c>
      <c r="AK1813" s="44" t="str">
        <f t="shared" si="114"/>
        <v>18.328.118/0232-30</v>
      </c>
    </row>
    <row r="1814" spans="1:37" s="14" customFormat="1" ht="15" customHeight="1" thickBot="1" x14ac:dyDescent="0.25">
      <c r="A1814" s="9">
        <f t="shared" si="113"/>
        <v>866493</v>
      </c>
      <c r="B1814" s="18">
        <f>VLOOKUP(C1814,FORNECEDORES!D:E,2,0)</f>
        <v>7736</v>
      </c>
      <c r="C1814" s="19" t="str">
        <f>VLOOKUP(D1814,FORNECEDORES!A:D,4,0)</f>
        <v>27.385.816/0001-37</v>
      </c>
      <c r="D1814" s="13" t="s">
        <v>2591</v>
      </c>
      <c r="E1814" s="20" t="str">
        <f t="shared" si="110"/>
        <v>04 0232</v>
      </c>
      <c r="F1814" s="28" t="s">
        <v>4956</v>
      </c>
      <c r="G1814" s="21" t="str">
        <f>VLOOKUP(E1814,'FILIAIS PETZ'!A:E,5,0)</f>
        <v>PETZ VARZEA GRANDE</v>
      </c>
      <c r="H1814" s="20" t="str">
        <f>VLOOKUP(E1814,'FILIAIS PETZ'!A:D,4,0)</f>
        <v>VGDE-MT</v>
      </c>
      <c r="I1814" s="46">
        <v>45356</v>
      </c>
      <c r="J1814" s="9">
        <v>866493</v>
      </c>
      <c r="K1814" s="9" t="s">
        <v>5858</v>
      </c>
      <c r="L1814" s="29" t="s">
        <v>6686</v>
      </c>
      <c r="M1814" s="46">
        <v>45384</v>
      </c>
      <c r="N1814" s="46">
        <v>45413</v>
      </c>
      <c r="O1814" s="46">
        <v>45392</v>
      </c>
      <c r="P1814" s="29" t="s">
        <v>4990</v>
      </c>
      <c r="Q1814" s="9">
        <v>3</v>
      </c>
      <c r="R1814" s="9">
        <v>1</v>
      </c>
      <c r="S1814" s="9">
        <v>8</v>
      </c>
      <c r="T1814" s="9" t="s">
        <v>32</v>
      </c>
      <c r="U1814" s="9">
        <v>11002</v>
      </c>
      <c r="V1814" s="9">
        <v>11002</v>
      </c>
      <c r="W1814" s="9" t="s">
        <v>5019</v>
      </c>
      <c r="X1814" s="9" t="s">
        <v>4985</v>
      </c>
      <c r="Y1814" s="9" t="s">
        <v>4980</v>
      </c>
      <c r="Z1814" s="9" t="s">
        <v>4980</v>
      </c>
      <c r="AA1814" s="9" t="s">
        <v>4989</v>
      </c>
      <c r="AB1814" s="10" t="s">
        <v>5066</v>
      </c>
      <c r="AC1814" s="9" t="s">
        <v>5006</v>
      </c>
      <c r="AD1814" s="29"/>
      <c r="AE1814" s="20" t="str">
        <f>VLOOKUP(E1814,'FILIAIS PETZ'!A:Q,17,0)</f>
        <v>CO-3</v>
      </c>
      <c r="AF1814" s="20" t="str">
        <f>VLOOKUP(E1814,'FILIAIS PETZ'!A:Q,3,0)</f>
        <v>FELICIO</v>
      </c>
      <c r="AG1814" s="20" t="str">
        <f>VLOOKUP(E1814,'FILIAIS PETZ'!A:Q,2,0)</f>
        <v>R3</v>
      </c>
      <c r="AH1814" s="75">
        <v>1200</v>
      </c>
      <c r="AI1814" s="16" t="s">
        <v>6114</v>
      </c>
      <c r="AJ1814" s="43">
        <f>VLOOKUP(E1814,'FILIAIS PETZ'!$A$2:$K$2000,11,0)</f>
        <v>18328118021963</v>
      </c>
      <c r="AK1814" s="44">
        <f t="shared" si="114"/>
        <v>18328118021963</v>
      </c>
    </row>
    <row r="1815" spans="1:37" s="14" customFormat="1" ht="15" customHeight="1" thickBot="1" x14ac:dyDescent="0.25">
      <c r="A1815" s="9">
        <f t="shared" si="113"/>
        <v>866504</v>
      </c>
      <c r="B1815" s="18">
        <f>VLOOKUP(C1815,FORNECEDORES!D:E,2,0)</f>
        <v>7736</v>
      </c>
      <c r="C1815" s="19" t="str">
        <f>VLOOKUP(D1815,FORNECEDORES!A:D,4,0)</f>
        <v>27.385.816/0001-37</v>
      </c>
      <c r="D1815" s="13" t="s">
        <v>2591</v>
      </c>
      <c r="E1815" s="20" t="str">
        <f t="shared" si="110"/>
        <v>04 0073</v>
      </c>
      <c r="F1815" s="28" t="s">
        <v>4953</v>
      </c>
      <c r="G1815" s="21" t="str">
        <f>VLOOKUP(E1815,'FILIAIS PETZ'!A:E,5,0)</f>
        <v>PETZ CAMPO GRANDE</v>
      </c>
      <c r="H1815" s="20" t="str">
        <f>VLOOKUP(E1815,'FILIAIS PETZ'!A:D,4,0)</f>
        <v>CGDE-MS</v>
      </c>
      <c r="I1815" s="46">
        <v>45356</v>
      </c>
      <c r="J1815" s="9">
        <v>866504</v>
      </c>
      <c r="K1815" s="9" t="s">
        <v>5858</v>
      </c>
      <c r="L1815" s="29" t="s">
        <v>6826</v>
      </c>
      <c r="M1815" s="46">
        <v>45384</v>
      </c>
      <c r="N1815" s="46">
        <v>45413</v>
      </c>
      <c r="O1815" s="46">
        <v>45398</v>
      </c>
      <c r="P1815" s="29" t="s">
        <v>4990</v>
      </c>
      <c r="Q1815" s="9">
        <v>3</v>
      </c>
      <c r="R1815" s="9">
        <v>1</v>
      </c>
      <c r="S1815" s="9">
        <v>8</v>
      </c>
      <c r="T1815" s="9" t="s">
        <v>32</v>
      </c>
      <c r="U1815" s="9">
        <v>11002</v>
      </c>
      <c r="V1815" s="9">
        <v>11002</v>
      </c>
      <c r="W1815" s="9" t="s">
        <v>5019</v>
      </c>
      <c r="X1815" s="9" t="s">
        <v>4992</v>
      </c>
      <c r="Y1815" s="10" t="s">
        <v>4980</v>
      </c>
      <c r="Z1815" s="10" t="s">
        <v>4980</v>
      </c>
      <c r="AA1815" s="10" t="s">
        <v>4992</v>
      </c>
      <c r="AB1815" s="10" t="s">
        <v>5066</v>
      </c>
      <c r="AC1815" s="9" t="s">
        <v>5006</v>
      </c>
      <c r="AD1815" s="29"/>
      <c r="AE1815" s="20" t="str">
        <f>VLOOKUP(E1815,'FILIAIS PETZ'!A:Q,17,0)</f>
        <v>CO-1</v>
      </c>
      <c r="AF1815" s="20" t="str">
        <f>VLOOKUP(E1815,'FILIAIS PETZ'!A:Q,3,0)</f>
        <v>FELICIO</v>
      </c>
      <c r="AG1815" s="20" t="str">
        <f>VLOOKUP(E1815,'FILIAIS PETZ'!A:Q,2,0)</f>
        <v>R3</v>
      </c>
      <c r="AH1815" s="75">
        <v>1800</v>
      </c>
      <c r="AI1815" s="16" t="s">
        <v>6115</v>
      </c>
      <c r="AJ1815" s="43">
        <f>VLOOKUP(E1815,'FILIAIS PETZ'!$A$2:$K$2000,11,0)</f>
        <v>18328118007383</v>
      </c>
      <c r="AK1815" s="44">
        <f t="shared" si="114"/>
        <v>18328118007383</v>
      </c>
    </row>
    <row r="1816" spans="1:37" s="14" customFormat="1" ht="15" customHeight="1" thickBot="1" x14ac:dyDescent="0.25">
      <c r="A1816" s="9">
        <f t="shared" si="113"/>
        <v>866505</v>
      </c>
      <c r="B1816" s="18">
        <f>VLOOKUP(C1816,FORNECEDORES!D:E,2,0)</f>
        <v>7736</v>
      </c>
      <c r="C1816" s="19" t="str">
        <f>VLOOKUP(D1816,FORNECEDORES!A:D,4,0)</f>
        <v>27.385.816/0001-37</v>
      </c>
      <c r="D1816" s="13" t="s">
        <v>2591</v>
      </c>
      <c r="E1816" s="20" t="str">
        <f t="shared" si="110"/>
        <v>04 0144</v>
      </c>
      <c r="F1816" s="28" t="s">
        <v>4938</v>
      </c>
      <c r="G1816" s="21" t="str">
        <f>VLOOKUP(E1816,'FILIAIS PETZ'!A:E,5,0)</f>
        <v>PETZ FERNANDO CORREA</v>
      </c>
      <c r="H1816" s="20" t="str">
        <f>VLOOKUP(E1816,'FILIAIS PETZ'!A:D,4,0)</f>
        <v>FCOR-MT</v>
      </c>
      <c r="I1816" s="46">
        <v>45356</v>
      </c>
      <c r="J1816" s="9">
        <v>866505</v>
      </c>
      <c r="K1816" s="9" t="s">
        <v>5858</v>
      </c>
      <c r="L1816" s="29" t="s">
        <v>6838</v>
      </c>
      <c r="M1816" s="46">
        <v>45384</v>
      </c>
      <c r="N1816" s="46">
        <v>45413</v>
      </c>
      <c r="O1816" s="46">
        <v>45398</v>
      </c>
      <c r="P1816" s="29" t="s">
        <v>4990</v>
      </c>
      <c r="Q1816" s="9">
        <v>3</v>
      </c>
      <c r="R1816" s="9">
        <v>1</v>
      </c>
      <c r="S1816" s="9">
        <v>8</v>
      </c>
      <c r="T1816" s="9" t="s">
        <v>32</v>
      </c>
      <c r="U1816" s="9">
        <v>11002</v>
      </c>
      <c r="V1816" s="9">
        <v>11002</v>
      </c>
      <c r="W1816" s="9" t="s">
        <v>5019</v>
      </c>
      <c r="X1816" s="9" t="s">
        <v>4992</v>
      </c>
      <c r="Y1816" s="10" t="s">
        <v>4980</v>
      </c>
      <c r="Z1816" s="10" t="s">
        <v>4980</v>
      </c>
      <c r="AA1816" s="10" t="s">
        <v>4992</v>
      </c>
      <c r="AB1816" s="10" t="s">
        <v>5066</v>
      </c>
      <c r="AC1816" s="9" t="s">
        <v>5006</v>
      </c>
      <c r="AD1816" s="29"/>
      <c r="AE1816" s="20" t="str">
        <f>VLOOKUP(E1816,'FILIAIS PETZ'!A:Q,17,0)</f>
        <v>CO-3</v>
      </c>
      <c r="AF1816" s="20" t="str">
        <f>VLOOKUP(E1816,'FILIAIS PETZ'!A:Q,3,0)</f>
        <v>FELICIO</v>
      </c>
      <c r="AG1816" s="20" t="str">
        <f>VLOOKUP(E1816,'FILIAIS PETZ'!A:Q,2,0)</f>
        <v>R3</v>
      </c>
      <c r="AH1816" s="75">
        <v>2200</v>
      </c>
      <c r="AI1816" s="16" t="s">
        <v>6115</v>
      </c>
      <c r="AJ1816" s="43">
        <f>VLOOKUP(E1816,'FILIAIS PETZ'!$A$2:$K$2000,11,0)</f>
        <v>18328118014169</v>
      </c>
      <c r="AK1816" s="44">
        <f t="shared" si="114"/>
        <v>18328118014169</v>
      </c>
    </row>
    <row r="1817" spans="1:37" s="14" customFormat="1" ht="15" customHeight="1" thickBot="1" x14ac:dyDescent="0.25">
      <c r="A1817" s="9">
        <f t="shared" si="113"/>
        <v>866506</v>
      </c>
      <c r="B1817" s="18">
        <f>VLOOKUP(C1817,FORNECEDORES!D:E,2,0)</f>
        <v>7736</v>
      </c>
      <c r="C1817" s="19" t="str">
        <f>VLOOKUP(D1817,FORNECEDORES!A:D,4,0)</f>
        <v>27.385.816/0001-37</v>
      </c>
      <c r="D1817" s="13" t="s">
        <v>2591</v>
      </c>
      <c r="E1817" s="20" t="str">
        <f t="shared" si="110"/>
        <v>04 0142</v>
      </c>
      <c r="F1817" s="28" t="s">
        <v>4931</v>
      </c>
      <c r="G1817" s="21" t="str">
        <f>VLOOKUP(E1817,'FILIAIS PETZ'!A:E,5,0)</f>
        <v>PETZ MIGUEL SUTIL</v>
      </c>
      <c r="H1817" s="20" t="str">
        <f>VLOOKUP(E1817,'FILIAIS PETZ'!A:D,4,0)</f>
        <v>MGST-MT</v>
      </c>
      <c r="I1817" s="46">
        <v>45356</v>
      </c>
      <c r="J1817" s="9">
        <v>866506</v>
      </c>
      <c r="K1817" s="9" t="s">
        <v>5858</v>
      </c>
      <c r="L1817" s="29" t="s">
        <v>6846</v>
      </c>
      <c r="M1817" s="46">
        <v>45384</v>
      </c>
      <c r="N1817" s="46">
        <v>45413</v>
      </c>
      <c r="O1817" s="46">
        <v>45398</v>
      </c>
      <c r="P1817" s="29" t="s">
        <v>4990</v>
      </c>
      <c r="Q1817" s="9">
        <v>3</v>
      </c>
      <c r="R1817" s="9">
        <v>1</v>
      </c>
      <c r="S1817" s="9">
        <v>8</v>
      </c>
      <c r="T1817" s="9" t="s">
        <v>32</v>
      </c>
      <c r="U1817" s="9">
        <v>11002</v>
      </c>
      <c r="V1817" s="9">
        <v>11002</v>
      </c>
      <c r="W1817" s="9" t="s">
        <v>5019</v>
      </c>
      <c r="X1817" s="9" t="s">
        <v>4992</v>
      </c>
      <c r="Y1817" s="10" t="s">
        <v>4980</v>
      </c>
      <c r="Z1817" s="10" t="s">
        <v>4980</v>
      </c>
      <c r="AA1817" s="10" t="s">
        <v>4992</v>
      </c>
      <c r="AB1817" s="10" t="s">
        <v>5066</v>
      </c>
      <c r="AC1817" s="9" t="s">
        <v>5006</v>
      </c>
      <c r="AD1817" s="29"/>
      <c r="AE1817" s="20" t="str">
        <f>VLOOKUP(E1817,'FILIAIS PETZ'!A:Q,17,0)</f>
        <v>CO-3</v>
      </c>
      <c r="AF1817" s="20" t="str">
        <f>VLOOKUP(E1817,'FILIAIS PETZ'!A:Q,3,0)</f>
        <v>FELICIO</v>
      </c>
      <c r="AG1817" s="20" t="str">
        <f>VLOOKUP(E1817,'FILIAIS PETZ'!A:Q,2,0)</f>
        <v>R3</v>
      </c>
      <c r="AH1817" s="75">
        <v>1800</v>
      </c>
      <c r="AI1817" s="16" t="s">
        <v>6115</v>
      </c>
      <c r="AJ1817" s="43">
        <f>VLOOKUP(E1817,'FILIAIS PETZ'!$A$2:$K$2000,11,0)</f>
        <v>18328118013430</v>
      </c>
      <c r="AK1817" s="44">
        <f t="shared" si="114"/>
        <v>18328118013430</v>
      </c>
    </row>
    <row r="1818" spans="1:37" s="14" customFormat="1" ht="15" customHeight="1" thickBot="1" x14ac:dyDescent="0.25">
      <c r="A1818" s="9">
        <f t="shared" si="113"/>
        <v>866507</v>
      </c>
      <c r="B1818" s="18">
        <f>VLOOKUP(C1818,FORNECEDORES!D:E,2,0)</f>
        <v>7736</v>
      </c>
      <c r="C1818" s="19" t="str">
        <f>VLOOKUP(D1818,FORNECEDORES!A:D,4,0)</f>
        <v>27.385.816/0001-37</v>
      </c>
      <c r="D1818" s="13" t="s">
        <v>2591</v>
      </c>
      <c r="E1818" s="20" t="str">
        <f t="shared" si="110"/>
        <v>04 0224</v>
      </c>
      <c r="F1818" s="28" t="s">
        <v>4941</v>
      </c>
      <c r="G1818" s="21" t="str">
        <f>VLOOKUP(E1818,'FILIAIS PETZ'!A:E,5,0)</f>
        <v>PETZ NORTE SUL PLAZA</v>
      </c>
      <c r="H1818" s="20" t="str">
        <f>VLOOKUP(E1818,'FILIAIS PETZ'!A:D,4,0)</f>
        <v>NSPL-MS</v>
      </c>
      <c r="I1818" s="46">
        <v>45356</v>
      </c>
      <c r="J1818" s="9">
        <v>866507</v>
      </c>
      <c r="K1818" s="9" t="s">
        <v>5858</v>
      </c>
      <c r="L1818" s="29" t="s">
        <v>6848</v>
      </c>
      <c r="M1818" s="46">
        <v>45384</v>
      </c>
      <c r="N1818" s="46">
        <v>45413</v>
      </c>
      <c r="O1818" s="46">
        <v>45398</v>
      </c>
      <c r="P1818" s="29" t="s">
        <v>4990</v>
      </c>
      <c r="Q1818" s="9">
        <v>3</v>
      </c>
      <c r="R1818" s="9">
        <v>1</v>
      </c>
      <c r="S1818" s="9">
        <v>8</v>
      </c>
      <c r="T1818" s="9" t="s">
        <v>32</v>
      </c>
      <c r="U1818" s="9">
        <v>11002</v>
      </c>
      <c r="V1818" s="9">
        <v>11002</v>
      </c>
      <c r="W1818" s="9" t="s">
        <v>5019</v>
      </c>
      <c r="X1818" s="9" t="s">
        <v>4992</v>
      </c>
      <c r="Y1818" s="10" t="s">
        <v>4980</v>
      </c>
      <c r="Z1818" s="10" t="s">
        <v>4980</v>
      </c>
      <c r="AA1818" s="10" t="s">
        <v>4992</v>
      </c>
      <c r="AB1818" s="10" t="s">
        <v>5066</v>
      </c>
      <c r="AC1818" s="9" t="s">
        <v>5006</v>
      </c>
      <c r="AD1818" s="29"/>
      <c r="AE1818" s="20" t="str">
        <f>VLOOKUP(E1818,'FILIAIS PETZ'!A:Q,17,0)</f>
        <v>CO-1</v>
      </c>
      <c r="AF1818" s="20" t="str">
        <f>VLOOKUP(E1818,'FILIAIS PETZ'!A:Q,3,0)</f>
        <v>FELICIO</v>
      </c>
      <c r="AG1818" s="20" t="str">
        <f>VLOOKUP(E1818,'FILIAIS PETZ'!A:Q,2,0)</f>
        <v>R3</v>
      </c>
      <c r="AH1818" s="75">
        <v>1800</v>
      </c>
      <c r="AI1818" s="16" t="s">
        <v>6115</v>
      </c>
      <c r="AJ1818" s="43">
        <f>VLOOKUP(E1818,'FILIAIS PETZ'!$A$2:$K$2000,11,0)</f>
        <v>18328118021459</v>
      </c>
      <c r="AK1818" s="44">
        <f t="shared" si="114"/>
        <v>18328118021459</v>
      </c>
    </row>
    <row r="1819" spans="1:37" s="14" customFormat="1" ht="15" customHeight="1" thickBot="1" x14ac:dyDescent="0.25">
      <c r="A1819" s="9">
        <f t="shared" si="113"/>
        <v>866509</v>
      </c>
      <c r="B1819" s="18">
        <f>VLOOKUP(C1819,FORNECEDORES!D:E,2,0)</f>
        <v>7736</v>
      </c>
      <c r="C1819" s="19" t="str">
        <f>VLOOKUP(D1819,FORNECEDORES!A:D,4,0)</f>
        <v>27.385.816/0001-37</v>
      </c>
      <c r="D1819" s="13" t="s">
        <v>2591</v>
      </c>
      <c r="E1819" s="20" t="str">
        <f t="shared" si="110"/>
        <v>04 0228</v>
      </c>
      <c r="F1819" s="28" t="s">
        <v>4939</v>
      </c>
      <c r="G1819" s="21" t="str">
        <f>VLOOKUP(E1819,'FILIAIS PETZ'!A:E,5,0)</f>
        <v>PETZ SHOPPING PANTANAL</v>
      </c>
      <c r="H1819" s="20" t="str">
        <f>VLOOKUP(E1819,'FILIAIS PETZ'!A:D,4,0)</f>
        <v>SPAN-MT</v>
      </c>
      <c r="I1819" s="46">
        <v>45356</v>
      </c>
      <c r="J1819" s="9">
        <v>866509</v>
      </c>
      <c r="K1819" s="9" t="s">
        <v>5858</v>
      </c>
      <c r="L1819" s="29" t="s">
        <v>6695</v>
      </c>
      <c r="M1819" s="46">
        <v>45384</v>
      </c>
      <c r="N1819" s="46">
        <v>45413</v>
      </c>
      <c r="O1819" s="46">
        <v>45392</v>
      </c>
      <c r="P1819" s="29" t="s">
        <v>4990</v>
      </c>
      <c r="Q1819" s="9">
        <v>3</v>
      </c>
      <c r="R1819" s="9">
        <v>1</v>
      </c>
      <c r="S1819" s="9">
        <v>8</v>
      </c>
      <c r="T1819" s="9" t="s">
        <v>32</v>
      </c>
      <c r="U1819" s="9">
        <v>11002</v>
      </c>
      <c r="V1819" s="9">
        <v>11002</v>
      </c>
      <c r="W1819" s="9" t="s">
        <v>5019</v>
      </c>
      <c r="X1819" s="9" t="s">
        <v>4992</v>
      </c>
      <c r="Y1819" s="10" t="s">
        <v>4980</v>
      </c>
      <c r="Z1819" s="10" t="s">
        <v>4980</v>
      </c>
      <c r="AA1819" s="10" t="s">
        <v>4992</v>
      </c>
      <c r="AB1819" s="10" t="s">
        <v>5066</v>
      </c>
      <c r="AC1819" s="9" t="s">
        <v>5006</v>
      </c>
      <c r="AD1819" s="29"/>
      <c r="AE1819" s="20" t="str">
        <f>VLOOKUP(E1819,'FILIAIS PETZ'!A:Q,17,0)</f>
        <v>CO-3</v>
      </c>
      <c r="AF1819" s="20" t="str">
        <f>VLOOKUP(E1819,'FILIAIS PETZ'!A:Q,3,0)</f>
        <v>FELICIO</v>
      </c>
      <c r="AG1819" s="20" t="str">
        <f>VLOOKUP(E1819,'FILIAIS PETZ'!A:Q,2,0)</f>
        <v>R3</v>
      </c>
      <c r="AH1819" s="75">
        <v>1800</v>
      </c>
      <c r="AI1819" s="16" t="s">
        <v>6115</v>
      </c>
      <c r="AJ1819" s="43">
        <f>VLOOKUP(E1819,'FILIAIS PETZ'!$A$2:$K$2000,11,0)</f>
        <v>18328118021700</v>
      </c>
      <c r="AK1819" s="44">
        <f t="shared" si="114"/>
        <v>18328118021700</v>
      </c>
    </row>
    <row r="1820" spans="1:37" s="14" customFormat="1" ht="15" customHeight="1" thickBot="1" x14ac:dyDescent="0.25">
      <c r="A1820" s="9">
        <f t="shared" si="113"/>
        <v>866510</v>
      </c>
      <c r="B1820" s="18">
        <f>VLOOKUP(C1820,FORNECEDORES!D:E,2,0)</f>
        <v>7736</v>
      </c>
      <c r="C1820" s="19" t="str">
        <f>VLOOKUP(D1820,FORNECEDORES!A:D,4,0)</f>
        <v>27.385.816/0001-37</v>
      </c>
      <c r="D1820" s="13" t="s">
        <v>2591</v>
      </c>
      <c r="E1820" s="20" t="str">
        <f t="shared" si="110"/>
        <v>04 0245</v>
      </c>
      <c r="F1820" s="28" t="s">
        <v>4976</v>
      </c>
      <c r="G1820" s="21" t="str">
        <f>VLOOKUP(E1820,'FILIAIS PETZ'!A:E,5,0)</f>
        <v>PETZ AFONSO PENA</v>
      </c>
      <c r="H1820" s="20" t="str">
        <f>VLOOKUP(E1820,'FILIAIS PETZ'!A:D,4,0)</f>
        <v>AFPN-MS</v>
      </c>
      <c r="I1820" s="46">
        <v>45356</v>
      </c>
      <c r="J1820" s="9">
        <v>866510</v>
      </c>
      <c r="K1820" s="9" t="s">
        <v>5858</v>
      </c>
      <c r="L1820" s="29" t="s">
        <v>6820</v>
      </c>
      <c r="M1820" s="46">
        <v>45384</v>
      </c>
      <c r="N1820" s="46">
        <v>45441</v>
      </c>
      <c r="O1820" s="46">
        <v>45422</v>
      </c>
      <c r="P1820" s="29" t="s">
        <v>4990</v>
      </c>
      <c r="Q1820" s="9">
        <v>3</v>
      </c>
      <c r="R1820" s="9">
        <v>1</v>
      </c>
      <c r="S1820" s="9">
        <v>8</v>
      </c>
      <c r="T1820" s="9" t="s">
        <v>32</v>
      </c>
      <c r="U1820" s="9">
        <v>11002</v>
      </c>
      <c r="V1820" s="9">
        <v>11002</v>
      </c>
      <c r="W1820" s="9" t="s">
        <v>5019</v>
      </c>
      <c r="X1820" s="9" t="s">
        <v>4992</v>
      </c>
      <c r="Y1820" s="10" t="s">
        <v>4980</v>
      </c>
      <c r="Z1820" s="10" t="s">
        <v>4980</v>
      </c>
      <c r="AA1820" s="10" t="s">
        <v>4992</v>
      </c>
      <c r="AB1820" s="10" t="s">
        <v>5066</v>
      </c>
      <c r="AC1820" s="9" t="s">
        <v>5006</v>
      </c>
      <c r="AD1820" s="29"/>
      <c r="AE1820" s="20" t="str">
        <f>VLOOKUP(E1820,'FILIAIS PETZ'!A:Q,17,0)</f>
        <v>CO-1</v>
      </c>
      <c r="AF1820" s="20" t="str">
        <f>VLOOKUP(E1820,'FILIAIS PETZ'!A:Q,3,0)</f>
        <v>FELICIO</v>
      </c>
      <c r="AG1820" s="20" t="str">
        <f>VLOOKUP(E1820,'FILIAIS PETZ'!A:Q,2,0)</f>
        <v>R3</v>
      </c>
      <c r="AH1820" s="75">
        <v>1800</v>
      </c>
      <c r="AI1820" s="16" t="s">
        <v>6115</v>
      </c>
      <c r="AJ1820" s="43" t="str">
        <f>VLOOKUP(E1820,'FILIAIS PETZ'!$A$2:$K$2000,11,0)</f>
        <v>18.328.118/0232-30</v>
      </c>
      <c r="AK1820" s="44" t="str">
        <f t="shared" si="114"/>
        <v>18.328.118/0232-30</v>
      </c>
    </row>
    <row r="1821" spans="1:37" s="14" customFormat="1" ht="15" customHeight="1" thickBot="1" x14ac:dyDescent="0.25">
      <c r="A1821" s="9">
        <f t="shared" si="113"/>
        <v>866511</v>
      </c>
      <c r="B1821" s="18">
        <f>VLOOKUP(C1821,FORNECEDORES!D:E,2,0)</f>
        <v>7736</v>
      </c>
      <c r="C1821" s="19" t="str">
        <f>VLOOKUP(D1821,FORNECEDORES!A:D,4,0)</f>
        <v>27.385.816/0001-37</v>
      </c>
      <c r="D1821" s="13" t="s">
        <v>2591</v>
      </c>
      <c r="E1821" s="20" t="str">
        <f t="shared" si="110"/>
        <v>04 0232</v>
      </c>
      <c r="F1821" s="28" t="s">
        <v>4956</v>
      </c>
      <c r="G1821" s="21" t="str">
        <f>VLOOKUP(E1821,'FILIAIS PETZ'!A:E,5,0)</f>
        <v>PETZ VARZEA GRANDE</v>
      </c>
      <c r="H1821" s="20" t="str">
        <f>VLOOKUP(E1821,'FILIAIS PETZ'!A:D,4,0)</f>
        <v>VGDE-MT</v>
      </c>
      <c r="I1821" s="46">
        <v>45356</v>
      </c>
      <c r="J1821" s="9">
        <v>866511</v>
      </c>
      <c r="K1821" s="9" t="s">
        <v>5858</v>
      </c>
      <c r="L1821" s="29" t="s">
        <v>6687</v>
      </c>
      <c r="M1821" s="46">
        <v>45384</v>
      </c>
      <c r="N1821" s="46">
        <v>45413</v>
      </c>
      <c r="O1821" s="46">
        <v>45392</v>
      </c>
      <c r="P1821" s="29" t="s">
        <v>4990</v>
      </c>
      <c r="Q1821" s="9">
        <v>3</v>
      </c>
      <c r="R1821" s="9">
        <v>1</v>
      </c>
      <c r="S1821" s="9">
        <v>8</v>
      </c>
      <c r="T1821" s="9" t="s">
        <v>32</v>
      </c>
      <c r="U1821" s="9">
        <v>11002</v>
      </c>
      <c r="V1821" s="9">
        <v>11002</v>
      </c>
      <c r="W1821" s="9" t="s">
        <v>5019</v>
      </c>
      <c r="X1821" s="9" t="s">
        <v>4992</v>
      </c>
      <c r="Y1821" s="10" t="s">
        <v>4980</v>
      </c>
      <c r="Z1821" s="10" t="s">
        <v>4980</v>
      </c>
      <c r="AA1821" s="10" t="s">
        <v>4992</v>
      </c>
      <c r="AB1821" s="10" t="s">
        <v>5066</v>
      </c>
      <c r="AC1821" s="9" t="s">
        <v>5006</v>
      </c>
      <c r="AD1821" s="29"/>
      <c r="AE1821" s="20" t="str">
        <f>VLOOKUP(E1821,'FILIAIS PETZ'!A:Q,17,0)</f>
        <v>CO-3</v>
      </c>
      <c r="AF1821" s="20" t="str">
        <f>VLOOKUP(E1821,'FILIAIS PETZ'!A:Q,3,0)</f>
        <v>FELICIO</v>
      </c>
      <c r="AG1821" s="20" t="str">
        <f>VLOOKUP(E1821,'FILIAIS PETZ'!A:Q,2,0)</f>
        <v>R3</v>
      </c>
      <c r="AH1821" s="75">
        <v>1800</v>
      </c>
      <c r="AI1821" s="16" t="s">
        <v>6115</v>
      </c>
      <c r="AJ1821" s="43">
        <f>VLOOKUP(E1821,'FILIAIS PETZ'!$A$2:$K$2000,11,0)</f>
        <v>18328118021963</v>
      </c>
      <c r="AK1821" s="44">
        <f t="shared" si="114"/>
        <v>18328118021963</v>
      </c>
    </row>
    <row r="1822" spans="1:37" s="14" customFormat="1" ht="15" customHeight="1" thickBot="1" x14ac:dyDescent="0.25">
      <c r="A1822" s="9">
        <f t="shared" si="113"/>
        <v>885393</v>
      </c>
      <c r="B1822" s="18">
        <f>VLOOKUP(C1822,FORNECEDORES!D:E,2,0)</f>
        <v>5866</v>
      </c>
      <c r="C1822" s="19" t="str">
        <f>VLOOKUP(D1822,FORNECEDORES!A:D,4,0)</f>
        <v>01.154.956/0005-34</v>
      </c>
      <c r="D1822" s="13" t="s">
        <v>6056</v>
      </c>
      <c r="E1822" s="20" t="str">
        <f t="shared" si="110"/>
        <v>04 0032</v>
      </c>
      <c r="F1822" s="28" t="s">
        <v>4951</v>
      </c>
      <c r="G1822" s="21" t="str">
        <f>VLOOKUP(E1822,'FILIAIS PETZ'!A:E,5,0)</f>
        <v>PETZ JAGUARE</v>
      </c>
      <c r="H1822" s="20" t="str">
        <f>VLOOKUP(E1822,'FILIAIS PETZ'!A:D,4,0)</f>
        <v>JGRE-SP</v>
      </c>
      <c r="I1822" s="46">
        <v>45356</v>
      </c>
      <c r="J1822" s="9">
        <v>885393</v>
      </c>
      <c r="K1822" s="9" t="s">
        <v>5858</v>
      </c>
      <c r="L1822" s="29" t="s">
        <v>6586</v>
      </c>
      <c r="M1822" s="46">
        <v>45387</v>
      </c>
      <c r="N1822" s="46">
        <v>45406</v>
      </c>
      <c r="O1822" s="46">
        <v>45387</v>
      </c>
      <c r="P1822" s="29" t="s">
        <v>4982</v>
      </c>
      <c r="Q1822" s="9">
        <v>3</v>
      </c>
      <c r="R1822" s="9">
        <v>1</v>
      </c>
      <c r="S1822" s="9">
        <v>8</v>
      </c>
      <c r="T1822" s="9" t="s">
        <v>32</v>
      </c>
      <c r="U1822" s="9">
        <v>11002</v>
      </c>
      <c r="V1822" s="9">
        <v>11002</v>
      </c>
      <c r="W1822" s="9" t="s">
        <v>5019</v>
      </c>
      <c r="X1822" s="9" t="s">
        <v>4985</v>
      </c>
      <c r="Y1822" s="9" t="s">
        <v>4993</v>
      </c>
      <c r="Z1822" s="9" t="s">
        <v>4993</v>
      </c>
      <c r="AA1822" s="9" t="s">
        <v>4989</v>
      </c>
      <c r="AB1822" s="9" t="s">
        <v>5005</v>
      </c>
      <c r="AC1822" s="9" t="s">
        <v>4988</v>
      </c>
      <c r="AD1822" s="29" t="s">
        <v>6488</v>
      </c>
      <c r="AE1822" s="20" t="str">
        <f>VLOOKUP(E1822,'FILIAIS PETZ'!A:Q,17,0)</f>
        <v>SP7</v>
      </c>
      <c r="AF1822" s="20" t="str">
        <f>VLOOKUP(E1822,'FILIAIS PETZ'!A:Q,3,0)</f>
        <v>FELICIO</v>
      </c>
      <c r="AG1822" s="20" t="str">
        <f>VLOOKUP(E1822,'FILIAIS PETZ'!A:Q,2,0)</f>
        <v>R3</v>
      </c>
      <c r="AH1822" s="75">
        <v>536</v>
      </c>
      <c r="AI1822" s="16" t="s">
        <v>6583</v>
      </c>
      <c r="AJ1822" s="43">
        <f>VLOOKUP(E1822,'FILIAIS PETZ'!$A$2:$K$2000,11,0)</f>
        <v>18328118003205</v>
      </c>
      <c r="AK1822" s="44">
        <f t="shared" si="114"/>
        <v>18328118003205</v>
      </c>
    </row>
    <row r="1823" spans="1:37" s="14" customFormat="1" ht="15" customHeight="1" thickBot="1" x14ac:dyDescent="0.25">
      <c r="A1823" s="9">
        <f t="shared" si="113"/>
        <v>885400</v>
      </c>
      <c r="B1823" s="18">
        <f>VLOOKUP(C1823,FORNECEDORES!D:E,2,0)</f>
        <v>24422</v>
      </c>
      <c r="C1823" s="19" t="str">
        <f>VLOOKUP(D1823,FORNECEDORES!A:D,4,0)</f>
        <v>00.865.512/0001-10</v>
      </c>
      <c r="D1823" s="13" t="s">
        <v>1214</v>
      </c>
      <c r="E1823" s="20" t="str">
        <f t="shared" si="110"/>
        <v>04 0032</v>
      </c>
      <c r="F1823" s="28" t="s">
        <v>4951</v>
      </c>
      <c r="G1823" s="21" t="str">
        <f>VLOOKUP(E1823,'FILIAIS PETZ'!A:E,5,0)</f>
        <v>PETZ JAGUARE</v>
      </c>
      <c r="H1823" s="20" t="str">
        <f>VLOOKUP(E1823,'FILIAIS PETZ'!A:D,4,0)</f>
        <v>JGRE-SP</v>
      </c>
      <c r="I1823" s="46">
        <v>45356</v>
      </c>
      <c r="J1823" s="9">
        <v>885400</v>
      </c>
      <c r="K1823" s="9" t="s">
        <v>5858</v>
      </c>
      <c r="L1823" s="29" t="s">
        <v>6587</v>
      </c>
      <c r="M1823" s="46">
        <v>45387</v>
      </c>
      <c r="N1823" s="46">
        <v>45406</v>
      </c>
      <c r="O1823" s="46">
        <v>45387</v>
      </c>
      <c r="P1823" s="29" t="s">
        <v>4982</v>
      </c>
      <c r="Q1823" s="9">
        <v>3</v>
      </c>
      <c r="R1823" s="9">
        <v>1</v>
      </c>
      <c r="S1823" s="9">
        <v>8</v>
      </c>
      <c r="T1823" s="9" t="s">
        <v>32</v>
      </c>
      <c r="U1823" s="9">
        <v>11002</v>
      </c>
      <c r="V1823" s="9">
        <v>11002</v>
      </c>
      <c r="W1823" s="9" t="s">
        <v>5057</v>
      </c>
      <c r="X1823" s="9" t="s">
        <v>4985</v>
      </c>
      <c r="Y1823" s="9" t="s">
        <v>4993</v>
      </c>
      <c r="Z1823" s="9" t="s">
        <v>4993</v>
      </c>
      <c r="AA1823" s="9" t="s">
        <v>4989</v>
      </c>
      <c r="AB1823" s="9" t="s">
        <v>5005</v>
      </c>
      <c r="AC1823" s="9" t="s">
        <v>4988</v>
      </c>
      <c r="AD1823" s="29" t="s">
        <v>6488</v>
      </c>
      <c r="AE1823" s="20" t="str">
        <f>VLOOKUP(E1823,'FILIAIS PETZ'!A:Q,17,0)</f>
        <v>SP7</v>
      </c>
      <c r="AF1823" s="20" t="str">
        <f>VLOOKUP(E1823,'FILIAIS PETZ'!A:Q,3,0)</f>
        <v>FELICIO</v>
      </c>
      <c r="AG1823" s="20" t="str">
        <f>VLOOKUP(E1823,'FILIAIS PETZ'!A:Q,2,0)</f>
        <v>R3</v>
      </c>
      <c r="AH1823" s="75">
        <v>1217.74</v>
      </c>
      <c r="AI1823" s="16" t="s">
        <v>6584</v>
      </c>
      <c r="AJ1823" s="43">
        <f>VLOOKUP(E1823,'FILIAIS PETZ'!$A$2:$K$2000,11,0)</f>
        <v>18328118003205</v>
      </c>
      <c r="AK1823" s="44">
        <f t="shared" si="114"/>
        <v>18328118003205</v>
      </c>
    </row>
    <row r="1824" spans="1:37" s="14" customFormat="1" ht="15" customHeight="1" thickBot="1" x14ac:dyDescent="0.25">
      <c r="A1824" s="9">
        <f t="shared" si="113"/>
        <v>886922</v>
      </c>
      <c r="B1824" s="18">
        <f>VLOOKUP(C1824,FORNECEDORES!D:E,2,0)</f>
        <v>27617</v>
      </c>
      <c r="C1824" s="19" t="str">
        <f>VLOOKUP(D1824,FORNECEDORES!A:D,4,0)</f>
        <v>28.456.738/0001-87</v>
      </c>
      <c r="D1824" s="13" t="s">
        <v>7084</v>
      </c>
      <c r="E1824" s="20" t="str">
        <f t="shared" si="110"/>
        <v>04 0008</v>
      </c>
      <c r="F1824" s="28" t="s">
        <v>4937</v>
      </c>
      <c r="G1824" s="21" t="str">
        <f>VLOOKUP(E1824,'FILIAIS PETZ'!A:E,5,0)</f>
        <v>PETZ ALPHAVILLE</v>
      </c>
      <c r="H1824" s="20" t="str">
        <f>VLOOKUP(E1824,'FILIAIS PETZ'!A:D,4,0)</f>
        <v>ALPH-SP</v>
      </c>
      <c r="I1824" s="46">
        <v>45356</v>
      </c>
      <c r="J1824" s="9">
        <v>886922</v>
      </c>
      <c r="K1824" s="9" t="s">
        <v>5858</v>
      </c>
      <c r="L1824" s="29" t="s">
        <v>7083</v>
      </c>
      <c r="M1824" s="46">
        <v>45401</v>
      </c>
      <c r="N1824" s="46">
        <v>45427</v>
      </c>
      <c r="O1824" s="46">
        <v>45405</v>
      </c>
      <c r="P1824" s="29" t="s">
        <v>4990</v>
      </c>
      <c r="Q1824" s="9">
        <v>3</v>
      </c>
      <c r="R1824" s="9">
        <v>1</v>
      </c>
      <c r="S1824" s="9">
        <v>8</v>
      </c>
      <c r="T1824" s="9" t="s">
        <v>32</v>
      </c>
      <c r="U1824" s="9">
        <v>11002</v>
      </c>
      <c r="V1824" s="9">
        <v>11002</v>
      </c>
      <c r="W1824" s="9" t="s">
        <v>4984</v>
      </c>
      <c r="X1824" s="9" t="s">
        <v>4985</v>
      </c>
      <c r="Y1824" s="9" t="s">
        <v>4997</v>
      </c>
      <c r="Z1824" s="9" t="s">
        <v>4993</v>
      </c>
      <c r="AA1824" s="9" t="s">
        <v>4989</v>
      </c>
      <c r="AB1824" s="9" t="s">
        <v>5066</v>
      </c>
      <c r="AC1824" s="9" t="s">
        <v>5006</v>
      </c>
      <c r="AD1824" s="29"/>
      <c r="AE1824" s="20" t="str">
        <f>VLOOKUP(E1824,'FILIAIS PETZ'!A:Q,17,0)</f>
        <v>SP7</v>
      </c>
      <c r="AF1824" s="20" t="str">
        <f>VLOOKUP(E1824,'FILIAIS PETZ'!A:Q,3,0)</f>
        <v>FELICIO</v>
      </c>
      <c r="AG1824" s="20" t="str">
        <f>VLOOKUP(E1824,'FILIAIS PETZ'!A:Q,2,0)</f>
        <v>R3</v>
      </c>
      <c r="AH1824" s="75">
        <v>1800</v>
      </c>
      <c r="AI1824" s="16" t="s">
        <v>6631</v>
      </c>
      <c r="AJ1824" s="43">
        <f>VLOOKUP(E1824,'FILIAIS PETZ'!$A$2:$K$2000,11,0)</f>
        <v>18328118001423</v>
      </c>
      <c r="AK1824" s="44">
        <f t="shared" si="114"/>
        <v>18328118001423</v>
      </c>
    </row>
    <row r="1825" spans="1:37" s="14" customFormat="1" ht="15" customHeight="1" thickBot="1" x14ac:dyDescent="0.25">
      <c r="A1825" s="9">
        <v>864663</v>
      </c>
      <c r="B1825" s="18">
        <f>VLOOKUP(C1825,FORNECEDORES!D:E,2,0)</f>
        <v>18357</v>
      </c>
      <c r="C1825" s="19" t="str">
        <f>VLOOKUP(D1825,FORNECEDORES!A:D,4,0)</f>
        <v>04.184.872/0001-08</v>
      </c>
      <c r="D1825" s="13" t="s">
        <v>1439</v>
      </c>
      <c r="E1825" s="20" t="str">
        <f t="shared" si="110"/>
        <v>04 0125</v>
      </c>
      <c r="F1825" s="28" t="s">
        <v>8981</v>
      </c>
      <c r="G1825" s="21" t="str">
        <f>VLOOKUP(E1825,'FILIAIS PETZ'!A:E,5,0)</f>
        <v>PETZ CERRO CORA</v>
      </c>
      <c r="H1825" s="20" t="str">
        <f>VLOOKUP(E1825,'FILIAIS PETZ'!A:D,4,0)</f>
        <v>CORA-SP</v>
      </c>
      <c r="I1825" s="46">
        <v>45356</v>
      </c>
      <c r="J1825" s="9">
        <v>864663</v>
      </c>
      <c r="K1825" s="9" t="s">
        <v>9035</v>
      </c>
      <c r="L1825" s="29" t="s">
        <v>9958</v>
      </c>
      <c r="M1825" s="46">
        <v>45357</v>
      </c>
      <c r="N1825" s="46">
        <v>45427</v>
      </c>
      <c r="O1825" s="46">
        <v>45415</v>
      </c>
      <c r="P1825" s="9">
        <v>6</v>
      </c>
      <c r="Q1825" s="9">
        <v>3</v>
      </c>
      <c r="R1825" s="9">
        <v>1</v>
      </c>
      <c r="S1825" s="9">
        <v>8</v>
      </c>
      <c r="T1825" s="9" t="s">
        <v>32</v>
      </c>
      <c r="U1825" s="9">
        <v>11002</v>
      </c>
      <c r="V1825" s="9">
        <v>11002</v>
      </c>
      <c r="W1825" s="9" t="s">
        <v>5021</v>
      </c>
      <c r="X1825" s="9" t="s">
        <v>4985</v>
      </c>
      <c r="Y1825" s="9" t="s">
        <v>4980</v>
      </c>
      <c r="Z1825" s="9" t="s">
        <v>4980</v>
      </c>
      <c r="AA1825" s="9" t="s">
        <v>4989</v>
      </c>
      <c r="AB1825" s="9" t="s">
        <v>5005</v>
      </c>
      <c r="AC1825" s="9" t="s">
        <v>5006</v>
      </c>
      <c r="AD1825" s="9"/>
      <c r="AE1825" s="20" t="str">
        <f>VLOOKUP(E1825,'FILIAIS PETZ'!A:Q,17,0)</f>
        <v>SP7</v>
      </c>
      <c r="AF1825" s="20" t="str">
        <f>VLOOKUP(E1825,'FILIAIS PETZ'!A:Q,3,0)</f>
        <v>FELICIO</v>
      </c>
      <c r="AG1825" s="20" t="str">
        <f>VLOOKUP(E1825,'FILIAIS PETZ'!A:Q,2,0)</f>
        <v>R3</v>
      </c>
      <c r="AH1825" s="75">
        <v>1383.96</v>
      </c>
      <c r="AI1825" s="16" t="s">
        <v>9959</v>
      </c>
      <c r="AJ1825" s="43">
        <f>VLOOKUP(E1825,'FILIAIS PETZ'!$A$2:$K$2000,11,0)</f>
        <v>18328118013600</v>
      </c>
      <c r="AK1825" s="44">
        <v>18328118013600</v>
      </c>
    </row>
    <row r="1826" spans="1:37" s="14" customFormat="1" ht="15" customHeight="1" thickBot="1" x14ac:dyDescent="0.25">
      <c r="A1826" s="9">
        <v>865425</v>
      </c>
      <c r="B1826" s="18" t="e">
        <f>VLOOKUP(C1826,FORNECEDORES!D:E,2,0)</f>
        <v>#N/A</v>
      </c>
      <c r="C1826" s="19" t="e">
        <f>VLOOKUP(D1826,FORNECEDORES!A:D,4,0)</f>
        <v>#N/A</v>
      </c>
      <c r="D1826" s="13" t="s">
        <v>9029</v>
      </c>
      <c r="E1826" s="20" t="str">
        <f t="shared" si="110"/>
        <v>04 0011</v>
      </c>
      <c r="F1826" s="28" t="s">
        <v>8976</v>
      </c>
      <c r="G1826" s="21" t="str">
        <f>VLOOKUP(E1826,'FILIAIS PETZ'!A:E,5,0)</f>
        <v>PETZ AUGUSTA</v>
      </c>
      <c r="H1826" s="20" t="str">
        <f>VLOOKUP(E1826,'FILIAIS PETZ'!A:D,4,0)</f>
        <v>AUGT-SP</v>
      </c>
      <c r="I1826" s="46">
        <v>45357</v>
      </c>
      <c r="J1826" s="9">
        <v>865425</v>
      </c>
      <c r="K1826" s="9" t="s">
        <v>9035</v>
      </c>
      <c r="L1826" s="29" t="s">
        <v>6485</v>
      </c>
      <c r="M1826" s="46">
        <v>45362</v>
      </c>
      <c r="N1826" s="46">
        <v>45414</v>
      </c>
      <c r="O1826" s="46">
        <v>45406</v>
      </c>
      <c r="P1826" s="9" t="s">
        <v>4982</v>
      </c>
      <c r="Q1826" s="9">
        <v>3</v>
      </c>
      <c r="R1826" s="9">
        <v>1</v>
      </c>
      <c r="S1826" s="9">
        <v>8</v>
      </c>
      <c r="T1826" s="9" t="s">
        <v>32</v>
      </c>
      <c r="U1826" s="9">
        <v>11002</v>
      </c>
      <c r="V1826" s="9">
        <v>11002</v>
      </c>
      <c r="W1826" s="9" t="s">
        <v>5034</v>
      </c>
      <c r="X1826" s="9" t="s">
        <v>4996</v>
      </c>
      <c r="Y1826" s="9" t="s">
        <v>4997</v>
      </c>
      <c r="Z1826" s="9" t="s">
        <v>4993</v>
      </c>
      <c r="AA1826" s="9" t="s">
        <v>5731</v>
      </c>
      <c r="AB1826" s="9" t="s">
        <v>12941</v>
      </c>
      <c r="AC1826" s="9" t="s">
        <v>4988</v>
      </c>
      <c r="AD1826" s="9" t="s">
        <v>6511</v>
      </c>
      <c r="AE1826" s="20" t="str">
        <f>VLOOKUP(E1826,'FILIAIS PETZ'!A:Q,17,0)</f>
        <v>SP2</v>
      </c>
      <c r="AF1826" s="20" t="str">
        <f>VLOOKUP(E1826,'FILIAIS PETZ'!A:Q,3,0)</f>
        <v>FELICIO</v>
      </c>
      <c r="AG1826" s="20" t="str">
        <f>VLOOKUP(E1826,'FILIAIS PETZ'!A:Q,2,0)</f>
        <v>R3</v>
      </c>
      <c r="AH1826" s="75">
        <v>18500</v>
      </c>
      <c r="AI1826" s="16" t="s">
        <v>10015</v>
      </c>
      <c r="AJ1826" s="43">
        <f>VLOOKUP(E1826,'FILIAIS PETZ'!$A$2:$K$2000,11,0)</f>
        <v>18328118001776</v>
      </c>
      <c r="AK1826" s="44">
        <v>18328118001776</v>
      </c>
    </row>
    <row r="1827" spans="1:37" s="14" customFormat="1" ht="15" customHeight="1" thickBot="1" x14ac:dyDescent="0.25">
      <c r="A1827" s="9">
        <f t="shared" ref="A1827:A1836" si="115">J1827</f>
        <v>866752</v>
      </c>
      <c r="B1827" s="18">
        <f>VLOOKUP(C1827,FORNECEDORES!D:E,2,0)</f>
        <v>9057</v>
      </c>
      <c r="C1827" s="19" t="str">
        <f>VLOOKUP(D1827,FORNECEDORES!A:D,4,0)</f>
        <v>19.357.006/0001-49</v>
      </c>
      <c r="D1827" s="13" t="s">
        <v>2290</v>
      </c>
      <c r="E1827" s="20" t="str">
        <f t="shared" si="110"/>
        <v>04 0248</v>
      </c>
      <c r="F1827" s="28" t="s">
        <v>5848</v>
      </c>
      <c r="G1827" s="21" t="str">
        <f>VLOOKUP(E1827,'FILIAIS PETZ'!A:E,5,0)</f>
        <v>PETZ DIVINÓPOLIS</v>
      </c>
      <c r="H1827" s="20" t="str">
        <f>VLOOKUP(E1827,'FILIAIS PETZ'!A:D,4,0)</f>
        <v>DVNP-MG</v>
      </c>
      <c r="I1827" s="46">
        <v>45358</v>
      </c>
      <c r="J1827" s="9">
        <v>866752</v>
      </c>
      <c r="K1827" s="9" t="s">
        <v>5858</v>
      </c>
      <c r="L1827" s="29" t="s">
        <v>6208</v>
      </c>
      <c r="M1827" s="46">
        <v>45363</v>
      </c>
      <c r="N1827" s="46">
        <v>45385</v>
      </c>
      <c r="O1827" s="46">
        <v>45364</v>
      </c>
      <c r="P1827" s="29" t="s">
        <v>4990</v>
      </c>
      <c r="Q1827" s="9">
        <v>3</v>
      </c>
      <c r="R1827" s="9">
        <v>1</v>
      </c>
      <c r="S1827" s="9">
        <v>8</v>
      </c>
      <c r="T1827" s="9" t="s">
        <v>32</v>
      </c>
      <c r="U1827" s="9">
        <v>11002</v>
      </c>
      <c r="V1827" s="9">
        <v>11002</v>
      </c>
      <c r="W1827" s="9" t="s">
        <v>5039</v>
      </c>
      <c r="X1827" s="9" t="s">
        <v>4985</v>
      </c>
      <c r="Y1827" s="10" t="s">
        <v>4997</v>
      </c>
      <c r="Z1827" s="10" t="s">
        <v>4993</v>
      </c>
      <c r="AA1827" s="9" t="s">
        <v>4989</v>
      </c>
      <c r="AB1827" s="10" t="s">
        <v>12941</v>
      </c>
      <c r="AC1827" s="9" t="s">
        <v>5006</v>
      </c>
      <c r="AD1827" s="29"/>
      <c r="AE1827" s="20" t="str">
        <f>VLOOKUP(E1827,'FILIAIS PETZ'!A:Q,17,0)</f>
        <v>MG-2</v>
      </c>
      <c r="AF1827" s="20" t="str">
        <f>VLOOKUP(E1827,'FILIAIS PETZ'!A:Q,3,0)</f>
        <v>FELICIO</v>
      </c>
      <c r="AG1827" s="20" t="str">
        <f>VLOOKUP(E1827,'FILIAIS PETZ'!A:Q,2,0)</f>
        <v>R3</v>
      </c>
      <c r="AH1827" s="75">
        <v>1004.8</v>
      </c>
      <c r="AI1827" s="16" t="s">
        <v>6118</v>
      </c>
      <c r="AJ1827" s="43" t="str">
        <f>VLOOKUP(E1827,'FILIAIS PETZ'!$A$2:$K$2000,11,0)</f>
        <v>18.328.118/0246-36</v>
      </c>
      <c r="AK1827" s="44" t="str">
        <f t="shared" ref="AK1827:AK1836" si="116">AJ1827</f>
        <v>18.328.118/0246-36</v>
      </c>
    </row>
    <row r="1828" spans="1:37" s="14" customFormat="1" ht="15" customHeight="1" thickBot="1" x14ac:dyDescent="0.25">
      <c r="A1828" s="9">
        <f t="shared" si="115"/>
        <v>866756</v>
      </c>
      <c r="B1828" s="18">
        <f>VLOOKUP(C1828,FORNECEDORES!D:E,2,0)</f>
        <v>9057</v>
      </c>
      <c r="C1828" s="19" t="str">
        <f>VLOOKUP(D1828,FORNECEDORES!A:D,4,0)</f>
        <v>19.357.006/0001-49</v>
      </c>
      <c r="D1828" s="13" t="s">
        <v>2290</v>
      </c>
      <c r="E1828" s="20" t="str">
        <f t="shared" si="110"/>
        <v>04 0038</v>
      </c>
      <c r="F1828" s="28" t="s">
        <v>4979</v>
      </c>
      <c r="G1828" s="21" t="str">
        <f>VLOOKUP(E1828,'FILIAIS PETZ'!A:E,5,0)</f>
        <v>PETZ CENTER MINAS</v>
      </c>
      <c r="H1828" s="20" t="str">
        <f>VLOOKUP(E1828,'FILIAIS PETZ'!A:D,4,0)</f>
        <v>CTMN-MG</v>
      </c>
      <c r="I1828" s="46">
        <v>45358</v>
      </c>
      <c r="J1828" s="9">
        <v>866756</v>
      </c>
      <c r="K1828" s="9" t="s">
        <v>5858</v>
      </c>
      <c r="L1828" s="29" t="s">
        <v>6209</v>
      </c>
      <c r="M1828" s="46">
        <v>45363</v>
      </c>
      <c r="N1828" s="46">
        <v>45385</v>
      </c>
      <c r="O1828" s="46">
        <v>45364</v>
      </c>
      <c r="P1828" s="29" t="s">
        <v>4990</v>
      </c>
      <c r="Q1828" s="9">
        <v>3</v>
      </c>
      <c r="R1828" s="9">
        <v>1</v>
      </c>
      <c r="S1828" s="9">
        <v>8</v>
      </c>
      <c r="T1828" s="9" t="s">
        <v>32</v>
      </c>
      <c r="U1828" s="9">
        <v>11002</v>
      </c>
      <c r="V1828" s="9">
        <v>11002</v>
      </c>
      <c r="W1828" s="9" t="s">
        <v>4984</v>
      </c>
      <c r="X1828" s="9" t="s">
        <v>4992</v>
      </c>
      <c r="Y1828" s="10" t="s">
        <v>4993</v>
      </c>
      <c r="Z1828" s="10" t="s">
        <v>4993</v>
      </c>
      <c r="AA1828" s="10" t="s">
        <v>4989</v>
      </c>
      <c r="AB1828" s="10" t="s">
        <v>12941</v>
      </c>
      <c r="AC1828" s="9" t="s">
        <v>5006</v>
      </c>
      <c r="AD1828" s="29"/>
      <c r="AE1828" s="20" t="str">
        <f>VLOOKUP(E1828,'FILIAIS PETZ'!A:Q,17,0)</f>
        <v>MG-2</v>
      </c>
      <c r="AF1828" s="20" t="str">
        <f>VLOOKUP(E1828,'FILIAIS PETZ'!A:Q,3,0)</f>
        <v>FELICIO</v>
      </c>
      <c r="AG1828" s="20" t="str">
        <f>VLOOKUP(E1828,'FILIAIS PETZ'!A:Q,2,0)</f>
        <v>R3</v>
      </c>
      <c r="AH1828" s="75">
        <v>1500</v>
      </c>
      <c r="AI1828" s="16" t="s">
        <v>6119</v>
      </c>
      <c r="AJ1828" s="43">
        <f>VLOOKUP(E1828,'FILIAIS PETZ'!$A$2:$K$2000,11,0)</f>
        <v>18328118003710</v>
      </c>
      <c r="AK1828" s="44">
        <f t="shared" si="116"/>
        <v>18328118003710</v>
      </c>
    </row>
    <row r="1829" spans="1:37" s="14" customFormat="1" ht="15" customHeight="1" thickBot="1" x14ac:dyDescent="0.25">
      <c r="A1829" s="9">
        <f t="shared" si="115"/>
        <v>866768</v>
      </c>
      <c r="B1829" s="18">
        <f>VLOOKUP(C1829,FORNECEDORES!D:E,2,0)</f>
        <v>9057</v>
      </c>
      <c r="C1829" s="19" t="str">
        <f>VLOOKUP(D1829,FORNECEDORES!A:D,4,0)</f>
        <v>19.357.006/0001-49</v>
      </c>
      <c r="D1829" s="13" t="s">
        <v>2290</v>
      </c>
      <c r="E1829" s="20" t="str">
        <f t="shared" ref="E1829:E1892" si="117">CONCATENATE("04 ",F1829)</f>
        <v>04 0038</v>
      </c>
      <c r="F1829" s="28" t="s">
        <v>4979</v>
      </c>
      <c r="G1829" s="21" t="str">
        <f>VLOOKUP(E1829,'FILIAIS PETZ'!A:E,5,0)</f>
        <v>PETZ CENTER MINAS</v>
      </c>
      <c r="H1829" s="20" t="str">
        <f>VLOOKUP(E1829,'FILIAIS PETZ'!A:D,4,0)</f>
        <v>CTMN-MG</v>
      </c>
      <c r="I1829" s="46">
        <v>45358</v>
      </c>
      <c r="J1829" s="9">
        <v>866768</v>
      </c>
      <c r="K1829" s="9" t="s">
        <v>5858</v>
      </c>
      <c r="L1829" s="29" t="s">
        <v>6210</v>
      </c>
      <c r="M1829" s="46">
        <v>45363</v>
      </c>
      <c r="N1829" s="46">
        <v>45385</v>
      </c>
      <c r="O1829" s="46">
        <v>45364</v>
      </c>
      <c r="P1829" s="29" t="s">
        <v>4990</v>
      </c>
      <c r="Q1829" s="9">
        <v>3</v>
      </c>
      <c r="R1829" s="9">
        <v>1</v>
      </c>
      <c r="S1829" s="9">
        <v>8</v>
      </c>
      <c r="T1829" s="9" t="s">
        <v>32</v>
      </c>
      <c r="U1829" s="9">
        <v>11002</v>
      </c>
      <c r="V1829" s="9">
        <v>11002</v>
      </c>
      <c r="W1829" s="9" t="s">
        <v>4984</v>
      </c>
      <c r="X1829" s="9" t="s">
        <v>4985</v>
      </c>
      <c r="Y1829" s="10" t="s">
        <v>4993</v>
      </c>
      <c r="Z1829" s="10" t="s">
        <v>4993</v>
      </c>
      <c r="AA1829" s="10" t="s">
        <v>4989</v>
      </c>
      <c r="AB1829" s="10" t="s">
        <v>12941</v>
      </c>
      <c r="AC1829" s="9" t="s">
        <v>5006</v>
      </c>
      <c r="AD1829" s="29"/>
      <c r="AE1829" s="20" t="str">
        <f>VLOOKUP(E1829,'FILIAIS PETZ'!A:Q,17,0)</f>
        <v>MG-2</v>
      </c>
      <c r="AF1829" s="20" t="str">
        <f>VLOOKUP(E1829,'FILIAIS PETZ'!A:Q,3,0)</f>
        <v>FELICIO</v>
      </c>
      <c r="AG1829" s="20" t="str">
        <f>VLOOKUP(E1829,'FILIAIS PETZ'!A:Q,2,0)</f>
        <v>R3</v>
      </c>
      <c r="AH1829" s="75">
        <v>1100</v>
      </c>
      <c r="AI1829" s="16" t="s">
        <v>6120</v>
      </c>
      <c r="AJ1829" s="43">
        <f>VLOOKUP(E1829,'FILIAIS PETZ'!$A$2:$K$2000,11,0)</f>
        <v>18328118003710</v>
      </c>
      <c r="AK1829" s="44">
        <f t="shared" si="116"/>
        <v>18328118003710</v>
      </c>
    </row>
    <row r="1830" spans="1:37" s="14" customFormat="1" ht="15" customHeight="1" thickBot="1" x14ac:dyDescent="0.25">
      <c r="A1830" s="9">
        <f t="shared" si="115"/>
        <v>866779</v>
      </c>
      <c r="B1830" s="18">
        <f>VLOOKUP(C1830,FORNECEDORES!D:E,2,0)</f>
        <v>14456</v>
      </c>
      <c r="C1830" s="19" t="str">
        <f>VLOOKUP(D1830,FORNECEDORES!A:D,4,0)</f>
        <v>29.274.777/0001-26</v>
      </c>
      <c r="D1830" s="13" t="s">
        <v>2689</v>
      </c>
      <c r="E1830" s="20" t="str">
        <f t="shared" si="117"/>
        <v>04 0093</v>
      </c>
      <c r="F1830" s="28" t="s">
        <v>4942</v>
      </c>
      <c r="G1830" s="21" t="str">
        <f>VLOOKUP(E1830,'FILIAIS PETZ'!A:E,5,0)</f>
        <v>PETZ INDAIATUBA</v>
      </c>
      <c r="H1830" s="20" t="str">
        <f>VLOOKUP(E1830,'FILIAIS PETZ'!A:D,4,0)</f>
        <v>INDT-SP</v>
      </c>
      <c r="I1830" s="46">
        <v>45358</v>
      </c>
      <c r="J1830" s="9">
        <v>866779</v>
      </c>
      <c r="K1830" s="9" t="s">
        <v>5858</v>
      </c>
      <c r="L1830" s="29" t="s">
        <v>6191</v>
      </c>
      <c r="M1830" s="46">
        <v>45364</v>
      </c>
      <c r="N1830" s="46">
        <v>45399</v>
      </c>
      <c r="O1830" s="46">
        <v>45364</v>
      </c>
      <c r="P1830" s="29" t="s">
        <v>4990</v>
      </c>
      <c r="Q1830" s="9">
        <v>3</v>
      </c>
      <c r="R1830" s="9">
        <v>1</v>
      </c>
      <c r="S1830" s="9">
        <v>8</v>
      </c>
      <c r="T1830" s="9" t="s">
        <v>32</v>
      </c>
      <c r="U1830" s="9">
        <v>11002</v>
      </c>
      <c r="V1830" s="9">
        <v>11002</v>
      </c>
      <c r="W1830" s="9" t="s">
        <v>5019</v>
      </c>
      <c r="X1830" s="9" t="s">
        <v>4985</v>
      </c>
      <c r="Y1830" s="10" t="s">
        <v>4993</v>
      </c>
      <c r="Z1830" s="10" t="s">
        <v>4993</v>
      </c>
      <c r="AA1830" s="10" t="s">
        <v>4987</v>
      </c>
      <c r="AB1830" s="9" t="s">
        <v>12941</v>
      </c>
      <c r="AC1830" s="9" t="s">
        <v>5006</v>
      </c>
      <c r="AD1830" s="29"/>
      <c r="AE1830" s="20" t="str">
        <f>VLOOKUP(E1830,'FILIAIS PETZ'!A:Q,17,0)</f>
        <v>SP7</v>
      </c>
      <c r="AF1830" s="20" t="str">
        <f>VLOOKUP(E1830,'FILIAIS PETZ'!A:Q,3,0)</f>
        <v>FELICIO</v>
      </c>
      <c r="AG1830" s="20" t="str">
        <f>VLOOKUP(E1830,'FILIAIS PETZ'!A:Q,2,0)</f>
        <v>R3</v>
      </c>
      <c r="AH1830" s="75">
        <v>980</v>
      </c>
      <c r="AI1830" s="16" t="s">
        <v>6121</v>
      </c>
      <c r="AJ1830" s="43">
        <f>VLOOKUP(E1830,'FILIAIS PETZ'!$A$2:$K$2000,11,0)</f>
        <v>18328118008517</v>
      </c>
      <c r="AK1830" s="44">
        <f t="shared" si="116"/>
        <v>18328118008517</v>
      </c>
    </row>
    <row r="1831" spans="1:37" s="14" customFormat="1" ht="15" customHeight="1" thickBot="1" x14ac:dyDescent="0.25">
      <c r="A1831" s="9">
        <f t="shared" si="115"/>
        <v>866784</v>
      </c>
      <c r="B1831" s="18">
        <f>VLOOKUP(C1831,FORNECEDORES!D:E,2,0)</f>
        <v>14456</v>
      </c>
      <c r="C1831" s="19" t="str">
        <f>VLOOKUP(D1831,FORNECEDORES!A:D,4,0)</f>
        <v>29.274.777/0001-26</v>
      </c>
      <c r="D1831" s="13" t="s">
        <v>2689</v>
      </c>
      <c r="E1831" s="20" t="str">
        <f t="shared" si="117"/>
        <v>04 0093</v>
      </c>
      <c r="F1831" s="28" t="s">
        <v>4942</v>
      </c>
      <c r="G1831" s="21" t="str">
        <f>VLOOKUP(E1831,'FILIAIS PETZ'!A:E,5,0)</f>
        <v>PETZ INDAIATUBA</v>
      </c>
      <c r="H1831" s="20" t="str">
        <f>VLOOKUP(E1831,'FILIAIS PETZ'!A:D,4,0)</f>
        <v>INDT-SP</v>
      </c>
      <c r="I1831" s="46">
        <v>45358</v>
      </c>
      <c r="J1831" s="9">
        <v>866784</v>
      </c>
      <c r="K1831" s="9" t="s">
        <v>5858</v>
      </c>
      <c r="L1831" s="29" t="s">
        <v>6192</v>
      </c>
      <c r="M1831" s="46">
        <v>45364</v>
      </c>
      <c r="N1831" s="46">
        <v>45399</v>
      </c>
      <c r="O1831" s="46">
        <v>45364</v>
      </c>
      <c r="P1831" s="29" t="s">
        <v>4990</v>
      </c>
      <c r="Q1831" s="9">
        <v>3</v>
      </c>
      <c r="R1831" s="9">
        <v>1</v>
      </c>
      <c r="S1831" s="9">
        <v>8</v>
      </c>
      <c r="T1831" s="9" t="s">
        <v>32</v>
      </c>
      <c r="U1831" s="9">
        <v>11002</v>
      </c>
      <c r="V1831" s="9">
        <v>11002</v>
      </c>
      <c r="W1831" s="9" t="s">
        <v>5019</v>
      </c>
      <c r="X1831" s="9" t="s">
        <v>4985</v>
      </c>
      <c r="Y1831" s="10" t="s">
        <v>4993</v>
      </c>
      <c r="Z1831" s="10" t="s">
        <v>4993</v>
      </c>
      <c r="AA1831" s="10" t="s">
        <v>4987</v>
      </c>
      <c r="AB1831" s="9" t="s">
        <v>12941</v>
      </c>
      <c r="AC1831" s="9" t="s">
        <v>5006</v>
      </c>
      <c r="AD1831" s="29"/>
      <c r="AE1831" s="20" t="str">
        <f>VLOOKUP(E1831,'FILIAIS PETZ'!A:Q,17,0)</f>
        <v>SP7</v>
      </c>
      <c r="AF1831" s="20" t="str">
        <f>VLOOKUP(E1831,'FILIAIS PETZ'!A:Q,3,0)</f>
        <v>FELICIO</v>
      </c>
      <c r="AG1831" s="20" t="str">
        <f>VLOOKUP(E1831,'FILIAIS PETZ'!A:Q,2,0)</f>
        <v>R3</v>
      </c>
      <c r="AH1831" s="75">
        <v>890</v>
      </c>
      <c r="AI1831" s="16" t="s">
        <v>6122</v>
      </c>
      <c r="AJ1831" s="43">
        <f>VLOOKUP(E1831,'FILIAIS PETZ'!$A$2:$K$2000,11,0)</f>
        <v>18328118008517</v>
      </c>
      <c r="AK1831" s="44">
        <f t="shared" si="116"/>
        <v>18328118008517</v>
      </c>
    </row>
    <row r="1832" spans="1:37" s="14" customFormat="1" ht="15" customHeight="1" thickBot="1" x14ac:dyDescent="0.25">
      <c r="A1832" s="9">
        <f t="shared" si="115"/>
        <v>866787</v>
      </c>
      <c r="B1832" s="18">
        <f>VLOOKUP(C1832,FORNECEDORES!D:E,2,0)</f>
        <v>14456</v>
      </c>
      <c r="C1832" s="19" t="str">
        <f>VLOOKUP(D1832,FORNECEDORES!A:D,4,0)</f>
        <v>29.274.777/0001-26</v>
      </c>
      <c r="D1832" s="13" t="s">
        <v>2689</v>
      </c>
      <c r="E1832" s="20" t="str">
        <f t="shared" si="117"/>
        <v>04 0051</v>
      </c>
      <c r="F1832" s="28" t="s">
        <v>4948</v>
      </c>
      <c r="G1832" s="21" t="str">
        <f>VLOOKUP(E1832,'FILIAIS PETZ'!A:E,5,0)</f>
        <v>PETZ TAMBORÉ</v>
      </c>
      <c r="H1832" s="20" t="str">
        <f>VLOOKUP(E1832,'FILIAIS PETZ'!A:D,4,0)</f>
        <v>TMBO-SP</v>
      </c>
      <c r="I1832" s="46">
        <v>45358</v>
      </c>
      <c r="J1832" s="9">
        <v>866787</v>
      </c>
      <c r="K1832" s="9" t="s">
        <v>5858</v>
      </c>
      <c r="L1832" s="29" t="s">
        <v>6193</v>
      </c>
      <c r="M1832" s="46">
        <v>45364</v>
      </c>
      <c r="N1832" s="46">
        <v>45399</v>
      </c>
      <c r="O1832" s="46">
        <v>45364</v>
      </c>
      <c r="P1832" s="29" t="s">
        <v>4990</v>
      </c>
      <c r="Q1832" s="9">
        <v>3</v>
      </c>
      <c r="R1832" s="9">
        <v>1</v>
      </c>
      <c r="S1832" s="9">
        <v>8</v>
      </c>
      <c r="T1832" s="9" t="s">
        <v>32</v>
      </c>
      <c r="U1832" s="9">
        <v>11002</v>
      </c>
      <c r="V1832" s="9">
        <v>11002</v>
      </c>
      <c r="W1832" s="9" t="s">
        <v>5062</v>
      </c>
      <c r="X1832" s="9" t="s">
        <v>4985</v>
      </c>
      <c r="Y1832" s="10" t="s">
        <v>4993</v>
      </c>
      <c r="Z1832" s="10" t="s">
        <v>4993</v>
      </c>
      <c r="AA1832" s="10" t="s">
        <v>4987</v>
      </c>
      <c r="AB1832" s="9" t="s">
        <v>12941</v>
      </c>
      <c r="AC1832" s="9" t="s">
        <v>5006</v>
      </c>
      <c r="AD1832" s="29"/>
      <c r="AE1832" s="20" t="str">
        <f>VLOOKUP(E1832,'FILIAIS PETZ'!A:Q,17,0)</f>
        <v>SP7</v>
      </c>
      <c r="AF1832" s="20" t="str">
        <f>VLOOKUP(E1832,'FILIAIS PETZ'!A:Q,3,0)</f>
        <v>FELICIO</v>
      </c>
      <c r="AG1832" s="20" t="str">
        <f>VLOOKUP(E1832,'FILIAIS PETZ'!A:Q,2,0)</f>
        <v>R3</v>
      </c>
      <c r="AH1832" s="75">
        <v>590</v>
      </c>
      <c r="AI1832" s="16" t="s">
        <v>6123</v>
      </c>
      <c r="AJ1832" s="43">
        <f>VLOOKUP(E1832,'FILIAIS PETZ'!$A$2:$K$2000,11,0)</f>
        <v>18328118004872</v>
      </c>
      <c r="AK1832" s="44">
        <f t="shared" si="116"/>
        <v>18328118004872</v>
      </c>
    </row>
    <row r="1833" spans="1:37" s="14" customFormat="1" ht="15" customHeight="1" thickBot="1" x14ac:dyDescent="0.25">
      <c r="A1833" s="9">
        <f t="shared" si="115"/>
        <v>866801</v>
      </c>
      <c r="B1833" s="18">
        <f>VLOOKUP(C1833,FORNECEDORES!D:E,2,0)</f>
        <v>9057</v>
      </c>
      <c r="C1833" s="19" t="str">
        <f>VLOOKUP(D1833,FORNECEDORES!A:D,4,0)</f>
        <v>19.357.006/0001-49</v>
      </c>
      <c r="D1833" s="13" t="s">
        <v>2290</v>
      </c>
      <c r="E1833" s="20" t="str">
        <f t="shared" si="117"/>
        <v>04 0095</v>
      </c>
      <c r="F1833" s="28" t="s">
        <v>4945</v>
      </c>
      <c r="G1833" s="21" t="str">
        <f>VLOOKUP(E1833,'FILIAIS PETZ'!A:E,5,0)</f>
        <v>PETZ BETIM</v>
      </c>
      <c r="H1833" s="20" t="str">
        <f>VLOOKUP(E1833,'FILIAIS PETZ'!A:D,4,0)</f>
        <v>BTIM-MG</v>
      </c>
      <c r="I1833" s="46">
        <v>45358</v>
      </c>
      <c r="J1833" s="9">
        <v>866801</v>
      </c>
      <c r="K1833" s="9" t="s">
        <v>5858</v>
      </c>
      <c r="L1833" s="29" t="s">
        <v>6211</v>
      </c>
      <c r="M1833" s="46">
        <v>45363</v>
      </c>
      <c r="N1833" s="46">
        <v>45385</v>
      </c>
      <c r="O1833" s="46">
        <v>45364</v>
      </c>
      <c r="P1833" s="29" t="s">
        <v>4990</v>
      </c>
      <c r="Q1833" s="9">
        <v>3</v>
      </c>
      <c r="R1833" s="9">
        <v>1</v>
      </c>
      <c r="S1833" s="9">
        <v>8</v>
      </c>
      <c r="T1833" s="9" t="s">
        <v>32</v>
      </c>
      <c r="U1833" s="9">
        <v>11002</v>
      </c>
      <c r="V1833" s="9">
        <v>11002</v>
      </c>
      <c r="W1833" s="9" t="s">
        <v>4984</v>
      </c>
      <c r="X1833" s="9" t="s">
        <v>4996</v>
      </c>
      <c r="Y1833" s="10" t="s">
        <v>4993</v>
      </c>
      <c r="Z1833" s="10" t="s">
        <v>4993</v>
      </c>
      <c r="AA1833" s="10" t="s">
        <v>4989</v>
      </c>
      <c r="AB1833" s="10" t="s">
        <v>12941</v>
      </c>
      <c r="AC1833" s="9" t="s">
        <v>5006</v>
      </c>
      <c r="AD1833" s="29"/>
      <c r="AE1833" s="20" t="str">
        <f>VLOOKUP(E1833,'FILIAIS PETZ'!A:Q,17,0)</f>
        <v>MG-2</v>
      </c>
      <c r="AF1833" s="20" t="str">
        <f>VLOOKUP(E1833,'FILIAIS PETZ'!A:Q,3,0)</f>
        <v>FELICIO</v>
      </c>
      <c r="AG1833" s="20" t="str">
        <f>VLOOKUP(E1833,'FILIAIS PETZ'!A:Q,2,0)</f>
        <v>R3</v>
      </c>
      <c r="AH1833" s="75">
        <v>1070</v>
      </c>
      <c r="AI1833" s="16" t="s">
        <v>6124</v>
      </c>
      <c r="AJ1833" s="43">
        <f>VLOOKUP(E1833,'FILIAIS PETZ'!$A$2:$K$2000,11,0)</f>
        <v>18328118009084</v>
      </c>
      <c r="AK1833" s="44">
        <f t="shared" si="116"/>
        <v>18328118009084</v>
      </c>
    </row>
    <row r="1834" spans="1:37" s="14" customFormat="1" ht="15" customHeight="1" thickBot="1" x14ac:dyDescent="0.25">
      <c r="A1834" s="9">
        <f t="shared" si="115"/>
        <v>866811</v>
      </c>
      <c r="B1834" s="18">
        <f>VLOOKUP(C1834,FORNECEDORES!D:E,2,0)</f>
        <v>349314</v>
      </c>
      <c r="C1834" s="19" t="str">
        <f>VLOOKUP(D1834,FORNECEDORES!A:D,4,0)</f>
        <v>46.896.455/0001-38</v>
      </c>
      <c r="D1834" s="13" t="s">
        <v>6141</v>
      </c>
      <c r="E1834" s="20" t="str">
        <f t="shared" si="117"/>
        <v>04 0032</v>
      </c>
      <c r="F1834" s="28" t="s">
        <v>4951</v>
      </c>
      <c r="G1834" s="21" t="str">
        <f>VLOOKUP(E1834,'FILIAIS PETZ'!A:E,5,0)</f>
        <v>PETZ JAGUARE</v>
      </c>
      <c r="H1834" s="20" t="str">
        <f>VLOOKUP(E1834,'FILIAIS PETZ'!A:D,4,0)</f>
        <v>JGRE-SP</v>
      </c>
      <c r="I1834" s="46">
        <v>45358</v>
      </c>
      <c r="J1834" s="9">
        <v>866811</v>
      </c>
      <c r="K1834" s="9" t="s">
        <v>5858</v>
      </c>
      <c r="L1834" s="29" t="s">
        <v>5578</v>
      </c>
      <c r="M1834" s="46">
        <v>45394</v>
      </c>
      <c r="N1834" s="46">
        <v>45476</v>
      </c>
      <c r="O1834" s="46">
        <v>45460</v>
      </c>
      <c r="P1834" s="29" t="s">
        <v>4982</v>
      </c>
      <c r="Q1834" s="9">
        <v>3</v>
      </c>
      <c r="R1834" s="9">
        <v>1</v>
      </c>
      <c r="S1834" s="9">
        <v>8</v>
      </c>
      <c r="T1834" s="9" t="s">
        <v>32</v>
      </c>
      <c r="U1834" s="9">
        <v>11002</v>
      </c>
      <c r="V1834" s="9">
        <v>11002</v>
      </c>
      <c r="W1834" s="9" t="s">
        <v>5019</v>
      </c>
      <c r="X1834" s="9" t="s">
        <v>4985</v>
      </c>
      <c r="Y1834" s="9" t="s">
        <v>4993</v>
      </c>
      <c r="Z1834" s="9" t="s">
        <v>4993</v>
      </c>
      <c r="AA1834" s="9" t="s">
        <v>4989</v>
      </c>
      <c r="AB1834" s="9" t="s">
        <v>12941</v>
      </c>
      <c r="AC1834" s="9" t="s">
        <v>4988</v>
      </c>
      <c r="AD1834" s="29">
        <v>800000218</v>
      </c>
      <c r="AE1834" s="20" t="str">
        <f>VLOOKUP(E1834,'FILIAIS PETZ'!A:Q,17,0)</f>
        <v>SP7</v>
      </c>
      <c r="AF1834" s="20" t="str">
        <f>VLOOKUP(E1834,'FILIAIS PETZ'!A:Q,3,0)</f>
        <v>FELICIO</v>
      </c>
      <c r="AG1834" s="20" t="str">
        <f>VLOOKUP(E1834,'FILIAIS PETZ'!A:Q,2,0)</f>
        <v>R3</v>
      </c>
      <c r="AH1834" s="75">
        <v>4257.1099999999997</v>
      </c>
      <c r="AI1834" s="16" t="s">
        <v>6125</v>
      </c>
      <c r="AJ1834" s="43">
        <f>VLOOKUP(E1834,'FILIAIS PETZ'!$A$2:$K$2000,11,0)</f>
        <v>18328118003205</v>
      </c>
      <c r="AK1834" s="44">
        <f t="shared" si="116"/>
        <v>18328118003205</v>
      </c>
    </row>
    <row r="1835" spans="1:37" s="14" customFormat="1" ht="15" customHeight="1" thickBot="1" x14ac:dyDescent="0.25">
      <c r="A1835" s="9">
        <f t="shared" si="115"/>
        <v>866819</v>
      </c>
      <c r="B1835" s="18">
        <f>VLOOKUP(C1835,FORNECEDORES!D:E,2,0)</f>
        <v>12320</v>
      </c>
      <c r="C1835" s="19" t="str">
        <f>VLOOKUP(D1835,FORNECEDORES!A:D,4,0)</f>
        <v>28.977.315/0001-02</v>
      </c>
      <c r="D1835" s="13" t="s">
        <v>2661</v>
      </c>
      <c r="E1835" s="20" t="str">
        <f t="shared" si="117"/>
        <v>04 0032</v>
      </c>
      <c r="F1835" s="28" t="s">
        <v>4951</v>
      </c>
      <c r="G1835" s="21" t="str">
        <f>VLOOKUP(E1835,'FILIAIS PETZ'!A:E,5,0)</f>
        <v>PETZ JAGUARE</v>
      </c>
      <c r="H1835" s="20" t="str">
        <f>VLOOKUP(E1835,'FILIAIS PETZ'!A:D,4,0)</f>
        <v>JGRE-SP</v>
      </c>
      <c r="I1835" s="46">
        <v>45358</v>
      </c>
      <c r="J1835" s="9">
        <v>866819</v>
      </c>
      <c r="K1835" s="9" t="s">
        <v>5858</v>
      </c>
      <c r="L1835" s="29" t="s">
        <v>6152</v>
      </c>
      <c r="M1835" s="46">
        <v>45362</v>
      </c>
      <c r="N1835" s="46">
        <v>45385</v>
      </c>
      <c r="O1835" s="46">
        <v>45363</v>
      </c>
      <c r="P1835" s="29" t="s">
        <v>4982</v>
      </c>
      <c r="Q1835" s="9">
        <v>3</v>
      </c>
      <c r="R1835" s="9">
        <v>1</v>
      </c>
      <c r="S1835" s="9">
        <v>8</v>
      </c>
      <c r="T1835" s="9" t="s">
        <v>32</v>
      </c>
      <c r="U1835" s="9">
        <v>11002</v>
      </c>
      <c r="V1835" s="9">
        <v>11002</v>
      </c>
      <c r="W1835" s="9" t="s">
        <v>5057</v>
      </c>
      <c r="X1835" s="9" t="s">
        <v>4985</v>
      </c>
      <c r="Y1835" s="10" t="s">
        <v>4993</v>
      </c>
      <c r="Z1835" s="10" t="s">
        <v>4993</v>
      </c>
      <c r="AA1835" s="10" t="s">
        <v>4989</v>
      </c>
      <c r="AB1835" s="10" t="s">
        <v>12941</v>
      </c>
      <c r="AC1835" s="9" t="s">
        <v>4988</v>
      </c>
      <c r="AD1835" s="29" t="s">
        <v>6489</v>
      </c>
      <c r="AE1835" s="20" t="str">
        <f>VLOOKUP(E1835,'FILIAIS PETZ'!A:Q,17,0)</f>
        <v>SP7</v>
      </c>
      <c r="AF1835" s="20" t="str">
        <f>VLOOKUP(E1835,'FILIAIS PETZ'!A:Q,3,0)</f>
        <v>FELICIO</v>
      </c>
      <c r="AG1835" s="20" t="str">
        <f>VLOOKUP(E1835,'FILIAIS PETZ'!A:Q,2,0)</f>
        <v>R3</v>
      </c>
      <c r="AH1835" s="75">
        <v>39818.28</v>
      </c>
      <c r="AI1835" s="16" t="s">
        <v>6126</v>
      </c>
      <c r="AJ1835" s="43">
        <f>VLOOKUP(E1835,'FILIAIS PETZ'!$A$2:$K$2000,11,0)</f>
        <v>18328118003205</v>
      </c>
      <c r="AK1835" s="44">
        <f t="shared" si="116"/>
        <v>18328118003205</v>
      </c>
    </row>
    <row r="1836" spans="1:37" s="14" customFormat="1" ht="15" customHeight="1" thickBot="1" x14ac:dyDescent="0.25">
      <c r="A1836" s="9">
        <f t="shared" si="115"/>
        <v>866823</v>
      </c>
      <c r="B1836" s="18">
        <f>VLOOKUP(C1836,FORNECEDORES!D:E,2,0)</f>
        <v>716884</v>
      </c>
      <c r="C1836" s="19" t="str">
        <f>VLOOKUP(D1836,FORNECEDORES!A:D,4,0)</f>
        <v>44.505.635/0001-16</v>
      </c>
      <c r="D1836" s="13" t="s">
        <v>6153</v>
      </c>
      <c r="E1836" s="20" t="str">
        <f t="shared" si="117"/>
        <v>04 0032</v>
      </c>
      <c r="F1836" s="28" t="s">
        <v>4951</v>
      </c>
      <c r="G1836" s="21" t="str">
        <f>VLOOKUP(E1836,'FILIAIS PETZ'!A:E,5,0)</f>
        <v>PETZ JAGUARE</v>
      </c>
      <c r="H1836" s="20" t="str">
        <f>VLOOKUP(E1836,'FILIAIS PETZ'!A:D,4,0)</f>
        <v>JGRE-SP</v>
      </c>
      <c r="I1836" s="46">
        <v>45358</v>
      </c>
      <c r="J1836" s="9">
        <v>866823</v>
      </c>
      <c r="K1836" s="9" t="s">
        <v>5858</v>
      </c>
      <c r="L1836" s="29" t="s">
        <v>5572</v>
      </c>
      <c r="M1836" s="46">
        <v>45359</v>
      </c>
      <c r="N1836" s="46">
        <v>45385</v>
      </c>
      <c r="O1836" s="46">
        <v>45363</v>
      </c>
      <c r="P1836" s="29" t="s">
        <v>4982</v>
      </c>
      <c r="Q1836" s="9">
        <v>3</v>
      </c>
      <c r="R1836" s="9">
        <v>1</v>
      </c>
      <c r="S1836" s="9">
        <v>8</v>
      </c>
      <c r="T1836" s="9" t="s">
        <v>32</v>
      </c>
      <c r="U1836" s="9">
        <v>11002</v>
      </c>
      <c r="V1836" s="9">
        <v>11002</v>
      </c>
      <c r="W1836" s="9" t="s">
        <v>5057</v>
      </c>
      <c r="X1836" s="9" t="s">
        <v>4985</v>
      </c>
      <c r="Y1836" s="9" t="s">
        <v>4993</v>
      </c>
      <c r="Z1836" s="9" t="s">
        <v>4993</v>
      </c>
      <c r="AA1836" s="9" t="s">
        <v>4989</v>
      </c>
      <c r="AB1836" s="9" t="s">
        <v>12941</v>
      </c>
      <c r="AC1836" s="9" t="s">
        <v>4988</v>
      </c>
      <c r="AD1836" s="29" t="s">
        <v>6489</v>
      </c>
      <c r="AE1836" s="20" t="str">
        <f>VLOOKUP(E1836,'FILIAIS PETZ'!A:Q,17,0)</f>
        <v>SP7</v>
      </c>
      <c r="AF1836" s="20" t="str">
        <f>VLOOKUP(E1836,'FILIAIS PETZ'!A:Q,3,0)</f>
        <v>FELICIO</v>
      </c>
      <c r="AG1836" s="20" t="str">
        <f>VLOOKUP(E1836,'FILIAIS PETZ'!A:Q,2,0)</f>
        <v>R3</v>
      </c>
      <c r="AH1836" s="75">
        <v>42900</v>
      </c>
      <c r="AI1836" s="16" t="s">
        <v>6127</v>
      </c>
      <c r="AJ1836" s="43">
        <f>VLOOKUP(E1836,'FILIAIS PETZ'!$A$2:$K$2000,11,0)</f>
        <v>18328118003205</v>
      </c>
      <c r="AK1836" s="44">
        <f t="shared" si="116"/>
        <v>18328118003205</v>
      </c>
    </row>
    <row r="1837" spans="1:37" s="14" customFormat="1" ht="15" customHeight="1" thickBot="1" x14ac:dyDescent="0.25">
      <c r="A1837" s="9" t="s">
        <v>10001</v>
      </c>
      <c r="B1837" s="18">
        <f>VLOOKUP(C1837,FORNECEDORES!D:E,2,0)</f>
        <v>21741</v>
      </c>
      <c r="C1837" s="19" t="str">
        <f>VLOOKUP(D1837,FORNECEDORES!A:D,4,0)</f>
        <v>03.060.414/0001-02</v>
      </c>
      <c r="D1837" s="13" t="s">
        <v>1394</v>
      </c>
      <c r="E1837" s="20" t="str">
        <f t="shared" si="117"/>
        <v>04 0067</v>
      </c>
      <c r="F1837" s="28" t="s">
        <v>8611</v>
      </c>
      <c r="G1837" s="21" t="str">
        <f>VLOOKUP(E1837,'FILIAIS PETZ'!A:E,5,0)</f>
        <v>PETZ EXTRA RICARDO JAFET</v>
      </c>
      <c r="H1837" s="20" t="str">
        <f>VLOOKUP(E1837,'FILIAIS PETZ'!A:D,4,0)</f>
        <v>RJAF-SP</v>
      </c>
      <c r="I1837" s="46">
        <v>45358</v>
      </c>
      <c r="J1837" s="9" t="s">
        <v>10001</v>
      </c>
      <c r="K1837" s="9" t="s">
        <v>9035</v>
      </c>
      <c r="L1837" s="29" t="s">
        <v>6097</v>
      </c>
      <c r="M1837" s="46">
        <v>45418</v>
      </c>
      <c r="N1837" s="46">
        <v>45434</v>
      </c>
      <c r="O1837" s="46">
        <v>45419</v>
      </c>
      <c r="P1837" s="9" t="s">
        <v>4982</v>
      </c>
      <c r="Q1837" s="9" t="s">
        <v>5029</v>
      </c>
      <c r="R1837" s="9" t="s">
        <v>4991</v>
      </c>
      <c r="S1837" s="9" t="s">
        <v>4983</v>
      </c>
      <c r="T1837" s="9" t="s">
        <v>32</v>
      </c>
      <c r="U1837" s="9" t="s">
        <v>5048</v>
      </c>
      <c r="V1837" s="9" t="s">
        <v>5048</v>
      </c>
      <c r="W1837" s="9" t="s">
        <v>5119</v>
      </c>
      <c r="X1837" s="9" t="s">
        <v>4985</v>
      </c>
      <c r="Y1837" s="9" t="s">
        <v>4997</v>
      </c>
      <c r="Z1837" s="9" t="s">
        <v>4993</v>
      </c>
      <c r="AA1837" s="9" t="s">
        <v>4989</v>
      </c>
      <c r="AB1837" s="9" t="s">
        <v>12941</v>
      </c>
      <c r="AC1837" s="9" t="s">
        <v>4988</v>
      </c>
      <c r="AD1837" s="9"/>
      <c r="AE1837" s="20" t="str">
        <f>VLOOKUP(E1837,'FILIAIS PETZ'!A:Q,17,0)</f>
        <v>SP2</v>
      </c>
      <c r="AF1837" s="20" t="str">
        <f>VLOOKUP(E1837,'FILIAIS PETZ'!A:Q,3,0)</f>
        <v>FELICIO</v>
      </c>
      <c r="AG1837" s="20" t="str">
        <f>VLOOKUP(E1837,'FILIAIS PETZ'!A:Q,2,0)</f>
        <v>R3</v>
      </c>
      <c r="AH1837" s="75">
        <v>3100</v>
      </c>
      <c r="AI1837" s="16" t="s">
        <v>10002</v>
      </c>
      <c r="AJ1837" s="43">
        <f>VLOOKUP(E1837,'FILIAIS PETZ'!$A$2:$K$2000,11,0)</f>
        <v>18328118006573</v>
      </c>
      <c r="AK1837" s="44">
        <v>18328118006573</v>
      </c>
    </row>
    <row r="1838" spans="1:37" s="14" customFormat="1" ht="15" customHeight="1" thickBot="1" x14ac:dyDescent="0.25">
      <c r="A1838" s="9"/>
      <c r="B1838" s="18">
        <f>VLOOKUP(C1838,FORNECEDORES!D:E,2,0)</f>
        <v>21741</v>
      </c>
      <c r="C1838" s="19" t="str">
        <f>VLOOKUP(D1838,FORNECEDORES!A:D,4,0)</f>
        <v>03.060.414/0001-02</v>
      </c>
      <c r="D1838" s="87" t="s">
        <v>1394</v>
      </c>
      <c r="E1838" s="20" t="str">
        <f t="shared" si="117"/>
        <v>04 0067</v>
      </c>
      <c r="F1838" s="28" t="s">
        <v>8611</v>
      </c>
      <c r="G1838" s="21" t="str">
        <f>VLOOKUP(E1838,'FILIAIS PETZ'!A:E,5,0)</f>
        <v>PETZ EXTRA RICARDO JAFET</v>
      </c>
      <c r="H1838" s="20" t="str">
        <f>VLOOKUP(E1838,'FILIAIS PETZ'!A:D,4,0)</f>
        <v>RJAF-SP</v>
      </c>
      <c r="I1838" s="46">
        <v>45358</v>
      </c>
      <c r="J1838" s="9" t="s">
        <v>10001</v>
      </c>
      <c r="K1838" s="9" t="s">
        <v>9035</v>
      </c>
      <c r="L1838" s="29" t="s">
        <v>8841</v>
      </c>
      <c r="M1838" s="46">
        <v>45418</v>
      </c>
      <c r="N1838" s="46">
        <v>45434</v>
      </c>
      <c r="O1838" s="46">
        <v>45419</v>
      </c>
      <c r="P1838" s="9" t="s">
        <v>4982</v>
      </c>
      <c r="Q1838" s="9" t="s">
        <v>5029</v>
      </c>
      <c r="R1838" s="9" t="s">
        <v>4991</v>
      </c>
      <c r="S1838" s="9" t="s">
        <v>4983</v>
      </c>
      <c r="T1838" s="9" t="s">
        <v>32</v>
      </c>
      <c r="U1838" s="9" t="s">
        <v>5048</v>
      </c>
      <c r="V1838" s="9" t="s">
        <v>5048</v>
      </c>
      <c r="W1838" s="9" t="s">
        <v>5119</v>
      </c>
      <c r="X1838" s="9" t="s">
        <v>4985</v>
      </c>
      <c r="Y1838" s="9" t="s">
        <v>4997</v>
      </c>
      <c r="Z1838" s="9" t="s">
        <v>4993</v>
      </c>
      <c r="AA1838" s="9" t="s">
        <v>4989</v>
      </c>
      <c r="AB1838" s="9" t="s">
        <v>12941</v>
      </c>
      <c r="AC1838" s="9" t="s">
        <v>4988</v>
      </c>
      <c r="AD1838" s="9"/>
      <c r="AE1838" s="20" t="str">
        <f>VLOOKUP(E1838,'FILIAIS PETZ'!A:Q,17,0)</f>
        <v>SP2</v>
      </c>
      <c r="AF1838" s="20" t="str">
        <f>VLOOKUP(E1838,'FILIAIS PETZ'!A:Q,3,0)</f>
        <v>FELICIO</v>
      </c>
      <c r="AG1838" s="20" t="str">
        <f>VLOOKUP(E1838,'FILIAIS PETZ'!A:Q,2,0)</f>
        <v>R3</v>
      </c>
      <c r="AH1838" s="75">
        <v>2460</v>
      </c>
      <c r="AI1838" s="16" t="s">
        <v>10002</v>
      </c>
      <c r="AJ1838" s="43">
        <f>VLOOKUP(E1838,'FILIAIS PETZ'!$A$2:$K$2000,11,0)</f>
        <v>18328118006573</v>
      </c>
      <c r="AK1838" s="44">
        <v>18328118006573</v>
      </c>
    </row>
    <row r="1839" spans="1:37" s="14" customFormat="1" ht="15" customHeight="1" thickBot="1" x14ac:dyDescent="0.25">
      <c r="A1839" s="9">
        <f>J1839</f>
        <v>868955</v>
      </c>
      <c r="B1839" s="18">
        <f>VLOOKUP(C1839,FORNECEDORES!D:E,2,0)</f>
        <v>214078</v>
      </c>
      <c r="C1839" s="19" t="str">
        <f>VLOOKUP(D1839,FORNECEDORES!A:D,4,0)</f>
        <v>23.572.256/0001-79</v>
      </c>
      <c r="D1839" s="13" t="s">
        <v>4650</v>
      </c>
      <c r="E1839" s="20" t="str">
        <f t="shared" si="117"/>
        <v>04 0093</v>
      </c>
      <c r="F1839" s="28" t="s">
        <v>4942</v>
      </c>
      <c r="G1839" s="21" t="str">
        <f>VLOOKUP(E1839,'FILIAIS PETZ'!A:E,5,0)</f>
        <v>PETZ INDAIATUBA</v>
      </c>
      <c r="H1839" s="20" t="str">
        <f>VLOOKUP(E1839,'FILIAIS PETZ'!A:D,4,0)</f>
        <v>INDT-SP</v>
      </c>
      <c r="I1839" s="46">
        <v>45359</v>
      </c>
      <c r="J1839" s="9">
        <v>868955</v>
      </c>
      <c r="K1839" s="49" t="s">
        <v>5858</v>
      </c>
      <c r="L1839" s="29" t="s">
        <v>6175</v>
      </c>
      <c r="M1839" s="46">
        <v>45363</v>
      </c>
      <c r="N1839" s="46">
        <v>45385</v>
      </c>
      <c r="O1839" s="46">
        <v>45364</v>
      </c>
      <c r="P1839" s="29" t="s">
        <v>4990</v>
      </c>
      <c r="Q1839" s="9">
        <v>3</v>
      </c>
      <c r="R1839" s="9">
        <v>1</v>
      </c>
      <c r="S1839" s="9">
        <v>8</v>
      </c>
      <c r="T1839" s="9" t="s">
        <v>32</v>
      </c>
      <c r="U1839" s="9">
        <v>11002</v>
      </c>
      <c r="V1839" s="9">
        <v>11002</v>
      </c>
      <c r="W1839" s="9" t="s">
        <v>5039</v>
      </c>
      <c r="X1839" s="9" t="s">
        <v>4985</v>
      </c>
      <c r="Y1839" s="10" t="s">
        <v>4997</v>
      </c>
      <c r="Z1839" s="10" t="s">
        <v>4993</v>
      </c>
      <c r="AA1839" s="10" t="s">
        <v>4989</v>
      </c>
      <c r="AB1839" s="10" t="s">
        <v>12941</v>
      </c>
      <c r="AC1839" s="9" t="s">
        <v>5006</v>
      </c>
      <c r="AD1839" s="29"/>
      <c r="AE1839" s="20" t="str">
        <f>VLOOKUP(E1839,'FILIAIS PETZ'!A:Q,17,0)</f>
        <v>SP7</v>
      </c>
      <c r="AF1839" s="20" t="str">
        <f>VLOOKUP(E1839,'FILIAIS PETZ'!A:Q,3,0)</f>
        <v>FELICIO</v>
      </c>
      <c r="AG1839" s="20" t="str">
        <f>VLOOKUP(E1839,'FILIAIS PETZ'!A:Q,2,0)</f>
        <v>R3</v>
      </c>
      <c r="AH1839" s="75">
        <v>1400</v>
      </c>
      <c r="AI1839" s="16" t="s">
        <v>6160</v>
      </c>
      <c r="AJ1839" s="43">
        <f>VLOOKUP(E1839,'FILIAIS PETZ'!$A$2:$K$2000,11,0)</f>
        <v>18328118008517</v>
      </c>
      <c r="AK1839" s="44">
        <f>AJ1839</f>
        <v>18328118008517</v>
      </c>
    </row>
    <row r="1840" spans="1:37" s="14" customFormat="1" ht="15" customHeight="1" thickBot="1" x14ac:dyDescent="0.25">
      <c r="A1840" s="9">
        <f>J1840</f>
        <v>868961</v>
      </c>
      <c r="B1840" s="18">
        <f>VLOOKUP(C1840,FORNECEDORES!D:E,2,0)</f>
        <v>9057</v>
      </c>
      <c r="C1840" s="19" t="str">
        <f>VLOOKUP(D1840,FORNECEDORES!A:D,4,0)</f>
        <v>19.357.006/0001-49</v>
      </c>
      <c r="D1840" s="13" t="s">
        <v>2290</v>
      </c>
      <c r="E1840" s="20" t="str">
        <f t="shared" si="117"/>
        <v>04 0251</v>
      </c>
      <c r="F1840" s="28" t="s">
        <v>5729</v>
      </c>
      <c r="G1840" s="21" t="str">
        <f>VLOOKUP(E1840,'FILIAIS PETZ'!A:E,5,0)</f>
        <v>PETZ BARREIRO</v>
      </c>
      <c r="H1840" s="20" t="str">
        <f>VLOOKUP(E1840,'FILIAIS PETZ'!A:D,4,0)</f>
        <v>BARR-MG</v>
      </c>
      <c r="I1840" s="46">
        <v>45359</v>
      </c>
      <c r="J1840" s="9">
        <v>868961</v>
      </c>
      <c r="K1840" s="9" t="s">
        <v>5858</v>
      </c>
      <c r="L1840" s="29" t="s">
        <v>6261</v>
      </c>
      <c r="M1840" s="46">
        <v>45365</v>
      </c>
      <c r="N1840" s="46">
        <v>45385</v>
      </c>
      <c r="O1840" s="46">
        <v>45366</v>
      </c>
      <c r="P1840" s="29" t="s">
        <v>4990</v>
      </c>
      <c r="Q1840" s="9">
        <v>3</v>
      </c>
      <c r="R1840" s="9">
        <v>1</v>
      </c>
      <c r="S1840" s="9">
        <v>8</v>
      </c>
      <c r="T1840" s="9" t="s">
        <v>32</v>
      </c>
      <c r="U1840" s="9">
        <v>11002</v>
      </c>
      <c r="V1840" s="9">
        <v>11002</v>
      </c>
      <c r="W1840" s="9" t="s">
        <v>5019</v>
      </c>
      <c r="X1840" s="9" t="s">
        <v>4985</v>
      </c>
      <c r="Y1840" s="10" t="s">
        <v>4993</v>
      </c>
      <c r="Z1840" s="10" t="s">
        <v>4993</v>
      </c>
      <c r="AA1840" s="10" t="s">
        <v>4989</v>
      </c>
      <c r="AB1840" s="10" t="s">
        <v>12941</v>
      </c>
      <c r="AC1840" s="9" t="s">
        <v>5006</v>
      </c>
      <c r="AD1840" s="29"/>
      <c r="AE1840" s="20" t="str">
        <f>VLOOKUP(E1840,'FILIAIS PETZ'!A:Q,17,0)</f>
        <v>MG-2</v>
      </c>
      <c r="AF1840" s="20" t="str">
        <f>VLOOKUP(E1840,'FILIAIS PETZ'!A:Q,3,0)</f>
        <v>FELICIO</v>
      </c>
      <c r="AG1840" s="20" t="str">
        <f>VLOOKUP(E1840,'FILIAIS PETZ'!A:Q,2,0)</f>
        <v>R3</v>
      </c>
      <c r="AH1840" s="75">
        <v>500</v>
      </c>
      <c r="AI1840" s="16" t="s">
        <v>6161</v>
      </c>
      <c r="AJ1840" s="43">
        <f>VLOOKUP(E1840,'FILIAIS PETZ'!$A$2:$K$2000,11,0)</f>
        <v>18328118022420</v>
      </c>
      <c r="AK1840" s="44">
        <f>AJ1840</f>
        <v>18328118022420</v>
      </c>
    </row>
    <row r="1841" spans="1:37" s="14" customFormat="1" ht="15" customHeight="1" thickBot="1" x14ac:dyDescent="0.25">
      <c r="A1841" s="9">
        <f>J1841</f>
        <v>868963</v>
      </c>
      <c r="B1841" s="18">
        <f>VLOOKUP(C1841,FORNECEDORES!D:E,2,0)</f>
        <v>55566</v>
      </c>
      <c r="C1841" s="19" t="str">
        <f>VLOOKUP(D1841,FORNECEDORES!A:D,4,0)</f>
        <v>29.209.860/0001-11</v>
      </c>
      <c r="D1841" s="13" t="s">
        <v>2679</v>
      </c>
      <c r="E1841" s="20" t="str">
        <f t="shared" si="117"/>
        <v>04 0051</v>
      </c>
      <c r="F1841" s="28" t="s">
        <v>4948</v>
      </c>
      <c r="G1841" s="21" t="str">
        <f>VLOOKUP(E1841,'FILIAIS PETZ'!A:E,5,0)</f>
        <v>PETZ TAMBORÉ</v>
      </c>
      <c r="H1841" s="20" t="str">
        <f>VLOOKUP(E1841,'FILIAIS PETZ'!A:D,4,0)</f>
        <v>TMBO-SP</v>
      </c>
      <c r="I1841" s="46">
        <v>45359</v>
      </c>
      <c r="J1841" s="9">
        <v>868963</v>
      </c>
      <c r="K1841" s="9" t="s">
        <v>5858</v>
      </c>
      <c r="L1841" s="29" t="s">
        <v>6348</v>
      </c>
      <c r="M1841" s="46">
        <v>45369</v>
      </c>
      <c r="N1841" s="46">
        <v>45392</v>
      </c>
      <c r="O1841" s="46">
        <v>45373</v>
      </c>
      <c r="P1841" s="29" t="s">
        <v>4990</v>
      </c>
      <c r="Q1841" s="9">
        <v>3</v>
      </c>
      <c r="R1841" s="9">
        <v>1</v>
      </c>
      <c r="S1841" s="9">
        <v>8</v>
      </c>
      <c r="T1841" s="9" t="s">
        <v>32</v>
      </c>
      <c r="U1841" s="9">
        <v>11002</v>
      </c>
      <c r="V1841" s="9">
        <v>11002</v>
      </c>
      <c r="W1841" s="9" t="s">
        <v>5034</v>
      </c>
      <c r="X1841" s="9" t="s">
        <v>4992</v>
      </c>
      <c r="Y1841" s="9" t="s">
        <v>4993</v>
      </c>
      <c r="Z1841" s="9" t="s">
        <v>8408</v>
      </c>
      <c r="AA1841" s="9" t="s">
        <v>4992</v>
      </c>
      <c r="AB1841" s="9" t="s">
        <v>12941</v>
      </c>
      <c r="AC1841" s="9" t="s">
        <v>5006</v>
      </c>
      <c r="AD1841" s="29" t="s">
        <v>7878</v>
      </c>
      <c r="AE1841" s="20" t="str">
        <f>VLOOKUP(E1841,'FILIAIS PETZ'!A:Q,17,0)</f>
        <v>SP7</v>
      </c>
      <c r="AF1841" s="20" t="str">
        <f>VLOOKUP(E1841,'FILIAIS PETZ'!A:Q,3,0)</f>
        <v>FELICIO</v>
      </c>
      <c r="AG1841" s="20" t="str">
        <f>VLOOKUP(E1841,'FILIAIS PETZ'!A:Q,2,0)</f>
        <v>R3</v>
      </c>
      <c r="AH1841" s="75">
        <v>1600</v>
      </c>
      <c r="AI1841" s="16" t="s">
        <v>6162</v>
      </c>
      <c r="AJ1841" s="43">
        <f>VLOOKUP(E1841,'FILIAIS PETZ'!$A$2:$K$2000,11,0)</f>
        <v>18328118004872</v>
      </c>
      <c r="AK1841" s="44">
        <f>AJ1841</f>
        <v>18328118004872</v>
      </c>
    </row>
    <row r="1842" spans="1:37" s="14" customFormat="1" ht="15" customHeight="1" thickBot="1" x14ac:dyDescent="0.25">
      <c r="A1842" s="9" t="s">
        <v>10003</v>
      </c>
      <c r="B1842" s="18">
        <f>VLOOKUP(C1842,FORNECEDORES!D:E,2,0)</f>
        <v>40460</v>
      </c>
      <c r="C1842" s="19" t="str">
        <f>VLOOKUP(D1842,FORNECEDORES!A:D,4,0)</f>
        <v>30.515.748/0001-98</v>
      </c>
      <c r="D1842" s="13" t="s">
        <v>2732</v>
      </c>
      <c r="E1842" s="20" t="str">
        <f t="shared" si="117"/>
        <v>04 0010</v>
      </c>
      <c r="F1842" s="28" t="s">
        <v>8983</v>
      </c>
      <c r="G1842" s="21" t="str">
        <f>VLOOKUP(E1842,'FILIAIS PETZ'!A:E,5,0)</f>
        <v>PETZ SANTA CECILIA</v>
      </c>
      <c r="H1842" s="20" t="str">
        <f>VLOOKUP(E1842,'FILIAIS PETZ'!A:D,4,0)</f>
        <v>STCE-SP</v>
      </c>
      <c r="I1842" s="46">
        <v>45359</v>
      </c>
      <c r="J1842" s="9" t="s">
        <v>10003</v>
      </c>
      <c r="K1842" s="9" t="s">
        <v>9047</v>
      </c>
      <c r="L1842" s="29" t="s">
        <v>7429</v>
      </c>
      <c r="M1842" s="46">
        <v>45359</v>
      </c>
      <c r="N1842" s="46">
        <v>45378</v>
      </c>
      <c r="O1842" s="46">
        <v>45362</v>
      </c>
      <c r="P1842" s="9" t="s">
        <v>4982</v>
      </c>
      <c r="Q1842" s="9" t="s">
        <v>5029</v>
      </c>
      <c r="R1842" s="9" t="s">
        <v>4991</v>
      </c>
      <c r="S1842" s="9" t="s">
        <v>4983</v>
      </c>
      <c r="T1842" s="9" t="s">
        <v>32</v>
      </c>
      <c r="U1842" s="9" t="s">
        <v>5048</v>
      </c>
      <c r="V1842" s="9" t="s">
        <v>5048</v>
      </c>
      <c r="W1842" s="9" t="s">
        <v>5119</v>
      </c>
      <c r="X1842" s="9" t="s">
        <v>4992</v>
      </c>
      <c r="Y1842" s="9" t="s">
        <v>4997</v>
      </c>
      <c r="Z1842" s="9" t="s">
        <v>4993</v>
      </c>
      <c r="AA1842" s="84" t="s">
        <v>4992</v>
      </c>
      <c r="AB1842" s="9" t="s">
        <v>12941</v>
      </c>
      <c r="AC1842" s="9" t="s">
        <v>4988</v>
      </c>
      <c r="AD1842" s="9"/>
      <c r="AE1842" s="20" t="str">
        <f>VLOOKUP(E1842,'FILIAIS PETZ'!A:Q,17,0)</f>
        <v>SP2</v>
      </c>
      <c r="AF1842" s="20" t="str">
        <f>VLOOKUP(E1842,'FILIAIS PETZ'!A:Q,3,0)</f>
        <v>FELICIO</v>
      </c>
      <c r="AG1842" s="20" t="str">
        <f>VLOOKUP(E1842,'FILIAIS PETZ'!A:Q,2,0)</f>
        <v>R3</v>
      </c>
      <c r="AH1842" s="75">
        <v>13800</v>
      </c>
      <c r="AI1842" s="16" t="s">
        <v>10004</v>
      </c>
      <c r="AJ1842" s="43">
        <f>VLOOKUP(E1842,'FILIAIS PETZ'!$A$2:$K$2000,11,0)</f>
        <v>18328118001938</v>
      </c>
      <c r="AK1842" s="44">
        <v>18328118001938</v>
      </c>
    </row>
    <row r="1843" spans="1:37" s="14" customFormat="1" ht="15" customHeight="1" thickBot="1" x14ac:dyDescent="0.25">
      <c r="A1843" s="9" t="s">
        <v>10005</v>
      </c>
      <c r="B1843" s="18">
        <f>VLOOKUP(C1843,FORNECEDORES!D:E,2,0)</f>
        <v>40460</v>
      </c>
      <c r="C1843" s="19" t="str">
        <f>VLOOKUP(D1843,FORNECEDORES!A:D,4,0)</f>
        <v>30.515.748/0001-98</v>
      </c>
      <c r="D1843" s="13" t="s">
        <v>2732</v>
      </c>
      <c r="E1843" s="20" t="str">
        <f t="shared" si="117"/>
        <v>04 0010</v>
      </c>
      <c r="F1843" s="28" t="s">
        <v>8983</v>
      </c>
      <c r="G1843" s="21" t="str">
        <f>VLOOKUP(E1843,'FILIAIS PETZ'!A:E,5,0)</f>
        <v>PETZ SANTA CECILIA</v>
      </c>
      <c r="H1843" s="20" t="str">
        <f>VLOOKUP(E1843,'FILIAIS PETZ'!A:D,4,0)</f>
        <v>STCE-SP</v>
      </c>
      <c r="I1843" s="46">
        <v>45359</v>
      </c>
      <c r="J1843" s="9" t="s">
        <v>10005</v>
      </c>
      <c r="K1843" s="9" t="s">
        <v>9047</v>
      </c>
      <c r="L1843" s="29" t="s">
        <v>7430</v>
      </c>
      <c r="M1843" s="46">
        <v>45359</v>
      </c>
      <c r="N1843" s="46">
        <v>45378</v>
      </c>
      <c r="O1843" s="46">
        <v>45362</v>
      </c>
      <c r="P1843" s="9" t="s">
        <v>4982</v>
      </c>
      <c r="Q1843" s="9" t="s">
        <v>5029</v>
      </c>
      <c r="R1843" s="9" t="s">
        <v>4991</v>
      </c>
      <c r="S1843" s="9" t="s">
        <v>4983</v>
      </c>
      <c r="T1843" s="9" t="s">
        <v>32</v>
      </c>
      <c r="U1843" s="9" t="s">
        <v>5048</v>
      </c>
      <c r="V1843" s="9" t="s">
        <v>5048</v>
      </c>
      <c r="W1843" s="9" t="s">
        <v>5119</v>
      </c>
      <c r="X1843" s="9" t="s">
        <v>4992</v>
      </c>
      <c r="Y1843" s="9" t="s">
        <v>4997</v>
      </c>
      <c r="Z1843" s="9" t="s">
        <v>4993</v>
      </c>
      <c r="AA1843" s="84" t="s">
        <v>4992</v>
      </c>
      <c r="AB1843" s="9" t="s">
        <v>12941</v>
      </c>
      <c r="AC1843" s="9" t="s">
        <v>4988</v>
      </c>
      <c r="AD1843" s="9"/>
      <c r="AE1843" s="20" t="str">
        <f>VLOOKUP(E1843,'FILIAIS PETZ'!A:Q,17,0)</f>
        <v>SP2</v>
      </c>
      <c r="AF1843" s="20" t="str">
        <f>VLOOKUP(E1843,'FILIAIS PETZ'!A:Q,3,0)</f>
        <v>FELICIO</v>
      </c>
      <c r="AG1843" s="20" t="str">
        <f>VLOOKUP(E1843,'FILIAIS PETZ'!A:Q,2,0)</f>
        <v>R3</v>
      </c>
      <c r="AH1843" s="75">
        <v>26800</v>
      </c>
      <c r="AI1843" s="16" t="s">
        <v>10006</v>
      </c>
      <c r="AJ1843" s="43">
        <f>VLOOKUP(E1843,'FILIAIS PETZ'!$A$2:$K$2000,11,0)</f>
        <v>18328118001938</v>
      </c>
      <c r="AK1843" s="44">
        <v>18328118001938</v>
      </c>
    </row>
    <row r="1844" spans="1:37" s="14" customFormat="1" ht="15" customHeight="1" thickBot="1" x14ac:dyDescent="0.25">
      <c r="A1844" s="9">
        <v>867165</v>
      </c>
      <c r="B1844" s="18">
        <f>VLOOKUP(C1844,FORNECEDORES!D:E,2,0)</f>
        <v>315303</v>
      </c>
      <c r="C1844" s="19" t="str">
        <f>VLOOKUP(D1844,FORNECEDORES!A:D,4,0)</f>
        <v>46.594.144/0001-14</v>
      </c>
      <c r="D1844" s="13" t="s">
        <v>3903</v>
      </c>
      <c r="E1844" s="20" t="str">
        <f t="shared" si="117"/>
        <v>04 0138</v>
      </c>
      <c r="F1844" s="28" t="s">
        <v>8627</v>
      </c>
      <c r="G1844" s="21" t="str">
        <f>VLOOKUP(E1844,'FILIAIS PETZ'!A:E,5,0)</f>
        <v>PETZ JOÃO FIRMINO</v>
      </c>
      <c r="H1844" s="20" t="str">
        <f>VLOOKUP(E1844,'FILIAIS PETZ'!A:D,4,0)</f>
        <v>JFIR-SP</v>
      </c>
      <c r="I1844" s="46">
        <v>45359</v>
      </c>
      <c r="J1844" s="9">
        <v>867165</v>
      </c>
      <c r="K1844" s="9" t="s">
        <v>9035</v>
      </c>
      <c r="L1844" s="29" t="s">
        <v>10007</v>
      </c>
      <c r="M1844" s="46">
        <v>45366</v>
      </c>
      <c r="N1844" s="46">
        <v>45392</v>
      </c>
      <c r="O1844" s="46">
        <v>45369</v>
      </c>
      <c r="P1844" s="9" t="s">
        <v>4990</v>
      </c>
      <c r="Q1844" s="9" t="s">
        <v>5029</v>
      </c>
      <c r="R1844" s="9" t="s">
        <v>4991</v>
      </c>
      <c r="S1844" s="9" t="s">
        <v>4983</v>
      </c>
      <c r="T1844" s="9" t="s">
        <v>32</v>
      </c>
      <c r="U1844" s="9" t="s">
        <v>5048</v>
      </c>
      <c r="V1844" s="9" t="s">
        <v>5048</v>
      </c>
      <c r="W1844" s="9" t="s">
        <v>4984</v>
      </c>
      <c r="X1844" s="9" t="s">
        <v>4996</v>
      </c>
      <c r="Y1844" s="9" t="s">
        <v>4980</v>
      </c>
      <c r="Z1844" s="9" t="s">
        <v>4980</v>
      </c>
      <c r="AA1844" s="9" t="s">
        <v>5022</v>
      </c>
      <c r="AB1844" s="9" t="s">
        <v>5066</v>
      </c>
      <c r="AC1844" s="9" t="s">
        <v>5006</v>
      </c>
      <c r="AD1844" s="9"/>
      <c r="AE1844" s="20" t="str">
        <f>VLOOKUP(E1844,'FILIAIS PETZ'!A:Q,17,0)</f>
        <v>SP3</v>
      </c>
      <c r="AF1844" s="20" t="str">
        <f>VLOOKUP(E1844,'FILIAIS PETZ'!A:Q,3,0)</f>
        <v>FELICIO</v>
      </c>
      <c r="AG1844" s="20" t="str">
        <f>VLOOKUP(E1844,'FILIAIS PETZ'!A:Q,2,0)</f>
        <v>R3</v>
      </c>
      <c r="AH1844" s="75">
        <v>350</v>
      </c>
      <c r="AI1844" s="16" t="s">
        <v>10008</v>
      </c>
      <c r="AJ1844" s="43">
        <f>VLOOKUP(E1844,'FILIAIS PETZ'!$A$2:$K$2000,11,0)</f>
        <v>18328118012972</v>
      </c>
      <c r="AK1844" s="44">
        <v>18328118012972</v>
      </c>
    </row>
    <row r="1845" spans="1:37" s="14" customFormat="1" ht="15" customHeight="1" thickBot="1" x14ac:dyDescent="0.25">
      <c r="A1845" s="9">
        <v>867171</v>
      </c>
      <c r="B1845" s="18">
        <f>VLOOKUP(C1845,FORNECEDORES!D:E,2,0)</f>
        <v>32507</v>
      </c>
      <c r="C1845" s="19" t="str">
        <f>VLOOKUP(D1845,FORNECEDORES!A:D,4,0)</f>
        <v>10.237.839/0001-00</v>
      </c>
      <c r="D1845" s="13" t="s">
        <v>1753</v>
      </c>
      <c r="E1845" s="20" t="str">
        <f t="shared" si="117"/>
        <v>04 0017</v>
      </c>
      <c r="F1845" s="28" t="s">
        <v>8713</v>
      </c>
      <c r="G1845" s="21" t="str">
        <f>VLOOKUP(E1845,'FILIAIS PETZ'!A:E,5,0)</f>
        <v>PETZ CARREFOUR SAO CAETANO</v>
      </c>
      <c r="H1845" s="20" t="str">
        <f>VLOOKUP(E1845,'FILIAIS PETZ'!A:D,4,0)</f>
        <v>SCSU-SP</v>
      </c>
      <c r="I1845" s="46">
        <v>45359</v>
      </c>
      <c r="J1845" s="9">
        <v>867171</v>
      </c>
      <c r="K1845" s="9" t="s">
        <v>9035</v>
      </c>
      <c r="L1845" s="29" t="s">
        <v>10009</v>
      </c>
      <c r="M1845" s="46">
        <v>45371</v>
      </c>
      <c r="N1845" s="46">
        <v>45399</v>
      </c>
      <c r="O1845" s="46">
        <v>45376</v>
      </c>
      <c r="P1845" s="9" t="s">
        <v>4990</v>
      </c>
      <c r="Q1845" s="9" t="s">
        <v>5029</v>
      </c>
      <c r="R1845" s="9" t="s">
        <v>4991</v>
      </c>
      <c r="S1845" s="9" t="s">
        <v>4983</v>
      </c>
      <c r="T1845" s="9" t="s">
        <v>32</v>
      </c>
      <c r="U1845" s="9" t="s">
        <v>5048</v>
      </c>
      <c r="V1845" s="9" t="s">
        <v>5048</v>
      </c>
      <c r="W1845" s="9" t="s">
        <v>5021</v>
      </c>
      <c r="X1845" s="9" t="s">
        <v>4992</v>
      </c>
      <c r="Y1845" s="9" t="s">
        <v>4994</v>
      </c>
      <c r="Z1845" s="9" t="s">
        <v>4994</v>
      </c>
      <c r="AA1845" s="9" t="s">
        <v>5099</v>
      </c>
      <c r="AB1845" s="9" t="s">
        <v>5005</v>
      </c>
      <c r="AC1845" s="9" t="s">
        <v>4995</v>
      </c>
      <c r="AD1845" s="9"/>
      <c r="AE1845" s="20" t="str">
        <f>VLOOKUP(E1845,'FILIAIS PETZ'!A:Q,17,0)</f>
        <v>SP3</v>
      </c>
      <c r="AF1845" s="20" t="str">
        <f>VLOOKUP(E1845,'FILIAIS PETZ'!A:Q,3,0)</f>
        <v>FELICIO</v>
      </c>
      <c r="AG1845" s="20" t="str">
        <f>VLOOKUP(E1845,'FILIAIS PETZ'!A:Q,2,0)</f>
        <v>R3</v>
      </c>
      <c r="AH1845" s="75">
        <v>1650</v>
      </c>
      <c r="AI1845" s="16" t="s">
        <v>10010</v>
      </c>
      <c r="AJ1845" s="43">
        <f>VLOOKUP(E1845,'FILIAIS PETZ'!$A$2:$K$2000,11,0)</f>
        <v>18328118000532</v>
      </c>
      <c r="AK1845" s="44">
        <v>18328118000532</v>
      </c>
    </row>
    <row r="1846" spans="1:37" s="14" customFormat="1" ht="15" customHeight="1" thickBot="1" x14ac:dyDescent="0.25">
      <c r="A1846" s="9">
        <v>867172</v>
      </c>
      <c r="B1846" s="18">
        <f>VLOOKUP(C1846,FORNECEDORES!D:E,2,0)</f>
        <v>32507</v>
      </c>
      <c r="C1846" s="19" t="str">
        <f>VLOOKUP(D1846,FORNECEDORES!A:D,4,0)</f>
        <v>10.237.839/0001-00</v>
      </c>
      <c r="D1846" s="13" t="s">
        <v>1753</v>
      </c>
      <c r="E1846" s="20" t="str">
        <f t="shared" si="117"/>
        <v>04 0019</v>
      </c>
      <c r="F1846" s="28" t="s">
        <v>8977</v>
      </c>
      <c r="G1846" s="21" t="str">
        <f>VLOOKUP(E1846,'FILIAIS PETZ'!A:E,5,0)</f>
        <v>PETZ BUTANTA</v>
      </c>
      <c r="H1846" s="20" t="str">
        <f>VLOOKUP(E1846,'FILIAIS PETZ'!A:D,4,0)</f>
        <v>BTTA-SP</v>
      </c>
      <c r="I1846" s="46">
        <v>45359</v>
      </c>
      <c r="J1846" s="9">
        <v>867172</v>
      </c>
      <c r="K1846" s="9" t="s">
        <v>9035</v>
      </c>
      <c r="L1846" s="29" t="s">
        <v>10011</v>
      </c>
      <c r="M1846" s="46">
        <v>45371</v>
      </c>
      <c r="N1846" s="46">
        <v>45399</v>
      </c>
      <c r="O1846" s="46">
        <v>45376</v>
      </c>
      <c r="P1846" s="9" t="s">
        <v>4990</v>
      </c>
      <c r="Q1846" s="9" t="s">
        <v>5029</v>
      </c>
      <c r="R1846" s="9" t="s">
        <v>4991</v>
      </c>
      <c r="S1846" s="9" t="s">
        <v>4983</v>
      </c>
      <c r="T1846" s="9" t="s">
        <v>32</v>
      </c>
      <c r="U1846" s="9" t="s">
        <v>5048</v>
      </c>
      <c r="V1846" s="9" t="s">
        <v>5048</v>
      </c>
      <c r="W1846" s="9" t="s">
        <v>5021</v>
      </c>
      <c r="X1846" s="9" t="s">
        <v>4992</v>
      </c>
      <c r="Y1846" s="9" t="s">
        <v>4994</v>
      </c>
      <c r="Z1846" s="9" t="s">
        <v>4994</v>
      </c>
      <c r="AA1846" s="9" t="s">
        <v>5099</v>
      </c>
      <c r="AB1846" s="9" t="s">
        <v>5005</v>
      </c>
      <c r="AC1846" s="9" t="s">
        <v>4995</v>
      </c>
      <c r="AD1846" s="9"/>
      <c r="AE1846" s="20" t="str">
        <f>VLOOKUP(E1846,'FILIAIS PETZ'!A:Q,17,0)</f>
        <v>SP2</v>
      </c>
      <c r="AF1846" s="20" t="str">
        <f>VLOOKUP(E1846,'FILIAIS PETZ'!A:Q,3,0)</f>
        <v>FELICIO</v>
      </c>
      <c r="AG1846" s="20" t="str">
        <f>VLOOKUP(E1846,'FILIAIS PETZ'!A:Q,2,0)</f>
        <v>R3</v>
      </c>
      <c r="AH1846" s="75">
        <v>1100</v>
      </c>
      <c r="AI1846" s="16" t="s">
        <v>10012</v>
      </c>
      <c r="AJ1846" s="43">
        <f>VLOOKUP(E1846,'FILIAIS PETZ'!$A$2:$K$2000,11,0)</f>
        <v>18328118000885</v>
      </c>
      <c r="AK1846" s="44">
        <v>18328118000885</v>
      </c>
    </row>
    <row r="1847" spans="1:37" s="14" customFormat="1" ht="15" customHeight="1" thickBot="1" x14ac:dyDescent="0.25">
      <c r="A1847" s="9">
        <v>867174</v>
      </c>
      <c r="B1847" s="18">
        <f>VLOOKUP(C1847,FORNECEDORES!D:E,2,0)</f>
        <v>32507</v>
      </c>
      <c r="C1847" s="19" t="str">
        <f>VLOOKUP(D1847,FORNECEDORES!A:D,4,0)</f>
        <v>10.237.839/0001-00</v>
      </c>
      <c r="D1847" s="13" t="s">
        <v>1753</v>
      </c>
      <c r="E1847" s="20" t="str">
        <f t="shared" si="117"/>
        <v>04 0010</v>
      </c>
      <c r="F1847" s="28" t="s">
        <v>8983</v>
      </c>
      <c r="G1847" s="21" t="str">
        <f>VLOOKUP(E1847,'FILIAIS PETZ'!A:E,5,0)</f>
        <v>PETZ SANTA CECILIA</v>
      </c>
      <c r="H1847" s="20" t="str">
        <f>VLOOKUP(E1847,'FILIAIS PETZ'!A:D,4,0)</f>
        <v>STCE-SP</v>
      </c>
      <c r="I1847" s="46">
        <v>45359</v>
      </c>
      <c r="J1847" s="9">
        <v>867174</v>
      </c>
      <c r="K1847" s="9" t="s">
        <v>9035</v>
      </c>
      <c r="L1847" s="29" t="s">
        <v>10013</v>
      </c>
      <c r="M1847" s="46">
        <v>45371</v>
      </c>
      <c r="N1847" s="46">
        <v>45399</v>
      </c>
      <c r="O1847" s="46">
        <v>45376</v>
      </c>
      <c r="P1847" s="9" t="s">
        <v>4990</v>
      </c>
      <c r="Q1847" s="9" t="s">
        <v>5029</v>
      </c>
      <c r="R1847" s="9" t="s">
        <v>4991</v>
      </c>
      <c r="S1847" s="9" t="s">
        <v>4983</v>
      </c>
      <c r="T1847" s="9" t="s">
        <v>32</v>
      </c>
      <c r="U1847" s="9" t="s">
        <v>5048</v>
      </c>
      <c r="V1847" s="9" t="s">
        <v>5048</v>
      </c>
      <c r="W1847" s="9" t="s">
        <v>5021</v>
      </c>
      <c r="X1847" s="9" t="s">
        <v>4992</v>
      </c>
      <c r="Y1847" s="9" t="s">
        <v>4994</v>
      </c>
      <c r="Z1847" s="9" t="s">
        <v>4994</v>
      </c>
      <c r="AA1847" s="9" t="s">
        <v>5099</v>
      </c>
      <c r="AB1847" s="9" t="s">
        <v>5005</v>
      </c>
      <c r="AC1847" s="9" t="s">
        <v>4995</v>
      </c>
      <c r="AD1847" s="9"/>
      <c r="AE1847" s="20" t="str">
        <f>VLOOKUP(E1847,'FILIAIS PETZ'!A:Q,17,0)</f>
        <v>SP2</v>
      </c>
      <c r="AF1847" s="20" t="str">
        <f>VLOOKUP(E1847,'FILIAIS PETZ'!A:Q,3,0)</f>
        <v>FELICIO</v>
      </c>
      <c r="AG1847" s="20" t="str">
        <f>VLOOKUP(E1847,'FILIAIS PETZ'!A:Q,2,0)</f>
        <v>R3</v>
      </c>
      <c r="AH1847" s="75">
        <v>3600</v>
      </c>
      <c r="AI1847" s="16" t="s">
        <v>10014</v>
      </c>
      <c r="AJ1847" s="43">
        <f>VLOOKUP(E1847,'FILIAIS PETZ'!$A$2:$K$2000,11,0)</f>
        <v>18328118001938</v>
      </c>
      <c r="AK1847" s="44">
        <v>18328118001938</v>
      </c>
    </row>
    <row r="1848" spans="1:37" s="14" customFormat="1" ht="15" customHeight="1" thickBot="1" x14ac:dyDescent="0.25">
      <c r="A1848" s="9">
        <f t="shared" ref="A1848:A1860" si="118">J1848</f>
        <v>868402</v>
      </c>
      <c r="B1848" s="18">
        <f>VLOOKUP(C1848,FORNECEDORES!D:E,2,0)</f>
        <v>32507</v>
      </c>
      <c r="C1848" s="19" t="str">
        <f>VLOOKUP(D1848,FORNECEDORES!A:D,4,0)</f>
        <v>10.237.839/0001-00</v>
      </c>
      <c r="D1848" s="13" t="s">
        <v>1753</v>
      </c>
      <c r="E1848" s="20" t="str">
        <f t="shared" si="117"/>
        <v>04 0008</v>
      </c>
      <c r="F1848" s="28" t="s">
        <v>4937</v>
      </c>
      <c r="G1848" s="21" t="str">
        <f>VLOOKUP(E1848,'FILIAIS PETZ'!A:E,5,0)</f>
        <v>PETZ ALPHAVILLE</v>
      </c>
      <c r="H1848" s="20" t="str">
        <f>VLOOKUP(E1848,'FILIAIS PETZ'!A:D,4,0)</f>
        <v>ALPH-SP</v>
      </c>
      <c r="I1848" s="46">
        <v>45362</v>
      </c>
      <c r="J1848" s="9">
        <v>868402</v>
      </c>
      <c r="K1848" s="9" t="s">
        <v>5858</v>
      </c>
      <c r="L1848" s="29" t="s">
        <v>6396</v>
      </c>
      <c r="M1848" s="46">
        <v>45371</v>
      </c>
      <c r="N1848" s="46">
        <v>45392</v>
      </c>
      <c r="O1848" s="46">
        <v>45373</v>
      </c>
      <c r="P1848" s="29" t="s">
        <v>4990</v>
      </c>
      <c r="Q1848" s="9">
        <v>3</v>
      </c>
      <c r="R1848" s="9">
        <v>1</v>
      </c>
      <c r="S1848" s="9" t="s">
        <v>4983</v>
      </c>
      <c r="T1848" s="9" t="s">
        <v>32</v>
      </c>
      <c r="U1848" s="9">
        <v>11002</v>
      </c>
      <c r="V1848" s="9">
        <v>11002</v>
      </c>
      <c r="W1848" s="9" t="s">
        <v>5019</v>
      </c>
      <c r="X1848" s="9" t="s">
        <v>4992</v>
      </c>
      <c r="Y1848" s="9" t="s">
        <v>4994</v>
      </c>
      <c r="Z1848" s="9" t="s">
        <v>4994</v>
      </c>
      <c r="AA1848" s="9" t="s">
        <v>5099</v>
      </c>
      <c r="AB1848" s="9" t="s">
        <v>5005</v>
      </c>
      <c r="AC1848" s="9" t="s">
        <v>4995</v>
      </c>
      <c r="AD1848" s="29"/>
      <c r="AE1848" s="20" t="str">
        <f>VLOOKUP(E1848,'FILIAIS PETZ'!A:Q,17,0)</f>
        <v>SP7</v>
      </c>
      <c r="AF1848" s="20" t="str">
        <f>VLOOKUP(E1848,'FILIAIS PETZ'!A:Q,3,0)</f>
        <v>FELICIO</v>
      </c>
      <c r="AG1848" s="20" t="str">
        <f>VLOOKUP(E1848,'FILIAIS PETZ'!A:Q,2,0)</f>
        <v>R3</v>
      </c>
      <c r="AH1848" s="75">
        <v>2200</v>
      </c>
      <c r="AI1848" s="16" t="s">
        <v>6147</v>
      </c>
      <c r="AJ1848" s="43">
        <f>VLOOKUP(E1848,'FILIAIS PETZ'!$A$2:$K$2000,11,0)</f>
        <v>18328118001423</v>
      </c>
      <c r="AK1848" s="44">
        <f t="shared" ref="AK1848:AK1860" si="119">AJ1848</f>
        <v>18328118001423</v>
      </c>
    </row>
    <row r="1849" spans="1:37" s="14" customFormat="1" ht="15" customHeight="1" thickBot="1" x14ac:dyDescent="0.25">
      <c r="A1849" s="9">
        <f t="shared" si="118"/>
        <v>868404</v>
      </c>
      <c r="B1849" s="18">
        <f>VLOOKUP(C1849,FORNECEDORES!D:E,2,0)</f>
        <v>32507</v>
      </c>
      <c r="C1849" s="19" t="str">
        <f>VLOOKUP(D1849,FORNECEDORES!A:D,4,0)</f>
        <v>10.237.839/0001-00</v>
      </c>
      <c r="D1849" s="13" t="s">
        <v>1753</v>
      </c>
      <c r="E1849" s="20" t="str">
        <f t="shared" si="117"/>
        <v>04 0007</v>
      </c>
      <c r="F1849" s="28" t="s">
        <v>4950</v>
      </c>
      <c r="G1849" s="21" t="str">
        <f>VLOOKUP(E1849,'FILIAIS PETZ'!A:E,5,0)</f>
        <v>PETZ SOROCABA</v>
      </c>
      <c r="H1849" s="20" t="str">
        <f>VLOOKUP(E1849,'FILIAIS PETZ'!A:D,4,0)</f>
        <v>SCBA-SP</v>
      </c>
      <c r="I1849" s="46">
        <v>45362</v>
      </c>
      <c r="J1849" s="9">
        <v>868404</v>
      </c>
      <c r="K1849" s="9" t="s">
        <v>5858</v>
      </c>
      <c r="L1849" s="29" t="s">
        <v>6397</v>
      </c>
      <c r="M1849" s="46">
        <v>45371</v>
      </c>
      <c r="N1849" s="46">
        <v>45392</v>
      </c>
      <c r="O1849" s="46">
        <v>45373</v>
      </c>
      <c r="P1849" s="29" t="s">
        <v>4990</v>
      </c>
      <c r="Q1849" s="9">
        <v>3</v>
      </c>
      <c r="R1849" s="9">
        <v>1</v>
      </c>
      <c r="S1849" s="9" t="s">
        <v>4983</v>
      </c>
      <c r="T1849" s="9" t="s">
        <v>32</v>
      </c>
      <c r="U1849" s="9">
        <v>11002</v>
      </c>
      <c r="V1849" s="9">
        <v>11002</v>
      </c>
      <c r="W1849" s="9" t="s">
        <v>5019</v>
      </c>
      <c r="X1849" s="9" t="s">
        <v>4992</v>
      </c>
      <c r="Y1849" s="9" t="s">
        <v>4994</v>
      </c>
      <c r="Z1849" s="9" t="s">
        <v>4994</v>
      </c>
      <c r="AA1849" s="9" t="s">
        <v>5099</v>
      </c>
      <c r="AB1849" s="9" t="s">
        <v>5005</v>
      </c>
      <c r="AC1849" s="9" t="s">
        <v>4995</v>
      </c>
      <c r="AD1849" s="29"/>
      <c r="AE1849" s="20" t="str">
        <f>VLOOKUP(E1849,'FILIAIS PETZ'!A:Q,17,0)</f>
        <v>SP7</v>
      </c>
      <c r="AF1849" s="20" t="str">
        <f>VLOOKUP(E1849,'FILIAIS PETZ'!A:Q,3,0)</f>
        <v>FELICIO</v>
      </c>
      <c r="AG1849" s="20" t="str">
        <f>VLOOKUP(E1849,'FILIAIS PETZ'!A:Q,2,0)</f>
        <v>R3</v>
      </c>
      <c r="AH1849" s="75">
        <v>3950</v>
      </c>
      <c r="AI1849" s="16" t="s">
        <v>6149</v>
      </c>
      <c r="AJ1849" s="43">
        <f>VLOOKUP(E1849,'FILIAIS PETZ'!$A$2:$K$2000,11,0)</f>
        <v>18328118001695</v>
      </c>
      <c r="AK1849" s="44">
        <f t="shared" si="119"/>
        <v>18328118001695</v>
      </c>
    </row>
    <row r="1850" spans="1:37" s="14" customFormat="1" ht="15" customHeight="1" thickBot="1" x14ac:dyDescent="0.25">
      <c r="A1850" s="9">
        <f t="shared" si="118"/>
        <v>868405</v>
      </c>
      <c r="B1850" s="18">
        <f>VLOOKUP(C1850,FORNECEDORES!D:E,2,0)</f>
        <v>32507</v>
      </c>
      <c r="C1850" s="19" t="str">
        <f>VLOOKUP(D1850,FORNECEDORES!A:D,4,0)</f>
        <v>10.237.839/0001-00</v>
      </c>
      <c r="D1850" s="13" t="s">
        <v>1753</v>
      </c>
      <c r="E1850" s="20" t="str">
        <f t="shared" si="117"/>
        <v>04 0032</v>
      </c>
      <c r="F1850" s="28" t="s">
        <v>4951</v>
      </c>
      <c r="G1850" s="21" t="str">
        <f>VLOOKUP(E1850,'FILIAIS PETZ'!A:E,5,0)</f>
        <v>PETZ JAGUARE</v>
      </c>
      <c r="H1850" s="20" t="str">
        <f>VLOOKUP(E1850,'FILIAIS PETZ'!A:D,4,0)</f>
        <v>JGRE-SP</v>
      </c>
      <c r="I1850" s="46">
        <v>45362</v>
      </c>
      <c r="J1850" s="9">
        <v>868405</v>
      </c>
      <c r="K1850" s="9" t="s">
        <v>5858</v>
      </c>
      <c r="L1850" s="29" t="s">
        <v>6398</v>
      </c>
      <c r="M1850" s="46">
        <v>45371</v>
      </c>
      <c r="N1850" s="46">
        <v>45392</v>
      </c>
      <c r="O1850" s="46">
        <v>45373</v>
      </c>
      <c r="P1850" s="29" t="s">
        <v>4990</v>
      </c>
      <c r="Q1850" s="9">
        <v>3</v>
      </c>
      <c r="R1850" s="9">
        <v>1</v>
      </c>
      <c r="S1850" s="9" t="s">
        <v>4983</v>
      </c>
      <c r="T1850" s="9" t="s">
        <v>32</v>
      </c>
      <c r="U1850" s="9">
        <v>11002</v>
      </c>
      <c r="V1850" s="9">
        <v>11002</v>
      </c>
      <c r="W1850" s="9" t="s">
        <v>5019</v>
      </c>
      <c r="X1850" s="9" t="s">
        <v>4992</v>
      </c>
      <c r="Y1850" s="9" t="s">
        <v>4994</v>
      </c>
      <c r="Z1850" s="9" t="s">
        <v>4994</v>
      </c>
      <c r="AA1850" s="9" t="s">
        <v>5099</v>
      </c>
      <c r="AB1850" s="9" t="s">
        <v>5005</v>
      </c>
      <c r="AC1850" s="9" t="s">
        <v>4995</v>
      </c>
      <c r="AD1850" s="29"/>
      <c r="AE1850" s="20" t="str">
        <f>VLOOKUP(E1850,'FILIAIS PETZ'!A:Q,17,0)</f>
        <v>SP7</v>
      </c>
      <c r="AF1850" s="20" t="str">
        <f>VLOOKUP(E1850,'FILIAIS PETZ'!A:Q,3,0)</f>
        <v>FELICIO</v>
      </c>
      <c r="AG1850" s="20" t="str">
        <f>VLOOKUP(E1850,'FILIAIS PETZ'!A:Q,2,0)</f>
        <v>R3</v>
      </c>
      <c r="AH1850" s="75">
        <v>2200</v>
      </c>
      <c r="AI1850" s="16" t="s">
        <v>6147</v>
      </c>
      <c r="AJ1850" s="43">
        <f>VLOOKUP(E1850,'FILIAIS PETZ'!$A$2:$K$2000,11,0)</f>
        <v>18328118003205</v>
      </c>
      <c r="AK1850" s="44">
        <f t="shared" si="119"/>
        <v>18328118003205</v>
      </c>
    </row>
    <row r="1851" spans="1:37" s="14" customFormat="1" ht="15" customHeight="1" thickBot="1" x14ac:dyDescent="0.25">
      <c r="A1851" s="9">
        <f t="shared" si="118"/>
        <v>869110</v>
      </c>
      <c r="B1851" s="18">
        <f>VLOOKUP(C1851,FORNECEDORES!D:E,2,0)</f>
        <v>49973</v>
      </c>
      <c r="C1851" s="19" t="str">
        <f>VLOOKUP(D1851,FORNECEDORES!A:D,4,0)</f>
        <v>30.827.985/0001-94</v>
      </c>
      <c r="D1851" s="13" t="s">
        <v>2744</v>
      </c>
      <c r="E1851" s="20" t="str">
        <f t="shared" si="117"/>
        <v>04 0248</v>
      </c>
      <c r="F1851" s="28" t="s">
        <v>5848</v>
      </c>
      <c r="G1851" s="21" t="str">
        <f>VLOOKUP(E1851,'FILIAIS PETZ'!A:E,5,0)</f>
        <v>PETZ DIVINÓPOLIS</v>
      </c>
      <c r="H1851" s="20" t="str">
        <f>VLOOKUP(E1851,'FILIAIS PETZ'!A:D,4,0)</f>
        <v>DVNP-MG</v>
      </c>
      <c r="I1851" s="46">
        <v>45362</v>
      </c>
      <c r="J1851" s="9">
        <v>869110</v>
      </c>
      <c r="K1851" s="9" t="s">
        <v>5858</v>
      </c>
      <c r="L1851" s="29" t="s">
        <v>7093</v>
      </c>
      <c r="M1851" s="46">
        <v>45401</v>
      </c>
      <c r="N1851" s="46">
        <v>45427</v>
      </c>
      <c r="O1851" s="46">
        <v>45406</v>
      </c>
      <c r="P1851" s="29" t="s">
        <v>4990</v>
      </c>
      <c r="Q1851" s="9">
        <v>3</v>
      </c>
      <c r="R1851" s="9">
        <v>1</v>
      </c>
      <c r="S1851" s="9">
        <v>8</v>
      </c>
      <c r="T1851" s="9" t="s">
        <v>32</v>
      </c>
      <c r="U1851" s="9">
        <v>11002</v>
      </c>
      <c r="V1851" s="9">
        <v>11002</v>
      </c>
      <c r="W1851" s="9" t="s">
        <v>5039</v>
      </c>
      <c r="X1851" s="9" t="s">
        <v>4996</v>
      </c>
      <c r="Y1851" s="10" t="s">
        <v>4993</v>
      </c>
      <c r="Z1851" s="10" t="s">
        <v>4993</v>
      </c>
      <c r="AA1851" s="10" t="s">
        <v>5103</v>
      </c>
      <c r="AB1851" s="10" t="s">
        <v>12941</v>
      </c>
      <c r="AC1851" s="9" t="s">
        <v>5006</v>
      </c>
      <c r="AD1851" s="29"/>
      <c r="AE1851" s="20" t="str">
        <f>VLOOKUP(E1851,'FILIAIS PETZ'!A:Q,17,0)</f>
        <v>MG-2</v>
      </c>
      <c r="AF1851" s="20" t="str">
        <f>VLOOKUP(E1851,'FILIAIS PETZ'!A:Q,3,0)</f>
        <v>FELICIO</v>
      </c>
      <c r="AG1851" s="20" t="str">
        <f>VLOOKUP(E1851,'FILIAIS PETZ'!A:Q,2,0)</f>
        <v>R3</v>
      </c>
      <c r="AH1851" s="75">
        <v>11333.5</v>
      </c>
      <c r="AI1851" s="16" t="s">
        <v>6163</v>
      </c>
      <c r="AJ1851" s="43" t="str">
        <f>VLOOKUP(E1851,'FILIAIS PETZ'!$A$2:$K$2000,11,0)</f>
        <v>18.328.118/0246-36</v>
      </c>
      <c r="AK1851" s="44" t="str">
        <f t="shared" si="119"/>
        <v>18.328.118/0246-36</v>
      </c>
    </row>
    <row r="1852" spans="1:37" s="14" customFormat="1" ht="15" customHeight="1" thickBot="1" x14ac:dyDescent="0.25">
      <c r="A1852" s="9">
        <f t="shared" si="118"/>
        <v>869438</v>
      </c>
      <c r="B1852" s="18">
        <f>VLOOKUP(C1852,FORNECEDORES!D:E,2,0)</f>
        <v>379168</v>
      </c>
      <c r="C1852" s="19" t="str">
        <f>VLOOKUP(D1852,FORNECEDORES!A:D,4,0)</f>
        <v>84.531.557/0001-49</v>
      </c>
      <c r="D1852" s="13" t="s">
        <v>4090</v>
      </c>
      <c r="E1852" s="20" t="str">
        <f t="shared" si="117"/>
        <v>04 0146</v>
      </c>
      <c r="F1852" s="28" t="s">
        <v>4947</v>
      </c>
      <c r="G1852" s="21" t="str">
        <f>VLOOKUP(E1852,'FILIAIS PETZ'!A:E,5,0)</f>
        <v>PETZ DJALMA BATISTA</v>
      </c>
      <c r="H1852" s="20" t="str">
        <f>VLOOKUP(E1852,'FILIAIS PETZ'!A:D,4,0)</f>
        <v>DJBA-AM</v>
      </c>
      <c r="I1852" s="46">
        <v>45362</v>
      </c>
      <c r="J1852" s="9">
        <v>869438</v>
      </c>
      <c r="K1852" s="9" t="s">
        <v>5858</v>
      </c>
      <c r="L1852" s="29" t="s">
        <v>6194</v>
      </c>
      <c r="M1852" s="46">
        <v>45363</v>
      </c>
      <c r="N1852" s="46">
        <v>45385</v>
      </c>
      <c r="O1852" s="46">
        <v>45364</v>
      </c>
      <c r="P1852" s="29" t="s">
        <v>4990</v>
      </c>
      <c r="Q1852" s="9">
        <v>3</v>
      </c>
      <c r="R1852" s="9">
        <v>1</v>
      </c>
      <c r="S1852" s="9">
        <v>8</v>
      </c>
      <c r="T1852" s="9" t="s">
        <v>32</v>
      </c>
      <c r="U1852" s="9">
        <v>11002</v>
      </c>
      <c r="V1852" s="9">
        <v>11002</v>
      </c>
      <c r="W1852" s="9" t="s">
        <v>5039</v>
      </c>
      <c r="X1852" s="9" t="s">
        <v>4985</v>
      </c>
      <c r="Y1852" s="9" t="s">
        <v>4993</v>
      </c>
      <c r="Z1852" s="9" t="s">
        <v>4993</v>
      </c>
      <c r="AA1852" s="9" t="s">
        <v>4989</v>
      </c>
      <c r="AB1852" s="9" t="s">
        <v>12941</v>
      </c>
      <c r="AC1852" s="9" t="s">
        <v>5006</v>
      </c>
      <c r="AD1852" s="29"/>
      <c r="AE1852" s="20" t="str">
        <f>VLOOKUP(E1852,'FILIAIS PETZ'!A:Q,17,0)</f>
        <v>CO-3</v>
      </c>
      <c r="AF1852" s="20" t="str">
        <f>VLOOKUP(E1852,'FILIAIS PETZ'!A:Q,3,0)</f>
        <v>FELICIO</v>
      </c>
      <c r="AG1852" s="20" t="str">
        <f>VLOOKUP(E1852,'FILIAIS PETZ'!A:Q,2,0)</f>
        <v>R3</v>
      </c>
      <c r="AH1852" s="75">
        <v>600</v>
      </c>
      <c r="AI1852" s="16" t="s">
        <v>6165</v>
      </c>
      <c r="AJ1852" s="43">
        <f>VLOOKUP(E1852,'FILIAIS PETZ'!$A$2:$K$2000,11,0)</f>
        <v>18328118013782</v>
      </c>
      <c r="AK1852" s="44">
        <f t="shared" si="119"/>
        <v>18328118013782</v>
      </c>
    </row>
    <row r="1853" spans="1:37" s="14" customFormat="1" ht="15" customHeight="1" thickBot="1" x14ac:dyDescent="0.25">
      <c r="A1853" s="9">
        <f t="shared" si="118"/>
        <v>869123</v>
      </c>
      <c r="B1853" s="18">
        <f>VLOOKUP(C1853,FORNECEDORES!D:E,2,0)</f>
        <v>514588</v>
      </c>
      <c r="C1853" s="19" t="str">
        <f>VLOOKUP(D1853,FORNECEDORES!A:D,4,0)</f>
        <v>48.058.074/0001-05</v>
      </c>
      <c r="D1853" s="13" t="s">
        <v>4338</v>
      </c>
      <c r="E1853" s="20" t="str">
        <f t="shared" si="117"/>
        <v>04 0244</v>
      </c>
      <c r="F1853" s="28" t="s">
        <v>4957</v>
      </c>
      <c r="G1853" s="21" t="str">
        <f>VLOOKUP(E1853,'FILIAIS PETZ'!A:E,5,0)</f>
        <v>PETZ GOVERNADOR VALADARES</v>
      </c>
      <c r="H1853" s="20" t="str">
        <f>VLOOKUP(E1853,'FILIAIS PETZ'!A:D,4,0)</f>
        <v>GVLD-MG</v>
      </c>
      <c r="I1853" s="46">
        <v>45363</v>
      </c>
      <c r="J1853" s="9">
        <v>869123</v>
      </c>
      <c r="K1853" s="9" t="s">
        <v>5858</v>
      </c>
      <c r="L1853" s="29" t="s">
        <v>6174</v>
      </c>
      <c r="M1853" s="46">
        <v>45363</v>
      </c>
      <c r="N1853" s="46">
        <v>45385</v>
      </c>
      <c r="O1853" s="46">
        <v>45364</v>
      </c>
      <c r="P1853" s="29" t="s">
        <v>4990</v>
      </c>
      <c r="Q1853" s="9">
        <v>3</v>
      </c>
      <c r="R1853" s="9">
        <v>1</v>
      </c>
      <c r="S1853" s="9">
        <v>8</v>
      </c>
      <c r="T1853" s="9" t="s">
        <v>32</v>
      </c>
      <c r="U1853" s="9">
        <v>11002</v>
      </c>
      <c r="V1853" s="9">
        <v>11002</v>
      </c>
      <c r="W1853" s="9" t="s">
        <v>5039</v>
      </c>
      <c r="X1853" s="9" t="s">
        <v>4996</v>
      </c>
      <c r="Y1853" s="10" t="s">
        <v>4993</v>
      </c>
      <c r="Z1853" s="9" t="s">
        <v>4993</v>
      </c>
      <c r="AA1853" s="9" t="s">
        <v>5101</v>
      </c>
      <c r="AB1853" s="10" t="s">
        <v>12941</v>
      </c>
      <c r="AC1853" s="9" t="s">
        <v>5006</v>
      </c>
      <c r="AD1853" s="29"/>
      <c r="AE1853" s="20" t="str">
        <f>VLOOKUP(E1853,'FILIAIS PETZ'!A:Q,17,0)</f>
        <v>MG-2</v>
      </c>
      <c r="AF1853" s="20" t="str">
        <f>VLOOKUP(E1853,'FILIAIS PETZ'!A:Q,3,0)</f>
        <v>FELICIO</v>
      </c>
      <c r="AG1853" s="20" t="str">
        <f>VLOOKUP(E1853,'FILIAIS PETZ'!A:Q,2,0)</f>
        <v>R3</v>
      </c>
      <c r="AH1853" s="75">
        <v>518.1</v>
      </c>
      <c r="AI1853" s="16" t="s">
        <v>6164</v>
      </c>
      <c r="AJ1853" s="43" t="str">
        <f>VLOOKUP(E1853,'FILIAIS PETZ'!$A$2:$K$2000,11,0)</f>
        <v>18.328.118/0231-50</v>
      </c>
      <c r="AK1853" s="44" t="str">
        <f t="shared" si="119"/>
        <v>18.328.118/0231-50</v>
      </c>
    </row>
    <row r="1854" spans="1:37" s="14" customFormat="1" ht="15" customHeight="1" thickBot="1" x14ac:dyDescent="0.25">
      <c r="A1854" s="9">
        <f t="shared" si="118"/>
        <v>869457</v>
      </c>
      <c r="B1854" s="18">
        <f>VLOOKUP(C1854,FORNECEDORES!D:E,2,0)</f>
        <v>755572</v>
      </c>
      <c r="C1854" s="19" t="str">
        <f>VLOOKUP(D1854,FORNECEDORES!A:D,4,0)</f>
        <v>53.795.002/0001-80</v>
      </c>
      <c r="D1854" s="13" t="s">
        <v>5850</v>
      </c>
      <c r="E1854" s="20" t="str">
        <f t="shared" si="117"/>
        <v>04 0015</v>
      </c>
      <c r="F1854" s="28" t="s">
        <v>4971</v>
      </c>
      <c r="G1854" s="21" t="str">
        <f>VLOOKUP(E1854,'FILIAIS PETZ'!A:E,5,0)</f>
        <v>PETZ BRASILIA SIA</v>
      </c>
      <c r="H1854" s="20" t="str">
        <f>VLOOKUP(E1854,'FILIAIS PETZ'!A:D,4,0)</f>
        <v>BSIA-DF</v>
      </c>
      <c r="I1854" s="46">
        <v>45363</v>
      </c>
      <c r="J1854" s="9">
        <v>869457</v>
      </c>
      <c r="K1854" s="9" t="s">
        <v>5858</v>
      </c>
      <c r="L1854" s="29" t="s">
        <v>6779</v>
      </c>
      <c r="M1854" s="46">
        <v>45364</v>
      </c>
      <c r="N1854" s="46">
        <v>45406</v>
      </c>
      <c r="O1854" s="46">
        <v>45393</v>
      </c>
      <c r="P1854" s="29" t="s">
        <v>4990</v>
      </c>
      <c r="Q1854" s="9">
        <v>3</v>
      </c>
      <c r="R1854" s="9">
        <v>1</v>
      </c>
      <c r="S1854" s="9">
        <v>8</v>
      </c>
      <c r="T1854" s="9" t="s">
        <v>32</v>
      </c>
      <c r="U1854" s="9">
        <v>11002</v>
      </c>
      <c r="V1854" s="9">
        <v>11002</v>
      </c>
      <c r="W1854" s="9" t="s">
        <v>5039</v>
      </c>
      <c r="X1854" s="9" t="s">
        <v>5016</v>
      </c>
      <c r="Y1854" s="10" t="s">
        <v>4993</v>
      </c>
      <c r="Z1854" s="10" t="s">
        <v>4993</v>
      </c>
      <c r="AA1854" s="10" t="s">
        <v>5103</v>
      </c>
      <c r="AB1854" s="10" t="s">
        <v>12941</v>
      </c>
      <c r="AC1854" s="9" t="s">
        <v>5006</v>
      </c>
      <c r="AD1854" s="29"/>
      <c r="AE1854" s="20" t="str">
        <f>VLOOKUP(E1854,'FILIAIS PETZ'!A:Q,17,0)</f>
        <v>CO-2</v>
      </c>
      <c r="AF1854" s="20" t="str">
        <f>VLOOKUP(E1854,'FILIAIS PETZ'!A:Q,3,0)</f>
        <v>FELICIO</v>
      </c>
      <c r="AG1854" s="20" t="str">
        <f>VLOOKUP(E1854,'FILIAIS PETZ'!A:Q,2,0)</f>
        <v>R3</v>
      </c>
      <c r="AH1854" s="75">
        <v>6000</v>
      </c>
      <c r="AI1854" s="16" t="s">
        <v>6166</v>
      </c>
      <c r="AJ1854" s="43">
        <f>VLOOKUP(E1854,'FILIAIS PETZ'!$A$2:$K$2000,11,0)</f>
        <v>18328118000451</v>
      </c>
      <c r="AK1854" s="44">
        <f t="shared" si="119"/>
        <v>18328118000451</v>
      </c>
    </row>
    <row r="1855" spans="1:37" s="14" customFormat="1" ht="15" customHeight="1" thickBot="1" x14ac:dyDescent="0.25">
      <c r="A1855" s="9">
        <f t="shared" si="118"/>
        <v>869464</v>
      </c>
      <c r="B1855" s="18">
        <f>VLOOKUP(C1855,FORNECEDORES!D:E,2,0)</f>
        <v>101546</v>
      </c>
      <c r="C1855" s="19" t="str">
        <f>VLOOKUP(D1855,FORNECEDORES!A:D,4,0)</f>
        <v>34.454.477/0001-69</v>
      </c>
      <c r="D1855" s="13" t="s">
        <v>2911</v>
      </c>
      <c r="E1855" s="20" t="str">
        <f t="shared" si="117"/>
        <v>04 0251</v>
      </c>
      <c r="F1855" s="28" t="s">
        <v>5729</v>
      </c>
      <c r="G1855" s="21" t="str">
        <f>VLOOKUP(E1855,'FILIAIS PETZ'!A:E,5,0)</f>
        <v>PETZ BARREIRO</v>
      </c>
      <c r="H1855" s="20" t="str">
        <f>VLOOKUP(E1855,'FILIAIS PETZ'!A:D,4,0)</f>
        <v>BARR-MG</v>
      </c>
      <c r="I1855" s="46">
        <v>45363</v>
      </c>
      <c r="J1855" s="9">
        <v>869464</v>
      </c>
      <c r="K1855" s="9" t="s">
        <v>5858</v>
      </c>
      <c r="L1855" s="29" t="s">
        <v>6384</v>
      </c>
      <c r="M1855" s="46">
        <v>45370</v>
      </c>
      <c r="N1855" s="46">
        <v>45392</v>
      </c>
      <c r="O1855" s="46">
        <v>45373</v>
      </c>
      <c r="P1855" s="29" t="s">
        <v>4990</v>
      </c>
      <c r="Q1855" s="9">
        <v>3</v>
      </c>
      <c r="R1855" s="9">
        <v>1</v>
      </c>
      <c r="S1855" s="9">
        <v>8</v>
      </c>
      <c r="T1855" s="9" t="s">
        <v>32</v>
      </c>
      <c r="U1855" s="9">
        <v>11002</v>
      </c>
      <c r="V1855" s="9">
        <v>11002</v>
      </c>
      <c r="W1855" s="9" t="s">
        <v>5019</v>
      </c>
      <c r="X1855" s="9" t="s">
        <v>4992</v>
      </c>
      <c r="Y1855" s="10" t="s">
        <v>4980</v>
      </c>
      <c r="Z1855" s="10" t="s">
        <v>4980</v>
      </c>
      <c r="AA1855" s="10" t="s">
        <v>4992</v>
      </c>
      <c r="AB1855" s="10" t="s">
        <v>5066</v>
      </c>
      <c r="AC1855" s="9" t="s">
        <v>5006</v>
      </c>
      <c r="AD1855" s="29"/>
      <c r="AE1855" s="20" t="str">
        <f>VLOOKUP(E1855,'FILIAIS PETZ'!A:Q,17,0)</f>
        <v>MG-2</v>
      </c>
      <c r="AF1855" s="20" t="str">
        <f>VLOOKUP(E1855,'FILIAIS PETZ'!A:Q,3,0)</f>
        <v>FELICIO</v>
      </c>
      <c r="AG1855" s="20" t="str">
        <f>VLOOKUP(E1855,'FILIAIS PETZ'!A:Q,2,0)</f>
        <v>R3</v>
      </c>
      <c r="AH1855" s="75">
        <v>800</v>
      </c>
      <c r="AI1855" s="16" t="s">
        <v>6116</v>
      </c>
      <c r="AJ1855" s="43">
        <f>VLOOKUP(E1855,'FILIAIS PETZ'!$A$2:$K$2000,11,0)</f>
        <v>18328118022420</v>
      </c>
      <c r="AK1855" s="44">
        <f t="shared" si="119"/>
        <v>18328118022420</v>
      </c>
    </row>
    <row r="1856" spans="1:37" s="14" customFormat="1" ht="15" customHeight="1" thickBot="1" x14ac:dyDescent="0.25">
      <c r="A1856" s="9">
        <f t="shared" si="118"/>
        <v>869466</v>
      </c>
      <c r="B1856" s="18">
        <f>VLOOKUP(C1856,FORNECEDORES!D:E,2,0)</f>
        <v>101546</v>
      </c>
      <c r="C1856" s="19" t="str">
        <f>VLOOKUP(D1856,FORNECEDORES!A:D,4,0)</f>
        <v>34.454.477/0001-69</v>
      </c>
      <c r="D1856" s="13" t="s">
        <v>2911</v>
      </c>
      <c r="E1856" s="20" t="str">
        <f t="shared" si="117"/>
        <v>04 0248</v>
      </c>
      <c r="F1856" s="28" t="s">
        <v>5848</v>
      </c>
      <c r="G1856" s="21" t="str">
        <f>VLOOKUP(E1856,'FILIAIS PETZ'!A:E,5,0)</f>
        <v>PETZ DIVINÓPOLIS</v>
      </c>
      <c r="H1856" s="20" t="str">
        <f>VLOOKUP(E1856,'FILIAIS PETZ'!A:D,4,0)</f>
        <v>DVNP-MG</v>
      </c>
      <c r="I1856" s="46">
        <v>45363</v>
      </c>
      <c r="J1856" s="9">
        <v>869466</v>
      </c>
      <c r="K1856" s="9" t="s">
        <v>5858</v>
      </c>
      <c r="L1856" s="29" t="s">
        <v>6385</v>
      </c>
      <c r="M1856" s="46">
        <v>45370</v>
      </c>
      <c r="N1856" s="46">
        <v>45392</v>
      </c>
      <c r="O1856" s="46">
        <v>45373</v>
      </c>
      <c r="P1856" s="29" t="s">
        <v>4990</v>
      </c>
      <c r="Q1856" s="9">
        <v>3</v>
      </c>
      <c r="R1856" s="9">
        <v>1</v>
      </c>
      <c r="S1856" s="9">
        <v>8</v>
      </c>
      <c r="T1856" s="9" t="s">
        <v>32</v>
      </c>
      <c r="U1856" s="9">
        <v>11002</v>
      </c>
      <c r="V1856" s="9">
        <v>11002</v>
      </c>
      <c r="W1856" s="9" t="s">
        <v>5019</v>
      </c>
      <c r="X1856" s="9" t="s">
        <v>4992</v>
      </c>
      <c r="Y1856" s="10" t="s">
        <v>4980</v>
      </c>
      <c r="Z1856" s="10" t="s">
        <v>4980</v>
      </c>
      <c r="AA1856" s="10" t="s">
        <v>4992</v>
      </c>
      <c r="AB1856" s="10" t="s">
        <v>5066</v>
      </c>
      <c r="AC1856" s="9" t="s">
        <v>5006</v>
      </c>
      <c r="AD1856" s="29"/>
      <c r="AE1856" s="20" t="str">
        <f>VLOOKUP(E1856,'FILIAIS PETZ'!A:Q,17,0)</f>
        <v>MG-2</v>
      </c>
      <c r="AF1856" s="20" t="str">
        <f>VLOOKUP(E1856,'FILIAIS PETZ'!A:Q,3,0)</f>
        <v>FELICIO</v>
      </c>
      <c r="AG1856" s="20" t="str">
        <f>VLOOKUP(E1856,'FILIAIS PETZ'!A:Q,2,0)</f>
        <v>R3</v>
      </c>
      <c r="AH1856" s="75">
        <v>800</v>
      </c>
      <c r="AI1856" s="16" t="s">
        <v>6116</v>
      </c>
      <c r="AJ1856" s="43" t="str">
        <f>VLOOKUP(E1856,'FILIAIS PETZ'!$A$2:$K$2000,11,0)</f>
        <v>18.328.118/0246-36</v>
      </c>
      <c r="AK1856" s="44" t="str">
        <f t="shared" si="119"/>
        <v>18.328.118/0246-36</v>
      </c>
    </row>
    <row r="1857" spans="1:37" s="14" customFormat="1" ht="15" customHeight="1" thickBot="1" x14ac:dyDescent="0.25">
      <c r="A1857" s="9">
        <f t="shared" si="118"/>
        <v>869469</v>
      </c>
      <c r="B1857" s="18">
        <f>VLOOKUP(C1857,FORNECEDORES!D:E,2,0)</f>
        <v>101546</v>
      </c>
      <c r="C1857" s="19" t="str">
        <f>VLOOKUP(D1857,FORNECEDORES!A:D,4,0)</f>
        <v>34.454.477/0001-69</v>
      </c>
      <c r="D1857" s="13" t="s">
        <v>2911</v>
      </c>
      <c r="E1857" s="20" t="str">
        <f t="shared" si="117"/>
        <v>04 0238</v>
      </c>
      <c r="F1857" s="28" t="s">
        <v>5730</v>
      </c>
      <c r="G1857" s="21" t="str">
        <f>VLOOKUP(E1857,'FILIAIS PETZ'!A:E,5,0)</f>
        <v>PETZ SILVIANO BRANDÃO</v>
      </c>
      <c r="H1857" s="20" t="str">
        <f>VLOOKUP(E1857,'FILIAIS PETZ'!A:D,4,0)</f>
        <v>SVBD-MG</v>
      </c>
      <c r="I1857" s="46">
        <v>45363</v>
      </c>
      <c r="J1857" s="9">
        <v>869469</v>
      </c>
      <c r="K1857" s="9" t="s">
        <v>5858</v>
      </c>
      <c r="L1857" s="29" t="s">
        <v>6190</v>
      </c>
      <c r="M1857" s="46">
        <v>45364</v>
      </c>
      <c r="N1857" s="46">
        <v>45385</v>
      </c>
      <c r="O1857" s="46">
        <v>45364</v>
      </c>
      <c r="P1857" s="29" t="s">
        <v>4990</v>
      </c>
      <c r="Q1857" s="9">
        <v>3</v>
      </c>
      <c r="R1857" s="9">
        <v>1</v>
      </c>
      <c r="S1857" s="9">
        <v>8</v>
      </c>
      <c r="T1857" s="9" t="s">
        <v>32</v>
      </c>
      <c r="U1857" s="9">
        <v>11002</v>
      </c>
      <c r="V1857" s="9">
        <v>11002</v>
      </c>
      <c r="W1857" s="9" t="s">
        <v>5019</v>
      </c>
      <c r="X1857" s="9" t="s">
        <v>4992</v>
      </c>
      <c r="Y1857" s="10" t="s">
        <v>4980</v>
      </c>
      <c r="Z1857" s="10" t="s">
        <v>4980</v>
      </c>
      <c r="AA1857" s="10" t="s">
        <v>4992</v>
      </c>
      <c r="AB1857" s="10" t="s">
        <v>5066</v>
      </c>
      <c r="AC1857" s="9" t="s">
        <v>5006</v>
      </c>
      <c r="AD1857" s="29"/>
      <c r="AE1857" s="20" t="str">
        <f>VLOOKUP(E1857,'FILIAIS PETZ'!A:Q,17,0)</f>
        <v>MG-2</v>
      </c>
      <c r="AF1857" s="20" t="str">
        <f>VLOOKUP(E1857,'FILIAIS PETZ'!A:Q,3,0)</f>
        <v>FELICIO</v>
      </c>
      <c r="AG1857" s="20" t="str">
        <f>VLOOKUP(E1857,'FILIAIS PETZ'!A:Q,2,0)</f>
        <v>R3</v>
      </c>
      <c r="AH1857" s="75">
        <v>800</v>
      </c>
      <c r="AI1857" s="16" t="s">
        <v>6116</v>
      </c>
      <c r="AJ1857" s="43">
        <f>VLOOKUP(E1857,'FILIAIS PETZ'!$A$2:$K$2000,11,0)</f>
        <v>18328118022188</v>
      </c>
      <c r="AK1857" s="44">
        <f t="shared" si="119"/>
        <v>18328118022188</v>
      </c>
    </row>
    <row r="1858" spans="1:37" s="14" customFormat="1" ht="15" customHeight="1" thickBot="1" x14ac:dyDescent="0.25">
      <c r="A1858" s="9">
        <f t="shared" si="118"/>
        <v>869474</v>
      </c>
      <c r="B1858" s="18">
        <f>VLOOKUP(C1858,FORNECEDORES!D:E,2,0)</f>
        <v>369929</v>
      </c>
      <c r="C1858" s="19" t="str">
        <f>VLOOKUP(D1858,FORNECEDORES!A:D,4,0)</f>
        <v>47.878.282/0001-98</v>
      </c>
      <c r="D1858" s="13" t="s">
        <v>5984</v>
      </c>
      <c r="E1858" s="20" t="str">
        <f t="shared" si="117"/>
        <v>04 0040</v>
      </c>
      <c r="F1858" s="28" t="s">
        <v>4943</v>
      </c>
      <c r="G1858" s="21" t="str">
        <f>VLOOKUP(E1858,'FILIAIS PETZ'!A:E,5,0)</f>
        <v>PETZ NOSSA SENHORA DO CARMO</v>
      </c>
      <c r="H1858" s="20" t="str">
        <f>VLOOKUP(E1858,'FILIAIS PETZ'!A:D,4,0)</f>
        <v>NSCA-MG</v>
      </c>
      <c r="I1858" s="46">
        <v>45363</v>
      </c>
      <c r="J1858" s="9">
        <v>869474</v>
      </c>
      <c r="K1858" s="9" t="s">
        <v>5858</v>
      </c>
      <c r="L1858" s="29" t="s">
        <v>6189</v>
      </c>
      <c r="M1858" s="46">
        <v>45364</v>
      </c>
      <c r="N1858" s="46">
        <v>45385</v>
      </c>
      <c r="O1858" s="46">
        <v>45364</v>
      </c>
      <c r="P1858" s="29" t="s">
        <v>4982</v>
      </c>
      <c r="Q1858" s="9">
        <v>3</v>
      </c>
      <c r="R1858" s="9">
        <v>1</v>
      </c>
      <c r="S1858" s="9">
        <v>8</v>
      </c>
      <c r="T1858" s="9" t="s">
        <v>32</v>
      </c>
      <c r="U1858" s="9">
        <v>11002</v>
      </c>
      <c r="V1858" s="9">
        <v>11002</v>
      </c>
      <c r="W1858" s="9" t="s">
        <v>4984</v>
      </c>
      <c r="X1858" s="9" t="s">
        <v>4985</v>
      </c>
      <c r="Y1858" s="9" t="s">
        <v>4993</v>
      </c>
      <c r="Z1858" s="9" t="s">
        <v>5020</v>
      </c>
      <c r="AA1858" s="9" t="s">
        <v>4989</v>
      </c>
      <c r="AB1858" s="9" t="s">
        <v>12941</v>
      </c>
      <c r="AC1858" s="9" t="s">
        <v>4988</v>
      </c>
      <c r="AD1858" s="29" t="s">
        <v>5020</v>
      </c>
      <c r="AE1858" s="20" t="str">
        <f>VLOOKUP(E1858,'FILIAIS PETZ'!A:Q,17,0)</f>
        <v>MG-1</v>
      </c>
      <c r="AF1858" s="20" t="str">
        <f>VLOOKUP(E1858,'FILIAIS PETZ'!A:Q,3,0)</f>
        <v>FELICIO</v>
      </c>
      <c r="AG1858" s="20" t="str">
        <f>VLOOKUP(E1858,'FILIAIS PETZ'!A:Q,2,0)</f>
        <v>R3</v>
      </c>
      <c r="AH1858" s="75">
        <v>34795</v>
      </c>
      <c r="AI1858" s="16" t="s">
        <v>6167</v>
      </c>
      <c r="AJ1858" s="43">
        <f>VLOOKUP(E1858,'FILIAIS PETZ'!$A$2:$K$2000,11,0)</f>
        <v>18328118003981</v>
      </c>
      <c r="AK1858" s="44">
        <f t="shared" si="119"/>
        <v>18328118003981</v>
      </c>
    </row>
    <row r="1859" spans="1:37" s="14" customFormat="1" ht="15" customHeight="1" thickBot="1" x14ac:dyDescent="0.25">
      <c r="A1859" s="9">
        <f t="shared" si="118"/>
        <v>869684</v>
      </c>
      <c r="B1859" s="18">
        <f>VLOOKUP(C1859,FORNECEDORES!D:E,2,0)</f>
        <v>179505</v>
      </c>
      <c r="C1859" s="19" t="str">
        <f>VLOOKUP(D1859,FORNECEDORES!A:D,4,0)</f>
        <v>29.739.737/0046-04</v>
      </c>
      <c r="D1859" s="13" t="s">
        <v>7599</v>
      </c>
      <c r="E1859" s="20" t="str">
        <f t="shared" si="117"/>
        <v>04 0032</v>
      </c>
      <c r="F1859" s="28" t="s">
        <v>4951</v>
      </c>
      <c r="G1859" s="21" t="str">
        <f>VLOOKUP(E1859,'FILIAIS PETZ'!A:E,5,0)</f>
        <v>PETZ JAGUARE</v>
      </c>
      <c r="H1859" s="20" t="str">
        <f>VLOOKUP(E1859,'FILIAIS PETZ'!A:D,4,0)</f>
        <v>JGRE-SP</v>
      </c>
      <c r="I1859" s="46">
        <v>45363</v>
      </c>
      <c r="J1859" s="9">
        <v>869684</v>
      </c>
      <c r="K1859" s="9" t="s">
        <v>5858</v>
      </c>
      <c r="L1859" s="29" t="s">
        <v>6359</v>
      </c>
      <c r="M1859" s="46">
        <v>45365</v>
      </c>
      <c r="N1859" s="46">
        <v>45392</v>
      </c>
      <c r="O1859" s="46">
        <v>45373</v>
      </c>
      <c r="P1859" s="29" t="s">
        <v>4990</v>
      </c>
      <c r="Q1859" s="9">
        <v>3</v>
      </c>
      <c r="R1859" s="9">
        <v>1</v>
      </c>
      <c r="S1859" s="9">
        <v>8</v>
      </c>
      <c r="T1859" s="9" t="s">
        <v>32</v>
      </c>
      <c r="U1859" s="9">
        <v>11002</v>
      </c>
      <c r="V1859" s="9">
        <v>11002</v>
      </c>
      <c r="W1859" s="9" t="s">
        <v>4984</v>
      </c>
      <c r="X1859" s="9" t="s">
        <v>5033</v>
      </c>
      <c r="Y1859" s="84" t="s">
        <v>4993</v>
      </c>
      <c r="Z1859" s="84" t="s">
        <v>4993</v>
      </c>
      <c r="AA1859" s="84" t="s">
        <v>5033</v>
      </c>
      <c r="AB1859" s="84" t="s">
        <v>12941</v>
      </c>
      <c r="AC1859" s="9" t="s">
        <v>5006</v>
      </c>
      <c r="AD1859" s="29"/>
      <c r="AE1859" s="20" t="str">
        <f>VLOOKUP(E1859,'FILIAIS PETZ'!A:Q,17,0)</f>
        <v>SP7</v>
      </c>
      <c r="AF1859" s="20" t="str">
        <f>VLOOKUP(E1859,'FILIAIS PETZ'!A:Q,3,0)</f>
        <v>FELICIO</v>
      </c>
      <c r="AG1859" s="20" t="str">
        <f>VLOOKUP(E1859,'FILIAIS PETZ'!A:Q,2,0)</f>
        <v>R3</v>
      </c>
      <c r="AH1859" s="75">
        <v>4332.97</v>
      </c>
      <c r="AI1859" s="16" t="s">
        <v>6172</v>
      </c>
      <c r="AJ1859" s="43">
        <f>VLOOKUP(E1859,'FILIAIS PETZ'!$A$2:$K$2000,11,0)</f>
        <v>18328118003205</v>
      </c>
      <c r="AK1859" s="44">
        <f t="shared" si="119"/>
        <v>18328118003205</v>
      </c>
    </row>
    <row r="1860" spans="1:37" s="14" customFormat="1" ht="15" customHeight="1" thickBot="1" x14ac:dyDescent="0.25">
      <c r="A1860" s="9">
        <f t="shared" si="118"/>
        <v>869704</v>
      </c>
      <c r="B1860" s="18">
        <f>VLOOKUP(C1860,FORNECEDORES!D:E,2,0)</f>
        <v>638161</v>
      </c>
      <c r="C1860" s="19" t="str">
        <f>VLOOKUP(D1860,FORNECEDORES!A:D,4,0)</f>
        <v>29.739.737/0005-36</v>
      </c>
      <c r="D1860" s="13" t="s">
        <v>7606</v>
      </c>
      <c r="E1860" s="20" t="str">
        <f t="shared" si="117"/>
        <v>04 0185</v>
      </c>
      <c r="F1860" s="28" t="s">
        <v>4973</v>
      </c>
      <c r="G1860" s="21" t="str">
        <f>VLOOKUP(E1860,'FILIAIS PETZ'!A:E,5,0)</f>
        <v>PETZ AV CONTORNO (ANTIGOS DADOS DE SVLB/MG - PETZ SILVA LOBO)</v>
      </c>
      <c r="H1860" s="20" t="str">
        <f>VLOOKUP(E1860,'FILIAIS PETZ'!A:D,4,0)</f>
        <v>ACTN-MG</v>
      </c>
      <c r="I1860" s="46">
        <v>45363</v>
      </c>
      <c r="J1860" s="9">
        <v>869704</v>
      </c>
      <c r="K1860" s="9" t="s">
        <v>5858</v>
      </c>
      <c r="L1860" s="29" t="s">
        <v>6364</v>
      </c>
      <c r="M1860" s="46">
        <v>45365</v>
      </c>
      <c r="N1860" s="46">
        <v>45392</v>
      </c>
      <c r="O1860" s="46">
        <v>45373</v>
      </c>
      <c r="P1860" s="29" t="s">
        <v>4990</v>
      </c>
      <c r="Q1860" s="9">
        <v>3</v>
      </c>
      <c r="R1860" s="9">
        <v>1</v>
      </c>
      <c r="S1860" s="9">
        <v>8</v>
      </c>
      <c r="T1860" s="9" t="s">
        <v>32</v>
      </c>
      <c r="U1860" s="9">
        <v>11002</v>
      </c>
      <c r="V1860" s="9">
        <v>11002</v>
      </c>
      <c r="W1860" s="9" t="s">
        <v>4984</v>
      </c>
      <c r="X1860" s="9" t="s">
        <v>5033</v>
      </c>
      <c r="Y1860" s="84" t="s">
        <v>4993</v>
      </c>
      <c r="Z1860" s="84" t="s">
        <v>4993</v>
      </c>
      <c r="AA1860" s="84" t="s">
        <v>5033</v>
      </c>
      <c r="AB1860" s="84" t="s">
        <v>12941</v>
      </c>
      <c r="AC1860" s="9" t="s">
        <v>5006</v>
      </c>
      <c r="AD1860" s="29"/>
      <c r="AE1860" s="20" t="str">
        <f>VLOOKUP(E1860,'FILIAIS PETZ'!A:Q,17,0)</f>
        <v>MG-1</v>
      </c>
      <c r="AF1860" s="20" t="str">
        <f>VLOOKUP(E1860,'FILIAIS PETZ'!A:Q,3,0)</f>
        <v>FELICIO</v>
      </c>
      <c r="AG1860" s="20" t="str">
        <f>VLOOKUP(E1860,'FILIAIS PETZ'!A:Q,2,0)</f>
        <v>R3</v>
      </c>
      <c r="AH1860" s="75">
        <v>931.36</v>
      </c>
      <c r="AI1860" s="16" t="s">
        <v>6173</v>
      </c>
      <c r="AJ1860" s="43">
        <f>VLOOKUP(E1860,'FILIAIS PETZ'!$A$2:$K$2000,11,0)</f>
        <v>18328118017931</v>
      </c>
      <c r="AK1860" s="44">
        <f t="shared" si="119"/>
        <v>18328118017931</v>
      </c>
    </row>
    <row r="1861" spans="1:37" s="14" customFormat="1" ht="15" customHeight="1" thickBot="1" x14ac:dyDescent="0.25">
      <c r="A1861" s="9">
        <v>868993</v>
      </c>
      <c r="B1861" s="18">
        <f>VLOOKUP(C1861,FORNECEDORES!D:E,2,0)</f>
        <v>14456</v>
      </c>
      <c r="C1861" s="19" t="str">
        <f>VLOOKUP(D1861,FORNECEDORES!A:D,4,0)</f>
        <v>29.274.777/0001-26</v>
      </c>
      <c r="D1861" s="13" t="s">
        <v>2689</v>
      </c>
      <c r="E1861" s="20" t="str">
        <f t="shared" si="117"/>
        <v>04 0067</v>
      </c>
      <c r="F1861" s="28" t="s">
        <v>8611</v>
      </c>
      <c r="G1861" s="21" t="str">
        <f>VLOOKUP(E1861,'FILIAIS PETZ'!A:E,5,0)</f>
        <v>PETZ EXTRA RICARDO JAFET</v>
      </c>
      <c r="H1861" s="20" t="str">
        <f>VLOOKUP(E1861,'FILIAIS PETZ'!A:D,4,0)</f>
        <v>RJAF-SP</v>
      </c>
      <c r="I1861" s="46">
        <v>45363</v>
      </c>
      <c r="J1861" s="9">
        <v>868993</v>
      </c>
      <c r="K1861" s="9" t="s">
        <v>9035</v>
      </c>
      <c r="L1861" s="29" t="s">
        <v>10016</v>
      </c>
      <c r="M1861" s="46">
        <v>45364</v>
      </c>
      <c r="N1861" s="46">
        <v>45441</v>
      </c>
      <c r="O1861" s="46">
        <v>45427</v>
      </c>
      <c r="P1861" s="9" t="s">
        <v>4990</v>
      </c>
      <c r="Q1861" s="9">
        <v>3</v>
      </c>
      <c r="R1861" s="9">
        <v>1</v>
      </c>
      <c r="S1861" s="9">
        <v>8</v>
      </c>
      <c r="T1861" s="9" t="s">
        <v>32</v>
      </c>
      <c r="U1861" s="9">
        <v>11002</v>
      </c>
      <c r="V1861" s="9">
        <v>11002</v>
      </c>
      <c r="W1861" s="9" t="s">
        <v>5182</v>
      </c>
      <c r="X1861" s="9" t="s">
        <v>4985</v>
      </c>
      <c r="Y1861" s="9" t="s">
        <v>4997</v>
      </c>
      <c r="Z1861" s="9" t="s">
        <v>4993</v>
      </c>
      <c r="AA1861" s="9" t="s">
        <v>4989</v>
      </c>
      <c r="AB1861" s="9" t="s">
        <v>12941</v>
      </c>
      <c r="AC1861" s="9" t="s">
        <v>5006</v>
      </c>
      <c r="AD1861" s="9"/>
      <c r="AE1861" s="20" t="str">
        <f>VLOOKUP(E1861,'FILIAIS PETZ'!A:Q,17,0)</f>
        <v>SP2</v>
      </c>
      <c r="AF1861" s="20" t="str">
        <f>VLOOKUP(E1861,'FILIAIS PETZ'!A:Q,3,0)</f>
        <v>FELICIO</v>
      </c>
      <c r="AG1861" s="20" t="str">
        <f>VLOOKUP(E1861,'FILIAIS PETZ'!A:Q,2,0)</f>
        <v>R3</v>
      </c>
      <c r="AH1861" s="75">
        <v>290</v>
      </c>
      <c r="AI1861" s="16" t="s">
        <v>10017</v>
      </c>
      <c r="AJ1861" s="43">
        <f>VLOOKUP(E1861,'FILIAIS PETZ'!$A$2:$K$2000,11,0)</f>
        <v>18328118006573</v>
      </c>
      <c r="AK1861" s="44">
        <v>18328118006573</v>
      </c>
    </row>
    <row r="1862" spans="1:37" s="14" customFormat="1" ht="15" customHeight="1" thickBot="1" x14ac:dyDescent="0.25">
      <c r="A1862" s="9">
        <v>868995</v>
      </c>
      <c r="B1862" s="18">
        <f>VLOOKUP(C1862,FORNECEDORES!D:E,2,0)</f>
        <v>14456</v>
      </c>
      <c r="C1862" s="19" t="str">
        <f>VLOOKUP(D1862,FORNECEDORES!A:D,4,0)</f>
        <v>29.274.777/0001-26</v>
      </c>
      <c r="D1862" s="13" t="s">
        <v>2689</v>
      </c>
      <c r="E1862" s="20" t="str">
        <f t="shared" si="117"/>
        <v>04 0010</v>
      </c>
      <c r="F1862" s="28" t="s">
        <v>8983</v>
      </c>
      <c r="G1862" s="21" t="str">
        <f>VLOOKUP(E1862,'FILIAIS PETZ'!A:E,5,0)</f>
        <v>PETZ SANTA CECILIA</v>
      </c>
      <c r="H1862" s="20" t="str">
        <f>VLOOKUP(E1862,'FILIAIS PETZ'!A:D,4,0)</f>
        <v>STCE-SP</v>
      </c>
      <c r="I1862" s="46">
        <v>45363</v>
      </c>
      <c r="J1862" s="9">
        <v>868995</v>
      </c>
      <c r="K1862" s="9" t="s">
        <v>9035</v>
      </c>
      <c r="L1862" s="29" t="s">
        <v>10018</v>
      </c>
      <c r="M1862" s="46">
        <v>45364</v>
      </c>
      <c r="N1862" s="46">
        <v>45441</v>
      </c>
      <c r="O1862" s="46">
        <v>45427</v>
      </c>
      <c r="P1862" s="9" t="s">
        <v>4990</v>
      </c>
      <c r="Q1862" s="9">
        <v>3</v>
      </c>
      <c r="R1862" s="9">
        <v>1</v>
      </c>
      <c r="S1862" s="9">
        <v>8</v>
      </c>
      <c r="T1862" s="9" t="s">
        <v>32</v>
      </c>
      <c r="U1862" s="9">
        <v>11002</v>
      </c>
      <c r="V1862" s="9">
        <v>11002</v>
      </c>
      <c r="W1862" s="9" t="s">
        <v>5021</v>
      </c>
      <c r="X1862" s="9" t="s">
        <v>4985</v>
      </c>
      <c r="Y1862" s="9" t="s">
        <v>4997</v>
      </c>
      <c r="Z1862" s="9" t="s">
        <v>4993</v>
      </c>
      <c r="AA1862" s="9" t="s">
        <v>4989</v>
      </c>
      <c r="AB1862" s="9" t="s">
        <v>12941</v>
      </c>
      <c r="AC1862" s="9" t="s">
        <v>5006</v>
      </c>
      <c r="AD1862" s="9"/>
      <c r="AE1862" s="20" t="str">
        <f>VLOOKUP(E1862,'FILIAIS PETZ'!A:Q,17,0)</f>
        <v>SP2</v>
      </c>
      <c r="AF1862" s="20" t="str">
        <f>VLOOKUP(E1862,'FILIAIS PETZ'!A:Q,3,0)</f>
        <v>FELICIO</v>
      </c>
      <c r="AG1862" s="20" t="str">
        <f>VLOOKUP(E1862,'FILIAIS PETZ'!A:Q,2,0)</f>
        <v>R3</v>
      </c>
      <c r="AH1862" s="75">
        <v>590</v>
      </c>
      <c r="AI1862" s="16" t="s">
        <v>10019</v>
      </c>
      <c r="AJ1862" s="43">
        <f>VLOOKUP(E1862,'FILIAIS PETZ'!$A$2:$K$2000,11,0)</f>
        <v>18328118001938</v>
      </c>
      <c r="AK1862" s="44">
        <v>18328118001938</v>
      </c>
    </row>
    <row r="1863" spans="1:37" s="14" customFormat="1" ht="15" customHeight="1" thickBot="1" x14ac:dyDescent="0.25">
      <c r="A1863" s="9">
        <v>868991</v>
      </c>
      <c r="B1863" s="18">
        <f>VLOOKUP(C1863,FORNECEDORES!D:E,2,0)</f>
        <v>14456</v>
      </c>
      <c r="C1863" s="19" t="str">
        <f>VLOOKUP(D1863,FORNECEDORES!A:D,4,0)</f>
        <v>29.274.777/0001-26</v>
      </c>
      <c r="D1863" s="13" t="s">
        <v>2689</v>
      </c>
      <c r="E1863" s="20" t="str">
        <f t="shared" si="117"/>
        <v>04 0059</v>
      </c>
      <c r="F1863" s="28" t="s">
        <v>8714</v>
      </c>
      <c r="G1863" s="21" t="str">
        <f>VLOOKUP(E1863,'FILIAIS PETZ'!A:E,5,0)</f>
        <v>PETZ POMPÉIA</v>
      </c>
      <c r="H1863" s="20" t="str">
        <f>VLOOKUP(E1863,'FILIAIS PETZ'!A:D,4,0)</f>
        <v>POMP-SP</v>
      </c>
      <c r="I1863" s="46">
        <v>45363</v>
      </c>
      <c r="J1863" s="9">
        <v>868991</v>
      </c>
      <c r="K1863" s="9" t="s">
        <v>9035</v>
      </c>
      <c r="L1863" s="29" t="s">
        <v>10020</v>
      </c>
      <c r="M1863" s="46">
        <v>45364</v>
      </c>
      <c r="N1863" s="46">
        <v>45441</v>
      </c>
      <c r="O1863" s="46">
        <v>45427</v>
      </c>
      <c r="P1863" s="9" t="s">
        <v>4990</v>
      </c>
      <c r="Q1863" s="9">
        <v>3</v>
      </c>
      <c r="R1863" s="9">
        <v>1</v>
      </c>
      <c r="S1863" s="9">
        <v>8</v>
      </c>
      <c r="T1863" s="9" t="s">
        <v>32</v>
      </c>
      <c r="U1863" s="9">
        <v>11002</v>
      </c>
      <c r="V1863" s="9">
        <v>11002</v>
      </c>
      <c r="W1863" s="9" t="s">
        <v>6867</v>
      </c>
      <c r="X1863" s="9" t="s">
        <v>4985</v>
      </c>
      <c r="Y1863" s="9" t="s">
        <v>4997</v>
      </c>
      <c r="Z1863" s="9" t="s">
        <v>4993</v>
      </c>
      <c r="AA1863" s="9" t="s">
        <v>4989</v>
      </c>
      <c r="AB1863" s="9" t="s">
        <v>12941</v>
      </c>
      <c r="AC1863" s="9" t="s">
        <v>5006</v>
      </c>
      <c r="AD1863" s="9"/>
      <c r="AE1863" s="20" t="str">
        <f>VLOOKUP(E1863,'FILIAIS PETZ'!A:Q,17,0)</f>
        <v>SP2</v>
      </c>
      <c r="AF1863" s="20" t="str">
        <f>VLOOKUP(E1863,'FILIAIS PETZ'!A:Q,3,0)</f>
        <v>FELICIO</v>
      </c>
      <c r="AG1863" s="20" t="str">
        <f>VLOOKUP(E1863,'FILIAIS PETZ'!A:Q,2,0)</f>
        <v>R3</v>
      </c>
      <c r="AH1863" s="75">
        <v>490</v>
      </c>
      <c r="AI1863" s="16" t="s">
        <v>10021</v>
      </c>
      <c r="AJ1863" s="43">
        <f>VLOOKUP(E1863,'FILIAIS PETZ'!$A$2:$K$2000,11,0)</f>
        <v>18328118005763</v>
      </c>
      <c r="AK1863" s="44">
        <v>18328118005763</v>
      </c>
    </row>
    <row r="1864" spans="1:37" s="14" customFormat="1" ht="15" customHeight="1" thickBot="1" x14ac:dyDescent="0.25">
      <c r="A1864" s="9">
        <v>868994</v>
      </c>
      <c r="B1864" s="18">
        <f>VLOOKUP(C1864,FORNECEDORES!D:E,2,0)</f>
        <v>14456</v>
      </c>
      <c r="C1864" s="19" t="str">
        <f>VLOOKUP(D1864,FORNECEDORES!A:D,4,0)</f>
        <v>29.274.777/0001-26</v>
      </c>
      <c r="D1864" s="13" t="s">
        <v>2689</v>
      </c>
      <c r="E1864" s="20" t="str">
        <f t="shared" si="117"/>
        <v>04 0067</v>
      </c>
      <c r="F1864" s="28" t="s">
        <v>8611</v>
      </c>
      <c r="G1864" s="21" t="str">
        <f>VLOOKUP(E1864,'FILIAIS PETZ'!A:E,5,0)</f>
        <v>PETZ EXTRA RICARDO JAFET</v>
      </c>
      <c r="H1864" s="20" t="str">
        <f>VLOOKUP(E1864,'FILIAIS PETZ'!A:D,4,0)</f>
        <v>RJAF-SP</v>
      </c>
      <c r="I1864" s="46">
        <v>45363</v>
      </c>
      <c r="J1864" s="9">
        <v>868994</v>
      </c>
      <c r="K1864" s="9" t="s">
        <v>9035</v>
      </c>
      <c r="L1864" s="29" t="s">
        <v>10022</v>
      </c>
      <c r="M1864" s="46">
        <v>45364</v>
      </c>
      <c r="N1864" s="46">
        <v>45441</v>
      </c>
      <c r="O1864" s="46">
        <v>45427</v>
      </c>
      <c r="P1864" s="9" t="s">
        <v>4990</v>
      </c>
      <c r="Q1864" s="9">
        <v>3</v>
      </c>
      <c r="R1864" s="9">
        <v>1</v>
      </c>
      <c r="S1864" s="9">
        <v>8</v>
      </c>
      <c r="T1864" s="9" t="s">
        <v>32</v>
      </c>
      <c r="U1864" s="9">
        <v>11002</v>
      </c>
      <c r="V1864" s="9">
        <v>11002</v>
      </c>
      <c r="W1864" s="9" t="s">
        <v>5182</v>
      </c>
      <c r="X1864" s="9" t="s">
        <v>4985</v>
      </c>
      <c r="Y1864" s="9" t="s">
        <v>4997</v>
      </c>
      <c r="Z1864" s="9" t="s">
        <v>4993</v>
      </c>
      <c r="AA1864" s="9" t="s">
        <v>4989</v>
      </c>
      <c r="AB1864" s="9" t="s">
        <v>12941</v>
      </c>
      <c r="AC1864" s="9" t="s">
        <v>5006</v>
      </c>
      <c r="AD1864" s="9"/>
      <c r="AE1864" s="20" t="str">
        <f>VLOOKUP(E1864,'FILIAIS PETZ'!A:Q,17,0)</f>
        <v>SP2</v>
      </c>
      <c r="AF1864" s="20" t="str">
        <f>VLOOKUP(E1864,'FILIAIS PETZ'!A:Q,3,0)</f>
        <v>FELICIO</v>
      </c>
      <c r="AG1864" s="20" t="str">
        <f>VLOOKUP(E1864,'FILIAIS PETZ'!A:Q,2,0)</f>
        <v>R3</v>
      </c>
      <c r="AH1864" s="75">
        <v>1190</v>
      </c>
      <c r="AI1864" s="16" t="s">
        <v>10023</v>
      </c>
      <c r="AJ1864" s="43">
        <f>VLOOKUP(E1864,'FILIAIS PETZ'!$A$2:$K$2000,11,0)</f>
        <v>18328118006573</v>
      </c>
      <c r="AK1864" s="44">
        <v>18328118006573</v>
      </c>
    </row>
    <row r="1865" spans="1:37" s="14" customFormat="1" ht="15" customHeight="1" thickBot="1" x14ac:dyDescent="0.25">
      <c r="A1865" s="9">
        <v>869006</v>
      </c>
      <c r="B1865" s="18">
        <f>VLOOKUP(C1865,FORNECEDORES!D:E,2,0)</f>
        <v>39969</v>
      </c>
      <c r="C1865" s="19" t="str">
        <f>VLOOKUP(D1865,FORNECEDORES!A:D,4,0)</f>
        <v>23.457.797/0001-56</v>
      </c>
      <c r="D1865" s="13" t="s">
        <v>2466</v>
      </c>
      <c r="E1865" s="20" t="str">
        <f t="shared" si="117"/>
        <v>04 0011</v>
      </c>
      <c r="F1865" s="28" t="s">
        <v>8976</v>
      </c>
      <c r="G1865" s="21" t="str">
        <f>VLOOKUP(E1865,'FILIAIS PETZ'!A:E,5,0)</f>
        <v>PETZ AUGUSTA</v>
      </c>
      <c r="H1865" s="20" t="str">
        <f>VLOOKUP(E1865,'FILIAIS PETZ'!A:D,4,0)</f>
        <v>AUGT-SP</v>
      </c>
      <c r="I1865" s="46">
        <v>45363</v>
      </c>
      <c r="J1865" s="9">
        <v>869006</v>
      </c>
      <c r="K1865" s="9" t="s">
        <v>9035</v>
      </c>
      <c r="L1865" s="29" t="s">
        <v>10024</v>
      </c>
      <c r="M1865" s="46">
        <v>45364</v>
      </c>
      <c r="N1865" s="46">
        <v>45355</v>
      </c>
      <c r="O1865" s="46">
        <v>45365</v>
      </c>
      <c r="P1865" s="9" t="s">
        <v>4990</v>
      </c>
      <c r="Q1865" s="9">
        <v>3</v>
      </c>
      <c r="R1865" s="9">
        <v>1</v>
      </c>
      <c r="S1865" s="9">
        <v>8</v>
      </c>
      <c r="T1865" s="9" t="s">
        <v>32</v>
      </c>
      <c r="U1865" s="9">
        <v>11002</v>
      </c>
      <c r="V1865" s="9">
        <v>11002</v>
      </c>
      <c r="W1865" s="9" t="s">
        <v>5024</v>
      </c>
      <c r="X1865" s="9" t="s">
        <v>4985</v>
      </c>
      <c r="Y1865" s="9" t="s">
        <v>4993</v>
      </c>
      <c r="Z1865" s="9" t="s">
        <v>8408</v>
      </c>
      <c r="AA1865" s="9" t="s">
        <v>4989</v>
      </c>
      <c r="AB1865" s="9" t="s">
        <v>12941</v>
      </c>
      <c r="AC1865" s="9" t="s">
        <v>5006</v>
      </c>
      <c r="AD1865" s="9"/>
      <c r="AE1865" s="20" t="str">
        <f>VLOOKUP(E1865,'FILIAIS PETZ'!A:Q,17,0)</f>
        <v>SP2</v>
      </c>
      <c r="AF1865" s="20" t="str">
        <f>VLOOKUP(E1865,'FILIAIS PETZ'!A:Q,3,0)</f>
        <v>FELICIO</v>
      </c>
      <c r="AG1865" s="20" t="str">
        <f>VLOOKUP(E1865,'FILIAIS PETZ'!A:Q,2,0)</f>
        <v>R3</v>
      </c>
      <c r="AH1865" s="75">
        <v>1115</v>
      </c>
      <c r="AI1865" s="16" t="s">
        <v>10025</v>
      </c>
      <c r="AJ1865" s="43">
        <f>VLOOKUP(E1865,'FILIAIS PETZ'!$A$2:$K$2000,11,0)</f>
        <v>18328118001776</v>
      </c>
      <c r="AK1865" s="44">
        <v>18328118001776</v>
      </c>
    </row>
    <row r="1866" spans="1:37" s="14" customFormat="1" ht="15" customHeight="1" thickBot="1" x14ac:dyDescent="0.25">
      <c r="A1866" s="9">
        <v>869013</v>
      </c>
      <c r="B1866" s="18">
        <f>VLOOKUP(C1866,FORNECEDORES!D:E,2,0)</f>
        <v>39969</v>
      </c>
      <c r="C1866" s="19" t="str">
        <f>VLOOKUP(D1866,FORNECEDORES!A:D,4,0)</f>
        <v>23.457.797/0001-56</v>
      </c>
      <c r="D1866" s="13" t="s">
        <v>2466</v>
      </c>
      <c r="E1866" s="20" t="str">
        <f t="shared" si="117"/>
        <v>04 0177</v>
      </c>
      <c r="F1866" s="28" t="s">
        <v>8982</v>
      </c>
      <c r="G1866" s="21" t="str">
        <f>VLOOKUP(E1866,'FILIAIS PETZ'!A:E,5,0)</f>
        <v>PETZ TEODORO SAMPAIO</v>
      </c>
      <c r="H1866" s="20" t="str">
        <f>VLOOKUP(E1866,'FILIAIS PETZ'!A:D,4,0)</f>
        <v>TEOD-SP</v>
      </c>
      <c r="I1866" s="46">
        <v>45363</v>
      </c>
      <c r="J1866" s="9">
        <v>869013</v>
      </c>
      <c r="K1866" s="9" t="s">
        <v>9035</v>
      </c>
      <c r="L1866" s="29" t="s">
        <v>10026</v>
      </c>
      <c r="M1866" s="46">
        <v>45364</v>
      </c>
      <c r="N1866" s="46">
        <v>45355</v>
      </c>
      <c r="O1866" s="46">
        <v>45365</v>
      </c>
      <c r="P1866" s="9" t="s">
        <v>4990</v>
      </c>
      <c r="Q1866" s="9">
        <v>3</v>
      </c>
      <c r="R1866" s="9">
        <v>1</v>
      </c>
      <c r="S1866" s="9">
        <v>8</v>
      </c>
      <c r="T1866" s="9" t="s">
        <v>32</v>
      </c>
      <c r="U1866" s="9">
        <v>11002</v>
      </c>
      <c r="V1866" s="9">
        <v>11002</v>
      </c>
      <c r="W1866" s="9" t="s">
        <v>5034</v>
      </c>
      <c r="X1866" s="9" t="s">
        <v>4985</v>
      </c>
      <c r="Y1866" s="9" t="s">
        <v>4997</v>
      </c>
      <c r="Z1866" s="9" t="s">
        <v>4993</v>
      </c>
      <c r="AA1866" s="9" t="s">
        <v>4989</v>
      </c>
      <c r="AB1866" s="9" t="s">
        <v>12941</v>
      </c>
      <c r="AC1866" s="9" t="s">
        <v>5006</v>
      </c>
      <c r="AD1866" s="9"/>
      <c r="AE1866" s="20" t="str">
        <f>VLOOKUP(E1866,'FILIAIS PETZ'!A:Q,17,0)</f>
        <v>SP2</v>
      </c>
      <c r="AF1866" s="20" t="str">
        <f>VLOOKUP(E1866,'FILIAIS PETZ'!A:Q,3,0)</f>
        <v>FELICIO</v>
      </c>
      <c r="AG1866" s="20" t="str">
        <f>VLOOKUP(E1866,'FILIAIS PETZ'!A:Q,2,0)</f>
        <v>R3</v>
      </c>
      <c r="AH1866" s="75">
        <v>480</v>
      </c>
      <c r="AI1866" s="16" t="s">
        <v>10027</v>
      </c>
      <c r="AJ1866" s="43">
        <f>VLOOKUP(E1866,'FILIAIS PETZ'!$A$2:$K$2000,11,0)</f>
        <v>18328118016455</v>
      </c>
      <c r="AK1866" s="44">
        <v>18328118016455</v>
      </c>
    </row>
    <row r="1867" spans="1:37" s="14" customFormat="1" ht="15" customHeight="1" thickBot="1" x14ac:dyDescent="0.25">
      <c r="A1867" s="9">
        <v>869052</v>
      </c>
      <c r="B1867" s="18">
        <f>VLOOKUP(C1867,FORNECEDORES!D:E,2,0)</f>
        <v>40460</v>
      </c>
      <c r="C1867" s="19" t="str">
        <f>VLOOKUP(D1867,FORNECEDORES!A:D,4,0)</f>
        <v>30.515.748/0001-98</v>
      </c>
      <c r="D1867" s="13" t="s">
        <v>2732</v>
      </c>
      <c r="E1867" s="20" t="str">
        <f t="shared" si="117"/>
        <v>04 0138</v>
      </c>
      <c r="F1867" s="28" t="s">
        <v>8627</v>
      </c>
      <c r="G1867" s="21" t="str">
        <f>VLOOKUP(E1867,'FILIAIS PETZ'!A:E,5,0)</f>
        <v>PETZ JOÃO FIRMINO</v>
      </c>
      <c r="H1867" s="20" t="str">
        <f>VLOOKUP(E1867,'FILIAIS PETZ'!A:D,4,0)</f>
        <v>JFIR-SP</v>
      </c>
      <c r="I1867" s="46">
        <v>45363</v>
      </c>
      <c r="J1867" s="9">
        <v>869052</v>
      </c>
      <c r="K1867" s="9" t="s">
        <v>9035</v>
      </c>
      <c r="L1867" s="29" t="s">
        <v>8285</v>
      </c>
      <c r="M1867" s="46">
        <v>45400</v>
      </c>
      <c r="N1867" s="46">
        <v>45427</v>
      </c>
      <c r="O1867" s="46">
        <v>45404</v>
      </c>
      <c r="P1867" s="9" t="s">
        <v>4990</v>
      </c>
      <c r="Q1867" s="9">
        <v>3</v>
      </c>
      <c r="R1867" s="9">
        <v>1</v>
      </c>
      <c r="S1867" s="9">
        <v>8</v>
      </c>
      <c r="T1867" s="9" t="s">
        <v>32</v>
      </c>
      <c r="U1867" s="9">
        <v>11002</v>
      </c>
      <c r="V1867" s="9">
        <v>11002</v>
      </c>
      <c r="W1867" s="9" t="s">
        <v>4984</v>
      </c>
      <c r="X1867" s="9" t="s">
        <v>4985</v>
      </c>
      <c r="Y1867" s="9" t="s">
        <v>4993</v>
      </c>
      <c r="Z1867" s="9" t="s">
        <v>4993</v>
      </c>
      <c r="AA1867" s="9" t="s">
        <v>4989</v>
      </c>
      <c r="AB1867" s="9" t="s">
        <v>12941</v>
      </c>
      <c r="AC1867" s="9" t="s">
        <v>5006</v>
      </c>
      <c r="AD1867" s="9"/>
      <c r="AE1867" s="20" t="str">
        <f>VLOOKUP(E1867,'FILIAIS PETZ'!A:Q,17,0)</f>
        <v>SP3</v>
      </c>
      <c r="AF1867" s="20" t="str">
        <f>VLOOKUP(E1867,'FILIAIS PETZ'!A:Q,3,0)</f>
        <v>FELICIO</v>
      </c>
      <c r="AG1867" s="20" t="str">
        <f>VLOOKUP(E1867,'FILIAIS PETZ'!A:Q,2,0)</f>
        <v>R3</v>
      </c>
      <c r="AH1867" s="75">
        <v>600</v>
      </c>
      <c r="AI1867" s="16" t="s">
        <v>10028</v>
      </c>
      <c r="AJ1867" s="43">
        <f>VLOOKUP(E1867,'FILIAIS PETZ'!$A$2:$K$2000,11,0)</f>
        <v>18328118012972</v>
      </c>
      <c r="AK1867" s="44">
        <v>18328118012972</v>
      </c>
    </row>
    <row r="1868" spans="1:37" s="14" customFormat="1" ht="15" customHeight="1" thickBot="1" x14ac:dyDescent="0.25">
      <c r="A1868" s="9">
        <v>869058</v>
      </c>
      <c r="B1868" s="18">
        <f>VLOOKUP(C1868,FORNECEDORES!D:E,2,0)</f>
        <v>39969</v>
      </c>
      <c r="C1868" s="19" t="str">
        <f>VLOOKUP(D1868,FORNECEDORES!A:D,4,0)</f>
        <v>23.457.797/0001-56</v>
      </c>
      <c r="D1868" s="13" t="s">
        <v>2466</v>
      </c>
      <c r="E1868" s="20" t="str">
        <f t="shared" si="117"/>
        <v>04 0069</v>
      </c>
      <c r="F1868" s="28" t="s">
        <v>8968</v>
      </c>
      <c r="G1868" s="21" t="str">
        <f>VLOOKUP(E1868,'FILIAIS PETZ'!A:E,5,0)</f>
        <v>PETZ GIOVANNI PIRELLI</v>
      </c>
      <c r="H1868" s="20" t="str">
        <f>VLOOKUP(E1868,'FILIAIS PETZ'!A:D,4,0)</f>
        <v>GPIR-SP</v>
      </c>
      <c r="I1868" s="46">
        <v>45363</v>
      </c>
      <c r="J1868" s="9">
        <v>869058</v>
      </c>
      <c r="K1868" s="9" t="s">
        <v>9035</v>
      </c>
      <c r="L1868" s="29" t="s">
        <v>10029</v>
      </c>
      <c r="M1868" s="46">
        <v>45364</v>
      </c>
      <c r="N1868" s="46">
        <v>45355</v>
      </c>
      <c r="O1868" s="46">
        <v>45365</v>
      </c>
      <c r="P1868" s="9" t="s">
        <v>4990</v>
      </c>
      <c r="Q1868" s="9">
        <v>3</v>
      </c>
      <c r="R1868" s="9">
        <v>1</v>
      </c>
      <c r="S1868" s="9">
        <v>8</v>
      </c>
      <c r="T1868" s="9" t="s">
        <v>32</v>
      </c>
      <c r="U1868" s="9">
        <v>11002</v>
      </c>
      <c r="V1868" s="9">
        <v>11002</v>
      </c>
      <c r="W1868" s="9" t="s">
        <v>5034</v>
      </c>
      <c r="X1868" s="9" t="s">
        <v>4985</v>
      </c>
      <c r="Y1868" s="9" t="s">
        <v>4997</v>
      </c>
      <c r="Z1868" s="9" t="s">
        <v>4993</v>
      </c>
      <c r="AA1868" s="9" t="s">
        <v>4989</v>
      </c>
      <c r="AB1868" s="9" t="s">
        <v>12941</v>
      </c>
      <c r="AC1868" s="9" t="s">
        <v>5006</v>
      </c>
      <c r="AD1868" s="9"/>
      <c r="AE1868" s="20" t="str">
        <f>VLOOKUP(E1868,'FILIAIS PETZ'!A:Q,17,0)</f>
        <v>SP3</v>
      </c>
      <c r="AF1868" s="20" t="str">
        <f>VLOOKUP(E1868,'FILIAIS PETZ'!A:Q,3,0)</f>
        <v>FELICIO</v>
      </c>
      <c r="AG1868" s="20" t="str">
        <f>VLOOKUP(E1868,'FILIAIS PETZ'!A:Q,2,0)</f>
        <v>R3</v>
      </c>
      <c r="AH1868" s="75">
        <v>300</v>
      </c>
      <c r="AI1868" s="16" t="s">
        <v>10030</v>
      </c>
      <c r="AJ1868" s="43">
        <f>VLOOKUP(E1868,'FILIAIS PETZ'!$A$2:$K$2000,11,0)</f>
        <v>18328118006905</v>
      </c>
      <c r="AK1868" s="44">
        <v>18328118006905</v>
      </c>
    </row>
    <row r="1869" spans="1:37" s="14" customFormat="1" ht="15" customHeight="1" thickBot="1" x14ac:dyDescent="0.25">
      <c r="A1869" s="9">
        <v>869068</v>
      </c>
      <c r="B1869" s="18">
        <f>VLOOKUP(C1869,FORNECEDORES!D:E,2,0)</f>
        <v>39969</v>
      </c>
      <c r="C1869" s="19" t="str">
        <f>VLOOKUP(D1869,FORNECEDORES!A:D,4,0)</f>
        <v>23.457.797/0001-56</v>
      </c>
      <c r="D1869" s="13" t="s">
        <v>2466</v>
      </c>
      <c r="E1869" s="20" t="str">
        <f t="shared" si="117"/>
        <v>04 0069</v>
      </c>
      <c r="F1869" s="28" t="s">
        <v>8968</v>
      </c>
      <c r="G1869" s="21" t="str">
        <f>VLOOKUP(E1869,'FILIAIS PETZ'!A:E,5,0)</f>
        <v>PETZ GIOVANNI PIRELLI</v>
      </c>
      <c r="H1869" s="20" t="str">
        <f>VLOOKUP(E1869,'FILIAIS PETZ'!A:D,4,0)</f>
        <v>GPIR-SP</v>
      </c>
      <c r="I1869" s="46">
        <v>45363</v>
      </c>
      <c r="J1869" s="9">
        <v>869068</v>
      </c>
      <c r="K1869" s="9" t="s">
        <v>9035</v>
      </c>
      <c r="L1869" s="29" t="s">
        <v>10031</v>
      </c>
      <c r="M1869" s="46">
        <v>45364</v>
      </c>
      <c r="N1869" s="46">
        <v>45355</v>
      </c>
      <c r="O1869" s="46">
        <v>45365</v>
      </c>
      <c r="P1869" s="9" t="s">
        <v>4990</v>
      </c>
      <c r="Q1869" s="9">
        <v>3</v>
      </c>
      <c r="R1869" s="9">
        <v>1</v>
      </c>
      <c r="S1869" s="9">
        <v>8</v>
      </c>
      <c r="T1869" s="9" t="s">
        <v>32</v>
      </c>
      <c r="U1869" s="9">
        <v>11002</v>
      </c>
      <c r="V1869" s="9">
        <v>11002</v>
      </c>
      <c r="W1869" s="9" t="s">
        <v>5034</v>
      </c>
      <c r="X1869" s="9" t="s">
        <v>4985</v>
      </c>
      <c r="Y1869" s="9" t="s">
        <v>4997</v>
      </c>
      <c r="Z1869" s="9" t="s">
        <v>4993</v>
      </c>
      <c r="AA1869" s="9" t="s">
        <v>4989</v>
      </c>
      <c r="AB1869" s="9" t="s">
        <v>12941</v>
      </c>
      <c r="AC1869" s="9" t="s">
        <v>5006</v>
      </c>
      <c r="AD1869" s="9"/>
      <c r="AE1869" s="20" t="str">
        <f>VLOOKUP(E1869,'FILIAIS PETZ'!A:Q,17,0)</f>
        <v>SP3</v>
      </c>
      <c r="AF1869" s="20" t="str">
        <f>VLOOKUP(E1869,'FILIAIS PETZ'!A:Q,3,0)</f>
        <v>FELICIO</v>
      </c>
      <c r="AG1869" s="20" t="str">
        <f>VLOOKUP(E1869,'FILIAIS PETZ'!A:Q,2,0)</f>
        <v>R3</v>
      </c>
      <c r="AH1869" s="75">
        <v>245</v>
      </c>
      <c r="AI1869" s="16" t="s">
        <v>10032</v>
      </c>
      <c r="AJ1869" s="43">
        <f>VLOOKUP(E1869,'FILIAIS PETZ'!$A$2:$K$2000,11,0)</f>
        <v>18328118006905</v>
      </c>
      <c r="AK1869" s="44">
        <v>18328118006905</v>
      </c>
    </row>
    <row r="1870" spans="1:37" s="14" customFormat="1" ht="15" customHeight="1" thickBot="1" x14ac:dyDescent="0.25">
      <c r="A1870" s="9">
        <v>869071</v>
      </c>
      <c r="B1870" s="18">
        <f>VLOOKUP(C1870,FORNECEDORES!D:E,2,0)</f>
        <v>39969</v>
      </c>
      <c r="C1870" s="19" t="str">
        <f>VLOOKUP(D1870,FORNECEDORES!A:D,4,0)</f>
        <v>23.457.797/0001-56</v>
      </c>
      <c r="D1870" s="13" t="s">
        <v>2466</v>
      </c>
      <c r="E1870" s="20" t="str">
        <f t="shared" si="117"/>
        <v>04 0069</v>
      </c>
      <c r="F1870" s="28" t="s">
        <v>8968</v>
      </c>
      <c r="G1870" s="21" t="str">
        <f>VLOOKUP(E1870,'FILIAIS PETZ'!A:E,5,0)</f>
        <v>PETZ GIOVANNI PIRELLI</v>
      </c>
      <c r="H1870" s="20" t="str">
        <f>VLOOKUP(E1870,'FILIAIS PETZ'!A:D,4,0)</f>
        <v>GPIR-SP</v>
      </c>
      <c r="I1870" s="46">
        <v>45363</v>
      </c>
      <c r="J1870" s="9">
        <v>869071</v>
      </c>
      <c r="K1870" s="9" t="s">
        <v>9035</v>
      </c>
      <c r="L1870" s="29" t="s">
        <v>10033</v>
      </c>
      <c r="M1870" s="46">
        <v>45364</v>
      </c>
      <c r="N1870" s="46">
        <v>45355</v>
      </c>
      <c r="O1870" s="46">
        <v>45365</v>
      </c>
      <c r="P1870" s="9" t="s">
        <v>4990</v>
      </c>
      <c r="Q1870" s="9">
        <v>3</v>
      </c>
      <c r="R1870" s="9">
        <v>1</v>
      </c>
      <c r="S1870" s="9">
        <v>8</v>
      </c>
      <c r="T1870" s="9" t="s">
        <v>32</v>
      </c>
      <c r="U1870" s="9">
        <v>11002</v>
      </c>
      <c r="V1870" s="9">
        <v>11002</v>
      </c>
      <c r="W1870" s="9" t="s">
        <v>9362</v>
      </c>
      <c r="X1870" s="9" t="s">
        <v>4985</v>
      </c>
      <c r="Y1870" s="9" t="s">
        <v>4997</v>
      </c>
      <c r="Z1870" s="9" t="s">
        <v>4993</v>
      </c>
      <c r="AA1870" s="9" t="s">
        <v>4989</v>
      </c>
      <c r="AB1870" s="9" t="s">
        <v>12941</v>
      </c>
      <c r="AC1870" s="9" t="s">
        <v>5006</v>
      </c>
      <c r="AD1870" s="9"/>
      <c r="AE1870" s="20" t="str">
        <f>VLOOKUP(E1870,'FILIAIS PETZ'!A:Q,17,0)</f>
        <v>SP3</v>
      </c>
      <c r="AF1870" s="20" t="str">
        <f>VLOOKUP(E1870,'FILIAIS PETZ'!A:Q,3,0)</f>
        <v>FELICIO</v>
      </c>
      <c r="AG1870" s="20" t="str">
        <f>VLOOKUP(E1870,'FILIAIS PETZ'!A:Q,2,0)</f>
        <v>R3</v>
      </c>
      <c r="AH1870" s="75">
        <v>250</v>
      </c>
      <c r="AI1870" s="16" t="s">
        <v>10034</v>
      </c>
      <c r="AJ1870" s="43">
        <f>VLOOKUP(E1870,'FILIAIS PETZ'!$A$2:$K$2000,11,0)</f>
        <v>18328118006905</v>
      </c>
      <c r="AK1870" s="44">
        <v>18328118006905</v>
      </c>
    </row>
    <row r="1871" spans="1:37" s="14" customFormat="1" ht="15" customHeight="1" thickBot="1" x14ac:dyDescent="0.25">
      <c r="A1871" s="9">
        <v>869074</v>
      </c>
      <c r="B1871" s="18">
        <f>VLOOKUP(C1871,FORNECEDORES!D:E,2,0)</f>
        <v>39969</v>
      </c>
      <c r="C1871" s="19" t="str">
        <f>VLOOKUP(D1871,FORNECEDORES!A:D,4,0)</f>
        <v>23.457.797/0001-56</v>
      </c>
      <c r="D1871" s="13" t="s">
        <v>2466</v>
      </c>
      <c r="E1871" s="20" t="str">
        <f t="shared" si="117"/>
        <v>04 0003</v>
      </c>
      <c r="F1871" s="28" t="s">
        <v>8971</v>
      </c>
      <c r="G1871" s="21" t="str">
        <f>VLOOKUP(E1871,'FILIAIS PETZ'!A:E,5,0)</f>
        <v>PETZ SAO BERNARDO</v>
      </c>
      <c r="H1871" s="20" t="str">
        <f>VLOOKUP(E1871,'FILIAIS PETZ'!A:D,4,0)</f>
        <v>SBCA-SP</v>
      </c>
      <c r="I1871" s="46">
        <v>45363</v>
      </c>
      <c r="J1871" s="9">
        <v>869074</v>
      </c>
      <c r="K1871" s="9" t="s">
        <v>9035</v>
      </c>
      <c r="L1871" s="29" t="s">
        <v>10035</v>
      </c>
      <c r="M1871" s="46">
        <v>45364</v>
      </c>
      <c r="N1871" s="46">
        <v>45355</v>
      </c>
      <c r="O1871" s="46">
        <v>45365</v>
      </c>
      <c r="P1871" s="9" t="s">
        <v>4990</v>
      </c>
      <c r="Q1871" s="9">
        <v>3</v>
      </c>
      <c r="R1871" s="9">
        <v>1</v>
      </c>
      <c r="S1871" s="9">
        <v>8</v>
      </c>
      <c r="T1871" s="9" t="s">
        <v>32</v>
      </c>
      <c r="U1871" s="9">
        <v>11002</v>
      </c>
      <c r="V1871" s="9">
        <v>11002</v>
      </c>
      <c r="W1871" s="9" t="s">
        <v>5039</v>
      </c>
      <c r="X1871" s="9" t="s">
        <v>4985</v>
      </c>
      <c r="Y1871" s="9" t="s">
        <v>4997</v>
      </c>
      <c r="Z1871" s="9" t="s">
        <v>4993</v>
      </c>
      <c r="AA1871" s="9" t="s">
        <v>4989</v>
      </c>
      <c r="AB1871" s="9" t="s">
        <v>12941</v>
      </c>
      <c r="AC1871" s="9" t="s">
        <v>5006</v>
      </c>
      <c r="AD1871" s="9"/>
      <c r="AE1871" s="20" t="str">
        <f>VLOOKUP(E1871,'FILIAIS PETZ'!A:Q,17,0)</f>
        <v>SP3</v>
      </c>
      <c r="AF1871" s="20" t="str">
        <f>VLOOKUP(E1871,'FILIAIS PETZ'!A:Q,3,0)</f>
        <v>FELICIO</v>
      </c>
      <c r="AG1871" s="20" t="str">
        <f>VLOOKUP(E1871,'FILIAIS PETZ'!A:Q,2,0)</f>
        <v>R3</v>
      </c>
      <c r="AH1871" s="75">
        <v>300</v>
      </c>
      <c r="AI1871" s="16" t="s">
        <v>10036</v>
      </c>
      <c r="AJ1871" s="43">
        <f>VLOOKUP(E1871,'FILIAIS PETZ'!$A$2:$K$2000,11,0)</f>
        <v>18328118002152</v>
      </c>
      <c r="AK1871" s="44">
        <v>18328118002152</v>
      </c>
    </row>
    <row r="1872" spans="1:37" s="14" customFormat="1" ht="15" customHeight="1" thickBot="1" x14ac:dyDescent="0.25">
      <c r="A1872" s="9">
        <v>869077</v>
      </c>
      <c r="B1872" s="18">
        <f>VLOOKUP(C1872,FORNECEDORES!D:E,2,0)</f>
        <v>39969</v>
      </c>
      <c r="C1872" s="19" t="str">
        <f>VLOOKUP(D1872,FORNECEDORES!A:D,4,0)</f>
        <v>23.457.797/0001-56</v>
      </c>
      <c r="D1872" s="13" t="s">
        <v>2466</v>
      </c>
      <c r="E1872" s="20" t="str">
        <f t="shared" si="117"/>
        <v>04 0003</v>
      </c>
      <c r="F1872" s="28" t="s">
        <v>8971</v>
      </c>
      <c r="G1872" s="21" t="str">
        <f>VLOOKUP(E1872,'FILIAIS PETZ'!A:E,5,0)</f>
        <v>PETZ SAO BERNARDO</v>
      </c>
      <c r="H1872" s="20" t="str">
        <f>VLOOKUP(E1872,'FILIAIS PETZ'!A:D,4,0)</f>
        <v>SBCA-SP</v>
      </c>
      <c r="I1872" s="46">
        <v>45363</v>
      </c>
      <c r="J1872" s="9">
        <v>869077</v>
      </c>
      <c r="K1872" s="9" t="s">
        <v>9035</v>
      </c>
      <c r="L1872" s="29" t="s">
        <v>10037</v>
      </c>
      <c r="M1872" s="46">
        <v>45364</v>
      </c>
      <c r="N1872" s="46">
        <v>45355</v>
      </c>
      <c r="O1872" s="46">
        <v>45365</v>
      </c>
      <c r="P1872" s="9" t="s">
        <v>4990</v>
      </c>
      <c r="Q1872" s="9">
        <v>3</v>
      </c>
      <c r="R1872" s="9">
        <v>1</v>
      </c>
      <c r="S1872" s="9">
        <v>8</v>
      </c>
      <c r="T1872" s="9" t="s">
        <v>32</v>
      </c>
      <c r="U1872" s="9">
        <v>11002</v>
      </c>
      <c r="V1872" s="9">
        <v>11002</v>
      </c>
      <c r="W1872" s="9" t="s">
        <v>10038</v>
      </c>
      <c r="X1872" s="9" t="s">
        <v>4985</v>
      </c>
      <c r="Y1872" s="9" t="s">
        <v>4997</v>
      </c>
      <c r="Z1872" s="9" t="s">
        <v>4993</v>
      </c>
      <c r="AA1872" s="9" t="s">
        <v>4989</v>
      </c>
      <c r="AB1872" s="9" t="s">
        <v>12941</v>
      </c>
      <c r="AC1872" s="9" t="s">
        <v>5006</v>
      </c>
      <c r="AD1872" s="9"/>
      <c r="AE1872" s="20" t="str">
        <f>VLOOKUP(E1872,'FILIAIS PETZ'!A:Q,17,0)</f>
        <v>SP3</v>
      </c>
      <c r="AF1872" s="20" t="str">
        <f>VLOOKUP(E1872,'FILIAIS PETZ'!A:Q,3,0)</f>
        <v>FELICIO</v>
      </c>
      <c r="AG1872" s="20" t="str">
        <f>VLOOKUP(E1872,'FILIAIS PETZ'!A:Q,2,0)</f>
        <v>R3</v>
      </c>
      <c r="AH1872" s="75">
        <v>200</v>
      </c>
      <c r="AI1872" s="16" t="s">
        <v>10039</v>
      </c>
      <c r="AJ1872" s="43">
        <f>VLOOKUP(E1872,'FILIAIS PETZ'!$A$2:$K$2000,11,0)</f>
        <v>18328118002152</v>
      </c>
      <c r="AK1872" s="44">
        <v>18328118002152</v>
      </c>
    </row>
    <row r="1873" spans="1:37" s="14" customFormat="1" ht="15" customHeight="1" thickBot="1" x14ac:dyDescent="0.25">
      <c r="A1873" s="9">
        <v>869082</v>
      </c>
      <c r="B1873" s="18">
        <f>VLOOKUP(C1873,FORNECEDORES!D:E,2,0)</f>
        <v>39969</v>
      </c>
      <c r="C1873" s="19" t="str">
        <f>VLOOKUP(D1873,FORNECEDORES!A:D,4,0)</f>
        <v>23.457.797/0001-56</v>
      </c>
      <c r="D1873" s="13" t="s">
        <v>2466</v>
      </c>
      <c r="E1873" s="20" t="str">
        <f t="shared" si="117"/>
        <v>04 0003</v>
      </c>
      <c r="F1873" s="28" t="s">
        <v>8971</v>
      </c>
      <c r="G1873" s="21" t="str">
        <f>VLOOKUP(E1873,'FILIAIS PETZ'!A:E,5,0)</f>
        <v>PETZ SAO BERNARDO</v>
      </c>
      <c r="H1873" s="20" t="str">
        <f>VLOOKUP(E1873,'FILIAIS PETZ'!A:D,4,0)</f>
        <v>SBCA-SP</v>
      </c>
      <c r="I1873" s="46">
        <v>45363</v>
      </c>
      <c r="J1873" s="9">
        <v>869082</v>
      </c>
      <c r="K1873" s="9" t="s">
        <v>9035</v>
      </c>
      <c r="L1873" s="29" t="s">
        <v>10040</v>
      </c>
      <c r="M1873" s="46">
        <v>45364</v>
      </c>
      <c r="N1873" s="46">
        <v>45355</v>
      </c>
      <c r="O1873" s="46">
        <v>45365</v>
      </c>
      <c r="P1873" s="9" t="s">
        <v>4990</v>
      </c>
      <c r="Q1873" s="9">
        <v>3</v>
      </c>
      <c r="R1873" s="9">
        <v>1</v>
      </c>
      <c r="S1873" s="9">
        <v>8</v>
      </c>
      <c r="T1873" s="9" t="s">
        <v>32</v>
      </c>
      <c r="U1873" s="9">
        <v>11002</v>
      </c>
      <c r="V1873" s="9">
        <v>11002</v>
      </c>
      <c r="W1873" s="9" t="s">
        <v>10038</v>
      </c>
      <c r="X1873" s="9" t="s">
        <v>4985</v>
      </c>
      <c r="Y1873" s="9" t="s">
        <v>4997</v>
      </c>
      <c r="Z1873" s="9" t="s">
        <v>4993</v>
      </c>
      <c r="AA1873" s="9" t="s">
        <v>4989</v>
      </c>
      <c r="AB1873" s="9" t="s">
        <v>12941</v>
      </c>
      <c r="AC1873" s="9" t="s">
        <v>5006</v>
      </c>
      <c r="AD1873" s="9"/>
      <c r="AE1873" s="20" t="str">
        <f>VLOOKUP(E1873,'FILIAIS PETZ'!A:Q,17,0)</f>
        <v>SP3</v>
      </c>
      <c r="AF1873" s="20" t="str">
        <f>VLOOKUP(E1873,'FILIAIS PETZ'!A:Q,3,0)</f>
        <v>FELICIO</v>
      </c>
      <c r="AG1873" s="20" t="str">
        <f>VLOOKUP(E1873,'FILIAIS PETZ'!A:Q,2,0)</f>
        <v>R3</v>
      </c>
      <c r="AH1873" s="75">
        <v>200</v>
      </c>
      <c r="AI1873" s="16" t="s">
        <v>10041</v>
      </c>
      <c r="AJ1873" s="43">
        <f>VLOOKUP(E1873,'FILIAIS PETZ'!$A$2:$K$2000,11,0)</f>
        <v>18328118002152</v>
      </c>
      <c r="AK1873" s="44">
        <v>18328118002152</v>
      </c>
    </row>
    <row r="1874" spans="1:37" s="14" customFormat="1" ht="15" customHeight="1" thickBot="1" x14ac:dyDescent="0.25">
      <c r="A1874" s="9">
        <v>869099</v>
      </c>
      <c r="B1874" s="18">
        <f>VLOOKUP(C1874,FORNECEDORES!D:E,2,0)</f>
        <v>14456</v>
      </c>
      <c r="C1874" s="19" t="str">
        <f>VLOOKUP(D1874,FORNECEDORES!A:D,4,0)</f>
        <v>29.274.777/0001-26</v>
      </c>
      <c r="D1874" s="13" t="s">
        <v>2689</v>
      </c>
      <c r="E1874" s="20" t="str">
        <f t="shared" si="117"/>
        <v>04 0116</v>
      </c>
      <c r="F1874" s="28" t="s">
        <v>8970</v>
      </c>
      <c r="G1874" s="21" t="str">
        <f>VLOOKUP(E1874,'FILIAIS PETZ'!A:E,5,0)</f>
        <v>PETZ SANTO ANDRE DOM PEDRO</v>
      </c>
      <c r="H1874" s="20" t="str">
        <f>VLOOKUP(E1874,'FILIAIS PETZ'!A:D,4,0)</f>
        <v>SADP-SP</v>
      </c>
      <c r="I1874" s="46">
        <v>45363</v>
      </c>
      <c r="J1874" s="9">
        <v>869099</v>
      </c>
      <c r="K1874" s="9" t="s">
        <v>9035</v>
      </c>
      <c r="L1874" s="29" t="s">
        <v>10042</v>
      </c>
      <c r="M1874" s="46">
        <v>45364</v>
      </c>
      <c r="N1874" s="46">
        <v>45441</v>
      </c>
      <c r="O1874" s="46">
        <v>45427</v>
      </c>
      <c r="P1874" s="9" t="s">
        <v>4982</v>
      </c>
      <c r="Q1874" s="9">
        <v>3</v>
      </c>
      <c r="R1874" s="9">
        <v>1</v>
      </c>
      <c r="S1874" s="9">
        <v>8</v>
      </c>
      <c r="T1874" s="9" t="s">
        <v>32</v>
      </c>
      <c r="U1874" s="9">
        <v>11002</v>
      </c>
      <c r="V1874" s="9">
        <v>11002</v>
      </c>
      <c r="W1874" s="9" t="s">
        <v>5039</v>
      </c>
      <c r="X1874" s="9" t="s">
        <v>4985</v>
      </c>
      <c r="Y1874" s="9" t="s">
        <v>4997</v>
      </c>
      <c r="Z1874" s="9" t="s">
        <v>4993</v>
      </c>
      <c r="AA1874" s="9" t="s">
        <v>4989</v>
      </c>
      <c r="AB1874" s="9" t="s">
        <v>12941</v>
      </c>
      <c r="AC1874" s="9" t="s">
        <v>5006</v>
      </c>
      <c r="AD1874" s="9" t="s">
        <v>10043</v>
      </c>
      <c r="AE1874" s="20" t="str">
        <f>VLOOKUP(E1874,'FILIAIS PETZ'!A:Q,17,0)</f>
        <v>SP3</v>
      </c>
      <c r="AF1874" s="20" t="str">
        <f>VLOOKUP(E1874,'FILIAIS PETZ'!A:Q,3,0)</f>
        <v>FELICIO</v>
      </c>
      <c r="AG1874" s="20" t="str">
        <f>VLOOKUP(E1874,'FILIAIS PETZ'!A:Q,2,0)</f>
        <v>R3</v>
      </c>
      <c r="AH1874" s="75">
        <v>2690</v>
      </c>
      <c r="AI1874" s="16" t="s">
        <v>10044</v>
      </c>
      <c r="AJ1874" s="43">
        <f>VLOOKUP(E1874,'FILIAIS PETZ'!$A$2:$K$2000,11,0)</f>
        <v>18328118011062</v>
      </c>
      <c r="AK1874" s="44">
        <v>18328118011062</v>
      </c>
    </row>
    <row r="1875" spans="1:37" s="14" customFormat="1" ht="15" customHeight="1" thickBot="1" x14ac:dyDescent="0.25">
      <c r="A1875" s="9">
        <v>869104</v>
      </c>
      <c r="B1875" s="18">
        <f>VLOOKUP(C1875,FORNECEDORES!D:E,2,0)</f>
        <v>39969</v>
      </c>
      <c r="C1875" s="19" t="str">
        <f>VLOOKUP(D1875,FORNECEDORES!A:D,4,0)</f>
        <v>23.457.797/0001-56</v>
      </c>
      <c r="D1875" s="13" t="s">
        <v>2466</v>
      </c>
      <c r="E1875" s="20" t="str">
        <f t="shared" si="117"/>
        <v>04 0069</v>
      </c>
      <c r="F1875" s="28" t="s">
        <v>8968</v>
      </c>
      <c r="G1875" s="21" t="str">
        <f>VLOOKUP(E1875,'FILIAIS PETZ'!A:E,5,0)</f>
        <v>PETZ GIOVANNI PIRELLI</v>
      </c>
      <c r="H1875" s="20" t="str">
        <f>VLOOKUP(E1875,'FILIAIS PETZ'!A:D,4,0)</f>
        <v>GPIR-SP</v>
      </c>
      <c r="I1875" s="46">
        <v>45363</v>
      </c>
      <c r="J1875" s="9">
        <v>869104</v>
      </c>
      <c r="K1875" s="9" t="s">
        <v>9035</v>
      </c>
      <c r="L1875" s="29" t="s">
        <v>10045</v>
      </c>
      <c r="M1875" s="46">
        <v>45364</v>
      </c>
      <c r="N1875" s="46">
        <v>45355</v>
      </c>
      <c r="O1875" s="46">
        <v>45365</v>
      </c>
      <c r="P1875" s="9" t="s">
        <v>4990</v>
      </c>
      <c r="Q1875" s="9">
        <v>3</v>
      </c>
      <c r="R1875" s="9">
        <v>1</v>
      </c>
      <c r="S1875" s="9">
        <v>8</v>
      </c>
      <c r="T1875" s="9" t="s">
        <v>32</v>
      </c>
      <c r="U1875" s="9">
        <v>11002</v>
      </c>
      <c r="V1875" s="9">
        <v>11002</v>
      </c>
      <c r="W1875" s="9" t="s">
        <v>5019</v>
      </c>
      <c r="X1875" s="9" t="s">
        <v>4985</v>
      </c>
      <c r="Y1875" s="9" t="s">
        <v>4997</v>
      </c>
      <c r="Z1875" s="9" t="s">
        <v>4993</v>
      </c>
      <c r="AA1875" s="9" t="s">
        <v>4989</v>
      </c>
      <c r="AB1875" s="9" t="s">
        <v>12941</v>
      </c>
      <c r="AC1875" s="9" t="s">
        <v>5006</v>
      </c>
      <c r="AD1875" s="9"/>
      <c r="AE1875" s="20" t="str">
        <f>VLOOKUP(E1875,'FILIAIS PETZ'!A:Q,17,0)</f>
        <v>SP3</v>
      </c>
      <c r="AF1875" s="20" t="str">
        <f>VLOOKUP(E1875,'FILIAIS PETZ'!A:Q,3,0)</f>
        <v>FELICIO</v>
      </c>
      <c r="AG1875" s="20" t="str">
        <f>VLOOKUP(E1875,'FILIAIS PETZ'!A:Q,2,0)</f>
        <v>R3</v>
      </c>
      <c r="AH1875" s="75">
        <v>250</v>
      </c>
      <c r="AI1875" s="16" t="s">
        <v>10046</v>
      </c>
      <c r="AJ1875" s="43">
        <f>VLOOKUP(E1875,'FILIAIS PETZ'!$A$2:$K$2000,11,0)</f>
        <v>18328118006905</v>
      </c>
      <c r="AK1875" s="44">
        <v>18328118006905</v>
      </c>
    </row>
    <row r="1876" spans="1:37" s="14" customFormat="1" ht="15" customHeight="1" thickBot="1" x14ac:dyDescent="0.25">
      <c r="A1876" s="9">
        <v>869115</v>
      </c>
      <c r="B1876" s="18">
        <f>VLOOKUP(C1876,FORNECEDORES!D:E,2,0)</f>
        <v>514588</v>
      </c>
      <c r="C1876" s="19" t="str">
        <f>VLOOKUP(D1876,FORNECEDORES!A:D,4,0)</f>
        <v>48.058.074/0001-05</v>
      </c>
      <c r="D1876" s="13" t="s">
        <v>4338</v>
      </c>
      <c r="E1876" s="20" t="str">
        <f t="shared" si="117"/>
        <v>04 0122</v>
      </c>
      <c r="F1876" s="28" t="s">
        <v>6386</v>
      </c>
      <c r="G1876" s="21" t="str">
        <f>VLOOKUP(E1876,'FILIAIS PETZ'!A:E,5,0)</f>
        <v>PETZ JUIZ DE FORA</v>
      </c>
      <c r="H1876" s="20" t="str">
        <f>VLOOKUP(E1876,'FILIAIS PETZ'!A:D,4,0)</f>
        <v>JUZF-MG</v>
      </c>
      <c r="I1876" s="46">
        <v>45363</v>
      </c>
      <c r="J1876" s="9">
        <v>869115</v>
      </c>
      <c r="K1876" s="9" t="s">
        <v>9035</v>
      </c>
      <c r="L1876" s="29" t="s">
        <v>9033</v>
      </c>
      <c r="M1876" s="46">
        <v>45363</v>
      </c>
      <c r="N1876" s="46">
        <v>45378</v>
      </c>
      <c r="O1876" s="46">
        <v>45364</v>
      </c>
      <c r="P1876" s="9" t="s">
        <v>4990</v>
      </c>
      <c r="Q1876" s="9">
        <v>3</v>
      </c>
      <c r="R1876" s="9">
        <v>1</v>
      </c>
      <c r="S1876" s="9">
        <v>8</v>
      </c>
      <c r="T1876" s="9" t="s">
        <v>32</v>
      </c>
      <c r="U1876" s="9">
        <v>11002</v>
      </c>
      <c r="V1876" s="9">
        <v>11002</v>
      </c>
      <c r="W1876" s="9" t="s">
        <v>5039</v>
      </c>
      <c r="X1876" s="9" t="s">
        <v>5016</v>
      </c>
      <c r="Y1876" s="10" t="s">
        <v>4993</v>
      </c>
      <c r="Z1876" s="10" t="s">
        <v>5041</v>
      </c>
      <c r="AA1876" s="9" t="s">
        <v>5101</v>
      </c>
      <c r="AB1876" s="10" t="s">
        <v>12941</v>
      </c>
      <c r="AC1876" s="9" t="s">
        <v>5006</v>
      </c>
      <c r="AD1876" s="9"/>
      <c r="AE1876" s="20" t="str">
        <f>VLOOKUP(E1876,'FILIAIS PETZ'!A:Q,17,0)</f>
        <v>MG-1</v>
      </c>
      <c r="AF1876" s="20" t="str">
        <f>VLOOKUP(E1876,'FILIAIS PETZ'!A:Q,3,0)</f>
        <v>FELICIO</v>
      </c>
      <c r="AG1876" s="20" t="str">
        <f>VLOOKUP(E1876,'FILIAIS PETZ'!A:Q,2,0)</f>
        <v>R3</v>
      </c>
      <c r="AH1876" s="75">
        <v>1100</v>
      </c>
      <c r="AI1876" s="16" t="s">
        <v>10047</v>
      </c>
      <c r="AJ1876" s="43">
        <f>VLOOKUP(E1876,'FILIAIS PETZ'!$A$2:$K$2000,11,0)</f>
        <v>18328118011810</v>
      </c>
      <c r="AK1876" s="44">
        <v>18328118011810</v>
      </c>
    </row>
    <row r="1877" spans="1:37" s="14" customFormat="1" ht="15" customHeight="1" thickBot="1" x14ac:dyDescent="0.25">
      <c r="A1877" s="9" t="str">
        <f>J1877</f>
        <v>PREVENTIVA</v>
      </c>
      <c r="B1877" s="18">
        <f>VLOOKUP(C1877,FORNECEDORES!D:E,2,0)</f>
        <v>5833</v>
      </c>
      <c r="C1877" s="19" t="str">
        <f>VLOOKUP(D1877,FORNECEDORES!A:D,4,0)</f>
        <v>13.938.390/0002-78</v>
      </c>
      <c r="D1877" s="13" t="s">
        <v>7123</v>
      </c>
      <c r="E1877" s="20" t="str">
        <f t="shared" si="117"/>
        <v>04 0156</v>
      </c>
      <c r="F1877" s="28" t="s">
        <v>4940</v>
      </c>
      <c r="G1877" s="21" t="str">
        <f>VLOOKUP(E1877,'FILIAIS PETZ'!A:E,5,0)</f>
        <v>PETZ ITAPETININGA</v>
      </c>
      <c r="H1877" s="20" t="str">
        <f>VLOOKUP(E1877,'FILIAIS PETZ'!A:D,4,0)</f>
        <v>ITPT-SP</v>
      </c>
      <c r="I1877" s="46">
        <v>45383</v>
      </c>
      <c r="J1877" s="9" t="s">
        <v>4980</v>
      </c>
      <c r="K1877" s="9" t="s">
        <v>5858</v>
      </c>
      <c r="L1877" s="29" t="s">
        <v>7821</v>
      </c>
      <c r="M1877" s="46">
        <v>45414</v>
      </c>
      <c r="N1877" s="46">
        <v>45455</v>
      </c>
      <c r="O1877" s="46">
        <v>45434</v>
      </c>
      <c r="P1877" s="29" t="s">
        <v>4998</v>
      </c>
      <c r="Q1877" s="9">
        <v>3</v>
      </c>
      <c r="R1877" s="9">
        <v>1</v>
      </c>
      <c r="S1877" s="9" t="s">
        <v>4983</v>
      </c>
      <c r="T1877" s="9" t="s">
        <v>32</v>
      </c>
      <c r="U1877" s="9">
        <v>11002</v>
      </c>
      <c r="V1877" s="9">
        <v>11002</v>
      </c>
      <c r="W1877" s="9"/>
      <c r="X1877" s="10" t="s">
        <v>5016</v>
      </c>
      <c r="Y1877" s="10" t="s">
        <v>4994</v>
      </c>
      <c r="Z1877" s="9" t="s">
        <v>4994</v>
      </c>
      <c r="AA1877" s="9" t="s">
        <v>5732</v>
      </c>
      <c r="AB1877" s="9" t="s">
        <v>5005</v>
      </c>
      <c r="AC1877" s="9" t="s">
        <v>4999</v>
      </c>
      <c r="AD1877" s="29"/>
      <c r="AE1877" s="20" t="str">
        <f>VLOOKUP(E1877,'FILIAIS PETZ'!A:Q,17,0)</f>
        <v>SP7</v>
      </c>
      <c r="AF1877" s="20" t="str">
        <f>VLOOKUP(E1877,'FILIAIS PETZ'!A:Q,3,0)</f>
        <v>FELICIO</v>
      </c>
      <c r="AG1877" s="20" t="str">
        <f>VLOOKUP(E1877,'FILIAIS PETZ'!A:Q,2,0)</f>
        <v>R3</v>
      </c>
      <c r="AH1877" s="75">
        <v>2123.1799999999998</v>
      </c>
      <c r="AI1877" s="16" t="s">
        <v>8477</v>
      </c>
      <c r="AJ1877" s="43">
        <f>VLOOKUP(E1877,'FILIAIS PETZ'!$A$2:$K$2000,11,0)</f>
        <v>18328118014754</v>
      </c>
      <c r="AK1877" s="44">
        <v>18328118007545</v>
      </c>
    </row>
    <row r="1878" spans="1:37" s="14" customFormat="1" ht="15" customHeight="1" thickBot="1" x14ac:dyDescent="0.25">
      <c r="A1878" s="9" t="s">
        <v>4980</v>
      </c>
      <c r="B1878" s="18" t="e">
        <f>VLOOKUP(C1878,FORNECEDORES!D:E,2,0)</f>
        <v>#N/A</v>
      </c>
      <c r="C1878" s="19" t="e">
        <f>VLOOKUP(D1878,FORNECEDORES!A:D,4,0)</f>
        <v>#N/A</v>
      </c>
      <c r="D1878" s="13" t="s">
        <v>9278</v>
      </c>
      <c r="E1878" s="20" t="str">
        <f t="shared" si="117"/>
        <v>04 0208</v>
      </c>
      <c r="F1878" s="28" t="s">
        <v>8975</v>
      </c>
      <c r="G1878" s="21" t="str">
        <f>VLOOKUP(E1878,'FILIAIS PETZ'!A:E,5,0)</f>
        <v>PETZ AVENIDA ANGELICA</v>
      </c>
      <c r="H1878" s="20" t="str">
        <f>VLOOKUP(E1878,'FILIAIS PETZ'!A:D,4,0)</f>
        <v>ANGL-SP</v>
      </c>
      <c r="I1878" s="46">
        <v>45383</v>
      </c>
      <c r="J1878" s="9" t="s">
        <v>4980</v>
      </c>
      <c r="K1878" s="9" t="s">
        <v>9035</v>
      </c>
      <c r="L1878" s="29" t="s">
        <v>10244</v>
      </c>
      <c r="M1878" s="46">
        <v>45383</v>
      </c>
      <c r="N1878" s="46">
        <v>45434</v>
      </c>
      <c r="O1878" s="46">
        <v>45415</v>
      </c>
      <c r="P1878" s="29" t="s">
        <v>4998</v>
      </c>
      <c r="Q1878" s="9">
        <v>3</v>
      </c>
      <c r="R1878" s="9">
        <v>1</v>
      </c>
      <c r="S1878" s="9" t="s">
        <v>4983</v>
      </c>
      <c r="T1878" s="9" t="s">
        <v>32</v>
      </c>
      <c r="U1878" s="9">
        <v>11002</v>
      </c>
      <c r="V1878" s="9">
        <v>11002</v>
      </c>
      <c r="W1878" s="9"/>
      <c r="X1878" s="10" t="s">
        <v>5016</v>
      </c>
      <c r="Y1878" s="10" t="s">
        <v>4994</v>
      </c>
      <c r="Z1878" s="9" t="s">
        <v>4994</v>
      </c>
      <c r="AA1878" s="9" t="s">
        <v>5732</v>
      </c>
      <c r="AB1878" s="9" t="s">
        <v>5005</v>
      </c>
      <c r="AC1878" s="9" t="s">
        <v>4999</v>
      </c>
      <c r="AD1878" s="9"/>
      <c r="AE1878" s="20" t="str">
        <f>VLOOKUP(E1878,'FILIAIS PETZ'!A:Q,17,0)</f>
        <v>SP2</v>
      </c>
      <c r="AF1878" s="20" t="str">
        <f>VLOOKUP(E1878,'FILIAIS PETZ'!A:Q,3,0)</f>
        <v>FELICIO</v>
      </c>
      <c r="AG1878" s="20" t="str">
        <f>VLOOKUP(E1878,'FILIAIS PETZ'!A:Q,2,0)</f>
        <v>R3</v>
      </c>
      <c r="AH1878" s="75">
        <v>2123.1799999999998</v>
      </c>
      <c r="AI1878" s="16" t="s">
        <v>10245</v>
      </c>
      <c r="AJ1878" s="43">
        <f>VLOOKUP(E1878,'FILIAIS PETZ'!$A$2:$K$2000,11,0)</f>
        <v>18328118019551</v>
      </c>
      <c r="AK1878" s="44">
        <v>18328118007545</v>
      </c>
    </row>
    <row r="1879" spans="1:37" s="14" customFormat="1" ht="15" customHeight="1" thickBot="1" x14ac:dyDescent="0.25">
      <c r="A1879" s="9">
        <v>870915</v>
      </c>
      <c r="B1879" s="18">
        <f>VLOOKUP(C1879,FORNECEDORES!D:E,2,0)</f>
        <v>315303</v>
      </c>
      <c r="C1879" s="19" t="str">
        <f>VLOOKUP(D1879,FORNECEDORES!A:D,4,0)</f>
        <v>46.594.144/0001-14</v>
      </c>
      <c r="D1879" s="13" t="s">
        <v>3903</v>
      </c>
      <c r="E1879" s="20" t="str">
        <f t="shared" si="117"/>
        <v>04 0044</v>
      </c>
      <c r="F1879" s="28" t="s">
        <v>8974</v>
      </c>
      <c r="G1879" s="21" t="str">
        <f>VLOOKUP(E1879,'FILIAIS PETZ'!A:E,5,0)</f>
        <v>PETZ SANTO ANDRE</v>
      </c>
      <c r="H1879" s="20" t="str">
        <f>VLOOKUP(E1879,'FILIAIS PETZ'!A:D,4,0)</f>
        <v>STAD-SP</v>
      </c>
      <c r="I1879" s="46">
        <v>45365</v>
      </c>
      <c r="J1879" s="9">
        <v>870915</v>
      </c>
      <c r="K1879" s="9" t="s">
        <v>9035</v>
      </c>
      <c r="L1879" s="29" t="s">
        <v>6226</v>
      </c>
      <c r="M1879" s="46">
        <v>45366</v>
      </c>
      <c r="N1879" s="46">
        <v>45392</v>
      </c>
      <c r="O1879" s="46">
        <v>45369</v>
      </c>
      <c r="P1879" s="9" t="s">
        <v>4990</v>
      </c>
      <c r="Q1879" s="9">
        <v>3</v>
      </c>
      <c r="R1879" s="9">
        <v>1</v>
      </c>
      <c r="S1879" s="9">
        <v>8</v>
      </c>
      <c r="T1879" s="9" t="s">
        <v>32</v>
      </c>
      <c r="U1879" s="9">
        <v>11002</v>
      </c>
      <c r="V1879" s="9">
        <v>11002</v>
      </c>
      <c r="W1879" s="9" t="s">
        <v>4984</v>
      </c>
      <c r="X1879" s="9" t="s">
        <v>4985</v>
      </c>
      <c r="Y1879" s="9" t="s">
        <v>4997</v>
      </c>
      <c r="Z1879" s="9" t="s">
        <v>4993</v>
      </c>
      <c r="AA1879" s="9" t="s">
        <v>5022</v>
      </c>
      <c r="AB1879" s="9" t="s">
        <v>5066</v>
      </c>
      <c r="AC1879" s="9" t="s">
        <v>5006</v>
      </c>
      <c r="AD1879" s="9"/>
      <c r="AE1879" s="20" t="str">
        <f>VLOOKUP(E1879,'FILIAIS PETZ'!A:Q,17,0)</f>
        <v>SP3</v>
      </c>
      <c r="AF1879" s="20" t="str">
        <f>VLOOKUP(E1879,'FILIAIS PETZ'!A:Q,3,0)</f>
        <v>FELICIO</v>
      </c>
      <c r="AG1879" s="20" t="str">
        <f>VLOOKUP(E1879,'FILIAIS PETZ'!A:Q,2,0)</f>
        <v>R3</v>
      </c>
      <c r="AH1879" s="75">
        <v>500</v>
      </c>
      <c r="AI1879" s="16" t="s">
        <v>10049</v>
      </c>
      <c r="AJ1879" s="43">
        <f>VLOOKUP(E1879,'FILIAIS PETZ'!$A$2:$K$2000,11,0)</f>
        <v>18328118004600</v>
      </c>
      <c r="AK1879" s="44">
        <v>18328118004600</v>
      </c>
    </row>
    <row r="1880" spans="1:37" s="14" customFormat="1" ht="15" customHeight="1" thickBot="1" x14ac:dyDescent="0.25">
      <c r="A1880" s="9">
        <v>870864</v>
      </c>
      <c r="B1880" s="18">
        <f>VLOOKUP(C1880,FORNECEDORES!D:E,2,0)</f>
        <v>315303</v>
      </c>
      <c r="C1880" s="19" t="str">
        <f>VLOOKUP(D1880,FORNECEDORES!A:D,4,0)</f>
        <v>46.594.144/0001-14</v>
      </c>
      <c r="D1880" s="13" t="s">
        <v>3903</v>
      </c>
      <c r="E1880" s="20" t="str">
        <f t="shared" si="117"/>
        <v>04 0247</v>
      </c>
      <c r="F1880" s="28" t="s">
        <v>8967</v>
      </c>
      <c r="G1880" s="21" t="str">
        <f>VLOOKUP(E1880,'FILIAIS PETZ'!A:E,5,0)</f>
        <v>PETZ AV GOIÁS</v>
      </c>
      <c r="H1880" s="20" t="str">
        <f>VLOOKUP(E1880,'FILIAIS PETZ'!A:D,4,0)</f>
        <v>AVGO-SP</v>
      </c>
      <c r="I1880" s="46">
        <v>45365</v>
      </c>
      <c r="J1880" s="9">
        <v>870864</v>
      </c>
      <c r="K1880" s="9"/>
      <c r="L1880" s="29"/>
      <c r="M1880" s="46"/>
      <c r="N1880" s="46"/>
      <c r="O1880" s="46"/>
      <c r="P1880" s="9" t="s">
        <v>4990</v>
      </c>
      <c r="Q1880" s="9">
        <v>3</v>
      </c>
      <c r="R1880" s="9">
        <v>1</v>
      </c>
      <c r="S1880" s="9">
        <v>8</v>
      </c>
      <c r="T1880" s="9" t="s">
        <v>32</v>
      </c>
      <c r="U1880" s="9">
        <v>11002</v>
      </c>
      <c r="V1880" s="9">
        <v>11002</v>
      </c>
      <c r="W1880" s="9" t="s">
        <v>4984</v>
      </c>
      <c r="X1880" s="9" t="s">
        <v>4985</v>
      </c>
      <c r="Y1880" s="9" t="s">
        <v>4997</v>
      </c>
      <c r="Z1880" s="9" t="s">
        <v>4993</v>
      </c>
      <c r="AA1880" s="9" t="s">
        <v>5022</v>
      </c>
      <c r="AB1880" s="9" t="s">
        <v>5066</v>
      </c>
      <c r="AC1880" s="9" t="s">
        <v>5006</v>
      </c>
      <c r="AD1880" s="9"/>
      <c r="AE1880" s="20" t="str">
        <f>VLOOKUP(E1880,'FILIAIS PETZ'!A:Q,17,0)</f>
        <v>SP3</v>
      </c>
      <c r="AF1880" s="20" t="str">
        <f>VLOOKUP(E1880,'FILIAIS PETZ'!A:Q,3,0)</f>
        <v>FELICIO</v>
      </c>
      <c r="AG1880" s="20" t="str">
        <f>VLOOKUP(E1880,'FILIAIS PETZ'!A:Q,2,0)</f>
        <v>R3</v>
      </c>
      <c r="AH1880" s="75">
        <v>500</v>
      </c>
      <c r="AI1880" s="16" t="s">
        <v>10049</v>
      </c>
      <c r="AJ1880" s="43" t="str">
        <f>VLOOKUP(E1880,'FILIAIS PETZ'!$A$2:$K$2000,11,0)</f>
        <v>18.328.118/0236-64</v>
      </c>
      <c r="AK1880" s="44" t="s">
        <v>9093</v>
      </c>
    </row>
    <row r="1881" spans="1:37" s="14" customFormat="1" ht="15" customHeight="1" thickBot="1" x14ac:dyDescent="0.25">
      <c r="A1881" s="9">
        <v>870889</v>
      </c>
      <c r="B1881" s="18">
        <f>VLOOKUP(C1881,FORNECEDORES!D:E,2,0)</f>
        <v>315303</v>
      </c>
      <c r="C1881" s="19" t="str">
        <f>VLOOKUP(D1881,FORNECEDORES!A:D,4,0)</f>
        <v>46.594.144/0001-14</v>
      </c>
      <c r="D1881" s="13" t="s">
        <v>3903</v>
      </c>
      <c r="E1881" s="20" t="str">
        <f t="shared" si="117"/>
        <v>04 0263</v>
      </c>
      <c r="F1881" s="28" t="s">
        <v>8628</v>
      </c>
      <c r="G1881" s="21" t="str">
        <f>VLOOKUP(E1881,'FILIAIS PETZ'!A:E,5,0)</f>
        <v>PETZ PÃO DE AÇUCAR JABAQUARA</v>
      </c>
      <c r="H1881" s="20" t="str">
        <f>VLOOKUP(E1881,'FILIAIS PETZ'!A:D,4,0)</f>
        <v>JABQ-SP</v>
      </c>
      <c r="I1881" s="46">
        <v>45365</v>
      </c>
      <c r="J1881" s="9">
        <v>870889</v>
      </c>
      <c r="K1881" s="9" t="s">
        <v>9035</v>
      </c>
      <c r="L1881" s="29" t="s">
        <v>10050</v>
      </c>
      <c r="M1881" s="46">
        <v>45366</v>
      </c>
      <c r="N1881" s="46">
        <v>45392</v>
      </c>
      <c r="O1881" s="46">
        <v>45369</v>
      </c>
      <c r="P1881" s="9" t="s">
        <v>4990</v>
      </c>
      <c r="Q1881" s="9">
        <v>3</v>
      </c>
      <c r="R1881" s="9">
        <v>1</v>
      </c>
      <c r="S1881" s="9">
        <v>8</v>
      </c>
      <c r="T1881" s="9" t="s">
        <v>32</v>
      </c>
      <c r="U1881" s="9">
        <v>11002</v>
      </c>
      <c r="V1881" s="9">
        <v>11002</v>
      </c>
      <c r="W1881" s="9" t="s">
        <v>4984</v>
      </c>
      <c r="X1881" s="9" t="s">
        <v>4985</v>
      </c>
      <c r="Y1881" s="9" t="s">
        <v>4997</v>
      </c>
      <c r="Z1881" s="9" t="s">
        <v>4993</v>
      </c>
      <c r="AA1881" s="9" t="s">
        <v>5022</v>
      </c>
      <c r="AB1881" s="9" t="s">
        <v>12941</v>
      </c>
      <c r="AC1881" s="9" t="s">
        <v>5006</v>
      </c>
      <c r="AD1881" s="9"/>
      <c r="AE1881" s="20" t="str">
        <f>VLOOKUP(E1881,'FILIAIS PETZ'!A:Q,17,0)</f>
        <v>SP3</v>
      </c>
      <c r="AF1881" s="20" t="str">
        <f>VLOOKUP(E1881,'FILIAIS PETZ'!A:Q,3,0)</f>
        <v>FELICIO</v>
      </c>
      <c r="AG1881" s="20" t="str">
        <f>VLOOKUP(E1881,'FILIAIS PETZ'!A:Q,2,0)</f>
        <v>R3</v>
      </c>
      <c r="AH1881" s="75">
        <v>1100</v>
      </c>
      <c r="AI1881" s="16" t="s">
        <v>10051</v>
      </c>
      <c r="AJ1881" s="43" t="str">
        <f>VLOOKUP(E1881,'FILIAIS PETZ'!$A$2:$K$2000,11,0)</f>
        <v>18.328.118/0258-70</v>
      </c>
      <c r="AK1881" s="44" t="s">
        <v>9134</v>
      </c>
    </row>
    <row r="1882" spans="1:37" s="14" customFormat="1" ht="15" customHeight="1" thickBot="1" x14ac:dyDescent="0.25">
      <c r="A1882" s="9">
        <v>870891</v>
      </c>
      <c r="B1882" s="18">
        <f>VLOOKUP(C1882,FORNECEDORES!D:E,2,0)</f>
        <v>315303</v>
      </c>
      <c r="C1882" s="19" t="str">
        <f>VLOOKUP(D1882,FORNECEDORES!A:D,4,0)</f>
        <v>46.594.144/0001-14</v>
      </c>
      <c r="D1882" s="13" t="s">
        <v>3903</v>
      </c>
      <c r="E1882" s="20" t="str">
        <f t="shared" si="117"/>
        <v>04 0263</v>
      </c>
      <c r="F1882" s="28" t="s">
        <v>8628</v>
      </c>
      <c r="G1882" s="21" t="str">
        <f>VLOOKUP(E1882,'FILIAIS PETZ'!A:E,5,0)</f>
        <v>PETZ PÃO DE AÇUCAR JABAQUARA</v>
      </c>
      <c r="H1882" s="20" t="str">
        <f>VLOOKUP(E1882,'FILIAIS PETZ'!A:D,4,0)</f>
        <v>JABQ-SP</v>
      </c>
      <c r="I1882" s="46">
        <v>45365</v>
      </c>
      <c r="J1882" s="9">
        <v>870891</v>
      </c>
      <c r="K1882" s="9" t="s">
        <v>9035</v>
      </c>
      <c r="L1882" s="29" t="s">
        <v>10052</v>
      </c>
      <c r="M1882" s="46">
        <v>45366</v>
      </c>
      <c r="N1882" s="46">
        <v>45392</v>
      </c>
      <c r="O1882" s="46">
        <v>45369</v>
      </c>
      <c r="P1882" s="9" t="s">
        <v>4990</v>
      </c>
      <c r="Q1882" s="9">
        <v>3</v>
      </c>
      <c r="R1882" s="9">
        <v>1</v>
      </c>
      <c r="S1882" s="9">
        <v>8</v>
      </c>
      <c r="T1882" s="9" t="s">
        <v>32</v>
      </c>
      <c r="U1882" s="9">
        <v>11002</v>
      </c>
      <c r="V1882" s="9">
        <v>11002</v>
      </c>
      <c r="W1882" s="9" t="s">
        <v>4984</v>
      </c>
      <c r="X1882" s="9" t="s">
        <v>4985</v>
      </c>
      <c r="Y1882" s="9" t="s">
        <v>4997</v>
      </c>
      <c r="Z1882" s="9" t="s">
        <v>4993</v>
      </c>
      <c r="AA1882" s="9" t="s">
        <v>5022</v>
      </c>
      <c r="AB1882" s="9" t="s">
        <v>12941</v>
      </c>
      <c r="AC1882" s="9" t="s">
        <v>5006</v>
      </c>
      <c r="AD1882" s="9"/>
      <c r="AE1882" s="20" t="str">
        <f>VLOOKUP(E1882,'FILIAIS PETZ'!A:Q,17,0)</f>
        <v>SP3</v>
      </c>
      <c r="AF1882" s="20" t="str">
        <f>VLOOKUP(E1882,'FILIAIS PETZ'!A:Q,3,0)</f>
        <v>FELICIO</v>
      </c>
      <c r="AG1882" s="20" t="str">
        <f>VLOOKUP(E1882,'FILIAIS PETZ'!A:Q,2,0)</f>
        <v>R3</v>
      </c>
      <c r="AH1882" s="75">
        <v>4700</v>
      </c>
      <c r="AI1882" s="16" t="s">
        <v>10053</v>
      </c>
      <c r="AJ1882" s="43" t="str">
        <f>VLOOKUP(E1882,'FILIAIS PETZ'!$A$2:$K$2000,11,0)</f>
        <v>18.328.118/0258-70</v>
      </c>
      <c r="AK1882" s="44" t="s">
        <v>9134</v>
      </c>
    </row>
    <row r="1883" spans="1:37" s="14" customFormat="1" ht="15" customHeight="1" thickBot="1" x14ac:dyDescent="0.25">
      <c r="A1883" s="9">
        <v>870906</v>
      </c>
      <c r="B1883" s="18">
        <f>VLOOKUP(C1883,FORNECEDORES!D:E,2,0)</f>
        <v>315303</v>
      </c>
      <c r="C1883" s="19" t="str">
        <f>VLOOKUP(D1883,FORNECEDORES!A:D,4,0)</f>
        <v>46.594.144/0001-14</v>
      </c>
      <c r="D1883" s="13" t="s">
        <v>3903</v>
      </c>
      <c r="E1883" s="20" t="str">
        <f t="shared" si="117"/>
        <v>04 0010</v>
      </c>
      <c r="F1883" s="28" t="s">
        <v>8983</v>
      </c>
      <c r="G1883" s="21" t="str">
        <f>VLOOKUP(E1883,'FILIAIS PETZ'!A:E,5,0)</f>
        <v>PETZ SANTA CECILIA</v>
      </c>
      <c r="H1883" s="20" t="str">
        <f>VLOOKUP(E1883,'FILIAIS PETZ'!A:D,4,0)</f>
        <v>STCE-SP</v>
      </c>
      <c r="I1883" s="46">
        <v>45365</v>
      </c>
      <c r="J1883" s="9">
        <v>870906</v>
      </c>
      <c r="K1883" s="9" t="s">
        <v>9035</v>
      </c>
      <c r="L1883" s="29" t="s">
        <v>10054</v>
      </c>
      <c r="M1883" s="46">
        <v>45369</v>
      </c>
      <c r="N1883" s="46">
        <v>45392</v>
      </c>
      <c r="O1883" s="46">
        <v>45371</v>
      </c>
      <c r="P1883" s="9" t="s">
        <v>4990</v>
      </c>
      <c r="Q1883" s="9">
        <v>3</v>
      </c>
      <c r="R1883" s="9">
        <v>1</v>
      </c>
      <c r="S1883" s="9">
        <v>8</v>
      </c>
      <c r="T1883" s="9" t="s">
        <v>32</v>
      </c>
      <c r="U1883" s="9">
        <v>11002</v>
      </c>
      <c r="V1883" s="9">
        <v>11002</v>
      </c>
      <c r="W1883" s="9" t="s">
        <v>4984</v>
      </c>
      <c r="X1883" s="9" t="s">
        <v>4985</v>
      </c>
      <c r="Y1883" s="9" t="s">
        <v>4993</v>
      </c>
      <c r="Z1883" s="9" t="s">
        <v>4993</v>
      </c>
      <c r="AA1883" s="9" t="s">
        <v>5022</v>
      </c>
      <c r="AB1883" s="9" t="s">
        <v>12941</v>
      </c>
      <c r="AC1883" s="9" t="s">
        <v>4988</v>
      </c>
      <c r="AD1883" s="9"/>
      <c r="AE1883" s="20" t="str">
        <f>VLOOKUP(E1883,'FILIAIS PETZ'!A:Q,17,0)</f>
        <v>SP2</v>
      </c>
      <c r="AF1883" s="20" t="str">
        <f>VLOOKUP(E1883,'FILIAIS PETZ'!A:Q,3,0)</f>
        <v>FELICIO</v>
      </c>
      <c r="AG1883" s="20" t="str">
        <f>VLOOKUP(E1883,'FILIAIS PETZ'!A:Q,2,0)</f>
        <v>R3</v>
      </c>
      <c r="AH1883" s="75">
        <v>8500</v>
      </c>
      <c r="AI1883" s="16" t="s">
        <v>10055</v>
      </c>
      <c r="AJ1883" s="43">
        <f>VLOOKUP(E1883,'FILIAIS PETZ'!$A$2:$K$2000,11,0)</f>
        <v>18328118001938</v>
      </c>
      <c r="AK1883" s="44">
        <v>18328118001938</v>
      </c>
    </row>
    <row r="1884" spans="1:37" s="14" customFormat="1" ht="15" customHeight="1" thickBot="1" x14ac:dyDescent="0.25">
      <c r="A1884" s="9">
        <v>870872</v>
      </c>
      <c r="B1884" s="18">
        <f>VLOOKUP(C1884,FORNECEDORES!D:E,2,0)</f>
        <v>315303</v>
      </c>
      <c r="C1884" s="19" t="str">
        <f>VLOOKUP(D1884,FORNECEDORES!A:D,4,0)</f>
        <v>46.594.144/0001-14</v>
      </c>
      <c r="D1884" s="13" t="s">
        <v>3903</v>
      </c>
      <c r="E1884" s="20" t="str">
        <f t="shared" si="117"/>
        <v>04 0116</v>
      </c>
      <c r="F1884" s="28" t="s">
        <v>8970</v>
      </c>
      <c r="G1884" s="21" t="str">
        <f>VLOOKUP(E1884,'FILIAIS PETZ'!A:E,5,0)</f>
        <v>PETZ SANTO ANDRE DOM PEDRO</v>
      </c>
      <c r="H1884" s="20" t="str">
        <f>VLOOKUP(E1884,'FILIAIS PETZ'!A:D,4,0)</f>
        <v>SADP-SP</v>
      </c>
      <c r="I1884" s="46">
        <v>45365</v>
      </c>
      <c r="J1884" s="9">
        <v>870872</v>
      </c>
      <c r="K1884" s="9" t="s">
        <v>9035</v>
      </c>
      <c r="L1884" s="29" t="s">
        <v>10056</v>
      </c>
      <c r="M1884" s="46">
        <v>45366</v>
      </c>
      <c r="N1884" s="46">
        <v>45392</v>
      </c>
      <c r="O1884" s="46">
        <v>45369</v>
      </c>
      <c r="P1884" s="9" t="s">
        <v>4990</v>
      </c>
      <c r="Q1884" s="9">
        <v>3</v>
      </c>
      <c r="R1884" s="9">
        <v>1</v>
      </c>
      <c r="S1884" s="9">
        <v>8</v>
      </c>
      <c r="T1884" s="9" t="s">
        <v>32</v>
      </c>
      <c r="U1884" s="9">
        <v>11002</v>
      </c>
      <c r="V1884" s="9">
        <v>11002</v>
      </c>
      <c r="W1884" s="9" t="s">
        <v>4984</v>
      </c>
      <c r="X1884" s="9" t="s">
        <v>4985</v>
      </c>
      <c r="Y1884" s="9" t="s">
        <v>4997</v>
      </c>
      <c r="Z1884" s="9" t="s">
        <v>4993</v>
      </c>
      <c r="AA1884" s="9" t="s">
        <v>5022</v>
      </c>
      <c r="AB1884" s="9" t="s">
        <v>5066</v>
      </c>
      <c r="AC1884" s="9" t="s">
        <v>5006</v>
      </c>
      <c r="AD1884" s="9"/>
      <c r="AE1884" s="20" t="str">
        <f>VLOOKUP(E1884,'FILIAIS PETZ'!A:Q,17,0)</f>
        <v>SP3</v>
      </c>
      <c r="AF1884" s="20" t="str">
        <f>VLOOKUP(E1884,'FILIAIS PETZ'!A:Q,3,0)</f>
        <v>FELICIO</v>
      </c>
      <c r="AG1884" s="20" t="str">
        <f>VLOOKUP(E1884,'FILIAIS PETZ'!A:Q,2,0)</f>
        <v>R3</v>
      </c>
      <c r="AH1884" s="75">
        <v>500</v>
      </c>
      <c r="AI1884" s="16" t="s">
        <v>10049</v>
      </c>
      <c r="AJ1884" s="43">
        <f>VLOOKUP(E1884,'FILIAIS PETZ'!$A$2:$K$2000,11,0)</f>
        <v>18328118011062</v>
      </c>
      <c r="AK1884" s="44">
        <v>18328118011062</v>
      </c>
    </row>
    <row r="1885" spans="1:37" s="14" customFormat="1" ht="15" customHeight="1" thickBot="1" x14ac:dyDescent="0.25">
      <c r="A1885" s="9">
        <v>870908</v>
      </c>
      <c r="B1885" s="18">
        <f>VLOOKUP(C1885,FORNECEDORES!D:E,2,0)</f>
        <v>315303</v>
      </c>
      <c r="C1885" s="19" t="str">
        <f>VLOOKUP(D1885,FORNECEDORES!A:D,4,0)</f>
        <v>46.594.144/0001-14</v>
      </c>
      <c r="D1885" s="13" t="s">
        <v>3903</v>
      </c>
      <c r="E1885" s="20" t="str">
        <f t="shared" si="117"/>
        <v>04 0010</v>
      </c>
      <c r="F1885" s="28" t="s">
        <v>8983</v>
      </c>
      <c r="G1885" s="21" t="str">
        <f>VLOOKUP(E1885,'FILIAIS PETZ'!A:E,5,0)</f>
        <v>PETZ SANTA CECILIA</v>
      </c>
      <c r="H1885" s="20" t="str">
        <f>VLOOKUP(E1885,'FILIAIS PETZ'!A:D,4,0)</f>
        <v>STCE-SP</v>
      </c>
      <c r="I1885" s="46">
        <v>45365</v>
      </c>
      <c r="J1885" s="9">
        <v>870908</v>
      </c>
      <c r="K1885" s="9" t="s">
        <v>9035</v>
      </c>
      <c r="L1885" s="29" t="s">
        <v>10057</v>
      </c>
      <c r="M1885" s="46">
        <v>45369</v>
      </c>
      <c r="N1885" s="46">
        <v>45392</v>
      </c>
      <c r="O1885" s="46">
        <v>45371</v>
      </c>
      <c r="P1885" s="9" t="s">
        <v>4990</v>
      </c>
      <c r="Q1885" s="9">
        <v>3</v>
      </c>
      <c r="R1885" s="9">
        <v>1</v>
      </c>
      <c r="S1885" s="9">
        <v>8</v>
      </c>
      <c r="T1885" s="9" t="s">
        <v>32</v>
      </c>
      <c r="U1885" s="9">
        <v>11002</v>
      </c>
      <c r="V1885" s="9">
        <v>11002</v>
      </c>
      <c r="W1885" s="9" t="s">
        <v>4984</v>
      </c>
      <c r="X1885" s="9" t="s">
        <v>4985</v>
      </c>
      <c r="Y1885" s="9" t="s">
        <v>4993</v>
      </c>
      <c r="Z1885" s="9" t="s">
        <v>4993</v>
      </c>
      <c r="AA1885" s="9" t="s">
        <v>5022</v>
      </c>
      <c r="AB1885" s="9" t="s">
        <v>12941</v>
      </c>
      <c r="AC1885" s="9" t="s">
        <v>5006</v>
      </c>
      <c r="AD1885" s="9"/>
      <c r="AE1885" s="20" t="str">
        <f>VLOOKUP(E1885,'FILIAIS PETZ'!A:Q,17,0)</f>
        <v>SP2</v>
      </c>
      <c r="AF1885" s="20" t="str">
        <f>VLOOKUP(E1885,'FILIAIS PETZ'!A:Q,3,0)</f>
        <v>FELICIO</v>
      </c>
      <c r="AG1885" s="20" t="str">
        <f>VLOOKUP(E1885,'FILIAIS PETZ'!A:Q,2,0)</f>
        <v>R3</v>
      </c>
      <c r="AH1885" s="75">
        <v>2970</v>
      </c>
      <c r="AI1885" s="16" t="s">
        <v>10058</v>
      </c>
      <c r="AJ1885" s="43">
        <f>VLOOKUP(E1885,'FILIAIS PETZ'!$A$2:$K$2000,11,0)</f>
        <v>18328118001938</v>
      </c>
      <c r="AK1885" s="44">
        <v>18328118001938</v>
      </c>
    </row>
    <row r="1886" spans="1:37" s="14" customFormat="1" ht="15" customHeight="1" thickBot="1" x14ac:dyDescent="0.25">
      <c r="A1886" s="9">
        <v>870910</v>
      </c>
      <c r="B1886" s="18">
        <f>VLOOKUP(C1886,FORNECEDORES!D:E,2,0)</f>
        <v>315303</v>
      </c>
      <c r="C1886" s="19" t="str">
        <f>VLOOKUP(D1886,FORNECEDORES!A:D,4,0)</f>
        <v>46.594.144/0001-14</v>
      </c>
      <c r="D1886" s="13" t="s">
        <v>3903</v>
      </c>
      <c r="E1886" s="20" t="str">
        <f t="shared" si="117"/>
        <v>04 0010</v>
      </c>
      <c r="F1886" s="28" t="s">
        <v>8983</v>
      </c>
      <c r="G1886" s="21" t="str">
        <f>VLOOKUP(E1886,'FILIAIS PETZ'!A:E,5,0)</f>
        <v>PETZ SANTA CECILIA</v>
      </c>
      <c r="H1886" s="20" t="str">
        <f>VLOOKUP(E1886,'FILIAIS PETZ'!A:D,4,0)</f>
        <v>STCE-SP</v>
      </c>
      <c r="I1886" s="46">
        <v>45365</v>
      </c>
      <c r="J1886" s="9">
        <v>870910</v>
      </c>
      <c r="K1886" s="9" t="s">
        <v>9035</v>
      </c>
      <c r="L1886" s="29" t="s">
        <v>10059</v>
      </c>
      <c r="M1886" s="46">
        <v>45369</v>
      </c>
      <c r="N1886" s="46">
        <v>45434</v>
      </c>
      <c r="O1886" s="46">
        <v>45419</v>
      </c>
      <c r="P1886" s="9" t="s">
        <v>4990</v>
      </c>
      <c r="Q1886" s="9">
        <v>3</v>
      </c>
      <c r="R1886" s="9">
        <v>1</v>
      </c>
      <c r="S1886" s="9">
        <v>8</v>
      </c>
      <c r="T1886" s="9" t="s">
        <v>32</v>
      </c>
      <c r="U1886" s="9">
        <v>11002</v>
      </c>
      <c r="V1886" s="9">
        <v>11002</v>
      </c>
      <c r="W1886" s="9" t="s">
        <v>4984</v>
      </c>
      <c r="X1886" s="9" t="s">
        <v>4985</v>
      </c>
      <c r="Y1886" s="9" t="s">
        <v>4993</v>
      </c>
      <c r="Z1886" s="9" t="s">
        <v>4993</v>
      </c>
      <c r="AA1886" s="9" t="s">
        <v>5022</v>
      </c>
      <c r="AB1886" s="9" t="s">
        <v>12941</v>
      </c>
      <c r="AC1886" s="9" t="s">
        <v>5006</v>
      </c>
      <c r="AD1886" s="9"/>
      <c r="AE1886" s="20" t="str">
        <f>VLOOKUP(E1886,'FILIAIS PETZ'!A:Q,17,0)</f>
        <v>SP2</v>
      </c>
      <c r="AF1886" s="20" t="str">
        <f>VLOOKUP(E1886,'FILIAIS PETZ'!A:Q,3,0)</f>
        <v>FELICIO</v>
      </c>
      <c r="AG1886" s="20" t="str">
        <f>VLOOKUP(E1886,'FILIAIS PETZ'!A:Q,2,0)</f>
        <v>R3</v>
      </c>
      <c r="AH1886" s="75">
        <v>1585</v>
      </c>
      <c r="AI1886" s="16" t="s">
        <v>10060</v>
      </c>
      <c r="AJ1886" s="43">
        <f>VLOOKUP(E1886,'FILIAIS PETZ'!$A$2:$K$2000,11,0)</f>
        <v>18328118001938</v>
      </c>
      <c r="AK1886" s="44">
        <v>18328118001938</v>
      </c>
    </row>
    <row r="1887" spans="1:37" s="14" customFormat="1" ht="15" customHeight="1" thickBot="1" x14ac:dyDescent="0.25">
      <c r="A1887" s="9">
        <v>870912</v>
      </c>
      <c r="B1887" s="18">
        <f>VLOOKUP(C1887,FORNECEDORES!D:E,2,0)</f>
        <v>315303</v>
      </c>
      <c r="C1887" s="19" t="str">
        <f>VLOOKUP(D1887,FORNECEDORES!A:D,4,0)</f>
        <v>46.594.144/0001-14</v>
      </c>
      <c r="D1887" s="13" t="s">
        <v>3903</v>
      </c>
      <c r="E1887" s="20" t="str">
        <f t="shared" si="117"/>
        <v>04 0010</v>
      </c>
      <c r="F1887" s="28" t="s">
        <v>8983</v>
      </c>
      <c r="G1887" s="21" t="str">
        <f>VLOOKUP(E1887,'FILIAIS PETZ'!A:E,5,0)</f>
        <v>PETZ SANTA CECILIA</v>
      </c>
      <c r="H1887" s="20" t="str">
        <f>VLOOKUP(E1887,'FILIAIS PETZ'!A:D,4,0)</f>
        <v>STCE-SP</v>
      </c>
      <c r="I1887" s="46">
        <v>45365</v>
      </c>
      <c r="J1887" s="9">
        <v>870912</v>
      </c>
      <c r="K1887" s="9" t="s">
        <v>9035</v>
      </c>
      <c r="L1887" s="29" t="s">
        <v>10061</v>
      </c>
      <c r="M1887" s="46">
        <v>45369</v>
      </c>
      <c r="N1887" s="46">
        <v>45392</v>
      </c>
      <c r="O1887" s="46">
        <v>45371</v>
      </c>
      <c r="P1887" s="9" t="s">
        <v>4990</v>
      </c>
      <c r="Q1887" s="9">
        <v>3</v>
      </c>
      <c r="R1887" s="9">
        <v>1</v>
      </c>
      <c r="S1887" s="9">
        <v>8</v>
      </c>
      <c r="T1887" s="9" t="s">
        <v>32</v>
      </c>
      <c r="U1887" s="9">
        <v>11002</v>
      </c>
      <c r="V1887" s="9">
        <v>11002</v>
      </c>
      <c r="W1887" s="9" t="s">
        <v>4984</v>
      </c>
      <c r="X1887" s="9" t="s">
        <v>4985</v>
      </c>
      <c r="Y1887" s="9" t="s">
        <v>4980</v>
      </c>
      <c r="Z1887" s="9" t="s">
        <v>4980</v>
      </c>
      <c r="AA1887" s="9" t="s">
        <v>5022</v>
      </c>
      <c r="AB1887" s="9" t="s">
        <v>5066</v>
      </c>
      <c r="AC1887" s="9" t="s">
        <v>5006</v>
      </c>
      <c r="AD1887" s="9"/>
      <c r="AE1887" s="20" t="str">
        <f>VLOOKUP(E1887,'FILIAIS PETZ'!A:Q,17,0)</f>
        <v>SP2</v>
      </c>
      <c r="AF1887" s="20" t="str">
        <f>VLOOKUP(E1887,'FILIAIS PETZ'!A:Q,3,0)</f>
        <v>FELICIO</v>
      </c>
      <c r="AG1887" s="20" t="str">
        <f>VLOOKUP(E1887,'FILIAIS PETZ'!A:Q,2,0)</f>
        <v>R3</v>
      </c>
      <c r="AH1887" s="75">
        <v>480</v>
      </c>
      <c r="AI1887" s="16" t="s">
        <v>10062</v>
      </c>
      <c r="AJ1887" s="43">
        <f>VLOOKUP(E1887,'FILIAIS PETZ'!$A$2:$K$2000,11,0)</f>
        <v>18328118001938</v>
      </c>
      <c r="AK1887" s="44">
        <v>18328118001938</v>
      </c>
    </row>
    <row r="1888" spans="1:37" s="14" customFormat="1" ht="15" customHeight="1" thickBot="1" x14ac:dyDescent="0.25">
      <c r="A1888" s="9">
        <v>870893</v>
      </c>
      <c r="B1888" s="18">
        <f>VLOOKUP(C1888,FORNECEDORES!D:E,2,0)</f>
        <v>315303</v>
      </c>
      <c r="C1888" s="19" t="str">
        <f>VLOOKUP(D1888,FORNECEDORES!A:D,4,0)</f>
        <v>46.594.144/0001-14</v>
      </c>
      <c r="D1888" s="13" t="s">
        <v>3903</v>
      </c>
      <c r="E1888" s="20" t="str">
        <f t="shared" si="117"/>
        <v>04 0138</v>
      </c>
      <c r="F1888" s="28" t="s">
        <v>8627</v>
      </c>
      <c r="G1888" s="21" t="str">
        <f>VLOOKUP(E1888,'FILIAIS PETZ'!A:E,5,0)</f>
        <v>PETZ JOÃO FIRMINO</v>
      </c>
      <c r="H1888" s="20" t="str">
        <f>VLOOKUP(E1888,'FILIAIS PETZ'!A:D,4,0)</f>
        <v>JFIR-SP</v>
      </c>
      <c r="I1888" s="46">
        <v>45365</v>
      </c>
      <c r="J1888" s="9">
        <v>870893</v>
      </c>
      <c r="K1888" s="9" t="s">
        <v>9035</v>
      </c>
      <c r="L1888" s="29" t="s">
        <v>10063</v>
      </c>
      <c r="M1888" s="46">
        <v>45366</v>
      </c>
      <c r="N1888" s="46">
        <v>45392</v>
      </c>
      <c r="O1888" s="46">
        <v>45369</v>
      </c>
      <c r="P1888" s="9" t="s">
        <v>4990</v>
      </c>
      <c r="Q1888" s="9">
        <v>3</v>
      </c>
      <c r="R1888" s="9">
        <v>1</v>
      </c>
      <c r="S1888" s="9">
        <v>8</v>
      </c>
      <c r="T1888" s="9" t="s">
        <v>32</v>
      </c>
      <c r="U1888" s="9">
        <v>11002</v>
      </c>
      <c r="V1888" s="9">
        <v>11002</v>
      </c>
      <c r="W1888" s="9" t="s">
        <v>4984</v>
      </c>
      <c r="X1888" s="9" t="s">
        <v>4985</v>
      </c>
      <c r="Y1888" s="9" t="s">
        <v>4980</v>
      </c>
      <c r="Z1888" s="9" t="s">
        <v>4980</v>
      </c>
      <c r="AA1888" s="9" t="s">
        <v>5022</v>
      </c>
      <c r="AB1888" s="9" t="s">
        <v>5066</v>
      </c>
      <c r="AC1888" s="9" t="s">
        <v>5006</v>
      </c>
      <c r="AD1888" s="9"/>
      <c r="AE1888" s="20" t="str">
        <f>VLOOKUP(E1888,'FILIAIS PETZ'!A:Q,17,0)</f>
        <v>SP3</v>
      </c>
      <c r="AF1888" s="20" t="str">
        <f>VLOOKUP(E1888,'FILIAIS PETZ'!A:Q,3,0)</f>
        <v>FELICIO</v>
      </c>
      <c r="AG1888" s="20" t="str">
        <f>VLOOKUP(E1888,'FILIAIS PETZ'!A:Q,2,0)</f>
        <v>R3</v>
      </c>
      <c r="AH1888" s="75">
        <v>350</v>
      </c>
      <c r="AI1888" s="16" t="s">
        <v>10062</v>
      </c>
      <c r="AJ1888" s="43">
        <f>VLOOKUP(E1888,'FILIAIS PETZ'!$A$2:$K$2000,11,0)</f>
        <v>18328118012972</v>
      </c>
      <c r="AK1888" s="44">
        <v>18328118012972</v>
      </c>
    </row>
    <row r="1889" spans="1:37" s="14" customFormat="1" ht="15" customHeight="1" thickBot="1" x14ac:dyDescent="0.25">
      <c r="A1889" s="9">
        <v>870937</v>
      </c>
      <c r="B1889" s="18">
        <f>VLOOKUP(C1889,FORNECEDORES!D:E,2,0)</f>
        <v>5381</v>
      </c>
      <c r="C1889" s="19" t="str">
        <f>VLOOKUP(D1889,FORNECEDORES!A:D,4,0)</f>
        <v>19.423.361/0001-79</v>
      </c>
      <c r="D1889" s="13" t="s">
        <v>2301</v>
      </c>
      <c r="E1889" s="20" t="str">
        <f t="shared" si="117"/>
        <v>04 0067</v>
      </c>
      <c r="F1889" s="28" t="s">
        <v>8611</v>
      </c>
      <c r="G1889" s="21" t="str">
        <f>VLOOKUP(E1889,'FILIAIS PETZ'!A:E,5,0)</f>
        <v>PETZ EXTRA RICARDO JAFET</v>
      </c>
      <c r="H1889" s="20" t="str">
        <f>VLOOKUP(E1889,'FILIAIS PETZ'!A:D,4,0)</f>
        <v>RJAF-SP</v>
      </c>
      <c r="I1889" s="46">
        <v>45365</v>
      </c>
      <c r="J1889" s="9">
        <v>870937</v>
      </c>
      <c r="K1889" s="9" t="s">
        <v>9047</v>
      </c>
      <c r="L1889" s="29" t="s">
        <v>9031</v>
      </c>
      <c r="M1889" s="46">
        <v>45341</v>
      </c>
      <c r="N1889" s="46">
        <v>45392</v>
      </c>
      <c r="O1889" s="46"/>
      <c r="P1889" s="9" t="s">
        <v>4990</v>
      </c>
      <c r="Q1889" s="9">
        <v>3</v>
      </c>
      <c r="R1889" s="9">
        <v>1</v>
      </c>
      <c r="S1889" s="9">
        <v>8</v>
      </c>
      <c r="T1889" s="9" t="s">
        <v>32</v>
      </c>
      <c r="U1889" s="9">
        <v>11002</v>
      </c>
      <c r="V1889" s="9">
        <v>11002</v>
      </c>
      <c r="W1889" s="9" t="s">
        <v>5019</v>
      </c>
      <c r="X1889" s="9" t="s">
        <v>4985</v>
      </c>
      <c r="Y1889" s="9" t="s">
        <v>4997</v>
      </c>
      <c r="Z1889" s="9" t="s">
        <v>4993</v>
      </c>
      <c r="AA1889" s="9" t="s">
        <v>4989</v>
      </c>
      <c r="AB1889" s="9" t="s">
        <v>12941</v>
      </c>
      <c r="AC1889" s="9" t="s">
        <v>5006</v>
      </c>
      <c r="AD1889" s="9"/>
      <c r="AE1889" s="20" t="str">
        <f>VLOOKUP(E1889,'FILIAIS PETZ'!A:Q,17,0)</f>
        <v>SP2</v>
      </c>
      <c r="AF1889" s="20" t="str">
        <f>VLOOKUP(E1889,'FILIAIS PETZ'!A:Q,3,0)</f>
        <v>FELICIO</v>
      </c>
      <c r="AG1889" s="20" t="str">
        <f>VLOOKUP(E1889,'FILIAIS PETZ'!A:Q,2,0)</f>
        <v>R3</v>
      </c>
      <c r="AH1889" s="75">
        <v>2200</v>
      </c>
      <c r="AI1889" s="16" t="s">
        <v>10064</v>
      </c>
      <c r="AJ1889" s="43">
        <f>VLOOKUP(E1889,'FILIAIS PETZ'!$A$2:$K$2000,11,0)</f>
        <v>18328118006573</v>
      </c>
      <c r="AK1889" s="44">
        <v>18328118006573</v>
      </c>
    </row>
    <row r="1890" spans="1:37" s="14" customFormat="1" ht="15" customHeight="1" thickBot="1" x14ac:dyDescent="0.25">
      <c r="A1890" s="9">
        <v>870946</v>
      </c>
      <c r="B1890" s="18">
        <f>VLOOKUP(C1890,FORNECEDORES!D:E,2,0)</f>
        <v>6740</v>
      </c>
      <c r="C1890" s="19" t="str">
        <f>VLOOKUP(D1890,FORNECEDORES!A:D,4,0)</f>
        <v>29.739.737/0052-52</v>
      </c>
      <c r="D1890" s="13" t="s">
        <v>7597</v>
      </c>
      <c r="E1890" s="20" t="str">
        <f t="shared" si="117"/>
        <v>04 0138</v>
      </c>
      <c r="F1890" s="28" t="s">
        <v>8627</v>
      </c>
      <c r="G1890" s="21" t="str">
        <f>VLOOKUP(E1890,'FILIAIS PETZ'!A:E,5,0)</f>
        <v>PETZ JOÃO FIRMINO</v>
      </c>
      <c r="H1890" s="20" t="str">
        <f>VLOOKUP(E1890,'FILIAIS PETZ'!A:D,4,0)</f>
        <v>JFIR-SP</v>
      </c>
      <c r="I1890" s="46">
        <v>45365</v>
      </c>
      <c r="J1890" s="9">
        <v>870946</v>
      </c>
      <c r="K1890" s="9" t="s">
        <v>9097</v>
      </c>
      <c r="L1890" s="29" t="s">
        <v>10065</v>
      </c>
      <c r="M1890" s="46">
        <v>45390</v>
      </c>
      <c r="N1890" s="46">
        <v>45448</v>
      </c>
      <c r="O1890" s="46">
        <v>45428</v>
      </c>
      <c r="P1890" s="9" t="s">
        <v>4990</v>
      </c>
      <c r="Q1890" s="9">
        <v>3</v>
      </c>
      <c r="R1890" s="9">
        <v>1</v>
      </c>
      <c r="S1890" s="9">
        <v>8</v>
      </c>
      <c r="T1890" s="9" t="s">
        <v>32</v>
      </c>
      <c r="U1890" s="9">
        <v>11002</v>
      </c>
      <c r="V1890" s="9">
        <v>11002</v>
      </c>
      <c r="W1890" s="9" t="s">
        <v>5019</v>
      </c>
      <c r="X1890" s="9" t="s">
        <v>5033</v>
      </c>
      <c r="Y1890" s="84" t="s">
        <v>4993</v>
      </c>
      <c r="Z1890" s="84" t="s">
        <v>4993</v>
      </c>
      <c r="AA1890" s="84" t="s">
        <v>5033</v>
      </c>
      <c r="AB1890" s="84" t="s">
        <v>12941</v>
      </c>
      <c r="AC1890" s="9" t="s">
        <v>5006</v>
      </c>
      <c r="AD1890" s="9"/>
      <c r="AE1890" s="20" t="str">
        <f>VLOOKUP(E1890,'FILIAIS PETZ'!A:Q,17,0)</f>
        <v>SP3</v>
      </c>
      <c r="AF1890" s="20" t="str">
        <f>VLOOKUP(E1890,'FILIAIS PETZ'!A:Q,3,0)</f>
        <v>FELICIO</v>
      </c>
      <c r="AG1890" s="20" t="str">
        <f>VLOOKUP(E1890,'FILIAIS PETZ'!A:Q,2,0)</f>
        <v>R3</v>
      </c>
      <c r="AH1890" s="75">
        <v>1038.9000000000001</v>
      </c>
      <c r="AI1890" s="16" t="s">
        <v>10066</v>
      </c>
      <c r="AJ1890" s="43">
        <f>VLOOKUP(E1890,'FILIAIS PETZ'!$A$2:$K$2000,11,0)</f>
        <v>18328118012972</v>
      </c>
      <c r="AK1890" s="44">
        <v>18328118012972</v>
      </c>
    </row>
    <row r="1891" spans="1:37" s="14" customFormat="1" ht="15" customHeight="1" thickBot="1" x14ac:dyDescent="0.25">
      <c r="A1891" s="9" t="s">
        <v>10097</v>
      </c>
      <c r="B1891" s="18">
        <f>VLOOKUP(C1891,FORNECEDORES!D:E,2,0)</f>
        <v>55666</v>
      </c>
      <c r="C1891" s="19" t="str">
        <f>VLOOKUP(D1891,FORNECEDORES!A:D,4,0)</f>
        <v>33.045.885/0001-02</v>
      </c>
      <c r="D1891" s="13" t="s">
        <v>2848</v>
      </c>
      <c r="E1891" s="20" t="str">
        <f t="shared" si="117"/>
        <v>04 0284</v>
      </c>
      <c r="F1891" s="28" t="s">
        <v>8966</v>
      </c>
      <c r="G1891" s="21" t="str">
        <f>VLOOKUP(E1891,'FILIAIS PETZ'!A:E,5,0)</f>
        <v>PETZ ASSAI ANCHIETA</v>
      </c>
      <c r="H1891" s="20" t="str">
        <f>VLOOKUP(E1891,'FILIAIS PETZ'!A:D,4,0)</f>
        <v>ASAC-SP</v>
      </c>
      <c r="I1891" s="46">
        <v>45365</v>
      </c>
      <c r="J1891" s="9" t="s">
        <v>10097</v>
      </c>
      <c r="K1891" s="9" t="s">
        <v>9035</v>
      </c>
      <c r="L1891" s="29" t="s">
        <v>10098</v>
      </c>
      <c r="M1891" s="46">
        <v>45371</v>
      </c>
      <c r="N1891" s="46">
        <v>45399</v>
      </c>
      <c r="O1891" s="46">
        <v>45376</v>
      </c>
      <c r="P1891" s="9" t="s">
        <v>4990</v>
      </c>
      <c r="Q1891" s="9" t="s">
        <v>5029</v>
      </c>
      <c r="R1891" s="9" t="s">
        <v>4991</v>
      </c>
      <c r="S1891" s="9" t="s">
        <v>4983</v>
      </c>
      <c r="T1891" s="9" t="s">
        <v>32</v>
      </c>
      <c r="U1891" s="9" t="s">
        <v>5048</v>
      </c>
      <c r="V1891" s="9" t="s">
        <v>5048</v>
      </c>
      <c r="W1891" s="9" t="s">
        <v>5019</v>
      </c>
      <c r="X1891" s="9" t="s">
        <v>4992</v>
      </c>
      <c r="Y1891" s="9" t="s">
        <v>4980</v>
      </c>
      <c r="Z1891" s="9" t="s">
        <v>4980</v>
      </c>
      <c r="AA1891" s="9" t="s">
        <v>4992</v>
      </c>
      <c r="AB1891" s="9" t="s">
        <v>5066</v>
      </c>
      <c r="AC1891" s="9" t="s">
        <v>5006</v>
      </c>
      <c r="AD1891" s="9"/>
      <c r="AE1891" s="20" t="str">
        <f>VLOOKUP(E1891,'FILIAIS PETZ'!A:Q,17,0)</f>
        <v>SP3</v>
      </c>
      <c r="AF1891" s="20" t="str">
        <f>VLOOKUP(E1891,'FILIAIS PETZ'!A:Q,3,0)</f>
        <v>FELICIO</v>
      </c>
      <c r="AG1891" s="20" t="str">
        <f>VLOOKUP(E1891,'FILIAIS PETZ'!A:Q,2,0)</f>
        <v>R3</v>
      </c>
      <c r="AH1891" s="75">
        <v>1200</v>
      </c>
      <c r="AI1891" s="16" t="s">
        <v>9966</v>
      </c>
      <c r="AJ1891" s="43" t="str">
        <f>VLOOKUP(E1891,'FILIAIS PETZ'!$A$2:$K$2000,11,0)</f>
        <v>18.328.118/0290-00</v>
      </c>
      <c r="AK1891" s="44" t="s">
        <v>9283</v>
      </c>
    </row>
    <row r="1892" spans="1:37" s="14" customFormat="1" ht="15" customHeight="1" thickBot="1" x14ac:dyDescent="0.25">
      <c r="A1892" s="9">
        <f t="shared" ref="A1892:A1908" si="120">J1892</f>
        <v>873101</v>
      </c>
      <c r="B1892" s="18">
        <f>VLOOKUP(C1892,FORNECEDORES!D:E,2,0)</f>
        <v>745626</v>
      </c>
      <c r="C1892" s="19" t="str">
        <f>VLOOKUP(D1892,FORNECEDORES!A:D,4,0)</f>
        <v>07.326.443/0001-16</v>
      </c>
      <c r="D1892" s="13" t="s">
        <v>6863</v>
      </c>
      <c r="E1892" s="20" t="str">
        <f t="shared" si="117"/>
        <v>04 0248</v>
      </c>
      <c r="F1892" s="28" t="s">
        <v>5848</v>
      </c>
      <c r="G1892" s="21" t="str">
        <f>VLOOKUP(E1892,'FILIAIS PETZ'!A:E,5,0)</f>
        <v>PETZ DIVINÓPOLIS</v>
      </c>
      <c r="H1892" s="20" t="str">
        <f>VLOOKUP(E1892,'FILIAIS PETZ'!A:D,4,0)</f>
        <v>DVNP-MG</v>
      </c>
      <c r="I1892" s="46">
        <v>45366</v>
      </c>
      <c r="J1892" s="9">
        <v>873101</v>
      </c>
      <c r="K1892" s="9" t="s">
        <v>5858</v>
      </c>
      <c r="L1892" s="29" t="s">
        <v>5717</v>
      </c>
      <c r="M1892" s="46">
        <v>45390</v>
      </c>
      <c r="N1892" s="46">
        <v>45413</v>
      </c>
      <c r="O1892" s="46">
        <v>45398</v>
      </c>
      <c r="P1892" s="29" t="s">
        <v>4982</v>
      </c>
      <c r="Q1892" s="9">
        <v>3</v>
      </c>
      <c r="R1892" s="9">
        <v>1</v>
      </c>
      <c r="S1892" s="9">
        <v>8</v>
      </c>
      <c r="T1892" s="9" t="s">
        <v>32</v>
      </c>
      <c r="U1892" s="9">
        <v>11002</v>
      </c>
      <c r="V1892" s="9">
        <v>10509</v>
      </c>
      <c r="W1892" s="9" t="s">
        <v>5024</v>
      </c>
      <c r="X1892" s="9" t="s">
        <v>4985</v>
      </c>
      <c r="Y1892" s="9" t="s">
        <v>4993</v>
      </c>
      <c r="Z1892" s="9" t="s">
        <v>4993</v>
      </c>
      <c r="AA1892" s="9" t="s">
        <v>4989</v>
      </c>
      <c r="AB1892" s="9" t="s">
        <v>12941</v>
      </c>
      <c r="AC1892" s="9" t="s">
        <v>4988</v>
      </c>
      <c r="AD1892" s="29"/>
      <c r="AE1892" s="20" t="str">
        <f>VLOOKUP(E1892,'FILIAIS PETZ'!A:Q,17,0)</f>
        <v>MG-2</v>
      </c>
      <c r="AF1892" s="20" t="str">
        <f>VLOOKUP(E1892,'FILIAIS PETZ'!A:Q,3,0)</f>
        <v>FELICIO</v>
      </c>
      <c r="AG1892" s="20" t="str">
        <f>VLOOKUP(E1892,'FILIAIS PETZ'!A:Q,2,0)</f>
        <v>R3</v>
      </c>
      <c r="AH1892" s="75">
        <v>9564.17</v>
      </c>
      <c r="AI1892" s="16" t="s">
        <v>6304</v>
      </c>
      <c r="AJ1892" s="43" t="str">
        <f>VLOOKUP(E1892,'FILIAIS PETZ'!$A$2:$K$2000,11,0)</f>
        <v>18.328.118/0246-36</v>
      </c>
      <c r="AK1892" s="44" t="str">
        <f t="shared" ref="AK1892:AK1908" si="121">AJ1892</f>
        <v>18.328.118/0246-36</v>
      </c>
    </row>
    <row r="1893" spans="1:37" s="14" customFormat="1" ht="15" customHeight="1" thickBot="1" x14ac:dyDescent="0.25">
      <c r="A1893" s="9">
        <f t="shared" si="120"/>
        <v>873169</v>
      </c>
      <c r="B1893" s="18">
        <f>VLOOKUP(C1893,FORNECEDORES!D:E,2,0)</f>
        <v>9057</v>
      </c>
      <c r="C1893" s="19" t="str">
        <f>VLOOKUP(D1893,FORNECEDORES!A:D,4,0)</f>
        <v>19.357.006/0001-49</v>
      </c>
      <c r="D1893" s="13" t="s">
        <v>2290</v>
      </c>
      <c r="E1893" s="20" t="str">
        <f t="shared" ref="E1893:E1955" si="122">CONCATENATE("04 ",F1893)</f>
        <v>04 0130</v>
      </c>
      <c r="F1893" s="28" t="s">
        <v>4975</v>
      </c>
      <c r="G1893" s="21" t="str">
        <f>VLOOKUP(E1893,'FILIAIS PETZ'!A:E,5,0)</f>
        <v>PETZ CARLOS LUZ</v>
      </c>
      <c r="H1893" s="20" t="str">
        <f>VLOOKUP(E1893,'FILIAIS PETZ'!A:D,4,0)</f>
        <v>CLUZ-MG</v>
      </c>
      <c r="I1893" s="46">
        <v>45366</v>
      </c>
      <c r="J1893" s="9">
        <v>873169</v>
      </c>
      <c r="K1893" s="9" t="s">
        <v>5858</v>
      </c>
      <c r="L1893" s="29" t="s">
        <v>6394</v>
      </c>
      <c r="M1893" s="46">
        <v>45371</v>
      </c>
      <c r="N1893" s="46">
        <v>45392</v>
      </c>
      <c r="O1893" s="46">
        <v>45373</v>
      </c>
      <c r="P1893" s="29" t="s">
        <v>4990</v>
      </c>
      <c r="Q1893" s="9">
        <v>3</v>
      </c>
      <c r="R1893" s="9">
        <v>1</v>
      </c>
      <c r="S1893" s="9">
        <v>8</v>
      </c>
      <c r="T1893" s="9" t="s">
        <v>32</v>
      </c>
      <c r="U1893" s="9">
        <v>11002</v>
      </c>
      <c r="V1893" s="9">
        <v>11002</v>
      </c>
      <c r="W1893" s="9" t="s">
        <v>5034</v>
      </c>
      <c r="X1893" s="9" t="s">
        <v>4985</v>
      </c>
      <c r="Y1893" s="10" t="s">
        <v>4993</v>
      </c>
      <c r="Z1893" s="10" t="s">
        <v>4993</v>
      </c>
      <c r="AA1893" s="10" t="s">
        <v>4989</v>
      </c>
      <c r="AB1893" s="10" t="s">
        <v>12941</v>
      </c>
      <c r="AC1893" s="9" t="s">
        <v>5006</v>
      </c>
      <c r="AD1893" s="29"/>
      <c r="AE1893" s="20" t="str">
        <f>VLOOKUP(E1893,'FILIAIS PETZ'!A:Q,17,0)</f>
        <v>MG-1</v>
      </c>
      <c r="AF1893" s="20" t="str">
        <f>VLOOKUP(E1893,'FILIAIS PETZ'!A:Q,3,0)</f>
        <v>FELICIO</v>
      </c>
      <c r="AG1893" s="20" t="str">
        <f>VLOOKUP(E1893,'FILIAIS PETZ'!A:Q,2,0)</f>
        <v>R3</v>
      </c>
      <c r="AH1893" s="75">
        <v>950</v>
      </c>
      <c r="AI1893" s="16" t="s">
        <v>6305</v>
      </c>
      <c r="AJ1893" s="43">
        <f>VLOOKUP(E1893,'FILIAIS PETZ'!$A$2:$K$2000,11,0)</f>
        <v>18328118012204</v>
      </c>
      <c r="AK1893" s="44">
        <f t="shared" si="121"/>
        <v>18328118012204</v>
      </c>
    </row>
    <row r="1894" spans="1:37" s="14" customFormat="1" ht="15" customHeight="1" thickBot="1" x14ac:dyDescent="0.25">
      <c r="A1894" s="9">
        <f t="shared" si="120"/>
        <v>873176</v>
      </c>
      <c r="B1894" s="18">
        <f>VLOOKUP(C1894,FORNECEDORES!D:E,2,0)</f>
        <v>9057</v>
      </c>
      <c r="C1894" s="19" t="str">
        <f>VLOOKUP(D1894,FORNECEDORES!A:D,4,0)</f>
        <v>19.357.006/0001-49</v>
      </c>
      <c r="D1894" s="13" t="s">
        <v>2290</v>
      </c>
      <c r="E1894" s="20" t="str">
        <f t="shared" si="122"/>
        <v>04 0185</v>
      </c>
      <c r="F1894" s="28" t="s">
        <v>4973</v>
      </c>
      <c r="G1894" s="21" t="str">
        <f>VLOOKUP(E1894,'FILIAIS PETZ'!A:E,5,0)</f>
        <v>PETZ AV CONTORNO (ANTIGOS DADOS DE SVLB/MG - PETZ SILVA LOBO)</v>
      </c>
      <c r="H1894" s="20" t="str">
        <f>VLOOKUP(E1894,'FILIAIS PETZ'!A:D,4,0)</f>
        <v>ACTN-MG</v>
      </c>
      <c r="I1894" s="46">
        <v>45366</v>
      </c>
      <c r="J1894" s="9">
        <v>873176</v>
      </c>
      <c r="K1894" s="9" t="s">
        <v>5858</v>
      </c>
      <c r="L1894" s="29" t="s">
        <v>6393</v>
      </c>
      <c r="M1894" s="46">
        <v>45371</v>
      </c>
      <c r="N1894" s="46">
        <v>45392</v>
      </c>
      <c r="O1894" s="46">
        <v>45373</v>
      </c>
      <c r="P1894" s="29" t="s">
        <v>4990</v>
      </c>
      <c r="Q1894" s="9">
        <v>3</v>
      </c>
      <c r="R1894" s="9">
        <v>1</v>
      </c>
      <c r="S1894" s="9">
        <v>8</v>
      </c>
      <c r="T1894" s="9" t="s">
        <v>32</v>
      </c>
      <c r="U1894" s="9">
        <v>11002</v>
      </c>
      <c r="V1894" s="9">
        <v>11002</v>
      </c>
      <c r="W1894" s="9" t="s">
        <v>4984</v>
      </c>
      <c r="X1894" s="9" t="s">
        <v>4985</v>
      </c>
      <c r="Y1894" s="10" t="s">
        <v>4993</v>
      </c>
      <c r="Z1894" s="10" t="s">
        <v>4993</v>
      </c>
      <c r="AA1894" s="10" t="s">
        <v>4989</v>
      </c>
      <c r="AB1894" s="10" t="s">
        <v>12941</v>
      </c>
      <c r="AC1894" s="9" t="s">
        <v>5006</v>
      </c>
      <c r="AD1894" s="29"/>
      <c r="AE1894" s="20" t="str">
        <f>VLOOKUP(E1894,'FILIAIS PETZ'!A:Q,17,0)</f>
        <v>MG-1</v>
      </c>
      <c r="AF1894" s="20" t="str">
        <f>VLOOKUP(E1894,'FILIAIS PETZ'!A:Q,3,0)</f>
        <v>FELICIO</v>
      </c>
      <c r="AG1894" s="20" t="str">
        <f>VLOOKUP(E1894,'FILIAIS PETZ'!A:Q,2,0)</f>
        <v>R3</v>
      </c>
      <c r="AH1894" s="75">
        <v>850</v>
      </c>
      <c r="AI1894" s="16" t="s">
        <v>6306</v>
      </c>
      <c r="AJ1894" s="43">
        <f>VLOOKUP(E1894,'FILIAIS PETZ'!$A$2:$K$2000,11,0)</f>
        <v>18328118017931</v>
      </c>
      <c r="AK1894" s="44">
        <f t="shared" si="121"/>
        <v>18328118017931</v>
      </c>
    </row>
    <row r="1895" spans="1:37" s="14" customFormat="1" ht="15" customHeight="1" thickBot="1" x14ac:dyDescent="0.25">
      <c r="A1895" s="9">
        <f t="shared" si="120"/>
        <v>873184</v>
      </c>
      <c r="B1895" s="18">
        <f>VLOOKUP(C1895,FORNECEDORES!D:E,2,0)</f>
        <v>741390</v>
      </c>
      <c r="C1895" s="19" t="str">
        <f>VLOOKUP(D1895,FORNECEDORES!A:D,4,0)</f>
        <v>53.327.206/0001-97</v>
      </c>
      <c r="D1895" s="13" t="s">
        <v>1785</v>
      </c>
      <c r="E1895" s="20" t="str">
        <f t="shared" si="122"/>
        <v>04 0107</v>
      </c>
      <c r="F1895" s="28" t="s">
        <v>4930</v>
      </c>
      <c r="G1895" s="21" t="str">
        <f>VLOOKUP(E1895,'FILIAIS PETZ'!A:E,5,0)</f>
        <v>PETZ CONTAGEM</v>
      </c>
      <c r="H1895" s="20" t="str">
        <f>VLOOKUP(E1895,'FILIAIS PETZ'!A:D,4,0)</f>
        <v>CNTG-MG</v>
      </c>
      <c r="I1895" s="46">
        <v>45366</v>
      </c>
      <c r="J1895" s="9">
        <v>873184</v>
      </c>
      <c r="K1895" s="9" t="s">
        <v>5858</v>
      </c>
      <c r="L1895" s="29" t="s">
        <v>12101</v>
      </c>
      <c r="M1895" s="46">
        <v>45523</v>
      </c>
      <c r="N1895" s="46">
        <v>45546</v>
      </c>
      <c r="O1895" s="46">
        <v>45525</v>
      </c>
      <c r="P1895" s="29" t="s">
        <v>4990</v>
      </c>
      <c r="Q1895" s="9">
        <v>3</v>
      </c>
      <c r="R1895" s="9">
        <v>1</v>
      </c>
      <c r="S1895" s="9">
        <v>8</v>
      </c>
      <c r="T1895" s="9" t="s">
        <v>32</v>
      </c>
      <c r="U1895" s="9">
        <v>11002</v>
      </c>
      <c r="V1895" s="9">
        <v>11002</v>
      </c>
      <c r="W1895" s="9" t="s">
        <v>5019</v>
      </c>
      <c r="X1895" s="9" t="s">
        <v>4992</v>
      </c>
      <c r="Y1895" s="10" t="s">
        <v>4993</v>
      </c>
      <c r="Z1895" s="10" t="s">
        <v>4993</v>
      </c>
      <c r="AA1895" s="10" t="s">
        <v>4992</v>
      </c>
      <c r="AB1895" s="10" t="s">
        <v>12941</v>
      </c>
      <c r="AC1895" s="9" t="s">
        <v>5006</v>
      </c>
      <c r="AD1895" s="29"/>
      <c r="AE1895" s="20" t="str">
        <f>VLOOKUP(E1895,'FILIAIS PETZ'!A:Q,17,0)</f>
        <v>MG-2</v>
      </c>
      <c r="AF1895" s="20" t="str">
        <f>VLOOKUP(E1895,'FILIAIS PETZ'!A:Q,3,0)</f>
        <v>FELICIO</v>
      </c>
      <c r="AG1895" s="20" t="str">
        <f>VLOOKUP(E1895,'FILIAIS PETZ'!A:Q,2,0)</f>
        <v>R3</v>
      </c>
      <c r="AH1895" s="75">
        <v>8713.75</v>
      </c>
      <c r="AI1895" s="16" t="s">
        <v>6307</v>
      </c>
      <c r="AJ1895" s="43">
        <f>VLOOKUP(E1895,'FILIAIS PETZ'!$A$2:$K$2000,11,0)</f>
        <v>18328118010414</v>
      </c>
      <c r="AK1895" s="44">
        <f t="shared" si="121"/>
        <v>18328118010414</v>
      </c>
    </row>
    <row r="1896" spans="1:37" s="14" customFormat="1" ht="15" customHeight="1" thickBot="1" x14ac:dyDescent="0.25">
      <c r="A1896" s="9">
        <f t="shared" si="120"/>
        <v>873185</v>
      </c>
      <c r="B1896" s="18">
        <f>VLOOKUP(C1896,FORNECEDORES!D:E,2,0)</f>
        <v>741390</v>
      </c>
      <c r="C1896" s="19" t="str">
        <f>VLOOKUP(D1896,FORNECEDORES!A:D,4,0)</f>
        <v>53.327.206/0001-97</v>
      </c>
      <c r="D1896" s="13" t="s">
        <v>1785</v>
      </c>
      <c r="E1896" s="20" t="str">
        <f t="shared" si="122"/>
        <v>04 0162</v>
      </c>
      <c r="F1896" s="28" t="s">
        <v>5179</v>
      </c>
      <c r="G1896" s="21" t="str">
        <f>VLOOKUP(E1896,'FILIAIS PETZ'!A:E,5,0)</f>
        <v>PETZ CONTAGEM JOÃO CESAR</v>
      </c>
      <c r="H1896" s="20" t="str">
        <f>VLOOKUP(E1896,'FILIAIS PETZ'!A:D,4,0)</f>
        <v>CTJC-MG</v>
      </c>
      <c r="I1896" s="46">
        <v>45366</v>
      </c>
      <c r="J1896" s="9">
        <v>873185</v>
      </c>
      <c r="K1896" s="9" t="s">
        <v>5858</v>
      </c>
      <c r="L1896" s="29" t="s">
        <v>8350</v>
      </c>
      <c r="M1896" s="46">
        <v>45467</v>
      </c>
      <c r="N1896" s="46">
        <v>45490</v>
      </c>
      <c r="O1896" s="46">
        <v>45468</v>
      </c>
      <c r="P1896" s="29" t="s">
        <v>4990</v>
      </c>
      <c r="Q1896" s="9">
        <v>3</v>
      </c>
      <c r="R1896" s="9">
        <v>1</v>
      </c>
      <c r="S1896" s="9">
        <v>8</v>
      </c>
      <c r="T1896" s="9" t="s">
        <v>32</v>
      </c>
      <c r="U1896" s="9">
        <v>11002</v>
      </c>
      <c r="V1896" s="9">
        <v>11002</v>
      </c>
      <c r="W1896" s="9" t="s">
        <v>5019</v>
      </c>
      <c r="X1896" s="9" t="s">
        <v>4992</v>
      </c>
      <c r="Y1896" s="10" t="s">
        <v>4993</v>
      </c>
      <c r="Z1896" s="10" t="s">
        <v>4993</v>
      </c>
      <c r="AA1896" s="10" t="s">
        <v>4992</v>
      </c>
      <c r="AB1896" s="10" t="s">
        <v>12941</v>
      </c>
      <c r="AC1896" s="9" t="s">
        <v>5006</v>
      </c>
      <c r="AD1896" s="29"/>
      <c r="AE1896" s="20" t="str">
        <f>VLOOKUP(E1896,'FILIAIS PETZ'!A:Q,17,0)</f>
        <v>MG-2</v>
      </c>
      <c r="AF1896" s="20" t="str">
        <f>VLOOKUP(E1896,'FILIAIS PETZ'!A:Q,3,0)</f>
        <v>FELICIO</v>
      </c>
      <c r="AG1896" s="20" t="str">
        <f>VLOOKUP(E1896,'FILIAIS PETZ'!A:Q,2,0)</f>
        <v>R3</v>
      </c>
      <c r="AH1896" s="75">
        <f>10116.67-AH3070</f>
        <v>9966.67</v>
      </c>
      <c r="AI1896" s="16" t="s">
        <v>6308</v>
      </c>
      <c r="AJ1896" s="43">
        <f>VLOOKUP(E1896,'FILIAIS PETZ'!$A$2:$K$2000,11,0)</f>
        <v>18328118017265</v>
      </c>
      <c r="AK1896" s="44">
        <f t="shared" si="121"/>
        <v>18328118017265</v>
      </c>
    </row>
    <row r="1897" spans="1:37" s="14" customFormat="1" ht="15" customHeight="1" thickBot="1" x14ac:dyDescent="0.25">
      <c r="A1897" s="9">
        <f t="shared" si="120"/>
        <v>873186</v>
      </c>
      <c r="B1897" s="18">
        <f>VLOOKUP(C1897,FORNECEDORES!D:E,2,0)</f>
        <v>741390</v>
      </c>
      <c r="C1897" s="19" t="str">
        <f>VLOOKUP(D1897,FORNECEDORES!A:D,4,0)</f>
        <v>53.327.206/0001-97</v>
      </c>
      <c r="D1897" s="13" t="s">
        <v>1785</v>
      </c>
      <c r="E1897" s="20" t="str">
        <f t="shared" si="122"/>
        <v>04 0061</v>
      </c>
      <c r="F1897" s="28" t="s">
        <v>4946</v>
      </c>
      <c r="G1897" s="21" t="str">
        <f>VLOOKUP(E1897,'FILIAIS PETZ'!A:E,5,0)</f>
        <v>PETZ PAMPULHA</v>
      </c>
      <c r="H1897" s="20" t="str">
        <f>VLOOKUP(E1897,'FILIAIS PETZ'!A:D,4,0)</f>
        <v>PAMP-MG</v>
      </c>
      <c r="I1897" s="46">
        <v>45366</v>
      </c>
      <c r="J1897" s="9">
        <v>873186</v>
      </c>
      <c r="K1897" s="9" t="s">
        <v>5858</v>
      </c>
      <c r="L1897" s="29" t="s">
        <v>8351</v>
      </c>
      <c r="M1897" s="46">
        <v>45464</v>
      </c>
      <c r="N1897" s="46">
        <v>45490</v>
      </c>
      <c r="O1897" s="46">
        <v>45468</v>
      </c>
      <c r="P1897" s="29" t="s">
        <v>4990</v>
      </c>
      <c r="Q1897" s="9">
        <v>3</v>
      </c>
      <c r="R1897" s="9">
        <v>1</v>
      </c>
      <c r="S1897" s="9">
        <v>8</v>
      </c>
      <c r="T1897" s="9" t="s">
        <v>32</v>
      </c>
      <c r="U1897" s="9">
        <v>11002</v>
      </c>
      <c r="V1897" s="9">
        <v>11002</v>
      </c>
      <c r="W1897" s="9" t="s">
        <v>5019</v>
      </c>
      <c r="X1897" s="9" t="s">
        <v>4992</v>
      </c>
      <c r="Y1897" s="9" t="s">
        <v>4993</v>
      </c>
      <c r="Z1897" s="9" t="s">
        <v>8408</v>
      </c>
      <c r="AA1897" s="9" t="s">
        <v>4992</v>
      </c>
      <c r="AB1897" s="9" t="s">
        <v>12941</v>
      </c>
      <c r="AC1897" s="9" t="s">
        <v>5006</v>
      </c>
      <c r="AD1897" s="29" t="s">
        <v>7878</v>
      </c>
      <c r="AE1897" s="20" t="str">
        <f>VLOOKUP(E1897,'FILIAIS PETZ'!A:Q,17,0)</f>
        <v>MG-1</v>
      </c>
      <c r="AF1897" s="20" t="str">
        <f>VLOOKUP(E1897,'FILIAIS PETZ'!A:Q,3,0)</f>
        <v>FELICIO</v>
      </c>
      <c r="AG1897" s="20" t="str">
        <f>VLOOKUP(E1897,'FILIAIS PETZ'!A:Q,2,0)</f>
        <v>R3</v>
      </c>
      <c r="AH1897" s="75">
        <v>4690.92</v>
      </c>
      <c r="AI1897" s="16" t="s">
        <v>6309</v>
      </c>
      <c r="AJ1897" s="43">
        <f>VLOOKUP(E1897,'FILIAIS PETZ'!$A$2:$K$2000,11,0)</f>
        <v>18328118006069</v>
      </c>
      <c r="AK1897" s="44">
        <f t="shared" si="121"/>
        <v>18328118006069</v>
      </c>
    </row>
    <row r="1898" spans="1:37" s="14" customFormat="1" ht="15" customHeight="1" thickBot="1" x14ac:dyDescent="0.25">
      <c r="A1898" s="9">
        <f t="shared" si="120"/>
        <v>873191</v>
      </c>
      <c r="B1898" s="18">
        <f>VLOOKUP(C1898,FORNECEDORES!D:E,2,0)</f>
        <v>9057</v>
      </c>
      <c r="C1898" s="19" t="str">
        <f>VLOOKUP(D1898,FORNECEDORES!A:D,4,0)</f>
        <v>19.357.006/0001-49</v>
      </c>
      <c r="D1898" s="13" t="s">
        <v>2290</v>
      </c>
      <c r="E1898" s="20" t="str">
        <f t="shared" si="122"/>
        <v>04 0061</v>
      </c>
      <c r="F1898" s="28" t="s">
        <v>4946</v>
      </c>
      <c r="G1898" s="21" t="str">
        <f>VLOOKUP(E1898,'FILIAIS PETZ'!A:E,5,0)</f>
        <v>PETZ PAMPULHA</v>
      </c>
      <c r="H1898" s="20" t="str">
        <f>VLOOKUP(E1898,'FILIAIS PETZ'!A:D,4,0)</f>
        <v>PAMP-MG</v>
      </c>
      <c r="I1898" s="46">
        <v>45366</v>
      </c>
      <c r="J1898" s="9">
        <v>873191</v>
      </c>
      <c r="K1898" s="9" t="s">
        <v>5858</v>
      </c>
      <c r="L1898" s="29" t="s">
        <v>6862</v>
      </c>
      <c r="M1898" s="46">
        <v>45398</v>
      </c>
      <c r="N1898" s="46">
        <v>45420</v>
      </c>
      <c r="O1898" s="46">
        <v>45398</v>
      </c>
      <c r="P1898" s="29" t="s">
        <v>4990</v>
      </c>
      <c r="Q1898" s="9">
        <v>3</v>
      </c>
      <c r="R1898" s="9">
        <v>1</v>
      </c>
      <c r="S1898" s="9">
        <v>8</v>
      </c>
      <c r="T1898" s="9" t="s">
        <v>32</v>
      </c>
      <c r="U1898" s="9">
        <v>11002</v>
      </c>
      <c r="V1898" s="9">
        <v>11002</v>
      </c>
      <c r="W1898" s="9" t="s">
        <v>5034</v>
      </c>
      <c r="X1898" s="9" t="s">
        <v>4985</v>
      </c>
      <c r="Y1898" s="9" t="s">
        <v>4993</v>
      </c>
      <c r="Z1898" s="9" t="s">
        <v>8408</v>
      </c>
      <c r="AA1898" s="9" t="s">
        <v>4989</v>
      </c>
      <c r="AB1898" s="9" t="s">
        <v>5005</v>
      </c>
      <c r="AC1898" s="9" t="s">
        <v>5006</v>
      </c>
      <c r="AD1898" s="29" t="s">
        <v>7878</v>
      </c>
      <c r="AE1898" s="20" t="str">
        <f>VLOOKUP(E1898,'FILIAIS PETZ'!A:Q,17,0)</f>
        <v>MG-1</v>
      </c>
      <c r="AF1898" s="20" t="str">
        <f>VLOOKUP(E1898,'FILIAIS PETZ'!A:Q,3,0)</f>
        <v>FELICIO</v>
      </c>
      <c r="AG1898" s="20" t="str">
        <f>VLOOKUP(E1898,'FILIAIS PETZ'!A:Q,2,0)</f>
        <v>R3</v>
      </c>
      <c r="AH1898" s="75">
        <v>2900</v>
      </c>
      <c r="AI1898" s="16" t="s">
        <v>6310</v>
      </c>
      <c r="AJ1898" s="43">
        <f>VLOOKUP(E1898,'FILIAIS PETZ'!$A$2:$K$2000,11,0)</f>
        <v>18328118006069</v>
      </c>
      <c r="AK1898" s="44">
        <f t="shared" si="121"/>
        <v>18328118006069</v>
      </c>
    </row>
    <row r="1899" spans="1:37" s="14" customFormat="1" ht="15" customHeight="1" thickBot="1" x14ac:dyDescent="0.25">
      <c r="A1899" s="9">
        <f t="shared" si="120"/>
        <v>873202</v>
      </c>
      <c r="B1899" s="18">
        <f>VLOOKUP(C1899,FORNECEDORES!D:E,2,0)</f>
        <v>223099</v>
      </c>
      <c r="C1899" s="19" t="str">
        <f>VLOOKUP(D1899,FORNECEDORES!A:D,4,0)</f>
        <v>33.782.083/0001-77</v>
      </c>
      <c r="D1899" s="13" t="s">
        <v>3652</v>
      </c>
      <c r="E1899" s="20" t="str">
        <f t="shared" si="122"/>
        <v>04 0139</v>
      </c>
      <c r="F1899" s="28" t="s">
        <v>4978</v>
      </c>
      <c r="G1899" s="21" t="str">
        <f>VLOOKUP(E1899,'FILIAIS PETZ'!A:E,5,0)</f>
        <v>PETZ PALMAS</v>
      </c>
      <c r="H1899" s="20" t="str">
        <f>VLOOKUP(E1899,'FILIAIS PETZ'!A:D,4,0)</f>
        <v>PMAS-TO</v>
      </c>
      <c r="I1899" s="46">
        <v>45366</v>
      </c>
      <c r="J1899" s="9">
        <v>873202</v>
      </c>
      <c r="K1899" s="9" t="s">
        <v>5858</v>
      </c>
      <c r="L1899" s="29" t="s">
        <v>6481</v>
      </c>
      <c r="M1899" s="46">
        <v>45370</v>
      </c>
      <c r="N1899" s="46">
        <v>45399</v>
      </c>
      <c r="O1899" s="46">
        <v>45377</v>
      </c>
      <c r="P1899" s="29" t="s">
        <v>4990</v>
      </c>
      <c r="Q1899" s="9">
        <v>3</v>
      </c>
      <c r="R1899" s="9">
        <v>1</v>
      </c>
      <c r="S1899" s="9">
        <v>8</v>
      </c>
      <c r="T1899" s="9" t="s">
        <v>32</v>
      </c>
      <c r="U1899" s="9">
        <v>11002</v>
      </c>
      <c r="V1899" s="9">
        <v>11002</v>
      </c>
      <c r="W1899" s="9" t="s">
        <v>5019</v>
      </c>
      <c r="X1899" s="9" t="s">
        <v>4985</v>
      </c>
      <c r="Y1899" s="10" t="s">
        <v>4993</v>
      </c>
      <c r="Z1899" s="10" t="s">
        <v>4993</v>
      </c>
      <c r="AA1899" s="10" t="s">
        <v>4989</v>
      </c>
      <c r="AB1899" s="10" t="s">
        <v>12941</v>
      </c>
      <c r="AC1899" s="9" t="s">
        <v>5006</v>
      </c>
      <c r="AD1899" s="29"/>
      <c r="AE1899" s="20" t="str">
        <f>VLOOKUP(E1899,'FILIAIS PETZ'!A:Q,17,0)</f>
        <v>CO-2</v>
      </c>
      <c r="AF1899" s="20" t="str">
        <f>VLOOKUP(E1899,'FILIAIS PETZ'!A:Q,3,0)</f>
        <v>FELICIO</v>
      </c>
      <c r="AG1899" s="20" t="str">
        <f>VLOOKUP(E1899,'FILIAIS PETZ'!A:Q,2,0)</f>
        <v>R3</v>
      </c>
      <c r="AH1899" s="75">
        <v>585</v>
      </c>
      <c r="AI1899" s="16" t="s">
        <v>6311</v>
      </c>
      <c r="AJ1899" s="43">
        <f>VLOOKUP(E1899,'FILIAIS PETZ'!$A$2:$K$2000,11,0)</f>
        <v>18328118014088</v>
      </c>
      <c r="AK1899" s="44">
        <f t="shared" si="121"/>
        <v>18328118014088</v>
      </c>
    </row>
    <row r="1900" spans="1:37" s="14" customFormat="1" ht="15" customHeight="1" thickBot="1" x14ac:dyDescent="0.25">
      <c r="A1900" s="9">
        <f t="shared" si="120"/>
        <v>873206</v>
      </c>
      <c r="B1900" s="18">
        <f>VLOOKUP(C1900,FORNECEDORES!D:E,2,0)</f>
        <v>223099</v>
      </c>
      <c r="C1900" s="19" t="str">
        <f>VLOOKUP(D1900,FORNECEDORES!A:D,4,0)</f>
        <v>33.782.083/0001-77</v>
      </c>
      <c r="D1900" s="13" t="s">
        <v>3652</v>
      </c>
      <c r="E1900" s="20" t="str">
        <f t="shared" si="122"/>
        <v>04 0139</v>
      </c>
      <c r="F1900" s="28" t="s">
        <v>4978</v>
      </c>
      <c r="G1900" s="21" t="str">
        <f>VLOOKUP(E1900,'FILIAIS PETZ'!A:E,5,0)</f>
        <v>PETZ PALMAS</v>
      </c>
      <c r="H1900" s="20" t="str">
        <f>VLOOKUP(E1900,'FILIAIS PETZ'!A:D,4,0)</f>
        <v>PMAS-TO</v>
      </c>
      <c r="I1900" s="46">
        <v>45366</v>
      </c>
      <c r="J1900" s="9">
        <v>873206</v>
      </c>
      <c r="K1900" s="9" t="s">
        <v>5858</v>
      </c>
      <c r="L1900" s="29" t="s">
        <v>6482</v>
      </c>
      <c r="M1900" s="46">
        <v>45370</v>
      </c>
      <c r="N1900" s="46">
        <v>45399</v>
      </c>
      <c r="O1900" s="46">
        <v>45377</v>
      </c>
      <c r="P1900" s="29" t="s">
        <v>4990</v>
      </c>
      <c r="Q1900" s="9">
        <v>3</v>
      </c>
      <c r="R1900" s="9">
        <v>1</v>
      </c>
      <c r="S1900" s="9">
        <v>8</v>
      </c>
      <c r="T1900" s="9" t="s">
        <v>32</v>
      </c>
      <c r="U1900" s="9">
        <v>11002</v>
      </c>
      <c r="V1900" s="9">
        <v>11002</v>
      </c>
      <c r="W1900" s="9" t="s">
        <v>5019</v>
      </c>
      <c r="X1900" s="9" t="s">
        <v>4985</v>
      </c>
      <c r="Y1900" s="10" t="s">
        <v>4993</v>
      </c>
      <c r="Z1900" s="9" t="s">
        <v>8408</v>
      </c>
      <c r="AA1900" s="9" t="s">
        <v>4989</v>
      </c>
      <c r="AB1900" s="9" t="s">
        <v>12941</v>
      </c>
      <c r="AC1900" s="9" t="s">
        <v>5006</v>
      </c>
      <c r="AD1900" s="29" t="s">
        <v>7878</v>
      </c>
      <c r="AE1900" s="20" t="str">
        <f>VLOOKUP(E1900,'FILIAIS PETZ'!A:Q,17,0)</f>
        <v>CO-2</v>
      </c>
      <c r="AF1900" s="20" t="str">
        <f>VLOOKUP(E1900,'FILIAIS PETZ'!A:Q,3,0)</f>
        <v>FELICIO</v>
      </c>
      <c r="AG1900" s="20" t="str">
        <f>VLOOKUP(E1900,'FILIAIS PETZ'!A:Q,2,0)</f>
        <v>R3</v>
      </c>
      <c r="AH1900" s="75">
        <v>1860</v>
      </c>
      <c r="AI1900" s="16" t="s">
        <v>6312</v>
      </c>
      <c r="AJ1900" s="43">
        <f>VLOOKUP(E1900,'FILIAIS PETZ'!$A$2:$K$2000,11,0)</f>
        <v>18328118014088</v>
      </c>
      <c r="AK1900" s="44">
        <f t="shared" si="121"/>
        <v>18328118014088</v>
      </c>
    </row>
    <row r="1901" spans="1:37" s="14" customFormat="1" ht="15" customHeight="1" thickBot="1" x14ac:dyDescent="0.25">
      <c r="A1901" s="9">
        <f t="shared" si="120"/>
        <v>873210</v>
      </c>
      <c r="B1901" s="18">
        <f>VLOOKUP(C1901,FORNECEDORES!D:E,2,0)</f>
        <v>199546</v>
      </c>
      <c r="C1901" s="19" t="str">
        <f>VLOOKUP(D1901,FORNECEDORES!A:D,4,0)</f>
        <v>09.584.001/0005-29</v>
      </c>
      <c r="D1901" s="13" t="s">
        <v>6560</v>
      </c>
      <c r="E1901" s="20" t="str">
        <f t="shared" si="122"/>
        <v>04 0073</v>
      </c>
      <c r="F1901" s="28" t="s">
        <v>4953</v>
      </c>
      <c r="G1901" s="21" t="str">
        <f>VLOOKUP(E1901,'FILIAIS PETZ'!A:E,5,0)</f>
        <v>PETZ CAMPO GRANDE</v>
      </c>
      <c r="H1901" s="20" t="str">
        <f>VLOOKUP(E1901,'FILIAIS PETZ'!A:D,4,0)</f>
        <v>CGDE-MS</v>
      </c>
      <c r="I1901" s="46">
        <v>45366</v>
      </c>
      <c r="J1901" s="9">
        <v>873210</v>
      </c>
      <c r="K1901" s="9" t="s">
        <v>5858</v>
      </c>
      <c r="L1901" s="29" t="s">
        <v>6563</v>
      </c>
      <c r="M1901" s="46">
        <v>45377</v>
      </c>
      <c r="N1901" s="46">
        <v>45406</v>
      </c>
      <c r="O1901" s="46">
        <v>45387</v>
      </c>
      <c r="P1901" s="29" t="s">
        <v>4982</v>
      </c>
      <c r="Q1901" s="9">
        <v>3</v>
      </c>
      <c r="R1901" s="9">
        <v>1</v>
      </c>
      <c r="S1901" s="9">
        <v>8</v>
      </c>
      <c r="T1901" s="9" t="s">
        <v>32</v>
      </c>
      <c r="U1901" s="9">
        <v>11002</v>
      </c>
      <c r="V1901" s="9">
        <v>11002</v>
      </c>
      <c r="W1901" s="9" t="s">
        <v>5019</v>
      </c>
      <c r="X1901" s="9" t="s">
        <v>4985</v>
      </c>
      <c r="Y1901" s="9" t="s">
        <v>4993</v>
      </c>
      <c r="Z1901" s="9" t="s">
        <v>4993</v>
      </c>
      <c r="AA1901" s="9" t="s">
        <v>5014</v>
      </c>
      <c r="AB1901" s="9" t="s">
        <v>5005</v>
      </c>
      <c r="AC1901" s="9" t="s">
        <v>4988</v>
      </c>
      <c r="AD1901" s="29" t="s">
        <v>6610</v>
      </c>
      <c r="AE1901" s="20" t="str">
        <f>VLOOKUP(E1901,'FILIAIS PETZ'!A:Q,17,0)</f>
        <v>CO-1</v>
      </c>
      <c r="AF1901" s="20" t="str">
        <f>VLOOKUP(E1901,'FILIAIS PETZ'!A:Q,3,0)</f>
        <v>FELICIO</v>
      </c>
      <c r="AG1901" s="20" t="str">
        <f>VLOOKUP(E1901,'FILIAIS PETZ'!A:Q,2,0)</f>
        <v>R3</v>
      </c>
      <c r="AH1901" s="75">
        <v>4450.07</v>
      </c>
      <c r="AI1901" s="16" t="s">
        <v>6313</v>
      </c>
      <c r="AJ1901" s="43">
        <f>VLOOKUP(E1901,'FILIAIS PETZ'!$A$2:$K$2000,11,0)</f>
        <v>18328118007383</v>
      </c>
      <c r="AK1901" s="44">
        <f t="shared" si="121"/>
        <v>18328118007383</v>
      </c>
    </row>
    <row r="1902" spans="1:37" s="14" customFormat="1" ht="15" customHeight="1" thickBot="1" x14ac:dyDescent="0.25">
      <c r="A1902" s="9">
        <f t="shared" si="120"/>
        <v>873219</v>
      </c>
      <c r="B1902" s="18">
        <f>VLOOKUP(C1902,FORNECEDORES!D:E,2,0)</f>
        <v>6022</v>
      </c>
      <c r="C1902" s="19" t="str">
        <f>VLOOKUP(D1902,FORNECEDORES!A:D,4,0)</f>
        <v>06.696.624/0001-71</v>
      </c>
      <c r="D1902" s="13" t="s">
        <v>1558</v>
      </c>
      <c r="E1902" s="20" t="str">
        <f t="shared" si="122"/>
        <v>04 0077</v>
      </c>
      <c r="F1902" s="28" t="s">
        <v>4954</v>
      </c>
      <c r="G1902" s="21" t="str">
        <f>VLOOKUP(E1902,'FILIAIS PETZ'!A:E,5,0)</f>
        <v>PETZ GOIANIA (SETOR BUENO)</v>
      </c>
      <c r="H1902" s="20" t="str">
        <f>VLOOKUP(E1902,'FILIAIS PETZ'!A:D,4,0)</f>
        <v>BT63-GO</v>
      </c>
      <c r="I1902" s="46">
        <v>45366</v>
      </c>
      <c r="J1902" s="9">
        <v>873219</v>
      </c>
      <c r="K1902" s="9" t="s">
        <v>5858</v>
      </c>
      <c r="L1902" s="29" t="s">
        <v>7486</v>
      </c>
      <c r="M1902" s="46">
        <v>45420</v>
      </c>
      <c r="N1902" s="46">
        <v>45441</v>
      </c>
      <c r="O1902" s="46">
        <v>45422</v>
      </c>
      <c r="P1902" s="29" t="s">
        <v>4990</v>
      </c>
      <c r="Q1902" s="9">
        <v>3</v>
      </c>
      <c r="R1902" s="9">
        <v>1</v>
      </c>
      <c r="S1902" s="9">
        <v>8</v>
      </c>
      <c r="T1902" s="9" t="s">
        <v>32</v>
      </c>
      <c r="U1902" s="9">
        <v>11002</v>
      </c>
      <c r="V1902" s="9">
        <v>11002</v>
      </c>
      <c r="W1902" s="9" t="s">
        <v>4984</v>
      </c>
      <c r="X1902" s="9" t="s">
        <v>4996</v>
      </c>
      <c r="Y1902" s="10" t="s">
        <v>4993</v>
      </c>
      <c r="Z1902" s="10" t="s">
        <v>4993</v>
      </c>
      <c r="AA1902" s="10" t="s">
        <v>5097</v>
      </c>
      <c r="AB1902" s="10" t="s">
        <v>12941</v>
      </c>
      <c r="AC1902" s="9" t="s">
        <v>5006</v>
      </c>
      <c r="AD1902" s="29"/>
      <c r="AE1902" s="20" t="str">
        <f>VLOOKUP(E1902,'FILIAIS PETZ'!A:Q,17,0)</f>
        <v>CO-2</v>
      </c>
      <c r="AF1902" s="20" t="str">
        <f>VLOOKUP(E1902,'FILIAIS PETZ'!A:Q,3,0)</f>
        <v>FELICIO</v>
      </c>
      <c r="AG1902" s="20" t="str">
        <f>VLOOKUP(E1902,'FILIAIS PETZ'!A:Q,2,0)</f>
        <v>R3</v>
      </c>
      <c r="AH1902" s="75">
        <v>28833</v>
      </c>
      <c r="AI1902" s="16" t="s">
        <v>6314</v>
      </c>
      <c r="AJ1902" s="43">
        <f>VLOOKUP(E1902,'FILIAIS PETZ'!$A$2:$K$2000,11,0)</f>
        <v>18328118007545</v>
      </c>
      <c r="AK1902" s="44">
        <f t="shared" si="121"/>
        <v>18328118007545</v>
      </c>
    </row>
    <row r="1903" spans="1:37" s="14" customFormat="1" ht="15" customHeight="1" thickBot="1" x14ac:dyDescent="0.25">
      <c r="A1903" s="9">
        <f t="shared" si="120"/>
        <v>873296</v>
      </c>
      <c r="B1903" s="18">
        <f>VLOOKUP(C1903,FORNECEDORES!D:E,2,0)</f>
        <v>7736</v>
      </c>
      <c r="C1903" s="19" t="str">
        <f>VLOOKUP(D1903,FORNECEDORES!A:D,4,0)</f>
        <v>27.385.816/0001-37</v>
      </c>
      <c r="D1903" s="13" t="s">
        <v>2591</v>
      </c>
      <c r="E1903" s="20" t="str">
        <f t="shared" si="122"/>
        <v>04 0015</v>
      </c>
      <c r="F1903" s="28" t="s">
        <v>4971</v>
      </c>
      <c r="G1903" s="21" t="str">
        <f>VLOOKUP(E1903,'FILIAIS PETZ'!A:E,5,0)</f>
        <v>PETZ BRASILIA SIA</v>
      </c>
      <c r="H1903" s="20" t="str">
        <f>VLOOKUP(E1903,'FILIAIS PETZ'!A:D,4,0)</f>
        <v>BSIA-DF</v>
      </c>
      <c r="I1903" s="46">
        <v>45366</v>
      </c>
      <c r="J1903" s="9">
        <v>873296</v>
      </c>
      <c r="K1903" s="9" t="s">
        <v>5858</v>
      </c>
      <c r="L1903" s="29" t="s">
        <v>6369</v>
      </c>
      <c r="M1903" s="46">
        <v>45370</v>
      </c>
      <c r="N1903" s="46">
        <v>45392</v>
      </c>
      <c r="O1903" s="46">
        <v>45373</v>
      </c>
      <c r="P1903" s="29" t="s">
        <v>4982</v>
      </c>
      <c r="Q1903" s="9">
        <v>3</v>
      </c>
      <c r="R1903" s="9">
        <v>1</v>
      </c>
      <c r="S1903" s="9">
        <v>8</v>
      </c>
      <c r="T1903" s="9" t="s">
        <v>32</v>
      </c>
      <c r="U1903" s="9">
        <v>11002</v>
      </c>
      <c r="V1903" s="9">
        <v>11002</v>
      </c>
      <c r="W1903" s="9" t="s">
        <v>4984</v>
      </c>
      <c r="X1903" s="9" t="s">
        <v>4985</v>
      </c>
      <c r="Y1903" s="10" t="s">
        <v>4993</v>
      </c>
      <c r="Z1903" s="9" t="s">
        <v>4993</v>
      </c>
      <c r="AA1903" s="9" t="s">
        <v>5020</v>
      </c>
      <c r="AB1903" s="10" t="s">
        <v>12941</v>
      </c>
      <c r="AC1903" s="9" t="s">
        <v>4988</v>
      </c>
      <c r="AD1903" s="29">
        <v>800000246</v>
      </c>
      <c r="AE1903" s="20" t="str">
        <f>VLOOKUP(E1903,'FILIAIS PETZ'!A:Q,17,0)</f>
        <v>CO-2</v>
      </c>
      <c r="AF1903" s="20" t="str">
        <f>VLOOKUP(E1903,'FILIAIS PETZ'!A:Q,3,0)</f>
        <v>FELICIO</v>
      </c>
      <c r="AG1903" s="20" t="str">
        <f>VLOOKUP(E1903,'FILIAIS PETZ'!A:Q,2,0)</f>
        <v>R3</v>
      </c>
      <c r="AH1903" s="75">
        <v>9772.42</v>
      </c>
      <c r="AI1903" s="16" t="s">
        <v>6315</v>
      </c>
      <c r="AJ1903" s="43">
        <f>VLOOKUP(E1903,'FILIAIS PETZ'!$A$2:$K$2000,11,0)</f>
        <v>18328118000451</v>
      </c>
      <c r="AK1903" s="44">
        <f t="shared" si="121"/>
        <v>18328118000451</v>
      </c>
    </row>
    <row r="1904" spans="1:37" s="14" customFormat="1" ht="15" customHeight="1" thickBot="1" x14ac:dyDescent="0.25">
      <c r="A1904" s="9">
        <f t="shared" si="120"/>
        <v>873298</v>
      </c>
      <c r="B1904" s="18">
        <f>VLOOKUP(C1904,FORNECEDORES!D:E,2,0)</f>
        <v>7736</v>
      </c>
      <c r="C1904" s="19" t="str">
        <f>VLOOKUP(D1904,FORNECEDORES!A:D,4,0)</f>
        <v>27.385.816/0001-37</v>
      </c>
      <c r="D1904" s="13" t="s">
        <v>2591</v>
      </c>
      <c r="E1904" s="20" t="str">
        <f t="shared" si="122"/>
        <v>04 0142</v>
      </c>
      <c r="F1904" s="28" t="s">
        <v>4931</v>
      </c>
      <c r="G1904" s="21" t="str">
        <f>VLOOKUP(E1904,'FILIAIS PETZ'!A:E,5,0)</f>
        <v>PETZ MIGUEL SUTIL</v>
      </c>
      <c r="H1904" s="20" t="str">
        <f>VLOOKUP(E1904,'FILIAIS PETZ'!A:D,4,0)</f>
        <v>MGST-MT</v>
      </c>
      <c r="I1904" s="46">
        <v>45366</v>
      </c>
      <c r="J1904" s="9">
        <v>873298</v>
      </c>
      <c r="K1904" s="9" t="s">
        <v>5858</v>
      </c>
      <c r="L1904" s="29" t="s">
        <v>6370</v>
      </c>
      <c r="M1904" s="46">
        <v>45370</v>
      </c>
      <c r="N1904" s="46">
        <v>45392</v>
      </c>
      <c r="O1904" s="46">
        <v>45373</v>
      </c>
      <c r="P1904" s="29" t="s">
        <v>4990</v>
      </c>
      <c r="Q1904" s="9">
        <v>3</v>
      </c>
      <c r="R1904" s="9">
        <v>1</v>
      </c>
      <c r="S1904" s="9">
        <v>8</v>
      </c>
      <c r="T1904" s="9" t="s">
        <v>32</v>
      </c>
      <c r="U1904" s="9">
        <v>11002</v>
      </c>
      <c r="V1904" s="9">
        <v>11002</v>
      </c>
      <c r="W1904" s="9" t="s">
        <v>4984</v>
      </c>
      <c r="X1904" s="9" t="s">
        <v>4992</v>
      </c>
      <c r="Y1904" s="10" t="s">
        <v>4993</v>
      </c>
      <c r="Z1904" s="10" t="s">
        <v>4993</v>
      </c>
      <c r="AA1904" s="10" t="s">
        <v>4992</v>
      </c>
      <c r="AB1904" s="10" t="s">
        <v>12941</v>
      </c>
      <c r="AC1904" s="9" t="s">
        <v>5006</v>
      </c>
      <c r="AD1904" s="29"/>
      <c r="AE1904" s="20" t="str">
        <f>VLOOKUP(E1904,'FILIAIS PETZ'!A:Q,17,0)</f>
        <v>CO-3</v>
      </c>
      <c r="AF1904" s="20" t="str">
        <f>VLOOKUP(E1904,'FILIAIS PETZ'!A:Q,3,0)</f>
        <v>FELICIO</v>
      </c>
      <c r="AG1904" s="20" t="str">
        <f>VLOOKUP(E1904,'FILIAIS PETZ'!A:Q,2,0)</f>
        <v>R3</v>
      </c>
      <c r="AH1904" s="75">
        <v>4032</v>
      </c>
      <c r="AI1904" s="16" t="s">
        <v>6316</v>
      </c>
      <c r="AJ1904" s="43">
        <f>VLOOKUP(E1904,'FILIAIS PETZ'!$A$2:$K$2000,11,0)</f>
        <v>18328118013430</v>
      </c>
      <c r="AK1904" s="44">
        <f t="shared" si="121"/>
        <v>18328118013430</v>
      </c>
    </row>
    <row r="1905" spans="1:37" s="14" customFormat="1" ht="15" customHeight="1" thickBot="1" x14ac:dyDescent="0.25">
      <c r="A1905" s="9">
        <f t="shared" si="120"/>
        <v>873300</v>
      </c>
      <c r="B1905" s="18">
        <f>VLOOKUP(C1905,FORNECEDORES!D:E,2,0)</f>
        <v>7736</v>
      </c>
      <c r="C1905" s="19" t="str">
        <f>VLOOKUP(D1905,FORNECEDORES!A:D,4,0)</f>
        <v>27.385.816/0001-37</v>
      </c>
      <c r="D1905" s="13" t="s">
        <v>2591</v>
      </c>
      <c r="E1905" s="20" t="str">
        <f t="shared" si="122"/>
        <v>04 0257</v>
      </c>
      <c r="F1905" s="28" t="s">
        <v>5998</v>
      </c>
      <c r="G1905" s="21" t="str">
        <f>VLOOKUP(E1905,'FILIAIS PETZ'!A:E,5,0)</f>
        <v>PETZ AGUAS CLARAS</v>
      </c>
      <c r="H1905" s="20" t="str">
        <f>VLOOKUP(E1905,'FILIAIS PETZ'!A:D,4,0)</f>
        <v>ACLR-DF</v>
      </c>
      <c r="I1905" s="46">
        <v>45366</v>
      </c>
      <c r="J1905" s="9">
        <v>873300</v>
      </c>
      <c r="K1905" s="9" t="s">
        <v>5858</v>
      </c>
      <c r="L1905" s="29" t="s">
        <v>6371</v>
      </c>
      <c r="M1905" s="46">
        <v>45370</v>
      </c>
      <c r="N1905" s="46">
        <v>45392</v>
      </c>
      <c r="O1905" s="46">
        <v>45373</v>
      </c>
      <c r="P1905" s="29" t="s">
        <v>4990</v>
      </c>
      <c r="Q1905" s="9">
        <v>3</v>
      </c>
      <c r="R1905" s="9">
        <v>1</v>
      </c>
      <c r="S1905" s="9">
        <v>8</v>
      </c>
      <c r="T1905" s="9" t="s">
        <v>32</v>
      </c>
      <c r="U1905" s="9">
        <v>11002</v>
      </c>
      <c r="V1905" s="9">
        <v>11002</v>
      </c>
      <c r="W1905" s="9" t="s">
        <v>5019</v>
      </c>
      <c r="X1905" s="9" t="s">
        <v>4985</v>
      </c>
      <c r="Y1905" s="9" t="s">
        <v>4980</v>
      </c>
      <c r="Z1905" s="9" t="s">
        <v>4980</v>
      </c>
      <c r="AA1905" s="9" t="s">
        <v>4989</v>
      </c>
      <c r="AB1905" s="10" t="s">
        <v>5066</v>
      </c>
      <c r="AC1905" s="9" t="s">
        <v>5006</v>
      </c>
      <c r="AD1905" s="29"/>
      <c r="AE1905" s="20" t="str">
        <f>VLOOKUP(E1905,'FILIAIS PETZ'!A:Q,17,0)</f>
        <v>CO-1</v>
      </c>
      <c r="AF1905" s="20" t="str">
        <f>VLOOKUP(E1905,'FILIAIS PETZ'!A:Q,3,0)</f>
        <v>FELICIO</v>
      </c>
      <c r="AG1905" s="20" t="str">
        <f>VLOOKUP(E1905,'FILIAIS PETZ'!A:Q,2,0)</f>
        <v>R3</v>
      </c>
      <c r="AH1905" s="75">
        <v>1400</v>
      </c>
      <c r="AI1905" s="16" t="s">
        <v>5723</v>
      </c>
      <c r="AJ1905" s="43" t="str">
        <f>VLOOKUP(E1905,'FILIAIS PETZ'!$A$2:$K$2000,11,0)</f>
        <v>18.328.118/0281-19</v>
      </c>
      <c r="AK1905" s="44" t="str">
        <f t="shared" si="121"/>
        <v>18.328.118/0281-19</v>
      </c>
    </row>
    <row r="1906" spans="1:37" s="14" customFormat="1" ht="15" customHeight="1" thickBot="1" x14ac:dyDescent="0.25">
      <c r="A1906" s="9">
        <f t="shared" si="120"/>
        <v>873303</v>
      </c>
      <c r="B1906" s="18">
        <f>VLOOKUP(C1906,FORNECEDORES!D:E,2,0)</f>
        <v>7736</v>
      </c>
      <c r="C1906" s="19" t="str">
        <f>VLOOKUP(D1906,FORNECEDORES!A:D,4,0)</f>
        <v>27.385.816/0001-37</v>
      </c>
      <c r="D1906" s="13" t="s">
        <v>2591</v>
      </c>
      <c r="E1906" s="20" t="str">
        <f t="shared" si="122"/>
        <v>04 0257</v>
      </c>
      <c r="F1906" s="28" t="s">
        <v>5998</v>
      </c>
      <c r="G1906" s="21" t="str">
        <f>VLOOKUP(E1906,'FILIAIS PETZ'!A:E,5,0)</f>
        <v>PETZ AGUAS CLARAS</v>
      </c>
      <c r="H1906" s="20" t="str">
        <f>VLOOKUP(E1906,'FILIAIS PETZ'!A:D,4,0)</f>
        <v>ACLR-DF</v>
      </c>
      <c r="I1906" s="46">
        <v>45366</v>
      </c>
      <c r="J1906" s="9">
        <v>873303</v>
      </c>
      <c r="K1906" s="9" t="s">
        <v>5858</v>
      </c>
      <c r="L1906" s="29" t="s">
        <v>6372</v>
      </c>
      <c r="M1906" s="46">
        <v>45370</v>
      </c>
      <c r="N1906" s="46">
        <v>45392</v>
      </c>
      <c r="O1906" s="46">
        <v>45373</v>
      </c>
      <c r="P1906" s="29" t="s">
        <v>4990</v>
      </c>
      <c r="Q1906" s="9">
        <v>3</v>
      </c>
      <c r="R1906" s="9">
        <v>1</v>
      </c>
      <c r="S1906" s="9">
        <v>8</v>
      </c>
      <c r="T1906" s="9" t="s">
        <v>32</v>
      </c>
      <c r="U1906" s="9">
        <v>11002</v>
      </c>
      <c r="V1906" s="9">
        <v>11002</v>
      </c>
      <c r="W1906" s="9" t="s">
        <v>5019</v>
      </c>
      <c r="X1906" s="9" t="s">
        <v>4992</v>
      </c>
      <c r="Y1906" s="10" t="s">
        <v>4980</v>
      </c>
      <c r="Z1906" s="10" t="s">
        <v>4980</v>
      </c>
      <c r="AA1906" s="10" t="s">
        <v>4992</v>
      </c>
      <c r="AB1906" s="10" t="s">
        <v>5066</v>
      </c>
      <c r="AC1906" s="9" t="s">
        <v>5006</v>
      </c>
      <c r="AD1906" s="29"/>
      <c r="AE1906" s="20" t="str">
        <f>VLOOKUP(E1906,'FILIAIS PETZ'!A:Q,17,0)</f>
        <v>CO-1</v>
      </c>
      <c r="AF1906" s="20" t="str">
        <f>VLOOKUP(E1906,'FILIAIS PETZ'!A:Q,3,0)</f>
        <v>FELICIO</v>
      </c>
      <c r="AG1906" s="20" t="str">
        <f>VLOOKUP(E1906,'FILIAIS PETZ'!A:Q,2,0)</f>
        <v>R3</v>
      </c>
      <c r="AH1906" s="75">
        <v>1500</v>
      </c>
      <c r="AI1906" s="16" t="s">
        <v>5725</v>
      </c>
      <c r="AJ1906" s="43" t="str">
        <f>VLOOKUP(E1906,'FILIAIS PETZ'!$A$2:$K$2000,11,0)</f>
        <v>18.328.118/0281-19</v>
      </c>
      <c r="AK1906" s="44" t="str">
        <f t="shared" si="121"/>
        <v>18.328.118/0281-19</v>
      </c>
    </row>
    <row r="1907" spans="1:37" s="14" customFormat="1" ht="15" customHeight="1" thickBot="1" x14ac:dyDescent="0.25">
      <c r="A1907" s="9">
        <f t="shared" si="120"/>
        <v>873304</v>
      </c>
      <c r="B1907" s="18">
        <f>VLOOKUP(C1907,FORNECEDORES!D:E,2,0)</f>
        <v>7736</v>
      </c>
      <c r="C1907" s="19" t="str">
        <f>VLOOKUP(D1907,FORNECEDORES!A:D,4,0)</f>
        <v>27.385.816/0001-37</v>
      </c>
      <c r="D1907" s="13" t="s">
        <v>2591</v>
      </c>
      <c r="E1907" s="20" t="str">
        <f t="shared" si="122"/>
        <v>04 0257</v>
      </c>
      <c r="F1907" s="28" t="s">
        <v>5998</v>
      </c>
      <c r="G1907" s="21" t="str">
        <f>VLOOKUP(E1907,'FILIAIS PETZ'!A:E,5,0)</f>
        <v>PETZ AGUAS CLARAS</v>
      </c>
      <c r="H1907" s="20" t="str">
        <f>VLOOKUP(E1907,'FILIAIS PETZ'!A:D,4,0)</f>
        <v>ACLR-DF</v>
      </c>
      <c r="I1907" s="46">
        <v>45366</v>
      </c>
      <c r="J1907" s="9">
        <v>873304</v>
      </c>
      <c r="K1907" s="9" t="s">
        <v>5858</v>
      </c>
      <c r="L1907" s="29" t="s">
        <v>6819</v>
      </c>
      <c r="M1907" s="46">
        <v>45384</v>
      </c>
      <c r="N1907" s="46">
        <v>45413</v>
      </c>
      <c r="O1907" s="46">
        <v>45398</v>
      </c>
      <c r="P1907" s="29" t="s">
        <v>4990</v>
      </c>
      <c r="Q1907" s="9">
        <v>3</v>
      </c>
      <c r="R1907" s="9">
        <v>1</v>
      </c>
      <c r="S1907" s="9">
        <v>8</v>
      </c>
      <c r="T1907" s="9" t="s">
        <v>32</v>
      </c>
      <c r="U1907" s="9">
        <v>11002</v>
      </c>
      <c r="V1907" s="9">
        <v>11002</v>
      </c>
      <c r="W1907" s="9" t="s">
        <v>5019</v>
      </c>
      <c r="X1907" s="9" t="s">
        <v>4992</v>
      </c>
      <c r="Y1907" s="10" t="s">
        <v>4980</v>
      </c>
      <c r="Z1907" s="10" t="s">
        <v>4980</v>
      </c>
      <c r="AA1907" s="10" t="s">
        <v>4992</v>
      </c>
      <c r="AB1907" s="10" t="s">
        <v>5066</v>
      </c>
      <c r="AC1907" s="9" t="s">
        <v>5006</v>
      </c>
      <c r="AD1907" s="29"/>
      <c r="AE1907" s="20" t="str">
        <f>VLOOKUP(E1907,'FILIAIS PETZ'!A:Q,17,0)</f>
        <v>CO-1</v>
      </c>
      <c r="AF1907" s="20" t="str">
        <f>VLOOKUP(E1907,'FILIAIS PETZ'!A:Q,3,0)</f>
        <v>FELICIO</v>
      </c>
      <c r="AG1907" s="20" t="str">
        <f>VLOOKUP(E1907,'FILIAIS PETZ'!A:Q,2,0)</f>
        <v>R3</v>
      </c>
      <c r="AH1907" s="75">
        <v>1500</v>
      </c>
      <c r="AI1907" s="16" t="s">
        <v>6116</v>
      </c>
      <c r="AJ1907" s="43" t="str">
        <f>VLOOKUP(E1907,'FILIAIS PETZ'!$A$2:$K$2000,11,0)</f>
        <v>18.328.118/0281-19</v>
      </c>
      <c r="AK1907" s="44" t="str">
        <f t="shared" si="121"/>
        <v>18.328.118/0281-19</v>
      </c>
    </row>
    <row r="1908" spans="1:37" s="14" customFormat="1" ht="15" customHeight="1" thickBot="1" x14ac:dyDescent="0.25">
      <c r="A1908" s="9">
        <f t="shared" si="120"/>
        <v>873185</v>
      </c>
      <c r="B1908" s="18">
        <f>VLOOKUP(C1908,FORNECEDORES!D:E,2,0)</f>
        <v>741390</v>
      </c>
      <c r="C1908" s="19" t="str">
        <f>VLOOKUP(D1908,FORNECEDORES!A:D,4,0)</f>
        <v>53.327.206/0001-97</v>
      </c>
      <c r="D1908" s="13" t="s">
        <v>1785</v>
      </c>
      <c r="E1908" s="20" t="str">
        <f t="shared" si="122"/>
        <v>04 0162</v>
      </c>
      <c r="F1908" s="28" t="s">
        <v>5179</v>
      </c>
      <c r="G1908" s="21" t="str">
        <f>VLOOKUP(E1908,'FILIAIS PETZ'!A:E,5,0)</f>
        <v>PETZ CONTAGEM JOÃO CESAR</v>
      </c>
      <c r="H1908" s="20" t="str">
        <f>VLOOKUP(E1908,'FILIAIS PETZ'!A:D,4,0)</f>
        <v>CTJC-MG</v>
      </c>
      <c r="I1908" s="46">
        <v>45366</v>
      </c>
      <c r="J1908" s="9">
        <v>873185</v>
      </c>
      <c r="K1908" s="9" t="s">
        <v>5858</v>
      </c>
      <c r="L1908" s="29" t="s">
        <v>5715</v>
      </c>
      <c r="M1908" s="46">
        <v>45463</v>
      </c>
      <c r="N1908" s="46">
        <v>45490</v>
      </c>
      <c r="O1908" s="46">
        <v>45467</v>
      </c>
      <c r="P1908" s="29" t="s">
        <v>5003</v>
      </c>
      <c r="Q1908" s="9">
        <v>3</v>
      </c>
      <c r="R1908" s="9">
        <v>1</v>
      </c>
      <c r="S1908" s="9">
        <v>8</v>
      </c>
      <c r="T1908" s="9" t="s">
        <v>32</v>
      </c>
      <c r="U1908" s="9">
        <v>11002</v>
      </c>
      <c r="V1908" s="9">
        <v>11002</v>
      </c>
      <c r="W1908" s="9" t="s">
        <v>5019</v>
      </c>
      <c r="X1908" s="9" t="s">
        <v>4992</v>
      </c>
      <c r="Y1908" s="10" t="s">
        <v>4993</v>
      </c>
      <c r="Z1908" s="10" t="s">
        <v>4993</v>
      </c>
      <c r="AA1908" s="10" t="s">
        <v>4992</v>
      </c>
      <c r="AB1908" s="10" t="s">
        <v>12941</v>
      </c>
      <c r="AC1908" s="9" t="s">
        <v>5006</v>
      </c>
      <c r="AD1908" s="29"/>
      <c r="AE1908" s="20" t="str">
        <f>VLOOKUP(E1908,'FILIAIS PETZ'!A:Q,17,0)</f>
        <v>MG-2</v>
      </c>
      <c r="AF1908" s="20" t="str">
        <f>VLOOKUP(E1908,'FILIAIS PETZ'!A:Q,3,0)</f>
        <v>FELICIO</v>
      </c>
      <c r="AG1908" s="20" t="str">
        <f>VLOOKUP(E1908,'FILIAIS PETZ'!A:Q,2,0)</f>
        <v>R3</v>
      </c>
      <c r="AH1908" s="75">
        <v>3714.78</v>
      </c>
      <c r="AI1908" s="16" t="s">
        <v>8324</v>
      </c>
      <c r="AJ1908" s="43">
        <f>VLOOKUP(E1908,'FILIAIS PETZ'!$A$2:$K$2000,11,0)</f>
        <v>18328118017265</v>
      </c>
      <c r="AK1908" s="44">
        <f t="shared" si="121"/>
        <v>18328118017265</v>
      </c>
    </row>
    <row r="1909" spans="1:37" s="14" customFormat="1" ht="15" customHeight="1" thickBot="1" x14ac:dyDescent="0.25">
      <c r="A1909" s="9">
        <v>871415</v>
      </c>
      <c r="B1909" s="18">
        <f>VLOOKUP(C1909,FORNECEDORES!D:E,2,0)</f>
        <v>40460</v>
      </c>
      <c r="C1909" s="19" t="str">
        <f>VLOOKUP(D1909,FORNECEDORES!A:D,4,0)</f>
        <v>30.515.748/0001-98</v>
      </c>
      <c r="D1909" s="13" t="s">
        <v>2732</v>
      </c>
      <c r="E1909" s="20" t="str">
        <f t="shared" si="122"/>
        <v>04 0138</v>
      </c>
      <c r="F1909" s="28" t="s">
        <v>8627</v>
      </c>
      <c r="G1909" s="21" t="str">
        <f>VLOOKUP(E1909,'FILIAIS PETZ'!A:E,5,0)</f>
        <v>PETZ JOÃO FIRMINO</v>
      </c>
      <c r="H1909" s="20" t="str">
        <f>VLOOKUP(E1909,'FILIAIS PETZ'!A:D,4,0)</f>
        <v>JFIR-SP</v>
      </c>
      <c r="I1909" s="46">
        <v>45366</v>
      </c>
      <c r="J1909" s="9">
        <v>871415</v>
      </c>
      <c r="K1909" s="9" t="s">
        <v>9035</v>
      </c>
      <c r="L1909" s="29" t="s">
        <v>8147</v>
      </c>
      <c r="M1909" s="46">
        <v>45400</v>
      </c>
      <c r="N1909" s="46">
        <v>45427</v>
      </c>
      <c r="O1909" s="46">
        <v>45404</v>
      </c>
      <c r="P1909" s="9" t="s">
        <v>4990</v>
      </c>
      <c r="Q1909" s="9">
        <v>3</v>
      </c>
      <c r="R1909" s="9">
        <v>1</v>
      </c>
      <c r="S1909" s="9">
        <v>8</v>
      </c>
      <c r="T1909" s="9" t="s">
        <v>32</v>
      </c>
      <c r="U1909" s="9">
        <v>11002</v>
      </c>
      <c r="V1909" s="9">
        <v>11002</v>
      </c>
      <c r="W1909" s="9" t="s">
        <v>4984</v>
      </c>
      <c r="X1909" s="9" t="s">
        <v>4985</v>
      </c>
      <c r="Y1909" s="9" t="s">
        <v>4993</v>
      </c>
      <c r="Z1909" s="9" t="s">
        <v>4993</v>
      </c>
      <c r="AA1909" s="9" t="s">
        <v>4989</v>
      </c>
      <c r="AB1909" s="9" t="s">
        <v>12941</v>
      </c>
      <c r="AC1909" s="9" t="s">
        <v>5006</v>
      </c>
      <c r="AD1909" s="9"/>
      <c r="AE1909" s="20" t="str">
        <f>VLOOKUP(E1909,'FILIAIS PETZ'!A:Q,17,0)</f>
        <v>SP3</v>
      </c>
      <c r="AF1909" s="20" t="str">
        <f>VLOOKUP(E1909,'FILIAIS PETZ'!A:Q,3,0)</f>
        <v>FELICIO</v>
      </c>
      <c r="AG1909" s="20" t="str">
        <f>VLOOKUP(E1909,'FILIAIS PETZ'!A:Q,2,0)</f>
        <v>R3</v>
      </c>
      <c r="AH1909" s="75">
        <v>750</v>
      </c>
      <c r="AI1909" s="16" t="s">
        <v>10067</v>
      </c>
      <c r="AJ1909" s="43">
        <f>VLOOKUP(E1909,'FILIAIS PETZ'!$A$2:$K$2000,11,0)</f>
        <v>18328118012972</v>
      </c>
      <c r="AK1909" s="44">
        <v>18328118012972</v>
      </c>
    </row>
    <row r="1910" spans="1:37" s="14" customFormat="1" ht="15" customHeight="1" thickBot="1" x14ac:dyDescent="0.25">
      <c r="A1910" s="9">
        <v>871417</v>
      </c>
      <c r="B1910" s="18">
        <f>VLOOKUP(C1910,FORNECEDORES!D:E,2,0)</f>
        <v>40460</v>
      </c>
      <c r="C1910" s="19" t="str">
        <f>VLOOKUP(D1910,FORNECEDORES!A:D,4,0)</f>
        <v>30.515.748/0001-98</v>
      </c>
      <c r="D1910" s="13" t="s">
        <v>2732</v>
      </c>
      <c r="E1910" s="20" t="str">
        <f t="shared" si="122"/>
        <v>04 0138</v>
      </c>
      <c r="F1910" s="28" t="s">
        <v>8627</v>
      </c>
      <c r="G1910" s="21" t="str">
        <f>VLOOKUP(E1910,'FILIAIS PETZ'!A:E,5,0)</f>
        <v>PETZ JOÃO FIRMINO</v>
      </c>
      <c r="H1910" s="20" t="str">
        <f>VLOOKUP(E1910,'FILIAIS PETZ'!A:D,4,0)</f>
        <v>JFIR-SP</v>
      </c>
      <c r="I1910" s="46">
        <v>45366</v>
      </c>
      <c r="J1910" s="9">
        <v>871417</v>
      </c>
      <c r="K1910" s="9" t="s">
        <v>9035</v>
      </c>
      <c r="L1910" s="29" t="s">
        <v>10068</v>
      </c>
      <c r="M1910" s="46">
        <v>45400</v>
      </c>
      <c r="N1910" s="46">
        <v>45427</v>
      </c>
      <c r="O1910" s="46">
        <v>45404</v>
      </c>
      <c r="P1910" s="9" t="s">
        <v>4990</v>
      </c>
      <c r="Q1910" s="9">
        <v>3</v>
      </c>
      <c r="R1910" s="9">
        <v>1</v>
      </c>
      <c r="S1910" s="9">
        <v>8</v>
      </c>
      <c r="T1910" s="9" t="s">
        <v>32</v>
      </c>
      <c r="U1910" s="9">
        <v>11002</v>
      </c>
      <c r="V1910" s="9">
        <v>11002</v>
      </c>
      <c r="W1910" s="9" t="s">
        <v>4984</v>
      </c>
      <c r="X1910" s="9" t="s">
        <v>4985</v>
      </c>
      <c r="Y1910" s="9" t="s">
        <v>4993</v>
      </c>
      <c r="Z1910" s="9" t="s">
        <v>4993</v>
      </c>
      <c r="AA1910" s="9" t="s">
        <v>4989</v>
      </c>
      <c r="AB1910" s="9" t="s">
        <v>12941</v>
      </c>
      <c r="AC1910" s="9" t="s">
        <v>5006</v>
      </c>
      <c r="AD1910" s="9"/>
      <c r="AE1910" s="20" t="str">
        <f>VLOOKUP(E1910,'FILIAIS PETZ'!A:Q,17,0)</f>
        <v>SP3</v>
      </c>
      <c r="AF1910" s="20" t="str">
        <f>VLOOKUP(E1910,'FILIAIS PETZ'!A:Q,3,0)</f>
        <v>FELICIO</v>
      </c>
      <c r="AG1910" s="20" t="str">
        <f>VLOOKUP(E1910,'FILIAIS PETZ'!A:Q,2,0)</f>
        <v>R3</v>
      </c>
      <c r="AH1910" s="75">
        <v>750</v>
      </c>
      <c r="AI1910" s="16" t="s">
        <v>10069</v>
      </c>
      <c r="AJ1910" s="43">
        <f>VLOOKUP(E1910,'FILIAIS PETZ'!$A$2:$K$2000,11,0)</f>
        <v>18328118012972</v>
      </c>
      <c r="AK1910" s="44">
        <v>18328118012972</v>
      </c>
    </row>
    <row r="1911" spans="1:37" s="14" customFormat="1" ht="15" customHeight="1" thickBot="1" x14ac:dyDescent="0.25">
      <c r="A1911" s="9">
        <v>871421</v>
      </c>
      <c r="B1911" s="18">
        <f>VLOOKUP(C1911,FORNECEDORES!D:E,2,0)</f>
        <v>40460</v>
      </c>
      <c r="C1911" s="19" t="str">
        <f>VLOOKUP(D1911,FORNECEDORES!A:D,4,0)</f>
        <v>30.515.748/0001-98</v>
      </c>
      <c r="D1911" s="13" t="s">
        <v>2732</v>
      </c>
      <c r="E1911" s="20" t="str">
        <f t="shared" si="122"/>
        <v>04 0017</v>
      </c>
      <c r="F1911" s="28" t="s">
        <v>8713</v>
      </c>
      <c r="G1911" s="21" t="str">
        <f>VLOOKUP(E1911,'FILIAIS PETZ'!A:E,5,0)</f>
        <v>PETZ CARREFOUR SAO CAETANO</v>
      </c>
      <c r="H1911" s="20" t="str">
        <f>VLOOKUP(E1911,'FILIAIS PETZ'!A:D,4,0)</f>
        <v>SCSU-SP</v>
      </c>
      <c r="I1911" s="46">
        <v>45366</v>
      </c>
      <c r="J1911" s="9">
        <v>871421</v>
      </c>
      <c r="K1911" s="9" t="s">
        <v>9035</v>
      </c>
      <c r="L1911" s="29" t="s">
        <v>8146</v>
      </c>
      <c r="M1911" s="46">
        <v>45400</v>
      </c>
      <c r="N1911" s="46">
        <v>45427</v>
      </c>
      <c r="O1911" s="46">
        <v>45404</v>
      </c>
      <c r="P1911" s="9" t="s">
        <v>4990</v>
      </c>
      <c r="Q1911" s="9">
        <v>3</v>
      </c>
      <c r="R1911" s="9">
        <v>1</v>
      </c>
      <c r="S1911" s="9">
        <v>8</v>
      </c>
      <c r="T1911" s="9" t="s">
        <v>32</v>
      </c>
      <c r="U1911" s="9">
        <v>11002</v>
      </c>
      <c r="V1911" s="9">
        <v>11002</v>
      </c>
      <c r="W1911" s="9" t="s">
        <v>5021</v>
      </c>
      <c r="X1911" s="9" t="s">
        <v>4985</v>
      </c>
      <c r="Y1911" s="9" t="s">
        <v>4993</v>
      </c>
      <c r="Z1911" s="9" t="s">
        <v>4993</v>
      </c>
      <c r="AA1911" s="9" t="s">
        <v>4989</v>
      </c>
      <c r="AB1911" s="9" t="s">
        <v>12941</v>
      </c>
      <c r="AC1911" s="9" t="s">
        <v>5006</v>
      </c>
      <c r="AD1911" s="9"/>
      <c r="AE1911" s="20" t="str">
        <f>VLOOKUP(E1911,'FILIAIS PETZ'!A:Q,17,0)</f>
        <v>SP3</v>
      </c>
      <c r="AF1911" s="20" t="str">
        <f>VLOOKUP(E1911,'FILIAIS PETZ'!A:Q,3,0)</f>
        <v>FELICIO</v>
      </c>
      <c r="AG1911" s="20" t="str">
        <f>VLOOKUP(E1911,'FILIAIS PETZ'!A:Q,2,0)</f>
        <v>R3</v>
      </c>
      <c r="AH1911" s="75">
        <v>2300</v>
      </c>
      <c r="AI1911" s="16" t="s">
        <v>10070</v>
      </c>
      <c r="AJ1911" s="43">
        <f>VLOOKUP(E1911,'FILIAIS PETZ'!$A$2:$K$2000,11,0)</f>
        <v>18328118000532</v>
      </c>
      <c r="AK1911" s="44">
        <v>18328118000532</v>
      </c>
    </row>
    <row r="1912" spans="1:37" s="14" customFormat="1" ht="15" customHeight="1" thickBot="1" x14ac:dyDescent="0.25">
      <c r="A1912" s="9">
        <v>871428</v>
      </c>
      <c r="B1912" s="18">
        <f>VLOOKUP(C1912,FORNECEDORES!D:E,2,0)</f>
        <v>631374</v>
      </c>
      <c r="C1912" s="19" t="str">
        <f>VLOOKUP(D1912,FORNECEDORES!A:D,4,0)</f>
        <v>30.777.868/0001-63</v>
      </c>
      <c r="D1912" s="13" t="s">
        <v>4729</v>
      </c>
      <c r="E1912" s="20" t="str">
        <f t="shared" si="122"/>
        <v>04 0247</v>
      </c>
      <c r="F1912" s="28" t="s">
        <v>8967</v>
      </c>
      <c r="G1912" s="21" t="str">
        <f>VLOOKUP(E1912,'FILIAIS PETZ'!A:E,5,0)</f>
        <v>PETZ AV GOIÁS</v>
      </c>
      <c r="H1912" s="20" t="str">
        <f>VLOOKUP(E1912,'FILIAIS PETZ'!A:D,4,0)</f>
        <v>AVGO-SP</v>
      </c>
      <c r="I1912" s="46">
        <v>45366</v>
      </c>
      <c r="J1912" s="9">
        <v>871428</v>
      </c>
      <c r="K1912" s="9" t="s">
        <v>9035</v>
      </c>
      <c r="L1912" s="29" t="s">
        <v>10071</v>
      </c>
      <c r="M1912" s="46">
        <v>45366</v>
      </c>
      <c r="N1912" s="46">
        <v>45392</v>
      </c>
      <c r="O1912" s="46">
        <v>45369</v>
      </c>
      <c r="P1912" s="9" t="s">
        <v>4990</v>
      </c>
      <c r="Q1912" s="9">
        <v>3</v>
      </c>
      <c r="R1912" s="9">
        <v>1</v>
      </c>
      <c r="S1912" s="9">
        <v>8</v>
      </c>
      <c r="T1912" s="9" t="s">
        <v>32</v>
      </c>
      <c r="U1912" s="9">
        <v>11002</v>
      </c>
      <c r="V1912" s="9">
        <v>11002</v>
      </c>
      <c r="W1912" s="9" t="s">
        <v>5024</v>
      </c>
      <c r="X1912" s="9" t="s">
        <v>4985</v>
      </c>
      <c r="Y1912" s="9" t="s">
        <v>4997</v>
      </c>
      <c r="Z1912" s="9" t="s">
        <v>4993</v>
      </c>
      <c r="AA1912" s="9" t="s">
        <v>4989</v>
      </c>
      <c r="AB1912" s="9" t="s">
        <v>12941</v>
      </c>
      <c r="AC1912" s="9" t="s">
        <v>5006</v>
      </c>
      <c r="AD1912" s="9"/>
      <c r="AE1912" s="20" t="str">
        <f>VLOOKUP(E1912,'FILIAIS PETZ'!A:Q,17,0)</f>
        <v>SP3</v>
      </c>
      <c r="AF1912" s="20" t="str">
        <f>VLOOKUP(E1912,'FILIAIS PETZ'!A:Q,3,0)</f>
        <v>FELICIO</v>
      </c>
      <c r="AG1912" s="20" t="str">
        <f>VLOOKUP(E1912,'FILIAIS PETZ'!A:Q,2,0)</f>
        <v>R3</v>
      </c>
      <c r="AH1912" s="75">
        <v>1167.33</v>
      </c>
      <c r="AI1912" s="16" t="s">
        <v>10072</v>
      </c>
      <c r="AJ1912" s="43" t="str">
        <f>VLOOKUP(E1912,'FILIAIS PETZ'!$A$2:$K$2000,11,0)</f>
        <v>18.328.118/0236-64</v>
      </c>
      <c r="AK1912" s="44" t="s">
        <v>9093</v>
      </c>
    </row>
    <row r="1913" spans="1:37" s="14" customFormat="1" ht="15" customHeight="1" thickBot="1" x14ac:dyDescent="0.25">
      <c r="A1913" s="9">
        <v>871433</v>
      </c>
      <c r="B1913" s="18">
        <f>VLOOKUP(C1913,FORNECEDORES!D:E,2,0)</f>
        <v>631374</v>
      </c>
      <c r="C1913" s="19" t="str">
        <f>VLOOKUP(D1913,FORNECEDORES!A:D,4,0)</f>
        <v>30.777.868/0001-63</v>
      </c>
      <c r="D1913" s="13" t="s">
        <v>4729</v>
      </c>
      <c r="E1913" s="20" t="str">
        <f t="shared" si="122"/>
        <v>04 0247</v>
      </c>
      <c r="F1913" s="28" t="s">
        <v>8967</v>
      </c>
      <c r="G1913" s="21" t="str">
        <f>VLOOKUP(E1913,'FILIAIS PETZ'!A:E,5,0)</f>
        <v>PETZ AV GOIÁS</v>
      </c>
      <c r="H1913" s="20" t="str">
        <f>VLOOKUP(E1913,'FILIAIS PETZ'!A:D,4,0)</f>
        <v>AVGO-SP</v>
      </c>
      <c r="I1913" s="46">
        <v>45366</v>
      </c>
      <c r="J1913" s="9">
        <v>871433</v>
      </c>
      <c r="K1913" s="9" t="s">
        <v>9035</v>
      </c>
      <c r="L1913" s="29" t="s">
        <v>10073</v>
      </c>
      <c r="M1913" s="46">
        <v>45366</v>
      </c>
      <c r="N1913" s="46">
        <v>45392</v>
      </c>
      <c r="O1913" s="46">
        <v>45369</v>
      </c>
      <c r="P1913" s="9" t="s">
        <v>4990</v>
      </c>
      <c r="Q1913" s="9">
        <v>3</v>
      </c>
      <c r="R1913" s="9">
        <v>1</v>
      </c>
      <c r="S1913" s="9">
        <v>8</v>
      </c>
      <c r="T1913" s="9" t="s">
        <v>32</v>
      </c>
      <c r="U1913" s="9">
        <v>11002</v>
      </c>
      <c r="V1913" s="9">
        <v>11002</v>
      </c>
      <c r="W1913" s="9" t="s">
        <v>5019</v>
      </c>
      <c r="X1913" s="9" t="s">
        <v>4985</v>
      </c>
      <c r="Y1913" s="9" t="s">
        <v>4997</v>
      </c>
      <c r="Z1913" s="9" t="s">
        <v>4993</v>
      </c>
      <c r="AA1913" s="9" t="s">
        <v>4989</v>
      </c>
      <c r="AB1913" s="9" t="s">
        <v>12941</v>
      </c>
      <c r="AC1913" s="9" t="s">
        <v>5006</v>
      </c>
      <c r="AD1913" s="9"/>
      <c r="AE1913" s="20" t="str">
        <f>VLOOKUP(E1913,'FILIAIS PETZ'!A:Q,17,0)</f>
        <v>SP3</v>
      </c>
      <c r="AF1913" s="20" t="str">
        <f>VLOOKUP(E1913,'FILIAIS PETZ'!A:Q,3,0)</f>
        <v>FELICIO</v>
      </c>
      <c r="AG1913" s="20" t="str">
        <f>VLOOKUP(E1913,'FILIAIS PETZ'!A:Q,2,0)</f>
        <v>R3</v>
      </c>
      <c r="AH1913" s="75">
        <v>250</v>
      </c>
      <c r="AI1913" s="16" t="s">
        <v>10074</v>
      </c>
      <c r="AJ1913" s="43" t="str">
        <f>VLOOKUP(E1913,'FILIAIS PETZ'!$A$2:$K$2000,11,0)</f>
        <v>18.328.118/0236-64</v>
      </c>
      <c r="AK1913" s="44" t="s">
        <v>9093</v>
      </c>
    </row>
    <row r="1914" spans="1:37" s="14" customFormat="1" ht="15" customHeight="1" thickBot="1" x14ac:dyDescent="0.25">
      <c r="A1914" s="9">
        <v>871436</v>
      </c>
      <c r="B1914" s="18">
        <f>VLOOKUP(C1914,FORNECEDORES!D:E,2,0)</f>
        <v>631374</v>
      </c>
      <c r="C1914" s="19" t="str">
        <f>VLOOKUP(D1914,FORNECEDORES!A:D,4,0)</f>
        <v>30.777.868/0001-63</v>
      </c>
      <c r="D1914" s="13" t="s">
        <v>4729</v>
      </c>
      <c r="E1914" s="20" t="str">
        <f t="shared" si="122"/>
        <v>04 0044</v>
      </c>
      <c r="F1914" s="28" t="s">
        <v>8974</v>
      </c>
      <c r="G1914" s="21" t="str">
        <f>VLOOKUP(E1914,'FILIAIS PETZ'!A:E,5,0)</f>
        <v>PETZ SANTO ANDRE</v>
      </c>
      <c r="H1914" s="20" t="str">
        <f>VLOOKUP(E1914,'FILIAIS PETZ'!A:D,4,0)</f>
        <v>STAD-SP</v>
      </c>
      <c r="I1914" s="46">
        <v>45366</v>
      </c>
      <c r="J1914" s="9">
        <v>871436</v>
      </c>
      <c r="K1914" s="9" t="s">
        <v>9035</v>
      </c>
      <c r="L1914" s="29" t="s">
        <v>10075</v>
      </c>
      <c r="M1914" s="46">
        <v>45366</v>
      </c>
      <c r="N1914" s="46">
        <v>45392</v>
      </c>
      <c r="O1914" s="46">
        <v>45369</v>
      </c>
      <c r="P1914" s="9" t="s">
        <v>4990</v>
      </c>
      <c r="Q1914" s="9">
        <v>3</v>
      </c>
      <c r="R1914" s="9">
        <v>1</v>
      </c>
      <c r="S1914" s="9">
        <v>8</v>
      </c>
      <c r="T1914" s="9" t="s">
        <v>32</v>
      </c>
      <c r="U1914" s="9">
        <v>11002</v>
      </c>
      <c r="V1914" s="9">
        <v>11002</v>
      </c>
      <c r="W1914" s="9" t="s">
        <v>5021</v>
      </c>
      <c r="X1914" s="9" t="s">
        <v>4985</v>
      </c>
      <c r="Y1914" s="9" t="s">
        <v>4997</v>
      </c>
      <c r="Z1914" s="9" t="s">
        <v>4993</v>
      </c>
      <c r="AA1914" s="9" t="s">
        <v>4989</v>
      </c>
      <c r="AB1914" s="9" t="s">
        <v>12941</v>
      </c>
      <c r="AC1914" s="9" t="s">
        <v>5006</v>
      </c>
      <c r="AD1914" s="9"/>
      <c r="AE1914" s="20" t="str">
        <f>VLOOKUP(E1914,'FILIAIS PETZ'!A:Q,17,0)</f>
        <v>SP3</v>
      </c>
      <c r="AF1914" s="20" t="str">
        <f>VLOOKUP(E1914,'FILIAIS PETZ'!A:Q,3,0)</f>
        <v>FELICIO</v>
      </c>
      <c r="AG1914" s="20" t="str">
        <f>VLOOKUP(E1914,'FILIAIS PETZ'!A:Q,2,0)</f>
        <v>R3</v>
      </c>
      <c r="AH1914" s="75">
        <v>853.72</v>
      </c>
      <c r="AI1914" s="16" t="s">
        <v>10076</v>
      </c>
      <c r="AJ1914" s="43">
        <f>VLOOKUP(E1914,'FILIAIS PETZ'!$A$2:$K$2000,11,0)</f>
        <v>18328118004600</v>
      </c>
      <c r="AK1914" s="44">
        <v>18328118004600</v>
      </c>
    </row>
    <row r="1915" spans="1:37" s="14" customFormat="1" ht="15" customHeight="1" thickBot="1" x14ac:dyDescent="0.25">
      <c r="A1915" s="9">
        <v>871444</v>
      </c>
      <c r="B1915" s="18">
        <f>VLOOKUP(C1915,FORNECEDORES!D:E,2,0)</f>
        <v>646849</v>
      </c>
      <c r="C1915" s="19" t="str">
        <f>VLOOKUP(D1915,FORNECEDORES!A:D,4,0)</f>
        <v>50.569.453/0001-01</v>
      </c>
      <c r="D1915" s="13" t="s">
        <v>4791</v>
      </c>
      <c r="E1915" s="20" t="str">
        <f t="shared" si="122"/>
        <v>04 0138</v>
      </c>
      <c r="F1915" s="28" t="s">
        <v>8627</v>
      </c>
      <c r="G1915" s="21" t="str">
        <f>VLOOKUP(E1915,'FILIAIS PETZ'!A:E,5,0)</f>
        <v>PETZ JOÃO FIRMINO</v>
      </c>
      <c r="H1915" s="20" t="str">
        <f>VLOOKUP(E1915,'FILIAIS PETZ'!A:D,4,0)</f>
        <v>JFIR-SP</v>
      </c>
      <c r="I1915" s="46">
        <v>45366</v>
      </c>
      <c r="J1915" s="9">
        <v>871444</v>
      </c>
      <c r="K1915" s="9" t="s">
        <v>9035</v>
      </c>
      <c r="L1915" s="29" t="s">
        <v>10077</v>
      </c>
      <c r="M1915" s="46">
        <v>45371</v>
      </c>
      <c r="N1915" s="46">
        <v>45399</v>
      </c>
      <c r="O1915" s="46">
        <v>45376</v>
      </c>
      <c r="P1915" s="9" t="s">
        <v>4982</v>
      </c>
      <c r="Q1915" s="9">
        <v>3</v>
      </c>
      <c r="R1915" s="9">
        <v>1</v>
      </c>
      <c r="S1915" s="9">
        <v>8</v>
      </c>
      <c r="T1915" s="9" t="s">
        <v>32</v>
      </c>
      <c r="U1915" s="9">
        <v>11002</v>
      </c>
      <c r="V1915" s="9">
        <v>11002</v>
      </c>
      <c r="W1915" s="9" t="s">
        <v>5024</v>
      </c>
      <c r="X1915" s="9" t="s">
        <v>4996</v>
      </c>
      <c r="Y1915" s="9" t="s">
        <v>4993</v>
      </c>
      <c r="Z1915" s="9" t="s">
        <v>4993</v>
      </c>
      <c r="AA1915" s="9" t="s">
        <v>5022</v>
      </c>
      <c r="AB1915" s="9" t="s">
        <v>12941</v>
      </c>
      <c r="AC1915" s="9" t="s">
        <v>5006</v>
      </c>
      <c r="AD1915" s="9" t="s">
        <v>10043</v>
      </c>
      <c r="AE1915" s="20" t="str">
        <f>VLOOKUP(E1915,'FILIAIS PETZ'!A:Q,17,0)</f>
        <v>SP3</v>
      </c>
      <c r="AF1915" s="20" t="str">
        <f>VLOOKUP(E1915,'FILIAIS PETZ'!A:Q,3,0)</f>
        <v>FELICIO</v>
      </c>
      <c r="AG1915" s="20" t="str">
        <f>VLOOKUP(E1915,'FILIAIS PETZ'!A:Q,2,0)</f>
        <v>R3</v>
      </c>
      <c r="AH1915" s="75">
        <v>29800</v>
      </c>
      <c r="AI1915" s="16" t="s">
        <v>10078</v>
      </c>
      <c r="AJ1915" s="43">
        <f>VLOOKUP(E1915,'FILIAIS PETZ'!$A$2:$K$2000,11,0)</f>
        <v>18328118012972</v>
      </c>
      <c r="AK1915" s="44">
        <v>18328118012972</v>
      </c>
    </row>
    <row r="1916" spans="1:37" s="14" customFormat="1" ht="15" customHeight="1" thickBot="1" x14ac:dyDescent="0.25">
      <c r="A1916" s="9" t="s">
        <v>4980</v>
      </c>
      <c r="B1916" s="18" t="e">
        <f>VLOOKUP(C1916,FORNECEDORES!D:E,2,0)</f>
        <v>#N/A</v>
      </c>
      <c r="C1916" s="19" t="e">
        <f>VLOOKUP(D1916,FORNECEDORES!A:D,4,0)</f>
        <v>#N/A</v>
      </c>
      <c r="D1916" s="13" t="s">
        <v>9278</v>
      </c>
      <c r="E1916" s="20" t="str">
        <f t="shared" si="122"/>
        <v>04 0069</v>
      </c>
      <c r="F1916" s="28" t="s">
        <v>8968</v>
      </c>
      <c r="G1916" s="21" t="str">
        <f>VLOOKUP(E1916,'FILIAIS PETZ'!A:E,5,0)</f>
        <v>PETZ GIOVANNI PIRELLI</v>
      </c>
      <c r="H1916" s="20" t="str">
        <f>VLOOKUP(E1916,'FILIAIS PETZ'!A:D,4,0)</f>
        <v>GPIR-SP</v>
      </c>
      <c r="I1916" s="46">
        <v>45383</v>
      </c>
      <c r="J1916" s="9" t="s">
        <v>4980</v>
      </c>
      <c r="K1916" s="9" t="s">
        <v>9047</v>
      </c>
      <c r="L1916" s="29" t="s">
        <v>10248</v>
      </c>
      <c r="M1916" s="46">
        <v>45383</v>
      </c>
      <c r="N1916" s="46">
        <v>45448</v>
      </c>
      <c r="O1916" s="46">
        <v>45446</v>
      </c>
      <c r="P1916" s="29" t="s">
        <v>4998</v>
      </c>
      <c r="Q1916" s="9">
        <v>3</v>
      </c>
      <c r="R1916" s="9">
        <v>1</v>
      </c>
      <c r="S1916" s="9" t="s">
        <v>4983</v>
      </c>
      <c r="T1916" s="9" t="s">
        <v>32</v>
      </c>
      <c r="U1916" s="9">
        <v>11002</v>
      </c>
      <c r="V1916" s="9">
        <v>11002</v>
      </c>
      <c r="W1916" s="9"/>
      <c r="X1916" s="10" t="s">
        <v>5016</v>
      </c>
      <c r="Y1916" s="10" t="s">
        <v>4994</v>
      </c>
      <c r="Z1916" s="9" t="s">
        <v>4994</v>
      </c>
      <c r="AA1916" s="9" t="s">
        <v>5732</v>
      </c>
      <c r="AB1916" s="9" t="s">
        <v>5005</v>
      </c>
      <c r="AC1916" s="9" t="s">
        <v>4999</v>
      </c>
      <c r="AD1916" s="9"/>
      <c r="AE1916" s="20" t="str">
        <f>VLOOKUP(E1916,'FILIAIS PETZ'!A:Q,17,0)</f>
        <v>SP3</v>
      </c>
      <c r="AF1916" s="20" t="str">
        <f>VLOOKUP(E1916,'FILIAIS PETZ'!A:Q,3,0)</f>
        <v>FELICIO</v>
      </c>
      <c r="AG1916" s="20" t="str">
        <f>VLOOKUP(E1916,'FILIAIS PETZ'!A:Q,2,0)</f>
        <v>R3</v>
      </c>
      <c r="AH1916" s="75">
        <v>2368.1999999999998</v>
      </c>
      <c r="AI1916" s="16" t="s">
        <v>10249</v>
      </c>
      <c r="AJ1916" s="43">
        <f>VLOOKUP(E1916,'FILIAIS PETZ'!$A$2:$K$2000,11,0)</f>
        <v>18328118006905</v>
      </c>
      <c r="AK1916" s="44">
        <v>18328118010414</v>
      </c>
    </row>
    <row r="1917" spans="1:37" s="14" customFormat="1" ht="15" customHeight="1" thickBot="1" x14ac:dyDescent="0.25">
      <c r="A1917" s="9" t="str">
        <f>J1917</f>
        <v>PREVENTIVA</v>
      </c>
      <c r="B1917" s="18">
        <f>VLOOKUP(C1917,FORNECEDORES!D:E,2,0)</f>
        <v>5295</v>
      </c>
      <c r="C1917" s="19" t="str">
        <f>VLOOKUP(D1917,FORNECEDORES!A:D,4,0)</f>
        <v>13.938.390/0001-97</v>
      </c>
      <c r="D1917" s="13" t="s">
        <v>7122</v>
      </c>
      <c r="E1917" s="20" t="str">
        <f t="shared" si="122"/>
        <v>04 0077</v>
      </c>
      <c r="F1917" s="28" t="s">
        <v>4954</v>
      </c>
      <c r="G1917" s="21" t="str">
        <f>VLOOKUP(E1917,'FILIAIS PETZ'!A:E,5,0)</f>
        <v>PETZ GOIANIA (SETOR BUENO)</v>
      </c>
      <c r="H1917" s="20" t="str">
        <f>VLOOKUP(E1917,'FILIAIS PETZ'!A:D,4,0)</f>
        <v>BT63-GO</v>
      </c>
      <c r="I1917" s="46">
        <v>45413</v>
      </c>
      <c r="J1917" s="9" t="s">
        <v>4980</v>
      </c>
      <c r="K1917" s="9" t="s">
        <v>5858</v>
      </c>
      <c r="L1917" s="29" t="s">
        <v>7978</v>
      </c>
      <c r="M1917" s="46">
        <v>45446</v>
      </c>
      <c r="N1917" s="46">
        <v>45469</v>
      </c>
      <c r="O1917" s="46">
        <v>45450</v>
      </c>
      <c r="P1917" s="29" t="s">
        <v>4998</v>
      </c>
      <c r="Q1917" s="9">
        <v>3</v>
      </c>
      <c r="R1917" s="9">
        <v>1</v>
      </c>
      <c r="S1917" s="9" t="s">
        <v>4983</v>
      </c>
      <c r="T1917" s="9" t="s">
        <v>32</v>
      </c>
      <c r="U1917" s="9">
        <v>11002</v>
      </c>
      <c r="V1917" s="9">
        <v>11002</v>
      </c>
      <c r="W1917" s="9"/>
      <c r="X1917" s="10" t="s">
        <v>5016</v>
      </c>
      <c r="Y1917" s="10" t="s">
        <v>4994</v>
      </c>
      <c r="Z1917" s="9" t="s">
        <v>4994</v>
      </c>
      <c r="AA1917" s="9" t="s">
        <v>5732</v>
      </c>
      <c r="AB1917" s="9" t="s">
        <v>5005</v>
      </c>
      <c r="AC1917" s="9" t="s">
        <v>4999</v>
      </c>
      <c r="AD1917" s="29"/>
      <c r="AE1917" s="20" t="str">
        <f>VLOOKUP(E1917,'FILIAIS PETZ'!A:Q,17,0)</f>
        <v>CO-2</v>
      </c>
      <c r="AF1917" s="20" t="str">
        <f>VLOOKUP(E1917,'FILIAIS PETZ'!A:Q,3,0)</f>
        <v>FELICIO</v>
      </c>
      <c r="AG1917" s="20" t="str">
        <f>VLOOKUP(E1917,'FILIAIS PETZ'!A:Q,2,0)</f>
        <v>R3</v>
      </c>
      <c r="AH1917" s="75">
        <v>2139.02</v>
      </c>
      <c r="AI1917" s="16" t="s">
        <v>7246</v>
      </c>
      <c r="AJ1917" s="43">
        <f>VLOOKUP(E1917,'FILIAIS PETZ'!$A$2:$K$2000,11,0)</f>
        <v>18328118007545</v>
      </c>
      <c r="AK1917" s="44">
        <v>18328118011810</v>
      </c>
    </row>
    <row r="1918" spans="1:37" s="14" customFormat="1" ht="15" customHeight="1" thickBot="1" x14ac:dyDescent="0.25">
      <c r="A1918" s="9" t="str">
        <f>J1918</f>
        <v>PREVENTIVA</v>
      </c>
      <c r="B1918" s="18">
        <f>VLOOKUP(C1918,FORNECEDORES!D:E,2,0)</f>
        <v>5833</v>
      </c>
      <c r="C1918" s="19" t="str">
        <f>VLOOKUP(D1918,FORNECEDORES!A:D,4,0)</f>
        <v>13.938.390/0002-78</v>
      </c>
      <c r="D1918" s="13" t="s">
        <v>7123</v>
      </c>
      <c r="E1918" s="20" t="str">
        <f t="shared" si="122"/>
        <v>04 0156</v>
      </c>
      <c r="F1918" s="28" t="s">
        <v>4940</v>
      </c>
      <c r="G1918" s="21" t="str">
        <f>VLOOKUP(E1918,'FILIAIS PETZ'!A:E,5,0)</f>
        <v>PETZ ITAPETININGA</v>
      </c>
      <c r="H1918" s="20" t="str">
        <f>VLOOKUP(E1918,'FILIAIS PETZ'!A:D,4,0)</f>
        <v>ITPT-SP</v>
      </c>
      <c r="I1918" s="46">
        <v>45413</v>
      </c>
      <c r="J1918" s="9" t="s">
        <v>4980</v>
      </c>
      <c r="K1918" s="9" t="s">
        <v>5858</v>
      </c>
      <c r="L1918" s="29" t="s">
        <v>7980</v>
      </c>
      <c r="M1918" s="46">
        <v>45446</v>
      </c>
      <c r="N1918" s="46">
        <v>45469</v>
      </c>
      <c r="O1918" s="46">
        <v>45450</v>
      </c>
      <c r="P1918" s="29" t="s">
        <v>4998</v>
      </c>
      <c r="Q1918" s="9">
        <v>3</v>
      </c>
      <c r="R1918" s="9">
        <v>1</v>
      </c>
      <c r="S1918" s="9" t="s">
        <v>4983</v>
      </c>
      <c r="T1918" s="9" t="s">
        <v>32</v>
      </c>
      <c r="U1918" s="9">
        <v>11002</v>
      </c>
      <c r="V1918" s="9">
        <v>11002</v>
      </c>
      <c r="W1918" s="9"/>
      <c r="X1918" s="10" t="s">
        <v>5016</v>
      </c>
      <c r="Y1918" s="10" t="s">
        <v>4994</v>
      </c>
      <c r="Z1918" s="9" t="s">
        <v>4994</v>
      </c>
      <c r="AA1918" s="9" t="s">
        <v>5732</v>
      </c>
      <c r="AB1918" s="9" t="s">
        <v>5005</v>
      </c>
      <c r="AC1918" s="9" t="s">
        <v>4999</v>
      </c>
      <c r="AD1918" s="29"/>
      <c r="AE1918" s="20" t="str">
        <f>VLOOKUP(E1918,'FILIAIS PETZ'!A:Q,17,0)</f>
        <v>SP7</v>
      </c>
      <c r="AF1918" s="20" t="str">
        <f>VLOOKUP(E1918,'FILIAIS PETZ'!A:Q,3,0)</f>
        <v>FELICIO</v>
      </c>
      <c r="AG1918" s="20" t="str">
        <f>VLOOKUP(E1918,'FILIAIS PETZ'!A:Q,2,0)</f>
        <v>R3</v>
      </c>
      <c r="AH1918" s="75">
        <v>2201.5300000000002</v>
      </c>
      <c r="AI1918" s="16" t="s">
        <v>7246</v>
      </c>
      <c r="AJ1918" s="43">
        <f>VLOOKUP(E1918,'FILIAIS PETZ'!$A$2:$K$2000,11,0)</f>
        <v>18328118014754</v>
      </c>
      <c r="AK1918" s="44">
        <v>18328118019551</v>
      </c>
    </row>
    <row r="1919" spans="1:37" s="14" customFormat="1" ht="15" customHeight="1" thickBot="1" x14ac:dyDescent="0.25">
      <c r="A1919" s="9" t="s">
        <v>4980</v>
      </c>
      <c r="B1919" s="18" t="e">
        <f>VLOOKUP(C1919,FORNECEDORES!D:E,2,0)</f>
        <v>#N/A</v>
      </c>
      <c r="C1919" s="19" t="e">
        <f>VLOOKUP(D1919,FORNECEDORES!A:D,4,0)</f>
        <v>#N/A</v>
      </c>
      <c r="D1919" s="13" t="s">
        <v>9278</v>
      </c>
      <c r="E1919" s="20" t="str">
        <f t="shared" si="122"/>
        <v>04 0208</v>
      </c>
      <c r="F1919" s="28" t="s">
        <v>8975</v>
      </c>
      <c r="G1919" s="21" t="str">
        <f>VLOOKUP(E1919,'FILIAIS PETZ'!A:E,5,0)</f>
        <v>PETZ AVENIDA ANGELICA</v>
      </c>
      <c r="H1919" s="20" t="str">
        <f>VLOOKUP(E1919,'FILIAIS PETZ'!A:D,4,0)</f>
        <v>ANGL-SP</v>
      </c>
      <c r="I1919" s="46">
        <v>45413</v>
      </c>
      <c r="J1919" s="9" t="s">
        <v>4980</v>
      </c>
      <c r="K1919" s="9" t="s">
        <v>9035</v>
      </c>
      <c r="L1919" s="29" t="s">
        <v>10244</v>
      </c>
      <c r="M1919" s="46">
        <v>45414</v>
      </c>
      <c r="N1919" s="46">
        <v>45455</v>
      </c>
      <c r="O1919" s="46">
        <v>45435</v>
      </c>
      <c r="P1919" s="29" t="s">
        <v>4998</v>
      </c>
      <c r="Q1919" s="9">
        <v>3</v>
      </c>
      <c r="R1919" s="9">
        <v>1</v>
      </c>
      <c r="S1919" s="9" t="s">
        <v>4983</v>
      </c>
      <c r="T1919" s="9" t="s">
        <v>32</v>
      </c>
      <c r="U1919" s="9">
        <v>11002</v>
      </c>
      <c r="V1919" s="9">
        <v>11002</v>
      </c>
      <c r="W1919" s="9"/>
      <c r="X1919" s="10" t="s">
        <v>5016</v>
      </c>
      <c r="Y1919" s="10" t="s">
        <v>4994</v>
      </c>
      <c r="Z1919" s="9" t="s">
        <v>4994</v>
      </c>
      <c r="AA1919" s="9" t="s">
        <v>5732</v>
      </c>
      <c r="AB1919" s="9" t="s">
        <v>5005</v>
      </c>
      <c r="AC1919" s="9" t="s">
        <v>4999</v>
      </c>
      <c r="AD1919" s="29"/>
      <c r="AE1919" s="20" t="str">
        <f>VLOOKUP(E1919,'FILIAIS PETZ'!A:Q,17,0)</f>
        <v>SP2</v>
      </c>
      <c r="AF1919" s="20" t="str">
        <f>VLOOKUP(E1919,'FILIAIS PETZ'!A:Q,3,0)</f>
        <v>FELICIO</v>
      </c>
      <c r="AG1919" s="20" t="str">
        <f>VLOOKUP(E1919,'FILIAIS PETZ'!A:Q,2,0)</f>
        <v>R3</v>
      </c>
      <c r="AH1919" s="75">
        <v>2123.1799999999998</v>
      </c>
      <c r="AI1919" s="16" t="s">
        <v>10245</v>
      </c>
      <c r="AJ1919" s="43">
        <f>VLOOKUP(E1919,'FILIAIS PETZ'!$A$2:$K$2000,11,0)</f>
        <v>18328118019551</v>
      </c>
      <c r="AK1919" s="44">
        <v>18328118007545</v>
      </c>
    </row>
    <row r="1920" spans="1:37" s="14" customFormat="1" ht="15" customHeight="1" thickBot="1" x14ac:dyDescent="0.25">
      <c r="A1920" s="9" t="s">
        <v>4980</v>
      </c>
      <c r="B1920" s="18" t="e">
        <f>VLOOKUP(C1920,FORNECEDORES!D:E,2,0)</f>
        <v>#N/A</v>
      </c>
      <c r="C1920" s="19" t="e">
        <f>VLOOKUP(D1920,FORNECEDORES!A:D,4,0)</f>
        <v>#N/A</v>
      </c>
      <c r="D1920" s="13" t="s">
        <v>10526</v>
      </c>
      <c r="E1920" s="20" t="str">
        <f t="shared" si="122"/>
        <v>04 0069</v>
      </c>
      <c r="F1920" s="28" t="s">
        <v>8968</v>
      </c>
      <c r="G1920" s="21" t="str">
        <f>VLOOKUP(E1920,'FILIAIS PETZ'!A:E,5,0)</f>
        <v>PETZ GIOVANNI PIRELLI</v>
      </c>
      <c r="H1920" s="20" t="str">
        <f>VLOOKUP(E1920,'FILIAIS PETZ'!A:D,4,0)</f>
        <v>GPIR-SP</v>
      </c>
      <c r="I1920" s="46">
        <v>45413</v>
      </c>
      <c r="J1920" s="9" t="s">
        <v>4980</v>
      </c>
      <c r="K1920" s="9" t="s">
        <v>9035</v>
      </c>
      <c r="L1920" s="29" t="s">
        <v>10246</v>
      </c>
      <c r="M1920" s="46">
        <v>45414</v>
      </c>
      <c r="N1920" s="46">
        <v>45455</v>
      </c>
      <c r="O1920" s="46">
        <v>45435</v>
      </c>
      <c r="P1920" s="29" t="s">
        <v>4998</v>
      </c>
      <c r="Q1920" s="9">
        <v>3</v>
      </c>
      <c r="R1920" s="9">
        <v>1</v>
      </c>
      <c r="S1920" s="9" t="s">
        <v>4983</v>
      </c>
      <c r="T1920" s="9" t="s">
        <v>32</v>
      </c>
      <c r="U1920" s="9">
        <v>11002</v>
      </c>
      <c r="V1920" s="9">
        <v>11002</v>
      </c>
      <c r="W1920" s="9"/>
      <c r="X1920" s="10" t="s">
        <v>5016</v>
      </c>
      <c r="Y1920" s="10" t="s">
        <v>4994</v>
      </c>
      <c r="Z1920" s="9" t="s">
        <v>4994</v>
      </c>
      <c r="AA1920" s="9" t="s">
        <v>5732</v>
      </c>
      <c r="AB1920" s="9" t="s">
        <v>5005</v>
      </c>
      <c r="AC1920" s="9" t="s">
        <v>4999</v>
      </c>
      <c r="AD1920" s="29"/>
      <c r="AE1920" s="20" t="str">
        <f>VLOOKUP(E1920,'FILIAIS PETZ'!A:Q,17,0)</f>
        <v>SP3</v>
      </c>
      <c r="AF1920" s="20" t="str">
        <f>VLOOKUP(E1920,'FILIAIS PETZ'!A:Q,3,0)</f>
        <v>FELICIO</v>
      </c>
      <c r="AG1920" s="20" t="str">
        <f>VLOOKUP(E1920,'FILIAIS PETZ'!A:Q,2,0)</f>
        <v>R3</v>
      </c>
      <c r="AH1920" s="75">
        <v>2368.1999999999998</v>
      </c>
      <c r="AI1920" s="16" t="s">
        <v>10249</v>
      </c>
      <c r="AJ1920" s="43">
        <f>VLOOKUP(E1920,'FILIAIS PETZ'!$A$2:$K$2000,11,0)</f>
        <v>18328118006905</v>
      </c>
      <c r="AK1920" s="44">
        <v>18328118007545</v>
      </c>
    </row>
    <row r="1921" spans="1:37" s="14" customFormat="1" ht="15" customHeight="1" thickBot="1" x14ac:dyDescent="0.25">
      <c r="A1921" s="9" t="str">
        <f>J1921</f>
        <v>PREVENTIVA</v>
      </c>
      <c r="B1921" s="18">
        <f>VLOOKUP(C1921,FORNECEDORES!D:E,2,0)</f>
        <v>5833</v>
      </c>
      <c r="C1921" s="19" t="str">
        <f>VLOOKUP(D1921,FORNECEDORES!A:D,4,0)</f>
        <v>13.938.390/0002-78</v>
      </c>
      <c r="D1921" s="13" t="s">
        <v>7123</v>
      </c>
      <c r="E1921" s="20" t="str">
        <f t="shared" si="122"/>
        <v>04 0156</v>
      </c>
      <c r="F1921" s="28" t="s">
        <v>4940</v>
      </c>
      <c r="G1921" s="21" t="str">
        <f>VLOOKUP(E1921,'FILIAIS PETZ'!A:E,5,0)</f>
        <v>PETZ ITAPETININGA</v>
      </c>
      <c r="H1921" s="20" t="str">
        <f>VLOOKUP(E1921,'FILIAIS PETZ'!A:D,4,0)</f>
        <v>ITPT-SP</v>
      </c>
      <c r="I1921" s="46">
        <v>45444</v>
      </c>
      <c r="J1921" s="9" t="s">
        <v>4980</v>
      </c>
      <c r="K1921" s="9" t="s">
        <v>5858</v>
      </c>
      <c r="L1921" s="29" t="s">
        <v>8800</v>
      </c>
      <c r="M1921" s="46">
        <v>45483</v>
      </c>
      <c r="N1921" s="46">
        <v>45511</v>
      </c>
      <c r="O1921" s="46">
        <v>45492</v>
      </c>
      <c r="P1921" s="29" t="s">
        <v>4998</v>
      </c>
      <c r="Q1921" s="9">
        <v>3</v>
      </c>
      <c r="R1921" s="9">
        <v>1</v>
      </c>
      <c r="S1921" s="9" t="s">
        <v>4983</v>
      </c>
      <c r="T1921" s="9" t="s">
        <v>32</v>
      </c>
      <c r="U1921" s="9">
        <v>11002</v>
      </c>
      <c r="V1921" s="9">
        <v>11002</v>
      </c>
      <c r="W1921" s="9"/>
      <c r="X1921" s="10" t="s">
        <v>5016</v>
      </c>
      <c r="Y1921" s="10" t="s">
        <v>4994</v>
      </c>
      <c r="Z1921" s="9" t="s">
        <v>4994</v>
      </c>
      <c r="AA1921" s="9" t="s">
        <v>5732</v>
      </c>
      <c r="AB1921" s="9" t="s">
        <v>5005</v>
      </c>
      <c r="AC1921" s="9" t="s">
        <v>4999</v>
      </c>
      <c r="AD1921" s="29"/>
      <c r="AE1921" s="20" t="str">
        <f>VLOOKUP(E1921,'FILIAIS PETZ'!A:Q,17,0)</f>
        <v>SP7</v>
      </c>
      <c r="AF1921" s="20" t="str">
        <f>VLOOKUP(E1921,'FILIAIS PETZ'!A:Q,3,0)</f>
        <v>FELICIO</v>
      </c>
      <c r="AG1921" s="20" t="str">
        <f>VLOOKUP(E1921,'FILIAIS PETZ'!A:Q,2,0)</f>
        <v>R3</v>
      </c>
      <c r="AH1921" s="75">
        <v>2201.5300000000002</v>
      </c>
      <c r="AI1921" s="16" t="s">
        <v>7903</v>
      </c>
      <c r="AJ1921" s="43">
        <f>VLOOKUP(E1921,'FILIAIS PETZ'!$A$2:$K$2000,11,0)</f>
        <v>18328118014754</v>
      </c>
      <c r="AK1921" s="44">
        <v>18328118014754</v>
      </c>
    </row>
    <row r="1922" spans="1:37" s="14" customFormat="1" ht="15" customHeight="1" thickBot="1" x14ac:dyDescent="0.25">
      <c r="A1922" s="9" t="e">
        <v>#REF!</v>
      </c>
      <c r="B1922" s="18">
        <f>VLOOKUP(C1922,FORNECEDORES!D:E,2,0)</f>
        <v>5833</v>
      </c>
      <c r="C1922" s="19" t="str">
        <f>VLOOKUP(D1922,FORNECEDORES!A:D,4,0)</f>
        <v>13.938.390/0002-78</v>
      </c>
      <c r="D1922" s="13" t="s">
        <v>7123</v>
      </c>
      <c r="E1922" s="20" t="str">
        <f t="shared" si="122"/>
        <v>04 0208</v>
      </c>
      <c r="F1922" s="28" t="s">
        <v>8975</v>
      </c>
      <c r="G1922" s="21" t="str">
        <f>VLOOKUP(E1922,'FILIAIS PETZ'!A:E,5,0)</f>
        <v>PETZ AVENIDA ANGELICA</v>
      </c>
      <c r="H1922" s="20" t="str">
        <f>VLOOKUP(E1922,'FILIAIS PETZ'!A:D,4,0)</f>
        <v>ANGL-SP</v>
      </c>
      <c r="I1922" s="46">
        <v>45444</v>
      </c>
      <c r="J1922" s="9" t="s">
        <v>4980</v>
      </c>
      <c r="K1922" s="9"/>
      <c r="L1922" s="29"/>
      <c r="M1922" s="46"/>
      <c r="N1922" s="46"/>
      <c r="O1922" s="46"/>
      <c r="P1922" s="29" t="s">
        <v>4998</v>
      </c>
      <c r="Q1922" s="9">
        <v>3</v>
      </c>
      <c r="R1922" s="9">
        <v>1</v>
      </c>
      <c r="S1922" s="9" t="s">
        <v>4983</v>
      </c>
      <c r="T1922" s="9" t="s">
        <v>32</v>
      </c>
      <c r="U1922" s="9">
        <v>11002</v>
      </c>
      <c r="V1922" s="9">
        <v>11002</v>
      </c>
      <c r="W1922" s="9"/>
      <c r="X1922" s="10" t="s">
        <v>5016</v>
      </c>
      <c r="Y1922" s="10" t="s">
        <v>4994</v>
      </c>
      <c r="Z1922" s="9" t="s">
        <v>4994</v>
      </c>
      <c r="AA1922" s="9" t="s">
        <v>5732</v>
      </c>
      <c r="AB1922" s="9" t="s">
        <v>5005</v>
      </c>
      <c r="AC1922" s="9" t="s">
        <v>4999</v>
      </c>
      <c r="AD1922" s="29"/>
      <c r="AE1922" s="20" t="str">
        <f>VLOOKUP(E1922,'FILIAIS PETZ'!A:Q,17,0)</f>
        <v>SP2</v>
      </c>
      <c r="AF1922" s="20" t="str">
        <f>VLOOKUP(E1922,'FILIAIS PETZ'!A:Q,3,0)</f>
        <v>FELICIO</v>
      </c>
      <c r="AG1922" s="20" t="str">
        <f>VLOOKUP(E1922,'FILIAIS PETZ'!A:Q,2,0)</f>
        <v>R3</v>
      </c>
      <c r="AH1922" s="75">
        <v>2123.1799999999998</v>
      </c>
      <c r="AI1922" s="16" t="s">
        <v>10801</v>
      </c>
      <c r="AJ1922" s="43">
        <f>VLOOKUP(E1922,'FILIAIS PETZ'!$A$2:$K$2000,11,0)</f>
        <v>18328118019551</v>
      </c>
      <c r="AK1922" s="44">
        <v>18328118014754</v>
      </c>
    </row>
    <row r="1923" spans="1:37" s="14" customFormat="1" ht="15" customHeight="1" thickBot="1" x14ac:dyDescent="0.25">
      <c r="A1923" s="9">
        <f>J1923</f>
        <v>942164</v>
      </c>
      <c r="B1923" s="18">
        <f>VLOOKUP(C1923,FORNECEDORES!D:E,2,0)</f>
        <v>5833</v>
      </c>
      <c r="C1923" s="19" t="str">
        <f>VLOOKUP(D1923,FORNECEDORES!A:D,4,0)</f>
        <v>13.938.390/0002-78</v>
      </c>
      <c r="D1923" s="13" t="s">
        <v>7123</v>
      </c>
      <c r="E1923" s="20" t="str">
        <f t="shared" si="122"/>
        <v>04 0077</v>
      </c>
      <c r="F1923" s="28" t="s">
        <v>4954</v>
      </c>
      <c r="G1923" s="21" t="str">
        <f>VLOOKUP(E1923,'FILIAIS PETZ'!A:E,5,0)</f>
        <v>PETZ GOIANIA (SETOR BUENO)</v>
      </c>
      <c r="H1923" s="20" t="str">
        <f>VLOOKUP(E1923,'FILIAIS PETZ'!A:D,4,0)</f>
        <v>BT63-GO</v>
      </c>
      <c r="I1923" s="46">
        <v>45446</v>
      </c>
      <c r="J1923" s="9">
        <v>942164</v>
      </c>
      <c r="K1923" s="9" t="s">
        <v>46</v>
      </c>
      <c r="L1923" s="29" t="s">
        <v>8530</v>
      </c>
      <c r="M1923" s="46">
        <v>45329</v>
      </c>
      <c r="N1923" s="46">
        <v>45448</v>
      </c>
      <c r="O1923" s="46">
        <v>45446</v>
      </c>
      <c r="P1923" s="29" t="s">
        <v>4990</v>
      </c>
      <c r="Q1923" s="9">
        <v>3</v>
      </c>
      <c r="R1923" s="9">
        <v>1</v>
      </c>
      <c r="S1923" s="9" t="s">
        <v>4983</v>
      </c>
      <c r="T1923" s="9" t="s">
        <v>32</v>
      </c>
      <c r="U1923" s="9">
        <v>11002</v>
      </c>
      <c r="V1923" s="9">
        <v>11002</v>
      </c>
      <c r="W1923" s="9"/>
      <c r="X1923" s="10" t="s">
        <v>5016</v>
      </c>
      <c r="Y1923" s="10" t="s">
        <v>4994</v>
      </c>
      <c r="Z1923" s="9" t="s">
        <v>4994</v>
      </c>
      <c r="AA1923" s="9" t="s">
        <v>5732</v>
      </c>
      <c r="AB1923" s="9" t="s">
        <v>5005</v>
      </c>
      <c r="AC1923" s="9" t="s">
        <v>5006</v>
      </c>
      <c r="AD1923" s="29"/>
      <c r="AE1923" s="20" t="str">
        <f>VLOOKUP(E1923,'FILIAIS PETZ'!A:Q,17,0)</f>
        <v>CO-2</v>
      </c>
      <c r="AF1923" s="20" t="str">
        <f>VLOOKUP(E1923,'FILIAIS PETZ'!A:Q,3,0)</f>
        <v>FELICIO</v>
      </c>
      <c r="AG1923" s="20" t="str">
        <f>VLOOKUP(E1923,'FILIAIS PETZ'!A:Q,2,0)</f>
        <v>R3</v>
      </c>
      <c r="AH1923" s="75">
        <v>2368.1999999999998</v>
      </c>
      <c r="AI1923" s="16" t="s">
        <v>8474</v>
      </c>
      <c r="AJ1923" s="43">
        <f>VLOOKUP(E1923,'FILIAIS PETZ'!$A$2:$K$2000,11,0)</f>
        <v>18328118007545</v>
      </c>
      <c r="AK1923" s="44">
        <v>18328118000532</v>
      </c>
    </row>
    <row r="1924" spans="1:37" s="14" customFormat="1" ht="15" customHeight="1" thickBot="1" x14ac:dyDescent="0.25">
      <c r="A1924" s="9">
        <f>J1924</f>
        <v>873324</v>
      </c>
      <c r="B1924" s="18">
        <f>VLOOKUP(C1924,FORNECEDORES!D:E,2,0)</f>
        <v>32507</v>
      </c>
      <c r="C1924" s="19" t="str">
        <f>VLOOKUP(D1924,FORNECEDORES!A:D,4,0)</f>
        <v>10.237.839/0001-00</v>
      </c>
      <c r="D1924" s="13" t="s">
        <v>1753</v>
      </c>
      <c r="E1924" s="20" t="str">
        <f t="shared" si="122"/>
        <v>04 0008</v>
      </c>
      <c r="F1924" s="28" t="s">
        <v>4937</v>
      </c>
      <c r="G1924" s="21" t="str">
        <f>VLOOKUP(E1924,'FILIAIS PETZ'!A:E,5,0)</f>
        <v>PETZ ALPHAVILLE</v>
      </c>
      <c r="H1924" s="20" t="str">
        <f>VLOOKUP(E1924,'FILIAIS PETZ'!A:D,4,0)</f>
        <v>ALPH-SP</v>
      </c>
      <c r="I1924" s="46">
        <v>45369</v>
      </c>
      <c r="J1924" s="9">
        <v>873324</v>
      </c>
      <c r="K1924" s="9" t="s">
        <v>5858</v>
      </c>
      <c r="L1924" s="29" t="s">
        <v>6395</v>
      </c>
      <c r="M1924" s="46">
        <v>45371</v>
      </c>
      <c r="N1924" s="46">
        <v>45392</v>
      </c>
      <c r="O1924" s="46">
        <v>45373</v>
      </c>
      <c r="P1924" s="29" t="s">
        <v>4990</v>
      </c>
      <c r="Q1924" s="9">
        <v>3</v>
      </c>
      <c r="R1924" s="9">
        <v>1</v>
      </c>
      <c r="S1924" s="9">
        <v>8</v>
      </c>
      <c r="T1924" s="9" t="s">
        <v>32</v>
      </c>
      <c r="U1924" s="9">
        <v>11002</v>
      </c>
      <c r="V1924" s="9">
        <v>11002</v>
      </c>
      <c r="W1924" s="9" t="s">
        <v>5019</v>
      </c>
      <c r="X1924" s="9" t="s">
        <v>4992</v>
      </c>
      <c r="Y1924" s="9" t="s">
        <v>4994</v>
      </c>
      <c r="Z1924" s="9" t="s">
        <v>4994</v>
      </c>
      <c r="AA1924" s="9" t="s">
        <v>5099</v>
      </c>
      <c r="AB1924" s="9" t="s">
        <v>5005</v>
      </c>
      <c r="AC1924" s="9" t="s">
        <v>4995</v>
      </c>
      <c r="AD1924" s="29"/>
      <c r="AE1924" s="20" t="str">
        <f>VLOOKUP(E1924,'FILIAIS PETZ'!A:Q,17,0)</f>
        <v>SP7</v>
      </c>
      <c r="AF1924" s="20" t="str">
        <f>VLOOKUP(E1924,'FILIAIS PETZ'!A:Q,3,0)</f>
        <v>FELICIO</v>
      </c>
      <c r="AG1924" s="20" t="str">
        <f>VLOOKUP(E1924,'FILIAIS PETZ'!A:Q,2,0)</f>
        <v>R3</v>
      </c>
      <c r="AH1924" s="75">
        <v>2400</v>
      </c>
      <c r="AI1924" s="16" t="s">
        <v>6148</v>
      </c>
      <c r="AJ1924" s="43">
        <f>VLOOKUP(E1924,'FILIAIS PETZ'!$A$2:$K$2000,11,0)</f>
        <v>18328118001423</v>
      </c>
      <c r="AK1924" s="44">
        <f>AJ1924</f>
        <v>18328118001423</v>
      </c>
    </row>
    <row r="1925" spans="1:37" s="14" customFormat="1" ht="15" customHeight="1" thickBot="1" x14ac:dyDescent="0.25">
      <c r="A1925" s="9">
        <v>873161</v>
      </c>
      <c r="B1925" s="18">
        <f>VLOOKUP(C1925,FORNECEDORES!D:E,2,0)</f>
        <v>39969</v>
      </c>
      <c r="C1925" s="19" t="str">
        <f>VLOOKUP(D1925,FORNECEDORES!A:D,4,0)</f>
        <v>23.457.797/0001-56</v>
      </c>
      <c r="D1925" s="13" t="s">
        <v>2466</v>
      </c>
      <c r="E1925" s="20" t="str">
        <f t="shared" si="122"/>
        <v>04 0138</v>
      </c>
      <c r="F1925" s="28" t="s">
        <v>8627</v>
      </c>
      <c r="G1925" s="21" t="str">
        <f>VLOOKUP(E1925,'FILIAIS PETZ'!A:E,5,0)</f>
        <v>PETZ JOÃO FIRMINO</v>
      </c>
      <c r="H1925" s="20" t="str">
        <f>VLOOKUP(E1925,'FILIAIS PETZ'!A:D,4,0)</f>
        <v>JFIR-SP</v>
      </c>
      <c r="I1925" s="46">
        <v>45369</v>
      </c>
      <c r="J1925" s="9">
        <v>873161</v>
      </c>
      <c r="K1925" s="9"/>
      <c r="L1925" s="29"/>
      <c r="M1925" s="46"/>
      <c r="N1925" s="46"/>
      <c r="O1925" s="46"/>
      <c r="P1925" s="9" t="s">
        <v>4990</v>
      </c>
      <c r="Q1925" s="9">
        <v>3</v>
      </c>
      <c r="R1925" s="9">
        <v>1</v>
      </c>
      <c r="S1925" s="9">
        <v>8</v>
      </c>
      <c r="T1925" s="9" t="s">
        <v>32</v>
      </c>
      <c r="U1925" s="9">
        <v>11002</v>
      </c>
      <c r="V1925" s="9">
        <v>11002</v>
      </c>
      <c r="W1925" s="9" t="s">
        <v>5034</v>
      </c>
      <c r="X1925" s="9" t="s">
        <v>4985</v>
      </c>
      <c r="Y1925" s="9" t="s">
        <v>4997</v>
      </c>
      <c r="Z1925" s="9" t="s">
        <v>4993</v>
      </c>
      <c r="AA1925" s="9" t="s">
        <v>4989</v>
      </c>
      <c r="AB1925" s="9" t="s">
        <v>12941</v>
      </c>
      <c r="AC1925" s="9" t="s">
        <v>5006</v>
      </c>
      <c r="AD1925" s="9"/>
      <c r="AE1925" s="20" t="str">
        <f>VLOOKUP(E1925,'FILIAIS PETZ'!A:Q,17,0)</f>
        <v>SP3</v>
      </c>
      <c r="AF1925" s="20" t="str">
        <f>VLOOKUP(E1925,'FILIAIS PETZ'!A:Q,3,0)</f>
        <v>FELICIO</v>
      </c>
      <c r="AG1925" s="20" t="str">
        <f>VLOOKUP(E1925,'FILIAIS PETZ'!A:Q,2,0)</f>
        <v>R3</v>
      </c>
      <c r="AH1925" s="75">
        <v>200</v>
      </c>
      <c r="AI1925" s="16" t="s">
        <v>10079</v>
      </c>
      <c r="AJ1925" s="43">
        <f>VLOOKUP(E1925,'FILIAIS PETZ'!$A$2:$K$2000,11,0)</f>
        <v>18328118012972</v>
      </c>
      <c r="AK1925" s="44">
        <v>18328118012972</v>
      </c>
    </row>
    <row r="1926" spans="1:37" s="14" customFormat="1" ht="15" customHeight="1" thickBot="1" x14ac:dyDescent="0.25">
      <c r="A1926" s="9">
        <v>873163</v>
      </c>
      <c r="B1926" s="18">
        <f>VLOOKUP(C1926,FORNECEDORES!D:E,2,0)</f>
        <v>39969</v>
      </c>
      <c r="C1926" s="19" t="str">
        <f>VLOOKUP(D1926,FORNECEDORES!A:D,4,0)</f>
        <v>23.457.797/0001-56</v>
      </c>
      <c r="D1926" s="13" t="s">
        <v>2466</v>
      </c>
      <c r="E1926" s="20" t="str">
        <f t="shared" si="122"/>
        <v>04 0069</v>
      </c>
      <c r="F1926" s="28" t="s">
        <v>8968</v>
      </c>
      <c r="G1926" s="21" t="str">
        <f>VLOOKUP(E1926,'FILIAIS PETZ'!A:E,5,0)</f>
        <v>PETZ GIOVANNI PIRELLI</v>
      </c>
      <c r="H1926" s="20" t="str">
        <f>VLOOKUP(E1926,'FILIAIS PETZ'!A:D,4,0)</f>
        <v>GPIR-SP</v>
      </c>
      <c r="I1926" s="46">
        <v>45369</v>
      </c>
      <c r="J1926" s="9">
        <v>873163</v>
      </c>
      <c r="K1926" s="9"/>
      <c r="L1926" s="29"/>
      <c r="M1926" s="46"/>
      <c r="N1926" s="46"/>
      <c r="O1926" s="46"/>
      <c r="P1926" s="9" t="s">
        <v>4990</v>
      </c>
      <c r="Q1926" s="9">
        <v>3</v>
      </c>
      <c r="R1926" s="9">
        <v>1</v>
      </c>
      <c r="S1926" s="9">
        <v>8</v>
      </c>
      <c r="T1926" s="9" t="s">
        <v>32</v>
      </c>
      <c r="U1926" s="9">
        <v>11002</v>
      </c>
      <c r="V1926" s="9">
        <v>11002</v>
      </c>
      <c r="W1926" s="9" t="s">
        <v>5039</v>
      </c>
      <c r="X1926" s="9" t="s">
        <v>4985</v>
      </c>
      <c r="Y1926" s="9" t="s">
        <v>4997</v>
      </c>
      <c r="Z1926" s="9" t="s">
        <v>4993</v>
      </c>
      <c r="AA1926" s="9" t="s">
        <v>4989</v>
      </c>
      <c r="AB1926" s="9" t="s">
        <v>12941</v>
      </c>
      <c r="AC1926" s="9" t="s">
        <v>5006</v>
      </c>
      <c r="AD1926" s="9"/>
      <c r="AE1926" s="20" t="str">
        <f>VLOOKUP(E1926,'FILIAIS PETZ'!A:Q,17,0)</f>
        <v>SP3</v>
      </c>
      <c r="AF1926" s="20" t="str">
        <f>VLOOKUP(E1926,'FILIAIS PETZ'!A:Q,3,0)</f>
        <v>FELICIO</v>
      </c>
      <c r="AG1926" s="20" t="str">
        <f>VLOOKUP(E1926,'FILIAIS PETZ'!A:Q,2,0)</f>
        <v>R3</v>
      </c>
      <c r="AH1926" s="75">
        <v>660</v>
      </c>
      <c r="AI1926" s="16" t="s">
        <v>10080</v>
      </c>
      <c r="AJ1926" s="43">
        <f>VLOOKUP(E1926,'FILIAIS PETZ'!$A$2:$K$2000,11,0)</f>
        <v>18328118006905</v>
      </c>
      <c r="AK1926" s="44">
        <v>18328118006905</v>
      </c>
    </row>
    <row r="1927" spans="1:37" s="14" customFormat="1" ht="15" customHeight="1" thickBot="1" x14ac:dyDescent="0.25">
      <c r="A1927" s="9">
        <v>873165</v>
      </c>
      <c r="B1927" s="18">
        <f>VLOOKUP(C1927,FORNECEDORES!D:E,2,0)</f>
        <v>39969</v>
      </c>
      <c r="C1927" s="19" t="str">
        <f>VLOOKUP(D1927,FORNECEDORES!A:D,4,0)</f>
        <v>23.457.797/0001-56</v>
      </c>
      <c r="D1927" s="13" t="s">
        <v>2466</v>
      </c>
      <c r="E1927" s="20" t="str">
        <f t="shared" si="122"/>
        <v>04 0069</v>
      </c>
      <c r="F1927" s="28" t="s">
        <v>8968</v>
      </c>
      <c r="G1927" s="21" t="str">
        <f>VLOOKUP(E1927,'FILIAIS PETZ'!A:E,5,0)</f>
        <v>PETZ GIOVANNI PIRELLI</v>
      </c>
      <c r="H1927" s="20" t="str">
        <f>VLOOKUP(E1927,'FILIAIS PETZ'!A:D,4,0)</f>
        <v>GPIR-SP</v>
      </c>
      <c r="I1927" s="46">
        <v>45369</v>
      </c>
      <c r="J1927" s="9">
        <v>873165</v>
      </c>
      <c r="K1927" s="9"/>
      <c r="L1927" s="29"/>
      <c r="M1927" s="46"/>
      <c r="N1927" s="46"/>
      <c r="O1927" s="46"/>
      <c r="P1927" s="9" t="s">
        <v>4990</v>
      </c>
      <c r="Q1927" s="9">
        <v>3</v>
      </c>
      <c r="R1927" s="9">
        <v>1</v>
      </c>
      <c r="S1927" s="9">
        <v>8</v>
      </c>
      <c r="T1927" s="9" t="s">
        <v>32</v>
      </c>
      <c r="U1927" s="9">
        <v>11002</v>
      </c>
      <c r="V1927" s="9">
        <v>11002</v>
      </c>
      <c r="W1927" s="9" t="s">
        <v>6025</v>
      </c>
      <c r="X1927" s="9" t="s">
        <v>4985</v>
      </c>
      <c r="Y1927" s="9" t="s">
        <v>4997</v>
      </c>
      <c r="Z1927" s="9" t="s">
        <v>4993</v>
      </c>
      <c r="AA1927" s="9" t="s">
        <v>4989</v>
      </c>
      <c r="AB1927" s="9" t="s">
        <v>12941</v>
      </c>
      <c r="AC1927" s="9" t="s">
        <v>5006</v>
      </c>
      <c r="AD1927" s="9"/>
      <c r="AE1927" s="20" t="str">
        <f>VLOOKUP(E1927,'FILIAIS PETZ'!A:Q,17,0)</f>
        <v>SP3</v>
      </c>
      <c r="AF1927" s="20" t="str">
        <f>VLOOKUP(E1927,'FILIAIS PETZ'!A:Q,3,0)</f>
        <v>FELICIO</v>
      </c>
      <c r="AG1927" s="20" t="str">
        <f>VLOOKUP(E1927,'FILIAIS PETZ'!A:Q,2,0)</f>
        <v>R3</v>
      </c>
      <c r="AH1927" s="75">
        <v>150</v>
      </c>
      <c r="AI1927" s="16" t="s">
        <v>10081</v>
      </c>
      <c r="AJ1927" s="43">
        <f>VLOOKUP(E1927,'FILIAIS PETZ'!$A$2:$K$2000,11,0)</f>
        <v>18328118006905</v>
      </c>
      <c r="AK1927" s="44">
        <v>18328118006905</v>
      </c>
    </row>
    <row r="1928" spans="1:37" s="14" customFormat="1" ht="15" customHeight="1" thickBot="1" x14ac:dyDescent="0.25">
      <c r="A1928" s="9">
        <v>873167</v>
      </c>
      <c r="B1928" s="18">
        <f>VLOOKUP(C1928,FORNECEDORES!D:E,2,0)</f>
        <v>39969</v>
      </c>
      <c r="C1928" s="19" t="str">
        <f>VLOOKUP(D1928,FORNECEDORES!A:D,4,0)</f>
        <v>23.457.797/0001-56</v>
      </c>
      <c r="D1928" s="13" t="s">
        <v>2466</v>
      </c>
      <c r="E1928" s="20" t="str">
        <f t="shared" si="122"/>
        <v>04 0069</v>
      </c>
      <c r="F1928" s="28" t="s">
        <v>8968</v>
      </c>
      <c r="G1928" s="21" t="str">
        <f>VLOOKUP(E1928,'FILIAIS PETZ'!A:E,5,0)</f>
        <v>PETZ GIOVANNI PIRELLI</v>
      </c>
      <c r="H1928" s="20" t="str">
        <f>VLOOKUP(E1928,'FILIAIS PETZ'!A:D,4,0)</f>
        <v>GPIR-SP</v>
      </c>
      <c r="I1928" s="46">
        <v>45369</v>
      </c>
      <c r="J1928" s="9">
        <v>873167</v>
      </c>
      <c r="K1928" s="9"/>
      <c r="L1928" s="29"/>
      <c r="M1928" s="46"/>
      <c r="N1928" s="46"/>
      <c r="O1928" s="46"/>
      <c r="P1928" s="9" t="s">
        <v>4990</v>
      </c>
      <c r="Q1928" s="9">
        <v>3</v>
      </c>
      <c r="R1928" s="9">
        <v>1</v>
      </c>
      <c r="S1928" s="9">
        <v>8</v>
      </c>
      <c r="T1928" s="9" t="s">
        <v>32</v>
      </c>
      <c r="U1928" s="9">
        <v>11002</v>
      </c>
      <c r="V1928" s="9">
        <v>11002</v>
      </c>
      <c r="W1928" s="9" t="s">
        <v>5039</v>
      </c>
      <c r="X1928" s="9" t="s">
        <v>4985</v>
      </c>
      <c r="Y1928" s="9" t="s">
        <v>4997</v>
      </c>
      <c r="Z1928" s="9" t="s">
        <v>4993</v>
      </c>
      <c r="AA1928" s="9" t="s">
        <v>4989</v>
      </c>
      <c r="AB1928" s="9" t="s">
        <v>12941</v>
      </c>
      <c r="AC1928" s="9" t="s">
        <v>5006</v>
      </c>
      <c r="AD1928" s="9"/>
      <c r="AE1928" s="20" t="str">
        <f>VLOOKUP(E1928,'FILIAIS PETZ'!A:Q,17,0)</f>
        <v>SP3</v>
      </c>
      <c r="AF1928" s="20" t="str">
        <f>VLOOKUP(E1928,'FILIAIS PETZ'!A:Q,3,0)</f>
        <v>FELICIO</v>
      </c>
      <c r="AG1928" s="20" t="str">
        <f>VLOOKUP(E1928,'FILIAIS PETZ'!A:Q,2,0)</f>
        <v>R3</v>
      </c>
      <c r="AH1928" s="75">
        <v>550</v>
      </c>
      <c r="AI1928" s="16" t="s">
        <v>10082</v>
      </c>
      <c r="AJ1928" s="43">
        <f>VLOOKUP(E1928,'FILIAIS PETZ'!$A$2:$K$2000,11,0)</f>
        <v>18328118006905</v>
      </c>
      <c r="AK1928" s="44">
        <v>18328118006905</v>
      </c>
    </row>
    <row r="1929" spans="1:37" s="14" customFormat="1" ht="15" customHeight="1" thickBot="1" x14ac:dyDescent="0.25">
      <c r="A1929" s="9">
        <v>873170</v>
      </c>
      <c r="B1929" s="18">
        <f>VLOOKUP(C1929,FORNECEDORES!D:E,2,0)</f>
        <v>39969</v>
      </c>
      <c r="C1929" s="19" t="str">
        <f>VLOOKUP(D1929,FORNECEDORES!A:D,4,0)</f>
        <v>23.457.797/0001-56</v>
      </c>
      <c r="D1929" s="13" t="s">
        <v>2466</v>
      </c>
      <c r="E1929" s="20" t="str">
        <f t="shared" si="122"/>
        <v>04 0069</v>
      </c>
      <c r="F1929" s="28" t="s">
        <v>8968</v>
      </c>
      <c r="G1929" s="21" t="str">
        <f>VLOOKUP(E1929,'FILIAIS PETZ'!A:E,5,0)</f>
        <v>PETZ GIOVANNI PIRELLI</v>
      </c>
      <c r="H1929" s="20" t="str">
        <f>VLOOKUP(E1929,'FILIAIS PETZ'!A:D,4,0)</f>
        <v>GPIR-SP</v>
      </c>
      <c r="I1929" s="46">
        <v>45369</v>
      </c>
      <c r="J1929" s="9">
        <v>873170</v>
      </c>
      <c r="K1929" s="9"/>
      <c r="L1929" s="29"/>
      <c r="M1929" s="46"/>
      <c r="N1929" s="46"/>
      <c r="O1929" s="46"/>
      <c r="P1929" s="9" t="s">
        <v>4990</v>
      </c>
      <c r="Q1929" s="9">
        <v>3</v>
      </c>
      <c r="R1929" s="9">
        <v>1</v>
      </c>
      <c r="S1929" s="9">
        <v>8</v>
      </c>
      <c r="T1929" s="9" t="s">
        <v>32</v>
      </c>
      <c r="U1929" s="9">
        <v>11002</v>
      </c>
      <c r="V1929" s="9">
        <v>11002</v>
      </c>
      <c r="W1929" s="9" t="s">
        <v>6025</v>
      </c>
      <c r="X1929" s="9" t="s">
        <v>4985</v>
      </c>
      <c r="Y1929" s="9" t="s">
        <v>4997</v>
      </c>
      <c r="Z1929" s="9" t="s">
        <v>4993</v>
      </c>
      <c r="AA1929" s="9" t="s">
        <v>4989</v>
      </c>
      <c r="AB1929" s="9" t="s">
        <v>12941</v>
      </c>
      <c r="AC1929" s="9" t="s">
        <v>5006</v>
      </c>
      <c r="AD1929" s="9"/>
      <c r="AE1929" s="20" t="str">
        <f>VLOOKUP(E1929,'FILIAIS PETZ'!A:Q,17,0)</f>
        <v>SP3</v>
      </c>
      <c r="AF1929" s="20" t="str">
        <f>VLOOKUP(E1929,'FILIAIS PETZ'!A:Q,3,0)</f>
        <v>FELICIO</v>
      </c>
      <c r="AG1929" s="20" t="str">
        <f>VLOOKUP(E1929,'FILIAIS PETZ'!A:Q,2,0)</f>
        <v>R3</v>
      </c>
      <c r="AH1929" s="75">
        <v>600</v>
      </c>
      <c r="AI1929" s="16" t="s">
        <v>10083</v>
      </c>
      <c r="AJ1929" s="43">
        <f>VLOOKUP(E1929,'FILIAIS PETZ'!$A$2:$K$2000,11,0)</f>
        <v>18328118006905</v>
      </c>
      <c r="AK1929" s="44">
        <v>18328118006905</v>
      </c>
    </row>
    <row r="1930" spans="1:37" s="14" customFormat="1" ht="15" customHeight="1" thickBot="1" x14ac:dyDescent="0.25">
      <c r="A1930" s="9">
        <v>873173</v>
      </c>
      <c r="B1930" s="18">
        <f>VLOOKUP(C1930,FORNECEDORES!D:E,2,0)</f>
        <v>39969</v>
      </c>
      <c r="C1930" s="19" t="str">
        <f>VLOOKUP(D1930,FORNECEDORES!A:D,4,0)</f>
        <v>23.457.797/0001-56</v>
      </c>
      <c r="D1930" s="13" t="s">
        <v>2466</v>
      </c>
      <c r="E1930" s="20" t="str">
        <f t="shared" si="122"/>
        <v>04 0069</v>
      </c>
      <c r="F1930" s="28" t="s">
        <v>8968</v>
      </c>
      <c r="G1930" s="21" t="str">
        <f>VLOOKUP(E1930,'FILIAIS PETZ'!A:E,5,0)</f>
        <v>PETZ GIOVANNI PIRELLI</v>
      </c>
      <c r="H1930" s="20" t="str">
        <f>VLOOKUP(E1930,'FILIAIS PETZ'!A:D,4,0)</f>
        <v>GPIR-SP</v>
      </c>
      <c r="I1930" s="46">
        <v>45369</v>
      </c>
      <c r="J1930" s="9">
        <v>873173</v>
      </c>
      <c r="K1930" s="9"/>
      <c r="L1930" s="29"/>
      <c r="M1930" s="46"/>
      <c r="N1930" s="46"/>
      <c r="O1930" s="46"/>
      <c r="P1930" s="9" t="s">
        <v>4990</v>
      </c>
      <c r="Q1930" s="9">
        <v>3</v>
      </c>
      <c r="R1930" s="9">
        <v>1</v>
      </c>
      <c r="S1930" s="9">
        <v>8</v>
      </c>
      <c r="T1930" s="9" t="s">
        <v>32</v>
      </c>
      <c r="U1930" s="9">
        <v>11002</v>
      </c>
      <c r="V1930" s="9">
        <v>11002</v>
      </c>
      <c r="W1930" s="9" t="s">
        <v>5039</v>
      </c>
      <c r="X1930" s="9" t="s">
        <v>4985</v>
      </c>
      <c r="Y1930" s="9" t="s">
        <v>4997</v>
      </c>
      <c r="Z1930" s="9" t="s">
        <v>4993</v>
      </c>
      <c r="AA1930" s="9" t="s">
        <v>4989</v>
      </c>
      <c r="AB1930" s="9" t="s">
        <v>12941</v>
      </c>
      <c r="AC1930" s="9" t="s">
        <v>5006</v>
      </c>
      <c r="AD1930" s="9"/>
      <c r="AE1930" s="20" t="str">
        <f>VLOOKUP(E1930,'FILIAIS PETZ'!A:Q,17,0)</f>
        <v>SP3</v>
      </c>
      <c r="AF1930" s="20" t="str">
        <f>VLOOKUP(E1930,'FILIAIS PETZ'!A:Q,3,0)</f>
        <v>FELICIO</v>
      </c>
      <c r="AG1930" s="20" t="str">
        <f>VLOOKUP(E1930,'FILIAIS PETZ'!A:Q,2,0)</f>
        <v>R3</v>
      </c>
      <c r="AH1930" s="75">
        <v>100</v>
      </c>
      <c r="AI1930" s="16" t="s">
        <v>10084</v>
      </c>
      <c r="AJ1930" s="43">
        <f>VLOOKUP(E1930,'FILIAIS PETZ'!$A$2:$K$2000,11,0)</f>
        <v>18328118006905</v>
      </c>
      <c r="AK1930" s="44">
        <v>18328118006905</v>
      </c>
    </row>
    <row r="1931" spans="1:37" s="14" customFormat="1" ht="15" customHeight="1" thickBot="1" x14ac:dyDescent="0.25">
      <c r="A1931" s="9">
        <v>873187</v>
      </c>
      <c r="B1931" s="18">
        <f>VLOOKUP(C1931,FORNECEDORES!D:E,2,0)</f>
        <v>39969</v>
      </c>
      <c r="C1931" s="19" t="str">
        <f>VLOOKUP(D1931,FORNECEDORES!A:D,4,0)</f>
        <v>23.457.797/0001-56</v>
      </c>
      <c r="D1931" s="13" t="s">
        <v>2466</v>
      </c>
      <c r="E1931" s="20" t="str">
        <f t="shared" si="122"/>
        <v>04 0256</v>
      </c>
      <c r="F1931" s="28" t="s">
        <v>9144</v>
      </c>
      <c r="G1931" s="21" t="str">
        <f>VLOOKUP(E1931,'FILIAIS PETZ'!A:E,5,0)</f>
        <v>PETZ ACLIMAÇÃO</v>
      </c>
      <c r="H1931" s="20" t="str">
        <f>VLOOKUP(E1931,'FILIAIS PETZ'!A:D,4,0)</f>
        <v>ACLM-SP</v>
      </c>
      <c r="I1931" s="46">
        <v>45369</v>
      </c>
      <c r="J1931" s="9">
        <v>873187</v>
      </c>
      <c r="K1931" s="9" t="s">
        <v>9035</v>
      </c>
      <c r="L1931" s="29" t="s">
        <v>10085</v>
      </c>
      <c r="M1931" s="46">
        <v>45370</v>
      </c>
      <c r="N1931" s="46">
        <v>45392</v>
      </c>
      <c r="O1931" s="46">
        <v>45373</v>
      </c>
      <c r="P1931" s="9" t="s">
        <v>4990</v>
      </c>
      <c r="Q1931" s="9">
        <v>3</v>
      </c>
      <c r="R1931" s="9">
        <v>1</v>
      </c>
      <c r="S1931" s="9">
        <v>8</v>
      </c>
      <c r="T1931" s="9" t="s">
        <v>32</v>
      </c>
      <c r="U1931" s="9">
        <v>11002</v>
      </c>
      <c r="V1931" s="9">
        <v>11002</v>
      </c>
      <c r="W1931" s="9" t="s">
        <v>5024</v>
      </c>
      <c r="X1931" s="9" t="s">
        <v>4985</v>
      </c>
      <c r="Y1931" s="9" t="s">
        <v>4997</v>
      </c>
      <c r="Z1931" s="9" t="s">
        <v>4993</v>
      </c>
      <c r="AA1931" s="9" t="s">
        <v>4989</v>
      </c>
      <c r="AB1931" s="9" t="s">
        <v>12941</v>
      </c>
      <c r="AC1931" s="9" t="s">
        <v>5006</v>
      </c>
      <c r="AD1931" s="9"/>
      <c r="AE1931" s="20" t="str">
        <f>VLOOKUP(E1931,'FILIAIS PETZ'!A:Q,17,0)</f>
        <v>SP2</v>
      </c>
      <c r="AF1931" s="20" t="str">
        <f>VLOOKUP(E1931,'FILIAIS PETZ'!A:Q,3,0)</f>
        <v>FELICIO</v>
      </c>
      <c r="AG1931" s="20" t="str">
        <f>VLOOKUP(E1931,'FILIAIS PETZ'!A:Q,2,0)</f>
        <v>R3</v>
      </c>
      <c r="AH1931" s="75">
        <v>300</v>
      </c>
      <c r="AI1931" s="16" t="s">
        <v>10086</v>
      </c>
      <c r="AJ1931" s="43" t="str">
        <f>VLOOKUP(E1931,'FILIAIS PETZ'!$A$2:$K$2000,11,0)</f>
        <v>18.328.118/0243-93</v>
      </c>
      <c r="AK1931" s="44" t="s">
        <v>9146</v>
      </c>
    </row>
    <row r="1932" spans="1:37" s="14" customFormat="1" ht="15" customHeight="1" thickBot="1" x14ac:dyDescent="0.25">
      <c r="A1932" s="9">
        <v>873198</v>
      </c>
      <c r="B1932" s="18">
        <f>VLOOKUP(C1932,FORNECEDORES!D:E,2,0)</f>
        <v>39969</v>
      </c>
      <c r="C1932" s="19" t="str">
        <f>VLOOKUP(D1932,FORNECEDORES!A:D,4,0)</f>
        <v>23.457.797/0001-56</v>
      </c>
      <c r="D1932" s="13" t="s">
        <v>2466</v>
      </c>
      <c r="E1932" s="20" t="str">
        <f t="shared" si="122"/>
        <v>04 0067</v>
      </c>
      <c r="F1932" s="28" t="s">
        <v>8611</v>
      </c>
      <c r="G1932" s="21" t="str">
        <f>VLOOKUP(E1932,'FILIAIS PETZ'!A:E,5,0)</f>
        <v>PETZ EXTRA RICARDO JAFET</v>
      </c>
      <c r="H1932" s="20" t="str">
        <f>VLOOKUP(E1932,'FILIAIS PETZ'!A:D,4,0)</f>
        <v>RJAF-SP</v>
      </c>
      <c r="I1932" s="46">
        <v>45369</v>
      </c>
      <c r="J1932" s="9">
        <v>873198</v>
      </c>
      <c r="K1932" s="9" t="s">
        <v>9035</v>
      </c>
      <c r="L1932" s="29" t="s">
        <v>10087</v>
      </c>
      <c r="M1932" s="46">
        <v>45370</v>
      </c>
      <c r="N1932" s="46">
        <v>45392</v>
      </c>
      <c r="O1932" s="46">
        <v>45373</v>
      </c>
      <c r="P1932" s="9" t="s">
        <v>4990</v>
      </c>
      <c r="Q1932" s="9">
        <v>3</v>
      </c>
      <c r="R1932" s="9">
        <v>1</v>
      </c>
      <c r="S1932" s="9">
        <v>8</v>
      </c>
      <c r="T1932" s="9" t="s">
        <v>32</v>
      </c>
      <c r="U1932" s="9">
        <v>11002</v>
      </c>
      <c r="V1932" s="9">
        <v>11002</v>
      </c>
      <c r="W1932" s="9" t="s">
        <v>5019</v>
      </c>
      <c r="X1932" s="9" t="s">
        <v>4985</v>
      </c>
      <c r="Y1932" s="9" t="s">
        <v>4997</v>
      </c>
      <c r="Z1932" s="9" t="s">
        <v>4993</v>
      </c>
      <c r="AA1932" s="9" t="s">
        <v>4989</v>
      </c>
      <c r="AB1932" s="9" t="s">
        <v>12941</v>
      </c>
      <c r="AC1932" s="9" t="s">
        <v>5006</v>
      </c>
      <c r="AD1932" s="9"/>
      <c r="AE1932" s="20" t="str">
        <f>VLOOKUP(E1932,'FILIAIS PETZ'!A:Q,17,0)</f>
        <v>SP2</v>
      </c>
      <c r="AF1932" s="20" t="str">
        <f>VLOOKUP(E1932,'FILIAIS PETZ'!A:Q,3,0)</f>
        <v>FELICIO</v>
      </c>
      <c r="AG1932" s="20" t="str">
        <f>VLOOKUP(E1932,'FILIAIS PETZ'!A:Q,2,0)</f>
        <v>R3</v>
      </c>
      <c r="AH1932" s="75">
        <v>250</v>
      </c>
      <c r="AI1932" s="16" t="s">
        <v>10088</v>
      </c>
      <c r="AJ1932" s="43">
        <f>VLOOKUP(E1932,'FILIAIS PETZ'!$A$2:$K$2000,11,0)</f>
        <v>18328118006573</v>
      </c>
      <c r="AK1932" s="44">
        <v>18328118006573</v>
      </c>
    </row>
    <row r="1933" spans="1:37" s="14" customFormat="1" ht="15" customHeight="1" thickBot="1" x14ac:dyDescent="0.25">
      <c r="A1933" s="9">
        <v>873259</v>
      </c>
      <c r="B1933" s="18">
        <f>VLOOKUP(C1933,FORNECEDORES!D:E,2,0)</f>
        <v>14880</v>
      </c>
      <c r="C1933" s="19" t="str">
        <f>VLOOKUP(D1933,FORNECEDORES!A:D,4,0)</f>
        <v>12.962.256/0001-69</v>
      </c>
      <c r="D1933" s="13" t="s">
        <v>1924</v>
      </c>
      <c r="E1933" s="20" t="str">
        <f t="shared" si="122"/>
        <v>04 0010</v>
      </c>
      <c r="F1933" s="28" t="s">
        <v>8983</v>
      </c>
      <c r="G1933" s="21" t="str">
        <f>VLOOKUP(E1933,'FILIAIS PETZ'!A:E,5,0)</f>
        <v>PETZ SANTA CECILIA</v>
      </c>
      <c r="H1933" s="20" t="str">
        <f>VLOOKUP(E1933,'FILIAIS PETZ'!A:D,4,0)</f>
        <v>STCE-SP</v>
      </c>
      <c r="I1933" s="46">
        <v>45369</v>
      </c>
      <c r="J1933" s="9">
        <v>873259</v>
      </c>
      <c r="K1933" s="9" t="s">
        <v>9035</v>
      </c>
      <c r="L1933" s="29" t="s">
        <v>10089</v>
      </c>
      <c r="M1933" s="46">
        <v>45369</v>
      </c>
      <c r="N1933" s="46">
        <v>45392</v>
      </c>
      <c r="O1933" s="46">
        <v>45371</v>
      </c>
      <c r="P1933" s="9" t="s">
        <v>4990</v>
      </c>
      <c r="Q1933" s="9">
        <v>3</v>
      </c>
      <c r="R1933" s="9">
        <v>1</v>
      </c>
      <c r="S1933" s="9">
        <v>8</v>
      </c>
      <c r="T1933" s="9" t="s">
        <v>32</v>
      </c>
      <c r="U1933" s="9">
        <v>11002</v>
      </c>
      <c r="V1933" s="9">
        <v>11002</v>
      </c>
      <c r="W1933" s="9" t="s">
        <v>4984</v>
      </c>
      <c r="X1933" s="9" t="s">
        <v>4985</v>
      </c>
      <c r="Y1933" s="9" t="s">
        <v>4997</v>
      </c>
      <c r="Z1933" s="9" t="s">
        <v>4993</v>
      </c>
      <c r="AA1933" s="9" t="s">
        <v>5014</v>
      </c>
      <c r="AB1933" s="9" t="s">
        <v>12941</v>
      </c>
      <c r="AC1933" s="9" t="s">
        <v>5006</v>
      </c>
      <c r="AD1933" s="9"/>
      <c r="AE1933" s="20" t="str">
        <f>VLOOKUP(E1933,'FILIAIS PETZ'!A:Q,17,0)</f>
        <v>SP2</v>
      </c>
      <c r="AF1933" s="20" t="str">
        <f>VLOOKUP(E1933,'FILIAIS PETZ'!A:Q,3,0)</f>
        <v>FELICIO</v>
      </c>
      <c r="AG1933" s="20" t="str">
        <f>VLOOKUP(E1933,'FILIAIS PETZ'!A:Q,2,0)</f>
        <v>R3</v>
      </c>
      <c r="AH1933" s="75">
        <v>650</v>
      </c>
      <c r="AI1933" s="16" t="s">
        <v>10090</v>
      </c>
      <c r="AJ1933" s="43">
        <f>VLOOKUP(E1933,'FILIAIS PETZ'!$A$2:$K$2000,11,0)</f>
        <v>18328118001938</v>
      </c>
      <c r="AK1933" s="44">
        <v>18328118001938</v>
      </c>
    </row>
    <row r="1934" spans="1:37" s="14" customFormat="1" ht="15" customHeight="1" thickBot="1" x14ac:dyDescent="0.25">
      <c r="A1934" s="9">
        <v>873266</v>
      </c>
      <c r="B1934" s="18">
        <f>VLOOKUP(C1934,FORNECEDORES!D:E,2,0)</f>
        <v>14456</v>
      </c>
      <c r="C1934" s="19" t="str">
        <f>VLOOKUP(D1934,FORNECEDORES!A:D,4,0)</f>
        <v>29.274.777/0001-26</v>
      </c>
      <c r="D1934" s="13" t="s">
        <v>2689</v>
      </c>
      <c r="E1934" s="20" t="str">
        <f t="shared" si="122"/>
        <v>04 0046</v>
      </c>
      <c r="F1934" s="28" t="s">
        <v>8978</v>
      </c>
      <c r="G1934" s="21" t="str">
        <f>VLOOKUP(E1934,'FILIAIS PETZ'!A:E,5,0)</f>
        <v>PETZ CIDADE JARDIM</v>
      </c>
      <c r="H1934" s="20" t="str">
        <f>VLOOKUP(E1934,'FILIAIS PETZ'!A:D,4,0)</f>
        <v>CDJD-SP</v>
      </c>
      <c r="I1934" s="46">
        <v>45369</v>
      </c>
      <c r="J1934" s="9">
        <v>873266</v>
      </c>
      <c r="K1934" s="9" t="s">
        <v>9035</v>
      </c>
      <c r="L1934" s="29" t="s">
        <v>10091</v>
      </c>
      <c r="M1934" s="46">
        <v>45370</v>
      </c>
      <c r="N1934" s="46">
        <v>45392</v>
      </c>
      <c r="O1934" s="46">
        <v>45373</v>
      </c>
      <c r="P1934" s="9" t="s">
        <v>4990</v>
      </c>
      <c r="Q1934" s="9">
        <v>3</v>
      </c>
      <c r="R1934" s="9">
        <v>1</v>
      </c>
      <c r="S1934" s="9">
        <v>8</v>
      </c>
      <c r="T1934" s="9" t="s">
        <v>32</v>
      </c>
      <c r="U1934" s="9">
        <v>11002</v>
      </c>
      <c r="V1934" s="9">
        <v>11002</v>
      </c>
      <c r="W1934" s="9" t="s">
        <v>5021</v>
      </c>
      <c r="X1934" s="9" t="s">
        <v>4985</v>
      </c>
      <c r="Y1934" s="9" t="s">
        <v>4997</v>
      </c>
      <c r="Z1934" s="9" t="s">
        <v>8241</v>
      </c>
      <c r="AA1934" s="9" t="s">
        <v>4989</v>
      </c>
      <c r="AB1934" s="9" t="s">
        <v>12941</v>
      </c>
      <c r="AC1934" s="9" t="s">
        <v>5006</v>
      </c>
      <c r="AD1934" s="9"/>
      <c r="AE1934" s="20" t="str">
        <f>VLOOKUP(E1934,'FILIAIS PETZ'!A:Q,17,0)</f>
        <v>SP2</v>
      </c>
      <c r="AF1934" s="20" t="str">
        <f>VLOOKUP(E1934,'FILIAIS PETZ'!A:Q,3,0)</f>
        <v>FELICIO</v>
      </c>
      <c r="AG1934" s="20" t="str">
        <f>VLOOKUP(E1934,'FILIAIS PETZ'!A:Q,2,0)</f>
        <v>R3</v>
      </c>
      <c r="AH1934" s="75">
        <v>790</v>
      </c>
      <c r="AI1934" s="16" t="s">
        <v>10092</v>
      </c>
      <c r="AJ1934" s="43">
        <f>VLOOKUP(E1934,'FILIAIS PETZ'!$A$2:$K$2000,11,0)</f>
        <v>18328118004520</v>
      </c>
      <c r="AK1934" s="44">
        <v>18328118004520</v>
      </c>
    </row>
    <row r="1935" spans="1:37" s="14" customFormat="1" ht="15" customHeight="1" thickBot="1" x14ac:dyDescent="0.25">
      <c r="A1935" s="9">
        <v>873272</v>
      </c>
      <c r="B1935" s="18">
        <f>VLOOKUP(C1935,FORNECEDORES!D:E,2,0)</f>
        <v>14456</v>
      </c>
      <c r="C1935" s="19" t="str">
        <f>VLOOKUP(D1935,FORNECEDORES!A:D,4,0)</f>
        <v>29.274.777/0001-26</v>
      </c>
      <c r="D1935" s="13" t="s">
        <v>2689</v>
      </c>
      <c r="E1935" s="20" t="str">
        <f t="shared" si="122"/>
        <v>04 0247</v>
      </c>
      <c r="F1935" s="28" t="s">
        <v>8967</v>
      </c>
      <c r="G1935" s="21" t="str">
        <f>VLOOKUP(E1935,'FILIAIS PETZ'!A:E,5,0)</f>
        <v>PETZ AV GOIÁS</v>
      </c>
      <c r="H1935" s="20" t="str">
        <f>VLOOKUP(E1935,'FILIAIS PETZ'!A:D,4,0)</f>
        <v>AVGO-SP</v>
      </c>
      <c r="I1935" s="46">
        <v>45369</v>
      </c>
      <c r="J1935" s="9">
        <v>873272</v>
      </c>
      <c r="K1935" s="9" t="s">
        <v>9035</v>
      </c>
      <c r="L1935" s="29" t="s">
        <v>10093</v>
      </c>
      <c r="M1935" s="46">
        <v>45370</v>
      </c>
      <c r="N1935" s="46">
        <v>45392</v>
      </c>
      <c r="O1935" s="46">
        <v>45373</v>
      </c>
      <c r="P1935" s="9" t="s">
        <v>4990</v>
      </c>
      <c r="Q1935" s="9">
        <v>3</v>
      </c>
      <c r="R1935" s="9">
        <v>1</v>
      </c>
      <c r="S1935" s="9">
        <v>8</v>
      </c>
      <c r="T1935" s="9" t="s">
        <v>32</v>
      </c>
      <c r="U1935" s="9">
        <v>11002</v>
      </c>
      <c r="V1935" s="9">
        <v>11002</v>
      </c>
      <c r="W1935" s="9" t="s">
        <v>5021</v>
      </c>
      <c r="X1935" s="9" t="s">
        <v>4985</v>
      </c>
      <c r="Y1935" s="9" t="s">
        <v>4997</v>
      </c>
      <c r="Z1935" s="9" t="s">
        <v>4993</v>
      </c>
      <c r="AA1935" s="9" t="s">
        <v>4989</v>
      </c>
      <c r="AB1935" s="9" t="s">
        <v>12941</v>
      </c>
      <c r="AC1935" s="9" t="s">
        <v>5006</v>
      </c>
      <c r="AD1935" s="9"/>
      <c r="AE1935" s="20" t="str">
        <f>VLOOKUP(E1935,'FILIAIS PETZ'!A:Q,17,0)</f>
        <v>SP3</v>
      </c>
      <c r="AF1935" s="20" t="str">
        <f>VLOOKUP(E1935,'FILIAIS PETZ'!A:Q,3,0)</f>
        <v>FELICIO</v>
      </c>
      <c r="AG1935" s="20" t="str">
        <f>VLOOKUP(E1935,'FILIAIS PETZ'!A:Q,2,0)</f>
        <v>R3</v>
      </c>
      <c r="AH1935" s="75">
        <v>390</v>
      </c>
      <c r="AI1935" s="16" t="s">
        <v>10094</v>
      </c>
      <c r="AJ1935" s="43" t="str">
        <f>VLOOKUP(E1935,'FILIAIS PETZ'!$A$2:$K$2000,11,0)</f>
        <v>18.328.118/0236-64</v>
      </c>
      <c r="AK1935" s="44" t="s">
        <v>9093</v>
      </c>
    </row>
    <row r="1936" spans="1:37" s="14" customFormat="1" ht="15" customHeight="1" thickBot="1" x14ac:dyDescent="0.25">
      <c r="A1936" s="9">
        <v>873294</v>
      </c>
      <c r="B1936" s="18">
        <f>VLOOKUP(C1936,FORNECEDORES!D:E,2,0)</f>
        <v>39969</v>
      </c>
      <c r="C1936" s="19" t="str">
        <f>VLOOKUP(D1936,FORNECEDORES!A:D,4,0)</f>
        <v>23.457.797/0001-56</v>
      </c>
      <c r="D1936" s="13" t="s">
        <v>2466</v>
      </c>
      <c r="E1936" s="20" t="str">
        <f t="shared" si="122"/>
        <v>04 0221</v>
      </c>
      <c r="F1936" s="28" t="s">
        <v>8980</v>
      </c>
      <c r="G1936" s="21" t="str">
        <f>VLOOKUP(E1936,'FILIAIS PETZ'!A:E,5,0)</f>
        <v>PETZ GASTAO VIDIGAL</v>
      </c>
      <c r="H1936" s="20" t="str">
        <f>VLOOKUP(E1936,'FILIAIS PETZ'!A:D,4,0)</f>
        <v>GVDL-SP</v>
      </c>
      <c r="I1936" s="46">
        <v>45369</v>
      </c>
      <c r="J1936" s="9">
        <v>873294</v>
      </c>
      <c r="K1936" s="9" t="s">
        <v>9035</v>
      </c>
      <c r="L1936" s="29" t="s">
        <v>5308</v>
      </c>
      <c r="M1936" s="46">
        <v>45370</v>
      </c>
      <c r="N1936" s="46">
        <v>45392</v>
      </c>
      <c r="O1936" s="46">
        <v>45373</v>
      </c>
      <c r="P1936" s="9" t="s">
        <v>4990</v>
      </c>
      <c r="Q1936" s="9">
        <v>3</v>
      </c>
      <c r="R1936" s="9">
        <v>1</v>
      </c>
      <c r="S1936" s="9">
        <v>8</v>
      </c>
      <c r="T1936" s="9" t="s">
        <v>32</v>
      </c>
      <c r="U1936" s="9">
        <v>11002</v>
      </c>
      <c r="V1936" s="9">
        <v>11002</v>
      </c>
      <c r="W1936" s="9" t="s">
        <v>5034</v>
      </c>
      <c r="X1936" s="9" t="s">
        <v>4985</v>
      </c>
      <c r="Y1936" s="9" t="s">
        <v>4997</v>
      </c>
      <c r="Z1936" s="9" t="s">
        <v>4993</v>
      </c>
      <c r="AA1936" s="9" t="s">
        <v>4989</v>
      </c>
      <c r="AB1936" s="9" t="s">
        <v>12941</v>
      </c>
      <c r="AC1936" s="9" t="s">
        <v>5006</v>
      </c>
      <c r="AD1936" s="9"/>
      <c r="AE1936" s="20" t="str">
        <f>VLOOKUP(E1936,'FILIAIS PETZ'!A:Q,17,0)</f>
        <v>SP7</v>
      </c>
      <c r="AF1936" s="20" t="str">
        <f>VLOOKUP(E1936,'FILIAIS PETZ'!A:Q,3,0)</f>
        <v>FELICIO</v>
      </c>
      <c r="AG1936" s="20" t="str">
        <f>VLOOKUP(E1936,'FILIAIS PETZ'!A:Q,2,0)</f>
        <v>R3</v>
      </c>
      <c r="AH1936" s="75">
        <v>250</v>
      </c>
      <c r="AI1936" s="16" t="s">
        <v>10095</v>
      </c>
      <c r="AJ1936" s="43">
        <f>VLOOKUP(E1936,'FILIAIS PETZ'!$A$2:$K$2000,11,0)</f>
        <v>18328118021025</v>
      </c>
      <c r="AK1936" s="44">
        <v>18328118021025</v>
      </c>
    </row>
    <row r="1937" spans="1:37" s="14" customFormat="1" ht="15" customHeight="1" thickBot="1" x14ac:dyDescent="0.25">
      <c r="A1937" s="9">
        <v>873308</v>
      </c>
      <c r="B1937" s="18">
        <f>VLOOKUP(C1937,FORNECEDORES!D:E,2,0)</f>
        <v>253471</v>
      </c>
      <c r="C1937" s="19" t="str">
        <f>VLOOKUP(D1937,FORNECEDORES!A:D,4,0)</f>
        <v>20.132.201/0001-50</v>
      </c>
      <c r="D1937" s="13" t="s">
        <v>3705</v>
      </c>
      <c r="E1937" s="20" t="str">
        <f t="shared" si="122"/>
        <v>04 0068</v>
      </c>
      <c r="F1937" s="28" t="s">
        <v>8958</v>
      </c>
      <c r="G1937" s="21" t="str">
        <f>VLOOKUP(E1937,'FILIAIS PETZ'!A:E,5,0)</f>
        <v>PETZ PEREIRA BARRETO</v>
      </c>
      <c r="H1937" s="20" t="str">
        <f>VLOOKUP(E1937,'FILIAIS PETZ'!A:D,4,0)</f>
        <v>PBAR-SP</v>
      </c>
      <c r="I1937" s="46">
        <v>45369</v>
      </c>
      <c r="J1937" s="9">
        <v>873308</v>
      </c>
      <c r="K1937" s="9" t="s">
        <v>9035</v>
      </c>
      <c r="L1937" s="29" t="s">
        <v>6090</v>
      </c>
      <c r="M1937" s="46">
        <v>45371</v>
      </c>
      <c r="N1937" s="46">
        <v>45399</v>
      </c>
      <c r="O1937" s="46">
        <v>45376</v>
      </c>
      <c r="P1937" s="9" t="s">
        <v>4990</v>
      </c>
      <c r="Q1937" s="9">
        <v>3</v>
      </c>
      <c r="R1937" s="9">
        <v>1</v>
      </c>
      <c r="S1937" s="9">
        <v>8</v>
      </c>
      <c r="T1937" s="9" t="s">
        <v>32</v>
      </c>
      <c r="U1937" s="9">
        <v>11002</v>
      </c>
      <c r="V1937" s="9">
        <v>11002</v>
      </c>
      <c r="W1937" s="9" t="s">
        <v>5019</v>
      </c>
      <c r="X1937" s="9" t="s">
        <v>4985</v>
      </c>
      <c r="Y1937" s="9" t="s">
        <v>4997</v>
      </c>
      <c r="Z1937" s="10" t="s">
        <v>4993</v>
      </c>
      <c r="AA1937" s="9" t="s">
        <v>5022</v>
      </c>
      <c r="AB1937" s="9" t="s">
        <v>5066</v>
      </c>
      <c r="AC1937" s="9" t="s">
        <v>5006</v>
      </c>
      <c r="AD1937" s="9"/>
      <c r="AE1937" s="20" t="str">
        <f>VLOOKUP(E1937,'FILIAIS PETZ'!A:Q,17,0)</f>
        <v>SP3</v>
      </c>
      <c r="AF1937" s="20" t="str">
        <f>VLOOKUP(E1937,'FILIAIS PETZ'!A:Q,3,0)</f>
        <v>FELICIO</v>
      </c>
      <c r="AG1937" s="20" t="str">
        <f>VLOOKUP(E1937,'FILIAIS PETZ'!A:Q,2,0)</f>
        <v>R3</v>
      </c>
      <c r="AH1937" s="75">
        <v>1400</v>
      </c>
      <c r="AI1937" s="16" t="s">
        <v>10096</v>
      </c>
      <c r="AJ1937" s="43">
        <f>VLOOKUP(E1937,'FILIAIS PETZ'!$A$2:$K$2000,11,0)</f>
        <v>18328118007111</v>
      </c>
      <c r="AK1937" s="44">
        <v>18328118007111</v>
      </c>
    </row>
    <row r="1938" spans="1:37" s="14" customFormat="1" ht="15" customHeight="1" thickBot="1" x14ac:dyDescent="0.25">
      <c r="A1938" s="9">
        <f t="shared" ref="A1938:A1952" si="123">J1938</f>
        <v>875305</v>
      </c>
      <c r="B1938" s="18">
        <f>VLOOKUP(C1938,FORNECEDORES!D:E,2,0)</f>
        <v>99317</v>
      </c>
      <c r="C1938" s="19" t="str">
        <f>VLOOKUP(D1938,FORNECEDORES!A:D,4,0)</f>
        <v>61.691.093/0001-32</v>
      </c>
      <c r="D1938" s="13" t="s">
        <v>6465</v>
      </c>
      <c r="E1938" s="20" t="str">
        <f t="shared" si="122"/>
        <v>04 0032</v>
      </c>
      <c r="F1938" s="28" t="s">
        <v>4951</v>
      </c>
      <c r="G1938" s="21" t="str">
        <f>VLOOKUP(E1938,'FILIAIS PETZ'!A:E,5,0)</f>
        <v>PETZ JAGUARE</v>
      </c>
      <c r="H1938" s="20" t="str">
        <f>VLOOKUP(E1938,'FILIAIS PETZ'!A:D,4,0)</f>
        <v>JGRE-SP</v>
      </c>
      <c r="I1938" s="46">
        <v>45370</v>
      </c>
      <c r="J1938" s="9">
        <v>875305</v>
      </c>
      <c r="K1938" s="9" t="s">
        <v>5858</v>
      </c>
      <c r="L1938" s="29" t="s">
        <v>6463</v>
      </c>
      <c r="M1938" s="46">
        <v>45372</v>
      </c>
      <c r="N1938" s="46">
        <v>45399</v>
      </c>
      <c r="O1938" s="46">
        <v>45376</v>
      </c>
      <c r="P1938" s="29" t="s">
        <v>4982</v>
      </c>
      <c r="Q1938" s="9">
        <v>3</v>
      </c>
      <c r="R1938" s="9">
        <v>1</v>
      </c>
      <c r="S1938" s="9">
        <v>8</v>
      </c>
      <c r="T1938" s="9" t="s">
        <v>32</v>
      </c>
      <c r="U1938" s="9">
        <v>11002</v>
      </c>
      <c r="V1938" s="9">
        <v>11002</v>
      </c>
      <c r="W1938" s="9" t="s">
        <v>4984</v>
      </c>
      <c r="X1938" s="9" t="s">
        <v>4985</v>
      </c>
      <c r="Y1938" s="9" t="s">
        <v>4993</v>
      </c>
      <c r="Z1938" s="9" t="s">
        <v>4993</v>
      </c>
      <c r="AA1938" s="9" t="s">
        <v>4989</v>
      </c>
      <c r="AB1938" s="9" t="s">
        <v>5005</v>
      </c>
      <c r="AC1938" s="9" t="s">
        <v>4988</v>
      </c>
      <c r="AD1938" s="29" t="s">
        <v>6488</v>
      </c>
      <c r="AE1938" s="20" t="str">
        <f>VLOOKUP(E1938,'FILIAIS PETZ'!A:Q,17,0)</f>
        <v>SP7</v>
      </c>
      <c r="AF1938" s="20" t="str">
        <f>VLOOKUP(E1938,'FILIAIS PETZ'!A:Q,3,0)</f>
        <v>FELICIO</v>
      </c>
      <c r="AG1938" s="20" t="str">
        <f>VLOOKUP(E1938,'FILIAIS PETZ'!A:Q,2,0)</f>
        <v>R3</v>
      </c>
      <c r="AH1938" s="75">
        <v>17615</v>
      </c>
      <c r="AI1938" s="16" t="s">
        <v>6441</v>
      </c>
      <c r="AJ1938" s="43">
        <f>VLOOKUP(E1938,'FILIAIS PETZ'!$A$2:$K$2000,11,0)</f>
        <v>18328118003205</v>
      </c>
      <c r="AK1938" s="44">
        <f t="shared" ref="AK1938:AK1952" si="124">AJ1938</f>
        <v>18328118003205</v>
      </c>
    </row>
    <row r="1939" spans="1:37" s="14" customFormat="1" ht="15" customHeight="1" thickBot="1" x14ac:dyDescent="0.25">
      <c r="A1939" s="9">
        <f t="shared" si="123"/>
        <v>875312</v>
      </c>
      <c r="B1939" s="18">
        <f>VLOOKUP(C1939,FORNECEDORES!D:E,2,0)</f>
        <v>7736</v>
      </c>
      <c r="C1939" s="19" t="str">
        <f>VLOOKUP(D1939,FORNECEDORES!A:D,4,0)</f>
        <v>27.385.816/0001-37</v>
      </c>
      <c r="D1939" s="13" t="s">
        <v>2591</v>
      </c>
      <c r="E1939" s="20" t="str">
        <f t="shared" si="122"/>
        <v>04 0073</v>
      </c>
      <c r="F1939" s="28" t="s">
        <v>4953</v>
      </c>
      <c r="G1939" s="21" t="str">
        <f>VLOOKUP(E1939,'FILIAIS PETZ'!A:E,5,0)</f>
        <v>PETZ CAMPO GRANDE</v>
      </c>
      <c r="H1939" s="20" t="str">
        <f>VLOOKUP(E1939,'FILIAIS PETZ'!A:D,4,0)</f>
        <v>CGDE-MS</v>
      </c>
      <c r="I1939" s="46">
        <v>45370</v>
      </c>
      <c r="J1939" s="9">
        <v>875312</v>
      </c>
      <c r="K1939" s="9" t="s">
        <v>5858</v>
      </c>
      <c r="L1939" s="29" t="s">
        <v>6680</v>
      </c>
      <c r="M1939" s="46">
        <v>45385</v>
      </c>
      <c r="N1939" s="46">
        <v>45413</v>
      </c>
      <c r="O1939" s="46">
        <v>45392</v>
      </c>
      <c r="P1939" s="29" t="s">
        <v>4990</v>
      </c>
      <c r="Q1939" s="9">
        <v>3</v>
      </c>
      <c r="R1939" s="9">
        <v>1</v>
      </c>
      <c r="S1939" s="9">
        <v>8</v>
      </c>
      <c r="T1939" s="9" t="s">
        <v>32</v>
      </c>
      <c r="U1939" s="9">
        <v>11002</v>
      </c>
      <c r="V1939" s="9">
        <v>11002</v>
      </c>
      <c r="W1939" s="9" t="s">
        <v>4984</v>
      </c>
      <c r="X1939" s="9" t="s">
        <v>4985</v>
      </c>
      <c r="Y1939" s="10" t="s">
        <v>4980</v>
      </c>
      <c r="Z1939" s="10" t="s">
        <v>4980</v>
      </c>
      <c r="AA1939" s="10" t="s">
        <v>4989</v>
      </c>
      <c r="AB1939" s="10" t="s">
        <v>5005</v>
      </c>
      <c r="AC1939" s="9" t="s">
        <v>5006</v>
      </c>
      <c r="AD1939" s="29"/>
      <c r="AE1939" s="20" t="str">
        <f>VLOOKUP(E1939,'FILIAIS PETZ'!A:Q,17,0)</f>
        <v>CO-1</v>
      </c>
      <c r="AF1939" s="20" t="str">
        <f>VLOOKUP(E1939,'FILIAIS PETZ'!A:Q,3,0)</f>
        <v>FELICIO</v>
      </c>
      <c r="AG1939" s="20" t="str">
        <f>VLOOKUP(E1939,'FILIAIS PETZ'!A:Q,2,0)</f>
        <v>R3</v>
      </c>
      <c r="AH1939" s="75">
        <v>196</v>
      </c>
      <c r="AI1939" s="16" t="s">
        <v>6442</v>
      </c>
      <c r="AJ1939" s="43">
        <f>VLOOKUP(E1939,'FILIAIS PETZ'!$A$2:$K$2000,11,0)</f>
        <v>18328118007383</v>
      </c>
      <c r="AK1939" s="44">
        <f t="shared" si="124"/>
        <v>18328118007383</v>
      </c>
    </row>
    <row r="1940" spans="1:37" s="14" customFormat="1" ht="15" customHeight="1" thickBot="1" x14ac:dyDescent="0.25">
      <c r="A1940" s="9">
        <f t="shared" si="123"/>
        <v>875315</v>
      </c>
      <c r="B1940" s="18">
        <f>VLOOKUP(C1940,FORNECEDORES!D:E,2,0)</f>
        <v>7736</v>
      </c>
      <c r="C1940" s="19" t="str">
        <f>VLOOKUP(D1940,FORNECEDORES!A:D,4,0)</f>
        <v>27.385.816/0001-37</v>
      </c>
      <c r="D1940" s="13" t="s">
        <v>2591</v>
      </c>
      <c r="E1940" s="20" t="str">
        <f t="shared" si="122"/>
        <v>04 0073</v>
      </c>
      <c r="F1940" s="28" t="s">
        <v>4953</v>
      </c>
      <c r="G1940" s="21" t="str">
        <f>VLOOKUP(E1940,'FILIAIS PETZ'!A:E,5,0)</f>
        <v>PETZ CAMPO GRANDE</v>
      </c>
      <c r="H1940" s="20" t="str">
        <f>VLOOKUP(E1940,'FILIAIS PETZ'!A:D,4,0)</f>
        <v>CGDE-MS</v>
      </c>
      <c r="I1940" s="46">
        <v>45370</v>
      </c>
      <c r="J1940" s="9">
        <v>875315</v>
      </c>
      <c r="K1940" s="9" t="s">
        <v>5858</v>
      </c>
      <c r="L1940" s="29" t="s">
        <v>6679</v>
      </c>
      <c r="M1940" s="46">
        <v>45385</v>
      </c>
      <c r="N1940" s="46">
        <v>45413</v>
      </c>
      <c r="O1940" s="46">
        <v>45392</v>
      </c>
      <c r="P1940" s="29" t="s">
        <v>4990</v>
      </c>
      <c r="Q1940" s="9">
        <v>3</v>
      </c>
      <c r="R1940" s="9">
        <v>1</v>
      </c>
      <c r="S1940" s="9">
        <v>8</v>
      </c>
      <c r="T1940" s="9" t="s">
        <v>32</v>
      </c>
      <c r="U1940" s="9">
        <v>11002</v>
      </c>
      <c r="V1940" s="9">
        <v>11002</v>
      </c>
      <c r="W1940" s="9" t="s">
        <v>4984</v>
      </c>
      <c r="X1940" s="9" t="s">
        <v>4992</v>
      </c>
      <c r="Y1940" s="10" t="s">
        <v>4980</v>
      </c>
      <c r="Z1940" s="10" t="s">
        <v>4980</v>
      </c>
      <c r="AA1940" s="10" t="s">
        <v>4992</v>
      </c>
      <c r="AB1940" s="10" t="s">
        <v>5005</v>
      </c>
      <c r="AC1940" s="9" t="s">
        <v>5006</v>
      </c>
      <c r="AD1940" s="29"/>
      <c r="AE1940" s="20" t="str">
        <f>VLOOKUP(E1940,'FILIAIS PETZ'!A:Q,17,0)</f>
        <v>CO-1</v>
      </c>
      <c r="AF1940" s="20" t="str">
        <f>VLOOKUP(E1940,'FILIAIS PETZ'!A:Q,3,0)</f>
        <v>FELICIO</v>
      </c>
      <c r="AG1940" s="20" t="str">
        <f>VLOOKUP(E1940,'FILIAIS PETZ'!A:Q,2,0)</f>
        <v>R3</v>
      </c>
      <c r="AH1940" s="75">
        <v>69.16</v>
      </c>
      <c r="AI1940" s="16" t="s">
        <v>6443</v>
      </c>
      <c r="AJ1940" s="43">
        <f>VLOOKUP(E1940,'FILIAIS PETZ'!$A$2:$K$2000,11,0)</f>
        <v>18328118007383</v>
      </c>
      <c r="AK1940" s="44">
        <f t="shared" si="124"/>
        <v>18328118007383</v>
      </c>
    </row>
    <row r="1941" spans="1:37" s="14" customFormat="1" ht="15" customHeight="1" thickBot="1" x14ac:dyDescent="0.25">
      <c r="A1941" s="9">
        <f t="shared" si="123"/>
        <v>875318</v>
      </c>
      <c r="B1941" s="18">
        <f>VLOOKUP(C1941,FORNECEDORES!D:E,2,0)</f>
        <v>7736</v>
      </c>
      <c r="C1941" s="19" t="str">
        <f>VLOOKUP(D1941,FORNECEDORES!A:D,4,0)</f>
        <v>27.385.816/0001-37</v>
      </c>
      <c r="D1941" s="13" t="s">
        <v>2591</v>
      </c>
      <c r="E1941" s="20" t="str">
        <f t="shared" si="122"/>
        <v>04 0073</v>
      </c>
      <c r="F1941" s="28" t="s">
        <v>4953</v>
      </c>
      <c r="G1941" s="21" t="str">
        <f>VLOOKUP(E1941,'FILIAIS PETZ'!A:E,5,0)</f>
        <v>PETZ CAMPO GRANDE</v>
      </c>
      <c r="H1941" s="20" t="str">
        <f>VLOOKUP(E1941,'FILIAIS PETZ'!A:D,4,0)</f>
        <v>CGDE-MS</v>
      </c>
      <c r="I1941" s="46">
        <v>45370</v>
      </c>
      <c r="J1941" s="9">
        <v>875318</v>
      </c>
      <c r="K1941" s="9" t="s">
        <v>5858</v>
      </c>
      <c r="L1941" s="29" t="s">
        <v>6678</v>
      </c>
      <c r="M1941" s="46">
        <v>45385</v>
      </c>
      <c r="N1941" s="46">
        <v>45413</v>
      </c>
      <c r="O1941" s="46">
        <v>45392</v>
      </c>
      <c r="P1941" s="29" t="s">
        <v>4990</v>
      </c>
      <c r="Q1941" s="9">
        <v>3</v>
      </c>
      <c r="R1941" s="9">
        <v>1</v>
      </c>
      <c r="S1941" s="9">
        <v>8</v>
      </c>
      <c r="T1941" s="9" t="s">
        <v>32</v>
      </c>
      <c r="U1941" s="9">
        <v>11002</v>
      </c>
      <c r="V1941" s="9">
        <v>11002</v>
      </c>
      <c r="W1941" s="9" t="s">
        <v>4984</v>
      </c>
      <c r="X1941" s="9" t="s">
        <v>4992</v>
      </c>
      <c r="Y1941" s="10" t="s">
        <v>4980</v>
      </c>
      <c r="Z1941" s="10" t="s">
        <v>4980</v>
      </c>
      <c r="AA1941" s="10" t="s">
        <v>4992</v>
      </c>
      <c r="AB1941" s="10" t="s">
        <v>5005</v>
      </c>
      <c r="AC1941" s="9" t="s">
        <v>5006</v>
      </c>
      <c r="AD1941" s="29"/>
      <c r="AE1941" s="20" t="str">
        <f>VLOOKUP(E1941,'FILIAIS PETZ'!A:Q,17,0)</f>
        <v>CO-1</v>
      </c>
      <c r="AF1941" s="20" t="str">
        <f>VLOOKUP(E1941,'FILIAIS PETZ'!A:Q,3,0)</f>
        <v>FELICIO</v>
      </c>
      <c r="AG1941" s="20" t="str">
        <f>VLOOKUP(E1941,'FILIAIS PETZ'!A:Q,2,0)</f>
        <v>R3</v>
      </c>
      <c r="AH1941" s="75">
        <v>406</v>
      </c>
      <c r="AI1941" s="16" t="s">
        <v>6444</v>
      </c>
      <c r="AJ1941" s="43">
        <f>VLOOKUP(E1941,'FILIAIS PETZ'!$A$2:$K$2000,11,0)</f>
        <v>18328118007383</v>
      </c>
      <c r="AK1941" s="44">
        <f t="shared" si="124"/>
        <v>18328118007383</v>
      </c>
    </row>
    <row r="1942" spans="1:37" s="14" customFormat="1" ht="15" customHeight="1" thickBot="1" x14ac:dyDescent="0.25">
      <c r="A1942" s="9">
        <f t="shared" si="123"/>
        <v>875319</v>
      </c>
      <c r="B1942" s="18">
        <f>VLOOKUP(C1942,FORNECEDORES!D:E,2,0)</f>
        <v>7736</v>
      </c>
      <c r="C1942" s="19" t="str">
        <f>VLOOKUP(D1942,FORNECEDORES!A:D,4,0)</f>
        <v>27.385.816/0001-37</v>
      </c>
      <c r="D1942" s="13" t="s">
        <v>2591</v>
      </c>
      <c r="E1942" s="20" t="str">
        <f t="shared" si="122"/>
        <v>04 0245</v>
      </c>
      <c r="F1942" s="28" t="s">
        <v>4976</v>
      </c>
      <c r="G1942" s="21" t="str">
        <f>VLOOKUP(E1942,'FILIAIS PETZ'!A:E,5,0)</f>
        <v>PETZ AFONSO PENA</v>
      </c>
      <c r="H1942" s="20" t="str">
        <f>VLOOKUP(E1942,'FILIAIS PETZ'!A:D,4,0)</f>
        <v>AFPN-MS</v>
      </c>
      <c r="I1942" s="46">
        <v>45370</v>
      </c>
      <c r="J1942" s="9">
        <v>875319</v>
      </c>
      <c r="K1942" s="9" t="s">
        <v>5858</v>
      </c>
      <c r="L1942" s="29" t="s">
        <v>6677</v>
      </c>
      <c r="M1942" s="46">
        <v>45385</v>
      </c>
      <c r="N1942" s="46">
        <v>45413</v>
      </c>
      <c r="O1942" s="46">
        <v>45392</v>
      </c>
      <c r="P1942" s="29" t="s">
        <v>4990</v>
      </c>
      <c r="Q1942" s="9">
        <v>3</v>
      </c>
      <c r="R1942" s="9">
        <v>1</v>
      </c>
      <c r="S1942" s="9">
        <v>8</v>
      </c>
      <c r="T1942" s="9" t="s">
        <v>32</v>
      </c>
      <c r="U1942" s="9">
        <v>11002</v>
      </c>
      <c r="V1942" s="9">
        <v>11002</v>
      </c>
      <c r="W1942" s="9" t="s">
        <v>4984</v>
      </c>
      <c r="X1942" s="9" t="s">
        <v>4985</v>
      </c>
      <c r="Y1942" s="10" t="s">
        <v>4980</v>
      </c>
      <c r="Z1942" s="10" t="s">
        <v>4980</v>
      </c>
      <c r="AA1942" s="10" t="s">
        <v>4989</v>
      </c>
      <c r="AB1942" s="10" t="s">
        <v>5005</v>
      </c>
      <c r="AC1942" s="9" t="s">
        <v>5006</v>
      </c>
      <c r="AD1942" s="29"/>
      <c r="AE1942" s="20" t="str">
        <f>VLOOKUP(E1942,'FILIAIS PETZ'!A:Q,17,0)</f>
        <v>CO-1</v>
      </c>
      <c r="AF1942" s="20" t="str">
        <f>VLOOKUP(E1942,'FILIAIS PETZ'!A:Q,3,0)</f>
        <v>FELICIO</v>
      </c>
      <c r="AG1942" s="20" t="str">
        <f>VLOOKUP(E1942,'FILIAIS PETZ'!A:Q,2,0)</f>
        <v>R3</v>
      </c>
      <c r="AH1942" s="75">
        <v>193.2</v>
      </c>
      <c r="AI1942" s="16" t="s">
        <v>6445</v>
      </c>
      <c r="AJ1942" s="43" t="str">
        <f>VLOOKUP(E1942,'FILIAIS PETZ'!$A$2:$K$2000,11,0)</f>
        <v>18.328.118/0232-30</v>
      </c>
      <c r="AK1942" s="44" t="str">
        <f t="shared" si="124"/>
        <v>18.328.118/0232-30</v>
      </c>
    </row>
    <row r="1943" spans="1:37" s="14" customFormat="1" ht="15" customHeight="1" thickBot="1" x14ac:dyDescent="0.25">
      <c r="A1943" s="9">
        <f t="shared" si="123"/>
        <v>875321</v>
      </c>
      <c r="B1943" s="18">
        <f>VLOOKUP(C1943,FORNECEDORES!D:E,2,0)</f>
        <v>7736</v>
      </c>
      <c r="C1943" s="19" t="str">
        <f>VLOOKUP(D1943,FORNECEDORES!A:D,4,0)</f>
        <v>27.385.816/0001-37</v>
      </c>
      <c r="D1943" s="13" t="s">
        <v>2591</v>
      </c>
      <c r="E1943" s="20" t="str">
        <f t="shared" si="122"/>
        <v>04 0077</v>
      </c>
      <c r="F1943" s="28" t="s">
        <v>4954</v>
      </c>
      <c r="G1943" s="21" t="str">
        <f>VLOOKUP(E1943,'FILIAIS PETZ'!A:E,5,0)</f>
        <v>PETZ GOIANIA (SETOR BUENO)</v>
      </c>
      <c r="H1943" s="20" t="str">
        <f>VLOOKUP(E1943,'FILIAIS PETZ'!A:D,4,0)</f>
        <v>BT63-GO</v>
      </c>
      <c r="I1943" s="46">
        <v>45370</v>
      </c>
      <c r="J1943" s="9">
        <v>875321</v>
      </c>
      <c r="K1943" s="9" t="s">
        <v>5858</v>
      </c>
      <c r="L1943" s="29" t="s">
        <v>6676</v>
      </c>
      <c r="M1943" s="46">
        <v>45385</v>
      </c>
      <c r="N1943" s="46">
        <v>45413</v>
      </c>
      <c r="O1943" s="46">
        <v>45392</v>
      </c>
      <c r="P1943" s="29" t="s">
        <v>4990</v>
      </c>
      <c r="Q1943" s="9">
        <v>3</v>
      </c>
      <c r="R1943" s="9">
        <v>1</v>
      </c>
      <c r="S1943" s="9">
        <v>8</v>
      </c>
      <c r="T1943" s="9" t="s">
        <v>32</v>
      </c>
      <c r="U1943" s="9">
        <v>11002</v>
      </c>
      <c r="V1943" s="9">
        <v>11002</v>
      </c>
      <c r="W1943" s="9" t="s">
        <v>5057</v>
      </c>
      <c r="X1943" s="9" t="s">
        <v>4985</v>
      </c>
      <c r="Y1943" s="10" t="s">
        <v>4993</v>
      </c>
      <c r="Z1943" s="10" t="s">
        <v>4993</v>
      </c>
      <c r="AA1943" s="10" t="s">
        <v>4989</v>
      </c>
      <c r="AB1943" s="10" t="s">
        <v>12941</v>
      </c>
      <c r="AC1943" s="9" t="s">
        <v>5006</v>
      </c>
      <c r="AD1943" s="29"/>
      <c r="AE1943" s="20" t="str">
        <f>VLOOKUP(E1943,'FILIAIS PETZ'!A:Q,17,0)</f>
        <v>CO-2</v>
      </c>
      <c r="AF1943" s="20" t="str">
        <f>VLOOKUP(E1943,'FILIAIS PETZ'!A:Q,3,0)</f>
        <v>FELICIO</v>
      </c>
      <c r="AG1943" s="20" t="str">
        <f>VLOOKUP(E1943,'FILIAIS PETZ'!A:Q,2,0)</f>
        <v>R3</v>
      </c>
      <c r="AH1943" s="75">
        <v>1250</v>
      </c>
      <c r="AI1943" s="16" t="s">
        <v>6446</v>
      </c>
      <c r="AJ1943" s="43">
        <f>VLOOKUP(E1943,'FILIAIS PETZ'!$A$2:$K$2000,11,0)</f>
        <v>18328118007545</v>
      </c>
      <c r="AK1943" s="44">
        <f t="shared" si="124"/>
        <v>18328118007545</v>
      </c>
    </row>
    <row r="1944" spans="1:37" s="14" customFormat="1" ht="15" customHeight="1" thickBot="1" x14ac:dyDescent="0.25">
      <c r="A1944" s="9">
        <f t="shared" si="123"/>
        <v>875322</v>
      </c>
      <c r="B1944" s="18">
        <f>VLOOKUP(C1944,FORNECEDORES!D:E,2,0)</f>
        <v>7736</v>
      </c>
      <c r="C1944" s="19" t="str">
        <f>VLOOKUP(D1944,FORNECEDORES!A:D,4,0)</f>
        <v>27.385.816/0001-37</v>
      </c>
      <c r="D1944" s="13" t="s">
        <v>2591</v>
      </c>
      <c r="E1944" s="20" t="str">
        <f t="shared" si="122"/>
        <v>04 0033</v>
      </c>
      <c r="F1944" s="28" t="s">
        <v>4933</v>
      </c>
      <c r="G1944" s="21" t="str">
        <f>VLOOKUP(E1944,'FILIAIS PETZ'!A:E,5,0)</f>
        <v>PETZ PARQUE FLAMBOYANT</v>
      </c>
      <c r="H1944" s="20" t="str">
        <f>VLOOKUP(E1944,'FILIAIS PETZ'!A:D,4,0)</f>
        <v>FBYT-GO</v>
      </c>
      <c r="I1944" s="46">
        <v>45370</v>
      </c>
      <c r="J1944" s="9">
        <v>875322</v>
      </c>
      <c r="K1944" s="9" t="s">
        <v>5858</v>
      </c>
      <c r="L1944" s="29" t="s">
        <v>6675</v>
      </c>
      <c r="M1944" s="46">
        <v>45385</v>
      </c>
      <c r="N1944" s="46">
        <v>45413</v>
      </c>
      <c r="O1944" s="46">
        <v>45392</v>
      </c>
      <c r="P1944" s="29" t="s">
        <v>4990</v>
      </c>
      <c r="Q1944" s="9">
        <v>3</v>
      </c>
      <c r="R1944" s="9">
        <v>1</v>
      </c>
      <c r="S1944" s="9">
        <v>8</v>
      </c>
      <c r="T1944" s="9" t="s">
        <v>32</v>
      </c>
      <c r="U1944" s="9">
        <v>11002</v>
      </c>
      <c r="V1944" s="9">
        <v>11002</v>
      </c>
      <c r="W1944" s="9" t="s">
        <v>5057</v>
      </c>
      <c r="X1944" s="9" t="s">
        <v>4985</v>
      </c>
      <c r="Y1944" s="10" t="s">
        <v>4993</v>
      </c>
      <c r="Z1944" s="10" t="s">
        <v>4993</v>
      </c>
      <c r="AA1944" s="10" t="s">
        <v>4989</v>
      </c>
      <c r="AB1944" s="10" t="s">
        <v>12941</v>
      </c>
      <c r="AC1944" s="9" t="s">
        <v>5006</v>
      </c>
      <c r="AD1944" s="29"/>
      <c r="AE1944" s="20" t="str">
        <f>VLOOKUP(E1944,'FILIAIS PETZ'!A:Q,17,0)</f>
        <v>CO-2</v>
      </c>
      <c r="AF1944" s="20" t="str">
        <f>VLOOKUP(E1944,'FILIAIS PETZ'!A:Q,3,0)</f>
        <v>FELICIO</v>
      </c>
      <c r="AG1944" s="20" t="str">
        <f>VLOOKUP(E1944,'FILIAIS PETZ'!A:Q,2,0)</f>
        <v>R3</v>
      </c>
      <c r="AH1944" s="75">
        <v>1530</v>
      </c>
      <c r="AI1944" s="16" t="s">
        <v>6447</v>
      </c>
      <c r="AJ1944" s="43">
        <f>VLOOKUP(E1944,'FILIAIS PETZ'!$A$2:$K$2000,11,0)</f>
        <v>18328118003477</v>
      </c>
      <c r="AK1944" s="44">
        <f t="shared" si="124"/>
        <v>18328118003477</v>
      </c>
    </row>
    <row r="1945" spans="1:37" s="14" customFormat="1" ht="15" customHeight="1" thickBot="1" x14ac:dyDescent="0.25">
      <c r="A1945" s="9">
        <f t="shared" si="123"/>
        <v>875324</v>
      </c>
      <c r="B1945" s="18">
        <f>VLOOKUP(C1945,FORNECEDORES!D:E,2,0)</f>
        <v>7736</v>
      </c>
      <c r="C1945" s="19" t="str">
        <f>VLOOKUP(D1945,FORNECEDORES!A:D,4,0)</f>
        <v>27.385.816/0001-37</v>
      </c>
      <c r="D1945" s="13" t="s">
        <v>2591</v>
      </c>
      <c r="E1945" s="20" t="str">
        <f t="shared" si="122"/>
        <v>04 0015</v>
      </c>
      <c r="F1945" s="28" t="s">
        <v>4971</v>
      </c>
      <c r="G1945" s="21" t="str">
        <f>VLOOKUP(E1945,'FILIAIS PETZ'!A:E,5,0)</f>
        <v>PETZ BRASILIA SIA</v>
      </c>
      <c r="H1945" s="20" t="str">
        <f>VLOOKUP(E1945,'FILIAIS PETZ'!A:D,4,0)</f>
        <v>BSIA-DF</v>
      </c>
      <c r="I1945" s="46">
        <v>45370</v>
      </c>
      <c r="J1945" s="9">
        <v>875324</v>
      </c>
      <c r="K1945" s="9" t="s">
        <v>5858</v>
      </c>
      <c r="L1945" s="29" t="s">
        <v>6674</v>
      </c>
      <c r="M1945" s="46">
        <v>45385</v>
      </c>
      <c r="N1945" s="46">
        <v>45413</v>
      </c>
      <c r="O1945" s="46">
        <v>45392</v>
      </c>
      <c r="P1945" s="29" t="s">
        <v>4990</v>
      </c>
      <c r="Q1945" s="9">
        <v>3</v>
      </c>
      <c r="R1945" s="9">
        <v>1</v>
      </c>
      <c r="S1945" s="9">
        <v>8</v>
      </c>
      <c r="T1945" s="9" t="s">
        <v>32</v>
      </c>
      <c r="U1945" s="9">
        <v>11002</v>
      </c>
      <c r="V1945" s="9">
        <v>11002</v>
      </c>
      <c r="W1945" s="9" t="s">
        <v>5024</v>
      </c>
      <c r="X1945" s="9" t="s">
        <v>4985</v>
      </c>
      <c r="Y1945" s="10" t="s">
        <v>4980</v>
      </c>
      <c r="Z1945" s="10" t="s">
        <v>4980</v>
      </c>
      <c r="AA1945" s="10" t="s">
        <v>4989</v>
      </c>
      <c r="AB1945" s="10" t="s">
        <v>5005</v>
      </c>
      <c r="AC1945" s="9" t="s">
        <v>5006</v>
      </c>
      <c r="AD1945" s="29"/>
      <c r="AE1945" s="20" t="str">
        <f>VLOOKUP(E1945,'FILIAIS PETZ'!A:Q,17,0)</f>
        <v>CO-2</v>
      </c>
      <c r="AF1945" s="20" t="str">
        <f>VLOOKUP(E1945,'FILIAIS PETZ'!A:Q,3,0)</f>
        <v>FELICIO</v>
      </c>
      <c r="AG1945" s="20" t="str">
        <f>VLOOKUP(E1945,'FILIAIS PETZ'!A:Q,2,0)</f>
        <v>R3</v>
      </c>
      <c r="AH1945" s="75">
        <v>487.45</v>
      </c>
      <c r="AI1945" s="16" t="s">
        <v>6448</v>
      </c>
      <c r="AJ1945" s="43">
        <f>VLOOKUP(E1945,'FILIAIS PETZ'!$A$2:$K$2000,11,0)</f>
        <v>18328118000451</v>
      </c>
      <c r="AK1945" s="44">
        <f t="shared" si="124"/>
        <v>18328118000451</v>
      </c>
    </row>
    <row r="1946" spans="1:37" s="14" customFormat="1" ht="15" customHeight="1" thickBot="1" x14ac:dyDescent="0.25">
      <c r="A1946" s="9">
        <f t="shared" si="123"/>
        <v>875325</v>
      </c>
      <c r="B1946" s="18">
        <f>VLOOKUP(C1946,FORNECEDORES!D:E,2,0)</f>
        <v>7736</v>
      </c>
      <c r="C1946" s="19" t="str">
        <f>VLOOKUP(D1946,FORNECEDORES!A:D,4,0)</f>
        <v>27.385.816/0001-37</v>
      </c>
      <c r="D1946" s="13" t="s">
        <v>2591</v>
      </c>
      <c r="E1946" s="20" t="str">
        <f t="shared" si="122"/>
        <v>04 0240</v>
      </c>
      <c r="F1946" s="28" t="s">
        <v>4955</v>
      </c>
      <c r="G1946" s="21" t="str">
        <f>VLOOKUP(E1946,'FILIAIS PETZ'!A:E,5,0)</f>
        <v xml:space="preserve">CENTRO DE DISTRIBUIÇÃO HIDROLANDIA </v>
      </c>
      <c r="H1946" s="20" t="str">
        <f>VLOOKUP(E1946,'FILIAIS PETZ'!A:D,4,0)</f>
        <v>CDHD-GO</v>
      </c>
      <c r="I1946" s="46">
        <v>45370</v>
      </c>
      <c r="J1946" s="9">
        <v>875325</v>
      </c>
      <c r="K1946" s="9" t="s">
        <v>5858</v>
      </c>
      <c r="L1946" s="29" t="s">
        <v>6673</v>
      </c>
      <c r="M1946" s="46">
        <v>45385</v>
      </c>
      <c r="N1946" s="46">
        <v>45413</v>
      </c>
      <c r="O1946" s="46">
        <v>45392</v>
      </c>
      <c r="P1946" s="29" t="s">
        <v>4990</v>
      </c>
      <c r="Q1946" s="9">
        <v>3</v>
      </c>
      <c r="R1946" s="9">
        <v>1</v>
      </c>
      <c r="S1946" s="9">
        <v>8</v>
      </c>
      <c r="T1946" s="9" t="s">
        <v>32</v>
      </c>
      <c r="U1946" s="9">
        <v>11002</v>
      </c>
      <c r="V1946" s="9">
        <v>11002</v>
      </c>
      <c r="W1946" s="9" t="s">
        <v>4984</v>
      </c>
      <c r="X1946" s="9" t="s">
        <v>4996</v>
      </c>
      <c r="Y1946" s="9" t="s">
        <v>4997</v>
      </c>
      <c r="Z1946" s="9" t="s">
        <v>4993</v>
      </c>
      <c r="AA1946" s="9" t="s">
        <v>5097</v>
      </c>
      <c r="AB1946" s="9" t="s">
        <v>5005</v>
      </c>
      <c r="AC1946" s="9" t="s">
        <v>5006</v>
      </c>
      <c r="AD1946" s="29"/>
      <c r="AE1946" s="20" t="str">
        <f>VLOOKUP(E1946,'FILIAIS PETZ'!A:Q,17,0)</f>
        <v>CD</v>
      </c>
      <c r="AF1946" s="20" t="str">
        <f>VLOOKUP(E1946,'FILIAIS PETZ'!A:Q,3,0)</f>
        <v>FELICIO</v>
      </c>
      <c r="AG1946" s="20" t="str">
        <f>VLOOKUP(E1946,'FILIAIS PETZ'!A:Q,2,0)</f>
        <v>CD</v>
      </c>
      <c r="AH1946" s="75">
        <v>1654.8</v>
      </c>
      <c r="AI1946" s="16" t="s">
        <v>6449</v>
      </c>
      <c r="AJ1946" s="43" t="str">
        <f>VLOOKUP(E1946,'FILIAIS PETZ'!$A$2:$K$2000,11,0)</f>
        <v>18.328.118/0228-54</v>
      </c>
      <c r="AK1946" s="44" t="str">
        <f t="shared" si="124"/>
        <v>18.328.118/0228-54</v>
      </c>
    </row>
    <row r="1947" spans="1:37" s="14" customFormat="1" ht="15" customHeight="1" thickBot="1" x14ac:dyDescent="0.25">
      <c r="A1947" s="9">
        <f t="shared" si="123"/>
        <v>875327</v>
      </c>
      <c r="B1947" s="18">
        <f>VLOOKUP(C1947,FORNECEDORES!D:E,2,0)</f>
        <v>7736</v>
      </c>
      <c r="C1947" s="19" t="str">
        <f>VLOOKUP(D1947,FORNECEDORES!A:D,4,0)</f>
        <v>27.385.816/0001-37</v>
      </c>
      <c r="D1947" s="13" t="s">
        <v>2591</v>
      </c>
      <c r="E1947" s="20" t="str">
        <f t="shared" si="122"/>
        <v>04 0240</v>
      </c>
      <c r="F1947" s="28" t="s">
        <v>4955</v>
      </c>
      <c r="G1947" s="21" t="str">
        <f>VLOOKUP(E1947,'FILIAIS PETZ'!A:E,5,0)</f>
        <v xml:space="preserve">CENTRO DE DISTRIBUIÇÃO HIDROLANDIA </v>
      </c>
      <c r="H1947" s="20" t="str">
        <f>VLOOKUP(E1947,'FILIAIS PETZ'!A:D,4,0)</f>
        <v>CDHD-GO</v>
      </c>
      <c r="I1947" s="46">
        <v>45370</v>
      </c>
      <c r="J1947" s="9">
        <v>875327</v>
      </c>
      <c r="K1947" s="9" t="s">
        <v>5858</v>
      </c>
      <c r="L1947" s="29" t="s">
        <v>6672</v>
      </c>
      <c r="M1947" s="46">
        <v>45385</v>
      </c>
      <c r="N1947" s="46">
        <v>45413</v>
      </c>
      <c r="O1947" s="46">
        <v>45392</v>
      </c>
      <c r="P1947" s="29" t="s">
        <v>4990</v>
      </c>
      <c r="Q1947" s="9">
        <v>3</v>
      </c>
      <c r="R1947" s="9">
        <v>1</v>
      </c>
      <c r="S1947" s="9">
        <v>8</v>
      </c>
      <c r="T1947" s="9" t="s">
        <v>32</v>
      </c>
      <c r="U1947" s="9">
        <v>11002</v>
      </c>
      <c r="V1947" s="9">
        <v>11002</v>
      </c>
      <c r="W1947" s="9" t="s">
        <v>4984</v>
      </c>
      <c r="X1947" s="9" t="s">
        <v>4996</v>
      </c>
      <c r="Y1947" s="9" t="s">
        <v>4997</v>
      </c>
      <c r="Z1947" s="9" t="s">
        <v>4993</v>
      </c>
      <c r="AA1947" s="9" t="s">
        <v>5097</v>
      </c>
      <c r="AB1947" s="9" t="s">
        <v>5005</v>
      </c>
      <c r="AC1947" s="9" t="s">
        <v>5006</v>
      </c>
      <c r="AD1947" s="29"/>
      <c r="AE1947" s="20" t="str">
        <f>VLOOKUP(E1947,'FILIAIS PETZ'!A:Q,17,0)</f>
        <v>CD</v>
      </c>
      <c r="AF1947" s="20" t="str">
        <f>VLOOKUP(E1947,'FILIAIS PETZ'!A:Q,3,0)</f>
        <v>FELICIO</v>
      </c>
      <c r="AG1947" s="20" t="str">
        <f>VLOOKUP(E1947,'FILIAIS PETZ'!A:Q,2,0)</f>
        <v>CD</v>
      </c>
      <c r="AH1947" s="75">
        <v>364</v>
      </c>
      <c r="AI1947" s="16" t="s">
        <v>6450</v>
      </c>
      <c r="AJ1947" s="43" t="str">
        <f>VLOOKUP(E1947,'FILIAIS PETZ'!$A$2:$K$2000,11,0)</f>
        <v>18.328.118/0228-54</v>
      </c>
      <c r="AK1947" s="44" t="str">
        <f t="shared" si="124"/>
        <v>18.328.118/0228-54</v>
      </c>
    </row>
    <row r="1948" spans="1:37" s="14" customFormat="1" ht="15" customHeight="1" thickBot="1" x14ac:dyDescent="0.25">
      <c r="A1948" s="9">
        <f t="shared" si="123"/>
        <v>875328</v>
      </c>
      <c r="B1948" s="18">
        <f>VLOOKUP(C1948,FORNECEDORES!D:E,2,0)</f>
        <v>7736</v>
      </c>
      <c r="C1948" s="19" t="str">
        <f>VLOOKUP(D1948,FORNECEDORES!A:D,4,0)</f>
        <v>27.385.816/0001-37</v>
      </c>
      <c r="D1948" s="13" t="s">
        <v>2591</v>
      </c>
      <c r="E1948" s="20" t="str">
        <f t="shared" si="122"/>
        <v>04 0150</v>
      </c>
      <c r="F1948" s="28" t="s">
        <v>4963</v>
      </c>
      <c r="G1948" s="21" t="str">
        <f>VLOOKUP(E1948,'FILIAIS PETZ'!A:E,5,0)</f>
        <v>PETZ BRASILIA JARDIM BOTANICO</v>
      </c>
      <c r="H1948" s="20" t="str">
        <f>VLOOKUP(E1948,'FILIAIS PETZ'!A:D,4,0)</f>
        <v>BJDB-DF</v>
      </c>
      <c r="I1948" s="46">
        <v>45370</v>
      </c>
      <c r="J1948" s="9">
        <v>875328</v>
      </c>
      <c r="K1948" s="9" t="s">
        <v>5858</v>
      </c>
      <c r="L1948" s="29" t="s">
        <v>6671</v>
      </c>
      <c r="M1948" s="46">
        <v>45385</v>
      </c>
      <c r="N1948" s="46">
        <v>45413</v>
      </c>
      <c r="O1948" s="46">
        <v>45392</v>
      </c>
      <c r="P1948" s="29" t="s">
        <v>4990</v>
      </c>
      <c r="Q1948" s="9">
        <v>3</v>
      </c>
      <c r="R1948" s="9">
        <v>1</v>
      </c>
      <c r="S1948" s="9">
        <v>8</v>
      </c>
      <c r="T1948" s="9" t="s">
        <v>32</v>
      </c>
      <c r="U1948" s="9">
        <v>11002</v>
      </c>
      <c r="V1948" s="9">
        <v>11002</v>
      </c>
      <c r="W1948" s="9" t="s">
        <v>5034</v>
      </c>
      <c r="X1948" s="9" t="s">
        <v>4985</v>
      </c>
      <c r="Y1948" s="10" t="s">
        <v>4980</v>
      </c>
      <c r="Z1948" s="10" t="s">
        <v>4980</v>
      </c>
      <c r="AA1948" s="10" t="s">
        <v>4989</v>
      </c>
      <c r="AB1948" s="10" t="s">
        <v>5005</v>
      </c>
      <c r="AC1948" s="9" t="s">
        <v>5006</v>
      </c>
      <c r="AD1948" s="29"/>
      <c r="AE1948" s="20" t="str">
        <f>VLOOKUP(E1948,'FILIAIS PETZ'!A:Q,17,0)</f>
        <v>CO-1</v>
      </c>
      <c r="AF1948" s="20" t="str">
        <f>VLOOKUP(E1948,'FILIAIS PETZ'!A:Q,3,0)</f>
        <v>FELICIO</v>
      </c>
      <c r="AG1948" s="20" t="str">
        <f>VLOOKUP(E1948,'FILIAIS PETZ'!A:Q,2,0)</f>
        <v>R3</v>
      </c>
      <c r="AH1948" s="75">
        <v>22.4</v>
      </c>
      <c r="AI1948" s="16" t="s">
        <v>6451</v>
      </c>
      <c r="AJ1948" s="43">
        <f>VLOOKUP(E1948,'FILIAIS PETZ'!$A$2:$K$2000,11,0)</f>
        <v>18328118014320</v>
      </c>
      <c r="AK1948" s="44">
        <f t="shared" si="124"/>
        <v>18328118014320</v>
      </c>
    </row>
    <row r="1949" spans="1:37" s="14" customFormat="1" ht="15" customHeight="1" thickBot="1" x14ac:dyDescent="0.25">
      <c r="A1949" s="9">
        <f t="shared" si="123"/>
        <v>875330</v>
      </c>
      <c r="B1949" s="18">
        <f>VLOOKUP(C1949,FORNECEDORES!D:E,2,0)</f>
        <v>7736</v>
      </c>
      <c r="C1949" s="19" t="str">
        <f>VLOOKUP(D1949,FORNECEDORES!A:D,4,0)</f>
        <v>27.385.816/0001-37</v>
      </c>
      <c r="D1949" s="13" t="s">
        <v>2591</v>
      </c>
      <c r="E1949" s="20" t="str">
        <f t="shared" si="122"/>
        <v>04 0150</v>
      </c>
      <c r="F1949" s="28" t="s">
        <v>4963</v>
      </c>
      <c r="G1949" s="21" t="str">
        <f>VLOOKUP(E1949,'FILIAIS PETZ'!A:E,5,0)</f>
        <v>PETZ BRASILIA JARDIM BOTANICO</v>
      </c>
      <c r="H1949" s="20" t="str">
        <f>VLOOKUP(E1949,'FILIAIS PETZ'!A:D,4,0)</f>
        <v>BJDB-DF</v>
      </c>
      <c r="I1949" s="46">
        <v>45370</v>
      </c>
      <c r="J1949" s="9">
        <v>875330</v>
      </c>
      <c r="K1949" s="9" t="s">
        <v>5858</v>
      </c>
      <c r="L1949" s="29" t="s">
        <v>6670</v>
      </c>
      <c r="M1949" s="46">
        <v>45385</v>
      </c>
      <c r="N1949" s="46">
        <v>45413</v>
      </c>
      <c r="O1949" s="46">
        <v>45392</v>
      </c>
      <c r="P1949" s="29" t="s">
        <v>4990</v>
      </c>
      <c r="Q1949" s="9">
        <v>3</v>
      </c>
      <c r="R1949" s="9">
        <v>1</v>
      </c>
      <c r="S1949" s="9">
        <v>8</v>
      </c>
      <c r="T1949" s="9" t="s">
        <v>32</v>
      </c>
      <c r="U1949" s="9">
        <v>11002</v>
      </c>
      <c r="V1949" s="9">
        <v>11002</v>
      </c>
      <c r="W1949" s="9" t="s">
        <v>5039</v>
      </c>
      <c r="X1949" s="9" t="s">
        <v>4985</v>
      </c>
      <c r="Y1949" s="10" t="s">
        <v>4980</v>
      </c>
      <c r="Z1949" s="10" t="s">
        <v>4980</v>
      </c>
      <c r="AA1949" s="10" t="s">
        <v>4989</v>
      </c>
      <c r="AB1949" s="10" t="s">
        <v>5005</v>
      </c>
      <c r="AC1949" s="9" t="s">
        <v>5006</v>
      </c>
      <c r="AD1949" s="29"/>
      <c r="AE1949" s="20" t="str">
        <f>VLOOKUP(E1949,'FILIAIS PETZ'!A:Q,17,0)</f>
        <v>CO-1</v>
      </c>
      <c r="AF1949" s="20" t="str">
        <f>VLOOKUP(E1949,'FILIAIS PETZ'!A:Q,3,0)</f>
        <v>FELICIO</v>
      </c>
      <c r="AG1949" s="20" t="str">
        <f>VLOOKUP(E1949,'FILIAIS PETZ'!A:Q,2,0)</f>
        <v>R3</v>
      </c>
      <c r="AH1949" s="75">
        <v>14</v>
      </c>
      <c r="AI1949" s="16" t="s">
        <v>6452</v>
      </c>
      <c r="AJ1949" s="43">
        <f>VLOOKUP(E1949,'FILIAIS PETZ'!$A$2:$K$2000,11,0)</f>
        <v>18328118014320</v>
      </c>
      <c r="AK1949" s="44">
        <f t="shared" si="124"/>
        <v>18328118014320</v>
      </c>
    </row>
    <row r="1950" spans="1:37" s="14" customFormat="1" ht="15" customHeight="1" thickBot="1" x14ac:dyDescent="0.25">
      <c r="A1950" s="9">
        <f t="shared" si="123"/>
        <v>875332</v>
      </c>
      <c r="B1950" s="18">
        <f>VLOOKUP(C1950,FORNECEDORES!D:E,2,0)</f>
        <v>7736</v>
      </c>
      <c r="C1950" s="19" t="str">
        <f>VLOOKUP(D1950,FORNECEDORES!A:D,4,0)</f>
        <v>27.385.816/0001-37</v>
      </c>
      <c r="D1950" s="13" t="s">
        <v>2591</v>
      </c>
      <c r="E1950" s="20" t="str">
        <f t="shared" si="122"/>
        <v>04 0029</v>
      </c>
      <c r="F1950" s="28" t="s">
        <v>4965</v>
      </c>
      <c r="G1950" s="21" t="str">
        <f>VLOOKUP(E1950,'FILIAIS PETZ'!A:E,5,0)</f>
        <v>PETZ PASSEIO DAS AGUAS</v>
      </c>
      <c r="H1950" s="20" t="str">
        <f>VLOOKUP(E1950,'FILIAIS PETZ'!A:D,4,0)</f>
        <v>PSAG-GO</v>
      </c>
      <c r="I1950" s="46">
        <v>45370</v>
      </c>
      <c r="J1950" s="9">
        <v>875332</v>
      </c>
      <c r="K1950" s="9" t="s">
        <v>5858</v>
      </c>
      <c r="L1950" s="29" t="s">
        <v>6669</v>
      </c>
      <c r="M1950" s="46">
        <v>45385</v>
      </c>
      <c r="N1950" s="46">
        <v>45413</v>
      </c>
      <c r="O1950" s="46">
        <v>45392</v>
      </c>
      <c r="P1950" s="29" t="s">
        <v>4990</v>
      </c>
      <c r="Q1950" s="9">
        <v>3</v>
      </c>
      <c r="R1950" s="9">
        <v>1</v>
      </c>
      <c r="S1950" s="9">
        <v>8</v>
      </c>
      <c r="T1950" s="9" t="s">
        <v>32</v>
      </c>
      <c r="U1950" s="9">
        <v>11002</v>
      </c>
      <c r="V1950" s="9">
        <v>11002</v>
      </c>
      <c r="W1950" s="9" t="s">
        <v>5019</v>
      </c>
      <c r="X1950" s="9" t="s">
        <v>4985</v>
      </c>
      <c r="Y1950" s="10" t="s">
        <v>4980</v>
      </c>
      <c r="Z1950" s="10" t="s">
        <v>4980</v>
      </c>
      <c r="AA1950" s="10" t="s">
        <v>4989</v>
      </c>
      <c r="AB1950" s="10" t="s">
        <v>5005</v>
      </c>
      <c r="AC1950" s="9" t="s">
        <v>5006</v>
      </c>
      <c r="AD1950" s="29"/>
      <c r="AE1950" s="20" t="str">
        <f>VLOOKUP(E1950,'FILIAIS PETZ'!A:Q,17,0)</f>
        <v>CO-2</v>
      </c>
      <c r="AF1950" s="20" t="str">
        <f>VLOOKUP(E1950,'FILIAIS PETZ'!A:Q,3,0)</f>
        <v>FELICIO</v>
      </c>
      <c r="AG1950" s="20" t="str">
        <f>VLOOKUP(E1950,'FILIAIS PETZ'!A:Q,2,0)</f>
        <v>R3</v>
      </c>
      <c r="AH1950" s="75">
        <v>141</v>
      </c>
      <c r="AI1950" s="16" t="s">
        <v>6453</v>
      </c>
      <c r="AJ1950" s="43">
        <f>VLOOKUP(E1950,'FILIAIS PETZ'!$A$2:$K$2000,11,0)</f>
        <v>18328118002900</v>
      </c>
      <c r="AK1950" s="44">
        <f t="shared" si="124"/>
        <v>18328118002900</v>
      </c>
    </row>
    <row r="1951" spans="1:37" s="14" customFormat="1" ht="15" customHeight="1" thickBot="1" x14ac:dyDescent="0.25">
      <c r="A1951" s="9">
        <f t="shared" si="123"/>
        <v>875334</v>
      </c>
      <c r="B1951" s="18">
        <f>VLOOKUP(C1951,FORNECEDORES!D:E,2,0)</f>
        <v>7736</v>
      </c>
      <c r="C1951" s="19" t="str">
        <f>VLOOKUP(D1951,FORNECEDORES!A:D,4,0)</f>
        <v>27.385.816/0001-37</v>
      </c>
      <c r="D1951" s="13" t="s">
        <v>2591</v>
      </c>
      <c r="E1951" s="20" t="str">
        <f t="shared" si="122"/>
        <v>04 0033</v>
      </c>
      <c r="F1951" s="28" t="s">
        <v>4933</v>
      </c>
      <c r="G1951" s="21" t="str">
        <f>VLOOKUP(E1951,'FILIAIS PETZ'!A:E,5,0)</f>
        <v>PETZ PARQUE FLAMBOYANT</v>
      </c>
      <c r="H1951" s="20" t="str">
        <f>VLOOKUP(E1951,'FILIAIS PETZ'!A:D,4,0)</f>
        <v>FBYT-GO</v>
      </c>
      <c r="I1951" s="46">
        <v>45370</v>
      </c>
      <c r="J1951" s="9">
        <v>875334</v>
      </c>
      <c r="K1951" s="9" t="s">
        <v>5858</v>
      </c>
      <c r="L1951" s="29" t="s">
        <v>6668</v>
      </c>
      <c r="M1951" s="46">
        <v>45385</v>
      </c>
      <c r="N1951" s="46">
        <v>45413</v>
      </c>
      <c r="O1951" s="46">
        <v>45392</v>
      </c>
      <c r="P1951" s="29" t="s">
        <v>4990</v>
      </c>
      <c r="Q1951" s="9">
        <v>3</v>
      </c>
      <c r="R1951" s="9">
        <v>1</v>
      </c>
      <c r="S1951" s="9">
        <v>8</v>
      </c>
      <c r="T1951" s="9" t="s">
        <v>32</v>
      </c>
      <c r="U1951" s="9">
        <v>11002</v>
      </c>
      <c r="V1951" s="9">
        <v>11002</v>
      </c>
      <c r="W1951" s="9" t="s">
        <v>5034</v>
      </c>
      <c r="X1951" s="9" t="s">
        <v>4985</v>
      </c>
      <c r="Y1951" s="10" t="s">
        <v>4980</v>
      </c>
      <c r="Z1951" s="10" t="s">
        <v>4980</v>
      </c>
      <c r="AA1951" s="10" t="s">
        <v>4989</v>
      </c>
      <c r="AB1951" s="10" t="s">
        <v>5005</v>
      </c>
      <c r="AC1951" s="9" t="s">
        <v>5006</v>
      </c>
      <c r="AD1951" s="29"/>
      <c r="AE1951" s="20" t="str">
        <f>VLOOKUP(E1951,'FILIAIS PETZ'!A:Q,17,0)</f>
        <v>CO-2</v>
      </c>
      <c r="AF1951" s="20" t="str">
        <f>VLOOKUP(E1951,'FILIAIS PETZ'!A:Q,3,0)</f>
        <v>FELICIO</v>
      </c>
      <c r="AG1951" s="20" t="str">
        <f>VLOOKUP(E1951,'FILIAIS PETZ'!A:Q,2,0)</f>
        <v>R3</v>
      </c>
      <c r="AH1951" s="75">
        <v>77</v>
      </c>
      <c r="AI1951" s="16" t="s">
        <v>6454</v>
      </c>
      <c r="AJ1951" s="43">
        <f>VLOOKUP(E1951,'FILIAIS PETZ'!$A$2:$K$2000,11,0)</f>
        <v>18328118003477</v>
      </c>
      <c r="AK1951" s="44">
        <f t="shared" si="124"/>
        <v>18328118003477</v>
      </c>
    </row>
    <row r="1952" spans="1:37" s="14" customFormat="1" ht="15" customHeight="1" thickBot="1" x14ac:dyDescent="0.25">
      <c r="A1952" s="9">
        <f t="shared" si="123"/>
        <v>875335</v>
      </c>
      <c r="B1952" s="18">
        <f>VLOOKUP(C1952,FORNECEDORES!D:E,2,0)</f>
        <v>7736</v>
      </c>
      <c r="C1952" s="19" t="str">
        <f>VLOOKUP(D1952,FORNECEDORES!A:D,4,0)</f>
        <v>27.385.816/0001-37</v>
      </c>
      <c r="D1952" s="13" t="s">
        <v>2591</v>
      </c>
      <c r="E1952" s="20" t="str">
        <f t="shared" si="122"/>
        <v>04 0144</v>
      </c>
      <c r="F1952" s="28" t="s">
        <v>4938</v>
      </c>
      <c r="G1952" s="21" t="str">
        <f>VLOOKUP(E1952,'FILIAIS PETZ'!A:E,5,0)</f>
        <v>PETZ FERNANDO CORREA</v>
      </c>
      <c r="H1952" s="20" t="str">
        <f>VLOOKUP(E1952,'FILIAIS PETZ'!A:D,4,0)</f>
        <v>FCOR-MT</v>
      </c>
      <c r="I1952" s="46">
        <v>45370</v>
      </c>
      <c r="J1952" s="9">
        <v>875335</v>
      </c>
      <c r="K1952" s="9" t="s">
        <v>5858</v>
      </c>
      <c r="L1952" s="29" t="s">
        <v>6667</v>
      </c>
      <c r="M1952" s="46">
        <v>45385</v>
      </c>
      <c r="N1952" s="46">
        <v>45413</v>
      </c>
      <c r="O1952" s="46">
        <v>45392</v>
      </c>
      <c r="P1952" s="29" t="s">
        <v>4990</v>
      </c>
      <c r="Q1952" s="9">
        <v>3</v>
      </c>
      <c r="R1952" s="9">
        <v>1</v>
      </c>
      <c r="S1952" s="9">
        <v>8</v>
      </c>
      <c r="T1952" s="9" t="s">
        <v>32</v>
      </c>
      <c r="U1952" s="9">
        <v>11002</v>
      </c>
      <c r="V1952" s="9">
        <v>11002</v>
      </c>
      <c r="W1952" s="9" t="s">
        <v>5019</v>
      </c>
      <c r="X1952" s="9" t="s">
        <v>4992</v>
      </c>
      <c r="Y1952" s="10" t="s">
        <v>4980</v>
      </c>
      <c r="Z1952" s="10" t="s">
        <v>4980</v>
      </c>
      <c r="AA1952" s="10" t="s">
        <v>4992</v>
      </c>
      <c r="AB1952" s="10" t="s">
        <v>5005</v>
      </c>
      <c r="AC1952" s="9" t="s">
        <v>5006</v>
      </c>
      <c r="AD1952" s="29"/>
      <c r="AE1952" s="20" t="str">
        <f>VLOOKUP(E1952,'FILIAIS PETZ'!A:Q,17,0)</f>
        <v>CO-3</v>
      </c>
      <c r="AF1952" s="20" t="str">
        <f>VLOOKUP(E1952,'FILIAIS PETZ'!A:Q,3,0)</f>
        <v>FELICIO</v>
      </c>
      <c r="AG1952" s="20" t="str">
        <f>VLOOKUP(E1952,'FILIAIS PETZ'!A:Q,2,0)</f>
        <v>R3</v>
      </c>
      <c r="AH1952" s="75">
        <v>1050</v>
      </c>
      <c r="AI1952" s="16" t="s">
        <v>6455</v>
      </c>
      <c r="AJ1952" s="43">
        <f>VLOOKUP(E1952,'FILIAIS PETZ'!$A$2:$K$2000,11,0)</f>
        <v>18328118014169</v>
      </c>
      <c r="AK1952" s="44">
        <f t="shared" si="124"/>
        <v>18328118014169</v>
      </c>
    </row>
    <row r="1953" spans="1:37" s="14" customFormat="1" ht="15" customHeight="1" thickBot="1" x14ac:dyDescent="0.25">
      <c r="A1953" s="9">
        <v>874134</v>
      </c>
      <c r="B1953" s="18">
        <f>VLOOKUP(C1953,FORNECEDORES!D:E,2,0)</f>
        <v>9057</v>
      </c>
      <c r="C1953" s="19" t="str">
        <f>VLOOKUP(D1953,FORNECEDORES!A:D,4,0)</f>
        <v>19.357.006/0001-49</v>
      </c>
      <c r="D1953" s="13" t="s">
        <v>2290</v>
      </c>
      <c r="E1953" s="20" t="str">
        <f t="shared" si="122"/>
        <v>04 0122</v>
      </c>
      <c r="F1953" s="28" t="s">
        <v>6386</v>
      </c>
      <c r="G1953" s="21" t="str">
        <f>VLOOKUP(E1953,'FILIAIS PETZ'!A:E,5,0)</f>
        <v>PETZ JUIZ DE FORA</v>
      </c>
      <c r="H1953" s="20" t="str">
        <f>VLOOKUP(E1953,'FILIAIS PETZ'!A:D,4,0)</f>
        <v>JUZF-MG</v>
      </c>
      <c r="I1953" s="46">
        <v>45370</v>
      </c>
      <c r="J1953" s="9">
        <v>874134</v>
      </c>
      <c r="K1953" s="9" t="s">
        <v>9035</v>
      </c>
      <c r="L1953" s="29" t="s">
        <v>10099</v>
      </c>
      <c r="M1953" s="46">
        <v>45371</v>
      </c>
      <c r="N1953" s="46">
        <v>45399</v>
      </c>
      <c r="O1953" s="46">
        <v>45376</v>
      </c>
      <c r="P1953" s="9" t="s">
        <v>4990</v>
      </c>
      <c r="Q1953" s="9" t="s">
        <v>5029</v>
      </c>
      <c r="R1953" s="9" t="s">
        <v>4991</v>
      </c>
      <c r="S1953" s="9" t="s">
        <v>4983</v>
      </c>
      <c r="T1953" s="9" t="s">
        <v>32</v>
      </c>
      <c r="U1953" s="9" t="s">
        <v>5048</v>
      </c>
      <c r="V1953" s="9" t="s">
        <v>5048</v>
      </c>
      <c r="W1953" s="9" t="s">
        <v>5019</v>
      </c>
      <c r="X1953" s="9" t="s">
        <v>4985</v>
      </c>
      <c r="Y1953" s="10" t="s">
        <v>4997</v>
      </c>
      <c r="Z1953" s="10" t="s">
        <v>4993</v>
      </c>
      <c r="AA1953" s="9" t="s">
        <v>5014</v>
      </c>
      <c r="AB1953" s="9" t="s">
        <v>5066</v>
      </c>
      <c r="AC1953" s="9" t="s">
        <v>5006</v>
      </c>
      <c r="AD1953" s="9"/>
      <c r="AE1953" s="20" t="str">
        <f>VLOOKUP(E1953,'FILIAIS PETZ'!A:Q,17,0)</f>
        <v>MG-1</v>
      </c>
      <c r="AF1953" s="20" t="str">
        <f>VLOOKUP(E1953,'FILIAIS PETZ'!A:Q,3,0)</f>
        <v>FELICIO</v>
      </c>
      <c r="AG1953" s="20" t="str">
        <f>VLOOKUP(E1953,'FILIAIS PETZ'!A:Q,2,0)</f>
        <v>R3</v>
      </c>
      <c r="AH1953" s="75">
        <v>350</v>
      </c>
      <c r="AI1953" s="16" t="s">
        <v>10100</v>
      </c>
      <c r="AJ1953" s="43">
        <f>VLOOKUP(E1953,'FILIAIS PETZ'!$A$2:$K$2000,11,0)</f>
        <v>18328118011810</v>
      </c>
      <c r="AK1953" s="44">
        <v>18328118011810</v>
      </c>
    </row>
    <row r="1954" spans="1:37" s="14" customFormat="1" ht="15" customHeight="1" thickBot="1" x14ac:dyDescent="0.25">
      <c r="A1954" s="9">
        <v>874135</v>
      </c>
      <c r="B1954" s="18">
        <f>VLOOKUP(C1954,FORNECEDORES!D:E,2,0)</f>
        <v>9057</v>
      </c>
      <c r="C1954" s="19" t="str">
        <f>VLOOKUP(D1954,FORNECEDORES!A:D,4,0)</f>
        <v>19.357.006/0001-49</v>
      </c>
      <c r="D1954" s="13" t="s">
        <v>2290</v>
      </c>
      <c r="E1954" s="20" t="str">
        <f t="shared" si="122"/>
        <v>04 0237</v>
      </c>
      <c r="F1954" s="28" t="s">
        <v>6532</v>
      </c>
      <c r="G1954" s="21" t="str">
        <f>VLOOKUP(E1954,'FILIAIS PETZ'!A:E,5,0)</f>
        <v>PETZ INDEPENDENCIA SHOPPING</v>
      </c>
      <c r="H1954" s="20" t="str">
        <f>VLOOKUP(E1954,'FILIAIS PETZ'!A:D,4,0)</f>
        <v>SIND-MG</v>
      </c>
      <c r="I1954" s="46">
        <v>45370</v>
      </c>
      <c r="J1954" s="9">
        <v>874135</v>
      </c>
      <c r="K1954" s="9" t="s">
        <v>9035</v>
      </c>
      <c r="L1954" s="29" t="s">
        <v>10101</v>
      </c>
      <c r="M1954" s="46">
        <v>45371</v>
      </c>
      <c r="N1954" s="46">
        <v>45399</v>
      </c>
      <c r="O1954" s="46">
        <v>45376</v>
      </c>
      <c r="P1954" s="9" t="s">
        <v>4990</v>
      </c>
      <c r="Q1954" s="9" t="s">
        <v>5029</v>
      </c>
      <c r="R1954" s="9" t="s">
        <v>4991</v>
      </c>
      <c r="S1954" s="9" t="s">
        <v>4983</v>
      </c>
      <c r="T1954" s="9" t="s">
        <v>32</v>
      </c>
      <c r="U1954" s="9" t="s">
        <v>5048</v>
      </c>
      <c r="V1954" s="9" t="s">
        <v>5048</v>
      </c>
      <c r="W1954" s="9" t="s">
        <v>5057</v>
      </c>
      <c r="X1954" s="9" t="s">
        <v>4985</v>
      </c>
      <c r="Y1954" s="9" t="s">
        <v>4993</v>
      </c>
      <c r="Z1954" s="9" t="s">
        <v>4993</v>
      </c>
      <c r="AA1954" s="9" t="s">
        <v>5014</v>
      </c>
      <c r="AB1954" s="9" t="s">
        <v>5066</v>
      </c>
      <c r="AC1954" s="9" t="s">
        <v>5006</v>
      </c>
      <c r="AD1954" s="9"/>
      <c r="AE1954" s="20" t="str">
        <f>VLOOKUP(E1954,'FILIAIS PETZ'!A:Q,17,0)</f>
        <v>MG-1</v>
      </c>
      <c r="AF1954" s="20" t="str">
        <f>VLOOKUP(E1954,'FILIAIS PETZ'!A:Q,3,0)</f>
        <v>FELICIO</v>
      </c>
      <c r="AG1954" s="20" t="str">
        <f>VLOOKUP(E1954,'FILIAIS PETZ'!A:Q,2,0)</f>
        <v>R3</v>
      </c>
      <c r="AH1954" s="75">
        <v>515</v>
      </c>
      <c r="AI1954" s="16" t="s">
        <v>10102</v>
      </c>
      <c r="AJ1954" s="43">
        <f>VLOOKUP(E1954,'FILIAIS PETZ'!$A$2:$K$2000,11,0)</f>
        <v>18328118022501</v>
      </c>
      <c r="AK1954" s="44">
        <v>18328118022501</v>
      </c>
    </row>
    <row r="1955" spans="1:37" s="14" customFormat="1" ht="15" customHeight="1" thickBot="1" x14ac:dyDescent="0.25">
      <c r="A1955" s="9">
        <v>874137</v>
      </c>
      <c r="B1955" s="18">
        <f>VLOOKUP(C1955,FORNECEDORES!D:E,2,0)</f>
        <v>9057</v>
      </c>
      <c r="C1955" s="19" t="str">
        <f>VLOOKUP(D1955,FORNECEDORES!A:D,4,0)</f>
        <v>19.357.006/0001-49</v>
      </c>
      <c r="D1955" s="13" t="s">
        <v>2290</v>
      </c>
      <c r="E1955" s="20" t="str">
        <f t="shared" si="122"/>
        <v>04 0237</v>
      </c>
      <c r="F1955" s="28" t="s">
        <v>6532</v>
      </c>
      <c r="G1955" s="21" t="str">
        <f>VLOOKUP(E1955,'FILIAIS PETZ'!A:E,5,0)</f>
        <v>PETZ INDEPENDENCIA SHOPPING</v>
      </c>
      <c r="H1955" s="20" t="str">
        <f>VLOOKUP(E1955,'FILIAIS PETZ'!A:D,4,0)</f>
        <v>SIND-MG</v>
      </c>
      <c r="I1955" s="46">
        <v>45370</v>
      </c>
      <c r="J1955" s="9">
        <v>874137</v>
      </c>
      <c r="K1955" s="9" t="s">
        <v>9035</v>
      </c>
      <c r="L1955" s="29" t="s">
        <v>10103</v>
      </c>
      <c r="M1955" s="46">
        <v>45371</v>
      </c>
      <c r="N1955" s="46">
        <v>45399</v>
      </c>
      <c r="O1955" s="46">
        <v>45376</v>
      </c>
      <c r="P1955" s="9" t="s">
        <v>4990</v>
      </c>
      <c r="Q1955" s="9" t="s">
        <v>5029</v>
      </c>
      <c r="R1955" s="9" t="s">
        <v>4991</v>
      </c>
      <c r="S1955" s="9" t="s">
        <v>4983</v>
      </c>
      <c r="T1955" s="9" t="s">
        <v>32</v>
      </c>
      <c r="U1955" s="9" t="s">
        <v>5048</v>
      </c>
      <c r="V1955" s="9" t="s">
        <v>5048</v>
      </c>
      <c r="W1955" s="9" t="s">
        <v>5039</v>
      </c>
      <c r="X1955" s="9" t="s">
        <v>4985</v>
      </c>
      <c r="Y1955" s="9" t="s">
        <v>4993</v>
      </c>
      <c r="Z1955" s="9" t="s">
        <v>4993</v>
      </c>
      <c r="AA1955" s="9" t="s">
        <v>5014</v>
      </c>
      <c r="AB1955" s="9" t="s">
        <v>5066</v>
      </c>
      <c r="AC1955" s="9" t="s">
        <v>5006</v>
      </c>
      <c r="AD1955" s="9"/>
      <c r="AE1955" s="20" t="str">
        <f>VLOOKUP(E1955,'FILIAIS PETZ'!A:Q,17,0)</f>
        <v>MG-1</v>
      </c>
      <c r="AF1955" s="20" t="str">
        <f>VLOOKUP(E1955,'FILIAIS PETZ'!A:Q,3,0)</f>
        <v>FELICIO</v>
      </c>
      <c r="AG1955" s="20" t="str">
        <f>VLOOKUP(E1955,'FILIAIS PETZ'!A:Q,2,0)</f>
        <v>R3</v>
      </c>
      <c r="AH1955" s="75">
        <v>400</v>
      </c>
      <c r="AI1955" s="16" t="s">
        <v>10104</v>
      </c>
      <c r="AJ1955" s="43">
        <f>VLOOKUP(E1955,'FILIAIS PETZ'!$A$2:$K$2000,11,0)</f>
        <v>18328118022501</v>
      </c>
      <c r="AK1955" s="44">
        <v>18328118022501</v>
      </c>
    </row>
    <row r="1956" spans="1:37" s="14" customFormat="1" ht="15" customHeight="1" thickBot="1" x14ac:dyDescent="0.25">
      <c r="A1956" s="9">
        <v>874085</v>
      </c>
      <c r="B1956" s="18">
        <f>VLOOKUP(C1956,FORNECEDORES!D:E,2,0)</f>
        <v>383318</v>
      </c>
      <c r="C1956" s="19" t="str">
        <f>VLOOKUP(D1956,FORNECEDORES!A:D,4,0)</f>
        <v>39.498.106/0001-00</v>
      </c>
      <c r="D1956" s="13" t="s">
        <v>4084</v>
      </c>
      <c r="E1956" s="20" t="str">
        <f t="shared" ref="E1956:E2019" si="125">CONCATENATE("04 ",F1956)</f>
        <v>04 0059</v>
      </c>
      <c r="F1956" s="28" t="s">
        <v>8714</v>
      </c>
      <c r="G1956" s="21" t="str">
        <f>VLOOKUP(E1956,'FILIAIS PETZ'!A:E,5,0)</f>
        <v>PETZ POMPÉIA</v>
      </c>
      <c r="H1956" s="20" t="str">
        <f>VLOOKUP(E1956,'FILIAIS PETZ'!A:D,4,0)</f>
        <v>POMP-SP</v>
      </c>
      <c r="I1956" s="46">
        <v>45370</v>
      </c>
      <c r="J1956" s="9">
        <v>874085</v>
      </c>
      <c r="K1956" s="9" t="s">
        <v>9035</v>
      </c>
      <c r="L1956" s="29" t="s">
        <v>10105</v>
      </c>
      <c r="M1956" s="46">
        <v>45369</v>
      </c>
      <c r="N1956" s="46">
        <v>45399</v>
      </c>
      <c r="O1956" s="46">
        <v>45376</v>
      </c>
      <c r="P1956" s="9" t="s">
        <v>4990</v>
      </c>
      <c r="Q1956" s="9">
        <v>3</v>
      </c>
      <c r="R1956" s="9">
        <v>1</v>
      </c>
      <c r="S1956" s="9">
        <v>8</v>
      </c>
      <c r="T1956" s="9" t="s">
        <v>32</v>
      </c>
      <c r="U1956" s="9">
        <v>11002</v>
      </c>
      <c r="V1956" s="9">
        <v>11002</v>
      </c>
      <c r="W1956" s="9" t="s">
        <v>5019</v>
      </c>
      <c r="X1956" s="9" t="s">
        <v>4992</v>
      </c>
      <c r="Y1956" s="9" t="s">
        <v>4997</v>
      </c>
      <c r="Z1956" s="9" t="s">
        <v>4993</v>
      </c>
      <c r="AA1956" s="9" t="s">
        <v>4992</v>
      </c>
      <c r="AB1956" s="9" t="s">
        <v>12941</v>
      </c>
      <c r="AC1956" s="9" t="s">
        <v>5006</v>
      </c>
      <c r="AD1956" s="9"/>
      <c r="AE1956" s="20" t="str">
        <f>VLOOKUP(E1956,'FILIAIS PETZ'!A:Q,17,0)</f>
        <v>SP2</v>
      </c>
      <c r="AF1956" s="20" t="str">
        <f>VLOOKUP(E1956,'FILIAIS PETZ'!A:Q,3,0)</f>
        <v>FELICIO</v>
      </c>
      <c r="AG1956" s="20" t="str">
        <f>VLOOKUP(E1956,'FILIAIS PETZ'!A:Q,2,0)</f>
        <v>R3</v>
      </c>
      <c r="AH1956" s="75">
        <v>723.4</v>
      </c>
      <c r="AI1956" s="16" t="s">
        <v>10106</v>
      </c>
      <c r="AJ1956" s="43">
        <f>VLOOKUP(E1956,'FILIAIS PETZ'!$A$2:$K$2000,11,0)</f>
        <v>18328118005763</v>
      </c>
      <c r="AK1956" s="44">
        <v>18328118005763</v>
      </c>
    </row>
    <row r="1957" spans="1:37" s="14" customFormat="1" ht="15" customHeight="1" thickBot="1" x14ac:dyDescent="0.25">
      <c r="A1957" s="9">
        <v>874028</v>
      </c>
      <c r="B1957" s="18">
        <f>VLOOKUP(C1957,FORNECEDORES!D:E,2,0)</f>
        <v>383318</v>
      </c>
      <c r="C1957" s="19" t="str">
        <f>VLOOKUP(D1957,FORNECEDORES!A:D,4,0)</f>
        <v>39.498.106/0001-00</v>
      </c>
      <c r="D1957" s="13" t="s">
        <v>4084</v>
      </c>
      <c r="E1957" s="20" t="str">
        <f t="shared" si="125"/>
        <v>04 0019</v>
      </c>
      <c r="F1957" s="28" t="s">
        <v>8977</v>
      </c>
      <c r="G1957" s="21" t="str">
        <f>VLOOKUP(E1957,'FILIAIS PETZ'!A:E,5,0)</f>
        <v>PETZ BUTANTA</v>
      </c>
      <c r="H1957" s="20" t="str">
        <f>VLOOKUP(E1957,'FILIAIS PETZ'!A:D,4,0)</f>
        <v>BTTA-SP</v>
      </c>
      <c r="I1957" s="46">
        <v>45370</v>
      </c>
      <c r="J1957" s="9">
        <v>874028</v>
      </c>
      <c r="K1957" s="9" t="s">
        <v>9035</v>
      </c>
      <c r="L1957" s="29" t="s">
        <v>10107</v>
      </c>
      <c r="M1957" s="46">
        <v>45369</v>
      </c>
      <c r="N1957" s="46">
        <v>45399</v>
      </c>
      <c r="O1957" s="46">
        <v>45376</v>
      </c>
      <c r="P1957" s="9" t="s">
        <v>4990</v>
      </c>
      <c r="Q1957" s="9">
        <v>3</v>
      </c>
      <c r="R1957" s="9">
        <v>1</v>
      </c>
      <c r="S1957" s="9">
        <v>8</v>
      </c>
      <c r="T1957" s="9" t="s">
        <v>32</v>
      </c>
      <c r="U1957" s="9">
        <v>11002</v>
      </c>
      <c r="V1957" s="9">
        <v>11002</v>
      </c>
      <c r="W1957" s="9" t="s">
        <v>5019</v>
      </c>
      <c r="X1957" s="9" t="s">
        <v>4992</v>
      </c>
      <c r="Y1957" s="9" t="s">
        <v>4997</v>
      </c>
      <c r="Z1957" s="9" t="s">
        <v>4993</v>
      </c>
      <c r="AA1957" s="9" t="s">
        <v>4992</v>
      </c>
      <c r="AB1957" s="9" t="s">
        <v>12941</v>
      </c>
      <c r="AC1957" s="9" t="s">
        <v>5006</v>
      </c>
      <c r="AD1957" s="9"/>
      <c r="AE1957" s="20" t="str">
        <f>VLOOKUP(E1957,'FILIAIS PETZ'!A:Q,17,0)</f>
        <v>SP2</v>
      </c>
      <c r="AF1957" s="20" t="str">
        <f>VLOOKUP(E1957,'FILIAIS PETZ'!A:Q,3,0)</f>
        <v>FELICIO</v>
      </c>
      <c r="AG1957" s="20" t="str">
        <f>VLOOKUP(E1957,'FILIAIS PETZ'!A:Q,2,0)</f>
        <v>R3</v>
      </c>
      <c r="AH1957" s="75">
        <v>812.48</v>
      </c>
      <c r="AI1957" s="16" t="s">
        <v>10108</v>
      </c>
      <c r="AJ1957" s="43">
        <f>VLOOKUP(E1957,'FILIAIS PETZ'!$A$2:$K$2000,11,0)</f>
        <v>18328118000885</v>
      </c>
      <c r="AK1957" s="44">
        <v>18328118000885</v>
      </c>
    </row>
    <row r="1958" spans="1:37" s="14" customFormat="1" ht="15" customHeight="1" thickBot="1" x14ac:dyDescent="0.25">
      <c r="A1958" s="9">
        <v>874094</v>
      </c>
      <c r="B1958" s="18">
        <f>VLOOKUP(C1958,FORNECEDORES!D:E,2,0)</f>
        <v>383318</v>
      </c>
      <c r="C1958" s="19" t="str">
        <f>VLOOKUP(D1958,FORNECEDORES!A:D,4,0)</f>
        <v>39.498.106/0001-00</v>
      </c>
      <c r="D1958" s="13" t="s">
        <v>4084</v>
      </c>
      <c r="E1958" s="20" t="str">
        <f t="shared" si="125"/>
        <v>04 0067</v>
      </c>
      <c r="F1958" s="28" t="s">
        <v>8611</v>
      </c>
      <c r="G1958" s="21" t="str">
        <f>VLOOKUP(E1958,'FILIAIS PETZ'!A:E,5,0)</f>
        <v>PETZ EXTRA RICARDO JAFET</v>
      </c>
      <c r="H1958" s="20" t="str">
        <f>VLOOKUP(E1958,'FILIAIS PETZ'!A:D,4,0)</f>
        <v>RJAF-SP</v>
      </c>
      <c r="I1958" s="46">
        <v>45370</v>
      </c>
      <c r="J1958" s="9">
        <v>874094</v>
      </c>
      <c r="K1958" s="9" t="s">
        <v>9035</v>
      </c>
      <c r="L1958" s="29" t="s">
        <v>10109</v>
      </c>
      <c r="M1958" s="46">
        <v>45369</v>
      </c>
      <c r="N1958" s="46">
        <v>45399</v>
      </c>
      <c r="O1958" s="46">
        <v>45376</v>
      </c>
      <c r="P1958" s="9" t="s">
        <v>4990</v>
      </c>
      <c r="Q1958" s="9">
        <v>3</v>
      </c>
      <c r="R1958" s="9">
        <v>1</v>
      </c>
      <c r="S1958" s="9">
        <v>8</v>
      </c>
      <c r="T1958" s="9" t="s">
        <v>32</v>
      </c>
      <c r="U1958" s="9">
        <v>11002</v>
      </c>
      <c r="V1958" s="9">
        <v>11002</v>
      </c>
      <c r="W1958" s="9" t="s">
        <v>5019</v>
      </c>
      <c r="X1958" s="9" t="s">
        <v>4992</v>
      </c>
      <c r="Y1958" s="9" t="s">
        <v>4997</v>
      </c>
      <c r="Z1958" s="9" t="s">
        <v>4993</v>
      </c>
      <c r="AA1958" s="9" t="s">
        <v>4992</v>
      </c>
      <c r="AB1958" s="9" t="s">
        <v>12941</v>
      </c>
      <c r="AC1958" s="9" t="s">
        <v>5006</v>
      </c>
      <c r="AD1958" s="9"/>
      <c r="AE1958" s="20" t="str">
        <f>VLOOKUP(E1958,'FILIAIS PETZ'!A:Q,17,0)</f>
        <v>SP2</v>
      </c>
      <c r="AF1958" s="20" t="str">
        <f>VLOOKUP(E1958,'FILIAIS PETZ'!A:Q,3,0)</f>
        <v>FELICIO</v>
      </c>
      <c r="AG1958" s="20" t="str">
        <f>VLOOKUP(E1958,'FILIAIS PETZ'!A:Q,2,0)</f>
        <v>R3</v>
      </c>
      <c r="AH1958" s="75">
        <v>2338.1999999999998</v>
      </c>
      <c r="AI1958" s="16" t="s">
        <v>10110</v>
      </c>
      <c r="AJ1958" s="43">
        <f>VLOOKUP(E1958,'FILIAIS PETZ'!$A$2:$K$2000,11,0)</f>
        <v>18328118006573</v>
      </c>
      <c r="AK1958" s="44">
        <v>18328118006573</v>
      </c>
    </row>
    <row r="1959" spans="1:37" s="14" customFormat="1" ht="15" customHeight="1" thickBot="1" x14ac:dyDescent="0.25">
      <c r="A1959" s="9">
        <v>874042</v>
      </c>
      <c r="B1959" s="18">
        <f>VLOOKUP(C1959,FORNECEDORES!D:E,2,0)</f>
        <v>383318</v>
      </c>
      <c r="C1959" s="19" t="str">
        <f>VLOOKUP(D1959,FORNECEDORES!A:D,4,0)</f>
        <v>39.498.106/0001-00</v>
      </c>
      <c r="D1959" s="13" t="s">
        <v>4084</v>
      </c>
      <c r="E1959" s="20" t="str">
        <f t="shared" si="125"/>
        <v>04 0221</v>
      </c>
      <c r="F1959" s="28" t="s">
        <v>8980</v>
      </c>
      <c r="G1959" s="21" t="str">
        <f>VLOOKUP(E1959,'FILIAIS PETZ'!A:E,5,0)</f>
        <v>PETZ GASTAO VIDIGAL</v>
      </c>
      <c r="H1959" s="20" t="str">
        <f>VLOOKUP(E1959,'FILIAIS PETZ'!A:D,4,0)</f>
        <v>GVDL-SP</v>
      </c>
      <c r="I1959" s="46">
        <v>45370</v>
      </c>
      <c r="J1959" s="9">
        <v>874042</v>
      </c>
      <c r="K1959" s="9" t="s">
        <v>9035</v>
      </c>
      <c r="L1959" s="29" t="s">
        <v>10111</v>
      </c>
      <c r="M1959" s="46">
        <v>45369</v>
      </c>
      <c r="N1959" s="46">
        <v>45399</v>
      </c>
      <c r="O1959" s="46">
        <v>45376</v>
      </c>
      <c r="P1959" s="9" t="s">
        <v>4990</v>
      </c>
      <c r="Q1959" s="9">
        <v>3</v>
      </c>
      <c r="R1959" s="9">
        <v>1</v>
      </c>
      <c r="S1959" s="9">
        <v>8</v>
      </c>
      <c r="T1959" s="9" t="s">
        <v>32</v>
      </c>
      <c r="U1959" s="9">
        <v>11002</v>
      </c>
      <c r="V1959" s="9">
        <v>11002</v>
      </c>
      <c r="W1959" s="9" t="s">
        <v>5019</v>
      </c>
      <c r="X1959" s="9" t="s">
        <v>4992</v>
      </c>
      <c r="Y1959" s="9" t="s">
        <v>4997</v>
      </c>
      <c r="Z1959" s="9" t="s">
        <v>4993</v>
      </c>
      <c r="AA1959" s="9" t="s">
        <v>4992</v>
      </c>
      <c r="AB1959" s="9" t="s">
        <v>12941</v>
      </c>
      <c r="AC1959" s="9" t="s">
        <v>5006</v>
      </c>
      <c r="AD1959" s="9"/>
      <c r="AE1959" s="20" t="str">
        <f>VLOOKUP(E1959,'FILIAIS PETZ'!A:Q,17,0)</f>
        <v>SP7</v>
      </c>
      <c r="AF1959" s="20" t="str">
        <f>VLOOKUP(E1959,'FILIAIS PETZ'!A:Q,3,0)</f>
        <v>FELICIO</v>
      </c>
      <c r="AG1959" s="20" t="str">
        <f>VLOOKUP(E1959,'FILIAIS PETZ'!A:Q,2,0)</f>
        <v>R3</v>
      </c>
      <c r="AH1959" s="75">
        <v>1100</v>
      </c>
      <c r="AI1959" s="16" t="s">
        <v>10112</v>
      </c>
      <c r="AJ1959" s="43">
        <f>VLOOKUP(E1959,'FILIAIS PETZ'!$A$2:$K$2000,11,0)</f>
        <v>18328118021025</v>
      </c>
      <c r="AK1959" s="44">
        <v>18328118021025</v>
      </c>
    </row>
    <row r="1960" spans="1:37" s="14" customFormat="1" ht="15" customHeight="1" thickBot="1" x14ac:dyDescent="0.25">
      <c r="A1960" s="9">
        <v>874103</v>
      </c>
      <c r="B1960" s="18">
        <f>VLOOKUP(C1960,FORNECEDORES!D:E,2,0)</f>
        <v>383318</v>
      </c>
      <c r="C1960" s="19" t="str">
        <f>VLOOKUP(D1960,FORNECEDORES!A:D,4,0)</f>
        <v>39.498.106/0001-00</v>
      </c>
      <c r="D1960" s="13" t="s">
        <v>4084</v>
      </c>
      <c r="E1960" s="20" t="str">
        <f t="shared" si="125"/>
        <v>04 0067</v>
      </c>
      <c r="F1960" s="28" t="s">
        <v>8611</v>
      </c>
      <c r="G1960" s="21" t="str">
        <f>VLOOKUP(E1960,'FILIAIS PETZ'!A:E,5,0)</f>
        <v>PETZ EXTRA RICARDO JAFET</v>
      </c>
      <c r="H1960" s="20" t="str">
        <f>VLOOKUP(E1960,'FILIAIS PETZ'!A:D,4,0)</f>
        <v>RJAF-SP</v>
      </c>
      <c r="I1960" s="46">
        <v>45370</v>
      </c>
      <c r="J1960" s="9">
        <v>874103</v>
      </c>
      <c r="K1960" s="9" t="s">
        <v>9035</v>
      </c>
      <c r="L1960" s="29" t="s">
        <v>10113</v>
      </c>
      <c r="M1960" s="46">
        <v>45369</v>
      </c>
      <c r="N1960" s="46">
        <v>45368</v>
      </c>
      <c r="O1960" s="46">
        <v>45376</v>
      </c>
      <c r="P1960" s="9" t="s">
        <v>4990</v>
      </c>
      <c r="Q1960" s="9">
        <v>3</v>
      </c>
      <c r="R1960" s="9">
        <v>1</v>
      </c>
      <c r="S1960" s="9">
        <v>8</v>
      </c>
      <c r="T1960" s="9" t="s">
        <v>32</v>
      </c>
      <c r="U1960" s="9">
        <v>11002</v>
      </c>
      <c r="V1960" s="9">
        <v>11002</v>
      </c>
      <c r="W1960" s="9" t="s">
        <v>5019</v>
      </c>
      <c r="X1960" s="9" t="s">
        <v>4992</v>
      </c>
      <c r="Y1960" s="9" t="s">
        <v>4997</v>
      </c>
      <c r="Z1960" s="9" t="s">
        <v>4993</v>
      </c>
      <c r="AA1960" s="9" t="s">
        <v>4992</v>
      </c>
      <c r="AB1960" s="9" t="s">
        <v>12941</v>
      </c>
      <c r="AC1960" s="9" t="s">
        <v>5006</v>
      </c>
      <c r="AD1960" s="9"/>
      <c r="AE1960" s="20" t="str">
        <f>VLOOKUP(E1960,'FILIAIS PETZ'!A:Q,17,0)</f>
        <v>SP2</v>
      </c>
      <c r="AF1960" s="20" t="str">
        <f>VLOOKUP(E1960,'FILIAIS PETZ'!A:Q,3,0)</f>
        <v>FELICIO</v>
      </c>
      <c r="AG1960" s="20" t="str">
        <f>VLOOKUP(E1960,'FILIAIS PETZ'!A:Q,2,0)</f>
        <v>R3</v>
      </c>
      <c r="AH1960" s="75">
        <v>2736.6</v>
      </c>
      <c r="AI1960" s="16" t="s">
        <v>10114</v>
      </c>
      <c r="AJ1960" s="43">
        <f>VLOOKUP(E1960,'FILIAIS PETZ'!$A$2:$K$2000,11,0)</f>
        <v>18328118006573</v>
      </c>
      <c r="AK1960" s="44">
        <v>18328118006573</v>
      </c>
    </row>
    <row r="1961" spans="1:37" s="14" customFormat="1" ht="15" customHeight="1" thickBot="1" x14ac:dyDescent="0.25">
      <c r="A1961" s="9">
        <v>874038</v>
      </c>
      <c r="B1961" s="18">
        <f>VLOOKUP(C1961,FORNECEDORES!D:E,2,0)</f>
        <v>383318</v>
      </c>
      <c r="C1961" s="19" t="str">
        <f>VLOOKUP(D1961,FORNECEDORES!A:D,4,0)</f>
        <v>39.498.106/0001-00</v>
      </c>
      <c r="D1961" s="13" t="s">
        <v>4084</v>
      </c>
      <c r="E1961" s="20" t="str">
        <f t="shared" si="125"/>
        <v>04 0125</v>
      </c>
      <c r="F1961" s="28" t="s">
        <v>8981</v>
      </c>
      <c r="G1961" s="21" t="str">
        <f>VLOOKUP(E1961,'FILIAIS PETZ'!A:E,5,0)</f>
        <v>PETZ CERRO CORA</v>
      </c>
      <c r="H1961" s="20" t="str">
        <f>VLOOKUP(E1961,'FILIAIS PETZ'!A:D,4,0)</f>
        <v>CORA-SP</v>
      </c>
      <c r="I1961" s="46">
        <v>45370</v>
      </c>
      <c r="J1961" s="9">
        <v>874038</v>
      </c>
      <c r="K1961" s="9" t="s">
        <v>9035</v>
      </c>
      <c r="L1961" s="29" t="s">
        <v>5458</v>
      </c>
      <c r="M1961" s="46">
        <v>45369</v>
      </c>
      <c r="N1961" s="46">
        <v>45368</v>
      </c>
      <c r="O1961" s="46">
        <v>45376</v>
      </c>
      <c r="P1961" s="9" t="s">
        <v>4990</v>
      </c>
      <c r="Q1961" s="9">
        <v>3</v>
      </c>
      <c r="R1961" s="9">
        <v>1</v>
      </c>
      <c r="S1961" s="9">
        <v>8</v>
      </c>
      <c r="T1961" s="9" t="s">
        <v>32</v>
      </c>
      <c r="U1961" s="9">
        <v>11002</v>
      </c>
      <c r="V1961" s="9">
        <v>11002</v>
      </c>
      <c r="W1961" s="9" t="s">
        <v>5019</v>
      </c>
      <c r="X1961" s="9" t="s">
        <v>4992</v>
      </c>
      <c r="Y1961" s="9" t="s">
        <v>4997</v>
      </c>
      <c r="Z1961" s="9" t="s">
        <v>4993</v>
      </c>
      <c r="AA1961" s="9" t="s">
        <v>4992</v>
      </c>
      <c r="AB1961" s="9" t="s">
        <v>12941</v>
      </c>
      <c r="AC1961" s="9" t="s">
        <v>5006</v>
      </c>
      <c r="AD1961" s="9"/>
      <c r="AE1961" s="20" t="str">
        <f>VLOOKUP(E1961,'FILIAIS PETZ'!A:Q,17,0)</f>
        <v>SP7</v>
      </c>
      <c r="AF1961" s="20" t="str">
        <f>VLOOKUP(E1961,'FILIAIS PETZ'!A:Q,3,0)</f>
        <v>FELICIO</v>
      </c>
      <c r="AG1961" s="20" t="str">
        <f>VLOOKUP(E1961,'FILIAIS PETZ'!A:Q,2,0)</f>
        <v>R3</v>
      </c>
      <c r="AH1961" s="75">
        <v>1316.14</v>
      </c>
      <c r="AI1961" s="16" t="s">
        <v>10115</v>
      </c>
      <c r="AJ1961" s="43">
        <f>VLOOKUP(E1961,'FILIAIS PETZ'!$A$2:$K$2000,11,0)</f>
        <v>18328118013600</v>
      </c>
      <c r="AK1961" s="44">
        <v>18328118013600</v>
      </c>
    </row>
    <row r="1962" spans="1:37" s="14" customFormat="1" ht="15" customHeight="1" thickBot="1" x14ac:dyDescent="0.25">
      <c r="A1962" s="9">
        <v>874259</v>
      </c>
      <c r="B1962" s="18">
        <f>VLOOKUP(C1962,FORNECEDORES!D:E,2,0)</f>
        <v>39969</v>
      </c>
      <c r="C1962" s="19" t="str">
        <f>VLOOKUP(D1962,FORNECEDORES!A:D,4,0)</f>
        <v>23.457.797/0001-56</v>
      </c>
      <c r="D1962" s="13" t="s">
        <v>2466</v>
      </c>
      <c r="E1962" s="20" t="str">
        <f t="shared" si="125"/>
        <v>04 0151</v>
      </c>
      <c r="F1962" s="28" t="s">
        <v>8979</v>
      </c>
      <c r="G1962" s="21" t="str">
        <f>VLOOKUP(E1962,'FILIAIS PETZ'!A:E,5,0)</f>
        <v>PETZ VILA MARIANA</v>
      </c>
      <c r="H1962" s="20" t="str">
        <f>VLOOKUP(E1962,'FILIAIS PETZ'!A:D,4,0)</f>
        <v>VLMA-SP</v>
      </c>
      <c r="I1962" s="46">
        <v>45370</v>
      </c>
      <c r="J1962" s="9">
        <v>874259</v>
      </c>
      <c r="K1962" s="9" t="s">
        <v>9035</v>
      </c>
      <c r="L1962" s="29" t="s">
        <v>10116</v>
      </c>
      <c r="M1962" s="46">
        <v>45371</v>
      </c>
      <c r="N1962" s="46">
        <v>45399</v>
      </c>
      <c r="O1962" s="46">
        <v>45376</v>
      </c>
      <c r="P1962" s="9" t="s">
        <v>4990</v>
      </c>
      <c r="Q1962" s="9">
        <v>3</v>
      </c>
      <c r="R1962" s="9">
        <v>1</v>
      </c>
      <c r="S1962" s="9">
        <v>8</v>
      </c>
      <c r="T1962" s="9" t="s">
        <v>32</v>
      </c>
      <c r="U1962" s="9">
        <v>11002</v>
      </c>
      <c r="V1962" s="9">
        <v>11002</v>
      </c>
      <c r="W1962" s="9" t="s">
        <v>5039</v>
      </c>
      <c r="X1962" s="9" t="s">
        <v>4985</v>
      </c>
      <c r="Y1962" s="9" t="s">
        <v>4997</v>
      </c>
      <c r="Z1962" s="9" t="s">
        <v>4993</v>
      </c>
      <c r="AA1962" s="9" t="s">
        <v>4989</v>
      </c>
      <c r="AB1962" s="9" t="s">
        <v>12941</v>
      </c>
      <c r="AC1962" s="9" t="s">
        <v>5006</v>
      </c>
      <c r="AD1962" s="9"/>
      <c r="AE1962" s="20" t="str">
        <f>VLOOKUP(E1962,'FILIAIS PETZ'!A:Q,17,0)</f>
        <v>SP2</v>
      </c>
      <c r="AF1962" s="20" t="str">
        <f>VLOOKUP(E1962,'FILIAIS PETZ'!A:Q,3,0)</f>
        <v>FELICIO</v>
      </c>
      <c r="AG1962" s="20" t="str">
        <f>VLOOKUP(E1962,'FILIAIS PETZ'!A:Q,2,0)</f>
        <v>R3</v>
      </c>
      <c r="AH1962" s="75">
        <v>150</v>
      </c>
      <c r="AI1962" s="16" t="s">
        <v>10117</v>
      </c>
      <c r="AJ1962" s="43">
        <f>VLOOKUP(E1962,'FILIAIS PETZ'!$A$2:$K$2000,11,0)</f>
        <v>18328118014835</v>
      </c>
      <c r="AK1962" s="44">
        <v>18328118014835</v>
      </c>
    </row>
    <row r="1963" spans="1:37" s="14" customFormat="1" ht="15" customHeight="1" thickBot="1" x14ac:dyDescent="0.25">
      <c r="A1963" s="9">
        <v>874262</v>
      </c>
      <c r="B1963" s="18">
        <f>VLOOKUP(C1963,FORNECEDORES!D:E,2,0)</f>
        <v>39969</v>
      </c>
      <c r="C1963" s="19" t="str">
        <f>VLOOKUP(D1963,FORNECEDORES!A:D,4,0)</f>
        <v>23.457.797/0001-56</v>
      </c>
      <c r="D1963" s="13" t="s">
        <v>2466</v>
      </c>
      <c r="E1963" s="20" t="str">
        <f t="shared" si="125"/>
        <v>04 0151</v>
      </c>
      <c r="F1963" s="28" t="s">
        <v>8979</v>
      </c>
      <c r="G1963" s="21" t="str">
        <f>VLOOKUP(E1963,'FILIAIS PETZ'!A:E,5,0)</f>
        <v>PETZ VILA MARIANA</v>
      </c>
      <c r="H1963" s="20" t="str">
        <f>VLOOKUP(E1963,'FILIAIS PETZ'!A:D,4,0)</f>
        <v>VLMA-SP</v>
      </c>
      <c r="I1963" s="46">
        <v>45370</v>
      </c>
      <c r="J1963" s="9">
        <v>874262</v>
      </c>
      <c r="K1963" s="9" t="s">
        <v>9035</v>
      </c>
      <c r="L1963" s="29" t="s">
        <v>10118</v>
      </c>
      <c r="M1963" s="46">
        <v>45371</v>
      </c>
      <c r="N1963" s="46">
        <v>45399</v>
      </c>
      <c r="O1963" s="46">
        <v>45376</v>
      </c>
      <c r="P1963" s="9" t="s">
        <v>4990</v>
      </c>
      <c r="Q1963" s="9">
        <v>3</v>
      </c>
      <c r="R1963" s="9">
        <v>1</v>
      </c>
      <c r="S1963" s="9">
        <v>8</v>
      </c>
      <c r="T1963" s="9" t="s">
        <v>32</v>
      </c>
      <c r="U1963" s="9">
        <v>11002</v>
      </c>
      <c r="V1963" s="9">
        <v>11002</v>
      </c>
      <c r="W1963" s="9" t="s">
        <v>5024</v>
      </c>
      <c r="X1963" s="9" t="s">
        <v>4985</v>
      </c>
      <c r="Y1963" s="9" t="s">
        <v>4997</v>
      </c>
      <c r="Z1963" s="9" t="s">
        <v>4993</v>
      </c>
      <c r="AA1963" s="9" t="s">
        <v>4989</v>
      </c>
      <c r="AB1963" s="9" t="s">
        <v>12941</v>
      </c>
      <c r="AC1963" s="9" t="s">
        <v>5006</v>
      </c>
      <c r="AD1963" s="9"/>
      <c r="AE1963" s="20" t="str">
        <f>VLOOKUP(E1963,'FILIAIS PETZ'!A:Q,17,0)</f>
        <v>SP2</v>
      </c>
      <c r="AF1963" s="20" t="str">
        <f>VLOOKUP(E1963,'FILIAIS PETZ'!A:Q,3,0)</f>
        <v>FELICIO</v>
      </c>
      <c r="AG1963" s="20" t="str">
        <f>VLOOKUP(E1963,'FILIAIS PETZ'!A:Q,2,0)</f>
        <v>R3</v>
      </c>
      <c r="AH1963" s="75">
        <v>150</v>
      </c>
      <c r="AI1963" s="16" t="s">
        <v>10119</v>
      </c>
      <c r="AJ1963" s="43">
        <f>VLOOKUP(E1963,'FILIAIS PETZ'!$A$2:$K$2000,11,0)</f>
        <v>18328118014835</v>
      </c>
      <c r="AK1963" s="44">
        <v>18328118014835</v>
      </c>
    </row>
    <row r="1964" spans="1:37" s="14" customFormat="1" ht="15" customHeight="1" thickBot="1" x14ac:dyDescent="0.25">
      <c r="A1964" s="9">
        <v>874263</v>
      </c>
      <c r="B1964" s="18">
        <f>VLOOKUP(C1964,FORNECEDORES!D:E,2,0)</f>
        <v>39969</v>
      </c>
      <c r="C1964" s="19" t="str">
        <f>VLOOKUP(D1964,FORNECEDORES!A:D,4,0)</f>
        <v>23.457.797/0001-56</v>
      </c>
      <c r="D1964" s="13" t="s">
        <v>2466</v>
      </c>
      <c r="E1964" s="20" t="str">
        <f t="shared" si="125"/>
        <v>04 0151</v>
      </c>
      <c r="F1964" s="28" t="s">
        <v>8979</v>
      </c>
      <c r="G1964" s="21" t="str">
        <f>VLOOKUP(E1964,'FILIAIS PETZ'!A:E,5,0)</f>
        <v>PETZ VILA MARIANA</v>
      </c>
      <c r="H1964" s="20" t="str">
        <f>VLOOKUP(E1964,'FILIAIS PETZ'!A:D,4,0)</f>
        <v>VLMA-SP</v>
      </c>
      <c r="I1964" s="46">
        <v>45370</v>
      </c>
      <c r="J1964" s="9">
        <v>874263</v>
      </c>
      <c r="K1964" s="9" t="s">
        <v>9035</v>
      </c>
      <c r="L1964" s="29" t="s">
        <v>10120</v>
      </c>
      <c r="M1964" s="46">
        <v>45371</v>
      </c>
      <c r="N1964" s="46">
        <v>45399</v>
      </c>
      <c r="O1964" s="46">
        <v>45376</v>
      </c>
      <c r="P1964" s="9" t="s">
        <v>4990</v>
      </c>
      <c r="Q1964" s="9">
        <v>3</v>
      </c>
      <c r="R1964" s="9">
        <v>1</v>
      </c>
      <c r="S1964" s="9">
        <v>8</v>
      </c>
      <c r="T1964" s="9" t="s">
        <v>32</v>
      </c>
      <c r="U1964" s="9">
        <v>11002</v>
      </c>
      <c r="V1964" s="9">
        <v>11002</v>
      </c>
      <c r="W1964" s="9" t="s">
        <v>5021</v>
      </c>
      <c r="X1964" s="9" t="s">
        <v>4985</v>
      </c>
      <c r="Y1964" s="9" t="s">
        <v>4997</v>
      </c>
      <c r="Z1964" s="9" t="s">
        <v>4993</v>
      </c>
      <c r="AA1964" s="9" t="s">
        <v>4989</v>
      </c>
      <c r="AB1964" s="9" t="s">
        <v>12941</v>
      </c>
      <c r="AC1964" s="9" t="s">
        <v>5006</v>
      </c>
      <c r="AD1964" s="9"/>
      <c r="AE1964" s="20" t="str">
        <f>VLOOKUP(E1964,'FILIAIS PETZ'!A:Q,17,0)</f>
        <v>SP2</v>
      </c>
      <c r="AF1964" s="20" t="str">
        <f>VLOOKUP(E1964,'FILIAIS PETZ'!A:Q,3,0)</f>
        <v>FELICIO</v>
      </c>
      <c r="AG1964" s="20" t="str">
        <f>VLOOKUP(E1964,'FILIAIS PETZ'!A:Q,2,0)</f>
        <v>R3</v>
      </c>
      <c r="AH1964" s="75">
        <v>180</v>
      </c>
      <c r="AI1964" s="16" t="s">
        <v>10121</v>
      </c>
      <c r="AJ1964" s="43">
        <f>VLOOKUP(E1964,'FILIAIS PETZ'!$A$2:$K$2000,11,0)</f>
        <v>18328118014835</v>
      </c>
      <c r="AK1964" s="44">
        <v>18328118014835</v>
      </c>
    </row>
    <row r="1965" spans="1:37" s="14" customFormat="1" ht="15" customHeight="1" thickBot="1" x14ac:dyDescent="0.25">
      <c r="A1965" s="9">
        <v>874265</v>
      </c>
      <c r="B1965" s="18">
        <f>VLOOKUP(C1965,FORNECEDORES!D:E,2,0)</f>
        <v>39969</v>
      </c>
      <c r="C1965" s="19" t="str">
        <f>VLOOKUP(D1965,FORNECEDORES!A:D,4,0)</f>
        <v>23.457.797/0001-56</v>
      </c>
      <c r="D1965" s="13" t="s">
        <v>2466</v>
      </c>
      <c r="E1965" s="20" t="str">
        <f t="shared" si="125"/>
        <v>04 0151</v>
      </c>
      <c r="F1965" s="28" t="s">
        <v>8979</v>
      </c>
      <c r="G1965" s="21" t="str">
        <f>VLOOKUP(E1965,'FILIAIS PETZ'!A:E,5,0)</f>
        <v>PETZ VILA MARIANA</v>
      </c>
      <c r="H1965" s="20" t="str">
        <f>VLOOKUP(E1965,'FILIAIS PETZ'!A:D,4,0)</f>
        <v>VLMA-SP</v>
      </c>
      <c r="I1965" s="46">
        <v>45370</v>
      </c>
      <c r="J1965" s="9">
        <v>874265</v>
      </c>
      <c r="K1965" s="9" t="s">
        <v>9035</v>
      </c>
      <c r="L1965" s="29" t="s">
        <v>10122</v>
      </c>
      <c r="M1965" s="46">
        <v>45371</v>
      </c>
      <c r="N1965" s="46">
        <v>45399</v>
      </c>
      <c r="O1965" s="46">
        <v>45376</v>
      </c>
      <c r="P1965" s="9" t="s">
        <v>4990</v>
      </c>
      <c r="Q1965" s="9">
        <v>3</v>
      </c>
      <c r="R1965" s="9">
        <v>1</v>
      </c>
      <c r="S1965" s="9">
        <v>8</v>
      </c>
      <c r="T1965" s="9" t="s">
        <v>32</v>
      </c>
      <c r="U1965" s="9">
        <v>11002</v>
      </c>
      <c r="V1965" s="9">
        <v>11002</v>
      </c>
      <c r="W1965" s="9" t="s">
        <v>5019</v>
      </c>
      <c r="X1965" s="9" t="s">
        <v>4985</v>
      </c>
      <c r="Y1965" s="9" t="s">
        <v>4997</v>
      </c>
      <c r="Z1965" s="9" t="s">
        <v>4993</v>
      </c>
      <c r="AA1965" s="9" t="s">
        <v>4989</v>
      </c>
      <c r="AB1965" s="9" t="s">
        <v>12941</v>
      </c>
      <c r="AC1965" s="9" t="s">
        <v>5006</v>
      </c>
      <c r="AD1965" s="9"/>
      <c r="AE1965" s="20" t="str">
        <f>VLOOKUP(E1965,'FILIAIS PETZ'!A:Q,17,0)</f>
        <v>SP2</v>
      </c>
      <c r="AF1965" s="20" t="str">
        <f>VLOOKUP(E1965,'FILIAIS PETZ'!A:Q,3,0)</f>
        <v>FELICIO</v>
      </c>
      <c r="AG1965" s="20" t="str">
        <f>VLOOKUP(E1965,'FILIAIS PETZ'!A:Q,2,0)</f>
        <v>R3</v>
      </c>
      <c r="AH1965" s="75">
        <v>220</v>
      </c>
      <c r="AI1965" s="16" t="s">
        <v>10123</v>
      </c>
      <c r="AJ1965" s="43">
        <f>VLOOKUP(E1965,'FILIAIS PETZ'!$A$2:$K$2000,11,0)</f>
        <v>18328118014835</v>
      </c>
      <c r="AK1965" s="44">
        <v>18328118014835</v>
      </c>
    </row>
    <row r="1966" spans="1:37" s="14" customFormat="1" ht="15" customHeight="1" thickBot="1" x14ac:dyDescent="0.25">
      <c r="A1966" s="9">
        <v>874266</v>
      </c>
      <c r="B1966" s="18">
        <f>VLOOKUP(C1966,FORNECEDORES!D:E,2,0)</f>
        <v>39969</v>
      </c>
      <c r="C1966" s="19" t="str">
        <f>VLOOKUP(D1966,FORNECEDORES!A:D,4,0)</f>
        <v>23.457.797/0001-56</v>
      </c>
      <c r="D1966" s="13" t="s">
        <v>2466</v>
      </c>
      <c r="E1966" s="20" t="str">
        <f t="shared" si="125"/>
        <v>04 0151</v>
      </c>
      <c r="F1966" s="28" t="s">
        <v>8979</v>
      </c>
      <c r="G1966" s="21" t="str">
        <f>VLOOKUP(E1966,'FILIAIS PETZ'!A:E,5,0)</f>
        <v>PETZ VILA MARIANA</v>
      </c>
      <c r="H1966" s="20" t="str">
        <f>VLOOKUP(E1966,'FILIAIS PETZ'!A:D,4,0)</f>
        <v>VLMA-SP</v>
      </c>
      <c r="I1966" s="46">
        <v>45370</v>
      </c>
      <c r="J1966" s="9">
        <v>874266</v>
      </c>
      <c r="K1966" s="9" t="s">
        <v>9035</v>
      </c>
      <c r="L1966" s="29" t="s">
        <v>10124</v>
      </c>
      <c r="M1966" s="46">
        <v>45371</v>
      </c>
      <c r="N1966" s="46">
        <v>45399</v>
      </c>
      <c r="O1966" s="46">
        <v>45376</v>
      </c>
      <c r="P1966" s="9" t="s">
        <v>4990</v>
      </c>
      <c r="Q1966" s="9">
        <v>3</v>
      </c>
      <c r="R1966" s="9">
        <v>1</v>
      </c>
      <c r="S1966" s="9">
        <v>8</v>
      </c>
      <c r="T1966" s="9" t="s">
        <v>32</v>
      </c>
      <c r="U1966" s="9">
        <v>11002</v>
      </c>
      <c r="V1966" s="9">
        <v>11002</v>
      </c>
      <c r="W1966" s="9" t="s">
        <v>5019</v>
      </c>
      <c r="X1966" s="9" t="s">
        <v>4985</v>
      </c>
      <c r="Y1966" s="9" t="s">
        <v>4997</v>
      </c>
      <c r="Z1966" s="9" t="s">
        <v>4993</v>
      </c>
      <c r="AA1966" s="9" t="s">
        <v>4989</v>
      </c>
      <c r="AB1966" s="9" t="s">
        <v>12941</v>
      </c>
      <c r="AC1966" s="9" t="s">
        <v>5006</v>
      </c>
      <c r="AD1966" s="9"/>
      <c r="AE1966" s="20" t="str">
        <f>VLOOKUP(E1966,'FILIAIS PETZ'!A:Q,17,0)</f>
        <v>SP2</v>
      </c>
      <c r="AF1966" s="20" t="str">
        <f>VLOOKUP(E1966,'FILIAIS PETZ'!A:Q,3,0)</f>
        <v>FELICIO</v>
      </c>
      <c r="AG1966" s="20" t="str">
        <f>VLOOKUP(E1966,'FILIAIS PETZ'!A:Q,2,0)</f>
        <v>R3</v>
      </c>
      <c r="AH1966" s="75">
        <v>380</v>
      </c>
      <c r="AI1966" s="16" t="s">
        <v>10125</v>
      </c>
      <c r="AJ1966" s="43">
        <f>VLOOKUP(E1966,'FILIAIS PETZ'!$A$2:$K$2000,11,0)</f>
        <v>18328118014835</v>
      </c>
      <c r="AK1966" s="44">
        <v>18328118014835</v>
      </c>
    </row>
    <row r="1967" spans="1:37" s="14" customFormat="1" ht="15" customHeight="1" thickBot="1" x14ac:dyDescent="0.25">
      <c r="A1967" s="9">
        <v>874267</v>
      </c>
      <c r="B1967" s="18">
        <f>VLOOKUP(C1967,FORNECEDORES!D:E,2,0)</f>
        <v>39969</v>
      </c>
      <c r="C1967" s="19" t="str">
        <f>VLOOKUP(D1967,FORNECEDORES!A:D,4,0)</f>
        <v>23.457.797/0001-56</v>
      </c>
      <c r="D1967" s="13" t="s">
        <v>2466</v>
      </c>
      <c r="E1967" s="20" t="str">
        <f t="shared" si="125"/>
        <v>04 0151</v>
      </c>
      <c r="F1967" s="28" t="s">
        <v>8979</v>
      </c>
      <c r="G1967" s="21" t="str">
        <f>VLOOKUP(E1967,'FILIAIS PETZ'!A:E,5,0)</f>
        <v>PETZ VILA MARIANA</v>
      </c>
      <c r="H1967" s="20" t="str">
        <f>VLOOKUP(E1967,'FILIAIS PETZ'!A:D,4,0)</f>
        <v>VLMA-SP</v>
      </c>
      <c r="I1967" s="46">
        <v>45370</v>
      </c>
      <c r="J1967" s="9">
        <v>874267</v>
      </c>
      <c r="K1967" s="9" t="s">
        <v>9035</v>
      </c>
      <c r="L1967" s="29" t="s">
        <v>10126</v>
      </c>
      <c r="M1967" s="46">
        <v>45371</v>
      </c>
      <c r="N1967" s="46">
        <v>45399</v>
      </c>
      <c r="O1967" s="46">
        <v>45376</v>
      </c>
      <c r="P1967" s="9" t="s">
        <v>4990</v>
      </c>
      <c r="Q1967" s="9">
        <v>3</v>
      </c>
      <c r="R1967" s="9">
        <v>1</v>
      </c>
      <c r="S1967" s="9">
        <v>8</v>
      </c>
      <c r="T1967" s="9" t="s">
        <v>32</v>
      </c>
      <c r="U1967" s="9">
        <v>11002</v>
      </c>
      <c r="V1967" s="9">
        <v>11002</v>
      </c>
      <c r="W1967" s="9" t="s">
        <v>5021</v>
      </c>
      <c r="X1967" s="9" t="s">
        <v>4985</v>
      </c>
      <c r="Y1967" s="9" t="s">
        <v>4997</v>
      </c>
      <c r="Z1967" s="9" t="s">
        <v>4993</v>
      </c>
      <c r="AA1967" s="9" t="s">
        <v>4989</v>
      </c>
      <c r="AB1967" s="9" t="s">
        <v>12941</v>
      </c>
      <c r="AC1967" s="9" t="s">
        <v>5006</v>
      </c>
      <c r="AD1967" s="9"/>
      <c r="AE1967" s="20" t="str">
        <f>VLOOKUP(E1967,'FILIAIS PETZ'!A:Q,17,0)</f>
        <v>SP2</v>
      </c>
      <c r="AF1967" s="20" t="str">
        <f>VLOOKUP(E1967,'FILIAIS PETZ'!A:Q,3,0)</f>
        <v>FELICIO</v>
      </c>
      <c r="AG1967" s="20" t="str">
        <f>VLOOKUP(E1967,'FILIAIS PETZ'!A:Q,2,0)</f>
        <v>R3</v>
      </c>
      <c r="AH1967" s="75">
        <v>280</v>
      </c>
      <c r="AI1967" s="16" t="s">
        <v>10127</v>
      </c>
      <c r="AJ1967" s="43">
        <f>VLOOKUP(E1967,'FILIAIS PETZ'!$A$2:$K$2000,11,0)</f>
        <v>18328118014835</v>
      </c>
      <c r="AK1967" s="44">
        <v>18328118014835</v>
      </c>
    </row>
    <row r="1968" spans="1:37" s="14" customFormat="1" ht="15" customHeight="1" thickBot="1" x14ac:dyDescent="0.25">
      <c r="A1968" s="9">
        <v>874269</v>
      </c>
      <c r="B1968" s="18">
        <f>VLOOKUP(C1968,FORNECEDORES!D:E,2,0)</f>
        <v>39969</v>
      </c>
      <c r="C1968" s="19" t="str">
        <f>VLOOKUP(D1968,FORNECEDORES!A:D,4,0)</f>
        <v>23.457.797/0001-56</v>
      </c>
      <c r="D1968" s="13" t="s">
        <v>2466</v>
      </c>
      <c r="E1968" s="20" t="str">
        <f t="shared" si="125"/>
        <v>04 0151</v>
      </c>
      <c r="F1968" s="28" t="s">
        <v>8979</v>
      </c>
      <c r="G1968" s="21" t="str">
        <f>VLOOKUP(E1968,'FILIAIS PETZ'!A:E,5,0)</f>
        <v>PETZ VILA MARIANA</v>
      </c>
      <c r="H1968" s="20" t="str">
        <f>VLOOKUP(E1968,'FILIAIS PETZ'!A:D,4,0)</f>
        <v>VLMA-SP</v>
      </c>
      <c r="I1968" s="46">
        <v>45370</v>
      </c>
      <c r="J1968" s="9">
        <v>874269</v>
      </c>
      <c r="K1968" s="9" t="s">
        <v>9035</v>
      </c>
      <c r="L1968" s="29" t="s">
        <v>10128</v>
      </c>
      <c r="M1968" s="46">
        <v>45371</v>
      </c>
      <c r="N1968" s="46">
        <v>45399</v>
      </c>
      <c r="O1968" s="46">
        <v>45376</v>
      </c>
      <c r="P1968" s="9" t="s">
        <v>4990</v>
      </c>
      <c r="Q1968" s="9">
        <v>3</v>
      </c>
      <c r="R1968" s="9">
        <v>1</v>
      </c>
      <c r="S1968" s="9">
        <v>8</v>
      </c>
      <c r="T1968" s="9" t="s">
        <v>32</v>
      </c>
      <c r="U1968" s="9">
        <v>11002</v>
      </c>
      <c r="V1968" s="9">
        <v>11002</v>
      </c>
      <c r="W1968" s="9" t="s">
        <v>5039</v>
      </c>
      <c r="X1968" s="9" t="s">
        <v>4985</v>
      </c>
      <c r="Y1968" s="9" t="s">
        <v>4997</v>
      </c>
      <c r="Z1968" s="9" t="s">
        <v>4993</v>
      </c>
      <c r="AA1968" s="9" t="s">
        <v>4989</v>
      </c>
      <c r="AB1968" s="9" t="s">
        <v>12941</v>
      </c>
      <c r="AC1968" s="9" t="s">
        <v>5006</v>
      </c>
      <c r="AD1968" s="9"/>
      <c r="AE1968" s="20" t="str">
        <f>VLOOKUP(E1968,'FILIAIS PETZ'!A:Q,17,0)</f>
        <v>SP2</v>
      </c>
      <c r="AF1968" s="20" t="str">
        <f>VLOOKUP(E1968,'FILIAIS PETZ'!A:Q,3,0)</f>
        <v>FELICIO</v>
      </c>
      <c r="AG1968" s="20" t="str">
        <f>VLOOKUP(E1968,'FILIAIS PETZ'!A:Q,2,0)</f>
        <v>R3</v>
      </c>
      <c r="AH1968" s="75">
        <v>300</v>
      </c>
      <c r="AI1968" s="16" t="s">
        <v>10129</v>
      </c>
      <c r="AJ1968" s="43">
        <f>VLOOKUP(E1968,'FILIAIS PETZ'!$A$2:$K$2000,11,0)</f>
        <v>18328118014835</v>
      </c>
      <c r="AK1968" s="44">
        <v>18328118014835</v>
      </c>
    </row>
    <row r="1969" spans="1:37" s="14" customFormat="1" ht="15" customHeight="1" thickBot="1" x14ac:dyDescent="0.25">
      <c r="A1969" s="9">
        <v>874270</v>
      </c>
      <c r="B1969" s="18">
        <f>VLOOKUP(C1969,FORNECEDORES!D:E,2,0)</f>
        <v>39969</v>
      </c>
      <c r="C1969" s="19" t="str">
        <f>VLOOKUP(D1969,FORNECEDORES!A:D,4,0)</f>
        <v>23.457.797/0001-56</v>
      </c>
      <c r="D1969" s="13" t="s">
        <v>2466</v>
      </c>
      <c r="E1969" s="20" t="str">
        <f t="shared" si="125"/>
        <v>04 0151</v>
      </c>
      <c r="F1969" s="28" t="s">
        <v>8979</v>
      </c>
      <c r="G1969" s="21" t="str">
        <f>VLOOKUP(E1969,'FILIAIS PETZ'!A:E,5,0)</f>
        <v>PETZ VILA MARIANA</v>
      </c>
      <c r="H1969" s="20" t="str">
        <f>VLOOKUP(E1969,'FILIAIS PETZ'!A:D,4,0)</f>
        <v>VLMA-SP</v>
      </c>
      <c r="I1969" s="46">
        <v>45370</v>
      </c>
      <c r="J1969" s="9">
        <v>874270</v>
      </c>
      <c r="K1969" s="9" t="s">
        <v>9035</v>
      </c>
      <c r="L1969" s="29" t="s">
        <v>10130</v>
      </c>
      <c r="M1969" s="46">
        <v>45371</v>
      </c>
      <c r="N1969" s="46">
        <v>45399</v>
      </c>
      <c r="O1969" s="46">
        <v>45376</v>
      </c>
      <c r="P1969" s="9" t="s">
        <v>4990</v>
      </c>
      <c r="Q1969" s="9">
        <v>3</v>
      </c>
      <c r="R1969" s="9">
        <v>1</v>
      </c>
      <c r="S1969" s="9">
        <v>8</v>
      </c>
      <c r="T1969" s="9" t="s">
        <v>32</v>
      </c>
      <c r="U1969" s="9">
        <v>11002</v>
      </c>
      <c r="V1969" s="9">
        <v>11002</v>
      </c>
      <c r="W1969" s="9" t="s">
        <v>5019</v>
      </c>
      <c r="X1969" s="9" t="s">
        <v>4985</v>
      </c>
      <c r="Y1969" s="9" t="s">
        <v>4997</v>
      </c>
      <c r="Z1969" s="9" t="s">
        <v>4993</v>
      </c>
      <c r="AA1969" s="9" t="s">
        <v>4989</v>
      </c>
      <c r="AB1969" s="9" t="s">
        <v>12941</v>
      </c>
      <c r="AC1969" s="9" t="s">
        <v>5006</v>
      </c>
      <c r="AD1969" s="9"/>
      <c r="AE1969" s="20" t="str">
        <f>VLOOKUP(E1969,'FILIAIS PETZ'!A:Q,17,0)</f>
        <v>SP2</v>
      </c>
      <c r="AF1969" s="20" t="str">
        <f>VLOOKUP(E1969,'FILIAIS PETZ'!A:Q,3,0)</f>
        <v>FELICIO</v>
      </c>
      <c r="AG1969" s="20" t="str">
        <f>VLOOKUP(E1969,'FILIAIS PETZ'!A:Q,2,0)</f>
        <v>R3</v>
      </c>
      <c r="AH1969" s="75">
        <v>350</v>
      </c>
      <c r="AI1969" s="16" t="s">
        <v>10131</v>
      </c>
      <c r="AJ1969" s="43">
        <f>VLOOKUP(E1969,'FILIAIS PETZ'!$A$2:$K$2000,11,0)</f>
        <v>18328118014835</v>
      </c>
      <c r="AK1969" s="44">
        <v>18328118014835</v>
      </c>
    </row>
    <row r="1970" spans="1:37" s="14" customFormat="1" ht="15" customHeight="1" thickBot="1" x14ac:dyDescent="0.25">
      <c r="A1970" s="9" t="str">
        <f t="shared" ref="A1970:A1975" si="126">J1970</f>
        <v>PREVENTIVA</v>
      </c>
      <c r="B1970" s="18">
        <f>VLOOKUP(C1970,FORNECEDORES!D:E,2,0)</f>
        <v>741390</v>
      </c>
      <c r="C1970" s="19" t="str">
        <f>VLOOKUP(D1970,FORNECEDORES!A:D,4,0)</f>
        <v>53.327.206/0001-97</v>
      </c>
      <c r="D1970" s="13" t="s">
        <v>1785</v>
      </c>
      <c r="E1970" s="20" t="str">
        <f t="shared" si="125"/>
        <v>04 0122</v>
      </c>
      <c r="F1970" s="28" t="s">
        <v>6386</v>
      </c>
      <c r="G1970" s="21" t="str">
        <f>VLOOKUP(E1970,'FILIAIS PETZ'!A:E,5,0)</f>
        <v>PETZ JUIZ DE FORA</v>
      </c>
      <c r="H1970" s="20" t="str">
        <f>VLOOKUP(E1970,'FILIAIS PETZ'!A:D,4,0)</f>
        <v>JUZF-MG</v>
      </c>
      <c r="I1970" s="46">
        <v>45371</v>
      </c>
      <c r="J1970" s="9" t="s">
        <v>4980</v>
      </c>
      <c r="K1970" s="9" t="s">
        <v>5858</v>
      </c>
      <c r="L1970" s="29" t="s">
        <v>6387</v>
      </c>
      <c r="M1970" s="46">
        <v>45362</v>
      </c>
      <c r="N1970" s="46">
        <v>45392</v>
      </c>
      <c r="O1970" s="46">
        <v>45373</v>
      </c>
      <c r="P1970" s="29" t="s">
        <v>4998</v>
      </c>
      <c r="Q1970" s="9">
        <v>3</v>
      </c>
      <c r="R1970" s="9">
        <v>1</v>
      </c>
      <c r="S1970" s="9">
        <v>8</v>
      </c>
      <c r="T1970" s="9" t="s">
        <v>32</v>
      </c>
      <c r="U1970" s="9">
        <v>11002</v>
      </c>
      <c r="V1970" s="9">
        <v>11002</v>
      </c>
      <c r="W1970" s="9" t="s">
        <v>5019</v>
      </c>
      <c r="X1970" s="10" t="s">
        <v>4992</v>
      </c>
      <c r="Y1970" s="10" t="s">
        <v>4980</v>
      </c>
      <c r="Z1970" s="10" t="s">
        <v>4980</v>
      </c>
      <c r="AA1970" s="10" t="s">
        <v>4992</v>
      </c>
      <c r="AB1970" s="10" t="s">
        <v>5066</v>
      </c>
      <c r="AC1970" s="9" t="s">
        <v>4999</v>
      </c>
      <c r="AD1970" s="29"/>
      <c r="AE1970" s="20" t="str">
        <f>VLOOKUP(E1970,'FILIAIS PETZ'!A:Q,17,0)</f>
        <v>MG-1</v>
      </c>
      <c r="AF1970" s="20" t="str">
        <f>VLOOKUP(E1970,'FILIAIS PETZ'!A:Q,3,0)</f>
        <v>FELICIO</v>
      </c>
      <c r="AG1970" s="20" t="str">
        <f>VLOOKUP(E1970,'FILIAIS PETZ'!A:Q,2,0)</f>
        <v>R3</v>
      </c>
      <c r="AH1970" s="75">
        <v>1120</v>
      </c>
      <c r="AI1970" s="16" t="s">
        <v>6000</v>
      </c>
      <c r="AJ1970" s="43">
        <f>VLOOKUP(E1970,'FILIAIS PETZ'!$A$2:$K$2000,11,0)</f>
        <v>18328118011810</v>
      </c>
      <c r="AK1970" s="44">
        <f t="shared" ref="AK1970:AK1975" si="127">AJ1970</f>
        <v>18328118011810</v>
      </c>
    </row>
    <row r="1971" spans="1:37" s="14" customFormat="1" ht="15" customHeight="1" thickBot="1" x14ac:dyDescent="0.25">
      <c r="A1971" s="9" t="str">
        <f t="shared" si="126"/>
        <v>PREVENTIVA</v>
      </c>
      <c r="B1971" s="18">
        <f>VLOOKUP(C1971,FORNECEDORES!D:E,2,0)</f>
        <v>9057</v>
      </c>
      <c r="C1971" s="19" t="str">
        <f>VLOOKUP(D1971,FORNECEDORES!A:D,4,0)</f>
        <v>19.357.006/0001-49</v>
      </c>
      <c r="D1971" s="13" t="s">
        <v>2290</v>
      </c>
      <c r="E1971" s="20" t="str">
        <f t="shared" si="125"/>
        <v>04 0122</v>
      </c>
      <c r="F1971" s="28" t="s">
        <v>6386</v>
      </c>
      <c r="G1971" s="21" t="str">
        <f>VLOOKUP(E1971,'FILIAIS PETZ'!A:E,5,0)</f>
        <v>PETZ JUIZ DE FORA</v>
      </c>
      <c r="H1971" s="20" t="str">
        <f>VLOOKUP(E1971,'FILIAIS PETZ'!A:D,4,0)</f>
        <v>JUZF-MG</v>
      </c>
      <c r="I1971" s="46">
        <v>45371</v>
      </c>
      <c r="J1971" s="9" t="s">
        <v>4980</v>
      </c>
      <c r="K1971" s="9" t="s">
        <v>5858</v>
      </c>
      <c r="L1971" s="29" t="s">
        <v>6390</v>
      </c>
      <c r="M1971" s="46">
        <v>45363</v>
      </c>
      <c r="N1971" s="46">
        <v>45392</v>
      </c>
      <c r="O1971" s="46">
        <v>45373</v>
      </c>
      <c r="P1971" s="29" t="s">
        <v>4998</v>
      </c>
      <c r="Q1971" s="9">
        <v>3</v>
      </c>
      <c r="R1971" s="9">
        <v>1</v>
      </c>
      <c r="S1971" s="9">
        <v>8</v>
      </c>
      <c r="T1971" s="9" t="s">
        <v>32</v>
      </c>
      <c r="U1971" s="9">
        <v>11002</v>
      </c>
      <c r="V1971" s="9">
        <v>11002</v>
      </c>
      <c r="W1971" s="9" t="s">
        <v>5019</v>
      </c>
      <c r="X1971" s="10" t="s">
        <v>4985</v>
      </c>
      <c r="Y1971" s="10" t="s">
        <v>4980</v>
      </c>
      <c r="Z1971" s="10" t="s">
        <v>4980</v>
      </c>
      <c r="AA1971" s="10" t="s">
        <v>4989</v>
      </c>
      <c r="AB1971" s="10" t="s">
        <v>5066</v>
      </c>
      <c r="AC1971" s="9" t="s">
        <v>4999</v>
      </c>
      <c r="AD1971" s="29"/>
      <c r="AE1971" s="20" t="str">
        <f>VLOOKUP(E1971,'FILIAIS PETZ'!A:Q,17,0)</f>
        <v>MG-1</v>
      </c>
      <c r="AF1971" s="20" t="str">
        <f>VLOOKUP(E1971,'FILIAIS PETZ'!A:Q,3,0)</f>
        <v>FELICIO</v>
      </c>
      <c r="AG1971" s="20" t="str">
        <f>VLOOKUP(E1971,'FILIAIS PETZ'!A:Q,2,0)</f>
        <v>R3</v>
      </c>
      <c r="AH1971" s="75">
        <v>1200</v>
      </c>
      <c r="AI1971" s="16" t="s">
        <v>5999</v>
      </c>
      <c r="AJ1971" s="43">
        <f>VLOOKUP(E1971,'FILIAIS PETZ'!$A$2:$K$2000,11,0)</f>
        <v>18328118011810</v>
      </c>
      <c r="AK1971" s="44">
        <f t="shared" si="127"/>
        <v>18328118011810</v>
      </c>
    </row>
    <row r="1972" spans="1:37" s="14" customFormat="1" ht="15" customHeight="1" thickBot="1" x14ac:dyDescent="0.25">
      <c r="A1972" s="9">
        <f t="shared" si="126"/>
        <v>875343</v>
      </c>
      <c r="B1972" s="18">
        <f>VLOOKUP(C1972,FORNECEDORES!D:E,2,0)</f>
        <v>7736</v>
      </c>
      <c r="C1972" s="19" t="str">
        <f>VLOOKUP(D1972,FORNECEDORES!A:D,4,0)</f>
        <v>27.385.816/0001-37</v>
      </c>
      <c r="D1972" s="13" t="s">
        <v>2591</v>
      </c>
      <c r="E1972" s="20" t="str">
        <f t="shared" si="125"/>
        <v>04 0142</v>
      </c>
      <c r="F1972" s="28" t="s">
        <v>4931</v>
      </c>
      <c r="G1972" s="21" t="str">
        <f>VLOOKUP(E1972,'FILIAIS PETZ'!A:E,5,0)</f>
        <v>PETZ MIGUEL SUTIL</v>
      </c>
      <c r="H1972" s="20" t="str">
        <f>VLOOKUP(E1972,'FILIAIS PETZ'!A:D,4,0)</f>
        <v>MGST-MT</v>
      </c>
      <c r="I1972" s="46">
        <v>45371</v>
      </c>
      <c r="J1972" s="9">
        <v>875343</v>
      </c>
      <c r="K1972" s="9" t="s">
        <v>5858</v>
      </c>
      <c r="L1972" s="29" t="s">
        <v>6683</v>
      </c>
      <c r="M1972" s="46">
        <v>45385</v>
      </c>
      <c r="N1972" s="46">
        <v>45413</v>
      </c>
      <c r="O1972" s="46">
        <v>45392</v>
      </c>
      <c r="P1972" s="29" t="s">
        <v>4982</v>
      </c>
      <c r="Q1972" s="9">
        <v>3</v>
      </c>
      <c r="R1972" s="9">
        <v>1</v>
      </c>
      <c r="S1972" s="9">
        <v>8</v>
      </c>
      <c r="T1972" s="9" t="s">
        <v>32</v>
      </c>
      <c r="U1972" s="9">
        <v>11002</v>
      </c>
      <c r="V1972" s="9">
        <v>10602</v>
      </c>
      <c r="W1972" s="9" t="s">
        <v>5019</v>
      </c>
      <c r="X1972" s="9" t="s">
        <v>4985</v>
      </c>
      <c r="Y1972" s="10" t="s">
        <v>4993</v>
      </c>
      <c r="Z1972" s="10" t="s">
        <v>4993</v>
      </c>
      <c r="AA1972" s="10" t="s">
        <v>4989</v>
      </c>
      <c r="AB1972" s="10" t="s">
        <v>12941</v>
      </c>
      <c r="AC1972" s="9" t="s">
        <v>4988</v>
      </c>
      <c r="AD1972" s="29" t="s">
        <v>4989</v>
      </c>
      <c r="AE1972" s="20" t="str">
        <f>VLOOKUP(E1972,'FILIAIS PETZ'!A:Q,17,0)</f>
        <v>CO-3</v>
      </c>
      <c r="AF1972" s="20" t="str">
        <f>VLOOKUP(E1972,'FILIAIS PETZ'!A:Q,3,0)</f>
        <v>FELICIO</v>
      </c>
      <c r="AG1972" s="20" t="str">
        <f>VLOOKUP(E1972,'FILIAIS PETZ'!A:Q,2,0)</f>
        <v>R3</v>
      </c>
      <c r="AH1972" s="75">
        <v>7500</v>
      </c>
      <c r="AI1972" s="16" t="s">
        <v>6456</v>
      </c>
      <c r="AJ1972" s="43">
        <f>VLOOKUP(E1972,'FILIAIS PETZ'!$A$2:$K$2000,11,0)</f>
        <v>18328118013430</v>
      </c>
      <c r="AK1972" s="44">
        <f t="shared" si="127"/>
        <v>18328118013430</v>
      </c>
    </row>
    <row r="1973" spans="1:37" s="14" customFormat="1" ht="15" customHeight="1" thickBot="1" x14ac:dyDescent="0.25">
      <c r="A1973" s="9">
        <f t="shared" si="126"/>
        <v>875346</v>
      </c>
      <c r="B1973" s="18">
        <f>VLOOKUP(C1973,FORNECEDORES!D:E,2,0)</f>
        <v>7736</v>
      </c>
      <c r="C1973" s="19" t="str">
        <f>VLOOKUP(D1973,FORNECEDORES!A:D,4,0)</f>
        <v>27.385.816/0001-37</v>
      </c>
      <c r="D1973" s="13" t="s">
        <v>2591</v>
      </c>
      <c r="E1973" s="20" t="str">
        <f t="shared" si="125"/>
        <v>04 0144</v>
      </c>
      <c r="F1973" s="28" t="s">
        <v>4938</v>
      </c>
      <c r="G1973" s="21" t="str">
        <f>VLOOKUP(E1973,'FILIAIS PETZ'!A:E,5,0)</f>
        <v>PETZ FERNANDO CORREA</v>
      </c>
      <c r="H1973" s="20" t="str">
        <f>VLOOKUP(E1973,'FILIAIS PETZ'!A:D,4,0)</f>
        <v>FCOR-MT</v>
      </c>
      <c r="I1973" s="46">
        <v>45371</v>
      </c>
      <c r="J1973" s="9">
        <v>875346</v>
      </c>
      <c r="K1973" s="9" t="s">
        <v>5858</v>
      </c>
      <c r="L1973" s="29" t="s">
        <v>6682</v>
      </c>
      <c r="M1973" s="46">
        <v>45385</v>
      </c>
      <c r="N1973" s="46">
        <v>45413</v>
      </c>
      <c r="O1973" s="46">
        <v>45392</v>
      </c>
      <c r="P1973" s="29" t="s">
        <v>4982</v>
      </c>
      <c r="Q1973" s="9">
        <v>3</v>
      </c>
      <c r="R1973" s="9">
        <v>1</v>
      </c>
      <c r="S1973" s="9">
        <v>8</v>
      </c>
      <c r="T1973" s="9" t="s">
        <v>32</v>
      </c>
      <c r="U1973" s="9">
        <v>11002</v>
      </c>
      <c r="V1973" s="9">
        <v>10602</v>
      </c>
      <c r="W1973" s="9" t="s">
        <v>5019</v>
      </c>
      <c r="X1973" s="9" t="s">
        <v>4985</v>
      </c>
      <c r="Y1973" s="10" t="s">
        <v>4993</v>
      </c>
      <c r="Z1973" s="10" t="s">
        <v>4993</v>
      </c>
      <c r="AA1973" s="10" t="s">
        <v>4989</v>
      </c>
      <c r="AB1973" s="10" t="s">
        <v>12941</v>
      </c>
      <c r="AC1973" s="9" t="s">
        <v>4988</v>
      </c>
      <c r="AD1973" s="29" t="s">
        <v>4989</v>
      </c>
      <c r="AE1973" s="20" t="str">
        <f>VLOOKUP(E1973,'FILIAIS PETZ'!A:Q,17,0)</f>
        <v>CO-3</v>
      </c>
      <c r="AF1973" s="20" t="str">
        <f>VLOOKUP(E1973,'FILIAIS PETZ'!A:Q,3,0)</f>
        <v>FELICIO</v>
      </c>
      <c r="AG1973" s="20" t="str">
        <f>VLOOKUP(E1973,'FILIAIS PETZ'!A:Q,2,0)</f>
        <v>R3</v>
      </c>
      <c r="AH1973" s="75">
        <v>5150</v>
      </c>
      <c r="AI1973" s="16" t="s">
        <v>6456</v>
      </c>
      <c r="AJ1973" s="43">
        <f>VLOOKUP(E1973,'FILIAIS PETZ'!$A$2:$K$2000,11,0)</f>
        <v>18328118014169</v>
      </c>
      <c r="AK1973" s="44">
        <f t="shared" si="127"/>
        <v>18328118014169</v>
      </c>
    </row>
    <row r="1974" spans="1:37" s="14" customFormat="1" ht="15" customHeight="1" thickBot="1" x14ac:dyDescent="0.25">
      <c r="A1974" s="9">
        <f t="shared" si="126"/>
        <v>875349</v>
      </c>
      <c r="B1974" s="18">
        <f>VLOOKUP(C1974,FORNECEDORES!D:E,2,0)</f>
        <v>7736</v>
      </c>
      <c r="C1974" s="19" t="str">
        <f>VLOOKUP(D1974,FORNECEDORES!A:D,4,0)</f>
        <v>27.385.816/0001-37</v>
      </c>
      <c r="D1974" s="13" t="s">
        <v>2591</v>
      </c>
      <c r="E1974" s="20" t="str">
        <f t="shared" si="125"/>
        <v>04 0073</v>
      </c>
      <c r="F1974" s="28" t="s">
        <v>4953</v>
      </c>
      <c r="G1974" s="21" t="str">
        <f>VLOOKUP(E1974,'FILIAIS PETZ'!A:E,5,0)</f>
        <v>PETZ CAMPO GRANDE</v>
      </c>
      <c r="H1974" s="20" t="str">
        <f>VLOOKUP(E1974,'FILIAIS PETZ'!A:D,4,0)</f>
        <v>CGDE-MS</v>
      </c>
      <c r="I1974" s="46">
        <v>45371</v>
      </c>
      <c r="J1974" s="9">
        <v>875349</v>
      </c>
      <c r="K1974" s="9" t="s">
        <v>5858</v>
      </c>
      <c r="L1974" s="29" t="s">
        <v>6681</v>
      </c>
      <c r="M1974" s="46">
        <v>45385</v>
      </c>
      <c r="N1974" s="46">
        <v>45413</v>
      </c>
      <c r="O1974" s="46">
        <v>45392</v>
      </c>
      <c r="P1974" s="29" t="s">
        <v>4982</v>
      </c>
      <c r="Q1974" s="9">
        <v>3</v>
      </c>
      <c r="R1974" s="9">
        <v>1</v>
      </c>
      <c r="S1974" s="9">
        <v>8</v>
      </c>
      <c r="T1974" s="9" t="s">
        <v>32</v>
      </c>
      <c r="U1974" s="9">
        <v>11002</v>
      </c>
      <c r="V1974" s="9">
        <v>10602</v>
      </c>
      <c r="W1974" s="9" t="s">
        <v>5019</v>
      </c>
      <c r="X1974" s="9" t="s">
        <v>4985</v>
      </c>
      <c r="Y1974" s="10" t="s">
        <v>4993</v>
      </c>
      <c r="Z1974" s="10" t="s">
        <v>4993</v>
      </c>
      <c r="AA1974" s="10" t="s">
        <v>4989</v>
      </c>
      <c r="AB1974" s="10" t="s">
        <v>12941</v>
      </c>
      <c r="AC1974" s="9" t="s">
        <v>4988</v>
      </c>
      <c r="AD1974" s="29" t="s">
        <v>4989</v>
      </c>
      <c r="AE1974" s="20" t="str">
        <f>VLOOKUP(E1974,'FILIAIS PETZ'!A:Q,17,0)</f>
        <v>CO-1</v>
      </c>
      <c r="AF1974" s="20" t="str">
        <f>VLOOKUP(E1974,'FILIAIS PETZ'!A:Q,3,0)</f>
        <v>FELICIO</v>
      </c>
      <c r="AG1974" s="20" t="str">
        <f>VLOOKUP(E1974,'FILIAIS PETZ'!A:Q,2,0)</f>
        <v>R3</v>
      </c>
      <c r="AH1974" s="75">
        <v>3950</v>
      </c>
      <c r="AI1974" s="16" t="s">
        <v>6456</v>
      </c>
      <c r="AJ1974" s="43">
        <f>VLOOKUP(E1974,'FILIAIS PETZ'!$A$2:$K$2000,11,0)</f>
        <v>18328118007383</v>
      </c>
      <c r="AK1974" s="44">
        <f t="shared" si="127"/>
        <v>18328118007383</v>
      </c>
    </row>
    <row r="1975" spans="1:37" s="14" customFormat="1" ht="15" customHeight="1" thickBot="1" x14ac:dyDescent="0.25">
      <c r="A1975" s="9">
        <f t="shared" si="126"/>
        <v>883357</v>
      </c>
      <c r="B1975" s="18">
        <f>VLOOKUP(C1975,FORNECEDORES!D:E,2,0)</f>
        <v>741390</v>
      </c>
      <c r="C1975" s="19" t="str">
        <f>VLOOKUP(D1975,FORNECEDORES!A:D,4,0)</f>
        <v>53.327.206/0001-97</v>
      </c>
      <c r="D1975" s="13" t="s">
        <v>1785</v>
      </c>
      <c r="E1975" s="20" t="str">
        <f t="shared" si="125"/>
        <v>04 0237</v>
      </c>
      <c r="F1975" s="28" t="s">
        <v>6532</v>
      </c>
      <c r="G1975" s="21" t="str">
        <f>VLOOKUP(E1975,'FILIAIS PETZ'!A:E,5,0)</f>
        <v>PETZ INDEPENDENCIA SHOPPING</v>
      </c>
      <c r="H1975" s="20" t="str">
        <f>VLOOKUP(E1975,'FILIAIS PETZ'!A:D,4,0)</f>
        <v>SIND-MG</v>
      </c>
      <c r="I1975" s="46">
        <v>45371</v>
      </c>
      <c r="J1975" s="9">
        <v>883357</v>
      </c>
      <c r="K1975" s="9"/>
      <c r="L1975" s="29"/>
      <c r="M1975" s="46"/>
      <c r="N1975" s="46"/>
      <c r="O1975" s="46"/>
      <c r="P1975" s="29" t="s">
        <v>4990</v>
      </c>
      <c r="Q1975" s="9">
        <v>3</v>
      </c>
      <c r="R1975" s="9">
        <v>1</v>
      </c>
      <c r="S1975" s="9">
        <v>8</v>
      </c>
      <c r="T1975" s="9" t="s">
        <v>32</v>
      </c>
      <c r="U1975" s="9">
        <v>11002</v>
      </c>
      <c r="V1975" s="9">
        <v>11002</v>
      </c>
      <c r="W1975" s="9" t="s">
        <v>6157</v>
      </c>
      <c r="X1975" s="9" t="s">
        <v>4992</v>
      </c>
      <c r="Y1975" s="10" t="s">
        <v>4980</v>
      </c>
      <c r="Z1975" s="10" t="s">
        <v>4980</v>
      </c>
      <c r="AA1975" s="10" t="s">
        <v>4992</v>
      </c>
      <c r="AB1975" s="10" t="s">
        <v>5066</v>
      </c>
      <c r="AC1975" s="9" t="s">
        <v>5006</v>
      </c>
      <c r="AD1975" s="29"/>
      <c r="AE1975" s="20" t="str">
        <f>VLOOKUP(E1975,'FILIAIS PETZ'!A:Q,17,0)</f>
        <v>MG-1</v>
      </c>
      <c r="AF1975" s="20" t="str">
        <f>VLOOKUP(E1975,'FILIAIS PETZ'!A:Q,3,0)</f>
        <v>FELICIO</v>
      </c>
      <c r="AG1975" s="20" t="str">
        <f>VLOOKUP(E1975,'FILIAIS PETZ'!A:Q,2,0)</f>
        <v>R3</v>
      </c>
      <c r="AH1975" s="75">
        <v>950</v>
      </c>
      <c r="AI1975" s="16" t="s">
        <v>6513</v>
      </c>
      <c r="AJ1975" s="43">
        <f>VLOOKUP(E1975,'FILIAIS PETZ'!$A$2:$K$2000,11,0)</f>
        <v>18328118022501</v>
      </c>
      <c r="AK1975" s="44">
        <f t="shared" si="127"/>
        <v>18328118022501</v>
      </c>
    </row>
    <row r="1976" spans="1:37" s="14" customFormat="1" ht="15" customHeight="1" thickBot="1" x14ac:dyDescent="0.25">
      <c r="A1976" s="9">
        <v>874519</v>
      </c>
      <c r="B1976" s="18">
        <f>VLOOKUP(C1976,FORNECEDORES!D:E,2,0)</f>
        <v>39969</v>
      </c>
      <c r="C1976" s="19" t="str">
        <f>VLOOKUP(D1976,FORNECEDORES!A:D,4,0)</f>
        <v>23.457.797/0001-56</v>
      </c>
      <c r="D1976" s="13" t="s">
        <v>2466</v>
      </c>
      <c r="E1976" s="20" t="str">
        <f t="shared" si="125"/>
        <v>04 0263</v>
      </c>
      <c r="F1976" s="28" t="s">
        <v>8628</v>
      </c>
      <c r="G1976" s="21" t="str">
        <f>VLOOKUP(E1976,'FILIAIS PETZ'!A:E,5,0)</f>
        <v>PETZ PÃO DE AÇUCAR JABAQUARA</v>
      </c>
      <c r="H1976" s="20" t="str">
        <f>VLOOKUP(E1976,'FILIAIS PETZ'!A:D,4,0)</f>
        <v>JABQ-SP</v>
      </c>
      <c r="I1976" s="46">
        <v>45371</v>
      </c>
      <c r="J1976" s="9">
        <v>874519</v>
      </c>
      <c r="K1976" s="9" t="s">
        <v>9035</v>
      </c>
      <c r="L1976" s="29" t="s">
        <v>10132</v>
      </c>
      <c r="M1976" s="46">
        <v>45371</v>
      </c>
      <c r="N1976" s="46">
        <v>45399</v>
      </c>
      <c r="O1976" s="46">
        <v>45376</v>
      </c>
      <c r="P1976" s="9" t="s">
        <v>4990</v>
      </c>
      <c r="Q1976" s="9">
        <v>3</v>
      </c>
      <c r="R1976" s="9">
        <v>1</v>
      </c>
      <c r="S1976" s="9">
        <v>8</v>
      </c>
      <c r="T1976" s="9" t="s">
        <v>32</v>
      </c>
      <c r="U1976" s="9">
        <v>11002</v>
      </c>
      <c r="V1976" s="9">
        <v>11002</v>
      </c>
      <c r="W1976" s="9" t="s">
        <v>5019</v>
      </c>
      <c r="X1976" s="9" t="s">
        <v>4985</v>
      </c>
      <c r="Y1976" s="9" t="s">
        <v>4997</v>
      </c>
      <c r="Z1976" s="9" t="s">
        <v>4993</v>
      </c>
      <c r="AA1976" s="9" t="s">
        <v>4989</v>
      </c>
      <c r="AB1976" s="9" t="s">
        <v>12941</v>
      </c>
      <c r="AC1976" s="9" t="s">
        <v>5006</v>
      </c>
      <c r="AD1976" s="9"/>
      <c r="AE1976" s="20" t="str">
        <f>VLOOKUP(E1976,'FILIAIS PETZ'!A:Q,17,0)</f>
        <v>SP3</v>
      </c>
      <c r="AF1976" s="20" t="str">
        <f>VLOOKUP(E1976,'FILIAIS PETZ'!A:Q,3,0)</f>
        <v>FELICIO</v>
      </c>
      <c r="AG1976" s="20" t="str">
        <f>VLOOKUP(E1976,'FILIAIS PETZ'!A:Q,2,0)</f>
        <v>R3</v>
      </c>
      <c r="AH1976" s="75">
        <v>700</v>
      </c>
      <c r="AI1976" s="16" t="s">
        <v>10133</v>
      </c>
      <c r="AJ1976" s="43" t="str">
        <f>VLOOKUP(E1976,'FILIAIS PETZ'!$A$2:$K$2000,11,0)</f>
        <v>18.328.118/0258-70</v>
      </c>
      <c r="AK1976" s="44" t="s">
        <v>9134</v>
      </c>
    </row>
    <row r="1977" spans="1:37" s="14" customFormat="1" ht="15" customHeight="1" thickBot="1" x14ac:dyDescent="0.25">
      <c r="A1977" s="9">
        <v>874507</v>
      </c>
      <c r="B1977" s="18">
        <f>VLOOKUP(C1977,FORNECEDORES!D:E,2,0)</f>
        <v>39969</v>
      </c>
      <c r="C1977" s="19" t="str">
        <f>VLOOKUP(D1977,FORNECEDORES!A:D,4,0)</f>
        <v>23.457.797/0001-56</v>
      </c>
      <c r="D1977" s="13" t="s">
        <v>2466</v>
      </c>
      <c r="E1977" s="20" t="str">
        <f t="shared" si="125"/>
        <v>04 0125</v>
      </c>
      <c r="F1977" s="28" t="s">
        <v>8981</v>
      </c>
      <c r="G1977" s="21" t="str">
        <f>VLOOKUP(E1977,'FILIAIS PETZ'!A:E,5,0)</f>
        <v>PETZ CERRO CORA</v>
      </c>
      <c r="H1977" s="20" t="str">
        <f>VLOOKUP(E1977,'FILIAIS PETZ'!A:D,4,0)</f>
        <v>CORA-SP</v>
      </c>
      <c r="I1977" s="46">
        <v>45371</v>
      </c>
      <c r="J1977" s="9">
        <v>874507</v>
      </c>
      <c r="K1977" s="9" t="s">
        <v>9035</v>
      </c>
      <c r="L1977" s="29" t="s">
        <v>10134</v>
      </c>
      <c r="M1977" s="46">
        <v>45371</v>
      </c>
      <c r="N1977" s="46">
        <v>45399</v>
      </c>
      <c r="O1977" s="46">
        <v>45376</v>
      </c>
      <c r="P1977" s="9" t="s">
        <v>4990</v>
      </c>
      <c r="Q1977" s="9">
        <v>3</v>
      </c>
      <c r="R1977" s="9">
        <v>1</v>
      </c>
      <c r="S1977" s="9">
        <v>8</v>
      </c>
      <c r="T1977" s="9" t="s">
        <v>32</v>
      </c>
      <c r="U1977" s="9">
        <v>11002</v>
      </c>
      <c r="V1977" s="9">
        <v>11002</v>
      </c>
      <c r="W1977" s="9" t="s">
        <v>5021</v>
      </c>
      <c r="X1977" s="9" t="s">
        <v>4985</v>
      </c>
      <c r="Y1977" s="9" t="s">
        <v>4997</v>
      </c>
      <c r="Z1977" s="9" t="s">
        <v>4993</v>
      </c>
      <c r="AA1977" s="9" t="s">
        <v>4989</v>
      </c>
      <c r="AB1977" s="9" t="s">
        <v>12941</v>
      </c>
      <c r="AC1977" s="9" t="s">
        <v>5006</v>
      </c>
      <c r="AD1977" s="9"/>
      <c r="AE1977" s="20" t="str">
        <f>VLOOKUP(E1977,'FILIAIS PETZ'!A:Q,17,0)</f>
        <v>SP7</v>
      </c>
      <c r="AF1977" s="20" t="str">
        <f>VLOOKUP(E1977,'FILIAIS PETZ'!A:Q,3,0)</f>
        <v>FELICIO</v>
      </c>
      <c r="AG1977" s="20" t="str">
        <f>VLOOKUP(E1977,'FILIAIS PETZ'!A:Q,2,0)</f>
        <v>R3</v>
      </c>
      <c r="AH1977" s="75">
        <v>200</v>
      </c>
      <c r="AI1977" s="16" t="s">
        <v>10135</v>
      </c>
      <c r="AJ1977" s="43">
        <f>VLOOKUP(E1977,'FILIAIS PETZ'!$A$2:$K$2000,11,0)</f>
        <v>18328118013600</v>
      </c>
      <c r="AK1977" s="44">
        <v>18328118013600</v>
      </c>
    </row>
    <row r="1978" spans="1:37" s="14" customFormat="1" ht="15" customHeight="1" thickBot="1" x14ac:dyDescent="0.25">
      <c r="A1978" s="9">
        <v>874509</v>
      </c>
      <c r="B1978" s="18">
        <f>VLOOKUP(C1978,FORNECEDORES!D:E,2,0)</f>
        <v>39969</v>
      </c>
      <c r="C1978" s="19" t="str">
        <f>VLOOKUP(D1978,FORNECEDORES!A:D,4,0)</f>
        <v>23.457.797/0001-56</v>
      </c>
      <c r="D1978" s="13" t="s">
        <v>2466</v>
      </c>
      <c r="E1978" s="20" t="str">
        <f t="shared" si="125"/>
        <v>04 0046</v>
      </c>
      <c r="F1978" s="28" t="s">
        <v>8978</v>
      </c>
      <c r="G1978" s="21" t="str">
        <f>VLOOKUP(E1978,'FILIAIS PETZ'!A:E,5,0)</f>
        <v>PETZ CIDADE JARDIM</v>
      </c>
      <c r="H1978" s="20" t="str">
        <f>VLOOKUP(E1978,'FILIAIS PETZ'!A:D,4,0)</f>
        <v>CDJD-SP</v>
      </c>
      <c r="I1978" s="46">
        <v>45371</v>
      </c>
      <c r="J1978" s="9">
        <v>874509</v>
      </c>
      <c r="K1978" s="9" t="s">
        <v>9035</v>
      </c>
      <c r="L1978" s="29" t="s">
        <v>10136</v>
      </c>
      <c r="M1978" s="46">
        <v>45371</v>
      </c>
      <c r="N1978" s="46">
        <v>45399</v>
      </c>
      <c r="O1978" s="46">
        <v>45376</v>
      </c>
      <c r="P1978" s="9" t="s">
        <v>4990</v>
      </c>
      <c r="Q1978" s="9">
        <v>3</v>
      </c>
      <c r="R1978" s="9">
        <v>1</v>
      </c>
      <c r="S1978" s="9">
        <v>8</v>
      </c>
      <c r="T1978" s="9" t="s">
        <v>32</v>
      </c>
      <c r="U1978" s="9">
        <v>11002</v>
      </c>
      <c r="V1978" s="9">
        <v>11002</v>
      </c>
      <c r="W1978" s="9" t="s">
        <v>5024</v>
      </c>
      <c r="X1978" s="9" t="s">
        <v>4985</v>
      </c>
      <c r="Y1978" s="9" t="s">
        <v>4997</v>
      </c>
      <c r="Z1978" s="9" t="s">
        <v>4993</v>
      </c>
      <c r="AA1978" s="9" t="s">
        <v>4989</v>
      </c>
      <c r="AB1978" s="9" t="s">
        <v>12941</v>
      </c>
      <c r="AC1978" s="9" t="s">
        <v>5006</v>
      </c>
      <c r="AD1978" s="9"/>
      <c r="AE1978" s="20" t="str">
        <f>VLOOKUP(E1978,'FILIAIS PETZ'!A:Q,17,0)</f>
        <v>SP2</v>
      </c>
      <c r="AF1978" s="20" t="str">
        <f>VLOOKUP(E1978,'FILIAIS PETZ'!A:Q,3,0)</f>
        <v>FELICIO</v>
      </c>
      <c r="AG1978" s="20" t="str">
        <f>VLOOKUP(E1978,'FILIAIS PETZ'!A:Q,2,0)</f>
        <v>R3</v>
      </c>
      <c r="AH1978" s="75">
        <v>450</v>
      </c>
      <c r="AI1978" s="16" t="s">
        <v>10137</v>
      </c>
      <c r="AJ1978" s="43">
        <f>VLOOKUP(E1978,'FILIAIS PETZ'!$A$2:$K$2000,11,0)</f>
        <v>18328118004520</v>
      </c>
      <c r="AK1978" s="44">
        <v>18328118004520</v>
      </c>
    </row>
    <row r="1979" spans="1:37" s="14" customFormat="1" ht="15" customHeight="1" thickBot="1" x14ac:dyDescent="0.25">
      <c r="A1979" s="9">
        <v>874501</v>
      </c>
      <c r="B1979" s="18">
        <f>VLOOKUP(C1979,FORNECEDORES!D:E,2,0)</f>
        <v>39969</v>
      </c>
      <c r="C1979" s="19" t="str">
        <f>VLOOKUP(D1979,FORNECEDORES!A:D,4,0)</f>
        <v>23.457.797/0001-56</v>
      </c>
      <c r="D1979" s="13" t="s">
        <v>2466</v>
      </c>
      <c r="E1979" s="20" t="str">
        <f t="shared" si="125"/>
        <v>04 0011</v>
      </c>
      <c r="F1979" s="28" t="s">
        <v>8976</v>
      </c>
      <c r="G1979" s="21" t="str">
        <f>VLOOKUP(E1979,'FILIAIS PETZ'!A:E,5,0)</f>
        <v>PETZ AUGUSTA</v>
      </c>
      <c r="H1979" s="20" t="str">
        <f>VLOOKUP(E1979,'FILIAIS PETZ'!A:D,4,0)</f>
        <v>AUGT-SP</v>
      </c>
      <c r="I1979" s="46">
        <v>45371</v>
      </c>
      <c r="J1979" s="9">
        <v>874501</v>
      </c>
      <c r="K1979" s="9" t="s">
        <v>9035</v>
      </c>
      <c r="L1979" s="29" t="s">
        <v>10138</v>
      </c>
      <c r="M1979" s="46">
        <v>45371</v>
      </c>
      <c r="N1979" s="46">
        <v>45399</v>
      </c>
      <c r="O1979" s="46">
        <v>45376</v>
      </c>
      <c r="P1979" s="9" t="s">
        <v>4990</v>
      </c>
      <c r="Q1979" s="9">
        <v>3</v>
      </c>
      <c r="R1979" s="9">
        <v>1</v>
      </c>
      <c r="S1979" s="9">
        <v>8</v>
      </c>
      <c r="T1979" s="9" t="s">
        <v>32</v>
      </c>
      <c r="U1979" s="9">
        <v>11002</v>
      </c>
      <c r="V1979" s="9">
        <v>11002</v>
      </c>
      <c r="W1979" s="9" t="s">
        <v>5034</v>
      </c>
      <c r="X1979" s="9" t="s">
        <v>4985</v>
      </c>
      <c r="Y1979" s="9" t="s">
        <v>4997</v>
      </c>
      <c r="Z1979" s="9" t="s">
        <v>4993</v>
      </c>
      <c r="AA1979" s="9" t="s">
        <v>4989</v>
      </c>
      <c r="AB1979" s="9" t="s">
        <v>12941</v>
      </c>
      <c r="AC1979" s="9" t="s">
        <v>5006</v>
      </c>
      <c r="AD1979" s="9"/>
      <c r="AE1979" s="20" t="str">
        <f>VLOOKUP(E1979,'FILIAIS PETZ'!A:Q,17,0)</f>
        <v>SP2</v>
      </c>
      <c r="AF1979" s="20" t="str">
        <f>VLOOKUP(E1979,'FILIAIS PETZ'!A:Q,3,0)</f>
        <v>FELICIO</v>
      </c>
      <c r="AG1979" s="20" t="str">
        <f>VLOOKUP(E1979,'FILIAIS PETZ'!A:Q,2,0)</f>
        <v>R3</v>
      </c>
      <c r="AH1979" s="75">
        <v>180</v>
      </c>
      <c r="AI1979" s="16" t="s">
        <v>10139</v>
      </c>
      <c r="AJ1979" s="43">
        <f>VLOOKUP(E1979,'FILIAIS PETZ'!$A$2:$K$2000,11,0)</f>
        <v>18328118001776</v>
      </c>
      <c r="AK1979" s="44">
        <v>18328118001776</v>
      </c>
    </row>
    <row r="1980" spans="1:37" s="14" customFormat="1" ht="15" customHeight="1" thickBot="1" x14ac:dyDescent="0.25">
      <c r="A1980" s="9">
        <v>874503</v>
      </c>
      <c r="B1980" s="18">
        <f>VLOOKUP(C1980,FORNECEDORES!D:E,2,0)</f>
        <v>39969</v>
      </c>
      <c r="C1980" s="19" t="str">
        <f>VLOOKUP(D1980,FORNECEDORES!A:D,4,0)</f>
        <v>23.457.797/0001-56</v>
      </c>
      <c r="D1980" s="13" t="s">
        <v>2466</v>
      </c>
      <c r="E1980" s="20" t="str">
        <f t="shared" si="125"/>
        <v>04 0011</v>
      </c>
      <c r="F1980" s="28" t="s">
        <v>8976</v>
      </c>
      <c r="G1980" s="21" t="str">
        <f>VLOOKUP(E1980,'FILIAIS PETZ'!A:E,5,0)</f>
        <v>PETZ AUGUSTA</v>
      </c>
      <c r="H1980" s="20" t="str">
        <f>VLOOKUP(E1980,'FILIAIS PETZ'!A:D,4,0)</f>
        <v>AUGT-SP</v>
      </c>
      <c r="I1980" s="46">
        <v>45371</v>
      </c>
      <c r="J1980" s="9">
        <v>874503</v>
      </c>
      <c r="K1980" s="9" t="s">
        <v>9035</v>
      </c>
      <c r="L1980" s="29" t="s">
        <v>10140</v>
      </c>
      <c r="M1980" s="46">
        <v>45371</v>
      </c>
      <c r="N1980" s="46">
        <v>45399</v>
      </c>
      <c r="O1980" s="46">
        <v>45376</v>
      </c>
      <c r="P1980" s="9" t="s">
        <v>4990</v>
      </c>
      <c r="Q1980" s="9">
        <v>3</v>
      </c>
      <c r="R1980" s="9">
        <v>1</v>
      </c>
      <c r="S1980" s="9">
        <v>8</v>
      </c>
      <c r="T1980" s="9" t="s">
        <v>32</v>
      </c>
      <c r="U1980" s="9">
        <v>11002</v>
      </c>
      <c r="V1980" s="9">
        <v>11002</v>
      </c>
      <c r="W1980" s="9" t="s">
        <v>5034</v>
      </c>
      <c r="X1980" s="9" t="s">
        <v>4985</v>
      </c>
      <c r="Y1980" s="9" t="s">
        <v>4997</v>
      </c>
      <c r="Z1980" s="9" t="s">
        <v>4993</v>
      </c>
      <c r="AA1980" s="9" t="s">
        <v>4989</v>
      </c>
      <c r="AB1980" s="9" t="s">
        <v>12941</v>
      </c>
      <c r="AC1980" s="9" t="s">
        <v>5006</v>
      </c>
      <c r="AD1980" s="9"/>
      <c r="AE1980" s="20" t="str">
        <f>VLOOKUP(E1980,'FILIAIS PETZ'!A:Q,17,0)</f>
        <v>SP2</v>
      </c>
      <c r="AF1980" s="20" t="str">
        <f>VLOOKUP(E1980,'FILIAIS PETZ'!A:Q,3,0)</f>
        <v>FELICIO</v>
      </c>
      <c r="AG1980" s="20" t="str">
        <f>VLOOKUP(E1980,'FILIAIS PETZ'!A:Q,2,0)</f>
        <v>R3</v>
      </c>
      <c r="AH1980" s="75">
        <v>280</v>
      </c>
      <c r="AI1980" s="16" t="s">
        <v>10141</v>
      </c>
      <c r="AJ1980" s="43">
        <f>VLOOKUP(E1980,'FILIAIS PETZ'!$A$2:$K$2000,11,0)</f>
        <v>18328118001776</v>
      </c>
      <c r="AK1980" s="44">
        <v>18328118001776</v>
      </c>
    </row>
    <row r="1981" spans="1:37" s="14" customFormat="1" ht="15" customHeight="1" thickBot="1" x14ac:dyDescent="0.25">
      <c r="A1981" s="9">
        <v>874504</v>
      </c>
      <c r="B1981" s="18">
        <f>VLOOKUP(C1981,FORNECEDORES!D:E,2,0)</f>
        <v>39969</v>
      </c>
      <c r="C1981" s="19" t="str">
        <f>VLOOKUP(D1981,FORNECEDORES!A:D,4,0)</f>
        <v>23.457.797/0001-56</v>
      </c>
      <c r="D1981" s="13" t="s">
        <v>2466</v>
      </c>
      <c r="E1981" s="20" t="str">
        <f t="shared" si="125"/>
        <v>04 0011</v>
      </c>
      <c r="F1981" s="28" t="s">
        <v>8976</v>
      </c>
      <c r="G1981" s="21" t="str">
        <f>VLOOKUP(E1981,'FILIAIS PETZ'!A:E,5,0)</f>
        <v>PETZ AUGUSTA</v>
      </c>
      <c r="H1981" s="20" t="str">
        <f>VLOOKUP(E1981,'FILIAIS PETZ'!A:D,4,0)</f>
        <v>AUGT-SP</v>
      </c>
      <c r="I1981" s="46">
        <v>45371</v>
      </c>
      <c r="J1981" s="9">
        <v>874504</v>
      </c>
      <c r="K1981" s="9" t="s">
        <v>9035</v>
      </c>
      <c r="L1981" s="29" t="s">
        <v>10142</v>
      </c>
      <c r="M1981" s="46">
        <v>45371</v>
      </c>
      <c r="N1981" s="46">
        <v>45399</v>
      </c>
      <c r="O1981" s="46">
        <v>45376</v>
      </c>
      <c r="P1981" s="9" t="s">
        <v>4990</v>
      </c>
      <c r="Q1981" s="9">
        <v>3</v>
      </c>
      <c r="R1981" s="9">
        <v>1</v>
      </c>
      <c r="S1981" s="9">
        <v>8</v>
      </c>
      <c r="T1981" s="9" t="s">
        <v>32</v>
      </c>
      <c r="U1981" s="9">
        <v>11002</v>
      </c>
      <c r="V1981" s="9">
        <v>11002</v>
      </c>
      <c r="W1981" s="9" t="s">
        <v>5019</v>
      </c>
      <c r="X1981" s="9" t="s">
        <v>4985</v>
      </c>
      <c r="Y1981" s="9" t="s">
        <v>4997</v>
      </c>
      <c r="Z1981" s="9" t="s">
        <v>4993</v>
      </c>
      <c r="AA1981" s="9" t="s">
        <v>4989</v>
      </c>
      <c r="AB1981" s="9" t="s">
        <v>12941</v>
      </c>
      <c r="AC1981" s="9" t="s">
        <v>5006</v>
      </c>
      <c r="AD1981" s="9"/>
      <c r="AE1981" s="20" t="str">
        <f>VLOOKUP(E1981,'FILIAIS PETZ'!A:Q,17,0)</f>
        <v>SP2</v>
      </c>
      <c r="AF1981" s="20" t="str">
        <f>VLOOKUP(E1981,'FILIAIS PETZ'!A:Q,3,0)</f>
        <v>FELICIO</v>
      </c>
      <c r="AG1981" s="20" t="str">
        <f>VLOOKUP(E1981,'FILIAIS PETZ'!A:Q,2,0)</f>
        <v>R3</v>
      </c>
      <c r="AH1981" s="75">
        <v>100</v>
      </c>
      <c r="AI1981" s="16" t="s">
        <v>10143</v>
      </c>
      <c r="AJ1981" s="43">
        <f>VLOOKUP(E1981,'FILIAIS PETZ'!$A$2:$K$2000,11,0)</f>
        <v>18328118001776</v>
      </c>
      <c r="AK1981" s="44">
        <v>18328118001776</v>
      </c>
    </row>
    <row r="1982" spans="1:37" s="14" customFormat="1" ht="15" customHeight="1" thickBot="1" x14ac:dyDescent="0.25">
      <c r="A1982" s="9">
        <v>874511</v>
      </c>
      <c r="B1982" s="18">
        <f>VLOOKUP(C1982,FORNECEDORES!D:E,2,0)</f>
        <v>39969</v>
      </c>
      <c r="C1982" s="19" t="str">
        <f>VLOOKUP(D1982,FORNECEDORES!A:D,4,0)</f>
        <v>23.457.797/0001-56</v>
      </c>
      <c r="D1982" s="13" t="s">
        <v>2466</v>
      </c>
      <c r="E1982" s="20" t="str">
        <f t="shared" si="125"/>
        <v>04 0046</v>
      </c>
      <c r="F1982" s="28" t="s">
        <v>8978</v>
      </c>
      <c r="G1982" s="21" t="str">
        <f>VLOOKUP(E1982,'FILIAIS PETZ'!A:E,5,0)</f>
        <v>PETZ CIDADE JARDIM</v>
      </c>
      <c r="H1982" s="20" t="str">
        <f>VLOOKUP(E1982,'FILIAIS PETZ'!A:D,4,0)</f>
        <v>CDJD-SP</v>
      </c>
      <c r="I1982" s="46">
        <v>45371</v>
      </c>
      <c r="J1982" s="9">
        <v>874511</v>
      </c>
      <c r="K1982" s="9" t="s">
        <v>9035</v>
      </c>
      <c r="L1982" s="29" t="s">
        <v>10144</v>
      </c>
      <c r="M1982" s="46">
        <v>45371</v>
      </c>
      <c r="N1982" s="46">
        <v>45399</v>
      </c>
      <c r="O1982" s="46">
        <v>45376</v>
      </c>
      <c r="P1982" s="9" t="s">
        <v>4990</v>
      </c>
      <c r="Q1982" s="9">
        <v>3</v>
      </c>
      <c r="R1982" s="9">
        <v>1</v>
      </c>
      <c r="S1982" s="9">
        <v>8</v>
      </c>
      <c r="T1982" s="9" t="s">
        <v>32</v>
      </c>
      <c r="U1982" s="9">
        <v>11002</v>
      </c>
      <c r="V1982" s="9">
        <v>11002</v>
      </c>
      <c r="W1982" s="9" t="s">
        <v>5057</v>
      </c>
      <c r="X1982" s="9" t="s">
        <v>4985</v>
      </c>
      <c r="Y1982" s="9" t="s">
        <v>4997</v>
      </c>
      <c r="Z1982" s="9" t="s">
        <v>4993</v>
      </c>
      <c r="AA1982" s="9" t="s">
        <v>4989</v>
      </c>
      <c r="AB1982" s="9" t="s">
        <v>12941</v>
      </c>
      <c r="AC1982" s="9" t="s">
        <v>5006</v>
      </c>
      <c r="AD1982" s="9"/>
      <c r="AE1982" s="20" t="str">
        <f>VLOOKUP(E1982,'FILIAIS PETZ'!A:Q,17,0)</f>
        <v>SP2</v>
      </c>
      <c r="AF1982" s="20" t="str">
        <f>VLOOKUP(E1982,'FILIAIS PETZ'!A:Q,3,0)</f>
        <v>FELICIO</v>
      </c>
      <c r="AG1982" s="20" t="str">
        <f>VLOOKUP(E1982,'FILIAIS PETZ'!A:Q,2,0)</f>
        <v>R3</v>
      </c>
      <c r="AH1982" s="75">
        <v>590</v>
      </c>
      <c r="AI1982" s="16" t="s">
        <v>10145</v>
      </c>
      <c r="AJ1982" s="43">
        <f>VLOOKUP(E1982,'FILIAIS PETZ'!$A$2:$K$2000,11,0)</f>
        <v>18328118004520</v>
      </c>
      <c r="AK1982" s="44">
        <v>18328118004520</v>
      </c>
    </row>
    <row r="1983" spans="1:37" s="14" customFormat="1" ht="15" customHeight="1" thickBot="1" x14ac:dyDescent="0.25">
      <c r="A1983" s="9">
        <v>874521</v>
      </c>
      <c r="B1983" s="18">
        <f>VLOOKUP(C1983,FORNECEDORES!D:E,2,0)</f>
        <v>39969</v>
      </c>
      <c r="C1983" s="19" t="str">
        <f>VLOOKUP(D1983,FORNECEDORES!A:D,4,0)</f>
        <v>23.457.797/0001-56</v>
      </c>
      <c r="D1983" s="13" t="s">
        <v>2466</v>
      </c>
      <c r="E1983" s="20" t="str">
        <f t="shared" si="125"/>
        <v>04 0138</v>
      </c>
      <c r="F1983" s="28" t="s">
        <v>8627</v>
      </c>
      <c r="G1983" s="21" t="str">
        <f>VLOOKUP(E1983,'FILIAIS PETZ'!A:E,5,0)</f>
        <v>PETZ JOÃO FIRMINO</v>
      </c>
      <c r="H1983" s="20" t="str">
        <f>VLOOKUP(E1983,'FILIAIS PETZ'!A:D,4,0)</f>
        <v>JFIR-SP</v>
      </c>
      <c r="I1983" s="46">
        <v>45371</v>
      </c>
      <c r="J1983" s="9">
        <v>874521</v>
      </c>
      <c r="K1983" s="9" t="s">
        <v>9035</v>
      </c>
      <c r="L1983" s="29" t="s">
        <v>10146</v>
      </c>
      <c r="M1983" s="46">
        <v>45371</v>
      </c>
      <c r="N1983" s="46">
        <v>45399</v>
      </c>
      <c r="O1983" s="46">
        <v>45376</v>
      </c>
      <c r="P1983" s="9" t="s">
        <v>4990</v>
      </c>
      <c r="Q1983" s="9">
        <v>3</v>
      </c>
      <c r="R1983" s="9">
        <v>1</v>
      </c>
      <c r="S1983" s="9">
        <v>8</v>
      </c>
      <c r="T1983" s="9" t="s">
        <v>32</v>
      </c>
      <c r="U1983" s="9">
        <v>11002</v>
      </c>
      <c r="V1983" s="9">
        <v>11002</v>
      </c>
      <c r="W1983" s="9" t="s">
        <v>5057</v>
      </c>
      <c r="X1983" s="9" t="s">
        <v>4985</v>
      </c>
      <c r="Y1983" s="9" t="s">
        <v>4993</v>
      </c>
      <c r="Z1983" s="9" t="s">
        <v>5127</v>
      </c>
      <c r="AA1983" s="9" t="s">
        <v>4989</v>
      </c>
      <c r="AB1983" s="9" t="s">
        <v>12941</v>
      </c>
      <c r="AC1983" s="9" t="s">
        <v>5006</v>
      </c>
      <c r="AD1983" s="9"/>
      <c r="AE1983" s="20" t="str">
        <f>VLOOKUP(E1983,'FILIAIS PETZ'!A:Q,17,0)</f>
        <v>SP3</v>
      </c>
      <c r="AF1983" s="20" t="str">
        <f>VLOOKUP(E1983,'FILIAIS PETZ'!A:Q,3,0)</f>
        <v>FELICIO</v>
      </c>
      <c r="AG1983" s="20" t="str">
        <f>VLOOKUP(E1983,'FILIAIS PETZ'!A:Q,2,0)</f>
        <v>R3</v>
      </c>
      <c r="AH1983" s="75">
        <v>600</v>
      </c>
      <c r="AI1983" s="16" t="s">
        <v>10147</v>
      </c>
      <c r="AJ1983" s="43">
        <f>VLOOKUP(E1983,'FILIAIS PETZ'!$A$2:$K$2000,11,0)</f>
        <v>18328118012972</v>
      </c>
      <c r="AK1983" s="44">
        <v>18328118012972</v>
      </c>
    </row>
    <row r="1984" spans="1:37" s="14" customFormat="1" ht="15" customHeight="1" thickBot="1" x14ac:dyDescent="0.25">
      <c r="A1984" s="9">
        <v>874524</v>
      </c>
      <c r="B1984" s="18">
        <f>VLOOKUP(C1984,FORNECEDORES!D:E,2,0)</f>
        <v>39969</v>
      </c>
      <c r="C1984" s="19" t="str">
        <f>VLOOKUP(D1984,FORNECEDORES!A:D,4,0)</f>
        <v>23.457.797/0001-56</v>
      </c>
      <c r="D1984" s="13" t="s">
        <v>2466</v>
      </c>
      <c r="E1984" s="20" t="str">
        <f t="shared" si="125"/>
        <v>04 0060</v>
      </c>
      <c r="F1984" s="28" t="s">
        <v>8625</v>
      </c>
      <c r="G1984" s="21" t="str">
        <f>VLOOKUP(E1984,'FILIAIS PETZ'!A:E,5,0)</f>
        <v>PETZ PACAEMBU</v>
      </c>
      <c r="H1984" s="20" t="str">
        <f>VLOOKUP(E1984,'FILIAIS PETZ'!A:D,4,0)</f>
        <v>PCBU-SP</v>
      </c>
      <c r="I1984" s="46">
        <v>45371</v>
      </c>
      <c r="J1984" s="9">
        <v>874524</v>
      </c>
      <c r="K1984" s="9" t="s">
        <v>9035</v>
      </c>
      <c r="L1984" s="29" t="s">
        <v>10148</v>
      </c>
      <c r="M1984" s="46">
        <v>45371</v>
      </c>
      <c r="N1984" s="46">
        <v>45399</v>
      </c>
      <c r="O1984" s="46">
        <v>45376</v>
      </c>
      <c r="P1984" s="9" t="s">
        <v>4990</v>
      </c>
      <c r="Q1984" s="9">
        <v>3</v>
      </c>
      <c r="R1984" s="9">
        <v>1</v>
      </c>
      <c r="S1984" s="9">
        <v>8</v>
      </c>
      <c r="T1984" s="9" t="s">
        <v>32</v>
      </c>
      <c r="U1984" s="9">
        <v>11002</v>
      </c>
      <c r="V1984" s="9">
        <v>11002</v>
      </c>
      <c r="W1984" s="9" t="s">
        <v>5021</v>
      </c>
      <c r="X1984" s="9" t="s">
        <v>4985</v>
      </c>
      <c r="Y1984" s="9" t="s">
        <v>4997</v>
      </c>
      <c r="Z1984" s="9" t="s">
        <v>4993</v>
      </c>
      <c r="AA1984" s="9" t="s">
        <v>4989</v>
      </c>
      <c r="AB1984" s="9" t="s">
        <v>12941</v>
      </c>
      <c r="AC1984" s="9" t="s">
        <v>5006</v>
      </c>
      <c r="AD1984" s="9"/>
      <c r="AE1984" s="20" t="str">
        <f>VLOOKUP(E1984,'FILIAIS PETZ'!A:Q,17,0)</f>
        <v>SP2</v>
      </c>
      <c r="AF1984" s="20" t="str">
        <f>VLOOKUP(E1984,'FILIAIS PETZ'!A:Q,3,0)</f>
        <v>FELICIO</v>
      </c>
      <c r="AG1984" s="20" t="str">
        <f>VLOOKUP(E1984,'FILIAIS PETZ'!A:Q,2,0)</f>
        <v>R3</v>
      </c>
      <c r="AH1984" s="75">
        <v>250</v>
      </c>
      <c r="AI1984" s="16" t="s">
        <v>10149</v>
      </c>
      <c r="AJ1984" s="43">
        <f>VLOOKUP(E1984,'FILIAIS PETZ'!$A$2:$K$2000,11,0)</f>
        <v>18328118006220</v>
      </c>
      <c r="AK1984" s="44">
        <v>18328118006220</v>
      </c>
    </row>
    <row r="1985" spans="1:37" s="14" customFormat="1" ht="15" customHeight="1" thickBot="1" x14ac:dyDescent="0.25">
      <c r="A1985" s="9">
        <v>874525</v>
      </c>
      <c r="B1985" s="18">
        <f>VLOOKUP(C1985,FORNECEDORES!D:E,2,0)</f>
        <v>39969</v>
      </c>
      <c r="C1985" s="19" t="str">
        <f>VLOOKUP(D1985,FORNECEDORES!A:D,4,0)</f>
        <v>23.457.797/0001-56</v>
      </c>
      <c r="D1985" s="13" t="s">
        <v>2466</v>
      </c>
      <c r="E1985" s="20" t="str">
        <f t="shared" si="125"/>
        <v>04 0010</v>
      </c>
      <c r="F1985" s="28" t="s">
        <v>8983</v>
      </c>
      <c r="G1985" s="21" t="str">
        <f>VLOOKUP(E1985,'FILIAIS PETZ'!A:E,5,0)</f>
        <v>PETZ SANTA CECILIA</v>
      </c>
      <c r="H1985" s="20" t="str">
        <f>VLOOKUP(E1985,'FILIAIS PETZ'!A:D,4,0)</f>
        <v>STCE-SP</v>
      </c>
      <c r="I1985" s="46">
        <v>45371</v>
      </c>
      <c r="J1985" s="9">
        <v>874525</v>
      </c>
      <c r="K1985" s="9" t="s">
        <v>9035</v>
      </c>
      <c r="L1985" s="29" t="s">
        <v>10150</v>
      </c>
      <c r="M1985" s="46">
        <v>45371</v>
      </c>
      <c r="N1985" s="46">
        <v>45399</v>
      </c>
      <c r="O1985" s="46">
        <v>45376</v>
      </c>
      <c r="P1985" s="9" t="s">
        <v>4990</v>
      </c>
      <c r="Q1985" s="9">
        <v>3</v>
      </c>
      <c r="R1985" s="9">
        <v>1</v>
      </c>
      <c r="S1985" s="9">
        <v>8</v>
      </c>
      <c r="T1985" s="9" t="s">
        <v>32</v>
      </c>
      <c r="U1985" s="9">
        <v>11002</v>
      </c>
      <c r="V1985" s="9">
        <v>11002</v>
      </c>
      <c r="W1985" s="9" t="s">
        <v>5024</v>
      </c>
      <c r="X1985" s="9" t="s">
        <v>4985</v>
      </c>
      <c r="Y1985" s="9" t="s">
        <v>4997</v>
      </c>
      <c r="Z1985" s="9" t="s">
        <v>4993</v>
      </c>
      <c r="AA1985" s="9" t="s">
        <v>4989</v>
      </c>
      <c r="AB1985" s="9" t="s">
        <v>12941</v>
      </c>
      <c r="AC1985" s="9" t="s">
        <v>5006</v>
      </c>
      <c r="AD1985" s="9"/>
      <c r="AE1985" s="20" t="str">
        <f>VLOOKUP(E1985,'FILIAIS PETZ'!A:Q,17,0)</f>
        <v>SP2</v>
      </c>
      <c r="AF1985" s="20" t="str">
        <f>VLOOKUP(E1985,'FILIAIS PETZ'!A:Q,3,0)</f>
        <v>FELICIO</v>
      </c>
      <c r="AG1985" s="20" t="str">
        <f>VLOOKUP(E1985,'FILIAIS PETZ'!A:Q,2,0)</f>
        <v>R3</v>
      </c>
      <c r="AH1985" s="75">
        <v>320</v>
      </c>
      <c r="AI1985" s="16" t="s">
        <v>10151</v>
      </c>
      <c r="AJ1985" s="43">
        <f>VLOOKUP(E1985,'FILIAIS PETZ'!$A$2:$K$2000,11,0)</f>
        <v>18328118001938</v>
      </c>
      <c r="AK1985" s="44">
        <v>18328118001938</v>
      </c>
    </row>
    <row r="1986" spans="1:37" s="14" customFormat="1" ht="15" customHeight="1" thickBot="1" x14ac:dyDescent="0.25">
      <c r="A1986" s="9">
        <v>874526</v>
      </c>
      <c r="B1986" s="18">
        <f>VLOOKUP(C1986,FORNECEDORES!D:E,2,0)</f>
        <v>39969</v>
      </c>
      <c r="C1986" s="19" t="str">
        <f>VLOOKUP(D1986,FORNECEDORES!A:D,4,0)</f>
        <v>23.457.797/0001-56</v>
      </c>
      <c r="D1986" s="13" t="s">
        <v>2466</v>
      </c>
      <c r="E1986" s="20" t="str">
        <f t="shared" si="125"/>
        <v>04 0010</v>
      </c>
      <c r="F1986" s="28" t="s">
        <v>8983</v>
      </c>
      <c r="G1986" s="21" t="str">
        <f>VLOOKUP(E1986,'FILIAIS PETZ'!A:E,5,0)</f>
        <v>PETZ SANTA CECILIA</v>
      </c>
      <c r="H1986" s="20" t="str">
        <f>VLOOKUP(E1986,'FILIAIS PETZ'!A:D,4,0)</f>
        <v>STCE-SP</v>
      </c>
      <c r="I1986" s="46">
        <v>45371</v>
      </c>
      <c r="J1986" s="9">
        <v>874526</v>
      </c>
      <c r="K1986" s="9" t="s">
        <v>9035</v>
      </c>
      <c r="L1986" s="29" t="s">
        <v>6388</v>
      </c>
      <c r="M1986" s="46">
        <v>45371</v>
      </c>
      <c r="N1986" s="46">
        <v>45399</v>
      </c>
      <c r="O1986" s="46">
        <v>45376</v>
      </c>
      <c r="P1986" s="9" t="s">
        <v>4990</v>
      </c>
      <c r="Q1986" s="9">
        <v>3</v>
      </c>
      <c r="R1986" s="9">
        <v>1</v>
      </c>
      <c r="S1986" s="9">
        <v>8</v>
      </c>
      <c r="T1986" s="9" t="s">
        <v>32</v>
      </c>
      <c r="U1986" s="9">
        <v>11002</v>
      </c>
      <c r="V1986" s="9">
        <v>11002</v>
      </c>
      <c r="W1986" s="9" t="s">
        <v>5034</v>
      </c>
      <c r="X1986" s="9" t="s">
        <v>4985</v>
      </c>
      <c r="Y1986" s="9" t="s">
        <v>4997</v>
      </c>
      <c r="Z1986" s="9" t="s">
        <v>4993</v>
      </c>
      <c r="AA1986" s="9" t="s">
        <v>4989</v>
      </c>
      <c r="AB1986" s="9" t="s">
        <v>12941</v>
      </c>
      <c r="AC1986" s="9" t="s">
        <v>5006</v>
      </c>
      <c r="AD1986" s="9"/>
      <c r="AE1986" s="20" t="str">
        <f>VLOOKUP(E1986,'FILIAIS PETZ'!A:Q,17,0)</f>
        <v>SP2</v>
      </c>
      <c r="AF1986" s="20" t="str">
        <f>VLOOKUP(E1986,'FILIAIS PETZ'!A:Q,3,0)</f>
        <v>FELICIO</v>
      </c>
      <c r="AG1986" s="20" t="str">
        <f>VLOOKUP(E1986,'FILIAIS PETZ'!A:Q,2,0)</f>
        <v>R3</v>
      </c>
      <c r="AH1986" s="75">
        <v>180</v>
      </c>
      <c r="AI1986" s="16" t="s">
        <v>10152</v>
      </c>
      <c r="AJ1986" s="43">
        <f>VLOOKUP(E1986,'FILIAIS PETZ'!$A$2:$K$2000,11,0)</f>
        <v>18328118001938</v>
      </c>
      <c r="AK1986" s="44">
        <v>18328118001938</v>
      </c>
    </row>
    <row r="1987" spans="1:37" s="14" customFormat="1" ht="15" customHeight="1" thickBot="1" x14ac:dyDescent="0.25">
      <c r="A1987" s="9">
        <v>874506</v>
      </c>
      <c r="B1987" s="18">
        <f>VLOOKUP(C1987,FORNECEDORES!D:E,2,0)</f>
        <v>39969</v>
      </c>
      <c r="C1987" s="19" t="str">
        <f>VLOOKUP(D1987,FORNECEDORES!A:D,4,0)</f>
        <v>23.457.797/0001-56</v>
      </c>
      <c r="D1987" s="13" t="s">
        <v>2466</v>
      </c>
      <c r="E1987" s="20" t="str">
        <f t="shared" si="125"/>
        <v>04 0011</v>
      </c>
      <c r="F1987" s="28" t="s">
        <v>8976</v>
      </c>
      <c r="G1987" s="21" t="str">
        <f>VLOOKUP(E1987,'FILIAIS PETZ'!A:E,5,0)</f>
        <v>PETZ AUGUSTA</v>
      </c>
      <c r="H1987" s="20" t="str">
        <f>VLOOKUP(E1987,'FILIAIS PETZ'!A:D,4,0)</f>
        <v>AUGT-SP</v>
      </c>
      <c r="I1987" s="46">
        <v>45371</v>
      </c>
      <c r="J1987" s="9">
        <v>874506</v>
      </c>
      <c r="K1987" s="9" t="s">
        <v>9035</v>
      </c>
      <c r="L1987" s="29" t="s">
        <v>10153</v>
      </c>
      <c r="M1987" s="46">
        <v>45371</v>
      </c>
      <c r="N1987" s="46">
        <v>45399</v>
      </c>
      <c r="O1987" s="46">
        <v>45376</v>
      </c>
      <c r="P1987" s="9" t="s">
        <v>4990</v>
      </c>
      <c r="Q1987" s="9">
        <v>3</v>
      </c>
      <c r="R1987" s="9">
        <v>1</v>
      </c>
      <c r="S1987" s="9">
        <v>8</v>
      </c>
      <c r="T1987" s="9" t="s">
        <v>32</v>
      </c>
      <c r="U1987" s="9">
        <v>11002</v>
      </c>
      <c r="V1987" s="9">
        <v>11002</v>
      </c>
      <c r="W1987" s="9" t="s">
        <v>5019</v>
      </c>
      <c r="X1987" s="9" t="s">
        <v>4985</v>
      </c>
      <c r="Y1987" s="9" t="s">
        <v>4993</v>
      </c>
      <c r="Z1987" s="9" t="s">
        <v>8408</v>
      </c>
      <c r="AA1987" s="9" t="s">
        <v>4989</v>
      </c>
      <c r="AB1987" s="9" t="s">
        <v>12941</v>
      </c>
      <c r="AC1987" s="9" t="s">
        <v>5006</v>
      </c>
      <c r="AD1987" s="9"/>
      <c r="AE1987" s="20" t="str">
        <f>VLOOKUP(E1987,'FILIAIS PETZ'!A:Q,17,0)</f>
        <v>SP2</v>
      </c>
      <c r="AF1987" s="20" t="str">
        <f>VLOOKUP(E1987,'FILIAIS PETZ'!A:Q,3,0)</f>
        <v>FELICIO</v>
      </c>
      <c r="AG1987" s="20" t="str">
        <f>VLOOKUP(E1987,'FILIAIS PETZ'!A:Q,2,0)</f>
        <v>R3</v>
      </c>
      <c r="AH1987" s="75">
        <v>1520</v>
      </c>
      <c r="AI1987" s="16" t="s">
        <v>10154</v>
      </c>
      <c r="AJ1987" s="43">
        <f>VLOOKUP(E1987,'FILIAIS PETZ'!$A$2:$K$2000,11,0)</f>
        <v>18328118001776</v>
      </c>
      <c r="AK1987" s="44">
        <v>18328118001776</v>
      </c>
    </row>
    <row r="1988" spans="1:37" s="14" customFormat="1" ht="15" customHeight="1" thickBot="1" x14ac:dyDescent="0.25">
      <c r="A1988" s="9">
        <v>874527</v>
      </c>
      <c r="B1988" s="18">
        <f>VLOOKUP(C1988,FORNECEDORES!D:E,2,0)</f>
        <v>39969</v>
      </c>
      <c r="C1988" s="19" t="str">
        <f>VLOOKUP(D1988,FORNECEDORES!A:D,4,0)</f>
        <v>23.457.797/0001-56</v>
      </c>
      <c r="D1988" s="13" t="s">
        <v>2466</v>
      </c>
      <c r="E1988" s="20" t="str">
        <f t="shared" si="125"/>
        <v>04 0010</v>
      </c>
      <c r="F1988" s="28" t="s">
        <v>8983</v>
      </c>
      <c r="G1988" s="21" t="str">
        <f>VLOOKUP(E1988,'FILIAIS PETZ'!A:E,5,0)</f>
        <v>PETZ SANTA CECILIA</v>
      </c>
      <c r="H1988" s="20" t="str">
        <f>VLOOKUP(E1988,'FILIAIS PETZ'!A:D,4,0)</f>
        <v>STCE-SP</v>
      </c>
      <c r="I1988" s="46">
        <v>45371</v>
      </c>
      <c r="J1988" s="9">
        <v>874527</v>
      </c>
      <c r="K1988" s="9" t="s">
        <v>9035</v>
      </c>
      <c r="L1988" s="29" t="s">
        <v>10155</v>
      </c>
      <c r="M1988" s="46">
        <v>45371</v>
      </c>
      <c r="N1988" s="46">
        <v>45399</v>
      </c>
      <c r="O1988" s="46">
        <v>45376</v>
      </c>
      <c r="P1988" s="9" t="s">
        <v>4990</v>
      </c>
      <c r="Q1988" s="9">
        <v>3</v>
      </c>
      <c r="R1988" s="9">
        <v>1</v>
      </c>
      <c r="S1988" s="9">
        <v>8</v>
      </c>
      <c r="T1988" s="9" t="s">
        <v>32</v>
      </c>
      <c r="U1988" s="9">
        <v>11002</v>
      </c>
      <c r="V1988" s="9">
        <v>11002</v>
      </c>
      <c r="W1988" s="9" t="s">
        <v>5024</v>
      </c>
      <c r="X1988" s="9" t="s">
        <v>4985</v>
      </c>
      <c r="Y1988" s="9" t="s">
        <v>4997</v>
      </c>
      <c r="Z1988" s="9" t="s">
        <v>4993</v>
      </c>
      <c r="AA1988" s="9" t="s">
        <v>4989</v>
      </c>
      <c r="AB1988" s="9" t="s">
        <v>12941</v>
      </c>
      <c r="AC1988" s="9" t="s">
        <v>5006</v>
      </c>
      <c r="AD1988" s="9"/>
      <c r="AE1988" s="20" t="str">
        <f>VLOOKUP(E1988,'FILIAIS PETZ'!A:Q,17,0)</f>
        <v>SP2</v>
      </c>
      <c r="AF1988" s="20" t="str">
        <f>VLOOKUP(E1988,'FILIAIS PETZ'!A:Q,3,0)</f>
        <v>FELICIO</v>
      </c>
      <c r="AG1988" s="20" t="str">
        <f>VLOOKUP(E1988,'FILIAIS PETZ'!A:Q,2,0)</f>
        <v>R3</v>
      </c>
      <c r="AH1988" s="75">
        <v>250</v>
      </c>
      <c r="AI1988" s="16" t="s">
        <v>10156</v>
      </c>
      <c r="AJ1988" s="43">
        <f>VLOOKUP(E1988,'FILIAIS PETZ'!$A$2:$K$2000,11,0)</f>
        <v>18328118001938</v>
      </c>
      <c r="AK1988" s="44">
        <v>18328118001938</v>
      </c>
    </row>
    <row r="1989" spans="1:37" s="14" customFormat="1" ht="15" customHeight="1" thickBot="1" x14ac:dyDescent="0.25">
      <c r="A1989" s="9" t="s">
        <v>10157</v>
      </c>
      <c r="B1989" s="18">
        <f>VLOOKUP(C1989,FORNECEDORES!D:E,2,0)</f>
        <v>40460</v>
      </c>
      <c r="C1989" s="19" t="str">
        <f>VLOOKUP(D1989,FORNECEDORES!A:D,4,0)</f>
        <v>30.515.748/0001-98</v>
      </c>
      <c r="D1989" s="13" t="s">
        <v>2732</v>
      </c>
      <c r="E1989" s="20" t="str">
        <f t="shared" si="125"/>
        <v>04 0271</v>
      </c>
      <c r="F1989" s="28" t="s">
        <v>9568</v>
      </c>
      <c r="G1989" s="21" t="str">
        <f>VLOOKUP(E1989,'FILIAIS PETZ'!A:E,5,0)</f>
        <v>PETZ ALAMEDA SANTOS</v>
      </c>
      <c r="H1989" s="20" t="str">
        <f>VLOOKUP(E1989,'FILIAIS PETZ'!A:D,4,0)</f>
        <v>ASTS-SP</v>
      </c>
      <c r="I1989" s="46">
        <v>45371</v>
      </c>
      <c r="J1989" s="9" t="s">
        <v>10157</v>
      </c>
      <c r="K1989" s="9" t="s">
        <v>9035</v>
      </c>
      <c r="L1989" s="29" t="s">
        <v>8140</v>
      </c>
      <c r="M1989" s="46">
        <v>45400</v>
      </c>
      <c r="N1989" s="46">
        <v>45427</v>
      </c>
      <c r="O1989" s="46">
        <v>45404</v>
      </c>
      <c r="P1989" s="9" t="s">
        <v>4990</v>
      </c>
      <c r="Q1989" s="9" t="s">
        <v>5029</v>
      </c>
      <c r="R1989" s="9" t="s">
        <v>4991</v>
      </c>
      <c r="S1989" s="9" t="s">
        <v>4983</v>
      </c>
      <c r="T1989" s="9" t="s">
        <v>32</v>
      </c>
      <c r="U1989" s="9" t="s">
        <v>5048</v>
      </c>
      <c r="V1989" s="9" t="s">
        <v>5048</v>
      </c>
      <c r="W1989" s="9" t="s">
        <v>5019</v>
      </c>
      <c r="X1989" s="9" t="s">
        <v>4985</v>
      </c>
      <c r="Y1989" s="9" t="s">
        <v>4997</v>
      </c>
      <c r="Z1989" s="9" t="s">
        <v>4993</v>
      </c>
      <c r="AA1989" s="9" t="s">
        <v>4989</v>
      </c>
      <c r="AB1989" s="9" t="s">
        <v>12941</v>
      </c>
      <c r="AC1989" s="9" t="s">
        <v>5006</v>
      </c>
      <c r="AD1989" s="9"/>
      <c r="AE1989" s="20" t="str">
        <f>VLOOKUP(E1989,'FILIAIS PETZ'!A:Q,17,0)</f>
        <v>SP2</v>
      </c>
      <c r="AF1989" s="20" t="str">
        <f>VLOOKUP(E1989,'FILIAIS PETZ'!A:Q,3,0)</f>
        <v>FELICIO</v>
      </c>
      <c r="AG1989" s="20" t="str">
        <f>VLOOKUP(E1989,'FILIAIS PETZ'!A:Q,2,0)</f>
        <v>R3</v>
      </c>
      <c r="AH1989" s="75">
        <v>680</v>
      </c>
      <c r="AI1989" s="16" t="s">
        <v>10158</v>
      </c>
      <c r="AJ1989" s="43" t="str">
        <f>VLOOKUP(E1989,'FILIAIS PETZ'!$A$2:$K$2000,11,0)</f>
        <v>18.328.118/0269-22</v>
      </c>
      <c r="AK1989" s="44" t="s">
        <v>9570</v>
      </c>
    </row>
    <row r="1990" spans="1:37" s="14" customFormat="1" ht="15" customHeight="1" thickBot="1" x14ac:dyDescent="0.25">
      <c r="A1990" s="9">
        <f t="shared" ref="A1990:A1998" si="128">J1990</f>
        <v>875302</v>
      </c>
      <c r="B1990" s="18">
        <f>VLOOKUP(C1990,FORNECEDORES!D:E,2,0)</f>
        <v>133334</v>
      </c>
      <c r="C1990" s="19" t="str">
        <f>VLOOKUP(D1990,FORNECEDORES!A:D,4,0)</f>
        <v>56.840.051/0006-90</v>
      </c>
      <c r="D1990" s="13" t="s">
        <v>4855</v>
      </c>
      <c r="E1990" s="20" t="str">
        <f t="shared" si="125"/>
        <v>04 0130</v>
      </c>
      <c r="F1990" s="28" t="s">
        <v>4975</v>
      </c>
      <c r="G1990" s="21" t="str">
        <f>VLOOKUP(E1990,'FILIAIS PETZ'!A:E,5,0)</f>
        <v>PETZ CARLOS LUZ</v>
      </c>
      <c r="H1990" s="20" t="str">
        <f>VLOOKUP(E1990,'FILIAIS PETZ'!A:D,4,0)</f>
        <v>CLUZ-MG</v>
      </c>
      <c r="I1990" s="46">
        <v>45372</v>
      </c>
      <c r="J1990" s="9">
        <v>875302</v>
      </c>
      <c r="K1990" s="9" t="s">
        <v>5858</v>
      </c>
      <c r="L1990" s="29" t="s">
        <v>6458</v>
      </c>
      <c r="M1990" s="46">
        <v>45372</v>
      </c>
      <c r="N1990" s="46">
        <v>45399</v>
      </c>
      <c r="O1990" s="46">
        <v>45376</v>
      </c>
      <c r="P1990" s="29" t="s">
        <v>4990</v>
      </c>
      <c r="Q1990" s="9">
        <v>3</v>
      </c>
      <c r="R1990" s="9">
        <v>1</v>
      </c>
      <c r="S1990" s="9">
        <v>8</v>
      </c>
      <c r="T1990" s="9" t="s">
        <v>32</v>
      </c>
      <c r="U1990" s="9">
        <v>11002</v>
      </c>
      <c r="V1990" s="9">
        <v>11002</v>
      </c>
      <c r="W1990" s="9" t="s">
        <v>5057</v>
      </c>
      <c r="X1990" s="9" t="s">
        <v>4996</v>
      </c>
      <c r="Y1990" s="9" t="s">
        <v>4993</v>
      </c>
      <c r="Z1990" s="9" t="s">
        <v>8241</v>
      </c>
      <c r="AA1990" s="9" t="s">
        <v>5014</v>
      </c>
      <c r="AB1990" s="9" t="s">
        <v>5005</v>
      </c>
      <c r="AC1990" s="9" t="s">
        <v>5006</v>
      </c>
      <c r="AD1990" s="29"/>
      <c r="AE1990" s="20" t="str">
        <f>VLOOKUP(E1990,'FILIAIS PETZ'!A:Q,17,0)</f>
        <v>MG-1</v>
      </c>
      <c r="AF1990" s="20" t="str">
        <f>VLOOKUP(E1990,'FILIAIS PETZ'!A:Q,3,0)</f>
        <v>FELICIO</v>
      </c>
      <c r="AG1990" s="20" t="str">
        <f>VLOOKUP(E1990,'FILIAIS PETZ'!A:Q,2,0)</f>
        <v>R3</v>
      </c>
      <c r="AH1990" s="75">
        <v>2765.27</v>
      </c>
      <c r="AI1990" s="16" t="s">
        <v>6440</v>
      </c>
      <c r="AJ1990" s="43">
        <f>VLOOKUP(E1990,'FILIAIS PETZ'!$A$2:$K$2000,11,0)</f>
        <v>18328118012204</v>
      </c>
      <c r="AK1990" s="44">
        <f t="shared" ref="AK1990:AK1998" si="129">AJ1990</f>
        <v>18328118012204</v>
      </c>
    </row>
    <row r="1991" spans="1:37" s="14" customFormat="1" ht="15" customHeight="1" thickBot="1" x14ac:dyDescent="0.25">
      <c r="A1991" s="9">
        <f t="shared" si="128"/>
        <v>875356</v>
      </c>
      <c r="B1991" s="18">
        <f>VLOOKUP(C1991,FORNECEDORES!D:E,2,0)</f>
        <v>34848</v>
      </c>
      <c r="C1991" s="19" t="str">
        <f>VLOOKUP(D1991,FORNECEDORES!A:D,4,0)</f>
        <v>08.100.057/0004-17</v>
      </c>
      <c r="D1991" s="13" t="s">
        <v>7699</v>
      </c>
      <c r="E1991" s="20" t="str">
        <f t="shared" si="125"/>
        <v>04 0077</v>
      </c>
      <c r="F1991" s="28" t="s">
        <v>4954</v>
      </c>
      <c r="G1991" s="21" t="str">
        <f>VLOOKUP(E1991,'FILIAIS PETZ'!A:E,5,0)</f>
        <v>PETZ GOIANIA (SETOR BUENO)</v>
      </c>
      <c r="H1991" s="20" t="str">
        <f>VLOOKUP(E1991,'FILIAIS PETZ'!A:D,4,0)</f>
        <v>BT63-GO</v>
      </c>
      <c r="I1991" s="46">
        <v>45372</v>
      </c>
      <c r="J1991" s="9">
        <v>875356</v>
      </c>
      <c r="K1991" s="9" t="s">
        <v>5858</v>
      </c>
      <c r="L1991" s="29" t="s">
        <v>7639</v>
      </c>
      <c r="M1991" s="46">
        <v>45397</v>
      </c>
      <c r="N1991" s="46">
        <v>45448</v>
      </c>
      <c r="O1991" s="46">
        <v>45428</v>
      </c>
      <c r="P1991" s="29" t="s">
        <v>4990</v>
      </c>
      <c r="Q1991" s="9">
        <v>3</v>
      </c>
      <c r="R1991" s="9">
        <v>1</v>
      </c>
      <c r="S1991" s="9">
        <v>8</v>
      </c>
      <c r="T1991" s="9" t="s">
        <v>32</v>
      </c>
      <c r="U1991" s="9">
        <v>11002</v>
      </c>
      <c r="V1991" s="9">
        <v>11002</v>
      </c>
      <c r="W1991" s="9" t="s">
        <v>4984</v>
      </c>
      <c r="X1991" s="9" t="s">
        <v>4996</v>
      </c>
      <c r="Y1991" s="9" t="s">
        <v>4994</v>
      </c>
      <c r="Z1991" s="9" t="s">
        <v>4994</v>
      </c>
      <c r="AA1991" s="9" t="s">
        <v>5732</v>
      </c>
      <c r="AB1991" s="10" t="s">
        <v>5040</v>
      </c>
      <c r="AC1991" s="9" t="s">
        <v>5992</v>
      </c>
      <c r="AD1991" s="29"/>
      <c r="AE1991" s="20" t="str">
        <f>VLOOKUP(E1991,'FILIAIS PETZ'!A:Q,17,0)</f>
        <v>CO-2</v>
      </c>
      <c r="AF1991" s="20" t="str">
        <f>VLOOKUP(E1991,'FILIAIS PETZ'!A:Q,3,0)</f>
        <v>FELICIO</v>
      </c>
      <c r="AG1991" s="20" t="str">
        <f>VLOOKUP(E1991,'FILIAIS PETZ'!A:Q,2,0)</f>
        <v>R3</v>
      </c>
      <c r="AH1991" s="75">
        <v>19740</v>
      </c>
      <c r="AI1991" s="16" t="s">
        <v>5602</v>
      </c>
      <c r="AJ1991" s="43">
        <f>VLOOKUP(E1991,'FILIAIS PETZ'!$A$2:$K$2000,11,0)</f>
        <v>18328118007545</v>
      </c>
      <c r="AK1991" s="44">
        <f t="shared" si="129"/>
        <v>18328118007545</v>
      </c>
    </row>
    <row r="1992" spans="1:37" s="14" customFormat="1" ht="15" customHeight="1" thickBot="1" x14ac:dyDescent="0.25">
      <c r="A1992" s="9">
        <f t="shared" si="128"/>
        <v>875359</v>
      </c>
      <c r="B1992" s="18">
        <f>VLOOKUP(C1992,FORNECEDORES!D:E,2,0)</f>
        <v>7736</v>
      </c>
      <c r="C1992" s="19" t="str">
        <f>VLOOKUP(D1992,FORNECEDORES!A:D,4,0)</f>
        <v>27.385.816/0001-37</v>
      </c>
      <c r="D1992" s="13" t="s">
        <v>2591</v>
      </c>
      <c r="E1992" s="20" t="str">
        <f t="shared" si="125"/>
        <v>04 0240</v>
      </c>
      <c r="F1992" s="28" t="s">
        <v>4955</v>
      </c>
      <c r="G1992" s="21" t="str">
        <f>VLOOKUP(E1992,'FILIAIS PETZ'!A:E,5,0)</f>
        <v xml:space="preserve">CENTRO DE DISTRIBUIÇÃO HIDROLANDIA </v>
      </c>
      <c r="H1992" s="20" t="str">
        <f>VLOOKUP(E1992,'FILIAIS PETZ'!A:D,4,0)</f>
        <v>CDHD-GO</v>
      </c>
      <c r="I1992" s="46">
        <v>45372</v>
      </c>
      <c r="J1992" s="9">
        <v>875359</v>
      </c>
      <c r="K1992" s="9" t="s">
        <v>5858</v>
      </c>
      <c r="L1992" s="29" t="s">
        <v>6666</v>
      </c>
      <c r="M1992" s="46">
        <v>45385</v>
      </c>
      <c r="N1992" s="46">
        <v>45413</v>
      </c>
      <c r="O1992" s="46">
        <v>45392</v>
      </c>
      <c r="P1992" s="29" t="s">
        <v>4990</v>
      </c>
      <c r="Q1992" s="9">
        <v>3</v>
      </c>
      <c r="R1992" s="9">
        <v>1</v>
      </c>
      <c r="S1992" s="9">
        <v>8</v>
      </c>
      <c r="T1992" s="9" t="s">
        <v>32</v>
      </c>
      <c r="U1992" s="9">
        <v>11002</v>
      </c>
      <c r="V1992" s="9">
        <v>10308</v>
      </c>
      <c r="W1992" s="9" t="s">
        <v>5039</v>
      </c>
      <c r="X1992" s="9" t="s">
        <v>4985</v>
      </c>
      <c r="Y1992" s="10" t="s">
        <v>4993</v>
      </c>
      <c r="Z1992" s="10" t="s">
        <v>5020</v>
      </c>
      <c r="AA1992" s="10" t="s">
        <v>4989</v>
      </c>
      <c r="AB1992" s="10" t="s">
        <v>12941</v>
      </c>
      <c r="AC1992" s="9" t="s">
        <v>5006</v>
      </c>
      <c r="AD1992" s="29"/>
      <c r="AE1992" s="20" t="str">
        <f>VLOOKUP(E1992,'FILIAIS PETZ'!A:Q,17,0)</f>
        <v>CD</v>
      </c>
      <c r="AF1992" s="20" t="str">
        <f>VLOOKUP(E1992,'FILIAIS PETZ'!A:Q,3,0)</f>
        <v>FELICIO</v>
      </c>
      <c r="AG1992" s="20" t="str">
        <f>VLOOKUP(E1992,'FILIAIS PETZ'!A:Q,2,0)</f>
        <v>CD</v>
      </c>
      <c r="AH1992" s="75">
        <v>4038.6</v>
      </c>
      <c r="AI1992" s="16" t="s">
        <v>6457</v>
      </c>
      <c r="AJ1992" s="43" t="str">
        <f>VLOOKUP(E1992,'FILIAIS PETZ'!$A$2:$K$2000,11,0)</f>
        <v>18.328.118/0228-54</v>
      </c>
      <c r="AK1992" s="44" t="str">
        <f t="shared" si="129"/>
        <v>18.328.118/0228-54</v>
      </c>
    </row>
    <row r="1993" spans="1:37" s="14" customFormat="1" ht="15" customHeight="1" thickBot="1" x14ac:dyDescent="0.25">
      <c r="A1993" s="9">
        <f t="shared" si="128"/>
        <v>877995</v>
      </c>
      <c r="B1993" s="18">
        <f>VLOOKUP(C1993,FORNECEDORES!D:E,2,0)</f>
        <v>177561</v>
      </c>
      <c r="C1993" s="19" t="str">
        <f>VLOOKUP(D1993,FORNECEDORES!A:D,4,0)</f>
        <v>23.574.499/0001-46</v>
      </c>
      <c r="D1993" s="13" t="s">
        <v>3436</v>
      </c>
      <c r="E1993" s="20" t="str">
        <f t="shared" si="125"/>
        <v>04 0142</v>
      </c>
      <c r="F1993" s="28" t="s">
        <v>4931</v>
      </c>
      <c r="G1993" s="21" t="str">
        <f>VLOOKUP(E1993,'FILIAIS PETZ'!A:E,5,0)</f>
        <v>PETZ MIGUEL SUTIL</v>
      </c>
      <c r="H1993" s="20" t="str">
        <f>VLOOKUP(E1993,'FILIAIS PETZ'!A:D,4,0)</f>
        <v>MGST-MT</v>
      </c>
      <c r="I1993" s="46">
        <v>45372</v>
      </c>
      <c r="J1993" s="9">
        <v>877995</v>
      </c>
      <c r="K1993" s="9" t="s">
        <v>5858</v>
      </c>
      <c r="L1993" s="29" t="s">
        <v>6553</v>
      </c>
      <c r="M1993" s="46">
        <v>45383</v>
      </c>
      <c r="N1993" s="46">
        <v>45406</v>
      </c>
      <c r="O1993" s="46">
        <v>45387</v>
      </c>
      <c r="P1993" s="29" t="s">
        <v>4990</v>
      </c>
      <c r="Q1993" s="9">
        <v>3</v>
      </c>
      <c r="R1993" s="9">
        <v>1</v>
      </c>
      <c r="S1993" s="9">
        <v>8</v>
      </c>
      <c r="T1993" s="9" t="s">
        <v>32</v>
      </c>
      <c r="U1993" s="9">
        <v>11002</v>
      </c>
      <c r="V1993" s="9">
        <v>11002</v>
      </c>
      <c r="W1993" s="9" t="s">
        <v>5039</v>
      </c>
      <c r="X1993" s="9" t="s">
        <v>5016</v>
      </c>
      <c r="Y1993" s="9" t="s">
        <v>4994</v>
      </c>
      <c r="Z1993" s="9" t="s">
        <v>4994</v>
      </c>
      <c r="AA1993" s="9" t="s">
        <v>5103</v>
      </c>
      <c r="AB1993" s="9" t="s">
        <v>5005</v>
      </c>
      <c r="AC1993" s="9" t="s">
        <v>5006</v>
      </c>
      <c r="AD1993" s="29"/>
      <c r="AE1993" s="20" t="str">
        <f>VLOOKUP(E1993,'FILIAIS PETZ'!A:Q,17,0)</f>
        <v>CO-3</v>
      </c>
      <c r="AF1993" s="20" t="str">
        <f>VLOOKUP(E1993,'FILIAIS PETZ'!A:Q,3,0)</f>
        <v>FELICIO</v>
      </c>
      <c r="AG1993" s="20" t="str">
        <f>VLOOKUP(E1993,'FILIAIS PETZ'!A:Q,2,0)</f>
        <v>R3</v>
      </c>
      <c r="AH1993" s="75">
        <v>4600</v>
      </c>
      <c r="AI1993" s="16" t="s">
        <v>6471</v>
      </c>
      <c r="AJ1993" s="43">
        <f>VLOOKUP(E1993,'FILIAIS PETZ'!$A$2:$K$2000,11,0)</f>
        <v>18328118013430</v>
      </c>
      <c r="AK1993" s="44">
        <f t="shared" si="129"/>
        <v>18328118013430</v>
      </c>
    </row>
    <row r="1994" spans="1:37" s="14" customFormat="1" ht="15" customHeight="1" thickBot="1" x14ac:dyDescent="0.25">
      <c r="A1994" s="9">
        <f t="shared" si="128"/>
        <v>877997</v>
      </c>
      <c r="B1994" s="18">
        <f>VLOOKUP(C1994,FORNECEDORES!D:E,2,0)</f>
        <v>741390</v>
      </c>
      <c r="C1994" s="19" t="str">
        <f>VLOOKUP(D1994,FORNECEDORES!A:D,4,0)</f>
        <v>53.327.206/0001-97</v>
      </c>
      <c r="D1994" s="13" t="s">
        <v>1785</v>
      </c>
      <c r="E1994" s="20" t="str">
        <f t="shared" si="125"/>
        <v>04 0095</v>
      </c>
      <c r="F1994" s="28" t="s">
        <v>4945</v>
      </c>
      <c r="G1994" s="21" t="str">
        <f>VLOOKUP(E1994,'FILIAIS PETZ'!A:E,5,0)</f>
        <v>PETZ BETIM</v>
      </c>
      <c r="H1994" s="20" t="str">
        <f>VLOOKUP(E1994,'FILIAIS PETZ'!A:D,4,0)</f>
        <v>BTIM-MG</v>
      </c>
      <c r="I1994" s="46">
        <v>45372</v>
      </c>
      <c r="J1994" s="9">
        <v>877997</v>
      </c>
      <c r="K1994" s="9" t="s">
        <v>5858</v>
      </c>
      <c r="L1994" s="29" t="s">
        <v>8348</v>
      </c>
      <c r="M1994" s="46">
        <v>45464</v>
      </c>
      <c r="N1994" s="46">
        <v>45490</v>
      </c>
      <c r="O1994" s="46">
        <v>45468</v>
      </c>
      <c r="P1994" s="29" t="s">
        <v>4990</v>
      </c>
      <c r="Q1994" s="9">
        <v>3</v>
      </c>
      <c r="R1994" s="9">
        <v>1</v>
      </c>
      <c r="S1994" s="9">
        <v>8</v>
      </c>
      <c r="T1994" s="9" t="s">
        <v>32</v>
      </c>
      <c r="U1994" s="9">
        <v>11002</v>
      </c>
      <c r="V1994" s="9">
        <v>11002</v>
      </c>
      <c r="W1994" s="9" t="s">
        <v>4984</v>
      </c>
      <c r="X1994" s="9" t="s">
        <v>4992</v>
      </c>
      <c r="Y1994" s="10" t="s">
        <v>4993</v>
      </c>
      <c r="Z1994" s="10" t="s">
        <v>4993</v>
      </c>
      <c r="AA1994" s="10" t="s">
        <v>4992</v>
      </c>
      <c r="AB1994" s="10" t="s">
        <v>12941</v>
      </c>
      <c r="AC1994" s="9" t="s">
        <v>5006</v>
      </c>
      <c r="AD1994" s="29"/>
      <c r="AE1994" s="20" t="str">
        <f>VLOOKUP(E1994,'FILIAIS PETZ'!A:Q,17,0)</f>
        <v>MG-2</v>
      </c>
      <c r="AF1994" s="20" t="str">
        <f>VLOOKUP(E1994,'FILIAIS PETZ'!A:Q,3,0)</f>
        <v>FELICIO</v>
      </c>
      <c r="AG1994" s="20" t="str">
        <f>VLOOKUP(E1994,'FILIAIS PETZ'!A:Q,2,0)</f>
        <v>R3</v>
      </c>
      <c r="AH1994" s="75">
        <v>1294</v>
      </c>
      <c r="AI1994" s="16" t="s">
        <v>6308</v>
      </c>
      <c r="AJ1994" s="43">
        <f>VLOOKUP(E1994,'FILIAIS PETZ'!$A$2:$K$2000,11,0)</f>
        <v>18328118009084</v>
      </c>
      <c r="AK1994" s="44">
        <f t="shared" si="129"/>
        <v>18328118009084</v>
      </c>
    </row>
    <row r="1995" spans="1:37" s="14" customFormat="1" ht="15" customHeight="1" thickBot="1" x14ac:dyDescent="0.25">
      <c r="A1995" s="9">
        <f t="shared" si="128"/>
        <v>878005</v>
      </c>
      <c r="B1995" s="18">
        <f>VLOOKUP(C1995,FORNECEDORES!D:E,2,0)</f>
        <v>741390</v>
      </c>
      <c r="C1995" s="19" t="str">
        <f>VLOOKUP(D1995,FORNECEDORES!A:D,4,0)</f>
        <v>53.327.206/0001-97</v>
      </c>
      <c r="D1995" s="13" t="s">
        <v>1785</v>
      </c>
      <c r="E1995" s="20" t="str">
        <f t="shared" si="125"/>
        <v>04 0107</v>
      </c>
      <c r="F1995" s="28" t="s">
        <v>4930</v>
      </c>
      <c r="G1995" s="21" t="str">
        <f>VLOOKUP(E1995,'FILIAIS PETZ'!A:E,5,0)</f>
        <v>PETZ CONTAGEM</v>
      </c>
      <c r="H1995" s="20" t="str">
        <f>VLOOKUP(E1995,'FILIAIS PETZ'!A:D,4,0)</f>
        <v>CNTG-MG</v>
      </c>
      <c r="I1995" s="46">
        <v>45372</v>
      </c>
      <c r="J1995" s="9">
        <v>878005</v>
      </c>
      <c r="K1995" s="9"/>
      <c r="L1995" s="29"/>
      <c r="M1995" s="46"/>
      <c r="N1995" s="46"/>
      <c r="O1995" s="46"/>
      <c r="P1995" s="29" t="s">
        <v>4990</v>
      </c>
      <c r="Q1995" s="9">
        <v>3</v>
      </c>
      <c r="R1995" s="9">
        <v>1</v>
      </c>
      <c r="S1995" s="9">
        <v>8</v>
      </c>
      <c r="T1995" s="9" t="s">
        <v>32</v>
      </c>
      <c r="U1995" s="9">
        <v>11002</v>
      </c>
      <c r="V1995" s="9">
        <v>11002</v>
      </c>
      <c r="W1995" s="9" t="s">
        <v>4984</v>
      </c>
      <c r="X1995" s="9" t="s">
        <v>4992</v>
      </c>
      <c r="Y1995" s="10" t="s">
        <v>4993</v>
      </c>
      <c r="Z1995" s="10" t="s">
        <v>4993</v>
      </c>
      <c r="AA1995" s="10" t="s">
        <v>4992</v>
      </c>
      <c r="AB1995" s="10" t="s">
        <v>12941</v>
      </c>
      <c r="AC1995" s="9" t="s">
        <v>5006</v>
      </c>
      <c r="AD1995" s="29"/>
      <c r="AE1995" s="20" t="str">
        <f>VLOOKUP(E1995,'FILIAIS PETZ'!A:Q,17,0)</f>
        <v>MG-2</v>
      </c>
      <c r="AF1995" s="20" t="str">
        <f>VLOOKUP(E1995,'FILIAIS PETZ'!A:Q,3,0)</f>
        <v>FELICIO</v>
      </c>
      <c r="AG1995" s="20" t="str">
        <f>VLOOKUP(E1995,'FILIAIS PETZ'!A:Q,2,0)</f>
        <v>R3</v>
      </c>
      <c r="AH1995" s="75">
        <v>647</v>
      </c>
      <c r="AI1995" s="16" t="s">
        <v>6472</v>
      </c>
      <c r="AJ1995" s="43">
        <f>VLOOKUP(E1995,'FILIAIS PETZ'!$A$2:$K$2000,11,0)</f>
        <v>18328118010414</v>
      </c>
      <c r="AK1995" s="44">
        <f t="shared" si="129"/>
        <v>18328118010414</v>
      </c>
    </row>
    <row r="1996" spans="1:37" s="14" customFormat="1" ht="15" customHeight="1" thickBot="1" x14ac:dyDescent="0.25">
      <c r="A1996" s="9">
        <f t="shared" si="128"/>
        <v>878007</v>
      </c>
      <c r="B1996" s="18">
        <f>VLOOKUP(C1996,FORNECEDORES!D:E,2,0)</f>
        <v>741390</v>
      </c>
      <c r="C1996" s="19" t="str">
        <f>VLOOKUP(D1996,FORNECEDORES!A:D,4,0)</f>
        <v>53.327.206/0001-97</v>
      </c>
      <c r="D1996" s="13" t="s">
        <v>1785</v>
      </c>
      <c r="E1996" s="20" t="str">
        <f t="shared" si="125"/>
        <v>04 0162</v>
      </c>
      <c r="F1996" s="28" t="s">
        <v>5179</v>
      </c>
      <c r="G1996" s="21" t="str">
        <f>VLOOKUP(E1996,'FILIAIS PETZ'!A:E,5,0)</f>
        <v>PETZ CONTAGEM JOÃO CESAR</v>
      </c>
      <c r="H1996" s="20" t="str">
        <f>VLOOKUP(E1996,'FILIAIS PETZ'!A:D,4,0)</f>
        <v>CTJC-MG</v>
      </c>
      <c r="I1996" s="46">
        <v>45372</v>
      </c>
      <c r="J1996" s="9">
        <v>878007</v>
      </c>
      <c r="K1996" s="9"/>
      <c r="L1996" s="29"/>
      <c r="M1996" s="46"/>
      <c r="N1996" s="46"/>
      <c r="O1996" s="46"/>
      <c r="P1996" s="29" t="s">
        <v>4990</v>
      </c>
      <c r="Q1996" s="9">
        <v>3</v>
      </c>
      <c r="R1996" s="9">
        <v>1</v>
      </c>
      <c r="S1996" s="9">
        <v>8</v>
      </c>
      <c r="T1996" s="9" t="s">
        <v>32</v>
      </c>
      <c r="U1996" s="9">
        <v>11002</v>
      </c>
      <c r="V1996" s="9">
        <v>11002</v>
      </c>
      <c r="W1996" s="9" t="s">
        <v>4984</v>
      </c>
      <c r="X1996" s="9" t="s">
        <v>4992</v>
      </c>
      <c r="Y1996" s="10" t="s">
        <v>4993</v>
      </c>
      <c r="Z1996" s="10" t="s">
        <v>4993</v>
      </c>
      <c r="AA1996" s="10" t="s">
        <v>4992</v>
      </c>
      <c r="AB1996" s="10" t="s">
        <v>12941</v>
      </c>
      <c r="AC1996" s="9" t="s">
        <v>5006</v>
      </c>
      <c r="AD1996" s="29"/>
      <c r="AE1996" s="20" t="str">
        <f>VLOOKUP(E1996,'FILIAIS PETZ'!A:Q,17,0)</f>
        <v>MG-2</v>
      </c>
      <c r="AF1996" s="20" t="str">
        <f>VLOOKUP(E1996,'FILIAIS PETZ'!A:Q,3,0)</f>
        <v>FELICIO</v>
      </c>
      <c r="AG1996" s="20" t="str">
        <f>VLOOKUP(E1996,'FILIAIS PETZ'!A:Q,2,0)</f>
        <v>R3</v>
      </c>
      <c r="AH1996" s="75">
        <v>647</v>
      </c>
      <c r="AI1996" s="16" t="s">
        <v>6472</v>
      </c>
      <c r="AJ1996" s="43">
        <f>VLOOKUP(E1996,'FILIAIS PETZ'!$A$2:$K$2000,11,0)</f>
        <v>18328118017265</v>
      </c>
      <c r="AK1996" s="44">
        <f t="shared" si="129"/>
        <v>18328118017265</v>
      </c>
    </row>
    <row r="1997" spans="1:37" s="14" customFormat="1" ht="15" customHeight="1" thickBot="1" x14ac:dyDescent="0.25">
      <c r="A1997" s="9">
        <f t="shared" si="128"/>
        <v>878014</v>
      </c>
      <c r="B1997" s="18">
        <f>VLOOKUP(C1997,FORNECEDORES!D:E,2,0)</f>
        <v>55566</v>
      </c>
      <c r="C1997" s="19" t="str">
        <f>VLOOKUP(D1997,FORNECEDORES!A:D,4,0)</f>
        <v>29.209.860/0001-11</v>
      </c>
      <c r="D1997" s="13" t="s">
        <v>2679</v>
      </c>
      <c r="E1997" s="20" t="str">
        <f t="shared" si="125"/>
        <v>04 0051</v>
      </c>
      <c r="F1997" s="28" t="s">
        <v>4948</v>
      </c>
      <c r="G1997" s="21" t="str">
        <f>VLOOKUP(E1997,'FILIAIS PETZ'!A:E,5,0)</f>
        <v>PETZ TAMBORÉ</v>
      </c>
      <c r="H1997" s="20" t="str">
        <f>VLOOKUP(E1997,'FILIAIS PETZ'!A:D,4,0)</f>
        <v>TMBO-SP</v>
      </c>
      <c r="I1997" s="46">
        <v>45372</v>
      </c>
      <c r="J1997" s="9">
        <v>878014</v>
      </c>
      <c r="K1997" s="9" t="s">
        <v>5858</v>
      </c>
      <c r="L1997" s="29" t="s">
        <v>6579</v>
      </c>
      <c r="M1997" s="46">
        <v>45385</v>
      </c>
      <c r="N1997" s="46">
        <v>45406</v>
      </c>
      <c r="O1997" s="46">
        <v>45387</v>
      </c>
      <c r="P1997" s="29" t="s">
        <v>4990</v>
      </c>
      <c r="Q1997" s="9">
        <v>3</v>
      </c>
      <c r="R1997" s="9">
        <v>1</v>
      </c>
      <c r="S1997" s="9">
        <v>8</v>
      </c>
      <c r="T1997" s="9" t="s">
        <v>32</v>
      </c>
      <c r="U1997" s="9">
        <v>11002</v>
      </c>
      <c r="V1997" s="9">
        <v>11002</v>
      </c>
      <c r="W1997" s="9" t="s">
        <v>5019</v>
      </c>
      <c r="X1997" s="9" t="s">
        <v>4992</v>
      </c>
      <c r="Y1997" s="9" t="s">
        <v>4993</v>
      </c>
      <c r="Z1997" s="9" t="s">
        <v>8408</v>
      </c>
      <c r="AA1997" s="9" t="s">
        <v>4992</v>
      </c>
      <c r="AB1997" s="9" t="s">
        <v>12941</v>
      </c>
      <c r="AC1997" s="9" t="s">
        <v>5006</v>
      </c>
      <c r="AD1997" s="29" t="s">
        <v>7878</v>
      </c>
      <c r="AE1997" s="20" t="str">
        <f>VLOOKUP(E1997,'FILIAIS PETZ'!A:Q,17,0)</f>
        <v>SP7</v>
      </c>
      <c r="AF1997" s="20" t="str">
        <f>VLOOKUP(E1997,'FILIAIS PETZ'!A:Q,3,0)</f>
        <v>FELICIO</v>
      </c>
      <c r="AG1997" s="20" t="str">
        <f>VLOOKUP(E1997,'FILIAIS PETZ'!A:Q,2,0)</f>
        <v>R3</v>
      </c>
      <c r="AH1997" s="75">
        <v>9590</v>
      </c>
      <c r="AI1997" s="16" t="s">
        <v>6473</v>
      </c>
      <c r="AJ1997" s="43">
        <f>VLOOKUP(E1997,'FILIAIS PETZ'!$A$2:$K$2000,11,0)</f>
        <v>18328118004872</v>
      </c>
      <c r="AK1997" s="44">
        <f t="shared" si="129"/>
        <v>18328118004872</v>
      </c>
    </row>
    <row r="1998" spans="1:37" s="14" customFormat="1" ht="15" customHeight="1" thickBot="1" x14ac:dyDescent="0.25">
      <c r="A1998" s="9">
        <f t="shared" si="128"/>
        <v>878016</v>
      </c>
      <c r="B1998" s="18">
        <f>VLOOKUP(C1998,FORNECEDORES!D:E,2,0)</f>
        <v>148446</v>
      </c>
      <c r="C1998" s="19" t="str">
        <f>VLOOKUP(D1998,FORNECEDORES!A:D,4,0)</f>
        <v>56.840.051/0001-86</v>
      </c>
      <c r="D1998" s="13" t="s">
        <v>7692</v>
      </c>
      <c r="E1998" s="20" t="str">
        <f t="shared" si="125"/>
        <v>04 0106</v>
      </c>
      <c r="F1998" s="28" t="s">
        <v>4952</v>
      </c>
      <c r="G1998" s="21" t="str">
        <f>VLOOKUP(E1998,'FILIAIS PETZ'!A:E,5,0)</f>
        <v>PETZ COTIA</v>
      </c>
      <c r="H1998" s="20" t="str">
        <f>VLOOKUP(E1998,'FILIAIS PETZ'!A:D,4,0)</f>
        <v>CTIA-SP</v>
      </c>
      <c r="I1998" s="46">
        <v>45372</v>
      </c>
      <c r="J1998" s="9">
        <v>878016</v>
      </c>
      <c r="K1998" s="9" t="s">
        <v>5858</v>
      </c>
      <c r="L1998" s="29" t="s">
        <v>13613</v>
      </c>
      <c r="M1998" s="46">
        <v>45526</v>
      </c>
      <c r="N1998" s="46">
        <v>45581</v>
      </c>
      <c r="O1998" s="46">
        <v>45576</v>
      </c>
      <c r="P1998" s="29" t="s">
        <v>4990</v>
      </c>
      <c r="Q1998" s="9">
        <v>3</v>
      </c>
      <c r="R1998" s="9">
        <v>1</v>
      </c>
      <c r="S1998" s="9">
        <v>8</v>
      </c>
      <c r="T1998" s="9" t="s">
        <v>32</v>
      </c>
      <c r="U1998" s="9">
        <v>11002</v>
      </c>
      <c r="V1998" s="9">
        <v>11002</v>
      </c>
      <c r="W1998" s="9" t="s">
        <v>5057</v>
      </c>
      <c r="X1998" s="9" t="s">
        <v>4996</v>
      </c>
      <c r="Y1998" s="9" t="s">
        <v>4993</v>
      </c>
      <c r="Z1998" s="9" t="s">
        <v>4993</v>
      </c>
      <c r="AA1998" s="9" t="s">
        <v>5014</v>
      </c>
      <c r="AB1998" s="9" t="s">
        <v>5005</v>
      </c>
      <c r="AC1998" s="9" t="s">
        <v>5006</v>
      </c>
      <c r="AD1998" s="29"/>
      <c r="AE1998" s="20" t="str">
        <f>VLOOKUP(E1998,'FILIAIS PETZ'!A:Q,17,0)</f>
        <v>SP7</v>
      </c>
      <c r="AF1998" s="20" t="str">
        <f>VLOOKUP(E1998,'FILIAIS PETZ'!A:Q,3,0)</f>
        <v>FELICIO</v>
      </c>
      <c r="AG1998" s="20" t="str">
        <f>VLOOKUP(E1998,'FILIAIS PETZ'!A:Q,2,0)</f>
        <v>R3</v>
      </c>
      <c r="AH1998" s="75">
        <v>976.2</v>
      </c>
      <c r="AI1998" s="16" t="s">
        <v>6474</v>
      </c>
      <c r="AJ1998" s="43">
        <f>VLOOKUP(E1998,'FILIAIS PETZ'!$A$2:$K$2000,11,0)</f>
        <v>18328118009327</v>
      </c>
      <c r="AK1998" s="44">
        <f t="shared" si="129"/>
        <v>18328118009327</v>
      </c>
    </row>
    <row r="1999" spans="1:37" s="14" customFormat="1" ht="15" customHeight="1" thickBot="1" x14ac:dyDescent="0.25">
      <c r="A1999" s="10">
        <v>874204</v>
      </c>
      <c r="B1999" s="18">
        <f>VLOOKUP(C1999,FORNECEDORES!D:E,2,0)</f>
        <v>631374</v>
      </c>
      <c r="C1999" s="19" t="str">
        <f>VLOOKUP(D1999,FORNECEDORES!A:D,4,0)</f>
        <v>30.777.868/0001-63</v>
      </c>
      <c r="D1999" s="87" t="s">
        <v>4729</v>
      </c>
      <c r="E1999" s="20" t="str">
        <f t="shared" si="125"/>
        <v>04 0010</v>
      </c>
      <c r="F1999" s="28" t="s">
        <v>8983</v>
      </c>
      <c r="G1999" s="21" t="str">
        <f>VLOOKUP(E1999,'FILIAIS PETZ'!A:E,5,0)</f>
        <v>PETZ SANTA CECILIA</v>
      </c>
      <c r="H1999" s="20" t="str">
        <f>VLOOKUP(E1999,'FILIAIS PETZ'!A:D,4,0)</f>
        <v>STCE-SP</v>
      </c>
      <c r="I1999" s="46">
        <v>45372</v>
      </c>
      <c r="J1999" s="9">
        <v>874204</v>
      </c>
      <c r="K1999" s="9" t="s">
        <v>5637</v>
      </c>
      <c r="L1999" s="29" t="s">
        <v>6174</v>
      </c>
      <c r="M1999" s="46">
        <v>45370</v>
      </c>
      <c r="N1999" s="46">
        <v>45399</v>
      </c>
      <c r="O1999" s="46">
        <v>45373</v>
      </c>
      <c r="P1999" s="29" t="s">
        <v>4990</v>
      </c>
      <c r="Q1999" s="9">
        <v>3</v>
      </c>
      <c r="R1999" s="9">
        <v>1</v>
      </c>
      <c r="S1999" s="9">
        <v>8</v>
      </c>
      <c r="T1999" s="9" t="s">
        <v>32</v>
      </c>
      <c r="U1999" s="9">
        <v>11002</v>
      </c>
      <c r="V1999" s="9">
        <v>11002</v>
      </c>
      <c r="W1999" s="9" t="s">
        <v>5021</v>
      </c>
      <c r="X1999" s="9" t="s">
        <v>4985</v>
      </c>
      <c r="Y1999" s="9" t="s">
        <v>4993</v>
      </c>
      <c r="Z1999" s="9" t="s">
        <v>4993</v>
      </c>
      <c r="AA1999" s="9" t="s">
        <v>4989</v>
      </c>
      <c r="AB1999" s="9" t="s">
        <v>12941</v>
      </c>
      <c r="AC1999" s="9" t="s">
        <v>5006</v>
      </c>
      <c r="AD1999" s="9"/>
      <c r="AE1999" s="20" t="str">
        <f>VLOOKUP(E1999,'FILIAIS PETZ'!A:Q,17,0)</f>
        <v>SP2</v>
      </c>
      <c r="AF1999" s="20" t="str">
        <f>VLOOKUP(E1999,'FILIAIS PETZ'!A:Q,3,0)</f>
        <v>FELICIO</v>
      </c>
      <c r="AG1999" s="20" t="str">
        <f>VLOOKUP(E1999,'FILIAIS PETZ'!A:Q,2,0)</f>
        <v>R3</v>
      </c>
      <c r="AH1999" s="75">
        <v>3577.2</v>
      </c>
      <c r="AI1999" s="70" t="s">
        <v>9034</v>
      </c>
      <c r="AJ1999" s="43">
        <f>VLOOKUP(E1999,'FILIAIS PETZ'!$A$2:$K$2000,11,0)</f>
        <v>18328118001938</v>
      </c>
      <c r="AK1999" s="72">
        <v>18328118001938</v>
      </c>
    </row>
    <row r="2000" spans="1:37" s="14" customFormat="1" ht="15" customHeight="1" thickBot="1" x14ac:dyDescent="0.25">
      <c r="A2000" s="9">
        <f>J2000</f>
        <v>876658</v>
      </c>
      <c r="B2000" s="18">
        <f>VLOOKUP(C2000,FORNECEDORES!D:E,2,0)</f>
        <v>18357</v>
      </c>
      <c r="C2000" s="19" t="str">
        <f>VLOOKUP(D2000,FORNECEDORES!A:D,4,0)</f>
        <v>04.184.872/0001-08</v>
      </c>
      <c r="D2000" s="13" t="s">
        <v>1439</v>
      </c>
      <c r="E2000" s="20" t="str">
        <f t="shared" si="125"/>
        <v>04 0051</v>
      </c>
      <c r="F2000" s="28" t="s">
        <v>4948</v>
      </c>
      <c r="G2000" s="21" t="str">
        <f>VLOOKUP(E2000,'FILIAIS PETZ'!A:E,5,0)</f>
        <v>PETZ TAMBORÉ</v>
      </c>
      <c r="H2000" s="20" t="str">
        <f>VLOOKUP(E2000,'FILIAIS PETZ'!A:D,4,0)</f>
        <v>TMBO-SP</v>
      </c>
      <c r="I2000" s="46">
        <v>45373</v>
      </c>
      <c r="J2000" s="9">
        <v>876658</v>
      </c>
      <c r="K2000" s="9" t="s">
        <v>5858</v>
      </c>
      <c r="L2000" s="29" t="s">
        <v>6461</v>
      </c>
      <c r="M2000" s="46">
        <v>45373</v>
      </c>
      <c r="N2000" s="46">
        <v>45399</v>
      </c>
      <c r="O2000" s="46">
        <v>45376</v>
      </c>
      <c r="P2000" s="29" t="s">
        <v>4990</v>
      </c>
      <c r="Q2000" s="9">
        <v>3</v>
      </c>
      <c r="R2000" s="9">
        <v>1</v>
      </c>
      <c r="S2000" s="9">
        <v>8</v>
      </c>
      <c r="T2000" s="9" t="s">
        <v>32</v>
      </c>
      <c r="U2000" s="9">
        <v>11002</v>
      </c>
      <c r="V2000" s="9">
        <v>11002</v>
      </c>
      <c r="W2000" s="9" t="s">
        <v>4984</v>
      </c>
      <c r="X2000" s="9" t="s">
        <v>4985</v>
      </c>
      <c r="Y2000" s="9" t="s">
        <v>4993</v>
      </c>
      <c r="Z2000" s="9" t="s">
        <v>8408</v>
      </c>
      <c r="AA2000" s="9" t="s">
        <v>4989</v>
      </c>
      <c r="AB2000" s="9" t="s">
        <v>5005</v>
      </c>
      <c r="AC2000" s="9" t="s">
        <v>5006</v>
      </c>
      <c r="AD2000" s="29" t="s">
        <v>7878</v>
      </c>
      <c r="AE2000" s="20" t="str">
        <f>VLOOKUP(E2000,'FILIAIS PETZ'!A:Q,17,0)</f>
        <v>SP7</v>
      </c>
      <c r="AF2000" s="20" t="str">
        <f>VLOOKUP(E2000,'FILIAIS PETZ'!A:Q,3,0)</f>
        <v>FELICIO</v>
      </c>
      <c r="AG2000" s="20" t="str">
        <f>VLOOKUP(E2000,'FILIAIS PETZ'!A:Q,2,0)</f>
        <v>R3</v>
      </c>
      <c r="AH2000" s="75">
        <v>1972.4</v>
      </c>
      <c r="AI2000" s="16" t="s">
        <v>5713</v>
      </c>
      <c r="AJ2000" s="43">
        <f>VLOOKUP(E2000,'FILIAIS PETZ'!$A$2:$K$2000,11,0)</f>
        <v>18328118004872</v>
      </c>
      <c r="AK2000" s="44">
        <f>AJ2000</f>
        <v>18328118004872</v>
      </c>
    </row>
    <row r="2001" spans="1:37" s="14" customFormat="1" ht="15" customHeight="1" thickBot="1" x14ac:dyDescent="0.25">
      <c r="A2001" s="9">
        <f>J2001</f>
        <v>878023</v>
      </c>
      <c r="B2001" s="18">
        <f>VLOOKUP(C2001,FORNECEDORES!D:E,2,0)</f>
        <v>26454</v>
      </c>
      <c r="C2001" s="19" t="str">
        <f>VLOOKUP(D2001,FORNECEDORES!A:D,4,0)</f>
        <v>10.948.651/0018-00</v>
      </c>
      <c r="D2001" s="13" t="s">
        <v>6569</v>
      </c>
      <c r="E2001" s="20" t="str">
        <f t="shared" si="125"/>
        <v>04 0185</v>
      </c>
      <c r="F2001" s="28" t="s">
        <v>4973</v>
      </c>
      <c r="G2001" s="21" t="str">
        <f>VLOOKUP(E2001,'FILIAIS PETZ'!A:E,5,0)</f>
        <v>PETZ AV CONTORNO (ANTIGOS DADOS DE SVLB/MG - PETZ SILVA LOBO)</v>
      </c>
      <c r="H2001" s="20" t="str">
        <f>VLOOKUP(E2001,'FILIAIS PETZ'!A:D,4,0)</f>
        <v>ACTN-MG</v>
      </c>
      <c r="I2001" s="46">
        <v>45373</v>
      </c>
      <c r="J2001" s="9">
        <v>878023</v>
      </c>
      <c r="K2001" s="9" t="s">
        <v>5858</v>
      </c>
      <c r="L2001" s="29" t="s">
        <v>6568</v>
      </c>
      <c r="M2001" s="46">
        <v>45383</v>
      </c>
      <c r="N2001" s="46">
        <v>45406</v>
      </c>
      <c r="O2001" s="46">
        <v>45387</v>
      </c>
      <c r="P2001" s="29" t="s">
        <v>4990</v>
      </c>
      <c r="Q2001" s="9">
        <v>3</v>
      </c>
      <c r="R2001" s="9">
        <v>1</v>
      </c>
      <c r="S2001" s="9">
        <v>8</v>
      </c>
      <c r="T2001" s="9" t="s">
        <v>32</v>
      </c>
      <c r="U2001" s="9">
        <v>11002</v>
      </c>
      <c r="V2001" s="9">
        <v>11002</v>
      </c>
      <c r="W2001" s="9" t="s">
        <v>5021</v>
      </c>
      <c r="X2001" s="9" t="s">
        <v>4992</v>
      </c>
      <c r="Y2001" s="9" t="s">
        <v>4993</v>
      </c>
      <c r="Z2001" s="9" t="s">
        <v>4993</v>
      </c>
      <c r="AA2001" s="9" t="s">
        <v>4992</v>
      </c>
      <c r="AB2001" s="10" t="s">
        <v>5005</v>
      </c>
      <c r="AC2001" s="9" t="s">
        <v>4988</v>
      </c>
      <c r="AD2001" s="29"/>
      <c r="AE2001" s="20" t="str">
        <f>VLOOKUP(E2001,'FILIAIS PETZ'!A:Q,17,0)</f>
        <v>MG-1</v>
      </c>
      <c r="AF2001" s="20" t="str">
        <f>VLOOKUP(E2001,'FILIAIS PETZ'!A:Q,3,0)</f>
        <v>FELICIO</v>
      </c>
      <c r="AG2001" s="20" t="str">
        <f>VLOOKUP(E2001,'FILIAIS PETZ'!A:Q,2,0)</f>
        <v>R3</v>
      </c>
      <c r="AH2001" s="75">
        <v>4984.97</v>
      </c>
      <c r="AI2001" s="16" t="s">
        <v>6475</v>
      </c>
      <c r="AJ2001" s="43">
        <f>VLOOKUP(E2001,'FILIAIS PETZ'!$A$2:$K$2000,11,0)</f>
        <v>18328118017931</v>
      </c>
      <c r="AK2001" s="44">
        <f>AJ2001</f>
        <v>18328118017931</v>
      </c>
    </row>
    <row r="2002" spans="1:37" s="14" customFormat="1" ht="15" customHeight="1" thickBot="1" x14ac:dyDescent="0.25">
      <c r="A2002" s="9">
        <v>876067</v>
      </c>
      <c r="B2002" s="18">
        <f>VLOOKUP(C2002,FORNECEDORES!D:E,2,0)</f>
        <v>14456</v>
      </c>
      <c r="C2002" s="19" t="str">
        <f>VLOOKUP(D2002,FORNECEDORES!A:D,4,0)</f>
        <v>29.274.777/0001-26</v>
      </c>
      <c r="D2002" s="13" t="s">
        <v>2689</v>
      </c>
      <c r="E2002" s="20" t="str">
        <f t="shared" si="125"/>
        <v>04 0011</v>
      </c>
      <c r="F2002" s="28" t="s">
        <v>8976</v>
      </c>
      <c r="G2002" s="21" t="str">
        <f>VLOOKUP(E2002,'FILIAIS PETZ'!A:E,5,0)</f>
        <v>PETZ AUGUSTA</v>
      </c>
      <c r="H2002" s="20" t="str">
        <f>VLOOKUP(E2002,'FILIAIS PETZ'!A:D,4,0)</f>
        <v>AUGT-SP</v>
      </c>
      <c r="I2002" s="46">
        <v>45373</v>
      </c>
      <c r="J2002" s="9">
        <v>876067</v>
      </c>
      <c r="K2002" s="9" t="s">
        <v>9035</v>
      </c>
      <c r="L2002" s="29" t="s">
        <v>10161</v>
      </c>
      <c r="M2002" s="46">
        <v>45392</v>
      </c>
      <c r="N2002" s="46">
        <v>45427</v>
      </c>
      <c r="O2002" s="46">
        <v>45394</v>
      </c>
      <c r="P2002" s="9" t="s">
        <v>4990</v>
      </c>
      <c r="Q2002" s="9">
        <v>3</v>
      </c>
      <c r="R2002" s="9">
        <v>1</v>
      </c>
      <c r="S2002" s="9">
        <v>8</v>
      </c>
      <c r="T2002" s="9" t="s">
        <v>32</v>
      </c>
      <c r="U2002" s="9">
        <v>11002</v>
      </c>
      <c r="V2002" s="9">
        <v>11002</v>
      </c>
      <c r="W2002" s="9" t="s">
        <v>5034</v>
      </c>
      <c r="X2002" s="9" t="s">
        <v>4985</v>
      </c>
      <c r="Y2002" s="9" t="s">
        <v>4997</v>
      </c>
      <c r="Z2002" s="9" t="s">
        <v>4993</v>
      </c>
      <c r="AA2002" s="9" t="s">
        <v>4989</v>
      </c>
      <c r="AB2002" s="9" t="s">
        <v>12941</v>
      </c>
      <c r="AC2002" s="9" t="s">
        <v>5006</v>
      </c>
      <c r="AD2002" s="9"/>
      <c r="AE2002" s="20" t="str">
        <f>VLOOKUP(E2002,'FILIAIS PETZ'!A:Q,17,0)</f>
        <v>SP2</v>
      </c>
      <c r="AF2002" s="20" t="str">
        <f>VLOOKUP(E2002,'FILIAIS PETZ'!A:Q,3,0)</f>
        <v>FELICIO</v>
      </c>
      <c r="AG2002" s="20" t="str">
        <f>VLOOKUP(E2002,'FILIAIS PETZ'!A:Q,2,0)</f>
        <v>R3</v>
      </c>
      <c r="AH2002" s="75">
        <v>690</v>
      </c>
      <c r="AI2002" s="16" t="s">
        <v>10162</v>
      </c>
      <c r="AJ2002" s="43">
        <f>VLOOKUP(E2002,'FILIAIS PETZ'!$A$2:$K$2000,11,0)</f>
        <v>18328118001776</v>
      </c>
      <c r="AK2002" s="44">
        <v>18328118001776</v>
      </c>
    </row>
    <row r="2003" spans="1:37" s="14" customFormat="1" ht="15" customHeight="1" thickBot="1" x14ac:dyDescent="0.25">
      <c r="A2003" s="9">
        <v>876076</v>
      </c>
      <c r="B2003" s="18">
        <f>VLOOKUP(C2003,FORNECEDORES!D:E,2,0)</f>
        <v>40460</v>
      </c>
      <c r="C2003" s="19" t="str">
        <f>VLOOKUP(D2003,FORNECEDORES!A:D,4,0)</f>
        <v>30.515.748/0001-98</v>
      </c>
      <c r="D2003" s="13" t="s">
        <v>2732</v>
      </c>
      <c r="E2003" s="20" t="str">
        <f t="shared" si="125"/>
        <v>04 0067</v>
      </c>
      <c r="F2003" s="28" t="s">
        <v>8611</v>
      </c>
      <c r="G2003" s="21" t="str">
        <f>VLOOKUP(E2003,'FILIAIS PETZ'!A:E,5,0)</f>
        <v>PETZ EXTRA RICARDO JAFET</v>
      </c>
      <c r="H2003" s="20" t="str">
        <f>VLOOKUP(E2003,'FILIAIS PETZ'!A:D,4,0)</f>
        <v>RJAF-SP</v>
      </c>
      <c r="I2003" s="46">
        <v>45373</v>
      </c>
      <c r="J2003" s="9">
        <v>876076</v>
      </c>
      <c r="K2003" s="9" t="s">
        <v>9035</v>
      </c>
      <c r="L2003" s="29" t="s">
        <v>8125</v>
      </c>
      <c r="M2003" s="46">
        <v>45399</v>
      </c>
      <c r="N2003" s="46">
        <v>45420</v>
      </c>
      <c r="O2003" s="46">
        <v>45400</v>
      </c>
      <c r="P2003" s="9" t="s">
        <v>4982</v>
      </c>
      <c r="Q2003" s="9">
        <v>3</v>
      </c>
      <c r="R2003" s="9">
        <v>1</v>
      </c>
      <c r="S2003" s="9">
        <v>8</v>
      </c>
      <c r="T2003" s="9" t="s">
        <v>32</v>
      </c>
      <c r="U2003" s="9">
        <v>11002</v>
      </c>
      <c r="V2003" s="9">
        <v>11002</v>
      </c>
      <c r="W2003" s="9" t="s">
        <v>5119</v>
      </c>
      <c r="X2003" s="9" t="s">
        <v>4985</v>
      </c>
      <c r="Y2003" s="9" t="s">
        <v>4997</v>
      </c>
      <c r="Z2003" s="9" t="s">
        <v>4993</v>
      </c>
      <c r="AA2003" s="9" t="s">
        <v>4989</v>
      </c>
      <c r="AB2003" s="9" t="s">
        <v>12941</v>
      </c>
      <c r="AC2003" s="9" t="s">
        <v>4988</v>
      </c>
      <c r="AD2003" s="9"/>
      <c r="AE2003" s="20" t="str">
        <f>VLOOKUP(E2003,'FILIAIS PETZ'!A:Q,17,0)</f>
        <v>SP2</v>
      </c>
      <c r="AF2003" s="20" t="str">
        <f>VLOOKUP(E2003,'FILIAIS PETZ'!A:Q,3,0)</f>
        <v>FELICIO</v>
      </c>
      <c r="AG2003" s="20" t="str">
        <f>VLOOKUP(E2003,'FILIAIS PETZ'!A:Q,2,0)</f>
        <v>R3</v>
      </c>
      <c r="AH2003" s="75">
        <v>6247.5</v>
      </c>
      <c r="AI2003" s="16" t="s">
        <v>10163</v>
      </c>
      <c r="AJ2003" s="43">
        <f>VLOOKUP(E2003,'FILIAIS PETZ'!$A$2:$K$2000,11,0)</f>
        <v>18328118006573</v>
      </c>
      <c r="AK2003" s="44">
        <v>18328118006573</v>
      </c>
    </row>
    <row r="2004" spans="1:37" s="14" customFormat="1" ht="15" customHeight="1" thickBot="1" x14ac:dyDescent="0.25">
      <c r="A2004" s="9">
        <f t="shared" ref="A2004:A2014" si="130">J2004</f>
        <v>878084</v>
      </c>
      <c r="B2004" s="18">
        <f>VLOOKUP(C2004,FORNECEDORES!D:E,2,0)</f>
        <v>32507</v>
      </c>
      <c r="C2004" s="19" t="str">
        <f>VLOOKUP(D2004,FORNECEDORES!A:D,4,0)</f>
        <v>10.237.839/0001-00</v>
      </c>
      <c r="D2004" s="13" t="s">
        <v>1753</v>
      </c>
      <c r="E2004" s="20" t="str">
        <f t="shared" si="125"/>
        <v>04 0032</v>
      </c>
      <c r="F2004" s="28" t="s">
        <v>4951</v>
      </c>
      <c r="G2004" s="21" t="str">
        <f>VLOOKUP(E2004,'FILIAIS PETZ'!A:E,5,0)</f>
        <v>PETZ JAGUARE</v>
      </c>
      <c r="H2004" s="20" t="str">
        <f>VLOOKUP(E2004,'FILIAIS PETZ'!A:D,4,0)</f>
        <v>JGRE-SP</v>
      </c>
      <c r="I2004" s="46">
        <v>45376</v>
      </c>
      <c r="J2004" s="9">
        <v>878084</v>
      </c>
      <c r="K2004" s="9" t="s">
        <v>5858</v>
      </c>
      <c r="L2004" s="29" t="s">
        <v>6573</v>
      </c>
      <c r="M2004" s="46">
        <v>45372</v>
      </c>
      <c r="N2004" s="46">
        <v>45399</v>
      </c>
      <c r="O2004" s="46">
        <v>45387</v>
      </c>
      <c r="P2004" s="29" t="s">
        <v>4990</v>
      </c>
      <c r="Q2004" s="9">
        <v>3</v>
      </c>
      <c r="R2004" s="9">
        <v>1</v>
      </c>
      <c r="S2004" s="9">
        <v>8</v>
      </c>
      <c r="T2004" s="9" t="s">
        <v>32</v>
      </c>
      <c r="U2004" s="9">
        <v>11002</v>
      </c>
      <c r="V2004" s="9">
        <v>11002</v>
      </c>
      <c r="W2004" s="9" t="s">
        <v>5019</v>
      </c>
      <c r="X2004" s="9" t="s">
        <v>4992</v>
      </c>
      <c r="Y2004" s="9" t="s">
        <v>4994</v>
      </c>
      <c r="Z2004" s="9" t="s">
        <v>4994</v>
      </c>
      <c r="AA2004" s="9" t="s">
        <v>5099</v>
      </c>
      <c r="AB2004" s="9" t="s">
        <v>5005</v>
      </c>
      <c r="AC2004" s="9" t="s">
        <v>4995</v>
      </c>
      <c r="AD2004" s="29"/>
      <c r="AE2004" s="20" t="str">
        <f>VLOOKUP(E2004,'FILIAIS PETZ'!A:Q,17,0)</f>
        <v>SP7</v>
      </c>
      <c r="AF2004" s="20" t="str">
        <f>VLOOKUP(E2004,'FILIAIS PETZ'!A:Q,3,0)</f>
        <v>FELICIO</v>
      </c>
      <c r="AG2004" s="20" t="str">
        <f>VLOOKUP(E2004,'FILIAIS PETZ'!A:Q,2,0)</f>
        <v>R3</v>
      </c>
      <c r="AH2004" s="75">
        <v>1500</v>
      </c>
      <c r="AI2004" s="16" t="s">
        <v>6148</v>
      </c>
      <c r="AJ2004" s="43">
        <f>VLOOKUP(E2004,'FILIAIS PETZ'!$A$2:$K$2000,11,0)</f>
        <v>18328118003205</v>
      </c>
      <c r="AK2004" s="44">
        <f t="shared" ref="AK2004:AK2014" si="131">AJ2004</f>
        <v>18328118003205</v>
      </c>
    </row>
    <row r="2005" spans="1:37" s="14" customFormat="1" ht="15" customHeight="1" thickBot="1" x14ac:dyDescent="0.25">
      <c r="A2005" s="9">
        <f t="shared" si="130"/>
        <v>878025</v>
      </c>
      <c r="B2005" s="18">
        <f>VLOOKUP(C2005,FORNECEDORES!D:E,2,0)</f>
        <v>69979</v>
      </c>
      <c r="C2005" s="19" t="str">
        <f>VLOOKUP(D2005,FORNECEDORES!A:D,4,0)</f>
        <v>53.164.208/0001-02</v>
      </c>
      <c r="D2005" s="13" t="s">
        <v>6546</v>
      </c>
      <c r="E2005" s="20" t="str">
        <f t="shared" si="125"/>
        <v>04 0032</v>
      </c>
      <c r="F2005" s="28" t="s">
        <v>4951</v>
      </c>
      <c r="G2005" s="21" t="str">
        <f>VLOOKUP(E2005,'FILIAIS PETZ'!A:E,5,0)</f>
        <v>PETZ JAGUARE</v>
      </c>
      <c r="H2005" s="20" t="str">
        <f>VLOOKUP(E2005,'FILIAIS PETZ'!A:D,4,0)</f>
        <v>JGRE-SP</v>
      </c>
      <c r="I2005" s="46">
        <v>45376</v>
      </c>
      <c r="J2005" s="9">
        <v>878025</v>
      </c>
      <c r="K2005" s="9" t="s">
        <v>5858</v>
      </c>
      <c r="L2005" s="29" t="s">
        <v>6545</v>
      </c>
      <c r="M2005" s="46">
        <v>45377</v>
      </c>
      <c r="N2005" s="46">
        <v>45406</v>
      </c>
      <c r="O2005" s="46">
        <v>45387</v>
      </c>
      <c r="P2005" s="29" t="s">
        <v>4982</v>
      </c>
      <c r="Q2005" s="9">
        <v>3</v>
      </c>
      <c r="R2005" s="9">
        <v>1</v>
      </c>
      <c r="S2005" s="9">
        <v>8</v>
      </c>
      <c r="T2005" s="9" t="s">
        <v>32</v>
      </c>
      <c r="U2005" s="9">
        <v>11002</v>
      </c>
      <c r="V2005" s="9">
        <v>11002</v>
      </c>
      <c r="W2005" s="9" t="s">
        <v>4984</v>
      </c>
      <c r="X2005" s="9" t="s">
        <v>4985</v>
      </c>
      <c r="Y2005" s="9" t="s">
        <v>4993</v>
      </c>
      <c r="Z2005" s="9" t="s">
        <v>4993</v>
      </c>
      <c r="AA2005" s="9" t="s">
        <v>4989</v>
      </c>
      <c r="AB2005" s="9" t="s">
        <v>5005</v>
      </c>
      <c r="AC2005" s="9" t="s">
        <v>4988</v>
      </c>
      <c r="AD2005" s="29" t="s">
        <v>6488</v>
      </c>
      <c r="AE2005" s="20" t="str">
        <f>VLOOKUP(E2005,'FILIAIS PETZ'!A:Q,17,0)</f>
        <v>SP7</v>
      </c>
      <c r="AF2005" s="20" t="str">
        <f>VLOOKUP(E2005,'FILIAIS PETZ'!A:Q,3,0)</f>
        <v>FELICIO</v>
      </c>
      <c r="AG2005" s="20" t="str">
        <f>VLOOKUP(E2005,'FILIAIS PETZ'!A:Q,2,0)</f>
        <v>R3</v>
      </c>
      <c r="AH2005" s="75">
        <v>8682.52</v>
      </c>
      <c r="AI2005" s="16" t="s">
        <v>6476</v>
      </c>
      <c r="AJ2005" s="43">
        <f>VLOOKUP(E2005,'FILIAIS PETZ'!$A$2:$K$2000,11,0)</f>
        <v>18328118003205</v>
      </c>
      <c r="AK2005" s="44">
        <f t="shared" si="131"/>
        <v>18328118003205</v>
      </c>
    </row>
    <row r="2006" spans="1:37" s="14" customFormat="1" ht="15" customHeight="1" thickBot="1" x14ac:dyDescent="0.25">
      <c r="A2006" s="9">
        <f t="shared" si="130"/>
        <v>879324</v>
      </c>
      <c r="B2006" s="18">
        <f>VLOOKUP(C2006,FORNECEDORES!D:E,2,0)</f>
        <v>3816</v>
      </c>
      <c r="C2006" s="19" t="str">
        <f>VLOOKUP(D2006,FORNECEDORES!A:D,4,0)</f>
        <v>00.059.799/0001-91</v>
      </c>
      <c r="D2006" s="13" t="s">
        <v>4013</v>
      </c>
      <c r="E2006" s="20" t="str">
        <f t="shared" si="125"/>
        <v>04 0107</v>
      </c>
      <c r="F2006" s="28" t="s">
        <v>4930</v>
      </c>
      <c r="G2006" s="21" t="str">
        <f>VLOOKUP(E2006,'FILIAIS PETZ'!A:E,5,0)</f>
        <v>PETZ CONTAGEM</v>
      </c>
      <c r="H2006" s="20" t="str">
        <f>VLOOKUP(E2006,'FILIAIS PETZ'!A:D,4,0)</f>
        <v>CNTG-MG</v>
      </c>
      <c r="I2006" s="46">
        <v>45377</v>
      </c>
      <c r="J2006" s="9">
        <v>879324</v>
      </c>
      <c r="K2006" s="9" t="s">
        <v>5858</v>
      </c>
      <c r="L2006" s="29" t="s">
        <v>6487</v>
      </c>
      <c r="M2006" s="46">
        <v>45371</v>
      </c>
      <c r="N2006" s="46">
        <v>45399</v>
      </c>
      <c r="O2006" s="46">
        <v>45377</v>
      </c>
      <c r="P2006" s="29" t="s">
        <v>4990</v>
      </c>
      <c r="Q2006" s="9">
        <v>3</v>
      </c>
      <c r="R2006" s="9">
        <v>1</v>
      </c>
      <c r="S2006" s="9">
        <v>8</v>
      </c>
      <c r="T2006" s="9" t="s">
        <v>32</v>
      </c>
      <c r="U2006" s="9">
        <v>11002</v>
      </c>
      <c r="V2006" s="9">
        <v>11002</v>
      </c>
      <c r="W2006" s="9" t="s">
        <v>5065</v>
      </c>
      <c r="X2006" s="9" t="s">
        <v>4996</v>
      </c>
      <c r="Y2006" s="9" t="s">
        <v>4993</v>
      </c>
      <c r="Z2006" s="9" t="s">
        <v>4993</v>
      </c>
      <c r="AA2006" s="9" t="s">
        <v>5068</v>
      </c>
      <c r="AB2006" s="9" t="s">
        <v>5005</v>
      </c>
      <c r="AC2006" s="9" t="s">
        <v>5006</v>
      </c>
      <c r="AD2006" s="29"/>
      <c r="AE2006" s="20" t="str">
        <f>VLOOKUP(E2006,'FILIAIS PETZ'!A:Q,17,0)</f>
        <v>MG-2</v>
      </c>
      <c r="AF2006" s="20" t="str">
        <f>VLOOKUP(E2006,'FILIAIS PETZ'!A:Q,3,0)</f>
        <v>FELICIO</v>
      </c>
      <c r="AG2006" s="20" t="str">
        <f>VLOOKUP(E2006,'FILIAIS PETZ'!A:Q,2,0)</f>
        <v>R3</v>
      </c>
      <c r="AH2006" s="75">
        <v>589.26</v>
      </c>
      <c r="AI2006" s="16" t="s">
        <v>6486</v>
      </c>
      <c r="AJ2006" s="43">
        <f>VLOOKUP(E2006,'FILIAIS PETZ'!$A$2:$K$2000,11,0)</f>
        <v>18328118010414</v>
      </c>
      <c r="AK2006" s="44">
        <f t="shared" si="131"/>
        <v>18328118010414</v>
      </c>
    </row>
    <row r="2007" spans="1:37" s="14" customFormat="1" ht="15" customHeight="1" thickBot="1" x14ac:dyDescent="0.25">
      <c r="A2007" s="9">
        <f t="shared" si="130"/>
        <v>878711</v>
      </c>
      <c r="B2007" s="18">
        <f>VLOOKUP(C2007,FORNECEDORES!D:E,2,0)</f>
        <v>7524</v>
      </c>
      <c r="C2007" s="19" t="str">
        <f>VLOOKUP(D2007,FORNECEDORES!A:D,4,0)</f>
        <v>02.237.989/0001-87</v>
      </c>
      <c r="D2007" s="13" t="s">
        <v>6590</v>
      </c>
      <c r="E2007" s="20" t="str">
        <f t="shared" si="125"/>
        <v>04 0032</v>
      </c>
      <c r="F2007" s="28" t="s">
        <v>4951</v>
      </c>
      <c r="G2007" s="21" t="str">
        <f>VLOOKUP(E2007,'FILIAIS PETZ'!A:E,5,0)</f>
        <v>PETZ JAGUARE</v>
      </c>
      <c r="H2007" s="20" t="str">
        <f>VLOOKUP(E2007,'FILIAIS PETZ'!A:D,4,0)</f>
        <v>JGRE-SP</v>
      </c>
      <c r="I2007" s="46">
        <v>45377</v>
      </c>
      <c r="J2007" s="9">
        <v>878711</v>
      </c>
      <c r="K2007" s="9" t="s">
        <v>5858</v>
      </c>
      <c r="L2007" s="29" t="s">
        <v>6549</v>
      </c>
      <c r="M2007" s="46">
        <v>45378</v>
      </c>
      <c r="N2007" s="46">
        <v>45406</v>
      </c>
      <c r="O2007" s="46">
        <v>45387</v>
      </c>
      <c r="P2007" s="29" t="s">
        <v>4982</v>
      </c>
      <c r="Q2007" s="9">
        <v>3</v>
      </c>
      <c r="R2007" s="9">
        <v>1</v>
      </c>
      <c r="S2007" s="9">
        <v>8</v>
      </c>
      <c r="T2007" s="9" t="s">
        <v>32</v>
      </c>
      <c r="U2007" s="9">
        <v>11002</v>
      </c>
      <c r="V2007" s="9">
        <v>11002</v>
      </c>
      <c r="W2007" s="9" t="s">
        <v>4984</v>
      </c>
      <c r="X2007" s="9" t="s">
        <v>4985</v>
      </c>
      <c r="Y2007" s="9" t="s">
        <v>4993</v>
      </c>
      <c r="Z2007" s="9" t="s">
        <v>4993</v>
      </c>
      <c r="AA2007" s="9" t="s">
        <v>4989</v>
      </c>
      <c r="AB2007" s="9" t="s">
        <v>5005</v>
      </c>
      <c r="AC2007" s="9" t="s">
        <v>4988</v>
      </c>
      <c r="AD2007" s="29" t="s">
        <v>6488</v>
      </c>
      <c r="AE2007" s="20" t="str">
        <f>VLOOKUP(E2007,'FILIAIS PETZ'!A:Q,17,0)</f>
        <v>SP7</v>
      </c>
      <c r="AF2007" s="20" t="str">
        <f>VLOOKUP(E2007,'FILIAIS PETZ'!A:Q,3,0)</f>
        <v>FELICIO</v>
      </c>
      <c r="AG2007" s="20" t="str">
        <f>VLOOKUP(E2007,'FILIAIS PETZ'!A:Q,2,0)</f>
        <v>R3</v>
      </c>
      <c r="AH2007" s="75">
        <v>1735.9</v>
      </c>
      <c r="AI2007" s="16" t="s">
        <v>6490</v>
      </c>
      <c r="AJ2007" s="43">
        <f>VLOOKUP(E2007,'FILIAIS PETZ'!$A$2:$K$2000,11,0)</f>
        <v>18328118003205</v>
      </c>
      <c r="AK2007" s="44">
        <f t="shared" si="131"/>
        <v>18328118003205</v>
      </c>
    </row>
    <row r="2008" spans="1:37" s="14" customFormat="1" ht="15" customHeight="1" thickBot="1" x14ac:dyDescent="0.25">
      <c r="A2008" s="9">
        <f t="shared" si="130"/>
        <v>878719</v>
      </c>
      <c r="B2008" s="18">
        <f>VLOOKUP(C2008,FORNECEDORES!D:E,2,0)</f>
        <v>687336</v>
      </c>
      <c r="C2008" s="19" t="str">
        <f>VLOOKUP(D2008,FORNECEDORES!A:D,4,0)</f>
        <v>17.169.442/0001-69</v>
      </c>
      <c r="D2008" s="13" t="s">
        <v>7392</v>
      </c>
      <c r="E2008" s="20" t="str">
        <f t="shared" si="125"/>
        <v>04 0095</v>
      </c>
      <c r="F2008" s="28" t="s">
        <v>4945</v>
      </c>
      <c r="G2008" s="21" t="str">
        <f>VLOOKUP(E2008,'FILIAIS PETZ'!A:E,5,0)</f>
        <v>PETZ BETIM</v>
      </c>
      <c r="H2008" s="20" t="str">
        <f>VLOOKUP(E2008,'FILIAIS PETZ'!A:D,4,0)</f>
        <v>BTIM-MG</v>
      </c>
      <c r="I2008" s="46">
        <v>45377</v>
      </c>
      <c r="J2008" s="9">
        <v>878719</v>
      </c>
      <c r="K2008" s="9" t="s">
        <v>5858</v>
      </c>
      <c r="L2008" s="29" t="s">
        <v>7389</v>
      </c>
      <c r="M2008" s="46">
        <v>45385</v>
      </c>
      <c r="N2008" s="46">
        <v>45434</v>
      </c>
      <c r="O2008" s="46">
        <v>45420</v>
      </c>
      <c r="P2008" s="29" t="s">
        <v>4990</v>
      </c>
      <c r="Q2008" s="9">
        <v>3</v>
      </c>
      <c r="R2008" s="9">
        <v>1</v>
      </c>
      <c r="S2008" s="9">
        <v>8</v>
      </c>
      <c r="T2008" s="9" t="s">
        <v>32</v>
      </c>
      <c r="U2008" s="9">
        <v>11002</v>
      </c>
      <c r="V2008" s="9">
        <v>11002</v>
      </c>
      <c r="W2008" s="9" t="s">
        <v>5057</v>
      </c>
      <c r="X2008" s="9" t="s">
        <v>4996</v>
      </c>
      <c r="Y2008" s="9" t="s">
        <v>4993</v>
      </c>
      <c r="Z2008" s="9" t="s">
        <v>4993</v>
      </c>
      <c r="AA2008" s="9" t="s">
        <v>5014</v>
      </c>
      <c r="AB2008" s="9" t="s">
        <v>5005</v>
      </c>
      <c r="AC2008" s="9" t="s">
        <v>5006</v>
      </c>
      <c r="AD2008" s="29"/>
      <c r="AE2008" s="20" t="str">
        <f>VLOOKUP(E2008,'FILIAIS PETZ'!A:Q,17,0)</f>
        <v>MG-2</v>
      </c>
      <c r="AF2008" s="20" t="str">
        <f>VLOOKUP(E2008,'FILIAIS PETZ'!A:Q,3,0)</f>
        <v>FELICIO</v>
      </c>
      <c r="AG2008" s="20" t="str">
        <f>VLOOKUP(E2008,'FILIAIS PETZ'!A:Q,2,0)</f>
        <v>R3</v>
      </c>
      <c r="AH2008" s="75">
        <v>449.5</v>
      </c>
      <c r="AI2008" s="16" t="s">
        <v>6491</v>
      </c>
      <c r="AJ2008" s="43">
        <f>VLOOKUP(E2008,'FILIAIS PETZ'!$A$2:$K$2000,11,0)</f>
        <v>18328118009084</v>
      </c>
      <c r="AK2008" s="44">
        <f t="shared" si="131"/>
        <v>18328118009084</v>
      </c>
    </row>
    <row r="2009" spans="1:37" s="14" customFormat="1" ht="15" customHeight="1" thickBot="1" x14ac:dyDescent="0.25">
      <c r="A2009" s="9">
        <f t="shared" si="130"/>
        <v>878731</v>
      </c>
      <c r="B2009" s="18">
        <f>VLOOKUP(C2009,FORNECEDORES!D:E,2,0)</f>
        <v>24422</v>
      </c>
      <c r="C2009" s="19" t="str">
        <f>VLOOKUP(D2009,FORNECEDORES!A:D,4,0)</f>
        <v>00.865.512/0001-10</v>
      </c>
      <c r="D2009" s="13" t="s">
        <v>1214</v>
      </c>
      <c r="E2009" s="20" t="str">
        <f t="shared" si="125"/>
        <v>04 0032</v>
      </c>
      <c r="F2009" s="28" t="s">
        <v>4951</v>
      </c>
      <c r="G2009" s="21" t="str">
        <f>VLOOKUP(E2009,'FILIAIS PETZ'!A:E,5,0)</f>
        <v>PETZ JAGUARE</v>
      </c>
      <c r="H2009" s="20" t="str">
        <f>VLOOKUP(E2009,'FILIAIS PETZ'!A:D,4,0)</f>
        <v>JGRE-SP</v>
      </c>
      <c r="I2009" s="46">
        <v>45377</v>
      </c>
      <c r="J2009" s="9">
        <v>878731</v>
      </c>
      <c r="K2009" s="9" t="s">
        <v>5858</v>
      </c>
      <c r="L2009" s="29" t="s">
        <v>6550</v>
      </c>
      <c r="M2009" s="46">
        <v>45383</v>
      </c>
      <c r="N2009" s="46">
        <v>45406</v>
      </c>
      <c r="O2009" s="46">
        <v>45387</v>
      </c>
      <c r="P2009" s="29" t="s">
        <v>4982</v>
      </c>
      <c r="Q2009" s="9">
        <v>3</v>
      </c>
      <c r="R2009" s="9">
        <v>1</v>
      </c>
      <c r="S2009" s="9">
        <v>8</v>
      </c>
      <c r="T2009" s="9" t="s">
        <v>32</v>
      </c>
      <c r="U2009" s="9">
        <v>11002</v>
      </c>
      <c r="V2009" s="9">
        <v>11002</v>
      </c>
      <c r="W2009" s="9" t="s">
        <v>5057</v>
      </c>
      <c r="X2009" s="9" t="s">
        <v>4985</v>
      </c>
      <c r="Y2009" s="9" t="s">
        <v>4993</v>
      </c>
      <c r="Z2009" s="9" t="s">
        <v>4993</v>
      </c>
      <c r="AA2009" s="9" t="s">
        <v>4989</v>
      </c>
      <c r="AB2009" s="9" t="s">
        <v>5005</v>
      </c>
      <c r="AC2009" s="9" t="s">
        <v>4988</v>
      </c>
      <c r="AD2009" s="29" t="s">
        <v>6489</v>
      </c>
      <c r="AE2009" s="20" t="str">
        <f>VLOOKUP(E2009,'FILIAIS PETZ'!A:Q,17,0)</f>
        <v>SP7</v>
      </c>
      <c r="AF2009" s="20" t="str">
        <f>VLOOKUP(E2009,'FILIAIS PETZ'!A:Q,3,0)</f>
        <v>FELICIO</v>
      </c>
      <c r="AG2009" s="20" t="str">
        <f>VLOOKUP(E2009,'FILIAIS PETZ'!A:Q,2,0)</f>
        <v>R3</v>
      </c>
      <c r="AH2009" s="75">
        <v>837.57</v>
      </c>
      <c r="AI2009" s="16" t="s">
        <v>6492</v>
      </c>
      <c r="AJ2009" s="43">
        <f>VLOOKUP(E2009,'FILIAIS PETZ'!$A$2:$K$2000,11,0)</f>
        <v>18328118003205</v>
      </c>
      <c r="AK2009" s="44">
        <f t="shared" si="131"/>
        <v>18328118003205</v>
      </c>
    </row>
    <row r="2010" spans="1:37" s="14" customFormat="1" ht="15" customHeight="1" thickBot="1" x14ac:dyDescent="0.25">
      <c r="A2010" s="9">
        <f t="shared" si="130"/>
        <v>879448</v>
      </c>
      <c r="B2010" s="18">
        <f>VLOOKUP(C2010,FORNECEDORES!D:E,2,0)</f>
        <v>741390</v>
      </c>
      <c r="C2010" s="19" t="str">
        <f>VLOOKUP(D2010,FORNECEDORES!A:D,4,0)</f>
        <v>53.327.206/0001-97</v>
      </c>
      <c r="D2010" s="13" t="s">
        <v>1785</v>
      </c>
      <c r="E2010" s="20" t="str">
        <f t="shared" si="125"/>
        <v>04 0223</v>
      </c>
      <c r="F2010" s="28" t="s">
        <v>4977</v>
      </c>
      <c r="G2010" s="21" t="str">
        <f>VLOOKUP(E2010,'FILIAIS PETZ'!A:E,5,0)</f>
        <v>PETZ IPATINGA (ANTIGA BETIM AMERICAS/MG)</v>
      </c>
      <c r="H2010" s="20" t="str">
        <f>VLOOKUP(E2010,'FILIAIS PETZ'!A:D,4,0)</f>
        <v>IPTG-MG</v>
      </c>
      <c r="I2010" s="46">
        <v>45377</v>
      </c>
      <c r="J2010" s="9">
        <v>879448</v>
      </c>
      <c r="K2010" s="9"/>
      <c r="L2010" s="29"/>
      <c r="M2010" s="46"/>
      <c r="N2010" s="46"/>
      <c r="O2010" s="46"/>
      <c r="P2010" s="29" t="s">
        <v>4990</v>
      </c>
      <c r="Q2010" s="9">
        <v>3</v>
      </c>
      <c r="R2010" s="9">
        <v>1</v>
      </c>
      <c r="S2010" s="9">
        <v>8</v>
      </c>
      <c r="T2010" s="9" t="s">
        <v>32</v>
      </c>
      <c r="U2010" s="9">
        <v>11002</v>
      </c>
      <c r="V2010" s="9">
        <v>11002</v>
      </c>
      <c r="W2010" s="9" t="s">
        <v>5019</v>
      </c>
      <c r="X2010" s="9" t="s">
        <v>4992</v>
      </c>
      <c r="Y2010" s="10" t="s">
        <v>4993</v>
      </c>
      <c r="Z2010" s="10" t="s">
        <v>4993</v>
      </c>
      <c r="AA2010" s="10" t="s">
        <v>4992</v>
      </c>
      <c r="AB2010" s="10" t="s">
        <v>12941</v>
      </c>
      <c r="AC2010" s="9" t="s">
        <v>5006</v>
      </c>
      <c r="AD2010" s="29"/>
      <c r="AE2010" s="20" t="str">
        <f>VLOOKUP(E2010,'FILIAIS PETZ'!A:Q,17,0)</f>
        <v>MG-2</v>
      </c>
      <c r="AF2010" s="20" t="str">
        <f>VLOOKUP(E2010,'FILIAIS PETZ'!A:Q,3,0)</f>
        <v>FELICIO</v>
      </c>
      <c r="AG2010" s="20" t="str">
        <f>VLOOKUP(E2010,'FILIAIS PETZ'!A:Q,2,0)</f>
        <v>R3</v>
      </c>
      <c r="AH2010" s="75">
        <v>2737</v>
      </c>
      <c r="AI2010" s="16" t="s">
        <v>6493</v>
      </c>
      <c r="AJ2010" s="43" t="str">
        <f>VLOOKUP(E2010,'FILIAIS PETZ'!$A$2:$K$2000,11,0)</f>
        <v>18.328.118/0213-78</v>
      </c>
      <c r="AK2010" s="44" t="str">
        <f t="shared" si="131"/>
        <v>18.328.118/0213-78</v>
      </c>
    </row>
    <row r="2011" spans="1:37" s="14" customFormat="1" ht="15" customHeight="1" thickBot="1" x14ac:dyDescent="0.25">
      <c r="A2011" s="9">
        <f t="shared" si="130"/>
        <v>879452</v>
      </c>
      <c r="B2011" s="18">
        <f>VLOOKUP(C2011,FORNECEDORES!D:E,2,0)</f>
        <v>214078</v>
      </c>
      <c r="C2011" s="19" t="str">
        <f>VLOOKUP(D2011,FORNECEDORES!A:D,4,0)</f>
        <v>23.572.256/0001-79</v>
      </c>
      <c r="D2011" s="13" t="s">
        <v>4650</v>
      </c>
      <c r="E2011" s="20" t="str">
        <f t="shared" si="125"/>
        <v>04 0083</v>
      </c>
      <c r="F2011" s="28" t="s">
        <v>4936</v>
      </c>
      <c r="G2011" s="21" t="str">
        <f>VLOOKUP(E2011,'FILIAIS PETZ'!A:E,5,0)</f>
        <v>PETZ OSASCO</v>
      </c>
      <c r="H2011" s="20" t="str">
        <f>VLOOKUP(E2011,'FILIAIS PETZ'!A:D,4,0)</f>
        <v>OSAS-SP</v>
      </c>
      <c r="I2011" s="46">
        <v>45377</v>
      </c>
      <c r="J2011" s="9">
        <v>879452</v>
      </c>
      <c r="K2011" s="9" t="s">
        <v>5858</v>
      </c>
      <c r="L2011" s="29" t="s">
        <v>6557</v>
      </c>
      <c r="M2011" s="46">
        <v>45385</v>
      </c>
      <c r="N2011" s="46">
        <v>45406</v>
      </c>
      <c r="O2011" s="46">
        <v>45387</v>
      </c>
      <c r="P2011" s="29" t="s">
        <v>4990</v>
      </c>
      <c r="Q2011" s="9">
        <v>3</v>
      </c>
      <c r="R2011" s="9">
        <v>1</v>
      </c>
      <c r="S2011" s="9">
        <v>8</v>
      </c>
      <c r="T2011" s="9" t="s">
        <v>32</v>
      </c>
      <c r="U2011" s="9">
        <v>11002</v>
      </c>
      <c r="V2011" s="9">
        <v>11002</v>
      </c>
      <c r="W2011" s="9" t="s">
        <v>4984</v>
      </c>
      <c r="X2011" s="9" t="s">
        <v>4985</v>
      </c>
      <c r="Y2011" s="10" t="s">
        <v>4997</v>
      </c>
      <c r="Z2011" s="10" t="s">
        <v>4993</v>
      </c>
      <c r="AA2011" s="10" t="s">
        <v>4989</v>
      </c>
      <c r="AB2011" s="10" t="s">
        <v>12941</v>
      </c>
      <c r="AC2011" s="9" t="s">
        <v>5006</v>
      </c>
      <c r="AD2011" s="29"/>
      <c r="AE2011" s="20" t="str">
        <f>VLOOKUP(E2011,'FILIAIS PETZ'!A:Q,17,0)</f>
        <v>SP7</v>
      </c>
      <c r="AF2011" s="20" t="str">
        <f>VLOOKUP(E2011,'FILIAIS PETZ'!A:Q,3,0)</f>
        <v>FELICIO</v>
      </c>
      <c r="AG2011" s="20" t="str">
        <f>VLOOKUP(E2011,'FILIAIS PETZ'!A:Q,2,0)</f>
        <v>R3</v>
      </c>
      <c r="AH2011" s="75">
        <v>681.5</v>
      </c>
      <c r="AI2011" s="16" t="s">
        <v>6494</v>
      </c>
      <c r="AJ2011" s="43">
        <f>VLOOKUP(E2011,'FILIAIS PETZ'!$A$2:$K$2000,11,0)</f>
        <v>18328118008355</v>
      </c>
      <c r="AK2011" s="44">
        <f t="shared" si="131"/>
        <v>18328118008355</v>
      </c>
    </row>
    <row r="2012" spans="1:37" s="14" customFormat="1" ht="15" customHeight="1" thickBot="1" x14ac:dyDescent="0.25">
      <c r="A2012" s="9">
        <f t="shared" si="130"/>
        <v>879463</v>
      </c>
      <c r="B2012" s="18">
        <f>VLOOKUP(C2012,FORNECEDORES!D:E,2,0)</f>
        <v>3203</v>
      </c>
      <c r="C2012" s="19" t="str">
        <f>VLOOKUP(D2012,FORNECEDORES!A:D,4,0)</f>
        <v>19.658.535/0001-82</v>
      </c>
      <c r="D2012" s="13" t="s">
        <v>6459</v>
      </c>
      <c r="E2012" s="20" t="str">
        <f t="shared" si="125"/>
        <v>04 0144</v>
      </c>
      <c r="F2012" s="28" t="s">
        <v>4938</v>
      </c>
      <c r="G2012" s="21" t="str">
        <f>VLOOKUP(E2012,'FILIAIS PETZ'!A:E,5,0)</f>
        <v>PETZ FERNANDO CORREA</v>
      </c>
      <c r="H2012" s="20" t="str">
        <f>VLOOKUP(E2012,'FILIAIS PETZ'!A:D,4,0)</f>
        <v>FCOR-MT</v>
      </c>
      <c r="I2012" s="46">
        <v>45377</v>
      </c>
      <c r="J2012" s="9">
        <v>879463</v>
      </c>
      <c r="K2012" s="9" t="s">
        <v>5858</v>
      </c>
      <c r="L2012" s="29" t="s">
        <v>6581</v>
      </c>
      <c r="M2012" s="46">
        <v>45386</v>
      </c>
      <c r="N2012" s="46">
        <v>45406</v>
      </c>
      <c r="O2012" s="46">
        <v>45387</v>
      </c>
      <c r="P2012" s="29" t="s">
        <v>4982</v>
      </c>
      <c r="Q2012" s="9">
        <v>3</v>
      </c>
      <c r="R2012" s="9">
        <v>1</v>
      </c>
      <c r="S2012" s="9">
        <v>8</v>
      </c>
      <c r="T2012" s="9" t="s">
        <v>32</v>
      </c>
      <c r="U2012" s="9">
        <v>11002</v>
      </c>
      <c r="V2012" s="9">
        <v>11002</v>
      </c>
      <c r="W2012" s="9" t="s">
        <v>5057</v>
      </c>
      <c r="X2012" s="9" t="s">
        <v>4985</v>
      </c>
      <c r="Y2012" s="10" t="s">
        <v>4993</v>
      </c>
      <c r="Z2012" s="9" t="s">
        <v>5127</v>
      </c>
      <c r="AA2012" s="10" t="s">
        <v>4989</v>
      </c>
      <c r="AB2012" s="84" t="s">
        <v>5005</v>
      </c>
      <c r="AC2012" s="9" t="s">
        <v>4988</v>
      </c>
      <c r="AD2012" s="29" t="s">
        <v>6610</v>
      </c>
      <c r="AE2012" s="20" t="str">
        <f>VLOOKUP(E2012,'FILIAIS PETZ'!A:Q,17,0)</f>
        <v>CO-3</v>
      </c>
      <c r="AF2012" s="20" t="str">
        <f>VLOOKUP(E2012,'FILIAIS PETZ'!A:Q,3,0)</f>
        <v>FELICIO</v>
      </c>
      <c r="AG2012" s="20" t="str">
        <f>VLOOKUP(E2012,'FILIAIS PETZ'!A:Q,2,0)</f>
        <v>R3</v>
      </c>
      <c r="AH2012" s="75">
        <v>3708.94</v>
      </c>
      <c r="AI2012" s="16" t="s">
        <v>6496</v>
      </c>
      <c r="AJ2012" s="43">
        <f>VLOOKUP(E2012,'FILIAIS PETZ'!$A$2:$K$2000,11,0)</f>
        <v>18328118014169</v>
      </c>
      <c r="AK2012" s="44">
        <f t="shared" si="131"/>
        <v>18328118014169</v>
      </c>
    </row>
    <row r="2013" spans="1:37" s="14" customFormat="1" ht="15" customHeight="1" thickBot="1" x14ac:dyDescent="0.25">
      <c r="A2013" s="9">
        <f t="shared" si="130"/>
        <v>879467</v>
      </c>
      <c r="B2013" s="18">
        <f>VLOOKUP(C2013,FORNECEDORES!D:E,2,0)</f>
        <v>7736</v>
      </c>
      <c r="C2013" s="19" t="str">
        <f>VLOOKUP(D2013,FORNECEDORES!A:D,4,0)</f>
        <v>27.385.816/0001-37</v>
      </c>
      <c r="D2013" s="13" t="s">
        <v>2591</v>
      </c>
      <c r="E2013" s="20" t="str">
        <f t="shared" si="125"/>
        <v>04 0144</v>
      </c>
      <c r="F2013" s="28" t="s">
        <v>4938</v>
      </c>
      <c r="G2013" s="21" t="str">
        <f>VLOOKUP(E2013,'FILIAIS PETZ'!A:E,5,0)</f>
        <v>PETZ FERNANDO CORREA</v>
      </c>
      <c r="H2013" s="20" t="str">
        <f>VLOOKUP(E2013,'FILIAIS PETZ'!A:D,4,0)</f>
        <v>FCOR-MT</v>
      </c>
      <c r="I2013" s="46">
        <v>45377</v>
      </c>
      <c r="J2013" s="9">
        <v>879467</v>
      </c>
      <c r="K2013" s="9" t="s">
        <v>5858</v>
      </c>
      <c r="L2013" s="29" t="s">
        <v>8690</v>
      </c>
      <c r="M2013" s="46">
        <v>45481</v>
      </c>
      <c r="N2013" s="46">
        <v>45511</v>
      </c>
      <c r="O2013" s="46">
        <v>45490</v>
      </c>
      <c r="P2013" s="29" t="s">
        <v>4982</v>
      </c>
      <c r="Q2013" s="9">
        <v>3</v>
      </c>
      <c r="R2013" s="9">
        <v>1</v>
      </c>
      <c r="S2013" s="9">
        <v>8</v>
      </c>
      <c r="T2013" s="9" t="s">
        <v>32</v>
      </c>
      <c r="U2013" s="9">
        <v>11002</v>
      </c>
      <c r="V2013" s="9">
        <v>11002</v>
      </c>
      <c r="W2013" s="9" t="s">
        <v>5057</v>
      </c>
      <c r="X2013" s="9" t="s">
        <v>4985</v>
      </c>
      <c r="Y2013" s="9" t="s">
        <v>4993</v>
      </c>
      <c r="Z2013" s="9" t="s">
        <v>5127</v>
      </c>
      <c r="AA2013" s="9" t="s">
        <v>5007</v>
      </c>
      <c r="AB2013" s="9" t="s">
        <v>5066</v>
      </c>
      <c r="AC2013" s="9" t="s">
        <v>4988</v>
      </c>
      <c r="AD2013" s="29">
        <v>800000249</v>
      </c>
      <c r="AE2013" s="20" t="str">
        <f>VLOOKUP(E2013,'FILIAIS PETZ'!A:Q,17,0)</f>
        <v>CO-3</v>
      </c>
      <c r="AF2013" s="20" t="str">
        <f>VLOOKUP(E2013,'FILIAIS PETZ'!A:Q,3,0)</f>
        <v>FELICIO</v>
      </c>
      <c r="AG2013" s="20" t="str">
        <f>VLOOKUP(E2013,'FILIAIS PETZ'!A:Q,2,0)</f>
        <v>R3</v>
      </c>
      <c r="AH2013" s="75">
        <v>600</v>
      </c>
      <c r="AI2013" s="16" t="s">
        <v>6497</v>
      </c>
      <c r="AJ2013" s="43">
        <f>VLOOKUP(E2013,'FILIAIS PETZ'!$A$2:$K$2000,11,0)</f>
        <v>18328118014169</v>
      </c>
      <c r="AK2013" s="44">
        <f t="shared" si="131"/>
        <v>18328118014169</v>
      </c>
    </row>
    <row r="2014" spans="1:37" s="14" customFormat="1" ht="15" customHeight="1" thickBot="1" x14ac:dyDescent="0.25">
      <c r="A2014" s="9">
        <f t="shared" si="130"/>
        <v>879470</v>
      </c>
      <c r="B2014" s="18">
        <f>VLOOKUP(C2014,FORNECEDORES!D:E,2,0)</f>
        <v>3203</v>
      </c>
      <c r="C2014" s="19" t="str">
        <f>VLOOKUP(D2014,FORNECEDORES!A:D,4,0)</f>
        <v>19.658.535/0001-82</v>
      </c>
      <c r="D2014" s="13" t="s">
        <v>6459</v>
      </c>
      <c r="E2014" s="20" t="str">
        <f t="shared" si="125"/>
        <v>04 0180</v>
      </c>
      <c r="F2014" s="28" t="s">
        <v>4944</v>
      </c>
      <c r="G2014" s="21" t="str">
        <f>VLOOKUP(E2014,'FILIAIS PETZ'!A:E,5,0)</f>
        <v>PETZ TORQUATO TAPAJOS</v>
      </c>
      <c r="H2014" s="20" t="str">
        <f>VLOOKUP(E2014,'FILIAIS PETZ'!A:D,4,0)</f>
        <v>TQTP-AM</v>
      </c>
      <c r="I2014" s="46">
        <v>45377</v>
      </c>
      <c r="J2014" s="9">
        <v>879470</v>
      </c>
      <c r="K2014" s="9" t="s">
        <v>5858</v>
      </c>
      <c r="L2014" s="29" t="s">
        <v>6558</v>
      </c>
      <c r="M2014" s="46">
        <v>45384</v>
      </c>
      <c r="N2014" s="46">
        <v>45406</v>
      </c>
      <c r="O2014" s="46">
        <v>45387</v>
      </c>
      <c r="P2014" s="29" t="s">
        <v>4990</v>
      </c>
      <c r="Q2014" s="9">
        <v>3</v>
      </c>
      <c r="R2014" s="9">
        <v>1</v>
      </c>
      <c r="S2014" s="9">
        <v>8</v>
      </c>
      <c r="T2014" s="9" t="s">
        <v>32</v>
      </c>
      <c r="U2014" s="9">
        <v>11002</v>
      </c>
      <c r="V2014" s="9">
        <v>11002</v>
      </c>
      <c r="W2014" s="9" t="s">
        <v>5019</v>
      </c>
      <c r="X2014" s="9" t="s">
        <v>4985</v>
      </c>
      <c r="Y2014" s="10" t="s">
        <v>4993</v>
      </c>
      <c r="Z2014" s="10" t="s">
        <v>4993</v>
      </c>
      <c r="AA2014" s="10" t="s">
        <v>4989</v>
      </c>
      <c r="AB2014" s="84" t="s">
        <v>5005</v>
      </c>
      <c r="AC2014" s="9" t="s">
        <v>4988</v>
      </c>
      <c r="AD2014" s="29"/>
      <c r="AE2014" s="20" t="str">
        <f>VLOOKUP(E2014,'FILIAIS PETZ'!A:Q,17,0)</f>
        <v>CO-3</v>
      </c>
      <c r="AF2014" s="20" t="str">
        <f>VLOOKUP(E2014,'FILIAIS PETZ'!A:Q,3,0)</f>
        <v>FELICIO</v>
      </c>
      <c r="AG2014" s="20" t="str">
        <f>VLOOKUP(E2014,'FILIAIS PETZ'!A:Q,2,0)</f>
        <v>R3</v>
      </c>
      <c r="AH2014" s="75">
        <v>635.71</v>
      </c>
      <c r="AI2014" s="16" t="s">
        <v>6498</v>
      </c>
      <c r="AJ2014" s="43">
        <f>VLOOKUP(E2014,'FILIAIS PETZ'!$A$2:$K$2000,11,0)</f>
        <v>18328118017346</v>
      </c>
      <c r="AK2014" s="44">
        <f t="shared" si="131"/>
        <v>18328118017346</v>
      </c>
    </row>
    <row r="2015" spans="1:37" s="14" customFormat="1" ht="15" customHeight="1" thickBot="1" x14ac:dyDescent="0.25">
      <c r="A2015" s="9">
        <v>878392</v>
      </c>
      <c r="B2015" s="18">
        <f>VLOOKUP(C2015,FORNECEDORES!D:E,2,0)</f>
        <v>698619</v>
      </c>
      <c r="C2015" s="19" t="str">
        <f>VLOOKUP(D2015,FORNECEDORES!A:D,4,0)</f>
        <v>07.885.198/0001-87</v>
      </c>
      <c r="D2015" s="13" t="s">
        <v>5327</v>
      </c>
      <c r="E2015" s="20" t="str">
        <f t="shared" si="125"/>
        <v>04 0069</v>
      </c>
      <c r="F2015" s="28" t="s">
        <v>8968</v>
      </c>
      <c r="G2015" s="21" t="str">
        <f>VLOOKUP(E2015,'FILIAIS PETZ'!A:E,5,0)</f>
        <v>PETZ GIOVANNI PIRELLI</v>
      </c>
      <c r="H2015" s="20" t="str">
        <f>VLOOKUP(E2015,'FILIAIS PETZ'!A:D,4,0)</f>
        <v>GPIR-SP</v>
      </c>
      <c r="I2015" s="46">
        <v>45377</v>
      </c>
      <c r="J2015" s="9">
        <v>878392</v>
      </c>
      <c r="K2015" s="9" t="s">
        <v>9047</v>
      </c>
      <c r="L2015" s="29" t="s">
        <v>10164</v>
      </c>
      <c r="M2015" s="46">
        <v>45377</v>
      </c>
      <c r="N2015" s="46">
        <v>45399</v>
      </c>
      <c r="O2015" s="46">
        <v>45390</v>
      </c>
      <c r="P2015" s="9" t="s">
        <v>4982</v>
      </c>
      <c r="Q2015" s="9">
        <v>3</v>
      </c>
      <c r="R2015" s="9">
        <v>1</v>
      </c>
      <c r="S2015" s="9">
        <v>8</v>
      </c>
      <c r="T2015" s="9" t="s">
        <v>32</v>
      </c>
      <c r="U2015" s="9">
        <v>11002</v>
      </c>
      <c r="V2015" s="9">
        <v>11002</v>
      </c>
      <c r="W2015" s="9" t="s">
        <v>5034</v>
      </c>
      <c r="X2015" s="9" t="s">
        <v>4992</v>
      </c>
      <c r="Y2015" s="10" t="s">
        <v>4993</v>
      </c>
      <c r="Z2015" s="10" t="s">
        <v>4993</v>
      </c>
      <c r="AA2015" s="10" t="s">
        <v>4992</v>
      </c>
      <c r="AB2015" s="10" t="s">
        <v>5005</v>
      </c>
      <c r="AC2015" s="9" t="s">
        <v>4988</v>
      </c>
      <c r="AD2015" s="9" t="s">
        <v>4992</v>
      </c>
      <c r="AE2015" s="20" t="str">
        <f>VLOOKUP(E2015,'FILIAIS PETZ'!A:Q,17,0)</f>
        <v>SP3</v>
      </c>
      <c r="AF2015" s="20" t="str">
        <f>VLOOKUP(E2015,'FILIAIS PETZ'!A:Q,3,0)</f>
        <v>FELICIO</v>
      </c>
      <c r="AG2015" s="20" t="str">
        <f>VLOOKUP(E2015,'FILIAIS PETZ'!A:Q,2,0)</f>
        <v>R3</v>
      </c>
      <c r="AH2015" s="75">
        <v>1233.05</v>
      </c>
      <c r="AI2015" s="16" t="s">
        <v>10165</v>
      </c>
      <c r="AJ2015" s="43">
        <f>VLOOKUP(E2015,'FILIAIS PETZ'!$A$2:$K$2000,11,0)</f>
        <v>18328118006905</v>
      </c>
      <c r="AK2015" s="44">
        <v>18328118006905</v>
      </c>
    </row>
    <row r="2016" spans="1:37" s="14" customFormat="1" ht="15" customHeight="1" thickBot="1" x14ac:dyDescent="0.25">
      <c r="A2016" s="9">
        <f>J2016</f>
        <v>879456</v>
      </c>
      <c r="B2016" s="18">
        <f>VLOOKUP(C2016,FORNECEDORES!D:E,2,0)</f>
        <v>179505</v>
      </c>
      <c r="C2016" s="19" t="str">
        <f>VLOOKUP(D2016,FORNECEDORES!A:D,4,0)</f>
        <v>29.739.737/0046-04</v>
      </c>
      <c r="D2016" s="13" t="s">
        <v>7599</v>
      </c>
      <c r="E2016" s="20" t="str">
        <f t="shared" si="125"/>
        <v>04 0032</v>
      </c>
      <c r="F2016" s="28" t="s">
        <v>4951</v>
      </c>
      <c r="G2016" s="21" t="str">
        <f>VLOOKUP(E2016,'FILIAIS PETZ'!A:E,5,0)</f>
        <v>PETZ JAGUARE</v>
      </c>
      <c r="H2016" s="20" t="str">
        <f>VLOOKUP(E2016,'FILIAIS PETZ'!A:D,4,0)</f>
        <v>JGRE-SP</v>
      </c>
      <c r="I2016" s="46">
        <v>45378</v>
      </c>
      <c r="J2016" s="9">
        <v>879456</v>
      </c>
      <c r="K2016" s="9" t="s">
        <v>5858</v>
      </c>
      <c r="L2016" s="29" t="s">
        <v>7222</v>
      </c>
      <c r="M2016" s="46">
        <v>45390</v>
      </c>
      <c r="N2016" s="46">
        <v>45420</v>
      </c>
      <c r="O2016" s="46">
        <v>45407</v>
      </c>
      <c r="P2016" s="29" t="s">
        <v>4990</v>
      </c>
      <c r="Q2016" s="9">
        <v>3</v>
      </c>
      <c r="R2016" s="9">
        <v>1</v>
      </c>
      <c r="S2016" s="9">
        <v>8</v>
      </c>
      <c r="T2016" s="9" t="s">
        <v>32</v>
      </c>
      <c r="U2016" s="9">
        <v>11002</v>
      </c>
      <c r="V2016" s="9">
        <v>11002</v>
      </c>
      <c r="W2016" s="9" t="s">
        <v>5019</v>
      </c>
      <c r="X2016" s="9" t="s">
        <v>5033</v>
      </c>
      <c r="Y2016" s="84" t="s">
        <v>4993</v>
      </c>
      <c r="Z2016" s="84" t="s">
        <v>4993</v>
      </c>
      <c r="AA2016" s="84" t="s">
        <v>5033</v>
      </c>
      <c r="AB2016" s="84" t="s">
        <v>12941</v>
      </c>
      <c r="AC2016" s="9" t="s">
        <v>5006</v>
      </c>
      <c r="AD2016" s="29"/>
      <c r="AE2016" s="20" t="str">
        <f>VLOOKUP(E2016,'FILIAIS PETZ'!A:Q,17,0)</f>
        <v>SP7</v>
      </c>
      <c r="AF2016" s="20" t="str">
        <f>VLOOKUP(E2016,'FILIAIS PETZ'!A:Q,3,0)</f>
        <v>FELICIO</v>
      </c>
      <c r="AG2016" s="20" t="str">
        <f>VLOOKUP(E2016,'FILIAIS PETZ'!A:Q,2,0)</f>
        <v>R3</v>
      </c>
      <c r="AH2016" s="75">
        <v>6509.36</v>
      </c>
      <c r="AI2016" s="16" t="s">
        <v>6495</v>
      </c>
      <c r="AJ2016" s="43">
        <f>VLOOKUP(E2016,'FILIAIS PETZ'!$A$2:$K$2000,11,0)</f>
        <v>18328118003205</v>
      </c>
      <c r="AK2016" s="44">
        <f>AJ2016</f>
        <v>18328118003205</v>
      </c>
    </row>
    <row r="2017" spans="1:37" s="14" customFormat="1" ht="15" customHeight="1" thickBot="1" x14ac:dyDescent="0.25">
      <c r="A2017" s="9">
        <f>J2017</f>
        <v>879472</v>
      </c>
      <c r="B2017" s="18">
        <f>VLOOKUP(C2017,FORNECEDORES!D:E,2,0)</f>
        <v>5866</v>
      </c>
      <c r="C2017" s="19" t="str">
        <f>VLOOKUP(D2017,FORNECEDORES!A:D,4,0)</f>
        <v>01.154.956/0005-34</v>
      </c>
      <c r="D2017" s="13" t="s">
        <v>6056</v>
      </c>
      <c r="E2017" s="20" t="str">
        <f t="shared" si="125"/>
        <v>04 0032</v>
      </c>
      <c r="F2017" s="28" t="s">
        <v>4951</v>
      </c>
      <c r="G2017" s="21" t="str">
        <f>VLOOKUP(E2017,'FILIAIS PETZ'!A:E,5,0)</f>
        <v>PETZ JAGUARE</v>
      </c>
      <c r="H2017" s="20" t="str">
        <f>VLOOKUP(E2017,'FILIAIS PETZ'!A:D,4,0)</f>
        <v>JGRE-SP</v>
      </c>
      <c r="I2017" s="46">
        <v>45378</v>
      </c>
      <c r="J2017" s="9">
        <v>879472</v>
      </c>
      <c r="K2017" s="9" t="s">
        <v>5858</v>
      </c>
      <c r="L2017" s="29" t="s">
        <v>6544</v>
      </c>
      <c r="M2017" s="46">
        <v>45383</v>
      </c>
      <c r="N2017" s="46">
        <v>45406</v>
      </c>
      <c r="O2017" s="46">
        <v>45387</v>
      </c>
      <c r="P2017" s="29" t="s">
        <v>4982</v>
      </c>
      <c r="Q2017" s="9">
        <v>3</v>
      </c>
      <c r="R2017" s="9">
        <v>1</v>
      </c>
      <c r="S2017" s="9">
        <v>8</v>
      </c>
      <c r="T2017" s="9" t="s">
        <v>32</v>
      </c>
      <c r="U2017" s="9">
        <v>11002</v>
      </c>
      <c r="V2017" s="9">
        <v>11002</v>
      </c>
      <c r="W2017" s="9" t="s">
        <v>5019</v>
      </c>
      <c r="X2017" s="9" t="s">
        <v>4985</v>
      </c>
      <c r="Y2017" s="9" t="s">
        <v>4993</v>
      </c>
      <c r="Z2017" s="9" t="s">
        <v>4993</v>
      </c>
      <c r="AA2017" s="9" t="s">
        <v>4989</v>
      </c>
      <c r="AB2017" s="9" t="s">
        <v>5005</v>
      </c>
      <c r="AC2017" s="9" t="s">
        <v>4988</v>
      </c>
      <c r="AD2017" s="29" t="s">
        <v>6488</v>
      </c>
      <c r="AE2017" s="20" t="str">
        <f>VLOOKUP(E2017,'FILIAIS PETZ'!A:Q,17,0)</f>
        <v>SP7</v>
      </c>
      <c r="AF2017" s="20" t="str">
        <f>VLOOKUP(E2017,'FILIAIS PETZ'!A:Q,3,0)</f>
        <v>FELICIO</v>
      </c>
      <c r="AG2017" s="20" t="str">
        <f>VLOOKUP(E2017,'FILIAIS PETZ'!A:Q,2,0)</f>
        <v>R3</v>
      </c>
      <c r="AH2017" s="75">
        <v>1429.46</v>
      </c>
      <c r="AI2017" s="16" t="s">
        <v>6499</v>
      </c>
      <c r="AJ2017" s="43">
        <f>VLOOKUP(E2017,'FILIAIS PETZ'!$A$2:$K$2000,11,0)</f>
        <v>18328118003205</v>
      </c>
      <c r="AK2017" s="44">
        <f>AJ2017</f>
        <v>18328118003205</v>
      </c>
    </row>
    <row r="2018" spans="1:37" s="14" customFormat="1" ht="15" customHeight="1" thickBot="1" x14ac:dyDescent="0.25">
      <c r="A2018" s="9">
        <f>J2018</f>
        <v>880205</v>
      </c>
      <c r="B2018" s="18">
        <f>VLOOKUP(C2018,FORNECEDORES!D:E,2,0)</f>
        <v>55566</v>
      </c>
      <c r="C2018" s="19" t="str">
        <f>VLOOKUP(D2018,FORNECEDORES!A:D,4,0)</f>
        <v>29.209.860/0001-11</v>
      </c>
      <c r="D2018" s="13" t="s">
        <v>2679</v>
      </c>
      <c r="E2018" s="20" t="str">
        <f t="shared" si="125"/>
        <v>04 0106</v>
      </c>
      <c r="F2018" s="28" t="s">
        <v>4952</v>
      </c>
      <c r="G2018" s="21" t="str">
        <f>VLOOKUP(E2018,'FILIAIS PETZ'!A:E,5,0)</f>
        <v>PETZ COTIA</v>
      </c>
      <c r="H2018" s="20" t="str">
        <f>VLOOKUP(E2018,'FILIAIS PETZ'!A:D,4,0)</f>
        <v>CTIA-SP</v>
      </c>
      <c r="I2018" s="46">
        <v>45378</v>
      </c>
      <c r="J2018" s="9">
        <v>880205</v>
      </c>
      <c r="K2018" s="9" t="s">
        <v>5858</v>
      </c>
      <c r="L2018" s="29" t="s">
        <v>6580</v>
      </c>
      <c r="M2018" s="46">
        <v>45385</v>
      </c>
      <c r="N2018" s="46">
        <v>45406</v>
      </c>
      <c r="O2018" s="46">
        <v>45387</v>
      </c>
      <c r="P2018" s="29" t="s">
        <v>4990</v>
      </c>
      <c r="Q2018" s="9">
        <v>3</v>
      </c>
      <c r="R2018" s="9">
        <v>1</v>
      </c>
      <c r="S2018" s="9">
        <v>8</v>
      </c>
      <c r="T2018" s="9" t="s">
        <v>32</v>
      </c>
      <c r="U2018" s="9">
        <v>11002</v>
      </c>
      <c r="V2018" s="9">
        <v>11002</v>
      </c>
      <c r="W2018" s="9" t="s">
        <v>5019</v>
      </c>
      <c r="X2018" s="9" t="s">
        <v>4992</v>
      </c>
      <c r="Y2018" s="9" t="s">
        <v>4993</v>
      </c>
      <c r="Z2018" s="9" t="s">
        <v>8408</v>
      </c>
      <c r="AA2018" s="9" t="s">
        <v>4992</v>
      </c>
      <c r="AB2018" s="9" t="s">
        <v>12941</v>
      </c>
      <c r="AC2018" s="9" t="s">
        <v>5006</v>
      </c>
      <c r="AD2018" s="29" t="s">
        <v>7878</v>
      </c>
      <c r="AE2018" s="20" t="str">
        <f>VLOOKUP(E2018,'FILIAIS PETZ'!A:Q,17,0)</f>
        <v>SP7</v>
      </c>
      <c r="AF2018" s="20" t="str">
        <f>VLOOKUP(E2018,'FILIAIS PETZ'!A:Q,3,0)</f>
        <v>FELICIO</v>
      </c>
      <c r="AG2018" s="20" t="str">
        <f>VLOOKUP(E2018,'FILIAIS PETZ'!A:Q,2,0)</f>
        <v>R3</v>
      </c>
      <c r="AH2018" s="75">
        <v>3200</v>
      </c>
      <c r="AI2018" s="16" t="s">
        <v>6500</v>
      </c>
      <c r="AJ2018" s="43">
        <f>VLOOKUP(E2018,'FILIAIS PETZ'!$A$2:$K$2000,11,0)</f>
        <v>18328118009327</v>
      </c>
      <c r="AK2018" s="44">
        <f>AJ2018</f>
        <v>18328118009327</v>
      </c>
    </row>
    <row r="2019" spans="1:37" s="14" customFormat="1" ht="15" customHeight="1" thickBot="1" x14ac:dyDescent="0.25">
      <c r="A2019" s="9">
        <f>J2019</f>
        <v>883442</v>
      </c>
      <c r="B2019" s="18">
        <f>VLOOKUP(C2019,FORNECEDORES!D:E,2,0)</f>
        <v>24422</v>
      </c>
      <c r="C2019" s="19" t="str">
        <f>VLOOKUP(D2019,FORNECEDORES!A:D,4,0)</f>
        <v>00.865.512/0001-10</v>
      </c>
      <c r="D2019" s="13" t="s">
        <v>1214</v>
      </c>
      <c r="E2019" s="20" t="str">
        <f t="shared" si="125"/>
        <v>04 0119</v>
      </c>
      <c r="F2019" s="28" t="s">
        <v>4934</v>
      </c>
      <c r="G2019" s="21" t="str">
        <f>VLOOKUP(E2019,'FILIAIS PETZ'!A:E,5,0)</f>
        <v>PETZ ITU</v>
      </c>
      <c r="H2019" s="20" t="str">
        <f>VLOOKUP(E2019,'FILIAIS PETZ'!A:D,4,0)</f>
        <v>ITTU-SP</v>
      </c>
      <c r="I2019" s="46">
        <v>45378</v>
      </c>
      <c r="J2019" s="9">
        <v>883442</v>
      </c>
      <c r="K2019" s="9" t="s">
        <v>5858</v>
      </c>
      <c r="L2019" s="29" t="s">
        <v>6721</v>
      </c>
      <c r="M2019" s="46">
        <v>45391</v>
      </c>
      <c r="N2019" s="46">
        <v>45413</v>
      </c>
      <c r="O2019" s="46">
        <v>45392</v>
      </c>
      <c r="P2019" s="29" t="s">
        <v>4990</v>
      </c>
      <c r="Q2019" s="9">
        <v>3</v>
      </c>
      <c r="R2019" s="9">
        <v>1</v>
      </c>
      <c r="S2019" s="9">
        <v>8</v>
      </c>
      <c r="T2019" s="9" t="s">
        <v>32</v>
      </c>
      <c r="U2019" s="9">
        <v>11002</v>
      </c>
      <c r="V2019" s="9">
        <v>11002</v>
      </c>
      <c r="W2019" s="9" t="s">
        <v>5057</v>
      </c>
      <c r="X2019" s="9" t="s">
        <v>4985</v>
      </c>
      <c r="Y2019" s="9" t="s">
        <v>4993</v>
      </c>
      <c r="Z2019" s="9" t="s">
        <v>4993</v>
      </c>
      <c r="AA2019" s="9" t="s">
        <v>4989</v>
      </c>
      <c r="AB2019" s="9" t="s">
        <v>5005</v>
      </c>
      <c r="AC2019" s="9" t="s">
        <v>5006</v>
      </c>
      <c r="AD2019" s="29"/>
      <c r="AE2019" s="20" t="str">
        <f>VLOOKUP(E2019,'FILIAIS PETZ'!A:Q,17,0)</f>
        <v>SP7</v>
      </c>
      <c r="AF2019" s="20" t="str">
        <f>VLOOKUP(E2019,'FILIAIS PETZ'!A:Q,3,0)</f>
        <v>FELICIO</v>
      </c>
      <c r="AG2019" s="20" t="str">
        <f>VLOOKUP(E2019,'FILIAIS PETZ'!A:Q,2,0)</f>
        <v>R3</v>
      </c>
      <c r="AH2019" s="75">
        <v>2628.9</v>
      </c>
      <c r="AI2019" s="16" t="s">
        <v>6523</v>
      </c>
      <c r="AJ2019" s="43">
        <f>VLOOKUP(E2019,'FILIAIS PETZ'!$A$2:$K$2000,11,0)</f>
        <v>18328118010848</v>
      </c>
      <c r="AK2019" s="44">
        <f>AJ2019</f>
        <v>18328118010848</v>
      </c>
    </row>
    <row r="2020" spans="1:37" s="14" customFormat="1" ht="15" customHeight="1" thickBot="1" x14ac:dyDescent="0.25">
      <c r="A2020" s="9">
        <v>878926</v>
      </c>
      <c r="B2020" s="18">
        <f>VLOOKUP(C2020,FORNECEDORES!D:E,2,0)</f>
        <v>315303</v>
      </c>
      <c r="C2020" s="19" t="str">
        <f>VLOOKUP(D2020,FORNECEDORES!A:D,4,0)</f>
        <v>46.594.144/0001-14</v>
      </c>
      <c r="D2020" s="13" t="s">
        <v>3903</v>
      </c>
      <c r="E2020" s="20" t="str">
        <f t="shared" ref="E2020:E2082" si="132">CONCATENATE("04 ",F2020)</f>
        <v>04 0067</v>
      </c>
      <c r="F2020" s="28" t="s">
        <v>8611</v>
      </c>
      <c r="G2020" s="21" t="str">
        <f>VLOOKUP(E2020,'FILIAIS PETZ'!A:E,5,0)</f>
        <v>PETZ EXTRA RICARDO JAFET</v>
      </c>
      <c r="H2020" s="20" t="str">
        <f>VLOOKUP(E2020,'FILIAIS PETZ'!A:D,4,0)</f>
        <v>RJAF-SP</v>
      </c>
      <c r="I2020" s="46">
        <v>45378</v>
      </c>
      <c r="J2020" s="9">
        <v>878926</v>
      </c>
      <c r="K2020" s="9" t="s">
        <v>9035</v>
      </c>
      <c r="L2020" s="29" t="s">
        <v>10166</v>
      </c>
      <c r="M2020" s="46">
        <v>45384</v>
      </c>
      <c r="N2020" s="46">
        <v>45406</v>
      </c>
      <c r="O2020" s="46">
        <v>45385</v>
      </c>
      <c r="P2020" s="9" t="s">
        <v>4990</v>
      </c>
      <c r="Q2020" s="9">
        <v>3</v>
      </c>
      <c r="R2020" s="9">
        <v>1</v>
      </c>
      <c r="S2020" s="9">
        <v>8</v>
      </c>
      <c r="T2020" s="9" t="s">
        <v>32</v>
      </c>
      <c r="U2020" s="9">
        <v>11002</v>
      </c>
      <c r="V2020" s="9">
        <v>11002</v>
      </c>
      <c r="W2020" s="9" t="s">
        <v>4984</v>
      </c>
      <c r="X2020" s="9" t="s">
        <v>4992</v>
      </c>
      <c r="Y2020" s="9" t="s">
        <v>4993</v>
      </c>
      <c r="Z2020" s="9" t="s">
        <v>4993</v>
      </c>
      <c r="AA2020" s="9" t="s">
        <v>5022</v>
      </c>
      <c r="AB2020" s="9" t="s">
        <v>12941</v>
      </c>
      <c r="AC2020" s="9" t="s">
        <v>5006</v>
      </c>
      <c r="AD2020" s="9"/>
      <c r="AE2020" s="20" t="str">
        <f>VLOOKUP(E2020,'FILIAIS PETZ'!A:Q,17,0)</f>
        <v>SP2</v>
      </c>
      <c r="AF2020" s="20" t="str">
        <f>VLOOKUP(E2020,'FILIAIS PETZ'!A:Q,3,0)</f>
        <v>FELICIO</v>
      </c>
      <c r="AG2020" s="20" t="str">
        <f>VLOOKUP(E2020,'FILIAIS PETZ'!A:Q,2,0)</f>
        <v>R3</v>
      </c>
      <c r="AH2020" s="75">
        <v>1990</v>
      </c>
      <c r="AI2020" s="16" t="s">
        <v>10167</v>
      </c>
      <c r="AJ2020" s="43">
        <f>VLOOKUP(E2020,'FILIAIS PETZ'!$A$2:$K$2000,11,0)</f>
        <v>18328118006573</v>
      </c>
      <c r="AK2020" s="44">
        <v>18328118006573</v>
      </c>
    </row>
    <row r="2021" spans="1:37" s="14" customFormat="1" ht="15" customHeight="1" thickBot="1" x14ac:dyDescent="0.25">
      <c r="A2021" s="9">
        <v>879227</v>
      </c>
      <c r="B2021" s="18" t="e">
        <f>VLOOKUP(C2021,FORNECEDORES!D:E,2,0)</f>
        <v>#N/A</v>
      </c>
      <c r="C2021" s="19" t="e">
        <f>VLOOKUP(D2021,FORNECEDORES!A:D,4,0)</f>
        <v>#N/A</v>
      </c>
      <c r="D2021" s="13" t="s">
        <v>9029</v>
      </c>
      <c r="E2021" s="20" t="str">
        <f t="shared" si="132"/>
        <v>04 0067</v>
      </c>
      <c r="F2021" s="28" t="s">
        <v>8611</v>
      </c>
      <c r="G2021" s="21" t="str">
        <f>VLOOKUP(E2021,'FILIAIS PETZ'!A:E,5,0)</f>
        <v>PETZ EXTRA RICARDO JAFET</v>
      </c>
      <c r="H2021" s="20" t="str">
        <f>VLOOKUP(E2021,'FILIAIS PETZ'!A:D,4,0)</f>
        <v>RJAF-SP</v>
      </c>
      <c r="I2021" s="46">
        <v>45378</v>
      </c>
      <c r="J2021" s="9">
        <v>879227</v>
      </c>
      <c r="K2021" s="9" t="s">
        <v>9035</v>
      </c>
      <c r="L2021" s="29" t="s">
        <v>10168</v>
      </c>
      <c r="M2021" s="46">
        <v>45386</v>
      </c>
      <c r="N2021" s="46">
        <v>45406</v>
      </c>
      <c r="O2021" s="46">
        <v>45391</v>
      </c>
      <c r="P2021" s="9" t="s">
        <v>4990</v>
      </c>
      <c r="Q2021" s="9">
        <v>3</v>
      </c>
      <c r="R2021" s="9">
        <v>1</v>
      </c>
      <c r="S2021" s="9">
        <v>8</v>
      </c>
      <c r="T2021" s="9" t="s">
        <v>32</v>
      </c>
      <c r="U2021" s="9">
        <v>11002</v>
      </c>
      <c r="V2021" s="9">
        <v>11002</v>
      </c>
      <c r="W2021" s="9" t="s">
        <v>10169</v>
      </c>
      <c r="X2021" s="9" t="s">
        <v>4996</v>
      </c>
      <c r="Y2021" s="9" t="s">
        <v>4997</v>
      </c>
      <c r="Z2021" s="9" t="s">
        <v>4993</v>
      </c>
      <c r="AA2021" s="9" t="s">
        <v>5731</v>
      </c>
      <c r="AB2021" s="9" t="s">
        <v>12941</v>
      </c>
      <c r="AC2021" s="9" t="s">
        <v>5006</v>
      </c>
      <c r="AD2021" s="9"/>
      <c r="AE2021" s="20" t="str">
        <f>VLOOKUP(E2021,'FILIAIS PETZ'!A:Q,17,0)</f>
        <v>SP2</v>
      </c>
      <c r="AF2021" s="20" t="str">
        <f>VLOOKUP(E2021,'FILIAIS PETZ'!A:Q,3,0)</f>
        <v>FELICIO</v>
      </c>
      <c r="AG2021" s="20" t="str">
        <f>VLOOKUP(E2021,'FILIAIS PETZ'!A:Q,2,0)</f>
        <v>R3</v>
      </c>
      <c r="AH2021" s="75">
        <v>18500</v>
      </c>
      <c r="AI2021" s="16" t="s">
        <v>10170</v>
      </c>
      <c r="AJ2021" s="43">
        <f>VLOOKUP(E2021,'FILIAIS PETZ'!$A$2:$K$2000,11,0)</f>
        <v>18328118006573</v>
      </c>
      <c r="AK2021" s="44">
        <v>18328118006573</v>
      </c>
    </row>
    <row r="2022" spans="1:37" s="14" customFormat="1" ht="15" customHeight="1" thickBot="1" x14ac:dyDescent="0.25">
      <c r="A2022" s="9">
        <v>879239</v>
      </c>
      <c r="B2022" s="18">
        <f>VLOOKUP(C2022,FORNECEDORES!D:E,2,0)</f>
        <v>12320</v>
      </c>
      <c r="C2022" s="19" t="str">
        <f>VLOOKUP(D2022,FORNECEDORES!A:D,4,0)</f>
        <v>28.977.315/0001-02</v>
      </c>
      <c r="D2022" s="13" t="s">
        <v>2661</v>
      </c>
      <c r="E2022" s="20" t="str">
        <f t="shared" si="132"/>
        <v>04 0263</v>
      </c>
      <c r="F2022" s="28" t="s">
        <v>8628</v>
      </c>
      <c r="G2022" s="21" t="str">
        <f>VLOOKUP(E2022,'FILIAIS PETZ'!A:E,5,0)</f>
        <v>PETZ PÃO DE AÇUCAR JABAQUARA</v>
      </c>
      <c r="H2022" s="20" t="str">
        <f>VLOOKUP(E2022,'FILIAIS PETZ'!A:D,4,0)</f>
        <v>JABQ-SP</v>
      </c>
      <c r="I2022" s="46">
        <v>45378</v>
      </c>
      <c r="J2022" s="9">
        <v>879239</v>
      </c>
      <c r="K2022" s="9" t="s">
        <v>9035</v>
      </c>
      <c r="L2022" s="29" t="s">
        <v>10171</v>
      </c>
      <c r="M2022" s="46">
        <v>45383</v>
      </c>
      <c r="N2022" s="46">
        <v>45375</v>
      </c>
      <c r="O2022" s="46">
        <v>45385</v>
      </c>
      <c r="P2022" s="9" t="s">
        <v>4990</v>
      </c>
      <c r="Q2022" s="9">
        <v>3</v>
      </c>
      <c r="R2022" s="9">
        <v>1</v>
      </c>
      <c r="S2022" s="9">
        <v>8</v>
      </c>
      <c r="T2022" s="9" t="s">
        <v>32</v>
      </c>
      <c r="U2022" s="9">
        <v>11002</v>
      </c>
      <c r="V2022" s="9">
        <v>11002</v>
      </c>
      <c r="W2022" s="9" t="s">
        <v>5019</v>
      </c>
      <c r="X2022" s="9" t="s">
        <v>4985</v>
      </c>
      <c r="Y2022" s="10" t="s">
        <v>4993</v>
      </c>
      <c r="Z2022" s="10" t="s">
        <v>4993</v>
      </c>
      <c r="AA2022" s="10" t="s">
        <v>4989</v>
      </c>
      <c r="AB2022" s="10" t="s">
        <v>12941</v>
      </c>
      <c r="AC2022" s="9" t="s">
        <v>5006</v>
      </c>
      <c r="AD2022" s="9"/>
      <c r="AE2022" s="20" t="str">
        <f>VLOOKUP(E2022,'FILIAIS PETZ'!A:Q,17,0)</f>
        <v>SP3</v>
      </c>
      <c r="AF2022" s="20" t="str">
        <f>VLOOKUP(E2022,'FILIAIS PETZ'!A:Q,3,0)</f>
        <v>FELICIO</v>
      </c>
      <c r="AG2022" s="20" t="str">
        <f>VLOOKUP(E2022,'FILIAIS PETZ'!A:Q,2,0)</f>
        <v>R3</v>
      </c>
      <c r="AH2022" s="75">
        <v>2334.39</v>
      </c>
      <c r="AI2022" s="16" t="s">
        <v>10172</v>
      </c>
      <c r="AJ2022" s="43" t="str">
        <f>VLOOKUP(E2022,'FILIAIS PETZ'!$A$2:$K$2000,11,0)</f>
        <v>18.328.118/0258-70</v>
      </c>
      <c r="AK2022" s="44" t="s">
        <v>9134</v>
      </c>
    </row>
    <row r="2023" spans="1:37" s="14" customFormat="1" ht="15" customHeight="1" thickBot="1" x14ac:dyDescent="0.25">
      <c r="A2023" s="9">
        <v>879240</v>
      </c>
      <c r="B2023" s="18">
        <f>VLOOKUP(C2023,FORNECEDORES!D:E,2,0)</f>
        <v>12320</v>
      </c>
      <c r="C2023" s="19" t="str">
        <f>VLOOKUP(D2023,FORNECEDORES!A:D,4,0)</f>
        <v>28.977.315/0001-02</v>
      </c>
      <c r="D2023" s="13" t="s">
        <v>2661</v>
      </c>
      <c r="E2023" s="20" t="str">
        <f t="shared" si="132"/>
        <v>04 0067</v>
      </c>
      <c r="F2023" s="28" t="s">
        <v>8611</v>
      </c>
      <c r="G2023" s="21" t="str">
        <f>VLOOKUP(E2023,'FILIAIS PETZ'!A:E,5,0)</f>
        <v>PETZ EXTRA RICARDO JAFET</v>
      </c>
      <c r="H2023" s="20" t="str">
        <f>VLOOKUP(E2023,'FILIAIS PETZ'!A:D,4,0)</f>
        <v>RJAF-SP</v>
      </c>
      <c r="I2023" s="46">
        <v>45378</v>
      </c>
      <c r="J2023" s="9">
        <v>879240</v>
      </c>
      <c r="K2023" s="9" t="s">
        <v>9035</v>
      </c>
      <c r="L2023" s="29" t="s">
        <v>10173</v>
      </c>
      <c r="M2023" s="46">
        <v>45383</v>
      </c>
      <c r="N2023" s="46">
        <v>45375</v>
      </c>
      <c r="O2023" s="46">
        <v>45385</v>
      </c>
      <c r="P2023" s="9" t="s">
        <v>4990</v>
      </c>
      <c r="Q2023" s="9">
        <v>3</v>
      </c>
      <c r="R2023" s="9">
        <v>1</v>
      </c>
      <c r="S2023" s="9">
        <v>8</v>
      </c>
      <c r="T2023" s="9" t="s">
        <v>32</v>
      </c>
      <c r="U2023" s="9">
        <v>11002</v>
      </c>
      <c r="V2023" s="9">
        <v>11002</v>
      </c>
      <c r="W2023" s="9" t="s">
        <v>5119</v>
      </c>
      <c r="X2023" s="9" t="s">
        <v>4985</v>
      </c>
      <c r="Y2023" s="10" t="s">
        <v>4993</v>
      </c>
      <c r="Z2023" s="9" t="s">
        <v>8408</v>
      </c>
      <c r="AA2023" s="10" t="s">
        <v>4989</v>
      </c>
      <c r="AB2023" s="10" t="s">
        <v>12941</v>
      </c>
      <c r="AC2023" s="9" t="s">
        <v>5006</v>
      </c>
      <c r="AD2023" s="9"/>
      <c r="AE2023" s="20" t="str">
        <f>VLOOKUP(E2023,'FILIAIS PETZ'!A:Q,17,0)</f>
        <v>SP2</v>
      </c>
      <c r="AF2023" s="20" t="str">
        <f>VLOOKUP(E2023,'FILIAIS PETZ'!A:Q,3,0)</f>
        <v>FELICIO</v>
      </c>
      <c r="AG2023" s="20" t="str">
        <f>VLOOKUP(E2023,'FILIAIS PETZ'!A:Q,2,0)</f>
        <v>R3</v>
      </c>
      <c r="AH2023" s="75">
        <v>13031.03</v>
      </c>
      <c r="AI2023" s="16" t="s">
        <v>10174</v>
      </c>
      <c r="AJ2023" s="43">
        <f>VLOOKUP(E2023,'FILIAIS PETZ'!$A$2:$K$2000,11,0)</f>
        <v>18328118006573</v>
      </c>
      <c r="AK2023" s="44">
        <v>18328118006573</v>
      </c>
    </row>
    <row r="2024" spans="1:37" s="14" customFormat="1" ht="15" customHeight="1" thickBot="1" x14ac:dyDescent="0.25">
      <c r="A2024" s="9">
        <f>J2024</f>
        <v>880207</v>
      </c>
      <c r="B2024" s="18">
        <f>VLOOKUP(C2024,FORNECEDORES!D:E,2,0)</f>
        <v>7321</v>
      </c>
      <c r="C2024" s="19" t="str">
        <f>VLOOKUP(D2024,FORNECEDORES!A:D,4,0)</f>
        <v>00.830.498/0001-10</v>
      </c>
      <c r="D2024" s="13" t="s">
        <v>7448</v>
      </c>
      <c r="E2024" s="20" t="str">
        <f t="shared" si="132"/>
        <v>04 0130</v>
      </c>
      <c r="F2024" s="28" t="s">
        <v>4975</v>
      </c>
      <c r="G2024" s="21" t="str">
        <f>VLOOKUP(E2024,'FILIAIS PETZ'!A:E,5,0)</f>
        <v>PETZ CARLOS LUZ</v>
      </c>
      <c r="H2024" s="20" t="str">
        <f>VLOOKUP(E2024,'FILIAIS PETZ'!A:D,4,0)</f>
        <v>CLUZ-MG</v>
      </c>
      <c r="I2024" s="46">
        <v>45379</v>
      </c>
      <c r="J2024" s="9">
        <v>880207</v>
      </c>
      <c r="K2024" s="9" t="s">
        <v>5858</v>
      </c>
      <c r="L2024" s="29" t="s">
        <v>7395</v>
      </c>
      <c r="M2024" s="46">
        <v>45384</v>
      </c>
      <c r="N2024" s="46">
        <v>45434</v>
      </c>
      <c r="O2024" s="46">
        <v>45420</v>
      </c>
      <c r="P2024" s="29" t="s">
        <v>4990</v>
      </c>
      <c r="Q2024" s="9">
        <v>3</v>
      </c>
      <c r="R2024" s="9">
        <v>1</v>
      </c>
      <c r="S2024" s="9">
        <v>8</v>
      </c>
      <c r="T2024" s="9" t="s">
        <v>32</v>
      </c>
      <c r="U2024" s="9">
        <v>11002</v>
      </c>
      <c r="V2024" s="9">
        <v>11002</v>
      </c>
      <c r="W2024" s="9" t="s">
        <v>5019</v>
      </c>
      <c r="X2024" s="9" t="s">
        <v>4985</v>
      </c>
      <c r="Y2024" s="9" t="s">
        <v>4993</v>
      </c>
      <c r="Z2024" s="9" t="s">
        <v>4993</v>
      </c>
      <c r="AA2024" s="9" t="s">
        <v>4989</v>
      </c>
      <c r="AB2024" s="9" t="s">
        <v>5005</v>
      </c>
      <c r="AC2024" s="9" t="s">
        <v>5006</v>
      </c>
      <c r="AD2024" s="29"/>
      <c r="AE2024" s="20" t="str">
        <f>VLOOKUP(E2024,'FILIAIS PETZ'!A:Q,17,0)</f>
        <v>MG-1</v>
      </c>
      <c r="AF2024" s="20" t="str">
        <f>VLOOKUP(E2024,'FILIAIS PETZ'!A:Q,3,0)</f>
        <v>FELICIO</v>
      </c>
      <c r="AG2024" s="20" t="str">
        <f>VLOOKUP(E2024,'FILIAIS PETZ'!A:Q,2,0)</f>
        <v>R3</v>
      </c>
      <c r="AH2024" s="75">
        <v>1473.45</v>
      </c>
      <c r="AI2024" s="16" t="s">
        <v>6501</v>
      </c>
      <c r="AJ2024" s="43">
        <f>VLOOKUP(E2024,'FILIAIS PETZ'!$A$2:$K$2000,11,0)</f>
        <v>18328118012204</v>
      </c>
      <c r="AK2024" s="44">
        <f>AJ2024</f>
        <v>18328118012204</v>
      </c>
    </row>
    <row r="2025" spans="1:37" s="14" customFormat="1" ht="15" customHeight="1" thickBot="1" x14ac:dyDescent="0.25">
      <c r="A2025" s="9">
        <f>J2025</f>
        <v>880209</v>
      </c>
      <c r="B2025" s="18">
        <f>VLOOKUP(C2025,FORNECEDORES!D:E,2,0)</f>
        <v>9057</v>
      </c>
      <c r="C2025" s="19" t="str">
        <f>VLOOKUP(D2025,FORNECEDORES!A:D,4,0)</f>
        <v>19.357.006/0001-49</v>
      </c>
      <c r="D2025" s="13" t="s">
        <v>2290</v>
      </c>
      <c r="E2025" s="20" t="str">
        <f t="shared" si="132"/>
        <v>04 0095</v>
      </c>
      <c r="F2025" s="28" t="s">
        <v>4945</v>
      </c>
      <c r="G2025" s="21" t="str">
        <f>VLOOKUP(E2025,'FILIAIS PETZ'!A:E,5,0)</f>
        <v>PETZ BETIM</v>
      </c>
      <c r="H2025" s="20" t="str">
        <f>VLOOKUP(E2025,'FILIAIS PETZ'!A:D,4,0)</f>
        <v>BTIM-MG</v>
      </c>
      <c r="I2025" s="46">
        <v>45379</v>
      </c>
      <c r="J2025" s="9">
        <v>880209</v>
      </c>
      <c r="K2025" s="9" t="s">
        <v>5858</v>
      </c>
      <c r="L2025" s="29" t="s">
        <v>6953</v>
      </c>
      <c r="M2025" s="46">
        <v>45392</v>
      </c>
      <c r="N2025" s="46">
        <v>45420</v>
      </c>
      <c r="O2025" s="46">
        <v>45400</v>
      </c>
      <c r="P2025" s="29" t="s">
        <v>4990</v>
      </c>
      <c r="Q2025" s="9">
        <v>3</v>
      </c>
      <c r="R2025" s="9">
        <v>1</v>
      </c>
      <c r="S2025" s="9">
        <v>8</v>
      </c>
      <c r="T2025" s="9" t="s">
        <v>32</v>
      </c>
      <c r="U2025" s="9">
        <v>11002</v>
      </c>
      <c r="V2025" s="9">
        <v>11002</v>
      </c>
      <c r="W2025" s="9" t="s">
        <v>5019</v>
      </c>
      <c r="X2025" s="9" t="s">
        <v>4992</v>
      </c>
      <c r="Y2025" s="10" t="s">
        <v>4993</v>
      </c>
      <c r="Z2025" s="10" t="s">
        <v>4993</v>
      </c>
      <c r="AA2025" s="10" t="s">
        <v>4989</v>
      </c>
      <c r="AB2025" s="10" t="s">
        <v>12941</v>
      </c>
      <c r="AC2025" s="9" t="s">
        <v>5006</v>
      </c>
      <c r="AD2025" s="29"/>
      <c r="AE2025" s="20" t="str">
        <f>VLOOKUP(E2025,'FILIAIS PETZ'!A:Q,17,0)</f>
        <v>MG-2</v>
      </c>
      <c r="AF2025" s="20" t="str">
        <f>VLOOKUP(E2025,'FILIAIS PETZ'!A:Q,3,0)</f>
        <v>FELICIO</v>
      </c>
      <c r="AG2025" s="20" t="str">
        <f>VLOOKUP(E2025,'FILIAIS PETZ'!A:Q,2,0)</f>
        <v>R3</v>
      </c>
      <c r="AH2025" s="75">
        <v>3900</v>
      </c>
      <c r="AI2025" s="16" t="s">
        <v>6502</v>
      </c>
      <c r="AJ2025" s="43">
        <f>VLOOKUP(E2025,'FILIAIS PETZ'!$A$2:$K$2000,11,0)</f>
        <v>18328118009084</v>
      </c>
      <c r="AK2025" s="44">
        <f>AJ2025</f>
        <v>18328118009084</v>
      </c>
    </row>
    <row r="2026" spans="1:37" s="14" customFormat="1" ht="15" customHeight="1" thickBot="1" x14ac:dyDescent="0.25">
      <c r="A2026" s="9">
        <f>J2026</f>
        <v>883417</v>
      </c>
      <c r="B2026" s="18">
        <f>VLOOKUP(C2026,FORNECEDORES!D:E,2,0)</f>
        <v>234615</v>
      </c>
      <c r="C2026" s="19" t="str">
        <f>VLOOKUP(D2026,FORNECEDORES!A:D,4,0)</f>
        <v>33.211.118/0001-18</v>
      </c>
      <c r="D2026" s="13" t="s">
        <v>6981</v>
      </c>
      <c r="E2026" s="20" t="str">
        <f t="shared" si="132"/>
        <v>04 0032</v>
      </c>
      <c r="F2026" s="28" t="s">
        <v>4951</v>
      </c>
      <c r="G2026" s="21" t="str">
        <f>VLOOKUP(E2026,'FILIAIS PETZ'!A:E,5,0)</f>
        <v>PETZ JAGUARE</v>
      </c>
      <c r="H2026" s="20" t="str">
        <f>VLOOKUP(E2026,'FILIAIS PETZ'!A:D,4,0)</f>
        <v>JGRE-SP</v>
      </c>
      <c r="I2026" s="46">
        <v>45379</v>
      </c>
      <c r="J2026" s="9">
        <v>883417</v>
      </c>
      <c r="K2026" s="9" t="s">
        <v>5858</v>
      </c>
      <c r="L2026" s="29" t="s">
        <v>6980</v>
      </c>
      <c r="M2026" s="46">
        <v>45400</v>
      </c>
      <c r="N2026" s="46">
        <v>45427</v>
      </c>
      <c r="O2026" s="46">
        <v>45400</v>
      </c>
      <c r="P2026" s="29" t="s">
        <v>4982</v>
      </c>
      <c r="Q2026" s="9">
        <v>3</v>
      </c>
      <c r="R2026" s="9">
        <v>1</v>
      </c>
      <c r="S2026" s="9">
        <v>8</v>
      </c>
      <c r="T2026" s="9" t="s">
        <v>32</v>
      </c>
      <c r="U2026" s="9">
        <v>11002</v>
      </c>
      <c r="V2026" s="9">
        <v>11002</v>
      </c>
      <c r="W2026" s="9" t="s">
        <v>5019</v>
      </c>
      <c r="X2026" s="9" t="s">
        <v>4992</v>
      </c>
      <c r="Y2026" s="9" t="s">
        <v>4993</v>
      </c>
      <c r="Z2026" s="9" t="s">
        <v>4993</v>
      </c>
      <c r="AA2026" s="9" t="s">
        <v>4992</v>
      </c>
      <c r="AB2026" s="9" t="s">
        <v>5066</v>
      </c>
      <c r="AC2026" s="9" t="s">
        <v>4988</v>
      </c>
      <c r="AD2026" s="29" t="s">
        <v>6609</v>
      </c>
      <c r="AE2026" s="20" t="str">
        <f>VLOOKUP(E2026,'FILIAIS PETZ'!A:Q,17,0)</f>
        <v>SP7</v>
      </c>
      <c r="AF2026" s="20" t="str">
        <f>VLOOKUP(E2026,'FILIAIS PETZ'!A:Q,3,0)</f>
        <v>FELICIO</v>
      </c>
      <c r="AG2026" s="20" t="str">
        <f>VLOOKUP(E2026,'FILIAIS PETZ'!A:Q,2,0)</f>
        <v>R3</v>
      </c>
      <c r="AH2026" s="75">
        <v>8200</v>
      </c>
      <c r="AI2026" s="16" t="s">
        <v>6515</v>
      </c>
      <c r="AJ2026" s="43">
        <f>VLOOKUP(E2026,'FILIAIS PETZ'!$A$2:$K$2000,11,0)</f>
        <v>18328118003205</v>
      </c>
      <c r="AK2026" s="44">
        <f>AJ2026</f>
        <v>18328118003205</v>
      </c>
    </row>
    <row r="2027" spans="1:37" s="14" customFormat="1" ht="15" customHeight="1" thickBot="1" x14ac:dyDescent="0.25">
      <c r="A2027" s="9">
        <f>J2027</f>
        <v>883423</v>
      </c>
      <c r="B2027" s="18">
        <f>VLOOKUP(C2027,FORNECEDORES!D:E,2,0)</f>
        <v>4918</v>
      </c>
      <c r="C2027" s="19" t="str">
        <f>VLOOKUP(D2027,FORNECEDORES!A:D,4,0)</f>
        <v>94.131.539/0001-23</v>
      </c>
      <c r="D2027" s="13" t="s">
        <v>6576</v>
      </c>
      <c r="E2027" s="20" t="str">
        <f t="shared" si="132"/>
        <v>04 0032</v>
      </c>
      <c r="F2027" s="28" t="s">
        <v>4951</v>
      </c>
      <c r="G2027" s="21" t="str">
        <f>VLOOKUP(E2027,'FILIAIS PETZ'!A:E,5,0)</f>
        <v>PETZ JAGUARE</v>
      </c>
      <c r="H2027" s="20" t="str">
        <f>VLOOKUP(E2027,'FILIAIS PETZ'!A:D,4,0)</f>
        <v>JGRE-SP</v>
      </c>
      <c r="I2027" s="46">
        <v>45379</v>
      </c>
      <c r="J2027" s="9">
        <v>883423</v>
      </c>
      <c r="K2027" s="9" t="s">
        <v>5858</v>
      </c>
      <c r="L2027" s="29" t="s">
        <v>6189</v>
      </c>
      <c r="M2027" s="46">
        <v>45386</v>
      </c>
      <c r="N2027" s="46">
        <v>45406</v>
      </c>
      <c r="O2027" s="46">
        <v>45387</v>
      </c>
      <c r="P2027" s="29" t="s">
        <v>4982</v>
      </c>
      <c r="Q2027" s="9">
        <v>3</v>
      </c>
      <c r="R2027" s="9">
        <v>1</v>
      </c>
      <c r="S2027" s="9">
        <v>8</v>
      </c>
      <c r="T2027" s="9" t="s">
        <v>32</v>
      </c>
      <c r="U2027" s="9">
        <v>11002</v>
      </c>
      <c r="V2027" s="9">
        <v>11002</v>
      </c>
      <c r="W2027" s="9" t="s">
        <v>5019</v>
      </c>
      <c r="X2027" s="9" t="s">
        <v>4992</v>
      </c>
      <c r="Y2027" s="9" t="s">
        <v>4993</v>
      </c>
      <c r="Z2027" s="9" t="s">
        <v>4993</v>
      </c>
      <c r="AA2027" s="9" t="s">
        <v>4992</v>
      </c>
      <c r="AB2027" s="9" t="s">
        <v>5005</v>
      </c>
      <c r="AC2027" s="9" t="s">
        <v>4988</v>
      </c>
      <c r="AD2027" s="29" t="s">
        <v>6609</v>
      </c>
      <c r="AE2027" s="20" t="str">
        <f>VLOOKUP(E2027,'FILIAIS PETZ'!A:Q,17,0)</f>
        <v>SP7</v>
      </c>
      <c r="AF2027" s="20" t="str">
        <f>VLOOKUP(E2027,'FILIAIS PETZ'!A:Q,3,0)</f>
        <v>FELICIO</v>
      </c>
      <c r="AG2027" s="20" t="str">
        <f>VLOOKUP(E2027,'FILIAIS PETZ'!A:Q,2,0)</f>
        <v>R3</v>
      </c>
      <c r="AH2027" s="75">
        <v>7250</v>
      </c>
      <c r="AI2027" s="16" t="s">
        <v>6516</v>
      </c>
      <c r="AJ2027" s="43">
        <f>VLOOKUP(E2027,'FILIAIS PETZ'!$A$2:$K$2000,11,0)</f>
        <v>18328118003205</v>
      </c>
      <c r="AK2027" s="44">
        <f>AJ2027</f>
        <v>18328118003205</v>
      </c>
    </row>
    <row r="2028" spans="1:37" s="14" customFormat="1" ht="15" customHeight="1" thickBot="1" x14ac:dyDescent="0.25">
      <c r="A2028" s="9" t="s">
        <v>4980</v>
      </c>
      <c r="B2028" s="18">
        <f>VLOOKUP(C2028,FORNECEDORES!D:E,2,0)</f>
        <v>379469</v>
      </c>
      <c r="C2028" s="19" t="str">
        <f>VLOOKUP(D2028,FORNECEDORES!A:D,4,0)</f>
        <v>01.704.331/0001-75</v>
      </c>
      <c r="D2028" s="13" t="s">
        <v>4064</v>
      </c>
      <c r="E2028" s="20" t="str">
        <f t="shared" si="132"/>
        <v>04 0069</v>
      </c>
      <c r="F2028" s="28" t="s">
        <v>8968</v>
      </c>
      <c r="G2028" s="21" t="str">
        <f>VLOOKUP(E2028,'FILIAIS PETZ'!A:E,5,0)</f>
        <v>PETZ GIOVANNI PIRELLI</v>
      </c>
      <c r="H2028" s="20" t="str">
        <f>VLOOKUP(E2028,'FILIAIS PETZ'!A:D,4,0)</f>
        <v>GPIR-SP</v>
      </c>
      <c r="I2028" s="46">
        <v>45379</v>
      </c>
      <c r="J2028" s="9" t="s">
        <v>4980</v>
      </c>
      <c r="K2028" s="9" t="s">
        <v>9047</v>
      </c>
      <c r="L2028" s="29" t="s">
        <v>10195</v>
      </c>
      <c r="M2028" s="46">
        <v>45244</v>
      </c>
      <c r="N2028" s="46">
        <v>45392</v>
      </c>
      <c r="O2028" s="46">
        <v>45378</v>
      </c>
      <c r="P2028" s="9" t="s">
        <v>4998</v>
      </c>
      <c r="Q2028" s="9">
        <v>3</v>
      </c>
      <c r="R2028" s="9" t="s">
        <v>4991</v>
      </c>
      <c r="S2028" s="9" t="s">
        <v>4983</v>
      </c>
      <c r="T2028" s="9" t="s">
        <v>32</v>
      </c>
      <c r="U2028" s="9">
        <v>11002</v>
      </c>
      <c r="V2028" s="9">
        <v>11002</v>
      </c>
      <c r="W2028" s="9" t="s">
        <v>5019</v>
      </c>
      <c r="X2028" s="10" t="s">
        <v>4992</v>
      </c>
      <c r="Y2028" s="9" t="s">
        <v>4980</v>
      </c>
      <c r="Z2028" s="9" t="s">
        <v>4980</v>
      </c>
      <c r="AA2028" s="9" t="s">
        <v>4992</v>
      </c>
      <c r="AB2028" s="9" t="s">
        <v>5066</v>
      </c>
      <c r="AC2028" s="9" t="s">
        <v>4999</v>
      </c>
      <c r="AD2028" s="9"/>
      <c r="AE2028" s="20" t="str">
        <f>VLOOKUP(E2028,'FILIAIS PETZ'!A:Q,17,0)</f>
        <v>SP3</v>
      </c>
      <c r="AF2028" s="20" t="str">
        <f>VLOOKUP(E2028,'FILIAIS PETZ'!A:Q,3,0)</f>
        <v>FELICIO</v>
      </c>
      <c r="AG2028" s="20" t="str">
        <f>VLOOKUP(E2028,'FILIAIS PETZ'!A:Q,2,0)</f>
        <v>R3</v>
      </c>
      <c r="AH2028" s="75">
        <v>758.55</v>
      </c>
      <c r="AI2028" s="16" t="s">
        <v>5031</v>
      </c>
      <c r="AJ2028" s="43">
        <f>VLOOKUP(E2028,'FILIAIS PETZ'!$A$2:$K$2000,11,0)</f>
        <v>18328118006905</v>
      </c>
      <c r="AK2028" s="44">
        <v>18328118006905</v>
      </c>
    </row>
    <row r="2029" spans="1:37" s="14" customFormat="1" ht="15" customHeight="1" thickBot="1" x14ac:dyDescent="0.25">
      <c r="A2029" s="9" t="s">
        <v>4980</v>
      </c>
      <c r="B2029" s="18">
        <f>VLOOKUP(C2029,FORNECEDORES!D:E,2,0)</f>
        <v>379469</v>
      </c>
      <c r="C2029" s="19" t="str">
        <f>VLOOKUP(D2029,FORNECEDORES!A:D,4,0)</f>
        <v>01.704.331/0001-75</v>
      </c>
      <c r="D2029" s="13" t="s">
        <v>4064</v>
      </c>
      <c r="E2029" s="20" t="str">
        <f t="shared" si="132"/>
        <v>04 0010</v>
      </c>
      <c r="F2029" s="28" t="s">
        <v>8983</v>
      </c>
      <c r="G2029" s="21" t="str">
        <f>VLOOKUP(E2029,'FILIAIS PETZ'!A:E,5,0)</f>
        <v>PETZ SANTA CECILIA</v>
      </c>
      <c r="H2029" s="20" t="str">
        <f>VLOOKUP(E2029,'FILIAIS PETZ'!A:D,4,0)</f>
        <v>STCE-SP</v>
      </c>
      <c r="I2029" s="46">
        <v>45379</v>
      </c>
      <c r="J2029" s="9" t="s">
        <v>4980</v>
      </c>
      <c r="K2029" s="9" t="s">
        <v>9047</v>
      </c>
      <c r="L2029" s="29" t="s">
        <v>10196</v>
      </c>
      <c r="M2029" s="46">
        <v>45142</v>
      </c>
      <c r="N2029" s="46">
        <v>45392</v>
      </c>
      <c r="O2029" s="46">
        <v>45378</v>
      </c>
      <c r="P2029" s="9" t="s">
        <v>4998</v>
      </c>
      <c r="Q2029" s="9">
        <v>3</v>
      </c>
      <c r="R2029" s="9">
        <v>1</v>
      </c>
      <c r="S2029" s="9">
        <v>8</v>
      </c>
      <c r="T2029" s="9" t="s">
        <v>32</v>
      </c>
      <c r="U2029" s="9">
        <v>11002</v>
      </c>
      <c r="V2029" s="9">
        <v>11002</v>
      </c>
      <c r="W2029" s="9" t="s">
        <v>5019</v>
      </c>
      <c r="X2029" s="10" t="s">
        <v>4985</v>
      </c>
      <c r="Y2029" s="9" t="s">
        <v>4980</v>
      </c>
      <c r="Z2029" s="9" t="s">
        <v>4980</v>
      </c>
      <c r="AA2029" s="9" t="s">
        <v>4989</v>
      </c>
      <c r="AB2029" s="9" t="s">
        <v>5066</v>
      </c>
      <c r="AC2029" s="9" t="s">
        <v>4999</v>
      </c>
      <c r="AD2029" s="9"/>
      <c r="AE2029" s="20" t="str">
        <f>VLOOKUP(E2029,'FILIAIS PETZ'!A:Q,17,0)</f>
        <v>SP2</v>
      </c>
      <c r="AF2029" s="20" t="str">
        <f>VLOOKUP(E2029,'FILIAIS PETZ'!A:Q,3,0)</f>
        <v>FELICIO</v>
      </c>
      <c r="AG2029" s="20" t="str">
        <f>VLOOKUP(E2029,'FILIAIS PETZ'!A:Q,2,0)</f>
        <v>R3</v>
      </c>
      <c r="AH2029" s="75">
        <v>758.55</v>
      </c>
      <c r="AI2029" s="16" t="s">
        <v>10197</v>
      </c>
      <c r="AJ2029" s="43">
        <f>VLOOKUP(E2029,'FILIAIS PETZ'!$A$2:$K$2000,11,0)</f>
        <v>18328118001938</v>
      </c>
      <c r="AK2029" s="44">
        <v>18328118001938</v>
      </c>
    </row>
    <row r="2030" spans="1:37" s="14" customFormat="1" ht="15" customHeight="1" thickBot="1" x14ac:dyDescent="0.25">
      <c r="A2030" s="9">
        <f t="shared" ref="A2030:A2061" si="133">J2030</f>
        <v>880213</v>
      </c>
      <c r="B2030" s="18">
        <f>VLOOKUP(C2030,FORNECEDORES!D:E,2,0)</f>
        <v>177561</v>
      </c>
      <c r="C2030" s="19" t="str">
        <f>VLOOKUP(D2030,FORNECEDORES!A:D,4,0)</f>
        <v>23.574.499/0001-46</v>
      </c>
      <c r="D2030" s="13" t="s">
        <v>3436</v>
      </c>
      <c r="E2030" s="20" t="str">
        <f t="shared" si="132"/>
        <v>04 0144</v>
      </c>
      <c r="F2030" s="28" t="s">
        <v>4938</v>
      </c>
      <c r="G2030" s="21" t="str">
        <f>VLOOKUP(E2030,'FILIAIS PETZ'!A:E,5,0)</f>
        <v>PETZ FERNANDO CORREA</v>
      </c>
      <c r="H2030" s="20" t="str">
        <f>VLOOKUP(E2030,'FILIAIS PETZ'!A:D,4,0)</f>
        <v>FCOR-MT</v>
      </c>
      <c r="I2030" s="46">
        <v>45383</v>
      </c>
      <c r="J2030" s="9">
        <v>880213</v>
      </c>
      <c r="K2030" s="9" t="s">
        <v>5858</v>
      </c>
      <c r="L2030" s="29" t="s">
        <v>6543</v>
      </c>
      <c r="M2030" s="46">
        <v>45383</v>
      </c>
      <c r="N2030" s="46">
        <v>45406</v>
      </c>
      <c r="O2030" s="46">
        <v>45387</v>
      </c>
      <c r="P2030" s="29" t="s">
        <v>4990</v>
      </c>
      <c r="Q2030" s="9">
        <v>3</v>
      </c>
      <c r="R2030" s="9">
        <v>1</v>
      </c>
      <c r="S2030" s="9">
        <v>8</v>
      </c>
      <c r="T2030" s="9" t="s">
        <v>32</v>
      </c>
      <c r="U2030" s="9">
        <v>11002</v>
      </c>
      <c r="V2030" s="9">
        <v>11002</v>
      </c>
      <c r="W2030" s="9" t="s">
        <v>5039</v>
      </c>
      <c r="X2030" s="9" t="s">
        <v>5016</v>
      </c>
      <c r="Y2030" s="10" t="s">
        <v>4993</v>
      </c>
      <c r="Z2030" s="10" t="s">
        <v>4993</v>
      </c>
      <c r="AA2030" s="10" t="s">
        <v>5103</v>
      </c>
      <c r="AB2030" s="10" t="s">
        <v>12941</v>
      </c>
      <c r="AC2030" s="9" t="s">
        <v>5006</v>
      </c>
      <c r="AD2030" s="29"/>
      <c r="AE2030" s="20" t="str">
        <f>VLOOKUP(E2030,'FILIAIS PETZ'!A:Q,17,0)</f>
        <v>CO-3</v>
      </c>
      <c r="AF2030" s="20" t="str">
        <f>VLOOKUP(E2030,'FILIAIS PETZ'!A:Q,3,0)</f>
        <v>FELICIO</v>
      </c>
      <c r="AG2030" s="20" t="str">
        <f>VLOOKUP(E2030,'FILIAIS PETZ'!A:Q,2,0)</f>
        <v>R3</v>
      </c>
      <c r="AH2030" s="75">
        <v>290</v>
      </c>
      <c r="AI2030" s="16" t="s">
        <v>6512</v>
      </c>
      <c r="AJ2030" s="43">
        <f>VLOOKUP(E2030,'FILIAIS PETZ'!$A$2:$K$2000,11,0)</f>
        <v>18328118014169</v>
      </c>
      <c r="AK2030" s="44">
        <f t="shared" ref="AK2030:AK2061" si="134">AJ2030</f>
        <v>18328118014169</v>
      </c>
    </row>
    <row r="2031" spans="1:37" s="14" customFormat="1" ht="15" customHeight="1" thickBot="1" x14ac:dyDescent="0.25">
      <c r="A2031" s="9">
        <f t="shared" si="133"/>
        <v>883479</v>
      </c>
      <c r="B2031" s="18" t="e">
        <f>VLOOKUP(C2031,FORNECEDORES!D:E,2,0)</f>
        <v>#N/A</v>
      </c>
      <c r="C2031" s="19" t="e">
        <f>VLOOKUP(D2031,FORNECEDORES!A:D,4,0)</f>
        <v>#N/A</v>
      </c>
      <c r="D2031" s="13" t="s">
        <v>6236</v>
      </c>
      <c r="E2031" s="20" t="str">
        <f t="shared" si="132"/>
        <v>04 0180</v>
      </c>
      <c r="F2031" s="28" t="s">
        <v>4944</v>
      </c>
      <c r="G2031" s="21" t="str">
        <f>VLOOKUP(E2031,'FILIAIS PETZ'!A:E,5,0)</f>
        <v>PETZ TORQUATO TAPAJOS</v>
      </c>
      <c r="H2031" s="20" t="str">
        <f>VLOOKUP(E2031,'FILIAIS PETZ'!A:D,4,0)</f>
        <v>TQTP-AM</v>
      </c>
      <c r="I2031" s="46">
        <v>45383</v>
      </c>
      <c r="J2031" s="9">
        <v>883479</v>
      </c>
      <c r="K2031" s="9" t="s">
        <v>5858</v>
      </c>
      <c r="L2031" s="29" t="s">
        <v>7214</v>
      </c>
      <c r="M2031" s="46">
        <v>45390</v>
      </c>
      <c r="N2031" s="46">
        <v>45427</v>
      </c>
      <c r="O2031" s="46">
        <v>45407</v>
      </c>
      <c r="P2031" s="29" t="s">
        <v>4990</v>
      </c>
      <c r="Q2031" s="9">
        <v>3</v>
      </c>
      <c r="R2031" s="9">
        <v>1</v>
      </c>
      <c r="S2031" s="9">
        <v>8</v>
      </c>
      <c r="T2031" s="9" t="s">
        <v>32</v>
      </c>
      <c r="U2031" s="9">
        <v>11002</v>
      </c>
      <c r="V2031" s="9">
        <v>11002</v>
      </c>
      <c r="W2031" s="9" t="s">
        <v>4984</v>
      </c>
      <c r="X2031" s="9" t="s">
        <v>5033</v>
      </c>
      <c r="Y2031" s="84" t="s">
        <v>4993</v>
      </c>
      <c r="Z2031" s="84" t="s">
        <v>4993</v>
      </c>
      <c r="AA2031" s="84" t="s">
        <v>5033</v>
      </c>
      <c r="AB2031" s="84" t="s">
        <v>12941</v>
      </c>
      <c r="AC2031" s="9" t="s">
        <v>5006</v>
      </c>
      <c r="AD2031" s="29"/>
      <c r="AE2031" s="20" t="str">
        <f>VLOOKUP(E2031,'FILIAIS PETZ'!A:Q,17,0)</f>
        <v>CO-3</v>
      </c>
      <c r="AF2031" s="20" t="str">
        <f>VLOOKUP(E2031,'FILIAIS PETZ'!A:Q,3,0)</f>
        <v>FELICIO</v>
      </c>
      <c r="AG2031" s="20" t="str">
        <f>VLOOKUP(E2031,'FILIAIS PETZ'!A:Q,2,0)</f>
        <v>R3</v>
      </c>
      <c r="AH2031" s="75">
        <v>748.7</v>
      </c>
      <c r="AI2031" s="16" t="s">
        <v>6524</v>
      </c>
      <c r="AJ2031" s="43">
        <f>VLOOKUP(E2031,'FILIAIS PETZ'!$A$2:$K$2000,11,0)</f>
        <v>18328118017346</v>
      </c>
      <c r="AK2031" s="44">
        <f t="shared" si="134"/>
        <v>18328118017346</v>
      </c>
    </row>
    <row r="2032" spans="1:37" s="14" customFormat="1" ht="15" customHeight="1" thickBot="1" x14ac:dyDescent="0.25">
      <c r="A2032" s="9" t="str">
        <f t="shared" si="133"/>
        <v>PREVENTIVA</v>
      </c>
      <c r="B2032" s="18">
        <f>VLOOKUP(C2032,FORNECEDORES!D:E,2,0)</f>
        <v>9057</v>
      </c>
      <c r="C2032" s="19" t="str">
        <f>VLOOKUP(D2032,FORNECEDORES!A:D,4,0)</f>
        <v>19.357.006/0001-49</v>
      </c>
      <c r="D2032" s="13" t="s">
        <v>2290</v>
      </c>
      <c r="E2032" s="20" t="str">
        <f t="shared" si="132"/>
        <v>04 0095</v>
      </c>
      <c r="F2032" s="28" t="s">
        <v>4945</v>
      </c>
      <c r="G2032" s="21" t="str">
        <f>VLOOKUP(E2032,'FILIAIS PETZ'!A:E,5,0)</f>
        <v>PETZ BETIM</v>
      </c>
      <c r="H2032" s="20" t="str">
        <f>VLOOKUP(E2032,'FILIAIS PETZ'!A:D,4,0)</f>
        <v>BTIM-MG</v>
      </c>
      <c r="I2032" s="46">
        <v>45383</v>
      </c>
      <c r="J2032" s="9" t="s">
        <v>4980</v>
      </c>
      <c r="K2032" s="9" t="s">
        <v>5858</v>
      </c>
      <c r="L2032" s="29" t="s">
        <v>6705</v>
      </c>
      <c r="M2032" s="46">
        <v>45385</v>
      </c>
      <c r="N2032" s="46">
        <v>45413</v>
      </c>
      <c r="O2032" s="46">
        <v>45392</v>
      </c>
      <c r="P2032" s="28" t="s">
        <v>4998</v>
      </c>
      <c r="Q2032" s="10">
        <v>3</v>
      </c>
      <c r="R2032" s="10" t="s">
        <v>4991</v>
      </c>
      <c r="S2032" s="10" t="s">
        <v>4983</v>
      </c>
      <c r="T2032" s="10" t="s">
        <v>32</v>
      </c>
      <c r="U2032" s="10">
        <v>11002</v>
      </c>
      <c r="V2032" s="10">
        <v>11002</v>
      </c>
      <c r="W2032" s="10" t="s">
        <v>5019</v>
      </c>
      <c r="X2032" s="10" t="s">
        <v>4985</v>
      </c>
      <c r="Y2032" s="10" t="s">
        <v>4980</v>
      </c>
      <c r="Z2032" s="10" t="s">
        <v>4980</v>
      </c>
      <c r="AA2032" s="10" t="s">
        <v>4989</v>
      </c>
      <c r="AB2032" s="10" t="s">
        <v>5066</v>
      </c>
      <c r="AC2032" s="10" t="s">
        <v>4999</v>
      </c>
      <c r="AD2032" s="29"/>
      <c r="AE2032" s="20" t="str">
        <f>VLOOKUP(E2032,'FILIAIS PETZ'!A:Q,17,0)</f>
        <v>MG-2</v>
      </c>
      <c r="AF2032" s="20" t="str">
        <f>VLOOKUP(E2032,'FILIAIS PETZ'!A:Q,3,0)</f>
        <v>FELICIO</v>
      </c>
      <c r="AG2032" s="20" t="str">
        <f>VLOOKUP(E2032,'FILIAIS PETZ'!A:Q,2,0)</f>
        <v>R3</v>
      </c>
      <c r="AH2032" s="75">
        <v>1800</v>
      </c>
      <c r="AI2032" s="16" t="s">
        <v>6649</v>
      </c>
      <c r="AJ2032" s="43">
        <f>VLOOKUP(E2032,'FILIAIS PETZ'!$A$2:$K$2000,11,0)</f>
        <v>18328118009084</v>
      </c>
      <c r="AK2032" s="44">
        <f t="shared" si="134"/>
        <v>18328118009084</v>
      </c>
    </row>
    <row r="2033" spans="1:37" s="14" customFormat="1" ht="15" customHeight="1" thickBot="1" x14ac:dyDescent="0.25">
      <c r="A2033" s="9" t="str">
        <f t="shared" si="133"/>
        <v>PREVENTIVA</v>
      </c>
      <c r="B2033" s="18">
        <f>VLOOKUP(C2033,FORNECEDORES!D:E,2,0)</f>
        <v>9057</v>
      </c>
      <c r="C2033" s="19" t="str">
        <f>VLOOKUP(D2033,FORNECEDORES!A:D,4,0)</f>
        <v>19.357.006/0001-49</v>
      </c>
      <c r="D2033" s="13" t="s">
        <v>2290</v>
      </c>
      <c r="E2033" s="20" t="str">
        <f t="shared" si="132"/>
        <v>04 0130</v>
      </c>
      <c r="F2033" s="28" t="s">
        <v>4975</v>
      </c>
      <c r="G2033" s="21" t="str">
        <f>VLOOKUP(E2033,'FILIAIS PETZ'!A:E,5,0)</f>
        <v>PETZ CARLOS LUZ</v>
      </c>
      <c r="H2033" s="20" t="str">
        <f>VLOOKUP(E2033,'FILIAIS PETZ'!A:D,4,0)</f>
        <v>CLUZ-MG</v>
      </c>
      <c r="I2033" s="46">
        <v>45383</v>
      </c>
      <c r="J2033" s="9" t="s">
        <v>4980</v>
      </c>
      <c r="K2033" s="9" t="s">
        <v>5858</v>
      </c>
      <c r="L2033" s="29" t="s">
        <v>6701</v>
      </c>
      <c r="M2033" s="46">
        <v>45385</v>
      </c>
      <c r="N2033" s="46">
        <v>45413</v>
      </c>
      <c r="O2033" s="46">
        <v>45392</v>
      </c>
      <c r="P2033" s="28" t="s">
        <v>4998</v>
      </c>
      <c r="Q2033" s="10">
        <v>3</v>
      </c>
      <c r="R2033" s="10" t="s">
        <v>4991</v>
      </c>
      <c r="S2033" s="10" t="s">
        <v>4983</v>
      </c>
      <c r="T2033" s="10" t="s">
        <v>32</v>
      </c>
      <c r="U2033" s="10">
        <v>11002</v>
      </c>
      <c r="V2033" s="10">
        <v>11002</v>
      </c>
      <c r="W2033" s="10" t="s">
        <v>5019</v>
      </c>
      <c r="X2033" s="10" t="s">
        <v>4985</v>
      </c>
      <c r="Y2033" s="10" t="s">
        <v>4980</v>
      </c>
      <c r="Z2033" s="10" t="s">
        <v>4980</v>
      </c>
      <c r="AA2033" s="10" t="s">
        <v>4989</v>
      </c>
      <c r="AB2033" s="10" t="s">
        <v>5066</v>
      </c>
      <c r="AC2033" s="10" t="s">
        <v>4999</v>
      </c>
      <c r="AD2033" s="29"/>
      <c r="AE2033" s="20" t="str">
        <f>VLOOKUP(E2033,'FILIAIS PETZ'!A:Q,17,0)</f>
        <v>MG-1</v>
      </c>
      <c r="AF2033" s="20" t="str">
        <f>VLOOKUP(E2033,'FILIAIS PETZ'!A:Q,3,0)</f>
        <v>FELICIO</v>
      </c>
      <c r="AG2033" s="20" t="str">
        <f>VLOOKUP(E2033,'FILIAIS PETZ'!A:Q,2,0)</f>
        <v>R3</v>
      </c>
      <c r="AH2033" s="75">
        <v>1200</v>
      </c>
      <c r="AI2033" s="16" t="s">
        <v>6649</v>
      </c>
      <c r="AJ2033" s="43">
        <f>VLOOKUP(E2033,'FILIAIS PETZ'!$A$2:$K$2000,11,0)</f>
        <v>18328118012204</v>
      </c>
      <c r="AK2033" s="44">
        <f t="shared" si="134"/>
        <v>18328118012204</v>
      </c>
    </row>
    <row r="2034" spans="1:37" s="14" customFormat="1" ht="15" customHeight="1" thickBot="1" x14ac:dyDescent="0.25">
      <c r="A2034" s="9" t="str">
        <f t="shared" si="133"/>
        <v>PREVENTIVA</v>
      </c>
      <c r="B2034" s="18">
        <f>VLOOKUP(C2034,FORNECEDORES!D:E,2,0)</f>
        <v>9057</v>
      </c>
      <c r="C2034" s="19" t="str">
        <f>VLOOKUP(D2034,FORNECEDORES!A:D,4,0)</f>
        <v>19.357.006/0001-49</v>
      </c>
      <c r="D2034" s="13" t="s">
        <v>2290</v>
      </c>
      <c r="E2034" s="20" t="str">
        <f t="shared" si="132"/>
        <v>04 0038</v>
      </c>
      <c r="F2034" s="28" t="s">
        <v>4979</v>
      </c>
      <c r="G2034" s="21" t="str">
        <f>VLOOKUP(E2034,'FILIAIS PETZ'!A:E,5,0)</f>
        <v>PETZ CENTER MINAS</v>
      </c>
      <c r="H2034" s="20" t="str">
        <f>VLOOKUP(E2034,'FILIAIS PETZ'!A:D,4,0)</f>
        <v>CTMN-MG</v>
      </c>
      <c r="I2034" s="46">
        <v>45383</v>
      </c>
      <c r="J2034" s="9" t="s">
        <v>4980</v>
      </c>
      <c r="K2034" s="9" t="s">
        <v>5858</v>
      </c>
      <c r="L2034" s="29" t="s">
        <v>6703</v>
      </c>
      <c r="M2034" s="46">
        <v>45385</v>
      </c>
      <c r="N2034" s="46">
        <v>45413</v>
      </c>
      <c r="O2034" s="46">
        <v>45392</v>
      </c>
      <c r="P2034" s="28" t="s">
        <v>4998</v>
      </c>
      <c r="Q2034" s="10">
        <v>3</v>
      </c>
      <c r="R2034" s="10" t="s">
        <v>4991</v>
      </c>
      <c r="S2034" s="10" t="s">
        <v>4983</v>
      </c>
      <c r="T2034" s="10" t="s">
        <v>32</v>
      </c>
      <c r="U2034" s="10">
        <v>11002</v>
      </c>
      <c r="V2034" s="10">
        <v>11002</v>
      </c>
      <c r="W2034" s="10"/>
      <c r="X2034" s="10" t="s">
        <v>4985</v>
      </c>
      <c r="Y2034" s="10" t="s">
        <v>4980</v>
      </c>
      <c r="Z2034" s="10" t="s">
        <v>4980</v>
      </c>
      <c r="AA2034" s="10" t="s">
        <v>4989</v>
      </c>
      <c r="AB2034" s="10" t="s">
        <v>5066</v>
      </c>
      <c r="AC2034" s="10" t="s">
        <v>4999</v>
      </c>
      <c r="AD2034" s="29"/>
      <c r="AE2034" s="20" t="str">
        <f>VLOOKUP(E2034,'FILIAIS PETZ'!A:Q,17,0)</f>
        <v>MG-2</v>
      </c>
      <c r="AF2034" s="20" t="str">
        <f>VLOOKUP(E2034,'FILIAIS PETZ'!A:Q,3,0)</f>
        <v>FELICIO</v>
      </c>
      <c r="AG2034" s="20" t="str">
        <f>VLOOKUP(E2034,'FILIAIS PETZ'!A:Q,2,0)</f>
        <v>R3</v>
      </c>
      <c r="AH2034" s="75">
        <v>1800</v>
      </c>
      <c r="AI2034" s="16" t="s">
        <v>6649</v>
      </c>
      <c r="AJ2034" s="43">
        <f>VLOOKUP(E2034,'FILIAIS PETZ'!$A$2:$K$2000,11,0)</f>
        <v>18328118003710</v>
      </c>
      <c r="AK2034" s="44">
        <f t="shared" si="134"/>
        <v>18328118003710</v>
      </c>
    </row>
    <row r="2035" spans="1:37" s="14" customFormat="1" ht="15" customHeight="1" thickBot="1" x14ac:dyDescent="0.25">
      <c r="A2035" s="9" t="str">
        <f t="shared" si="133"/>
        <v>PREVENTIVA</v>
      </c>
      <c r="B2035" s="18">
        <f>VLOOKUP(C2035,FORNECEDORES!D:E,2,0)</f>
        <v>9057</v>
      </c>
      <c r="C2035" s="19" t="str">
        <f>VLOOKUP(D2035,FORNECEDORES!A:D,4,0)</f>
        <v>19.357.006/0001-49</v>
      </c>
      <c r="D2035" s="13" t="s">
        <v>2290</v>
      </c>
      <c r="E2035" s="20" t="str">
        <f t="shared" si="132"/>
        <v>04 0107</v>
      </c>
      <c r="F2035" s="28" t="s">
        <v>4930</v>
      </c>
      <c r="G2035" s="21" t="str">
        <f>VLOOKUP(E2035,'FILIAIS PETZ'!A:E,5,0)</f>
        <v>PETZ CONTAGEM</v>
      </c>
      <c r="H2035" s="20" t="str">
        <f>VLOOKUP(E2035,'FILIAIS PETZ'!A:D,4,0)</f>
        <v>CNTG-MG</v>
      </c>
      <c r="I2035" s="46">
        <v>45383</v>
      </c>
      <c r="J2035" s="9" t="s">
        <v>4980</v>
      </c>
      <c r="K2035" s="9" t="s">
        <v>5858</v>
      </c>
      <c r="L2035" s="29" t="s">
        <v>6707</v>
      </c>
      <c r="M2035" s="46">
        <v>45385</v>
      </c>
      <c r="N2035" s="46">
        <v>45413</v>
      </c>
      <c r="O2035" s="46">
        <v>45392</v>
      </c>
      <c r="P2035" s="28" t="s">
        <v>4998</v>
      </c>
      <c r="Q2035" s="10">
        <v>3</v>
      </c>
      <c r="R2035" s="10" t="s">
        <v>4991</v>
      </c>
      <c r="S2035" s="10" t="s">
        <v>4983</v>
      </c>
      <c r="T2035" s="10" t="s">
        <v>32</v>
      </c>
      <c r="U2035" s="10">
        <v>11002</v>
      </c>
      <c r="V2035" s="10">
        <v>11002</v>
      </c>
      <c r="W2035" s="10" t="s">
        <v>5019</v>
      </c>
      <c r="X2035" s="10" t="s">
        <v>4985</v>
      </c>
      <c r="Y2035" s="10" t="s">
        <v>4980</v>
      </c>
      <c r="Z2035" s="10" t="s">
        <v>4980</v>
      </c>
      <c r="AA2035" s="10" t="s">
        <v>4989</v>
      </c>
      <c r="AB2035" s="10" t="s">
        <v>5066</v>
      </c>
      <c r="AC2035" s="10" t="s">
        <v>4999</v>
      </c>
      <c r="AD2035" s="29"/>
      <c r="AE2035" s="20" t="str">
        <f>VLOOKUP(E2035,'FILIAIS PETZ'!A:Q,17,0)</f>
        <v>MG-2</v>
      </c>
      <c r="AF2035" s="20" t="str">
        <f>VLOOKUP(E2035,'FILIAIS PETZ'!A:Q,3,0)</f>
        <v>FELICIO</v>
      </c>
      <c r="AG2035" s="20" t="str">
        <f>VLOOKUP(E2035,'FILIAIS PETZ'!A:Q,2,0)</f>
        <v>R3</v>
      </c>
      <c r="AH2035" s="75">
        <v>1200</v>
      </c>
      <c r="AI2035" s="16" t="s">
        <v>6649</v>
      </c>
      <c r="AJ2035" s="43">
        <f>VLOOKUP(E2035,'FILIAIS PETZ'!$A$2:$K$2000,11,0)</f>
        <v>18328118010414</v>
      </c>
      <c r="AK2035" s="44">
        <f t="shared" si="134"/>
        <v>18328118010414</v>
      </c>
    </row>
    <row r="2036" spans="1:37" s="14" customFormat="1" ht="15" customHeight="1" thickBot="1" x14ac:dyDescent="0.25">
      <c r="A2036" s="9" t="str">
        <f t="shared" si="133"/>
        <v>PREVENTIVA</v>
      </c>
      <c r="B2036" s="18">
        <f>VLOOKUP(C2036,FORNECEDORES!D:E,2,0)</f>
        <v>9057</v>
      </c>
      <c r="C2036" s="19" t="str">
        <f>VLOOKUP(D2036,FORNECEDORES!A:D,4,0)</f>
        <v>19.357.006/0001-49</v>
      </c>
      <c r="D2036" s="13" t="s">
        <v>2290</v>
      </c>
      <c r="E2036" s="20" t="str">
        <f t="shared" si="132"/>
        <v>04 0040</v>
      </c>
      <c r="F2036" s="28" t="s">
        <v>4943</v>
      </c>
      <c r="G2036" s="21" t="str">
        <f>VLOOKUP(E2036,'FILIAIS PETZ'!A:E,5,0)</f>
        <v>PETZ NOSSA SENHORA DO CARMO</v>
      </c>
      <c r="H2036" s="20" t="str">
        <f>VLOOKUP(E2036,'FILIAIS PETZ'!A:D,4,0)</f>
        <v>NSCA-MG</v>
      </c>
      <c r="I2036" s="46">
        <v>45383</v>
      </c>
      <c r="J2036" s="9" t="s">
        <v>4980</v>
      </c>
      <c r="K2036" s="9" t="s">
        <v>5858</v>
      </c>
      <c r="L2036" s="29" t="s">
        <v>6702</v>
      </c>
      <c r="M2036" s="46">
        <v>45385</v>
      </c>
      <c r="N2036" s="46">
        <v>45413</v>
      </c>
      <c r="O2036" s="46">
        <v>45392</v>
      </c>
      <c r="P2036" s="28" t="s">
        <v>4998</v>
      </c>
      <c r="Q2036" s="10">
        <v>3</v>
      </c>
      <c r="R2036" s="10" t="s">
        <v>4991</v>
      </c>
      <c r="S2036" s="10" t="s">
        <v>4983</v>
      </c>
      <c r="T2036" s="10" t="s">
        <v>32</v>
      </c>
      <c r="U2036" s="10">
        <v>11002</v>
      </c>
      <c r="V2036" s="10">
        <v>11002</v>
      </c>
      <c r="W2036" s="10" t="s">
        <v>5019</v>
      </c>
      <c r="X2036" s="10" t="s">
        <v>4985</v>
      </c>
      <c r="Y2036" s="10" t="s">
        <v>4980</v>
      </c>
      <c r="Z2036" s="10" t="s">
        <v>4980</v>
      </c>
      <c r="AA2036" s="10" t="s">
        <v>4989</v>
      </c>
      <c r="AB2036" s="10" t="s">
        <v>5066</v>
      </c>
      <c r="AC2036" s="10" t="s">
        <v>4999</v>
      </c>
      <c r="AD2036" s="29"/>
      <c r="AE2036" s="20" t="str">
        <f>VLOOKUP(E2036,'FILIAIS PETZ'!A:Q,17,0)</f>
        <v>MG-1</v>
      </c>
      <c r="AF2036" s="20" t="str">
        <f>VLOOKUP(E2036,'FILIAIS PETZ'!A:Q,3,0)</f>
        <v>FELICIO</v>
      </c>
      <c r="AG2036" s="20" t="str">
        <f>VLOOKUP(E2036,'FILIAIS PETZ'!A:Q,2,0)</f>
        <v>R3</v>
      </c>
      <c r="AH2036" s="75">
        <v>1800</v>
      </c>
      <c r="AI2036" s="16" t="s">
        <v>6649</v>
      </c>
      <c r="AJ2036" s="43">
        <f>VLOOKUP(E2036,'FILIAIS PETZ'!$A$2:$K$2000,11,0)</f>
        <v>18328118003981</v>
      </c>
      <c r="AK2036" s="44">
        <f t="shared" si="134"/>
        <v>18328118003981</v>
      </c>
    </row>
    <row r="2037" spans="1:37" s="14" customFormat="1" ht="15" customHeight="1" thickBot="1" x14ac:dyDescent="0.25">
      <c r="A2037" s="9" t="str">
        <f t="shared" si="133"/>
        <v>PREVENTIVA</v>
      </c>
      <c r="B2037" s="18">
        <f>VLOOKUP(C2037,FORNECEDORES!D:E,2,0)</f>
        <v>9057</v>
      </c>
      <c r="C2037" s="19" t="str">
        <f>VLOOKUP(D2037,FORNECEDORES!A:D,4,0)</f>
        <v>19.357.006/0001-49</v>
      </c>
      <c r="D2037" s="13" t="s">
        <v>2290</v>
      </c>
      <c r="E2037" s="20" t="str">
        <f t="shared" si="132"/>
        <v>04 0061</v>
      </c>
      <c r="F2037" s="28" t="s">
        <v>4946</v>
      </c>
      <c r="G2037" s="21" t="str">
        <f>VLOOKUP(E2037,'FILIAIS PETZ'!A:E,5,0)</f>
        <v>PETZ PAMPULHA</v>
      </c>
      <c r="H2037" s="20" t="str">
        <f>VLOOKUP(E2037,'FILIAIS PETZ'!A:D,4,0)</f>
        <v>PAMP-MG</v>
      </c>
      <c r="I2037" s="46">
        <v>45383</v>
      </c>
      <c r="J2037" s="9" t="s">
        <v>4980</v>
      </c>
      <c r="K2037" s="9" t="s">
        <v>5858</v>
      </c>
      <c r="L2037" s="29" t="s">
        <v>6704</v>
      </c>
      <c r="M2037" s="46">
        <v>45385</v>
      </c>
      <c r="N2037" s="46">
        <v>45413</v>
      </c>
      <c r="O2037" s="46">
        <v>45392</v>
      </c>
      <c r="P2037" s="28" t="s">
        <v>4998</v>
      </c>
      <c r="Q2037" s="10">
        <v>3</v>
      </c>
      <c r="R2037" s="10" t="s">
        <v>4991</v>
      </c>
      <c r="S2037" s="10" t="s">
        <v>4983</v>
      </c>
      <c r="T2037" s="10" t="s">
        <v>32</v>
      </c>
      <c r="U2037" s="10">
        <v>11002</v>
      </c>
      <c r="V2037" s="10">
        <v>11002</v>
      </c>
      <c r="W2037" s="10" t="s">
        <v>5019</v>
      </c>
      <c r="X2037" s="10" t="s">
        <v>4985</v>
      </c>
      <c r="Y2037" s="10" t="s">
        <v>4980</v>
      </c>
      <c r="Z2037" s="10" t="s">
        <v>4980</v>
      </c>
      <c r="AA2037" s="10" t="s">
        <v>4989</v>
      </c>
      <c r="AB2037" s="10" t="s">
        <v>5066</v>
      </c>
      <c r="AC2037" s="10" t="s">
        <v>4999</v>
      </c>
      <c r="AD2037" s="29"/>
      <c r="AE2037" s="20" t="str">
        <f>VLOOKUP(E2037,'FILIAIS PETZ'!A:Q,17,0)</f>
        <v>MG-1</v>
      </c>
      <c r="AF2037" s="20" t="str">
        <f>VLOOKUP(E2037,'FILIAIS PETZ'!A:Q,3,0)</f>
        <v>FELICIO</v>
      </c>
      <c r="AG2037" s="20" t="str">
        <f>VLOOKUP(E2037,'FILIAIS PETZ'!A:Q,2,0)</f>
        <v>R3</v>
      </c>
      <c r="AH2037" s="75">
        <v>1800</v>
      </c>
      <c r="AI2037" s="16" t="s">
        <v>6649</v>
      </c>
      <c r="AJ2037" s="43">
        <f>VLOOKUP(E2037,'FILIAIS PETZ'!$A$2:$K$2000,11,0)</f>
        <v>18328118006069</v>
      </c>
      <c r="AK2037" s="44">
        <f t="shared" si="134"/>
        <v>18328118006069</v>
      </c>
    </row>
    <row r="2038" spans="1:37" s="14" customFormat="1" ht="15" customHeight="1" thickBot="1" x14ac:dyDescent="0.25">
      <c r="A2038" s="9" t="str">
        <f t="shared" si="133"/>
        <v>PREVENTIVA</v>
      </c>
      <c r="B2038" s="18">
        <f>VLOOKUP(C2038,FORNECEDORES!D:E,2,0)</f>
        <v>9057</v>
      </c>
      <c r="C2038" s="19" t="str">
        <f>VLOOKUP(D2038,FORNECEDORES!A:D,4,0)</f>
        <v>19.357.006/0001-49</v>
      </c>
      <c r="D2038" s="13" t="s">
        <v>2290</v>
      </c>
      <c r="E2038" s="20" t="str">
        <f t="shared" si="132"/>
        <v>04 0084</v>
      </c>
      <c r="F2038" s="28" t="s">
        <v>4958</v>
      </c>
      <c r="G2038" s="21" t="str">
        <f>VLOOKUP(E2038,'FILIAIS PETZ'!A:E,5,0)</f>
        <v>PETZ RAJA</v>
      </c>
      <c r="H2038" s="20" t="str">
        <f>VLOOKUP(E2038,'FILIAIS PETZ'!A:D,4,0)</f>
        <v>RAJA-MG</v>
      </c>
      <c r="I2038" s="46">
        <v>45383</v>
      </c>
      <c r="J2038" s="9" t="s">
        <v>4980</v>
      </c>
      <c r="K2038" s="9" t="s">
        <v>5858</v>
      </c>
      <c r="L2038" s="29" t="s">
        <v>6700</v>
      </c>
      <c r="M2038" s="46">
        <v>45385</v>
      </c>
      <c r="N2038" s="46">
        <v>45413</v>
      </c>
      <c r="O2038" s="46">
        <v>45392</v>
      </c>
      <c r="P2038" s="28" t="s">
        <v>4998</v>
      </c>
      <c r="Q2038" s="10">
        <v>3</v>
      </c>
      <c r="R2038" s="10" t="s">
        <v>4991</v>
      </c>
      <c r="S2038" s="10" t="s">
        <v>4983</v>
      </c>
      <c r="T2038" s="10" t="s">
        <v>32</v>
      </c>
      <c r="U2038" s="10">
        <v>11002</v>
      </c>
      <c r="V2038" s="10">
        <v>11002</v>
      </c>
      <c r="W2038" s="10" t="s">
        <v>5019</v>
      </c>
      <c r="X2038" s="10" t="s">
        <v>4985</v>
      </c>
      <c r="Y2038" s="10" t="s">
        <v>4980</v>
      </c>
      <c r="Z2038" s="10" t="s">
        <v>4980</v>
      </c>
      <c r="AA2038" s="10" t="s">
        <v>4989</v>
      </c>
      <c r="AB2038" s="10" t="s">
        <v>5066</v>
      </c>
      <c r="AC2038" s="10" t="s">
        <v>4999</v>
      </c>
      <c r="AD2038" s="29"/>
      <c r="AE2038" s="20" t="str">
        <f>VLOOKUP(E2038,'FILIAIS PETZ'!A:Q,17,0)</f>
        <v>MG-1</v>
      </c>
      <c r="AF2038" s="20" t="str">
        <f>VLOOKUP(E2038,'FILIAIS PETZ'!A:Q,3,0)</f>
        <v>FELICIO</v>
      </c>
      <c r="AG2038" s="20" t="str">
        <f>VLOOKUP(E2038,'FILIAIS PETZ'!A:Q,2,0)</f>
        <v>R3</v>
      </c>
      <c r="AH2038" s="75">
        <v>1200</v>
      </c>
      <c r="AI2038" s="16" t="s">
        <v>6649</v>
      </c>
      <c r="AJ2038" s="43">
        <f>VLOOKUP(E2038,'FILIAIS PETZ'!$A$2:$K$2000,11,0)</f>
        <v>18328118007707</v>
      </c>
      <c r="AK2038" s="44">
        <f t="shared" si="134"/>
        <v>18328118007707</v>
      </c>
    </row>
    <row r="2039" spans="1:37" s="14" customFormat="1" ht="15" customHeight="1" thickBot="1" x14ac:dyDescent="0.25">
      <c r="A2039" s="9" t="str">
        <f t="shared" si="133"/>
        <v>PREVENTIVA</v>
      </c>
      <c r="B2039" s="18">
        <f>VLOOKUP(C2039,FORNECEDORES!D:E,2,0)</f>
        <v>9057</v>
      </c>
      <c r="C2039" s="19" t="str">
        <f>VLOOKUP(D2039,FORNECEDORES!A:D,4,0)</f>
        <v>19.357.006/0001-49</v>
      </c>
      <c r="D2039" s="13" t="s">
        <v>2290</v>
      </c>
      <c r="E2039" s="20" t="str">
        <f t="shared" si="132"/>
        <v>04 0155</v>
      </c>
      <c r="F2039" s="28" t="s">
        <v>4929</v>
      </c>
      <c r="G2039" s="21" t="str">
        <f>VLOOKUP(E2039,'FILIAIS PETZ'!A:E,5,0)</f>
        <v>PETZ SETE LAGOAS</v>
      </c>
      <c r="H2039" s="20" t="str">
        <f>VLOOKUP(E2039,'FILIAIS PETZ'!A:D,4,0)</f>
        <v>STLG-MG</v>
      </c>
      <c r="I2039" s="46">
        <v>45383</v>
      </c>
      <c r="J2039" s="9" t="s">
        <v>4980</v>
      </c>
      <c r="K2039" s="9" t="s">
        <v>5858</v>
      </c>
      <c r="L2039" s="29" t="s">
        <v>6706</v>
      </c>
      <c r="M2039" s="46">
        <v>45385</v>
      </c>
      <c r="N2039" s="46">
        <v>45413</v>
      </c>
      <c r="O2039" s="46">
        <v>45392</v>
      </c>
      <c r="P2039" s="28" t="s">
        <v>4998</v>
      </c>
      <c r="Q2039" s="10">
        <v>3</v>
      </c>
      <c r="R2039" s="10" t="s">
        <v>4991</v>
      </c>
      <c r="S2039" s="10" t="s">
        <v>4983</v>
      </c>
      <c r="T2039" s="10" t="s">
        <v>32</v>
      </c>
      <c r="U2039" s="10">
        <v>11002</v>
      </c>
      <c r="V2039" s="10">
        <v>11002</v>
      </c>
      <c r="W2039" s="10"/>
      <c r="X2039" s="10" t="s">
        <v>4985</v>
      </c>
      <c r="Y2039" s="10" t="s">
        <v>4980</v>
      </c>
      <c r="Z2039" s="10" t="s">
        <v>4980</v>
      </c>
      <c r="AA2039" s="10" t="s">
        <v>4989</v>
      </c>
      <c r="AB2039" s="10" t="s">
        <v>5066</v>
      </c>
      <c r="AC2039" s="10" t="s">
        <v>4999</v>
      </c>
      <c r="AD2039" s="29"/>
      <c r="AE2039" s="20" t="str">
        <f>VLOOKUP(E2039,'FILIAIS PETZ'!A:Q,17,0)</f>
        <v>MG-1</v>
      </c>
      <c r="AF2039" s="20" t="str">
        <f>VLOOKUP(E2039,'FILIAIS PETZ'!A:Q,3,0)</f>
        <v>FELICIO</v>
      </c>
      <c r="AG2039" s="20" t="str">
        <f>VLOOKUP(E2039,'FILIAIS PETZ'!A:Q,2,0)</f>
        <v>R3</v>
      </c>
      <c r="AH2039" s="75">
        <v>1200</v>
      </c>
      <c r="AI2039" s="16" t="s">
        <v>6649</v>
      </c>
      <c r="AJ2039" s="43">
        <f>VLOOKUP(E2039,'FILIAIS PETZ'!$A$2:$K$2000,11,0)</f>
        <v>18328118015645</v>
      </c>
      <c r="AK2039" s="44">
        <f t="shared" si="134"/>
        <v>18328118015645</v>
      </c>
    </row>
    <row r="2040" spans="1:37" s="14" customFormat="1" ht="15" customHeight="1" thickBot="1" x14ac:dyDescent="0.25">
      <c r="A2040" s="9" t="str">
        <f t="shared" si="133"/>
        <v>PREVENTIVA</v>
      </c>
      <c r="B2040" s="18">
        <f>VLOOKUP(C2040,FORNECEDORES!D:E,2,0)</f>
        <v>741390</v>
      </c>
      <c r="C2040" s="19" t="str">
        <f>VLOOKUP(D2040,FORNECEDORES!A:D,4,0)</f>
        <v>53.327.206/0001-97</v>
      </c>
      <c r="D2040" s="13" t="s">
        <v>1785</v>
      </c>
      <c r="E2040" s="20" t="str">
        <f t="shared" si="132"/>
        <v>04 0095</v>
      </c>
      <c r="F2040" s="28" t="s">
        <v>4945</v>
      </c>
      <c r="G2040" s="21" t="str">
        <f>VLOOKUP(E2040,'FILIAIS PETZ'!A:E,5,0)</f>
        <v>PETZ BETIM</v>
      </c>
      <c r="H2040" s="20" t="str">
        <f>VLOOKUP(E2040,'FILIAIS PETZ'!A:D,4,0)</f>
        <v>BTIM-MG</v>
      </c>
      <c r="I2040" s="46">
        <v>45383</v>
      </c>
      <c r="J2040" s="9" t="s">
        <v>4980</v>
      </c>
      <c r="K2040" s="9" t="s">
        <v>5858</v>
      </c>
      <c r="L2040" s="29" t="s">
        <v>6929</v>
      </c>
      <c r="M2040" s="46">
        <v>45390</v>
      </c>
      <c r="N2040" s="46">
        <v>45420</v>
      </c>
      <c r="O2040" s="46">
        <v>45399</v>
      </c>
      <c r="P2040" s="28" t="s">
        <v>4998</v>
      </c>
      <c r="Q2040" s="10">
        <v>3</v>
      </c>
      <c r="R2040" s="10" t="s">
        <v>4991</v>
      </c>
      <c r="S2040" s="10" t="s">
        <v>4983</v>
      </c>
      <c r="T2040" s="10" t="s">
        <v>32</v>
      </c>
      <c r="U2040" s="10">
        <v>11002</v>
      </c>
      <c r="V2040" s="10">
        <v>11002</v>
      </c>
      <c r="W2040" s="10"/>
      <c r="X2040" s="10" t="s">
        <v>4992</v>
      </c>
      <c r="Y2040" s="10" t="s">
        <v>4980</v>
      </c>
      <c r="Z2040" s="10" t="s">
        <v>4980</v>
      </c>
      <c r="AA2040" s="10" t="s">
        <v>4992</v>
      </c>
      <c r="AB2040" s="10" t="s">
        <v>5066</v>
      </c>
      <c r="AC2040" s="10" t="s">
        <v>4999</v>
      </c>
      <c r="AD2040" s="29"/>
      <c r="AE2040" s="20" t="str">
        <f>VLOOKUP(E2040,'FILIAIS PETZ'!A:Q,17,0)</f>
        <v>MG-2</v>
      </c>
      <c r="AF2040" s="20" t="str">
        <f>VLOOKUP(E2040,'FILIAIS PETZ'!A:Q,3,0)</f>
        <v>FELICIO</v>
      </c>
      <c r="AG2040" s="20" t="str">
        <f>VLOOKUP(E2040,'FILIAIS PETZ'!A:Q,2,0)</f>
        <v>R3</v>
      </c>
      <c r="AH2040" s="75">
        <v>1350</v>
      </c>
      <c r="AI2040" s="16" t="s">
        <v>6650</v>
      </c>
      <c r="AJ2040" s="43">
        <f>VLOOKUP(E2040,'FILIAIS PETZ'!$A$2:$K$2000,11,0)</f>
        <v>18328118009084</v>
      </c>
      <c r="AK2040" s="44">
        <f t="shared" si="134"/>
        <v>18328118009084</v>
      </c>
    </row>
    <row r="2041" spans="1:37" s="14" customFormat="1" ht="15" customHeight="1" thickBot="1" x14ac:dyDescent="0.25">
      <c r="A2041" s="9" t="str">
        <f t="shared" si="133"/>
        <v>PREVENTIVA</v>
      </c>
      <c r="B2041" s="18">
        <f>VLOOKUP(C2041,FORNECEDORES!D:E,2,0)</f>
        <v>741390</v>
      </c>
      <c r="C2041" s="19" t="str">
        <f>VLOOKUP(D2041,FORNECEDORES!A:D,4,0)</f>
        <v>53.327.206/0001-97</v>
      </c>
      <c r="D2041" s="13" t="s">
        <v>1785</v>
      </c>
      <c r="E2041" s="20" t="str">
        <f t="shared" si="132"/>
        <v>04 0130</v>
      </c>
      <c r="F2041" s="28" t="s">
        <v>4975</v>
      </c>
      <c r="G2041" s="21" t="str">
        <f>VLOOKUP(E2041,'FILIAIS PETZ'!A:E,5,0)</f>
        <v>PETZ CARLOS LUZ</v>
      </c>
      <c r="H2041" s="20" t="str">
        <f>VLOOKUP(E2041,'FILIAIS PETZ'!A:D,4,0)</f>
        <v>CLUZ-MG</v>
      </c>
      <c r="I2041" s="46">
        <v>45383</v>
      </c>
      <c r="J2041" s="9" t="s">
        <v>4980</v>
      </c>
      <c r="K2041" s="9" t="s">
        <v>5858</v>
      </c>
      <c r="L2041" s="29" t="s">
        <v>6930</v>
      </c>
      <c r="M2041" s="46">
        <v>45390</v>
      </c>
      <c r="N2041" s="46">
        <v>45420</v>
      </c>
      <c r="O2041" s="46">
        <v>45399</v>
      </c>
      <c r="P2041" s="28" t="s">
        <v>4998</v>
      </c>
      <c r="Q2041" s="10">
        <v>3</v>
      </c>
      <c r="R2041" s="10" t="s">
        <v>4991</v>
      </c>
      <c r="S2041" s="10" t="s">
        <v>4983</v>
      </c>
      <c r="T2041" s="10" t="s">
        <v>32</v>
      </c>
      <c r="U2041" s="10">
        <v>11002</v>
      </c>
      <c r="V2041" s="10">
        <v>11002</v>
      </c>
      <c r="W2041" s="10"/>
      <c r="X2041" s="10" t="s">
        <v>4992</v>
      </c>
      <c r="Y2041" s="10" t="s">
        <v>4980</v>
      </c>
      <c r="Z2041" s="10" t="s">
        <v>4980</v>
      </c>
      <c r="AA2041" s="10" t="s">
        <v>4992</v>
      </c>
      <c r="AB2041" s="10" t="s">
        <v>5066</v>
      </c>
      <c r="AC2041" s="10" t="s">
        <v>4999</v>
      </c>
      <c r="AD2041" s="29"/>
      <c r="AE2041" s="20" t="str">
        <f>VLOOKUP(E2041,'FILIAIS PETZ'!A:Q,17,0)</f>
        <v>MG-1</v>
      </c>
      <c r="AF2041" s="20" t="str">
        <f>VLOOKUP(E2041,'FILIAIS PETZ'!A:Q,3,0)</f>
        <v>FELICIO</v>
      </c>
      <c r="AG2041" s="20" t="str">
        <f>VLOOKUP(E2041,'FILIAIS PETZ'!A:Q,2,0)</f>
        <v>R3</v>
      </c>
      <c r="AH2041" s="75">
        <v>840</v>
      </c>
      <c r="AI2041" s="16" t="s">
        <v>6650</v>
      </c>
      <c r="AJ2041" s="43">
        <f>VLOOKUP(E2041,'FILIAIS PETZ'!$A$2:$K$2000,11,0)</f>
        <v>18328118012204</v>
      </c>
      <c r="AK2041" s="44">
        <f t="shared" si="134"/>
        <v>18328118012204</v>
      </c>
    </row>
    <row r="2042" spans="1:37" s="14" customFormat="1" ht="15" customHeight="1" thickBot="1" x14ac:dyDescent="0.25">
      <c r="A2042" s="9" t="str">
        <f t="shared" si="133"/>
        <v>PREVENTIVA</v>
      </c>
      <c r="B2042" s="18">
        <f>VLOOKUP(C2042,FORNECEDORES!D:E,2,0)</f>
        <v>7736</v>
      </c>
      <c r="C2042" s="19" t="str">
        <f>VLOOKUP(D2042,FORNECEDORES!A:D,4,0)</f>
        <v>27.385.816/0001-37</v>
      </c>
      <c r="D2042" s="13" t="s">
        <v>2591</v>
      </c>
      <c r="E2042" s="20" t="str">
        <f t="shared" si="132"/>
        <v>04 0240</v>
      </c>
      <c r="F2042" s="28" t="s">
        <v>4955</v>
      </c>
      <c r="G2042" s="21" t="str">
        <f>VLOOKUP(E2042,'FILIAIS PETZ'!A:E,5,0)</f>
        <v xml:space="preserve">CENTRO DE DISTRIBUIÇÃO HIDROLANDIA </v>
      </c>
      <c r="H2042" s="20" t="str">
        <f>VLOOKUP(E2042,'FILIAIS PETZ'!A:D,4,0)</f>
        <v>CDHD-GO</v>
      </c>
      <c r="I2042" s="46">
        <v>45383</v>
      </c>
      <c r="J2042" s="9" t="s">
        <v>4980</v>
      </c>
      <c r="K2042" s="9" t="s">
        <v>5858</v>
      </c>
      <c r="L2042" s="29" t="s">
        <v>7336</v>
      </c>
      <c r="M2042" s="46">
        <v>45414</v>
      </c>
      <c r="N2042" s="46">
        <v>45441</v>
      </c>
      <c r="O2042" s="46">
        <v>45419</v>
      </c>
      <c r="P2042" s="28" t="s">
        <v>4998</v>
      </c>
      <c r="Q2042" s="10">
        <v>3</v>
      </c>
      <c r="R2042" s="10" t="s">
        <v>4991</v>
      </c>
      <c r="S2042" s="10" t="s">
        <v>4983</v>
      </c>
      <c r="T2042" s="10" t="s">
        <v>32</v>
      </c>
      <c r="U2042" s="10">
        <v>11002</v>
      </c>
      <c r="V2042" s="10">
        <v>11002</v>
      </c>
      <c r="W2042" s="10"/>
      <c r="X2042" s="10" t="s">
        <v>4992</v>
      </c>
      <c r="Y2042" s="10" t="s">
        <v>4980</v>
      </c>
      <c r="Z2042" s="10" t="s">
        <v>4980</v>
      </c>
      <c r="AA2042" s="10" t="s">
        <v>4992</v>
      </c>
      <c r="AB2042" s="10" t="s">
        <v>5066</v>
      </c>
      <c r="AC2042" s="10" t="s">
        <v>4999</v>
      </c>
      <c r="AD2042" s="29"/>
      <c r="AE2042" s="20" t="str">
        <f>VLOOKUP(E2042,'FILIAIS PETZ'!A:Q,17,0)</f>
        <v>CD</v>
      </c>
      <c r="AF2042" s="20" t="str">
        <f>VLOOKUP(E2042,'FILIAIS PETZ'!A:Q,3,0)</f>
        <v>FELICIO</v>
      </c>
      <c r="AG2042" s="20" t="str">
        <f>VLOOKUP(E2042,'FILIAIS PETZ'!A:Q,2,0)</f>
        <v>CD</v>
      </c>
      <c r="AH2042" s="75">
        <v>1800</v>
      </c>
      <c r="AI2042" s="16" t="s">
        <v>6650</v>
      </c>
      <c r="AJ2042" s="43" t="str">
        <f>VLOOKUP(E2042,'FILIAIS PETZ'!$A$2:$K$2000,11,0)</f>
        <v>18.328.118/0228-54</v>
      </c>
      <c r="AK2042" s="44" t="str">
        <f t="shared" si="134"/>
        <v>18.328.118/0228-54</v>
      </c>
    </row>
    <row r="2043" spans="1:37" s="14" customFormat="1" ht="15" customHeight="1" thickBot="1" x14ac:dyDescent="0.25">
      <c r="A2043" s="9" t="str">
        <f t="shared" si="133"/>
        <v>PREVENTIVA</v>
      </c>
      <c r="B2043" s="18">
        <f>VLOOKUP(C2043,FORNECEDORES!D:E,2,0)</f>
        <v>7736</v>
      </c>
      <c r="C2043" s="19" t="str">
        <f>VLOOKUP(D2043,FORNECEDORES!A:D,4,0)</f>
        <v>27.385.816/0001-37</v>
      </c>
      <c r="D2043" s="13" t="s">
        <v>2591</v>
      </c>
      <c r="E2043" s="20" t="str">
        <f t="shared" si="132"/>
        <v>04 0240</v>
      </c>
      <c r="F2043" s="28" t="s">
        <v>4955</v>
      </c>
      <c r="G2043" s="21" t="str">
        <f>VLOOKUP(E2043,'FILIAIS PETZ'!A:E,5,0)</f>
        <v xml:space="preserve">CENTRO DE DISTRIBUIÇÃO HIDROLANDIA </v>
      </c>
      <c r="H2043" s="20" t="str">
        <f>VLOOKUP(E2043,'FILIAIS PETZ'!A:D,4,0)</f>
        <v>CDHD-GO</v>
      </c>
      <c r="I2043" s="46">
        <v>45383</v>
      </c>
      <c r="J2043" s="9" t="s">
        <v>4980</v>
      </c>
      <c r="K2043" s="9" t="s">
        <v>5858</v>
      </c>
      <c r="L2043" s="29" t="s">
        <v>7337</v>
      </c>
      <c r="M2043" s="46">
        <v>45414</v>
      </c>
      <c r="N2043" s="46">
        <v>45441</v>
      </c>
      <c r="O2043" s="46">
        <v>45419</v>
      </c>
      <c r="P2043" s="28" t="s">
        <v>4998</v>
      </c>
      <c r="Q2043" s="10">
        <v>3</v>
      </c>
      <c r="R2043" s="10">
        <v>1</v>
      </c>
      <c r="S2043" s="10">
        <v>8</v>
      </c>
      <c r="T2043" s="10" t="s">
        <v>32</v>
      </c>
      <c r="U2043" s="10">
        <v>11002</v>
      </c>
      <c r="V2043" s="10">
        <v>11002</v>
      </c>
      <c r="W2043" s="10" t="s">
        <v>5019</v>
      </c>
      <c r="X2043" s="10" t="s">
        <v>4985</v>
      </c>
      <c r="Y2043" s="10" t="s">
        <v>4980</v>
      </c>
      <c r="Z2043" s="10" t="s">
        <v>4980</v>
      </c>
      <c r="AA2043" s="10" t="s">
        <v>4989</v>
      </c>
      <c r="AB2043" s="10" t="s">
        <v>5066</v>
      </c>
      <c r="AC2043" s="10" t="s">
        <v>4999</v>
      </c>
      <c r="AD2043" s="29"/>
      <c r="AE2043" s="20" t="str">
        <f>VLOOKUP(E2043,'FILIAIS PETZ'!A:Q,17,0)</f>
        <v>CD</v>
      </c>
      <c r="AF2043" s="20" t="str">
        <f>VLOOKUP(E2043,'FILIAIS PETZ'!A:Q,3,0)</f>
        <v>FELICIO</v>
      </c>
      <c r="AG2043" s="20" t="str">
        <f>VLOOKUP(E2043,'FILIAIS PETZ'!A:Q,2,0)</f>
        <v>CD</v>
      </c>
      <c r="AH2043" s="75">
        <v>1400</v>
      </c>
      <c r="AI2043" s="16" t="s">
        <v>6649</v>
      </c>
      <c r="AJ2043" s="43" t="str">
        <f>VLOOKUP(E2043,'FILIAIS PETZ'!$A$2:$K$2000,11,0)</f>
        <v>18.328.118/0228-54</v>
      </c>
      <c r="AK2043" s="44" t="str">
        <f t="shared" si="134"/>
        <v>18.328.118/0228-54</v>
      </c>
    </row>
    <row r="2044" spans="1:37" s="14" customFormat="1" ht="15" customHeight="1" thickBot="1" x14ac:dyDescent="0.25">
      <c r="A2044" s="9" t="str">
        <f t="shared" si="133"/>
        <v>PREVENTIVA</v>
      </c>
      <c r="B2044" s="18">
        <f>VLOOKUP(C2044,FORNECEDORES!D:E,2,0)</f>
        <v>7736</v>
      </c>
      <c r="C2044" s="19" t="str">
        <f>VLOOKUP(D2044,FORNECEDORES!A:D,4,0)</f>
        <v>27.385.816/0001-37</v>
      </c>
      <c r="D2044" s="13" t="s">
        <v>2591</v>
      </c>
      <c r="E2044" s="20" t="str">
        <f t="shared" si="132"/>
        <v>04 0062</v>
      </c>
      <c r="F2044" s="28" t="s">
        <v>4968</v>
      </c>
      <c r="G2044" s="21" t="str">
        <f>VLOOKUP(E2044,'FILIAIS PETZ'!A:E,5,0)</f>
        <v>PETZ BRASILIA ASA NORTE</v>
      </c>
      <c r="H2044" s="20" t="str">
        <f>VLOOKUP(E2044,'FILIAIS PETZ'!A:D,4,0)</f>
        <v>ASAN-DF</v>
      </c>
      <c r="I2044" s="46">
        <v>45383</v>
      </c>
      <c r="J2044" s="9" t="s">
        <v>4980</v>
      </c>
      <c r="K2044" s="9" t="s">
        <v>5858</v>
      </c>
      <c r="L2044" s="29" t="s">
        <v>7332</v>
      </c>
      <c r="M2044" s="46">
        <v>45414</v>
      </c>
      <c r="N2044" s="46">
        <v>45441</v>
      </c>
      <c r="O2044" s="46">
        <v>45419</v>
      </c>
      <c r="P2044" s="28" t="s">
        <v>4998</v>
      </c>
      <c r="Q2044" s="10">
        <v>3</v>
      </c>
      <c r="R2044" s="10" t="s">
        <v>4991</v>
      </c>
      <c r="S2044" s="10" t="s">
        <v>4983</v>
      </c>
      <c r="T2044" s="10" t="s">
        <v>32</v>
      </c>
      <c r="U2044" s="10">
        <v>11002</v>
      </c>
      <c r="V2044" s="10">
        <v>11002</v>
      </c>
      <c r="W2044" s="10"/>
      <c r="X2044" s="10" t="s">
        <v>4992</v>
      </c>
      <c r="Y2044" s="10" t="s">
        <v>4980</v>
      </c>
      <c r="Z2044" s="10" t="s">
        <v>4980</v>
      </c>
      <c r="AA2044" s="10" t="s">
        <v>4992</v>
      </c>
      <c r="AB2044" s="10" t="s">
        <v>5066</v>
      </c>
      <c r="AC2044" s="10" t="s">
        <v>4999</v>
      </c>
      <c r="AD2044" s="29"/>
      <c r="AE2044" s="20" t="str">
        <f>VLOOKUP(E2044,'FILIAIS PETZ'!A:Q,17,0)</f>
        <v>CO-2</v>
      </c>
      <c r="AF2044" s="20" t="str">
        <f>VLOOKUP(E2044,'FILIAIS PETZ'!A:Q,3,0)</f>
        <v>FELICIO</v>
      </c>
      <c r="AG2044" s="20" t="str">
        <f>VLOOKUP(E2044,'FILIAIS PETZ'!A:Q,2,0)</f>
        <v>R3</v>
      </c>
      <c r="AH2044" s="75">
        <v>1500</v>
      </c>
      <c r="AI2044" s="16" t="s">
        <v>6650</v>
      </c>
      <c r="AJ2044" s="43">
        <f>VLOOKUP(E2044,'FILIAIS PETZ'!$A$2:$K$2000,11,0)</f>
        <v>18328118005500</v>
      </c>
      <c r="AK2044" s="44">
        <f t="shared" si="134"/>
        <v>18328118005500</v>
      </c>
    </row>
    <row r="2045" spans="1:37" s="14" customFormat="1" ht="15" customHeight="1" thickBot="1" x14ac:dyDescent="0.25">
      <c r="A2045" s="9" t="str">
        <f t="shared" si="133"/>
        <v>PREVENTIVA</v>
      </c>
      <c r="B2045" s="18">
        <f>VLOOKUP(C2045,FORNECEDORES!D:E,2,0)</f>
        <v>7736</v>
      </c>
      <c r="C2045" s="19" t="str">
        <f>VLOOKUP(D2045,FORNECEDORES!A:D,4,0)</f>
        <v>27.385.816/0001-37</v>
      </c>
      <c r="D2045" s="13" t="s">
        <v>2591</v>
      </c>
      <c r="E2045" s="20" t="str">
        <f t="shared" si="132"/>
        <v>04 0062</v>
      </c>
      <c r="F2045" s="28" t="s">
        <v>4968</v>
      </c>
      <c r="G2045" s="21" t="str">
        <f>VLOOKUP(E2045,'FILIAIS PETZ'!A:E,5,0)</f>
        <v>PETZ BRASILIA ASA NORTE</v>
      </c>
      <c r="H2045" s="20" t="str">
        <f>VLOOKUP(E2045,'FILIAIS PETZ'!A:D,4,0)</f>
        <v>ASAN-DF</v>
      </c>
      <c r="I2045" s="46">
        <v>45383</v>
      </c>
      <c r="J2045" s="9" t="s">
        <v>4980</v>
      </c>
      <c r="K2045" s="9" t="s">
        <v>5858</v>
      </c>
      <c r="L2045" s="29" t="s">
        <v>7333</v>
      </c>
      <c r="M2045" s="46">
        <v>45414</v>
      </c>
      <c r="N2045" s="46">
        <v>45441</v>
      </c>
      <c r="O2045" s="46">
        <v>45419</v>
      </c>
      <c r="P2045" s="28" t="s">
        <v>4998</v>
      </c>
      <c r="Q2045" s="10">
        <v>3</v>
      </c>
      <c r="R2045" s="10" t="s">
        <v>4991</v>
      </c>
      <c r="S2045" s="10" t="s">
        <v>4983</v>
      </c>
      <c r="T2045" s="10" t="s">
        <v>32</v>
      </c>
      <c r="U2045" s="10">
        <v>11002</v>
      </c>
      <c r="V2045" s="10">
        <v>11002</v>
      </c>
      <c r="W2045" s="10" t="s">
        <v>5019</v>
      </c>
      <c r="X2045" s="10" t="s">
        <v>4985</v>
      </c>
      <c r="Y2045" s="10" t="s">
        <v>4980</v>
      </c>
      <c r="Z2045" s="10" t="s">
        <v>4980</v>
      </c>
      <c r="AA2045" s="10" t="s">
        <v>4989</v>
      </c>
      <c r="AB2045" s="10" t="s">
        <v>5066</v>
      </c>
      <c r="AC2045" s="10" t="s">
        <v>4999</v>
      </c>
      <c r="AD2045" s="29"/>
      <c r="AE2045" s="20" t="str">
        <f>VLOOKUP(E2045,'FILIAIS PETZ'!A:Q,17,0)</f>
        <v>CO-2</v>
      </c>
      <c r="AF2045" s="20" t="str">
        <f>VLOOKUP(E2045,'FILIAIS PETZ'!A:Q,3,0)</f>
        <v>FELICIO</v>
      </c>
      <c r="AG2045" s="20" t="str">
        <f>VLOOKUP(E2045,'FILIAIS PETZ'!A:Q,2,0)</f>
        <v>R3</v>
      </c>
      <c r="AH2045" s="75">
        <v>1400</v>
      </c>
      <c r="AI2045" s="16" t="s">
        <v>6649</v>
      </c>
      <c r="AJ2045" s="43">
        <f>VLOOKUP(E2045,'FILIAIS PETZ'!$A$2:$K$2000,11,0)</f>
        <v>18328118005500</v>
      </c>
      <c r="AK2045" s="44">
        <f t="shared" si="134"/>
        <v>18328118005500</v>
      </c>
    </row>
    <row r="2046" spans="1:37" s="14" customFormat="1" ht="15" customHeight="1" thickBot="1" x14ac:dyDescent="0.25">
      <c r="A2046" s="9" t="str">
        <f t="shared" si="133"/>
        <v>PREVENTIVA</v>
      </c>
      <c r="B2046" s="18">
        <f>VLOOKUP(C2046,FORNECEDORES!D:E,2,0)</f>
        <v>7736</v>
      </c>
      <c r="C2046" s="19" t="str">
        <f>VLOOKUP(D2046,FORNECEDORES!A:D,4,0)</f>
        <v>27.385.816/0001-37</v>
      </c>
      <c r="D2046" s="13" t="s">
        <v>2591</v>
      </c>
      <c r="E2046" s="20" t="str">
        <f t="shared" si="132"/>
        <v>04 0048</v>
      </c>
      <c r="F2046" s="28" t="s">
        <v>4970</v>
      </c>
      <c r="G2046" s="21" t="str">
        <f>VLOOKUP(E2046,'FILIAIS PETZ'!A:E,5,0)</f>
        <v>PETZ BRASILIA EPIA</v>
      </c>
      <c r="H2046" s="20" t="str">
        <f>VLOOKUP(E2046,'FILIAIS PETZ'!A:D,4,0)</f>
        <v>EPIA-DF</v>
      </c>
      <c r="I2046" s="46">
        <v>45383</v>
      </c>
      <c r="J2046" s="9" t="s">
        <v>4980</v>
      </c>
      <c r="K2046" s="9" t="s">
        <v>5858</v>
      </c>
      <c r="L2046" s="29" t="s">
        <v>7342</v>
      </c>
      <c r="M2046" s="46">
        <v>45414</v>
      </c>
      <c r="N2046" s="46">
        <v>45441</v>
      </c>
      <c r="O2046" s="46">
        <v>45419</v>
      </c>
      <c r="P2046" s="28" t="s">
        <v>4998</v>
      </c>
      <c r="Q2046" s="10">
        <v>3</v>
      </c>
      <c r="R2046" s="10" t="s">
        <v>4991</v>
      </c>
      <c r="S2046" s="10" t="s">
        <v>4983</v>
      </c>
      <c r="T2046" s="10" t="s">
        <v>32</v>
      </c>
      <c r="U2046" s="10">
        <v>11002</v>
      </c>
      <c r="V2046" s="10">
        <v>11002</v>
      </c>
      <c r="W2046" s="10"/>
      <c r="X2046" s="10" t="s">
        <v>4992</v>
      </c>
      <c r="Y2046" s="10" t="s">
        <v>4980</v>
      </c>
      <c r="Z2046" s="10" t="s">
        <v>4980</v>
      </c>
      <c r="AA2046" s="10" t="s">
        <v>4992</v>
      </c>
      <c r="AB2046" s="10" t="s">
        <v>5066</v>
      </c>
      <c r="AC2046" s="10" t="s">
        <v>4999</v>
      </c>
      <c r="AD2046" s="29"/>
      <c r="AE2046" s="20" t="str">
        <f>VLOOKUP(E2046,'FILIAIS PETZ'!A:Q,17,0)</f>
        <v>CO-2</v>
      </c>
      <c r="AF2046" s="20" t="str">
        <f>VLOOKUP(E2046,'FILIAIS PETZ'!A:Q,3,0)</f>
        <v>FELICIO</v>
      </c>
      <c r="AG2046" s="20" t="str">
        <f>VLOOKUP(E2046,'FILIAIS PETZ'!A:Q,2,0)</f>
        <v>R3</v>
      </c>
      <c r="AH2046" s="75">
        <v>1800</v>
      </c>
      <c r="AI2046" s="16" t="s">
        <v>6650</v>
      </c>
      <c r="AJ2046" s="43">
        <f>VLOOKUP(E2046,'FILIAIS PETZ'!$A$2:$K$2000,11,0)</f>
        <v>18328118004368</v>
      </c>
      <c r="AK2046" s="44">
        <f t="shared" si="134"/>
        <v>18328118004368</v>
      </c>
    </row>
    <row r="2047" spans="1:37" s="14" customFormat="1" ht="15" customHeight="1" thickBot="1" x14ac:dyDescent="0.25">
      <c r="A2047" s="9" t="str">
        <f t="shared" si="133"/>
        <v>PREVENTIVA</v>
      </c>
      <c r="B2047" s="18">
        <f>VLOOKUP(C2047,FORNECEDORES!D:E,2,0)</f>
        <v>7736</v>
      </c>
      <c r="C2047" s="19" t="str">
        <f>VLOOKUP(D2047,FORNECEDORES!A:D,4,0)</f>
        <v>27.385.816/0001-37</v>
      </c>
      <c r="D2047" s="13" t="s">
        <v>2591</v>
      </c>
      <c r="E2047" s="20" t="str">
        <f t="shared" si="132"/>
        <v>04 0048</v>
      </c>
      <c r="F2047" s="28" t="s">
        <v>4970</v>
      </c>
      <c r="G2047" s="21" t="str">
        <f>VLOOKUP(E2047,'FILIAIS PETZ'!A:E,5,0)</f>
        <v>PETZ BRASILIA EPIA</v>
      </c>
      <c r="H2047" s="20" t="str">
        <f>VLOOKUP(E2047,'FILIAIS PETZ'!A:D,4,0)</f>
        <v>EPIA-DF</v>
      </c>
      <c r="I2047" s="46">
        <v>45383</v>
      </c>
      <c r="J2047" s="9" t="s">
        <v>4980</v>
      </c>
      <c r="K2047" s="9" t="s">
        <v>5858</v>
      </c>
      <c r="L2047" s="29" t="s">
        <v>7343</v>
      </c>
      <c r="M2047" s="46">
        <v>45414</v>
      </c>
      <c r="N2047" s="46">
        <v>45441</v>
      </c>
      <c r="O2047" s="46">
        <v>45419</v>
      </c>
      <c r="P2047" s="28" t="s">
        <v>4998</v>
      </c>
      <c r="Q2047" s="10">
        <v>3</v>
      </c>
      <c r="R2047" s="10" t="s">
        <v>4991</v>
      </c>
      <c r="S2047" s="10" t="s">
        <v>4983</v>
      </c>
      <c r="T2047" s="10" t="s">
        <v>32</v>
      </c>
      <c r="U2047" s="10">
        <v>11002</v>
      </c>
      <c r="V2047" s="10">
        <v>11002</v>
      </c>
      <c r="W2047" s="10" t="s">
        <v>5019</v>
      </c>
      <c r="X2047" s="10" t="s">
        <v>4985</v>
      </c>
      <c r="Y2047" s="10" t="s">
        <v>4980</v>
      </c>
      <c r="Z2047" s="10" t="s">
        <v>4980</v>
      </c>
      <c r="AA2047" s="10" t="s">
        <v>4989</v>
      </c>
      <c r="AB2047" s="10" t="s">
        <v>5066</v>
      </c>
      <c r="AC2047" s="10" t="s">
        <v>4999</v>
      </c>
      <c r="AD2047" s="29"/>
      <c r="AE2047" s="20" t="str">
        <f>VLOOKUP(E2047,'FILIAIS PETZ'!A:Q,17,0)</f>
        <v>CO-2</v>
      </c>
      <c r="AF2047" s="20" t="str">
        <f>VLOOKUP(E2047,'FILIAIS PETZ'!A:Q,3,0)</f>
        <v>FELICIO</v>
      </c>
      <c r="AG2047" s="20" t="str">
        <f>VLOOKUP(E2047,'FILIAIS PETZ'!A:Q,2,0)</f>
        <v>R3</v>
      </c>
      <c r="AH2047" s="75">
        <v>1400</v>
      </c>
      <c r="AI2047" s="16" t="s">
        <v>6649</v>
      </c>
      <c r="AJ2047" s="43">
        <f>VLOOKUP(E2047,'FILIAIS PETZ'!$A$2:$K$2000,11,0)</f>
        <v>18328118004368</v>
      </c>
      <c r="AK2047" s="44">
        <f t="shared" si="134"/>
        <v>18328118004368</v>
      </c>
    </row>
    <row r="2048" spans="1:37" s="14" customFormat="1" ht="15" customHeight="1" thickBot="1" x14ac:dyDescent="0.25">
      <c r="A2048" s="9" t="str">
        <f t="shared" si="133"/>
        <v>PREVENTIVA</v>
      </c>
      <c r="B2048" s="18">
        <f>VLOOKUP(C2048,FORNECEDORES!D:E,2,0)</f>
        <v>7736</v>
      </c>
      <c r="C2048" s="19" t="str">
        <f>VLOOKUP(D2048,FORNECEDORES!A:D,4,0)</f>
        <v>27.385.816/0001-37</v>
      </c>
      <c r="D2048" s="13" t="s">
        <v>2591</v>
      </c>
      <c r="E2048" s="20" t="str">
        <f t="shared" si="132"/>
        <v>04 0015</v>
      </c>
      <c r="F2048" s="28" t="s">
        <v>4971</v>
      </c>
      <c r="G2048" s="21" t="str">
        <f>VLOOKUP(E2048,'FILIAIS PETZ'!A:E,5,0)</f>
        <v>PETZ BRASILIA SIA</v>
      </c>
      <c r="H2048" s="20" t="str">
        <f>VLOOKUP(E2048,'FILIAIS PETZ'!A:D,4,0)</f>
        <v>BSIA-DF</v>
      </c>
      <c r="I2048" s="46">
        <v>45383</v>
      </c>
      <c r="J2048" s="9" t="s">
        <v>4980</v>
      </c>
      <c r="K2048" s="9" t="s">
        <v>5858</v>
      </c>
      <c r="L2048" s="29" t="s">
        <v>7362</v>
      </c>
      <c r="M2048" s="46">
        <v>45414</v>
      </c>
      <c r="N2048" s="46">
        <v>45441</v>
      </c>
      <c r="O2048" s="46">
        <v>45419</v>
      </c>
      <c r="P2048" s="28" t="s">
        <v>4998</v>
      </c>
      <c r="Q2048" s="10">
        <v>3</v>
      </c>
      <c r="R2048" s="10" t="s">
        <v>4991</v>
      </c>
      <c r="S2048" s="10" t="s">
        <v>4983</v>
      </c>
      <c r="T2048" s="10" t="s">
        <v>32</v>
      </c>
      <c r="U2048" s="10">
        <v>11002</v>
      </c>
      <c r="V2048" s="10">
        <v>11002</v>
      </c>
      <c r="W2048" s="10"/>
      <c r="X2048" s="10" t="s">
        <v>4992</v>
      </c>
      <c r="Y2048" s="10" t="s">
        <v>4980</v>
      </c>
      <c r="Z2048" s="10" t="s">
        <v>4980</v>
      </c>
      <c r="AA2048" s="10" t="s">
        <v>4992</v>
      </c>
      <c r="AB2048" s="10" t="s">
        <v>5066</v>
      </c>
      <c r="AC2048" s="10" t="s">
        <v>4999</v>
      </c>
      <c r="AD2048" s="29"/>
      <c r="AE2048" s="20" t="str">
        <f>VLOOKUP(E2048,'FILIAIS PETZ'!A:Q,17,0)</f>
        <v>CO-2</v>
      </c>
      <c r="AF2048" s="20" t="str">
        <f>VLOOKUP(E2048,'FILIAIS PETZ'!A:Q,3,0)</f>
        <v>FELICIO</v>
      </c>
      <c r="AG2048" s="20" t="str">
        <f>VLOOKUP(E2048,'FILIAIS PETZ'!A:Q,2,0)</f>
        <v>R3</v>
      </c>
      <c r="AH2048" s="75">
        <v>1800</v>
      </c>
      <c r="AI2048" s="16" t="s">
        <v>6650</v>
      </c>
      <c r="AJ2048" s="43">
        <f>VLOOKUP(E2048,'FILIAIS PETZ'!$A$2:$K$2000,11,0)</f>
        <v>18328118000451</v>
      </c>
      <c r="AK2048" s="44">
        <f t="shared" si="134"/>
        <v>18328118000451</v>
      </c>
    </row>
    <row r="2049" spans="1:37" s="14" customFormat="1" ht="15" customHeight="1" thickBot="1" x14ac:dyDescent="0.25">
      <c r="A2049" s="9" t="str">
        <f t="shared" si="133"/>
        <v>PREVENTIVA</v>
      </c>
      <c r="B2049" s="18">
        <f>VLOOKUP(C2049,FORNECEDORES!D:E,2,0)</f>
        <v>7736</v>
      </c>
      <c r="C2049" s="19" t="str">
        <f>VLOOKUP(D2049,FORNECEDORES!A:D,4,0)</f>
        <v>27.385.816/0001-37</v>
      </c>
      <c r="D2049" s="13" t="s">
        <v>2591</v>
      </c>
      <c r="E2049" s="20" t="str">
        <f t="shared" si="132"/>
        <v>04 0015</v>
      </c>
      <c r="F2049" s="28" t="s">
        <v>4971</v>
      </c>
      <c r="G2049" s="21" t="str">
        <f>VLOOKUP(E2049,'FILIAIS PETZ'!A:E,5,0)</f>
        <v>PETZ BRASILIA SIA</v>
      </c>
      <c r="H2049" s="20" t="str">
        <f>VLOOKUP(E2049,'FILIAIS PETZ'!A:D,4,0)</f>
        <v>BSIA-DF</v>
      </c>
      <c r="I2049" s="46">
        <v>45383</v>
      </c>
      <c r="J2049" s="9" t="s">
        <v>4980</v>
      </c>
      <c r="K2049" s="9" t="s">
        <v>5858</v>
      </c>
      <c r="L2049" s="29" t="s">
        <v>7363</v>
      </c>
      <c r="M2049" s="46">
        <v>45414</v>
      </c>
      <c r="N2049" s="46">
        <v>45441</v>
      </c>
      <c r="O2049" s="46">
        <v>45419</v>
      </c>
      <c r="P2049" s="28" t="s">
        <v>4998</v>
      </c>
      <c r="Q2049" s="10">
        <v>3</v>
      </c>
      <c r="R2049" s="10" t="s">
        <v>4991</v>
      </c>
      <c r="S2049" s="10" t="s">
        <v>4983</v>
      </c>
      <c r="T2049" s="10" t="s">
        <v>32</v>
      </c>
      <c r="U2049" s="10">
        <v>11002</v>
      </c>
      <c r="V2049" s="10">
        <v>11002</v>
      </c>
      <c r="W2049" s="10" t="s">
        <v>5019</v>
      </c>
      <c r="X2049" s="10" t="s">
        <v>4985</v>
      </c>
      <c r="Y2049" s="10" t="s">
        <v>4980</v>
      </c>
      <c r="Z2049" s="10" t="s">
        <v>4980</v>
      </c>
      <c r="AA2049" s="10" t="s">
        <v>4989</v>
      </c>
      <c r="AB2049" s="10" t="s">
        <v>5066</v>
      </c>
      <c r="AC2049" s="10" t="s">
        <v>4999</v>
      </c>
      <c r="AD2049" s="29"/>
      <c r="AE2049" s="20" t="str">
        <f>VLOOKUP(E2049,'FILIAIS PETZ'!A:Q,17,0)</f>
        <v>CO-2</v>
      </c>
      <c r="AF2049" s="20" t="str">
        <f>VLOOKUP(E2049,'FILIAIS PETZ'!A:Q,3,0)</f>
        <v>FELICIO</v>
      </c>
      <c r="AG2049" s="20" t="str">
        <f>VLOOKUP(E2049,'FILIAIS PETZ'!A:Q,2,0)</f>
        <v>R3</v>
      </c>
      <c r="AH2049" s="75">
        <v>1400</v>
      </c>
      <c r="AI2049" s="16" t="s">
        <v>6649</v>
      </c>
      <c r="AJ2049" s="43">
        <f>VLOOKUP(E2049,'FILIAIS PETZ'!$A$2:$K$2000,11,0)</f>
        <v>18328118000451</v>
      </c>
      <c r="AK2049" s="44">
        <f t="shared" si="134"/>
        <v>18328118000451</v>
      </c>
    </row>
    <row r="2050" spans="1:37" s="14" customFormat="1" ht="15" customHeight="1" thickBot="1" x14ac:dyDescent="0.25">
      <c r="A2050" s="9" t="str">
        <f t="shared" si="133"/>
        <v>PREVENTIVA</v>
      </c>
      <c r="B2050" s="18">
        <f>VLOOKUP(C2050,FORNECEDORES!D:E,2,0)</f>
        <v>7736</v>
      </c>
      <c r="C2050" s="19" t="str">
        <f>VLOOKUP(D2050,FORNECEDORES!A:D,4,0)</f>
        <v>27.385.816/0001-37</v>
      </c>
      <c r="D2050" s="13" t="s">
        <v>2591</v>
      </c>
      <c r="E2050" s="20" t="str">
        <f t="shared" si="132"/>
        <v>04 0200</v>
      </c>
      <c r="F2050" s="28" t="s">
        <v>4960</v>
      </c>
      <c r="G2050" s="21" t="str">
        <f>VLOOKUP(E2050,'FILIAIS PETZ'!A:E,5,0)</f>
        <v>PETZ BRASILIA W3 NORTE</v>
      </c>
      <c r="H2050" s="20" t="str">
        <f>VLOOKUP(E2050,'FILIAIS PETZ'!A:D,4,0)</f>
        <v>W3NT-DF</v>
      </c>
      <c r="I2050" s="46">
        <v>45383</v>
      </c>
      <c r="J2050" s="9" t="s">
        <v>4980</v>
      </c>
      <c r="K2050" s="9" t="s">
        <v>5858</v>
      </c>
      <c r="L2050" s="29" t="s">
        <v>7370</v>
      </c>
      <c r="M2050" s="46">
        <v>45414</v>
      </c>
      <c r="N2050" s="46">
        <v>45441</v>
      </c>
      <c r="O2050" s="46">
        <v>45419</v>
      </c>
      <c r="P2050" s="28" t="s">
        <v>4998</v>
      </c>
      <c r="Q2050" s="10">
        <v>3</v>
      </c>
      <c r="R2050" s="10" t="s">
        <v>4991</v>
      </c>
      <c r="S2050" s="10" t="s">
        <v>4983</v>
      </c>
      <c r="T2050" s="10" t="s">
        <v>32</v>
      </c>
      <c r="U2050" s="10">
        <v>11002</v>
      </c>
      <c r="V2050" s="10">
        <v>11002</v>
      </c>
      <c r="W2050" s="10"/>
      <c r="X2050" s="10" t="s">
        <v>4992</v>
      </c>
      <c r="Y2050" s="10" t="s">
        <v>4980</v>
      </c>
      <c r="Z2050" s="10" t="s">
        <v>4980</v>
      </c>
      <c r="AA2050" s="10" t="s">
        <v>4992</v>
      </c>
      <c r="AB2050" s="10" t="s">
        <v>5066</v>
      </c>
      <c r="AC2050" s="10" t="s">
        <v>4999</v>
      </c>
      <c r="AD2050" s="29"/>
      <c r="AE2050" s="20" t="str">
        <f>VLOOKUP(E2050,'FILIAIS PETZ'!A:Q,17,0)</f>
        <v>CO-2</v>
      </c>
      <c r="AF2050" s="20" t="str">
        <f>VLOOKUP(E2050,'FILIAIS PETZ'!A:Q,3,0)</f>
        <v>FELICIO</v>
      </c>
      <c r="AG2050" s="20" t="str">
        <f>VLOOKUP(E2050,'FILIAIS PETZ'!A:Q,2,0)</f>
        <v>R3</v>
      </c>
      <c r="AH2050" s="75">
        <v>2200</v>
      </c>
      <c r="AI2050" s="16" t="s">
        <v>6650</v>
      </c>
      <c r="AJ2050" s="43">
        <f>VLOOKUP(E2050,'FILIAIS PETZ'!$A$2:$K$2000,11,0)</f>
        <v>18328118018660</v>
      </c>
      <c r="AK2050" s="44">
        <f t="shared" si="134"/>
        <v>18328118018660</v>
      </c>
    </row>
    <row r="2051" spans="1:37" s="14" customFormat="1" ht="15" customHeight="1" thickBot="1" x14ac:dyDescent="0.25">
      <c r="A2051" s="9" t="str">
        <f t="shared" si="133"/>
        <v>PREVENTIVA</v>
      </c>
      <c r="B2051" s="18">
        <f>VLOOKUP(C2051,FORNECEDORES!D:E,2,0)</f>
        <v>7736</v>
      </c>
      <c r="C2051" s="19" t="str">
        <f>VLOOKUP(D2051,FORNECEDORES!A:D,4,0)</f>
        <v>27.385.816/0001-37</v>
      </c>
      <c r="D2051" s="13" t="s">
        <v>2591</v>
      </c>
      <c r="E2051" s="20" t="str">
        <f t="shared" si="132"/>
        <v>04 0200</v>
      </c>
      <c r="F2051" s="28" t="s">
        <v>4960</v>
      </c>
      <c r="G2051" s="21" t="str">
        <f>VLOOKUP(E2051,'FILIAIS PETZ'!A:E,5,0)</f>
        <v>PETZ BRASILIA W3 NORTE</v>
      </c>
      <c r="H2051" s="20" t="str">
        <f>VLOOKUP(E2051,'FILIAIS PETZ'!A:D,4,0)</f>
        <v>W3NT-DF</v>
      </c>
      <c r="I2051" s="46">
        <v>45383</v>
      </c>
      <c r="J2051" s="9" t="s">
        <v>4980</v>
      </c>
      <c r="K2051" s="9" t="s">
        <v>5858</v>
      </c>
      <c r="L2051" s="29" t="s">
        <v>7371</v>
      </c>
      <c r="M2051" s="46">
        <v>45414</v>
      </c>
      <c r="N2051" s="46">
        <v>45441</v>
      </c>
      <c r="O2051" s="46">
        <v>45419</v>
      </c>
      <c r="P2051" s="28" t="s">
        <v>4998</v>
      </c>
      <c r="Q2051" s="10">
        <v>3</v>
      </c>
      <c r="R2051" s="10" t="s">
        <v>4991</v>
      </c>
      <c r="S2051" s="10" t="s">
        <v>4983</v>
      </c>
      <c r="T2051" s="10" t="s">
        <v>32</v>
      </c>
      <c r="U2051" s="10">
        <v>11002</v>
      </c>
      <c r="V2051" s="10">
        <v>11002</v>
      </c>
      <c r="W2051" s="10" t="s">
        <v>5019</v>
      </c>
      <c r="X2051" s="10" t="s">
        <v>4985</v>
      </c>
      <c r="Y2051" s="10" t="s">
        <v>4980</v>
      </c>
      <c r="Z2051" s="10" t="s">
        <v>4980</v>
      </c>
      <c r="AA2051" s="10" t="s">
        <v>4989</v>
      </c>
      <c r="AB2051" s="10" t="s">
        <v>5066</v>
      </c>
      <c r="AC2051" s="10" t="s">
        <v>4999</v>
      </c>
      <c r="AD2051" s="29"/>
      <c r="AE2051" s="20" t="str">
        <f>VLOOKUP(E2051,'FILIAIS PETZ'!A:Q,17,0)</f>
        <v>CO-2</v>
      </c>
      <c r="AF2051" s="20" t="str">
        <f>VLOOKUP(E2051,'FILIAIS PETZ'!A:Q,3,0)</f>
        <v>FELICIO</v>
      </c>
      <c r="AG2051" s="20" t="str">
        <f>VLOOKUP(E2051,'FILIAIS PETZ'!A:Q,2,0)</f>
        <v>R3</v>
      </c>
      <c r="AH2051" s="75">
        <v>1600</v>
      </c>
      <c r="AI2051" s="16" t="s">
        <v>6649</v>
      </c>
      <c r="AJ2051" s="43">
        <f>VLOOKUP(E2051,'FILIAIS PETZ'!$A$2:$K$2000,11,0)</f>
        <v>18328118018660</v>
      </c>
      <c r="AK2051" s="44">
        <f t="shared" si="134"/>
        <v>18328118018660</v>
      </c>
    </row>
    <row r="2052" spans="1:37" s="14" customFormat="1" ht="15" customHeight="1" thickBot="1" x14ac:dyDescent="0.25">
      <c r="A2052" s="9" t="str">
        <f t="shared" si="133"/>
        <v>PREVENTIVA</v>
      </c>
      <c r="B2052" s="18">
        <f>VLOOKUP(C2052,FORNECEDORES!D:E,2,0)</f>
        <v>7736</v>
      </c>
      <c r="C2052" s="19" t="str">
        <f>VLOOKUP(D2052,FORNECEDORES!A:D,4,0)</f>
        <v>27.385.816/0001-37</v>
      </c>
      <c r="D2052" s="13" t="s">
        <v>2591</v>
      </c>
      <c r="E2052" s="20" t="str">
        <f t="shared" si="132"/>
        <v>04 0161</v>
      </c>
      <c r="F2052" s="28" t="s">
        <v>4959</v>
      </c>
      <c r="G2052" s="21" t="str">
        <f>VLOOKUP(E2052,'FILIAIS PETZ'!A:E,5,0)</f>
        <v>PETZ CEILANDIA</v>
      </c>
      <c r="H2052" s="20" t="str">
        <f>VLOOKUP(E2052,'FILIAIS PETZ'!A:D,4,0)</f>
        <v>CDIA-DF</v>
      </c>
      <c r="I2052" s="46">
        <v>45383</v>
      </c>
      <c r="J2052" s="9" t="s">
        <v>4980</v>
      </c>
      <c r="K2052" s="9" t="s">
        <v>5858</v>
      </c>
      <c r="L2052" s="29" t="s">
        <v>7339</v>
      </c>
      <c r="M2052" s="46">
        <v>45414</v>
      </c>
      <c r="N2052" s="46">
        <v>45441</v>
      </c>
      <c r="O2052" s="46">
        <v>45419</v>
      </c>
      <c r="P2052" s="28" t="s">
        <v>4998</v>
      </c>
      <c r="Q2052" s="10">
        <v>3</v>
      </c>
      <c r="R2052" s="10" t="s">
        <v>4991</v>
      </c>
      <c r="S2052" s="10" t="s">
        <v>4983</v>
      </c>
      <c r="T2052" s="10" t="s">
        <v>32</v>
      </c>
      <c r="U2052" s="10">
        <v>11002</v>
      </c>
      <c r="V2052" s="10">
        <v>11002</v>
      </c>
      <c r="W2052" s="10" t="s">
        <v>5019</v>
      </c>
      <c r="X2052" s="10" t="s">
        <v>4985</v>
      </c>
      <c r="Y2052" s="10" t="s">
        <v>4980</v>
      </c>
      <c r="Z2052" s="10" t="s">
        <v>4980</v>
      </c>
      <c r="AA2052" s="10" t="s">
        <v>4989</v>
      </c>
      <c r="AB2052" s="10" t="s">
        <v>5066</v>
      </c>
      <c r="AC2052" s="10" t="s">
        <v>4999</v>
      </c>
      <c r="AD2052" s="29"/>
      <c r="AE2052" s="20" t="str">
        <f>VLOOKUP(E2052,'FILIAIS PETZ'!A:Q,17,0)</f>
        <v>CO-1</v>
      </c>
      <c r="AF2052" s="20" t="str">
        <f>VLOOKUP(E2052,'FILIAIS PETZ'!A:Q,3,0)</f>
        <v>FELICIO</v>
      </c>
      <c r="AG2052" s="20" t="str">
        <f>VLOOKUP(E2052,'FILIAIS PETZ'!A:Q,2,0)</f>
        <v>R3</v>
      </c>
      <c r="AH2052" s="75">
        <v>700</v>
      </c>
      <c r="AI2052" s="16" t="s">
        <v>6649</v>
      </c>
      <c r="AJ2052" s="43">
        <f>VLOOKUP(E2052,'FILIAIS PETZ'!$A$2:$K$2000,11,0)</f>
        <v>18328118015211</v>
      </c>
      <c r="AK2052" s="44">
        <f t="shared" si="134"/>
        <v>18328118015211</v>
      </c>
    </row>
    <row r="2053" spans="1:37" s="14" customFormat="1" ht="15" customHeight="1" thickBot="1" x14ac:dyDescent="0.25">
      <c r="A2053" s="9" t="str">
        <f t="shared" si="133"/>
        <v>PREVENTIVA</v>
      </c>
      <c r="B2053" s="18">
        <f>VLOOKUP(C2053,FORNECEDORES!D:E,2,0)</f>
        <v>7736</v>
      </c>
      <c r="C2053" s="19" t="str">
        <f>VLOOKUP(D2053,FORNECEDORES!A:D,4,0)</f>
        <v>27.385.816/0001-37</v>
      </c>
      <c r="D2053" s="13" t="s">
        <v>2591</v>
      </c>
      <c r="E2053" s="20" t="str">
        <f t="shared" si="132"/>
        <v>04 0161</v>
      </c>
      <c r="F2053" s="28" t="s">
        <v>4959</v>
      </c>
      <c r="G2053" s="21" t="str">
        <f>VLOOKUP(E2053,'FILIAIS PETZ'!A:E,5,0)</f>
        <v>PETZ CEILANDIA</v>
      </c>
      <c r="H2053" s="20" t="str">
        <f>VLOOKUP(E2053,'FILIAIS PETZ'!A:D,4,0)</f>
        <v>CDIA-DF</v>
      </c>
      <c r="I2053" s="46">
        <v>45383</v>
      </c>
      <c r="J2053" s="9" t="s">
        <v>4980</v>
      </c>
      <c r="K2053" s="9" t="s">
        <v>5858</v>
      </c>
      <c r="L2053" s="29" t="s">
        <v>7338</v>
      </c>
      <c r="M2053" s="46">
        <v>45414</v>
      </c>
      <c r="N2053" s="46">
        <v>45441</v>
      </c>
      <c r="O2053" s="46">
        <v>45419</v>
      </c>
      <c r="P2053" s="28" t="s">
        <v>4998</v>
      </c>
      <c r="Q2053" s="10">
        <v>3</v>
      </c>
      <c r="R2053" s="10" t="s">
        <v>4991</v>
      </c>
      <c r="S2053" s="10" t="s">
        <v>4983</v>
      </c>
      <c r="T2053" s="10" t="s">
        <v>32</v>
      </c>
      <c r="U2053" s="10">
        <v>11002</v>
      </c>
      <c r="V2053" s="10">
        <v>11002</v>
      </c>
      <c r="W2053" s="10" t="s">
        <v>5019</v>
      </c>
      <c r="X2053" s="10" t="s">
        <v>4992</v>
      </c>
      <c r="Y2053" s="10" t="s">
        <v>4980</v>
      </c>
      <c r="Z2053" s="10" t="s">
        <v>4980</v>
      </c>
      <c r="AA2053" s="10" t="s">
        <v>4992</v>
      </c>
      <c r="AB2053" s="10" t="s">
        <v>5066</v>
      </c>
      <c r="AC2053" s="10" t="s">
        <v>4999</v>
      </c>
      <c r="AD2053" s="29"/>
      <c r="AE2053" s="20" t="str">
        <f>VLOOKUP(E2053,'FILIAIS PETZ'!A:Q,17,0)</f>
        <v>CO-1</v>
      </c>
      <c r="AF2053" s="20" t="str">
        <f>VLOOKUP(E2053,'FILIAIS PETZ'!A:Q,3,0)</f>
        <v>FELICIO</v>
      </c>
      <c r="AG2053" s="20" t="str">
        <f>VLOOKUP(E2053,'FILIAIS PETZ'!A:Q,2,0)</f>
        <v>R3</v>
      </c>
      <c r="AH2053" s="75">
        <v>900</v>
      </c>
      <c r="AI2053" s="16" t="s">
        <v>6650</v>
      </c>
      <c r="AJ2053" s="43">
        <f>VLOOKUP(E2053,'FILIAIS PETZ'!$A$2:$K$2000,11,0)</f>
        <v>18328118015211</v>
      </c>
      <c r="AK2053" s="44">
        <f t="shared" si="134"/>
        <v>18328118015211</v>
      </c>
    </row>
    <row r="2054" spans="1:37" s="14" customFormat="1" ht="15" customHeight="1" thickBot="1" x14ac:dyDescent="0.25">
      <c r="A2054" s="9" t="str">
        <f t="shared" si="133"/>
        <v>PREVENTIVA</v>
      </c>
      <c r="B2054" s="18">
        <f>VLOOKUP(C2054,FORNECEDORES!D:E,2,0)</f>
        <v>7736</v>
      </c>
      <c r="C2054" s="19" t="str">
        <f>VLOOKUP(D2054,FORNECEDORES!A:D,4,0)</f>
        <v>27.385.816/0001-37</v>
      </c>
      <c r="D2054" s="13" t="s">
        <v>2591</v>
      </c>
      <c r="E2054" s="20" t="str">
        <f t="shared" si="132"/>
        <v>04 0273</v>
      </c>
      <c r="F2054" s="28" t="s">
        <v>4972</v>
      </c>
      <c r="G2054" s="21" t="str">
        <f>VLOOKUP(E2054,'FILIAIS PETZ'!A:E,5,0)</f>
        <v xml:space="preserve">PETZ ESTAÇÃO GOIANIA </v>
      </c>
      <c r="H2054" s="20" t="str">
        <f>VLOOKUP(E2054,'FILIAIS PETZ'!A:D,4,0)</f>
        <v>ESTG-GO</v>
      </c>
      <c r="I2054" s="46">
        <v>45383</v>
      </c>
      <c r="J2054" s="9" t="s">
        <v>4980</v>
      </c>
      <c r="K2054" s="9" t="s">
        <v>5858</v>
      </c>
      <c r="L2054" s="29" t="s">
        <v>7341</v>
      </c>
      <c r="M2054" s="46">
        <v>45414</v>
      </c>
      <c r="N2054" s="46">
        <v>45441</v>
      </c>
      <c r="O2054" s="46">
        <v>45419</v>
      </c>
      <c r="P2054" s="28" t="s">
        <v>4998</v>
      </c>
      <c r="Q2054" s="10">
        <v>3</v>
      </c>
      <c r="R2054" s="10" t="s">
        <v>4991</v>
      </c>
      <c r="S2054" s="10" t="s">
        <v>4983</v>
      </c>
      <c r="T2054" s="10" t="s">
        <v>32</v>
      </c>
      <c r="U2054" s="10">
        <v>11002</v>
      </c>
      <c r="V2054" s="10">
        <v>11002</v>
      </c>
      <c r="W2054" s="10" t="s">
        <v>5019</v>
      </c>
      <c r="X2054" s="10" t="s">
        <v>4985</v>
      </c>
      <c r="Y2054" s="10" t="s">
        <v>4980</v>
      </c>
      <c r="Z2054" s="10" t="s">
        <v>4980</v>
      </c>
      <c r="AA2054" s="10" t="s">
        <v>4989</v>
      </c>
      <c r="AB2054" s="10" t="s">
        <v>5066</v>
      </c>
      <c r="AC2054" s="10" t="s">
        <v>4999</v>
      </c>
      <c r="AD2054" s="29"/>
      <c r="AE2054" s="20" t="str">
        <f>VLOOKUP(E2054,'FILIAIS PETZ'!A:Q,17,0)</f>
        <v>CO-2</v>
      </c>
      <c r="AF2054" s="20" t="str">
        <f>VLOOKUP(E2054,'FILIAIS PETZ'!A:Q,3,0)</f>
        <v>FELICIO</v>
      </c>
      <c r="AG2054" s="20" t="str">
        <f>VLOOKUP(E2054,'FILIAIS PETZ'!A:Q,2,0)</f>
        <v>R3</v>
      </c>
      <c r="AH2054" s="75">
        <v>700</v>
      </c>
      <c r="AI2054" s="16" t="s">
        <v>6649</v>
      </c>
      <c r="AJ2054" s="43">
        <f>VLOOKUP(E2054,'FILIAIS PETZ'!$A$2:$K$2000,11,0)</f>
        <v>18328118027732</v>
      </c>
      <c r="AK2054" s="44">
        <f t="shared" si="134"/>
        <v>18328118027732</v>
      </c>
    </row>
    <row r="2055" spans="1:37" s="14" customFormat="1" ht="15" customHeight="1" thickBot="1" x14ac:dyDescent="0.25">
      <c r="A2055" s="9" t="str">
        <f t="shared" si="133"/>
        <v>PREVENTIVA</v>
      </c>
      <c r="B2055" s="18">
        <f>VLOOKUP(C2055,FORNECEDORES!D:E,2,0)</f>
        <v>7736</v>
      </c>
      <c r="C2055" s="19" t="str">
        <f>VLOOKUP(D2055,FORNECEDORES!A:D,4,0)</f>
        <v>27.385.816/0001-37</v>
      </c>
      <c r="D2055" s="13" t="s">
        <v>2591</v>
      </c>
      <c r="E2055" s="20" t="str">
        <f t="shared" si="132"/>
        <v>04 0273</v>
      </c>
      <c r="F2055" s="28" t="s">
        <v>4972</v>
      </c>
      <c r="G2055" s="21" t="str">
        <f>VLOOKUP(E2055,'FILIAIS PETZ'!A:E,5,0)</f>
        <v xml:space="preserve">PETZ ESTAÇÃO GOIANIA </v>
      </c>
      <c r="H2055" s="20" t="str">
        <f>VLOOKUP(E2055,'FILIAIS PETZ'!A:D,4,0)</f>
        <v>ESTG-GO</v>
      </c>
      <c r="I2055" s="46">
        <v>45383</v>
      </c>
      <c r="J2055" s="9" t="s">
        <v>4980</v>
      </c>
      <c r="K2055" s="9" t="s">
        <v>5858</v>
      </c>
      <c r="L2055" s="29" t="s">
        <v>7340</v>
      </c>
      <c r="M2055" s="46">
        <v>45414</v>
      </c>
      <c r="N2055" s="46">
        <v>45441</v>
      </c>
      <c r="O2055" s="46">
        <v>45419</v>
      </c>
      <c r="P2055" s="28" t="s">
        <v>4998</v>
      </c>
      <c r="Q2055" s="10">
        <v>3</v>
      </c>
      <c r="R2055" s="10" t="s">
        <v>4991</v>
      </c>
      <c r="S2055" s="10" t="s">
        <v>4983</v>
      </c>
      <c r="T2055" s="10" t="s">
        <v>32</v>
      </c>
      <c r="U2055" s="10">
        <v>11002</v>
      </c>
      <c r="V2055" s="10">
        <v>11002</v>
      </c>
      <c r="W2055" s="10" t="s">
        <v>5019</v>
      </c>
      <c r="X2055" s="10" t="s">
        <v>4992</v>
      </c>
      <c r="Y2055" s="10" t="s">
        <v>4980</v>
      </c>
      <c r="Z2055" s="10" t="s">
        <v>4980</v>
      </c>
      <c r="AA2055" s="10" t="s">
        <v>4992</v>
      </c>
      <c r="AB2055" s="10" t="s">
        <v>5066</v>
      </c>
      <c r="AC2055" s="10" t="s">
        <v>4999</v>
      </c>
      <c r="AD2055" s="29"/>
      <c r="AE2055" s="20" t="str">
        <f>VLOOKUP(E2055,'FILIAIS PETZ'!A:Q,17,0)</f>
        <v>CO-2</v>
      </c>
      <c r="AF2055" s="20" t="str">
        <f>VLOOKUP(E2055,'FILIAIS PETZ'!A:Q,3,0)</f>
        <v>FELICIO</v>
      </c>
      <c r="AG2055" s="20" t="str">
        <f>VLOOKUP(E2055,'FILIAIS PETZ'!A:Q,2,0)</f>
        <v>R3</v>
      </c>
      <c r="AH2055" s="75">
        <v>800</v>
      </c>
      <c r="AI2055" s="16" t="s">
        <v>6650</v>
      </c>
      <c r="AJ2055" s="43">
        <f>VLOOKUP(E2055,'FILIAIS PETZ'!$A$2:$K$2000,11,0)</f>
        <v>18328118027732</v>
      </c>
      <c r="AK2055" s="44">
        <f t="shared" si="134"/>
        <v>18328118027732</v>
      </c>
    </row>
    <row r="2056" spans="1:37" s="14" customFormat="1" ht="15" customHeight="1" thickBot="1" x14ac:dyDescent="0.25">
      <c r="A2056" s="9" t="str">
        <f t="shared" si="133"/>
        <v>PREVENTIVA</v>
      </c>
      <c r="B2056" s="18">
        <f>VLOOKUP(C2056,FORNECEDORES!D:E,2,0)</f>
        <v>7736</v>
      </c>
      <c r="C2056" s="19" t="str">
        <f>VLOOKUP(D2056,FORNECEDORES!A:D,4,0)</f>
        <v>27.385.816/0001-37</v>
      </c>
      <c r="D2056" s="13" t="s">
        <v>2591</v>
      </c>
      <c r="E2056" s="20" t="str">
        <f t="shared" si="132"/>
        <v>04 0168</v>
      </c>
      <c r="F2056" s="28" t="s">
        <v>4961</v>
      </c>
      <c r="G2056" s="21" t="str">
        <f>VLOOKUP(E2056,'FILIAIS PETZ'!A:E,5,0)</f>
        <v>PETZ GAMA LESTE</v>
      </c>
      <c r="H2056" s="20" t="str">
        <f>VLOOKUP(E2056,'FILIAIS PETZ'!A:D,4,0)</f>
        <v>GAMA-DF</v>
      </c>
      <c r="I2056" s="46">
        <v>45383</v>
      </c>
      <c r="J2056" s="9" t="s">
        <v>4980</v>
      </c>
      <c r="K2056" s="9" t="s">
        <v>5858</v>
      </c>
      <c r="L2056" s="29" t="s">
        <v>7348</v>
      </c>
      <c r="M2056" s="46">
        <v>45414</v>
      </c>
      <c r="N2056" s="46">
        <v>45441</v>
      </c>
      <c r="O2056" s="46">
        <v>45419</v>
      </c>
      <c r="P2056" s="28" t="s">
        <v>4998</v>
      </c>
      <c r="Q2056" s="10">
        <v>3</v>
      </c>
      <c r="R2056" s="10" t="s">
        <v>4991</v>
      </c>
      <c r="S2056" s="10" t="s">
        <v>4983</v>
      </c>
      <c r="T2056" s="10" t="s">
        <v>32</v>
      </c>
      <c r="U2056" s="10">
        <v>11002</v>
      </c>
      <c r="V2056" s="10">
        <v>11002</v>
      </c>
      <c r="W2056" s="10"/>
      <c r="X2056" s="10" t="s">
        <v>4992</v>
      </c>
      <c r="Y2056" s="10" t="s">
        <v>4980</v>
      </c>
      <c r="Z2056" s="10" t="s">
        <v>4980</v>
      </c>
      <c r="AA2056" s="10" t="s">
        <v>4992</v>
      </c>
      <c r="AB2056" s="10" t="s">
        <v>5066</v>
      </c>
      <c r="AC2056" s="10" t="s">
        <v>4999</v>
      </c>
      <c r="AD2056" s="29"/>
      <c r="AE2056" s="20" t="str">
        <f>VLOOKUP(E2056,'FILIAIS PETZ'!A:Q,17,0)</f>
        <v>CO-1</v>
      </c>
      <c r="AF2056" s="20" t="str">
        <f>VLOOKUP(E2056,'FILIAIS PETZ'!A:Q,3,0)</f>
        <v>FELICIO</v>
      </c>
      <c r="AG2056" s="20" t="str">
        <f>VLOOKUP(E2056,'FILIAIS PETZ'!A:Q,2,0)</f>
        <v>R3</v>
      </c>
      <c r="AH2056" s="75">
        <v>1800</v>
      </c>
      <c r="AI2056" s="16" t="s">
        <v>6650</v>
      </c>
      <c r="AJ2056" s="43">
        <f>VLOOKUP(E2056,'FILIAIS PETZ'!$A$2:$K$2000,11,0)</f>
        <v>18328118016021</v>
      </c>
      <c r="AK2056" s="44">
        <f t="shared" si="134"/>
        <v>18328118016021</v>
      </c>
    </row>
    <row r="2057" spans="1:37" s="14" customFormat="1" ht="15" customHeight="1" thickBot="1" x14ac:dyDescent="0.25">
      <c r="A2057" s="9" t="str">
        <f t="shared" si="133"/>
        <v>PREVENTIVA</v>
      </c>
      <c r="B2057" s="18">
        <f>VLOOKUP(C2057,FORNECEDORES!D:E,2,0)</f>
        <v>7736</v>
      </c>
      <c r="C2057" s="19" t="str">
        <f>VLOOKUP(D2057,FORNECEDORES!A:D,4,0)</f>
        <v>27.385.816/0001-37</v>
      </c>
      <c r="D2057" s="13" t="s">
        <v>2591</v>
      </c>
      <c r="E2057" s="20" t="str">
        <f t="shared" si="132"/>
        <v>04 0168</v>
      </c>
      <c r="F2057" s="28" t="s">
        <v>4961</v>
      </c>
      <c r="G2057" s="21" t="str">
        <f>VLOOKUP(E2057,'FILIAIS PETZ'!A:E,5,0)</f>
        <v>PETZ GAMA LESTE</v>
      </c>
      <c r="H2057" s="20" t="str">
        <f>VLOOKUP(E2057,'FILIAIS PETZ'!A:D,4,0)</f>
        <v>GAMA-DF</v>
      </c>
      <c r="I2057" s="46">
        <v>45383</v>
      </c>
      <c r="J2057" s="9" t="s">
        <v>4980</v>
      </c>
      <c r="K2057" s="9" t="s">
        <v>5858</v>
      </c>
      <c r="L2057" s="29" t="s">
        <v>7349</v>
      </c>
      <c r="M2057" s="46">
        <v>45414</v>
      </c>
      <c r="N2057" s="46">
        <v>45441</v>
      </c>
      <c r="O2057" s="46">
        <v>45419</v>
      </c>
      <c r="P2057" s="28" t="s">
        <v>4998</v>
      </c>
      <c r="Q2057" s="10">
        <v>3</v>
      </c>
      <c r="R2057" s="10" t="s">
        <v>4991</v>
      </c>
      <c r="S2057" s="10" t="s">
        <v>4983</v>
      </c>
      <c r="T2057" s="10" t="s">
        <v>32</v>
      </c>
      <c r="U2057" s="10">
        <v>11002</v>
      </c>
      <c r="V2057" s="10">
        <v>11002</v>
      </c>
      <c r="W2057" s="10" t="s">
        <v>5019</v>
      </c>
      <c r="X2057" s="10" t="s">
        <v>4985</v>
      </c>
      <c r="Y2057" s="10" t="s">
        <v>4980</v>
      </c>
      <c r="Z2057" s="10" t="s">
        <v>4980</v>
      </c>
      <c r="AA2057" s="10" t="s">
        <v>4989</v>
      </c>
      <c r="AB2057" s="10" t="s">
        <v>5066</v>
      </c>
      <c r="AC2057" s="10" t="s">
        <v>4999</v>
      </c>
      <c r="AD2057" s="29"/>
      <c r="AE2057" s="20" t="str">
        <f>VLOOKUP(E2057,'FILIAIS PETZ'!A:Q,17,0)</f>
        <v>CO-1</v>
      </c>
      <c r="AF2057" s="20" t="str">
        <f>VLOOKUP(E2057,'FILIAIS PETZ'!A:Q,3,0)</f>
        <v>FELICIO</v>
      </c>
      <c r="AG2057" s="20" t="str">
        <f>VLOOKUP(E2057,'FILIAIS PETZ'!A:Q,2,0)</f>
        <v>R3</v>
      </c>
      <c r="AH2057" s="75">
        <v>700</v>
      </c>
      <c r="AI2057" s="16" t="s">
        <v>6649</v>
      </c>
      <c r="AJ2057" s="43">
        <f>VLOOKUP(E2057,'FILIAIS PETZ'!$A$2:$K$2000,11,0)</f>
        <v>18328118016021</v>
      </c>
      <c r="AK2057" s="44">
        <f t="shared" si="134"/>
        <v>18328118016021</v>
      </c>
    </row>
    <row r="2058" spans="1:37" s="14" customFormat="1" ht="15" customHeight="1" thickBot="1" x14ac:dyDescent="0.25">
      <c r="A2058" s="9" t="str">
        <f t="shared" si="133"/>
        <v>PREVENTIVA</v>
      </c>
      <c r="B2058" s="18">
        <f>VLOOKUP(C2058,FORNECEDORES!D:E,2,0)</f>
        <v>7736</v>
      </c>
      <c r="C2058" s="19" t="str">
        <f>VLOOKUP(D2058,FORNECEDORES!A:D,4,0)</f>
        <v>27.385.816/0001-37</v>
      </c>
      <c r="D2058" s="13" t="s">
        <v>2591</v>
      </c>
      <c r="E2058" s="20" t="str">
        <f t="shared" si="132"/>
        <v>04 0207</v>
      </c>
      <c r="F2058" s="28" t="s">
        <v>4962</v>
      </c>
      <c r="G2058" s="21" t="str">
        <f>VLOOKUP(E2058,'FILIAIS PETZ'!A:E,5,0)</f>
        <v>PETZ GILBERTO SALOMÃO</v>
      </c>
      <c r="H2058" s="20" t="str">
        <f>VLOOKUP(E2058,'FILIAIS PETZ'!A:D,4,0)</f>
        <v>GBSL-DF</v>
      </c>
      <c r="I2058" s="46">
        <v>45383</v>
      </c>
      <c r="J2058" s="9" t="s">
        <v>4980</v>
      </c>
      <c r="K2058" s="9" t="s">
        <v>5858</v>
      </c>
      <c r="L2058" s="29" t="s">
        <v>7350</v>
      </c>
      <c r="M2058" s="46">
        <v>45414</v>
      </c>
      <c r="N2058" s="46">
        <v>45441</v>
      </c>
      <c r="O2058" s="46">
        <v>45419</v>
      </c>
      <c r="P2058" s="28" t="s">
        <v>4998</v>
      </c>
      <c r="Q2058" s="10">
        <v>3</v>
      </c>
      <c r="R2058" s="10" t="s">
        <v>4991</v>
      </c>
      <c r="S2058" s="10" t="s">
        <v>4983</v>
      </c>
      <c r="T2058" s="10" t="s">
        <v>32</v>
      </c>
      <c r="U2058" s="10">
        <v>11002</v>
      </c>
      <c r="V2058" s="10">
        <v>11002</v>
      </c>
      <c r="W2058" s="10"/>
      <c r="X2058" s="10" t="s">
        <v>4992</v>
      </c>
      <c r="Y2058" s="10" t="s">
        <v>4980</v>
      </c>
      <c r="Z2058" s="10" t="s">
        <v>4980</v>
      </c>
      <c r="AA2058" s="10" t="s">
        <v>4992</v>
      </c>
      <c r="AB2058" s="10" t="s">
        <v>5066</v>
      </c>
      <c r="AC2058" s="10" t="s">
        <v>4999</v>
      </c>
      <c r="AD2058" s="29"/>
      <c r="AE2058" s="20" t="str">
        <f>VLOOKUP(E2058,'FILIAIS PETZ'!A:Q,17,0)</f>
        <v>CO-1</v>
      </c>
      <c r="AF2058" s="20" t="str">
        <f>VLOOKUP(E2058,'FILIAIS PETZ'!A:Q,3,0)</f>
        <v>FELICIO</v>
      </c>
      <c r="AG2058" s="20" t="str">
        <f>VLOOKUP(E2058,'FILIAIS PETZ'!A:Q,2,0)</f>
        <v>R3</v>
      </c>
      <c r="AH2058" s="75">
        <v>1800</v>
      </c>
      <c r="AI2058" s="16" t="s">
        <v>6650</v>
      </c>
      <c r="AJ2058" s="43">
        <f>VLOOKUP(E2058,'FILIAIS PETZ'!$A$2:$K$2000,11,0)</f>
        <v>18328118020215</v>
      </c>
      <c r="AK2058" s="44">
        <f t="shared" si="134"/>
        <v>18328118020215</v>
      </c>
    </row>
    <row r="2059" spans="1:37" s="14" customFormat="1" ht="15" customHeight="1" thickBot="1" x14ac:dyDescent="0.25">
      <c r="A2059" s="9" t="str">
        <f t="shared" si="133"/>
        <v>PREVENTIVA</v>
      </c>
      <c r="B2059" s="18">
        <f>VLOOKUP(C2059,FORNECEDORES!D:E,2,0)</f>
        <v>7736</v>
      </c>
      <c r="C2059" s="19" t="str">
        <f>VLOOKUP(D2059,FORNECEDORES!A:D,4,0)</f>
        <v>27.385.816/0001-37</v>
      </c>
      <c r="D2059" s="13" t="s">
        <v>2591</v>
      </c>
      <c r="E2059" s="20" t="str">
        <f t="shared" si="132"/>
        <v>04 0207</v>
      </c>
      <c r="F2059" s="28" t="s">
        <v>4962</v>
      </c>
      <c r="G2059" s="21" t="str">
        <f>VLOOKUP(E2059,'FILIAIS PETZ'!A:E,5,0)</f>
        <v>PETZ GILBERTO SALOMÃO</v>
      </c>
      <c r="H2059" s="20" t="str">
        <f>VLOOKUP(E2059,'FILIAIS PETZ'!A:D,4,0)</f>
        <v>GBSL-DF</v>
      </c>
      <c r="I2059" s="46">
        <v>45383</v>
      </c>
      <c r="J2059" s="9" t="s">
        <v>4980</v>
      </c>
      <c r="K2059" s="9" t="s">
        <v>5858</v>
      </c>
      <c r="L2059" s="29" t="s">
        <v>7351</v>
      </c>
      <c r="M2059" s="46">
        <v>45414</v>
      </c>
      <c r="N2059" s="46">
        <v>45441</v>
      </c>
      <c r="O2059" s="46">
        <v>45419</v>
      </c>
      <c r="P2059" s="28" t="s">
        <v>4998</v>
      </c>
      <c r="Q2059" s="10">
        <v>3</v>
      </c>
      <c r="R2059" s="10" t="s">
        <v>4991</v>
      </c>
      <c r="S2059" s="10" t="s">
        <v>4983</v>
      </c>
      <c r="T2059" s="10" t="s">
        <v>32</v>
      </c>
      <c r="U2059" s="10">
        <v>11002</v>
      </c>
      <c r="V2059" s="10">
        <v>11002</v>
      </c>
      <c r="W2059" s="10" t="s">
        <v>5019</v>
      </c>
      <c r="X2059" s="10" t="s">
        <v>4985</v>
      </c>
      <c r="Y2059" s="10" t="s">
        <v>4980</v>
      </c>
      <c r="Z2059" s="10" t="s">
        <v>4980</v>
      </c>
      <c r="AA2059" s="10" t="s">
        <v>4989</v>
      </c>
      <c r="AB2059" s="10" t="s">
        <v>5066</v>
      </c>
      <c r="AC2059" s="10" t="s">
        <v>4999</v>
      </c>
      <c r="AD2059" s="29"/>
      <c r="AE2059" s="20" t="str">
        <f>VLOOKUP(E2059,'FILIAIS PETZ'!A:Q,17,0)</f>
        <v>CO-1</v>
      </c>
      <c r="AF2059" s="20" t="str">
        <f>VLOOKUP(E2059,'FILIAIS PETZ'!A:Q,3,0)</f>
        <v>FELICIO</v>
      </c>
      <c r="AG2059" s="20" t="str">
        <f>VLOOKUP(E2059,'FILIAIS PETZ'!A:Q,2,0)</f>
        <v>R3</v>
      </c>
      <c r="AH2059" s="75">
        <v>700</v>
      </c>
      <c r="AI2059" s="16" t="s">
        <v>6649</v>
      </c>
      <c r="AJ2059" s="43">
        <f>VLOOKUP(E2059,'FILIAIS PETZ'!$A$2:$K$2000,11,0)</f>
        <v>18328118020215</v>
      </c>
      <c r="AK2059" s="44">
        <f t="shared" si="134"/>
        <v>18328118020215</v>
      </c>
    </row>
    <row r="2060" spans="1:37" s="14" customFormat="1" ht="15" customHeight="1" thickBot="1" x14ac:dyDescent="0.25">
      <c r="A2060" s="9" t="str">
        <f t="shared" si="133"/>
        <v>PREVENTIVA</v>
      </c>
      <c r="B2060" s="18">
        <f>VLOOKUP(C2060,FORNECEDORES!D:E,2,0)</f>
        <v>741390</v>
      </c>
      <c r="C2060" s="19" t="str">
        <f>VLOOKUP(D2060,FORNECEDORES!A:D,4,0)</f>
        <v>53.327.206/0001-97</v>
      </c>
      <c r="D2060" s="13" t="s">
        <v>1785</v>
      </c>
      <c r="E2060" s="20" t="str">
        <f t="shared" si="132"/>
        <v>04 0038</v>
      </c>
      <c r="F2060" s="28" t="s">
        <v>4979</v>
      </c>
      <c r="G2060" s="21" t="str">
        <f>VLOOKUP(E2060,'FILIAIS PETZ'!A:E,5,0)</f>
        <v>PETZ CENTER MINAS</v>
      </c>
      <c r="H2060" s="20" t="str">
        <f>VLOOKUP(E2060,'FILIAIS PETZ'!A:D,4,0)</f>
        <v>CTMN-MG</v>
      </c>
      <c r="I2060" s="46">
        <v>45383</v>
      </c>
      <c r="J2060" s="9" t="s">
        <v>4980</v>
      </c>
      <c r="K2060" s="9" t="s">
        <v>5858</v>
      </c>
      <c r="L2060" s="29" t="s">
        <v>7078</v>
      </c>
      <c r="M2060" s="46">
        <v>45390</v>
      </c>
      <c r="N2060" s="46">
        <v>45427</v>
      </c>
      <c r="O2060" s="46">
        <v>45405</v>
      </c>
      <c r="P2060" s="28" t="s">
        <v>4998</v>
      </c>
      <c r="Q2060" s="10">
        <v>3</v>
      </c>
      <c r="R2060" s="10" t="s">
        <v>4991</v>
      </c>
      <c r="S2060" s="10" t="s">
        <v>4983</v>
      </c>
      <c r="T2060" s="10" t="s">
        <v>32</v>
      </c>
      <c r="U2060" s="10">
        <v>11002</v>
      </c>
      <c r="V2060" s="10">
        <v>11002</v>
      </c>
      <c r="W2060" s="10"/>
      <c r="X2060" s="10" t="s">
        <v>4992</v>
      </c>
      <c r="Y2060" s="10" t="s">
        <v>4980</v>
      </c>
      <c r="Z2060" s="10" t="s">
        <v>4980</v>
      </c>
      <c r="AA2060" s="10" t="s">
        <v>4992</v>
      </c>
      <c r="AB2060" s="10" t="s">
        <v>5066</v>
      </c>
      <c r="AC2060" s="10" t="s">
        <v>4999</v>
      </c>
      <c r="AD2060" s="29"/>
      <c r="AE2060" s="20" t="str">
        <f>VLOOKUP(E2060,'FILIAIS PETZ'!A:Q,17,0)</f>
        <v>MG-2</v>
      </c>
      <c r="AF2060" s="20" t="str">
        <f>VLOOKUP(E2060,'FILIAIS PETZ'!A:Q,3,0)</f>
        <v>FELICIO</v>
      </c>
      <c r="AG2060" s="20" t="str">
        <f>VLOOKUP(E2060,'FILIAIS PETZ'!A:Q,2,0)</f>
        <v>R3</v>
      </c>
      <c r="AH2060" s="75">
        <v>1100</v>
      </c>
      <c r="AI2060" s="16" t="s">
        <v>6650</v>
      </c>
      <c r="AJ2060" s="43">
        <f>VLOOKUP(E2060,'FILIAIS PETZ'!$A$2:$K$2000,11,0)</f>
        <v>18328118003710</v>
      </c>
      <c r="AK2060" s="44">
        <f t="shared" si="134"/>
        <v>18328118003710</v>
      </c>
    </row>
    <row r="2061" spans="1:37" s="14" customFormat="1" ht="15" customHeight="1" thickBot="1" x14ac:dyDescent="0.25">
      <c r="A2061" s="9" t="str">
        <f t="shared" si="133"/>
        <v>PREVENTIVA</v>
      </c>
      <c r="B2061" s="18">
        <f>VLOOKUP(C2061,FORNECEDORES!D:E,2,0)</f>
        <v>7736</v>
      </c>
      <c r="C2061" s="19" t="str">
        <f>VLOOKUP(D2061,FORNECEDORES!A:D,4,0)</f>
        <v>27.385.816/0001-37</v>
      </c>
      <c r="D2061" s="13" t="s">
        <v>2591</v>
      </c>
      <c r="E2061" s="20" t="str">
        <f t="shared" si="132"/>
        <v>04 0150</v>
      </c>
      <c r="F2061" s="28" t="s">
        <v>4963</v>
      </c>
      <c r="G2061" s="21" t="str">
        <f>VLOOKUP(E2061,'FILIAIS PETZ'!A:E,5,0)</f>
        <v>PETZ BRASILIA JARDIM BOTANICO</v>
      </c>
      <c r="H2061" s="20" t="str">
        <f>VLOOKUP(E2061,'FILIAIS PETZ'!A:D,4,0)</f>
        <v>BJDB-DF</v>
      </c>
      <c r="I2061" s="46">
        <v>45383</v>
      </c>
      <c r="J2061" s="9" t="s">
        <v>4980</v>
      </c>
      <c r="K2061" s="9" t="s">
        <v>5858</v>
      </c>
      <c r="L2061" s="29" t="s">
        <v>7352</v>
      </c>
      <c r="M2061" s="46">
        <v>45414</v>
      </c>
      <c r="N2061" s="46">
        <v>45441</v>
      </c>
      <c r="O2061" s="46">
        <v>45419</v>
      </c>
      <c r="P2061" s="28" t="s">
        <v>4998</v>
      </c>
      <c r="Q2061" s="10">
        <v>3</v>
      </c>
      <c r="R2061" s="10" t="s">
        <v>4991</v>
      </c>
      <c r="S2061" s="10" t="s">
        <v>4983</v>
      </c>
      <c r="T2061" s="10" t="s">
        <v>32</v>
      </c>
      <c r="U2061" s="10">
        <v>11002</v>
      </c>
      <c r="V2061" s="10">
        <v>11002</v>
      </c>
      <c r="W2061" s="10"/>
      <c r="X2061" s="10" t="s">
        <v>4992</v>
      </c>
      <c r="Y2061" s="10" t="s">
        <v>4980</v>
      </c>
      <c r="Z2061" s="10" t="s">
        <v>4980</v>
      </c>
      <c r="AA2061" s="10" t="s">
        <v>4992</v>
      </c>
      <c r="AB2061" s="10" t="s">
        <v>5066</v>
      </c>
      <c r="AC2061" s="10" t="s">
        <v>4999</v>
      </c>
      <c r="AD2061" s="29"/>
      <c r="AE2061" s="20" t="str">
        <f>VLOOKUP(E2061,'FILIAIS PETZ'!A:Q,17,0)</f>
        <v>CO-1</v>
      </c>
      <c r="AF2061" s="20" t="str">
        <f>VLOOKUP(E2061,'FILIAIS PETZ'!A:Q,3,0)</f>
        <v>FELICIO</v>
      </c>
      <c r="AG2061" s="20" t="str">
        <f>VLOOKUP(E2061,'FILIAIS PETZ'!A:Q,2,0)</f>
        <v>R3</v>
      </c>
      <c r="AH2061" s="75">
        <v>1800</v>
      </c>
      <c r="AI2061" s="16" t="s">
        <v>6650</v>
      </c>
      <c r="AJ2061" s="43">
        <f>VLOOKUP(E2061,'FILIAIS PETZ'!$A$2:$K$2000,11,0)</f>
        <v>18328118014320</v>
      </c>
      <c r="AK2061" s="44">
        <f t="shared" si="134"/>
        <v>18328118014320</v>
      </c>
    </row>
    <row r="2062" spans="1:37" s="14" customFormat="1" ht="15" customHeight="1" thickBot="1" x14ac:dyDescent="0.25">
      <c r="A2062" s="9" t="str">
        <f t="shared" ref="A2062:A2092" si="135">J2062</f>
        <v>PREVENTIVA</v>
      </c>
      <c r="B2062" s="18">
        <f>VLOOKUP(C2062,FORNECEDORES!D:E,2,0)</f>
        <v>7736</v>
      </c>
      <c r="C2062" s="19" t="str">
        <f>VLOOKUP(D2062,FORNECEDORES!A:D,4,0)</f>
        <v>27.385.816/0001-37</v>
      </c>
      <c r="D2062" s="13" t="s">
        <v>2591</v>
      </c>
      <c r="E2062" s="20" t="str">
        <f t="shared" si="132"/>
        <v>04 0150</v>
      </c>
      <c r="F2062" s="28" t="s">
        <v>4963</v>
      </c>
      <c r="G2062" s="21" t="str">
        <f>VLOOKUP(E2062,'FILIAIS PETZ'!A:E,5,0)</f>
        <v>PETZ BRASILIA JARDIM BOTANICO</v>
      </c>
      <c r="H2062" s="20" t="str">
        <f>VLOOKUP(E2062,'FILIAIS PETZ'!A:D,4,0)</f>
        <v>BJDB-DF</v>
      </c>
      <c r="I2062" s="46">
        <v>45383</v>
      </c>
      <c r="J2062" s="9" t="s">
        <v>4980</v>
      </c>
      <c r="K2062" s="9" t="s">
        <v>5858</v>
      </c>
      <c r="L2062" s="29" t="s">
        <v>6563</v>
      </c>
      <c r="M2062" s="46">
        <v>45414</v>
      </c>
      <c r="N2062" s="46">
        <v>45441</v>
      </c>
      <c r="O2062" s="46">
        <v>45419</v>
      </c>
      <c r="P2062" s="28" t="s">
        <v>4998</v>
      </c>
      <c r="Q2062" s="10">
        <v>3</v>
      </c>
      <c r="R2062" s="10" t="s">
        <v>4991</v>
      </c>
      <c r="S2062" s="10" t="s">
        <v>4983</v>
      </c>
      <c r="T2062" s="10" t="s">
        <v>32</v>
      </c>
      <c r="U2062" s="10">
        <v>11002</v>
      </c>
      <c r="V2062" s="10">
        <v>11002</v>
      </c>
      <c r="W2062" s="10" t="s">
        <v>5019</v>
      </c>
      <c r="X2062" s="10" t="s">
        <v>4985</v>
      </c>
      <c r="Y2062" s="10" t="s">
        <v>4980</v>
      </c>
      <c r="Z2062" s="10" t="s">
        <v>4980</v>
      </c>
      <c r="AA2062" s="10" t="s">
        <v>4989</v>
      </c>
      <c r="AB2062" s="10" t="s">
        <v>5066</v>
      </c>
      <c r="AC2062" s="10" t="s">
        <v>4999</v>
      </c>
      <c r="AD2062" s="29"/>
      <c r="AE2062" s="20" t="str">
        <f>VLOOKUP(E2062,'FILIAIS PETZ'!A:Q,17,0)</f>
        <v>CO-1</v>
      </c>
      <c r="AF2062" s="20" t="str">
        <f>VLOOKUP(E2062,'FILIAIS PETZ'!A:Q,3,0)</f>
        <v>FELICIO</v>
      </c>
      <c r="AG2062" s="20" t="str">
        <f>VLOOKUP(E2062,'FILIAIS PETZ'!A:Q,2,0)</f>
        <v>R3</v>
      </c>
      <c r="AH2062" s="75">
        <v>1400</v>
      </c>
      <c r="AI2062" s="16" t="s">
        <v>6649</v>
      </c>
      <c r="AJ2062" s="43">
        <f>VLOOKUP(E2062,'FILIAIS PETZ'!$A$2:$K$2000,11,0)</f>
        <v>18328118014320</v>
      </c>
      <c r="AK2062" s="44">
        <f t="shared" ref="AK2062:AK2092" si="136">AJ2062</f>
        <v>18328118014320</v>
      </c>
    </row>
    <row r="2063" spans="1:37" s="14" customFormat="1" ht="15" customHeight="1" thickBot="1" x14ac:dyDescent="0.25">
      <c r="A2063" s="9" t="str">
        <f t="shared" si="135"/>
        <v>PREVENTIVA</v>
      </c>
      <c r="B2063" s="18">
        <f>VLOOKUP(C2063,FORNECEDORES!D:E,2,0)</f>
        <v>741390</v>
      </c>
      <c r="C2063" s="19" t="str">
        <f>VLOOKUP(D2063,FORNECEDORES!A:D,4,0)</f>
        <v>53.327.206/0001-97</v>
      </c>
      <c r="D2063" s="13" t="s">
        <v>1785</v>
      </c>
      <c r="E2063" s="20" t="str">
        <f t="shared" si="132"/>
        <v>04 0107</v>
      </c>
      <c r="F2063" s="28" t="s">
        <v>4930</v>
      </c>
      <c r="G2063" s="21" t="str">
        <f>VLOOKUP(E2063,'FILIAIS PETZ'!A:E,5,0)</f>
        <v>PETZ CONTAGEM</v>
      </c>
      <c r="H2063" s="20" t="str">
        <f>VLOOKUP(E2063,'FILIAIS PETZ'!A:D,4,0)</f>
        <v>CNTG-MG</v>
      </c>
      <c r="I2063" s="46">
        <v>45383</v>
      </c>
      <c r="J2063" s="9" t="s">
        <v>4980</v>
      </c>
      <c r="K2063" s="9" t="s">
        <v>5858</v>
      </c>
      <c r="L2063" s="29" t="s">
        <v>7076</v>
      </c>
      <c r="M2063" s="46">
        <v>45391</v>
      </c>
      <c r="N2063" s="46">
        <v>45427</v>
      </c>
      <c r="O2063" s="46">
        <v>45405</v>
      </c>
      <c r="P2063" s="28" t="s">
        <v>4998</v>
      </c>
      <c r="Q2063" s="10">
        <v>3</v>
      </c>
      <c r="R2063" s="10" t="s">
        <v>4991</v>
      </c>
      <c r="S2063" s="10" t="s">
        <v>4983</v>
      </c>
      <c r="T2063" s="10" t="s">
        <v>32</v>
      </c>
      <c r="U2063" s="10">
        <v>11002</v>
      </c>
      <c r="V2063" s="10">
        <v>11002</v>
      </c>
      <c r="W2063" s="10"/>
      <c r="X2063" s="10" t="s">
        <v>4992</v>
      </c>
      <c r="Y2063" s="10" t="s">
        <v>4980</v>
      </c>
      <c r="Z2063" s="10" t="s">
        <v>4980</v>
      </c>
      <c r="AA2063" s="10" t="s">
        <v>4992</v>
      </c>
      <c r="AB2063" s="10" t="s">
        <v>5066</v>
      </c>
      <c r="AC2063" s="10" t="s">
        <v>4999</v>
      </c>
      <c r="AD2063" s="29"/>
      <c r="AE2063" s="20" t="str">
        <f>VLOOKUP(E2063,'FILIAIS PETZ'!A:Q,17,0)</f>
        <v>MG-2</v>
      </c>
      <c r="AF2063" s="20" t="str">
        <f>VLOOKUP(E2063,'FILIAIS PETZ'!A:Q,3,0)</f>
        <v>FELICIO</v>
      </c>
      <c r="AG2063" s="20" t="str">
        <f>VLOOKUP(E2063,'FILIAIS PETZ'!A:Q,2,0)</f>
        <v>R3</v>
      </c>
      <c r="AH2063" s="75">
        <v>1050</v>
      </c>
      <c r="AI2063" s="16" t="s">
        <v>6650</v>
      </c>
      <c r="AJ2063" s="43">
        <f>VLOOKUP(E2063,'FILIAIS PETZ'!$A$2:$K$2000,11,0)</f>
        <v>18328118010414</v>
      </c>
      <c r="AK2063" s="44">
        <f t="shared" si="136"/>
        <v>18328118010414</v>
      </c>
    </row>
    <row r="2064" spans="1:37" s="14" customFormat="1" ht="15" customHeight="1" thickBot="1" x14ac:dyDescent="0.25">
      <c r="A2064" s="9" t="str">
        <f t="shared" si="135"/>
        <v>PREVENTIVA</v>
      </c>
      <c r="B2064" s="18">
        <f>VLOOKUP(C2064,FORNECEDORES!D:E,2,0)</f>
        <v>7736</v>
      </c>
      <c r="C2064" s="19" t="str">
        <f>VLOOKUP(D2064,FORNECEDORES!A:D,4,0)</f>
        <v>27.385.816/0001-37</v>
      </c>
      <c r="D2064" s="13" t="s">
        <v>2591</v>
      </c>
      <c r="E2064" s="20" t="str">
        <f t="shared" si="132"/>
        <v>04 0255</v>
      </c>
      <c r="F2064" s="28" t="s">
        <v>4964</v>
      </c>
      <c r="G2064" s="21" t="str">
        <f>VLOOKUP(E2064,'FILIAIS PETZ'!A:E,5,0)</f>
        <v>PETZ PARK SHOPPING BRASILIA</v>
      </c>
      <c r="H2064" s="20" t="str">
        <f>VLOOKUP(E2064,'FILIAIS PETZ'!A:D,4,0)</f>
        <v>PKSB-DF</v>
      </c>
      <c r="I2064" s="46">
        <v>45383</v>
      </c>
      <c r="J2064" s="9" t="s">
        <v>4980</v>
      </c>
      <c r="K2064" s="9" t="s">
        <v>5858</v>
      </c>
      <c r="L2064" s="29" t="s">
        <v>7357</v>
      </c>
      <c r="M2064" s="46">
        <v>45414</v>
      </c>
      <c r="N2064" s="46">
        <v>45441</v>
      </c>
      <c r="O2064" s="46">
        <v>45419</v>
      </c>
      <c r="P2064" s="28" t="s">
        <v>4998</v>
      </c>
      <c r="Q2064" s="10">
        <v>3</v>
      </c>
      <c r="R2064" s="10" t="s">
        <v>4991</v>
      </c>
      <c r="S2064" s="10" t="s">
        <v>4983</v>
      </c>
      <c r="T2064" s="10" t="s">
        <v>32</v>
      </c>
      <c r="U2064" s="10">
        <v>11002</v>
      </c>
      <c r="V2064" s="10">
        <v>11002</v>
      </c>
      <c r="W2064" s="10"/>
      <c r="X2064" s="10" t="s">
        <v>4992</v>
      </c>
      <c r="Y2064" s="10" t="s">
        <v>4980</v>
      </c>
      <c r="Z2064" s="10" t="s">
        <v>4980</v>
      </c>
      <c r="AA2064" s="10" t="s">
        <v>4992</v>
      </c>
      <c r="AB2064" s="10" t="s">
        <v>5066</v>
      </c>
      <c r="AC2064" s="10" t="s">
        <v>4999</v>
      </c>
      <c r="AD2064" s="29"/>
      <c r="AE2064" s="20" t="str">
        <f>VLOOKUP(E2064,'FILIAIS PETZ'!A:Q,17,0)</f>
        <v>CO-2</v>
      </c>
      <c r="AF2064" s="20" t="str">
        <f>VLOOKUP(E2064,'FILIAIS PETZ'!A:Q,3,0)</f>
        <v>FELICIO</v>
      </c>
      <c r="AG2064" s="20" t="str">
        <f>VLOOKUP(E2064,'FILIAIS PETZ'!A:Q,2,0)</f>
        <v>R3</v>
      </c>
      <c r="AH2064" s="75">
        <v>1800</v>
      </c>
      <c r="AI2064" s="16" t="s">
        <v>6650</v>
      </c>
      <c r="AJ2064" s="43" t="str">
        <f>VLOOKUP(E2064,'FILIAIS PETZ'!$A$2:$K$2000,11,0)</f>
        <v>18.328.118/0242-02</v>
      </c>
      <c r="AK2064" s="44" t="str">
        <f t="shared" si="136"/>
        <v>18.328.118/0242-02</v>
      </c>
    </row>
    <row r="2065" spans="1:37" s="14" customFormat="1" ht="15" customHeight="1" thickBot="1" x14ac:dyDescent="0.25">
      <c r="A2065" s="9" t="str">
        <f t="shared" si="135"/>
        <v>PREVENTIVA</v>
      </c>
      <c r="B2065" s="18">
        <f>VLOOKUP(C2065,FORNECEDORES!D:E,2,0)</f>
        <v>741390</v>
      </c>
      <c r="C2065" s="19" t="str">
        <f>VLOOKUP(D2065,FORNECEDORES!A:D,4,0)</f>
        <v>53.327.206/0001-97</v>
      </c>
      <c r="D2065" s="13" t="s">
        <v>1785</v>
      </c>
      <c r="E2065" s="20" t="str">
        <f t="shared" si="132"/>
        <v>04 0162</v>
      </c>
      <c r="F2065" s="28" t="s">
        <v>5179</v>
      </c>
      <c r="G2065" s="21" t="str">
        <f>VLOOKUP(E2065,'FILIAIS PETZ'!A:E,5,0)</f>
        <v>PETZ CONTAGEM JOÃO CESAR</v>
      </c>
      <c r="H2065" s="20" t="str">
        <f>VLOOKUP(E2065,'FILIAIS PETZ'!A:D,4,0)</f>
        <v>CTJC-MG</v>
      </c>
      <c r="I2065" s="46">
        <v>45383</v>
      </c>
      <c r="J2065" s="9" t="s">
        <v>4980</v>
      </c>
      <c r="K2065" s="9" t="s">
        <v>5858</v>
      </c>
      <c r="L2065" s="29" t="s">
        <v>7080</v>
      </c>
      <c r="M2065" s="46">
        <v>45391</v>
      </c>
      <c r="N2065" s="46">
        <v>45427</v>
      </c>
      <c r="O2065" s="46">
        <v>45405</v>
      </c>
      <c r="P2065" s="28" t="s">
        <v>4998</v>
      </c>
      <c r="Q2065" s="10">
        <v>3</v>
      </c>
      <c r="R2065" s="10" t="s">
        <v>4991</v>
      </c>
      <c r="S2065" s="10" t="s">
        <v>4983</v>
      </c>
      <c r="T2065" s="10" t="s">
        <v>32</v>
      </c>
      <c r="U2065" s="10">
        <v>11002</v>
      </c>
      <c r="V2065" s="10">
        <v>11002</v>
      </c>
      <c r="W2065" s="10"/>
      <c r="X2065" s="10" t="s">
        <v>4992</v>
      </c>
      <c r="Y2065" s="10" t="s">
        <v>4980</v>
      </c>
      <c r="Z2065" s="10" t="s">
        <v>4980</v>
      </c>
      <c r="AA2065" s="10" t="s">
        <v>4992</v>
      </c>
      <c r="AB2065" s="10" t="s">
        <v>5066</v>
      </c>
      <c r="AC2065" s="10" t="s">
        <v>4999</v>
      </c>
      <c r="AD2065" s="29"/>
      <c r="AE2065" s="20" t="str">
        <f>VLOOKUP(E2065,'FILIAIS PETZ'!A:Q,17,0)</f>
        <v>MG-2</v>
      </c>
      <c r="AF2065" s="20" t="str">
        <f>VLOOKUP(E2065,'FILIAIS PETZ'!A:Q,3,0)</f>
        <v>FELICIO</v>
      </c>
      <c r="AG2065" s="20" t="str">
        <f>VLOOKUP(E2065,'FILIAIS PETZ'!A:Q,2,0)</f>
        <v>R3</v>
      </c>
      <c r="AH2065" s="75">
        <v>1100</v>
      </c>
      <c r="AI2065" s="16" t="s">
        <v>6650</v>
      </c>
      <c r="AJ2065" s="43">
        <f>VLOOKUP(E2065,'FILIAIS PETZ'!$A$2:$K$2000,11,0)</f>
        <v>18328118017265</v>
      </c>
      <c r="AK2065" s="44">
        <f t="shared" si="136"/>
        <v>18328118017265</v>
      </c>
    </row>
    <row r="2066" spans="1:37" s="14" customFormat="1" ht="15" customHeight="1" thickBot="1" x14ac:dyDescent="0.25">
      <c r="A2066" s="9" t="str">
        <f t="shared" si="135"/>
        <v>PREVENTIVA</v>
      </c>
      <c r="B2066" s="18">
        <f>VLOOKUP(C2066,FORNECEDORES!D:E,2,0)</f>
        <v>7736</v>
      </c>
      <c r="C2066" s="19" t="str">
        <f>VLOOKUP(D2066,FORNECEDORES!A:D,4,0)</f>
        <v>27.385.816/0001-37</v>
      </c>
      <c r="D2066" s="13" t="s">
        <v>2591</v>
      </c>
      <c r="E2066" s="20" t="str">
        <f t="shared" si="132"/>
        <v>04 0255</v>
      </c>
      <c r="F2066" s="28" t="s">
        <v>4964</v>
      </c>
      <c r="G2066" s="21" t="str">
        <f>VLOOKUP(E2066,'FILIAIS PETZ'!A:E,5,0)</f>
        <v>PETZ PARK SHOPPING BRASILIA</v>
      </c>
      <c r="H2066" s="20" t="str">
        <f>VLOOKUP(E2066,'FILIAIS PETZ'!A:D,4,0)</f>
        <v>PKSB-DF</v>
      </c>
      <c r="I2066" s="46">
        <v>45383</v>
      </c>
      <c r="J2066" s="9" t="s">
        <v>4980</v>
      </c>
      <c r="K2066" s="9" t="s">
        <v>5858</v>
      </c>
      <c r="L2066" s="29" t="s">
        <v>7358</v>
      </c>
      <c r="M2066" s="46">
        <v>45414</v>
      </c>
      <c r="N2066" s="46">
        <v>45441</v>
      </c>
      <c r="O2066" s="46">
        <v>45419</v>
      </c>
      <c r="P2066" s="28" t="s">
        <v>4998</v>
      </c>
      <c r="Q2066" s="10">
        <v>3</v>
      </c>
      <c r="R2066" s="10" t="s">
        <v>4991</v>
      </c>
      <c r="S2066" s="10" t="s">
        <v>4983</v>
      </c>
      <c r="T2066" s="10" t="s">
        <v>32</v>
      </c>
      <c r="U2066" s="10">
        <v>11002</v>
      </c>
      <c r="V2066" s="10">
        <v>11002</v>
      </c>
      <c r="W2066" s="10"/>
      <c r="X2066" s="10" t="s">
        <v>4985</v>
      </c>
      <c r="Y2066" s="10" t="s">
        <v>4980</v>
      </c>
      <c r="Z2066" s="10" t="s">
        <v>4980</v>
      </c>
      <c r="AA2066" s="10" t="s">
        <v>4989</v>
      </c>
      <c r="AB2066" s="10" t="s">
        <v>5066</v>
      </c>
      <c r="AC2066" s="10" t="s">
        <v>4999</v>
      </c>
      <c r="AD2066" s="29"/>
      <c r="AE2066" s="20" t="str">
        <f>VLOOKUP(E2066,'FILIAIS PETZ'!A:Q,17,0)</f>
        <v>CO-2</v>
      </c>
      <c r="AF2066" s="20" t="str">
        <f>VLOOKUP(E2066,'FILIAIS PETZ'!A:Q,3,0)</f>
        <v>FELICIO</v>
      </c>
      <c r="AG2066" s="20" t="str">
        <f>VLOOKUP(E2066,'FILIAIS PETZ'!A:Q,2,0)</f>
        <v>R3</v>
      </c>
      <c r="AH2066" s="75">
        <v>1400</v>
      </c>
      <c r="AI2066" s="16" t="s">
        <v>6649</v>
      </c>
      <c r="AJ2066" s="43" t="str">
        <f>VLOOKUP(E2066,'FILIAIS PETZ'!$A$2:$K$2000,11,0)</f>
        <v>18.328.118/0242-02</v>
      </c>
      <c r="AK2066" s="44" t="str">
        <f t="shared" si="136"/>
        <v>18.328.118/0242-02</v>
      </c>
    </row>
    <row r="2067" spans="1:37" s="14" customFormat="1" ht="15" customHeight="1" thickBot="1" x14ac:dyDescent="0.25">
      <c r="A2067" s="9" t="str">
        <f t="shared" si="135"/>
        <v>PREVENTIVA</v>
      </c>
      <c r="B2067" s="18">
        <f>VLOOKUP(C2067,FORNECEDORES!D:E,2,0)</f>
        <v>7736</v>
      </c>
      <c r="C2067" s="19" t="str">
        <f>VLOOKUP(D2067,FORNECEDORES!A:D,4,0)</f>
        <v>27.385.816/0001-37</v>
      </c>
      <c r="D2067" s="13" t="s">
        <v>2591</v>
      </c>
      <c r="E2067" s="20" t="str">
        <f t="shared" si="132"/>
        <v>04 0033</v>
      </c>
      <c r="F2067" s="28" t="s">
        <v>4933</v>
      </c>
      <c r="G2067" s="21" t="str">
        <f>VLOOKUP(E2067,'FILIAIS PETZ'!A:E,5,0)</f>
        <v>PETZ PARQUE FLAMBOYANT</v>
      </c>
      <c r="H2067" s="20" t="str">
        <f>VLOOKUP(E2067,'FILIAIS PETZ'!A:D,4,0)</f>
        <v>FBYT-GO</v>
      </c>
      <c r="I2067" s="46">
        <v>45383</v>
      </c>
      <c r="J2067" s="9" t="s">
        <v>4980</v>
      </c>
      <c r="K2067" s="9" t="s">
        <v>5858</v>
      </c>
      <c r="L2067" s="29" t="s">
        <v>7344</v>
      </c>
      <c r="M2067" s="46">
        <v>45414</v>
      </c>
      <c r="N2067" s="46">
        <v>45441</v>
      </c>
      <c r="O2067" s="46">
        <v>45419</v>
      </c>
      <c r="P2067" s="28" t="s">
        <v>4998</v>
      </c>
      <c r="Q2067" s="10">
        <v>3</v>
      </c>
      <c r="R2067" s="10" t="s">
        <v>4991</v>
      </c>
      <c r="S2067" s="10" t="s">
        <v>4983</v>
      </c>
      <c r="T2067" s="10" t="s">
        <v>32</v>
      </c>
      <c r="U2067" s="10">
        <v>11002</v>
      </c>
      <c r="V2067" s="10">
        <v>11002</v>
      </c>
      <c r="W2067" s="10"/>
      <c r="X2067" s="10" t="s">
        <v>4992</v>
      </c>
      <c r="Y2067" s="10" t="s">
        <v>4980</v>
      </c>
      <c r="Z2067" s="10" t="s">
        <v>4980</v>
      </c>
      <c r="AA2067" s="10" t="s">
        <v>4992</v>
      </c>
      <c r="AB2067" s="10" t="s">
        <v>5066</v>
      </c>
      <c r="AC2067" s="10" t="s">
        <v>4999</v>
      </c>
      <c r="AD2067" s="29"/>
      <c r="AE2067" s="20" t="str">
        <f>VLOOKUP(E2067,'FILIAIS PETZ'!A:Q,17,0)</f>
        <v>CO-2</v>
      </c>
      <c r="AF2067" s="20" t="str">
        <f>VLOOKUP(E2067,'FILIAIS PETZ'!A:Q,3,0)</f>
        <v>FELICIO</v>
      </c>
      <c r="AG2067" s="20" t="str">
        <f>VLOOKUP(E2067,'FILIAIS PETZ'!A:Q,2,0)</f>
        <v>R3</v>
      </c>
      <c r="AH2067" s="75">
        <v>1800</v>
      </c>
      <c r="AI2067" s="16" t="s">
        <v>6650</v>
      </c>
      <c r="AJ2067" s="43">
        <f>VLOOKUP(E2067,'FILIAIS PETZ'!$A$2:$K$2000,11,0)</f>
        <v>18328118003477</v>
      </c>
      <c r="AK2067" s="44">
        <f t="shared" si="136"/>
        <v>18328118003477</v>
      </c>
    </row>
    <row r="2068" spans="1:37" s="14" customFormat="1" ht="15" customHeight="1" thickBot="1" x14ac:dyDescent="0.25">
      <c r="A2068" s="9" t="str">
        <f t="shared" si="135"/>
        <v>PREVENTIVA</v>
      </c>
      <c r="B2068" s="18">
        <f>VLOOKUP(C2068,FORNECEDORES!D:E,2,0)</f>
        <v>7736</v>
      </c>
      <c r="C2068" s="19" t="str">
        <f>VLOOKUP(D2068,FORNECEDORES!A:D,4,0)</f>
        <v>27.385.816/0001-37</v>
      </c>
      <c r="D2068" s="13" t="s">
        <v>2591</v>
      </c>
      <c r="E2068" s="20" t="str">
        <f t="shared" si="132"/>
        <v>04 0033</v>
      </c>
      <c r="F2068" s="28" t="s">
        <v>4933</v>
      </c>
      <c r="G2068" s="21" t="str">
        <f>VLOOKUP(E2068,'FILIAIS PETZ'!A:E,5,0)</f>
        <v>PETZ PARQUE FLAMBOYANT</v>
      </c>
      <c r="H2068" s="20" t="str">
        <f>VLOOKUP(E2068,'FILIAIS PETZ'!A:D,4,0)</f>
        <v>FBYT-GO</v>
      </c>
      <c r="I2068" s="46">
        <v>45383</v>
      </c>
      <c r="J2068" s="9" t="s">
        <v>4980</v>
      </c>
      <c r="K2068" s="9" t="s">
        <v>5858</v>
      </c>
      <c r="L2068" s="29" t="s">
        <v>7345</v>
      </c>
      <c r="M2068" s="46">
        <v>45414</v>
      </c>
      <c r="N2068" s="46">
        <v>45441</v>
      </c>
      <c r="O2068" s="46">
        <v>45419</v>
      </c>
      <c r="P2068" s="28" t="s">
        <v>4998</v>
      </c>
      <c r="Q2068" s="10">
        <v>3</v>
      </c>
      <c r="R2068" s="10" t="s">
        <v>4991</v>
      </c>
      <c r="S2068" s="10" t="s">
        <v>4983</v>
      </c>
      <c r="T2068" s="10" t="s">
        <v>32</v>
      </c>
      <c r="U2068" s="10">
        <v>11002</v>
      </c>
      <c r="V2068" s="10">
        <v>11002</v>
      </c>
      <c r="W2068" s="10" t="s">
        <v>5019</v>
      </c>
      <c r="X2068" s="10" t="s">
        <v>4985</v>
      </c>
      <c r="Y2068" s="10" t="s">
        <v>4980</v>
      </c>
      <c r="Z2068" s="10" t="s">
        <v>4980</v>
      </c>
      <c r="AA2068" s="10" t="s">
        <v>4989</v>
      </c>
      <c r="AB2068" s="10" t="s">
        <v>5066</v>
      </c>
      <c r="AC2068" s="10" t="s">
        <v>4999</v>
      </c>
      <c r="AD2068" s="29"/>
      <c r="AE2068" s="20" t="str">
        <f>VLOOKUP(E2068,'FILIAIS PETZ'!A:Q,17,0)</f>
        <v>CO-2</v>
      </c>
      <c r="AF2068" s="20" t="str">
        <f>VLOOKUP(E2068,'FILIAIS PETZ'!A:Q,3,0)</f>
        <v>FELICIO</v>
      </c>
      <c r="AG2068" s="20" t="str">
        <f>VLOOKUP(E2068,'FILIAIS PETZ'!A:Q,2,0)</f>
        <v>R3</v>
      </c>
      <c r="AH2068" s="75">
        <v>1400</v>
      </c>
      <c r="AI2068" s="16" t="s">
        <v>6649</v>
      </c>
      <c r="AJ2068" s="43">
        <f>VLOOKUP(E2068,'FILIAIS PETZ'!$A$2:$K$2000,11,0)</f>
        <v>18328118003477</v>
      </c>
      <c r="AK2068" s="44">
        <f t="shared" si="136"/>
        <v>18328118003477</v>
      </c>
    </row>
    <row r="2069" spans="1:37" s="14" customFormat="1" ht="15" customHeight="1" thickBot="1" x14ac:dyDescent="0.25">
      <c r="A2069" s="9" t="str">
        <f t="shared" si="135"/>
        <v>PREVENTIVA</v>
      </c>
      <c r="B2069" s="18">
        <f>VLOOKUP(C2069,FORNECEDORES!D:E,2,0)</f>
        <v>7736</v>
      </c>
      <c r="C2069" s="19" t="str">
        <f>VLOOKUP(D2069,FORNECEDORES!A:D,4,0)</f>
        <v>27.385.816/0001-37</v>
      </c>
      <c r="D2069" s="13" t="s">
        <v>2591</v>
      </c>
      <c r="E2069" s="20" t="str">
        <f t="shared" si="132"/>
        <v>04 0029</v>
      </c>
      <c r="F2069" s="28" t="s">
        <v>4965</v>
      </c>
      <c r="G2069" s="21" t="str">
        <f>VLOOKUP(E2069,'FILIAIS PETZ'!A:E,5,0)</f>
        <v>PETZ PASSEIO DAS AGUAS</v>
      </c>
      <c r="H2069" s="20" t="str">
        <f>VLOOKUP(E2069,'FILIAIS PETZ'!A:D,4,0)</f>
        <v>PSAG-GO</v>
      </c>
      <c r="I2069" s="46">
        <v>45383</v>
      </c>
      <c r="J2069" s="9" t="s">
        <v>4980</v>
      </c>
      <c r="K2069" s="9" t="s">
        <v>5858</v>
      </c>
      <c r="L2069" s="29" t="s">
        <v>7088</v>
      </c>
      <c r="M2069" s="46">
        <v>45414</v>
      </c>
      <c r="N2069" s="46">
        <v>45441</v>
      </c>
      <c r="O2069" s="46">
        <v>45419</v>
      </c>
      <c r="P2069" s="28" t="s">
        <v>4998</v>
      </c>
      <c r="Q2069" s="10">
        <v>3</v>
      </c>
      <c r="R2069" s="10" t="s">
        <v>4991</v>
      </c>
      <c r="S2069" s="10" t="s">
        <v>4983</v>
      </c>
      <c r="T2069" s="10" t="s">
        <v>32</v>
      </c>
      <c r="U2069" s="10">
        <v>11002</v>
      </c>
      <c r="V2069" s="10">
        <v>11002</v>
      </c>
      <c r="W2069" s="10"/>
      <c r="X2069" s="10" t="s">
        <v>4992</v>
      </c>
      <c r="Y2069" s="10" t="s">
        <v>4980</v>
      </c>
      <c r="Z2069" s="10" t="s">
        <v>4980</v>
      </c>
      <c r="AA2069" s="10" t="s">
        <v>4992</v>
      </c>
      <c r="AB2069" s="10" t="s">
        <v>5066</v>
      </c>
      <c r="AC2069" s="10" t="s">
        <v>4999</v>
      </c>
      <c r="AD2069" s="29"/>
      <c r="AE2069" s="20" t="str">
        <f>VLOOKUP(E2069,'FILIAIS PETZ'!A:Q,17,0)</f>
        <v>CO-2</v>
      </c>
      <c r="AF2069" s="20" t="str">
        <f>VLOOKUP(E2069,'FILIAIS PETZ'!A:Q,3,0)</f>
        <v>FELICIO</v>
      </c>
      <c r="AG2069" s="20" t="str">
        <f>VLOOKUP(E2069,'FILIAIS PETZ'!A:Q,2,0)</f>
        <v>R3</v>
      </c>
      <c r="AH2069" s="75">
        <v>1500</v>
      </c>
      <c r="AI2069" s="16" t="s">
        <v>6650</v>
      </c>
      <c r="AJ2069" s="43">
        <f>VLOOKUP(E2069,'FILIAIS PETZ'!$A$2:$K$2000,11,0)</f>
        <v>18328118002900</v>
      </c>
      <c r="AK2069" s="44">
        <f t="shared" si="136"/>
        <v>18328118002900</v>
      </c>
    </row>
    <row r="2070" spans="1:37" s="14" customFormat="1" ht="15" customHeight="1" thickBot="1" x14ac:dyDescent="0.25">
      <c r="A2070" s="9" t="str">
        <f t="shared" si="135"/>
        <v>PREVENTIVA</v>
      </c>
      <c r="B2070" s="18">
        <f>VLOOKUP(C2070,FORNECEDORES!D:E,2,0)</f>
        <v>7736</v>
      </c>
      <c r="C2070" s="19" t="str">
        <f>VLOOKUP(D2070,FORNECEDORES!A:D,4,0)</f>
        <v>27.385.816/0001-37</v>
      </c>
      <c r="D2070" s="13" t="s">
        <v>2591</v>
      </c>
      <c r="E2070" s="20" t="str">
        <f t="shared" si="132"/>
        <v>04 0029</v>
      </c>
      <c r="F2070" s="28" t="s">
        <v>4965</v>
      </c>
      <c r="G2070" s="21" t="str">
        <f>VLOOKUP(E2070,'FILIAIS PETZ'!A:E,5,0)</f>
        <v>PETZ PASSEIO DAS AGUAS</v>
      </c>
      <c r="H2070" s="20" t="str">
        <f>VLOOKUP(E2070,'FILIAIS PETZ'!A:D,4,0)</f>
        <v>PSAG-GO</v>
      </c>
      <c r="I2070" s="46">
        <v>45383</v>
      </c>
      <c r="J2070" s="9" t="s">
        <v>4980</v>
      </c>
      <c r="K2070" s="9" t="s">
        <v>5858</v>
      </c>
      <c r="L2070" s="29" t="s">
        <v>7359</v>
      </c>
      <c r="M2070" s="46">
        <v>45414</v>
      </c>
      <c r="N2070" s="46">
        <v>45441</v>
      </c>
      <c r="O2070" s="46">
        <v>45419</v>
      </c>
      <c r="P2070" s="28" t="s">
        <v>4998</v>
      </c>
      <c r="Q2070" s="10">
        <v>3</v>
      </c>
      <c r="R2070" s="10" t="s">
        <v>4991</v>
      </c>
      <c r="S2070" s="10" t="s">
        <v>4983</v>
      </c>
      <c r="T2070" s="10" t="s">
        <v>32</v>
      </c>
      <c r="U2070" s="10">
        <v>11002</v>
      </c>
      <c r="V2070" s="10">
        <v>11002</v>
      </c>
      <c r="W2070" s="10" t="s">
        <v>5019</v>
      </c>
      <c r="X2070" s="10" t="s">
        <v>4985</v>
      </c>
      <c r="Y2070" s="10" t="s">
        <v>4980</v>
      </c>
      <c r="Z2070" s="10" t="s">
        <v>4980</v>
      </c>
      <c r="AA2070" s="10" t="s">
        <v>4989</v>
      </c>
      <c r="AB2070" s="10" t="s">
        <v>5066</v>
      </c>
      <c r="AC2070" s="10" t="s">
        <v>4999</v>
      </c>
      <c r="AD2070" s="29"/>
      <c r="AE2070" s="20" t="str">
        <f>VLOOKUP(E2070,'FILIAIS PETZ'!A:Q,17,0)</f>
        <v>CO-2</v>
      </c>
      <c r="AF2070" s="20" t="str">
        <f>VLOOKUP(E2070,'FILIAIS PETZ'!A:Q,3,0)</f>
        <v>FELICIO</v>
      </c>
      <c r="AG2070" s="20" t="str">
        <f>VLOOKUP(E2070,'FILIAIS PETZ'!A:Q,2,0)</f>
        <v>R3</v>
      </c>
      <c r="AH2070" s="75">
        <v>1400</v>
      </c>
      <c r="AI2070" s="16" t="s">
        <v>6649</v>
      </c>
      <c r="AJ2070" s="43">
        <f>VLOOKUP(E2070,'FILIAIS PETZ'!$A$2:$K$2000,11,0)</f>
        <v>18328118002900</v>
      </c>
      <c r="AK2070" s="44">
        <f t="shared" si="136"/>
        <v>18328118002900</v>
      </c>
    </row>
    <row r="2071" spans="1:37" s="14" customFormat="1" ht="15" customHeight="1" thickBot="1" x14ac:dyDescent="0.25">
      <c r="A2071" s="9" t="str">
        <f t="shared" si="135"/>
        <v>PREVENTIVA</v>
      </c>
      <c r="B2071" s="18">
        <f>VLOOKUP(C2071,FORNECEDORES!D:E,2,0)</f>
        <v>741390</v>
      </c>
      <c r="C2071" s="19" t="str">
        <f>VLOOKUP(D2071,FORNECEDORES!A:D,4,0)</f>
        <v>53.327.206/0001-97</v>
      </c>
      <c r="D2071" s="13" t="s">
        <v>1785</v>
      </c>
      <c r="E2071" s="20" t="str">
        <f t="shared" si="132"/>
        <v>04 0061</v>
      </c>
      <c r="F2071" s="28" t="s">
        <v>4946</v>
      </c>
      <c r="G2071" s="21" t="str">
        <f>VLOOKUP(E2071,'FILIAIS PETZ'!A:E,5,0)</f>
        <v>PETZ PAMPULHA</v>
      </c>
      <c r="H2071" s="20" t="str">
        <f>VLOOKUP(E2071,'FILIAIS PETZ'!A:D,4,0)</f>
        <v>PAMP-MG</v>
      </c>
      <c r="I2071" s="46">
        <v>45383</v>
      </c>
      <c r="J2071" s="9" t="s">
        <v>4980</v>
      </c>
      <c r="K2071" s="9" t="s">
        <v>5858</v>
      </c>
      <c r="L2071" s="29" t="s">
        <v>7081</v>
      </c>
      <c r="M2071" s="46">
        <v>45390</v>
      </c>
      <c r="N2071" s="46">
        <v>45427</v>
      </c>
      <c r="O2071" s="46">
        <v>45405</v>
      </c>
      <c r="P2071" s="28" t="s">
        <v>4998</v>
      </c>
      <c r="Q2071" s="10">
        <v>3</v>
      </c>
      <c r="R2071" s="10" t="s">
        <v>4991</v>
      </c>
      <c r="S2071" s="10" t="s">
        <v>4983</v>
      </c>
      <c r="T2071" s="10" t="s">
        <v>32</v>
      </c>
      <c r="U2071" s="10">
        <v>11002</v>
      </c>
      <c r="V2071" s="10">
        <v>11002</v>
      </c>
      <c r="W2071" s="10"/>
      <c r="X2071" s="10" t="s">
        <v>4992</v>
      </c>
      <c r="Y2071" s="10" t="s">
        <v>4980</v>
      </c>
      <c r="Z2071" s="10" t="s">
        <v>4980</v>
      </c>
      <c r="AA2071" s="10" t="s">
        <v>4992</v>
      </c>
      <c r="AB2071" s="10" t="s">
        <v>5066</v>
      </c>
      <c r="AC2071" s="10" t="s">
        <v>4999</v>
      </c>
      <c r="AD2071" s="29"/>
      <c r="AE2071" s="20" t="str">
        <f>VLOOKUP(E2071,'FILIAIS PETZ'!A:Q,17,0)</f>
        <v>MG-1</v>
      </c>
      <c r="AF2071" s="20" t="str">
        <f>VLOOKUP(E2071,'FILIAIS PETZ'!A:Q,3,0)</f>
        <v>FELICIO</v>
      </c>
      <c r="AG2071" s="20" t="str">
        <f>VLOOKUP(E2071,'FILIAIS PETZ'!A:Q,2,0)</f>
        <v>R3</v>
      </c>
      <c r="AH2071" s="75">
        <v>910</v>
      </c>
      <c r="AI2071" s="16" t="s">
        <v>6650</v>
      </c>
      <c r="AJ2071" s="43">
        <f>VLOOKUP(E2071,'FILIAIS PETZ'!$A$2:$K$2000,11,0)</f>
        <v>18328118006069</v>
      </c>
      <c r="AK2071" s="44">
        <f t="shared" si="136"/>
        <v>18328118006069</v>
      </c>
    </row>
    <row r="2072" spans="1:37" s="14" customFormat="1" ht="15" customHeight="1" thickBot="1" x14ac:dyDescent="0.25">
      <c r="A2072" s="9" t="str">
        <f t="shared" si="135"/>
        <v>PREVENTIVA</v>
      </c>
      <c r="B2072" s="18">
        <f>VLOOKUP(C2072,FORNECEDORES!D:E,2,0)</f>
        <v>7736</v>
      </c>
      <c r="C2072" s="19" t="str">
        <f>VLOOKUP(D2072,FORNECEDORES!A:D,4,0)</f>
        <v>27.385.816/0001-37</v>
      </c>
      <c r="D2072" s="13" t="s">
        <v>2591</v>
      </c>
      <c r="E2072" s="20" t="str">
        <f t="shared" si="132"/>
        <v>04 0077</v>
      </c>
      <c r="F2072" s="28" t="s">
        <v>4954</v>
      </c>
      <c r="G2072" s="21" t="str">
        <f>VLOOKUP(E2072,'FILIAIS PETZ'!A:E,5,0)</f>
        <v>PETZ GOIANIA (SETOR BUENO)</v>
      </c>
      <c r="H2072" s="20" t="str">
        <f>VLOOKUP(E2072,'FILIAIS PETZ'!A:D,4,0)</f>
        <v>BT63-GO</v>
      </c>
      <c r="I2072" s="46">
        <v>45383</v>
      </c>
      <c r="J2072" s="9" t="s">
        <v>4980</v>
      </c>
      <c r="K2072" s="9" t="s">
        <v>5858</v>
      </c>
      <c r="L2072" s="29" t="s">
        <v>7334</v>
      </c>
      <c r="M2072" s="46">
        <v>45414</v>
      </c>
      <c r="N2072" s="46">
        <v>45441</v>
      </c>
      <c r="O2072" s="46">
        <v>45419</v>
      </c>
      <c r="P2072" s="28" t="s">
        <v>4998</v>
      </c>
      <c r="Q2072" s="10">
        <v>3</v>
      </c>
      <c r="R2072" s="10" t="s">
        <v>4991</v>
      </c>
      <c r="S2072" s="10" t="s">
        <v>4983</v>
      </c>
      <c r="T2072" s="10" t="s">
        <v>32</v>
      </c>
      <c r="U2072" s="10">
        <v>11002</v>
      </c>
      <c r="V2072" s="10">
        <v>11002</v>
      </c>
      <c r="W2072" s="10"/>
      <c r="X2072" s="10" t="s">
        <v>4992</v>
      </c>
      <c r="Y2072" s="10" t="s">
        <v>4980</v>
      </c>
      <c r="Z2072" s="10" t="s">
        <v>4980</v>
      </c>
      <c r="AA2072" s="10" t="s">
        <v>4992</v>
      </c>
      <c r="AB2072" s="10" t="s">
        <v>5066</v>
      </c>
      <c r="AC2072" s="10" t="s">
        <v>4999</v>
      </c>
      <c r="AD2072" s="29"/>
      <c r="AE2072" s="20" t="str">
        <f>VLOOKUP(E2072,'FILIAIS PETZ'!A:Q,17,0)</f>
        <v>CO-2</v>
      </c>
      <c r="AF2072" s="20" t="str">
        <f>VLOOKUP(E2072,'FILIAIS PETZ'!A:Q,3,0)</f>
        <v>FELICIO</v>
      </c>
      <c r="AG2072" s="20" t="str">
        <f>VLOOKUP(E2072,'FILIAIS PETZ'!A:Q,2,0)</f>
        <v>R3</v>
      </c>
      <c r="AH2072" s="75">
        <v>2200</v>
      </c>
      <c r="AI2072" s="16" t="s">
        <v>6650</v>
      </c>
      <c r="AJ2072" s="43">
        <f>VLOOKUP(E2072,'FILIAIS PETZ'!$A$2:$K$2000,11,0)</f>
        <v>18328118007545</v>
      </c>
      <c r="AK2072" s="44">
        <f t="shared" si="136"/>
        <v>18328118007545</v>
      </c>
    </row>
    <row r="2073" spans="1:37" s="14" customFormat="1" ht="15" customHeight="1" thickBot="1" x14ac:dyDescent="0.25">
      <c r="A2073" s="9" t="str">
        <f t="shared" si="135"/>
        <v>PREVENTIVA</v>
      </c>
      <c r="B2073" s="18">
        <f>VLOOKUP(C2073,FORNECEDORES!D:E,2,0)</f>
        <v>7736</v>
      </c>
      <c r="C2073" s="19" t="str">
        <f>VLOOKUP(D2073,FORNECEDORES!A:D,4,0)</f>
        <v>27.385.816/0001-37</v>
      </c>
      <c r="D2073" s="13" t="s">
        <v>2591</v>
      </c>
      <c r="E2073" s="20" t="str">
        <f t="shared" si="132"/>
        <v>04 0077</v>
      </c>
      <c r="F2073" s="28" t="s">
        <v>4954</v>
      </c>
      <c r="G2073" s="21" t="str">
        <f>VLOOKUP(E2073,'FILIAIS PETZ'!A:E,5,0)</f>
        <v>PETZ GOIANIA (SETOR BUENO)</v>
      </c>
      <c r="H2073" s="20" t="str">
        <f>VLOOKUP(E2073,'FILIAIS PETZ'!A:D,4,0)</f>
        <v>BT63-GO</v>
      </c>
      <c r="I2073" s="46">
        <v>45383</v>
      </c>
      <c r="J2073" s="9" t="s">
        <v>4980</v>
      </c>
      <c r="K2073" s="9" t="s">
        <v>5858</v>
      </c>
      <c r="L2073" s="29" t="s">
        <v>7335</v>
      </c>
      <c r="M2073" s="46">
        <v>45414</v>
      </c>
      <c r="N2073" s="46">
        <v>45441</v>
      </c>
      <c r="O2073" s="46">
        <v>45419</v>
      </c>
      <c r="P2073" s="28" t="s">
        <v>4998</v>
      </c>
      <c r="Q2073" s="10">
        <v>3</v>
      </c>
      <c r="R2073" s="10" t="s">
        <v>4991</v>
      </c>
      <c r="S2073" s="10" t="s">
        <v>4983</v>
      </c>
      <c r="T2073" s="10" t="s">
        <v>32</v>
      </c>
      <c r="U2073" s="10">
        <v>11002</v>
      </c>
      <c r="V2073" s="10">
        <v>11002</v>
      </c>
      <c r="W2073" s="10" t="s">
        <v>5019</v>
      </c>
      <c r="X2073" s="10" t="s">
        <v>4985</v>
      </c>
      <c r="Y2073" s="10" t="s">
        <v>4980</v>
      </c>
      <c r="Z2073" s="10" t="s">
        <v>4980</v>
      </c>
      <c r="AA2073" s="10" t="s">
        <v>4989</v>
      </c>
      <c r="AB2073" s="10" t="s">
        <v>5066</v>
      </c>
      <c r="AC2073" s="10" t="s">
        <v>4999</v>
      </c>
      <c r="AD2073" s="29"/>
      <c r="AE2073" s="20" t="str">
        <f>VLOOKUP(E2073,'FILIAIS PETZ'!A:Q,17,0)</f>
        <v>CO-2</v>
      </c>
      <c r="AF2073" s="20" t="str">
        <f>VLOOKUP(E2073,'FILIAIS PETZ'!A:Q,3,0)</f>
        <v>FELICIO</v>
      </c>
      <c r="AG2073" s="20" t="str">
        <f>VLOOKUP(E2073,'FILIAIS PETZ'!A:Q,2,0)</f>
        <v>R3</v>
      </c>
      <c r="AH2073" s="75">
        <v>1600</v>
      </c>
      <c r="AI2073" s="16" t="s">
        <v>6649</v>
      </c>
      <c r="AJ2073" s="43">
        <f>VLOOKUP(E2073,'FILIAIS PETZ'!$A$2:$K$2000,11,0)</f>
        <v>18328118007545</v>
      </c>
      <c r="AK2073" s="44">
        <f t="shared" si="136"/>
        <v>18328118007545</v>
      </c>
    </row>
    <row r="2074" spans="1:37" s="14" customFormat="1" ht="15" customHeight="1" thickBot="1" x14ac:dyDescent="0.25">
      <c r="A2074" s="9" t="str">
        <f t="shared" si="135"/>
        <v>PREVENTIVA</v>
      </c>
      <c r="B2074" s="18">
        <f>VLOOKUP(C2074,FORNECEDORES!D:E,2,0)</f>
        <v>7736</v>
      </c>
      <c r="C2074" s="19" t="str">
        <f>VLOOKUP(D2074,FORNECEDORES!A:D,4,0)</f>
        <v>27.385.816/0001-37</v>
      </c>
      <c r="D2074" s="13" t="s">
        <v>2591</v>
      </c>
      <c r="E2074" s="20" t="str">
        <f t="shared" si="132"/>
        <v>04 0153</v>
      </c>
      <c r="F2074" s="28" t="s">
        <v>4966</v>
      </c>
      <c r="G2074" s="21" t="str">
        <f>VLOOKUP(E2074,'FILIAIS PETZ'!A:E,5,0)</f>
        <v>PETZ TAGUATINGA</v>
      </c>
      <c r="H2074" s="20" t="str">
        <f>VLOOKUP(E2074,'FILIAIS PETZ'!A:D,4,0)</f>
        <v>TGTG-DF</v>
      </c>
      <c r="I2074" s="46">
        <v>45383</v>
      </c>
      <c r="J2074" s="9" t="s">
        <v>4980</v>
      </c>
      <c r="K2074" s="9" t="s">
        <v>5858</v>
      </c>
      <c r="L2074" s="29" t="s">
        <v>7364</v>
      </c>
      <c r="M2074" s="46">
        <v>45414</v>
      </c>
      <c r="N2074" s="46">
        <v>45441</v>
      </c>
      <c r="O2074" s="46">
        <v>45419</v>
      </c>
      <c r="P2074" s="28" t="s">
        <v>4998</v>
      </c>
      <c r="Q2074" s="10">
        <v>3</v>
      </c>
      <c r="R2074" s="10" t="s">
        <v>4991</v>
      </c>
      <c r="S2074" s="10" t="s">
        <v>4983</v>
      </c>
      <c r="T2074" s="10" t="s">
        <v>32</v>
      </c>
      <c r="U2074" s="10">
        <v>11002</v>
      </c>
      <c r="V2074" s="10">
        <v>11002</v>
      </c>
      <c r="W2074" s="10"/>
      <c r="X2074" s="10" t="s">
        <v>4992</v>
      </c>
      <c r="Y2074" s="10" t="s">
        <v>4980</v>
      </c>
      <c r="Z2074" s="10" t="s">
        <v>4980</v>
      </c>
      <c r="AA2074" s="10" t="s">
        <v>4992</v>
      </c>
      <c r="AB2074" s="10" t="s">
        <v>5066</v>
      </c>
      <c r="AC2074" s="10" t="s">
        <v>4999</v>
      </c>
      <c r="AD2074" s="29"/>
      <c r="AE2074" s="20" t="str">
        <f>VLOOKUP(E2074,'FILIAIS PETZ'!A:Q,17,0)</f>
        <v>CO-1</v>
      </c>
      <c r="AF2074" s="20" t="str">
        <f>VLOOKUP(E2074,'FILIAIS PETZ'!A:Q,3,0)</f>
        <v>FELICIO</v>
      </c>
      <c r="AG2074" s="20" t="str">
        <f>VLOOKUP(E2074,'FILIAIS PETZ'!A:Q,2,0)</f>
        <v>R3</v>
      </c>
      <c r="AH2074" s="75">
        <v>1800</v>
      </c>
      <c r="AI2074" s="16" t="s">
        <v>6650</v>
      </c>
      <c r="AJ2074" s="43">
        <f>VLOOKUP(E2074,'FILIAIS PETZ'!$A$2:$K$2000,11,0)</f>
        <v>18328118014916</v>
      </c>
      <c r="AK2074" s="44">
        <f t="shared" si="136"/>
        <v>18328118014916</v>
      </c>
    </row>
    <row r="2075" spans="1:37" s="14" customFormat="1" ht="15" customHeight="1" thickBot="1" x14ac:dyDescent="0.25">
      <c r="A2075" s="9" t="str">
        <f t="shared" si="135"/>
        <v>PREVENTIVA</v>
      </c>
      <c r="B2075" s="18">
        <f>VLOOKUP(C2075,FORNECEDORES!D:E,2,0)</f>
        <v>7736</v>
      </c>
      <c r="C2075" s="19" t="str">
        <f>VLOOKUP(D2075,FORNECEDORES!A:D,4,0)</f>
        <v>27.385.816/0001-37</v>
      </c>
      <c r="D2075" s="13" t="s">
        <v>2591</v>
      </c>
      <c r="E2075" s="20" t="str">
        <f t="shared" si="132"/>
        <v>04 0153</v>
      </c>
      <c r="F2075" s="28" t="s">
        <v>4966</v>
      </c>
      <c r="G2075" s="21" t="str">
        <f>VLOOKUP(E2075,'FILIAIS PETZ'!A:E,5,0)</f>
        <v>PETZ TAGUATINGA</v>
      </c>
      <c r="H2075" s="20" t="str">
        <f>VLOOKUP(E2075,'FILIAIS PETZ'!A:D,4,0)</f>
        <v>TGTG-DF</v>
      </c>
      <c r="I2075" s="46">
        <v>45383</v>
      </c>
      <c r="J2075" s="9" t="s">
        <v>4980</v>
      </c>
      <c r="K2075" s="9" t="s">
        <v>5858</v>
      </c>
      <c r="L2075" s="29" t="s">
        <v>7365</v>
      </c>
      <c r="M2075" s="46">
        <v>45414</v>
      </c>
      <c r="N2075" s="46">
        <v>45441</v>
      </c>
      <c r="O2075" s="46">
        <v>45419</v>
      </c>
      <c r="P2075" s="28" t="s">
        <v>4998</v>
      </c>
      <c r="Q2075" s="10">
        <v>3</v>
      </c>
      <c r="R2075" s="10" t="s">
        <v>4991</v>
      </c>
      <c r="S2075" s="10" t="s">
        <v>4983</v>
      </c>
      <c r="T2075" s="10" t="s">
        <v>32</v>
      </c>
      <c r="U2075" s="10">
        <v>11002</v>
      </c>
      <c r="V2075" s="10">
        <v>11002</v>
      </c>
      <c r="W2075" s="10"/>
      <c r="X2075" s="10" t="s">
        <v>4985</v>
      </c>
      <c r="Y2075" s="10" t="s">
        <v>4980</v>
      </c>
      <c r="Z2075" s="10" t="s">
        <v>4980</v>
      </c>
      <c r="AA2075" s="10" t="s">
        <v>4989</v>
      </c>
      <c r="AB2075" s="10" t="s">
        <v>5066</v>
      </c>
      <c r="AC2075" s="10" t="s">
        <v>4999</v>
      </c>
      <c r="AD2075" s="29"/>
      <c r="AE2075" s="20" t="str">
        <f>VLOOKUP(E2075,'FILIAIS PETZ'!A:Q,17,0)</f>
        <v>CO-1</v>
      </c>
      <c r="AF2075" s="20" t="str">
        <f>VLOOKUP(E2075,'FILIAIS PETZ'!A:Q,3,0)</f>
        <v>FELICIO</v>
      </c>
      <c r="AG2075" s="20" t="str">
        <f>VLOOKUP(E2075,'FILIAIS PETZ'!A:Q,2,0)</f>
        <v>R3</v>
      </c>
      <c r="AH2075" s="75">
        <v>1400</v>
      </c>
      <c r="AI2075" s="16" t="s">
        <v>6649</v>
      </c>
      <c r="AJ2075" s="43">
        <f>VLOOKUP(E2075,'FILIAIS PETZ'!$A$2:$K$2000,11,0)</f>
        <v>18328118014916</v>
      </c>
      <c r="AK2075" s="44">
        <f t="shared" si="136"/>
        <v>18328118014916</v>
      </c>
    </row>
    <row r="2076" spans="1:37" s="14" customFormat="1" ht="15" customHeight="1" thickBot="1" x14ac:dyDescent="0.25">
      <c r="A2076" s="9" t="str">
        <f t="shared" si="135"/>
        <v>PREVENTIVA</v>
      </c>
      <c r="B2076" s="18">
        <f>VLOOKUP(C2076,FORNECEDORES!D:E,2,0)</f>
        <v>7736</v>
      </c>
      <c r="C2076" s="19" t="str">
        <f>VLOOKUP(D2076,FORNECEDORES!A:D,4,0)</f>
        <v>27.385.816/0001-37</v>
      </c>
      <c r="D2076" s="13" t="s">
        <v>2591</v>
      </c>
      <c r="E2076" s="20" t="str">
        <f t="shared" si="132"/>
        <v>04 0198</v>
      </c>
      <c r="F2076" s="28" t="s">
        <v>4967</v>
      </c>
      <c r="G2076" s="21" t="str">
        <f>VLOOKUP(E2076,'FILIAIS PETZ'!A:E,5,0)</f>
        <v>PETZ SHOPPING SUL VALPARAISO</v>
      </c>
      <c r="H2076" s="20" t="str">
        <f>VLOOKUP(E2076,'FILIAIS PETZ'!A:D,4,0)</f>
        <v>VALP-GO</v>
      </c>
      <c r="I2076" s="46">
        <v>45383</v>
      </c>
      <c r="J2076" s="9" t="s">
        <v>4980</v>
      </c>
      <c r="K2076" s="9" t="s">
        <v>5858</v>
      </c>
      <c r="L2076" s="29" t="s">
        <v>7366</v>
      </c>
      <c r="M2076" s="46">
        <v>45414</v>
      </c>
      <c r="N2076" s="46">
        <v>45441</v>
      </c>
      <c r="O2076" s="46">
        <v>45419</v>
      </c>
      <c r="P2076" s="28" t="s">
        <v>4998</v>
      </c>
      <c r="Q2076" s="10">
        <v>3</v>
      </c>
      <c r="R2076" s="10" t="s">
        <v>4991</v>
      </c>
      <c r="S2076" s="10" t="s">
        <v>4983</v>
      </c>
      <c r="T2076" s="10" t="s">
        <v>32</v>
      </c>
      <c r="U2076" s="10">
        <v>11002</v>
      </c>
      <c r="V2076" s="10">
        <v>11002</v>
      </c>
      <c r="W2076" s="10"/>
      <c r="X2076" s="10" t="s">
        <v>4992</v>
      </c>
      <c r="Y2076" s="10" t="s">
        <v>4980</v>
      </c>
      <c r="Z2076" s="10" t="s">
        <v>4980</v>
      </c>
      <c r="AA2076" s="10" t="s">
        <v>4992</v>
      </c>
      <c r="AB2076" s="10" t="s">
        <v>5066</v>
      </c>
      <c r="AC2076" s="10" t="s">
        <v>4999</v>
      </c>
      <c r="AD2076" s="29"/>
      <c r="AE2076" s="20" t="str">
        <f>VLOOKUP(E2076,'FILIAIS PETZ'!A:Q,17,0)</f>
        <v>CO-1</v>
      </c>
      <c r="AF2076" s="20" t="str">
        <f>VLOOKUP(E2076,'FILIAIS PETZ'!A:Q,3,0)</f>
        <v>FELICIO</v>
      </c>
      <c r="AG2076" s="20" t="str">
        <f>VLOOKUP(E2076,'FILIAIS PETZ'!A:Q,2,0)</f>
        <v>R3</v>
      </c>
      <c r="AH2076" s="75">
        <v>1800</v>
      </c>
      <c r="AI2076" s="16" t="s">
        <v>6650</v>
      </c>
      <c r="AJ2076" s="43">
        <f>VLOOKUP(E2076,'FILIAIS PETZ'!$A$2:$K$2000,11,0)</f>
        <v>18328118019390</v>
      </c>
      <c r="AK2076" s="44">
        <f t="shared" si="136"/>
        <v>18328118019390</v>
      </c>
    </row>
    <row r="2077" spans="1:37" s="14" customFormat="1" ht="15" customHeight="1" thickBot="1" x14ac:dyDescent="0.25">
      <c r="A2077" s="9" t="str">
        <f t="shared" si="135"/>
        <v>PREVENTIVA</v>
      </c>
      <c r="B2077" s="18">
        <f>VLOOKUP(C2077,FORNECEDORES!D:E,2,0)</f>
        <v>7736</v>
      </c>
      <c r="C2077" s="19" t="str">
        <f>VLOOKUP(D2077,FORNECEDORES!A:D,4,0)</f>
        <v>27.385.816/0001-37</v>
      </c>
      <c r="D2077" s="13" t="s">
        <v>2591</v>
      </c>
      <c r="E2077" s="20" t="str">
        <f t="shared" si="132"/>
        <v>04 0198</v>
      </c>
      <c r="F2077" s="28" t="s">
        <v>4967</v>
      </c>
      <c r="G2077" s="21" t="str">
        <f>VLOOKUP(E2077,'FILIAIS PETZ'!A:E,5,0)</f>
        <v>PETZ SHOPPING SUL VALPARAISO</v>
      </c>
      <c r="H2077" s="20" t="str">
        <f>VLOOKUP(E2077,'FILIAIS PETZ'!A:D,4,0)</f>
        <v>VALP-GO</v>
      </c>
      <c r="I2077" s="46">
        <v>45383</v>
      </c>
      <c r="J2077" s="9" t="s">
        <v>4980</v>
      </c>
      <c r="K2077" s="9" t="s">
        <v>5858</v>
      </c>
      <c r="L2077" s="29" t="s">
        <v>7367</v>
      </c>
      <c r="M2077" s="46">
        <v>45414</v>
      </c>
      <c r="N2077" s="46">
        <v>45441</v>
      </c>
      <c r="O2077" s="46">
        <v>45419</v>
      </c>
      <c r="P2077" s="28" t="s">
        <v>4998</v>
      </c>
      <c r="Q2077" s="10">
        <v>3</v>
      </c>
      <c r="R2077" s="10" t="s">
        <v>4991</v>
      </c>
      <c r="S2077" s="10" t="s">
        <v>4983</v>
      </c>
      <c r="T2077" s="10" t="s">
        <v>32</v>
      </c>
      <c r="U2077" s="10">
        <v>11002</v>
      </c>
      <c r="V2077" s="10">
        <v>11002</v>
      </c>
      <c r="W2077" s="10" t="s">
        <v>5019</v>
      </c>
      <c r="X2077" s="10" t="s">
        <v>4985</v>
      </c>
      <c r="Y2077" s="10" t="s">
        <v>4980</v>
      </c>
      <c r="Z2077" s="10" t="s">
        <v>4980</v>
      </c>
      <c r="AA2077" s="10" t="s">
        <v>4989</v>
      </c>
      <c r="AB2077" s="10" t="s">
        <v>5066</v>
      </c>
      <c r="AC2077" s="10" t="s">
        <v>4999</v>
      </c>
      <c r="AD2077" s="29"/>
      <c r="AE2077" s="20" t="str">
        <f>VLOOKUP(E2077,'FILIAIS PETZ'!A:Q,17,0)</f>
        <v>CO-1</v>
      </c>
      <c r="AF2077" s="20" t="str">
        <f>VLOOKUP(E2077,'FILIAIS PETZ'!A:Q,3,0)</f>
        <v>FELICIO</v>
      </c>
      <c r="AG2077" s="20" t="str">
        <f>VLOOKUP(E2077,'FILIAIS PETZ'!A:Q,2,0)</f>
        <v>R3</v>
      </c>
      <c r="AH2077" s="75">
        <v>700</v>
      </c>
      <c r="AI2077" s="16" t="s">
        <v>6649</v>
      </c>
      <c r="AJ2077" s="43">
        <f>VLOOKUP(E2077,'FILIAIS PETZ'!$A$2:$K$2000,11,0)</f>
        <v>18328118019390</v>
      </c>
      <c r="AK2077" s="44">
        <f t="shared" si="136"/>
        <v>18328118019390</v>
      </c>
    </row>
    <row r="2078" spans="1:37" s="14" customFormat="1" ht="15" customHeight="1" thickBot="1" x14ac:dyDescent="0.25">
      <c r="A2078" s="9" t="str">
        <f t="shared" si="135"/>
        <v>PREVENTIVA</v>
      </c>
      <c r="B2078" s="18">
        <f>VLOOKUP(C2078,FORNECEDORES!D:E,2,0)</f>
        <v>638161</v>
      </c>
      <c r="C2078" s="19" t="str">
        <f>VLOOKUP(D2078,FORNECEDORES!A:D,4,0)</f>
        <v>29.739.737/0005-36</v>
      </c>
      <c r="D2078" s="13" t="s">
        <v>7606</v>
      </c>
      <c r="E2078" s="20" t="str">
        <f t="shared" si="132"/>
        <v>04 0185</v>
      </c>
      <c r="F2078" s="28" t="s">
        <v>4973</v>
      </c>
      <c r="G2078" s="21" t="str">
        <f>VLOOKUP(E2078,'FILIAIS PETZ'!A:E,5,0)</f>
        <v>PETZ AV CONTORNO (ANTIGOS DADOS DE SVLB/MG - PETZ SILVA LOBO)</v>
      </c>
      <c r="H2078" s="20" t="str">
        <f>VLOOKUP(E2078,'FILIAIS PETZ'!A:D,4,0)</f>
        <v>ACTN-MG</v>
      </c>
      <c r="I2078" s="46">
        <v>45383</v>
      </c>
      <c r="J2078" s="9" t="s">
        <v>4980</v>
      </c>
      <c r="K2078" s="9" t="s">
        <v>5858</v>
      </c>
      <c r="L2078" s="29" t="s">
        <v>7219</v>
      </c>
      <c r="M2078" s="46">
        <v>45384</v>
      </c>
      <c r="N2078" s="46">
        <v>45427</v>
      </c>
      <c r="O2078" s="46">
        <v>45407</v>
      </c>
      <c r="P2078" s="28" t="s">
        <v>4998</v>
      </c>
      <c r="Q2078" s="10">
        <v>3</v>
      </c>
      <c r="R2078" s="10" t="s">
        <v>4991</v>
      </c>
      <c r="S2078" s="10" t="s">
        <v>4983</v>
      </c>
      <c r="T2078" s="10" t="s">
        <v>32</v>
      </c>
      <c r="U2078" s="10">
        <v>11002</v>
      </c>
      <c r="V2078" s="10">
        <v>11002</v>
      </c>
      <c r="W2078" s="10"/>
      <c r="X2078" s="10" t="s">
        <v>5033</v>
      </c>
      <c r="Y2078" s="10" t="s">
        <v>4980</v>
      </c>
      <c r="Z2078" s="10" t="s">
        <v>4980</v>
      </c>
      <c r="AA2078" s="10" t="s">
        <v>5033</v>
      </c>
      <c r="AB2078" s="10" t="s">
        <v>5066</v>
      </c>
      <c r="AC2078" s="10" t="s">
        <v>4999</v>
      </c>
      <c r="AD2078" s="29"/>
      <c r="AE2078" s="20" t="str">
        <f>VLOOKUP(E2078,'FILIAIS PETZ'!A:Q,17,0)</f>
        <v>MG-1</v>
      </c>
      <c r="AF2078" s="20" t="str">
        <f>VLOOKUP(E2078,'FILIAIS PETZ'!A:Q,3,0)</f>
        <v>FELICIO</v>
      </c>
      <c r="AG2078" s="20" t="str">
        <f>VLOOKUP(E2078,'FILIAIS PETZ'!A:Q,2,0)</f>
        <v>R3</v>
      </c>
      <c r="AH2078" s="75">
        <v>370</v>
      </c>
      <c r="AI2078" s="16" t="s">
        <v>6652</v>
      </c>
      <c r="AJ2078" s="43">
        <f>VLOOKUP(E2078,'FILIAIS PETZ'!$A$2:$K$2000,11,0)</f>
        <v>18328118017931</v>
      </c>
      <c r="AK2078" s="44">
        <f t="shared" si="136"/>
        <v>18328118017931</v>
      </c>
    </row>
    <row r="2079" spans="1:37" s="14" customFormat="1" ht="15" customHeight="1" thickBot="1" x14ac:dyDescent="0.25">
      <c r="A2079" s="9" t="str">
        <f t="shared" si="135"/>
        <v>PREVENTIVA</v>
      </c>
      <c r="B2079" s="18">
        <f>VLOOKUP(C2079,FORNECEDORES!D:E,2,0)</f>
        <v>6620</v>
      </c>
      <c r="C2079" s="19" t="str">
        <f>VLOOKUP(D2079,FORNECEDORES!A:D,4,0)</f>
        <v>02.666.249/0001-66</v>
      </c>
      <c r="D2079" s="13" t="s">
        <v>1360</v>
      </c>
      <c r="E2079" s="20" t="str">
        <f t="shared" si="132"/>
        <v>04 0015</v>
      </c>
      <c r="F2079" s="28" t="s">
        <v>4971</v>
      </c>
      <c r="G2079" s="21" t="str">
        <f>VLOOKUP(E2079,'FILIAIS PETZ'!A:E,5,0)</f>
        <v>PETZ BRASILIA SIA</v>
      </c>
      <c r="H2079" s="20" t="str">
        <f>VLOOKUP(E2079,'FILIAIS PETZ'!A:D,4,0)</f>
        <v>BSIA-DF</v>
      </c>
      <c r="I2079" s="46">
        <v>45383</v>
      </c>
      <c r="J2079" s="9" t="s">
        <v>4980</v>
      </c>
      <c r="K2079" s="9" t="s">
        <v>5858</v>
      </c>
      <c r="L2079" s="29" t="s">
        <v>6951</v>
      </c>
      <c r="M2079" s="46">
        <v>45392</v>
      </c>
      <c r="N2079" s="46">
        <v>45420</v>
      </c>
      <c r="O2079" s="46">
        <v>45400</v>
      </c>
      <c r="P2079" s="28" t="s">
        <v>4998</v>
      </c>
      <c r="Q2079" s="10" t="s">
        <v>5029</v>
      </c>
      <c r="R2079" s="10" t="s">
        <v>4991</v>
      </c>
      <c r="S2079" s="10" t="s">
        <v>4983</v>
      </c>
      <c r="T2079" s="10" t="s">
        <v>32</v>
      </c>
      <c r="U2079" s="10">
        <v>11002</v>
      </c>
      <c r="V2079" s="10">
        <v>11002</v>
      </c>
      <c r="W2079" s="10" t="s">
        <v>5019</v>
      </c>
      <c r="X2079" s="10" t="s">
        <v>4996</v>
      </c>
      <c r="Y2079" s="10" t="s">
        <v>4980</v>
      </c>
      <c r="Z2079" s="10" t="s">
        <v>4980</v>
      </c>
      <c r="AA2079" s="10" t="s">
        <v>5097</v>
      </c>
      <c r="AB2079" s="10" t="s">
        <v>12942</v>
      </c>
      <c r="AC2079" s="10" t="s">
        <v>4999</v>
      </c>
      <c r="AD2079" s="29"/>
      <c r="AE2079" s="20" t="str">
        <f>VLOOKUP(E2079,'FILIAIS PETZ'!A:Q,17,0)</f>
        <v>CO-2</v>
      </c>
      <c r="AF2079" s="20" t="str">
        <f>VLOOKUP(E2079,'FILIAIS PETZ'!A:Q,3,0)</f>
        <v>FELICIO</v>
      </c>
      <c r="AG2079" s="20" t="str">
        <f>VLOOKUP(E2079,'FILIAIS PETZ'!A:Q,2,0)</f>
        <v>R3</v>
      </c>
      <c r="AH2079" s="75">
        <v>455</v>
      </c>
      <c r="AI2079" s="16" t="s">
        <v>6651</v>
      </c>
      <c r="AJ2079" s="43">
        <f>VLOOKUP(E2079,'FILIAIS PETZ'!$A$2:$K$2000,11,0)</f>
        <v>18328118000451</v>
      </c>
      <c r="AK2079" s="44">
        <f t="shared" si="136"/>
        <v>18328118000451</v>
      </c>
    </row>
    <row r="2080" spans="1:37" s="14" customFormat="1" ht="15" customHeight="1" thickBot="1" x14ac:dyDescent="0.25">
      <c r="A2080" s="9" t="str">
        <f t="shared" si="135"/>
        <v>PREVENTIVA</v>
      </c>
      <c r="B2080" s="18">
        <f>VLOOKUP(C2080,FORNECEDORES!D:E,2,0)</f>
        <v>6620</v>
      </c>
      <c r="C2080" s="19" t="str">
        <f>VLOOKUP(D2080,FORNECEDORES!A:D,4,0)</f>
        <v>02.666.249/0001-66</v>
      </c>
      <c r="D2080" s="13" t="s">
        <v>1360</v>
      </c>
      <c r="E2080" s="20" t="str">
        <f t="shared" si="132"/>
        <v>04 0200</v>
      </c>
      <c r="F2080" s="28" t="s">
        <v>4960</v>
      </c>
      <c r="G2080" s="21" t="str">
        <f>VLOOKUP(E2080,'FILIAIS PETZ'!A:E,5,0)</f>
        <v>PETZ BRASILIA W3 NORTE</v>
      </c>
      <c r="H2080" s="20" t="str">
        <f>VLOOKUP(E2080,'FILIAIS PETZ'!A:D,4,0)</f>
        <v>W3NT-DF</v>
      </c>
      <c r="I2080" s="46">
        <v>45383</v>
      </c>
      <c r="J2080" s="9" t="s">
        <v>4980</v>
      </c>
      <c r="K2080" s="9" t="s">
        <v>5858</v>
      </c>
      <c r="L2080" s="29" t="s">
        <v>6950</v>
      </c>
      <c r="M2080" s="46">
        <v>45392</v>
      </c>
      <c r="N2080" s="46">
        <v>45420</v>
      </c>
      <c r="O2080" s="46">
        <v>45400</v>
      </c>
      <c r="P2080" s="28" t="s">
        <v>4998</v>
      </c>
      <c r="Q2080" s="10" t="s">
        <v>5029</v>
      </c>
      <c r="R2080" s="10" t="s">
        <v>4991</v>
      </c>
      <c r="S2080" s="10" t="s">
        <v>4983</v>
      </c>
      <c r="T2080" s="10" t="s">
        <v>32</v>
      </c>
      <c r="U2080" s="10">
        <v>11002</v>
      </c>
      <c r="V2080" s="10">
        <v>11002</v>
      </c>
      <c r="W2080" s="10" t="s">
        <v>5019</v>
      </c>
      <c r="X2080" s="10" t="s">
        <v>4996</v>
      </c>
      <c r="Y2080" s="10" t="s">
        <v>4980</v>
      </c>
      <c r="Z2080" s="10" t="s">
        <v>4980</v>
      </c>
      <c r="AA2080" s="10" t="s">
        <v>5097</v>
      </c>
      <c r="AB2080" s="10" t="s">
        <v>12942</v>
      </c>
      <c r="AC2080" s="10" t="s">
        <v>4999</v>
      </c>
      <c r="AD2080" s="29"/>
      <c r="AE2080" s="20" t="str">
        <f>VLOOKUP(E2080,'FILIAIS PETZ'!A:Q,17,0)</f>
        <v>CO-2</v>
      </c>
      <c r="AF2080" s="20" t="str">
        <f>VLOOKUP(E2080,'FILIAIS PETZ'!A:Q,3,0)</f>
        <v>FELICIO</v>
      </c>
      <c r="AG2080" s="20" t="str">
        <f>VLOOKUP(E2080,'FILIAIS PETZ'!A:Q,2,0)</f>
        <v>R3</v>
      </c>
      <c r="AH2080" s="75">
        <v>455</v>
      </c>
      <c r="AI2080" s="16" t="s">
        <v>6651</v>
      </c>
      <c r="AJ2080" s="43">
        <f>VLOOKUP(E2080,'FILIAIS PETZ'!$A$2:$K$2000,11,0)</f>
        <v>18328118018660</v>
      </c>
      <c r="AK2080" s="44">
        <f t="shared" si="136"/>
        <v>18328118018660</v>
      </c>
    </row>
    <row r="2081" spans="1:37" s="14" customFormat="1" ht="15" customHeight="1" thickBot="1" x14ac:dyDescent="0.25">
      <c r="A2081" s="9" t="str">
        <f t="shared" si="135"/>
        <v>PREVENTIVA</v>
      </c>
      <c r="B2081" s="18" t="e">
        <f>VLOOKUP(C2081,FORNECEDORES!D:E,2,0)</f>
        <v>#N/A</v>
      </c>
      <c r="C2081" s="19" t="e">
        <f>VLOOKUP(D2081,FORNECEDORES!A:D,4,0)</f>
        <v>#N/A</v>
      </c>
      <c r="D2081" s="13" t="s">
        <v>6241</v>
      </c>
      <c r="E2081" s="20" t="str">
        <f t="shared" si="132"/>
        <v>04 0073</v>
      </c>
      <c r="F2081" s="28" t="s">
        <v>4953</v>
      </c>
      <c r="G2081" s="21" t="str">
        <f>VLOOKUP(E2081,'FILIAIS PETZ'!A:E,5,0)</f>
        <v>PETZ CAMPO GRANDE</v>
      </c>
      <c r="H2081" s="20" t="str">
        <f>VLOOKUP(E2081,'FILIAIS PETZ'!A:D,4,0)</f>
        <v>CGDE-MS</v>
      </c>
      <c r="I2081" s="46">
        <v>45383</v>
      </c>
      <c r="J2081" s="9" t="s">
        <v>4980</v>
      </c>
      <c r="K2081" s="9" t="s">
        <v>5858</v>
      </c>
      <c r="L2081" s="29" t="s">
        <v>7215</v>
      </c>
      <c r="M2081" s="46">
        <v>45390</v>
      </c>
      <c r="N2081" s="46">
        <v>45427</v>
      </c>
      <c r="O2081" s="46">
        <v>45407</v>
      </c>
      <c r="P2081" s="28" t="s">
        <v>4998</v>
      </c>
      <c r="Q2081" s="10">
        <v>3</v>
      </c>
      <c r="R2081" s="10" t="s">
        <v>4991</v>
      </c>
      <c r="S2081" s="10" t="s">
        <v>4983</v>
      </c>
      <c r="T2081" s="10" t="s">
        <v>32</v>
      </c>
      <c r="U2081" s="10">
        <v>11002</v>
      </c>
      <c r="V2081" s="10">
        <v>11002</v>
      </c>
      <c r="W2081" s="10"/>
      <c r="X2081" s="10" t="s">
        <v>5033</v>
      </c>
      <c r="Y2081" s="10" t="s">
        <v>4980</v>
      </c>
      <c r="Z2081" s="10" t="s">
        <v>4980</v>
      </c>
      <c r="AA2081" s="10" t="s">
        <v>5033</v>
      </c>
      <c r="AB2081" s="10" t="s">
        <v>5066</v>
      </c>
      <c r="AC2081" s="10" t="s">
        <v>4999</v>
      </c>
      <c r="AD2081" s="29"/>
      <c r="AE2081" s="20" t="str">
        <f>VLOOKUP(E2081,'FILIAIS PETZ'!A:Q,17,0)</f>
        <v>CO-1</v>
      </c>
      <c r="AF2081" s="20" t="str">
        <f>VLOOKUP(E2081,'FILIAIS PETZ'!A:Q,3,0)</f>
        <v>FELICIO</v>
      </c>
      <c r="AG2081" s="20" t="str">
        <f>VLOOKUP(E2081,'FILIAIS PETZ'!A:Q,2,0)</f>
        <v>R3</v>
      </c>
      <c r="AH2081" s="75">
        <v>370</v>
      </c>
      <c r="AI2081" s="16" t="s">
        <v>6652</v>
      </c>
      <c r="AJ2081" s="43">
        <f>VLOOKUP(E2081,'FILIAIS PETZ'!$A$2:$K$2000,11,0)</f>
        <v>18328118007383</v>
      </c>
      <c r="AK2081" s="44">
        <f t="shared" si="136"/>
        <v>18328118007383</v>
      </c>
    </row>
    <row r="2082" spans="1:37" s="14" customFormat="1" ht="15" customHeight="1" thickBot="1" x14ac:dyDescent="0.25">
      <c r="A2082" s="9" t="str">
        <f t="shared" si="135"/>
        <v>PREVENTIVA</v>
      </c>
      <c r="B2082" s="18" t="e">
        <f>VLOOKUP(C2082,FORNECEDORES!D:E,2,0)</f>
        <v>#N/A</v>
      </c>
      <c r="C2082" s="19" t="e">
        <f>VLOOKUP(D2082,FORNECEDORES!A:D,4,0)</f>
        <v>#N/A</v>
      </c>
      <c r="D2082" s="13" t="s">
        <v>6252</v>
      </c>
      <c r="E2082" s="20" t="str">
        <f t="shared" si="132"/>
        <v>04 0165</v>
      </c>
      <c r="F2082" s="28" t="s">
        <v>4935</v>
      </c>
      <c r="G2082" s="21" t="str">
        <f>VLOOKUP(E2082,'FILIAIS PETZ'!A:E,5,0)</f>
        <v>PETZ CARAPICUIBA</v>
      </c>
      <c r="H2082" s="20" t="str">
        <f>VLOOKUP(E2082,'FILIAIS PETZ'!A:D,4,0)</f>
        <v>CPIC-SP</v>
      </c>
      <c r="I2082" s="46">
        <v>45383</v>
      </c>
      <c r="J2082" s="9" t="s">
        <v>4980</v>
      </c>
      <c r="K2082" s="9" t="s">
        <v>5858</v>
      </c>
      <c r="L2082" s="29" t="s">
        <v>7217</v>
      </c>
      <c r="M2082" s="46">
        <v>45384</v>
      </c>
      <c r="N2082" s="46">
        <v>45427</v>
      </c>
      <c r="O2082" s="46">
        <v>45407</v>
      </c>
      <c r="P2082" s="28" t="s">
        <v>4998</v>
      </c>
      <c r="Q2082" s="10">
        <v>3</v>
      </c>
      <c r="R2082" s="10" t="s">
        <v>4991</v>
      </c>
      <c r="S2082" s="10" t="s">
        <v>4983</v>
      </c>
      <c r="T2082" s="10" t="s">
        <v>32</v>
      </c>
      <c r="U2082" s="10">
        <v>11002</v>
      </c>
      <c r="V2082" s="10">
        <v>11002</v>
      </c>
      <c r="W2082" s="10"/>
      <c r="X2082" s="10" t="s">
        <v>5033</v>
      </c>
      <c r="Y2082" s="10" t="s">
        <v>4980</v>
      </c>
      <c r="Z2082" s="10" t="s">
        <v>4980</v>
      </c>
      <c r="AA2082" s="10" t="s">
        <v>5033</v>
      </c>
      <c r="AB2082" s="10" t="s">
        <v>5066</v>
      </c>
      <c r="AC2082" s="10" t="s">
        <v>4999</v>
      </c>
      <c r="AD2082" s="29"/>
      <c r="AE2082" s="20" t="str">
        <f>VLOOKUP(E2082,'FILIAIS PETZ'!A:Q,17,0)</f>
        <v>SP7</v>
      </c>
      <c r="AF2082" s="20" t="str">
        <f>VLOOKUP(E2082,'FILIAIS PETZ'!A:Q,3,0)</f>
        <v>FELICIO</v>
      </c>
      <c r="AG2082" s="20" t="str">
        <f>VLOOKUP(E2082,'FILIAIS PETZ'!A:Q,2,0)</f>
        <v>R3</v>
      </c>
      <c r="AH2082" s="75">
        <v>370</v>
      </c>
      <c r="AI2082" s="16" t="s">
        <v>6652</v>
      </c>
      <c r="AJ2082" s="43">
        <f>VLOOKUP(E2082,'FILIAIS PETZ'!$A$2:$K$2000,11,0)</f>
        <v>18328118015726</v>
      </c>
      <c r="AK2082" s="44">
        <f t="shared" si="136"/>
        <v>18328118015726</v>
      </c>
    </row>
    <row r="2083" spans="1:37" s="14" customFormat="1" ht="15" customHeight="1" thickBot="1" x14ac:dyDescent="0.25">
      <c r="A2083" s="9" t="str">
        <f t="shared" si="135"/>
        <v>PREVENTIVA</v>
      </c>
      <c r="B2083" s="18">
        <f>VLOOKUP(C2083,FORNECEDORES!D:E,2,0)</f>
        <v>9057</v>
      </c>
      <c r="C2083" s="19" t="str">
        <f>VLOOKUP(D2083,FORNECEDORES!A:D,4,0)</f>
        <v>19.357.006/0001-49</v>
      </c>
      <c r="D2083" s="13" t="s">
        <v>2290</v>
      </c>
      <c r="E2083" s="20" t="str">
        <f t="shared" ref="E2083:E2146" si="137">CONCATENATE("04 ",F2083)</f>
        <v>04 0244</v>
      </c>
      <c r="F2083" s="28" t="s">
        <v>4957</v>
      </c>
      <c r="G2083" s="21" t="str">
        <f>VLOOKUP(E2083,'FILIAIS PETZ'!A:E,5,0)</f>
        <v>PETZ GOVERNADOR VALADARES</v>
      </c>
      <c r="H2083" s="20" t="str">
        <f>VLOOKUP(E2083,'FILIAIS PETZ'!A:D,4,0)</f>
        <v>GVLD-MG</v>
      </c>
      <c r="I2083" s="46">
        <v>45383</v>
      </c>
      <c r="J2083" s="9" t="s">
        <v>4980</v>
      </c>
      <c r="K2083" s="9"/>
      <c r="L2083" s="29"/>
      <c r="M2083" s="46"/>
      <c r="N2083" s="46"/>
      <c r="O2083" s="46"/>
      <c r="P2083" s="28" t="s">
        <v>4998</v>
      </c>
      <c r="Q2083" s="10">
        <v>3</v>
      </c>
      <c r="R2083" s="10" t="s">
        <v>4991</v>
      </c>
      <c r="S2083" s="10" t="s">
        <v>4983</v>
      </c>
      <c r="T2083" s="10" t="s">
        <v>32</v>
      </c>
      <c r="U2083" s="10">
        <v>11002</v>
      </c>
      <c r="V2083" s="10">
        <v>11002</v>
      </c>
      <c r="W2083" s="10"/>
      <c r="X2083" s="10" t="s">
        <v>4992</v>
      </c>
      <c r="Y2083" s="10" t="s">
        <v>4980</v>
      </c>
      <c r="Z2083" s="10" t="s">
        <v>4980</v>
      </c>
      <c r="AA2083" s="10" t="s">
        <v>4992</v>
      </c>
      <c r="AB2083" s="10" t="s">
        <v>5066</v>
      </c>
      <c r="AC2083" s="10" t="s">
        <v>4999</v>
      </c>
      <c r="AD2083" s="29"/>
      <c r="AE2083" s="20" t="str">
        <f>VLOOKUP(E2083,'FILIAIS PETZ'!A:Q,17,0)</f>
        <v>MG-2</v>
      </c>
      <c r="AF2083" s="20" t="str">
        <f>VLOOKUP(E2083,'FILIAIS PETZ'!A:Q,3,0)</f>
        <v>FELICIO</v>
      </c>
      <c r="AG2083" s="20" t="str">
        <f>VLOOKUP(E2083,'FILIAIS PETZ'!A:Q,2,0)</f>
        <v>R3</v>
      </c>
      <c r="AH2083" s="75">
        <v>1500</v>
      </c>
      <c r="AI2083" s="16" t="s">
        <v>6653</v>
      </c>
      <c r="AJ2083" s="43" t="str">
        <f>VLOOKUP(E2083,'FILIAIS PETZ'!$A$2:$K$2000,11,0)</f>
        <v>18.328.118/0231-50</v>
      </c>
      <c r="AK2083" s="44" t="str">
        <f t="shared" si="136"/>
        <v>18.328.118/0231-50</v>
      </c>
    </row>
    <row r="2084" spans="1:37" s="14" customFormat="1" ht="15" customHeight="1" thickBot="1" x14ac:dyDescent="0.25">
      <c r="A2084" s="9" t="str">
        <f t="shared" si="135"/>
        <v>PREVENTIVA</v>
      </c>
      <c r="B2084" s="18">
        <f>VLOOKUP(C2084,FORNECEDORES!D:E,2,0)</f>
        <v>6620</v>
      </c>
      <c r="C2084" s="19" t="str">
        <f>VLOOKUP(D2084,FORNECEDORES!A:D,4,0)</f>
        <v>02.666.249/0001-66</v>
      </c>
      <c r="D2084" s="13" t="s">
        <v>1360</v>
      </c>
      <c r="E2084" s="20" t="str">
        <f t="shared" si="137"/>
        <v>04 0144</v>
      </c>
      <c r="F2084" s="28" t="s">
        <v>4938</v>
      </c>
      <c r="G2084" s="21" t="str">
        <f>VLOOKUP(E2084,'FILIAIS PETZ'!A:E,5,0)</f>
        <v>PETZ FERNANDO CORREA</v>
      </c>
      <c r="H2084" s="20" t="str">
        <f>VLOOKUP(E2084,'FILIAIS PETZ'!A:D,4,0)</f>
        <v>FCOR-MT</v>
      </c>
      <c r="I2084" s="46">
        <v>45383</v>
      </c>
      <c r="J2084" s="9" t="s">
        <v>4980</v>
      </c>
      <c r="K2084" s="9" t="s">
        <v>5858</v>
      </c>
      <c r="L2084" s="29" t="s">
        <v>6948</v>
      </c>
      <c r="M2084" s="46">
        <v>45392</v>
      </c>
      <c r="N2084" s="46">
        <v>45420</v>
      </c>
      <c r="O2084" s="46">
        <v>45400</v>
      </c>
      <c r="P2084" s="28" t="s">
        <v>4998</v>
      </c>
      <c r="Q2084" s="10" t="s">
        <v>5029</v>
      </c>
      <c r="R2084" s="10" t="s">
        <v>4991</v>
      </c>
      <c r="S2084" s="10" t="s">
        <v>4983</v>
      </c>
      <c r="T2084" s="10" t="s">
        <v>32</v>
      </c>
      <c r="U2084" s="10">
        <v>11002</v>
      </c>
      <c r="V2084" s="10">
        <v>11002</v>
      </c>
      <c r="W2084" s="10" t="s">
        <v>5019</v>
      </c>
      <c r="X2084" s="10" t="s">
        <v>4996</v>
      </c>
      <c r="Y2084" s="10" t="s">
        <v>4980</v>
      </c>
      <c r="Z2084" s="10" t="s">
        <v>4980</v>
      </c>
      <c r="AA2084" s="10" t="s">
        <v>5097</v>
      </c>
      <c r="AB2084" s="10" t="s">
        <v>12942</v>
      </c>
      <c r="AC2084" s="10" t="s">
        <v>4999</v>
      </c>
      <c r="AD2084" s="29"/>
      <c r="AE2084" s="20" t="str">
        <f>VLOOKUP(E2084,'FILIAIS PETZ'!A:Q,17,0)</f>
        <v>CO-3</v>
      </c>
      <c r="AF2084" s="20" t="str">
        <f>VLOOKUP(E2084,'FILIAIS PETZ'!A:Q,3,0)</f>
        <v>FELICIO</v>
      </c>
      <c r="AG2084" s="20" t="str">
        <f>VLOOKUP(E2084,'FILIAIS PETZ'!A:Q,2,0)</f>
        <v>R3</v>
      </c>
      <c r="AH2084" s="75">
        <v>455</v>
      </c>
      <c r="AI2084" s="16" t="s">
        <v>6651</v>
      </c>
      <c r="AJ2084" s="43">
        <f>VLOOKUP(E2084,'FILIAIS PETZ'!$A$2:$K$2000,11,0)</f>
        <v>18328118014169</v>
      </c>
      <c r="AK2084" s="44">
        <f t="shared" si="136"/>
        <v>18328118014169</v>
      </c>
    </row>
    <row r="2085" spans="1:37" s="14" customFormat="1" ht="15" customHeight="1" thickBot="1" x14ac:dyDescent="0.25">
      <c r="A2085" s="9" t="str">
        <f t="shared" si="135"/>
        <v>PREVENTIVA</v>
      </c>
      <c r="B2085" s="18" t="e">
        <f>VLOOKUP(C2085,FORNECEDORES!D:E,2,0)</f>
        <v>#N/A</v>
      </c>
      <c r="C2085" s="19" t="e">
        <f>VLOOKUP(D2085,FORNECEDORES!A:D,4,0)</f>
        <v>#N/A</v>
      </c>
      <c r="D2085" s="13" t="s">
        <v>6231</v>
      </c>
      <c r="E2085" s="20" t="str">
        <f t="shared" si="137"/>
        <v>04 0168</v>
      </c>
      <c r="F2085" s="28" t="s">
        <v>4961</v>
      </c>
      <c r="G2085" s="21" t="str">
        <f>VLOOKUP(E2085,'FILIAIS PETZ'!A:E,5,0)</f>
        <v>PETZ GAMA LESTE</v>
      </c>
      <c r="H2085" s="20" t="str">
        <f>VLOOKUP(E2085,'FILIAIS PETZ'!A:D,4,0)</f>
        <v>GAMA-DF</v>
      </c>
      <c r="I2085" s="46">
        <v>45383</v>
      </c>
      <c r="J2085" s="9" t="s">
        <v>4980</v>
      </c>
      <c r="K2085" s="9" t="s">
        <v>5858</v>
      </c>
      <c r="L2085" s="29" t="s">
        <v>7211</v>
      </c>
      <c r="M2085" s="46">
        <v>45384</v>
      </c>
      <c r="N2085" s="46">
        <v>45427</v>
      </c>
      <c r="O2085" s="46">
        <v>45407</v>
      </c>
      <c r="P2085" s="28" t="s">
        <v>4998</v>
      </c>
      <c r="Q2085" s="10">
        <v>3</v>
      </c>
      <c r="R2085" s="10" t="s">
        <v>4991</v>
      </c>
      <c r="S2085" s="10" t="s">
        <v>4983</v>
      </c>
      <c r="T2085" s="10" t="s">
        <v>32</v>
      </c>
      <c r="U2085" s="10">
        <v>11002</v>
      </c>
      <c r="V2085" s="10">
        <v>11002</v>
      </c>
      <c r="W2085" s="10"/>
      <c r="X2085" s="10" t="s">
        <v>5033</v>
      </c>
      <c r="Y2085" s="10" t="s">
        <v>4980</v>
      </c>
      <c r="Z2085" s="10" t="s">
        <v>4980</v>
      </c>
      <c r="AA2085" s="10" t="s">
        <v>5033</v>
      </c>
      <c r="AB2085" s="10" t="s">
        <v>5066</v>
      </c>
      <c r="AC2085" s="10" t="s">
        <v>4999</v>
      </c>
      <c r="AD2085" s="29"/>
      <c r="AE2085" s="20" t="str">
        <f>VLOOKUP(E2085,'FILIAIS PETZ'!A:Q,17,0)</f>
        <v>CO-1</v>
      </c>
      <c r="AF2085" s="20" t="str">
        <f>VLOOKUP(E2085,'FILIAIS PETZ'!A:Q,3,0)</f>
        <v>FELICIO</v>
      </c>
      <c r="AG2085" s="20" t="str">
        <f>VLOOKUP(E2085,'FILIAIS PETZ'!A:Q,2,0)</f>
        <v>R3</v>
      </c>
      <c r="AH2085" s="75">
        <v>370</v>
      </c>
      <c r="AI2085" s="16" t="s">
        <v>6652</v>
      </c>
      <c r="AJ2085" s="43">
        <f>VLOOKUP(E2085,'FILIAIS PETZ'!$A$2:$K$2000,11,0)</f>
        <v>18328118016021</v>
      </c>
      <c r="AK2085" s="44">
        <f t="shared" si="136"/>
        <v>18328118016021</v>
      </c>
    </row>
    <row r="2086" spans="1:37" s="14" customFormat="1" ht="15" customHeight="1" thickBot="1" x14ac:dyDescent="0.25">
      <c r="A2086" s="9" t="str">
        <f t="shared" si="135"/>
        <v>PREVENTIVA</v>
      </c>
      <c r="B2086" s="18">
        <f>VLOOKUP(C2086,FORNECEDORES!D:E,2,0)</f>
        <v>9057</v>
      </c>
      <c r="C2086" s="19" t="str">
        <f>VLOOKUP(D2086,FORNECEDORES!A:D,4,0)</f>
        <v>19.357.006/0001-49</v>
      </c>
      <c r="D2086" s="13" t="s">
        <v>2290</v>
      </c>
      <c r="E2086" s="20" t="str">
        <f t="shared" si="137"/>
        <v>04 0244</v>
      </c>
      <c r="F2086" s="28" t="s">
        <v>4957</v>
      </c>
      <c r="G2086" s="21" t="str">
        <f>VLOOKUP(E2086,'FILIAIS PETZ'!A:E,5,0)</f>
        <v>PETZ GOVERNADOR VALADARES</v>
      </c>
      <c r="H2086" s="20" t="str">
        <f>VLOOKUP(E2086,'FILIAIS PETZ'!A:D,4,0)</f>
        <v>GVLD-MG</v>
      </c>
      <c r="I2086" s="46">
        <v>45383</v>
      </c>
      <c r="J2086" s="9" t="s">
        <v>4980</v>
      </c>
      <c r="K2086" s="9"/>
      <c r="L2086" s="29"/>
      <c r="M2086" s="46"/>
      <c r="N2086" s="46"/>
      <c r="O2086" s="46"/>
      <c r="P2086" s="28" t="s">
        <v>4998</v>
      </c>
      <c r="Q2086" s="10">
        <v>3</v>
      </c>
      <c r="R2086" s="10" t="s">
        <v>4991</v>
      </c>
      <c r="S2086" s="10" t="s">
        <v>4983</v>
      </c>
      <c r="T2086" s="10" t="s">
        <v>32</v>
      </c>
      <c r="U2086" s="10">
        <v>11002</v>
      </c>
      <c r="V2086" s="10">
        <v>11002</v>
      </c>
      <c r="W2086" s="10"/>
      <c r="X2086" s="10" t="s">
        <v>4985</v>
      </c>
      <c r="Y2086" s="10" t="s">
        <v>4980</v>
      </c>
      <c r="Z2086" s="10" t="s">
        <v>4980</v>
      </c>
      <c r="AA2086" s="10" t="s">
        <v>4989</v>
      </c>
      <c r="AB2086" s="10" t="s">
        <v>5066</v>
      </c>
      <c r="AC2086" s="10" t="s">
        <v>4999</v>
      </c>
      <c r="AD2086" s="29"/>
      <c r="AE2086" s="20" t="str">
        <f>VLOOKUP(E2086,'FILIAIS PETZ'!A:Q,17,0)</f>
        <v>MG-2</v>
      </c>
      <c r="AF2086" s="20" t="str">
        <f>VLOOKUP(E2086,'FILIAIS PETZ'!A:Q,3,0)</f>
        <v>FELICIO</v>
      </c>
      <c r="AG2086" s="20" t="str">
        <f>VLOOKUP(E2086,'FILIAIS PETZ'!A:Q,2,0)</f>
        <v>R3</v>
      </c>
      <c r="AH2086" s="75">
        <v>1500</v>
      </c>
      <c r="AI2086" s="16" t="s">
        <v>6649</v>
      </c>
      <c r="AJ2086" s="43" t="str">
        <f>VLOOKUP(E2086,'FILIAIS PETZ'!$A$2:$K$2000,11,0)</f>
        <v>18.328.118/0231-50</v>
      </c>
      <c r="AK2086" s="44" t="str">
        <f t="shared" si="136"/>
        <v>18.328.118/0231-50</v>
      </c>
    </row>
    <row r="2087" spans="1:37" s="14" customFormat="1" ht="15" customHeight="1" thickBot="1" x14ac:dyDescent="0.25">
      <c r="A2087" s="9" t="str">
        <f t="shared" si="135"/>
        <v>PREVENTIVA</v>
      </c>
      <c r="B2087" s="18">
        <f>VLOOKUP(C2087,FORNECEDORES!D:E,2,0)</f>
        <v>55566</v>
      </c>
      <c r="C2087" s="19" t="str">
        <f>VLOOKUP(D2087,FORNECEDORES!A:D,4,0)</f>
        <v>29.209.860/0001-11</v>
      </c>
      <c r="D2087" s="13" t="s">
        <v>2679</v>
      </c>
      <c r="E2087" s="20" t="str">
        <f t="shared" si="137"/>
        <v>04 0093</v>
      </c>
      <c r="F2087" s="28" t="s">
        <v>4942</v>
      </c>
      <c r="G2087" s="21" t="str">
        <f>VLOOKUP(E2087,'FILIAIS PETZ'!A:E,5,0)</f>
        <v>PETZ INDAIATUBA</v>
      </c>
      <c r="H2087" s="20" t="str">
        <f>VLOOKUP(E2087,'FILIAIS PETZ'!A:D,4,0)</f>
        <v>INDT-SP</v>
      </c>
      <c r="I2087" s="46">
        <v>45383</v>
      </c>
      <c r="J2087" s="9" t="s">
        <v>4980</v>
      </c>
      <c r="K2087" s="9" t="s">
        <v>5858</v>
      </c>
      <c r="L2087" s="29" t="s">
        <v>6945</v>
      </c>
      <c r="M2087" s="46">
        <v>45394</v>
      </c>
      <c r="N2087" s="46">
        <v>45420</v>
      </c>
      <c r="O2087" s="46">
        <v>45399</v>
      </c>
      <c r="P2087" s="28" t="s">
        <v>4998</v>
      </c>
      <c r="Q2087" s="10">
        <v>3</v>
      </c>
      <c r="R2087" s="10">
        <v>1</v>
      </c>
      <c r="S2087" s="10" t="s">
        <v>4983</v>
      </c>
      <c r="T2087" s="10" t="s">
        <v>32</v>
      </c>
      <c r="U2087" s="10">
        <v>11002</v>
      </c>
      <c r="V2087" s="10">
        <v>11002</v>
      </c>
      <c r="W2087" s="10"/>
      <c r="X2087" s="10" t="s">
        <v>4992</v>
      </c>
      <c r="Y2087" s="10" t="s">
        <v>4980</v>
      </c>
      <c r="Z2087" s="10" t="s">
        <v>4980</v>
      </c>
      <c r="AA2087" s="10" t="s">
        <v>4992</v>
      </c>
      <c r="AB2087" s="10" t="s">
        <v>5066</v>
      </c>
      <c r="AC2087" s="10" t="s">
        <v>4999</v>
      </c>
      <c r="AD2087" s="29"/>
      <c r="AE2087" s="20" t="str">
        <f>VLOOKUP(E2087,'FILIAIS PETZ'!A:Q,17,0)</f>
        <v>SP7</v>
      </c>
      <c r="AF2087" s="20" t="str">
        <f>VLOOKUP(E2087,'FILIAIS PETZ'!A:Q,3,0)</f>
        <v>FELICIO</v>
      </c>
      <c r="AG2087" s="20" t="str">
        <f>VLOOKUP(E2087,'FILIAIS PETZ'!A:Q,2,0)</f>
        <v>R3</v>
      </c>
      <c r="AH2087" s="75">
        <v>1100</v>
      </c>
      <c r="AI2087" s="16" t="s">
        <v>6650</v>
      </c>
      <c r="AJ2087" s="43">
        <f>VLOOKUP(E2087,'FILIAIS PETZ'!$A$2:$K$2000,11,0)</f>
        <v>18328118008517</v>
      </c>
      <c r="AK2087" s="44">
        <f t="shared" si="136"/>
        <v>18328118008517</v>
      </c>
    </row>
    <row r="2088" spans="1:37" s="14" customFormat="1" ht="15" customHeight="1" thickBot="1" x14ac:dyDescent="0.25">
      <c r="A2088" s="9" t="str">
        <f t="shared" si="135"/>
        <v>PREVENTIVA</v>
      </c>
      <c r="B2088" s="18">
        <f>VLOOKUP(C2088,FORNECEDORES!D:E,2,0)</f>
        <v>55566</v>
      </c>
      <c r="C2088" s="19" t="str">
        <f>VLOOKUP(D2088,FORNECEDORES!A:D,4,0)</f>
        <v>29.209.860/0001-11</v>
      </c>
      <c r="D2088" s="13" t="s">
        <v>2679</v>
      </c>
      <c r="E2088" s="20" t="str">
        <f t="shared" si="137"/>
        <v>04 0156</v>
      </c>
      <c r="F2088" s="28" t="s">
        <v>4940</v>
      </c>
      <c r="G2088" s="21" t="str">
        <f>VLOOKUP(E2088,'FILIAIS PETZ'!A:E,5,0)</f>
        <v>PETZ ITAPETININGA</v>
      </c>
      <c r="H2088" s="20" t="str">
        <f>VLOOKUP(E2088,'FILIAIS PETZ'!A:D,4,0)</f>
        <v>ITPT-SP</v>
      </c>
      <c r="I2088" s="46">
        <v>45383</v>
      </c>
      <c r="J2088" s="9" t="s">
        <v>4980</v>
      </c>
      <c r="K2088" s="9" t="s">
        <v>5858</v>
      </c>
      <c r="L2088" s="29" t="s">
        <v>6942</v>
      </c>
      <c r="M2088" s="46">
        <v>45398</v>
      </c>
      <c r="N2088" s="46">
        <v>45420</v>
      </c>
      <c r="O2088" s="46">
        <v>45399</v>
      </c>
      <c r="P2088" s="28" t="s">
        <v>4998</v>
      </c>
      <c r="Q2088" s="10">
        <v>3</v>
      </c>
      <c r="R2088" s="10" t="s">
        <v>4991</v>
      </c>
      <c r="S2088" s="10" t="s">
        <v>4983</v>
      </c>
      <c r="T2088" s="10" t="s">
        <v>32</v>
      </c>
      <c r="U2088" s="10">
        <v>11002</v>
      </c>
      <c r="V2088" s="10">
        <v>11002</v>
      </c>
      <c r="W2088" s="10"/>
      <c r="X2088" s="10" t="s">
        <v>4992</v>
      </c>
      <c r="Y2088" s="10" t="s">
        <v>4980</v>
      </c>
      <c r="Z2088" s="10" t="s">
        <v>4980</v>
      </c>
      <c r="AA2088" s="10" t="s">
        <v>4992</v>
      </c>
      <c r="AB2088" s="10" t="s">
        <v>5066</v>
      </c>
      <c r="AC2088" s="10" t="s">
        <v>4999</v>
      </c>
      <c r="AD2088" s="29"/>
      <c r="AE2088" s="20" t="str">
        <f>VLOOKUP(E2088,'FILIAIS PETZ'!A:Q,17,0)</f>
        <v>SP7</v>
      </c>
      <c r="AF2088" s="20" t="str">
        <f>VLOOKUP(E2088,'FILIAIS PETZ'!A:Q,3,0)</f>
        <v>FELICIO</v>
      </c>
      <c r="AG2088" s="20" t="str">
        <f>VLOOKUP(E2088,'FILIAIS PETZ'!A:Q,2,0)</f>
        <v>R3</v>
      </c>
      <c r="AH2088" s="75">
        <v>1300</v>
      </c>
      <c r="AI2088" s="16" t="s">
        <v>6650</v>
      </c>
      <c r="AJ2088" s="43">
        <f>VLOOKUP(E2088,'FILIAIS PETZ'!$A$2:$K$2000,11,0)</f>
        <v>18328118014754</v>
      </c>
      <c r="AK2088" s="44">
        <f t="shared" si="136"/>
        <v>18328118014754</v>
      </c>
    </row>
    <row r="2089" spans="1:37" s="14" customFormat="1" ht="15" customHeight="1" thickBot="1" x14ac:dyDescent="0.25">
      <c r="A2089" s="9" t="str">
        <f t="shared" si="135"/>
        <v>PREVENTIVA</v>
      </c>
      <c r="B2089" s="18">
        <f>VLOOKUP(C2089,FORNECEDORES!D:E,2,0)</f>
        <v>55566</v>
      </c>
      <c r="C2089" s="19" t="str">
        <f>VLOOKUP(D2089,FORNECEDORES!A:D,4,0)</f>
        <v>29.209.860/0001-11</v>
      </c>
      <c r="D2089" s="13" t="s">
        <v>2679</v>
      </c>
      <c r="E2089" s="20" t="str">
        <f t="shared" si="137"/>
        <v>04 0119</v>
      </c>
      <c r="F2089" s="28" t="s">
        <v>4934</v>
      </c>
      <c r="G2089" s="21" t="str">
        <f>VLOOKUP(E2089,'FILIAIS PETZ'!A:E,5,0)</f>
        <v>PETZ ITU</v>
      </c>
      <c r="H2089" s="20" t="str">
        <f>VLOOKUP(E2089,'FILIAIS PETZ'!A:D,4,0)</f>
        <v>ITTU-SP</v>
      </c>
      <c r="I2089" s="46">
        <v>45383</v>
      </c>
      <c r="J2089" s="9" t="s">
        <v>4980</v>
      </c>
      <c r="K2089" s="9" t="s">
        <v>5858</v>
      </c>
      <c r="L2089" s="29" t="s">
        <v>6944</v>
      </c>
      <c r="M2089" s="46">
        <v>45394</v>
      </c>
      <c r="N2089" s="46">
        <v>45420</v>
      </c>
      <c r="O2089" s="46">
        <v>45399</v>
      </c>
      <c r="P2089" s="28" t="s">
        <v>4998</v>
      </c>
      <c r="Q2089" s="10">
        <v>3</v>
      </c>
      <c r="R2089" s="10" t="s">
        <v>4991</v>
      </c>
      <c r="S2089" s="10" t="s">
        <v>4983</v>
      </c>
      <c r="T2089" s="10" t="s">
        <v>32</v>
      </c>
      <c r="U2089" s="10">
        <v>11002</v>
      </c>
      <c r="V2089" s="10">
        <v>11002</v>
      </c>
      <c r="W2089" s="10"/>
      <c r="X2089" s="10" t="s">
        <v>4992</v>
      </c>
      <c r="Y2089" s="10" t="s">
        <v>4980</v>
      </c>
      <c r="Z2089" s="10" t="s">
        <v>4980</v>
      </c>
      <c r="AA2089" s="10" t="s">
        <v>4992</v>
      </c>
      <c r="AB2089" s="10" t="s">
        <v>5066</v>
      </c>
      <c r="AC2089" s="10" t="s">
        <v>4999</v>
      </c>
      <c r="AD2089" s="29"/>
      <c r="AE2089" s="20" t="str">
        <f>VLOOKUP(E2089,'FILIAIS PETZ'!A:Q,17,0)</f>
        <v>SP7</v>
      </c>
      <c r="AF2089" s="20" t="str">
        <f>VLOOKUP(E2089,'FILIAIS PETZ'!A:Q,3,0)</f>
        <v>FELICIO</v>
      </c>
      <c r="AG2089" s="20" t="str">
        <f>VLOOKUP(E2089,'FILIAIS PETZ'!A:Q,2,0)</f>
        <v>R3</v>
      </c>
      <c r="AH2089" s="75">
        <v>1250</v>
      </c>
      <c r="AI2089" s="16" t="s">
        <v>6650</v>
      </c>
      <c r="AJ2089" s="43">
        <f>VLOOKUP(E2089,'FILIAIS PETZ'!$A$2:$K$2000,11,0)</f>
        <v>18328118010848</v>
      </c>
      <c r="AK2089" s="44">
        <f t="shared" si="136"/>
        <v>18328118010848</v>
      </c>
    </row>
    <row r="2090" spans="1:37" s="14" customFormat="1" ht="15" customHeight="1" thickBot="1" x14ac:dyDescent="0.25">
      <c r="A2090" s="9" t="str">
        <f t="shared" si="135"/>
        <v>PREVENTIVA</v>
      </c>
      <c r="B2090" s="18">
        <f>VLOOKUP(C2090,FORNECEDORES!D:E,2,0)</f>
        <v>179505</v>
      </c>
      <c r="C2090" s="19" t="str">
        <f>VLOOKUP(D2090,FORNECEDORES!A:D,4,0)</f>
        <v>29.739.737/0046-04</v>
      </c>
      <c r="D2090" s="13" t="s">
        <v>7599</v>
      </c>
      <c r="E2090" s="20" t="str">
        <f t="shared" si="137"/>
        <v>04 0032</v>
      </c>
      <c r="F2090" s="28" t="s">
        <v>4951</v>
      </c>
      <c r="G2090" s="21" t="str">
        <f>VLOOKUP(E2090,'FILIAIS PETZ'!A:E,5,0)</f>
        <v>PETZ JAGUARE</v>
      </c>
      <c r="H2090" s="20" t="str">
        <f>VLOOKUP(E2090,'FILIAIS PETZ'!A:D,4,0)</f>
        <v>JGRE-SP</v>
      </c>
      <c r="I2090" s="46">
        <v>45383</v>
      </c>
      <c r="J2090" s="9" t="s">
        <v>4980</v>
      </c>
      <c r="K2090" s="9" t="s">
        <v>5858</v>
      </c>
      <c r="L2090" s="29" t="s">
        <v>7218</v>
      </c>
      <c r="M2090" s="46">
        <v>45390</v>
      </c>
      <c r="N2090" s="46">
        <v>45427</v>
      </c>
      <c r="O2090" s="46">
        <v>45407</v>
      </c>
      <c r="P2090" s="28" t="s">
        <v>4998</v>
      </c>
      <c r="Q2090" s="10">
        <v>3</v>
      </c>
      <c r="R2090" s="10" t="s">
        <v>4991</v>
      </c>
      <c r="S2090" s="10" t="s">
        <v>4983</v>
      </c>
      <c r="T2090" s="10" t="s">
        <v>32</v>
      </c>
      <c r="U2090" s="10">
        <v>11002</v>
      </c>
      <c r="V2090" s="10">
        <v>11002</v>
      </c>
      <c r="W2090" s="10"/>
      <c r="X2090" s="10" t="s">
        <v>5033</v>
      </c>
      <c r="Y2090" s="10" t="s">
        <v>4980</v>
      </c>
      <c r="Z2090" s="10" t="s">
        <v>4980</v>
      </c>
      <c r="AA2090" s="10" t="s">
        <v>5033</v>
      </c>
      <c r="AB2090" s="10" t="s">
        <v>5066</v>
      </c>
      <c r="AC2090" s="10" t="s">
        <v>4999</v>
      </c>
      <c r="AD2090" s="29"/>
      <c r="AE2090" s="20" t="str">
        <f>VLOOKUP(E2090,'FILIAIS PETZ'!A:Q,17,0)</f>
        <v>SP7</v>
      </c>
      <c r="AF2090" s="20" t="str">
        <f>VLOOKUP(E2090,'FILIAIS PETZ'!A:Q,3,0)</f>
        <v>FELICIO</v>
      </c>
      <c r="AG2090" s="20" t="str">
        <f>VLOOKUP(E2090,'FILIAIS PETZ'!A:Q,2,0)</f>
        <v>R3</v>
      </c>
      <c r="AH2090" s="75">
        <v>740</v>
      </c>
      <c r="AI2090" s="16" t="s">
        <v>6652</v>
      </c>
      <c r="AJ2090" s="43">
        <f>VLOOKUP(E2090,'FILIAIS PETZ'!$A$2:$K$2000,11,0)</f>
        <v>18328118003205</v>
      </c>
      <c r="AK2090" s="44">
        <f t="shared" si="136"/>
        <v>18328118003205</v>
      </c>
    </row>
    <row r="2091" spans="1:37" s="14" customFormat="1" ht="15" customHeight="1" thickBot="1" x14ac:dyDescent="0.25">
      <c r="A2091" s="9" t="str">
        <f t="shared" si="135"/>
        <v>PREVENTIVA</v>
      </c>
      <c r="B2091" s="18" t="e">
        <f>VLOOKUP(C2091,FORNECEDORES!D:E,2,0)</f>
        <v>#N/A</v>
      </c>
      <c r="C2091" s="19" t="e">
        <f>VLOOKUP(D2091,FORNECEDORES!A:D,4,0)</f>
        <v>#N/A</v>
      </c>
      <c r="D2091" s="13" t="s">
        <v>6362</v>
      </c>
      <c r="E2091" s="20" t="str">
        <f t="shared" si="137"/>
        <v>04 0040</v>
      </c>
      <c r="F2091" s="28" t="s">
        <v>4943</v>
      </c>
      <c r="G2091" s="21" t="str">
        <f>VLOOKUP(E2091,'FILIAIS PETZ'!A:E,5,0)</f>
        <v>PETZ NOSSA SENHORA DO CARMO</v>
      </c>
      <c r="H2091" s="20" t="str">
        <f>VLOOKUP(E2091,'FILIAIS PETZ'!A:D,4,0)</f>
        <v>NSCA-MG</v>
      </c>
      <c r="I2091" s="46">
        <v>45383</v>
      </c>
      <c r="J2091" s="9" t="s">
        <v>4980</v>
      </c>
      <c r="K2091" s="9" t="s">
        <v>5858</v>
      </c>
      <c r="L2091" s="29" t="s">
        <v>7220</v>
      </c>
      <c r="M2091" s="46">
        <v>45384</v>
      </c>
      <c r="N2091" s="46">
        <v>45427</v>
      </c>
      <c r="O2091" s="46">
        <v>45407</v>
      </c>
      <c r="P2091" s="28" t="s">
        <v>4998</v>
      </c>
      <c r="Q2091" s="10">
        <v>3</v>
      </c>
      <c r="R2091" s="10" t="s">
        <v>4991</v>
      </c>
      <c r="S2091" s="10" t="s">
        <v>4983</v>
      </c>
      <c r="T2091" s="10" t="s">
        <v>32</v>
      </c>
      <c r="U2091" s="10">
        <v>11002</v>
      </c>
      <c r="V2091" s="10">
        <v>11002</v>
      </c>
      <c r="W2091" s="10"/>
      <c r="X2091" s="10" t="s">
        <v>5033</v>
      </c>
      <c r="Y2091" s="10" t="s">
        <v>4980</v>
      </c>
      <c r="Z2091" s="10" t="s">
        <v>4980</v>
      </c>
      <c r="AA2091" s="10" t="s">
        <v>5033</v>
      </c>
      <c r="AB2091" s="10" t="s">
        <v>5066</v>
      </c>
      <c r="AC2091" s="10" t="s">
        <v>4999</v>
      </c>
      <c r="AD2091" s="29"/>
      <c r="AE2091" s="20" t="str">
        <f>VLOOKUP(E2091,'FILIAIS PETZ'!A:Q,17,0)</f>
        <v>MG-1</v>
      </c>
      <c r="AF2091" s="20" t="str">
        <f>VLOOKUP(E2091,'FILIAIS PETZ'!A:Q,3,0)</f>
        <v>FELICIO</v>
      </c>
      <c r="AG2091" s="20" t="str">
        <f>VLOOKUP(E2091,'FILIAIS PETZ'!A:Q,2,0)</f>
        <v>R3</v>
      </c>
      <c r="AH2091" s="75">
        <v>370</v>
      </c>
      <c r="AI2091" s="16" t="s">
        <v>6652</v>
      </c>
      <c r="AJ2091" s="43">
        <f>VLOOKUP(E2091,'FILIAIS PETZ'!$A$2:$K$2000,11,0)</f>
        <v>18328118003981</v>
      </c>
      <c r="AK2091" s="44">
        <f t="shared" si="136"/>
        <v>18328118003981</v>
      </c>
    </row>
    <row r="2092" spans="1:37" s="14" customFormat="1" ht="15" customHeight="1" thickBot="1" x14ac:dyDescent="0.25">
      <c r="A2092" s="9" t="str">
        <f t="shared" si="135"/>
        <v>PREVENTIVA</v>
      </c>
      <c r="B2092" s="18">
        <f>VLOOKUP(C2092,FORNECEDORES!D:E,2,0)</f>
        <v>741390</v>
      </c>
      <c r="C2092" s="19" t="str">
        <f>VLOOKUP(D2092,FORNECEDORES!A:D,4,0)</f>
        <v>53.327.206/0001-97</v>
      </c>
      <c r="D2092" s="13" t="s">
        <v>1785</v>
      </c>
      <c r="E2092" s="20" t="str">
        <f t="shared" si="137"/>
        <v>04 0040</v>
      </c>
      <c r="F2092" s="28" t="s">
        <v>4943</v>
      </c>
      <c r="G2092" s="21" t="str">
        <f>VLOOKUP(E2092,'FILIAIS PETZ'!A:E,5,0)</f>
        <v>PETZ NOSSA SENHORA DO CARMO</v>
      </c>
      <c r="H2092" s="20" t="str">
        <f>VLOOKUP(E2092,'FILIAIS PETZ'!A:D,4,0)</f>
        <v>NSCA-MG</v>
      </c>
      <c r="I2092" s="46">
        <v>45383</v>
      </c>
      <c r="J2092" s="9" t="s">
        <v>4980</v>
      </c>
      <c r="K2092" s="9" t="s">
        <v>5858</v>
      </c>
      <c r="L2092" s="29" t="s">
        <v>6934</v>
      </c>
      <c r="M2092" s="46">
        <v>45390</v>
      </c>
      <c r="N2092" s="46">
        <v>45420</v>
      </c>
      <c r="O2092" s="46">
        <v>45399</v>
      </c>
      <c r="P2092" s="28" t="s">
        <v>4998</v>
      </c>
      <c r="Q2092" s="10">
        <v>3</v>
      </c>
      <c r="R2092" s="10" t="s">
        <v>4991</v>
      </c>
      <c r="S2092" s="10" t="s">
        <v>4983</v>
      </c>
      <c r="T2092" s="10" t="s">
        <v>32</v>
      </c>
      <c r="U2092" s="10">
        <v>11002</v>
      </c>
      <c r="V2092" s="10">
        <v>11002</v>
      </c>
      <c r="W2092" s="10"/>
      <c r="X2092" s="10" t="s">
        <v>4992</v>
      </c>
      <c r="Y2092" s="10" t="s">
        <v>4980</v>
      </c>
      <c r="Z2092" s="10" t="s">
        <v>4980</v>
      </c>
      <c r="AA2092" s="10" t="s">
        <v>4992</v>
      </c>
      <c r="AB2092" s="10" t="s">
        <v>5066</v>
      </c>
      <c r="AC2092" s="10" t="s">
        <v>4999</v>
      </c>
      <c r="AD2092" s="29"/>
      <c r="AE2092" s="20" t="str">
        <f>VLOOKUP(E2092,'FILIAIS PETZ'!A:Q,17,0)</f>
        <v>MG-1</v>
      </c>
      <c r="AF2092" s="20" t="str">
        <f>VLOOKUP(E2092,'FILIAIS PETZ'!A:Q,3,0)</f>
        <v>FELICIO</v>
      </c>
      <c r="AG2092" s="20" t="str">
        <f>VLOOKUP(E2092,'FILIAIS PETZ'!A:Q,2,0)</f>
        <v>R3</v>
      </c>
      <c r="AH2092" s="75">
        <v>1800</v>
      </c>
      <c r="AI2092" s="16" t="s">
        <v>6650</v>
      </c>
      <c r="AJ2092" s="43">
        <f>VLOOKUP(E2092,'FILIAIS PETZ'!$A$2:$K$2000,11,0)</f>
        <v>18328118003981</v>
      </c>
      <c r="AK2092" s="44">
        <f t="shared" si="136"/>
        <v>18328118003981</v>
      </c>
    </row>
    <row r="2093" spans="1:37" s="14" customFormat="1" ht="15" customHeight="1" thickBot="1" x14ac:dyDescent="0.25">
      <c r="A2093" s="9" t="str">
        <f t="shared" ref="A2093:A2124" si="138">J2093</f>
        <v>PREVENTIVA</v>
      </c>
      <c r="B2093" s="18" t="e">
        <f>VLOOKUP(C2093,FORNECEDORES!D:E,2,0)</f>
        <v>#N/A</v>
      </c>
      <c r="C2093" s="19" t="e">
        <f>VLOOKUP(D2093,FORNECEDORES!A:D,4,0)</f>
        <v>#N/A</v>
      </c>
      <c r="D2093" s="13" t="s">
        <v>6249</v>
      </c>
      <c r="E2093" s="20" t="str">
        <f t="shared" si="137"/>
        <v>04 0077</v>
      </c>
      <c r="F2093" s="28" t="s">
        <v>4954</v>
      </c>
      <c r="G2093" s="21" t="str">
        <f>VLOOKUP(E2093,'FILIAIS PETZ'!A:E,5,0)</f>
        <v>PETZ GOIANIA (SETOR BUENO)</v>
      </c>
      <c r="H2093" s="20" t="str">
        <f>VLOOKUP(E2093,'FILIAIS PETZ'!A:D,4,0)</f>
        <v>BT63-GO</v>
      </c>
      <c r="I2093" s="46">
        <v>45383</v>
      </c>
      <c r="J2093" s="9" t="s">
        <v>4980</v>
      </c>
      <c r="K2093" s="9" t="s">
        <v>5858</v>
      </c>
      <c r="L2093" s="29" t="s">
        <v>7216</v>
      </c>
      <c r="M2093" s="46">
        <v>45384</v>
      </c>
      <c r="N2093" s="46">
        <v>45427</v>
      </c>
      <c r="O2093" s="46">
        <v>45407</v>
      </c>
      <c r="P2093" s="28" t="s">
        <v>4998</v>
      </c>
      <c r="Q2093" s="10">
        <v>3</v>
      </c>
      <c r="R2093" s="10" t="s">
        <v>4991</v>
      </c>
      <c r="S2093" s="10" t="s">
        <v>4983</v>
      </c>
      <c r="T2093" s="10" t="s">
        <v>32</v>
      </c>
      <c r="U2093" s="10">
        <v>11002</v>
      </c>
      <c r="V2093" s="10">
        <v>11002</v>
      </c>
      <c r="W2093" s="10"/>
      <c r="X2093" s="10" t="s">
        <v>5033</v>
      </c>
      <c r="Y2093" s="10" t="s">
        <v>4980</v>
      </c>
      <c r="Z2093" s="10" t="s">
        <v>4980</v>
      </c>
      <c r="AA2093" s="10" t="s">
        <v>5033</v>
      </c>
      <c r="AB2093" s="10" t="s">
        <v>5066</v>
      </c>
      <c r="AC2093" s="10" t="s">
        <v>4999</v>
      </c>
      <c r="AD2093" s="29"/>
      <c r="AE2093" s="20" t="str">
        <f>VLOOKUP(E2093,'FILIAIS PETZ'!A:Q,17,0)</f>
        <v>CO-2</v>
      </c>
      <c r="AF2093" s="20" t="str">
        <f>VLOOKUP(E2093,'FILIAIS PETZ'!A:Q,3,0)</f>
        <v>FELICIO</v>
      </c>
      <c r="AG2093" s="20" t="str">
        <f>VLOOKUP(E2093,'FILIAIS PETZ'!A:Q,2,0)</f>
        <v>R3</v>
      </c>
      <c r="AH2093" s="75">
        <v>370</v>
      </c>
      <c r="AI2093" s="16" t="s">
        <v>6652</v>
      </c>
      <c r="AJ2093" s="43">
        <f>VLOOKUP(E2093,'FILIAIS PETZ'!$A$2:$K$2000,11,0)</f>
        <v>18328118007545</v>
      </c>
      <c r="AK2093" s="44">
        <f t="shared" ref="AK2093:AK2123" si="139">AJ2093</f>
        <v>18328118007545</v>
      </c>
    </row>
    <row r="2094" spans="1:37" s="14" customFormat="1" ht="15" customHeight="1" thickBot="1" x14ac:dyDescent="0.25">
      <c r="A2094" s="9" t="str">
        <f t="shared" si="138"/>
        <v>PREVENTIVA</v>
      </c>
      <c r="B2094" s="18">
        <f>VLOOKUP(C2094,FORNECEDORES!D:E,2,0)</f>
        <v>6022</v>
      </c>
      <c r="C2094" s="19" t="str">
        <f>VLOOKUP(D2094,FORNECEDORES!A:D,4,0)</f>
        <v>06.696.624/0001-71</v>
      </c>
      <c r="D2094" s="13" t="s">
        <v>1558</v>
      </c>
      <c r="E2094" s="20" t="str">
        <f t="shared" si="137"/>
        <v>04 0077</v>
      </c>
      <c r="F2094" s="28" t="s">
        <v>4954</v>
      </c>
      <c r="G2094" s="21" t="str">
        <f>VLOOKUP(E2094,'FILIAIS PETZ'!A:E,5,0)</f>
        <v>PETZ GOIANIA (SETOR BUENO)</v>
      </c>
      <c r="H2094" s="20" t="str">
        <f>VLOOKUP(E2094,'FILIAIS PETZ'!A:D,4,0)</f>
        <v>BT63-GO</v>
      </c>
      <c r="I2094" s="46">
        <v>45383</v>
      </c>
      <c r="J2094" s="9" t="s">
        <v>4980</v>
      </c>
      <c r="K2094" s="9" t="s">
        <v>5858</v>
      </c>
      <c r="L2094" s="29" t="s">
        <v>6977</v>
      </c>
      <c r="M2094" s="46">
        <v>45383</v>
      </c>
      <c r="N2094" s="46">
        <v>45420</v>
      </c>
      <c r="O2094" s="46">
        <v>45400</v>
      </c>
      <c r="P2094" s="28" t="s">
        <v>4998</v>
      </c>
      <c r="Q2094" s="10" t="s">
        <v>5029</v>
      </c>
      <c r="R2094" s="10" t="s">
        <v>4991</v>
      </c>
      <c r="S2094" s="10" t="s">
        <v>4983</v>
      </c>
      <c r="T2094" s="10" t="s">
        <v>32</v>
      </c>
      <c r="U2094" s="10">
        <v>11002</v>
      </c>
      <c r="V2094" s="10">
        <v>11002</v>
      </c>
      <c r="W2094" s="10" t="s">
        <v>5019</v>
      </c>
      <c r="X2094" s="10" t="s">
        <v>4996</v>
      </c>
      <c r="Y2094" s="10" t="s">
        <v>4980</v>
      </c>
      <c r="Z2094" s="10" t="s">
        <v>4980</v>
      </c>
      <c r="AA2094" s="10" t="s">
        <v>5097</v>
      </c>
      <c r="AB2094" s="10" t="s">
        <v>5066</v>
      </c>
      <c r="AC2094" s="10" t="s">
        <v>4999</v>
      </c>
      <c r="AD2094" s="29"/>
      <c r="AE2094" s="20" t="str">
        <f>VLOOKUP(E2094,'FILIAIS PETZ'!A:Q,17,0)</f>
        <v>CO-2</v>
      </c>
      <c r="AF2094" s="20" t="str">
        <f>VLOOKUP(E2094,'FILIAIS PETZ'!A:Q,3,0)</f>
        <v>FELICIO</v>
      </c>
      <c r="AG2094" s="20" t="str">
        <f>VLOOKUP(E2094,'FILIAIS PETZ'!A:Q,2,0)</f>
        <v>R3</v>
      </c>
      <c r="AH2094" s="75">
        <v>545</v>
      </c>
      <c r="AI2094" s="16" t="s">
        <v>6654</v>
      </c>
      <c r="AJ2094" s="43">
        <f>VLOOKUP(E2094,'FILIAIS PETZ'!$A$2:$K$2000,11,0)</f>
        <v>18328118007545</v>
      </c>
      <c r="AK2094" s="44">
        <f t="shared" si="139"/>
        <v>18328118007545</v>
      </c>
    </row>
    <row r="2095" spans="1:37" s="14" customFormat="1" ht="15" customHeight="1" thickBot="1" x14ac:dyDescent="0.25">
      <c r="A2095" s="9" t="str">
        <f t="shared" si="138"/>
        <v>PREVENTIVA</v>
      </c>
      <c r="B2095" s="18">
        <f>VLOOKUP(C2095,FORNECEDORES!D:E,2,0)</f>
        <v>55566</v>
      </c>
      <c r="C2095" s="19" t="str">
        <f>VLOOKUP(D2095,FORNECEDORES!A:D,4,0)</f>
        <v>29.209.860/0001-11</v>
      </c>
      <c r="D2095" s="13" t="s">
        <v>2679</v>
      </c>
      <c r="E2095" s="20" t="str">
        <f t="shared" si="137"/>
        <v>04 0007</v>
      </c>
      <c r="F2095" s="28" t="s">
        <v>4950</v>
      </c>
      <c r="G2095" s="21" t="str">
        <f>VLOOKUP(E2095,'FILIAIS PETZ'!A:E,5,0)</f>
        <v>PETZ SOROCABA</v>
      </c>
      <c r="H2095" s="20" t="str">
        <f>VLOOKUP(E2095,'FILIAIS PETZ'!A:D,4,0)</f>
        <v>SCBA-SP</v>
      </c>
      <c r="I2095" s="46">
        <v>45383</v>
      </c>
      <c r="J2095" s="9" t="s">
        <v>4980</v>
      </c>
      <c r="K2095" s="9" t="s">
        <v>5858</v>
      </c>
      <c r="L2095" s="29" t="s">
        <v>6979</v>
      </c>
      <c r="M2095" s="46">
        <v>45398</v>
      </c>
      <c r="N2095" s="46">
        <v>45427</v>
      </c>
      <c r="O2095" s="46">
        <v>45400</v>
      </c>
      <c r="P2095" s="28" t="s">
        <v>4998</v>
      </c>
      <c r="Q2095" s="10">
        <v>3</v>
      </c>
      <c r="R2095" s="10" t="s">
        <v>4991</v>
      </c>
      <c r="S2095" s="10" t="s">
        <v>4983</v>
      </c>
      <c r="T2095" s="10" t="s">
        <v>32</v>
      </c>
      <c r="U2095" s="10">
        <v>11002</v>
      </c>
      <c r="V2095" s="10">
        <v>11002</v>
      </c>
      <c r="W2095" s="10" t="s">
        <v>5019</v>
      </c>
      <c r="X2095" s="10" t="s">
        <v>4992</v>
      </c>
      <c r="Y2095" s="10" t="s">
        <v>4980</v>
      </c>
      <c r="Z2095" s="10" t="s">
        <v>4980</v>
      </c>
      <c r="AA2095" s="10" t="s">
        <v>4992</v>
      </c>
      <c r="AB2095" s="10" t="s">
        <v>5066</v>
      </c>
      <c r="AC2095" s="10" t="s">
        <v>4999</v>
      </c>
      <c r="AD2095" s="29"/>
      <c r="AE2095" s="20" t="str">
        <f>VLOOKUP(E2095,'FILIAIS PETZ'!A:Q,17,0)</f>
        <v>SP7</v>
      </c>
      <c r="AF2095" s="20" t="str">
        <f>VLOOKUP(E2095,'FILIAIS PETZ'!A:Q,3,0)</f>
        <v>FELICIO</v>
      </c>
      <c r="AG2095" s="20" t="str">
        <f>VLOOKUP(E2095,'FILIAIS PETZ'!A:Q,2,0)</f>
        <v>R3</v>
      </c>
      <c r="AH2095" s="75">
        <v>1500</v>
      </c>
      <c r="AI2095" s="16" t="s">
        <v>6650</v>
      </c>
      <c r="AJ2095" s="43">
        <f>VLOOKUP(E2095,'FILIAIS PETZ'!$A$2:$K$2000,11,0)</f>
        <v>18328118001695</v>
      </c>
      <c r="AK2095" s="44">
        <f t="shared" si="139"/>
        <v>18328118001695</v>
      </c>
    </row>
    <row r="2096" spans="1:37" s="14" customFormat="1" ht="15" customHeight="1" thickBot="1" x14ac:dyDescent="0.25">
      <c r="A2096" s="9" t="str">
        <f t="shared" si="138"/>
        <v>PREVENTIVA</v>
      </c>
      <c r="B2096" s="18">
        <f>VLOOKUP(C2096,FORNECEDORES!D:E,2,0)</f>
        <v>55566</v>
      </c>
      <c r="C2096" s="19" t="str">
        <f>VLOOKUP(D2096,FORNECEDORES!A:D,4,0)</f>
        <v>29.209.860/0001-11</v>
      </c>
      <c r="D2096" s="13" t="s">
        <v>2679</v>
      </c>
      <c r="E2096" s="20" t="str">
        <f t="shared" si="137"/>
        <v>04 0166</v>
      </c>
      <c r="F2096" s="28" t="s">
        <v>4932</v>
      </c>
      <c r="G2096" s="21" t="str">
        <f>VLOOKUP(E2096,'FILIAIS PETZ'!A:E,5,0)</f>
        <v>PETZ SOROCABA TAUSTE</v>
      </c>
      <c r="H2096" s="20" t="str">
        <f>VLOOKUP(E2096,'FILIAIS PETZ'!A:D,4,0)</f>
        <v>SOTT-SP</v>
      </c>
      <c r="I2096" s="46">
        <v>45383</v>
      </c>
      <c r="J2096" s="9" t="s">
        <v>4980</v>
      </c>
      <c r="K2096" s="9" t="s">
        <v>5858</v>
      </c>
      <c r="L2096" s="29" t="s">
        <v>6946</v>
      </c>
      <c r="M2096" s="46">
        <v>45394</v>
      </c>
      <c r="N2096" s="46">
        <v>45420</v>
      </c>
      <c r="O2096" s="46">
        <v>45399</v>
      </c>
      <c r="P2096" s="28" t="s">
        <v>4998</v>
      </c>
      <c r="Q2096" s="10">
        <v>3</v>
      </c>
      <c r="R2096" s="10" t="s">
        <v>4991</v>
      </c>
      <c r="S2096" s="10" t="s">
        <v>4983</v>
      </c>
      <c r="T2096" s="10" t="s">
        <v>32</v>
      </c>
      <c r="U2096" s="10">
        <v>11002</v>
      </c>
      <c r="V2096" s="10">
        <v>11002</v>
      </c>
      <c r="W2096" s="10"/>
      <c r="X2096" s="10" t="s">
        <v>4992</v>
      </c>
      <c r="Y2096" s="10" t="s">
        <v>4980</v>
      </c>
      <c r="Z2096" s="10" t="s">
        <v>4980</v>
      </c>
      <c r="AA2096" s="10" t="s">
        <v>4992</v>
      </c>
      <c r="AB2096" s="10" t="s">
        <v>5066</v>
      </c>
      <c r="AC2096" s="10" t="s">
        <v>4999</v>
      </c>
      <c r="AD2096" s="29"/>
      <c r="AE2096" s="20" t="str">
        <f>VLOOKUP(E2096,'FILIAIS PETZ'!A:Q,17,0)</f>
        <v>SP7</v>
      </c>
      <c r="AF2096" s="20" t="str">
        <f>VLOOKUP(E2096,'FILIAIS PETZ'!A:Q,3,0)</f>
        <v>FELICIO</v>
      </c>
      <c r="AG2096" s="20" t="str">
        <f>VLOOKUP(E2096,'FILIAIS PETZ'!A:Q,2,0)</f>
        <v>R3</v>
      </c>
      <c r="AH2096" s="75">
        <v>1000</v>
      </c>
      <c r="AI2096" s="16" t="s">
        <v>6650</v>
      </c>
      <c r="AJ2096" s="43">
        <f>VLOOKUP(E2096,'FILIAIS PETZ'!$A$2:$K$2000,11,0)</f>
        <v>18328118015998</v>
      </c>
      <c r="AK2096" s="44">
        <f t="shared" si="139"/>
        <v>18328118015998</v>
      </c>
    </row>
    <row r="2097" spans="1:37" s="14" customFormat="1" ht="15" customHeight="1" thickBot="1" x14ac:dyDescent="0.25">
      <c r="A2097" s="9" t="str">
        <f t="shared" si="138"/>
        <v>PREVENTIVA</v>
      </c>
      <c r="B2097" s="18" t="e">
        <f>VLOOKUP(C2097,FORNECEDORES!D:E,2,0)</f>
        <v>#N/A</v>
      </c>
      <c r="C2097" s="19" t="e">
        <f>VLOOKUP(D2097,FORNECEDORES!A:D,4,0)</f>
        <v>#N/A</v>
      </c>
      <c r="D2097" s="13" t="s">
        <v>6231</v>
      </c>
      <c r="E2097" s="20" t="str">
        <f t="shared" si="137"/>
        <v>04 0153</v>
      </c>
      <c r="F2097" s="28" t="s">
        <v>4966</v>
      </c>
      <c r="G2097" s="21" t="str">
        <f>VLOOKUP(E2097,'FILIAIS PETZ'!A:E,5,0)</f>
        <v>PETZ TAGUATINGA</v>
      </c>
      <c r="H2097" s="20" t="str">
        <f>VLOOKUP(E2097,'FILIAIS PETZ'!A:D,4,0)</f>
        <v>TGTG-DF</v>
      </c>
      <c r="I2097" s="46">
        <v>45383</v>
      </c>
      <c r="J2097" s="9" t="s">
        <v>4980</v>
      </c>
      <c r="K2097" s="9" t="s">
        <v>5858</v>
      </c>
      <c r="L2097" s="29" t="s">
        <v>7212</v>
      </c>
      <c r="M2097" s="46">
        <v>45384</v>
      </c>
      <c r="N2097" s="46">
        <v>45427</v>
      </c>
      <c r="O2097" s="46">
        <v>45407</v>
      </c>
      <c r="P2097" s="28" t="s">
        <v>4998</v>
      </c>
      <c r="Q2097" s="10">
        <v>3</v>
      </c>
      <c r="R2097" s="10" t="s">
        <v>4991</v>
      </c>
      <c r="S2097" s="10" t="s">
        <v>4983</v>
      </c>
      <c r="T2097" s="10" t="s">
        <v>32</v>
      </c>
      <c r="U2097" s="10">
        <v>11002</v>
      </c>
      <c r="V2097" s="10">
        <v>11002</v>
      </c>
      <c r="W2097" s="10"/>
      <c r="X2097" s="10" t="s">
        <v>5033</v>
      </c>
      <c r="Y2097" s="10" t="s">
        <v>4980</v>
      </c>
      <c r="Z2097" s="10" t="s">
        <v>4980</v>
      </c>
      <c r="AA2097" s="10" t="s">
        <v>5033</v>
      </c>
      <c r="AB2097" s="10" t="s">
        <v>5066</v>
      </c>
      <c r="AC2097" s="10" t="s">
        <v>4999</v>
      </c>
      <c r="AD2097" s="29"/>
      <c r="AE2097" s="20" t="str">
        <f>VLOOKUP(E2097,'FILIAIS PETZ'!A:Q,17,0)</f>
        <v>CO-1</v>
      </c>
      <c r="AF2097" s="20" t="str">
        <f>VLOOKUP(E2097,'FILIAIS PETZ'!A:Q,3,0)</f>
        <v>FELICIO</v>
      </c>
      <c r="AG2097" s="20" t="str">
        <f>VLOOKUP(E2097,'FILIAIS PETZ'!A:Q,2,0)</f>
        <v>R3</v>
      </c>
      <c r="AH2097" s="75">
        <v>370</v>
      </c>
      <c r="AI2097" s="16" t="s">
        <v>6652</v>
      </c>
      <c r="AJ2097" s="43">
        <f>VLOOKUP(E2097,'FILIAIS PETZ'!$A$2:$K$2000,11,0)</f>
        <v>18328118014916</v>
      </c>
      <c r="AK2097" s="44">
        <f t="shared" si="139"/>
        <v>18328118014916</v>
      </c>
    </row>
    <row r="2098" spans="1:37" s="14" customFormat="1" ht="15" customHeight="1" thickBot="1" x14ac:dyDescent="0.25">
      <c r="A2098" s="9" t="str">
        <f t="shared" si="138"/>
        <v>PREVENTIVA</v>
      </c>
      <c r="B2098" s="18" t="e">
        <f>VLOOKUP(C2098,FORNECEDORES!D:E,2,0)</f>
        <v>#N/A</v>
      </c>
      <c r="C2098" s="19" t="e">
        <f>VLOOKUP(D2098,FORNECEDORES!A:D,4,0)</f>
        <v>#N/A</v>
      </c>
      <c r="D2098" s="13" t="s">
        <v>6236</v>
      </c>
      <c r="E2098" s="20" t="str">
        <f t="shared" si="137"/>
        <v>04 0180</v>
      </c>
      <c r="F2098" s="28" t="s">
        <v>4944</v>
      </c>
      <c r="G2098" s="21" t="str">
        <f>VLOOKUP(E2098,'FILIAIS PETZ'!A:E,5,0)</f>
        <v>PETZ TORQUATO TAPAJOS</v>
      </c>
      <c r="H2098" s="20" t="str">
        <f>VLOOKUP(E2098,'FILIAIS PETZ'!A:D,4,0)</f>
        <v>TQTP-AM</v>
      </c>
      <c r="I2098" s="46">
        <v>45383</v>
      </c>
      <c r="J2098" s="9" t="s">
        <v>4980</v>
      </c>
      <c r="K2098" s="9" t="s">
        <v>5858</v>
      </c>
      <c r="L2098" s="29" t="s">
        <v>7213</v>
      </c>
      <c r="M2098" s="46">
        <v>45384</v>
      </c>
      <c r="N2098" s="46">
        <v>45427</v>
      </c>
      <c r="O2098" s="46">
        <v>45407</v>
      </c>
      <c r="P2098" s="28" t="s">
        <v>4998</v>
      </c>
      <c r="Q2098" s="10">
        <v>3</v>
      </c>
      <c r="R2098" s="10" t="s">
        <v>4991</v>
      </c>
      <c r="S2098" s="10" t="s">
        <v>4983</v>
      </c>
      <c r="T2098" s="10" t="s">
        <v>32</v>
      </c>
      <c r="U2098" s="10">
        <v>11002</v>
      </c>
      <c r="V2098" s="10">
        <v>11002</v>
      </c>
      <c r="W2098" s="10"/>
      <c r="X2098" s="10" t="s">
        <v>5033</v>
      </c>
      <c r="Y2098" s="10" t="s">
        <v>4980</v>
      </c>
      <c r="Z2098" s="10" t="s">
        <v>4980</v>
      </c>
      <c r="AA2098" s="10" t="s">
        <v>5033</v>
      </c>
      <c r="AB2098" s="10" t="s">
        <v>5066</v>
      </c>
      <c r="AC2098" s="10" t="s">
        <v>4999</v>
      </c>
      <c r="AD2098" s="29"/>
      <c r="AE2098" s="20" t="str">
        <f>VLOOKUP(E2098,'FILIAIS PETZ'!A:Q,17,0)</f>
        <v>CO-3</v>
      </c>
      <c r="AF2098" s="20" t="str">
        <f>VLOOKUP(E2098,'FILIAIS PETZ'!A:Q,3,0)</f>
        <v>FELICIO</v>
      </c>
      <c r="AG2098" s="20" t="str">
        <f>VLOOKUP(E2098,'FILIAIS PETZ'!A:Q,2,0)</f>
        <v>R3</v>
      </c>
      <c r="AH2098" s="75">
        <v>740</v>
      </c>
      <c r="AI2098" s="16" t="s">
        <v>6652</v>
      </c>
      <c r="AJ2098" s="43">
        <f>VLOOKUP(E2098,'FILIAIS PETZ'!$A$2:$K$2000,11,0)</f>
        <v>18328118017346</v>
      </c>
      <c r="AK2098" s="44">
        <f t="shared" si="139"/>
        <v>18328118017346</v>
      </c>
    </row>
    <row r="2099" spans="1:37" s="14" customFormat="1" ht="15" customHeight="1" thickBot="1" x14ac:dyDescent="0.25">
      <c r="A2099" s="9" t="str">
        <f t="shared" si="138"/>
        <v>PREVENTIVA</v>
      </c>
      <c r="B2099" s="18">
        <f>VLOOKUP(C2099,FORNECEDORES!D:E,2,0)</f>
        <v>223099</v>
      </c>
      <c r="C2099" s="19" t="str">
        <f>VLOOKUP(D2099,FORNECEDORES!A:D,4,0)</f>
        <v>33.782.083/0001-77</v>
      </c>
      <c r="D2099" s="13" t="s">
        <v>3652</v>
      </c>
      <c r="E2099" s="20" t="str">
        <f t="shared" si="137"/>
        <v>04 0139</v>
      </c>
      <c r="F2099" s="28" t="s">
        <v>4978</v>
      </c>
      <c r="G2099" s="21" t="str">
        <f>VLOOKUP(E2099,'FILIAIS PETZ'!A:E,5,0)</f>
        <v>PETZ PALMAS</v>
      </c>
      <c r="H2099" s="20" t="str">
        <f>VLOOKUP(E2099,'FILIAIS PETZ'!A:D,4,0)</f>
        <v>PMAS-TO</v>
      </c>
      <c r="I2099" s="46">
        <v>45383</v>
      </c>
      <c r="J2099" s="9" t="s">
        <v>4980</v>
      </c>
      <c r="K2099" s="9" t="s">
        <v>5858</v>
      </c>
      <c r="L2099" s="29" t="s">
        <v>7099</v>
      </c>
      <c r="M2099" s="46">
        <v>45401</v>
      </c>
      <c r="N2099" s="46">
        <v>45427</v>
      </c>
      <c r="O2099" s="46">
        <v>45406</v>
      </c>
      <c r="P2099" s="28" t="s">
        <v>4998</v>
      </c>
      <c r="Q2099" s="10">
        <v>3</v>
      </c>
      <c r="R2099" s="10">
        <v>1</v>
      </c>
      <c r="S2099" s="10" t="s">
        <v>4983</v>
      </c>
      <c r="T2099" s="10" t="s">
        <v>32</v>
      </c>
      <c r="U2099" s="10">
        <v>11002</v>
      </c>
      <c r="V2099" s="10">
        <v>11002</v>
      </c>
      <c r="W2099" s="10" t="s">
        <v>5019</v>
      </c>
      <c r="X2099" s="10" t="s">
        <v>4985</v>
      </c>
      <c r="Y2099" s="10" t="s">
        <v>4980</v>
      </c>
      <c r="Z2099" s="10" t="s">
        <v>4980</v>
      </c>
      <c r="AA2099" s="10" t="s">
        <v>4989</v>
      </c>
      <c r="AB2099" s="10" t="s">
        <v>12942</v>
      </c>
      <c r="AC2099" s="10" t="s">
        <v>4999</v>
      </c>
      <c r="AD2099" s="29"/>
      <c r="AE2099" s="20" t="str">
        <f>VLOOKUP(E2099,'FILIAIS PETZ'!A:Q,17,0)</f>
        <v>CO-2</v>
      </c>
      <c r="AF2099" s="20" t="str">
        <f>VLOOKUP(E2099,'FILIAIS PETZ'!A:Q,3,0)</f>
        <v>FELICIO</v>
      </c>
      <c r="AG2099" s="20" t="str">
        <f>VLOOKUP(E2099,'FILIAIS PETZ'!A:Q,2,0)</f>
        <v>R3</v>
      </c>
      <c r="AH2099" s="75">
        <v>1500</v>
      </c>
      <c r="AI2099" s="16" t="s">
        <v>6655</v>
      </c>
      <c r="AJ2099" s="43">
        <f>VLOOKUP(E2099,'FILIAIS PETZ'!$A$2:$K$2000,11,0)</f>
        <v>18328118014088</v>
      </c>
      <c r="AK2099" s="44">
        <f t="shared" si="139"/>
        <v>18328118014088</v>
      </c>
    </row>
    <row r="2100" spans="1:37" s="14" customFormat="1" ht="15" customHeight="1" thickBot="1" x14ac:dyDescent="0.25">
      <c r="A2100" s="9" t="str">
        <f t="shared" si="138"/>
        <v>PREVENTIVA</v>
      </c>
      <c r="B2100" s="18">
        <f>VLOOKUP(C2100,FORNECEDORES!D:E,2,0)</f>
        <v>741390</v>
      </c>
      <c r="C2100" s="19" t="str">
        <f>VLOOKUP(D2100,FORNECEDORES!A:D,4,0)</f>
        <v>53.327.206/0001-97</v>
      </c>
      <c r="D2100" s="13" t="s">
        <v>1785</v>
      </c>
      <c r="E2100" s="20" t="str">
        <f t="shared" si="137"/>
        <v>04 0084</v>
      </c>
      <c r="F2100" s="28" t="s">
        <v>4958</v>
      </c>
      <c r="G2100" s="21" t="str">
        <f>VLOOKUP(E2100,'FILIAIS PETZ'!A:E,5,0)</f>
        <v>PETZ RAJA</v>
      </c>
      <c r="H2100" s="20" t="str">
        <f>VLOOKUP(E2100,'FILIAIS PETZ'!A:D,4,0)</f>
        <v>RAJA-MG</v>
      </c>
      <c r="I2100" s="46">
        <v>45383</v>
      </c>
      <c r="J2100" s="9" t="s">
        <v>4980</v>
      </c>
      <c r="K2100" s="9" t="s">
        <v>5858</v>
      </c>
      <c r="L2100" s="29" t="s">
        <v>6933</v>
      </c>
      <c r="M2100" s="46">
        <v>45390</v>
      </c>
      <c r="N2100" s="46">
        <v>45420</v>
      </c>
      <c r="O2100" s="46">
        <v>45399</v>
      </c>
      <c r="P2100" s="28" t="s">
        <v>4998</v>
      </c>
      <c r="Q2100" s="10">
        <v>3</v>
      </c>
      <c r="R2100" s="10" t="s">
        <v>4991</v>
      </c>
      <c r="S2100" s="10" t="s">
        <v>4983</v>
      </c>
      <c r="T2100" s="10" t="s">
        <v>32</v>
      </c>
      <c r="U2100" s="10">
        <v>11002</v>
      </c>
      <c r="V2100" s="10">
        <v>11002</v>
      </c>
      <c r="W2100" s="10"/>
      <c r="X2100" s="10" t="s">
        <v>4992</v>
      </c>
      <c r="Y2100" s="10" t="s">
        <v>4980</v>
      </c>
      <c r="Z2100" s="10" t="s">
        <v>4980</v>
      </c>
      <c r="AA2100" s="10" t="s">
        <v>4992</v>
      </c>
      <c r="AB2100" s="10" t="s">
        <v>5066</v>
      </c>
      <c r="AC2100" s="10" t="s">
        <v>4999</v>
      </c>
      <c r="AD2100" s="29"/>
      <c r="AE2100" s="20" t="str">
        <f>VLOOKUP(E2100,'FILIAIS PETZ'!A:Q,17,0)</f>
        <v>MG-1</v>
      </c>
      <c r="AF2100" s="20" t="str">
        <f>VLOOKUP(E2100,'FILIAIS PETZ'!A:Q,3,0)</f>
        <v>FELICIO</v>
      </c>
      <c r="AG2100" s="20" t="str">
        <f>VLOOKUP(E2100,'FILIAIS PETZ'!A:Q,2,0)</f>
        <v>R3</v>
      </c>
      <c r="AH2100" s="75">
        <v>960</v>
      </c>
      <c r="AI2100" s="16" t="s">
        <v>6650</v>
      </c>
      <c r="AJ2100" s="43">
        <f>VLOOKUP(E2100,'FILIAIS PETZ'!$A$2:$K$2000,11,0)</f>
        <v>18328118007707</v>
      </c>
      <c r="AK2100" s="44">
        <f t="shared" si="139"/>
        <v>18328118007707</v>
      </c>
    </row>
    <row r="2101" spans="1:37" s="14" customFormat="1" ht="15" customHeight="1" thickBot="1" x14ac:dyDescent="0.25">
      <c r="A2101" s="9" t="str">
        <f t="shared" si="138"/>
        <v>PREVENTIVA</v>
      </c>
      <c r="B2101" s="18">
        <f>VLOOKUP(C2101,FORNECEDORES!D:E,2,0)</f>
        <v>741390</v>
      </c>
      <c r="C2101" s="19" t="str">
        <f>VLOOKUP(D2101,FORNECEDORES!A:D,4,0)</f>
        <v>53.327.206/0001-97</v>
      </c>
      <c r="D2101" s="13" t="s">
        <v>1785</v>
      </c>
      <c r="E2101" s="20" t="str">
        <f t="shared" si="137"/>
        <v>04 0155</v>
      </c>
      <c r="F2101" s="28" t="s">
        <v>4929</v>
      </c>
      <c r="G2101" s="21" t="str">
        <f>VLOOKUP(E2101,'FILIAIS PETZ'!A:E,5,0)</f>
        <v>PETZ SETE LAGOAS</v>
      </c>
      <c r="H2101" s="20" t="str">
        <f>VLOOKUP(E2101,'FILIAIS PETZ'!A:D,4,0)</f>
        <v>STLG-MG</v>
      </c>
      <c r="I2101" s="46">
        <v>45383</v>
      </c>
      <c r="J2101" s="9" t="s">
        <v>4980</v>
      </c>
      <c r="K2101" s="9" t="s">
        <v>5858</v>
      </c>
      <c r="L2101" s="29" t="s">
        <v>6928</v>
      </c>
      <c r="M2101" s="46">
        <v>45390</v>
      </c>
      <c r="N2101" s="46">
        <v>45420</v>
      </c>
      <c r="O2101" s="46">
        <v>45399</v>
      </c>
      <c r="P2101" s="28" t="s">
        <v>4998</v>
      </c>
      <c r="Q2101" s="10">
        <v>3</v>
      </c>
      <c r="R2101" s="10" t="s">
        <v>4991</v>
      </c>
      <c r="S2101" s="10" t="s">
        <v>4983</v>
      </c>
      <c r="T2101" s="10" t="s">
        <v>32</v>
      </c>
      <c r="U2101" s="10">
        <v>11002</v>
      </c>
      <c r="V2101" s="10">
        <v>11002</v>
      </c>
      <c r="W2101" s="10"/>
      <c r="X2101" s="10" t="s">
        <v>4992</v>
      </c>
      <c r="Y2101" s="10" t="s">
        <v>4980</v>
      </c>
      <c r="Z2101" s="10" t="s">
        <v>4980</v>
      </c>
      <c r="AA2101" s="10" t="s">
        <v>4992</v>
      </c>
      <c r="AB2101" s="10" t="s">
        <v>5066</v>
      </c>
      <c r="AC2101" s="10" t="s">
        <v>4999</v>
      </c>
      <c r="AD2101" s="29"/>
      <c r="AE2101" s="20" t="str">
        <f>VLOOKUP(E2101,'FILIAIS PETZ'!A:Q,17,0)</f>
        <v>MG-1</v>
      </c>
      <c r="AF2101" s="20" t="str">
        <f>VLOOKUP(E2101,'FILIAIS PETZ'!A:Q,3,0)</f>
        <v>FELICIO</v>
      </c>
      <c r="AG2101" s="20" t="str">
        <f>VLOOKUP(E2101,'FILIAIS PETZ'!A:Q,2,0)</f>
        <v>R3</v>
      </c>
      <c r="AH2101" s="75">
        <v>1150</v>
      </c>
      <c r="AI2101" s="16" t="s">
        <v>6650</v>
      </c>
      <c r="AJ2101" s="43">
        <f>VLOOKUP(E2101,'FILIAIS PETZ'!$A$2:$K$2000,11,0)</f>
        <v>18328118015645</v>
      </c>
      <c r="AK2101" s="44">
        <f t="shared" si="139"/>
        <v>18328118015645</v>
      </c>
    </row>
    <row r="2102" spans="1:37" s="14" customFormat="1" ht="15" customHeight="1" thickBot="1" x14ac:dyDescent="0.25">
      <c r="A2102" s="9" t="str">
        <f t="shared" si="138"/>
        <v>PREVENTIVA</v>
      </c>
      <c r="B2102" s="18">
        <f>VLOOKUP(C2102,FORNECEDORES!D:E,2,0)</f>
        <v>6620</v>
      </c>
      <c r="C2102" s="19" t="str">
        <f>VLOOKUP(D2102,FORNECEDORES!A:D,4,0)</f>
        <v>02.666.249/0001-66</v>
      </c>
      <c r="D2102" s="13" t="s">
        <v>1360</v>
      </c>
      <c r="E2102" s="20" t="str">
        <f t="shared" si="137"/>
        <v>04 0077</v>
      </c>
      <c r="F2102" s="28" t="s">
        <v>4954</v>
      </c>
      <c r="G2102" s="21" t="str">
        <f>VLOOKUP(E2102,'FILIAIS PETZ'!A:E,5,0)</f>
        <v>PETZ GOIANIA (SETOR BUENO)</v>
      </c>
      <c r="H2102" s="20" t="str">
        <f>VLOOKUP(E2102,'FILIAIS PETZ'!A:D,4,0)</f>
        <v>BT63-GO</v>
      </c>
      <c r="I2102" s="46">
        <v>45383</v>
      </c>
      <c r="J2102" s="9" t="s">
        <v>4980</v>
      </c>
      <c r="K2102" s="9" t="s">
        <v>5858</v>
      </c>
      <c r="L2102" s="29" t="s">
        <v>6949</v>
      </c>
      <c r="M2102" s="46">
        <v>45392</v>
      </c>
      <c r="N2102" s="46">
        <v>45420</v>
      </c>
      <c r="O2102" s="46">
        <v>45400</v>
      </c>
      <c r="P2102" s="28" t="s">
        <v>4998</v>
      </c>
      <c r="Q2102" s="10" t="s">
        <v>5029</v>
      </c>
      <c r="R2102" s="10" t="s">
        <v>4991</v>
      </c>
      <c r="S2102" s="10" t="s">
        <v>4983</v>
      </c>
      <c r="T2102" s="10" t="s">
        <v>32</v>
      </c>
      <c r="U2102" s="10">
        <v>11002</v>
      </c>
      <c r="V2102" s="10">
        <v>11002</v>
      </c>
      <c r="W2102" s="10" t="s">
        <v>5019</v>
      </c>
      <c r="X2102" s="10" t="s">
        <v>4996</v>
      </c>
      <c r="Y2102" s="10" t="s">
        <v>4980</v>
      </c>
      <c r="Z2102" s="10" t="s">
        <v>4980</v>
      </c>
      <c r="AA2102" s="10" t="s">
        <v>5097</v>
      </c>
      <c r="AB2102" s="10" t="s">
        <v>12942</v>
      </c>
      <c r="AC2102" s="10" t="s">
        <v>4999</v>
      </c>
      <c r="AD2102" s="29"/>
      <c r="AE2102" s="20" t="str">
        <f>VLOOKUP(E2102,'FILIAIS PETZ'!A:Q,17,0)</f>
        <v>CO-2</v>
      </c>
      <c r="AF2102" s="20" t="str">
        <f>VLOOKUP(E2102,'FILIAIS PETZ'!A:Q,3,0)</f>
        <v>FELICIO</v>
      </c>
      <c r="AG2102" s="20" t="str">
        <f>VLOOKUP(E2102,'FILIAIS PETZ'!A:Q,2,0)</f>
        <v>R3</v>
      </c>
      <c r="AH2102" s="75">
        <v>455</v>
      </c>
      <c r="AI2102" s="16" t="s">
        <v>6651</v>
      </c>
      <c r="AJ2102" s="43">
        <f>VLOOKUP(E2102,'FILIAIS PETZ'!$A$2:$K$2000,11,0)</f>
        <v>18328118007545</v>
      </c>
      <c r="AK2102" s="44">
        <f t="shared" si="139"/>
        <v>18328118007545</v>
      </c>
    </row>
    <row r="2103" spans="1:37" s="14" customFormat="1" ht="15" customHeight="1" thickBot="1" x14ac:dyDescent="0.25">
      <c r="A2103" s="9" t="str">
        <f t="shared" si="138"/>
        <v>PREVENTIVA</v>
      </c>
      <c r="B2103" s="18">
        <f>VLOOKUP(C2103,FORNECEDORES!D:E,2,0)</f>
        <v>6620</v>
      </c>
      <c r="C2103" s="19" t="str">
        <f>VLOOKUP(D2103,FORNECEDORES!A:D,4,0)</f>
        <v>02.666.249/0001-66</v>
      </c>
      <c r="D2103" s="13" t="s">
        <v>1360</v>
      </c>
      <c r="E2103" s="20" t="str">
        <f t="shared" si="137"/>
        <v>04 0240</v>
      </c>
      <c r="F2103" s="28" t="s">
        <v>4955</v>
      </c>
      <c r="G2103" s="21" t="str">
        <f>VLOOKUP(E2103,'FILIAIS PETZ'!A:E,5,0)</f>
        <v xml:space="preserve">CENTRO DE DISTRIBUIÇÃO HIDROLANDIA </v>
      </c>
      <c r="H2103" s="20" t="str">
        <f>VLOOKUP(E2103,'FILIAIS PETZ'!A:D,4,0)</f>
        <v>CDHD-GO</v>
      </c>
      <c r="I2103" s="46">
        <v>45383</v>
      </c>
      <c r="J2103" s="9" t="s">
        <v>4980</v>
      </c>
      <c r="K2103" s="9" t="s">
        <v>5858</v>
      </c>
      <c r="L2103" s="29" t="s">
        <v>6947</v>
      </c>
      <c r="M2103" s="46">
        <v>45392</v>
      </c>
      <c r="N2103" s="46">
        <v>45420</v>
      </c>
      <c r="O2103" s="46">
        <v>45400</v>
      </c>
      <c r="P2103" s="28" t="s">
        <v>4998</v>
      </c>
      <c r="Q2103" s="10" t="s">
        <v>5029</v>
      </c>
      <c r="R2103" s="10" t="s">
        <v>4991</v>
      </c>
      <c r="S2103" s="10" t="s">
        <v>4983</v>
      </c>
      <c r="T2103" s="10" t="s">
        <v>32</v>
      </c>
      <c r="U2103" s="10">
        <v>11002</v>
      </c>
      <c r="V2103" s="10">
        <v>11002</v>
      </c>
      <c r="W2103" s="10" t="s">
        <v>5019</v>
      </c>
      <c r="X2103" s="10" t="s">
        <v>4996</v>
      </c>
      <c r="Y2103" s="10" t="s">
        <v>4980</v>
      </c>
      <c r="Z2103" s="10" t="s">
        <v>4980</v>
      </c>
      <c r="AA2103" s="10" t="s">
        <v>5097</v>
      </c>
      <c r="AB2103" s="10" t="s">
        <v>12942</v>
      </c>
      <c r="AC2103" s="10" t="s">
        <v>4999</v>
      </c>
      <c r="AD2103" s="29"/>
      <c r="AE2103" s="20" t="str">
        <f>VLOOKUP(E2103,'FILIAIS PETZ'!A:Q,17,0)</f>
        <v>CD</v>
      </c>
      <c r="AF2103" s="20" t="str">
        <f>VLOOKUP(E2103,'FILIAIS PETZ'!A:Q,3,0)</f>
        <v>FELICIO</v>
      </c>
      <c r="AG2103" s="20" t="str">
        <f>VLOOKUP(E2103,'FILIAIS PETZ'!A:Q,2,0)</f>
        <v>CD</v>
      </c>
      <c r="AH2103" s="75">
        <v>385</v>
      </c>
      <c r="AI2103" s="16" t="s">
        <v>6651</v>
      </c>
      <c r="AJ2103" s="43" t="str">
        <f>VLOOKUP(E2103,'FILIAIS PETZ'!$A$2:$K$2000,11,0)</f>
        <v>18.328.118/0228-54</v>
      </c>
      <c r="AK2103" s="44" t="str">
        <f t="shared" si="139"/>
        <v>18.328.118/0228-54</v>
      </c>
    </row>
    <row r="2104" spans="1:37" s="14" customFormat="1" ht="15" customHeight="1" thickBot="1" x14ac:dyDescent="0.25">
      <c r="A2104" s="9" t="str">
        <f t="shared" si="138"/>
        <v>PREVENTIVA</v>
      </c>
      <c r="B2104" s="18">
        <f>VLOOKUP(C2104,FORNECEDORES!D:E,2,0)</f>
        <v>4722</v>
      </c>
      <c r="C2104" s="19" t="str">
        <f>VLOOKUP(D2104,FORNECEDORES!A:D,4,0)</f>
        <v>08.100.057/0001-74</v>
      </c>
      <c r="D2104" s="13" t="s">
        <v>6219</v>
      </c>
      <c r="E2104" s="20" t="str">
        <f t="shared" si="137"/>
        <v>04 0245</v>
      </c>
      <c r="F2104" s="28" t="s">
        <v>4976</v>
      </c>
      <c r="G2104" s="21" t="str">
        <f>VLOOKUP(E2104,'FILIAIS PETZ'!A:E,5,0)</f>
        <v>PETZ AFONSO PENA</v>
      </c>
      <c r="H2104" s="20" t="str">
        <f>VLOOKUP(E2104,'FILIAIS PETZ'!A:D,4,0)</f>
        <v>AFPN-MS</v>
      </c>
      <c r="I2104" s="46">
        <v>45383</v>
      </c>
      <c r="J2104" s="9" t="s">
        <v>4980</v>
      </c>
      <c r="K2104" s="9" t="s">
        <v>5858</v>
      </c>
      <c r="L2104" s="29" t="s">
        <v>7067</v>
      </c>
      <c r="M2104" s="46">
        <v>45391</v>
      </c>
      <c r="N2104" s="46">
        <v>45420</v>
      </c>
      <c r="O2104" s="46">
        <v>45405</v>
      </c>
      <c r="P2104" s="29" t="s">
        <v>4998</v>
      </c>
      <c r="Q2104" s="9">
        <v>3</v>
      </c>
      <c r="R2104" s="9">
        <v>1</v>
      </c>
      <c r="S2104" s="9" t="s">
        <v>4983</v>
      </c>
      <c r="T2104" s="9" t="s">
        <v>32</v>
      </c>
      <c r="U2104" s="9">
        <v>11002</v>
      </c>
      <c r="V2104" s="9">
        <v>11002</v>
      </c>
      <c r="W2104" s="9"/>
      <c r="X2104" s="10" t="s">
        <v>5016</v>
      </c>
      <c r="Y2104" s="9" t="s">
        <v>4994</v>
      </c>
      <c r="Z2104" s="9" t="s">
        <v>4994</v>
      </c>
      <c r="AA2104" s="9" t="s">
        <v>5732</v>
      </c>
      <c r="AB2104" s="10" t="s">
        <v>5040</v>
      </c>
      <c r="AC2104" s="10" t="s">
        <v>4999</v>
      </c>
      <c r="AD2104" s="29"/>
      <c r="AE2104" s="20" t="str">
        <f>VLOOKUP(E2104,'FILIAIS PETZ'!A:Q,17,0)</f>
        <v>CO-1</v>
      </c>
      <c r="AF2104" s="20" t="str">
        <f>VLOOKUP(E2104,'FILIAIS PETZ'!A:Q,3,0)</f>
        <v>FELICIO</v>
      </c>
      <c r="AG2104" s="20" t="str">
        <f>VLOOKUP(E2104,'FILIAIS PETZ'!A:Q,2,0)</f>
        <v>R3</v>
      </c>
      <c r="AH2104" s="75">
        <v>2330</v>
      </c>
      <c r="AI2104" s="16" t="s">
        <v>6656</v>
      </c>
      <c r="AJ2104" s="43" t="str">
        <f>VLOOKUP(E2104,'FILIAIS PETZ'!$A$2:$K$2000,11,0)</f>
        <v>18.328.118/0232-30</v>
      </c>
      <c r="AK2104" s="44" t="str">
        <f t="shared" si="139"/>
        <v>18.328.118/0232-30</v>
      </c>
    </row>
    <row r="2105" spans="1:37" s="14" customFormat="1" ht="15" customHeight="1" thickBot="1" x14ac:dyDescent="0.25">
      <c r="A2105" s="9" t="str">
        <f t="shared" si="138"/>
        <v>PREVENTIVA</v>
      </c>
      <c r="B2105" s="18">
        <f>VLOOKUP(C2105,FORNECEDORES!D:E,2,0)</f>
        <v>132859</v>
      </c>
      <c r="C2105" s="19" t="str">
        <f>VLOOKUP(D2105,FORNECEDORES!A:D,4,0)</f>
        <v>27.093.558/0006-20</v>
      </c>
      <c r="D2105" s="13" t="s">
        <v>7131</v>
      </c>
      <c r="E2105" s="20" t="str">
        <f t="shared" si="137"/>
        <v>04 0257</v>
      </c>
      <c r="F2105" s="28" t="s">
        <v>5998</v>
      </c>
      <c r="G2105" s="21" t="str">
        <f>VLOOKUP(E2105,'FILIAIS PETZ'!A:E,5,0)</f>
        <v>PETZ AGUAS CLARAS</v>
      </c>
      <c r="H2105" s="20" t="str">
        <f>VLOOKUP(E2105,'FILIAIS PETZ'!A:D,4,0)</f>
        <v>ACLR-DF</v>
      </c>
      <c r="I2105" s="46">
        <v>45383</v>
      </c>
      <c r="J2105" s="9" t="s">
        <v>4980</v>
      </c>
      <c r="K2105" s="9" t="s">
        <v>5858</v>
      </c>
      <c r="L2105" s="29" t="s">
        <v>7687</v>
      </c>
      <c r="M2105" s="46">
        <v>45422</v>
      </c>
      <c r="N2105" s="46">
        <v>45448</v>
      </c>
      <c r="O2105" s="46">
        <v>45429</v>
      </c>
      <c r="P2105" s="29" t="s">
        <v>4998</v>
      </c>
      <c r="Q2105" s="9">
        <v>3</v>
      </c>
      <c r="R2105" s="9">
        <v>1</v>
      </c>
      <c r="S2105" s="9" t="s">
        <v>4983</v>
      </c>
      <c r="T2105" s="9" t="s">
        <v>32</v>
      </c>
      <c r="U2105" s="9">
        <v>11002</v>
      </c>
      <c r="V2105" s="9">
        <v>11002</v>
      </c>
      <c r="W2105" s="9"/>
      <c r="X2105" s="10" t="s">
        <v>5016</v>
      </c>
      <c r="Y2105" s="10" t="s">
        <v>4980</v>
      </c>
      <c r="Z2105" s="9" t="s">
        <v>4994</v>
      </c>
      <c r="AA2105" s="9" t="s">
        <v>5732</v>
      </c>
      <c r="AB2105" s="9" t="s">
        <v>5005</v>
      </c>
      <c r="AC2105" s="10" t="s">
        <v>4999</v>
      </c>
      <c r="AD2105" s="29"/>
      <c r="AE2105" s="20" t="str">
        <f>VLOOKUP(E2105,'FILIAIS PETZ'!A:Q,17,0)</f>
        <v>CO-1</v>
      </c>
      <c r="AF2105" s="20" t="str">
        <f>VLOOKUP(E2105,'FILIAIS PETZ'!A:Q,3,0)</f>
        <v>FELICIO</v>
      </c>
      <c r="AG2105" s="20" t="str">
        <f>VLOOKUP(E2105,'FILIAIS PETZ'!A:Q,2,0)</f>
        <v>R3</v>
      </c>
      <c r="AH2105" s="75">
        <v>2330</v>
      </c>
      <c r="AI2105" s="16" t="s">
        <v>6656</v>
      </c>
      <c r="AJ2105" s="43" t="str">
        <f>VLOOKUP(E2105,'FILIAIS PETZ'!$A$2:$K$2000,11,0)</f>
        <v>18.328.118/0281-19</v>
      </c>
      <c r="AK2105" s="44" t="str">
        <f t="shared" si="139"/>
        <v>18.328.118/0281-19</v>
      </c>
    </row>
    <row r="2106" spans="1:37" s="14" customFormat="1" ht="15" customHeight="1" thickBot="1" x14ac:dyDescent="0.25">
      <c r="A2106" s="9" t="str">
        <f t="shared" si="138"/>
        <v>PREVENTIVA</v>
      </c>
      <c r="B2106" s="18">
        <f>VLOOKUP(C2106,FORNECEDORES!D:E,2,0)</f>
        <v>255287</v>
      </c>
      <c r="C2106" s="19" t="str">
        <f>VLOOKUP(D2106,FORNECEDORES!A:D,4,0)</f>
        <v>27.093.558/0060-75</v>
      </c>
      <c r="D2106" s="13" t="s">
        <v>7158</v>
      </c>
      <c r="E2106" s="20" t="str">
        <f t="shared" si="137"/>
        <v>04 0008</v>
      </c>
      <c r="F2106" s="28" t="s">
        <v>4937</v>
      </c>
      <c r="G2106" s="21" t="str">
        <f>VLOOKUP(E2106,'FILIAIS PETZ'!A:E,5,0)</f>
        <v>PETZ ALPHAVILLE</v>
      </c>
      <c r="H2106" s="20" t="str">
        <f>VLOOKUP(E2106,'FILIAIS PETZ'!A:D,4,0)</f>
        <v>ALPH-SP</v>
      </c>
      <c r="I2106" s="46">
        <v>45383</v>
      </c>
      <c r="J2106" s="9" t="s">
        <v>4980</v>
      </c>
      <c r="K2106" s="9" t="s">
        <v>5858</v>
      </c>
      <c r="L2106" s="29" t="s">
        <v>7675</v>
      </c>
      <c r="M2106" s="46">
        <v>45422</v>
      </c>
      <c r="N2106" s="46">
        <v>45448</v>
      </c>
      <c r="O2106" s="46">
        <v>45429</v>
      </c>
      <c r="P2106" s="29" t="s">
        <v>4998</v>
      </c>
      <c r="Q2106" s="9">
        <v>3</v>
      </c>
      <c r="R2106" s="9">
        <v>1</v>
      </c>
      <c r="S2106" s="9" t="s">
        <v>4983</v>
      </c>
      <c r="T2106" s="9" t="s">
        <v>32</v>
      </c>
      <c r="U2106" s="9">
        <v>11002</v>
      </c>
      <c r="V2106" s="9">
        <v>11002</v>
      </c>
      <c r="W2106" s="9"/>
      <c r="X2106" s="10" t="s">
        <v>5016</v>
      </c>
      <c r="Y2106" s="10" t="s">
        <v>4980</v>
      </c>
      <c r="Z2106" s="9" t="s">
        <v>4994</v>
      </c>
      <c r="AA2106" s="9" t="s">
        <v>5732</v>
      </c>
      <c r="AB2106" s="9" t="s">
        <v>5005</v>
      </c>
      <c r="AC2106" s="10" t="s">
        <v>4999</v>
      </c>
      <c r="AD2106" s="29"/>
      <c r="AE2106" s="20" t="str">
        <f>VLOOKUP(E2106,'FILIAIS PETZ'!A:Q,17,0)</f>
        <v>SP7</v>
      </c>
      <c r="AF2106" s="20" t="str">
        <f>VLOOKUP(E2106,'FILIAIS PETZ'!A:Q,3,0)</f>
        <v>FELICIO</v>
      </c>
      <c r="AG2106" s="20" t="str">
        <f>VLOOKUP(E2106,'FILIAIS PETZ'!A:Q,2,0)</f>
        <v>R3</v>
      </c>
      <c r="AH2106" s="75">
        <v>2330</v>
      </c>
      <c r="AI2106" s="16" t="s">
        <v>6656</v>
      </c>
      <c r="AJ2106" s="43">
        <f>VLOOKUP(E2106,'FILIAIS PETZ'!$A$2:$K$2000,11,0)</f>
        <v>18328118001423</v>
      </c>
      <c r="AK2106" s="44">
        <f t="shared" si="139"/>
        <v>18328118001423</v>
      </c>
    </row>
    <row r="2107" spans="1:37" s="14" customFormat="1" ht="15" customHeight="1" thickBot="1" x14ac:dyDescent="0.25">
      <c r="A2107" s="9" t="str">
        <f t="shared" si="138"/>
        <v>PREVENTIVA</v>
      </c>
      <c r="B2107" s="18">
        <f>VLOOKUP(C2107,FORNECEDORES!D:E,2,0)</f>
        <v>4722</v>
      </c>
      <c r="C2107" s="19" t="str">
        <f>VLOOKUP(D2107,FORNECEDORES!A:D,4,0)</f>
        <v>08.100.057/0001-74</v>
      </c>
      <c r="D2107" s="13" t="s">
        <v>6219</v>
      </c>
      <c r="E2107" s="20" t="str">
        <f t="shared" si="137"/>
        <v>04 0211</v>
      </c>
      <c r="F2107" s="28" t="s">
        <v>4974</v>
      </c>
      <c r="G2107" s="21" t="str">
        <f>VLOOKUP(E2107,'FILIAIS PETZ'!A:E,5,0)</f>
        <v>PETZ CASTELO BH</v>
      </c>
      <c r="H2107" s="20" t="str">
        <f>VLOOKUP(E2107,'FILIAIS PETZ'!A:D,4,0)</f>
        <v>CTLO-MG</v>
      </c>
      <c r="I2107" s="46">
        <v>45383</v>
      </c>
      <c r="J2107" s="9" t="s">
        <v>4980</v>
      </c>
      <c r="K2107" s="9" t="s">
        <v>5858</v>
      </c>
      <c r="L2107" s="29" t="s">
        <v>7010</v>
      </c>
      <c r="M2107" s="46">
        <v>45391</v>
      </c>
      <c r="N2107" s="46">
        <v>45420</v>
      </c>
      <c r="O2107" s="46">
        <v>45405</v>
      </c>
      <c r="P2107" s="29" t="s">
        <v>4998</v>
      </c>
      <c r="Q2107" s="9">
        <v>3</v>
      </c>
      <c r="R2107" s="9">
        <v>1</v>
      </c>
      <c r="S2107" s="9" t="s">
        <v>4983</v>
      </c>
      <c r="T2107" s="9" t="s">
        <v>32</v>
      </c>
      <c r="U2107" s="9">
        <v>11002</v>
      </c>
      <c r="V2107" s="9">
        <v>11002</v>
      </c>
      <c r="W2107" s="9"/>
      <c r="X2107" s="10" t="s">
        <v>5016</v>
      </c>
      <c r="Y2107" s="9" t="s">
        <v>4994</v>
      </c>
      <c r="Z2107" s="9" t="s">
        <v>4994</v>
      </c>
      <c r="AA2107" s="9" t="s">
        <v>5732</v>
      </c>
      <c r="AB2107" s="10" t="s">
        <v>5040</v>
      </c>
      <c r="AC2107" s="10" t="s">
        <v>4999</v>
      </c>
      <c r="AD2107" s="29"/>
      <c r="AE2107" s="20" t="str">
        <f>VLOOKUP(E2107,'FILIAIS PETZ'!A:Q,17,0)</f>
        <v>MG-1</v>
      </c>
      <c r="AF2107" s="20" t="str">
        <f>VLOOKUP(E2107,'FILIAIS PETZ'!A:Q,3,0)</f>
        <v>FELICIO</v>
      </c>
      <c r="AG2107" s="20" t="str">
        <f>VLOOKUP(E2107,'FILIAIS PETZ'!A:Q,2,0)</f>
        <v>R3</v>
      </c>
      <c r="AH2107" s="75">
        <v>2330</v>
      </c>
      <c r="AI2107" s="16" t="s">
        <v>6656</v>
      </c>
      <c r="AJ2107" s="43">
        <f>VLOOKUP(E2107,'FILIAIS PETZ'!$A$2:$K$2000,11,0)</f>
        <v>18328118019985</v>
      </c>
      <c r="AK2107" s="44">
        <f t="shared" si="139"/>
        <v>18328118019985</v>
      </c>
    </row>
    <row r="2108" spans="1:37" s="14" customFormat="1" ht="15" customHeight="1" thickBot="1" x14ac:dyDescent="0.25">
      <c r="A2108" s="9" t="str">
        <f t="shared" si="138"/>
        <v>PREVENTIVA</v>
      </c>
      <c r="B2108" s="18">
        <f>VLOOKUP(C2108,FORNECEDORES!D:E,2,0)</f>
        <v>4990</v>
      </c>
      <c r="C2108" s="19" t="str">
        <f>VLOOKUP(D2108,FORNECEDORES!A:D,4,0)</f>
        <v>27.093.558/0012-78</v>
      </c>
      <c r="D2108" s="13" t="s">
        <v>7133</v>
      </c>
      <c r="E2108" s="20" t="str">
        <f t="shared" si="137"/>
        <v>04 0095</v>
      </c>
      <c r="F2108" s="28" t="s">
        <v>4945</v>
      </c>
      <c r="G2108" s="21" t="str">
        <f>VLOOKUP(E2108,'FILIAIS PETZ'!A:E,5,0)</f>
        <v>PETZ BETIM</v>
      </c>
      <c r="H2108" s="20" t="str">
        <f>VLOOKUP(E2108,'FILIAIS PETZ'!A:D,4,0)</f>
        <v>BTIM-MG</v>
      </c>
      <c r="I2108" s="46">
        <v>45383</v>
      </c>
      <c r="J2108" s="9" t="s">
        <v>4980</v>
      </c>
      <c r="K2108" s="9" t="s">
        <v>5858</v>
      </c>
      <c r="L2108" s="29" t="s">
        <v>7668</v>
      </c>
      <c r="M2108" s="46">
        <v>45422</v>
      </c>
      <c r="N2108" s="46">
        <v>45448</v>
      </c>
      <c r="O2108" s="46">
        <v>45429</v>
      </c>
      <c r="P2108" s="29" t="s">
        <v>4998</v>
      </c>
      <c r="Q2108" s="9">
        <v>3</v>
      </c>
      <c r="R2108" s="9">
        <v>1</v>
      </c>
      <c r="S2108" s="9" t="s">
        <v>4983</v>
      </c>
      <c r="T2108" s="9" t="s">
        <v>32</v>
      </c>
      <c r="U2108" s="9">
        <v>11002</v>
      </c>
      <c r="V2108" s="9">
        <v>11002</v>
      </c>
      <c r="W2108" s="9"/>
      <c r="X2108" s="10" t="s">
        <v>5016</v>
      </c>
      <c r="Y2108" s="10" t="s">
        <v>4980</v>
      </c>
      <c r="Z2108" s="9" t="s">
        <v>4994</v>
      </c>
      <c r="AA2108" s="9" t="s">
        <v>5732</v>
      </c>
      <c r="AB2108" s="9" t="s">
        <v>5005</v>
      </c>
      <c r="AC2108" s="10" t="s">
        <v>4999</v>
      </c>
      <c r="AD2108" s="29"/>
      <c r="AE2108" s="20" t="str">
        <f>VLOOKUP(E2108,'FILIAIS PETZ'!A:Q,17,0)</f>
        <v>MG-2</v>
      </c>
      <c r="AF2108" s="20" t="str">
        <f>VLOOKUP(E2108,'FILIAIS PETZ'!A:Q,3,0)</f>
        <v>FELICIO</v>
      </c>
      <c r="AG2108" s="20" t="str">
        <f>VLOOKUP(E2108,'FILIAIS PETZ'!A:Q,2,0)</f>
        <v>R3</v>
      </c>
      <c r="AH2108" s="75">
        <v>2330</v>
      </c>
      <c r="AI2108" s="16" t="s">
        <v>6656</v>
      </c>
      <c r="AJ2108" s="43">
        <f>VLOOKUP(E2108,'FILIAIS PETZ'!$A$2:$K$2000,11,0)</f>
        <v>18328118009084</v>
      </c>
      <c r="AK2108" s="44">
        <f t="shared" si="139"/>
        <v>18328118009084</v>
      </c>
    </row>
    <row r="2109" spans="1:37" s="14" customFormat="1" ht="15" customHeight="1" thickBot="1" x14ac:dyDescent="0.25">
      <c r="A2109" s="84" t="str">
        <f>J2109</f>
        <v>PREVENTIVA</v>
      </c>
      <c r="B2109" s="18">
        <f>VLOOKUP(C2109,FORNECEDORES!D:E,2,0)</f>
        <v>132859</v>
      </c>
      <c r="C2109" s="19" t="str">
        <f>VLOOKUP(D2109,FORNECEDORES!A:D,4,0)</f>
        <v>27.093.558/0006-20</v>
      </c>
      <c r="D2109" s="13" t="s">
        <v>7131</v>
      </c>
      <c r="E2109" s="20" t="str">
        <f t="shared" si="137"/>
        <v>04 0048</v>
      </c>
      <c r="F2109" s="28" t="s">
        <v>4970</v>
      </c>
      <c r="G2109" s="21" t="str">
        <f>VLOOKUP(E2109,'FILIAIS PETZ'!A:E,5,0)</f>
        <v>PETZ BRASILIA EPIA</v>
      </c>
      <c r="H2109" s="20" t="str">
        <f>VLOOKUP(E2109,'FILIAIS PETZ'!A:D,4,0)</f>
        <v>EPIA-DF</v>
      </c>
      <c r="I2109" s="46">
        <v>45383</v>
      </c>
      <c r="J2109" s="9" t="s">
        <v>4980</v>
      </c>
      <c r="K2109" s="9" t="s">
        <v>5858</v>
      </c>
      <c r="L2109" s="29" t="s">
        <v>11632</v>
      </c>
      <c r="M2109" s="46">
        <v>45422</v>
      </c>
      <c r="N2109" s="46">
        <v>45532</v>
      </c>
      <c r="O2109" s="46">
        <v>45513</v>
      </c>
      <c r="P2109" s="29" t="s">
        <v>4998</v>
      </c>
      <c r="Q2109" s="9">
        <v>3</v>
      </c>
      <c r="R2109" s="9">
        <v>1</v>
      </c>
      <c r="S2109" s="9" t="s">
        <v>4983</v>
      </c>
      <c r="T2109" s="9" t="s">
        <v>32</v>
      </c>
      <c r="U2109" s="9">
        <v>11002</v>
      </c>
      <c r="V2109" s="9">
        <v>11002</v>
      </c>
      <c r="W2109" s="9"/>
      <c r="X2109" s="10" t="s">
        <v>5016</v>
      </c>
      <c r="Y2109" s="10" t="s">
        <v>4980</v>
      </c>
      <c r="Z2109" s="9" t="s">
        <v>4994</v>
      </c>
      <c r="AA2109" s="9" t="s">
        <v>5732</v>
      </c>
      <c r="AB2109" s="9" t="s">
        <v>5005</v>
      </c>
      <c r="AC2109" s="10" t="s">
        <v>4999</v>
      </c>
      <c r="AD2109" s="29"/>
      <c r="AE2109" s="20" t="str">
        <f>VLOOKUP(E2109,'FILIAIS PETZ'!A:Q,17,0)</f>
        <v>CO-2</v>
      </c>
      <c r="AF2109" s="20" t="str">
        <f>VLOOKUP(E2109,'FILIAIS PETZ'!A:Q,3,0)</f>
        <v>FELICIO</v>
      </c>
      <c r="AG2109" s="20" t="str">
        <f>VLOOKUP(E2109,'FILIAIS PETZ'!A:Q,2,0)</f>
        <v>R3</v>
      </c>
      <c r="AH2109" s="75">
        <v>2330</v>
      </c>
      <c r="AI2109" s="16" t="s">
        <v>6656</v>
      </c>
      <c r="AJ2109" s="43">
        <f>VLOOKUP(E2109,'FILIAIS PETZ'!$A$2:$K$2000,11,0)</f>
        <v>18328118004368</v>
      </c>
      <c r="AK2109" s="44">
        <f t="shared" si="139"/>
        <v>18328118004368</v>
      </c>
    </row>
    <row r="2110" spans="1:37" s="14" customFormat="1" ht="15" customHeight="1" thickBot="1" x14ac:dyDescent="0.25">
      <c r="A2110" s="9" t="str">
        <f t="shared" si="138"/>
        <v>PREVENTIVA</v>
      </c>
      <c r="B2110" s="18">
        <f>VLOOKUP(C2110,FORNECEDORES!D:E,2,0)</f>
        <v>132859</v>
      </c>
      <c r="C2110" s="19" t="str">
        <f>VLOOKUP(D2110,FORNECEDORES!A:D,4,0)</f>
        <v>27.093.558/0006-20</v>
      </c>
      <c r="D2110" s="13" t="s">
        <v>7131</v>
      </c>
      <c r="E2110" s="20" t="str">
        <f t="shared" si="137"/>
        <v>04 0015</v>
      </c>
      <c r="F2110" s="28" t="s">
        <v>4971</v>
      </c>
      <c r="G2110" s="21" t="str">
        <f>VLOOKUP(E2110,'FILIAIS PETZ'!A:E,5,0)</f>
        <v>PETZ BRASILIA SIA</v>
      </c>
      <c r="H2110" s="20" t="str">
        <f>VLOOKUP(E2110,'FILIAIS PETZ'!A:D,4,0)</f>
        <v>BSIA-DF</v>
      </c>
      <c r="I2110" s="46">
        <v>45383</v>
      </c>
      <c r="J2110" s="9" t="s">
        <v>4980</v>
      </c>
      <c r="K2110" s="9" t="s">
        <v>5858</v>
      </c>
      <c r="L2110" s="29" t="s">
        <v>7654</v>
      </c>
      <c r="M2110" s="46">
        <v>45422</v>
      </c>
      <c r="N2110" s="46">
        <v>45448</v>
      </c>
      <c r="O2110" s="46">
        <v>45429</v>
      </c>
      <c r="P2110" s="29" t="s">
        <v>4998</v>
      </c>
      <c r="Q2110" s="9">
        <v>3</v>
      </c>
      <c r="R2110" s="9">
        <v>1</v>
      </c>
      <c r="S2110" s="9" t="s">
        <v>4983</v>
      </c>
      <c r="T2110" s="9" t="s">
        <v>32</v>
      </c>
      <c r="U2110" s="9">
        <v>11002</v>
      </c>
      <c r="V2110" s="9">
        <v>11002</v>
      </c>
      <c r="W2110" s="9"/>
      <c r="X2110" s="10" t="s">
        <v>5016</v>
      </c>
      <c r="Y2110" s="10" t="s">
        <v>4980</v>
      </c>
      <c r="Z2110" s="9" t="s">
        <v>4994</v>
      </c>
      <c r="AA2110" s="9" t="s">
        <v>5732</v>
      </c>
      <c r="AB2110" s="9" t="s">
        <v>5005</v>
      </c>
      <c r="AC2110" s="10" t="s">
        <v>4999</v>
      </c>
      <c r="AD2110" s="29"/>
      <c r="AE2110" s="20" t="str">
        <f>VLOOKUP(E2110,'FILIAIS PETZ'!A:Q,17,0)</f>
        <v>CO-2</v>
      </c>
      <c r="AF2110" s="20" t="str">
        <f>VLOOKUP(E2110,'FILIAIS PETZ'!A:Q,3,0)</f>
        <v>FELICIO</v>
      </c>
      <c r="AG2110" s="20" t="str">
        <f>VLOOKUP(E2110,'FILIAIS PETZ'!A:Q,2,0)</f>
        <v>R3</v>
      </c>
      <c r="AH2110" s="75">
        <v>2330</v>
      </c>
      <c r="AI2110" s="16" t="s">
        <v>6656</v>
      </c>
      <c r="AJ2110" s="43">
        <f>VLOOKUP(E2110,'FILIAIS PETZ'!$A$2:$K$2000,11,0)</f>
        <v>18328118000451</v>
      </c>
      <c r="AK2110" s="44">
        <f t="shared" si="139"/>
        <v>18328118000451</v>
      </c>
    </row>
    <row r="2111" spans="1:37" s="14" customFormat="1" ht="15" customHeight="1" thickBot="1" x14ac:dyDescent="0.25">
      <c r="A2111" s="9" t="str">
        <f t="shared" si="138"/>
        <v>PREVENTIVA</v>
      </c>
      <c r="B2111" s="18">
        <f>VLOOKUP(C2111,FORNECEDORES!D:E,2,0)</f>
        <v>132859</v>
      </c>
      <c r="C2111" s="19" t="str">
        <f>VLOOKUP(D2111,FORNECEDORES!A:D,4,0)</f>
        <v>27.093.558/0006-20</v>
      </c>
      <c r="D2111" s="13" t="s">
        <v>7131</v>
      </c>
      <c r="E2111" s="20" t="str">
        <f t="shared" si="137"/>
        <v>04 0200</v>
      </c>
      <c r="F2111" s="28" t="s">
        <v>4960</v>
      </c>
      <c r="G2111" s="21" t="str">
        <f>VLOOKUP(E2111,'FILIAIS PETZ'!A:E,5,0)</f>
        <v>PETZ BRASILIA W3 NORTE</v>
      </c>
      <c r="H2111" s="20" t="str">
        <f>VLOOKUP(E2111,'FILIAIS PETZ'!A:D,4,0)</f>
        <v>W3NT-DF</v>
      </c>
      <c r="I2111" s="46">
        <v>45383</v>
      </c>
      <c r="J2111" s="9" t="s">
        <v>4980</v>
      </c>
      <c r="K2111" s="9" t="s">
        <v>5858</v>
      </c>
      <c r="L2111" s="29" t="s">
        <v>7659</v>
      </c>
      <c r="M2111" s="46">
        <v>45422</v>
      </c>
      <c r="N2111" s="46">
        <v>45448</v>
      </c>
      <c r="O2111" s="46">
        <v>45429</v>
      </c>
      <c r="P2111" s="29" t="s">
        <v>4998</v>
      </c>
      <c r="Q2111" s="9">
        <v>3</v>
      </c>
      <c r="R2111" s="9">
        <v>1</v>
      </c>
      <c r="S2111" s="9" t="s">
        <v>4983</v>
      </c>
      <c r="T2111" s="9" t="s">
        <v>32</v>
      </c>
      <c r="U2111" s="9">
        <v>11002</v>
      </c>
      <c r="V2111" s="9">
        <v>11002</v>
      </c>
      <c r="W2111" s="9"/>
      <c r="X2111" s="10" t="s">
        <v>5016</v>
      </c>
      <c r="Y2111" s="10" t="s">
        <v>4980</v>
      </c>
      <c r="Z2111" s="9" t="s">
        <v>4994</v>
      </c>
      <c r="AA2111" s="9" t="s">
        <v>5732</v>
      </c>
      <c r="AB2111" s="9" t="s">
        <v>5005</v>
      </c>
      <c r="AC2111" s="10" t="s">
        <v>4999</v>
      </c>
      <c r="AD2111" s="29"/>
      <c r="AE2111" s="20" t="str">
        <f>VLOOKUP(E2111,'FILIAIS PETZ'!A:Q,17,0)</f>
        <v>CO-2</v>
      </c>
      <c r="AF2111" s="20" t="str">
        <f>VLOOKUP(E2111,'FILIAIS PETZ'!A:Q,3,0)</f>
        <v>FELICIO</v>
      </c>
      <c r="AG2111" s="20" t="str">
        <f>VLOOKUP(E2111,'FILIAIS PETZ'!A:Q,2,0)</f>
        <v>R3</v>
      </c>
      <c r="AH2111" s="75">
        <v>2330</v>
      </c>
      <c r="AI2111" s="16" t="s">
        <v>6656</v>
      </c>
      <c r="AJ2111" s="43">
        <f>VLOOKUP(E2111,'FILIAIS PETZ'!$A$2:$K$2000,11,0)</f>
        <v>18328118018660</v>
      </c>
      <c r="AK2111" s="44">
        <f t="shared" si="139"/>
        <v>18328118018660</v>
      </c>
    </row>
    <row r="2112" spans="1:37" s="14" customFormat="1" ht="15" customHeight="1" thickBot="1" x14ac:dyDescent="0.25">
      <c r="A2112" s="9" t="str">
        <f t="shared" si="138"/>
        <v>PREVENTIVA</v>
      </c>
      <c r="B2112" s="18">
        <f>VLOOKUP(C2112,FORNECEDORES!D:E,2,0)</f>
        <v>4722</v>
      </c>
      <c r="C2112" s="19" t="str">
        <f>VLOOKUP(D2112,FORNECEDORES!A:D,4,0)</f>
        <v>08.100.057/0001-74</v>
      </c>
      <c r="D2112" s="13" t="s">
        <v>6219</v>
      </c>
      <c r="E2112" s="20" t="str">
        <f t="shared" si="137"/>
        <v>04 0073</v>
      </c>
      <c r="F2112" s="28" t="s">
        <v>4953</v>
      </c>
      <c r="G2112" s="21" t="str">
        <f>VLOOKUP(E2112,'FILIAIS PETZ'!A:E,5,0)</f>
        <v>PETZ CAMPO GRANDE</v>
      </c>
      <c r="H2112" s="20" t="str">
        <f>VLOOKUP(E2112,'FILIAIS PETZ'!A:D,4,0)</f>
        <v>CGDE-MS</v>
      </c>
      <c r="I2112" s="46">
        <v>45383</v>
      </c>
      <c r="J2112" s="9" t="s">
        <v>4980</v>
      </c>
      <c r="K2112" s="9" t="s">
        <v>5858</v>
      </c>
      <c r="L2112" s="29" t="s">
        <v>7071</v>
      </c>
      <c r="M2112" s="46">
        <v>45391</v>
      </c>
      <c r="N2112" s="46">
        <v>45420</v>
      </c>
      <c r="O2112" s="46">
        <v>45405</v>
      </c>
      <c r="P2112" s="29" t="s">
        <v>4998</v>
      </c>
      <c r="Q2112" s="9">
        <v>3</v>
      </c>
      <c r="R2112" s="9">
        <v>1</v>
      </c>
      <c r="S2112" s="9" t="s">
        <v>4983</v>
      </c>
      <c r="T2112" s="9" t="s">
        <v>32</v>
      </c>
      <c r="U2112" s="9">
        <v>11002</v>
      </c>
      <c r="V2112" s="9">
        <v>11002</v>
      </c>
      <c r="W2112" s="9"/>
      <c r="X2112" s="10" t="s">
        <v>5016</v>
      </c>
      <c r="Y2112" s="9" t="s">
        <v>4994</v>
      </c>
      <c r="Z2112" s="9" t="s">
        <v>4994</v>
      </c>
      <c r="AA2112" s="9" t="s">
        <v>5732</v>
      </c>
      <c r="AB2112" s="10" t="s">
        <v>5040</v>
      </c>
      <c r="AC2112" s="10" t="s">
        <v>4999</v>
      </c>
      <c r="AD2112" s="29"/>
      <c r="AE2112" s="20" t="str">
        <f>VLOOKUP(E2112,'FILIAIS PETZ'!A:Q,17,0)</f>
        <v>CO-1</v>
      </c>
      <c r="AF2112" s="20" t="str">
        <f>VLOOKUP(E2112,'FILIAIS PETZ'!A:Q,3,0)</f>
        <v>FELICIO</v>
      </c>
      <c r="AG2112" s="20" t="str">
        <f>VLOOKUP(E2112,'FILIAIS PETZ'!A:Q,2,0)</f>
        <v>R3</v>
      </c>
      <c r="AH2112" s="75">
        <v>2330</v>
      </c>
      <c r="AI2112" s="16" t="s">
        <v>6656</v>
      </c>
      <c r="AJ2112" s="43">
        <f>VLOOKUP(E2112,'FILIAIS PETZ'!$A$2:$K$2000,11,0)</f>
        <v>18328118007383</v>
      </c>
      <c r="AK2112" s="44">
        <f t="shared" si="139"/>
        <v>18328118007383</v>
      </c>
    </row>
    <row r="2113" spans="1:37" s="14" customFormat="1" ht="15" customHeight="1" thickBot="1" x14ac:dyDescent="0.25">
      <c r="A2113" s="9" t="str">
        <f t="shared" si="138"/>
        <v>PREVENTIVA</v>
      </c>
      <c r="B2113" s="18">
        <f>VLOOKUP(C2113,FORNECEDORES!D:E,2,0)</f>
        <v>255287</v>
      </c>
      <c r="C2113" s="19" t="str">
        <f>VLOOKUP(D2113,FORNECEDORES!A:D,4,0)</f>
        <v>27.093.558/0060-75</v>
      </c>
      <c r="D2113" s="13" t="s">
        <v>7158</v>
      </c>
      <c r="E2113" s="20" t="str">
        <f t="shared" si="137"/>
        <v>04 0165</v>
      </c>
      <c r="F2113" s="28" t="s">
        <v>4935</v>
      </c>
      <c r="G2113" s="21" t="str">
        <f>VLOOKUP(E2113,'FILIAIS PETZ'!A:E,5,0)</f>
        <v>PETZ CARAPICUIBA</v>
      </c>
      <c r="H2113" s="20" t="str">
        <f>VLOOKUP(E2113,'FILIAIS PETZ'!A:D,4,0)</f>
        <v>CPIC-SP</v>
      </c>
      <c r="I2113" s="46">
        <v>45383</v>
      </c>
      <c r="J2113" s="9" t="s">
        <v>4980</v>
      </c>
      <c r="K2113" s="9" t="s">
        <v>5858</v>
      </c>
      <c r="L2113" s="29" t="s">
        <v>7667</v>
      </c>
      <c r="M2113" s="46">
        <v>45422</v>
      </c>
      <c r="N2113" s="46">
        <v>45448</v>
      </c>
      <c r="O2113" s="46">
        <v>45429</v>
      </c>
      <c r="P2113" s="29" t="s">
        <v>4998</v>
      </c>
      <c r="Q2113" s="9">
        <v>3</v>
      </c>
      <c r="R2113" s="9">
        <v>1</v>
      </c>
      <c r="S2113" s="9" t="s">
        <v>4983</v>
      </c>
      <c r="T2113" s="9" t="s">
        <v>32</v>
      </c>
      <c r="U2113" s="9">
        <v>11002</v>
      </c>
      <c r="V2113" s="9">
        <v>11002</v>
      </c>
      <c r="W2113" s="9"/>
      <c r="X2113" s="10" t="s">
        <v>5016</v>
      </c>
      <c r="Y2113" s="10" t="s">
        <v>4980</v>
      </c>
      <c r="Z2113" s="9" t="s">
        <v>4994</v>
      </c>
      <c r="AA2113" s="9" t="s">
        <v>5732</v>
      </c>
      <c r="AB2113" s="9" t="s">
        <v>5005</v>
      </c>
      <c r="AC2113" s="10" t="s">
        <v>4999</v>
      </c>
      <c r="AD2113" s="29"/>
      <c r="AE2113" s="20" t="str">
        <f>VLOOKUP(E2113,'FILIAIS PETZ'!A:Q,17,0)</f>
        <v>SP7</v>
      </c>
      <c r="AF2113" s="20" t="str">
        <f>VLOOKUP(E2113,'FILIAIS PETZ'!A:Q,3,0)</f>
        <v>FELICIO</v>
      </c>
      <c r="AG2113" s="20" t="str">
        <f>VLOOKUP(E2113,'FILIAIS PETZ'!A:Q,2,0)</f>
        <v>R3</v>
      </c>
      <c r="AH2113" s="75">
        <v>2330</v>
      </c>
      <c r="AI2113" s="16" t="s">
        <v>6656</v>
      </c>
      <c r="AJ2113" s="43">
        <f>VLOOKUP(E2113,'FILIAIS PETZ'!$A$2:$K$2000,11,0)</f>
        <v>18328118015726</v>
      </c>
      <c r="AK2113" s="44">
        <f t="shared" si="139"/>
        <v>18328118015726</v>
      </c>
    </row>
    <row r="2114" spans="1:37" s="14" customFormat="1" ht="15" customHeight="1" thickBot="1" x14ac:dyDescent="0.25">
      <c r="A2114" s="9" t="str">
        <f t="shared" si="138"/>
        <v>PREVENTIVA</v>
      </c>
      <c r="B2114" s="18">
        <f>VLOOKUP(C2114,FORNECEDORES!D:E,2,0)</f>
        <v>4990</v>
      </c>
      <c r="C2114" s="19" t="str">
        <f>VLOOKUP(D2114,FORNECEDORES!A:D,4,0)</f>
        <v>27.093.558/0012-78</v>
      </c>
      <c r="D2114" s="13" t="s">
        <v>7133</v>
      </c>
      <c r="E2114" s="20" t="str">
        <f t="shared" si="137"/>
        <v>04 0130</v>
      </c>
      <c r="F2114" s="28" t="s">
        <v>4975</v>
      </c>
      <c r="G2114" s="21" t="str">
        <f>VLOOKUP(E2114,'FILIAIS PETZ'!A:E,5,0)</f>
        <v>PETZ CARLOS LUZ</v>
      </c>
      <c r="H2114" s="20" t="str">
        <f>VLOOKUP(E2114,'FILIAIS PETZ'!A:D,4,0)</f>
        <v>CLUZ-MG</v>
      </c>
      <c r="I2114" s="46">
        <v>45383</v>
      </c>
      <c r="J2114" s="9" t="s">
        <v>4980</v>
      </c>
      <c r="K2114" s="9" t="s">
        <v>5858</v>
      </c>
      <c r="L2114" s="29" t="s">
        <v>7671</v>
      </c>
      <c r="M2114" s="46">
        <v>45422</v>
      </c>
      <c r="N2114" s="46">
        <v>45448</v>
      </c>
      <c r="O2114" s="46">
        <v>45429</v>
      </c>
      <c r="P2114" s="29" t="s">
        <v>4998</v>
      </c>
      <c r="Q2114" s="9">
        <v>3</v>
      </c>
      <c r="R2114" s="9">
        <v>1</v>
      </c>
      <c r="S2114" s="9" t="s">
        <v>4983</v>
      </c>
      <c r="T2114" s="9" t="s">
        <v>32</v>
      </c>
      <c r="U2114" s="9">
        <v>11002</v>
      </c>
      <c r="V2114" s="9">
        <v>11002</v>
      </c>
      <c r="W2114" s="9"/>
      <c r="X2114" s="10" t="s">
        <v>5016</v>
      </c>
      <c r="Y2114" s="10" t="s">
        <v>4980</v>
      </c>
      <c r="Z2114" s="9" t="s">
        <v>4994</v>
      </c>
      <c r="AA2114" s="9" t="s">
        <v>5732</v>
      </c>
      <c r="AB2114" s="9" t="s">
        <v>5005</v>
      </c>
      <c r="AC2114" s="10" t="s">
        <v>4999</v>
      </c>
      <c r="AD2114" s="29"/>
      <c r="AE2114" s="20" t="str">
        <f>VLOOKUP(E2114,'FILIAIS PETZ'!A:Q,17,0)</f>
        <v>MG-1</v>
      </c>
      <c r="AF2114" s="20" t="str">
        <f>VLOOKUP(E2114,'FILIAIS PETZ'!A:Q,3,0)</f>
        <v>FELICIO</v>
      </c>
      <c r="AG2114" s="20" t="str">
        <f>VLOOKUP(E2114,'FILIAIS PETZ'!A:Q,2,0)</f>
        <v>R3</v>
      </c>
      <c r="AH2114" s="75">
        <v>2330</v>
      </c>
      <c r="AI2114" s="16" t="s">
        <v>6656</v>
      </c>
      <c r="AJ2114" s="43">
        <f>VLOOKUP(E2114,'FILIAIS PETZ'!$A$2:$K$2000,11,0)</f>
        <v>18328118012204</v>
      </c>
      <c r="AK2114" s="44">
        <f t="shared" si="139"/>
        <v>18328118012204</v>
      </c>
    </row>
    <row r="2115" spans="1:37" s="14" customFormat="1" ht="15" customHeight="1" thickBot="1" x14ac:dyDescent="0.25">
      <c r="A2115" s="9" t="str">
        <f t="shared" si="138"/>
        <v>PREVENTIVA</v>
      </c>
      <c r="B2115" s="18">
        <f>VLOOKUP(C2115,FORNECEDORES!D:E,2,0)</f>
        <v>4990</v>
      </c>
      <c r="C2115" s="19" t="str">
        <f>VLOOKUP(D2115,FORNECEDORES!A:D,4,0)</f>
        <v>27.093.558/0012-78</v>
      </c>
      <c r="D2115" s="13" t="s">
        <v>7133</v>
      </c>
      <c r="E2115" s="20" t="str">
        <f t="shared" si="137"/>
        <v>04 0038</v>
      </c>
      <c r="F2115" s="28" t="s">
        <v>4979</v>
      </c>
      <c r="G2115" s="21" t="str">
        <f>VLOOKUP(E2115,'FILIAIS PETZ'!A:E,5,0)</f>
        <v>PETZ CENTER MINAS</v>
      </c>
      <c r="H2115" s="20" t="str">
        <f>VLOOKUP(E2115,'FILIAIS PETZ'!A:D,4,0)</f>
        <v>CTMN-MG</v>
      </c>
      <c r="I2115" s="46">
        <v>45383</v>
      </c>
      <c r="J2115" s="9" t="s">
        <v>4980</v>
      </c>
      <c r="K2115" s="9" t="s">
        <v>5858</v>
      </c>
      <c r="L2115" s="29" t="s">
        <v>7673</v>
      </c>
      <c r="M2115" s="46">
        <v>45422</v>
      </c>
      <c r="N2115" s="46">
        <v>45448</v>
      </c>
      <c r="O2115" s="46">
        <v>45429</v>
      </c>
      <c r="P2115" s="29" t="s">
        <v>4998</v>
      </c>
      <c r="Q2115" s="9">
        <v>3</v>
      </c>
      <c r="R2115" s="9">
        <v>1</v>
      </c>
      <c r="S2115" s="9" t="s">
        <v>4983</v>
      </c>
      <c r="T2115" s="9" t="s">
        <v>32</v>
      </c>
      <c r="U2115" s="9">
        <v>11002</v>
      </c>
      <c r="V2115" s="9">
        <v>11002</v>
      </c>
      <c r="W2115" s="9"/>
      <c r="X2115" s="10" t="s">
        <v>5016</v>
      </c>
      <c r="Y2115" s="10" t="s">
        <v>4980</v>
      </c>
      <c r="Z2115" s="9" t="s">
        <v>4994</v>
      </c>
      <c r="AA2115" s="9" t="s">
        <v>5732</v>
      </c>
      <c r="AB2115" s="9" t="s">
        <v>5005</v>
      </c>
      <c r="AC2115" s="10" t="s">
        <v>4999</v>
      </c>
      <c r="AD2115" s="29"/>
      <c r="AE2115" s="20" t="str">
        <f>VLOOKUP(E2115,'FILIAIS PETZ'!A:Q,17,0)</f>
        <v>MG-2</v>
      </c>
      <c r="AF2115" s="20" t="str">
        <f>VLOOKUP(E2115,'FILIAIS PETZ'!A:Q,3,0)</f>
        <v>FELICIO</v>
      </c>
      <c r="AG2115" s="20" t="str">
        <f>VLOOKUP(E2115,'FILIAIS PETZ'!A:Q,2,0)</f>
        <v>R3</v>
      </c>
      <c r="AH2115" s="75">
        <v>2330</v>
      </c>
      <c r="AI2115" s="16" t="s">
        <v>6656</v>
      </c>
      <c r="AJ2115" s="43">
        <f>VLOOKUP(E2115,'FILIAIS PETZ'!$A$2:$K$2000,11,0)</f>
        <v>18328118003710</v>
      </c>
      <c r="AK2115" s="44">
        <f t="shared" si="139"/>
        <v>18328118003710</v>
      </c>
    </row>
    <row r="2116" spans="1:37" s="14" customFormat="1" ht="15" customHeight="1" thickBot="1" x14ac:dyDescent="0.25">
      <c r="A2116" s="9" t="str">
        <f t="shared" si="138"/>
        <v>PREVENTIVA</v>
      </c>
      <c r="B2116" s="18">
        <f>VLOOKUP(C2116,FORNECEDORES!D:E,2,0)</f>
        <v>4990</v>
      </c>
      <c r="C2116" s="19" t="str">
        <f>VLOOKUP(D2116,FORNECEDORES!A:D,4,0)</f>
        <v>27.093.558/0012-78</v>
      </c>
      <c r="D2116" s="13" t="s">
        <v>7133</v>
      </c>
      <c r="E2116" s="20" t="str">
        <f t="shared" si="137"/>
        <v>04 0107</v>
      </c>
      <c r="F2116" s="28" t="s">
        <v>4930</v>
      </c>
      <c r="G2116" s="21" t="str">
        <f>VLOOKUP(E2116,'FILIAIS PETZ'!A:E,5,0)</f>
        <v>PETZ CONTAGEM</v>
      </c>
      <c r="H2116" s="20" t="str">
        <f>VLOOKUP(E2116,'FILIAIS PETZ'!A:D,4,0)</f>
        <v>CNTG-MG</v>
      </c>
      <c r="I2116" s="46">
        <v>45383</v>
      </c>
      <c r="J2116" s="9" t="s">
        <v>4980</v>
      </c>
      <c r="K2116" s="9" t="s">
        <v>5858</v>
      </c>
      <c r="L2116" s="29" t="s">
        <v>7677</v>
      </c>
      <c r="M2116" s="46">
        <v>45422</v>
      </c>
      <c r="N2116" s="46">
        <v>45448</v>
      </c>
      <c r="O2116" s="46">
        <v>45429</v>
      </c>
      <c r="P2116" s="29" t="s">
        <v>4998</v>
      </c>
      <c r="Q2116" s="9">
        <v>3</v>
      </c>
      <c r="R2116" s="9">
        <v>1</v>
      </c>
      <c r="S2116" s="9" t="s">
        <v>4983</v>
      </c>
      <c r="T2116" s="9" t="s">
        <v>32</v>
      </c>
      <c r="U2116" s="9">
        <v>11002</v>
      </c>
      <c r="V2116" s="9">
        <v>11002</v>
      </c>
      <c r="W2116" s="9"/>
      <c r="X2116" s="10" t="s">
        <v>5016</v>
      </c>
      <c r="Y2116" s="10" t="s">
        <v>4980</v>
      </c>
      <c r="Z2116" s="9" t="s">
        <v>4994</v>
      </c>
      <c r="AA2116" s="9" t="s">
        <v>5732</v>
      </c>
      <c r="AB2116" s="9" t="s">
        <v>5005</v>
      </c>
      <c r="AC2116" s="10" t="s">
        <v>4999</v>
      </c>
      <c r="AD2116" s="29"/>
      <c r="AE2116" s="20" t="str">
        <f>VLOOKUP(E2116,'FILIAIS PETZ'!A:Q,17,0)</f>
        <v>MG-2</v>
      </c>
      <c r="AF2116" s="20" t="str">
        <f>VLOOKUP(E2116,'FILIAIS PETZ'!A:Q,3,0)</f>
        <v>FELICIO</v>
      </c>
      <c r="AG2116" s="20" t="str">
        <f>VLOOKUP(E2116,'FILIAIS PETZ'!A:Q,2,0)</f>
        <v>R3</v>
      </c>
      <c r="AH2116" s="75">
        <v>2330</v>
      </c>
      <c r="AI2116" s="16" t="s">
        <v>6656</v>
      </c>
      <c r="AJ2116" s="43">
        <f>VLOOKUP(E2116,'FILIAIS PETZ'!$A$2:$K$2000,11,0)</f>
        <v>18328118010414</v>
      </c>
      <c r="AK2116" s="44">
        <f t="shared" si="139"/>
        <v>18328118010414</v>
      </c>
    </row>
    <row r="2117" spans="1:37" s="14" customFormat="1" ht="15" customHeight="1" thickBot="1" x14ac:dyDescent="0.25">
      <c r="A2117" s="9" t="str">
        <f t="shared" si="138"/>
        <v>PREVENTIVA</v>
      </c>
      <c r="B2117" s="18">
        <f>VLOOKUP(C2117,FORNECEDORES!D:E,2,0)</f>
        <v>4990</v>
      </c>
      <c r="C2117" s="19" t="str">
        <f>VLOOKUP(D2117,FORNECEDORES!A:D,4,0)</f>
        <v>27.093.558/0012-78</v>
      </c>
      <c r="D2117" s="13" t="s">
        <v>7133</v>
      </c>
      <c r="E2117" s="20" t="str">
        <f t="shared" si="137"/>
        <v>04 0162</v>
      </c>
      <c r="F2117" s="28" t="s">
        <v>5179</v>
      </c>
      <c r="G2117" s="21" t="str">
        <f>VLOOKUP(E2117,'FILIAIS PETZ'!A:E,5,0)</f>
        <v>PETZ CONTAGEM JOÃO CESAR</v>
      </c>
      <c r="H2117" s="20" t="str">
        <f>VLOOKUP(E2117,'FILIAIS PETZ'!A:D,4,0)</f>
        <v>CTJC-MG</v>
      </c>
      <c r="I2117" s="46">
        <v>45383</v>
      </c>
      <c r="J2117" s="9" t="s">
        <v>4980</v>
      </c>
      <c r="K2117" s="9" t="s">
        <v>5858</v>
      </c>
      <c r="L2117" s="29" t="s">
        <v>7660</v>
      </c>
      <c r="M2117" s="46">
        <v>45422</v>
      </c>
      <c r="N2117" s="46">
        <v>45448</v>
      </c>
      <c r="O2117" s="46">
        <v>45429</v>
      </c>
      <c r="P2117" s="29" t="s">
        <v>4998</v>
      </c>
      <c r="Q2117" s="9">
        <v>3</v>
      </c>
      <c r="R2117" s="9">
        <v>1</v>
      </c>
      <c r="S2117" s="9" t="s">
        <v>4983</v>
      </c>
      <c r="T2117" s="9" t="s">
        <v>32</v>
      </c>
      <c r="U2117" s="9">
        <v>11002</v>
      </c>
      <c r="V2117" s="9">
        <v>11002</v>
      </c>
      <c r="W2117" s="9"/>
      <c r="X2117" s="10" t="s">
        <v>5016</v>
      </c>
      <c r="Y2117" s="10" t="s">
        <v>4980</v>
      </c>
      <c r="Z2117" s="9" t="s">
        <v>4994</v>
      </c>
      <c r="AA2117" s="9" t="s">
        <v>5732</v>
      </c>
      <c r="AB2117" s="9" t="s">
        <v>5005</v>
      </c>
      <c r="AC2117" s="10" t="s">
        <v>4999</v>
      </c>
      <c r="AD2117" s="29"/>
      <c r="AE2117" s="20" t="str">
        <f>VLOOKUP(E2117,'FILIAIS PETZ'!A:Q,17,0)</f>
        <v>MG-2</v>
      </c>
      <c r="AF2117" s="20" t="str">
        <f>VLOOKUP(E2117,'FILIAIS PETZ'!A:Q,3,0)</f>
        <v>FELICIO</v>
      </c>
      <c r="AG2117" s="20" t="str">
        <f>VLOOKUP(E2117,'FILIAIS PETZ'!A:Q,2,0)</f>
        <v>R3</v>
      </c>
      <c r="AH2117" s="75">
        <v>2330</v>
      </c>
      <c r="AI2117" s="16" t="s">
        <v>6656</v>
      </c>
      <c r="AJ2117" s="43">
        <f>VLOOKUP(E2117,'FILIAIS PETZ'!$A$2:$K$2000,11,0)</f>
        <v>18328118017265</v>
      </c>
      <c r="AK2117" s="44">
        <f t="shared" si="139"/>
        <v>18328118017265</v>
      </c>
    </row>
    <row r="2118" spans="1:37" s="14" customFormat="1" ht="15" customHeight="1" thickBot="1" x14ac:dyDescent="0.25">
      <c r="A2118" s="9" t="str">
        <f t="shared" si="138"/>
        <v>PREVENTIVA</v>
      </c>
      <c r="B2118" s="18">
        <f>VLOOKUP(C2118,FORNECEDORES!D:E,2,0)</f>
        <v>7827</v>
      </c>
      <c r="C2118" s="19" t="str">
        <f>VLOOKUP(D2118,FORNECEDORES!A:D,4,0)</f>
        <v>27.093.558/0013-59</v>
      </c>
      <c r="D2118" s="13" t="s">
        <v>7134</v>
      </c>
      <c r="E2118" s="20" t="str">
        <f t="shared" si="137"/>
        <v>04 0106</v>
      </c>
      <c r="F2118" s="28" t="s">
        <v>4952</v>
      </c>
      <c r="G2118" s="21" t="str">
        <f>VLOOKUP(E2118,'FILIAIS PETZ'!A:E,5,0)</f>
        <v>PETZ COTIA</v>
      </c>
      <c r="H2118" s="20" t="str">
        <f>VLOOKUP(E2118,'FILIAIS PETZ'!A:D,4,0)</f>
        <v>CTIA-SP</v>
      </c>
      <c r="I2118" s="46">
        <v>45383</v>
      </c>
      <c r="J2118" s="9" t="s">
        <v>4980</v>
      </c>
      <c r="K2118" s="9" t="s">
        <v>5858</v>
      </c>
      <c r="L2118" s="29" t="s">
        <v>7689</v>
      </c>
      <c r="M2118" s="46">
        <v>45422</v>
      </c>
      <c r="N2118" s="46">
        <v>45448</v>
      </c>
      <c r="O2118" s="46">
        <v>45429</v>
      </c>
      <c r="P2118" s="29" t="s">
        <v>4998</v>
      </c>
      <c r="Q2118" s="9">
        <v>3</v>
      </c>
      <c r="R2118" s="9">
        <v>1</v>
      </c>
      <c r="S2118" s="9" t="s">
        <v>4983</v>
      </c>
      <c r="T2118" s="9" t="s">
        <v>32</v>
      </c>
      <c r="U2118" s="9">
        <v>11002</v>
      </c>
      <c r="V2118" s="9">
        <v>11002</v>
      </c>
      <c r="W2118" s="9"/>
      <c r="X2118" s="10" t="s">
        <v>5016</v>
      </c>
      <c r="Y2118" s="10" t="s">
        <v>4980</v>
      </c>
      <c r="Z2118" s="9" t="s">
        <v>4994</v>
      </c>
      <c r="AA2118" s="9" t="s">
        <v>5732</v>
      </c>
      <c r="AB2118" s="9" t="s">
        <v>5005</v>
      </c>
      <c r="AC2118" s="10" t="s">
        <v>4999</v>
      </c>
      <c r="AD2118" s="29"/>
      <c r="AE2118" s="20" t="str">
        <f>VLOOKUP(E2118,'FILIAIS PETZ'!A:Q,17,0)</f>
        <v>SP7</v>
      </c>
      <c r="AF2118" s="20" t="str">
        <f>VLOOKUP(E2118,'FILIAIS PETZ'!A:Q,3,0)</f>
        <v>FELICIO</v>
      </c>
      <c r="AG2118" s="20" t="str">
        <f>VLOOKUP(E2118,'FILIAIS PETZ'!A:Q,2,0)</f>
        <v>R3</v>
      </c>
      <c r="AH2118" s="75">
        <v>2330</v>
      </c>
      <c r="AI2118" s="16" t="s">
        <v>6656</v>
      </c>
      <c r="AJ2118" s="43">
        <f>VLOOKUP(E2118,'FILIAIS PETZ'!$A$2:$K$2000,11,0)</f>
        <v>18328118009327</v>
      </c>
      <c r="AK2118" s="44">
        <f t="shared" si="139"/>
        <v>18328118009327</v>
      </c>
    </row>
    <row r="2119" spans="1:37" s="14" customFormat="1" ht="15" customHeight="1" thickBot="1" x14ac:dyDescent="0.25">
      <c r="A2119" s="9" t="str">
        <f t="shared" si="138"/>
        <v>PREVENTIVA</v>
      </c>
      <c r="B2119" s="18">
        <f>VLOOKUP(C2119,FORNECEDORES!D:E,2,0)</f>
        <v>4722</v>
      </c>
      <c r="C2119" s="19" t="str">
        <f>VLOOKUP(D2119,FORNECEDORES!A:D,4,0)</f>
        <v>08.100.057/0001-74</v>
      </c>
      <c r="D2119" s="13" t="s">
        <v>6219</v>
      </c>
      <c r="E2119" s="20" t="str">
        <f t="shared" si="137"/>
        <v>04 0146</v>
      </c>
      <c r="F2119" s="28" t="s">
        <v>4947</v>
      </c>
      <c r="G2119" s="21" t="str">
        <f>VLOOKUP(E2119,'FILIAIS PETZ'!A:E,5,0)</f>
        <v>PETZ DJALMA BATISTA</v>
      </c>
      <c r="H2119" s="20" t="str">
        <f>VLOOKUP(E2119,'FILIAIS PETZ'!A:D,4,0)</f>
        <v>DJBA-AM</v>
      </c>
      <c r="I2119" s="46">
        <v>45383</v>
      </c>
      <c r="J2119" s="9" t="s">
        <v>4980</v>
      </c>
      <c r="K2119" s="9" t="s">
        <v>5858</v>
      </c>
      <c r="L2119" s="29" t="s">
        <v>7074</v>
      </c>
      <c r="M2119" s="46">
        <v>45391</v>
      </c>
      <c r="N2119" s="46">
        <v>45420</v>
      </c>
      <c r="O2119" s="46">
        <v>45405</v>
      </c>
      <c r="P2119" s="29" t="s">
        <v>4998</v>
      </c>
      <c r="Q2119" s="9">
        <v>3</v>
      </c>
      <c r="R2119" s="9">
        <v>1</v>
      </c>
      <c r="S2119" s="9" t="s">
        <v>4983</v>
      </c>
      <c r="T2119" s="9" t="s">
        <v>32</v>
      </c>
      <c r="U2119" s="9">
        <v>11002</v>
      </c>
      <c r="V2119" s="9">
        <v>11002</v>
      </c>
      <c r="W2119" s="9"/>
      <c r="X2119" s="10" t="s">
        <v>5016</v>
      </c>
      <c r="Y2119" s="9" t="s">
        <v>4994</v>
      </c>
      <c r="Z2119" s="9" t="s">
        <v>4994</v>
      </c>
      <c r="AA2119" s="9" t="s">
        <v>5732</v>
      </c>
      <c r="AB2119" s="10" t="s">
        <v>5040</v>
      </c>
      <c r="AC2119" s="10" t="s">
        <v>4999</v>
      </c>
      <c r="AD2119" s="29"/>
      <c r="AE2119" s="20" t="str">
        <f>VLOOKUP(E2119,'FILIAIS PETZ'!A:Q,17,0)</f>
        <v>CO-3</v>
      </c>
      <c r="AF2119" s="20" t="str">
        <f>VLOOKUP(E2119,'FILIAIS PETZ'!A:Q,3,0)</f>
        <v>FELICIO</v>
      </c>
      <c r="AG2119" s="20" t="str">
        <f>VLOOKUP(E2119,'FILIAIS PETZ'!A:Q,2,0)</f>
        <v>R3</v>
      </c>
      <c r="AH2119" s="75">
        <v>5570</v>
      </c>
      <c r="AI2119" s="16" t="s">
        <v>6656</v>
      </c>
      <c r="AJ2119" s="43">
        <f>VLOOKUP(E2119,'FILIAIS PETZ'!$A$2:$K$2000,11,0)</f>
        <v>18328118013782</v>
      </c>
      <c r="AK2119" s="44">
        <f t="shared" si="139"/>
        <v>18328118013782</v>
      </c>
    </row>
    <row r="2120" spans="1:37" s="14" customFormat="1" ht="15" customHeight="1" thickBot="1" x14ac:dyDescent="0.25">
      <c r="A2120" s="9" t="str">
        <f t="shared" si="138"/>
        <v>PREVENTIVA</v>
      </c>
      <c r="B2120" s="18">
        <f>VLOOKUP(C2120,FORNECEDORES!D:E,2,0)</f>
        <v>132859</v>
      </c>
      <c r="C2120" s="19" t="str">
        <f>VLOOKUP(D2120,FORNECEDORES!A:D,4,0)</f>
        <v>27.093.558/0006-20</v>
      </c>
      <c r="D2120" s="13" t="s">
        <v>7131</v>
      </c>
      <c r="E2120" s="20" t="str">
        <f t="shared" si="137"/>
        <v>04 0161</v>
      </c>
      <c r="F2120" s="28" t="s">
        <v>4959</v>
      </c>
      <c r="G2120" s="21" t="str">
        <f>VLOOKUP(E2120,'FILIAIS PETZ'!A:E,5,0)</f>
        <v>PETZ CEILANDIA</v>
      </c>
      <c r="H2120" s="20" t="str">
        <f>VLOOKUP(E2120,'FILIAIS PETZ'!A:D,4,0)</f>
        <v>CDIA-DF</v>
      </c>
      <c r="I2120" s="46">
        <v>45383</v>
      </c>
      <c r="J2120" s="9" t="s">
        <v>4980</v>
      </c>
      <c r="K2120" s="9" t="s">
        <v>5858</v>
      </c>
      <c r="L2120" s="29" t="s">
        <v>7683</v>
      </c>
      <c r="M2120" s="46">
        <v>45422</v>
      </c>
      <c r="N2120" s="46">
        <v>45448</v>
      </c>
      <c r="O2120" s="46">
        <v>45429</v>
      </c>
      <c r="P2120" s="29" t="s">
        <v>4998</v>
      </c>
      <c r="Q2120" s="9">
        <v>3</v>
      </c>
      <c r="R2120" s="9">
        <v>1</v>
      </c>
      <c r="S2120" s="9" t="s">
        <v>4983</v>
      </c>
      <c r="T2120" s="9" t="s">
        <v>32</v>
      </c>
      <c r="U2120" s="9">
        <v>11002</v>
      </c>
      <c r="V2120" s="9">
        <v>11002</v>
      </c>
      <c r="W2120" s="9"/>
      <c r="X2120" s="10" t="s">
        <v>5016</v>
      </c>
      <c r="Y2120" s="10" t="s">
        <v>4980</v>
      </c>
      <c r="Z2120" s="9" t="s">
        <v>4994</v>
      </c>
      <c r="AA2120" s="9" t="s">
        <v>5732</v>
      </c>
      <c r="AB2120" s="9" t="s">
        <v>5005</v>
      </c>
      <c r="AC2120" s="10" t="s">
        <v>4999</v>
      </c>
      <c r="AD2120" s="29"/>
      <c r="AE2120" s="20" t="str">
        <f>VLOOKUP(E2120,'FILIAIS PETZ'!A:Q,17,0)</f>
        <v>CO-1</v>
      </c>
      <c r="AF2120" s="20" t="str">
        <f>VLOOKUP(E2120,'FILIAIS PETZ'!A:Q,3,0)</f>
        <v>FELICIO</v>
      </c>
      <c r="AG2120" s="20" t="str">
        <f>VLOOKUP(E2120,'FILIAIS PETZ'!A:Q,2,0)</f>
        <v>R3</v>
      </c>
      <c r="AH2120" s="75">
        <v>2330</v>
      </c>
      <c r="AI2120" s="16" t="s">
        <v>6656</v>
      </c>
      <c r="AJ2120" s="43">
        <f>VLOOKUP(E2120,'FILIAIS PETZ'!$A$2:$K$2000,11,0)</f>
        <v>18328118015211</v>
      </c>
      <c r="AK2120" s="44">
        <f t="shared" si="139"/>
        <v>18328118015211</v>
      </c>
    </row>
    <row r="2121" spans="1:37" s="14" customFormat="1" ht="15" customHeight="1" thickBot="1" x14ac:dyDescent="0.25">
      <c r="A2121" s="9" t="str">
        <f t="shared" si="138"/>
        <v>PREVENTIVA</v>
      </c>
      <c r="B2121" s="18">
        <f>VLOOKUP(C2121,FORNECEDORES!D:E,2,0)</f>
        <v>4722</v>
      </c>
      <c r="C2121" s="19" t="str">
        <f>VLOOKUP(D2121,FORNECEDORES!A:D,4,0)</f>
        <v>08.100.057/0001-74</v>
      </c>
      <c r="D2121" s="13" t="s">
        <v>6219</v>
      </c>
      <c r="E2121" s="20" t="str">
        <f t="shared" si="137"/>
        <v>04 0144</v>
      </c>
      <c r="F2121" s="28" t="s">
        <v>4938</v>
      </c>
      <c r="G2121" s="21" t="str">
        <f>VLOOKUP(E2121,'FILIAIS PETZ'!A:E,5,0)</f>
        <v>PETZ FERNANDO CORREA</v>
      </c>
      <c r="H2121" s="20" t="str">
        <f>VLOOKUP(E2121,'FILIAIS PETZ'!A:D,4,0)</f>
        <v>FCOR-MT</v>
      </c>
      <c r="I2121" s="46">
        <v>45383</v>
      </c>
      <c r="J2121" s="9" t="s">
        <v>4980</v>
      </c>
      <c r="K2121" s="9" t="s">
        <v>5858</v>
      </c>
      <c r="L2121" s="83"/>
      <c r="M2121" s="85"/>
      <c r="N2121" s="85"/>
      <c r="O2121" s="85"/>
      <c r="P2121" s="29" t="s">
        <v>4998</v>
      </c>
      <c r="Q2121" s="9">
        <v>3</v>
      </c>
      <c r="R2121" s="9">
        <v>1</v>
      </c>
      <c r="S2121" s="9" t="s">
        <v>4983</v>
      </c>
      <c r="T2121" s="9" t="s">
        <v>32</v>
      </c>
      <c r="U2121" s="9">
        <v>11002</v>
      </c>
      <c r="V2121" s="9">
        <v>11002</v>
      </c>
      <c r="W2121" s="9"/>
      <c r="X2121" s="10" t="s">
        <v>5016</v>
      </c>
      <c r="Y2121" s="9" t="s">
        <v>4994</v>
      </c>
      <c r="Z2121" s="9" t="s">
        <v>4994</v>
      </c>
      <c r="AA2121" s="9" t="s">
        <v>5732</v>
      </c>
      <c r="AB2121" s="10" t="s">
        <v>5040</v>
      </c>
      <c r="AC2121" s="10" t="s">
        <v>4999</v>
      </c>
      <c r="AD2121" s="29"/>
      <c r="AE2121" s="20" t="str">
        <f>VLOOKUP(E2121,'FILIAIS PETZ'!A:Q,17,0)</f>
        <v>CO-3</v>
      </c>
      <c r="AF2121" s="20" t="str">
        <f>VLOOKUP(E2121,'FILIAIS PETZ'!A:Q,3,0)</f>
        <v>FELICIO</v>
      </c>
      <c r="AG2121" s="20" t="str">
        <f>VLOOKUP(E2121,'FILIAIS PETZ'!A:Q,2,0)</f>
        <v>R3</v>
      </c>
      <c r="AH2121" s="75">
        <v>2330</v>
      </c>
      <c r="AI2121" s="16" t="s">
        <v>6656</v>
      </c>
      <c r="AJ2121" s="43">
        <f>VLOOKUP(E2121,'FILIAIS PETZ'!$A$2:$K$2000,11,0)</f>
        <v>18328118014169</v>
      </c>
      <c r="AK2121" s="44">
        <f t="shared" si="139"/>
        <v>18328118014169</v>
      </c>
    </row>
    <row r="2122" spans="1:37" s="14" customFormat="1" ht="15" customHeight="1" thickBot="1" x14ac:dyDescent="0.25">
      <c r="A2122" s="9" t="str">
        <f t="shared" si="138"/>
        <v>PREVENTIVA</v>
      </c>
      <c r="B2122" s="18">
        <f>VLOOKUP(C2122,FORNECEDORES!D:E,2,0)</f>
        <v>132859</v>
      </c>
      <c r="C2122" s="19" t="str">
        <f>VLOOKUP(D2122,FORNECEDORES!A:D,4,0)</f>
        <v>27.093.558/0006-20</v>
      </c>
      <c r="D2122" s="13" t="s">
        <v>7131</v>
      </c>
      <c r="E2122" s="20" t="str">
        <f t="shared" si="137"/>
        <v>04 0168</v>
      </c>
      <c r="F2122" s="28" t="s">
        <v>4961</v>
      </c>
      <c r="G2122" s="21" t="str">
        <f>VLOOKUP(E2122,'FILIAIS PETZ'!A:E,5,0)</f>
        <v>PETZ GAMA LESTE</v>
      </c>
      <c r="H2122" s="20" t="str">
        <f>VLOOKUP(E2122,'FILIAIS PETZ'!A:D,4,0)</f>
        <v>GAMA-DF</v>
      </c>
      <c r="I2122" s="46">
        <v>45383</v>
      </c>
      <c r="J2122" s="9" t="s">
        <v>4980</v>
      </c>
      <c r="K2122" s="9" t="s">
        <v>5858</v>
      </c>
      <c r="L2122" s="29" t="s">
        <v>7656</v>
      </c>
      <c r="M2122" s="46">
        <v>45422</v>
      </c>
      <c r="N2122" s="46">
        <v>45448</v>
      </c>
      <c r="O2122" s="46">
        <v>45429</v>
      </c>
      <c r="P2122" s="29" t="s">
        <v>4998</v>
      </c>
      <c r="Q2122" s="9">
        <v>3</v>
      </c>
      <c r="R2122" s="9">
        <v>1</v>
      </c>
      <c r="S2122" s="9" t="s">
        <v>4983</v>
      </c>
      <c r="T2122" s="9" t="s">
        <v>32</v>
      </c>
      <c r="U2122" s="9">
        <v>11002</v>
      </c>
      <c r="V2122" s="9">
        <v>11002</v>
      </c>
      <c r="W2122" s="9"/>
      <c r="X2122" s="10" t="s">
        <v>5016</v>
      </c>
      <c r="Y2122" s="10" t="s">
        <v>4980</v>
      </c>
      <c r="Z2122" s="9" t="s">
        <v>4994</v>
      </c>
      <c r="AA2122" s="9" t="s">
        <v>5732</v>
      </c>
      <c r="AB2122" s="9" t="s">
        <v>5005</v>
      </c>
      <c r="AC2122" s="10" t="s">
        <v>4999</v>
      </c>
      <c r="AD2122" s="29"/>
      <c r="AE2122" s="20" t="str">
        <f>VLOOKUP(E2122,'FILIAIS PETZ'!A:Q,17,0)</f>
        <v>CO-1</v>
      </c>
      <c r="AF2122" s="20" t="str">
        <f>VLOOKUP(E2122,'FILIAIS PETZ'!A:Q,3,0)</f>
        <v>FELICIO</v>
      </c>
      <c r="AG2122" s="20" t="str">
        <f>VLOOKUP(E2122,'FILIAIS PETZ'!A:Q,2,0)</f>
        <v>R3</v>
      </c>
      <c r="AH2122" s="75">
        <v>2330</v>
      </c>
      <c r="AI2122" s="16" t="s">
        <v>6656</v>
      </c>
      <c r="AJ2122" s="43">
        <f>VLOOKUP(E2122,'FILIAIS PETZ'!$A$2:$K$2000,11,0)</f>
        <v>18328118016021</v>
      </c>
      <c r="AK2122" s="44">
        <f t="shared" si="139"/>
        <v>18328118016021</v>
      </c>
    </row>
    <row r="2123" spans="1:37" s="14" customFormat="1" ht="15" customHeight="1" thickBot="1" x14ac:dyDescent="0.25">
      <c r="A2123" s="9" t="str">
        <f t="shared" si="138"/>
        <v>PREVENTIVA</v>
      </c>
      <c r="B2123" s="18">
        <f>VLOOKUP(C2123,FORNECEDORES!D:E,2,0)</f>
        <v>132859</v>
      </c>
      <c r="C2123" s="19" t="str">
        <f>VLOOKUP(D2123,FORNECEDORES!A:D,4,0)</f>
        <v>27.093.558/0006-20</v>
      </c>
      <c r="D2123" s="13" t="s">
        <v>7131</v>
      </c>
      <c r="E2123" s="20" t="str">
        <f t="shared" si="137"/>
        <v>04 0207</v>
      </c>
      <c r="F2123" s="28" t="s">
        <v>4962</v>
      </c>
      <c r="G2123" s="21" t="str">
        <f>VLOOKUP(E2123,'FILIAIS PETZ'!A:E,5,0)</f>
        <v>PETZ GILBERTO SALOMÃO</v>
      </c>
      <c r="H2123" s="20" t="str">
        <f>VLOOKUP(E2123,'FILIAIS PETZ'!A:D,4,0)</f>
        <v>GBSL-DF</v>
      </c>
      <c r="I2123" s="46">
        <v>45383</v>
      </c>
      <c r="J2123" s="9" t="s">
        <v>4980</v>
      </c>
      <c r="K2123" s="9" t="s">
        <v>5858</v>
      </c>
      <c r="L2123" s="29" t="s">
        <v>7655</v>
      </c>
      <c r="M2123" s="46">
        <v>45422</v>
      </c>
      <c r="N2123" s="46">
        <v>45448</v>
      </c>
      <c r="O2123" s="46">
        <v>45429</v>
      </c>
      <c r="P2123" s="29" t="s">
        <v>4998</v>
      </c>
      <c r="Q2123" s="9">
        <v>3</v>
      </c>
      <c r="R2123" s="9">
        <v>1</v>
      </c>
      <c r="S2123" s="9" t="s">
        <v>4983</v>
      </c>
      <c r="T2123" s="9" t="s">
        <v>32</v>
      </c>
      <c r="U2123" s="9">
        <v>11002</v>
      </c>
      <c r="V2123" s="9">
        <v>11002</v>
      </c>
      <c r="W2123" s="9"/>
      <c r="X2123" s="10" t="s">
        <v>5016</v>
      </c>
      <c r="Y2123" s="10" t="s">
        <v>4980</v>
      </c>
      <c r="Z2123" s="9" t="s">
        <v>4994</v>
      </c>
      <c r="AA2123" s="9" t="s">
        <v>5732</v>
      </c>
      <c r="AB2123" s="9" t="s">
        <v>5005</v>
      </c>
      <c r="AC2123" s="10" t="s">
        <v>4999</v>
      </c>
      <c r="AD2123" s="29"/>
      <c r="AE2123" s="20" t="str">
        <f>VLOOKUP(E2123,'FILIAIS PETZ'!A:Q,17,0)</f>
        <v>CO-1</v>
      </c>
      <c r="AF2123" s="20" t="str">
        <f>VLOOKUP(E2123,'FILIAIS PETZ'!A:Q,3,0)</f>
        <v>FELICIO</v>
      </c>
      <c r="AG2123" s="20" t="str">
        <f>VLOOKUP(E2123,'FILIAIS PETZ'!A:Q,2,0)</f>
        <v>R3</v>
      </c>
      <c r="AH2123" s="75">
        <v>2330</v>
      </c>
      <c r="AI2123" s="16" t="s">
        <v>6656</v>
      </c>
      <c r="AJ2123" s="43">
        <f>VLOOKUP(E2123,'FILIAIS PETZ'!$A$2:$K$2000,11,0)</f>
        <v>18328118020215</v>
      </c>
      <c r="AK2123" s="44">
        <f t="shared" si="139"/>
        <v>18328118020215</v>
      </c>
    </row>
    <row r="2124" spans="1:37" s="14" customFormat="1" ht="15" customHeight="1" thickBot="1" x14ac:dyDescent="0.25">
      <c r="A2124" s="9" t="str">
        <f t="shared" si="138"/>
        <v>PREVENTIVA</v>
      </c>
      <c r="B2124" s="18">
        <f>VLOOKUP(C2124,FORNECEDORES!D:E,2,0)</f>
        <v>165145</v>
      </c>
      <c r="C2124" s="19" t="str">
        <f>VLOOKUP(D2124,FORNECEDORES!A:D,4,0)</f>
        <v>27.093.558/0030-50</v>
      </c>
      <c r="D2124" s="13" t="s">
        <v>7141</v>
      </c>
      <c r="E2124" s="20" t="str">
        <f t="shared" si="137"/>
        <v>04 0077</v>
      </c>
      <c r="F2124" s="28" t="s">
        <v>4954</v>
      </c>
      <c r="G2124" s="21" t="str">
        <f>VLOOKUP(E2124,'FILIAIS PETZ'!A:E,5,0)</f>
        <v>PETZ GOIANIA (SETOR BUENO)</v>
      </c>
      <c r="H2124" s="20" t="str">
        <f>VLOOKUP(E2124,'FILIAIS PETZ'!A:D,4,0)</f>
        <v>BT63-GO</v>
      </c>
      <c r="I2124" s="46">
        <v>45383</v>
      </c>
      <c r="J2124" s="9" t="s">
        <v>4980</v>
      </c>
      <c r="K2124" s="9" t="s">
        <v>5858</v>
      </c>
      <c r="L2124" s="29" t="s">
        <v>7665</v>
      </c>
      <c r="M2124" s="46">
        <v>45422</v>
      </c>
      <c r="N2124" s="46">
        <v>45448</v>
      </c>
      <c r="O2124" s="46">
        <v>45429</v>
      </c>
      <c r="P2124" s="29" t="s">
        <v>4998</v>
      </c>
      <c r="Q2124" s="9">
        <v>3</v>
      </c>
      <c r="R2124" s="9">
        <v>1</v>
      </c>
      <c r="S2124" s="9" t="s">
        <v>4983</v>
      </c>
      <c r="T2124" s="9" t="s">
        <v>32</v>
      </c>
      <c r="U2124" s="9">
        <v>11002</v>
      </c>
      <c r="V2124" s="9">
        <v>11002</v>
      </c>
      <c r="W2124" s="9"/>
      <c r="X2124" s="10" t="s">
        <v>5016</v>
      </c>
      <c r="Y2124" s="10" t="s">
        <v>4980</v>
      </c>
      <c r="Z2124" s="9" t="s">
        <v>4994</v>
      </c>
      <c r="AA2124" s="9" t="s">
        <v>5732</v>
      </c>
      <c r="AB2124" s="9" t="s">
        <v>5005</v>
      </c>
      <c r="AC2124" s="10" t="s">
        <v>4999</v>
      </c>
      <c r="AD2124" s="29"/>
      <c r="AE2124" s="20" t="str">
        <f>VLOOKUP(E2124,'FILIAIS PETZ'!A:Q,17,0)</f>
        <v>CO-2</v>
      </c>
      <c r="AF2124" s="20" t="str">
        <f>VLOOKUP(E2124,'FILIAIS PETZ'!A:Q,3,0)</f>
        <v>FELICIO</v>
      </c>
      <c r="AG2124" s="20" t="str">
        <f>VLOOKUP(E2124,'FILIAIS PETZ'!A:Q,2,0)</f>
        <v>R3</v>
      </c>
      <c r="AH2124" s="75">
        <v>2330</v>
      </c>
      <c r="AI2124" s="16" t="s">
        <v>6656</v>
      </c>
      <c r="AJ2124" s="43">
        <f>VLOOKUP(E2124,'FILIAIS PETZ'!$A$2:$K$2000,11,0)</f>
        <v>18328118007545</v>
      </c>
      <c r="AK2124" s="44">
        <f t="shared" ref="AK2124:AK2155" si="140">AJ2124</f>
        <v>18328118007545</v>
      </c>
    </row>
    <row r="2125" spans="1:37" s="14" customFormat="1" ht="15" customHeight="1" thickBot="1" x14ac:dyDescent="0.25">
      <c r="A2125" s="9" t="str">
        <f>J2125</f>
        <v>PREVENTIVA</v>
      </c>
      <c r="B2125" s="18">
        <f>VLOOKUP(C2125,FORNECEDORES!D:E,2,0)</f>
        <v>5833</v>
      </c>
      <c r="C2125" s="19" t="str">
        <f>VLOOKUP(D2125,FORNECEDORES!A:D,4,0)</f>
        <v>13.938.390/0002-78</v>
      </c>
      <c r="D2125" s="13" t="s">
        <v>7123</v>
      </c>
      <c r="E2125" s="20" t="str">
        <f t="shared" si="137"/>
        <v>04 0156</v>
      </c>
      <c r="F2125" s="28" t="s">
        <v>4940</v>
      </c>
      <c r="G2125" s="21" t="str">
        <f>VLOOKUP(E2125,'FILIAIS PETZ'!A:E,5,0)</f>
        <v>PETZ ITAPETININGA</v>
      </c>
      <c r="H2125" s="20" t="str">
        <f>VLOOKUP(E2125,'FILIAIS PETZ'!A:D,4,0)</f>
        <v>ITPT-SP</v>
      </c>
      <c r="I2125" s="46">
        <v>45474</v>
      </c>
      <c r="J2125" s="9" t="s">
        <v>4980</v>
      </c>
      <c r="K2125" s="9" t="s">
        <v>5858</v>
      </c>
      <c r="L2125" s="29" t="s">
        <v>11683</v>
      </c>
      <c r="M2125" s="46">
        <v>45505</v>
      </c>
      <c r="N2125" s="46">
        <v>45532</v>
      </c>
      <c r="O2125" s="46">
        <v>45513</v>
      </c>
      <c r="P2125" s="29" t="s">
        <v>4998</v>
      </c>
      <c r="Q2125" s="9">
        <v>3</v>
      </c>
      <c r="R2125" s="9">
        <v>1</v>
      </c>
      <c r="S2125" s="9" t="s">
        <v>4983</v>
      </c>
      <c r="T2125" s="9" t="s">
        <v>32</v>
      </c>
      <c r="U2125" s="9">
        <v>11002</v>
      </c>
      <c r="V2125" s="9">
        <v>11002</v>
      </c>
      <c r="W2125" s="9"/>
      <c r="X2125" s="10" t="s">
        <v>5016</v>
      </c>
      <c r="Y2125" s="10" t="s">
        <v>4994</v>
      </c>
      <c r="Z2125" s="9" t="s">
        <v>4994</v>
      </c>
      <c r="AA2125" s="9" t="s">
        <v>5732</v>
      </c>
      <c r="AB2125" s="9" t="s">
        <v>5005</v>
      </c>
      <c r="AC2125" s="9" t="s">
        <v>4999</v>
      </c>
      <c r="AD2125" s="29"/>
      <c r="AE2125" s="20" t="str">
        <f>VLOOKUP(E2125,'FILIAIS PETZ'!A:Q,17,0)</f>
        <v>SP7</v>
      </c>
      <c r="AF2125" s="20" t="str">
        <f>VLOOKUP(E2125,'FILIAIS PETZ'!A:Q,3,0)</f>
        <v>FELICIO</v>
      </c>
      <c r="AG2125" s="20" t="str">
        <f>VLOOKUP(E2125,'FILIAIS PETZ'!A:Q,2,0)</f>
        <v>R3</v>
      </c>
      <c r="AH2125" s="75">
        <v>2201.5300000000002</v>
      </c>
      <c r="AI2125" s="16" t="s">
        <v>8419</v>
      </c>
      <c r="AJ2125" s="43">
        <f>VLOOKUP(E2125,'FILIAIS PETZ'!$A$2:$K$2000,11,0)</f>
        <v>18328118014754</v>
      </c>
      <c r="AK2125" s="44">
        <f t="shared" si="140"/>
        <v>18328118014754</v>
      </c>
    </row>
    <row r="2126" spans="1:37" s="14" customFormat="1" ht="15" customHeight="1" thickBot="1" x14ac:dyDescent="0.25">
      <c r="A2126" s="9" t="str">
        <f t="shared" ref="A2126:A2142" si="141">J2126</f>
        <v>PREVENTIVA</v>
      </c>
      <c r="B2126" s="18">
        <f>VLOOKUP(C2126,FORNECEDORES!D:E,2,0)</f>
        <v>4990</v>
      </c>
      <c r="C2126" s="19" t="str">
        <f>VLOOKUP(D2126,FORNECEDORES!A:D,4,0)</f>
        <v>27.093.558/0012-78</v>
      </c>
      <c r="D2126" s="13" t="s">
        <v>7133</v>
      </c>
      <c r="E2126" s="20" t="str">
        <f t="shared" si="137"/>
        <v>04 0244</v>
      </c>
      <c r="F2126" s="28" t="s">
        <v>4957</v>
      </c>
      <c r="G2126" s="21" t="str">
        <f>VLOOKUP(E2126,'FILIAIS PETZ'!A:E,5,0)</f>
        <v>PETZ GOVERNADOR VALADARES</v>
      </c>
      <c r="H2126" s="20" t="str">
        <f>VLOOKUP(E2126,'FILIAIS PETZ'!A:D,4,0)</f>
        <v>GVLD-MG</v>
      </c>
      <c r="I2126" s="46">
        <v>45383</v>
      </c>
      <c r="J2126" s="9" t="s">
        <v>4980</v>
      </c>
      <c r="K2126" s="9" t="s">
        <v>5858</v>
      </c>
      <c r="L2126" s="29" t="s">
        <v>7666</v>
      </c>
      <c r="M2126" s="46">
        <v>45422</v>
      </c>
      <c r="N2126" s="46">
        <v>45448</v>
      </c>
      <c r="O2126" s="46">
        <v>45429</v>
      </c>
      <c r="P2126" s="29" t="s">
        <v>4998</v>
      </c>
      <c r="Q2126" s="9">
        <v>3</v>
      </c>
      <c r="R2126" s="9">
        <v>1</v>
      </c>
      <c r="S2126" s="9" t="s">
        <v>4983</v>
      </c>
      <c r="T2126" s="9" t="s">
        <v>32</v>
      </c>
      <c r="U2126" s="9">
        <v>11002</v>
      </c>
      <c r="V2126" s="9">
        <v>11002</v>
      </c>
      <c r="W2126" s="9"/>
      <c r="X2126" s="10" t="s">
        <v>5016</v>
      </c>
      <c r="Y2126" s="10" t="s">
        <v>4980</v>
      </c>
      <c r="Z2126" s="9" t="s">
        <v>4994</v>
      </c>
      <c r="AA2126" s="9" t="s">
        <v>5732</v>
      </c>
      <c r="AB2126" s="9" t="s">
        <v>5005</v>
      </c>
      <c r="AC2126" s="9" t="s">
        <v>4999</v>
      </c>
      <c r="AD2126" s="29"/>
      <c r="AE2126" s="20" t="str">
        <f>VLOOKUP(E2126,'FILIAIS PETZ'!A:Q,17,0)</f>
        <v>MG-2</v>
      </c>
      <c r="AF2126" s="20" t="str">
        <f>VLOOKUP(E2126,'FILIAIS PETZ'!A:Q,3,0)</f>
        <v>FELICIO</v>
      </c>
      <c r="AG2126" s="20" t="str">
        <f>VLOOKUP(E2126,'FILIAIS PETZ'!A:Q,2,0)</f>
        <v>R3</v>
      </c>
      <c r="AH2126" s="75">
        <v>2330</v>
      </c>
      <c r="AI2126" s="16" t="s">
        <v>6656</v>
      </c>
      <c r="AJ2126" s="43" t="str">
        <f>VLOOKUP(E2126,'FILIAIS PETZ'!$A$2:$K$2000,11,0)</f>
        <v>18.328.118/0231-50</v>
      </c>
      <c r="AK2126" s="44" t="str">
        <f t="shared" si="140"/>
        <v>18.328.118/0231-50</v>
      </c>
    </row>
    <row r="2127" spans="1:37" s="14" customFormat="1" ht="15" customHeight="1" thickBot="1" x14ac:dyDescent="0.25">
      <c r="A2127" s="9" t="str">
        <f t="shared" si="141"/>
        <v>PREVENTIVA</v>
      </c>
      <c r="B2127" s="18">
        <f>VLOOKUP(C2127,FORNECEDORES!D:E,2,0)</f>
        <v>396684</v>
      </c>
      <c r="C2127" s="19" t="str">
        <f>VLOOKUP(D2127,FORNECEDORES!A:D,4,0)</f>
        <v>27.093.558/0066-60</v>
      </c>
      <c r="D2127" s="13" t="s">
        <v>7164</v>
      </c>
      <c r="E2127" s="20" t="str">
        <f t="shared" si="137"/>
        <v>04 0026</v>
      </c>
      <c r="F2127" s="28" t="s">
        <v>4949</v>
      </c>
      <c r="G2127" s="21" t="str">
        <f>VLOOKUP(E2127,'FILIAIS PETZ'!A:E,5,0)</f>
        <v>PETZ IGUATEMI ESPLANADA</v>
      </c>
      <c r="H2127" s="20" t="str">
        <f>VLOOKUP(E2127,'FILIAIS PETZ'!A:D,4,0)</f>
        <v>IGES-SP</v>
      </c>
      <c r="I2127" s="46">
        <v>45383</v>
      </c>
      <c r="J2127" s="9" t="s">
        <v>4980</v>
      </c>
      <c r="K2127" s="9" t="s">
        <v>5858</v>
      </c>
      <c r="L2127" s="29" t="s">
        <v>7688</v>
      </c>
      <c r="M2127" s="46">
        <v>45422</v>
      </c>
      <c r="N2127" s="46">
        <v>45448</v>
      </c>
      <c r="O2127" s="46">
        <v>45429</v>
      </c>
      <c r="P2127" s="29" t="s">
        <v>4998</v>
      </c>
      <c r="Q2127" s="9">
        <v>3</v>
      </c>
      <c r="R2127" s="9">
        <v>1</v>
      </c>
      <c r="S2127" s="9" t="s">
        <v>4983</v>
      </c>
      <c r="T2127" s="9" t="s">
        <v>32</v>
      </c>
      <c r="U2127" s="9">
        <v>11002</v>
      </c>
      <c r="V2127" s="9">
        <v>11002</v>
      </c>
      <c r="W2127" s="9"/>
      <c r="X2127" s="10" t="s">
        <v>5016</v>
      </c>
      <c r="Y2127" s="10" t="s">
        <v>4980</v>
      </c>
      <c r="Z2127" s="9" t="s">
        <v>4994</v>
      </c>
      <c r="AA2127" s="9" t="s">
        <v>5732</v>
      </c>
      <c r="AB2127" s="9" t="s">
        <v>5005</v>
      </c>
      <c r="AC2127" s="9" t="s">
        <v>4999</v>
      </c>
      <c r="AD2127" s="29"/>
      <c r="AE2127" s="20" t="str">
        <f>VLOOKUP(E2127,'FILIAIS PETZ'!A:Q,17,0)</f>
        <v>SP7</v>
      </c>
      <c r="AF2127" s="20" t="str">
        <f>VLOOKUP(E2127,'FILIAIS PETZ'!A:Q,3,0)</f>
        <v>FELICIO</v>
      </c>
      <c r="AG2127" s="20" t="str">
        <f>VLOOKUP(E2127,'FILIAIS PETZ'!A:Q,2,0)</f>
        <v>R3</v>
      </c>
      <c r="AH2127" s="75">
        <v>2330</v>
      </c>
      <c r="AI2127" s="16" t="s">
        <v>6656</v>
      </c>
      <c r="AJ2127" s="43">
        <f>VLOOKUP(E2127,'FILIAIS PETZ'!$A$2:$K$2000,11,0)</f>
        <v>18328118002667</v>
      </c>
      <c r="AK2127" s="44">
        <f t="shared" si="140"/>
        <v>18328118002667</v>
      </c>
    </row>
    <row r="2128" spans="1:37" s="14" customFormat="1" ht="15" customHeight="1" thickBot="1" x14ac:dyDescent="0.25">
      <c r="A2128" s="9" t="str">
        <f t="shared" si="141"/>
        <v>PREVENTIVA</v>
      </c>
      <c r="B2128" s="18">
        <f>VLOOKUP(C2128,FORNECEDORES!D:E,2,0)</f>
        <v>4990</v>
      </c>
      <c r="C2128" s="19" t="str">
        <f>VLOOKUP(D2128,FORNECEDORES!A:D,4,0)</f>
        <v>27.093.558/0012-78</v>
      </c>
      <c r="D2128" s="13" t="s">
        <v>7133</v>
      </c>
      <c r="E2128" s="20" t="str">
        <f t="shared" si="137"/>
        <v>04 0185</v>
      </c>
      <c r="F2128" s="28" t="s">
        <v>4973</v>
      </c>
      <c r="G2128" s="21" t="str">
        <f>VLOOKUP(E2128,'FILIAIS PETZ'!A:E,5,0)</f>
        <v>PETZ AV CONTORNO (ANTIGOS DADOS DE SVLB/MG - PETZ SILVA LOBO)</v>
      </c>
      <c r="H2128" s="20" t="str">
        <f>VLOOKUP(E2128,'FILIAIS PETZ'!A:D,4,0)</f>
        <v>ACTN-MG</v>
      </c>
      <c r="I2128" s="46">
        <v>45383</v>
      </c>
      <c r="J2128" s="9" t="s">
        <v>4980</v>
      </c>
      <c r="K2128" s="9" t="s">
        <v>5858</v>
      </c>
      <c r="L2128" s="29" t="s">
        <v>7685</v>
      </c>
      <c r="M2128" s="46">
        <v>45422</v>
      </c>
      <c r="N2128" s="46">
        <v>45448</v>
      </c>
      <c r="O2128" s="46">
        <v>45429</v>
      </c>
      <c r="P2128" s="29" t="s">
        <v>4998</v>
      </c>
      <c r="Q2128" s="9">
        <v>3</v>
      </c>
      <c r="R2128" s="9">
        <v>1</v>
      </c>
      <c r="S2128" s="9" t="s">
        <v>4983</v>
      </c>
      <c r="T2128" s="9" t="s">
        <v>32</v>
      </c>
      <c r="U2128" s="9">
        <v>11002</v>
      </c>
      <c r="V2128" s="9">
        <v>11002</v>
      </c>
      <c r="W2128" s="9"/>
      <c r="X2128" s="10" t="s">
        <v>5016</v>
      </c>
      <c r="Y2128" s="10" t="s">
        <v>4980</v>
      </c>
      <c r="Z2128" s="9" t="s">
        <v>4994</v>
      </c>
      <c r="AA2128" s="9" t="s">
        <v>5732</v>
      </c>
      <c r="AB2128" s="9" t="s">
        <v>5005</v>
      </c>
      <c r="AC2128" s="9" t="s">
        <v>4999</v>
      </c>
      <c r="AD2128" s="29"/>
      <c r="AE2128" s="20" t="str">
        <f>VLOOKUP(E2128,'FILIAIS PETZ'!A:Q,17,0)</f>
        <v>MG-1</v>
      </c>
      <c r="AF2128" s="20" t="str">
        <f>VLOOKUP(E2128,'FILIAIS PETZ'!A:Q,3,0)</f>
        <v>FELICIO</v>
      </c>
      <c r="AG2128" s="20" t="str">
        <f>VLOOKUP(E2128,'FILIAIS PETZ'!A:Q,2,0)</f>
        <v>R3</v>
      </c>
      <c r="AH2128" s="75">
        <v>2330</v>
      </c>
      <c r="AI2128" s="16" t="s">
        <v>6656</v>
      </c>
      <c r="AJ2128" s="43">
        <f>VLOOKUP(E2128,'FILIAIS PETZ'!$A$2:$K$2000,11,0)</f>
        <v>18328118017931</v>
      </c>
      <c r="AK2128" s="44">
        <f t="shared" si="140"/>
        <v>18328118017931</v>
      </c>
    </row>
    <row r="2129" spans="1:37" s="14" customFormat="1" ht="15" customHeight="1" thickBot="1" x14ac:dyDescent="0.25">
      <c r="A2129" s="9" t="str">
        <f t="shared" si="141"/>
        <v>PREVENTIVA</v>
      </c>
      <c r="B2129" s="18">
        <f>VLOOKUP(C2129,FORNECEDORES!D:E,2,0)</f>
        <v>396684</v>
      </c>
      <c r="C2129" s="19" t="str">
        <f>VLOOKUP(D2129,FORNECEDORES!A:D,4,0)</f>
        <v>27.093.558/0066-60</v>
      </c>
      <c r="D2129" s="13" t="s">
        <v>7164</v>
      </c>
      <c r="E2129" s="20" t="str">
        <f t="shared" si="137"/>
        <v>04 0119</v>
      </c>
      <c r="F2129" s="28" t="s">
        <v>4934</v>
      </c>
      <c r="G2129" s="21" t="str">
        <f>VLOOKUP(E2129,'FILIAIS PETZ'!A:E,5,0)</f>
        <v>PETZ ITU</v>
      </c>
      <c r="H2129" s="20" t="str">
        <f>VLOOKUP(E2129,'FILIAIS PETZ'!A:D,4,0)</f>
        <v>ITTU-SP</v>
      </c>
      <c r="I2129" s="46">
        <v>45383</v>
      </c>
      <c r="J2129" s="9" t="s">
        <v>4980</v>
      </c>
      <c r="K2129" s="9" t="s">
        <v>5858</v>
      </c>
      <c r="L2129" s="29" t="s">
        <v>7681</v>
      </c>
      <c r="M2129" s="46">
        <v>45422</v>
      </c>
      <c r="N2129" s="46">
        <v>45448</v>
      </c>
      <c r="O2129" s="46">
        <v>45429</v>
      </c>
      <c r="P2129" s="29" t="s">
        <v>4998</v>
      </c>
      <c r="Q2129" s="9">
        <v>3</v>
      </c>
      <c r="R2129" s="9">
        <v>1</v>
      </c>
      <c r="S2129" s="9" t="s">
        <v>4983</v>
      </c>
      <c r="T2129" s="9" t="s">
        <v>32</v>
      </c>
      <c r="U2129" s="9">
        <v>11002</v>
      </c>
      <c r="V2129" s="9">
        <v>11002</v>
      </c>
      <c r="W2129" s="9"/>
      <c r="X2129" s="10" t="s">
        <v>5016</v>
      </c>
      <c r="Y2129" s="10" t="s">
        <v>4980</v>
      </c>
      <c r="Z2129" s="9" t="s">
        <v>4994</v>
      </c>
      <c r="AA2129" s="9" t="s">
        <v>5732</v>
      </c>
      <c r="AB2129" s="9" t="s">
        <v>5005</v>
      </c>
      <c r="AC2129" s="9" t="s">
        <v>4999</v>
      </c>
      <c r="AD2129" s="29"/>
      <c r="AE2129" s="20" t="str">
        <f>VLOOKUP(E2129,'FILIAIS PETZ'!A:Q,17,0)</f>
        <v>SP7</v>
      </c>
      <c r="AF2129" s="20" t="str">
        <f>VLOOKUP(E2129,'FILIAIS PETZ'!A:Q,3,0)</f>
        <v>FELICIO</v>
      </c>
      <c r="AG2129" s="20" t="str">
        <f>VLOOKUP(E2129,'FILIAIS PETZ'!A:Q,2,0)</f>
        <v>R3</v>
      </c>
      <c r="AH2129" s="75">
        <v>2330</v>
      </c>
      <c r="AI2129" s="16" t="s">
        <v>6656</v>
      </c>
      <c r="AJ2129" s="43">
        <f>VLOOKUP(E2129,'FILIAIS PETZ'!$A$2:$K$2000,11,0)</f>
        <v>18328118010848</v>
      </c>
      <c r="AK2129" s="44">
        <f t="shared" si="140"/>
        <v>18328118010848</v>
      </c>
    </row>
    <row r="2130" spans="1:37" s="14" customFormat="1" ht="15" customHeight="1" thickBot="1" x14ac:dyDescent="0.25">
      <c r="A2130" s="9" t="str">
        <f t="shared" si="141"/>
        <v>PREVENTIVA</v>
      </c>
      <c r="B2130" s="18">
        <f>VLOOKUP(C2130,FORNECEDORES!D:E,2,0)</f>
        <v>255287</v>
      </c>
      <c r="C2130" s="19" t="str">
        <f>VLOOKUP(D2130,FORNECEDORES!A:D,4,0)</f>
        <v>27.093.558/0060-75</v>
      </c>
      <c r="D2130" s="13" t="s">
        <v>7158</v>
      </c>
      <c r="E2130" s="20" t="str">
        <f t="shared" si="137"/>
        <v>04 0032</v>
      </c>
      <c r="F2130" s="28" t="s">
        <v>4951</v>
      </c>
      <c r="G2130" s="21" t="str">
        <f>VLOOKUP(E2130,'FILIAIS PETZ'!A:E,5,0)</f>
        <v>PETZ JAGUARE</v>
      </c>
      <c r="H2130" s="20" t="str">
        <f>VLOOKUP(E2130,'FILIAIS PETZ'!A:D,4,0)</f>
        <v>JGRE-SP</v>
      </c>
      <c r="I2130" s="46">
        <v>45383</v>
      </c>
      <c r="J2130" s="9" t="s">
        <v>4980</v>
      </c>
      <c r="K2130" s="9" t="s">
        <v>5858</v>
      </c>
      <c r="L2130" s="29" t="s">
        <v>7678</v>
      </c>
      <c r="M2130" s="46">
        <v>45422</v>
      </c>
      <c r="N2130" s="46">
        <v>45448</v>
      </c>
      <c r="O2130" s="46">
        <v>45429</v>
      </c>
      <c r="P2130" s="29" t="s">
        <v>4998</v>
      </c>
      <c r="Q2130" s="9">
        <v>3</v>
      </c>
      <c r="R2130" s="9">
        <v>1</v>
      </c>
      <c r="S2130" s="9" t="s">
        <v>4983</v>
      </c>
      <c r="T2130" s="9" t="s">
        <v>32</v>
      </c>
      <c r="U2130" s="9">
        <v>11002</v>
      </c>
      <c r="V2130" s="9">
        <v>11002</v>
      </c>
      <c r="W2130" s="9"/>
      <c r="X2130" s="10" t="s">
        <v>5016</v>
      </c>
      <c r="Y2130" s="10" t="s">
        <v>4980</v>
      </c>
      <c r="Z2130" s="9" t="s">
        <v>4994</v>
      </c>
      <c r="AA2130" s="9" t="s">
        <v>5732</v>
      </c>
      <c r="AB2130" s="9" t="s">
        <v>5005</v>
      </c>
      <c r="AC2130" s="9" t="s">
        <v>4999</v>
      </c>
      <c r="AD2130" s="29"/>
      <c r="AE2130" s="20" t="str">
        <f>VLOOKUP(E2130,'FILIAIS PETZ'!A:Q,17,0)</f>
        <v>SP7</v>
      </c>
      <c r="AF2130" s="20" t="str">
        <f>VLOOKUP(E2130,'FILIAIS PETZ'!A:Q,3,0)</f>
        <v>FELICIO</v>
      </c>
      <c r="AG2130" s="20" t="str">
        <f>VLOOKUP(E2130,'FILIAIS PETZ'!A:Q,2,0)</f>
        <v>R3</v>
      </c>
      <c r="AH2130" s="75">
        <v>2330</v>
      </c>
      <c r="AI2130" s="16" t="s">
        <v>6656</v>
      </c>
      <c r="AJ2130" s="43">
        <f>VLOOKUP(E2130,'FILIAIS PETZ'!$A$2:$K$2000,11,0)</f>
        <v>18328118003205</v>
      </c>
      <c r="AK2130" s="44">
        <f t="shared" si="140"/>
        <v>18328118003205</v>
      </c>
    </row>
    <row r="2131" spans="1:37" s="14" customFormat="1" ht="15" customHeight="1" thickBot="1" x14ac:dyDescent="0.25">
      <c r="A2131" s="9" t="str">
        <f t="shared" si="141"/>
        <v>PREVENTIVA</v>
      </c>
      <c r="B2131" s="18">
        <f>VLOOKUP(C2131,FORNECEDORES!D:E,2,0)</f>
        <v>132859</v>
      </c>
      <c r="C2131" s="19" t="str">
        <f>VLOOKUP(D2131,FORNECEDORES!A:D,4,0)</f>
        <v>27.093.558/0006-20</v>
      </c>
      <c r="D2131" s="13" t="s">
        <v>7131</v>
      </c>
      <c r="E2131" s="20" t="str">
        <f t="shared" si="137"/>
        <v>04 0150</v>
      </c>
      <c r="F2131" s="28" t="s">
        <v>4963</v>
      </c>
      <c r="G2131" s="21" t="str">
        <f>VLOOKUP(E2131,'FILIAIS PETZ'!A:E,5,0)</f>
        <v>PETZ BRASILIA JARDIM BOTANICO</v>
      </c>
      <c r="H2131" s="20" t="str">
        <f>VLOOKUP(E2131,'FILIAIS PETZ'!A:D,4,0)</f>
        <v>BJDB-DF</v>
      </c>
      <c r="I2131" s="46">
        <v>45383</v>
      </c>
      <c r="J2131" s="9" t="s">
        <v>4980</v>
      </c>
      <c r="K2131" s="9" t="s">
        <v>5858</v>
      </c>
      <c r="L2131" s="29" t="s">
        <v>7653</v>
      </c>
      <c r="M2131" s="46">
        <v>45422</v>
      </c>
      <c r="N2131" s="46">
        <v>45448</v>
      </c>
      <c r="O2131" s="46">
        <v>45429</v>
      </c>
      <c r="P2131" s="29" t="s">
        <v>4998</v>
      </c>
      <c r="Q2131" s="9">
        <v>3</v>
      </c>
      <c r="R2131" s="9">
        <v>1</v>
      </c>
      <c r="S2131" s="9" t="s">
        <v>4983</v>
      </c>
      <c r="T2131" s="9" t="s">
        <v>32</v>
      </c>
      <c r="U2131" s="9">
        <v>11002</v>
      </c>
      <c r="V2131" s="9">
        <v>11002</v>
      </c>
      <c r="W2131" s="9"/>
      <c r="X2131" s="10" t="s">
        <v>5016</v>
      </c>
      <c r="Y2131" s="10" t="s">
        <v>4980</v>
      </c>
      <c r="Z2131" s="9" t="s">
        <v>4994</v>
      </c>
      <c r="AA2131" s="9" t="s">
        <v>5732</v>
      </c>
      <c r="AB2131" s="9" t="s">
        <v>5005</v>
      </c>
      <c r="AC2131" s="9" t="s">
        <v>4999</v>
      </c>
      <c r="AD2131" s="29"/>
      <c r="AE2131" s="20" t="str">
        <f>VLOOKUP(E2131,'FILIAIS PETZ'!A:Q,17,0)</f>
        <v>CO-1</v>
      </c>
      <c r="AF2131" s="20" t="str">
        <f>VLOOKUP(E2131,'FILIAIS PETZ'!A:Q,3,0)</f>
        <v>FELICIO</v>
      </c>
      <c r="AG2131" s="20" t="str">
        <f>VLOOKUP(E2131,'FILIAIS PETZ'!A:Q,2,0)</f>
        <v>R3</v>
      </c>
      <c r="AH2131" s="75">
        <v>2330</v>
      </c>
      <c r="AI2131" s="16" t="s">
        <v>6656</v>
      </c>
      <c r="AJ2131" s="43">
        <f>VLOOKUP(E2131,'FILIAIS PETZ'!$A$2:$K$2000,11,0)</f>
        <v>18328118014320</v>
      </c>
      <c r="AK2131" s="44">
        <f t="shared" si="140"/>
        <v>18328118014320</v>
      </c>
    </row>
    <row r="2132" spans="1:37" s="14" customFormat="1" ht="15" customHeight="1" thickBot="1" x14ac:dyDescent="0.25">
      <c r="A2132" s="9" t="str">
        <f t="shared" si="141"/>
        <v>PREVENTIVA</v>
      </c>
      <c r="B2132" s="18">
        <f>VLOOKUP(C2132,FORNECEDORES!D:E,2,0)</f>
        <v>4722</v>
      </c>
      <c r="C2132" s="19" t="str">
        <f>VLOOKUP(D2132,FORNECEDORES!A:D,4,0)</f>
        <v>08.100.057/0001-74</v>
      </c>
      <c r="D2132" s="13" t="s">
        <v>6219</v>
      </c>
      <c r="E2132" s="20" t="str">
        <f t="shared" si="137"/>
        <v>04 0142</v>
      </c>
      <c r="F2132" s="28" t="s">
        <v>4931</v>
      </c>
      <c r="G2132" s="21" t="str">
        <f>VLOOKUP(E2132,'FILIAIS PETZ'!A:E,5,0)</f>
        <v>PETZ MIGUEL SUTIL</v>
      </c>
      <c r="H2132" s="20" t="str">
        <f>VLOOKUP(E2132,'FILIAIS PETZ'!A:D,4,0)</f>
        <v>MGST-MT</v>
      </c>
      <c r="I2132" s="46">
        <v>45383</v>
      </c>
      <c r="J2132" s="9" t="s">
        <v>4980</v>
      </c>
      <c r="K2132" s="9" t="s">
        <v>5858</v>
      </c>
      <c r="L2132" s="29" t="s">
        <v>7072</v>
      </c>
      <c r="M2132" s="46">
        <v>45391</v>
      </c>
      <c r="N2132" s="46">
        <v>45420</v>
      </c>
      <c r="O2132" s="46">
        <v>45405</v>
      </c>
      <c r="P2132" s="29" t="s">
        <v>4998</v>
      </c>
      <c r="Q2132" s="9">
        <v>3</v>
      </c>
      <c r="R2132" s="9">
        <v>1</v>
      </c>
      <c r="S2132" s="9" t="s">
        <v>4983</v>
      </c>
      <c r="T2132" s="9" t="s">
        <v>32</v>
      </c>
      <c r="U2132" s="9">
        <v>11002</v>
      </c>
      <c r="V2132" s="9">
        <v>11002</v>
      </c>
      <c r="W2132" s="9"/>
      <c r="X2132" s="10" t="s">
        <v>5016</v>
      </c>
      <c r="Y2132" s="9" t="s">
        <v>4994</v>
      </c>
      <c r="Z2132" s="9" t="s">
        <v>4994</v>
      </c>
      <c r="AA2132" s="9" t="s">
        <v>5732</v>
      </c>
      <c r="AB2132" s="10" t="s">
        <v>5040</v>
      </c>
      <c r="AC2132" s="9" t="s">
        <v>4999</v>
      </c>
      <c r="AD2132" s="29"/>
      <c r="AE2132" s="20" t="str">
        <f>VLOOKUP(E2132,'FILIAIS PETZ'!A:Q,17,0)</f>
        <v>CO-3</v>
      </c>
      <c r="AF2132" s="20" t="str">
        <f>VLOOKUP(E2132,'FILIAIS PETZ'!A:Q,3,0)</f>
        <v>FELICIO</v>
      </c>
      <c r="AG2132" s="20" t="str">
        <f>VLOOKUP(E2132,'FILIAIS PETZ'!A:Q,2,0)</f>
        <v>R3</v>
      </c>
      <c r="AH2132" s="75">
        <v>2330</v>
      </c>
      <c r="AI2132" s="16" t="s">
        <v>6656</v>
      </c>
      <c r="AJ2132" s="43">
        <f>VLOOKUP(E2132,'FILIAIS PETZ'!$A$2:$K$2000,11,0)</f>
        <v>18328118013430</v>
      </c>
      <c r="AK2132" s="44">
        <f t="shared" si="140"/>
        <v>18328118013430</v>
      </c>
    </row>
    <row r="2133" spans="1:37" s="14" customFormat="1" ht="15" customHeight="1" thickBot="1" x14ac:dyDescent="0.25">
      <c r="A2133" s="9" t="str">
        <f t="shared" si="141"/>
        <v>PREVENTIVA</v>
      </c>
      <c r="B2133" s="18">
        <f>VLOOKUP(C2133,FORNECEDORES!D:E,2,0)</f>
        <v>4722</v>
      </c>
      <c r="C2133" s="19" t="str">
        <f>VLOOKUP(D2133,FORNECEDORES!A:D,4,0)</f>
        <v>08.100.057/0001-74</v>
      </c>
      <c r="D2133" s="13" t="s">
        <v>6219</v>
      </c>
      <c r="E2133" s="20" t="str">
        <f t="shared" si="137"/>
        <v>04 0224</v>
      </c>
      <c r="F2133" s="28" t="s">
        <v>4941</v>
      </c>
      <c r="G2133" s="21" t="str">
        <f>VLOOKUP(E2133,'FILIAIS PETZ'!A:E,5,0)</f>
        <v>PETZ NORTE SUL PLAZA</v>
      </c>
      <c r="H2133" s="20" t="str">
        <f>VLOOKUP(E2133,'FILIAIS PETZ'!A:D,4,0)</f>
        <v>NSPL-MS</v>
      </c>
      <c r="I2133" s="46">
        <v>45383</v>
      </c>
      <c r="J2133" s="9" t="s">
        <v>4980</v>
      </c>
      <c r="K2133" s="9" t="s">
        <v>5858</v>
      </c>
      <c r="L2133" s="29" t="s">
        <v>7069</v>
      </c>
      <c r="M2133" s="46">
        <v>45391</v>
      </c>
      <c r="N2133" s="46">
        <v>45420</v>
      </c>
      <c r="O2133" s="46">
        <v>45405</v>
      </c>
      <c r="P2133" s="29" t="s">
        <v>4998</v>
      </c>
      <c r="Q2133" s="9">
        <v>3</v>
      </c>
      <c r="R2133" s="9">
        <v>1</v>
      </c>
      <c r="S2133" s="9" t="s">
        <v>4983</v>
      </c>
      <c r="T2133" s="9" t="s">
        <v>32</v>
      </c>
      <c r="U2133" s="9">
        <v>11002</v>
      </c>
      <c r="V2133" s="9">
        <v>11002</v>
      </c>
      <c r="W2133" s="9"/>
      <c r="X2133" s="10" t="s">
        <v>5016</v>
      </c>
      <c r="Y2133" s="9" t="s">
        <v>4994</v>
      </c>
      <c r="Z2133" s="9" t="s">
        <v>4994</v>
      </c>
      <c r="AA2133" s="9" t="s">
        <v>5732</v>
      </c>
      <c r="AB2133" s="10" t="s">
        <v>5040</v>
      </c>
      <c r="AC2133" s="9" t="s">
        <v>4999</v>
      </c>
      <c r="AD2133" s="29"/>
      <c r="AE2133" s="20" t="str">
        <f>VLOOKUP(E2133,'FILIAIS PETZ'!A:Q,17,0)</f>
        <v>CO-1</v>
      </c>
      <c r="AF2133" s="20" t="str">
        <f>VLOOKUP(E2133,'FILIAIS PETZ'!A:Q,3,0)</f>
        <v>FELICIO</v>
      </c>
      <c r="AG2133" s="20" t="str">
        <f>VLOOKUP(E2133,'FILIAIS PETZ'!A:Q,2,0)</f>
        <v>R3</v>
      </c>
      <c r="AH2133" s="75">
        <v>2330</v>
      </c>
      <c r="AI2133" s="16" t="s">
        <v>6656</v>
      </c>
      <c r="AJ2133" s="43">
        <f>VLOOKUP(E2133,'FILIAIS PETZ'!$A$2:$K$2000,11,0)</f>
        <v>18328118021459</v>
      </c>
      <c r="AK2133" s="44">
        <f t="shared" si="140"/>
        <v>18328118021459</v>
      </c>
    </row>
    <row r="2134" spans="1:37" s="14" customFormat="1" ht="15" customHeight="1" thickBot="1" x14ac:dyDescent="0.25">
      <c r="A2134" s="9" t="str">
        <f t="shared" si="141"/>
        <v>PREVENTIVA</v>
      </c>
      <c r="B2134" s="18">
        <f>VLOOKUP(C2134,FORNECEDORES!D:E,2,0)</f>
        <v>4990</v>
      </c>
      <c r="C2134" s="19" t="str">
        <f>VLOOKUP(D2134,FORNECEDORES!A:D,4,0)</f>
        <v>27.093.558/0012-78</v>
      </c>
      <c r="D2134" s="13" t="s">
        <v>7133</v>
      </c>
      <c r="E2134" s="20" t="str">
        <f t="shared" si="137"/>
        <v>04 0040</v>
      </c>
      <c r="F2134" s="28" t="s">
        <v>4943</v>
      </c>
      <c r="G2134" s="21" t="str">
        <f>VLOOKUP(E2134,'FILIAIS PETZ'!A:E,5,0)</f>
        <v>PETZ NOSSA SENHORA DO CARMO</v>
      </c>
      <c r="H2134" s="20" t="str">
        <f>VLOOKUP(E2134,'FILIAIS PETZ'!A:D,4,0)</f>
        <v>NSCA-MG</v>
      </c>
      <c r="I2134" s="46">
        <v>45383</v>
      </c>
      <c r="J2134" s="9" t="s">
        <v>4980</v>
      </c>
      <c r="K2134" s="9" t="s">
        <v>5858</v>
      </c>
      <c r="L2134" s="29" t="s">
        <v>7672</v>
      </c>
      <c r="M2134" s="46">
        <v>45422</v>
      </c>
      <c r="N2134" s="46">
        <v>45448</v>
      </c>
      <c r="O2134" s="46">
        <v>45429</v>
      </c>
      <c r="P2134" s="29" t="s">
        <v>4998</v>
      </c>
      <c r="Q2134" s="9">
        <v>3</v>
      </c>
      <c r="R2134" s="9">
        <v>1</v>
      </c>
      <c r="S2134" s="9" t="s">
        <v>4983</v>
      </c>
      <c r="T2134" s="9" t="s">
        <v>32</v>
      </c>
      <c r="U2134" s="9">
        <v>11002</v>
      </c>
      <c r="V2134" s="9">
        <v>11002</v>
      </c>
      <c r="W2134" s="9"/>
      <c r="X2134" s="10" t="s">
        <v>5016</v>
      </c>
      <c r="Y2134" s="10" t="s">
        <v>4980</v>
      </c>
      <c r="Z2134" s="9" t="s">
        <v>4994</v>
      </c>
      <c r="AA2134" s="9" t="s">
        <v>5732</v>
      </c>
      <c r="AB2134" s="9" t="s">
        <v>5005</v>
      </c>
      <c r="AC2134" s="9" t="s">
        <v>4999</v>
      </c>
      <c r="AD2134" s="29"/>
      <c r="AE2134" s="20" t="str">
        <f>VLOOKUP(E2134,'FILIAIS PETZ'!A:Q,17,0)</f>
        <v>MG-1</v>
      </c>
      <c r="AF2134" s="20" t="str">
        <f>VLOOKUP(E2134,'FILIAIS PETZ'!A:Q,3,0)</f>
        <v>FELICIO</v>
      </c>
      <c r="AG2134" s="20" t="str">
        <f>VLOOKUP(E2134,'FILIAIS PETZ'!A:Q,2,0)</f>
        <v>R3</v>
      </c>
      <c r="AH2134" s="75">
        <v>4660</v>
      </c>
      <c r="AI2134" s="16" t="s">
        <v>6656</v>
      </c>
      <c r="AJ2134" s="43">
        <f>VLOOKUP(E2134,'FILIAIS PETZ'!$A$2:$K$2000,11,0)</f>
        <v>18328118003981</v>
      </c>
      <c r="AK2134" s="44">
        <f t="shared" si="140"/>
        <v>18328118003981</v>
      </c>
    </row>
    <row r="2135" spans="1:37" s="14" customFormat="1" ht="15" customHeight="1" thickBot="1" x14ac:dyDescent="0.25">
      <c r="A2135" s="9" t="str">
        <f t="shared" si="141"/>
        <v>PREVENTIVA</v>
      </c>
      <c r="B2135" s="18">
        <f>VLOOKUP(C2135,FORNECEDORES!D:E,2,0)</f>
        <v>4722</v>
      </c>
      <c r="C2135" s="19" t="str">
        <f>VLOOKUP(D2135,FORNECEDORES!A:D,4,0)</f>
        <v>08.100.057/0001-74</v>
      </c>
      <c r="D2135" s="13" t="s">
        <v>6219</v>
      </c>
      <c r="E2135" s="20" t="str">
        <f t="shared" si="137"/>
        <v>04 0083</v>
      </c>
      <c r="F2135" s="28" t="s">
        <v>4936</v>
      </c>
      <c r="G2135" s="21" t="str">
        <f>VLOOKUP(E2135,'FILIAIS PETZ'!A:E,5,0)</f>
        <v>PETZ OSASCO</v>
      </c>
      <c r="H2135" s="20" t="str">
        <f>VLOOKUP(E2135,'FILIAIS PETZ'!A:D,4,0)</f>
        <v>OSAS-SP</v>
      </c>
      <c r="I2135" s="46">
        <v>45383</v>
      </c>
      <c r="J2135" s="9" t="s">
        <v>4980</v>
      </c>
      <c r="K2135" s="84" t="s">
        <v>5858</v>
      </c>
      <c r="L2135" s="83" t="s">
        <v>6290</v>
      </c>
      <c r="M2135" s="85">
        <v>45359</v>
      </c>
      <c r="N2135" s="85">
        <v>45385</v>
      </c>
      <c r="O2135" s="85">
        <v>45366</v>
      </c>
      <c r="P2135" s="29" t="s">
        <v>4998</v>
      </c>
      <c r="Q2135" s="9">
        <v>3</v>
      </c>
      <c r="R2135" s="9">
        <v>1</v>
      </c>
      <c r="S2135" s="9" t="s">
        <v>4983</v>
      </c>
      <c r="T2135" s="9" t="s">
        <v>32</v>
      </c>
      <c r="U2135" s="9">
        <v>11002</v>
      </c>
      <c r="V2135" s="9">
        <v>11002</v>
      </c>
      <c r="W2135" s="9"/>
      <c r="X2135" s="10" t="s">
        <v>5016</v>
      </c>
      <c r="Y2135" s="9" t="s">
        <v>4994</v>
      </c>
      <c r="Z2135" s="9" t="s">
        <v>4994</v>
      </c>
      <c r="AA2135" s="9" t="s">
        <v>5732</v>
      </c>
      <c r="AB2135" s="10" t="s">
        <v>5040</v>
      </c>
      <c r="AC2135" s="9" t="s">
        <v>4999</v>
      </c>
      <c r="AD2135" s="29"/>
      <c r="AE2135" s="20" t="str">
        <f>VLOOKUP(E2135,'FILIAIS PETZ'!A:Q,17,0)</f>
        <v>SP7</v>
      </c>
      <c r="AF2135" s="20" t="str">
        <f>VLOOKUP(E2135,'FILIAIS PETZ'!A:Q,3,0)</f>
        <v>FELICIO</v>
      </c>
      <c r="AG2135" s="20" t="str">
        <f>VLOOKUP(E2135,'FILIAIS PETZ'!A:Q,2,0)</f>
        <v>R3</v>
      </c>
      <c r="AH2135" s="75">
        <v>2330</v>
      </c>
      <c r="AI2135" s="16" t="s">
        <v>6656</v>
      </c>
      <c r="AJ2135" s="43">
        <f>VLOOKUP(E2135,'FILIAIS PETZ'!$A$2:$K$2000,11,0)</f>
        <v>18328118008355</v>
      </c>
      <c r="AK2135" s="44">
        <f t="shared" si="140"/>
        <v>18328118008355</v>
      </c>
    </row>
    <row r="2136" spans="1:37" s="14" customFormat="1" ht="15" customHeight="1" thickBot="1" x14ac:dyDescent="0.25">
      <c r="A2136" s="9" t="str">
        <f t="shared" si="141"/>
        <v>PREVENTIVA</v>
      </c>
      <c r="B2136" s="18">
        <f>VLOOKUP(C2136,FORNECEDORES!D:E,2,0)</f>
        <v>132859</v>
      </c>
      <c r="C2136" s="19" t="str">
        <f>VLOOKUP(D2136,FORNECEDORES!A:D,4,0)</f>
        <v>27.093.558/0006-20</v>
      </c>
      <c r="D2136" s="13" t="s">
        <v>7131</v>
      </c>
      <c r="E2136" s="20" t="str">
        <f t="shared" si="137"/>
        <v>04 0139</v>
      </c>
      <c r="F2136" s="28" t="s">
        <v>4978</v>
      </c>
      <c r="G2136" s="21" t="str">
        <f>VLOOKUP(E2136,'FILIAIS PETZ'!A:E,5,0)</f>
        <v>PETZ PALMAS</v>
      </c>
      <c r="H2136" s="20" t="str">
        <f>VLOOKUP(E2136,'FILIAIS PETZ'!A:D,4,0)</f>
        <v>PMAS-TO</v>
      </c>
      <c r="I2136" s="46">
        <v>45383</v>
      </c>
      <c r="J2136" s="9" t="s">
        <v>4980</v>
      </c>
      <c r="K2136" s="9" t="s">
        <v>5858</v>
      </c>
      <c r="L2136" s="29" t="s">
        <v>7662</v>
      </c>
      <c r="M2136" s="46">
        <v>45422</v>
      </c>
      <c r="N2136" s="46">
        <v>45448</v>
      </c>
      <c r="O2136" s="46">
        <v>45429</v>
      </c>
      <c r="P2136" s="29" t="s">
        <v>4998</v>
      </c>
      <c r="Q2136" s="9">
        <v>3</v>
      </c>
      <c r="R2136" s="9">
        <v>1</v>
      </c>
      <c r="S2136" s="9" t="s">
        <v>4983</v>
      </c>
      <c r="T2136" s="9" t="s">
        <v>32</v>
      </c>
      <c r="U2136" s="9">
        <v>11002</v>
      </c>
      <c r="V2136" s="9">
        <v>11002</v>
      </c>
      <c r="W2136" s="9"/>
      <c r="X2136" s="10" t="s">
        <v>5016</v>
      </c>
      <c r="Y2136" s="10" t="s">
        <v>4980</v>
      </c>
      <c r="Z2136" s="9" t="s">
        <v>4994</v>
      </c>
      <c r="AA2136" s="9" t="s">
        <v>5732</v>
      </c>
      <c r="AB2136" s="9" t="s">
        <v>5005</v>
      </c>
      <c r="AC2136" s="9" t="s">
        <v>4999</v>
      </c>
      <c r="AD2136" s="29"/>
      <c r="AE2136" s="20" t="str">
        <f>VLOOKUP(E2136,'FILIAIS PETZ'!A:Q,17,0)</f>
        <v>CO-2</v>
      </c>
      <c r="AF2136" s="20" t="str">
        <f>VLOOKUP(E2136,'FILIAIS PETZ'!A:Q,3,0)</f>
        <v>FELICIO</v>
      </c>
      <c r="AG2136" s="20" t="str">
        <f>VLOOKUP(E2136,'FILIAIS PETZ'!A:Q,2,0)</f>
        <v>R3</v>
      </c>
      <c r="AH2136" s="75">
        <v>2330</v>
      </c>
      <c r="AI2136" s="16" t="s">
        <v>6656</v>
      </c>
      <c r="AJ2136" s="43">
        <f>VLOOKUP(E2136,'FILIAIS PETZ'!$A$2:$K$2000,11,0)</f>
        <v>18328118014088</v>
      </c>
      <c r="AK2136" s="44">
        <f t="shared" si="140"/>
        <v>18328118014088</v>
      </c>
    </row>
    <row r="2137" spans="1:37" s="14" customFormat="1" ht="15" customHeight="1" thickBot="1" x14ac:dyDescent="0.25">
      <c r="A2137" s="9" t="str">
        <f t="shared" si="141"/>
        <v>PREVENTIVA</v>
      </c>
      <c r="B2137" s="18">
        <f>VLOOKUP(C2137,FORNECEDORES!D:E,2,0)</f>
        <v>4990</v>
      </c>
      <c r="C2137" s="19" t="str">
        <f>VLOOKUP(D2137,FORNECEDORES!A:D,4,0)</f>
        <v>27.093.558/0012-78</v>
      </c>
      <c r="D2137" s="13" t="s">
        <v>7133</v>
      </c>
      <c r="E2137" s="20" t="str">
        <f t="shared" si="137"/>
        <v>04 0061</v>
      </c>
      <c r="F2137" s="28" t="s">
        <v>4946</v>
      </c>
      <c r="G2137" s="21" t="str">
        <f>VLOOKUP(E2137,'FILIAIS PETZ'!A:E,5,0)</f>
        <v>PETZ PAMPULHA</v>
      </c>
      <c r="H2137" s="20" t="str">
        <f>VLOOKUP(E2137,'FILIAIS PETZ'!A:D,4,0)</f>
        <v>PAMP-MG</v>
      </c>
      <c r="I2137" s="46">
        <v>45383</v>
      </c>
      <c r="J2137" s="9" t="s">
        <v>4980</v>
      </c>
      <c r="K2137" s="9" t="s">
        <v>5858</v>
      </c>
      <c r="L2137" s="29" t="s">
        <v>7670</v>
      </c>
      <c r="M2137" s="46">
        <v>45422</v>
      </c>
      <c r="N2137" s="46">
        <v>45448</v>
      </c>
      <c r="O2137" s="46">
        <v>45429</v>
      </c>
      <c r="P2137" s="29" t="s">
        <v>4998</v>
      </c>
      <c r="Q2137" s="9">
        <v>3</v>
      </c>
      <c r="R2137" s="9">
        <v>1</v>
      </c>
      <c r="S2137" s="9" t="s">
        <v>4983</v>
      </c>
      <c r="T2137" s="9" t="s">
        <v>32</v>
      </c>
      <c r="U2137" s="9">
        <v>11002</v>
      </c>
      <c r="V2137" s="9">
        <v>11002</v>
      </c>
      <c r="W2137" s="9"/>
      <c r="X2137" s="10" t="s">
        <v>5016</v>
      </c>
      <c r="Y2137" s="10" t="s">
        <v>4980</v>
      </c>
      <c r="Z2137" s="9" t="s">
        <v>4994</v>
      </c>
      <c r="AA2137" s="9" t="s">
        <v>5732</v>
      </c>
      <c r="AB2137" s="9" t="s">
        <v>5005</v>
      </c>
      <c r="AC2137" s="9" t="s">
        <v>4999</v>
      </c>
      <c r="AD2137" s="29"/>
      <c r="AE2137" s="20" t="str">
        <f>VLOOKUP(E2137,'FILIAIS PETZ'!A:Q,17,0)</f>
        <v>MG-1</v>
      </c>
      <c r="AF2137" s="20" t="str">
        <f>VLOOKUP(E2137,'FILIAIS PETZ'!A:Q,3,0)</f>
        <v>FELICIO</v>
      </c>
      <c r="AG2137" s="20" t="str">
        <f>VLOOKUP(E2137,'FILIAIS PETZ'!A:Q,2,0)</f>
        <v>R3</v>
      </c>
      <c r="AH2137" s="75">
        <v>2330</v>
      </c>
      <c r="AI2137" s="16" t="s">
        <v>6656</v>
      </c>
      <c r="AJ2137" s="43">
        <f>VLOOKUP(E2137,'FILIAIS PETZ'!$A$2:$K$2000,11,0)</f>
        <v>18328118006069</v>
      </c>
      <c r="AK2137" s="44">
        <f t="shared" si="140"/>
        <v>18328118006069</v>
      </c>
    </row>
    <row r="2138" spans="1:37" s="14" customFormat="1" ht="15" customHeight="1" thickBot="1" x14ac:dyDescent="0.25">
      <c r="A2138" s="9" t="str">
        <f t="shared" si="141"/>
        <v>PREVENTIVA</v>
      </c>
      <c r="B2138" s="18">
        <f>VLOOKUP(C2138,FORNECEDORES!D:E,2,0)</f>
        <v>132859</v>
      </c>
      <c r="C2138" s="19" t="str">
        <f>VLOOKUP(D2138,FORNECEDORES!A:D,4,0)</f>
        <v>27.093.558/0006-20</v>
      </c>
      <c r="D2138" s="13" t="s">
        <v>7131</v>
      </c>
      <c r="E2138" s="20" t="str">
        <f t="shared" si="137"/>
        <v>04 0255</v>
      </c>
      <c r="F2138" s="28" t="s">
        <v>4964</v>
      </c>
      <c r="G2138" s="21" t="str">
        <f>VLOOKUP(E2138,'FILIAIS PETZ'!A:E,5,0)</f>
        <v>PETZ PARK SHOPPING BRASILIA</v>
      </c>
      <c r="H2138" s="20" t="str">
        <f>VLOOKUP(E2138,'FILIAIS PETZ'!A:D,4,0)</f>
        <v>PKSB-DF</v>
      </c>
      <c r="I2138" s="46">
        <v>45383</v>
      </c>
      <c r="J2138" s="9" t="s">
        <v>4980</v>
      </c>
      <c r="K2138" s="9" t="s">
        <v>5858</v>
      </c>
      <c r="L2138" s="29" t="s">
        <v>7664</v>
      </c>
      <c r="M2138" s="46">
        <v>45422</v>
      </c>
      <c r="N2138" s="46">
        <v>45448</v>
      </c>
      <c r="O2138" s="46">
        <v>45429</v>
      </c>
      <c r="P2138" s="29" t="s">
        <v>4998</v>
      </c>
      <c r="Q2138" s="9">
        <v>3</v>
      </c>
      <c r="R2138" s="9">
        <v>1</v>
      </c>
      <c r="S2138" s="9" t="s">
        <v>4983</v>
      </c>
      <c r="T2138" s="9" t="s">
        <v>32</v>
      </c>
      <c r="U2138" s="9">
        <v>11002</v>
      </c>
      <c r="V2138" s="9">
        <v>11002</v>
      </c>
      <c r="W2138" s="9"/>
      <c r="X2138" s="10" t="s">
        <v>5016</v>
      </c>
      <c r="Y2138" s="10" t="s">
        <v>4980</v>
      </c>
      <c r="Z2138" s="9" t="s">
        <v>4994</v>
      </c>
      <c r="AA2138" s="9" t="s">
        <v>5732</v>
      </c>
      <c r="AB2138" s="9" t="s">
        <v>5005</v>
      </c>
      <c r="AC2138" s="9" t="s">
        <v>4999</v>
      </c>
      <c r="AD2138" s="29"/>
      <c r="AE2138" s="20" t="str">
        <f>VLOOKUP(E2138,'FILIAIS PETZ'!A:Q,17,0)</f>
        <v>CO-2</v>
      </c>
      <c r="AF2138" s="20" t="str">
        <f>VLOOKUP(E2138,'FILIAIS PETZ'!A:Q,3,0)</f>
        <v>FELICIO</v>
      </c>
      <c r="AG2138" s="20" t="str">
        <f>VLOOKUP(E2138,'FILIAIS PETZ'!A:Q,2,0)</f>
        <v>R3</v>
      </c>
      <c r="AH2138" s="75">
        <v>2330</v>
      </c>
      <c r="AI2138" s="16" t="s">
        <v>6656</v>
      </c>
      <c r="AJ2138" s="43" t="str">
        <f>VLOOKUP(E2138,'FILIAIS PETZ'!$A$2:$K$2000,11,0)</f>
        <v>18.328.118/0242-02</v>
      </c>
      <c r="AK2138" s="44" t="str">
        <f t="shared" si="140"/>
        <v>18.328.118/0242-02</v>
      </c>
    </row>
    <row r="2139" spans="1:37" s="14" customFormat="1" ht="15" customHeight="1" thickBot="1" x14ac:dyDescent="0.25">
      <c r="A2139" s="9" t="str">
        <f t="shared" si="141"/>
        <v>PREVENTIVA</v>
      </c>
      <c r="B2139" s="18">
        <f>VLOOKUP(C2139,FORNECEDORES!D:E,2,0)</f>
        <v>165145</v>
      </c>
      <c r="C2139" s="19" t="str">
        <f>VLOOKUP(D2139,FORNECEDORES!A:D,4,0)</f>
        <v>27.093.558/0030-50</v>
      </c>
      <c r="D2139" s="13" t="s">
        <v>7141</v>
      </c>
      <c r="E2139" s="20" t="str">
        <f t="shared" si="137"/>
        <v>04 0033</v>
      </c>
      <c r="F2139" s="28" t="s">
        <v>4933</v>
      </c>
      <c r="G2139" s="21" t="str">
        <f>VLOOKUP(E2139,'FILIAIS PETZ'!A:E,5,0)</f>
        <v>PETZ PARQUE FLAMBOYANT</v>
      </c>
      <c r="H2139" s="20" t="str">
        <f>VLOOKUP(E2139,'FILIAIS PETZ'!A:D,4,0)</f>
        <v>FBYT-GO</v>
      </c>
      <c r="I2139" s="46">
        <v>45383</v>
      </c>
      <c r="J2139" s="9" t="s">
        <v>4980</v>
      </c>
      <c r="K2139" s="9" t="s">
        <v>5858</v>
      </c>
      <c r="L2139" s="29" t="s">
        <v>7669</v>
      </c>
      <c r="M2139" s="46">
        <v>45422</v>
      </c>
      <c r="N2139" s="46">
        <v>45448</v>
      </c>
      <c r="O2139" s="46">
        <v>45429</v>
      </c>
      <c r="P2139" s="29" t="s">
        <v>4998</v>
      </c>
      <c r="Q2139" s="9">
        <v>3</v>
      </c>
      <c r="R2139" s="9">
        <v>1</v>
      </c>
      <c r="S2139" s="9" t="s">
        <v>4983</v>
      </c>
      <c r="T2139" s="9" t="s">
        <v>32</v>
      </c>
      <c r="U2139" s="9">
        <v>11002</v>
      </c>
      <c r="V2139" s="9">
        <v>11002</v>
      </c>
      <c r="W2139" s="9"/>
      <c r="X2139" s="10" t="s">
        <v>5016</v>
      </c>
      <c r="Y2139" s="10" t="s">
        <v>4980</v>
      </c>
      <c r="Z2139" s="9" t="s">
        <v>4994</v>
      </c>
      <c r="AA2139" s="9" t="s">
        <v>5732</v>
      </c>
      <c r="AB2139" s="9" t="s">
        <v>5005</v>
      </c>
      <c r="AC2139" s="9" t="s">
        <v>4999</v>
      </c>
      <c r="AD2139" s="29"/>
      <c r="AE2139" s="20" t="str">
        <f>VLOOKUP(E2139,'FILIAIS PETZ'!A:Q,17,0)</f>
        <v>CO-2</v>
      </c>
      <c r="AF2139" s="20" t="str">
        <f>VLOOKUP(E2139,'FILIAIS PETZ'!A:Q,3,0)</f>
        <v>FELICIO</v>
      </c>
      <c r="AG2139" s="20" t="str">
        <f>VLOOKUP(E2139,'FILIAIS PETZ'!A:Q,2,0)</f>
        <v>R3</v>
      </c>
      <c r="AH2139" s="75">
        <v>2330</v>
      </c>
      <c r="AI2139" s="16" t="s">
        <v>6656</v>
      </c>
      <c r="AJ2139" s="43">
        <f>VLOOKUP(E2139,'FILIAIS PETZ'!$A$2:$K$2000,11,0)</f>
        <v>18328118003477</v>
      </c>
      <c r="AK2139" s="44">
        <f t="shared" si="140"/>
        <v>18328118003477</v>
      </c>
    </row>
    <row r="2140" spans="1:37" s="14" customFormat="1" ht="15" customHeight="1" thickBot="1" x14ac:dyDescent="0.25">
      <c r="A2140" s="9" t="str">
        <f t="shared" si="141"/>
        <v>PREVENTIVA</v>
      </c>
      <c r="B2140" s="18">
        <f>VLOOKUP(C2140,FORNECEDORES!D:E,2,0)</f>
        <v>165145</v>
      </c>
      <c r="C2140" s="19" t="str">
        <f>VLOOKUP(D2140,FORNECEDORES!A:D,4,0)</f>
        <v>27.093.558/0030-50</v>
      </c>
      <c r="D2140" s="13" t="s">
        <v>7141</v>
      </c>
      <c r="E2140" s="20" t="str">
        <f t="shared" si="137"/>
        <v>04 0029</v>
      </c>
      <c r="F2140" s="28" t="s">
        <v>4965</v>
      </c>
      <c r="G2140" s="21" t="str">
        <f>VLOOKUP(E2140,'FILIAIS PETZ'!A:E,5,0)</f>
        <v>PETZ PASSEIO DAS AGUAS</v>
      </c>
      <c r="H2140" s="20" t="str">
        <f>VLOOKUP(E2140,'FILIAIS PETZ'!A:D,4,0)</f>
        <v>PSAG-GO</v>
      </c>
      <c r="I2140" s="46">
        <v>45383</v>
      </c>
      <c r="J2140" s="9" t="s">
        <v>4980</v>
      </c>
      <c r="K2140" s="9" t="s">
        <v>5858</v>
      </c>
      <c r="L2140" s="29" t="s">
        <v>7657</v>
      </c>
      <c r="M2140" s="46">
        <v>45422</v>
      </c>
      <c r="N2140" s="46">
        <v>45448</v>
      </c>
      <c r="O2140" s="46">
        <v>45429</v>
      </c>
      <c r="P2140" s="29" t="s">
        <v>4998</v>
      </c>
      <c r="Q2140" s="9">
        <v>3</v>
      </c>
      <c r="R2140" s="9">
        <v>1</v>
      </c>
      <c r="S2140" s="9" t="s">
        <v>4983</v>
      </c>
      <c r="T2140" s="9" t="s">
        <v>32</v>
      </c>
      <c r="U2140" s="9">
        <v>11002</v>
      </c>
      <c r="V2140" s="9">
        <v>11002</v>
      </c>
      <c r="W2140" s="9"/>
      <c r="X2140" s="10" t="s">
        <v>5016</v>
      </c>
      <c r="Y2140" s="10" t="s">
        <v>4980</v>
      </c>
      <c r="Z2140" s="9" t="s">
        <v>4994</v>
      </c>
      <c r="AA2140" s="9" t="s">
        <v>5732</v>
      </c>
      <c r="AB2140" s="9" t="s">
        <v>5005</v>
      </c>
      <c r="AC2140" s="9" t="s">
        <v>4999</v>
      </c>
      <c r="AD2140" s="29"/>
      <c r="AE2140" s="20" t="str">
        <f>VLOOKUP(E2140,'FILIAIS PETZ'!A:Q,17,0)</f>
        <v>CO-2</v>
      </c>
      <c r="AF2140" s="20" t="str">
        <f>VLOOKUP(E2140,'FILIAIS PETZ'!A:Q,3,0)</f>
        <v>FELICIO</v>
      </c>
      <c r="AG2140" s="20" t="str">
        <f>VLOOKUP(E2140,'FILIAIS PETZ'!A:Q,2,0)</f>
        <v>R3</v>
      </c>
      <c r="AH2140" s="75">
        <v>2330</v>
      </c>
      <c r="AI2140" s="16" t="s">
        <v>6656</v>
      </c>
      <c r="AJ2140" s="43">
        <f>VLOOKUP(E2140,'FILIAIS PETZ'!$A$2:$K$2000,11,0)</f>
        <v>18328118002900</v>
      </c>
      <c r="AK2140" s="44">
        <f t="shared" si="140"/>
        <v>18328118002900</v>
      </c>
    </row>
    <row r="2141" spans="1:37" s="14" customFormat="1" ht="15" customHeight="1" thickBot="1" x14ac:dyDescent="0.25">
      <c r="A2141" s="9" t="str">
        <f t="shared" si="141"/>
        <v>PREVENTIVA</v>
      </c>
      <c r="B2141" s="18">
        <f>VLOOKUP(C2141,FORNECEDORES!D:E,2,0)</f>
        <v>4722</v>
      </c>
      <c r="C2141" s="19" t="str">
        <f>VLOOKUP(D2141,FORNECEDORES!A:D,4,0)</f>
        <v>08.100.057/0001-74</v>
      </c>
      <c r="D2141" s="13" t="s">
        <v>6219</v>
      </c>
      <c r="E2141" s="20" t="str">
        <f t="shared" si="137"/>
        <v>04 0252</v>
      </c>
      <c r="F2141" s="28" t="s">
        <v>4969</v>
      </c>
      <c r="G2141" s="21" t="str">
        <f>VLOOKUP(E2141,'FILIAIS PETZ'!A:E,5,0)</f>
        <v>PETZ SHOPPING PORTO VELHO</v>
      </c>
      <c r="H2141" s="20" t="str">
        <f>VLOOKUP(E2141,'FILIAIS PETZ'!A:D,4,0)</f>
        <v>SPVL-RO</v>
      </c>
      <c r="I2141" s="46">
        <v>45383</v>
      </c>
      <c r="J2141" s="9" t="s">
        <v>4980</v>
      </c>
      <c r="K2141" s="9" t="s">
        <v>5858</v>
      </c>
      <c r="L2141" s="29" t="s">
        <v>7073</v>
      </c>
      <c r="M2141" s="46">
        <v>45391</v>
      </c>
      <c r="N2141" s="46">
        <v>45420</v>
      </c>
      <c r="O2141" s="46">
        <v>45405</v>
      </c>
      <c r="P2141" s="29" t="s">
        <v>4998</v>
      </c>
      <c r="Q2141" s="9">
        <v>3</v>
      </c>
      <c r="R2141" s="9">
        <v>1</v>
      </c>
      <c r="S2141" s="9" t="s">
        <v>4983</v>
      </c>
      <c r="T2141" s="9" t="s">
        <v>32</v>
      </c>
      <c r="U2141" s="9">
        <v>11002</v>
      </c>
      <c r="V2141" s="9">
        <v>11002</v>
      </c>
      <c r="W2141" s="9"/>
      <c r="X2141" s="10" t="s">
        <v>5016</v>
      </c>
      <c r="Y2141" s="9" t="s">
        <v>4994</v>
      </c>
      <c r="Z2141" s="9" t="s">
        <v>4994</v>
      </c>
      <c r="AA2141" s="9" t="s">
        <v>5732</v>
      </c>
      <c r="AB2141" s="10" t="s">
        <v>5040</v>
      </c>
      <c r="AC2141" s="9" t="s">
        <v>4999</v>
      </c>
      <c r="AD2141" s="29"/>
      <c r="AE2141" s="20" t="str">
        <f>VLOOKUP(E2141,'FILIAIS PETZ'!A:Q,17,0)</f>
        <v>CO-3</v>
      </c>
      <c r="AF2141" s="20" t="str">
        <f>VLOOKUP(E2141,'FILIAIS PETZ'!A:Q,3,0)</f>
        <v>FELICIO</v>
      </c>
      <c r="AG2141" s="20" t="str">
        <f>VLOOKUP(E2141,'FILIAIS PETZ'!A:Q,2,0)</f>
        <v>R3</v>
      </c>
      <c r="AH2141" s="75">
        <v>2330</v>
      </c>
      <c r="AI2141" s="16" t="s">
        <v>6656</v>
      </c>
      <c r="AJ2141" s="43" t="str">
        <f>VLOOKUP(E2141,'FILIAIS PETZ'!$A$2:$K$2000,11,0)</f>
        <v>18.328.118/0238-26</v>
      </c>
      <c r="AK2141" s="44" t="str">
        <f t="shared" si="140"/>
        <v>18.328.118/0238-26</v>
      </c>
    </row>
    <row r="2142" spans="1:37" s="14" customFormat="1" ht="15" customHeight="1" thickBot="1" x14ac:dyDescent="0.25">
      <c r="A2142" s="9" t="str">
        <f t="shared" si="141"/>
        <v>PREVENTIVA</v>
      </c>
      <c r="B2142" s="18">
        <f>VLOOKUP(C2142,FORNECEDORES!D:E,2,0)</f>
        <v>4990</v>
      </c>
      <c r="C2142" s="19" t="str">
        <f>VLOOKUP(D2142,FORNECEDORES!A:D,4,0)</f>
        <v>27.093.558/0012-78</v>
      </c>
      <c r="D2142" s="13" t="s">
        <v>7133</v>
      </c>
      <c r="E2142" s="20" t="str">
        <f t="shared" si="137"/>
        <v>04 0084</v>
      </c>
      <c r="F2142" s="28" t="s">
        <v>4958</v>
      </c>
      <c r="G2142" s="21" t="str">
        <f>VLOOKUP(E2142,'FILIAIS PETZ'!A:E,5,0)</f>
        <v>PETZ RAJA</v>
      </c>
      <c r="H2142" s="20" t="str">
        <f>VLOOKUP(E2142,'FILIAIS PETZ'!A:D,4,0)</f>
        <v>RAJA-MG</v>
      </c>
      <c r="I2142" s="46">
        <v>45383</v>
      </c>
      <c r="J2142" s="9" t="s">
        <v>4980</v>
      </c>
      <c r="K2142" s="9" t="s">
        <v>5858</v>
      </c>
      <c r="L2142" s="29" t="s">
        <v>7674</v>
      </c>
      <c r="M2142" s="46">
        <v>45422</v>
      </c>
      <c r="N2142" s="46">
        <v>45448</v>
      </c>
      <c r="O2142" s="46">
        <v>45429</v>
      </c>
      <c r="P2142" s="29" t="s">
        <v>4998</v>
      </c>
      <c r="Q2142" s="9">
        <v>3</v>
      </c>
      <c r="R2142" s="9">
        <v>1</v>
      </c>
      <c r="S2142" s="9" t="s">
        <v>4983</v>
      </c>
      <c r="T2142" s="9" t="s">
        <v>32</v>
      </c>
      <c r="U2142" s="9">
        <v>11002</v>
      </c>
      <c r="V2142" s="9">
        <v>11002</v>
      </c>
      <c r="W2142" s="9"/>
      <c r="X2142" s="10" t="s">
        <v>5016</v>
      </c>
      <c r="Y2142" s="10" t="s">
        <v>4980</v>
      </c>
      <c r="Z2142" s="9" t="s">
        <v>4994</v>
      </c>
      <c r="AA2142" s="9" t="s">
        <v>5732</v>
      </c>
      <c r="AB2142" s="9" t="s">
        <v>5005</v>
      </c>
      <c r="AC2142" s="9" t="s">
        <v>4999</v>
      </c>
      <c r="AD2142" s="29"/>
      <c r="AE2142" s="20" t="str">
        <f>VLOOKUP(E2142,'FILIAIS PETZ'!A:Q,17,0)</f>
        <v>MG-1</v>
      </c>
      <c r="AF2142" s="20" t="str">
        <f>VLOOKUP(E2142,'FILIAIS PETZ'!A:Q,3,0)</f>
        <v>FELICIO</v>
      </c>
      <c r="AG2142" s="20" t="str">
        <f>VLOOKUP(E2142,'FILIAIS PETZ'!A:Q,2,0)</f>
        <v>R3</v>
      </c>
      <c r="AH2142" s="75">
        <v>2330</v>
      </c>
      <c r="AI2142" s="16" t="s">
        <v>6656</v>
      </c>
      <c r="AJ2142" s="43">
        <f>VLOOKUP(E2142,'FILIAIS PETZ'!$A$2:$K$2000,11,0)</f>
        <v>18328118007707</v>
      </c>
      <c r="AK2142" s="44">
        <f t="shared" si="140"/>
        <v>18328118007707</v>
      </c>
    </row>
    <row r="2143" spans="1:37" s="14" customFormat="1" ht="15" customHeight="1" thickBot="1" x14ac:dyDescent="0.25">
      <c r="B2143" s="18">
        <f>VLOOKUP(C2143,FORNECEDORES!D:E,2,0)</f>
        <v>5833</v>
      </c>
      <c r="C2143" s="19" t="str">
        <f>VLOOKUP(D2143,FORNECEDORES!A:D,4,0)</f>
        <v>13.938.390/0002-78</v>
      </c>
      <c r="D2143" s="13" t="s">
        <v>7123</v>
      </c>
      <c r="E2143" s="20" t="str">
        <f t="shared" si="137"/>
        <v>04 0208</v>
      </c>
      <c r="F2143" s="28" t="s">
        <v>8975</v>
      </c>
      <c r="G2143" s="21" t="str">
        <f>VLOOKUP(E2143,'FILIAIS PETZ'!A:E,5,0)</f>
        <v>PETZ AVENIDA ANGELICA</v>
      </c>
      <c r="H2143" s="20" t="str">
        <f>VLOOKUP(E2143,'FILIAIS PETZ'!A:D,4,0)</f>
        <v>ANGL-SP</v>
      </c>
      <c r="I2143" s="46">
        <v>45474</v>
      </c>
      <c r="J2143" s="9" t="s">
        <v>4980</v>
      </c>
      <c r="K2143" s="9"/>
      <c r="L2143" s="29"/>
      <c r="M2143" s="46"/>
      <c r="N2143" s="46"/>
      <c r="O2143" s="46"/>
      <c r="P2143" s="29" t="s">
        <v>4998</v>
      </c>
      <c r="Q2143" s="9">
        <v>3</v>
      </c>
      <c r="R2143" s="9">
        <v>1</v>
      </c>
      <c r="S2143" s="9" t="s">
        <v>4983</v>
      </c>
      <c r="T2143" s="9" t="s">
        <v>32</v>
      </c>
      <c r="U2143" s="9">
        <v>11002</v>
      </c>
      <c r="V2143" s="9">
        <v>11002</v>
      </c>
      <c r="W2143" s="9"/>
      <c r="X2143" s="10" t="s">
        <v>5016</v>
      </c>
      <c r="Y2143" s="10" t="s">
        <v>4994</v>
      </c>
      <c r="Z2143" s="9" t="s">
        <v>4994</v>
      </c>
      <c r="AA2143" s="9" t="s">
        <v>5732</v>
      </c>
      <c r="AB2143" s="9" t="s">
        <v>5005</v>
      </c>
      <c r="AC2143" s="9" t="s">
        <v>4999</v>
      </c>
      <c r="AD2143" s="29"/>
      <c r="AE2143" s="20" t="str">
        <f>VLOOKUP(E2143,'FILIAIS PETZ'!A:Q,17,0)</f>
        <v>SP2</v>
      </c>
      <c r="AF2143" s="20" t="str">
        <f>VLOOKUP(E2143,'FILIAIS PETZ'!A:Q,3,0)</f>
        <v>FELICIO</v>
      </c>
      <c r="AG2143" s="20" t="str">
        <f>VLOOKUP(E2143,'FILIAIS PETZ'!A:Q,2,0)</f>
        <v>R3</v>
      </c>
      <c r="AH2143" s="75">
        <v>2123.1799999999998</v>
      </c>
      <c r="AI2143" s="16" t="s">
        <v>11304</v>
      </c>
      <c r="AJ2143" s="43">
        <f>VLOOKUP(E2143,'FILIAIS PETZ'!$A$2:$K$2000,11,0)</f>
        <v>18328118019551</v>
      </c>
      <c r="AK2143" s="44">
        <f t="shared" si="140"/>
        <v>18328118019551</v>
      </c>
    </row>
    <row r="2144" spans="1:37" s="14" customFormat="1" ht="15" customHeight="1" thickBot="1" x14ac:dyDescent="0.25">
      <c r="A2144" s="9" t="str">
        <f t="shared" ref="A2144:A2159" si="142">J2144</f>
        <v>PREVENTIVA</v>
      </c>
      <c r="B2144" s="18">
        <f>VLOOKUP(C2144,FORNECEDORES!D:E,2,0)</f>
        <v>4722</v>
      </c>
      <c r="C2144" s="19" t="str">
        <f>VLOOKUP(D2144,FORNECEDORES!A:D,4,0)</f>
        <v>08.100.057/0001-74</v>
      </c>
      <c r="D2144" s="13" t="s">
        <v>6219</v>
      </c>
      <c r="E2144" s="20" t="str">
        <f t="shared" si="137"/>
        <v>04 0228</v>
      </c>
      <c r="F2144" s="28" t="s">
        <v>4939</v>
      </c>
      <c r="G2144" s="21" t="str">
        <f>VLOOKUP(E2144,'FILIAIS PETZ'!A:E,5,0)</f>
        <v>PETZ SHOPPING PANTANAL</v>
      </c>
      <c r="H2144" s="20" t="str">
        <f>VLOOKUP(E2144,'FILIAIS PETZ'!A:D,4,0)</f>
        <v>SPAN-MT</v>
      </c>
      <c r="I2144" s="46">
        <v>45383</v>
      </c>
      <c r="J2144" s="9" t="s">
        <v>4980</v>
      </c>
      <c r="K2144" s="9" t="s">
        <v>5858</v>
      </c>
      <c r="L2144" s="83" t="s">
        <v>12524</v>
      </c>
      <c r="M2144" s="85">
        <v>45391</v>
      </c>
      <c r="N2144" s="85">
        <v>45560</v>
      </c>
      <c r="O2144" s="85">
        <v>45544</v>
      </c>
      <c r="P2144" s="29" t="s">
        <v>4998</v>
      </c>
      <c r="Q2144" s="9">
        <v>3</v>
      </c>
      <c r="R2144" s="9">
        <v>1</v>
      </c>
      <c r="S2144" s="9" t="s">
        <v>4983</v>
      </c>
      <c r="T2144" s="9" t="s">
        <v>32</v>
      </c>
      <c r="U2144" s="9">
        <v>11002</v>
      </c>
      <c r="V2144" s="9">
        <v>11002</v>
      </c>
      <c r="W2144" s="9"/>
      <c r="X2144" s="10" t="s">
        <v>5016</v>
      </c>
      <c r="Y2144" s="9" t="s">
        <v>4994</v>
      </c>
      <c r="Z2144" s="9" t="s">
        <v>4994</v>
      </c>
      <c r="AA2144" s="9" t="s">
        <v>5732</v>
      </c>
      <c r="AB2144" s="10" t="s">
        <v>5040</v>
      </c>
      <c r="AC2144" s="9" t="s">
        <v>4999</v>
      </c>
      <c r="AD2144" s="29"/>
      <c r="AE2144" s="20" t="str">
        <f>VLOOKUP(E2144,'FILIAIS PETZ'!A:Q,17,0)</f>
        <v>CO-3</v>
      </c>
      <c r="AF2144" s="20" t="str">
        <f>VLOOKUP(E2144,'FILIAIS PETZ'!A:Q,3,0)</f>
        <v>FELICIO</v>
      </c>
      <c r="AG2144" s="20" t="str">
        <f>VLOOKUP(E2144,'FILIAIS PETZ'!A:Q,2,0)</f>
        <v>R3</v>
      </c>
      <c r="AH2144" s="75">
        <v>2330</v>
      </c>
      <c r="AI2144" s="16" t="s">
        <v>6656</v>
      </c>
      <c r="AJ2144" s="43">
        <f>VLOOKUP(E2144,'FILIAIS PETZ'!$A$2:$K$2000,11,0)</f>
        <v>18328118021700</v>
      </c>
      <c r="AK2144" s="44">
        <f t="shared" si="140"/>
        <v>18328118021700</v>
      </c>
    </row>
    <row r="2145" spans="1:37" s="14" customFormat="1" ht="15" customHeight="1" thickBot="1" x14ac:dyDescent="0.25">
      <c r="A2145" s="9" t="str">
        <f t="shared" si="142"/>
        <v>PREVENTIVA</v>
      </c>
      <c r="B2145" s="18">
        <f>VLOOKUP(C2145,FORNECEDORES!D:E,2,0)</f>
        <v>4722</v>
      </c>
      <c r="C2145" s="19" t="str">
        <f>VLOOKUP(D2145,FORNECEDORES!A:D,4,0)</f>
        <v>08.100.057/0001-74</v>
      </c>
      <c r="D2145" s="13" t="s">
        <v>6219</v>
      </c>
      <c r="E2145" s="20" t="str">
        <f t="shared" si="137"/>
        <v>04 0248</v>
      </c>
      <c r="F2145" s="28" t="s">
        <v>5848</v>
      </c>
      <c r="G2145" s="21" t="str">
        <f>VLOOKUP(E2145,'FILIAIS PETZ'!A:E,5,0)</f>
        <v>PETZ DIVINÓPOLIS</v>
      </c>
      <c r="H2145" s="20" t="str">
        <f>VLOOKUP(E2145,'FILIAIS PETZ'!A:D,4,0)</f>
        <v>DVNP-MG</v>
      </c>
      <c r="I2145" s="46">
        <v>45383</v>
      </c>
      <c r="J2145" s="9" t="s">
        <v>4980</v>
      </c>
      <c r="K2145" s="9" t="s">
        <v>5858</v>
      </c>
      <c r="L2145" s="29" t="s">
        <v>7021</v>
      </c>
      <c r="M2145" s="46">
        <v>45392</v>
      </c>
      <c r="N2145" s="85">
        <v>45560</v>
      </c>
      <c r="O2145" s="85">
        <v>45544</v>
      </c>
      <c r="P2145" s="29" t="s">
        <v>4998</v>
      </c>
      <c r="Q2145" s="9">
        <v>3</v>
      </c>
      <c r="R2145" s="9">
        <v>1</v>
      </c>
      <c r="S2145" s="9" t="s">
        <v>4983</v>
      </c>
      <c r="T2145" s="9" t="s">
        <v>32</v>
      </c>
      <c r="U2145" s="9">
        <v>11002</v>
      </c>
      <c r="V2145" s="9">
        <v>11002</v>
      </c>
      <c r="W2145" s="9"/>
      <c r="X2145" s="10" t="s">
        <v>5016</v>
      </c>
      <c r="Y2145" s="9" t="s">
        <v>4994</v>
      </c>
      <c r="Z2145" s="9" t="s">
        <v>4994</v>
      </c>
      <c r="AA2145" s="9" t="s">
        <v>5732</v>
      </c>
      <c r="AB2145" s="10" t="s">
        <v>5040</v>
      </c>
      <c r="AC2145" s="9" t="s">
        <v>4999</v>
      </c>
      <c r="AD2145" s="29"/>
      <c r="AE2145" s="20" t="str">
        <f>VLOOKUP(E2145,'FILIAIS PETZ'!A:Q,17,0)</f>
        <v>MG-2</v>
      </c>
      <c r="AF2145" s="20" t="str">
        <f>VLOOKUP(E2145,'FILIAIS PETZ'!A:Q,3,0)</f>
        <v>FELICIO</v>
      </c>
      <c r="AG2145" s="20" t="str">
        <f>VLOOKUP(E2145,'FILIAIS PETZ'!A:Q,2,0)</f>
        <v>R3</v>
      </c>
      <c r="AH2145" s="75">
        <v>2330</v>
      </c>
      <c r="AI2145" s="16" t="s">
        <v>6656</v>
      </c>
      <c r="AJ2145" s="43" t="str">
        <f>VLOOKUP(E2145,'FILIAIS PETZ'!$A$2:$K$2000,11,0)</f>
        <v>18.328.118/0246-36</v>
      </c>
      <c r="AK2145" s="44" t="str">
        <f t="shared" si="140"/>
        <v>18.328.118/0246-36</v>
      </c>
    </row>
    <row r="2146" spans="1:37" s="14" customFormat="1" ht="15" customHeight="1" thickBot="1" x14ac:dyDescent="0.25">
      <c r="A2146" s="9" t="str">
        <f t="shared" si="142"/>
        <v>PREVENTIVA</v>
      </c>
      <c r="B2146" s="18">
        <f>VLOOKUP(C2146,FORNECEDORES!D:E,2,0)</f>
        <v>4722</v>
      </c>
      <c r="C2146" s="19" t="str">
        <f>VLOOKUP(D2146,FORNECEDORES!A:D,4,0)</f>
        <v>08.100.057/0001-74</v>
      </c>
      <c r="D2146" s="13" t="s">
        <v>6219</v>
      </c>
      <c r="E2146" s="20" t="str">
        <f t="shared" si="137"/>
        <v>04 0251</v>
      </c>
      <c r="F2146" s="28" t="s">
        <v>5729</v>
      </c>
      <c r="G2146" s="21" t="str">
        <f>VLOOKUP(E2146,'FILIAIS PETZ'!A:E,5,0)</f>
        <v>PETZ BARREIRO</v>
      </c>
      <c r="H2146" s="20" t="str">
        <f>VLOOKUP(E2146,'FILIAIS PETZ'!A:D,4,0)</f>
        <v>BARR-MG</v>
      </c>
      <c r="I2146" s="46">
        <v>45383</v>
      </c>
      <c r="J2146" s="9" t="s">
        <v>4980</v>
      </c>
      <c r="K2146" s="9" t="s">
        <v>5858</v>
      </c>
      <c r="L2146" s="29" t="s">
        <v>7012</v>
      </c>
      <c r="M2146" s="46">
        <v>45391</v>
      </c>
      <c r="N2146" s="46">
        <v>45420</v>
      </c>
      <c r="O2146" s="46">
        <v>45405</v>
      </c>
      <c r="P2146" s="29" t="s">
        <v>4998</v>
      </c>
      <c r="Q2146" s="9">
        <v>3</v>
      </c>
      <c r="R2146" s="9">
        <v>1</v>
      </c>
      <c r="S2146" s="9" t="s">
        <v>4983</v>
      </c>
      <c r="T2146" s="9" t="s">
        <v>32</v>
      </c>
      <c r="U2146" s="9">
        <v>11002</v>
      </c>
      <c r="V2146" s="9">
        <v>11002</v>
      </c>
      <c r="W2146" s="9"/>
      <c r="X2146" s="10" t="s">
        <v>5016</v>
      </c>
      <c r="Y2146" s="9" t="s">
        <v>4994</v>
      </c>
      <c r="Z2146" s="9" t="s">
        <v>4994</v>
      </c>
      <c r="AA2146" s="9" t="s">
        <v>5732</v>
      </c>
      <c r="AB2146" s="10" t="s">
        <v>5040</v>
      </c>
      <c r="AC2146" s="9" t="s">
        <v>4999</v>
      </c>
      <c r="AD2146" s="29"/>
      <c r="AE2146" s="20" t="str">
        <f>VLOOKUP(E2146,'FILIAIS PETZ'!A:Q,17,0)</f>
        <v>MG-2</v>
      </c>
      <c r="AF2146" s="20" t="str">
        <f>VLOOKUP(E2146,'FILIAIS PETZ'!A:Q,3,0)</f>
        <v>FELICIO</v>
      </c>
      <c r="AG2146" s="20" t="str">
        <f>VLOOKUP(E2146,'FILIAIS PETZ'!A:Q,2,0)</f>
        <v>R3</v>
      </c>
      <c r="AH2146" s="75">
        <v>2330</v>
      </c>
      <c r="AI2146" s="16" t="s">
        <v>6656</v>
      </c>
      <c r="AJ2146" s="43">
        <f>VLOOKUP(E2146,'FILIAIS PETZ'!$A$2:$K$2000,11,0)</f>
        <v>18328118022420</v>
      </c>
      <c r="AK2146" s="44">
        <f t="shared" si="140"/>
        <v>18328118022420</v>
      </c>
    </row>
    <row r="2147" spans="1:37" s="14" customFormat="1" ht="15" customHeight="1" thickBot="1" x14ac:dyDescent="0.25">
      <c r="A2147" s="9" t="str">
        <f t="shared" si="142"/>
        <v>PREVENTIVA</v>
      </c>
      <c r="B2147" s="18">
        <f>VLOOKUP(C2147,FORNECEDORES!D:E,2,0)</f>
        <v>165145</v>
      </c>
      <c r="C2147" s="19" t="str">
        <f>VLOOKUP(D2147,FORNECEDORES!A:D,4,0)</f>
        <v>27.093.558/0030-50</v>
      </c>
      <c r="D2147" s="13" t="s">
        <v>7141</v>
      </c>
      <c r="E2147" s="20" t="str">
        <f t="shared" ref="E2147:E2196" si="143">CONCATENATE("04 ",F2147)</f>
        <v>04 0273</v>
      </c>
      <c r="F2147" s="28" t="s">
        <v>4972</v>
      </c>
      <c r="G2147" s="21" t="str">
        <f>VLOOKUP(E2147,'FILIAIS PETZ'!A:E,5,0)</f>
        <v xml:space="preserve">PETZ ESTAÇÃO GOIANIA </v>
      </c>
      <c r="H2147" s="20" t="str">
        <f>VLOOKUP(E2147,'FILIAIS PETZ'!A:D,4,0)</f>
        <v>ESTG-GO</v>
      </c>
      <c r="I2147" s="46">
        <v>45383</v>
      </c>
      <c r="J2147" s="9" t="s">
        <v>4980</v>
      </c>
      <c r="K2147" s="9" t="s">
        <v>5858</v>
      </c>
      <c r="L2147" s="29" t="s">
        <v>7684</v>
      </c>
      <c r="M2147" s="46">
        <v>45422</v>
      </c>
      <c r="N2147" s="46">
        <v>45448</v>
      </c>
      <c r="O2147" s="46">
        <v>45429</v>
      </c>
      <c r="P2147" s="29" t="s">
        <v>4998</v>
      </c>
      <c r="Q2147" s="9">
        <v>3</v>
      </c>
      <c r="R2147" s="9">
        <v>1</v>
      </c>
      <c r="S2147" s="9" t="s">
        <v>4983</v>
      </c>
      <c r="T2147" s="9" t="s">
        <v>32</v>
      </c>
      <c r="U2147" s="9">
        <v>11002</v>
      </c>
      <c r="V2147" s="9">
        <v>11002</v>
      </c>
      <c r="W2147" s="9"/>
      <c r="X2147" s="10" t="s">
        <v>5016</v>
      </c>
      <c r="Y2147" s="10" t="s">
        <v>4980</v>
      </c>
      <c r="Z2147" s="9" t="s">
        <v>4994</v>
      </c>
      <c r="AA2147" s="9" t="s">
        <v>5732</v>
      </c>
      <c r="AB2147" s="9" t="s">
        <v>5005</v>
      </c>
      <c r="AC2147" s="9" t="s">
        <v>4999</v>
      </c>
      <c r="AD2147" s="29"/>
      <c r="AE2147" s="20" t="str">
        <f>VLOOKUP(E2147,'FILIAIS PETZ'!A:Q,17,0)</f>
        <v>CO-2</v>
      </c>
      <c r="AF2147" s="20" t="str">
        <f>VLOOKUP(E2147,'FILIAIS PETZ'!A:Q,3,0)</f>
        <v>FELICIO</v>
      </c>
      <c r="AG2147" s="20" t="str">
        <f>VLOOKUP(E2147,'FILIAIS PETZ'!A:Q,2,0)</f>
        <v>R3</v>
      </c>
      <c r="AH2147" s="75">
        <v>2330</v>
      </c>
      <c r="AI2147" s="16" t="s">
        <v>6656</v>
      </c>
      <c r="AJ2147" s="43">
        <f>VLOOKUP(E2147,'FILIAIS PETZ'!$A$2:$K$2000,11,0)</f>
        <v>18328118027732</v>
      </c>
      <c r="AK2147" s="44">
        <f t="shared" si="140"/>
        <v>18328118027732</v>
      </c>
    </row>
    <row r="2148" spans="1:37" s="14" customFormat="1" ht="15" customHeight="1" thickBot="1" x14ac:dyDescent="0.25">
      <c r="A2148" s="9" t="str">
        <f t="shared" si="142"/>
        <v>PREVENTIVA</v>
      </c>
      <c r="B2148" s="18">
        <f>VLOOKUP(C2148,FORNECEDORES!D:E,2,0)</f>
        <v>396684</v>
      </c>
      <c r="C2148" s="19" t="str">
        <f>VLOOKUP(D2148,FORNECEDORES!A:D,4,0)</f>
        <v>27.093.558/0066-60</v>
      </c>
      <c r="D2148" s="13" t="s">
        <v>7164</v>
      </c>
      <c r="E2148" s="20" t="str">
        <f t="shared" si="143"/>
        <v>04 0166</v>
      </c>
      <c r="F2148" s="28" t="s">
        <v>4932</v>
      </c>
      <c r="G2148" s="21" t="str">
        <f>VLOOKUP(E2148,'FILIAIS PETZ'!A:E,5,0)</f>
        <v>PETZ SOROCABA TAUSTE</v>
      </c>
      <c r="H2148" s="20" t="str">
        <f>VLOOKUP(E2148,'FILIAIS PETZ'!A:D,4,0)</f>
        <v>SOTT-SP</v>
      </c>
      <c r="I2148" s="46">
        <v>45383</v>
      </c>
      <c r="J2148" s="9" t="s">
        <v>4980</v>
      </c>
      <c r="K2148" s="9" t="s">
        <v>5858</v>
      </c>
      <c r="L2148" s="29" t="s">
        <v>7682</v>
      </c>
      <c r="M2148" s="46">
        <v>45422</v>
      </c>
      <c r="N2148" s="46">
        <v>45448</v>
      </c>
      <c r="O2148" s="46">
        <v>45429</v>
      </c>
      <c r="P2148" s="29" t="s">
        <v>4998</v>
      </c>
      <c r="Q2148" s="9">
        <v>3</v>
      </c>
      <c r="R2148" s="9">
        <v>1</v>
      </c>
      <c r="S2148" s="9" t="s">
        <v>4983</v>
      </c>
      <c r="T2148" s="9" t="s">
        <v>32</v>
      </c>
      <c r="U2148" s="9">
        <v>11002</v>
      </c>
      <c r="V2148" s="9">
        <v>11002</v>
      </c>
      <c r="W2148" s="9"/>
      <c r="X2148" s="10" t="s">
        <v>5016</v>
      </c>
      <c r="Y2148" s="10" t="s">
        <v>4980</v>
      </c>
      <c r="Z2148" s="9" t="s">
        <v>4994</v>
      </c>
      <c r="AA2148" s="9" t="s">
        <v>5732</v>
      </c>
      <c r="AB2148" s="9" t="s">
        <v>5005</v>
      </c>
      <c r="AC2148" s="9" t="s">
        <v>4999</v>
      </c>
      <c r="AD2148" s="29"/>
      <c r="AE2148" s="20" t="str">
        <f>VLOOKUP(E2148,'FILIAIS PETZ'!A:Q,17,0)</f>
        <v>SP7</v>
      </c>
      <c r="AF2148" s="20" t="str">
        <f>VLOOKUP(E2148,'FILIAIS PETZ'!A:Q,3,0)</f>
        <v>FELICIO</v>
      </c>
      <c r="AG2148" s="20" t="str">
        <f>VLOOKUP(E2148,'FILIAIS PETZ'!A:Q,2,0)</f>
        <v>R3</v>
      </c>
      <c r="AH2148" s="75">
        <v>2330</v>
      </c>
      <c r="AI2148" s="16" t="s">
        <v>6656</v>
      </c>
      <c r="AJ2148" s="43">
        <f>VLOOKUP(E2148,'FILIAIS PETZ'!$A$2:$K$2000,11,0)</f>
        <v>18328118015998</v>
      </c>
      <c r="AK2148" s="44">
        <f t="shared" si="140"/>
        <v>18328118015998</v>
      </c>
    </row>
    <row r="2149" spans="1:37" s="14" customFormat="1" ht="15" customHeight="1" thickBot="1" x14ac:dyDescent="0.25">
      <c r="A2149" s="9" t="str">
        <f t="shared" si="142"/>
        <v>PREVENTIVA</v>
      </c>
      <c r="B2149" s="18">
        <f>VLOOKUP(C2149,FORNECEDORES!D:E,2,0)</f>
        <v>132859</v>
      </c>
      <c r="C2149" s="19" t="str">
        <f>VLOOKUP(D2149,FORNECEDORES!A:D,4,0)</f>
        <v>27.093.558/0006-20</v>
      </c>
      <c r="D2149" s="13" t="s">
        <v>7131</v>
      </c>
      <c r="E2149" s="20" t="str">
        <f t="shared" si="143"/>
        <v>04 0153</v>
      </c>
      <c r="F2149" s="28" t="s">
        <v>4966</v>
      </c>
      <c r="G2149" s="21" t="str">
        <f>VLOOKUP(E2149,'FILIAIS PETZ'!A:E,5,0)</f>
        <v>PETZ TAGUATINGA</v>
      </c>
      <c r="H2149" s="20" t="str">
        <f>VLOOKUP(E2149,'FILIAIS PETZ'!A:D,4,0)</f>
        <v>TGTG-DF</v>
      </c>
      <c r="I2149" s="46">
        <v>45383</v>
      </c>
      <c r="J2149" s="9" t="s">
        <v>4980</v>
      </c>
      <c r="K2149" s="9" t="s">
        <v>5858</v>
      </c>
      <c r="L2149" s="29" t="s">
        <v>7663</v>
      </c>
      <c r="M2149" s="46">
        <v>45422</v>
      </c>
      <c r="N2149" s="46">
        <v>45448</v>
      </c>
      <c r="O2149" s="46">
        <v>45429</v>
      </c>
      <c r="P2149" s="29" t="s">
        <v>4998</v>
      </c>
      <c r="Q2149" s="9">
        <v>3</v>
      </c>
      <c r="R2149" s="9">
        <v>1</v>
      </c>
      <c r="S2149" s="9" t="s">
        <v>4983</v>
      </c>
      <c r="T2149" s="9" t="s">
        <v>32</v>
      </c>
      <c r="U2149" s="9">
        <v>11002</v>
      </c>
      <c r="V2149" s="9">
        <v>11002</v>
      </c>
      <c r="W2149" s="9"/>
      <c r="X2149" s="10" t="s">
        <v>5016</v>
      </c>
      <c r="Y2149" s="10" t="s">
        <v>4980</v>
      </c>
      <c r="Z2149" s="9" t="s">
        <v>4994</v>
      </c>
      <c r="AA2149" s="9" t="s">
        <v>5732</v>
      </c>
      <c r="AB2149" s="9" t="s">
        <v>5005</v>
      </c>
      <c r="AC2149" s="9" t="s">
        <v>4999</v>
      </c>
      <c r="AD2149" s="29"/>
      <c r="AE2149" s="20" t="str">
        <f>VLOOKUP(E2149,'FILIAIS PETZ'!A:Q,17,0)</f>
        <v>CO-1</v>
      </c>
      <c r="AF2149" s="20" t="str">
        <f>VLOOKUP(E2149,'FILIAIS PETZ'!A:Q,3,0)</f>
        <v>FELICIO</v>
      </c>
      <c r="AG2149" s="20" t="str">
        <f>VLOOKUP(E2149,'FILIAIS PETZ'!A:Q,2,0)</f>
        <v>R3</v>
      </c>
      <c r="AH2149" s="75">
        <v>2330</v>
      </c>
      <c r="AI2149" s="16" t="s">
        <v>6656</v>
      </c>
      <c r="AJ2149" s="43">
        <f>VLOOKUP(E2149,'FILIAIS PETZ'!$A$2:$K$2000,11,0)</f>
        <v>18328118014916</v>
      </c>
      <c r="AK2149" s="44">
        <f t="shared" si="140"/>
        <v>18328118014916</v>
      </c>
    </row>
    <row r="2150" spans="1:37" s="14" customFormat="1" ht="15" customHeight="1" thickBot="1" x14ac:dyDescent="0.25">
      <c r="A2150" s="9" t="str">
        <f t="shared" si="142"/>
        <v>PREVENTIVA</v>
      </c>
      <c r="B2150" s="18">
        <f>VLOOKUP(C2150,FORNECEDORES!D:E,2,0)</f>
        <v>255287</v>
      </c>
      <c r="C2150" s="19" t="str">
        <f>VLOOKUP(D2150,FORNECEDORES!A:D,4,0)</f>
        <v>27.093.558/0060-75</v>
      </c>
      <c r="D2150" s="13" t="s">
        <v>7158</v>
      </c>
      <c r="E2150" s="20" t="str">
        <f t="shared" si="143"/>
        <v>04 0051</v>
      </c>
      <c r="F2150" s="28" t="s">
        <v>4948</v>
      </c>
      <c r="G2150" s="21" t="str">
        <f>VLOOKUP(E2150,'FILIAIS PETZ'!A:E,5,0)</f>
        <v>PETZ TAMBORÉ</v>
      </c>
      <c r="H2150" s="20" t="str">
        <f>VLOOKUP(E2150,'FILIAIS PETZ'!A:D,4,0)</f>
        <v>TMBO-SP</v>
      </c>
      <c r="I2150" s="46">
        <v>45383</v>
      </c>
      <c r="J2150" s="9" t="s">
        <v>4980</v>
      </c>
      <c r="K2150" s="9" t="s">
        <v>5858</v>
      </c>
      <c r="L2150" s="29" t="s">
        <v>7676</v>
      </c>
      <c r="M2150" s="46">
        <v>45422</v>
      </c>
      <c r="N2150" s="46">
        <v>45448</v>
      </c>
      <c r="O2150" s="46">
        <v>45429</v>
      </c>
      <c r="P2150" s="29" t="s">
        <v>4998</v>
      </c>
      <c r="Q2150" s="9">
        <v>3</v>
      </c>
      <c r="R2150" s="9">
        <v>1</v>
      </c>
      <c r="S2150" s="9" t="s">
        <v>4983</v>
      </c>
      <c r="T2150" s="9" t="s">
        <v>32</v>
      </c>
      <c r="U2150" s="9">
        <v>11002</v>
      </c>
      <c r="V2150" s="9">
        <v>11002</v>
      </c>
      <c r="W2150" s="9"/>
      <c r="X2150" s="10" t="s">
        <v>5016</v>
      </c>
      <c r="Y2150" s="10" t="s">
        <v>4980</v>
      </c>
      <c r="Z2150" s="9" t="s">
        <v>4994</v>
      </c>
      <c r="AA2150" s="9" t="s">
        <v>5732</v>
      </c>
      <c r="AB2150" s="9" t="s">
        <v>5005</v>
      </c>
      <c r="AC2150" s="9" t="s">
        <v>4999</v>
      </c>
      <c r="AD2150" s="29"/>
      <c r="AE2150" s="20" t="str">
        <f>VLOOKUP(E2150,'FILIAIS PETZ'!A:Q,17,0)</f>
        <v>SP7</v>
      </c>
      <c r="AF2150" s="20" t="str">
        <f>VLOOKUP(E2150,'FILIAIS PETZ'!A:Q,3,0)</f>
        <v>FELICIO</v>
      </c>
      <c r="AG2150" s="20" t="str">
        <f>VLOOKUP(E2150,'FILIAIS PETZ'!A:Q,2,0)</f>
        <v>R3</v>
      </c>
      <c r="AH2150" s="75">
        <v>2330</v>
      </c>
      <c r="AI2150" s="16" t="s">
        <v>6656</v>
      </c>
      <c r="AJ2150" s="43">
        <f>VLOOKUP(E2150,'FILIAIS PETZ'!$A$2:$K$2000,11,0)</f>
        <v>18328118004872</v>
      </c>
      <c r="AK2150" s="44">
        <f t="shared" si="140"/>
        <v>18328118004872</v>
      </c>
    </row>
    <row r="2151" spans="1:37" s="14" customFormat="1" ht="15" customHeight="1" thickBot="1" x14ac:dyDescent="0.25">
      <c r="A2151" s="9" t="str">
        <f t="shared" si="142"/>
        <v>PREVENTIVA</v>
      </c>
      <c r="B2151" s="18">
        <f>VLOOKUP(C2151,FORNECEDORES!D:E,2,0)</f>
        <v>4722</v>
      </c>
      <c r="C2151" s="19" t="str">
        <f>VLOOKUP(D2151,FORNECEDORES!A:D,4,0)</f>
        <v>08.100.057/0001-74</v>
      </c>
      <c r="D2151" s="13" t="s">
        <v>6219</v>
      </c>
      <c r="E2151" s="20" t="str">
        <f t="shared" si="143"/>
        <v>04 0180</v>
      </c>
      <c r="F2151" s="28" t="s">
        <v>4944</v>
      </c>
      <c r="G2151" s="21" t="str">
        <f>VLOOKUP(E2151,'FILIAIS PETZ'!A:E,5,0)</f>
        <v>PETZ TORQUATO TAPAJOS</v>
      </c>
      <c r="H2151" s="20" t="str">
        <f>VLOOKUP(E2151,'FILIAIS PETZ'!A:D,4,0)</f>
        <v>TQTP-AM</v>
      </c>
      <c r="I2151" s="46">
        <v>45383</v>
      </c>
      <c r="J2151" s="9" t="s">
        <v>4980</v>
      </c>
      <c r="K2151" s="9" t="s">
        <v>5858</v>
      </c>
      <c r="L2151" s="29" t="s">
        <v>7075</v>
      </c>
      <c r="M2151" s="46">
        <v>45391</v>
      </c>
      <c r="N2151" s="46">
        <v>45420</v>
      </c>
      <c r="O2151" s="46">
        <v>45405</v>
      </c>
      <c r="P2151" s="29" t="s">
        <v>4998</v>
      </c>
      <c r="Q2151" s="9">
        <v>3</v>
      </c>
      <c r="R2151" s="9">
        <v>1</v>
      </c>
      <c r="S2151" s="9" t="s">
        <v>4983</v>
      </c>
      <c r="T2151" s="9" t="s">
        <v>32</v>
      </c>
      <c r="U2151" s="9">
        <v>11002</v>
      </c>
      <c r="V2151" s="9">
        <v>11002</v>
      </c>
      <c r="W2151" s="9"/>
      <c r="X2151" s="10" t="s">
        <v>5016</v>
      </c>
      <c r="Y2151" s="9" t="s">
        <v>4994</v>
      </c>
      <c r="Z2151" s="9" t="s">
        <v>4994</v>
      </c>
      <c r="AA2151" s="9" t="s">
        <v>5732</v>
      </c>
      <c r="AB2151" s="10" t="s">
        <v>5040</v>
      </c>
      <c r="AC2151" s="9" t="s">
        <v>4999</v>
      </c>
      <c r="AD2151" s="29"/>
      <c r="AE2151" s="20" t="str">
        <f>VLOOKUP(E2151,'FILIAIS PETZ'!A:Q,17,0)</f>
        <v>CO-3</v>
      </c>
      <c r="AF2151" s="20" t="str">
        <f>VLOOKUP(E2151,'FILIAIS PETZ'!A:Q,3,0)</f>
        <v>FELICIO</v>
      </c>
      <c r="AG2151" s="20" t="str">
        <f>VLOOKUP(E2151,'FILIAIS PETZ'!A:Q,2,0)</f>
        <v>R3</v>
      </c>
      <c r="AH2151" s="75">
        <v>5570</v>
      </c>
      <c r="AI2151" s="16" t="s">
        <v>6656</v>
      </c>
      <c r="AJ2151" s="43">
        <f>VLOOKUP(E2151,'FILIAIS PETZ'!$A$2:$K$2000,11,0)</f>
        <v>18328118017346</v>
      </c>
      <c r="AK2151" s="44">
        <f t="shared" si="140"/>
        <v>18328118017346</v>
      </c>
    </row>
    <row r="2152" spans="1:37" s="14" customFormat="1" ht="15" customHeight="1" thickBot="1" x14ac:dyDescent="0.25">
      <c r="A2152" s="9" t="str">
        <f t="shared" si="142"/>
        <v>PREVENTIVA</v>
      </c>
      <c r="B2152" s="18">
        <f>VLOOKUP(C2152,FORNECEDORES!D:E,2,0)</f>
        <v>132859</v>
      </c>
      <c r="C2152" s="19" t="str">
        <f>VLOOKUP(D2152,FORNECEDORES!A:D,4,0)</f>
        <v>27.093.558/0006-20</v>
      </c>
      <c r="D2152" s="13" t="s">
        <v>7131</v>
      </c>
      <c r="E2152" s="20" t="str">
        <f t="shared" si="143"/>
        <v>04 0198</v>
      </c>
      <c r="F2152" s="28" t="s">
        <v>4967</v>
      </c>
      <c r="G2152" s="21" t="str">
        <f>VLOOKUP(E2152,'FILIAIS PETZ'!A:E,5,0)</f>
        <v>PETZ SHOPPING SUL VALPARAISO</v>
      </c>
      <c r="H2152" s="20" t="str">
        <f>VLOOKUP(E2152,'FILIAIS PETZ'!A:D,4,0)</f>
        <v>VALP-GO</v>
      </c>
      <c r="I2152" s="46">
        <v>45383</v>
      </c>
      <c r="J2152" s="9" t="s">
        <v>4980</v>
      </c>
      <c r="K2152" s="9" t="s">
        <v>5858</v>
      </c>
      <c r="L2152" s="29" t="s">
        <v>7658</v>
      </c>
      <c r="M2152" s="46">
        <v>45422</v>
      </c>
      <c r="N2152" s="46">
        <v>45448</v>
      </c>
      <c r="O2152" s="46">
        <v>45429</v>
      </c>
      <c r="P2152" s="29" t="s">
        <v>4998</v>
      </c>
      <c r="Q2152" s="9">
        <v>3</v>
      </c>
      <c r="R2152" s="9">
        <v>1</v>
      </c>
      <c r="S2152" s="9" t="s">
        <v>4983</v>
      </c>
      <c r="T2152" s="9" t="s">
        <v>32</v>
      </c>
      <c r="U2152" s="9">
        <v>11002</v>
      </c>
      <c r="V2152" s="9">
        <v>11002</v>
      </c>
      <c r="W2152" s="9"/>
      <c r="X2152" s="10" t="s">
        <v>5016</v>
      </c>
      <c r="Y2152" s="10" t="s">
        <v>4980</v>
      </c>
      <c r="Z2152" s="9" t="s">
        <v>4994</v>
      </c>
      <c r="AA2152" s="9" t="s">
        <v>5732</v>
      </c>
      <c r="AB2152" s="9" t="s">
        <v>5005</v>
      </c>
      <c r="AC2152" s="9" t="s">
        <v>4999</v>
      </c>
      <c r="AD2152" s="29"/>
      <c r="AE2152" s="20" t="str">
        <f>VLOOKUP(E2152,'FILIAIS PETZ'!A:Q,17,0)</f>
        <v>CO-1</v>
      </c>
      <c r="AF2152" s="20" t="str">
        <f>VLOOKUP(E2152,'FILIAIS PETZ'!A:Q,3,0)</f>
        <v>FELICIO</v>
      </c>
      <c r="AG2152" s="20" t="str">
        <f>VLOOKUP(E2152,'FILIAIS PETZ'!A:Q,2,0)</f>
        <v>R3</v>
      </c>
      <c r="AH2152" s="75">
        <v>2330</v>
      </c>
      <c r="AI2152" s="16" t="s">
        <v>6656</v>
      </c>
      <c r="AJ2152" s="43">
        <f>VLOOKUP(E2152,'FILIAIS PETZ'!$A$2:$K$2000,11,0)</f>
        <v>18328118019390</v>
      </c>
      <c r="AK2152" s="44">
        <f t="shared" si="140"/>
        <v>18328118019390</v>
      </c>
    </row>
    <row r="2153" spans="1:37" s="14" customFormat="1" ht="15" customHeight="1" thickBot="1" x14ac:dyDescent="0.25">
      <c r="A2153" s="9" t="str">
        <f t="shared" si="142"/>
        <v>PREVENTIVA</v>
      </c>
      <c r="B2153" s="18">
        <f>VLOOKUP(C2153,FORNECEDORES!D:E,2,0)</f>
        <v>108353</v>
      </c>
      <c r="C2153" s="19" t="str">
        <f>VLOOKUP(D2153,FORNECEDORES!A:D,4,0)</f>
        <v>27.093.558/0052-65</v>
      </c>
      <c r="D2153" s="13" t="s">
        <v>7154</v>
      </c>
      <c r="E2153" s="20" t="str">
        <f t="shared" si="143"/>
        <v>04 0237</v>
      </c>
      <c r="F2153" s="28" t="s">
        <v>6532</v>
      </c>
      <c r="G2153" s="21" t="str">
        <f>VLOOKUP(E2153,'FILIAIS PETZ'!A:E,5,0)</f>
        <v>PETZ INDEPENDENCIA SHOPPING</v>
      </c>
      <c r="H2153" s="20" t="str">
        <f>VLOOKUP(E2153,'FILIAIS PETZ'!A:D,4,0)</f>
        <v>SIND-MG</v>
      </c>
      <c r="I2153" s="46">
        <v>45383</v>
      </c>
      <c r="J2153" s="9" t="s">
        <v>4980</v>
      </c>
      <c r="K2153" s="9" t="s">
        <v>5858</v>
      </c>
      <c r="L2153" s="29" t="s">
        <v>7661</v>
      </c>
      <c r="M2153" s="46">
        <v>45422</v>
      </c>
      <c r="N2153" s="46">
        <v>45448</v>
      </c>
      <c r="O2153" s="46">
        <v>45429</v>
      </c>
      <c r="P2153" s="29" t="s">
        <v>4998</v>
      </c>
      <c r="Q2153" s="9">
        <v>3</v>
      </c>
      <c r="R2153" s="9">
        <v>1</v>
      </c>
      <c r="S2153" s="9" t="s">
        <v>4983</v>
      </c>
      <c r="T2153" s="9" t="s">
        <v>32</v>
      </c>
      <c r="U2153" s="9">
        <v>11002</v>
      </c>
      <c r="V2153" s="9">
        <v>11002</v>
      </c>
      <c r="W2153" s="9"/>
      <c r="X2153" s="10" t="s">
        <v>5016</v>
      </c>
      <c r="Y2153" s="10" t="s">
        <v>4980</v>
      </c>
      <c r="Z2153" s="9" t="s">
        <v>4994</v>
      </c>
      <c r="AA2153" s="9" t="s">
        <v>5732</v>
      </c>
      <c r="AB2153" s="9" t="s">
        <v>5005</v>
      </c>
      <c r="AC2153" s="9" t="s">
        <v>4999</v>
      </c>
      <c r="AD2153" s="29"/>
      <c r="AE2153" s="20" t="str">
        <f>VLOOKUP(E2153,'FILIAIS PETZ'!A:Q,17,0)</f>
        <v>MG-1</v>
      </c>
      <c r="AF2153" s="20" t="str">
        <f>VLOOKUP(E2153,'FILIAIS PETZ'!A:Q,3,0)</f>
        <v>FELICIO</v>
      </c>
      <c r="AG2153" s="20" t="str">
        <f>VLOOKUP(E2153,'FILIAIS PETZ'!A:Q,2,0)</f>
        <v>R3</v>
      </c>
      <c r="AH2153" s="75">
        <v>2330</v>
      </c>
      <c r="AI2153" s="16" t="s">
        <v>6656</v>
      </c>
      <c r="AJ2153" s="43">
        <f>VLOOKUP(E2153,'FILIAIS PETZ'!$A$2:$K$2000,11,0)</f>
        <v>18328118022501</v>
      </c>
      <c r="AK2153" s="44">
        <f t="shared" si="140"/>
        <v>18328118022501</v>
      </c>
    </row>
    <row r="2154" spans="1:37" s="14" customFormat="1" ht="15" customHeight="1" thickBot="1" x14ac:dyDescent="0.25">
      <c r="A2154" s="9" t="str">
        <f t="shared" si="142"/>
        <v>PREVENTIVA</v>
      </c>
      <c r="B2154" s="18">
        <f>VLOOKUP(C2154,FORNECEDORES!D:E,2,0)</f>
        <v>285085</v>
      </c>
      <c r="C2154" s="19" t="str">
        <f>VLOOKUP(D2154,FORNECEDORES!A:D,4,0)</f>
        <v>27.093.558/0032-11</v>
      </c>
      <c r="D2154" s="13" t="s">
        <v>7143</v>
      </c>
      <c r="E2154" s="20" t="str">
        <f t="shared" si="143"/>
        <v>04 0093</v>
      </c>
      <c r="F2154" s="28" t="s">
        <v>4942</v>
      </c>
      <c r="G2154" s="21" t="str">
        <f>VLOOKUP(E2154,'FILIAIS PETZ'!A:E,5,0)</f>
        <v>PETZ INDAIATUBA</v>
      </c>
      <c r="H2154" s="20" t="str">
        <f>VLOOKUP(E2154,'FILIAIS PETZ'!A:D,4,0)</f>
        <v>INDT-SP</v>
      </c>
      <c r="I2154" s="46">
        <v>45383</v>
      </c>
      <c r="J2154" s="9" t="s">
        <v>4980</v>
      </c>
      <c r="K2154" s="9" t="s">
        <v>5858</v>
      </c>
      <c r="L2154" s="29" t="s">
        <v>7679</v>
      </c>
      <c r="M2154" s="46">
        <v>45422</v>
      </c>
      <c r="N2154" s="46">
        <v>45448</v>
      </c>
      <c r="O2154" s="46">
        <v>45429</v>
      </c>
      <c r="P2154" s="29" t="s">
        <v>4998</v>
      </c>
      <c r="Q2154" s="9">
        <v>3</v>
      </c>
      <c r="R2154" s="9">
        <v>1</v>
      </c>
      <c r="S2154" s="9" t="s">
        <v>4983</v>
      </c>
      <c r="T2154" s="9" t="s">
        <v>32</v>
      </c>
      <c r="U2154" s="9">
        <v>11002</v>
      </c>
      <c r="V2154" s="9">
        <v>11002</v>
      </c>
      <c r="W2154" s="9"/>
      <c r="X2154" s="10" t="s">
        <v>5016</v>
      </c>
      <c r="Y2154" s="10" t="s">
        <v>4980</v>
      </c>
      <c r="Z2154" s="9" t="s">
        <v>4994</v>
      </c>
      <c r="AA2154" s="9" t="s">
        <v>5732</v>
      </c>
      <c r="AB2154" s="9" t="s">
        <v>5005</v>
      </c>
      <c r="AC2154" s="9" t="s">
        <v>4999</v>
      </c>
      <c r="AD2154" s="29"/>
      <c r="AE2154" s="20" t="str">
        <f>VLOOKUP(E2154,'FILIAIS PETZ'!A:Q,17,0)</f>
        <v>SP7</v>
      </c>
      <c r="AF2154" s="20" t="str">
        <f>VLOOKUP(E2154,'FILIAIS PETZ'!A:Q,3,0)</f>
        <v>FELICIO</v>
      </c>
      <c r="AG2154" s="20" t="str">
        <f>VLOOKUP(E2154,'FILIAIS PETZ'!A:Q,2,0)</f>
        <v>R3</v>
      </c>
      <c r="AH2154" s="75">
        <v>2330</v>
      </c>
      <c r="AI2154" s="16" t="s">
        <v>6656</v>
      </c>
      <c r="AJ2154" s="43">
        <f>VLOOKUP(E2154,'FILIAIS PETZ'!$A$2:$K$2000,11,0)</f>
        <v>18328118008517</v>
      </c>
      <c r="AK2154" s="44">
        <f t="shared" si="140"/>
        <v>18328118008517</v>
      </c>
    </row>
    <row r="2155" spans="1:37" s="14" customFormat="1" ht="15" customHeight="1" thickBot="1" x14ac:dyDescent="0.25">
      <c r="A2155" s="9" t="str">
        <f t="shared" si="142"/>
        <v>PREVENTIVA</v>
      </c>
      <c r="B2155" s="18">
        <f>VLOOKUP(C2155,FORNECEDORES!D:E,2,0)</f>
        <v>108353</v>
      </c>
      <c r="C2155" s="19" t="str">
        <f>VLOOKUP(D2155,FORNECEDORES!A:D,4,0)</f>
        <v>27.093.558/0052-65</v>
      </c>
      <c r="D2155" s="13" t="s">
        <v>7154</v>
      </c>
      <c r="E2155" s="20" t="str">
        <f t="shared" si="143"/>
        <v>04 0122</v>
      </c>
      <c r="F2155" s="28" t="s">
        <v>6386</v>
      </c>
      <c r="G2155" s="21" t="str">
        <f>VLOOKUP(E2155,'FILIAIS PETZ'!A:E,5,0)</f>
        <v>PETZ JUIZ DE FORA</v>
      </c>
      <c r="H2155" s="20" t="str">
        <f>VLOOKUP(E2155,'FILIAIS PETZ'!A:D,4,0)</f>
        <v>JUZF-MG</v>
      </c>
      <c r="I2155" s="46">
        <v>45383</v>
      </c>
      <c r="J2155" s="9" t="s">
        <v>4980</v>
      </c>
      <c r="K2155" s="9" t="s">
        <v>5858</v>
      </c>
      <c r="L2155" s="29" t="s">
        <v>7680</v>
      </c>
      <c r="M2155" s="46">
        <v>45422</v>
      </c>
      <c r="N2155" s="46">
        <v>45448</v>
      </c>
      <c r="O2155" s="46">
        <v>45429</v>
      </c>
      <c r="P2155" s="29" t="s">
        <v>4998</v>
      </c>
      <c r="Q2155" s="9">
        <v>3</v>
      </c>
      <c r="R2155" s="9">
        <v>1</v>
      </c>
      <c r="S2155" s="9" t="s">
        <v>4983</v>
      </c>
      <c r="T2155" s="9" t="s">
        <v>32</v>
      </c>
      <c r="U2155" s="9">
        <v>11002</v>
      </c>
      <c r="V2155" s="9">
        <v>11002</v>
      </c>
      <c r="W2155" s="9"/>
      <c r="X2155" s="10" t="s">
        <v>5016</v>
      </c>
      <c r="Y2155" s="10" t="s">
        <v>4980</v>
      </c>
      <c r="Z2155" s="9" t="s">
        <v>4994</v>
      </c>
      <c r="AA2155" s="9" t="s">
        <v>5732</v>
      </c>
      <c r="AB2155" s="9" t="s">
        <v>5005</v>
      </c>
      <c r="AC2155" s="9" t="s">
        <v>4999</v>
      </c>
      <c r="AD2155" s="29"/>
      <c r="AE2155" s="20" t="str">
        <f>VLOOKUP(E2155,'FILIAIS PETZ'!A:Q,17,0)</f>
        <v>MG-1</v>
      </c>
      <c r="AF2155" s="20" t="str">
        <f>VLOOKUP(E2155,'FILIAIS PETZ'!A:Q,3,0)</f>
        <v>FELICIO</v>
      </c>
      <c r="AG2155" s="20" t="str">
        <f>VLOOKUP(E2155,'FILIAIS PETZ'!A:Q,2,0)</f>
        <v>R3</v>
      </c>
      <c r="AH2155" s="75">
        <v>2330</v>
      </c>
      <c r="AI2155" s="16" t="s">
        <v>6656</v>
      </c>
      <c r="AJ2155" s="43">
        <f>VLOOKUP(E2155,'FILIAIS PETZ'!$A$2:$K$2000,11,0)</f>
        <v>18328118011810</v>
      </c>
      <c r="AK2155" s="44">
        <f t="shared" si="140"/>
        <v>18328118011810</v>
      </c>
    </row>
    <row r="2156" spans="1:37" s="14" customFormat="1" ht="15" customHeight="1" thickBot="1" x14ac:dyDescent="0.25">
      <c r="A2156" s="9" t="str">
        <f t="shared" si="142"/>
        <v>PREVENTIVA</v>
      </c>
      <c r="B2156" s="18">
        <f>VLOOKUP(C2156,FORNECEDORES!D:E,2,0)</f>
        <v>4990</v>
      </c>
      <c r="C2156" s="19" t="str">
        <f>VLOOKUP(D2156,FORNECEDORES!A:D,4,0)</f>
        <v>27.093.558/0012-78</v>
      </c>
      <c r="D2156" s="13" t="s">
        <v>7133</v>
      </c>
      <c r="E2156" s="20" t="str">
        <f t="shared" si="143"/>
        <v>04 0238</v>
      </c>
      <c r="F2156" s="28" t="s">
        <v>5730</v>
      </c>
      <c r="G2156" s="21" t="str">
        <f>VLOOKUP(E2156,'FILIAIS PETZ'!A:E,5,0)</f>
        <v>PETZ SILVIANO BRANDÃO</v>
      </c>
      <c r="H2156" s="20" t="str">
        <f>VLOOKUP(E2156,'FILIAIS PETZ'!A:D,4,0)</f>
        <v>SVBD-MG</v>
      </c>
      <c r="I2156" s="46">
        <v>45383</v>
      </c>
      <c r="J2156" s="9" t="s">
        <v>4980</v>
      </c>
      <c r="K2156" s="9" t="s">
        <v>5858</v>
      </c>
      <c r="L2156" s="29" t="s">
        <v>7686</v>
      </c>
      <c r="M2156" s="46">
        <v>45422</v>
      </c>
      <c r="N2156" s="46">
        <v>45448</v>
      </c>
      <c r="O2156" s="46">
        <v>45429</v>
      </c>
      <c r="P2156" s="29" t="s">
        <v>4998</v>
      </c>
      <c r="Q2156" s="9">
        <v>3</v>
      </c>
      <c r="R2156" s="9">
        <v>1</v>
      </c>
      <c r="S2156" s="9" t="s">
        <v>4983</v>
      </c>
      <c r="T2156" s="9" t="s">
        <v>32</v>
      </c>
      <c r="U2156" s="9">
        <v>11002</v>
      </c>
      <c r="V2156" s="9">
        <v>11002</v>
      </c>
      <c r="W2156" s="9"/>
      <c r="X2156" s="10" t="s">
        <v>5016</v>
      </c>
      <c r="Y2156" s="10" t="s">
        <v>4980</v>
      </c>
      <c r="Z2156" s="9" t="s">
        <v>4994</v>
      </c>
      <c r="AA2156" s="9" t="s">
        <v>5732</v>
      </c>
      <c r="AB2156" s="9" t="s">
        <v>5005</v>
      </c>
      <c r="AC2156" s="9" t="s">
        <v>4999</v>
      </c>
      <c r="AD2156" s="29"/>
      <c r="AE2156" s="20" t="str">
        <f>VLOOKUP(E2156,'FILIAIS PETZ'!A:Q,17,0)</f>
        <v>MG-2</v>
      </c>
      <c r="AF2156" s="20" t="str">
        <f>VLOOKUP(E2156,'FILIAIS PETZ'!A:Q,3,0)</f>
        <v>FELICIO</v>
      </c>
      <c r="AG2156" s="20" t="str">
        <f>VLOOKUP(E2156,'FILIAIS PETZ'!A:Q,2,0)</f>
        <v>R3</v>
      </c>
      <c r="AH2156" s="75">
        <v>2330</v>
      </c>
      <c r="AI2156" s="16" t="s">
        <v>6656</v>
      </c>
      <c r="AJ2156" s="43">
        <f>VLOOKUP(E2156,'FILIAIS PETZ'!$A$2:$K$2000,11,0)</f>
        <v>18328118022188</v>
      </c>
      <c r="AK2156" s="44">
        <f>AJ2156</f>
        <v>18328118022188</v>
      </c>
    </row>
    <row r="2157" spans="1:37" s="14" customFormat="1" ht="15" customHeight="1" thickBot="1" x14ac:dyDescent="0.25">
      <c r="A2157" s="9" t="str">
        <f t="shared" si="142"/>
        <v>PREVENTIVA</v>
      </c>
      <c r="B2157" s="18">
        <f>VLOOKUP(C2157,FORNECEDORES!D:E,2,0)</f>
        <v>4722</v>
      </c>
      <c r="C2157" s="19" t="str">
        <f>VLOOKUP(D2157,FORNECEDORES!A:D,4,0)</f>
        <v>08.100.057/0001-74</v>
      </c>
      <c r="D2157" s="13" t="s">
        <v>6219</v>
      </c>
      <c r="E2157" s="20" t="str">
        <f t="shared" si="143"/>
        <v>04 0232</v>
      </c>
      <c r="F2157" s="28" t="s">
        <v>4956</v>
      </c>
      <c r="G2157" s="21" t="str">
        <f>VLOOKUP(E2157,'FILIAIS PETZ'!A:E,5,0)</f>
        <v>PETZ VARZEA GRANDE</v>
      </c>
      <c r="H2157" s="20" t="str">
        <f>VLOOKUP(E2157,'FILIAIS PETZ'!A:D,4,0)</f>
        <v>VGDE-MT</v>
      </c>
      <c r="I2157" s="46">
        <v>45383</v>
      </c>
      <c r="J2157" s="9" t="s">
        <v>4980</v>
      </c>
      <c r="K2157" s="9" t="s">
        <v>5858</v>
      </c>
      <c r="L2157" s="29" t="s">
        <v>7070</v>
      </c>
      <c r="M2157" s="46">
        <v>45391</v>
      </c>
      <c r="N2157" s="46">
        <v>45420</v>
      </c>
      <c r="O2157" s="46">
        <v>45405</v>
      </c>
      <c r="P2157" s="29" t="s">
        <v>4998</v>
      </c>
      <c r="Q2157" s="9">
        <v>3</v>
      </c>
      <c r="R2157" s="9">
        <v>1</v>
      </c>
      <c r="S2157" s="9" t="s">
        <v>4983</v>
      </c>
      <c r="T2157" s="9" t="s">
        <v>32</v>
      </c>
      <c r="U2157" s="9">
        <v>11002</v>
      </c>
      <c r="V2157" s="9">
        <v>11002</v>
      </c>
      <c r="W2157" s="9"/>
      <c r="X2157" s="10" t="s">
        <v>5016</v>
      </c>
      <c r="Y2157" s="9" t="s">
        <v>4994</v>
      </c>
      <c r="Z2157" s="9" t="s">
        <v>4994</v>
      </c>
      <c r="AA2157" s="9" t="s">
        <v>5732</v>
      </c>
      <c r="AB2157" s="10" t="s">
        <v>5040</v>
      </c>
      <c r="AC2157" s="9" t="s">
        <v>4999</v>
      </c>
      <c r="AD2157" s="29"/>
      <c r="AE2157" s="20" t="str">
        <f>VLOOKUP(E2157,'FILIAIS PETZ'!A:Q,17,0)</f>
        <v>CO-3</v>
      </c>
      <c r="AF2157" s="20" t="str">
        <f>VLOOKUP(E2157,'FILIAIS PETZ'!A:Q,3,0)</f>
        <v>FELICIO</v>
      </c>
      <c r="AG2157" s="20" t="str">
        <f>VLOOKUP(E2157,'FILIAIS PETZ'!A:Q,2,0)</f>
        <v>R3</v>
      </c>
      <c r="AH2157" s="75">
        <v>2330</v>
      </c>
      <c r="AI2157" s="16" t="s">
        <v>6656</v>
      </c>
      <c r="AJ2157" s="43">
        <f>VLOOKUP(E2157,'FILIAIS PETZ'!$A$2:$K$2000,11,0)</f>
        <v>18328118021963</v>
      </c>
      <c r="AK2157" s="44">
        <f>AJ2157</f>
        <v>18328118021963</v>
      </c>
    </row>
    <row r="2158" spans="1:37" s="14" customFormat="1" ht="15" customHeight="1" thickBot="1" x14ac:dyDescent="0.25">
      <c r="A2158" s="9" t="str">
        <f t="shared" si="142"/>
        <v>PREVENTIVA</v>
      </c>
      <c r="B2158" s="18">
        <f>VLOOKUP(C2158,FORNECEDORES!D:E,2,0)</f>
        <v>741390</v>
      </c>
      <c r="C2158" s="19" t="str">
        <f>VLOOKUP(D2158,FORNECEDORES!A:D,4,0)</f>
        <v>53.327.206/0001-97</v>
      </c>
      <c r="D2158" s="13" t="s">
        <v>1785</v>
      </c>
      <c r="E2158" s="20" t="str">
        <f t="shared" si="143"/>
        <v>04 0122</v>
      </c>
      <c r="F2158" s="28" t="s">
        <v>6386</v>
      </c>
      <c r="G2158" s="21" t="str">
        <f>VLOOKUP(E2158,'FILIAIS PETZ'!A:E,5,0)</f>
        <v>PETZ JUIZ DE FORA</v>
      </c>
      <c r="H2158" s="20" t="str">
        <f>VLOOKUP(E2158,'FILIAIS PETZ'!A:D,4,0)</f>
        <v>JUZF-MG</v>
      </c>
      <c r="I2158" s="46">
        <v>45383</v>
      </c>
      <c r="J2158" s="9" t="s">
        <v>4980</v>
      </c>
      <c r="K2158" s="9"/>
      <c r="L2158" s="29"/>
      <c r="M2158" s="46"/>
      <c r="N2158" s="46"/>
      <c r="O2158" s="46"/>
      <c r="P2158" s="29" t="s">
        <v>4998</v>
      </c>
      <c r="Q2158" s="9">
        <v>3</v>
      </c>
      <c r="R2158" s="9">
        <v>1</v>
      </c>
      <c r="S2158" s="9">
        <v>8</v>
      </c>
      <c r="T2158" s="9" t="s">
        <v>32</v>
      </c>
      <c r="U2158" s="9">
        <v>11002</v>
      </c>
      <c r="V2158" s="9">
        <v>11002</v>
      </c>
      <c r="W2158" s="9" t="s">
        <v>5019</v>
      </c>
      <c r="X2158" s="10" t="s">
        <v>4992</v>
      </c>
      <c r="Y2158" s="10" t="s">
        <v>4980</v>
      </c>
      <c r="Z2158" s="10" t="s">
        <v>4980</v>
      </c>
      <c r="AA2158" s="10" t="s">
        <v>4992</v>
      </c>
      <c r="AB2158" s="10" t="s">
        <v>5066</v>
      </c>
      <c r="AC2158" s="9" t="s">
        <v>4999</v>
      </c>
      <c r="AD2158" s="29"/>
      <c r="AE2158" s="20" t="str">
        <f>VLOOKUP(E2158,'FILIAIS PETZ'!A:Q,17,0)</f>
        <v>MG-1</v>
      </c>
      <c r="AF2158" s="20" t="str">
        <f>VLOOKUP(E2158,'FILIAIS PETZ'!A:Q,3,0)</f>
        <v>FELICIO</v>
      </c>
      <c r="AG2158" s="20" t="str">
        <f>VLOOKUP(E2158,'FILIAIS PETZ'!A:Q,2,0)</f>
        <v>R3</v>
      </c>
      <c r="AH2158" s="75">
        <v>1120</v>
      </c>
      <c r="AI2158" s="16" t="s">
        <v>6650</v>
      </c>
      <c r="AJ2158" s="43">
        <f>VLOOKUP(E2158,'FILIAIS PETZ'!$A$2:$K$2000,11,0)</f>
        <v>18328118011810</v>
      </c>
      <c r="AK2158" s="44">
        <f>AJ2158</f>
        <v>18328118011810</v>
      </c>
    </row>
    <row r="2159" spans="1:37" s="14" customFormat="1" ht="15" customHeight="1" thickBot="1" x14ac:dyDescent="0.25">
      <c r="A2159" s="9" t="str">
        <f t="shared" si="142"/>
        <v>PREVENTIVA</v>
      </c>
      <c r="B2159" s="18">
        <f>VLOOKUP(C2159,FORNECEDORES!D:E,2,0)</f>
        <v>9057</v>
      </c>
      <c r="C2159" s="19" t="str">
        <f>VLOOKUP(D2159,FORNECEDORES!A:D,4,0)</f>
        <v>19.357.006/0001-49</v>
      </c>
      <c r="D2159" s="13" t="s">
        <v>2290</v>
      </c>
      <c r="E2159" s="20" t="str">
        <f t="shared" si="143"/>
        <v>04 0122</v>
      </c>
      <c r="F2159" s="28" t="s">
        <v>6386</v>
      </c>
      <c r="G2159" s="21" t="str">
        <f>VLOOKUP(E2159,'FILIAIS PETZ'!A:E,5,0)</f>
        <v>PETZ JUIZ DE FORA</v>
      </c>
      <c r="H2159" s="20" t="str">
        <f>VLOOKUP(E2159,'FILIAIS PETZ'!A:D,4,0)</f>
        <v>JUZF-MG</v>
      </c>
      <c r="I2159" s="46">
        <v>45383</v>
      </c>
      <c r="J2159" s="9" t="s">
        <v>4980</v>
      </c>
      <c r="K2159" s="9" t="s">
        <v>5858</v>
      </c>
      <c r="L2159" s="29" t="s">
        <v>6708</v>
      </c>
      <c r="M2159" s="46">
        <v>45385</v>
      </c>
      <c r="N2159" s="46">
        <v>45406</v>
      </c>
      <c r="O2159" s="46">
        <v>45392</v>
      </c>
      <c r="P2159" s="29" t="s">
        <v>4998</v>
      </c>
      <c r="Q2159" s="9">
        <v>3</v>
      </c>
      <c r="R2159" s="9">
        <v>1</v>
      </c>
      <c r="S2159" s="9">
        <v>8</v>
      </c>
      <c r="T2159" s="9" t="s">
        <v>32</v>
      </c>
      <c r="U2159" s="9">
        <v>11002</v>
      </c>
      <c r="V2159" s="9">
        <v>11002</v>
      </c>
      <c r="W2159" s="9" t="s">
        <v>5019</v>
      </c>
      <c r="X2159" s="10" t="s">
        <v>4985</v>
      </c>
      <c r="Y2159" s="10" t="s">
        <v>4980</v>
      </c>
      <c r="Z2159" s="10" t="s">
        <v>4980</v>
      </c>
      <c r="AA2159" s="10" t="s">
        <v>4989</v>
      </c>
      <c r="AB2159" s="10" t="s">
        <v>5066</v>
      </c>
      <c r="AC2159" s="9" t="s">
        <v>4999</v>
      </c>
      <c r="AD2159" s="29"/>
      <c r="AE2159" s="20" t="str">
        <f>VLOOKUP(E2159,'FILIAIS PETZ'!A:Q,17,0)</f>
        <v>MG-1</v>
      </c>
      <c r="AF2159" s="20" t="str">
        <f>VLOOKUP(E2159,'FILIAIS PETZ'!A:Q,3,0)</f>
        <v>FELICIO</v>
      </c>
      <c r="AG2159" s="20" t="str">
        <f>VLOOKUP(E2159,'FILIAIS PETZ'!A:Q,2,0)</f>
        <v>R3</v>
      </c>
      <c r="AH2159" s="75">
        <v>1200</v>
      </c>
      <c r="AI2159" s="16" t="s">
        <v>6649</v>
      </c>
      <c r="AJ2159" s="43">
        <f>VLOOKUP(E2159,'FILIAIS PETZ'!$A$2:$K$2000,11,0)</f>
        <v>18328118011810</v>
      </c>
      <c r="AK2159" s="44">
        <f>AJ2159</f>
        <v>18328118011810</v>
      </c>
    </row>
    <row r="2160" spans="1:37" s="14" customFormat="1" ht="15" customHeight="1" thickBot="1" x14ac:dyDescent="0.25">
      <c r="A2160" s="9">
        <v>882287</v>
      </c>
      <c r="B2160" s="18">
        <f>VLOOKUP(C2160,FORNECEDORES!D:E,2,0)</f>
        <v>631374</v>
      </c>
      <c r="C2160" s="19" t="str">
        <f>VLOOKUP(D2160,FORNECEDORES!A:D,4,0)</f>
        <v>30.777.868/0001-63</v>
      </c>
      <c r="D2160" s="13" t="s">
        <v>4729</v>
      </c>
      <c r="E2160" s="20" t="str">
        <f t="shared" si="143"/>
        <v>04 0069</v>
      </c>
      <c r="F2160" s="28" t="s">
        <v>8968</v>
      </c>
      <c r="G2160" s="21" t="str">
        <f>VLOOKUP(E2160,'FILIAIS PETZ'!A:E,5,0)</f>
        <v>PETZ GIOVANNI PIRELLI</v>
      </c>
      <c r="H2160" s="20" t="str">
        <f>VLOOKUP(E2160,'FILIAIS PETZ'!A:D,4,0)</f>
        <v>GPIR-SP</v>
      </c>
      <c r="I2160" s="46">
        <v>45383</v>
      </c>
      <c r="J2160" s="9">
        <v>882287</v>
      </c>
      <c r="K2160" s="9" t="s">
        <v>9035</v>
      </c>
      <c r="L2160" s="29" t="s">
        <v>10198</v>
      </c>
      <c r="M2160" s="46">
        <v>45387</v>
      </c>
      <c r="N2160" s="46">
        <v>45399</v>
      </c>
      <c r="O2160" s="46">
        <v>45391</v>
      </c>
      <c r="P2160" s="9" t="s">
        <v>4990</v>
      </c>
      <c r="Q2160" s="9">
        <v>3</v>
      </c>
      <c r="R2160" s="9">
        <v>1</v>
      </c>
      <c r="S2160" s="9">
        <v>8</v>
      </c>
      <c r="T2160" s="9" t="s">
        <v>32</v>
      </c>
      <c r="U2160" s="9">
        <v>11002</v>
      </c>
      <c r="V2160" s="9">
        <v>11002</v>
      </c>
      <c r="W2160" s="9" t="s">
        <v>5024</v>
      </c>
      <c r="X2160" s="9" t="s">
        <v>4985</v>
      </c>
      <c r="Y2160" s="9" t="s">
        <v>4997</v>
      </c>
      <c r="Z2160" s="9" t="s">
        <v>4993</v>
      </c>
      <c r="AA2160" s="9" t="s">
        <v>4989</v>
      </c>
      <c r="AB2160" s="9" t="s">
        <v>12941</v>
      </c>
      <c r="AC2160" s="9" t="s">
        <v>5006</v>
      </c>
      <c r="AD2160" s="9"/>
      <c r="AE2160" s="20" t="str">
        <f>VLOOKUP(E2160,'FILIAIS PETZ'!A:Q,17,0)</f>
        <v>SP3</v>
      </c>
      <c r="AF2160" s="20" t="str">
        <f>VLOOKUP(E2160,'FILIAIS PETZ'!A:Q,3,0)</f>
        <v>FELICIO</v>
      </c>
      <c r="AG2160" s="20" t="str">
        <f>VLOOKUP(E2160,'FILIAIS PETZ'!A:Q,2,0)</f>
        <v>R3</v>
      </c>
      <c r="AH2160" s="75">
        <v>471.76</v>
      </c>
      <c r="AI2160" s="16" t="s">
        <v>10199</v>
      </c>
      <c r="AJ2160" s="43">
        <f>VLOOKUP(E2160,'FILIAIS PETZ'!$A$2:$K$2000,11,0)</f>
        <v>18328118006905</v>
      </c>
      <c r="AK2160" s="44">
        <v>18328118006905</v>
      </c>
    </row>
    <row r="2161" spans="1:37" s="14" customFormat="1" ht="15" customHeight="1" thickBot="1" x14ac:dyDescent="0.25">
      <c r="A2161" s="9">
        <v>882288</v>
      </c>
      <c r="B2161" s="18">
        <f>VLOOKUP(C2161,FORNECEDORES!D:E,2,0)</f>
        <v>631374</v>
      </c>
      <c r="C2161" s="19" t="str">
        <f>VLOOKUP(D2161,FORNECEDORES!A:D,4,0)</f>
        <v>30.777.868/0001-63</v>
      </c>
      <c r="D2161" s="13" t="s">
        <v>4729</v>
      </c>
      <c r="E2161" s="20" t="str">
        <f t="shared" si="143"/>
        <v>04 0138</v>
      </c>
      <c r="F2161" s="28" t="s">
        <v>8627</v>
      </c>
      <c r="G2161" s="21" t="str">
        <f>VLOOKUP(E2161,'FILIAIS PETZ'!A:E,5,0)</f>
        <v>PETZ JOÃO FIRMINO</v>
      </c>
      <c r="H2161" s="20" t="str">
        <f>VLOOKUP(E2161,'FILIAIS PETZ'!A:D,4,0)</f>
        <v>JFIR-SP</v>
      </c>
      <c r="I2161" s="46">
        <v>45383</v>
      </c>
      <c r="J2161" s="9">
        <v>882288</v>
      </c>
      <c r="K2161" s="9" t="s">
        <v>9035</v>
      </c>
      <c r="L2161" s="29" t="s">
        <v>10200</v>
      </c>
      <c r="M2161" s="46">
        <v>45387</v>
      </c>
      <c r="N2161" s="46">
        <v>45399</v>
      </c>
      <c r="O2161" s="46">
        <v>45391</v>
      </c>
      <c r="P2161" s="9" t="s">
        <v>4990</v>
      </c>
      <c r="Q2161" s="9">
        <v>3</v>
      </c>
      <c r="R2161" s="9">
        <v>1</v>
      </c>
      <c r="S2161" s="9">
        <v>8</v>
      </c>
      <c r="T2161" s="9" t="s">
        <v>32</v>
      </c>
      <c r="U2161" s="9">
        <v>11002</v>
      </c>
      <c r="V2161" s="9">
        <v>11002</v>
      </c>
      <c r="W2161" s="9" t="s">
        <v>5057</v>
      </c>
      <c r="X2161" s="9" t="s">
        <v>4985</v>
      </c>
      <c r="Y2161" s="9" t="s">
        <v>4993</v>
      </c>
      <c r="Z2161" s="9" t="s">
        <v>4993</v>
      </c>
      <c r="AA2161" s="9" t="s">
        <v>4989</v>
      </c>
      <c r="AB2161" s="9" t="s">
        <v>12941</v>
      </c>
      <c r="AC2161" s="9" t="s">
        <v>5006</v>
      </c>
      <c r="AD2161" s="9"/>
      <c r="AE2161" s="20" t="str">
        <f>VLOOKUP(E2161,'FILIAIS PETZ'!A:Q,17,0)</f>
        <v>SP3</v>
      </c>
      <c r="AF2161" s="20" t="str">
        <f>VLOOKUP(E2161,'FILIAIS PETZ'!A:Q,3,0)</f>
        <v>FELICIO</v>
      </c>
      <c r="AG2161" s="20" t="str">
        <f>VLOOKUP(E2161,'FILIAIS PETZ'!A:Q,2,0)</f>
        <v>R3</v>
      </c>
      <c r="AH2161" s="75">
        <v>250</v>
      </c>
      <c r="AI2161" s="16" t="s">
        <v>10201</v>
      </c>
      <c r="AJ2161" s="43">
        <f>VLOOKUP(E2161,'FILIAIS PETZ'!$A$2:$K$2000,11,0)</f>
        <v>18328118012972</v>
      </c>
      <c r="AK2161" s="44">
        <v>18328118012972</v>
      </c>
    </row>
    <row r="2162" spans="1:37" s="14" customFormat="1" ht="15" customHeight="1" thickBot="1" x14ac:dyDescent="0.25">
      <c r="A2162" s="9">
        <v>882401</v>
      </c>
      <c r="B2162" s="18">
        <f>VLOOKUP(C2162,FORNECEDORES!D:E,2,0)</f>
        <v>39969</v>
      </c>
      <c r="C2162" s="19" t="str">
        <f>VLOOKUP(D2162,FORNECEDORES!A:D,4,0)</f>
        <v>23.457.797/0001-56</v>
      </c>
      <c r="D2162" s="13" t="s">
        <v>2466</v>
      </c>
      <c r="E2162" s="20" t="str">
        <f t="shared" si="143"/>
        <v>04 0256</v>
      </c>
      <c r="F2162" s="28" t="s">
        <v>9144</v>
      </c>
      <c r="G2162" s="21" t="str">
        <f>VLOOKUP(E2162,'FILIAIS PETZ'!A:E,5,0)</f>
        <v>PETZ ACLIMAÇÃO</v>
      </c>
      <c r="H2162" s="20" t="str">
        <f>VLOOKUP(E2162,'FILIAIS PETZ'!A:D,4,0)</f>
        <v>ACLM-SP</v>
      </c>
      <c r="I2162" s="46">
        <v>45383</v>
      </c>
      <c r="J2162" s="9">
        <v>882401</v>
      </c>
      <c r="K2162" s="9" t="s">
        <v>9035</v>
      </c>
      <c r="L2162" s="29" t="s">
        <v>10202</v>
      </c>
      <c r="M2162" s="46">
        <v>45384</v>
      </c>
      <c r="N2162" s="46">
        <v>45406</v>
      </c>
      <c r="O2162" s="46">
        <v>45385</v>
      </c>
      <c r="P2162" s="9" t="s">
        <v>4990</v>
      </c>
      <c r="Q2162" s="9">
        <v>3</v>
      </c>
      <c r="R2162" s="9">
        <v>1</v>
      </c>
      <c r="S2162" s="9">
        <v>8</v>
      </c>
      <c r="T2162" s="9" t="s">
        <v>32</v>
      </c>
      <c r="U2162" s="9">
        <v>11002</v>
      </c>
      <c r="V2162" s="9">
        <v>11002</v>
      </c>
      <c r="W2162" s="9" t="s">
        <v>4984</v>
      </c>
      <c r="X2162" s="9" t="s">
        <v>4985</v>
      </c>
      <c r="Y2162" s="9" t="s">
        <v>4997</v>
      </c>
      <c r="Z2162" s="9" t="s">
        <v>4993</v>
      </c>
      <c r="AA2162" s="9" t="s">
        <v>4989</v>
      </c>
      <c r="AB2162" s="9" t="s">
        <v>12941</v>
      </c>
      <c r="AC2162" s="9" t="s">
        <v>5006</v>
      </c>
      <c r="AD2162" s="9"/>
      <c r="AE2162" s="20" t="str">
        <f>VLOOKUP(E2162,'FILIAIS PETZ'!A:Q,17,0)</f>
        <v>SP2</v>
      </c>
      <c r="AF2162" s="20" t="str">
        <f>VLOOKUP(E2162,'FILIAIS PETZ'!A:Q,3,0)</f>
        <v>FELICIO</v>
      </c>
      <c r="AG2162" s="20" t="str">
        <f>VLOOKUP(E2162,'FILIAIS PETZ'!A:Q,2,0)</f>
        <v>R3</v>
      </c>
      <c r="AH2162" s="75">
        <v>250</v>
      </c>
      <c r="AI2162" s="16" t="s">
        <v>10203</v>
      </c>
      <c r="AJ2162" s="43" t="str">
        <f>VLOOKUP(E2162,'FILIAIS PETZ'!$A$2:$K$2000,11,0)</f>
        <v>18.328.118/0243-93</v>
      </c>
      <c r="AK2162" s="44" t="s">
        <v>9146</v>
      </c>
    </row>
    <row r="2163" spans="1:37" s="14" customFormat="1" ht="15" customHeight="1" thickBot="1" x14ac:dyDescent="0.25">
      <c r="A2163" s="9">
        <v>882407</v>
      </c>
      <c r="B2163" s="18">
        <f>VLOOKUP(C2163,FORNECEDORES!D:E,2,0)</f>
        <v>39969</v>
      </c>
      <c r="C2163" s="19" t="str">
        <f>VLOOKUP(D2163,FORNECEDORES!A:D,4,0)</f>
        <v>23.457.797/0001-56</v>
      </c>
      <c r="D2163" s="13" t="s">
        <v>2466</v>
      </c>
      <c r="E2163" s="20" t="str">
        <f t="shared" si="143"/>
        <v>04 0125</v>
      </c>
      <c r="F2163" s="28" t="s">
        <v>8981</v>
      </c>
      <c r="G2163" s="21" t="str">
        <f>VLOOKUP(E2163,'FILIAIS PETZ'!A:E,5,0)</f>
        <v>PETZ CERRO CORA</v>
      </c>
      <c r="H2163" s="20" t="str">
        <f>VLOOKUP(E2163,'FILIAIS PETZ'!A:D,4,0)</f>
        <v>CORA-SP</v>
      </c>
      <c r="I2163" s="46">
        <v>45383</v>
      </c>
      <c r="J2163" s="9">
        <v>882407</v>
      </c>
      <c r="K2163" s="9" t="s">
        <v>9035</v>
      </c>
      <c r="L2163" s="29" t="s">
        <v>10204</v>
      </c>
      <c r="M2163" s="46">
        <v>45384</v>
      </c>
      <c r="N2163" s="46">
        <v>45406</v>
      </c>
      <c r="O2163" s="46">
        <v>45385</v>
      </c>
      <c r="P2163" s="9" t="s">
        <v>4990</v>
      </c>
      <c r="Q2163" s="9">
        <v>3</v>
      </c>
      <c r="R2163" s="9">
        <v>1</v>
      </c>
      <c r="S2163" s="9">
        <v>8</v>
      </c>
      <c r="T2163" s="9" t="s">
        <v>32</v>
      </c>
      <c r="U2163" s="9">
        <v>11002</v>
      </c>
      <c r="V2163" s="9">
        <v>11002</v>
      </c>
      <c r="W2163" s="9" t="s">
        <v>5019</v>
      </c>
      <c r="X2163" s="9" t="s">
        <v>4985</v>
      </c>
      <c r="Y2163" s="9" t="s">
        <v>4997</v>
      </c>
      <c r="Z2163" s="9" t="s">
        <v>4993</v>
      </c>
      <c r="AA2163" s="9" t="s">
        <v>4989</v>
      </c>
      <c r="AB2163" s="9" t="s">
        <v>12941</v>
      </c>
      <c r="AC2163" s="9" t="s">
        <v>5006</v>
      </c>
      <c r="AD2163" s="9"/>
      <c r="AE2163" s="20" t="str">
        <f>VLOOKUP(E2163,'FILIAIS PETZ'!A:Q,17,0)</f>
        <v>SP7</v>
      </c>
      <c r="AF2163" s="20" t="str">
        <f>VLOOKUP(E2163,'FILIAIS PETZ'!A:Q,3,0)</f>
        <v>FELICIO</v>
      </c>
      <c r="AG2163" s="20" t="str">
        <f>VLOOKUP(E2163,'FILIAIS PETZ'!A:Q,2,0)</f>
        <v>R3</v>
      </c>
      <c r="AH2163" s="75">
        <v>150</v>
      </c>
      <c r="AI2163" s="16" t="s">
        <v>10205</v>
      </c>
      <c r="AJ2163" s="43">
        <f>VLOOKUP(E2163,'FILIAIS PETZ'!$A$2:$K$2000,11,0)</f>
        <v>18328118013600</v>
      </c>
      <c r="AK2163" s="44">
        <v>18328118013600</v>
      </c>
    </row>
    <row r="2164" spans="1:37" s="14" customFormat="1" ht="15" customHeight="1" thickBot="1" x14ac:dyDescent="0.25">
      <c r="A2164" s="9">
        <v>882408</v>
      </c>
      <c r="B2164" s="18">
        <f>VLOOKUP(C2164,FORNECEDORES!D:E,2,0)</f>
        <v>39969</v>
      </c>
      <c r="C2164" s="19" t="str">
        <f>VLOOKUP(D2164,FORNECEDORES!A:D,4,0)</f>
        <v>23.457.797/0001-56</v>
      </c>
      <c r="D2164" s="13" t="s">
        <v>2466</v>
      </c>
      <c r="E2164" s="20" t="str">
        <f t="shared" si="143"/>
        <v>04 0125</v>
      </c>
      <c r="F2164" s="28" t="s">
        <v>8981</v>
      </c>
      <c r="G2164" s="21" t="str">
        <f>VLOOKUP(E2164,'FILIAIS PETZ'!A:E,5,0)</f>
        <v>PETZ CERRO CORA</v>
      </c>
      <c r="H2164" s="20" t="str">
        <f>VLOOKUP(E2164,'FILIAIS PETZ'!A:D,4,0)</f>
        <v>CORA-SP</v>
      </c>
      <c r="I2164" s="46">
        <v>45383</v>
      </c>
      <c r="J2164" s="9">
        <v>882408</v>
      </c>
      <c r="K2164" s="9" t="s">
        <v>9035</v>
      </c>
      <c r="L2164" s="29" t="s">
        <v>10206</v>
      </c>
      <c r="M2164" s="46">
        <v>45384</v>
      </c>
      <c r="N2164" s="46">
        <v>45406</v>
      </c>
      <c r="O2164" s="46">
        <v>45385</v>
      </c>
      <c r="P2164" s="9" t="s">
        <v>4990</v>
      </c>
      <c r="Q2164" s="9">
        <v>3</v>
      </c>
      <c r="R2164" s="9">
        <v>1</v>
      </c>
      <c r="S2164" s="9">
        <v>8</v>
      </c>
      <c r="T2164" s="9" t="s">
        <v>32</v>
      </c>
      <c r="U2164" s="9">
        <v>11002</v>
      </c>
      <c r="V2164" s="9">
        <v>11002</v>
      </c>
      <c r="W2164" s="9" t="s">
        <v>5034</v>
      </c>
      <c r="X2164" s="9" t="s">
        <v>4985</v>
      </c>
      <c r="Y2164" s="9" t="s">
        <v>4997</v>
      </c>
      <c r="Z2164" s="9" t="s">
        <v>4993</v>
      </c>
      <c r="AA2164" s="9" t="s">
        <v>4989</v>
      </c>
      <c r="AB2164" s="9" t="s">
        <v>12941</v>
      </c>
      <c r="AC2164" s="9" t="s">
        <v>5006</v>
      </c>
      <c r="AD2164" s="9"/>
      <c r="AE2164" s="20" t="str">
        <f>VLOOKUP(E2164,'FILIAIS PETZ'!A:Q,17,0)</f>
        <v>SP7</v>
      </c>
      <c r="AF2164" s="20" t="str">
        <f>VLOOKUP(E2164,'FILIAIS PETZ'!A:Q,3,0)</f>
        <v>FELICIO</v>
      </c>
      <c r="AG2164" s="20" t="str">
        <f>VLOOKUP(E2164,'FILIAIS PETZ'!A:Q,2,0)</f>
        <v>R3</v>
      </c>
      <c r="AH2164" s="75">
        <v>350</v>
      </c>
      <c r="AI2164" s="16" t="s">
        <v>10207</v>
      </c>
      <c r="AJ2164" s="43">
        <f>VLOOKUP(E2164,'FILIAIS PETZ'!$A$2:$K$2000,11,0)</f>
        <v>18328118013600</v>
      </c>
      <c r="AK2164" s="44">
        <v>18328118013600</v>
      </c>
    </row>
    <row r="2165" spans="1:37" s="14" customFormat="1" ht="15" customHeight="1" thickBot="1" x14ac:dyDescent="0.25">
      <c r="A2165" s="9">
        <v>882411</v>
      </c>
      <c r="B2165" s="18">
        <f>VLOOKUP(C2165,FORNECEDORES!D:E,2,0)</f>
        <v>39969</v>
      </c>
      <c r="C2165" s="19" t="str">
        <f>VLOOKUP(D2165,FORNECEDORES!A:D,4,0)</f>
        <v>23.457.797/0001-56</v>
      </c>
      <c r="D2165" s="13" t="s">
        <v>2466</v>
      </c>
      <c r="E2165" s="20" t="str">
        <f t="shared" si="143"/>
        <v>04 0125</v>
      </c>
      <c r="F2165" s="28" t="s">
        <v>8981</v>
      </c>
      <c r="G2165" s="21" t="str">
        <f>VLOOKUP(E2165,'FILIAIS PETZ'!A:E,5,0)</f>
        <v>PETZ CERRO CORA</v>
      </c>
      <c r="H2165" s="20" t="str">
        <f>VLOOKUP(E2165,'FILIAIS PETZ'!A:D,4,0)</f>
        <v>CORA-SP</v>
      </c>
      <c r="I2165" s="46">
        <v>45383</v>
      </c>
      <c r="J2165" s="9">
        <v>882411</v>
      </c>
      <c r="K2165" s="9" t="s">
        <v>9035</v>
      </c>
      <c r="L2165" s="29" t="s">
        <v>10208</v>
      </c>
      <c r="M2165" s="46">
        <v>45384</v>
      </c>
      <c r="N2165" s="46">
        <v>45406</v>
      </c>
      <c r="O2165" s="46">
        <v>45385</v>
      </c>
      <c r="P2165" s="9" t="s">
        <v>4990</v>
      </c>
      <c r="Q2165" s="9">
        <v>3</v>
      </c>
      <c r="R2165" s="9">
        <v>1</v>
      </c>
      <c r="S2165" s="9">
        <v>8</v>
      </c>
      <c r="T2165" s="9" t="s">
        <v>32</v>
      </c>
      <c r="U2165" s="9">
        <v>11002</v>
      </c>
      <c r="V2165" s="9">
        <v>11002</v>
      </c>
      <c r="W2165" s="9" t="s">
        <v>5019</v>
      </c>
      <c r="X2165" s="9" t="s">
        <v>4985</v>
      </c>
      <c r="Y2165" s="9" t="s">
        <v>4997</v>
      </c>
      <c r="Z2165" s="9" t="s">
        <v>4993</v>
      </c>
      <c r="AA2165" s="9" t="s">
        <v>4989</v>
      </c>
      <c r="AB2165" s="9" t="s">
        <v>12941</v>
      </c>
      <c r="AC2165" s="9" t="s">
        <v>5006</v>
      </c>
      <c r="AD2165" s="9"/>
      <c r="AE2165" s="20" t="str">
        <f>VLOOKUP(E2165,'FILIAIS PETZ'!A:Q,17,0)</f>
        <v>SP7</v>
      </c>
      <c r="AF2165" s="20" t="str">
        <f>VLOOKUP(E2165,'FILIAIS PETZ'!A:Q,3,0)</f>
        <v>FELICIO</v>
      </c>
      <c r="AG2165" s="20" t="str">
        <f>VLOOKUP(E2165,'FILIAIS PETZ'!A:Q,2,0)</f>
        <v>R3</v>
      </c>
      <c r="AH2165" s="75">
        <v>330</v>
      </c>
      <c r="AI2165" s="16" t="s">
        <v>10209</v>
      </c>
      <c r="AJ2165" s="43">
        <f>VLOOKUP(E2165,'FILIAIS PETZ'!$A$2:$K$2000,11,0)</f>
        <v>18328118013600</v>
      </c>
      <c r="AK2165" s="44">
        <v>18328118013600</v>
      </c>
    </row>
    <row r="2166" spans="1:37" s="14" customFormat="1" ht="15" customHeight="1" thickBot="1" x14ac:dyDescent="0.25">
      <c r="A2166" s="9">
        <v>880797</v>
      </c>
      <c r="B2166" s="18">
        <f>VLOOKUP(C2166,FORNECEDORES!D:E,2,0)</f>
        <v>0</v>
      </c>
      <c r="C2166" s="19" t="str">
        <f>VLOOKUP(D2166,FORNECEDORES!A:D,4,0)</f>
        <v>10.897.880/0001-02</v>
      </c>
      <c r="D2166" s="87" t="s">
        <v>4016</v>
      </c>
      <c r="E2166" s="20" t="str">
        <f t="shared" si="143"/>
        <v>04 0024</v>
      </c>
      <c r="F2166" s="28" t="s">
        <v>8626</v>
      </c>
      <c r="G2166" s="21" t="str">
        <f>VLOOKUP(E2166,'FILIAIS PETZ'!A:E,5,0)</f>
        <v>PETZ DIADEMA</v>
      </c>
      <c r="H2166" s="20" t="str">
        <f>VLOOKUP(E2166,'FILIAIS PETZ'!A:D,4,0)</f>
        <v>DDMA-SP</v>
      </c>
      <c r="I2166" s="46">
        <v>45383</v>
      </c>
      <c r="J2166" s="9">
        <v>880797</v>
      </c>
      <c r="K2166" s="9" t="s">
        <v>9035</v>
      </c>
      <c r="L2166" s="29" t="s">
        <v>10218</v>
      </c>
      <c r="M2166" s="46">
        <v>45384</v>
      </c>
      <c r="N2166" s="46">
        <v>45406</v>
      </c>
      <c r="O2166" s="46">
        <v>45385</v>
      </c>
      <c r="P2166" s="9" t="s">
        <v>4990</v>
      </c>
      <c r="Q2166" s="9">
        <v>3</v>
      </c>
      <c r="R2166" s="9">
        <v>1</v>
      </c>
      <c r="S2166" s="9">
        <v>8</v>
      </c>
      <c r="T2166" s="9" t="s">
        <v>32</v>
      </c>
      <c r="U2166" s="9">
        <v>11002</v>
      </c>
      <c r="V2166" s="9">
        <v>11002</v>
      </c>
      <c r="W2166" s="9" t="s">
        <v>5065</v>
      </c>
      <c r="X2166" s="9" t="s">
        <v>4996</v>
      </c>
      <c r="Y2166" s="9" t="s">
        <v>4997</v>
      </c>
      <c r="Z2166" s="9" t="s">
        <v>4993</v>
      </c>
      <c r="AA2166" s="9" t="s">
        <v>5068</v>
      </c>
      <c r="AB2166" s="9" t="s">
        <v>12941</v>
      </c>
      <c r="AC2166" s="9" t="s">
        <v>5006</v>
      </c>
      <c r="AD2166" s="9"/>
      <c r="AE2166" s="20" t="str">
        <f>VLOOKUP(E2166,'FILIAIS PETZ'!A:Q,17,0)</f>
        <v>SP3</v>
      </c>
      <c r="AF2166" s="20" t="str">
        <f>VLOOKUP(E2166,'FILIAIS PETZ'!A:Q,3,0)</f>
        <v>FELICIO</v>
      </c>
      <c r="AG2166" s="20" t="str">
        <f>VLOOKUP(E2166,'FILIAIS PETZ'!A:Q,2,0)</f>
        <v>R3</v>
      </c>
      <c r="AH2166" s="75">
        <v>450</v>
      </c>
      <c r="AI2166" s="16" t="s">
        <v>10219</v>
      </c>
      <c r="AJ2166" s="43">
        <f>VLOOKUP(E2166,'FILIAIS PETZ'!$A$2:$K$2000,11,0)</f>
        <v>18328118000966</v>
      </c>
      <c r="AK2166" s="44">
        <v>18328118000966</v>
      </c>
    </row>
    <row r="2167" spans="1:37" s="14" customFormat="1" ht="15" customHeight="1" thickBot="1" x14ac:dyDescent="0.25">
      <c r="A2167" s="9" t="s">
        <v>4980</v>
      </c>
      <c r="B2167" s="18">
        <f>VLOOKUP(C2167,FORNECEDORES!D:E,2,0)</f>
        <v>55666</v>
      </c>
      <c r="C2167" s="19" t="str">
        <f>VLOOKUP(D2167,FORNECEDORES!A:D,4,0)</f>
        <v>33.045.885/0001-02</v>
      </c>
      <c r="D2167" s="13" t="s">
        <v>2848</v>
      </c>
      <c r="E2167" s="20" t="str">
        <f t="shared" si="143"/>
        <v>04 0010</v>
      </c>
      <c r="F2167" s="28" t="s">
        <v>8983</v>
      </c>
      <c r="G2167" s="21" t="str">
        <f>VLOOKUP(E2167,'FILIAIS PETZ'!A:E,5,0)</f>
        <v>PETZ SANTA CECILIA</v>
      </c>
      <c r="H2167" s="20" t="str">
        <f>VLOOKUP(E2167,'FILIAIS PETZ'!A:D,4,0)</f>
        <v>STCE-SP</v>
      </c>
      <c r="I2167" s="46">
        <v>45383</v>
      </c>
      <c r="J2167" s="9" t="s">
        <v>4980</v>
      </c>
      <c r="K2167" s="9" t="s">
        <v>9035</v>
      </c>
      <c r="L2167" s="29" t="s">
        <v>10220</v>
      </c>
      <c r="M2167" s="46">
        <v>45399</v>
      </c>
      <c r="N2167" s="46">
        <v>45420</v>
      </c>
      <c r="O2167" s="46">
        <v>45406</v>
      </c>
      <c r="P2167" s="29" t="s">
        <v>4998</v>
      </c>
      <c r="Q2167" s="9">
        <v>3</v>
      </c>
      <c r="R2167" s="9" t="s">
        <v>4991</v>
      </c>
      <c r="S2167" s="9" t="s">
        <v>4983</v>
      </c>
      <c r="T2167" s="9" t="s">
        <v>32</v>
      </c>
      <c r="U2167" s="9">
        <v>11002</v>
      </c>
      <c r="V2167" s="9">
        <v>11002</v>
      </c>
      <c r="W2167" s="9"/>
      <c r="X2167" s="10" t="s">
        <v>4992</v>
      </c>
      <c r="Y2167" s="9" t="s">
        <v>4980</v>
      </c>
      <c r="Z2167" s="9" t="s">
        <v>4980</v>
      </c>
      <c r="AA2167" s="9" t="s">
        <v>4992</v>
      </c>
      <c r="AB2167" s="9" t="s">
        <v>5066</v>
      </c>
      <c r="AC2167" s="9" t="s">
        <v>4999</v>
      </c>
      <c r="AD2167" s="9"/>
      <c r="AE2167" s="20" t="str">
        <f>VLOOKUP(E2167,'FILIAIS PETZ'!A:Q,17,0)</f>
        <v>SP2</v>
      </c>
      <c r="AF2167" s="20" t="str">
        <f>VLOOKUP(E2167,'FILIAIS PETZ'!A:Q,3,0)</f>
        <v>FELICIO</v>
      </c>
      <c r="AG2167" s="20" t="str">
        <f>VLOOKUP(E2167,'FILIAIS PETZ'!A:Q,2,0)</f>
        <v>R3</v>
      </c>
      <c r="AH2167" s="75">
        <v>1250</v>
      </c>
      <c r="AI2167" s="16" t="s">
        <v>6650</v>
      </c>
      <c r="AJ2167" s="43">
        <f>VLOOKUP(E2167,'FILIAIS PETZ'!$A$2:$K$2000,11,0)</f>
        <v>18328118001938</v>
      </c>
      <c r="AK2167" s="44">
        <v>18328118001938</v>
      </c>
    </row>
    <row r="2168" spans="1:37" s="14" customFormat="1" ht="15" customHeight="1" thickBot="1" x14ac:dyDescent="0.25">
      <c r="A2168" s="84" t="str">
        <f t="shared" ref="A2168:A2178" si="144">J2168</f>
        <v>PREVENTIVA</v>
      </c>
      <c r="B2168" s="18">
        <f>VLOOKUP(C2168,FORNECEDORES!D:E,2,0)</f>
        <v>93074</v>
      </c>
      <c r="C2168" s="19" t="str">
        <f>VLOOKUP(D2168,FORNECEDORES!A:D,4,0)</f>
        <v>29.739.737/0053-33</v>
      </c>
      <c r="D2168" s="13" t="s">
        <v>7598</v>
      </c>
      <c r="E2168" s="20" t="str">
        <f t="shared" si="143"/>
        <v>04 0011</v>
      </c>
      <c r="F2168" s="28" t="s">
        <v>8976</v>
      </c>
      <c r="G2168" s="21" t="str">
        <f>VLOOKUP(E2168,'FILIAIS PETZ'!A:E,5,0)</f>
        <v>PETZ AUGUSTA</v>
      </c>
      <c r="H2168" s="20" t="str">
        <f>VLOOKUP(E2168,'FILIAIS PETZ'!A:D,4,0)</f>
        <v>AUGT-SP</v>
      </c>
      <c r="I2168" s="46">
        <v>45383</v>
      </c>
      <c r="J2168" s="9" t="s">
        <v>4980</v>
      </c>
      <c r="K2168" s="9" t="s">
        <v>5858</v>
      </c>
      <c r="L2168" s="29" t="s">
        <v>12343</v>
      </c>
      <c r="M2168" s="46">
        <v>45390</v>
      </c>
      <c r="N2168" s="46">
        <v>45553</v>
      </c>
      <c r="O2168" s="46">
        <v>45537</v>
      </c>
      <c r="P2168" s="29" t="s">
        <v>4998</v>
      </c>
      <c r="Q2168" s="9">
        <v>3</v>
      </c>
      <c r="R2168" s="9" t="s">
        <v>4991</v>
      </c>
      <c r="S2168" s="9" t="s">
        <v>4983</v>
      </c>
      <c r="T2168" s="9" t="s">
        <v>32</v>
      </c>
      <c r="U2168" s="9">
        <v>11002</v>
      </c>
      <c r="V2168" s="9">
        <v>11002</v>
      </c>
      <c r="W2168" s="9"/>
      <c r="X2168" s="10" t="s">
        <v>5033</v>
      </c>
      <c r="Y2168" s="10" t="s">
        <v>4980</v>
      </c>
      <c r="Z2168" s="10" t="s">
        <v>4980</v>
      </c>
      <c r="AA2168" s="10" t="s">
        <v>5033</v>
      </c>
      <c r="AB2168" s="10" t="s">
        <v>5066</v>
      </c>
      <c r="AC2168" s="9" t="s">
        <v>4999</v>
      </c>
      <c r="AD2168" s="9"/>
      <c r="AE2168" s="20" t="str">
        <f>VLOOKUP(E2168,'FILIAIS PETZ'!A:Q,17,0)</f>
        <v>SP2</v>
      </c>
      <c r="AF2168" s="20" t="str">
        <f>VLOOKUP(E2168,'FILIAIS PETZ'!A:Q,3,0)</f>
        <v>FELICIO</v>
      </c>
      <c r="AG2168" s="20" t="str">
        <f>VLOOKUP(E2168,'FILIAIS PETZ'!A:Q,2,0)</f>
        <v>R3</v>
      </c>
      <c r="AH2168" s="75">
        <v>370</v>
      </c>
      <c r="AI2168" s="16" t="s">
        <v>6652</v>
      </c>
      <c r="AJ2168" s="43">
        <f>VLOOKUP(E2168,'FILIAIS PETZ'!$A$2:$K$2000,11,0)</f>
        <v>18328118001776</v>
      </c>
      <c r="AK2168" s="44">
        <v>18328118001776</v>
      </c>
    </row>
    <row r="2169" spans="1:37" s="14" customFormat="1" ht="15" customHeight="1" thickBot="1" x14ac:dyDescent="0.25">
      <c r="A2169" s="84" t="str">
        <f t="shared" si="144"/>
        <v>PREVENTIVA</v>
      </c>
      <c r="B2169" s="18">
        <f>VLOOKUP(C2169,FORNECEDORES!D:E,2,0)</f>
        <v>6740</v>
      </c>
      <c r="C2169" s="19" t="str">
        <f>VLOOKUP(D2169,FORNECEDORES!A:D,4,0)</f>
        <v>29.739.737/0052-52</v>
      </c>
      <c r="D2169" s="13" t="s">
        <v>7597</v>
      </c>
      <c r="E2169" s="20" t="str">
        <f t="shared" si="143"/>
        <v>04 0247</v>
      </c>
      <c r="F2169" s="28" t="s">
        <v>8967</v>
      </c>
      <c r="G2169" s="21" t="str">
        <f>VLOOKUP(E2169,'FILIAIS PETZ'!A:E,5,0)</f>
        <v>PETZ AV GOIÁS</v>
      </c>
      <c r="H2169" s="20" t="str">
        <f>VLOOKUP(E2169,'FILIAIS PETZ'!A:D,4,0)</f>
        <v>AVGO-SP</v>
      </c>
      <c r="I2169" s="46">
        <v>45383</v>
      </c>
      <c r="J2169" s="9" t="s">
        <v>4980</v>
      </c>
      <c r="K2169" s="9" t="s">
        <v>5858</v>
      </c>
      <c r="L2169" s="29" t="s">
        <v>12348</v>
      </c>
      <c r="M2169" s="46">
        <v>45384</v>
      </c>
      <c r="N2169" s="46">
        <v>45553</v>
      </c>
      <c r="O2169" s="46">
        <v>45537</v>
      </c>
      <c r="P2169" s="29" t="s">
        <v>4998</v>
      </c>
      <c r="Q2169" s="9">
        <v>3</v>
      </c>
      <c r="R2169" s="9" t="s">
        <v>4991</v>
      </c>
      <c r="S2169" s="9" t="s">
        <v>4983</v>
      </c>
      <c r="T2169" s="9" t="s">
        <v>32</v>
      </c>
      <c r="U2169" s="9">
        <v>11002</v>
      </c>
      <c r="V2169" s="9">
        <v>11002</v>
      </c>
      <c r="W2169" s="9"/>
      <c r="X2169" s="10" t="s">
        <v>5033</v>
      </c>
      <c r="Y2169" s="10" t="s">
        <v>4980</v>
      </c>
      <c r="Z2169" s="10" t="s">
        <v>4980</v>
      </c>
      <c r="AA2169" s="10" t="s">
        <v>5033</v>
      </c>
      <c r="AB2169" s="10" t="s">
        <v>5066</v>
      </c>
      <c r="AC2169" s="9" t="s">
        <v>4999</v>
      </c>
      <c r="AD2169" s="9"/>
      <c r="AE2169" s="20" t="str">
        <f>VLOOKUP(E2169,'FILIAIS PETZ'!A:Q,17,0)</f>
        <v>SP3</v>
      </c>
      <c r="AF2169" s="20" t="str">
        <f>VLOOKUP(E2169,'FILIAIS PETZ'!A:Q,3,0)</f>
        <v>FELICIO</v>
      </c>
      <c r="AG2169" s="20" t="str">
        <f>VLOOKUP(E2169,'FILIAIS PETZ'!A:Q,2,0)</f>
        <v>R3</v>
      </c>
      <c r="AH2169" s="75">
        <v>370</v>
      </c>
      <c r="AI2169" s="16" t="s">
        <v>6652</v>
      </c>
      <c r="AJ2169" s="43" t="str">
        <f>VLOOKUP(E2169,'FILIAIS PETZ'!$A$2:$K$2000,11,0)</f>
        <v>18.328.118/0236-64</v>
      </c>
      <c r="AK2169" s="44" t="s">
        <v>9093</v>
      </c>
    </row>
    <row r="2170" spans="1:37" s="14" customFormat="1" ht="15" customHeight="1" thickBot="1" x14ac:dyDescent="0.25">
      <c r="A2170" s="84" t="str">
        <f t="shared" si="144"/>
        <v>PREVENTIVA</v>
      </c>
      <c r="B2170" s="18">
        <f>VLOOKUP(C2170,FORNECEDORES!D:E,2,0)</f>
        <v>179505</v>
      </c>
      <c r="C2170" s="19" t="str">
        <f>VLOOKUP(D2170,FORNECEDORES!A:D,4,0)</f>
        <v>29.739.737/0046-04</v>
      </c>
      <c r="D2170" s="13" t="s">
        <v>7599</v>
      </c>
      <c r="E2170" s="20" t="str">
        <f t="shared" si="143"/>
        <v>04 0125</v>
      </c>
      <c r="F2170" s="28" t="s">
        <v>8981</v>
      </c>
      <c r="G2170" s="21" t="str">
        <f>VLOOKUP(E2170,'FILIAIS PETZ'!A:E,5,0)</f>
        <v>PETZ CERRO CORA</v>
      </c>
      <c r="H2170" s="20" t="str">
        <f>VLOOKUP(E2170,'FILIAIS PETZ'!A:D,4,0)</f>
        <v>CORA-SP</v>
      </c>
      <c r="I2170" s="46">
        <v>45383</v>
      </c>
      <c r="J2170" s="9" t="s">
        <v>4980</v>
      </c>
      <c r="K2170" s="9" t="s">
        <v>5858</v>
      </c>
      <c r="L2170" s="29" t="s">
        <v>12350</v>
      </c>
      <c r="M2170" s="46">
        <v>45384</v>
      </c>
      <c r="N2170" s="46">
        <v>45553</v>
      </c>
      <c r="O2170" s="46">
        <v>45537</v>
      </c>
      <c r="P2170" s="29" t="s">
        <v>4998</v>
      </c>
      <c r="Q2170" s="9">
        <v>3</v>
      </c>
      <c r="R2170" s="9" t="s">
        <v>4991</v>
      </c>
      <c r="S2170" s="9" t="s">
        <v>4983</v>
      </c>
      <c r="T2170" s="9" t="s">
        <v>32</v>
      </c>
      <c r="U2170" s="9">
        <v>11002</v>
      </c>
      <c r="V2170" s="9">
        <v>11002</v>
      </c>
      <c r="W2170" s="9"/>
      <c r="X2170" s="10" t="s">
        <v>5033</v>
      </c>
      <c r="Y2170" s="10" t="s">
        <v>4980</v>
      </c>
      <c r="Z2170" s="10" t="s">
        <v>4980</v>
      </c>
      <c r="AA2170" s="10" t="s">
        <v>5033</v>
      </c>
      <c r="AB2170" s="10" t="s">
        <v>5066</v>
      </c>
      <c r="AC2170" s="9" t="s">
        <v>4999</v>
      </c>
      <c r="AD2170" s="9"/>
      <c r="AE2170" s="20" t="str">
        <f>VLOOKUP(E2170,'FILIAIS PETZ'!A:Q,17,0)</f>
        <v>SP7</v>
      </c>
      <c r="AF2170" s="20" t="str">
        <f>VLOOKUP(E2170,'FILIAIS PETZ'!A:Q,3,0)</f>
        <v>FELICIO</v>
      </c>
      <c r="AG2170" s="20" t="str">
        <f>VLOOKUP(E2170,'FILIAIS PETZ'!A:Q,2,0)</f>
        <v>R3</v>
      </c>
      <c r="AH2170" s="75">
        <v>370</v>
      </c>
      <c r="AI2170" s="16" t="s">
        <v>6652</v>
      </c>
      <c r="AJ2170" s="43">
        <f>VLOOKUP(E2170,'FILIAIS PETZ'!$A$2:$K$2000,11,0)</f>
        <v>18328118013600</v>
      </c>
      <c r="AK2170" s="44">
        <v>18328118013600</v>
      </c>
    </row>
    <row r="2171" spans="1:37" s="14" customFormat="1" ht="15" customHeight="1" thickBot="1" x14ac:dyDescent="0.25">
      <c r="A2171" s="84" t="str">
        <f t="shared" si="144"/>
        <v>PREVENTIVA</v>
      </c>
      <c r="B2171" s="18">
        <f>VLOOKUP(C2171,FORNECEDORES!D:E,2,0)</f>
        <v>6740</v>
      </c>
      <c r="C2171" s="19" t="str">
        <f>VLOOKUP(D2171,FORNECEDORES!A:D,4,0)</f>
        <v>29.739.737/0052-52</v>
      </c>
      <c r="D2171" s="13" t="s">
        <v>7597</v>
      </c>
      <c r="E2171" s="20" t="str">
        <f t="shared" si="143"/>
        <v>04 0024</v>
      </c>
      <c r="F2171" s="28" t="s">
        <v>8626</v>
      </c>
      <c r="G2171" s="21" t="str">
        <f>VLOOKUP(E2171,'FILIAIS PETZ'!A:E,5,0)</f>
        <v>PETZ DIADEMA</v>
      </c>
      <c r="H2171" s="20" t="str">
        <f>VLOOKUP(E2171,'FILIAIS PETZ'!A:D,4,0)</f>
        <v>DDMA-SP</v>
      </c>
      <c r="I2171" s="46">
        <v>45383</v>
      </c>
      <c r="J2171" s="9" t="s">
        <v>4980</v>
      </c>
      <c r="K2171" s="9" t="s">
        <v>5858</v>
      </c>
      <c r="L2171" s="29" t="s">
        <v>12345</v>
      </c>
      <c r="M2171" s="46">
        <v>45384</v>
      </c>
      <c r="N2171" s="46">
        <v>45553</v>
      </c>
      <c r="O2171" s="46">
        <v>45537</v>
      </c>
      <c r="P2171" s="29" t="s">
        <v>4998</v>
      </c>
      <c r="Q2171" s="9">
        <v>3</v>
      </c>
      <c r="R2171" s="9" t="s">
        <v>4991</v>
      </c>
      <c r="S2171" s="9" t="s">
        <v>4983</v>
      </c>
      <c r="T2171" s="9" t="s">
        <v>32</v>
      </c>
      <c r="U2171" s="9">
        <v>11002</v>
      </c>
      <c r="V2171" s="9">
        <v>11002</v>
      </c>
      <c r="W2171" s="9"/>
      <c r="X2171" s="10" t="s">
        <v>5033</v>
      </c>
      <c r="Y2171" s="10" t="s">
        <v>4980</v>
      </c>
      <c r="Z2171" s="10" t="s">
        <v>4980</v>
      </c>
      <c r="AA2171" s="10" t="s">
        <v>5033</v>
      </c>
      <c r="AB2171" s="10" t="s">
        <v>5066</v>
      </c>
      <c r="AC2171" s="9" t="s">
        <v>4999</v>
      </c>
      <c r="AD2171" s="9"/>
      <c r="AE2171" s="20" t="str">
        <f>VLOOKUP(E2171,'FILIAIS PETZ'!A:Q,17,0)</f>
        <v>SP3</v>
      </c>
      <c r="AF2171" s="20" t="str">
        <f>VLOOKUP(E2171,'FILIAIS PETZ'!A:Q,3,0)</f>
        <v>FELICIO</v>
      </c>
      <c r="AG2171" s="20" t="str">
        <f>VLOOKUP(E2171,'FILIAIS PETZ'!A:Q,2,0)</f>
        <v>R3</v>
      </c>
      <c r="AH2171" s="75">
        <v>740</v>
      </c>
      <c r="AI2171" s="16" t="s">
        <v>6652</v>
      </c>
      <c r="AJ2171" s="43">
        <f>VLOOKUP(E2171,'FILIAIS PETZ'!$A$2:$K$2000,11,0)</f>
        <v>18328118000966</v>
      </c>
      <c r="AK2171" s="44">
        <v>18328118000966</v>
      </c>
    </row>
    <row r="2172" spans="1:37" s="14" customFormat="1" ht="15" customHeight="1" thickBot="1" x14ac:dyDescent="0.25">
      <c r="A2172" s="84" t="str">
        <f t="shared" si="144"/>
        <v>PREVENTIVA</v>
      </c>
      <c r="B2172" s="18">
        <f>VLOOKUP(C2172,FORNECEDORES!D:E,2,0)</f>
        <v>179505</v>
      </c>
      <c r="C2172" s="19" t="str">
        <f>VLOOKUP(D2172,FORNECEDORES!A:D,4,0)</f>
        <v>29.739.737/0046-04</v>
      </c>
      <c r="D2172" s="13" t="s">
        <v>7599</v>
      </c>
      <c r="E2172" s="20" t="str">
        <f t="shared" si="143"/>
        <v>04 0221</v>
      </c>
      <c r="F2172" s="28" t="s">
        <v>8980</v>
      </c>
      <c r="G2172" s="21" t="str">
        <f>VLOOKUP(E2172,'FILIAIS PETZ'!A:E,5,0)</f>
        <v>PETZ GASTAO VIDIGAL</v>
      </c>
      <c r="H2172" s="20" t="str">
        <f>VLOOKUP(E2172,'FILIAIS PETZ'!A:D,4,0)</f>
        <v>GVDL-SP</v>
      </c>
      <c r="I2172" s="46">
        <v>45383</v>
      </c>
      <c r="J2172" s="9" t="s">
        <v>4980</v>
      </c>
      <c r="K2172" s="9" t="s">
        <v>5858</v>
      </c>
      <c r="L2172" s="29" t="s">
        <v>12351</v>
      </c>
      <c r="M2172" s="46">
        <v>45384</v>
      </c>
      <c r="N2172" s="46">
        <v>45553</v>
      </c>
      <c r="O2172" s="46">
        <v>45537</v>
      </c>
      <c r="P2172" s="29" t="s">
        <v>4998</v>
      </c>
      <c r="Q2172" s="9">
        <v>3</v>
      </c>
      <c r="R2172" s="9" t="s">
        <v>4991</v>
      </c>
      <c r="S2172" s="9" t="s">
        <v>4983</v>
      </c>
      <c r="T2172" s="9" t="s">
        <v>32</v>
      </c>
      <c r="U2172" s="9">
        <v>11002</v>
      </c>
      <c r="V2172" s="9">
        <v>11002</v>
      </c>
      <c r="W2172" s="9"/>
      <c r="X2172" s="10" t="s">
        <v>5033</v>
      </c>
      <c r="Y2172" s="10" t="s">
        <v>4980</v>
      </c>
      <c r="Z2172" s="10" t="s">
        <v>4980</v>
      </c>
      <c r="AA2172" s="10" t="s">
        <v>5033</v>
      </c>
      <c r="AB2172" s="10" t="s">
        <v>5066</v>
      </c>
      <c r="AC2172" s="9" t="s">
        <v>4999</v>
      </c>
      <c r="AD2172" s="9"/>
      <c r="AE2172" s="20" t="str">
        <f>VLOOKUP(E2172,'FILIAIS PETZ'!A:Q,17,0)</f>
        <v>SP7</v>
      </c>
      <c r="AF2172" s="20" t="str">
        <f>VLOOKUP(E2172,'FILIAIS PETZ'!A:Q,3,0)</f>
        <v>FELICIO</v>
      </c>
      <c r="AG2172" s="20" t="str">
        <f>VLOOKUP(E2172,'FILIAIS PETZ'!A:Q,2,0)</f>
        <v>R3</v>
      </c>
      <c r="AH2172" s="75">
        <v>370</v>
      </c>
      <c r="AI2172" s="16" t="s">
        <v>6652</v>
      </c>
      <c r="AJ2172" s="43">
        <f>VLOOKUP(E2172,'FILIAIS PETZ'!$A$2:$K$2000,11,0)</f>
        <v>18328118021025</v>
      </c>
      <c r="AK2172" s="44">
        <v>18328118021025</v>
      </c>
    </row>
    <row r="2173" spans="1:37" s="14" customFormat="1" ht="15" customHeight="1" thickBot="1" x14ac:dyDescent="0.25">
      <c r="A2173" s="84" t="str">
        <f t="shared" si="144"/>
        <v>PREVENTIVA</v>
      </c>
      <c r="B2173" s="18">
        <f>VLOOKUP(C2173,FORNECEDORES!D:E,2,0)</f>
        <v>6740</v>
      </c>
      <c r="C2173" s="19" t="str">
        <f>VLOOKUP(D2173,FORNECEDORES!A:D,4,0)</f>
        <v>29.739.737/0052-52</v>
      </c>
      <c r="D2173" s="13" t="s">
        <v>7597</v>
      </c>
      <c r="E2173" s="20" t="str">
        <f t="shared" si="143"/>
        <v>04 0138</v>
      </c>
      <c r="F2173" s="28" t="s">
        <v>8627</v>
      </c>
      <c r="G2173" s="21" t="str">
        <f>VLOOKUP(E2173,'FILIAIS PETZ'!A:E,5,0)</f>
        <v>PETZ JOÃO FIRMINO</v>
      </c>
      <c r="H2173" s="20" t="str">
        <f>VLOOKUP(E2173,'FILIAIS PETZ'!A:D,4,0)</f>
        <v>JFIR-SP</v>
      </c>
      <c r="I2173" s="46">
        <v>45383</v>
      </c>
      <c r="J2173" s="9" t="s">
        <v>4980</v>
      </c>
      <c r="K2173" s="9" t="s">
        <v>5858</v>
      </c>
      <c r="L2173" s="29" t="s">
        <v>12349</v>
      </c>
      <c r="M2173" s="46">
        <v>45384</v>
      </c>
      <c r="N2173" s="46">
        <v>45553</v>
      </c>
      <c r="O2173" s="46">
        <v>45537</v>
      </c>
      <c r="P2173" s="29" t="s">
        <v>4998</v>
      </c>
      <c r="Q2173" s="9">
        <v>3</v>
      </c>
      <c r="R2173" s="9" t="s">
        <v>4991</v>
      </c>
      <c r="S2173" s="9" t="s">
        <v>4983</v>
      </c>
      <c r="T2173" s="9" t="s">
        <v>32</v>
      </c>
      <c r="U2173" s="9">
        <v>11002</v>
      </c>
      <c r="V2173" s="9">
        <v>11002</v>
      </c>
      <c r="W2173" s="9"/>
      <c r="X2173" s="10" t="s">
        <v>5033</v>
      </c>
      <c r="Y2173" s="10" t="s">
        <v>4980</v>
      </c>
      <c r="Z2173" s="10" t="s">
        <v>4980</v>
      </c>
      <c r="AA2173" s="10" t="s">
        <v>5033</v>
      </c>
      <c r="AB2173" s="10" t="s">
        <v>5066</v>
      </c>
      <c r="AC2173" s="9" t="s">
        <v>4999</v>
      </c>
      <c r="AD2173" s="9"/>
      <c r="AE2173" s="20" t="str">
        <f>VLOOKUP(E2173,'FILIAIS PETZ'!A:Q,17,0)</f>
        <v>SP3</v>
      </c>
      <c r="AF2173" s="20" t="str">
        <f>VLOOKUP(E2173,'FILIAIS PETZ'!A:Q,3,0)</f>
        <v>FELICIO</v>
      </c>
      <c r="AG2173" s="20" t="str">
        <f>VLOOKUP(E2173,'FILIAIS PETZ'!A:Q,2,0)</f>
        <v>R3</v>
      </c>
      <c r="AH2173" s="75">
        <v>740</v>
      </c>
      <c r="AI2173" s="16" t="s">
        <v>6652</v>
      </c>
      <c r="AJ2173" s="43">
        <f>VLOOKUP(E2173,'FILIAIS PETZ'!$A$2:$K$2000,11,0)</f>
        <v>18328118012972</v>
      </c>
      <c r="AK2173" s="44">
        <v>18328118012972</v>
      </c>
    </row>
    <row r="2174" spans="1:37" s="14" customFormat="1" ht="15" customHeight="1" thickBot="1" x14ac:dyDescent="0.25">
      <c r="A2174" s="84" t="str">
        <f t="shared" si="144"/>
        <v>PREVENTIVA</v>
      </c>
      <c r="B2174" s="18">
        <f>VLOOKUP(C2174,FORNECEDORES!D:E,2,0)</f>
        <v>179505</v>
      </c>
      <c r="C2174" s="19" t="str">
        <f>VLOOKUP(D2174,FORNECEDORES!A:D,4,0)</f>
        <v>29.739.737/0046-04</v>
      </c>
      <c r="D2174" s="13" t="s">
        <v>7599</v>
      </c>
      <c r="E2174" s="20" t="str">
        <f t="shared" si="143"/>
        <v>04 0060</v>
      </c>
      <c r="F2174" s="28" t="s">
        <v>8625</v>
      </c>
      <c r="G2174" s="21" t="str">
        <f>VLOOKUP(E2174,'FILIAIS PETZ'!A:E,5,0)</f>
        <v>PETZ PACAEMBU</v>
      </c>
      <c r="H2174" s="20" t="str">
        <f>VLOOKUP(E2174,'FILIAIS PETZ'!A:D,4,0)</f>
        <v>PCBU-SP</v>
      </c>
      <c r="I2174" s="46">
        <v>45383</v>
      </c>
      <c r="J2174" s="9" t="s">
        <v>4980</v>
      </c>
      <c r="K2174" s="9" t="s">
        <v>5858</v>
      </c>
      <c r="L2174" s="29" t="s">
        <v>12352</v>
      </c>
      <c r="M2174" s="46">
        <v>45384</v>
      </c>
      <c r="N2174" s="46">
        <v>45553</v>
      </c>
      <c r="O2174" s="46">
        <v>45537</v>
      </c>
      <c r="P2174" s="29" t="s">
        <v>4998</v>
      </c>
      <c r="Q2174" s="9">
        <v>3</v>
      </c>
      <c r="R2174" s="9" t="s">
        <v>4991</v>
      </c>
      <c r="S2174" s="9" t="s">
        <v>4983</v>
      </c>
      <c r="T2174" s="9" t="s">
        <v>32</v>
      </c>
      <c r="U2174" s="9">
        <v>11002</v>
      </c>
      <c r="V2174" s="9">
        <v>11002</v>
      </c>
      <c r="W2174" s="9"/>
      <c r="X2174" s="10" t="s">
        <v>5033</v>
      </c>
      <c r="Y2174" s="10" t="s">
        <v>4980</v>
      </c>
      <c r="Z2174" s="10" t="s">
        <v>4980</v>
      </c>
      <c r="AA2174" s="10" t="s">
        <v>5033</v>
      </c>
      <c r="AB2174" s="10" t="s">
        <v>5066</v>
      </c>
      <c r="AC2174" s="9" t="s">
        <v>4999</v>
      </c>
      <c r="AD2174" s="9"/>
      <c r="AE2174" s="20" t="str">
        <f>VLOOKUP(E2174,'FILIAIS PETZ'!A:Q,17,0)</f>
        <v>SP2</v>
      </c>
      <c r="AF2174" s="20" t="str">
        <f>VLOOKUP(E2174,'FILIAIS PETZ'!A:Q,3,0)</f>
        <v>FELICIO</v>
      </c>
      <c r="AG2174" s="20" t="str">
        <f>VLOOKUP(E2174,'FILIAIS PETZ'!A:Q,2,0)</f>
        <v>R3</v>
      </c>
      <c r="AH2174" s="75">
        <v>370</v>
      </c>
      <c r="AI2174" s="16" t="s">
        <v>6652</v>
      </c>
      <c r="AJ2174" s="43">
        <f>VLOOKUP(E2174,'FILIAIS PETZ'!$A$2:$K$2000,11,0)</f>
        <v>18328118006220</v>
      </c>
      <c r="AK2174" s="44">
        <v>18328118006220</v>
      </c>
    </row>
    <row r="2175" spans="1:37" s="14" customFormat="1" ht="15" customHeight="1" thickBot="1" x14ac:dyDescent="0.25">
      <c r="A2175" s="84" t="str">
        <f t="shared" si="144"/>
        <v>PREVENTIVA</v>
      </c>
      <c r="B2175" s="18">
        <f>VLOOKUP(C2175,FORNECEDORES!D:E,2,0)</f>
        <v>6740</v>
      </c>
      <c r="C2175" s="19" t="str">
        <f>VLOOKUP(D2175,FORNECEDORES!A:D,4,0)</f>
        <v>29.739.737/0052-52</v>
      </c>
      <c r="D2175" s="13" t="s">
        <v>7597</v>
      </c>
      <c r="E2175" s="20" t="str">
        <f t="shared" si="143"/>
        <v>04 0068</v>
      </c>
      <c r="F2175" s="28" t="s">
        <v>8958</v>
      </c>
      <c r="G2175" s="21" t="str">
        <f>VLOOKUP(E2175,'FILIAIS PETZ'!A:E,5,0)</f>
        <v>PETZ PEREIRA BARRETO</v>
      </c>
      <c r="H2175" s="20" t="str">
        <f>VLOOKUP(E2175,'FILIAIS PETZ'!A:D,4,0)</f>
        <v>PBAR-SP</v>
      </c>
      <c r="I2175" s="46">
        <v>45383</v>
      </c>
      <c r="J2175" s="9" t="s">
        <v>4980</v>
      </c>
      <c r="K2175" s="9" t="s">
        <v>5858</v>
      </c>
      <c r="L2175" s="29" t="s">
        <v>12347</v>
      </c>
      <c r="M2175" s="46">
        <v>45384</v>
      </c>
      <c r="N2175" s="46">
        <v>45553</v>
      </c>
      <c r="O2175" s="46">
        <v>45537</v>
      </c>
      <c r="P2175" s="29" t="s">
        <v>4998</v>
      </c>
      <c r="Q2175" s="9">
        <v>3</v>
      </c>
      <c r="R2175" s="9" t="s">
        <v>4991</v>
      </c>
      <c r="S2175" s="9" t="s">
        <v>4983</v>
      </c>
      <c r="T2175" s="9" t="s">
        <v>32</v>
      </c>
      <c r="U2175" s="9">
        <v>11002</v>
      </c>
      <c r="V2175" s="9">
        <v>11002</v>
      </c>
      <c r="W2175" s="9"/>
      <c r="X2175" s="10" t="s">
        <v>5033</v>
      </c>
      <c r="Y2175" s="10" t="s">
        <v>4980</v>
      </c>
      <c r="Z2175" s="10" t="s">
        <v>4980</v>
      </c>
      <c r="AA2175" s="10" t="s">
        <v>5033</v>
      </c>
      <c r="AB2175" s="10" t="s">
        <v>5066</v>
      </c>
      <c r="AC2175" s="9" t="s">
        <v>4999</v>
      </c>
      <c r="AD2175" s="9"/>
      <c r="AE2175" s="20" t="str">
        <f>VLOOKUP(E2175,'FILIAIS PETZ'!A:Q,17,0)</f>
        <v>SP3</v>
      </c>
      <c r="AF2175" s="20" t="str">
        <f>VLOOKUP(E2175,'FILIAIS PETZ'!A:Q,3,0)</f>
        <v>FELICIO</v>
      </c>
      <c r="AG2175" s="20" t="str">
        <f>VLOOKUP(E2175,'FILIAIS PETZ'!A:Q,2,0)</f>
        <v>R3</v>
      </c>
      <c r="AH2175" s="75">
        <v>370</v>
      </c>
      <c r="AI2175" s="16" t="s">
        <v>6652</v>
      </c>
      <c r="AJ2175" s="43">
        <f>VLOOKUP(E2175,'FILIAIS PETZ'!$A$2:$K$2000,11,0)</f>
        <v>18328118007111</v>
      </c>
      <c r="AK2175" s="44">
        <v>18328118007111</v>
      </c>
    </row>
    <row r="2176" spans="1:37" s="14" customFormat="1" ht="15" customHeight="1" thickBot="1" x14ac:dyDescent="0.25">
      <c r="A2176" s="84" t="str">
        <f t="shared" si="144"/>
        <v>PREVENTIVA</v>
      </c>
      <c r="B2176" s="18">
        <f>VLOOKUP(C2176,FORNECEDORES!D:E,2,0)</f>
        <v>179505</v>
      </c>
      <c r="C2176" s="19" t="str">
        <f>VLOOKUP(D2176,FORNECEDORES!A:D,4,0)</f>
        <v>29.739.737/0046-04</v>
      </c>
      <c r="D2176" s="13" t="s">
        <v>7599</v>
      </c>
      <c r="E2176" s="20" t="str">
        <f t="shared" si="143"/>
        <v>04 0059</v>
      </c>
      <c r="F2176" s="28" t="s">
        <v>8714</v>
      </c>
      <c r="G2176" s="21" t="str">
        <f>VLOOKUP(E2176,'FILIAIS PETZ'!A:E,5,0)</f>
        <v>PETZ POMPÉIA</v>
      </c>
      <c r="H2176" s="20" t="str">
        <f>VLOOKUP(E2176,'FILIAIS PETZ'!A:D,4,0)</f>
        <v>POMP-SP</v>
      </c>
      <c r="I2176" s="46">
        <v>45383</v>
      </c>
      <c r="J2176" s="9" t="s">
        <v>4980</v>
      </c>
      <c r="K2176" s="9" t="s">
        <v>5858</v>
      </c>
      <c r="L2176" s="29" t="s">
        <v>12353</v>
      </c>
      <c r="M2176" s="46">
        <v>45384</v>
      </c>
      <c r="N2176" s="46">
        <v>45553</v>
      </c>
      <c r="O2176" s="46">
        <v>45537</v>
      </c>
      <c r="P2176" s="29" t="s">
        <v>4998</v>
      </c>
      <c r="Q2176" s="9">
        <v>3</v>
      </c>
      <c r="R2176" s="9" t="s">
        <v>4991</v>
      </c>
      <c r="S2176" s="9" t="s">
        <v>4983</v>
      </c>
      <c r="T2176" s="9" t="s">
        <v>32</v>
      </c>
      <c r="U2176" s="9">
        <v>11002</v>
      </c>
      <c r="V2176" s="9">
        <v>11002</v>
      </c>
      <c r="W2176" s="9"/>
      <c r="X2176" s="10" t="s">
        <v>5033</v>
      </c>
      <c r="Y2176" s="10" t="s">
        <v>4980</v>
      </c>
      <c r="Z2176" s="10" t="s">
        <v>4980</v>
      </c>
      <c r="AA2176" s="10" t="s">
        <v>5033</v>
      </c>
      <c r="AB2176" s="10" t="s">
        <v>5066</v>
      </c>
      <c r="AC2176" s="9" t="s">
        <v>4999</v>
      </c>
      <c r="AD2176" s="9"/>
      <c r="AE2176" s="20" t="str">
        <f>VLOOKUP(E2176,'FILIAIS PETZ'!A:Q,17,0)</f>
        <v>SP2</v>
      </c>
      <c r="AF2176" s="20" t="str">
        <f>VLOOKUP(E2176,'FILIAIS PETZ'!A:Q,3,0)</f>
        <v>FELICIO</v>
      </c>
      <c r="AG2176" s="20" t="str">
        <f>VLOOKUP(E2176,'FILIAIS PETZ'!A:Q,2,0)</f>
        <v>R3</v>
      </c>
      <c r="AH2176" s="75">
        <v>370</v>
      </c>
      <c r="AI2176" s="16" t="s">
        <v>6652</v>
      </c>
      <c r="AJ2176" s="43">
        <f>VLOOKUP(E2176,'FILIAIS PETZ'!$A$2:$K$2000,11,0)</f>
        <v>18328118005763</v>
      </c>
      <c r="AK2176" s="44">
        <v>18328118005763</v>
      </c>
    </row>
    <row r="2177" spans="1:37" s="14" customFormat="1" ht="15" customHeight="1" thickBot="1" x14ac:dyDescent="0.25">
      <c r="A2177" s="84" t="str">
        <f t="shared" si="144"/>
        <v>PREVENTIVA</v>
      </c>
      <c r="B2177" s="18">
        <f>VLOOKUP(C2177,FORNECEDORES!D:E,2,0)</f>
        <v>93074</v>
      </c>
      <c r="C2177" s="19" t="str">
        <f>VLOOKUP(D2177,FORNECEDORES!A:D,4,0)</f>
        <v>29.739.737/0053-33</v>
      </c>
      <c r="D2177" s="13" t="s">
        <v>7598</v>
      </c>
      <c r="E2177" s="20" t="str">
        <f t="shared" si="143"/>
        <v>04 0067</v>
      </c>
      <c r="F2177" s="28" t="s">
        <v>8611</v>
      </c>
      <c r="G2177" s="21" t="str">
        <f>VLOOKUP(E2177,'FILIAIS PETZ'!A:E,5,0)</f>
        <v>PETZ EXTRA RICARDO JAFET</v>
      </c>
      <c r="H2177" s="20" t="str">
        <f>VLOOKUP(E2177,'FILIAIS PETZ'!A:D,4,0)</f>
        <v>RJAF-SP</v>
      </c>
      <c r="I2177" s="46">
        <v>45383</v>
      </c>
      <c r="J2177" s="9" t="s">
        <v>4980</v>
      </c>
      <c r="K2177" s="9" t="s">
        <v>5858</v>
      </c>
      <c r="L2177" s="29" t="s">
        <v>12342</v>
      </c>
      <c r="M2177" s="46">
        <v>45384</v>
      </c>
      <c r="N2177" s="46">
        <v>45553</v>
      </c>
      <c r="O2177" s="46">
        <v>45537</v>
      </c>
      <c r="P2177" s="29" t="s">
        <v>4998</v>
      </c>
      <c r="Q2177" s="9">
        <v>3</v>
      </c>
      <c r="R2177" s="9" t="s">
        <v>4991</v>
      </c>
      <c r="S2177" s="9" t="s">
        <v>4983</v>
      </c>
      <c r="T2177" s="9" t="s">
        <v>32</v>
      </c>
      <c r="U2177" s="9">
        <v>11002</v>
      </c>
      <c r="V2177" s="9">
        <v>11002</v>
      </c>
      <c r="W2177" s="9"/>
      <c r="X2177" s="10" t="s">
        <v>5033</v>
      </c>
      <c r="Y2177" s="10" t="s">
        <v>4980</v>
      </c>
      <c r="Z2177" s="10" t="s">
        <v>4980</v>
      </c>
      <c r="AA2177" s="10" t="s">
        <v>5033</v>
      </c>
      <c r="AB2177" s="10" t="s">
        <v>5066</v>
      </c>
      <c r="AC2177" s="9" t="s">
        <v>4999</v>
      </c>
      <c r="AD2177" s="9"/>
      <c r="AE2177" s="20" t="str">
        <f>VLOOKUP(E2177,'FILIAIS PETZ'!A:Q,17,0)</f>
        <v>SP2</v>
      </c>
      <c r="AF2177" s="20" t="str">
        <f>VLOOKUP(E2177,'FILIAIS PETZ'!A:Q,3,0)</f>
        <v>FELICIO</v>
      </c>
      <c r="AG2177" s="20" t="str">
        <f>VLOOKUP(E2177,'FILIAIS PETZ'!A:Q,2,0)</f>
        <v>R3</v>
      </c>
      <c r="AH2177" s="75">
        <v>1110</v>
      </c>
      <c r="AI2177" s="16" t="s">
        <v>6652</v>
      </c>
      <c r="AJ2177" s="43">
        <f>VLOOKUP(E2177,'FILIAIS PETZ'!$A$2:$K$2000,11,0)</f>
        <v>18328118006573</v>
      </c>
      <c r="AK2177" s="44">
        <v>18328118006573</v>
      </c>
    </row>
    <row r="2178" spans="1:37" s="14" customFormat="1" ht="15" customHeight="1" thickBot="1" x14ac:dyDescent="0.25">
      <c r="A2178" s="84" t="str">
        <f t="shared" si="144"/>
        <v>PREVENTIVA</v>
      </c>
      <c r="B2178" s="18">
        <f>VLOOKUP(C2178,FORNECEDORES!D:E,2,0)</f>
        <v>6740</v>
      </c>
      <c r="C2178" s="19" t="str">
        <f>VLOOKUP(D2178,FORNECEDORES!A:D,4,0)</f>
        <v>29.739.737/0052-52</v>
      </c>
      <c r="D2178" s="13" t="s">
        <v>7597</v>
      </c>
      <c r="E2178" s="20" t="str">
        <f t="shared" si="143"/>
        <v>04 0003</v>
      </c>
      <c r="F2178" s="28" t="s">
        <v>8971</v>
      </c>
      <c r="G2178" s="21" t="str">
        <f>VLOOKUP(E2178,'FILIAIS PETZ'!A:E,5,0)</f>
        <v>PETZ SAO BERNARDO</v>
      </c>
      <c r="H2178" s="20" t="str">
        <f>VLOOKUP(E2178,'FILIAIS PETZ'!A:D,4,0)</f>
        <v>SBCA-SP</v>
      </c>
      <c r="I2178" s="46">
        <v>45383</v>
      </c>
      <c r="J2178" s="9" t="s">
        <v>4980</v>
      </c>
      <c r="K2178" s="9" t="s">
        <v>5858</v>
      </c>
      <c r="L2178" s="29" t="s">
        <v>12346</v>
      </c>
      <c r="M2178" s="46">
        <v>45384</v>
      </c>
      <c r="N2178" s="46">
        <v>45553</v>
      </c>
      <c r="O2178" s="46">
        <v>45537</v>
      </c>
      <c r="P2178" s="29" t="s">
        <v>4998</v>
      </c>
      <c r="Q2178" s="9">
        <v>3</v>
      </c>
      <c r="R2178" s="9" t="s">
        <v>4991</v>
      </c>
      <c r="S2178" s="9" t="s">
        <v>4983</v>
      </c>
      <c r="T2178" s="9" t="s">
        <v>32</v>
      </c>
      <c r="U2178" s="9">
        <v>11002</v>
      </c>
      <c r="V2178" s="9">
        <v>11002</v>
      </c>
      <c r="W2178" s="9"/>
      <c r="X2178" s="10" t="s">
        <v>5033</v>
      </c>
      <c r="Y2178" s="10" t="s">
        <v>4980</v>
      </c>
      <c r="Z2178" s="10" t="s">
        <v>4980</v>
      </c>
      <c r="AA2178" s="10" t="s">
        <v>5033</v>
      </c>
      <c r="AB2178" s="10" t="s">
        <v>5066</v>
      </c>
      <c r="AC2178" s="9" t="s">
        <v>4999</v>
      </c>
      <c r="AD2178" s="9"/>
      <c r="AE2178" s="20" t="str">
        <f>VLOOKUP(E2178,'FILIAIS PETZ'!A:Q,17,0)</f>
        <v>SP3</v>
      </c>
      <c r="AF2178" s="20" t="str">
        <f>VLOOKUP(E2178,'FILIAIS PETZ'!A:Q,3,0)</f>
        <v>FELICIO</v>
      </c>
      <c r="AG2178" s="20" t="str">
        <f>VLOOKUP(E2178,'FILIAIS PETZ'!A:Q,2,0)</f>
        <v>R3</v>
      </c>
      <c r="AH2178" s="75">
        <v>370</v>
      </c>
      <c r="AI2178" s="16" t="s">
        <v>6652</v>
      </c>
      <c r="AJ2178" s="43">
        <f>VLOOKUP(E2178,'FILIAIS PETZ'!$A$2:$K$2000,11,0)</f>
        <v>18328118002152</v>
      </c>
      <c r="AK2178" s="44">
        <v>18328118002152</v>
      </c>
    </row>
    <row r="2179" spans="1:37" s="14" customFormat="1" ht="15" customHeight="1" thickBot="1" x14ac:dyDescent="0.25">
      <c r="A2179" s="9" t="s">
        <v>4980</v>
      </c>
      <c r="B2179" s="18">
        <f>VLOOKUP(C2179,FORNECEDORES!D:E,2,0)</f>
        <v>6620</v>
      </c>
      <c r="C2179" s="19" t="str">
        <f>VLOOKUP(D2179,FORNECEDORES!A:D,4,0)</f>
        <v>02.666.249/0001-66</v>
      </c>
      <c r="D2179" s="13" t="s">
        <v>1360</v>
      </c>
      <c r="E2179" s="20" t="str">
        <f t="shared" si="143"/>
        <v>04 0010</v>
      </c>
      <c r="F2179" s="28" t="s">
        <v>8983</v>
      </c>
      <c r="G2179" s="21" t="str">
        <f>VLOOKUP(E2179,'FILIAIS PETZ'!A:E,5,0)</f>
        <v>PETZ SANTA CECILIA</v>
      </c>
      <c r="H2179" s="20" t="str">
        <f>VLOOKUP(E2179,'FILIAIS PETZ'!A:D,4,0)</f>
        <v>STCE-SP</v>
      </c>
      <c r="I2179" s="46">
        <v>45383</v>
      </c>
      <c r="J2179" s="9" t="s">
        <v>4980</v>
      </c>
      <c r="K2179" s="9"/>
      <c r="L2179" s="29"/>
      <c r="M2179" s="46"/>
      <c r="N2179" s="46"/>
      <c r="O2179" s="46"/>
      <c r="P2179" s="29" t="s">
        <v>4998</v>
      </c>
      <c r="Q2179" s="9" t="s">
        <v>5029</v>
      </c>
      <c r="R2179" s="9" t="s">
        <v>4991</v>
      </c>
      <c r="S2179" s="9" t="s">
        <v>4983</v>
      </c>
      <c r="T2179" s="9" t="s">
        <v>32</v>
      </c>
      <c r="U2179" s="9">
        <v>11002</v>
      </c>
      <c r="V2179" s="9">
        <v>11002</v>
      </c>
      <c r="W2179" s="9"/>
      <c r="X2179" s="10" t="s">
        <v>4996</v>
      </c>
      <c r="Y2179" s="10" t="s">
        <v>4980</v>
      </c>
      <c r="Z2179" s="10" t="s">
        <v>4980</v>
      </c>
      <c r="AA2179" s="10" t="s">
        <v>5097</v>
      </c>
      <c r="AB2179" s="10" t="s">
        <v>12942</v>
      </c>
      <c r="AC2179" s="9" t="s">
        <v>4999</v>
      </c>
      <c r="AD2179" s="9"/>
      <c r="AE2179" s="20" t="str">
        <f>VLOOKUP(E2179,'FILIAIS PETZ'!A:Q,17,0)</f>
        <v>SP2</v>
      </c>
      <c r="AF2179" s="20" t="str">
        <f>VLOOKUP(E2179,'FILIAIS PETZ'!A:Q,3,0)</f>
        <v>FELICIO</v>
      </c>
      <c r="AG2179" s="20" t="str">
        <f>VLOOKUP(E2179,'FILIAIS PETZ'!A:Q,2,0)</f>
        <v>R3</v>
      </c>
      <c r="AH2179" s="75">
        <v>400</v>
      </c>
      <c r="AI2179" s="16" t="s">
        <v>6651</v>
      </c>
      <c r="AJ2179" s="43">
        <f>VLOOKUP(E2179,'FILIAIS PETZ'!$A$2:$K$2000,11,0)</f>
        <v>18328118001938</v>
      </c>
      <c r="AK2179" s="44">
        <v>18328118001938</v>
      </c>
    </row>
    <row r="2180" spans="1:37" s="14" customFormat="1" ht="15" customHeight="1" thickBot="1" x14ac:dyDescent="0.25">
      <c r="A2180" s="9" t="s">
        <v>4980</v>
      </c>
      <c r="B2180" s="18">
        <f>VLOOKUP(C2180,FORNECEDORES!D:E,2,0)</f>
        <v>6620</v>
      </c>
      <c r="C2180" s="19" t="str">
        <f>VLOOKUP(D2180,FORNECEDORES!A:D,4,0)</f>
        <v>02.666.249/0001-66</v>
      </c>
      <c r="D2180" s="13" t="s">
        <v>1360</v>
      </c>
      <c r="E2180" s="20" t="str">
        <f t="shared" si="143"/>
        <v>04 0010</v>
      </c>
      <c r="F2180" s="28" t="s">
        <v>8983</v>
      </c>
      <c r="G2180" s="21" t="str">
        <f>VLOOKUP(E2180,'FILIAIS PETZ'!A:E,5,0)</f>
        <v>PETZ SANTA CECILIA</v>
      </c>
      <c r="H2180" s="20" t="str">
        <f>VLOOKUP(E2180,'FILIAIS PETZ'!A:D,4,0)</f>
        <v>STCE-SP</v>
      </c>
      <c r="I2180" s="46">
        <v>45383</v>
      </c>
      <c r="J2180" s="9" t="s">
        <v>4980</v>
      </c>
      <c r="K2180" s="9"/>
      <c r="L2180" s="29"/>
      <c r="M2180" s="46"/>
      <c r="N2180" s="46"/>
      <c r="O2180" s="46"/>
      <c r="P2180" s="29" t="s">
        <v>4998</v>
      </c>
      <c r="Q2180" s="9">
        <v>3</v>
      </c>
      <c r="R2180" s="9">
        <v>1</v>
      </c>
      <c r="S2180" s="9">
        <v>8</v>
      </c>
      <c r="T2180" s="9" t="s">
        <v>32</v>
      </c>
      <c r="U2180" s="9" t="s">
        <v>5048</v>
      </c>
      <c r="V2180" s="9" t="s">
        <v>5048</v>
      </c>
      <c r="W2180" s="9" t="s">
        <v>5021</v>
      </c>
      <c r="X2180" s="10" t="s">
        <v>4996</v>
      </c>
      <c r="Y2180" s="10" t="s">
        <v>4980</v>
      </c>
      <c r="Z2180" s="10" t="s">
        <v>4980</v>
      </c>
      <c r="AA2180" s="10" t="s">
        <v>5097</v>
      </c>
      <c r="AB2180" s="10" t="s">
        <v>12942</v>
      </c>
      <c r="AC2180" s="9" t="s">
        <v>4999</v>
      </c>
      <c r="AD2180" s="9"/>
      <c r="AE2180" s="20" t="str">
        <f>VLOOKUP(E2180,'FILIAIS PETZ'!A:Q,17,0)</f>
        <v>SP2</v>
      </c>
      <c r="AF2180" s="20" t="str">
        <f>VLOOKUP(E2180,'FILIAIS PETZ'!A:Q,3,0)</f>
        <v>FELICIO</v>
      </c>
      <c r="AG2180" s="20" t="str">
        <f>VLOOKUP(E2180,'FILIAIS PETZ'!A:Q,2,0)</f>
        <v>R3</v>
      </c>
      <c r="AH2180" s="75">
        <v>380</v>
      </c>
      <c r="AI2180" s="16" t="s">
        <v>10221</v>
      </c>
      <c r="AJ2180" s="43">
        <f>VLOOKUP(E2180,'FILIAIS PETZ'!$A$2:$K$2000,11,0)</f>
        <v>18328118001938</v>
      </c>
      <c r="AK2180" s="44">
        <v>18328118001938</v>
      </c>
    </row>
    <row r="2181" spans="1:37" s="14" customFormat="1" ht="15" customHeight="1" thickBot="1" x14ac:dyDescent="0.25">
      <c r="A2181" s="9" t="s">
        <v>4980</v>
      </c>
      <c r="B2181" s="18">
        <f>VLOOKUP(C2181,FORNECEDORES!D:E,2,0)</f>
        <v>6620</v>
      </c>
      <c r="C2181" s="19" t="str">
        <f>VLOOKUP(D2181,FORNECEDORES!A:D,4,0)</f>
        <v>02.666.249/0001-66</v>
      </c>
      <c r="D2181" s="13" t="s">
        <v>1360</v>
      </c>
      <c r="E2181" s="20" t="str">
        <f t="shared" si="143"/>
        <v>04 0011</v>
      </c>
      <c r="F2181" s="28" t="s">
        <v>8976</v>
      </c>
      <c r="G2181" s="21" t="str">
        <f>VLOOKUP(E2181,'FILIAIS PETZ'!A:E,5,0)</f>
        <v>PETZ AUGUSTA</v>
      </c>
      <c r="H2181" s="20" t="str">
        <f>VLOOKUP(E2181,'FILIAIS PETZ'!A:D,4,0)</f>
        <v>AUGT-SP</v>
      </c>
      <c r="I2181" s="46">
        <v>45383</v>
      </c>
      <c r="J2181" s="9" t="s">
        <v>4980</v>
      </c>
      <c r="K2181" s="9" t="s">
        <v>9047</v>
      </c>
      <c r="L2181" s="29" t="s">
        <v>10222</v>
      </c>
      <c r="M2181" s="46">
        <v>45392</v>
      </c>
      <c r="N2181" s="46">
        <v>45483</v>
      </c>
      <c r="O2181" s="46">
        <v>45468</v>
      </c>
      <c r="P2181" s="29" t="s">
        <v>4998</v>
      </c>
      <c r="Q2181" s="9">
        <v>3</v>
      </c>
      <c r="R2181" s="9">
        <v>1</v>
      </c>
      <c r="S2181" s="9">
        <v>8</v>
      </c>
      <c r="T2181" s="9" t="s">
        <v>32</v>
      </c>
      <c r="U2181" s="9" t="s">
        <v>5048</v>
      </c>
      <c r="V2181" s="9" t="s">
        <v>5048</v>
      </c>
      <c r="W2181" s="9" t="s">
        <v>5021</v>
      </c>
      <c r="X2181" s="10" t="s">
        <v>4996</v>
      </c>
      <c r="Y2181" s="10" t="s">
        <v>4980</v>
      </c>
      <c r="Z2181" s="10" t="s">
        <v>4980</v>
      </c>
      <c r="AA2181" s="10" t="s">
        <v>5097</v>
      </c>
      <c r="AB2181" s="10" t="s">
        <v>12942</v>
      </c>
      <c r="AC2181" s="9" t="s">
        <v>4999</v>
      </c>
      <c r="AD2181" s="9"/>
      <c r="AE2181" s="20" t="str">
        <f>VLOOKUP(E2181,'FILIAIS PETZ'!A:Q,17,0)</f>
        <v>SP2</v>
      </c>
      <c r="AF2181" s="20" t="str">
        <f>VLOOKUP(E2181,'FILIAIS PETZ'!A:Q,3,0)</f>
        <v>FELICIO</v>
      </c>
      <c r="AG2181" s="20" t="str">
        <f>VLOOKUP(E2181,'FILIAIS PETZ'!A:Q,2,0)</f>
        <v>R3</v>
      </c>
      <c r="AH2181" s="75">
        <v>380</v>
      </c>
      <c r="AI2181" s="16" t="s">
        <v>10221</v>
      </c>
      <c r="AJ2181" s="43">
        <f>VLOOKUP(E2181,'FILIAIS PETZ'!$A$2:$K$2000,11,0)</f>
        <v>18328118001776</v>
      </c>
      <c r="AK2181" s="44">
        <v>18328118001776</v>
      </c>
    </row>
    <row r="2182" spans="1:37" s="14" customFormat="1" ht="15" customHeight="1" thickBot="1" x14ac:dyDescent="0.25">
      <c r="A2182" s="9" t="s">
        <v>4980</v>
      </c>
      <c r="B2182" s="18">
        <f>VLOOKUP(C2182,FORNECEDORES!D:E,2,0)</f>
        <v>6620</v>
      </c>
      <c r="C2182" s="19" t="str">
        <f>VLOOKUP(D2182,FORNECEDORES!A:D,4,0)</f>
        <v>02.666.249/0001-66</v>
      </c>
      <c r="D2182" s="13" t="s">
        <v>1360</v>
      </c>
      <c r="E2182" s="20" t="str">
        <f t="shared" si="143"/>
        <v>04 0067</v>
      </c>
      <c r="F2182" s="28" t="s">
        <v>8611</v>
      </c>
      <c r="G2182" s="21" t="str">
        <f>VLOOKUP(E2182,'FILIAIS PETZ'!A:E,5,0)</f>
        <v>PETZ EXTRA RICARDO JAFET</v>
      </c>
      <c r="H2182" s="20" t="str">
        <f>VLOOKUP(E2182,'FILIAIS PETZ'!A:D,4,0)</f>
        <v>RJAF-SP</v>
      </c>
      <c r="I2182" s="46">
        <v>45383</v>
      </c>
      <c r="J2182" s="9" t="s">
        <v>4980</v>
      </c>
      <c r="K2182" s="9" t="s">
        <v>9047</v>
      </c>
      <c r="L2182" s="29" t="s">
        <v>10223</v>
      </c>
      <c r="M2182" s="46">
        <v>45392</v>
      </c>
      <c r="N2182" s="46">
        <v>45483</v>
      </c>
      <c r="O2182" s="46">
        <v>45468</v>
      </c>
      <c r="P2182" s="29" t="s">
        <v>4998</v>
      </c>
      <c r="Q2182" s="9">
        <v>3</v>
      </c>
      <c r="R2182" s="9">
        <v>1</v>
      </c>
      <c r="S2182" s="9">
        <v>8</v>
      </c>
      <c r="T2182" s="9" t="s">
        <v>32</v>
      </c>
      <c r="U2182" s="9" t="s">
        <v>5048</v>
      </c>
      <c r="V2182" s="9" t="s">
        <v>5048</v>
      </c>
      <c r="W2182" s="9" t="s">
        <v>5021</v>
      </c>
      <c r="X2182" s="10" t="s">
        <v>4996</v>
      </c>
      <c r="Y2182" s="10" t="s">
        <v>4980</v>
      </c>
      <c r="Z2182" s="10" t="s">
        <v>4980</v>
      </c>
      <c r="AA2182" s="10" t="s">
        <v>5097</v>
      </c>
      <c r="AB2182" s="10" t="s">
        <v>12942</v>
      </c>
      <c r="AC2182" s="9" t="s">
        <v>4999</v>
      </c>
      <c r="AD2182" s="9"/>
      <c r="AE2182" s="20" t="str">
        <f>VLOOKUP(E2182,'FILIAIS PETZ'!A:Q,17,0)</f>
        <v>SP2</v>
      </c>
      <c r="AF2182" s="20" t="str">
        <f>VLOOKUP(E2182,'FILIAIS PETZ'!A:Q,3,0)</f>
        <v>FELICIO</v>
      </c>
      <c r="AG2182" s="20" t="str">
        <f>VLOOKUP(E2182,'FILIAIS PETZ'!A:Q,2,0)</f>
        <v>R3</v>
      </c>
      <c r="AH2182" s="75">
        <v>490</v>
      </c>
      <c r="AI2182" s="16" t="s">
        <v>10221</v>
      </c>
      <c r="AJ2182" s="43">
        <f>VLOOKUP(E2182,'FILIAIS PETZ'!$A$2:$K$2000,11,0)</f>
        <v>18328118006573</v>
      </c>
      <c r="AK2182" s="44">
        <v>18328118006573</v>
      </c>
    </row>
    <row r="2183" spans="1:37" s="14" customFormat="1" ht="15" customHeight="1" thickBot="1" x14ac:dyDescent="0.25">
      <c r="A2183" s="9" t="s">
        <v>4980</v>
      </c>
      <c r="B2183" s="18">
        <f>VLOOKUP(C2183,FORNECEDORES!D:E,2,0)</f>
        <v>4722</v>
      </c>
      <c r="C2183" s="19" t="str">
        <f>VLOOKUP(D2183,FORNECEDORES!A:D,4,0)</f>
        <v>08.100.057/0001-74</v>
      </c>
      <c r="D2183" s="13" t="s">
        <v>6219</v>
      </c>
      <c r="E2183" s="20" t="str">
        <f t="shared" si="143"/>
        <v>04 0247</v>
      </c>
      <c r="F2183" s="28" t="s">
        <v>8967</v>
      </c>
      <c r="G2183" s="21" t="str">
        <f>VLOOKUP(E2183,'FILIAIS PETZ'!A:E,5,0)</f>
        <v>PETZ AV GOIÁS</v>
      </c>
      <c r="H2183" s="20" t="str">
        <f>VLOOKUP(E2183,'FILIAIS PETZ'!A:D,4,0)</f>
        <v>AVGO-SP</v>
      </c>
      <c r="I2183" s="46">
        <v>45383</v>
      </c>
      <c r="J2183" s="9" t="s">
        <v>4980</v>
      </c>
      <c r="K2183" s="9" t="s">
        <v>9035</v>
      </c>
      <c r="L2183" s="29" t="s">
        <v>10224</v>
      </c>
      <c r="M2183" s="46">
        <v>45391</v>
      </c>
      <c r="N2183" s="46">
        <v>45434</v>
      </c>
      <c r="O2183" s="46">
        <v>45414</v>
      </c>
      <c r="P2183" s="29" t="s">
        <v>4998</v>
      </c>
      <c r="Q2183" s="9">
        <v>3</v>
      </c>
      <c r="R2183" s="9">
        <v>1</v>
      </c>
      <c r="S2183" s="9" t="s">
        <v>4983</v>
      </c>
      <c r="T2183" s="9" t="s">
        <v>32</v>
      </c>
      <c r="U2183" s="9">
        <v>11002</v>
      </c>
      <c r="V2183" s="9">
        <v>11002</v>
      </c>
      <c r="W2183" s="9"/>
      <c r="X2183" s="10" t="s">
        <v>5016</v>
      </c>
      <c r="Y2183" s="9" t="s">
        <v>4994</v>
      </c>
      <c r="Z2183" s="9" t="s">
        <v>4994</v>
      </c>
      <c r="AA2183" s="9" t="s">
        <v>5732</v>
      </c>
      <c r="AB2183" s="10" t="s">
        <v>5040</v>
      </c>
      <c r="AC2183" s="9" t="s">
        <v>4999</v>
      </c>
      <c r="AD2183" s="9"/>
      <c r="AE2183" s="20" t="str">
        <f>VLOOKUP(E2183,'FILIAIS PETZ'!A:Q,17,0)</f>
        <v>SP3</v>
      </c>
      <c r="AF2183" s="20" t="str">
        <f>VLOOKUP(E2183,'FILIAIS PETZ'!A:Q,3,0)</f>
        <v>FELICIO</v>
      </c>
      <c r="AG2183" s="20" t="str">
        <f>VLOOKUP(E2183,'FILIAIS PETZ'!A:Q,2,0)</f>
        <v>R3</v>
      </c>
      <c r="AH2183" s="75">
        <v>2330</v>
      </c>
      <c r="AI2183" s="16" t="s">
        <v>10225</v>
      </c>
      <c r="AJ2183" s="43" t="str">
        <f>VLOOKUP(E2183,'FILIAIS PETZ'!$A$2:$K$2000,11,0)</f>
        <v>18.328.118/0236-64</v>
      </c>
      <c r="AK2183" s="44" t="s">
        <v>9093</v>
      </c>
    </row>
    <row r="2184" spans="1:37" s="14" customFormat="1" ht="15" customHeight="1" thickBot="1" x14ac:dyDescent="0.25">
      <c r="A2184" s="9" t="s">
        <v>4980</v>
      </c>
      <c r="B2184" s="18">
        <f>VLOOKUP(C2184,FORNECEDORES!D:E,2,0)</f>
        <v>4722</v>
      </c>
      <c r="C2184" s="19" t="str">
        <f>VLOOKUP(D2184,FORNECEDORES!A:D,4,0)</f>
        <v>08.100.057/0001-74</v>
      </c>
      <c r="D2184" s="13" t="s">
        <v>6219</v>
      </c>
      <c r="E2184" s="20" t="str">
        <f t="shared" si="143"/>
        <v>04 0017</v>
      </c>
      <c r="F2184" s="28" t="s">
        <v>8713</v>
      </c>
      <c r="G2184" s="21" t="str">
        <f>VLOOKUP(E2184,'FILIAIS PETZ'!A:E,5,0)</f>
        <v>PETZ CARREFOUR SAO CAETANO</v>
      </c>
      <c r="H2184" s="20" t="str">
        <f>VLOOKUP(E2184,'FILIAIS PETZ'!A:D,4,0)</f>
        <v>SCSU-SP</v>
      </c>
      <c r="I2184" s="46">
        <v>45383</v>
      </c>
      <c r="J2184" s="9" t="s">
        <v>4980</v>
      </c>
      <c r="K2184" s="9" t="s">
        <v>9035</v>
      </c>
      <c r="L2184" s="29" t="s">
        <v>10226</v>
      </c>
      <c r="M2184" s="46">
        <v>45391</v>
      </c>
      <c r="N2184" s="46">
        <v>45434</v>
      </c>
      <c r="O2184" s="46">
        <v>45414</v>
      </c>
      <c r="P2184" s="29" t="s">
        <v>4998</v>
      </c>
      <c r="Q2184" s="9">
        <v>3</v>
      </c>
      <c r="R2184" s="9">
        <v>1</v>
      </c>
      <c r="S2184" s="9" t="s">
        <v>4983</v>
      </c>
      <c r="T2184" s="9" t="s">
        <v>32</v>
      </c>
      <c r="U2184" s="9">
        <v>11002</v>
      </c>
      <c r="V2184" s="9">
        <v>11002</v>
      </c>
      <c r="W2184" s="9"/>
      <c r="X2184" s="10" t="s">
        <v>5016</v>
      </c>
      <c r="Y2184" s="9" t="s">
        <v>4994</v>
      </c>
      <c r="Z2184" s="9" t="s">
        <v>4994</v>
      </c>
      <c r="AA2184" s="9" t="s">
        <v>5732</v>
      </c>
      <c r="AB2184" s="10" t="s">
        <v>5040</v>
      </c>
      <c r="AC2184" s="9" t="s">
        <v>4999</v>
      </c>
      <c r="AD2184" s="9"/>
      <c r="AE2184" s="20" t="str">
        <f>VLOOKUP(E2184,'FILIAIS PETZ'!A:Q,17,0)</f>
        <v>SP3</v>
      </c>
      <c r="AF2184" s="20" t="str">
        <f>VLOOKUP(E2184,'FILIAIS PETZ'!A:Q,3,0)</f>
        <v>FELICIO</v>
      </c>
      <c r="AG2184" s="20" t="str">
        <f>VLOOKUP(E2184,'FILIAIS PETZ'!A:Q,2,0)</f>
        <v>R3</v>
      </c>
      <c r="AH2184" s="75">
        <v>2330</v>
      </c>
      <c r="AI2184" s="16" t="s">
        <v>10227</v>
      </c>
      <c r="AJ2184" s="43">
        <f>VLOOKUP(E2184,'FILIAIS PETZ'!$A$2:$K$2000,11,0)</f>
        <v>18328118000532</v>
      </c>
      <c r="AK2184" s="44">
        <v>18328118000532</v>
      </c>
    </row>
    <row r="2185" spans="1:37" s="14" customFormat="1" ht="15" customHeight="1" thickBot="1" x14ac:dyDescent="0.25">
      <c r="A2185" s="9" t="s">
        <v>4980</v>
      </c>
      <c r="B2185" s="18">
        <f>VLOOKUP(C2185,FORNECEDORES!D:E,2,0)</f>
        <v>4722</v>
      </c>
      <c r="C2185" s="19" t="str">
        <f>VLOOKUP(D2185,FORNECEDORES!A:D,4,0)</f>
        <v>08.100.057/0001-74</v>
      </c>
      <c r="D2185" s="13" t="s">
        <v>6219</v>
      </c>
      <c r="E2185" s="20" t="str">
        <f t="shared" si="143"/>
        <v>04 0024</v>
      </c>
      <c r="F2185" s="28" t="s">
        <v>8626</v>
      </c>
      <c r="G2185" s="21" t="str">
        <f>VLOOKUP(E2185,'FILIAIS PETZ'!A:E,5,0)</f>
        <v>PETZ DIADEMA</v>
      </c>
      <c r="H2185" s="20" t="str">
        <f>VLOOKUP(E2185,'FILIAIS PETZ'!A:D,4,0)</f>
        <v>DDMA-SP</v>
      </c>
      <c r="I2185" s="46">
        <v>45383</v>
      </c>
      <c r="J2185" s="9" t="s">
        <v>4980</v>
      </c>
      <c r="K2185" s="9" t="s">
        <v>9035</v>
      </c>
      <c r="L2185" s="29" t="s">
        <v>10228</v>
      </c>
      <c r="M2185" s="46">
        <v>45391</v>
      </c>
      <c r="N2185" s="46">
        <v>45434</v>
      </c>
      <c r="O2185" s="46">
        <v>45414</v>
      </c>
      <c r="P2185" s="29" t="s">
        <v>4998</v>
      </c>
      <c r="Q2185" s="9">
        <v>3</v>
      </c>
      <c r="R2185" s="9">
        <v>1</v>
      </c>
      <c r="S2185" s="9" t="s">
        <v>4983</v>
      </c>
      <c r="T2185" s="9" t="s">
        <v>32</v>
      </c>
      <c r="U2185" s="9">
        <v>11002</v>
      </c>
      <c r="V2185" s="9">
        <v>11002</v>
      </c>
      <c r="W2185" s="9"/>
      <c r="X2185" s="10" t="s">
        <v>5016</v>
      </c>
      <c r="Y2185" s="9" t="s">
        <v>4994</v>
      </c>
      <c r="Z2185" s="9" t="s">
        <v>4994</v>
      </c>
      <c r="AA2185" s="9" t="s">
        <v>5732</v>
      </c>
      <c r="AB2185" s="10" t="s">
        <v>5040</v>
      </c>
      <c r="AC2185" s="9" t="s">
        <v>4999</v>
      </c>
      <c r="AD2185" s="9"/>
      <c r="AE2185" s="20" t="str">
        <f>VLOOKUP(E2185,'FILIAIS PETZ'!A:Q,17,0)</f>
        <v>SP3</v>
      </c>
      <c r="AF2185" s="20" t="str">
        <f>VLOOKUP(E2185,'FILIAIS PETZ'!A:Q,3,0)</f>
        <v>FELICIO</v>
      </c>
      <c r="AG2185" s="20" t="str">
        <f>VLOOKUP(E2185,'FILIAIS PETZ'!A:Q,2,0)</f>
        <v>R3</v>
      </c>
      <c r="AH2185" s="75">
        <v>2330</v>
      </c>
      <c r="AI2185" s="16" t="s">
        <v>10229</v>
      </c>
      <c r="AJ2185" s="43">
        <f>VLOOKUP(E2185,'FILIAIS PETZ'!$A$2:$K$2000,11,0)</f>
        <v>18328118000966</v>
      </c>
      <c r="AK2185" s="44">
        <v>18328118000966</v>
      </c>
    </row>
    <row r="2186" spans="1:37" s="14" customFormat="1" ht="15" customHeight="1" thickBot="1" x14ac:dyDescent="0.25">
      <c r="A2186" s="9" t="s">
        <v>4980</v>
      </c>
      <c r="B2186" s="18">
        <f>VLOOKUP(C2186,FORNECEDORES!D:E,2,0)</f>
        <v>4722</v>
      </c>
      <c r="C2186" s="19" t="str">
        <f>VLOOKUP(D2186,FORNECEDORES!A:D,4,0)</f>
        <v>08.100.057/0001-74</v>
      </c>
      <c r="D2186" s="13" t="s">
        <v>6219</v>
      </c>
      <c r="E2186" s="20" t="str">
        <f t="shared" si="143"/>
        <v>04 0138</v>
      </c>
      <c r="F2186" s="28" t="s">
        <v>8627</v>
      </c>
      <c r="G2186" s="21" t="str">
        <f>VLOOKUP(E2186,'FILIAIS PETZ'!A:E,5,0)</f>
        <v>PETZ JOÃO FIRMINO</v>
      </c>
      <c r="H2186" s="20" t="str">
        <f>VLOOKUP(E2186,'FILIAIS PETZ'!A:D,4,0)</f>
        <v>JFIR-SP</v>
      </c>
      <c r="I2186" s="46">
        <v>45383</v>
      </c>
      <c r="J2186" s="9" t="s">
        <v>4980</v>
      </c>
      <c r="K2186" s="9" t="s">
        <v>9035</v>
      </c>
      <c r="L2186" s="29" t="s">
        <v>10230</v>
      </c>
      <c r="M2186" s="46">
        <v>45391</v>
      </c>
      <c r="N2186" s="46">
        <v>45434</v>
      </c>
      <c r="O2186" s="46">
        <v>45414</v>
      </c>
      <c r="P2186" s="29" t="s">
        <v>4998</v>
      </c>
      <c r="Q2186" s="9">
        <v>3</v>
      </c>
      <c r="R2186" s="9">
        <v>1</v>
      </c>
      <c r="S2186" s="9" t="s">
        <v>4983</v>
      </c>
      <c r="T2186" s="9" t="s">
        <v>32</v>
      </c>
      <c r="U2186" s="9">
        <v>11002</v>
      </c>
      <c r="V2186" s="9">
        <v>11002</v>
      </c>
      <c r="W2186" s="9"/>
      <c r="X2186" s="10" t="s">
        <v>5016</v>
      </c>
      <c r="Y2186" s="9" t="s">
        <v>4994</v>
      </c>
      <c r="Z2186" s="9" t="s">
        <v>4994</v>
      </c>
      <c r="AA2186" s="9" t="s">
        <v>5732</v>
      </c>
      <c r="AB2186" s="10" t="s">
        <v>5040</v>
      </c>
      <c r="AC2186" s="9" t="s">
        <v>4999</v>
      </c>
      <c r="AD2186" s="9"/>
      <c r="AE2186" s="20" t="str">
        <f>VLOOKUP(E2186,'FILIAIS PETZ'!A:Q,17,0)</f>
        <v>SP3</v>
      </c>
      <c r="AF2186" s="20" t="str">
        <f>VLOOKUP(E2186,'FILIAIS PETZ'!A:Q,3,0)</f>
        <v>FELICIO</v>
      </c>
      <c r="AG2186" s="20" t="str">
        <f>VLOOKUP(E2186,'FILIAIS PETZ'!A:Q,2,0)</f>
        <v>R3</v>
      </c>
      <c r="AH2186" s="75">
        <v>2330</v>
      </c>
      <c r="AI2186" s="16" t="s">
        <v>10231</v>
      </c>
      <c r="AJ2186" s="43">
        <f>VLOOKUP(E2186,'FILIAIS PETZ'!$A$2:$K$2000,11,0)</f>
        <v>18328118012972</v>
      </c>
      <c r="AK2186" s="44">
        <v>18328118012972</v>
      </c>
    </row>
    <row r="2187" spans="1:37" s="14" customFormat="1" ht="15" customHeight="1" thickBot="1" x14ac:dyDescent="0.25">
      <c r="A2187" s="9" t="s">
        <v>4980</v>
      </c>
      <c r="B2187" s="18">
        <f>VLOOKUP(C2187,FORNECEDORES!D:E,2,0)</f>
        <v>4722</v>
      </c>
      <c r="C2187" s="19" t="str">
        <f>VLOOKUP(D2187,FORNECEDORES!A:D,4,0)</f>
        <v>08.100.057/0001-74</v>
      </c>
      <c r="D2187" s="13" t="s">
        <v>6219</v>
      </c>
      <c r="E2187" s="20" t="str">
        <f t="shared" si="143"/>
        <v>04 0181</v>
      </c>
      <c r="F2187" s="28" t="s">
        <v>8969</v>
      </c>
      <c r="G2187" s="21" t="str">
        <f>VLOOKUP(E2187,'FILIAIS PETZ'!A:E,5,0)</f>
        <v>PETZ MAUA SHOPPING</v>
      </c>
      <c r="H2187" s="20" t="str">
        <f>VLOOKUP(E2187,'FILIAIS PETZ'!A:D,4,0)</f>
        <v>MAUA-SP</v>
      </c>
      <c r="I2187" s="46">
        <v>45383</v>
      </c>
      <c r="J2187" s="9" t="s">
        <v>4980</v>
      </c>
      <c r="K2187" s="9" t="s">
        <v>9035</v>
      </c>
      <c r="L2187" s="29" t="s">
        <v>10232</v>
      </c>
      <c r="M2187" s="46">
        <v>45391</v>
      </c>
      <c r="N2187" s="46">
        <v>45434</v>
      </c>
      <c r="O2187" s="46">
        <v>45414</v>
      </c>
      <c r="P2187" s="29" t="s">
        <v>4998</v>
      </c>
      <c r="Q2187" s="9">
        <v>3</v>
      </c>
      <c r="R2187" s="9">
        <v>1</v>
      </c>
      <c r="S2187" s="9" t="s">
        <v>4983</v>
      </c>
      <c r="T2187" s="9" t="s">
        <v>32</v>
      </c>
      <c r="U2187" s="9">
        <v>11002</v>
      </c>
      <c r="V2187" s="9">
        <v>11002</v>
      </c>
      <c r="W2187" s="9"/>
      <c r="X2187" s="10" t="s">
        <v>5016</v>
      </c>
      <c r="Y2187" s="9" t="s">
        <v>4994</v>
      </c>
      <c r="Z2187" s="9" t="s">
        <v>4994</v>
      </c>
      <c r="AA2187" s="9" t="s">
        <v>5732</v>
      </c>
      <c r="AB2187" s="10" t="s">
        <v>5040</v>
      </c>
      <c r="AC2187" s="9" t="s">
        <v>4999</v>
      </c>
      <c r="AD2187" s="9"/>
      <c r="AE2187" s="20" t="str">
        <f>VLOOKUP(E2187,'FILIAIS PETZ'!A:Q,17,0)</f>
        <v>SP3</v>
      </c>
      <c r="AF2187" s="20" t="str">
        <f>VLOOKUP(E2187,'FILIAIS PETZ'!A:Q,3,0)</f>
        <v>FELICIO</v>
      </c>
      <c r="AG2187" s="20" t="str">
        <f>VLOOKUP(E2187,'FILIAIS PETZ'!A:Q,2,0)</f>
        <v>R3</v>
      </c>
      <c r="AH2187" s="75">
        <v>2330</v>
      </c>
      <c r="AI2187" s="16" t="s">
        <v>10233</v>
      </c>
      <c r="AJ2187" s="43">
        <f>VLOOKUP(E2187,'FILIAIS PETZ'!$A$2:$K$2000,11,0)</f>
        <v>18328118016617</v>
      </c>
      <c r="AK2187" s="44">
        <v>18328118016617</v>
      </c>
    </row>
    <row r="2188" spans="1:37" s="14" customFormat="1" ht="15" customHeight="1" thickBot="1" x14ac:dyDescent="0.25">
      <c r="A2188" s="9" t="str">
        <f>J2188</f>
        <v>PREVENTIVA</v>
      </c>
      <c r="B2188" s="18">
        <f>VLOOKUP(C2188,FORNECEDORES!D:E,2,0)</f>
        <v>4722</v>
      </c>
      <c r="C2188" s="19" t="str">
        <f>VLOOKUP(D2188,FORNECEDORES!A:D,4,0)</f>
        <v>08.100.057/0001-74</v>
      </c>
      <c r="D2188" s="13" t="s">
        <v>6219</v>
      </c>
      <c r="E2188" s="20" t="str">
        <f t="shared" si="143"/>
        <v>04 0068</v>
      </c>
      <c r="F2188" s="28" t="s">
        <v>8958</v>
      </c>
      <c r="G2188" s="21" t="str">
        <f>VLOOKUP(E2188,'FILIAIS PETZ'!A:E,5,0)</f>
        <v>PETZ PEREIRA BARRETO</v>
      </c>
      <c r="H2188" s="20" t="str">
        <f>VLOOKUP(E2188,'FILIAIS PETZ'!A:D,4,0)</f>
        <v>PBAR-SP</v>
      </c>
      <c r="I2188" s="46">
        <v>45383</v>
      </c>
      <c r="J2188" s="9" t="s">
        <v>4980</v>
      </c>
      <c r="K2188" s="9" t="s">
        <v>5858</v>
      </c>
      <c r="L2188" s="29" t="s">
        <v>12628</v>
      </c>
      <c r="M2188" s="46">
        <v>45422</v>
      </c>
      <c r="N2188" s="46">
        <v>45560</v>
      </c>
      <c r="O2188" s="46">
        <v>45546</v>
      </c>
      <c r="P2188" s="29" t="s">
        <v>4998</v>
      </c>
      <c r="Q2188" s="9">
        <v>3</v>
      </c>
      <c r="R2188" s="9">
        <v>1</v>
      </c>
      <c r="S2188" s="9" t="s">
        <v>4983</v>
      </c>
      <c r="T2188" s="9" t="s">
        <v>32</v>
      </c>
      <c r="U2188" s="9">
        <v>11002</v>
      </c>
      <c r="V2188" s="9">
        <v>11002</v>
      </c>
      <c r="W2188" s="9"/>
      <c r="X2188" s="10" t="s">
        <v>5016</v>
      </c>
      <c r="Y2188" s="9" t="s">
        <v>4994</v>
      </c>
      <c r="Z2188" s="9" t="s">
        <v>4994</v>
      </c>
      <c r="AA2188" s="9" t="s">
        <v>5732</v>
      </c>
      <c r="AB2188" s="10" t="s">
        <v>5040</v>
      </c>
      <c r="AC2188" s="9" t="s">
        <v>4999</v>
      </c>
      <c r="AD2188" s="9"/>
      <c r="AE2188" s="20" t="str">
        <f>VLOOKUP(E2188,'FILIAIS PETZ'!A:Q,17,0)</f>
        <v>SP3</v>
      </c>
      <c r="AF2188" s="20" t="str">
        <f>VLOOKUP(E2188,'FILIAIS PETZ'!A:Q,3,0)</f>
        <v>FELICIO</v>
      </c>
      <c r="AG2188" s="20" t="str">
        <f>VLOOKUP(E2188,'FILIAIS PETZ'!A:Q,2,0)</f>
        <v>R3</v>
      </c>
      <c r="AH2188" s="75">
        <v>2330</v>
      </c>
      <c r="AI2188" s="16" t="s">
        <v>6656</v>
      </c>
      <c r="AJ2188" s="43">
        <f>VLOOKUP(E2188,'FILIAIS PETZ'!$A$2:$K$2000,11,0)</f>
        <v>18328118007111</v>
      </c>
      <c r="AK2188" s="44">
        <v>18328118007111</v>
      </c>
    </row>
    <row r="2189" spans="1:37" s="14" customFormat="1" ht="15" customHeight="1" thickBot="1" x14ac:dyDescent="0.25">
      <c r="A2189" s="9" t="s">
        <v>4980</v>
      </c>
      <c r="B2189" s="18">
        <f>VLOOKUP(C2189,FORNECEDORES!D:E,2,0)</f>
        <v>4722</v>
      </c>
      <c r="C2189" s="19" t="str">
        <f>VLOOKUP(D2189,FORNECEDORES!A:D,4,0)</f>
        <v>08.100.057/0001-74</v>
      </c>
      <c r="D2189" s="13" t="s">
        <v>6219</v>
      </c>
      <c r="E2189" s="20" t="str">
        <f t="shared" si="143"/>
        <v>04 0044</v>
      </c>
      <c r="F2189" s="28" t="s">
        <v>8974</v>
      </c>
      <c r="G2189" s="21" t="str">
        <f>VLOOKUP(E2189,'FILIAIS PETZ'!A:E,5,0)</f>
        <v>PETZ SANTO ANDRE</v>
      </c>
      <c r="H2189" s="20" t="str">
        <f>VLOOKUP(E2189,'FILIAIS PETZ'!A:D,4,0)</f>
        <v>STAD-SP</v>
      </c>
      <c r="I2189" s="46">
        <v>45383</v>
      </c>
      <c r="J2189" s="9" t="s">
        <v>4980</v>
      </c>
      <c r="K2189" s="9" t="s">
        <v>9035</v>
      </c>
      <c r="L2189" s="29" t="s">
        <v>10234</v>
      </c>
      <c r="M2189" s="46">
        <v>45391</v>
      </c>
      <c r="N2189" s="46">
        <v>45434</v>
      </c>
      <c r="O2189" s="46">
        <v>45414</v>
      </c>
      <c r="P2189" s="29" t="s">
        <v>4998</v>
      </c>
      <c r="Q2189" s="9">
        <v>3</v>
      </c>
      <c r="R2189" s="9">
        <v>1</v>
      </c>
      <c r="S2189" s="9" t="s">
        <v>4983</v>
      </c>
      <c r="T2189" s="9" t="s">
        <v>32</v>
      </c>
      <c r="U2189" s="9">
        <v>11002</v>
      </c>
      <c r="V2189" s="9">
        <v>11002</v>
      </c>
      <c r="W2189" s="9"/>
      <c r="X2189" s="10" t="s">
        <v>5016</v>
      </c>
      <c r="Y2189" s="9" t="s">
        <v>4994</v>
      </c>
      <c r="Z2189" s="9" t="s">
        <v>4994</v>
      </c>
      <c r="AA2189" s="9" t="s">
        <v>5732</v>
      </c>
      <c r="AB2189" s="10" t="s">
        <v>5040</v>
      </c>
      <c r="AC2189" s="9" t="s">
        <v>4999</v>
      </c>
      <c r="AD2189" s="9"/>
      <c r="AE2189" s="20" t="str">
        <f>VLOOKUP(E2189,'FILIAIS PETZ'!A:Q,17,0)</f>
        <v>SP3</v>
      </c>
      <c r="AF2189" s="20" t="str">
        <f>VLOOKUP(E2189,'FILIAIS PETZ'!A:Q,3,0)</f>
        <v>FELICIO</v>
      </c>
      <c r="AG2189" s="20" t="str">
        <f>VLOOKUP(E2189,'FILIAIS PETZ'!A:Q,2,0)</f>
        <v>R3</v>
      </c>
      <c r="AH2189" s="75">
        <v>2330</v>
      </c>
      <c r="AI2189" s="16" t="s">
        <v>10235</v>
      </c>
      <c r="AJ2189" s="43">
        <f>VLOOKUP(E2189,'FILIAIS PETZ'!$A$2:$K$2000,11,0)</f>
        <v>18328118004600</v>
      </c>
      <c r="AK2189" s="44">
        <v>18328118004600</v>
      </c>
    </row>
    <row r="2190" spans="1:37" s="14" customFormat="1" ht="15" customHeight="1" thickBot="1" x14ac:dyDescent="0.25">
      <c r="A2190" s="9" t="s">
        <v>4980</v>
      </c>
      <c r="B2190" s="18">
        <f>VLOOKUP(C2190,FORNECEDORES!D:E,2,0)</f>
        <v>4722</v>
      </c>
      <c r="C2190" s="19" t="str">
        <f>VLOOKUP(D2190,FORNECEDORES!A:D,4,0)</f>
        <v>08.100.057/0001-74</v>
      </c>
      <c r="D2190" s="13" t="s">
        <v>6219</v>
      </c>
      <c r="E2190" s="20" t="str">
        <f t="shared" si="143"/>
        <v>04 0116</v>
      </c>
      <c r="F2190" s="28" t="s">
        <v>8970</v>
      </c>
      <c r="G2190" s="21" t="str">
        <f>VLOOKUP(E2190,'FILIAIS PETZ'!A:E,5,0)</f>
        <v>PETZ SANTO ANDRE DOM PEDRO</v>
      </c>
      <c r="H2190" s="20" t="str">
        <f>VLOOKUP(E2190,'FILIAIS PETZ'!A:D,4,0)</f>
        <v>SADP-SP</v>
      </c>
      <c r="I2190" s="46">
        <v>45383</v>
      </c>
      <c r="J2190" s="9" t="s">
        <v>4980</v>
      </c>
      <c r="K2190" s="9" t="s">
        <v>9035</v>
      </c>
      <c r="L2190" s="29" t="s">
        <v>10236</v>
      </c>
      <c r="M2190" s="46">
        <v>45391</v>
      </c>
      <c r="N2190" s="46">
        <v>45434</v>
      </c>
      <c r="O2190" s="46">
        <v>45414</v>
      </c>
      <c r="P2190" s="29" t="s">
        <v>4998</v>
      </c>
      <c r="Q2190" s="9">
        <v>3</v>
      </c>
      <c r="R2190" s="9">
        <v>1</v>
      </c>
      <c r="S2190" s="9" t="s">
        <v>4983</v>
      </c>
      <c r="T2190" s="9" t="s">
        <v>32</v>
      </c>
      <c r="U2190" s="9">
        <v>11002</v>
      </c>
      <c r="V2190" s="9">
        <v>11002</v>
      </c>
      <c r="W2190" s="9"/>
      <c r="X2190" s="10" t="s">
        <v>5016</v>
      </c>
      <c r="Y2190" s="9" t="s">
        <v>4994</v>
      </c>
      <c r="Z2190" s="9" t="s">
        <v>4994</v>
      </c>
      <c r="AA2190" s="9" t="s">
        <v>5732</v>
      </c>
      <c r="AB2190" s="10" t="s">
        <v>5040</v>
      </c>
      <c r="AC2190" s="9" t="s">
        <v>4999</v>
      </c>
      <c r="AD2190" s="9"/>
      <c r="AE2190" s="20" t="str">
        <f>VLOOKUP(E2190,'FILIAIS PETZ'!A:Q,17,0)</f>
        <v>SP3</v>
      </c>
      <c r="AF2190" s="20" t="str">
        <f>VLOOKUP(E2190,'FILIAIS PETZ'!A:Q,3,0)</f>
        <v>FELICIO</v>
      </c>
      <c r="AG2190" s="20" t="str">
        <f>VLOOKUP(E2190,'FILIAIS PETZ'!A:Q,2,0)</f>
        <v>R3</v>
      </c>
      <c r="AH2190" s="75">
        <v>2330</v>
      </c>
      <c r="AI2190" s="16" t="s">
        <v>10237</v>
      </c>
      <c r="AJ2190" s="43">
        <f>VLOOKUP(E2190,'FILIAIS PETZ'!$A$2:$K$2000,11,0)</f>
        <v>18328118011062</v>
      </c>
      <c r="AK2190" s="44">
        <v>18328118011062</v>
      </c>
    </row>
    <row r="2191" spans="1:37" s="14" customFormat="1" ht="15" customHeight="1" thickBot="1" x14ac:dyDescent="0.25">
      <c r="A2191" s="9" t="s">
        <v>4980</v>
      </c>
      <c r="B2191" s="18">
        <f>VLOOKUP(C2191,FORNECEDORES!D:E,2,0)</f>
        <v>4722</v>
      </c>
      <c r="C2191" s="19" t="str">
        <f>VLOOKUP(D2191,FORNECEDORES!A:D,4,0)</f>
        <v>08.100.057/0001-74</v>
      </c>
      <c r="D2191" s="13" t="s">
        <v>6219</v>
      </c>
      <c r="E2191" s="20" t="str">
        <f t="shared" si="143"/>
        <v>04 0003</v>
      </c>
      <c r="F2191" s="28" t="s">
        <v>8971</v>
      </c>
      <c r="G2191" s="21" t="str">
        <f>VLOOKUP(E2191,'FILIAIS PETZ'!A:E,5,0)</f>
        <v>PETZ SAO BERNARDO</v>
      </c>
      <c r="H2191" s="20" t="str">
        <f>VLOOKUP(E2191,'FILIAIS PETZ'!A:D,4,0)</f>
        <v>SBCA-SP</v>
      </c>
      <c r="I2191" s="46">
        <v>45383</v>
      </c>
      <c r="J2191" s="9" t="s">
        <v>4980</v>
      </c>
      <c r="K2191" s="9" t="s">
        <v>9035</v>
      </c>
      <c r="L2191" s="29" t="s">
        <v>10238</v>
      </c>
      <c r="M2191" s="46">
        <v>45391</v>
      </c>
      <c r="N2191" s="46">
        <v>45434</v>
      </c>
      <c r="O2191" s="46">
        <v>45414</v>
      </c>
      <c r="P2191" s="29" t="s">
        <v>4998</v>
      </c>
      <c r="Q2191" s="9">
        <v>3</v>
      </c>
      <c r="R2191" s="9">
        <v>1</v>
      </c>
      <c r="S2191" s="9" t="s">
        <v>4983</v>
      </c>
      <c r="T2191" s="9" t="s">
        <v>32</v>
      </c>
      <c r="U2191" s="9">
        <v>11002</v>
      </c>
      <c r="V2191" s="9">
        <v>11002</v>
      </c>
      <c r="W2191" s="9"/>
      <c r="X2191" s="10" t="s">
        <v>5016</v>
      </c>
      <c r="Y2191" s="9" t="s">
        <v>4994</v>
      </c>
      <c r="Z2191" s="9" t="s">
        <v>4994</v>
      </c>
      <c r="AA2191" s="9" t="s">
        <v>5732</v>
      </c>
      <c r="AB2191" s="10" t="s">
        <v>5040</v>
      </c>
      <c r="AC2191" s="9" t="s">
        <v>4999</v>
      </c>
      <c r="AD2191" s="9"/>
      <c r="AE2191" s="20" t="str">
        <f>VLOOKUP(E2191,'FILIAIS PETZ'!A:Q,17,0)</f>
        <v>SP3</v>
      </c>
      <c r="AF2191" s="20" t="str">
        <f>VLOOKUP(E2191,'FILIAIS PETZ'!A:Q,3,0)</f>
        <v>FELICIO</v>
      </c>
      <c r="AG2191" s="20" t="str">
        <f>VLOOKUP(E2191,'FILIAIS PETZ'!A:Q,2,0)</f>
        <v>R3</v>
      </c>
      <c r="AH2191" s="75">
        <v>2330</v>
      </c>
      <c r="AI2191" s="16" t="s">
        <v>10239</v>
      </c>
      <c r="AJ2191" s="43">
        <f>VLOOKUP(E2191,'FILIAIS PETZ'!$A$2:$K$2000,11,0)</f>
        <v>18328118002152</v>
      </c>
      <c r="AK2191" s="44">
        <v>18328118002152</v>
      </c>
    </row>
    <row r="2192" spans="1:37" s="14" customFormat="1" ht="15" customHeight="1" thickBot="1" x14ac:dyDescent="0.25">
      <c r="A2192" s="9" t="s">
        <v>4980</v>
      </c>
      <c r="B2192" s="18">
        <f>VLOOKUP(C2192,FORNECEDORES!D:E,2,0)</f>
        <v>4722</v>
      </c>
      <c r="C2192" s="19" t="str">
        <f>VLOOKUP(D2192,FORNECEDORES!A:D,4,0)</f>
        <v>08.100.057/0001-74</v>
      </c>
      <c r="D2192" s="13" t="s">
        <v>6219</v>
      </c>
      <c r="E2192" s="20" t="str">
        <f t="shared" si="143"/>
        <v>04 0243</v>
      </c>
      <c r="F2192" s="28" t="s">
        <v>8973</v>
      </c>
      <c r="G2192" s="21" t="str">
        <f>VLOOKUP(E2192,'FILIAIS PETZ'!A:E,5,0)</f>
        <v>PETZ SHOPPING GOLDEN SQUARE</v>
      </c>
      <c r="H2192" s="20" t="str">
        <f>VLOOKUP(E2192,'FILIAIS PETZ'!A:D,4,0)</f>
        <v>SGSQ-SP</v>
      </c>
      <c r="I2192" s="46">
        <v>45383</v>
      </c>
      <c r="J2192" s="9" t="s">
        <v>4980</v>
      </c>
      <c r="K2192" s="9" t="s">
        <v>9035</v>
      </c>
      <c r="L2192" s="29" t="s">
        <v>10240</v>
      </c>
      <c r="M2192" s="46">
        <v>45391</v>
      </c>
      <c r="N2192" s="46">
        <v>45434</v>
      </c>
      <c r="O2192" s="46">
        <v>45414</v>
      </c>
      <c r="P2192" s="29" t="s">
        <v>4998</v>
      </c>
      <c r="Q2192" s="9">
        <v>3</v>
      </c>
      <c r="R2192" s="9">
        <v>1</v>
      </c>
      <c r="S2192" s="9" t="s">
        <v>4983</v>
      </c>
      <c r="T2192" s="9" t="s">
        <v>32</v>
      </c>
      <c r="U2192" s="9">
        <v>11002</v>
      </c>
      <c r="V2192" s="9">
        <v>11002</v>
      </c>
      <c r="W2192" s="9"/>
      <c r="X2192" s="10" t="s">
        <v>5016</v>
      </c>
      <c r="Y2192" s="9" t="s">
        <v>4994</v>
      </c>
      <c r="Z2192" s="9" t="s">
        <v>4994</v>
      </c>
      <c r="AA2192" s="9" t="s">
        <v>5732</v>
      </c>
      <c r="AB2192" s="10" t="s">
        <v>5040</v>
      </c>
      <c r="AC2192" s="9" t="s">
        <v>4999</v>
      </c>
      <c r="AD2192" s="9"/>
      <c r="AE2192" s="20" t="str">
        <f>VLOOKUP(E2192,'FILIAIS PETZ'!A:Q,17,0)</f>
        <v>SP3</v>
      </c>
      <c r="AF2192" s="20" t="str">
        <f>VLOOKUP(E2192,'FILIAIS PETZ'!A:Q,3,0)</f>
        <v>FELICIO</v>
      </c>
      <c r="AG2192" s="20" t="str">
        <f>VLOOKUP(E2192,'FILIAIS PETZ'!A:Q,2,0)</f>
        <v>R3</v>
      </c>
      <c r="AH2192" s="75">
        <v>2330</v>
      </c>
      <c r="AI2192" s="16" t="s">
        <v>10241</v>
      </c>
      <c r="AJ2192" s="43" t="str">
        <f>VLOOKUP(E2192,'FILIAIS PETZ'!$A$2:$K$2000,11,0)</f>
        <v>18.328.118/0229-35</v>
      </c>
      <c r="AK2192" s="44" t="s">
        <v>9061</v>
      </c>
    </row>
    <row r="2193" spans="1:37" s="14" customFormat="1" ht="15" customHeight="1" thickBot="1" x14ac:dyDescent="0.25">
      <c r="A2193" s="9" t="s">
        <v>4980</v>
      </c>
      <c r="B2193" s="18">
        <f>VLOOKUP(C2193,FORNECEDORES!D:E,2,0)</f>
        <v>4722</v>
      </c>
      <c r="C2193" s="19" t="str">
        <f>VLOOKUP(D2193,FORNECEDORES!A:D,4,0)</f>
        <v>08.100.057/0001-74</v>
      </c>
      <c r="D2193" s="13" t="s">
        <v>6219</v>
      </c>
      <c r="E2193" s="20" t="str">
        <f t="shared" si="143"/>
        <v>04 0258</v>
      </c>
      <c r="F2193" s="28" t="s">
        <v>8972</v>
      </c>
      <c r="G2193" s="21" t="str">
        <f>VLOOKUP(E2193,'FILIAIS PETZ'!A:E,5,0)</f>
        <v xml:space="preserve">PETZ SHOPPING GRAND PLAZA </v>
      </c>
      <c r="H2193" s="20" t="str">
        <f>VLOOKUP(E2193,'FILIAIS PETZ'!A:D,4,0)</f>
        <v>SGPZ-SP</v>
      </c>
      <c r="I2193" s="46">
        <v>45383</v>
      </c>
      <c r="J2193" s="9" t="s">
        <v>4980</v>
      </c>
      <c r="K2193" s="9" t="s">
        <v>9035</v>
      </c>
      <c r="L2193" s="29" t="s">
        <v>10242</v>
      </c>
      <c r="M2193" s="46">
        <v>45391</v>
      </c>
      <c r="N2193" s="46">
        <v>45434</v>
      </c>
      <c r="O2193" s="46">
        <v>45414</v>
      </c>
      <c r="P2193" s="29" t="s">
        <v>4998</v>
      </c>
      <c r="Q2193" s="9">
        <v>3</v>
      </c>
      <c r="R2193" s="9">
        <v>1</v>
      </c>
      <c r="S2193" s="9" t="s">
        <v>4983</v>
      </c>
      <c r="T2193" s="9" t="s">
        <v>32</v>
      </c>
      <c r="U2193" s="9">
        <v>11002</v>
      </c>
      <c r="V2193" s="9">
        <v>11002</v>
      </c>
      <c r="W2193" s="9"/>
      <c r="X2193" s="10" t="s">
        <v>5016</v>
      </c>
      <c r="Y2193" s="9" t="s">
        <v>4994</v>
      </c>
      <c r="Z2193" s="9" t="s">
        <v>4994</v>
      </c>
      <c r="AA2193" s="9" t="s">
        <v>5732</v>
      </c>
      <c r="AB2193" s="10" t="s">
        <v>5040</v>
      </c>
      <c r="AC2193" s="9" t="s">
        <v>4999</v>
      </c>
      <c r="AD2193" s="9"/>
      <c r="AE2193" s="20" t="str">
        <f>VLOOKUP(E2193,'FILIAIS PETZ'!A:Q,17,0)</f>
        <v>SP3</v>
      </c>
      <c r="AF2193" s="20" t="str">
        <f>VLOOKUP(E2193,'FILIAIS PETZ'!A:Q,3,0)</f>
        <v>FELICIO</v>
      </c>
      <c r="AG2193" s="20" t="str">
        <f>VLOOKUP(E2193,'FILIAIS PETZ'!A:Q,2,0)</f>
        <v>R3</v>
      </c>
      <c r="AH2193" s="75">
        <v>2330</v>
      </c>
      <c r="AI2193" s="16" t="s">
        <v>10243</v>
      </c>
      <c r="AJ2193" s="43" t="str">
        <f>VLOOKUP(E2193,'FILIAIS PETZ'!$A$2:$K$2000,11,0)</f>
        <v>18.328.118/0249-89</v>
      </c>
      <c r="AK2193" s="44" t="s">
        <v>9091</v>
      </c>
    </row>
    <row r="2194" spans="1:37" s="14" customFormat="1" ht="15" customHeight="1" thickBot="1" x14ac:dyDescent="0.25">
      <c r="A2194" s="9" t="str">
        <f>J2194</f>
        <v>PREVENTIVA</v>
      </c>
      <c r="B2194" s="18" t="e">
        <f>VLOOKUP(C2194,FORNECEDORES!D:E,2,0)</f>
        <v>#N/A</v>
      </c>
      <c r="C2194" s="19" t="e">
        <f>VLOOKUP(D2194,FORNECEDORES!A:D,4,0)</f>
        <v>#N/A</v>
      </c>
      <c r="D2194" s="13" t="s">
        <v>10526</v>
      </c>
      <c r="E2194" s="20" t="str">
        <f t="shared" si="143"/>
        <v>04 0069</v>
      </c>
      <c r="F2194" s="28" t="s">
        <v>8968</v>
      </c>
      <c r="G2194" s="21" t="str">
        <f>VLOOKUP(E2194,'FILIAIS PETZ'!A:E,5,0)</f>
        <v>PETZ GIOVANNI PIRELLI</v>
      </c>
      <c r="H2194" s="20" t="str">
        <f>VLOOKUP(E2194,'FILIAIS PETZ'!A:D,4,0)</f>
        <v>GPIR-SP</v>
      </c>
      <c r="I2194" s="46">
        <v>45474</v>
      </c>
      <c r="J2194" s="9" t="s">
        <v>4980</v>
      </c>
      <c r="K2194" s="9" t="s">
        <v>5858</v>
      </c>
      <c r="L2194" s="29" t="s">
        <v>11682</v>
      </c>
      <c r="M2194" s="46">
        <v>45505</v>
      </c>
      <c r="N2194" s="46">
        <v>45532</v>
      </c>
      <c r="O2194" s="46">
        <v>45513</v>
      </c>
      <c r="P2194" s="29" t="s">
        <v>4998</v>
      </c>
      <c r="Q2194" s="9">
        <v>3</v>
      </c>
      <c r="R2194" s="9">
        <v>1</v>
      </c>
      <c r="S2194" s="9" t="s">
        <v>4983</v>
      </c>
      <c r="T2194" s="9" t="s">
        <v>32</v>
      </c>
      <c r="U2194" s="9">
        <v>11002</v>
      </c>
      <c r="V2194" s="9">
        <v>11002</v>
      </c>
      <c r="W2194" s="9"/>
      <c r="X2194" s="10" t="s">
        <v>5016</v>
      </c>
      <c r="Y2194" s="10" t="s">
        <v>4994</v>
      </c>
      <c r="Z2194" s="9" t="s">
        <v>4994</v>
      </c>
      <c r="AA2194" s="9" t="s">
        <v>5732</v>
      </c>
      <c r="AB2194" s="9" t="s">
        <v>5005</v>
      </c>
      <c r="AC2194" s="9" t="s">
        <v>4999</v>
      </c>
      <c r="AD2194" s="29"/>
      <c r="AE2194" s="20" t="str">
        <f>VLOOKUP(E2194,'FILIAIS PETZ'!A:Q,17,0)</f>
        <v>SP3</v>
      </c>
      <c r="AF2194" s="20" t="str">
        <f>VLOOKUP(E2194,'FILIAIS PETZ'!A:Q,3,0)</f>
        <v>FELICIO</v>
      </c>
      <c r="AG2194" s="20" t="str">
        <f>VLOOKUP(E2194,'FILIAIS PETZ'!A:Q,2,0)</f>
        <v>R3</v>
      </c>
      <c r="AH2194" s="75">
        <v>2368.1999999999998</v>
      </c>
      <c r="AI2194" s="16" t="s">
        <v>11304</v>
      </c>
      <c r="AJ2194" s="43">
        <f>VLOOKUP(E2194,'FILIAIS PETZ'!$A$2:$K$2000,11,0)</f>
        <v>18328118006905</v>
      </c>
      <c r="AK2194" s="44">
        <v>18328118019551</v>
      </c>
    </row>
    <row r="2195" spans="1:37" s="14" customFormat="1" ht="15" customHeight="1" thickBot="1" x14ac:dyDescent="0.25">
      <c r="A2195" s="9" t="s">
        <v>4980</v>
      </c>
      <c r="B2195" s="18" t="e">
        <f>VLOOKUP(C2195,FORNECEDORES!D:E,2,0)</f>
        <v>#N/A</v>
      </c>
      <c r="C2195" s="19" t="e">
        <f>VLOOKUP(D2195,FORNECEDORES!A:D,4,0)</f>
        <v>#N/A</v>
      </c>
      <c r="D2195" s="13" t="s">
        <v>10526</v>
      </c>
      <c r="E2195" s="20" t="str">
        <f t="shared" si="143"/>
        <v>04 0010</v>
      </c>
      <c r="F2195" s="28" t="s">
        <v>8983</v>
      </c>
      <c r="G2195" s="21" t="str">
        <f>VLOOKUP(E2195,'FILIAIS PETZ'!A:E,5,0)</f>
        <v>PETZ SANTA CECILIA</v>
      </c>
      <c r="H2195" s="20" t="str">
        <f>VLOOKUP(E2195,'FILIAIS PETZ'!A:D,4,0)</f>
        <v>STCE-SP</v>
      </c>
      <c r="I2195" s="46">
        <v>45496</v>
      </c>
      <c r="J2195" s="9" t="s">
        <v>4980</v>
      </c>
      <c r="K2195" s="9" t="s">
        <v>9047</v>
      </c>
      <c r="L2195" s="29" t="s">
        <v>11493</v>
      </c>
      <c r="M2195" s="46">
        <v>45475</v>
      </c>
      <c r="N2195" s="46">
        <v>45511</v>
      </c>
      <c r="O2195" s="46">
        <v>45496</v>
      </c>
      <c r="P2195" s="29" t="s">
        <v>4998</v>
      </c>
      <c r="Q2195" s="9">
        <v>3</v>
      </c>
      <c r="R2195" s="9">
        <v>1</v>
      </c>
      <c r="S2195" s="9" t="s">
        <v>4983</v>
      </c>
      <c r="T2195" s="9" t="s">
        <v>32</v>
      </c>
      <c r="U2195" s="9">
        <v>11002</v>
      </c>
      <c r="V2195" s="9">
        <v>11002</v>
      </c>
      <c r="W2195" s="9"/>
      <c r="X2195" s="10" t="s">
        <v>5016</v>
      </c>
      <c r="Y2195" s="10" t="s">
        <v>4994</v>
      </c>
      <c r="Z2195" s="9" t="s">
        <v>4994</v>
      </c>
      <c r="AA2195" s="9" t="s">
        <v>5732</v>
      </c>
      <c r="AB2195" s="9" t="s">
        <v>5005</v>
      </c>
      <c r="AC2195" s="9" t="s">
        <v>4999</v>
      </c>
      <c r="AD2195" s="29"/>
      <c r="AE2195" s="20" t="str">
        <f>VLOOKUP(E2195,'FILIAIS PETZ'!A:Q,17,0)</f>
        <v>SP2</v>
      </c>
      <c r="AF2195" s="20" t="str">
        <f>VLOOKUP(E2195,'FILIAIS PETZ'!A:Q,3,0)</f>
        <v>FELICIO</v>
      </c>
      <c r="AG2195" s="20" t="str">
        <f>VLOOKUP(E2195,'FILIAIS PETZ'!A:Q,2,0)</f>
        <v>R3</v>
      </c>
      <c r="AH2195" s="75">
        <v>2368.1999999999998</v>
      </c>
      <c r="AI2195" s="16" t="s">
        <v>8419</v>
      </c>
      <c r="AJ2195" s="43">
        <f>VLOOKUP(E2195,'FILIAIS PETZ'!$A$2:$K$2000,11,0)</f>
        <v>18328118001938</v>
      </c>
      <c r="AK2195" s="44">
        <v>18328118001938</v>
      </c>
    </row>
    <row r="2196" spans="1:37" s="14" customFormat="1" ht="15" customHeight="1" thickBot="1" x14ac:dyDescent="0.25">
      <c r="A2196" s="9" t="e">
        <f>#REF!</f>
        <v>#REF!</v>
      </c>
      <c r="B2196" s="18">
        <f>VLOOKUP(C2196,FORNECEDORES!D:E,2,0)</f>
        <v>5833</v>
      </c>
      <c r="C2196" s="19" t="str">
        <f>VLOOKUP(D2196,FORNECEDORES!A:D,4,0)</f>
        <v>13.938.390/0002-78</v>
      </c>
      <c r="D2196" s="13" t="s">
        <v>7123</v>
      </c>
      <c r="E2196" s="20" t="str">
        <f t="shared" si="143"/>
        <v>04 0156</v>
      </c>
      <c r="F2196" s="28" t="s">
        <v>4940</v>
      </c>
      <c r="G2196" s="21" t="str">
        <f>VLOOKUP(E2196,'FILIAIS PETZ'!A:E,5,0)</f>
        <v>PETZ ITAPETININGA</v>
      </c>
      <c r="H2196" s="20" t="str">
        <f>VLOOKUP(E2196,'FILIAIS PETZ'!A:D,4,0)</f>
        <v>ITPT-SP</v>
      </c>
      <c r="I2196" s="46">
        <v>45505</v>
      </c>
      <c r="J2196" s="9" t="s">
        <v>4980</v>
      </c>
      <c r="K2196" s="9"/>
      <c r="L2196" s="29"/>
      <c r="M2196" s="46"/>
      <c r="N2196" s="46"/>
      <c r="O2196" s="46"/>
      <c r="P2196" s="29" t="s">
        <v>4998</v>
      </c>
      <c r="Q2196" s="9">
        <v>3</v>
      </c>
      <c r="R2196" s="9">
        <v>1</v>
      </c>
      <c r="S2196" s="9" t="s">
        <v>4983</v>
      </c>
      <c r="T2196" s="9" t="s">
        <v>32</v>
      </c>
      <c r="U2196" s="9">
        <v>11002</v>
      </c>
      <c r="V2196" s="9">
        <v>11002</v>
      </c>
      <c r="W2196" s="9"/>
      <c r="X2196" s="10" t="s">
        <v>5016</v>
      </c>
      <c r="Y2196" s="10" t="s">
        <v>4994</v>
      </c>
      <c r="Z2196" s="9" t="s">
        <v>4994</v>
      </c>
      <c r="AA2196" s="9" t="s">
        <v>5732</v>
      </c>
      <c r="AB2196" s="9" t="s">
        <v>5005</v>
      </c>
      <c r="AC2196" s="9" t="s">
        <v>4999</v>
      </c>
      <c r="AD2196" s="29"/>
      <c r="AE2196" s="20" t="str">
        <f>VLOOKUP(E2196,'FILIAIS PETZ'!A:Q,17,0)</f>
        <v>SP7</v>
      </c>
      <c r="AF2196" s="20" t="str">
        <f>VLOOKUP(E2196,'FILIAIS PETZ'!A:Q,3,0)</f>
        <v>FELICIO</v>
      </c>
      <c r="AG2196" s="20" t="str">
        <f>VLOOKUP(E2196,'FILIAIS PETZ'!A:Q,2,0)</f>
        <v>R3</v>
      </c>
      <c r="AH2196" s="75">
        <v>2201.5300000000002</v>
      </c>
      <c r="AI2196" s="16" t="s">
        <v>8965</v>
      </c>
      <c r="AJ2196" s="43">
        <f>VLOOKUP(E2196,'FILIAIS PETZ'!$A$2:$K$2000,11,0)</f>
        <v>18328118014754</v>
      </c>
      <c r="AK2196" s="44">
        <v>18328118006905</v>
      </c>
    </row>
    <row r="2197" spans="1:37" s="14" customFormat="1" ht="15" customHeight="1" thickBot="1" x14ac:dyDescent="0.25">
      <c r="A2197" s="9" t="s">
        <v>4980</v>
      </c>
      <c r="B2197" s="18">
        <f>VLOOKUP(C2197,FORNECEDORES!D:E,2,0)</f>
        <v>4722</v>
      </c>
      <c r="C2197" s="19" t="str">
        <f>VLOOKUP(D2197,FORNECEDORES!A:D,4,0)</f>
        <v>08.100.057/0001-74</v>
      </c>
      <c r="D2197" s="13" t="s">
        <v>6219</v>
      </c>
      <c r="E2197" s="20" t="str">
        <f t="shared" ref="E2197:E2257" si="145">CONCATENATE("04 ",F2197)</f>
        <v>04 0135</v>
      </c>
      <c r="F2197" s="28" t="s">
        <v>8712</v>
      </c>
      <c r="G2197" s="21" t="str">
        <f>VLOOKUP(E2197,'FILIAIS PETZ'!A:E,5,0)</f>
        <v>PETZ CARREFOUR ANCHIETA</v>
      </c>
      <c r="H2197" s="20" t="str">
        <f>VLOOKUP(E2197,'FILIAIS PETZ'!A:D,4,0)</f>
        <v>ANCH-SP</v>
      </c>
      <c r="I2197" s="46">
        <v>45383</v>
      </c>
      <c r="J2197" s="9" t="s">
        <v>4980</v>
      </c>
      <c r="K2197" s="9" t="s">
        <v>9035</v>
      </c>
      <c r="L2197" s="29" t="s">
        <v>10251</v>
      </c>
      <c r="M2197" s="46">
        <v>45391</v>
      </c>
      <c r="N2197" s="46">
        <v>45434</v>
      </c>
      <c r="O2197" s="46">
        <v>45414</v>
      </c>
      <c r="P2197" s="29" t="s">
        <v>4998</v>
      </c>
      <c r="Q2197" s="9">
        <v>3</v>
      </c>
      <c r="R2197" s="9">
        <v>1</v>
      </c>
      <c r="S2197" s="9" t="s">
        <v>4983</v>
      </c>
      <c r="T2197" s="9" t="s">
        <v>32</v>
      </c>
      <c r="U2197" s="9">
        <v>11002</v>
      </c>
      <c r="V2197" s="9">
        <v>11002</v>
      </c>
      <c r="W2197" s="9"/>
      <c r="X2197" s="10" t="s">
        <v>5016</v>
      </c>
      <c r="Y2197" s="9" t="s">
        <v>4994</v>
      </c>
      <c r="Z2197" s="9" t="s">
        <v>4994</v>
      </c>
      <c r="AA2197" s="9" t="s">
        <v>5732</v>
      </c>
      <c r="AB2197" s="10" t="s">
        <v>5040</v>
      </c>
      <c r="AC2197" s="9" t="s">
        <v>4999</v>
      </c>
      <c r="AD2197" s="9"/>
      <c r="AE2197" s="20" t="str">
        <f>VLOOKUP(E2197,'FILIAIS PETZ'!A:Q,17,0)</f>
        <v>SP3</v>
      </c>
      <c r="AF2197" s="20" t="str">
        <f>VLOOKUP(E2197,'FILIAIS PETZ'!A:Q,3,0)</f>
        <v>FELICIO</v>
      </c>
      <c r="AG2197" s="20" t="str">
        <f>VLOOKUP(E2197,'FILIAIS PETZ'!A:Q,2,0)</f>
        <v>R3</v>
      </c>
      <c r="AH2197" s="75">
        <v>2330</v>
      </c>
      <c r="AI2197" s="16" t="s">
        <v>10252</v>
      </c>
      <c r="AJ2197" s="43">
        <f>VLOOKUP(E2197,'FILIAIS PETZ'!$A$2:$K$2000,11,0)</f>
        <v>18328118012549</v>
      </c>
      <c r="AK2197" s="44">
        <v>18328118012549</v>
      </c>
    </row>
    <row r="2198" spans="1:37" s="14" customFormat="1" ht="15" customHeight="1" thickBot="1" x14ac:dyDescent="0.25">
      <c r="A2198" s="9">
        <f t="shared" ref="A2198:A2204" si="146">J2198</f>
        <v>883411</v>
      </c>
      <c r="B2198" s="18">
        <f>VLOOKUP(C2198,FORNECEDORES!D:E,2,0)</f>
        <v>5866</v>
      </c>
      <c r="C2198" s="19" t="str">
        <f>VLOOKUP(D2198,FORNECEDORES!A:D,4,0)</f>
        <v>01.154.956/0005-34</v>
      </c>
      <c r="D2198" s="13" t="s">
        <v>6056</v>
      </c>
      <c r="E2198" s="20" t="str">
        <f t="shared" si="145"/>
        <v>04 0032</v>
      </c>
      <c r="F2198" s="28" t="s">
        <v>4951</v>
      </c>
      <c r="G2198" s="21" t="str">
        <f>VLOOKUP(E2198,'FILIAIS PETZ'!A:E,5,0)</f>
        <v>PETZ JAGUARE</v>
      </c>
      <c r="H2198" s="20" t="str">
        <f>VLOOKUP(E2198,'FILIAIS PETZ'!A:D,4,0)</f>
        <v>JGRE-SP</v>
      </c>
      <c r="I2198" s="46">
        <v>45384</v>
      </c>
      <c r="J2198" s="9">
        <v>883411</v>
      </c>
      <c r="K2198" s="9" t="s">
        <v>5858</v>
      </c>
      <c r="L2198" s="29" t="s">
        <v>6554</v>
      </c>
      <c r="M2198" s="46">
        <v>45385</v>
      </c>
      <c r="N2198" s="46">
        <v>45406</v>
      </c>
      <c r="O2198" s="46">
        <v>45387</v>
      </c>
      <c r="P2198" s="29" t="s">
        <v>4982</v>
      </c>
      <c r="Q2198" s="9">
        <v>3</v>
      </c>
      <c r="R2198" s="9">
        <v>1</v>
      </c>
      <c r="S2198" s="9">
        <v>8</v>
      </c>
      <c r="T2198" s="9" t="s">
        <v>32</v>
      </c>
      <c r="U2198" s="9">
        <v>11002</v>
      </c>
      <c r="V2198" s="9">
        <v>11002</v>
      </c>
      <c r="W2198" s="9" t="s">
        <v>5057</v>
      </c>
      <c r="X2198" s="9" t="s">
        <v>4985</v>
      </c>
      <c r="Y2198" s="9" t="s">
        <v>4993</v>
      </c>
      <c r="Z2198" s="9" t="s">
        <v>4993</v>
      </c>
      <c r="AA2198" s="9" t="s">
        <v>4989</v>
      </c>
      <c r="AB2198" s="9" t="s">
        <v>5005</v>
      </c>
      <c r="AC2198" s="9" t="s">
        <v>4988</v>
      </c>
      <c r="AD2198" s="29" t="s">
        <v>6488</v>
      </c>
      <c r="AE2198" s="20" t="str">
        <f>VLOOKUP(E2198,'FILIAIS PETZ'!A:Q,17,0)</f>
        <v>SP7</v>
      </c>
      <c r="AF2198" s="20" t="str">
        <f>VLOOKUP(E2198,'FILIAIS PETZ'!A:Q,3,0)</f>
        <v>FELICIO</v>
      </c>
      <c r="AG2198" s="20" t="str">
        <f>VLOOKUP(E2198,'FILIAIS PETZ'!A:Q,2,0)</f>
        <v>R3</v>
      </c>
      <c r="AH2198" s="75">
        <v>602.5</v>
      </c>
      <c r="AI2198" s="16" t="s">
        <v>6514</v>
      </c>
      <c r="AJ2198" s="43">
        <f>VLOOKUP(E2198,'FILIAIS PETZ'!$A$2:$K$2000,11,0)</f>
        <v>18328118003205</v>
      </c>
      <c r="AK2198" s="44">
        <f t="shared" ref="AK2198:AK2204" si="147">AJ2198</f>
        <v>18328118003205</v>
      </c>
    </row>
    <row r="2199" spans="1:37" s="14" customFormat="1" ht="15" customHeight="1" thickBot="1" x14ac:dyDescent="0.25">
      <c r="A2199" s="9">
        <f t="shared" si="146"/>
        <v>883425</v>
      </c>
      <c r="B2199" s="18">
        <f>VLOOKUP(C2199,FORNECEDORES!D:E,2,0)</f>
        <v>745626</v>
      </c>
      <c r="C2199" s="19" t="str">
        <f>VLOOKUP(D2199,FORNECEDORES!A:D,4,0)</f>
        <v>07.326.443/0001-16</v>
      </c>
      <c r="D2199" s="13" t="s">
        <v>6863</v>
      </c>
      <c r="E2199" s="20" t="str">
        <f t="shared" si="145"/>
        <v>04 0095</v>
      </c>
      <c r="F2199" s="28" t="s">
        <v>4945</v>
      </c>
      <c r="G2199" s="21" t="str">
        <f>VLOOKUP(E2199,'FILIAIS PETZ'!A:E,5,0)</f>
        <v>PETZ BETIM</v>
      </c>
      <c r="H2199" s="20" t="str">
        <f>VLOOKUP(E2199,'FILIAIS PETZ'!A:D,4,0)</f>
        <v>BTIM-MG</v>
      </c>
      <c r="I2199" s="46">
        <v>45384</v>
      </c>
      <c r="J2199" s="9">
        <v>883425</v>
      </c>
      <c r="K2199" s="9" t="s">
        <v>5858</v>
      </c>
      <c r="L2199" s="29" t="s">
        <v>6323</v>
      </c>
      <c r="M2199" s="46">
        <v>45393</v>
      </c>
      <c r="N2199" s="46">
        <v>45420</v>
      </c>
      <c r="O2199" s="46">
        <v>45399</v>
      </c>
      <c r="P2199" s="29" t="s">
        <v>4990</v>
      </c>
      <c r="Q2199" s="9">
        <v>3</v>
      </c>
      <c r="R2199" s="9">
        <v>1</v>
      </c>
      <c r="S2199" s="9">
        <v>8</v>
      </c>
      <c r="T2199" s="9" t="s">
        <v>32</v>
      </c>
      <c r="U2199" s="9">
        <v>11002</v>
      </c>
      <c r="V2199" s="9">
        <v>11002</v>
      </c>
      <c r="W2199" s="9" t="s">
        <v>5039</v>
      </c>
      <c r="X2199" s="9" t="s">
        <v>4985</v>
      </c>
      <c r="Y2199" s="9" t="s">
        <v>4993</v>
      </c>
      <c r="Z2199" s="9" t="s">
        <v>4993</v>
      </c>
      <c r="AA2199" s="9" t="s">
        <v>4989</v>
      </c>
      <c r="AB2199" s="9" t="s">
        <v>5007</v>
      </c>
      <c r="AC2199" s="9" t="s">
        <v>5006</v>
      </c>
      <c r="AD2199" s="29"/>
      <c r="AE2199" s="20" t="str">
        <f>VLOOKUP(E2199,'FILIAIS PETZ'!A:Q,17,0)</f>
        <v>MG-2</v>
      </c>
      <c r="AF2199" s="20" t="str">
        <f>VLOOKUP(E2199,'FILIAIS PETZ'!A:Q,3,0)</f>
        <v>FELICIO</v>
      </c>
      <c r="AG2199" s="20" t="str">
        <f>VLOOKUP(E2199,'FILIAIS PETZ'!A:Q,2,0)</f>
        <v>R3</v>
      </c>
      <c r="AH2199" s="75">
        <v>370</v>
      </c>
      <c r="AI2199" s="16" t="s">
        <v>6517</v>
      </c>
      <c r="AJ2199" s="43">
        <f>VLOOKUP(E2199,'FILIAIS PETZ'!$A$2:$K$2000,11,0)</f>
        <v>18328118009084</v>
      </c>
      <c r="AK2199" s="44">
        <f t="shared" si="147"/>
        <v>18328118009084</v>
      </c>
    </row>
    <row r="2200" spans="1:37" s="14" customFormat="1" ht="15" customHeight="1" thickBot="1" x14ac:dyDescent="0.25">
      <c r="A2200" s="9">
        <f t="shared" si="146"/>
        <v>883427</v>
      </c>
      <c r="B2200" s="18">
        <f>VLOOKUP(C2200,FORNECEDORES!D:E,2,0)</f>
        <v>14456</v>
      </c>
      <c r="C2200" s="19" t="str">
        <f>VLOOKUP(D2200,FORNECEDORES!A:D,4,0)</f>
        <v>29.274.777/0001-26</v>
      </c>
      <c r="D2200" s="13" t="s">
        <v>2689</v>
      </c>
      <c r="E2200" s="20" t="str">
        <f t="shared" si="145"/>
        <v>04 0166</v>
      </c>
      <c r="F2200" s="28" t="s">
        <v>4932</v>
      </c>
      <c r="G2200" s="21" t="str">
        <f>VLOOKUP(E2200,'FILIAIS PETZ'!A:E,5,0)</f>
        <v>PETZ SOROCABA TAUSTE</v>
      </c>
      <c r="H2200" s="20" t="str">
        <f>VLOOKUP(E2200,'FILIAIS PETZ'!A:D,4,0)</f>
        <v>SOTT-SP</v>
      </c>
      <c r="I2200" s="46">
        <v>45384</v>
      </c>
      <c r="J2200" s="9">
        <v>883427</v>
      </c>
      <c r="K2200" s="9" t="s">
        <v>5858</v>
      </c>
      <c r="L2200" s="29" t="s">
        <v>6909</v>
      </c>
      <c r="M2200" s="46">
        <v>45391</v>
      </c>
      <c r="N2200" s="46">
        <v>45427</v>
      </c>
      <c r="O2200" s="46">
        <v>45399</v>
      </c>
      <c r="P2200" s="29" t="s">
        <v>4990</v>
      </c>
      <c r="Q2200" s="9">
        <v>3</v>
      </c>
      <c r="R2200" s="9">
        <v>1</v>
      </c>
      <c r="S2200" s="9">
        <v>8</v>
      </c>
      <c r="T2200" s="9" t="s">
        <v>32</v>
      </c>
      <c r="U2200" s="9">
        <v>11002</v>
      </c>
      <c r="V2200" s="9">
        <v>11002</v>
      </c>
      <c r="W2200" s="9" t="s">
        <v>5039</v>
      </c>
      <c r="X2200" s="9" t="s">
        <v>4985</v>
      </c>
      <c r="Y2200" s="9" t="s">
        <v>4997</v>
      </c>
      <c r="Z2200" s="9" t="s">
        <v>4993</v>
      </c>
      <c r="AA2200" s="9" t="s">
        <v>4989</v>
      </c>
      <c r="AB2200" s="9" t="s">
        <v>12941</v>
      </c>
      <c r="AC2200" s="9" t="s">
        <v>5006</v>
      </c>
      <c r="AD2200" s="29"/>
      <c r="AE2200" s="20" t="str">
        <f>VLOOKUP(E2200,'FILIAIS PETZ'!A:Q,17,0)</f>
        <v>SP7</v>
      </c>
      <c r="AF2200" s="20" t="str">
        <f>VLOOKUP(E2200,'FILIAIS PETZ'!A:Q,3,0)</f>
        <v>FELICIO</v>
      </c>
      <c r="AG2200" s="20" t="str">
        <f>VLOOKUP(E2200,'FILIAIS PETZ'!A:Q,2,0)</f>
        <v>R3</v>
      </c>
      <c r="AH2200" s="75">
        <v>1390</v>
      </c>
      <c r="AI2200" s="16" t="s">
        <v>6518</v>
      </c>
      <c r="AJ2200" s="43">
        <f>VLOOKUP(E2200,'FILIAIS PETZ'!$A$2:$K$2000,11,0)</f>
        <v>18328118015998</v>
      </c>
      <c r="AK2200" s="44">
        <f t="shared" si="147"/>
        <v>18328118015998</v>
      </c>
    </row>
    <row r="2201" spans="1:37" s="14" customFormat="1" ht="15" customHeight="1" thickBot="1" x14ac:dyDescent="0.25">
      <c r="A2201" s="9">
        <f t="shared" si="146"/>
        <v>883429</v>
      </c>
      <c r="B2201" s="18">
        <f>VLOOKUP(C2201,FORNECEDORES!D:E,2,0)</f>
        <v>14456</v>
      </c>
      <c r="C2201" s="19" t="str">
        <f>VLOOKUP(D2201,FORNECEDORES!A:D,4,0)</f>
        <v>29.274.777/0001-26</v>
      </c>
      <c r="D2201" s="13" t="s">
        <v>2689</v>
      </c>
      <c r="E2201" s="20" t="str">
        <f t="shared" si="145"/>
        <v>04 0165</v>
      </c>
      <c r="F2201" s="28" t="s">
        <v>4935</v>
      </c>
      <c r="G2201" s="21" t="str">
        <f>VLOOKUP(E2201,'FILIAIS PETZ'!A:E,5,0)</f>
        <v>PETZ CARAPICUIBA</v>
      </c>
      <c r="H2201" s="20" t="str">
        <f>VLOOKUP(E2201,'FILIAIS PETZ'!A:D,4,0)</f>
        <v>CPIC-SP</v>
      </c>
      <c r="I2201" s="46">
        <v>45384</v>
      </c>
      <c r="J2201" s="9">
        <v>883429</v>
      </c>
      <c r="K2201" s="9" t="s">
        <v>5858</v>
      </c>
      <c r="L2201" s="29" t="s">
        <v>6910</v>
      </c>
      <c r="M2201" s="46">
        <v>45391</v>
      </c>
      <c r="N2201" s="46">
        <v>45427</v>
      </c>
      <c r="O2201" s="46">
        <v>45399</v>
      </c>
      <c r="P2201" s="29" t="s">
        <v>4990</v>
      </c>
      <c r="Q2201" s="9">
        <v>3</v>
      </c>
      <c r="R2201" s="9">
        <v>1</v>
      </c>
      <c r="S2201" s="9">
        <v>8</v>
      </c>
      <c r="T2201" s="9" t="s">
        <v>32</v>
      </c>
      <c r="U2201" s="9">
        <v>11002</v>
      </c>
      <c r="V2201" s="9">
        <v>11002</v>
      </c>
      <c r="W2201" s="9" t="s">
        <v>5019</v>
      </c>
      <c r="X2201" s="9" t="s">
        <v>4985</v>
      </c>
      <c r="Y2201" s="10" t="s">
        <v>4993</v>
      </c>
      <c r="Z2201" s="10" t="s">
        <v>4993</v>
      </c>
      <c r="AA2201" s="10" t="s">
        <v>4987</v>
      </c>
      <c r="AB2201" s="9" t="s">
        <v>12941</v>
      </c>
      <c r="AC2201" s="9" t="s">
        <v>5006</v>
      </c>
      <c r="AD2201" s="29"/>
      <c r="AE2201" s="20" t="str">
        <f>VLOOKUP(E2201,'FILIAIS PETZ'!A:Q,17,0)</f>
        <v>SP7</v>
      </c>
      <c r="AF2201" s="20" t="str">
        <f>VLOOKUP(E2201,'FILIAIS PETZ'!A:Q,3,0)</f>
        <v>FELICIO</v>
      </c>
      <c r="AG2201" s="20" t="str">
        <f>VLOOKUP(E2201,'FILIAIS PETZ'!A:Q,2,0)</f>
        <v>R3</v>
      </c>
      <c r="AH2201" s="75">
        <v>490</v>
      </c>
      <c r="AI2201" s="16" t="s">
        <v>6519</v>
      </c>
      <c r="AJ2201" s="43">
        <f>VLOOKUP(E2201,'FILIAIS PETZ'!$A$2:$K$2000,11,0)</f>
        <v>18328118015726</v>
      </c>
      <c r="AK2201" s="44">
        <f t="shared" si="147"/>
        <v>18328118015726</v>
      </c>
    </row>
    <row r="2202" spans="1:37" s="14" customFormat="1" ht="15" customHeight="1" thickBot="1" x14ac:dyDescent="0.25">
      <c r="A2202" s="9">
        <f t="shared" si="146"/>
        <v>883430</v>
      </c>
      <c r="B2202" s="18">
        <f>VLOOKUP(C2202,FORNECEDORES!D:E,2,0)</f>
        <v>14456</v>
      </c>
      <c r="C2202" s="19" t="str">
        <f>VLOOKUP(D2202,FORNECEDORES!A:D,4,0)</f>
        <v>29.274.777/0001-26</v>
      </c>
      <c r="D2202" s="13" t="s">
        <v>2689</v>
      </c>
      <c r="E2202" s="20" t="str">
        <f t="shared" si="145"/>
        <v>04 0032</v>
      </c>
      <c r="F2202" s="28" t="s">
        <v>4951</v>
      </c>
      <c r="G2202" s="21" t="str">
        <f>VLOOKUP(E2202,'FILIAIS PETZ'!A:E,5,0)</f>
        <v>PETZ JAGUARE</v>
      </c>
      <c r="H2202" s="20" t="str">
        <f>VLOOKUP(E2202,'FILIAIS PETZ'!A:D,4,0)</f>
        <v>JGRE-SP</v>
      </c>
      <c r="I2202" s="46">
        <v>45384</v>
      </c>
      <c r="J2202" s="9">
        <v>883430</v>
      </c>
      <c r="K2202" s="9" t="s">
        <v>5858</v>
      </c>
      <c r="L2202" s="29" t="s">
        <v>6911</v>
      </c>
      <c r="M2202" s="46">
        <v>45391</v>
      </c>
      <c r="N2202" s="46">
        <v>45427</v>
      </c>
      <c r="O2202" s="46">
        <v>45399</v>
      </c>
      <c r="P2202" s="29" t="s">
        <v>4990</v>
      </c>
      <c r="Q2202" s="9">
        <v>3</v>
      </c>
      <c r="R2202" s="9">
        <v>1</v>
      </c>
      <c r="S2202" s="9">
        <v>8</v>
      </c>
      <c r="T2202" s="9" t="s">
        <v>32</v>
      </c>
      <c r="U2202" s="9">
        <v>11002</v>
      </c>
      <c r="V2202" s="9">
        <v>11002</v>
      </c>
      <c r="W2202" s="9" t="s">
        <v>5034</v>
      </c>
      <c r="X2202" s="9" t="s">
        <v>4985</v>
      </c>
      <c r="Y2202" s="9" t="s">
        <v>4997</v>
      </c>
      <c r="Z2202" s="9" t="s">
        <v>4993</v>
      </c>
      <c r="AA2202" s="9" t="s">
        <v>4989</v>
      </c>
      <c r="AB2202" s="9" t="s">
        <v>12941</v>
      </c>
      <c r="AC2202" s="9" t="s">
        <v>5006</v>
      </c>
      <c r="AD2202" s="29"/>
      <c r="AE2202" s="20" t="str">
        <f>VLOOKUP(E2202,'FILIAIS PETZ'!A:Q,17,0)</f>
        <v>SP7</v>
      </c>
      <c r="AF2202" s="20" t="str">
        <f>VLOOKUP(E2202,'FILIAIS PETZ'!A:Q,3,0)</f>
        <v>FELICIO</v>
      </c>
      <c r="AG2202" s="20" t="str">
        <f>VLOOKUP(E2202,'FILIAIS PETZ'!A:Q,2,0)</f>
        <v>R3</v>
      </c>
      <c r="AH2202" s="75">
        <v>490</v>
      </c>
      <c r="AI2202" s="16" t="s">
        <v>6520</v>
      </c>
      <c r="AJ2202" s="43">
        <f>VLOOKUP(E2202,'FILIAIS PETZ'!$A$2:$K$2000,11,0)</f>
        <v>18328118003205</v>
      </c>
      <c r="AK2202" s="44">
        <f t="shared" si="147"/>
        <v>18328118003205</v>
      </c>
    </row>
    <row r="2203" spans="1:37" s="14" customFormat="1" ht="15" customHeight="1" thickBot="1" x14ac:dyDescent="0.25">
      <c r="A2203" s="9">
        <f t="shared" si="146"/>
        <v>883431</v>
      </c>
      <c r="B2203" s="18">
        <f>VLOOKUP(C2203,FORNECEDORES!D:E,2,0)</f>
        <v>214078</v>
      </c>
      <c r="C2203" s="19" t="str">
        <f>VLOOKUP(D2203,FORNECEDORES!A:D,4,0)</f>
        <v>23.572.256/0001-79</v>
      </c>
      <c r="D2203" s="13" t="s">
        <v>4650</v>
      </c>
      <c r="E2203" s="20" t="str">
        <f t="shared" si="145"/>
        <v>04 0083</v>
      </c>
      <c r="F2203" s="28" t="s">
        <v>4936</v>
      </c>
      <c r="G2203" s="21" t="str">
        <f>VLOOKUP(E2203,'FILIAIS PETZ'!A:E,5,0)</f>
        <v>PETZ OSASCO</v>
      </c>
      <c r="H2203" s="20" t="str">
        <f>VLOOKUP(E2203,'FILIAIS PETZ'!A:D,4,0)</f>
        <v>OSAS-SP</v>
      </c>
      <c r="I2203" s="46">
        <v>45384</v>
      </c>
      <c r="J2203" s="9">
        <v>883431</v>
      </c>
      <c r="K2203" s="9" t="s">
        <v>5858</v>
      </c>
      <c r="L2203" s="29" t="s">
        <v>6555</v>
      </c>
      <c r="M2203" s="46">
        <v>45385</v>
      </c>
      <c r="N2203" s="46">
        <v>45406</v>
      </c>
      <c r="O2203" s="46">
        <v>45387</v>
      </c>
      <c r="P2203" s="29" t="s">
        <v>4990</v>
      </c>
      <c r="Q2203" s="9">
        <v>3</v>
      </c>
      <c r="R2203" s="9">
        <v>1</v>
      </c>
      <c r="S2203" s="9">
        <v>8</v>
      </c>
      <c r="T2203" s="9" t="s">
        <v>32</v>
      </c>
      <c r="U2203" s="9">
        <v>11002</v>
      </c>
      <c r="V2203" s="9">
        <v>11002</v>
      </c>
      <c r="W2203" s="9" t="s">
        <v>5039</v>
      </c>
      <c r="X2203" s="9" t="s">
        <v>4985</v>
      </c>
      <c r="Y2203" s="10" t="s">
        <v>4997</v>
      </c>
      <c r="Z2203" s="10" t="s">
        <v>4993</v>
      </c>
      <c r="AA2203" s="10" t="s">
        <v>4989</v>
      </c>
      <c r="AB2203" s="10" t="s">
        <v>12941</v>
      </c>
      <c r="AC2203" s="9" t="s">
        <v>5006</v>
      </c>
      <c r="AD2203" s="29"/>
      <c r="AE2203" s="20" t="str">
        <f>VLOOKUP(E2203,'FILIAIS PETZ'!A:Q,17,0)</f>
        <v>SP7</v>
      </c>
      <c r="AF2203" s="20" t="str">
        <f>VLOOKUP(E2203,'FILIAIS PETZ'!A:Q,3,0)</f>
        <v>FELICIO</v>
      </c>
      <c r="AG2203" s="20" t="str">
        <f>VLOOKUP(E2203,'FILIAIS PETZ'!A:Q,2,0)</f>
        <v>R3</v>
      </c>
      <c r="AH2203" s="75">
        <v>950</v>
      </c>
      <c r="AI2203" s="16" t="s">
        <v>6521</v>
      </c>
      <c r="AJ2203" s="43">
        <f>VLOOKUP(E2203,'FILIAIS PETZ'!$A$2:$K$2000,11,0)</f>
        <v>18328118008355</v>
      </c>
      <c r="AK2203" s="44">
        <f t="shared" si="147"/>
        <v>18328118008355</v>
      </c>
    </row>
    <row r="2204" spans="1:37" s="14" customFormat="1" ht="15" customHeight="1" thickBot="1" x14ac:dyDescent="0.25">
      <c r="A2204" s="9">
        <f t="shared" si="146"/>
        <v>883432</v>
      </c>
      <c r="B2204" s="18">
        <f>VLOOKUP(C2204,FORNECEDORES!D:E,2,0)</f>
        <v>214078</v>
      </c>
      <c r="C2204" s="19" t="str">
        <f>VLOOKUP(D2204,FORNECEDORES!A:D,4,0)</f>
        <v>23.572.256/0001-79</v>
      </c>
      <c r="D2204" s="13" t="s">
        <v>4650</v>
      </c>
      <c r="E2204" s="20" t="str">
        <f t="shared" si="145"/>
        <v>04 0032</v>
      </c>
      <c r="F2204" s="28" t="s">
        <v>4951</v>
      </c>
      <c r="G2204" s="21" t="str">
        <f>VLOOKUP(E2204,'FILIAIS PETZ'!A:E,5,0)</f>
        <v>PETZ JAGUARE</v>
      </c>
      <c r="H2204" s="20" t="str">
        <f>VLOOKUP(E2204,'FILIAIS PETZ'!A:D,4,0)</f>
        <v>JGRE-SP</v>
      </c>
      <c r="I2204" s="46">
        <v>45384</v>
      </c>
      <c r="J2204" s="9">
        <v>883432</v>
      </c>
      <c r="K2204" s="9" t="s">
        <v>5858</v>
      </c>
      <c r="L2204" s="29" t="s">
        <v>6556</v>
      </c>
      <c r="M2204" s="46">
        <v>45385</v>
      </c>
      <c r="N2204" s="46">
        <v>45406</v>
      </c>
      <c r="O2204" s="46">
        <v>45387</v>
      </c>
      <c r="P2204" s="29" t="s">
        <v>4990</v>
      </c>
      <c r="Q2204" s="9">
        <v>3</v>
      </c>
      <c r="R2204" s="9">
        <v>1</v>
      </c>
      <c r="S2204" s="9">
        <v>8</v>
      </c>
      <c r="T2204" s="9" t="s">
        <v>32</v>
      </c>
      <c r="U2204" s="9">
        <v>11002</v>
      </c>
      <c r="V2204" s="9">
        <v>11002</v>
      </c>
      <c r="W2204" s="9" t="s">
        <v>5024</v>
      </c>
      <c r="X2204" s="9" t="s">
        <v>4985</v>
      </c>
      <c r="Y2204" s="10" t="s">
        <v>4997</v>
      </c>
      <c r="Z2204" s="10" t="s">
        <v>4993</v>
      </c>
      <c r="AA2204" s="10" t="s">
        <v>4989</v>
      </c>
      <c r="AB2204" s="10" t="s">
        <v>12941</v>
      </c>
      <c r="AC2204" s="9" t="s">
        <v>5006</v>
      </c>
      <c r="AD2204" s="29"/>
      <c r="AE2204" s="20" t="str">
        <f>VLOOKUP(E2204,'FILIAIS PETZ'!A:Q,17,0)</f>
        <v>SP7</v>
      </c>
      <c r="AF2204" s="20" t="str">
        <f>VLOOKUP(E2204,'FILIAIS PETZ'!A:Q,3,0)</f>
        <v>FELICIO</v>
      </c>
      <c r="AG2204" s="20" t="str">
        <f>VLOOKUP(E2204,'FILIAIS PETZ'!A:Q,2,0)</f>
        <v>R3</v>
      </c>
      <c r="AH2204" s="75">
        <v>1200</v>
      </c>
      <c r="AI2204" s="16" t="s">
        <v>6522</v>
      </c>
      <c r="AJ2204" s="43">
        <f>VLOOKUP(E2204,'FILIAIS PETZ'!$A$2:$K$2000,11,0)</f>
        <v>18328118003205</v>
      </c>
      <c r="AK2204" s="44">
        <f t="shared" si="147"/>
        <v>18328118003205</v>
      </c>
    </row>
    <row r="2205" spans="1:37" s="14" customFormat="1" ht="15" customHeight="1" thickBot="1" x14ac:dyDescent="0.25">
      <c r="A2205" s="9">
        <v>883058</v>
      </c>
      <c r="B2205" s="18" t="e">
        <f>VLOOKUP(C2205,FORNECEDORES!D:E,2,0)</f>
        <v>#N/A</v>
      </c>
      <c r="C2205" s="19" t="e">
        <f>VLOOKUP(D2205,FORNECEDORES!A:D,4,0)</f>
        <v>#N/A</v>
      </c>
      <c r="D2205" s="13" t="s">
        <v>9029</v>
      </c>
      <c r="E2205" s="20" t="str">
        <f t="shared" si="145"/>
        <v>04 0067</v>
      </c>
      <c r="F2205" s="28" t="s">
        <v>8611</v>
      </c>
      <c r="G2205" s="21" t="str">
        <f>VLOOKUP(E2205,'FILIAIS PETZ'!A:E,5,0)</f>
        <v>PETZ EXTRA RICARDO JAFET</v>
      </c>
      <c r="H2205" s="20" t="str">
        <f>VLOOKUP(E2205,'FILIAIS PETZ'!A:D,4,0)</f>
        <v>RJAF-SP</v>
      </c>
      <c r="I2205" s="46">
        <v>45384</v>
      </c>
      <c r="J2205" s="9">
        <v>883058</v>
      </c>
      <c r="K2205" s="9" t="s">
        <v>9035</v>
      </c>
      <c r="L2205" s="29" t="s">
        <v>9512</v>
      </c>
      <c r="M2205" s="46">
        <v>45385</v>
      </c>
      <c r="N2205" s="46">
        <v>45406</v>
      </c>
      <c r="O2205" s="46">
        <v>45391</v>
      </c>
      <c r="P2205" s="9" t="s">
        <v>4990</v>
      </c>
      <c r="Q2205" s="9">
        <v>3</v>
      </c>
      <c r="R2205" s="9">
        <v>1</v>
      </c>
      <c r="S2205" s="9">
        <v>8</v>
      </c>
      <c r="T2205" s="9" t="s">
        <v>32</v>
      </c>
      <c r="U2205" s="9">
        <v>11002</v>
      </c>
      <c r="V2205" s="9">
        <v>11002</v>
      </c>
      <c r="W2205" s="9" t="s">
        <v>10169</v>
      </c>
      <c r="X2205" s="9" t="s">
        <v>4996</v>
      </c>
      <c r="Y2205" s="9" t="s">
        <v>4997</v>
      </c>
      <c r="Z2205" s="9" t="s">
        <v>4993</v>
      </c>
      <c r="AA2205" s="9" t="s">
        <v>5731</v>
      </c>
      <c r="AB2205" s="9" t="s">
        <v>12941</v>
      </c>
      <c r="AC2205" s="9" t="s">
        <v>5006</v>
      </c>
      <c r="AD2205" s="9"/>
      <c r="AE2205" s="20" t="str">
        <f>VLOOKUP(E2205,'FILIAIS PETZ'!A:Q,17,0)</f>
        <v>SP2</v>
      </c>
      <c r="AF2205" s="20" t="str">
        <f>VLOOKUP(E2205,'FILIAIS PETZ'!A:Q,3,0)</f>
        <v>FELICIO</v>
      </c>
      <c r="AG2205" s="20" t="str">
        <f>VLOOKUP(E2205,'FILIAIS PETZ'!A:Q,2,0)</f>
        <v>R3</v>
      </c>
      <c r="AH2205" s="75">
        <v>1480</v>
      </c>
      <c r="AI2205" s="16" t="s">
        <v>10210</v>
      </c>
      <c r="AJ2205" s="43">
        <f>VLOOKUP(E2205,'FILIAIS PETZ'!$A$2:$K$2000,11,0)</f>
        <v>18328118006573</v>
      </c>
      <c r="AK2205" s="44">
        <v>18328118006573</v>
      </c>
    </row>
    <row r="2206" spans="1:37" s="14" customFormat="1" ht="15" customHeight="1" thickBot="1" x14ac:dyDescent="0.25">
      <c r="A2206" s="9">
        <v>883112</v>
      </c>
      <c r="B2206" s="18">
        <f>VLOOKUP(C2206,FORNECEDORES!D:E,2,0)</f>
        <v>39969</v>
      </c>
      <c r="C2206" s="19" t="str">
        <f>VLOOKUP(D2206,FORNECEDORES!A:D,4,0)</f>
        <v>23.457.797/0001-56</v>
      </c>
      <c r="D2206" s="13" t="s">
        <v>2466</v>
      </c>
      <c r="E2206" s="20" t="str">
        <f t="shared" si="145"/>
        <v>04 0263</v>
      </c>
      <c r="F2206" s="28" t="s">
        <v>8628</v>
      </c>
      <c r="G2206" s="21" t="str">
        <f>VLOOKUP(E2206,'FILIAIS PETZ'!A:E,5,0)</f>
        <v>PETZ PÃO DE AÇUCAR JABAQUARA</v>
      </c>
      <c r="H2206" s="20" t="str">
        <f>VLOOKUP(E2206,'FILIAIS PETZ'!A:D,4,0)</f>
        <v>JABQ-SP</v>
      </c>
      <c r="I2206" s="46">
        <v>45384</v>
      </c>
      <c r="J2206" s="9">
        <v>883112</v>
      </c>
      <c r="K2206" s="9"/>
      <c r="L2206" s="29"/>
      <c r="M2206" s="46"/>
      <c r="N2206" s="46"/>
      <c r="O2206" s="46"/>
      <c r="P2206" s="9" t="s">
        <v>4990</v>
      </c>
      <c r="Q2206" s="9">
        <v>3</v>
      </c>
      <c r="R2206" s="9">
        <v>1</v>
      </c>
      <c r="S2206" s="9">
        <v>8</v>
      </c>
      <c r="T2206" s="9" t="s">
        <v>32</v>
      </c>
      <c r="U2206" s="9">
        <v>11002</v>
      </c>
      <c r="V2206" s="9">
        <v>11002</v>
      </c>
      <c r="W2206" s="9" t="s">
        <v>5019</v>
      </c>
      <c r="X2206" s="9" t="s">
        <v>4985</v>
      </c>
      <c r="Y2206" s="9" t="s">
        <v>4997</v>
      </c>
      <c r="Z2206" s="9" t="s">
        <v>4993</v>
      </c>
      <c r="AA2206" s="9" t="s">
        <v>4989</v>
      </c>
      <c r="AB2206" s="9" t="s">
        <v>12941</v>
      </c>
      <c r="AC2206" s="9" t="s">
        <v>5006</v>
      </c>
      <c r="AD2206" s="9"/>
      <c r="AE2206" s="20" t="str">
        <f>VLOOKUP(E2206,'FILIAIS PETZ'!A:Q,17,0)</f>
        <v>SP3</v>
      </c>
      <c r="AF2206" s="20" t="str">
        <f>VLOOKUP(E2206,'FILIAIS PETZ'!A:Q,3,0)</f>
        <v>FELICIO</v>
      </c>
      <c r="AG2206" s="20" t="str">
        <f>VLOOKUP(E2206,'FILIAIS PETZ'!A:Q,2,0)</f>
        <v>R3</v>
      </c>
      <c r="AH2206" s="75">
        <v>200</v>
      </c>
      <c r="AI2206" s="16" t="s">
        <v>10211</v>
      </c>
      <c r="AJ2206" s="43" t="str">
        <f>VLOOKUP(E2206,'FILIAIS PETZ'!$A$2:$K$2000,11,0)</f>
        <v>18.328.118/0258-70</v>
      </c>
      <c r="AK2206" s="44" t="s">
        <v>9134</v>
      </c>
    </row>
    <row r="2207" spans="1:37" s="14" customFormat="1" ht="15" customHeight="1" thickBot="1" x14ac:dyDescent="0.25">
      <c r="A2207" s="9">
        <v>883115</v>
      </c>
      <c r="B2207" s="18">
        <f>VLOOKUP(C2207,FORNECEDORES!D:E,2,0)</f>
        <v>39969</v>
      </c>
      <c r="C2207" s="19" t="str">
        <f>VLOOKUP(D2207,FORNECEDORES!A:D,4,0)</f>
        <v>23.457.797/0001-56</v>
      </c>
      <c r="D2207" s="13" t="s">
        <v>2466</v>
      </c>
      <c r="E2207" s="20" t="str">
        <f t="shared" si="145"/>
        <v>04 0263</v>
      </c>
      <c r="F2207" s="28" t="s">
        <v>8628</v>
      </c>
      <c r="G2207" s="21" t="str">
        <f>VLOOKUP(E2207,'FILIAIS PETZ'!A:E,5,0)</f>
        <v>PETZ PÃO DE AÇUCAR JABAQUARA</v>
      </c>
      <c r="H2207" s="20" t="str">
        <f>VLOOKUP(E2207,'FILIAIS PETZ'!A:D,4,0)</f>
        <v>JABQ-SP</v>
      </c>
      <c r="I2207" s="46">
        <v>45384</v>
      </c>
      <c r="J2207" s="9">
        <v>883115</v>
      </c>
      <c r="K2207" s="9" t="s">
        <v>9035</v>
      </c>
      <c r="L2207" s="29" t="s">
        <v>10212</v>
      </c>
      <c r="M2207" s="46">
        <v>45385</v>
      </c>
      <c r="N2207" s="46">
        <v>45406</v>
      </c>
      <c r="O2207" s="46">
        <v>45391</v>
      </c>
      <c r="P2207" s="9" t="s">
        <v>4990</v>
      </c>
      <c r="Q2207" s="9">
        <v>3</v>
      </c>
      <c r="R2207" s="9">
        <v>1</v>
      </c>
      <c r="S2207" s="9">
        <v>8</v>
      </c>
      <c r="T2207" s="9" t="s">
        <v>32</v>
      </c>
      <c r="U2207" s="9">
        <v>11002</v>
      </c>
      <c r="V2207" s="9">
        <v>11002</v>
      </c>
      <c r="W2207" s="9" t="s">
        <v>5019</v>
      </c>
      <c r="X2207" s="9" t="s">
        <v>4985</v>
      </c>
      <c r="Y2207" s="9" t="s">
        <v>4997</v>
      </c>
      <c r="Z2207" s="9" t="s">
        <v>4993</v>
      </c>
      <c r="AA2207" s="9" t="s">
        <v>4989</v>
      </c>
      <c r="AB2207" s="9" t="s">
        <v>12941</v>
      </c>
      <c r="AC2207" s="9" t="s">
        <v>5006</v>
      </c>
      <c r="AD2207" s="9"/>
      <c r="AE2207" s="20" t="str">
        <f>VLOOKUP(E2207,'FILIAIS PETZ'!A:Q,17,0)</f>
        <v>SP3</v>
      </c>
      <c r="AF2207" s="20" t="str">
        <f>VLOOKUP(E2207,'FILIAIS PETZ'!A:Q,3,0)</f>
        <v>FELICIO</v>
      </c>
      <c r="AG2207" s="20" t="str">
        <f>VLOOKUP(E2207,'FILIAIS PETZ'!A:Q,2,0)</f>
        <v>R3</v>
      </c>
      <c r="AH2207" s="75">
        <v>150</v>
      </c>
      <c r="AI2207" s="16" t="s">
        <v>10213</v>
      </c>
      <c r="AJ2207" s="43" t="str">
        <f>VLOOKUP(E2207,'FILIAIS PETZ'!$A$2:$K$2000,11,0)</f>
        <v>18.328.118/0258-70</v>
      </c>
      <c r="AK2207" s="44" t="s">
        <v>9134</v>
      </c>
    </row>
    <row r="2208" spans="1:37" s="14" customFormat="1" ht="15" customHeight="1" thickBot="1" x14ac:dyDescent="0.25">
      <c r="A2208" s="9">
        <v>883116</v>
      </c>
      <c r="B2208" s="18">
        <f>VLOOKUP(C2208,FORNECEDORES!D:E,2,0)</f>
        <v>39969</v>
      </c>
      <c r="C2208" s="19" t="str">
        <f>VLOOKUP(D2208,FORNECEDORES!A:D,4,0)</f>
        <v>23.457.797/0001-56</v>
      </c>
      <c r="D2208" s="13" t="s">
        <v>2466</v>
      </c>
      <c r="E2208" s="20" t="str">
        <f t="shared" si="145"/>
        <v>04 0263</v>
      </c>
      <c r="F2208" s="28" t="s">
        <v>8628</v>
      </c>
      <c r="G2208" s="21" t="str">
        <f>VLOOKUP(E2208,'FILIAIS PETZ'!A:E,5,0)</f>
        <v>PETZ PÃO DE AÇUCAR JABAQUARA</v>
      </c>
      <c r="H2208" s="20" t="str">
        <f>VLOOKUP(E2208,'FILIAIS PETZ'!A:D,4,0)</f>
        <v>JABQ-SP</v>
      </c>
      <c r="I2208" s="46">
        <v>45384</v>
      </c>
      <c r="J2208" s="9">
        <v>883116</v>
      </c>
      <c r="K2208" s="9" t="s">
        <v>9035</v>
      </c>
      <c r="L2208" s="29" t="s">
        <v>10214</v>
      </c>
      <c r="M2208" s="46">
        <v>45385</v>
      </c>
      <c r="N2208" s="46">
        <v>45406</v>
      </c>
      <c r="O2208" s="46">
        <v>45391</v>
      </c>
      <c r="P2208" s="9" t="s">
        <v>4990</v>
      </c>
      <c r="Q2208" s="9">
        <v>3</v>
      </c>
      <c r="R2208" s="9">
        <v>1</v>
      </c>
      <c r="S2208" s="9">
        <v>8</v>
      </c>
      <c r="T2208" s="9" t="s">
        <v>32</v>
      </c>
      <c r="U2208" s="9">
        <v>11002</v>
      </c>
      <c r="V2208" s="9">
        <v>11002</v>
      </c>
      <c r="W2208" s="9" t="s">
        <v>5019</v>
      </c>
      <c r="X2208" s="9" t="s">
        <v>4985</v>
      </c>
      <c r="Y2208" s="9" t="s">
        <v>4997</v>
      </c>
      <c r="Z2208" s="9" t="s">
        <v>4993</v>
      </c>
      <c r="AA2208" s="9" t="s">
        <v>4989</v>
      </c>
      <c r="AB2208" s="9" t="s">
        <v>12941</v>
      </c>
      <c r="AC2208" s="9" t="s">
        <v>5006</v>
      </c>
      <c r="AD2208" s="9"/>
      <c r="AE2208" s="20" t="str">
        <f>VLOOKUP(E2208,'FILIAIS PETZ'!A:Q,17,0)</f>
        <v>SP3</v>
      </c>
      <c r="AF2208" s="20" t="str">
        <f>VLOOKUP(E2208,'FILIAIS PETZ'!A:Q,3,0)</f>
        <v>FELICIO</v>
      </c>
      <c r="AG2208" s="20" t="str">
        <f>VLOOKUP(E2208,'FILIAIS PETZ'!A:Q,2,0)</f>
        <v>R3</v>
      </c>
      <c r="AH2208" s="75">
        <v>100</v>
      </c>
      <c r="AI2208" s="16" t="s">
        <v>10215</v>
      </c>
      <c r="AJ2208" s="43" t="str">
        <f>VLOOKUP(E2208,'FILIAIS PETZ'!$A$2:$K$2000,11,0)</f>
        <v>18.328.118/0258-70</v>
      </c>
      <c r="AK2208" s="44" t="s">
        <v>9134</v>
      </c>
    </row>
    <row r="2209" spans="1:37" s="14" customFormat="1" ht="15" customHeight="1" thickBot="1" x14ac:dyDescent="0.25">
      <c r="A2209" s="9">
        <v>883117</v>
      </c>
      <c r="B2209" s="18">
        <f>VLOOKUP(C2209,FORNECEDORES!D:E,2,0)</f>
        <v>39969</v>
      </c>
      <c r="C2209" s="19" t="str">
        <f>VLOOKUP(D2209,FORNECEDORES!A:D,4,0)</f>
        <v>23.457.797/0001-56</v>
      </c>
      <c r="D2209" s="13" t="s">
        <v>2466</v>
      </c>
      <c r="E2209" s="20" t="str">
        <f t="shared" si="145"/>
        <v>04 0263</v>
      </c>
      <c r="F2209" s="28" t="s">
        <v>8628</v>
      </c>
      <c r="G2209" s="21" t="str">
        <f>VLOOKUP(E2209,'FILIAIS PETZ'!A:E,5,0)</f>
        <v>PETZ PÃO DE AÇUCAR JABAQUARA</v>
      </c>
      <c r="H2209" s="20" t="str">
        <f>VLOOKUP(E2209,'FILIAIS PETZ'!A:D,4,0)</f>
        <v>JABQ-SP</v>
      </c>
      <c r="I2209" s="46">
        <v>45384</v>
      </c>
      <c r="J2209" s="9">
        <v>883117</v>
      </c>
      <c r="K2209" s="9" t="s">
        <v>9035</v>
      </c>
      <c r="L2209" s="29" t="s">
        <v>10216</v>
      </c>
      <c r="M2209" s="46">
        <v>45385</v>
      </c>
      <c r="N2209" s="46">
        <v>45406</v>
      </c>
      <c r="O2209" s="46">
        <v>45391</v>
      </c>
      <c r="P2209" s="9" t="s">
        <v>4990</v>
      </c>
      <c r="Q2209" s="9">
        <v>3</v>
      </c>
      <c r="R2209" s="9">
        <v>1</v>
      </c>
      <c r="S2209" s="9">
        <v>8</v>
      </c>
      <c r="T2209" s="9" t="s">
        <v>32</v>
      </c>
      <c r="U2209" s="9">
        <v>11002</v>
      </c>
      <c r="V2209" s="9">
        <v>11002</v>
      </c>
      <c r="W2209" s="9" t="s">
        <v>5019</v>
      </c>
      <c r="X2209" s="9" t="s">
        <v>4985</v>
      </c>
      <c r="Y2209" s="9" t="s">
        <v>4997</v>
      </c>
      <c r="Z2209" s="9" t="s">
        <v>4993</v>
      </c>
      <c r="AA2209" s="9" t="s">
        <v>4989</v>
      </c>
      <c r="AB2209" s="9" t="s">
        <v>12941</v>
      </c>
      <c r="AC2209" s="9" t="s">
        <v>5006</v>
      </c>
      <c r="AD2209" s="9"/>
      <c r="AE2209" s="20" t="str">
        <f>VLOOKUP(E2209,'FILIAIS PETZ'!A:Q,17,0)</f>
        <v>SP3</v>
      </c>
      <c r="AF2209" s="20" t="str">
        <f>VLOOKUP(E2209,'FILIAIS PETZ'!A:Q,3,0)</f>
        <v>FELICIO</v>
      </c>
      <c r="AG2209" s="20" t="str">
        <f>VLOOKUP(E2209,'FILIAIS PETZ'!A:Q,2,0)</f>
        <v>R3</v>
      </c>
      <c r="AH2209" s="75">
        <v>550</v>
      </c>
      <c r="AI2209" s="16" t="s">
        <v>10217</v>
      </c>
      <c r="AJ2209" s="43" t="str">
        <f>VLOOKUP(E2209,'FILIAIS PETZ'!$A$2:$K$2000,11,0)</f>
        <v>18.328.118/0258-70</v>
      </c>
      <c r="AK2209" s="44" t="s">
        <v>9134</v>
      </c>
    </row>
    <row r="2210" spans="1:37" s="14" customFormat="1" ht="15" customHeight="1" thickBot="1" x14ac:dyDescent="0.25">
      <c r="A2210" s="9">
        <f t="shared" ref="A2210:A2241" si="148">J2210</f>
        <v>883828</v>
      </c>
      <c r="B2210" s="18">
        <f>VLOOKUP(C2210,FORNECEDORES!D:E,2,0)</f>
        <v>32507</v>
      </c>
      <c r="C2210" s="19" t="str">
        <f>VLOOKUP(D2210,FORNECEDORES!A:D,4,0)</f>
        <v>10.237.839/0001-00</v>
      </c>
      <c r="D2210" s="13" t="s">
        <v>1753</v>
      </c>
      <c r="E2210" s="20" t="str">
        <f t="shared" si="145"/>
        <v>04 0008</v>
      </c>
      <c r="F2210" s="28" t="s">
        <v>4937</v>
      </c>
      <c r="G2210" s="21" t="str">
        <f>VLOOKUP(E2210,'FILIAIS PETZ'!A:E,5,0)</f>
        <v>PETZ ALPHAVILLE</v>
      </c>
      <c r="H2210" s="20" t="str">
        <f>VLOOKUP(E2210,'FILIAIS PETZ'!A:D,4,0)</f>
        <v>ALPH-SP</v>
      </c>
      <c r="I2210" s="46">
        <v>45385</v>
      </c>
      <c r="J2210" s="9">
        <v>883828</v>
      </c>
      <c r="K2210" s="9" t="s">
        <v>5858</v>
      </c>
      <c r="L2210" s="29" t="s">
        <v>6992</v>
      </c>
      <c r="M2210" s="46">
        <v>45399</v>
      </c>
      <c r="N2210" s="46">
        <v>45427</v>
      </c>
      <c r="O2210" s="46">
        <v>45401</v>
      </c>
      <c r="P2210" s="29" t="s">
        <v>4990</v>
      </c>
      <c r="Q2210" s="9">
        <v>3</v>
      </c>
      <c r="R2210" s="9">
        <v>1</v>
      </c>
      <c r="S2210" s="9">
        <v>8</v>
      </c>
      <c r="T2210" s="9" t="s">
        <v>32</v>
      </c>
      <c r="U2210" s="9">
        <v>11002</v>
      </c>
      <c r="V2210" s="9">
        <v>11002</v>
      </c>
      <c r="W2210" s="9" t="s">
        <v>5019</v>
      </c>
      <c r="X2210" s="9" t="s">
        <v>4992</v>
      </c>
      <c r="Y2210" s="9" t="s">
        <v>4994</v>
      </c>
      <c r="Z2210" s="9" t="s">
        <v>4994</v>
      </c>
      <c r="AA2210" s="9" t="s">
        <v>5099</v>
      </c>
      <c r="AB2210" s="9" t="s">
        <v>5005</v>
      </c>
      <c r="AC2210" s="9" t="s">
        <v>4995</v>
      </c>
      <c r="AD2210" s="29"/>
      <c r="AE2210" s="20" t="str">
        <f>VLOOKUP(E2210,'FILIAIS PETZ'!A:Q,17,0)</f>
        <v>SP7</v>
      </c>
      <c r="AF2210" s="20" t="str">
        <f>VLOOKUP(E2210,'FILIAIS PETZ'!A:Q,3,0)</f>
        <v>FELICIO</v>
      </c>
      <c r="AG2210" s="20" t="str">
        <f>VLOOKUP(E2210,'FILIAIS PETZ'!A:Q,2,0)</f>
        <v>R3</v>
      </c>
      <c r="AH2210" s="75">
        <v>2200</v>
      </c>
      <c r="AI2210" s="16" t="s">
        <v>6525</v>
      </c>
      <c r="AJ2210" s="43">
        <f>VLOOKUP(E2210,'FILIAIS PETZ'!$A$2:$K$2000,11,0)</f>
        <v>18328118001423</v>
      </c>
      <c r="AK2210" s="44">
        <f t="shared" ref="AK2210:AK2241" si="149">AJ2210</f>
        <v>18328118001423</v>
      </c>
    </row>
    <row r="2211" spans="1:37" s="14" customFormat="1" ht="15" customHeight="1" thickBot="1" x14ac:dyDescent="0.25">
      <c r="A2211" s="9">
        <f t="shared" si="148"/>
        <v>883829</v>
      </c>
      <c r="B2211" s="18">
        <f>VLOOKUP(C2211,FORNECEDORES!D:E,2,0)</f>
        <v>32507</v>
      </c>
      <c r="C2211" s="19" t="str">
        <f>VLOOKUP(D2211,FORNECEDORES!A:D,4,0)</f>
        <v>10.237.839/0001-00</v>
      </c>
      <c r="D2211" s="13" t="s">
        <v>1753</v>
      </c>
      <c r="E2211" s="20" t="str">
        <f t="shared" si="145"/>
        <v>04 0008</v>
      </c>
      <c r="F2211" s="28" t="s">
        <v>4937</v>
      </c>
      <c r="G2211" s="21" t="str">
        <f>VLOOKUP(E2211,'FILIAIS PETZ'!A:E,5,0)</f>
        <v>PETZ ALPHAVILLE</v>
      </c>
      <c r="H2211" s="20" t="str">
        <f>VLOOKUP(E2211,'FILIAIS PETZ'!A:D,4,0)</f>
        <v>ALPH-SP</v>
      </c>
      <c r="I2211" s="46">
        <v>45385</v>
      </c>
      <c r="J2211" s="9">
        <v>883829</v>
      </c>
      <c r="K2211" s="9" t="s">
        <v>5858</v>
      </c>
      <c r="L2211" s="29" t="s">
        <v>6991</v>
      </c>
      <c r="M2211" s="46">
        <v>45399</v>
      </c>
      <c r="N2211" s="46">
        <v>45427</v>
      </c>
      <c r="O2211" s="46">
        <v>45401</v>
      </c>
      <c r="P2211" s="29" t="s">
        <v>4990</v>
      </c>
      <c r="Q2211" s="9">
        <v>3</v>
      </c>
      <c r="R2211" s="9">
        <v>1</v>
      </c>
      <c r="S2211" s="9">
        <v>8</v>
      </c>
      <c r="T2211" s="9" t="s">
        <v>32</v>
      </c>
      <c r="U2211" s="9">
        <v>11002</v>
      </c>
      <c r="V2211" s="9">
        <v>11002</v>
      </c>
      <c r="W2211" s="9" t="s">
        <v>5019</v>
      </c>
      <c r="X2211" s="9" t="s">
        <v>4992</v>
      </c>
      <c r="Y2211" s="9" t="s">
        <v>4994</v>
      </c>
      <c r="Z2211" s="9" t="s">
        <v>4994</v>
      </c>
      <c r="AA2211" s="9" t="s">
        <v>5099</v>
      </c>
      <c r="AB2211" s="9" t="s">
        <v>5005</v>
      </c>
      <c r="AC2211" s="9" t="s">
        <v>4995</v>
      </c>
      <c r="AD2211" s="29"/>
      <c r="AE2211" s="20" t="str">
        <f>VLOOKUP(E2211,'FILIAIS PETZ'!A:Q,17,0)</f>
        <v>SP7</v>
      </c>
      <c r="AF2211" s="20" t="str">
        <f>VLOOKUP(E2211,'FILIAIS PETZ'!A:Q,3,0)</f>
        <v>FELICIO</v>
      </c>
      <c r="AG2211" s="20" t="str">
        <f>VLOOKUP(E2211,'FILIAIS PETZ'!A:Q,2,0)</f>
        <v>R3</v>
      </c>
      <c r="AH2211" s="75">
        <v>2400</v>
      </c>
      <c r="AI2211" s="16" t="s">
        <v>6526</v>
      </c>
      <c r="AJ2211" s="43">
        <f>VLOOKUP(E2211,'FILIAIS PETZ'!$A$2:$K$2000,11,0)</f>
        <v>18328118001423</v>
      </c>
      <c r="AK2211" s="44">
        <f t="shared" si="149"/>
        <v>18328118001423</v>
      </c>
    </row>
    <row r="2212" spans="1:37" s="14" customFormat="1" ht="15" customHeight="1" thickBot="1" x14ac:dyDescent="0.25">
      <c r="A2212" s="9">
        <f t="shared" si="148"/>
        <v>883831</v>
      </c>
      <c r="B2212" s="18">
        <f>VLOOKUP(C2212,FORNECEDORES!D:E,2,0)</f>
        <v>32507</v>
      </c>
      <c r="C2212" s="19" t="str">
        <f>VLOOKUP(D2212,FORNECEDORES!A:D,4,0)</f>
        <v>10.237.839/0001-00</v>
      </c>
      <c r="D2212" s="13" t="s">
        <v>1753</v>
      </c>
      <c r="E2212" s="20" t="str">
        <f t="shared" si="145"/>
        <v>04 0007</v>
      </c>
      <c r="F2212" s="28" t="s">
        <v>4950</v>
      </c>
      <c r="G2212" s="21" t="str">
        <f>VLOOKUP(E2212,'FILIAIS PETZ'!A:E,5,0)</f>
        <v>PETZ SOROCABA</v>
      </c>
      <c r="H2212" s="20" t="str">
        <f>VLOOKUP(E2212,'FILIAIS PETZ'!A:D,4,0)</f>
        <v>SCBA-SP</v>
      </c>
      <c r="I2212" s="46">
        <v>45385</v>
      </c>
      <c r="J2212" s="9">
        <v>883831</v>
      </c>
      <c r="K2212" s="9" t="s">
        <v>5858</v>
      </c>
      <c r="L2212" s="29" t="s">
        <v>6993</v>
      </c>
      <c r="M2212" s="46">
        <v>45399</v>
      </c>
      <c r="N2212" s="46">
        <v>45427</v>
      </c>
      <c r="O2212" s="46">
        <v>45401</v>
      </c>
      <c r="P2212" s="29" t="s">
        <v>4990</v>
      </c>
      <c r="Q2212" s="9">
        <v>3</v>
      </c>
      <c r="R2212" s="9">
        <v>1</v>
      </c>
      <c r="S2212" s="9">
        <v>8</v>
      </c>
      <c r="T2212" s="9" t="s">
        <v>32</v>
      </c>
      <c r="U2212" s="9">
        <v>11002</v>
      </c>
      <c r="V2212" s="9">
        <v>11002</v>
      </c>
      <c r="W2212" s="9" t="s">
        <v>5019</v>
      </c>
      <c r="X2212" s="9" t="s">
        <v>4992</v>
      </c>
      <c r="Y2212" s="9" t="s">
        <v>4994</v>
      </c>
      <c r="Z2212" s="9" t="s">
        <v>4994</v>
      </c>
      <c r="AA2212" s="9" t="s">
        <v>5099</v>
      </c>
      <c r="AB2212" s="9" t="s">
        <v>5005</v>
      </c>
      <c r="AC2212" s="9" t="s">
        <v>4995</v>
      </c>
      <c r="AD2212" s="29"/>
      <c r="AE2212" s="20" t="str">
        <f>VLOOKUP(E2212,'FILIAIS PETZ'!A:Q,17,0)</f>
        <v>SP7</v>
      </c>
      <c r="AF2212" s="20" t="str">
        <f>VLOOKUP(E2212,'FILIAIS PETZ'!A:Q,3,0)</f>
        <v>FELICIO</v>
      </c>
      <c r="AG2212" s="20" t="str">
        <f>VLOOKUP(E2212,'FILIAIS PETZ'!A:Q,2,0)</f>
        <v>R3</v>
      </c>
      <c r="AH2212" s="75">
        <v>3000</v>
      </c>
      <c r="AI2212" s="16" t="s">
        <v>6526</v>
      </c>
      <c r="AJ2212" s="43">
        <f>VLOOKUP(E2212,'FILIAIS PETZ'!$A$2:$K$2000,11,0)</f>
        <v>18328118001695</v>
      </c>
      <c r="AK2212" s="44">
        <f t="shared" si="149"/>
        <v>18328118001695</v>
      </c>
    </row>
    <row r="2213" spans="1:37" s="14" customFormat="1" ht="15" customHeight="1" thickBot="1" x14ac:dyDescent="0.25">
      <c r="A2213" s="9">
        <f t="shared" si="148"/>
        <v>883832</v>
      </c>
      <c r="B2213" s="18">
        <f>VLOOKUP(C2213,FORNECEDORES!D:E,2,0)</f>
        <v>32507</v>
      </c>
      <c r="C2213" s="19" t="str">
        <f>VLOOKUP(D2213,FORNECEDORES!A:D,4,0)</f>
        <v>10.237.839/0001-00</v>
      </c>
      <c r="D2213" s="13" t="s">
        <v>1753</v>
      </c>
      <c r="E2213" s="20" t="str">
        <f t="shared" si="145"/>
        <v>04 0007</v>
      </c>
      <c r="F2213" s="28" t="s">
        <v>4950</v>
      </c>
      <c r="G2213" s="21" t="str">
        <f>VLOOKUP(E2213,'FILIAIS PETZ'!A:E,5,0)</f>
        <v>PETZ SOROCABA</v>
      </c>
      <c r="H2213" s="20" t="str">
        <f>VLOOKUP(E2213,'FILIAIS PETZ'!A:D,4,0)</f>
        <v>SCBA-SP</v>
      </c>
      <c r="I2213" s="46">
        <v>45385</v>
      </c>
      <c r="J2213" s="9">
        <v>883832</v>
      </c>
      <c r="K2213" s="9" t="s">
        <v>5858</v>
      </c>
      <c r="L2213" s="29" t="s">
        <v>6994</v>
      </c>
      <c r="M2213" s="46">
        <v>45399</v>
      </c>
      <c r="N2213" s="46">
        <v>45427</v>
      </c>
      <c r="O2213" s="46">
        <v>45401</v>
      </c>
      <c r="P2213" s="29" t="s">
        <v>4990</v>
      </c>
      <c r="Q2213" s="9">
        <v>3</v>
      </c>
      <c r="R2213" s="9">
        <v>1</v>
      </c>
      <c r="S2213" s="9">
        <v>8</v>
      </c>
      <c r="T2213" s="9" t="s">
        <v>32</v>
      </c>
      <c r="U2213" s="9">
        <v>11002</v>
      </c>
      <c r="V2213" s="9">
        <v>11002</v>
      </c>
      <c r="W2213" s="9" t="s">
        <v>5019</v>
      </c>
      <c r="X2213" s="9" t="s">
        <v>4992</v>
      </c>
      <c r="Y2213" s="9" t="s">
        <v>4994</v>
      </c>
      <c r="Z2213" s="9" t="s">
        <v>4994</v>
      </c>
      <c r="AA2213" s="9" t="s">
        <v>5099</v>
      </c>
      <c r="AB2213" s="9" t="s">
        <v>5005</v>
      </c>
      <c r="AC2213" s="9" t="s">
        <v>4995</v>
      </c>
      <c r="AD2213" s="29"/>
      <c r="AE2213" s="20" t="str">
        <f>VLOOKUP(E2213,'FILIAIS PETZ'!A:Q,17,0)</f>
        <v>SP7</v>
      </c>
      <c r="AF2213" s="20" t="str">
        <f>VLOOKUP(E2213,'FILIAIS PETZ'!A:Q,3,0)</f>
        <v>FELICIO</v>
      </c>
      <c r="AG2213" s="20" t="str">
        <f>VLOOKUP(E2213,'FILIAIS PETZ'!A:Q,2,0)</f>
        <v>R3</v>
      </c>
      <c r="AH2213" s="75">
        <v>3950</v>
      </c>
      <c r="AI2213" s="16" t="s">
        <v>6527</v>
      </c>
      <c r="AJ2213" s="43">
        <f>VLOOKUP(E2213,'FILIAIS PETZ'!$A$2:$K$2000,11,0)</f>
        <v>18328118001695</v>
      </c>
      <c r="AK2213" s="44">
        <f t="shared" si="149"/>
        <v>18328118001695</v>
      </c>
    </row>
    <row r="2214" spans="1:37" s="14" customFormat="1" ht="15" customHeight="1" thickBot="1" x14ac:dyDescent="0.25">
      <c r="A2214" s="9">
        <f t="shared" si="148"/>
        <v>883833</v>
      </c>
      <c r="B2214" s="18">
        <f>VLOOKUP(C2214,FORNECEDORES!D:E,2,0)</f>
        <v>32507</v>
      </c>
      <c r="C2214" s="19" t="str">
        <f>VLOOKUP(D2214,FORNECEDORES!A:D,4,0)</f>
        <v>10.237.839/0001-00</v>
      </c>
      <c r="D2214" s="13" t="s">
        <v>1753</v>
      </c>
      <c r="E2214" s="20" t="str">
        <f t="shared" si="145"/>
        <v>04 0032</v>
      </c>
      <c r="F2214" s="28" t="s">
        <v>4951</v>
      </c>
      <c r="G2214" s="21" t="str">
        <f>VLOOKUP(E2214,'FILIAIS PETZ'!A:E,5,0)</f>
        <v>PETZ JAGUARE</v>
      </c>
      <c r="H2214" s="20" t="str">
        <f>VLOOKUP(E2214,'FILIAIS PETZ'!A:D,4,0)</f>
        <v>JGRE-SP</v>
      </c>
      <c r="I2214" s="46">
        <v>45385</v>
      </c>
      <c r="J2214" s="9">
        <v>883833</v>
      </c>
      <c r="K2214" s="9" t="s">
        <v>5858</v>
      </c>
      <c r="L2214" s="29" t="s">
        <v>7248</v>
      </c>
      <c r="M2214" s="46">
        <v>45399</v>
      </c>
      <c r="N2214" s="46">
        <v>45434</v>
      </c>
      <c r="O2214" s="46">
        <v>45418</v>
      </c>
      <c r="P2214" s="29" t="s">
        <v>4990</v>
      </c>
      <c r="Q2214" s="9">
        <v>3</v>
      </c>
      <c r="R2214" s="9">
        <v>1</v>
      </c>
      <c r="S2214" s="9">
        <v>8</v>
      </c>
      <c r="T2214" s="9" t="s">
        <v>32</v>
      </c>
      <c r="U2214" s="9">
        <v>11002</v>
      </c>
      <c r="V2214" s="9">
        <v>11002</v>
      </c>
      <c r="W2214" s="9" t="s">
        <v>5019</v>
      </c>
      <c r="X2214" s="9" t="s">
        <v>4992</v>
      </c>
      <c r="Y2214" s="9" t="s">
        <v>4994</v>
      </c>
      <c r="Z2214" s="9" t="s">
        <v>4994</v>
      </c>
      <c r="AA2214" s="9" t="s">
        <v>5099</v>
      </c>
      <c r="AB2214" s="9" t="s">
        <v>5005</v>
      </c>
      <c r="AC2214" s="9" t="s">
        <v>4995</v>
      </c>
      <c r="AD2214" s="29"/>
      <c r="AE2214" s="20" t="str">
        <f>VLOOKUP(E2214,'FILIAIS PETZ'!A:Q,17,0)</f>
        <v>SP7</v>
      </c>
      <c r="AF2214" s="20" t="str">
        <f>VLOOKUP(E2214,'FILIAIS PETZ'!A:Q,3,0)</f>
        <v>FELICIO</v>
      </c>
      <c r="AG2214" s="20" t="str">
        <f>VLOOKUP(E2214,'FILIAIS PETZ'!A:Q,2,0)</f>
        <v>R3</v>
      </c>
      <c r="AH2214" s="75">
        <v>2200</v>
      </c>
      <c r="AI2214" s="16" t="s">
        <v>6525</v>
      </c>
      <c r="AJ2214" s="43">
        <f>VLOOKUP(E2214,'FILIAIS PETZ'!$A$2:$K$2000,11,0)</f>
        <v>18328118003205</v>
      </c>
      <c r="AK2214" s="44">
        <f t="shared" si="149"/>
        <v>18328118003205</v>
      </c>
    </row>
    <row r="2215" spans="1:37" s="14" customFormat="1" ht="15" customHeight="1" thickBot="1" x14ac:dyDescent="0.25">
      <c r="A2215" s="9">
        <f t="shared" si="148"/>
        <v>883834</v>
      </c>
      <c r="B2215" s="18">
        <f>VLOOKUP(C2215,FORNECEDORES!D:E,2,0)</f>
        <v>32507</v>
      </c>
      <c r="C2215" s="19" t="str">
        <f>VLOOKUP(D2215,FORNECEDORES!A:D,4,0)</f>
        <v>10.237.839/0001-00</v>
      </c>
      <c r="D2215" s="13" t="s">
        <v>1753</v>
      </c>
      <c r="E2215" s="20" t="str">
        <f t="shared" si="145"/>
        <v>04 0032</v>
      </c>
      <c r="F2215" s="28" t="s">
        <v>4951</v>
      </c>
      <c r="G2215" s="21" t="str">
        <f>VLOOKUP(E2215,'FILIAIS PETZ'!A:E,5,0)</f>
        <v>PETZ JAGUARE</v>
      </c>
      <c r="H2215" s="20" t="str">
        <f>VLOOKUP(E2215,'FILIAIS PETZ'!A:D,4,0)</f>
        <v>JGRE-SP</v>
      </c>
      <c r="I2215" s="46">
        <v>45385</v>
      </c>
      <c r="J2215" s="9">
        <v>883834</v>
      </c>
      <c r="K2215" s="9" t="s">
        <v>5858</v>
      </c>
      <c r="L2215" s="29" t="s">
        <v>6995</v>
      </c>
      <c r="M2215" s="46">
        <v>45399</v>
      </c>
      <c r="N2215" s="46">
        <v>45427</v>
      </c>
      <c r="O2215" s="46">
        <v>45401</v>
      </c>
      <c r="P2215" s="29" t="s">
        <v>4990</v>
      </c>
      <c r="Q2215" s="9">
        <v>3</v>
      </c>
      <c r="R2215" s="9">
        <v>1</v>
      </c>
      <c r="S2215" s="9">
        <v>8</v>
      </c>
      <c r="T2215" s="9" t="s">
        <v>32</v>
      </c>
      <c r="U2215" s="9">
        <v>11002</v>
      </c>
      <c r="V2215" s="9">
        <v>11002</v>
      </c>
      <c r="W2215" s="9" t="s">
        <v>5019</v>
      </c>
      <c r="X2215" s="9" t="s">
        <v>4992</v>
      </c>
      <c r="Y2215" s="9" t="s">
        <v>4994</v>
      </c>
      <c r="Z2215" s="9" t="s">
        <v>4994</v>
      </c>
      <c r="AA2215" s="9" t="s">
        <v>5099</v>
      </c>
      <c r="AB2215" s="9" t="s">
        <v>5005</v>
      </c>
      <c r="AC2215" s="9" t="s">
        <v>4995</v>
      </c>
      <c r="AD2215" s="29"/>
      <c r="AE2215" s="20" t="str">
        <f>VLOOKUP(E2215,'FILIAIS PETZ'!A:Q,17,0)</f>
        <v>SP7</v>
      </c>
      <c r="AF2215" s="20" t="str">
        <f>VLOOKUP(E2215,'FILIAIS PETZ'!A:Q,3,0)</f>
        <v>FELICIO</v>
      </c>
      <c r="AG2215" s="20" t="str">
        <f>VLOOKUP(E2215,'FILIAIS PETZ'!A:Q,2,0)</f>
        <v>R3</v>
      </c>
      <c r="AH2215" s="75">
        <v>1500</v>
      </c>
      <c r="AI2215" s="16" t="s">
        <v>6526</v>
      </c>
      <c r="AJ2215" s="43">
        <f>VLOOKUP(E2215,'FILIAIS PETZ'!$A$2:$K$2000,11,0)</f>
        <v>18328118003205</v>
      </c>
      <c r="AK2215" s="44">
        <f t="shared" si="149"/>
        <v>18328118003205</v>
      </c>
    </row>
    <row r="2216" spans="1:37" s="14" customFormat="1" ht="15" customHeight="1" thickBot="1" x14ac:dyDescent="0.25">
      <c r="A2216" s="9">
        <f t="shared" si="148"/>
        <v>883845</v>
      </c>
      <c r="B2216" s="18">
        <f>VLOOKUP(C2216,FORNECEDORES!D:E,2,0)</f>
        <v>32507</v>
      </c>
      <c r="C2216" s="19" t="str">
        <f>VLOOKUP(D2216,FORNECEDORES!A:D,4,0)</f>
        <v>10.237.839/0001-00</v>
      </c>
      <c r="D2216" s="13" t="s">
        <v>1753</v>
      </c>
      <c r="E2216" s="20" t="str">
        <f t="shared" si="145"/>
        <v>04 0051</v>
      </c>
      <c r="F2216" s="28" t="s">
        <v>4948</v>
      </c>
      <c r="G2216" s="21" t="str">
        <f>VLOOKUP(E2216,'FILIAIS PETZ'!A:E,5,0)</f>
        <v>PETZ TAMBORÉ</v>
      </c>
      <c r="H2216" s="20" t="str">
        <f>VLOOKUP(E2216,'FILIAIS PETZ'!A:D,4,0)</f>
        <v>TMBO-SP</v>
      </c>
      <c r="I2216" s="46">
        <v>45385</v>
      </c>
      <c r="J2216" s="9">
        <v>883845</v>
      </c>
      <c r="K2216" s="9" t="s">
        <v>5858</v>
      </c>
      <c r="L2216" s="29" t="s">
        <v>7247</v>
      </c>
      <c r="M2216" s="46">
        <v>45399</v>
      </c>
      <c r="N2216" s="46">
        <v>45434</v>
      </c>
      <c r="O2216" s="46">
        <v>45418</v>
      </c>
      <c r="P2216" s="29" t="s">
        <v>4990</v>
      </c>
      <c r="Q2216" s="9">
        <v>3</v>
      </c>
      <c r="R2216" s="9">
        <v>1</v>
      </c>
      <c r="S2216" s="9">
        <v>8</v>
      </c>
      <c r="T2216" s="9" t="s">
        <v>32</v>
      </c>
      <c r="U2216" s="9">
        <v>11002</v>
      </c>
      <c r="V2216" s="9">
        <v>11002</v>
      </c>
      <c r="W2216" s="9" t="s">
        <v>5019</v>
      </c>
      <c r="X2216" s="9" t="s">
        <v>4992</v>
      </c>
      <c r="Y2216" s="9" t="s">
        <v>4994</v>
      </c>
      <c r="Z2216" s="9" t="s">
        <v>4994</v>
      </c>
      <c r="AA2216" s="9" t="s">
        <v>5099</v>
      </c>
      <c r="AB2216" s="9" t="s">
        <v>5005</v>
      </c>
      <c r="AC2216" s="9" t="s">
        <v>4995</v>
      </c>
      <c r="AD2216" s="29"/>
      <c r="AE2216" s="20" t="str">
        <f>VLOOKUP(E2216,'FILIAIS PETZ'!A:Q,17,0)</f>
        <v>SP7</v>
      </c>
      <c r="AF2216" s="20" t="str">
        <f>VLOOKUP(E2216,'FILIAIS PETZ'!A:Q,3,0)</f>
        <v>FELICIO</v>
      </c>
      <c r="AG2216" s="20" t="str">
        <f>VLOOKUP(E2216,'FILIAIS PETZ'!A:Q,2,0)</f>
        <v>R3</v>
      </c>
      <c r="AH2216" s="75">
        <v>1700</v>
      </c>
      <c r="AI2216" s="16" t="s">
        <v>6526</v>
      </c>
      <c r="AJ2216" s="43">
        <f>VLOOKUP(E2216,'FILIAIS PETZ'!$A$2:$K$2000,11,0)</f>
        <v>18328118004872</v>
      </c>
      <c r="AK2216" s="44">
        <f t="shared" si="149"/>
        <v>18328118004872</v>
      </c>
    </row>
    <row r="2217" spans="1:37" s="14" customFormat="1" ht="15" customHeight="1" thickBot="1" x14ac:dyDescent="0.25">
      <c r="A2217" s="9">
        <f t="shared" si="148"/>
        <v>883916</v>
      </c>
      <c r="B2217" s="18">
        <f>VLOOKUP(C2217,FORNECEDORES!D:E,2,0)</f>
        <v>571449</v>
      </c>
      <c r="C2217" s="19" t="str">
        <f>VLOOKUP(D2217,FORNECEDORES!A:D,4,0)</f>
        <v>31.166.517/0001-89</v>
      </c>
      <c r="D2217" s="13" t="s">
        <v>4529</v>
      </c>
      <c r="E2217" s="20" t="str">
        <f t="shared" si="145"/>
        <v>04 0026</v>
      </c>
      <c r="F2217" s="28" t="s">
        <v>4949</v>
      </c>
      <c r="G2217" s="21" t="str">
        <f>VLOOKUP(E2217,'FILIAIS PETZ'!A:E,5,0)</f>
        <v>PETZ IGUATEMI ESPLANADA</v>
      </c>
      <c r="H2217" s="20" t="str">
        <f>VLOOKUP(E2217,'FILIAIS PETZ'!A:D,4,0)</f>
        <v>IGES-SP</v>
      </c>
      <c r="I2217" s="46">
        <v>45385</v>
      </c>
      <c r="J2217" s="9">
        <v>883916</v>
      </c>
      <c r="K2217" s="9" t="s">
        <v>5858</v>
      </c>
      <c r="L2217" s="29" t="s">
        <v>6827</v>
      </c>
      <c r="M2217" s="46">
        <v>45390</v>
      </c>
      <c r="N2217" s="46">
        <v>45420</v>
      </c>
      <c r="O2217" s="46">
        <v>45399</v>
      </c>
      <c r="P2217" s="29" t="s">
        <v>4990</v>
      </c>
      <c r="Q2217" s="9">
        <v>3</v>
      </c>
      <c r="R2217" s="9">
        <v>1</v>
      </c>
      <c r="S2217" s="9">
        <v>8</v>
      </c>
      <c r="T2217" s="9" t="s">
        <v>32</v>
      </c>
      <c r="U2217" s="9">
        <v>11002</v>
      </c>
      <c r="V2217" s="9">
        <v>11002</v>
      </c>
      <c r="W2217" s="9" t="s">
        <v>5019</v>
      </c>
      <c r="X2217" s="9" t="s">
        <v>4985</v>
      </c>
      <c r="Y2217" s="10" t="s">
        <v>4980</v>
      </c>
      <c r="Z2217" s="10" t="s">
        <v>4980</v>
      </c>
      <c r="AA2217" s="10" t="s">
        <v>4989</v>
      </c>
      <c r="AB2217" s="10" t="s">
        <v>5066</v>
      </c>
      <c r="AC2217" s="9" t="s">
        <v>5006</v>
      </c>
      <c r="AD2217" s="29"/>
      <c r="AE2217" s="20" t="str">
        <f>VLOOKUP(E2217,'FILIAIS PETZ'!A:Q,17,0)</f>
        <v>SP7</v>
      </c>
      <c r="AF2217" s="20" t="str">
        <f>VLOOKUP(E2217,'FILIAIS PETZ'!A:Q,3,0)</f>
        <v>FELICIO</v>
      </c>
      <c r="AG2217" s="20" t="str">
        <f>VLOOKUP(E2217,'FILIAIS PETZ'!A:Q,2,0)</f>
        <v>R3</v>
      </c>
      <c r="AH2217" s="75">
        <v>600</v>
      </c>
      <c r="AI2217" s="16" t="s">
        <v>6528</v>
      </c>
      <c r="AJ2217" s="43">
        <f>VLOOKUP(E2217,'FILIAIS PETZ'!$A$2:$K$2000,11,0)</f>
        <v>18328118002667</v>
      </c>
      <c r="AK2217" s="44">
        <f t="shared" si="149"/>
        <v>18328118002667</v>
      </c>
    </row>
    <row r="2218" spans="1:37" s="14" customFormat="1" ht="15" customHeight="1" thickBot="1" x14ac:dyDescent="0.25">
      <c r="A2218" s="9">
        <f t="shared" si="148"/>
        <v>883921</v>
      </c>
      <c r="B2218" s="18">
        <f>VLOOKUP(C2218,FORNECEDORES!D:E,2,0)</f>
        <v>571449</v>
      </c>
      <c r="C2218" s="19" t="str">
        <f>VLOOKUP(D2218,FORNECEDORES!A:D,4,0)</f>
        <v>31.166.517/0001-89</v>
      </c>
      <c r="D2218" s="13" t="s">
        <v>4529</v>
      </c>
      <c r="E2218" s="20" t="str">
        <f t="shared" si="145"/>
        <v>04 0026</v>
      </c>
      <c r="F2218" s="28" t="s">
        <v>4949</v>
      </c>
      <c r="G2218" s="21" t="str">
        <f>VLOOKUP(E2218,'FILIAIS PETZ'!A:E,5,0)</f>
        <v>PETZ IGUATEMI ESPLANADA</v>
      </c>
      <c r="H2218" s="20" t="str">
        <f>VLOOKUP(E2218,'FILIAIS PETZ'!A:D,4,0)</f>
        <v>IGES-SP</v>
      </c>
      <c r="I2218" s="46">
        <v>45385</v>
      </c>
      <c r="J2218" s="9">
        <v>883921</v>
      </c>
      <c r="K2218" s="9" t="s">
        <v>5858</v>
      </c>
      <c r="L2218" s="29" t="s">
        <v>6829</v>
      </c>
      <c r="M2218" s="46">
        <v>45390</v>
      </c>
      <c r="N2218" s="46">
        <v>45420</v>
      </c>
      <c r="O2218" s="46">
        <v>45399</v>
      </c>
      <c r="P2218" s="29" t="s">
        <v>4990</v>
      </c>
      <c r="Q2218" s="9">
        <v>3</v>
      </c>
      <c r="R2218" s="9">
        <v>1</v>
      </c>
      <c r="S2218" s="9">
        <v>8</v>
      </c>
      <c r="T2218" s="9" t="s">
        <v>32</v>
      </c>
      <c r="U2218" s="9">
        <v>11002</v>
      </c>
      <c r="V2218" s="9">
        <v>11002</v>
      </c>
      <c r="W2218" s="9" t="s">
        <v>5019</v>
      </c>
      <c r="X2218" s="9" t="s">
        <v>4992</v>
      </c>
      <c r="Y2218" s="10" t="s">
        <v>4980</v>
      </c>
      <c r="Z2218" s="10" t="s">
        <v>4980</v>
      </c>
      <c r="AA2218" s="10" t="s">
        <v>4992</v>
      </c>
      <c r="AB2218" s="10" t="s">
        <v>5066</v>
      </c>
      <c r="AC2218" s="9" t="s">
        <v>5006</v>
      </c>
      <c r="AD2218" s="29"/>
      <c r="AE2218" s="20" t="str">
        <f>VLOOKUP(E2218,'FILIAIS PETZ'!A:Q,17,0)</f>
        <v>SP7</v>
      </c>
      <c r="AF2218" s="20" t="str">
        <f>VLOOKUP(E2218,'FILIAIS PETZ'!A:Q,3,0)</f>
        <v>FELICIO</v>
      </c>
      <c r="AG2218" s="20" t="str">
        <f>VLOOKUP(E2218,'FILIAIS PETZ'!A:Q,2,0)</f>
        <v>R3</v>
      </c>
      <c r="AH2218" s="75">
        <v>620</v>
      </c>
      <c r="AI2218" s="16" t="s">
        <v>6529</v>
      </c>
      <c r="AJ2218" s="43">
        <f>VLOOKUP(E2218,'FILIAIS PETZ'!$A$2:$K$2000,11,0)</f>
        <v>18328118002667</v>
      </c>
      <c r="AK2218" s="44">
        <f t="shared" si="149"/>
        <v>18328118002667</v>
      </c>
    </row>
    <row r="2219" spans="1:37" s="14" customFormat="1" ht="15" customHeight="1" thickBot="1" x14ac:dyDescent="0.25">
      <c r="A2219" s="9">
        <f t="shared" si="148"/>
        <v>883983</v>
      </c>
      <c r="B2219" s="18">
        <f>VLOOKUP(C2219,FORNECEDORES!D:E,2,0)</f>
        <v>741390</v>
      </c>
      <c r="C2219" s="19" t="str">
        <f>VLOOKUP(D2219,FORNECEDORES!A:D,4,0)</f>
        <v>53.327.206/0001-97</v>
      </c>
      <c r="D2219" s="13" t="s">
        <v>1785</v>
      </c>
      <c r="E2219" s="20" t="str">
        <f t="shared" si="145"/>
        <v>04 0185</v>
      </c>
      <c r="F2219" s="28" t="s">
        <v>4973</v>
      </c>
      <c r="G2219" s="21" t="str">
        <f>VLOOKUP(E2219,'FILIAIS PETZ'!A:E,5,0)</f>
        <v>PETZ AV CONTORNO (ANTIGOS DADOS DE SVLB/MG - PETZ SILVA LOBO)</v>
      </c>
      <c r="H2219" s="20" t="str">
        <f>VLOOKUP(E2219,'FILIAIS PETZ'!A:D,4,0)</f>
        <v>ACTN-MG</v>
      </c>
      <c r="I2219" s="46">
        <v>45385</v>
      </c>
      <c r="J2219" s="9">
        <v>883983</v>
      </c>
      <c r="K2219" s="9" t="s">
        <v>5858</v>
      </c>
      <c r="L2219" s="29" t="s">
        <v>6932</v>
      </c>
      <c r="M2219" s="46">
        <v>45390</v>
      </c>
      <c r="N2219" s="46">
        <v>45420</v>
      </c>
      <c r="O2219" s="46">
        <v>45399</v>
      </c>
      <c r="P2219" s="29" t="s">
        <v>4990</v>
      </c>
      <c r="Q2219" s="9">
        <v>3</v>
      </c>
      <c r="R2219" s="9">
        <v>1</v>
      </c>
      <c r="S2219" s="9">
        <v>8</v>
      </c>
      <c r="T2219" s="9" t="s">
        <v>32</v>
      </c>
      <c r="U2219" s="9">
        <v>11002</v>
      </c>
      <c r="V2219" s="9">
        <v>11002</v>
      </c>
      <c r="W2219" s="9" t="s">
        <v>5019</v>
      </c>
      <c r="X2219" s="9" t="s">
        <v>4992</v>
      </c>
      <c r="Y2219" s="10" t="s">
        <v>4980</v>
      </c>
      <c r="Z2219" s="10" t="s">
        <v>4980</v>
      </c>
      <c r="AA2219" s="10" t="s">
        <v>4992</v>
      </c>
      <c r="AB2219" s="10" t="s">
        <v>5066</v>
      </c>
      <c r="AC2219" s="9" t="s">
        <v>5006</v>
      </c>
      <c r="AD2219" s="29"/>
      <c r="AE2219" s="20" t="str">
        <f>VLOOKUP(E2219,'FILIAIS PETZ'!A:Q,17,0)</f>
        <v>MG-1</v>
      </c>
      <c r="AF2219" s="20" t="str">
        <f>VLOOKUP(E2219,'FILIAIS PETZ'!A:Q,3,0)</f>
        <v>FELICIO</v>
      </c>
      <c r="AG2219" s="20" t="str">
        <f>VLOOKUP(E2219,'FILIAIS PETZ'!A:Q,2,0)</f>
        <v>R3</v>
      </c>
      <c r="AH2219" s="75">
        <v>800</v>
      </c>
      <c r="AI2219" s="16" t="s">
        <v>6530</v>
      </c>
      <c r="AJ2219" s="43">
        <f>VLOOKUP(E2219,'FILIAIS PETZ'!$A$2:$K$2000,11,0)</f>
        <v>18328118017931</v>
      </c>
      <c r="AK2219" s="44">
        <f t="shared" si="149"/>
        <v>18328118017931</v>
      </c>
    </row>
    <row r="2220" spans="1:37" s="14" customFormat="1" ht="15" customHeight="1" thickBot="1" x14ac:dyDescent="0.25">
      <c r="A2220" s="9">
        <f t="shared" si="148"/>
        <v>883984</v>
      </c>
      <c r="B2220" s="18">
        <f>VLOOKUP(C2220,FORNECEDORES!D:E,2,0)</f>
        <v>741390</v>
      </c>
      <c r="C2220" s="19" t="str">
        <f>VLOOKUP(D2220,FORNECEDORES!A:D,4,0)</f>
        <v>53.327.206/0001-97</v>
      </c>
      <c r="D2220" s="13" t="s">
        <v>1785</v>
      </c>
      <c r="E2220" s="20" t="str">
        <f t="shared" si="145"/>
        <v>04 0223</v>
      </c>
      <c r="F2220" s="28" t="s">
        <v>4977</v>
      </c>
      <c r="G2220" s="21" t="str">
        <f>VLOOKUP(E2220,'FILIAIS PETZ'!A:E,5,0)</f>
        <v>PETZ IPATINGA (ANTIGA BETIM AMERICAS/MG)</v>
      </c>
      <c r="H2220" s="20" t="str">
        <f>VLOOKUP(E2220,'FILIAIS PETZ'!A:D,4,0)</f>
        <v>IPTG-MG</v>
      </c>
      <c r="I2220" s="46">
        <v>45385</v>
      </c>
      <c r="J2220" s="9">
        <v>883984</v>
      </c>
      <c r="K2220" s="9" t="s">
        <v>5858</v>
      </c>
      <c r="L2220" s="29" t="s">
        <v>7120</v>
      </c>
      <c r="M2220" s="46">
        <v>45406</v>
      </c>
      <c r="N2220" s="46">
        <v>45427</v>
      </c>
      <c r="O2220" s="46">
        <v>45407</v>
      </c>
      <c r="P2220" s="29" t="s">
        <v>4990</v>
      </c>
      <c r="Q2220" s="9">
        <v>3</v>
      </c>
      <c r="R2220" s="9">
        <v>1</v>
      </c>
      <c r="S2220" s="9">
        <v>8</v>
      </c>
      <c r="T2220" s="9" t="s">
        <v>32</v>
      </c>
      <c r="U2220" s="9">
        <v>11002</v>
      </c>
      <c r="V2220" s="9">
        <v>11002</v>
      </c>
      <c r="W2220" s="9" t="s">
        <v>5019</v>
      </c>
      <c r="X2220" s="9" t="s">
        <v>4992</v>
      </c>
      <c r="Y2220" s="10" t="s">
        <v>4980</v>
      </c>
      <c r="Z2220" s="10" t="s">
        <v>4980</v>
      </c>
      <c r="AA2220" s="10" t="s">
        <v>4992</v>
      </c>
      <c r="AB2220" s="10" t="s">
        <v>5066</v>
      </c>
      <c r="AC2220" s="9" t="s">
        <v>5006</v>
      </c>
      <c r="AD2220" s="29"/>
      <c r="AE2220" s="20" t="str">
        <f>VLOOKUP(E2220,'FILIAIS PETZ'!A:Q,17,0)</f>
        <v>MG-2</v>
      </c>
      <c r="AF2220" s="20" t="str">
        <f>VLOOKUP(E2220,'FILIAIS PETZ'!A:Q,3,0)</f>
        <v>FELICIO</v>
      </c>
      <c r="AG2220" s="20" t="str">
        <f>VLOOKUP(E2220,'FILIAIS PETZ'!A:Q,2,0)</f>
        <v>R3</v>
      </c>
      <c r="AH2220" s="75">
        <v>1400</v>
      </c>
      <c r="AI2220" s="16" t="s">
        <v>6530</v>
      </c>
      <c r="AJ2220" s="43" t="str">
        <f>VLOOKUP(E2220,'FILIAIS PETZ'!$A$2:$K$2000,11,0)</f>
        <v>18.328.118/0213-78</v>
      </c>
      <c r="AK2220" s="44" t="str">
        <f t="shared" si="149"/>
        <v>18.328.118/0213-78</v>
      </c>
    </row>
    <row r="2221" spans="1:37" s="14" customFormat="1" ht="15" customHeight="1" thickBot="1" x14ac:dyDescent="0.25">
      <c r="A2221" s="9">
        <f t="shared" si="148"/>
        <v>883985</v>
      </c>
      <c r="B2221" s="18">
        <f>VLOOKUP(C2221,FORNECEDORES!D:E,2,0)</f>
        <v>741390</v>
      </c>
      <c r="C2221" s="19" t="str">
        <f>VLOOKUP(D2221,FORNECEDORES!A:D,4,0)</f>
        <v>53.327.206/0001-97</v>
      </c>
      <c r="D2221" s="13" t="s">
        <v>1785</v>
      </c>
      <c r="E2221" s="20" t="str">
        <f t="shared" si="145"/>
        <v>04 0211</v>
      </c>
      <c r="F2221" s="28" t="s">
        <v>4974</v>
      </c>
      <c r="G2221" s="21" t="str">
        <f>VLOOKUP(E2221,'FILIAIS PETZ'!A:E,5,0)</f>
        <v>PETZ CASTELO BH</v>
      </c>
      <c r="H2221" s="20" t="str">
        <f>VLOOKUP(E2221,'FILIAIS PETZ'!A:D,4,0)</f>
        <v>CTLO-MG</v>
      </c>
      <c r="I2221" s="46">
        <v>45385</v>
      </c>
      <c r="J2221" s="9">
        <v>883985</v>
      </c>
      <c r="K2221" s="9" t="s">
        <v>5858</v>
      </c>
      <c r="L2221" s="29" t="s">
        <v>6931</v>
      </c>
      <c r="M2221" s="46">
        <v>45390</v>
      </c>
      <c r="N2221" s="46">
        <v>45420</v>
      </c>
      <c r="O2221" s="46">
        <v>45399</v>
      </c>
      <c r="P2221" s="29" t="s">
        <v>4990</v>
      </c>
      <c r="Q2221" s="9">
        <v>3</v>
      </c>
      <c r="R2221" s="9">
        <v>1</v>
      </c>
      <c r="S2221" s="9">
        <v>8</v>
      </c>
      <c r="T2221" s="9" t="s">
        <v>32</v>
      </c>
      <c r="U2221" s="9">
        <v>11002</v>
      </c>
      <c r="V2221" s="9">
        <v>11002</v>
      </c>
      <c r="W2221" s="9" t="s">
        <v>5019</v>
      </c>
      <c r="X2221" s="9" t="s">
        <v>4992</v>
      </c>
      <c r="Y2221" s="10" t="s">
        <v>4980</v>
      </c>
      <c r="Z2221" s="10" t="s">
        <v>4980</v>
      </c>
      <c r="AA2221" s="10" t="s">
        <v>4992</v>
      </c>
      <c r="AB2221" s="10" t="s">
        <v>5066</v>
      </c>
      <c r="AC2221" s="9" t="s">
        <v>5006</v>
      </c>
      <c r="AD2221" s="29"/>
      <c r="AE2221" s="20" t="str">
        <f>VLOOKUP(E2221,'FILIAIS PETZ'!A:Q,17,0)</f>
        <v>MG-1</v>
      </c>
      <c r="AF2221" s="20" t="str">
        <f>VLOOKUP(E2221,'FILIAIS PETZ'!A:Q,3,0)</f>
        <v>FELICIO</v>
      </c>
      <c r="AG2221" s="20" t="str">
        <f>VLOOKUP(E2221,'FILIAIS PETZ'!A:Q,2,0)</f>
        <v>R3</v>
      </c>
      <c r="AH2221" s="75">
        <v>800</v>
      </c>
      <c r="AI2221" s="16" t="s">
        <v>6530</v>
      </c>
      <c r="AJ2221" s="43">
        <f>VLOOKUP(E2221,'FILIAIS PETZ'!$A$2:$K$2000,11,0)</f>
        <v>18328118019985</v>
      </c>
      <c r="AK2221" s="44">
        <f t="shared" si="149"/>
        <v>18328118019985</v>
      </c>
    </row>
    <row r="2222" spans="1:37" s="14" customFormat="1" ht="15" customHeight="1" thickBot="1" x14ac:dyDescent="0.25">
      <c r="A2222" s="9">
        <f t="shared" si="148"/>
        <v>883986</v>
      </c>
      <c r="B2222" s="18">
        <f>VLOOKUP(C2222,FORNECEDORES!D:E,2,0)</f>
        <v>741390</v>
      </c>
      <c r="C2222" s="19" t="str">
        <f>VLOOKUP(D2222,FORNECEDORES!A:D,4,0)</f>
        <v>53.327.206/0001-97</v>
      </c>
      <c r="D2222" s="13" t="s">
        <v>1785</v>
      </c>
      <c r="E2222" s="20" t="str">
        <f t="shared" si="145"/>
        <v>04 0251</v>
      </c>
      <c r="F2222" s="28" t="s">
        <v>5729</v>
      </c>
      <c r="G2222" s="21" t="str">
        <f>VLOOKUP(E2222,'FILIAIS PETZ'!A:E,5,0)</f>
        <v>PETZ BARREIRO</v>
      </c>
      <c r="H2222" s="20" t="str">
        <f>VLOOKUP(E2222,'FILIAIS PETZ'!A:D,4,0)</f>
        <v>BARR-MG</v>
      </c>
      <c r="I2222" s="46">
        <v>45385</v>
      </c>
      <c r="J2222" s="9">
        <v>883986</v>
      </c>
      <c r="K2222" s="9" t="s">
        <v>5858</v>
      </c>
      <c r="L2222" s="29" t="s">
        <v>7077</v>
      </c>
      <c r="M2222" s="46">
        <v>45390</v>
      </c>
      <c r="N2222" s="46">
        <v>45427</v>
      </c>
      <c r="O2222" s="46">
        <v>45405</v>
      </c>
      <c r="P2222" s="29" t="s">
        <v>4990</v>
      </c>
      <c r="Q2222" s="9">
        <v>3</v>
      </c>
      <c r="R2222" s="9">
        <v>1</v>
      </c>
      <c r="S2222" s="9">
        <v>8</v>
      </c>
      <c r="T2222" s="9" t="s">
        <v>32</v>
      </c>
      <c r="U2222" s="9">
        <v>11002</v>
      </c>
      <c r="V2222" s="9">
        <v>11002</v>
      </c>
      <c r="W2222" s="9" t="s">
        <v>5019</v>
      </c>
      <c r="X2222" s="9" t="s">
        <v>4992</v>
      </c>
      <c r="Y2222" s="10" t="s">
        <v>4980</v>
      </c>
      <c r="Z2222" s="10" t="s">
        <v>4980</v>
      </c>
      <c r="AA2222" s="10" t="s">
        <v>4992</v>
      </c>
      <c r="AB2222" s="10" t="s">
        <v>5066</v>
      </c>
      <c r="AC2222" s="9" t="s">
        <v>5006</v>
      </c>
      <c r="AD2222" s="29"/>
      <c r="AE2222" s="20" t="str">
        <f>VLOOKUP(E2222,'FILIAIS PETZ'!A:Q,17,0)</f>
        <v>MG-2</v>
      </c>
      <c r="AF2222" s="20" t="str">
        <f>VLOOKUP(E2222,'FILIAIS PETZ'!A:Q,3,0)</f>
        <v>FELICIO</v>
      </c>
      <c r="AG2222" s="20" t="str">
        <f>VLOOKUP(E2222,'FILIAIS PETZ'!A:Q,2,0)</f>
        <v>R3</v>
      </c>
      <c r="AH2222" s="75">
        <v>800</v>
      </c>
      <c r="AI2222" s="16" t="s">
        <v>6530</v>
      </c>
      <c r="AJ2222" s="43">
        <f>VLOOKUP(E2222,'FILIAIS PETZ'!$A$2:$K$2000,11,0)</f>
        <v>18328118022420</v>
      </c>
      <c r="AK2222" s="44">
        <f t="shared" si="149"/>
        <v>18328118022420</v>
      </c>
    </row>
    <row r="2223" spans="1:37" s="14" customFormat="1" ht="15" customHeight="1" thickBot="1" x14ac:dyDescent="0.25">
      <c r="A2223" s="9">
        <f t="shared" si="148"/>
        <v>883987</v>
      </c>
      <c r="B2223" s="18">
        <f>VLOOKUP(C2223,FORNECEDORES!D:E,2,0)</f>
        <v>741390</v>
      </c>
      <c r="C2223" s="19" t="str">
        <f>VLOOKUP(D2223,FORNECEDORES!A:D,4,0)</f>
        <v>53.327.206/0001-97</v>
      </c>
      <c r="D2223" s="13" t="s">
        <v>1785</v>
      </c>
      <c r="E2223" s="20" t="str">
        <f t="shared" si="145"/>
        <v>04 0248</v>
      </c>
      <c r="F2223" s="28" t="s">
        <v>5848</v>
      </c>
      <c r="G2223" s="21" t="str">
        <f>VLOOKUP(E2223,'FILIAIS PETZ'!A:E,5,0)</f>
        <v>PETZ DIVINÓPOLIS</v>
      </c>
      <c r="H2223" s="20" t="str">
        <f>VLOOKUP(E2223,'FILIAIS PETZ'!A:D,4,0)</f>
        <v>DVNP-MG</v>
      </c>
      <c r="I2223" s="46">
        <v>45385</v>
      </c>
      <c r="J2223" s="9">
        <v>883987</v>
      </c>
      <c r="K2223" s="9" t="s">
        <v>5858</v>
      </c>
      <c r="L2223" s="29" t="s">
        <v>7079</v>
      </c>
      <c r="M2223" s="46">
        <v>45390</v>
      </c>
      <c r="N2223" s="46">
        <v>45427</v>
      </c>
      <c r="O2223" s="46">
        <v>45405</v>
      </c>
      <c r="P2223" s="29" t="s">
        <v>4990</v>
      </c>
      <c r="Q2223" s="9">
        <v>3</v>
      </c>
      <c r="R2223" s="9">
        <v>1</v>
      </c>
      <c r="S2223" s="9">
        <v>8</v>
      </c>
      <c r="T2223" s="9" t="s">
        <v>32</v>
      </c>
      <c r="U2223" s="9">
        <v>11002</v>
      </c>
      <c r="V2223" s="9">
        <v>11002</v>
      </c>
      <c r="W2223" s="9" t="s">
        <v>5019</v>
      </c>
      <c r="X2223" s="9" t="s">
        <v>4992</v>
      </c>
      <c r="Y2223" s="10" t="s">
        <v>4980</v>
      </c>
      <c r="Z2223" s="10" t="s">
        <v>4980</v>
      </c>
      <c r="AA2223" s="10" t="s">
        <v>4992</v>
      </c>
      <c r="AB2223" s="10" t="s">
        <v>5066</v>
      </c>
      <c r="AC2223" s="9" t="s">
        <v>5006</v>
      </c>
      <c r="AD2223" s="29"/>
      <c r="AE2223" s="20" t="str">
        <f>VLOOKUP(E2223,'FILIAIS PETZ'!A:Q,17,0)</f>
        <v>MG-2</v>
      </c>
      <c r="AF2223" s="20" t="str">
        <f>VLOOKUP(E2223,'FILIAIS PETZ'!A:Q,3,0)</f>
        <v>FELICIO</v>
      </c>
      <c r="AG2223" s="20" t="str">
        <f>VLOOKUP(E2223,'FILIAIS PETZ'!A:Q,2,0)</f>
        <v>R3</v>
      </c>
      <c r="AH2223" s="75">
        <v>800</v>
      </c>
      <c r="AI2223" s="16" t="s">
        <v>6530</v>
      </c>
      <c r="AJ2223" s="43" t="str">
        <f>VLOOKUP(E2223,'FILIAIS PETZ'!$A$2:$K$2000,11,0)</f>
        <v>18.328.118/0246-36</v>
      </c>
      <c r="AK2223" s="44" t="str">
        <f t="shared" si="149"/>
        <v>18.328.118/0246-36</v>
      </c>
    </row>
    <row r="2224" spans="1:37" s="14" customFormat="1" ht="15" customHeight="1" thickBot="1" x14ac:dyDescent="0.25">
      <c r="A2224" s="9">
        <f t="shared" si="148"/>
        <v>883988</v>
      </c>
      <c r="B2224" s="18">
        <f>VLOOKUP(C2224,FORNECEDORES!D:E,2,0)</f>
        <v>741390</v>
      </c>
      <c r="C2224" s="19" t="str">
        <f>VLOOKUP(D2224,FORNECEDORES!A:D,4,0)</f>
        <v>53.327.206/0001-97</v>
      </c>
      <c r="D2224" s="13" t="s">
        <v>1785</v>
      </c>
      <c r="E2224" s="20" t="str">
        <f t="shared" si="145"/>
        <v>04 0238</v>
      </c>
      <c r="F2224" s="28" t="s">
        <v>5730</v>
      </c>
      <c r="G2224" s="21" t="str">
        <f>VLOOKUP(E2224,'FILIAIS PETZ'!A:E,5,0)</f>
        <v>PETZ SILVIANO BRANDÃO</v>
      </c>
      <c r="H2224" s="20" t="str">
        <f>VLOOKUP(E2224,'FILIAIS PETZ'!A:D,4,0)</f>
        <v>SVBD-MG</v>
      </c>
      <c r="I2224" s="46">
        <v>45385</v>
      </c>
      <c r="J2224" s="9">
        <v>883988</v>
      </c>
      <c r="K2224" s="9" t="s">
        <v>5858</v>
      </c>
      <c r="L2224" s="29" t="s">
        <v>7082</v>
      </c>
      <c r="M2224" s="46">
        <v>45390</v>
      </c>
      <c r="N2224" s="46">
        <v>45427</v>
      </c>
      <c r="O2224" s="46">
        <v>45405</v>
      </c>
      <c r="P2224" s="29" t="s">
        <v>4990</v>
      </c>
      <c r="Q2224" s="9">
        <v>3</v>
      </c>
      <c r="R2224" s="9">
        <v>1</v>
      </c>
      <c r="S2224" s="9">
        <v>8</v>
      </c>
      <c r="T2224" s="9" t="s">
        <v>32</v>
      </c>
      <c r="U2224" s="9">
        <v>11002</v>
      </c>
      <c r="V2224" s="9">
        <v>11002</v>
      </c>
      <c r="W2224" s="9" t="s">
        <v>5019</v>
      </c>
      <c r="X2224" s="9" t="s">
        <v>4992</v>
      </c>
      <c r="Y2224" s="10" t="s">
        <v>4980</v>
      </c>
      <c r="Z2224" s="10" t="s">
        <v>4980</v>
      </c>
      <c r="AA2224" s="10" t="s">
        <v>4992</v>
      </c>
      <c r="AB2224" s="10" t="s">
        <v>5066</v>
      </c>
      <c r="AC2224" s="9" t="s">
        <v>5006</v>
      </c>
      <c r="AD2224" s="29"/>
      <c r="AE2224" s="20" t="str">
        <f>VLOOKUP(E2224,'FILIAIS PETZ'!A:Q,17,0)</f>
        <v>MG-2</v>
      </c>
      <c r="AF2224" s="20" t="str">
        <f>VLOOKUP(E2224,'FILIAIS PETZ'!A:Q,3,0)</f>
        <v>FELICIO</v>
      </c>
      <c r="AG2224" s="20" t="str">
        <f>VLOOKUP(E2224,'FILIAIS PETZ'!A:Q,2,0)</f>
        <v>R3</v>
      </c>
      <c r="AH2224" s="75">
        <v>800</v>
      </c>
      <c r="AI2224" s="16" t="s">
        <v>6530</v>
      </c>
      <c r="AJ2224" s="43">
        <f>VLOOKUP(E2224,'FILIAIS PETZ'!$A$2:$K$2000,11,0)</f>
        <v>18328118022188</v>
      </c>
      <c r="AK2224" s="44">
        <f t="shared" si="149"/>
        <v>18328118022188</v>
      </c>
    </row>
    <row r="2225" spans="1:37" s="14" customFormat="1" ht="15" customHeight="1" thickBot="1" x14ac:dyDescent="0.25">
      <c r="A2225" s="9">
        <f t="shared" si="148"/>
        <v>883990</v>
      </c>
      <c r="B2225" s="18">
        <f>VLOOKUP(C2225,FORNECEDORES!D:E,2,0)</f>
        <v>741390</v>
      </c>
      <c r="C2225" s="19" t="str">
        <f>VLOOKUP(D2225,FORNECEDORES!A:D,4,0)</f>
        <v>53.327.206/0001-97</v>
      </c>
      <c r="D2225" s="13" t="s">
        <v>1785</v>
      </c>
      <c r="E2225" s="20" t="str">
        <f t="shared" si="145"/>
        <v>04 0122</v>
      </c>
      <c r="F2225" s="28" t="s">
        <v>6386</v>
      </c>
      <c r="G2225" s="21" t="str">
        <f>VLOOKUP(E2225,'FILIAIS PETZ'!A:E,5,0)</f>
        <v>PETZ JUIZ DE FORA</v>
      </c>
      <c r="H2225" s="20" t="str">
        <f>VLOOKUP(E2225,'FILIAIS PETZ'!A:D,4,0)</f>
        <v>JUZF-MG</v>
      </c>
      <c r="I2225" s="46">
        <v>45385</v>
      </c>
      <c r="J2225" s="9">
        <v>883990</v>
      </c>
      <c r="K2225" s="9" t="s">
        <v>5858</v>
      </c>
      <c r="L2225" s="29" t="s">
        <v>6927</v>
      </c>
      <c r="M2225" s="46">
        <v>45390</v>
      </c>
      <c r="N2225" s="46">
        <v>45420</v>
      </c>
      <c r="O2225" s="46">
        <v>45399</v>
      </c>
      <c r="P2225" s="29" t="s">
        <v>4990</v>
      </c>
      <c r="Q2225" s="9">
        <v>3</v>
      </c>
      <c r="R2225" s="9">
        <v>1</v>
      </c>
      <c r="S2225" s="9">
        <v>8</v>
      </c>
      <c r="T2225" s="9" t="s">
        <v>32</v>
      </c>
      <c r="U2225" s="9">
        <v>11002</v>
      </c>
      <c r="V2225" s="9">
        <v>11002</v>
      </c>
      <c r="W2225" s="9" t="s">
        <v>5019</v>
      </c>
      <c r="X2225" s="9" t="s">
        <v>4992</v>
      </c>
      <c r="Y2225" s="10" t="s">
        <v>4980</v>
      </c>
      <c r="Z2225" s="10" t="s">
        <v>4980</v>
      </c>
      <c r="AA2225" s="10" t="s">
        <v>4992</v>
      </c>
      <c r="AB2225" s="10" t="s">
        <v>5066</v>
      </c>
      <c r="AC2225" s="9" t="s">
        <v>5006</v>
      </c>
      <c r="AD2225" s="29"/>
      <c r="AE2225" s="20" t="str">
        <f>VLOOKUP(E2225,'FILIAIS PETZ'!A:Q,17,0)</f>
        <v>MG-1</v>
      </c>
      <c r="AF2225" s="20" t="str">
        <f>VLOOKUP(E2225,'FILIAIS PETZ'!A:Q,3,0)</f>
        <v>FELICIO</v>
      </c>
      <c r="AG2225" s="20" t="str">
        <f>VLOOKUP(E2225,'FILIAIS PETZ'!A:Q,2,0)</f>
        <v>R3</v>
      </c>
      <c r="AH2225" s="75">
        <v>1120</v>
      </c>
      <c r="AI2225" s="16" t="s">
        <v>6530</v>
      </c>
      <c r="AJ2225" s="43">
        <f>VLOOKUP(E2225,'FILIAIS PETZ'!$A$2:$K$2000,11,0)</f>
        <v>18328118011810</v>
      </c>
      <c r="AK2225" s="44">
        <f t="shared" si="149"/>
        <v>18328118011810</v>
      </c>
    </row>
    <row r="2226" spans="1:37" s="14" customFormat="1" ht="15" customHeight="1" thickBot="1" x14ac:dyDescent="0.25">
      <c r="A2226" s="9">
        <f t="shared" si="148"/>
        <v>883993</v>
      </c>
      <c r="B2226" s="18">
        <f>VLOOKUP(C2226,FORNECEDORES!D:E,2,0)</f>
        <v>741390</v>
      </c>
      <c r="C2226" s="19" t="str">
        <f>VLOOKUP(D2226,FORNECEDORES!A:D,4,0)</f>
        <v>53.327.206/0001-97</v>
      </c>
      <c r="D2226" s="13" t="s">
        <v>1785</v>
      </c>
      <c r="E2226" s="20" t="str">
        <f t="shared" si="145"/>
        <v>04 0237</v>
      </c>
      <c r="F2226" s="28" t="s">
        <v>6532</v>
      </c>
      <c r="G2226" s="21" t="str">
        <f>VLOOKUP(E2226,'FILIAIS PETZ'!A:E,5,0)</f>
        <v>PETZ INDEPENDENCIA SHOPPING</v>
      </c>
      <c r="H2226" s="20" t="str">
        <f>VLOOKUP(E2226,'FILIAIS PETZ'!A:D,4,0)</f>
        <v>SIND-MG</v>
      </c>
      <c r="I2226" s="46">
        <v>45385</v>
      </c>
      <c r="J2226" s="9">
        <v>883993</v>
      </c>
      <c r="K2226" s="9" t="s">
        <v>5858</v>
      </c>
      <c r="L2226" s="29" t="s">
        <v>7121</v>
      </c>
      <c r="M2226" s="46">
        <v>45406</v>
      </c>
      <c r="N2226" s="46">
        <v>45427</v>
      </c>
      <c r="O2226" s="46">
        <v>45407</v>
      </c>
      <c r="P2226" s="29" t="s">
        <v>4990</v>
      </c>
      <c r="Q2226" s="9">
        <v>3</v>
      </c>
      <c r="R2226" s="9">
        <v>1</v>
      </c>
      <c r="S2226" s="9">
        <v>8</v>
      </c>
      <c r="T2226" s="9" t="s">
        <v>32</v>
      </c>
      <c r="U2226" s="9">
        <v>11002</v>
      </c>
      <c r="V2226" s="9">
        <v>11002</v>
      </c>
      <c r="W2226" s="9" t="s">
        <v>5019</v>
      </c>
      <c r="X2226" s="9" t="s">
        <v>4992</v>
      </c>
      <c r="Y2226" s="10" t="s">
        <v>4980</v>
      </c>
      <c r="Z2226" s="10" t="s">
        <v>4980</v>
      </c>
      <c r="AA2226" s="10" t="s">
        <v>4992</v>
      </c>
      <c r="AB2226" s="10" t="s">
        <v>5066</v>
      </c>
      <c r="AC2226" s="9" t="s">
        <v>5006</v>
      </c>
      <c r="AD2226" s="29"/>
      <c r="AE2226" s="20" t="str">
        <f>VLOOKUP(E2226,'FILIAIS PETZ'!A:Q,17,0)</f>
        <v>MG-1</v>
      </c>
      <c r="AF2226" s="20" t="str">
        <f>VLOOKUP(E2226,'FILIAIS PETZ'!A:Q,3,0)</f>
        <v>FELICIO</v>
      </c>
      <c r="AG2226" s="20" t="str">
        <f>VLOOKUP(E2226,'FILIAIS PETZ'!A:Q,2,0)</f>
        <v>R3</v>
      </c>
      <c r="AH2226" s="75">
        <v>950</v>
      </c>
      <c r="AI2226" s="16" t="s">
        <v>6530</v>
      </c>
      <c r="AJ2226" s="43">
        <f>VLOOKUP(E2226,'FILIAIS PETZ'!$A$2:$K$2000,11,0)</f>
        <v>18328118022501</v>
      </c>
      <c r="AK2226" s="44">
        <f t="shared" si="149"/>
        <v>18328118022501</v>
      </c>
    </row>
    <row r="2227" spans="1:37" s="14" customFormat="1" ht="15" customHeight="1" thickBot="1" x14ac:dyDescent="0.25">
      <c r="A2227" s="9">
        <f t="shared" si="148"/>
        <v>884010</v>
      </c>
      <c r="B2227" s="18">
        <f>VLOOKUP(C2227,FORNECEDORES!D:E,2,0)</f>
        <v>9057</v>
      </c>
      <c r="C2227" s="19" t="str">
        <f>VLOOKUP(D2227,FORNECEDORES!A:D,4,0)</f>
        <v>19.357.006/0001-49</v>
      </c>
      <c r="D2227" s="13" t="s">
        <v>2290</v>
      </c>
      <c r="E2227" s="20" t="str">
        <f t="shared" si="145"/>
        <v>04 0162</v>
      </c>
      <c r="F2227" s="28" t="s">
        <v>5179</v>
      </c>
      <c r="G2227" s="21" t="str">
        <f>VLOOKUP(E2227,'FILIAIS PETZ'!A:E,5,0)</f>
        <v>PETZ CONTAGEM JOÃO CESAR</v>
      </c>
      <c r="H2227" s="20" t="str">
        <f>VLOOKUP(E2227,'FILIAIS PETZ'!A:D,4,0)</f>
        <v>CTJC-MG</v>
      </c>
      <c r="I2227" s="46">
        <v>45385</v>
      </c>
      <c r="J2227" s="9">
        <v>884010</v>
      </c>
      <c r="K2227" s="9" t="s">
        <v>5858</v>
      </c>
      <c r="L2227" s="29" t="s">
        <v>6657</v>
      </c>
      <c r="M2227" s="46">
        <v>45386</v>
      </c>
      <c r="N2227" s="46">
        <v>45413</v>
      </c>
      <c r="O2227" s="46">
        <v>45392</v>
      </c>
      <c r="P2227" s="29" t="s">
        <v>4990</v>
      </c>
      <c r="Q2227" s="9">
        <v>3</v>
      </c>
      <c r="R2227" s="9">
        <v>1</v>
      </c>
      <c r="S2227" s="9">
        <v>8</v>
      </c>
      <c r="T2227" s="9" t="s">
        <v>32</v>
      </c>
      <c r="U2227" s="9">
        <v>11002</v>
      </c>
      <c r="V2227" s="9">
        <v>11002</v>
      </c>
      <c r="W2227" s="9" t="s">
        <v>5019</v>
      </c>
      <c r="X2227" s="9" t="s">
        <v>4985</v>
      </c>
      <c r="Y2227" s="10" t="s">
        <v>4980</v>
      </c>
      <c r="Z2227" s="10" t="s">
        <v>4980</v>
      </c>
      <c r="AA2227" s="10" t="s">
        <v>4989</v>
      </c>
      <c r="AB2227" s="10" t="s">
        <v>5066</v>
      </c>
      <c r="AC2227" s="9" t="s">
        <v>5006</v>
      </c>
      <c r="AD2227" s="29"/>
      <c r="AE2227" s="20" t="str">
        <f>VLOOKUP(E2227,'FILIAIS PETZ'!A:Q,17,0)</f>
        <v>MG-2</v>
      </c>
      <c r="AF2227" s="20" t="str">
        <f>VLOOKUP(E2227,'FILIAIS PETZ'!A:Q,3,0)</f>
        <v>FELICIO</v>
      </c>
      <c r="AG2227" s="20" t="str">
        <f>VLOOKUP(E2227,'FILIAIS PETZ'!A:Q,2,0)</f>
        <v>R3</v>
      </c>
      <c r="AH2227" s="75">
        <v>1200</v>
      </c>
      <c r="AI2227" s="16" t="s">
        <v>6528</v>
      </c>
      <c r="AJ2227" s="43">
        <f>VLOOKUP(E2227,'FILIAIS PETZ'!$A$2:$K$2000,11,0)</f>
        <v>18328118017265</v>
      </c>
      <c r="AK2227" s="44">
        <f t="shared" si="149"/>
        <v>18328118017265</v>
      </c>
    </row>
    <row r="2228" spans="1:37" s="14" customFormat="1" ht="15" customHeight="1" thickBot="1" x14ac:dyDescent="0.25">
      <c r="A2228" s="9">
        <f t="shared" si="148"/>
        <v>884013</v>
      </c>
      <c r="B2228" s="18">
        <f>VLOOKUP(C2228,FORNECEDORES!D:E,2,0)</f>
        <v>9057</v>
      </c>
      <c r="C2228" s="19" t="str">
        <f>VLOOKUP(D2228,FORNECEDORES!A:D,4,0)</f>
        <v>19.357.006/0001-49</v>
      </c>
      <c r="D2228" s="13" t="s">
        <v>2290</v>
      </c>
      <c r="E2228" s="20" t="str">
        <f t="shared" si="145"/>
        <v>04 0244</v>
      </c>
      <c r="F2228" s="28" t="s">
        <v>4957</v>
      </c>
      <c r="G2228" s="21" t="str">
        <f>VLOOKUP(E2228,'FILIAIS PETZ'!A:E,5,0)</f>
        <v>PETZ GOVERNADOR VALADARES</v>
      </c>
      <c r="H2228" s="20" t="str">
        <f>VLOOKUP(E2228,'FILIAIS PETZ'!A:D,4,0)</f>
        <v>GVLD-MG</v>
      </c>
      <c r="I2228" s="46">
        <v>45385</v>
      </c>
      <c r="J2228" s="9">
        <v>884013</v>
      </c>
      <c r="K2228" s="9" t="s">
        <v>5858</v>
      </c>
      <c r="L2228" s="29" t="s">
        <v>6659</v>
      </c>
      <c r="M2228" s="46">
        <v>45386</v>
      </c>
      <c r="N2228" s="46">
        <v>45413</v>
      </c>
      <c r="O2228" s="46">
        <v>45392</v>
      </c>
      <c r="P2228" s="29" t="s">
        <v>4990</v>
      </c>
      <c r="Q2228" s="9">
        <v>3</v>
      </c>
      <c r="R2228" s="9">
        <v>1</v>
      </c>
      <c r="S2228" s="9">
        <v>8</v>
      </c>
      <c r="T2228" s="9" t="s">
        <v>32</v>
      </c>
      <c r="U2228" s="9">
        <v>11002</v>
      </c>
      <c r="V2228" s="9">
        <v>11002</v>
      </c>
      <c r="W2228" s="9" t="s">
        <v>5019</v>
      </c>
      <c r="X2228" s="9" t="s">
        <v>4992</v>
      </c>
      <c r="Y2228" s="10" t="s">
        <v>4980</v>
      </c>
      <c r="Z2228" s="10" t="s">
        <v>4980</v>
      </c>
      <c r="AA2228" s="10" t="s">
        <v>4992</v>
      </c>
      <c r="AB2228" s="10" t="s">
        <v>5066</v>
      </c>
      <c r="AC2228" s="9" t="s">
        <v>5006</v>
      </c>
      <c r="AD2228" s="29"/>
      <c r="AE2228" s="20" t="str">
        <f>VLOOKUP(E2228,'FILIAIS PETZ'!A:Q,17,0)</f>
        <v>MG-2</v>
      </c>
      <c r="AF2228" s="20" t="str">
        <f>VLOOKUP(E2228,'FILIAIS PETZ'!A:Q,3,0)</f>
        <v>FELICIO</v>
      </c>
      <c r="AG2228" s="20" t="str">
        <f>VLOOKUP(E2228,'FILIAIS PETZ'!A:Q,2,0)</f>
        <v>R3</v>
      </c>
      <c r="AH2228" s="75">
        <v>1500</v>
      </c>
      <c r="AI2228" s="16" t="s">
        <v>6531</v>
      </c>
      <c r="AJ2228" s="43" t="str">
        <f>VLOOKUP(E2228,'FILIAIS PETZ'!$A$2:$K$2000,11,0)</f>
        <v>18.328.118/0231-50</v>
      </c>
      <c r="AK2228" s="44" t="str">
        <f t="shared" si="149"/>
        <v>18.328.118/0231-50</v>
      </c>
    </row>
    <row r="2229" spans="1:37" s="14" customFormat="1" ht="15" customHeight="1" thickBot="1" x14ac:dyDescent="0.25">
      <c r="A2229" s="9">
        <f t="shared" si="148"/>
        <v>884014</v>
      </c>
      <c r="B2229" s="18">
        <f>VLOOKUP(C2229,FORNECEDORES!D:E,2,0)</f>
        <v>9057</v>
      </c>
      <c r="C2229" s="19" t="str">
        <f>VLOOKUP(D2229,FORNECEDORES!A:D,4,0)</f>
        <v>19.357.006/0001-49</v>
      </c>
      <c r="D2229" s="13" t="s">
        <v>2290</v>
      </c>
      <c r="E2229" s="20" t="str">
        <f t="shared" si="145"/>
        <v>04 0244</v>
      </c>
      <c r="F2229" s="28" t="s">
        <v>4957</v>
      </c>
      <c r="G2229" s="21" t="str">
        <f>VLOOKUP(E2229,'FILIAIS PETZ'!A:E,5,0)</f>
        <v>PETZ GOVERNADOR VALADARES</v>
      </c>
      <c r="H2229" s="20" t="str">
        <f>VLOOKUP(E2229,'FILIAIS PETZ'!A:D,4,0)</f>
        <v>GVLD-MG</v>
      </c>
      <c r="I2229" s="46">
        <v>45385</v>
      </c>
      <c r="J2229" s="9">
        <v>884014</v>
      </c>
      <c r="K2229" s="9" t="s">
        <v>5858</v>
      </c>
      <c r="L2229" s="29" t="s">
        <v>6658</v>
      </c>
      <c r="M2229" s="46">
        <v>45386</v>
      </c>
      <c r="N2229" s="46">
        <v>45413</v>
      </c>
      <c r="O2229" s="46">
        <v>45392</v>
      </c>
      <c r="P2229" s="29" t="s">
        <v>4990</v>
      </c>
      <c r="Q2229" s="9">
        <v>3</v>
      </c>
      <c r="R2229" s="9">
        <v>1</v>
      </c>
      <c r="S2229" s="9">
        <v>8</v>
      </c>
      <c r="T2229" s="9" t="s">
        <v>32</v>
      </c>
      <c r="U2229" s="9">
        <v>11002</v>
      </c>
      <c r="V2229" s="9">
        <v>11002</v>
      </c>
      <c r="W2229" s="9" t="s">
        <v>5019</v>
      </c>
      <c r="X2229" s="9" t="s">
        <v>4985</v>
      </c>
      <c r="Y2229" s="10" t="s">
        <v>4980</v>
      </c>
      <c r="Z2229" s="10" t="s">
        <v>4980</v>
      </c>
      <c r="AA2229" s="10" t="s">
        <v>4989</v>
      </c>
      <c r="AB2229" s="10" t="s">
        <v>5066</v>
      </c>
      <c r="AC2229" s="9" t="s">
        <v>5006</v>
      </c>
      <c r="AD2229" s="29"/>
      <c r="AE2229" s="20" t="str">
        <f>VLOOKUP(E2229,'FILIAIS PETZ'!A:Q,17,0)</f>
        <v>MG-2</v>
      </c>
      <c r="AF2229" s="20" t="str">
        <f>VLOOKUP(E2229,'FILIAIS PETZ'!A:Q,3,0)</f>
        <v>FELICIO</v>
      </c>
      <c r="AG2229" s="20" t="str">
        <f>VLOOKUP(E2229,'FILIAIS PETZ'!A:Q,2,0)</f>
        <v>R3</v>
      </c>
      <c r="AH2229" s="75">
        <v>1500</v>
      </c>
      <c r="AI2229" s="16" t="s">
        <v>6528</v>
      </c>
      <c r="AJ2229" s="43" t="str">
        <f>VLOOKUP(E2229,'FILIAIS PETZ'!$A$2:$K$2000,11,0)</f>
        <v>18.328.118/0231-50</v>
      </c>
      <c r="AK2229" s="44" t="str">
        <f t="shared" si="149"/>
        <v>18.328.118/0231-50</v>
      </c>
    </row>
    <row r="2230" spans="1:37" s="14" customFormat="1" ht="15" customHeight="1" thickBot="1" x14ac:dyDescent="0.25">
      <c r="A2230" s="9">
        <f t="shared" si="148"/>
        <v>884017</v>
      </c>
      <c r="B2230" s="18">
        <f>VLOOKUP(C2230,FORNECEDORES!D:E,2,0)</f>
        <v>9057</v>
      </c>
      <c r="C2230" s="19" t="str">
        <f>VLOOKUP(D2230,FORNECEDORES!A:D,4,0)</f>
        <v>19.357.006/0001-49</v>
      </c>
      <c r="D2230" s="13" t="s">
        <v>2290</v>
      </c>
      <c r="E2230" s="20" t="str">
        <f t="shared" si="145"/>
        <v>04 0223</v>
      </c>
      <c r="F2230" s="28" t="s">
        <v>4977</v>
      </c>
      <c r="G2230" s="21" t="str">
        <f>VLOOKUP(E2230,'FILIAIS PETZ'!A:E,5,0)</f>
        <v>PETZ IPATINGA (ANTIGA BETIM AMERICAS/MG)</v>
      </c>
      <c r="H2230" s="20" t="str">
        <f>VLOOKUP(E2230,'FILIAIS PETZ'!A:D,4,0)</f>
        <v>IPTG-MG</v>
      </c>
      <c r="I2230" s="46">
        <v>45385</v>
      </c>
      <c r="J2230" s="9">
        <v>884017</v>
      </c>
      <c r="K2230" s="9" t="s">
        <v>5858</v>
      </c>
      <c r="L2230" s="29" t="s">
        <v>6660</v>
      </c>
      <c r="M2230" s="46">
        <v>45386</v>
      </c>
      <c r="N2230" s="46">
        <v>45413</v>
      </c>
      <c r="O2230" s="46">
        <v>45392</v>
      </c>
      <c r="P2230" s="29" t="s">
        <v>4990</v>
      </c>
      <c r="Q2230" s="9">
        <v>3</v>
      </c>
      <c r="R2230" s="9">
        <v>1</v>
      </c>
      <c r="S2230" s="9">
        <v>8</v>
      </c>
      <c r="T2230" s="9" t="s">
        <v>32</v>
      </c>
      <c r="U2230" s="9">
        <v>11002</v>
      </c>
      <c r="V2230" s="9">
        <v>11002</v>
      </c>
      <c r="W2230" s="9" t="s">
        <v>5019</v>
      </c>
      <c r="X2230" s="9" t="s">
        <v>4985</v>
      </c>
      <c r="Y2230" s="10" t="s">
        <v>4980</v>
      </c>
      <c r="Z2230" s="10" t="s">
        <v>4980</v>
      </c>
      <c r="AA2230" s="10" t="s">
        <v>4989</v>
      </c>
      <c r="AB2230" s="10" t="s">
        <v>5066</v>
      </c>
      <c r="AC2230" s="9" t="s">
        <v>5006</v>
      </c>
      <c r="AD2230" s="29"/>
      <c r="AE2230" s="20" t="str">
        <f>VLOOKUP(E2230,'FILIAIS PETZ'!A:Q,17,0)</f>
        <v>MG-2</v>
      </c>
      <c r="AF2230" s="20" t="str">
        <f>VLOOKUP(E2230,'FILIAIS PETZ'!A:Q,3,0)</f>
        <v>FELICIO</v>
      </c>
      <c r="AG2230" s="20" t="str">
        <f>VLOOKUP(E2230,'FILIAIS PETZ'!A:Q,2,0)</f>
        <v>R3</v>
      </c>
      <c r="AH2230" s="75">
        <v>1500</v>
      </c>
      <c r="AI2230" s="16" t="s">
        <v>6528</v>
      </c>
      <c r="AJ2230" s="43" t="str">
        <f>VLOOKUP(E2230,'FILIAIS PETZ'!$A$2:$K$2000,11,0)</f>
        <v>18.328.118/0213-78</v>
      </c>
      <c r="AK2230" s="44" t="str">
        <f t="shared" si="149"/>
        <v>18.328.118/0213-78</v>
      </c>
    </row>
    <row r="2231" spans="1:37" s="14" customFormat="1" ht="15" customHeight="1" thickBot="1" x14ac:dyDescent="0.25">
      <c r="A2231" s="9">
        <f t="shared" si="148"/>
        <v>884018</v>
      </c>
      <c r="B2231" s="18">
        <f>VLOOKUP(C2231,FORNECEDORES!D:E,2,0)</f>
        <v>9057</v>
      </c>
      <c r="C2231" s="19" t="str">
        <f>VLOOKUP(D2231,FORNECEDORES!A:D,4,0)</f>
        <v>19.357.006/0001-49</v>
      </c>
      <c r="D2231" s="13" t="s">
        <v>2290</v>
      </c>
      <c r="E2231" s="20" t="str">
        <f t="shared" si="145"/>
        <v>04 0251</v>
      </c>
      <c r="F2231" s="28" t="s">
        <v>5729</v>
      </c>
      <c r="G2231" s="21" t="str">
        <f>VLOOKUP(E2231,'FILIAIS PETZ'!A:E,5,0)</f>
        <v>PETZ BARREIRO</v>
      </c>
      <c r="H2231" s="20" t="str">
        <f>VLOOKUP(E2231,'FILIAIS PETZ'!A:D,4,0)</f>
        <v>BARR-MG</v>
      </c>
      <c r="I2231" s="46">
        <v>45385</v>
      </c>
      <c r="J2231" s="9">
        <v>884018</v>
      </c>
      <c r="K2231" s="9" t="s">
        <v>5858</v>
      </c>
      <c r="L2231" s="29" t="s">
        <v>6661</v>
      </c>
      <c r="M2231" s="46">
        <v>45386</v>
      </c>
      <c r="N2231" s="46">
        <v>45413</v>
      </c>
      <c r="O2231" s="46">
        <v>45392</v>
      </c>
      <c r="P2231" s="29" t="s">
        <v>4990</v>
      </c>
      <c r="Q2231" s="9">
        <v>3</v>
      </c>
      <c r="R2231" s="9">
        <v>1</v>
      </c>
      <c r="S2231" s="9">
        <v>8</v>
      </c>
      <c r="T2231" s="9" t="s">
        <v>32</v>
      </c>
      <c r="U2231" s="9">
        <v>11002</v>
      </c>
      <c r="V2231" s="9">
        <v>11002</v>
      </c>
      <c r="W2231" s="9" t="s">
        <v>5019</v>
      </c>
      <c r="X2231" s="9" t="s">
        <v>4985</v>
      </c>
      <c r="Y2231" s="10" t="s">
        <v>4980</v>
      </c>
      <c r="Z2231" s="10" t="s">
        <v>4980</v>
      </c>
      <c r="AA2231" s="10" t="s">
        <v>4989</v>
      </c>
      <c r="AB2231" s="10" t="s">
        <v>5066</v>
      </c>
      <c r="AC2231" s="9" t="s">
        <v>5006</v>
      </c>
      <c r="AD2231" s="29"/>
      <c r="AE2231" s="20" t="str">
        <f>VLOOKUP(E2231,'FILIAIS PETZ'!A:Q,17,0)</f>
        <v>MG-2</v>
      </c>
      <c r="AF2231" s="20" t="str">
        <f>VLOOKUP(E2231,'FILIAIS PETZ'!A:Q,3,0)</f>
        <v>FELICIO</v>
      </c>
      <c r="AG2231" s="20" t="str">
        <f>VLOOKUP(E2231,'FILIAIS PETZ'!A:Q,2,0)</f>
        <v>R3</v>
      </c>
      <c r="AH2231" s="75">
        <v>1000</v>
      </c>
      <c r="AI2231" s="16" t="s">
        <v>6528</v>
      </c>
      <c r="AJ2231" s="43">
        <f>VLOOKUP(E2231,'FILIAIS PETZ'!$A$2:$K$2000,11,0)</f>
        <v>18328118022420</v>
      </c>
      <c r="AK2231" s="44">
        <f t="shared" si="149"/>
        <v>18328118022420</v>
      </c>
    </row>
    <row r="2232" spans="1:37" s="14" customFormat="1" ht="15" customHeight="1" thickBot="1" x14ac:dyDescent="0.25">
      <c r="A2232" s="9">
        <f t="shared" si="148"/>
        <v>884020</v>
      </c>
      <c r="B2232" s="18">
        <f>VLOOKUP(C2232,FORNECEDORES!D:E,2,0)</f>
        <v>9057</v>
      </c>
      <c r="C2232" s="19" t="str">
        <f>VLOOKUP(D2232,FORNECEDORES!A:D,4,0)</f>
        <v>19.357.006/0001-49</v>
      </c>
      <c r="D2232" s="13" t="s">
        <v>2290</v>
      </c>
      <c r="E2232" s="20" t="str">
        <f t="shared" si="145"/>
        <v>04 0248</v>
      </c>
      <c r="F2232" s="28" t="s">
        <v>5848</v>
      </c>
      <c r="G2232" s="21" t="str">
        <f>VLOOKUP(E2232,'FILIAIS PETZ'!A:E,5,0)</f>
        <v>PETZ DIVINÓPOLIS</v>
      </c>
      <c r="H2232" s="20" t="str">
        <f>VLOOKUP(E2232,'FILIAIS PETZ'!A:D,4,0)</f>
        <v>DVNP-MG</v>
      </c>
      <c r="I2232" s="46">
        <v>45385</v>
      </c>
      <c r="J2232" s="9">
        <v>884020</v>
      </c>
      <c r="K2232" s="9" t="s">
        <v>5858</v>
      </c>
      <c r="L2232" s="29" t="s">
        <v>6662</v>
      </c>
      <c r="M2232" s="46">
        <v>45386</v>
      </c>
      <c r="N2232" s="46">
        <v>45413</v>
      </c>
      <c r="O2232" s="46">
        <v>45392</v>
      </c>
      <c r="P2232" s="29" t="s">
        <v>4990</v>
      </c>
      <c r="Q2232" s="9">
        <v>3</v>
      </c>
      <c r="R2232" s="9">
        <v>1</v>
      </c>
      <c r="S2232" s="9">
        <v>8</v>
      </c>
      <c r="T2232" s="9" t="s">
        <v>32</v>
      </c>
      <c r="U2232" s="9">
        <v>11002</v>
      </c>
      <c r="V2232" s="9">
        <v>11002</v>
      </c>
      <c r="W2232" s="9" t="s">
        <v>5019</v>
      </c>
      <c r="X2232" s="9" t="s">
        <v>4985</v>
      </c>
      <c r="Y2232" s="10" t="s">
        <v>4980</v>
      </c>
      <c r="Z2232" s="10" t="s">
        <v>4980</v>
      </c>
      <c r="AA2232" s="10" t="s">
        <v>4989</v>
      </c>
      <c r="AB2232" s="10" t="s">
        <v>5066</v>
      </c>
      <c r="AC2232" s="9" t="s">
        <v>5006</v>
      </c>
      <c r="AD2232" s="29"/>
      <c r="AE2232" s="20" t="str">
        <f>VLOOKUP(E2232,'FILIAIS PETZ'!A:Q,17,0)</f>
        <v>MG-2</v>
      </c>
      <c r="AF2232" s="20" t="str">
        <f>VLOOKUP(E2232,'FILIAIS PETZ'!A:Q,3,0)</f>
        <v>FELICIO</v>
      </c>
      <c r="AG2232" s="20" t="str">
        <f>VLOOKUP(E2232,'FILIAIS PETZ'!A:Q,2,0)</f>
        <v>R3</v>
      </c>
      <c r="AH2232" s="75">
        <v>1400</v>
      </c>
      <c r="AI2232" s="16" t="s">
        <v>6528</v>
      </c>
      <c r="AJ2232" s="43" t="str">
        <f>VLOOKUP(E2232,'FILIAIS PETZ'!$A$2:$K$2000,11,0)</f>
        <v>18.328.118/0246-36</v>
      </c>
      <c r="AK2232" s="44" t="str">
        <f t="shared" si="149"/>
        <v>18.328.118/0246-36</v>
      </c>
    </row>
    <row r="2233" spans="1:37" s="14" customFormat="1" ht="15" customHeight="1" thickBot="1" x14ac:dyDescent="0.25">
      <c r="A2233" s="9">
        <f t="shared" si="148"/>
        <v>884021</v>
      </c>
      <c r="B2233" s="18">
        <f>VLOOKUP(C2233,FORNECEDORES!D:E,2,0)</f>
        <v>9057</v>
      </c>
      <c r="C2233" s="19" t="str">
        <f>VLOOKUP(D2233,FORNECEDORES!A:D,4,0)</f>
        <v>19.357.006/0001-49</v>
      </c>
      <c r="D2233" s="13" t="s">
        <v>2290</v>
      </c>
      <c r="E2233" s="20" t="str">
        <f t="shared" si="145"/>
        <v>04 0238</v>
      </c>
      <c r="F2233" s="28" t="s">
        <v>5730</v>
      </c>
      <c r="G2233" s="21" t="str">
        <f>VLOOKUP(E2233,'FILIAIS PETZ'!A:E,5,0)</f>
        <v>PETZ SILVIANO BRANDÃO</v>
      </c>
      <c r="H2233" s="20" t="str">
        <f>VLOOKUP(E2233,'FILIAIS PETZ'!A:D,4,0)</f>
        <v>SVBD-MG</v>
      </c>
      <c r="I2233" s="46">
        <v>45385</v>
      </c>
      <c r="J2233" s="9">
        <v>884021</v>
      </c>
      <c r="K2233" s="9" t="s">
        <v>5858</v>
      </c>
      <c r="L2233" s="29" t="s">
        <v>6663</v>
      </c>
      <c r="M2233" s="46">
        <v>45386</v>
      </c>
      <c r="N2233" s="46">
        <v>45413</v>
      </c>
      <c r="O2233" s="46">
        <v>45392</v>
      </c>
      <c r="P2233" s="29" t="s">
        <v>4990</v>
      </c>
      <c r="Q2233" s="9">
        <v>3</v>
      </c>
      <c r="R2233" s="9">
        <v>1</v>
      </c>
      <c r="S2233" s="9">
        <v>8</v>
      </c>
      <c r="T2233" s="9" t="s">
        <v>32</v>
      </c>
      <c r="U2233" s="9">
        <v>11002</v>
      </c>
      <c r="V2233" s="9">
        <v>11002</v>
      </c>
      <c r="W2233" s="9" t="s">
        <v>5019</v>
      </c>
      <c r="X2233" s="9" t="s">
        <v>4985</v>
      </c>
      <c r="Y2233" s="10" t="s">
        <v>4980</v>
      </c>
      <c r="Z2233" s="10" t="s">
        <v>4980</v>
      </c>
      <c r="AA2233" s="10" t="s">
        <v>4989</v>
      </c>
      <c r="AB2233" s="10" t="s">
        <v>5066</v>
      </c>
      <c r="AC2233" s="9" t="s">
        <v>5006</v>
      </c>
      <c r="AD2233" s="29"/>
      <c r="AE2233" s="20" t="str">
        <f>VLOOKUP(E2233,'FILIAIS PETZ'!A:Q,17,0)</f>
        <v>MG-2</v>
      </c>
      <c r="AF2233" s="20" t="str">
        <f>VLOOKUP(E2233,'FILIAIS PETZ'!A:Q,3,0)</f>
        <v>FELICIO</v>
      </c>
      <c r="AG2233" s="20" t="str">
        <f>VLOOKUP(E2233,'FILIAIS PETZ'!A:Q,2,0)</f>
        <v>R3</v>
      </c>
      <c r="AH2233" s="75">
        <v>1000</v>
      </c>
      <c r="AI2233" s="16" t="s">
        <v>6528</v>
      </c>
      <c r="AJ2233" s="43">
        <f>VLOOKUP(E2233,'FILIAIS PETZ'!$A$2:$K$2000,11,0)</f>
        <v>18328118022188</v>
      </c>
      <c r="AK2233" s="44">
        <f t="shared" si="149"/>
        <v>18328118022188</v>
      </c>
    </row>
    <row r="2234" spans="1:37" s="14" customFormat="1" ht="15" customHeight="1" thickBot="1" x14ac:dyDescent="0.25">
      <c r="A2234" s="9">
        <f t="shared" si="148"/>
        <v>884022</v>
      </c>
      <c r="B2234" s="18">
        <f>VLOOKUP(C2234,FORNECEDORES!D:E,2,0)</f>
        <v>9057</v>
      </c>
      <c r="C2234" s="19" t="str">
        <f>VLOOKUP(D2234,FORNECEDORES!A:D,4,0)</f>
        <v>19.357.006/0001-49</v>
      </c>
      <c r="D2234" s="13" t="s">
        <v>2290</v>
      </c>
      <c r="E2234" s="20" t="str">
        <f t="shared" si="145"/>
        <v>04 0237</v>
      </c>
      <c r="F2234" s="28" t="s">
        <v>6532</v>
      </c>
      <c r="G2234" s="21" t="str">
        <f>VLOOKUP(E2234,'FILIAIS PETZ'!A:E,5,0)</f>
        <v>PETZ INDEPENDENCIA SHOPPING</v>
      </c>
      <c r="H2234" s="20" t="str">
        <f>VLOOKUP(E2234,'FILIAIS PETZ'!A:D,4,0)</f>
        <v>SIND-MG</v>
      </c>
      <c r="I2234" s="46">
        <v>45385</v>
      </c>
      <c r="J2234" s="9">
        <v>884022</v>
      </c>
      <c r="K2234" s="9" t="s">
        <v>5858</v>
      </c>
      <c r="L2234" s="29" t="s">
        <v>6664</v>
      </c>
      <c r="M2234" s="46">
        <v>45386</v>
      </c>
      <c r="N2234" s="46">
        <v>45413</v>
      </c>
      <c r="O2234" s="46">
        <v>45392</v>
      </c>
      <c r="P2234" s="29" t="s">
        <v>4990</v>
      </c>
      <c r="Q2234" s="9">
        <v>3</v>
      </c>
      <c r="R2234" s="9">
        <v>1</v>
      </c>
      <c r="S2234" s="9">
        <v>8</v>
      </c>
      <c r="T2234" s="9" t="s">
        <v>32</v>
      </c>
      <c r="U2234" s="9">
        <v>11002</v>
      </c>
      <c r="V2234" s="9">
        <v>11002</v>
      </c>
      <c r="W2234" s="9" t="s">
        <v>5019</v>
      </c>
      <c r="X2234" s="9" t="s">
        <v>4985</v>
      </c>
      <c r="Y2234" s="10" t="s">
        <v>4980</v>
      </c>
      <c r="Z2234" s="10" t="s">
        <v>4980</v>
      </c>
      <c r="AA2234" s="10" t="s">
        <v>4989</v>
      </c>
      <c r="AB2234" s="10" t="s">
        <v>5066</v>
      </c>
      <c r="AC2234" s="9" t="s">
        <v>5006</v>
      </c>
      <c r="AD2234" s="29"/>
      <c r="AE2234" s="20" t="str">
        <f>VLOOKUP(E2234,'FILIAIS PETZ'!A:Q,17,0)</f>
        <v>MG-1</v>
      </c>
      <c r="AF2234" s="20" t="str">
        <f>VLOOKUP(E2234,'FILIAIS PETZ'!A:Q,3,0)</f>
        <v>FELICIO</v>
      </c>
      <c r="AG2234" s="20" t="str">
        <f>VLOOKUP(E2234,'FILIAIS PETZ'!A:Q,2,0)</f>
        <v>R3</v>
      </c>
      <c r="AH2234" s="75">
        <v>1200</v>
      </c>
      <c r="AI2234" s="16" t="s">
        <v>6528</v>
      </c>
      <c r="AJ2234" s="43">
        <f>VLOOKUP(E2234,'FILIAIS PETZ'!$A$2:$K$2000,11,0)</f>
        <v>18328118022501</v>
      </c>
      <c r="AK2234" s="44">
        <f t="shared" si="149"/>
        <v>18328118022501</v>
      </c>
    </row>
    <row r="2235" spans="1:37" s="14" customFormat="1" ht="15" customHeight="1" thickBot="1" x14ac:dyDescent="0.25">
      <c r="A2235" s="9">
        <f t="shared" si="148"/>
        <v>884024</v>
      </c>
      <c r="B2235" s="18">
        <f>VLOOKUP(C2235,FORNECEDORES!D:E,2,0)</f>
        <v>9057</v>
      </c>
      <c r="C2235" s="19" t="str">
        <f>VLOOKUP(D2235,FORNECEDORES!A:D,4,0)</f>
        <v>19.357.006/0001-49</v>
      </c>
      <c r="D2235" s="13" t="s">
        <v>2290</v>
      </c>
      <c r="E2235" s="20" t="str">
        <f t="shared" si="145"/>
        <v>04 0211</v>
      </c>
      <c r="F2235" s="28" t="s">
        <v>4974</v>
      </c>
      <c r="G2235" s="21" t="str">
        <f>VLOOKUP(E2235,'FILIAIS PETZ'!A:E,5,0)</f>
        <v>PETZ CASTELO BH</v>
      </c>
      <c r="H2235" s="20" t="str">
        <f>VLOOKUP(E2235,'FILIAIS PETZ'!A:D,4,0)</f>
        <v>CTLO-MG</v>
      </c>
      <c r="I2235" s="46">
        <v>45385</v>
      </c>
      <c r="J2235" s="9">
        <v>884024</v>
      </c>
      <c r="K2235" s="9" t="s">
        <v>5858</v>
      </c>
      <c r="L2235" s="29" t="s">
        <v>6665</v>
      </c>
      <c r="M2235" s="46">
        <v>45386</v>
      </c>
      <c r="N2235" s="46">
        <v>45413</v>
      </c>
      <c r="O2235" s="46">
        <v>45392</v>
      </c>
      <c r="P2235" s="29" t="s">
        <v>4990</v>
      </c>
      <c r="Q2235" s="9">
        <v>3</v>
      </c>
      <c r="R2235" s="9">
        <v>1</v>
      </c>
      <c r="S2235" s="9">
        <v>8</v>
      </c>
      <c r="T2235" s="9" t="s">
        <v>32</v>
      </c>
      <c r="U2235" s="9">
        <v>11002</v>
      </c>
      <c r="V2235" s="9">
        <v>11002</v>
      </c>
      <c r="W2235" s="9" t="s">
        <v>5019</v>
      </c>
      <c r="X2235" s="9" t="s">
        <v>4985</v>
      </c>
      <c r="Y2235" s="10" t="s">
        <v>4980</v>
      </c>
      <c r="Z2235" s="10" t="s">
        <v>4980</v>
      </c>
      <c r="AA2235" s="10" t="s">
        <v>4989</v>
      </c>
      <c r="AB2235" s="10" t="s">
        <v>5066</v>
      </c>
      <c r="AC2235" s="9" t="s">
        <v>5006</v>
      </c>
      <c r="AD2235" s="29"/>
      <c r="AE2235" s="20" t="str">
        <f>VLOOKUP(E2235,'FILIAIS PETZ'!A:Q,17,0)</f>
        <v>MG-1</v>
      </c>
      <c r="AF2235" s="20" t="str">
        <f>VLOOKUP(E2235,'FILIAIS PETZ'!A:Q,3,0)</f>
        <v>FELICIO</v>
      </c>
      <c r="AG2235" s="20" t="str">
        <f>VLOOKUP(E2235,'FILIAIS PETZ'!A:Q,2,0)</f>
        <v>R3</v>
      </c>
      <c r="AH2235" s="75">
        <v>1200</v>
      </c>
      <c r="AI2235" s="16" t="s">
        <v>6528</v>
      </c>
      <c r="AJ2235" s="43">
        <f>VLOOKUP(E2235,'FILIAIS PETZ'!$A$2:$K$2000,11,0)</f>
        <v>18328118019985</v>
      </c>
      <c r="AK2235" s="44">
        <f t="shared" si="149"/>
        <v>18328118019985</v>
      </c>
    </row>
    <row r="2236" spans="1:37" s="14" customFormat="1" ht="15" customHeight="1" thickBot="1" x14ac:dyDescent="0.25">
      <c r="A2236" s="9">
        <f t="shared" si="148"/>
        <v>884032</v>
      </c>
      <c r="B2236" s="18">
        <f>VLOOKUP(C2236,FORNECEDORES!D:E,2,0)</f>
        <v>55566</v>
      </c>
      <c r="C2236" s="19" t="str">
        <f>VLOOKUP(D2236,FORNECEDORES!A:D,4,0)</f>
        <v>29.209.860/0001-11</v>
      </c>
      <c r="D2236" s="13" t="s">
        <v>2679</v>
      </c>
      <c r="E2236" s="20" t="str">
        <f t="shared" si="145"/>
        <v>04 0008</v>
      </c>
      <c r="F2236" s="28" t="s">
        <v>4937</v>
      </c>
      <c r="G2236" s="21" t="str">
        <f>VLOOKUP(E2236,'FILIAIS PETZ'!A:E,5,0)</f>
        <v>PETZ ALPHAVILLE</v>
      </c>
      <c r="H2236" s="20" t="str">
        <f>VLOOKUP(E2236,'FILIAIS PETZ'!A:D,4,0)</f>
        <v>ALPH-SP</v>
      </c>
      <c r="I2236" s="46">
        <v>45385</v>
      </c>
      <c r="J2236" s="9">
        <v>884032</v>
      </c>
      <c r="K2236" s="9" t="s">
        <v>5858</v>
      </c>
      <c r="L2236" s="29" t="s">
        <v>6997</v>
      </c>
      <c r="M2236" s="46">
        <v>45385</v>
      </c>
      <c r="N2236" s="46">
        <v>45420</v>
      </c>
      <c r="O2236" s="46">
        <v>45401</v>
      </c>
      <c r="P2236" s="29" t="s">
        <v>4990</v>
      </c>
      <c r="Q2236" s="9">
        <v>3</v>
      </c>
      <c r="R2236" s="9">
        <v>1</v>
      </c>
      <c r="S2236" s="9">
        <v>8</v>
      </c>
      <c r="T2236" s="9" t="s">
        <v>32</v>
      </c>
      <c r="U2236" s="9">
        <v>11002</v>
      </c>
      <c r="V2236" s="9">
        <v>11002</v>
      </c>
      <c r="W2236" s="9" t="s">
        <v>5019</v>
      </c>
      <c r="X2236" s="9" t="s">
        <v>4992</v>
      </c>
      <c r="Y2236" s="10" t="s">
        <v>4980</v>
      </c>
      <c r="Z2236" s="10" t="s">
        <v>4980</v>
      </c>
      <c r="AA2236" s="10" t="s">
        <v>4992</v>
      </c>
      <c r="AB2236" s="10" t="s">
        <v>5066</v>
      </c>
      <c r="AC2236" s="9" t="s">
        <v>5006</v>
      </c>
      <c r="AD2236" s="29"/>
      <c r="AE2236" s="20" t="str">
        <f>VLOOKUP(E2236,'FILIAIS PETZ'!A:Q,17,0)</f>
        <v>SP7</v>
      </c>
      <c r="AF2236" s="20" t="str">
        <f>VLOOKUP(E2236,'FILIAIS PETZ'!A:Q,3,0)</f>
        <v>FELICIO</v>
      </c>
      <c r="AG2236" s="20" t="str">
        <f>VLOOKUP(E2236,'FILIAIS PETZ'!A:Q,2,0)</f>
        <v>R3</v>
      </c>
      <c r="AH2236" s="75">
        <v>1300</v>
      </c>
      <c r="AI2236" s="16" t="s">
        <v>6530</v>
      </c>
      <c r="AJ2236" s="43">
        <f>VLOOKUP(E2236,'FILIAIS PETZ'!$A$2:$K$2000,11,0)</f>
        <v>18328118001423</v>
      </c>
      <c r="AK2236" s="44">
        <f t="shared" si="149"/>
        <v>18328118001423</v>
      </c>
    </row>
    <row r="2237" spans="1:37" s="14" customFormat="1" ht="15" customHeight="1" thickBot="1" x14ac:dyDescent="0.25">
      <c r="A2237" s="9">
        <f t="shared" si="148"/>
        <v>884036</v>
      </c>
      <c r="B2237" s="18">
        <f>VLOOKUP(C2237,FORNECEDORES!D:E,2,0)</f>
        <v>55566</v>
      </c>
      <c r="C2237" s="19" t="str">
        <f>VLOOKUP(D2237,FORNECEDORES!A:D,4,0)</f>
        <v>29.209.860/0001-11</v>
      </c>
      <c r="D2237" s="13" t="s">
        <v>2679</v>
      </c>
      <c r="E2237" s="20" t="str">
        <f t="shared" si="145"/>
        <v>04 0165</v>
      </c>
      <c r="F2237" s="28" t="s">
        <v>4935</v>
      </c>
      <c r="G2237" s="21" t="str">
        <f>VLOOKUP(E2237,'FILIAIS PETZ'!A:E,5,0)</f>
        <v>PETZ CARAPICUIBA</v>
      </c>
      <c r="H2237" s="20" t="str">
        <f>VLOOKUP(E2237,'FILIAIS PETZ'!A:D,4,0)</f>
        <v>CPIC-SP</v>
      </c>
      <c r="I2237" s="46">
        <v>45385</v>
      </c>
      <c r="J2237" s="9">
        <v>884036</v>
      </c>
      <c r="K2237" s="9" t="s">
        <v>5858</v>
      </c>
      <c r="L2237" s="29" t="s">
        <v>6943</v>
      </c>
      <c r="M2237" s="46">
        <v>45385</v>
      </c>
      <c r="N2237" s="46">
        <v>45420</v>
      </c>
      <c r="O2237" s="46">
        <v>45399</v>
      </c>
      <c r="P2237" s="29" t="s">
        <v>4990</v>
      </c>
      <c r="Q2237" s="9">
        <v>3</v>
      </c>
      <c r="R2237" s="9">
        <v>1</v>
      </c>
      <c r="S2237" s="9">
        <v>8</v>
      </c>
      <c r="T2237" s="9" t="s">
        <v>32</v>
      </c>
      <c r="U2237" s="9">
        <v>11002</v>
      </c>
      <c r="V2237" s="9">
        <v>11002</v>
      </c>
      <c r="W2237" s="9" t="s">
        <v>5019</v>
      </c>
      <c r="X2237" s="9" t="s">
        <v>4992</v>
      </c>
      <c r="Y2237" s="10" t="s">
        <v>4980</v>
      </c>
      <c r="Z2237" s="10" t="s">
        <v>4980</v>
      </c>
      <c r="AA2237" s="10" t="s">
        <v>4992</v>
      </c>
      <c r="AB2237" s="10" t="s">
        <v>5066</v>
      </c>
      <c r="AC2237" s="9" t="s">
        <v>5006</v>
      </c>
      <c r="AD2237" s="29"/>
      <c r="AE2237" s="20" t="str">
        <f>VLOOKUP(E2237,'FILIAIS PETZ'!A:Q,17,0)</f>
        <v>SP7</v>
      </c>
      <c r="AF2237" s="20" t="str">
        <f>VLOOKUP(E2237,'FILIAIS PETZ'!A:Q,3,0)</f>
        <v>FELICIO</v>
      </c>
      <c r="AG2237" s="20" t="str">
        <f>VLOOKUP(E2237,'FILIAIS PETZ'!A:Q,2,0)</f>
        <v>R3</v>
      </c>
      <c r="AH2237" s="75">
        <v>1300</v>
      </c>
      <c r="AI2237" s="16" t="s">
        <v>6530</v>
      </c>
      <c r="AJ2237" s="43">
        <f>VLOOKUP(E2237,'FILIAIS PETZ'!$A$2:$K$2000,11,0)</f>
        <v>18328118015726</v>
      </c>
      <c r="AK2237" s="44">
        <f t="shared" si="149"/>
        <v>18328118015726</v>
      </c>
    </row>
    <row r="2238" spans="1:37" s="14" customFormat="1" ht="15" customHeight="1" thickBot="1" x14ac:dyDescent="0.25">
      <c r="A2238" s="9">
        <f t="shared" si="148"/>
        <v>884039</v>
      </c>
      <c r="B2238" s="18">
        <f>VLOOKUP(C2238,FORNECEDORES!D:E,2,0)</f>
        <v>55566</v>
      </c>
      <c r="C2238" s="19" t="str">
        <f>VLOOKUP(D2238,FORNECEDORES!A:D,4,0)</f>
        <v>29.209.860/0001-11</v>
      </c>
      <c r="D2238" s="13" t="s">
        <v>2679</v>
      </c>
      <c r="E2238" s="20" t="str">
        <f t="shared" si="145"/>
        <v>04 0106</v>
      </c>
      <c r="F2238" s="28" t="s">
        <v>4952</v>
      </c>
      <c r="G2238" s="21" t="str">
        <f>VLOOKUP(E2238,'FILIAIS PETZ'!A:E,5,0)</f>
        <v>PETZ COTIA</v>
      </c>
      <c r="H2238" s="20" t="str">
        <f>VLOOKUP(E2238,'FILIAIS PETZ'!A:D,4,0)</f>
        <v>CTIA-SP</v>
      </c>
      <c r="I2238" s="46">
        <v>45385</v>
      </c>
      <c r="J2238" s="9">
        <v>884039</v>
      </c>
      <c r="K2238" s="9" t="s">
        <v>5858</v>
      </c>
      <c r="L2238" s="29" t="s">
        <v>6978</v>
      </c>
      <c r="M2238" s="46">
        <v>45385</v>
      </c>
      <c r="N2238" s="46">
        <v>45420</v>
      </c>
      <c r="O2238" s="46">
        <v>45400</v>
      </c>
      <c r="P2238" s="29" t="s">
        <v>4990</v>
      </c>
      <c r="Q2238" s="9">
        <v>3</v>
      </c>
      <c r="R2238" s="9">
        <v>1</v>
      </c>
      <c r="S2238" s="9">
        <v>8</v>
      </c>
      <c r="T2238" s="9" t="s">
        <v>32</v>
      </c>
      <c r="U2238" s="9">
        <v>11002</v>
      </c>
      <c r="V2238" s="9">
        <v>11002</v>
      </c>
      <c r="W2238" s="9" t="s">
        <v>5019</v>
      </c>
      <c r="X2238" s="9" t="s">
        <v>4992</v>
      </c>
      <c r="Y2238" s="10" t="s">
        <v>4980</v>
      </c>
      <c r="Z2238" s="10" t="s">
        <v>4980</v>
      </c>
      <c r="AA2238" s="10" t="s">
        <v>4992</v>
      </c>
      <c r="AB2238" s="10" t="s">
        <v>5066</v>
      </c>
      <c r="AC2238" s="9" t="s">
        <v>5006</v>
      </c>
      <c r="AD2238" s="29"/>
      <c r="AE2238" s="20" t="str">
        <f>VLOOKUP(E2238,'FILIAIS PETZ'!A:Q,17,0)</f>
        <v>SP7</v>
      </c>
      <c r="AF2238" s="20" t="str">
        <f>VLOOKUP(E2238,'FILIAIS PETZ'!A:Q,3,0)</f>
        <v>FELICIO</v>
      </c>
      <c r="AG2238" s="20" t="str">
        <f>VLOOKUP(E2238,'FILIAIS PETZ'!A:Q,2,0)</f>
        <v>R3</v>
      </c>
      <c r="AH2238" s="75">
        <v>1300</v>
      </c>
      <c r="AI2238" s="16" t="s">
        <v>6530</v>
      </c>
      <c r="AJ2238" s="43">
        <f>VLOOKUP(E2238,'FILIAIS PETZ'!$A$2:$K$2000,11,0)</f>
        <v>18328118009327</v>
      </c>
      <c r="AK2238" s="44">
        <f t="shared" si="149"/>
        <v>18328118009327</v>
      </c>
    </row>
    <row r="2239" spans="1:37" s="14" customFormat="1" ht="15" customHeight="1" thickBot="1" x14ac:dyDescent="0.25">
      <c r="A2239" s="9">
        <f t="shared" si="148"/>
        <v>884043</v>
      </c>
      <c r="B2239" s="18">
        <f>VLOOKUP(C2239,FORNECEDORES!D:E,2,0)</f>
        <v>55566</v>
      </c>
      <c r="C2239" s="19" t="str">
        <f>VLOOKUP(D2239,FORNECEDORES!A:D,4,0)</f>
        <v>29.209.860/0001-11</v>
      </c>
      <c r="D2239" s="13" t="s">
        <v>2679</v>
      </c>
      <c r="E2239" s="20" t="str">
        <f t="shared" si="145"/>
        <v>04 0032</v>
      </c>
      <c r="F2239" s="28" t="s">
        <v>4951</v>
      </c>
      <c r="G2239" s="21" t="str">
        <f>VLOOKUP(E2239,'FILIAIS PETZ'!A:E,5,0)</f>
        <v>PETZ JAGUARE</v>
      </c>
      <c r="H2239" s="20" t="str">
        <f>VLOOKUP(E2239,'FILIAIS PETZ'!A:D,4,0)</f>
        <v>JGRE-SP</v>
      </c>
      <c r="I2239" s="46">
        <v>45385</v>
      </c>
      <c r="J2239" s="9">
        <v>884043</v>
      </c>
      <c r="K2239" s="9" t="s">
        <v>5858</v>
      </c>
      <c r="L2239" s="29" t="s">
        <v>6998</v>
      </c>
      <c r="M2239" s="46">
        <v>45385</v>
      </c>
      <c r="N2239" s="46">
        <v>45420</v>
      </c>
      <c r="O2239" s="46">
        <v>45401</v>
      </c>
      <c r="P2239" s="29" t="s">
        <v>4990</v>
      </c>
      <c r="Q2239" s="9">
        <v>3</v>
      </c>
      <c r="R2239" s="9">
        <v>1</v>
      </c>
      <c r="S2239" s="9">
        <v>8</v>
      </c>
      <c r="T2239" s="9" t="s">
        <v>32</v>
      </c>
      <c r="U2239" s="9">
        <v>11002</v>
      </c>
      <c r="V2239" s="9">
        <v>11002</v>
      </c>
      <c r="W2239" s="9" t="s">
        <v>5019</v>
      </c>
      <c r="X2239" s="9" t="s">
        <v>4992</v>
      </c>
      <c r="Y2239" s="10" t="s">
        <v>4980</v>
      </c>
      <c r="Z2239" s="10" t="s">
        <v>4980</v>
      </c>
      <c r="AA2239" s="10" t="s">
        <v>4992</v>
      </c>
      <c r="AB2239" s="10" t="s">
        <v>5066</v>
      </c>
      <c r="AC2239" s="9" t="s">
        <v>5006</v>
      </c>
      <c r="AD2239" s="29"/>
      <c r="AE2239" s="20" t="str">
        <f>VLOOKUP(E2239,'FILIAIS PETZ'!A:Q,17,0)</f>
        <v>SP7</v>
      </c>
      <c r="AF2239" s="20" t="str">
        <f>VLOOKUP(E2239,'FILIAIS PETZ'!A:Q,3,0)</f>
        <v>FELICIO</v>
      </c>
      <c r="AG2239" s="20" t="str">
        <f>VLOOKUP(E2239,'FILIAIS PETZ'!A:Q,2,0)</f>
        <v>R3</v>
      </c>
      <c r="AH2239" s="75">
        <v>1300</v>
      </c>
      <c r="AI2239" s="16" t="s">
        <v>6530</v>
      </c>
      <c r="AJ2239" s="43">
        <f>VLOOKUP(E2239,'FILIAIS PETZ'!$A$2:$K$2000,11,0)</f>
        <v>18328118003205</v>
      </c>
      <c r="AK2239" s="44">
        <f t="shared" si="149"/>
        <v>18328118003205</v>
      </c>
    </row>
    <row r="2240" spans="1:37" s="14" customFormat="1" ht="15" customHeight="1" thickBot="1" x14ac:dyDescent="0.25">
      <c r="A2240" s="9">
        <f t="shared" si="148"/>
        <v>884044</v>
      </c>
      <c r="B2240" s="18">
        <f>VLOOKUP(C2240,FORNECEDORES!D:E,2,0)</f>
        <v>55566</v>
      </c>
      <c r="C2240" s="19" t="str">
        <f>VLOOKUP(D2240,FORNECEDORES!A:D,4,0)</f>
        <v>29.209.860/0001-11</v>
      </c>
      <c r="D2240" s="13" t="s">
        <v>2679</v>
      </c>
      <c r="E2240" s="20" t="str">
        <f t="shared" si="145"/>
        <v>04 0083</v>
      </c>
      <c r="F2240" s="28" t="s">
        <v>4936</v>
      </c>
      <c r="G2240" s="21" t="str">
        <f>VLOOKUP(E2240,'FILIAIS PETZ'!A:E,5,0)</f>
        <v>PETZ OSASCO</v>
      </c>
      <c r="H2240" s="20" t="str">
        <f>VLOOKUP(E2240,'FILIAIS PETZ'!A:D,4,0)</f>
        <v>OSAS-SP</v>
      </c>
      <c r="I2240" s="46">
        <v>45385</v>
      </c>
      <c r="J2240" s="9">
        <v>884044</v>
      </c>
      <c r="K2240" s="9" t="s">
        <v>5858</v>
      </c>
      <c r="L2240" s="29" t="s">
        <v>6999</v>
      </c>
      <c r="M2240" s="46">
        <v>45385</v>
      </c>
      <c r="N2240" s="46">
        <v>45420</v>
      </c>
      <c r="O2240" s="46">
        <v>45401</v>
      </c>
      <c r="P2240" s="29" t="s">
        <v>4990</v>
      </c>
      <c r="Q2240" s="9">
        <v>3</v>
      </c>
      <c r="R2240" s="9">
        <v>1</v>
      </c>
      <c r="S2240" s="9">
        <v>8</v>
      </c>
      <c r="T2240" s="9" t="s">
        <v>32</v>
      </c>
      <c r="U2240" s="9">
        <v>11002</v>
      </c>
      <c r="V2240" s="9">
        <v>11002</v>
      </c>
      <c r="W2240" s="9" t="s">
        <v>5019</v>
      </c>
      <c r="X2240" s="9" t="s">
        <v>4992</v>
      </c>
      <c r="Y2240" s="10" t="s">
        <v>4980</v>
      </c>
      <c r="Z2240" s="10" t="s">
        <v>4980</v>
      </c>
      <c r="AA2240" s="10" t="s">
        <v>4992</v>
      </c>
      <c r="AB2240" s="10" t="s">
        <v>5066</v>
      </c>
      <c r="AC2240" s="9" t="s">
        <v>5006</v>
      </c>
      <c r="AD2240" s="29"/>
      <c r="AE2240" s="20" t="str">
        <f>VLOOKUP(E2240,'FILIAIS PETZ'!A:Q,17,0)</f>
        <v>SP7</v>
      </c>
      <c r="AF2240" s="20" t="str">
        <f>VLOOKUP(E2240,'FILIAIS PETZ'!A:Q,3,0)</f>
        <v>FELICIO</v>
      </c>
      <c r="AG2240" s="20" t="str">
        <f>VLOOKUP(E2240,'FILIAIS PETZ'!A:Q,2,0)</f>
        <v>R3</v>
      </c>
      <c r="AH2240" s="75">
        <v>1300</v>
      </c>
      <c r="AI2240" s="16" t="s">
        <v>6530</v>
      </c>
      <c r="AJ2240" s="43">
        <f>VLOOKUP(E2240,'FILIAIS PETZ'!$A$2:$K$2000,11,0)</f>
        <v>18328118008355</v>
      </c>
      <c r="AK2240" s="44">
        <f t="shared" si="149"/>
        <v>18328118008355</v>
      </c>
    </row>
    <row r="2241" spans="1:37" s="14" customFormat="1" ht="15" customHeight="1" thickBot="1" x14ac:dyDescent="0.25">
      <c r="A2241" s="9">
        <f t="shared" si="148"/>
        <v>884046</v>
      </c>
      <c r="B2241" s="18">
        <f>VLOOKUP(C2241,FORNECEDORES!D:E,2,0)</f>
        <v>55566</v>
      </c>
      <c r="C2241" s="19" t="str">
        <f>VLOOKUP(D2241,FORNECEDORES!A:D,4,0)</f>
        <v>29.209.860/0001-11</v>
      </c>
      <c r="D2241" s="13" t="s">
        <v>2679</v>
      </c>
      <c r="E2241" s="20" t="str">
        <f t="shared" si="145"/>
        <v>04 0051</v>
      </c>
      <c r="F2241" s="28" t="s">
        <v>4948</v>
      </c>
      <c r="G2241" s="21" t="str">
        <f>VLOOKUP(E2241,'FILIAIS PETZ'!A:E,5,0)</f>
        <v>PETZ TAMBORÉ</v>
      </c>
      <c r="H2241" s="20" t="str">
        <f>VLOOKUP(E2241,'FILIAIS PETZ'!A:D,4,0)</f>
        <v>TMBO-SP</v>
      </c>
      <c r="I2241" s="46">
        <v>45385</v>
      </c>
      <c r="J2241" s="9">
        <v>884046</v>
      </c>
      <c r="K2241" s="9" t="s">
        <v>5858</v>
      </c>
      <c r="L2241" s="29" t="s">
        <v>7000</v>
      </c>
      <c r="M2241" s="46">
        <v>45385</v>
      </c>
      <c r="N2241" s="46">
        <v>45420</v>
      </c>
      <c r="O2241" s="46">
        <v>45401</v>
      </c>
      <c r="P2241" s="29" t="s">
        <v>4990</v>
      </c>
      <c r="Q2241" s="9">
        <v>3</v>
      </c>
      <c r="R2241" s="9">
        <v>1</v>
      </c>
      <c r="S2241" s="9">
        <v>8</v>
      </c>
      <c r="T2241" s="9" t="s">
        <v>32</v>
      </c>
      <c r="U2241" s="9">
        <v>11002</v>
      </c>
      <c r="V2241" s="9">
        <v>11002</v>
      </c>
      <c r="W2241" s="9" t="s">
        <v>5019</v>
      </c>
      <c r="X2241" s="9" t="s">
        <v>4992</v>
      </c>
      <c r="Y2241" s="10" t="s">
        <v>4980</v>
      </c>
      <c r="Z2241" s="10" t="s">
        <v>4980</v>
      </c>
      <c r="AA2241" s="10" t="s">
        <v>4992</v>
      </c>
      <c r="AB2241" s="10" t="s">
        <v>5066</v>
      </c>
      <c r="AC2241" s="9" t="s">
        <v>5006</v>
      </c>
      <c r="AD2241" s="29"/>
      <c r="AE2241" s="20" t="str">
        <f>VLOOKUP(E2241,'FILIAIS PETZ'!A:Q,17,0)</f>
        <v>SP7</v>
      </c>
      <c r="AF2241" s="20" t="str">
        <f>VLOOKUP(E2241,'FILIAIS PETZ'!A:Q,3,0)</f>
        <v>FELICIO</v>
      </c>
      <c r="AG2241" s="20" t="str">
        <f>VLOOKUP(E2241,'FILIAIS PETZ'!A:Q,2,0)</f>
        <v>R3</v>
      </c>
      <c r="AH2241" s="75">
        <v>1300</v>
      </c>
      <c r="AI2241" s="16" t="s">
        <v>6530</v>
      </c>
      <c r="AJ2241" s="43">
        <f>VLOOKUP(E2241,'FILIAIS PETZ'!$A$2:$K$2000,11,0)</f>
        <v>18328118004872</v>
      </c>
      <c r="AK2241" s="44">
        <f t="shared" si="149"/>
        <v>18328118004872</v>
      </c>
    </row>
    <row r="2242" spans="1:37" s="14" customFormat="1" ht="15" customHeight="1" thickBot="1" x14ac:dyDescent="0.25">
      <c r="A2242" s="9">
        <f t="shared" ref="A2242:A2274" si="150">J2242</f>
        <v>883924</v>
      </c>
      <c r="B2242" s="18">
        <f>VLOOKUP(C2242,FORNECEDORES!D:E,2,0)</f>
        <v>530375</v>
      </c>
      <c r="C2242" s="19" t="str">
        <f>VLOOKUP(D2242,FORNECEDORES!A:D,4,0)</f>
        <v>23.080.842/0001-04</v>
      </c>
      <c r="D2242" s="13" t="s">
        <v>4370</v>
      </c>
      <c r="E2242" s="20" t="str">
        <f t="shared" si="145"/>
        <v>04 0008</v>
      </c>
      <c r="F2242" s="28" t="s">
        <v>4937</v>
      </c>
      <c r="G2242" s="21" t="str">
        <f>VLOOKUP(E2242,'FILIAIS PETZ'!A:E,5,0)</f>
        <v>PETZ ALPHAVILLE</v>
      </c>
      <c r="H2242" s="20" t="str">
        <f>VLOOKUP(E2242,'FILIAIS PETZ'!A:D,4,0)</f>
        <v>ALPH-SP</v>
      </c>
      <c r="I2242" s="46">
        <v>45385</v>
      </c>
      <c r="J2242" s="9">
        <v>883924</v>
      </c>
      <c r="K2242" s="9" t="s">
        <v>5858</v>
      </c>
      <c r="L2242" s="29" t="s">
        <v>6850</v>
      </c>
      <c r="M2242" s="46">
        <v>45386</v>
      </c>
      <c r="N2242" s="46">
        <v>45413</v>
      </c>
      <c r="O2242" s="46">
        <v>45398</v>
      </c>
      <c r="P2242" s="29" t="s">
        <v>4990</v>
      </c>
      <c r="Q2242" s="9">
        <v>3</v>
      </c>
      <c r="R2242" s="9">
        <v>1</v>
      </c>
      <c r="S2242" s="9">
        <v>8</v>
      </c>
      <c r="T2242" s="9" t="s">
        <v>32</v>
      </c>
      <c r="U2242" s="9">
        <v>11002</v>
      </c>
      <c r="V2242" s="9">
        <v>11002</v>
      </c>
      <c r="W2242" s="9" t="s">
        <v>5019</v>
      </c>
      <c r="X2242" s="9" t="s">
        <v>4985</v>
      </c>
      <c r="Y2242" s="9" t="s">
        <v>4980</v>
      </c>
      <c r="Z2242" s="9" t="s">
        <v>4980</v>
      </c>
      <c r="AA2242" s="9" t="s">
        <v>4989</v>
      </c>
      <c r="AB2242" s="9" t="s">
        <v>5066</v>
      </c>
      <c r="AC2242" s="9" t="s">
        <v>5006</v>
      </c>
      <c r="AD2242" s="29"/>
      <c r="AE2242" s="20" t="str">
        <f>VLOOKUP(E2242,'FILIAIS PETZ'!A:Q,17,0)</f>
        <v>SP7</v>
      </c>
      <c r="AF2242" s="20" t="str">
        <f>VLOOKUP(E2242,'FILIAIS PETZ'!A:Q,3,0)</f>
        <v>FELICIO</v>
      </c>
      <c r="AG2242" s="20" t="str">
        <f>VLOOKUP(E2242,'FILIAIS PETZ'!A:Q,2,0)</f>
        <v>R3</v>
      </c>
      <c r="AH2242" s="75">
        <v>850</v>
      </c>
      <c r="AI2242" s="16" t="s">
        <v>6528</v>
      </c>
      <c r="AJ2242" s="43">
        <f>VLOOKUP(E2242,'FILIAIS PETZ'!$A$2:$K$2000,11,0)</f>
        <v>18328118001423</v>
      </c>
      <c r="AK2242" s="44">
        <f t="shared" ref="AK2242:AK2273" si="151">AJ2242</f>
        <v>18328118001423</v>
      </c>
    </row>
    <row r="2243" spans="1:37" s="14" customFormat="1" ht="15" customHeight="1" thickBot="1" x14ac:dyDescent="0.25">
      <c r="A2243" s="9">
        <f t="shared" si="150"/>
        <v>883932</v>
      </c>
      <c r="B2243" s="18">
        <f>VLOOKUP(C2243,FORNECEDORES!D:E,2,0)</f>
        <v>530375</v>
      </c>
      <c r="C2243" s="19" t="str">
        <f>VLOOKUP(D2243,FORNECEDORES!A:D,4,0)</f>
        <v>23.080.842/0001-04</v>
      </c>
      <c r="D2243" s="13" t="s">
        <v>4370</v>
      </c>
      <c r="E2243" s="20" t="str">
        <f t="shared" si="145"/>
        <v>04 0165</v>
      </c>
      <c r="F2243" s="28" t="s">
        <v>4935</v>
      </c>
      <c r="G2243" s="21" t="str">
        <f>VLOOKUP(E2243,'FILIAIS PETZ'!A:E,5,0)</f>
        <v>PETZ CARAPICUIBA</v>
      </c>
      <c r="H2243" s="20" t="str">
        <f>VLOOKUP(E2243,'FILIAIS PETZ'!A:D,4,0)</f>
        <v>CPIC-SP</v>
      </c>
      <c r="I2243" s="46">
        <v>45385</v>
      </c>
      <c r="J2243" s="9">
        <v>883932</v>
      </c>
      <c r="K2243" s="9" t="s">
        <v>5858</v>
      </c>
      <c r="L2243" s="29" t="s">
        <v>6851</v>
      </c>
      <c r="M2243" s="46">
        <v>45388</v>
      </c>
      <c r="N2243" s="46">
        <v>45413</v>
      </c>
      <c r="O2243" s="46">
        <v>45398</v>
      </c>
      <c r="P2243" s="29" t="s">
        <v>4990</v>
      </c>
      <c r="Q2243" s="9">
        <v>3</v>
      </c>
      <c r="R2243" s="9">
        <v>1</v>
      </c>
      <c r="S2243" s="9">
        <v>8</v>
      </c>
      <c r="T2243" s="9" t="s">
        <v>32</v>
      </c>
      <c r="U2243" s="9">
        <v>11002</v>
      </c>
      <c r="V2243" s="9">
        <v>11002</v>
      </c>
      <c r="W2243" s="9" t="s">
        <v>5019</v>
      </c>
      <c r="X2243" s="9" t="s">
        <v>4985</v>
      </c>
      <c r="Y2243" s="9" t="s">
        <v>4980</v>
      </c>
      <c r="Z2243" s="9" t="s">
        <v>4980</v>
      </c>
      <c r="AA2243" s="9" t="s">
        <v>4989</v>
      </c>
      <c r="AB2243" s="9" t="s">
        <v>5066</v>
      </c>
      <c r="AC2243" s="9" t="s">
        <v>5006</v>
      </c>
      <c r="AD2243" s="29"/>
      <c r="AE2243" s="20" t="str">
        <f>VLOOKUP(E2243,'FILIAIS PETZ'!A:Q,17,0)</f>
        <v>SP7</v>
      </c>
      <c r="AF2243" s="20" t="str">
        <f>VLOOKUP(E2243,'FILIAIS PETZ'!A:Q,3,0)</f>
        <v>FELICIO</v>
      </c>
      <c r="AG2243" s="20" t="str">
        <f>VLOOKUP(E2243,'FILIAIS PETZ'!A:Q,2,0)</f>
        <v>R3</v>
      </c>
      <c r="AH2243" s="75">
        <v>850</v>
      </c>
      <c r="AI2243" s="16" t="s">
        <v>6528</v>
      </c>
      <c r="AJ2243" s="43">
        <f>VLOOKUP(E2243,'FILIAIS PETZ'!$A$2:$K$2000,11,0)</f>
        <v>18328118015726</v>
      </c>
      <c r="AK2243" s="44">
        <f t="shared" si="151"/>
        <v>18328118015726</v>
      </c>
    </row>
    <row r="2244" spans="1:37" s="14" customFormat="1" ht="15" customHeight="1" thickBot="1" x14ac:dyDescent="0.25">
      <c r="A2244" s="9">
        <f t="shared" si="150"/>
        <v>883935</v>
      </c>
      <c r="B2244" s="18">
        <f>VLOOKUP(C2244,FORNECEDORES!D:E,2,0)</f>
        <v>530375</v>
      </c>
      <c r="C2244" s="19" t="str">
        <f>VLOOKUP(D2244,FORNECEDORES!A:D,4,0)</f>
        <v>23.080.842/0001-04</v>
      </c>
      <c r="D2244" s="13" t="s">
        <v>4370</v>
      </c>
      <c r="E2244" s="20" t="str">
        <f t="shared" si="145"/>
        <v>04 0106</v>
      </c>
      <c r="F2244" s="28" t="s">
        <v>4952</v>
      </c>
      <c r="G2244" s="21" t="str">
        <f>VLOOKUP(E2244,'FILIAIS PETZ'!A:E,5,0)</f>
        <v>PETZ COTIA</v>
      </c>
      <c r="H2244" s="20" t="str">
        <f>VLOOKUP(E2244,'FILIAIS PETZ'!A:D,4,0)</f>
        <v>CTIA-SP</v>
      </c>
      <c r="I2244" s="46">
        <v>45385</v>
      </c>
      <c r="J2244" s="9">
        <v>883935</v>
      </c>
      <c r="K2244" s="9" t="s">
        <v>5858</v>
      </c>
      <c r="L2244" s="29" t="s">
        <v>6852</v>
      </c>
      <c r="M2244" s="46">
        <v>45388</v>
      </c>
      <c r="N2244" s="46">
        <v>45413</v>
      </c>
      <c r="O2244" s="46">
        <v>45398</v>
      </c>
      <c r="P2244" s="29" t="s">
        <v>4990</v>
      </c>
      <c r="Q2244" s="9">
        <v>3</v>
      </c>
      <c r="R2244" s="9">
        <v>1</v>
      </c>
      <c r="S2244" s="9">
        <v>8</v>
      </c>
      <c r="T2244" s="9" t="s">
        <v>32</v>
      </c>
      <c r="U2244" s="9">
        <v>11002</v>
      </c>
      <c r="V2244" s="9">
        <v>11002</v>
      </c>
      <c r="W2244" s="9" t="s">
        <v>5019</v>
      </c>
      <c r="X2244" s="9" t="s">
        <v>4985</v>
      </c>
      <c r="Y2244" s="9" t="s">
        <v>4980</v>
      </c>
      <c r="Z2244" s="9" t="s">
        <v>4980</v>
      </c>
      <c r="AA2244" s="9" t="s">
        <v>4989</v>
      </c>
      <c r="AB2244" s="9" t="s">
        <v>5066</v>
      </c>
      <c r="AC2244" s="9" t="s">
        <v>5006</v>
      </c>
      <c r="AD2244" s="29"/>
      <c r="AE2244" s="20" t="str">
        <f>VLOOKUP(E2244,'FILIAIS PETZ'!A:Q,17,0)</f>
        <v>SP7</v>
      </c>
      <c r="AF2244" s="20" t="str">
        <f>VLOOKUP(E2244,'FILIAIS PETZ'!A:Q,3,0)</f>
        <v>FELICIO</v>
      </c>
      <c r="AG2244" s="20" t="str">
        <f>VLOOKUP(E2244,'FILIAIS PETZ'!A:Q,2,0)</f>
        <v>R3</v>
      </c>
      <c r="AH2244" s="75">
        <v>850</v>
      </c>
      <c r="AI2244" s="16" t="s">
        <v>6528</v>
      </c>
      <c r="AJ2244" s="43">
        <f>VLOOKUP(E2244,'FILIAIS PETZ'!$A$2:$K$2000,11,0)</f>
        <v>18328118009327</v>
      </c>
      <c r="AK2244" s="44">
        <f t="shared" si="151"/>
        <v>18328118009327</v>
      </c>
    </row>
    <row r="2245" spans="1:37" s="14" customFormat="1" ht="15" customHeight="1" thickBot="1" x14ac:dyDescent="0.25">
      <c r="A2245" s="9">
        <f t="shared" si="150"/>
        <v>883944</v>
      </c>
      <c r="B2245" s="18">
        <f>VLOOKUP(C2245,FORNECEDORES!D:E,2,0)</f>
        <v>530375</v>
      </c>
      <c r="C2245" s="19" t="str">
        <f>VLOOKUP(D2245,FORNECEDORES!A:D,4,0)</f>
        <v>23.080.842/0001-04</v>
      </c>
      <c r="D2245" s="13" t="s">
        <v>4370</v>
      </c>
      <c r="E2245" s="20" t="str">
        <f t="shared" si="145"/>
        <v>04 0093</v>
      </c>
      <c r="F2245" s="28" t="s">
        <v>4942</v>
      </c>
      <c r="G2245" s="21" t="str">
        <f>VLOOKUP(E2245,'FILIAIS PETZ'!A:E,5,0)</f>
        <v>PETZ INDAIATUBA</v>
      </c>
      <c r="H2245" s="20" t="str">
        <f>VLOOKUP(E2245,'FILIAIS PETZ'!A:D,4,0)</f>
        <v>INDT-SP</v>
      </c>
      <c r="I2245" s="46">
        <v>45385</v>
      </c>
      <c r="J2245" s="9">
        <v>883944</v>
      </c>
      <c r="K2245" s="9" t="s">
        <v>5858</v>
      </c>
      <c r="L2245" s="29" t="s">
        <v>6853</v>
      </c>
      <c r="M2245" s="46">
        <v>45388</v>
      </c>
      <c r="N2245" s="46">
        <v>45413</v>
      </c>
      <c r="O2245" s="46">
        <v>45398</v>
      </c>
      <c r="P2245" s="29" t="s">
        <v>4990</v>
      </c>
      <c r="Q2245" s="9">
        <v>3</v>
      </c>
      <c r="R2245" s="9">
        <v>1</v>
      </c>
      <c r="S2245" s="9">
        <v>8</v>
      </c>
      <c r="T2245" s="9" t="s">
        <v>32</v>
      </c>
      <c r="U2245" s="9">
        <v>11002</v>
      </c>
      <c r="V2245" s="9">
        <v>11002</v>
      </c>
      <c r="W2245" s="9" t="s">
        <v>5019</v>
      </c>
      <c r="X2245" s="9" t="s">
        <v>4985</v>
      </c>
      <c r="Y2245" s="9" t="s">
        <v>4980</v>
      </c>
      <c r="Z2245" s="9" t="s">
        <v>4980</v>
      </c>
      <c r="AA2245" s="9" t="s">
        <v>4989</v>
      </c>
      <c r="AB2245" s="9" t="s">
        <v>5066</v>
      </c>
      <c r="AC2245" s="9" t="s">
        <v>5006</v>
      </c>
      <c r="AD2245" s="29"/>
      <c r="AE2245" s="20" t="str">
        <f>VLOOKUP(E2245,'FILIAIS PETZ'!A:Q,17,0)</f>
        <v>SP7</v>
      </c>
      <c r="AF2245" s="20" t="str">
        <f>VLOOKUP(E2245,'FILIAIS PETZ'!A:Q,3,0)</f>
        <v>FELICIO</v>
      </c>
      <c r="AG2245" s="20" t="str">
        <f>VLOOKUP(E2245,'FILIAIS PETZ'!A:Q,2,0)</f>
        <v>R3</v>
      </c>
      <c r="AH2245" s="75">
        <v>850</v>
      </c>
      <c r="AI2245" s="16" t="s">
        <v>6528</v>
      </c>
      <c r="AJ2245" s="43">
        <f>VLOOKUP(E2245,'FILIAIS PETZ'!$A$2:$K$2000,11,0)</f>
        <v>18328118008517</v>
      </c>
      <c r="AK2245" s="44">
        <f t="shared" si="151"/>
        <v>18328118008517</v>
      </c>
    </row>
    <row r="2246" spans="1:37" s="14" customFormat="1" ht="15" customHeight="1" thickBot="1" x14ac:dyDescent="0.25">
      <c r="A2246" s="9">
        <f t="shared" si="150"/>
        <v>883946</v>
      </c>
      <c r="B2246" s="18">
        <f>VLOOKUP(C2246,FORNECEDORES!D:E,2,0)</f>
        <v>530375</v>
      </c>
      <c r="C2246" s="19" t="str">
        <f>VLOOKUP(D2246,FORNECEDORES!A:D,4,0)</f>
        <v>23.080.842/0001-04</v>
      </c>
      <c r="D2246" s="13" t="s">
        <v>4370</v>
      </c>
      <c r="E2246" s="20" t="str">
        <f t="shared" si="145"/>
        <v>04 0156</v>
      </c>
      <c r="F2246" s="28" t="s">
        <v>4940</v>
      </c>
      <c r="G2246" s="21" t="str">
        <f>VLOOKUP(E2246,'FILIAIS PETZ'!A:E,5,0)</f>
        <v>PETZ ITAPETININGA</v>
      </c>
      <c r="H2246" s="20" t="str">
        <f>VLOOKUP(E2246,'FILIAIS PETZ'!A:D,4,0)</f>
        <v>ITPT-SP</v>
      </c>
      <c r="I2246" s="46">
        <v>45385</v>
      </c>
      <c r="J2246" s="9">
        <v>883946</v>
      </c>
      <c r="K2246" s="9" t="s">
        <v>5858</v>
      </c>
      <c r="L2246" s="29" t="s">
        <v>6854</v>
      </c>
      <c r="M2246" s="46">
        <v>45388</v>
      </c>
      <c r="N2246" s="46">
        <v>45413</v>
      </c>
      <c r="O2246" s="46">
        <v>45398</v>
      </c>
      <c r="P2246" s="29" t="s">
        <v>4990</v>
      </c>
      <c r="Q2246" s="9">
        <v>3</v>
      </c>
      <c r="R2246" s="9">
        <v>1</v>
      </c>
      <c r="S2246" s="9">
        <v>8</v>
      </c>
      <c r="T2246" s="9" t="s">
        <v>32</v>
      </c>
      <c r="U2246" s="9">
        <v>11002</v>
      </c>
      <c r="V2246" s="9">
        <v>11002</v>
      </c>
      <c r="W2246" s="9" t="s">
        <v>5019</v>
      </c>
      <c r="X2246" s="9" t="s">
        <v>4985</v>
      </c>
      <c r="Y2246" s="9" t="s">
        <v>4980</v>
      </c>
      <c r="Z2246" s="9" t="s">
        <v>4980</v>
      </c>
      <c r="AA2246" s="9" t="s">
        <v>4989</v>
      </c>
      <c r="AB2246" s="9" t="s">
        <v>5066</v>
      </c>
      <c r="AC2246" s="9" t="s">
        <v>5006</v>
      </c>
      <c r="AD2246" s="29"/>
      <c r="AE2246" s="20" t="str">
        <f>VLOOKUP(E2246,'FILIAIS PETZ'!A:Q,17,0)</f>
        <v>SP7</v>
      </c>
      <c r="AF2246" s="20" t="str">
        <f>VLOOKUP(E2246,'FILIAIS PETZ'!A:Q,3,0)</f>
        <v>FELICIO</v>
      </c>
      <c r="AG2246" s="20" t="str">
        <f>VLOOKUP(E2246,'FILIAIS PETZ'!A:Q,2,0)</f>
        <v>R3</v>
      </c>
      <c r="AH2246" s="75">
        <v>850</v>
      </c>
      <c r="AI2246" s="16" t="s">
        <v>6528</v>
      </c>
      <c r="AJ2246" s="43">
        <f>VLOOKUP(E2246,'FILIAIS PETZ'!$A$2:$K$2000,11,0)</f>
        <v>18328118014754</v>
      </c>
      <c r="AK2246" s="44">
        <f t="shared" si="151"/>
        <v>18328118014754</v>
      </c>
    </row>
    <row r="2247" spans="1:37" s="14" customFormat="1" ht="15" customHeight="1" thickBot="1" x14ac:dyDescent="0.25">
      <c r="A2247" s="9">
        <f t="shared" si="150"/>
        <v>883949</v>
      </c>
      <c r="B2247" s="18">
        <f>VLOOKUP(C2247,FORNECEDORES!D:E,2,0)</f>
        <v>530375</v>
      </c>
      <c r="C2247" s="19" t="str">
        <f>VLOOKUP(D2247,FORNECEDORES!A:D,4,0)</f>
        <v>23.080.842/0001-04</v>
      </c>
      <c r="D2247" s="13" t="s">
        <v>4370</v>
      </c>
      <c r="E2247" s="20" t="str">
        <f t="shared" si="145"/>
        <v>04 0119</v>
      </c>
      <c r="F2247" s="28" t="s">
        <v>4934</v>
      </c>
      <c r="G2247" s="21" t="str">
        <f>VLOOKUP(E2247,'FILIAIS PETZ'!A:E,5,0)</f>
        <v>PETZ ITU</v>
      </c>
      <c r="H2247" s="20" t="str">
        <f>VLOOKUP(E2247,'FILIAIS PETZ'!A:D,4,0)</f>
        <v>ITTU-SP</v>
      </c>
      <c r="I2247" s="46">
        <v>45385</v>
      </c>
      <c r="J2247" s="9">
        <v>883949</v>
      </c>
      <c r="K2247" s="9" t="s">
        <v>5858</v>
      </c>
      <c r="L2247" s="29" t="s">
        <v>6855</v>
      </c>
      <c r="M2247" s="46">
        <v>45388</v>
      </c>
      <c r="N2247" s="46">
        <v>45413</v>
      </c>
      <c r="O2247" s="46">
        <v>45398</v>
      </c>
      <c r="P2247" s="29" t="s">
        <v>4990</v>
      </c>
      <c r="Q2247" s="9">
        <v>3</v>
      </c>
      <c r="R2247" s="9">
        <v>1</v>
      </c>
      <c r="S2247" s="9">
        <v>8</v>
      </c>
      <c r="T2247" s="9" t="s">
        <v>32</v>
      </c>
      <c r="U2247" s="9">
        <v>11002</v>
      </c>
      <c r="V2247" s="9">
        <v>11002</v>
      </c>
      <c r="W2247" s="9" t="s">
        <v>5019</v>
      </c>
      <c r="X2247" s="9" t="s">
        <v>4985</v>
      </c>
      <c r="Y2247" s="9" t="s">
        <v>4980</v>
      </c>
      <c r="Z2247" s="9" t="s">
        <v>4980</v>
      </c>
      <c r="AA2247" s="9" t="s">
        <v>4989</v>
      </c>
      <c r="AB2247" s="9" t="s">
        <v>5066</v>
      </c>
      <c r="AC2247" s="9" t="s">
        <v>5006</v>
      </c>
      <c r="AD2247" s="29"/>
      <c r="AE2247" s="20" t="str">
        <f>VLOOKUP(E2247,'FILIAIS PETZ'!A:Q,17,0)</f>
        <v>SP7</v>
      </c>
      <c r="AF2247" s="20" t="str">
        <f>VLOOKUP(E2247,'FILIAIS PETZ'!A:Q,3,0)</f>
        <v>FELICIO</v>
      </c>
      <c r="AG2247" s="20" t="str">
        <f>VLOOKUP(E2247,'FILIAIS PETZ'!A:Q,2,0)</f>
        <v>R3</v>
      </c>
      <c r="AH2247" s="75">
        <v>850</v>
      </c>
      <c r="AI2247" s="16" t="s">
        <v>6528</v>
      </c>
      <c r="AJ2247" s="43">
        <f>VLOOKUP(E2247,'FILIAIS PETZ'!$A$2:$K$2000,11,0)</f>
        <v>18328118010848</v>
      </c>
      <c r="AK2247" s="44">
        <f t="shared" si="151"/>
        <v>18328118010848</v>
      </c>
    </row>
    <row r="2248" spans="1:37" s="14" customFormat="1" ht="15" customHeight="1" thickBot="1" x14ac:dyDescent="0.25">
      <c r="A2248" s="9">
        <f t="shared" si="150"/>
        <v>883951</v>
      </c>
      <c r="B2248" s="18">
        <f>VLOOKUP(C2248,FORNECEDORES!D:E,2,0)</f>
        <v>530375</v>
      </c>
      <c r="C2248" s="19" t="str">
        <f>VLOOKUP(D2248,FORNECEDORES!A:D,4,0)</f>
        <v>23.080.842/0001-04</v>
      </c>
      <c r="D2248" s="13" t="s">
        <v>4370</v>
      </c>
      <c r="E2248" s="20" t="str">
        <f t="shared" si="145"/>
        <v>04 0032</v>
      </c>
      <c r="F2248" s="28" t="s">
        <v>4951</v>
      </c>
      <c r="G2248" s="21" t="str">
        <f>VLOOKUP(E2248,'FILIAIS PETZ'!A:E,5,0)</f>
        <v>PETZ JAGUARE</v>
      </c>
      <c r="H2248" s="20" t="str">
        <f>VLOOKUP(E2248,'FILIAIS PETZ'!A:D,4,0)</f>
        <v>JGRE-SP</v>
      </c>
      <c r="I2248" s="46">
        <v>45385</v>
      </c>
      <c r="J2248" s="9">
        <v>883951</v>
      </c>
      <c r="K2248" s="9" t="s">
        <v>5858</v>
      </c>
      <c r="L2248" s="29" t="s">
        <v>6856</v>
      </c>
      <c r="M2248" s="46">
        <v>45388</v>
      </c>
      <c r="N2248" s="46">
        <v>45413</v>
      </c>
      <c r="O2248" s="46">
        <v>45398</v>
      </c>
      <c r="P2248" s="29" t="s">
        <v>4990</v>
      </c>
      <c r="Q2248" s="9">
        <v>3</v>
      </c>
      <c r="R2248" s="9">
        <v>1</v>
      </c>
      <c r="S2248" s="9">
        <v>8</v>
      </c>
      <c r="T2248" s="9" t="s">
        <v>32</v>
      </c>
      <c r="U2248" s="9">
        <v>11002</v>
      </c>
      <c r="V2248" s="9">
        <v>11002</v>
      </c>
      <c r="W2248" s="9" t="s">
        <v>5019</v>
      </c>
      <c r="X2248" s="9" t="s">
        <v>4985</v>
      </c>
      <c r="Y2248" s="9" t="s">
        <v>4980</v>
      </c>
      <c r="Z2248" s="9" t="s">
        <v>4980</v>
      </c>
      <c r="AA2248" s="9" t="s">
        <v>4989</v>
      </c>
      <c r="AB2248" s="9" t="s">
        <v>5066</v>
      </c>
      <c r="AC2248" s="9" t="s">
        <v>5006</v>
      </c>
      <c r="AD2248" s="29"/>
      <c r="AE2248" s="20" t="str">
        <f>VLOOKUP(E2248,'FILIAIS PETZ'!A:Q,17,0)</f>
        <v>SP7</v>
      </c>
      <c r="AF2248" s="20" t="str">
        <f>VLOOKUP(E2248,'FILIAIS PETZ'!A:Q,3,0)</f>
        <v>FELICIO</v>
      </c>
      <c r="AG2248" s="20" t="str">
        <f>VLOOKUP(E2248,'FILIAIS PETZ'!A:Q,2,0)</f>
        <v>R3</v>
      </c>
      <c r="AH2248" s="75">
        <v>850</v>
      </c>
      <c r="AI2248" s="16" t="s">
        <v>6528</v>
      </c>
      <c r="AJ2248" s="43">
        <f>VLOOKUP(E2248,'FILIAIS PETZ'!$A$2:$K$2000,11,0)</f>
        <v>18328118003205</v>
      </c>
      <c r="AK2248" s="44">
        <f t="shared" si="151"/>
        <v>18328118003205</v>
      </c>
    </row>
    <row r="2249" spans="1:37" s="14" customFormat="1" ht="15" customHeight="1" thickBot="1" x14ac:dyDescent="0.25">
      <c r="A2249" s="9">
        <f t="shared" si="150"/>
        <v>883956</v>
      </c>
      <c r="B2249" s="18">
        <f>VLOOKUP(C2249,FORNECEDORES!D:E,2,0)</f>
        <v>530375</v>
      </c>
      <c r="C2249" s="19" t="str">
        <f>VLOOKUP(D2249,FORNECEDORES!A:D,4,0)</f>
        <v>23.080.842/0001-04</v>
      </c>
      <c r="D2249" s="13" t="s">
        <v>4370</v>
      </c>
      <c r="E2249" s="20" t="str">
        <f t="shared" si="145"/>
        <v>04 0083</v>
      </c>
      <c r="F2249" s="28" t="s">
        <v>4936</v>
      </c>
      <c r="G2249" s="21" t="str">
        <f>VLOOKUP(E2249,'FILIAIS PETZ'!A:E,5,0)</f>
        <v>PETZ OSASCO</v>
      </c>
      <c r="H2249" s="20" t="str">
        <f>VLOOKUP(E2249,'FILIAIS PETZ'!A:D,4,0)</f>
        <v>OSAS-SP</v>
      </c>
      <c r="I2249" s="46">
        <v>45385</v>
      </c>
      <c r="J2249" s="9">
        <v>883956</v>
      </c>
      <c r="K2249" s="9" t="s">
        <v>5858</v>
      </c>
      <c r="L2249" s="29" t="s">
        <v>6857</v>
      </c>
      <c r="M2249" s="46">
        <v>45388</v>
      </c>
      <c r="N2249" s="46">
        <v>45413</v>
      </c>
      <c r="O2249" s="46">
        <v>45398</v>
      </c>
      <c r="P2249" s="29" t="s">
        <v>4990</v>
      </c>
      <c r="Q2249" s="9">
        <v>3</v>
      </c>
      <c r="R2249" s="9">
        <v>1</v>
      </c>
      <c r="S2249" s="9">
        <v>8</v>
      </c>
      <c r="T2249" s="9" t="s">
        <v>32</v>
      </c>
      <c r="U2249" s="9">
        <v>11002</v>
      </c>
      <c r="V2249" s="9">
        <v>11002</v>
      </c>
      <c r="W2249" s="9" t="s">
        <v>5019</v>
      </c>
      <c r="X2249" s="9" t="s">
        <v>4985</v>
      </c>
      <c r="Y2249" s="9" t="s">
        <v>4980</v>
      </c>
      <c r="Z2249" s="9" t="s">
        <v>4980</v>
      </c>
      <c r="AA2249" s="9" t="s">
        <v>4989</v>
      </c>
      <c r="AB2249" s="9" t="s">
        <v>5066</v>
      </c>
      <c r="AC2249" s="9" t="s">
        <v>5006</v>
      </c>
      <c r="AD2249" s="29"/>
      <c r="AE2249" s="20" t="str">
        <f>VLOOKUP(E2249,'FILIAIS PETZ'!A:Q,17,0)</f>
        <v>SP7</v>
      </c>
      <c r="AF2249" s="20" t="str">
        <f>VLOOKUP(E2249,'FILIAIS PETZ'!A:Q,3,0)</f>
        <v>FELICIO</v>
      </c>
      <c r="AG2249" s="20" t="str">
        <f>VLOOKUP(E2249,'FILIAIS PETZ'!A:Q,2,0)</f>
        <v>R3</v>
      </c>
      <c r="AH2249" s="75">
        <v>850</v>
      </c>
      <c r="AI2249" s="16" t="s">
        <v>6528</v>
      </c>
      <c r="AJ2249" s="43">
        <f>VLOOKUP(E2249,'FILIAIS PETZ'!$A$2:$K$2000,11,0)</f>
        <v>18328118008355</v>
      </c>
      <c r="AK2249" s="44">
        <f t="shared" si="151"/>
        <v>18328118008355</v>
      </c>
    </row>
    <row r="2250" spans="1:37" s="14" customFormat="1" ht="15" customHeight="1" thickBot="1" x14ac:dyDescent="0.25">
      <c r="A2250" s="9">
        <f t="shared" si="150"/>
        <v>883960</v>
      </c>
      <c r="B2250" s="18">
        <f>VLOOKUP(C2250,FORNECEDORES!D:E,2,0)</f>
        <v>530375</v>
      </c>
      <c r="C2250" s="19" t="str">
        <f>VLOOKUP(D2250,FORNECEDORES!A:D,4,0)</f>
        <v>23.080.842/0001-04</v>
      </c>
      <c r="D2250" s="13" t="s">
        <v>4370</v>
      </c>
      <c r="E2250" s="20" t="str">
        <f t="shared" si="145"/>
        <v>04 0007</v>
      </c>
      <c r="F2250" s="28" t="s">
        <v>4950</v>
      </c>
      <c r="G2250" s="21" t="str">
        <f>VLOOKUP(E2250,'FILIAIS PETZ'!A:E,5,0)</f>
        <v>PETZ SOROCABA</v>
      </c>
      <c r="H2250" s="20" t="str">
        <f>VLOOKUP(E2250,'FILIAIS PETZ'!A:D,4,0)</f>
        <v>SCBA-SP</v>
      </c>
      <c r="I2250" s="46">
        <v>45385</v>
      </c>
      <c r="J2250" s="9">
        <v>883960</v>
      </c>
      <c r="K2250" s="9" t="s">
        <v>5858</v>
      </c>
      <c r="L2250" s="29" t="s">
        <v>6858</v>
      </c>
      <c r="M2250" s="46">
        <v>45388</v>
      </c>
      <c r="N2250" s="46">
        <v>45413</v>
      </c>
      <c r="O2250" s="46">
        <v>45398</v>
      </c>
      <c r="P2250" s="29" t="s">
        <v>4990</v>
      </c>
      <c r="Q2250" s="9">
        <v>3</v>
      </c>
      <c r="R2250" s="9">
        <v>1</v>
      </c>
      <c r="S2250" s="9">
        <v>8</v>
      </c>
      <c r="T2250" s="9" t="s">
        <v>32</v>
      </c>
      <c r="U2250" s="9">
        <v>11002</v>
      </c>
      <c r="V2250" s="9">
        <v>11002</v>
      </c>
      <c r="W2250" s="9" t="s">
        <v>5019</v>
      </c>
      <c r="X2250" s="9" t="s">
        <v>4985</v>
      </c>
      <c r="Y2250" s="9" t="s">
        <v>4980</v>
      </c>
      <c r="Z2250" s="9" t="s">
        <v>4980</v>
      </c>
      <c r="AA2250" s="9" t="s">
        <v>4989</v>
      </c>
      <c r="AB2250" s="9" t="s">
        <v>5066</v>
      </c>
      <c r="AC2250" s="9" t="s">
        <v>5006</v>
      </c>
      <c r="AD2250" s="29"/>
      <c r="AE2250" s="20" t="str">
        <f>VLOOKUP(E2250,'FILIAIS PETZ'!A:Q,17,0)</f>
        <v>SP7</v>
      </c>
      <c r="AF2250" s="20" t="str">
        <f>VLOOKUP(E2250,'FILIAIS PETZ'!A:Q,3,0)</f>
        <v>FELICIO</v>
      </c>
      <c r="AG2250" s="20" t="str">
        <f>VLOOKUP(E2250,'FILIAIS PETZ'!A:Q,2,0)</f>
        <v>R3</v>
      </c>
      <c r="AH2250" s="75">
        <v>850</v>
      </c>
      <c r="AI2250" s="16" t="s">
        <v>6528</v>
      </c>
      <c r="AJ2250" s="43">
        <f>VLOOKUP(E2250,'FILIAIS PETZ'!$A$2:$K$2000,11,0)</f>
        <v>18328118001695</v>
      </c>
      <c r="AK2250" s="44">
        <f t="shared" si="151"/>
        <v>18328118001695</v>
      </c>
    </row>
    <row r="2251" spans="1:37" s="14" customFormat="1" ht="15" customHeight="1" thickBot="1" x14ac:dyDescent="0.25">
      <c r="A2251" s="9">
        <f t="shared" si="150"/>
        <v>883961</v>
      </c>
      <c r="B2251" s="18">
        <f>VLOOKUP(C2251,FORNECEDORES!D:E,2,0)</f>
        <v>530375</v>
      </c>
      <c r="C2251" s="19" t="str">
        <f>VLOOKUP(D2251,FORNECEDORES!A:D,4,0)</f>
        <v>23.080.842/0001-04</v>
      </c>
      <c r="D2251" s="13" t="s">
        <v>4370</v>
      </c>
      <c r="E2251" s="20" t="str">
        <f t="shared" si="145"/>
        <v>04 0166</v>
      </c>
      <c r="F2251" s="28" t="s">
        <v>4932</v>
      </c>
      <c r="G2251" s="21" t="str">
        <f>VLOOKUP(E2251,'FILIAIS PETZ'!A:E,5,0)</f>
        <v>PETZ SOROCABA TAUSTE</v>
      </c>
      <c r="H2251" s="20" t="str">
        <f>VLOOKUP(E2251,'FILIAIS PETZ'!A:D,4,0)</f>
        <v>SOTT-SP</v>
      </c>
      <c r="I2251" s="46">
        <v>45385</v>
      </c>
      <c r="J2251" s="9">
        <v>883961</v>
      </c>
      <c r="K2251" s="9" t="s">
        <v>5858</v>
      </c>
      <c r="L2251" s="29" t="s">
        <v>6859</v>
      </c>
      <c r="M2251" s="46">
        <v>45388</v>
      </c>
      <c r="N2251" s="46">
        <v>45413</v>
      </c>
      <c r="O2251" s="46">
        <v>45398</v>
      </c>
      <c r="P2251" s="29" t="s">
        <v>4990</v>
      </c>
      <c r="Q2251" s="9">
        <v>3</v>
      </c>
      <c r="R2251" s="9">
        <v>1</v>
      </c>
      <c r="S2251" s="9">
        <v>8</v>
      </c>
      <c r="T2251" s="9" t="s">
        <v>32</v>
      </c>
      <c r="U2251" s="9">
        <v>11002</v>
      </c>
      <c r="V2251" s="9">
        <v>11002</v>
      </c>
      <c r="W2251" s="9" t="s">
        <v>5019</v>
      </c>
      <c r="X2251" s="9" t="s">
        <v>4985</v>
      </c>
      <c r="Y2251" s="9" t="s">
        <v>4980</v>
      </c>
      <c r="Z2251" s="9" t="s">
        <v>4980</v>
      </c>
      <c r="AA2251" s="9" t="s">
        <v>4989</v>
      </c>
      <c r="AB2251" s="9" t="s">
        <v>5066</v>
      </c>
      <c r="AC2251" s="9" t="s">
        <v>5006</v>
      </c>
      <c r="AD2251" s="29"/>
      <c r="AE2251" s="20" t="str">
        <f>VLOOKUP(E2251,'FILIAIS PETZ'!A:Q,17,0)</f>
        <v>SP7</v>
      </c>
      <c r="AF2251" s="20" t="str">
        <f>VLOOKUP(E2251,'FILIAIS PETZ'!A:Q,3,0)</f>
        <v>FELICIO</v>
      </c>
      <c r="AG2251" s="20" t="str">
        <f>VLOOKUP(E2251,'FILIAIS PETZ'!A:Q,2,0)</f>
        <v>R3</v>
      </c>
      <c r="AH2251" s="75">
        <v>850</v>
      </c>
      <c r="AI2251" s="16" t="s">
        <v>6528</v>
      </c>
      <c r="AJ2251" s="43">
        <f>VLOOKUP(E2251,'FILIAIS PETZ'!$A$2:$K$2000,11,0)</f>
        <v>18328118015998</v>
      </c>
      <c r="AK2251" s="44">
        <f t="shared" si="151"/>
        <v>18328118015998</v>
      </c>
    </row>
    <row r="2252" spans="1:37" s="14" customFormat="1" ht="15" customHeight="1" thickBot="1" x14ac:dyDescent="0.25">
      <c r="A2252" s="9">
        <f t="shared" si="150"/>
        <v>883962</v>
      </c>
      <c r="B2252" s="18">
        <f>VLOOKUP(C2252,FORNECEDORES!D:E,2,0)</f>
        <v>530375</v>
      </c>
      <c r="C2252" s="19" t="str">
        <f>VLOOKUP(D2252,FORNECEDORES!A:D,4,0)</f>
        <v>23.080.842/0001-04</v>
      </c>
      <c r="D2252" s="13" t="s">
        <v>4370</v>
      </c>
      <c r="E2252" s="20" t="str">
        <f t="shared" si="145"/>
        <v>04 0051</v>
      </c>
      <c r="F2252" s="28" t="s">
        <v>4948</v>
      </c>
      <c r="G2252" s="21" t="str">
        <f>VLOOKUP(E2252,'FILIAIS PETZ'!A:E,5,0)</f>
        <v>PETZ TAMBORÉ</v>
      </c>
      <c r="H2252" s="20" t="str">
        <f>VLOOKUP(E2252,'FILIAIS PETZ'!A:D,4,0)</f>
        <v>TMBO-SP</v>
      </c>
      <c r="I2252" s="46">
        <v>45385</v>
      </c>
      <c r="J2252" s="9">
        <v>883962</v>
      </c>
      <c r="K2252" s="9" t="s">
        <v>5858</v>
      </c>
      <c r="L2252" s="29" t="s">
        <v>6860</v>
      </c>
      <c r="M2252" s="46">
        <v>45388</v>
      </c>
      <c r="N2252" s="46">
        <v>45413</v>
      </c>
      <c r="O2252" s="46">
        <v>45398</v>
      </c>
      <c r="P2252" s="29" t="s">
        <v>4990</v>
      </c>
      <c r="Q2252" s="9">
        <v>3</v>
      </c>
      <c r="R2252" s="9">
        <v>1</v>
      </c>
      <c r="S2252" s="9">
        <v>8</v>
      </c>
      <c r="T2252" s="9" t="s">
        <v>32</v>
      </c>
      <c r="U2252" s="9">
        <v>11002</v>
      </c>
      <c r="V2252" s="9">
        <v>11002</v>
      </c>
      <c r="W2252" s="9" t="s">
        <v>5019</v>
      </c>
      <c r="X2252" s="9" t="s">
        <v>4985</v>
      </c>
      <c r="Y2252" s="9" t="s">
        <v>4980</v>
      </c>
      <c r="Z2252" s="9" t="s">
        <v>4980</v>
      </c>
      <c r="AA2252" s="9" t="s">
        <v>4989</v>
      </c>
      <c r="AB2252" s="9" t="s">
        <v>5066</v>
      </c>
      <c r="AC2252" s="9" t="s">
        <v>5006</v>
      </c>
      <c r="AD2252" s="29"/>
      <c r="AE2252" s="20" t="str">
        <f>VLOOKUP(E2252,'FILIAIS PETZ'!A:Q,17,0)</f>
        <v>SP7</v>
      </c>
      <c r="AF2252" s="20" t="str">
        <f>VLOOKUP(E2252,'FILIAIS PETZ'!A:Q,3,0)</f>
        <v>FELICIO</v>
      </c>
      <c r="AG2252" s="20" t="str">
        <f>VLOOKUP(E2252,'FILIAIS PETZ'!A:Q,2,0)</f>
        <v>R3</v>
      </c>
      <c r="AH2252" s="75">
        <v>850</v>
      </c>
      <c r="AI2252" s="16" t="s">
        <v>6528</v>
      </c>
      <c r="AJ2252" s="43">
        <f>VLOOKUP(E2252,'FILIAIS PETZ'!$A$2:$K$2000,11,0)</f>
        <v>18328118004872</v>
      </c>
      <c r="AK2252" s="44">
        <f t="shared" si="151"/>
        <v>18328118004872</v>
      </c>
    </row>
    <row r="2253" spans="1:37" s="14" customFormat="1" ht="15" customHeight="1" thickBot="1" x14ac:dyDescent="0.25">
      <c r="A2253" s="9">
        <f t="shared" si="150"/>
        <v>884068</v>
      </c>
      <c r="B2253" s="18">
        <f>VLOOKUP(C2253,FORNECEDORES!D:E,2,0)</f>
        <v>534449</v>
      </c>
      <c r="C2253" s="19" t="str">
        <f>VLOOKUP(D2253,FORNECEDORES!A:D,4,0)</f>
        <v>34.997.109/0001-67</v>
      </c>
      <c r="D2253" s="13" t="s">
        <v>4410</v>
      </c>
      <c r="E2253" s="20" t="str">
        <f t="shared" si="145"/>
        <v>04 0180</v>
      </c>
      <c r="F2253" s="28" t="s">
        <v>4944</v>
      </c>
      <c r="G2253" s="21" t="str">
        <f>VLOOKUP(E2253,'FILIAIS PETZ'!A:E,5,0)</f>
        <v>PETZ TORQUATO TAPAJOS</v>
      </c>
      <c r="H2253" s="20" t="str">
        <f>VLOOKUP(E2253,'FILIAIS PETZ'!A:D,4,0)</f>
        <v>TQTP-AM</v>
      </c>
      <c r="I2253" s="46">
        <v>45385</v>
      </c>
      <c r="J2253" s="9">
        <v>884068</v>
      </c>
      <c r="K2253" s="9" t="s">
        <v>5858</v>
      </c>
      <c r="L2253" s="29" t="s">
        <v>7815</v>
      </c>
      <c r="M2253" s="46">
        <v>45432</v>
      </c>
      <c r="N2253" s="46">
        <v>45455</v>
      </c>
      <c r="O2253" s="46">
        <v>45434</v>
      </c>
      <c r="P2253" s="29" t="s">
        <v>4990</v>
      </c>
      <c r="Q2253" s="9">
        <v>3</v>
      </c>
      <c r="R2253" s="9">
        <v>1</v>
      </c>
      <c r="S2253" s="9">
        <v>8</v>
      </c>
      <c r="T2253" s="9" t="s">
        <v>32</v>
      </c>
      <c r="U2253" s="9">
        <v>11002</v>
      </c>
      <c r="V2253" s="9">
        <v>11002</v>
      </c>
      <c r="W2253" s="9" t="s">
        <v>5019</v>
      </c>
      <c r="X2253" s="9" t="s">
        <v>4985</v>
      </c>
      <c r="Y2253" s="10" t="s">
        <v>4980</v>
      </c>
      <c r="Z2253" s="10" t="s">
        <v>4980</v>
      </c>
      <c r="AA2253" s="10" t="s">
        <v>4989</v>
      </c>
      <c r="AB2253" s="10" t="s">
        <v>12942</v>
      </c>
      <c r="AC2253" s="9" t="s">
        <v>5006</v>
      </c>
      <c r="AD2253" s="29"/>
      <c r="AE2253" s="20" t="str">
        <f>VLOOKUP(E2253,'FILIAIS PETZ'!A:Q,17,0)</f>
        <v>CO-3</v>
      </c>
      <c r="AF2253" s="20" t="str">
        <f>VLOOKUP(E2253,'FILIAIS PETZ'!A:Q,3,0)</f>
        <v>FELICIO</v>
      </c>
      <c r="AG2253" s="20" t="str">
        <f>VLOOKUP(E2253,'FILIAIS PETZ'!A:Q,2,0)</f>
        <v>R3</v>
      </c>
      <c r="AH2253" s="75">
        <v>890</v>
      </c>
      <c r="AI2253" s="16" t="s">
        <v>6528</v>
      </c>
      <c r="AJ2253" s="43">
        <f>VLOOKUP(E2253,'FILIAIS PETZ'!$A$2:$K$2000,11,0)</f>
        <v>18328118017346</v>
      </c>
      <c r="AK2253" s="44">
        <f t="shared" si="151"/>
        <v>18328118017346</v>
      </c>
    </row>
    <row r="2254" spans="1:37" s="14" customFormat="1" ht="15" customHeight="1" thickBot="1" x14ac:dyDescent="0.25">
      <c r="A2254" s="9">
        <f t="shared" si="150"/>
        <v>884070</v>
      </c>
      <c r="B2254" s="18">
        <f>VLOOKUP(C2254,FORNECEDORES!D:E,2,0)</f>
        <v>534449</v>
      </c>
      <c r="C2254" s="19" t="str">
        <f>VLOOKUP(D2254,FORNECEDORES!A:D,4,0)</f>
        <v>34.997.109/0001-67</v>
      </c>
      <c r="D2254" s="13" t="s">
        <v>4410</v>
      </c>
      <c r="E2254" s="20" t="str">
        <f t="shared" si="145"/>
        <v>04 0146</v>
      </c>
      <c r="F2254" s="28" t="s">
        <v>4947</v>
      </c>
      <c r="G2254" s="21" t="str">
        <f>VLOOKUP(E2254,'FILIAIS PETZ'!A:E,5,0)</f>
        <v>PETZ DJALMA BATISTA</v>
      </c>
      <c r="H2254" s="20" t="str">
        <f>VLOOKUP(E2254,'FILIAIS PETZ'!A:D,4,0)</f>
        <v>DJBA-AM</v>
      </c>
      <c r="I2254" s="46">
        <v>45385</v>
      </c>
      <c r="J2254" s="9">
        <v>884070</v>
      </c>
      <c r="K2254" s="9" t="s">
        <v>5858</v>
      </c>
      <c r="L2254" s="29" t="s">
        <v>7818</v>
      </c>
      <c r="M2254" s="46">
        <v>45432</v>
      </c>
      <c r="N2254" s="46">
        <v>45455</v>
      </c>
      <c r="O2254" s="46">
        <v>45434</v>
      </c>
      <c r="P2254" s="29" t="s">
        <v>4990</v>
      </c>
      <c r="Q2254" s="9">
        <v>3</v>
      </c>
      <c r="R2254" s="9">
        <v>1</v>
      </c>
      <c r="S2254" s="9">
        <v>8</v>
      </c>
      <c r="T2254" s="9" t="s">
        <v>32</v>
      </c>
      <c r="U2254" s="9">
        <v>11002</v>
      </c>
      <c r="V2254" s="9">
        <v>11002</v>
      </c>
      <c r="W2254" s="9" t="s">
        <v>5019</v>
      </c>
      <c r="X2254" s="9" t="s">
        <v>4985</v>
      </c>
      <c r="Y2254" s="10" t="s">
        <v>4980</v>
      </c>
      <c r="Z2254" s="10" t="s">
        <v>4980</v>
      </c>
      <c r="AA2254" s="10" t="s">
        <v>4989</v>
      </c>
      <c r="AB2254" s="10" t="s">
        <v>12942</v>
      </c>
      <c r="AC2254" s="9" t="s">
        <v>5006</v>
      </c>
      <c r="AD2254" s="29"/>
      <c r="AE2254" s="20" t="str">
        <f>VLOOKUP(E2254,'FILIAIS PETZ'!A:Q,17,0)</f>
        <v>CO-3</v>
      </c>
      <c r="AF2254" s="20" t="str">
        <f>VLOOKUP(E2254,'FILIAIS PETZ'!A:Q,3,0)</f>
        <v>FELICIO</v>
      </c>
      <c r="AG2254" s="20" t="str">
        <f>VLOOKUP(E2254,'FILIAIS PETZ'!A:Q,2,0)</f>
        <v>R3</v>
      </c>
      <c r="AH2254" s="75">
        <v>890</v>
      </c>
      <c r="AI2254" s="16" t="s">
        <v>6528</v>
      </c>
      <c r="AJ2254" s="43">
        <f>VLOOKUP(E2254,'FILIAIS PETZ'!$A$2:$K$2000,11,0)</f>
        <v>18328118013782</v>
      </c>
      <c r="AK2254" s="44">
        <f t="shared" si="151"/>
        <v>18328118013782</v>
      </c>
    </row>
    <row r="2255" spans="1:37" s="14" customFormat="1" ht="15" customHeight="1" thickBot="1" x14ac:dyDescent="0.25">
      <c r="A2255" s="9">
        <f t="shared" si="150"/>
        <v>884074</v>
      </c>
      <c r="B2255" s="18">
        <f>VLOOKUP(C2255,FORNECEDORES!D:E,2,0)</f>
        <v>534449</v>
      </c>
      <c r="C2255" s="19" t="str">
        <f>VLOOKUP(D2255,FORNECEDORES!A:D,4,0)</f>
        <v>34.997.109/0001-67</v>
      </c>
      <c r="D2255" s="13" t="s">
        <v>4410</v>
      </c>
      <c r="E2255" s="20" t="str">
        <f t="shared" si="145"/>
        <v>04 0252</v>
      </c>
      <c r="F2255" s="28" t="s">
        <v>4969</v>
      </c>
      <c r="G2255" s="21" t="str">
        <f>VLOOKUP(E2255,'FILIAIS PETZ'!A:E,5,0)</f>
        <v>PETZ SHOPPING PORTO VELHO</v>
      </c>
      <c r="H2255" s="20" t="str">
        <f>VLOOKUP(E2255,'FILIAIS PETZ'!A:D,4,0)</f>
        <v>SPVL-RO</v>
      </c>
      <c r="I2255" s="46">
        <v>45385</v>
      </c>
      <c r="J2255" s="9">
        <v>884074</v>
      </c>
      <c r="K2255" s="9" t="s">
        <v>5858</v>
      </c>
      <c r="L2255" s="29" t="s">
        <v>7819</v>
      </c>
      <c r="M2255" s="46">
        <v>45432</v>
      </c>
      <c r="N2255" s="46">
        <v>45455</v>
      </c>
      <c r="O2255" s="46">
        <v>45434</v>
      </c>
      <c r="P2255" s="29" t="s">
        <v>4990</v>
      </c>
      <c r="Q2255" s="9">
        <v>3</v>
      </c>
      <c r="R2255" s="9">
        <v>1</v>
      </c>
      <c r="S2255" s="9">
        <v>8</v>
      </c>
      <c r="T2255" s="9" t="s">
        <v>32</v>
      </c>
      <c r="U2255" s="9">
        <v>11002</v>
      </c>
      <c r="V2255" s="9">
        <v>11002</v>
      </c>
      <c r="W2255" s="9" t="s">
        <v>5019</v>
      </c>
      <c r="X2255" s="9" t="s">
        <v>4985</v>
      </c>
      <c r="Y2255" s="10" t="s">
        <v>4980</v>
      </c>
      <c r="Z2255" s="10" t="s">
        <v>4980</v>
      </c>
      <c r="AA2255" s="10" t="s">
        <v>4989</v>
      </c>
      <c r="AB2255" s="10" t="s">
        <v>12942</v>
      </c>
      <c r="AC2255" s="9" t="s">
        <v>5006</v>
      </c>
      <c r="AD2255" s="29"/>
      <c r="AE2255" s="20" t="str">
        <f>VLOOKUP(E2255,'FILIAIS PETZ'!A:Q,17,0)</f>
        <v>CO-3</v>
      </c>
      <c r="AF2255" s="20" t="str">
        <f>VLOOKUP(E2255,'FILIAIS PETZ'!A:Q,3,0)</f>
        <v>FELICIO</v>
      </c>
      <c r="AG2255" s="20" t="str">
        <f>VLOOKUP(E2255,'FILIAIS PETZ'!A:Q,2,0)</f>
        <v>R3</v>
      </c>
      <c r="AH2255" s="75">
        <v>890</v>
      </c>
      <c r="AI2255" s="16" t="s">
        <v>6528</v>
      </c>
      <c r="AJ2255" s="43" t="str">
        <f>VLOOKUP(E2255,'FILIAIS PETZ'!$A$2:$K$2000,11,0)</f>
        <v>18.328.118/0238-26</v>
      </c>
      <c r="AK2255" s="44" t="str">
        <f t="shared" si="151"/>
        <v>18.328.118/0238-26</v>
      </c>
    </row>
    <row r="2256" spans="1:37" s="14" customFormat="1" ht="15" customHeight="1" thickBot="1" x14ac:dyDescent="0.25">
      <c r="A2256" s="9">
        <f t="shared" si="150"/>
        <v>884076</v>
      </c>
      <c r="B2256" s="18">
        <f>VLOOKUP(C2256,FORNECEDORES!D:E,2,0)</f>
        <v>534449</v>
      </c>
      <c r="C2256" s="19" t="str">
        <f>VLOOKUP(D2256,FORNECEDORES!A:D,4,0)</f>
        <v>34.997.109/0001-67</v>
      </c>
      <c r="D2256" s="13" t="s">
        <v>4410</v>
      </c>
      <c r="E2256" s="20" t="str">
        <f t="shared" si="145"/>
        <v>04 0252</v>
      </c>
      <c r="F2256" s="28" t="s">
        <v>4969</v>
      </c>
      <c r="G2256" s="21" t="str">
        <f>VLOOKUP(E2256,'FILIAIS PETZ'!A:E,5,0)</f>
        <v>PETZ SHOPPING PORTO VELHO</v>
      </c>
      <c r="H2256" s="20" t="str">
        <f>VLOOKUP(E2256,'FILIAIS PETZ'!A:D,4,0)</f>
        <v>SPVL-RO</v>
      </c>
      <c r="I2256" s="46">
        <v>45385</v>
      </c>
      <c r="J2256" s="9">
        <v>884076</v>
      </c>
      <c r="K2256" s="9" t="s">
        <v>5858</v>
      </c>
      <c r="L2256" s="29" t="s">
        <v>7820</v>
      </c>
      <c r="M2256" s="46">
        <v>45432</v>
      </c>
      <c r="N2256" s="46">
        <v>45455</v>
      </c>
      <c r="O2256" s="46">
        <v>45434</v>
      </c>
      <c r="P2256" s="29" t="s">
        <v>4990</v>
      </c>
      <c r="Q2256" s="9">
        <v>3</v>
      </c>
      <c r="R2256" s="9">
        <v>1</v>
      </c>
      <c r="S2256" s="9">
        <v>8</v>
      </c>
      <c r="T2256" s="9" t="s">
        <v>32</v>
      </c>
      <c r="U2256" s="9">
        <v>11002</v>
      </c>
      <c r="V2256" s="9">
        <v>11002</v>
      </c>
      <c r="W2256" s="9" t="s">
        <v>5019</v>
      </c>
      <c r="X2256" s="9" t="s">
        <v>4992</v>
      </c>
      <c r="Y2256" s="10" t="s">
        <v>4980</v>
      </c>
      <c r="Z2256" s="10" t="s">
        <v>4980</v>
      </c>
      <c r="AA2256" s="10" t="s">
        <v>4992</v>
      </c>
      <c r="AB2256" s="10" t="s">
        <v>12942</v>
      </c>
      <c r="AC2256" s="9" t="s">
        <v>5006</v>
      </c>
      <c r="AD2256" s="29"/>
      <c r="AE2256" s="20" t="str">
        <f>VLOOKUP(E2256,'FILIAIS PETZ'!A:Q,17,0)</f>
        <v>CO-3</v>
      </c>
      <c r="AF2256" s="20" t="str">
        <f>VLOOKUP(E2256,'FILIAIS PETZ'!A:Q,3,0)</f>
        <v>FELICIO</v>
      </c>
      <c r="AG2256" s="20" t="str">
        <f>VLOOKUP(E2256,'FILIAIS PETZ'!A:Q,2,0)</f>
        <v>R3</v>
      </c>
      <c r="AH2256" s="75">
        <v>900</v>
      </c>
      <c r="AI2256" s="16" t="s">
        <v>6530</v>
      </c>
      <c r="AJ2256" s="43" t="str">
        <f>VLOOKUP(E2256,'FILIAIS PETZ'!$A$2:$K$2000,11,0)</f>
        <v>18.328.118/0238-26</v>
      </c>
      <c r="AK2256" s="44" t="str">
        <f t="shared" si="151"/>
        <v>18.328.118/0238-26</v>
      </c>
    </row>
    <row r="2257" spans="1:37" s="14" customFormat="1" ht="15" customHeight="1" thickBot="1" x14ac:dyDescent="0.25">
      <c r="A2257" s="9">
        <f t="shared" si="150"/>
        <v>884078</v>
      </c>
      <c r="B2257" s="18">
        <f>VLOOKUP(C2257,FORNECEDORES!D:E,2,0)</f>
        <v>534449</v>
      </c>
      <c r="C2257" s="19" t="str">
        <f>VLOOKUP(D2257,FORNECEDORES!A:D,4,0)</f>
        <v>34.997.109/0001-67</v>
      </c>
      <c r="D2257" s="13" t="s">
        <v>4410</v>
      </c>
      <c r="E2257" s="20" t="str">
        <f t="shared" si="145"/>
        <v>04 0180</v>
      </c>
      <c r="F2257" s="28" t="s">
        <v>4944</v>
      </c>
      <c r="G2257" s="21" t="str">
        <f>VLOOKUP(E2257,'FILIAIS PETZ'!A:E,5,0)</f>
        <v>PETZ TORQUATO TAPAJOS</v>
      </c>
      <c r="H2257" s="20" t="str">
        <f>VLOOKUP(E2257,'FILIAIS PETZ'!A:D,4,0)</f>
        <v>TQTP-AM</v>
      </c>
      <c r="I2257" s="46">
        <v>45385</v>
      </c>
      <c r="J2257" s="9">
        <v>884078</v>
      </c>
      <c r="K2257" s="9" t="s">
        <v>5858</v>
      </c>
      <c r="L2257" s="29" t="s">
        <v>7816</v>
      </c>
      <c r="M2257" s="46">
        <v>45432</v>
      </c>
      <c r="N2257" s="46">
        <v>45455</v>
      </c>
      <c r="O2257" s="46">
        <v>45434</v>
      </c>
      <c r="P2257" s="29" t="s">
        <v>4990</v>
      </c>
      <c r="Q2257" s="9">
        <v>3</v>
      </c>
      <c r="R2257" s="9">
        <v>1</v>
      </c>
      <c r="S2257" s="9">
        <v>8</v>
      </c>
      <c r="T2257" s="9" t="s">
        <v>32</v>
      </c>
      <c r="U2257" s="9">
        <v>11002</v>
      </c>
      <c r="V2257" s="9">
        <v>11002</v>
      </c>
      <c r="W2257" s="9" t="s">
        <v>5019</v>
      </c>
      <c r="X2257" s="9" t="s">
        <v>4992</v>
      </c>
      <c r="Y2257" s="10" t="s">
        <v>4980</v>
      </c>
      <c r="Z2257" s="10" t="s">
        <v>4980</v>
      </c>
      <c r="AA2257" s="10" t="s">
        <v>4992</v>
      </c>
      <c r="AB2257" s="10" t="s">
        <v>12942</v>
      </c>
      <c r="AC2257" s="9" t="s">
        <v>5006</v>
      </c>
      <c r="AD2257" s="29"/>
      <c r="AE2257" s="20" t="str">
        <f>VLOOKUP(E2257,'FILIAIS PETZ'!A:Q,17,0)</f>
        <v>CO-3</v>
      </c>
      <c r="AF2257" s="20" t="str">
        <f>VLOOKUP(E2257,'FILIAIS PETZ'!A:Q,3,0)</f>
        <v>FELICIO</v>
      </c>
      <c r="AG2257" s="20" t="str">
        <f>VLOOKUP(E2257,'FILIAIS PETZ'!A:Q,2,0)</f>
        <v>R3</v>
      </c>
      <c r="AH2257" s="75">
        <v>900</v>
      </c>
      <c r="AI2257" s="16" t="s">
        <v>6530</v>
      </c>
      <c r="AJ2257" s="43">
        <f>VLOOKUP(E2257,'FILIAIS PETZ'!$A$2:$K$2000,11,0)</f>
        <v>18328118017346</v>
      </c>
      <c r="AK2257" s="44">
        <f t="shared" si="151"/>
        <v>18328118017346</v>
      </c>
    </row>
    <row r="2258" spans="1:37" s="14" customFormat="1" ht="15" customHeight="1" thickBot="1" x14ac:dyDescent="0.25">
      <c r="A2258" s="9">
        <f t="shared" si="150"/>
        <v>884079</v>
      </c>
      <c r="B2258" s="18">
        <f>VLOOKUP(C2258,FORNECEDORES!D:E,2,0)</f>
        <v>534449</v>
      </c>
      <c r="C2258" s="19" t="str">
        <f>VLOOKUP(D2258,FORNECEDORES!A:D,4,0)</f>
        <v>34.997.109/0001-67</v>
      </c>
      <c r="D2258" s="13" t="s">
        <v>4410</v>
      </c>
      <c r="E2258" s="20" t="str">
        <f t="shared" ref="E2258:E2320" si="152">CONCATENATE("04 ",F2258)</f>
        <v>04 0146</v>
      </c>
      <c r="F2258" s="28" t="s">
        <v>4947</v>
      </c>
      <c r="G2258" s="21" t="str">
        <f>VLOOKUP(E2258,'FILIAIS PETZ'!A:E,5,0)</f>
        <v>PETZ DJALMA BATISTA</v>
      </c>
      <c r="H2258" s="20" t="str">
        <f>VLOOKUP(E2258,'FILIAIS PETZ'!A:D,4,0)</f>
        <v>DJBA-AM</v>
      </c>
      <c r="I2258" s="46">
        <v>45385</v>
      </c>
      <c r="J2258" s="9">
        <v>884079</v>
      </c>
      <c r="K2258" s="9" t="s">
        <v>5858</v>
      </c>
      <c r="L2258" s="29" t="s">
        <v>7817</v>
      </c>
      <c r="M2258" s="46">
        <v>45432</v>
      </c>
      <c r="N2258" s="46">
        <v>45455</v>
      </c>
      <c r="O2258" s="46">
        <v>45434</v>
      </c>
      <c r="P2258" s="29" t="s">
        <v>4990</v>
      </c>
      <c r="Q2258" s="9">
        <v>3</v>
      </c>
      <c r="R2258" s="9">
        <v>1</v>
      </c>
      <c r="S2258" s="9">
        <v>8</v>
      </c>
      <c r="T2258" s="9" t="s">
        <v>32</v>
      </c>
      <c r="U2258" s="9">
        <v>11002</v>
      </c>
      <c r="V2258" s="9">
        <v>11002</v>
      </c>
      <c r="W2258" s="9" t="s">
        <v>5019</v>
      </c>
      <c r="X2258" s="9" t="s">
        <v>4992</v>
      </c>
      <c r="Y2258" s="10" t="s">
        <v>4980</v>
      </c>
      <c r="Z2258" s="10" t="s">
        <v>4980</v>
      </c>
      <c r="AA2258" s="10" t="s">
        <v>4992</v>
      </c>
      <c r="AB2258" s="10" t="s">
        <v>12942</v>
      </c>
      <c r="AC2258" s="9" t="s">
        <v>5006</v>
      </c>
      <c r="AD2258" s="29"/>
      <c r="AE2258" s="20" t="str">
        <f>VLOOKUP(E2258,'FILIAIS PETZ'!A:Q,17,0)</f>
        <v>CO-3</v>
      </c>
      <c r="AF2258" s="20" t="str">
        <f>VLOOKUP(E2258,'FILIAIS PETZ'!A:Q,3,0)</f>
        <v>FELICIO</v>
      </c>
      <c r="AG2258" s="20" t="str">
        <f>VLOOKUP(E2258,'FILIAIS PETZ'!A:Q,2,0)</f>
        <v>R3</v>
      </c>
      <c r="AH2258" s="75">
        <v>900</v>
      </c>
      <c r="AI2258" s="16" t="s">
        <v>6530</v>
      </c>
      <c r="AJ2258" s="43">
        <f>VLOOKUP(E2258,'FILIAIS PETZ'!$A$2:$K$2000,11,0)</f>
        <v>18328118013782</v>
      </c>
      <c r="AK2258" s="44">
        <f t="shared" si="151"/>
        <v>18328118013782</v>
      </c>
    </row>
    <row r="2259" spans="1:37" s="14" customFormat="1" ht="15" customHeight="1" thickBot="1" x14ac:dyDescent="0.25">
      <c r="A2259" s="9">
        <f t="shared" si="150"/>
        <v>884099</v>
      </c>
      <c r="B2259" s="18">
        <f>VLOOKUP(C2259,FORNECEDORES!D:E,2,0)</f>
        <v>7736</v>
      </c>
      <c r="C2259" s="19" t="str">
        <f>VLOOKUP(D2259,FORNECEDORES!A:D,4,0)</f>
        <v>27.385.816/0001-37</v>
      </c>
      <c r="D2259" s="13" t="s">
        <v>2591</v>
      </c>
      <c r="E2259" s="20" t="str">
        <f t="shared" si="152"/>
        <v>04 0073</v>
      </c>
      <c r="F2259" s="28" t="s">
        <v>4953</v>
      </c>
      <c r="G2259" s="21" t="str">
        <f>VLOOKUP(E2259,'FILIAIS PETZ'!A:E,5,0)</f>
        <v>PETZ CAMPO GRANDE</v>
      </c>
      <c r="H2259" s="20" t="str">
        <f>VLOOKUP(E2259,'FILIAIS PETZ'!A:D,4,0)</f>
        <v>CGDE-MS</v>
      </c>
      <c r="I2259" s="46">
        <v>45385</v>
      </c>
      <c r="J2259" s="9">
        <v>884099</v>
      </c>
      <c r="K2259" s="9" t="s">
        <v>5858</v>
      </c>
      <c r="L2259" s="29" t="s">
        <v>7994</v>
      </c>
      <c r="M2259" s="46">
        <v>45414</v>
      </c>
      <c r="N2259" s="46">
        <v>45469</v>
      </c>
      <c r="O2259" s="46">
        <v>45450</v>
      </c>
      <c r="P2259" s="29" t="s">
        <v>4990</v>
      </c>
      <c r="Q2259" s="9">
        <v>3</v>
      </c>
      <c r="R2259" s="9">
        <v>1</v>
      </c>
      <c r="S2259" s="9">
        <v>8</v>
      </c>
      <c r="T2259" s="9" t="s">
        <v>32</v>
      </c>
      <c r="U2259" s="9">
        <v>11002</v>
      </c>
      <c r="V2259" s="9">
        <v>11002</v>
      </c>
      <c r="W2259" s="9" t="s">
        <v>5019</v>
      </c>
      <c r="X2259" s="9" t="s">
        <v>4985</v>
      </c>
      <c r="Y2259" s="9" t="s">
        <v>4980</v>
      </c>
      <c r="Z2259" s="9" t="s">
        <v>4980</v>
      </c>
      <c r="AA2259" s="9" t="s">
        <v>4989</v>
      </c>
      <c r="AB2259" s="10" t="s">
        <v>5066</v>
      </c>
      <c r="AC2259" s="9" t="s">
        <v>5006</v>
      </c>
      <c r="AD2259" s="29"/>
      <c r="AE2259" s="20" t="str">
        <f>VLOOKUP(E2259,'FILIAIS PETZ'!A:Q,17,0)</f>
        <v>CO-1</v>
      </c>
      <c r="AF2259" s="20" t="str">
        <f>VLOOKUP(E2259,'FILIAIS PETZ'!A:Q,3,0)</f>
        <v>FELICIO</v>
      </c>
      <c r="AG2259" s="20" t="str">
        <f>VLOOKUP(E2259,'FILIAIS PETZ'!A:Q,2,0)</f>
        <v>R3</v>
      </c>
      <c r="AH2259" s="75">
        <v>1400</v>
      </c>
      <c r="AI2259" s="16" t="s">
        <v>6528</v>
      </c>
      <c r="AJ2259" s="43">
        <f>VLOOKUP(E2259,'FILIAIS PETZ'!$A$2:$K$2000,11,0)</f>
        <v>18328118007383</v>
      </c>
      <c r="AK2259" s="44">
        <f t="shared" si="151"/>
        <v>18328118007383</v>
      </c>
    </row>
    <row r="2260" spans="1:37" s="14" customFormat="1" ht="15" customHeight="1" thickBot="1" x14ac:dyDescent="0.25">
      <c r="A2260" s="9">
        <f t="shared" si="150"/>
        <v>884104</v>
      </c>
      <c r="B2260" s="18">
        <f>VLOOKUP(C2260,FORNECEDORES!D:E,2,0)</f>
        <v>7736</v>
      </c>
      <c r="C2260" s="19" t="str">
        <f>VLOOKUP(D2260,FORNECEDORES!A:D,4,0)</f>
        <v>27.385.816/0001-37</v>
      </c>
      <c r="D2260" s="13" t="s">
        <v>2591</v>
      </c>
      <c r="E2260" s="20" t="str">
        <f t="shared" si="152"/>
        <v>04 0144</v>
      </c>
      <c r="F2260" s="28" t="s">
        <v>4938</v>
      </c>
      <c r="G2260" s="21" t="str">
        <f>VLOOKUP(E2260,'FILIAIS PETZ'!A:E,5,0)</f>
        <v>PETZ FERNANDO CORREA</v>
      </c>
      <c r="H2260" s="20" t="str">
        <f>VLOOKUP(E2260,'FILIAIS PETZ'!A:D,4,0)</f>
        <v>FCOR-MT</v>
      </c>
      <c r="I2260" s="46">
        <v>45385</v>
      </c>
      <c r="J2260" s="9">
        <v>884104</v>
      </c>
      <c r="K2260" s="9" t="s">
        <v>5858</v>
      </c>
      <c r="L2260" s="29" t="s">
        <v>7347</v>
      </c>
      <c r="M2260" s="46">
        <v>45414</v>
      </c>
      <c r="N2260" s="46">
        <v>45441</v>
      </c>
      <c r="O2260" s="46">
        <v>45419</v>
      </c>
      <c r="P2260" s="29" t="s">
        <v>4990</v>
      </c>
      <c r="Q2260" s="9">
        <v>3</v>
      </c>
      <c r="R2260" s="9">
        <v>1</v>
      </c>
      <c r="S2260" s="9">
        <v>8</v>
      </c>
      <c r="T2260" s="9" t="s">
        <v>32</v>
      </c>
      <c r="U2260" s="9">
        <v>11002</v>
      </c>
      <c r="V2260" s="9">
        <v>11002</v>
      </c>
      <c r="W2260" s="9" t="s">
        <v>5019</v>
      </c>
      <c r="X2260" s="9" t="s">
        <v>4985</v>
      </c>
      <c r="Y2260" s="9" t="s">
        <v>4980</v>
      </c>
      <c r="Z2260" s="9" t="s">
        <v>4980</v>
      </c>
      <c r="AA2260" s="9" t="s">
        <v>4989</v>
      </c>
      <c r="AB2260" s="10" t="s">
        <v>5066</v>
      </c>
      <c r="AC2260" s="9" t="s">
        <v>5006</v>
      </c>
      <c r="AD2260" s="29"/>
      <c r="AE2260" s="20" t="str">
        <f>VLOOKUP(E2260,'FILIAIS PETZ'!A:Q,17,0)</f>
        <v>CO-3</v>
      </c>
      <c r="AF2260" s="20" t="str">
        <f>VLOOKUP(E2260,'FILIAIS PETZ'!A:Q,3,0)</f>
        <v>FELICIO</v>
      </c>
      <c r="AG2260" s="20" t="str">
        <f>VLOOKUP(E2260,'FILIAIS PETZ'!A:Q,2,0)</f>
        <v>R3</v>
      </c>
      <c r="AH2260" s="75">
        <v>1600</v>
      </c>
      <c r="AI2260" s="16" t="s">
        <v>6528</v>
      </c>
      <c r="AJ2260" s="43">
        <f>VLOOKUP(E2260,'FILIAIS PETZ'!$A$2:$K$2000,11,0)</f>
        <v>18328118014169</v>
      </c>
      <c r="AK2260" s="44">
        <f t="shared" si="151"/>
        <v>18328118014169</v>
      </c>
    </row>
    <row r="2261" spans="1:37" s="14" customFormat="1" ht="15" customHeight="1" thickBot="1" x14ac:dyDescent="0.25">
      <c r="A2261" s="9">
        <f t="shared" si="150"/>
        <v>884106</v>
      </c>
      <c r="B2261" s="18">
        <f>VLOOKUP(C2261,FORNECEDORES!D:E,2,0)</f>
        <v>7736</v>
      </c>
      <c r="C2261" s="19" t="str">
        <f>VLOOKUP(D2261,FORNECEDORES!A:D,4,0)</f>
        <v>27.385.816/0001-37</v>
      </c>
      <c r="D2261" s="13" t="s">
        <v>2591</v>
      </c>
      <c r="E2261" s="20" t="str">
        <f t="shared" si="152"/>
        <v>04 0142</v>
      </c>
      <c r="F2261" s="28" t="s">
        <v>4931</v>
      </c>
      <c r="G2261" s="21" t="str">
        <f>VLOOKUP(E2261,'FILIAIS PETZ'!A:E,5,0)</f>
        <v>PETZ MIGUEL SUTIL</v>
      </c>
      <c r="H2261" s="20" t="str">
        <f>VLOOKUP(E2261,'FILIAIS PETZ'!A:D,4,0)</f>
        <v>MGST-MT</v>
      </c>
      <c r="I2261" s="46">
        <v>45385</v>
      </c>
      <c r="J2261" s="9">
        <v>884106</v>
      </c>
      <c r="K2261" s="9" t="s">
        <v>5858</v>
      </c>
      <c r="L2261" s="29" t="s">
        <v>7354</v>
      </c>
      <c r="M2261" s="46">
        <v>45414</v>
      </c>
      <c r="N2261" s="46">
        <v>45441</v>
      </c>
      <c r="O2261" s="46">
        <v>45419</v>
      </c>
      <c r="P2261" s="29" t="s">
        <v>4990</v>
      </c>
      <c r="Q2261" s="9">
        <v>3</v>
      </c>
      <c r="R2261" s="9">
        <v>1</v>
      </c>
      <c r="S2261" s="9">
        <v>8</v>
      </c>
      <c r="T2261" s="9" t="s">
        <v>32</v>
      </c>
      <c r="U2261" s="9">
        <v>11002</v>
      </c>
      <c r="V2261" s="9">
        <v>11002</v>
      </c>
      <c r="W2261" s="9" t="s">
        <v>5019</v>
      </c>
      <c r="X2261" s="9" t="s">
        <v>4985</v>
      </c>
      <c r="Y2261" s="9" t="s">
        <v>4980</v>
      </c>
      <c r="Z2261" s="9" t="s">
        <v>4980</v>
      </c>
      <c r="AA2261" s="9" t="s">
        <v>4989</v>
      </c>
      <c r="AB2261" s="10" t="s">
        <v>5066</v>
      </c>
      <c r="AC2261" s="9" t="s">
        <v>5006</v>
      </c>
      <c r="AD2261" s="29"/>
      <c r="AE2261" s="20" t="str">
        <f>VLOOKUP(E2261,'FILIAIS PETZ'!A:Q,17,0)</f>
        <v>CO-3</v>
      </c>
      <c r="AF2261" s="20" t="str">
        <f>VLOOKUP(E2261,'FILIAIS PETZ'!A:Q,3,0)</f>
        <v>FELICIO</v>
      </c>
      <c r="AG2261" s="20" t="str">
        <f>VLOOKUP(E2261,'FILIAIS PETZ'!A:Q,2,0)</f>
        <v>R3</v>
      </c>
      <c r="AH2261" s="75">
        <v>1600</v>
      </c>
      <c r="AI2261" s="16" t="s">
        <v>6528</v>
      </c>
      <c r="AJ2261" s="43">
        <f>VLOOKUP(E2261,'FILIAIS PETZ'!$A$2:$K$2000,11,0)</f>
        <v>18328118013430</v>
      </c>
      <c r="AK2261" s="44">
        <f t="shared" si="151"/>
        <v>18328118013430</v>
      </c>
    </row>
    <row r="2262" spans="1:37" s="14" customFormat="1" ht="15" customHeight="1" thickBot="1" x14ac:dyDescent="0.25">
      <c r="A2262" s="9">
        <f t="shared" si="150"/>
        <v>884109</v>
      </c>
      <c r="B2262" s="18">
        <f>VLOOKUP(C2262,FORNECEDORES!D:E,2,0)</f>
        <v>7736</v>
      </c>
      <c r="C2262" s="19" t="str">
        <f>VLOOKUP(D2262,FORNECEDORES!A:D,4,0)</f>
        <v>27.385.816/0001-37</v>
      </c>
      <c r="D2262" s="13" t="s">
        <v>2591</v>
      </c>
      <c r="E2262" s="20" t="str">
        <f t="shared" si="152"/>
        <v>04 0224</v>
      </c>
      <c r="F2262" s="28" t="s">
        <v>4941</v>
      </c>
      <c r="G2262" s="21" t="str">
        <f>VLOOKUP(E2262,'FILIAIS PETZ'!A:E,5,0)</f>
        <v>PETZ NORTE SUL PLAZA</v>
      </c>
      <c r="H2262" s="20" t="str">
        <f>VLOOKUP(E2262,'FILIAIS PETZ'!A:D,4,0)</f>
        <v>NSPL-MS</v>
      </c>
      <c r="I2262" s="46">
        <v>45385</v>
      </c>
      <c r="J2262" s="9">
        <v>884109</v>
      </c>
      <c r="K2262" s="9" t="s">
        <v>5858</v>
      </c>
      <c r="L2262" s="29" t="s">
        <v>7356</v>
      </c>
      <c r="M2262" s="46">
        <v>45414</v>
      </c>
      <c r="N2262" s="46">
        <v>45441</v>
      </c>
      <c r="O2262" s="46">
        <v>45419</v>
      </c>
      <c r="P2262" s="29" t="s">
        <v>4990</v>
      </c>
      <c r="Q2262" s="9">
        <v>3</v>
      </c>
      <c r="R2262" s="9">
        <v>1</v>
      </c>
      <c r="S2262" s="9">
        <v>8</v>
      </c>
      <c r="T2262" s="9" t="s">
        <v>32</v>
      </c>
      <c r="U2262" s="9">
        <v>11002</v>
      </c>
      <c r="V2262" s="9">
        <v>11002</v>
      </c>
      <c r="W2262" s="9" t="s">
        <v>5019</v>
      </c>
      <c r="X2262" s="9" t="s">
        <v>4985</v>
      </c>
      <c r="Y2262" s="9" t="s">
        <v>4980</v>
      </c>
      <c r="Z2262" s="9" t="s">
        <v>4980</v>
      </c>
      <c r="AA2262" s="9" t="s">
        <v>4989</v>
      </c>
      <c r="AB2262" s="10" t="s">
        <v>5066</v>
      </c>
      <c r="AC2262" s="9" t="s">
        <v>5006</v>
      </c>
      <c r="AD2262" s="29"/>
      <c r="AE2262" s="20" t="str">
        <f>VLOOKUP(E2262,'FILIAIS PETZ'!A:Q,17,0)</f>
        <v>CO-1</v>
      </c>
      <c r="AF2262" s="20" t="str">
        <f>VLOOKUP(E2262,'FILIAIS PETZ'!A:Q,3,0)</f>
        <v>FELICIO</v>
      </c>
      <c r="AG2262" s="20" t="str">
        <f>VLOOKUP(E2262,'FILIAIS PETZ'!A:Q,2,0)</f>
        <v>R3</v>
      </c>
      <c r="AH2262" s="75">
        <v>1400</v>
      </c>
      <c r="AI2262" s="16" t="s">
        <v>6528</v>
      </c>
      <c r="AJ2262" s="43">
        <f>VLOOKUP(E2262,'FILIAIS PETZ'!$A$2:$K$2000,11,0)</f>
        <v>18328118021459</v>
      </c>
      <c r="AK2262" s="44">
        <f t="shared" si="151"/>
        <v>18328118021459</v>
      </c>
    </row>
    <row r="2263" spans="1:37" s="14" customFormat="1" ht="15" customHeight="1" thickBot="1" x14ac:dyDescent="0.25">
      <c r="A2263" s="9">
        <f t="shared" si="150"/>
        <v>884110</v>
      </c>
      <c r="B2263" s="18">
        <f>VLOOKUP(C2263,FORNECEDORES!D:E,2,0)</f>
        <v>7736</v>
      </c>
      <c r="C2263" s="19" t="str">
        <f>VLOOKUP(D2263,FORNECEDORES!A:D,4,0)</f>
        <v>27.385.816/0001-37</v>
      </c>
      <c r="D2263" s="13" t="s">
        <v>2591</v>
      </c>
      <c r="E2263" s="20" t="str">
        <f t="shared" si="152"/>
        <v>04 0228</v>
      </c>
      <c r="F2263" s="28" t="s">
        <v>4939</v>
      </c>
      <c r="G2263" s="21" t="str">
        <f>VLOOKUP(E2263,'FILIAIS PETZ'!A:E,5,0)</f>
        <v>PETZ SHOPPING PANTANAL</v>
      </c>
      <c r="H2263" s="20" t="str">
        <f>VLOOKUP(E2263,'FILIAIS PETZ'!A:D,4,0)</f>
        <v>SPAN-MT</v>
      </c>
      <c r="I2263" s="46">
        <v>45385</v>
      </c>
      <c r="J2263" s="9">
        <v>884110</v>
      </c>
      <c r="K2263" s="9" t="s">
        <v>5858</v>
      </c>
      <c r="L2263" s="29" t="s">
        <v>7361</v>
      </c>
      <c r="M2263" s="46">
        <v>45414</v>
      </c>
      <c r="N2263" s="46">
        <v>45441</v>
      </c>
      <c r="O2263" s="46">
        <v>45419</v>
      </c>
      <c r="P2263" s="29" t="s">
        <v>4990</v>
      </c>
      <c r="Q2263" s="9">
        <v>3</v>
      </c>
      <c r="R2263" s="9">
        <v>1</v>
      </c>
      <c r="S2263" s="9">
        <v>8</v>
      </c>
      <c r="T2263" s="9" t="s">
        <v>32</v>
      </c>
      <c r="U2263" s="9">
        <v>11002</v>
      </c>
      <c r="V2263" s="9">
        <v>11002</v>
      </c>
      <c r="W2263" s="9" t="s">
        <v>5019</v>
      </c>
      <c r="X2263" s="9" t="s">
        <v>4985</v>
      </c>
      <c r="Y2263" s="9" t="s">
        <v>4980</v>
      </c>
      <c r="Z2263" s="9" t="s">
        <v>4980</v>
      </c>
      <c r="AA2263" s="9" t="s">
        <v>4989</v>
      </c>
      <c r="AB2263" s="10" t="s">
        <v>5066</v>
      </c>
      <c r="AC2263" s="9" t="s">
        <v>5006</v>
      </c>
      <c r="AD2263" s="29"/>
      <c r="AE2263" s="20" t="str">
        <f>VLOOKUP(E2263,'FILIAIS PETZ'!A:Q,17,0)</f>
        <v>CO-3</v>
      </c>
      <c r="AF2263" s="20" t="str">
        <f>VLOOKUP(E2263,'FILIAIS PETZ'!A:Q,3,0)</f>
        <v>FELICIO</v>
      </c>
      <c r="AG2263" s="20" t="str">
        <f>VLOOKUP(E2263,'FILIAIS PETZ'!A:Q,2,0)</f>
        <v>R3</v>
      </c>
      <c r="AH2263" s="75">
        <v>1600</v>
      </c>
      <c r="AI2263" s="16" t="s">
        <v>6528</v>
      </c>
      <c r="AJ2263" s="43">
        <f>VLOOKUP(E2263,'FILIAIS PETZ'!$A$2:$K$2000,11,0)</f>
        <v>18328118021700</v>
      </c>
      <c r="AK2263" s="44">
        <f t="shared" si="151"/>
        <v>18328118021700</v>
      </c>
    </row>
    <row r="2264" spans="1:37" s="14" customFormat="1" ht="15" customHeight="1" thickBot="1" x14ac:dyDescent="0.25">
      <c r="A2264" s="9">
        <f t="shared" si="150"/>
        <v>884111</v>
      </c>
      <c r="B2264" s="18">
        <f>VLOOKUP(C2264,FORNECEDORES!D:E,2,0)</f>
        <v>7736</v>
      </c>
      <c r="C2264" s="19" t="str">
        <f>VLOOKUP(D2264,FORNECEDORES!A:D,4,0)</f>
        <v>27.385.816/0001-37</v>
      </c>
      <c r="D2264" s="13" t="s">
        <v>2591</v>
      </c>
      <c r="E2264" s="20" t="str">
        <f t="shared" si="152"/>
        <v>04 0245</v>
      </c>
      <c r="F2264" s="28" t="s">
        <v>4976</v>
      </c>
      <c r="G2264" s="21" t="str">
        <f>VLOOKUP(E2264,'FILIAIS PETZ'!A:E,5,0)</f>
        <v>PETZ AFONSO PENA</v>
      </c>
      <c r="H2264" s="20" t="str">
        <f>VLOOKUP(E2264,'FILIAIS PETZ'!A:D,4,0)</f>
        <v>AFPN-MS</v>
      </c>
      <c r="I2264" s="46">
        <v>45385</v>
      </c>
      <c r="J2264" s="9">
        <v>884111</v>
      </c>
      <c r="K2264" s="9" t="s">
        <v>5858</v>
      </c>
      <c r="L2264" s="29" t="s">
        <v>7331</v>
      </c>
      <c r="M2264" s="46">
        <v>45414</v>
      </c>
      <c r="N2264" s="46">
        <v>45441</v>
      </c>
      <c r="O2264" s="46">
        <v>45419</v>
      </c>
      <c r="P2264" s="29" t="s">
        <v>4990</v>
      </c>
      <c r="Q2264" s="9">
        <v>3</v>
      </c>
      <c r="R2264" s="9">
        <v>1</v>
      </c>
      <c r="S2264" s="9">
        <v>8</v>
      </c>
      <c r="T2264" s="9" t="s">
        <v>32</v>
      </c>
      <c r="U2264" s="9">
        <v>11002</v>
      </c>
      <c r="V2264" s="9">
        <v>11002</v>
      </c>
      <c r="W2264" s="9" t="s">
        <v>5019</v>
      </c>
      <c r="X2264" s="9" t="s">
        <v>4985</v>
      </c>
      <c r="Y2264" s="9" t="s">
        <v>4980</v>
      </c>
      <c r="Z2264" s="9" t="s">
        <v>4980</v>
      </c>
      <c r="AA2264" s="9" t="s">
        <v>4989</v>
      </c>
      <c r="AB2264" s="10" t="s">
        <v>5066</v>
      </c>
      <c r="AC2264" s="9" t="s">
        <v>5006</v>
      </c>
      <c r="AD2264" s="29"/>
      <c r="AE2264" s="20" t="str">
        <f>VLOOKUP(E2264,'FILIAIS PETZ'!A:Q,17,0)</f>
        <v>CO-1</v>
      </c>
      <c r="AF2264" s="20" t="str">
        <f>VLOOKUP(E2264,'FILIAIS PETZ'!A:Q,3,0)</f>
        <v>FELICIO</v>
      </c>
      <c r="AG2264" s="20" t="str">
        <f>VLOOKUP(E2264,'FILIAIS PETZ'!A:Q,2,0)</f>
        <v>R3</v>
      </c>
      <c r="AH2264" s="75">
        <v>1600</v>
      </c>
      <c r="AI2264" s="16" t="s">
        <v>6528</v>
      </c>
      <c r="AJ2264" s="43" t="str">
        <f>VLOOKUP(E2264,'FILIAIS PETZ'!$A$2:$K$2000,11,0)</f>
        <v>18.328.118/0232-30</v>
      </c>
      <c r="AK2264" s="44" t="str">
        <f t="shared" si="151"/>
        <v>18.328.118/0232-30</v>
      </c>
    </row>
    <row r="2265" spans="1:37" s="14" customFormat="1" ht="15" customHeight="1" thickBot="1" x14ac:dyDescent="0.25">
      <c r="A2265" s="9">
        <f t="shared" si="150"/>
        <v>884116</v>
      </c>
      <c r="B2265" s="18">
        <f>VLOOKUP(C2265,FORNECEDORES!D:E,2,0)</f>
        <v>7736</v>
      </c>
      <c r="C2265" s="19" t="str">
        <f>VLOOKUP(D2265,FORNECEDORES!A:D,4,0)</f>
        <v>27.385.816/0001-37</v>
      </c>
      <c r="D2265" s="13" t="s">
        <v>2591</v>
      </c>
      <c r="E2265" s="20" t="str">
        <f t="shared" si="152"/>
        <v>04 0232</v>
      </c>
      <c r="F2265" s="28" t="s">
        <v>4956</v>
      </c>
      <c r="G2265" s="21" t="str">
        <f>VLOOKUP(E2265,'FILIAIS PETZ'!A:E,5,0)</f>
        <v>PETZ VARZEA GRANDE</v>
      </c>
      <c r="H2265" s="20" t="str">
        <f>VLOOKUP(E2265,'FILIAIS PETZ'!A:D,4,0)</f>
        <v>VGDE-MT</v>
      </c>
      <c r="I2265" s="46">
        <v>45385</v>
      </c>
      <c r="J2265" s="9">
        <v>884116</v>
      </c>
      <c r="K2265" s="9" t="s">
        <v>5858</v>
      </c>
      <c r="L2265" s="29" t="s">
        <v>7369</v>
      </c>
      <c r="M2265" s="46">
        <v>45414</v>
      </c>
      <c r="N2265" s="46">
        <v>45441</v>
      </c>
      <c r="O2265" s="46">
        <v>45419</v>
      </c>
      <c r="P2265" s="29" t="s">
        <v>4990</v>
      </c>
      <c r="Q2265" s="9">
        <v>3</v>
      </c>
      <c r="R2265" s="9">
        <v>1</v>
      </c>
      <c r="S2265" s="9">
        <v>8</v>
      </c>
      <c r="T2265" s="9" t="s">
        <v>32</v>
      </c>
      <c r="U2265" s="9">
        <v>11002</v>
      </c>
      <c r="V2265" s="9">
        <v>11002</v>
      </c>
      <c r="W2265" s="9" t="s">
        <v>5019</v>
      </c>
      <c r="X2265" s="9" t="s">
        <v>4985</v>
      </c>
      <c r="Y2265" s="9" t="s">
        <v>4980</v>
      </c>
      <c r="Z2265" s="9" t="s">
        <v>4980</v>
      </c>
      <c r="AA2265" s="9" t="s">
        <v>4989</v>
      </c>
      <c r="AB2265" s="10" t="s">
        <v>5066</v>
      </c>
      <c r="AC2265" s="9" t="s">
        <v>5006</v>
      </c>
      <c r="AD2265" s="29"/>
      <c r="AE2265" s="20" t="str">
        <f>VLOOKUP(E2265,'FILIAIS PETZ'!A:Q,17,0)</f>
        <v>CO-3</v>
      </c>
      <c r="AF2265" s="20" t="str">
        <f>VLOOKUP(E2265,'FILIAIS PETZ'!A:Q,3,0)</f>
        <v>FELICIO</v>
      </c>
      <c r="AG2265" s="20" t="str">
        <f>VLOOKUP(E2265,'FILIAIS PETZ'!A:Q,2,0)</f>
        <v>R3</v>
      </c>
      <c r="AH2265" s="75">
        <v>1200</v>
      </c>
      <c r="AI2265" s="16" t="s">
        <v>6528</v>
      </c>
      <c r="AJ2265" s="43">
        <f>VLOOKUP(E2265,'FILIAIS PETZ'!$A$2:$K$2000,11,0)</f>
        <v>18328118021963</v>
      </c>
      <c r="AK2265" s="44">
        <f t="shared" si="151"/>
        <v>18328118021963</v>
      </c>
    </row>
    <row r="2266" spans="1:37" s="14" customFormat="1" ht="15" customHeight="1" thickBot="1" x14ac:dyDescent="0.25">
      <c r="A2266" s="9">
        <f t="shared" si="150"/>
        <v>884120</v>
      </c>
      <c r="B2266" s="18">
        <f>VLOOKUP(C2266,FORNECEDORES!D:E,2,0)</f>
        <v>7736</v>
      </c>
      <c r="C2266" s="19" t="str">
        <f>VLOOKUP(D2266,FORNECEDORES!A:D,4,0)</f>
        <v>27.385.816/0001-37</v>
      </c>
      <c r="D2266" s="13" t="s">
        <v>2591</v>
      </c>
      <c r="E2266" s="20" t="str">
        <f t="shared" si="152"/>
        <v>04 0073</v>
      </c>
      <c r="F2266" s="28" t="s">
        <v>4953</v>
      </c>
      <c r="G2266" s="21" t="str">
        <f>VLOOKUP(E2266,'FILIAIS PETZ'!A:E,5,0)</f>
        <v>PETZ CAMPO GRANDE</v>
      </c>
      <c r="H2266" s="20" t="str">
        <f>VLOOKUP(E2266,'FILIAIS PETZ'!A:D,4,0)</f>
        <v>CGDE-MS</v>
      </c>
      <c r="I2266" s="46">
        <v>45385</v>
      </c>
      <c r="J2266" s="9">
        <v>884120</v>
      </c>
      <c r="K2266" s="9" t="s">
        <v>5858</v>
      </c>
      <c r="L2266" s="29" t="s">
        <v>7993</v>
      </c>
      <c r="M2266" s="46">
        <v>45414</v>
      </c>
      <c r="N2266" s="46">
        <v>45469</v>
      </c>
      <c r="O2266" s="46">
        <v>45450</v>
      </c>
      <c r="P2266" s="29" t="s">
        <v>4990</v>
      </c>
      <c r="Q2266" s="9">
        <v>3</v>
      </c>
      <c r="R2266" s="9">
        <v>1</v>
      </c>
      <c r="S2266" s="9">
        <v>8</v>
      </c>
      <c r="T2266" s="9" t="s">
        <v>32</v>
      </c>
      <c r="U2266" s="9">
        <v>11002</v>
      </c>
      <c r="V2266" s="9">
        <v>11002</v>
      </c>
      <c r="W2266" s="9" t="s">
        <v>5019</v>
      </c>
      <c r="X2266" s="9" t="s">
        <v>4992</v>
      </c>
      <c r="Y2266" s="9" t="s">
        <v>4980</v>
      </c>
      <c r="Z2266" s="9" t="s">
        <v>4980</v>
      </c>
      <c r="AA2266" s="9" t="s">
        <v>4992</v>
      </c>
      <c r="AB2266" s="9" t="s">
        <v>5066</v>
      </c>
      <c r="AC2266" s="9" t="s">
        <v>5006</v>
      </c>
      <c r="AD2266" s="29"/>
      <c r="AE2266" s="20" t="str">
        <f>VLOOKUP(E2266,'FILIAIS PETZ'!A:Q,17,0)</f>
        <v>CO-1</v>
      </c>
      <c r="AF2266" s="20" t="str">
        <f>VLOOKUP(E2266,'FILIAIS PETZ'!A:Q,3,0)</f>
        <v>FELICIO</v>
      </c>
      <c r="AG2266" s="20" t="str">
        <f>VLOOKUP(E2266,'FILIAIS PETZ'!A:Q,2,0)</f>
        <v>R3</v>
      </c>
      <c r="AH2266" s="75">
        <v>1800</v>
      </c>
      <c r="AI2266" s="16" t="s">
        <v>6529</v>
      </c>
      <c r="AJ2266" s="43">
        <f>VLOOKUP(E2266,'FILIAIS PETZ'!$A$2:$K$2000,11,0)</f>
        <v>18328118007383</v>
      </c>
      <c r="AK2266" s="44">
        <f t="shared" si="151"/>
        <v>18328118007383</v>
      </c>
    </row>
    <row r="2267" spans="1:37" s="14" customFormat="1" ht="15" customHeight="1" thickBot="1" x14ac:dyDescent="0.25">
      <c r="A2267" s="9">
        <f t="shared" si="150"/>
        <v>884121</v>
      </c>
      <c r="B2267" s="18">
        <f>VLOOKUP(C2267,FORNECEDORES!D:E,2,0)</f>
        <v>7736</v>
      </c>
      <c r="C2267" s="19" t="str">
        <f>VLOOKUP(D2267,FORNECEDORES!A:D,4,0)</f>
        <v>27.385.816/0001-37</v>
      </c>
      <c r="D2267" s="13" t="s">
        <v>2591</v>
      </c>
      <c r="E2267" s="20" t="str">
        <f t="shared" si="152"/>
        <v>04 0144</v>
      </c>
      <c r="F2267" s="28" t="s">
        <v>4938</v>
      </c>
      <c r="G2267" s="21" t="str">
        <f>VLOOKUP(E2267,'FILIAIS PETZ'!A:E,5,0)</f>
        <v>PETZ FERNANDO CORREA</v>
      </c>
      <c r="H2267" s="20" t="str">
        <f>VLOOKUP(E2267,'FILIAIS PETZ'!A:D,4,0)</f>
        <v>FCOR-MT</v>
      </c>
      <c r="I2267" s="46">
        <v>45385</v>
      </c>
      <c r="J2267" s="9">
        <v>884121</v>
      </c>
      <c r="K2267" s="9" t="s">
        <v>5858</v>
      </c>
      <c r="L2267" s="29" t="s">
        <v>7346</v>
      </c>
      <c r="M2267" s="46">
        <v>45414</v>
      </c>
      <c r="N2267" s="46">
        <v>45441</v>
      </c>
      <c r="O2267" s="46">
        <v>45419</v>
      </c>
      <c r="P2267" s="29" t="s">
        <v>4990</v>
      </c>
      <c r="Q2267" s="9">
        <v>3</v>
      </c>
      <c r="R2267" s="9">
        <v>1</v>
      </c>
      <c r="S2267" s="9">
        <v>8</v>
      </c>
      <c r="T2267" s="9" t="s">
        <v>32</v>
      </c>
      <c r="U2267" s="9">
        <v>11002</v>
      </c>
      <c r="V2267" s="9">
        <v>11002</v>
      </c>
      <c r="W2267" s="9" t="s">
        <v>5019</v>
      </c>
      <c r="X2267" s="9" t="s">
        <v>4992</v>
      </c>
      <c r="Y2267" s="10" t="s">
        <v>4980</v>
      </c>
      <c r="Z2267" s="10" t="s">
        <v>4980</v>
      </c>
      <c r="AA2267" s="10" t="s">
        <v>4992</v>
      </c>
      <c r="AB2267" s="10" t="s">
        <v>5066</v>
      </c>
      <c r="AC2267" s="9" t="s">
        <v>5006</v>
      </c>
      <c r="AD2267" s="29"/>
      <c r="AE2267" s="20" t="str">
        <f>VLOOKUP(E2267,'FILIAIS PETZ'!A:Q,17,0)</f>
        <v>CO-3</v>
      </c>
      <c r="AF2267" s="20" t="str">
        <f>VLOOKUP(E2267,'FILIAIS PETZ'!A:Q,3,0)</f>
        <v>FELICIO</v>
      </c>
      <c r="AG2267" s="20" t="str">
        <f>VLOOKUP(E2267,'FILIAIS PETZ'!A:Q,2,0)</f>
        <v>R3</v>
      </c>
      <c r="AH2267" s="75">
        <v>2200</v>
      </c>
      <c r="AI2267" s="16" t="s">
        <v>6529</v>
      </c>
      <c r="AJ2267" s="43">
        <f>VLOOKUP(E2267,'FILIAIS PETZ'!$A$2:$K$2000,11,0)</f>
        <v>18328118014169</v>
      </c>
      <c r="AK2267" s="44">
        <f t="shared" si="151"/>
        <v>18328118014169</v>
      </c>
    </row>
    <row r="2268" spans="1:37" s="14" customFormat="1" ht="15" customHeight="1" thickBot="1" x14ac:dyDescent="0.25">
      <c r="A2268" s="9">
        <f t="shared" si="150"/>
        <v>884122</v>
      </c>
      <c r="B2268" s="18">
        <f>VLOOKUP(C2268,FORNECEDORES!D:E,2,0)</f>
        <v>7736</v>
      </c>
      <c r="C2268" s="19" t="str">
        <f>VLOOKUP(D2268,FORNECEDORES!A:D,4,0)</f>
        <v>27.385.816/0001-37</v>
      </c>
      <c r="D2268" s="13" t="s">
        <v>2591</v>
      </c>
      <c r="E2268" s="20" t="str">
        <f t="shared" si="152"/>
        <v>04 0142</v>
      </c>
      <c r="F2268" s="28" t="s">
        <v>4931</v>
      </c>
      <c r="G2268" s="21" t="str">
        <f>VLOOKUP(E2268,'FILIAIS PETZ'!A:E,5,0)</f>
        <v>PETZ MIGUEL SUTIL</v>
      </c>
      <c r="H2268" s="20" t="str">
        <f>VLOOKUP(E2268,'FILIAIS PETZ'!A:D,4,0)</f>
        <v>MGST-MT</v>
      </c>
      <c r="I2268" s="46">
        <v>45385</v>
      </c>
      <c r="J2268" s="9">
        <v>884122</v>
      </c>
      <c r="K2268" s="9" t="s">
        <v>5858</v>
      </c>
      <c r="L2268" s="29" t="s">
        <v>7353</v>
      </c>
      <c r="M2268" s="46">
        <v>45414</v>
      </c>
      <c r="N2268" s="46">
        <v>45441</v>
      </c>
      <c r="O2268" s="46">
        <v>45419</v>
      </c>
      <c r="P2268" s="29" t="s">
        <v>4990</v>
      </c>
      <c r="Q2268" s="9">
        <v>3</v>
      </c>
      <c r="R2268" s="9">
        <v>1</v>
      </c>
      <c r="S2268" s="9">
        <v>8</v>
      </c>
      <c r="T2268" s="9" t="s">
        <v>32</v>
      </c>
      <c r="U2268" s="9">
        <v>11002</v>
      </c>
      <c r="V2268" s="9">
        <v>11002</v>
      </c>
      <c r="W2268" s="9" t="s">
        <v>5019</v>
      </c>
      <c r="X2268" s="9" t="s">
        <v>4992</v>
      </c>
      <c r="Y2268" s="10" t="s">
        <v>4980</v>
      </c>
      <c r="Z2268" s="10" t="s">
        <v>4980</v>
      </c>
      <c r="AA2268" s="10" t="s">
        <v>4992</v>
      </c>
      <c r="AB2268" s="10" t="s">
        <v>5066</v>
      </c>
      <c r="AC2268" s="9" t="s">
        <v>5006</v>
      </c>
      <c r="AD2268" s="29"/>
      <c r="AE2268" s="20" t="str">
        <f>VLOOKUP(E2268,'FILIAIS PETZ'!A:Q,17,0)</f>
        <v>CO-3</v>
      </c>
      <c r="AF2268" s="20" t="str">
        <f>VLOOKUP(E2268,'FILIAIS PETZ'!A:Q,3,0)</f>
        <v>FELICIO</v>
      </c>
      <c r="AG2268" s="20" t="str">
        <f>VLOOKUP(E2268,'FILIAIS PETZ'!A:Q,2,0)</f>
        <v>R3</v>
      </c>
      <c r="AH2268" s="75">
        <v>1800</v>
      </c>
      <c r="AI2268" s="16" t="s">
        <v>6529</v>
      </c>
      <c r="AJ2268" s="43">
        <f>VLOOKUP(E2268,'FILIAIS PETZ'!$A$2:$K$2000,11,0)</f>
        <v>18328118013430</v>
      </c>
      <c r="AK2268" s="44">
        <f t="shared" si="151"/>
        <v>18328118013430</v>
      </c>
    </row>
    <row r="2269" spans="1:37" s="14" customFormat="1" ht="15" customHeight="1" thickBot="1" x14ac:dyDescent="0.25">
      <c r="A2269" s="9">
        <f t="shared" si="150"/>
        <v>884124</v>
      </c>
      <c r="B2269" s="18">
        <f>VLOOKUP(C2269,FORNECEDORES!D:E,2,0)</f>
        <v>7736</v>
      </c>
      <c r="C2269" s="19" t="str">
        <f>VLOOKUP(D2269,FORNECEDORES!A:D,4,0)</f>
        <v>27.385.816/0001-37</v>
      </c>
      <c r="D2269" s="13" t="s">
        <v>2591</v>
      </c>
      <c r="E2269" s="20" t="str">
        <f t="shared" si="152"/>
        <v>04 0224</v>
      </c>
      <c r="F2269" s="28" t="s">
        <v>4941</v>
      </c>
      <c r="G2269" s="21" t="str">
        <f>VLOOKUP(E2269,'FILIAIS PETZ'!A:E,5,0)</f>
        <v>PETZ NORTE SUL PLAZA</v>
      </c>
      <c r="H2269" s="20" t="str">
        <f>VLOOKUP(E2269,'FILIAIS PETZ'!A:D,4,0)</f>
        <v>NSPL-MS</v>
      </c>
      <c r="I2269" s="46">
        <v>45385</v>
      </c>
      <c r="J2269" s="9">
        <v>884124</v>
      </c>
      <c r="K2269" s="9" t="s">
        <v>5858</v>
      </c>
      <c r="L2269" s="29" t="s">
        <v>7355</v>
      </c>
      <c r="M2269" s="46">
        <v>45414</v>
      </c>
      <c r="N2269" s="46">
        <v>45441</v>
      </c>
      <c r="O2269" s="46">
        <v>45419</v>
      </c>
      <c r="P2269" s="29" t="s">
        <v>4990</v>
      </c>
      <c r="Q2269" s="9">
        <v>3</v>
      </c>
      <c r="R2269" s="9">
        <v>1</v>
      </c>
      <c r="S2269" s="9">
        <v>8</v>
      </c>
      <c r="T2269" s="9" t="s">
        <v>32</v>
      </c>
      <c r="U2269" s="9">
        <v>11002</v>
      </c>
      <c r="V2269" s="9">
        <v>11002</v>
      </c>
      <c r="W2269" s="9" t="s">
        <v>5019</v>
      </c>
      <c r="X2269" s="9" t="s">
        <v>4992</v>
      </c>
      <c r="Y2269" s="10" t="s">
        <v>4980</v>
      </c>
      <c r="Z2269" s="10" t="s">
        <v>4980</v>
      </c>
      <c r="AA2269" s="10" t="s">
        <v>4992</v>
      </c>
      <c r="AB2269" s="10" t="s">
        <v>5066</v>
      </c>
      <c r="AC2269" s="9" t="s">
        <v>5006</v>
      </c>
      <c r="AD2269" s="29"/>
      <c r="AE2269" s="20" t="str">
        <f>VLOOKUP(E2269,'FILIAIS PETZ'!A:Q,17,0)</f>
        <v>CO-1</v>
      </c>
      <c r="AF2269" s="20" t="str">
        <f>VLOOKUP(E2269,'FILIAIS PETZ'!A:Q,3,0)</f>
        <v>FELICIO</v>
      </c>
      <c r="AG2269" s="20" t="str">
        <f>VLOOKUP(E2269,'FILIAIS PETZ'!A:Q,2,0)</f>
        <v>R3</v>
      </c>
      <c r="AH2269" s="75">
        <v>1800</v>
      </c>
      <c r="AI2269" s="16" t="s">
        <v>6529</v>
      </c>
      <c r="AJ2269" s="43">
        <f>VLOOKUP(E2269,'FILIAIS PETZ'!$A$2:$K$2000,11,0)</f>
        <v>18328118021459</v>
      </c>
      <c r="AK2269" s="44">
        <f t="shared" si="151"/>
        <v>18328118021459</v>
      </c>
    </row>
    <row r="2270" spans="1:37" s="14" customFormat="1" ht="15" customHeight="1" thickBot="1" x14ac:dyDescent="0.25">
      <c r="A2270" s="9">
        <f t="shared" si="150"/>
        <v>884137</v>
      </c>
      <c r="B2270" s="18">
        <f>VLOOKUP(C2270,FORNECEDORES!D:E,2,0)</f>
        <v>7736</v>
      </c>
      <c r="C2270" s="19" t="str">
        <f>VLOOKUP(D2270,FORNECEDORES!A:D,4,0)</f>
        <v>27.385.816/0001-37</v>
      </c>
      <c r="D2270" s="13" t="s">
        <v>2591</v>
      </c>
      <c r="E2270" s="20" t="str">
        <f t="shared" si="152"/>
        <v>04 0228</v>
      </c>
      <c r="F2270" s="28" t="s">
        <v>4939</v>
      </c>
      <c r="G2270" s="21" t="str">
        <f>VLOOKUP(E2270,'FILIAIS PETZ'!A:E,5,0)</f>
        <v>PETZ SHOPPING PANTANAL</v>
      </c>
      <c r="H2270" s="20" t="str">
        <f>VLOOKUP(E2270,'FILIAIS PETZ'!A:D,4,0)</f>
        <v>SPAN-MT</v>
      </c>
      <c r="I2270" s="46">
        <v>45385</v>
      </c>
      <c r="J2270" s="9">
        <v>884137</v>
      </c>
      <c r="K2270" s="9" t="s">
        <v>5858</v>
      </c>
      <c r="L2270" s="29" t="s">
        <v>7360</v>
      </c>
      <c r="M2270" s="46">
        <v>45414</v>
      </c>
      <c r="N2270" s="46">
        <v>45441</v>
      </c>
      <c r="O2270" s="46">
        <v>45419</v>
      </c>
      <c r="P2270" s="29" t="s">
        <v>4990</v>
      </c>
      <c r="Q2270" s="9">
        <v>3</v>
      </c>
      <c r="R2270" s="9">
        <v>1</v>
      </c>
      <c r="S2270" s="9">
        <v>8</v>
      </c>
      <c r="T2270" s="9" t="s">
        <v>32</v>
      </c>
      <c r="U2270" s="9">
        <v>11002</v>
      </c>
      <c r="V2270" s="9">
        <v>11002</v>
      </c>
      <c r="W2270" s="9" t="s">
        <v>5019</v>
      </c>
      <c r="X2270" s="9" t="s">
        <v>4992</v>
      </c>
      <c r="Y2270" s="10" t="s">
        <v>4980</v>
      </c>
      <c r="Z2270" s="10" t="s">
        <v>4980</v>
      </c>
      <c r="AA2270" s="10" t="s">
        <v>4992</v>
      </c>
      <c r="AB2270" s="10" t="s">
        <v>5066</v>
      </c>
      <c r="AC2270" s="9" t="s">
        <v>5006</v>
      </c>
      <c r="AD2270" s="29"/>
      <c r="AE2270" s="20" t="str">
        <f>VLOOKUP(E2270,'FILIAIS PETZ'!A:Q,17,0)</f>
        <v>CO-3</v>
      </c>
      <c r="AF2270" s="20" t="str">
        <f>VLOOKUP(E2270,'FILIAIS PETZ'!A:Q,3,0)</f>
        <v>FELICIO</v>
      </c>
      <c r="AG2270" s="20" t="str">
        <f>VLOOKUP(E2270,'FILIAIS PETZ'!A:Q,2,0)</f>
        <v>R3</v>
      </c>
      <c r="AH2270" s="75">
        <v>1800</v>
      </c>
      <c r="AI2270" s="16" t="s">
        <v>6529</v>
      </c>
      <c r="AJ2270" s="43">
        <f>VLOOKUP(E2270,'FILIAIS PETZ'!$A$2:$K$2000,11,0)</f>
        <v>18328118021700</v>
      </c>
      <c r="AK2270" s="44">
        <f t="shared" si="151"/>
        <v>18328118021700</v>
      </c>
    </row>
    <row r="2271" spans="1:37" s="14" customFormat="1" ht="15" customHeight="1" thickBot="1" x14ac:dyDescent="0.25">
      <c r="A2271" s="9">
        <f t="shared" si="150"/>
        <v>884139</v>
      </c>
      <c r="B2271" s="18">
        <f>VLOOKUP(C2271,FORNECEDORES!D:E,2,0)</f>
        <v>7736</v>
      </c>
      <c r="C2271" s="19" t="str">
        <f>VLOOKUP(D2271,FORNECEDORES!A:D,4,0)</f>
        <v>27.385.816/0001-37</v>
      </c>
      <c r="D2271" s="13" t="s">
        <v>2591</v>
      </c>
      <c r="E2271" s="20" t="str">
        <f t="shared" si="152"/>
        <v>04 0245</v>
      </c>
      <c r="F2271" s="28" t="s">
        <v>4976</v>
      </c>
      <c r="G2271" s="21" t="str">
        <f>VLOOKUP(E2271,'FILIAIS PETZ'!A:E,5,0)</f>
        <v>PETZ AFONSO PENA</v>
      </c>
      <c r="H2271" s="20" t="str">
        <f>VLOOKUP(E2271,'FILIAIS PETZ'!A:D,4,0)</f>
        <v>AFPN-MS</v>
      </c>
      <c r="I2271" s="46">
        <v>45385</v>
      </c>
      <c r="J2271" s="9">
        <v>884139</v>
      </c>
      <c r="K2271" s="9" t="s">
        <v>5858</v>
      </c>
      <c r="L2271" s="29" t="s">
        <v>7330</v>
      </c>
      <c r="M2271" s="46">
        <v>45414</v>
      </c>
      <c r="N2271" s="46">
        <v>45441</v>
      </c>
      <c r="O2271" s="46">
        <v>45419</v>
      </c>
      <c r="P2271" s="29" t="s">
        <v>4990</v>
      </c>
      <c r="Q2271" s="9">
        <v>3</v>
      </c>
      <c r="R2271" s="9">
        <v>1</v>
      </c>
      <c r="S2271" s="9">
        <v>8</v>
      </c>
      <c r="T2271" s="9" t="s">
        <v>32</v>
      </c>
      <c r="U2271" s="9">
        <v>11002</v>
      </c>
      <c r="V2271" s="9">
        <v>11002</v>
      </c>
      <c r="W2271" s="9" t="s">
        <v>5019</v>
      </c>
      <c r="X2271" s="9" t="s">
        <v>4992</v>
      </c>
      <c r="Y2271" s="10" t="s">
        <v>4980</v>
      </c>
      <c r="Z2271" s="10" t="s">
        <v>4980</v>
      </c>
      <c r="AA2271" s="10" t="s">
        <v>4992</v>
      </c>
      <c r="AB2271" s="10" t="s">
        <v>5066</v>
      </c>
      <c r="AC2271" s="9" t="s">
        <v>5006</v>
      </c>
      <c r="AD2271" s="29"/>
      <c r="AE2271" s="20" t="str">
        <f>VLOOKUP(E2271,'FILIAIS PETZ'!A:Q,17,0)</f>
        <v>CO-1</v>
      </c>
      <c r="AF2271" s="20" t="str">
        <f>VLOOKUP(E2271,'FILIAIS PETZ'!A:Q,3,0)</f>
        <v>FELICIO</v>
      </c>
      <c r="AG2271" s="20" t="str">
        <f>VLOOKUP(E2271,'FILIAIS PETZ'!A:Q,2,0)</f>
        <v>R3</v>
      </c>
      <c r="AH2271" s="75">
        <v>1800</v>
      </c>
      <c r="AI2271" s="16" t="s">
        <v>6529</v>
      </c>
      <c r="AJ2271" s="43" t="str">
        <f>VLOOKUP(E2271,'FILIAIS PETZ'!$A$2:$K$2000,11,0)</f>
        <v>18.328.118/0232-30</v>
      </c>
      <c r="AK2271" s="44" t="str">
        <f t="shared" si="151"/>
        <v>18.328.118/0232-30</v>
      </c>
    </row>
    <row r="2272" spans="1:37" s="14" customFormat="1" ht="15" customHeight="1" thickBot="1" x14ac:dyDescent="0.25">
      <c r="A2272" s="9">
        <f t="shared" si="150"/>
        <v>884140</v>
      </c>
      <c r="B2272" s="18">
        <f>VLOOKUP(C2272,FORNECEDORES!D:E,2,0)</f>
        <v>7736</v>
      </c>
      <c r="C2272" s="19" t="str">
        <f>VLOOKUP(D2272,FORNECEDORES!A:D,4,0)</f>
        <v>27.385.816/0001-37</v>
      </c>
      <c r="D2272" s="13" t="s">
        <v>2591</v>
      </c>
      <c r="E2272" s="20" t="str">
        <f t="shared" si="152"/>
        <v>04 0232</v>
      </c>
      <c r="F2272" s="28" t="s">
        <v>4956</v>
      </c>
      <c r="G2272" s="21" t="str">
        <f>VLOOKUP(E2272,'FILIAIS PETZ'!A:E,5,0)</f>
        <v>PETZ VARZEA GRANDE</v>
      </c>
      <c r="H2272" s="20" t="str">
        <f>VLOOKUP(E2272,'FILIAIS PETZ'!A:D,4,0)</f>
        <v>VGDE-MT</v>
      </c>
      <c r="I2272" s="46">
        <v>45385</v>
      </c>
      <c r="J2272" s="9">
        <v>884140</v>
      </c>
      <c r="K2272" s="9" t="s">
        <v>5858</v>
      </c>
      <c r="L2272" s="29" t="s">
        <v>7368</v>
      </c>
      <c r="M2272" s="46">
        <v>45414</v>
      </c>
      <c r="N2272" s="46">
        <v>45441</v>
      </c>
      <c r="O2272" s="46">
        <v>45419</v>
      </c>
      <c r="P2272" s="29" t="s">
        <v>4990</v>
      </c>
      <c r="Q2272" s="9">
        <v>3</v>
      </c>
      <c r="R2272" s="9">
        <v>1</v>
      </c>
      <c r="S2272" s="9">
        <v>8</v>
      </c>
      <c r="T2272" s="9" t="s">
        <v>32</v>
      </c>
      <c r="U2272" s="9">
        <v>11002</v>
      </c>
      <c r="V2272" s="9">
        <v>11002</v>
      </c>
      <c r="W2272" s="9" t="s">
        <v>5019</v>
      </c>
      <c r="X2272" s="9" t="s">
        <v>4992</v>
      </c>
      <c r="Y2272" s="10" t="s">
        <v>4980</v>
      </c>
      <c r="Z2272" s="10" t="s">
        <v>4980</v>
      </c>
      <c r="AA2272" s="10" t="s">
        <v>4992</v>
      </c>
      <c r="AB2272" s="10" t="s">
        <v>5066</v>
      </c>
      <c r="AC2272" s="9" t="s">
        <v>5006</v>
      </c>
      <c r="AD2272" s="29"/>
      <c r="AE2272" s="20" t="str">
        <f>VLOOKUP(E2272,'FILIAIS PETZ'!A:Q,17,0)</f>
        <v>CO-3</v>
      </c>
      <c r="AF2272" s="20" t="str">
        <f>VLOOKUP(E2272,'FILIAIS PETZ'!A:Q,3,0)</f>
        <v>FELICIO</v>
      </c>
      <c r="AG2272" s="20" t="str">
        <f>VLOOKUP(E2272,'FILIAIS PETZ'!A:Q,2,0)</f>
        <v>R3</v>
      </c>
      <c r="AH2272" s="75">
        <v>1800</v>
      </c>
      <c r="AI2272" s="16" t="s">
        <v>6529</v>
      </c>
      <c r="AJ2272" s="43">
        <f>VLOOKUP(E2272,'FILIAIS PETZ'!$A$2:$K$2000,11,0)</f>
        <v>18328118021963</v>
      </c>
      <c r="AK2272" s="44">
        <f t="shared" si="151"/>
        <v>18328118021963</v>
      </c>
    </row>
    <row r="2273" spans="1:37" s="14" customFormat="1" ht="15" customHeight="1" thickBot="1" x14ac:dyDescent="0.25">
      <c r="A2273" s="9">
        <f t="shared" si="150"/>
        <v>884143</v>
      </c>
      <c r="B2273" s="18">
        <f>VLOOKUP(C2273,FORNECEDORES!D:E,2,0)</f>
        <v>7736</v>
      </c>
      <c r="C2273" s="19" t="str">
        <f>VLOOKUP(D2273,FORNECEDORES!A:D,4,0)</f>
        <v>27.385.816/0001-37</v>
      </c>
      <c r="D2273" s="13" t="s">
        <v>2591</v>
      </c>
      <c r="E2273" s="20" t="str">
        <f t="shared" si="152"/>
        <v>04 0257</v>
      </c>
      <c r="F2273" s="28" t="s">
        <v>5998</v>
      </c>
      <c r="G2273" s="21" t="str">
        <f>VLOOKUP(E2273,'FILIAIS PETZ'!A:E,5,0)</f>
        <v>PETZ AGUAS CLARAS</v>
      </c>
      <c r="H2273" s="20" t="str">
        <f>VLOOKUP(E2273,'FILIAIS PETZ'!A:D,4,0)</f>
        <v>ACLR-DF</v>
      </c>
      <c r="I2273" s="46">
        <v>45385</v>
      </c>
      <c r="J2273" s="9">
        <v>884143</v>
      </c>
      <c r="K2273" s="9" t="s">
        <v>5858</v>
      </c>
      <c r="L2273" s="29" t="s">
        <v>7329</v>
      </c>
      <c r="M2273" s="46">
        <v>45414</v>
      </c>
      <c r="N2273" s="46">
        <v>45441</v>
      </c>
      <c r="O2273" s="46">
        <v>45418</v>
      </c>
      <c r="P2273" s="29" t="s">
        <v>4990</v>
      </c>
      <c r="Q2273" s="9">
        <v>3</v>
      </c>
      <c r="R2273" s="9">
        <v>1</v>
      </c>
      <c r="S2273" s="9">
        <v>8</v>
      </c>
      <c r="T2273" s="9" t="s">
        <v>32</v>
      </c>
      <c r="U2273" s="9">
        <v>11002</v>
      </c>
      <c r="V2273" s="9">
        <v>11002</v>
      </c>
      <c r="W2273" s="9" t="s">
        <v>5019</v>
      </c>
      <c r="X2273" s="9" t="s">
        <v>4992</v>
      </c>
      <c r="Y2273" s="10" t="s">
        <v>4980</v>
      </c>
      <c r="Z2273" s="10" t="s">
        <v>4980</v>
      </c>
      <c r="AA2273" s="10" t="s">
        <v>4992</v>
      </c>
      <c r="AB2273" s="10" t="s">
        <v>5066</v>
      </c>
      <c r="AC2273" s="9" t="s">
        <v>5006</v>
      </c>
      <c r="AD2273" s="29"/>
      <c r="AE2273" s="20" t="str">
        <f>VLOOKUP(E2273,'FILIAIS PETZ'!A:Q,17,0)</f>
        <v>CO-1</v>
      </c>
      <c r="AF2273" s="20" t="str">
        <f>VLOOKUP(E2273,'FILIAIS PETZ'!A:Q,3,0)</f>
        <v>FELICIO</v>
      </c>
      <c r="AG2273" s="20" t="str">
        <f>VLOOKUP(E2273,'FILIAIS PETZ'!A:Q,2,0)</f>
        <v>R3</v>
      </c>
      <c r="AH2273" s="75">
        <v>1500</v>
      </c>
      <c r="AI2273" s="16" t="s">
        <v>6529</v>
      </c>
      <c r="AJ2273" s="43" t="str">
        <f>VLOOKUP(E2273,'FILIAIS PETZ'!$A$2:$K$2000,11,0)</f>
        <v>18.328.118/0281-19</v>
      </c>
      <c r="AK2273" s="44" t="str">
        <f t="shared" si="151"/>
        <v>18.328.118/0281-19</v>
      </c>
    </row>
    <row r="2274" spans="1:37" s="14" customFormat="1" ht="15" customHeight="1" thickBot="1" x14ac:dyDescent="0.25">
      <c r="A2274" s="9">
        <f t="shared" si="150"/>
        <v>885217</v>
      </c>
      <c r="B2274" s="18">
        <f>VLOOKUP(C2274,FORNECEDORES!D:E,2,0)</f>
        <v>4177</v>
      </c>
      <c r="C2274" s="19" t="str">
        <f>VLOOKUP(D2274,FORNECEDORES!A:D,4,0)</f>
        <v>08.760.239/0001-71</v>
      </c>
      <c r="D2274" s="13" t="s">
        <v>6711</v>
      </c>
      <c r="E2274" s="20" t="str">
        <f t="shared" si="152"/>
        <v>04 0032</v>
      </c>
      <c r="F2274" s="28" t="s">
        <v>4951</v>
      </c>
      <c r="G2274" s="21" t="str">
        <f>VLOOKUP(E2274,'FILIAIS PETZ'!A:E,5,0)</f>
        <v>PETZ JAGUARE</v>
      </c>
      <c r="H2274" s="20" t="str">
        <f>VLOOKUP(E2274,'FILIAIS PETZ'!A:D,4,0)</f>
        <v>JGRE-SP</v>
      </c>
      <c r="I2274" s="46">
        <v>45385</v>
      </c>
      <c r="J2274" s="9">
        <v>885217</v>
      </c>
      <c r="K2274" s="9" t="s">
        <v>5858</v>
      </c>
      <c r="L2274" s="29" t="s">
        <v>6709</v>
      </c>
      <c r="M2274" s="46">
        <v>45387</v>
      </c>
      <c r="N2274" s="46">
        <v>45413</v>
      </c>
      <c r="O2274" s="46">
        <v>45392</v>
      </c>
      <c r="P2274" s="29" t="s">
        <v>4982</v>
      </c>
      <c r="Q2274" s="9">
        <v>3</v>
      </c>
      <c r="R2274" s="9">
        <v>1</v>
      </c>
      <c r="S2274" s="9">
        <v>8</v>
      </c>
      <c r="T2274" s="9" t="s">
        <v>32</v>
      </c>
      <c r="U2274" s="9">
        <v>11002</v>
      </c>
      <c r="V2274" s="9">
        <v>11002</v>
      </c>
      <c r="W2274" s="9" t="s">
        <v>5057</v>
      </c>
      <c r="X2274" s="9" t="s">
        <v>4985</v>
      </c>
      <c r="Y2274" s="9" t="s">
        <v>4993</v>
      </c>
      <c r="Z2274" s="9" t="s">
        <v>4993</v>
      </c>
      <c r="AA2274" s="9" t="s">
        <v>4989</v>
      </c>
      <c r="AB2274" s="9" t="s">
        <v>5005</v>
      </c>
      <c r="AC2274" s="9" t="s">
        <v>4988</v>
      </c>
      <c r="AD2274" s="29" t="s">
        <v>6488</v>
      </c>
      <c r="AE2274" s="20" t="str">
        <f>VLOOKUP(E2274,'FILIAIS PETZ'!A:Q,17,0)</f>
        <v>SP7</v>
      </c>
      <c r="AF2274" s="20" t="str">
        <f>VLOOKUP(E2274,'FILIAIS PETZ'!A:Q,3,0)</f>
        <v>FELICIO</v>
      </c>
      <c r="AG2274" s="20" t="str">
        <f>VLOOKUP(E2274,'FILIAIS PETZ'!A:Q,2,0)</f>
        <v>R3</v>
      </c>
      <c r="AH2274" s="75">
        <v>1105.9000000000001</v>
      </c>
      <c r="AI2274" s="16" t="s">
        <v>6582</v>
      </c>
      <c r="AJ2274" s="43">
        <f>VLOOKUP(E2274,'FILIAIS PETZ'!$A$2:$K$2000,11,0)</f>
        <v>18328118003205</v>
      </c>
      <c r="AK2274" s="44">
        <f>AJ2274</f>
        <v>18328118003205</v>
      </c>
    </row>
    <row r="2275" spans="1:37" s="14" customFormat="1" ht="15" customHeight="1" thickBot="1" x14ac:dyDescent="0.25">
      <c r="A2275" s="10">
        <v>874231</v>
      </c>
      <c r="B2275" s="18" t="e">
        <f>VLOOKUP(C2275,FORNECEDORES!D:E,2,0)</f>
        <v>#N/A</v>
      </c>
      <c r="C2275" s="19" t="e">
        <f>VLOOKUP(D2275,FORNECEDORES!A:D,4,0)</f>
        <v>#N/A</v>
      </c>
      <c r="D2275" s="87" t="s">
        <v>9027</v>
      </c>
      <c r="E2275" s="20" t="str">
        <f t="shared" si="152"/>
        <v>04 0010</v>
      </c>
      <c r="F2275" s="28" t="s">
        <v>8983</v>
      </c>
      <c r="G2275" s="21" t="str">
        <f>VLOOKUP(E2275,'FILIAIS PETZ'!A:E,5,0)</f>
        <v>PETZ SANTA CECILIA</v>
      </c>
      <c r="H2275" s="20" t="str">
        <f>VLOOKUP(E2275,'FILIAIS PETZ'!A:D,4,0)</f>
        <v>STCE-SP</v>
      </c>
      <c r="I2275" s="46">
        <v>45386</v>
      </c>
      <c r="J2275" s="9">
        <v>874231</v>
      </c>
      <c r="K2275" s="9" t="s">
        <v>5637</v>
      </c>
      <c r="L2275" s="29" t="s">
        <v>7067</v>
      </c>
      <c r="M2275" s="46">
        <v>45387</v>
      </c>
      <c r="N2275" s="46">
        <v>45413</v>
      </c>
      <c r="O2275" s="46">
        <v>45387</v>
      </c>
      <c r="P2275" s="29" t="s">
        <v>4990</v>
      </c>
      <c r="Q2275" s="9">
        <v>3</v>
      </c>
      <c r="R2275" s="9">
        <v>1</v>
      </c>
      <c r="S2275" s="9">
        <v>8</v>
      </c>
      <c r="T2275" s="9" t="s">
        <v>32</v>
      </c>
      <c r="U2275" s="9">
        <v>11002</v>
      </c>
      <c r="V2275" s="9">
        <v>11002</v>
      </c>
      <c r="W2275" s="9" t="s">
        <v>5021</v>
      </c>
      <c r="X2275" s="9" t="s">
        <v>4985</v>
      </c>
      <c r="Y2275" s="9" t="s">
        <v>4993</v>
      </c>
      <c r="Z2275" s="9" t="s">
        <v>5041</v>
      </c>
      <c r="AA2275" s="9" t="s">
        <v>4989</v>
      </c>
      <c r="AB2275" s="9" t="s">
        <v>12941</v>
      </c>
      <c r="AC2275" s="9" t="s">
        <v>5006</v>
      </c>
      <c r="AD2275" s="9"/>
      <c r="AE2275" s="20" t="str">
        <f>VLOOKUP(E2275,'FILIAIS PETZ'!A:Q,17,0)</f>
        <v>SP2</v>
      </c>
      <c r="AF2275" s="20" t="str">
        <f>VLOOKUP(E2275,'FILIAIS PETZ'!A:Q,3,0)</f>
        <v>FELICIO</v>
      </c>
      <c r="AG2275" s="20" t="str">
        <f>VLOOKUP(E2275,'FILIAIS PETZ'!A:Q,2,0)</f>
        <v>R3</v>
      </c>
      <c r="AH2275" s="75">
        <v>2800</v>
      </c>
      <c r="AI2275" s="71" t="s">
        <v>9026</v>
      </c>
      <c r="AJ2275" s="43">
        <f>VLOOKUP(E2275,'FILIAIS PETZ'!$A$2:$K$2000,11,0)</f>
        <v>18328118001938</v>
      </c>
      <c r="AK2275" s="72">
        <v>18328118001938</v>
      </c>
    </row>
    <row r="2276" spans="1:37" s="14" customFormat="1" ht="15" customHeight="1" thickBot="1" x14ac:dyDescent="0.25">
      <c r="A2276" s="9">
        <v>884736</v>
      </c>
      <c r="B2276" s="18" t="e">
        <f>VLOOKUP(C2276,FORNECEDORES!D:E,2,0)</f>
        <v>#N/A</v>
      </c>
      <c r="C2276" s="19" t="e">
        <f>VLOOKUP(D2276,FORNECEDORES!A:D,4,0)</f>
        <v>#N/A</v>
      </c>
      <c r="D2276" s="13" t="s">
        <v>9029</v>
      </c>
      <c r="E2276" s="20" t="str">
        <f t="shared" si="152"/>
        <v>04 0135</v>
      </c>
      <c r="F2276" s="28" t="s">
        <v>8712</v>
      </c>
      <c r="G2276" s="21" t="str">
        <f>VLOOKUP(E2276,'FILIAIS PETZ'!A:E,5,0)</f>
        <v>PETZ CARREFOUR ANCHIETA</v>
      </c>
      <c r="H2276" s="20" t="str">
        <f>VLOOKUP(E2276,'FILIAIS PETZ'!A:D,4,0)</f>
        <v>ANCH-SP</v>
      </c>
      <c r="I2276" s="46">
        <v>45386</v>
      </c>
      <c r="J2276" s="9">
        <v>884736</v>
      </c>
      <c r="K2276" s="9" t="s">
        <v>9035</v>
      </c>
      <c r="L2276" s="29" t="s">
        <v>9489</v>
      </c>
      <c r="M2276" s="46">
        <v>45387</v>
      </c>
      <c r="N2276" s="46">
        <v>45406</v>
      </c>
      <c r="O2276" s="46">
        <v>45391</v>
      </c>
      <c r="P2276" s="9" t="s">
        <v>4990</v>
      </c>
      <c r="Q2276" s="9">
        <v>3</v>
      </c>
      <c r="R2276" s="9">
        <v>1</v>
      </c>
      <c r="S2276" s="9">
        <v>8</v>
      </c>
      <c r="T2276" s="9" t="s">
        <v>32</v>
      </c>
      <c r="U2276" s="9">
        <v>11002</v>
      </c>
      <c r="V2276" s="9">
        <v>11002</v>
      </c>
      <c r="W2276" s="9" t="s">
        <v>10169</v>
      </c>
      <c r="X2276" s="9" t="s">
        <v>4996</v>
      </c>
      <c r="Y2276" s="9" t="s">
        <v>4997</v>
      </c>
      <c r="Z2276" s="9" t="s">
        <v>4993</v>
      </c>
      <c r="AA2276" s="9" t="s">
        <v>5731</v>
      </c>
      <c r="AB2276" s="9" t="s">
        <v>12941</v>
      </c>
      <c r="AC2276" s="9" t="s">
        <v>5006</v>
      </c>
      <c r="AD2276" s="9"/>
      <c r="AE2276" s="20" t="str">
        <f>VLOOKUP(E2276,'FILIAIS PETZ'!A:Q,17,0)</f>
        <v>SP3</v>
      </c>
      <c r="AF2276" s="20" t="str">
        <f>VLOOKUP(E2276,'FILIAIS PETZ'!A:Q,3,0)</f>
        <v>FELICIO</v>
      </c>
      <c r="AG2276" s="20" t="str">
        <f>VLOOKUP(E2276,'FILIAIS PETZ'!A:Q,2,0)</f>
        <v>R3</v>
      </c>
      <c r="AH2276" s="75">
        <v>320</v>
      </c>
      <c r="AI2276" s="16" t="s">
        <v>10253</v>
      </c>
      <c r="AJ2276" s="43">
        <f>VLOOKUP(E2276,'FILIAIS PETZ'!$A$2:$K$2000,11,0)</f>
        <v>18328118012549</v>
      </c>
      <c r="AK2276" s="44">
        <v>18328118012549</v>
      </c>
    </row>
    <row r="2277" spans="1:37" s="14" customFormat="1" ht="15" customHeight="1" thickBot="1" x14ac:dyDescent="0.25">
      <c r="A2277" s="9">
        <v>884700</v>
      </c>
      <c r="B2277" s="18">
        <f>VLOOKUP(C2277,FORNECEDORES!D:E,2,0)</f>
        <v>37069</v>
      </c>
      <c r="C2277" s="19" t="str">
        <f>VLOOKUP(D2277,FORNECEDORES!A:D,4,0)</f>
        <v>34.484.704/0001-07</v>
      </c>
      <c r="D2277" s="13" t="s">
        <v>2913</v>
      </c>
      <c r="E2277" s="20" t="str">
        <f t="shared" si="152"/>
        <v>04 0125</v>
      </c>
      <c r="F2277" s="28" t="s">
        <v>8981</v>
      </c>
      <c r="G2277" s="21" t="str">
        <f>VLOOKUP(E2277,'FILIAIS PETZ'!A:E,5,0)</f>
        <v>PETZ CERRO CORA</v>
      </c>
      <c r="H2277" s="20" t="str">
        <f>VLOOKUP(E2277,'FILIAIS PETZ'!A:D,4,0)</f>
        <v>CORA-SP</v>
      </c>
      <c r="I2277" s="46">
        <v>45386</v>
      </c>
      <c r="J2277" s="9">
        <v>884700</v>
      </c>
      <c r="K2277" s="9" t="s">
        <v>9035</v>
      </c>
      <c r="L2277" s="29" t="s">
        <v>10254</v>
      </c>
      <c r="M2277" s="46">
        <v>45390</v>
      </c>
      <c r="N2277" s="46">
        <v>45413</v>
      </c>
      <c r="O2277" s="46">
        <v>45394</v>
      </c>
      <c r="P2277" s="9" t="s">
        <v>4990</v>
      </c>
      <c r="Q2277" s="9">
        <v>3</v>
      </c>
      <c r="R2277" s="9">
        <v>1</v>
      </c>
      <c r="S2277" s="9">
        <v>8</v>
      </c>
      <c r="T2277" s="9" t="s">
        <v>32</v>
      </c>
      <c r="U2277" s="9">
        <v>11002</v>
      </c>
      <c r="V2277" s="9">
        <v>11002</v>
      </c>
      <c r="W2277" s="9" t="s">
        <v>5107</v>
      </c>
      <c r="X2277" s="9" t="s">
        <v>4996</v>
      </c>
      <c r="Y2277" s="9" t="s">
        <v>4997</v>
      </c>
      <c r="Z2277" s="9" t="s">
        <v>4993</v>
      </c>
      <c r="AA2277" s="9" t="s">
        <v>4989</v>
      </c>
      <c r="AB2277" s="9" t="s">
        <v>12941</v>
      </c>
      <c r="AC2277" s="9" t="s">
        <v>5006</v>
      </c>
      <c r="AD2277" s="9"/>
      <c r="AE2277" s="20" t="str">
        <f>VLOOKUP(E2277,'FILIAIS PETZ'!A:Q,17,0)</f>
        <v>SP7</v>
      </c>
      <c r="AF2277" s="20" t="str">
        <f>VLOOKUP(E2277,'FILIAIS PETZ'!A:Q,3,0)</f>
        <v>FELICIO</v>
      </c>
      <c r="AG2277" s="20" t="str">
        <f>VLOOKUP(E2277,'FILIAIS PETZ'!A:Q,2,0)</f>
        <v>R3</v>
      </c>
      <c r="AH2277" s="75">
        <v>620</v>
      </c>
      <c r="AI2277" s="16" t="s">
        <v>10255</v>
      </c>
      <c r="AJ2277" s="43">
        <f>VLOOKUP(E2277,'FILIAIS PETZ'!$A$2:$K$2000,11,0)</f>
        <v>18328118013600</v>
      </c>
      <c r="AK2277" s="44">
        <v>18328118013600</v>
      </c>
    </row>
    <row r="2278" spans="1:37" s="14" customFormat="1" ht="15" customHeight="1" thickBot="1" x14ac:dyDescent="0.25">
      <c r="A2278" s="9">
        <v>884782</v>
      </c>
      <c r="B2278" s="18">
        <f>VLOOKUP(C2278,FORNECEDORES!D:E,2,0)</f>
        <v>26105</v>
      </c>
      <c r="C2278" s="19" t="str">
        <f>VLOOKUP(D2278,FORNECEDORES!A:D,4,0)</f>
        <v>24.433.731/0001-99</v>
      </c>
      <c r="D2278" s="13" t="s">
        <v>31</v>
      </c>
      <c r="E2278" s="20" t="str">
        <f t="shared" si="152"/>
        <v>04 0067</v>
      </c>
      <c r="F2278" s="28" t="s">
        <v>8611</v>
      </c>
      <c r="G2278" s="21" t="str">
        <f>VLOOKUP(E2278,'FILIAIS PETZ'!A:E,5,0)</f>
        <v>PETZ EXTRA RICARDO JAFET</v>
      </c>
      <c r="H2278" s="20" t="str">
        <f>VLOOKUP(E2278,'FILIAIS PETZ'!A:D,4,0)</f>
        <v>RJAF-SP</v>
      </c>
      <c r="I2278" s="46">
        <v>45386</v>
      </c>
      <c r="J2278" s="9">
        <v>884782</v>
      </c>
      <c r="K2278" s="9" t="s">
        <v>9035</v>
      </c>
      <c r="L2278" s="29" t="s">
        <v>9030</v>
      </c>
      <c r="M2278" s="46">
        <v>45386</v>
      </c>
      <c r="N2278" s="46">
        <v>45390</v>
      </c>
      <c r="O2278" s="46">
        <v>45398</v>
      </c>
      <c r="P2278" s="9" t="s">
        <v>4990</v>
      </c>
      <c r="Q2278" s="9">
        <v>3</v>
      </c>
      <c r="R2278" s="9">
        <v>1</v>
      </c>
      <c r="S2278" s="9">
        <v>8</v>
      </c>
      <c r="T2278" s="9" t="s">
        <v>32</v>
      </c>
      <c r="U2278" s="9">
        <v>11002</v>
      </c>
      <c r="V2278" s="9">
        <v>11002</v>
      </c>
      <c r="W2278" s="9" t="s">
        <v>5119</v>
      </c>
      <c r="X2278" s="9" t="s">
        <v>4992</v>
      </c>
      <c r="Y2278" s="9" t="s">
        <v>4993</v>
      </c>
      <c r="Z2278" s="9" t="s">
        <v>4993</v>
      </c>
      <c r="AA2278" s="9" t="s">
        <v>4992</v>
      </c>
      <c r="AB2278" s="9" t="s">
        <v>12941</v>
      </c>
      <c r="AC2278" s="9" t="s">
        <v>5006</v>
      </c>
      <c r="AD2278" s="9"/>
      <c r="AE2278" s="20" t="str">
        <f>VLOOKUP(E2278,'FILIAIS PETZ'!A:Q,17,0)</f>
        <v>SP2</v>
      </c>
      <c r="AF2278" s="20" t="str">
        <f>VLOOKUP(E2278,'FILIAIS PETZ'!A:Q,3,0)</f>
        <v>FELICIO</v>
      </c>
      <c r="AG2278" s="20" t="str">
        <f>VLOOKUP(E2278,'FILIAIS PETZ'!A:Q,2,0)</f>
        <v>R3</v>
      </c>
      <c r="AH2278" s="75">
        <v>1498.8</v>
      </c>
      <c r="AI2278" s="16" t="s">
        <v>10256</v>
      </c>
      <c r="AJ2278" s="43">
        <f>VLOOKUP(E2278,'FILIAIS PETZ'!$A$2:$K$2000,11,0)</f>
        <v>18328118006573</v>
      </c>
      <c r="AK2278" s="44">
        <v>18328118006573</v>
      </c>
    </row>
    <row r="2279" spans="1:37" s="14" customFormat="1" ht="15" customHeight="1" thickBot="1" x14ac:dyDescent="0.25">
      <c r="A2279" s="9">
        <f t="shared" ref="A2279:A2300" si="153">J2279</f>
        <v>885405</v>
      </c>
      <c r="B2279" s="18">
        <f>VLOOKUP(C2279,FORNECEDORES!D:E,2,0)</f>
        <v>26483</v>
      </c>
      <c r="C2279" s="19" t="str">
        <f>VLOOKUP(D2279,FORNECEDORES!A:D,4,0)</f>
        <v>10.948.651/0046-63</v>
      </c>
      <c r="D2279" s="13" t="s">
        <v>7116</v>
      </c>
      <c r="E2279" s="20" t="str">
        <f t="shared" si="152"/>
        <v>04 0142</v>
      </c>
      <c r="F2279" s="28" t="s">
        <v>4931</v>
      </c>
      <c r="G2279" s="21" t="str">
        <f>VLOOKUP(E2279,'FILIAIS PETZ'!A:E,5,0)</f>
        <v>PETZ MIGUEL SUTIL</v>
      </c>
      <c r="H2279" s="20" t="str">
        <f>VLOOKUP(E2279,'FILIAIS PETZ'!A:D,4,0)</f>
        <v>MGST-MT</v>
      </c>
      <c r="I2279" s="46">
        <v>45387</v>
      </c>
      <c r="J2279" s="9">
        <v>885405</v>
      </c>
      <c r="K2279" s="9" t="s">
        <v>5858</v>
      </c>
      <c r="L2279" s="29" t="s">
        <v>7119</v>
      </c>
      <c r="M2279" s="46">
        <v>45400</v>
      </c>
      <c r="N2279" s="46">
        <v>45427</v>
      </c>
      <c r="O2279" s="46">
        <v>45407</v>
      </c>
      <c r="P2279" s="29" t="s">
        <v>4982</v>
      </c>
      <c r="Q2279" s="9">
        <v>3</v>
      </c>
      <c r="R2279" s="9">
        <v>1</v>
      </c>
      <c r="S2279" s="9">
        <v>8</v>
      </c>
      <c r="T2279" s="9" t="s">
        <v>32</v>
      </c>
      <c r="U2279" s="9">
        <v>11002</v>
      </c>
      <c r="V2279" s="9">
        <v>11002</v>
      </c>
      <c r="W2279" s="9" t="s">
        <v>5062</v>
      </c>
      <c r="X2279" s="9" t="s">
        <v>4992</v>
      </c>
      <c r="Y2279" s="9" t="s">
        <v>4993</v>
      </c>
      <c r="Z2279" s="9" t="s">
        <v>4993</v>
      </c>
      <c r="AA2279" s="9" t="s">
        <v>4992</v>
      </c>
      <c r="AB2279" s="9" t="s">
        <v>12941</v>
      </c>
      <c r="AC2279" s="9" t="s">
        <v>4988</v>
      </c>
      <c r="AD2279" s="29">
        <v>800000247</v>
      </c>
      <c r="AE2279" s="20" t="str">
        <f>VLOOKUP(E2279,'FILIAIS PETZ'!A:Q,17,0)</f>
        <v>CO-3</v>
      </c>
      <c r="AF2279" s="20" t="str">
        <f>VLOOKUP(E2279,'FILIAIS PETZ'!A:Q,3,0)</f>
        <v>FELICIO</v>
      </c>
      <c r="AG2279" s="20" t="str">
        <f>VLOOKUP(E2279,'FILIAIS PETZ'!A:Q,2,0)</f>
        <v>R3</v>
      </c>
      <c r="AH2279" s="75">
        <v>2275.6</v>
      </c>
      <c r="AI2279" s="16" t="s">
        <v>6585</v>
      </c>
      <c r="AJ2279" s="43">
        <f>VLOOKUP(E2279,'FILIAIS PETZ'!$A$2:$K$2000,11,0)</f>
        <v>18328118013430</v>
      </c>
      <c r="AK2279" s="44">
        <f t="shared" ref="AK2279:AK2300" si="154">AJ2279</f>
        <v>18328118013430</v>
      </c>
    </row>
    <row r="2280" spans="1:37" s="14" customFormat="1" ht="15" customHeight="1" thickBot="1" x14ac:dyDescent="0.25">
      <c r="A2280" s="9">
        <f t="shared" si="153"/>
        <v>886816</v>
      </c>
      <c r="B2280" s="18">
        <f>VLOOKUP(C2280,FORNECEDORES!D:E,2,0)</f>
        <v>7736</v>
      </c>
      <c r="C2280" s="19" t="str">
        <f>VLOOKUP(D2280,FORNECEDORES!A:D,4,0)</f>
        <v>27.385.816/0001-37</v>
      </c>
      <c r="D2280" s="13" t="s">
        <v>2591</v>
      </c>
      <c r="E2280" s="20" t="str">
        <f t="shared" si="152"/>
        <v>04 0077</v>
      </c>
      <c r="F2280" s="28" t="s">
        <v>4954</v>
      </c>
      <c r="G2280" s="21" t="str">
        <f>VLOOKUP(E2280,'FILIAIS PETZ'!A:E,5,0)</f>
        <v>PETZ GOIANIA (SETOR BUENO)</v>
      </c>
      <c r="H2280" s="20" t="str">
        <f>VLOOKUP(E2280,'FILIAIS PETZ'!A:D,4,0)</f>
        <v>BT63-GO</v>
      </c>
      <c r="I2280" s="46">
        <v>45387</v>
      </c>
      <c r="J2280" s="9">
        <v>886816</v>
      </c>
      <c r="K2280" s="9" t="s">
        <v>5858</v>
      </c>
      <c r="L2280" s="29" t="s">
        <v>6912</v>
      </c>
      <c r="M2280" s="46">
        <v>45391</v>
      </c>
      <c r="N2280" s="46">
        <v>45420</v>
      </c>
      <c r="O2280" s="46">
        <v>45399</v>
      </c>
      <c r="P2280" s="29" t="s">
        <v>4990</v>
      </c>
      <c r="Q2280" s="9">
        <v>3</v>
      </c>
      <c r="R2280" s="9">
        <v>1</v>
      </c>
      <c r="S2280" s="9">
        <v>8</v>
      </c>
      <c r="T2280" s="9" t="s">
        <v>32</v>
      </c>
      <c r="U2280" s="9">
        <v>11002</v>
      </c>
      <c r="V2280" s="9">
        <v>11002</v>
      </c>
      <c r="W2280" s="9" t="s">
        <v>5019</v>
      </c>
      <c r="X2280" s="9" t="s">
        <v>4985</v>
      </c>
      <c r="Y2280" s="9" t="s">
        <v>4993</v>
      </c>
      <c r="Z2280" s="9" t="s">
        <v>8408</v>
      </c>
      <c r="AA2280" s="9" t="s">
        <v>4989</v>
      </c>
      <c r="AB2280" s="9" t="s">
        <v>5005</v>
      </c>
      <c r="AC2280" s="9" t="s">
        <v>5006</v>
      </c>
      <c r="AD2280" s="29" t="s">
        <v>7878</v>
      </c>
      <c r="AE2280" s="20" t="str">
        <f>VLOOKUP(E2280,'FILIAIS PETZ'!A:Q,17,0)</f>
        <v>CO-2</v>
      </c>
      <c r="AF2280" s="20" t="str">
        <f>VLOOKUP(E2280,'FILIAIS PETZ'!A:Q,3,0)</f>
        <v>FELICIO</v>
      </c>
      <c r="AG2280" s="20" t="str">
        <f>VLOOKUP(E2280,'FILIAIS PETZ'!A:Q,2,0)</f>
        <v>R3</v>
      </c>
      <c r="AH2280" s="75">
        <v>1568</v>
      </c>
      <c r="AI2280" s="16" t="s">
        <v>6611</v>
      </c>
      <c r="AJ2280" s="43">
        <f>VLOOKUP(E2280,'FILIAIS PETZ'!$A$2:$K$2000,11,0)</f>
        <v>18328118007545</v>
      </c>
      <c r="AK2280" s="44">
        <f t="shared" si="154"/>
        <v>18328118007545</v>
      </c>
    </row>
    <row r="2281" spans="1:37" s="14" customFormat="1" ht="15" customHeight="1" thickBot="1" x14ac:dyDescent="0.25">
      <c r="A2281" s="9">
        <f t="shared" si="153"/>
        <v>886818</v>
      </c>
      <c r="B2281" s="18">
        <f>VLOOKUP(C2281,FORNECEDORES!D:E,2,0)</f>
        <v>7736</v>
      </c>
      <c r="C2281" s="19" t="str">
        <f>VLOOKUP(D2281,FORNECEDORES!A:D,4,0)</f>
        <v>27.385.816/0001-37</v>
      </c>
      <c r="D2281" s="13" t="s">
        <v>2591</v>
      </c>
      <c r="E2281" s="20" t="str">
        <f t="shared" si="152"/>
        <v>04 0077</v>
      </c>
      <c r="F2281" s="28" t="s">
        <v>4954</v>
      </c>
      <c r="G2281" s="21" t="str">
        <f>VLOOKUP(E2281,'FILIAIS PETZ'!A:E,5,0)</f>
        <v>PETZ GOIANIA (SETOR BUENO)</v>
      </c>
      <c r="H2281" s="20" t="str">
        <f>VLOOKUP(E2281,'FILIAIS PETZ'!A:D,4,0)</f>
        <v>BT63-GO</v>
      </c>
      <c r="I2281" s="46">
        <v>45387</v>
      </c>
      <c r="J2281" s="9">
        <v>886818</v>
      </c>
      <c r="K2281" s="9" t="s">
        <v>5858</v>
      </c>
      <c r="L2281" s="29" t="s">
        <v>6913</v>
      </c>
      <c r="M2281" s="46">
        <v>45391</v>
      </c>
      <c r="N2281" s="46">
        <v>45420</v>
      </c>
      <c r="O2281" s="46">
        <v>45399</v>
      </c>
      <c r="P2281" s="29" t="s">
        <v>4990</v>
      </c>
      <c r="Q2281" s="9">
        <v>3</v>
      </c>
      <c r="R2281" s="9">
        <v>1</v>
      </c>
      <c r="S2281" s="9">
        <v>8</v>
      </c>
      <c r="T2281" s="9" t="s">
        <v>32</v>
      </c>
      <c r="U2281" s="9">
        <v>11002</v>
      </c>
      <c r="V2281" s="9">
        <v>11002</v>
      </c>
      <c r="W2281" s="9" t="s">
        <v>5039</v>
      </c>
      <c r="X2281" s="9" t="s">
        <v>4992</v>
      </c>
      <c r="Y2281" s="9" t="s">
        <v>4993</v>
      </c>
      <c r="Z2281" s="9" t="s">
        <v>8408</v>
      </c>
      <c r="AA2281" s="9" t="s">
        <v>4989</v>
      </c>
      <c r="AB2281" s="9" t="s">
        <v>5005</v>
      </c>
      <c r="AC2281" s="9" t="s">
        <v>5006</v>
      </c>
      <c r="AD2281" s="29" t="s">
        <v>7878</v>
      </c>
      <c r="AE2281" s="20" t="str">
        <f>VLOOKUP(E2281,'FILIAIS PETZ'!A:Q,17,0)</f>
        <v>CO-2</v>
      </c>
      <c r="AF2281" s="20" t="str">
        <f>VLOOKUP(E2281,'FILIAIS PETZ'!A:Q,3,0)</f>
        <v>FELICIO</v>
      </c>
      <c r="AG2281" s="20" t="str">
        <f>VLOOKUP(E2281,'FILIAIS PETZ'!A:Q,2,0)</f>
        <v>R3</v>
      </c>
      <c r="AH2281" s="75">
        <v>1060</v>
      </c>
      <c r="AI2281" s="16" t="s">
        <v>6612</v>
      </c>
      <c r="AJ2281" s="43">
        <f>VLOOKUP(E2281,'FILIAIS PETZ'!$A$2:$K$2000,11,0)</f>
        <v>18328118007545</v>
      </c>
      <c r="AK2281" s="44">
        <f t="shared" si="154"/>
        <v>18328118007545</v>
      </c>
    </row>
    <row r="2282" spans="1:37" s="14" customFormat="1" ht="15" customHeight="1" thickBot="1" x14ac:dyDescent="0.25">
      <c r="A2282" s="9">
        <f t="shared" si="153"/>
        <v>886860</v>
      </c>
      <c r="B2282" s="18">
        <f>VLOOKUP(C2282,FORNECEDORES!D:E,2,0)</f>
        <v>7736</v>
      </c>
      <c r="C2282" s="19" t="str">
        <f>VLOOKUP(D2282,FORNECEDORES!A:D,4,0)</f>
        <v>27.385.816/0001-37</v>
      </c>
      <c r="D2282" s="13" t="s">
        <v>2591</v>
      </c>
      <c r="E2282" s="20" t="str">
        <f t="shared" si="152"/>
        <v>04 0077</v>
      </c>
      <c r="F2282" s="28" t="s">
        <v>4954</v>
      </c>
      <c r="G2282" s="21" t="str">
        <f>VLOOKUP(E2282,'FILIAIS PETZ'!A:E,5,0)</f>
        <v>PETZ GOIANIA (SETOR BUENO)</v>
      </c>
      <c r="H2282" s="20" t="str">
        <f>VLOOKUP(E2282,'FILIAIS PETZ'!A:D,4,0)</f>
        <v>BT63-GO</v>
      </c>
      <c r="I2282" s="46">
        <v>45387</v>
      </c>
      <c r="J2282" s="9">
        <v>886860</v>
      </c>
      <c r="K2282" s="9" t="s">
        <v>5858</v>
      </c>
      <c r="L2282" s="29" t="s">
        <v>6914</v>
      </c>
      <c r="M2282" s="46">
        <v>45391</v>
      </c>
      <c r="N2282" s="46">
        <v>45420</v>
      </c>
      <c r="O2282" s="46">
        <v>45399</v>
      </c>
      <c r="P2282" s="29" t="s">
        <v>4990</v>
      </c>
      <c r="Q2282" s="9">
        <v>3</v>
      </c>
      <c r="R2282" s="9">
        <v>1</v>
      </c>
      <c r="S2282" s="9">
        <v>8</v>
      </c>
      <c r="T2282" s="9" t="s">
        <v>32</v>
      </c>
      <c r="U2282" s="9">
        <v>11002</v>
      </c>
      <c r="V2282" s="9">
        <v>11002</v>
      </c>
      <c r="W2282" s="9" t="s">
        <v>5024</v>
      </c>
      <c r="X2282" s="9" t="s">
        <v>4985</v>
      </c>
      <c r="Y2282" s="10" t="s">
        <v>4980</v>
      </c>
      <c r="Z2282" s="10" t="s">
        <v>4980</v>
      </c>
      <c r="AA2282" s="10" t="s">
        <v>4989</v>
      </c>
      <c r="AB2282" s="10" t="s">
        <v>5005</v>
      </c>
      <c r="AC2282" s="9" t="s">
        <v>5006</v>
      </c>
      <c r="AD2282" s="29"/>
      <c r="AE2282" s="20" t="str">
        <f>VLOOKUP(E2282,'FILIAIS PETZ'!A:Q,17,0)</f>
        <v>CO-2</v>
      </c>
      <c r="AF2282" s="20" t="str">
        <f>VLOOKUP(E2282,'FILIAIS PETZ'!A:Q,3,0)</f>
        <v>FELICIO</v>
      </c>
      <c r="AG2282" s="20" t="str">
        <f>VLOOKUP(E2282,'FILIAIS PETZ'!A:Q,2,0)</f>
        <v>R3</v>
      </c>
      <c r="AH2282" s="75">
        <v>155</v>
      </c>
      <c r="AI2282" s="16" t="s">
        <v>6613</v>
      </c>
      <c r="AJ2282" s="43">
        <f>VLOOKUP(E2282,'FILIAIS PETZ'!$A$2:$K$2000,11,0)</f>
        <v>18328118007545</v>
      </c>
      <c r="AK2282" s="44">
        <f t="shared" si="154"/>
        <v>18328118007545</v>
      </c>
    </row>
    <row r="2283" spans="1:37" s="14" customFormat="1" ht="15" customHeight="1" thickBot="1" x14ac:dyDescent="0.25">
      <c r="A2283" s="9">
        <f t="shared" si="153"/>
        <v>886868</v>
      </c>
      <c r="B2283" s="18">
        <f>VLOOKUP(C2283,FORNECEDORES!D:E,2,0)</f>
        <v>7736</v>
      </c>
      <c r="C2283" s="19" t="str">
        <f>VLOOKUP(D2283,FORNECEDORES!A:D,4,0)</f>
        <v>27.385.816/0001-37</v>
      </c>
      <c r="D2283" s="13" t="s">
        <v>2591</v>
      </c>
      <c r="E2283" s="20" t="str">
        <f t="shared" si="152"/>
        <v>04 0077</v>
      </c>
      <c r="F2283" s="28" t="s">
        <v>4954</v>
      </c>
      <c r="G2283" s="21" t="str">
        <f>VLOOKUP(E2283,'FILIAIS PETZ'!A:E,5,0)</f>
        <v>PETZ GOIANIA (SETOR BUENO)</v>
      </c>
      <c r="H2283" s="20" t="str">
        <f>VLOOKUP(E2283,'FILIAIS PETZ'!A:D,4,0)</f>
        <v>BT63-GO</v>
      </c>
      <c r="I2283" s="46">
        <v>45387</v>
      </c>
      <c r="J2283" s="9">
        <v>886868</v>
      </c>
      <c r="K2283" s="9" t="s">
        <v>5858</v>
      </c>
      <c r="L2283" s="29" t="s">
        <v>6915</v>
      </c>
      <c r="M2283" s="46">
        <v>45391</v>
      </c>
      <c r="N2283" s="46">
        <v>45420</v>
      </c>
      <c r="O2283" s="46">
        <v>45399</v>
      </c>
      <c r="P2283" s="29" t="s">
        <v>4990</v>
      </c>
      <c r="Q2283" s="9">
        <v>3</v>
      </c>
      <c r="R2283" s="9">
        <v>1</v>
      </c>
      <c r="S2283" s="9">
        <v>8</v>
      </c>
      <c r="T2283" s="9" t="s">
        <v>32</v>
      </c>
      <c r="U2283" s="9">
        <v>11002</v>
      </c>
      <c r="V2283" s="9">
        <v>11002</v>
      </c>
      <c r="W2283" s="9" t="s">
        <v>5019</v>
      </c>
      <c r="X2283" s="9" t="s">
        <v>4985</v>
      </c>
      <c r="Y2283" s="10" t="s">
        <v>4980</v>
      </c>
      <c r="Z2283" s="10" t="s">
        <v>4980</v>
      </c>
      <c r="AA2283" s="10" t="s">
        <v>4989</v>
      </c>
      <c r="AB2283" s="10" t="s">
        <v>5005</v>
      </c>
      <c r="AC2283" s="9" t="s">
        <v>5006</v>
      </c>
      <c r="AD2283" s="29"/>
      <c r="AE2283" s="20" t="str">
        <f>VLOOKUP(E2283,'FILIAIS PETZ'!A:Q,17,0)</f>
        <v>CO-2</v>
      </c>
      <c r="AF2283" s="20" t="str">
        <f>VLOOKUP(E2283,'FILIAIS PETZ'!A:Q,3,0)</f>
        <v>FELICIO</v>
      </c>
      <c r="AG2283" s="20" t="str">
        <f>VLOOKUP(E2283,'FILIAIS PETZ'!A:Q,2,0)</f>
        <v>R3</v>
      </c>
      <c r="AH2283" s="75">
        <v>210</v>
      </c>
      <c r="AI2283" s="16" t="s">
        <v>6614</v>
      </c>
      <c r="AJ2283" s="43">
        <f>VLOOKUP(E2283,'FILIAIS PETZ'!$A$2:$K$2000,11,0)</f>
        <v>18328118007545</v>
      </c>
      <c r="AK2283" s="44">
        <f t="shared" si="154"/>
        <v>18328118007545</v>
      </c>
    </row>
    <row r="2284" spans="1:37" s="14" customFormat="1" ht="15" customHeight="1" thickBot="1" x14ac:dyDescent="0.25">
      <c r="A2284" s="9">
        <f t="shared" si="153"/>
        <v>886877</v>
      </c>
      <c r="B2284" s="18">
        <f>VLOOKUP(C2284,FORNECEDORES!D:E,2,0)</f>
        <v>7736</v>
      </c>
      <c r="C2284" s="19" t="str">
        <f>VLOOKUP(D2284,FORNECEDORES!A:D,4,0)</f>
        <v>27.385.816/0001-37</v>
      </c>
      <c r="D2284" s="13" t="s">
        <v>2591</v>
      </c>
      <c r="E2284" s="20" t="str">
        <f t="shared" si="152"/>
        <v>04 0033</v>
      </c>
      <c r="F2284" s="28" t="s">
        <v>4933</v>
      </c>
      <c r="G2284" s="21" t="str">
        <f>VLOOKUP(E2284,'FILIAIS PETZ'!A:E,5,0)</f>
        <v>PETZ PARQUE FLAMBOYANT</v>
      </c>
      <c r="H2284" s="20" t="str">
        <f>VLOOKUP(E2284,'FILIAIS PETZ'!A:D,4,0)</f>
        <v>FBYT-GO</v>
      </c>
      <c r="I2284" s="46">
        <v>45387</v>
      </c>
      <c r="J2284" s="9">
        <v>886877</v>
      </c>
      <c r="K2284" s="9" t="s">
        <v>5858</v>
      </c>
      <c r="L2284" s="29" t="s">
        <v>6916</v>
      </c>
      <c r="M2284" s="46">
        <v>45391</v>
      </c>
      <c r="N2284" s="46">
        <v>45420</v>
      </c>
      <c r="O2284" s="46">
        <v>45399</v>
      </c>
      <c r="P2284" s="29" t="s">
        <v>4990</v>
      </c>
      <c r="Q2284" s="9">
        <v>3</v>
      </c>
      <c r="R2284" s="9">
        <v>1</v>
      </c>
      <c r="S2284" s="9">
        <v>8</v>
      </c>
      <c r="T2284" s="9" t="s">
        <v>32</v>
      </c>
      <c r="U2284" s="9">
        <v>11002</v>
      </c>
      <c r="V2284" s="9">
        <v>11002</v>
      </c>
      <c r="W2284" s="9" t="s">
        <v>5024</v>
      </c>
      <c r="X2284" s="9" t="s">
        <v>4985</v>
      </c>
      <c r="Y2284" s="10" t="s">
        <v>4993</v>
      </c>
      <c r="Z2284" s="10" t="s">
        <v>4993</v>
      </c>
      <c r="AA2284" s="10" t="s">
        <v>4989</v>
      </c>
      <c r="AB2284" s="10" t="s">
        <v>12941</v>
      </c>
      <c r="AC2284" s="9" t="s">
        <v>5006</v>
      </c>
      <c r="AD2284" s="29"/>
      <c r="AE2284" s="20" t="str">
        <f>VLOOKUP(E2284,'FILIAIS PETZ'!A:Q,17,0)</f>
        <v>CO-2</v>
      </c>
      <c r="AF2284" s="20" t="str">
        <f>VLOOKUP(E2284,'FILIAIS PETZ'!A:Q,3,0)</f>
        <v>FELICIO</v>
      </c>
      <c r="AG2284" s="20" t="str">
        <f>VLOOKUP(E2284,'FILIAIS PETZ'!A:Q,2,0)</f>
        <v>R3</v>
      </c>
      <c r="AH2284" s="75">
        <v>340</v>
      </c>
      <c r="AI2284" s="16" t="s">
        <v>6615</v>
      </c>
      <c r="AJ2284" s="43">
        <f>VLOOKUP(E2284,'FILIAIS PETZ'!$A$2:$K$2000,11,0)</f>
        <v>18328118003477</v>
      </c>
      <c r="AK2284" s="44">
        <f t="shared" si="154"/>
        <v>18328118003477</v>
      </c>
    </row>
    <row r="2285" spans="1:37" s="14" customFormat="1" ht="15" customHeight="1" thickBot="1" x14ac:dyDescent="0.25">
      <c r="A2285" s="9">
        <f t="shared" si="153"/>
        <v>886878</v>
      </c>
      <c r="B2285" s="18">
        <f>VLOOKUP(C2285,FORNECEDORES!D:E,2,0)</f>
        <v>7736</v>
      </c>
      <c r="C2285" s="19" t="str">
        <f>VLOOKUP(D2285,FORNECEDORES!A:D,4,0)</f>
        <v>27.385.816/0001-37</v>
      </c>
      <c r="D2285" s="13" t="s">
        <v>2591</v>
      </c>
      <c r="E2285" s="20" t="str">
        <f t="shared" si="152"/>
        <v>04 0232</v>
      </c>
      <c r="F2285" s="28" t="s">
        <v>4956</v>
      </c>
      <c r="G2285" s="21" t="str">
        <f>VLOOKUP(E2285,'FILIAIS PETZ'!A:E,5,0)</f>
        <v>PETZ VARZEA GRANDE</v>
      </c>
      <c r="H2285" s="20" t="str">
        <f>VLOOKUP(E2285,'FILIAIS PETZ'!A:D,4,0)</f>
        <v>VGDE-MT</v>
      </c>
      <c r="I2285" s="46">
        <v>45387</v>
      </c>
      <c r="J2285" s="9">
        <v>886878</v>
      </c>
      <c r="K2285" s="9" t="s">
        <v>5858</v>
      </c>
      <c r="L2285" s="29" t="s">
        <v>6920</v>
      </c>
      <c r="M2285" s="46">
        <v>45391</v>
      </c>
      <c r="N2285" s="46">
        <v>45420</v>
      </c>
      <c r="O2285" s="46">
        <v>45399</v>
      </c>
      <c r="P2285" s="29" t="s">
        <v>4990</v>
      </c>
      <c r="Q2285" s="9">
        <v>3</v>
      </c>
      <c r="R2285" s="9">
        <v>1</v>
      </c>
      <c r="S2285" s="9">
        <v>8</v>
      </c>
      <c r="T2285" s="9" t="s">
        <v>32</v>
      </c>
      <c r="U2285" s="9">
        <v>11002</v>
      </c>
      <c r="V2285" s="9">
        <v>11002</v>
      </c>
      <c r="W2285" s="9" t="s">
        <v>5019</v>
      </c>
      <c r="X2285" s="9" t="s">
        <v>4985</v>
      </c>
      <c r="Y2285" s="10" t="s">
        <v>4980</v>
      </c>
      <c r="Z2285" s="10" t="s">
        <v>4980</v>
      </c>
      <c r="AA2285" s="10" t="s">
        <v>4989</v>
      </c>
      <c r="AB2285" s="10" t="s">
        <v>5005</v>
      </c>
      <c r="AC2285" s="9" t="s">
        <v>5006</v>
      </c>
      <c r="AD2285" s="29"/>
      <c r="AE2285" s="20" t="str">
        <f>VLOOKUP(E2285,'FILIAIS PETZ'!A:Q,17,0)</f>
        <v>CO-3</v>
      </c>
      <c r="AF2285" s="20" t="str">
        <f>VLOOKUP(E2285,'FILIAIS PETZ'!A:Q,3,0)</f>
        <v>FELICIO</v>
      </c>
      <c r="AG2285" s="20" t="str">
        <f>VLOOKUP(E2285,'FILIAIS PETZ'!A:Q,2,0)</f>
        <v>R3</v>
      </c>
      <c r="AH2285" s="75">
        <v>280</v>
      </c>
      <c r="AI2285" s="16" t="s">
        <v>6616</v>
      </c>
      <c r="AJ2285" s="43">
        <f>VLOOKUP(E2285,'FILIAIS PETZ'!$A$2:$K$2000,11,0)</f>
        <v>18328118021963</v>
      </c>
      <c r="AK2285" s="44">
        <f t="shared" si="154"/>
        <v>18328118021963</v>
      </c>
    </row>
    <row r="2286" spans="1:37" s="14" customFormat="1" ht="15" customHeight="1" thickBot="1" x14ac:dyDescent="0.25">
      <c r="A2286" s="9">
        <f t="shared" si="153"/>
        <v>886880</v>
      </c>
      <c r="B2286" s="18">
        <f>VLOOKUP(C2286,FORNECEDORES!D:E,2,0)</f>
        <v>7736</v>
      </c>
      <c r="C2286" s="19" t="str">
        <f>VLOOKUP(D2286,FORNECEDORES!A:D,4,0)</f>
        <v>27.385.816/0001-37</v>
      </c>
      <c r="D2286" s="13" t="s">
        <v>2591</v>
      </c>
      <c r="E2286" s="20" t="str">
        <f t="shared" si="152"/>
        <v>04 0142</v>
      </c>
      <c r="F2286" s="28" t="s">
        <v>4931</v>
      </c>
      <c r="G2286" s="21" t="str">
        <f>VLOOKUP(E2286,'FILIAIS PETZ'!A:E,5,0)</f>
        <v>PETZ MIGUEL SUTIL</v>
      </c>
      <c r="H2286" s="20" t="str">
        <f>VLOOKUP(E2286,'FILIAIS PETZ'!A:D,4,0)</f>
        <v>MGST-MT</v>
      </c>
      <c r="I2286" s="46">
        <v>45387</v>
      </c>
      <c r="J2286" s="9">
        <v>886880</v>
      </c>
      <c r="K2286" s="9" t="s">
        <v>5858</v>
      </c>
      <c r="L2286" s="29" t="s">
        <v>6921</v>
      </c>
      <c r="M2286" s="46">
        <v>45391</v>
      </c>
      <c r="N2286" s="46">
        <v>45420</v>
      </c>
      <c r="O2286" s="46">
        <v>45399</v>
      </c>
      <c r="P2286" s="29" t="s">
        <v>4990</v>
      </c>
      <c r="Q2286" s="9">
        <v>3</v>
      </c>
      <c r="R2286" s="9">
        <v>1</v>
      </c>
      <c r="S2286" s="9">
        <v>8</v>
      </c>
      <c r="T2286" s="9" t="s">
        <v>32</v>
      </c>
      <c r="U2286" s="9">
        <v>11002</v>
      </c>
      <c r="V2286" s="9">
        <v>11002</v>
      </c>
      <c r="W2286" s="9" t="s">
        <v>4984</v>
      </c>
      <c r="X2286" s="9" t="s">
        <v>4985</v>
      </c>
      <c r="Y2286" s="10" t="s">
        <v>4993</v>
      </c>
      <c r="Z2286" s="10" t="s">
        <v>5020</v>
      </c>
      <c r="AA2286" s="10" t="s">
        <v>4989</v>
      </c>
      <c r="AB2286" s="10" t="s">
        <v>12941</v>
      </c>
      <c r="AC2286" s="9" t="s">
        <v>5006</v>
      </c>
      <c r="AD2286" s="29"/>
      <c r="AE2286" s="20" t="str">
        <f>VLOOKUP(E2286,'FILIAIS PETZ'!A:Q,17,0)</f>
        <v>CO-3</v>
      </c>
      <c r="AF2286" s="20" t="str">
        <f>VLOOKUP(E2286,'FILIAIS PETZ'!A:Q,3,0)</f>
        <v>FELICIO</v>
      </c>
      <c r="AG2286" s="20" t="str">
        <f>VLOOKUP(E2286,'FILIAIS PETZ'!A:Q,2,0)</f>
        <v>R3</v>
      </c>
      <c r="AH2286" s="75">
        <v>280</v>
      </c>
      <c r="AI2286" s="16" t="s">
        <v>6617</v>
      </c>
      <c r="AJ2286" s="43">
        <f>VLOOKUP(E2286,'FILIAIS PETZ'!$A$2:$K$2000,11,0)</f>
        <v>18328118013430</v>
      </c>
      <c r="AK2286" s="44">
        <f t="shared" si="154"/>
        <v>18328118013430</v>
      </c>
    </row>
    <row r="2287" spans="1:37" s="14" customFormat="1" ht="15" customHeight="1" thickBot="1" x14ac:dyDescent="0.25">
      <c r="A2287" s="9">
        <f t="shared" si="153"/>
        <v>886882</v>
      </c>
      <c r="B2287" s="18">
        <f>VLOOKUP(C2287,FORNECEDORES!D:E,2,0)</f>
        <v>7736</v>
      </c>
      <c r="C2287" s="19" t="str">
        <f>VLOOKUP(D2287,FORNECEDORES!A:D,4,0)</f>
        <v>27.385.816/0001-37</v>
      </c>
      <c r="D2287" s="13" t="s">
        <v>2591</v>
      </c>
      <c r="E2287" s="20" t="str">
        <f t="shared" si="152"/>
        <v>04 0077</v>
      </c>
      <c r="F2287" s="28" t="s">
        <v>4954</v>
      </c>
      <c r="G2287" s="21" t="str">
        <f>VLOOKUP(E2287,'FILIAIS PETZ'!A:E,5,0)</f>
        <v>PETZ GOIANIA (SETOR BUENO)</v>
      </c>
      <c r="H2287" s="20" t="str">
        <f>VLOOKUP(E2287,'FILIAIS PETZ'!A:D,4,0)</f>
        <v>BT63-GO</v>
      </c>
      <c r="I2287" s="46">
        <v>45387</v>
      </c>
      <c r="J2287" s="9">
        <v>886882</v>
      </c>
      <c r="K2287" s="9" t="s">
        <v>5858</v>
      </c>
      <c r="L2287" s="29" t="s">
        <v>6917</v>
      </c>
      <c r="M2287" s="46">
        <v>45391</v>
      </c>
      <c r="N2287" s="46">
        <v>45420</v>
      </c>
      <c r="O2287" s="46">
        <v>45399</v>
      </c>
      <c r="P2287" s="29" t="s">
        <v>4990</v>
      </c>
      <c r="Q2287" s="9">
        <v>3</v>
      </c>
      <c r="R2287" s="9">
        <v>1</v>
      </c>
      <c r="S2287" s="9">
        <v>8</v>
      </c>
      <c r="T2287" s="9" t="s">
        <v>32</v>
      </c>
      <c r="U2287" s="9">
        <v>11002</v>
      </c>
      <c r="V2287" s="9">
        <v>11002</v>
      </c>
      <c r="W2287" s="9" t="s">
        <v>5062</v>
      </c>
      <c r="X2287" s="9" t="s">
        <v>4985</v>
      </c>
      <c r="Y2287" s="10" t="s">
        <v>4980</v>
      </c>
      <c r="Z2287" s="10" t="s">
        <v>4980</v>
      </c>
      <c r="AA2287" s="10" t="s">
        <v>4989</v>
      </c>
      <c r="AB2287" s="10" t="s">
        <v>5005</v>
      </c>
      <c r="AC2287" s="9" t="s">
        <v>5006</v>
      </c>
      <c r="AD2287" s="29"/>
      <c r="AE2287" s="20" t="str">
        <f>VLOOKUP(E2287,'FILIAIS PETZ'!A:Q,17,0)</f>
        <v>CO-2</v>
      </c>
      <c r="AF2287" s="20" t="str">
        <f>VLOOKUP(E2287,'FILIAIS PETZ'!A:Q,3,0)</f>
        <v>FELICIO</v>
      </c>
      <c r="AG2287" s="20" t="str">
        <f>VLOOKUP(E2287,'FILIAIS PETZ'!A:Q,2,0)</f>
        <v>R3</v>
      </c>
      <c r="AH2287" s="75">
        <v>392</v>
      </c>
      <c r="AI2287" s="16" t="s">
        <v>6618</v>
      </c>
      <c r="AJ2287" s="43">
        <f>VLOOKUP(E2287,'FILIAIS PETZ'!$A$2:$K$2000,11,0)</f>
        <v>18328118007545</v>
      </c>
      <c r="AK2287" s="44">
        <f t="shared" si="154"/>
        <v>18328118007545</v>
      </c>
    </row>
    <row r="2288" spans="1:37" s="14" customFormat="1" ht="15" customHeight="1" thickBot="1" x14ac:dyDescent="0.25">
      <c r="A2288" s="9">
        <f t="shared" si="153"/>
        <v>886883</v>
      </c>
      <c r="B2288" s="18">
        <f>VLOOKUP(C2288,FORNECEDORES!D:E,2,0)</f>
        <v>7736</v>
      </c>
      <c r="C2288" s="19" t="str">
        <f>VLOOKUP(D2288,FORNECEDORES!A:D,4,0)</f>
        <v>27.385.816/0001-37</v>
      </c>
      <c r="D2288" s="13" t="s">
        <v>2591</v>
      </c>
      <c r="E2288" s="20" t="str">
        <f t="shared" si="152"/>
        <v>04 0062</v>
      </c>
      <c r="F2288" s="28" t="s">
        <v>4968</v>
      </c>
      <c r="G2288" s="21" t="str">
        <f>VLOOKUP(E2288,'FILIAIS PETZ'!A:E,5,0)</f>
        <v>PETZ BRASILIA ASA NORTE</v>
      </c>
      <c r="H2288" s="20" t="str">
        <f>VLOOKUP(E2288,'FILIAIS PETZ'!A:D,4,0)</f>
        <v>ASAN-DF</v>
      </c>
      <c r="I2288" s="46">
        <v>45387</v>
      </c>
      <c r="J2288" s="9">
        <v>886883</v>
      </c>
      <c r="K2288" s="9" t="s">
        <v>5858</v>
      </c>
      <c r="L2288" s="29" t="s">
        <v>6922</v>
      </c>
      <c r="M2288" s="46">
        <v>45391</v>
      </c>
      <c r="N2288" s="46">
        <v>45420</v>
      </c>
      <c r="O2288" s="46">
        <v>45399</v>
      </c>
      <c r="P2288" s="29" t="s">
        <v>4990</v>
      </c>
      <c r="Q2288" s="9">
        <v>3</v>
      </c>
      <c r="R2288" s="9">
        <v>1</v>
      </c>
      <c r="S2288" s="9">
        <v>8</v>
      </c>
      <c r="T2288" s="9" t="s">
        <v>32</v>
      </c>
      <c r="U2288" s="9">
        <v>11002</v>
      </c>
      <c r="V2288" s="9">
        <v>11002</v>
      </c>
      <c r="W2288" s="9" t="s">
        <v>5019</v>
      </c>
      <c r="X2288" s="9" t="s">
        <v>4992</v>
      </c>
      <c r="Y2288" s="9" t="s">
        <v>4993</v>
      </c>
      <c r="Z2288" s="9" t="s">
        <v>4993</v>
      </c>
      <c r="AA2288" s="9" t="s">
        <v>4989</v>
      </c>
      <c r="AB2288" s="9" t="s">
        <v>12941</v>
      </c>
      <c r="AC2288" s="9" t="s">
        <v>5006</v>
      </c>
      <c r="AD2288" s="29"/>
      <c r="AE2288" s="20" t="str">
        <f>VLOOKUP(E2288,'FILIAIS PETZ'!A:Q,17,0)</f>
        <v>CO-2</v>
      </c>
      <c r="AF2288" s="20" t="str">
        <f>VLOOKUP(E2288,'FILIAIS PETZ'!A:Q,3,0)</f>
        <v>FELICIO</v>
      </c>
      <c r="AG2288" s="20" t="str">
        <f>VLOOKUP(E2288,'FILIAIS PETZ'!A:Q,2,0)</f>
        <v>R3</v>
      </c>
      <c r="AH2288" s="75">
        <v>1619.8</v>
      </c>
      <c r="AI2288" s="16" t="s">
        <v>6619</v>
      </c>
      <c r="AJ2288" s="43">
        <f>VLOOKUP(E2288,'FILIAIS PETZ'!$A$2:$K$2000,11,0)</f>
        <v>18328118005500</v>
      </c>
      <c r="AK2288" s="44">
        <f t="shared" si="154"/>
        <v>18328118005500</v>
      </c>
    </row>
    <row r="2289" spans="1:37" s="14" customFormat="1" ht="15" customHeight="1" thickBot="1" x14ac:dyDescent="0.25">
      <c r="A2289" s="9">
        <f t="shared" si="153"/>
        <v>886885</v>
      </c>
      <c r="B2289" s="18">
        <f>VLOOKUP(C2289,FORNECEDORES!D:E,2,0)</f>
        <v>7736</v>
      </c>
      <c r="C2289" s="19" t="str">
        <f>VLOOKUP(D2289,FORNECEDORES!A:D,4,0)</f>
        <v>27.385.816/0001-37</v>
      </c>
      <c r="D2289" s="13" t="s">
        <v>2591</v>
      </c>
      <c r="E2289" s="20" t="str">
        <f t="shared" si="152"/>
        <v>04 0077</v>
      </c>
      <c r="F2289" s="28" t="s">
        <v>4954</v>
      </c>
      <c r="G2289" s="21" t="str">
        <f>VLOOKUP(E2289,'FILIAIS PETZ'!A:E,5,0)</f>
        <v>PETZ GOIANIA (SETOR BUENO)</v>
      </c>
      <c r="H2289" s="20" t="str">
        <f>VLOOKUP(E2289,'FILIAIS PETZ'!A:D,4,0)</f>
        <v>BT63-GO</v>
      </c>
      <c r="I2289" s="46">
        <v>45387</v>
      </c>
      <c r="J2289" s="9">
        <v>886885</v>
      </c>
      <c r="K2289" s="9" t="s">
        <v>5858</v>
      </c>
      <c r="L2289" s="29" t="s">
        <v>6918</v>
      </c>
      <c r="M2289" s="46">
        <v>45391</v>
      </c>
      <c r="N2289" s="46">
        <v>45420</v>
      </c>
      <c r="O2289" s="46">
        <v>45399</v>
      </c>
      <c r="P2289" s="29" t="s">
        <v>4990</v>
      </c>
      <c r="Q2289" s="9">
        <v>3</v>
      </c>
      <c r="R2289" s="9">
        <v>1</v>
      </c>
      <c r="S2289" s="9">
        <v>8</v>
      </c>
      <c r="T2289" s="9" t="s">
        <v>32</v>
      </c>
      <c r="U2289" s="9">
        <v>11002</v>
      </c>
      <c r="V2289" s="9">
        <v>11002</v>
      </c>
      <c r="W2289" s="9" t="s">
        <v>5057</v>
      </c>
      <c r="X2289" s="9" t="s">
        <v>4985</v>
      </c>
      <c r="Y2289" s="9" t="s">
        <v>4993</v>
      </c>
      <c r="Z2289" s="9" t="s">
        <v>8408</v>
      </c>
      <c r="AA2289" s="9" t="s">
        <v>5014</v>
      </c>
      <c r="AB2289" s="9" t="s">
        <v>12941</v>
      </c>
      <c r="AC2289" s="9" t="s">
        <v>5006</v>
      </c>
      <c r="AD2289" s="29" t="s">
        <v>7878</v>
      </c>
      <c r="AE2289" s="20" t="str">
        <f>VLOOKUP(E2289,'FILIAIS PETZ'!A:Q,17,0)</f>
        <v>CO-2</v>
      </c>
      <c r="AF2289" s="20" t="str">
        <f>VLOOKUP(E2289,'FILIAIS PETZ'!A:Q,3,0)</f>
        <v>FELICIO</v>
      </c>
      <c r="AG2289" s="20" t="str">
        <f>VLOOKUP(E2289,'FILIAIS PETZ'!A:Q,2,0)</f>
        <v>R3</v>
      </c>
      <c r="AH2289" s="75">
        <v>1321.6</v>
      </c>
      <c r="AI2289" s="16" t="s">
        <v>6620</v>
      </c>
      <c r="AJ2289" s="43">
        <f>VLOOKUP(E2289,'FILIAIS PETZ'!$A$2:$K$2000,11,0)</f>
        <v>18328118007545</v>
      </c>
      <c r="AK2289" s="44">
        <f t="shared" si="154"/>
        <v>18328118007545</v>
      </c>
    </row>
    <row r="2290" spans="1:37" s="14" customFormat="1" ht="15" customHeight="1" thickBot="1" x14ac:dyDescent="0.25">
      <c r="A2290" s="9">
        <f t="shared" si="153"/>
        <v>886888</v>
      </c>
      <c r="B2290" s="18">
        <f>VLOOKUP(C2290,FORNECEDORES!D:E,2,0)</f>
        <v>7736</v>
      </c>
      <c r="C2290" s="19" t="str">
        <f>VLOOKUP(D2290,FORNECEDORES!A:D,4,0)</f>
        <v>27.385.816/0001-37</v>
      </c>
      <c r="D2290" s="13" t="s">
        <v>2591</v>
      </c>
      <c r="E2290" s="20" t="str">
        <f t="shared" si="152"/>
        <v>04 0077</v>
      </c>
      <c r="F2290" s="28" t="s">
        <v>4954</v>
      </c>
      <c r="G2290" s="21" t="str">
        <f>VLOOKUP(E2290,'FILIAIS PETZ'!A:E,5,0)</f>
        <v>PETZ GOIANIA (SETOR BUENO)</v>
      </c>
      <c r="H2290" s="20" t="str">
        <f>VLOOKUP(E2290,'FILIAIS PETZ'!A:D,4,0)</f>
        <v>BT63-GO</v>
      </c>
      <c r="I2290" s="46">
        <v>45387</v>
      </c>
      <c r="J2290" s="9">
        <v>886888</v>
      </c>
      <c r="K2290" s="9" t="s">
        <v>5858</v>
      </c>
      <c r="L2290" s="29" t="s">
        <v>6919</v>
      </c>
      <c r="M2290" s="46">
        <v>45391</v>
      </c>
      <c r="N2290" s="46">
        <v>45420</v>
      </c>
      <c r="O2290" s="46">
        <v>45399</v>
      </c>
      <c r="P2290" s="29" t="s">
        <v>4990</v>
      </c>
      <c r="Q2290" s="9">
        <v>3</v>
      </c>
      <c r="R2290" s="9">
        <v>1</v>
      </c>
      <c r="S2290" s="9">
        <v>8</v>
      </c>
      <c r="T2290" s="9" t="s">
        <v>32</v>
      </c>
      <c r="U2290" s="9">
        <v>11002</v>
      </c>
      <c r="V2290" s="9">
        <v>11002</v>
      </c>
      <c r="W2290" s="9" t="s">
        <v>5019</v>
      </c>
      <c r="X2290" s="9" t="s">
        <v>4985</v>
      </c>
      <c r="Y2290" s="10" t="s">
        <v>4980</v>
      </c>
      <c r="Z2290" s="10" t="s">
        <v>4980</v>
      </c>
      <c r="AA2290" s="10" t="s">
        <v>4989</v>
      </c>
      <c r="AB2290" s="10" t="s">
        <v>5005</v>
      </c>
      <c r="AC2290" s="9" t="s">
        <v>5006</v>
      </c>
      <c r="AD2290" s="29"/>
      <c r="AE2290" s="20" t="str">
        <f>VLOOKUP(E2290,'FILIAIS PETZ'!A:Q,17,0)</f>
        <v>CO-2</v>
      </c>
      <c r="AF2290" s="20" t="str">
        <f>VLOOKUP(E2290,'FILIAIS PETZ'!A:Q,3,0)</f>
        <v>FELICIO</v>
      </c>
      <c r="AG2290" s="20" t="str">
        <f>VLOOKUP(E2290,'FILIAIS PETZ'!A:Q,2,0)</f>
        <v>R3</v>
      </c>
      <c r="AH2290" s="75">
        <v>315</v>
      </c>
      <c r="AI2290" s="16" t="s">
        <v>6621</v>
      </c>
      <c r="AJ2290" s="43">
        <f>VLOOKUP(E2290,'FILIAIS PETZ'!$A$2:$K$2000,11,0)</f>
        <v>18328118007545</v>
      </c>
      <c r="AK2290" s="44">
        <f t="shared" si="154"/>
        <v>18328118007545</v>
      </c>
    </row>
    <row r="2291" spans="1:37" s="14" customFormat="1" ht="15" customHeight="1" thickBot="1" x14ac:dyDescent="0.25">
      <c r="A2291" s="9">
        <f t="shared" si="153"/>
        <v>886892</v>
      </c>
      <c r="B2291" s="18">
        <f>VLOOKUP(C2291,FORNECEDORES!D:E,2,0)</f>
        <v>7736</v>
      </c>
      <c r="C2291" s="19" t="str">
        <f>VLOOKUP(D2291,FORNECEDORES!A:D,4,0)</f>
        <v>27.385.816/0001-37</v>
      </c>
      <c r="D2291" s="13" t="s">
        <v>2591</v>
      </c>
      <c r="E2291" s="20" t="str">
        <f t="shared" si="152"/>
        <v>04 0200</v>
      </c>
      <c r="F2291" s="28" t="s">
        <v>4960</v>
      </c>
      <c r="G2291" s="21" t="str">
        <f>VLOOKUP(E2291,'FILIAIS PETZ'!A:E,5,0)</f>
        <v>PETZ BRASILIA W3 NORTE</v>
      </c>
      <c r="H2291" s="20" t="str">
        <f>VLOOKUP(E2291,'FILIAIS PETZ'!A:D,4,0)</f>
        <v>W3NT-DF</v>
      </c>
      <c r="I2291" s="46">
        <v>45387</v>
      </c>
      <c r="J2291" s="9">
        <v>886892</v>
      </c>
      <c r="K2291" s="9" t="s">
        <v>5858</v>
      </c>
      <c r="L2291" s="29" t="s">
        <v>6923</v>
      </c>
      <c r="M2291" s="46">
        <v>45391</v>
      </c>
      <c r="N2291" s="46">
        <v>45420</v>
      </c>
      <c r="O2291" s="46">
        <v>45399</v>
      </c>
      <c r="P2291" s="29" t="s">
        <v>4990</v>
      </c>
      <c r="Q2291" s="9">
        <v>3</v>
      </c>
      <c r="R2291" s="9">
        <v>1</v>
      </c>
      <c r="S2291" s="9">
        <v>8</v>
      </c>
      <c r="T2291" s="9" t="s">
        <v>32</v>
      </c>
      <c r="U2291" s="9">
        <v>11002</v>
      </c>
      <c r="V2291" s="9">
        <v>11002</v>
      </c>
      <c r="W2291" s="9" t="s">
        <v>5057</v>
      </c>
      <c r="X2291" s="9" t="s">
        <v>4985</v>
      </c>
      <c r="Y2291" s="10" t="s">
        <v>4980</v>
      </c>
      <c r="Z2291" s="10" t="s">
        <v>4980</v>
      </c>
      <c r="AA2291" s="10" t="s">
        <v>4989</v>
      </c>
      <c r="AB2291" s="10" t="s">
        <v>5005</v>
      </c>
      <c r="AC2291" s="9" t="s">
        <v>5006</v>
      </c>
      <c r="AD2291" s="29"/>
      <c r="AE2291" s="20" t="str">
        <f>VLOOKUP(E2291,'FILIAIS PETZ'!A:Q,17,0)</f>
        <v>CO-2</v>
      </c>
      <c r="AF2291" s="20" t="str">
        <f>VLOOKUP(E2291,'FILIAIS PETZ'!A:Q,3,0)</f>
        <v>FELICIO</v>
      </c>
      <c r="AG2291" s="20" t="str">
        <f>VLOOKUP(E2291,'FILIAIS PETZ'!A:Q,2,0)</f>
        <v>R3</v>
      </c>
      <c r="AH2291" s="75">
        <v>128.80000000000001</v>
      </c>
      <c r="AI2291" s="16" t="s">
        <v>6622</v>
      </c>
      <c r="AJ2291" s="43">
        <f>VLOOKUP(E2291,'FILIAIS PETZ'!$A$2:$K$2000,11,0)</f>
        <v>18328118018660</v>
      </c>
      <c r="AK2291" s="44">
        <f t="shared" si="154"/>
        <v>18328118018660</v>
      </c>
    </row>
    <row r="2292" spans="1:37" s="14" customFormat="1" ht="15" customHeight="1" thickBot="1" x14ac:dyDescent="0.25">
      <c r="A2292" s="9">
        <f t="shared" si="153"/>
        <v>886895</v>
      </c>
      <c r="B2292" s="18">
        <f>VLOOKUP(C2292,FORNECEDORES!D:E,2,0)</f>
        <v>7736</v>
      </c>
      <c r="C2292" s="19" t="str">
        <f>VLOOKUP(D2292,FORNECEDORES!A:D,4,0)</f>
        <v>27.385.816/0001-37</v>
      </c>
      <c r="D2292" s="13" t="s">
        <v>2591</v>
      </c>
      <c r="E2292" s="20" t="str">
        <f t="shared" si="152"/>
        <v>04 0200</v>
      </c>
      <c r="F2292" s="28" t="s">
        <v>4960</v>
      </c>
      <c r="G2292" s="21" t="str">
        <f>VLOOKUP(E2292,'FILIAIS PETZ'!A:E,5,0)</f>
        <v>PETZ BRASILIA W3 NORTE</v>
      </c>
      <c r="H2292" s="20" t="str">
        <f>VLOOKUP(E2292,'FILIAIS PETZ'!A:D,4,0)</f>
        <v>W3NT-DF</v>
      </c>
      <c r="I2292" s="46">
        <v>45387</v>
      </c>
      <c r="J2292" s="9">
        <v>886895</v>
      </c>
      <c r="K2292" s="9" t="s">
        <v>5858</v>
      </c>
      <c r="L2292" s="29" t="s">
        <v>6924</v>
      </c>
      <c r="M2292" s="46">
        <v>45391</v>
      </c>
      <c r="N2292" s="46">
        <v>45420</v>
      </c>
      <c r="O2292" s="46">
        <v>45399</v>
      </c>
      <c r="P2292" s="29" t="s">
        <v>4990</v>
      </c>
      <c r="Q2292" s="9">
        <v>3</v>
      </c>
      <c r="R2292" s="9">
        <v>1</v>
      </c>
      <c r="S2292" s="9">
        <v>8</v>
      </c>
      <c r="T2292" s="9" t="s">
        <v>32</v>
      </c>
      <c r="U2292" s="9">
        <v>11002</v>
      </c>
      <c r="V2292" s="9">
        <v>11002</v>
      </c>
      <c r="W2292" s="9" t="s">
        <v>5024</v>
      </c>
      <c r="X2292" s="9" t="s">
        <v>4985</v>
      </c>
      <c r="Y2292" s="9" t="s">
        <v>4997</v>
      </c>
      <c r="Z2292" s="9" t="s">
        <v>8241</v>
      </c>
      <c r="AA2292" s="9" t="s">
        <v>5014</v>
      </c>
      <c r="AB2292" s="10" t="s">
        <v>12941</v>
      </c>
      <c r="AC2292" s="9" t="s">
        <v>5006</v>
      </c>
      <c r="AD2292" s="29"/>
      <c r="AE2292" s="20" t="str">
        <f>VLOOKUP(E2292,'FILIAIS PETZ'!A:Q,17,0)</f>
        <v>CO-2</v>
      </c>
      <c r="AF2292" s="20" t="str">
        <f>VLOOKUP(E2292,'FILIAIS PETZ'!A:Q,3,0)</f>
        <v>FELICIO</v>
      </c>
      <c r="AG2292" s="20" t="str">
        <f>VLOOKUP(E2292,'FILIAIS PETZ'!A:Q,2,0)</f>
        <v>R3</v>
      </c>
      <c r="AH2292" s="75">
        <v>175</v>
      </c>
      <c r="AI2292" s="16" t="s">
        <v>6623</v>
      </c>
      <c r="AJ2292" s="43">
        <f>VLOOKUP(E2292,'FILIAIS PETZ'!$A$2:$K$2000,11,0)</f>
        <v>18328118018660</v>
      </c>
      <c r="AK2292" s="44">
        <f t="shared" si="154"/>
        <v>18328118018660</v>
      </c>
    </row>
    <row r="2293" spans="1:37" s="14" customFormat="1" ht="15" customHeight="1" thickBot="1" x14ac:dyDescent="0.25">
      <c r="A2293" s="9">
        <f t="shared" si="153"/>
        <v>886896</v>
      </c>
      <c r="B2293" s="18">
        <f>VLOOKUP(C2293,FORNECEDORES!D:E,2,0)</f>
        <v>7736</v>
      </c>
      <c r="C2293" s="19" t="str">
        <f>VLOOKUP(D2293,FORNECEDORES!A:D,4,0)</f>
        <v>27.385.816/0001-37</v>
      </c>
      <c r="D2293" s="13" t="s">
        <v>2591</v>
      </c>
      <c r="E2293" s="20" t="str">
        <f t="shared" si="152"/>
        <v>04 0200</v>
      </c>
      <c r="F2293" s="28" t="s">
        <v>4960</v>
      </c>
      <c r="G2293" s="21" t="str">
        <f>VLOOKUP(E2293,'FILIAIS PETZ'!A:E,5,0)</f>
        <v>PETZ BRASILIA W3 NORTE</v>
      </c>
      <c r="H2293" s="20" t="str">
        <f>VLOOKUP(E2293,'FILIAIS PETZ'!A:D,4,0)</f>
        <v>W3NT-DF</v>
      </c>
      <c r="I2293" s="46">
        <v>45387</v>
      </c>
      <c r="J2293" s="9">
        <v>886896</v>
      </c>
      <c r="K2293" s="9" t="s">
        <v>5858</v>
      </c>
      <c r="L2293" s="29" t="s">
        <v>6925</v>
      </c>
      <c r="M2293" s="46">
        <v>45391</v>
      </c>
      <c r="N2293" s="46">
        <v>45420</v>
      </c>
      <c r="O2293" s="46">
        <v>45399</v>
      </c>
      <c r="P2293" s="29" t="s">
        <v>4990</v>
      </c>
      <c r="Q2293" s="9">
        <v>3</v>
      </c>
      <c r="R2293" s="9">
        <v>1</v>
      </c>
      <c r="S2293" s="9">
        <v>8</v>
      </c>
      <c r="T2293" s="9" t="s">
        <v>32</v>
      </c>
      <c r="U2293" s="9">
        <v>11002</v>
      </c>
      <c r="V2293" s="9">
        <v>11002</v>
      </c>
      <c r="W2293" s="9" t="s">
        <v>5019</v>
      </c>
      <c r="X2293" s="9" t="s">
        <v>4996</v>
      </c>
      <c r="Y2293" s="10" t="s">
        <v>4980</v>
      </c>
      <c r="Z2293" s="10" t="s">
        <v>4980</v>
      </c>
      <c r="AA2293" s="10" t="s">
        <v>4989</v>
      </c>
      <c r="AB2293" s="10" t="s">
        <v>5005</v>
      </c>
      <c r="AC2293" s="9" t="s">
        <v>5006</v>
      </c>
      <c r="AD2293" s="29"/>
      <c r="AE2293" s="20" t="str">
        <f>VLOOKUP(E2293,'FILIAIS PETZ'!A:Q,17,0)</f>
        <v>CO-2</v>
      </c>
      <c r="AF2293" s="20" t="str">
        <f>VLOOKUP(E2293,'FILIAIS PETZ'!A:Q,3,0)</f>
        <v>FELICIO</v>
      </c>
      <c r="AG2293" s="20" t="str">
        <f>VLOOKUP(E2293,'FILIAIS PETZ'!A:Q,2,0)</f>
        <v>R3</v>
      </c>
      <c r="AH2293" s="75">
        <v>470.4</v>
      </c>
      <c r="AI2293" s="16" t="s">
        <v>6624</v>
      </c>
      <c r="AJ2293" s="43">
        <f>VLOOKUP(E2293,'FILIAIS PETZ'!$A$2:$K$2000,11,0)</f>
        <v>18328118018660</v>
      </c>
      <c r="AK2293" s="44">
        <f t="shared" si="154"/>
        <v>18328118018660</v>
      </c>
    </row>
    <row r="2294" spans="1:37" s="14" customFormat="1" ht="15" customHeight="1" thickBot="1" x14ac:dyDescent="0.25">
      <c r="A2294" s="9">
        <f t="shared" si="153"/>
        <v>886898</v>
      </c>
      <c r="B2294" s="18">
        <f>VLOOKUP(C2294,FORNECEDORES!D:E,2,0)</f>
        <v>7736</v>
      </c>
      <c r="C2294" s="19" t="str">
        <f>VLOOKUP(D2294,FORNECEDORES!A:D,4,0)</f>
        <v>27.385.816/0001-37</v>
      </c>
      <c r="D2294" s="13" t="s">
        <v>2591</v>
      </c>
      <c r="E2294" s="20" t="str">
        <f t="shared" si="152"/>
        <v>04 0240</v>
      </c>
      <c r="F2294" s="28" t="s">
        <v>4955</v>
      </c>
      <c r="G2294" s="21" t="str">
        <f>VLOOKUP(E2294,'FILIAIS PETZ'!A:E,5,0)</f>
        <v xml:space="preserve">CENTRO DE DISTRIBUIÇÃO HIDROLANDIA </v>
      </c>
      <c r="H2294" s="20" t="str">
        <f>VLOOKUP(E2294,'FILIAIS PETZ'!A:D,4,0)</f>
        <v>CDHD-GO</v>
      </c>
      <c r="I2294" s="46">
        <v>45387</v>
      </c>
      <c r="J2294" s="9">
        <v>886898</v>
      </c>
      <c r="K2294" s="9" t="s">
        <v>5858</v>
      </c>
      <c r="L2294" s="29" t="s">
        <v>6926</v>
      </c>
      <c r="M2294" s="46">
        <v>45391</v>
      </c>
      <c r="N2294" s="46">
        <v>45420</v>
      </c>
      <c r="O2294" s="46">
        <v>45399</v>
      </c>
      <c r="P2294" s="29" t="s">
        <v>4990</v>
      </c>
      <c r="Q2294" s="9">
        <v>3</v>
      </c>
      <c r="R2294" s="9">
        <v>1</v>
      </c>
      <c r="S2294" s="9">
        <v>8</v>
      </c>
      <c r="T2294" s="9" t="s">
        <v>32</v>
      </c>
      <c r="U2294" s="9">
        <v>11002</v>
      </c>
      <c r="V2294" s="9">
        <v>11002</v>
      </c>
      <c r="W2294" s="9" t="s">
        <v>4984</v>
      </c>
      <c r="X2294" s="9" t="s">
        <v>4996</v>
      </c>
      <c r="Y2294" s="9" t="s">
        <v>4993</v>
      </c>
      <c r="Z2294" s="9" t="s">
        <v>4993</v>
      </c>
      <c r="AA2294" s="9" t="s">
        <v>5097</v>
      </c>
      <c r="AB2294" s="9" t="s">
        <v>5005</v>
      </c>
      <c r="AC2294" s="9" t="s">
        <v>5006</v>
      </c>
      <c r="AD2294" s="29"/>
      <c r="AE2294" s="20" t="str">
        <f>VLOOKUP(E2294,'FILIAIS PETZ'!A:Q,17,0)</f>
        <v>CD</v>
      </c>
      <c r="AF2294" s="20" t="str">
        <f>VLOOKUP(E2294,'FILIAIS PETZ'!A:Q,3,0)</f>
        <v>FELICIO</v>
      </c>
      <c r="AG2294" s="20" t="str">
        <f>VLOOKUP(E2294,'FILIAIS PETZ'!A:Q,2,0)</f>
        <v>CD</v>
      </c>
      <c r="AH2294" s="75">
        <v>2233.9499999999998</v>
      </c>
      <c r="AI2294" s="16" t="s">
        <v>6625</v>
      </c>
      <c r="AJ2294" s="43" t="str">
        <f>VLOOKUP(E2294,'FILIAIS PETZ'!$A$2:$K$2000,11,0)</f>
        <v>18.328.118/0228-54</v>
      </c>
      <c r="AK2294" s="44" t="str">
        <f t="shared" si="154"/>
        <v>18.328.118/0228-54</v>
      </c>
    </row>
    <row r="2295" spans="1:37" s="14" customFormat="1" ht="15" customHeight="1" thickBot="1" x14ac:dyDescent="0.25">
      <c r="A2295" s="9">
        <f t="shared" si="153"/>
        <v>886906</v>
      </c>
      <c r="B2295" s="18">
        <f>VLOOKUP(C2295,FORNECEDORES!D:E,2,0)</f>
        <v>223099</v>
      </c>
      <c r="C2295" s="19" t="str">
        <f>VLOOKUP(D2295,FORNECEDORES!A:D,4,0)</f>
        <v>33.782.083/0001-77</v>
      </c>
      <c r="D2295" s="13" t="s">
        <v>3652</v>
      </c>
      <c r="E2295" s="20" t="str">
        <f t="shared" si="152"/>
        <v>04 0139</v>
      </c>
      <c r="F2295" s="28" t="s">
        <v>4978</v>
      </c>
      <c r="G2295" s="21" t="str">
        <f>VLOOKUP(E2295,'FILIAIS PETZ'!A:E,5,0)</f>
        <v>PETZ PALMAS</v>
      </c>
      <c r="H2295" s="20" t="str">
        <f>VLOOKUP(E2295,'FILIAIS PETZ'!A:D,4,0)</f>
        <v>PMAS-TO</v>
      </c>
      <c r="I2295" s="46">
        <v>45387</v>
      </c>
      <c r="J2295" s="9">
        <v>886906</v>
      </c>
      <c r="K2295" s="9" t="s">
        <v>5858</v>
      </c>
      <c r="L2295" s="29" t="s">
        <v>7094</v>
      </c>
      <c r="M2295" s="46">
        <v>45401</v>
      </c>
      <c r="N2295" s="46">
        <v>45427</v>
      </c>
      <c r="O2295" s="46">
        <v>45406</v>
      </c>
      <c r="P2295" s="29" t="s">
        <v>4990</v>
      </c>
      <c r="Q2295" s="9">
        <v>3</v>
      </c>
      <c r="R2295" s="9">
        <v>1</v>
      </c>
      <c r="S2295" s="9">
        <v>8</v>
      </c>
      <c r="T2295" s="9" t="s">
        <v>32</v>
      </c>
      <c r="U2295" s="9">
        <v>11002</v>
      </c>
      <c r="V2295" s="9">
        <v>11002</v>
      </c>
      <c r="W2295" s="9" t="s">
        <v>5057</v>
      </c>
      <c r="X2295" s="9" t="s">
        <v>4985</v>
      </c>
      <c r="Y2295" s="10" t="s">
        <v>4993</v>
      </c>
      <c r="Z2295" s="10" t="s">
        <v>4993</v>
      </c>
      <c r="AA2295" s="10" t="s">
        <v>4989</v>
      </c>
      <c r="AB2295" s="10" t="s">
        <v>12941</v>
      </c>
      <c r="AC2295" s="9" t="s">
        <v>5006</v>
      </c>
      <c r="AD2295" s="29"/>
      <c r="AE2295" s="20" t="str">
        <f>VLOOKUP(E2295,'FILIAIS PETZ'!A:Q,17,0)</f>
        <v>CO-2</v>
      </c>
      <c r="AF2295" s="20" t="str">
        <f>VLOOKUP(E2295,'FILIAIS PETZ'!A:Q,3,0)</f>
        <v>FELICIO</v>
      </c>
      <c r="AG2295" s="20" t="str">
        <f>VLOOKUP(E2295,'FILIAIS PETZ'!A:Q,2,0)</f>
        <v>R3</v>
      </c>
      <c r="AH2295" s="75">
        <v>590</v>
      </c>
      <c r="AI2295" s="16" t="s">
        <v>6626</v>
      </c>
      <c r="AJ2295" s="43">
        <f>VLOOKUP(E2295,'FILIAIS PETZ'!$A$2:$K$2000,11,0)</f>
        <v>18328118014088</v>
      </c>
      <c r="AK2295" s="44">
        <f t="shared" si="154"/>
        <v>18328118014088</v>
      </c>
    </row>
    <row r="2296" spans="1:37" s="14" customFormat="1" ht="15" customHeight="1" thickBot="1" x14ac:dyDescent="0.25">
      <c r="A2296" s="9">
        <f t="shared" si="153"/>
        <v>886909</v>
      </c>
      <c r="B2296" s="18">
        <f>VLOOKUP(C2296,FORNECEDORES!D:E,2,0)</f>
        <v>223099</v>
      </c>
      <c r="C2296" s="19" t="str">
        <f>VLOOKUP(D2296,FORNECEDORES!A:D,4,0)</f>
        <v>33.782.083/0001-77</v>
      </c>
      <c r="D2296" s="13" t="s">
        <v>3652</v>
      </c>
      <c r="E2296" s="20" t="str">
        <f t="shared" si="152"/>
        <v>04 0139</v>
      </c>
      <c r="F2296" s="28" t="s">
        <v>4978</v>
      </c>
      <c r="G2296" s="21" t="str">
        <f>VLOOKUP(E2296,'FILIAIS PETZ'!A:E,5,0)</f>
        <v>PETZ PALMAS</v>
      </c>
      <c r="H2296" s="20" t="str">
        <f>VLOOKUP(E2296,'FILIAIS PETZ'!A:D,4,0)</f>
        <v>PMAS-TO</v>
      </c>
      <c r="I2296" s="46">
        <v>45387</v>
      </c>
      <c r="J2296" s="9">
        <v>886909</v>
      </c>
      <c r="K2296" s="9" t="s">
        <v>5858</v>
      </c>
      <c r="L2296" s="29" t="s">
        <v>7095</v>
      </c>
      <c r="M2296" s="46">
        <v>45401</v>
      </c>
      <c r="N2296" s="46">
        <v>45427</v>
      </c>
      <c r="O2296" s="46">
        <v>45406</v>
      </c>
      <c r="P2296" s="29" t="s">
        <v>4990</v>
      </c>
      <c r="Q2296" s="9">
        <v>3</v>
      </c>
      <c r="R2296" s="9">
        <v>1</v>
      </c>
      <c r="S2296" s="9">
        <v>8</v>
      </c>
      <c r="T2296" s="9" t="s">
        <v>32</v>
      </c>
      <c r="U2296" s="9">
        <v>11002</v>
      </c>
      <c r="V2296" s="9">
        <v>11002</v>
      </c>
      <c r="W2296" s="9" t="s">
        <v>5039</v>
      </c>
      <c r="X2296" s="9" t="s">
        <v>4985</v>
      </c>
      <c r="Y2296" s="10" t="s">
        <v>4993</v>
      </c>
      <c r="Z2296" s="10" t="s">
        <v>4993</v>
      </c>
      <c r="AA2296" s="10" t="s">
        <v>4989</v>
      </c>
      <c r="AB2296" s="10" t="s">
        <v>12941</v>
      </c>
      <c r="AC2296" s="9" t="s">
        <v>5006</v>
      </c>
      <c r="AD2296" s="29"/>
      <c r="AE2296" s="20" t="str">
        <f>VLOOKUP(E2296,'FILIAIS PETZ'!A:Q,17,0)</f>
        <v>CO-2</v>
      </c>
      <c r="AF2296" s="20" t="str">
        <f>VLOOKUP(E2296,'FILIAIS PETZ'!A:Q,3,0)</f>
        <v>FELICIO</v>
      </c>
      <c r="AG2296" s="20" t="str">
        <f>VLOOKUP(E2296,'FILIAIS PETZ'!A:Q,2,0)</f>
        <v>R3</v>
      </c>
      <c r="AH2296" s="75">
        <v>294</v>
      </c>
      <c r="AI2296" s="16" t="s">
        <v>6627</v>
      </c>
      <c r="AJ2296" s="43">
        <f>VLOOKUP(E2296,'FILIAIS PETZ'!$A$2:$K$2000,11,0)</f>
        <v>18328118014088</v>
      </c>
      <c r="AK2296" s="44">
        <f t="shared" si="154"/>
        <v>18328118014088</v>
      </c>
    </row>
    <row r="2297" spans="1:37" s="14" customFormat="1" ht="15" customHeight="1" thickBot="1" x14ac:dyDescent="0.25">
      <c r="A2297" s="9">
        <f t="shared" si="153"/>
        <v>886911</v>
      </c>
      <c r="B2297" s="18">
        <f>VLOOKUP(C2297,FORNECEDORES!D:E,2,0)</f>
        <v>223099</v>
      </c>
      <c r="C2297" s="19" t="str">
        <f>VLOOKUP(D2297,FORNECEDORES!A:D,4,0)</f>
        <v>33.782.083/0001-77</v>
      </c>
      <c r="D2297" s="13" t="s">
        <v>3652</v>
      </c>
      <c r="E2297" s="20" t="str">
        <f t="shared" si="152"/>
        <v>04 0139</v>
      </c>
      <c r="F2297" s="28" t="s">
        <v>4978</v>
      </c>
      <c r="G2297" s="21" t="str">
        <f>VLOOKUP(E2297,'FILIAIS PETZ'!A:E,5,0)</f>
        <v>PETZ PALMAS</v>
      </c>
      <c r="H2297" s="20" t="str">
        <f>VLOOKUP(E2297,'FILIAIS PETZ'!A:D,4,0)</f>
        <v>PMAS-TO</v>
      </c>
      <c r="I2297" s="46">
        <v>45387</v>
      </c>
      <c r="J2297" s="9">
        <v>886911</v>
      </c>
      <c r="K2297" s="9" t="s">
        <v>5858</v>
      </c>
      <c r="L2297" s="29" t="s">
        <v>5322</v>
      </c>
      <c r="M2297" s="46">
        <v>45401</v>
      </c>
      <c r="N2297" s="46">
        <v>45427</v>
      </c>
      <c r="O2297" s="46">
        <v>45406</v>
      </c>
      <c r="P2297" s="29" t="s">
        <v>4990</v>
      </c>
      <c r="Q2297" s="9">
        <v>3</v>
      </c>
      <c r="R2297" s="9">
        <v>1</v>
      </c>
      <c r="S2297" s="9">
        <v>8</v>
      </c>
      <c r="T2297" s="9" t="s">
        <v>32</v>
      </c>
      <c r="U2297" s="9">
        <v>11002</v>
      </c>
      <c r="V2297" s="9">
        <v>11002</v>
      </c>
      <c r="W2297" s="9" t="s">
        <v>5019</v>
      </c>
      <c r="X2297" s="9" t="s">
        <v>4985</v>
      </c>
      <c r="Y2297" s="10" t="s">
        <v>4993</v>
      </c>
      <c r="Z2297" s="10" t="s">
        <v>4993</v>
      </c>
      <c r="AA2297" s="10" t="s">
        <v>4989</v>
      </c>
      <c r="AB2297" s="10" t="s">
        <v>12941</v>
      </c>
      <c r="AC2297" s="9" t="s">
        <v>5006</v>
      </c>
      <c r="AD2297" s="29"/>
      <c r="AE2297" s="20" t="str">
        <f>VLOOKUP(E2297,'FILIAIS PETZ'!A:Q,17,0)</f>
        <v>CO-2</v>
      </c>
      <c r="AF2297" s="20" t="str">
        <f>VLOOKUP(E2297,'FILIAIS PETZ'!A:Q,3,0)</f>
        <v>FELICIO</v>
      </c>
      <c r="AG2297" s="20" t="str">
        <f>VLOOKUP(E2297,'FILIAIS PETZ'!A:Q,2,0)</f>
        <v>R3</v>
      </c>
      <c r="AH2297" s="75">
        <v>289</v>
      </c>
      <c r="AI2297" s="16" t="s">
        <v>6628</v>
      </c>
      <c r="AJ2297" s="43">
        <f>VLOOKUP(E2297,'FILIAIS PETZ'!$A$2:$K$2000,11,0)</f>
        <v>18328118014088</v>
      </c>
      <c r="AK2297" s="44">
        <f t="shared" si="154"/>
        <v>18328118014088</v>
      </c>
    </row>
    <row r="2298" spans="1:37" s="14" customFormat="1" ht="15" customHeight="1" thickBot="1" x14ac:dyDescent="0.25">
      <c r="A2298" s="9">
        <f t="shared" si="153"/>
        <v>886913</v>
      </c>
      <c r="B2298" s="18">
        <f>VLOOKUP(C2298,FORNECEDORES!D:E,2,0)</f>
        <v>223099</v>
      </c>
      <c r="C2298" s="19" t="str">
        <f>VLOOKUP(D2298,FORNECEDORES!A:D,4,0)</f>
        <v>33.782.083/0001-77</v>
      </c>
      <c r="D2298" s="13" t="s">
        <v>3652</v>
      </c>
      <c r="E2298" s="20" t="str">
        <f t="shared" si="152"/>
        <v>04 0139</v>
      </c>
      <c r="F2298" s="28" t="s">
        <v>4978</v>
      </c>
      <c r="G2298" s="21" t="str">
        <f>VLOOKUP(E2298,'FILIAIS PETZ'!A:E,5,0)</f>
        <v>PETZ PALMAS</v>
      </c>
      <c r="H2298" s="20" t="str">
        <f>VLOOKUP(E2298,'FILIAIS PETZ'!A:D,4,0)</f>
        <v>PMAS-TO</v>
      </c>
      <c r="I2298" s="46">
        <v>45387</v>
      </c>
      <c r="J2298" s="9">
        <v>886913</v>
      </c>
      <c r="K2298" s="9" t="s">
        <v>5858</v>
      </c>
      <c r="L2298" s="29" t="s">
        <v>7250</v>
      </c>
      <c r="M2298" s="46">
        <v>45413</v>
      </c>
      <c r="N2298" s="46">
        <v>45441</v>
      </c>
      <c r="O2298" s="46">
        <v>45418</v>
      </c>
      <c r="P2298" s="29" t="s">
        <v>4990</v>
      </c>
      <c r="Q2298" s="9">
        <v>3</v>
      </c>
      <c r="R2298" s="9">
        <v>1</v>
      </c>
      <c r="S2298" s="9">
        <v>8</v>
      </c>
      <c r="T2298" s="9" t="s">
        <v>32</v>
      </c>
      <c r="U2298" s="9">
        <v>11002</v>
      </c>
      <c r="V2298" s="9">
        <v>11002</v>
      </c>
      <c r="W2298" s="9" t="s">
        <v>5039</v>
      </c>
      <c r="X2298" s="9" t="s">
        <v>4985</v>
      </c>
      <c r="Y2298" s="10" t="s">
        <v>4993</v>
      </c>
      <c r="Z2298" s="9" t="s">
        <v>8408</v>
      </c>
      <c r="AA2298" s="9" t="s">
        <v>4989</v>
      </c>
      <c r="AB2298" s="9" t="s">
        <v>12941</v>
      </c>
      <c r="AC2298" s="9" t="s">
        <v>5006</v>
      </c>
      <c r="AD2298" s="29" t="s">
        <v>7878</v>
      </c>
      <c r="AE2298" s="20" t="str">
        <f>VLOOKUP(E2298,'FILIAIS PETZ'!A:Q,17,0)</f>
        <v>CO-2</v>
      </c>
      <c r="AF2298" s="20" t="str">
        <f>VLOOKUP(E2298,'FILIAIS PETZ'!A:Q,3,0)</f>
        <v>FELICIO</v>
      </c>
      <c r="AG2298" s="20" t="str">
        <f>VLOOKUP(E2298,'FILIAIS PETZ'!A:Q,2,0)</f>
        <v>R3</v>
      </c>
      <c r="AH2298" s="75">
        <v>1650</v>
      </c>
      <c r="AI2298" s="16" t="s">
        <v>6629</v>
      </c>
      <c r="AJ2298" s="43">
        <f>VLOOKUP(E2298,'FILIAIS PETZ'!$A$2:$K$2000,11,0)</f>
        <v>18328118014088</v>
      </c>
      <c r="AK2298" s="44">
        <f t="shared" si="154"/>
        <v>18328118014088</v>
      </c>
    </row>
    <row r="2299" spans="1:37" s="14" customFormat="1" ht="15" customHeight="1" thickBot="1" x14ac:dyDescent="0.25">
      <c r="A2299" s="9">
        <f t="shared" si="153"/>
        <v>886920</v>
      </c>
      <c r="B2299" s="18">
        <f>VLOOKUP(C2299,FORNECEDORES!D:E,2,0)</f>
        <v>223099</v>
      </c>
      <c r="C2299" s="19" t="str">
        <f>VLOOKUP(D2299,FORNECEDORES!A:D,4,0)</f>
        <v>33.782.083/0001-77</v>
      </c>
      <c r="D2299" s="13" t="s">
        <v>3652</v>
      </c>
      <c r="E2299" s="20" t="str">
        <f t="shared" si="152"/>
        <v>04 0139</v>
      </c>
      <c r="F2299" s="28" t="s">
        <v>4978</v>
      </c>
      <c r="G2299" s="21" t="str">
        <f>VLOOKUP(E2299,'FILIAIS PETZ'!A:E,5,0)</f>
        <v>PETZ PALMAS</v>
      </c>
      <c r="H2299" s="20" t="str">
        <f>VLOOKUP(E2299,'FILIAIS PETZ'!A:D,4,0)</f>
        <v>PMAS-TO</v>
      </c>
      <c r="I2299" s="46">
        <v>45387</v>
      </c>
      <c r="J2299" s="9">
        <v>886920</v>
      </c>
      <c r="K2299" s="9" t="s">
        <v>5858</v>
      </c>
      <c r="L2299" s="29" t="s">
        <v>7251</v>
      </c>
      <c r="M2299" s="46">
        <v>45413</v>
      </c>
      <c r="N2299" s="46">
        <v>45441</v>
      </c>
      <c r="O2299" s="46">
        <v>45418</v>
      </c>
      <c r="P2299" s="29" t="s">
        <v>4990</v>
      </c>
      <c r="Q2299" s="9">
        <v>3</v>
      </c>
      <c r="R2299" s="9">
        <v>1</v>
      </c>
      <c r="S2299" s="9">
        <v>8</v>
      </c>
      <c r="T2299" s="9" t="s">
        <v>32</v>
      </c>
      <c r="U2299" s="9">
        <v>11002</v>
      </c>
      <c r="V2299" s="9">
        <v>11002</v>
      </c>
      <c r="W2299" s="9" t="s">
        <v>5024</v>
      </c>
      <c r="X2299" s="9" t="s">
        <v>4985</v>
      </c>
      <c r="Y2299" s="10" t="s">
        <v>4993</v>
      </c>
      <c r="Z2299" s="9" t="s">
        <v>5127</v>
      </c>
      <c r="AA2299" s="9" t="s">
        <v>4989</v>
      </c>
      <c r="AB2299" s="9" t="s">
        <v>12941</v>
      </c>
      <c r="AC2299" s="9" t="s">
        <v>5006</v>
      </c>
      <c r="AD2299" s="29"/>
      <c r="AE2299" s="20" t="str">
        <f>VLOOKUP(E2299,'FILIAIS PETZ'!A:Q,17,0)</f>
        <v>CO-2</v>
      </c>
      <c r="AF2299" s="20" t="str">
        <f>VLOOKUP(E2299,'FILIAIS PETZ'!A:Q,3,0)</f>
        <v>FELICIO</v>
      </c>
      <c r="AG2299" s="20" t="str">
        <f>VLOOKUP(E2299,'FILIAIS PETZ'!A:Q,2,0)</f>
        <v>R3</v>
      </c>
      <c r="AH2299" s="75">
        <v>970</v>
      </c>
      <c r="AI2299" s="16" t="s">
        <v>6630</v>
      </c>
      <c r="AJ2299" s="43">
        <f>VLOOKUP(E2299,'FILIAIS PETZ'!$A$2:$K$2000,11,0)</f>
        <v>18328118014088</v>
      </c>
      <c r="AK2299" s="44">
        <f t="shared" si="154"/>
        <v>18328118014088</v>
      </c>
    </row>
    <row r="2300" spans="1:37" s="14" customFormat="1" ht="15" customHeight="1" thickBot="1" x14ac:dyDescent="0.25">
      <c r="A2300" s="9">
        <f t="shared" si="153"/>
        <v>887005</v>
      </c>
      <c r="B2300" s="18">
        <f>VLOOKUP(C2300,FORNECEDORES!D:E,2,0)</f>
        <v>133343</v>
      </c>
      <c r="C2300" s="19" t="str">
        <f>VLOOKUP(D2300,FORNECEDORES!A:D,4,0)</f>
        <v>40.076.910/0001-72</v>
      </c>
      <c r="D2300" s="13" t="s">
        <v>5981</v>
      </c>
      <c r="E2300" s="20" t="str">
        <f t="shared" si="152"/>
        <v>04 0093</v>
      </c>
      <c r="F2300" s="28" t="s">
        <v>4942</v>
      </c>
      <c r="G2300" s="21" t="str">
        <f>VLOOKUP(E2300,'FILIAIS PETZ'!A:E,5,0)</f>
        <v>PETZ INDAIATUBA</v>
      </c>
      <c r="H2300" s="20" t="str">
        <f>VLOOKUP(E2300,'FILIAIS PETZ'!A:D,4,0)</f>
        <v>INDT-SP</v>
      </c>
      <c r="I2300" s="46">
        <v>45387</v>
      </c>
      <c r="J2300" s="9">
        <v>887005</v>
      </c>
      <c r="K2300" s="9" t="s">
        <v>5858</v>
      </c>
      <c r="L2300" s="29" t="s">
        <v>6935</v>
      </c>
      <c r="M2300" s="46">
        <v>45390</v>
      </c>
      <c r="N2300" s="46">
        <v>45420</v>
      </c>
      <c r="O2300" s="46">
        <v>45399</v>
      </c>
      <c r="P2300" s="29" t="s">
        <v>4982</v>
      </c>
      <c r="Q2300" s="9">
        <v>3</v>
      </c>
      <c r="R2300" s="9">
        <v>1</v>
      </c>
      <c r="S2300" s="9">
        <v>8</v>
      </c>
      <c r="T2300" s="9" t="s">
        <v>32</v>
      </c>
      <c r="U2300" s="9">
        <v>11002</v>
      </c>
      <c r="V2300" s="9">
        <v>11002</v>
      </c>
      <c r="W2300" s="9" t="s">
        <v>4984</v>
      </c>
      <c r="X2300" s="9" t="s">
        <v>4985</v>
      </c>
      <c r="Y2300" s="9" t="s">
        <v>4993</v>
      </c>
      <c r="Z2300" s="9" t="s">
        <v>5020</v>
      </c>
      <c r="AA2300" s="10" t="s">
        <v>4989</v>
      </c>
      <c r="AB2300" s="10" t="s">
        <v>12941</v>
      </c>
      <c r="AC2300" s="9" t="s">
        <v>4988</v>
      </c>
      <c r="AD2300" s="29" t="s">
        <v>6608</v>
      </c>
      <c r="AE2300" s="20" t="str">
        <f>VLOOKUP(E2300,'FILIAIS PETZ'!A:Q,17,0)</f>
        <v>SP7</v>
      </c>
      <c r="AF2300" s="20" t="str">
        <f>VLOOKUP(E2300,'FILIAIS PETZ'!A:Q,3,0)</f>
        <v>FELICIO</v>
      </c>
      <c r="AG2300" s="20" t="str">
        <f>VLOOKUP(E2300,'FILIAIS PETZ'!A:Q,2,0)</f>
        <v>R3</v>
      </c>
      <c r="AH2300" s="75">
        <v>1300</v>
      </c>
      <c r="AI2300" s="16" t="s">
        <v>6648</v>
      </c>
      <c r="AJ2300" s="43">
        <f>VLOOKUP(E2300,'FILIAIS PETZ'!$A$2:$K$2000,11,0)</f>
        <v>18328118008517</v>
      </c>
      <c r="AK2300" s="44">
        <f t="shared" si="154"/>
        <v>18328118008517</v>
      </c>
    </row>
    <row r="2301" spans="1:37" s="14" customFormat="1" ht="15" customHeight="1" thickBot="1" x14ac:dyDescent="0.25">
      <c r="A2301" s="9">
        <v>885715</v>
      </c>
      <c r="B2301" s="18">
        <f>VLOOKUP(C2301,FORNECEDORES!D:E,2,0)</f>
        <v>631374</v>
      </c>
      <c r="C2301" s="19" t="str">
        <f>VLOOKUP(D2301,FORNECEDORES!A:D,4,0)</f>
        <v>30.777.868/0001-63</v>
      </c>
      <c r="D2301" s="13" t="s">
        <v>4729</v>
      </c>
      <c r="E2301" s="20" t="str">
        <f t="shared" si="152"/>
        <v>04 0003</v>
      </c>
      <c r="F2301" s="28" t="s">
        <v>8971</v>
      </c>
      <c r="G2301" s="21" t="str">
        <f>VLOOKUP(E2301,'FILIAIS PETZ'!A:E,5,0)</f>
        <v>PETZ SAO BERNARDO</v>
      </c>
      <c r="H2301" s="20" t="str">
        <f>VLOOKUP(E2301,'FILIAIS PETZ'!A:D,4,0)</f>
        <v>SBCA-SP</v>
      </c>
      <c r="I2301" s="46">
        <v>45387</v>
      </c>
      <c r="J2301" s="9">
        <v>885715</v>
      </c>
      <c r="K2301" s="9" t="s">
        <v>9035</v>
      </c>
      <c r="L2301" s="29" t="s">
        <v>10257</v>
      </c>
      <c r="M2301" s="46">
        <v>45387</v>
      </c>
      <c r="N2301" s="46">
        <v>45399</v>
      </c>
      <c r="O2301" s="46">
        <v>45391</v>
      </c>
      <c r="P2301" s="9" t="s">
        <v>4990</v>
      </c>
      <c r="Q2301" s="9">
        <v>3</v>
      </c>
      <c r="R2301" s="9">
        <v>1</v>
      </c>
      <c r="S2301" s="9">
        <v>8</v>
      </c>
      <c r="T2301" s="9" t="s">
        <v>32</v>
      </c>
      <c r="U2301" s="9">
        <v>11002</v>
      </c>
      <c r="V2301" s="9">
        <v>11002</v>
      </c>
      <c r="W2301" s="9" t="s">
        <v>5119</v>
      </c>
      <c r="X2301" s="9" t="s">
        <v>4985</v>
      </c>
      <c r="Y2301" s="9" t="s">
        <v>4997</v>
      </c>
      <c r="Z2301" s="9" t="s">
        <v>4993</v>
      </c>
      <c r="AA2301" s="9" t="s">
        <v>4989</v>
      </c>
      <c r="AB2301" s="9" t="s">
        <v>12941</v>
      </c>
      <c r="AC2301" s="9" t="s">
        <v>5006</v>
      </c>
      <c r="AD2301" s="9"/>
      <c r="AE2301" s="20" t="str">
        <f>VLOOKUP(E2301,'FILIAIS PETZ'!A:Q,17,0)</f>
        <v>SP3</v>
      </c>
      <c r="AF2301" s="20" t="str">
        <f>VLOOKUP(E2301,'FILIAIS PETZ'!A:Q,3,0)</f>
        <v>FELICIO</v>
      </c>
      <c r="AG2301" s="20" t="str">
        <f>VLOOKUP(E2301,'FILIAIS PETZ'!A:Q,2,0)</f>
        <v>R3</v>
      </c>
      <c r="AH2301" s="75">
        <v>1242.95</v>
      </c>
      <c r="AI2301" s="16" t="s">
        <v>10258</v>
      </c>
      <c r="AJ2301" s="43">
        <f>VLOOKUP(E2301,'FILIAIS PETZ'!$A$2:$K$2000,11,0)</f>
        <v>18328118002152</v>
      </c>
      <c r="AK2301" s="44">
        <v>18328118002152</v>
      </c>
    </row>
    <row r="2302" spans="1:37" s="14" customFormat="1" ht="15" customHeight="1" thickBot="1" x14ac:dyDescent="0.25">
      <c r="A2302" s="9">
        <v>885719</v>
      </c>
      <c r="B2302" s="18">
        <f>VLOOKUP(C2302,FORNECEDORES!D:E,2,0)</f>
        <v>631374</v>
      </c>
      <c r="C2302" s="19" t="str">
        <f>VLOOKUP(D2302,FORNECEDORES!A:D,4,0)</f>
        <v>30.777.868/0001-63</v>
      </c>
      <c r="D2302" s="13" t="s">
        <v>4729</v>
      </c>
      <c r="E2302" s="20" t="str">
        <f t="shared" si="152"/>
        <v>04 0138</v>
      </c>
      <c r="F2302" s="28" t="s">
        <v>8627</v>
      </c>
      <c r="G2302" s="21" t="str">
        <f>VLOOKUP(E2302,'FILIAIS PETZ'!A:E,5,0)</f>
        <v>PETZ JOÃO FIRMINO</v>
      </c>
      <c r="H2302" s="20" t="str">
        <f>VLOOKUP(E2302,'FILIAIS PETZ'!A:D,4,0)</f>
        <v>JFIR-SP</v>
      </c>
      <c r="I2302" s="46">
        <v>45387</v>
      </c>
      <c r="J2302" s="9">
        <v>885719</v>
      </c>
      <c r="K2302" s="9" t="s">
        <v>9035</v>
      </c>
      <c r="L2302" s="29" t="s">
        <v>9649</v>
      </c>
      <c r="M2302" s="46">
        <v>45387</v>
      </c>
      <c r="N2302" s="46">
        <v>45399</v>
      </c>
      <c r="O2302" s="46">
        <v>45391</v>
      </c>
      <c r="P2302" s="9" t="s">
        <v>4990</v>
      </c>
      <c r="Q2302" s="9">
        <v>3</v>
      </c>
      <c r="R2302" s="9">
        <v>1</v>
      </c>
      <c r="S2302" s="9">
        <v>8</v>
      </c>
      <c r="T2302" s="9" t="s">
        <v>32</v>
      </c>
      <c r="U2302" s="9">
        <v>11002</v>
      </c>
      <c r="V2302" s="9">
        <v>11002</v>
      </c>
      <c r="W2302" s="9" t="s">
        <v>5019</v>
      </c>
      <c r="X2302" s="9" t="s">
        <v>4985</v>
      </c>
      <c r="Y2302" s="9" t="s">
        <v>4997</v>
      </c>
      <c r="Z2302" s="9" t="s">
        <v>4993</v>
      </c>
      <c r="AA2302" s="9" t="s">
        <v>4989</v>
      </c>
      <c r="AB2302" s="9" t="s">
        <v>12941</v>
      </c>
      <c r="AC2302" s="9" t="s">
        <v>5006</v>
      </c>
      <c r="AD2302" s="9"/>
      <c r="AE2302" s="20" t="str">
        <f>VLOOKUP(E2302,'FILIAIS PETZ'!A:Q,17,0)</f>
        <v>SP3</v>
      </c>
      <c r="AF2302" s="20" t="str">
        <f>VLOOKUP(E2302,'FILIAIS PETZ'!A:Q,3,0)</f>
        <v>FELICIO</v>
      </c>
      <c r="AG2302" s="20" t="str">
        <f>VLOOKUP(E2302,'FILIAIS PETZ'!A:Q,2,0)</f>
        <v>R3</v>
      </c>
      <c r="AH2302" s="75">
        <v>630.5</v>
      </c>
      <c r="AI2302" s="16" t="s">
        <v>10259</v>
      </c>
      <c r="AJ2302" s="43">
        <f>VLOOKUP(E2302,'FILIAIS PETZ'!$A$2:$K$2000,11,0)</f>
        <v>18328118012972</v>
      </c>
      <c r="AK2302" s="44">
        <v>18328118012972</v>
      </c>
    </row>
    <row r="2303" spans="1:37" s="14" customFormat="1" ht="15" customHeight="1" thickBot="1" x14ac:dyDescent="0.25">
      <c r="A2303" s="9">
        <f t="shared" ref="A2303:A2334" si="155">J2303</f>
        <v>886927</v>
      </c>
      <c r="B2303" s="18">
        <f>VLOOKUP(C2303,FORNECEDORES!D:E,2,0)</f>
        <v>774673</v>
      </c>
      <c r="C2303" s="19" t="str">
        <f>VLOOKUP(D2303,FORNECEDORES!A:D,4,0)</f>
        <v>37.591.620/0001-52</v>
      </c>
      <c r="D2303" s="13" t="s">
        <v>6900</v>
      </c>
      <c r="E2303" s="20" t="str">
        <f t="shared" si="152"/>
        <v>04 0093</v>
      </c>
      <c r="F2303" s="28" t="s">
        <v>4942</v>
      </c>
      <c r="G2303" s="21" t="str">
        <f>VLOOKUP(E2303,'FILIAIS PETZ'!A:E,5,0)</f>
        <v>PETZ INDAIATUBA</v>
      </c>
      <c r="H2303" s="20" t="str">
        <f>VLOOKUP(E2303,'FILIAIS PETZ'!A:D,4,0)</f>
        <v>INDT-SP</v>
      </c>
      <c r="I2303" s="46">
        <v>45390</v>
      </c>
      <c r="J2303" s="9">
        <v>886927</v>
      </c>
      <c r="K2303" s="9" t="s">
        <v>5858</v>
      </c>
      <c r="L2303" s="29" t="s">
        <v>6986</v>
      </c>
      <c r="M2303" s="46">
        <v>45401</v>
      </c>
      <c r="N2303" s="46">
        <v>45420</v>
      </c>
      <c r="O2303" s="46">
        <v>45399</v>
      </c>
      <c r="P2303" s="29" t="s">
        <v>4990</v>
      </c>
      <c r="Q2303" s="9">
        <v>3</v>
      </c>
      <c r="R2303" s="9">
        <v>1</v>
      </c>
      <c r="S2303" s="9">
        <v>8</v>
      </c>
      <c r="T2303" s="9" t="s">
        <v>32</v>
      </c>
      <c r="U2303" s="9">
        <v>11002</v>
      </c>
      <c r="V2303" s="9">
        <v>11002</v>
      </c>
      <c r="W2303" s="9" t="s">
        <v>5019</v>
      </c>
      <c r="X2303" s="9" t="s">
        <v>4985</v>
      </c>
      <c r="Y2303" s="9" t="s">
        <v>4997</v>
      </c>
      <c r="Z2303" s="9" t="s">
        <v>4993</v>
      </c>
      <c r="AA2303" s="9" t="s">
        <v>5022</v>
      </c>
      <c r="AB2303" s="9" t="s">
        <v>5066</v>
      </c>
      <c r="AC2303" s="9" t="s">
        <v>5006</v>
      </c>
      <c r="AD2303" s="29"/>
      <c r="AE2303" s="20" t="str">
        <f>VLOOKUP(E2303,'FILIAIS PETZ'!A:Q,17,0)</f>
        <v>SP7</v>
      </c>
      <c r="AF2303" s="20" t="str">
        <f>VLOOKUP(E2303,'FILIAIS PETZ'!A:Q,3,0)</f>
        <v>FELICIO</v>
      </c>
      <c r="AG2303" s="20" t="str">
        <f>VLOOKUP(E2303,'FILIAIS PETZ'!A:Q,2,0)</f>
        <v>R3</v>
      </c>
      <c r="AH2303" s="75">
        <v>4700</v>
      </c>
      <c r="AI2303" s="16" t="s">
        <v>6632</v>
      </c>
      <c r="AJ2303" s="43">
        <f>VLOOKUP(E2303,'FILIAIS PETZ'!$A$2:$K$2000,11,0)</f>
        <v>18328118008517</v>
      </c>
      <c r="AK2303" s="44">
        <f t="shared" ref="AK2303:AK2334" si="156">AJ2303</f>
        <v>18328118008517</v>
      </c>
    </row>
    <row r="2304" spans="1:37" s="14" customFormat="1" ht="15" customHeight="1" thickBot="1" x14ac:dyDescent="0.25">
      <c r="A2304" s="9">
        <f t="shared" si="155"/>
        <v>886935</v>
      </c>
      <c r="B2304" s="18">
        <f>VLOOKUP(C2304,FORNECEDORES!D:E,2,0)</f>
        <v>530375</v>
      </c>
      <c r="C2304" s="19" t="str">
        <f>VLOOKUP(D2304,FORNECEDORES!A:D,4,0)</f>
        <v>23.080.842/0001-04</v>
      </c>
      <c r="D2304" s="13" t="s">
        <v>4370</v>
      </c>
      <c r="E2304" s="20" t="str">
        <f t="shared" si="152"/>
        <v>04 0083</v>
      </c>
      <c r="F2304" s="28" t="s">
        <v>4936</v>
      </c>
      <c r="G2304" s="21" t="str">
        <f>VLOOKUP(E2304,'FILIAIS PETZ'!A:E,5,0)</f>
        <v>PETZ OSASCO</v>
      </c>
      <c r="H2304" s="20" t="str">
        <f>VLOOKUP(E2304,'FILIAIS PETZ'!A:D,4,0)</f>
        <v>OSAS-SP</v>
      </c>
      <c r="I2304" s="46">
        <v>45390</v>
      </c>
      <c r="J2304" s="9">
        <v>886935</v>
      </c>
      <c r="K2304" s="9" t="s">
        <v>5858</v>
      </c>
      <c r="L2304" s="29" t="s">
        <v>7101</v>
      </c>
      <c r="M2304" s="46">
        <v>45401</v>
      </c>
      <c r="N2304" s="46">
        <v>45427</v>
      </c>
      <c r="O2304" s="46">
        <v>45406</v>
      </c>
      <c r="P2304" s="29" t="s">
        <v>4990</v>
      </c>
      <c r="Q2304" s="9">
        <v>3</v>
      </c>
      <c r="R2304" s="9">
        <v>1</v>
      </c>
      <c r="S2304" s="9">
        <v>8</v>
      </c>
      <c r="T2304" s="9" t="s">
        <v>32</v>
      </c>
      <c r="U2304" s="9">
        <v>11002</v>
      </c>
      <c r="V2304" s="9">
        <v>11002</v>
      </c>
      <c r="W2304" s="9" t="s">
        <v>5119</v>
      </c>
      <c r="X2304" s="9" t="s">
        <v>4985</v>
      </c>
      <c r="Y2304" s="9" t="s">
        <v>4993</v>
      </c>
      <c r="Z2304" s="9" t="s">
        <v>8408</v>
      </c>
      <c r="AA2304" s="9" t="s">
        <v>4989</v>
      </c>
      <c r="AB2304" s="9" t="s">
        <v>12941</v>
      </c>
      <c r="AC2304" s="9" t="s">
        <v>5006</v>
      </c>
      <c r="AD2304" s="29" t="s">
        <v>7878</v>
      </c>
      <c r="AE2304" s="20" t="str">
        <f>VLOOKUP(E2304,'FILIAIS PETZ'!A:Q,17,0)</f>
        <v>SP7</v>
      </c>
      <c r="AF2304" s="20" t="str">
        <f>VLOOKUP(E2304,'FILIAIS PETZ'!A:Q,3,0)</f>
        <v>FELICIO</v>
      </c>
      <c r="AG2304" s="20" t="str">
        <f>VLOOKUP(E2304,'FILIAIS PETZ'!A:Q,2,0)</f>
        <v>R3</v>
      </c>
      <c r="AH2304" s="75">
        <v>640</v>
      </c>
      <c r="AI2304" s="16" t="s">
        <v>6633</v>
      </c>
      <c r="AJ2304" s="43">
        <f>VLOOKUP(E2304,'FILIAIS PETZ'!$A$2:$K$2000,11,0)</f>
        <v>18328118008355</v>
      </c>
      <c r="AK2304" s="44">
        <f t="shared" si="156"/>
        <v>18328118008355</v>
      </c>
    </row>
    <row r="2305" spans="1:37" s="14" customFormat="1" ht="15" customHeight="1" thickBot="1" x14ac:dyDescent="0.25">
      <c r="A2305" s="9">
        <f t="shared" si="155"/>
        <v>886937</v>
      </c>
      <c r="B2305" s="18">
        <f>VLOOKUP(C2305,FORNECEDORES!D:E,2,0)</f>
        <v>530375</v>
      </c>
      <c r="C2305" s="19" t="str">
        <f>VLOOKUP(D2305,FORNECEDORES!A:D,4,0)</f>
        <v>23.080.842/0001-04</v>
      </c>
      <c r="D2305" s="13" t="s">
        <v>4370</v>
      </c>
      <c r="E2305" s="20" t="str">
        <f t="shared" si="152"/>
        <v>04 0106</v>
      </c>
      <c r="F2305" s="28" t="s">
        <v>4952</v>
      </c>
      <c r="G2305" s="21" t="str">
        <f>VLOOKUP(E2305,'FILIAIS PETZ'!A:E,5,0)</f>
        <v>PETZ COTIA</v>
      </c>
      <c r="H2305" s="20" t="str">
        <f>VLOOKUP(E2305,'FILIAIS PETZ'!A:D,4,0)</f>
        <v>CTIA-SP</v>
      </c>
      <c r="I2305" s="46">
        <v>45390</v>
      </c>
      <c r="J2305" s="9">
        <v>886937</v>
      </c>
      <c r="K2305" s="9" t="s">
        <v>5858</v>
      </c>
      <c r="L2305" s="29" t="s">
        <v>7102</v>
      </c>
      <c r="M2305" s="46">
        <v>45401</v>
      </c>
      <c r="N2305" s="46">
        <v>45427</v>
      </c>
      <c r="O2305" s="46">
        <v>45406</v>
      </c>
      <c r="P2305" s="29" t="s">
        <v>4990</v>
      </c>
      <c r="Q2305" s="9">
        <v>3</v>
      </c>
      <c r="R2305" s="9">
        <v>1</v>
      </c>
      <c r="S2305" s="9">
        <v>8</v>
      </c>
      <c r="T2305" s="9" t="s">
        <v>32</v>
      </c>
      <c r="U2305" s="9">
        <v>11002</v>
      </c>
      <c r="V2305" s="9">
        <v>11002</v>
      </c>
      <c r="W2305" s="9" t="s">
        <v>5122</v>
      </c>
      <c r="X2305" s="9" t="s">
        <v>4985</v>
      </c>
      <c r="Y2305" s="10" t="s">
        <v>4993</v>
      </c>
      <c r="Z2305" s="10" t="s">
        <v>4993</v>
      </c>
      <c r="AA2305" s="10" t="s">
        <v>4989</v>
      </c>
      <c r="AB2305" s="10" t="s">
        <v>12941</v>
      </c>
      <c r="AC2305" s="9" t="s">
        <v>5006</v>
      </c>
      <c r="AD2305" s="29"/>
      <c r="AE2305" s="20" t="str">
        <f>VLOOKUP(E2305,'FILIAIS PETZ'!A:Q,17,0)</f>
        <v>SP7</v>
      </c>
      <c r="AF2305" s="20" t="str">
        <f>VLOOKUP(E2305,'FILIAIS PETZ'!A:Q,3,0)</f>
        <v>FELICIO</v>
      </c>
      <c r="AG2305" s="20" t="str">
        <f>VLOOKUP(E2305,'FILIAIS PETZ'!A:Q,2,0)</f>
        <v>R3</v>
      </c>
      <c r="AH2305" s="75">
        <v>570</v>
      </c>
      <c r="AI2305" s="16" t="s">
        <v>6634</v>
      </c>
      <c r="AJ2305" s="43">
        <f>VLOOKUP(E2305,'FILIAIS PETZ'!$A$2:$K$2000,11,0)</f>
        <v>18328118009327</v>
      </c>
      <c r="AK2305" s="44">
        <f t="shared" si="156"/>
        <v>18328118009327</v>
      </c>
    </row>
    <row r="2306" spans="1:37" s="14" customFormat="1" ht="15" customHeight="1" thickBot="1" x14ac:dyDescent="0.25">
      <c r="A2306" s="9">
        <f t="shared" si="155"/>
        <v>886938</v>
      </c>
      <c r="B2306" s="18">
        <f>VLOOKUP(C2306,FORNECEDORES!D:E,2,0)</f>
        <v>530375</v>
      </c>
      <c r="C2306" s="19" t="str">
        <f>VLOOKUP(D2306,FORNECEDORES!A:D,4,0)</f>
        <v>23.080.842/0001-04</v>
      </c>
      <c r="D2306" s="13" t="s">
        <v>4370</v>
      </c>
      <c r="E2306" s="20" t="str">
        <f t="shared" si="152"/>
        <v>04 0106</v>
      </c>
      <c r="F2306" s="28" t="s">
        <v>4952</v>
      </c>
      <c r="G2306" s="21" t="str">
        <f>VLOOKUP(E2306,'FILIAIS PETZ'!A:E,5,0)</f>
        <v>PETZ COTIA</v>
      </c>
      <c r="H2306" s="20" t="str">
        <f>VLOOKUP(E2306,'FILIAIS PETZ'!A:D,4,0)</f>
        <v>CTIA-SP</v>
      </c>
      <c r="I2306" s="46">
        <v>45390</v>
      </c>
      <c r="J2306" s="9">
        <v>886938</v>
      </c>
      <c r="K2306" s="9" t="s">
        <v>5858</v>
      </c>
      <c r="L2306" s="29" t="s">
        <v>7103</v>
      </c>
      <c r="M2306" s="46">
        <v>45401</v>
      </c>
      <c r="N2306" s="46">
        <v>45427</v>
      </c>
      <c r="O2306" s="46">
        <v>45406</v>
      </c>
      <c r="P2306" s="29" t="s">
        <v>4990</v>
      </c>
      <c r="Q2306" s="9">
        <v>3</v>
      </c>
      <c r="R2306" s="9">
        <v>1</v>
      </c>
      <c r="S2306" s="9">
        <v>8</v>
      </c>
      <c r="T2306" s="9" t="s">
        <v>32</v>
      </c>
      <c r="U2306" s="9">
        <v>11002</v>
      </c>
      <c r="V2306" s="9">
        <v>11002</v>
      </c>
      <c r="W2306" s="9" t="s">
        <v>4984</v>
      </c>
      <c r="X2306" s="9" t="s">
        <v>4985</v>
      </c>
      <c r="Y2306" s="9" t="s">
        <v>4993</v>
      </c>
      <c r="Z2306" s="9" t="s">
        <v>8408</v>
      </c>
      <c r="AA2306" s="9" t="s">
        <v>4989</v>
      </c>
      <c r="AB2306" s="9" t="s">
        <v>12941</v>
      </c>
      <c r="AC2306" s="9" t="s">
        <v>5006</v>
      </c>
      <c r="AD2306" s="29" t="s">
        <v>7878</v>
      </c>
      <c r="AE2306" s="20" t="str">
        <f>VLOOKUP(E2306,'FILIAIS PETZ'!A:Q,17,0)</f>
        <v>SP7</v>
      </c>
      <c r="AF2306" s="20" t="str">
        <f>VLOOKUP(E2306,'FILIAIS PETZ'!A:Q,3,0)</f>
        <v>FELICIO</v>
      </c>
      <c r="AG2306" s="20" t="str">
        <f>VLOOKUP(E2306,'FILIAIS PETZ'!A:Q,2,0)</f>
        <v>R3</v>
      </c>
      <c r="AH2306" s="75">
        <v>1720</v>
      </c>
      <c r="AI2306" s="16" t="s">
        <v>6635</v>
      </c>
      <c r="AJ2306" s="43">
        <f>VLOOKUP(E2306,'FILIAIS PETZ'!$A$2:$K$2000,11,0)</f>
        <v>18328118009327</v>
      </c>
      <c r="AK2306" s="44">
        <f t="shared" si="156"/>
        <v>18328118009327</v>
      </c>
    </row>
    <row r="2307" spans="1:37" s="14" customFormat="1" ht="15" customHeight="1" thickBot="1" x14ac:dyDescent="0.25">
      <c r="A2307" s="9">
        <f t="shared" si="155"/>
        <v>886939</v>
      </c>
      <c r="B2307" s="18">
        <f>VLOOKUP(C2307,FORNECEDORES!D:E,2,0)</f>
        <v>530375</v>
      </c>
      <c r="C2307" s="19" t="str">
        <f>VLOOKUP(D2307,FORNECEDORES!A:D,4,0)</f>
        <v>23.080.842/0001-04</v>
      </c>
      <c r="D2307" s="13" t="s">
        <v>4370</v>
      </c>
      <c r="E2307" s="20" t="str">
        <f t="shared" si="152"/>
        <v>04 0106</v>
      </c>
      <c r="F2307" s="28" t="s">
        <v>4952</v>
      </c>
      <c r="G2307" s="21" t="str">
        <f>VLOOKUP(E2307,'FILIAIS PETZ'!A:E,5,0)</f>
        <v>PETZ COTIA</v>
      </c>
      <c r="H2307" s="20" t="str">
        <f>VLOOKUP(E2307,'FILIAIS PETZ'!A:D,4,0)</f>
        <v>CTIA-SP</v>
      </c>
      <c r="I2307" s="46">
        <v>45390</v>
      </c>
      <c r="J2307" s="9">
        <v>886939</v>
      </c>
      <c r="K2307" s="9" t="s">
        <v>5858</v>
      </c>
      <c r="L2307" s="29" t="s">
        <v>7104</v>
      </c>
      <c r="M2307" s="46">
        <v>45401</v>
      </c>
      <c r="N2307" s="46">
        <v>45427</v>
      </c>
      <c r="O2307" s="46">
        <v>45406</v>
      </c>
      <c r="P2307" s="29" t="s">
        <v>4990</v>
      </c>
      <c r="Q2307" s="9">
        <v>3</v>
      </c>
      <c r="R2307" s="9">
        <v>1</v>
      </c>
      <c r="S2307" s="9">
        <v>8</v>
      </c>
      <c r="T2307" s="9" t="s">
        <v>32</v>
      </c>
      <c r="U2307" s="9">
        <v>11002</v>
      </c>
      <c r="V2307" s="9">
        <v>11002</v>
      </c>
      <c r="W2307" s="9" t="s">
        <v>5024</v>
      </c>
      <c r="X2307" s="9" t="s">
        <v>4985</v>
      </c>
      <c r="Y2307" s="10" t="s">
        <v>4993</v>
      </c>
      <c r="Z2307" s="10" t="s">
        <v>4993</v>
      </c>
      <c r="AA2307" s="10" t="s">
        <v>4989</v>
      </c>
      <c r="AB2307" s="10" t="s">
        <v>12941</v>
      </c>
      <c r="AC2307" s="9" t="s">
        <v>5006</v>
      </c>
      <c r="AD2307" s="29"/>
      <c r="AE2307" s="20" t="str">
        <f>VLOOKUP(E2307,'FILIAIS PETZ'!A:Q,17,0)</f>
        <v>SP7</v>
      </c>
      <c r="AF2307" s="20" t="str">
        <f>VLOOKUP(E2307,'FILIAIS PETZ'!A:Q,3,0)</f>
        <v>FELICIO</v>
      </c>
      <c r="AG2307" s="20" t="str">
        <f>VLOOKUP(E2307,'FILIAIS PETZ'!A:Q,2,0)</f>
        <v>R3</v>
      </c>
      <c r="AH2307" s="75">
        <v>450</v>
      </c>
      <c r="AI2307" s="16" t="s">
        <v>6636</v>
      </c>
      <c r="AJ2307" s="43">
        <f>VLOOKUP(E2307,'FILIAIS PETZ'!$A$2:$K$2000,11,0)</f>
        <v>18328118009327</v>
      </c>
      <c r="AK2307" s="44">
        <f t="shared" si="156"/>
        <v>18328118009327</v>
      </c>
    </row>
    <row r="2308" spans="1:37" s="14" customFormat="1" ht="15" customHeight="1" thickBot="1" x14ac:dyDescent="0.25">
      <c r="A2308" s="9">
        <f t="shared" si="155"/>
        <v>886941</v>
      </c>
      <c r="B2308" s="18">
        <f>VLOOKUP(C2308,FORNECEDORES!D:E,2,0)</f>
        <v>530375</v>
      </c>
      <c r="C2308" s="19" t="str">
        <f>VLOOKUP(D2308,FORNECEDORES!A:D,4,0)</f>
        <v>23.080.842/0001-04</v>
      </c>
      <c r="D2308" s="13" t="s">
        <v>4370</v>
      </c>
      <c r="E2308" s="20" t="str">
        <f t="shared" si="152"/>
        <v>04 0106</v>
      </c>
      <c r="F2308" s="28" t="s">
        <v>4952</v>
      </c>
      <c r="G2308" s="21" t="str">
        <f>VLOOKUP(E2308,'FILIAIS PETZ'!A:E,5,0)</f>
        <v>PETZ COTIA</v>
      </c>
      <c r="H2308" s="20" t="str">
        <f>VLOOKUP(E2308,'FILIAIS PETZ'!A:D,4,0)</f>
        <v>CTIA-SP</v>
      </c>
      <c r="I2308" s="46">
        <v>45390</v>
      </c>
      <c r="J2308" s="9">
        <v>886941</v>
      </c>
      <c r="K2308" s="9" t="s">
        <v>5858</v>
      </c>
      <c r="L2308" s="29" t="s">
        <v>7105</v>
      </c>
      <c r="M2308" s="46">
        <v>45401</v>
      </c>
      <c r="N2308" s="46">
        <v>45427</v>
      </c>
      <c r="O2308" s="46">
        <v>45406</v>
      </c>
      <c r="P2308" s="29" t="s">
        <v>4990</v>
      </c>
      <c r="Q2308" s="9">
        <v>3</v>
      </c>
      <c r="R2308" s="9">
        <v>1</v>
      </c>
      <c r="S2308" s="9">
        <v>8</v>
      </c>
      <c r="T2308" s="9" t="s">
        <v>32</v>
      </c>
      <c r="U2308" s="9">
        <v>11002</v>
      </c>
      <c r="V2308" s="9">
        <v>11002</v>
      </c>
      <c r="W2308" s="9" t="s">
        <v>5024</v>
      </c>
      <c r="X2308" s="9" t="s">
        <v>4985</v>
      </c>
      <c r="Y2308" s="10" t="s">
        <v>4993</v>
      </c>
      <c r="Z2308" s="10" t="s">
        <v>4993</v>
      </c>
      <c r="AA2308" s="10" t="s">
        <v>4989</v>
      </c>
      <c r="AB2308" s="10" t="s">
        <v>12941</v>
      </c>
      <c r="AC2308" s="9" t="s">
        <v>5006</v>
      </c>
      <c r="AD2308" s="29"/>
      <c r="AE2308" s="20" t="str">
        <f>VLOOKUP(E2308,'FILIAIS PETZ'!A:Q,17,0)</f>
        <v>SP7</v>
      </c>
      <c r="AF2308" s="20" t="str">
        <f>VLOOKUP(E2308,'FILIAIS PETZ'!A:Q,3,0)</f>
        <v>FELICIO</v>
      </c>
      <c r="AG2308" s="20" t="str">
        <f>VLOOKUP(E2308,'FILIAIS PETZ'!A:Q,2,0)</f>
        <v>R3</v>
      </c>
      <c r="AH2308" s="75">
        <v>450</v>
      </c>
      <c r="AI2308" s="16" t="s">
        <v>6637</v>
      </c>
      <c r="AJ2308" s="43">
        <f>VLOOKUP(E2308,'FILIAIS PETZ'!$A$2:$K$2000,11,0)</f>
        <v>18328118009327</v>
      </c>
      <c r="AK2308" s="44">
        <f t="shared" si="156"/>
        <v>18328118009327</v>
      </c>
    </row>
    <row r="2309" spans="1:37" s="14" customFormat="1" ht="15" customHeight="1" thickBot="1" x14ac:dyDescent="0.25">
      <c r="A2309" s="9">
        <f t="shared" si="155"/>
        <v>886942</v>
      </c>
      <c r="B2309" s="18">
        <f>VLOOKUP(C2309,FORNECEDORES!D:E,2,0)</f>
        <v>530375</v>
      </c>
      <c r="C2309" s="19" t="str">
        <f>VLOOKUP(D2309,FORNECEDORES!A:D,4,0)</f>
        <v>23.080.842/0001-04</v>
      </c>
      <c r="D2309" s="13" t="s">
        <v>4370</v>
      </c>
      <c r="E2309" s="20" t="str">
        <f t="shared" si="152"/>
        <v>04 0106</v>
      </c>
      <c r="F2309" s="28" t="s">
        <v>4952</v>
      </c>
      <c r="G2309" s="21" t="str">
        <f>VLOOKUP(E2309,'FILIAIS PETZ'!A:E,5,0)</f>
        <v>PETZ COTIA</v>
      </c>
      <c r="H2309" s="20" t="str">
        <f>VLOOKUP(E2309,'FILIAIS PETZ'!A:D,4,0)</f>
        <v>CTIA-SP</v>
      </c>
      <c r="I2309" s="46">
        <v>45390</v>
      </c>
      <c r="J2309" s="9">
        <v>886942</v>
      </c>
      <c r="K2309" s="9" t="s">
        <v>5858</v>
      </c>
      <c r="L2309" s="29" t="s">
        <v>7106</v>
      </c>
      <c r="M2309" s="46">
        <v>45401</v>
      </c>
      <c r="N2309" s="46">
        <v>45427</v>
      </c>
      <c r="O2309" s="46">
        <v>45406</v>
      </c>
      <c r="P2309" s="29" t="s">
        <v>4990</v>
      </c>
      <c r="Q2309" s="9">
        <v>3</v>
      </c>
      <c r="R2309" s="9">
        <v>1</v>
      </c>
      <c r="S2309" s="9">
        <v>8</v>
      </c>
      <c r="T2309" s="9" t="s">
        <v>32</v>
      </c>
      <c r="U2309" s="9">
        <v>11002</v>
      </c>
      <c r="V2309" s="9">
        <v>11002</v>
      </c>
      <c r="W2309" s="9" t="s">
        <v>4984</v>
      </c>
      <c r="X2309" s="9" t="s">
        <v>4985</v>
      </c>
      <c r="Y2309" s="10" t="s">
        <v>4980</v>
      </c>
      <c r="Z2309" s="10" t="s">
        <v>4980</v>
      </c>
      <c r="AA2309" s="10" t="s">
        <v>4989</v>
      </c>
      <c r="AB2309" s="10" t="s">
        <v>5005</v>
      </c>
      <c r="AC2309" s="9" t="s">
        <v>5006</v>
      </c>
      <c r="AD2309" s="29"/>
      <c r="AE2309" s="20" t="str">
        <f>VLOOKUP(E2309,'FILIAIS PETZ'!A:Q,17,0)</f>
        <v>SP7</v>
      </c>
      <c r="AF2309" s="20" t="str">
        <f>VLOOKUP(E2309,'FILIAIS PETZ'!A:Q,3,0)</f>
        <v>FELICIO</v>
      </c>
      <c r="AG2309" s="20" t="str">
        <f>VLOOKUP(E2309,'FILIAIS PETZ'!A:Q,2,0)</f>
        <v>R3</v>
      </c>
      <c r="AH2309" s="75">
        <v>220</v>
      </c>
      <c r="AI2309" s="16" t="s">
        <v>6638</v>
      </c>
      <c r="AJ2309" s="43">
        <f>VLOOKUP(E2309,'FILIAIS PETZ'!$A$2:$K$2000,11,0)</f>
        <v>18328118009327</v>
      </c>
      <c r="AK2309" s="44">
        <f t="shared" si="156"/>
        <v>18328118009327</v>
      </c>
    </row>
    <row r="2310" spans="1:37" s="14" customFormat="1" ht="15" customHeight="1" thickBot="1" x14ac:dyDescent="0.25">
      <c r="A2310" s="9">
        <f t="shared" si="155"/>
        <v>886943</v>
      </c>
      <c r="B2310" s="18">
        <f>VLOOKUP(C2310,FORNECEDORES!D:E,2,0)</f>
        <v>530375</v>
      </c>
      <c r="C2310" s="19" t="str">
        <f>VLOOKUP(D2310,FORNECEDORES!A:D,4,0)</f>
        <v>23.080.842/0001-04</v>
      </c>
      <c r="D2310" s="13" t="s">
        <v>4370</v>
      </c>
      <c r="E2310" s="20" t="str">
        <f t="shared" si="152"/>
        <v>04 0119</v>
      </c>
      <c r="F2310" s="28" t="s">
        <v>4934</v>
      </c>
      <c r="G2310" s="21" t="str">
        <f>VLOOKUP(E2310,'FILIAIS PETZ'!A:E,5,0)</f>
        <v>PETZ ITU</v>
      </c>
      <c r="H2310" s="20" t="str">
        <f>VLOOKUP(E2310,'FILIAIS PETZ'!A:D,4,0)</f>
        <v>ITTU-SP</v>
      </c>
      <c r="I2310" s="46">
        <v>45390</v>
      </c>
      <c r="J2310" s="9">
        <v>886943</v>
      </c>
      <c r="K2310" s="9" t="s">
        <v>5858</v>
      </c>
      <c r="L2310" s="29" t="s">
        <v>7107</v>
      </c>
      <c r="M2310" s="46">
        <v>45401</v>
      </c>
      <c r="N2310" s="46">
        <v>45427</v>
      </c>
      <c r="O2310" s="46">
        <v>45406</v>
      </c>
      <c r="P2310" s="29" t="s">
        <v>4990</v>
      </c>
      <c r="Q2310" s="9">
        <v>3</v>
      </c>
      <c r="R2310" s="9">
        <v>1</v>
      </c>
      <c r="S2310" s="9">
        <v>8</v>
      </c>
      <c r="T2310" s="9" t="s">
        <v>32</v>
      </c>
      <c r="U2310" s="9">
        <v>11002</v>
      </c>
      <c r="V2310" s="9">
        <v>11002</v>
      </c>
      <c r="W2310" s="9" t="s">
        <v>4984</v>
      </c>
      <c r="X2310" s="9" t="s">
        <v>4985</v>
      </c>
      <c r="Y2310" s="10" t="s">
        <v>4980</v>
      </c>
      <c r="Z2310" s="10" t="s">
        <v>4980</v>
      </c>
      <c r="AA2310" s="10" t="s">
        <v>4989</v>
      </c>
      <c r="AB2310" s="10" t="s">
        <v>5005</v>
      </c>
      <c r="AC2310" s="9" t="s">
        <v>5006</v>
      </c>
      <c r="AD2310" s="29"/>
      <c r="AE2310" s="20" t="str">
        <f>VLOOKUP(E2310,'FILIAIS PETZ'!A:Q,17,0)</f>
        <v>SP7</v>
      </c>
      <c r="AF2310" s="20" t="str">
        <f>VLOOKUP(E2310,'FILIAIS PETZ'!A:Q,3,0)</f>
        <v>FELICIO</v>
      </c>
      <c r="AG2310" s="20" t="str">
        <f>VLOOKUP(E2310,'FILIAIS PETZ'!A:Q,2,0)</f>
        <v>R3</v>
      </c>
      <c r="AH2310" s="75">
        <v>300</v>
      </c>
      <c r="AI2310" s="16" t="s">
        <v>6639</v>
      </c>
      <c r="AJ2310" s="43">
        <f>VLOOKUP(E2310,'FILIAIS PETZ'!$A$2:$K$2000,11,0)</f>
        <v>18328118010848</v>
      </c>
      <c r="AK2310" s="44">
        <f t="shared" si="156"/>
        <v>18328118010848</v>
      </c>
    </row>
    <row r="2311" spans="1:37" s="14" customFormat="1" ht="15" customHeight="1" thickBot="1" x14ac:dyDescent="0.25">
      <c r="A2311" s="9">
        <f t="shared" si="155"/>
        <v>886946</v>
      </c>
      <c r="B2311" s="18">
        <f>VLOOKUP(C2311,FORNECEDORES!D:E,2,0)</f>
        <v>530375</v>
      </c>
      <c r="C2311" s="19" t="str">
        <f>VLOOKUP(D2311,FORNECEDORES!A:D,4,0)</f>
        <v>23.080.842/0001-04</v>
      </c>
      <c r="D2311" s="13" t="s">
        <v>4370</v>
      </c>
      <c r="E2311" s="20" t="str">
        <f t="shared" si="152"/>
        <v>04 0026</v>
      </c>
      <c r="F2311" s="28" t="s">
        <v>4949</v>
      </c>
      <c r="G2311" s="21" t="str">
        <f>VLOOKUP(E2311,'FILIAIS PETZ'!A:E,5,0)</f>
        <v>PETZ IGUATEMI ESPLANADA</v>
      </c>
      <c r="H2311" s="20" t="str">
        <f>VLOOKUP(E2311,'FILIAIS PETZ'!A:D,4,0)</f>
        <v>IGES-SP</v>
      </c>
      <c r="I2311" s="46">
        <v>45390</v>
      </c>
      <c r="J2311" s="9">
        <v>886946</v>
      </c>
      <c r="K2311" s="9" t="s">
        <v>5858</v>
      </c>
      <c r="L2311" s="29" t="s">
        <v>7108</v>
      </c>
      <c r="M2311" s="46">
        <v>45401</v>
      </c>
      <c r="N2311" s="46">
        <v>45427</v>
      </c>
      <c r="O2311" s="46">
        <v>45406</v>
      </c>
      <c r="P2311" s="29" t="s">
        <v>4990</v>
      </c>
      <c r="Q2311" s="9">
        <v>3</v>
      </c>
      <c r="R2311" s="9">
        <v>1</v>
      </c>
      <c r="S2311" s="9">
        <v>8</v>
      </c>
      <c r="T2311" s="9" t="s">
        <v>32</v>
      </c>
      <c r="U2311" s="9">
        <v>11002</v>
      </c>
      <c r="V2311" s="9">
        <v>11002</v>
      </c>
      <c r="W2311" s="9" t="s">
        <v>4984</v>
      </c>
      <c r="X2311" s="9" t="s">
        <v>4985</v>
      </c>
      <c r="Y2311" s="10" t="s">
        <v>4980</v>
      </c>
      <c r="Z2311" s="10" t="s">
        <v>4980</v>
      </c>
      <c r="AA2311" s="10" t="s">
        <v>4989</v>
      </c>
      <c r="AB2311" s="10" t="s">
        <v>5005</v>
      </c>
      <c r="AC2311" s="9" t="s">
        <v>5006</v>
      </c>
      <c r="AD2311" s="29"/>
      <c r="AE2311" s="20" t="str">
        <f>VLOOKUP(E2311,'FILIAIS PETZ'!A:Q,17,0)</f>
        <v>SP7</v>
      </c>
      <c r="AF2311" s="20" t="str">
        <f>VLOOKUP(E2311,'FILIAIS PETZ'!A:Q,3,0)</f>
        <v>FELICIO</v>
      </c>
      <c r="AG2311" s="20" t="str">
        <f>VLOOKUP(E2311,'FILIAIS PETZ'!A:Q,2,0)</f>
        <v>R3</v>
      </c>
      <c r="AH2311" s="75">
        <v>260</v>
      </c>
      <c r="AI2311" s="16" t="s">
        <v>6640</v>
      </c>
      <c r="AJ2311" s="43">
        <f>VLOOKUP(E2311,'FILIAIS PETZ'!$A$2:$K$2000,11,0)</f>
        <v>18328118002667</v>
      </c>
      <c r="AK2311" s="44">
        <f t="shared" si="156"/>
        <v>18328118002667</v>
      </c>
    </row>
    <row r="2312" spans="1:37" s="14" customFormat="1" ht="15" customHeight="1" thickBot="1" x14ac:dyDescent="0.25">
      <c r="A2312" s="9">
        <f t="shared" si="155"/>
        <v>886947</v>
      </c>
      <c r="B2312" s="18">
        <f>VLOOKUP(C2312,FORNECEDORES!D:E,2,0)</f>
        <v>530375</v>
      </c>
      <c r="C2312" s="19" t="str">
        <f>VLOOKUP(D2312,FORNECEDORES!A:D,4,0)</f>
        <v>23.080.842/0001-04</v>
      </c>
      <c r="D2312" s="13" t="s">
        <v>4370</v>
      </c>
      <c r="E2312" s="20" t="str">
        <f t="shared" si="152"/>
        <v>04 0032</v>
      </c>
      <c r="F2312" s="28" t="s">
        <v>4951</v>
      </c>
      <c r="G2312" s="21" t="str">
        <f>VLOOKUP(E2312,'FILIAIS PETZ'!A:E,5,0)</f>
        <v>PETZ JAGUARE</v>
      </c>
      <c r="H2312" s="20" t="str">
        <f>VLOOKUP(E2312,'FILIAIS PETZ'!A:D,4,0)</f>
        <v>JGRE-SP</v>
      </c>
      <c r="I2312" s="46">
        <v>45390</v>
      </c>
      <c r="J2312" s="9">
        <v>886947</v>
      </c>
      <c r="K2312" s="9" t="s">
        <v>5858</v>
      </c>
      <c r="L2312" s="29" t="s">
        <v>7109</v>
      </c>
      <c r="M2312" s="46">
        <v>45401</v>
      </c>
      <c r="N2312" s="46">
        <v>45427</v>
      </c>
      <c r="O2312" s="46">
        <v>45406</v>
      </c>
      <c r="P2312" s="29" t="s">
        <v>4990</v>
      </c>
      <c r="Q2312" s="9">
        <v>3</v>
      </c>
      <c r="R2312" s="9">
        <v>1</v>
      </c>
      <c r="S2312" s="9">
        <v>8</v>
      </c>
      <c r="T2312" s="9" t="s">
        <v>32</v>
      </c>
      <c r="U2312" s="9">
        <v>11002</v>
      </c>
      <c r="V2312" s="9">
        <v>11002</v>
      </c>
      <c r="W2312" s="9" t="s">
        <v>4984</v>
      </c>
      <c r="X2312" s="9" t="s">
        <v>4985</v>
      </c>
      <c r="Y2312" s="10" t="s">
        <v>4993</v>
      </c>
      <c r="Z2312" s="10" t="s">
        <v>4993</v>
      </c>
      <c r="AA2312" s="10" t="s">
        <v>4989</v>
      </c>
      <c r="AB2312" s="10" t="s">
        <v>12941</v>
      </c>
      <c r="AC2312" s="9" t="s">
        <v>5006</v>
      </c>
      <c r="AD2312" s="29"/>
      <c r="AE2312" s="20" t="str">
        <f>VLOOKUP(E2312,'FILIAIS PETZ'!A:Q,17,0)</f>
        <v>SP7</v>
      </c>
      <c r="AF2312" s="20" t="str">
        <f>VLOOKUP(E2312,'FILIAIS PETZ'!A:Q,3,0)</f>
        <v>FELICIO</v>
      </c>
      <c r="AG2312" s="20" t="str">
        <f>VLOOKUP(E2312,'FILIAIS PETZ'!A:Q,2,0)</f>
        <v>R3</v>
      </c>
      <c r="AH2312" s="75">
        <v>1590</v>
      </c>
      <c r="AI2312" s="16" t="s">
        <v>6641</v>
      </c>
      <c r="AJ2312" s="43">
        <f>VLOOKUP(E2312,'FILIAIS PETZ'!$A$2:$K$2000,11,0)</f>
        <v>18328118003205</v>
      </c>
      <c r="AK2312" s="44">
        <f t="shared" si="156"/>
        <v>18328118003205</v>
      </c>
    </row>
    <row r="2313" spans="1:37" s="14" customFormat="1" ht="15" customHeight="1" thickBot="1" x14ac:dyDescent="0.25">
      <c r="A2313" s="9">
        <f t="shared" si="155"/>
        <v>886948</v>
      </c>
      <c r="B2313" s="18">
        <f>VLOOKUP(C2313,FORNECEDORES!D:E,2,0)</f>
        <v>530375</v>
      </c>
      <c r="C2313" s="19" t="str">
        <f>VLOOKUP(D2313,FORNECEDORES!A:D,4,0)</f>
        <v>23.080.842/0001-04</v>
      </c>
      <c r="D2313" s="13" t="s">
        <v>4370</v>
      </c>
      <c r="E2313" s="20" t="str">
        <f t="shared" si="152"/>
        <v>04 0032</v>
      </c>
      <c r="F2313" s="28" t="s">
        <v>4951</v>
      </c>
      <c r="G2313" s="21" t="str">
        <f>VLOOKUP(E2313,'FILIAIS PETZ'!A:E,5,0)</f>
        <v>PETZ JAGUARE</v>
      </c>
      <c r="H2313" s="20" t="str">
        <f>VLOOKUP(E2313,'FILIAIS PETZ'!A:D,4,0)</f>
        <v>JGRE-SP</v>
      </c>
      <c r="I2313" s="46">
        <v>45390</v>
      </c>
      <c r="J2313" s="9">
        <v>886948</v>
      </c>
      <c r="K2313" s="9" t="s">
        <v>5858</v>
      </c>
      <c r="L2313" s="29" t="s">
        <v>7110</v>
      </c>
      <c r="M2313" s="46">
        <v>45401</v>
      </c>
      <c r="N2313" s="46">
        <v>45427</v>
      </c>
      <c r="O2313" s="46">
        <v>45406</v>
      </c>
      <c r="P2313" s="29" t="s">
        <v>4990</v>
      </c>
      <c r="Q2313" s="9">
        <v>3</v>
      </c>
      <c r="R2313" s="9">
        <v>1</v>
      </c>
      <c r="S2313" s="9">
        <v>8</v>
      </c>
      <c r="T2313" s="9" t="s">
        <v>32</v>
      </c>
      <c r="U2313" s="9">
        <v>11002</v>
      </c>
      <c r="V2313" s="9">
        <v>11002</v>
      </c>
      <c r="W2313" s="9" t="s">
        <v>5062</v>
      </c>
      <c r="X2313" s="9" t="s">
        <v>4985</v>
      </c>
      <c r="Y2313" s="10" t="s">
        <v>4980</v>
      </c>
      <c r="Z2313" s="10" t="s">
        <v>4980</v>
      </c>
      <c r="AA2313" s="10" t="s">
        <v>4989</v>
      </c>
      <c r="AB2313" s="10" t="s">
        <v>5005</v>
      </c>
      <c r="AC2313" s="9" t="s">
        <v>5006</v>
      </c>
      <c r="AD2313" s="29"/>
      <c r="AE2313" s="20" t="str">
        <f>VLOOKUP(E2313,'FILIAIS PETZ'!A:Q,17,0)</f>
        <v>SP7</v>
      </c>
      <c r="AF2313" s="20" t="str">
        <f>VLOOKUP(E2313,'FILIAIS PETZ'!A:Q,3,0)</f>
        <v>FELICIO</v>
      </c>
      <c r="AG2313" s="20" t="str">
        <f>VLOOKUP(E2313,'FILIAIS PETZ'!A:Q,2,0)</f>
        <v>R3</v>
      </c>
      <c r="AH2313" s="75">
        <v>90</v>
      </c>
      <c r="AI2313" s="16" t="s">
        <v>6642</v>
      </c>
      <c r="AJ2313" s="43">
        <f>VLOOKUP(E2313,'FILIAIS PETZ'!$A$2:$K$2000,11,0)</f>
        <v>18328118003205</v>
      </c>
      <c r="AK2313" s="44">
        <f t="shared" si="156"/>
        <v>18328118003205</v>
      </c>
    </row>
    <row r="2314" spans="1:37" s="14" customFormat="1" ht="15" customHeight="1" thickBot="1" x14ac:dyDescent="0.25">
      <c r="A2314" s="9">
        <f t="shared" si="155"/>
        <v>886950</v>
      </c>
      <c r="B2314" s="18">
        <f>VLOOKUP(C2314,FORNECEDORES!D:E,2,0)</f>
        <v>530375</v>
      </c>
      <c r="C2314" s="19" t="str">
        <f>VLOOKUP(D2314,FORNECEDORES!A:D,4,0)</f>
        <v>23.080.842/0001-04</v>
      </c>
      <c r="D2314" s="13" t="s">
        <v>4370</v>
      </c>
      <c r="E2314" s="20" t="str">
        <f t="shared" si="152"/>
        <v>04 0007</v>
      </c>
      <c r="F2314" s="28" t="s">
        <v>4950</v>
      </c>
      <c r="G2314" s="21" t="str">
        <f>VLOOKUP(E2314,'FILIAIS PETZ'!A:E,5,0)</f>
        <v>PETZ SOROCABA</v>
      </c>
      <c r="H2314" s="20" t="str">
        <f>VLOOKUP(E2314,'FILIAIS PETZ'!A:D,4,0)</f>
        <v>SCBA-SP</v>
      </c>
      <c r="I2314" s="46">
        <v>45390</v>
      </c>
      <c r="J2314" s="9">
        <v>886950</v>
      </c>
      <c r="K2314" s="9" t="s">
        <v>5858</v>
      </c>
      <c r="L2314" s="29" t="s">
        <v>7112</v>
      </c>
      <c r="M2314" s="46">
        <v>45401</v>
      </c>
      <c r="N2314" s="46">
        <v>45427</v>
      </c>
      <c r="O2314" s="46">
        <v>45406</v>
      </c>
      <c r="P2314" s="29" t="s">
        <v>4990</v>
      </c>
      <c r="Q2314" s="9">
        <v>3</v>
      </c>
      <c r="R2314" s="9">
        <v>1</v>
      </c>
      <c r="S2314" s="9">
        <v>8</v>
      </c>
      <c r="T2314" s="9" t="s">
        <v>32</v>
      </c>
      <c r="U2314" s="9">
        <v>11002</v>
      </c>
      <c r="V2314" s="9">
        <v>11002</v>
      </c>
      <c r="W2314" s="9" t="s">
        <v>5019</v>
      </c>
      <c r="X2314" s="9" t="s">
        <v>4985</v>
      </c>
      <c r="Y2314" s="10" t="s">
        <v>4980</v>
      </c>
      <c r="Z2314" s="10" t="s">
        <v>4980</v>
      </c>
      <c r="AA2314" s="10" t="s">
        <v>4989</v>
      </c>
      <c r="AB2314" s="10" t="s">
        <v>5005</v>
      </c>
      <c r="AC2314" s="9" t="s">
        <v>5006</v>
      </c>
      <c r="AD2314" s="29"/>
      <c r="AE2314" s="20" t="str">
        <f>VLOOKUP(E2314,'FILIAIS PETZ'!A:Q,17,0)</f>
        <v>SP7</v>
      </c>
      <c r="AF2314" s="20" t="str">
        <f>VLOOKUP(E2314,'FILIAIS PETZ'!A:Q,3,0)</f>
        <v>FELICIO</v>
      </c>
      <c r="AG2314" s="20" t="str">
        <f>VLOOKUP(E2314,'FILIAIS PETZ'!A:Q,2,0)</f>
        <v>R3</v>
      </c>
      <c r="AH2314" s="75">
        <v>90</v>
      </c>
      <c r="AI2314" s="16" t="s">
        <v>6643</v>
      </c>
      <c r="AJ2314" s="43">
        <f>VLOOKUP(E2314,'FILIAIS PETZ'!$A$2:$K$2000,11,0)</f>
        <v>18328118001695</v>
      </c>
      <c r="AK2314" s="44">
        <f t="shared" si="156"/>
        <v>18328118001695</v>
      </c>
    </row>
    <row r="2315" spans="1:37" s="14" customFormat="1" ht="15" customHeight="1" thickBot="1" x14ac:dyDescent="0.25">
      <c r="A2315" s="9">
        <f t="shared" si="155"/>
        <v>886953</v>
      </c>
      <c r="B2315" s="18">
        <f>VLOOKUP(C2315,FORNECEDORES!D:E,2,0)</f>
        <v>530375</v>
      </c>
      <c r="C2315" s="19" t="str">
        <f>VLOOKUP(D2315,FORNECEDORES!A:D,4,0)</f>
        <v>23.080.842/0001-04</v>
      </c>
      <c r="D2315" s="13" t="s">
        <v>4370</v>
      </c>
      <c r="E2315" s="20" t="str">
        <f t="shared" si="152"/>
        <v>04 0032</v>
      </c>
      <c r="F2315" s="28" t="s">
        <v>4951</v>
      </c>
      <c r="G2315" s="21" t="str">
        <f>VLOOKUP(E2315,'FILIAIS PETZ'!A:E,5,0)</f>
        <v>PETZ JAGUARE</v>
      </c>
      <c r="H2315" s="20" t="str">
        <f>VLOOKUP(E2315,'FILIAIS PETZ'!A:D,4,0)</f>
        <v>JGRE-SP</v>
      </c>
      <c r="I2315" s="46">
        <v>45390</v>
      </c>
      <c r="J2315" s="9">
        <v>886953</v>
      </c>
      <c r="K2315" s="9" t="s">
        <v>5858</v>
      </c>
      <c r="L2315" s="29" t="s">
        <v>7111</v>
      </c>
      <c r="M2315" s="46">
        <v>45401</v>
      </c>
      <c r="N2315" s="46">
        <v>45427</v>
      </c>
      <c r="O2315" s="46">
        <v>45406</v>
      </c>
      <c r="P2315" s="29" t="s">
        <v>4990</v>
      </c>
      <c r="Q2315" s="9">
        <v>3</v>
      </c>
      <c r="R2315" s="9">
        <v>1</v>
      </c>
      <c r="S2315" s="9">
        <v>8</v>
      </c>
      <c r="T2315" s="9" t="s">
        <v>32</v>
      </c>
      <c r="U2315" s="9">
        <v>11002</v>
      </c>
      <c r="V2315" s="9">
        <v>11002</v>
      </c>
      <c r="W2315" s="9" t="s">
        <v>5024</v>
      </c>
      <c r="X2315" s="9" t="s">
        <v>4985</v>
      </c>
      <c r="Y2315" s="10" t="s">
        <v>4993</v>
      </c>
      <c r="Z2315" s="10" t="s">
        <v>4993</v>
      </c>
      <c r="AA2315" s="10" t="s">
        <v>4989</v>
      </c>
      <c r="AB2315" s="10" t="s">
        <v>12941</v>
      </c>
      <c r="AC2315" s="9" t="s">
        <v>5006</v>
      </c>
      <c r="AD2315" s="29"/>
      <c r="AE2315" s="20" t="str">
        <f>VLOOKUP(E2315,'FILIAIS PETZ'!A:Q,17,0)</f>
        <v>SP7</v>
      </c>
      <c r="AF2315" s="20" t="str">
        <f>VLOOKUP(E2315,'FILIAIS PETZ'!A:Q,3,0)</f>
        <v>FELICIO</v>
      </c>
      <c r="AG2315" s="20" t="str">
        <f>VLOOKUP(E2315,'FILIAIS PETZ'!A:Q,2,0)</f>
        <v>R3</v>
      </c>
      <c r="AH2315" s="75">
        <v>200</v>
      </c>
      <c r="AI2315" s="16" t="s">
        <v>6644</v>
      </c>
      <c r="AJ2315" s="43">
        <f>VLOOKUP(E2315,'FILIAIS PETZ'!$A$2:$K$2000,11,0)</f>
        <v>18328118003205</v>
      </c>
      <c r="AK2315" s="44">
        <f t="shared" si="156"/>
        <v>18328118003205</v>
      </c>
    </row>
    <row r="2316" spans="1:37" s="14" customFormat="1" ht="15" customHeight="1" thickBot="1" x14ac:dyDescent="0.25">
      <c r="A2316" s="9">
        <f t="shared" si="155"/>
        <v>886954</v>
      </c>
      <c r="B2316" s="18">
        <f>VLOOKUP(C2316,FORNECEDORES!D:E,2,0)</f>
        <v>530375</v>
      </c>
      <c r="C2316" s="19" t="str">
        <f>VLOOKUP(D2316,FORNECEDORES!A:D,4,0)</f>
        <v>23.080.842/0001-04</v>
      </c>
      <c r="D2316" s="13" t="s">
        <v>4370</v>
      </c>
      <c r="E2316" s="20" t="str">
        <f t="shared" si="152"/>
        <v>04 0007</v>
      </c>
      <c r="F2316" s="28" t="s">
        <v>4950</v>
      </c>
      <c r="G2316" s="21" t="str">
        <f>VLOOKUP(E2316,'FILIAIS PETZ'!A:E,5,0)</f>
        <v>PETZ SOROCABA</v>
      </c>
      <c r="H2316" s="20" t="str">
        <f>VLOOKUP(E2316,'FILIAIS PETZ'!A:D,4,0)</f>
        <v>SCBA-SP</v>
      </c>
      <c r="I2316" s="46">
        <v>45390</v>
      </c>
      <c r="J2316" s="9">
        <v>886954</v>
      </c>
      <c r="K2316" s="9" t="s">
        <v>5858</v>
      </c>
      <c r="L2316" s="29" t="s">
        <v>7113</v>
      </c>
      <c r="M2316" s="46">
        <v>45401</v>
      </c>
      <c r="N2316" s="46">
        <v>45427</v>
      </c>
      <c r="O2316" s="46">
        <v>45406</v>
      </c>
      <c r="P2316" s="29" t="s">
        <v>4990</v>
      </c>
      <c r="Q2316" s="9">
        <v>3</v>
      </c>
      <c r="R2316" s="9">
        <v>1</v>
      </c>
      <c r="S2316" s="9">
        <v>8</v>
      </c>
      <c r="T2316" s="9" t="s">
        <v>32</v>
      </c>
      <c r="U2316" s="9">
        <v>11002</v>
      </c>
      <c r="V2316" s="9">
        <v>11002</v>
      </c>
      <c r="W2316" s="9" t="s">
        <v>4984</v>
      </c>
      <c r="X2316" s="9" t="s">
        <v>4985</v>
      </c>
      <c r="Y2316" s="10" t="s">
        <v>4980</v>
      </c>
      <c r="Z2316" s="10" t="s">
        <v>4980</v>
      </c>
      <c r="AA2316" s="10" t="s">
        <v>4989</v>
      </c>
      <c r="AB2316" s="10" t="s">
        <v>5005</v>
      </c>
      <c r="AC2316" s="9" t="s">
        <v>5006</v>
      </c>
      <c r="AD2316" s="29"/>
      <c r="AE2316" s="20" t="str">
        <f>VLOOKUP(E2316,'FILIAIS PETZ'!A:Q,17,0)</f>
        <v>SP7</v>
      </c>
      <c r="AF2316" s="20" t="str">
        <f>VLOOKUP(E2316,'FILIAIS PETZ'!A:Q,3,0)</f>
        <v>FELICIO</v>
      </c>
      <c r="AG2316" s="20" t="str">
        <f>VLOOKUP(E2316,'FILIAIS PETZ'!A:Q,2,0)</f>
        <v>R3</v>
      </c>
      <c r="AH2316" s="75">
        <v>590</v>
      </c>
      <c r="AI2316" s="16" t="s">
        <v>6645</v>
      </c>
      <c r="AJ2316" s="43">
        <f>VLOOKUP(E2316,'FILIAIS PETZ'!$A$2:$K$2000,11,0)</f>
        <v>18328118001695</v>
      </c>
      <c r="AK2316" s="44">
        <f t="shared" si="156"/>
        <v>18328118001695</v>
      </c>
    </row>
    <row r="2317" spans="1:37" s="14" customFormat="1" ht="15" customHeight="1" thickBot="1" x14ac:dyDescent="0.25">
      <c r="A2317" s="9">
        <f t="shared" si="155"/>
        <v>886957</v>
      </c>
      <c r="B2317" s="18">
        <f>VLOOKUP(C2317,FORNECEDORES!D:E,2,0)</f>
        <v>530375</v>
      </c>
      <c r="C2317" s="19" t="str">
        <f>VLOOKUP(D2317,FORNECEDORES!A:D,4,0)</f>
        <v>23.080.842/0001-04</v>
      </c>
      <c r="D2317" s="13" t="s">
        <v>4370</v>
      </c>
      <c r="E2317" s="20" t="str">
        <f t="shared" si="152"/>
        <v>04 0051</v>
      </c>
      <c r="F2317" s="28" t="s">
        <v>4948</v>
      </c>
      <c r="G2317" s="21" t="str">
        <f>VLOOKUP(E2317,'FILIAIS PETZ'!A:E,5,0)</f>
        <v>PETZ TAMBORÉ</v>
      </c>
      <c r="H2317" s="20" t="str">
        <f>VLOOKUP(E2317,'FILIAIS PETZ'!A:D,4,0)</f>
        <v>TMBO-SP</v>
      </c>
      <c r="I2317" s="46">
        <v>45390</v>
      </c>
      <c r="J2317" s="9">
        <v>886957</v>
      </c>
      <c r="K2317" s="9" t="s">
        <v>5858</v>
      </c>
      <c r="L2317" s="29" t="s">
        <v>7114</v>
      </c>
      <c r="M2317" s="46">
        <v>45401</v>
      </c>
      <c r="N2317" s="46">
        <v>45427</v>
      </c>
      <c r="O2317" s="46">
        <v>45406</v>
      </c>
      <c r="P2317" s="29" t="s">
        <v>4990</v>
      </c>
      <c r="Q2317" s="9">
        <v>3</v>
      </c>
      <c r="R2317" s="9">
        <v>1</v>
      </c>
      <c r="S2317" s="9">
        <v>8</v>
      </c>
      <c r="T2317" s="9" t="s">
        <v>32</v>
      </c>
      <c r="U2317" s="9">
        <v>11002</v>
      </c>
      <c r="V2317" s="9">
        <v>11002</v>
      </c>
      <c r="W2317" s="9" t="s">
        <v>5024</v>
      </c>
      <c r="X2317" s="9" t="s">
        <v>4985</v>
      </c>
      <c r="Y2317" s="10" t="s">
        <v>4993</v>
      </c>
      <c r="Z2317" s="10" t="s">
        <v>4993</v>
      </c>
      <c r="AA2317" s="10" t="s">
        <v>4989</v>
      </c>
      <c r="AB2317" s="10" t="s">
        <v>12941</v>
      </c>
      <c r="AC2317" s="9" t="s">
        <v>5006</v>
      </c>
      <c r="AD2317" s="29"/>
      <c r="AE2317" s="20" t="str">
        <f>VLOOKUP(E2317,'FILIAIS PETZ'!A:Q,17,0)</f>
        <v>SP7</v>
      </c>
      <c r="AF2317" s="20" t="str">
        <f>VLOOKUP(E2317,'FILIAIS PETZ'!A:Q,3,0)</f>
        <v>FELICIO</v>
      </c>
      <c r="AG2317" s="20" t="str">
        <f>VLOOKUP(E2317,'FILIAIS PETZ'!A:Q,2,0)</f>
        <v>R3</v>
      </c>
      <c r="AH2317" s="75">
        <v>450</v>
      </c>
      <c r="AI2317" s="16" t="s">
        <v>6646</v>
      </c>
      <c r="AJ2317" s="43">
        <f>VLOOKUP(E2317,'FILIAIS PETZ'!$A$2:$K$2000,11,0)</f>
        <v>18328118004872</v>
      </c>
      <c r="AK2317" s="44">
        <f t="shared" si="156"/>
        <v>18328118004872</v>
      </c>
    </row>
    <row r="2318" spans="1:37" s="14" customFormat="1" ht="15" customHeight="1" thickBot="1" x14ac:dyDescent="0.25">
      <c r="A2318" s="9">
        <f t="shared" si="155"/>
        <v>886958</v>
      </c>
      <c r="B2318" s="18">
        <f>VLOOKUP(C2318,FORNECEDORES!D:E,2,0)</f>
        <v>530375</v>
      </c>
      <c r="C2318" s="19" t="str">
        <f>VLOOKUP(D2318,FORNECEDORES!A:D,4,0)</f>
        <v>23.080.842/0001-04</v>
      </c>
      <c r="D2318" s="13" t="s">
        <v>4370</v>
      </c>
      <c r="E2318" s="20" t="str">
        <f t="shared" si="152"/>
        <v>04 0119</v>
      </c>
      <c r="F2318" s="28" t="s">
        <v>4934</v>
      </c>
      <c r="G2318" s="21" t="str">
        <f>VLOOKUP(E2318,'FILIAIS PETZ'!A:E,5,0)</f>
        <v>PETZ ITU</v>
      </c>
      <c r="H2318" s="20" t="str">
        <f>VLOOKUP(E2318,'FILIAIS PETZ'!A:D,4,0)</f>
        <v>ITTU-SP</v>
      </c>
      <c r="I2318" s="46">
        <v>45390</v>
      </c>
      <c r="J2318" s="9">
        <v>886958</v>
      </c>
      <c r="K2318" s="9" t="s">
        <v>5858</v>
      </c>
      <c r="L2318" s="29" t="s">
        <v>7115</v>
      </c>
      <c r="M2318" s="46">
        <v>45401</v>
      </c>
      <c r="N2318" s="46">
        <v>45427</v>
      </c>
      <c r="O2318" s="46">
        <v>45406</v>
      </c>
      <c r="P2318" s="29" t="s">
        <v>4990</v>
      </c>
      <c r="Q2318" s="9">
        <v>3</v>
      </c>
      <c r="R2318" s="9">
        <v>1</v>
      </c>
      <c r="S2318" s="9">
        <v>8</v>
      </c>
      <c r="T2318" s="9" t="s">
        <v>32</v>
      </c>
      <c r="U2318" s="9">
        <v>11002</v>
      </c>
      <c r="V2318" s="9">
        <v>11002</v>
      </c>
      <c r="W2318" s="9" t="s">
        <v>4984</v>
      </c>
      <c r="X2318" s="9" t="s">
        <v>4985</v>
      </c>
      <c r="Y2318" s="10" t="s">
        <v>4993</v>
      </c>
      <c r="Z2318" s="10" t="s">
        <v>4993</v>
      </c>
      <c r="AA2318" s="10" t="s">
        <v>4989</v>
      </c>
      <c r="AB2318" s="10" t="s">
        <v>12941</v>
      </c>
      <c r="AC2318" s="9" t="s">
        <v>5006</v>
      </c>
      <c r="AD2318" s="29"/>
      <c r="AE2318" s="20" t="str">
        <f>VLOOKUP(E2318,'FILIAIS PETZ'!A:Q,17,0)</f>
        <v>SP7</v>
      </c>
      <c r="AF2318" s="20" t="str">
        <f>VLOOKUP(E2318,'FILIAIS PETZ'!A:Q,3,0)</f>
        <v>FELICIO</v>
      </c>
      <c r="AG2318" s="20" t="str">
        <f>VLOOKUP(E2318,'FILIAIS PETZ'!A:Q,2,0)</f>
        <v>R3</v>
      </c>
      <c r="AH2318" s="75">
        <v>860</v>
      </c>
      <c r="AI2318" s="16" t="s">
        <v>6647</v>
      </c>
      <c r="AJ2318" s="43">
        <f>VLOOKUP(E2318,'FILIAIS PETZ'!$A$2:$K$2000,11,0)</f>
        <v>18328118010848</v>
      </c>
      <c r="AK2318" s="44">
        <f t="shared" si="156"/>
        <v>18328118010848</v>
      </c>
    </row>
    <row r="2319" spans="1:37" s="14" customFormat="1" ht="15" customHeight="1" thickBot="1" x14ac:dyDescent="0.25">
      <c r="A2319" s="9">
        <f t="shared" si="155"/>
        <v>887643</v>
      </c>
      <c r="B2319" s="18">
        <f>VLOOKUP(C2319,FORNECEDORES!D:E,2,0)</f>
        <v>530375</v>
      </c>
      <c r="C2319" s="19" t="str">
        <f>VLOOKUP(D2319,FORNECEDORES!A:D,4,0)</f>
        <v>23.080.842/0001-04</v>
      </c>
      <c r="D2319" s="13" t="s">
        <v>4370</v>
      </c>
      <c r="E2319" s="20" t="str">
        <f t="shared" si="152"/>
        <v>04 0093</v>
      </c>
      <c r="F2319" s="28" t="s">
        <v>4942</v>
      </c>
      <c r="G2319" s="21" t="str">
        <f>VLOOKUP(E2319,'FILIAIS PETZ'!A:E,5,0)</f>
        <v>PETZ INDAIATUBA</v>
      </c>
      <c r="H2319" s="20" t="str">
        <f>VLOOKUP(E2319,'FILIAIS PETZ'!A:D,4,0)</f>
        <v>INDT-SP</v>
      </c>
      <c r="I2319" s="46">
        <v>45390</v>
      </c>
      <c r="J2319" s="9">
        <v>887643</v>
      </c>
      <c r="K2319" s="9" t="s">
        <v>5858</v>
      </c>
      <c r="L2319" s="29" t="s">
        <v>7100</v>
      </c>
      <c r="M2319" s="46">
        <v>45401</v>
      </c>
      <c r="N2319" s="46">
        <v>45427</v>
      </c>
      <c r="O2319" s="46">
        <v>45406</v>
      </c>
      <c r="P2319" s="29" t="s">
        <v>4990</v>
      </c>
      <c r="Q2319" s="9">
        <v>3</v>
      </c>
      <c r="R2319" s="9">
        <v>1</v>
      </c>
      <c r="S2319" s="9">
        <v>8</v>
      </c>
      <c r="T2319" s="9" t="s">
        <v>32</v>
      </c>
      <c r="U2319" s="9">
        <v>11002</v>
      </c>
      <c r="V2319" s="9">
        <v>11002</v>
      </c>
      <c r="W2319" s="9" t="s">
        <v>5019</v>
      </c>
      <c r="X2319" s="9" t="s">
        <v>4985</v>
      </c>
      <c r="Y2319" s="10" t="s">
        <v>4980</v>
      </c>
      <c r="Z2319" s="10" t="s">
        <v>4980</v>
      </c>
      <c r="AA2319" s="10" t="s">
        <v>4989</v>
      </c>
      <c r="AB2319" s="10" t="s">
        <v>5005</v>
      </c>
      <c r="AC2319" s="9" t="s">
        <v>5006</v>
      </c>
      <c r="AD2319" s="29"/>
      <c r="AE2319" s="20" t="str">
        <f>VLOOKUP(E2319,'FILIAIS PETZ'!A:Q,17,0)</f>
        <v>SP7</v>
      </c>
      <c r="AF2319" s="20" t="str">
        <f>VLOOKUP(E2319,'FILIAIS PETZ'!A:Q,3,0)</f>
        <v>FELICIO</v>
      </c>
      <c r="AG2319" s="20" t="str">
        <f>VLOOKUP(E2319,'FILIAIS PETZ'!A:Q,2,0)</f>
        <v>R3</v>
      </c>
      <c r="AH2319" s="75">
        <v>430</v>
      </c>
      <c r="AI2319" s="16" t="s">
        <v>6735</v>
      </c>
      <c r="AJ2319" s="43">
        <f>VLOOKUP(E2319,'FILIAIS PETZ'!$A$2:$K$2000,11,0)</f>
        <v>18328118008517</v>
      </c>
      <c r="AK2319" s="44">
        <f t="shared" si="156"/>
        <v>18328118008517</v>
      </c>
    </row>
    <row r="2320" spans="1:37" s="14" customFormat="1" ht="15" customHeight="1" thickBot="1" x14ac:dyDescent="0.25">
      <c r="A2320" s="9">
        <f t="shared" si="155"/>
        <v>887703</v>
      </c>
      <c r="B2320" s="18">
        <f>VLOOKUP(C2320,FORNECEDORES!D:E,2,0)</f>
        <v>379168</v>
      </c>
      <c r="C2320" s="19" t="str">
        <f>VLOOKUP(D2320,FORNECEDORES!A:D,4,0)</f>
        <v>84.531.557/0001-49</v>
      </c>
      <c r="D2320" s="13" t="s">
        <v>4090</v>
      </c>
      <c r="E2320" s="20" t="str">
        <f t="shared" si="152"/>
        <v>04 0146</v>
      </c>
      <c r="F2320" s="28" t="s">
        <v>4947</v>
      </c>
      <c r="G2320" s="21" t="str">
        <f>VLOOKUP(E2320,'FILIAIS PETZ'!A:E,5,0)</f>
        <v>PETZ DJALMA BATISTA</v>
      </c>
      <c r="H2320" s="20" t="str">
        <f>VLOOKUP(E2320,'FILIAIS PETZ'!A:D,4,0)</f>
        <v>DJBA-AM</v>
      </c>
      <c r="I2320" s="46">
        <v>45390</v>
      </c>
      <c r="J2320" s="9">
        <v>887703</v>
      </c>
      <c r="K2320" s="9" t="s">
        <v>5858</v>
      </c>
      <c r="L2320" s="29" t="s">
        <v>6936</v>
      </c>
      <c r="M2320" s="46">
        <v>45391</v>
      </c>
      <c r="N2320" s="46">
        <v>45420</v>
      </c>
      <c r="O2320" s="46">
        <v>45399</v>
      </c>
      <c r="P2320" s="29" t="s">
        <v>4990</v>
      </c>
      <c r="Q2320" s="9">
        <v>3</v>
      </c>
      <c r="R2320" s="9">
        <v>1</v>
      </c>
      <c r="S2320" s="9">
        <v>8</v>
      </c>
      <c r="T2320" s="9" t="s">
        <v>32</v>
      </c>
      <c r="U2320" s="9">
        <v>11002</v>
      </c>
      <c r="V2320" s="9">
        <v>11002</v>
      </c>
      <c r="W2320" s="9" t="s">
        <v>5039</v>
      </c>
      <c r="X2320" s="9" t="s">
        <v>5016</v>
      </c>
      <c r="Y2320" s="9" t="s">
        <v>4993</v>
      </c>
      <c r="Z2320" s="9" t="s">
        <v>4993</v>
      </c>
      <c r="AA2320" s="9" t="s">
        <v>5103</v>
      </c>
      <c r="AB2320" s="9" t="s">
        <v>12941</v>
      </c>
      <c r="AC2320" s="9" t="s">
        <v>5006</v>
      </c>
      <c r="AD2320" s="29"/>
      <c r="AE2320" s="20" t="str">
        <f>VLOOKUP(E2320,'FILIAIS PETZ'!A:Q,17,0)</f>
        <v>CO-3</v>
      </c>
      <c r="AF2320" s="20" t="str">
        <f>VLOOKUP(E2320,'FILIAIS PETZ'!A:Q,3,0)</f>
        <v>FELICIO</v>
      </c>
      <c r="AG2320" s="20" t="str">
        <f>VLOOKUP(E2320,'FILIAIS PETZ'!A:Q,2,0)</f>
        <v>R3</v>
      </c>
      <c r="AH2320" s="75">
        <v>6838</v>
      </c>
      <c r="AI2320" s="16" t="s">
        <v>6736</v>
      </c>
      <c r="AJ2320" s="43">
        <f>VLOOKUP(E2320,'FILIAIS PETZ'!$A$2:$K$2000,11,0)</f>
        <v>18328118013782</v>
      </c>
      <c r="AK2320" s="44">
        <f t="shared" si="156"/>
        <v>18328118013782</v>
      </c>
    </row>
    <row r="2321" spans="1:37" s="14" customFormat="1" ht="15" customHeight="1" thickBot="1" x14ac:dyDescent="0.25">
      <c r="A2321" s="9">
        <f t="shared" si="155"/>
        <v>887721</v>
      </c>
      <c r="B2321" s="18">
        <f>VLOOKUP(C2321,FORNECEDORES!D:E,2,0)</f>
        <v>9057</v>
      </c>
      <c r="C2321" s="19" t="str">
        <f>VLOOKUP(D2321,FORNECEDORES!A:D,4,0)</f>
        <v>19.357.006/0001-49</v>
      </c>
      <c r="D2321" s="13" t="s">
        <v>2290</v>
      </c>
      <c r="E2321" s="20" t="str">
        <f t="shared" ref="E2321:E2384" si="157">CONCATENATE("04 ",F2321)</f>
        <v>04 0130</v>
      </c>
      <c r="F2321" s="28" t="s">
        <v>4975</v>
      </c>
      <c r="G2321" s="21" t="str">
        <f>VLOOKUP(E2321,'FILIAIS PETZ'!A:E,5,0)</f>
        <v>PETZ CARLOS LUZ</v>
      </c>
      <c r="H2321" s="20" t="str">
        <f>VLOOKUP(E2321,'FILIAIS PETZ'!A:D,4,0)</f>
        <v>CLUZ-MG</v>
      </c>
      <c r="I2321" s="46">
        <v>45390</v>
      </c>
      <c r="J2321" s="9">
        <v>887721</v>
      </c>
      <c r="K2321" s="9" t="s">
        <v>5858</v>
      </c>
      <c r="L2321" s="29" t="s">
        <v>6990</v>
      </c>
      <c r="M2321" s="46">
        <v>45399</v>
      </c>
      <c r="N2321" s="46">
        <v>45427</v>
      </c>
      <c r="O2321" s="46">
        <v>45401</v>
      </c>
      <c r="P2321" s="29" t="s">
        <v>4990</v>
      </c>
      <c r="Q2321" s="9">
        <v>3</v>
      </c>
      <c r="R2321" s="9">
        <v>1</v>
      </c>
      <c r="S2321" s="9">
        <v>8</v>
      </c>
      <c r="T2321" s="9" t="s">
        <v>32</v>
      </c>
      <c r="U2321" s="9">
        <v>11002</v>
      </c>
      <c r="V2321" s="9">
        <v>11002</v>
      </c>
      <c r="W2321" s="9" t="s">
        <v>5057</v>
      </c>
      <c r="X2321" s="9" t="s">
        <v>4985</v>
      </c>
      <c r="Y2321" s="10" t="s">
        <v>4993</v>
      </c>
      <c r="Z2321" s="10" t="s">
        <v>4993</v>
      </c>
      <c r="AA2321" s="10" t="s">
        <v>5014</v>
      </c>
      <c r="AB2321" s="10" t="s">
        <v>5005</v>
      </c>
      <c r="AC2321" s="9" t="s">
        <v>5006</v>
      </c>
      <c r="AD2321" s="29"/>
      <c r="AE2321" s="20" t="str">
        <f>VLOOKUP(E2321,'FILIAIS PETZ'!A:Q,17,0)</f>
        <v>MG-1</v>
      </c>
      <c r="AF2321" s="20" t="str">
        <f>VLOOKUP(E2321,'FILIAIS PETZ'!A:Q,3,0)</f>
        <v>FELICIO</v>
      </c>
      <c r="AG2321" s="20" t="str">
        <f>VLOOKUP(E2321,'FILIAIS PETZ'!A:Q,2,0)</f>
        <v>R3</v>
      </c>
      <c r="AH2321" s="75">
        <v>2950</v>
      </c>
      <c r="AI2321" s="16" t="s">
        <v>6738</v>
      </c>
      <c r="AJ2321" s="43">
        <f>VLOOKUP(E2321,'FILIAIS PETZ'!$A$2:$K$2000,11,0)</f>
        <v>18328118012204</v>
      </c>
      <c r="AK2321" s="44">
        <f t="shared" si="156"/>
        <v>18328118012204</v>
      </c>
    </row>
    <row r="2322" spans="1:37" s="14" customFormat="1" ht="15" customHeight="1" thickBot="1" x14ac:dyDescent="0.25">
      <c r="A2322" s="9">
        <f t="shared" si="155"/>
        <v>887706</v>
      </c>
      <c r="B2322" s="18">
        <f>VLOOKUP(C2322,FORNECEDORES!D:E,2,0)</f>
        <v>530375</v>
      </c>
      <c r="C2322" s="19" t="str">
        <f>VLOOKUP(D2322,FORNECEDORES!A:D,4,0)</f>
        <v>23.080.842/0001-04</v>
      </c>
      <c r="D2322" s="13" t="s">
        <v>4370</v>
      </c>
      <c r="E2322" s="20" t="str">
        <f t="shared" si="157"/>
        <v>04 0228</v>
      </c>
      <c r="F2322" s="28" t="s">
        <v>4939</v>
      </c>
      <c r="G2322" s="21" t="str">
        <f>VLOOKUP(E2322,'FILIAIS PETZ'!A:E,5,0)</f>
        <v>PETZ SHOPPING PANTANAL</v>
      </c>
      <c r="H2322" s="20" t="str">
        <f>VLOOKUP(E2322,'FILIAIS PETZ'!A:D,4,0)</f>
        <v>SPAN-MT</v>
      </c>
      <c r="I2322" s="46">
        <v>45391</v>
      </c>
      <c r="J2322" s="9">
        <v>887706</v>
      </c>
      <c r="K2322" s="9" t="s">
        <v>5858</v>
      </c>
      <c r="L2322" s="29" t="s">
        <v>7035</v>
      </c>
      <c r="M2322" s="46">
        <v>45400</v>
      </c>
      <c r="N2322" s="46">
        <v>45427</v>
      </c>
      <c r="O2322" s="46">
        <v>45404</v>
      </c>
      <c r="P2322" s="29" t="s">
        <v>4990</v>
      </c>
      <c r="Q2322" s="9">
        <v>3</v>
      </c>
      <c r="R2322" s="9">
        <v>1</v>
      </c>
      <c r="S2322" s="9">
        <v>8</v>
      </c>
      <c r="T2322" s="9" t="s">
        <v>32</v>
      </c>
      <c r="U2322" s="9">
        <v>11002</v>
      </c>
      <c r="V2322" s="9">
        <v>11002</v>
      </c>
      <c r="W2322" s="9" t="s">
        <v>5039</v>
      </c>
      <c r="X2322" s="9" t="s">
        <v>5016</v>
      </c>
      <c r="Y2322" s="9" t="s">
        <v>4993</v>
      </c>
      <c r="Z2322" s="9" t="s">
        <v>4993</v>
      </c>
      <c r="AA2322" s="9" t="s">
        <v>5101</v>
      </c>
      <c r="AB2322" s="10" t="s">
        <v>12941</v>
      </c>
      <c r="AC2322" s="9" t="s">
        <v>5006</v>
      </c>
      <c r="AD2322" s="29"/>
      <c r="AE2322" s="20" t="str">
        <f>VLOOKUP(E2322,'FILIAIS PETZ'!A:Q,17,0)</f>
        <v>CO-3</v>
      </c>
      <c r="AF2322" s="20" t="str">
        <f>VLOOKUP(E2322,'FILIAIS PETZ'!A:Q,3,0)</f>
        <v>FELICIO</v>
      </c>
      <c r="AG2322" s="20" t="str">
        <f>VLOOKUP(E2322,'FILIAIS PETZ'!A:Q,2,0)</f>
        <v>R3</v>
      </c>
      <c r="AH2322" s="75">
        <v>1888.6</v>
      </c>
      <c r="AI2322" s="16" t="s">
        <v>6737</v>
      </c>
      <c r="AJ2322" s="43">
        <f>VLOOKUP(E2322,'FILIAIS PETZ'!$A$2:$K$2000,11,0)</f>
        <v>18328118021700</v>
      </c>
      <c r="AK2322" s="44">
        <f t="shared" si="156"/>
        <v>18328118021700</v>
      </c>
    </row>
    <row r="2323" spans="1:37" s="14" customFormat="1" ht="15" customHeight="1" thickBot="1" x14ac:dyDescent="0.25">
      <c r="A2323" s="9">
        <f t="shared" si="155"/>
        <v>887710</v>
      </c>
      <c r="B2323" s="18">
        <f>VLOOKUP(C2323,FORNECEDORES!D:E,2,0)</f>
        <v>530375</v>
      </c>
      <c r="C2323" s="19" t="str">
        <f>VLOOKUP(D2323,FORNECEDORES!A:D,4,0)</f>
        <v>23.080.842/0001-04</v>
      </c>
      <c r="D2323" s="13" t="s">
        <v>4370</v>
      </c>
      <c r="E2323" s="20" t="str">
        <f t="shared" si="157"/>
        <v>04 0142</v>
      </c>
      <c r="F2323" s="28" t="s">
        <v>4931</v>
      </c>
      <c r="G2323" s="21" t="str">
        <f>VLOOKUP(E2323,'FILIAIS PETZ'!A:E,5,0)</f>
        <v>PETZ MIGUEL SUTIL</v>
      </c>
      <c r="H2323" s="20" t="str">
        <f>VLOOKUP(E2323,'FILIAIS PETZ'!A:D,4,0)</f>
        <v>MGST-MT</v>
      </c>
      <c r="I2323" s="46">
        <v>45391</v>
      </c>
      <c r="J2323" s="9">
        <v>887710</v>
      </c>
      <c r="K2323" s="9" t="s">
        <v>5858</v>
      </c>
      <c r="L2323" s="29" t="s">
        <v>7036</v>
      </c>
      <c r="M2323" s="46">
        <v>45400</v>
      </c>
      <c r="N2323" s="46">
        <v>45427</v>
      </c>
      <c r="O2323" s="46">
        <v>45404</v>
      </c>
      <c r="P2323" s="29" t="s">
        <v>4990</v>
      </c>
      <c r="Q2323" s="9">
        <v>3</v>
      </c>
      <c r="R2323" s="9">
        <v>1</v>
      </c>
      <c r="S2323" s="9">
        <v>8</v>
      </c>
      <c r="T2323" s="9" t="s">
        <v>32</v>
      </c>
      <c r="U2323" s="9">
        <v>11002</v>
      </c>
      <c r="V2323" s="9">
        <v>11002</v>
      </c>
      <c r="W2323" s="9" t="s">
        <v>5039</v>
      </c>
      <c r="X2323" s="9" t="s">
        <v>5016</v>
      </c>
      <c r="Y2323" s="9" t="s">
        <v>4993</v>
      </c>
      <c r="Z2323" s="9" t="s">
        <v>4993</v>
      </c>
      <c r="AA2323" s="9" t="s">
        <v>5101</v>
      </c>
      <c r="AB2323" s="10" t="s">
        <v>12941</v>
      </c>
      <c r="AC2323" s="9" t="s">
        <v>5006</v>
      </c>
      <c r="AD2323" s="29"/>
      <c r="AE2323" s="20" t="str">
        <f>VLOOKUP(E2323,'FILIAIS PETZ'!A:Q,17,0)</f>
        <v>CO-3</v>
      </c>
      <c r="AF2323" s="20" t="str">
        <f>VLOOKUP(E2323,'FILIAIS PETZ'!A:Q,3,0)</f>
        <v>FELICIO</v>
      </c>
      <c r="AG2323" s="20" t="str">
        <f>VLOOKUP(E2323,'FILIAIS PETZ'!A:Q,2,0)</f>
        <v>R3</v>
      </c>
      <c r="AH2323" s="75">
        <v>1822.1</v>
      </c>
      <c r="AI2323" s="16" t="s">
        <v>6737</v>
      </c>
      <c r="AJ2323" s="43">
        <f>VLOOKUP(E2323,'FILIAIS PETZ'!$A$2:$K$2000,11,0)</f>
        <v>18328118013430</v>
      </c>
      <c r="AK2323" s="44">
        <f t="shared" si="156"/>
        <v>18328118013430</v>
      </c>
    </row>
    <row r="2324" spans="1:37" s="14" customFormat="1" ht="15" customHeight="1" thickBot="1" x14ac:dyDescent="0.25">
      <c r="A2324" s="9">
        <f t="shared" si="155"/>
        <v>887789</v>
      </c>
      <c r="B2324" s="18">
        <f>VLOOKUP(C2324,FORNECEDORES!D:E,2,0)</f>
        <v>530375</v>
      </c>
      <c r="C2324" s="19" t="str">
        <f>VLOOKUP(D2324,FORNECEDORES!A:D,4,0)</f>
        <v>23.080.842/0001-04</v>
      </c>
      <c r="D2324" s="13" t="s">
        <v>4370</v>
      </c>
      <c r="E2324" s="20" t="str">
        <f t="shared" si="157"/>
        <v>04 0093</v>
      </c>
      <c r="F2324" s="28" t="s">
        <v>4942</v>
      </c>
      <c r="G2324" s="21" t="str">
        <f>VLOOKUP(E2324,'FILIAIS PETZ'!A:E,5,0)</f>
        <v>PETZ INDAIATUBA</v>
      </c>
      <c r="H2324" s="20" t="str">
        <f>VLOOKUP(E2324,'FILIAIS PETZ'!A:D,4,0)</f>
        <v>INDT-SP</v>
      </c>
      <c r="I2324" s="46">
        <v>45391</v>
      </c>
      <c r="J2324" s="9">
        <v>887789</v>
      </c>
      <c r="K2324" s="9" t="s">
        <v>5858</v>
      </c>
      <c r="L2324" s="29" t="s">
        <v>7025</v>
      </c>
      <c r="M2324" s="46">
        <v>45400</v>
      </c>
      <c r="N2324" s="46">
        <v>45427</v>
      </c>
      <c r="O2324" s="46">
        <v>45404</v>
      </c>
      <c r="P2324" s="29" t="s">
        <v>4990</v>
      </c>
      <c r="Q2324" s="9">
        <v>3</v>
      </c>
      <c r="R2324" s="9">
        <v>1</v>
      </c>
      <c r="S2324" s="9">
        <v>8</v>
      </c>
      <c r="T2324" s="9" t="s">
        <v>32</v>
      </c>
      <c r="U2324" s="9">
        <v>11002</v>
      </c>
      <c r="V2324" s="9">
        <v>11002</v>
      </c>
      <c r="W2324" s="9" t="s">
        <v>5122</v>
      </c>
      <c r="X2324" s="9" t="s">
        <v>4985</v>
      </c>
      <c r="Y2324" s="10" t="s">
        <v>4993</v>
      </c>
      <c r="Z2324" s="10" t="s">
        <v>4993</v>
      </c>
      <c r="AA2324" s="10" t="s">
        <v>4989</v>
      </c>
      <c r="AB2324" s="10" t="s">
        <v>12941</v>
      </c>
      <c r="AC2324" s="9" t="s">
        <v>5006</v>
      </c>
      <c r="AD2324" s="29"/>
      <c r="AE2324" s="20" t="str">
        <f>VLOOKUP(E2324,'FILIAIS PETZ'!A:Q,17,0)</f>
        <v>SP7</v>
      </c>
      <c r="AF2324" s="20" t="str">
        <f>VLOOKUP(E2324,'FILIAIS PETZ'!A:Q,3,0)</f>
        <v>FELICIO</v>
      </c>
      <c r="AG2324" s="20" t="str">
        <f>VLOOKUP(E2324,'FILIAIS PETZ'!A:Q,2,0)</f>
        <v>R3</v>
      </c>
      <c r="AH2324" s="75">
        <v>450</v>
      </c>
      <c r="AI2324" s="16" t="s">
        <v>6739</v>
      </c>
      <c r="AJ2324" s="43">
        <f>VLOOKUP(E2324,'FILIAIS PETZ'!$A$2:$K$2000,11,0)</f>
        <v>18328118008517</v>
      </c>
      <c r="AK2324" s="44">
        <f t="shared" si="156"/>
        <v>18328118008517</v>
      </c>
    </row>
    <row r="2325" spans="1:37" s="14" customFormat="1" ht="15" customHeight="1" thickBot="1" x14ac:dyDescent="0.25">
      <c r="A2325" s="9">
        <f t="shared" si="155"/>
        <v>887793</v>
      </c>
      <c r="B2325" s="18">
        <f>VLOOKUP(C2325,FORNECEDORES!D:E,2,0)</f>
        <v>530375</v>
      </c>
      <c r="C2325" s="19" t="str">
        <f>VLOOKUP(D2325,FORNECEDORES!A:D,4,0)</f>
        <v>23.080.842/0001-04</v>
      </c>
      <c r="D2325" s="13" t="s">
        <v>4370</v>
      </c>
      <c r="E2325" s="20" t="str">
        <f t="shared" si="157"/>
        <v>04 0106</v>
      </c>
      <c r="F2325" s="28" t="s">
        <v>4952</v>
      </c>
      <c r="G2325" s="21" t="str">
        <f>VLOOKUP(E2325,'FILIAIS PETZ'!A:E,5,0)</f>
        <v>PETZ COTIA</v>
      </c>
      <c r="H2325" s="20" t="str">
        <f>VLOOKUP(E2325,'FILIAIS PETZ'!A:D,4,0)</f>
        <v>CTIA-SP</v>
      </c>
      <c r="I2325" s="46">
        <v>45391</v>
      </c>
      <c r="J2325" s="9">
        <v>887793</v>
      </c>
      <c r="K2325" s="9" t="s">
        <v>5858</v>
      </c>
      <c r="L2325" s="29" t="s">
        <v>7026</v>
      </c>
      <c r="M2325" s="46">
        <v>45400</v>
      </c>
      <c r="N2325" s="46">
        <v>45427</v>
      </c>
      <c r="O2325" s="46">
        <v>45404</v>
      </c>
      <c r="P2325" s="29" t="s">
        <v>4990</v>
      </c>
      <c r="Q2325" s="9">
        <v>3</v>
      </c>
      <c r="R2325" s="9">
        <v>1</v>
      </c>
      <c r="S2325" s="9">
        <v>8</v>
      </c>
      <c r="T2325" s="9" t="s">
        <v>32</v>
      </c>
      <c r="U2325" s="9">
        <v>11002</v>
      </c>
      <c r="V2325" s="9">
        <v>11002</v>
      </c>
      <c r="W2325" s="9" t="s">
        <v>5019</v>
      </c>
      <c r="X2325" s="9" t="s">
        <v>4985</v>
      </c>
      <c r="Y2325" s="10" t="s">
        <v>4997</v>
      </c>
      <c r="Z2325" s="10" t="s">
        <v>4993</v>
      </c>
      <c r="AA2325" s="10" t="s">
        <v>4989</v>
      </c>
      <c r="AB2325" s="10" t="s">
        <v>12941</v>
      </c>
      <c r="AC2325" s="9" t="s">
        <v>5006</v>
      </c>
      <c r="AD2325" s="29"/>
      <c r="AE2325" s="20" t="str">
        <f>VLOOKUP(E2325,'FILIAIS PETZ'!A:Q,17,0)</f>
        <v>SP7</v>
      </c>
      <c r="AF2325" s="20" t="str">
        <f>VLOOKUP(E2325,'FILIAIS PETZ'!A:Q,3,0)</f>
        <v>FELICIO</v>
      </c>
      <c r="AG2325" s="20" t="str">
        <f>VLOOKUP(E2325,'FILIAIS PETZ'!A:Q,2,0)</f>
        <v>R3</v>
      </c>
      <c r="AH2325" s="75">
        <v>450</v>
      </c>
      <c r="AI2325" s="16" t="s">
        <v>6740</v>
      </c>
      <c r="AJ2325" s="43">
        <f>VLOOKUP(E2325,'FILIAIS PETZ'!$A$2:$K$2000,11,0)</f>
        <v>18328118009327</v>
      </c>
      <c r="AK2325" s="44">
        <f t="shared" si="156"/>
        <v>18328118009327</v>
      </c>
    </row>
    <row r="2326" spans="1:37" s="14" customFormat="1" ht="15" customHeight="1" thickBot="1" x14ac:dyDescent="0.25">
      <c r="A2326" s="9">
        <f t="shared" si="155"/>
        <v>887795</v>
      </c>
      <c r="B2326" s="18">
        <f>VLOOKUP(C2326,FORNECEDORES!D:E,2,0)</f>
        <v>530375</v>
      </c>
      <c r="C2326" s="19" t="str">
        <f>VLOOKUP(D2326,FORNECEDORES!A:D,4,0)</f>
        <v>23.080.842/0001-04</v>
      </c>
      <c r="D2326" s="13" t="s">
        <v>4370</v>
      </c>
      <c r="E2326" s="20" t="str">
        <f t="shared" si="157"/>
        <v>04 0165</v>
      </c>
      <c r="F2326" s="28" t="s">
        <v>4935</v>
      </c>
      <c r="G2326" s="21" t="str">
        <f>VLOOKUP(E2326,'FILIAIS PETZ'!A:E,5,0)</f>
        <v>PETZ CARAPICUIBA</v>
      </c>
      <c r="H2326" s="20" t="str">
        <f>VLOOKUP(E2326,'FILIAIS PETZ'!A:D,4,0)</f>
        <v>CPIC-SP</v>
      </c>
      <c r="I2326" s="46">
        <v>45391</v>
      </c>
      <c r="J2326" s="9">
        <v>887795</v>
      </c>
      <c r="K2326" s="9" t="s">
        <v>5858</v>
      </c>
      <c r="L2326" s="29" t="s">
        <v>7027</v>
      </c>
      <c r="M2326" s="46">
        <v>45400</v>
      </c>
      <c r="N2326" s="46">
        <v>45427</v>
      </c>
      <c r="O2326" s="46">
        <v>45404</v>
      </c>
      <c r="P2326" s="29" t="s">
        <v>4990</v>
      </c>
      <c r="Q2326" s="9">
        <v>3</v>
      </c>
      <c r="R2326" s="9">
        <v>1</v>
      </c>
      <c r="S2326" s="9">
        <v>8</v>
      </c>
      <c r="T2326" s="9" t="s">
        <v>32</v>
      </c>
      <c r="U2326" s="9">
        <v>11002</v>
      </c>
      <c r="V2326" s="9">
        <v>11002</v>
      </c>
      <c r="W2326" s="9" t="s">
        <v>4984</v>
      </c>
      <c r="X2326" s="9" t="s">
        <v>4985</v>
      </c>
      <c r="Y2326" s="10" t="s">
        <v>4993</v>
      </c>
      <c r="Z2326" s="10" t="s">
        <v>4993</v>
      </c>
      <c r="AA2326" s="10" t="s">
        <v>4989</v>
      </c>
      <c r="AB2326" s="10" t="s">
        <v>12941</v>
      </c>
      <c r="AC2326" s="9" t="s">
        <v>5006</v>
      </c>
      <c r="AD2326" s="29"/>
      <c r="AE2326" s="20" t="str">
        <f>VLOOKUP(E2326,'FILIAIS PETZ'!A:Q,17,0)</f>
        <v>SP7</v>
      </c>
      <c r="AF2326" s="20" t="str">
        <f>VLOOKUP(E2326,'FILIAIS PETZ'!A:Q,3,0)</f>
        <v>FELICIO</v>
      </c>
      <c r="AG2326" s="20" t="str">
        <f>VLOOKUP(E2326,'FILIAIS PETZ'!A:Q,2,0)</f>
        <v>R3</v>
      </c>
      <c r="AH2326" s="75">
        <v>450</v>
      </c>
      <c r="AI2326" s="16" t="s">
        <v>6741</v>
      </c>
      <c r="AJ2326" s="43">
        <f>VLOOKUP(E2326,'FILIAIS PETZ'!$A$2:$K$2000,11,0)</f>
        <v>18328118015726</v>
      </c>
      <c r="AK2326" s="44">
        <f t="shared" si="156"/>
        <v>18328118015726</v>
      </c>
    </row>
    <row r="2327" spans="1:37" s="14" customFormat="1" ht="15" customHeight="1" thickBot="1" x14ac:dyDescent="0.25">
      <c r="A2327" s="9">
        <f t="shared" si="155"/>
        <v>887797</v>
      </c>
      <c r="B2327" s="18">
        <f>VLOOKUP(C2327,FORNECEDORES!D:E,2,0)</f>
        <v>530375</v>
      </c>
      <c r="C2327" s="19" t="str">
        <f>VLOOKUP(D2327,FORNECEDORES!A:D,4,0)</f>
        <v>23.080.842/0001-04</v>
      </c>
      <c r="D2327" s="13" t="s">
        <v>4370</v>
      </c>
      <c r="E2327" s="20" t="str">
        <f t="shared" si="157"/>
        <v>04 0119</v>
      </c>
      <c r="F2327" s="28" t="s">
        <v>4934</v>
      </c>
      <c r="G2327" s="21" t="str">
        <f>VLOOKUP(E2327,'FILIAIS PETZ'!A:E,5,0)</f>
        <v>PETZ ITU</v>
      </c>
      <c r="H2327" s="20" t="str">
        <f>VLOOKUP(E2327,'FILIAIS PETZ'!A:D,4,0)</f>
        <v>ITTU-SP</v>
      </c>
      <c r="I2327" s="46">
        <v>45391</v>
      </c>
      <c r="J2327" s="9">
        <v>887797</v>
      </c>
      <c r="K2327" s="9" t="s">
        <v>5858</v>
      </c>
      <c r="L2327" s="29" t="s">
        <v>7028</v>
      </c>
      <c r="M2327" s="46">
        <v>45400</v>
      </c>
      <c r="N2327" s="46">
        <v>45427</v>
      </c>
      <c r="O2327" s="46">
        <v>45404</v>
      </c>
      <c r="P2327" s="29" t="s">
        <v>4990</v>
      </c>
      <c r="Q2327" s="9">
        <v>3</v>
      </c>
      <c r="R2327" s="9">
        <v>1</v>
      </c>
      <c r="S2327" s="9">
        <v>8</v>
      </c>
      <c r="T2327" s="9" t="s">
        <v>32</v>
      </c>
      <c r="U2327" s="9">
        <v>11002</v>
      </c>
      <c r="V2327" s="9">
        <v>11002</v>
      </c>
      <c r="W2327" s="9" t="s">
        <v>4984</v>
      </c>
      <c r="X2327" s="9" t="s">
        <v>4985</v>
      </c>
      <c r="Y2327" s="10" t="s">
        <v>4980</v>
      </c>
      <c r="Z2327" s="10" t="s">
        <v>4980</v>
      </c>
      <c r="AA2327" s="10" t="s">
        <v>4989</v>
      </c>
      <c r="AB2327" s="10" t="s">
        <v>5005</v>
      </c>
      <c r="AC2327" s="9" t="s">
        <v>5006</v>
      </c>
      <c r="AD2327" s="29"/>
      <c r="AE2327" s="20" t="str">
        <f>VLOOKUP(E2327,'FILIAIS PETZ'!A:Q,17,0)</f>
        <v>SP7</v>
      </c>
      <c r="AF2327" s="20" t="str">
        <f>VLOOKUP(E2327,'FILIAIS PETZ'!A:Q,3,0)</f>
        <v>FELICIO</v>
      </c>
      <c r="AG2327" s="20" t="str">
        <f>VLOOKUP(E2327,'FILIAIS PETZ'!A:Q,2,0)</f>
        <v>R3</v>
      </c>
      <c r="AH2327" s="75">
        <v>200</v>
      </c>
      <c r="AI2327" s="16" t="s">
        <v>6742</v>
      </c>
      <c r="AJ2327" s="43">
        <f>VLOOKUP(E2327,'FILIAIS PETZ'!$A$2:$K$2000,11,0)</f>
        <v>18328118010848</v>
      </c>
      <c r="AK2327" s="44">
        <f t="shared" si="156"/>
        <v>18328118010848</v>
      </c>
    </row>
    <row r="2328" spans="1:37" s="14" customFormat="1" ht="15" customHeight="1" thickBot="1" x14ac:dyDescent="0.25">
      <c r="A2328" s="9">
        <f t="shared" si="155"/>
        <v>887798</v>
      </c>
      <c r="B2328" s="18">
        <f>VLOOKUP(C2328,FORNECEDORES!D:E,2,0)</f>
        <v>530375</v>
      </c>
      <c r="C2328" s="19" t="str">
        <f>VLOOKUP(D2328,FORNECEDORES!A:D,4,0)</f>
        <v>23.080.842/0001-04</v>
      </c>
      <c r="D2328" s="13" t="s">
        <v>4370</v>
      </c>
      <c r="E2328" s="20" t="str">
        <f t="shared" si="157"/>
        <v>04 0026</v>
      </c>
      <c r="F2328" s="28" t="s">
        <v>4949</v>
      </c>
      <c r="G2328" s="21" t="str">
        <f>VLOOKUP(E2328,'FILIAIS PETZ'!A:E,5,0)</f>
        <v>PETZ IGUATEMI ESPLANADA</v>
      </c>
      <c r="H2328" s="20" t="str">
        <f>VLOOKUP(E2328,'FILIAIS PETZ'!A:D,4,0)</f>
        <v>IGES-SP</v>
      </c>
      <c r="I2328" s="46">
        <v>45391</v>
      </c>
      <c r="J2328" s="9">
        <v>887798</v>
      </c>
      <c r="K2328" s="9" t="s">
        <v>5858</v>
      </c>
      <c r="L2328" s="29" t="s">
        <v>7029</v>
      </c>
      <c r="M2328" s="46">
        <v>45400</v>
      </c>
      <c r="N2328" s="46">
        <v>45427</v>
      </c>
      <c r="O2328" s="46">
        <v>45404</v>
      </c>
      <c r="P2328" s="29" t="s">
        <v>4990</v>
      </c>
      <c r="Q2328" s="9">
        <v>3</v>
      </c>
      <c r="R2328" s="9">
        <v>1</v>
      </c>
      <c r="S2328" s="9">
        <v>8</v>
      </c>
      <c r="T2328" s="9" t="s">
        <v>32</v>
      </c>
      <c r="U2328" s="9">
        <v>11002</v>
      </c>
      <c r="V2328" s="9">
        <v>11002</v>
      </c>
      <c r="W2328" s="9" t="s">
        <v>4984</v>
      </c>
      <c r="X2328" s="9" t="s">
        <v>4985</v>
      </c>
      <c r="Y2328" s="10" t="s">
        <v>4980</v>
      </c>
      <c r="Z2328" s="10" t="s">
        <v>4980</v>
      </c>
      <c r="AA2328" s="10" t="s">
        <v>4989</v>
      </c>
      <c r="AB2328" s="10" t="s">
        <v>5005</v>
      </c>
      <c r="AC2328" s="9" t="s">
        <v>5006</v>
      </c>
      <c r="AD2328" s="29"/>
      <c r="AE2328" s="20" t="str">
        <f>VLOOKUP(E2328,'FILIAIS PETZ'!A:Q,17,0)</f>
        <v>SP7</v>
      </c>
      <c r="AF2328" s="20" t="str">
        <f>VLOOKUP(E2328,'FILIAIS PETZ'!A:Q,3,0)</f>
        <v>FELICIO</v>
      </c>
      <c r="AG2328" s="20" t="str">
        <f>VLOOKUP(E2328,'FILIAIS PETZ'!A:Q,2,0)</f>
        <v>R3</v>
      </c>
      <c r="AH2328" s="75">
        <v>310</v>
      </c>
      <c r="AI2328" s="16" t="s">
        <v>6743</v>
      </c>
      <c r="AJ2328" s="43">
        <f>VLOOKUP(E2328,'FILIAIS PETZ'!$A$2:$K$2000,11,0)</f>
        <v>18328118002667</v>
      </c>
      <c r="AK2328" s="44">
        <f t="shared" si="156"/>
        <v>18328118002667</v>
      </c>
    </row>
    <row r="2329" spans="1:37" s="14" customFormat="1" ht="15" customHeight="1" thickBot="1" x14ac:dyDescent="0.25">
      <c r="A2329" s="9">
        <f t="shared" si="155"/>
        <v>887800</v>
      </c>
      <c r="B2329" s="18">
        <f>VLOOKUP(C2329,FORNECEDORES!D:E,2,0)</f>
        <v>530375</v>
      </c>
      <c r="C2329" s="19" t="str">
        <f>VLOOKUP(D2329,FORNECEDORES!A:D,4,0)</f>
        <v>23.080.842/0001-04</v>
      </c>
      <c r="D2329" s="13" t="s">
        <v>4370</v>
      </c>
      <c r="E2329" s="20" t="str">
        <f t="shared" si="157"/>
        <v>04 0051</v>
      </c>
      <c r="F2329" s="28" t="s">
        <v>4948</v>
      </c>
      <c r="G2329" s="21" t="str">
        <f>VLOOKUP(E2329,'FILIAIS PETZ'!A:E,5,0)</f>
        <v>PETZ TAMBORÉ</v>
      </c>
      <c r="H2329" s="20" t="str">
        <f>VLOOKUP(E2329,'FILIAIS PETZ'!A:D,4,0)</f>
        <v>TMBO-SP</v>
      </c>
      <c r="I2329" s="46">
        <v>45391</v>
      </c>
      <c r="J2329" s="9">
        <v>887800</v>
      </c>
      <c r="K2329" s="9" t="s">
        <v>5858</v>
      </c>
      <c r="L2329" s="29" t="s">
        <v>7030</v>
      </c>
      <c r="M2329" s="46">
        <v>45400</v>
      </c>
      <c r="N2329" s="46">
        <v>45427</v>
      </c>
      <c r="O2329" s="46">
        <v>45404</v>
      </c>
      <c r="P2329" s="29" t="s">
        <v>4990</v>
      </c>
      <c r="Q2329" s="9">
        <v>3</v>
      </c>
      <c r="R2329" s="9">
        <v>1</v>
      </c>
      <c r="S2329" s="9">
        <v>8</v>
      </c>
      <c r="T2329" s="9" t="s">
        <v>32</v>
      </c>
      <c r="U2329" s="9">
        <v>11002</v>
      </c>
      <c r="V2329" s="9">
        <v>11002</v>
      </c>
      <c r="W2329" s="9" t="s">
        <v>4984</v>
      </c>
      <c r="X2329" s="9" t="s">
        <v>4985</v>
      </c>
      <c r="Y2329" s="9" t="s">
        <v>4993</v>
      </c>
      <c r="Z2329" s="9" t="s">
        <v>8408</v>
      </c>
      <c r="AA2329" s="9" t="s">
        <v>4989</v>
      </c>
      <c r="AB2329" s="9" t="s">
        <v>12941</v>
      </c>
      <c r="AC2329" s="9" t="s">
        <v>5006</v>
      </c>
      <c r="AD2329" s="29" t="s">
        <v>7878</v>
      </c>
      <c r="AE2329" s="20" t="str">
        <f>VLOOKUP(E2329,'FILIAIS PETZ'!A:Q,17,0)</f>
        <v>SP7</v>
      </c>
      <c r="AF2329" s="20" t="str">
        <f>VLOOKUP(E2329,'FILIAIS PETZ'!A:Q,3,0)</f>
        <v>FELICIO</v>
      </c>
      <c r="AG2329" s="20" t="str">
        <f>VLOOKUP(E2329,'FILIAIS PETZ'!A:Q,2,0)</f>
        <v>R3</v>
      </c>
      <c r="AH2329" s="75">
        <v>620</v>
      </c>
      <c r="AI2329" s="16" t="s">
        <v>6744</v>
      </c>
      <c r="AJ2329" s="43">
        <f>VLOOKUP(E2329,'FILIAIS PETZ'!$A$2:$K$2000,11,0)</f>
        <v>18328118004872</v>
      </c>
      <c r="AK2329" s="44">
        <f t="shared" si="156"/>
        <v>18328118004872</v>
      </c>
    </row>
    <row r="2330" spans="1:37" s="14" customFormat="1" ht="15" customHeight="1" thickBot="1" x14ac:dyDescent="0.25">
      <c r="A2330" s="9">
        <f t="shared" si="155"/>
        <v>887803</v>
      </c>
      <c r="B2330" s="18">
        <f>VLOOKUP(C2330,FORNECEDORES!D:E,2,0)</f>
        <v>530375</v>
      </c>
      <c r="C2330" s="19" t="str">
        <f>VLOOKUP(D2330,FORNECEDORES!A:D,4,0)</f>
        <v>23.080.842/0001-04</v>
      </c>
      <c r="D2330" s="13" t="s">
        <v>4370</v>
      </c>
      <c r="E2330" s="20" t="str">
        <f t="shared" si="157"/>
        <v>04 0051</v>
      </c>
      <c r="F2330" s="28" t="s">
        <v>4948</v>
      </c>
      <c r="G2330" s="21" t="str">
        <f>VLOOKUP(E2330,'FILIAIS PETZ'!A:E,5,0)</f>
        <v>PETZ TAMBORÉ</v>
      </c>
      <c r="H2330" s="20" t="str">
        <f>VLOOKUP(E2330,'FILIAIS PETZ'!A:D,4,0)</f>
        <v>TMBO-SP</v>
      </c>
      <c r="I2330" s="46">
        <v>45391</v>
      </c>
      <c r="J2330" s="9">
        <v>887803</v>
      </c>
      <c r="K2330" s="9" t="s">
        <v>5858</v>
      </c>
      <c r="L2330" s="29" t="s">
        <v>7031</v>
      </c>
      <c r="M2330" s="46">
        <v>45400</v>
      </c>
      <c r="N2330" s="46">
        <v>45427</v>
      </c>
      <c r="O2330" s="46">
        <v>45404</v>
      </c>
      <c r="P2330" s="29" t="s">
        <v>4990</v>
      </c>
      <c r="Q2330" s="9">
        <v>3</v>
      </c>
      <c r="R2330" s="9">
        <v>1</v>
      </c>
      <c r="S2330" s="9">
        <v>8</v>
      </c>
      <c r="T2330" s="9" t="s">
        <v>32</v>
      </c>
      <c r="U2330" s="9">
        <v>11002</v>
      </c>
      <c r="V2330" s="9">
        <v>11002</v>
      </c>
      <c r="W2330" s="9" t="s">
        <v>5019</v>
      </c>
      <c r="X2330" s="9" t="s">
        <v>4985</v>
      </c>
      <c r="Y2330" s="9" t="s">
        <v>4993</v>
      </c>
      <c r="Z2330" s="9" t="s">
        <v>8408</v>
      </c>
      <c r="AA2330" s="9" t="s">
        <v>4989</v>
      </c>
      <c r="AB2330" s="9" t="s">
        <v>12941</v>
      </c>
      <c r="AC2330" s="9" t="s">
        <v>5006</v>
      </c>
      <c r="AD2330" s="29" t="s">
        <v>7878</v>
      </c>
      <c r="AE2330" s="20" t="str">
        <f>VLOOKUP(E2330,'FILIAIS PETZ'!A:Q,17,0)</f>
        <v>SP7</v>
      </c>
      <c r="AF2330" s="20" t="str">
        <f>VLOOKUP(E2330,'FILIAIS PETZ'!A:Q,3,0)</f>
        <v>FELICIO</v>
      </c>
      <c r="AG2330" s="20" t="str">
        <f>VLOOKUP(E2330,'FILIAIS PETZ'!A:Q,2,0)</f>
        <v>R3</v>
      </c>
      <c r="AH2330" s="75">
        <v>1160</v>
      </c>
      <c r="AI2330" s="16" t="s">
        <v>6745</v>
      </c>
      <c r="AJ2330" s="43">
        <f>VLOOKUP(E2330,'FILIAIS PETZ'!$A$2:$K$2000,11,0)</f>
        <v>18328118004872</v>
      </c>
      <c r="AK2330" s="44">
        <f t="shared" si="156"/>
        <v>18328118004872</v>
      </c>
    </row>
    <row r="2331" spans="1:37" s="14" customFormat="1" ht="15" customHeight="1" thickBot="1" x14ac:dyDescent="0.25">
      <c r="A2331" s="9">
        <f t="shared" si="155"/>
        <v>887804</v>
      </c>
      <c r="B2331" s="18">
        <f>VLOOKUP(C2331,FORNECEDORES!D:E,2,0)</f>
        <v>530375</v>
      </c>
      <c r="C2331" s="19" t="str">
        <f>VLOOKUP(D2331,FORNECEDORES!A:D,4,0)</f>
        <v>23.080.842/0001-04</v>
      </c>
      <c r="D2331" s="13" t="s">
        <v>4370</v>
      </c>
      <c r="E2331" s="20" t="str">
        <f t="shared" si="157"/>
        <v>04 0166</v>
      </c>
      <c r="F2331" s="28" t="s">
        <v>4932</v>
      </c>
      <c r="G2331" s="21" t="str">
        <f>VLOOKUP(E2331,'FILIAIS PETZ'!A:E,5,0)</f>
        <v>PETZ SOROCABA TAUSTE</v>
      </c>
      <c r="H2331" s="20" t="str">
        <f>VLOOKUP(E2331,'FILIAIS PETZ'!A:D,4,0)</f>
        <v>SOTT-SP</v>
      </c>
      <c r="I2331" s="46">
        <v>45391</v>
      </c>
      <c r="J2331" s="9">
        <v>887804</v>
      </c>
      <c r="K2331" s="9" t="s">
        <v>5858</v>
      </c>
      <c r="L2331" s="29" t="s">
        <v>7032</v>
      </c>
      <c r="M2331" s="46">
        <v>45400</v>
      </c>
      <c r="N2331" s="46">
        <v>45427</v>
      </c>
      <c r="O2331" s="46">
        <v>45404</v>
      </c>
      <c r="P2331" s="29" t="s">
        <v>4990</v>
      </c>
      <c r="Q2331" s="9">
        <v>3</v>
      </c>
      <c r="R2331" s="9">
        <v>1</v>
      </c>
      <c r="S2331" s="9">
        <v>8</v>
      </c>
      <c r="T2331" s="9" t="s">
        <v>32</v>
      </c>
      <c r="U2331" s="9">
        <v>11002</v>
      </c>
      <c r="V2331" s="9">
        <v>11002</v>
      </c>
      <c r="W2331" s="9" t="s">
        <v>4984</v>
      </c>
      <c r="X2331" s="9" t="s">
        <v>4985</v>
      </c>
      <c r="Y2331" s="10" t="s">
        <v>4980</v>
      </c>
      <c r="Z2331" s="10" t="s">
        <v>4980</v>
      </c>
      <c r="AA2331" s="10" t="s">
        <v>4989</v>
      </c>
      <c r="AB2331" s="10" t="s">
        <v>5005</v>
      </c>
      <c r="AC2331" s="9" t="s">
        <v>5006</v>
      </c>
      <c r="AD2331" s="29"/>
      <c r="AE2331" s="20" t="str">
        <f>VLOOKUP(E2331,'FILIAIS PETZ'!A:Q,17,0)</f>
        <v>SP7</v>
      </c>
      <c r="AF2331" s="20" t="str">
        <f>VLOOKUP(E2331,'FILIAIS PETZ'!A:Q,3,0)</f>
        <v>FELICIO</v>
      </c>
      <c r="AG2331" s="20" t="str">
        <f>VLOOKUP(E2331,'FILIAIS PETZ'!A:Q,2,0)</f>
        <v>R3</v>
      </c>
      <c r="AH2331" s="75">
        <v>195</v>
      </c>
      <c r="AI2331" s="16" t="s">
        <v>6746</v>
      </c>
      <c r="AJ2331" s="43">
        <f>VLOOKUP(E2331,'FILIAIS PETZ'!$A$2:$K$2000,11,0)</f>
        <v>18328118015998</v>
      </c>
      <c r="AK2331" s="44">
        <f t="shared" si="156"/>
        <v>18328118015998</v>
      </c>
    </row>
    <row r="2332" spans="1:37" s="14" customFormat="1" ht="15" customHeight="1" thickBot="1" x14ac:dyDescent="0.25">
      <c r="A2332" s="9">
        <f t="shared" si="155"/>
        <v>887805</v>
      </c>
      <c r="B2332" s="18">
        <f>VLOOKUP(C2332,FORNECEDORES!D:E,2,0)</f>
        <v>530375</v>
      </c>
      <c r="C2332" s="19" t="str">
        <f>VLOOKUP(D2332,FORNECEDORES!A:D,4,0)</f>
        <v>23.080.842/0001-04</v>
      </c>
      <c r="D2332" s="13" t="s">
        <v>4370</v>
      </c>
      <c r="E2332" s="20" t="str">
        <f t="shared" si="157"/>
        <v>04 0032</v>
      </c>
      <c r="F2332" s="28" t="s">
        <v>4951</v>
      </c>
      <c r="G2332" s="21" t="str">
        <f>VLOOKUP(E2332,'FILIAIS PETZ'!A:E,5,0)</f>
        <v>PETZ JAGUARE</v>
      </c>
      <c r="H2332" s="20" t="str">
        <f>VLOOKUP(E2332,'FILIAIS PETZ'!A:D,4,0)</f>
        <v>JGRE-SP</v>
      </c>
      <c r="I2332" s="46">
        <v>45391</v>
      </c>
      <c r="J2332" s="9">
        <v>887805</v>
      </c>
      <c r="K2332" s="9" t="s">
        <v>5858</v>
      </c>
      <c r="L2332" s="29" t="s">
        <v>7033</v>
      </c>
      <c r="M2332" s="46">
        <v>45400</v>
      </c>
      <c r="N2332" s="46">
        <v>45427</v>
      </c>
      <c r="O2332" s="46">
        <v>45404</v>
      </c>
      <c r="P2332" s="29" t="s">
        <v>4990</v>
      </c>
      <c r="Q2332" s="9">
        <v>3</v>
      </c>
      <c r="R2332" s="9">
        <v>1</v>
      </c>
      <c r="S2332" s="9">
        <v>8</v>
      </c>
      <c r="T2332" s="9" t="s">
        <v>32</v>
      </c>
      <c r="U2332" s="9">
        <v>11002</v>
      </c>
      <c r="V2332" s="9">
        <v>11002</v>
      </c>
      <c r="W2332" s="9" t="s">
        <v>4984</v>
      </c>
      <c r="X2332" s="9" t="s">
        <v>4985</v>
      </c>
      <c r="Y2332" s="10" t="s">
        <v>4993</v>
      </c>
      <c r="Z2332" s="10" t="s">
        <v>4993</v>
      </c>
      <c r="AA2332" s="10" t="s">
        <v>4989</v>
      </c>
      <c r="AB2332" s="10" t="s">
        <v>12941</v>
      </c>
      <c r="AC2332" s="9" t="s">
        <v>5006</v>
      </c>
      <c r="AD2332" s="29"/>
      <c r="AE2332" s="20" t="str">
        <f>VLOOKUP(E2332,'FILIAIS PETZ'!A:Q,17,0)</f>
        <v>SP7</v>
      </c>
      <c r="AF2332" s="20" t="str">
        <f>VLOOKUP(E2332,'FILIAIS PETZ'!A:Q,3,0)</f>
        <v>FELICIO</v>
      </c>
      <c r="AG2332" s="20" t="str">
        <f>VLOOKUP(E2332,'FILIAIS PETZ'!A:Q,2,0)</f>
        <v>R3</v>
      </c>
      <c r="AH2332" s="75">
        <v>450</v>
      </c>
      <c r="AI2332" s="16" t="s">
        <v>6747</v>
      </c>
      <c r="AJ2332" s="43">
        <f>VLOOKUP(E2332,'FILIAIS PETZ'!$A$2:$K$2000,11,0)</f>
        <v>18328118003205</v>
      </c>
      <c r="AK2332" s="44">
        <f t="shared" si="156"/>
        <v>18328118003205</v>
      </c>
    </row>
    <row r="2333" spans="1:37" s="14" customFormat="1" ht="15" customHeight="1" thickBot="1" x14ac:dyDescent="0.25">
      <c r="A2333" s="9">
        <f t="shared" si="155"/>
        <v>887806</v>
      </c>
      <c r="B2333" s="18">
        <f>VLOOKUP(C2333,FORNECEDORES!D:E,2,0)</f>
        <v>530375</v>
      </c>
      <c r="C2333" s="19" t="str">
        <f>VLOOKUP(D2333,FORNECEDORES!A:D,4,0)</f>
        <v>23.080.842/0001-04</v>
      </c>
      <c r="D2333" s="13" t="s">
        <v>4370</v>
      </c>
      <c r="E2333" s="20" t="str">
        <f t="shared" si="157"/>
        <v>04 0007</v>
      </c>
      <c r="F2333" s="28" t="s">
        <v>4950</v>
      </c>
      <c r="G2333" s="21" t="str">
        <f>VLOOKUP(E2333,'FILIAIS PETZ'!A:E,5,0)</f>
        <v>PETZ SOROCABA</v>
      </c>
      <c r="H2333" s="20" t="str">
        <f>VLOOKUP(E2333,'FILIAIS PETZ'!A:D,4,0)</f>
        <v>SCBA-SP</v>
      </c>
      <c r="I2333" s="46">
        <v>45391</v>
      </c>
      <c r="J2333" s="9">
        <v>887806</v>
      </c>
      <c r="K2333" s="9" t="s">
        <v>5858</v>
      </c>
      <c r="L2333" s="29" t="s">
        <v>7034</v>
      </c>
      <c r="M2333" s="46">
        <v>45400</v>
      </c>
      <c r="N2333" s="46">
        <v>45427</v>
      </c>
      <c r="O2333" s="46">
        <v>45404</v>
      </c>
      <c r="P2333" s="29" t="s">
        <v>4990</v>
      </c>
      <c r="Q2333" s="9">
        <v>3</v>
      </c>
      <c r="R2333" s="9">
        <v>1</v>
      </c>
      <c r="S2333" s="9">
        <v>8</v>
      </c>
      <c r="T2333" s="9" t="s">
        <v>32</v>
      </c>
      <c r="U2333" s="9">
        <v>11002</v>
      </c>
      <c r="V2333" s="9">
        <v>11002</v>
      </c>
      <c r="W2333" s="9" t="s">
        <v>4984</v>
      </c>
      <c r="X2333" s="9" t="s">
        <v>4985</v>
      </c>
      <c r="Y2333" s="10" t="s">
        <v>4980</v>
      </c>
      <c r="Z2333" s="10" t="s">
        <v>4980</v>
      </c>
      <c r="AA2333" s="10" t="s">
        <v>4989</v>
      </c>
      <c r="AB2333" s="10" t="s">
        <v>5005</v>
      </c>
      <c r="AC2333" s="9" t="s">
        <v>5006</v>
      </c>
      <c r="AD2333" s="29"/>
      <c r="AE2333" s="20" t="str">
        <f>VLOOKUP(E2333,'FILIAIS PETZ'!A:Q,17,0)</f>
        <v>SP7</v>
      </c>
      <c r="AF2333" s="20" t="str">
        <f>VLOOKUP(E2333,'FILIAIS PETZ'!A:Q,3,0)</f>
        <v>FELICIO</v>
      </c>
      <c r="AG2333" s="20" t="str">
        <f>VLOOKUP(E2333,'FILIAIS PETZ'!A:Q,2,0)</f>
        <v>R3</v>
      </c>
      <c r="AH2333" s="75">
        <v>250</v>
      </c>
      <c r="AI2333" s="16" t="s">
        <v>6748</v>
      </c>
      <c r="AJ2333" s="43">
        <f>VLOOKUP(E2333,'FILIAIS PETZ'!$A$2:$K$2000,11,0)</f>
        <v>18328118001695</v>
      </c>
      <c r="AK2333" s="44">
        <f t="shared" si="156"/>
        <v>18328118001695</v>
      </c>
    </row>
    <row r="2334" spans="1:37" s="14" customFormat="1" ht="15" customHeight="1" thickBot="1" x14ac:dyDescent="0.25">
      <c r="A2334" s="9">
        <f t="shared" si="155"/>
        <v>887815</v>
      </c>
      <c r="B2334" s="18">
        <f>VLOOKUP(C2334,FORNECEDORES!D:E,2,0)</f>
        <v>9057</v>
      </c>
      <c r="C2334" s="19" t="str">
        <f>VLOOKUP(D2334,FORNECEDORES!A:D,4,0)</f>
        <v>19.357.006/0001-49</v>
      </c>
      <c r="D2334" s="13" t="s">
        <v>2290</v>
      </c>
      <c r="E2334" s="20" t="str">
        <f t="shared" si="157"/>
        <v>04 0084</v>
      </c>
      <c r="F2334" s="28" t="s">
        <v>4958</v>
      </c>
      <c r="G2334" s="21" t="str">
        <f>VLOOKUP(E2334,'FILIAIS PETZ'!A:E,5,0)</f>
        <v>PETZ RAJA</v>
      </c>
      <c r="H2334" s="20" t="str">
        <f>VLOOKUP(E2334,'FILIAIS PETZ'!A:D,4,0)</f>
        <v>RAJA-MG</v>
      </c>
      <c r="I2334" s="46">
        <v>45391</v>
      </c>
      <c r="J2334" s="9">
        <v>887815</v>
      </c>
      <c r="K2334" s="9" t="s">
        <v>5858</v>
      </c>
      <c r="L2334" s="29" t="s">
        <v>7470</v>
      </c>
      <c r="M2334" s="46">
        <v>45419</v>
      </c>
      <c r="N2334" s="46">
        <v>45441</v>
      </c>
      <c r="O2334" s="46">
        <v>45422</v>
      </c>
      <c r="P2334" s="29" t="s">
        <v>4990</v>
      </c>
      <c r="Q2334" s="9">
        <v>3</v>
      </c>
      <c r="R2334" s="9">
        <v>1</v>
      </c>
      <c r="S2334" s="9">
        <v>8</v>
      </c>
      <c r="T2334" s="9" t="s">
        <v>32</v>
      </c>
      <c r="U2334" s="9">
        <v>11002</v>
      </c>
      <c r="V2334" s="9">
        <v>11002</v>
      </c>
      <c r="W2334" s="9" t="s">
        <v>5067</v>
      </c>
      <c r="X2334" s="9" t="s">
        <v>4985</v>
      </c>
      <c r="Y2334" s="10" t="s">
        <v>4993</v>
      </c>
      <c r="Z2334" s="10" t="s">
        <v>4993</v>
      </c>
      <c r="AA2334" s="10" t="s">
        <v>4989</v>
      </c>
      <c r="AB2334" s="10" t="s">
        <v>12941</v>
      </c>
      <c r="AC2334" s="9" t="s">
        <v>5006</v>
      </c>
      <c r="AD2334" s="29"/>
      <c r="AE2334" s="20" t="str">
        <f>VLOOKUP(E2334,'FILIAIS PETZ'!A:Q,17,0)</f>
        <v>MG-1</v>
      </c>
      <c r="AF2334" s="20" t="str">
        <f>VLOOKUP(E2334,'FILIAIS PETZ'!A:Q,3,0)</f>
        <v>FELICIO</v>
      </c>
      <c r="AG2334" s="20" t="str">
        <f>VLOOKUP(E2334,'FILIAIS PETZ'!A:Q,2,0)</f>
        <v>R3</v>
      </c>
      <c r="AH2334" s="75">
        <v>2000</v>
      </c>
      <c r="AI2334" s="16" t="s">
        <v>6749</v>
      </c>
      <c r="AJ2334" s="43">
        <f>VLOOKUP(E2334,'FILIAIS PETZ'!$A$2:$K$2000,11,0)</f>
        <v>18328118007707</v>
      </c>
      <c r="AK2334" s="44">
        <f t="shared" si="156"/>
        <v>18328118007707</v>
      </c>
    </row>
    <row r="2335" spans="1:37" s="14" customFormat="1" ht="15" customHeight="1" thickBot="1" x14ac:dyDescent="0.25">
      <c r="A2335" s="9">
        <f t="shared" ref="A2335:A2366" si="158">J2335</f>
        <v>887823</v>
      </c>
      <c r="B2335" s="18">
        <f>VLOOKUP(C2335,FORNECEDORES!D:E,2,0)</f>
        <v>7524</v>
      </c>
      <c r="C2335" s="19" t="str">
        <f>VLOOKUP(D2335,FORNECEDORES!A:D,4,0)</f>
        <v>02.237.989/0001-87</v>
      </c>
      <c r="D2335" s="13" t="s">
        <v>6590</v>
      </c>
      <c r="E2335" s="20" t="str">
        <f t="shared" si="157"/>
        <v>04 0032</v>
      </c>
      <c r="F2335" s="28" t="s">
        <v>4951</v>
      </c>
      <c r="G2335" s="21" t="str">
        <f>VLOOKUP(E2335,'FILIAIS PETZ'!A:E,5,0)</f>
        <v>PETZ JAGUARE</v>
      </c>
      <c r="H2335" s="20" t="str">
        <f>VLOOKUP(E2335,'FILIAIS PETZ'!A:D,4,0)</f>
        <v>JGRE-SP</v>
      </c>
      <c r="I2335" s="46">
        <v>45391</v>
      </c>
      <c r="J2335" s="9">
        <v>887823</v>
      </c>
      <c r="K2335" s="9" t="s">
        <v>5858</v>
      </c>
      <c r="L2335" s="29" t="s">
        <v>6937</v>
      </c>
      <c r="M2335" s="46">
        <v>45393</v>
      </c>
      <c r="N2335" s="46">
        <v>45420</v>
      </c>
      <c r="O2335" s="46">
        <v>45399</v>
      </c>
      <c r="P2335" s="29" t="s">
        <v>4982</v>
      </c>
      <c r="Q2335" s="9">
        <v>3</v>
      </c>
      <c r="R2335" s="9">
        <v>1</v>
      </c>
      <c r="S2335" s="9">
        <v>8</v>
      </c>
      <c r="T2335" s="9" t="s">
        <v>32</v>
      </c>
      <c r="U2335" s="9">
        <v>11002</v>
      </c>
      <c r="V2335" s="9">
        <v>11002</v>
      </c>
      <c r="W2335" s="9" t="s">
        <v>5019</v>
      </c>
      <c r="X2335" s="9" t="s">
        <v>4985</v>
      </c>
      <c r="Y2335" s="9" t="s">
        <v>4993</v>
      </c>
      <c r="Z2335" s="9" t="s">
        <v>4993</v>
      </c>
      <c r="AA2335" s="9" t="s">
        <v>4989</v>
      </c>
      <c r="AB2335" s="9" t="s">
        <v>5005</v>
      </c>
      <c r="AC2335" s="9" t="s">
        <v>4988</v>
      </c>
      <c r="AD2335" s="29" t="s">
        <v>6489</v>
      </c>
      <c r="AE2335" s="20" t="str">
        <f>VLOOKUP(E2335,'FILIAIS PETZ'!A:Q,17,0)</f>
        <v>SP7</v>
      </c>
      <c r="AF2335" s="20" t="str">
        <f>VLOOKUP(E2335,'FILIAIS PETZ'!A:Q,3,0)</f>
        <v>FELICIO</v>
      </c>
      <c r="AG2335" s="20" t="str">
        <f>VLOOKUP(E2335,'FILIAIS PETZ'!A:Q,2,0)</f>
        <v>R3</v>
      </c>
      <c r="AH2335" s="75">
        <v>3756.83</v>
      </c>
      <c r="AI2335" s="16" t="s">
        <v>6750</v>
      </c>
      <c r="AJ2335" s="43">
        <f>VLOOKUP(E2335,'FILIAIS PETZ'!$A$2:$K$2000,11,0)</f>
        <v>18328118003205</v>
      </c>
      <c r="AK2335" s="44">
        <f t="shared" ref="AK2335:AK2366" si="159">AJ2335</f>
        <v>18328118003205</v>
      </c>
    </row>
    <row r="2336" spans="1:37" s="14" customFormat="1" ht="15" customHeight="1" thickBot="1" x14ac:dyDescent="0.25">
      <c r="A2336" s="9">
        <f t="shared" si="158"/>
        <v>887837</v>
      </c>
      <c r="B2336" s="18">
        <f>VLOOKUP(C2336,FORNECEDORES!D:E,2,0)</f>
        <v>530375</v>
      </c>
      <c r="C2336" s="19" t="str">
        <f>VLOOKUP(D2336,FORNECEDORES!A:D,4,0)</f>
        <v>23.080.842/0001-04</v>
      </c>
      <c r="D2336" s="13" t="s">
        <v>4370</v>
      </c>
      <c r="E2336" s="20" t="str">
        <f t="shared" si="157"/>
        <v>04 0093</v>
      </c>
      <c r="F2336" s="28" t="s">
        <v>4942</v>
      </c>
      <c r="G2336" s="21" t="str">
        <f>VLOOKUP(E2336,'FILIAIS PETZ'!A:E,5,0)</f>
        <v>PETZ INDAIATUBA</v>
      </c>
      <c r="H2336" s="20" t="str">
        <f>VLOOKUP(E2336,'FILIAIS PETZ'!A:D,4,0)</f>
        <v>INDT-SP</v>
      </c>
      <c r="I2336" s="46">
        <v>45391</v>
      </c>
      <c r="J2336" s="9">
        <v>887837</v>
      </c>
      <c r="K2336" s="9" t="s">
        <v>5858</v>
      </c>
      <c r="L2336" s="29" t="s">
        <v>7024</v>
      </c>
      <c r="M2336" s="46">
        <v>45398</v>
      </c>
      <c r="N2336" s="46">
        <v>45427</v>
      </c>
      <c r="O2336" s="46">
        <v>45404</v>
      </c>
      <c r="P2336" s="29" t="s">
        <v>4990</v>
      </c>
      <c r="Q2336" s="9">
        <v>3</v>
      </c>
      <c r="R2336" s="9">
        <v>1</v>
      </c>
      <c r="S2336" s="9">
        <v>8</v>
      </c>
      <c r="T2336" s="9" t="s">
        <v>32</v>
      </c>
      <c r="U2336" s="9">
        <v>11002</v>
      </c>
      <c r="V2336" s="9">
        <v>11002</v>
      </c>
      <c r="W2336" s="9" t="s">
        <v>5019</v>
      </c>
      <c r="X2336" s="9" t="s">
        <v>4985</v>
      </c>
      <c r="Y2336" s="9" t="s">
        <v>4980</v>
      </c>
      <c r="Z2336" s="9" t="s">
        <v>4980</v>
      </c>
      <c r="AA2336" s="9" t="s">
        <v>4989</v>
      </c>
      <c r="AB2336" s="9" t="s">
        <v>5005</v>
      </c>
      <c r="AC2336" s="9" t="s">
        <v>5006</v>
      </c>
      <c r="AD2336" s="29"/>
      <c r="AE2336" s="20" t="str">
        <f>VLOOKUP(E2336,'FILIAIS PETZ'!A:Q,17,0)</f>
        <v>SP7</v>
      </c>
      <c r="AF2336" s="20" t="str">
        <f>VLOOKUP(E2336,'FILIAIS PETZ'!A:Q,3,0)</f>
        <v>FELICIO</v>
      </c>
      <c r="AG2336" s="20" t="str">
        <f>VLOOKUP(E2336,'FILIAIS PETZ'!A:Q,2,0)</f>
        <v>R3</v>
      </c>
      <c r="AH2336" s="75">
        <v>590</v>
      </c>
      <c r="AI2336" s="16" t="s">
        <v>6751</v>
      </c>
      <c r="AJ2336" s="43">
        <f>VLOOKUP(E2336,'FILIAIS PETZ'!$A$2:$K$2000,11,0)</f>
        <v>18328118008517</v>
      </c>
      <c r="AK2336" s="44">
        <f t="shared" si="159"/>
        <v>18328118008517</v>
      </c>
    </row>
    <row r="2337" spans="1:37" s="14" customFormat="1" ht="15" customHeight="1" thickBot="1" x14ac:dyDescent="0.25">
      <c r="A2337" s="9">
        <f t="shared" si="158"/>
        <v>851814</v>
      </c>
      <c r="B2337" s="18">
        <f>VLOOKUP(C2337,FORNECEDORES!D:E,2,0)</f>
        <v>9057</v>
      </c>
      <c r="C2337" s="19" t="str">
        <f>VLOOKUP(D2337,FORNECEDORES!A:D,4,0)</f>
        <v>19.357.006/0001-49</v>
      </c>
      <c r="D2337" s="13" t="s">
        <v>2290</v>
      </c>
      <c r="E2337" s="20" t="str">
        <f t="shared" si="157"/>
        <v>04 0223</v>
      </c>
      <c r="F2337" s="28" t="s">
        <v>4977</v>
      </c>
      <c r="G2337" s="21" t="str">
        <f>VLOOKUP(E2337,'FILIAIS PETZ'!A:E,5,0)</f>
        <v>PETZ IPATINGA (ANTIGA BETIM AMERICAS/MG)</v>
      </c>
      <c r="H2337" s="20" t="str">
        <f>VLOOKUP(E2337,'FILIAIS PETZ'!A:D,4,0)</f>
        <v>IPTG-MG</v>
      </c>
      <c r="I2337" s="46">
        <v>45391</v>
      </c>
      <c r="J2337" s="9">
        <v>851814</v>
      </c>
      <c r="K2337" s="9" t="s">
        <v>5858</v>
      </c>
      <c r="L2337" s="29" t="s">
        <v>6956</v>
      </c>
      <c r="M2337" s="46">
        <v>45392</v>
      </c>
      <c r="N2337" s="46">
        <v>45420</v>
      </c>
      <c r="O2337" s="46">
        <v>45401</v>
      </c>
      <c r="P2337" s="29" t="s">
        <v>4990</v>
      </c>
      <c r="Q2337" s="9">
        <v>3</v>
      </c>
      <c r="R2337" s="9">
        <v>1</v>
      </c>
      <c r="S2337" s="9">
        <v>8</v>
      </c>
      <c r="T2337" s="9" t="s">
        <v>32</v>
      </c>
      <c r="U2337" s="9">
        <v>11002</v>
      </c>
      <c r="V2337" s="9">
        <v>11002</v>
      </c>
      <c r="W2337" s="9" t="s">
        <v>5019</v>
      </c>
      <c r="X2337" s="9" t="s">
        <v>4992</v>
      </c>
      <c r="Y2337" s="10" t="s">
        <v>4993</v>
      </c>
      <c r="Z2337" s="10" t="s">
        <v>4993</v>
      </c>
      <c r="AA2337" s="10" t="s">
        <v>4989</v>
      </c>
      <c r="AB2337" s="10" t="s">
        <v>12941</v>
      </c>
      <c r="AC2337" s="9" t="s">
        <v>5006</v>
      </c>
      <c r="AD2337" s="29"/>
      <c r="AE2337" s="20" t="str">
        <f>VLOOKUP(E2337,'FILIAIS PETZ'!A:Q,17,0)</f>
        <v>MG-2</v>
      </c>
      <c r="AF2337" s="20" t="str">
        <f>VLOOKUP(E2337,'FILIAIS PETZ'!A:Q,3,0)</f>
        <v>FELICIO</v>
      </c>
      <c r="AG2337" s="20" t="str">
        <f>VLOOKUP(E2337,'FILIAIS PETZ'!A:Q,2,0)</f>
        <v>R3</v>
      </c>
      <c r="AH2337" s="75">
        <v>2160</v>
      </c>
      <c r="AI2337" s="16" t="s">
        <v>6752</v>
      </c>
      <c r="AJ2337" s="43" t="str">
        <f>VLOOKUP(E2337,'FILIAIS PETZ'!$A$2:$K$2000,11,0)</f>
        <v>18.328.118/0213-78</v>
      </c>
      <c r="AK2337" s="44" t="str">
        <f t="shared" si="159"/>
        <v>18.328.118/0213-78</v>
      </c>
    </row>
    <row r="2338" spans="1:37" s="14" customFormat="1" ht="15" customHeight="1" thickBot="1" x14ac:dyDescent="0.25">
      <c r="A2338" s="9">
        <f t="shared" si="158"/>
        <v>887902</v>
      </c>
      <c r="B2338" s="18">
        <f>VLOOKUP(C2338,FORNECEDORES!D:E,2,0)</f>
        <v>9057</v>
      </c>
      <c r="C2338" s="19" t="str">
        <f>VLOOKUP(D2338,FORNECEDORES!A:D,4,0)</f>
        <v>19.357.006/0001-49</v>
      </c>
      <c r="D2338" s="13" t="s">
        <v>2290</v>
      </c>
      <c r="E2338" s="20" t="str">
        <f t="shared" si="157"/>
        <v>04 0155</v>
      </c>
      <c r="F2338" s="28" t="s">
        <v>4929</v>
      </c>
      <c r="G2338" s="21" t="str">
        <f>VLOOKUP(E2338,'FILIAIS PETZ'!A:E,5,0)</f>
        <v>PETZ SETE LAGOAS</v>
      </c>
      <c r="H2338" s="20" t="str">
        <f>VLOOKUP(E2338,'FILIAIS PETZ'!A:D,4,0)</f>
        <v>STLG-MG</v>
      </c>
      <c r="I2338" s="46">
        <v>45391</v>
      </c>
      <c r="J2338" s="9">
        <v>887902</v>
      </c>
      <c r="K2338" s="9" t="s">
        <v>5858</v>
      </c>
      <c r="L2338" s="29" t="s">
        <v>6957</v>
      </c>
      <c r="M2338" s="46">
        <v>45392</v>
      </c>
      <c r="N2338" s="46">
        <v>45420</v>
      </c>
      <c r="O2338" s="46">
        <v>45400</v>
      </c>
      <c r="P2338" s="29" t="s">
        <v>4990</v>
      </c>
      <c r="Q2338" s="9">
        <v>3</v>
      </c>
      <c r="R2338" s="9">
        <v>1</v>
      </c>
      <c r="S2338" s="9">
        <v>8</v>
      </c>
      <c r="T2338" s="9" t="s">
        <v>32</v>
      </c>
      <c r="U2338" s="9">
        <v>11002</v>
      </c>
      <c r="V2338" s="9">
        <v>11002</v>
      </c>
      <c r="W2338" s="9" t="s">
        <v>5019</v>
      </c>
      <c r="X2338" s="9" t="s">
        <v>4985</v>
      </c>
      <c r="Y2338" s="10" t="s">
        <v>4993</v>
      </c>
      <c r="Z2338" s="10" t="s">
        <v>4993</v>
      </c>
      <c r="AA2338" s="10" t="s">
        <v>4989</v>
      </c>
      <c r="AB2338" s="10" t="s">
        <v>12941</v>
      </c>
      <c r="AC2338" s="9" t="s">
        <v>5006</v>
      </c>
      <c r="AD2338" s="29"/>
      <c r="AE2338" s="20" t="str">
        <f>VLOOKUP(E2338,'FILIAIS PETZ'!A:Q,17,0)</f>
        <v>MG-1</v>
      </c>
      <c r="AF2338" s="20" t="str">
        <f>VLOOKUP(E2338,'FILIAIS PETZ'!A:Q,3,0)</f>
        <v>FELICIO</v>
      </c>
      <c r="AG2338" s="20" t="str">
        <f>VLOOKUP(E2338,'FILIAIS PETZ'!A:Q,2,0)</f>
        <v>R3</v>
      </c>
      <c r="AH2338" s="75">
        <v>350</v>
      </c>
      <c r="AI2338" s="16" t="s">
        <v>6753</v>
      </c>
      <c r="AJ2338" s="43">
        <f>VLOOKUP(E2338,'FILIAIS PETZ'!$A$2:$K$2000,11,0)</f>
        <v>18328118015645</v>
      </c>
      <c r="AK2338" s="44">
        <f t="shared" si="159"/>
        <v>18328118015645</v>
      </c>
    </row>
    <row r="2339" spans="1:37" s="14" customFormat="1" ht="15" customHeight="1" thickBot="1" x14ac:dyDescent="0.25">
      <c r="A2339" s="9">
        <f t="shared" si="158"/>
        <v>887904</v>
      </c>
      <c r="B2339" s="18">
        <f>VLOOKUP(C2339,FORNECEDORES!D:E,2,0)</f>
        <v>9057</v>
      </c>
      <c r="C2339" s="19" t="str">
        <f>VLOOKUP(D2339,FORNECEDORES!A:D,4,0)</f>
        <v>19.357.006/0001-49</v>
      </c>
      <c r="D2339" s="13" t="s">
        <v>2290</v>
      </c>
      <c r="E2339" s="20" t="str">
        <f t="shared" si="157"/>
        <v>04 0162</v>
      </c>
      <c r="F2339" s="28" t="s">
        <v>5179</v>
      </c>
      <c r="G2339" s="21" t="str">
        <f>VLOOKUP(E2339,'FILIAIS PETZ'!A:E,5,0)</f>
        <v>PETZ CONTAGEM JOÃO CESAR</v>
      </c>
      <c r="H2339" s="20" t="str">
        <f>VLOOKUP(E2339,'FILIAIS PETZ'!A:D,4,0)</f>
        <v>CTJC-MG</v>
      </c>
      <c r="I2339" s="46">
        <v>45391</v>
      </c>
      <c r="J2339" s="9">
        <v>887904</v>
      </c>
      <c r="K2339" s="9" t="s">
        <v>5858</v>
      </c>
      <c r="L2339" s="29" t="s">
        <v>6958</v>
      </c>
      <c r="M2339" s="46">
        <v>45392</v>
      </c>
      <c r="N2339" s="46">
        <v>45420</v>
      </c>
      <c r="O2339" s="46">
        <v>45400</v>
      </c>
      <c r="P2339" s="29" t="s">
        <v>4990</v>
      </c>
      <c r="Q2339" s="9">
        <v>3</v>
      </c>
      <c r="R2339" s="9">
        <v>1</v>
      </c>
      <c r="S2339" s="9">
        <v>8</v>
      </c>
      <c r="T2339" s="9" t="s">
        <v>32</v>
      </c>
      <c r="U2339" s="9">
        <v>11002</v>
      </c>
      <c r="V2339" s="9">
        <v>11002</v>
      </c>
      <c r="W2339" s="9" t="s">
        <v>5019</v>
      </c>
      <c r="X2339" s="9" t="s">
        <v>4992</v>
      </c>
      <c r="Y2339" s="10" t="s">
        <v>4993</v>
      </c>
      <c r="Z2339" s="10" t="s">
        <v>4993</v>
      </c>
      <c r="AA2339" s="10" t="s">
        <v>4989</v>
      </c>
      <c r="AB2339" s="10" t="s">
        <v>12941</v>
      </c>
      <c r="AC2339" s="9" t="s">
        <v>5006</v>
      </c>
      <c r="AD2339" s="29"/>
      <c r="AE2339" s="20" t="str">
        <f>VLOOKUP(E2339,'FILIAIS PETZ'!A:Q,17,0)</f>
        <v>MG-2</v>
      </c>
      <c r="AF2339" s="20" t="str">
        <f>VLOOKUP(E2339,'FILIAIS PETZ'!A:Q,3,0)</f>
        <v>FELICIO</v>
      </c>
      <c r="AG2339" s="20" t="str">
        <f>VLOOKUP(E2339,'FILIAIS PETZ'!A:Q,2,0)</f>
        <v>R3</v>
      </c>
      <c r="AH2339" s="75">
        <v>350</v>
      </c>
      <c r="AI2339" s="16" t="s">
        <v>6754</v>
      </c>
      <c r="AJ2339" s="43">
        <f>VLOOKUP(E2339,'FILIAIS PETZ'!$A$2:$K$2000,11,0)</f>
        <v>18328118017265</v>
      </c>
      <c r="AK2339" s="44">
        <f t="shared" si="159"/>
        <v>18328118017265</v>
      </c>
    </row>
    <row r="2340" spans="1:37" s="14" customFormat="1" ht="15" customHeight="1" thickBot="1" x14ac:dyDescent="0.25">
      <c r="A2340" s="9">
        <f t="shared" si="158"/>
        <v>887906</v>
      </c>
      <c r="B2340" s="18">
        <f>VLOOKUP(C2340,FORNECEDORES!D:E,2,0)</f>
        <v>9057</v>
      </c>
      <c r="C2340" s="19" t="str">
        <f>VLOOKUP(D2340,FORNECEDORES!A:D,4,0)</f>
        <v>19.357.006/0001-49</v>
      </c>
      <c r="D2340" s="13" t="s">
        <v>2290</v>
      </c>
      <c r="E2340" s="20" t="str">
        <f t="shared" si="157"/>
        <v>04 0162</v>
      </c>
      <c r="F2340" s="28" t="s">
        <v>5179</v>
      </c>
      <c r="G2340" s="21" t="str">
        <f>VLOOKUP(E2340,'FILIAIS PETZ'!A:E,5,0)</f>
        <v>PETZ CONTAGEM JOÃO CESAR</v>
      </c>
      <c r="H2340" s="20" t="str">
        <f>VLOOKUP(E2340,'FILIAIS PETZ'!A:D,4,0)</f>
        <v>CTJC-MG</v>
      </c>
      <c r="I2340" s="46">
        <v>45391</v>
      </c>
      <c r="J2340" s="9">
        <v>887906</v>
      </c>
      <c r="K2340" s="9" t="s">
        <v>5858</v>
      </c>
      <c r="L2340" s="29" t="s">
        <v>6959</v>
      </c>
      <c r="M2340" s="46">
        <v>45392</v>
      </c>
      <c r="N2340" s="46">
        <v>45420</v>
      </c>
      <c r="O2340" s="46">
        <v>45400</v>
      </c>
      <c r="P2340" s="29" t="s">
        <v>4990</v>
      </c>
      <c r="Q2340" s="9">
        <v>3</v>
      </c>
      <c r="R2340" s="9">
        <v>1</v>
      </c>
      <c r="S2340" s="9">
        <v>8</v>
      </c>
      <c r="T2340" s="9" t="s">
        <v>32</v>
      </c>
      <c r="U2340" s="9">
        <v>11002</v>
      </c>
      <c r="V2340" s="9">
        <v>11002</v>
      </c>
      <c r="W2340" s="9" t="s">
        <v>5019</v>
      </c>
      <c r="X2340" s="9" t="s">
        <v>4985</v>
      </c>
      <c r="Y2340" s="9" t="s">
        <v>4980</v>
      </c>
      <c r="Z2340" s="9" t="s">
        <v>4980</v>
      </c>
      <c r="AA2340" s="9" t="s">
        <v>4989</v>
      </c>
      <c r="AB2340" s="9" t="s">
        <v>5005</v>
      </c>
      <c r="AC2340" s="9" t="s">
        <v>5006</v>
      </c>
      <c r="AD2340" s="29"/>
      <c r="AE2340" s="20" t="str">
        <f>VLOOKUP(E2340,'FILIAIS PETZ'!A:Q,17,0)</f>
        <v>MG-2</v>
      </c>
      <c r="AF2340" s="20" t="str">
        <f>VLOOKUP(E2340,'FILIAIS PETZ'!A:Q,3,0)</f>
        <v>FELICIO</v>
      </c>
      <c r="AG2340" s="20" t="str">
        <f>VLOOKUP(E2340,'FILIAIS PETZ'!A:Q,2,0)</f>
        <v>R3</v>
      </c>
      <c r="AH2340" s="75">
        <v>665</v>
      </c>
      <c r="AI2340" s="16" t="s">
        <v>6755</v>
      </c>
      <c r="AJ2340" s="43">
        <f>VLOOKUP(E2340,'FILIAIS PETZ'!$A$2:$K$2000,11,0)</f>
        <v>18328118017265</v>
      </c>
      <c r="AK2340" s="44">
        <f t="shared" si="159"/>
        <v>18328118017265</v>
      </c>
    </row>
    <row r="2341" spans="1:37" s="14" customFormat="1" ht="15" customHeight="1" thickBot="1" x14ac:dyDescent="0.25">
      <c r="A2341" s="9">
        <f t="shared" si="158"/>
        <v>887909</v>
      </c>
      <c r="B2341" s="18">
        <f>VLOOKUP(C2341,FORNECEDORES!D:E,2,0)</f>
        <v>9057</v>
      </c>
      <c r="C2341" s="19" t="str">
        <f>VLOOKUP(D2341,FORNECEDORES!A:D,4,0)</f>
        <v>19.357.006/0001-49</v>
      </c>
      <c r="D2341" s="13" t="s">
        <v>2290</v>
      </c>
      <c r="E2341" s="20" t="str">
        <f t="shared" si="157"/>
        <v>04 0162</v>
      </c>
      <c r="F2341" s="28" t="s">
        <v>5179</v>
      </c>
      <c r="G2341" s="21" t="str">
        <f>VLOOKUP(E2341,'FILIAIS PETZ'!A:E,5,0)</f>
        <v>PETZ CONTAGEM JOÃO CESAR</v>
      </c>
      <c r="H2341" s="20" t="str">
        <f>VLOOKUP(E2341,'FILIAIS PETZ'!A:D,4,0)</f>
        <v>CTJC-MG</v>
      </c>
      <c r="I2341" s="46">
        <v>45391</v>
      </c>
      <c r="J2341" s="9">
        <v>887909</v>
      </c>
      <c r="K2341" s="9" t="s">
        <v>5858</v>
      </c>
      <c r="L2341" s="29" t="s">
        <v>6960</v>
      </c>
      <c r="M2341" s="46">
        <v>45392</v>
      </c>
      <c r="N2341" s="46">
        <v>45420</v>
      </c>
      <c r="O2341" s="46">
        <v>45400</v>
      </c>
      <c r="P2341" s="29" t="s">
        <v>4990</v>
      </c>
      <c r="Q2341" s="9">
        <v>3</v>
      </c>
      <c r="R2341" s="9">
        <v>1</v>
      </c>
      <c r="S2341" s="9">
        <v>8</v>
      </c>
      <c r="T2341" s="9" t="s">
        <v>32</v>
      </c>
      <c r="U2341" s="9">
        <v>11002</v>
      </c>
      <c r="V2341" s="9">
        <v>11002</v>
      </c>
      <c r="W2341" s="9" t="s">
        <v>5039</v>
      </c>
      <c r="X2341" s="9" t="s">
        <v>4985</v>
      </c>
      <c r="Y2341" s="10" t="s">
        <v>4993</v>
      </c>
      <c r="Z2341" s="10" t="s">
        <v>4993</v>
      </c>
      <c r="AA2341" s="10" t="s">
        <v>4989</v>
      </c>
      <c r="AB2341" s="10" t="s">
        <v>12941</v>
      </c>
      <c r="AC2341" s="9" t="s">
        <v>5006</v>
      </c>
      <c r="AD2341" s="29"/>
      <c r="AE2341" s="20" t="str">
        <f>VLOOKUP(E2341,'FILIAIS PETZ'!A:Q,17,0)</f>
        <v>MG-2</v>
      </c>
      <c r="AF2341" s="20" t="str">
        <f>VLOOKUP(E2341,'FILIAIS PETZ'!A:Q,3,0)</f>
        <v>FELICIO</v>
      </c>
      <c r="AG2341" s="20" t="str">
        <f>VLOOKUP(E2341,'FILIAIS PETZ'!A:Q,2,0)</f>
        <v>R3</v>
      </c>
      <c r="AH2341" s="75">
        <v>350</v>
      </c>
      <c r="AI2341" s="16" t="s">
        <v>6756</v>
      </c>
      <c r="AJ2341" s="43">
        <f>VLOOKUP(E2341,'FILIAIS PETZ'!$A$2:$K$2000,11,0)</f>
        <v>18328118017265</v>
      </c>
      <c r="AK2341" s="44">
        <f t="shared" si="159"/>
        <v>18328118017265</v>
      </c>
    </row>
    <row r="2342" spans="1:37" s="14" customFormat="1" ht="15" customHeight="1" thickBot="1" x14ac:dyDescent="0.25">
      <c r="A2342" s="9">
        <f t="shared" si="158"/>
        <v>887911</v>
      </c>
      <c r="B2342" s="18">
        <f>VLOOKUP(C2342,FORNECEDORES!D:E,2,0)</f>
        <v>9057</v>
      </c>
      <c r="C2342" s="19" t="str">
        <f>VLOOKUP(D2342,FORNECEDORES!A:D,4,0)</f>
        <v>19.357.006/0001-49</v>
      </c>
      <c r="D2342" s="13" t="s">
        <v>2290</v>
      </c>
      <c r="E2342" s="20" t="str">
        <f t="shared" si="157"/>
        <v>04 0162</v>
      </c>
      <c r="F2342" s="28" t="s">
        <v>5179</v>
      </c>
      <c r="G2342" s="21" t="str">
        <f>VLOOKUP(E2342,'FILIAIS PETZ'!A:E,5,0)</f>
        <v>PETZ CONTAGEM JOÃO CESAR</v>
      </c>
      <c r="H2342" s="20" t="str">
        <f>VLOOKUP(E2342,'FILIAIS PETZ'!A:D,4,0)</f>
        <v>CTJC-MG</v>
      </c>
      <c r="I2342" s="46">
        <v>45391</v>
      </c>
      <c r="J2342" s="9">
        <v>887911</v>
      </c>
      <c r="K2342" s="9" t="s">
        <v>5858</v>
      </c>
      <c r="L2342" s="29" t="s">
        <v>6961</v>
      </c>
      <c r="M2342" s="46">
        <v>45392</v>
      </c>
      <c r="N2342" s="46">
        <v>45420</v>
      </c>
      <c r="O2342" s="46">
        <v>45400</v>
      </c>
      <c r="P2342" s="29" t="s">
        <v>4990</v>
      </c>
      <c r="Q2342" s="9">
        <v>3</v>
      </c>
      <c r="R2342" s="9">
        <v>1</v>
      </c>
      <c r="S2342" s="9">
        <v>8</v>
      </c>
      <c r="T2342" s="9" t="s">
        <v>32</v>
      </c>
      <c r="U2342" s="9">
        <v>11002</v>
      </c>
      <c r="V2342" s="9">
        <v>11002</v>
      </c>
      <c r="W2342" s="9" t="s">
        <v>5024</v>
      </c>
      <c r="X2342" s="9" t="s">
        <v>4985</v>
      </c>
      <c r="Y2342" s="10" t="s">
        <v>4993</v>
      </c>
      <c r="Z2342" s="10" t="s">
        <v>4993</v>
      </c>
      <c r="AA2342" s="10" t="s">
        <v>4989</v>
      </c>
      <c r="AB2342" s="10" t="s">
        <v>12941</v>
      </c>
      <c r="AC2342" s="9" t="s">
        <v>5006</v>
      </c>
      <c r="AD2342" s="29"/>
      <c r="AE2342" s="20" t="str">
        <f>VLOOKUP(E2342,'FILIAIS PETZ'!A:Q,17,0)</f>
        <v>MG-2</v>
      </c>
      <c r="AF2342" s="20" t="str">
        <f>VLOOKUP(E2342,'FILIAIS PETZ'!A:Q,3,0)</f>
        <v>FELICIO</v>
      </c>
      <c r="AG2342" s="20" t="str">
        <f>VLOOKUP(E2342,'FILIAIS PETZ'!A:Q,2,0)</f>
        <v>R3</v>
      </c>
      <c r="AH2342" s="75">
        <v>450</v>
      </c>
      <c r="AI2342" s="16" t="s">
        <v>6757</v>
      </c>
      <c r="AJ2342" s="43">
        <f>VLOOKUP(E2342,'FILIAIS PETZ'!$A$2:$K$2000,11,0)</f>
        <v>18328118017265</v>
      </c>
      <c r="AK2342" s="44">
        <f t="shared" si="159"/>
        <v>18328118017265</v>
      </c>
    </row>
    <row r="2343" spans="1:37" s="14" customFormat="1" ht="15" customHeight="1" thickBot="1" x14ac:dyDescent="0.25">
      <c r="A2343" s="9">
        <f t="shared" si="158"/>
        <v>887913</v>
      </c>
      <c r="B2343" s="18">
        <f>VLOOKUP(C2343,FORNECEDORES!D:E,2,0)</f>
        <v>9057</v>
      </c>
      <c r="C2343" s="19" t="str">
        <f>VLOOKUP(D2343,FORNECEDORES!A:D,4,0)</f>
        <v>19.357.006/0001-49</v>
      </c>
      <c r="D2343" s="13" t="s">
        <v>2290</v>
      </c>
      <c r="E2343" s="20" t="str">
        <f t="shared" si="157"/>
        <v>04 0162</v>
      </c>
      <c r="F2343" s="28" t="s">
        <v>5179</v>
      </c>
      <c r="G2343" s="21" t="str">
        <f>VLOOKUP(E2343,'FILIAIS PETZ'!A:E,5,0)</f>
        <v>PETZ CONTAGEM JOÃO CESAR</v>
      </c>
      <c r="H2343" s="20" t="str">
        <f>VLOOKUP(E2343,'FILIAIS PETZ'!A:D,4,0)</f>
        <v>CTJC-MG</v>
      </c>
      <c r="I2343" s="46">
        <v>45391</v>
      </c>
      <c r="J2343" s="9">
        <v>887913</v>
      </c>
      <c r="K2343" s="9" t="s">
        <v>5858</v>
      </c>
      <c r="L2343" s="29" t="s">
        <v>6962</v>
      </c>
      <c r="M2343" s="46">
        <v>45392</v>
      </c>
      <c r="N2343" s="46">
        <v>45420</v>
      </c>
      <c r="O2343" s="46">
        <v>45400</v>
      </c>
      <c r="P2343" s="29" t="s">
        <v>4990</v>
      </c>
      <c r="Q2343" s="9">
        <v>3</v>
      </c>
      <c r="R2343" s="9">
        <v>1</v>
      </c>
      <c r="S2343" s="9">
        <v>8</v>
      </c>
      <c r="T2343" s="9" t="s">
        <v>32</v>
      </c>
      <c r="U2343" s="9">
        <v>11002</v>
      </c>
      <c r="V2343" s="9">
        <v>11002</v>
      </c>
      <c r="W2343" s="9" t="s">
        <v>5019</v>
      </c>
      <c r="X2343" s="9" t="s">
        <v>4985</v>
      </c>
      <c r="Y2343" s="10" t="s">
        <v>4993</v>
      </c>
      <c r="Z2343" s="10" t="s">
        <v>4993</v>
      </c>
      <c r="AA2343" s="10" t="s">
        <v>4989</v>
      </c>
      <c r="AB2343" s="10" t="s">
        <v>12941</v>
      </c>
      <c r="AC2343" s="9" t="s">
        <v>5006</v>
      </c>
      <c r="AD2343" s="29"/>
      <c r="AE2343" s="20" t="str">
        <f>VLOOKUP(E2343,'FILIAIS PETZ'!A:Q,17,0)</f>
        <v>MG-2</v>
      </c>
      <c r="AF2343" s="20" t="str">
        <f>VLOOKUP(E2343,'FILIAIS PETZ'!A:Q,3,0)</f>
        <v>FELICIO</v>
      </c>
      <c r="AG2343" s="20" t="str">
        <f>VLOOKUP(E2343,'FILIAIS PETZ'!A:Q,2,0)</f>
        <v>R3</v>
      </c>
      <c r="AH2343" s="75">
        <v>450</v>
      </c>
      <c r="AI2343" s="16" t="s">
        <v>6758</v>
      </c>
      <c r="AJ2343" s="43">
        <f>VLOOKUP(E2343,'FILIAIS PETZ'!$A$2:$K$2000,11,0)</f>
        <v>18328118017265</v>
      </c>
      <c r="AK2343" s="44">
        <f t="shared" si="159"/>
        <v>18328118017265</v>
      </c>
    </row>
    <row r="2344" spans="1:37" s="14" customFormat="1" ht="15" customHeight="1" thickBot="1" x14ac:dyDescent="0.25">
      <c r="A2344" s="9">
        <f t="shared" si="158"/>
        <v>887916</v>
      </c>
      <c r="B2344" s="18">
        <f>VLOOKUP(C2344,FORNECEDORES!D:E,2,0)</f>
        <v>9057</v>
      </c>
      <c r="C2344" s="19" t="str">
        <f>VLOOKUP(D2344,FORNECEDORES!A:D,4,0)</f>
        <v>19.357.006/0001-49</v>
      </c>
      <c r="D2344" s="13" t="s">
        <v>2290</v>
      </c>
      <c r="E2344" s="20" t="str">
        <f t="shared" si="157"/>
        <v>04 0107</v>
      </c>
      <c r="F2344" s="28" t="s">
        <v>4930</v>
      </c>
      <c r="G2344" s="21" t="str">
        <f>VLOOKUP(E2344,'FILIAIS PETZ'!A:E,5,0)</f>
        <v>PETZ CONTAGEM</v>
      </c>
      <c r="H2344" s="20" t="str">
        <f>VLOOKUP(E2344,'FILIAIS PETZ'!A:D,4,0)</f>
        <v>CNTG-MG</v>
      </c>
      <c r="I2344" s="46">
        <v>45391</v>
      </c>
      <c r="J2344" s="9">
        <v>887916</v>
      </c>
      <c r="K2344" s="9" t="s">
        <v>5858</v>
      </c>
      <c r="L2344" s="29" t="s">
        <v>6963</v>
      </c>
      <c r="M2344" s="46">
        <v>45392</v>
      </c>
      <c r="N2344" s="46">
        <v>45420</v>
      </c>
      <c r="O2344" s="46">
        <v>45400</v>
      </c>
      <c r="P2344" s="29" t="s">
        <v>4990</v>
      </c>
      <c r="Q2344" s="9">
        <v>3</v>
      </c>
      <c r="R2344" s="9">
        <v>1</v>
      </c>
      <c r="S2344" s="9">
        <v>8</v>
      </c>
      <c r="T2344" s="9" t="s">
        <v>32</v>
      </c>
      <c r="U2344" s="9">
        <v>11002</v>
      </c>
      <c r="V2344" s="9">
        <v>11002</v>
      </c>
      <c r="W2344" s="9" t="s">
        <v>5019</v>
      </c>
      <c r="X2344" s="9" t="s">
        <v>4985</v>
      </c>
      <c r="Y2344" s="10" t="s">
        <v>4993</v>
      </c>
      <c r="Z2344" s="10" t="s">
        <v>4993</v>
      </c>
      <c r="AA2344" s="10" t="s">
        <v>4989</v>
      </c>
      <c r="AB2344" s="10" t="s">
        <v>12941</v>
      </c>
      <c r="AC2344" s="9" t="s">
        <v>5006</v>
      </c>
      <c r="AD2344" s="29"/>
      <c r="AE2344" s="20" t="str">
        <f>VLOOKUP(E2344,'FILIAIS PETZ'!A:Q,17,0)</f>
        <v>MG-2</v>
      </c>
      <c r="AF2344" s="20" t="str">
        <f>VLOOKUP(E2344,'FILIAIS PETZ'!A:Q,3,0)</f>
        <v>FELICIO</v>
      </c>
      <c r="AG2344" s="20" t="str">
        <f>VLOOKUP(E2344,'FILIAIS PETZ'!A:Q,2,0)</f>
        <v>R3</v>
      </c>
      <c r="AH2344" s="75">
        <v>500</v>
      </c>
      <c r="AI2344" s="16" t="s">
        <v>6759</v>
      </c>
      <c r="AJ2344" s="43">
        <f>VLOOKUP(E2344,'FILIAIS PETZ'!$A$2:$K$2000,11,0)</f>
        <v>18328118010414</v>
      </c>
      <c r="AK2344" s="44">
        <f t="shared" si="159"/>
        <v>18328118010414</v>
      </c>
    </row>
    <row r="2345" spans="1:37" s="14" customFormat="1" ht="15" customHeight="1" thickBot="1" x14ac:dyDescent="0.25">
      <c r="A2345" s="9">
        <f t="shared" si="158"/>
        <v>887918</v>
      </c>
      <c r="B2345" s="18">
        <f>VLOOKUP(C2345,FORNECEDORES!D:E,2,0)</f>
        <v>9057</v>
      </c>
      <c r="C2345" s="19" t="str">
        <f>VLOOKUP(D2345,FORNECEDORES!A:D,4,0)</f>
        <v>19.357.006/0001-49</v>
      </c>
      <c r="D2345" s="13" t="s">
        <v>2290</v>
      </c>
      <c r="E2345" s="20" t="str">
        <f t="shared" si="157"/>
        <v>04 0107</v>
      </c>
      <c r="F2345" s="28" t="s">
        <v>4930</v>
      </c>
      <c r="G2345" s="21" t="str">
        <f>VLOOKUP(E2345,'FILIAIS PETZ'!A:E,5,0)</f>
        <v>PETZ CONTAGEM</v>
      </c>
      <c r="H2345" s="20" t="str">
        <f>VLOOKUP(E2345,'FILIAIS PETZ'!A:D,4,0)</f>
        <v>CNTG-MG</v>
      </c>
      <c r="I2345" s="46">
        <v>45391</v>
      </c>
      <c r="J2345" s="9">
        <v>887918</v>
      </c>
      <c r="K2345" s="9" t="s">
        <v>5858</v>
      </c>
      <c r="L2345" s="29" t="s">
        <v>6964</v>
      </c>
      <c r="M2345" s="46">
        <v>45392</v>
      </c>
      <c r="N2345" s="46">
        <v>45420</v>
      </c>
      <c r="O2345" s="46">
        <v>45400</v>
      </c>
      <c r="P2345" s="29" t="s">
        <v>4990</v>
      </c>
      <c r="Q2345" s="9">
        <v>3</v>
      </c>
      <c r="R2345" s="9">
        <v>1</v>
      </c>
      <c r="S2345" s="9">
        <v>8</v>
      </c>
      <c r="T2345" s="9" t="s">
        <v>32</v>
      </c>
      <c r="U2345" s="9">
        <v>11002</v>
      </c>
      <c r="V2345" s="9">
        <v>11002</v>
      </c>
      <c r="W2345" s="9" t="s">
        <v>5019</v>
      </c>
      <c r="X2345" s="9" t="s">
        <v>4985</v>
      </c>
      <c r="Y2345" s="9" t="s">
        <v>4980</v>
      </c>
      <c r="Z2345" s="9" t="s">
        <v>4980</v>
      </c>
      <c r="AA2345" s="9" t="s">
        <v>4989</v>
      </c>
      <c r="AB2345" s="9" t="s">
        <v>5005</v>
      </c>
      <c r="AC2345" s="9" t="s">
        <v>5006</v>
      </c>
      <c r="AD2345" s="29"/>
      <c r="AE2345" s="20" t="str">
        <f>VLOOKUP(E2345,'FILIAIS PETZ'!A:Q,17,0)</f>
        <v>MG-2</v>
      </c>
      <c r="AF2345" s="20" t="str">
        <f>VLOOKUP(E2345,'FILIAIS PETZ'!A:Q,3,0)</f>
        <v>FELICIO</v>
      </c>
      <c r="AG2345" s="20" t="str">
        <f>VLOOKUP(E2345,'FILIAIS PETZ'!A:Q,2,0)</f>
        <v>R3</v>
      </c>
      <c r="AH2345" s="75">
        <v>665</v>
      </c>
      <c r="AI2345" s="16" t="s">
        <v>6755</v>
      </c>
      <c r="AJ2345" s="43">
        <f>VLOOKUP(E2345,'FILIAIS PETZ'!$A$2:$K$2000,11,0)</f>
        <v>18328118010414</v>
      </c>
      <c r="AK2345" s="44">
        <f t="shared" si="159"/>
        <v>18328118010414</v>
      </c>
    </row>
    <row r="2346" spans="1:37" s="14" customFormat="1" ht="15" customHeight="1" thickBot="1" x14ac:dyDescent="0.25">
      <c r="A2346" s="9">
        <f t="shared" si="158"/>
        <v>887919</v>
      </c>
      <c r="B2346" s="18">
        <f>VLOOKUP(C2346,FORNECEDORES!D:E,2,0)</f>
        <v>9057</v>
      </c>
      <c r="C2346" s="19" t="str">
        <f>VLOOKUP(D2346,FORNECEDORES!A:D,4,0)</f>
        <v>19.357.006/0001-49</v>
      </c>
      <c r="D2346" s="13" t="s">
        <v>2290</v>
      </c>
      <c r="E2346" s="20" t="str">
        <f t="shared" si="157"/>
        <v>04 0130</v>
      </c>
      <c r="F2346" s="28" t="s">
        <v>4975</v>
      </c>
      <c r="G2346" s="21" t="str">
        <f>VLOOKUP(E2346,'FILIAIS PETZ'!A:E,5,0)</f>
        <v>PETZ CARLOS LUZ</v>
      </c>
      <c r="H2346" s="20" t="str">
        <f>VLOOKUP(E2346,'FILIAIS PETZ'!A:D,4,0)</f>
        <v>CLUZ-MG</v>
      </c>
      <c r="I2346" s="46">
        <v>45391</v>
      </c>
      <c r="J2346" s="9">
        <v>887919</v>
      </c>
      <c r="K2346" s="9" t="s">
        <v>5858</v>
      </c>
      <c r="L2346" s="29" t="s">
        <v>6965</v>
      </c>
      <c r="M2346" s="46">
        <v>45392</v>
      </c>
      <c r="N2346" s="46">
        <v>45420</v>
      </c>
      <c r="O2346" s="46">
        <v>45400</v>
      </c>
      <c r="P2346" s="29" t="s">
        <v>4990</v>
      </c>
      <c r="Q2346" s="9">
        <v>3</v>
      </c>
      <c r="R2346" s="9">
        <v>1</v>
      </c>
      <c r="S2346" s="9">
        <v>8</v>
      </c>
      <c r="T2346" s="9" t="s">
        <v>32</v>
      </c>
      <c r="U2346" s="9">
        <v>11002</v>
      </c>
      <c r="V2346" s="9">
        <v>11002</v>
      </c>
      <c r="W2346" s="9" t="s">
        <v>5019</v>
      </c>
      <c r="X2346" s="9" t="s">
        <v>4985</v>
      </c>
      <c r="Y2346" s="9" t="s">
        <v>4980</v>
      </c>
      <c r="Z2346" s="9" t="s">
        <v>4980</v>
      </c>
      <c r="AA2346" s="9" t="s">
        <v>4989</v>
      </c>
      <c r="AB2346" s="9" t="s">
        <v>5005</v>
      </c>
      <c r="AC2346" s="9" t="s">
        <v>5006</v>
      </c>
      <c r="AD2346" s="29"/>
      <c r="AE2346" s="20" t="str">
        <f>VLOOKUP(E2346,'FILIAIS PETZ'!A:Q,17,0)</f>
        <v>MG-1</v>
      </c>
      <c r="AF2346" s="20" t="str">
        <f>VLOOKUP(E2346,'FILIAIS PETZ'!A:Q,3,0)</f>
        <v>FELICIO</v>
      </c>
      <c r="AG2346" s="20" t="str">
        <f>VLOOKUP(E2346,'FILIAIS PETZ'!A:Q,2,0)</f>
        <v>R3</v>
      </c>
      <c r="AH2346" s="75">
        <v>665</v>
      </c>
      <c r="AI2346" s="16" t="s">
        <v>6755</v>
      </c>
      <c r="AJ2346" s="43">
        <f>VLOOKUP(E2346,'FILIAIS PETZ'!$A$2:$K$2000,11,0)</f>
        <v>18328118012204</v>
      </c>
      <c r="AK2346" s="44">
        <f t="shared" si="159"/>
        <v>18328118012204</v>
      </c>
    </row>
    <row r="2347" spans="1:37" s="14" customFormat="1" ht="15" customHeight="1" thickBot="1" x14ac:dyDescent="0.25">
      <c r="A2347" s="9">
        <f t="shared" si="158"/>
        <v>887920</v>
      </c>
      <c r="B2347" s="18">
        <f>VLOOKUP(C2347,FORNECEDORES!D:E,2,0)</f>
        <v>9057</v>
      </c>
      <c r="C2347" s="19" t="str">
        <f>VLOOKUP(D2347,FORNECEDORES!A:D,4,0)</f>
        <v>19.357.006/0001-49</v>
      </c>
      <c r="D2347" s="13" t="s">
        <v>2290</v>
      </c>
      <c r="E2347" s="20" t="str">
        <f t="shared" si="157"/>
        <v>04 0130</v>
      </c>
      <c r="F2347" s="28" t="s">
        <v>4975</v>
      </c>
      <c r="G2347" s="21" t="str">
        <f>VLOOKUP(E2347,'FILIAIS PETZ'!A:E,5,0)</f>
        <v>PETZ CARLOS LUZ</v>
      </c>
      <c r="H2347" s="20" t="str">
        <f>VLOOKUP(E2347,'FILIAIS PETZ'!A:D,4,0)</f>
        <v>CLUZ-MG</v>
      </c>
      <c r="I2347" s="46">
        <v>45391</v>
      </c>
      <c r="J2347" s="9">
        <v>887920</v>
      </c>
      <c r="K2347" s="9" t="s">
        <v>5858</v>
      </c>
      <c r="L2347" s="29" t="s">
        <v>6966</v>
      </c>
      <c r="M2347" s="46">
        <v>45392</v>
      </c>
      <c r="N2347" s="46">
        <v>45420</v>
      </c>
      <c r="O2347" s="46">
        <v>45400</v>
      </c>
      <c r="P2347" s="29" t="s">
        <v>4990</v>
      </c>
      <c r="Q2347" s="9">
        <v>3</v>
      </c>
      <c r="R2347" s="9">
        <v>1</v>
      </c>
      <c r="S2347" s="9">
        <v>8</v>
      </c>
      <c r="T2347" s="9" t="s">
        <v>32</v>
      </c>
      <c r="U2347" s="9">
        <v>11002</v>
      </c>
      <c r="V2347" s="9">
        <v>11002</v>
      </c>
      <c r="W2347" s="9" t="s">
        <v>5039</v>
      </c>
      <c r="X2347" s="9" t="s">
        <v>4985</v>
      </c>
      <c r="Y2347" s="10" t="s">
        <v>4993</v>
      </c>
      <c r="Z2347" s="10" t="s">
        <v>4993</v>
      </c>
      <c r="AA2347" s="10" t="s">
        <v>4989</v>
      </c>
      <c r="AB2347" s="10" t="s">
        <v>12941</v>
      </c>
      <c r="AC2347" s="9" t="s">
        <v>5006</v>
      </c>
      <c r="AD2347" s="29"/>
      <c r="AE2347" s="20" t="str">
        <f>VLOOKUP(E2347,'FILIAIS PETZ'!A:Q,17,0)</f>
        <v>MG-1</v>
      </c>
      <c r="AF2347" s="20" t="str">
        <f>VLOOKUP(E2347,'FILIAIS PETZ'!A:Q,3,0)</f>
        <v>FELICIO</v>
      </c>
      <c r="AG2347" s="20" t="str">
        <f>VLOOKUP(E2347,'FILIAIS PETZ'!A:Q,2,0)</f>
        <v>R3</v>
      </c>
      <c r="AH2347" s="75">
        <v>600</v>
      </c>
      <c r="AI2347" s="16" t="s">
        <v>6760</v>
      </c>
      <c r="AJ2347" s="43">
        <f>VLOOKUP(E2347,'FILIAIS PETZ'!$A$2:$K$2000,11,0)</f>
        <v>18328118012204</v>
      </c>
      <c r="AK2347" s="44">
        <f t="shared" si="159"/>
        <v>18328118012204</v>
      </c>
    </row>
    <row r="2348" spans="1:37" s="14" customFormat="1" ht="15" customHeight="1" thickBot="1" x14ac:dyDescent="0.25">
      <c r="A2348" s="9">
        <f t="shared" si="158"/>
        <v>887922</v>
      </c>
      <c r="B2348" s="18">
        <f>VLOOKUP(C2348,FORNECEDORES!D:E,2,0)</f>
        <v>9057</v>
      </c>
      <c r="C2348" s="19" t="str">
        <f>VLOOKUP(D2348,FORNECEDORES!A:D,4,0)</f>
        <v>19.357.006/0001-49</v>
      </c>
      <c r="D2348" s="13" t="s">
        <v>2290</v>
      </c>
      <c r="E2348" s="20" t="str">
        <f t="shared" si="157"/>
        <v>04 0061</v>
      </c>
      <c r="F2348" s="28" t="s">
        <v>4946</v>
      </c>
      <c r="G2348" s="21" t="str">
        <f>VLOOKUP(E2348,'FILIAIS PETZ'!A:E,5,0)</f>
        <v>PETZ PAMPULHA</v>
      </c>
      <c r="H2348" s="20" t="str">
        <f>VLOOKUP(E2348,'FILIAIS PETZ'!A:D,4,0)</f>
        <v>PAMP-MG</v>
      </c>
      <c r="I2348" s="46">
        <v>45391</v>
      </c>
      <c r="J2348" s="9">
        <v>887922</v>
      </c>
      <c r="K2348" s="9" t="s">
        <v>5858</v>
      </c>
      <c r="L2348" s="29" t="s">
        <v>6967</v>
      </c>
      <c r="M2348" s="46">
        <v>45392</v>
      </c>
      <c r="N2348" s="46">
        <v>45420</v>
      </c>
      <c r="O2348" s="46">
        <v>45400</v>
      </c>
      <c r="P2348" s="29" t="s">
        <v>4990</v>
      </c>
      <c r="Q2348" s="9">
        <v>3</v>
      </c>
      <c r="R2348" s="9">
        <v>1</v>
      </c>
      <c r="S2348" s="9">
        <v>8</v>
      </c>
      <c r="T2348" s="9" t="s">
        <v>32</v>
      </c>
      <c r="U2348" s="9">
        <v>11002</v>
      </c>
      <c r="V2348" s="9">
        <v>11002</v>
      </c>
      <c r="W2348" s="9" t="s">
        <v>5024</v>
      </c>
      <c r="X2348" s="9" t="s">
        <v>4985</v>
      </c>
      <c r="Y2348" s="10" t="s">
        <v>4997</v>
      </c>
      <c r="Z2348" s="10" t="s">
        <v>4993</v>
      </c>
      <c r="AA2348" s="9" t="s">
        <v>4989</v>
      </c>
      <c r="AB2348" s="10" t="s">
        <v>12941</v>
      </c>
      <c r="AC2348" s="9" t="s">
        <v>5006</v>
      </c>
      <c r="AD2348" s="29"/>
      <c r="AE2348" s="20" t="str">
        <f>VLOOKUP(E2348,'FILIAIS PETZ'!A:Q,17,0)</f>
        <v>MG-1</v>
      </c>
      <c r="AF2348" s="20" t="str">
        <f>VLOOKUP(E2348,'FILIAIS PETZ'!A:Q,3,0)</f>
        <v>FELICIO</v>
      </c>
      <c r="AG2348" s="20" t="str">
        <f>VLOOKUP(E2348,'FILIAIS PETZ'!A:Q,2,0)</f>
        <v>R3</v>
      </c>
      <c r="AH2348" s="75">
        <v>350</v>
      </c>
      <c r="AI2348" s="16" t="s">
        <v>6761</v>
      </c>
      <c r="AJ2348" s="43">
        <f>VLOOKUP(E2348,'FILIAIS PETZ'!$A$2:$K$2000,11,0)</f>
        <v>18328118006069</v>
      </c>
      <c r="AK2348" s="44">
        <f t="shared" si="159"/>
        <v>18328118006069</v>
      </c>
    </row>
    <row r="2349" spans="1:37" s="14" customFormat="1" ht="15" customHeight="1" thickBot="1" x14ac:dyDescent="0.25">
      <c r="A2349" s="9">
        <f t="shared" si="158"/>
        <v>887924</v>
      </c>
      <c r="B2349" s="18">
        <f>VLOOKUP(C2349,FORNECEDORES!D:E,2,0)</f>
        <v>9057</v>
      </c>
      <c r="C2349" s="19" t="str">
        <f>VLOOKUP(D2349,FORNECEDORES!A:D,4,0)</f>
        <v>19.357.006/0001-49</v>
      </c>
      <c r="D2349" s="13" t="s">
        <v>2290</v>
      </c>
      <c r="E2349" s="20" t="str">
        <f t="shared" si="157"/>
        <v>04 0061</v>
      </c>
      <c r="F2349" s="28" t="s">
        <v>4946</v>
      </c>
      <c r="G2349" s="21" t="str">
        <f>VLOOKUP(E2349,'FILIAIS PETZ'!A:E,5,0)</f>
        <v>PETZ PAMPULHA</v>
      </c>
      <c r="H2349" s="20" t="str">
        <f>VLOOKUP(E2349,'FILIAIS PETZ'!A:D,4,0)</f>
        <v>PAMP-MG</v>
      </c>
      <c r="I2349" s="46">
        <v>45391</v>
      </c>
      <c r="J2349" s="9">
        <v>887924</v>
      </c>
      <c r="K2349" s="9" t="s">
        <v>5858</v>
      </c>
      <c r="L2349" s="29" t="s">
        <v>6968</v>
      </c>
      <c r="M2349" s="46">
        <v>45392</v>
      </c>
      <c r="N2349" s="46">
        <v>45420</v>
      </c>
      <c r="O2349" s="46">
        <v>45400</v>
      </c>
      <c r="P2349" s="29" t="s">
        <v>4990</v>
      </c>
      <c r="Q2349" s="9">
        <v>3</v>
      </c>
      <c r="R2349" s="9">
        <v>1</v>
      </c>
      <c r="S2349" s="9">
        <v>8</v>
      </c>
      <c r="T2349" s="9" t="s">
        <v>32</v>
      </c>
      <c r="U2349" s="9">
        <v>11002</v>
      </c>
      <c r="V2349" s="9">
        <v>11002</v>
      </c>
      <c r="W2349" s="9" t="s">
        <v>5019</v>
      </c>
      <c r="X2349" s="9" t="s">
        <v>4985</v>
      </c>
      <c r="Y2349" s="9" t="s">
        <v>4980</v>
      </c>
      <c r="Z2349" s="9" t="s">
        <v>4980</v>
      </c>
      <c r="AA2349" s="9" t="s">
        <v>4989</v>
      </c>
      <c r="AB2349" s="9" t="s">
        <v>5005</v>
      </c>
      <c r="AC2349" s="9" t="s">
        <v>5006</v>
      </c>
      <c r="AD2349" s="29"/>
      <c r="AE2349" s="20" t="str">
        <f>VLOOKUP(E2349,'FILIAIS PETZ'!A:Q,17,0)</f>
        <v>MG-1</v>
      </c>
      <c r="AF2349" s="20" t="str">
        <f>VLOOKUP(E2349,'FILIAIS PETZ'!A:Q,3,0)</f>
        <v>FELICIO</v>
      </c>
      <c r="AG2349" s="20" t="str">
        <f>VLOOKUP(E2349,'FILIAIS PETZ'!A:Q,2,0)</f>
        <v>R3</v>
      </c>
      <c r="AH2349" s="75">
        <v>665</v>
      </c>
      <c r="AI2349" s="16" t="s">
        <v>6755</v>
      </c>
      <c r="AJ2349" s="43">
        <f>VLOOKUP(E2349,'FILIAIS PETZ'!$A$2:$K$2000,11,0)</f>
        <v>18328118006069</v>
      </c>
      <c r="AK2349" s="44">
        <f t="shared" si="159"/>
        <v>18328118006069</v>
      </c>
    </row>
    <row r="2350" spans="1:37" s="14" customFormat="1" ht="15" customHeight="1" thickBot="1" x14ac:dyDescent="0.25">
      <c r="A2350" s="9">
        <f t="shared" si="158"/>
        <v>887925</v>
      </c>
      <c r="B2350" s="18">
        <f>VLOOKUP(C2350,FORNECEDORES!D:E,2,0)</f>
        <v>9057</v>
      </c>
      <c r="C2350" s="19" t="str">
        <f>VLOOKUP(D2350,FORNECEDORES!A:D,4,0)</f>
        <v>19.357.006/0001-49</v>
      </c>
      <c r="D2350" s="13" t="s">
        <v>2290</v>
      </c>
      <c r="E2350" s="20" t="str">
        <f t="shared" si="157"/>
        <v>04 0185</v>
      </c>
      <c r="F2350" s="28" t="s">
        <v>4973</v>
      </c>
      <c r="G2350" s="21" t="str">
        <f>VLOOKUP(E2350,'FILIAIS PETZ'!A:E,5,0)</f>
        <v>PETZ AV CONTORNO (ANTIGOS DADOS DE SVLB/MG - PETZ SILVA LOBO)</v>
      </c>
      <c r="H2350" s="20" t="str">
        <f>VLOOKUP(E2350,'FILIAIS PETZ'!A:D,4,0)</f>
        <v>ACTN-MG</v>
      </c>
      <c r="I2350" s="46">
        <v>45391</v>
      </c>
      <c r="J2350" s="9">
        <v>887925</v>
      </c>
      <c r="K2350" s="9" t="s">
        <v>5858</v>
      </c>
      <c r="L2350" s="29" t="s">
        <v>6969</v>
      </c>
      <c r="M2350" s="46">
        <v>45392</v>
      </c>
      <c r="N2350" s="46">
        <v>45420</v>
      </c>
      <c r="O2350" s="46">
        <v>45400</v>
      </c>
      <c r="P2350" s="29" t="s">
        <v>4990</v>
      </c>
      <c r="Q2350" s="9">
        <v>3</v>
      </c>
      <c r="R2350" s="9">
        <v>1</v>
      </c>
      <c r="S2350" s="9">
        <v>8</v>
      </c>
      <c r="T2350" s="9" t="s">
        <v>32</v>
      </c>
      <c r="U2350" s="9">
        <v>11002</v>
      </c>
      <c r="V2350" s="9">
        <v>11002</v>
      </c>
      <c r="W2350" s="9" t="s">
        <v>4984</v>
      </c>
      <c r="X2350" s="9" t="s">
        <v>4985</v>
      </c>
      <c r="Y2350" s="10" t="s">
        <v>4997</v>
      </c>
      <c r="Z2350" s="10" t="s">
        <v>4993</v>
      </c>
      <c r="AA2350" s="9" t="s">
        <v>5022</v>
      </c>
      <c r="AB2350" s="10" t="s">
        <v>12941</v>
      </c>
      <c r="AC2350" s="9" t="s">
        <v>5006</v>
      </c>
      <c r="AD2350" s="29"/>
      <c r="AE2350" s="20" t="str">
        <f>VLOOKUP(E2350,'FILIAIS PETZ'!A:Q,17,0)</f>
        <v>MG-1</v>
      </c>
      <c r="AF2350" s="20" t="str">
        <f>VLOOKUP(E2350,'FILIAIS PETZ'!A:Q,3,0)</f>
        <v>FELICIO</v>
      </c>
      <c r="AG2350" s="20" t="str">
        <f>VLOOKUP(E2350,'FILIAIS PETZ'!A:Q,2,0)</f>
        <v>R3</v>
      </c>
      <c r="AH2350" s="75">
        <v>2300</v>
      </c>
      <c r="AI2350" s="16" t="s">
        <v>6762</v>
      </c>
      <c r="AJ2350" s="43">
        <f>VLOOKUP(E2350,'FILIAIS PETZ'!$A$2:$K$2000,11,0)</f>
        <v>18328118017931</v>
      </c>
      <c r="AK2350" s="44">
        <f t="shared" si="159"/>
        <v>18328118017931</v>
      </c>
    </row>
    <row r="2351" spans="1:37" s="14" customFormat="1" ht="15" customHeight="1" thickBot="1" x14ac:dyDescent="0.25">
      <c r="A2351" s="9">
        <f t="shared" si="158"/>
        <v>887927</v>
      </c>
      <c r="B2351" s="18">
        <f>VLOOKUP(C2351,FORNECEDORES!D:E,2,0)</f>
        <v>9057</v>
      </c>
      <c r="C2351" s="19" t="str">
        <f>VLOOKUP(D2351,FORNECEDORES!A:D,4,0)</f>
        <v>19.357.006/0001-49</v>
      </c>
      <c r="D2351" s="13" t="s">
        <v>2290</v>
      </c>
      <c r="E2351" s="20" t="str">
        <f t="shared" si="157"/>
        <v>04 0185</v>
      </c>
      <c r="F2351" s="28" t="s">
        <v>4973</v>
      </c>
      <c r="G2351" s="21" t="str">
        <f>VLOOKUP(E2351,'FILIAIS PETZ'!A:E,5,0)</f>
        <v>PETZ AV CONTORNO (ANTIGOS DADOS DE SVLB/MG - PETZ SILVA LOBO)</v>
      </c>
      <c r="H2351" s="20" t="str">
        <f>VLOOKUP(E2351,'FILIAIS PETZ'!A:D,4,0)</f>
        <v>ACTN-MG</v>
      </c>
      <c r="I2351" s="46">
        <v>45391</v>
      </c>
      <c r="J2351" s="9">
        <v>887927</v>
      </c>
      <c r="K2351" s="9" t="s">
        <v>5858</v>
      </c>
      <c r="L2351" s="29" t="s">
        <v>6970</v>
      </c>
      <c r="M2351" s="46">
        <v>45392</v>
      </c>
      <c r="N2351" s="46">
        <v>45420</v>
      </c>
      <c r="O2351" s="46">
        <v>45400</v>
      </c>
      <c r="P2351" s="29" t="s">
        <v>4990</v>
      </c>
      <c r="Q2351" s="9">
        <v>3</v>
      </c>
      <c r="R2351" s="9">
        <v>1</v>
      </c>
      <c r="S2351" s="9">
        <v>8</v>
      </c>
      <c r="T2351" s="9" t="s">
        <v>32</v>
      </c>
      <c r="U2351" s="9">
        <v>11002</v>
      </c>
      <c r="V2351" s="9">
        <v>11002</v>
      </c>
      <c r="W2351" s="9" t="s">
        <v>5019</v>
      </c>
      <c r="X2351" s="9" t="s">
        <v>4985</v>
      </c>
      <c r="Y2351" s="10" t="s">
        <v>4993</v>
      </c>
      <c r="Z2351" s="10" t="s">
        <v>4993</v>
      </c>
      <c r="AA2351" s="10" t="s">
        <v>4989</v>
      </c>
      <c r="AB2351" s="10" t="s">
        <v>12941</v>
      </c>
      <c r="AC2351" s="9" t="s">
        <v>5006</v>
      </c>
      <c r="AD2351" s="29"/>
      <c r="AE2351" s="20" t="str">
        <f>VLOOKUP(E2351,'FILIAIS PETZ'!A:Q,17,0)</f>
        <v>MG-1</v>
      </c>
      <c r="AF2351" s="20" t="str">
        <f>VLOOKUP(E2351,'FILIAIS PETZ'!A:Q,3,0)</f>
        <v>FELICIO</v>
      </c>
      <c r="AG2351" s="20" t="str">
        <f>VLOOKUP(E2351,'FILIAIS PETZ'!A:Q,2,0)</f>
        <v>R3</v>
      </c>
      <c r="AH2351" s="75">
        <v>350</v>
      </c>
      <c r="AI2351" s="16" t="s">
        <v>6763</v>
      </c>
      <c r="AJ2351" s="43">
        <f>VLOOKUP(E2351,'FILIAIS PETZ'!$A$2:$K$2000,11,0)</f>
        <v>18328118017931</v>
      </c>
      <c r="AK2351" s="44">
        <f t="shared" si="159"/>
        <v>18328118017931</v>
      </c>
    </row>
    <row r="2352" spans="1:37" s="14" customFormat="1" ht="15" customHeight="1" thickBot="1" x14ac:dyDescent="0.25">
      <c r="A2352" s="9">
        <f t="shared" si="158"/>
        <v>887931</v>
      </c>
      <c r="B2352" s="18">
        <f>VLOOKUP(C2352,FORNECEDORES!D:E,2,0)</f>
        <v>9057</v>
      </c>
      <c r="C2352" s="19" t="str">
        <f>VLOOKUP(D2352,FORNECEDORES!A:D,4,0)</f>
        <v>19.357.006/0001-49</v>
      </c>
      <c r="D2352" s="13" t="s">
        <v>2290</v>
      </c>
      <c r="E2352" s="20" t="str">
        <f t="shared" si="157"/>
        <v>04 0185</v>
      </c>
      <c r="F2352" s="28" t="s">
        <v>4973</v>
      </c>
      <c r="G2352" s="21" t="str">
        <f>VLOOKUP(E2352,'FILIAIS PETZ'!A:E,5,0)</f>
        <v>PETZ AV CONTORNO (ANTIGOS DADOS DE SVLB/MG - PETZ SILVA LOBO)</v>
      </c>
      <c r="H2352" s="20" t="str">
        <f>VLOOKUP(E2352,'FILIAIS PETZ'!A:D,4,0)</f>
        <v>ACTN-MG</v>
      </c>
      <c r="I2352" s="46">
        <v>45391</v>
      </c>
      <c r="J2352" s="9">
        <v>887931</v>
      </c>
      <c r="K2352" s="9" t="s">
        <v>5858</v>
      </c>
      <c r="L2352" s="29" t="s">
        <v>6971</v>
      </c>
      <c r="M2352" s="46">
        <v>45392</v>
      </c>
      <c r="N2352" s="46">
        <v>45420</v>
      </c>
      <c r="O2352" s="46">
        <v>45400</v>
      </c>
      <c r="P2352" s="29" t="s">
        <v>4990</v>
      </c>
      <c r="Q2352" s="9">
        <v>3</v>
      </c>
      <c r="R2352" s="9">
        <v>1</v>
      </c>
      <c r="S2352" s="9">
        <v>8</v>
      </c>
      <c r="T2352" s="9" t="s">
        <v>32</v>
      </c>
      <c r="U2352" s="9">
        <v>11002</v>
      </c>
      <c r="V2352" s="9">
        <v>11002</v>
      </c>
      <c r="W2352" s="9" t="s">
        <v>5019</v>
      </c>
      <c r="X2352" s="9" t="s">
        <v>4985</v>
      </c>
      <c r="Y2352" s="9" t="s">
        <v>4980</v>
      </c>
      <c r="Z2352" s="9" t="s">
        <v>4980</v>
      </c>
      <c r="AA2352" s="9" t="s">
        <v>4989</v>
      </c>
      <c r="AB2352" s="9" t="s">
        <v>5005</v>
      </c>
      <c r="AC2352" s="9" t="s">
        <v>5006</v>
      </c>
      <c r="AD2352" s="29"/>
      <c r="AE2352" s="20" t="str">
        <f>VLOOKUP(E2352,'FILIAIS PETZ'!A:Q,17,0)</f>
        <v>MG-1</v>
      </c>
      <c r="AF2352" s="20" t="str">
        <f>VLOOKUP(E2352,'FILIAIS PETZ'!A:Q,3,0)</f>
        <v>FELICIO</v>
      </c>
      <c r="AG2352" s="20" t="str">
        <f>VLOOKUP(E2352,'FILIAIS PETZ'!A:Q,2,0)</f>
        <v>R3</v>
      </c>
      <c r="AH2352" s="75">
        <v>665</v>
      </c>
      <c r="AI2352" s="16" t="s">
        <v>6755</v>
      </c>
      <c r="AJ2352" s="43">
        <f>VLOOKUP(E2352,'FILIAIS PETZ'!$A$2:$K$2000,11,0)</f>
        <v>18328118017931</v>
      </c>
      <c r="AK2352" s="44">
        <f t="shared" si="159"/>
        <v>18328118017931</v>
      </c>
    </row>
    <row r="2353" spans="1:37" s="14" customFormat="1" ht="15" customHeight="1" thickBot="1" x14ac:dyDescent="0.25">
      <c r="A2353" s="9">
        <f t="shared" si="158"/>
        <v>887933</v>
      </c>
      <c r="B2353" s="18">
        <f>VLOOKUP(C2353,FORNECEDORES!D:E,2,0)</f>
        <v>9057</v>
      </c>
      <c r="C2353" s="19" t="str">
        <f>VLOOKUP(D2353,FORNECEDORES!A:D,4,0)</f>
        <v>19.357.006/0001-49</v>
      </c>
      <c r="D2353" s="13" t="s">
        <v>2290</v>
      </c>
      <c r="E2353" s="20" t="str">
        <f t="shared" si="157"/>
        <v>04 0238</v>
      </c>
      <c r="F2353" s="28" t="s">
        <v>5730</v>
      </c>
      <c r="G2353" s="21" t="str">
        <f>VLOOKUP(E2353,'FILIAIS PETZ'!A:E,5,0)</f>
        <v>PETZ SILVIANO BRANDÃO</v>
      </c>
      <c r="H2353" s="20" t="str">
        <f>VLOOKUP(E2353,'FILIAIS PETZ'!A:D,4,0)</f>
        <v>SVBD-MG</v>
      </c>
      <c r="I2353" s="46">
        <v>45391</v>
      </c>
      <c r="J2353" s="9">
        <v>887933</v>
      </c>
      <c r="K2353" s="9" t="s">
        <v>5858</v>
      </c>
      <c r="L2353" s="29" t="s">
        <v>6972</v>
      </c>
      <c r="M2353" s="46">
        <v>45392</v>
      </c>
      <c r="N2353" s="46">
        <v>45420</v>
      </c>
      <c r="O2353" s="46">
        <v>45400</v>
      </c>
      <c r="P2353" s="29" t="s">
        <v>4990</v>
      </c>
      <c r="Q2353" s="9">
        <v>3</v>
      </c>
      <c r="R2353" s="9">
        <v>1</v>
      </c>
      <c r="S2353" s="9">
        <v>8</v>
      </c>
      <c r="T2353" s="9" t="s">
        <v>32</v>
      </c>
      <c r="U2353" s="9">
        <v>11002</v>
      </c>
      <c r="V2353" s="9">
        <v>11002</v>
      </c>
      <c r="W2353" s="9" t="s">
        <v>5057</v>
      </c>
      <c r="X2353" s="9" t="s">
        <v>4985</v>
      </c>
      <c r="Y2353" s="10" t="s">
        <v>4997</v>
      </c>
      <c r="Z2353" s="10" t="s">
        <v>4993</v>
      </c>
      <c r="AA2353" s="9" t="s">
        <v>5014</v>
      </c>
      <c r="AB2353" s="10" t="s">
        <v>12941</v>
      </c>
      <c r="AC2353" s="9" t="s">
        <v>5006</v>
      </c>
      <c r="AD2353" s="29"/>
      <c r="AE2353" s="20" t="str">
        <f>VLOOKUP(E2353,'FILIAIS PETZ'!A:Q,17,0)</f>
        <v>MG-2</v>
      </c>
      <c r="AF2353" s="20" t="str">
        <f>VLOOKUP(E2353,'FILIAIS PETZ'!A:Q,3,0)</f>
        <v>FELICIO</v>
      </c>
      <c r="AG2353" s="20" t="str">
        <f>VLOOKUP(E2353,'FILIAIS PETZ'!A:Q,2,0)</f>
        <v>R3</v>
      </c>
      <c r="AH2353" s="75">
        <v>1120</v>
      </c>
      <c r="AI2353" s="16" t="s">
        <v>6764</v>
      </c>
      <c r="AJ2353" s="43">
        <f>VLOOKUP(E2353,'FILIAIS PETZ'!$A$2:$K$2000,11,0)</f>
        <v>18328118022188</v>
      </c>
      <c r="AK2353" s="44">
        <f t="shared" si="159"/>
        <v>18328118022188</v>
      </c>
    </row>
    <row r="2354" spans="1:37" s="14" customFormat="1" ht="15" customHeight="1" thickBot="1" x14ac:dyDescent="0.25">
      <c r="A2354" s="9">
        <f t="shared" si="158"/>
        <v>887935</v>
      </c>
      <c r="B2354" s="18">
        <f>VLOOKUP(C2354,FORNECEDORES!D:E,2,0)</f>
        <v>9057</v>
      </c>
      <c r="C2354" s="19" t="str">
        <f>VLOOKUP(D2354,FORNECEDORES!A:D,4,0)</f>
        <v>19.357.006/0001-49</v>
      </c>
      <c r="D2354" s="13" t="s">
        <v>2290</v>
      </c>
      <c r="E2354" s="20" t="str">
        <f t="shared" si="157"/>
        <v>04 0038</v>
      </c>
      <c r="F2354" s="28" t="s">
        <v>4979</v>
      </c>
      <c r="G2354" s="21" t="str">
        <f>VLOOKUP(E2354,'FILIAIS PETZ'!A:E,5,0)</f>
        <v>PETZ CENTER MINAS</v>
      </c>
      <c r="H2354" s="20" t="str">
        <f>VLOOKUP(E2354,'FILIAIS PETZ'!A:D,4,0)</f>
        <v>CTMN-MG</v>
      </c>
      <c r="I2354" s="46">
        <v>45391</v>
      </c>
      <c r="J2354" s="9">
        <v>887935</v>
      </c>
      <c r="K2354" s="9" t="s">
        <v>5858</v>
      </c>
      <c r="L2354" s="29" t="s">
        <v>6973</v>
      </c>
      <c r="M2354" s="46">
        <v>45392</v>
      </c>
      <c r="N2354" s="46">
        <v>45420</v>
      </c>
      <c r="O2354" s="46">
        <v>45400</v>
      </c>
      <c r="P2354" s="29" t="s">
        <v>4990</v>
      </c>
      <c r="Q2354" s="9">
        <v>3</v>
      </c>
      <c r="R2354" s="9">
        <v>1</v>
      </c>
      <c r="S2354" s="9">
        <v>8</v>
      </c>
      <c r="T2354" s="9" t="s">
        <v>32</v>
      </c>
      <c r="U2354" s="9">
        <v>11002</v>
      </c>
      <c r="V2354" s="9">
        <v>11002</v>
      </c>
      <c r="W2354" s="9" t="s">
        <v>5019</v>
      </c>
      <c r="X2354" s="9" t="s">
        <v>4985</v>
      </c>
      <c r="Y2354" s="9" t="s">
        <v>4980</v>
      </c>
      <c r="Z2354" s="9" t="s">
        <v>4980</v>
      </c>
      <c r="AA2354" s="9" t="s">
        <v>4989</v>
      </c>
      <c r="AB2354" s="9" t="s">
        <v>5005</v>
      </c>
      <c r="AC2354" s="9" t="s">
        <v>5006</v>
      </c>
      <c r="AD2354" s="29"/>
      <c r="AE2354" s="20" t="str">
        <f>VLOOKUP(E2354,'FILIAIS PETZ'!A:Q,17,0)</f>
        <v>MG-2</v>
      </c>
      <c r="AF2354" s="20" t="str">
        <f>VLOOKUP(E2354,'FILIAIS PETZ'!A:Q,3,0)</f>
        <v>FELICIO</v>
      </c>
      <c r="AG2354" s="20" t="str">
        <f>VLOOKUP(E2354,'FILIAIS PETZ'!A:Q,2,0)</f>
        <v>R3</v>
      </c>
      <c r="AH2354" s="75">
        <v>735</v>
      </c>
      <c r="AI2354" s="16" t="s">
        <v>6765</v>
      </c>
      <c r="AJ2354" s="43">
        <f>VLOOKUP(E2354,'FILIAIS PETZ'!$A$2:$K$2000,11,0)</f>
        <v>18328118003710</v>
      </c>
      <c r="AK2354" s="44">
        <f t="shared" si="159"/>
        <v>18328118003710</v>
      </c>
    </row>
    <row r="2355" spans="1:37" s="14" customFormat="1" ht="15" customHeight="1" thickBot="1" x14ac:dyDescent="0.25">
      <c r="A2355" s="9">
        <f t="shared" si="158"/>
        <v>887936</v>
      </c>
      <c r="B2355" s="18">
        <f>VLOOKUP(C2355,FORNECEDORES!D:E,2,0)</f>
        <v>9057</v>
      </c>
      <c r="C2355" s="19" t="str">
        <f>VLOOKUP(D2355,FORNECEDORES!A:D,4,0)</f>
        <v>19.357.006/0001-49</v>
      </c>
      <c r="D2355" s="13" t="s">
        <v>2290</v>
      </c>
      <c r="E2355" s="20" t="str">
        <f t="shared" si="157"/>
        <v>04 0040</v>
      </c>
      <c r="F2355" s="28" t="s">
        <v>4943</v>
      </c>
      <c r="G2355" s="21" t="str">
        <f>VLOOKUP(E2355,'FILIAIS PETZ'!A:E,5,0)</f>
        <v>PETZ NOSSA SENHORA DO CARMO</v>
      </c>
      <c r="H2355" s="20" t="str">
        <f>VLOOKUP(E2355,'FILIAIS PETZ'!A:D,4,0)</f>
        <v>NSCA-MG</v>
      </c>
      <c r="I2355" s="46">
        <v>45391</v>
      </c>
      <c r="J2355" s="9">
        <v>887936</v>
      </c>
      <c r="K2355" s="9" t="s">
        <v>5858</v>
      </c>
      <c r="L2355" s="29" t="s">
        <v>6974</v>
      </c>
      <c r="M2355" s="46">
        <v>45392</v>
      </c>
      <c r="N2355" s="46">
        <v>45420</v>
      </c>
      <c r="O2355" s="46">
        <v>45400</v>
      </c>
      <c r="P2355" s="29" t="s">
        <v>4990</v>
      </c>
      <c r="Q2355" s="9">
        <v>3</v>
      </c>
      <c r="R2355" s="9">
        <v>1</v>
      </c>
      <c r="S2355" s="9">
        <v>8</v>
      </c>
      <c r="T2355" s="9" t="s">
        <v>32</v>
      </c>
      <c r="U2355" s="9">
        <v>11002</v>
      </c>
      <c r="V2355" s="9">
        <v>11002</v>
      </c>
      <c r="W2355" s="9" t="s">
        <v>5024</v>
      </c>
      <c r="X2355" s="9" t="s">
        <v>4985</v>
      </c>
      <c r="Y2355" s="9" t="s">
        <v>4993</v>
      </c>
      <c r="Z2355" s="9" t="s">
        <v>8408</v>
      </c>
      <c r="AA2355" s="9" t="s">
        <v>4989</v>
      </c>
      <c r="AB2355" s="9" t="s">
        <v>12941</v>
      </c>
      <c r="AC2355" s="9" t="s">
        <v>5006</v>
      </c>
      <c r="AD2355" s="29" t="s">
        <v>7878</v>
      </c>
      <c r="AE2355" s="20" t="str">
        <f>VLOOKUP(E2355,'FILIAIS PETZ'!A:Q,17,0)</f>
        <v>MG-1</v>
      </c>
      <c r="AF2355" s="20" t="str">
        <f>VLOOKUP(E2355,'FILIAIS PETZ'!A:Q,3,0)</f>
        <v>FELICIO</v>
      </c>
      <c r="AG2355" s="20" t="str">
        <f>VLOOKUP(E2355,'FILIAIS PETZ'!A:Q,2,0)</f>
        <v>R3</v>
      </c>
      <c r="AH2355" s="75">
        <v>950</v>
      </c>
      <c r="AI2355" s="16" t="s">
        <v>6766</v>
      </c>
      <c r="AJ2355" s="43">
        <f>VLOOKUP(E2355,'FILIAIS PETZ'!$A$2:$K$2000,11,0)</f>
        <v>18328118003981</v>
      </c>
      <c r="AK2355" s="44">
        <f t="shared" si="159"/>
        <v>18328118003981</v>
      </c>
    </row>
    <row r="2356" spans="1:37" s="14" customFormat="1" ht="15" customHeight="1" thickBot="1" x14ac:dyDescent="0.25">
      <c r="A2356" s="9">
        <f t="shared" si="158"/>
        <v>887938</v>
      </c>
      <c r="B2356" s="18">
        <f>VLOOKUP(C2356,FORNECEDORES!D:E,2,0)</f>
        <v>9057</v>
      </c>
      <c r="C2356" s="19" t="str">
        <f>VLOOKUP(D2356,FORNECEDORES!A:D,4,0)</f>
        <v>19.357.006/0001-49</v>
      </c>
      <c r="D2356" s="13" t="s">
        <v>2290</v>
      </c>
      <c r="E2356" s="20" t="str">
        <f t="shared" si="157"/>
        <v>04 0040</v>
      </c>
      <c r="F2356" s="28" t="s">
        <v>4943</v>
      </c>
      <c r="G2356" s="21" t="str">
        <f>VLOOKUP(E2356,'FILIAIS PETZ'!A:E,5,0)</f>
        <v>PETZ NOSSA SENHORA DO CARMO</v>
      </c>
      <c r="H2356" s="20" t="str">
        <f>VLOOKUP(E2356,'FILIAIS PETZ'!A:D,4,0)</f>
        <v>NSCA-MG</v>
      </c>
      <c r="I2356" s="46">
        <v>45391</v>
      </c>
      <c r="J2356" s="9">
        <v>887938</v>
      </c>
      <c r="K2356" s="9" t="s">
        <v>5858</v>
      </c>
      <c r="L2356" s="29" t="s">
        <v>6975</v>
      </c>
      <c r="M2356" s="46">
        <v>45392</v>
      </c>
      <c r="N2356" s="46">
        <v>45420</v>
      </c>
      <c r="O2356" s="46">
        <v>45400</v>
      </c>
      <c r="P2356" s="29" t="s">
        <v>4990</v>
      </c>
      <c r="Q2356" s="9">
        <v>3</v>
      </c>
      <c r="R2356" s="9">
        <v>1</v>
      </c>
      <c r="S2356" s="9">
        <v>8</v>
      </c>
      <c r="T2356" s="9" t="s">
        <v>32</v>
      </c>
      <c r="U2356" s="9">
        <v>11002</v>
      </c>
      <c r="V2356" s="9">
        <v>11002</v>
      </c>
      <c r="W2356" s="9" t="s">
        <v>5019</v>
      </c>
      <c r="X2356" s="9" t="s">
        <v>4985</v>
      </c>
      <c r="Y2356" s="10" t="s">
        <v>4993</v>
      </c>
      <c r="Z2356" s="10" t="s">
        <v>4993</v>
      </c>
      <c r="AA2356" s="10" t="s">
        <v>4989</v>
      </c>
      <c r="AB2356" s="10" t="s">
        <v>12941</v>
      </c>
      <c r="AC2356" s="9" t="s">
        <v>5006</v>
      </c>
      <c r="AD2356" s="29"/>
      <c r="AE2356" s="20" t="str">
        <f>VLOOKUP(E2356,'FILIAIS PETZ'!A:Q,17,0)</f>
        <v>MG-1</v>
      </c>
      <c r="AF2356" s="20" t="str">
        <f>VLOOKUP(E2356,'FILIAIS PETZ'!A:Q,3,0)</f>
        <v>FELICIO</v>
      </c>
      <c r="AG2356" s="20" t="str">
        <f>VLOOKUP(E2356,'FILIAIS PETZ'!A:Q,2,0)</f>
        <v>R3</v>
      </c>
      <c r="AH2356" s="75">
        <v>850</v>
      </c>
      <c r="AI2356" s="16" t="s">
        <v>6767</v>
      </c>
      <c r="AJ2356" s="43">
        <f>VLOOKUP(E2356,'FILIAIS PETZ'!$A$2:$K$2000,11,0)</f>
        <v>18328118003981</v>
      </c>
      <c r="AK2356" s="44">
        <f t="shared" si="159"/>
        <v>18328118003981</v>
      </c>
    </row>
    <row r="2357" spans="1:37" s="14" customFormat="1" ht="15" customHeight="1" thickBot="1" x14ac:dyDescent="0.25">
      <c r="A2357" s="9">
        <f t="shared" si="158"/>
        <v>887941</v>
      </c>
      <c r="B2357" s="18">
        <f>VLOOKUP(C2357,FORNECEDORES!D:E,2,0)</f>
        <v>9057</v>
      </c>
      <c r="C2357" s="19" t="str">
        <f>VLOOKUP(D2357,FORNECEDORES!A:D,4,0)</f>
        <v>19.357.006/0001-49</v>
      </c>
      <c r="D2357" s="13" t="s">
        <v>2290</v>
      </c>
      <c r="E2357" s="20" t="str">
        <f t="shared" si="157"/>
        <v>04 0040</v>
      </c>
      <c r="F2357" s="28" t="s">
        <v>4943</v>
      </c>
      <c r="G2357" s="21" t="str">
        <f>VLOOKUP(E2357,'FILIAIS PETZ'!A:E,5,0)</f>
        <v>PETZ NOSSA SENHORA DO CARMO</v>
      </c>
      <c r="H2357" s="20" t="str">
        <f>VLOOKUP(E2357,'FILIAIS PETZ'!A:D,4,0)</f>
        <v>NSCA-MG</v>
      </c>
      <c r="I2357" s="46">
        <v>45391</v>
      </c>
      <c r="J2357" s="9">
        <v>887941</v>
      </c>
      <c r="K2357" s="9" t="s">
        <v>5858</v>
      </c>
      <c r="L2357" s="29" t="s">
        <v>6976</v>
      </c>
      <c r="M2357" s="46">
        <v>45392</v>
      </c>
      <c r="N2357" s="46">
        <v>45420</v>
      </c>
      <c r="O2357" s="46">
        <v>45400</v>
      </c>
      <c r="P2357" s="29" t="s">
        <v>4990</v>
      </c>
      <c r="Q2357" s="9">
        <v>3</v>
      </c>
      <c r="R2357" s="9">
        <v>1</v>
      </c>
      <c r="S2357" s="9">
        <v>8</v>
      </c>
      <c r="T2357" s="9" t="s">
        <v>32</v>
      </c>
      <c r="U2357" s="9">
        <v>11002</v>
      </c>
      <c r="V2357" s="9">
        <v>11002</v>
      </c>
      <c r="W2357" s="9" t="s">
        <v>5019</v>
      </c>
      <c r="X2357" s="9" t="s">
        <v>4985</v>
      </c>
      <c r="Y2357" s="9" t="s">
        <v>4980</v>
      </c>
      <c r="Z2357" s="9" t="s">
        <v>4980</v>
      </c>
      <c r="AA2357" s="9" t="s">
        <v>4989</v>
      </c>
      <c r="AB2357" s="9" t="s">
        <v>5005</v>
      </c>
      <c r="AC2357" s="9" t="s">
        <v>5006</v>
      </c>
      <c r="AD2357" s="29"/>
      <c r="AE2357" s="20" t="str">
        <f>VLOOKUP(E2357,'FILIAIS PETZ'!A:Q,17,0)</f>
        <v>MG-1</v>
      </c>
      <c r="AF2357" s="20" t="str">
        <f>VLOOKUP(E2357,'FILIAIS PETZ'!A:Q,3,0)</f>
        <v>FELICIO</v>
      </c>
      <c r="AG2357" s="20" t="str">
        <f>VLOOKUP(E2357,'FILIAIS PETZ'!A:Q,2,0)</f>
        <v>R3</v>
      </c>
      <c r="AH2357" s="75">
        <v>443</v>
      </c>
      <c r="AI2357" s="16" t="s">
        <v>6768</v>
      </c>
      <c r="AJ2357" s="43">
        <f>VLOOKUP(E2357,'FILIAIS PETZ'!$A$2:$K$2000,11,0)</f>
        <v>18328118003981</v>
      </c>
      <c r="AK2357" s="44">
        <f t="shared" si="159"/>
        <v>18328118003981</v>
      </c>
    </row>
    <row r="2358" spans="1:37" s="14" customFormat="1" ht="15" customHeight="1" thickBot="1" x14ac:dyDescent="0.25">
      <c r="A2358" s="9">
        <f t="shared" si="158"/>
        <v>731485</v>
      </c>
      <c r="B2358" s="18">
        <f>VLOOKUP(C2358,FORNECEDORES!D:E,2,0)</f>
        <v>534449</v>
      </c>
      <c r="C2358" s="19" t="str">
        <f>VLOOKUP(D2358,FORNECEDORES!A:D,4,0)</f>
        <v>34.997.109/0001-67</v>
      </c>
      <c r="D2358" s="13" t="s">
        <v>4410</v>
      </c>
      <c r="E2358" s="20" t="str">
        <f t="shared" si="157"/>
        <v>04 0180</v>
      </c>
      <c r="F2358" s="28" t="s">
        <v>4944</v>
      </c>
      <c r="G2358" s="21" t="str">
        <f>VLOOKUP(E2358,'FILIAIS PETZ'!A:E,5,0)</f>
        <v>PETZ TORQUATO TAPAJOS</v>
      </c>
      <c r="H2358" s="20" t="str">
        <f>VLOOKUP(E2358,'FILIAIS PETZ'!A:D,4,0)</f>
        <v>TQTP-AM</v>
      </c>
      <c r="I2358" s="46">
        <v>45392</v>
      </c>
      <c r="J2358" s="9">
        <v>731485</v>
      </c>
      <c r="K2358" s="9" t="s">
        <v>5858</v>
      </c>
      <c r="L2358" s="29" t="s">
        <v>6715</v>
      </c>
      <c r="M2358" s="46">
        <v>45341</v>
      </c>
      <c r="N2358" s="46">
        <v>45406</v>
      </c>
      <c r="O2358" s="46">
        <v>45392</v>
      </c>
      <c r="P2358" s="29" t="s">
        <v>4990</v>
      </c>
      <c r="Q2358" s="9">
        <v>3</v>
      </c>
      <c r="R2358" s="9">
        <v>1</v>
      </c>
      <c r="S2358" s="9" t="s">
        <v>4983</v>
      </c>
      <c r="T2358" s="9" t="s">
        <v>32</v>
      </c>
      <c r="U2358" s="9">
        <v>11002</v>
      </c>
      <c r="V2358" s="9">
        <v>11002</v>
      </c>
      <c r="W2358" s="9" t="s">
        <v>5024</v>
      </c>
      <c r="X2358" s="9" t="s">
        <v>4985</v>
      </c>
      <c r="Y2358" s="9" t="s">
        <v>4993</v>
      </c>
      <c r="Z2358" s="9" t="s">
        <v>4993</v>
      </c>
      <c r="AA2358" s="9" t="s">
        <v>4989</v>
      </c>
      <c r="AB2358" s="9" t="s">
        <v>12941</v>
      </c>
      <c r="AC2358" s="9" t="s">
        <v>5006</v>
      </c>
      <c r="AD2358" s="29"/>
      <c r="AE2358" s="20" t="str">
        <f>VLOOKUP(E2358,'FILIAIS PETZ'!A:Q,17,0)</f>
        <v>CO-3</v>
      </c>
      <c r="AF2358" s="20" t="str">
        <f>VLOOKUP(E2358,'FILIAIS PETZ'!A:Q,3,0)</f>
        <v>FELICIO</v>
      </c>
      <c r="AG2358" s="20" t="str">
        <f>VLOOKUP(E2358,'FILIAIS PETZ'!A:Q,2,0)</f>
        <v>R3</v>
      </c>
      <c r="AH2358" s="75">
        <v>2820.15</v>
      </c>
      <c r="AI2358" s="16" t="s">
        <v>6714</v>
      </c>
      <c r="AJ2358" s="43">
        <f>VLOOKUP(E2358,'FILIAIS PETZ'!$A$2:$K$2000,11,0)</f>
        <v>18328118017346</v>
      </c>
      <c r="AK2358" s="44">
        <f t="shared" si="159"/>
        <v>18328118017346</v>
      </c>
    </row>
    <row r="2359" spans="1:37" s="14" customFormat="1" ht="15" customHeight="1" thickBot="1" x14ac:dyDescent="0.25">
      <c r="A2359" s="9">
        <f t="shared" si="158"/>
        <v>784177</v>
      </c>
      <c r="B2359" s="18">
        <f>VLOOKUP(C2359,FORNECEDORES!D:E,2,0)</f>
        <v>534449</v>
      </c>
      <c r="C2359" s="19" t="str">
        <f>VLOOKUP(D2359,FORNECEDORES!A:D,4,0)</f>
        <v>34.997.109/0001-67</v>
      </c>
      <c r="D2359" s="13" t="s">
        <v>4410</v>
      </c>
      <c r="E2359" s="20" t="str">
        <f t="shared" si="157"/>
        <v>04 0252</v>
      </c>
      <c r="F2359" s="28" t="s">
        <v>4969</v>
      </c>
      <c r="G2359" s="21" t="str">
        <f>VLOOKUP(E2359,'FILIAIS PETZ'!A:E,5,0)</f>
        <v>PETZ SHOPPING PORTO VELHO</v>
      </c>
      <c r="H2359" s="20" t="str">
        <f>VLOOKUP(E2359,'FILIAIS PETZ'!A:D,4,0)</f>
        <v>SPVL-RO</v>
      </c>
      <c r="I2359" s="46">
        <v>45392</v>
      </c>
      <c r="J2359" s="9">
        <v>784177</v>
      </c>
      <c r="K2359" s="9" t="s">
        <v>5858</v>
      </c>
      <c r="L2359" s="29" t="s">
        <v>6716</v>
      </c>
      <c r="M2359" s="46">
        <v>45342</v>
      </c>
      <c r="N2359" s="46">
        <v>45406</v>
      </c>
      <c r="O2359" s="46">
        <v>45392</v>
      </c>
      <c r="P2359" s="29" t="s">
        <v>4990</v>
      </c>
      <c r="Q2359" s="9">
        <v>3</v>
      </c>
      <c r="R2359" s="9">
        <v>1</v>
      </c>
      <c r="S2359" s="9" t="s">
        <v>4983</v>
      </c>
      <c r="T2359" s="9" t="s">
        <v>32</v>
      </c>
      <c r="U2359" s="9">
        <v>11002</v>
      </c>
      <c r="V2359" s="9">
        <v>11002</v>
      </c>
      <c r="W2359" s="9" t="s">
        <v>5019</v>
      </c>
      <c r="X2359" s="9" t="s">
        <v>4985</v>
      </c>
      <c r="Y2359" s="10" t="s">
        <v>4980</v>
      </c>
      <c r="Z2359" s="10" t="s">
        <v>4980</v>
      </c>
      <c r="AA2359" s="10" t="s">
        <v>4989</v>
      </c>
      <c r="AB2359" s="10" t="s">
        <v>12942</v>
      </c>
      <c r="AC2359" s="9" t="s">
        <v>5006</v>
      </c>
      <c r="AD2359" s="29"/>
      <c r="AE2359" s="20" t="str">
        <f>VLOOKUP(E2359,'FILIAIS PETZ'!A:Q,17,0)</f>
        <v>CO-3</v>
      </c>
      <c r="AF2359" s="20" t="str">
        <f>VLOOKUP(E2359,'FILIAIS PETZ'!A:Q,3,0)</f>
        <v>FELICIO</v>
      </c>
      <c r="AG2359" s="20" t="str">
        <f>VLOOKUP(E2359,'FILIAIS PETZ'!A:Q,2,0)</f>
        <v>R3</v>
      </c>
      <c r="AH2359" s="75">
        <v>890</v>
      </c>
      <c r="AI2359" s="16" t="s">
        <v>5064</v>
      </c>
      <c r="AJ2359" s="43" t="str">
        <f>VLOOKUP(E2359,'FILIAIS PETZ'!$A$2:$K$2000,11,0)</f>
        <v>18.328.118/0238-26</v>
      </c>
      <c r="AK2359" s="44" t="str">
        <f t="shared" si="159"/>
        <v>18.328.118/0238-26</v>
      </c>
    </row>
    <row r="2360" spans="1:37" s="14" customFormat="1" ht="15" customHeight="1" thickBot="1" x14ac:dyDescent="0.25">
      <c r="A2360" s="9">
        <f t="shared" si="158"/>
        <v>784178</v>
      </c>
      <c r="B2360" s="18">
        <f>VLOOKUP(C2360,FORNECEDORES!D:E,2,0)</f>
        <v>534449</v>
      </c>
      <c r="C2360" s="19" t="str">
        <f>VLOOKUP(D2360,FORNECEDORES!A:D,4,0)</f>
        <v>34.997.109/0001-67</v>
      </c>
      <c r="D2360" s="13" t="s">
        <v>4410</v>
      </c>
      <c r="E2360" s="20" t="str">
        <f t="shared" si="157"/>
        <v>04 0252</v>
      </c>
      <c r="F2360" s="28" t="s">
        <v>4969</v>
      </c>
      <c r="G2360" s="21" t="str">
        <f>VLOOKUP(E2360,'FILIAIS PETZ'!A:E,5,0)</f>
        <v>PETZ SHOPPING PORTO VELHO</v>
      </c>
      <c r="H2360" s="20" t="str">
        <f>VLOOKUP(E2360,'FILIAIS PETZ'!A:D,4,0)</f>
        <v>SPVL-RO</v>
      </c>
      <c r="I2360" s="46">
        <v>45392</v>
      </c>
      <c r="J2360" s="9">
        <v>784178</v>
      </c>
      <c r="K2360" s="9" t="s">
        <v>5858</v>
      </c>
      <c r="L2360" s="29" t="s">
        <v>6718</v>
      </c>
      <c r="M2360" s="46">
        <v>45342</v>
      </c>
      <c r="N2360" s="46">
        <v>45406</v>
      </c>
      <c r="O2360" s="46">
        <v>45392</v>
      </c>
      <c r="P2360" s="29" t="s">
        <v>4990</v>
      </c>
      <c r="Q2360" s="9">
        <v>3</v>
      </c>
      <c r="R2360" s="9">
        <v>1</v>
      </c>
      <c r="S2360" s="9" t="s">
        <v>4983</v>
      </c>
      <c r="T2360" s="9" t="s">
        <v>32</v>
      </c>
      <c r="U2360" s="9">
        <v>11002</v>
      </c>
      <c r="V2360" s="9">
        <v>11002</v>
      </c>
      <c r="W2360" s="9" t="s">
        <v>5019</v>
      </c>
      <c r="X2360" s="9" t="s">
        <v>4992</v>
      </c>
      <c r="Y2360" s="10" t="s">
        <v>4980</v>
      </c>
      <c r="Z2360" s="10" t="s">
        <v>4980</v>
      </c>
      <c r="AA2360" s="10" t="s">
        <v>4992</v>
      </c>
      <c r="AB2360" s="10" t="s">
        <v>12942</v>
      </c>
      <c r="AC2360" s="9" t="s">
        <v>5006</v>
      </c>
      <c r="AD2360" s="29"/>
      <c r="AE2360" s="20" t="str">
        <f>VLOOKUP(E2360,'FILIAIS PETZ'!A:Q,17,0)</f>
        <v>CO-3</v>
      </c>
      <c r="AF2360" s="20" t="str">
        <f>VLOOKUP(E2360,'FILIAIS PETZ'!A:Q,3,0)</f>
        <v>FELICIO</v>
      </c>
      <c r="AG2360" s="20" t="str">
        <f>VLOOKUP(E2360,'FILIAIS PETZ'!A:Q,2,0)</f>
        <v>R3</v>
      </c>
      <c r="AH2360" s="75">
        <v>900</v>
      </c>
      <c r="AI2360" s="16" t="s">
        <v>6717</v>
      </c>
      <c r="AJ2360" s="43" t="str">
        <f>VLOOKUP(E2360,'FILIAIS PETZ'!$A$2:$K$2000,11,0)</f>
        <v>18.328.118/0238-26</v>
      </c>
      <c r="AK2360" s="44" t="str">
        <f t="shared" si="159"/>
        <v>18.328.118/0238-26</v>
      </c>
    </row>
    <row r="2361" spans="1:37" s="14" customFormat="1" ht="15" customHeight="1" thickBot="1" x14ac:dyDescent="0.25">
      <c r="A2361" s="9">
        <f t="shared" si="158"/>
        <v>803704</v>
      </c>
      <c r="B2361" s="18">
        <f>VLOOKUP(C2361,FORNECEDORES!D:E,2,0)</f>
        <v>534449</v>
      </c>
      <c r="C2361" s="19" t="str">
        <f>VLOOKUP(D2361,FORNECEDORES!A:D,4,0)</f>
        <v>34.997.109/0001-67</v>
      </c>
      <c r="D2361" s="13" t="s">
        <v>4410</v>
      </c>
      <c r="E2361" s="20" t="str">
        <f t="shared" si="157"/>
        <v>04 0180</v>
      </c>
      <c r="F2361" s="28" t="s">
        <v>4944</v>
      </c>
      <c r="G2361" s="21" t="str">
        <f>VLOOKUP(E2361,'FILIAIS PETZ'!A:E,5,0)</f>
        <v>PETZ TORQUATO TAPAJOS</v>
      </c>
      <c r="H2361" s="20" t="str">
        <f>VLOOKUP(E2361,'FILIAIS PETZ'!A:D,4,0)</f>
        <v>TQTP-AM</v>
      </c>
      <c r="I2361" s="46">
        <v>45392</v>
      </c>
      <c r="J2361" s="9">
        <v>803704</v>
      </c>
      <c r="K2361" s="9" t="s">
        <v>5858</v>
      </c>
      <c r="L2361" s="29" t="s">
        <v>6719</v>
      </c>
      <c r="M2361" s="46">
        <v>45341</v>
      </c>
      <c r="N2361" s="46">
        <v>45406</v>
      </c>
      <c r="O2361" s="46">
        <v>45392</v>
      </c>
      <c r="P2361" s="29" t="s">
        <v>4990</v>
      </c>
      <c r="Q2361" s="9">
        <v>3</v>
      </c>
      <c r="R2361" s="9">
        <v>1</v>
      </c>
      <c r="S2361" s="9" t="s">
        <v>4983</v>
      </c>
      <c r="T2361" s="9" t="s">
        <v>32</v>
      </c>
      <c r="U2361" s="9">
        <v>11002</v>
      </c>
      <c r="V2361" s="9">
        <v>11002</v>
      </c>
      <c r="W2361" s="9" t="s">
        <v>5019</v>
      </c>
      <c r="X2361" s="9" t="s">
        <v>4985</v>
      </c>
      <c r="Y2361" s="10" t="s">
        <v>4980</v>
      </c>
      <c r="Z2361" s="10" t="s">
        <v>4980</v>
      </c>
      <c r="AA2361" s="10" t="s">
        <v>4989</v>
      </c>
      <c r="AB2361" s="10" t="s">
        <v>12942</v>
      </c>
      <c r="AC2361" s="9" t="s">
        <v>5006</v>
      </c>
      <c r="AD2361" s="29"/>
      <c r="AE2361" s="20" t="str">
        <f>VLOOKUP(E2361,'FILIAIS PETZ'!A:Q,17,0)</f>
        <v>CO-3</v>
      </c>
      <c r="AF2361" s="20" t="str">
        <f>VLOOKUP(E2361,'FILIAIS PETZ'!A:Q,3,0)</f>
        <v>FELICIO</v>
      </c>
      <c r="AG2361" s="20" t="str">
        <f>VLOOKUP(E2361,'FILIAIS PETZ'!A:Q,2,0)</f>
        <v>R3</v>
      </c>
      <c r="AH2361" s="76">
        <v>890</v>
      </c>
      <c r="AI2361" s="50" t="s">
        <v>5116</v>
      </c>
      <c r="AJ2361" s="43">
        <f>VLOOKUP(E2361,'FILIAIS PETZ'!$A$2:$K$2000,11,0)</f>
        <v>18328118017346</v>
      </c>
      <c r="AK2361" s="44">
        <f t="shared" si="159"/>
        <v>18328118017346</v>
      </c>
    </row>
    <row r="2362" spans="1:37" s="14" customFormat="1" ht="15" customHeight="1" thickBot="1" x14ac:dyDescent="0.25">
      <c r="A2362" s="9">
        <f t="shared" si="158"/>
        <v>803705</v>
      </c>
      <c r="B2362" s="18">
        <f>VLOOKUP(C2362,FORNECEDORES!D:E,2,0)</f>
        <v>534449</v>
      </c>
      <c r="C2362" s="19" t="str">
        <f>VLOOKUP(D2362,FORNECEDORES!A:D,4,0)</f>
        <v>34.997.109/0001-67</v>
      </c>
      <c r="D2362" s="13" t="s">
        <v>4410</v>
      </c>
      <c r="E2362" s="20" t="str">
        <f t="shared" si="157"/>
        <v>04 0146</v>
      </c>
      <c r="F2362" s="28" t="s">
        <v>4947</v>
      </c>
      <c r="G2362" s="21" t="str">
        <f>VLOOKUP(E2362,'FILIAIS PETZ'!A:E,5,0)</f>
        <v>PETZ DJALMA BATISTA</v>
      </c>
      <c r="H2362" s="20" t="str">
        <f>VLOOKUP(E2362,'FILIAIS PETZ'!A:D,4,0)</f>
        <v>DJBA-AM</v>
      </c>
      <c r="I2362" s="46">
        <v>45392</v>
      </c>
      <c r="J2362" s="9">
        <v>803705</v>
      </c>
      <c r="K2362" s="9" t="s">
        <v>5858</v>
      </c>
      <c r="L2362" s="29" t="s">
        <v>6720</v>
      </c>
      <c r="M2362" s="46">
        <v>45342</v>
      </c>
      <c r="N2362" s="46">
        <v>45406</v>
      </c>
      <c r="O2362" s="46">
        <v>45392</v>
      </c>
      <c r="P2362" s="29" t="s">
        <v>4990</v>
      </c>
      <c r="Q2362" s="9">
        <v>3</v>
      </c>
      <c r="R2362" s="9">
        <v>1</v>
      </c>
      <c r="S2362" s="9" t="s">
        <v>4983</v>
      </c>
      <c r="T2362" s="9" t="s">
        <v>32</v>
      </c>
      <c r="U2362" s="9">
        <v>11002</v>
      </c>
      <c r="V2362" s="9">
        <v>11002</v>
      </c>
      <c r="W2362" s="9" t="s">
        <v>5019</v>
      </c>
      <c r="X2362" s="9" t="s">
        <v>4985</v>
      </c>
      <c r="Y2362" s="10" t="s">
        <v>4980</v>
      </c>
      <c r="Z2362" s="10" t="s">
        <v>4980</v>
      </c>
      <c r="AA2362" s="10" t="s">
        <v>4989</v>
      </c>
      <c r="AB2362" s="10" t="s">
        <v>12942</v>
      </c>
      <c r="AC2362" s="9" t="s">
        <v>5006</v>
      </c>
      <c r="AD2362" s="29"/>
      <c r="AE2362" s="20" t="str">
        <f>VLOOKUP(E2362,'FILIAIS PETZ'!A:Q,17,0)</f>
        <v>CO-3</v>
      </c>
      <c r="AF2362" s="20" t="str">
        <f>VLOOKUP(E2362,'FILIAIS PETZ'!A:Q,3,0)</f>
        <v>FELICIO</v>
      </c>
      <c r="AG2362" s="20" t="str">
        <f>VLOOKUP(E2362,'FILIAIS PETZ'!A:Q,2,0)</f>
        <v>R3</v>
      </c>
      <c r="AH2362" s="75">
        <v>890</v>
      </c>
      <c r="AI2362" s="16" t="s">
        <v>5116</v>
      </c>
      <c r="AJ2362" s="43">
        <f>VLOOKUP(E2362,'FILIAIS PETZ'!$A$2:$K$2000,11,0)</f>
        <v>18328118013782</v>
      </c>
      <c r="AK2362" s="44">
        <f t="shared" si="159"/>
        <v>18328118013782</v>
      </c>
    </row>
    <row r="2363" spans="1:37" s="14" customFormat="1" ht="15" customHeight="1" thickBot="1" x14ac:dyDescent="0.25">
      <c r="A2363" s="9">
        <f t="shared" si="158"/>
        <v>718258</v>
      </c>
      <c r="B2363" s="18">
        <f>VLOOKUP(C2363,FORNECEDORES!D:E,2,0)</f>
        <v>534449</v>
      </c>
      <c r="C2363" s="19" t="str">
        <f>VLOOKUP(D2363,FORNECEDORES!A:D,4,0)</f>
        <v>34.997.109/0001-67</v>
      </c>
      <c r="D2363" s="13" t="s">
        <v>4410</v>
      </c>
      <c r="E2363" s="20" t="str">
        <f t="shared" si="157"/>
        <v>04 0180</v>
      </c>
      <c r="F2363" s="28" t="s">
        <v>4944</v>
      </c>
      <c r="G2363" s="21" t="str">
        <f>VLOOKUP(E2363,'FILIAIS PETZ'!A:E,5,0)</f>
        <v>PETZ TORQUATO TAPAJOS</v>
      </c>
      <c r="H2363" s="20" t="str">
        <f>VLOOKUP(E2363,'FILIAIS PETZ'!A:D,4,0)</f>
        <v>TQTP-AM</v>
      </c>
      <c r="I2363" s="46">
        <v>45392</v>
      </c>
      <c r="J2363" s="9">
        <v>718258</v>
      </c>
      <c r="K2363" s="9" t="s">
        <v>5858</v>
      </c>
      <c r="L2363" s="29" t="s">
        <v>6782</v>
      </c>
      <c r="M2363" s="46">
        <v>45341</v>
      </c>
      <c r="N2363" s="46">
        <v>45406</v>
      </c>
      <c r="O2363" s="46">
        <v>45393</v>
      </c>
      <c r="P2363" s="29" t="s">
        <v>4990</v>
      </c>
      <c r="Q2363" s="9">
        <v>3</v>
      </c>
      <c r="R2363" s="9">
        <v>1</v>
      </c>
      <c r="S2363" s="9">
        <v>8</v>
      </c>
      <c r="T2363" s="9" t="s">
        <v>32</v>
      </c>
      <c r="U2363" s="9">
        <v>11002</v>
      </c>
      <c r="V2363" s="9">
        <v>11002</v>
      </c>
      <c r="W2363" s="9" t="s">
        <v>5019</v>
      </c>
      <c r="X2363" s="9" t="s">
        <v>4985</v>
      </c>
      <c r="Y2363" s="10" t="s">
        <v>4980</v>
      </c>
      <c r="Z2363" s="10" t="s">
        <v>4980</v>
      </c>
      <c r="AA2363" s="10" t="s">
        <v>4989</v>
      </c>
      <c r="AB2363" s="10" t="s">
        <v>12942</v>
      </c>
      <c r="AC2363" s="9" t="s">
        <v>5006</v>
      </c>
      <c r="AD2363" s="29"/>
      <c r="AE2363" s="20" t="str">
        <f>VLOOKUP(E2363,'FILIAIS PETZ'!A:Q,17,0)</f>
        <v>CO-3</v>
      </c>
      <c r="AF2363" s="20" t="str">
        <f>VLOOKUP(E2363,'FILIAIS PETZ'!A:Q,3,0)</f>
        <v>FELICIO</v>
      </c>
      <c r="AG2363" s="20" t="str">
        <f>VLOOKUP(E2363,'FILIAIS PETZ'!A:Q,2,0)</f>
        <v>R3</v>
      </c>
      <c r="AH2363" s="75">
        <v>650</v>
      </c>
      <c r="AI2363" s="50" t="s">
        <v>6783</v>
      </c>
      <c r="AJ2363" s="43">
        <f>VLOOKUP(E2363,'FILIAIS PETZ'!$A$2:$K$2000,11,0)</f>
        <v>18328118017346</v>
      </c>
      <c r="AK2363" s="44">
        <f t="shared" si="159"/>
        <v>18328118017346</v>
      </c>
    </row>
    <row r="2364" spans="1:37" s="14" customFormat="1" ht="15" customHeight="1" thickBot="1" x14ac:dyDescent="0.25">
      <c r="A2364" s="9">
        <f t="shared" si="158"/>
        <v>889318</v>
      </c>
      <c r="B2364" s="18">
        <f>VLOOKUP(C2364,FORNECEDORES!D:E,2,0)</f>
        <v>9057</v>
      </c>
      <c r="C2364" s="19" t="str">
        <f>VLOOKUP(D2364,FORNECEDORES!A:D,4,0)</f>
        <v>19.357.006/0001-49</v>
      </c>
      <c r="D2364" s="13" t="s">
        <v>2290</v>
      </c>
      <c r="E2364" s="20" t="str">
        <f t="shared" si="157"/>
        <v>04 0244</v>
      </c>
      <c r="F2364" s="28" t="s">
        <v>4957</v>
      </c>
      <c r="G2364" s="21" t="str">
        <f>VLOOKUP(E2364,'FILIAIS PETZ'!A:E,5,0)</f>
        <v>PETZ GOVERNADOR VALADARES</v>
      </c>
      <c r="H2364" s="20" t="str">
        <f>VLOOKUP(E2364,'FILIAIS PETZ'!A:D,4,0)</f>
        <v>GVLD-MG</v>
      </c>
      <c r="I2364" s="46">
        <v>45392</v>
      </c>
      <c r="J2364" s="9">
        <v>889318</v>
      </c>
      <c r="K2364" s="9" t="s">
        <v>5858</v>
      </c>
      <c r="L2364" s="29" t="s">
        <v>6939</v>
      </c>
      <c r="M2364" s="46">
        <v>45394</v>
      </c>
      <c r="N2364" s="46">
        <v>45420</v>
      </c>
      <c r="O2364" s="46">
        <v>45399</v>
      </c>
      <c r="P2364" s="29" t="s">
        <v>4990</v>
      </c>
      <c r="Q2364" s="9">
        <v>3</v>
      </c>
      <c r="R2364" s="9">
        <v>1</v>
      </c>
      <c r="S2364" s="9">
        <v>8</v>
      </c>
      <c r="T2364" s="9" t="s">
        <v>32</v>
      </c>
      <c r="U2364" s="9">
        <v>11002</v>
      </c>
      <c r="V2364" s="9">
        <v>11002</v>
      </c>
      <c r="W2364" s="9" t="s">
        <v>5039</v>
      </c>
      <c r="X2364" s="9" t="s">
        <v>4985</v>
      </c>
      <c r="Y2364" s="10" t="s">
        <v>4997</v>
      </c>
      <c r="Z2364" s="10" t="s">
        <v>4993</v>
      </c>
      <c r="AA2364" s="9" t="s">
        <v>4989</v>
      </c>
      <c r="AB2364" s="10" t="s">
        <v>12941</v>
      </c>
      <c r="AC2364" s="9" t="s">
        <v>5006</v>
      </c>
      <c r="AD2364" s="29"/>
      <c r="AE2364" s="20" t="str">
        <f>VLOOKUP(E2364,'FILIAIS PETZ'!A:Q,17,0)</f>
        <v>MG-2</v>
      </c>
      <c r="AF2364" s="20" t="str">
        <f>VLOOKUP(E2364,'FILIAIS PETZ'!A:Q,3,0)</f>
        <v>FELICIO</v>
      </c>
      <c r="AG2364" s="20" t="str">
        <f>VLOOKUP(E2364,'FILIAIS PETZ'!A:Q,2,0)</f>
        <v>R3</v>
      </c>
      <c r="AH2364" s="75">
        <v>2960</v>
      </c>
      <c r="AI2364" s="16" t="s">
        <v>6784</v>
      </c>
      <c r="AJ2364" s="43" t="str">
        <f>VLOOKUP(E2364,'FILIAIS PETZ'!$A$2:$K$2000,11,0)</f>
        <v>18.328.118/0231-50</v>
      </c>
      <c r="AK2364" s="44" t="str">
        <f t="shared" si="159"/>
        <v>18.328.118/0231-50</v>
      </c>
    </row>
    <row r="2365" spans="1:37" s="14" customFormat="1" ht="15" customHeight="1" thickBot="1" x14ac:dyDescent="0.25">
      <c r="A2365" s="9">
        <f t="shared" si="158"/>
        <v>889321</v>
      </c>
      <c r="B2365" s="18">
        <f>VLOOKUP(C2365,FORNECEDORES!D:E,2,0)</f>
        <v>9057</v>
      </c>
      <c r="C2365" s="19" t="str">
        <f>VLOOKUP(D2365,FORNECEDORES!A:D,4,0)</f>
        <v>19.357.006/0001-49</v>
      </c>
      <c r="D2365" s="13" t="s">
        <v>2290</v>
      </c>
      <c r="E2365" s="20" t="str">
        <f t="shared" si="157"/>
        <v>04 0095</v>
      </c>
      <c r="F2365" s="28" t="s">
        <v>4945</v>
      </c>
      <c r="G2365" s="21" t="str">
        <f>VLOOKUP(E2365,'FILIAIS PETZ'!A:E,5,0)</f>
        <v>PETZ BETIM</v>
      </c>
      <c r="H2365" s="20" t="str">
        <f>VLOOKUP(E2365,'FILIAIS PETZ'!A:D,4,0)</f>
        <v>BTIM-MG</v>
      </c>
      <c r="I2365" s="46">
        <v>45392</v>
      </c>
      <c r="J2365" s="9">
        <v>889321</v>
      </c>
      <c r="K2365" s="9" t="s">
        <v>5858</v>
      </c>
      <c r="L2365" s="29" t="s">
        <v>7977</v>
      </c>
      <c r="M2365" s="46">
        <v>45447</v>
      </c>
      <c r="N2365" s="46">
        <v>45469</v>
      </c>
      <c r="O2365" s="46">
        <v>45449</v>
      </c>
      <c r="P2365" s="29" t="s">
        <v>4990</v>
      </c>
      <c r="Q2365" s="9">
        <v>3</v>
      </c>
      <c r="R2365" s="9">
        <v>1</v>
      </c>
      <c r="S2365" s="9">
        <v>8</v>
      </c>
      <c r="T2365" s="9" t="s">
        <v>32</v>
      </c>
      <c r="U2365" s="9">
        <v>11002</v>
      </c>
      <c r="V2365" s="9">
        <v>11002</v>
      </c>
      <c r="W2365" s="9" t="s">
        <v>5034</v>
      </c>
      <c r="X2365" s="9" t="s">
        <v>4985</v>
      </c>
      <c r="Y2365" s="10" t="s">
        <v>4993</v>
      </c>
      <c r="Z2365" s="10" t="s">
        <v>4993</v>
      </c>
      <c r="AA2365" s="10" t="s">
        <v>4989</v>
      </c>
      <c r="AB2365" s="10" t="s">
        <v>12941</v>
      </c>
      <c r="AC2365" s="9" t="s">
        <v>5006</v>
      </c>
      <c r="AD2365" s="29"/>
      <c r="AE2365" s="20" t="str">
        <f>VLOOKUP(E2365,'FILIAIS PETZ'!A:Q,17,0)</f>
        <v>MG-2</v>
      </c>
      <c r="AF2365" s="20" t="str">
        <f>VLOOKUP(E2365,'FILIAIS PETZ'!A:Q,3,0)</f>
        <v>FELICIO</v>
      </c>
      <c r="AG2365" s="20" t="str">
        <f>VLOOKUP(E2365,'FILIAIS PETZ'!A:Q,2,0)</f>
        <v>R3</v>
      </c>
      <c r="AH2365" s="75">
        <v>1980</v>
      </c>
      <c r="AI2365" s="16" t="s">
        <v>6785</v>
      </c>
      <c r="AJ2365" s="43">
        <f>VLOOKUP(E2365,'FILIAIS PETZ'!$A$2:$K$2000,11,0)</f>
        <v>18328118009084</v>
      </c>
      <c r="AK2365" s="44">
        <f t="shared" si="159"/>
        <v>18328118009084</v>
      </c>
    </row>
    <row r="2366" spans="1:37" s="14" customFormat="1" ht="15" customHeight="1" thickBot="1" x14ac:dyDescent="0.25">
      <c r="A2366" s="9">
        <f t="shared" si="158"/>
        <v>889322</v>
      </c>
      <c r="B2366" s="18">
        <f>VLOOKUP(C2366,FORNECEDORES!D:E,2,0)</f>
        <v>9057</v>
      </c>
      <c r="C2366" s="19" t="str">
        <f>VLOOKUP(D2366,FORNECEDORES!A:D,4,0)</f>
        <v>19.357.006/0001-49</v>
      </c>
      <c r="D2366" s="13" t="s">
        <v>2290</v>
      </c>
      <c r="E2366" s="20" t="str">
        <f t="shared" si="157"/>
        <v>04 0095</v>
      </c>
      <c r="F2366" s="28" t="s">
        <v>4945</v>
      </c>
      <c r="G2366" s="21" t="str">
        <f>VLOOKUP(E2366,'FILIAIS PETZ'!A:E,5,0)</f>
        <v>PETZ BETIM</v>
      </c>
      <c r="H2366" s="20" t="str">
        <f>VLOOKUP(E2366,'FILIAIS PETZ'!A:D,4,0)</f>
        <v>BTIM-MG</v>
      </c>
      <c r="I2366" s="46">
        <v>45392</v>
      </c>
      <c r="J2366" s="9">
        <v>889322</v>
      </c>
      <c r="K2366" s="9" t="s">
        <v>5858</v>
      </c>
      <c r="L2366" s="29" t="s">
        <v>6940</v>
      </c>
      <c r="M2366" s="46">
        <v>45394</v>
      </c>
      <c r="N2366" s="46">
        <v>45420</v>
      </c>
      <c r="O2366" s="46">
        <v>45399</v>
      </c>
      <c r="P2366" s="29" t="s">
        <v>4990</v>
      </c>
      <c r="Q2366" s="9">
        <v>3</v>
      </c>
      <c r="R2366" s="9">
        <v>1</v>
      </c>
      <c r="S2366" s="9">
        <v>8</v>
      </c>
      <c r="T2366" s="9" t="s">
        <v>32</v>
      </c>
      <c r="U2366" s="9">
        <v>11002</v>
      </c>
      <c r="V2366" s="9">
        <v>11002</v>
      </c>
      <c r="W2366" s="9" t="s">
        <v>5034</v>
      </c>
      <c r="X2366" s="9" t="s">
        <v>4985</v>
      </c>
      <c r="Y2366" s="10" t="s">
        <v>4993</v>
      </c>
      <c r="Z2366" s="10" t="s">
        <v>4993</v>
      </c>
      <c r="AA2366" s="10" t="s">
        <v>4989</v>
      </c>
      <c r="AB2366" s="10" t="s">
        <v>12941</v>
      </c>
      <c r="AC2366" s="9" t="s">
        <v>5006</v>
      </c>
      <c r="AD2366" s="29"/>
      <c r="AE2366" s="20" t="str">
        <f>VLOOKUP(E2366,'FILIAIS PETZ'!A:Q,17,0)</f>
        <v>MG-2</v>
      </c>
      <c r="AF2366" s="20" t="str">
        <f>VLOOKUP(E2366,'FILIAIS PETZ'!A:Q,3,0)</f>
        <v>FELICIO</v>
      </c>
      <c r="AG2366" s="20" t="str">
        <f>VLOOKUP(E2366,'FILIAIS PETZ'!A:Q,2,0)</f>
        <v>R3</v>
      </c>
      <c r="AH2366" s="75">
        <v>450</v>
      </c>
      <c r="AI2366" s="16" t="s">
        <v>6786</v>
      </c>
      <c r="AJ2366" s="43">
        <f>VLOOKUP(E2366,'FILIAIS PETZ'!$A$2:$K$2000,11,0)</f>
        <v>18328118009084</v>
      </c>
      <c r="AK2366" s="44">
        <f t="shared" si="159"/>
        <v>18328118009084</v>
      </c>
    </row>
    <row r="2367" spans="1:37" s="14" customFormat="1" ht="15" customHeight="1" thickBot="1" x14ac:dyDescent="0.25">
      <c r="A2367" s="9">
        <f t="shared" ref="A2367:A2387" si="160">J2367</f>
        <v>889324</v>
      </c>
      <c r="B2367" s="18">
        <f>VLOOKUP(C2367,FORNECEDORES!D:E,2,0)</f>
        <v>9057</v>
      </c>
      <c r="C2367" s="19" t="str">
        <f>VLOOKUP(D2367,FORNECEDORES!A:D,4,0)</f>
        <v>19.357.006/0001-49</v>
      </c>
      <c r="D2367" s="13" t="s">
        <v>2290</v>
      </c>
      <c r="E2367" s="20" t="str">
        <f t="shared" si="157"/>
        <v>04 0038</v>
      </c>
      <c r="F2367" s="28" t="s">
        <v>4979</v>
      </c>
      <c r="G2367" s="21" t="str">
        <f>VLOOKUP(E2367,'FILIAIS PETZ'!A:E,5,0)</f>
        <v>PETZ CENTER MINAS</v>
      </c>
      <c r="H2367" s="20" t="str">
        <f>VLOOKUP(E2367,'FILIAIS PETZ'!A:D,4,0)</f>
        <v>CTMN-MG</v>
      </c>
      <c r="I2367" s="46">
        <v>45392</v>
      </c>
      <c r="J2367" s="9">
        <v>889324</v>
      </c>
      <c r="K2367" s="9" t="s">
        <v>5858</v>
      </c>
      <c r="L2367" s="29" t="s">
        <v>7975</v>
      </c>
      <c r="M2367" s="46">
        <v>45447</v>
      </c>
      <c r="N2367" s="46">
        <v>45469</v>
      </c>
      <c r="O2367" s="46">
        <v>45449</v>
      </c>
      <c r="P2367" s="29" t="s">
        <v>4990</v>
      </c>
      <c r="Q2367" s="9">
        <v>3</v>
      </c>
      <c r="R2367" s="9">
        <v>1</v>
      </c>
      <c r="S2367" s="9">
        <v>8</v>
      </c>
      <c r="T2367" s="9" t="s">
        <v>32</v>
      </c>
      <c r="U2367" s="9">
        <v>11002</v>
      </c>
      <c r="V2367" s="9">
        <v>11002</v>
      </c>
      <c r="W2367" s="9" t="s">
        <v>4984</v>
      </c>
      <c r="X2367" s="9" t="s">
        <v>4985</v>
      </c>
      <c r="Y2367" s="10" t="s">
        <v>4993</v>
      </c>
      <c r="Z2367" s="10" t="s">
        <v>4993</v>
      </c>
      <c r="AA2367" s="10" t="s">
        <v>4989</v>
      </c>
      <c r="AB2367" s="10" t="s">
        <v>12941</v>
      </c>
      <c r="AC2367" s="9" t="s">
        <v>5006</v>
      </c>
      <c r="AD2367" s="29"/>
      <c r="AE2367" s="20" t="str">
        <f>VLOOKUP(E2367,'FILIAIS PETZ'!A:Q,17,0)</f>
        <v>MG-2</v>
      </c>
      <c r="AF2367" s="20" t="str">
        <f>VLOOKUP(E2367,'FILIAIS PETZ'!A:Q,3,0)</f>
        <v>FELICIO</v>
      </c>
      <c r="AG2367" s="20" t="str">
        <f>VLOOKUP(E2367,'FILIAIS PETZ'!A:Q,2,0)</f>
        <v>R3</v>
      </c>
      <c r="AH2367" s="75">
        <v>1100</v>
      </c>
      <c r="AI2367" s="16" t="s">
        <v>6787</v>
      </c>
      <c r="AJ2367" s="43">
        <f>VLOOKUP(E2367,'FILIAIS PETZ'!$A$2:$K$2000,11,0)</f>
        <v>18328118003710</v>
      </c>
      <c r="AK2367" s="44">
        <f t="shared" ref="AK2367:AK2387" si="161">AJ2367</f>
        <v>18328118003710</v>
      </c>
    </row>
    <row r="2368" spans="1:37" s="14" customFormat="1" ht="15" customHeight="1" thickBot="1" x14ac:dyDescent="0.25">
      <c r="A2368" s="9">
        <f t="shared" si="160"/>
        <v>889326</v>
      </c>
      <c r="B2368" s="18">
        <f>VLOOKUP(C2368,FORNECEDORES!D:E,2,0)</f>
        <v>9057</v>
      </c>
      <c r="C2368" s="19" t="str">
        <f>VLOOKUP(D2368,FORNECEDORES!A:D,4,0)</f>
        <v>19.357.006/0001-49</v>
      </c>
      <c r="D2368" s="13" t="s">
        <v>2290</v>
      </c>
      <c r="E2368" s="20" t="str">
        <f t="shared" si="157"/>
        <v>04 0130</v>
      </c>
      <c r="F2368" s="28" t="s">
        <v>4975</v>
      </c>
      <c r="G2368" s="21" t="str">
        <f>VLOOKUP(E2368,'FILIAIS PETZ'!A:E,5,0)</f>
        <v>PETZ CARLOS LUZ</v>
      </c>
      <c r="H2368" s="20" t="str">
        <f>VLOOKUP(E2368,'FILIAIS PETZ'!A:D,4,0)</f>
        <v>CLUZ-MG</v>
      </c>
      <c r="I2368" s="46">
        <v>45392</v>
      </c>
      <c r="J2368" s="9">
        <v>889326</v>
      </c>
      <c r="K2368" s="9" t="s">
        <v>5858</v>
      </c>
      <c r="L2368" s="29" t="s">
        <v>6989</v>
      </c>
      <c r="M2368" s="46">
        <v>45399</v>
      </c>
      <c r="N2368" s="46">
        <v>45427</v>
      </c>
      <c r="O2368" s="46">
        <v>45401</v>
      </c>
      <c r="P2368" s="29" t="s">
        <v>4990</v>
      </c>
      <c r="Q2368" s="9">
        <v>3</v>
      </c>
      <c r="R2368" s="9">
        <v>1</v>
      </c>
      <c r="S2368" s="9">
        <v>8</v>
      </c>
      <c r="T2368" s="9" t="s">
        <v>32</v>
      </c>
      <c r="U2368" s="9">
        <v>11002</v>
      </c>
      <c r="V2368" s="9">
        <v>11002</v>
      </c>
      <c r="W2368" s="9" t="s">
        <v>5019</v>
      </c>
      <c r="X2368" s="9" t="s">
        <v>4985</v>
      </c>
      <c r="Y2368" s="10" t="s">
        <v>4993</v>
      </c>
      <c r="Z2368" s="10" t="s">
        <v>4993</v>
      </c>
      <c r="AA2368" s="10" t="s">
        <v>4989</v>
      </c>
      <c r="AB2368" s="10" t="s">
        <v>12941</v>
      </c>
      <c r="AC2368" s="9" t="s">
        <v>5006</v>
      </c>
      <c r="AD2368" s="29"/>
      <c r="AE2368" s="20" t="str">
        <f>VLOOKUP(E2368,'FILIAIS PETZ'!A:Q,17,0)</f>
        <v>MG-1</v>
      </c>
      <c r="AF2368" s="20" t="str">
        <f>VLOOKUP(E2368,'FILIAIS PETZ'!A:Q,3,0)</f>
        <v>FELICIO</v>
      </c>
      <c r="AG2368" s="20" t="str">
        <f>VLOOKUP(E2368,'FILIAIS PETZ'!A:Q,2,0)</f>
        <v>R3</v>
      </c>
      <c r="AH2368" s="75">
        <v>1350</v>
      </c>
      <c r="AI2368" s="16" t="s">
        <v>6788</v>
      </c>
      <c r="AJ2368" s="43">
        <f>VLOOKUP(E2368,'FILIAIS PETZ'!$A$2:$K$2000,11,0)</f>
        <v>18328118012204</v>
      </c>
      <c r="AK2368" s="44">
        <f t="shared" si="161"/>
        <v>18328118012204</v>
      </c>
    </row>
    <row r="2369" spans="1:37" s="14" customFormat="1" ht="15" customHeight="1" thickBot="1" x14ac:dyDescent="0.25">
      <c r="A2369" s="9">
        <f t="shared" si="160"/>
        <v>889331</v>
      </c>
      <c r="B2369" s="18">
        <f>VLOOKUP(C2369,FORNECEDORES!D:E,2,0)</f>
        <v>741390</v>
      </c>
      <c r="C2369" s="19" t="str">
        <f>VLOOKUP(D2369,FORNECEDORES!A:D,4,0)</f>
        <v>53.327.206/0001-97</v>
      </c>
      <c r="D2369" s="13" t="s">
        <v>1785</v>
      </c>
      <c r="E2369" s="20" t="str">
        <f t="shared" si="157"/>
        <v>04 0061</v>
      </c>
      <c r="F2369" s="28" t="s">
        <v>4946</v>
      </c>
      <c r="G2369" s="21" t="str">
        <f>VLOOKUP(E2369,'FILIAIS PETZ'!A:E,5,0)</f>
        <v>PETZ PAMPULHA</v>
      </c>
      <c r="H2369" s="20" t="str">
        <f>VLOOKUP(E2369,'FILIAIS PETZ'!A:D,4,0)</f>
        <v>PAMP-MG</v>
      </c>
      <c r="I2369" s="46">
        <v>45392</v>
      </c>
      <c r="J2369" s="9">
        <v>889331</v>
      </c>
      <c r="K2369" s="9" t="s">
        <v>5858</v>
      </c>
      <c r="L2369" s="29" t="s">
        <v>8710</v>
      </c>
      <c r="M2369" s="46">
        <v>45484</v>
      </c>
      <c r="N2369" s="46">
        <v>45511</v>
      </c>
      <c r="O2369" s="46">
        <v>45490</v>
      </c>
      <c r="P2369" s="29" t="s">
        <v>4990</v>
      </c>
      <c r="Q2369" s="9">
        <v>3</v>
      </c>
      <c r="R2369" s="9">
        <v>1</v>
      </c>
      <c r="S2369" s="9">
        <v>8</v>
      </c>
      <c r="T2369" s="9" t="s">
        <v>32</v>
      </c>
      <c r="U2369" s="9">
        <v>11002</v>
      </c>
      <c r="V2369" s="9">
        <v>11002</v>
      </c>
      <c r="W2369" s="9" t="s">
        <v>4984</v>
      </c>
      <c r="X2369" s="9" t="s">
        <v>4992</v>
      </c>
      <c r="Y2369" s="9" t="s">
        <v>4993</v>
      </c>
      <c r="Z2369" s="9" t="s">
        <v>8408</v>
      </c>
      <c r="AA2369" s="9" t="s">
        <v>4992</v>
      </c>
      <c r="AB2369" s="9" t="s">
        <v>12941</v>
      </c>
      <c r="AC2369" s="9" t="s">
        <v>5006</v>
      </c>
      <c r="AD2369" s="29" t="s">
        <v>7878</v>
      </c>
      <c r="AE2369" s="20" t="str">
        <f>VLOOKUP(E2369,'FILIAIS PETZ'!A:Q,17,0)</f>
        <v>MG-1</v>
      </c>
      <c r="AF2369" s="20" t="str">
        <f>VLOOKUP(E2369,'FILIAIS PETZ'!A:Q,3,0)</f>
        <v>FELICIO</v>
      </c>
      <c r="AG2369" s="20" t="str">
        <f>VLOOKUP(E2369,'FILIAIS PETZ'!A:Q,2,0)</f>
        <v>R3</v>
      </c>
      <c r="AH2369" s="75">
        <v>920.79</v>
      </c>
      <c r="AI2369" s="16" t="s">
        <v>6789</v>
      </c>
      <c r="AJ2369" s="43">
        <f>VLOOKUP(E2369,'FILIAIS PETZ'!$A$2:$K$2000,11,0)</f>
        <v>18328118006069</v>
      </c>
      <c r="AK2369" s="44">
        <f t="shared" si="161"/>
        <v>18328118006069</v>
      </c>
    </row>
    <row r="2370" spans="1:37" s="14" customFormat="1" ht="15" customHeight="1" thickBot="1" x14ac:dyDescent="0.25">
      <c r="A2370" s="9">
        <f t="shared" si="160"/>
        <v>889333</v>
      </c>
      <c r="B2370" s="18">
        <f>VLOOKUP(C2370,FORNECEDORES!D:E,2,0)</f>
        <v>741390</v>
      </c>
      <c r="C2370" s="19" t="str">
        <f>VLOOKUP(D2370,FORNECEDORES!A:D,4,0)</f>
        <v>53.327.206/0001-97</v>
      </c>
      <c r="D2370" s="13" t="s">
        <v>1785</v>
      </c>
      <c r="E2370" s="20" t="str">
        <f t="shared" si="157"/>
        <v>04 0061</v>
      </c>
      <c r="F2370" s="28" t="s">
        <v>4946</v>
      </c>
      <c r="G2370" s="21" t="str">
        <f>VLOOKUP(E2370,'FILIAIS PETZ'!A:E,5,0)</f>
        <v>PETZ PAMPULHA</v>
      </c>
      <c r="H2370" s="20" t="str">
        <f>VLOOKUP(E2370,'FILIAIS PETZ'!A:D,4,0)</f>
        <v>PAMP-MG</v>
      </c>
      <c r="I2370" s="46">
        <v>45392</v>
      </c>
      <c r="J2370" s="9">
        <v>889333</v>
      </c>
      <c r="K2370" s="9"/>
      <c r="L2370" s="29"/>
      <c r="M2370" s="46"/>
      <c r="N2370" s="46"/>
      <c r="O2370" s="46"/>
      <c r="P2370" s="29" t="s">
        <v>4990</v>
      </c>
      <c r="Q2370" s="9">
        <v>3</v>
      </c>
      <c r="R2370" s="9">
        <v>1</v>
      </c>
      <c r="S2370" s="9">
        <v>8</v>
      </c>
      <c r="T2370" s="9" t="s">
        <v>32</v>
      </c>
      <c r="U2370" s="9">
        <v>11002</v>
      </c>
      <c r="V2370" s="9">
        <v>11002</v>
      </c>
      <c r="W2370" s="9" t="s">
        <v>4984</v>
      </c>
      <c r="X2370" s="9" t="s">
        <v>4992</v>
      </c>
      <c r="Y2370" s="9" t="s">
        <v>4993</v>
      </c>
      <c r="Z2370" s="9" t="s">
        <v>8408</v>
      </c>
      <c r="AA2370" s="9" t="s">
        <v>4992</v>
      </c>
      <c r="AB2370" s="9" t="s">
        <v>12941</v>
      </c>
      <c r="AC2370" s="9" t="s">
        <v>5006</v>
      </c>
      <c r="AD2370" s="29" t="s">
        <v>7878</v>
      </c>
      <c r="AE2370" s="20" t="str">
        <f>VLOOKUP(E2370,'FILIAIS PETZ'!A:Q,17,0)</f>
        <v>MG-1</v>
      </c>
      <c r="AF2370" s="20" t="str">
        <f>VLOOKUP(E2370,'FILIAIS PETZ'!A:Q,3,0)</f>
        <v>FELICIO</v>
      </c>
      <c r="AG2370" s="20" t="str">
        <f>VLOOKUP(E2370,'FILIAIS PETZ'!A:Q,2,0)</f>
        <v>R3</v>
      </c>
      <c r="AH2370" s="75">
        <v>686.3</v>
      </c>
      <c r="AI2370" s="16" t="s">
        <v>6790</v>
      </c>
      <c r="AJ2370" s="43">
        <f>VLOOKUP(E2370,'FILIAIS PETZ'!$A$2:$K$2000,11,0)</f>
        <v>18328118006069</v>
      </c>
      <c r="AK2370" s="44">
        <f t="shared" si="161"/>
        <v>18328118006069</v>
      </c>
    </row>
    <row r="2371" spans="1:37" s="14" customFormat="1" ht="15" customHeight="1" thickBot="1" x14ac:dyDescent="0.25">
      <c r="A2371" s="9">
        <f t="shared" si="160"/>
        <v>889340</v>
      </c>
      <c r="B2371" s="18">
        <f>VLOOKUP(C2371,FORNECEDORES!D:E,2,0)</f>
        <v>741390</v>
      </c>
      <c r="C2371" s="19" t="str">
        <f>VLOOKUP(D2371,FORNECEDORES!A:D,4,0)</f>
        <v>53.327.206/0001-97</v>
      </c>
      <c r="D2371" s="13" t="s">
        <v>1785</v>
      </c>
      <c r="E2371" s="20" t="str">
        <f t="shared" si="157"/>
        <v>04 0107</v>
      </c>
      <c r="F2371" s="28" t="s">
        <v>4930</v>
      </c>
      <c r="G2371" s="21" t="str">
        <f>VLOOKUP(E2371,'FILIAIS PETZ'!A:E,5,0)</f>
        <v>PETZ CONTAGEM</v>
      </c>
      <c r="H2371" s="20" t="str">
        <f>VLOOKUP(E2371,'FILIAIS PETZ'!A:D,4,0)</f>
        <v>CNTG-MG</v>
      </c>
      <c r="I2371" s="46">
        <v>45392</v>
      </c>
      <c r="J2371" s="9">
        <v>889340</v>
      </c>
      <c r="K2371" s="9" t="s">
        <v>5858</v>
      </c>
      <c r="L2371" s="29" t="s">
        <v>8706</v>
      </c>
      <c r="M2371" s="46">
        <v>45484</v>
      </c>
      <c r="N2371" s="46">
        <v>45511</v>
      </c>
      <c r="O2371" s="46">
        <v>45490</v>
      </c>
      <c r="P2371" s="29" t="s">
        <v>4990</v>
      </c>
      <c r="Q2371" s="9">
        <v>3</v>
      </c>
      <c r="R2371" s="9">
        <v>1</v>
      </c>
      <c r="S2371" s="9">
        <v>8</v>
      </c>
      <c r="T2371" s="9" t="s">
        <v>32</v>
      </c>
      <c r="U2371" s="9">
        <v>11002</v>
      </c>
      <c r="V2371" s="9">
        <v>11002</v>
      </c>
      <c r="W2371" s="9" t="s">
        <v>5034</v>
      </c>
      <c r="X2371" s="9" t="s">
        <v>4992</v>
      </c>
      <c r="Y2371" s="10" t="s">
        <v>4993</v>
      </c>
      <c r="Z2371" s="10" t="s">
        <v>4993</v>
      </c>
      <c r="AA2371" s="10" t="s">
        <v>4992</v>
      </c>
      <c r="AB2371" s="10" t="s">
        <v>12941</v>
      </c>
      <c r="AC2371" s="9" t="s">
        <v>5006</v>
      </c>
      <c r="AD2371" s="29"/>
      <c r="AE2371" s="20" t="str">
        <f>VLOOKUP(E2371,'FILIAIS PETZ'!A:Q,17,0)</f>
        <v>MG-2</v>
      </c>
      <c r="AF2371" s="20" t="str">
        <f>VLOOKUP(E2371,'FILIAIS PETZ'!A:Q,3,0)</f>
        <v>FELICIO</v>
      </c>
      <c r="AG2371" s="20" t="str">
        <f>VLOOKUP(E2371,'FILIAIS PETZ'!A:Q,2,0)</f>
        <v>R3</v>
      </c>
      <c r="AH2371" s="75">
        <v>991.79</v>
      </c>
      <c r="AI2371" s="16" t="s">
        <v>6791</v>
      </c>
      <c r="AJ2371" s="43">
        <f>VLOOKUP(E2371,'FILIAIS PETZ'!$A$2:$K$2000,11,0)</f>
        <v>18328118010414</v>
      </c>
      <c r="AK2371" s="44">
        <f t="shared" si="161"/>
        <v>18328118010414</v>
      </c>
    </row>
    <row r="2372" spans="1:37" s="14" customFormat="1" ht="15" customHeight="1" thickBot="1" x14ac:dyDescent="0.25">
      <c r="A2372" s="9">
        <f t="shared" si="160"/>
        <v>889350</v>
      </c>
      <c r="B2372" s="18">
        <f>VLOOKUP(C2372,FORNECEDORES!D:E,2,0)</f>
        <v>741390</v>
      </c>
      <c r="C2372" s="19" t="str">
        <f>VLOOKUP(D2372,FORNECEDORES!A:D,4,0)</f>
        <v>53.327.206/0001-97</v>
      </c>
      <c r="D2372" s="13" t="s">
        <v>1785</v>
      </c>
      <c r="E2372" s="20" t="str">
        <f t="shared" si="157"/>
        <v>04 0185</v>
      </c>
      <c r="F2372" s="28" t="s">
        <v>4973</v>
      </c>
      <c r="G2372" s="21" t="str">
        <f>VLOOKUP(E2372,'FILIAIS PETZ'!A:E,5,0)</f>
        <v>PETZ AV CONTORNO (ANTIGOS DADOS DE SVLB/MG - PETZ SILVA LOBO)</v>
      </c>
      <c r="H2372" s="20" t="str">
        <f>VLOOKUP(E2372,'FILIAIS PETZ'!A:D,4,0)</f>
        <v>ACTN-MG</v>
      </c>
      <c r="I2372" s="46">
        <v>45392</v>
      </c>
      <c r="J2372" s="9">
        <v>889350</v>
      </c>
      <c r="K2372" s="9" t="s">
        <v>5858</v>
      </c>
      <c r="L2372" s="29" t="s">
        <v>8323</v>
      </c>
      <c r="M2372" s="46">
        <v>45463</v>
      </c>
      <c r="N2372" s="46">
        <v>45490</v>
      </c>
      <c r="O2372" s="46">
        <v>45467</v>
      </c>
      <c r="P2372" s="29" t="s">
        <v>4990</v>
      </c>
      <c r="Q2372" s="9">
        <v>3</v>
      </c>
      <c r="R2372" s="9">
        <v>1</v>
      </c>
      <c r="S2372" s="9">
        <v>8</v>
      </c>
      <c r="T2372" s="9" t="s">
        <v>32</v>
      </c>
      <c r="U2372" s="9">
        <v>11002</v>
      </c>
      <c r="V2372" s="9">
        <v>11002</v>
      </c>
      <c r="W2372" s="9" t="s">
        <v>5019</v>
      </c>
      <c r="X2372" s="9" t="s">
        <v>4992</v>
      </c>
      <c r="Y2372" s="10" t="s">
        <v>4993</v>
      </c>
      <c r="Z2372" s="10" t="s">
        <v>4993</v>
      </c>
      <c r="AA2372" s="10" t="s">
        <v>4992</v>
      </c>
      <c r="AB2372" s="10" t="s">
        <v>12941</v>
      </c>
      <c r="AC2372" s="9" t="s">
        <v>5006</v>
      </c>
      <c r="AD2372" s="29"/>
      <c r="AE2372" s="20" t="str">
        <f>VLOOKUP(E2372,'FILIAIS PETZ'!A:Q,17,0)</f>
        <v>MG-1</v>
      </c>
      <c r="AF2372" s="20" t="str">
        <f>VLOOKUP(E2372,'FILIAIS PETZ'!A:Q,3,0)</f>
        <v>FELICIO</v>
      </c>
      <c r="AG2372" s="20" t="str">
        <f>VLOOKUP(E2372,'FILIAIS PETZ'!A:Q,2,0)</f>
        <v>R3</v>
      </c>
      <c r="AH2372" s="75">
        <v>934.3</v>
      </c>
      <c r="AI2372" s="16" t="s">
        <v>6792</v>
      </c>
      <c r="AJ2372" s="43">
        <f>VLOOKUP(E2372,'FILIAIS PETZ'!$A$2:$K$2000,11,0)</f>
        <v>18328118017931</v>
      </c>
      <c r="AK2372" s="44">
        <f t="shared" si="161"/>
        <v>18328118017931</v>
      </c>
    </row>
    <row r="2373" spans="1:37" s="14" customFormat="1" ht="15" customHeight="1" thickBot="1" x14ac:dyDescent="0.25">
      <c r="A2373" s="9">
        <f t="shared" si="160"/>
        <v>889372</v>
      </c>
      <c r="B2373" s="18">
        <f>VLOOKUP(C2373,FORNECEDORES!D:E,2,0)</f>
        <v>7736</v>
      </c>
      <c r="C2373" s="19" t="str">
        <f>VLOOKUP(D2373,FORNECEDORES!A:D,4,0)</f>
        <v>27.385.816/0001-37</v>
      </c>
      <c r="D2373" s="13" t="s">
        <v>2591</v>
      </c>
      <c r="E2373" s="20" t="str">
        <f t="shared" si="157"/>
        <v>04 0228</v>
      </c>
      <c r="F2373" s="28" t="s">
        <v>4939</v>
      </c>
      <c r="G2373" s="21" t="str">
        <f>VLOOKUP(E2373,'FILIAIS PETZ'!A:E,5,0)</f>
        <v>PETZ SHOPPING PANTANAL</v>
      </c>
      <c r="H2373" s="20" t="str">
        <f>VLOOKUP(E2373,'FILIAIS PETZ'!A:D,4,0)</f>
        <v>SPAN-MT</v>
      </c>
      <c r="I2373" s="46">
        <v>45392</v>
      </c>
      <c r="J2373" s="9">
        <v>889372</v>
      </c>
      <c r="K2373" s="9" t="s">
        <v>5858</v>
      </c>
      <c r="L2373" s="29" t="s">
        <v>6952</v>
      </c>
      <c r="M2373" s="46">
        <v>45397</v>
      </c>
      <c r="N2373" s="46">
        <v>45427</v>
      </c>
      <c r="O2373" s="46">
        <v>45400</v>
      </c>
      <c r="P2373" s="29" t="s">
        <v>4990</v>
      </c>
      <c r="Q2373" s="9">
        <v>3</v>
      </c>
      <c r="R2373" s="9">
        <v>1</v>
      </c>
      <c r="S2373" s="9">
        <v>8</v>
      </c>
      <c r="T2373" s="9" t="s">
        <v>32</v>
      </c>
      <c r="U2373" s="9">
        <v>11002</v>
      </c>
      <c r="V2373" s="9">
        <v>11002</v>
      </c>
      <c r="W2373" s="9" t="s">
        <v>4984</v>
      </c>
      <c r="X2373" s="9" t="s">
        <v>4985</v>
      </c>
      <c r="Y2373" s="9" t="s">
        <v>4997</v>
      </c>
      <c r="Z2373" s="9" t="s">
        <v>5127</v>
      </c>
      <c r="AA2373" s="9" t="s">
        <v>4989</v>
      </c>
      <c r="AB2373" s="9" t="s">
        <v>5066</v>
      </c>
      <c r="AC2373" s="9" t="s">
        <v>5006</v>
      </c>
      <c r="AD2373" s="29"/>
      <c r="AE2373" s="20" t="str">
        <f>VLOOKUP(E2373,'FILIAIS PETZ'!A:Q,17,0)</f>
        <v>CO-3</v>
      </c>
      <c r="AF2373" s="20" t="str">
        <f>VLOOKUP(E2373,'FILIAIS PETZ'!A:Q,3,0)</f>
        <v>FELICIO</v>
      </c>
      <c r="AG2373" s="20" t="str">
        <f>VLOOKUP(E2373,'FILIAIS PETZ'!A:Q,2,0)</f>
        <v>R3</v>
      </c>
      <c r="AH2373" s="75">
        <v>6104.7</v>
      </c>
      <c r="AI2373" s="16" t="s">
        <v>6796</v>
      </c>
      <c r="AJ2373" s="43">
        <f>VLOOKUP(E2373,'FILIAIS PETZ'!$A$2:$K$2000,11,0)</f>
        <v>18328118021700</v>
      </c>
      <c r="AK2373" s="44">
        <f t="shared" si="161"/>
        <v>18328118021700</v>
      </c>
    </row>
    <row r="2374" spans="1:37" s="14" customFormat="1" ht="15" customHeight="1" thickBot="1" x14ac:dyDescent="0.25">
      <c r="A2374" s="9">
        <f t="shared" si="160"/>
        <v>891707</v>
      </c>
      <c r="B2374" s="18">
        <f>VLOOKUP(C2374,FORNECEDORES!D:E,2,0)</f>
        <v>6022</v>
      </c>
      <c r="C2374" s="19" t="str">
        <f>VLOOKUP(D2374,FORNECEDORES!A:D,4,0)</f>
        <v>06.696.624/0001-71</v>
      </c>
      <c r="D2374" s="13" t="s">
        <v>1558</v>
      </c>
      <c r="E2374" s="20" t="str">
        <f t="shared" si="157"/>
        <v>04 0077</v>
      </c>
      <c r="F2374" s="28" t="s">
        <v>4954</v>
      </c>
      <c r="G2374" s="21" t="str">
        <f>VLOOKUP(E2374,'FILIAIS PETZ'!A:E,5,0)</f>
        <v>PETZ GOIANIA (SETOR BUENO)</v>
      </c>
      <c r="H2374" s="20" t="str">
        <f>VLOOKUP(E2374,'FILIAIS PETZ'!A:D,4,0)</f>
        <v>BT63-GO</v>
      </c>
      <c r="I2374" s="46">
        <v>45392</v>
      </c>
      <c r="J2374" s="9">
        <v>891707</v>
      </c>
      <c r="K2374" s="9" t="s">
        <v>5858</v>
      </c>
      <c r="L2374" s="29" t="s">
        <v>7483</v>
      </c>
      <c r="M2374" s="46">
        <v>45420</v>
      </c>
      <c r="N2374" s="46">
        <v>45441</v>
      </c>
      <c r="O2374" s="46">
        <v>45422</v>
      </c>
      <c r="P2374" s="29" t="s">
        <v>4990</v>
      </c>
      <c r="Q2374" s="9">
        <v>3</v>
      </c>
      <c r="R2374" s="9">
        <v>1</v>
      </c>
      <c r="S2374" s="9">
        <v>8</v>
      </c>
      <c r="T2374" s="9" t="s">
        <v>32</v>
      </c>
      <c r="U2374" s="9">
        <v>11002</v>
      </c>
      <c r="V2374" s="9">
        <v>11002</v>
      </c>
      <c r="W2374" s="9" t="s">
        <v>4984</v>
      </c>
      <c r="X2374" s="9" t="s">
        <v>4996</v>
      </c>
      <c r="Y2374" s="10" t="s">
        <v>4993</v>
      </c>
      <c r="Z2374" s="10" t="s">
        <v>4993</v>
      </c>
      <c r="AA2374" s="10" t="s">
        <v>5097</v>
      </c>
      <c r="AB2374" s="10" t="s">
        <v>12941</v>
      </c>
      <c r="AC2374" s="9" t="s">
        <v>5006</v>
      </c>
      <c r="AD2374" s="29"/>
      <c r="AE2374" s="20" t="str">
        <f>VLOOKUP(E2374,'FILIAIS PETZ'!A:Q,17,0)</f>
        <v>CO-2</v>
      </c>
      <c r="AF2374" s="20" t="str">
        <f>VLOOKUP(E2374,'FILIAIS PETZ'!A:Q,3,0)</f>
        <v>FELICIO</v>
      </c>
      <c r="AG2374" s="20" t="str">
        <f>VLOOKUP(E2374,'FILIAIS PETZ'!A:Q,2,0)</f>
        <v>R3</v>
      </c>
      <c r="AH2374" s="75">
        <v>28833</v>
      </c>
      <c r="AI2374" s="16" t="s">
        <v>6798</v>
      </c>
      <c r="AJ2374" s="43">
        <f>VLOOKUP(E2374,'FILIAIS PETZ'!$A$2:$K$2000,11,0)</f>
        <v>18328118007545</v>
      </c>
      <c r="AK2374" s="44">
        <f t="shared" si="161"/>
        <v>18328118007545</v>
      </c>
    </row>
    <row r="2375" spans="1:37" s="14" customFormat="1" ht="15" customHeight="1" thickBot="1" x14ac:dyDescent="0.25">
      <c r="A2375" s="9">
        <f t="shared" si="160"/>
        <v>891719</v>
      </c>
      <c r="B2375" s="18">
        <f>VLOOKUP(C2375,FORNECEDORES!D:E,2,0)</f>
        <v>534449</v>
      </c>
      <c r="C2375" s="19" t="str">
        <f>VLOOKUP(D2375,FORNECEDORES!A:D,4,0)</f>
        <v>34.997.109/0001-67</v>
      </c>
      <c r="D2375" s="13" t="s">
        <v>4410</v>
      </c>
      <c r="E2375" s="20" t="str">
        <f t="shared" si="157"/>
        <v>04 0146</v>
      </c>
      <c r="F2375" s="28" t="s">
        <v>4947</v>
      </c>
      <c r="G2375" s="21" t="str">
        <f>VLOOKUP(E2375,'FILIAIS PETZ'!A:E,5,0)</f>
        <v>PETZ DJALMA BATISTA</v>
      </c>
      <c r="H2375" s="20" t="str">
        <f>VLOOKUP(E2375,'FILIAIS PETZ'!A:D,4,0)</f>
        <v>DJBA-AM</v>
      </c>
      <c r="I2375" s="46">
        <v>45392</v>
      </c>
      <c r="J2375" s="9">
        <v>891719</v>
      </c>
      <c r="K2375" s="9" t="s">
        <v>5858</v>
      </c>
      <c r="L2375" s="29" t="s">
        <v>7493</v>
      </c>
      <c r="M2375" s="46">
        <v>45418</v>
      </c>
      <c r="N2375" s="46">
        <v>45441</v>
      </c>
      <c r="O2375" s="46">
        <v>45422</v>
      </c>
      <c r="P2375" s="29" t="s">
        <v>4990</v>
      </c>
      <c r="Q2375" s="9">
        <v>3</v>
      </c>
      <c r="R2375" s="9">
        <v>1</v>
      </c>
      <c r="S2375" s="9">
        <v>8</v>
      </c>
      <c r="T2375" s="9" t="s">
        <v>32</v>
      </c>
      <c r="U2375" s="9">
        <v>11002</v>
      </c>
      <c r="V2375" s="9">
        <v>11002</v>
      </c>
      <c r="W2375" s="9" t="s">
        <v>4984</v>
      </c>
      <c r="X2375" s="9" t="s">
        <v>4992</v>
      </c>
      <c r="Y2375" s="9" t="s">
        <v>4993</v>
      </c>
      <c r="Z2375" s="9" t="s">
        <v>8408</v>
      </c>
      <c r="AA2375" s="9" t="s">
        <v>4992</v>
      </c>
      <c r="AB2375" s="9" t="s">
        <v>5066</v>
      </c>
      <c r="AC2375" s="9" t="s">
        <v>5006</v>
      </c>
      <c r="AD2375" s="29" t="s">
        <v>7878</v>
      </c>
      <c r="AE2375" s="20" t="str">
        <f>VLOOKUP(E2375,'FILIAIS PETZ'!A:Q,17,0)</f>
        <v>CO-3</v>
      </c>
      <c r="AF2375" s="20" t="str">
        <f>VLOOKUP(E2375,'FILIAIS PETZ'!A:Q,3,0)</f>
        <v>FELICIO</v>
      </c>
      <c r="AG2375" s="20" t="str">
        <f>VLOOKUP(E2375,'FILIAIS PETZ'!A:Q,2,0)</f>
        <v>R3</v>
      </c>
      <c r="AH2375" s="75">
        <v>900</v>
      </c>
      <c r="AI2375" s="16" t="s">
        <v>6799</v>
      </c>
      <c r="AJ2375" s="43">
        <f>VLOOKUP(E2375,'FILIAIS PETZ'!$A$2:$K$2000,11,0)</f>
        <v>18328118013782</v>
      </c>
      <c r="AK2375" s="44">
        <f t="shared" si="161"/>
        <v>18328118013782</v>
      </c>
    </row>
    <row r="2376" spans="1:37" s="14" customFormat="1" ht="15" customHeight="1" thickBot="1" x14ac:dyDescent="0.25">
      <c r="A2376" s="9">
        <f t="shared" si="160"/>
        <v>891723</v>
      </c>
      <c r="B2376" s="18">
        <f>VLOOKUP(C2376,FORNECEDORES!D:E,2,0)</f>
        <v>534449</v>
      </c>
      <c r="C2376" s="19" t="str">
        <f>VLOOKUP(D2376,FORNECEDORES!A:D,4,0)</f>
        <v>34.997.109/0001-67</v>
      </c>
      <c r="D2376" s="13" t="s">
        <v>4410</v>
      </c>
      <c r="E2376" s="20" t="str">
        <f t="shared" si="157"/>
        <v>04 0146</v>
      </c>
      <c r="F2376" s="28" t="s">
        <v>4947</v>
      </c>
      <c r="G2376" s="21" t="str">
        <f>VLOOKUP(E2376,'FILIAIS PETZ'!A:E,5,0)</f>
        <v>PETZ DJALMA BATISTA</v>
      </c>
      <c r="H2376" s="20" t="str">
        <f>VLOOKUP(E2376,'FILIAIS PETZ'!A:D,4,0)</f>
        <v>DJBA-AM</v>
      </c>
      <c r="I2376" s="46">
        <v>45392</v>
      </c>
      <c r="J2376" s="9">
        <v>891723</v>
      </c>
      <c r="K2376" s="9" t="s">
        <v>5858</v>
      </c>
      <c r="L2376" s="29" t="s">
        <v>7623</v>
      </c>
      <c r="M2376" s="46">
        <v>45418</v>
      </c>
      <c r="N2376" s="46">
        <v>45448</v>
      </c>
      <c r="O2376" s="46">
        <v>45427</v>
      </c>
      <c r="P2376" s="29" t="s">
        <v>4990</v>
      </c>
      <c r="Q2376" s="9">
        <v>3</v>
      </c>
      <c r="R2376" s="9">
        <v>1</v>
      </c>
      <c r="S2376" s="9">
        <v>8</v>
      </c>
      <c r="T2376" s="9" t="s">
        <v>32</v>
      </c>
      <c r="U2376" s="9">
        <v>11002</v>
      </c>
      <c r="V2376" s="9">
        <v>11002</v>
      </c>
      <c r="W2376" s="9" t="s">
        <v>5039</v>
      </c>
      <c r="X2376" s="9" t="s">
        <v>4985</v>
      </c>
      <c r="Y2376" s="9" t="s">
        <v>4993</v>
      </c>
      <c r="Z2376" s="9" t="s">
        <v>4993</v>
      </c>
      <c r="AA2376" s="9" t="s">
        <v>4989</v>
      </c>
      <c r="AB2376" s="9" t="s">
        <v>12941</v>
      </c>
      <c r="AC2376" s="9" t="s">
        <v>5006</v>
      </c>
      <c r="AD2376" s="29"/>
      <c r="AE2376" s="20" t="str">
        <f>VLOOKUP(E2376,'FILIAIS PETZ'!A:Q,17,0)</f>
        <v>CO-3</v>
      </c>
      <c r="AF2376" s="20" t="str">
        <f>VLOOKUP(E2376,'FILIAIS PETZ'!A:Q,3,0)</f>
        <v>FELICIO</v>
      </c>
      <c r="AG2376" s="20" t="str">
        <f>VLOOKUP(E2376,'FILIAIS PETZ'!A:Q,2,0)</f>
        <v>R3</v>
      </c>
      <c r="AH2376" s="75">
        <v>925.8</v>
      </c>
      <c r="AI2376" s="16" t="s">
        <v>6800</v>
      </c>
      <c r="AJ2376" s="43">
        <f>VLOOKUP(E2376,'FILIAIS PETZ'!$A$2:$K$2000,11,0)</f>
        <v>18328118013782</v>
      </c>
      <c r="AK2376" s="44">
        <f t="shared" si="161"/>
        <v>18328118013782</v>
      </c>
    </row>
    <row r="2377" spans="1:37" s="14" customFormat="1" ht="15" customHeight="1" thickBot="1" x14ac:dyDescent="0.25">
      <c r="A2377" s="9">
        <f t="shared" si="160"/>
        <v>891725</v>
      </c>
      <c r="B2377" s="18">
        <f>VLOOKUP(C2377,FORNECEDORES!D:E,2,0)</f>
        <v>534449</v>
      </c>
      <c r="C2377" s="19" t="str">
        <f>VLOOKUP(D2377,FORNECEDORES!A:D,4,0)</f>
        <v>34.997.109/0001-67</v>
      </c>
      <c r="D2377" s="13" t="s">
        <v>4410</v>
      </c>
      <c r="E2377" s="20" t="str">
        <f t="shared" si="157"/>
        <v>04 0146</v>
      </c>
      <c r="F2377" s="28" t="s">
        <v>4947</v>
      </c>
      <c r="G2377" s="21" t="str">
        <f>VLOOKUP(E2377,'FILIAIS PETZ'!A:E,5,0)</f>
        <v>PETZ DJALMA BATISTA</v>
      </c>
      <c r="H2377" s="20" t="str">
        <f>VLOOKUP(E2377,'FILIAIS PETZ'!A:D,4,0)</f>
        <v>DJBA-AM</v>
      </c>
      <c r="I2377" s="46">
        <v>45392</v>
      </c>
      <c r="J2377" s="9">
        <v>891725</v>
      </c>
      <c r="K2377" s="9" t="s">
        <v>5858</v>
      </c>
      <c r="L2377" s="29" t="s">
        <v>7624</v>
      </c>
      <c r="M2377" s="46">
        <v>45418</v>
      </c>
      <c r="N2377" s="46">
        <v>45448</v>
      </c>
      <c r="O2377" s="46">
        <v>45427</v>
      </c>
      <c r="P2377" s="29" t="s">
        <v>4990</v>
      </c>
      <c r="Q2377" s="9">
        <v>3</v>
      </c>
      <c r="R2377" s="9">
        <v>1</v>
      </c>
      <c r="S2377" s="9">
        <v>8</v>
      </c>
      <c r="T2377" s="9" t="s">
        <v>32</v>
      </c>
      <c r="U2377" s="9">
        <v>11002</v>
      </c>
      <c r="V2377" s="9">
        <v>11002</v>
      </c>
      <c r="W2377" s="9" t="s">
        <v>4984</v>
      </c>
      <c r="X2377" s="9" t="s">
        <v>4992</v>
      </c>
      <c r="Y2377" s="9" t="s">
        <v>4993</v>
      </c>
      <c r="Z2377" s="9" t="s">
        <v>8408</v>
      </c>
      <c r="AA2377" s="9" t="s">
        <v>4992</v>
      </c>
      <c r="AB2377" s="9" t="s">
        <v>5066</v>
      </c>
      <c r="AC2377" s="9" t="s">
        <v>5006</v>
      </c>
      <c r="AD2377" s="29" t="s">
        <v>7878</v>
      </c>
      <c r="AE2377" s="20" t="str">
        <f>VLOOKUP(E2377,'FILIAIS PETZ'!A:Q,17,0)</f>
        <v>CO-3</v>
      </c>
      <c r="AF2377" s="20" t="str">
        <f>VLOOKUP(E2377,'FILIAIS PETZ'!A:Q,3,0)</f>
        <v>FELICIO</v>
      </c>
      <c r="AG2377" s="20" t="str">
        <f>VLOOKUP(E2377,'FILIAIS PETZ'!A:Q,2,0)</f>
        <v>R3</v>
      </c>
      <c r="AH2377" s="75">
        <v>4200</v>
      </c>
      <c r="AI2377" s="16" t="s">
        <v>6801</v>
      </c>
      <c r="AJ2377" s="43">
        <f>VLOOKUP(E2377,'FILIAIS PETZ'!$A$2:$K$2000,11,0)</f>
        <v>18328118013782</v>
      </c>
      <c r="AK2377" s="44">
        <f t="shared" si="161"/>
        <v>18328118013782</v>
      </c>
    </row>
    <row r="2378" spans="1:37" s="14" customFormat="1" ht="15" customHeight="1" thickBot="1" x14ac:dyDescent="0.25">
      <c r="A2378" s="9">
        <f t="shared" si="160"/>
        <v>891728</v>
      </c>
      <c r="B2378" s="18">
        <f>VLOOKUP(C2378,FORNECEDORES!D:E,2,0)</f>
        <v>534449</v>
      </c>
      <c r="C2378" s="19" t="str">
        <f>VLOOKUP(D2378,FORNECEDORES!A:D,4,0)</f>
        <v>34.997.109/0001-67</v>
      </c>
      <c r="D2378" s="13" t="s">
        <v>4410</v>
      </c>
      <c r="E2378" s="20" t="str">
        <f t="shared" si="157"/>
        <v>04 0146</v>
      </c>
      <c r="F2378" s="28" t="s">
        <v>4947</v>
      </c>
      <c r="G2378" s="21" t="str">
        <f>VLOOKUP(E2378,'FILIAIS PETZ'!A:E,5,0)</f>
        <v>PETZ DJALMA BATISTA</v>
      </c>
      <c r="H2378" s="20" t="str">
        <f>VLOOKUP(E2378,'FILIAIS PETZ'!A:D,4,0)</f>
        <v>DJBA-AM</v>
      </c>
      <c r="I2378" s="46">
        <v>45392</v>
      </c>
      <c r="J2378" s="9">
        <v>891728</v>
      </c>
      <c r="K2378" s="9" t="s">
        <v>5858</v>
      </c>
      <c r="L2378" s="29" t="s">
        <v>7494</v>
      </c>
      <c r="M2378" s="46">
        <v>45418</v>
      </c>
      <c r="N2378" s="46">
        <v>45441</v>
      </c>
      <c r="O2378" s="46">
        <v>45422</v>
      </c>
      <c r="P2378" s="29" t="s">
        <v>4990</v>
      </c>
      <c r="Q2378" s="9">
        <v>3</v>
      </c>
      <c r="R2378" s="9">
        <v>1</v>
      </c>
      <c r="S2378" s="9">
        <v>8</v>
      </c>
      <c r="T2378" s="9" t="s">
        <v>32</v>
      </c>
      <c r="U2378" s="9">
        <v>11002</v>
      </c>
      <c r="V2378" s="9">
        <v>11002</v>
      </c>
      <c r="W2378" s="9" t="s">
        <v>5019</v>
      </c>
      <c r="X2378" s="9" t="s">
        <v>4985</v>
      </c>
      <c r="Y2378" s="10" t="s">
        <v>4980</v>
      </c>
      <c r="Z2378" s="10" t="s">
        <v>4980</v>
      </c>
      <c r="AA2378" s="10" t="s">
        <v>4989</v>
      </c>
      <c r="AB2378" s="10" t="s">
        <v>5005</v>
      </c>
      <c r="AC2378" s="9" t="s">
        <v>5006</v>
      </c>
      <c r="AD2378" s="29"/>
      <c r="AE2378" s="20" t="str">
        <f>VLOOKUP(E2378,'FILIAIS PETZ'!A:Q,17,0)</f>
        <v>CO-3</v>
      </c>
      <c r="AF2378" s="20" t="str">
        <f>VLOOKUP(E2378,'FILIAIS PETZ'!A:Q,3,0)</f>
        <v>FELICIO</v>
      </c>
      <c r="AG2378" s="20" t="str">
        <f>VLOOKUP(E2378,'FILIAIS PETZ'!A:Q,2,0)</f>
        <v>R3</v>
      </c>
      <c r="AH2378" s="75">
        <v>3176.66</v>
      </c>
      <c r="AI2378" s="16" t="s">
        <v>6802</v>
      </c>
      <c r="AJ2378" s="43">
        <f>VLOOKUP(E2378,'FILIAIS PETZ'!$A$2:$K$2000,11,0)</f>
        <v>18328118013782</v>
      </c>
      <c r="AK2378" s="44">
        <f t="shared" si="161"/>
        <v>18328118013782</v>
      </c>
    </row>
    <row r="2379" spans="1:37" s="14" customFormat="1" ht="15" customHeight="1" thickBot="1" x14ac:dyDescent="0.25">
      <c r="A2379" s="9">
        <f t="shared" si="160"/>
        <v>891732</v>
      </c>
      <c r="B2379" s="18">
        <f>VLOOKUP(C2379,FORNECEDORES!D:E,2,0)</f>
        <v>534449</v>
      </c>
      <c r="C2379" s="19" t="str">
        <f>VLOOKUP(D2379,FORNECEDORES!A:D,4,0)</f>
        <v>34.997.109/0001-67</v>
      </c>
      <c r="D2379" s="13" t="s">
        <v>4410</v>
      </c>
      <c r="E2379" s="20" t="str">
        <f t="shared" si="157"/>
        <v>04 0146</v>
      </c>
      <c r="F2379" s="28" t="s">
        <v>4947</v>
      </c>
      <c r="G2379" s="21" t="str">
        <f>VLOOKUP(E2379,'FILIAIS PETZ'!A:E,5,0)</f>
        <v>PETZ DJALMA BATISTA</v>
      </c>
      <c r="H2379" s="20" t="str">
        <f>VLOOKUP(E2379,'FILIAIS PETZ'!A:D,4,0)</f>
        <v>DJBA-AM</v>
      </c>
      <c r="I2379" s="46">
        <v>45392</v>
      </c>
      <c r="J2379" s="9">
        <v>891732</v>
      </c>
      <c r="K2379" s="9" t="s">
        <v>5858</v>
      </c>
      <c r="L2379" s="29" t="s">
        <v>7625</v>
      </c>
      <c r="M2379" s="46">
        <v>45418</v>
      </c>
      <c r="N2379" s="46">
        <v>45448</v>
      </c>
      <c r="O2379" s="46">
        <v>45427</v>
      </c>
      <c r="P2379" s="29" t="s">
        <v>4990</v>
      </c>
      <c r="Q2379" s="9">
        <v>3</v>
      </c>
      <c r="R2379" s="9">
        <v>1</v>
      </c>
      <c r="S2379" s="9">
        <v>8</v>
      </c>
      <c r="T2379" s="9" t="s">
        <v>32</v>
      </c>
      <c r="U2379" s="9">
        <v>11002</v>
      </c>
      <c r="V2379" s="9">
        <v>11002</v>
      </c>
      <c r="W2379" s="9" t="s">
        <v>5019</v>
      </c>
      <c r="X2379" s="9" t="s">
        <v>4985</v>
      </c>
      <c r="Y2379" s="10" t="s">
        <v>4980</v>
      </c>
      <c r="Z2379" s="10" t="s">
        <v>4980</v>
      </c>
      <c r="AA2379" s="10" t="s">
        <v>4989</v>
      </c>
      <c r="AB2379" s="10" t="s">
        <v>5005</v>
      </c>
      <c r="AC2379" s="9" t="s">
        <v>5006</v>
      </c>
      <c r="AD2379" s="29"/>
      <c r="AE2379" s="20" t="str">
        <f>VLOOKUP(E2379,'FILIAIS PETZ'!A:Q,17,0)</f>
        <v>CO-3</v>
      </c>
      <c r="AF2379" s="20" t="str">
        <f>VLOOKUP(E2379,'FILIAIS PETZ'!A:Q,3,0)</f>
        <v>FELICIO</v>
      </c>
      <c r="AG2379" s="20" t="str">
        <f>VLOOKUP(E2379,'FILIAIS PETZ'!A:Q,2,0)</f>
        <v>R3</v>
      </c>
      <c r="AH2379" s="75">
        <v>779.75</v>
      </c>
      <c r="AI2379" s="16" t="s">
        <v>6803</v>
      </c>
      <c r="AJ2379" s="43">
        <f>VLOOKUP(E2379,'FILIAIS PETZ'!$A$2:$K$2000,11,0)</f>
        <v>18328118013782</v>
      </c>
      <c r="AK2379" s="44">
        <f t="shared" si="161"/>
        <v>18328118013782</v>
      </c>
    </row>
    <row r="2380" spans="1:37" s="14" customFormat="1" ht="15" customHeight="1" thickBot="1" x14ac:dyDescent="0.25">
      <c r="A2380" s="9">
        <f t="shared" si="160"/>
        <v>891740</v>
      </c>
      <c r="B2380" s="18">
        <f>VLOOKUP(C2380,FORNECEDORES!D:E,2,0)</f>
        <v>534449</v>
      </c>
      <c r="C2380" s="19" t="str">
        <f>VLOOKUP(D2380,FORNECEDORES!A:D,4,0)</f>
        <v>34.997.109/0001-67</v>
      </c>
      <c r="D2380" s="13" t="s">
        <v>4410</v>
      </c>
      <c r="E2380" s="20" t="str">
        <f t="shared" si="157"/>
        <v>04 0180</v>
      </c>
      <c r="F2380" s="28" t="s">
        <v>4944</v>
      </c>
      <c r="G2380" s="21" t="str">
        <f>VLOOKUP(E2380,'FILIAIS PETZ'!A:E,5,0)</f>
        <v>PETZ TORQUATO TAPAJOS</v>
      </c>
      <c r="H2380" s="20" t="str">
        <f>VLOOKUP(E2380,'FILIAIS PETZ'!A:D,4,0)</f>
        <v>TQTP-AM</v>
      </c>
      <c r="I2380" s="46">
        <v>45392</v>
      </c>
      <c r="J2380" s="9">
        <v>891740</v>
      </c>
      <c r="K2380" s="9" t="s">
        <v>5858</v>
      </c>
      <c r="L2380" s="29" t="s">
        <v>7479</v>
      </c>
      <c r="M2380" s="46">
        <v>45418</v>
      </c>
      <c r="N2380" s="46">
        <v>45441</v>
      </c>
      <c r="O2380" s="46">
        <v>45422</v>
      </c>
      <c r="P2380" s="29" t="s">
        <v>4990</v>
      </c>
      <c r="Q2380" s="9">
        <v>3</v>
      </c>
      <c r="R2380" s="9">
        <v>1</v>
      </c>
      <c r="S2380" s="9">
        <v>8</v>
      </c>
      <c r="T2380" s="9" t="s">
        <v>32</v>
      </c>
      <c r="U2380" s="9">
        <v>11002</v>
      </c>
      <c r="V2380" s="9">
        <v>11002</v>
      </c>
      <c r="W2380" s="9" t="s">
        <v>5021</v>
      </c>
      <c r="X2380" s="9" t="s">
        <v>4985</v>
      </c>
      <c r="Y2380" s="9" t="s">
        <v>4993</v>
      </c>
      <c r="Z2380" s="9" t="s">
        <v>4993</v>
      </c>
      <c r="AA2380" s="9" t="s">
        <v>4989</v>
      </c>
      <c r="AB2380" s="9" t="s">
        <v>12941</v>
      </c>
      <c r="AC2380" s="9" t="s">
        <v>5006</v>
      </c>
      <c r="AD2380" s="29"/>
      <c r="AE2380" s="20" t="str">
        <f>VLOOKUP(E2380,'FILIAIS PETZ'!A:Q,17,0)</f>
        <v>CO-3</v>
      </c>
      <c r="AF2380" s="20" t="str">
        <f>VLOOKUP(E2380,'FILIAIS PETZ'!A:Q,3,0)</f>
        <v>FELICIO</v>
      </c>
      <c r="AG2380" s="20" t="str">
        <f>VLOOKUP(E2380,'FILIAIS PETZ'!A:Q,2,0)</f>
        <v>R3</v>
      </c>
      <c r="AH2380" s="75">
        <v>160</v>
      </c>
      <c r="AI2380" s="16" t="s">
        <v>6804</v>
      </c>
      <c r="AJ2380" s="43">
        <f>VLOOKUP(E2380,'FILIAIS PETZ'!$A$2:$K$2000,11,0)</f>
        <v>18328118017346</v>
      </c>
      <c r="AK2380" s="44">
        <f t="shared" si="161"/>
        <v>18328118017346</v>
      </c>
    </row>
    <row r="2381" spans="1:37" s="14" customFormat="1" ht="15" customHeight="1" thickBot="1" x14ac:dyDescent="0.25">
      <c r="A2381" s="9">
        <f t="shared" si="160"/>
        <v>891743</v>
      </c>
      <c r="B2381" s="18">
        <f>VLOOKUP(C2381,FORNECEDORES!D:E,2,0)</f>
        <v>534449</v>
      </c>
      <c r="C2381" s="19" t="str">
        <f>VLOOKUP(D2381,FORNECEDORES!A:D,4,0)</f>
        <v>34.997.109/0001-67</v>
      </c>
      <c r="D2381" s="13" t="s">
        <v>4410</v>
      </c>
      <c r="E2381" s="20" t="str">
        <f t="shared" si="157"/>
        <v>04 0180</v>
      </c>
      <c r="F2381" s="28" t="s">
        <v>4944</v>
      </c>
      <c r="G2381" s="21" t="str">
        <f>VLOOKUP(E2381,'FILIAIS PETZ'!A:E,5,0)</f>
        <v>PETZ TORQUATO TAPAJOS</v>
      </c>
      <c r="H2381" s="20" t="str">
        <f>VLOOKUP(E2381,'FILIAIS PETZ'!A:D,4,0)</f>
        <v>TQTP-AM</v>
      </c>
      <c r="I2381" s="46">
        <v>45392</v>
      </c>
      <c r="J2381" s="9">
        <v>891743</v>
      </c>
      <c r="K2381" s="9" t="s">
        <v>5858</v>
      </c>
      <c r="L2381" s="29" t="s">
        <v>6986</v>
      </c>
      <c r="M2381" s="46">
        <v>45418</v>
      </c>
      <c r="N2381" s="46">
        <v>45441</v>
      </c>
      <c r="O2381" s="46">
        <v>45422</v>
      </c>
      <c r="P2381" s="29" t="s">
        <v>4990</v>
      </c>
      <c r="Q2381" s="9">
        <v>3</v>
      </c>
      <c r="R2381" s="9">
        <v>1</v>
      </c>
      <c r="S2381" s="9">
        <v>8</v>
      </c>
      <c r="T2381" s="9" t="s">
        <v>32</v>
      </c>
      <c r="U2381" s="9">
        <v>11002</v>
      </c>
      <c r="V2381" s="9">
        <v>11002</v>
      </c>
      <c r="W2381" s="9" t="s">
        <v>5039</v>
      </c>
      <c r="X2381" s="9" t="s">
        <v>4985</v>
      </c>
      <c r="Y2381" s="9" t="s">
        <v>4993</v>
      </c>
      <c r="Z2381" s="9" t="s">
        <v>4993</v>
      </c>
      <c r="AA2381" s="9" t="s">
        <v>4989</v>
      </c>
      <c r="AB2381" s="9" t="s">
        <v>12941</v>
      </c>
      <c r="AC2381" s="9" t="s">
        <v>5006</v>
      </c>
      <c r="AD2381" s="29"/>
      <c r="AE2381" s="20" t="str">
        <f>VLOOKUP(E2381,'FILIAIS PETZ'!A:Q,17,0)</f>
        <v>CO-3</v>
      </c>
      <c r="AF2381" s="20" t="str">
        <f>VLOOKUP(E2381,'FILIAIS PETZ'!A:Q,3,0)</f>
        <v>FELICIO</v>
      </c>
      <c r="AG2381" s="20" t="str">
        <f>VLOOKUP(E2381,'FILIAIS PETZ'!A:Q,2,0)</f>
        <v>R3</v>
      </c>
      <c r="AH2381" s="75">
        <v>260</v>
      </c>
      <c r="AI2381" s="16" t="s">
        <v>6805</v>
      </c>
      <c r="AJ2381" s="43">
        <f>VLOOKUP(E2381,'FILIAIS PETZ'!$A$2:$K$2000,11,0)</f>
        <v>18328118017346</v>
      </c>
      <c r="AK2381" s="44">
        <f t="shared" si="161"/>
        <v>18328118017346</v>
      </c>
    </row>
    <row r="2382" spans="1:37" s="14" customFormat="1" ht="15" customHeight="1" thickBot="1" x14ac:dyDescent="0.25">
      <c r="A2382" s="9">
        <f t="shared" si="160"/>
        <v>891744</v>
      </c>
      <c r="B2382" s="18">
        <f>VLOOKUP(C2382,FORNECEDORES!D:E,2,0)</f>
        <v>534449</v>
      </c>
      <c r="C2382" s="19" t="str">
        <f>VLOOKUP(D2382,FORNECEDORES!A:D,4,0)</f>
        <v>34.997.109/0001-67</v>
      </c>
      <c r="D2382" s="13" t="s">
        <v>4410</v>
      </c>
      <c r="E2382" s="20" t="str">
        <f t="shared" si="157"/>
        <v>04 0180</v>
      </c>
      <c r="F2382" s="28" t="s">
        <v>4944</v>
      </c>
      <c r="G2382" s="21" t="str">
        <f>VLOOKUP(E2382,'FILIAIS PETZ'!A:E,5,0)</f>
        <v>PETZ TORQUATO TAPAJOS</v>
      </c>
      <c r="H2382" s="20" t="str">
        <f>VLOOKUP(E2382,'FILIAIS PETZ'!A:D,4,0)</f>
        <v>TQTP-AM</v>
      </c>
      <c r="I2382" s="46">
        <v>45392</v>
      </c>
      <c r="J2382" s="9">
        <v>891744</v>
      </c>
      <c r="K2382" s="9" t="s">
        <v>5858</v>
      </c>
      <c r="L2382" s="29" t="s">
        <v>6987</v>
      </c>
      <c r="M2382" s="46">
        <v>45418</v>
      </c>
      <c r="N2382" s="46">
        <v>45441</v>
      </c>
      <c r="O2382" s="46">
        <v>45422</v>
      </c>
      <c r="P2382" s="29" t="s">
        <v>4990</v>
      </c>
      <c r="Q2382" s="9">
        <v>3</v>
      </c>
      <c r="R2382" s="9">
        <v>1</v>
      </c>
      <c r="S2382" s="9">
        <v>8</v>
      </c>
      <c r="T2382" s="9" t="s">
        <v>32</v>
      </c>
      <c r="U2382" s="9">
        <v>11002</v>
      </c>
      <c r="V2382" s="9">
        <v>11002</v>
      </c>
      <c r="W2382" s="9" t="s">
        <v>5019</v>
      </c>
      <c r="X2382" s="9" t="s">
        <v>4985</v>
      </c>
      <c r="Y2382" s="10" t="s">
        <v>4980</v>
      </c>
      <c r="Z2382" s="10" t="s">
        <v>4980</v>
      </c>
      <c r="AA2382" s="10" t="s">
        <v>4989</v>
      </c>
      <c r="AB2382" s="10" t="s">
        <v>5005</v>
      </c>
      <c r="AC2382" s="9" t="s">
        <v>5006</v>
      </c>
      <c r="AD2382" s="29"/>
      <c r="AE2382" s="20" t="str">
        <f>VLOOKUP(E2382,'FILIAIS PETZ'!A:Q,17,0)</f>
        <v>CO-3</v>
      </c>
      <c r="AF2382" s="20" t="str">
        <f>VLOOKUP(E2382,'FILIAIS PETZ'!A:Q,3,0)</f>
        <v>FELICIO</v>
      </c>
      <c r="AG2382" s="20" t="str">
        <f>VLOOKUP(E2382,'FILIAIS PETZ'!A:Q,2,0)</f>
        <v>R3</v>
      </c>
      <c r="AH2382" s="75">
        <v>1361.7</v>
      </c>
      <c r="AI2382" s="16" t="s">
        <v>6806</v>
      </c>
      <c r="AJ2382" s="43">
        <f>VLOOKUP(E2382,'FILIAIS PETZ'!$A$2:$K$2000,11,0)</f>
        <v>18328118017346</v>
      </c>
      <c r="AK2382" s="44">
        <f t="shared" si="161"/>
        <v>18328118017346</v>
      </c>
    </row>
    <row r="2383" spans="1:37" s="14" customFormat="1" ht="15" customHeight="1" thickBot="1" x14ac:dyDescent="0.25">
      <c r="A2383" s="9">
        <f t="shared" si="160"/>
        <v>891748</v>
      </c>
      <c r="B2383" s="18">
        <f>VLOOKUP(C2383,FORNECEDORES!D:E,2,0)</f>
        <v>534449</v>
      </c>
      <c r="C2383" s="19" t="str">
        <f>VLOOKUP(D2383,FORNECEDORES!A:D,4,0)</f>
        <v>34.997.109/0001-67</v>
      </c>
      <c r="D2383" s="13" t="s">
        <v>4410</v>
      </c>
      <c r="E2383" s="20" t="str">
        <f t="shared" si="157"/>
        <v>04 0180</v>
      </c>
      <c r="F2383" s="28" t="s">
        <v>4944</v>
      </c>
      <c r="G2383" s="21" t="str">
        <f>VLOOKUP(E2383,'FILIAIS PETZ'!A:E,5,0)</f>
        <v>PETZ TORQUATO TAPAJOS</v>
      </c>
      <c r="H2383" s="20" t="str">
        <f>VLOOKUP(E2383,'FILIAIS PETZ'!A:D,4,0)</f>
        <v>TQTP-AM</v>
      </c>
      <c r="I2383" s="46">
        <v>45392</v>
      </c>
      <c r="J2383" s="9">
        <v>891748</v>
      </c>
      <c r="K2383" s="9" t="s">
        <v>5858</v>
      </c>
      <c r="L2383" s="29" t="s">
        <v>7490</v>
      </c>
      <c r="M2383" s="46">
        <v>45418</v>
      </c>
      <c r="N2383" s="46">
        <v>45441</v>
      </c>
      <c r="O2383" s="46">
        <v>45422</v>
      </c>
      <c r="P2383" s="29" t="s">
        <v>4990</v>
      </c>
      <c r="Q2383" s="9">
        <v>3</v>
      </c>
      <c r="R2383" s="9">
        <v>1</v>
      </c>
      <c r="S2383" s="9">
        <v>8</v>
      </c>
      <c r="T2383" s="9" t="s">
        <v>32</v>
      </c>
      <c r="U2383" s="9">
        <v>11002</v>
      </c>
      <c r="V2383" s="9">
        <v>11002</v>
      </c>
      <c r="W2383" s="9" t="s">
        <v>4984</v>
      </c>
      <c r="X2383" s="9" t="s">
        <v>4992</v>
      </c>
      <c r="Y2383" s="9" t="s">
        <v>4993</v>
      </c>
      <c r="Z2383" s="9" t="s">
        <v>4993</v>
      </c>
      <c r="AA2383" s="9" t="s">
        <v>4992</v>
      </c>
      <c r="AB2383" s="9" t="s">
        <v>5066</v>
      </c>
      <c r="AC2383" s="9" t="s">
        <v>5006</v>
      </c>
      <c r="AD2383" s="29"/>
      <c r="AE2383" s="20" t="str">
        <f>VLOOKUP(E2383,'FILIAIS PETZ'!A:Q,17,0)</f>
        <v>CO-3</v>
      </c>
      <c r="AF2383" s="20" t="str">
        <f>VLOOKUP(E2383,'FILIAIS PETZ'!A:Q,3,0)</f>
        <v>FELICIO</v>
      </c>
      <c r="AG2383" s="20" t="str">
        <f>VLOOKUP(E2383,'FILIAIS PETZ'!A:Q,2,0)</f>
        <v>R3</v>
      </c>
      <c r="AH2383" s="75">
        <v>2500</v>
      </c>
      <c r="AI2383" s="16" t="s">
        <v>6807</v>
      </c>
      <c r="AJ2383" s="43">
        <f>VLOOKUP(E2383,'FILIAIS PETZ'!$A$2:$K$2000,11,0)</f>
        <v>18328118017346</v>
      </c>
      <c r="AK2383" s="44">
        <f t="shared" si="161"/>
        <v>18328118017346</v>
      </c>
    </row>
    <row r="2384" spans="1:37" s="14" customFormat="1" ht="15" customHeight="1" thickBot="1" x14ac:dyDescent="0.25">
      <c r="A2384" s="9">
        <f t="shared" si="160"/>
        <v>891749</v>
      </c>
      <c r="B2384" s="18">
        <f>VLOOKUP(C2384,FORNECEDORES!D:E,2,0)</f>
        <v>534449</v>
      </c>
      <c r="C2384" s="19" t="str">
        <f>VLOOKUP(D2384,FORNECEDORES!A:D,4,0)</f>
        <v>34.997.109/0001-67</v>
      </c>
      <c r="D2384" s="13" t="s">
        <v>4410</v>
      </c>
      <c r="E2384" s="20" t="str">
        <f t="shared" si="157"/>
        <v>04 0180</v>
      </c>
      <c r="F2384" s="28" t="s">
        <v>4944</v>
      </c>
      <c r="G2384" s="21" t="str">
        <f>VLOOKUP(E2384,'FILIAIS PETZ'!A:E,5,0)</f>
        <v>PETZ TORQUATO TAPAJOS</v>
      </c>
      <c r="H2384" s="20" t="str">
        <f>VLOOKUP(E2384,'FILIAIS PETZ'!A:D,4,0)</f>
        <v>TQTP-AM</v>
      </c>
      <c r="I2384" s="46">
        <v>45392</v>
      </c>
      <c r="J2384" s="9">
        <v>891749</v>
      </c>
      <c r="K2384" s="9" t="s">
        <v>5858</v>
      </c>
      <c r="L2384" s="29" t="s">
        <v>7495</v>
      </c>
      <c r="M2384" s="46">
        <v>45419</v>
      </c>
      <c r="N2384" s="46">
        <v>45441</v>
      </c>
      <c r="O2384" s="46">
        <v>45422</v>
      </c>
      <c r="P2384" s="29" t="s">
        <v>4990</v>
      </c>
      <c r="Q2384" s="9">
        <v>3</v>
      </c>
      <c r="R2384" s="9">
        <v>1</v>
      </c>
      <c r="S2384" s="9">
        <v>8</v>
      </c>
      <c r="T2384" s="9" t="s">
        <v>32</v>
      </c>
      <c r="U2384" s="9">
        <v>11002</v>
      </c>
      <c r="V2384" s="9">
        <v>11002</v>
      </c>
      <c r="W2384" s="9" t="s">
        <v>4984</v>
      </c>
      <c r="X2384" s="9" t="s">
        <v>4992</v>
      </c>
      <c r="Y2384" s="9" t="s">
        <v>4993</v>
      </c>
      <c r="Z2384" s="9" t="s">
        <v>4993</v>
      </c>
      <c r="AA2384" s="9" t="s">
        <v>4992</v>
      </c>
      <c r="AB2384" s="9" t="s">
        <v>5066</v>
      </c>
      <c r="AC2384" s="9" t="s">
        <v>5006</v>
      </c>
      <c r="AD2384" s="29"/>
      <c r="AE2384" s="20" t="str">
        <f>VLOOKUP(E2384,'FILIAIS PETZ'!A:Q,17,0)</f>
        <v>CO-3</v>
      </c>
      <c r="AF2384" s="20" t="str">
        <f>VLOOKUP(E2384,'FILIAIS PETZ'!A:Q,3,0)</f>
        <v>FELICIO</v>
      </c>
      <c r="AG2384" s="20" t="str">
        <f>VLOOKUP(E2384,'FILIAIS PETZ'!A:Q,2,0)</f>
        <v>R3</v>
      </c>
      <c r="AH2384" s="75">
        <v>650</v>
      </c>
      <c r="AI2384" s="16" t="s">
        <v>6808</v>
      </c>
      <c r="AJ2384" s="43">
        <f>VLOOKUP(E2384,'FILIAIS PETZ'!$A$2:$K$2000,11,0)</f>
        <v>18328118017346</v>
      </c>
      <c r="AK2384" s="44">
        <f t="shared" si="161"/>
        <v>18328118017346</v>
      </c>
    </row>
    <row r="2385" spans="1:37" s="14" customFormat="1" ht="15" customHeight="1" thickBot="1" x14ac:dyDescent="0.25">
      <c r="A2385" s="9">
        <f t="shared" si="160"/>
        <v>891752</v>
      </c>
      <c r="B2385" s="18">
        <f>VLOOKUP(C2385,FORNECEDORES!D:E,2,0)</f>
        <v>534449</v>
      </c>
      <c r="C2385" s="19" t="str">
        <f>VLOOKUP(D2385,FORNECEDORES!A:D,4,0)</f>
        <v>34.997.109/0001-67</v>
      </c>
      <c r="D2385" s="13" t="s">
        <v>4410</v>
      </c>
      <c r="E2385" s="20" t="str">
        <f t="shared" ref="E2385:E2448" si="162">CONCATENATE("04 ",F2385)</f>
        <v>04 0180</v>
      </c>
      <c r="F2385" s="28" t="s">
        <v>4944</v>
      </c>
      <c r="G2385" s="21" t="str">
        <f>VLOOKUP(E2385,'FILIAIS PETZ'!A:E,5,0)</f>
        <v>PETZ TORQUATO TAPAJOS</v>
      </c>
      <c r="H2385" s="20" t="str">
        <f>VLOOKUP(E2385,'FILIAIS PETZ'!A:D,4,0)</f>
        <v>TQTP-AM</v>
      </c>
      <c r="I2385" s="46">
        <v>45392</v>
      </c>
      <c r="J2385" s="9">
        <v>891752</v>
      </c>
      <c r="K2385" s="9" t="s">
        <v>5858</v>
      </c>
      <c r="L2385" s="29" t="s">
        <v>7491</v>
      </c>
      <c r="M2385" s="46">
        <v>45418</v>
      </c>
      <c r="N2385" s="46">
        <v>45441</v>
      </c>
      <c r="O2385" s="46">
        <v>45422</v>
      </c>
      <c r="P2385" s="29" t="s">
        <v>4990</v>
      </c>
      <c r="Q2385" s="9">
        <v>3</v>
      </c>
      <c r="R2385" s="9">
        <v>1</v>
      </c>
      <c r="S2385" s="9">
        <v>8</v>
      </c>
      <c r="T2385" s="9" t="s">
        <v>32</v>
      </c>
      <c r="U2385" s="9">
        <v>11002</v>
      </c>
      <c r="V2385" s="9">
        <v>11002</v>
      </c>
      <c r="W2385" s="9" t="s">
        <v>5024</v>
      </c>
      <c r="X2385" s="9" t="s">
        <v>4985</v>
      </c>
      <c r="Y2385" s="9" t="s">
        <v>4993</v>
      </c>
      <c r="Z2385" s="9" t="s">
        <v>4993</v>
      </c>
      <c r="AA2385" s="9" t="s">
        <v>4989</v>
      </c>
      <c r="AB2385" s="9" t="s">
        <v>12941</v>
      </c>
      <c r="AC2385" s="9" t="s">
        <v>5006</v>
      </c>
      <c r="AD2385" s="29"/>
      <c r="AE2385" s="20" t="str">
        <f>VLOOKUP(E2385,'FILIAIS PETZ'!A:Q,17,0)</f>
        <v>CO-3</v>
      </c>
      <c r="AF2385" s="20" t="str">
        <f>VLOOKUP(E2385,'FILIAIS PETZ'!A:Q,3,0)</f>
        <v>FELICIO</v>
      </c>
      <c r="AG2385" s="20" t="str">
        <f>VLOOKUP(E2385,'FILIAIS PETZ'!A:Q,2,0)</f>
        <v>R3</v>
      </c>
      <c r="AH2385" s="75">
        <v>1894.51</v>
      </c>
      <c r="AI2385" s="16" t="s">
        <v>6809</v>
      </c>
      <c r="AJ2385" s="43">
        <f>VLOOKUP(E2385,'FILIAIS PETZ'!$A$2:$K$2000,11,0)</f>
        <v>18328118017346</v>
      </c>
      <c r="AK2385" s="44">
        <f t="shared" si="161"/>
        <v>18328118017346</v>
      </c>
    </row>
    <row r="2386" spans="1:37" s="14" customFormat="1" ht="15" customHeight="1" thickBot="1" x14ac:dyDescent="0.25">
      <c r="A2386" s="9">
        <f t="shared" si="160"/>
        <v>891753</v>
      </c>
      <c r="B2386" s="18">
        <f>VLOOKUP(C2386,FORNECEDORES!D:E,2,0)</f>
        <v>534449</v>
      </c>
      <c r="C2386" s="19" t="str">
        <f>VLOOKUP(D2386,FORNECEDORES!A:D,4,0)</f>
        <v>34.997.109/0001-67</v>
      </c>
      <c r="D2386" s="13" t="s">
        <v>4410</v>
      </c>
      <c r="E2386" s="20" t="str">
        <f t="shared" si="162"/>
        <v>04 0180</v>
      </c>
      <c r="F2386" s="28" t="s">
        <v>4944</v>
      </c>
      <c r="G2386" s="21" t="str">
        <f>VLOOKUP(E2386,'FILIAIS PETZ'!A:E,5,0)</f>
        <v>PETZ TORQUATO TAPAJOS</v>
      </c>
      <c r="H2386" s="20" t="str">
        <f>VLOOKUP(E2386,'FILIAIS PETZ'!A:D,4,0)</f>
        <v>TQTP-AM</v>
      </c>
      <c r="I2386" s="46">
        <v>45392</v>
      </c>
      <c r="J2386" s="9">
        <v>891753</v>
      </c>
      <c r="K2386" s="9" t="s">
        <v>5858</v>
      </c>
      <c r="L2386" s="29" t="s">
        <v>7492</v>
      </c>
      <c r="M2386" s="46">
        <v>45418</v>
      </c>
      <c r="N2386" s="46">
        <v>45441</v>
      </c>
      <c r="O2386" s="46">
        <v>45422</v>
      </c>
      <c r="P2386" s="29" t="s">
        <v>4990</v>
      </c>
      <c r="Q2386" s="9">
        <v>3</v>
      </c>
      <c r="R2386" s="9">
        <v>1</v>
      </c>
      <c r="S2386" s="9">
        <v>8</v>
      </c>
      <c r="T2386" s="9" t="s">
        <v>32</v>
      </c>
      <c r="U2386" s="9">
        <v>11002</v>
      </c>
      <c r="V2386" s="9">
        <v>11002</v>
      </c>
      <c r="W2386" s="9" t="s">
        <v>4984</v>
      </c>
      <c r="X2386" s="9" t="s">
        <v>4992</v>
      </c>
      <c r="Y2386" s="9" t="s">
        <v>4993</v>
      </c>
      <c r="Z2386" s="9" t="s">
        <v>4993</v>
      </c>
      <c r="AA2386" s="9" t="s">
        <v>4992</v>
      </c>
      <c r="AB2386" s="9" t="s">
        <v>5066</v>
      </c>
      <c r="AC2386" s="9" t="s">
        <v>5006</v>
      </c>
      <c r="AD2386" s="29"/>
      <c r="AE2386" s="20" t="str">
        <f>VLOOKUP(E2386,'FILIAIS PETZ'!A:Q,17,0)</f>
        <v>CO-3</v>
      </c>
      <c r="AF2386" s="20" t="str">
        <f>VLOOKUP(E2386,'FILIAIS PETZ'!A:Q,3,0)</f>
        <v>FELICIO</v>
      </c>
      <c r="AG2386" s="20" t="str">
        <f>VLOOKUP(E2386,'FILIAIS PETZ'!A:Q,2,0)</f>
        <v>R3</v>
      </c>
      <c r="AH2386" s="75">
        <v>4200</v>
      </c>
      <c r="AI2386" s="16" t="s">
        <v>6801</v>
      </c>
      <c r="AJ2386" s="43">
        <f>VLOOKUP(E2386,'FILIAIS PETZ'!$A$2:$K$2000,11,0)</f>
        <v>18328118017346</v>
      </c>
      <c r="AK2386" s="44">
        <f t="shared" si="161"/>
        <v>18328118017346</v>
      </c>
    </row>
    <row r="2387" spans="1:37" s="14" customFormat="1" ht="15" customHeight="1" thickBot="1" x14ac:dyDescent="0.25">
      <c r="A2387" s="9">
        <f t="shared" si="160"/>
        <v>891754</v>
      </c>
      <c r="B2387" s="18">
        <f>VLOOKUP(C2387,FORNECEDORES!D:E,2,0)</f>
        <v>534449</v>
      </c>
      <c r="C2387" s="19" t="str">
        <f>VLOOKUP(D2387,FORNECEDORES!A:D,4,0)</f>
        <v>34.997.109/0001-67</v>
      </c>
      <c r="D2387" s="13" t="s">
        <v>4410</v>
      </c>
      <c r="E2387" s="20" t="str">
        <f t="shared" si="162"/>
        <v>04 0180</v>
      </c>
      <c r="F2387" s="28" t="s">
        <v>4944</v>
      </c>
      <c r="G2387" s="21" t="str">
        <f>VLOOKUP(E2387,'FILIAIS PETZ'!A:E,5,0)</f>
        <v>PETZ TORQUATO TAPAJOS</v>
      </c>
      <c r="H2387" s="20" t="str">
        <f>VLOOKUP(E2387,'FILIAIS PETZ'!A:D,4,0)</f>
        <v>TQTP-AM</v>
      </c>
      <c r="I2387" s="46">
        <v>45392</v>
      </c>
      <c r="J2387" s="9">
        <v>891754</v>
      </c>
      <c r="K2387" s="9" t="s">
        <v>5858</v>
      </c>
      <c r="L2387" s="29" t="s">
        <v>7496</v>
      </c>
      <c r="M2387" s="46">
        <v>45419</v>
      </c>
      <c r="N2387" s="46">
        <v>45441</v>
      </c>
      <c r="O2387" s="46">
        <v>45422</v>
      </c>
      <c r="P2387" s="29" t="s">
        <v>4990</v>
      </c>
      <c r="Q2387" s="9">
        <v>3</v>
      </c>
      <c r="R2387" s="9">
        <v>1</v>
      </c>
      <c r="S2387" s="9">
        <v>8</v>
      </c>
      <c r="T2387" s="9" t="s">
        <v>32</v>
      </c>
      <c r="U2387" s="9">
        <v>11002</v>
      </c>
      <c r="V2387" s="9">
        <v>11002</v>
      </c>
      <c r="W2387" s="9" t="s">
        <v>5019</v>
      </c>
      <c r="X2387" s="9" t="s">
        <v>4985</v>
      </c>
      <c r="Y2387" s="9" t="s">
        <v>4993</v>
      </c>
      <c r="Z2387" s="9" t="s">
        <v>4993</v>
      </c>
      <c r="AA2387" s="9" t="s">
        <v>4989</v>
      </c>
      <c r="AB2387" s="9" t="s">
        <v>12941</v>
      </c>
      <c r="AC2387" s="9" t="s">
        <v>5006</v>
      </c>
      <c r="AD2387" s="29"/>
      <c r="AE2387" s="20" t="str">
        <f>VLOOKUP(E2387,'FILIAIS PETZ'!A:Q,17,0)</f>
        <v>CO-3</v>
      </c>
      <c r="AF2387" s="20" t="str">
        <f>VLOOKUP(E2387,'FILIAIS PETZ'!A:Q,3,0)</f>
        <v>FELICIO</v>
      </c>
      <c r="AG2387" s="20" t="str">
        <f>VLOOKUP(E2387,'FILIAIS PETZ'!A:Q,2,0)</f>
        <v>R3</v>
      </c>
      <c r="AH2387" s="75">
        <v>1551.43</v>
      </c>
      <c r="AI2387" s="16" t="s">
        <v>6810</v>
      </c>
      <c r="AJ2387" s="43">
        <f>VLOOKUP(E2387,'FILIAIS PETZ'!$A$2:$K$2000,11,0)</f>
        <v>18328118017346</v>
      </c>
      <c r="AK2387" s="44">
        <f t="shared" si="161"/>
        <v>18328118017346</v>
      </c>
    </row>
    <row r="2388" spans="1:37" s="14" customFormat="1" ht="15" customHeight="1" thickBot="1" x14ac:dyDescent="0.25">
      <c r="A2388" s="9">
        <v>888124</v>
      </c>
      <c r="B2388" s="18">
        <f>VLOOKUP(C2388,FORNECEDORES!D:E,2,0)</f>
        <v>14456</v>
      </c>
      <c r="C2388" s="19" t="str">
        <f>VLOOKUP(D2388,FORNECEDORES!A:D,4,0)</f>
        <v>29.274.777/0001-26</v>
      </c>
      <c r="D2388" s="13" t="s">
        <v>2689</v>
      </c>
      <c r="E2388" s="20" t="str">
        <f t="shared" si="162"/>
        <v>04 0138</v>
      </c>
      <c r="F2388" s="28" t="s">
        <v>8627</v>
      </c>
      <c r="G2388" s="21" t="str">
        <f>VLOOKUP(E2388,'FILIAIS PETZ'!A:E,5,0)</f>
        <v>PETZ JOÃO FIRMINO</v>
      </c>
      <c r="H2388" s="20" t="str">
        <f>VLOOKUP(E2388,'FILIAIS PETZ'!A:D,4,0)</f>
        <v>JFIR-SP</v>
      </c>
      <c r="I2388" s="46">
        <v>45392</v>
      </c>
      <c r="J2388" s="9">
        <v>888124</v>
      </c>
      <c r="K2388" s="9" t="s">
        <v>9035</v>
      </c>
      <c r="L2388" s="29" t="s">
        <v>10260</v>
      </c>
      <c r="M2388" s="46">
        <v>45392</v>
      </c>
      <c r="N2388" s="46">
        <v>45427</v>
      </c>
      <c r="O2388" s="46">
        <v>45394</v>
      </c>
      <c r="P2388" s="9" t="s">
        <v>4990</v>
      </c>
      <c r="Q2388" s="9">
        <v>3</v>
      </c>
      <c r="R2388" s="9">
        <v>1</v>
      </c>
      <c r="S2388" s="9">
        <v>8</v>
      </c>
      <c r="T2388" s="9" t="s">
        <v>32</v>
      </c>
      <c r="U2388" s="9">
        <v>11002</v>
      </c>
      <c r="V2388" s="9">
        <v>11002</v>
      </c>
      <c r="W2388" s="9" t="s">
        <v>5024</v>
      </c>
      <c r="X2388" s="9" t="s">
        <v>4985</v>
      </c>
      <c r="Y2388" s="9" t="s">
        <v>4997</v>
      </c>
      <c r="Z2388" s="9" t="s">
        <v>4993</v>
      </c>
      <c r="AA2388" s="9" t="s">
        <v>4989</v>
      </c>
      <c r="AB2388" s="9" t="s">
        <v>12941</v>
      </c>
      <c r="AC2388" s="9" t="s">
        <v>5006</v>
      </c>
      <c r="AD2388" s="9"/>
      <c r="AE2388" s="20" t="str">
        <f>VLOOKUP(E2388,'FILIAIS PETZ'!A:Q,17,0)</f>
        <v>SP3</v>
      </c>
      <c r="AF2388" s="20" t="str">
        <f>VLOOKUP(E2388,'FILIAIS PETZ'!A:Q,3,0)</f>
        <v>FELICIO</v>
      </c>
      <c r="AG2388" s="20" t="str">
        <f>VLOOKUP(E2388,'FILIAIS PETZ'!A:Q,2,0)</f>
        <v>R3</v>
      </c>
      <c r="AH2388" s="75">
        <v>490</v>
      </c>
      <c r="AI2388" s="16" t="s">
        <v>10261</v>
      </c>
      <c r="AJ2388" s="43">
        <f>VLOOKUP(E2388,'FILIAIS PETZ'!$A$2:$K$2000,11,0)</f>
        <v>18328118012972</v>
      </c>
      <c r="AK2388" s="44">
        <v>18328118012972</v>
      </c>
    </row>
    <row r="2389" spans="1:37" s="14" customFormat="1" ht="15" customHeight="1" thickBot="1" x14ac:dyDescent="0.25">
      <c r="A2389" s="9">
        <v>888132</v>
      </c>
      <c r="B2389" s="18">
        <f>VLOOKUP(C2389,FORNECEDORES!D:E,2,0)</f>
        <v>14456</v>
      </c>
      <c r="C2389" s="19" t="str">
        <f>VLOOKUP(D2389,FORNECEDORES!A:D,4,0)</f>
        <v>29.274.777/0001-26</v>
      </c>
      <c r="D2389" s="13" t="s">
        <v>2689</v>
      </c>
      <c r="E2389" s="20" t="str">
        <f t="shared" si="162"/>
        <v>04 0067</v>
      </c>
      <c r="F2389" s="28" t="s">
        <v>8611</v>
      </c>
      <c r="G2389" s="21" t="str">
        <f>VLOOKUP(E2389,'FILIAIS PETZ'!A:E,5,0)</f>
        <v>PETZ EXTRA RICARDO JAFET</v>
      </c>
      <c r="H2389" s="20" t="str">
        <f>VLOOKUP(E2389,'FILIAIS PETZ'!A:D,4,0)</f>
        <v>RJAF-SP</v>
      </c>
      <c r="I2389" s="46">
        <v>45392</v>
      </c>
      <c r="J2389" s="9">
        <v>888132</v>
      </c>
      <c r="K2389" s="9" t="s">
        <v>9035</v>
      </c>
      <c r="L2389" s="29" t="s">
        <v>10262</v>
      </c>
      <c r="M2389" s="46">
        <v>45392</v>
      </c>
      <c r="N2389" s="46">
        <v>45427</v>
      </c>
      <c r="O2389" s="46">
        <v>45394</v>
      </c>
      <c r="P2389" s="9" t="s">
        <v>4990</v>
      </c>
      <c r="Q2389" s="9">
        <v>3</v>
      </c>
      <c r="R2389" s="9">
        <v>1</v>
      </c>
      <c r="S2389" s="9">
        <v>8</v>
      </c>
      <c r="T2389" s="9" t="s">
        <v>32</v>
      </c>
      <c r="U2389" s="9">
        <v>11002</v>
      </c>
      <c r="V2389" s="9">
        <v>11002</v>
      </c>
      <c r="W2389" s="9" t="s">
        <v>5119</v>
      </c>
      <c r="X2389" s="9" t="s">
        <v>4985</v>
      </c>
      <c r="Y2389" s="9" t="s">
        <v>4997</v>
      </c>
      <c r="Z2389" s="9" t="s">
        <v>4993</v>
      </c>
      <c r="AA2389" s="9" t="s">
        <v>4989</v>
      </c>
      <c r="AB2389" s="9" t="s">
        <v>12941</v>
      </c>
      <c r="AC2389" s="9" t="s">
        <v>5006</v>
      </c>
      <c r="AD2389" s="9"/>
      <c r="AE2389" s="20" t="str">
        <f>VLOOKUP(E2389,'FILIAIS PETZ'!A:Q,17,0)</f>
        <v>SP2</v>
      </c>
      <c r="AF2389" s="20" t="str">
        <f>VLOOKUP(E2389,'FILIAIS PETZ'!A:Q,3,0)</f>
        <v>FELICIO</v>
      </c>
      <c r="AG2389" s="20" t="str">
        <f>VLOOKUP(E2389,'FILIAIS PETZ'!A:Q,2,0)</f>
        <v>R3</v>
      </c>
      <c r="AH2389" s="75">
        <v>490</v>
      </c>
      <c r="AI2389" s="16" t="s">
        <v>10263</v>
      </c>
      <c r="AJ2389" s="43">
        <f>VLOOKUP(E2389,'FILIAIS PETZ'!$A$2:$K$2000,11,0)</f>
        <v>18328118006573</v>
      </c>
      <c r="AK2389" s="44">
        <v>18328118006573</v>
      </c>
    </row>
    <row r="2390" spans="1:37" s="14" customFormat="1" ht="15" customHeight="1" thickBot="1" x14ac:dyDescent="0.25">
      <c r="A2390" s="9">
        <v>888117</v>
      </c>
      <c r="B2390" s="18">
        <f>VLOOKUP(C2390,FORNECEDORES!D:E,2,0)</f>
        <v>14456</v>
      </c>
      <c r="C2390" s="19" t="str">
        <f>VLOOKUP(D2390,FORNECEDORES!A:D,4,0)</f>
        <v>29.274.777/0001-26</v>
      </c>
      <c r="D2390" s="13" t="s">
        <v>2689</v>
      </c>
      <c r="E2390" s="20" t="str">
        <f t="shared" si="162"/>
        <v>04 0046</v>
      </c>
      <c r="F2390" s="28" t="s">
        <v>8978</v>
      </c>
      <c r="G2390" s="21" t="str">
        <f>VLOOKUP(E2390,'FILIAIS PETZ'!A:E,5,0)</f>
        <v>PETZ CIDADE JARDIM</v>
      </c>
      <c r="H2390" s="20" t="str">
        <f>VLOOKUP(E2390,'FILIAIS PETZ'!A:D,4,0)</f>
        <v>CDJD-SP</v>
      </c>
      <c r="I2390" s="46">
        <v>45392</v>
      </c>
      <c r="J2390" s="9">
        <v>888117</v>
      </c>
      <c r="K2390" s="9" t="s">
        <v>9035</v>
      </c>
      <c r="L2390" s="29" t="s">
        <v>10264</v>
      </c>
      <c r="M2390" s="46">
        <v>45392</v>
      </c>
      <c r="N2390" s="46">
        <v>45427</v>
      </c>
      <c r="O2390" s="46">
        <v>45394</v>
      </c>
      <c r="P2390" s="9" t="s">
        <v>4990</v>
      </c>
      <c r="Q2390" s="9">
        <v>3</v>
      </c>
      <c r="R2390" s="9">
        <v>1</v>
      </c>
      <c r="S2390" s="9">
        <v>8</v>
      </c>
      <c r="T2390" s="9" t="s">
        <v>32</v>
      </c>
      <c r="U2390" s="9">
        <v>11002</v>
      </c>
      <c r="V2390" s="9">
        <v>11002</v>
      </c>
      <c r="W2390" s="9" t="s">
        <v>5057</v>
      </c>
      <c r="X2390" s="9" t="s">
        <v>4985</v>
      </c>
      <c r="Y2390" s="9" t="s">
        <v>4993</v>
      </c>
      <c r="Z2390" s="9" t="s">
        <v>5127</v>
      </c>
      <c r="AA2390" s="9" t="s">
        <v>4989</v>
      </c>
      <c r="AB2390" s="9" t="s">
        <v>12941</v>
      </c>
      <c r="AC2390" s="9" t="s">
        <v>5006</v>
      </c>
      <c r="AD2390" s="9"/>
      <c r="AE2390" s="20" t="str">
        <f>VLOOKUP(E2390,'FILIAIS PETZ'!A:Q,17,0)</f>
        <v>SP2</v>
      </c>
      <c r="AF2390" s="20" t="str">
        <f>VLOOKUP(E2390,'FILIAIS PETZ'!A:Q,3,0)</f>
        <v>FELICIO</v>
      </c>
      <c r="AG2390" s="20" t="str">
        <f>VLOOKUP(E2390,'FILIAIS PETZ'!A:Q,2,0)</f>
        <v>R3</v>
      </c>
      <c r="AH2390" s="75">
        <v>1867.5</v>
      </c>
      <c r="AI2390" s="16" t="s">
        <v>10265</v>
      </c>
      <c r="AJ2390" s="43">
        <f>VLOOKUP(E2390,'FILIAIS PETZ'!$A$2:$K$2000,11,0)</f>
        <v>18328118004520</v>
      </c>
      <c r="AK2390" s="44">
        <v>18328118004520</v>
      </c>
    </row>
    <row r="2391" spans="1:37" s="14" customFormat="1" ht="15" customHeight="1" thickBot="1" x14ac:dyDescent="0.25">
      <c r="A2391" s="9">
        <v>888114</v>
      </c>
      <c r="B2391" s="18">
        <f>VLOOKUP(C2391,FORNECEDORES!D:E,2,0)</f>
        <v>14456</v>
      </c>
      <c r="C2391" s="19" t="str">
        <f>VLOOKUP(D2391,FORNECEDORES!A:D,4,0)</f>
        <v>29.274.777/0001-26</v>
      </c>
      <c r="D2391" s="13" t="s">
        <v>2689</v>
      </c>
      <c r="E2391" s="20" t="str">
        <f t="shared" si="162"/>
        <v>04 0011</v>
      </c>
      <c r="F2391" s="28" t="s">
        <v>8976</v>
      </c>
      <c r="G2391" s="21" t="str">
        <f>VLOOKUP(E2391,'FILIAIS PETZ'!A:E,5,0)</f>
        <v>PETZ AUGUSTA</v>
      </c>
      <c r="H2391" s="20" t="str">
        <f>VLOOKUP(E2391,'FILIAIS PETZ'!A:D,4,0)</f>
        <v>AUGT-SP</v>
      </c>
      <c r="I2391" s="46">
        <v>45392</v>
      </c>
      <c r="J2391" s="9">
        <v>888114</v>
      </c>
      <c r="K2391" s="9" t="s">
        <v>9035</v>
      </c>
      <c r="L2391" s="29" t="s">
        <v>10266</v>
      </c>
      <c r="M2391" s="46">
        <v>45392</v>
      </c>
      <c r="N2391" s="46">
        <v>45427</v>
      </c>
      <c r="O2391" s="46">
        <v>45394</v>
      </c>
      <c r="P2391" s="9" t="s">
        <v>4990</v>
      </c>
      <c r="Q2391" s="9">
        <v>3</v>
      </c>
      <c r="R2391" s="9">
        <v>1</v>
      </c>
      <c r="S2391" s="9">
        <v>8</v>
      </c>
      <c r="T2391" s="9" t="s">
        <v>32</v>
      </c>
      <c r="U2391" s="9">
        <v>11002</v>
      </c>
      <c r="V2391" s="9">
        <v>11002</v>
      </c>
      <c r="W2391" s="9" t="s">
        <v>5119</v>
      </c>
      <c r="X2391" s="9" t="s">
        <v>4985</v>
      </c>
      <c r="Y2391" s="9" t="s">
        <v>4997</v>
      </c>
      <c r="Z2391" s="9" t="s">
        <v>4993</v>
      </c>
      <c r="AA2391" s="9" t="s">
        <v>4989</v>
      </c>
      <c r="AB2391" s="9" t="s">
        <v>12941</v>
      </c>
      <c r="AC2391" s="9" t="s">
        <v>5006</v>
      </c>
      <c r="AD2391" s="9"/>
      <c r="AE2391" s="20" t="str">
        <f>VLOOKUP(E2391,'FILIAIS PETZ'!A:Q,17,0)</f>
        <v>SP2</v>
      </c>
      <c r="AF2391" s="20" t="str">
        <f>VLOOKUP(E2391,'FILIAIS PETZ'!A:Q,3,0)</f>
        <v>FELICIO</v>
      </c>
      <c r="AG2391" s="20" t="str">
        <f>VLOOKUP(E2391,'FILIAIS PETZ'!A:Q,2,0)</f>
        <v>R3</v>
      </c>
      <c r="AH2391" s="75">
        <v>390</v>
      </c>
      <c r="AI2391" s="16" t="s">
        <v>10267</v>
      </c>
      <c r="AJ2391" s="43">
        <f>VLOOKUP(E2391,'FILIAIS PETZ'!$A$2:$K$2000,11,0)</f>
        <v>18328118001776</v>
      </c>
      <c r="AK2391" s="44">
        <v>18328118001776</v>
      </c>
    </row>
    <row r="2392" spans="1:37" s="14" customFormat="1" ht="15" customHeight="1" thickBot="1" x14ac:dyDescent="0.25">
      <c r="A2392" s="9">
        <v>888135</v>
      </c>
      <c r="B2392" s="18">
        <f>VLOOKUP(C2392,FORNECEDORES!D:E,2,0)</f>
        <v>14456</v>
      </c>
      <c r="C2392" s="19" t="str">
        <f>VLOOKUP(D2392,FORNECEDORES!A:D,4,0)</f>
        <v>29.274.777/0001-26</v>
      </c>
      <c r="D2392" s="13" t="s">
        <v>2689</v>
      </c>
      <c r="E2392" s="20" t="str">
        <f t="shared" si="162"/>
        <v>04 0010</v>
      </c>
      <c r="F2392" s="28" t="s">
        <v>8983</v>
      </c>
      <c r="G2392" s="21" t="str">
        <f>VLOOKUP(E2392,'FILIAIS PETZ'!A:E,5,0)</f>
        <v>PETZ SANTA CECILIA</v>
      </c>
      <c r="H2392" s="20" t="str">
        <f>VLOOKUP(E2392,'FILIAIS PETZ'!A:D,4,0)</f>
        <v>STCE-SP</v>
      </c>
      <c r="I2392" s="46">
        <v>45392</v>
      </c>
      <c r="J2392" s="9">
        <v>888135</v>
      </c>
      <c r="K2392" s="9" t="s">
        <v>9035</v>
      </c>
      <c r="L2392" s="29" t="s">
        <v>10268</v>
      </c>
      <c r="M2392" s="46">
        <v>45392</v>
      </c>
      <c r="N2392" s="46">
        <v>45427</v>
      </c>
      <c r="O2392" s="46">
        <v>45394</v>
      </c>
      <c r="P2392" s="9" t="s">
        <v>4990</v>
      </c>
      <c r="Q2392" s="9">
        <v>3</v>
      </c>
      <c r="R2392" s="9">
        <v>1</v>
      </c>
      <c r="S2392" s="9">
        <v>8</v>
      </c>
      <c r="T2392" s="9" t="s">
        <v>32</v>
      </c>
      <c r="U2392" s="9">
        <v>11002</v>
      </c>
      <c r="V2392" s="9">
        <v>11002</v>
      </c>
      <c r="W2392" s="9" t="s">
        <v>5107</v>
      </c>
      <c r="X2392" s="9" t="s">
        <v>4985</v>
      </c>
      <c r="Y2392" s="9" t="s">
        <v>4997</v>
      </c>
      <c r="Z2392" s="9" t="s">
        <v>4993</v>
      </c>
      <c r="AA2392" s="9" t="s">
        <v>4989</v>
      </c>
      <c r="AB2392" s="9" t="s">
        <v>12941</v>
      </c>
      <c r="AC2392" s="9" t="s">
        <v>5006</v>
      </c>
      <c r="AD2392" s="9"/>
      <c r="AE2392" s="20" t="str">
        <f>VLOOKUP(E2392,'FILIAIS PETZ'!A:Q,17,0)</f>
        <v>SP2</v>
      </c>
      <c r="AF2392" s="20" t="str">
        <f>VLOOKUP(E2392,'FILIAIS PETZ'!A:Q,3,0)</f>
        <v>FELICIO</v>
      </c>
      <c r="AG2392" s="20" t="str">
        <f>VLOOKUP(E2392,'FILIAIS PETZ'!A:Q,2,0)</f>
        <v>R3</v>
      </c>
      <c r="AH2392" s="75">
        <v>890</v>
      </c>
      <c r="AI2392" s="16" t="s">
        <v>10269</v>
      </c>
      <c r="AJ2392" s="43">
        <f>VLOOKUP(E2392,'FILIAIS PETZ'!$A$2:$K$2000,11,0)</f>
        <v>18328118001938</v>
      </c>
      <c r="AK2392" s="44">
        <v>18328118001938</v>
      </c>
    </row>
    <row r="2393" spans="1:37" s="14" customFormat="1" ht="15" customHeight="1" thickBot="1" x14ac:dyDescent="0.25">
      <c r="A2393" s="9">
        <v>888136</v>
      </c>
      <c r="B2393" s="18">
        <f>VLOOKUP(C2393,FORNECEDORES!D:E,2,0)</f>
        <v>14456</v>
      </c>
      <c r="C2393" s="19" t="str">
        <f>VLOOKUP(D2393,FORNECEDORES!A:D,4,0)</f>
        <v>29.274.777/0001-26</v>
      </c>
      <c r="D2393" s="13" t="s">
        <v>2689</v>
      </c>
      <c r="E2393" s="20" t="str">
        <f t="shared" si="162"/>
        <v>04 0010</v>
      </c>
      <c r="F2393" s="28" t="s">
        <v>8983</v>
      </c>
      <c r="G2393" s="21" t="str">
        <f>VLOOKUP(E2393,'FILIAIS PETZ'!A:E,5,0)</f>
        <v>PETZ SANTA CECILIA</v>
      </c>
      <c r="H2393" s="20" t="str">
        <f>VLOOKUP(E2393,'FILIAIS PETZ'!A:D,4,0)</f>
        <v>STCE-SP</v>
      </c>
      <c r="I2393" s="46">
        <v>45392</v>
      </c>
      <c r="J2393" s="9">
        <v>888136</v>
      </c>
      <c r="K2393" s="9" t="s">
        <v>9035</v>
      </c>
      <c r="L2393" s="29" t="s">
        <v>10270</v>
      </c>
      <c r="M2393" s="46">
        <v>45392</v>
      </c>
      <c r="N2393" s="46">
        <v>45427</v>
      </c>
      <c r="O2393" s="46">
        <v>45394</v>
      </c>
      <c r="P2393" s="9" t="s">
        <v>4990</v>
      </c>
      <c r="Q2393" s="9">
        <v>3</v>
      </c>
      <c r="R2393" s="9">
        <v>1</v>
      </c>
      <c r="S2393" s="9">
        <v>8</v>
      </c>
      <c r="T2393" s="9" t="s">
        <v>32</v>
      </c>
      <c r="U2393" s="9">
        <v>11002</v>
      </c>
      <c r="V2393" s="9">
        <v>11002</v>
      </c>
      <c r="W2393" s="9" t="s">
        <v>5024</v>
      </c>
      <c r="X2393" s="9" t="s">
        <v>4985</v>
      </c>
      <c r="Y2393" s="9" t="s">
        <v>4997</v>
      </c>
      <c r="Z2393" s="9" t="s">
        <v>4993</v>
      </c>
      <c r="AA2393" s="9" t="s">
        <v>4989</v>
      </c>
      <c r="AB2393" s="9" t="s">
        <v>12941</v>
      </c>
      <c r="AC2393" s="9" t="s">
        <v>5006</v>
      </c>
      <c r="AD2393" s="9"/>
      <c r="AE2393" s="20" t="str">
        <f>VLOOKUP(E2393,'FILIAIS PETZ'!A:Q,17,0)</f>
        <v>SP2</v>
      </c>
      <c r="AF2393" s="20" t="str">
        <f>VLOOKUP(E2393,'FILIAIS PETZ'!A:Q,3,0)</f>
        <v>FELICIO</v>
      </c>
      <c r="AG2393" s="20" t="str">
        <f>VLOOKUP(E2393,'FILIAIS PETZ'!A:Q,2,0)</f>
        <v>R3</v>
      </c>
      <c r="AH2393" s="75">
        <v>490</v>
      </c>
      <c r="AI2393" s="16" t="s">
        <v>10271</v>
      </c>
      <c r="AJ2393" s="43">
        <f>VLOOKUP(E2393,'FILIAIS PETZ'!$A$2:$K$2000,11,0)</f>
        <v>18328118001938</v>
      </c>
      <c r="AK2393" s="44">
        <v>18328118001938</v>
      </c>
    </row>
    <row r="2394" spans="1:37" s="14" customFormat="1" ht="15" customHeight="1" thickBot="1" x14ac:dyDescent="0.25">
      <c r="A2394" s="9">
        <v>888126</v>
      </c>
      <c r="B2394" s="18">
        <f>VLOOKUP(C2394,FORNECEDORES!D:E,2,0)</f>
        <v>14456</v>
      </c>
      <c r="C2394" s="19" t="str">
        <f>VLOOKUP(D2394,FORNECEDORES!A:D,4,0)</f>
        <v>29.274.777/0001-26</v>
      </c>
      <c r="D2394" s="13" t="s">
        <v>2689</v>
      </c>
      <c r="E2394" s="20" t="str">
        <f t="shared" si="162"/>
        <v>04 0138</v>
      </c>
      <c r="F2394" s="28" t="s">
        <v>8627</v>
      </c>
      <c r="G2394" s="21" t="str">
        <f>VLOOKUP(E2394,'FILIAIS PETZ'!A:E,5,0)</f>
        <v>PETZ JOÃO FIRMINO</v>
      </c>
      <c r="H2394" s="20" t="str">
        <f>VLOOKUP(E2394,'FILIAIS PETZ'!A:D,4,0)</f>
        <v>JFIR-SP</v>
      </c>
      <c r="I2394" s="46">
        <v>45392</v>
      </c>
      <c r="J2394" s="9">
        <v>888126</v>
      </c>
      <c r="K2394" s="9" t="s">
        <v>9035</v>
      </c>
      <c r="L2394" s="29" t="s">
        <v>10272</v>
      </c>
      <c r="M2394" s="46">
        <v>45392</v>
      </c>
      <c r="N2394" s="46">
        <v>45427</v>
      </c>
      <c r="O2394" s="46">
        <v>45394</v>
      </c>
      <c r="P2394" s="9" t="s">
        <v>4990</v>
      </c>
      <c r="Q2394" s="9">
        <v>3</v>
      </c>
      <c r="R2394" s="9">
        <v>1</v>
      </c>
      <c r="S2394" s="9">
        <v>8</v>
      </c>
      <c r="T2394" s="9" t="s">
        <v>32</v>
      </c>
      <c r="U2394" s="9">
        <v>11002</v>
      </c>
      <c r="V2394" s="9">
        <v>11002</v>
      </c>
      <c r="W2394" s="9" t="s">
        <v>5024</v>
      </c>
      <c r="X2394" s="9" t="s">
        <v>4985</v>
      </c>
      <c r="Y2394" s="9" t="s">
        <v>4997</v>
      </c>
      <c r="Z2394" s="9" t="s">
        <v>4993</v>
      </c>
      <c r="AA2394" s="9" t="s">
        <v>4989</v>
      </c>
      <c r="AB2394" s="9" t="s">
        <v>12941</v>
      </c>
      <c r="AC2394" s="9" t="s">
        <v>5006</v>
      </c>
      <c r="AD2394" s="9"/>
      <c r="AE2394" s="20" t="str">
        <f>VLOOKUP(E2394,'FILIAIS PETZ'!A:Q,17,0)</f>
        <v>SP3</v>
      </c>
      <c r="AF2394" s="20" t="str">
        <f>VLOOKUP(E2394,'FILIAIS PETZ'!A:Q,3,0)</f>
        <v>FELICIO</v>
      </c>
      <c r="AG2394" s="20" t="str">
        <f>VLOOKUP(E2394,'FILIAIS PETZ'!A:Q,2,0)</f>
        <v>R3</v>
      </c>
      <c r="AH2394" s="75">
        <v>1390</v>
      </c>
      <c r="AI2394" s="16" t="s">
        <v>10273</v>
      </c>
      <c r="AJ2394" s="43">
        <f>VLOOKUP(E2394,'FILIAIS PETZ'!$A$2:$K$2000,11,0)</f>
        <v>18328118012972</v>
      </c>
      <c r="AK2394" s="44">
        <v>18328118012972</v>
      </c>
    </row>
    <row r="2395" spans="1:37" s="14" customFormat="1" ht="15" customHeight="1" thickBot="1" x14ac:dyDescent="0.25">
      <c r="A2395" s="9">
        <v>888127</v>
      </c>
      <c r="B2395" s="18">
        <f>VLOOKUP(C2395,FORNECEDORES!D:E,2,0)</f>
        <v>14456</v>
      </c>
      <c r="C2395" s="19" t="str">
        <f>VLOOKUP(D2395,FORNECEDORES!A:D,4,0)</f>
        <v>29.274.777/0001-26</v>
      </c>
      <c r="D2395" s="13" t="s">
        <v>2689</v>
      </c>
      <c r="E2395" s="20" t="str">
        <f t="shared" si="162"/>
        <v>04 0138</v>
      </c>
      <c r="F2395" s="28" t="s">
        <v>8627</v>
      </c>
      <c r="G2395" s="21" t="str">
        <f>VLOOKUP(E2395,'FILIAIS PETZ'!A:E,5,0)</f>
        <v>PETZ JOÃO FIRMINO</v>
      </c>
      <c r="H2395" s="20" t="str">
        <f>VLOOKUP(E2395,'FILIAIS PETZ'!A:D,4,0)</f>
        <v>JFIR-SP</v>
      </c>
      <c r="I2395" s="46">
        <v>45392</v>
      </c>
      <c r="J2395" s="9">
        <v>888127</v>
      </c>
      <c r="K2395" s="9" t="s">
        <v>9035</v>
      </c>
      <c r="L2395" s="29" t="s">
        <v>10274</v>
      </c>
      <c r="M2395" s="46">
        <v>45392</v>
      </c>
      <c r="N2395" s="46">
        <v>45427</v>
      </c>
      <c r="O2395" s="46">
        <v>45394</v>
      </c>
      <c r="P2395" s="9" t="s">
        <v>4990</v>
      </c>
      <c r="Q2395" s="9">
        <v>3</v>
      </c>
      <c r="R2395" s="9">
        <v>1</v>
      </c>
      <c r="S2395" s="9">
        <v>8</v>
      </c>
      <c r="T2395" s="9" t="s">
        <v>32</v>
      </c>
      <c r="U2395" s="9">
        <v>11002</v>
      </c>
      <c r="V2395" s="9">
        <v>11002</v>
      </c>
      <c r="W2395" s="9" t="s">
        <v>5024</v>
      </c>
      <c r="X2395" s="9" t="s">
        <v>4985</v>
      </c>
      <c r="Y2395" s="9" t="s">
        <v>4997</v>
      </c>
      <c r="Z2395" s="9" t="s">
        <v>4993</v>
      </c>
      <c r="AA2395" s="9" t="s">
        <v>4989</v>
      </c>
      <c r="AB2395" s="9" t="s">
        <v>12941</v>
      </c>
      <c r="AC2395" s="9" t="s">
        <v>5006</v>
      </c>
      <c r="AD2395" s="9"/>
      <c r="AE2395" s="20" t="str">
        <f>VLOOKUP(E2395,'FILIAIS PETZ'!A:Q,17,0)</f>
        <v>SP3</v>
      </c>
      <c r="AF2395" s="20" t="str">
        <f>VLOOKUP(E2395,'FILIAIS PETZ'!A:Q,3,0)</f>
        <v>FELICIO</v>
      </c>
      <c r="AG2395" s="20" t="str">
        <f>VLOOKUP(E2395,'FILIAIS PETZ'!A:Q,2,0)</f>
        <v>R3</v>
      </c>
      <c r="AH2395" s="75">
        <v>3590</v>
      </c>
      <c r="AI2395" s="16" t="s">
        <v>10275</v>
      </c>
      <c r="AJ2395" s="43">
        <f>VLOOKUP(E2395,'FILIAIS PETZ'!$A$2:$K$2000,11,0)</f>
        <v>18328118012972</v>
      </c>
      <c r="AK2395" s="44">
        <v>18328118012972</v>
      </c>
    </row>
    <row r="2396" spans="1:37" s="14" customFormat="1" ht="15" customHeight="1" thickBot="1" x14ac:dyDescent="0.25">
      <c r="A2396" s="9">
        <v>888137</v>
      </c>
      <c r="B2396" s="18">
        <f>VLOOKUP(C2396,FORNECEDORES!D:E,2,0)</f>
        <v>14456</v>
      </c>
      <c r="C2396" s="19" t="str">
        <f>VLOOKUP(D2396,FORNECEDORES!A:D,4,0)</f>
        <v>29.274.777/0001-26</v>
      </c>
      <c r="D2396" s="13" t="s">
        <v>2689</v>
      </c>
      <c r="E2396" s="20" t="str">
        <f t="shared" si="162"/>
        <v>04 0010</v>
      </c>
      <c r="F2396" s="28" t="s">
        <v>8983</v>
      </c>
      <c r="G2396" s="21" t="str">
        <f>VLOOKUP(E2396,'FILIAIS PETZ'!A:E,5,0)</f>
        <v>PETZ SANTA CECILIA</v>
      </c>
      <c r="H2396" s="20" t="str">
        <f>VLOOKUP(E2396,'FILIAIS PETZ'!A:D,4,0)</f>
        <v>STCE-SP</v>
      </c>
      <c r="I2396" s="46">
        <v>45392</v>
      </c>
      <c r="J2396" s="9">
        <v>888137</v>
      </c>
      <c r="K2396" s="9" t="s">
        <v>9035</v>
      </c>
      <c r="L2396" s="29" t="s">
        <v>10276</v>
      </c>
      <c r="M2396" s="46">
        <v>45392</v>
      </c>
      <c r="N2396" s="46">
        <v>45427</v>
      </c>
      <c r="O2396" s="46">
        <v>45394</v>
      </c>
      <c r="P2396" s="9" t="s">
        <v>4990</v>
      </c>
      <c r="Q2396" s="9">
        <v>3</v>
      </c>
      <c r="R2396" s="9">
        <v>1</v>
      </c>
      <c r="S2396" s="9">
        <v>8</v>
      </c>
      <c r="T2396" s="9" t="s">
        <v>32</v>
      </c>
      <c r="U2396" s="9">
        <v>11002</v>
      </c>
      <c r="V2396" s="9">
        <v>11002</v>
      </c>
      <c r="W2396" s="9" t="s">
        <v>5119</v>
      </c>
      <c r="X2396" s="9" t="s">
        <v>4985</v>
      </c>
      <c r="Y2396" s="9" t="s">
        <v>4997</v>
      </c>
      <c r="Z2396" s="9" t="s">
        <v>4993</v>
      </c>
      <c r="AA2396" s="9" t="s">
        <v>4989</v>
      </c>
      <c r="AB2396" s="9" t="s">
        <v>12941</v>
      </c>
      <c r="AC2396" s="9" t="s">
        <v>5006</v>
      </c>
      <c r="AD2396" s="9"/>
      <c r="AE2396" s="20" t="str">
        <f>VLOOKUP(E2396,'FILIAIS PETZ'!A:Q,17,0)</f>
        <v>SP2</v>
      </c>
      <c r="AF2396" s="20" t="str">
        <f>VLOOKUP(E2396,'FILIAIS PETZ'!A:Q,3,0)</f>
        <v>FELICIO</v>
      </c>
      <c r="AG2396" s="20" t="str">
        <f>VLOOKUP(E2396,'FILIAIS PETZ'!A:Q,2,0)</f>
        <v>R3</v>
      </c>
      <c r="AH2396" s="75">
        <v>490</v>
      </c>
      <c r="AI2396" s="16" t="s">
        <v>10277</v>
      </c>
      <c r="AJ2396" s="43">
        <f>VLOOKUP(E2396,'FILIAIS PETZ'!$A$2:$K$2000,11,0)</f>
        <v>18328118001938</v>
      </c>
      <c r="AK2396" s="44">
        <v>18328118001938</v>
      </c>
    </row>
    <row r="2397" spans="1:37" s="14" customFormat="1" ht="15" customHeight="1" thickBot="1" x14ac:dyDescent="0.25">
      <c r="A2397" s="9">
        <v>888138</v>
      </c>
      <c r="B2397" s="18">
        <f>VLOOKUP(C2397,FORNECEDORES!D:E,2,0)</f>
        <v>14456</v>
      </c>
      <c r="C2397" s="19" t="str">
        <f>VLOOKUP(D2397,FORNECEDORES!A:D,4,0)</f>
        <v>29.274.777/0001-26</v>
      </c>
      <c r="D2397" s="13" t="s">
        <v>2689</v>
      </c>
      <c r="E2397" s="20" t="str">
        <f t="shared" si="162"/>
        <v>04 0010</v>
      </c>
      <c r="F2397" s="28" t="s">
        <v>8983</v>
      </c>
      <c r="G2397" s="21" t="str">
        <f>VLOOKUP(E2397,'FILIAIS PETZ'!A:E,5,0)</f>
        <v>PETZ SANTA CECILIA</v>
      </c>
      <c r="H2397" s="20" t="str">
        <f>VLOOKUP(E2397,'FILIAIS PETZ'!A:D,4,0)</f>
        <v>STCE-SP</v>
      </c>
      <c r="I2397" s="46">
        <v>45392</v>
      </c>
      <c r="J2397" s="9">
        <v>888138</v>
      </c>
      <c r="K2397" s="9" t="s">
        <v>9035</v>
      </c>
      <c r="L2397" s="29" t="s">
        <v>10278</v>
      </c>
      <c r="M2397" s="46">
        <v>45392</v>
      </c>
      <c r="N2397" s="46">
        <v>45427</v>
      </c>
      <c r="O2397" s="46">
        <v>45394</v>
      </c>
      <c r="P2397" s="9" t="s">
        <v>4990</v>
      </c>
      <c r="Q2397" s="9">
        <v>3</v>
      </c>
      <c r="R2397" s="9">
        <v>1</v>
      </c>
      <c r="S2397" s="9">
        <v>8</v>
      </c>
      <c r="T2397" s="9" t="s">
        <v>32</v>
      </c>
      <c r="U2397" s="9">
        <v>11002</v>
      </c>
      <c r="V2397" s="9">
        <v>11002</v>
      </c>
      <c r="W2397" s="9" t="s">
        <v>5119</v>
      </c>
      <c r="X2397" s="9" t="s">
        <v>4985</v>
      </c>
      <c r="Y2397" s="9" t="s">
        <v>4997</v>
      </c>
      <c r="Z2397" s="9" t="s">
        <v>4993</v>
      </c>
      <c r="AA2397" s="9" t="s">
        <v>4989</v>
      </c>
      <c r="AB2397" s="9" t="s">
        <v>12941</v>
      </c>
      <c r="AC2397" s="9" t="s">
        <v>5006</v>
      </c>
      <c r="AD2397" s="9"/>
      <c r="AE2397" s="20" t="str">
        <f>VLOOKUP(E2397,'FILIAIS PETZ'!A:Q,17,0)</f>
        <v>SP2</v>
      </c>
      <c r="AF2397" s="20" t="str">
        <f>VLOOKUP(E2397,'FILIAIS PETZ'!A:Q,3,0)</f>
        <v>FELICIO</v>
      </c>
      <c r="AG2397" s="20" t="str">
        <f>VLOOKUP(E2397,'FILIAIS PETZ'!A:Q,2,0)</f>
        <v>R3</v>
      </c>
      <c r="AH2397" s="75">
        <v>290</v>
      </c>
      <c r="AI2397" s="16" t="s">
        <v>10279</v>
      </c>
      <c r="AJ2397" s="43">
        <f>VLOOKUP(E2397,'FILIAIS PETZ'!$A$2:$K$2000,11,0)</f>
        <v>18328118001938</v>
      </c>
      <c r="AK2397" s="44">
        <v>18328118001938</v>
      </c>
    </row>
    <row r="2398" spans="1:37" s="14" customFormat="1" ht="15" customHeight="1" thickBot="1" x14ac:dyDescent="0.25">
      <c r="A2398" s="9">
        <v>888139</v>
      </c>
      <c r="B2398" s="18">
        <f>VLOOKUP(C2398,FORNECEDORES!D:E,2,0)</f>
        <v>14456</v>
      </c>
      <c r="C2398" s="19" t="str">
        <f>VLOOKUP(D2398,FORNECEDORES!A:D,4,0)</f>
        <v>29.274.777/0001-26</v>
      </c>
      <c r="D2398" s="13" t="s">
        <v>2689</v>
      </c>
      <c r="E2398" s="20" t="str">
        <f t="shared" si="162"/>
        <v>04 0010</v>
      </c>
      <c r="F2398" s="28" t="s">
        <v>8983</v>
      </c>
      <c r="G2398" s="21" t="str">
        <f>VLOOKUP(E2398,'FILIAIS PETZ'!A:E,5,0)</f>
        <v>PETZ SANTA CECILIA</v>
      </c>
      <c r="H2398" s="20" t="str">
        <f>VLOOKUP(E2398,'FILIAIS PETZ'!A:D,4,0)</f>
        <v>STCE-SP</v>
      </c>
      <c r="I2398" s="46">
        <v>45392</v>
      </c>
      <c r="J2398" s="9">
        <v>888139</v>
      </c>
      <c r="K2398" s="9" t="s">
        <v>9035</v>
      </c>
      <c r="L2398" s="29" t="s">
        <v>10280</v>
      </c>
      <c r="M2398" s="46">
        <v>45392</v>
      </c>
      <c r="N2398" s="46">
        <v>45427</v>
      </c>
      <c r="O2398" s="46">
        <v>45394</v>
      </c>
      <c r="P2398" s="9" t="s">
        <v>4990</v>
      </c>
      <c r="Q2398" s="9">
        <v>3</v>
      </c>
      <c r="R2398" s="9">
        <v>1</v>
      </c>
      <c r="S2398" s="9">
        <v>8</v>
      </c>
      <c r="T2398" s="9" t="s">
        <v>32</v>
      </c>
      <c r="U2398" s="9">
        <v>11002</v>
      </c>
      <c r="V2398" s="9">
        <v>11002</v>
      </c>
      <c r="W2398" s="9" t="s">
        <v>5107</v>
      </c>
      <c r="X2398" s="9" t="s">
        <v>4985</v>
      </c>
      <c r="Y2398" s="9" t="s">
        <v>4997</v>
      </c>
      <c r="Z2398" s="9" t="s">
        <v>4993</v>
      </c>
      <c r="AA2398" s="9" t="s">
        <v>4989</v>
      </c>
      <c r="AB2398" s="9" t="s">
        <v>12941</v>
      </c>
      <c r="AC2398" s="9" t="s">
        <v>5006</v>
      </c>
      <c r="AD2398" s="9"/>
      <c r="AE2398" s="20" t="str">
        <f>VLOOKUP(E2398,'FILIAIS PETZ'!A:Q,17,0)</f>
        <v>SP2</v>
      </c>
      <c r="AF2398" s="20" t="str">
        <f>VLOOKUP(E2398,'FILIAIS PETZ'!A:Q,3,0)</f>
        <v>FELICIO</v>
      </c>
      <c r="AG2398" s="20" t="str">
        <f>VLOOKUP(E2398,'FILIAIS PETZ'!A:Q,2,0)</f>
        <v>R3</v>
      </c>
      <c r="AH2398" s="75">
        <v>550</v>
      </c>
      <c r="AI2398" s="16" t="s">
        <v>10281</v>
      </c>
      <c r="AJ2398" s="43">
        <f>VLOOKUP(E2398,'FILIAIS PETZ'!$A$2:$K$2000,11,0)</f>
        <v>18328118001938</v>
      </c>
      <c r="AK2398" s="44">
        <v>18328118001938</v>
      </c>
    </row>
    <row r="2399" spans="1:37" s="14" customFormat="1" ht="15" customHeight="1" thickBot="1" x14ac:dyDescent="0.25">
      <c r="A2399" s="9">
        <v>888129</v>
      </c>
      <c r="B2399" s="18">
        <f>VLOOKUP(C2399,FORNECEDORES!D:E,2,0)</f>
        <v>14456</v>
      </c>
      <c r="C2399" s="19" t="str">
        <f>VLOOKUP(D2399,FORNECEDORES!A:D,4,0)</f>
        <v>29.274.777/0001-26</v>
      </c>
      <c r="D2399" s="13" t="s">
        <v>2689</v>
      </c>
      <c r="E2399" s="20" t="str">
        <f t="shared" si="162"/>
        <v>04 0138</v>
      </c>
      <c r="F2399" s="28" t="s">
        <v>8627</v>
      </c>
      <c r="G2399" s="21" t="str">
        <f>VLOOKUP(E2399,'FILIAIS PETZ'!A:E,5,0)</f>
        <v>PETZ JOÃO FIRMINO</v>
      </c>
      <c r="H2399" s="20" t="str">
        <f>VLOOKUP(E2399,'FILIAIS PETZ'!A:D,4,0)</f>
        <v>JFIR-SP</v>
      </c>
      <c r="I2399" s="46">
        <v>45392</v>
      </c>
      <c r="J2399" s="9">
        <v>888129</v>
      </c>
      <c r="K2399" s="9" t="s">
        <v>9035</v>
      </c>
      <c r="L2399" s="29" t="s">
        <v>10282</v>
      </c>
      <c r="M2399" s="46">
        <v>45392</v>
      </c>
      <c r="N2399" s="46">
        <v>45427</v>
      </c>
      <c r="O2399" s="46">
        <v>45394</v>
      </c>
      <c r="P2399" s="9" t="s">
        <v>4990</v>
      </c>
      <c r="Q2399" s="9">
        <v>3</v>
      </c>
      <c r="R2399" s="9">
        <v>1</v>
      </c>
      <c r="S2399" s="9">
        <v>8</v>
      </c>
      <c r="T2399" s="9" t="s">
        <v>32</v>
      </c>
      <c r="U2399" s="9">
        <v>11002</v>
      </c>
      <c r="V2399" s="9">
        <v>11002</v>
      </c>
      <c r="W2399" s="9" t="s">
        <v>5024</v>
      </c>
      <c r="X2399" s="9" t="s">
        <v>4985</v>
      </c>
      <c r="Y2399" s="9" t="s">
        <v>4997</v>
      </c>
      <c r="Z2399" s="9" t="s">
        <v>4993</v>
      </c>
      <c r="AA2399" s="9" t="s">
        <v>4989</v>
      </c>
      <c r="AB2399" s="9" t="s">
        <v>12941</v>
      </c>
      <c r="AC2399" s="9" t="s">
        <v>5006</v>
      </c>
      <c r="AD2399" s="9"/>
      <c r="AE2399" s="20" t="str">
        <f>VLOOKUP(E2399,'FILIAIS PETZ'!A:Q,17,0)</f>
        <v>SP3</v>
      </c>
      <c r="AF2399" s="20" t="str">
        <f>VLOOKUP(E2399,'FILIAIS PETZ'!A:Q,3,0)</f>
        <v>FELICIO</v>
      </c>
      <c r="AG2399" s="20" t="str">
        <f>VLOOKUP(E2399,'FILIAIS PETZ'!A:Q,2,0)</f>
        <v>R3</v>
      </c>
      <c r="AH2399" s="75">
        <v>490</v>
      </c>
      <c r="AI2399" s="16" t="s">
        <v>10283</v>
      </c>
      <c r="AJ2399" s="43">
        <f>VLOOKUP(E2399,'FILIAIS PETZ'!$A$2:$K$2000,11,0)</f>
        <v>18328118012972</v>
      </c>
      <c r="AK2399" s="44">
        <v>18328118012972</v>
      </c>
    </row>
    <row r="2400" spans="1:37" s="14" customFormat="1" ht="15" customHeight="1" thickBot="1" x14ac:dyDescent="0.25">
      <c r="A2400" s="9">
        <v>888144</v>
      </c>
      <c r="B2400" s="18">
        <f>VLOOKUP(C2400,FORNECEDORES!D:E,2,0)</f>
        <v>524165</v>
      </c>
      <c r="C2400" s="19" t="str">
        <f>VLOOKUP(D2400,FORNECEDORES!A:D,4,0)</f>
        <v>36.687.266/0001-00</v>
      </c>
      <c r="D2400" s="13" t="s">
        <v>4358</v>
      </c>
      <c r="E2400" s="20" t="str">
        <f t="shared" si="162"/>
        <v>04 0011</v>
      </c>
      <c r="F2400" s="28" t="s">
        <v>8976</v>
      </c>
      <c r="G2400" s="21" t="str">
        <f>VLOOKUP(E2400,'FILIAIS PETZ'!A:E,5,0)</f>
        <v>PETZ AUGUSTA</v>
      </c>
      <c r="H2400" s="20" t="str">
        <f>VLOOKUP(E2400,'FILIAIS PETZ'!A:D,4,0)</f>
        <v>AUGT-SP</v>
      </c>
      <c r="I2400" s="46">
        <v>45392</v>
      </c>
      <c r="J2400" s="9">
        <v>888144</v>
      </c>
      <c r="K2400" s="9" t="s">
        <v>9035</v>
      </c>
      <c r="L2400" s="29" t="s">
        <v>10284</v>
      </c>
      <c r="M2400" s="46">
        <v>45393</v>
      </c>
      <c r="N2400" s="46">
        <v>45420</v>
      </c>
      <c r="O2400" s="46">
        <v>45397</v>
      </c>
      <c r="P2400" s="9" t="s">
        <v>4990</v>
      </c>
      <c r="Q2400" s="9">
        <v>3</v>
      </c>
      <c r="R2400" s="9">
        <v>1</v>
      </c>
      <c r="S2400" s="9">
        <v>8</v>
      </c>
      <c r="T2400" s="9" t="s">
        <v>32</v>
      </c>
      <c r="U2400" s="9">
        <v>11002</v>
      </c>
      <c r="V2400" s="9">
        <v>11002</v>
      </c>
      <c r="W2400" s="9" t="s">
        <v>10169</v>
      </c>
      <c r="X2400" s="9" t="s">
        <v>4992</v>
      </c>
      <c r="Y2400" s="9" t="s">
        <v>4997</v>
      </c>
      <c r="Z2400" s="9" t="s">
        <v>4993</v>
      </c>
      <c r="AA2400" s="9" t="s">
        <v>4992</v>
      </c>
      <c r="AB2400" s="9" t="s">
        <v>12941</v>
      </c>
      <c r="AC2400" s="9" t="s">
        <v>5006</v>
      </c>
      <c r="AD2400" s="9"/>
      <c r="AE2400" s="20" t="str">
        <f>VLOOKUP(E2400,'FILIAIS PETZ'!A:Q,17,0)</f>
        <v>SP2</v>
      </c>
      <c r="AF2400" s="20" t="str">
        <f>VLOOKUP(E2400,'FILIAIS PETZ'!A:Q,3,0)</f>
        <v>FELICIO</v>
      </c>
      <c r="AG2400" s="20" t="str">
        <f>VLOOKUP(E2400,'FILIAIS PETZ'!A:Q,2,0)</f>
        <v>R3</v>
      </c>
      <c r="AH2400" s="75">
        <v>320</v>
      </c>
      <c r="AI2400" s="16" t="s">
        <v>10285</v>
      </c>
      <c r="AJ2400" s="43">
        <f>VLOOKUP(E2400,'FILIAIS PETZ'!$A$2:$K$2000,11,0)</f>
        <v>18328118001776</v>
      </c>
      <c r="AK2400" s="44">
        <v>18328118001776</v>
      </c>
    </row>
    <row r="2401" spans="1:37" s="14" customFormat="1" ht="15" customHeight="1" thickBot="1" x14ac:dyDescent="0.25">
      <c r="A2401" s="9">
        <f>J2401</f>
        <v>889357</v>
      </c>
      <c r="B2401" s="18">
        <f>VLOOKUP(C2401,FORNECEDORES!D:E,2,0)</f>
        <v>349314</v>
      </c>
      <c r="C2401" s="19" t="str">
        <f>VLOOKUP(D2401,FORNECEDORES!A:D,4,0)</f>
        <v>46.896.455/0001-38</v>
      </c>
      <c r="D2401" s="13" t="s">
        <v>6141</v>
      </c>
      <c r="E2401" s="20" t="str">
        <f t="shared" si="162"/>
        <v>04 0032</v>
      </c>
      <c r="F2401" s="28" t="s">
        <v>4951</v>
      </c>
      <c r="G2401" s="21" t="str">
        <f>VLOOKUP(E2401,'FILIAIS PETZ'!A:E,5,0)</f>
        <v>PETZ JAGUARE</v>
      </c>
      <c r="H2401" s="20" t="str">
        <f>VLOOKUP(E2401,'FILIAIS PETZ'!A:D,4,0)</f>
        <v>JGRE-SP</v>
      </c>
      <c r="I2401" s="46">
        <v>45393</v>
      </c>
      <c r="J2401" s="9">
        <v>889357</v>
      </c>
      <c r="K2401" s="9" t="s">
        <v>5858</v>
      </c>
      <c r="L2401" s="29" t="s">
        <v>6941</v>
      </c>
      <c r="M2401" s="46">
        <v>45394</v>
      </c>
      <c r="N2401" s="46">
        <v>45420</v>
      </c>
      <c r="O2401" s="46">
        <v>45399</v>
      </c>
      <c r="P2401" s="29" t="s">
        <v>4982</v>
      </c>
      <c r="Q2401" s="9">
        <v>3</v>
      </c>
      <c r="R2401" s="9">
        <v>1</v>
      </c>
      <c r="S2401" s="9">
        <v>8</v>
      </c>
      <c r="T2401" s="9" t="s">
        <v>32</v>
      </c>
      <c r="U2401" s="9">
        <v>11002</v>
      </c>
      <c r="V2401" s="9">
        <v>11002</v>
      </c>
      <c r="W2401" s="9" t="s">
        <v>5019</v>
      </c>
      <c r="X2401" s="9" t="s">
        <v>4985</v>
      </c>
      <c r="Y2401" s="9" t="s">
        <v>4993</v>
      </c>
      <c r="Z2401" s="9" t="s">
        <v>4993</v>
      </c>
      <c r="AA2401" s="9" t="s">
        <v>4989</v>
      </c>
      <c r="AB2401" s="9" t="s">
        <v>12941</v>
      </c>
      <c r="AC2401" s="9" t="s">
        <v>4988</v>
      </c>
      <c r="AD2401" s="29" t="s">
        <v>6489</v>
      </c>
      <c r="AE2401" s="20" t="str">
        <f>VLOOKUP(E2401,'FILIAIS PETZ'!A:Q,17,0)</f>
        <v>SP7</v>
      </c>
      <c r="AF2401" s="20" t="str">
        <f>VLOOKUP(E2401,'FILIAIS PETZ'!A:Q,3,0)</f>
        <v>FELICIO</v>
      </c>
      <c r="AG2401" s="20" t="str">
        <f>VLOOKUP(E2401,'FILIAIS PETZ'!A:Q,2,0)</f>
        <v>R3</v>
      </c>
      <c r="AH2401" s="75">
        <v>1362.41</v>
      </c>
      <c r="AI2401" s="16" t="s">
        <v>6793</v>
      </c>
      <c r="AJ2401" s="43">
        <f>VLOOKUP(E2401,'FILIAIS PETZ'!$A$2:$K$2000,11,0)</f>
        <v>18328118003205</v>
      </c>
      <c r="AK2401" s="44">
        <f>AJ2401</f>
        <v>18328118003205</v>
      </c>
    </row>
    <row r="2402" spans="1:37" s="14" customFormat="1" ht="15" customHeight="1" thickBot="1" x14ac:dyDescent="0.25">
      <c r="A2402" s="9">
        <f>J2402</f>
        <v>889363</v>
      </c>
      <c r="B2402" s="18">
        <f>VLOOKUP(C2402,FORNECEDORES!D:E,2,0)</f>
        <v>94207</v>
      </c>
      <c r="C2402" s="19" t="str">
        <f>VLOOKUP(D2402,FORNECEDORES!A:D,4,0)</f>
        <v>51.757.714/0001-80</v>
      </c>
      <c r="D2402" s="13" t="s">
        <v>3045</v>
      </c>
      <c r="E2402" s="20" t="str">
        <f t="shared" si="162"/>
        <v>04 0051</v>
      </c>
      <c r="F2402" s="28" t="s">
        <v>4948</v>
      </c>
      <c r="G2402" s="21" t="str">
        <f>VLOOKUP(E2402,'FILIAIS PETZ'!A:E,5,0)</f>
        <v>PETZ TAMBORÉ</v>
      </c>
      <c r="H2402" s="20" t="str">
        <f>VLOOKUP(E2402,'FILIAIS PETZ'!A:D,4,0)</f>
        <v>TMBO-SP</v>
      </c>
      <c r="I2402" s="46">
        <v>45393</v>
      </c>
      <c r="J2402" s="9">
        <v>889363</v>
      </c>
      <c r="K2402" s="9" t="s">
        <v>5858</v>
      </c>
      <c r="L2402" s="29" t="s">
        <v>12338</v>
      </c>
      <c r="M2402" s="46">
        <v>45397</v>
      </c>
      <c r="N2402" s="85">
        <v>45560</v>
      </c>
      <c r="O2402" s="46">
        <v>45537</v>
      </c>
      <c r="P2402" s="29" t="s">
        <v>4990</v>
      </c>
      <c r="Q2402" s="9">
        <v>3</v>
      </c>
      <c r="R2402" s="9">
        <v>1</v>
      </c>
      <c r="S2402" s="9">
        <v>8</v>
      </c>
      <c r="T2402" s="9" t="s">
        <v>32</v>
      </c>
      <c r="U2402" s="9">
        <v>11002</v>
      </c>
      <c r="V2402" s="9">
        <v>11002</v>
      </c>
      <c r="W2402" s="9" t="s">
        <v>5019</v>
      </c>
      <c r="X2402" s="9" t="s">
        <v>4996</v>
      </c>
      <c r="Y2402" s="9" t="s">
        <v>4993</v>
      </c>
      <c r="Z2402" s="9" t="s">
        <v>4993</v>
      </c>
      <c r="AA2402" s="9" t="s">
        <v>4989</v>
      </c>
      <c r="AB2402" s="9" t="s">
        <v>5066</v>
      </c>
      <c r="AC2402" s="9" t="s">
        <v>5006</v>
      </c>
      <c r="AD2402" s="29"/>
      <c r="AE2402" s="20" t="str">
        <f>VLOOKUP(E2402,'FILIAIS PETZ'!A:Q,17,0)</f>
        <v>SP7</v>
      </c>
      <c r="AF2402" s="20" t="str">
        <f>VLOOKUP(E2402,'FILIAIS PETZ'!A:Q,3,0)</f>
        <v>FELICIO</v>
      </c>
      <c r="AG2402" s="20" t="str">
        <f>VLOOKUP(E2402,'FILIAIS PETZ'!A:Q,2,0)</f>
        <v>R3</v>
      </c>
      <c r="AH2402" s="75">
        <v>300</v>
      </c>
      <c r="AI2402" s="16" t="s">
        <v>6794</v>
      </c>
      <c r="AJ2402" s="43">
        <f>VLOOKUP(E2402,'FILIAIS PETZ'!$A$2:$K$2000,11,0)</f>
        <v>18328118004872</v>
      </c>
      <c r="AK2402" s="44">
        <f>AJ2402</f>
        <v>18328118004872</v>
      </c>
    </row>
    <row r="2403" spans="1:37" s="14" customFormat="1" ht="15" customHeight="1" thickBot="1" x14ac:dyDescent="0.25">
      <c r="A2403" s="9">
        <f>J2403</f>
        <v>889367</v>
      </c>
      <c r="B2403" s="18">
        <f>VLOOKUP(C2403,FORNECEDORES!D:E,2,0)</f>
        <v>9057</v>
      </c>
      <c r="C2403" s="19" t="str">
        <f>VLOOKUP(D2403,FORNECEDORES!A:D,4,0)</f>
        <v>19.357.006/0001-49</v>
      </c>
      <c r="D2403" s="13" t="s">
        <v>2290</v>
      </c>
      <c r="E2403" s="20" t="str">
        <f t="shared" si="162"/>
        <v>04 0061</v>
      </c>
      <c r="F2403" s="28" t="s">
        <v>4946</v>
      </c>
      <c r="G2403" s="21" t="str">
        <f>VLOOKUP(E2403,'FILIAIS PETZ'!A:E,5,0)</f>
        <v>PETZ PAMPULHA</v>
      </c>
      <c r="H2403" s="20" t="str">
        <f>VLOOKUP(E2403,'FILIAIS PETZ'!A:D,4,0)</f>
        <v>PAMP-MG</v>
      </c>
      <c r="I2403" s="46">
        <v>45393</v>
      </c>
      <c r="J2403" s="9">
        <v>889367</v>
      </c>
      <c r="K2403" s="9" t="s">
        <v>5858</v>
      </c>
      <c r="L2403" s="29" t="s">
        <v>6938</v>
      </c>
      <c r="M2403" s="46">
        <v>45394</v>
      </c>
      <c r="N2403" s="46">
        <v>45420</v>
      </c>
      <c r="O2403" s="46">
        <v>45399</v>
      </c>
      <c r="P2403" s="29" t="s">
        <v>4990</v>
      </c>
      <c r="Q2403" s="9">
        <v>3</v>
      </c>
      <c r="R2403" s="9">
        <v>1</v>
      </c>
      <c r="S2403" s="9">
        <v>8</v>
      </c>
      <c r="T2403" s="9" t="s">
        <v>32</v>
      </c>
      <c r="U2403" s="9">
        <v>11002</v>
      </c>
      <c r="V2403" s="9">
        <v>11002</v>
      </c>
      <c r="W2403" s="9" t="s">
        <v>5019</v>
      </c>
      <c r="X2403" s="9" t="s">
        <v>4985</v>
      </c>
      <c r="Y2403" s="10" t="s">
        <v>4993</v>
      </c>
      <c r="Z2403" s="10" t="s">
        <v>4993</v>
      </c>
      <c r="AA2403" s="10" t="s">
        <v>4989</v>
      </c>
      <c r="AB2403" s="10" t="s">
        <v>12941</v>
      </c>
      <c r="AC2403" s="9" t="s">
        <v>5006</v>
      </c>
      <c r="AD2403" s="29"/>
      <c r="AE2403" s="20" t="str">
        <f>VLOOKUP(E2403,'FILIAIS PETZ'!A:Q,17,0)</f>
        <v>MG-1</v>
      </c>
      <c r="AF2403" s="20" t="str">
        <f>VLOOKUP(E2403,'FILIAIS PETZ'!A:Q,3,0)</f>
        <v>FELICIO</v>
      </c>
      <c r="AG2403" s="20" t="str">
        <f>VLOOKUP(E2403,'FILIAIS PETZ'!A:Q,2,0)</f>
        <v>R3</v>
      </c>
      <c r="AH2403" s="75">
        <v>450</v>
      </c>
      <c r="AI2403" s="16" t="s">
        <v>6795</v>
      </c>
      <c r="AJ2403" s="43">
        <f>VLOOKUP(E2403,'FILIAIS PETZ'!$A$2:$K$2000,11,0)</f>
        <v>18328118006069</v>
      </c>
      <c r="AK2403" s="44">
        <f>AJ2403</f>
        <v>18328118006069</v>
      </c>
    </row>
    <row r="2404" spans="1:37" s="14" customFormat="1" ht="15" customHeight="1" thickBot="1" x14ac:dyDescent="0.25">
      <c r="A2404" s="9">
        <v>889242</v>
      </c>
      <c r="B2404" s="18" t="e">
        <f>VLOOKUP(C2404,FORNECEDORES!D:E,2,0)</f>
        <v>#N/A</v>
      </c>
      <c r="C2404" s="19" t="e">
        <f>VLOOKUP(D2404,FORNECEDORES!A:D,4,0)</f>
        <v>#N/A</v>
      </c>
      <c r="D2404" s="13" t="s">
        <v>9956</v>
      </c>
      <c r="E2404" s="20" t="str">
        <f t="shared" si="162"/>
        <v>04 0017</v>
      </c>
      <c r="F2404" s="28" t="s">
        <v>8713</v>
      </c>
      <c r="G2404" s="21" t="str">
        <f>VLOOKUP(E2404,'FILIAIS PETZ'!A:E,5,0)</f>
        <v>PETZ CARREFOUR SAO CAETANO</v>
      </c>
      <c r="H2404" s="20" t="str">
        <f>VLOOKUP(E2404,'FILIAIS PETZ'!A:D,4,0)</f>
        <v>SCSU-SP</v>
      </c>
      <c r="I2404" s="46">
        <v>45393</v>
      </c>
      <c r="J2404" s="9">
        <v>889242</v>
      </c>
      <c r="K2404" s="9" t="s">
        <v>9035</v>
      </c>
      <c r="L2404" s="29" t="s">
        <v>7982</v>
      </c>
      <c r="M2404" s="46">
        <v>45400</v>
      </c>
      <c r="N2404" s="46">
        <v>45420</v>
      </c>
      <c r="O2404" s="46">
        <v>45404</v>
      </c>
      <c r="P2404" s="9" t="s">
        <v>4990</v>
      </c>
      <c r="Q2404" s="9">
        <v>3</v>
      </c>
      <c r="R2404" s="9">
        <v>1</v>
      </c>
      <c r="S2404" s="9">
        <v>8</v>
      </c>
      <c r="T2404" s="9" t="s">
        <v>32</v>
      </c>
      <c r="U2404" s="9">
        <v>11002</v>
      </c>
      <c r="V2404" s="9">
        <v>11002</v>
      </c>
      <c r="W2404" s="9" t="s">
        <v>5019</v>
      </c>
      <c r="X2404" s="9" t="s">
        <v>4985</v>
      </c>
      <c r="Y2404" s="9" t="s">
        <v>4997</v>
      </c>
      <c r="Z2404" s="9" t="s">
        <v>4993</v>
      </c>
      <c r="AA2404" s="9" t="s">
        <v>4989</v>
      </c>
      <c r="AB2404" s="9" t="s">
        <v>12941</v>
      </c>
      <c r="AC2404" s="9" t="s">
        <v>5006</v>
      </c>
      <c r="AD2404" s="9"/>
      <c r="AE2404" s="20" t="str">
        <f>VLOOKUP(E2404,'FILIAIS PETZ'!A:Q,17,0)</f>
        <v>SP3</v>
      </c>
      <c r="AF2404" s="20" t="str">
        <f>VLOOKUP(E2404,'FILIAIS PETZ'!A:Q,3,0)</f>
        <v>FELICIO</v>
      </c>
      <c r="AG2404" s="20" t="str">
        <f>VLOOKUP(E2404,'FILIAIS PETZ'!A:Q,2,0)</f>
        <v>R3</v>
      </c>
      <c r="AH2404" s="75">
        <v>450</v>
      </c>
      <c r="AI2404" s="16" t="s">
        <v>10286</v>
      </c>
      <c r="AJ2404" s="43">
        <f>VLOOKUP(E2404,'FILIAIS PETZ'!$A$2:$K$2000,11,0)</f>
        <v>18328118000532</v>
      </c>
      <c r="AK2404" s="44">
        <v>18328118000532</v>
      </c>
    </row>
    <row r="2405" spans="1:37" s="14" customFormat="1" ht="15" customHeight="1" thickBot="1" x14ac:dyDescent="0.25">
      <c r="A2405" s="9">
        <v>889244</v>
      </c>
      <c r="B2405" s="18" t="e">
        <f>VLOOKUP(C2405,FORNECEDORES!D:E,2,0)</f>
        <v>#N/A</v>
      </c>
      <c r="C2405" s="19" t="e">
        <f>VLOOKUP(D2405,FORNECEDORES!A:D,4,0)</f>
        <v>#N/A</v>
      </c>
      <c r="D2405" s="13" t="s">
        <v>9956</v>
      </c>
      <c r="E2405" s="20" t="str">
        <f t="shared" si="162"/>
        <v>04 0017</v>
      </c>
      <c r="F2405" s="28" t="s">
        <v>8713</v>
      </c>
      <c r="G2405" s="21" t="str">
        <f>VLOOKUP(E2405,'FILIAIS PETZ'!A:E,5,0)</f>
        <v>PETZ CARREFOUR SAO CAETANO</v>
      </c>
      <c r="H2405" s="20" t="str">
        <f>VLOOKUP(E2405,'FILIAIS PETZ'!A:D,4,0)</f>
        <v>SCSU-SP</v>
      </c>
      <c r="I2405" s="46">
        <v>45393</v>
      </c>
      <c r="J2405" s="9">
        <v>889244</v>
      </c>
      <c r="K2405" s="9" t="s">
        <v>9035</v>
      </c>
      <c r="L2405" s="29" t="s">
        <v>6012</v>
      </c>
      <c r="M2405" s="46">
        <v>45400</v>
      </c>
      <c r="N2405" s="46">
        <v>45420</v>
      </c>
      <c r="O2405" s="46">
        <v>45404</v>
      </c>
      <c r="P2405" s="9" t="s">
        <v>4990</v>
      </c>
      <c r="Q2405" s="9">
        <v>3</v>
      </c>
      <c r="R2405" s="9">
        <v>1</v>
      </c>
      <c r="S2405" s="9">
        <v>8</v>
      </c>
      <c r="T2405" s="9" t="s">
        <v>32</v>
      </c>
      <c r="U2405" s="9">
        <v>11002</v>
      </c>
      <c r="V2405" s="9">
        <v>11002</v>
      </c>
      <c r="W2405" s="9" t="s">
        <v>5019</v>
      </c>
      <c r="X2405" s="9" t="s">
        <v>4985</v>
      </c>
      <c r="Y2405" s="9" t="s">
        <v>4993</v>
      </c>
      <c r="Z2405" s="9" t="s">
        <v>12031</v>
      </c>
      <c r="AA2405" s="9" t="s">
        <v>4989</v>
      </c>
      <c r="AB2405" s="9" t="s">
        <v>12941</v>
      </c>
      <c r="AC2405" s="9" t="s">
        <v>5006</v>
      </c>
      <c r="AD2405" s="9"/>
      <c r="AE2405" s="20" t="str">
        <f>VLOOKUP(E2405,'FILIAIS PETZ'!A:Q,17,0)</f>
        <v>SP3</v>
      </c>
      <c r="AF2405" s="20" t="str">
        <f>VLOOKUP(E2405,'FILIAIS PETZ'!A:Q,3,0)</f>
        <v>FELICIO</v>
      </c>
      <c r="AG2405" s="20" t="str">
        <f>VLOOKUP(E2405,'FILIAIS PETZ'!A:Q,2,0)</f>
        <v>R3</v>
      </c>
      <c r="AH2405" s="75">
        <v>1500</v>
      </c>
      <c r="AI2405" s="16" t="s">
        <v>10287</v>
      </c>
      <c r="AJ2405" s="43">
        <f>VLOOKUP(E2405,'FILIAIS PETZ'!$A$2:$K$2000,11,0)</f>
        <v>18328118000532</v>
      </c>
      <c r="AK2405" s="44">
        <v>18328118000532</v>
      </c>
    </row>
    <row r="2406" spans="1:37" s="14" customFormat="1" ht="15" customHeight="1" thickBot="1" x14ac:dyDescent="0.25">
      <c r="A2406" s="9">
        <v>889248</v>
      </c>
      <c r="B2406" s="18" t="e">
        <f>VLOOKUP(C2406,FORNECEDORES!D:E,2,0)</f>
        <v>#N/A</v>
      </c>
      <c r="C2406" s="19" t="e">
        <f>VLOOKUP(D2406,FORNECEDORES!A:D,4,0)</f>
        <v>#N/A</v>
      </c>
      <c r="D2406" s="13" t="s">
        <v>9956</v>
      </c>
      <c r="E2406" s="20" t="str">
        <f t="shared" si="162"/>
        <v>04 0017</v>
      </c>
      <c r="F2406" s="28" t="s">
        <v>8713</v>
      </c>
      <c r="G2406" s="21" t="str">
        <f>VLOOKUP(E2406,'FILIAIS PETZ'!A:E,5,0)</f>
        <v>PETZ CARREFOUR SAO CAETANO</v>
      </c>
      <c r="H2406" s="20" t="str">
        <f>VLOOKUP(E2406,'FILIAIS PETZ'!A:D,4,0)</f>
        <v>SCSU-SP</v>
      </c>
      <c r="I2406" s="46">
        <v>45393</v>
      </c>
      <c r="J2406" s="9">
        <v>889248</v>
      </c>
      <c r="K2406" s="9" t="s">
        <v>9035</v>
      </c>
      <c r="L2406" s="29" t="s">
        <v>8225</v>
      </c>
      <c r="M2406" s="46">
        <v>45400</v>
      </c>
      <c r="N2406" s="46">
        <v>45420</v>
      </c>
      <c r="O2406" s="46">
        <v>45404</v>
      </c>
      <c r="P2406" s="9" t="s">
        <v>4990</v>
      </c>
      <c r="Q2406" s="9">
        <v>3</v>
      </c>
      <c r="R2406" s="9">
        <v>1</v>
      </c>
      <c r="S2406" s="9">
        <v>8</v>
      </c>
      <c r="T2406" s="9" t="s">
        <v>32</v>
      </c>
      <c r="U2406" s="9">
        <v>11002</v>
      </c>
      <c r="V2406" s="9">
        <v>11002</v>
      </c>
      <c r="W2406" s="9" t="s">
        <v>5019</v>
      </c>
      <c r="X2406" s="9" t="s">
        <v>4985</v>
      </c>
      <c r="Y2406" s="9" t="s">
        <v>4993</v>
      </c>
      <c r="Z2406" s="9" t="s">
        <v>4993</v>
      </c>
      <c r="AA2406" s="9" t="s">
        <v>4989</v>
      </c>
      <c r="AB2406" s="9" t="s">
        <v>12941</v>
      </c>
      <c r="AC2406" s="9" t="s">
        <v>5006</v>
      </c>
      <c r="AD2406" s="9"/>
      <c r="AE2406" s="20" t="str">
        <f>VLOOKUP(E2406,'FILIAIS PETZ'!A:Q,17,0)</f>
        <v>SP3</v>
      </c>
      <c r="AF2406" s="20" t="str">
        <f>VLOOKUP(E2406,'FILIAIS PETZ'!A:Q,3,0)</f>
        <v>FELICIO</v>
      </c>
      <c r="AG2406" s="20" t="str">
        <f>VLOOKUP(E2406,'FILIAIS PETZ'!A:Q,2,0)</f>
        <v>R3</v>
      </c>
      <c r="AH2406" s="75">
        <v>700</v>
      </c>
      <c r="AI2406" s="16" t="s">
        <v>10288</v>
      </c>
      <c r="AJ2406" s="43">
        <f>VLOOKUP(E2406,'FILIAIS PETZ'!$A$2:$K$2000,11,0)</f>
        <v>18328118000532</v>
      </c>
      <c r="AK2406" s="44">
        <v>18328118000532</v>
      </c>
    </row>
    <row r="2407" spans="1:37" s="14" customFormat="1" ht="15" customHeight="1" thickBot="1" x14ac:dyDescent="0.25">
      <c r="A2407" s="9">
        <v>889250</v>
      </c>
      <c r="B2407" s="18" t="e">
        <f>VLOOKUP(C2407,FORNECEDORES!D:E,2,0)</f>
        <v>#N/A</v>
      </c>
      <c r="C2407" s="19" t="e">
        <f>VLOOKUP(D2407,FORNECEDORES!A:D,4,0)</f>
        <v>#N/A</v>
      </c>
      <c r="D2407" s="13" t="s">
        <v>9956</v>
      </c>
      <c r="E2407" s="20" t="str">
        <f t="shared" si="162"/>
        <v>04 0017</v>
      </c>
      <c r="F2407" s="28" t="s">
        <v>8713</v>
      </c>
      <c r="G2407" s="21" t="str">
        <f>VLOOKUP(E2407,'FILIAIS PETZ'!A:E,5,0)</f>
        <v>PETZ CARREFOUR SAO CAETANO</v>
      </c>
      <c r="H2407" s="20" t="str">
        <f>VLOOKUP(E2407,'FILIAIS PETZ'!A:D,4,0)</f>
        <v>SCSU-SP</v>
      </c>
      <c r="I2407" s="46">
        <v>45393</v>
      </c>
      <c r="J2407" s="9">
        <v>889250</v>
      </c>
      <c r="K2407" s="9" t="s">
        <v>9035</v>
      </c>
      <c r="L2407" s="29" t="s">
        <v>7983</v>
      </c>
      <c r="M2407" s="46">
        <v>45400</v>
      </c>
      <c r="N2407" s="46">
        <v>45420</v>
      </c>
      <c r="O2407" s="46">
        <v>45404</v>
      </c>
      <c r="P2407" s="9" t="s">
        <v>4990</v>
      </c>
      <c r="Q2407" s="9">
        <v>3</v>
      </c>
      <c r="R2407" s="9">
        <v>1</v>
      </c>
      <c r="S2407" s="9">
        <v>8</v>
      </c>
      <c r="T2407" s="9" t="s">
        <v>32</v>
      </c>
      <c r="U2407" s="9">
        <v>11002</v>
      </c>
      <c r="V2407" s="9">
        <v>11002</v>
      </c>
      <c r="W2407" s="9" t="s">
        <v>5019</v>
      </c>
      <c r="X2407" s="9" t="s">
        <v>4985</v>
      </c>
      <c r="Y2407" s="9" t="s">
        <v>4993</v>
      </c>
      <c r="Z2407" s="9" t="s">
        <v>4993</v>
      </c>
      <c r="AA2407" s="9" t="s">
        <v>4989</v>
      </c>
      <c r="AB2407" s="9" t="s">
        <v>12941</v>
      </c>
      <c r="AC2407" s="9" t="s">
        <v>5006</v>
      </c>
      <c r="AD2407" s="9"/>
      <c r="AE2407" s="20" t="str">
        <f>VLOOKUP(E2407,'FILIAIS PETZ'!A:Q,17,0)</f>
        <v>SP3</v>
      </c>
      <c r="AF2407" s="20" t="str">
        <f>VLOOKUP(E2407,'FILIAIS PETZ'!A:Q,3,0)</f>
        <v>FELICIO</v>
      </c>
      <c r="AG2407" s="20" t="str">
        <f>VLOOKUP(E2407,'FILIAIS PETZ'!A:Q,2,0)</f>
        <v>R3</v>
      </c>
      <c r="AH2407" s="75">
        <v>2650</v>
      </c>
      <c r="AI2407" s="16" t="s">
        <v>10289</v>
      </c>
      <c r="AJ2407" s="43">
        <f>VLOOKUP(E2407,'FILIAIS PETZ'!$A$2:$K$2000,11,0)</f>
        <v>18328118000532</v>
      </c>
      <c r="AK2407" s="44">
        <v>18328118000532</v>
      </c>
    </row>
    <row r="2408" spans="1:37" s="14" customFormat="1" ht="15" customHeight="1" thickBot="1" x14ac:dyDescent="0.25">
      <c r="A2408" s="9">
        <v>889337</v>
      </c>
      <c r="B2408" s="18">
        <f>VLOOKUP(C2408,FORNECEDORES!D:E,2,0)</f>
        <v>39969</v>
      </c>
      <c r="C2408" s="19" t="str">
        <f>VLOOKUP(D2408,FORNECEDORES!A:D,4,0)</f>
        <v>23.457.797/0001-56</v>
      </c>
      <c r="D2408" s="13" t="s">
        <v>2466</v>
      </c>
      <c r="E2408" s="20" t="str">
        <f t="shared" si="162"/>
        <v>04 0017</v>
      </c>
      <c r="F2408" s="28" t="s">
        <v>8713</v>
      </c>
      <c r="G2408" s="21" t="str">
        <f>VLOOKUP(E2408,'FILIAIS PETZ'!A:E,5,0)</f>
        <v>PETZ CARREFOUR SAO CAETANO</v>
      </c>
      <c r="H2408" s="20" t="str">
        <f>VLOOKUP(E2408,'FILIAIS PETZ'!A:D,4,0)</f>
        <v>SCSU-SP</v>
      </c>
      <c r="I2408" s="46">
        <v>45393</v>
      </c>
      <c r="J2408" s="9">
        <v>889337</v>
      </c>
      <c r="K2408" s="9" t="s">
        <v>9035</v>
      </c>
      <c r="L2408" s="29" t="s">
        <v>10290</v>
      </c>
      <c r="M2408" s="46">
        <v>45394</v>
      </c>
      <c r="N2408" s="46">
        <v>45420</v>
      </c>
      <c r="O2408" s="46">
        <v>45397</v>
      </c>
      <c r="P2408" s="9" t="s">
        <v>4990</v>
      </c>
      <c r="Q2408" s="9">
        <v>3</v>
      </c>
      <c r="R2408" s="9">
        <v>1</v>
      </c>
      <c r="S2408" s="9">
        <v>8</v>
      </c>
      <c r="T2408" s="9" t="s">
        <v>32</v>
      </c>
      <c r="U2408" s="9">
        <v>11002</v>
      </c>
      <c r="V2408" s="9">
        <v>11002</v>
      </c>
      <c r="W2408" s="9" t="s">
        <v>5021</v>
      </c>
      <c r="X2408" s="9" t="s">
        <v>4985</v>
      </c>
      <c r="Y2408" s="9" t="s">
        <v>4997</v>
      </c>
      <c r="Z2408" s="9" t="s">
        <v>4993</v>
      </c>
      <c r="AA2408" s="9" t="s">
        <v>4989</v>
      </c>
      <c r="AB2408" s="9" t="s">
        <v>12941</v>
      </c>
      <c r="AC2408" s="9" t="s">
        <v>5006</v>
      </c>
      <c r="AD2408" s="9"/>
      <c r="AE2408" s="20" t="str">
        <f>VLOOKUP(E2408,'FILIAIS PETZ'!A:Q,17,0)</f>
        <v>SP3</v>
      </c>
      <c r="AF2408" s="20" t="str">
        <f>VLOOKUP(E2408,'FILIAIS PETZ'!A:Q,3,0)</f>
        <v>FELICIO</v>
      </c>
      <c r="AG2408" s="20" t="str">
        <f>VLOOKUP(E2408,'FILIAIS PETZ'!A:Q,2,0)</f>
        <v>R3</v>
      </c>
      <c r="AH2408" s="75">
        <v>200</v>
      </c>
      <c r="AI2408" s="16" t="s">
        <v>10291</v>
      </c>
      <c r="AJ2408" s="43">
        <f>VLOOKUP(E2408,'FILIAIS PETZ'!$A$2:$K$2000,11,0)</f>
        <v>18328118000532</v>
      </c>
      <c r="AK2408" s="44">
        <v>18328118000532</v>
      </c>
    </row>
    <row r="2409" spans="1:37" s="14" customFormat="1" ht="15" customHeight="1" thickBot="1" x14ac:dyDescent="0.25">
      <c r="A2409" s="9">
        <v>889342</v>
      </c>
      <c r="B2409" s="18">
        <f>VLOOKUP(C2409,FORNECEDORES!D:E,2,0)</f>
        <v>39969</v>
      </c>
      <c r="C2409" s="19" t="str">
        <f>VLOOKUP(D2409,FORNECEDORES!A:D,4,0)</f>
        <v>23.457.797/0001-56</v>
      </c>
      <c r="D2409" s="13" t="s">
        <v>2466</v>
      </c>
      <c r="E2409" s="20" t="str">
        <f t="shared" si="162"/>
        <v>04 0221</v>
      </c>
      <c r="F2409" s="28" t="s">
        <v>8980</v>
      </c>
      <c r="G2409" s="21" t="str">
        <f>VLOOKUP(E2409,'FILIAIS PETZ'!A:E,5,0)</f>
        <v>PETZ GASTAO VIDIGAL</v>
      </c>
      <c r="H2409" s="20" t="str">
        <f>VLOOKUP(E2409,'FILIAIS PETZ'!A:D,4,0)</f>
        <v>GVDL-SP</v>
      </c>
      <c r="I2409" s="46">
        <v>45393</v>
      </c>
      <c r="J2409" s="9">
        <v>889342</v>
      </c>
      <c r="K2409" s="9" t="s">
        <v>9035</v>
      </c>
      <c r="L2409" s="29" t="s">
        <v>10292</v>
      </c>
      <c r="M2409" s="46">
        <v>45394</v>
      </c>
      <c r="N2409" s="46">
        <v>45420</v>
      </c>
      <c r="O2409" s="46">
        <v>45397</v>
      </c>
      <c r="P2409" s="9" t="s">
        <v>4990</v>
      </c>
      <c r="Q2409" s="9">
        <v>3</v>
      </c>
      <c r="R2409" s="9">
        <v>1</v>
      </c>
      <c r="S2409" s="9">
        <v>8</v>
      </c>
      <c r="T2409" s="9" t="s">
        <v>32</v>
      </c>
      <c r="U2409" s="9">
        <v>11002</v>
      </c>
      <c r="V2409" s="9">
        <v>11002</v>
      </c>
      <c r="W2409" s="9" t="s">
        <v>5019</v>
      </c>
      <c r="X2409" s="9" t="s">
        <v>4985</v>
      </c>
      <c r="Y2409" s="9" t="s">
        <v>4997</v>
      </c>
      <c r="Z2409" s="9" t="s">
        <v>4993</v>
      </c>
      <c r="AA2409" s="9" t="s">
        <v>4989</v>
      </c>
      <c r="AB2409" s="9" t="s">
        <v>12941</v>
      </c>
      <c r="AC2409" s="9" t="s">
        <v>5006</v>
      </c>
      <c r="AD2409" s="9"/>
      <c r="AE2409" s="20" t="str">
        <f>VLOOKUP(E2409,'FILIAIS PETZ'!A:Q,17,0)</f>
        <v>SP7</v>
      </c>
      <c r="AF2409" s="20" t="str">
        <f>VLOOKUP(E2409,'FILIAIS PETZ'!A:Q,3,0)</f>
        <v>FELICIO</v>
      </c>
      <c r="AG2409" s="20" t="str">
        <f>VLOOKUP(E2409,'FILIAIS PETZ'!A:Q,2,0)</f>
        <v>R3</v>
      </c>
      <c r="AH2409" s="75">
        <v>850</v>
      </c>
      <c r="AI2409" s="16" t="s">
        <v>10293</v>
      </c>
      <c r="AJ2409" s="43">
        <f>VLOOKUP(E2409,'FILIAIS PETZ'!$A$2:$K$2000,11,0)</f>
        <v>18328118021025</v>
      </c>
      <c r="AK2409" s="44">
        <v>18328118021025</v>
      </c>
    </row>
    <row r="2410" spans="1:37" s="14" customFormat="1" ht="15" customHeight="1" thickBot="1" x14ac:dyDescent="0.25">
      <c r="A2410" s="9">
        <v>889346</v>
      </c>
      <c r="B2410" s="18">
        <f>VLOOKUP(C2410,FORNECEDORES!D:E,2,0)</f>
        <v>39969</v>
      </c>
      <c r="C2410" s="19" t="str">
        <f>VLOOKUP(D2410,FORNECEDORES!A:D,4,0)</f>
        <v>23.457.797/0001-56</v>
      </c>
      <c r="D2410" s="13" t="s">
        <v>2466</v>
      </c>
      <c r="E2410" s="20" t="str">
        <f t="shared" si="162"/>
        <v>04 0221</v>
      </c>
      <c r="F2410" s="28" t="s">
        <v>8980</v>
      </c>
      <c r="G2410" s="21" t="str">
        <f>VLOOKUP(E2410,'FILIAIS PETZ'!A:E,5,0)</f>
        <v>PETZ GASTAO VIDIGAL</v>
      </c>
      <c r="H2410" s="20" t="str">
        <f>VLOOKUP(E2410,'FILIAIS PETZ'!A:D,4,0)</f>
        <v>GVDL-SP</v>
      </c>
      <c r="I2410" s="46">
        <v>45393</v>
      </c>
      <c r="J2410" s="9">
        <v>889346</v>
      </c>
      <c r="K2410" s="9" t="s">
        <v>9035</v>
      </c>
      <c r="L2410" s="29" t="s">
        <v>10294</v>
      </c>
      <c r="M2410" s="46">
        <v>45394</v>
      </c>
      <c r="N2410" s="46">
        <v>45420</v>
      </c>
      <c r="O2410" s="46">
        <v>45397</v>
      </c>
      <c r="P2410" s="9" t="s">
        <v>4990</v>
      </c>
      <c r="Q2410" s="9">
        <v>3</v>
      </c>
      <c r="R2410" s="9">
        <v>1</v>
      </c>
      <c r="S2410" s="9">
        <v>8</v>
      </c>
      <c r="T2410" s="9" t="s">
        <v>32</v>
      </c>
      <c r="U2410" s="9">
        <v>11002</v>
      </c>
      <c r="V2410" s="9">
        <v>11002</v>
      </c>
      <c r="W2410" s="9" t="s">
        <v>5021</v>
      </c>
      <c r="X2410" s="9" t="s">
        <v>4985</v>
      </c>
      <c r="Y2410" s="9" t="s">
        <v>4997</v>
      </c>
      <c r="Z2410" s="9" t="s">
        <v>4993</v>
      </c>
      <c r="AA2410" s="9" t="s">
        <v>4989</v>
      </c>
      <c r="AB2410" s="9" t="s">
        <v>12941</v>
      </c>
      <c r="AC2410" s="9" t="s">
        <v>5006</v>
      </c>
      <c r="AD2410" s="9"/>
      <c r="AE2410" s="20" t="str">
        <f>VLOOKUP(E2410,'FILIAIS PETZ'!A:Q,17,0)</f>
        <v>SP7</v>
      </c>
      <c r="AF2410" s="20" t="str">
        <f>VLOOKUP(E2410,'FILIAIS PETZ'!A:Q,3,0)</f>
        <v>FELICIO</v>
      </c>
      <c r="AG2410" s="20" t="str">
        <f>VLOOKUP(E2410,'FILIAIS PETZ'!A:Q,2,0)</f>
        <v>R3</v>
      </c>
      <c r="AH2410" s="75">
        <v>200</v>
      </c>
      <c r="AI2410" s="16" t="s">
        <v>10295</v>
      </c>
      <c r="AJ2410" s="43">
        <f>VLOOKUP(E2410,'FILIAIS PETZ'!$A$2:$K$2000,11,0)</f>
        <v>18328118021025</v>
      </c>
      <c r="AK2410" s="44">
        <v>18328118021025</v>
      </c>
    </row>
    <row r="2411" spans="1:37" s="14" customFormat="1" ht="15" customHeight="1" thickBot="1" x14ac:dyDescent="0.25">
      <c r="A2411" s="9">
        <v>889353</v>
      </c>
      <c r="B2411" s="18">
        <f>VLOOKUP(C2411,FORNECEDORES!D:E,2,0)</f>
        <v>39969</v>
      </c>
      <c r="C2411" s="19" t="str">
        <f>VLOOKUP(D2411,FORNECEDORES!A:D,4,0)</f>
        <v>23.457.797/0001-56</v>
      </c>
      <c r="D2411" s="13" t="s">
        <v>2466</v>
      </c>
      <c r="E2411" s="20" t="str">
        <f t="shared" si="162"/>
        <v>04 0017</v>
      </c>
      <c r="F2411" s="28" t="s">
        <v>8713</v>
      </c>
      <c r="G2411" s="21" t="str">
        <f>VLOOKUP(E2411,'FILIAIS PETZ'!A:E,5,0)</f>
        <v>PETZ CARREFOUR SAO CAETANO</v>
      </c>
      <c r="H2411" s="20" t="str">
        <f>VLOOKUP(E2411,'FILIAIS PETZ'!A:D,4,0)</f>
        <v>SCSU-SP</v>
      </c>
      <c r="I2411" s="46">
        <v>45393</v>
      </c>
      <c r="J2411" s="9">
        <v>889353</v>
      </c>
      <c r="K2411" s="9" t="s">
        <v>9035</v>
      </c>
      <c r="L2411" s="29" t="s">
        <v>10296</v>
      </c>
      <c r="M2411" s="46">
        <v>45394</v>
      </c>
      <c r="N2411" s="46">
        <v>45420</v>
      </c>
      <c r="O2411" s="46">
        <v>45397</v>
      </c>
      <c r="P2411" s="9" t="s">
        <v>4990</v>
      </c>
      <c r="Q2411" s="9">
        <v>3</v>
      </c>
      <c r="R2411" s="9">
        <v>1</v>
      </c>
      <c r="S2411" s="9">
        <v>8</v>
      </c>
      <c r="T2411" s="9" t="s">
        <v>32</v>
      </c>
      <c r="U2411" s="9">
        <v>11002</v>
      </c>
      <c r="V2411" s="9">
        <v>11002</v>
      </c>
      <c r="W2411" s="9" t="s">
        <v>10297</v>
      </c>
      <c r="X2411" s="9" t="s">
        <v>4985</v>
      </c>
      <c r="Y2411" s="9" t="s">
        <v>4997</v>
      </c>
      <c r="Z2411" s="9" t="s">
        <v>4993</v>
      </c>
      <c r="AA2411" s="9" t="s">
        <v>4989</v>
      </c>
      <c r="AB2411" s="9" t="s">
        <v>12941</v>
      </c>
      <c r="AC2411" s="9" t="s">
        <v>5006</v>
      </c>
      <c r="AD2411" s="9"/>
      <c r="AE2411" s="20" t="str">
        <f>VLOOKUP(E2411,'FILIAIS PETZ'!A:Q,17,0)</f>
        <v>SP3</v>
      </c>
      <c r="AF2411" s="20" t="str">
        <f>VLOOKUP(E2411,'FILIAIS PETZ'!A:Q,3,0)</f>
        <v>FELICIO</v>
      </c>
      <c r="AG2411" s="20" t="str">
        <f>VLOOKUP(E2411,'FILIAIS PETZ'!A:Q,2,0)</f>
        <v>R3</v>
      </c>
      <c r="AH2411" s="75">
        <v>200</v>
      </c>
      <c r="AI2411" s="16" t="s">
        <v>10298</v>
      </c>
      <c r="AJ2411" s="43">
        <f>VLOOKUP(E2411,'FILIAIS PETZ'!$A$2:$K$2000,11,0)</f>
        <v>18328118000532</v>
      </c>
      <c r="AK2411" s="44">
        <v>18328118000532</v>
      </c>
    </row>
    <row r="2412" spans="1:37" s="14" customFormat="1" ht="15" customHeight="1" thickBot="1" x14ac:dyDescent="0.25">
      <c r="A2412" s="9">
        <v>889358</v>
      </c>
      <c r="B2412" s="18">
        <f>VLOOKUP(C2412,FORNECEDORES!D:E,2,0)</f>
        <v>39969</v>
      </c>
      <c r="C2412" s="19" t="str">
        <f>VLOOKUP(D2412,FORNECEDORES!A:D,4,0)</f>
        <v>23.457.797/0001-56</v>
      </c>
      <c r="D2412" s="13" t="s">
        <v>2466</v>
      </c>
      <c r="E2412" s="20" t="str">
        <f t="shared" si="162"/>
        <v>04 0060</v>
      </c>
      <c r="F2412" s="28" t="s">
        <v>8625</v>
      </c>
      <c r="G2412" s="21" t="str">
        <f>VLOOKUP(E2412,'FILIAIS PETZ'!A:E,5,0)</f>
        <v>PETZ PACAEMBU</v>
      </c>
      <c r="H2412" s="20" t="str">
        <f>VLOOKUP(E2412,'FILIAIS PETZ'!A:D,4,0)</f>
        <v>PCBU-SP</v>
      </c>
      <c r="I2412" s="46">
        <v>45393</v>
      </c>
      <c r="J2412" s="9">
        <v>889358</v>
      </c>
      <c r="K2412" s="9" t="s">
        <v>9035</v>
      </c>
      <c r="L2412" s="29" t="s">
        <v>10299</v>
      </c>
      <c r="M2412" s="46">
        <v>45394</v>
      </c>
      <c r="N2412" s="46">
        <v>45420</v>
      </c>
      <c r="O2412" s="46">
        <v>45397</v>
      </c>
      <c r="P2412" s="9" t="s">
        <v>4990</v>
      </c>
      <c r="Q2412" s="9">
        <v>3</v>
      </c>
      <c r="R2412" s="9">
        <v>1</v>
      </c>
      <c r="S2412" s="9">
        <v>8</v>
      </c>
      <c r="T2412" s="9" t="s">
        <v>32</v>
      </c>
      <c r="U2412" s="9">
        <v>11002</v>
      </c>
      <c r="V2412" s="9">
        <v>11002</v>
      </c>
      <c r="W2412" s="9" t="s">
        <v>5019</v>
      </c>
      <c r="X2412" s="9" t="s">
        <v>4985</v>
      </c>
      <c r="Y2412" s="9" t="s">
        <v>4997</v>
      </c>
      <c r="Z2412" s="9" t="s">
        <v>4993</v>
      </c>
      <c r="AA2412" s="9" t="s">
        <v>4989</v>
      </c>
      <c r="AB2412" s="9" t="s">
        <v>12941</v>
      </c>
      <c r="AC2412" s="9" t="s">
        <v>5006</v>
      </c>
      <c r="AD2412" s="9"/>
      <c r="AE2412" s="20" t="str">
        <f>VLOOKUP(E2412,'FILIAIS PETZ'!A:Q,17,0)</f>
        <v>SP2</v>
      </c>
      <c r="AF2412" s="20" t="str">
        <f>VLOOKUP(E2412,'FILIAIS PETZ'!A:Q,3,0)</f>
        <v>FELICIO</v>
      </c>
      <c r="AG2412" s="20" t="str">
        <f>VLOOKUP(E2412,'FILIAIS PETZ'!A:Q,2,0)</f>
        <v>R3</v>
      </c>
      <c r="AH2412" s="75">
        <v>150</v>
      </c>
      <c r="AI2412" s="16" t="s">
        <v>10300</v>
      </c>
      <c r="AJ2412" s="43">
        <f>VLOOKUP(E2412,'FILIAIS PETZ'!$A$2:$K$2000,11,0)</f>
        <v>18328118006220</v>
      </c>
      <c r="AK2412" s="44">
        <v>18328118006220</v>
      </c>
    </row>
    <row r="2413" spans="1:37" s="14" customFormat="1" ht="15" customHeight="1" thickBot="1" x14ac:dyDescent="0.25">
      <c r="A2413" s="9">
        <v>889359</v>
      </c>
      <c r="B2413" s="18">
        <f>VLOOKUP(C2413,FORNECEDORES!D:E,2,0)</f>
        <v>39969</v>
      </c>
      <c r="C2413" s="19" t="str">
        <f>VLOOKUP(D2413,FORNECEDORES!A:D,4,0)</f>
        <v>23.457.797/0001-56</v>
      </c>
      <c r="D2413" s="13" t="s">
        <v>2466</v>
      </c>
      <c r="E2413" s="20" t="str">
        <f t="shared" si="162"/>
        <v>04 0060</v>
      </c>
      <c r="F2413" s="28" t="s">
        <v>8625</v>
      </c>
      <c r="G2413" s="21" t="str">
        <f>VLOOKUP(E2413,'FILIAIS PETZ'!A:E,5,0)</f>
        <v>PETZ PACAEMBU</v>
      </c>
      <c r="H2413" s="20" t="str">
        <f>VLOOKUP(E2413,'FILIAIS PETZ'!A:D,4,0)</f>
        <v>PCBU-SP</v>
      </c>
      <c r="I2413" s="46">
        <v>45393</v>
      </c>
      <c r="J2413" s="9">
        <v>889359</v>
      </c>
      <c r="K2413" s="9" t="s">
        <v>9035</v>
      </c>
      <c r="L2413" s="29" t="s">
        <v>10301</v>
      </c>
      <c r="M2413" s="46">
        <v>45394</v>
      </c>
      <c r="N2413" s="46">
        <v>45420</v>
      </c>
      <c r="O2413" s="46">
        <v>45397</v>
      </c>
      <c r="P2413" s="9" t="s">
        <v>4990</v>
      </c>
      <c r="Q2413" s="9">
        <v>3</v>
      </c>
      <c r="R2413" s="9">
        <v>1</v>
      </c>
      <c r="S2413" s="9">
        <v>8</v>
      </c>
      <c r="T2413" s="9" t="s">
        <v>32</v>
      </c>
      <c r="U2413" s="9">
        <v>11002</v>
      </c>
      <c r="V2413" s="9">
        <v>11002</v>
      </c>
      <c r="W2413" s="9" t="s">
        <v>5057</v>
      </c>
      <c r="X2413" s="9" t="s">
        <v>4985</v>
      </c>
      <c r="Y2413" s="9" t="s">
        <v>4997</v>
      </c>
      <c r="Z2413" s="9" t="s">
        <v>4993</v>
      </c>
      <c r="AA2413" s="9" t="s">
        <v>4989</v>
      </c>
      <c r="AB2413" s="9" t="s">
        <v>12941</v>
      </c>
      <c r="AC2413" s="9" t="s">
        <v>5006</v>
      </c>
      <c r="AD2413" s="9"/>
      <c r="AE2413" s="20" t="str">
        <f>VLOOKUP(E2413,'FILIAIS PETZ'!A:Q,17,0)</f>
        <v>SP2</v>
      </c>
      <c r="AF2413" s="20" t="str">
        <f>VLOOKUP(E2413,'FILIAIS PETZ'!A:Q,3,0)</f>
        <v>FELICIO</v>
      </c>
      <c r="AG2413" s="20" t="str">
        <f>VLOOKUP(E2413,'FILIAIS PETZ'!A:Q,2,0)</f>
        <v>R3</v>
      </c>
      <c r="AH2413" s="75">
        <v>250</v>
      </c>
      <c r="AI2413" s="16" t="s">
        <v>10302</v>
      </c>
      <c r="AJ2413" s="43">
        <f>VLOOKUP(E2413,'FILIAIS PETZ'!$A$2:$K$2000,11,0)</f>
        <v>18328118006220</v>
      </c>
      <c r="AK2413" s="44">
        <v>18328118006220</v>
      </c>
    </row>
    <row r="2414" spans="1:37" s="14" customFormat="1" ht="15" customHeight="1" thickBot="1" x14ac:dyDescent="0.25">
      <c r="A2414" s="9">
        <v>889276</v>
      </c>
      <c r="B2414" s="18">
        <f>VLOOKUP(C2414,FORNECEDORES!D:E,2,0)</f>
        <v>32507</v>
      </c>
      <c r="C2414" s="19" t="str">
        <f>VLOOKUP(D2414,FORNECEDORES!A:D,4,0)</f>
        <v>10.237.839/0001-00</v>
      </c>
      <c r="D2414" s="13" t="s">
        <v>1753</v>
      </c>
      <c r="E2414" s="20" t="str">
        <f t="shared" si="162"/>
        <v>04 0017</v>
      </c>
      <c r="F2414" s="28" t="s">
        <v>8713</v>
      </c>
      <c r="G2414" s="21" t="str">
        <f>VLOOKUP(E2414,'FILIAIS PETZ'!A:E,5,0)</f>
        <v>PETZ CARREFOUR SAO CAETANO</v>
      </c>
      <c r="H2414" s="20" t="str">
        <f>VLOOKUP(E2414,'FILIAIS PETZ'!A:D,4,0)</f>
        <v>SCSU-SP</v>
      </c>
      <c r="I2414" s="46">
        <v>45393</v>
      </c>
      <c r="J2414" s="9">
        <v>889276</v>
      </c>
      <c r="K2414" s="9" t="s">
        <v>9035</v>
      </c>
      <c r="L2414" s="29" t="s">
        <v>10305</v>
      </c>
      <c r="M2414" s="46">
        <v>45398</v>
      </c>
      <c r="N2414" s="46">
        <v>45420</v>
      </c>
      <c r="O2414" s="46">
        <v>45399</v>
      </c>
      <c r="P2414" s="9" t="s">
        <v>4990</v>
      </c>
      <c r="Q2414" s="9" t="s">
        <v>5029</v>
      </c>
      <c r="R2414" s="9" t="s">
        <v>4991</v>
      </c>
      <c r="S2414" s="9" t="s">
        <v>4983</v>
      </c>
      <c r="T2414" s="9" t="s">
        <v>32</v>
      </c>
      <c r="U2414" s="9" t="s">
        <v>5048</v>
      </c>
      <c r="V2414" s="9" t="s">
        <v>5048</v>
      </c>
      <c r="W2414" s="9" t="s">
        <v>5019</v>
      </c>
      <c r="X2414" s="9" t="s">
        <v>4992</v>
      </c>
      <c r="Y2414" s="9" t="s">
        <v>4994</v>
      </c>
      <c r="Z2414" s="9" t="s">
        <v>4994</v>
      </c>
      <c r="AA2414" s="9" t="s">
        <v>5099</v>
      </c>
      <c r="AB2414" s="9" t="s">
        <v>5005</v>
      </c>
      <c r="AC2414" s="9" t="s">
        <v>4995</v>
      </c>
      <c r="AD2414" s="9"/>
      <c r="AE2414" s="20" t="str">
        <f>VLOOKUP(E2414,'FILIAIS PETZ'!A:Q,17,0)</f>
        <v>SP3</v>
      </c>
      <c r="AF2414" s="20" t="str">
        <f>VLOOKUP(E2414,'FILIAIS PETZ'!A:Q,3,0)</f>
        <v>FELICIO</v>
      </c>
      <c r="AG2414" s="20" t="str">
        <f>VLOOKUP(E2414,'FILIAIS PETZ'!A:Q,2,0)</f>
        <v>R3</v>
      </c>
      <c r="AH2414" s="75">
        <v>1650</v>
      </c>
      <c r="AI2414" s="16" t="s">
        <v>10306</v>
      </c>
      <c r="AJ2414" s="43">
        <f>VLOOKUP(E2414,'FILIAIS PETZ'!$A$2:$K$2000,11,0)</f>
        <v>18328118000532</v>
      </c>
      <c r="AK2414" s="44">
        <v>18328118000532</v>
      </c>
    </row>
    <row r="2415" spans="1:37" s="14" customFormat="1" ht="15" customHeight="1" thickBot="1" x14ac:dyDescent="0.25">
      <c r="A2415" s="9">
        <v>889277</v>
      </c>
      <c r="B2415" s="18">
        <f>VLOOKUP(C2415,FORNECEDORES!D:E,2,0)</f>
        <v>32507</v>
      </c>
      <c r="C2415" s="19" t="str">
        <f>VLOOKUP(D2415,FORNECEDORES!A:D,4,0)</f>
        <v>10.237.839/0001-00</v>
      </c>
      <c r="D2415" s="13" t="s">
        <v>1753</v>
      </c>
      <c r="E2415" s="20" t="str">
        <f t="shared" si="162"/>
        <v>04 0019</v>
      </c>
      <c r="F2415" s="28" t="s">
        <v>8977</v>
      </c>
      <c r="G2415" s="21" t="str">
        <f>VLOOKUP(E2415,'FILIAIS PETZ'!A:E,5,0)</f>
        <v>PETZ BUTANTA</v>
      </c>
      <c r="H2415" s="20" t="str">
        <f>VLOOKUP(E2415,'FILIAIS PETZ'!A:D,4,0)</f>
        <v>BTTA-SP</v>
      </c>
      <c r="I2415" s="46">
        <v>45393</v>
      </c>
      <c r="J2415" s="9">
        <v>889277</v>
      </c>
      <c r="K2415" s="9" t="s">
        <v>9035</v>
      </c>
      <c r="L2415" s="29" t="s">
        <v>10307</v>
      </c>
      <c r="M2415" s="46">
        <v>45398</v>
      </c>
      <c r="N2415" s="46">
        <v>45420</v>
      </c>
      <c r="O2415" s="46">
        <v>45399</v>
      </c>
      <c r="P2415" s="9" t="s">
        <v>4990</v>
      </c>
      <c r="Q2415" s="9" t="s">
        <v>5029</v>
      </c>
      <c r="R2415" s="9" t="s">
        <v>4991</v>
      </c>
      <c r="S2415" s="9" t="s">
        <v>4983</v>
      </c>
      <c r="T2415" s="9" t="s">
        <v>32</v>
      </c>
      <c r="U2415" s="9" t="s">
        <v>5048</v>
      </c>
      <c r="V2415" s="9" t="s">
        <v>5048</v>
      </c>
      <c r="W2415" s="9" t="s">
        <v>5019</v>
      </c>
      <c r="X2415" s="9" t="s">
        <v>4992</v>
      </c>
      <c r="Y2415" s="9" t="s">
        <v>4994</v>
      </c>
      <c r="Z2415" s="9" t="s">
        <v>4994</v>
      </c>
      <c r="AA2415" s="9" t="s">
        <v>5099</v>
      </c>
      <c r="AB2415" s="9" t="s">
        <v>5005</v>
      </c>
      <c r="AC2415" s="9" t="s">
        <v>4995</v>
      </c>
      <c r="AD2415" s="9"/>
      <c r="AE2415" s="20" t="str">
        <f>VLOOKUP(E2415,'FILIAIS PETZ'!A:Q,17,0)</f>
        <v>SP2</v>
      </c>
      <c r="AF2415" s="20" t="str">
        <f>VLOOKUP(E2415,'FILIAIS PETZ'!A:Q,3,0)</f>
        <v>FELICIO</v>
      </c>
      <c r="AG2415" s="20" t="str">
        <f>VLOOKUP(E2415,'FILIAIS PETZ'!A:Q,2,0)</f>
        <v>R3</v>
      </c>
      <c r="AH2415" s="75">
        <v>1100</v>
      </c>
      <c r="AI2415" s="16" t="s">
        <v>10308</v>
      </c>
      <c r="AJ2415" s="43">
        <f>VLOOKUP(E2415,'FILIAIS PETZ'!$A$2:$K$2000,11,0)</f>
        <v>18328118000885</v>
      </c>
      <c r="AK2415" s="44">
        <v>18328118000885</v>
      </c>
    </row>
    <row r="2416" spans="1:37" s="14" customFormat="1" ht="15" customHeight="1" thickBot="1" x14ac:dyDescent="0.25">
      <c r="A2416" s="9">
        <v>889278</v>
      </c>
      <c r="B2416" s="18">
        <f>VLOOKUP(C2416,FORNECEDORES!D:E,2,0)</f>
        <v>32507</v>
      </c>
      <c r="C2416" s="19" t="str">
        <f>VLOOKUP(D2416,FORNECEDORES!A:D,4,0)</f>
        <v>10.237.839/0001-00</v>
      </c>
      <c r="D2416" s="13" t="s">
        <v>1753</v>
      </c>
      <c r="E2416" s="20" t="str">
        <f t="shared" si="162"/>
        <v>04 0019</v>
      </c>
      <c r="F2416" s="28" t="s">
        <v>8977</v>
      </c>
      <c r="G2416" s="21" t="str">
        <f>VLOOKUP(E2416,'FILIAIS PETZ'!A:E,5,0)</f>
        <v>PETZ BUTANTA</v>
      </c>
      <c r="H2416" s="20" t="str">
        <f>VLOOKUP(E2416,'FILIAIS PETZ'!A:D,4,0)</f>
        <v>BTTA-SP</v>
      </c>
      <c r="I2416" s="46">
        <v>45393</v>
      </c>
      <c r="J2416" s="9">
        <v>889278</v>
      </c>
      <c r="K2416" s="9" t="s">
        <v>9035</v>
      </c>
      <c r="L2416" s="29" t="s">
        <v>10309</v>
      </c>
      <c r="M2416" s="46">
        <v>45398</v>
      </c>
      <c r="N2416" s="46">
        <v>45420</v>
      </c>
      <c r="O2416" s="46">
        <v>45399</v>
      </c>
      <c r="P2416" s="9" t="s">
        <v>4990</v>
      </c>
      <c r="Q2416" s="9" t="s">
        <v>5029</v>
      </c>
      <c r="R2416" s="9" t="s">
        <v>4991</v>
      </c>
      <c r="S2416" s="9" t="s">
        <v>4983</v>
      </c>
      <c r="T2416" s="9" t="s">
        <v>32</v>
      </c>
      <c r="U2416" s="9" t="s">
        <v>5048</v>
      </c>
      <c r="V2416" s="9" t="s">
        <v>5048</v>
      </c>
      <c r="W2416" s="9" t="s">
        <v>5019</v>
      </c>
      <c r="X2416" s="9" t="s">
        <v>4992</v>
      </c>
      <c r="Y2416" s="9" t="s">
        <v>4994</v>
      </c>
      <c r="Z2416" s="9" t="s">
        <v>4994</v>
      </c>
      <c r="AA2416" s="9" t="s">
        <v>5099</v>
      </c>
      <c r="AB2416" s="9" t="s">
        <v>5005</v>
      </c>
      <c r="AC2416" s="9" t="s">
        <v>4995</v>
      </c>
      <c r="AD2416" s="9"/>
      <c r="AE2416" s="20" t="str">
        <f>VLOOKUP(E2416,'FILIAIS PETZ'!A:Q,17,0)</f>
        <v>SP2</v>
      </c>
      <c r="AF2416" s="20" t="str">
        <f>VLOOKUP(E2416,'FILIAIS PETZ'!A:Q,3,0)</f>
        <v>FELICIO</v>
      </c>
      <c r="AG2416" s="20" t="str">
        <f>VLOOKUP(E2416,'FILIAIS PETZ'!A:Q,2,0)</f>
        <v>R3</v>
      </c>
      <c r="AH2416" s="75">
        <v>750</v>
      </c>
      <c r="AI2416" s="16" t="s">
        <v>10310</v>
      </c>
      <c r="AJ2416" s="43">
        <f>VLOOKUP(E2416,'FILIAIS PETZ'!$A$2:$K$2000,11,0)</f>
        <v>18328118000885</v>
      </c>
      <c r="AK2416" s="44">
        <v>18328118000885</v>
      </c>
    </row>
    <row r="2417" spans="1:37" s="14" customFormat="1" ht="15" customHeight="1" thickBot="1" x14ac:dyDescent="0.25">
      <c r="A2417" s="9">
        <v>889279</v>
      </c>
      <c r="B2417" s="18">
        <f>VLOOKUP(C2417,FORNECEDORES!D:E,2,0)</f>
        <v>32507</v>
      </c>
      <c r="C2417" s="19" t="str">
        <f>VLOOKUP(D2417,FORNECEDORES!A:D,4,0)</f>
        <v>10.237.839/0001-00</v>
      </c>
      <c r="D2417" s="13" t="s">
        <v>1753</v>
      </c>
      <c r="E2417" s="20" t="str">
        <f t="shared" si="162"/>
        <v>04 0019</v>
      </c>
      <c r="F2417" s="28" t="s">
        <v>8977</v>
      </c>
      <c r="G2417" s="21" t="str">
        <f>VLOOKUP(E2417,'FILIAIS PETZ'!A:E,5,0)</f>
        <v>PETZ BUTANTA</v>
      </c>
      <c r="H2417" s="20" t="str">
        <f>VLOOKUP(E2417,'FILIAIS PETZ'!A:D,4,0)</f>
        <v>BTTA-SP</v>
      </c>
      <c r="I2417" s="46">
        <v>45393</v>
      </c>
      <c r="J2417" s="9">
        <v>889279</v>
      </c>
      <c r="K2417" s="9" t="s">
        <v>9035</v>
      </c>
      <c r="L2417" s="29" t="s">
        <v>10311</v>
      </c>
      <c r="M2417" s="46">
        <v>45398</v>
      </c>
      <c r="N2417" s="46">
        <v>45420</v>
      </c>
      <c r="O2417" s="46">
        <v>45399</v>
      </c>
      <c r="P2417" s="9" t="s">
        <v>4990</v>
      </c>
      <c r="Q2417" s="9" t="s">
        <v>5029</v>
      </c>
      <c r="R2417" s="9" t="s">
        <v>4991</v>
      </c>
      <c r="S2417" s="9" t="s">
        <v>4983</v>
      </c>
      <c r="T2417" s="9" t="s">
        <v>32</v>
      </c>
      <c r="U2417" s="9" t="s">
        <v>5048</v>
      </c>
      <c r="V2417" s="9" t="s">
        <v>5048</v>
      </c>
      <c r="W2417" s="9" t="s">
        <v>5019</v>
      </c>
      <c r="X2417" s="9" t="s">
        <v>4992</v>
      </c>
      <c r="Y2417" s="9" t="s">
        <v>4994</v>
      </c>
      <c r="Z2417" s="9" t="s">
        <v>4994</v>
      </c>
      <c r="AA2417" s="9" t="s">
        <v>5099</v>
      </c>
      <c r="AB2417" s="9" t="s">
        <v>5005</v>
      </c>
      <c r="AC2417" s="9" t="s">
        <v>4995</v>
      </c>
      <c r="AD2417" s="9"/>
      <c r="AE2417" s="20" t="str">
        <f>VLOOKUP(E2417,'FILIAIS PETZ'!A:Q,17,0)</f>
        <v>SP2</v>
      </c>
      <c r="AF2417" s="20" t="str">
        <f>VLOOKUP(E2417,'FILIAIS PETZ'!A:Q,3,0)</f>
        <v>FELICIO</v>
      </c>
      <c r="AG2417" s="20" t="str">
        <f>VLOOKUP(E2417,'FILIAIS PETZ'!A:Q,2,0)</f>
        <v>R3</v>
      </c>
      <c r="AH2417" s="75">
        <v>750</v>
      </c>
      <c r="AI2417" s="16" t="s">
        <v>10310</v>
      </c>
      <c r="AJ2417" s="43">
        <f>VLOOKUP(E2417,'FILIAIS PETZ'!$A$2:$K$2000,11,0)</f>
        <v>18328118000885</v>
      </c>
      <c r="AK2417" s="44">
        <v>18328118000885</v>
      </c>
    </row>
    <row r="2418" spans="1:37" s="14" customFormat="1" ht="15" customHeight="1" thickBot="1" x14ac:dyDescent="0.25">
      <c r="A2418" s="9">
        <v>889282</v>
      </c>
      <c r="B2418" s="18">
        <f>VLOOKUP(C2418,FORNECEDORES!D:E,2,0)</f>
        <v>32507</v>
      </c>
      <c r="C2418" s="19" t="str">
        <f>VLOOKUP(D2418,FORNECEDORES!A:D,4,0)</f>
        <v>10.237.839/0001-00</v>
      </c>
      <c r="D2418" s="13" t="s">
        <v>1753</v>
      </c>
      <c r="E2418" s="20" t="str">
        <f t="shared" si="162"/>
        <v>04 0010</v>
      </c>
      <c r="F2418" s="28" t="s">
        <v>8983</v>
      </c>
      <c r="G2418" s="21" t="str">
        <f>VLOOKUP(E2418,'FILIAIS PETZ'!A:E,5,0)</f>
        <v>PETZ SANTA CECILIA</v>
      </c>
      <c r="H2418" s="20" t="str">
        <f>VLOOKUP(E2418,'FILIAIS PETZ'!A:D,4,0)</f>
        <v>STCE-SP</v>
      </c>
      <c r="I2418" s="46">
        <v>45393</v>
      </c>
      <c r="J2418" s="9">
        <v>889282</v>
      </c>
      <c r="K2418" s="9" t="s">
        <v>9035</v>
      </c>
      <c r="L2418" s="29" t="s">
        <v>10312</v>
      </c>
      <c r="M2418" s="46">
        <v>45398</v>
      </c>
      <c r="N2418" s="46">
        <v>45420</v>
      </c>
      <c r="O2418" s="46">
        <v>45399</v>
      </c>
      <c r="P2418" s="9" t="s">
        <v>4990</v>
      </c>
      <c r="Q2418" s="9" t="s">
        <v>5029</v>
      </c>
      <c r="R2418" s="9" t="s">
        <v>4991</v>
      </c>
      <c r="S2418" s="9" t="s">
        <v>4983</v>
      </c>
      <c r="T2418" s="9" t="s">
        <v>32</v>
      </c>
      <c r="U2418" s="9" t="s">
        <v>5048</v>
      </c>
      <c r="V2418" s="9" t="s">
        <v>5048</v>
      </c>
      <c r="W2418" s="9" t="s">
        <v>5019</v>
      </c>
      <c r="X2418" s="9" t="s">
        <v>4992</v>
      </c>
      <c r="Y2418" s="9" t="s">
        <v>4994</v>
      </c>
      <c r="Z2418" s="9" t="s">
        <v>4994</v>
      </c>
      <c r="AA2418" s="9" t="s">
        <v>5099</v>
      </c>
      <c r="AB2418" s="9" t="s">
        <v>5005</v>
      </c>
      <c r="AC2418" s="9" t="s">
        <v>4995</v>
      </c>
      <c r="AD2418" s="9"/>
      <c r="AE2418" s="20" t="str">
        <f>VLOOKUP(E2418,'FILIAIS PETZ'!A:Q,17,0)</f>
        <v>SP2</v>
      </c>
      <c r="AF2418" s="20" t="str">
        <f>VLOOKUP(E2418,'FILIAIS PETZ'!A:Q,3,0)</f>
        <v>FELICIO</v>
      </c>
      <c r="AG2418" s="20" t="str">
        <f>VLOOKUP(E2418,'FILIAIS PETZ'!A:Q,2,0)</f>
        <v>R3</v>
      </c>
      <c r="AH2418" s="75">
        <v>3600</v>
      </c>
      <c r="AI2418" s="16" t="s">
        <v>10313</v>
      </c>
      <c r="AJ2418" s="43">
        <f>VLOOKUP(E2418,'FILIAIS PETZ'!$A$2:$K$2000,11,0)</f>
        <v>18328118001938</v>
      </c>
      <c r="AK2418" s="44">
        <v>18328118001938</v>
      </c>
    </row>
    <row r="2419" spans="1:37" s="14" customFormat="1" ht="15" customHeight="1" thickBot="1" x14ac:dyDescent="0.25">
      <c r="A2419" s="9">
        <f>J2419</f>
        <v>891690</v>
      </c>
      <c r="B2419" s="18">
        <f>VLOOKUP(C2419,FORNECEDORES!D:E,2,0)</f>
        <v>9057</v>
      </c>
      <c r="C2419" s="19" t="str">
        <f>VLOOKUP(D2419,FORNECEDORES!A:D,4,0)</f>
        <v>19.357.006/0001-49</v>
      </c>
      <c r="D2419" s="13" t="s">
        <v>2290</v>
      </c>
      <c r="E2419" s="20" t="str">
        <f t="shared" si="162"/>
        <v>04 0223</v>
      </c>
      <c r="F2419" s="28" t="s">
        <v>4977</v>
      </c>
      <c r="G2419" s="21" t="str">
        <f>VLOOKUP(E2419,'FILIAIS PETZ'!A:E,5,0)</f>
        <v>PETZ IPATINGA (ANTIGA BETIM AMERICAS/MG)</v>
      </c>
      <c r="H2419" s="20" t="str">
        <f>VLOOKUP(E2419,'FILIAIS PETZ'!A:D,4,0)</f>
        <v>IPTG-MG</v>
      </c>
      <c r="I2419" s="46">
        <v>45394</v>
      </c>
      <c r="J2419" s="9">
        <v>891690</v>
      </c>
      <c r="K2419" s="9" t="s">
        <v>5858</v>
      </c>
      <c r="L2419" s="29" t="s">
        <v>6861</v>
      </c>
      <c r="M2419" s="46">
        <v>45398</v>
      </c>
      <c r="N2419" s="46">
        <v>45420</v>
      </c>
      <c r="O2419" s="46">
        <v>45398</v>
      </c>
      <c r="P2419" s="29" t="s">
        <v>4982</v>
      </c>
      <c r="Q2419" s="9">
        <v>3</v>
      </c>
      <c r="R2419" s="9">
        <v>1</v>
      </c>
      <c r="S2419" s="9">
        <v>8</v>
      </c>
      <c r="T2419" s="9" t="s">
        <v>32</v>
      </c>
      <c r="U2419" s="9">
        <v>10509</v>
      </c>
      <c r="V2419" s="9">
        <v>10509</v>
      </c>
      <c r="W2419" s="9" t="s">
        <v>4984</v>
      </c>
      <c r="X2419" s="9" t="s">
        <v>4985</v>
      </c>
      <c r="Y2419" s="9" t="s">
        <v>4993</v>
      </c>
      <c r="Z2419" s="9" t="s">
        <v>5020</v>
      </c>
      <c r="AA2419" s="9" t="s">
        <v>5022</v>
      </c>
      <c r="AB2419" s="9" t="s">
        <v>12941</v>
      </c>
      <c r="AC2419" s="9" t="s">
        <v>4988</v>
      </c>
      <c r="AD2419" s="29" t="s">
        <v>5020</v>
      </c>
      <c r="AE2419" s="20" t="str">
        <f>VLOOKUP(E2419,'FILIAIS PETZ'!A:Q,17,0)</f>
        <v>MG-2</v>
      </c>
      <c r="AF2419" s="20" t="str">
        <f>VLOOKUP(E2419,'FILIAIS PETZ'!A:Q,3,0)</f>
        <v>FELICIO</v>
      </c>
      <c r="AG2419" s="20" t="str">
        <f>VLOOKUP(E2419,'FILIAIS PETZ'!A:Q,2,0)</f>
        <v>R3</v>
      </c>
      <c r="AH2419" s="75">
        <v>41300</v>
      </c>
      <c r="AI2419" s="16" t="s">
        <v>6797</v>
      </c>
      <c r="AJ2419" s="43" t="str">
        <f>VLOOKUP(E2419,'FILIAIS PETZ'!$A$2:$K$2000,11,0)</f>
        <v>18.328.118/0213-78</v>
      </c>
      <c r="AK2419" s="44" t="str">
        <f>AJ2419</f>
        <v>18.328.118/0213-78</v>
      </c>
    </row>
    <row r="2420" spans="1:37" s="14" customFormat="1" ht="15" customHeight="1" thickBot="1" x14ac:dyDescent="0.25">
      <c r="A2420" s="9">
        <f>J2420</f>
        <v>890066</v>
      </c>
      <c r="B2420" s="18">
        <f>VLOOKUP(C2420,FORNECEDORES!D:E,2,0)</f>
        <v>28019</v>
      </c>
      <c r="C2420" s="19" t="str">
        <f>VLOOKUP(D2420,FORNECEDORES!A:D,4,0)</f>
        <v>92.659.507/0004-12</v>
      </c>
      <c r="D2420" s="13" t="s">
        <v>8354</v>
      </c>
      <c r="E2420" s="20" t="str">
        <f t="shared" si="162"/>
        <v>04 0142</v>
      </c>
      <c r="F2420" s="28" t="s">
        <v>4931</v>
      </c>
      <c r="G2420" s="21" t="str">
        <f>VLOOKUP(E2420,'FILIAIS PETZ'!A:E,5,0)</f>
        <v>PETZ MIGUEL SUTIL</v>
      </c>
      <c r="H2420" s="20" t="str">
        <f>VLOOKUP(E2420,'FILIAIS PETZ'!A:D,4,0)</f>
        <v>MGST-MT</v>
      </c>
      <c r="I2420" s="46">
        <v>45394</v>
      </c>
      <c r="J2420" s="9">
        <v>890066</v>
      </c>
      <c r="K2420" s="9" t="s">
        <v>5858</v>
      </c>
      <c r="L2420" s="29" t="s">
        <v>8352</v>
      </c>
      <c r="M2420" s="46">
        <v>45421</v>
      </c>
      <c r="N2420" s="46">
        <v>45483</v>
      </c>
      <c r="O2420" s="46">
        <v>45468</v>
      </c>
      <c r="P2420" s="29" t="s">
        <v>4990</v>
      </c>
      <c r="Q2420" s="9">
        <v>3</v>
      </c>
      <c r="R2420" s="9">
        <v>1</v>
      </c>
      <c r="S2420" s="9">
        <v>8</v>
      </c>
      <c r="T2420" s="9" t="s">
        <v>32</v>
      </c>
      <c r="U2420" s="9">
        <v>11002</v>
      </c>
      <c r="V2420" s="9">
        <v>11002</v>
      </c>
      <c r="W2420" s="9" t="s">
        <v>4984</v>
      </c>
      <c r="X2420" s="9" t="s">
        <v>4992</v>
      </c>
      <c r="Y2420" s="9" t="s">
        <v>4993</v>
      </c>
      <c r="Z2420" s="9" t="s">
        <v>4993</v>
      </c>
      <c r="AA2420" s="9" t="s">
        <v>4992</v>
      </c>
      <c r="AB2420" s="9" t="s">
        <v>5005</v>
      </c>
      <c r="AC2420" s="9" t="s">
        <v>5006</v>
      </c>
      <c r="AD2420" s="29"/>
      <c r="AE2420" s="20" t="str">
        <f>VLOOKUP(E2420,'FILIAIS PETZ'!A:Q,17,0)</f>
        <v>CO-3</v>
      </c>
      <c r="AF2420" s="20" t="str">
        <f>VLOOKUP(E2420,'FILIAIS PETZ'!A:Q,3,0)</f>
        <v>FELICIO</v>
      </c>
      <c r="AG2420" s="20" t="str">
        <f>VLOOKUP(E2420,'FILIAIS PETZ'!A:Q,2,0)</f>
        <v>R3</v>
      </c>
      <c r="AH2420" s="75">
        <v>7031.34</v>
      </c>
      <c r="AI2420" s="16" t="s">
        <v>6811</v>
      </c>
      <c r="AJ2420" s="43">
        <f>VLOOKUP(E2420,'FILIAIS PETZ'!$A$2:$K$2000,11,0)</f>
        <v>18328118013430</v>
      </c>
      <c r="AK2420" s="44">
        <f>AJ2420</f>
        <v>18328118013430</v>
      </c>
    </row>
    <row r="2421" spans="1:37" s="14" customFormat="1" ht="15" customHeight="1" thickBot="1" x14ac:dyDescent="0.25">
      <c r="A2421" s="9">
        <f>J2421</f>
        <v>890065</v>
      </c>
      <c r="B2421" s="18">
        <f>VLOOKUP(C2421,FORNECEDORES!D:E,2,0)</f>
        <v>28019</v>
      </c>
      <c r="C2421" s="19" t="str">
        <f>VLOOKUP(D2421,FORNECEDORES!A:D,4,0)</f>
        <v>92.659.507/0004-12</v>
      </c>
      <c r="D2421" s="13" t="s">
        <v>8354</v>
      </c>
      <c r="E2421" s="20" t="str">
        <f t="shared" si="162"/>
        <v>04 0144</v>
      </c>
      <c r="F2421" s="28" t="s">
        <v>4938</v>
      </c>
      <c r="G2421" s="21" t="str">
        <f>VLOOKUP(E2421,'FILIAIS PETZ'!A:E,5,0)</f>
        <v>PETZ FERNANDO CORREA</v>
      </c>
      <c r="H2421" s="20" t="str">
        <f>VLOOKUP(E2421,'FILIAIS PETZ'!A:D,4,0)</f>
        <v>FCOR-MT</v>
      </c>
      <c r="I2421" s="46">
        <v>45394</v>
      </c>
      <c r="J2421" s="9">
        <v>890065</v>
      </c>
      <c r="K2421" s="9" t="s">
        <v>5858</v>
      </c>
      <c r="L2421" s="29" t="s">
        <v>8357</v>
      </c>
      <c r="M2421" s="46">
        <v>45421</v>
      </c>
      <c r="N2421" s="46">
        <v>45483</v>
      </c>
      <c r="O2421" s="46">
        <v>45468</v>
      </c>
      <c r="P2421" s="29" t="s">
        <v>4990</v>
      </c>
      <c r="Q2421" s="9">
        <v>3</v>
      </c>
      <c r="R2421" s="9">
        <v>1</v>
      </c>
      <c r="S2421" s="9">
        <v>8</v>
      </c>
      <c r="T2421" s="9" t="s">
        <v>32</v>
      </c>
      <c r="U2421" s="9">
        <v>11002</v>
      </c>
      <c r="V2421" s="9">
        <v>11002</v>
      </c>
      <c r="W2421" s="9" t="s">
        <v>4984</v>
      </c>
      <c r="X2421" s="9" t="s">
        <v>4992</v>
      </c>
      <c r="Y2421" s="9" t="s">
        <v>4993</v>
      </c>
      <c r="Z2421" s="9" t="s">
        <v>8408</v>
      </c>
      <c r="AA2421" s="9" t="s">
        <v>4992</v>
      </c>
      <c r="AB2421" s="9" t="s">
        <v>5005</v>
      </c>
      <c r="AC2421" s="9" t="s">
        <v>5006</v>
      </c>
      <c r="AD2421" s="29" t="s">
        <v>7878</v>
      </c>
      <c r="AE2421" s="20" t="str">
        <f>VLOOKUP(E2421,'FILIAIS PETZ'!A:Q,17,0)</f>
        <v>CO-3</v>
      </c>
      <c r="AF2421" s="20" t="str">
        <f>VLOOKUP(E2421,'FILIAIS PETZ'!A:Q,3,0)</f>
        <v>FELICIO</v>
      </c>
      <c r="AG2421" s="20" t="str">
        <f>VLOOKUP(E2421,'FILIAIS PETZ'!A:Q,2,0)</f>
        <v>R3</v>
      </c>
      <c r="AH2421" s="75">
        <v>7031.34</v>
      </c>
      <c r="AI2421" s="16" t="s">
        <v>6811</v>
      </c>
      <c r="AJ2421" s="43">
        <f>VLOOKUP(E2421,'FILIAIS PETZ'!$A$2:$K$2000,11,0)</f>
        <v>18328118014169</v>
      </c>
      <c r="AK2421" s="44">
        <f>AJ2421</f>
        <v>18328118014169</v>
      </c>
    </row>
    <row r="2422" spans="1:37" s="14" customFormat="1" ht="15" customHeight="1" thickBot="1" x14ac:dyDescent="0.25">
      <c r="A2422" s="9" t="str">
        <f>J2422</f>
        <v>790584</v>
      </c>
      <c r="B2422" s="18">
        <f>VLOOKUP(C2422,FORNECEDORES!D:E,2,0)</f>
        <v>9057</v>
      </c>
      <c r="C2422" s="19" t="str">
        <f>VLOOKUP(D2422,FORNECEDORES!A:D,4,0)</f>
        <v>19.357.006/0001-49</v>
      </c>
      <c r="D2422" s="13" t="s">
        <v>2290</v>
      </c>
      <c r="E2422" s="20" t="str">
        <f t="shared" si="162"/>
        <v>04 0155</v>
      </c>
      <c r="F2422" s="28" t="s">
        <v>4929</v>
      </c>
      <c r="G2422" s="21" t="str">
        <f>VLOOKUP(E2422,'FILIAIS PETZ'!A:E,5,0)</f>
        <v>PETZ SETE LAGOAS</v>
      </c>
      <c r="H2422" s="20" t="str">
        <f>VLOOKUP(E2422,'FILIAIS PETZ'!A:D,4,0)</f>
        <v>STLG-MG</v>
      </c>
      <c r="I2422" s="46">
        <v>45397</v>
      </c>
      <c r="J2422" s="9" t="s">
        <v>6815</v>
      </c>
      <c r="K2422" s="9" t="s">
        <v>5858</v>
      </c>
      <c r="L2422" s="29" t="s">
        <v>6818</v>
      </c>
      <c r="M2422" s="46">
        <v>45247</v>
      </c>
      <c r="N2422" s="46">
        <v>45413</v>
      </c>
      <c r="O2422" s="46">
        <v>45397</v>
      </c>
      <c r="P2422" s="29" t="s">
        <v>4990</v>
      </c>
      <c r="Q2422" s="9">
        <v>3</v>
      </c>
      <c r="R2422" s="9">
        <v>1</v>
      </c>
      <c r="S2422" s="9" t="s">
        <v>6816</v>
      </c>
      <c r="T2422" s="9" t="s">
        <v>32</v>
      </c>
      <c r="U2422" s="9">
        <v>11002</v>
      </c>
      <c r="V2422" s="9">
        <v>11002</v>
      </c>
      <c r="W2422" s="9" t="s">
        <v>5024</v>
      </c>
      <c r="X2422" s="9" t="s">
        <v>4985</v>
      </c>
      <c r="Y2422" s="10" t="s">
        <v>4993</v>
      </c>
      <c r="Z2422" s="10" t="s">
        <v>4993</v>
      </c>
      <c r="AA2422" s="10" t="s">
        <v>4989</v>
      </c>
      <c r="AB2422" s="10" t="s">
        <v>12941</v>
      </c>
      <c r="AC2422" s="9" t="s">
        <v>5006</v>
      </c>
      <c r="AD2422" s="29"/>
      <c r="AE2422" s="20" t="str">
        <f>VLOOKUP(E2422,'FILIAIS PETZ'!A:Q,17,0)</f>
        <v>MG-1</v>
      </c>
      <c r="AF2422" s="20" t="str">
        <f>VLOOKUP(E2422,'FILIAIS PETZ'!A:Q,3,0)</f>
        <v>FELICIO</v>
      </c>
      <c r="AG2422" s="20" t="str">
        <f>VLOOKUP(E2422,'FILIAIS PETZ'!A:Q,2,0)</f>
        <v>R3</v>
      </c>
      <c r="AH2422" s="75">
        <v>4770</v>
      </c>
      <c r="AI2422" s="16" t="s">
        <v>6817</v>
      </c>
      <c r="AJ2422" s="43">
        <f>VLOOKUP(E2422,'FILIAIS PETZ'!$A$2:$K$2000,11,0)</f>
        <v>18328118015645</v>
      </c>
      <c r="AK2422" s="44">
        <f>AJ2422</f>
        <v>18328118015645</v>
      </c>
    </row>
    <row r="2423" spans="1:37" s="14" customFormat="1" ht="15" customHeight="1" thickBot="1" x14ac:dyDescent="0.25">
      <c r="A2423" s="9">
        <v>891162</v>
      </c>
      <c r="B2423" s="18">
        <f>VLOOKUP(C2423,FORNECEDORES!D:E,2,0)</f>
        <v>39969</v>
      </c>
      <c r="C2423" s="19" t="str">
        <f>VLOOKUP(D2423,FORNECEDORES!A:D,4,0)</f>
        <v>23.457.797/0001-56</v>
      </c>
      <c r="D2423" s="13" t="s">
        <v>2466</v>
      </c>
      <c r="E2423" s="20" t="str">
        <f t="shared" si="162"/>
        <v>04 0177</v>
      </c>
      <c r="F2423" s="28" t="s">
        <v>8982</v>
      </c>
      <c r="G2423" s="21" t="str">
        <f>VLOOKUP(E2423,'FILIAIS PETZ'!A:E,5,0)</f>
        <v>PETZ TEODORO SAMPAIO</v>
      </c>
      <c r="H2423" s="20" t="str">
        <f>VLOOKUP(E2423,'FILIAIS PETZ'!A:D,4,0)</f>
        <v>TEOD-SP</v>
      </c>
      <c r="I2423" s="46">
        <v>45397</v>
      </c>
      <c r="J2423" s="9">
        <v>891162</v>
      </c>
      <c r="K2423" s="9" t="s">
        <v>9035</v>
      </c>
      <c r="L2423" s="29" t="s">
        <v>10314</v>
      </c>
      <c r="M2423" s="46">
        <v>45397</v>
      </c>
      <c r="N2423" s="46">
        <v>45420</v>
      </c>
      <c r="O2423" s="46">
        <v>45398</v>
      </c>
      <c r="P2423" s="9" t="s">
        <v>4990</v>
      </c>
      <c r="Q2423" s="9">
        <v>3</v>
      </c>
      <c r="R2423" s="9">
        <v>1</v>
      </c>
      <c r="S2423" s="9">
        <v>8</v>
      </c>
      <c r="T2423" s="9" t="s">
        <v>32</v>
      </c>
      <c r="U2423" s="9">
        <v>11002</v>
      </c>
      <c r="V2423" s="9">
        <v>11002</v>
      </c>
      <c r="W2423" s="9" t="s">
        <v>5021</v>
      </c>
      <c r="X2423" s="9" t="s">
        <v>4985</v>
      </c>
      <c r="Y2423" s="9" t="s">
        <v>4997</v>
      </c>
      <c r="Z2423" s="9" t="s">
        <v>4993</v>
      </c>
      <c r="AA2423" s="9" t="s">
        <v>4989</v>
      </c>
      <c r="AB2423" s="9" t="s">
        <v>12941</v>
      </c>
      <c r="AC2423" s="9" t="s">
        <v>5006</v>
      </c>
      <c r="AD2423" s="9"/>
      <c r="AE2423" s="20" t="str">
        <f>VLOOKUP(E2423,'FILIAIS PETZ'!A:Q,17,0)</f>
        <v>SP2</v>
      </c>
      <c r="AF2423" s="20" t="str">
        <f>VLOOKUP(E2423,'FILIAIS PETZ'!A:Q,3,0)</f>
        <v>FELICIO</v>
      </c>
      <c r="AG2423" s="20" t="str">
        <f>VLOOKUP(E2423,'FILIAIS PETZ'!A:Q,2,0)</f>
        <v>R3</v>
      </c>
      <c r="AH2423" s="75">
        <v>325</v>
      </c>
      <c r="AI2423" s="16" t="s">
        <v>10315</v>
      </c>
      <c r="AJ2423" s="43">
        <f>VLOOKUP(E2423,'FILIAIS PETZ'!$A$2:$K$2000,11,0)</f>
        <v>18328118016455</v>
      </c>
      <c r="AK2423" s="44">
        <v>18328118016455</v>
      </c>
    </row>
    <row r="2424" spans="1:37" s="14" customFormat="1" ht="15" customHeight="1" thickBot="1" x14ac:dyDescent="0.25">
      <c r="A2424" s="9">
        <v>891400</v>
      </c>
      <c r="B2424" s="18">
        <f>VLOOKUP(C2424,FORNECEDORES!D:E,2,0)</f>
        <v>40460</v>
      </c>
      <c r="C2424" s="19" t="str">
        <f>VLOOKUP(D2424,FORNECEDORES!A:D,4,0)</f>
        <v>30.515.748/0001-98</v>
      </c>
      <c r="D2424" s="13" t="s">
        <v>2732</v>
      </c>
      <c r="E2424" s="20" t="str">
        <f t="shared" si="162"/>
        <v>04 0019</v>
      </c>
      <c r="F2424" s="28" t="s">
        <v>8977</v>
      </c>
      <c r="G2424" s="21" t="str">
        <f>VLOOKUP(E2424,'FILIAIS PETZ'!A:E,5,0)</f>
        <v>PETZ BUTANTA</v>
      </c>
      <c r="H2424" s="20" t="str">
        <f>VLOOKUP(E2424,'FILIAIS PETZ'!A:D,4,0)</f>
        <v>BTTA-SP</v>
      </c>
      <c r="I2424" s="46">
        <v>45397</v>
      </c>
      <c r="J2424" s="9">
        <v>891400</v>
      </c>
      <c r="K2424" s="9" t="s">
        <v>9035</v>
      </c>
      <c r="L2424" s="29" t="s">
        <v>8571</v>
      </c>
      <c r="M2424" s="46">
        <v>45429</v>
      </c>
      <c r="N2424" s="46">
        <v>45455</v>
      </c>
      <c r="O2424" s="46">
        <v>45434</v>
      </c>
      <c r="P2424" s="9" t="s">
        <v>4990</v>
      </c>
      <c r="Q2424" s="9">
        <v>3</v>
      </c>
      <c r="R2424" s="9">
        <v>1</v>
      </c>
      <c r="S2424" s="9">
        <v>8</v>
      </c>
      <c r="T2424" s="9" t="s">
        <v>32</v>
      </c>
      <c r="U2424" s="9">
        <v>11002</v>
      </c>
      <c r="V2424" s="9">
        <v>11002</v>
      </c>
      <c r="W2424" s="9" t="s">
        <v>5019</v>
      </c>
      <c r="X2424" s="9" t="s">
        <v>4985</v>
      </c>
      <c r="Y2424" s="9" t="s">
        <v>4980</v>
      </c>
      <c r="Z2424" s="9" t="s">
        <v>4980</v>
      </c>
      <c r="AA2424" s="9" t="s">
        <v>4989</v>
      </c>
      <c r="AB2424" s="9" t="s">
        <v>5005</v>
      </c>
      <c r="AC2424" s="9" t="s">
        <v>5006</v>
      </c>
      <c r="AD2424" s="9"/>
      <c r="AE2424" s="20" t="str">
        <f>VLOOKUP(E2424,'FILIAIS PETZ'!A:Q,17,0)</f>
        <v>SP2</v>
      </c>
      <c r="AF2424" s="20" t="str">
        <f>VLOOKUP(E2424,'FILIAIS PETZ'!A:Q,3,0)</f>
        <v>FELICIO</v>
      </c>
      <c r="AG2424" s="20" t="str">
        <f>VLOOKUP(E2424,'FILIAIS PETZ'!A:Q,2,0)</f>
        <v>R3</v>
      </c>
      <c r="AH2424" s="75">
        <v>154.88999999999999</v>
      </c>
      <c r="AI2424" s="16" t="s">
        <v>10316</v>
      </c>
      <c r="AJ2424" s="43">
        <f>VLOOKUP(E2424,'FILIAIS PETZ'!$A$2:$K$2000,11,0)</f>
        <v>18328118000885</v>
      </c>
      <c r="AK2424" s="44">
        <v>18328118000885</v>
      </c>
    </row>
    <row r="2425" spans="1:37" s="14" customFormat="1" ht="15" customHeight="1" thickBot="1" x14ac:dyDescent="0.25">
      <c r="A2425" s="9">
        <v>891439</v>
      </c>
      <c r="B2425" s="18">
        <f>VLOOKUP(C2425,FORNECEDORES!D:E,2,0)</f>
        <v>40460</v>
      </c>
      <c r="C2425" s="19" t="str">
        <f>VLOOKUP(D2425,FORNECEDORES!A:D,4,0)</f>
        <v>30.515.748/0001-98</v>
      </c>
      <c r="D2425" s="13" t="s">
        <v>2732</v>
      </c>
      <c r="E2425" s="20" t="str">
        <f t="shared" si="162"/>
        <v>04 0060</v>
      </c>
      <c r="F2425" s="28" t="s">
        <v>8625</v>
      </c>
      <c r="G2425" s="21" t="str">
        <f>VLOOKUP(E2425,'FILIAIS PETZ'!A:E,5,0)</f>
        <v>PETZ PACAEMBU</v>
      </c>
      <c r="H2425" s="20" t="str">
        <f>VLOOKUP(E2425,'FILIAIS PETZ'!A:D,4,0)</f>
        <v>PCBU-SP</v>
      </c>
      <c r="I2425" s="46">
        <v>45397</v>
      </c>
      <c r="J2425" s="9">
        <v>891439</v>
      </c>
      <c r="K2425" s="9" t="s">
        <v>9035</v>
      </c>
      <c r="L2425" s="29" t="s">
        <v>8574</v>
      </c>
      <c r="M2425" s="46">
        <v>45429</v>
      </c>
      <c r="N2425" s="46">
        <v>45455</v>
      </c>
      <c r="O2425" s="46">
        <v>45434</v>
      </c>
      <c r="P2425" s="9" t="s">
        <v>4990</v>
      </c>
      <c r="Q2425" s="9">
        <v>3</v>
      </c>
      <c r="R2425" s="9">
        <v>1</v>
      </c>
      <c r="S2425" s="9">
        <v>8</v>
      </c>
      <c r="T2425" s="9" t="s">
        <v>32</v>
      </c>
      <c r="U2425" s="9">
        <v>11002</v>
      </c>
      <c r="V2425" s="9">
        <v>11002</v>
      </c>
      <c r="W2425" s="9" t="s">
        <v>5019</v>
      </c>
      <c r="X2425" s="9" t="s">
        <v>4985</v>
      </c>
      <c r="Y2425" s="9" t="s">
        <v>4980</v>
      </c>
      <c r="Z2425" s="9" t="s">
        <v>4980</v>
      </c>
      <c r="AA2425" s="9" t="s">
        <v>4989</v>
      </c>
      <c r="AB2425" s="9" t="s">
        <v>5005</v>
      </c>
      <c r="AC2425" s="9" t="s">
        <v>5006</v>
      </c>
      <c r="AD2425" s="9"/>
      <c r="AE2425" s="20" t="str">
        <f>VLOOKUP(E2425,'FILIAIS PETZ'!A:Q,17,0)</f>
        <v>SP2</v>
      </c>
      <c r="AF2425" s="20" t="str">
        <f>VLOOKUP(E2425,'FILIAIS PETZ'!A:Q,3,0)</f>
        <v>FELICIO</v>
      </c>
      <c r="AG2425" s="20" t="str">
        <f>VLOOKUP(E2425,'FILIAIS PETZ'!A:Q,2,0)</f>
        <v>R3</v>
      </c>
      <c r="AH2425" s="75">
        <v>340.43</v>
      </c>
      <c r="AI2425" s="16" t="s">
        <v>10316</v>
      </c>
      <c r="AJ2425" s="43">
        <f>VLOOKUP(E2425,'FILIAIS PETZ'!$A$2:$K$2000,11,0)</f>
        <v>18328118006220</v>
      </c>
      <c r="AK2425" s="44">
        <v>18328118006220</v>
      </c>
    </row>
    <row r="2426" spans="1:37" s="14" customFormat="1" ht="15" customHeight="1" thickBot="1" x14ac:dyDescent="0.25">
      <c r="A2426" s="9">
        <v>891451</v>
      </c>
      <c r="B2426" s="18">
        <f>VLOOKUP(C2426,FORNECEDORES!D:E,2,0)</f>
        <v>40460</v>
      </c>
      <c r="C2426" s="19" t="str">
        <f>VLOOKUP(D2426,FORNECEDORES!A:D,4,0)</f>
        <v>30.515.748/0001-98</v>
      </c>
      <c r="D2426" s="13" t="s">
        <v>2732</v>
      </c>
      <c r="E2426" s="20" t="str">
        <f t="shared" si="162"/>
        <v>04 0067</v>
      </c>
      <c r="F2426" s="28" t="s">
        <v>8611</v>
      </c>
      <c r="G2426" s="21" t="str">
        <f>VLOOKUP(E2426,'FILIAIS PETZ'!A:E,5,0)</f>
        <v>PETZ EXTRA RICARDO JAFET</v>
      </c>
      <c r="H2426" s="20" t="str">
        <f>VLOOKUP(E2426,'FILIAIS PETZ'!A:D,4,0)</f>
        <v>RJAF-SP</v>
      </c>
      <c r="I2426" s="46">
        <v>45397</v>
      </c>
      <c r="J2426" s="9">
        <v>891451</v>
      </c>
      <c r="K2426" s="9" t="s">
        <v>9035</v>
      </c>
      <c r="L2426" s="29" t="s">
        <v>8596</v>
      </c>
      <c r="M2426" s="46">
        <v>45429</v>
      </c>
      <c r="N2426" s="46">
        <v>45455</v>
      </c>
      <c r="O2426" s="46">
        <v>45434</v>
      </c>
      <c r="P2426" s="9" t="s">
        <v>4990</v>
      </c>
      <c r="Q2426" s="9">
        <v>3</v>
      </c>
      <c r="R2426" s="9">
        <v>1</v>
      </c>
      <c r="S2426" s="9">
        <v>8</v>
      </c>
      <c r="T2426" s="9" t="s">
        <v>32</v>
      </c>
      <c r="U2426" s="9">
        <v>11002</v>
      </c>
      <c r="V2426" s="9">
        <v>11002</v>
      </c>
      <c r="W2426" s="9" t="s">
        <v>5019</v>
      </c>
      <c r="X2426" s="9" t="s">
        <v>4985</v>
      </c>
      <c r="Y2426" s="9" t="s">
        <v>4997</v>
      </c>
      <c r="Z2426" s="9" t="s">
        <v>4993</v>
      </c>
      <c r="AA2426" s="9" t="s">
        <v>4989</v>
      </c>
      <c r="AB2426" s="9" t="s">
        <v>12941</v>
      </c>
      <c r="AC2426" s="9" t="s">
        <v>5006</v>
      </c>
      <c r="AD2426" s="9"/>
      <c r="AE2426" s="20" t="str">
        <f>VLOOKUP(E2426,'FILIAIS PETZ'!A:Q,17,0)</f>
        <v>SP2</v>
      </c>
      <c r="AF2426" s="20" t="str">
        <f>VLOOKUP(E2426,'FILIAIS PETZ'!A:Q,3,0)</f>
        <v>FELICIO</v>
      </c>
      <c r="AG2426" s="20" t="str">
        <f>VLOOKUP(E2426,'FILIAIS PETZ'!A:Q,2,0)</f>
        <v>R3</v>
      </c>
      <c r="AH2426" s="75">
        <v>380</v>
      </c>
      <c r="AI2426" s="16" t="s">
        <v>10317</v>
      </c>
      <c r="AJ2426" s="43">
        <f>VLOOKUP(E2426,'FILIAIS PETZ'!$A$2:$K$2000,11,0)</f>
        <v>18328118006573</v>
      </c>
      <c r="AK2426" s="44">
        <v>18328118006573</v>
      </c>
    </row>
    <row r="2427" spans="1:37" s="14" customFormat="1" ht="15" customHeight="1" thickBot="1" x14ac:dyDescent="0.25">
      <c r="A2427" s="9">
        <v>891404</v>
      </c>
      <c r="B2427" s="18">
        <f>VLOOKUP(C2427,FORNECEDORES!D:E,2,0)</f>
        <v>40460</v>
      </c>
      <c r="C2427" s="19" t="str">
        <f>VLOOKUP(D2427,FORNECEDORES!A:D,4,0)</f>
        <v>30.515.748/0001-98</v>
      </c>
      <c r="D2427" s="13" t="s">
        <v>2732</v>
      </c>
      <c r="E2427" s="20" t="str">
        <f t="shared" si="162"/>
        <v>04 0046</v>
      </c>
      <c r="F2427" s="28" t="s">
        <v>8978</v>
      </c>
      <c r="G2427" s="21" t="str">
        <f>VLOOKUP(E2427,'FILIAIS PETZ'!A:E,5,0)</f>
        <v>PETZ CIDADE JARDIM</v>
      </c>
      <c r="H2427" s="20" t="str">
        <f>VLOOKUP(E2427,'FILIAIS PETZ'!A:D,4,0)</f>
        <v>CDJD-SP</v>
      </c>
      <c r="I2427" s="46">
        <v>45397</v>
      </c>
      <c r="J2427" s="9">
        <v>891404</v>
      </c>
      <c r="K2427" s="9" t="s">
        <v>9035</v>
      </c>
      <c r="L2427" s="29" t="s">
        <v>8579</v>
      </c>
      <c r="M2427" s="46">
        <v>45429</v>
      </c>
      <c r="N2427" s="46">
        <v>45455</v>
      </c>
      <c r="O2427" s="46">
        <v>45434</v>
      </c>
      <c r="P2427" s="9" t="s">
        <v>4990</v>
      </c>
      <c r="Q2427" s="9">
        <v>3</v>
      </c>
      <c r="R2427" s="9">
        <v>1</v>
      </c>
      <c r="S2427" s="9">
        <v>8</v>
      </c>
      <c r="T2427" s="9" t="s">
        <v>32</v>
      </c>
      <c r="U2427" s="9">
        <v>11002</v>
      </c>
      <c r="V2427" s="9">
        <v>11002</v>
      </c>
      <c r="W2427" s="9" t="s">
        <v>5067</v>
      </c>
      <c r="X2427" s="9" t="s">
        <v>4985</v>
      </c>
      <c r="Y2427" s="9" t="s">
        <v>4997</v>
      </c>
      <c r="Z2427" s="9" t="s">
        <v>4993</v>
      </c>
      <c r="AA2427" s="9" t="s">
        <v>4989</v>
      </c>
      <c r="AB2427" s="9" t="s">
        <v>12941</v>
      </c>
      <c r="AC2427" s="9" t="s">
        <v>5006</v>
      </c>
      <c r="AD2427" s="9"/>
      <c r="AE2427" s="20" t="str">
        <f>VLOOKUP(E2427,'FILIAIS PETZ'!A:Q,17,0)</f>
        <v>SP2</v>
      </c>
      <c r="AF2427" s="20" t="str">
        <f>VLOOKUP(E2427,'FILIAIS PETZ'!A:Q,3,0)</f>
        <v>FELICIO</v>
      </c>
      <c r="AG2427" s="20" t="str">
        <f>VLOOKUP(E2427,'FILIAIS PETZ'!A:Q,2,0)</f>
        <v>R3</v>
      </c>
      <c r="AH2427" s="75">
        <v>550</v>
      </c>
      <c r="AI2427" s="16" t="s">
        <v>10318</v>
      </c>
      <c r="AJ2427" s="43">
        <f>VLOOKUP(E2427,'FILIAIS PETZ'!$A$2:$K$2000,11,0)</f>
        <v>18328118004520</v>
      </c>
      <c r="AK2427" s="44">
        <v>18328118004520</v>
      </c>
    </row>
    <row r="2428" spans="1:37" s="14" customFormat="1" ht="15" customHeight="1" thickBot="1" x14ac:dyDescent="0.25">
      <c r="A2428" s="9">
        <v>891452</v>
      </c>
      <c r="B2428" s="18">
        <f>VLOOKUP(C2428,FORNECEDORES!D:E,2,0)</f>
        <v>40460</v>
      </c>
      <c r="C2428" s="19" t="str">
        <f>VLOOKUP(D2428,FORNECEDORES!A:D,4,0)</f>
        <v>30.515.748/0001-98</v>
      </c>
      <c r="D2428" s="13" t="s">
        <v>2732</v>
      </c>
      <c r="E2428" s="20" t="str">
        <f t="shared" si="162"/>
        <v>04 0067</v>
      </c>
      <c r="F2428" s="28" t="s">
        <v>8611</v>
      </c>
      <c r="G2428" s="21" t="str">
        <f>VLOOKUP(E2428,'FILIAIS PETZ'!A:E,5,0)</f>
        <v>PETZ EXTRA RICARDO JAFET</v>
      </c>
      <c r="H2428" s="20" t="str">
        <f>VLOOKUP(E2428,'FILIAIS PETZ'!A:D,4,0)</f>
        <v>RJAF-SP</v>
      </c>
      <c r="I2428" s="46">
        <v>45397</v>
      </c>
      <c r="J2428" s="9">
        <v>891452</v>
      </c>
      <c r="K2428" s="9" t="s">
        <v>9035</v>
      </c>
      <c r="L2428" s="29" t="s">
        <v>8597</v>
      </c>
      <c r="M2428" s="46">
        <v>45429</v>
      </c>
      <c r="N2428" s="46">
        <v>45455</v>
      </c>
      <c r="O2428" s="46">
        <v>45434</v>
      </c>
      <c r="P2428" s="9" t="s">
        <v>4990</v>
      </c>
      <c r="Q2428" s="9">
        <v>3</v>
      </c>
      <c r="R2428" s="9">
        <v>1</v>
      </c>
      <c r="S2428" s="9">
        <v>8</v>
      </c>
      <c r="T2428" s="9" t="s">
        <v>32</v>
      </c>
      <c r="U2428" s="9">
        <v>11002</v>
      </c>
      <c r="V2428" s="9">
        <v>11002</v>
      </c>
      <c r="W2428" s="9" t="s">
        <v>5019</v>
      </c>
      <c r="X2428" s="9" t="s">
        <v>4985</v>
      </c>
      <c r="Y2428" s="9" t="s">
        <v>4997</v>
      </c>
      <c r="Z2428" s="9" t="s">
        <v>4993</v>
      </c>
      <c r="AA2428" s="9" t="s">
        <v>4989</v>
      </c>
      <c r="AB2428" s="9" t="s">
        <v>12941</v>
      </c>
      <c r="AC2428" s="9" t="s">
        <v>5006</v>
      </c>
      <c r="AD2428" s="9"/>
      <c r="AE2428" s="20" t="str">
        <f>VLOOKUP(E2428,'FILIAIS PETZ'!A:Q,17,0)</f>
        <v>SP2</v>
      </c>
      <c r="AF2428" s="20" t="str">
        <f>VLOOKUP(E2428,'FILIAIS PETZ'!A:Q,3,0)</f>
        <v>FELICIO</v>
      </c>
      <c r="AG2428" s="20" t="str">
        <f>VLOOKUP(E2428,'FILIAIS PETZ'!A:Q,2,0)</f>
        <v>R3</v>
      </c>
      <c r="AH2428" s="75">
        <v>420</v>
      </c>
      <c r="AI2428" s="16" t="s">
        <v>10319</v>
      </c>
      <c r="AJ2428" s="43">
        <f>VLOOKUP(E2428,'FILIAIS PETZ'!$A$2:$K$2000,11,0)</f>
        <v>18328118006573</v>
      </c>
      <c r="AK2428" s="44">
        <v>18328118006573</v>
      </c>
    </row>
    <row r="2429" spans="1:37" s="14" customFormat="1" ht="15" customHeight="1" thickBot="1" x14ac:dyDescent="0.25">
      <c r="A2429" s="9">
        <v>891453</v>
      </c>
      <c r="B2429" s="18">
        <f>VLOOKUP(C2429,FORNECEDORES!D:E,2,0)</f>
        <v>40460</v>
      </c>
      <c r="C2429" s="19" t="str">
        <f>VLOOKUP(D2429,FORNECEDORES!A:D,4,0)</f>
        <v>30.515.748/0001-98</v>
      </c>
      <c r="D2429" s="13" t="s">
        <v>2732</v>
      </c>
      <c r="E2429" s="20" t="str">
        <f t="shared" si="162"/>
        <v>04 0067</v>
      </c>
      <c r="F2429" s="28" t="s">
        <v>8611</v>
      </c>
      <c r="G2429" s="21" t="str">
        <f>VLOOKUP(E2429,'FILIAIS PETZ'!A:E,5,0)</f>
        <v>PETZ EXTRA RICARDO JAFET</v>
      </c>
      <c r="H2429" s="20" t="str">
        <f>VLOOKUP(E2429,'FILIAIS PETZ'!A:D,4,0)</f>
        <v>RJAF-SP</v>
      </c>
      <c r="I2429" s="46">
        <v>45397</v>
      </c>
      <c r="J2429" s="9">
        <v>891453</v>
      </c>
      <c r="K2429" s="9" t="s">
        <v>9035</v>
      </c>
      <c r="L2429" s="29" t="s">
        <v>8598</v>
      </c>
      <c r="M2429" s="46">
        <v>45429</v>
      </c>
      <c r="N2429" s="46">
        <v>45455</v>
      </c>
      <c r="O2429" s="46">
        <v>45434</v>
      </c>
      <c r="P2429" s="9" t="s">
        <v>4990</v>
      </c>
      <c r="Q2429" s="9">
        <v>3</v>
      </c>
      <c r="R2429" s="9">
        <v>1</v>
      </c>
      <c r="S2429" s="9">
        <v>8</v>
      </c>
      <c r="T2429" s="9" t="s">
        <v>32</v>
      </c>
      <c r="U2429" s="9">
        <v>11002</v>
      </c>
      <c r="V2429" s="9">
        <v>11002</v>
      </c>
      <c r="W2429" s="9" t="s">
        <v>5024</v>
      </c>
      <c r="X2429" s="9" t="s">
        <v>4985</v>
      </c>
      <c r="Y2429" s="9" t="s">
        <v>4997</v>
      </c>
      <c r="Z2429" s="9" t="s">
        <v>4993</v>
      </c>
      <c r="AA2429" s="9" t="s">
        <v>4989</v>
      </c>
      <c r="AB2429" s="9" t="s">
        <v>12941</v>
      </c>
      <c r="AC2429" s="9" t="s">
        <v>5006</v>
      </c>
      <c r="AD2429" s="9"/>
      <c r="AE2429" s="20" t="str">
        <f>VLOOKUP(E2429,'FILIAIS PETZ'!A:Q,17,0)</f>
        <v>SP2</v>
      </c>
      <c r="AF2429" s="20" t="str">
        <f>VLOOKUP(E2429,'FILIAIS PETZ'!A:Q,3,0)</f>
        <v>FELICIO</v>
      </c>
      <c r="AG2429" s="20" t="str">
        <f>VLOOKUP(E2429,'FILIAIS PETZ'!A:Q,2,0)</f>
        <v>R3</v>
      </c>
      <c r="AH2429" s="75">
        <v>250</v>
      </c>
      <c r="AI2429" s="16" t="s">
        <v>10320</v>
      </c>
      <c r="AJ2429" s="43">
        <f>VLOOKUP(E2429,'FILIAIS PETZ'!$A$2:$K$2000,11,0)</f>
        <v>18328118006573</v>
      </c>
      <c r="AK2429" s="44">
        <v>18328118006573</v>
      </c>
    </row>
    <row r="2430" spans="1:37" s="14" customFormat="1" ht="15" customHeight="1" thickBot="1" x14ac:dyDescent="0.25">
      <c r="A2430" s="9">
        <v>891455</v>
      </c>
      <c r="B2430" s="18">
        <f>VLOOKUP(C2430,FORNECEDORES!D:E,2,0)</f>
        <v>40460</v>
      </c>
      <c r="C2430" s="19" t="str">
        <f>VLOOKUP(D2430,FORNECEDORES!A:D,4,0)</f>
        <v>30.515.748/0001-98</v>
      </c>
      <c r="D2430" s="13" t="s">
        <v>2732</v>
      </c>
      <c r="E2430" s="20" t="str">
        <f t="shared" si="162"/>
        <v>04 0067</v>
      </c>
      <c r="F2430" s="28" t="s">
        <v>8611</v>
      </c>
      <c r="G2430" s="21" t="str">
        <f>VLOOKUP(E2430,'FILIAIS PETZ'!A:E,5,0)</f>
        <v>PETZ EXTRA RICARDO JAFET</v>
      </c>
      <c r="H2430" s="20" t="str">
        <f>VLOOKUP(E2430,'FILIAIS PETZ'!A:D,4,0)</f>
        <v>RJAF-SP</v>
      </c>
      <c r="I2430" s="46">
        <v>45397</v>
      </c>
      <c r="J2430" s="9">
        <v>891455</v>
      </c>
      <c r="K2430" s="9" t="s">
        <v>9035</v>
      </c>
      <c r="L2430" s="29" t="s">
        <v>8599</v>
      </c>
      <c r="M2430" s="46">
        <v>45429</v>
      </c>
      <c r="N2430" s="46">
        <v>45455</v>
      </c>
      <c r="O2430" s="46">
        <v>45434</v>
      </c>
      <c r="P2430" s="9" t="s">
        <v>4990</v>
      </c>
      <c r="Q2430" s="9">
        <v>3</v>
      </c>
      <c r="R2430" s="9">
        <v>1</v>
      </c>
      <c r="S2430" s="9">
        <v>8</v>
      </c>
      <c r="T2430" s="9" t="s">
        <v>32</v>
      </c>
      <c r="U2430" s="9">
        <v>11002</v>
      </c>
      <c r="V2430" s="9">
        <v>11002</v>
      </c>
      <c r="W2430" s="9" t="s">
        <v>5119</v>
      </c>
      <c r="X2430" s="9" t="s">
        <v>4985</v>
      </c>
      <c r="Y2430" s="9" t="s">
        <v>4997</v>
      </c>
      <c r="Z2430" s="9" t="s">
        <v>4993</v>
      </c>
      <c r="AA2430" s="9" t="s">
        <v>4989</v>
      </c>
      <c r="AB2430" s="9" t="s">
        <v>12941</v>
      </c>
      <c r="AC2430" s="9" t="s">
        <v>5006</v>
      </c>
      <c r="AD2430" s="9"/>
      <c r="AE2430" s="20" t="str">
        <f>VLOOKUP(E2430,'FILIAIS PETZ'!A:Q,17,0)</f>
        <v>SP2</v>
      </c>
      <c r="AF2430" s="20" t="str">
        <f>VLOOKUP(E2430,'FILIAIS PETZ'!A:Q,3,0)</f>
        <v>FELICIO</v>
      </c>
      <c r="AG2430" s="20" t="str">
        <f>VLOOKUP(E2430,'FILIAIS PETZ'!A:Q,2,0)</f>
        <v>R3</v>
      </c>
      <c r="AH2430" s="75">
        <v>2000</v>
      </c>
      <c r="AI2430" s="16" t="s">
        <v>10321</v>
      </c>
      <c r="AJ2430" s="43">
        <f>VLOOKUP(E2430,'FILIAIS PETZ'!$A$2:$K$2000,11,0)</f>
        <v>18328118006573</v>
      </c>
      <c r="AK2430" s="44">
        <v>18328118006573</v>
      </c>
    </row>
    <row r="2431" spans="1:37" s="14" customFormat="1" ht="15" customHeight="1" thickBot="1" x14ac:dyDescent="0.25">
      <c r="A2431" s="9">
        <v>891386</v>
      </c>
      <c r="B2431" s="18">
        <f>VLOOKUP(C2431,FORNECEDORES!D:E,2,0)</f>
        <v>40460</v>
      </c>
      <c r="C2431" s="19" t="str">
        <f>VLOOKUP(D2431,FORNECEDORES!A:D,4,0)</f>
        <v>30.515.748/0001-98</v>
      </c>
      <c r="D2431" s="13" t="s">
        <v>2732</v>
      </c>
      <c r="E2431" s="20" t="str">
        <f t="shared" si="162"/>
        <v>04 0011</v>
      </c>
      <c r="F2431" s="28" t="s">
        <v>8976</v>
      </c>
      <c r="G2431" s="21" t="str">
        <f>VLOOKUP(E2431,'FILIAIS PETZ'!A:E,5,0)</f>
        <v>PETZ AUGUSTA</v>
      </c>
      <c r="H2431" s="20" t="str">
        <f>VLOOKUP(E2431,'FILIAIS PETZ'!A:D,4,0)</f>
        <v>AUGT-SP</v>
      </c>
      <c r="I2431" s="46">
        <v>45397</v>
      </c>
      <c r="J2431" s="9">
        <v>891386</v>
      </c>
      <c r="K2431" s="9" t="s">
        <v>9035</v>
      </c>
      <c r="L2431" s="29" t="s">
        <v>8568</v>
      </c>
      <c r="M2431" s="46">
        <v>45429</v>
      </c>
      <c r="N2431" s="46">
        <v>45455</v>
      </c>
      <c r="O2431" s="46">
        <v>45434</v>
      </c>
      <c r="P2431" s="9" t="s">
        <v>4990</v>
      </c>
      <c r="Q2431" s="9">
        <v>3</v>
      </c>
      <c r="R2431" s="9">
        <v>1</v>
      </c>
      <c r="S2431" s="9">
        <v>8</v>
      </c>
      <c r="T2431" s="9" t="s">
        <v>32</v>
      </c>
      <c r="U2431" s="9">
        <v>11002</v>
      </c>
      <c r="V2431" s="9">
        <v>11002</v>
      </c>
      <c r="W2431" s="9" t="s">
        <v>5107</v>
      </c>
      <c r="X2431" s="9" t="s">
        <v>4985</v>
      </c>
      <c r="Y2431" s="9" t="s">
        <v>4997</v>
      </c>
      <c r="Z2431" s="9" t="s">
        <v>4993</v>
      </c>
      <c r="AA2431" s="9" t="s">
        <v>4989</v>
      </c>
      <c r="AB2431" s="9" t="s">
        <v>12941</v>
      </c>
      <c r="AC2431" s="9" t="s">
        <v>5006</v>
      </c>
      <c r="AD2431" s="9"/>
      <c r="AE2431" s="20" t="str">
        <f>VLOOKUP(E2431,'FILIAIS PETZ'!A:Q,17,0)</f>
        <v>SP2</v>
      </c>
      <c r="AF2431" s="20" t="str">
        <f>VLOOKUP(E2431,'FILIAIS PETZ'!A:Q,3,0)</f>
        <v>FELICIO</v>
      </c>
      <c r="AG2431" s="20" t="str">
        <f>VLOOKUP(E2431,'FILIAIS PETZ'!A:Q,2,0)</f>
        <v>R3</v>
      </c>
      <c r="AH2431" s="75">
        <v>450</v>
      </c>
      <c r="AI2431" s="16" t="s">
        <v>10322</v>
      </c>
      <c r="AJ2431" s="43">
        <f>VLOOKUP(E2431,'FILIAIS PETZ'!$A$2:$K$2000,11,0)</f>
        <v>18328118001776</v>
      </c>
      <c r="AK2431" s="44">
        <v>18328118001776</v>
      </c>
    </row>
    <row r="2432" spans="1:37" s="14" customFormat="1" ht="15" customHeight="1" thickBot="1" x14ac:dyDescent="0.25">
      <c r="A2432" s="9">
        <v>891456</v>
      </c>
      <c r="B2432" s="18">
        <f>VLOOKUP(C2432,FORNECEDORES!D:E,2,0)</f>
        <v>40460</v>
      </c>
      <c r="C2432" s="19" t="str">
        <f>VLOOKUP(D2432,FORNECEDORES!A:D,4,0)</f>
        <v>30.515.748/0001-98</v>
      </c>
      <c r="D2432" s="13" t="s">
        <v>2732</v>
      </c>
      <c r="E2432" s="20" t="str">
        <f t="shared" si="162"/>
        <v>04 0067</v>
      </c>
      <c r="F2432" s="28" t="s">
        <v>8611</v>
      </c>
      <c r="G2432" s="21" t="str">
        <f>VLOOKUP(E2432,'FILIAIS PETZ'!A:E,5,0)</f>
        <v>PETZ EXTRA RICARDO JAFET</v>
      </c>
      <c r="H2432" s="20" t="str">
        <f>VLOOKUP(E2432,'FILIAIS PETZ'!A:D,4,0)</f>
        <v>RJAF-SP</v>
      </c>
      <c r="I2432" s="46">
        <v>45397</v>
      </c>
      <c r="J2432" s="9">
        <v>891456</v>
      </c>
      <c r="K2432" s="9" t="s">
        <v>9035</v>
      </c>
      <c r="L2432" s="29" t="s">
        <v>10323</v>
      </c>
      <c r="M2432" s="46">
        <v>45462</v>
      </c>
      <c r="N2432" s="46">
        <v>45490</v>
      </c>
      <c r="O2432" s="46">
        <v>45470</v>
      </c>
      <c r="P2432" s="9" t="s">
        <v>4990</v>
      </c>
      <c r="Q2432" s="9">
        <v>3</v>
      </c>
      <c r="R2432" s="9">
        <v>1</v>
      </c>
      <c r="S2432" s="9">
        <v>8</v>
      </c>
      <c r="T2432" s="9" t="s">
        <v>32</v>
      </c>
      <c r="U2432" s="9">
        <v>11002</v>
      </c>
      <c r="V2432" s="9">
        <v>11002</v>
      </c>
      <c r="W2432" s="9" t="s">
        <v>5019</v>
      </c>
      <c r="X2432" s="9" t="s">
        <v>4985</v>
      </c>
      <c r="Y2432" s="9" t="s">
        <v>4997</v>
      </c>
      <c r="Z2432" s="9" t="s">
        <v>4993</v>
      </c>
      <c r="AA2432" s="9" t="s">
        <v>4989</v>
      </c>
      <c r="AB2432" s="9" t="s">
        <v>12941</v>
      </c>
      <c r="AC2432" s="9" t="s">
        <v>5006</v>
      </c>
      <c r="AD2432" s="9"/>
      <c r="AE2432" s="20" t="str">
        <f>VLOOKUP(E2432,'FILIAIS PETZ'!A:Q,17,0)</f>
        <v>SP2</v>
      </c>
      <c r="AF2432" s="20" t="str">
        <f>VLOOKUP(E2432,'FILIAIS PETZ'!A:Q,3,0)</f>
        <v>FELICIO</v>
      </c>
      <c r="AG2432" s="20" t="str">
        <f>VLOOKUP(E2432,'FILIAIS PETZ'!A:Q,2,0)</f>
        <v>R3</v>
      </c>
      <c r="AH2432" s="75">
        <v>479.5</v>
      </c>
      <c r="AI2432" s="16" t="s">
        <v>10324</v>
      </c>
      <c r="AJ2432" s="43">
        <f>VLOOKUP(E2432,'FILIAIS PETZ'!$A$2:$K$2000,11,0)</f>
        <v>18328118006573</v>
      </c>
      <c r="AK2432" s="44">
        <v>18328118006573</v>
      </c>
    </row>
    <row r="2433" spans="1:37" s="14" customFormat="1" ht="15" customHeight="1" thickBot="1" x14ac:dyDescent="0.25">
      <c r="A2433" s="9">
        <v>891458</v>
      </c>
      <c r="B2433" s="18">
        <f>VLOOKUP(C2433,FORNECEDORES!D:E,2,0)</f>
        <v>40460</v>
      </c>
      <c r="C2433" s="19" t="str">
        <f>VLOOKUP(D2433,FORNECEDORES!A:D,4,0)</f>
        <v>30.515.748/0001-98</v>
      </c>
      <c r="D2433" s="13" t="s">
        <v>2732</v>
      </c>
      <c r="E2433" s="20" t="str">
        <f t="shared" si="162"/>
        <v>04 0067</v>
      </c>
      <c r="F2433" s="28" t="s">
        <v>8611</v>
      </c>
      <c r="G2433" s="21" t="str">
        <f>VLOOKUP(E2433,'FILIAIS PETZ'!A:E,5,0)</f>
        <v>PETZ EXTRA RICARDO JAFET</v>
      </c>
      <c r="H2433" s="20" t="str">
        <f>VLOOKUP(E2433,'FILIAIS PETZ'!A:D,4,0)</f>
        <v>RJAF-SP</v>
      </c>
      <c r="I2433" s="46">
        <v>45397</v>
      </c>
      <c r="J2433" s="9">
        <v>891458</v>
      </c>
      <c r="K2433" s="9" t="s">
        <v>9035</v>
      </c>
      <c r="L2433" s="29" t="s">
        <v>8600</v>
      </c>
      <c r="M2433" s="46">
        <v>45429</v>
      </c>
      <c r="N2433" s="46">
        <v>45455</v>
      </c>
      <c r="O2433" s="46">
        <v>45434</v>
      </c>
      <c r="P2433" s="9" t="s">
        <v>4990</v>
      </c>
      <c r="Q2433" s="9">
        <v>3</v>
      </c>
      <c r="R2433" s="9">
        <v>1</v>
      </c>
      <c r="S2433" s="9">
        <v>8</v>
      </c>
      <c r="T2433" s="9" t="s">
        <v>32</v>
      </c>
      <c r="U2433" s="9">
        <v>11002</v>
      </c>
      <c r="V2433" s="9">
        <v>11002</v>
      </c>
      <c r="W2433" s="9" t="s">
        <v>5019</v>
      </c>
      <c r="X2433" s="9" t="s">
        <v>4985</v>
      </c>
      <c r="Y2433" s="9" t="s">
        <v>4997</v>
      </c>
      <c r="Z2433" s="9" t="s">
        <v>4993</v>
      </c>
      <c r="AA2433" s="9" t="s">
        <v>4989</v>
      </c>
      <c r="AB2433" s="9" t="s">
        <v>12941</v>
      </c>
      <c r="AC2433" s="9" t="s">
        <v>5006</v>
      </c>
      <c r="AD2433" s="9"/>
      <c r="AE2433" s="20" t="str">
        <f>VLOOKUP(E2433,'FILIAIS PETZ'!A:Q,17,0)</f>
        <v>SP2</v>
      </c>
      <c r="AF2433" s="20" t="str">
        <f>VLOOKUP(E2433,'FILIAIS PETZ'!A:Q,3,0)</f>
        <v>FELICIO</v>
      </c>
      <c r="AG2433" s="20" t="str">
        <f>VLOOKUP(E2433,'FILIAIS PETZ'!A:Q,2,0)</f>
        <v>R3</v>
      </c>
      <c r="AH2433" s="75">
        <v>420</v>
      </c>
      <c r="AI2433" s="16" t="s">
        <v>10325</v>
      </c>
      <c r="AJ2433" s="43">
        <f>VLOOKUP(E2433,'FILIAIS PETZ'!$A$2:$K$2000,11,0)</f>
        <v>18328118006573</v>
      </c>
      <c r="AK2433" s="44">
        <v>18328118006573</v>
      </c>
    </row>
    <row r="2434" spans="1:37" s="14" customFormat="1" ht="15" customHeight="1" thickBot="1" x14ac:dyDescent="0.25">
      <c r="A2434" s="9">
        <v>891460</v>
      </c>
      <c r="B2434" s="18">
        <f>VLOOKUP(C2434,FORNECEDORES!D:E,2,0)</f>
        <v>40460</v>
      </c>
      <c r="C2434" s="19" t="str">
        <f>VLOOKUP(D2434,FORNECEDORES!A:D,4,0)</f>
        <v>30.515.748/0001-98</v>
      </c>
      <c r="D2434" s="13" t="s">
        <v>2732</v>
      </c>
      <c r="E2434" s="20" t="str">
        <f t="shared" si="162"/>
        <v>04 0067</v>
      </c>
      <c r="F2434" s="28" t="s">
        <v>8611</v>
      </c>
      <c r="G2434" s="21" t="str">
        <f>VLOOKUP(E2434,'FILIAIS PETZ'!A:E,5,0)</f>
        <v>PETZ EXTRA RICARDO JAFET</v>
      </c>
      <c r="H2434" s="20" t="str">
        <f>VLOOKUP(E2434,'FILIAIS PETZ'!A:D,4,0)</f>
        <v>RJAF-SP</v>
      </c>
      <c r="I2434" s="46">
        <v>45397</v>
      </c>
      <c r="J2434" s="9">
        <v>891460</v>
      </c>
      <c r="K2434" s="9" t="s">
        <v>9035</v>
      </c>
      <c r="L2434" s="29" t="s">
        <v>8601</v>
      </c>
      <c r="M2434" s="46">
        <v>45429</v>
      </c>
      <c r="N2434" s="46">
        <v>45455</v>
      </c>
      <c r="O2434" s="46">
        <v>45434</v>
      </c>
      <c r="P2434" s="9" t="s">
        <v>4990</v>
      </c>
      <c r="Q2434" s="9">
        <v>3</v>
      </c>
      <c r="R2434" s="9">
        <v>1</v>
      </c>
      <c r="S2434" s="9">
        <v>8</v>
      </c>
      <c r="T2434" s="9" t="s">
        <v>32</v>
      </c>
      <c r="U2434" s="9">
        <v>11002</v>
      </c>
      <c r="V2434" s="9">
        <v>11002</v>
      </c>
      <c r="W2434" s="9" t="s">
        <v>5021</v>
      </c>
      <c r="X2434" s="9" t="s">
        <v>4985</v>
      </c>
      <c r="Y2434" s="9" t="s">
        <v>4997</v>
      </c>
      <c r="Z2434" s="9" t="s">
        <v>4993</v>
      </c>
      <c r="AA2434" s="9" t="s">
        <v>4989</v>
      </c>
      <c r="AB2434" s="9" t="s">
        <v>12941</v>
      </c>
      <c r="AC2434" s="9" t="s">
        <v>5006</v>
      </c>
      <c r="AD2434" s="9"/>
      <c r="AE2434" s="20" t="str">
        <f>VLOOKUP(E2434,'FILIAIS PETZ'!A:Q,17,0)</f>
        <v>SP2</v>
      </c>
      <c r="AF2434" s="20" t="str">
        <f>VLOOKUP(E2434,'FILIAIS PETZ'!A:Q,3,0)</f>
        <v>FELICIO</v>
      </c>
      <c r="AG2434" s="20" t="str">
        <f>VLOOKUP(E2434,'FILIAIS PETZ'!A:Q,2,0)</f>
        <v>R3</v>
      </c>
      <c r="AH2434" s="75">
        <v>600</v>
      </c>
      <c r="AI2434" s="16" t="s">
        <v>10326</v>
      </c>
      <c r="AJ2434" s="43">
        <f>VLOOKUP(E2434,'FILIAIS PETZ'!$A$2:$K$2000,11,0)</f>
        <v>18328118006573</v>
      </c>
      <c r="AK2434" s="44">
        <v>18328118006573</v>
      </c>
    </row>
    <row r="2435" spans="1:37" s="14" customFormat="1" ht="15" customHeight="1" thickBot="1" x14ac:dyDescent="0.25">
      <c r="A2435" s="9">
        <v>891461</v>
      </c>
      <c r="B2435" s="18">
        <f>VLOOKUP(C2435,FORNECEDORES!D:E,2,0)</f>
        <v>40460</v>
      </c>
      <c r="C2435" s="19" t="str">
        <f>VLOOKUP(D2435,FORNECEDORES!A:D,4,0)</f>
        <v>30.515.748/0001-98</v>
      </c>
      <c r="D2435" s="13" t="s">
        <v>2732</v>
      </c>
      <c r="E2435" s="20" t="str">
        <f t="shared" si="162"/>
        <v>04 0067</v>
      </c>
      <c r="F2435" s="28" t="s">
        <v>8611</v>
      </c>
      <c r="G2435" s="21" t="str">
        <f>VLOOKUP(E2435,'FILIAIS PETZ'!A:E,5,0)</f>
        <v>PETZ EXTRA RICARDO JAFET</v>
      </c>
      <c r="H2435" s="20" t="str">
        <f>VLOOKUP(E2435,'FILIAIS PETZ'!A:D,4,0)</f>
        <v>RJAF-SP</v>
      </c>
      <c r="I2435" s="46">
        <v>45397</v>
      </c>
      <c r="J2435" s="9">
        <v>891461</v>
      </c>
      <c r="K2435" s="9" t="s">
        <v>9035</v>
      </c>
      <c r="L2435" s="29" t="s">
        <v>8602</v>
      </c>
      <c r="M2435" s="46">
        <v>45429</v>
      </c>
      <c r="N2435" s="46">
        <v>45455</v>
      </c>
      <c r="O2435" s="46">
        <v>45434</v>
      </c>
      <c r="P2435" s="9" t="s">
        <v>4990</v>
      </c>
      <c r="Q2435" s="9">
        <v>3</v>
      </c>
      <c r="R2435" s="9">
        <v>1</v>
      </c>
      <c r="S2435" s="9">
        <v>8</v>
      </c>
      <c r="T2435" s="9" t="s">
        <v>32</v>
      </c>
      <c r="U2435" s="9">
        <v>11002</v>
      </c>
      <c r="V2435" s="9">
        <v>11002</v>
      </c>
      <c r="W2435" s="9" t="s">
        <v>10169</v>
      </c>
      <c r="X2435" s="9" t="s">
        <v>4985</v>
      </c>
      <c r="Y2435" s="9" t="s">
        <v>4997</v>
      </c>
      <c r="Z2435" s="9" t="s">
        <v>4993</v>
      </c>
      <c r="AA2435" s="9" t="s">
        <v>4989</v>
      </c>
      <c r="AB2435" s="9" t="s">
        <v>12941</v>
      </c>
      <c r="AC2435" s="9" t="s">
        <v>5006</v>
      </c>
      <c r="AD2435" s="9"/>
      <c r="AE2435" s="20" t="str">
        <f>VLOOKUP(E2435,'FILIAIS PETZ'!A:Q,17,0)</f>
        <v>SP2</v>
      </c>
      <c r="AF2435" s="20" t="str">
        <f>VLOOKUP(E2435,'FILIAIS PETZ'!A:Q,3,0)</f>
        <v>FELICIO</v>
      </c>
      <c r="AG2435" s="20" t="str">
        <f>VLOOKUP(E2435,'FILIAIS PETZ'!A:Q,2,0)</f>
        <v>R3</v>
      </c>
      <c r="AH2435" s="75">
        <v>250</v>
      </c>
      <c r="AI2435" s="16" t="s">
        <v>10327</v>
      </c>
      <c r="AJ2435" s="43">
        <f>VLOOKUP(E2435,'FILIAIS PETZ'!$A$2:$K$2000,11,0)</f>
        <v>18328118006573</v>
      </c>
      <c r="AK2435" s="44">
        <v>18328118006573</v>
      </c>
    </row>
    <row r="2436" spans="1:37" s="14" customFormat="1" ht="15" customHeight="1" thickBot="1" x14ac:dyDescent="0.25">
      <c r="A2436" s="9">
        <v>891388</v>
      </c>
      <c r="B2436" s="18">
        <f>VLOOKUP(C2436,FORNECEDORES!D:E,2,0)</f>
        <v>40460</v>
      </c>
      <c r="C2436" s="19" t="str">
        <f>VLOOKUP(D2436,FORNECEDORES!A:D,4,0)</f>
        <v>30.515.748/0001-98</v>
      </c>
      <c r="D2436" s="13" t="s">
        <v>2732</v>
      </c>
      <c r="E2436" s="20" t="str">
        <f t="shared" si="162"/>
        <v>04 0011</v>
      </c>
      <c r="F2436" s="28" t="s">
        <v>8976</v>
      </c>
      <c r="G2436" s="21" t="str">
        <f>VLOOKUP(E2436,'FILIAIS PETZ'!A:E,5,0)</f>
        <v>PETZ AUGUSTA</v>
      </c>
      <c r="H2436" s="20" t="str">
        <f>VLOOKUP(E2436,'FILIAIS PETZ'!A:D,4,0)</f>
        <v>AUGT-SP</v>
      </c>
      <c r="I2436" s="46">
        <v>45397</v>
      </c>
      <c r="J2436" s="9">
        <v>891388</v>
      </c>
      <c r="K2436" s="9" t="s">
        <v>9035</v>
      </c>
      <c r="L2436" s="29" t="s">
        <v>8569</v>
      </c>
      <c r="M2436" s="46">
        <v>45429</v>
      </c>
      <c r="N2436" s="46">
        <v>45455</v>
      </c>
      <c r="O2436" s="46">
        <v>45434</v>
      </c>
      <c r="P2436" s="9" t="s">
        <v>4990</v>
      </c>
      <c r="Q2436" s="9">
        <v>3</v>
      </c>
      <c r="R2436" s="9">
        <v>1</v>
      </c>
      <c r="S2436" s="9">
        <v>8</v>
      </c>
      <c r="T2436" s="9" t="s">
        <v>32</v>
      </c>
      <c r="U2436" s="9">
        <v>11002</v>
      </c>
      <c r="V2436" s="9">
        <v>11002</v>
      </c>
      <c r="W2436" s="9" t="s">
        <v>5019</v>
      </c>
      <c r="X2436" s="9" t="s">
        <v>4985</v>
      </c>
      <c r="Y2436" s="9" t="s">
        <v>4997</v>
      </c>
      <c r="Z2436" s="9" t="s">
        <v>4993</v>
      </c>
      <c r="AA2436" s="9" t="s">
        <v>4989</v>
      </c>
      <c r="AB2436" s="9" t="s">
        <v>12941</v>
      </c>
      <c r="AC2436" s="9" t="s">
        <v>5006</v>
      </c>
      <c r="AD2436" s="9"/>
      <c r="AE2436" s="20" t="str">
        <f>VLOOKUP(E2436,'FILIAIS PETZ'!A:Q,17,0)</f>
        <v>SP2</v>
      </c>
      <c r="AF2436" s="20" t="str">
        <f>VLOOKUP(E2436,'FILIAIS PETZ'!A:Q,3,0)</f>
        <v>FELICIO</v>
      </c>
      <c r="AG2436" s="20" t="str">
        <f>VLOOKUP(E2436,'FILIAIS PETZ'!A:Q,2,0)</f>
        <v>R3</v>
      </c>
      <c r="AH2436" s="75">
        <v>120</v>
      </c>
      <c r="AI2436" s="16" t="s">
        <v>10328</v>
      </c>
      <c r="AJ2436" s="43">
        <f>VLOOKUP(E2436,'FILIAIS PETZ'!$A$2:$K$2000,11,0)</f>
        <v>18328118001776</v>
      </c>
      <c r="AK2436" s="44">
        <v>18328118001776</v>
      </c>
    </row>
    <row r="2437" spans="1:37" s="14" customFormat="1" ht="15" customHeight="1" thickBot="1" x14ac:dyDescent="0.25">
      <c r="A2437" s="9">
        <v>891462</v>
      </c>
      <c r="B2437" s="18">
        <f>VLOOKUP(C2437,FORNECEDORES!D:E,2,0)</f>
        <v>40460</v>
      </c>
      <c r="C2437" s="19" t="str">
        <f>VLOOKUP(D2437,FORNECEDORES!A:D,4,0)</f>
        <v>30.515.748/0001-98</v>
      </c>
      <c r="D2437" s="13" t="s">
        <v>2732</v>
      </c>
      <c r="E2437" s="20" t="str">
        <f t="shared" si="162"/>
        <v>04 0067</v>
      </c>
      <c r="F2437" s="28" t="s">
        <v>8611</v>
      </c>
      <c r="G2437" s="21" t="str">
        <f>VLOOKUP(E2437,'FILIAIS PETZ'!A:E,5,0)</f>
        <v>PETZ EXTRA RICARDO JAFET</v>
      </c>
      <c r="H2437" s="20" t="str">
        <f>VLOOKUP(E2437,'FILIAIS PETZ'!A:D,4,0)</f>
        <v>RJAF-SP</v>
      </c>
      <c r="I2437" s="46">
        <v>45397</v>
      </c>
      <c r="J2437" s="9">
        <v>891462</v>
      </c>
      <c r="K2437" s="9" t="s">
        <v>9035</v>
      </c>
      <c r="L2437" s="29" t="s">
        <v>8675</v>
      </c>
      <c r="M2437" s="46">
        <v>45429</v>
      </c>
      <c r="N2437" s="46">
        <v>45455</v>
      </c>
      <c r="O2437" s="46">
        <v>45434</v>
      </c>
      <c r="P2437" s="9" t="s">
        <v>4990</v>
      </c>
      <c r="Q2437" s="9">
        <v>3</v>
      </c>
      <c r="R2437" s="9">
        <v>1</v>
      </c>
      <c r="S2437" s="9">
        <v>8</v>
      </c>
      <c r="T2437" s="9" t="s">
        <v>32</v>
      </c>
      <c r="U2437" s="9">
        <v>11002</v>
      </c>
      <c r="V2437" s="9">
        <v>11002</v>
      </c>
      <c r="W2437" s="9" t="s">
        <v>5019</v>
      </c>
      <c r="X2437" s="9" t="s">
        <v>4985</v>
      </c>
      <c r="Y2437" s="9" t="s">
        <v>4997</v>
      </c>
      <c r="Z2437" s="9" t="s">
        <v>4993</v>
      </c>
      <c r="AA2437" s="9" t="s">
        <v>4989</v>
      </c>
      <c r="AB2437" s="9" t="s">
        <v>12941</v>
      </c>
      <c r="AC2437" s="9" t="s">
        <v>5006</v>
      </c>
      <c r="AD2437" s="9"/>
      <c r="AE2437" s="20" t="str">
        <f>VLOOKUP(E2437,'FILIAIS PETZ'!A:Q,17,0)</f>
        <v>SP2</v>
      </c>
      <c r="AF2437" s="20" t="str">
        <f>VLOOKUP(E2437,'FILIAIS PETZ'!A:Q,3,0)</f>
        <v>FELICIO</v>
      </c>
      <c r="AG2437" s="20" t="str">
        <f>VLOOKUP(E2437,'FILIAIS PETZ'!A:Q,2,0)</f>
        <v>R3</v>
      </c>
      <c r="AH2437" s="75">
        <v>380</v>
      </c>
      <c r="AI2437" s="16" t="s">
        <v>10329</v>
      </c>
      <c r="AJ2437" s="43">
        <f>VLOOKUP(E2437,'FILIAIS PETZ'!$A$2:$K$2000,11,0)</f>
        <v>18328118006573</v>
      </c>
      <c r="AK2437" s="44">
        <v>18328118006573</v>
      </c>
    </row>
    <row r="2438" spans="1:37" s="14" customFormat="1" ht="15" customHeight="1" thickBot="1" x14ac:dyDescent="0.25">
      <c r="A2438" s="9">
        <v>891391</v>
      </c>
      <c r="B2438" s="18">
        <f>VLOOKUP(C2438,FORNECEDORES!D:E,2,0)</f>
        <v>40460</v>
      </c>
      <c r="C2438" s="19" t="str">
        <f>VLOOKUP(D2438,FORNECEDORES!A:D,4,0)</f>
        <v>30.515.748/0001-98</v>
      </c>
      <c r="D2438" s="13" t="s">
        <v>2732</v>
      </c>
      <c r="E2438" s="20" t="str">
        <f t="shared" si="162"/>
        <v>04 0011</v>
      </c>
      <c r="F2438" s="28" t="s">
        <v>8976</v>
      </c>
      <c r="G2438" s="21" t="str">
        <f>VLOOKUP(E2438,'FILIAIS PETZ'!A:E,5,0)</f>
        <v>PETZ AUGUSTA</v>
      </c>
      <c r="H2438" s="20" t="str">
        <f>VLOOKUP(E2438,'FILIAIS PETZ'!A:D,4,0)</f>
        <v>AUGT-SP</v>
      </c>
      <c r="I2438" s="46">
        <v>45397</v>
      </c>
      <c r="J2438" s="9">
        <v>891391</v>
      </c>
      <c r="K2438" s="9" t="s">
        <v>9035</v>
      </c>
      <c r="L2438" s="29" t="s">
        <v>10330</v>
      </c>
      <c r="M2438" s="46">
        <v>45462</v>
      </c>
      <c r="N2438" s="46">
        <v>45490</v>
      </c>
      <c r="O2438" s="46">
        <v>45470</v>
      </c>
      <c r="P2438" s="9" t="s">
        <v>4990</v>
      </c>
      <c r="Q2438" s="9">
        <v>3</v>
      </c>
      <c r="R2438" s="9">
        <v>1</v>
      </c>
      <c r="S2438" s="9">
        <v>8</v>
      </c>
      <c r="T2438" s="9" t="s">
        <v>32</v>
      </c>
      <c r="U2438" s="9">
        <v>11002</v>
      </c>
      <c r="V2438" s="9">
        <v>11002</v>
      </c>
      <c r="W2438" s="9" t="s">
        <v>5019</v>
      </c>
      <c r="X2438" s="9" t="s">
        <v>4985</v>
      </c>
      <c r="Y2438" s="9" t="s">
        <v>4997</v>
      </c>
      <c r="Z2438" s="9" t="s">
        <v>4993</v>
      </c>
      <c r="AA2438" s="9" t="s">
        <v>4989</v>
      </c>
      <c r="AB2438" s="9" t="s">
        <v>12941</v>
      </c>
      <c r="AC2438" s="9" t="s">
        <v>5006</v>
      </c>
      <c r="AD2438" s="9"/>
      <c r="AE2438" s="20" t="str">
        <f>VLOOKUP(E2438,'FILIAIS PETZ'!A:Q,17,0)</f>
        <v>SP2</v>
      </c>
      <c r="AF2438" s="20" t="str">
        <f>VLOOKUP(E2438,'FILIAIS PETZ'!A:Q,3,0)</f>
        <v>FELICIO</v>
      </c>
      <c r="AG2438" s="20" t="str">
        <f>VLOOKUP(E2438,'FILIAIS PETZ'!A:Q,2,0)</f>
        <v>R3</v>
      </c>
      <c r="AH2438" s="75">
        <v>1081.98</v>
      </c>
      <c r="AI2438" s="16" t="s">
        <v>10331</v>
      </c>
      <c r="AJ2438" s="43">
        <f>VLOOKUP(E2438,'FILIAIS PETZ'!$A$2:$K$2000,11,0)</f>
        <v>18328118001776</v>
      </c>
      <c r="AK2438" s="44">
        <v>18328118001776</v>
      </c>
    </row>
    <row r="2439" spans="1:37" s="14" customFormat="1" ht="15" customHeight="1" thickBot="1" x14ac:dyDescent="0.25">
      <c r="A2439" s="9">
        <v>891395</v>
      </c>
      <c r="B2439" s="18">
        <f>VLOOKUP(C2439,FORNECEDORES!D:E,2,0)</f>
        <v>40460</v>
      </c>
      <c r="C2439" s="19" t="str">
        <f>VLOOKUP(D2439,FORNECEDORES!A:D,4,0)</f>
        <v>30.515.748/0001-98</v>
      </c>
      <c r="D2439" s="13" t="s">
        <v>2732</v>
      </c>
      <c r="E2439" s="20" t="str">
        <f t="shared" si="162"/>
        <v>04 0247</v>
      </c>
      <c r="F2439" s="28" t="s">
        <v>8967</v>
      </c>
      <c r="G2439" s="21" t="str">
        <f>VLOOKUP(E2439,'FILIAIS PETZ'!A:E,5,0)</f>
        <v>PETZ AV GOIÁS</v>
      </c>
      <c r="H2439" s="20" t="str">
        <f>VLOOKUP(E2439,'FILIAIS PETZ'!A:D,4,0)</f>
        <v>AVGO-SP</v>
      </c>
      <c r="I2439" s="46">
        <v>45397</v>
      </c>
      <c r="J2439" s="9">
        <v>891395</v>
      </c>
      <c r="K2439" s="9" t="s">
        <v>9035</v>
      </c>
      <c r="L2439" s="29" t="s">
        <v>8681</v>
      </c>
      <c r="M2439" s="46">
        <v>45429</v>
      </c>
      <c r="N2439" s="46">
        <v>45455</v>
      </c>
      <c r="O2439" s="46">
        <v>45434</v>
      </c>
      <c r="P2439" s="9" t="s">
        <v>4990</v>
      </c>
      <c r="Q2439" s="9">
        <v>3</v>
      </c>
      <c r="R2439" s="9">
        <v>1</v>
      </c>
      <c r="S2439" s="9">
        <v>8</v>
      </c>
      <c r="T2439" s="9" t="s">
        <v>32</v>
      </c>
      <c r="U2439" s="9">
        <v>11002</v>
      </c>
      <c r="V2439" s="9">
        <v>11002</v>
      </c>
      <c r="W2439" s="9" t="s">
        <v>5019</v>
      </c>
      <c r="X2439" s="9" t="s">
        <v>4985</v>
      </c>
      <c r="Y2439" s="9" t="s">
        <v>4997</v>
      </c>
      <c r="Z2439" s="9" t="s">
        <v>4993</v>
      </c>
      <c r="AA2439" s="9" t="s">
        <v>4989</v>
      </c>
      <c r="AB2439" s="9" t="s">
        <v>12941</v>
      </c>
      <c r="AC2439" s="9" t="s">
        <v>5006</v>
      </c>
      <c r="AD2439" s="9"/>
      <c r="AE2439" s="20" t="str">
        <f>VLOOKUP(E2439,'FILIAIS PETZ'!A:Q,17,0)</f>
        <v>SP3</v>
      </c>
      <c r="AF2439" s="20" t="str">
        <f>VLOOKUP(E2439,'FILIAIS PETZ'!A:Q,3,0)</f>
        <v>FELICIO</v>
      </c>
      <c r="AG2439" s="20" t="str">
        <f>VLOOKUP(E2439,'FILIAIS PETZ'!A:Q,2,0)</f>
        <v>R3</v>
      </c>
      <c r="AH2439" s="75">
        <v>380</v>
      </c>
      <c r="AI2439" s="16" t="s">
        <v>10332</v>
      </c>
      <c r="AJ2439" s="43" t="str">
        <f>VLOOKUP(E2439,'FILIAIS PETZ'!$A$2:$K$2000,11,0)</f>
        <v>18.328.118/0236-64</v>
      </c>
      <c r="AK2439" s="44" t="s">
        <v>9093</v>
      </c>
    </row>
    <row r="2440" spans="1:37" s="14" customFormat="1" ht="15" customHeight="1" thickBot="1" x14ac:dyDescent="0.25">
      <c r="A2440" s="9">
        <v>891440</v>
      </c>
      <c r="B2440" s="18">
        <f>VLOOKUP(C2440,FORNECEDORES!D:E,2,0)</f>
        <v>40460</v>
      </c>
      <c r="C2440" s="19" t="str">
        <f>VLOOKUP(D2440,FORNECEDORES!A:D,4,0)</f>
        <v>30.515.748/0001-98</v>
      </c>
      <c r="D2440" s="13" t="s">
        <v>2732</v>
      </c>
      <c r="E2440" s="20" t="str">
        <f t="shared" si="162"/>
        <v>04 0068</v>
      </c>
      <c r="F2440" s="28" t="s">
        <v>8958</v>
      </c>
      <c r="G2440" s="21" t="str">
        <f>VLOOKUP(E2440,'FILIAIS PETZ'!A:E,5,0)</f>
        <v>PETZ PEREIRA BARRETO</v>
      </c>
      <c r="H2440" s="20" t="str">
        <f>VLOOKUP(E2440,'FILIAIS PETZ'!A:D,4,0)</f>
        <v>PBAR-SP</v>
      </c>
      <c r="I2440" s="46">
        <v>45397</v>
      </c>
      <c r="J2440" s="9">
        <v>891440</v>
      </c>
      <c r="K2440" s="9" t="s">
        <v>9035</v>
      </c>
      <c r="L2440" s="29" t="s">
        <v>8592</v>
      </c>
      <c r="M2440" s="46">
        <v>45429</v>
      </c>
      <c r="N2440" s="46">
        <v>45455</v>
      </c>
      <c r="O2440" s="46">
        <v>45434</v>
      </c>
      <c r="P2440" s="9" t="s">
        <v>4990</v>
      </c>
      <c r="Q2440" s="9">
        <v>3</v>
      </c>
      <c r="R2440" s="9">
        <v>1</v>
      </c>
      <c r="S2440" s="9">
        <v>8</v>
      </c>
      <c r="T2440" s="9" t="s">
        <v>32</v>
      </c>
      <c r="U2440" s="9">
        <v>11002</v>
      </c>
      <c r="V2440" s="9">
        <v>11002</v>
      </c>
      <c r="W2440" s="9" t="s">
        <v>5057</v>
      </c>
      <c r="X2440" s="9" t="s">
        <v>4985</v>
      </c>
      <c r="Y2440" s="9" t="s">
        <v>4997</v>
      </c>
      <c r="Z2440" s="9" t="s">
        <v>4993</v>
      </c>
      <c r="AA2440" s="9" t="s">
        <v>4989</v>
      </c>
      <c r="AB2440" s="9" t="s">
        <v>12941</v>
      </c>
      <c r="AC2440" s="9" t="s">
        <v>5006</v>
      </c>
      <c r="AD2440" s="9"/>
      <c r="AE2440" s="20" t="str">
        <f>VLOOKUP(E2440,'FILIAIS PETZ'!A:Q,17,0)</f>
        <v>SP3</v>
      </c>
      <c r="AF2440" s="20" t="str">
        <f>VLOOKUP(E2440,'FILIAIS PETZ'!A:Q,3,0)</f>
        <v>FELICIO</v>
      </c>
      <c r="AG2440" s="20" t="str">
        <f>VLOOKUP(E2440,'FILIAIS PETZ'!A:Q,2,0)</f>
        <v>R3</v>
      </c>
      <c r="AH2440" s="75">
        <v>500</v>
      </c>
      <c r="AI2440" s="16" t="s">
        <v>10333</v>
      </c>
      <c r="AJ2440" s="43">
        <f>VLOOKUP(E2440,'FILIAIS PETZ'!$A$2:$K$2000,11,0)</f>
        <v>18328118007111</v>
      </c>
      <c r="AK2440" s="44">
        <v>18328118007111</v>
      </c>
    </row>
    <row r="2441" spans="1:37" s="14" customFormat="1" ht="15" customHeight="1" thickBot="1" x14ac:dyDescent="0.25">
      <c r="A2441" s="9">
        <v>891441</v>
      </c>
      <c r="B2441" s="18">
        <f>VLOOKUP(C2441,FORNECEDORES!D:E,2,0)</f>
        <v>40460</v>
      </c>
      <c r="C2441" s="19" t="str">
        <f>VLOOKUP(D2441,FORNECEDORES!A:D,4,0)</f>
        <v>30.515.748/0001-98</v>
      </c>
      <c r="D2441" s="13" t="s">
        <v>2732</v>
      </c>
      <c r="E2441" s="20" t="str">
        <f t="shared" si="162"/>
        <v>04 0068</v>
      </c>
      <c r="F2441" s="28" t="s">
        <v>8958</v>
      </c>
      <c r="G2441" s="21" t="str">
        <f>VLOOKUP(E2441,'FILIAIS PETZ'!A:E,5,0)</f>
        <v>PETZ PEREIRA BARRETO</v>
      </c>
      <c r="H2441" s="20" t="str">
        <f>VLOOKUP(E2441,'FILIAIS PETZ'!A:D,4,0)</f>
        <v>PBAR-SP</v>
      </c>
      <c r="I2441" s="46">
        <v>45397</v>
      </c>
      <c r="J2441" s="9">
        <v>891441</v>
      </c>
      <c r="K2441" s="9" t="s">
        <v>9035</v>
      </c>
      <c r="L2441" s="29" t="s">
        <v>8593</v>
      </c>
      <c r="M2441" s="46">
        <v>45429</v>
      </c>
      <c r="N2441" s="46">
        <v>45455</v>
      </c>
      <c r="O2441" s="46">
        <v>45434</v>
      </c>
      <c r="P2441" s="9" t="s">
        <v>4990</v>
      </c>
      <c r="Q2441" s="9">
        <v>3</v>
      </c>
      <c r="R2441" s="9">
        <v>1</v>
      </c>
      <c r="S2441" s="9">
        <v>8</v>
      </c>
      <c r="T2441" s="9" t="s">
        <v>32</v>
      </c>
      <c r="U2441" s="9">
        <v>11002</v>
      </c>
      <c r="V2441" s="9">
        <v>11002</v>
      </c>
      <c r="W2441" s="9" t="s">
        <v>5057</v>
      </c>
      <c r="X2441" s="9" t="s">
        <v>4985</v>
      </c>
      <c r="Y2441" s="9" t="s">
        <v>4997</v>
      </c>
      <c r="Z2441" s="9" t="s">
        <v>4993</v>
      </c>
      <c r="AA2441" s="9" t="s">
        <v>4989</v>
      </c>
      <c r="AB2441" s="9" t="s">
        <v>12941</v>
      </c>
      <c r="AC2441" s="9" t="s">
        <v>5006</v>
      </c>
      <c r="AD2441" s="9"/>
      <c r="AE2441" s="20" t="str">
        <f>VLOOKUP(E2441,'FILIAIS PETZ'!A:Q,17,0)</f>
        <v>SP3</v>
      </c>
      <c r="AF2441" s="20" t="str">
        <f>VLOOKUP(E2441,'FILIAIS PETZ'!A:Q,3,0)</f>
        <v>FELICIO</v>
      </c>
      <c r="AG2441" s="20" t="str">
        <f>VLOOKUP(E2441,'FILIAIS PETZ'!A:Q,2,0)</f>
        <v>R3</v>
      </c>
      <c r="AH2441" s="75">
        <v>150</v>
      </c>
      <c r="AI2441" s="16" t="s">
        <v>10334</v>
      </c>
      <c r="AJ2441" s="43">
        <f>VLOOKUP(E2441,'FILIAIS PETZ'!$A$2:$K$2000,11,0)</f>
        <v>18328118007111</v>
      </c>
      <c r="AK2441" s="44">
        <v>18328118007111</v>
      </c>
    </row>
    <row r="2442" spans="1:37" s="14" customFormat="1" ht="15" customHeight="1" thickBot="1" x14ac:dyDescent="0.25">
      <c r="A2442" s="9">
        <v>891445</v>
      </c>
      <c r="B2442" s="18">
        <f>VLOOKUP(C2442,FORNECEDORES!D:E,2,0)</f>
        <v>40460</v>
      </c>
      <c r="C2442" s="19" t="str">
        <f>VLOOKUP(D2442,FORNECEDORES!A:D,4,0)</f>
        <v>30.515.748/0001-98</v>
      </c>
      <c r="D2442" s="13" t="s">
        <v>2732</v>
      </c>
      <c r="E2442" s="20" t="str">
        <f t="shared" si="162"/>
        <v>04 0068</v>
      </c>
      <c r="F2442" s="28" t="s">
        <v>8958</v>
      </c>
      <c r="G2442" s="21" t="str">
        <f>VLOOKUP(E2442,'FILIAIS PETZ'!A:E,5,0)</f>
        <v>PETZ PEREIRA BARRETO</v>
      </c>
      <c r="H2442" s="20" t="str">
        <f>VLOOKUP(E2442,'FILIAIS PETZ'!A:D,4,0)</f>
        <v>PBAR-SP</v>
      </c>
      <c r="I2442" s="46">
        <v>45397</v>
      </c>
      <c r="J2442" s="9">
        <v>891445</v>
      </c>
      <c r="K2442" s="9" t="s">
        <v>9035</v>
      </c>
      <c r="L2442" s="29" t="s">
        <v>8856</v>
      </c>
      <c r="M2442" s="46">
        <v>45429</v>
      </c>
      <c r="N2442" s="46">
        <v>45455</v>
      </c>
      <c r="O2442" s="46">
        <v>45434</v>
      </c>
      <c r="P2442" s="9" t="s">
        <v>4990</v>
      </c>
      <c r="Q2442" s="9">
        <v>3</v>
      </c>
      <c r="R2442" s="9">
        <v>1</v>
      </c>
      <c r="S2442" s="9">
        <v>8</v>
      </c>
      <c r="T2442" s="9" t="s">
        <v>32</v>
      </c>
      <c r="U2442" s="9">
        <v>11002</v>
      </c>
      <c r="V2442" s="9">
        <v>11002</v>
      </c>
      <c r="W2442" s="9" t="s">
        <v>5057</v>
      </c>
      <c r="X2442" s="9" t="s">
        <v>4985</v>
      </c>
      <c r="Y2442" s="9" t="s">
        <v>4997</v>
      </c>
      <c r="Z2442" s="9" t="s">
        <v>4993</v>
      </c>
      <c r="AA2442" s="9" t="s">
        <v>4989</v>
      </c>
      <c r="AB2442" s="9" t="s">
        <v>12941</v>
      </c>
      <c r="AC2442" s="9" t="s">
        <v>5006</v>
      </c>
      <c r="AD2442" s="9"/>
      <c r="AE2442" s="20" t="str">
        <f>VLOOKUP(E2442,'FILIAIS PETZ'!A:Q,17,0)</f>
        <v>SP3</v>
      </c>
      <c r="AF2442" s="20" t="str">
        <f>VLOOKUP(E2442,'FILIAIS PETZ'!A:Q,3,0)</f>
        <v>FELICIO</v>
      </c>
      <c r="AG2442" s="20" t="str">
        <f>VLOOKUP(E2442,'FILIAIS PETZ'!A:Q,2,0)</f>
        <v>R3</v>
      </c>
      <c r="AH2442" s="75">
        <v>280</v>
      </c>
      <c r="AI2442" s="16" t="s">
        <v>10335</v>
      </c>
      <c r="AJ2442" s="43">
        <f>VLOOKUP(E2442,'FILIAIS PETZ'!$A$2:$K$2000,11,0)</f>
        <v>18328118007111</v>
      </c>
      <c r="AK2442" s="44">
        <v>18328118007111</v>
      </c>
    </row>
    <row r="2443" spans="1:37" s="14" customFormat="1" ht="15" customHeight="1" thickBot="1" x14ac:dyDescent="0.25">
      <c r="A2443" s="9">
        <v>891447</v>
      </c>
      <c r="B2443" s="18">
        <f>VLOOKUP(C2443,FORNECEDORES!D:E,2,0)</f>
        <v>40460</v>
      </c>
      <c r="C2443" s="19" t="str">
        <f>VLOOKUP(D2443,FORNECEDORES!A:D,4,0)</f>
        <v>30.515.748/0001-98</v>
      </c>
      <c r="D2443" s="13" t="s">
        <v>2732</v>
      </c>
      <c r="E2443" s="20" t="str">
        <f t="shared" si="162"/>
        <v>04 0068</v>
      </c>
      <c r="F2443" s="28" t="s">
        <v>8958</v>
      </c>
      <c r="G2443" s="21" t="str">
        <f>VLOOKUP(E2443,'FILIAIS PETZ'!A:E,5,0)</f>
        <v>PETZ PEREIRA BARRETO</v>
      </c>
      <c r="H2443" s="20" t="str">
        <f>VLOOKUP(E2443,'FILIAIS PETZ'!A:D,4,0)</f>
        <v>PBAR-SP</v>
      </c>
      <c r="I2443" s="46">
        <v>45397</v>
      </c>
      <c r="J2443" s="9">
        <v>891447</v>
      </c>
      <c r="K2443" s="9" t="s">
        <v>9035</v>
      </c>
      <c r="L2443" s="29" t="s">
        <v>8595</v>
      </c>
      <c r="M2443" s="46">
        <v>45429</v>
      </c>
      <c r="N2443" s="46">
        <v>45455</v>
      </c>
      <c r="O2443" s="46">
        <v>45434</v>
      </c>
      <c r="P2443" s="9" t="s">
        <v>4990</v>
      </c>
      <c r="Q2443" s="9">
        <v>3</v>
      </c>
      <c r="R2443" s="9">
        <v>1</v>
      </c>
      <c r="S2443" s="9">
        <v>8</v>
      </c>
      <c r="T2443" s="9" t="s">
        <v>32</v>
      </c>
      <c r="U2443" s="9">
        <v>11002</v>
      </c>
      <c r="V2443" s="9">
        <v>11002</v>
      </c>
      <c r="W2443" s="9" t="s">
        <v>10169</v>
      </c>
      <c r="X2443" s="9" t="s">
        <v>4985</v>
      </c>
      <c r="Y2443" s="9" t="s">
        <v>4997</v>
      </c>
      <c r="Z2443" s="9" t="s">
        <v>4993</v>
      </c>
      <c r="AA2443" s="9" t="s">
        <v>4989</v>
      </c>
      <c r="AB2443" s="9" t="s">
        <v>12941</v>
      </c>
      <c r="AC2443" s="9" t="s">
        <v>5006</v>
      </c>
      <c r="AD2443" s="9"/>
      <c r="AE2443" s="20" t="str">
        <f>VLOOKUP(E2443,'FILIAIS PETZ'!A:Q,17,0)</f>
        <v>SP3</v>
      </c>
      <c r="AF2443" s="20" t="str">
        <f>VLOOKUP(E2443,'FILIAIS PETZ'!A:Q,3,0)</f>
        <v>FELICIO</v>
      </c>
      <c r="AG2443" s="20" t="str">
        <f>VLOOKUP(E2443,'FILIAIS PETZ'!A:Q,2,0)</f>
        <v>R3</v>
      </c>
      <c r="AH2443" s="75">
        <v>50</v>
      </c>
      <c r="AI2443" s="16" t="s">
        <v>10336</v>
      </c>
      <c r="AJ2443" s="43">
        <f>VLOOKUP(E2443,'FILIAIS PETZ'!$A$2:$K$2000,11,0)</f>
        <v>18328118007111</v>
      </c>
      <c r="AK2443" s="44">
        <v>18328118007111</v>
      </c>
    </row>
    <row r="2444" spans="1:37" s="14" customFormat="1" ht="15" customHeight="1" thickBot="1" x14ac:dyDescent="0.25">
      <c r="A2444" s="9">
        <v>891465</v>
      </c>
      <c r="B2444" s="18">
        <f>VLOOKUP(C2444,FORNECEDORES!D:E,2,0)</f>
        <v>40460</v>
      </c>
      <c r="C2444" s="19" t="str">
        <f>VLOOKUP(D2444,FORNECEDORES!A:D,4,0)</f>
        <v>30.515.748/0001-98</v>
      </c>
      <c r="D2444" s="13" t="s">
        <v>2732</v>
      </c>
      <c r="E2444" s="20" t="str">
        <f t="shared" si="162"/>
        <v>04 0116</v>
      </c>
      <c r="F2444" s="28" t="s">
        <v>8970</v>
      </c>
      <c r="G2444" s="21" t="str">
        <f>VLOOKUP(E2444,'FILIAIS PETZ'!A:E,5,0)</f>
        <v>PETZ SANTO ANDRE DOM PEDRO</v>
      </c>
      <c r="H2444" s="20" t="str">
        <f>VLOOKUP(E2444,'FILIAIS PETZ'!A:D,4,0)</f>
        <v>SADP-SP</v>
      </c>
      <c r="I2444" s="46">
        <v>45397</v>
      </c>
      <c r="J2444" s="9">
        <v>891465</v>
      </c>
      <c r="K2444" s="9" t="s">
        <v>9035</v>
      </c>
      <c r="L2444" s="29" t="s">
        <v>8677</v>
      </c>
      <c r="M2444" s="46">
        <v>45429</v>
      </c>
      <c r="N2444" s="46">
        <v>45455</v>
      </c>
      <c r="O2444" s="46">
        <v>45434</v>
      </c>
      <c r="P2444" s="9" t="s">
        <v>4990</v>
      </c>
      <c r="Q2444" s="9">
        <v>3</v>
      </c>
      <c r="R2444" s="9">
        <v>1</v>
      </c>
      <c r="S2444" s="9">
        <v>8</v>
      </c>
      <c r="T2444" s="9" t="s">
        <v>32</v>
      </c>
      <c r="U2444" s="9">
        <v>11002</v>
      </c>
      <c r="V2444" s="9">
        <v>11002</v>
      </c>
      <c r="W2444" s="9" t="s">
        <v>5024</v>
      </c>
      <c r="X2444" s="9" t="s">
        <v>4985</v>
      </c>
      <c r="Y2444" s="9" t="s">
        <v>4997</v>
      </c>
      <c r="Z2444" s="9" t="s">
        <v>4993</v>
      </c>
      <c r="AA2444" s="9" t="s">
        <v>4989</v>
      </c>
      <c r="AB2444" s="9" t="s">
        <v>12941</v>
      </c>
      <c r="AC2444" s="9" t="s">
        <v>5006</v>
      </c>
      <c r="AD2444" s="9"/>
      <c r="AE2444" s="20" t="str">
        <f>VLOOKUP(E2444,'FILIAIS PETZ'!A:Q,17,0)</f>
        <v>SP3</v>
      </c>
      <c r="AF2444" s="20" t="str">
        <f>VLOOKUP(E2444,'FILIAIS PETZ'!A:Q,3,0)</f>
        <v>FELICIO</v>
      </c>
      <c r="AG2444" s="20" t="str">
        <f>VLOOKUP(E2444,'FILIAIS PETZ'!A:Q,2,0)</f>
        <v>R3</v>
      </c>
      <c r="AH2444" s="75">
        <v>500</v>
      </c>
      <c r="AI2444" s="16" t="s">
        <v>10337</v>
      </c>
      <c r="AJ2444" s="43">
        <f>VLOOKUP(E2444,'FILIAIS PETZ'!$A$2:$K$2000,11,0)</f>
        <v>18328118011062</v>
      </c>
      <c r="AK2444" s="44">
        <v>18328118011062</v>
      </c>
    </row>
    <row r="2445" spans="1:37" s="14" customFormat="1" ht="15" customHeight="1" thickBot="1" x14ac:dyDescent="0.25">
      <c r="A2445" s="9">
        <v>891468</v>
      </c>
      <c r="B2445" s="18">
        <f>VLOOKUP(C2445,FORNECEDORES!D:E,2,0)</f>
        <v>40460</v>
      </c>
      <c r="C2445" s="19" t="str">
        <f>VLOOKUP(D2445,FORNECEDORES!A:D,4,0)</f>
        <v>30.515.748/0001-98</v>
      </c>
      <c r="D2445" s="13" t="s">
        <v>2732</v>
      </c>
      <c r="E2445" s="20" t="str">
        <f t="shared" si="162"/>
        <v>04 0044</v>
      </c>
      <c r="F2445" s="28" t="s">
        <v>8974</v>
      </c>
      <c r="G2445" s="21" t="str">
        <f>VLOOKUP(E2445,'FILIAIS PETZ'!A:E,5,0)</f>
        <v>PETZ SANTO ANDRE</v>
      </c>
      <c r="H2445" s="20" t="str">
        <f>VLOOKUP(E2445,'FILIAIS PETZ'!A:D,4,0)</f>
        <v>STAD-SP</v>
      </c>
      <c r="I2445" s="46">
        <v>45397</v>
      </c>
      <c r="J2445" s="9">
        <v>891468</v>
      </c>
      <c r="K2445" s="9" t="s">
        <v>9035</v>
      </c>
      <c r="L2445" s="29" t="s">
        <v>8676</v>
      </c>
      <c r="M2445" s="46">
        <v>45429</v>
      </c>
      <c r="N2445" s="46">
        <v>45455</v>
      </c>
      <c r="O2445" s="46">
        <v>45434</v>
      </c>
      <c r="P2445" s="9" t="s">
        <v>4990</v>
      </c>
      <c r="Q2445" s="9">
        <v>3</v>
      </c>
      <c r="R2445" s="9">
        <v>1</v>
      </c>
      <c r="S2445" s="9">
        <v>8</v>
      </c>
      <c r="T2445" s="9" t="s">
        <v>32</v>
      </c>
      <c r="U2445" s="9">
        <v>11002</v>
      </c>
      <c r="V2445" s="9">
        <v>11002</v>
      </c>
      <c r="W2445" s="9" t="s">
        <v>10169</v>
      </c>
      <c r="X2445" s="9" t="s">
        <v>4985</v>
      </c>
      <c r="Y2445" s="9" t="s">
        <v>4997</v>
      </c>
      <c r="Z2445" s="9" t="s">
        <v>4993</v>
      </c>
      <c r="AA2445" s="9" t="s">
        <v>4989</v>
      </c>
      <c r="AB2445" s="9" t="s">
        <v>12941</v>
      </c>
      <c r="AC2445" s="9" t="s">
        <v>5006</v>
      </c>
      <c r="AD2445" s="9"/>
      <c r="AE2445" s="20" t="str">
        <f>VLOOKUP(E2445,'FILIAIS PETZ'!A:Q,17,0)</f>
        <v>SP3</v>
      </c>
      <c r="AF2445" s="20" t="str">
        <f>VLOOKUP(E2445,'FILIAIS PETZ'!A:Q,3,0)</f>
        <v>FELICIO</v>
      </c>
      <c r="AG2445" s="20" t="str">
        <f>VLOOKUP(E2445,'FILIAIS PETZ'!A:Q,2,0)</f>
        <v>R3</v>
      </c>
      <c r="AH2445" s="75">
        <v>50</v>
      </c>
      <c r="AI2445" s="16" t="s">
        <v>10338</v>
      </c>
      <c r="AJ2445" s="43">
        <f>VLOOKUP(E2445,'FILIAIS PETZ'!$A$2:$K$2000,11,0)</f>
        <v>18328118004600</v>
      </c>
      <c r="AK2445" s="44">
        <v>18328118004600</v>
      </c>
    </row>
    <row r="2446" spans="1:37" s="14" customFormat="1" ht="15" customHeight="1" thickBot="1" x14ac:dyDescent="0.25">
      <c r="A2446" s="9">
        <v>891418</v>
      </c>
      <c r="B2446" s="18">
        <f>VLOOKUP(C2446,FORNECEDORES!D:E,2,0)</f>
        <v>40460</v>
      </c>
      <c r="C2446" s="19" t="str">
        <f>VLOOKUP(D2446,FORNECEDORES!A:D,4,0)</f>
        <v>30.515.748/0001-98</v>
      </c>
      <c r="D2446" s="13" t="s">
        <v>2732</v>
      </c>
      <c r="E2446" s="20" t="str">
        <f t="shared" si="162"/>
        <v>04 0138</v>
      </c>
      <c r="F2446" s="28" t="s">
        <v>8627</v>
      </c>
      <c r="G2446" s="21" t="str">
        <f>VLOOKUP(E2446,'FILIAIS PETZ'!A:E,5,0)</f>
        <v>PETZ JOÃO FIRMINO</v>
      </c>
      <c r="H2446" s="20" t="str">
        <f>VLOOKUP(E2446,'FILIAIS PETZ'!A:D,4,0)</f>
        <v>JFIR-SP</v>
      </c>
      <c r="I2446" s="46">
        <v>45397</v>
      </c>
      <c r="J2446" s="9">
        <v>891418</v>
      </c>
      <c r="K2446" s="9" t="s">
        <v>9035</v>
      </c>
      <c r="L2446" s="29" t="s">
        <v>8589</v>
      </c>
      <c r="M2446" s="46">
        <v>45429</v>
      </c>
      <c r="N2446" s="46">
        <v>45455</v>
      </c>
      <c r="O2446" s="46">
        <v>45434</v>
      </c>
      <c r="P2446" s="9" t="s">
        <v>4990</v>
      </c>
      <c r="Q2446" s="9">
        <v>3</v>
      </c>
      <c r="R2446" s="9">
        <v>1</v>
      </c>
      <c r="S2446" s="9">
        <v>8</v>
      </c>
      <c r="T2446" s="9" t="s">
        <v>32</v>
      </c>
      <c r="U2446" s="9">
        <v>11002</v>
      </c>
      <c r="V2446" s="9">
        <v>11002</v>
      </c>
      <c r="W2446" s="9" t="s">
        <v>5107</v>
      </c>
      <c r="X2446" s="9" t="s">
        <v>4985</v>
      </c>
      <c r="Y2446" s="9" t="s">
        <v>4997</v>
      </c>
      <c r="Z2446" s="9" t="s">
        <v>4993</v>
      </c>
      <c r="AA2446" s="9" t="s">
        <v>4989</v>
      </c>
      <c r="AB2446" s="9" t="s">
        <v>12941</v>
      </c>
      <c r="AC2446" s="9" t="s">
        <v>5006</v>
      </c>
      <c r="AD2446" s="9"/>
      <c r="AE2446" s="20" t="str">
        <f>VLOOKUP(E2446,'FILIAIS PETZ'!A:Q,17,0)</f>
        <v>SP3</v>
      </c>
      <c r="AF2446" s="20" t="str">
        <f>VLOOKUP(E2446,'FILIAIS PETZ'!A:Q,3,0)</f>
        <v>FELICIO</v>
      </c>
      <c r="AG2446" s="20" t="str">
        <f>VLOOKUP(E2446,'FILIAIS PETZ'!A:Q,2,0)</f>
        <v>R3</v>
      </c>
      <c r="AH2446" s="75">
        <v>600</v>
      </c>
      <c r="AI2446" s="16" t="s">
        <v>10339</v>
      </c>
      <c r="AJ2446" s="43">
        <f>VLOOKUP(E2446,'FILIAIS PETZ'!$A$2:$K$2000,11,0)</f>
        <v>18328118012972</v>
      </c>
      <c r="AK2446" s="44">
        <v>18328118012972</v>
      </c>
    </row>
    <row r="2447" spans="1:37" s="14" customFormat="1" ht="15" customHeight="1" thickBot="1" x14ac:dyDescent="0.25">
      <c r="A2447" s="9">
        <v>891403</v>
      </c>
      <c r="B2447" s="18">
        <f>VLOOKUP(C2447,FORNECEDORES!D:E,2,0)</f>
        <v>40460</v>
      </c>
      <c r="C2447" s="19" t="str">
        <f>VLOOKUP(D2447,FORNECEDORES!A:D,4,0)</f>
        <v>30.515.748/0001-98</v>
      </c>
      <c r="D2447" s="13" t="s">
        <v>2732</v>
      </c>
      <c r="E2447" s="20" t="str">
        <f t="shared" si="162"/>
        <v>04 0017</v>
      </c>
      <c r="F2447" s="28" t="s">
        <v>8713</v>
      </c>
      <c r="G2447" s="21" t="str">
        <f>VLOOKUP(E2447,'FILIAIS PETZ'!A:E,5,0)</f>
        <v>PETZ CARREFOUR SAO CAETANO</v>
      </c>
      <c r="H2447" s="20" t="str">
        <f>VLOOKUP(E2447,'FILIAIS PETZ'!A:D,4,0)</f>
        <v>SCSU-SP</v>
      </c>
      <c r="I2447" s="46">
        <v>45397</v>
      </c>
      <c r="J2447" s="9">
        <v>891403</v>
      </c>
      <c r="K2447" s="9" t="s">
        <v>9035</v>
      </c>
      <c r="L2447" s="29" t="s">
        <v>8682</v>
      </c>
      <c r="M2447" s="46">
        <v>45429</v>
      </c>
      <c r="N2447" s="46">
        <v>45455</v>
      </c>
      <c r="O2447" s="46">
        <v>45434</v>
      </c>
      <c r="P2447" s="9" t="s">
        <v>4990</v>
      </c>
      <c r="Q2447" s="9">
        <v>3</v>
      </c>
      <c r="R2447" s="9">
        <v>1</v>
      </c>
      <c r="S2447" s="9">
        <v>8</v>
      </c>
      <c r="T2447" s="9" t="s">
        <v>32</v>
      </c>
      <c r="U2447" s="9">
        <v>11002</v>
      </c>
      <c r="V2447" s="9">
        <v>11002</v>
      </c>
      <c r="W2447" s="9" t="s">
        <v>5182</v>
      </c>
      <c r="X2447" s="9" t="s">
        <v>4985</v>
      </c>
      <c r="Y2447" s="9" t="s">
        <v>4997</v>
      </c>
      <c r="Z2447" s="9" t="s">
        <v>4993</v>
      </c>
      <c r="AA2447" s="9" t="s">
        <v>4989</v>
      </c>
      <c r="AB2447" s="9" t="s">
        <v>12941</v>
      </c>
      <c r="AC2447" s="9" t="s">
        <v>5006</v>
      </c>
      <c r="AD2447" s="9"/>
      <c r="AE2447" s="20" t="str">
        <f>VLOOKUP(E2447,'FILIAIS PETZ'!A:Q,17,0)</f>
        <v>SP3</v>
      </c>
      <c r="AF2447" s="20" t="str">
        <f>VLOOKUP(E2447,'FILIAIS PETZ'!A:Q,3,0)</f>
        <v>FELICIO</v>
      </c>
      <c r="AG2447" s="20" t="str">
        <f>VLOOKUP(E2447,'FILIAIS PETZ'!A:Q,2,0)</f>
        <v>R3</v>
      </c>
      <c r="AH2447" s="75">
        <v>1200</v>
      </c>
      <c r="AI2447" s="16" t="s">
        <v>10340</v>
      </c>
      <c r="AJ2447" s="43">
        <f>VLOOKUP(E2447,'FILIAIS PETZ'!$A$2:$K$2000,11,0)</f>
        <v>18328118000532</v>
      </c>
      <c r="AK2447" s="44">
        <v>18328118000532</v>
      </c>
    </row>
    <row r="2448" spans="1:37" s="14" customFormat="1" ht="15" customHeight="1" thickBot="1" x14ac:dyDescent="0.25">
      <c r="A2448" s="9">
        <v>891419</v>
      </c>
      <c r="B2448" s="18">
        <f>VLOOKUP(C2448,FORNECEDORES!D:E,2,0)</f>
        <v>40460</v>
      </c>
      <c r="C2448" s="19" t="str">
        <f>VLOOKUP(D2448,FORNECEDORES!A:D,4,0)</f>
        <v>30.515.748/0001-98</v>
      </c>
      <c r="D2448" s="13" t="s">
        <v>2732</v>
      </c>
      <c r="E2448" s="20" t="str">
        <f t="shared" si="162"/>
        <v>04 0181</v>
      </c>
      <c r="F2448" s="28" t="s">
        <v>8969</v>
      </c>
      <c r="G2448" s="21" t="str">
        <f>VLOOKUP(E2448,'FILIAIS PETZ'!A:E,5,0)</f>
        <v>PETZ MAUA SHOPPING</v>
      </c>
      <c r="H2448" s="20" t="str">
        <f>VLOOKUP(E2448,'FILIAIS PETZ'!A:D,4,0)</f>
        <v>MAUA-SP</v>
      </c>
      <c r="I2448" s="46">
        <v>45397</v>
      </c>
      <c r="J2448" s="9">
        <v>891419</v>
      </c>
      <c r="K2448" s="9" t="s">
        <v>9035</v>
      </c>
      <c r="L2448" s="29" t="s">
        <v>8683</v>
      </c>
      <c r="M2448" s="46">
        <v>45429</v>
      </c>
      <c r="N2448" s="46">
        <v>45455</v>
      </c>
      <c r="O2448" s="46">
        <v>45434</v>
      </c>
      <c r="P2448" s="9" t="s">
        <v>4990</v>
      </c>
      <c r="Q2448" s="9">
        <v>3</v>
      </c>
      <c r="R2448" s="9">
        <v>1</v>
      </c>
      <c r="S2448" s="9">
        <v>8</v>
      </c>
      <c r="T2448" s="9" t="s">
        <v>32</v>
      </c>
      <c r="U2448" s="9">
        <v>11002</v>
      </c>
      <c r="V2448" s="9">
        <v>11002</v>
      </c>
      <c r="W2448" s="9" t="s">
        <v>10169</v>
      </c>
      <c r="X2448" s="9" t="s">
        <v>4985</v>
      </c>
      <c r="Y2448" s="9" t="s">
        <v>4997</v>
      </c>
      <c r="Z2448" s="9" t="s">
        <v>4993</v>
      </c>
      <c r="AA2448" s="9" t="s">
        <v>4989</v>
      </c>
      <c r="AB2448" s="9" t="s">
        <v>12941</v>
      </c>
      <c r="AC2448" s="9" t="s">
        <v>5006</v>
      </c>
      <c r="AD2448" s="9"/>
      <c r="AE2448" s="20" t="str">
        <f>VLOOKUP(E2448,'FILIAIS PETZ'!A:Q,17,0)</f>
        <v>SP3</v>
      </c>
      <c r="AF2448" s="20" t="str">
        <f>VLOOKUP(E2448,'FILIAIS PETZ'!A:Q,3,0)</f>
        <v>FELICIO</v>
      </c>
      <c r="AG2448" s="20" t="str">
        <f>VLOOKUP(E2448,'FILIAIS PETZ'!A:Q,2,0)</f>
        <v>R3</v>
      </c>
      <c r="AH2448" s="75">
        <v>550</v>
      </c>
      <c r="AI2448" s="16" t="s">
        <v>10341</v>
      </c>
      <c r="AJ2448" s="43">
        <f>VLOOKUP(E2448,'FILIAIS PETZ'!$A$2:$K$2000,11,0)</f>
        <v>18328118016617</v>
      </c>
      <c r="AK2448" s="44">
        <v>18328118016617</v>
      </c>
    </row>
    <row r="2449" spans="1:37" s="14" customFormat="1" ht="15" customHeight="1" thickBot="1" x14ac:dyDescent="0.25">
      <c r="A2449" s="9">
        <v>891251</v>
      </c>
      <c r="B2449" s="18">
        <f>VLOOKUP(C2449,FORNECEDORES!D:E,2,0)</f>
        <v>40460</v>
      </c>
      <c r="C2449" s="19" t="str">
        <f>VLOOKUP(D2449,FORNECEDORES!A:D,4,0)</f>
        <v>30.515.748/0001-98</v>
      </c>
      <c r="D2449" s="13" t="s">
        <v>2732</v>
      </c>
      <c r="E2449" s="20" t="str">
        <f t="shared" ref="E2449:E2512" si="163">CONCATENATE("04 ",F2449)</f>
        <v>04 0010</v>
      </c>
      <c r="F2449" s="28" t="s">
        <v>8983</v>
      </c>
      <c r="G2449" s="21" t="str">
        <f>VLOOKUP(E2449,'FILIAIS PETZ'!A:E,5,0)</f>
        <v>PETZ SANTA CECILIA</v>
      </c>
      <c r="H2449" s="20" t="str">
        <f>VLOOKUP(E2449,'FILIAIS PETZ'!A:D,4,0)</f>
        <v>STCE-SP</v>
      </c>
      <c r="I2449" s="46">
        <v>45397</v>
      </c>
      <c r="J2449" s="9">
        <v>891251</v>
      </c>
      <c r="K2449" s="9" t="s">
        <v>9035</v>
      </c>
      <c r="L2449" s="29" t="s">
        <v>10342</v>
      </c>
      <c r="M2449" s="46">
        <v>45460</v>
      </c>
      <c r="N2449" s="46">
        <v>45483</v>
      </c>
      <c r="O2449" s="46">
        <v>45464</v>
      </c>
      <c r="P2449" s="9" t="s">
        <v>4990</v>
      </c>
      <c r="Q2449" s="9" t="s">
        <v>5029</v>
      </c>
      <c r="R2449" s="9" t="s">
        <v>4991</v>
      </c>
      <c r="S2449" s="9" t="s">
        <v>4983</v>
      </c>
      <c r="T2449" s="9" t="s">
        <v>32</v>
      </c>
      <c r="U2449" s="9" t="s">
        <v>5048</v>
      </c>
      <c r="V2449" s="9" t="s">
        <v>5048</v>
      </c>
      <c r="W2449" s="9" t="s">
        <v>5119</v>
      </c>
      <c r="X2449" s="9" t="s">
        <v>4985</v>
      </c>
      <c r="Y2449" s="9" t="s">
        <v>4980</v>
      </c>
      <c r="Z2449" s="9" t="s">
        <v>4980</v>
      </c>
      <c r="AA2449" s="9" t="s">
        <v>4989</v>
      </c>
      <c r="AB2449" s="84" t="s">
        <v>5066</v>
      </c>
      <c r="AC2449" s="9" t="s">
        <v>5006</v>
      </c>
      <c r="AD2449" s="9"/>
      <c r="AE2449" s="20" t="str">
        <f>VLOOKUP(E2449,'FILIAIS PETZ'!A:Q,17,0)</f>
        <v>SP2</v>
      </c>
      <c r="AF2449" s="20" t="str">
        <f>VLOOKUP(E2449,'FILIAIS PETZ'!A:Q,3,0)</f>
        <v>FELICIO</v>
      </c>
      <c r="AG2449" s="20" t="str">
        <f>VLOOKUP(E2449,'FILIAIS PETZ'!A:Q,2,0)</f>
        <v>R3</v>
      </c>
      <c r="AH2449" s="75">
        <v>980</v>
      </c>
      <c r="AI2449" s="16" t="s">
        <v>10343</v>
      </c>
      <c r="AJ2449" s="43">
        <f>VLOOKUP(E2449,'FILIAIS PETZ'!$A$2:$K$2000,11,0)</f>
        <v>18328118001938</v>
      </c>
      <c r="AK2449" s="44">
        <v>18328118001938</v>
      </c>
    </row>
    <row r="2450" spans="1:37" s="14" customFormat="1" ht="15" customHeight="1" thickBot="1" x14ac:dyDescent="0.25">
      <c r="A2450" s="9">
        <v>891252</v>
      </c>
      <c r="B2450" s="18">
        <f>VLOOKUP(C2450,FORNECEDORES!D:E,2,0)</f>
        <v>40460</v>
      </c>
      <c r="C2450" s="19" t="str">
        <f>VLOOKUP(D2450,FORNECEDORES!A:D,4,0)</f>
        <v>30.515.748/0001-98</v>
      </c>
      <c r="D2450" s="13" t="s">
        <v>2732</v>
      </c>
      <c r="E2450" s="20" t="str">
        <f t="shared" si="163"/>
        <v>04 0067</v>
      </c>
      <c r="F2450" s="28" t="s">
        <v>8611</v>
      </c>
      <c r="G2450" s="21" t="str">
        <f>VLOOKUP(E2450,'FILIAIS PETZ'!A:E,5,0)</f>
        <v>PETZ EXTRA RICARDO JAFET</v>
      </c>
      <c r="H2450" s="20" t="str">
        <f>VLOOKUP(E2450,'FILIAIS PETZ'!A:D,4,0)</f>
        <v>RJAF-SP</v>
      </c>
      <c r="I2450" s="46">
        <v>45397</v>
      </c>
      <c r="J2450" s="9">
        <v>891252</v>
      </c>
      <c r="K2450" s="9" t="s">
        <v>9035</v>
      </c>
      <c r="L2450" s="29" t="s">
        <v>10344</v>
      </c>
      <c r="M2450" s="46">
        <v>45460</v>
      </c>
      <c r="N2450" s="46">
        <v>45483</v>
      </c>
      <c r="O2450" s="46">
        <v>45464</v>
      </c>
      <c r="P2450" s="9" t="s">
        <v>4990</v>
      </c>
      <c r="Q2450" s="9" t="s">
        <v>5029</v>
      </c>
      <c r="R2450" s="9" t="s">
        <v>4991</v>
      </c>
      <c r="S2450" s="9" t="s">
        <v>4983</v>
      </c>
      <c r="T2450" s="9" t="s">
        <v>32</v>
      </c>
      <c r="U2450" s="9" t="s">
        <v>5048</v>
      </c>
      <c r="V2450" s="9" t="s">
        <v>5048</v>
      </c>
      <c r="W2450" s="9" t="s">
        <v>5119</v>
      </c>
      <c r="X2450" s="9" t="s">
        <v>4985</v>
      </c>
      <c r="Y2450" s="9" t="s">
        <v>4980</v>
      </c>
      <c r="Z2450" s="9" t="s">
        <v>4980</v>
      </c>
      <c r="AA2450" s="9" t="s">
        <v>4989</v>
      </c>
      <c r="AB2450" s="84" t="s">
        <v>5066</v>
      </c>
      <c r="AC2450" s="9" t="s">
        <v>5006</v>
      </c>
      <c r="AD2450" s="9"/>
      <c r="AE2450" s="20" t="str">
        <f>VLOOKUP(E2450,'FILIAIS PETZ'!A:Q,17,0)</f>
        <v>SP2</v>
      </c>
      <c r="AF2450" s="20" t="str">
        <f>VLOOKUP(E2450,'FILIAIS PETZ'!A:Q,3,0)</f>
        <v>FELICIO</v>
      </c>
      <c r="AG2450" s="20" t="str">
        <f>VLOOKUP(E2450,'FILIAIS PETZ'!A:Q,2,0)</f>
        <v>R3</v>
      </c>
      <c r="AH2450" s="75">
        <v>980</v>
      </c>
      <c r="AI2450" s="16" t="s">
        <v>10343</v>
      </c>
      <c r="AJ2450" s="43">
        <f>VLOOKUP(E2450,'FILIAIS PETZ'!$A$2:$K$2000,11,0)</f>
        <v>18328118006573</v>
      </c>
      <c r="AK2450" s="44">
        <v>18328118006573</v>
      </c>
    </row>
    <row r="2451" spans="1:37" s="14" customFormat="1" ht="15" customHeight="1" thickBot="1" x14ac:dyDescent="0.25">
      <c r="A2451" s="9">
        <v>891253</v>
      </c>
      <c r="B2451" s="18">
        <f>VLOOKUP(C2451,FORNECEDORES!D:E,2,0)</f>
        <v>40460</v>
      </c>
      <c r="C2451" s="19" t="str">
        <f>VLOOKUP(D2451,FORNECEDORES!A:D,4,0)</f>
        <v>30.515.748/0001-98</v>
      </c>
      <c r="D2451" s="13" t="s">
        <v>2732</v>
      </c>
      <c r="E2451" s="20" t="str">
        <f t="shared" si="163"/>
        <v>04 0011</v>
      </c>
      <c r="F2451" s="28" t="s">
        <v>8976</v>
      </c>
      <c r="G2451" s="21" t="str">
        <f>VLOOKUP(E2451,'FILIAIS PETZ'!A:E,5,0)</f>
        <v>PETZ AUGUSTA</v>
      </c>
      <c r="H2451" s="20" t="str">
        <f>VLOOKUP(E2451,'FILIAIS PETZ'!A:D,4,0)</f>
        <v>AUGT-SP</v>
      </c>
      <c r="I2451" s="46">
        <v>45397</v>
      </c>
      <c r="J2451" s="9">
        <v>891253</v>
      </c>
      <c r="K2451" s="9" t="s">
        <v>9035</v>
      </c>
      <c r="L2451" s="29" t="s">
        <v>10345</v>
      </c>
      <c r="M2451" s="46">
        <v>45460</v>
      </c>
      <c r="N2451" s="46">
        <v>45483</v>
      </c>
      <c r="O2451" s="46">
        <v>45464</v>
      </c>
      <c r="P2451" s="9" t="s">
        <v>4990</v>
      </c>
      <c r="Q2451" s="9" t="s">
        <v>5029</v>
      </c>
      <c r="R2451" s="9" t="s">
        <v>4991</v>
      </c>
      <c r="S2451" s="9" t="s">
        <v>4983</v>
      </c>
      <c r="T2451" s="9" t="s">
        <v>32</v>
      </c>
      <c r="U2451" s="9" t="s">
        <v>5048</v>
      </c>
      <c r="V2451" s="9" t="s">
        <v>5048</v>
      </c>
      <c r="W2451" s="9" t="s">
        <v>5119</v>
      </c>
      <c r="X2451" s="9" t="s">
        <v>4985</v>
      </c>
      <c r="Y2451" s="9" t="s">
        <v>4980</v>
      </c>
      <c r="Z2451" s="9" t="s">
        <v>4980</v>
      </c>
      <c r="AA2451" s="9" t="s">
        <v>4989</v>
      </c>
      <c r="AB2451" s="84" t="s">
        <v>5066</v>
      </c>
      <c r="AC2451" s="9" t="s">
        <v>5006</v>
      </c>
      <c r="AD2451" s="9"/>
      <c r="AE2451" s="20" t="str">
        <f>VLOOKUP(E2451,'FILIAIS PETZ'!A:Q,17,0)</f>
        <v>SP2</v>
      </c>
      <c r="AF2451" s="20" t="str">
        <f>VLOOKUP(E2451,'FILIAIS PETZ'!A:Q,3,0)</f>
        <v>FELICIO</v>
      </c>
      <c r="AG2451" s="20" t="str">
        <f>VLOOKUP(E2451,'FILIAIS PETZ'!A:Q,2,0)</f>
        <v>R3</v>
      </c>
      <c r="AH2451" s="75">
        <v>980</v>
      </c>
      <c r="AI2451" s="16" t="s">
        <v>10343</v>
      </c>
      <c r="AJ2451" s="43">
        <f>VLOOKUP(E2451,'FILIAIS PETZ'!$A$2:$K$2000,11,0)</f>
        <v>18328118001776</v>
      </c>
      <c r="AK2451" s="44">
        <v>18328118001776</v>
      </c>
    </row>
    <row r="2452" spans="1:37" s="14" customFormat="1" ht="15" customHeight="1" thickBot="1" x14ac:dyDescent="0.25">
      <c r="A2452" s="9">
        <v>891260</v>
      </c>
      <c r="B2452" s="18">
        <f>VLOOKUP(C2452,FORNECEDORES!D:E,2,0)</f>
        <v>40460</v>
      </c>
      <c r="C2452" s="19" t="str">
        <f>VLOOKUP(D2452,FORNECEDORES!A:D,4,0)</f>
        <v>30.515.748/0001-98</v>
      </c>
      <c r="D2452" s="13" t="s">
        <v>2732</v>
      </c>
      <c r="E2452" s="20" t="str">
        <f t="shared" si="163"/>
        <v>04 0067</v>
      </c>
      <c r="F2452" s="28" t="s">
        <v>8611</v>
      </c>
      <c r="G2452" s="21" t="str">
        <f>VLOOKUP(E2452,'FILIAIS PETZ'!A:E,5,0)</f>
        <v>PETZ EXTRA RICARDO JAFET</v>
      </c>
      <c r="H2452" s="20" t="str">
        <f>VLOOKUP(E2452,'FILIAIS PETZ'!A:D,4,0)</f>
        <v>RJAF-SP</v>
      </c>
      <c r="I2452" s="46">
        <v>45397</v>
      </c>
      <c r="J2452" s="9">
        <v>891260</v>
      </c>
      <c r="K2452" s="9" t="s">
        <v>9035</v>
      </c>
      <c r="L2452" s="29" t="s">
        <v>8344</v>
      </c>
      <c r="M2452" s="46">
        <v>45460</v>
      </c>
      <c r="N2452" s="46">
        <v>45483</v>
      </c>
      <c r="O2452" s="46">
        <v>45464</v>
      </c>
      <c r="P2452" s="9" t="s">
        <v>4990</v>
      </c>
      <c r="Q2452" s="9" t="s">
        <v>5029</v>
      </c>
      <c r="R2452" s="9" t="s">
        <v>4991</v>
      </c>
      <c r="S2452" s="9" t="s">
        <v>4983</v>
      </c>
      <c r="T2452" s="9" t="s">
        <v>32</v>
      </c>
      <c r="U2452" s="9" t="s">
        <v>5048</v>
      </c>
      <c r="V2452" s="9" t="s">
        <v>5048</v>
      </c>
      <c r="W2452" s="9" t="s">
        <v>5019</v>
      </c>
      <c r="X2452" s="9" t="s">
        <v>4985</v>
      </c>
      <c r="Y2452" s="9" t="s">
        <v>4980</v>
      </c>
      <c r="Z2452" s="9" t="s">
        <v>4980</v>
      </c>
      <c r="AA2452" s="9" t="s">
        <v>4989</v>
      </c>
      <c r="AB2452" s="84" t="s">
        <v>5066</v>
      </c>
      <c r="AC2452" s="9" t="s">
        <v>5006</v>
      </c>
      <c r="AD2452" s="9"/>
      <c r="AE2452" s="20" t="str">
        <f>VLOOKUP(E2452,'FILIAIS PETZ'!A:Q,17,0)</f>
        <v>SP2</v>
      </c>
      <c r="AF2452" s="20" t="str">
        <f>VLOOKUP(E2452,'FILIAIS PETZ'!A:Q,3,0)</f>
        <v>FELICIO</v>
      </c>
      <c r="AG2452" s="20" t="str">
        <f>VLOOKUP(E2452,'FILIAIS PETZ'!A:Q,2,0)</f>
        <v>R3</v>
      </c>
      <c r="AH2452" s="75">
        <v>980</v>
      </c>
      <c r="AI2452" s="16" t="s">
        <v>10346</v>
      </c>
      <c r="AJ2452" s="43">
        <f>VLOOKUP(E2452,'FILIAIS PETZ'!$A$2:$K$2000,11,0)</f>
        <v>18328118006573</v>
      </c>
      <c r="AK2452" s="44">
        <v>18328118006573</v>
      </c>
    </row>
    <row r="2453" spans="1:37" s="14" customFormat="1" ht="15" customHeight="1" thickBot="1" x14ac:dyDescent="0.25">
      <c r="A2453" s="9">
        <v>891262</v>
      </c>
      <c r="B2453" s="18">
        <f>VLOOKUP(C2453,FORNECEDORES!D:E,2,0)</f>
        <v>40460</v>
      </c>
      <c r="C2453" s="19" t="str">
        <f>VLOOKUP(D2453,FORNECEDORES!A:D,4,0)</f>
        <v>30.515.748/0001-98</v>
      </c>
      <c r="D2453" s="13" t="s">
        <v>2732</v>
      </c>
      <c r="E2453" s="20" t="str">
        <f t="shared" si="163"/>
        <v>04 0060</v>
      </c>
      <c r="F2453" s="28" t="s">
        <v>8625</v>
      </c>
      <c r="G2453" s="21" t="str">
        <f>VLOOKUP(E2453,'FILIAIS PETZ'!A:E,5,0)</f>
        <v>PETZ PACAEMBU</v>
      </c>
      <c r="H2453" s="20" t="str">
        <f>VLOOKUP(E2453,'FILIAIS PETZ'!A:D,4,0)</f>
        <v>PCBU-SP</v>
      </c>
      <c r="I2453" s="46">
        <v>45397</v>
      </c>
      <c r="J2453" s="9">
        <v>891262</v>
      </c>
      <c r="K2453" s="9" t="s">
        <v>9035</v>
      </c>
      <c r="L2453" s="29" t="s">
        <v>10347</v>
      </c>
      <c r="M2453" s="46">
        <v>45460</v>
      </c>
      <c r="N2453" s="46">
        <v>45483</v>
      </c>
      <c r="O2453" s="46">
        <v>45464</v>
      </c>
      <c r="P2453" s="9" t="s">
        <v>4990</v>
      </c>
      <c r="Q2453" s="9" t="s">
        <v>5029</v>
      </c>
      <c r="R2453" s="9" t="s">
        <v>4991</v>
      </c>
      <c r="S2453" s="9" t="s">
        <v>4983</v>
      </c>
      <c r="T2453" s="9" t="s">
        <v>32</v>
      </c>
      <c r="U2453" s="9" t="s">
        <v>5048</v>
      </c>
      <c r="V2453" s="9" t="s">
        <v>5048</v>
      </c>
      <c r="W2453" s="9" t="s">
        <v>5019</v>
      </c>
      <c r="X2453" s="9" t="s">
        <v>4985</v>
      </c>
      <c r="Y2453" s="9" t="s">
        <v>4980</v>
      </c>
      <c r="Z2453" s="9" t="s">
        <v>4980</v>
      </c>
      <c r="AA2453" s="9" t="s">
        <v>4989</v>
      </c>
      <c r="AB2453" s="84" t="s">
        <v>5066</v>
      </c>
      <c r="AC2453" s="9" t="s">
        <v>5006</v>
      </c>
      <c r="AD2453" s="9"/>
      <c r="AE2453" s="20" t="str">
        <f>VLOOKUP(E2453,'FILIAIS PETZ'!A:Q,17,0)</f>
        <v>SP2</v>
      </c>
      <c r="AF2453" s="20" t="str">
        <f>VLOOKUP(E2453,'FILIAIS PETZ'!A:Q,3,0)</f>
        <v>FELICIO</v>
      </c>
      <c r="AG2453" s="20" t="str">
        <f>VLOOKUP(E2453,'FILIAIS PETZ'!A:Q,2,0)</f>
        <v>R3</v>
      </c>
      <c r="AH2453" s="75">
        <v>980</v>
      </c>
      <c r="AI2453" s="16" t="s">
        <v>10346</v>
      </c>
      <c r="AJ2453" s="43">
        <f>VLOOKUP(E2453,'FILIAIS PETZ'!$A$2:$K$2000,11,0)</f>
        <v>18328118006220</v>
      </c>
      <c r="AK2453" s="44">
        <v>18328118006220</v>
      </c>
    </row>
    <row r="2454" spans="1:37" s="14" customFormat="1" ht="15" customHeight="1" thickBot="1" x14ac:dyDescent="0.25">
      <c r="A2454" s="9">
        <v>891263</v>
      </c>
      <c r="B2454" s="18">
        <f>VLOOKUP(C2454,FORNECEDORES!D:E,2,0)</f>
        <v>40460</v>
      </c>
      <c r="C2454" s="19" t="str">
        <f>VLOOKUP(D2454,FORNECEDORES!A:D,4,0)</f>
        <v>30.515.748/0001-98</v>
      </c>
      <c r="D2454" s="13" t="s">
        <v>2732</v>
      </c>
      <c r="E2454" s="20" t="str">
        <f t="shared" si="163"/>
        <v>04 0010</v>
      </c>
      <c r="F2454" s="28" t="s">
        <v>8983</v>
      </c>
      <c r="G2454" s="21" t="str">
        <f>VLOOKUP(E2454,'FILIAIS PETZ'!A:E,5,0)</f>
        <v>PETZ SANTA CECILIA</v>
      </c>
      <c r="H2454" s="20" t="str">
        <f>VLOOKUP(E2454,'FILIAIS PETZ'!A:D,4,0)</f>
        <v>STCE-SP</v>
      </c>
      <c r="I2454" s="46">
        <v>45397</v>
      </c>
      <c r="J2454" s="9">
        <v>891263</v>
      </c>
      <c r="K2454" s="9" t="s">
        <v>9035</v>
      </c>
      <c r="L2454" s="29" t="s">
        <v>10348</v>
      </c>
      <c r="M2454" s="46">
        <v>45460</v>
      </c>
      <c r="N2454" s="46">
        <v>45483</v>
      </c>
      <c r="O2454" s="46">
        <v>45464</v>
      </c>
      <c r="P2454" s="9" t="s">
        <v>4990</v>
      </c>
      <c r="Q2454" s="9" t="s">
        <v>5029</v>
      </c>
      <c r="R2454" s="9" t="s">
        <v>4991</v>
      </c>
      <c r="S2454" s="9" t="s">
        <v>4983</v>
      </c>
      <c r="T2454" s="9" t="s">
        <v>32</v>
      </c>
      <c r="U2454" s="9" t="s">
        <v>5048</v>
      </c>
      <c r="V2454" s="9" t="s">
        <v>5048</v>
      </c>
      <c r="W2454" s="9" t="s">
        <v>5019</v>
      </c>
      <c r="X2454" s="9" t="s">
        <v>4985</v>
      </c>
      <c r="Y2454" s="9" t="s">
        <v>4980</v>
      </c>
      <c r="Z2454" s="9" t="s">
        <v>4980</v>
      </c>
      <c r="AA2454" s="9" t="s">
        <v>4989</v>
      </c>
      <c r="AB2454" s="9" t="s">
        <v>5066</v>
      </c>
      <c r="AC2454" s="9" t="s">
        <v>5006</v>
      </c>
      <c r="AD2454" s="9"/>
      <c r="AE2454" s="20" t="str">
        <f>VLOOKUP(E2454,'FILIAIS PETZ'!A:Q,17,0)</f>
        <v>SP2</v>
      </c>
      <c r="AF2454" s="20" t="str">
        <f>VLOOKUP(E2454,'FILIAIS PETZ'!A:Q,3,0)</f>
        <v>FELICIO</v>
      </c>
      <c r="AG2454" s="20" t="str">
        <f>VLOOKUP(E2454,'FILIAIS PETZ'!A:Q,2,0)</f>
        <v>R3</v>
      </c>
      <c r="AH2454" s="75">
        <v>980</v>
      </c>
      <c r="AI2454" s="16" t="s">
        <v>10346</v>
      </c>
      <c r="AJ2454" s="43">
        <f>VLOOKUP(E2454,'FILIAIS PETZ'!$A$2:$K$2000,11,0)</f>
        <v>18328118001938</v>
      </c>
      <c r="AK2454" s="44">
        <v>18328118001938</v>
      </c>
    </row>
    <row r="2455" spans="1:37" s="14" customFormat="1" ht="15" customHeight="1" thickBot="1" x14ac:dyDescent="0.25">
      <c r="A2455" s="9">
        <v>891264</v>
      </c>
      <c r="B2455" s="18">
        <f>VLOOKUP(C2455,FORNECEDORES!D:E,2,0)</f>
        <v>40460</v>
      </c>
      <c r="C2455" s="19" t="str">
        <f>VLOOKUP(D2455,FORNECEDORES!A:D,4,0)</f>
        <v>30.515.748/0001-98</v>
      </c>
      <c r="D2455" s="13" t="s">
        <v>2732</v>
      </c>
      <c r="E2455" s="20" t="str">
        <f t="shared" si="163"/>
        <v>04 0003</v>
      </c>
      <c r="F2455" s="28" t="s">
        <v>8971</v>
      </c>
      <c r="G2455" s="21" t="str">
        <f>VLOOKUP(E2455,'FILIAIS PETZ'!A:E,5,0)</f>
        <v>PETZ SAO BERNARDO</v>
      </c>
      <c r="H2455" s="20" t="str">
        <f>VLOOKUP(E2455,'FILIAIS PETZ'!A:D,4,0)</f>
        <v>SBCA-SP</v>
      </c>
      <c r="I2455" s="46">
        <v>45397</v>
      </c>
      <c r="J2455" s="9">
        <v>891264</v>
      </c>
      <c r="K2455" s="9"/>
      <c r="L2455" s="29"/>
      <c r="M2455" s="46"/>
      <c r="N2455" s="46"/>
      <c r="O2455" s="46"/>
      <c r="P2455" s="9" t="s">
        <v>4990</v>
      </c>
      <c r="Q2455" s="9" t="s">
        <v>5029</v>
      </c>
      <c r="R2455" s="9" t="s">
        <v>4991</v>
      </c>
      <c r="S2455" s="9" t="s">
        <v>4983</v>
      </c>
      <c r="T2455" s="9" t="s">
        <v>32</v>
      </c>
      <c r="U2455" s="9" t="s">
        <v>5048</v>
      </c>
      <c r="V2455" s="9" t="s">
        <v>5048</v>
      </c>
      <c r="W2455" s="9" t="s">
        <v>5019</v>
      </c>
      <c r="X2455" s="9" t="s">
        <v>4985</v>
      </c>
      <c r="Y2455" s="9" t="s">
        <v>4980</v>
      </c>
      <c r="Z2455" s="9" t="s">
        <v>4980</v>
      </c>
      <c r="AA2455" s="9" t="s">
        <v>4989</v>
      </c>
      <c r="AB2455" s="9" t="s">
        <v>5066</v>
      </c>
      <c r="AC2455" s="9" t="s">
        <v>5006</v>
      </c>
      <c r="AD2455" s="9"/>
      <c r="AE2455" s="20" t="str">
        <f>VLOOKUP(E2455,'FILIAIS PETZ'!A:Q,17,0)</f>
        <v>SP3</v>
      </c>
      <c r="AF2455" s="20" t="str">
        <f>VLOOKUP(E2455,'FILIAIS PETZ'!A:Q,3,0)</f>
        <v>FELICIO</v>
      </c>
      <c r="AG2455" s="20" t="str">
        <f>VLOOKUP(E2455,'FILIAIS PETZ'!A:Q,2,0)</f>
        <v>R3</v>
      </c>
      <c r="AH2455" s="75">
        <v>980</v>
      </c>
      <c r="AI2455" s="16" t="s">
        <v>10346</v>
      </c>
      <c r="AJ2455" s="43">
        <f>VLOOKUP(E2455,'FILIAIS PETZ'!$A$2:$K$2000,11,0)</f>
        <v>18328118002152</v>
      </c>
      <c r="AK2455" s="44">
        <v>18328118002152</v>
      </c>
    </row>
    <row r="2456" spans="1:37" s="14" customFormat="1" ht="15" customHeight="1" thickBot="1" x14ac:dyDescent="0.25">
      <c r="A2456" s="9">
        <v>891268</v>
      </c>
      <c r="B2456" s="18">
        <f>VLOOKUP(C2456,FORNECEDORES!D:E,2,0)</f>
        <v>40460</v>
      </c>
      <c r="C2456" s="19" t="str">
        <f>VLOOKUP(D2456,FORNECEDORES!A:D,4,0)</f>
        <v>30.515.748/0001-98</v>
      </c>
      <c r="D2456" s="13" t="s">
        <v>2732</v>
      </c>
      <c r="E2456" s="20" t="str">
        <f t="shared" si="163"/>
        <v>04 0011</v>
      </c>
      <c r="F2456" s="28" t="s">
        <v>8976</v>
      </c>
      <c r="G2456" s="21" t="str">
        <f>VLOOKUP(E2456,'FILIAIS PETZ'!A:E,5,0)</f>
        <v>PETZ AUGUSTA</v>
      </c>
      <c r="H2456" s="20" t="str">
        <f>VLOOKUP(E2456,'FILIAIS PETZ'!A:D,4,0)</f>
        <v>AUGT-SP</v>
      </c>
      <c r="I2456" s="46">
        <v>45397</v>
      </c>
      <c r="J2456" s="9">
        <v>891268</v>
      </c>
      <c r="K2456" s="9" t="s">
        <v>9035</v>
      </c>
      <c r="L2456" s="29" t="s">
        <v>10349</v>
      </c>
      <c r="M2456" s="46">
        <v>45460</v>
      </c>
      <c r="N2456" s="46">
        <v>45483</v>
      </c>
      <c r="O2456" s="46">
        <v>45464</v>
      </c>
      <c r="P2456" s="9" t="s">
        <v>4990</v>
      </c>
      <c r="Q2456" s="9" t="s">
        <v>5029</v>
      </c>
      <c r="R2456" s="9" t="s">
        <v>4991</v>
      </c>
      <c r="S2456" s="9" t="s">
        <v>4983</v>
      </c>
      <c r="T2456" s="9" t="s">
        <v>32</v>
      </c>
      <c r="U2456" s="9" t="s">
        <v>5048</v>
      </c>
      <c r="V2456" s="9" t="s">
        <v>5048</v>
      </c>
      <c r="W2456" s="9" t="s">
        <v>5019</v>
      </c>
      <c r="X2456" s="9" t="s">
        <v>4985</v>
      </c>
      <c r="Y2456" s="9" t="s">
        <v>4980</v>
      </c>
      <c r="Z2456" s="9" t="s">
        <v>4980</v>
      </c>
      <c r="AA2456" s="9" t="s">
        <v>4989</v>
      </c>
      <c r="AB2456" s="9" t="s">
        <v>5066</v>
      </c>
      <c r="AC2456" s="9" t="s">
        <v>5006</v>
      </c>
      <c r="AD2456" s="9"/>
      <c r="AE2456" s="20" t="str">
        <f>VLOOKUP(E2456,'FILIAIS PETZ'!A:Q,17,0)</f>
        <v>SP2</v>
      </c>
      <c r="AF2456" s="20" t="str">
        <f>VLOOKUP(E2456,'FILIAIS PETZ'!A:Q,3,0)</f>
        <v>FELICIO</v>
      </c>
      <c r="AG2456" s="20" t="str">
        <f>VLOOKUP(E2456,'FILIAIS PETZ'!A:Q,2,0)</f>
        <v>R3</v>
      </c>
      <c r="AH2456" s="75">
        <v>980</v>
      </c>
      <c r="AI2456" s="16" t="s">
        <v>10346</v>
      </c>
      <c r="AJ2456" s="43">
        <f>VLOOKUP(E2456,'FILIAIS PETZ'!$A$2:$K$2000,11,0)</f>
        <v>18328118001776</v>
      </c>
      <c r="AK2456" s="44">
        <v>18328118001776</v>
      </c>
    </row>
    <row r="2457" spans="1:37" s="14" customFormat="1" ht="15" customHeight="1" thickBot="1" x14ac:dyDescent="0.25">
      <c r="A2457" s="9">
        <v>891270</v>
      </c>
      <c r="B2457" s="18">
        <f>VLOOKUP(C2457,FORNECEDORES!D:E,2,0)</f>
        <v>40460</v>
      </c>
      <c r="C2457" s="19" t="str">
        <f>VLOOKUP(D2457,FORNECEDORES!A:D,4,0)</f>
        <v>30.515.748/0001-98</v>
      </c>
      <c r="D2457" s="13" t="s">
        <v>2732</v>
      </c>
      <c r="E2457" s="20" t="str">
        <f t="shared" si="163"/>
        <v>04 0068</v>
      </c>
      <c r="F2457" s="28" t="s">
        <v>8958</v>
      </c>
      <c r="G2457" s="21" t="str">
        <f>VLOOKUP(E2457,'FILIAIS PETZ'!A:E,5,0)</f>
        <v>PETZ PEREIRA BARRETO</v>
      </c>
      <c r="H2457" s="20" t="str">
        <f>VLOOKUP(E2457,'FILIAIS PETZ'!A:D,4,0)</f>
        <v>PBAR-SP</v>
      </c>
      <c r="I2457" s="46">
        <v>45397</v>
      </c>
      <c r="J2457" s="9">
        <v>891270</v>
      </c>
      <c r="K2457" s="9"/>
      <c r="L2457" s="83"/>
      <c r="M2457" s="85"/>
      <c r="N2457" s="85"/>
      <c r="O2457" s="85"/>
      <c r="P2457" s="9" t="s">
        <v>4990</v>
      </c>
      <c r="Q2457" s="9" t="s">
        <v>5029</v>
      </c>
      <c r="R2457" s="9" t="s">
        <v>4991</v>
      </c>
      <c r="S2457" s="9" t="s">
        <v>4983</v>
      </c>
      <c r="T2457" s="9" t="s">
        <v>32</v>
      </c>
      <c r="U2457" s="9" t="s">
        <v>5048</v>
      </c>
      <c r="V2457" s="9" t="s">
        <v>5048</v>
      </c>
      <c r="W2457" s="9" t="s">
        <v>5019</v>
      </c>
      <c r="X2457" s="9" t="s">
        <v>4985</v>
      </c>
      <c r="Y2457" s="9" t="s">
        <v>4980</v>
      </c>
      <c r="Z2457" s="9" t="s">
        <v>4980</v>
      </c>
      <c r="AA2457" s="9" t="s">
        <v>4989</v>
      </c>
      <c r="AB2457" s="9" t="s">
        <v>5066</v>
      </c>
      <c r="AC2457" s="9" t="s">
        <v>5006</v>
      </c>
      <c r="AD2457" s="9"/>
      <c r="AE2457" s="20" t="str">
        <f>VLOOKUP(E2457,'FILIAIS PETZ'!A:Q,17,0)</f>
        <v>SP3</v>
      </c>
      <c r="AF2457" s="20" t="str">
        <f>VLOOKUP(E2457,'FILIAIS PETZ'!A:Q,3,0)</f>
        <v>FELICIO</v>
      </c>
      <c r="AG2457" s="20" t="str">
        <f>VLOOKUP(E2457,'FILIAIS PETZ'!A:Q,2,0)</f>
        <v>R3</v>
      </c>
      <c r="AH2457" s="75">
        <v>980</v>
      </c>
      <c r="AI2457" s="16" t="s">
        <v>10346</v>
      </c>
      <c r="AJ2457" s="43">
        <f>VLOOKUP(E2457,'FILIAIS PETZ'!$A$2:$K$2000,11,0)</f>
        <v>18328118007111</v>
      </c>
      <c r="AK2457" s="44">
        <v>18328118007111</v>
      </c>
    </row>
    <row r="2458" spans="1:37" s="14" customFormat="1" ht="15" customHeight="1" thickBot="1" x14ac:dyDescent="0.25">
      <c r="A2458" s="9">
        <v>891274</v>
      </c>
      <c r="B2458" s="18">
        <f>VLOOKUP(C2458,FORNECEDORES!D:E,2,0)</f>
        <v>40460</v>
      </c>
      <c r="C2458" s="19" t="str">
        <f>VLOOKUP(D2458,FORNECEDORES!A:D,4,0)</f>
        <v>30.515.748/0001-98</v>
      </c>
      <c r="D2458" s="13" t="s">
        <v>2732</v>
      </c>
      <c r="E2458" s="20" t="str">
        <f t="shared" si="163"/>
        <v>04 0019</v>
      </c>
      <c r="F2458" s="28" t="s">
        <v>8977</v>
      </c>
      <c r="G2458" s="21" t="str">
        <f>VLOOKUP(E2458,'FILIAIS PETZ'!A:E,5,0)</f>
        <v>PETZ BUTANTA</v>
      </c>
      <c r="H2458" s="20" t="str">
        <f>VLOOKUP(E2458,'FILIAIS PETZ'!A:D,4,0)</f>
        <v>BTTA-SP</v>
      </c>
      <c r="I2458" s="46">
        <v>45397</v>
      </c>
      <c r="J2458" s="9">
        <v>891274</v>
      </c>
      <c r="K2458" s="9" t="s">
        <v>9035</v>
      </c>
      <c r="L2458" s="83" t="s">
        <v>10350</v>
      </c>
      <c r="M2458" s="85">
        <v>45460</v>
      </c>
      <c r="N2458" s="85">
        <v>45483</v>
      </c>
      <c r="O2458" s="85">
        <v>45464</v>
      </c>
      <c r="P2458" s="9" t="s">
        <v>4990</v>
      </c>
      <c r="Q2458" s="9" t="s">
        <v>5029</v>
      </c>
      <c r="R2458" s="9" t="s">
        <v>4991</v>
      </c>
      <c r="S2458" s="9" t="s">
        <v>4983</v>
      </c>
      <c r="T2458" s="9" t="s">
        <v>32</v>
      </c>
      <c r="U2458" s="9" t="s">
        <v>5048</v>
      </c>
      <c r="V2458" s="9" t="s">
        <v>5048</v>
      </c>
      <c r="W2458" s="9" t="s">
        <v>5019</v>
      </c>
      <c r="X2458" s="9" t="s">
        <v>4985</v>
      </c>
      <c r="Y2458" s="9" t="s">
        <v>4980</v>
      </c>
      <c r="Z2458" s="9" t="s">
        <v>4980</v>
      </c>
      <c r="AA2458" s="9" t="s">
        <v>4989</v>
      </c>
      <c r="AB2458" s="9" t="s">
        <v>5066</v>
      </c>
      <c r="AC2458" s="9" t="s">
        <v>5006</v>
      </c>
      <c r="AD2458" s="9"/>
      <c r="AE2458" s="20" t="str">
        <f>VLOOKUP(E2458,'FILIAIS PETZ'!A:Q,17,0)</f>
        <v>SP2</v>
      </c>
      <c r="AF2458" s="20" t="str">
        <f>VLOOKUP(E2458,'FILIAIS PETZ'!A:Q,3,0)</f>
        <v>FELICIO</v>
      </c>
      <c r="AG2458" s="20" t="str">
        <f>VLOOKUP(E2458,'FILIAIS PETZ'!A:Q,2,0)</f>
        <v>R3</v>
      </c>
      <c r="AH2458" s="75">
        <v>980</v>
      </c>
      <c r="AI2458" s="16" t="s">
        <v>10346</v>
      </c>
      <c r="AJ2458" s="43">
        <f>VLOOKUP(E2458,'FILIAIS PETZ'!$A$2:$K$2000,11,0)</f>
        <v>18328118000885</v>
      </c>
      <c r="AK2458" s="44">
        <v>18328118000885</v>
      </c>
    </row>
    <row r="2459" spans="1:37" s="14" customFormat="1" ht="15" customHeight="1" thickBot="1" x14ac:dyDescent="0.25">
      <c r="A2459" s="9">
        <v>891275</v>
      </c>
      <c r="B2459" s="18">
        <f>VLOOKUP(C2459,FORNECEDORES!D:E,2,0)</f>
        <v>40460</v>
      </c>
      <c r="C2459" s="19" t="str">
        <f>VLOOKUP(D2459,FORNECEDORES!A:D,4,0)</f>
        <v>30.515.748/0001-98</v>
      </c>
      <c r="D2459" s="13" t="s">
        <v>2732</v>
      </c>
      <c r="E2459" s="20" t="str">
        <f t="shared" si="163"/>
        <v>04 0221</v>
      </c>
      <c r="F2459" s="28" t="s">
        <v>8980</v>
      </c>
      <c r="G2459" s="21" t="str">
        <f>VLOOKUP(E2459,'FILIAIS PETZ'!A:E,5,0)</f>
        <v>PETZ GASTAO VIDIGAL</v>
      </c>
      <c r="H2459" s="20" t="str">
        <f>VLOOKUP(E2459,'FILIAIS PETZ'!A:D,4,0)</f>
        <v>GVDL-SP</v>
      </c>
      <c r="I2459" s="46">
        <v>45397</v>
      </c>
      <c r="J2459" s="9">
        <v>891275</v>
      </c>
      <c r="K2459" s="9" t="s">
        <v>9035</v>
      </c>
      <c r="L2459" s="83" t="s">
        <v>10351</v>
      </c>
      <c r="M2459" s="85">
        <v>45460</v>
      </c>
      <c r="N2459" s="85">
        <v>45483</v>
      </c>
      <c r="O2459" s="85">
        <v>45464</v>
      </c>
      <c r="P2459" s="9" t="s">
        <v>4990</v>
      </c>
      <c r="Q2459" s="9" t="s">
        <v>5029</v>
      </c>
      <c r="R2459" s="9" t="s">
        <v>4991</v>
      </c>
      <c r="S2459" s="9" t="s">
        <v>4983</v>
      </c>
      <c r="T2459" s="9" t="s">
        <v>32</v>
      </c>
      <c r="U2459" s="9" t="s">
        <v>5048</v>
      </c>
      <c r="V2459" s="9" t="s">
        <v>5048</v>
      </c>
      <c r="W2459" s="9" t="s">
        <v>5019</v>
      </c>
      <c r="X2459" s="9" t="s">
        <v>4985</v>
      </c>
      <c r="Y2459" s="9" t="s">
        <v>4980</v>
      </c>
      <c r="Z2459" s="9" t="s">
        <v>4980</v>
      </c>
      <c r="AA2459" s="9" t="s">
        <v>4989</v>
      </c>
      <c r="AB2459" s="9" t="s">
        <v>5066</v>
      </c>
      <c r="AC2459" s="9" t="s">
        <v>5006</v>
      </c>
      <c r="AD2459" s="9"/>
      <c r="AE2459" s="20" t="str">
        <f>VLOOKUP(E2459,'FILIAIS PETZ'!A:Q,17,0)</f>
        <v>SP7</v>
      </c>
      <c r="AF2459" s="20" t="str">
        <f>VLOOKUP(E2459,'FILIAIS PETZ'!A:Q,3,0)</f>
        <v>FELICIO</v>
      </c>
      <c r="AG2459" s="20" t="str">
        <f>VLOOKUP(E2459,'FILIAIS PETZ'!A:Q,2,0)</f>
        <v>R3</v>
      </c>
      <c r="AH2459" s="75">
        <v>980</v>
      </c>
      <c r="AI2459" s="16" t="s">
        <v>10346</v>
      </c>
      <c r="AJ2459" s="43">
        <f>VLOOKUP(E2459,'FILIAIS PETZ'!$A$2:$K$2000,11,0)</f>
        <v>18328118021025</v>
      </c>
      <c r="AK2459" s="44">
        <v>18328118021025</v>
      </c>
    </row>
    <row r="2460" spans="1:37" s="14" customFormat="1" ht="15" customHeight="1" thickBot="1" x14ac:dyDescent="0.25">
      <c r="A2460" s="9">
        <v>891278</v>
      </c>
      <c r="B2460" s="18">
        <f>VLOOKUP(C2460,FORNECEDORES!D:E,2,0)</f>
        <v>40460</v>
      </c>
      <c r="C2460" s="19" t="str">
        <f>VLOOKUP(D2460,FORNECEDORES!A:D,4,0)</f>
        <v>30.515.748/0001-98</v>
      </c>
      <c r="D2460" s="13" t="s">
        <v>2732</v>
      </c>
      <c r="E2460" s="20" t="str">
        <f t="shared" si="163"/>
        <v>04 0208</v>
      </c>
      <c r="F2460" s="28" t="s">
        <v>8975</v>
      </c>
      <c r="G2460" s="21" t="str">
        <f>VLOOKUP(E2460,'FILIAIS PETZ'!A:E,5,0)</f>
        <v>PETZ AVENIDA ANGELICA</v>
      </c>
      <c r="H2460" s="20" t="str">
        <f>VLOOKUP(E2460,'FILIAIS PETZ'!A:D,4,0)</f>
        <v>ANGL-SP</v>
      </c>
      <c r="I2460" s="46">
        <v>45397</v>
      </c>
      <c r="J2460" s="9">
        <v>891278</v>
      </c>
      <c r="K2460" s="9" t="s">
        <v>9035</v>
      </c>
      <c r="L2460" s="83" t="s">
        <v>10352</v>
      </c>
      <c r="M2460" s="85">
        <v>45460</v>
      </c>
      <c r="N2460" s="85">
        <v>45483</v>
      </c>
      <c r="O2460" s="85">
        <v>45464</v>
      </c>
      <c r="P2460" s="9" t="s">
        <v>4990</v>
      </c>
      <c r="Q2460" s="9" t="s">
        <v>5029</v>
      </c>
      <c r="R2460" s="9" t="s">
        <v>4991</v>
      </c>
      <c r="S2460" s="9" t="s">
        <v>4983</v>
      </c>
      <c r="T2460" s="9" t="s">
        <v>32</v>
      </c>
      <c r="U2460" s="9" t="s">
        <v>5048</v>
      </c>
      <c r="V2460" s="9" t="s">
        <v>5048</v>
      </c>
      <c r="W2460" s="9" t="s">
        <v>5019</v>
      </c>
      <c r="X2460" s="9" t="s">
        <v>4985</v>
      </c>
      <c r="Y2460" s="9" t="s">
        <v>4980</v>
      </c>
      <c r="Z2460" s="9" t="s">
        <v>4980</v>
      </c>
      <c r="AA2460" s="9" t="s">
        <v>4989</v>
      </c>
      <c r="AB2460" s="9" t="s">
        <v>5066</v>
      </c>
      <c r="AC2460" s="9" t="s">
        <v>5006</v>
      </c>
      <c r="AD2460" s="9"/>
      <c r="AE2460" s="20" t="str">
        <f>VLOOKUP(E2460,'FILIAIS PETZ'!A:Q,17,0)</f>
        <v>SP2</v>
      </c>
      <c r="AF2460" s="20" t="str">
        <f>VLOOKUP(E2460,'FILIAIS PETZ'!A:Q,3,0)</f>
        <v>FELICIO</v>
      </c>
      <c r="AG2460" s="20" t="str">
        <f>VLOOKUP(E2460,'FILIAIS PETZ'!A:Q,2,0)</f>
        <v>R3</v>
      </c>
      <c r="AH2460" s="75">
        <v>980</v>
      </c>
      <c r="AI2460" s="16" t="s">
        <v>10346</v>
      </c>
      <c r="AJ2460" s="43">
        <f>VLOOKUP(E2460,'FILIAIS PETZ'!$A$2:$K$2000,11,0)</f>
        <v>18328118019551</v>
      </c>
      <c r="AK2460" s="44">
        <v>18328118019551</v>
      </c>
    </row>
    <row r="2461" spans="1:37" s="14" customFormat="1" ht="15" customHeight="1" thickBot="1" x14ac:dyDescent="0.25">
      <c r="A2461" s="9">
        <v>891279</v>
      </c>
      <c r="B2461" s="18">
        <f>VLOOKUP(C2461,FORNECEDORES!D:E,2,0)</f>
        <v>55566</v>
      </c>
      <c r="C2461" s="19" t="str">
        <f>VLOOKUP(D2461,FORNECEDORES!A:D,4,0)</f>
        <v>29.209.860/0001-11</v>
      </c>
      <c r="D2461" s="13" t="s">
        <v>2679</v>
      </c>
      <c r="E2461" s="20" t="str">
        <f t="shared" si="163"/>
        <v>04 0256</v>
      </c>
      <c r="F2461" s="28" t="s">
        <v>9144</v>
      </c>
      <c r="G2461" s="21" t="str">
        <f>VLOOKUP(E2461,'FILIAIS PETZ'!A:E,5,0)</f>
        <v>PETZ ACLIMAÇÃO</v>
      </c>
      <c r="H2461" s="20" t="str">
        <f>VLOOKUP(E2461,'FILIAIS PETZ'!A:D,4,0)</f>
        <v>ACLM-SP</v>
      </c>
      <c r="I2461" s="46">
        <v>45397</v>
      </c>
      <c r="J2461" s="9">
        <v>891279</v>
      </c>
      <c r="K2461" s="9" t="s">
        <v>9035</v>
      </c>
      <c r="L2461" s="83" t="s">
        <v>10353</v>
      </c>
      <c r="M2461" s="85">
        <v>45398</v>
      </c>
      <c r="N2461" s="85">
        <v>45420</v>
      </c>
      <c r="O2461" s="85">
        <v>45400</v>
      </c>
      <c r="P2461" s="9" t="s">
        <v>4990</v>
      </c>
      <c r="Q2461" s="9" t="s">
        <v>5029</v>
      </c>
      <c r="R2461" s="9" t="s">
        <v>4991</v>
      </c>
      <c r="S2461" s="9" t="s">
        <v>4983</v>
      </c>
      <c r="T2461" s="9" t="s">
        <v>32</v>
      </c>
      <c r="U2461" s="9" t="s">
        <v>5048</v>
      </c>
      <c r="V2461" s="9" t="s">
        <v>5048</v>
      </c>
      <c r="W2461" s="9" t="s">
        <v>5019</v>
      </c>
      <c r="X2461" s="9" t="s">
        <v>4992</v>
      </c>
      <c r="Y2461" s="10" t="s">
        <v>4980</v>
      </c>
      <c r="Z2461" s="10" t="s">
        <v>4980</v>
      </c>
      <c r="AA2461" s="10" t="s">
        <v>4992</v>
      </c>
      <c r="AB2461" s="10" t="s">
        <v>5066</v>
      </c>
      <c r="AC2461" s="9" t="s">
        <v>5006</v>
      </c>
      <c r="AD2461" s="9"/>
      <c r="AE2461" s="20" t="str">
        <f>VLOOKUP(E2461,'FILIAIS PETZ'!A:Q,17,0)</f>
        <v>SP2</v>
      </c>
      <c r="AF2461" s="20" t="str">
        <f>VLOOKUP(E2461,'FILIAIS PETZ'!A:Q,3,0)</f>
        <v>FELICIO</v>
      </c>
      <c r="AG2461" s="20" t="str">
        <f>VLOOKUP(E2461,'FILIAIS PETZ'!A:Q,2,0)</f>
        <v>R3</v>
      </c>
      <c r="AH2461" s="75">
        <v>1000</v>
      </c>
      <c r="AI2461" s="16" t="s">
        <v>10354</v>
      </c>
      <c r="AJ2461" s="43" t="str">
        <f>VLOOKUP(E2461,'FILIAIS PETZ'!$A$2:$K$2000,11,0)</f>
        <v>18.328.118/0243-93</v>
      </c>
      <c r="AK2461" s="44" t="s">
        <v>9146</v>
      </c>
    </row>
    <row r="2462" spans="1:37" s="14" customFormat="1" ht="15" customHeight="1" thickBot="1" x14ac:dyDescent="0.25">
      <c r="A2462" s="9">
        <v>891281</v>
      </c>
      <c r="B2462" s="18">
        <f>VLOOKUP(C2462,FORNECEDORES!D:E,2,0)</f>
        <v>55566</v>
      </c>
      <c r="C2462" s="19" t="str">
        <f>VLOOKUP(D2462,FORNECEDORES!A:D,4,0)</f>
        <v>29.209.860/0001-11</v>
      </c>
      <c r="D2462" s="13" t="s">
        <v>2679</v>
      </c>
      <c r="E2462" s="20" t="str">
        <f t="shared" si="163"/>
        <v>04 0263</v>
      </c>
      <c r="F2462" s="28" t="s">
        <v>8628</v>
      </c>
      <c r="G2462" s="21" t="str">
        <f>VLOOKUP(E2462,'FILIAIS PETZ'!A:E,5,0)</f>
        <v>PETZ PÃO DE AÇUCAR JABAQUARA</v>
      </c>
      <c r="H2462" s="20" t="str">
        <f>VLOOKUP(E2462,'FILIAIS PETZ'!A:D,4,0)</f>
        <v>JABQ-SP</v>
      </c>
      <c r="I2462" s="46">
        <v>45397</v>
      </c>
      <c r="J2462" s="9">
        <v>891281</v>
      </c>
      <c r="K2462" s="9" t="s">
        <v>9035</v>
      </c>
      <c r="L2462" s="83" t="s">
        <v>10355</v>
      </c>
      <c r="M2462" s="85">
        <v>45398</v>
      </c>
      <c r="N2462" s="85">
        <v>45420</v>
      </c>
      <c r="O2462" s="85">
        <v>45400</v>
      </c>
      <c r="P2462" s="9" t="s">
        <v>4990</v>
      </c>
      <c r="Q2462" s="9" t="s">
        <v>5029</v>
      </c>
      <c r="R2462" s="9" t="s">
        <v>4991</v>
      </c>
      <c r="S2462" s="9" t="s">
        <v>4983</v>
      </c>
      <c r="T2462" s="9" t="s">
        <v>32</v>
      </c>
      <c r="U2462" s="9" t="s">
        <v>5048</v>
      </c>
      <c r="V2462" s="9" t="s">
        <v>5048</v>
      </c>
      <c r="W2462" s="9" t="s">
        <v>5019</v>
      </c>
      <c r="X2462" s="9" t="s">
        <v>4992</v>
      </c>
      <c r="Y2462" s="10" t="s">
        <v>4980</v>
      </c>
      <c r="Z2462" s="10" t="s">
        <v>4980</v>
      </c>
      <c r="AA2462" s="10" t="s">
        <v>4992</v>
      </c>
      <c r="AB2462" s="10" t="s">
        <v>5066</v>
      </c>
      <c r="AC2462" s="9" t="s">
        <v>5006</v>
      </c>
      <c r="AD2462" s="9"/>
      <c r="AE2462" s="20" t="str">
        <f>VLOOKUP(E2462,'FILIAIS PETZ'!A:Q,17,0)</f>
        <v>SP3</v>
      </c>
      <c r="AF2462" s="20" t="str">
        <f>VLOOKUP(E2462,'FILIAIS PETZ'!A:Q,3,0)</f>
        <v>FELICIO</v>
      </c>
      <c r="AG2462" s="20" t="str">
        <f>VLOOKUP(E2462,'FILIAIS PETZ'!A:Q,2,0)</f>
        <v>R3</v>
      </c>
      <c r="AH2462" s="75">
        <v>1000</v>
      </c>
      <c r="AI2462" s="16" t="s">
        <v>10354</v>
      </c>
      <c r="AJ2462" s="43" t="str">
        <f>VLOOKUP(E2462,'FILIAIS PETZ'!$A$2:$K$2000,11,0)</f>
        <v>18.328.118/0258-70</v>
      </c>
      <c r="AK2462" s="44" t="s">
        <v>9134</v>
      </c>
    </row>
    <row r="2463" spans="1:37" s="14" customFormat="1" ht="15" customHeight="1" thickBot="1" x14ac:dyDescent="0.25">
      <c r="A2463" s="9">
        <v>891610</v>
      </c>
      <c r="B2463" s="18">
        <f>VLOOKUP(C2463,FORNECEDORES!D:E,2,0)</f>
        <v>530375</v>
      </c>
      <c r="C2463" s="19" t="str">
        <f>VLOOKUP(D2463,FORNECEDORES!A:D,4,0)</f>
        <v>23.080.842/0001-04</v>
      </c>
      <c r="D2463" s="13" t="s">
        <v>4370</v>
      </c>
      <c r="E2463" s="20" t="str">
        <f t="shared" si="163"/>
        <v>04 0135</v>
      </c>
      <c r="F2463" s="28" t="s">
        <v>8712</v>
      </c>
      <c r="G2463" s="21" t="str">
        <f>VLOOKUP(E2463,'FILIAIS PETZ'!A:E,5,0)</f>
        <v>PETZ CARREFOUR ANCHIETA</v>
      </c>
      <c r="H2463" s="20" t="str">
        <f>VLOOKUP(E2463,'FILIAIS PETZ'!A:D,4,0)</f>
        <v>ANCH-SP</v>
      </c>
      <c r="I2463" s="46">
        <v>45397</v>
      </c>
      <c r="J2463" s="9">
        <v>891610</v>
      </c>
      <c r="K2463" s="9" t="s">
        <v>9035</v>
      </c>
      <c r="L2463" s="83" t="s">
        <v>10356</v>
      </c>
      <c r="M2463" s="85">
        <v>45400</v>
      </c>
      <c r="N2463" s="85">
        <v>45420</v>
      </c>
      <c r="O2463" s="85">
        <v>45404</v>
      </c>
      <c r="P2463" s="9" t="s">
        <v>4990</v>
      </c>
      <c r="Q2463" s="9" t="s">
        <v>5029</v>
      </c>
      <c r="R2463" s="9" t="s">
        <v>4991</v>
      </c>
      <c r="S2463" s="9" t="s">
        <v>4983</v>
      </c>
      <c r="T2463" s="9" t="s">
        <v>32</v>
      </c>
      <c r="U2463" s="9" t="s">
        <v>5048</v>
      </c>
      <c r="V2463" s="9" t="s">
        <v>5048</v>
      </c>
      <c r="W2463" s="9" t="s">
        <v>5019</v>
      </c>
      <c r="X2463" s="9" t="s">
        <v>4985</v>
      </c>
      <c r="Y2463" s="9" t="s">
        <v>4980</v>
      </c>
      <c r="Z2463" s="9" t="s">
        <v>4980</v>
      </c>
      <c r="AA2463" s="9" t="s">
        <v>4989</v>
      </c>
      <c r="AB2463" s="9" t="s">
        <v>5066</v>
      </c>
      <c r="AC2463" s="9" t="s">
        <v>5006</v>
      </c>
      <c r="AD2463" s="9"/>
      <c r="AE2463" s="20" t="str">
        <f>VLOOKUP(E2463,'FILIAIS PETZ'!A:Q,17,0)</f>
        <v>SP3</v>
      </c>
      <c r="AF2463" s="20" t="str">
        <f>VLOOKUP(E2463,'FILIAIS PETZ'!A:Q,3,0)</f>
        <v>FELICIO</v>
      </c>
      <c r="AG2463" s="20" t="str">
        <f>VLOOKUP(E2463,'FILIAIS PETZ'!A:Q,2,0)</f>
        <v>R3</v>
      </c>
      <c r="AH2463" s="75">
        <v>850</v>
      </c>
      <c r="AI2463" s="16" t="s">
        <v>10357</v>
      </c>
      <c r="AJ2463" s="43">
        <f>VLOOKUP(E2463,'FILIAIS PETZ'!$A$2:$K$2000,11,0)</f>
        <v>18328118012549</v>
      </c>
      <c r="AK2463" s="44">
        <v>18328118012549</v>
      </c>
    </row>
    <row r="2464" spans="1:37" s="14" customFormat="1" ht="15" customHeight="1" thickBot="1" x14ac:dyDescent="0.25">
      <c r="A2464" s="9">
        <v>891611</v>
      </c>
      <c r="B2464" s="18">
        <f>VLOOKUP(C2464,FORNECEDORES!D:E,2,0)</f>
        <v>530375</v>
      </c>
      <c r="C2464" s="19" t="str">
        <f>VLOOKUP(D2464,FORNECEDORES!A:D,4,0)</f>
        <v>23.080.842/0001-04</v>
      </c>
      <c r="D2464" s="13" t="s">
        <v>4370</v>
      </c>
      <c r="E2464" s="20" t="str">
        <f t="shared" si="163"/>
        <v>04 0247</v>
      </c>
      <c r="F2464" s="28" t="s">
        <v>8967</v>
      </c>
      <c r="G2464" s="21" t="str">
        <f>VLOOKUP(E2464,'FILIAIS PETZ'!A:E,5,0)</f>
        <v>PETZ AV GOIÁS</v>
      </c>
      <c r="H2464" s="20" t="str">
        <f>VLOOKUP(E2464,'FILIAIS PETZ'!A:D,4,0)</f>
        <v>AVGO-SP</v>
      </c>
      <c r="I2464" s="46">
        <v>45397</v>
      </c>
      <c r="J2464" s="9">
        <v>891611</v>
      </c>
      <c r="K2464" s="9" t="s">
        <v>9035</v>
      </c>
      <c r="L2464" s="83" t="s">
        <v>10358</v>
      </c>
      <c r="M2464" s="85">
        <v>45400</v>
      </c>
      <c r="N2464" s="85">
        <v>45420</v>
      </c>
      <c r="O2464" s="85">
        <v>45404</v>
      </c>
      <c r="P2464" s="9" t="s">
        <v>4990</v>
      </c>
      <c r="Q2464" s="9" t="s">
        <v>5029</v>
      </c>
      <c r="R2464" s="9" t="s">
        <v>4991</v>
      </c>
      <c r="S2464" s="9" t="s">
        <v>4983</v>
      </c>
      <c r="T2464" s="9" t="s">
        <v>32</v>
      </c>
      <c r="U2464" s="9" t="s">
        <v>5048</v>
      </c>
      <c r="V2464" s="9" t="s">
        <v>5048</v>
      </c>
      <c r="W2464" s="9" t="s">
        <v>5019</v>
      </c>
      <c r="X2464" s="9" t="s">
        <v>4985</v>
      </c>
      <c r="Y2464" s="9" t="s">
        <v>4980</v>
      </c>
      <c r="Z2464" s="9" t="s">
        <v>4980</v>
      </c>
      <c r="AA2464" s="9" t="s">
        <v>4989</v>
      </c>
      <c r="AB2464" s="9" t="s">
        <v>5066</v>
      </c>
      <c r="AC2464" s="9" t="s">
        <v>5006</v>
      </c>
      <c r="AD2464" s="9"/>
      <c r="AE2464" s="20" t="str">
        <f>VLOOKUP(E2464,'FILIAIS PETZ'!A:Q,17,0)</f>
        <v>SP3</v>
      </c>
      <c r="AF2464" s="20" t="str">
        <f>VLOOKUP(E2464,'FILIAIS PETZ'!A:Q,3,0)</f>
        <v>FELICIO</v>
      </c>
      <c r="AG2464" s="20" t="str">
        <f>VLOOKUP(E2464,'FILIAIS PETZ'!A:Q,2,0)</f>
        <v>R3</v>
      </c>
      <c r="AH2464" s="75">
        <v>850</v>
      </c>
      <c r="AI2464" s="16" t="s">
        <v>10357</v>
      </c>
      <c r="AJ2464" s="43" t="str">
        <f>VLOOKUP(E2464,'FILIAIS PETZ'!$A$2:$K$2000,11,0)</f>
        <v>18.328.118/0236-64</v>
      </c>
      <c r="AK2464" s="44" t="s">
        <v>9093</v>
      </c>
    </row>
    <row r="2465" spans="1:37" s="14" customFormat="1" ht="15" customHeight="1" thickBot="1" x14ac:dyDescent="0.25">
      <c r="A2465" s="9">
        <v>891612</v>
      </c>
      <c r="B2465" s="18">
        <f>VLOOKUP(C2465,FORNECEDORES!D:E,2,0)</f>
        <v>530375</v>
      </c>
      <c r="C2465" s="19" t="str">
        <f>VLOOKUP(D2465,FORNECEDORES!A:D,4,0)</f>
        <v>23.080.842/0001-04</v>
      </c>
      <c r="D2465" s="13" t="s">
        <v>4370</v>
      </c>
      <c r="E2465" s="20" t="str">
        <f t="shared" si="163"/>
        <v>04 0024</v>
      </c>
      <c r="F2465" s="28" t="s">
        <v>8626</v>
      </c>
      <c r="G2465" s="21" t="str">
        <f>VLOOKUP(E2465,'FILIAIS PETZ'!A:E,5,0)</f>
        <v>PETZ DIADEMA</v>
      </c>
      <c r="H2465" s="20" t="str">
        <f>VLOOKUP(E2465,'FILIAIS PETZ'!A:D,4,0)</f>
        <v>DDMA-SP</v>
      </c>
      <c r="I2465" s="46">
        <v>45397</v>
      </c>
      <c r="J2465" s="9">
        <v>891612</v>
      </c>
      <c r="K2465" s="9" t="s">
        <v>9035</v>
      </c>
      <c r="L2465" s="83" t="s">
        <v>10359</v>
      </c>
      <c r="M2465" s="85">
        <v>45400</v>
      </c>
      <c r="N2465" s="85">
        <v>45420</v>
      </c>
      <c r="O2465" s="85">
        <v>45404</v>
      </c>
      <c r="P2465" s="9" t="s">
        <v>4990</v>
      </c>
      <c r="Q2465" s="9" t="s">
        <v>5029</v>
      </c>
      <c r="R2465" s="9" t="s">
        <v>4991</v>
      </c>
      <c r="S2465" s="9" t="s">
        <v>4983</v>
      </c>
      <c r="T2465" s="9" t="s">
        <v>32</v>
      </c>
      <c r="U2465" s="9" t="s">
        <v>5048</v>
      </c>
      <c r="V2465" s="9" t="s">
        <v>5048</v>
      </c>
      <c r="W2465" s="9" t="s">
        <v>5019</v>
      </c>
      <c r="X2465" s="9" t="s">
        <v>4985</v>
      </c>
      <c r="Y2465" s="9" t="s">
        <v>4980</v>
      </c>
      <c r="Z2465" s="9" t="s">
        <v>4980</v>
      </c>
      <c r="AA2465" s="9" t="s">
        <v>4989</v>
      </c>
      <c r="AB2465" s="9" t="s">
        <v>5066</v>
      </c>
      <c r="AC2465" s="9" t="s">
        <v>5006</v>
      </c>
      <c r="AD2465" s="9"/>
      <c r="AE2465" s="20" t="str">
        <f>VLOOKUP(E2465,'FILIAIS PETZ'!A:Q,17,0)</f>
        <v>SP3</v>
      </c>
      <c r="AF2465" s="20" t="str">
        <f>VLOOKUP(E2465,'FILIAIS PETZ'!A:Q,3,0)</f>
        <v>FELICIO</v>
      </c>
      <c r="AG2465" s="20" t="str">
        <f>VLOOKUP(E2465,'FILIAIS PETZ'!A:Q,2,0)</f>
        <v>R3</v>
      </c>
      <c r="AH2465" s="75">
        <v>850</v>
      </c>
      <c r="AI2465" s="16" t="s">
        <v>10357</v>
      </c>
      <c r="AJ2465" s="43">
        <f>VLOOKUP(E2465,'FILIAIS PETZ'!$A$2:$K$2000,11,0)</f>
        <v>18328118000966</v>
      </c>
      <c r="AK2465" s="44">
        <v>18328118000966</v>
      </c>
    </row>
    <row r="2466" spans="1:37" s="14" customFormat="1" ht="15" customHeight="1" thickBot="1" x14ac:dyDescent="0.25">
      <c r="A2466" s="9">
        <v>891613</v>
      </c>
      <c r="B2466" s="18">
        <f>VLOOKUP(C2466,FORNECEDORES!D:E,2,0)</f>
        <v>530375</v>
      </c>
      <c r="C2466" s="19" t="str">
        <f>VLOOKUP(D2466,FORNECEDORES!A:D,4,0)</f>
        <v>23.080.842/0001-04</v>
      </c>
      <c r="D2466" s="13" t="s">
        <v>4370</v>
      </c>
      <c r="E2466" s="20" t="str">
        <f t="shared" si="163"/>
        <v>04 0069</v>
      </c>
      <c r="F2466" s="28" t="s">
        <v>8968</v>
      </c>
      <c r="G2466" s="21" t="str">
        <f>VLOOKUP(E2466,'FILIAIS PETZ'!A:E,5,0)</f>
        <v>PETZ GIOVANNI PIRELLI</v>
      </c>
      <c r="H2466" s="20" t="str">
        <f>VLOOKUP(E2466,'FILIAIS PETZ'!A:D,4,0)</f>
        <v>GPIR-SP</v>
      </c>
      <c r="I2466" s="46">
        <v>45397</v>
      </c>
      <c r="J2466" s="9">
        <v>891613</v>
      </c>
      <c r="K2466" s="9" t="s">
        <v>9035</v>
      </c>
      <c r="L2466" s="83" t="s">
        <v>10360</v>
      </c>
      <c r="M2466" s="85">
        <v>45400</v>
      </c>
      <c r="N2466" s="85">
        <v>45420</v>
      </c>
      <c r="O2466" s="85">
        <v>45404</v>
      </c>
      <c r="P2466" s="9" t="s">
        <v>4990</v>
      </c>
      <c r="Q2466" s="9" t="s">
        <v>5029</v>
      </c>
      <c r="R2466" s="9" t="s">
        <v>4991</v>
      </c>
      <c r="S2466" s="9" t="s">
        <v>4983</v>
      </c>
      <c r="T2466" s="9" t="s">
        <v>32</v>
      </c>
      <c r="U2466" s="9" t="s">
        <v>5048</v>
      </c>
      <c r="V2466" s="9" t="s">
        <v>5048</v>
      </c>
      <c r="W2466" s="9" t="s">
        <v>5019</v>
      </c>
      <c r="X2466" s="9" t="s">
        <v>4985</v>
      </c>
      <c r="Y2466" s="9" t="s">
        <v>4980</v>
      </c>
      <c r="Z2466" s="9" t="s">
        <v>4980</v>
      </c>
      <c r="AA2466" s="9" t="s">
        <v>4989</v>
      </c>
      <c r="AB2466" s="9" t="s">
        <v>5066</v>
      </c>
      <c r="AC2466" s="9" t="s">
        <v>5006</v>
      </c>
      <c r="AD2466" s="9"/>
      <c r="AE2466" s="20" t="str">
        <f>VLOOKUP(E2466,'FILIAIS PETZ'!A:Q,17,0)</f>
        <v>SP3</v>
      </c>
      <c r="AF2466" s="20" t="str">
        <f>VLOOKUP(E2466,'FILIAIS PETZ'!A:Q,3,0)</f>
        <v>FELICIO</v>
      </c>
      <c r="AG2466" s="20" t="str">
        <f>VLOOKUP(E2466,'FILIAIS PETZ'!A:Q,2,0)</f>
        <v>R3</v>
      </c>
      <c r="AH2466" s="75">
        <v>850</v>
      </c>
      <c r="AI2466" s="16" t="s">
        <v>10357</v>
      </c>
      <c r="AJ2466" s="43">
        <f>VLOOKUP(E2466,'FILIAIS PETZ'!$A$2:$K$2000,11,0)</f>
        <v>18328118006905</v>
      </c>
      <c r="AK2466" s="44">
        <v>18328118006905</v>
      </c>
    </row>
    <row r="2467" spans="1:37" s="14" customFormat="1" ht="15" customHeight="1" thickBot="1" x14ac:dyDescent="0.25">
      <c r="A2467" s="9">
        <v>891614</v>
      </c>
      <c r="B2467" s="18">
        <f>VLOOKUP(C2467,FORNECEDORES!D:E,2,0)</f>
        <v>530375</v>
      </c>
      <c r="C2467" s="19" t="str">
        <f>VLOOKUP(D2467,FORNECEDORES!A:D,4,0)</f>
        <v>23.080.842/0001-04</v>
      </c>
      <c r="D2467" s="13" t="s">
        <v>4370</v>
      </c>
      <c r="E2467" s="20" t="str">
        <f t="shared" si="163"/>
        <v>04 0138</v>
      </c>
      <c r="F2467" s="28" t="s">
        <v>8627</v>
      </c>
      <c r="G2467" s="21" t="str">
        <f>VLOOKUP(E2467,'FILIAIS PETZ'!A:E,5,0)</f>
        <v>PETZ JOÃO FIRMINO</v>
      </c>
      <c r="H2467" s="20" t="str">
        <f>VLOOKUP(E2467,'FILIAIS PETZ'!A:D,4,0)</f>
        <v>JFIR-SP</v>
      </c>
      <c r="I2467" s="46">
        <v>45397</v>
      </c>
      <c r="J2467" s="9">
        <v>891614</v>
      </c>
      <c r="K2467" s="9" t="s">
        <v>9035</v>
      </c>
      <c r="L2467" s="83" t="s">
        <v>10361</v>
      </c>
      <c r="M2467" s="85">
        <v>45400</v>
      </c>
      <c r="N2467" s="85">
        <v>45420</v>
      </c>
      <c r="O2467" s="85">
        <v>45404</v>
      </c>
      <c r="P2467" s="9" t="s">
        <v>4990</v>
      </c>
      <c r="Q2467" s="9" t="s">
        <v>5029</v>
      </c>
      <c r="R2467" s="9" t="s">
        <v>4991</v>
      </c>
      <c r="S2467" s="9" t="s">
        <v>4983</v>
      </c>
      <c r="T2467" s="9" t="s">
        <v>32</v>
      </c>
      <c r="U2467" s="9" t="s">
        <v>5048</v>
      </c>
      <c r="V2467" s="9" t="s">
        <v>5048</v>
      </c>
      <c r="W2467" s="9" t="s">
        <v>5019</v>
      </c>
      <c r="X2467" s="9" t="s">
        <v>4985</v>
      </c>
      <c r="Y2467" s="9" t="s">
        <v>4980</v>
      </c>
      <c r="Z2467" s="9" t="s">
        <v>4980</v>
      </c>
      <c r="AA2467" s="9" t="s">
        <v>4989</v>
      </c>
      <c r="AB2467" s="9" t="s">
        <v>5066</v>
      </c>
      <c r="AC2467" s="9" t="s">
        <v>5006</v>
      </c>
      <c r="AD2467" s="9"/>
      <c r="AE2467" s="20" t="str">
        <f>VLOOKUP(E2467,'FILIAIS PETZ'!A:Q,17,0)</f>
        <v>SP3</v>
      </c>
      <c r="AF2467" s="20" t="str">
        <f>VLOOKUP(E2467,'FILIAIS PETZ'!A:Q,3,0)</f>
        <v>FELICIO</v>
      </c>
      <c r="AG2467" s="20" t="str">
        <f>VLOOKUP(E2467,'FILIAIS PETZ'!A:Q,2,0)</f>
        <v>R3</v>
      </c>
      <c r="AH2467" s="75">
        <v>850</v>
      </c>
      <c r="AI2467" s="16" t="s">
        <v>10357</v>
      </c>
      <c r="AJ2467" s="43">
        <f>VLOOKUP(E2467,'FILIAIS PETZ'!$A$2:$K$2000,11,0)</f>
        <v>18328118012972</v>
      </c>
      <c r="AK2467" s="44">
        <v>18328118012972</v>
      </c>
    </row>
    <row r="2468" spans="1:37" s="14" customFormat="1" ht="15" customHeight="1" thickBot="1" x14ac:dyDescent="0.25">
      <c r="A2468" s="9">
        <v>891615</v>
      </c>
      <c r="B2468" s="18">
        <f>VLOOKUP(C2468,FORNECEDORES!D:E,2,0)</f>
        <v>530375</v>
      </c>
      <c r="C2468" s="19" t="str">
        <f>VLOOKUP(D2468,FORNECEDORES!A:D,4,0)</f>
        <v>23.080.842/0001-04</v>
      </c>
      <c r="D2468" s="13" t="s">
        <v>4370</v>
      </c>
      <c r="E2468" s="20" t="str">
        <f t="shared" si="163"/>
        <v>04 0181</v>
      </c>
      <c r="F2468" s="28" t="s">
        <v>8969</v>
      </c>
      <c r="G2468" s="21" t="str">
        <f>VLOOKUP(E2468,'FILIAIS PETZ'!A:E,5,0)</f>
        <v>PETZ MAUA SHOPPING</v>
      </c>
      <c r="H2468" s="20" t="str">
        <f>VLOOKUP(E2468,'FILIAIS PETZ'!A:D,4,0)</f>
        <v>MAUA-SP</v>
      </c>
      <c r="I2468" s="46">
        <v>45397</v>
      </c>
      <c r="J2468" s="9">
        <v>891615</v>
      </c>
      <c r="K2468" s="9" t="s">
        <v>9035</v>
      </c>
      <c r="L2468" s="83" t="s">
        <v>10362</v>
      </c>
      <c r="M2468" s="85">
        <v>45400</v>
      </c>
      <c r="N2468" s="85">
        <v>45420</v>
      </c>
      <c r="O2468" s="85">
        <v>45404</v>
      </c>
      <c r="P2468" s="9" t="s">
        <v>4990</v>
      </c>
      <c r="Q2468" s="9" t="s">
        <v>5029</v>
      </c>
      <c r="R2468" s="9" t="s">
        <v>4991</v>
      </c>
      <c r="S2468" s="9" t="s">
        <v>4983</v>
      </c>
      <c r="T2468" s="9" t="s">
        <v>32</v>
      </c>
      <c r="U2468" s="9" t="s">
        <v>5048</v>
      </c>
      <c r="V2468" s="9" t="s">
        <v>5048</v>
      </c>
      <c r="W2468" s="9" t="s">
        <v>5019</v>
      </c>
      <c r="X2468" s="9" t="s">
        <v>4985</v>
      </c>
      <c r="Y2468" s="9" t="s">
        <v>4980</v>
      </c>
      <c r="Z2468" s="9" t="s">
        <v>4980</v>
      </c>
      <c r="AA2468" s="9" t="s">
        <v>4989</v>
      </c>
      <c r="AB2468" s="9" t="s">
        <v>5066</v>
      </c>
      <c r="AC2468" s="9" t="s">
        <v>5006</v>
      </c>
      <c r="AD2468" s="9"/>
      <c r="AE2468" s="20" t="str">
        <f>VLOOKUP(E2468,'FILIAIS PETZ'!A:Q,17,0)</f>
        <v>SP3</v>
      </c>
      <c r="AF2468" s="20" t="str">
        <f>VLOOKUP(E2468,'FILIAIS PETZ'!A:Q,3,0)</f>
        <v>FELICIO</v>
      </c>
      <c r="AG2468" s="20" t="str">
        <f>VLOOKUP(E2468,'FILIAIS PETZ'!A:Q,2,0)</f>
        <v>R3</v>
      </c>
      <c r="AH2468" s="75">
        <v>850</v>
      </c>
      <c r="AI2468" s="16" t="s">
        <v>10357</v>
      </c>
      <c r="AJ2468" s="43">
        <f>VLOOKUP(E2468,'FILIAIS PETZ'!$A$2:$K$2000,11,0)</f>
        <v>18328118016617</v>
      </c>
      <c r="AK2468" s="44">
        <v>18328118016617</v>
      </c>
    </row>
    <row r="2469" spans="1:37" s="14" customFormat="1" ht="15" customHeight="1" thickBot="1" x14ac:dyDescent="0.25">
      <c r="A2469" s="9">
        <v>891616</v>
      </c>
      <c r="B2469" s="18">
        <f>VLOOKUP(C2469,FORNECEDORES!D:E,2,0)</f>
        <v>530375</v>
      </c>
      <c r="C2469" s="19" t="str">
        <f>VLOOKUP(D2469,FORNECEDORES!A:D,4,0)</f>
        <v>23.080.842/0001-04</v>
      </c>
      <c r="D2469" s="13" t="s">
        <v>4370</v>
      </c>
      <c r="E2469" s="20" t="str">
        <f t="shared" si="163"/>
        <v>04 0068</v>
      </c>
      <c r="F2469" s="28" t="s">
        <v>8958</v>
      </c>
      <c r="G2469" s="21" t="str">
        <f>VLOOKUP(E2469,'FILIAIS PETZ'!A:E,5,0)</f>
        <v>PETZ PEREIRA BARRETO</v>
      </c>
      <c r="H2469" s="20" t="str">
        <f>VLOOKUP(E2469,'FILIAIS PETZ'!A:D,4,0)</f>
        <v>PBAR-SP</v>
      </c>
      <c r="I2469" s="46">
        <v>45397</v>
      </c>
      <c r="J2469" s="9">
        <v>891616</v>
      </c>
      <c r="K2469" s="9" t="s">
        <v>9035</v>
      </c>
      <c r="L2469" s="83" t="s">
        <v>10363</v>
      </c>
      <c r="M2469" s="85">
        <v>45400</v>
      </c>
      <c r="N2469" s="85">
        <v>45420</v>
      </c>
      <c r="O2469" s="85">
        <v>45404</v>
      </c>
      <c r="P2469" s="9" t="s">
        <v>4990</v>
      </c>
      <c r="Q2469" s="9" t="s">
        <v>5029</v>
      </c>
      <c r="R2469" s="9" t="s">
        <v>4991</v>
      </c>
      <c r="S2469" s="9" t="s">
        <v>4983</v>
      </c>
      <c r="T2469" s="9" t="s">
        <v>32</v>
      </c>
      <c r="U2469" s="9" t="s">
        <v>5048</v>
      </c>
      <c r="V2469" s="9" t="s">
        <v>5048</v>
      </c>
      <c r="W2469" s="9" t="s">
        <v>5019</v>
      </c>
      <c r="X2469" s="9" t="s">
        <v>4985</v>
      </c>
      <c r="Y2469" s="9" t="s">
        <v>4980</v>
      </c>
      <c r="Z2469" s="9" t="s">
        <v>4980</v>
      </c>
      <c r="AA2469" s="9" t="s">
        <v>4989</v>
      </c>
      <c r="AB2469" s="9" t="s">
        <v>5066</v>
      </c>
      <c r="AC2469" s="9" t="s">
        <v>5006</v>
      </c>
      <c r="AD2469" s="9"/>
      <c r="AE2469" s="20" t="str">
        <f>VLOOKUP(E2469,'FILIAIS PETZ'!A:Q,17,0)</f>
        <v>SP3</v>
      </c>
      <c r="AF2469" s="20" t="str">
        <f>VLOOKUP(E2469,'FILIAIS PETZ'!A:Q,3,0)</f>
        <v>FELICIO</v>
      </c>
      <c r="AG2469" s="20" t="str">
        <f>VLOOKUP(E2469,'FILIAIS PETZ'!A:Q,2,0)</f>
        <v>R3</v>
      </c>
      <c r="AH2469" s="75">
        <v>850</v>
      </c>
      <c r="AI2469" s="16" t="s">
        <v>10357</v>
      </c>
      <c r="AJ2469" s="43">
        <f>VLOOKUP(E2469,'FILIAIS PETZ'!$A$2:$K$2000,11,0)</f>
        <v>18328118007111</v>
      </c>
      <c r="AK2469" s="44">
        <v>18328118007111</v>
      </c>
    </row>
    <row r="2470" spans="1:37" s="14" customFormat="1" ht="15" customHeight="1" thickBot="1" x14ac:dyDescent="0.25">
      <c r="A2470" s="9">
        <v>891617</v>
      </c>
      <c r="B2470" s="18">
        <f>VLOOKUP(C2470,FORNECEDORES!D:E,2,0)</f>
        <v>530375</v>
      </c>
      <c r="C2470" s="19" t="str">
        <f>VLOOKUP(D2470,FORNECEDORES!A:D,4,0)</f>
        <v>23.080.842/0001-04</v>
      </c>
      <c r="D2470" s="13" t="s">
        <v>4370</v>
      </c>
      <c r="E2470" s="20" t="str">
        <f t="shared" si="163"/>
        <v>04 0116</v>
      </c>
      <c r="F2470" s="28" t="s">
        <v>8970</v>
      </c>
      <c r="G2470" s="21" t="str">
        <f>VLOOKUP(E2470,'FILIAIS PETZ'!A:E,5,0)</f>
        <v>PETZ SANTO ANDRE DOM PEDRO</v>
      </c>
      <c r="H2470" s="20" t="str">
        <f>VLOOKUP(E2470,'FILIAIS PETZ'!A:D,4,0)</f>
        <v>SADP-SP</v>
      </c>
      <c r="I2470" s="46">
        <v>45397</v>
      </c>
      <c r="J2470" s="9">
        <v>891617</v>
      </c>
      <c r="K2470" s="9" t="s">
        <v>9035</v>
      </c>
      <c r="L2470" s="83" t="s">
        <v>10364</v>
      </c>
      <c r="M2470" s="85">
        <v>45400</v>
      </c>
      <c r="N2470" s="85">
        <v>45420</v>
      </c>
      <c r="O2470" s="85">
        <v>45404</v>
      </c>
      <c r="P2470" s="9" t="s">
        <v>4990</v>
      </c>
      <c r="Q2470" s="9" t="s">
        <v>5029</v>
      </c>
      <c r="R2470" s="9" t="s">
        <v>4991</v>
      </c>
      <c r="S2470" s="9" t="s">
        <v>4983</v>
      </c>
      <c r="T2470" s="9" t="s">
        <v>32</v>
      </c>
      <c r="U2470" s="9" t="s">
        <v>5048</v>
      </c>
      <c r="V2470" s="9" t="s">
        <v>5048</v>
      </c>
      <c r="W2470" s="9" t="s">
        <v>5019</v>
      </c>
      <c r="X2470" s="9" t="s">
        <v>4985</v>
      </c>
      <c r="Y2470" s="9" t="s">
        <v>4980</v>
      </c>
      <c r="Z2470" s="9" t="s">
        <v>4980</v>
      </c>
      <c r="AA2470" s="9" t="s">
        <v>4989</v>
      </c>
      <c r="AB2470" s="9" t="s">
        <v>5066</v>
      </c>
      <c r="AC2470" s="9" t="s">
        <v>5006</v>
      </c>
      <c r="AD2470" s="9"/>
      <c r="AE2470" s="20" t="str">
        <f>VLOOKUP(E2470,'FILIAIS PETZ'!A:Q,17,0)</f>
        <v>SP3</v>
      </c>
      <c r="AF2470" s="20" t="str">
        <f>VLOOKUP(E2470,'FILIAIS PETZ'!A:Q,3,0)</f>
        <v>FELICIO</v>
      </c>
      <c r="AG2470" s="20" t="str">
        <f>VLOOKUP(E2470,'FILIAIS PETZ'!A:Q,2,0)</f>
        <v>R3</v>
      </c>
      <c r="AH2470" s="75">
        <v>850</v>
      </c>
      <c r="AI2470" s="16" t="s">
        <v>10357</v>
      </c>
      <c r="AJ2470" s="43">
        <f>VLOOKUP(E2470,'FILIAIS PETZ'!$A$2:$K$2000,11,0)</f>
        <v>18328118011062</v>
      </c>
      <c r="AK2470" s="44">
        <v>18328118011062</v>
      </c>
    </row>
    <row r="2471" spans="1:37" s="14" customFormat="1" ht="15" customHeight="1" thickBot="1" x14ac:dyDescent="0.25">
      <c r="A2471" s="9">
        <v>891618</v>
      </c>
      <c r="B2471" s="18">
        <f>VLOOKUP(C2471,FORNECEDORES!D:E,2,0)</f>
        <v>530375</v>
      </c>
      <c r="C2471" s="19" t="str">
        <f>VLOOKUP(D2471,FORNECEDORES!A:D,4,0)</f>
        <v>23.080.842/0001-04</v>
      </c>
      <c r="D2471" s="13" t="s">
        <v>4370</v>
      </c>
      <c r="E2471" s="20" t="str">
        <f t="shared" si="163"/>
        <v>04 0003</v>
      </c>
      <c r="F2471" s="28" t="s">
        <v>8971</v>
      </c>
      <c r="G2471" s="21" t="str">
        <f>VLOOKUP(E2471,'FILIAIS PETZ'!A:E,5,0)</f>
        <v>PETZ SAO BERNARDO</v>
      </c>
      <c r="H2471" s="20" t="str">
        <f>VLOOKUP(E2471,'FILIAIS PETZ'!A:D,4,0)</f>
        <v>SBCA-SP</v>
      </c>
      <c r="I2471" s="46">
        <v>45397</v>
      </c>
      <c r="J2471" s="9">
        <v>891618</v>
      </c>
      <c r="K2471" s="9" t="s">
        <v>9035</v>
      </c>
      <c r="L2471" s="83" t="s">
        <v>10365</v>
      </c>
      <c r="M2471" s="85">
        <v>45400</v>
      </c>
      <c r="N2471" s="85">
        <v>45420</v>
      </c>
      <c r="O2471" s="85">
        <v>45404</v>
      </c>
      <c r="P2471" s="9" t="s">
        <v>4990</v>
      </c>
      <c r="Q2471" s="9" t="s">
        <v>5029</v>
      </c>
      <c r="R2471" s="9" t="s">
        <v>4991</v>
      </c>
      <c r="S2471" s="9" t="s">
        <v>4983</v>
      </c>
      <c r="T2471" s="9" t="s">
        <v>32</v>
      </c>
      <c r="U2471" s="9" t="s">
        <v>5048</v>
      </c>
      <c r="V2471" s="9" t="s">
        <v>5048</v>
      </c>
      <c r="W2471" s="9" t="s">
        <v>5019</v>
      </c>
      <c r="X2471" s="9" t="s">
        <v>4985</v>
      </c>
      <c r="Y2471" s="9" t="s">
        <v>4980</v>
      </c>
      <c r="Z2471" s="9" t="s">
        <v>4980</v>
      </c>
      <c r="AA2471" s="9" t="s">
        <v>4989</v>
      </c>
      <c r="AB2471" s="9" t="s">
        <v>5066</v>
      </c>
      <c r="AC2471" s="9" t="s">
        <v>5006</v>
      </c>
      <c r="AD2471" s="9"/>
      <c r="AE2471" s="20" t="str">
        <f>VLOOKUP(E2471,'FILIAIS PETZ'!A:Q,17,0)</f>
        <v>SP3</v>
      </c>
      <c r="AF2471" s="20" t="str">
        <f>VLOOKUP(E2471,'FILIAIS PETZ'!A:Q,3,0)</f>
        <v>FELICIO</v>
      </c>
      <c r="AG2471" s="20" t="str">
        <f>VLOOKUP(E2471,'FILIAIS PETZ'!A:Q,2,0)</f>
        <v>R3</v>
      </c>
      <c r="AH2471" s="75">
        <v>850</v>
      </c>
      <c r="AI2471" s="16" t="s">
        <v>10357</v>
      </c>
      <c r="AJ2471" s="43">
        <f>VLOOKUP(E2471,'FILIAIS PETZ'!$A$2:$K$2000,11,0)</f>
        <v>18328118002152</v>
      </c>
      <c r="AK2471" s="44">
        <v>18328118002152</v>
      </c>
    </row>
    <row r="2472" spans="1:37" s="14" customFormat="1" ht="15" customHeight="1" thickBot="1" x14ac:dyDescent="0.25">
      <c r="A2472" s="9">
        <v>891619</v>
      </c>
      <c r="B2472" s="18">
        <f>VLOOKUP(C2472,FORNECEDORES!D:E,2,0)</f>
        <v>530375</v>
      </c>
      <c r="C2472" s="19" t="str">
        <f>VLOOKUP(D2472,FORNECEDORES!A:D,4,0)</f>
        <v>23.080.842/0001-04</v>
      </c>
      <c r="D2472" s="13" t="s">
        <v>4370</v>
      </c>
      <c r="E2472" s="20" t="str">
        <f t="shared" si="163"/>
        <v>04 0017</v>
      </c>
      <c r="F2472" s="28" t="s">
        <v>8713</v>
      </c>
      <c r="G2472" s="21" t="str">
        <f>VLOOKUP(E2472,'FILIAIS PETZ'!A:E,5,0)</f>
        <v>PETZ CARREFOUR SAO CAETANO</v>
      </c>
      <c r="H2472" s="20" t="str">
        <f>VLOOKUP(E2472,'FILIAIS PETZ'!A:D,4,0)</f>
        <v>SCSU-SP</v>
      </c>
      <c r="I2472" s="46">
        <v>45397</v>
      </c>
      <c r="J2472" s="9">
        <v>891619</v>
      </c>
      <c r="K2472" s="9" t="s">
        <v>9035</v>
      </c>
      <c r="L2472" s="83" t="s">
        <v>10366</v>
      </c>
      <c r="M2472" s="85">
        <v>45400</v>
      </c>
      <c r="N2472" s="85">
        <v>45420</v>
      </c>
      <c r="O2472" s="85">
        <v>45404</v>
      </c>
      <c r="P2472" s="9" t="s">
        <v>4990</v>
      </c>
      <c r="Q2472" s="9" t="s">
        <v>5029</v>
      </c>
      <c r="R2472" s="9" t="s">
        <v>4991</v>
      </c>
      <c r="S2472" s="9" t="s">
        <v>4983</v>
      </c>
      <c r="T2472" s="9" t="s">
        <v>32</v>
      </c>
      <c r="U2472" s="9" t="s">
        <v>5048</v>
      </c>
      <c r="V2472" s="9" t="s">
        <v>5048</v>
      </c>
      <c r="W2472" s="9" t="s">
        <v>5019</v>
      </c>
      <c r="X2472" s="9" t="s">
        <v>4985</v>
      </c>
      <c r="Y2472" s="9" t="s">
        <v>4980</v>
      </c>
      <c r="Z2472" s="9" t="s">
        <v>4980</v>
      </c>
      <c r="AA2472" s="9" t="s">
        <v>4989</v>
      </c>
      <c r="AB2472" s="9" t="s">
        <v>5066</v>
      </c>
      <c r="AC2472" s="9" t="s">
        <v>5006</v>
      </c>
      <c r="AD2472" s="9"/>
      <c r="AE2472" s="20" t="str">
        <f>VLOOKUP(E2472,'FILIAIS PETZ'!A:Q,17,0)</f>
        <v>SP3</v>
      </c>
      <c r="AF2472" s="20" t="str">
        <f>VLOOKUP(E2472,'FILIAIS PETZ'!A:Q,3,0)</f>
        <v>FELICIO</v>
      </c>
      <c r="AG2472" s="20" t="str">
        <f>VLOOKUP(E2472,'FILIAIS PETZ'!A:Q,2,0)</f>
        <v>R3</v>
      </c>
      <c r="AH2472" s="75">
        <v>850</v>
      </c>
      <c r="AI2472" s="16" t="s">
        <v>10357</v>
      </c>
      <c r="AJ2472" s="43">
        <f>VLOOKUP(E2472,'FILIAIS PETZ'!$A$2:$K$2000,11,0)</f>
        <v>18328118000532</v>
      </c>
      <c r="AK2472" s="44">
        <v>18328118000532</v>
      </c>
    </row>
    <row r="2473" spans="1:37" s="14" customFormat="1" ht="15" customHeight="1" thickBot="1" x14ac:dyDescent="0.25">
      <c r="A2473" s="9">
        <v>891620</v>
      </c>
      <c r="B2473" s="18">
        <f>VLOOKUP(C2473,FORNECEDORES!D:E,2,0)</f>
        <v>530375</v>
      </c>
      <c r="C2473" s="19" t="str">
        <f>VLOOKUP(D2473,FORNECEDORES!A:D,4,0)</f>
        <v>23.080.842/0001-04</v>
      </c>
      <c r="D2473" s="13" t="s">
        <v>4370</v>
      </c>
      <c r="E2473" s="20" t="str">
        <f t="shared" si="163"/>
        <v>04 0258</v>
      </c>
      <c r="F2473" s="28" t="s">
        <v>8972</v>
      </c>
      <c r="G2473" s="21" t="str">
        <f>VLOOKUP(E2473,'FILIAIS PETZ'!A:E,5,0)</f>
        <v xml:space="preserve">PETZ SHOPPING GRAND PLAZA </v>
      </c>
      <c r="H2473" s="20" t="str">
        <f>VLOOKUP(E2473,'FILIAIS PETZ'!A:D,4,0)</f>
        <v>SGPZ-SP</v>
      </c>
      <c r="I2473" s="46">
        <v>45397</v>
      </c>
      <c r="J2473" s="9">
        <v>891620</v>
      </c>
      <c r="K2473" s="9" t="s">
        <v>9035</v>
      </c>
      <c r="L2473" s="83" t="s">
        <v>10367</v>
      </c>
      <c r="M2473" s="85">
        <v>45400</v>
      </c>
      <c r="N2473" s="85">
        <v>45420</v>
      </c>
      <c r="O2473" s="85">
        <v>45404</v>
      </c>
      <c r="P2473" s="9" t="s">
        <v>4990</v>
      </c>
      <c r="Q2473" s="9" t="s">
        <v>5029</v>
      </c>
      <c r="R2473" s="9" t="s">
        <v>4991</v>
      </c>
      <c r="S2473" s="9" t="s">
        <v>4983</v>
      </c>
      <c r="T2473" s="9" t="s">
        <v>32</v>
      </c>
      <c r="U2473" s="9" t="s">
        <v>5048</v>
      </c>
      <c r="V2473" s="9" t="s">
        <v>5048</v>
      </c>
      <c r="W2473" s="9" t="s">
        <v>5019</v>
      </c>
      <c r="X2473" s="9" t="s">
        <v>4985</v>
      </c>
      <c r="Y2473" s="9" t="s">
        <v>4980</v>
      </c>
      <c r="Z2473" s="9" t="s">
        <v>4980</v>
      </c>
      <c r="AA2473" s="9" t="s">
        <v>4989</v>
      </c>
      <c r="AB2473" s="9" t="s">
        <v>5066</v>
      </c>
      <c r="AC2473" s="9" t="s">
        <v>5006</v>
      </c>
      <c r="AD2473" s="9"/>
      <c r="AE2473" s="20" t="str">
        <f>VLOOKUP(E2473,'FILIAIS PETZ'!A:Q,17,0)</f>
        <v>SP3</v>
      </c>
      <c r="AF2473" s="20" t="str">
        <f>VLOOKUP(E2473,'FILIAIS PETZ'!A:Q,3,0)</f>
        <v>FELICIO</v>
      </c>
      <c r="AG2473" s="20" t="str">
        <f>VLOOKUP(E2473,'FILIAIS PETZ'!A:Q,2,0)</f>
        <v>R3</v>
      </c>
      <c r="AH2473" s="75">
        <v>850</v>
      </c>
      <c r="AI2473" s="16" t="s">
        <v>10357</v>
      </c>
      <c r="AJ2473" s="43" t="str">
        <f>VLOOKUP(E2473,'FILIAIS PETZ'!$A$2:$K$2000,11,0)</f>
        <v>18.328.118/0249-89</v>
      </c>
      <c r="AK2473" s="44" t="s">
        <v>9091</v>
      </c>
    </row>
    <row r="2474" spans="1:37" s="14" customFormat="1" ht="15" customHeight="1" thickBot="1" x14ac:dyDescent="0.25">
      <c r="A2474" s="9">
        <v>891621</v>
      </c>
      <c r="B2474" s="18">
        <f>VLOOKUP(C2474,FORNECEDORES!D:E,2,0)</f>
        <v>530375</v>
      </c>
      <c r="C2474" s="19" t="str">
        <f>VLOOKUP(D2474,FORNECEDORES!A:D,4,0)</f>
        <v>23.080.842/0001-04</v>
      </c>
      <c r="D2474" s="13" t="s">
        <v>4370</v>
      </c>
      <c r="E2474" s="20" t="str">
        <f t="shared" si="163"/>
        <v>04 0243</v>
      </c>
      <c r="F2474" s="28" t="s">
        <v>8973</v>
      </c>
      <c r="G2474" s="21" t="str">
        <f>VLOOKUP(E2474,'FILIAIS PETZ'!A:E,5,0)</f>
        <v>PETZ SHOPPING GOLDEN SQUARE</v>
      </c>
      <c r="H2474" s="20" t="str">
        <f>VLOOKUP(E2474,'FILIAIS PETZ'!A:D,4,0)</f>
        <v>SGSQ-SP</v>
      </c>
      <c r="I2474" s="46">
        <v>45397</v>
      </c>
      <c r="J2474" s="9">
        <v>891621</v>
      </c>
      <c r="K2474" s="9" t="s">
        <v>9035</v>
      </c>
      <c r="L2474" s="83" t="s">
        <v>10368</v>
      </c>
      <c r="M2474" s="85">
        <v>45400</v>
      </c>
      <c r="N2474" s="85">
        <v>45420</v>
      </c>
      <c r="O2474" s="85">
        <v>45404</v>
      </c>
      <c r="P2474" s="9" t="s">
        <v>4990</v>
      </c>
      <c r="Q2474" s="9" t="s">
        <v>5029</v>
      </c>
      <c r="R2474" s="9" t="s">
        <v>4991</v>
      </c>
      <c r="S2474" s="9" t="s">
        <v>4983</v>
      </c>
      <c r="T2474" s="9" t="s">
        <v>32</v>
      </c>
      <c r="U2474" s="9" t="s">
        <v>5048</v>
      </c>
      <c r="V2474" s="9" t="s">
        <v>5048</v>
      </c>
      <c r="W2474" s="9" t="s">
        <v>5019</v>
      </c>
      <c r="X2474" s="9" t="s">
        <v>4985</v>
      </c>
      <c r="Y2474" s="9" t="s">
        <v>4980</v>
      </c>
      <c r="Z2474" s="9" t="s">
        <v>4980</v>
      </c>
      <c r="AA2474" s="9" t="s">
        <v>4989</v>
      </c>
      <c r="AB2474" s="9" t="s">
        <v>5066</v>
      </c>
      <c r="AC2474" s="9" t="s">
        <v>5006</v>
      </c>
      <c r="AD2474" s="9"/>
      <c r="AE2474" s="20" t="str">
        <f>VLOOKUP(E2474,'FILIAIS PETZ'!A:Q,17,0)</f>
        <v>SP3</v>
      </c>
      <c r="AF2474" s="20" t="str">
        <f>VLOOKUP(E2474,'FILIAIS PETZ'!A:Q,3,0)</f>
        <v>FELICIO</v>
      </c>
      <c r="AG2474" s="20" t="str">
        <f>VLOOKUP(E2474,'FILIAIS PETZ'!A:Q,2,0)</f>
        <v>R3</v>
      </c>
      <c r="AH2474" s="75">
        <v>850</v>
      </c>
      <c r="AI2474" s="16" t="s">
        <v>10357</v>
      </c>
      <c r="AJ2474" s="43" t="str">
        <f>VLOOKUP(E2474,'FILIAIS PETZ'!$A$2:$K$2000,11,0)</f>
        <v>18.328.118/0229-35</v>
      </c>
      <c r="AK2474" s="44" t="s">
        <v>9061</v>
      </c>
    </row>
    <row r="2475" spans="1:37" s="14" customFormat="1" ht="15" customHeight="1" thickBot="1" x14ac:dyDescent="0.25">
      <c r="A2475" s="9">
        <v>891623</v>
      </c>
      <c r="B2475" s="18">
        <f>VLOOKUP(C2475,FORNECEDORES!D:E,2,0)</f>
        <v>530375</v>
      </c>
      <c r="C2475" s="19" t="str">
        <f>VLOOKUP(D2475,FORNECEDORES!A:D,4,0)</f>
        <v>23.080.842/0001-04</v>
      </c>
      <c r="D2475" s="13" t="s">
        <v>4370</v>
      </c>
      <c r="E2475" s="20" t="str">
        <f t="shared" si="163"/>
        <v>04 0044</v>
      </c>
      <c r="F2475" s="28" t="s">
        <v>8974</v>
      </c>
      <c r="G2475" s="21" t="str">
        <f>VLOOKUP(E2475,'FILIAIS PETZ'!A:E,5,0)</f>
        <v>PETZ SANTO ANDRE</v>
      </c>
      <c r="H2475" s="20" t="str">
        <f>VLOOKUP(E2475,'FILIAIS PETZ'!A:D,4,0)</f>
        <v>STAD-SP</v>
      </c>
      <c r="I2475" s="46">
        <v>45397</v>
      </c>
      <c r="J2475" s="9">
        <v>891623</v>
      </c>
      <c r="K2475" s="9" t="s">
        <v>9035</v>
      </c>
      <c r="L2475" s="83" t="s">
        <v>10369</v>
      </c>
      <c r="M2475" s="85">
        <v>45400</v>
      </c>
      <c r="N2475" s="85">
        <v>45420</v>
      </c>
      <c r="O2475" s="85">
        <v>45404</v>
      </c>
      <c r="P2475" s="9" t="s">
        <v>4990</v>
      </c>
      <c r="Q2475" s="9" t="s">
        <v>5029</v>
      </c>
      <c r="R2475" s="9" t="s">
        <v>4991</v>
      </c>
      <c r="S2475" s="9" t="s">
        <v>4983</v>
      </c>
      <c r="T2475" s="9" t="s">
        <v>32</v>
      </c>
      <c r="U2475" s="9" t="s">
        <v>5048</v>
      </c>
      <c r="V2475" s="9" t="s">
        <v>5048</v>
      </c>
      <c r="W2475" s="9" t="s">
        <v>5019</v>
      </c>
      <c r="X2475" s="9" t="s">
        <v>4985</v>
      </c>
      <c r="Y2475" s="9" t="s">
        <v>4980</v>
      </c>
      <c r="Z2475" s="9" t="s">
        <v>4980</v>
      </c>
      <c r="AA2475" s="9" t="s">
        <v>4989</v>
      </c>
      <c r="AB2475" s="9" t="s">
        <v>5066</v>
      </c>
      <c r="AC2475" s="9" t="s">
        <v>5006</v>
      </c>
      <c r="AD2475" s="9"/>
      <c r="AE2475" s="20" t="str">
        <f>VLOOKUP(E2475,'FILIAIS PETZ'!A:Q,17,0)</f>
        <v>SP3</v>
      </c>
      <c r="AF2475" s="20" t="str">
        <f>VLOOKUP(E2475,'FILIAIS PETZ'!A:Q,3,0)</f>
        <v>FELICIO</v>
      </c>
      <c r="AG2475" s="20" t="str">
        <f>VLOOKUP(E2475,'FILIAIS PETZ'!A:Q,2,0)</f>
        <v>R3</v>
      </c>
      <c r="AH2475" s="75">
        <v>850</v>
      </c>
      <c r="AI2475" s="16" t="s">
        <v>10357</v>
      </c>
      <c r="AJ2475" s="43">
        <f>VLOOKUP(E2475,'FILIAIS PETZ'!$A$2:$K$2000,11,0)</f>
        <v>18328118004600</v>
      </c>
      <c r="AK2475" s="44">
        <v>18328118004600</v>
      </c>
    </row>
    <row r="2476" spans="1:37" s="14" customFormat="1" ht="15" customHeight="1" thickBot="1" x14ac:dyDescent="0.25">
      <c r="A2476" s="9">
        <v>891624</v>
      </c>
      <c r="B2476" s="18">
        <f>VLOOKUP(C2476,FORNECEDORES!D:E,2,0)</f>
        <v>55666</v>
      </c>
      <c r="C2476" s="19" t="str">
        <f>VLOOKUP(D2476,FORNECEDORES!A:D,4,0)</f>
        <v>33.045.885/0001-02</v>
      </c>
      <c r="D2476" s="13" t="s">
        <v>2848</v>
      </c>
      <c r="E2476" s="20" t="str">
        <f t="shared" si="163"/>
        <v>04 0135</v>
      </c>
      <c r="F2476" s="28" t="s">
        <v>8712</v>
      </c>
      <c r="G2476" s="21" t="str">
        <f>VLOOKUP(E2476,'FILIAIS PETZ'!A:E,5,0)</f>
        <v>PETZ CARREFOUR ANCHIETA</v>
      </c>
      <c r="H2476" s="20" t="str">
        <f>VLOOKUP(E2476,'FILIAIS PETZ'!A:D,4,0)</f>
        <v>ANCH-SP</v>
      </c>
      <c r="I2476" s="46">
        <v>45397</v>
      </c>
      <c r="J2476" s="9">
        <v>891624</v>
      </c>
      <c r="K2476" s="9" t="s">
        <v>9035</v>
      </c>
      <c r="L2476" s="83" t="s">
        <v>10370</v>
      </c>
      <c r="M2476" s="85">
        <v>45399</v>
      </c>
      <c r="N2476" s="85">
        <v>45420</v>
      </c>
      <c r="O2476" s="85">
        <v>45406</v>
      </c>
      <c r="P2476" s="9" t="s">
        <v>4990</v>
      </c>
      <c r="Q2476" s="9" t="s">
        <v>5029</v>
      </c>
      <c r="R2476" s="9" t="s">
        <v>4991</v>
      </c>
      <c r="S2476" s="9" t="s">
        <v>4983</v>
      </c>
      <c r="T2476" s="9" t="s">
        <v>32</v>
      </c>
      <c r="U2476" s="9" t="s">
        <v>5048</v>
      </c>
      <c r="V2476" s="9" t="s">
        <v>5048</v>
      </c>
      <c r="W2476" s="9" t="s">
        <v>5019</v>
      </c>
      <c r="X2476" s="9" t="s">
        <v>4992</v>
      </c>
      <c r="Y2476" s="9" t="s">
        <v>4980</v>
      </c>
      <c r="Z2476" s="9" t="s">
        <v>4980</v>
      </c>
      <c r="AA2476" s="9" t="s">
        <v>4992</v>
      </c>
      <c r="AB2476" s="9" t="s">
        <v>5066</v>
      </c>
      <c r="AC2476" s="9" t="s">
        <v>5006</v>
      </c>
      <c r="AD2476" s="9"/>
      <c r="AE2476" s="20" t="str">
        <f>VLOOKUP(E2476,'FILIAIS PETZ'!A:Q,17,0)</f>
        <v>SP3</v>
      </c>
      <c r="AF2476" s="20" t="str">
        <f>VLOOKUP(E2476,'FILIAIS PETZ'!A:Q,3,0)</f>
        <v>FELICIO</v>
      </c>
      <c r="AG2476" s="20" t="str">
        <f>VLOOKUP(E2476,'FILIAIS PETZ'!A:Q,2,0)</f>
        <v>R3</v>
      </c>
      <c r="AH2476" s="75">
        <v>1200</v>
      </c>
      <c r="AI2476" s="16" t="s">
        <v>10371</v>
      </c>
      <c r="AJ2476" s="43">
        <f>VLOOKUP(E2476,'FILIAIS PETZ'!$A$2:$K$2000,11,0)</f>
        <v>18328118012549</v>
      </c>
      <c r="AK2476" s="44">
        <v>18328118012549</v>
      </c>
    </row>
    <row r="2477" spans="1:37" s="14" customFormat="1" ht="15" customHeight="1" thickBot="1" x14ac:dyDescent="0.25">
      <c r="A2477" s="9">
        <v>891625</v>
      </c>
      <c r="B2477" s="18">
        <f>VLOOKUP(C2477,FORNECEDORES!D:E,2,0)</f>
        <v>55666</v>
      </c>
      <c r="C2477" s="19" t="str">
        <f>VLOOKUP(D2477,FORNECEDORES!A:D,4,0)</f>
        <v>33.045.885/0001-02</v>
      </c>
      <c r="D2477" s="13" t="s">
        <v>2848</v>
      </c>
      <c r="E2477" s="20" t="str">
        <f t="shared" si="163"/>
        <v>04 0284</v>
      </c>
      <c r="F2477" s="28" t="s">
        <v>8966</v>
      </c>
      <c r="G2477" s="21" t="str">
        <f>VLOOKUP(E2477,'FILIAIS PETZ'!A:E,5,0)</f>
        <v>PETZ ASSAI ANCHIETA</v>
      </c>
      <c r="H2477" s="20" t="str">
        <f>VLOOKUP(E2477,'FILIAIS PETZ'!A:D,4,0)</f>
        <v>ASAC-SP</v>
      </c>
      <c r="I2477" s="46">
        <v>45397</v>
      </c>
      <c r="J2477" s="9">
        <v>891625</v>
      </c>
      <c r="K2477" s="9" t="s">
        <v>9035</v>
      </c>
      <c r="L2477" s="83" t="s">
        <v>10372</v>
      </c>
      <c r="M2477" s="85">
        <v>45399</v>
      </c>
      <c r="N2477" s="85">
        <v>45420</v>
      </c>
      <c r="O2477" s="85">
        <v>45406</v>
      </c>
      <c r="P2477" s="9" t="s">
        <v>4990</v>
      </c>
      <c r="Q2477" s="9" t="s">
        <v>5029</v>
      </c>
      <c r="R2477" s="9" t="s">
        <v>4991</v>
      </c>
      <c r="S2477" s="9" t="s">
        <v>4983</v>
      </c>
      <c r="T2477" s="9" t="s">
        <v>32</v>
      </c>
      <c r="U2477" s="9" t="s">
        <v>5048</v>
      </c>
      <c r="V2477" s="9" t="s">
        <v>5048</v>
      </c>
      <c r="W2477" s="9" t="s">
        <v>5019</v>
      </c>
      <c r="X2477" s="9" t="s">
        <v>4992</v>
      </c>
      <c r="Y2477" s="9" t="s">
        <v>4980</v>
      </c>
      <c r="Z2477" s="9" t="s">
        <v>4980</v>
      </c>
      <c r="AA2477" s="9" t="s">
        <v>4992</v>
      </c>
      <c r="AB2477" s="9" t="s">
        <v>5066</v>
      </c>
      <c r="AC2477" s="9" t="s">
        <v>5006</v>
      </c>
      <c r="AD2477" s="9"/>
      <c r="AE2477" s="20" t="str">
        <f>VLOOKUP(E2477,'FILIAIS PETZ'!A:Q,17,0)</f>
        <v>SP3</v>
      </c>
      <c r="AF2477" s="20" t="str">
        <f>VLOOKUP(E2477,'FILIAIS PETZ'!A:Q,3,0)</f>
        <v>FELICIO</v>
      </c>
      <c r="AG2477" s="20" t="str">
        <f>VLOOKUP(E2477,'FILIAIS PETZ'!A:Q,2,0)</f>
        <v>R3</v>
      </c>
      <c r="AH2477" s="75">
        <v>1200</v>
      </c>
      <c r="AI2477" s="16" t="s">
        <v>10371</v>
      </c>
      <c r="AJ2477" s="43" t="str">
        <f>VLOOKUP(E2477,'FILIAIS PETZ'!$A$2:$K$2000,11,0)</f>
        <v>18.328.118/0290-00</v>
      </c>
      <c r="AK2477" s="44" t="s">
        <v>9283</v>
      </c>
    </row>
    <row r="2478" spans="1:37" s="14" customFormat="1" ht="15" customHeight="1" thickBot="1" x14ac:dyDescent="0.25">
      <c r="A2478" s="9">
        <v>891627</v>
      </c>
      <c r="B2478" s="18">
        <f>VLOOKUP(C2478,FORNECEDORES!D:E,2,0)</f>
        <v>55666</v>
      </c>
      <c r="C2478" s="19" t="str">
        <f>VLOOKUP(D2478,FORNECEDORES!A:D,4,0)</f>
        <v>33.045.885/0001-02</v>
      </c>
      <c r="D2478" s="13" t="s">
        <v>2848</v>
      </c>
      <c r="E2478" s="20" t="str">
        <f t="shared" si="163"/>
        <v>04 0247</v>
      </c>
      <c r="F2478" s="28" t="s">
        <v>8967</v>
      </c>
      <c r="G2478" s="21" t="str">
        <f>VLOOKUP(E2478,'FILIAIS PETZ'!A:E,5,0)</f>
        <v>PETZ AV GOIÁS</v>
      </c>
      <c r="H2478" s="20" t="str">
        <f>VLOOKUP(E2478,'FILIAIS PETZ'!A:D,4,0)</f>
        <v>AVGO-SP</v>
      </c>
      <c r="I2478" s="46">
        <v>45397</v>
      </c>
      <c r="J2478" s="9">
        <v>891627</v>
      </c>
      <c r="K2478" s="9" t="s">
        <v>9035</v>
      </c>
      <c r="L2478" s="83" t="s">
        <v>10373</v>
      </c>
      <c r="M2478" s="85">
        <v>45399</v>
      </c>
      <c r="N2478" s="85">
        <v>45420</v>
      </c>
      <c r="O2478" s="85">
        <v>45406</v>
      </c>
      <c r="P2478" s="9" t="s">
        <v>4990</v>
      </c>
      <c r="Q2478" s="9" t="s">
        <v>5029</v>
      </c>
      <c r="R2478" s="9" t="s">
        <v>4991</v>
      </c>
      <c r="S2478" s="9" t="s">
        <v>4983</v>
      </c>
      <c r="T2478" s="9" t="s">
        <v>32</v>
      </c>
      <c r="U2478" s="9" t="s">
        <v>5048</v>
      </c>
      <c r="V2478" s="9" t="s">
        <v>5048</v>
      </c>
      <c r="W2478" s="9" t="s">
        <v>5019</v>
      </c>
      <c r="X2478" s="9" t="s">
        <v>4992</v>
      </c>
      <c r="Y2478" s="9" t="s">
        <v>4980</v>
      </c>
      <c r="Z2478" s="9" t="s">
        <v>4980</v>
      </c>
      <c r="AA2478" s="9" t="s">
        <v>4992</v>
      </c>
      <c r="AB2478" s="9" t="s">
        <v>5066</v>
      </c>
      <c r="AC2478" s="9" t="s">
        <v>5006</v>
      </c>
      <c r="AD2478" s="9"/>
      <c r="AE2478" s="20" t="str">
        <f>VLOOKUP(E2478,'FILIAIS PETZ'!A:Q,17,0)</f>
        <v>SP3</v>
      </c>
      <c r="AF2478" s="20" t="str">
        <f>VLOOKUP(E2478,'FILIAIS PETZ'!A:Q,3,0)</f>
        <v>FELICIO</v>
      </c>
      <c r="AG2478" s="20" t="str">
        <f>VLOOKUP(E2478,'FILIAIS PETZ'!A:Q,2,0)</f>
        <v>R3</v>
      </c>
      <c r="AH2478" s="75">
        <v>1200</v>
      </c>
      <c r="AI2478" s="16" t="s">
        <v>10371</v>
      </c>
      <c r="AJ2478" s="43" t="str">
        <f>VLOOKUP(E2478,'FILIAIS PETZ'!$A$2:$K$2000,11,0)</f>
        <v>18.328.118/0236-64</v>
      </c>
      <c r="AK2478" s="44" t="s">
        <v>9093</v>
      </c>
    </row>
    <row r="2479" spans="1:37" s="14" customFormat="1" ht="15" customHeight="1" thickBot="1" x14ac:dyDescent="0.25">
      <c r="A2479" s="9">
        <v>891628</v>
      </c>
      <c r="B2479" s="18">
        <f>VLOOKUP(C2479,FORNECEDORES!D:E,2,0)</f>
        <v>55666</v>
      </c>
      <c r="C2479" s="19" t="str">
        <f>VLOOKUP(D2479,FORNECEDORES!A:D,4,0)</f>
        <v>33.045.885/0001-02</v>
      </c>
      <c r="D2479" s="13" t="s">
        <v>2848</v>
      </c>
      <c r="E2479" s="20" t="str">
        <f t="shared" si="163"/>
        <v>04 0024</v>
      </c>
      <c r="F2479" s="28" t="s">
        <v>8626</v>
      </c>
      <c r="G2479" s="21" t="str">
        <f>VLOOKUP(E2479,'FILIAIS PETZ'!A:E,5,0)</f>
        <v>PETZ DIADEMA</v>
      </c>
      <c r="H2479" s="20" t="str">
        <f>VLOOKUP(E2479,'FILIAIS PETZ'!A:D,4,0)</f>
        <v>DDMA-SP</v>
      </c>
      <c r="I2479" s="46">
        <v>45397</v>
      </c>
      <c r="J2479" s="9">
        <v>891628</v>
      </c>
      <c r="K2479" s="9" t="s">
        <v>9035</v>
      </c>
      <c r="L2479" s="83" t="s">
        <v>10374</v>
      </c>
      <c r="M2479" s="85">
        <v>45399</v>
      </c>
      <c r="N2479" s="85">
        <v>45420</v>
      </c>
      <c r="O2479" s="85">
        <v>45406</v>
      </c>
      <c r="P2479" s="9" t="s">
        <v>4990</v>
      </c>
      <c r="Q2479" s="9" t="s">
        <v>5029</v>
      </c>
      <c r="R2479" s="9" t="s">
        <v>4991</v>
      </c>
      <c r="S2479" s="9" t="s">
        <v>4983</v>
      </c>
      <c r="T2479" s="9" t="s">
        <v>32</v>
      </c>
      <c r="U2479" s="9" t="s">
        <v>5048</v>
      </c>
      <c r="V2479" s="9" t="s">
        <v>5048</v>
      </c>
      <c r="W2479" s="9" t="s">
        <v>5019</v>
      </c>
      <c r="X2479" s="9" t="s">
        <v>4992</v>
      </c>
      <c r="Y2479" s="9" t="s">
        <v>4980</v>
      </c>
      <c r="Z2479" s="9" t="s">
        <v>4980</v>
      </c>
      <c r="AA2479" s="9" t="s">
        <v>4992</v>
      </c>
      <c r="AB2479" s="9" t="s">
        <v>5066</v>
      </c>
      <c r="AC2479" s="9" t="s">
        <v>5006</v>
      </c>
      <c r="AD2479" s="9"/>
      <c r="AE2479" s="20" t="str">
        <f>VLOOKUP(E2479,'FILIAIS PETZ'!A:Q,17,0)</f>
        <v>SP3</v>
      </c>
      <c r="AF2479" s="20" t="str">
        <f>VLOOKUP(E2479,'FILIAIS PETZ'!A:Q,3,0)</f>
        <v>FELICIO</v>
      </c>
      <c r="AG2479" s="20" t="str">
        <f>VLOOKUP(E2479,'FILIAIS PETZ'!A:Q,2,0)</f>
        <v>R3</v>
      </c>
      <c r="AH2479" s="75">
        <v>1200</v>
      </c>
      <c r="AI2479" s="16" t="s">
        <v>10371</v>
      </c>
      <c r="AJ2479" s="43">
        <f>VLOOKUP(E2479,'FILIAIS PETZ'!$A$2:$K$2000,11,0)</f>
        <v>18328118000966</v>
      </c>
      <c r="AK2479" s="44">
        <v>18328118000966</v>
      </c>
    </row>
    <row r="2480" spans="1:37" s="14" customFormat="1" ht="15" customHeight="1" thickBot="1" x14ac:dyDescent="0.25">
      <c r="A2480" s="9">
        <v>891629</v>
      </c>
      <c r="B2480" s="18">
        <f>VLOOKUP(C2480,FORNECEDORES!D:E,2,0)</f>
        <v>55666</v>
      </c>
      <c r="C2480" s="19" t="str">
        <f>VLOOKUP(D2480,FORNECEDORES!A:D,4,0)</f>
        <v>33.045.885/0001-02</v>
      </c>
      <c r="D2480" s="13" t="s">
        <v>2848</v>
      </c>
      <c r="E2480" s="20" t="str">
        <f t="shared" si="163"/>
        <v>04 0069</v>
      </c>
      <c r="F2480" s="28" t="s">
        <v>8968</v>
      </c>
      <c r="G2480" s="21" t="str">
        <f>VLOOKUP(E2480,'FILIAIS PETZ'!A:E,5,0)</f>
        <v>PETZ GIOVANNI PIRELLI</v>
      </c>
      <c r="H2480" s="20" t="str">
        <f>VLOOKUP(E2480,'FILIAIS PETZ'!A:D,4,0)</f>
        <v>GPIR-SP</v>
      </c>
      <c r="I2480" s="46">
        <v>45397</v>
      </c>
      <c r="J2480" s="9">
        <v>891629</v>
      </c>
      <c r="K2480" s="9" t="s">
        <v>9035</v>
      </c>
      <c r="L2480" s="83" t="s">
        <v>10375</v>
      </c>
      <c r="M2480" s="85">
        <v>45399</v>
      </c>
      <c r="N2480" s="85">
        <v>45420</v>
      </c>
      <c r="O2480" s="85">
        <v>45406</v>
      </c>
      <c r="P2480" s="9" t="s">
        <v>4990</v>
      </c>
      <c r="Q2480" s="9" t="s">
        <v>5029</v>
      </c>
      <c r="R2480" s="9" t="s">
        <v>4991</v>
      </c>
      <c r="S2480" s="9" t="s">
        <v>4983</v>
      </c>
      <c r="T2480" s="9" t="s">
        <v>32</v>
      </c>
      <c r="U2480" s="9" t="s">
        <v>5048</v>
      </c>
      <c r="V2480" s="9" t="s">
        <v>5048</v>
      </c>
      <c r="W2480" s="9" t="s">
        <v>5019</v>
      </c>
      <c r="X2480" s="9" t="s">
        <v>4992</v>
      </c>
      <c r="Y2480" s="9" t="s">
        <v>4980</v>
      </c>
      <c r="Z2480" s="9" t="s">
        <v>4980</v>
      </c>
      <c r="AA2480" s="9" t="s">
        <v>4992</v>
      </c>
      <c r="AB2480" s="9" t="s">
        <v>5066</v>
      </c>
      <c r="AC2480" s="9" t="s">
        <v>5006</v>
      </c>
      <c r="AD2480" s="9"/>
      <c r="AE2480" s="20" t="str">
        <f>VLOOKUP(E2480,'FILIAIS PETZ'!A:Q,17,0)</f>
        <v>SP3</v>
      </c>
      <c r="AF2480" s="20" t="str">
        <f>VLOOKUP(E2480,'FILIAIS PETZ'!A:Q,3,0)</f>
        <v>FELICIO</v>
      </c>
      <c r="AG2480" s="20" t="str">
        <f>VLOOKUP(E2480,'FILIAIS PETZ'!A:Q,2,0)</f>
        <v>R3</v>
      </c>
      <c r="AH2480" s="75">
        <v>1200</v>
      </c>
      <c r="AI2480" s="16" t="s">
        <v>10371</v>
      </c>
      <c r="AJ2480" s="43">
        <f>VLOOKUP(E2480,'FILIAIS PETZ'!$A$2:$K$2000,11,0)</f>
        <v>18328118006905</v>
      </c>
      <c r="AK2480" s="44">
        <v>18328118006905</v>
      </c>
    </row>
    <row r="2481" spans="1:37" s="14" customFormat="1" ht="15" customHeight="1" thickBot="1" x14ac:dyDescent="0.25">
      <c r="A2481" s="9">
        <v>891630</v>
      </c>
      <c r="B2481" s="18">
        <f>VLOOKUP(C2481,FORNECEDORES!D:E,2,0)</f>
        <v>55666</v>
      </c>
      <c r="C2481" s="19" t="str">
        <f>VLOOKUP(D2481,FORNECEDORES!A:D,4,0)</f>
        <v>33.045.885/0001-02</v>
      </c>
      <c r="D2481" s="13" t="s">
        <v>2848</v>
      </c>
      <c r="E2481" s="20" t="str">
        <f t="shared" si="163"/>
        <v>04 0138</v>
      </c>
      <c r="F2481" s="28" t="s">
        <v>8627</v>
      </c>
      <c r="G2481" s="21" t="str">
        <f>VLOOKUP(E2481,'FILIAIS PETZ'!A:E,5,0)</f>
        <v>PETZ JOÃO FIRMINO</v>
      </c>
      <c r="H2481" s="20" t="str">
        <f>VLOOKUP(E2481,'FILIAIS PETZ'!A:D,4,0)</f>
        <v>JFIR-SP</v>
      </c>
      <c r="I2481" s="46">
        <v>45397</v>
      </c>
      <c r="J2481" s="9">
        <v>891630</v>
      </c>
      <c r="K2481" s="9" t="s">
        <v>9035</v>
      </c>
      <c r="L2481" s="83" t="s">
        <v>10376</v>
      </c>
      <c r="M2481" s="85">
        <v>45399</v>
      </c>
      <c r="N2481" s="85">
        <v>45420</v>
      </c>
      <c r="O2481" s="85">
        <v>45406</v>
      </c>
      <c r="P2481" s="9" t="s">
        <v>4990</v>
      </c>
      <c r="Q2481" s="9" t="s">
        <v>5029</v>
      </c>
      <c r="R2481" s="9" t="s">
        <v>4991</v>
      </c>
      <c r="S2481" s="9" t="s">
        <v>4983</v>
      </c>
      <c r="T2481" s="9" t="s">
        <v>32</v>
      </c>
      <c r="U2481" s="9" t="s">
        <v>5048</v>
      </c>
      <c r="V2481" s="9" t="s">
        <v>5048</v>
      </c>
      <c r="W2481" s="9" t="s">
        <v>5019</v>
      </c>
      <c r="X2481" s="9" t="s">
        <v>4992</v>
      </c>
      <c r="Y2481" s="9" t="s">
        <v>4980</v>
      </c>
      <c r="Z2481" s="9" t="s">
        <v>4980</v>
      </c>
      <c r="AA2481" s="9" t="s">
        <v>4992</v>
      </c>
      <c r="AB2481" s="9" t="s">
        <v>5066</v>
      </c>
      <c r="AC2481" s="9" t="s">
        <v>5006</v>
      </c>
      <c r="AD2481" s="9"/>
      <c r="AE2481" s="20" t="str">
        <f>VLOOKUP(E2481,'FILIAIS PETZ'!A:Q,17,0)</f>
        <v>SP3</v>
      </c>
      <c r="AF2481" s="20" t="str">
        <f>VLOOKUP(E2481,'FILIAIS PETZ'!A:Q,3,0)</f>
        <v>FELICIO</v>
      </c>
      <c r="AG2481" s="20" t="str">
        <f>VLOOKUP(E2481,'FILIAIS PETZ'!A:Q,2,0)</f>
        <v>R3</v>
      </c>
      <c r="AH2481" s="75">
        <v>1200</v>
      </c>
      <c r="AI2481" s="16" t="s">
        <v>10371</v>
      </c>
      <c r="AJ2481" s="43">
        <f>VLOOKUP(E2481,'FILIAIS PETZ'!$A$2:$K$2000,11,0)</f>
        <v>18328118012972</v>
      </c>
      <c r="AK2481" s="44">
        <v>18328118012972</v>
      </c>
    </row>
    <row r="2482" spans="1:37" s="14" customFormat="1" ht="15" customHeight="1" thickBot="1" x14ac:dyDescent="0.25">
      <c r="A2482" s="9">
        <v>891631</v>
      </c>
      <c r="B2482" s="18">
        <f>VLOOKUP(C2482,FORNECEDORES!D:E,2,0)</f>
        <v>55666</v>
      </c>
      <c r="C2482" s="19" t="str">
        <f>VLOOKUP(D2482,FORNECEDORES!A:D,4,0)</f>
        <v>33.045.885/0001-02</v>
      </c>
      <c r="D2482" s="13" t="s">
        <v>2848</v>
      </c>
      <c r="E2482" s="20" t="str">
        <f t="shared" si="163"/>
        <v>04 0181</v>
      </c>
      <c r="F2482" s="28" t="s">
        <v>8969</v>
      </c>
      <c r="G2482" s="21" t="str">
        <f>VLOOKUP(E2482,'FILIAIS PETZ'!A:E,5,0)</f>
        <v>PETZ MAUA SHOPPING</v>
      </c>
      <c r="H2482" s="20" t="str">
        <f>VLOOKUP(E2482,'FILIAIS PETZ'!A:D,4,0)</f>
        <v>MAUA-SP</v>
      </c>
      <c r="I2482" s="46">
        <v>45397</v>
      </c>
      <c r="J2482" s="9">
        <v>891631</v>
      </c>
      <c r="K2482" s="9" t="s">
        <v>9035</v>
      </c>
      <c r="L2482" s="83" t="s">
        <v>10377</v>
      </c>
      <c r="M2482" s="85">
        <v>45399</v>
      </c>
      <c r="N2482" s="85">
        <v>45420</v>
      </c>
      <c r="O2482" s="85">
        <v>45406</v>
      </c>
      <c r="P2482" s="9" t="s">
        <v>4990</v>
      </c>
      <c r="Q2482" s="9" t="s">
        <v>5029</v>
      </c>
      <c r="R2482" s="9" t="s">
        <v>4991</v>
      </c>
      <c r="S2482" s="9" t="s">
        <v>4983</v>
      </c>
      <c r="T2482" s="9" t="s">
        <v>32</v>
      </c>
      <c r="U2482" s="9" t="s">
        <v>5048</v>
      </c>
      <c r="V2482" s="9" t="s">
        <v>5048</v>
      </c>
      <c r="W2482" s="9" t="s">
        <v>5019</v>
      </c>
      <c r="X2482" s="9" t="s">
        <v>4992</v>
      </c>
      <c r="Y2482" s="9" t="s">
        <v>4980</v>
      </c>
      <c r="Z2482" s="9" t="s">
        <v>4980</v>
      </c>
      <c r="AA2482" s="9" t="s">
        <v>4992</v>
      </c>
      <c r="AB2482" s="9" t="s">
        <v>5066</v>
      </c>
      <c r="AC2482" s="9" t="s">
        <v>5006</v>
      </c>
      <c r="AD2482" s="9"/>
      <c r="AE2482" s="20" t="str">
        <f>VLOOKUP(E2482,'FILIAIS PETZ'!A:Q,17,0)</f>
        <v>SP3</v>
      </c>
      <c r="AF2482" s="20" t="str">
        <f>VLOOKUP(E2482,'FILIAIS PETZ'!A:Q,3,0)</f>
        <v>FELICIO</v>
      </c>
      <c r="AG2482" s="20" t="str">
        <f>VLOOKUP(E2482,'FILIAIS PETZ'!A:Q,2,0)</f>
        <v>R3</v>
      </c>
      <c r="AH2482" s="75">
        <v>1200</v>
      </c>
      <c r="AI2482" s="16" t="s">
        <v>10371</v>
      </c>
      <c r="AJ2482" s="43">
        <f>VLOOKUP(E2482,'FILIAIS PETZ'!$A$2:$K$2000,11,0)</f>
        <v>18328118016617</v>
      </c>
      <c r="AK2482" s="44">
        <v>18328118016617</v>
      </c>
    </row>
    <row r="2483" spans="1:37" s="14" customFormat="1" ht="15" customHeight="1" thickBot="1" x14ac:dyDescent="0.25">
      <c r="A2483" s="9">
        <v>891632</v>
      </c>
      <c r="B2483" s="18">
        <f>VLOOKUP(C2483,FORNECEDORES!D:E,2,0)</f>
        <v>55666</v>
      </c>
      <c r="C2483" s="19" t="str">
        <f>VLOOKUP(D2483,FORNECEDORES!A:D,4,0)</f>
        <v>33.045.885/0001-02</v>
      </c>
      <c r="D2483" s="13" t="s">
        <v>2848</v>
      </c>
      <c r="E2483" s="20" t="str">
        <f t="shared" si="163"/>
        <v>04 0068</v>
      </c>
      <c r="F2483" s="28" t="s">
        <v>8958</v>
      </c>
      <c r="G2483" s="21" t="str">
        <f>VLOOKUP(E2483,'FILIAIS PETZ'!A:E,5,0)</f>
        <v>PETZ PEREIRA BARRETO</v>
      </c>
      <c r="H2483" s="20" t="str">
        <f>VLOOKUP(E2483,'FILIAIS PETZ'!A:D,4,0)</f>
        <v>PBAR-SP</v>
      </c>
      <c r="I2483" s="46">
        <v>45397</v>
      </c>
      <c r="J2483" s="9">
        <v>891632</v>
      </c>
      <c r="K2483" s="9" t="s">
        <v>9035</v>
      </c>
      <c r="L2483" s="83" t="s">
        <v>10378</v>
      </c>
      <c r="M2483" s="85">
        <v>45399</v>
      </c>
      <c r="N2483" s="85">
        <v>45420</v>
      </c>
      <c r="O2483" s="85">
        <v>45406</v>
      </c>
      <c r="P2483" s="9" t="s">
        <v>4990</v>
      </c>
      <c r="Q2483" s="9" t="s">
        <v>5029</v>
      </c>
      <c r="R2483" s="9" t="s">
        <v>4991</v>
      </c>
      <c r="S2483" s="9" t="s">
        <v>4983</v>
      </c>
      <c r="T2483" s="9" t="s">
        <v>32</v>
      </c>
      <c r="U2483" s="9" t="s">
        <v>5048</v>
      </c>
      <c r="V2483" s="9" t="s">
        <v>5048</v>
      </c>
      <c r="W2483" s="9" t="s">
        <v>5019</v>
      </c>
      <c r="X2483" s="9" t="s">
        <v>4992</v>
      </c>
      <c r="Y2483" s="9" t="s">
        <v>4980</v>
      </c>
      <c r="Z2483" s="9" t="s">
        <v>4980</v>
      </c>
      <c r="AA2483" s="9" t="s">
        <v>4992</v>
      </c>
      <c r="AB2483" s="9" t="s">
        <v>5066</v>
      </c>
      <c r="AC2483" s="9" t="s">
        <v>5006</v>
      </c>
      <c r="AD2483" s="9"/>
      <c r="AE2483" s="20" t="str">
        <f>VLOOKUP(E2483,'FILIAIS PETZ'!A:Q,17,0)</f>
        <v>SP3</v>
      </c>
      <c r="AF2483" s="20" t="str">
        <f>VLOOKUP(E2483,'FILIAIS PETZ'!A:Q,3,0)</f>
        <v>FELICIO</v>
      </c>
      <c r="AG2483" s="20" t="str">
        <f>VLOOKUP(E2483,'FILIAIS PETZ'!A:Q,2,0)</f>
        <v>R3</v>
      </c>
      <c r="AH2483" s="75">
        <v>1200</v>
      </c>
      <c r="AI2483" s="16" t="s">
        <v>10371</v>
      </c>
      <c r="AJ2483" s="43">
        <f>VLOOKUP(E2483,'FILIAIS PETZ'!$A$2:$K$2000,11,0)</f>
        <v>18328118007111</v>
      </c>
      <c r="AK2483" s="44">
        <v>18328118007111</v>
      </c>
    </row>
    <row r="2484" spans="1:37" s="14" customFormat="1" ht="15" customHeight="1" thickBot="1" x14ac:dyDescent="0.25">
      <c r="A2484" s="9">
        <v>891634</v>
      </c>
      <c r="B2484" s="18">
        <f>VLOOKUP(C2484,FORNECEDORES!D:E,2,0)</f>
        <v>55666</v>
      </c>
      <c r="C2484" s="19" t="str">
        <f>VLOOKUP(D2484,FORNECEDORES!A:D,4,0)</f>
        <v>33.045.885/0001-02</v>
      </c>
      <c r="D2484" s="13" t="s">
        <v>2848</v>
      </c>
      <c r="E2484" s="20" t="str">
        <f t="shared" si="163"/>
        <v>04 0116</v>
      </c>
      <c r="F2484" s="28" t="s">
        <v>8970</v>
      </c>
      <c r="G2484" s="21" t="str">
        <f>VLOOKUP(E2484,'FILIAIS PETZ'!A:E,5,0)</f>
        <v>PETZ SANTO ANDRE DOM PEDRO</v>
      </c>
      <c r="H2484" s="20" t="str">
        <f>VLOOKUP(E2484,'FILIAIS PETZ'!A:D,4,0)</f>
        <v>SADP-SP</v>
      </c>
      <c r="I2484" s="46">
        <v>45397</v>
      </c>
      <c r="J2484" s="9">
        <v>891634</v>
      </c>
      <c r="K2484" s="9" t="s">
        <v>9035</v>
      </c>
      <c r="L2484" s="83" t="s">
        <v>10379</v>
      </c>
      <c r="M2484" s="85">
        <v>45399</v>
      </c>
      <c r="N2484" s="85">
        <v>45420</v>
      </c>
      <c r="O2484" s="85">
        <v>45406</v>
      </c>
      <c r="P2484" s="9" t="s">
        <v>4990</v>
      </c>
      <c r="Q2484" s="9" t="s">
        <v>5029</v>
      </c>
      <c r="R2484" s="9" t="s">
        <v>4991</v>
      </c>
      <c r="S2484" s="9" t="s">
        <v>4983</v>
      </c>
      <c r="T2484" s="9" t="s">
        <v>32</v>
      </c>
      <c r="U2484" s="9" t="s">
        <v>5048</v>
      </c>
      <c r="V2484" s="9" t="s">
        <v>5048</v>
      </c>
      <c r="W2484" s="9" t="s">
        <v>5019</v>
      </c>
      <c r="X2484" s="9" t="s">
        <v>4992</v>
      </c>
      <c r="Y2484" s="9" t="s">
        <v>4980</v>
      </c>
      <c r="Z2484" s="9" t="s">
        <v>4980</v>
      </c>
      <c r="AA2484" s="9" t="s">
        <v>4992</v>
      </c>
      <c r="AB2484" s="9" t="s">
        <v>5066</v>
      </c>
      <c r="AC2484" s="9" t="s">
        <v>5006</v>
      </c>
      <c r="AD2484" s="9"/>
      <c r="AE2484" s="20" t="str">
        <f>VLOOKUP(E2484,'FILIAIS PETZ'!A:Q,17,0)</f>
        <v>SP3</v>
      </c>
      <c r="AF2484" s="20" t="str">
        <f>VLOOKUP(E2484,'FILIAIS PETZ'!A:Q,3,0)</f>
        <v>FELICIO</v>
      </c>
      <c r="AG2484" s="20" t="str">
        <f>VLOOKUP(E2484,'FILIAIS PETZ'!A:Q,2,0)</f>
        <v>R3</v>
      </c>
      <c r="AH2484" s="75">
        <v>1200</v>
      </c>
      <c r="AI2484" s="16" t="s">
        <v>10371</v>
      </c>
      <c r="AJ2484" s="43">
        <f>VLOOKUP(E2484,'FILIAIS PETZ'!$A$2:$K$2000,11,0)</f>
        <v>18328118011062</v>
      </c>
      <c r="AK2484" s="44">
        <v>18328118011062</v>
      </c>
    </row>
    <row r="2485" spans="1:37" s="14" customFormat="1" ht="15" customHeight="1" thickBot="1" x14ac:dyDescent="0.25">
      <c r="A2485" s="9">
        <v>891635</v>
      </c>
      <c r="B2485" s="18">
        <f>VLOOKUP(C2485,FORNECEDORES!D:E,2,0)</f>
        <v>55666</v>
      </c>
      <c r="C2485" s="19" t="str">
        <f>VLOOKUP(D2485,FORNECEDORES!A:D,4,0)</f>
        <v>33.045.885/0001-02</v>
      </c>
      <c r="D2485" s="13" t="s">
        <v>2848</v>
      </c>
      <c r="E2485" s="20" t="str">
        <f t="shared" si="163"/>
        <v>04 0003</v>
      </c>
      <c r="F2485" s="28" t="s">
        <v>8971</v>
      </c>
      <c r="G2485" s="21" t="str">
        <f>VLOOKUP(E2485,'FILIAIS PETZ'!A:E,5,0)</f>
        <v>PETZ SAO BERNARDO</v>
      </c>
      <c r="H2485" s="20" t="str">
        <f>VLOOKUP(E2485,'FILIAIS PETZ'!A:D,4,0)</f>
        <v>SBCA-SP</v>
      </c>
      <c r="I2485" s="46">
        <v>45397</v>
      </c>
      <c r="J2485" s="9">
        <v>891635</v>
      </c>
      <c r="K2485" s="9" t="s">
        <v>9035</v>
      </c>
      <c r="L2485" s="83" t="s">
        <v>10380</v>
      </c>
      <c r="M2485" s="85">
        <v>45399</v>
      </c>
      <c r="N2485" s="85">
        <v>45420</v>
      </c>
      <c r="O2485" s="85">
        <v>45406</v>
      </c>
      <c r="P2485" s="9" t="s">
        <v>4990</v>
      </c>
      <c r="Q2485" s="9" t="s">
        <v>5029</v>
      </c>
      <c r="R2485" s="9" t="s">
        <v>4991</v>
      </c>
      <c r="S2485" s="9" t="s">
        <v>4983</v>
      </c>
      <c r="T2485" s="9" t="s">
        <v>32</v>
      </c>
      <c r="U2485" s="9" t="s">
        <v>5048</v>
      </c>
      <c r="V2485" s="9" t="s">
        <v>5048</v>
      </c>
      <c r="W2485" s="9" t="s">
        <v>5019</v>
      </c>
      <c r="X2485" s="9" t="s">
        <v>4992</v>
      </c>
      <c r="Y2485" s="9" t="s">
        <v>4980</v>
      </c>
      <c r="Z2485" s="9" t="s">
        <v>4980</v>
      </c>
      <c r="AA2485" s="9" t="s">
        <v>4992</v>
      </c>
      <c r="AB2485" s="9" t="s">
        <v>5066</v>
      </c>
      <c r="AC2485" s="9" t="s">
        <v>5006</v>
      </c>
      <c r="AD2485" s="9"/>
      <c r="AE2485" s="20" t="str">
        <f>VLOOKUP(E2485,'FILIAIS PETZ'!A:Q,17,0)</f>
        <v>SP3</v>
      </c>
      <c r="AF2485" s="20" t="str">
        <f>VLOOKUP(E2485,'FILIAIS PETZ'!A:Q,3,0)</f>
        <v>FELICIO</v>
      </c>
      <c r="AG2485" s="20" t="str">
        <f>VLOOKUP(E2485,'FILIAIS PETZ'!A:Q,2,0)</f>
        <v>R3</v>
      </c>
      <c r="AH2485" s="75">
        <v>1200</v>
      </c>
      <c r="AI2485" s="16" t="s">
        <v>10371</v>
      </c>
      <c r="AJ2485" s="43">
        <f>VLOOKUP(E2485,'FILIAIS PETZ'!$A$2:$K$2000,11,0)</f>
        <v>18328118002152</v>
      </c>
      <c r="AK2485" s="44">
        <v>18328118002152</v>
      </c>
    </row>
    <row r="2486" spans="1:37" s="14" customFormat="1" ht="15" customHeight="1" thickBot="1" x14ac:dyDescent="0.25">
      <c r="A2486" s="9">
        <v>891636</v>
      </c>
      <c r="B2486" s="18">
        <f>VLOOKUP(C2486,FORNECEDORES!D:E,2,0)</f>
        <v>55666</v>
      </c>
      <c r="C2486" s="19" t="str">
        <f>VLOOKUP(D2486,FORNECEDORES!A:D,4,0)</f>
        <v>33.045.885/0001-02</v>
      </c>
      <c r="D2486" s="13" t="s">
        <v>2848</v>
      </c>
      <c r="E2486" s="20" t="str">
        <f t="shared" si="163"/>
        <v>04 0017</v>
      </c>
      <c r="F2486" s="28" t="s">
        <v>8713</v>
      </c>
      <c r="G2486" s="21" t="str">
        <f>VLOOKUP(E2486,'FILIAIS PETZ'!A:E,5,0)</f>
        <v>PETZ CARREFOUR SAO CAETANO</v>
      </c>
      <c r="H2486" s="20" t="str">
        <f>VLOOKUP(E2486,'FILIAIS PETZ'!A:D,4,0)</f>
        <v>SCSU-SP</v>
      </c>
      <c r="I2486" s="46">
        <v>45397</v>
      </c>
      <c r="J2486" s="9">
        <v>891636</v>
      </c>
      <c r="K2486" s="9" t="s">
        <v>9035</v>
      </c>
      <c r="L2486" s="83" t="s">
        <v>10381</v>
      </c>
      <c r="M2486" s="85">
        <v>45399</v>
      </c>
      <c r="N2486" s="85">
        <v>45420</v>
      </c>
      <c r="O2486" s="85">
        <v>45406</v>
      </c>
      <c r="P2486" s="9" t="s">
        <v>4990</v>
      </c>
      <c r="Q2486" s="9" t="s">
        <v>5029</v>
      </c>
      <c r="R2486" s="9" t="s">
        <v>4991</v>
      </c>
      <c r="S2486" s="9" t="s">
        <v>4983</v>
      </c>
      <c r="T2486" s="9" t="s">
        <v>32</v>
      </c>
      <c r="U2486" s="9" t="s">
        <v>5048</v>
      </c>
      <c r="V2486" s="9" t="s">
        <v>5048</v>
      </c>
      <c r="W2486" s="9" t="s">
        <v>5019</v>
      </c>
      <c r="X2486" s="9" t="s">
        <v>4992</v>
      </c>
      <c r="Y2486" s="9" t="s">
        <v>4980</v>
      </c>
      <c r="Z2486" s="9" t="s">
        <v>4980</v>
      </c>
      <c r="AA2486" s="9" t="s">
        <v>4992</v>
      </c>
      <c r="AB2486" s="9" t="s">
        <v>5066</v>
      </c>
      <c r="AC2486" s="9" t="s">
        <v>5006</v>
      </c>
      <c r="AD2486" s="9"/>
      <c r="AE2486" s="20" t="str">
        <f>VLOOKUP(E2486,'FILIAIS PETZ'!A:Q,17,0)</f>
        <v>SP3</v>
      </c>
      <c r="AF2486" s="20" t="str">
        <f>VLOOKUP(E2486,'FILIAIS PETZ'!A:Q,3,0)</f>
        <v>FELICIO</v>
      </c>
      <c r="AG2486" s="20" t="str">
        <f>VLOOKUP(E2486,'FILIAIS PETZ'!A:Q,2,0)</f>
        <v>R3</v>
      </c>
      <c r="AH2486" s="75">
        <v>1200</v>
      </c>
      <c r="AI2486" s="16" t="s">
        <v>10371</v>
      </c>
      <c r="AJ2486" s="43">
        <f>VLOOKUP(E2486,'FILIAIS PETZ'!$A$2:$K$2000,11,0)</f>
        <v>18328118000532</v>
      </c>
      <c r="AK2486" s="44">
        <v>18328118000532</v>
      </c>
    </row>
    <row r="2487" spans="1:37" s="14" customFormat="1" ht="15" customHeight="1" thickBot="1" x14ac:dyDescent="0.25">
      <c r="A2487" s="9">
        <v>891637</v>
      </c>
      <c r="B2487" s="18">
        <f>VLOOKUP(C2487,FORNECEDORES!D:E,2,0)</f>
        <v>55666</v>
      </c>
      <c r="C2487" s="19" t="str">
        <f>VLOOKUP(D2487,FORNECEDORES!A:D,4,0)</f>
        <v>33.045.885/0001-02</v>
      </c>
      <c r="D2487" s="13" t="s">
        <v>2848</v>
      </c>
      <c r="E2487" s="20" t="str">
        <f t="shared" si="163"/>
        <v>04 0258</v>
      </c>
      <c r="F2487" s="28" t="s">
        <v>8972</v>
      </c>
      <c r="G2487" s="21" t="str">
        <f>VLOOKUP(E2487,'FILIAIS PETZ'!A:E,5,0)</f>
        <v xml:space="preserve">PETZ SHOPPING GRAND PLAZA </v>
      </c>
      <c r="H2487" s="20" t="str">
        <f>VLOOKUP(E2487,'FILIAIS PETZ'!A:D,4,0)</f>
        <v>SGPZ-SP</v>
      </c>
      <c r="I2487" s="46">
        <v>45397</v>
      </c>
      <c r="J2487" s="9">
        <v>891637</v>
      </c>
      <c r="K2487" s="9" t="s">
        <v>9035</v>
      </c>
      <c r="L2487" s="83" t="s">
        <v>10382</v>
      </c>
      <c r="M2487" s="85">
        <v>45399</v>
      </c>
      <c r="N2487" s="85">
        <v>45420</v>
      </c>
      <c r="O2487" s="85">
        <v>45406</v>
      </c>
      <c r="P2487" s="9" t="s">
        <v>4990</v>
      </c>
      <c r="Q2487" s="9" t="s">
        <v>5029</v>
      </c>
      <c r="R2487" s="9" t="s">
        <v>4991</v>
      </c>
      <c r="S2487" s="9" t="s">
        <v>4983</v>
      </c>
      <c r="T2487" s="9" t="s">
        <v>32</v>
      </c>
      <c r="U2487" s="9" t="s">
        <v>5048</v>
      </c>
      <c r="V2487" s="9" t="s">
        <v>5048</v>
      </c>
      <c r="W2487" s="9" t="s">
        <v>5019</v>
      </c>
      <c r="X2487" s="9" t="s">
        <v>4992</v>
      </c>
      <c r="Y2487" s="9" t="s">
        <v>4980</v>
      </c>
      <c r="Z2487" s="9" t="s">
        <v>4980</v>
      </c>
      <c r="AA2487" s="9" t="s">
        <v>4992</v>
      </c>
      <c r="AB2487" s="9" t="s">
        <v>5066</v>
      </c>
      <c r="AC2487" s="9" t="s">
        <v>5006</v>
      </c>
      <c r="AD2487" s="9"/>
      <c r="AE2487" s="20" t="str">
        <f>VLOOKUP(E2487,'FILIAIS PETZ'!A:Q,17,0)</f>
        <v>SP3</v>
      </c>
      <c r="AF2487" s="20" t="str">
        <f>VLOOKUP(E2487,'FILIAIS PETZ'!A:Q,3,0)</f>
        <v>FELICIO</v>
      </c>
      <c r="AG2487" s="20" t="str">
        <f>VLOOKUP(E2487,'FILIAIS PETZ'!A:Q,2,0)</f>
        <v>R3</v>
      </c>
      <c r="AH2487" s="75">
        <v>1200</v>
      </c>
      <c r="AI2487" s="16" t="s">
        <v>10371</v>
      </c>
      <c r="AJ2487" s="43" t="str">
        <f>VLOOKUP(E2487,'FILIAIS PETZ'!$A$2:$K$2000,11,0)</f>
        <v>18.328.118/0249-89</v>
      </c>
      <c r="AK2487" s="44" t="s">
        <v>9091</v>
      </c>
    </row>
    <row r="2488" spans="1:37" s="14" customFormat="1" ht="15" customHeight="1" thickBot="1" x14ac:dyDescent="0.25">
      <c r="A2488" s="9">
        <v>891638</v>
      </c>
      <c r="B2488" s="18">
        <f>VLOOKUP(C2488,FORNECEDORES!D:E,2,0)</f>
        <v>55666</v>
      </c>
      <c r="C2488" s="19" t="str">
        <f>VLOOKUP(D2488,FORNECEDORES!A:D,4,0)</f>
        <v>33.045.885/0001-02</v>
      </c>
      <c r="D2488" s="13" t="s">
        <v>2848</v>
      </c>
      <c r="E2488" s="20" t="str">
        <f t="shared" si="163"/>
        <v>04 0243</v>
      </c>
      <c r="F2488" s="28" t="s">
        <v>8973</v>
      </c>
      <c r="G2488" s="21" t="str">
        <f>VLOOKUP(E2488,'FILIAIS PETZ'!A:E,5,0)</f>
        <v>PETZ SHOPPING GOLDEN SQUARE</v>
      </c>
      <c r="H2488" s="20" t="str">
        <f>VLOOKUP(E2488,'FILIAIS PETZ'!A:D,4,0)</f>
        <v>SGSQ-SP</v>
      </c>
      <c r="I2488" s="46">
        <v>45397</v>
      </c>
      <c r="J2488" s="9">
        <v>891638</v>
      </c>
      <c r="K2488" s="9" t="s">
        <v>9035</v>
      </c>
      <c r="L2488" s="83" t="s">
        <v>10383</v>
      </c>
      <c r="M2488" s="85">
        <v>45399</v>
      </c>
      <c r="N2488" s="85">
        <v>45420</v>
      </c>
      <c r="O2488" s="85">
        <v>45406</v>
      </c>
      <c r="P2488" s="9" t="s">
        <v>4990</v>
      </c>
      <c r="Q2488" s="9" t="s">
        <v>5029</v>
      </c>
      <c r="R2488" s="9" t="s">
        <v>4991</v>
      </c>
      <c r="S2488" s="9" t="s">
        <v>4983</v>
      </c>
      <c r="T2488" s="9" t="s">
        <v>32</v>
      </c>
      <c r="U2488" s="9" t="s">
        <v>5048</v>
      </c>
      <c r="V2488" s="9" t="s">
        <v>5048</v>
      </c>
      <c r="W2488" s="9" t="s">
        <v>5019</v>
      </c>
      <c r="X2488" s="9" t="s">
        <v>4992</v>
      </c>
      <c r="Y2488" s="9" t="s">
        <v>4980</v>
      </c>
      <c r="Z2488" s="9" t="s">
        <v>4980</v>
      </c>
      <c r="AA2488" s="9" t="s">
        <v>4992</v>
      </c>
      <c r="AB2488" s="9" t="s">
        <v>5066</v>
      </c>
      <c r="AC2488" s="9" t="s">
        <v>5006</v>
      </c>
      <c r="AD2488" s="9"/>
      <c r="AE2488" s="20" t="str">
        <f>VLOOKUP(E2488,'FILIAIS PETZ'!A:Q,17,0)</f>
        <v>SP3</v>
      </c>
      <c r="AF2488" s="20" t="str">
        <f>VLOOKUP(E2488,'FILIAIS PETZ'!A:Q,3,0)</f>
        <v>FELICIO</v>
      </c>
      <c r="AG2488" s="20" t="str">
        <f>VLOOKUP(E2488,'FILIAIS PETZ'!A:Q,2,0)</f>
        <v>R3</v>
      </c>
      <c r="AH2488" s="75">
        <v>1200</v>
      </c>
      <c r="AI2488" s="16" t="s">
        <v>10371</v>
      </c>
      <c r="AJ2488" s="43" t="str">
        <f>VLOOKUP(E2488,'FILIAIS PETZ'!$A$2:$K$2000,11,0)</f>
        <v>18.328.118/0229-35</v>
      </c>
      <c r="AK2488" s="44" t="s">
        <v>9061</v>
      </c>
    </row>
    <row r="2489" spans="1:37" s="14" customFormat="1" ht="15" customHeight="1" thickBot="1" x14ac:dyDescent="0.25">
      <c r="A2489" s="9">
        <v>891639</v>
      </c>
      <c r="B2489" s="18">
        <f>VLOOKUP(C2489,FORNECEDORES!D:E,2,0)</f>
        <v>55666</v>
      </c>
      <c r="C2489" s="19" t="str">
        <f>VLOOKUP(D2489,FORNECEDORES!A:D,4,0)</f>
        <v>33.045.885/0001-02</v>
      </c>
      <c r="D2489" s="13" t="s">
        <v>2848</v>
      </c>
      <c r="E2489" s="20" t="str">
        <f t="shared" si="163"/>
        <v>04 0044</v>
      </c>
      <c r="F2489" s="28" t="s">
        <v>8974</v>
      </c>
      <c r="G2489" s="21" t="str">
        <f>VLOOKUP(E2489,'FILIAIS PETZ'!A:E,5,0)</f>
        <v>PETZ SANTO ANDRE</v>
      </c>
      <c r="H2489" s="20" t="str">
        <f>VLOOKUP(E2489,'FILIAIS PETZ'!A:D,4,0)</f>
        <v>STAD-SP</v>
      </c>
      <c r="I2489" s="46">
        <v>45397</v>
      </c>
      <c r="J2489" s="9">
        <v>891639</v>
      </c>
      <c r="K2489" s="9" t="s">
        <v>9035</v>
      </c>
      <c r="L2489" s="83" t="s">
        <v>10384</v>
      </c>
      <c r="M2489" s="85">
        <v>45399</v>
      </c>
      <c r="N2489" s="85">
        <v>45420</v>
      </c>
      <c r="O2489" s="85">
        <v>45406</v>
      </c>
      <c r="P2489" s="9" t="s">
        <v>4990</v>
      </c>
      <c r="Q2489" s="9" t="s">
        <v>5029</v>
      </c>
      <c r="R2489" s="9" t="s">
        <v>4991</v>
      </c>
      <c r="S2489" s="9" t="s">
        <v>4983</v>
      </c>
      <c r="T2489" s="9" t="s">
        <v>32</v>
      </c>
      <c r="U2489" s="9" t="s">
        <v>5048</v>
      </c>
      <c r="V2489" s="9" t="s">
        <v>5048</v>
      </c>
      <c r="W2489" s="9" t="s">
        <v>5019</v>
      </c>
      <c r="X2489" s="9" t="s">
        <v>4992</v>
      </c>
      <c r="Y2489" s="9" t="s">
        <v>4980</v>
      </c>
      <c r="Z2489" s="9" t="s">
        <v>4980</v>
      </c>
      <c r="AA2489" s="9" t="s">
        <v>4992</v>
      </c>
      <c r="AB2489" s="9" t="s">
        <v>5066</v>
      </c>
      <c r="AC2489" s="9" t="s">
        <v>5006</v>
      </c>
      <c r="AD2489" s="9"/>
      <c r="AE2489" s="20" t="str">
        <f>VLOOKUP(E2489,'FILIAIS PETZ'!A:Q,17,0)</f>
        <v>SP3</v>
      </c>
      <c r="AF2489" s="20" t="str">
        <f>VLOOKUP(E2489,'FILIAIS PETZ'!A:Q,3,0)</f>
        <v>FELICIO</v>
      </c>
      <c r="AG2489" s="20" t="str">
        <f>VLOOKUP(E2489,'FILIAIS PETZ'!A:Q,2,0)</f>
        <v>R3</v>
      </c>
      <c r="AH2489" s="75">
        <v>1200</v>
      </c>
      <c r="AI2489" s="16" t="s">
        <v>10371</v>
      </c>
      <c r="AJ2489" s="43">
        <f>VLOOKUP(E2489,'FILIAIS PETZ'!$A$2:$K$2000,11,0)</f>
        <v>18328118004600</v>
      </c>
      <c r="AK2489" s="44">
        <v>18328118004600</v>
      </c>
    </row>
    <row r="2490" spans="1:37" s="14" customFormat="1" ht="15" customHeight="1" thickBot="1" x14ac:dyDescent="0.25">
      <c r="A2490" s="9">
        <v>891654</v>
      </c>
      <c r="B2490" s="18">
        <f>VLOOKUP(C2490,FORNECEDORES!D:E,2,0)</f>
        <v>383318</v>
      </c>
      <c r="C2490" s="19" t="str">
        <f>VLOOKUP(D2490,FORNECEDORES!A:D,4,0)</f>
        <v>39.498.106/0001-00</v>
      </c>
      <c r="D2490" s="13" t="s">
        <v>4084</v>
      </c>
      <c r="E2490" s="20" t="str">
        <f t="shared" si="163"/>
        <v>04 0125</v>
      </c>
      <c r="F2490" s="28" t="s">
        <v>8981</v>
      </c>
      <c r="G2490" s="21" t="str">
        <f>VLOOKUP(E2490,'FILIAIS PETZ'!A:E,5,0)</f>
        <v>PETZ CERRO CORA</v>
      </c>
      <c r="H2490" s="20" t="str">
        <f>VLOOKUP(E2490,'FILIAIS PETZ'!A:D,4,0)</f>
        <v>CORA-SP</v>
      </c>
      <c r="I2490" s="46">
        <v>45397</v>
      </c>
      <c r="J2490" s="9">
        <v>891654</v>
      </c>
      <c r="K2490" s="9" t="s">
        <v>9047</v>
      </c>
      <c r="L2490" s="83" t="s">
        <v>10385</v>
      </c>
      <c r="M2490" s="85">
        <v>45415</v>
      </c>
      <c r="N2490" s="85">
        <v>45441</v>
      </c>
      <c r="O2490" s="85">
        <v>45435</v>
      </c>
      <c r="P2490" s="9" t="s">
        <v>4990</v>
      </c>
      <c r="Q2490" s="9" t="s">
        <v>5029</v>
      </c>
      <c r="R2490" s="9" t="s">
        <v>4991</v>
      </c>
      <c r="S2490" s="9" t="s">
        <v>4983</v>
      </c>
      <c r="T2490" s="9" t="s">
        <v>32</v>
      </c>
      <c r="U2490" s="9" t="s">
        <v>5048</v>
      </c>
      <c r="V2490" s="9" t="s">
        <v>5048</v>
      </c>
      <c r="W2490" s="9" t="s">
        <v>5019</v>
      </c>
      <c r="X2490" s="9" t="s">
        <v>4992</v>
      </c>
      <c r="Y2490" s="9" t="s">
        <v>4980</v>
      </c>
      <c r="Z2490" s="9" t="s">
        <v>4980</v>
      </c>
      <c r="AA2490" s="9" t="s">
        <v>4992</v>
      </c>
      <c r="AB2490" s="9" t="s">
        <v>5066</v>
      </c>
      <c r="AC2490" s="9" t="s">
        <v>5006</v>
      </c>
      <c r="AD2490" s="9"/>
      <c r="AE2490" s="20" t="str">
        <f>VLOOKUP(E2490,'FILIAIS PETZ'!A:Q,17,0)</f>
        <v>SP7</v>
      </c>
      <c r="AF2490" s="20" t="str">
        <f>VLOOKUP(E2490,'FILIAIS PETZ'!A:Q,3,0)</f>
        <v>FELICIO</v>
      </c>
      <c r="AG2490" s="20" t="str">
        <f>VLOOKUP(E2490,'FILIAIS PETZ'!A:Q,2,0)</f>
        <v>R3</v>
      </c>
      <c r="AH2490" s="75">
        <v>970</v>
      </c>
      <c r="AI2490" s="16" t="s">
        <v>10371</v>
      </c>
      <c r="AJ2490" s="43">
        <f>VLOOKUP(E2490,'FILIAIS PETZ'!$A$2:$K$2000,11,0)</f>
        <v>18328118013600</v>
      </c>
      <c r="AK2490" s="44">
        <v>18328118013600</v>
      </c>
    </row>
    <row r="2491" spans="1:37" s="14" customFormat="1" ht="15" customHeight="1" thickBot="1" x14ac:dyDescent="0.25">
      <c r="A2491" s="9">
        <v>891657</v>
      </c>
      <c r="B2491" s="18">
        <f>VLOOKUP(C2491,FORNECEDORES!D:E,2,0)</f>
        <v>383318</v>
      </c>
      <c r="C2491" s="19" t="str">
        <f>VLOOKUP(D2491,FORNECEDORES!A:D,4,0)</f>
        <v>39.498.106/0001-00</v>
      </c>
      <c r="D2491" s="13" t="s">
        <v>4084</v>
      </c>
      <c r="E2491" s="20" t="str">
        <f t="shared" si="163"/>
        <v>04 0067</v>
      </c>
      <c r="F2491" s="28" t="s">
        <v>8611</v>
      </c>
      <c r="G2491" s="21" t="str">
        <f>VLOOKUP(E2491,'FILIAIS PETZ'!A:E,5,0)</f>
        <v>PETZ EXTRA RICARDO JAFET</v>
      </c>
      <c r="H2491" s="20" t="str">
        <f>VLOOKUP(E2491,'FILIAIS PETZ'!A:D,4,0)</f>
        <v>RJAF-SP</v>
      </c>
      <c r="I2491" s="46">
        <v>45397</v>
      </c>
      <c r="J2491" s="9">
        <v>891657</v>
      </c>
      <c r="K2491" s="9" t="s">
        <v>9047</v>
      </c>
      <c r="L2491" s="83" t="s">
        <v>10386</v>
      </c>
      <c r="M2491" s="85">
        <v>45415</v>
      </c>
      <c r="N2491" s="85">
        <v>45441</v>
      </c>
      <c r="O2491" s="85">
        <v>45435</v>
      </c>
      <c r="P2491" s="9" t="s">
        <v>4990</v>
      </c>
      <c r="Q2491" s="9" t="s">
        <v>5029</v>
      </c>
      <c r="R2491" s="9" t="s">
        <v>4991</v>
      </c>
      <c r="S2491" s="9" t="s">
        <v>4983</v>
      </c>
      <c r="T2491" s="9" t="s">
        <v>32</v>
      </c>
      <c r="U2491" s="9" t="s">
        <v>5048</v>
      </c>
      <c r="V2491" s="9" t="s">
        <v>5048</v>
      </c>
      <c r="W2491" s="9" t="s">
        <v>5019</v>
      </c>
      <c r="X2491" s="9" t="s">
        <v>4992</v>
      </c>
      <c r="Y2491" s="9" t="s">
        <v>4980</v>
      </c>
      <c r="Z2491" s="9" t="s">
        <v>4980</v>
      </c>
      <c r="AA2491" s="9" t="s">
        <v>4992</v>
      </c>
      <c r="AB2491" s="9" t="s">
        <v>5066</v>
      </c>
      <c r="AC2491" s="9" t="s">
        <v>5006</v>
      </c>
      <c r="AD2491" s="9"/>
      <c r="AE2491" s="20" t="str">
        <f>VLOOKUP(E2491,'FILIAIS PETZ'!A:Q,17,0)</f>
        <v>SP2</v>
      </c>
      <c r="AF2491" s="20" t="str">
        <f>VLOOKUP(E2491,'FILIAIS PETZ'!A:Q,3,0)</f>
        <v>FELICIO</v>
      </c>
      <c r="AG2491" s="20" t="str">
        <f>VLOOKUP(E2491,'FILIAIS PETZ'!A:Q,2,0)</f>
        <v>R3</v>
      </c>
      <c r="AH2491" s="75">
        <v>1280</v>
      </c>
      <c r="AI2491" s="16" t="s">
        <v>10371</v>
      </c>
      <c r="AJ2491" s="43">
        <f>VLOOKUP(E2491,'FILIAIS PETZ'!$A$2:$K$2000,11,0)</f>
        <v>18328118006573</v>
      </c>
      <c r="AK2491" s="44">
        <v>18328118006573</v>
      </c>
    </row>
    <row r="2492" spans="1:37" s="14" customFormat="1" ht="15" customHeight="1" thickBot="1" x14ac:dyDescent="0.25">
      <c r="A2492" s="9">
        <v>891665</v>
      </c>
      <c r="B2492" s="18">
        <f>VLOOKUP(C2492,FORNECEDORES!D:E,2,0)</f>
        <v>383318</v>
      </c>
      <c r="C2492" s="19" t="str">
        <f>VLOOKUP(D2492,FORNECEDORES!A:D,4,0)</f>
        <v>39.498.106/0001-00</v>
      </c>
      <c r="D2492" s="13" t="s">
        <v>4084</v>
      </c>
      <c r="E2492" s="20" t="str">
        <f t="shared" si="163"/>
        <v>04 0010</v>
      </c>
      <c r="F2492" s="28" t="s">
        <v>8983</v>
      </c>
      <c r="G2492" s="21" t="str">
        <f>VLOOKUP(E2492,'FILIAIS PETZ'!A:E,5,0)</f>
        <v>PETZ SANTA CECILIA</v>
      </c>
      <c r="H2492" s="20" t="str">
        <f>VLOOKUP(E2492,'FILIAIS PETZ'!A:D,4,0)</f>
        <v>STCE-SP</v>
      </c>
      <c r="I2492" s="46">
        <v>45397</v>
      </c>
      <c r="J2492" s="9">
        <v>891665</v>
      </c>
      <c r="K2492" s="9" t="s">
        <v>9047</v>
      </c>
      <c r="L2492" s="83" t="s">
        <v>10387</v>
      </c>
      <c r="M2492" s="85">
        <v>45415</v>
      </c>
      <c r="N2492" s="85">
        <v>45441</v>
      </c>
      <c r="O2492" s="85">
        <v>45435</v>
      </c>
      <c r="P2492" s="9" t="s">
        <v>4990</v>
      </c>
      <c r="Q2492" s="9" t="s">
        <v>5029</v>
      </c>
      <c r="R2492" s="9" t="s">
        <v>4991</v>
      </c>
      <c r="S2492" s="9" t="s">
        <v>4983</v>
      </c>
      <c r="T2492" s="9" t="s">
        <v>32</v>
      </c>
      <c r="U2492" s="9" t="s">
        <v>5048</v>
      </c>
      <c r="V2492" s="9" t="s">
        <v>5048</v>
      </c>
      <c r="W2492" s="9" t="s">
        <v>5019</v>
      </c>
      <c r="X2492" s="9" t="s">
        <v>4992</v>
      </c>
      <c r="Y2492" s="9" t="s">
        <v>4980</v>
      </c>
      <c r="Z2492" s="9" t="s">
        <v>4980</v>
      </c>
      <c r="AA2492" s="9" t="s">
        <v>4992</v>
      </c>
      <c r="AB2492" s="9" t="s">
        <v>5066</v>
      </c>
      <c r="AC2492" s="9" t="s">
        <v>5006</v>
      </c>
      <c r="AD2492" s="9"/>
      <c r="AE2492" s="20" t="str">
        <f>VLOOKUP(E2492,'FILIAIS PETZ'!A:Q,17,0)</f>
        <v>SP2</v>
      </c>
      <c r="AF2492" s="20" t="str">
        <f>VLOOKUP(E2492,'FILIAIS PETZ'!A:Q,3,0)</f>
        <v>FELICIO</v>
      </c>
      <c r="AG2492" s="20" t="str">
        <f>VLOOKUP(E2492,'FILIAIS PETZ'!A:Q,2,0)</f>
        <v>R3</v>
      </c>
      <c r="AH2492" s="75">
        <v>1280</v>
      </c>
      <c r="AI2492" s="16" t="s">
        <v>10371</v>
      </c>
      <c r="AJ2492" s="43">
        <f>VLOOKUP(E2492,'FILIAIS PETZ'!$A$2:$K$2000,11,0)</f>
        <v>18328118001938</v>
      </c>
      <c r="AK2492" s="44">
        <v>18328118001938</v>
      </c>
    </row>
    <row r="2493" spans="1:37" s="14" customFormat="1" ht="15" customHeight="1" thickBot="1" x14ac:dyDescent="0.25">
      <c r="A2493" s="9">
        <v>891797</v>
      </c>
      <c r="B2493" s="18">
        <f>VLOOKUP(C2493,FORNECEDORES!D:E,2,0)</f>
        <v>315303</v>
      </c>
      <c r="C2493" s="19" t="str">
        <f>VLOOKUP(D2493,FORNECEDORES!A:D,4,0)</f>
        <v>46.594.144/0001-14</v>
      </c>
      <c r="D2493" s="13" t="s">
        <v>3903</v>
      </c>
      <c r="E2493" s="20" t="str">
        <f t="shared" si="163"/>
        <v>04 0138</v>
      </c>
      <c r="F2493" s="28" t="s">
        <v>8627</v>
      </c>
      <c r="G2493" s="21" t="str">
        <f>VLOOKUP(E2493,'FILIAIS PETZ'!A:E,5,0)</f>
        <v>PETZ JOÃO FIRMINO</v>
      </c>
      <c r="H2493" s="20" t="str">
        <f>VLOOKUP(E2493,'FILIAIS PETZ'!A:D,4,0)</f>
        <v>JFIR-SP</v>
      </c>
      <c r="I2493" s="46">
        <v>45397</v>
      </c>
      <c r="J2493" s="9">
        <v>891797</v>
      </c>
      <c r="K2493" s="9" t="s">
        <v>9035</v>
      </c>
      <c r="L2493" s="83" t="s">
        <v>10388</v>
      </c>
      <c r="M2493" s="85">
        <v>45398</v>
      </c>
      <c r="N2493" s="85">
        <v>45420</v>
      </c>
      <c r="O2493" s="85">
        <v>45399</v>
      </c>
      <c r="P2493" s="9" t="s">
        <v>4990</v>
      </c>
      <c r="Q2493" s="9" t="s">
        <v>5029</v>
      </c>
      <c r="R2493" s="9" t="s">
        <v>4991</v>
      </c>
      <c r="S2493" s="9" t="s">
        <v>4983</v>
      </c>
      <c r="T2493" s="9" t="s">
        <v>32</v>
      </c>
      <c r="U2493" s="9" t="s">
        <v>5048</v>
      </c>
      <c r="V2493" s="9" t="s">
        <v>5048</v>
      </c>
      <c r="W2493" s="9" t="s">
        <v>4984</v>
      </c>
      <c r="X2493" s="9" t="s">
        <v>4996</v>
      </c>
      <c r="Y2493" s="9" t="s">
        <v>4980</v>
      </c>
      <c r="Z2493" s="9" t="s">
        <v>4980</v>
      </c>
      <c r="AA2493" s="9" t="s">
        <v>5022</v>
      </c>
      <c r="AB2493" s="9" t="s">
        <v>5066</v>
      </c>
      <c r="AC2493" s="9" t="s">
        <v>5006</v>
      </c>
      <c r="AD2493" s="9"/>
      <c r="AE2493" s="20" t="str">
        <f>VLOOKUP(E2493,'FILIAIS PETZ'!A:Q,17,0)</f>
        <v>SP3</v>
      </c>
      <c r="AF2493" s="20" t="str">
        <f>VLOOKUP(E2493,'FILIAIS PETZ'!A:Q,3,0)</f>
        <v>FELICIO</v>
      </c>
      <c r="AG2493" s="20" t="str">
        <f>VLOOKUP(E2493,'FILIAIS PETZ'!A:Q,2,0)</f>
        <v>R3</v>
      </c>
      <c r="AH2493" s="75">
        <v>350</v>
      </c>
      <c r="AI2493" s="16" t="s">
        <v>10389</v>
      </c>
      <c r="AJ2493" s="43">
        <f>VLOOKUP(E2493,'FILIAIS PETZ'!$A$2:$K$2000,11,0)</f>
        <v>18328118012972</v>
      </c>
      <c r="AK2493" s="44">
        <v>18328118012972</v>
      </c>
    </row>
    <row r="2494" spans="1:37" s="14" customFormat="1" ht="15" customHeight="1" thickBot="1" x14ac:dyDescent="0.25">
      <c r="A2494" s="9">
        <f t="shared" ref="A2494:A2525" si="164">J2494</f>
        <v>892917</v>
      </c>
      <c r="B2494" s="18">
        <f>VLOOKUP(C2494,FORNECEDORES!D:E,2,0)</f>
        <v>3203</v>
      </c>
      <c r="C2494" s="19" t="str">
        <f>VLOOKUP(D2494,FORNECEDORES!A:D,4,0)</f>
        <v>19.658.535/0001-82</v>
      </c>
      <c r="D2494" s="13" t="s">
        <v>6459</v>
      </c>
      <c r="E2494" s="20" t="str">
        <f t="shared" si="163"/>
        <v>04 0130</v>
      </c>
      <c r="F2494" s="28" t="s">
        <v>4975</v>
      </c>
      <c r="G2494" s="21" t="str">
        <f>VLOOKUP(E2494,'FILIAIS PETZ'!A:E,5,0)</f>
        <v>PETZ CARLOS LUZ</v>
      </c>
      <c r="H2494" s="20" t="str">
        <f>VLOOKUP(E2494,'FILIAIS PETZ'!A:D,4,0)</f>
        <v>CLUZ-MG</v>
      </c>
      <c r="I2494" s="46">
        <v>45398</v>
      </c>
      <c r="J2494" s="9">
        <v>892917</v>
      </c>
      <c r="K2494" s="9" t="s">
        <v>5858</v>
      </c>
      <c r="L2494" s="83" t="s">
        <v>7001</v>
      </c>
      <c r="M2494" s="85">
        <v>45399</v>
      </c>
      <c r="N2494" s="85">
        <v>45427</v>
      </c>
      <c r="O2494" s="85">
        <v>45401</v>
      </c>
      <c r="P2494" s="29" t="s">
        <v>4990</v>
      </c>
      <c r="Q2494" s="9">
        <v>3</v>
      </c>
      <c r="R2494" s="9">
        <v>1</v>
      </c>
      <c r="S2494" s="9">
        <v>8</v>
      </c>
      <c r="T2494" s="9" t="s">
        <v>32</v>
      </c>
      <c r="U2494" s="9">
        <v>11002</v>
      </c>
      <c r="V2494" s="9">
        <v>11002</v>
      </c>
      <c r="W2494" s="9" t="s">
        <v>5057</v>
      </c>
      <c r="X2494" s="9" t="s">
        <v>4985</v>
      </c>
      <c r="Y2494" s="10" t="s">
        <v>4993</v>
      </c>
      <c r="Z2494" s="10" t="s">
        <v>4993</v>
      </c>
      <c r="AA2494" s="10" t="s">
        <v>4989</v>
      </c>
      <c r="AB2494" s="10" t="s">
        <v>12941</v>
      </c>
      <c r="AC2494" s="9" t="s">
        <v>5006</v>
      </c>
      <c r="AD2494" s="29"/>
      <c r="AE2494" s="20" t="str">
        <f>VLOOKUP(E2494,'FILIAIS PETZ'!A:Q,17,0)</f>
        <v>MG-1</v>
      </c>
      <c r="AF2494" s="20" t="str">
        <f>VLOOKUP(E2494,'FILIAIS PETZ'!A:Q,3,0)</f>
        <v>FELICIO</v>
      </c>
      <c r="AG2494" s="20" t="str">
        <f>VLOOKUP(E2494,'FILIAIS PETZ'!A:Q,2,0)</f>
        <v>R3</v>
      </c>
      <c r="AH2494" s="75">
        <v>12728.02</v>
      </c>
      <c r="AI2494" s="16" t="s">
        <v>6868</v>
      </c>
      <c r="AJ2494" s="43">
        <f>VLOOKUP(E2494,'FILIAIS PETZ'!$A$2:$K$2000,11,0)</f>
        <v>18328118012204</v>
      </c>
      <c r="AK2494" s="44">
        <f t="shared" ref="AK2494:AK2525" si="165">AJ2494</f>
        <v>18328118012204</v>
      </c>
    </row>
    <row r="2495" spans="1:37" s="14" customFormat="1" ht="15" customHeight="1" thickBot="1" x14ac:dyDescent="0.25">
      <c r="A2495" s="9">
        <f t="shared" si="164"/>
        <v>892937</v>
      </c>
      <c r="B2495" s="18">
        <f>VLOOKUP(C2495,FORNECEDORES!D:E,2,0)</f>
        <v>755572</v>
      </c>
      <c r="C2495" s="19" t="str">
        <f>VLOOKUP(D2495,FORNECEDORES!A:D,4,0)</f>
        <v>53.795.002/0001-80</v>
      </c>
      <c r="D2495" s="13" t="s">
        <v>5850</v>
      </c>
      <c r="E2495" s="20" t="str">
        <f t="shared" si="163"/>
        <v>04 0150</v>
      </c>
      <c r="F2495" s="28" t="s">
        <v>4963</v>
      </c>
      <c r="G2495" s="21" t="str">
        <f>VLOOKUP(E2495,'FILIAIS PETZ'!A:E,5,0)</f>
        <v>PETZ BRASILIA JARDIM BOTANICO</v>
      </c>
      <c r="H2495" s="20" t="str">
        <f>VLOOKUP(E2495,'FILIAIS PETZ'!A:D,4,0)</f>
        <v>BJDB-DF</v>
      </c>
      <c r="I2495" s="46">
        <v>45398</v>
      </c>
      <c r="J2495" s="9">
        <v>892937</v>
      </c>
      <c r="K2495" s="9" t="s">
        <v>5858</v>
      </c>
      <c r="L2495" s="83" t="s">
        <v>7252</v>
      </c>
      <c r="M2495" s="85">
        <v>45414</v>
      </c>
      <c r="N2495" s="85">
        <v>45441</v>
      </c>
      <c r="O2495" s="85">
        <v>45418</v>
      </c>
      <c r="P2495" s="29" t="s">
        <v>4990</v>
      </c>
      <c r="Q2495" s="9">
        <v>3</v>
      </c>
      <c r="R2495" s="9">
        <v>1</v>
      </c>
      <c r="S2495" s="9">
        <v>8</v>
      </c>
      <c r="T2495" s="9" t="s">
        <v>32</v>
      </c>
      <c r="U2495" s="9">
        <v>11002</v>
      </c>
      <c r="V2495" s="9">
        <v>11002</v>
      </c>
      <c r="W2495" s="9" t="s">
        <v>5039</v>
      </c>
      <c r="X2495" s="9" t="s">
        <v>5016</v>
      </c>
      <c r="Y2495" s="10" t="s">
        <v>4993</v>
      </c>
      <c r="Z2495" s="10" t="s">
        <v>4993</v>
      </c>
      <c r="AA2495" s="10" t="s">
        <v>5103</v>
      </c>
      <c r="AB2495" s="10" t="s">
        <v>12941</v>
      </c>
      <c r="AC2495" s="9" t="s">
        <v>5006</v>
      </c>
      <c r="AD2495" s="29"/>
      <c r="AE2495" s="20" t="str">
        <f>VLOOKUP(E2495,'FILIAIS PETZ'!A:Q,17,0)</f>
        <v>CO-1</v>
      </c>
      <c r="AF2495" s="20" t="str">
        <f>VLOOKUP(E2495,'FILIAIS PETZ'!A:Q,3,0)</f>
        <v>FELICIO</v>
      </c>
      <c r="AG2495" s="20" t="str">
        <f>VLOOKUP(E2495,'FILIAIS PETZ'!A:Q,2,0)</f>
        <v>R3</v>
      </c>
      <c r="AH2495" s="75">
        <v>3660</v>
      </c>
      <c r="AI2495" s="16" t="s">
        <v>6869</v>
      </c>
      <c r="AJ2495" s="43">
        <f>VLOOKUP(E2495,'FILIAIS PETZ'!$A$2:$K$2000,11,0)</f>
        <v>18328118014320</v>
      </c>
      <c r="AK2495" s="44">
        <f t="shared" si="165"/>
        <v>18328118014320</v>
      </c>
    </row>
    <row r="2496" spans="1:37" s="14" customFormat="1" ht="15" customHeight="1" thickBot="1" x14ac:dyDescent="0.25">
      <c r="A2496" s="9">
        <f t="shared" si="164"/>
        <v>892959</v>
      </c>
      <c r="B2496" s="18">
        <f>VLOOKUP(C2496,FORNECEDORES!D:E,2,0)</f>
        <v>32507</v>
      </c>
      <c r="C2496" s="19" t="str">
        <f>VLOOKUP(D2496,FORNECEDORES!A:D,4,0)</f>
        <v>10.237.839/0001-00</v>
      </c>
      <c r="D2496" s="13" t="s">
        <v>1753</v>
      </c>
      <c r="E2496" s="20" t="str">
        <f t="shared" si="163"/>
        <v>04 0144</v>
      </c>
      <c r="F2496" s="28" t="s">
        <v>4938</v>
      </c>
      <c r="G2496" s="21" t="str">
        <f>VLOOKUP(E2496,'FILIAIS PETZ'!A:E,5,0)</f>
        <v>PETZ FERNANDO CORREA</v>
      </c>
      <c r="H2496" s="20" t="str">
        <f>VLOOKUP(E2496,'FILIAIS PETZ'!A:D,4,0)</f>
        <v>FCOR-MT</v>
      </c>
      <c r="I2496" s="46">
        <v>45398</v>
      </c>
      <c r="J2496" s="9">
        <v>892959</v>
      </c>
      <c r="K2496" s="9" t="s">
        <v>5858</v>
      </c>
      <c r="L2496" s="83" t="s">
        <v>6985</v>
      </c>
      <c r="M2496" s="85">
        <v>45399</v>
      </c>
      <c r="N2496" s="85">
        <v>45427</v>
      </c>
      <c r="O2496" s="85">
        <v>45400</v>
      </c>
      <c r="P2496" s="29" t="s">
        <v>4990</v>
      </c>
      <c r="Q2496" s="9">
        <v>3</v>
      </c>
      <c r="R2496" s="9">
        <v>1</v>
      </c>
      <c r="S2496" s="9">
        <v>8</v>
      </c>
      <c r="T2496" s="9" t="s">
        <v>32</v>
      </c>
      <c r="U2496" s="9">
        <v>11002</v>
      </c>
      <c r="V2496" s="9">
        <v>11002</v>
      </c>
      <c r="W2496" s="9" t="s">
        <v>5019</v>
      </c>
      <c r="X2496" s="9" t="s">
        <v>4992</v>
      </c>
      <c r="Y2496" s="9" t="s">
        <v>4994</v>
      </c>
      <c r="Z2496" s="9" t="s">
        <v>4994</v>
      </c>
      <c r="AA2496" s="9" t="s">
        <v>5099</v>
      </c>
      <c r="AB2496" s="9" t="s">
        <v>5005</v>
      </c>
      <c r="AC2496" s="9" t="s">
        <v>4995</v>
      </c>
      <c r="AD2496" s="29"/>
      <c r="AE2496" s="20" t="str">
        <f>VLOOKUP(E2496,'FILIAIS PETZ'!A:Q,17,0)</f>
        <v>CO-3</v>
      </c>
      <c r="AF2496" s="20" t="str">
        <f>VLOOKUP(E2496,'FILIAIS PETZ'!A:Q,3,0)</f>
        <v>FELICIO</v>
      </c>
      <c r="AG2496" s="20" t="str">
        <f>VLOOKUP(E2496,'FILIAIS PETZ'!A:Q,2,0)</f>
        <v>R3</v>
      </c>
      <c r="AH2496" s="75">
        <v>13000</v>
      </c>
      <c r="AI2496" s="16" t="s">
        <v>6870</v>
      </c>
      <c r="AJ2496" s="43">
        <f>VLOOKUP(E2496,'FILIAIS PETZ'!$A$2:$K$2000,11,0)</f>
        <v>18328118014169</v>
      </c>
      <c r="AK2496" s="44">
        <f t="shared" si="165"/>
        <v>18328118014169</v>
      </c>
    </row>
    <row r="2497" spans="1:37" s="14" customFormat="1" ht="15" customHeight="1" thickBot="1" x14ac:dyDescent="0.25">
      <c r="A2497" s="9">
        <f t="shared" si="164"/>
        <v>892961</v>
      </c>
      <c r="B2497" s="18">
        <f>VLOOKUP(C2497,FORNECEDORES!D:E,2,0)</f>
        <v>32507</v>
      </c>
      <c r="C2497" s="19" t="str">
        <f>VLOOKUP(D2497,FORNECEDORES!A:D,4,0)</f>
        <v>10.237.839/0001-00</v>
      </c>
      <c r="D2497" s="13" t="s">
        <v>1753</v>
      </c>
      <c r="E2497" s="20" t="str">
        <f t="shared" si="163"/>
        <v>04 0142</v>
      </c>
      <c r="F2497" s="28" t="s">
        <v>4931</v>
      </c>
      <c r="G2497" s="21" t="str">
        <f>VLOOKUP(E2497,'FILIAIS PETZ'!A:E,5,0)</f>
        <v>PETZ MIGUEL SUTIL</v>
      </c>
      <c r="H2497" s="20" t="str">
        <f>VLOOKUP(E2497,'FILIAIS PETZ'!A:D,4,0)</f>
        <v>MGST-MT</v>
      </c>
      <c r="I2497" s="46">
        <v>45398</v>
      </c>
      <c r="J2497" s="9">
        <v>892961</v>
      </c>
      <c r="K2497" s="9" t="s">
        <v>5858</v>
      </c>
      <c r="L2497" s="83" t="s">
        <v>6996</v>
      </c>
      <c r="M2497" s="85">
        <v>45399</v>
      </c>
      <c r="N2497" s="85">
        <v>45427</v>
      </c>
      <c r="O2497" s="85">
        <v>45401</v>
      </c>
      <c r="P2497" s="29" t="s">
        <v>4990</v>
      </c>
      <c r="Q2497" s="9">
        <v>3</v>
      </c>
      <c r="R2497" s="9">
        <v>1</v>
      </c>
      <c r="S2497" s="9">
        <v>8</v>
      </c>
      <c r="T2497" s="9" t="s">
        <v>32</v>
      </c>
      <c r="U2497" s="9">
        <v>11002</v>
      </c>
      <c r="V2497" s="9">
        <v>11002</v>
      </c>
      <c r="W2497" s="9" t="s">
        <v>5019</v>
      </c>
      <c r="X2497" s="9" t="s">
        <v>4992</v>
      </c>
      <c r="Y2497" s="9" t="s">
        <v>4994</v>
      </c>
      <c r="Z2497" s="9" t="s">
        <v>4994</v>
      </c>
      <c r="AA2497" s="9" t="s">
        <v>5099</v>
      </c>
      <c r="AB2497" s="9" t="s">
        <v>5005</v>
      </c>
      <c r="AC2497" s="9" t="s">
        <v>4995</v>
      </c>
      <c r="AD2497" s="29"/>
      <c r="AE2497" s="20" t="str">
        <f>VLOOKUP(E2497,'FILIAIS PETZ'!A:Q,17,0)</f>
        <v>CO-3</v>
      </c>
      <c r="AF2497" s="20" t="str">
        <f>VLOOKUP(E2497,'FILIAIS PETZ'!A:Q,3,0)</f>
        <v>FELICIO</v>
      </c>
      <c r="AG2497" s="20" t="str">
        <f>VLOOKUP(E2497,'FILIAIS PETZ'!A:Q,2,0)</f>
        <v>R3</v>
      </c>
      <c r="AH2497" s="75">
        <v>13000</v>
      </c>
      <c r="AI2497" s="16" t="s">
        <v>6870</v>
      </c>
      <c r="AJ2497" s="43">
        <f>VLOOKUP(E2497,'FILIAIS PETZ'!$A$2:$K$2000,11,0)</f>
        <v>18328118013430</v>
      </c>
      <c r="AK2497" s="44">
        <f t="shared" si="165"/>
        <v>18328118013430</v>
      </c>
    </row>
    <row r="2498" spans="1:37" s="14" customFormat="1" ht="15" customHeight="1" thickBot="1" x14ac:dyDescent="0.25">
      <c r="A2498" s="9">
        <f t="shared" si="164"/>
        <v>892968</v>
      </c>
      <c r="B2498" s="18">
        <f>VLOOKUP(C2498,FORNECEDORES!D:E,2,0)</f>
        <v>379168</v>
      </c>
      <c r="C2498" s="19" t="str">
        <f>VLOOKUP(D2498,FORNECEDORES!A:D,4,0)</f>
        <v>84.531.557/0001-49</v>
      </c>
      <c r="D2498" s="13" t="s">
        <v>4090</v>
      </c>
      <c r="E2498" s="20" t="str">
        <f t="shared" si="163"/>
        <v>04 0146</v>
      </c>
      <c r="F2498" s="28" t="s">
        <v>4947</v>
      </c>
      <c r="G2498" s="21" t="str">
        <f>VLOOKUP(E2498,'FILIAIS PETZ'!A:E,5,0)</f>
        <v>PETZ DJALMA BATISTA</v>
      </c>
      <c r="H2498" s="20" t="str">
        <f>VLOOKUP(E2498,'FILIAIS PETZ'!A:D,4,0)</f>
        <v>DJBA-AM</v>
      </c>
      <c r="I2498" s="46">
        <v>45398</v>
      </c>
      <c r="J2498" s="9">
        <v>892968</v>
      </c>
      <c r="K2498" s="9" t="s">
        <v>5858</v>
      </c>
      <c r="L2498" s="83" t="s">
        <v>7086</v>
      </c>
      <c r="M2498" s="85">
        <v>45399</v>
      </c>
      <c r="N2498" s="85">
        <v>45427</v>
      </c>
      <c r="O2498" s="85">
        <v>45405</v>
      </c>
      <c r="P2498" s="29" t="s">
        <v>4990</v>
      </c>
      <c r="Q2498" s="9">
        <v>3</v>
      </c>
      <c r="R2498" s="9">
        <v>1</v>
      </c>
      <c r="S2498" s="9">
        <v>8</v>
      </c>
      <c r="T2498" s="9" t="s">
        <v>32</v>
      </c>
      <c r="U2498" s="9">
        <v>11002</v>
      </c>
      <c r="V2498" s="9">
        <v>11002</v>
      </c>
      <c r="W2498" s="9" t="s">
        <v>5024</v>
      </c>
      <c r="X2498" s="9" t="s">
        <v>4985</v>
      </c>
      <c r="Y2498" s="10" t="s">
        <v>4993</v>
      </c>
      <c r="Z2498" s="10" t="s">
        <v>4993</v>
      </c>
      <c r="AA2498" s="10" t="s">
        <v>4989</v>
      </c>
      <c r="AB2498" s="10" t="s">
        <v>12941</v>
      </c>
      <c r="AC2498" s="9" t="s">
        <v>5006</v>
      </c>
      <c r="AD2498" s="29"/>
      <c r="AE2498" s="20" t="str">
        <f>VLOOKUP(E2498,'FILIAIS PETZ'!A:Q,17,0)</f>
        <v>CO-3</v>
      </c>
      <c r="AF2498" s="20" t="str">
        <f>VLOOKUP(E2498,'FILIAIS PETZ'!A:Q,3,0)</f>
        <v>FELICIO</v>
      </c>
      <c r="AG2498" s="20" t="str">
        <f>VLOOKUP(E2498,'FILIAIS PETZ'!A:Q,2,0)</f>
        <v>R3</v>
      </c>
      <c r="AH2498" s="75">
        <v>250</v>
      </c>
      <c r="AI2498" s="16" t="s">
        <v>6871</v>
      </c>
      <c r="AJ2498" s="43">
        <f>VLOOKUP(E2498,'FILIAIS PETZ'!$A$2:$K$2000,11,0)</f>
        <v>18328118013782</v>
      </c>
      <c r="AK2498" s="44">
        <f t="shared" si="165"/>
        <v>18328118013782</v>
      </c>
    </row>
    <row r="2499" spans="1:37" s="14" customFormat="1" ht="15" customHeight="1" thickBot="1" x14ac:dyDescent="0.25">
      <c r="A2499" s="9">
        <f t="shared" si="164"/>
        <v>892969</v>
      </c>
      <c r="B2499" s="18">
        <f>VLOOKUP(C2499,FORNECEDORES!D:E,2,0)</f>
        <v>379168</v>
      </c>
      <c r="C2499" s="19" t="str">
        <f>VLOOKUP(D2499,FORNECEDORES!A:D,4,0)</f>
        <v>84.531.557/0001-49</v>
      </c>
      <c r="D2499" s="13" t="s">
        <v>4090</v>
      </c>
      <c r="E2499" s="20" t="str">
        <f t="shared" si="163"/>
        <v>04 0146</v>
      </c>
      <c r="F2499" s="28" t="s">
        <v>4947</v>
      </c>
      <c r="G2499" s="21" t="str">
        <f>VLOOKUP(E2499,'FILIAIS PETZ'!A:E,5,0)</f>
        <v>PETZ DJALMA BATISTA</v>
      </c>
      <c r="H2499" s="20" t="str">
        <f>VLOOKUP(E2499,'FILIAIS PETZ'!A:D,4,0)</f>
        <v>DJBA-AM</v>
      </c>
      <c r="I2499" s="46">
        <v>45398</v>
      </c>
      <c r="J2499" s="9">
        <v>892969</v>
      </c>
      <c r="K2499" s="9" t="s">
        <v>5858</v>
      </c>
      <c r="L2499" s="83" t="s">
        <v>7087</v>
      </c>
      <c r="M2499" s="85">
        <v>45399</v>
      </c>
      <c r="N2499" s="85">
        <v>45427</v>
      </c>
      <c r="O2499" s="85">
        <v>45405</v>
      </c>
      <c r="P2499" s="29" t="s">
        <v>4990</v>
      </c>
      <c r="Q2499" s="9">
        <v>3</v>
      </c>
      <c r="R2499" s="9">
        <v>1</v>
      </c>
      <c r="S2499" s="9">
        <v>8</v>
      </c>
      <c r="T2499" s="9" t="s">
        <v>32</v>
      </c>
      <c r="U2499" s="9">
        <v>11002</v>
      </c>
      <c r="V2499" s="9">
        <v>11002</v>
      </c>
      <c r="W2499" s="9" t="s">
        <v>5024</v>
      </c>
      <c r="X2499" s="9" t="s">
        <v>4985</v>
      </c>
      <c r="Y2499" s="10" t="s">
        <v>4993</v>
      </c>
      <c r="Z2499" s="10" t="s">
        <v>4993</v>
      </c>
      <c r="AA2499" s="10" t="s">
        <v>4989</v>
      </c>
      <c r="AB2499" s="10" t="s">
        <v>12941</v>
      </c>
      <c r="AC2499" s="9" t="s">
        <v>5006</v>
      </c>
      <c r="AD2499" s="29"/>
      <c r="AE2499" s="20" t="str">
        <f>VLOOKUP(E2499,'FILIAIS PETZ'!A:Q,17,0)</f>
        <v>CO-3</v>
      </c>
      <c r="AF2499" s="20" t="str">
        <f>VLOOKUP(E2499,'FILIAIS PETZ'!A:Q,3,0)</f>
        <v>FELICIO</v>
      </c>
      <c r="AG2499" s="20" t="str">
        <f>VLOOKUP(E2499,'FILIAIS PETZ'!A:Q,2,0)</f>
        <v>R3</v>
      </c>
      <c r="AH2499" s="75">
        <v>590</v>
      </c>
      <c r="AI2499" s="16" t="s">
        <v>6872</v>
      </c>
      <c r="AJ2499" s="43">
        <f>VLOOKUP(E2499,'FILIAIS PETZ'!$A$2:$K$2000,11,0)</f>
        <v>18328118013782</v>
      </c>
      <c r="AK2499" s="44">
        <f t="shared" si="165"/>
        <v>18328118013782</v>
      </c>
    </row>
    <row r="2500" spans="1:37" s="14" customFormat="1" ht="15" customHeight="1" thickBot="1" x14ac:dyDescent="0.25">
      <c r="A2500" s="9">
        <f t="shared" si="164"/>
        <v>892970</v>
      </c>
      <c r="B2500" s="18">
        <f>VLOOKUP(C2500,FORNECEDORES!D:E,2,0)</f>
        <v>379168</v>
      </c>
      <c r="C2500" s="19" t="str">
        <f>VLOOKUP(D2500,FORNECEDORES!A:D,4,0)</f>
        <v>84.531.557/0001-49</v>
      </c>
      <c r="D2500" s="13" t="s">
        <v>4090</v>
      </c>
      <c r="E2500" s="20" t="str">
        <f t="shared" si="163"/>
        <v>04 0146</v>
      </c>
      <c r="F2500" s="28" t="s">
        <v>4947</v>
      </c>
      <c r="G2500" s="21" t="str">
        <f>VLOOKUP(E2500,'FILIAIS PETZ'!A:E,5,0)</f>
        <v>PETZ DJALMA BATISTA</v>
      </c>
      <c r="H2500" s="20" t="str">
        <f>VLOOKUP(E2500,'FILIAIS PETZ'!A:D,4,0)</f>
        <v>DJBA-AM</v>
      </c>
      <c r="I2500" s="46">
        <v>45398</v>
      </c>
      <c r="J2500" s="9">
        <v>892970</v>
      </c>
      <c r="K2500" s="9" t="s">
        <v>5858</v>
      </c>
      <c r="L2500" s="83" t="s">
        <v>6980</v>
      </c>
      <c r="M2500" s="85">
        <v>45399</v>
      </c>
      <c r="N2500" s="85">
        <v>45427</v>
      </c>
      <c r="O2500" s="85">
        <v>45405</v>
      </c>
      <c r="P2500" s="29" t="s">
        <v>4990</v>
      </c>
      <c r="Q2500" s="9">
        <v>3</v>
      </c>
      <c r="R2500" s="9">
        <v>1</v>
      </c>
      <c r="S2500" s="9">
        <v>8</v>
      </c>
      <c r="T2500" s="9" t="s">
        <v>32</v>
      </c>
      <c r="U2500" s="9">
        <v>11002</v>
      </c>
      <c r="V2500" s="9">
        <v>11002</v>
      </c>
      <c r="W2500" s="9" t="s">
        <v>5021</v>
      </c>
      <c r="X2500" s="9" t="s">
        <v>4985</v>
      </c>
      <c r="Y2500" s="10" t="s">
        <v>4993</v>
      </c>
      <c r="Z2500" s="10" t="s">
        <v>12031</v>
      </c>
      <c r="AA2500" s="10" t="s">
        <v>4989</v>
      </c>
      <c r="AB2500" s="10" t="s">
        <v>12941</v>
      </c>
      <c r="AC2500" s="9" t="s">
        <v>5006</v>
      </c>
      <c r="AD2500" s="29"/>
      <c r="AE2500" s="20" t="str">
        <f>VLOOKUP(E2500,'FILIAIS PETZ'!A:Q,17,0)</f>
        <v>CO-3</v>
      </c>
      <c r="AF2500" s="20" t="str">
        <f>VLOOKUP(E2500,'FILIAIS PETZ'!A:Q,3,0)</f>
        <v>FELICIO</v>
      </c>
      <c r="AG2500" s="20" t="str">
        <f>VLOOKUP(E2500,'FILIAIS PETZ'!A:Q,2,0)</f>
        <v>R3</v>
      </c>
      <c r="AH2500" s="75">
        <v>560</v>
      </c>
      <c r="AI2500" s="16" t="s">
        <v>6873</v>
      </c>
      <c r="AJ2500" s="43">
        <f>VLOOKUP(E2500,'FILIAIS PETZ'!$A$2:$K$2000,11,0)</f>
        <v>18328118013782</v>
      </c>
      <c r="AK2500" s="44">
        <f t="shared" si="165"/>
        <v>18328118013782</v>
      </c>
    </row>
    <row r="2501" spans="1:37" s="14" customFormat="1" ht="15" customHeight="1" thickBot="1" x14ac:dyDescent="0.25">
      <c r="A2501" s="9">
        <f t="shared" si="164"/>
        <v>892975</v>
      </c>
      <c r="B2501" s="18">
        <f>VLOOKUP(C2501,FORNECEDORES!D:E,2,0)</f>
        <v>223099</v>
      </c>
      <c r="C2501" s="19" t="str">
        <f>VLOOKUP(D2501,FORNECEDORES!A:D,4,0)</f>
        <v>33.782.083/0001-77</v>
      </c>
      <c r="D2501" s="13" t="s">
        <v>3652</v>
      </c>
      <c r="E2501" s="20" t="str">
        <f t="shared" si="163"/>
        <v>04 0139</v>
      </c>
      <c r="F2501" s="28" t="s">
        <v>4978</v>
      </c>
      <c r="G2501" s="21" t="str">
        <f>VLOOKUP(E2501,'FILIAIS PETZ'!A:E,5,0)</f>
        <v>PETZ PALMAS</v>
      </c>
      <c r="H2501" s="20" t="str">
        <f>VLOOKUP(E2501,'FILIAIS PETZ'!A:D,4,0)</f>
        <v>PMAS-TO</v>
      </c>
      <c r="I2501" s="46">
        <v>45398</v>
      </c>
      <c r="J2501" s="9">
        <v>892975</v>
      </c>
      <c r="K2501" s="9" t="s">
        <v>5858</v>
      </c>
      <c r="L2501" s="83" t="s">
        <v>7096</v>
      </c>
      <c r="M2501" s="85">
        <v>45401</v>
      </c>
      <c r="N2501" s="85">
        <v>45427</v>
      </c>
      <c r="O2501" s="85">
        <v>45406</v>
      </c>
      <c r="P2501" s="29" t="s">
        <v>4990</v>
      </c>
      <c r="Q2501" s="9">
        <v>3</v>
      </c>
      <c r="R2501" s="9">
        <v>1</v>
      </c>
      <c r="S2501" s="9">
        <v>8</v>
      </c>
      <c r="T2501" s="9" t="s">
        <v>32</v>
      </c>
      <c r="U2501" s="9">
        <v>11002</v>
      </c>
      <c r="V2501" s="9">
        <v>11002</v>
      </c>
      <c r="W2501" s="9" t="s">
        <v>5019</v>
      </c>
      <c r="X2501" s="9" t="s">
        <v>4985</v>
      </c>
      <c r="Y2501" s="10" t="s">
        <v>4993</v>
      </c>
      <c r="Z2501" s="10" t="s">
        <v>4993</v>
      </c>
      <c r="AA2501" s="10" t="s">
        <v>4989</v>
      </c>
      <c r="AB2501" s="10" t="s">
        <v>12941</v>
      </c>
      <c r="AC2501" s="9" t="s">
        <v>5006</v>
      </c>
      <c r="AD2501" s="29"/>
      <c r="AE2501" s="20" t="str">
        <f>VLOOKUP(E2501,'FILIAIS PETZ'!A:Q,17,0)</f>
        <v>CO-2</v>
      </c>
      <c r="AF2501" s="20" t="str">
        <f>VLOOKUP(E2501,'FILIAIS PETZ'!A:Q,3,0)</f>
        <v>FELICIO</v>
      </c>
      <c r="AG2501" s="20" t="str">
        <f>VLOOKUP(E2501,'FILIAIS PETZ'!A:Q,2,0)</f>
        <v>R3</v>
      </c>
      <c r="AH2501" s="75">
        <v>900</v>
      </c>
      <c r="AI2501" s="16" t="s">
        <v>6874</v>
      </c>
      <c r="AJ2501" s="43">
        <f>VLOOKUP(E2501,'FILIAIS PETZ'!$A$2:$K$2000,11,0)</f>
        <v>18328118014088</v>
      </c>
      <c r="AK2501" s="44">
        <f t="shared" si="165"/>
        <v>18328118014088</v>
      </c>
    </row>
    <row r="2502" spans="1:37" s="14" customFormat="1" ht="15" customHeight="1" thickBot="1" x14ac:dyDescent="0.25">
      <c r="A2502" s="9">
        <f t="shared" si="164"/>
        <v>892978</v>
      </c>
      <c r="B2502" s="18">
        <f>VLOOKUP(C2502,FORNECEDORES!D:E,2,0)</f>
        <v>223099</v>
      </c>
      <c r="C2502" s="19" t="str">
        <f>VLOOKUP(D2502,FORNECEDORES!A:D,4,0)</f>
        <v>33.782.083/0001-77</v>
      </c>
      <c r="D2502" s="13" t="s">
        <v>3652</v>
      </c>
      <c r="E2502" s="20" t="str">
        <f t="shared" si="163"/>
        <v>04 0139</v>
      </c>
      <c r="F2502" s="28" t="s">
        <v>4978</v>
      </c>
      <c r="G2502" s="21" t="str">
        <f>VLOOKUP(E2502,'FILIAIS PETZ'!A:E,5,0)</f>
        <v>PETZ PALMAS</v>
      </c>
      <c r="H2502" s="20" t="str">
        <f>VLOOKUP(E2502,'FILIAIS PETZ'!A:D,4,0)</f>
        <v>PMAS-TO</v>
      </c>
      <c r="I2502" s="46">
        <v>45398</v>
      </c>
      <c r="J2502" s="9">
        <v>892978</v>
      </c>
      <c r="K2502" s="9" t="s">
        <v>5858</v>
      </c>
      <c r="L2502" s="83" t="s">
        <v>7098</v>
      </c>
      <c r="M2502" s="85">
        <v>45401</v>
      </c>
      <c r="N2502" s="85">
        <v>45427</v>
      </c>
      <c r="O2502" s="85">
        <v>45406</v>
      </c>
      <c r="P2502" s="29" t="s">
        <v>4990</v>
      </c>
      <c r="Q2502" s="9">
        <v>3</v>
      </c>
      <c r="R2502" s="9">
        <v>1</v>
      </c>
      <c r="S2502" s="9">
        <v>8</v>
      </c>
      <c r="T2502" s="9" t="s">
        <v>32</v>
      </c>
      <c r="U2502" s="9">
        <v>11002</v>
      </c>
      <c r="V2502" s="9">
        <v>11002</v>
      </c>
      <c r="W2502" s="9" t="s">
        <v>5039</v>
      </c>
      <c r="X2502" s="9" t="s">
        <v>5016</v>
      </c>
      <c r="Y2502" s="10" t="s">
        <v>4993</v>
      </c>
      <c r="Z2502" s="9" t="s">
        <v>4993</v>
      </c>
      <c r="AA2502" s="9" t="s">
        <v>5103</v>
      </c>
      <c r="AB2502" s="10" t="s">
        <v>12941</v>
      </c>
      <c r="AC2502" s="9" t="s">
        <v>5006</v>
      </c>
      <c r="AD2502" s="29"/>
      <c r="AE2502" s="20" t="str">
        <f>VLOOKUP(E2502,'FILIAIS PETZ'!A:Q,17,0)</f>
        <v>CO-2</v>
      </c>
      <c r="AF2502" s="20" t="str">
        <f>VLOOKUP(E2502,'FILIAIS PETZ'!A:Q,3,0)</f>
        <v>FELICIO</v>
      </c>
      <c r="AG2502" s="20" t="str">
        <f>VLOOKUP(E2502,'FILIAIS PETZ'!A:Q,2,0)</f>
        <v>R3</v>
      </c>
      <c r="AH2502" s="75">
        <v>980</v>
      </c>
      <c r="AI2502" s="16" t="s">
        <v>6875</v>
      </c>
      <c r="AJ2502" s="43">
        <f>VLOOKUP(E2502,'FILIAIS PETZ'!$A$2:$K$2000,11,0)</f>
        <v>18328118014088</v>
      </c>
      <c r="AK2502" s="44">
        <f t="shared" si="165"/>
        <v>18328118014088</v>
      </c>
    </row>
    <row r="2503" spans="1:37" s="14" customFormat="1" ht="15" customHeight="1" thickBot="1" x14ac:dyDescent="0.25">
      <c r="A2503" s="9">
        <f t="shared" si="164"/>
        <v>892980</v>
      </c>
      <c r="B2503" s="18">
        <f>VLOOKUP(C2503,FORNECEDORES!D:E,2,0)</f>
        <v>7736</v>
      </c>
      <c r="C2503" s="19" t="str">
        <f>VLOOKUP(D2503,FORNECEDORES!A:D,4,0)</f>
        <v>27.385.816/0001-37</v>
      </c>
      <c r="D2503" s="13" t="s">
        <v>2591</v>
      </c>
      <c r="E2503" s="20" t="str">
        <f t="shared" si="163"/>
        <v>04 0146</v>
      </c>
      <c r="F2503" s="28" t="s">
        <v>4947</v>
      </c>
      <c r="G2503" s="21" t="str">
        <f>VLOOKUP(E2503,'FILIAIS PETZ'!A:E,5,0)</f>
        <v>PETZ DJALMA BATISTA</v>
      </c>
      <c r="H2503" s="20" t="str">
        <f>VLOOKUP(E2503,'FILIAIS PETZ'!A:D,4,0)</f>
        <v>DJBA-AM</v>
      </c>
      <c r="I2503" s="46">
        <v>45398</v>
      </c>
      <c r="J2503" s="9">
        <v>892980</v>
      </c>
      <c r="K2503" s="9" t="s">
        <v>5858</v>
      </c>
      <c r="L2503" s="83" t="s">
        <v>6988</v>
      </c>
      <c r="M2503" s="85">
        <v>45399</v>
      </c>
      <c r="N2503" s="85">
        <v>45427</v>
      </c>
      <c r="O2503" s="85">
        <v>45401</v>
      </c>
      <c r="P2503" s="29" t="s">
        <v>4990</v>
      </c>
      <c r="Q2503" s="9">
        <v>3</v>
      </c>
      <c r="R2503" s="9">
        <v>1</v>
      </c>
      <c r="S2503" s="9">
        <v>8</v>
      </c>
      <c r="T2503" s="9" t="s">
        <v>32</v>
      </c>
      <c r="U2503" s="9">
        <v>11002</v>
      </c>
      <c r="V2503" s="9">
        <v>11002</v>
      </c>
      <c r="W2503" s="9" t="s">
        <v>5039</v>
      </c>
      <c r="X2503" s="9" t="s">
        <v>5016</v>
      </c>
      <c r="Y2503" s="9" t="s">
        <v>4994</v>
      </c>
      <c r="Z2503" s="9" t="s">
        <v>4994</v>
      </c>
      <c r="AA2503" s="9" t="s">
        <v>5103</v>
      </c>
      <c r="AB2503" s="9" t="s">
        <v>5005</v>
      </c>
      <c r="AC2503" s="9" t="s">
        <v>4995</v>
      </c>
      <c r="AD2503" s="29"/>
      <c r="AE2503" s="20" t="str">
        <f>VLOOKUP(E2503,'FILIAIS PETZ'!A:Q,17,0)</f>
        <v>CO-3</v>
      </c>
      <c r="AF2503" s="20" t="str">
        <f>VLOOKUP(E2503,'FILIAIS PETZ'!A:Q,3,0)</f>
        <v>FELICIO</v>
      </c>
      <c r="AG2503" s="20" t="str">
        <f>VLOOKUP(E2503,'FILIAIS PETZ'!A:Q,2,0)</f>
        <v>R3</v>
      </c>
      <c r="AH2503" s="75">
        <v>4900</v>
      </c>
      <c r="AI2503" s="16" t="s">
        <v>6876</v>
      </c>
      <c r="AJ2503" s="43">
        <f>VLOOKUP(E2503,'FILIAIS PETZ'!$A$2:$K$2000,11,0)</f>
        <v>18328118013782</v>
      </c>
      <c r="AK2503" s="44">
        <f t="shared" si="165"/>
        <v>18328118013782</v>
      </c>
    </row>
    <row r="2504" spans="1:37" s="14" customFormat="1" ht="15" customHeight="1" thickBot="1" x14ac:dyDescent="0.25">
      <c r="A2504" s="9">
        <f t="shared" si="164"/>
        <v>892986</v>
      </c>
      <c r="B2504" s="18">
        <f>VLOOKUP(C2504,FORNECEDORES!D:E,2,0)</f>
        <v>7736</v>
      </c>
      <c r="C2504" s="19" t="str">
        <f>VLOOKUP(D2504,FORNECEDORES!A:D,4,0)</f>
        <v>27.385.816/0001-37</v>
      </c>
      <c r="D2504" s="13" t="s">
        <v>2591</v>
      </c>
      <c r="E2504" s="20" t="str">
        <f t="shared" si="163"/>
        <v>04 0198</v>
      </c>
      <c r="F2504" s="28" t="s">
        <v>4967</v>
      </c>
      <c r="G2504" s="21" t="str">
        <f>VLOOKUP(E2504,'FILIAIS PETZ'!A:E,5,0)</f>
        <v>PETZ SHOPPING SUL VALPARAISO</v>
      </c>
      <c r="H2504" s="20" t="str">
        <f>VLOOKUP(E2504,'FILIAIS PETZ'!A:D,4,0)</f>
        <v>VALP-GO</v>
      </c>
      <c r="I2504" s="46">
        <v>45398</v>
      </c>
      <c r="J2504" s="9">
        <v>892986</v>
      </c>
      <c r="K2504" s="9" t="s">
        <v>5858</v>
      </c>
      <c r="L2504" s="83" t="s">
        <v>7002</v>
      </c>
      <c r="M2504" s="85">
        <v>45399</v>
      </c>
      <c r="N2504" s="85">
        <v>45427</v>
      </c>
      <c r="O2504" s="85">
        <v>45404</v>
      </c>
      <c r="P2504" s="29" t="s">
        <v>4990</v>
      </c>
      <c r="Q2504" s="9">
        <v>3</v>
      </c>
      <c r="R2504" s="9">
        <v>1</v>
      </c>
      <c r="S2504" s="9">
        <v>8</v>
      </c>
      <c r="T2504" s="9" t="s">
        <v>32</v>
      </c>
      <c r="U2504" s="9">
        <v>11002</v>
      </c>
      <c r="V2504" s="9">
        <v>11002</v>
      </c>
      <c r="W2504" s="9" t="s">
        <v>5034</v>
      </c>
      <c r="X2504" s="9" t="s">
        <v>4996</v>
      </c>
      <c r="Y2504" s="10" t="s">
        <v>4993</v>
      </c>
      <c r="Z2504" s="10" t="s">
        <v>4993</v>
      </c>
      <c r="AA2504" s="10" t="s">
        <v>5731</v>
      </c>
      <c r="AB2504" s="10" t="s">
        <v>12941</v>
      </c>
      <c r="AC2504" s="9" t="s">
        <v>5006</v>
      </c>
      <c r="AD2504" s="29"/>
      <c r="AE2504" s="20" t="str">
        <f>VLOOKUP(E2504,'FILIAIS PETZ'!A:Q,17,0)</f>
        <v>CO-1</v>
      </c>
      <c r="AF2504" s="20" t="str">
        <f>VLOOKUP(E2504,'FILIAIS PETZ'!A:Q,3,0)</f>
        <v>FELICIO</v>
      </c>
      <c r="AG2504" s="20" t="str">
        <f>VLOOKUP(E2504,'FILIAIS PETZ'!A:Q,2,0)</f>
        <v>R3</v>
      </c>
      <c r="AH2504" s="75">
        <v>448</v>
      </c>
      <c r="AI2504" s="16" t="s">
        <v>6877</v>
      </c>
      <c r="AJ2504" s="43">
        <f>VLOOKUP(E2504,'FILIAIS PETZ'!$A$2:$K$2000,11,0)</f>
        <v>18328118019390</v>
      </c>
      <c r="AK2504" s="44">
        <f t="shared" si="165"/>
        <v>18328118019390</v>
      </c>
    </row>
    <row r="2505" spans="1:37" s="14" customFormat="1" ht="15" customHeight="1" thickBot="1" x14ac:dyDescent="0.25">
      <c r="A2505" s="9">
        <f t="shared" si="164"/>
        <v>892987</v>
      </c>
      <c r="B2505" s="18">
        <f>VLOOKUP(C2505,FORNECEDORES!D:E,2,0)</f>
        <v>7736</v>
      </c>
      <c r="C2505" s="19" t="str">
        <f>VLOOKUP(D2505,FORNECEDORES!A:D,4,0)</f>
        <v>27.385.816/0001-37</v>
      </c>
      <c r="D2505" s="13" t="s">
        <v>2591</v>
      </c>
      <c r="E2505" s="20" t="str">
        <f t="shared" si="163"/>
        <v>04 0168</v>
      </c>
      <c r="F2505" s="28" t="s">
        <v>4961</v>
      </c>
      <c r="G2505" s="21" t="str">
        <f>VLOOKUP(E2505,'FILIAIS PETZ'!A:E,5,0)</f>
        <v>PETZ GAMA LESTE</v>
      </c>
      <c r="H2505" s="20" t="str">
        <f>VLOOKUP(E2505,'FILIAIS PETZ'!A:D,4,0)</f>
        <v>GAMA-DF</v>
      </c>
      <c r="I2505" s="46">
        <v>45398</v>
      </c>
      <c r="J2505" s="9">
        <v>892987</v>
      </c>
      <c r="K2505" s="9" t="s">
        <v>5858</v>
      </c>
      <c r="L2505" s="83" t="s">
        <v>7003</v>
      </c>
      <c r="M2505" s="85">
        <v>45399</v>
      </c>
      <c r="N2505" s="85">
        <v>45427</v>
      </c>
      <c r="O2505" s="85">
        <v>45404</v>
      </c>
      <c r="P2505" s="29" t="s">
        <v>4990</v>
      </c>
      <c r="Q2505" s="9">
        <v>3</v>
      </c>
      <c r="R2505" s="9">
        <v>1</v>
      </c>
      <c r="S2505" s="9">
        <v>8</v>
      </c>
      <c r="T2505" s="9" t="s">
        <v>32</v>
      </c>
      <c r="U2505" s="9">
        <v>11002</v>
      </c>
      <c r="V2505" s="9">
        <v>11002</v>
      </c>
      <c r="W2505" s="9" t="s">
        <v>5024</v>
      </c>
      <c r="X2505" s="9" t="s">
        <v>4985</v>
      </c>
      <c r="Y2505" s="9" t="s">
        <v>4997</v>
      </c>
      <c r="Z2505" s="9" t="s">
        <v>8241</v>
      </c>
      <c r="AA2505" s="9" t="s">
        <v>5014</v>
      </c>
      <c r="AB2505" s="10" t="s">
        <v>12941</v>
      </c>
      <c r="AC2505" s="9" t="s">
        <v>5006</v>
      </c>
      <c r="AD2505" s="29"/>
      <c r="AE2505" s="20" t="str">
        <f>VLOOKUP(E2505,'FILIAIS PETZ'!A:Q,17,0)</f>
        <v>CO-1</v>
      </c>
      <c r="AF2505" s="20" t="str">
        <f>VLOOKUP(E2505,'FILIAIS PETZ'!A:Q,3,0)</f>
        <v>FELICIO</v>
      </c>
      <c r="AG2505" s="20" t="str">
        <f>VLOOKUP(E2505,'FILIAIS PETZ'!A:Q,2,0)</f>
        <v>R3</v>
      </c>
      <c r="AH2505" s="75">
        <v>2800</v>
      </c>
      <c r="AI2505" s="16" t="s">
        <v>6878</v>
      </c>
      <c r="AJ2505" s="43">
        <f>VLOOKUP(E2505,'FILIAIS PETZ'!$A$2:$K$2000,11,0)</f>
        <v>18328118016021</v>
      </c>
      <c r="AK2505" s="44">
        <f t="shared" si="165"/>
        <v>18328118016021</v>
      </c>
    </row>
    <row r="2506" spans="1:37" s="14" customFormat="1" ht="15" customHeight="1" thickBot="1" x14ac:dyDescent="0.25">
      <c r="A2506" s="9">
        <f t="shared" si="164"/>
        <v>892988</v>
      </c>
      <c r="B2506" s="18">
        <f>VLOOKUP(C2506,FORNECEDORES!D:E,2,0)</f>
        <v>7736</v>
      </c>
      <c r="C2506" s="19" t="str">
        <f>VLOOKUP(D2506,FORNECEDORES!A:D,4,0)</f>
        <v>27.385.816/0001-37</v>
      </c>
      <c r="D2506" s="13" t="s">
        <v>2591</v>
      </c>
      <c r="E2506" s="20" t="str">
        <f t="shared" si="163"/>
        <v>04 0153</v>
      </c>
      <c r="F2506" s="28" t="s">
        <v>4966</v>
      </c>
      <c r="G2506" s="21" t="str">
        <f>VLOOKUP(E2506,'FILIAIS PETZ'!A:E,5,0)</f>
        <v>PETZ TAGUATINGA</v>
      </c>
      <c r="H2506" s="20" t="str">
        <f>VLOOKUP(E2506,'FILIAIS PETZ'!A:D,4,0)</f>
        <v>TGTG-DF</v>
      </c>
      <c r="I2506" s="46">
        <v>45398</v>
      </c>
      <c r="J2506" s="9">
        <v>892988</v>
      </c>
      <c r="K2506" s="9" t="s">
        <v>5858</v>
      </c>
      <c r="L2506" s="83" t="s">
        <v>7004</v>
      </c>
      <c r="M2506" s="85">
        <v>45399</v>
      </c>
      <c r="N2506" s="85">
        <v>45427</v>
      </c>
      <c r="O2506" s="85">
        <v>45404</v>
      </c>
      <c r="P2506" s="29" t="s">
        <v>4990</v>
      </c>
      <c r="Q2506" s="9">
        <v>3</v>
      </c>
      <c r="R2506" s="9">
        <v>1</v>
      </c>
      <c r="S2506" s="9">
        <v>8</v>
      </c>
      <c r="T2506" s="9" t="s">
        <v>32</v>
      </c>
      <c r="U2506" s="9">
        <v>11002</v>
      </c>
      <c r="V2506" s="9">
        <v>11002</v>
      </c>
      <c r="W2506" s="9" t="s">
        <v>5024</v>
      </c>
      <c r="X2506" s="9" t="s">
        <v>4985</v>
      </c>
      <c r="Y2506" s="10" t="s">
        <v>4993</v>
      </c>
      <c r="Z2506" s="10" t="s">
        <v>4993</v>
      </c>
      <c r="AA2506" s="10" t="s">
        <v>4989</v>
      </c>
      <c r="AB2506" s="10" t="s">
        <v>12941</v>
      </c>
      <c r="AC2506" s="9" t="s">
        <v>5006</v>
      </c>
      <c r="AD2506" s="29"/>
      <c r="AE2506" s="20" t="str">
        <f>VLOOKUP(E2506,'FILIAIS PETZ'!A:Q,17,0)</f>
        <v>CO-1</v>
      </c>
      <c r="AF2506" s="20" t="str">
        <f>VLOOKUP(E2506,'FILIAIS PETZ'!A:Q,3,0)</f>
        <v>FELICIO</v>
      </c>
      <c r="AG2506" s="20" t="str">
        <f>VLOOKUP(E2506,'FILIAIS PETZ'!A:Q,2,0)</f>
        <v>R3</v>
      </c>
      <c r="AH2506" s="75">
        <v>588</v>
      </c>
      <c r="AI2506" s="16" t="s">
        <v>6879</v>
      </c>
      <c r="AJ2506" s="43">
        <f>VLOOKUP(E2506,'FILIAIS PETZ'!$A$2:$K$2000,11,0)</f>
        <v>18328118014916</v>
      </c>
      <c r="AK2506" s="44">
        <f t="shared" si="165"/>
        <v>18328118014916</v>
      </c>
    </row>
    <row r="2507" spans="1:37" s="14" customFormat="1" ht="15" customHeight="1" thickBot="1" x14ac:dyDescent="0.25">
      <c r="A2507" s="9">
        <f t="shared" si="164"/>
        <v>892989</v>
      </c>
      <c r="B2507" s="18">
        <f>VLOOKUP(C2507,FORNECEDORES!D:E,2,0)</f>
        <v>7736</v>
      </c>
      <c r="C2507" s="19" t="str">
        <f>VLOOKUP(D2507,FORNECEDORES!A:D,4,0)</f>
        <v>27.385.816/0001-37</v>
      </c>
      <c r="D2507" s="13" t="s">
        <v>2591</v>
      </c>
      <c r="E2507" s="20" t="str">
        <f t="shared" si="163"/>
        <v>04 0142</v>
      </c>
      <c r="F2507" s="28" t="s">
        <v>4931</v>
      </c>
      <c r="G2507" s="21" t="str">
        <f>VLOOKUP(E2507,'FILIAIS PETZ'!A:E,5,0)</f>
        <v>PETZ MIGUEL SUTIL</v>
      </c>
      <c r="H2507" s="20" t="str">
        <f>VLOOKUP(E2507,'FILIAIS PETZ'!A:D,4,0)</f>
        <v>MGST-MT</v>
      </c>
      <c r="I2507" s="46">
        <v>45398</v>
      </c>
      <c r="J2507" s="9">
        <v>892989</v>
      </c>
      <c r="K2507" s="9" t="s">
        <v>5858</v>
      </c>
      <c r="L2507" s="83" t="s">
        <v>7005</v>
      </c>
      <c r="M2507" s="85">
        <v>45400</v>
      </c>
      <c r="N2507" s="85">
        <v>45427</v>
      </c>
      <c r="O2507" s="85">
        <v>45404</v>
      </c>
      <c r="P2507" s="29" t="s">
        <v>4990</v>
      </c>
      <c r="Q2507" s="9">
        <v>3</v>
      </c>
      <c r="R2507" s="9">
        <v>1</v>
      </c>
      <c r="S2507" s="9">
        <v>8</v>
      </c>
      <c r="T2507" s="9" t="s">
        <v>32</v>
      </c>
      <c r="U2507" s="9">
        <v>11002</v>
      </c>
      <c r="V2507" s="9">
        <v>11002</v>
      </c>
      <c r="W2507" s="9" t="s">
        <v>5019</v>
      </c>
      <c r="X2507" s="9" t="s">
        <v>4992</v>
      </c>
      <c r="Y2507" s="10" t="s">
        <v>4993</v>
      </c>
      <c r="Z2507" s="10" t="s">
        <v>4993</v>
      </c>
      <c r="AA2507" s="10" t="s">
        <v>4992</v>
      </c>
      <c r="AB2507" s="10" t="s">
        <v>12941</v>
      </c>
      <c r="AC2507" s="9" t="s">
        <v>5006</v>
      </c>
      <c r="AD2507" s="29"/>
      <c r="AE2507" s="20" t="str">
        <f>VLOOKUP(E2507,'FILIAIS PETZ'!A:Q,17,0)</f>
        <v>CO-3</v>
      </c>
      <c r="AF2507" s="20" t="str">
        <f>VLOOKUP(E2507,'FILIAIS PETZ'!A:Q,3,0)</f>
        <v>FELICIO</v>
      </c>
      <c r="AG2507" s="20" t="str">
        <f>VLOOKUP(E2507,'FILIAIS PETZ'!A:Q,2,0)</f>
        <v>R3</v>
      </c>
      <c r="AH2507" s="75">
        <v>4620</v>
      </c>
      <c r="AI2507" s="16" t="s">
        <v>6880</v>
      </c>
      <c r="AJ2507" s="43">
        <f>VLOOKUP(E2507,'FILIAIS PETZ'!$A$2:$K$2000,11,0)</f>
        <v>18328118013430</v>
      </c>
      <c r="AK2507" s="44">
        <f t="shared" si="165"/>
        <v>18328118013430</v>
      </c>
    </row>
    <row r="2508" spans="1:37" s="14" customFormat="1" ht="15" customHeight="1" thickBot="1" x14ac:dyDescent="0.25">
      <c r="A2508" s="9">
        <f t="shared" si="164"/>
        <v>892990</v>
      </c>
      <c r="B2508" s="18">
        <f>VLOOKUP(C2508,FORNECEDORES!D:E,2,0)</f>
        <v>7736</v>
      </c>
      <c r="C2508" s="19" t="str">
        <f>VLOOKUP(D2508,FORNECEDORES!A:D,4,0)</f>
        <v>27.385.816/0001-37</v>
      </c>
      <c r="D2508" s="13" t="s">
        <v>2591</v>
      </c>
      <c r="E2508" s="20" t="str">
        <f t="shared" si="163"/>
        <v>04 0232</v>
      </c>
      <c r="F2508" s="28" t="s">
        <v>4956</v>
      </c>
      <c r="G2508" s="21" t="str">
        <f>VLOOKUP(E2508,'FILIAIS PETZ'!A:E,5,0)</f>
        <v>PETZ VARZEA GRANDE</v>
      </c>
      <c r="H2508" s="20" t="str">
        <f>VLOOKUP(E2508,'FILIAIS PETZ'!A:D,4,0)</f>
        <v>VGDE-MT</v>
      </c>
      <c r="I2508" s="46">
        <v>45398</v>
      </c>
      <c r="J2508" s="9">
        <v>892990</v>
      </c>
      <c r="K2508" s="9" t="s">
        <v>5858</v>
      </c>
      <c r="L2508" s="83" t="s">
        <v>7006</v>
      </c>
      <c r="M2508" s="85">
        <v>45400</v>
      </c>
      <c r="N2508" s="85">
        <v>45427</v>
      </c>
      <c r="O2508" s="85">
        <v>45404</v>
      </c>
      <c r="P2508" s="29" t="s">
        <v>4990</v>
      </c>
      <c r="Q2508" s="9">
        <v>3</v>
      </c>
      <c r="R2508" s="9">
        <v>1</v>
      </c>
      <c r="S2508" s="9">
        <v>8</v>
      </c>
      <c r="T2508" s="9" t="s">
        <v>32</v>
      </c>
      <c r="U2508" s="9">
        <v>11002</v>
      </c>
      <c r="V2508" s="9">
        <v>11002</v>
      </c>
      <c r="W2508" s="9" t="s">
        <v>5019</v>
      </c>
      <c r="X2508" s="9" t="s">
        <v>4985</v>
      </c>
      <c r="Y2508" s="10" t="s">
        <v>4980</v>
      </c>
      <c r="Z2508" s="10" t="s">
        <v>4980</v>
      </c>
      <c r="AA2508" s="10" t="s">
        <v>4989</v>
      </c>
      <c r="AB2508" s="10" t="s">
        <v>5005</v>
      </c>
      <c r="AC2508" s="9" t="s">
        <v>5006</v>
      </c>
      <c r="AD2508" s="29"/>
      <c r="AE2508" s="20" t="str">
        <f>VLOOKUP(E2508,'FILIAIS PETZ'!A:Q,17,0)</f>
        <v>CO-3</v>
      </c>
      <c r="AF2508" s="20" t="str">
        <f>VLOOKUP(E2508,'FILIAIS PETZ'!A:Q,3,0)</f>
        <v>FELICIO</v>
      </c>
      <c r="AG2508" s="20" t="str">
        <f>VLOOKUP(E2508,'FILIAIS PETZ'!A:Q,2,0)</f>
        <v>R3</v>
      </c>
      <c r="AH2508" s="75">
        <v>980</v>
      </c>
      <c r="AI2508" s="16" t="s">
        <v>6881</v>
      </c>
      <c r="AJ2508" s="43">
        <f>VLOOKUP(E2508,'FILIAIS PETZ'!$A$2:$K$2000,11,0)</f>
        <v>18328118021963</v>
      </c>
      <c r="AK2508" s="44">
        <f t="shared" si="165"/>
        <v>18328118021963</v>
      </c>
    </row>
    <row r="2509" spans="1:37" s="14" customFormat="1" ht="15" customHeight="1" thickBot="1" x14ac:dyDescent="0.25">
      <c r="A2509" s="9">
        <f t="shared" si="164"/>
        <v>892991</v>
      </c>
      <c r="B2509" s="18">
        <f>VLOOKUP(C2509,FORNECEDORES!D:E,2,0)</f>
        <v>7736</v>
      </c>
      <c r="C2509" s="19" t="str">
        <f>VLOOKUP(D2509,FORNECEDORES!A:D,4,0)</f>
        <v>27.385.816/0001-37</v>
      </c>
      <c r="D2509" s="13" t="s">
        <v>2591</v>
      </c>
      <c r="E2509" s="20" t="str">
        <f t="shared" si="163"/>
        <v>04 0073</v>
      </c>
      <c r="F2509" s="28" t="s">
        <v>4953</v>
      </c>
      <c r="G2509" s="21" t="str">
        <f>VLOOKUP(E2509,'FILIAIS PETZ'!A:E,5,0)</f>
        <v>PETZ CAMPO GRANDE</v>
      </c>
      <c r="H2509" s="20" t="str">
        <f>VLOOKUP(E2509,'FILIAIS PETZ'!A:D,4,0)</f>
        <v>CGDE-MS</v>
      </c>
      <c r="I2509" s="46">
        <v>45398</v>
      </c>
      <c r="J2509" s="9">
        <v>892991</v>
      </c>
      <c r="K2509" s="9" t="s">
        <v>5858</v>
      </c>
      <c r="L2509" s="83" t="s">
        <v>7007</v>
      </c>
      <c r="M2509" s="85">
        <v>45400</v>
      </c>
      <c r="N2509" s="85">
        <v>45427</v>
      </c>
      <c r="O2509" s="85">
        <v>45404</v>
      </c>
      <c r="P2509" s="29" t="s">
        <v>4990</v>
      </c>
      <c r="Q2509" s="9">
        <v>3</v>
      </c>
      <c r="R2509" s="9">
        <v>1</v>
      </c>
      <c r="S2509" s="9">
        <v>8</v>
      </c>
      <c r="T2509" s="9" t="s">
        <v>32</v>
      </c>
      <c r="U2509" s="9">
        <v>11002</v>
      </c>
      <c r="V2509" s="9">
        <v>11002</v>
      </c>
      <c r="W2509" s="9" t="s">
        <v>5021</v>
      </c>
      <c r="X2509" s="9" t="s">
        <v>4985</v>
      </c>
      <c r="Y2509" s="10" t="s">
        <v>4993</v>
      </c>
      <c r="Z2509" s="10" t="s">
        <v>4993</v>
      </c>
      <c r="AA2509" s="10" t="s">
        <v>4989</v>
      </c>
      <c r="AB2509" s="10" t="s">
        <v>12941</v>
      </c>
      <c r="AC2509" s="9" t="s">
        <v>5006</v>
      </c>
      <c r="AD2509" s="29"/>
      <c r="AE2509" s="20" t="str">
        <f>VLOOKUP(E2509,'FILIAIS PETZ'!A:Q,17,0)</f>
        <v>CO-1</v>
      </c>
      <c r="AF2509" s="20" t="str">
        <f>VLOOKUP(E2509,'FILIAIS PETZ'!A:Q,3,0)</f>
        <v>FELICIO</v>
      </c>
      <c r="AG2509" s="20" t="str">
        <f>VLOOKUP(E2509,'FILIAIS PETZ'!A:Q,2,0)</f>
        <v>R3</v>
      </c>
      <c r="AH2509" s="75">
        <v>600</v>
      </c>
      <c r="AI2509" s="16" t="s">
        <v>6882</v>
      </c>
      <c r="AJ2509" s="43">
        <f>VLOOKUP(E2509,'FILIAIS PETZ'!$A$2:$K$2000,11,0)</f>
        <v>18328118007383</v>
      </c>
      <c r="AK2509" s="44">
        <f t="shared" si="165"/>
        <v>18328118007383</v>
      </c>
    </row>
    <row r="2510" spans="1:37" s="14" customFormat="1" ht="15" customHeight="1" thickBot="1" x14ac:dyDescent="0.25">
      <c r="A2510" s="9">
        <f t="shared" si="164"/>
        <v>892993</v>
      </c>
      <c r="B2510" s="18">
        <f>VLOOKUP(C2510,FORNECEDORES!D:E,2,0)</f>
        <v>7736</v>
      </c>
      <c r="C2510" s="19" t="str">
        <f>VLOOKUP(D2510,FORNECEDORES!A:D,4,0)</f>
        <v>27.385.816/0001-37</v>
      </c>
      <c r="D2510" s="13" t="s">
        <v>2591</v>
      </c>
      <c r="E2510" s="20" t="str">
        <f t="shared" si="163"/>
        <v>04 0077</v>
      </c>
      <c r="F2510" s="28" t="s">
        <v>4954</v>
      </c>
      <c r="G2510" s="21" t="str">
        <f>VLOOKUP(E2510,'FILIAIS PETZ'!A:E,5,0)</f>
        <v>PETZ GOIANIA (SETOR BUENO)</v>
      </c>
      <c r="H2510" s="20" t="str">
        <f>VLOOKUP(E2510,'FILIAIS PETZ'!A:D,4,0)</f>
        <v>BT63-GO</v>
      </c>
      <c r="I2510" s="46">
        <v>45398</v>
      </c>
      <c r="J2510" s="9">
        <v>892993</v>
      </c>
      <c r="K2510" s="9" t="s">
        <v>5858</v>
      </c>
      <c r="L2510" s="83" t="s">
        <v>7008</v>
      </c>
      <c r="M2510" s="85">
        <v>45400</v>
      </c>
      <c r="N2510" s="85">
        <v>45427</v>
      </c>
      <c r="O2510" s="85">
        <v>45404</v>
      </c>
      <c r="P2510" s="29" t="s">
        <v>4990</v>
      </c>
      <c r="Q2510" s="9">
        <v>3</v>
      </c>
      <c r="R2510" s="9">
        <v>1</v>
      </c>
      <c r="S2510" s="9">
        <v>8</v>
      </c>
      <c r="T2510" s="9" t="s">
        <v>32</v>
      </c>
      <c r="U2510" s="9">
        <v>11002</v>
      </c>
      <c r="V2510" s="9">
        <v>11002</v>
      </c>
      <c r="W2510" s="9" t="s">
        <v>5119</v>
      </c>
      <c r="X2510" s="9" t="s">
        <v>4985</v>
      </c>
      <c r="Y2510" s="10" t="s">
        <v>4993</v>
      </c>
      <c r="Z2510" s="10" t="s">
        <v>4993</v>
      </c>
      <c r="AA2510" s="10" t="s">
        <v>4989</v>
      </c>
      <c r="AB2510" s="10" t="s">
        <v>12941</v>
      </c>
      <c r="AC2510" s="9" t="s">
        <v>5006</v>
      </c>
      <c r="AD2510" s="29"/>
      <c r="AE2510" s="20" t="str">
        <f>VLOOKUP(E2510,'FILIAIS PETZ'!A:Q,17,0)</f>
        <v>CO-2</v>
      </c>
      <c r="AF2510" s="20" t="str">
        <f>VLOOKUP(E2510,'FILIAIS PETZ'!A:Q,3,0)</f>
        <v>FELICIO</v>
      </c>
      <c r="AG2510" s="20" t="str">
        <f>VLOOKUP(E2510,'FILIAIS PETZ'!A:Q,2,0)</f>
        <v>R3</v>
      </c>
      <c r="AH2510" s="75">
        <v>224</v>
      </c>
      <c r="AI2510" s="16" t="s">
        <v>6883</v>
      </c>
      <c r="AJ2510" s="43">
        <f>VLOOKUP(E2510,'FILIAIS PETZ'!$A$2:$K$2000,11,0)</f>
        <v>18328118007545</v>
      </c>
      <c r="AK2510" s="44">
        <f t="shared" si="165"/>
        <v>18328118007545</v>
      </c>
    </row>
    <row r="2511" spans="1:37" s="14" customFormat="1" ht="15" customHeight="1" thickBot="1" x14ac:dyDescent="0.25">
      <c r="A2511" s="9">
        <f t="shared" si="164"/>
        <v>892994</v>
      </c>
      <c r="B2511" s="18">
        <f>VLOOKUP(C2511,FORNECEDORES!D:E,2,0)</f>
        <v>7736</v>
      </c>
      <c r="C2511" s="19" t="str">
        <f>VLOOKUP(D2511,FORNECEDORES!A:D,4,0)</f>
        <v>27.385.816/0001-37</v>
      </c>
      <c r="D2511" s="13" t="s">
        <v>2591</v>
      </c>
      <c r="E2511" s="20" t="str">
        <f t="shared" si="163"/>
        <v>04 0150</v>
      </c>
      <c r="F2511" s="28" t="s">
        <v>4963</v>
      </c>
      <c r="G2511" s="21" t="str">
        <f>VLOOKUP(E2511,'FILIAIS PETZ'!A:E,5,0)</f>
        <v>PETZ BRASILIA JARDIM BOTANICO</v>
      </c>
      <c r="H2511" s="20" t="str">
        <f>VLOOKUP(E2511,'FILIAIS PETZ'!A:D,4,0)</f>
        <v>BJDB-DF</v>
      </c>
      <c r="I2511" s="46">
        <v>45398</v>
      </c>
      <c r="J2511" s="9">
        <v>892994</v>
      </c>
      <c r="K2511" s="9" t="s">
        <v>5858</v>
      </c>
      <c r="L2511" s="83" t="s">
        <v>7009</v>
      </c>
      <c r="M2511" s="85">
        <v>45400</v>
      </c>
      <c r="N2511" s="85">
        <v>45427</v>
      </c>
      <c r="O2511" s="85">
        <v>45404</v>
      </c>
      <c r="P2511" s="29" t="s">
        <v>4990</v>
      </c>
      <c r="Q2511" s="9">
        <v>3</v>
      </c>
      <c r="R2511" s="9">
        <v>1</v>
      </c>
      <c r="S2511" s="9">
        <v>8</v>
      </c>
      <c r="T2511" s="9" t="s">
        <v>32</v>
      </c>
      <c r="U2511" s="9">
        <v>11002</v>
      </c>
      <c r="V2511" s="9">
        <v>11002</v>
      </c>
      <c r="W2511" s="9" t="s">
        <v>5019</v>
      </c>
      <c r="X2511" s="9" t="s">
        <v>4985</v>
      </c>
      <c r="Y2511" s="10" t="s">
        <v>4993</v>
      </c>
      <c r="Z2511" s="10" t="s">
        <v>4993</v>
      </c>
      <c r="AA2511" s="10" t="s">
        <v>4989</v>
      </c>
      <c r="AB2511" s="10" t="s">
        <v>12941</v>
      </c>
      <c r="AC2511" s="9" t="s">
        <v>5006</v>
      </c>
      <c r="AD2511" s="29"/>
      <c r="AE2511" s="20" t="str">
        <f>VLOOKUP(E2511,'FILIAIS PETZ'!A:Q,17,0)</f>
        <v>CO-1</v>
      </c>
      <c r="AF2511" s="20" t="str">
        <f>VLOOKUP(E2511,'FILIAIS PETZ'!A:Q,3,0)</f>
        <v>FELICIO</v>
      </c>
      <c r="AG2511" s="20" t="str">
        <f>VLOOKUP(E2511,'FILIAIS PETZ'!A:Q,2,0)</f>
        <v>R3</v>
      </c>
      <c r="AH2511" s="75">
        <v>680.4</v>
      </c>
      <c r="AI2511" s="16" t="s">
        <v>6884</v>
      </c>
      <c r="AJ2511" s="43">
        <f>VLOOKUP(E2511,'FILIAIS PETZ'!$A$2:$K$2000,11,0)</f>
        <v>18328118014320</v>
      </c>
      <c r="AK2511" s="44">
        <f t="shared" si="165"/>
        <v>18328118014320</v>
      </c>
    </row>
    <row r="2512" spans="1:37" s="14" customFormat="1" ht="15" customHeight="1" thickBot="1" x14ac:dyDescent="0.25">
      <c r="A2512" s="9">
        <f t="shared" si="164"/>
        <v>892995</v>
      </c>
      <c r="B2512" s="18">
        <f>VLOOKUP(C2512,FORNECEDORES!D:E,2,0)</f>
        <v>7736</v>
      </c>
      <c r="C2512" s="19" t="str">
        <f>VLOOKUP(D2512,FORNECEDORES!A:D,4,0)</f>
        <v>27.385.816/0001-37</v>
      </c>
      <c r="D2512" s="13" t="s">
        <v>2591</v>
      </c>
      <c r="E2512" s="20" t="str">
        <f t="shared" si="163"/>
        <v>04 0033</v>
      </c>
      <c r="F2512" s="28" t="s">
        <v>4933</v>
      </c>
      <c r="G2512" s="21" t="str">
        <f>VLOOKUP(E2512,'FILIAIS PETZ'!A:E,5,0)</f>
        <v>PETZ PARQUE FLAMBOYANT</v>
      </c>
      <c r="H2512" s="20" t="str">
        <f>VLOOKUP(E2512,'FILIAIS PETZ'!A:D,4,0)</f>
        <v>FBYT-GO</v>
      </c>
      <c r="I2512" s="46">
        <v>45398</v>
      </c>
      <c r="J2512" s="9">
        <v>892995</v>
      </c>
      <c r="K2512" s="9" t="s">
        <v>5858</v>
      </c>
      <c r="L2512" s="83" t="s">
        <v>7010</v>
      </c>
      <c r="M2512" s="85">
        <v>45400</v>
      </c>
      <c r="N2512" s="85">
        <v>45427</v>
      </c>
      <c r="O2512" s="85">
        <v>45404</v>
      </c>
      <c r="P2512" s="29" t="s">
        <v>4990</v>
      </c>
      <c r="Q2512" s="9">
        <v>3</v>
      </c>
      <c r="R2512" s="9">
        <v>1</v>
      </c>
      <c r="S2512" s="9">
        <v>8</v>
      </c>
      <c r="T2512" s="9" t="s">
        <v>32</v>
      </c>
      <c r="U2512" s="9">
        <v>11002</v>
      </c>
      <c r="V2512" s="9">
        <v>11002</v>
      </c>
      <c r="W2512" s="9" t="s">
        <v>5019</v>
      </c>
      <c r="X2512" s="9" t="s">
        <v>4985</v>
      </c>
      <c r="Y2512" s="10" t="s">
        <v>4980</v>
      </c>
      <c r="Z2512" s="10" t="s">
        <v>4980</v>
      </c>
      <c r="AA2512" s="10" t="s">
        <v>4989</v>
      </c>
      <c r="AB2512" s="10" t="s">
        <v>5005</v>
      </c>
      <c r="AC2512" s="9" t="s">
        <v>5006</v>
      </c>
      <c r="AD2512" s="29"/>
      <c r="AE2512" s="20" t="str">
        <f>VLOOKUP(E2512,'FILIAIS PETZ'!A:Q,17,0)</f>
        <v>CO-2</v>
      </c>
      <c r="AF2512" s="20" t="str">
        <f>VLOOKUP(E2512,'FILIAIS PETZ'!A:Q,3,0)</f>
        <v>FELICIO</v>
      </c>
      <c r="AG2512" s="20" t="str">
        <f>VLOOKUP(E2512,'FILIAIS PETZ'!A:Q,2,0)</f>
        <v>R3</v>
      </c>
      <c r="AH2512" s="75">
        <v>243.6</v>
      </c>
      <c r="AI2512" s="16" t="s">
        <v>6885</v>
      </c>
      <c r="AJ2512" s="43">
        <f>VLOOKUP(E2512,'FILIAIS PETZ'!$A$2:$K$2000,11,0)</f>
        <v>18328118003477</v>
      </c>
      <c r="AK2512" s="44">
        <f t="shared" si="165"/>
        <v>18328118003477</v>
      </c>
    </row>
    <row r="2513" spans="1:37" s="14" customFormat="1" ht="15" customHeight="1" thickBot="1" x14ac:dyDescent="0.25">
      <c r="A2513" s="9">
        <f t="shared" si="164"/>
        <v>892997</v>
      </c>
      <c r="B2513" s="18">
        <f>VLOOKUP(C2513,FORNECEDORES!D:E,2,0)</f>
        <v>7736</v>
      </c>
      <c r="C2513" s="19" t="str">
        <f>VLOOKUP(D2513,FORNECEDORES!A:D,4,0)</f>
        <v>27.385.816/0001-37</v>
      </c>
      <c r="D2513" s="13" t="s">
        <v>2591</v>
      </c>
      <c r="E2513" s="20" t="str">
        <f t="shared" ref="E2513:E2576" si="166">CONCATENATE("04 ",F2513)</f>
        <v>04 0077</v>
      </c>
      <c r="F2513" s="28" t="s">
        <v>4954</v>
      </c>
      <c r="G2513" s="21" t="str">
        <f>VLOOKUP(E2513,'FILIAIS PETZ'!A:E,5,0)</f>
        <v>PETZ GOIANIA (SETOR BUENO)</v>
      </c>
      <c r="H2513" s="20" t="str">
        <f>VLOOKUP(E2513,'FILIAIS PETZ'!A:D,4,0)</f>
        <v>BT63-GO</v>
      </c>
      <c r="I2513" s="46">
        <v>45398</v>
      </c>
      <c r="J2513" s="9">
        <v>892997</v>
      </c>
      <c r="K2513" s="9" t="s">
        <v>5858</v>
      </c>
      <c r="L2513" s="83" t="s">
        <v>7011</v>
      </c>
      <c r="M2513" s="85">
        <v>45400</v>
      </c>
      <c r="N2513" s="85">
        <v>45427</v>
      </c>
      <c r="O2513" s="85">
        <v>45404</v>
      </c>
      <c r="P2513" s="29" t="s">
        <v>4990</v>
      </c>
      <c r="Q2513" s="9">
        <v>3</v>
      </c>
      <c r="R2513" s="9">
        <v>1</v>
      </c>
      <c r="S2513" s="9">
        <v>8</v>
      </c>
      <c r="T2513" s="9" t="s">
        <v>32</v>
      </c>
      <c r="U2513" s="9">
        <v>11002</v>
      </c>
      <c r="V2513" s="9">
        <v>11002</v>
      </c>
      <c r="W2513" s="9" t="s">
        <v>5057</v>
      </c>
      <c r="X2513" s="9" t="s">
        <v>4985</v>
      </c>
      <c r="Y2513" s="10" t="s">
        <v>4993</v>
      </c>
      <c r="Z2513" s="10" t="s">
        <v>4993</v>
      </c>
      <c r="AA2513" s="10" t="s">
        <v>4989</v>
      </c>
      <c r="AB2513" s="10" t="s">
        <v>5005</v>
      </c>
      <c r="AC2513" s="9" t="s">
        <v>5006</v>
      </c>
      <c r="AD2513" s="29"/>
      <c r="AE2513" s="20" t="str">
        <f>VLOOKUP(E2513,'FILIAIS PETZ'!A:Q,17,0)</f>
        <v>CO-2</v>
      </c>
      <c r="AF2513" s="20" t="str">
        <f>VLOOKUP(E2513,'FILIAIS PETZ'!A:Q,3,0)</f>
        <v>FELICIO</v>
      </c>
      <c r="AG2513" s="20" t="str">
        <f>VLOOKUP(E2513,'FILIAIS PETZ'!A:Q,2,0)</f>
        <v>R3</v>
      </c>
      <c r="AH2513" s="75">
        <v>378</v>
      </c>
      <c r="AI2513" s="16" t="s">
        <v>6886</v>
      </c>
      <c r="AJ2513" s="43">
        <f>VLOOKUP(E2513,'FILIAIS PETZ'!$A$2:$K$2000,11,0)</f>
        <v>18328118007545</v>
      </c>
      <c r="AK2513" s="44">
        <f t="shared" si="165"/>
        <v>18328118007545</v>
      </c>
    </row>
    <row r="2514" spans="1:37" s="14" customFormat="1" ht="15" customHeight="1" thickBot="1" x14ac:dyDescent="0.25">
      <c r="A2514" s="9">
        <f t="shared" si="164"/>
        <v>893010</v>
      </c>
      <c r="B2514" s="18">
        <f>VLOOKUP(C2514,FORNECEDORES!D:E,2,0)</f>
        <v>7736</v>
      </c>
      <c r="C2514" s="19" t="str">
        <f>VLOOKUP(D2514,FORNECEDORES!A:D,4,0)</f>
        <v>27.385.816/0001-37</v>
      </c>
      <c r="D2514" s="13" t="s">
        <v>2591</v>
      </c>
      <c r="E2514" s="20" t="str">
        <f t="shared" si="166"/>
        <v>04 0033</v>
      </c>
      <c r="F2514" s="28" t="s">
        <v>4933</v>
      </c>
      <c r="G2514" s="21" t="str">
        <f>VLOOKUP(E2514,'FILIAIS PETZ'!A:E,5,0)</f>
        <v>PETZ PARQUE FLAMBOYANT</v>
      </c>
      <c r="H2514" s="20" t="str">
        <f>VLOOKUP(E2514,'FILIAIS PETZ'!A:D,4,0)</f>
        <v>FBYT-GO</v>
      </c>
      <c r="I2514" s="46">
        <v>45398</v>
      </c>
      <c r="J2514" s="9">
        <v>893010</v>
      </c>
      <c r="K2514" s="9" t="s">
        <v>5858</v>
      </c>
      <c r="L2514" s="83" t="s">
        <v>7012</v>
      </c>
      <c r="M2514" s="85">
        <v>45400</v>
      </c>
      <c r="N2514" s="85">
        <v>45427</v>
      </c>
      <c r="O2514" s="85">
        <v>45404</v>
      </c>
      <c r="P2514" s="29" t="s">
        <v>4990</v>
      </c>
      <c r="Q2514" s="9">
        <v>3</v>
      </c>
      <c r="R2514" s="9">
        <v>1</v>
      </c>
      <c r="S2514" s="9">
        <v>8</v>
      </c>
      <c r="T2514" s="9" t="s">
        <v>32</v>
      </c>
      <c r="U2514" s="9">
        <v>11002</v>
      </c>
      <c r="V2514" s="9">
        <v>11002</v>
      </c>
      <c r="W2514" s="9" t="s">
        <v>5119</v>
      </c>
      <c r="X2514" s="9" t="s">
        <v>4992</v>
      </c>
      <c r="Y2514" s="9" t="s">
        <v>4993</v>
      </c>
      <c r="Z2514" s="9" t="s">
        <v>4993</v>
      </c>
      <c r="AA2514" s="9" t="s">
        <v>4992</v>
      </c>
      <c r="AB2514" s="9" t="s">
        <v>5066</v>
      </c>
      <c r="AC2514" s="9" t="s">
        <v>5006</v>
      </c>
      <c r="AD2514" s="29"/>
      <c r="AE2514" s="20" t="str">
        <f>VLOOKUP(E2514,'FILIAIS PETZ'!A:Q,17,0)</f>
        <v>CO-2</v>
      </c>
      <c r="AF2514" s="20" t="str">
        <f>VLOOKUP(E2514,'FILIAIS PETZ'!A:Q,3,0)</f>
        <v>FELICIO</v>
      </c>
      <c r="AG2514" s="20" t="str">
        <f>VLOOKUP(E2514,'FILIAIS PETZ'!A:Q,2,0)</f>
        <v>R3</v>
      </c>
      <c r="AH2514" s="75">
        <v>985</v>
      </c>
      <c r="AI2514" s="16" t="s">
        <v>6887</v>
      </c>
      <c r="AJ2514" s="43">
        <f>VLOOKUP(E2514,'FILIAIS PETZ'!$A$2:$K$2000,11,0)</f>
        <v>18328118003477</v>
      </c>
      <c r="AK2514" s="44">
        <f t="shared" si="165"/>
        <v>18328118003477</v>
      </c>
    </row>
    <row r="2515" spans="1:37" s="14" customFormat="1" ht="15" customHeight="1" thickBot="1" x14ac:dyDescent="0.25">
      <c r="A2515" s="9">
        <f t="shared" si="164"/>
        <v>893013</v>
      </c>
      <c r="B2515" s="18">
        <f>VLOOKUP(C2515,FORNECEDORES!D:E,2,0)</f>
        <v>7736</v>
      </c>
      <c r="C2515" s="19" t="str">
        <f>VLOOKUP(D2515,FORNECEDORES!A:D,4,0)</f>
        <v>27.385.816/0001-37</v>
      </c>
      <c r="D2515" s="13" t="s">
        <v>2591</v>
      </c>
      <c r="E2515" s="20" t="str">
        <f t="shared" si="166"/>
        <v>04 0200</v>
      </c>
      <c r="F2515" s="28" t="s">
        <v>4960</v>
      </c>
      <c r="G2515" s="21" t="str">
        <f>VLOOKUP(E2515,'FILIAIS PETZ'!A:E,5,0)</f>
        <v>PETZ BRASILIA W3 NORTE</v>
      </c>
      <c r="H2515" s="20" t="str">
        <f>VLOOKUP(E2515,'FILIAIS PETZ'!A:D,4,0)</f>
        <v>W3NT-DF</v>
      </c>
      <c r="I2515" s="46">
        <v>45398</v>
      </c>
      <c r="J2515" s="9">
        <v>893013</v>
      </c>
      <c r="K2515" s="9" t="s">
        <v>5858</v>
      </c>
      <c r="L2515" s="83" t="s">
        <v>7013</v>
      </c>
      <c r="M2515" s="85">
        <v>45400</v>
      </c>
      <c r="N2515" s="85">
        <v>45427</v>
      </c>
      <c r="O2515" s="85">
        <v>45404</v>
      </c>
      <c r="P2515" s="29" t="s">
        <v>4990</v>
      </c>
      <c r="Q2515" s="9">
        <v>3</v>
      </c>
      <c r="R2515" s="9">
        <v>1</v>
      </c>
      <c r="S2515" s="9">
        <v>8</v>
      </c>
      <c r="T2515" s="9" t="s">
        <v>32</v>
      </c>
      <c r="U2515" s="9">
        <v>11002</v>
      </c>
      <c r="V2515" s="9">
        <v>11002</v>
      </c>
      <c r="W2515" s="9" t="s">
        <v>5119</v>
      </c>
      <c r="X2515" s="9" t="s">
        <v>4992</v>
      </c>
      <c r="Y2515" s="9" t="s">
        <v>4993</v>
      </c>
      <c r="Z2515" s="9" t="s">
        <v>4993</v>
      </c>
      <c r="AA2515" s="9" t="s">
        <v>4992</v>
      </c>
      <c r="AB2515" s="9" t="s">
        <v>5066</v>
      </c>
      <c r="AC2515" s="9" t="s">
        <v>5006</v>
      </c>
      <c r="AD2515" s="29"/>
      <c r="AE2515" s="20" t="str">
        <f>VLOOKUP(E2515,'FILIAIS PETZ'!A:Q,17,0)</f>
        <v>CO-2</v>
      </c>
      <c r="AF2515" s="20" t="str">
        <f>VLOOKUP(E2515,'FILIAIS PETZ'!A:Q,3,0)</f>
        <v>FELICIO</v>
      </c>
      <c r="AG2515" s="20" t="str">
        <f>VLOOKUP(E2515,'FILIAIS PETZ'!A:Q,2,0)</f>
        <v>R3</v>
      </c>
      <c r="AH2515" s="75">
        <v>1272.25</v>
      </c>
      <c r="AI2515" s="16" t="s">
        <v>6888</v>
      </c>
      <c r="AJ2515" s="43">
        <f>VLOOKUP(E2515,'FILIAIS PETZ'!$A$2:$K$2000,11,0)</f>
        <v>18328118018660</v>
      </c>
      <c r="AK2515" s="44">
        <f t="shared" si="165"/>
        <v>18328118018660</v>
      </c>
    </row>
    <row r="2516" spans="1:37" s="14" customFormat="1" ht="15" customHeight="1" thickBot="1" x14ac:dyDescent="0.25">
      <c r="A2516" s="9">
        <f t="shared" si="164"/>
        <v>893014</v>
      </c>
      <c r="B2516" s="18">
        <f>VLOOKUP(C2516,FORNECEDORES!D:E,2,0)</f>
        <v>7736</v>
      </c>
      <c r="C2516" s="19" t="str">
        <f>VLOOKUP(D2516,FORNECEDORES!A:D,4,0)</f>
        <v>27.385.816/0001-37</v>
      </c>
      <c r="D2516" s="13" t="s">
        <v>2591</v>
      </c>
      <c r="E2516" s="20" t="str">
        <f t="shared" si="166"/>
        <v>04 0033</v>
      </c>
      <c r="F2516" s="28" t="s">
        <v>4933</v>
      </c>
      <c r="G2516" s="21" t="str">
        <f>VLOOKUP(E2516,'FILIAIS PETZ'!A:E,5,0)</f>
        <v>PETZ PARQUE FLAMBOYANT</v>
      </c>
      <c r="H2516" s="20" t="str">
        <f>VLOOKUP(E2516,'FILIAIS PETZ'!A:D,4,0)</f>
        <v>FBYT-GO</v>
      </c>
      <c r="I2516" s="46">
        <v>45398</v>
      </c>
      <c r="J2516" s="9">
        <v>893014</v>
      </c>
      <c r="K2516" s="9" t="s">
        <v>5858</v>
      </c>
      <c r="L2516" s="83" t="s">
        <v>7014</v>
      </c>
      <c r="M2516" s="85">
        <v>45400</v>
      </c>
      <c r="N2516" s="85">
        <v>45427</v>
      </c>
      <c r="O2516" s="85">
        <v>45404</v>
      </c>
      <c r="P2516" s="29" t="s">
        <v>4990</v>
      </c>
      <c r="Q2516" s="9">
        <v>3</v>
      </c>
      <c r="R2516" s="9">
        <v>1</v>
      </c>
      <c r="S2516" s="9">
        <v>8</v>
      </c>
      <c r="T2516" s="9" t="s">
        <v>32</v>
      </c>
      <c r="U2516" s="9">
        <v>11002</v>
      </c>
      <c r="V2516" s="9">
        <v>11002</v>
      </c>
      <c r="W2516" s="9" t="s">
        <v>5062</v>
      </c>
      <c r="X2516" s="9" t="s">
        <v>4985</v>
      </c>
      <c r="Y2516" s="10" t="s">
        <v>4980</v>
      </c>
      <c r="Z2516" s="10" t="s">
        <v>4980</v>
      </c>
      <c r="AA2516" s="10" t="s">
        <v>4989</v>
      </c>
      <c r="AB2516" s="10" t="s">
        <v>5005</v>
      </c>
      <c r="AC2516" s="9" t="s">
        <v>5006</v>
      </c>
      <c r="AD2516" s="29"/>
      <c r="AE2516" s="20" t="str">
        <f>VLOOKUP(E2516,'FILIAIS PETZ'!A:Q,17,0)</f>
        <v>CO-2</v>
      </c>
      <c r="AF2516" s="20" t="str">
        <f>VLOOKUP(E2516,'FILIAIS PETZ'!A:Q,3,0)</f>
        <v>FELICIO</v>
      </c>
      <c r="AG2516" s="20" t="str">
        <f>VLOOKUP(E2516,'FILIAIS PETZ'!A:Q,2,0)</f>
        <v>R3</v>
      </c>
      <c r="AH2516" s="75">
        <v>628</v>
      </c>
      <c r="AI2516" s="16" t="s">
        <v>6889</v>
      </c>
      <c r="AJ2516" s="43">
        <f>VLOOKUP(E2516,'FILIAIS PETZ'!$A$2:$K$2000,11,0)</f>
        <v>18328118003477</v>
      </c>
      <c r="AK2516" s="44">
        <f t="shared" si="165"/>
        <v>18328118003477</v>
      </c>
    </row>
    <row r="2517" spans="1:37" s="14" customFormat="1" ht="15" customHeight="1" thickBot="1" x14ac:dyDescent="0.25">
      <c r="A2517" s="9">
        <f t="shared" si="164"/>
        <v>893015</v>
      </c>
      <c r="B2517" s="18">
        <f>VLOOKUP(C2517,FORNECEDORES!D:E,2,0)</f>
        <v>7736</v>
      </c>
      <c r="C2517" s="19" t="str">
        <f>VLOOKUP(D2517,FORNECEDORES!A:D,4,0)</f>
        <v>27.385.816/0001-37</v>
      </c>
      <c r="D2517" s="13" t="s">
        <v>2591</v>
      </c>
      <c r="E2517" s="20" t="str">
        <f t="shared" si="166"/>
        <v>04 0033</v>
      </c>
      <c r="F2517" s="28" t="s">
        <v>4933</v>
      </c>
      <c r="G2517" s="21" t="str">
        <f>VLOOKUP(E2517,'FILIAIS PETZ'!A:E,5,0)</f>
        <v>PETZ PARQUE FLAMBOYANT</v>
      </c>
      <c r="H2517" s="20" t="str">
        <f>VLOOKUP(E2517,'FILIAIS PETZ'!A:D,4,0)</f>
        <v>FBYT-GO</v>
      </c>
      <c r="I2517" s="46">
        <v>45398</v>
      </c>
      <c r="J2517" s="9">
        <v>893015</v>
      </c>
      <c r="K2517" s="9" t="s">
        <v>5858</v>
      </c>
      <c r="L2517" s="83" t="s">
        <v>7015</v>
      </c>
      <c r="M2517" s="85">
        <v>45400</v>
      </c>
      <c r="N2517" s="85">
        <v>45427</v>
      </c>
      <c r="O2517" s="85">
        <v>45404</v>
      </c>
      <c r="P2517" s="29" t="s">
        <v>4990</v>
      </c>
      <c r="Q2517" s="9">
        <v>3</v>
      </c>
      <c r="R2517" s="9">
        <v>1</v>
      </c>
      <c r="S2517" s="9">
        <v>8</v>
      </c>
      <c r="T2517" s="9" t="s">
        <v>32</v>
      </c>
      <c r="U2517" s="9">
        <v>11002</v>
      </c>
      <c r="V2517" s="9">
        <v>11002</v>
      </c>
      <c r="W2517" s="9" t="s">
        <v>5119</v>
      </c>
      <c r="X2517" s="9" t="s">
        <v>4985</v>
      </c>
      <c r="Y2517" s="10" t="s">
        <v>4980</v>
      </c>
      <c r="Z2517" s="10" t="s">
        <v>4980</v>
      </c>
      <c r="AA2517" s="10" t="s">
        <v>4989</v>
      </c>
      <c r="AB2517" s="10" t="s">
        <v>5005</v>
      </c>
      <c r="AC2517" s="9" t="s">
        <v>5006</v>
      </c>
      <c r="AD2517" s="29"/>
      <c r="AE2517" s="20" t="str">
        <f>VLOOKUP(E2517,'FILIAIS PETZ'!A:Q,17,0)</f>
        <v>CO-2</v>
      </c>
      <c r="AF2517" s="20" t="str">
        <f>VLOOKUP(E2517,'FILIAIS PETZ'!A:Q,3,0)</f>
        <v>FELICIO</v>
      </c>
      <c r="AG2517" s="20" t="str">
        <f>VLOOKUP(E2517,'FILIAIS PETZ'!A:Q,2,0)</f>
        <v>R3</v>
      </c>
      <c r="AH2517" s="75">
        <v>230</v>
      </c>
      <c r="AI2517" s="16" t="s">
        <v>6890</v>
      </c>
      <c r="AJ2517" s="43">
        <f>VLOOKUP(E2517,'FILIAIS PETZ'!$A$2:$K$2000,11,0)</f>
        <v>18328118003477</v>
      </c>
      <c r="AK2517" s="44">
        <f t="shared" si="165"/>
        <v>18328118003477</v>
      </c>
    </row>
    <row r="2518" spans="1:37" s="14" customFormat="1" ht="15" customHeight="1" thickBot="1" x14ac:dyDescent="0.25">
      <c r="A2518" s="9">
        <f t="shared" si="164"/>
        <v>893017</v>
      </c>
      <c r="B2518" s="18">
        <f>VLOOKUP(C2518,FORNECEDORES!D:E,2,0)</f>
        <v>7736</v>
      </c>
      <c r="C2518" s="19" t="str">
        <f>VLOOKUP(D2518,FORNECEDORES!A:D,4,0)</f>
        <v>27.385.816/0001-37</v>
      </c>
      <c r="D2518" s="13" t="s">
        <v>2591</v>
      </c>
      <c r="E2518" s="20" t="str">
        <f t="shared" si="166"/>
        <v>04 0240</v>
      </c>
      <c r="F2518" s="28" t="s">
        <v>4955</v>
      </c>
      <c r="G2518" s="21" t="str">
        <f>VLOOKUP(E2518,'FILIAIS PETZ'!A:E,5,0)</f>
        <v xml:space="preserve">CENTRO DE DISTRIBUIÇÃO HIDROLANDIA </v>
      </c>
      <c r="H2518" s="20" t="str">
        <f>VLOOKUP(E2518,'FILIAIS PETZ'!A:D,4,0)</f>
        <v>CDHD-GO</v>
      </c>
      <c r="I2518" s="46">
        <v>45398</v>
      </c>
      <c r="J2518" s="9">
        <v>893017</v>
      </c>
      <c r="K2518" s="9" t="s">
        <v>5858</v>
      </c>
      <c r="L2518" s="83" t="s">
        <v>7016</v>
      </c>
      <c r="M2518" s="85">
        <v>45400</v>
      </c>
      <c r="N2518" s="85">
        <v>45427</v>
      </c>
      <c r="O2518" s="85">
        <v>45404</v>
      </c>
      <c r="P2518" s="29" t="s">
        <v>4990</v>
      </c>
      <c r="Q2518" s="9">
        <v>3</v>
      </c>
      <c r="R2518" s="9">
        <v>1</v>
      </c>
      <c r="S2518" s="9">
        <v>8</v>
      </c>
      <c r="T2518" s="9" t="s">
        <v>32</v>
      </c>
      <c r="U2518" s="9">
        <v>11002</v>
      </c>
      <c r="V2518" s="9">
        <v>11002</v>
      </c>
      <c r="W2518" s="9" t="s">
        <v>5039</v>
      </c>
      <c r="X2518" s="9" t="s">
        <v>4985</v>
      </c>
      <c r="Y2518" s="10" t="s">
        <v>4980</v>
      </c>
      <c r="Z2518" s="10" t="s">
        <v>4980</v>
      </c>
      <c r="AA2518" s="10" t="s">
        <v>4989</v>
      </c>
      <c r="AB2518" s="10" t="s">
        <v>5005</v>
      </c>
      <c r="AC2518" s="9" t="s">
        <v>5006</v>
      </c>
      <c r="AD2518" s="29"/>
      <c r="AE2518" s="20" t="str">
        <f>VLOOKUP(E2518,'FILIAIS PETZ'!A:Q,17,0)</f>
        <v>CD</v>
      </c>
      <c r="AF2518" s="20" t="str">
        <f>VLOOKUP(E2518,'FILIAIS PETZ'!A:Q,3,0)</f>
        <v>FELICIO</v>
      </c>
      <c r="AG2518" s="20" t="str">
        <f>VLOOKUP(E2518,'FILIAIS PETZ'!A:Q,2,0)</f>
        <v>CD</v>
      </c>
      <c r="AH2518" s="75">
        <v>894.6</v>
      </c>
      <c r="AI2518" s="16" t="s">
        <v>6891</v>
      </c>
      <c r="AJ2518" s="43" t="str">
        <f>VLOOKUP(E2518,'FILIAIS PETZ'!$A$2:$K$2000,11,0)</f>
        <v>18.328.118/0228-54</v>
      </c>
      <c r="AK2518" s="44" t="str">
        <f t="shared" si="165"/>
        <v>18.328.118/0228-54</v>
      </c>
    </row>
    <row r="2519" spans="1:37" s="14" customFormat="1" ht="15" customHeight="1" thickBot="1" x14ac:dyDescent="0.25">
      <c r="A2519" s="9">
        <f t="shared" si="164"/>
        <v>893023</v>
      </c>
      <c r="B2519" s="18">
        <f>VLOOKUP(C2519,FORNECEDORES!D:E,2,0)</f>
        <v>7736</v>
      </c>
      <c r="C2519" s="19" t="str">
        <f>VLOOKUP(D2519,FORNECEDORES!A:D,4,0)</f>
        <v>27.385.816/0001-37</v>
      </c>
      <c r="D2519" s="13" t="s">
        <v>2591</v>
      </c>
      <c r="E2519" s="20" t="str">
        <f t="shared" si="166"/>
        <v>04 0015</v>
      </c>
      <c r="F2519" s="28" t="s">
        <v>4971</v>
      </c>
      <c r="G2519" s="21" t="str">
        <f>VLOOKUP(E2519,'FILIAIS PETZ'!A:E,5,0)</f>
        <v>PETZ BRASILIA SIA</v>
      </c>
      <c r="H2519" s="20" t="str">
        <f>VLOOKUP(E2519,'FILIAIS PETZ'!A:D,4,0)</f>
        <v>BSIA-DF</v>
      </c>
      <c r="I2519" s="46">
        <v>45398</v>
      </c>
      <c r="J2519" s="9">
        <v>893023</v>
      </c>
      <c r="K2519" s="9" t="s">
        <v>5858</v>
      </c>
      <c r="L2519" s="83" t="s">
        <v>7017</v>
      </c>
      <c r="M2519" s="85">
        <v>45400</v>
      </c>
      <c r="N2519" s="85">
        <v>45427</v>
      </c>
      <c r="O2519" s="85">
        <v>45404</v>
      </c>
      <c r="P2519" s="29" t="s">
        <v>4990</v>
      </c>
      <c r="Q2519" s="9">
        <v>3</v>
      </c>
      <c r="R2519" s="9">
        <v>1</v>
      </c>
      <c r="S2519" s="9">
        <v>8</v>
      </c>
      <c r="T2519" s="9" t="s">
        <v>32</v>
      </c>
      <c r="U2519" s="9">
        <v>11002</v>
      </c>
      <c r="V2519" s="9">
        <v>11002</v>
      </c>
      <c r="W2519" s="9" t="s">
        <v>5019</v>
      </c>
      <c r="X2519" s="9" t="s">
        <v>4985</v>
      </c>
      <c r="Y2519" s="10" t="s">
        <v>4980</v>
      </c>
      <c r="Z2519" s="10" t="s">
        <v>4980</v>
      </c>
      <c r="AA2519" s="10" t="s">
        <v>4989</v>
      </c>
      <c r="AB2519" s="10" t="s">
        <v>5005</v>
      </c>
      <c r="AC2519" s="9" t="s">
        <v>5006</v>
      </c>
      <c r="AD2519" s="29"/>
      <c r="AE2519" s="20" t="str">
        <f>VLOOKUP(E2519,'FILIAIS PETZ'!A:Q,17,0)</f>
        <v>CO-2</v>
      </c>
      <c r="AF2519" s="20" t="str">
        <f>VLOOKUP(E2519,'FILIAIS PETZ'!A:Q,3,0)</f>
        <v>FELICIO</v>
      </c>
      <c r="AG2519" s="20" t="str">
        <f>VLOOKUP(E2519,'FILIAIS PETZ'!A:Q,2,0)</f>
        <v>R3</v>
      </c>
      <c r="AH2519" s="75">
        <v>941.47</v>
      </c>
      <c r="AI2519" s="16" t="s">
        <v>6892</v>
      </c>
      <c r="AJ2519" s="43">
        <f>VLOOKUP(E2519,'FILIAIS PETZ'!$A$2:$K$2000,11,0)</f>
        <v>18328118000451</v>
      </c>
      <c r="AK2519" s="44">
        <f t="shared" si="165"/>
        <v>18328118000451</v>
      </c>
    </row>
    <row r="2520" spans="1:37" s="14" customFormat="1" ht="15" customHeight="1" thickBot="1" x14ac:dyDescent="0.25">
      <c r="A2520" s="9">
        <f t="shared" si="164"/>
        <v>893024</v>
      </c>
      <c r="B2520" s="18">
        <f>VLOOKUP(C2520,FORNECEDORES!D:E,2,0)</f>
        <v>7736</v>
      </c>
      <c r="C2520" s="19" t="str">
        <f>VLOOKUP(D2520,FORNECEDORES!A:D,4,0)</f>
        <v>27.385.816/0001-37</v>
      </c>
      <c r="D2520" s="13" t="s">
        <v>2591</v>
      </c>
      <c r="E2520" s="20" t="str">
        <f t="shared" si="166"/>
        <v>04 0015</v>
      </c>
      <c r="F2520" s="28" t="s">
        <v>4971</v>
      </c>
      <c r="G2520" s="21" t="str">
        <f>VLOOKUP(E2520,'FILIAIS PETZ'!A:E,5,0)</f>
        <v>PETZ BRASILIA SIA</v>
      </c>
      <c r="H2520" s="20" t="str">
        <f>VLOOKUP(E2520,'FILIAIS PETZ'!A:D,4,0)</f>
        <v>BSIA-DF</v>
      </c>
      <c r="I2520" s="46">
        <v>45398</v>
      </c>
      <c r="J2520" s="9">
        <v>893024</v>
      </c>
      <c r="K2520" s="9" t="s">
        <v>5858</v>
      </c>
      <c r="L2520" s="83" t="s">
        <v>7018</v>
      </c>
      <c r="M2520" s="85">
        <v>45400</v>
      </c>
      <c r="N2520" s="85">
        <v>45427</v>
      </c>
      <c r="O2520" s="85">
        <v>45404</v>
      </c>
      <c r="P2520" s="29" t="s">
        <v>4990</v>
      </c>
      <c r="Q2520" s="9">
        <v>3</v>
      </c>
      <c r="R2520" s="9">
        <v>1</v>
      </c>
      <c r="S2520" s="9">
        <v>8</v>
      </c>
      <c r="T2520" s="9" t="s">
        <v>32</v>
      </c>
      <c r="U2520" s="9">
        <v>11002</v>
      </c>
      <c r="V2520" s="9">
        <v>11002</v>
      </c>
      <c r="W2520" s="9" t="s">
        <v>5021</v>
      </c>
      <c r="X2520" s="9" t="s">
        <v>4985</v>
      </c>
      <c r="Y2520" s="10" t="s">
        <v>4980</v>
      </c>
      <c r="Z2520" s="10" t="s">
        <v>4980</v>
      </c>
      <c r="AA2520" s="10" t="s">
        <v>4989</v>
      </c>
      <c r="AB2520" s="10" t="s">
        <v>5005</v>
      </c>
      <c r="AC2520" s="9" t="s">
        <v>5006</v>
      </c>
      <c r="AD2520" s="29"/>
      <c r="AE2520" s="20" t="str">
        <f>VLOOKUP(E2520,'FILIAIS PETZ'!A:Q,17,0)</f>
        <v>CO-2</v>
      </c>
      <c r="AF2520" s="20" t="str">
        <f>VLOOKUP(E2520,'FILIAIS PETZ'!A:Q,3,0)</f>
        <v>FELICIO</v>
      </c>
      <c r="AG2520" s="20" t="str">
        <f>VLOOKUP(E2520,'FILIAIS PETZ'!A:Q,2,0)</f>
        <v>R3</v>
      </c>
      <c r="AH2520" s="75">
        <v>660.8</v>
      </c>
      <c r="AI2520" s="16" t="s">
        <v>6893</v>
      </c>
      <c r="AJ2520" s="43">
        <f>VLOOKUP(E2520,'FILIAIS PETZ'!$A$2:$K$2000,11,0)</f>
        <v>18328118000451</v>
      </c>
      <c r="AK2520" s="44">
        <f t="shared" si="165"/>
        <v>18328118000451</v>
      </c>
    </row>
    <row r="2521" spans="1:37" s="14" customFormat="1" ht="15" customHeight="1" thickBot="1" x14ac:dyDescent="0.25">
      <c r="A2521" s="9">
        <f t="shared" si="164"/>
        <v>893025</v>
      </c>
      <c r="B2521" s="18">
        <f>VLOOKUP(C2521,FORNECEDORES!D:E,2,0)</f>
        <v>7736</v>
      </c>
      <c r="C2521" s="19" t="str">
        <f>VLOOKUP(D2521,FORNECEDORES!A:D,4,0)</f>
        <v>27.385.816/0001-37</v>
      </c>
      <c r="D2521" s="13" t="s">
        <v>2591</v>
      </c>
      <c r="E2521" s="20" t="str">
        <f t="shared" si="166"/>
        <v>04 0168</v>
      </c>
      <c r="F2521" s="28" t="s">
        <v>4961</v>
      </c>
      <c r="G2521" s="21" t="str">
        <f>VLOOKUP(E2521,'FILIAIS PETZ'!A:E,5,0)</f>
        <v>PETZ GAMA LESTE</v>
      </c>
      <c r="H2521" s="20" t="str">
        <f>VLOOKUP(E2521,'FILIAIS PETZ'!A:D,4,0)</f>
        <v>GAMA-DF</v>
      </c>
      <c r="I2521" s="46">
        <v>45398</v>
      </c>
      <c r="J2521" s="9">
        <v>893025</v>
      </c>
      <c r="K2521" s="9" t="s">
        <v>5858</v>
      </c>
      <c r="L2521" s="83" t="s">
        <v>7019</v>
      </c>
      <c r="M2521" s="85">
        <v>45400</v>
      </c>
      <c r="N2521" s="85">
        <v>45427</v>
      </c>
      <c r="O2521" s="85">
        <v>45404</v>
      </c>
      <c r="P2521" s="29" t="s">
        <v>4990</v>
      </c>
      <c r="Q2521" s="9">
        <v>3</v>
      </c>
      <c r="R2521" s="9">
        <v>1</v>
      </c>
      <c r="S2521" s="9">
        <v>8</v>
      </c>
      <c r="T2521" s="9" t="s">
        <v>32</v>
      </c>
      <c r="U2521" s="9">
        <v>11002</v>
      </c>
      <c r="V2521" s="9">
        <v>11002</v>
      </c>
      <c r="W2521" s="9" t="s">
        <v>6867</v>
      </c>
      <c r="X2521" s="9" t="s">
        <v>4985</v>
      </c>
      <c r="Y2521" s="10" t="s">
        <v>4993</v>
      </c>
      <c r="Z2521" s="10" t="s">
        <v>4993</v>
      </c>
      <c r="AA2521" s="10" t="s">
        <v>4989</v>
      </c>
      <c r="AB2521" s="10" t="s">
        <v>5005</v>
      </c>
      <c r="AC2521" s="9" t="s">
        <v>5006</v>
      </c>
      <c r="AD2521" s="29"/>
      <c r="AE2521" s="20" t="str">
        <f>VLOOKUP(E2521,'FILIAIS PETZ'!A:Q,17,0)</f>
        <v>CO-1</v>
      </c>
      <c r="AF2521" s="20" t="str">
        <f>VLOOKUP(E2521,'FILIAIS PETZ'!A:Q,3,0)</f>
        <v>FELICIO</v>
      </c>
      <c r="AG2521" s="20" t="str">
        <f>VLOOKUP(E2521,'FILIAIS PETZ'!A:Q,2,0)</f>
        <v>R3</v>
      </c>
      <c r="AH2521" s="75">
        <v>63</v>
      </c>
      <c r="AI2521" s="16" t="s">
        <v>6894</v>
      </c>
      <c r="AJ2521" s="43">
        <f>VLOOKUP(E2521,'FILIAIS PETZ'!$A$2:$K$2000,11,0)</f>
        <v>18328118016021</v>
      </c>
      <c r="AK2521" s="44">
        <f t="shared" si="165"/>
        <v>18328118016021</v>
      </c>
    </row>
    <row r="2522" spans="1:37" s="14" customFormat="1" ht="15" customHeight="1" thickBot="1" x14ac:dyDescent="0.25">
      <c r="A2522" s="9">
        <f t="shared" si="164"/>
        <v>893027</v>
      </c>
      <c r="B2522" s="18">
        <f>VLOOKUP(C2522,FORNECEDORES!D:E,2,0)</f>
        <v>7736</v>
      </c>
      <c r="C2522" s="19" t="str">
        <f>VLOOKUP(D2522,FORNECEDORES!A:D,4,0)</f>
        <v>27.385.816/0001-37</v>
      </c>
      <c r="D2522" s="13" t="s">
        <v>2591</v>
      </c>
      <c r="E2522" s="20" t="str">
        <f t="shared" si="166"/>
        <v>04 0015</v>
      </c>
      <c r="F2522" s="28" t="s">
        <v>4971</v>
      </c>
      <c r="G2522" s="21" t="str">
        <f>VLOOKUP(E2522,'FILIAIS PETZ'!A:E,5,0)</f>
        <v>PETZ BRASILIA SIA</v>
      </c>
      <c r="H2522" s="20" t="str">
        <f>VLOOKUP(E2522,'FILIAIS PETZ'!A:D,4,0)</f>
        <v>BSIA-DF</v>
      </c>
      <c r="I2522" s="46">
        <v>45398</v>
      </c>
      <c r="J2522" s="9">
        <v>893027</v>
      </c>
      <c r="K2522" s="9" t="s">
        <v>5858</v>
      </c>
      <c r="L2522" s="83" t="s">
        <v>7020</v>
      </c>
      <c r="M2522" s="85">
        <v>45400</v>
      </c>
      <c r="N2522" s="85">
        <v>45427</v>
      </c>
      <c r="O2522" s="85">
        <v>45404</v>
      </c>
      <c r="P2522" s="29" t="s">
        <v>4990</v>
      </c>
      <c r="Q2522" s="9">
        <v>3</v>
      </c>
      <c r="R2522" s="9">
        <v>1</v>
      </c>
      <c r="S2522" s="9">
        <v>8</v>
      </c>
      <c r="T2522" s="9" t="s">
        <v>32</v>
      </c>
      <c r="U2522" s="9">
        <v>11002</v>
      </c>
      <c r="V2522" s="9">
        <v>11002</v>
      </c>
      <c r="W2522" s="9" t="s">
        <v>5019</v>
      </c>
      <c r="X2522" s="9" t="s">
        <v>4992</v>
      </c>
      <c r="Y2522" s="10" t="s">
        <v>4980</v>
      </c>
      <c r="Z2522" s="10" t="s">
        <v>4980</v>
      </c>
      <c r="AA2522" s="10" t="s">
        <v>4992</v>
      </c>
      <c r="AB2522" s="10" t="s">
        <v>5005</v>
      </c>
      <c r="AC2522" s="9" t="s">
        <v>5006</v>
      </c>
      <c r="AD2522" s="29"/>
      <c r="AE2522" s="20" t="str">
        <f>VLOOKUP(E2522,'FILIAIS PETZ'!A:Q,17,0)</f>
        <v>CO-2</v>
      </c>
      <c r="AF2522" s="20" t="str">
        <f>VLOOKUP(E2522,'FILIAIS PETZ'!A:Q,3,0)</f>
        <v>FELICIO</v>
      </c>
      <c r="AG2522" s="20" t="str">
        <f>VLOOKUP(E2522,'FILIAIS PETZ'!A:Q,2,0)</f>
        <v>R3</v>
      </c>
      <c r="AH2522" s="75">
        <v>50.44</v>
      </c>
      <c r="AI2522" s="16" t="s">
        <v>6895</v>
      </c>
      <c r="AJ2522" s="43">
        <f>VLOOKUP(E2522,'FILIAIS PETZ'!$A$2:$K$2000,11,0)</f>
        <v>18328118000451</v>
      </c>
      <c r="AK2522" s="44">
        <f t="shared" si="165"/>
        <v>18328118000451</v>
      </c>
    </row>
    <row r="2523" spans="1:37" s="14" customFormat="1" ht="15" customHeight="1" thickBot="1" x14ac:dyDescent="0.25">
      <c r="A2523" s="9">
        <f t="shared" si="164"/>
        <v>893029</v>
      </c>
      <c r="B2523" s="18">
        <f>VLOOKUP(C2523,FORNECEDORES!D:E,2,0)</f>
        <v>7736</v>
      </c>
      <c r="C2523" s="19" t="str">
        <f>VLOOKUP(D2523,FORNECEDORES!A:D,4,0)</f>
        <v>27.385.816/0001-37</v>
      </c>
      <c r="D2523" s="13" t="s">
        <v>2591</v>
      </c>
      <c r="E2523" s="20" t="str">
        <f t="shared" si="166"/>
        <v>04 0033</v>
      </c>
      <c r="F2523" s="28" t="s">
        <v>4933</v>
      </c>
      <c r="G2523" s="21" t="str">
        <f>VLOOKUP(E2523,'FILIAIS PETZ'!A:E,5,0)</f>
        <v>PETZ PARQUE FLAMBOYANT</v>
      </c>
      <c r="H2523" s="20" t="str">
        <f>VLOOKUP(E2523,'FILIAIS PETZ'!A:D,4,0)</f>
        <v>FBYT-GO</v>
      </c>
      <c r="I2523" s="46">
        <v>45398</v>
      </c>
      <c r="J2523" s="9">
        <v>893029</v>
      </c>
      <c r="K2523" s="9" t="s">
        <v>5858</v>
      </c>
      <c r="L2523" s="83" t="s">
        <v>7021</v>
      </c>
      <c r="M2523" s="85">
        <v>45400</v>
      </c>
      <c r="N2523" s="85">
        <v>45427</v>
      </c>
      <c r="O2523" s="85">
        <v>45404</v>
      </c>
      <c r="P2523" s="29" t="s">
        <v>4990</v>
      </c>
      <c r="Q2523" s="9">
        <v>3</v>
      </c>
      <c r="R2523" s="9">
        <v>1</v>
      </c>
      <c r="S2523" s="9">
        <v>8</v>
      </c>
      <c r="T2523" s="9" t="s">
        <v>32</v>
      </c>
      <c r="U2523" s="9">
        <v>11002</v>
      </c>
      <c r="V2523" s="9">
        <v>11002</v>
      </c>
      <c r="W2523" s="9" t="s">
        <v>5019</v>
      </c>
      <c r="X2523" s="9" t="s">
        <v>4985</v>
      </c>
      <c r="Y2523" s="10" t="s">
        <v>4980</v>
      </c>
      <c r="Z2523" s="10" t="s">
        <v>4980</v>
      </c>
      <c r="AA2523" s="10" t="s">
        <v>4989</v>
      </c>
      <c r="AB2523" s="10" t="s">
        <v>5005</v>
      </c>
      <c r="AC2523" s="9" t="s">
        <v>5006</v>
      </c>
      <c r="AD2523" s="29"/>
      <c r="AE2523" s="20" t="str">
        <f>VLOOKUP(E2523,'FILIAIS PETZ'!A:Q,17,0)</f>
        <v>CO-2</v>
      </c>
      <c r="AF2523" s="20" t="str">
        <f>VLOOKUP(E2523,'FILIAIS PETZ'!A:Q,3,0)</f>
        <v>FELICIO</v>
      </c>
      <c r="AG2523" s="20" t="str">
        <f>VLOOKUP(E2523,'FILIAIS PETZ'!A:Q,2,0)</f>
        <v>R3</v>
      </c>
      <c r="AH2523" s="75">
        <v>420</v>
      </c>
      <c r="AI2523" s="16" t="s">
        <v>6896</v>
      </c>
      <c r="AJ2523" s="43">
        <f>VLOOKUP(E2523,'FILIAIS PETZ'!$A$2:$K$2000,11,0)</f>
        <v>18328118003477</v>
      </c>
      <c r="AK2523" s="44">
        <f t="shared" si="165"/>
        <v>18328118003477</v>
      </c>
    </row>
    <row r="2524" spans="1:37" s="14" customFormat="1" ht="15" customHeight="1" thickBot="1" x14ac:dyDescent="0.25">
      <c r="A2524" s="9">
        <f t="shared" si="164"/>
        <v>893032</v>
      </c>
      <c r="B2524" s="18">
        <f>VLOOKUP(C2524,FORNECEDORES!D:E,2,0)</f>
        <v>7736</v>
      </c>
      <c r="C2524" s="19" t="str">
        <f>VLOOKUP(D2524,FORNECEDORES!A:D,4,0)</f>
        <v>27.385.816/0001-37</v>
      </c>
      <c r="D2524" s="13" t="s">
        <v>2591</v>
      </c>
      <c r="E2524" s="20" t="str">
        <f t="shared" si="166"/>
        <v>04 0273</v>
      </c>
      <c r="F2524" s="28" t="s">
        <v>4972</v>
      </c>
      <c r="G2524" s="21" t="str">
        <f>VLOOKUP(E2524,'FILIAIS PETZ'!A:E,5,0)</f>
        <v xml:space="preserve">PETZ ESTAÇÃO GOIANIA </v>
      </c>
      <c r="H2524" s="20" t="str">
        <f>VLOOKUP(E2524,'FILIAIS PETZ'!A:D,4,0)</f>
        <v>ESTG-GO</v>
      </c>
      <c r="I2524" s="46">
        <v>45398</v>
      </c>
      <c r="J2524" s="9">
        <v>893032</v>
      </c>
      <c r="K2524" s="9" t="s">
        <v>5858</v>
      </c>
      <c r="L2524" s="83" t="s">
        <v>7022</v>
      </c>
      <c r="M2524" s="85">
        <v>45400</v>
      </c>
      <c r="N2524" s="85">
        <v>45427</v>
      </c>
      <c r="O2524" s="85">
        <v>45404</v>
      </c>
      <c r="P2524" s="29" t="s">
        <v>4990</v>
      </c>
      <c r="Q2524" s="9">
        <v>3</v>
      </c>
      <c r="R2524" s="9">
        <v>1</v>
      </c>
      <c r="S2524" s="9">
        <v>8</v>
      </c>
      <c r="T2524" s="9" t="s">
        <v>32</v>
      </c>
      <c r="U2524" s="9">
        <v>11002</v>
      </c>
      <c r="V2524" s="9">
        <v>11002</v>
      </c>
      <c r="W2524" s="9" t="s">
        <v>5019</v>
      </c>
      <c r="X2524" s="9" t="s">
        <v>4985</v>
      </c>
      <c r="Y2524" s="10" t="s">
        <v>4980</v>
      </c>
      <c r="Z2524" s="10" t="s">
        <v>4980</v>
      </c>
      <c r="AA2524" s="10" t="s">
        <v>4989</v>
      </c>
      <c r="AB2524" s="10" t="s">
        <v>5005</v>
      </c>
      <c r="AC2524" s="9" t="s">
        <v>5006</v>
      </c>
      <c r="AD2524" s="29"/>
      <c r="AE2524" s="20" t="str">
        <f>VLOOKUP(E2524,'FILIAIS PETZ'!A:Q,17,0)</f>
        <v>CO-2</v>
      </c>
      <c r="AF2524" s="20" t="str">
        <f>VLOOKUP(E2524,'FILIAIS PETZ'!A:Q,3,0)</f>
        <v>FELICIO</v>
      </c>
      <c r="AG2524" s="20" t="str">
        <f>VLOOKUP(E2524,'FILIAIS PETZ'!A:Q,2,0)</f>
        <v>R3</v>
      </c>
      <c r="AH2524" s="75">
        <v>420</v>
      </c>
      <c r="AI2524" s="16" t="s">
        <v>6897</v>
      </c>
      <c r="AJ2524" s="43">
        <f>VLOOKUP(E2524,'FILIAIS PETZ'!$A$2:$K$2000,11,0)</f>
        <v>18328118027732</v>
      </c>
      <c r="AK2524" s="44">
        <f t="shared" si="165"/>
        <v>18328118027732</v>
      </c>
    </row>
    <row r="2525" spans="1:37" s="14" customFormat="1" ht="15" customHeight="1" thickBot="1" x14ac:dyDescent="0.25">
      <c r="A2525" s="9">
        <f t="shared" si="164"/>
        <v>893034</v>
      </c>
      <c r="B2525" s="18">
        <f>VLOOKUP(C2525,FORNECEDORES!D:E,2,0)</f>
        <v>7736</v>
      </c>
      <c r="C2525" s="19" t="str">
        <f>VLOOKUP(D2525,FORNECEDORES!A:D,4,0)</f>
        <v>27.385.816/0001-37</v>
      </c>
      <c r="D2525" s="13" t="s">
        <v>2591</v>
      </c>
      <c r="E2525" s="20" t="str">
        <f t="shared" si="166"/>
        <v>04 0033</v>
      </c>
      <c r="F2525" s="28" t="s">
        <v>4933</v>
      </c>
      <c r="G2525" s="21" t="str">
        <f>VLOOKUP(E2525,'FILIAIS PETZ'!A:E,5,0)</f>
        <v>PETZ PARQUE FLAMBOYANT</v>
      </c>
      <c r="H2525" s="20" t="str">
        <f>VLOOKUP(E2525,'FILIAIS PETZ'!A:D,4,0)</f>
        <v>FBYT-GO</v>
      </c>
      <c r="I2525" s="46">
        <v>45398</v>
      </c>
      <c r="J2525" s="9">
        <v>893034</v>
      </c>
      <c r="K2525" s="9" t="s">
        <v>5858</v>
      </c>
      <c r="L2525" s="83" t="s">
        <v>7023</v>
      </c>
      <c r="M2525" s="85">
        <v>45400</v>
      </c>
      <c r="N2525" s="85">
        <v>45427</v>
      </c>
      <c r="O2525" s="85">
        <v>45404</v>
      </c>
      <c r="P2525" s="29" t="s">
        <v>4990</v>
      </c>
      <c r="Q2525" s="9">
        <v>3</v>
      </c>
      <c r="R2525" s="9">
        <v>1</v>
      </c>
      <c r="S2525" s="9">
        <v>8</v>
      </c>
      <c r="T2525" s="9" t="s">
        <v>32</v>
      </c>
      <c r="U2525" s="9">
        <v>11002</v>
      </c>
      <c r="V2525" s="9">
        <v>11002</v>
      </c>
      <c r="W2525" s="9" t="s">
        <v>5019</v>
      </c>
      <c r="X2525" s="9" t="s">
        <v>4985</v>
      </c>
      <c r="Y2525" s="10" t="s">
        <v>4980</v>
      </c>
      <c r="Z2525" s="10" t="s">
        <v>4980</v>
      </c>
      <c r="AA2525" s="10" t="s">
        <v>4989</v>
      </c>
      <c r="AB2525" s="10" t="s">
        <v>5005</v>
      </c>
      <c r="AC2525" s="9" t="s">
        <v>5006</v>
      </c>
      <c r="AD2525" s="29"/>
      <c r="AE2525" s="20" t="str">
        <f>VLOOKUP(E2525,'FILIAIS PETZ'!A:Q,17,0)</f>
        <v>CO-2</v>
      </c>
      <c r="AF2525" s="20" t="str">
        <f>VLOOKUP(E2525,'FILIAIS PETZ'!A:Q,3,0)</f>
        <v>FELICIO</v>
      </c>
      <c r="AG2525" s="20" t="str">
        <f>VLOOKUP(E2525,'FILIAIS PETZ'!A:Q,2,0)</f>
        <v>R3</v>
      </c>
      <c r="AH2525" s="75">
        <v>252</v>
      </c>
      <c r="AI2525" s="16" t="s">
        <v>6898</v>
      </c>
      <c r="AJ2525" s="43">
        <f>VLOOKUP(E2525,'FILIAIS PETZ'!$A$2:$K$2000,11,0)</f>
        <v>18328118003477</v>
      </c>
      <c r="AK2525" s="44">
        <f t="shared" si="165"/>
        <v>18328118003477</v>
      </c>
    </row>
    <row r="2526" spans="1:37" s="14" customFormat="1" ht="15" customHeight="1" thickBot="1" x14ac:dyDescent="0.25">
      <c r="A2526" s="9" t="s">
        <v>10390</v>
      </c>
      <c r="B2526" s="18">
        <f>VLOOKUP(C2526,FORNECEDORES!D:E,2,0)</f>
        <v>6620</v>
      </c>
      <c r="C2526" s="19" t="str">
        <f>VLOOKUP(D2526,FORNECEDORES!A:D,4,0)</f>
        <v>02.666.249/0001-66</v>
      </c>
      <c r="D2526" s="13" t="s">
        <v>1360</v>
      </c>
      <c r="E2526" s="20" t="str">
        <f t="shared" si="166"/>
        <v>04 0077</v>
      </c>
      <c r="F2526" s="28" t="s">
        <v>4954</v>
      </c>
      <c r="G2526" s="21" t="str">
        <f>VLOOKUP(E2526,'FILIAIS PETZ'!A:E,5,0)</f>
        <v>PETZ GOIANIA (SETOR BUENO)</v>
      </c>
      <c r="H2526" s="20" t="str">
        <f>VLOOKUP(E2526,'FILIAIS PETZ'!A:D,4,0)</f>
        <v>BT63-GO</v>
      </c>
      <c r="I2526" s="46">
        <v>45398</v>
      </c>
      <c r="J2526" s="9" t="s">
        <v>10390</v>
      </c>
      <c r="K2526" s="9" t="s">
        <v>9047</v>
      </c>
      <c r="L2526" s="83" t="s">
        <v>5839</v>
      </c>
      <c r="M2526" s="85">
        <v>45327</v>
      </c>
      <c r="N2526" s="85">
        <v>45406</v>
      </c>
      <c r="O2526" s="85">
        <v>45398</v>
      </c>
      <c r="P2526" s="29" t="s">
        <v>4998</v>
      </c>
      <c r="Q2526" s="9">
        <v>3</v>
      </c>
      <c r="R2526" s="9">
        <v>1</v>
      </c>
      <c r="S2526" s="9" t="s">
        <v>4983</v>
      </c>
      <c r="T2526" s="9" t="s">
        <v>32</v>
      </c>
      <c r="U2526" s="9">
        <v>11002</v>
      </c>
      <c r="V2526" s="9">
        <v>11002</v>
      </c>
      <c r="W2526" s="9"/>
      <c r="X2526" s="10" t="s">
        <v>4996</v>
      </c>
      <c r="Y2526" s="10" t="s">
        <v>4980</v>
      </c>
      <c r="Z2526" s="10" t="s">
        <v>4980</v>
      </c>
      <c r="AA2526" s="10" t="s">
        <v>5097</v>
      </c>
      <c r="AB2526" s="10" t="s">
        <v>12942</v>
      </c>
      <c r="AC2526" s="9" t="s">
        <v>5006</v>
      </c>
      <c r="AD2526" s="9"/>
      <c r="AE2526" s="20" t="str">
        <f>VLOOKUP(E2526,'FILIAIS PETZ'!A:Q,17,0)</f>
        <v>CO-2</v>
      </c>
      <c r="AF2526" s="20" t="str">
        <f>VLOOKUP(E2526,'FILIAIS PETZ'!A:Q,3,0)</f>
        <v>FELICIO</v>
      </c>
      <c r="AG2526" s="20" t="str">
        <f>VLOOKUP(E2526,'FILIAIS PETZ'!A:Q,2,0)</f>
        <v>R3</v>
      </c>
      <c r="AH2526" s="75">
        <v>455</v>
      </c>
      <c r="AI2526" s="16" t="s">
        <v>10391</v>
      </c>
      <c r="AJ2526" s="43">
        <f>VLOOKUP(E2526,'FILIAIS PETZ'!$A$2:$K$2000,11,0)</f>
        <v>18328118007545</v>
      </c>
      <c r="AK2526" s="44">
        <v>18328118007545</v>
      </c>
    </row>
    <row r="2527" spans="1:37" s="14" customFormat="1" ht="15" customHeight="1" thickBot="1" x14ac:dyDescent="0.25">
      <c r="A2527" s="9">
        <v>892348</v>
      </c>
      <c r="B2527" s="18">
        <f>VLOOKUP(C2527,FORNECEDORES!D:E,2,0)</f>
        <v>24422</v>
      </c>
      <c r="C2527" s="19" t="str">
        <f>VLOOKUP(D2527,FORNECEDORES!A:D,4,0)</f>
        <v>00.865.512/0001-10</v>
      </c>
      <c r="D2527" s="13" t="s">
        <v>1214</v>
      </c>
      <c r="E2527" s="20" t="str">
        <f t="shared" si="166"/>
        <v>04 0247</v>
      </c>
      <c r="F2527" s="28" t="s">
        <v>8967</v>
      </c>
      <c r="G2527" s="21" t="str">
        <f>VLOOKUP(E2527,'FILIAIS PETZ'!A:E,5,0)</f>
        <v>PETZ AV GOIÁS</v>
      </c>
      <c r="H2527" s="20" t="str">
        <f>VLOOKUP(E2527,'FILIAIS PETZ'!A:D,4,0)</f>
        <v>AVGO-SP</v>
      </c>
      <c r="I2527" s="46">
        <v>45398</v>
      </c>
      <c r="J2527" s="9">
        <v>892348</v>
      </c>
      <c r="K2527" s="9" t="s">
        <v>9035</v>
      </c>
      <c r="L2527" s="83" t="s">
        <v>10392</v>
      </c>
      <c r="M2527" s="85">
        <v>45398</v>
      </c>
      <c r="N2527" s="85">
        <v>45420</v>
      </c>
      <c r="O2527" s="85">
        <v>45400</v>
      </c>
      <c r="P2527" s="9" t="s">
        <v>4990</v>
      </c>
      <c r="Q2527" s="9">
        <v>3</v>
      </c>
      <c r="R2527" s="9">
        <v>1</v>
      </c>
      <c r="S2527" s="9">
        <v>8</v>
      </c>
      <c r="T2527" s="9" t="s">
        <v>32</v>
      </c>
      <c r="U2527" s="9">
        <v>11002</v>
      </c>
      <c r="V2527" s="9">
        <v>11002</v>
      </c>
      <c r="W2527" s="9" t="s">
        <v>5057</v>
      </c>
      <c r="X2527" s="9" t="s">
        <v>4985</v>
      </c>
      <c r="Y2527" s="9" t="s">
        <v>4993</v>
      </c>
      <c r="Z2527" s="9" t="s">
        <v>4993</v>
      </c>
      <c r="AA2527" s="9" t="s">
        <v>4989</v>
      </c>
      <c r="AB2527" s="9" t="s">
        <v>5005</v>
      </c>
      <c r="AC2527" s="9" t="s">
        <v>5006</v>
      </c>
      <c r="AD2527" s="9"/>
      <c r="AE2527" s="20" t="str">
        <f>VLOOKUP(E2527,'FILIAIS PETZ'!A:Q,17,0)</f>
        <v>SP3</v>
      </c>
      <c r="AF2527" s="20" t="str">
        <f>VLOOKUP(E2527,'FILIAIS PETZ'!A:Q,3,0)</f>
        <v>FELICIO</v>
      </c>
      <c r="AG2527" s="20" t="str">
        <f>VLOOKUP(E2527,'FILIAIS PETZ'!A:Q,2,0)</f>
        <v>R3</v>
      </c>
      <c r="AH2527" s="75">
        <v>2176.35</v>
      </c>
      <c r="AI2527" s="16" t="s">
        <v>10393</v>
      </c>
      <c r="AJ2527" s="43" t="str">
        <f>VLOOKUP(E2527,'FILIAIS PETZ'!$A$2:$K$2000,11,0)</f>
        <v>18.328.118/0236-64</v>
      </c>
      <c r="AK2527" s="44" t="s">
        <v>9093</v>
      </c>
    </row>
    <row r="2528" spans="1:37" s="14" customFormat="1" ht="15" customHeight="1" thickBot="1" x14ac:dyDescent="0.25">
      <c r="A2528" s="9">
        <f t="shared" ref="A2528:A2533" si="167">J2528</f>
        <v>892929</v>
      </c>
      <c r="B2528" s="18">
        <f>VLOOKUP(C2528,FORNECEDORES!D:E,2,0)</f>
        <v>4722</v>
      </c>
      <c r="C2528" s="19" t="str">
        <f>VLOOKUP(D2528,FORNECEDORES!A:D,4,0)</f>
        <v>08.100.057/0001-74</v>
      </c>
      <c r="D2528" s="13" t="s">
        <v>6219</v>
      </c>
      <c r="E2528" s="20" t="str">
        <f t="shared" si="166"/>
        <v>04 0077</v>
      </c>
      <c r="F2528" s="28" t="s">
        <v>4954</v>
      </c>
      <c r="G2528" s="21" t="str">
        <f>VLOOKUP(E2528,'FILIAIS PETZ'!A:E,5,0)</f>
        <v>PETZ GOIANIA (SETOR BUENO)</v>
      </c>
      <c r="H2528" s="20" t="str">
        <f>VLOOKUP(E2528,'FILIAIS PETZ'!A:D,4,0)</f>
        <v>BT63-GO</v>
      </c>
      <c r="I2528" s="46">
        <v>45399</v>
      </c>
      <c r="J2528" s="9">
        <v>892929</v>
      </c>
      <c r="K2528" s="9" t="s">
        <v>5858</v>
      </c>
      <c r="L2528" s="83" t="s">
        <v>7088</v>
      </c>
      <c r="M2528" s="85">
        <v>45401</v>
      </c>
      <c r="N2528" s="85">
        <v>45427</v>
      </c>
      <c r="O2528" s="85">
        <v>45405</v>
      </c>
      <c r="P2528" s="29" t="s">
        <v>4990</v>
      </c>
      <c r="Q2528" s="9">
        <v>3</v>
      </c>
      <c r="R2528" s="9">
        <v>1</v>
      </c>
      <c r="S2528" s="9">
        <v>8</v>
      </c>
      <c r="T2528" s="9" t="s">
        <v>32</v>
      </c>
      <c r="U2528" s="9">
        <v>11002</v>
      </c>
      <c r="V2528" s="9">
        <v>11002</v>
      </c>
      <c r="W2528" s="9" t="s">
        <v>4984</v>
      </c>
      <c r="X2528" s="9" t="s">
        <v>4996</v>
      </c>
      <c r="Y2528" s="9" t="s">
        <v>4994</v>
      </c>
      <c r="Z2528" s="9" t="s">
        <v>4994</v>
      </c>
      <c r="AA2528" s="9" t="s">
        <v>5732</v>
      </c>
      <c r="AB2528" s="10" t="s">
        <v>5040</v>
      </c>
      <c r="AC2528" s="9" t="s">
        <v>5992</v>
      </c>
      <c r="AD2528" s="29"/>
      <c r="AE2528" s="20" t="str">
        <f>VLOOKUP(E2528,'FILIAIS PETZ'!A:Q,17,0)</f>
        <v>CO-2</v>
      </c>
      <c r="AF2528" s="20" t="str">
        <f>VLOOKUP(E2528,'FILIAIS PETZ'!A:Q,3,0)</f>
        <v>FELICIO</v>
      </c>
      <c r="AG2528" s="20" t="str">
        <f>VLOOKUP(E2528,'FILIAIS PETZ'!A:Q,2,0)</f>
        <v>R3</v>
      </c>
      <c r="AH2528" s="75">
        <v>19740</v>
      </c>
      <c r="AI2528" s="16" t="s">
        <v>5602</v>
      </c>
      <c r="AJ2528" s="43">
        <f>VLOOKUP(E2528,'FILIAIS PETZ'!$A$2:$K$2000,11,0)</f>
        <v>18328118007545</v>
      </c>
      <c r="AK2528" s="44">
        <f t="shared" ref="AK2528:AK2533" si="168">AJ2528</f>
        <v>18328118007545</v>
      </c>
    </row>
    <row r="2529" spans="1:37" s="14" customFormat="1" ht="15" customHeight="1" thickBot="1" x14ac:dyDescent="0.25">
      <c r="A2529" s="9">
        <f t="shared" si="167"/>
        <v>790616</v>
      </c>
      <c r="B2529" s="18">
        <f>VLOOKUP(C2529,FORNECEDORES!D:E,2,0)</f>
        <v>9057</v>
      </c>
      <c r="C2529" s="19" t="str">
        <f>VLOOKUP(D2529,FORNECEDORES!A:D,4,0)</f>
        <v>19.357.006/0001-49</v>
      </c>
      <c r="D2529" s="13" t="s">
        <v>2290</v>
      </c>
      <c r="E2529" s="20" t="str">
        <f t="shared" si="166"/>
        <v>04 0211</v>
      </c>
      <c r="F2529" s="28" t="s">
        <v>4974</v>
      </c>
      <c r="G2529" s="21" t="str">
        <f>VLOOKUP(E2529,'FILIAIS PETZ'!A:E,5,0)</f>
        <v>PETZ CASTELO BH</v>
      </c>
      <c r="H2529" s="20" t="str">
        <f>VLOOKUP(E2529,'FILIAIS PETZ'!A:D,4,0)</f>
        <v>CTLO-MG</v>
      </c>
      <c r="I2529" s="46">
        <v>45399</v>
      </c>
      <c r="J2529" s="9">
        <v>790616</v>
      </c>
      <c r="K2529" s="9" t="s">
        <v>5858</v>
      </c>
      <c r="L2529" s="83" t="s">
        <v>6904</v>
      </c>
      <c r="M2529" s="46">
        <v>45247</v>
      </c>
      <c r="N2529" s="85">
        <v>45420</v>
      </c>
      <c r="O2529" s="85">
        <v>45399</v>
      </c>
      <c r="P2529" s="29" t="s">
        <v>4990</v>
      </c>
      <c r="Q2529" s="9">
        <v>3</v>
      </c>
      <c r="R2529" s="9">
        <v>1</v>
      </c>
      <c r="S2529" s="9">
        <v>8</v>
      </c>
      <c r="T2529" s="9" t="s">
        <v>32</v>
      </c>
      <c r="U2529" s="9">
        <v>11002</v>
      </c>
      <c r="V2529" s="9">
        <v>11002</v>
      </c>
      <c r="W2529" s="9" t="s">
        <v>5019</v>
      </c>
      <c r="X2529" s="9" t="s">
        <v>4985</v>
      </c>
      <c r="Y2529" s="84" t="s">
        <v>4997</v>
      </c>
      <c r="Z2529" s="9" t="s">
        <v>8241</v>
      </c>
      <c r="AA2529" s="84" t="s">
        <v>4987</v>
      </c>
      <c r="AB2529" s="84" t="s">
        <v>12941</v>
      </c>
      <c r="AC2529" s="9" t="s">
        <v>5006</v>
      </c>
      <c r="AD2529" s="29"/>
      <c r="AE2529" s="20" t="str">
        <f>VLOOKUP(E2529,'FILIAIS PETZ'!A:Q,17,0)</f>
        <v>MG-1</v>
      </c>
      <c r="AF2529" s="20" t="str">
        <f>VLOOKUP(E2529,'FILIAIS PETZ'!A:Q,3,0)</f>
        <v>FELICIO</v>
      </c>
      <c r="AG2529" s="20" t="str">
        <f>VLOOKUP(E2529,'FILIAIS PETZ'!A:Q,2,0)</f>
        <v>R3</v>
      </c>
      <c r="AH2529" s="75">
        <v>800</v>
      </c>
      <c r="AI2529" s="16" t="s">
        <v>6905</v>
      </c>
      <c r="AJ2529" s="43">
        <f>VLOOKUP(E2529,'FILIAIS PETZ'!$A$2:$K$2000,11,0)</f>
        <v>18328118019985</v>
      </c>
      <c r="AK2529" s="44">
        <f t="shared" si="168"/>
        <v>18328118019985</v>
      </c>
    </row>
    <row r="2530" spans="1:37" s="14" customFormat="1" ht="15" customHeight="1" thickBot="1" x14ac:dyDescent="0.25">
      <c r="A2530" s="9">
        <f t="shared" si="167"/>
        <v>799882</v>
      </c>
      <c r="B2530" s="18">
        <f>VLOOKUP(C2530,FORNECEDORES!D:E,2,0)</f>
        <v>9057</v>
      </c>
      <c r="C2530" s="19" t="str">
        <f>VLOOKUP(D2530,FORNECEDORES!A:D,4,0)</f>
        <v>19.357.006/0001-49</v>
      </c>
      <c r="D2530" s="13" t="s">
        <v>2290</v>
      </c>
      <c r="E2530" s="20" t="str">
        <f t="shared" si="166"/>
        <v>04 0155</v>
      </c>
      <c r="F2530" s="28" t="s">
        <v>4929</v>
      </c>
      <c r="G2530" s="21" t="str">
        <f>VLOOKUP(E2530,'FILIAIS PETZ'!A:E,5,0)</f>
        <v>PETZ SETE LAGOAS</v>
      </c>
      <c r="H2530" s="20" t="str">
        <f>VLOOKUP(E2530,'FILIAIS PETZ'!A:D,4,0)</f>
        <v>STLG-MG</v>
      </c>
      <c r="I2530" s="46">
        <v>45399</v>
      </c>
      <c r="J2530" s="9">
        <v>799882</v>
      </c>
      <c r="K2530" s="9" t="s">
        <v>5858</v>
      </c>
      <c r="L2530" s="83" t="s">
        <v>6907</v>
      </c>
      <c r="M2530" s="85">
        <v>45264</v>
      </c>
      <c r="N2530" s="85">
        <v>45420</v>
      </c>
      <c r="O2530" s="85">
        <v>45399</v>
      </c>
      <c r="P2530" s="29" t="s">
        <v>4990</v>
      </c>
      <c r="Q2530" s="9">
        <v>3</v>
      </c>
      <c r="R2530" s="9">
        <v>1</v>
      </c>
      <c r="S2530" s="9">
        <v>8</v>
      </c>
      <c r="T2530" s="9" t="s">
        <v>32</v>
      </c>
      <c r="U2530" s="9">
        <v>11002</v>
      </c>
      <c r="V2530" s="9">
        <v>11002</v>
      </c>
      <c r="W2530" s="9" t="s">
        <v>5019</v>
      </c>
      <c r="X2530" s="9" t="s">
        <v>4985</v>
      </c>
      <c r="Y2530" s="9" t="s">
        <v>4980</v>
      </c>
      <c r="Z2530" s="9" t="s">
        <v>4980</v>
      </c>
      <c r="AA2530" s="9" t="s">
        <v>4989</v>
      </c>
      <c r="AB2530" s="9" t="s">
        <v>5005</v>
      </c>
      <c r="AC2530" s="9" t="s">
        <v>5006</v>
      </c>
      <c r="AD2530" s="29"/>
      <c r="AE2530" s="20" t="str">
        <f>VLOOKUP(E2530,'FILIAIS PETZ'!A:Q,17,0)</f>
        <v>MG-1</v>
      </c>
      <c r="AF2530" s="20" t="str">
        <f>VLOOKUP(E2530,'FILIAIS PETZ'!A:Q,3,0)</f>
        <v>FELICIO</v>
      </c>
      <c r="AG2530" s="20" t="str">
        <f>VLOOKUP(E2530,'FILIAIS PETZ'!A:Q,2,0)</f>
        <v>R3</v>
      </c>
      <c r="AH2530" s="75">
        <v>145</v>
      </c>
      <c r="AI2530" s="16" t="s">
        <v>6906</v>
      </c>
      <c r="AJ2530" s="43">
        <f>VLOOKUP(E2530,'FILIAIS PETZ'!$A$2:$K$2000,11,0)</f>
        <v>18328118015645</v>
      </c>
      <c r="AK2530" s="44">
        <f t="shared" si="168"/>
        <v>18328118015645</v>
      </c>
    </row>
    <row r="2531" spans="1:37" s="14" customFormat="1" ht="15" customHeight="1" thickBot="1" x14ac:dyDescent="0.25">
      <c r="A2531" s="9">
        <f t="shared" si="167"/>
        <v>856249</v>
      </c>
      <c r="B2531" s="18">
        <f>VLOOKUP(C2531,FORNECEDORES!D:E,2,0)</f>
        <v>133343</v>
      </c>
      <c r="C2531" s="19" t="str">
        <f>VLOOKUP(D2531,FORNECEDORES!A:D,4,0)</f>
        <v>40.076.910/0001-72</v>
      </c>
      <c r="D2531" s="13" t="s">
        <v>5981</v>
      </c>
      <c r="E2531" s="20" t="str">
        <f t="shared" si="166"/>
        <v>04 0093</v>
      </c>
      <c r="F2531" s="28" t="s">
        <v>4942</v>
      </c>
      <c r="G2531" s="21" t="str">
        <f>VLOOKUP(E2531,'FILIAIS PETZ'!A:E,5,0)</f>
        <v>PETZ INDAIATUBA</v>
      </c>
      <c r="H2531" s="20" t="str">
        <f>VLOOKUP(E2531,'FILIAIS PETZ'!A:D,4,0)</f>
        <v>INDT-SP</v>
      </c>
      <c r="I2531" s="46">
        <v>45399</v>
      </c>
      <c r="J2531" s="9">
        <v>856249</v>
      </c>
      <c r="K2531" s="9" t="s">
        <v>5858</v>
      </c>
      <c r="L2531" s="83" t="s">
        <v>6908</v>
      </c>
      <c r="M2531" s="85">
        <v>45390</v>
      </c>
      <c r="N2531" s="85">
        <v>45420</v>
      </c>
      <c r="O2531" s="85">
        <v>45399</v>
      </c>
      <c r="P2531" s="29" t="s">
        <v>4982</v>
      </c>
      <c r="Q2531" s="9">
        <v>3</v>
      </c>
      <c r="R2531" s="9">
        <v>1</v>
      </c>
      <c r="S2531" s="9">
        <v>8</v>
      </c>
      <c r="T2531" s="9" t="s">
        <v>32</v>
      </c>
      <c r="U2531" s="9">
        <v>11002</v>
      </c>
      <c r="V2531" s="9">
        <v>11002</v>
      </c>
      <c r="W2531" s="9" t="s">
        <v>4984</v>
      </c>
      <c r="X2531" s="9" t="s">
        <v>4985</v>
      </c>
      <c r="Y2531" s="9" t="s">
        <v>4993</v>
      </c>
      <c r="Z2531" s="9" t="s">
        <v>5020</v>
      </c>
      <c r="AA2531" s="10" t="s">
        <v>4989</v>
      </c>
      <c r="AB2531" s="10" t="s">
        <v>12941</v>
      </c>
      <c r="AC2531" s="9" t="s">
        <v>4988</v>
      </c>
      <c r="AD2531" s="29" t="s">
        <v>6608</v>
      </c>
      <c r="AE2531" s="20" t="str">
        <f>VLOOKUP(E2531,'FILIAIS PETZ'!A:Q,17,0)</f>
        <v>SP7</v>
      </c>
      <c r="AF2531" s="20" t="str">
        <f>VLOOKUP(E2531,'FILIAIS PETZ'!A:Q,3,0)</f>
        <v>FELICIO</v>
      </c>
      <c r="AG2531" s="20" t="str">
        <f>VLOOKUP(E2531,'FILIAIS PETZ'!A:Q,2,0)</f>
        <v>R3</v>
      </c>
      <c r="AH2531" s="75">
        <v>5700</v>
      </c>
      <c r="AI2531" s="16" t="s">
        <v>5982</v>
      </c>
      <c r="AJ2531" s="43">
        <f>VLOOKUP(E2531,'FILIAIS PETZ'!$A$2:$K$2000,11,0)</f>
        <v>18328118008517</v>
      </c>
      <c r="AK2531" s="44">
        <f t="shared" si="168"/>
        <v>18328118008517</v>
      </c>
    </row>
    <row r="2532" spans="1:37" s="14" customFormat="1" ht="15" customHeight="1" thickBot="1" x14ac:dyDescent="0.25">
      <c r="A2532" s="9">
        <f t="shared" si="167"/>
        <v>894142</v>
      </c>
      <c r="B2532" s="18">
        <f>VLOOKUP(C2532,FORNECEDORES!D:E,2,0)</f>
        <v>622374</v>
      </c>
      <c r="C2532" s="19" t="str">
        <f>VLOOKUP(D2532,FORNECEDORES!A:D,4,0)</f>
        <v>32.928.713/0001-06</v>
      </c>
      <c r="D2532" s="13" t="s">
        <v>4678</v>
      </c>
      <c r="E2532" s="20" t="str">
        <f t="shared" si="166"/>
        <v>04 0245</v>
      </c>
      <c r="F2532" s="28" t="s">
        <v>4976</v>
      </c>
      <c r="G2532" s="21" t="str">
        <f>VLOOKUP(E2532,'FILIAIS PETZ'!A:E,5,0)</f>
        <v>PETZ AFONSO PENA</v>
      </c>
      <c r="H2532" s="20" t="str">
        <f>VLOOKUP(E2532,'FILIAIS PETZ'!A:D,4,0)</f>
        <v>AFPN-MS</v>
      </c>
      <c r="I2532" s="46">
        <v>45399</v>
      </c>
      <c r="J2532" s="9">
        <v>894142</v>
      </c>
      <c r="K2532" s="9" t="s">
        <v>5858</v>
      </c>
      <c r="L2532" s="83" t="s">
        <v>7258</v>
      </c>
      <c r="M2532" s="85">
        <v>45414</v>
      </c>
      <c r="N2532" s="85">
        <v>45441</v>
      </c>
      <c r="O2532" s="85">
        <v>45418</v>
      </c>
      <c r="P2532" s="29" t="s">
        <v>4990</v>
      </c>
      <c r="Q2532" s="9">
        <v>3</v>
      </c>
      <c r="R2532" s="9">
        <v>1</v>
      </c>
      <c r="S2532" s="9">
        <v>8</v>
      </c>
      <c r="T2532" s="9" t="s">
        <v>32</v>
      </c>
      <c r="U2532" s="9">
        <v>11002</v>
      </c>
      <c r="V2532" s="9">
        <v>11002</v>
      </c>
      <c r="W2532" s="9" t="s">
        <v>5024</v>
      </c>
      <c r="X2532" s="9" t="s">
        <v>4985</v>
      </c>
      <c r="Y2532" s="9" t="s">
        <v>4993</v>
      </c>
      <c r="Z2532" s="9" t="s">
        <v>4993</v>
      </c>
      <c r="AA2532" s="9" t="s">
        <v>4989</v>
      </c>
      <c r="AB2532" s="9" t="s">
        <v>12941</v>
      </c>
      <c r="AC2532" s="9" t="s">
        <v>5006</v>
      </c>
      <c r="AD2532" s="29"/>
      <c r="AE2532" s="20" t="str">
        <f>VLOOKUP(E2532,'FILIAIS PETZ'!A:Q,17,0)</f>
        <v>CO-1</v>
      </c>
      <c r="AF2532" s="20" t="str">
        <f>VLOOKUP(E2532,'FILIAIS PETZ'!A:Q,3,0)</f>
        <v>FELICIO</v>
      </c>
      <c r="AG2532" s="20" t="str">
        <f>VLOOKUP(E2532,'FILIAIS PETZ'!A:Q,2,0)</f>
        <v>R3</v>
      </c>
      <c r="AH2532" s="75">
        <v>3725.5</v>
      </c>
      <c r="AI2532" s="16" t="s">
        <v>7037</v>
      </c>
      <c r="AJ2532" s="43" t="str">
        <f>VLOOKUP(E2532,'FILIAIS PETZ'!$A$2:$K$2000,11,0)</f>
        <v>18.328.118/0232-30</v>
      </c>
      <c r="AK2532" s="44" t="str">
        <f t="shared" si="168"/>
        <v>18.328.118/0232-30</v>
      </c>
    </row>
    <row r="2533" spans="1:37" s="14" customFormat="1" ht="15" customHeight="1" thickBot="1" x14ac:dyDescent="0.25">
      <c r="A2533" s="9">
        <f t="shared" si="167"/>
        <v>894146</v>
      </c>
      <c r="B2533" s="18">
        <f>VLOOKUP(C2533,FORNECEDORES!D:E,2,0)</f>
        <v>223099</v>
      </c>
      <c r="C2533" s="19" t="str">
        <f>VLOOKUP(D2533,FORNECEDORES!A:D,4,0)</f>
        <v>33.782.083/0001-77</v>
      </c>
      <c r="D2533" s="13" t="s">
        <v>3652</v>
      </c>
      <c r="E2533" s="20" t="str">
        <f t="shared" si="166"/>
        <v>04 0139</v>
      </c>
      <c r="F2533" s="28" t="s">
        <v>4978</v>
      </c>
      <c r="G2533" s="21" t="str">
        <f>VLOOKUP(E2533,'FILIAIS PETZ'!A:E,5,0)</f>
        <v>PETZ PALMAS</v>
      </c>
      <c r="H2533" s="20" t="str">
        <f>VLOOKUP(E2533,'FILIAIS PETZ'!A:D,4,0)</f>
        <v>PMAS-TO</v>
      </c>
      <c r="I2533" s="46">
        <v>45399</v>
      </c>
      <c r="J2533" s="9">
        <v>894146</v>
      </c>
      <c r="K2533" s="9" t="s">
        <v>5858</v>
      </c>
      <c r="L2533" s="83" t="s">
        <v>7097</v>
      </c>
      <c r="M2533" s="85">
        <v>45401</v>
      </c>
      <c r="N2533" s="85">
        <v>45427</v>
      </c>
      <c r="O2533" s="85">
        <v>45406</v>
      </c>
      <c r="P2533" s="29" t="s">
        <v>4990</v>
      </c>
      <c r="Q2533" s="9">
        <v>3</v>
      </c>
      <c r="R2533" s="9">
        <v>1</v>
      </c>
      <c r="S2533" s="9">
        <v>8</v>
      </c>
      <c r="T2533" s="9" t="s">
        <v>32</v>
      </c>
      <c r="U2533" s="9">
        <v>11002</v>
      </c>
      <c r="V2533" s="9">
        <v>11002</v>
      </c>
      <c r="W2533" s="9" t="s">
        <v>5024</v>
      </c>
      <c r="X2533" s="9" t="s">
        <v>4985</v>
      </c>
      <c r="Y2533" s="10" t="s">
        <v>4993</v>
      </c>
      <c r="Z2533" s="9" t="s">
        <v>8408</v>
      </c>
      <c r="AA2533" s="9" t="s">
        <v>4989</v>
      </c>
      <c r="AB2533" s="9" t="s">
        <v>12941</v>
      </c>
      <c r="AC2533" s="9" t="s">
        <v>5006</v>
      </c>
      <c r="AD2533" s="29" t="s">
        <v>7878</v>
      </c>
      <c r="AE2533" s="20" t="str">
        <f>VLOOKUP(E2533,'FILIAIS PETZ'!A:Q,17,0)</f>
        <v>CO-2</v>
      </c>
      <c r="AF2533" s="20" t="str">
        <f>VLOOKUP(E2533,'FILIAIS PETZ'!A:Q,3,0)</f>
        <v>FELICIO</v>
      </c>
      <c r="AG2533" s="20" t="str">
        <f>VLOOKUP(E2533,'FILIAIS PETZ'!A:Q,2,0)</f>
        <v>R3</v>
      </c>
      <c r="AH2533" s="75">
        <v>2900</v>
      </c>
      <c r="AI2533" s="16" t="s">
        <v>7038</v>
      </c>
      <c r="AJ2533" s="43">
        <f>VLOOKUP(E2533,'FILIAIS PETZ'!$A$2:$K$2000,11,0)</f>
        <v>18328118014088</v>
      </c>
      <c r="AK2533" s="44">
        <f t="shared" si="168"/>
        <v>18328118014088</v>
      </c>
    </row>
    <row r="2534" spans="1:37" s="14" customFormat="1" ht="15" customHeight="1" thickBot="1" x14ac:dyDescent="0.25">
      <c r="A2534" s="9">
        <v>892816</v>
      </c>
      <c r="B2534" s="18">
        <f>VLOOKUP(C2534,FORNECEDORES!D:E,2,0)</f>
        <v>40460</v>
      </c>
      <c r="C2534" s="19" t="str">
        <f>VLOOKUP(D2534,FORNECEDORES!A:D,4,0)</f>
        <v>30.515.748/0001-98</v>
      </c>
      <c r="D2534" s="13" t="s">
        <v>2732</v>
      </c>
      <c r="E2534" s="20" t="str">
        <f t="shared" si="166"/>
        <v>04 0067</v>
      </c>
      <c r="F2534" s="28" t="s">
        <v>8611</v>
      </c>
      <c r="G2534" s="21" t="str">
        <f>VLOOKUP(E2534,'FILIAIS PETZ'!A:E,5,0)</f>
        <v>PETZ EXTRA RICARDO JAFET</v>
      </c>
      <c r="H2534" s="20" t="str">
        <f>VLOOKUP(E2534,'FILIAIS PETZ'!A:D,4,0)</f>
        <v>RJAF-SP</v>
      </c>
      <c r="I2534" s="46">
        <v>45399</v>
      </c>
      <c r="J2534" s="9">
        <v>892816</v>
      </c>
      <c r="K2534" s="9" t="s">
        <v>9035</v>
      </c>
      <c r="L2534" s="83" t="s">
        <v>8137</v>
      </c>
      <c r="M2534" s="85">
        <v>45399</v>
      </c>
      <c r="N2534" s="85">
        <v>45420</v>
      </c>
      <c r="O2534" s="85">
        <v>45400</v>
      </c>
      <c r="P2534" s="9" t="s">
        <v>4990</v>
      </c>
      <c r="Q2534" s="9">
        <v>3</v>
      </c>
      <c r="R2534" s="9">
        <v>1</v>
      </c>
      <c r="S2534" s="9">
        <v>8</v>
      </c>
      <c r="T2534" s="9" t="s">
        <v>32</v>
      </c>
      <c r="U2534" s="9">
        <v>11002</v>
      </c>
      <c r="V2534" s="9">
        <v>11002</v>
      </c>
      <c r="W2534" s="9" t="s">
        <v>5119</v>
      </c>
      <c r="X2534" s="9" t="s">
        <v>4985</v>
      </c>
      <c r="Y2534" s="9" t="s">
        <v>4993</v>
      </c>
      <c r="Z2534" s="9" t="s">
        <v>4993</v>
      </c>
      <c r="AA2534" s="9" t="s">
        <v>4989</v>
      </c>
      <c r="AB2534" s="9" t="s">
        <v>5066</v>
      </c>
      <c r="AC2534" s="9" t="s">
        <v>5006</v>
      </c>
      <c r="AD2534" s="9"/>
      <c r="AE2534" s="20" t="str">
        <f>VLOOKUP(E2534,'FILIAIS PETZ'!A:Q,17,0)</f>
        <v>SP2</v>
      </c>
      <c r="AF2534" s="20" t="str">
        <f>VLOOKUP(E2534,'FILIAIS PETZ'!A:Q,3,0)</f>
        <v>FELICIO</v>
      </c>
      <c r="AG2534" s="20" t="str">
        <f>VLOOKUP(E2534,'FILIAIS PETZ'!A:Q,2,0)</f>
        <v>R3</v>
      </c>
      <c r="AH2534" s="75">
        <v>2200</v>
      </c>
      <c r="AI2534" s="16" t="s">
        <v>10394</v>
      </c>
      <c r="AJ2534" s="43">
        <f>VLOOKUP(E2534,'FILIAIS PETZ'!$A$2:$K$2000,11,0)</f>
        <v>18328118006573</v>
      </c>
      <c r="AK2534" s="44">
        <v>18328118006573</v>
      </c>
    </row>
    <row r="2535" spans="1:37" s="14" customFormat="1" ht="15" customHeight="1" thickBot="1" x14ac:dyDescent="0.25">
      <c r="A2535" s="9">
        <v>892821</v>
      </c>
      <c r="B2535" s="18">
        <f>VLOOKUP(C2535,FORNECEDORES!D:E,2,0)</f>
        <v>40460</v>
      </c>
      <c r="C2535" s="19" t="str">
        <f>VLOOKUP(D2535,FORNECEDORES!A:D,4,0)</f>
        <v>30.515.748/0001-98</v>
      </c>
      <c r="D2535" s="13" t="s">
        <v>2732</v>
      </c>
      <c r="E2535" s="20" t="str">
        <f t="shared" si="166"/>
        <v>04 0011</v>
      </c>
      <c r="F2535" s="28" t="s">
        <v>8976</v>
      </c>
      <c r="G2535" s="21" t="str">
        <f>VLOOKUP(E2535,'FILIAIS PETZ'!A:E,5,0)</f>
        <v>PETZ AUGUSTA</v>
      </c>
      <c r="H2535" s="20" t="str">
        <f>VLOOKUP(E2535,'FILIAIS PETZ'!A:D,4,0)</f>
        <v>AUGT-SP</v>
      </c>
      <c r="I2535" s="46">
        <v>45399</v>
      </c>
      <c r="J2535" s="9">
        <v>892821</v>
      </c>
      <c r="K2535" s="9" t="s">
        <v>9035</v>
      </c>
      <c r="L2535" s="83" t="s">
        <v>8138</v>
      </c>
      <c r="M2535" s="85">
        <v>45399</v>
      </c>
      <c r="N2535" s="85">
        <v>45420</v>
      </c>
      <c r="O2535" s="85">
        <v>45400</v>
      </c>
      <c r="P2535" s="9" t="s">
        <v>4990</v>
      </c>
      <c r="Q2535" s="9">
        <v>3</v>
      </c>
      <c r="R2535" s="9">
        <v>1</v>
      </c>
      <c r="S2535" s="9">
        <v>8</v>
      </c>
      <c r="T2535" s="9" t="s">
        <v>32</v>
      </c>
      <c r="U2535" s="9">
        <v>11002</v>
      </c>
      <c r="V2535" s="9">
        <v>11002</v>
      </c>
      <c r="W2535" s="9" t="s">
        <v>5067</v>
      </c>
      <c r="X2535" s="9" t="s">
        <v>4985</v>
      </c>
      <c r="Y2535" s="9" t="s">
        <v>4993</v>
      </c>
      <c r="Z2535" s="9" t="s">
        <v>5020</v>
      </c>
      <c r="AA2535" s="9" t="s">
        <v>4989</v>
      </c>
      <c r="AB2535" s="9" t="s">
        <v>5066</v>
      </c>
      <c r="AC2535" s="9" t="s">
        <v>5006</v>
      </c>
      <c r="AD2535" s="9"/>
      <c r="AE2535" s="20" t="str">
        <f>VLOOKUP(E2535,'FILIAIS PETZ'!A:Q,17,0)</f>
        <v>SP2</v>
      </c>
      <c r="AF2535" s="20" t="str">
        <f>VLOOKUP(E2535,'FILIAIS PETZ'!A:Q,3,0)</f>
        <v>FELICIO</v>
      </c>
      <c r="AG2535" s="20" t="str">
        <f>VLOOKUP(E2535,'FILIAIS PETZ'!A:Q,2,0)</f>
        <v>R3</v>
      </c>
      <c r="AH2535" s="75">
        <v>3900</v>
      </c>
      <c r="AI2535" s="16" t="s">
        <v>10395</v>
      </c>
      <c r="AJ2535" s="43">
        <f>VLOOKUP(E2535,'FILIAIS PETZ'!$A$2:$K$2000,11,0)</f>
        <v>18328118001776</v>
      </c>
      <c r="AK2535" s="44">
        <v>18328118001776</v>
      </c>
    </row>
    <row r="2536" spans="1:37" s="14" customFormat="1" ht="15" customHeight="1" thickBot="1" x14ac:dyDescent="0.25">
      <c r="A2536" s="9">
        <v>892884</v>
      </c>
      <c r="B2536" s="18">
        <f>VLOOKUP(C2536,FORNECEDORES!D:E,2,0)</f>
        <v>39969</v>
      </c>
      <c r="C2536" s="19" t="str">
        <f>VLOOKUP(D2536,FORNECEDORES!A:D,4,0)</f>
        <v>23.457.797/0001-56</v>
      </c>
      <c r="D2536" s="13" t="s">
        <v>2466</v>
      </c>
      <c r="E2536" s="20" t="str">
        <f t="shared" si="166"/>
        <v>04 0046</v>
      </c>
      <c r="F2536" s="28" t="s">
        <v>8978</v>
      </c>
      <c r="G2536" s="21" t="str">
        <f>VLOOKUP(E2536,'FILIAIS PETZ'!A:E,5,0)</f>
        <v>PETZ CIDADE JARDIM</v>
      </c>
      <c r="H2536" s="20" t="str">
        <f>VLOOKUP(E2536,'FILIAIS PETZ'!A:D,4,0)</f>
        <v>CDJD-SP</v>
      </c>
      <c r="I2536" s="46">
        <v>45399</v>
      </c>
      <c r="J2536" s="9">
        <v>892884</v>
      </c>
      <c r="K2536" s="9" t="s">
        <v>9035</v>
      </c>
      <c r="L2536" s="83" t="s">
        <v>10396</v>
      </c>
      <c r="M2536" s="85">
        <v>45400</v>
      </c>
      <c r="N2536" s="85">
        <v>45427</v>
      </c>
      <c r="O2536" s="85">
        <v>45404</v>
      </c>
      <c r="P2536" s="9" t="s">
        <v>4990</v>
      </c>
      <c r="Q2536" s="9">
        <v>3</v>
      </c>
      <c r="R2536" s="9">
        <v>1</v>
      </c>
      <c r="S2536" s="9">
        <v>8</v>
      </c>
      <c r="T2536" s="9" t="s">
        <v>32</v>
      </c>
      <c r="U2536" s="9">
        <v>11002</v>
      </c>
      <c r="V2536" s="9">
        <v>11002</v>
      </c>
      <c r="W2536" s="9" t="s">
        <v>5024</v>
      </c>
      <c r="X2536" s="9" t="s">
        <v>4985</v>
      </c>
      <c r="Y2536" s="9" t="s">
        <v>4997</v>
      </c>
      <c r="Z2536" s="9" t="s">
        <v>4993</v>
      </c>
      <c r="AA2536" s="9" t="s">
        <v>4989</v>
      </c>
      <c r="AB2536" s="9" t="s">
        <v>12941</v>
      </c>
      <c r="AC2536" s="9" t="s">
        <v>5006</v>
      </c>
      <c r="AD2536" s="9"/>
      <c r="AE2536" s="20" t="str">
        <f>VLOOKUP(E2536,'FILIAIS PETZ'!A:Q,17,0)</f>
        <v>SP2</v>
      </c>
      <c r="AF2536" s="20" t="str">
        <f>VLOOKUP(E2536,'FILIAIS PETZ'!A:Q,3,0)</f>
        <v>FELICIO</v>
      </c>
      <c r="AG2536" s="20" t="str">
        <f>VLOOKUP(E2536,'FILIAIS PETZ'!A:Q,2,0)</f>
        <v>R3</v>
      </c>
      <c r="AH2536" s="75">
        <v>250</v>
      </c>
      <c r="AI2536" s="16" t="s">
        <v>10397</v>
      </c>
      <c r="AJ2536" s="43">
        <f>VLOOKUP(E2536,'FILIAIS PETZ'!$A$2:$K$2000,11,0)</f>
        <v>18328118004520</v>
      </c>
      <c r="AK2536" s="44">
        <v>18328118004520</v>
      </c>
    </row>
    <row r="2537" spans="1:37" s="14" customFormat="1" ht="15" customHeight="1" thickBot="1" x14ac:dyDescent="0.25">
      <c r="A2537" s="9">
        <v>892886</v>
      </c>
      <c r="B2537" s="18">
        <f>VLOOKUP(C2537,FORNECEDORES!D:E,2,0)</f>
        <v>39969</v>
      </c>
      <c r="C2537" s="19" t="str">
        <f>VLOOKUP(D2537,FORNECEDORES!A:D,4,0)</f>
        <v>23.457.797/0001-56</v>
      </c>
      <c r="D2537" s="13" t="s">
        <v>2466</v>
      </c>
      <c r="E2537" s="20" t="str">
        <f t="shared" si="166"/>
        <v>04 0060</v>
      </c>
      <c r="F2537" s="28" t="s">
        <v>8625</v>
      </c>
      <c r="G2537" s="21" t="str">
        <f>VLOOKUP(E2537,'FILIAIS PETZ'!A:E,5,0)</f>
        <v>PETZ PACAEMBU</v>
      </c>
      <c r="H2537" s="20" t="str">
        <f>VLOOKUP(E2537,'FILIAIS PETZ'!A:D,4,0)</f>
        <v>PCBU-SP</v>
      </c>
      <c r="I2537" s="46">
        <v>45399</v>
      </c>
      <c r="J2537" s="9">
        <v>892886</v>
      </c>
      <c r="K2537" s="9" t="s">
        <v>9035</v>
      </c>
      <c r="L2537" s="83" t="s">
        <v>10398</v>
      </c>
      <c r="M2537" s="85">
        <v>45400</v>
      </c>
      <c r="N2537" s="85">
        <v>45427</v>
      </c>
      <c r="O2537" s="85">
        <v>45404</v>
      </c>
      <c r="P2537" s="9" t="s">
        <v>4990</v>
      </c>
      <c r="Q2537" s="9">
        <v>3</v>
      </c>
      <c r="R2537" s="9">
        <v>1</v>
      </c>
      <c r="S2537" s="9">
        <v>8</v>
      </c>
      <c r="T2537" s="9" t="s">
        <v>32</v>
      </c>
      <c r="U2537" s="9">
        <v>11002</v>
      </c>
      <c r="V2537" s="9">
        <v>11002</v>
      </c>
      <c r="W2537" s="9" t="s">
        <v>5019</v>
      </c>
      <c r="X2537" s="9" t="s">
        <v>4985</v>
      </c>
      <c r="Y2537" s="9" t="s">
        <v>4997</v>
      </c>
      <c r="Z2537" s="9" t="s">
        <v>4993</v>
      </c>
      <c r="AA2537" s="9" t="s">
        <v>4989</v>
      </c>
      <c r="AB2537" s="9" t="s">
        <v>12941</v>
      </c>
      <c r="AC2537" s="9" t="s">
        <v>5006</v>
      </c>
      <c r="AD2537" s="9"/>
      <c r="AE2537" s="20" t="str">
        <f>VLOOKUP(E2537,'FILIAIS PETZ'!A:Q,17,0)</f>
        <v>SP2</v>
      </c>
      <c r="AF2537" s="20" t="str">
        <f>VLOOKUP(E2537,'FILIAIS PETZ'!A:Q,3,0)</f>
        <v>FELICIO</v>
      </c>
      <c r="AG2537" s="20" t="str">
        <f>VLOOKUP(E2537,'FILIAIS PETZ'!A:Q,2,0)</f>
        <v>R3</v>
      </c>
      <c r="AH2537" s="75">
        <v>350</v>
      </c>
      <c r="AI2537" s="16" t="s">
        <v>10399</v>
      </c>
      <c r="AJ2537" s="43">
        <f>VLOOKUP(E2537,'FILIAIS PETZ'!$A$2:$K$2000,11,0)</f>
        <v>18328118006220</v>
      </c>
      <c r="AK2537" s="44">
        <v>18328118006220</v>
      </c>
    </row>
    <row r="2538" spans="1:37" s="14" customFormat="1" ht="15" customHeight="1" thickBot="1" x14ac:dyDescent="0.25">
      <c r="A2538" s="9">
        <v>892889</v>
      </c>
      <c r="B2538" s="18">
        <f>VLOOKUP(C2538,FORNECEDORES!D:E,2,0)</f>
        <v>39969</v>
      </c>
      <c r="C2538" s="19" t="str">
        <f>VLOOKUP(D2538,FORNECEDORES!A:D,4,0)</f>
        <v>23.457.797/0001-56</v>
      </c>
      <c r="D2538" s="13" t="s">
        <v>2466</v>
      </c>
      <c r="E2538" s="20" t="str">
        <f t="shared" si="166"/>
        <v>04 0060</v>
      </c>
      <c r="F2538" s="28" t="s">
        <v>8625</v>
      </c>
      <c r="G2538" s="21" t="str">
        <f>VLOOKUP(E2538,'FILIAIS PETZ'!A:E,5,0)</f>
        <v>PETZ PACAEMBU</v>
      </c>
      <c r="H2538" s="20" t="str">
        <f>VLOOKUP(E2538,'FILIAIS PETZ'!A:D,4,0)</f>
        <v>PCBU-SP</v>
      </c>
      <c r="I2538" s="46">
        <v>45399</v>
      </c>
      <c r="J2538" s="9">
        <v>892889</v>
      </c>
      <c r="K2538" s="9" t="s">
        <v>9035</v>
      </c>
      <c r="L2538" s="83" t="s">
        <v>10400</v>
      </c>
      <c r="M2538" s="85">
        <v>45400</v>
      </c>
      <c r="N2538" s="85">
        <v>45427</v>
      </c>
      <c r="O2538" s="85">
        <v>45404</v>
      </c>
      <c r="P2538" s="9" t="s">
        <v>4990</v>
      </c>
      <c r="Q2538" s="9">
        <v>3</v>
      </c>
      <c r="R2538" s="9">
        <v>1</v>
      </c>
      <c r="S2538" s="9">
        <v>8</v>
      </c>
      <c r="T2538" s="9" t="s">
        <v>32</v>
      </c>
      <c r="U2538" s="9">
        <v>11002</v>
      </c>
      <c r="V2538" s="9">
        <v>11002</v>
      </c>
      <c r="W2538" s="9" t="s">
        <v>5019</v>
      </c>
      <c r="X2538" s="9" t="s">
        <v>4985</v>
      </c>
      <c r="Y2538" s="9" t="s">
        <v>4997</v>
      </c>
      <c r="Z2538" s="9" t="s">
        <v>4993</v>
      </c>
      <c r="AA2538" s="9" t="s">
        <v>4989</v>
      </c>
      <c r="AB2538" s="9" t="s">
        <v>12941</v>
      </c>
      <c r="AC2538" s="9" t="s">
        <v>5006</v>
      </c>
      <c r="AD2538" s="9"/>
      <c r="AE2538" s="20" t="str">
        <f>VLOOKUP(E2538,'FILIAIS PETZ'!A:Q,17,0)</f>
        <v>SP2</v>
      </c>
      <c r="AF2538" s="20" t="str">
        <f>VLOOKUP(E2538,'FILIAIS PETZ'!A:Q,3,0)</f>
        <v>FELICIO</v>
      </c>
      <c r="AG2538" s="20" t="str">
        <f>VLOOKUP(E2538,'FILIAIS PETZ'!A:Q,2,0)</f>
        <v>R3</v>
      </c>
      <c r="AH2538" s="75">
        <v>100</v>
      </c>
      <c r="AI2538" s="16" t="s">
        <v>10401</v>
      </c>
      <c r="AJ2538" s="43">
        <f>VLOOKUP(E2538,'FILIAIS PETZ'!$A$2:$K$2000,11,0)</f>
        <v>18328118006220</v>
      </c>
      <c r="AK2538" s="44">
        <v>18328118006220</v>
      </c>
    </row>
    <row r="2539" spans="1:37" s="14" customFormat="1" ht="15" customHeight="1" thickBot="1" x14ac:dyDescent="0.25">
      <c r="A2539" s="9">
        <v>892891</v>
      </c>
      <c r="B2539" s="18">
        <f>VLOOKUP(C2539,FORNECEDORES!D:E,2,0)</f>
        <v>39969</v>
      </c>
      <c r="C2539" s="19" t="str">
        <f>VLOOKUP(D2539,FORNECEDORES!A:D,4,0)</f>
        <v>23.457.797/0001-56</v>
      </c>
      <c r="D2539" s="13" t="s">
        <v>2466</v>
      </c>
      <c r="E2539" s="20" t="str">
        <f t="shared" si="166"/>
        <v>04 0221</v>
      </c>
      <c r="F2539" s="28" t="s">
        <v>8980</v>
      </c>
      <c r="G2539" s="21" t="str">
        <f>VLOOKUP(E2539,'FILIAIS PETZ'!A:E,5,0)</f>
        <v>PETZ GASTAO VIDIGAL</v>
      </c>
      <c r="H2539" s="20" t="str">
        <f>VLOOKUP(E2539,'FILIAIS PETZ'!A:D,4,0)</f>
        <v>GVDL-SP</v>
      </c>
      <c r="I2539" s="46">
        <v>45399</v>
      </c>
      <c r="J2539" s="9">
        <v>892891</v>
      </c>
      <c r="K2539" s="9" t="s">
        <v>9035</v>
      </c>
      <c r="L2539" s="83" t="s">
        <v>10402</v>
      </c>
      <c r="M2539" s="85">
        <v>45400</v>
      </c>
      <c r="N2539" s="85">
        <v>45427</v>
      </c>
      <c r="O2539" s="85">
        <v>45404</v>
      </c>
      <c r="P2539" s="9" t="s">
        <v>4990</v>
      </c>
      <c r="Q2539" s="9">
        <v>3</v>
      </c>
      <c r="R2539" s="9">
        <v>1</v>
      </c>
      <c r="S2539" s="9">
        <v>8</v>
      </c>
      <c r="T2539" s="9" t="s">
        <v>32</v>
      </c>
      <c r="U2539" s="9">
        <v>11002</v>
      </c>
      <c r="V2539" s="9">
        <v>11002</v>
      </c>
      <c r="W2539" s="9" t="s">
        <v>10169</v>
      </c>
      <c r="X2539" s="9" t="s">
        <v>4985</v>
      </c>
      <c r="Y2539" s="9" t="s">
        <v>4997</v>
      </c>
      <c r="Z2539" s="9" t="s">
        <v>4993</v>
      </c>
      <c r="AA2539" s="9" t="s">
        <v>4989</v>
      </c>
      <c r="AB2539" s="9" t="s">
        <v>12941</v>
      </c>
      <c r="AC2539" s="9" t="s">
        <v>5006</v>
      </c>
      <c r="AD2539" s="9"/>
      <c r="AE2539" s="20" t="str">
        <f>VLOOKUP(E2539,'FILIAIS PETZ'!A:Q,17,0)</f>
        <v>SP7</v>
      </c>
      <c r="AF2539" s="20" t="str">
        <f>VLOOKUP(E2539,'FILIAIS PETZ'!A:Q,3,0)</f>
        <v>FELICIO</v>
      </c>
      <c r="AG2539" s="20" t="str">
        <f>VLOOKUP(E2539,'FILIAIS PETZ'!A:Q,2,0)</f>
        <v>R3</v>
      </c>
      <c r="AH2539" s="75">
        <v>200</v>
      </c>
      <c r="AI2539" s="16" t="s">
        <v>10403</v>
      </c>
      <c r="AJ2539" s="43">
        <f>VLOOKUP(E2539,'FILIAIS PETZ'!$A$2:$K$2000,11,0)</f>
        <v>18328118021025</v>
      </c>
      <c r="AK2539" s="44">
        <v>18328118021025</v>
      </c>
    </row>
    <row r="2540" spans="1:37" s="14" customFormat="1" ht="15" customHeight="1" thickBot="1" x14ac:dyDescent="0.25">
      <c r="A2540" s="9">
        <v>892896</v>
      </c>
      <c r="B2540" s="18">
        <f>VLOOKUP(C2540,FORNECEDORES!D:E,2,0)</f>
        <v>4941</v>
      </c>
      <c r="C2540" s="19" t="str">
        <f>VLOOKUP(D2540,FORNECEDORES!A:D,4,0)</f>
        <v>05.913.646/0001-83</v>
      </c>
      <c r="D2540" s="13" t="s">
        <v>1520</v>
      </c>
      <c r="E2540" s="20" t="str">
        <f t="shared" si="166"/>
        <v>04 0271</v>
      </c>
      <c r="F2540" s="28" t="s">
        <v>9568</v>
      </c>
      <c r="G2540" s="21" t="str">
        <f>VLOOKUP(E2540,'FILIAIS PETZ'!A:E,5,0)</f>
        <v>PETZ ALAMEDA SANTOS</v>
      </c>
      <c r="H2540" s="20" t="str">
        <f>VLOOKUP(E2540,'FILIAIS PETZ'!A:D,4,0)</f>
        <v>ASTS-SP</v>
      </c>
      <c r="I2540" s="46">
        <v>45399</v>
      </c>
      <c r="J2540" s="9">
        <v>892896</v>
      </c>
      <c r="K2540" s="9" t="s">
        <v>9035</v>
      </c>
      <c r="L2540" s="83" t="s">
        <v>10404</v>
      </c>
      <c r="M2540" s="85">
        <v>45400</v>
      </c>
      <c r="N2540" s="85">
        <v>45420</v>
      </c>
      <c r="O2540" s="85">
        <v>45406</v>
      </c>
      <c r="P2540" s="9" t="s">
        <v>4990</v>
      </c>
      <c r="Q2540" s="9">
        <v>3</v>
      </c>
      <c r="R2540" s="9">
        <v>1</v>
      </c>
      <c r="S2540" s="9">
        <v>8</v>
      </c>
      <c r="T2540" s="9" t="s">
        <v>32</v>
      </c>
      <c r="U2540" s="9">
        <v>11002</v>
      </c>
      <c r="V2540" s="9">
        <v>11002</v>
      </c>
      <c r="W2540" s="9" t="s">
        <v>5107</v>
      </c>
      <c r="X2540" s="9" t="s">
        <v>4996</v>
      </c>
      <c r="Y2540" s="9" t="s">
        <v>4993</v>
      </c>
      <c r="Z2540" s="9" t="s">
        <v>4993</v>
      </c>
      <c r="AA2540" s="9" t="s">
        <v>5101</v>
      </c>
      <c r="AB2540" s="9" t="s">
        <v>12941</v>
      </c>
      <c r="AC2540" s="9" t="s">
        <v>5006</v>
      </c>
      <c r="AD2540" s="9"/>
      <c r="AE2540" s="20" t="str">
        <f>VLOOKUP(E2540,'FILIAIS PETZ'!A:Q,17,0)</f>
        <v>SP2</v>
      </c>
      <c r="AF2540" s="20" t="str">
        <f>VLOOKUP(E2540,'FILIAIS PETZ'!A:Q,3,0)</f>
        <v>FELICIO</v>
      </c>
      <c r="AG2540" s="20" t="str">
        <f>VLOOKUP(E2540,'FILIAIS PETZ'!A:Q,2,0)</f>
        <v>R3</v>
      </c>
      <c r="AH2540" s="75">
        <v>600</v>
      </c>
      <c r="AI2540" s="16" t="s">
        <v>10405</v>
      </c>
      <c r="AJ2540" s="43" t="str">
        <f>VLOOKUP(E2540,'FILIAIS PETZ'!$A$2:$K$2000,11,0)</f>
        <v>18.328.118/0269-22</v>
      </c>
      <c r="AK2540" s="44" t="s">
        <v>9570</v>
      </c>
    </row>
    <row r="2541" spans="1:37" s="14" customFormat="1" ht="15" customHeight="1" thickBot="1" x14ac:dyDescent="0.25">
      <c r="A2541" s="9">
        <v>893251</v>
      </c>
      <c r="B2541" s="18">
        <f>VLOOKUP(C2541,FORNECEDORES!D:E,2,0)</f>
        <v>6620</v>
      </c>
      <c r="C2541" s="19" t="str">
        <f>VLOOKUP(D2541,FORNECEDORES!A:D,4,0)</f>
        <v>02.666.249/0001-66</v>
      </c>
      <c r="D2541" s="13" t="s">
        <v>1360</v>
      </c>
      <c r="E2541" s="20" t="str">
        <f t="shared" si="166"/>
        <v>04 0067</v>
      </c>
      <c r="F2541" s="28" t="s">
        <v>8611</v>
      </c>
      <c r="G2541" s="21" t="str">
        <f>VLOOKUP(E2541,'FILIAIS PETZ'!A:E,5,0)</f>
        <v>PETZ EXTRA RICARDO JAFET</v>
      </c>
      <c r="H2541" s="20" t="str">
        <f>VLOOKUP(E2541,'FILIAIS PETZ'!A:D,4,0)</f>
        <v>RJAF-SP</v>
      </c>
      <c r="I2541" s="46">
        <v>45399</v>
      </c>
      <c r="J2541" s="9">
        <v>893251</v>
      </c>
      <c r="K2541" s="9" t="s">
        <v>7223</v>
      </c>
      <c r="L2541" s="83" t="s">
        <v>10406</v>
      </c>
      <c r="M2541" s="85">
        <v>45400</v>
      </c>
      <c r="N2541" s="85">
        <v>45455</v>
      </c>
      <c r="O2541" s="85">
        <v>45440</v>
      </c>
      <c r="P2541" s="9" t="s">
        <v>4990</v>
      </c>
      <c r="Q2541" s="9">
        <v>3</v>
      </c>
      <c r="R2541" s="9">
        <v>1</v>
      </c>
      <c r="S2541" s="9">
        <v>8</v>
      </c>
      <c r="T2541" s="9" t="s">
        <v>32</v>
      </c>
      <c r="U2541" s="9">
        <v>11002</v>
      </c>
      <c r="V2541" s="9">
        <v>11002</v>
      </c>
      <c r="W2541" s="9" t="s">
        <v>4984</v>
      </c>
      <c r="X2541" s="9" t="s">
        <v>4985</v>
      </c>
      <c r="Y2541" s="9" t="s">
        <v>4997</v>
      </c>
      <c r="Z2541" s="9" t="s">
        <v>8241</v>
      </c>
      <c r="AA2541" s="9" t="s">
        <v>5097</v>
      </c>
      <c r="AB2541" s="9" t="s">
        <v>12941</v>
      </c>
      <c r="AC2541" s="9" t="s">
        <v>5006</v>
      </c>
      <c r="AD2541" s="9"/>
      <c r="AE2541" s="20" t="str">
        <f>VLOOKUP(E2541,'FILIAIS PETZ'!A:Q,17,0)</f>
        <v>SP2</v>
      </c>
      <c r="AF2541" s="20" t="str">
        <f>VLOOKUP(E2541,'FILIAIS PETZ'!A:Q,3,0)</f>
        <v>FELICIO</v>
      </c>
      <c r="AG2541" s="20" t="str">
        <f>VLOOKUP(E2541,'FILIAIS PETZ'!A:Q,2,0)</f>
        <v>R3</v>
      </c>
      <c r="AH2541" s="75">
        <v>6264.64</v>
      </c>
      <c r="AI2541" s="16" t="s">
        <v>10407</v>
      </c>
      <c r="AJ2541" s="43">
        <f>VLOOKUP(E2541,'FILIAIS PETZ'!$A$2:$K$2000,11,0)</f>
        <v>18328118006573</v>
      </c>
      <c r="AK2541" s="44">
        <v>18328118006573</v>
      </c>
    </row>
    <row r="2542" spans="1:37" s="14" customFormat="1" ht="15" customHeight="1" thickBot="1" x14ac:dyDescent="0.25">
      <c r="A2542" s="9">
        <v>893252</v>
      </c>
      <c r="B2542" s="18">
        <f>VLOOKUP(C2542,FORNECEDORES!D:E,2,0)</f>
        <v>4941</v>
      </c>
      <c r="C2542" s="19" t="str">
        <f>VLOOKUP(D2542,FORNECEDORES!A:D,4,0)</f>
        <v>05.913.646/0001-83</v>
      </c>
      <c r="D2542" s="13" t="s">
        <v>1520</v>
      </c>
      <c r="E2542" s="20" t="str">
        <f t="shared" si="166"/>
        <v>04 0247</v>
      </c>
      <c r="F2542" s="28" t="s">
        <v>8967</v>
      </c>
      <c r="G2542" s="21" t="str">
        <f>VLOOKUP(E2542,'FILIAIS PETZ'!A:E,5,0)</f>
        <v>PETZ AV GOIÁS</v>
      </c>
      <c r="H2542" s="20" t="str">
        <f>VLOOKUP(E2542,'FILIAIS PETZ'!A:D,4,0)</f>
        <v>AVGO-SP</v>
      </c>
      <c r="I2542" s="46">
        <v>45399</v>
      </c>
      <c r="J2542" s="9">
        <v>893252</v>
      </c>
      <c r="K2542" s="9" t="s">
        <v>9035</v>
      </c>
      <c r="L2542" s="83" t="s">
        <v>10408</v>
      </c>
      <c r="M2542" s="85">
        <v>45401</v>
      </c>
      <c r="N2542" s="85">
        <v>45420</v>
      </c>
      <c r="O2542" s="85">
        <v>45402</v>
      </c>
      <c r="P2542" s="9" t="s">
        <v>4990</v>
      </c>
      <c r="Q2542" s="9">
        <v>3</v>
      </c>
      <c r="R2542" s="9">
        <v>1</v>
      </c>
      <c r="S2542" s="9">
        <v>8</v>
      </c>
      <c r="T2542" s="9" t="s">
        <v>32</v>
      </c>
      <c r="U2542" s="9">
        <v>11002</v>
      </c>
      <c r="V2542" s="9">
        <v>11002</v>
      </c>
      <c r="W2542" s="9" t="s">
        <v>5107</v>
      </c>
      <c r="X2542" s="9" t="s">
        <v>4996</v>
      </c>
      <c r="Y2542" s="9" t="s">
        <v>4993</v>
      </c>
      <c r="Z2542" s="9" t="s">
        <v>4993</v>
      </c>
      <c r="AA2542" s="9" t="s">
        <v>5101</v>
      </c>
      <c r="AB2542" s="9" t="s">
        <v>12941</v>
      </c>
      <c r="AC2542" s="9" t="s">
        <v>5006</v>
      </c>
      <c r="AD2542" s="9"/>
      <c r="AE2542" s="20" t="str">
        <f>VLOOKUP(E2542,'FILIAIS PETZ'!A:Q,17,0)</f>
        <v>SP3</v>
      </c>
      <c r="AF2542" s="20" t="str">
        <f>VLOOKUP(E2542,'FILIAIS PETZ'!A:Q,3,0)</f>
        <v>FELICIO</v>
      </c>
      <c r="AG2542" s="20" t="str">
        <f>VLOOKUP(E2542,'FILIAIS PETZ'!A:Q,2,0)</f>
        <v>R3</v>
      </c>
      <c r="AH2542" s="75">
        <v>540</v>
      </c>
      <c r="AI2542" s="16" t="s">
        <v>10409</v>
      </c>
      <c r="AJ2542" s="43" t="str">
        <f>VLOOKUP(E2542,'FILIAIS PETZ'!$A$2:$K$2000,11,0)</f>
        <v>18.328.118/0236-64</v>
      </c>
      <c r="AK2542" s="44" t="s">
        <v>9093</v>
      </c>
    </row>
    <row r="2543" spans="1:37" s="14" customFormat="1" ht="15" customHeight="1" thickBot="1" x14ac:dyDescent="0.25">
      <c r="A2543" s="9" t="s">
        <v>4980</v>
      </c>
      <c r="B2543" s="18">
        <f>VLOOKUP(C2543,FORNECEDORES!D:E,2,0)</f>
        <v>55666</v>
      </c>
      <c r="C2543" s="19" t="str">
        <f>VLOOKUP(D2543,FORNECEDORES!A:D,4,0)</f>
        <v>33.045.885/0001-02</v>
      </c>
      <c r="D2543" s="13" t="s">
        <v>2848</v>
      </c>
      <c r="E2543" s="20" t="str">
        <f t="shared" si="166"/>
        <v>04 0069</v>
      </c>
      <c r="F2543" s="28" t="s">
        <v>8968</v>
      </c>
      <c r="G2543" s="21" t="str">
        <f>VLOOKUP(E2543,'FILIAIS PETZ'!A:E,5,0)</f>
        <v>PETZ GIOVANNI PIRELLI</v>
      </c>
      <c r="H2543" s="20" t="str">
        <f>VLOOKUP(E2543,'FILIAIS PETZ'!A:D,4,0)</f>
        <v>GPIR-SP</v>
      </c>
      <c r="I2543" s="46">
        <v>45399</v>
      </c>
      <c r="J2543" s="9" t="s">
        <v>4980</v>
      </c>
      <c r="K2543" s="9" t="s">
        <v>9047</v>
      </c>
      <c r="L2543" s="83" t="s">
        <v>10410</v>
      </c>
      <c r="M2543" s="85">
        <v>45246</v>
      </c>
      <c r="N2543" s="85">
        <v>45406</v>
      </c>
      <c r="O2543" s="85">
        <v>45399</v>
      </c>
      <c r="P2543" s="9" t="s">
        <v>4990</v>
      </c>
      <c r="Q2543" s="9">
        <v>3</v>
      </c>
      <c r="R2543" s="9">
        <v>1</v>
      </c>
      <c r="S2543" s="9">
        <v>8</v>
      </c>
      <c r="T2543" s="9" t="s">
        <v>32</v>
      </c>
      <c r="U2543" s="9">
        <v>11002</v>
      </c>
      <c r="V2543" s="9">
        <v>11002</v>
      </c>
      <c r="W2543" s="9" t="s">
        <v>5019</v>
      </c>
      <c r="X2543" s="10" t="s">
        <v>4992</v>
      </c>
      <c r="Y2543" s="9" t="s">
        <v>4980</v>
      </c>
      <c r="Z2543" s="9" t="s">
        <v>4980</v>
      </c>
      <c r="AA2543" s="9" t="s">
        <v>4992</v>
      </c>
      <c r="AB2543" s="9" t="s">
        <v>5066</v>
      </c>
      <c r="AC2543" s="9" t="s">
        <v>5006</v>
      </c>
      <c r="AD2543" s="9"/>
      <c r="AE2543" s="20" t="str">
        <f>VLOOKUP(E2543,'FILIAIS PETZ'!A:Q,17,0)</f>
        <v>SP3</v>
      </c>
      <c r="AF2543" s="20" t="str">
        <f>VLOOKUP(E2543,'FILIAIS PETZ'!A:Q,3,0)</f>
        <v>FELICIO</v>
      </c>
      <c r="AG2543" s="20" t="str">
        <f>VLOOKUP(E2543,'FILIAIS PETZ'!A:Q,2,0)</f>
        <v>R3</v>
      </c>
      <c r="AH2543" s="75">
        <v>1200</v>
      </c>
      <c r="AI2543" s="16" t="s">
        <v>10411</v>
      </c>
      <c r="AJ2543" s="43">
        <f>VLOOKUP(E2543,'FILIAIS PETZ'!$A$2:$K$2000,11,0)</f>
        <v>18328118006905</v>
      </c>
      <c r="AK2543" s="44">
        <v>18328118006905</v>
      </c>
    </row>
    <row r="2544" spans="1:37" s="14" customFormat="1" ht="15" customHeight="1" thickBot="1" x14ac:dyDescent="0.25">
      <c r="A2544" s="9" t="s">
        <v>4980</v>
      </c>
      <c r="B2544" s="18">
        <f>VLOOKUP(C2544,FORNECEDORES!D:E,2,0)</f>
        <v>55666</v>
      </c>
      <c r="C2544" s="19" t="str">
        <f>VLOOKUP(D2544,FORNECEDORES!A:D,4,0)</f>
        <v>33.045.885/0001-02</v>
      </c>
      <c r="D2544" s="13" t="s">
        <v>2848</v>
      </c>
      <c r="E2544" s="20" t="str">
        <f t="shared" si="166"/>
        <v>04 0044</v>
      </c>
      <c r="F2544" s="28" t="s">
        <v>8974</v>
      </c>
      <c r="G2544" s="21" t="str">
        <f>VLOOKUP(E2544,'FILIAIS PETZ'!A:E,5,0)</f>
        <v>PETZ SANTO ANDRE</v>
      </c>
      <c r="H2544" s="20" t="str">
        <f>VLOOKUP(E2544,'FILIAIS PETZ'!A:D,4,0)</f>
        <v>STAD-SP</v>
      </c>
      <c r="I2544" s="46">
        <v>45399</v>
      </c>
      <c r="J2544" s="9" t="s">
        <v>4980</v>
      </c>
      <c r="K2544" s="9" t="s">
        <v>9047</v>
      </c>
      <c r="L2544" s="83" t="s">
        <v>10412</v>
      </c>
      <c r="M2544" s="85">
        <v>45246</v>
      </c>
      <c r="N2544" s="85">
        <v>45406</v>
      </c>
      <c r="O2544" s="85">
        <v>45399</v>
      </c>
      <c r="P2544" s="9" t="s">
        <v>4990</v>
      </c>
      <c r="Q2544" s="9">
        <v>3</v>
      </c>
      <c r="R2544" s="9">
        <v>1</v>
      </c>
      <c r="S2544" s="9">
        <v>8</v>
      </c>
      <c r="T2544" s="9" t="s">
        <v>32</v>
      </c>
      <c r="U2544" s="9">
        <v>11002</v>
      </c>
      <c r="V2544" s="9">
        <v>11002</v>
      </c>
      <c r="W2544" s="9" t="s">
        <v>5019</v>
      </c>
      <c r="X2544" s="10" t="s">
        <v>4992</v>
      </c>
      <c r="Y2544" s="9" t="s">
        <v>4980</v>
      </c>
      <c r="Z2544" s="9" t="s">
        <v>4980</v>
      </c>
      <c r="AA2544" s="9" t="s">
        <v>4992</v>
      </c>
      <c r="AB2544" s="9" t="s">
        <v>5066</v>
      </c>
      <c r="AC2544" s="9" t="s">
        <v>5006</v>
      </c>
      <c r="AD2544" s="9"/>
      <c r="AE2544" s="20" t="str">
        <f>VLOOKUP(E2544,'FILIAIS PETZ'!A:Q,17,0)</f>
        <v>SP3</v>
      </c>
      <c r="AF2544" s="20" t="str">
        <f>VLOOKUP(E2544,'FILIAIS PETZ'!A:Q,3,0)</f>
        <v>FELICIO</v>
      </c>
      <c r="AG2544" s="20" t="str">
        <f>VLOOKUP(E2544,'FILIAIS PETZ'!A:Q,2,0)</f>
        <v>R3</v>
      </c>
      <c r="AH2544" s="75">
        <v>1200</v>
      </c>
      <c r="AI2544" s="16" t="s">
        <v>10411</v>
      </c>
      <c r="AJ2544" s="43">
        <f>VLOOKUP(E2544,'FILIAIS PETZ'!$A$2:$K$2000,11,0)</f>
        <v>18328118004600</v>
      </c>
      <c r="AK2544" s="44">
        <v>18328118004600</v>
      </c>
    </row>
    <row r="2545" spans="1:37" s="14" customFormat="1" ht="15" customHeight="1" thickBot="1" x14ac:dyDescent="0.25">
      <c r="A2545" s="9" t="s">
        <v>4980</v>
      </c>
      <c r="B2545" s="18">
        <f>VLOOKUP(C2545,FORNECEDORES!D:E,2,0)</f>
        <v>55666</v>
      </c>
      <c r="C2545" s="19" t="str">
        <f>VLOOKUP(D2545,FORNECEDORES!A:D,4,0)</f>
        <v>33.045.885/0001-02</v>
      </c>
      <c r="D2545" s="13" t="s">
        <v>2848</v>
      </c>
      <c r="E2545" s="20" t="str">
        <f t="shared" si="166"/>
        <v>04 0116</v>
      </c>
      <c r="F2545" s="28" t="s">
        <v>8970</v>
      </c>
      <c r="G2545" s="21" t="str">
        <f>VLOOKUP(E2545,'FILIAIS PETZ'!A:E,5,0)</f>
        <v>PETZ SANTO ANDRE DOM PEDRO</v>
      </c>
      <c r="H2545" s="20" t="str">
        <f>VLOOKUP(E2545,'FILIAIS PETZ'!A:D,4,0)</f>
        <v>SADP-SP</v>
      </c>
      <c r="I2545" s="46">
        <v>45399</v>
      </c>
      <c r="J2545" s="9" t="s">
        <v>4980</v>
      </c>
      <c r="K2545" s="9" t="s">
        <v>9047</v>
      </c>
      <c r="L2545" s="83" t="s">
        <v>10413</v>
      </c>
      <c r="M2545" s="85">
        <v>45247</v>
      </c>
      <c r="N2545" s="85">
        <v>45406</v>
      </c>
      <c r="O2545" s="85">
        <v>45399</v>
      </c>
      <c r="P2545" s="9" t="s">
        <v>4990</v>
      </c>
      <c r="Q2545" s="9">
        <v>3</v>
      </c>
      <c r="R2545" s="9">
        <v>1</v>
      </c>
      <c r="S2545" s="9">
        <v>8</v>
      </c>
      <c r="T2545" s="9" t="s">
        <v>32</v>
      </c>
      <c r="U2545" s="9">
        <v>11002</v>
      </c>
      <c r="V2545" s="9">
        <v>11002</v>
      </c>
      <c r="W2545" s="9" t="s">
        <v>5019</v>
      </c>
      <c r="X2545" s="10" t="s">
        <v>4992</v>
      </c>
      <c r="Y2545" s="9" t="s">
        <v>4980</v>
      </c>
      <c r="Z2545" s="9" t="s">
        <v>4980</v>
      </c>
      <c r="AA2545" s="9" t="s">
        <v>4992</v>
      </c>
      <c r="AB2545" s="9" t="s">
        <v>5066</v>
      </c>
      <c r="AC2545" s="9" t="s">
        <v>5006</v>
      </c>
      <c r="AD2545" s="9"/>
      <c r="AE2545" s="20" t="str">
        <f>VLOOKUP(E2545,'FILIAIS PETZ'!A:Q,17,0)</f>
        <v>SP3</v>
      </c>
      <c r="AF2545" s="20" t="str">
        <f>VLOOKUP(E2545,'FILIAIS PETZ'!A:Q,3,0)</f>
        <v>FELICIO</v>
      </c>
      <c r="AG2545" s="20" t="str">
        <f>VLOOKUP(E2545,'FILIAIS PETZ'!A:Q,2,0)</f>
        <v>R3</v>
      </c>
      <c r="AH2545" s="75">
        <v>1200</v>
      </c>
      <c r="AI2545" s="16" t="s">
        <v>10411</v>
      </c>
      <c r="AJ2545" s="43">
        <f>VLOOKUP(E2545,'FILIAIS PETZ'!$A$2:$K$2000,11,0)</f>
        <v>18328118011062</v>
      </c>
      <c r="AK2545" s="44">
        <v>18328118011062</v>
      </c>
    </row>
    <row r="2546" spans="1:37" s="14" customFormat="1" ht="15" customHeight="1" thickBot="1" x14ac:dyDescent="0.25">
      <c r="A2546" s="9">
        <v>893251</v>
      </c>
      <c r="B2546" s="18">
        <f>VLOOKUP(C2546,FORNECEDORES!D:E,2,0)</f>
        <v>6620</v>
      </c>
      <c r="C2546" s="19" t="str">
        <f>VLOOKUP(D2546,FORNECEDORES!A:D,4,0)</f>
        <v>02.666.249/0001-66</v>
      </c>
      <c r="D2546" s="13" t="s">
        <v>1360</v>
      </c>
      <c r="E2546" s="20" t="str">
        <f t="shared" si="166"/>
        <v>04 0067</v>
      </c>
      <c r="F2546" s="28" t="s">
        <v>8611</v>
      </c>
      <c r="G2546" s="21" t="str">
        <f>VLOOKUP(E2546,'FILIAIS PETZ'!A:E,5,0)</f>
        <v>PETZ EXTRA RICARDO JAFET</v>
      </c>
      <c r="H2546" s="20" t="str">
        <f>VLOOKUP(E2546,'FILIAIS PETZ'!A:D,4,0)</f>
        <v>RJAF-SP</v>
      </c>
      <c r="I2546" s="46">
        <v>45399</v>
      </c>
      <c r="J2546" s="9">
        <v>893251</v>
      </c>
      <c r="K2546" s="9" t="s">
        <v>9097</v>
      </c>
      <c r="L2546" s="83" t="s">
        <v>10784</v>
      </c>
      <c r="M2546" s="85">
        <v>45400</v>
      </c>
      <c r="N2546" s="85">
        <v>45455</v>
      </c>
      <c r="O2546" s="85">
        <v>45440</v>
      </c>
      <c r="P2546" s="9" t="s">
        <v>4990</v>
      </c>
      <c r="Q2546" s="9">
        <v>3</v>
      </c>
      <c r="R2546" s="9">
        <v>1</v>
      </c>
      <c r="S2546" s="9">
        <v>8</v>
      </c>
      <c r="T2546" s="9" t="s">
        <v>32</v>
      </c>
      <c r="U2546" s="9">
        <v>11002</v>
      </c>
      <c r="V2546" s="9">
        <v>11002</v>
      </c>
      <c r="W2546" s="9" t="s">
        <v>4984</v>
      </c>
      <c r="X2546" s="9" t="s">
        <v>4985</v>
      </c>
      <c r="Y2546" s="9" t="s">
        <v>4997</v>
      </c>
      <c r="Z2546" s="9" t="s">
        <v>8241</v>
      </c>
      <c r="AA2546" s="9" t="s">
        <v>5097</v>
      </c>
      <c r="AB2546" s="9" t="s">
        <v>12941</v>
      </c>
      <c r="AC2546" s="9" t="s">
        <v>5006</v>
      </c>
      <c r="AD2546" s="9"/>
      <c r="AE2546" s="20" t="str">
        <f>VLOOKUP(E2546,'FILIAIS PETZ'!A:Q,17,0)</f>
        <v>SP2</v>
      </c>
      <c r="AF2546" s="20" t="str">
        <f>VLOOKUP(E2546,'FILIAIS PETZ'!A:Q,3,0)</f>
        <v>FELICIO</v>
      </c>
      <c r="AG2546" s="20" t="str">
        <f>VLOOKUP(E2546,'FILIAIS PETZ'!A:Q,2,0)</f>
        <v>R3</v>
      </c>
      <c r="AH2546" s="75">
        <v>3168</v>
      </c>
      <c r="AI2546" s="16" t="s">
        <v>10785</v>
      </c>
      <c r="AJ2546" s="43">
        <f>VLOOKUP(E2546,'FILIAIS PETZ'!$A$2:$K$2000,11,0)</f>
        <v>18328118006573</v>
      </c>
      <c r="AK2546" s="44">
        <v>18328118006573</v>
      </c>
    </row>
    <row r="2547" spans="1:37" s="14" customFormat="1" ht="15" customHeight="1" thickBot="1" x14ac:dyDescent="0.25">
      <c r="A2547" s="9">
        <f>J2547</f>
        <v>894154</v>
      </c>
      <c r="B2547" s="18">
        <f>VLOOKUP(C2547,FORNECEDORES!D:E,2,0)</f>
        <v>379168</v>
      </c>
      <c r="C2547" s="19" t="str">
        <f>VLOOKUP(D2547,FORNECEDORES!A:D,4,0)</f>
        <v>84.531.557/0001-49</v>
      </c>
      <c r="D2547" s="13" t="s">
        <v>4090</v>
      </c>
      <c r="E2547" s="20" t="str">
        <f t="shared" si="166"/>
        <v>04 0180</v>
      </c>
      <c r="F2547" s="28" t="s">
        <v>4944</v>
      </c>
      <c r="G2547" s="21" t="str">
        <f>VLOOKUP(E2547,'FILIAIS PETZ'!A:E,5,0)</f>
        <v>PETZ TORQUATO TAPAJOS</v>
      </c>
      <c r="H2547" s="20" t="str">
        <f>VLOOKUP(E2547,'FILIAIS PETZ'!A:D,4,0)</f>
        <v>TQTP-AM</v>
      </c>
      <c r="I2547" s="46">
        <v>45400</v>
      </c>
      <c r="J2547" s="9">
        <v>894154</v>
      </c>
      <c r="K2547" s="9" t="s">
        <v>5858</v>
      </c>
      <c r="L2547" s="83" t="s">
        <v>7090</v>
      </c>
      <c r="M2547" s="85">
        <v>45401</v>
      </c>
      <c r="N2547" s="85">
        <v>45427</v>
      </c>
      <c r="O2547" s="85">
        <v>45406</v>
      </c>
      <c r="P2547" s="29" t="s">
        <v>4990</v>
      </c>
      <c r="Q2547" s="9">
        <v>3</v>
      </c>
      <c r="R2547" s="9">
        <v>1</v>
      </c>
      <c r="S2547" s="9">
        <v>8</v>
      </c>
      <c r="T2547" s="9" t="s">
        <v>32</v>
      </c>
      <c r="U2547" s="9">
        <v>11002</v>
      </c>
      <c r="V2547" s="9">
        <v>11002</v>
      </c>
      <c r="W2547" s="9" t="s">
        <v>5021</v>
      </c>
      <c r="X2547" s="9" t="s">
        <v>4985</v>
      </c>
      <c r="Y2547" s="10" t="s">
        <v>4993</v>
      </c>
      <c r="Z2547" s="10" t="s">
        <v>4993</v>
      </c>
      <c r="AA2547" s="10" t="s">
        <v>4989</v>
      </c>
      <c r="AB2547" s="10" t="s">
        <v>12941</v>
      </c>
      <c r="AC2547" s="9" t="s">
        <v>5006</v>
      </c>
      <c r="AD2547" s="29"/>
      <c r="AE2547" s="20" t="str">
        <f>VLOOKUP(E2547,'FILIAIS PETZ'!A:Q,17,0)</f>
        <v>CO-3</v>
      </c>
      <c r="AF2547" s="20" t="str">
        <f>VLOOKUP(E2547,'FILIAIS PETZ'!A:Q,3,0)</f>
        <v>FELICIO</v>
      </c>
      <c r="AG2547" s="20" t="str">
        <f>VLOOKUP(E2547,'FILIAIS PETZ'!A:Q,2,0)</f>
        <v>R3</v>
      </c>
      <c r="AH2547" s="75">
        <v>1220</v>
      </c>
      <c r="AI2547" s="16" t="s">
        <v>7039</v>
      </c>
      <c r="AJ2547" s="43">
        <f>VLOOKUP(E2547,'FILIAIS PETZ'!$A$2:$K$2000,11,0)</f>
        <v>18328118017346</v>
      </c>
      <c r="AK2547" s="44">
        <f>AJ2547</f>
        <v>18328118017346</v>
      </c>
    </row>
    <row r="2548" spans="1:37" s="14" customFormat="1" ht="15" customHeight="1" thickBot="1" x14ac:dyDescent="0.25">
      <c r="A2548" s="9">
        <f>J2548</f>
        <v>894158</v>
      </c>
      <c r="B2548" s="18">
        <f>VLOOKUP(C2548,FORNECEDORES!D:E,2,0)</f>
        <v>650296</v>
      </c>
      <c r="C2548" s="19" t="str">
        <f>VLOOKUP(D2548,FORNECEDORES!A:D,4,0)</f>
        <v>29.739.737/0026-60</v>
      </c>
      <c r="D2548" s="13" t="s">
        <v>7601</v>
      </c>
      <c r="E2548" s="20" t="str">
        <f t="shared" si="166"/>
        <v>04 0180</v>
      </c>
      <c r="F2548" s="28" t="s">
        <v>4944</v>
      </c>
      <c r="G2548" s="21" t="str">
        <f>VLOOKUP(E2548,'FILIAIS PETZ'!A:E,5,0)</f>
        <v>PETZ TORQUATO TAPAJOS</v>
      </c>
      <c r="H2548" s="20" t="str">
        <f>VLOOKUP(E2548,'FILIAIS PETZ'!A:D,4,0)</f>
        <v>TQTP-AM</v>
      </c>
      <c r="I2548" s="46">
        <v>45400</v>
      </c>
      <c r="J2548" s="9">
        <v>894158</v>
      </c>
      <c r="K2548" s="9" t="s">
        <v>5858</v>
      </c>
      <c r="L2548" s="83" t="s">
        <v>8808</v>
      </c>
      <c r="M2548" s="85">
        <v>45477</v>
      </c>
      <c r="N2548" s="85">
        <v>45518</v>
      </c>
      <c r="O2548" s="85">
        <v>45496</v>
      </c>
      <c r="P2548" s="29" t="s">
        <v>4990</v>
      </c>
      <c r="Q2548" s="9">
        <v>3</v>
      </c>
      <c r="R2548" s="9">
        <v>1</v>
      </c>
      <c r="S2548" s="9">
        <v>8</v>
      </c>
      <c r="T2548" s="9" t="s">
        <v>32</v>
      </c>
      <c r="U2548" s="9">
        <v>11002</v>
      </c>
      <c r="V2548" s="9">
        <v>11002</v>
      </c>
      <c r="W2548" s="9" t="s">
        <v>5019</v>
      </c>
      <c r="X2548" s="9" t="s">
        <v>5033</v>
      </c>
      <c r="Y2548" s="84" t="s">
        <v>4993</v>
      </c>
      <c r="Z2548" s="84" t="s">
        <v>4993</v>
      </c>
      <c r="AA2548" s="84" t="s">
        <v>5033</v>
      </c>
      <c r="AB2548" s="84" t="s">
        <v>12941</v>
      </c>
      <c r="AC2548" s="9" t="s">
        <v>5006</v>
      </c>
      <c r="AD2548" s="29"/>
      <c r="AE2548" s="20" t="str">
        <f>VLOOKUP(E2548,'FILIAIS PETZ'!A:Q,17,0)</f>
        <v>CO-3</v>
      </c>
      <c r="AF2548" s="20" t="str">
        <f>VLOOKUP(E2548,'FILIAIS PETZ'!A:Q,3,0)</f>
        <v>FELICIO</v>
      </c>
      <c r="AG2548" s="20" t="str">
        <f>VLOOKUP(E2548,'FILIAIS PETZ'!A:Q,2,0)</f>
        <v>R3</v>
      </c>
      <c r="AH2548" s="75">
        <v>403.55</v>
      </c>
      <c r="AI2548" s="16" t="s">
        <v>7040</v>
      </c>
      <c r="AJ2548" s="43">
        <f>VLOOKUP(E2548,'FILIAIS PETZ'!$A$2:$K$2000,11,0)</f>
        <v>18328118017346</v>
      </c>
      <c r="AK2548" s="44">
        <f>AJ2548</f>
        <v>18328118017346</v>
      </c>
    </row>
    <row r="2549" spans="1:37" s="14" customFormat="1" ht="15" customHeight="1" thickBot="1" x14ac:dyDescent="0.25">
      <c r="A2549" s="9">
        <f>J2549</f>
        <v>894162</v>
      </c>
      <c r="B2549" s="18">
        <f>VLOOKUP(C2549,FORNECEDORES!D:E,2,0)</f>
        <v>379168</v>
      </c>
      <c r="C2549" s="19" t="str">
        <f>VLOOKUP(D2549,FORNECEDORES!A:D,4,0)</f>
        <v>84.531.557/0001-49</v>
      </c>
      <c r="D2549" s="13" t="s">
        <v>4090</v>
      </c>
      <c r="E2549" s="20" t="str">
        <f t="shared" si="166"/>
        <v>04 0146</v>
      </c>
      <c r="F2549" s="28" t="s">
        <v>4947</v>
      </c>
      <c r="G2549" s="21" t="str">
        <f>VLOOKUP(E2549,'FILIAIS PETZ'!A:E,5,0)</f>
        <v>PETZ DJALMA BATISTA</v>
      </c>
      <c r="H2549" s="20" t="str">
        <f>VLOOKUP(E2549,'FILIAIS PETZ'!A:D,4,0)</f>
        <v>DJBA-AM</v>
      </c>
      <c r="I2549" s="46">
        <v>45400</v>
      </c>
      <c r="J2549" s="9">
        <v>894162</v>
      </c>
      <c r="K2549" s="9" t="s">
        <v>5858</v>
      </c>
      <c r="L2549" s="83" t="s">
        <v>7092</v>
      </c>
      <c r="M2549" s="85">
        <v>45401</v>
      </c>
      <c r="N2549" s="85">
        <v>45427</v>
      </c>
      <c r="O2549" s="85">
        <v>45406</v>
      </c>
      <c r="P2549" s="29" t="s">
        <v>4990</v>
      </c>
      <c r="Q2549" s="9">
        <v>3</v>
      </c>
      <c r="R2549" s="9">
        <v>1</v>
      </c>
      <c r="S2549" s="9">
        <v>8</v>
      </c>
      <c r="T2549" s="9" t="s">
        <v>32</v>
      </c>
      <c r="U2549" s="9">
        <v>11002</v>
      </c>
      <c r="V2549" s="9">
        <v>11002</v>
      </c>
      <c r="W2549" s="9" t="s">
        <v>5024</v>
      </c>
      <c r="X2549" s="9" t="s">
        <v>4985</v>
      </c>
      <c r="Y2549" s="9" t="s">
        <v>4993</v>
      </c>
      <c r="Z2549" s="9" t="s">
        <v>8408</v>
      </c>
      <c r="AA2549" s="9" t="s">
        <v>5013</v>
      </c>
      <c r="AB2549" s="9" t="s">
        <v>12941</v>
      </c>
      <c r="AC2549" s="9" t="s">
        <v>5006</v>
      </c>
      <c r="AD2549" s="29" t="s">
        <v>7878</v>
      </c>
      <c r="AE2549" s="20" t="str">
        <f>VLOOKUP(E2549,'FILIAIS PETZ'!A:Q,17,0)</f>
        <v>CO-3</v>
      </c>
      <c r="AF2549" s="20" t="str">
        <f>VLOOKUP(E2549,'FILIAIS PETZ'!A:Q,3,0)</f>
        <v>FELICIO</v>
      </c>
      <c r="AG2549" s="20" t="str">
        <f>VLOOKUP(E2549,'FILIAIS PETZ'!A:Q,2,0)</f>
        <v>R3</v>
      </c>
      <c r="AH2549" s="75">
        <v>600</v>
      </c>
      <c r="AI2549" s="16" t="s">
        <v>7041</v>
      </c>
      <c r="AJ2549" s="43">
        <f>VLOOKUP(E2549,'FILIAIS PETZ'!$A$2:$K$2000,11,0)</f>
        <v>18328118013782</v>
      </c>
      <c r="AK2549" s="44">
        <f>AJ2549</f>
        <v>18328118013782</v>
      </c>
    </row>
    <row r="2550" spans="1:37" s="14" customFormat="1" ht="15" customHeight="1" thickBot="1" x14ac:dyDescent="0.25">
      <c r="A2550" s="9">
        <f>J2550</f>
        <v>894164</v>
      </c>
      <c r="B2550" s="18">
        <f>VLOOKUP(C2550,FORNECEDORES!D:E,2,0)</f>
        <v>379168</v>
      </c>
      <c r="C2550" s="19" t="str">
        <f>VLOOKUP(D2550,FORNECEDORES!A:D,4,0)</f>
        <v>84.531.557/0001-49</v>
      </c>
      <c r="D2550" s="13" t="s">
        <v>4090</v>
      </c>
      <c r="E2550" s="20" t="str">
        <f t="shared" si="166"/>
        <v>04 0180</v>
      </c>
      <c r="F2550" s="28" t="s">
        <v>4944</v>
      </c>
      <c r="G2550" s="21" t="str">
        <f>VLOOKUP(E2550,'FILIAIS PETZ'!A:E,5,0)</f>
        <v>PETZ TORQUATO TAPAJOS</v>
      </c>
      <c r="H2550" s="20" t="str">
        <f>VLOOKUP(E2550,'FILIAIS PETZ'!A:D,4,0)</f>
        <v>TQTP-AM</v>
      </c>
      <c r="I2550" s="46">
        <v>45400</v>
      </c>
      <c r="J2550" s="9">
        <v>894164</v>
      </c>
      <c r="K2550" s="9" t="s">
        <v>5858</v>
      </c>
      <c r="L2550" s="83" t="s">
        <v>7091</v>
      </c>
      <c r="M2550" s="85">
        <v>45401</v>
      </c>
      <c r="N2550" s="85">
        <v>45427</v>
      </c>
      <c r="O2550" s="85">
        <v>45406</v>
      </c>
      <c r="P2550" s="29" t="s">
        <v>4990</v>
      </c>
      <c r="Q2550" s="9">
        <v>3</v>
      </c>
      <c r="R2550" s="9">
        <v>1</v>
      </c>
      <c r="S2550" s="9">
        <v>8</v>
      </c>
      <c r="T2550" s="9" t="s">
        <v>32</v>
      </c>
      <c r="U2550" s="9">
        <v>11002</v>
      </c>
      <c r="V2550" s="9">
        <v>11002</v>
      </c>
      <c r="W2550" s="9" t="s">
        <v>5019</v>
      </c>
      <c r="X2550" s="9" t="s">
        <v>4985</v>
      </c>
      <c r="Y2550" s="10" t="s">
        <v>4993</v>
      </c>
      <c r="Z2550" s="10" t="s">
        <v>4993</v>
      </c>
      <c r="AA2550" s="10" t="s">
        <v>4989</v>
      </c>
      <c r="AB2550" s="10" t="s">
        <v>5066</v>
      </c>
      <c r="AC2550" s="9" t="s">
        <v>5006</v>
      </c>
      <c r="AD2550" s="29"/>
      <c r="AE2550" s="20" t="str">
        <f>VLOOKUP(E2550,'FILIAIS PETZ'!A:Q,17,0)</f>
        <v>CO-3</v>
      </c>
      <c r="AF2550" s="20" t="str">
        <f>VLOOKUP(E2550,'FILIAIS PETZ'!A:Q,3,0)</f>
        <v>FELICIO</v>
      </c>
      <c r="AG2550" s="20" t="str">
        <f>VLOOKUP(E2550,'FILIAIS PETZ'!A:Q,2,0)</f>
        <v>R3</v>
      </c>
      <c r="AH2550" s="75">
        <v>360</v>
      </c>
      <c r="AI2550" s="16" t="s">
        <v>7042</v>
      </c>
      <c r="AJ2550" s="43">
        <f>VLOOKUP(E2550,'FILIAIS PETZ'!$A$2:$K$2000,11,0)</f>
        <v>18328118017346</v>
      </c>
      <c r="AK2550" s="44">
        <f>AJ2550</f>
        <v>18328118017346</v>
      </c>
    </row>
    <row r="2551" spans="1:37" s="14" customFormat="1" ht="15" customHeight="1" thickBot="1" x14ac:dyDescent="0.25">
      <c r="A2551" s="9">
        <v>893592</v>
      </c>
      <c r="B2551" s="18">
        <f>VLOOKUP(C2551,FORNECEDORES!D:E,2,0)</f>
        <v>524165</v>
      </c>
      <c r="C2551" s="19" t="str">
        <f>VLOOKUP(D2551,FORNECEDORES!A:D,4,0)</f>
        <v>36.687.266/0001-00</v>
      </c>
      <c r="D2551" s="13" t="s">
        <v>4358</v>
      </c>
      <c r="E2551" s="20" t="str">
        <f t="shared" si="166"/>
        <v>04 0138</v>
      </c>
      <c r="F2551" s="28" t="s">
        <v>8627</v>
      </c>
      <c r="G2551" s="21" t="str">
        <f>VLOOKUP(E2551,'FILIAIS PETZ'!A:E,5,0)</f>
        <v>PETZ JOÃO FIRMINO</v>
      </c>
      <c r="H2551" s="20" t="str">
        <f>VLOOKUP(E2551,'FILIAIS PETZ'!A:D,4,0)</f>
        <v>JFIR-SP</v>
      </c>
      <c r="I2551" s="46">
        <v>45400</v>
      </c>
      <c r="J2551" s="9">
        <v>893592</v>
      </c>
      <c r="K2551" s="9" t="s">
        <v>9035</v>
      </c>
      <c r="L2551" s="83" t="s">
        <v>10414</v>
      </c>
      <c r="M2551" s="85">
        <v>45428</v>
      </c>
      <c r="N2551" s="85">
        <v>45448</v>
      </c>
      <c r="O2551" s="85">
        <v>45430</v>
      </c>
      <c r="P2551" s="9" t="s">
        <v>4990</v>
      </c>
      <c r="Q2551" s="9">
        <v>3</v>
      </c>
      <c r="R2551" s="9">
        <v>1</v>
      </c>
      <c r="S2551" s="9">
        <v>8</v>
      </c>
      <c r="T2551" s="9" t="s">
        <v>32</v>
      </c>
      <c r="U2551" s="9">
        <v>11002</v>
      </c>
      <c r="V2551" s="9">
        <v>11002</v>
      </c>
      <c r="W2551" s="9" t="s">
        <v>10169</v>
      </c>
      <c r="X2551" s="9" t="s">
        <v>4992</v>
      </c>
      <c r="Y2551" s="9" t="s">
        <v>4997</v>
      </c>
      <c r="Z2551" s="9" t="s">
        <v>4993</v>
      </c>
      <c r="AA2551" s="9" t="s">
        <v>4992</v>
      </c>
      <c r="AB2551" s="9" t="s">
        <v>12941</v>
      </c>
      <c r="AC2551" s="9" t="s">
        <v>5006</v>
      </c>
      <c r="AD2551" s="9"/>
      <c r="AE2551" s="20" t="str">
        <f>VLOOKUP(E2551,'FILIAIS PETZ'!A:Q,17,0)</f>
        <v>SP3</v>
      </c>
      <c r="AF2551" s="20" t="str">
        <f>VLOOKUP(E2551,'FILIAIS PETZ'!A:Q,3,0)</f>
        <v>FELICIO</v>
      </c>
      <c r="AG2551" s="20" t="str">
        <f>VLOOKUP(E2551,'FILIAIS PETZ'!A:Q,2,0)</f>
        <v>R3</v>
      </c>
      <c r="AH2551" s="75">
        <v>1987</v>
      </c>
      <c r="AI2551" s="16" t="s">
        <v>10415</v>
      </c>
      <c r="AJ2551" s="43">
        <f>VLOOKUP(E2551,'FILIAIS PETZ'!$A$2:$K$2000,11,0)</f>
        <v>18328118012972</v>
      </c>
      <c r="AK2551" s="44">
        <v>18328118012972</v>
      </c>
    </row>
    <row r="2552" spans="1:37" s="14" customFormat="1" ht="15" customHeight="1" thickBot="1" x14ac:dyDescent="0.25">
      <c r="A2552" s="9">
        <v>893616</v>
      </c>
      <c r="B2552" s="18">
        <f>VLOOKUP(C2552,FORNECEDORES!D:E,2,0)</f>
        <v>39969</v>
      </c>
      <c r="C2552" s="19" t="str">
        <f>VLOOKUP(D2552,FORNECEDORES!A:D,4,0)</f>
        <v>23.457.797/0001-56</v>
      </c>
      <c r="D2552" s="13" t="s">
        <v>2466</v>
      </c>
      <c r="E2552" s="20" t="str">
        <f t="shared" si="166"/>
        <v>04 0017</v>
      </c>
      <c r="F2552" s="28" t="s">
        <v>8713</v>
      </c>
      <c r="G2552" s="21" t="str">
        <f>VLOOKUP(E2552,'FILIAIS PETZ'!A:E,5,0)</f>
        <v>PETZ CARREFOUR SAO CAETANO</v>
      </c>
      <c r="H2552" s="20" t="str">
        <f>VLOOKUP(E2552,'FILIAIS PETZ'!A:D,4,0)</f>
        <v>SCSU-SP</v>
      </c>
      <c r="I2552" s="46">
        <v>45400</v>
      </c>
      <c r="J2552" s="9">
        <v>893616</v>
      </c>
      <c r="K2552" s="9" t="s">
        <v>9035</v>
      </c>
      <c r="L2552" s="83" t="s">
        <v>10416</v>
      </c>
      <c r="M2552" s="85">
        <v>45400</v>
      </c>
      <c r="N2552" s="85">
        <v>45427</v>
      </c>
      <c r="O2552" s="85">
        <v>45404</v>
      </c>
      <c r="P2552" s="9" t="s">
        <v>4990</v>
      </c>
      <c r="Q2552" s="9">
        <v>3</v>
      </c>
      <c r="R2552" s="9">
        <v>1</v>
      </c>
      <c r="S2552" s="9">
        <v>8</v>
      </c>
      <c r="T2552" s="9" t="s">
        <v>32</v>
      </c>
      <c r="U2552" s="9">
        <v>11002</v>
      </c>
      <c r="V2552" s="9">
        <v>11002</v>
      </c>
      <c r="W2552" s="9" t="s">
        <v>5019</v>
      </c>
      <c r="X2552" s="9" t="s">
        <v>4985</v>
      </c>
      <c r="Y2552" s="9" t="s">
        <v>4997</v>
      </c>
      <c r="Z2552" s="9" t="s">
        <v>4993</v>
      </c>
      <c r="AA2552" s="9" t="s">
        <v>4989</v>
      </c>
      <c r="AB2552" s="9" t="s">
        <v>12941</v>
      </c>
      <c r="AC2552" s="9" t="s">
        <v>5006</v>
      </c>
      <c r="AD2552" s="9"/>
      <c r="AE2552" s="20" t="str">
        <f>VLOOKUP(E2552,'FILIAIS PETZ'!A:Q,17,0)</f>
        <v>SP3</v>
      </c>
      <c r="AF2552" s="20" t="str">
        <f>VLOOKUP(E2552,'FILIAIS PETZ'!A:Q,3,0)</f>
        <v>FELICIO</v>
      </c>
      <c r="AG2552" s="20" t="str">
        <f>VLOOKUP(E2552,'FILIAIS PETZ'!A:Q,2,0)</f>
        <v>R3</v>
      </c>
      <c r="AH2552" s="75">
        <v>650</v>
      </c>
      <c r="AI2552" s="16" t="s">
        <v>10417</v>
      </c>
      <c r="AJ2552" s="43">
        <f>VLOOKUP(E2552,'FILIAIS PETZ'!$A$2:$K$2000,11,0)</f>
        <v>18328118000532</v>
      </c>
      <c r="AK2552" s="44">
        <v>18328118000532</v>
      </c>
    </row>
    <row r="2553" spans="1:37" s="14" customFormat="1" ht="15" customHeight="1" thickBot="1" x14ac:dyDescent="0.25">
      <c r="A2553" s="9">
        <v>893619</v>
      </c>
      <c r="B2553" s="18">
        <f>VLOOKUP(C2553,FORNECEDORES!D:E,2,0)</f>
        <v>39969</v>
      </c>
      <c r="C2553" s="19" t="str">
        <f>VLOOKUP(D2553,FORNECEDORES!A:D,4,0)</f>
        <v>23.457.797/0001-56</v>
      </c>
      <c r="D2553" s="13" t="s">
        <v>2466</v>
      </c>
      <c r="E2553" s="20" t="str">
        <f t="shared" si="166"/>
        <v>04 0059</v>
      </c>
      <c r="F2553" s="28" t="s">
        <v>8714</v>
      </c>
      <c r="G2553" s="21" t="str">
        <f>VLOOKUP(E2553,'FILIAIS PETZ'!A:E,5,0)</f>
        <v>PETZ POMPÉIA</v>
      </c>
      <c r="H2553" s="20" t="str">
        <f>VLOOKUP(E2553,'FILIAIS PETZ'!A:D,4,0)</f>
        <v>POMP-SP</v>
      </c>
      <c r="I2553" s="46">
        <v>45400</v>
      </c>
      <c r="J2553" s="9">
        <v>893619</v>
      </c>
      <c r="K2553" s="9" t="s">
        <v>9035</v>
      </c>
      <c r="L2553" s="83" t="s">
        <v>10418</v>
      </c>
      <c r="M2553" s="85">
        <v>45400</v>
      </c>
      <c r="N2553" s="85">
        <v>45427</v>
      </c>
      <c r="O2553" s="85">
        <v>45404</v>
      </c>
      <c r="P2553" s="9" t="s">
        <v>4990</v>
      </c>
      <c r="Q2553" s="9">
        <v>3</v>
      </c>
      <c r="R2553" s="9">
        <v>1</v>
      </c>
      <c r="S2553" s="9">
        <v>8</v>
      </c>
      <c r="T2553" s="9" t="s">
        <v>32</v>
      </c>
      <c r="U2553" s="9">
        <v>11002</v>
      </c>
      <c r="V2553" s="9">
        <v>11002</v>
      </c>
      <c r="W2553" s="9" t="s">
        <v>5021</v>
      </c>
      <c r="X2553" s="9" t="s">
        <v>4985</v>
      </c>
      <c r="Y2553" s="9" t="s">
        <v>4997</v>
      </c>
      <c r="Z2553" s="9" t="s">
        <v>4993</v>
      </c>
      <c r="AA2553" s="9" t="s">
        <v>4989</v>
      </c>
      <c r="AB2553" s="9" t="s">
        <v>12941</v>
      </c>
      <c r="AC2553" s="9" t="s">
        <v>5006</v>
      </c>
      <c r="AD2553" s="9"/>
      <c r="AE2553" s="20" t="str">
        <f>VLOOKUP(E2553,'FILIAIS PETZ'!A:Q,17,0)</f>
        <v>SP2</v>
      </c>
      <c r="AF2553" s="20" t="str">
        <f>VLOOKUP(E2553,'FILIAIS PETZ'!A:Q,3,0)</f>
        <v>FELICIO</v>
      </c>
      <c r="AG2553" s="20" t="str">
        <f>VLOOKUP(E2553,'FILIAIS PETZ'!A:Q,2,0)</f>
        <v>R3</v>
      </c>
      <c r="AH2553" s="75">
        <v>200</v>
      </c>
      <c r="AI2553" s="16" t="s">
        <v>10419</v>
      </c>
      <c r="AJ2553" s="43">
        <f>VLOOKUP(E2553,'FILIAIS PETZ'!$A$2:$K$2000,11,0)</f>
        <v>18328118005763</v>
      </c>
      <c r="AK2553" s="44">
        <v>18328118005763</v>
      </c>
    </row>
    <row r="2554" spans="1:37" s="14" customFormat="1" ht="15" customHeight="1" thickBot="1" x14ac:dyDescent="0.25">
      <c r="A2554" s="9">
        <v>893624</v>
      </c>
      <c r="B2554" s="18">
        <f>VLOOKUP(C2554,FORNECEDORES!D:E,2,0)</f>
        <v>39969</v>
      </c>
      <c r="C2554" s="19" t="str">
        <f>VLOOKUP(D2554,FORNECEDORES!A:D,4,0)</f>
        <v>23.457.797/0001-56</v>
      </c>
      <c r="D2554" s="13" t="s">
        <v>2466</v>
      </c>
      <c r="E2554" s="20" t="str">
        <f t="shared" si="166"/>
        <v>04 0243</v>
      </c>
      <c r="F2554" s="28" t="s">
        <v>8973</v>
      </c>
      <c r="G2554" s="21" t="str">
        <f>VLOOKUP(E2554,'FILIAIS PETZ'!A:E,5,0)</f>
        <v>PETZ SHOPPING GOLDEN SQUARE</v>
      </c>
      <c r="H2554" s="20" t="str">
        <f>VLOOKUP(E2554,'FILIAIS PETZ'!A:D,4,0)</f>
        <v>SGSQ-SP</v>
      </c>
      <c r="I2554" s="46">
        <v>45400</v>
      </c>
      <c r="J2554" s="9">
        <v>893624</v>
      </c>
      <c r="K2554" s="9" t="s">
        <v>9035</v>
      </c>
      <c r="L2554" s="83" t="s">
        <v>10420</v>
      </c>
      <c r="M2554" s="85">
        <v>45400</v>
      </c>
      <c r="N2554" s="85">
        <v>45427</v>
      </c>
      <c r="O2554" s="85">
        <v>45404</v>
      </c>
      <c r="P2554" s="9" t="s">
        <v>4990</v>
      </c>
      <c r="Q2554" s="9">
        <v>3</v>
      </c>
      <c r="R2554" s="9">
        <v>1</v>
      </c>
      <c r="S2554" s="9">
        <v>8</v>
      </c>
      <c r="T2554" s="9" t="s">
        <v>32</v>
      </c>
      <c r="U2554" s="9">
        <v>11002</v>
      </c>
      <c r="V2554" s="9">
        <v>11002</v>
      </c>
      <c r="W2554" s="9" t="s">
        <v>10169</v>
      </c>
      <c r="X2554" s="9" t="s">
        <v>4985</v>
      </c>
      <c r="Y2554" s="9" t="s">
        <v>4997</v>
      </c>
      <c r="Z2554" s="9" t="s">
        <v>4993</v>
      </c>
      <c r="AA2554" s="9" t="s">
        <v>4989</v>
      </c>
      <c r="AB2554" s="9" t="s">
        <v>12941</v>
      </c>
      <c r="AC2554" s="9" t="s">
        <v>5006</v>
      </c>
      <c r="AD2554" s="9"/>
      <c r="AE2554" s="20" t="str">
        <f>VLOOKUP(E2554,'FILIAIS PETZ'!A:Q,17,0)</f>
        <v>SP3</v>
      </c>
      <c r="AF2554" s="20" t="str">
        <f>VLOOKUP(E2554,'FILIAIS PETZ'!A:Q,3,0)</f>
        <v>FELICIO</v>
      </c>
      <c r="AG2554" s="20" t="str">
        <f>VLOOKUP(E2554,'FILIAIS PETZ'!A:Q,2,0)</f>
        <v>R3</v>
      </c>
      <c r="AH2554" s="75">
        <v>200</v>
      </c>
      <c r="AI2554" s="16" t="s">
        <v>10421</v>
      </c>
      <c r="AJ2554" s="43" t="str">
        <f>VLOOKUP(E2554,'FILIAIS PETZ'!$A$2:$K$2000,11,0)</f>
        <v>18.328.118/0229-35</v>
      </c>
      <c r="AK2554" s="44" t="s">
        <v>9061</v>
      </c>
    </row>
    <row r="2555" spans="1:37" s="14" customFormat="1" ht="15" customHeight="1" thickBot="1" x14ac:dyDescent="0.25">
      <c r="A2555" s="9">
        <v>893629</v>
      </c>
      <c r="B2555" s="18">
        <f>VLOOKUP(C2555,FORNECEDORES!D:E,2,0)</f>
        <v>39969</v>
      </c>
      <c r="C2555" s="19" t="str">
        <f>VLOOKUP(D2555,FORNECEDORES!A:D,4,0)</f>
        <v>23.457.797/0001-56</v>
      </c>
      <c r="D2555" s="13" t="s">
        <v>2466</v>
      </c>
      <c r="E2555" s="20" t="str">
        <f t="shared" si="166"/>
        <v>04 0003</v>
      </c>
      <c r="F2555" s="28" t="s">
        <v>8971</v>
      </c>
      <c r="G2555" s="21" t="str">
        <f>VLOOKUP(E2555,'FILIAIS PETZ'!A:E,5,0)</f>
        <v>PETZ SAO BERNARDO</v>
      </c>
      <c r="H2555" s="20" t="str">
        <f>VLOOKUP(E2555,'FILIAIS PETZ'!A:D,4,0)</f>
        <v>SBCA-SP</v>
      </c>
      <c r="I2555" s="46">
        <v>45400</v>
      </c>
      <c r="J2555" s="9">
        <v>893629</v>
      </c>
      <c r="K2555" s="9" t="s">
        <v>9035</v>
      </c>
      <c r="L2555" s="83" t="s">
        <v>10422</v>
      </c>
      <c r="M2555" s="85">
        <v>45400</v>
      </c>
      <c r="N2555" s="85">
        <v>45427</v>
      </c>
      <c r="O2555" s="85">
        <v>45404</v>
      </c>
      <c r="P2555" s="9" t="s">
        <v>4990</v>
      </c>
      <c r="Q2555" s="9">
        <v>3</v>
      </c>
      <c r="R2555" s="9">
        <v>1</v>
      </c>
      <c r="S2555" s="9">
        <v>8</v>
      </c>
      <c r="T2555" s="9" t="s">
        <v>32</v>
      </c>
      <c r="U2555" s="9">
        <v>11002</v>
      </c>
      <c r="V2555" s="9">
        <v>11002</v>
      </c>
      <c r="W2555" s="9" t="s">
        <v>5021</v>
      </c>
      <c r="X2555" s="9" t="s">
        <v>4985</v>
      </c>
      <c r="Y2555" s="9" t="s">
        <v>4997</v>
      </c>
      <c r="Z2555" s="9" t="s">
        <v>4993</v>
      </c>
      <c r="AA2555" s="9" t="s">
        <v>4989</v>
      </c>
      <c r="AB2555" s="9" t="s">
        <v>12941</v>
      </c>
      <c r="AC2555" s="9" t="s">
        <v>5006</v>
      </c>
      <c r="AD2555" s="9"/>
      <c r="AE2555" s="20" t="str">
        <f>VLOOKUP(E2555,'FILIAIS PETZ'!A:Q,17,0)</f>
        <v>SP3</v>
      </c>
      <c r="AF2555" s="20" t="str">
        <f>VLOOKUP(E2555,'FILIAIS PETZ'!A:Q,3,0)</f>
        <v>FELICIO</v>
      </c>
      <c r="AG2555" s="20" t="str">
        <f>VLOOKUP(E2555,'FILIAIS PETZ'!A:Q,2,0)</f>
        <v>R3</v>
      </c>
      <c r="AH2555" s="75">
        <v>220</v>
      </c>
      <c r="AI2555" s="16" t="s">
        <v>10423</v>
      </c>
      <c r="AJ2555" s="43">
        <f>VLOOKUP(E2555,'FILIAIS PETZ'!$A$2:$K$2000,11,0)</f>
        <v>18328118002152</v>
      </c>
      <c r="AK2555" s="44">
        <v>18328118002152</v>
      </c>
    </row>
    <row r="2556" spans="1:37" s="14" customFormat="1" ht="15" customHeight="1" thickBot="1" x14ac:dyDescent="0.25">
      <c r="A2556" s="9">
        <v>893631</v>
      </c>
      <c r="B2556" s="18">
        <f>VLOOKUP(C2556,FORNECEDORES!D:E,2,0)</f>
        <v>39969</v>
      </c>
      <c r="C2556" s="19" t="str">
        <f>VLOOKUP(D2556,FORNECEDORES!A:D,4,0)</f>
        <v>23.457.797/0001-56</v>
      </c>
      <c r="D2556" s="13" t="s">
        <v>2466</v>
      </c>
      <c r="E2556" s="20" t="str">
        <f t="shared" si="166"/>
        <v>04 0067</v>
      </c>
      <c r="F2556" s="28" t="s">
        <v>8611</v>
      </c>
      <c r="G2556" s="21" t="str">
        <f>VLOOKUP(E2556,'FILIAIS PETZ'!A:E,5,0)</f>
        <v>PETZ EXTRA RICARDO JAFET</v>
      </c>
      <c r="H2556" s="20" t="str">
        <f>VLOOKUP(E2556,'FILIAIS PETZ'!A:D,4,0)</f>
        <v>RJAF-SP</v>
      </c>
      <c r="I2556" s="46">
        <v>45400</v>
      </c>
      <c r="J2556" s="9">
        <v>893631</v>
      </c>
      <c r="K2556" s="9" t="s">
        <v>9035</v>
      </c>
      <c r="L2556" s="83" t="s">
        <v>10424</v>
      </c>
      <c r="M2556" s="85">
        <v>45400</v>
      </c>
      <c r="N2556" s="85">
        <v>45427</v>
      </c>
      <c r="O2556" s="85">
        <v>45404</v>
      </c>
      <c r="P2556" s="9" t="s">
        <v>4990</v>
      </c>
      <c r="Q2556" s="9">
        <v>3</v>
      </c>
      <c r="R2556" s="9">
        <v>1</v>
      </c>
      <c r="S2556" s="9">
        <v>8</v>
      </c>
      <c r="T2556" s="9" t="s">
        <v>32</v>
      </c>
      <c r="U2556" s="9">
        <v>11002</v>
      </c>
      <c r="V2556" s="9">
        <v>11002</v>
      </c>
      <c r="W2556" s="9" t="s">
        <v>5019</v>
      </c>
      <c r="X2556" s="9" t="s">
        <v>4985</v>
      </c>
      <c r="Y2556" s="9" t="s">
        <v>4997</v>
      </c>
      <c r="Z2556" s="9" t="s">
        <v>4993</v>
      </c>
      <c r="AA2556" s="9" t="s">
        <v>4989</v>
      </c>
      <c r="AB2556" s="9" t="s">
        <v>12941</v>
      </c>
      <c r="AC2556" s="9" t="s">
        <v>5006</v>
      </c>
      <c r="AD2556" s="9"/>
      <c r="AE2556" s="20" t="str">
        <f>VLOOKUP(E2556,'FILIAIS PETZ'!A:Q,17,0)</f>
        <v>SP2</v>
      </c>
      <c r="AF2556" s="20" t="str">
        <f>VLOOKUP(E2556,'FILIAIS PETZ'!A:Q,3,0)</f>
        <v>FELICIO</v>
      </c>
      <c r="AG2556" s="20" t="str">
        <f>VLOOKUP(E2556,'FILIAIS PETZ'!A:Q,2,0)</f>
        <v>R3</v>
      </c>
      <c r="AH2556" s="75">
        <v>100</v>
      </c>
      <c r="AI2556" s="16" t="s">
        <v>10425</v>
      </c>
      <c r="AJ2556" s="43">
        <f>VLOOKUP(E2556,'FILIAIS PETZ'!$A$2:$K$2000,11,0)</f>
        <v>18328118006573</v>
      </c>
      <c r="AK2556" s="44">
        <v>18328118006573</v>
      </c>
    </row>
    <row r="2557" spans="1:37" s="14" customFormat="1" ht="15" customHeight="1" thickBot="1" x14ac:dyDescent="0.25">
      <c r="A2557" s="9">
        <v>893634</v>
      </c>
      <c r="B2557" s="18">
        <f>VLOOKUP(C2557,FORNECEDORES!D:E,2,0)</f>
        <v>39969</v>
      </c>
      <c r="C2557" s="19" t="str">
        <f>VLOOKUP(D2557,FORNECEDORES!A:D,4,0)</f>
        <v>23.457.797/0001-56</v>
      </c>
      <c r="D2557" s="13" t="s">
        <v>2466</v>
      </c>
      <c r="E2557" s="20" t="str">
        <f t="shared" si="166"/>
        <v>04 0067</v>
      </c>
      <c r="F2557" s="28" t="s">
        <v>8611</v>
      </c>
      <c r="G2557" s="21" t="str">
        <f>VLOOKUP(E2557,'FILIAIS PETZ'!A:E,5,0)</f>
        <v>PETZ EXTRA RICARDO JAFET</v>
      </c>
      <c r="H2557" s="20" t="str">
        <f>VLOOKUP(E2557,'FILIAIS PETZ'!A:D,4,0)</f>
        <v>RJAF-SP</v>
      </c>
      <c r="I2557" s="46">
        <v>45400</v>
      </c>
      <c r="J2557" s="9">
        <v>893634</v>
      </c>
      <c r="K2557" s="9" t="s">
        <v>9035</v>
      </c>
      <c r="L2557" s="83" t="s">
        <v>10426</v>
      </c>
      <c r="M2557" s="85">
        <v>45400</v>
      </c>
      <c r="N2557" s="85">
        <v>45427</v>
      </c>
      <c r="O2557" s="85">
        <v>45404</v>
      </c>
      <c r="P2557" s="9" t="s">
        <v>4990</v>
      </c>
      <c r="Q2557" s="9">
        <v>3</v>
      </c>
      <c r="R2557" s="9">
        <v>1</v>
      </c>
      <c r="S2557" s="9">
        <v>8</v>
      </c>
      <c r="T2557" s="9" t="s">
        <v>32</v>
      </c>
      <c r="U2557" s="9">
        <v>11002</v>
      </c>
      <c r="V2557" s="9">
        <v>11002</v>
      </c>
      <c r="W2557" s="9" t="s">
        <v>5019</v>
      </c>
      <c r="X2557" s="9" t="s">
        <v>4985</v>
      </c>
      <c r="Y2557" s="9" t="s">
        <v>4997</v>
      </c>
      <c r="Z2557" s="9" t="s">
        <v>4993</v>
      </c>
      <c r="AA2557" s="9" t="s">
        <v>4989</v>
      </c>
      <c r="AB2557" s="9" t="s">
        <v>12941</v>
      </c>
      <c r="AC2557" s="9" t="s">
        <v>5006</v>
      </c>
      <c r="AD2557" s="9"/>
      <c r="AE2557" s="20" t="str">
        <f>VLOOKUP(E2557,'FILIAIS PETZ'!A:Q,17,0)</f>
        <v>SP2</v>
      </c>
      <c r="AF2557" s="20" t="str">
        <f>VLOOKUP(E2557,'FILIAIS PETZ'!A:Q,3,0)</f>
        <v>FELICIO</v>
      </c>
      <c r="AG2557" s="20" t="str">
        <f>VLOOKUP(E2557,'FILIAIS PETZ'!A:Q,2,0)</f>
        <v>R3</v>
      </c>
      <c r="AH2557" s="75">
        <v>250</v>
      </c>
      <c r="AI2557" s="16" t="s">
        <v>10427</v>
      </c>
      <c r="AJ2557" s="43">
        <f>VLOOKUP(E2557,'FILIAIS PETZ'!$A$2:$K$2000,11,0)</f>
        <v>18328118006573</v>
      </c>
      <c r="AK2557" s="44">
        <v>18328118006573</v>
      </c>
    </row>
    <row r="2558" spans="1:37" s="14" customFormat="1" ht="15" customHeight="1" thickBot="1" x14ac:dyDescent="0.25">
      <c r="A2558" s="9">
        <f t="shared" ref="A2558:A2567" si="169">J2558</f>
        <v>894682</v>
      </c>
      <c r="B2558" s="18">
        <f>VLOOKUP(C2558,FORNECEDORES!D:E,2,0)</f>
        <v>745626</v>
      </c>
      <c r="C2558" s="19" t="str">
        <f>VLOOKUP(D2558,FORNECEDORES!A:D,4,0)</f>
        <v>07.326.443/0001-16</v>
      </c>
      <c r="D2558" s="13" t="s">
        <v>6863</v>
      </c>
      <c r="E2558" s="20" t="str">
        <f t="shared" si="166"/>
        <v>04 0238</v>
      </c>
      <c r="F2558" s="28" t="s">
        <v>5730</v>
      </c>
      <c r="G2558" s="21" t="str">
        <f>VLOOKUP(E2558,'FILIAIS PETZ'!A:E,5,0)</f>
        <v>PETZ SILVIANO BRANDÃO</v>
      </c>
      <c r="H2558" s="20" t="str">
        <f>VLOOKUP(E2558,'FILIAIS PETZ'!A:D,4,0)</f>
        <v>SVBD-MG</v>
      </c>
      <c r="I2558" s="46">
        <v>45401</v>
      </c>
      <c r="J2558" s="9">
        <v>894682</v>
      </c>
      <c r="K2558" s="9" t="s">
        <v>5858</v>
      </c>
      <c r="L2558" s="83" t="s">
        <v>5552</v>
      </c>
      <c r="M2558" s="85">
        <v>45401</v>
      </c>
      <c r="N2558" s="85">
        <v>45427</v>
      </c>
      <c r="O2558" s="85">
        <v>45405</v>
      </c>
      <c r="P2558" s="29" t="s">
        <v>4990</v>
      </c>
      <c r="Q2558" s="9">
        <v>3</v>
      </c>
      <c r="R2558" s="9">
        <v>1</v>
      </c>
      <c r="S2558" s="9">
        <v>8</v>
      </c>
      <c r="T2558" s="9" t="s">
        <v>32</v>
      </c>
      <c r="U2558" s="9">
        <v>11002</v>
      </c>
      <c r="V2558" s="9">
        <v>11002</v>
      </c>
      <c r="W2558" s="9" t="s">
        <v>4984</v>
      </c>
      <c r="X2558" s="9" t="s">
        <v>4985</v>
      </c>
      <c r="Y2558" s="9" t="s">
        <v>4993</v>
      </c>
      <c r="Z2558" s="9" t="s">
        <v>4993</v>
      </c>
      <c r="AA2558" s="9" t="s">
        <v>4989</v>
      </c>
      <c r="AB2558" s="9" t="s">
        <v>5007</v>
      </c>
      <c r="AC2558" s="9" t="s">
        <v>5006</v>
      </c>
      <c r="AD2558" s="29"/>
      <c r="AE2558" s="20" t="str">
        <f>VLOOKUP(E2558,'FILIAIS PETZ'!A:Q,17,0)</f>
        <v>MG-2</v>
      </c>
      <c r="AF2558" s="20" t="str">
        <f>VLOOKUP(E2558,'FILIAIS PETZ'!A:Q,3,0)</f>
        <v>FELICIO</v>
      </c>
      <c r="AG2558" s="20" t="str">
        <f>VLOOKUP(E2558,'FILIAIS PETZ'!A:Q,2,0)</f>
        <v>R3</v>
      </c>
      <c r="AH2558" s="75">
        <v>530</v>
      </c>
      <c r="AI2558" s="16" t="s">
        <v>7043</v>
      </c>
      <c r="AJ2558" s="43">
        <f>VLOOKUP(E2558,'FILIAIS PETZ'!$A$2:$K$2000,11,0)</f>
        <v>18328118022188</v>
      </c>
      <c r="AK2558" s="44">
        <f t="shared" ref="AK2558:AK2567" si="170">AJ2558</f>
        <v>18328118022188</v>
      </c>
    </row>
    <row r="2559" spans="1:37" s="14" customFormat="1" ht="15" customHeight="1" thickBot="1" x14ac:dyDescent="0.25">
      <c r="A2559" s="9">
        <f t="shared" si="169"/>
        <v>894686</v>
      </c>
      <c r="B2559" s="18">
        <f>VLOOKUP(C2559,FORNECEDORES!D:E,2,0)</f>
        <v>9057</v>
      </c>
      <c r="C2559" s="19" t="str">
        <f>VLOOKUP(D2559,FORNECEDORES!A:D,4,0)</f>
        <v>19.357.006/0001-49</v>
      </c>
      <c r="D2559" s="13" t="s">
        <v>2290</v>
      </c>
      <c r="E2559" s="20" t="str">
        <f t="shared" si="166"/>
        <v>04 0185</v>
      </c>
      <c r="F2559" s="28" t="s">
        <v>4973</v>
      </c>
      <c r="G2559" s="21" t="str">
        <f>VLOOKUP(E2559,'FILIAIS PETZ'!A:E,5,0)</f>
        <v>PETZ AV CONTORNO (ANTIGOS DADOS DE SVLB/MG - PETZ SILVA LOBO)</v>
      </c>
      <c r="H2559" s="20" t="str">
        <f>VLOOKUP(E2559,'FILIAIS PETZ'!A:D,4,0)</f>
        <v>ACTN-MG</v>
      </c>
      <c r="I2559" s="46">
        <v>45401</v>
      </c>
      <c r="J2559" s="9">
        <v>894686</v>
      </c>
      <c r="K2559" s="9" t="s">
        <v>5858</v>
      </c>
      <c r="L2559" s="83" t="s">
        <v>7469</v>
      </c>
      <c r="M2559" s="85">
        <v>45419</v>
      </c>
      <c r="N2559" s="85">
        <v>45441</v>
      </c>
      <c r="O2559" s="85">
        <v>45422</v>
      </c>
      <c r="P2559" s="29" t="s">
        <v>4990</v>
      </c>
      <c r="Q2559" s="9">
        <v>3</v>
      </c>
      <c r="R2559" s="9">
        <v>1</v>
      </c>
      <c r="S2559" s="9">
        <v>8</v>
      </c>
      <c r="T2559" s="9" t="s">
        <v>32</v>
      </c>
      <c r="U2559" s="9">
        <v>11002</v>
      </c>
      <c r="V2559" s="9">
        <v>11002</v>
      </c>
      <c r="W2559" s="9" t="s">
        <v>5019</v>
      </c>
      <c r="X2559" s="9" t="s">
        <v>4985</v>
      </c>
      <c r="Y2559" s="10" t="s">
        <v>4997</v>
      </c>
      <c r="Z2559" s="10" t="s">
        <v>4993</v>
      </c>
      <c r="AA2559" s="10" t="s">
        <v>12031</v>
      </c>
      <c r="AB2559" s="10" t="s">
        <v>12941</v>
      </c>
      <c r="AC2559" s="9" t="s">
        <v>5006</v>
      </c>
      <c r="AD2559" s="29"/>
      <c r="AE2559" s="20" t="str">
        <f>VLOOKUP(E2559,'FILIAIS PETZ'!A:Q,17,0)</f>
        <v>MG-1</v>
      </c>
      <c r="AF2559" s="20" t="str">
        <f>VLOOKUP(E2559,'FILIAIS PETZ'!A:Q,3,0)</f>
        <v>FELICIO</v>
      </c>
      <c r="AG2559" s="20" t="str">
        <f>VLOOKUP(E2559,'FILIAIS PETZ'!A:Q,2,0)</f>
        <v>R3</v>
      </c>
      <c r="AH2559" s="75">
        <v>450</v>
      </c>
      <c r="AI2559" s="16" t="s">
        <v>7044</v>
      </c>
      <c r="AJ2559" s="43">
        <f>VLOOKUP(E2559,'FILIAIS PETZ'!$A$2:$K$2000,11,0)</f>
        <v>18328118017931</v>
      </c>
      <c r="AK2559" s="44">
        <f t="shared" si="170"/>
        <v>18328118017931</v>
      </c>
    </row>
    <row r="2560" spans="1:37" s="14" customFormat="1" ht="15" customHeight="1" thickBot="1" x14ac:dyDescent="0.25">
      <c r="A2560" s="9">
        <f t="shared" si="169"/>
        <v>894689</v>
      </c>
      <c r="B2560" s="18">
        <f>VLOOKUP(C2560,FORNECEDORES!D:E,2,0)</f>
        <v>9057</v>
      </c>
      <c r="C2560" s="19" t="str">
        <f>VLOOKUP(D2560,FORNECEDORES!A:D,4,0)</f>
        <v>19.357.006/0001-49</v>
      </c>
      <c r="D2560" s="13" t="s">
        <v>2290</v>
      </c>
      <c r="E2560" s="20" t="str">
        <f t="shared" si="166"/>
        <v>04 0061</v>
      </c>
      <c r="F2560" s="28" t="s">
        <v>4946</v>
      </c>
      <c r="G2560" s="21" t="str">
        <f>VLOOKUP(E2560,'FILIAIS PETZ'!A:E,5,0)</f>
        <v>PETZ PAMPULHA</v>
      </c>
      <c r="H2560" s="20" t="str">
        <f>VLOOKUP(E2560,'FILIAIS PETZ'!A:D,4,0)</f>
        <v>PAMP-MG</v>
      </c>
      <c r="I2560" s="46">
        <v>45401</v>
      </c>
      <c r="J2560" s="9">
        <v>894689</v>
      </c>
      <c r="K2560" s="9" t="s">
        <v>5858</v>
      </c>
      <c r="L2560" s="83" t="s">
        <v>7464</v>
      </c>
      <c r="M2560" s="85">
        <v>45419</v>
      </c>
      <c r="N2560" s="85">
        <v>45441</v>
      </c>
      <c r="O2560" s="85">
        <v>45422</v>
      </c>
      <c r="P2560" s="29" t="s">
        <v>4990</v>
      </c>
      <c r="Q2560" s="9">
        <v>3</v>
      </c>
      <c r="R2560" s="9">
        <v>1</v>
      </c>
      <c r="S2560" s="9">
        <v>8</v>
      </c>
      <c r="T2560" s="9" t="s">
        <v>32</v>
      </c>
      <c r="U2560" s="9">
        <v>11002</v>
      </c>
      <c r="V2560" s="9">
        <v>11002</v>
      </c>
      <c r="W2560" s="9" t="s">
        <v>4984</v>
      </c>
      <c r="X2560" s="9" t="s">
        <v>4985</v>
      </c>
      <c r="Y2560" s="10" t="s">
        <v>4993</v>
      </c>
      <c r="Z2560" s="10" t="s">
        <v>4993</v>
      </c>
      <c r="AA2560" s="10" t="s">
        <v>4989</v>
      </c>
      <c r="AB2560" s="10" t="s">
        <v>12941</v>
      </c>
      <c r="AC2560" s="9" t="s">
        <v>5006</v>
      </c>
      <c r="AD2560" s="29"/>
      <c r="AE2560" s="20" t="str">
        <f>VLOOKUP(E2560,'FILIAIS PETZ'!A:Q,17,0)</f>
        <v>MG-1</v>
      </c>
      <c r="AF2560" s="20" t="str">
        <f>VLOOKUP(E2560,'FILIAIS PETZ'!A:Q,3,0)</f>
        <v>FELICIO</v>
      </c>
      <c r="AG2560" s="20" t="str">
        <f>VLOOKUP(E2560,'FILIAIS PETZ'!A:Q,2,0)</f>
        <v>R3</v>
      </c>
      <c r="AH2560" s="75">
        <v>450</v>
      </c>
      <c r="AI2560" s="16" t="s">
        <v>7045</v>
      </c>
      <c r="AJ2560" s="43">
        <f>VLOOKUP(E2560,'FILIAIS PETZ'!$A$2:$K$2000,11,0)</f>
        <v>18328118006069</v>
      </c>
      <c r="AK2560" s="44">
        <f t="shared" si="170"/>
        <v>18328118006069</v>
      </c>
    </row>
    <row r="2561" spans="1:37" s="14" customFormat="1" ht="15" customHeight="1" thickBot="1" x14ac:dyDescent="0.25">
      <c r="A2561" s="9">
        <f t="shared" si="169"/>
        <v>894702</v>
      </c>
      <c r="B2561" s="18">
        <f>VLOOKUP(C2561,FORNECEDORES!D:E,2,0)</f>
        <v>755572</v>
      </c>
      <c r="C2561" s="19" t="str">
        <f>VLOOKUP(D2561,FORNECEDORES!A:D,4,0)</f>
        <v>53.795.002/0001-80</v>
      </c>
      <c r="D2561" s="13" t="s">
        <v>5850</v>
      </c>
      <c r="E2561" s="20" t="str">
        <f t="shared" si="166"/>
        <v>04 0273</v>
      </c>
      <c r="F2561" s="28" t="s">
        <v>4972</v>
      </c>
      <c r="G2561" s="21" t="str">
        <f>VLOOKUP(E2561,'FILIAIS PETZ'!A:E,5,0)</f>
        <v xml:space="preserve">PETZ ESTAÇÃO GOIANIA </v>
      </c>
      <c r="H2561" s="20" t="str">
        <f>VLOOKUP(E2561,'FILIAIS PETZ'!A:D,4,0)</f>
        <v>ESTG-GO</v>
      </c>
      <c r="I2561" s="46">
        <v>45401</v>
      </c>
      <c r="J2561" s="9">
        <v>894702</v>
      </c>
      <c r="K2561" s="9" t="s">
        <v>5858</v>
      </c>
      <c r="L2561" s="83" t="s">
        <v>6477</v>
      </c>
      <c r="M2561" s="85">
        <v>45401</v>
      </c>
      <c r="N2561" s="85">
        <v>45427</v>
      </c>
      <c r="O2561" s="85">
        <v>45405</v>
      </c>
      <c r="P2561" s="29" t="s">
        <v>4990</v>
      </c>
      <c r="Q2561" s="9">
        <v>3</v>
      </c>
      <c r="R2561" s="9">
        <v>1</v>
      </c>
      <c r="S2561" s="9">
        <v>8</v>
      </c>
      <c r="T2561" s="9" t="s">
        <v>32</v>
      </c>
      <c r="U2561" s="9">
        <v>11002</v>
      </c>
      <c r="V2561" s="9">
        <v>11002</v>
      </c>
      <c r="W2561" s="9" t="s">
        <v>5039</v>
      </c>
      <c r="X2561" s="9" t="s">
        <v>5016</v>
      </c>
      <c r="Y2561" s="10" t="s">
        <v>4993</v>
      </c>
      <c r="Z2561" s="10" t="s">
        <v>4993</v>
      </c>
      <c r="AA2561" s="10" t="s">
        <v>5103</v>
      </c>
      <c r="AB2561" s="10" t="s">
        <v>12941</v>
      </c>
      <c r="AC2561" s="9" t="s">
        <v>5006</v>
      </c>
      <c r="AD2561" s="29"/>
      <c r="AE2561" s="20" t="str">
        <f>VLOOKUP(E2561,'FILIAIS PETZ'!A:Q,17,0)</f>
        <v>CO-2</v>
      </c>
      <c r="AF2561" s="20" t="str">
        <f>VLOOKUP(E2561,'FILIAIS PETZ'!A:Q,3,0)</f>
        <v>FELICIO</v>
      </c>
      <c r="AG2561" s="20" t="str">
        <f>VLOOKUP(E2561,'FILIAIS PETZ'!A:Q,2,0)</f>
        <v>R3</v>
      </c>
      <c r="AH2561" s="75">
        <v>1580</v>
      </c>
      <c r="AI2561" s="16" t="s">
        <v>7046</v>
      </c>
      <c r="AJ2561" s="43">
        <f>VLOOKUP(E2561,'FILIAIS PETZ'!$A$2:$K$2000,11,0)</f>
        <v>18328118027732</v>
      </c>
      <c r="AK2561" s="44">
        <f t="shared" si="170"/>
        <v>18328118027732</v>
      </c>
    </row>
    <row r="2562" spans="1:37" s="14" customFormat="1" ht="15" customHeight="1" thickBot="1" x14ac:dyDescent="0.25">
      <c r="A2562" s="9">
        <f t="shared" si="169"/>
        <v>894703</v>
      </c>
      <c r="B2562" s="18">
        <f>VLOOKUP(C2562,FORNECEDORES!D:E,2,0)</f>
        <v>755572</v>
      </c>
      <c r="C2562" s="19" t="str">
        <f>VLOOKUP(D2562,FORNECEDORES!A:D,4,0)</f>
        <v>53.795.002/0001-80</v>
      </c>
      <c r="D2562" s="13" t="s">
        <v>5850</v>
      </c>
      <c r="E2562" s="20" t="str">
        <f t="shared" si="166"/>
        <v>04 0029</v>
      </c>
      <c r="F2562" s="28" t="s">
        <v>4965</v>
      </c>
      <c r="G2562" s="21" t="str">
        <f>VLOOKUP(E2562,'FILIAIS PETZ'!A:E,5,0)</f>
        <v>PETZ PASSEIO DAS AGUAS</v>
      </c>
      <c r="H2562" s="20" t="str">
        <f>VLOOKUP(E2562,'FILIAIS PETZ'!A:D,4,0)</f>
        <v>PSAG-GO</v>
      </c>
      <c r="I2562" s="46">
        <v>45401</v>
      </c>
      <c r="J2562" s="9">
        <v>894703</v>
      </c>
      <c r="K2562" s="9" t="s">
        <v>5858</v>
      </c>
      <c r="L2562" s="83" t="s">
        <v>6478</v>
      </c>
      <c r="M2562" s="85">
        <v>45401</v>
      </c>
      <c r="N2562" s="85">
        <v>45427</v>
      </c>
      <c r="O2562" s="85">
        <v>45405</v>
      </c>
      <c r="P2562" s="29" t="s">
        <v>4990</v>
      </c>
      <c r="Q2562" s="9">
        <v>3</v>
      </c>
      <c r="R2562" s="9">
        <v>1</v>
      </c>
      <c r="S2562" s="9">
        <v>8</v>
      </c>
      <c r="T2562" s="9" t="s">
        <v>32</v>
      </c>
      <c r="U2562" s="9">
        <v>11002</v>
      </c>
      <c r="V2562" s="9">
        <v>11002</v>
      </c>
      <c r="W2562" s="9" t="s">
        <v>5039</v>
      </c>
      <c r="X2562" s="9" t="s">
        <v>5016</v>
      </c>
      <c r="Y2562" s="10" t="s">
        <v>4993</v>
      </c>
      <c r="Z2562" s="10" t="s">
        <v>4993</v>
      </c>
      <c r="AA2562" s="10" t="s">
        <v>5103</v>
      </c>
      <c r="AB2562" s="10" t="s">
        <v>12941</v>
      </c>
      <c r="AC2562" s="9" t="s">
        <v>5006</v>
      </c>
      <c r="AD2562" s="29"/>
      <c r="AE2562" s="20" t="str">
        <f>VLOOKUP(E2562,'FILIAIS PETZ'!A:Q,17,0)</f>
        <v>CO-2</v>
      </c>
      <c r="AF2562" s="20" t="str">
        <f>VLOOKUP(E2562,'FILIAIS PETZ'!A:Q,3,0)</f>
        <v>FELICIO</v>
      </c>
      <c r="AG2562" s="20" t="str">
        <f>VLOOKUP(E2562,'FILIAIS PETZ'!A:Q,2,0)</f>
        <v>R3</v>
      </c>
      <c r="AH2562" s="75">
        <v>4217</v>
      </c>
      <c r="AI2562" s="16" t="s">
        <v>7047</v>
      </c>
      <c r="AJ2562" s="43">
        <f>VLOOKUP(E2562,'FILIAIS PETZ'!$A$2:$K$2000,11,0)</f>
        <v>18328118002900</v>
      </c>
      <c r="AK2562" s="44">
        <f t="shared" si="170"/>
        <v>18328118002900</v>
      </c>
    </row>
    <row r="2563" spans="1:37" s="14" customFormat="1" ht="15" customHeight="1" thickBot="1" x14ac:dyDescent="0.25">
      <c r="A2563" s="9">
        <f t="shared" si="169"/>
        <v>894704</v>
      </c>
      <c r="B2563" s="18">
        <f>VLOOKUP(C2563,FORNECEDORES!D:E,2,0)</f>
        <v>755572</v>
      </c>
      <c r="C2563" s="19" t="str">
        <f>VLOOKUP(D2563,FORNECEDORES!A:D,4,0)</f>
        <v>53.795.002/0001-80</v>
      </c>
      <c r="D2563" s="13" t="s">
        <v>5850</v>
      </c>
      <c r="E2563" s="20" t="str">
        <f t="shared" si="166"/>
        <v>04 0153</v>
      </c>
      <c r="F2563" s="28" t="s">
        <v>4966</v>
      </c>
      <c r="G2563" s="21" t="str">
        <f>VLOOKUP(E2563,'FILIAIS PETZ'!A:E,5,0)</f>
        <v>PETZ TAGUATINGA</v>
      </c>
      <c r="H2563" s="20" t="str">
        <f>VLOOKUP(E2563,'FILIAIS PETZ'!A:D,4,0)</f>
        <v>TGTG-DF</v>
      </c>
      <c r="I2563" s="46">
        <v>45401</v>
      </c>
      <c r="J2563" s="9">
        <v>894704</v>
      </c>
      <c r="K2563" s="9" t="s">
        <v>5858</v>
      </c>
      <c r="L2563" s="83" t="s">
        <v>6479</v>
      </c>
      <c r="M2563" s="85">
        <v>45401</v>
      </c>
      <c r="N2563" s="85">
        <v>45427</v>
      </c>
      <c r="O2563" s="85">
        <v>45405</v>
      </c>
      <c r="P2563" s="29" t="s">
        <v>4990</v>
      </c>
      <c r="Q2563" s="9">
        <v>3</v>
      </c>
      <c r="R2563" s="9">
        <v>1</v>
      </c>
      <c r="S2563" s="9">
        <v>8</v>
      </c>
      <c r="T2563" s="9" t="s">
        <v>32</v>
      </c>
      <c r="U2563" s="9">
        <v>11002</v>
      </c>
      <c r="V2563" s="9">
        <v>11002</v>
      </c>
      <c r="W2563" s="9" t="s">
        <v>5039</v>
      </c>
      <c r="X2563" s="9" t="s">
        <v>5016</v>
      </c>
      <c r="Y2563" s="10" t="s">
        <v>4993</v>
      </c>
      <c r="Z2563" s="10" t="s">
        <v>4993</v>
      </c>
      <c r="AA2563" s="10" t="s">
        <v>5103</v>
      </c>
      <c r="AB2563" s="10" t="s">
        <v>12941</v>
      </c>
      <c r="AC2563" s="9" t="s">
        <v>4995</v>
      </c>
      <c r="AD2563" s="29"/>
      <c r="AE2563" s="20" t="str">
        <f>VLOOKUP(E2563,'FILIAIS PETZ'!A:Q,17,0)</f>
        <v>CO-1</v>
      </c>
      <c r="AF2563" s="20" t="str">
        <f>VLOOKUP(E2563,'FILIAIS PETZ'!A:Q,3,0)</f>
        <v>FELICIO</v>
      </c>
      <c r="AG2563" s="20" t="str">
        <f>VLOOKUP(E2563,'FILIAIS PETZ'!A:Q,2,0)</f>
        <v>R3</v>
      </c>
      <c r="AH2563" s="75">
        <v>6000</v>
      </c>
      <c r="AI2563" s="16" t="s">
        <v>7048</v>
      </c>
      <c r="AJ2563" s="43">
        <f>VLOOKUP(E2563,'FILIAIS PETZ'!$A$2:$K$2000,11,0)</f>
        <v>18328118014916</v>
      </c>
      <c r="AK2563" s="44">
        <f t="shared" si="170"/>
        <v>18328118014916</v>
      </c>
    </row>
    <row r="2564" spans="1:37" s="14" customFormat="1" ht="15" customHeight="1" thickBot="1" x14ac:dyDescent="0.25">
      <c r="A2564" s="9">
        <f t="shared" si="169"/>
        <v>894709</v>
      </c>
      <c r="B2564" s="18">
        <f>VLOOKUP(C2564,FORNECEDORES!D:E,2,0)</f>
        <v>9057</v>
      </c>
      <c r="C2564" s="19" t="str">
        <f>VLOOKUP(D2564,FORNECEDORES!A:D,4,0)</f>
        <v>19.357.006/0001-49</v>
      </c>
      <c r="D2564" s="13" t="s">
        <v>2290</v>
      </c>
      <c r="E2564" s="20" t="str">
        <f t="shared" si="166"/>
        <v>04 0040</v>
      </c>
      <c r="F2564" s="28" t="s">
        <v>4943</v>
      </c>
      <c r="G2564" s="21" t="str">
        <f>VLOOKUP(E2564,'FILIAIS PETZ'!A:E,5,0)</f>
        <v>PETZ NOSSA SENHORA DO CARMO</v>
      </c>
      <c r="H2564" s="20" t="str">
        <f>VLOOKUP(E2564,'FILIAIS PETZ'!A:D,4,0)</f>
        <v>NSCA-MG</v>
      </c>
      <c r="I2564" s="46">
        <v>45401</v>
      </c>
      <c r="J2564" s="9">
        <v>894709</v>
      </c>
      <c r="K2564" s="9" t="s">
        <v>5858</v>
      </c>
      <c r="L2564" s="83" t="s">
        <v>7466</v>
      </c>
      <c r="M2564" s="85">
        <v>45419</v>
      </c>
      <c r="N2564" s="85">
        <v>45441</v>
      </c>
      <c r="O2564" s="85">
        <v>45422</v>
      </c>
      <c r="P2564" s="29" t="s">
        <v>4990</v>
      </c>
      <c r="Q2564" s="9">
        <v>3</v>
      </c>
      <c r="R2564" s="9">
        <v>1</v>
      </c>
      <c r="S2564" s="9">
        <v>8</v>
      </c>
      <c r="T2564" s="9" t="s">
        <v>32</v>
      </c>
      <c r="U2564" s="9">
        <v>11002</v>
      </c>
      <c r="V2564" s="9">
        <v>11002</v>
      </c>
      <c r="W2564" s="9" t="s">
        <v>5019</v>
      </c>
      <c r="X2564" s="9" t="s">
        <v>4985</v>
      </c>
      <c r="Y2564" s="10" t="s">
        <v>4993</v>
      </c>
      <c r="Z2564" s="10" t="s">
        <v>4993</v>
      </c>
      <c r="AA2564" s="10" t="s">
        <v>4989</v>
      </c>
      <c r="AB2564" s="10" t="s">
        <v>12941</v>
      </c>
      <c r="AC2564" s="9" t="s">
        <v>5006</v>
      </c>
      <c r="AD2564" s="29"/>
      <c r="AE2564" s="20" t="str">
        <f>VLOOKUP(E2564,'FILIAIS PETZ'!A:Q,17,0)</f>
        <v>MG-1</v>
      </c>
      <c r="AF2564" s="20" t="str">
        <f>VLOOKUP(E2564,'FILIAIS PETZ'!A:Q,3,0)</f>
        <v>FELICIO</v>
      </c>
      <c r="AG2564" s="20" t="str">
        <f>VLOOKUP(E2564,'FILIAIS PETZ'!A:Q,2,0)</f>
        <v>R3</v>
      </c>
      <c r="AH2564" s="75">
        <v>350</v>
      </c>
      <c r="AI2564" s="16" t="s">
        <v>7049</v>
      </c>
      <c r="AJ2564" s="43">
        <f>VLOOKUP(E2564,'FILIAIS PETZ'!$A$2:$K$2000,11,0)</f>
        <v>18328118003981</v>
      </c>
      <c r="AK2564" s="44">
        <f t="shared" si="170"/>
        <v>18328118003981</v>
      </c>
    </row>
    <row r="2565" spans="1:37" s="14" customFormat="1" ht="15" customHeight="1" thickBot="1" x14ac:dyDescent="0.25">
      <c r="A2565" s="9">
        <f t="shared" si="169"/>
        <v>894901</v>
      </c>
      <c r="B2565" s="18">
        <f>VLOOKUP(C2565,FORNECEDORES!D:E,2,0)</f>
        <v>3203</v>
      </c>
      <c r="C2565" s="19" t="str">
        <f>VLOOKUP(D2565,FORNECEDORES!A:D,4,0)</f>
        <v>19.658.535/0001-82</v>
      </c>
      <c r="D2565" s="13" t="s">
        <v>6459</v>
      </c>
      <c r="E2565" s="20" t="str">
        <f t="shared" si="166"/>
        <v>04 0032</v>
      </c>
      <c r="F2565" s="28" t="s">
        <v>4951</v>
      </c>
      <c r="G2565" s="21" t="str">
        <f>VLOOKUP(E2565,'FILIAIS PETZ'!A:E,5,0)</f>
        <v>PETZ JAGUARE</v>
      </c>
      <c r="H2565" s="20" t="str">
        <f>VLOOKUP(E2565,'FILIAIS PETZ'!A:D,4,0)</f>
        <v>JGRE-SP</v>
      </c>
      <c r="I2565" s="46">
        <v>45401</v>
      </c>
      <c r="J2565" s="9">
        <v>894901</v>
      </c>
      <c r="K2565" s="9" t="s">
        <v>5858</v>
      </c>
      <c r="L2565" s="83" t="s">
        <v>7210</v>
      </c>
      <c r="M2565" s="85">
        <v>45407</v>
      </c>
      <c r="N2565" s="85">
        <v>45427</v>
      </c>
      <c r="O2565" s="85">
        <v>45407</v>
      </c>
      <c r="P2565" s="29" t="s">
        <v>4990</v>
      </c>
      <c r="Q2565" s="9">
        <v>3</v>
      </c>
      <c r="R2565" s="9">
        <v>1</v>
      </c>
      <c r="S2565" s="9">
        <v>8</v>
      </c>
      <c r="T2565" s="9" t="s">
        <v>32</v>
      </c>
      <c r="U2565" s="9">
        <v>11002</v>
      </c>
      <c r="V2565" s="9">
        <v>11002</v>
      </c>
      <c r="W2565" s="9" t="s">
        <v>6157</v>
      </c>
      <c r="X2565" s="9" t="s">
        <v>4985</v>
      </c>
      <c r="Y2565" s="10" t="s">
        <v>4993</v>
      </c>
      <c r="Z2565" s="10" t="s">
        <v>4993</v>
      </c>
      <c r="AA2565" s="10" t="s">
        <v>4989</v>
      </c>
      <c r="AB2565" s="84" t="s">
        <v>5005</v>
      </c>
      <c r="AC2565" s="9" t="s">
        <v>5006</v>
      </c>
      <c r="AD2565" s="29"/>
      <c r="AE2565" s="20" t="str">
        <f>VLOOKUP(E2565,'FILIAIS PETZ'!A:Q,17,0)</f>
        <v>SP7</v>
      </c>
      <c r="AF2565" s="20" t="str">
        <f>VLOOKUP(E2565,'FILIAIS PETZ'!A:Q,3,0)</f>
        <v>FELICIO</v>
      </c>
      <c r="AG2565" s="20" t="str">
        <f>VLOOKUP(E2565,'FILIAIS PETZ'!A:Q,2,0)</f>
        <v>R3</v>
      </c>
      <c r="AH2565" s="75">
        <v>214.52</v>
      </c>
      <c r="AI2565" s="16" t="s">
        <v>7050</v>
      </c>
      <c r="AJ2565" s="43">
        <f>VLOOKUP(E2565,'FILIAIS PETZ'!$A$2:$K$2000,11,0)</f>
        <v>18328118003205</v>
      </c>
      <c r="AK2565" s="44">
        <f t="shared" si="170"/>
        <v>18328118003205</v>
      </c>
    </row>
    <row r="2566" spans="1:37" s="14" customFormat="1" ht="15" customHeight="1" thickBot="1" x14ac:dyDescent="0.25">
      <c r="A2566" s="9">
        <f t="shared" si="169"/>
        <v>895020</v>
      </c>
      <c r="B2566" s="18">
        <f>VLOOKUP(C2566,FORNECEDORES!D:E,2,0)</f>
        <v>6022</v>
      </c>
      <c r="C2566" s="19" t="str">
        <f>VLOOKUP(D2566,FORNECEDORES!A:D,4,0)</f>
        <v>06.696.624/0001-71</v>
      </c>
      <c r="D2566" s="13" t="s">
        <v>1558</v>
      </c>
      <c r="E2566" s="20" t="str">
        <f t="shared" si="166"/>
        <v>04 0077</v>
      </c>
      <c r="F2566" s="28" t="s">
        <v>4954</v>
      </c>
      <c r="G2566" s="21" t="str">
        <f>VLOOKUP(E2566,'FILIAIS PETZ'!A:E,5,0)</f>
        <v>PETZ GOIANIA (SETOR BUENO)</v>
      </c>
      <c r="H2566" s="20" t="str">
        <f>VLOOKUP(E2566,'FILIAIS PETZ'!A:D,4,0)</f>
        <v>BT63-GO</v>
      </c>
      <c r="I2566" s="46">
        <v>45401</v>
      </c>
      <c r="J2566" s="9">
        <v>895020</v>
      </c>
      <c r="K2566" s="9" t="s">
        <v>5858</v>
      </c>
      <c r="L2566" s="83" t="s">
        <v>7485</v>
      </c>
      <c r="M2566" s="85">
        <v>45420</v>
      </c>
      <c r="N2566" s="85">
        <v>45441</v>
      </c>
      <c r="O2566" s="85">
        <v>45422</v>
      </c>
      <c r="P2566" s="29" t="s">
        <v>4990</v>
      </c>
      <c r="Q2566" s="9">
        <v>3</v>
      </c>
      <c r="R2566" s="9">
        <v>1</v>
      </c>
      <c r="S2566" s="9">
        <v>8</v>
      </c>
      <c r="T2566" s="9" t="s">
        <v>32</v>
      </c>
      <c r="U2566" s="9">
        <v>11002</v>
      </c>
      <c r="V2566" s="9">
        <v>11002</v>
      </c>
      <c r="W2566" s="9" t="s">
        <v>4984</v>
      </c>
      <c r="X2566" s="9" t="s">
        <v>4996</v>
      </c>
      <c r="Y2566" s="10" t="s">
        <v>4993</v>
      </c>
      <c r="Z2566" s="10" t="s">
        <v>4993</v>
      </c>
      <c r="AA2566" s="10" t="s">
        <v>5097</v>
      </c>
      <c r="AB2566" s="10" t="s">
        <v>12941</v>
      </c>
      <c r="AC2566" s="9" t="s">
        <v>5006</v>
      </c>
      <c r="AD2566" s="29"/>
      <c r="AE2566" s="20" t="str">
        <f>VLOOKUP(E2566,'FILIAIS PETZ'!A:Q,17,0)</f>
        <v>CO-2</v>
      </c>
      <c r="AF2566" s="20" t="str">
        <f>VLOOKUP(E2566,'FILIAIS PETZ'!A:Q,3,0)</f>
        <v>FELICIO</v>
      </c>
      <c r="AG2566" s="20" t="str">
        <f>VLOOKUP(E2566,'FILIAIS PETZ'!A:Q,2,0)</f>
        <v>R3</v>
      </c>
      <c r="AH2566" s="75">
        <v>3090.28</v>
      </c>
      <c r="AI2566" s="16" t="s">
        <v>7051</v>
      </c>
      <c r="AJ2566" s="43">
        <f>VLOOKUP(E2566,'FILIAIS PETZ'!$A$2:$K$2000,11,0)</f>
        <v>18328118007545</v>
      </c>
      <c r="AK2566" s="44">
        <f t="shared" si="170"/>
        <v>18328118007545</v>
      </c>
    </row>
    <row r="2567" spans="1:37" s="14" customFormat="1" ht="15" customHeight="1" thickBot="1" x14ac:dyDescent="0.25">
      <c r="A2567" s="9">
        <f t="shared" si="169"/>
        <v>896524</v>
      </c>
      <c r="B2567" s="18">
        <f>VLOOKUP(C2567,FORNECEDORES!D:E,2,0)</f>
        <v>7736</v>
      </c>
      <c r="C2567" s="19" t="str">
        <f>VLOOKUP(D2567,FORNECEDORES!A:D,4,0)</f>
        <v>27.385.816/0001-37</v>
      </c>
      <c r="D2567" s="13" t="s">
        <v>2591</v>
      </c>
      <c r="E2567" s="20" t="str">
        <f t="shared" si="166"/>
        <v>04 0073</v>
      </c>
      <c r="F2567" s="28" t="s">
        <v>4953</v>
      </c>
      <c r="G2567" s="21" t="str">
        <f>VLOOKUP(E2567,'FILIAIS PETZ'!A:E,5,0)</f>
        <v>PETZ CAMPO GRANDE</v>
      </c>
      <c r="H2567" s="20" t="str">
        <f>VLOOKUP(E2567,'FILIAIS PETZ'!A:D,4,0)</f>
        <v>CGDE-MS</v>
      </c>
      <c r="I2567" s="46">
        <v>45401</v>
      </c>
      <c r="J2567" s="9">
        <v>896524</v>
      </c>
      <c r="K2567" s="9" t="s">
        <v>5858</v>
      </c>
      <c r="L2567" s="83" t="s">
        <v>7638</v>
      </c>
      <c r="M2567" s="85">
        <v>45427</v>
      </c>
      <c r="N2567" s="85">
        <v>45448</v>
      </c>
      <c r="O2567" s="85">
        <v>45428</v>
      </c>
      <c r="P2567" s="29" t="s">
        <v>4982</v>
      </c>
      <c r="Q2567" s="9">
        <v>3</v>
      </c>
      <c r="R2567" s="9">
        <v>1</v>
      </c>
      <c r="S2567" s="9">
        <v>8</v>
      </c>
      <c r="T2567" s="9" t="s">
        <v>32</v>
      </c>
      <c r="U2567" s="9">
        <v>11002</v>
      </c>
      <c r="V2567" s="9">
        <v>11002</v>
      </c>
      <c r="W2567" s="9" t="s">
        <v>5067</v>
      </c>
      <c r="X2567" s="9" t="s">
        <v>4985</v>
      </c>
      <c r="Y2567" s="10" t="s">
        <v>4993</v>
      </c>
      <c r="Z2567" s="10" t="s">
        <v>4993</v>
      </c>
      <c r="AA2567" s="10" t="s">
        <v>4989</v>
      </c>
      <c r="AB2567" s="10" t="s">
        <v>12941</v>
      </c>
      <c r="AC2567" s="9" t="s">
        <v>4988</v>
      </c>
      <c r="AD2567" s="29">
        <v>800000260</v>
      </c>
      <c r="AE2567" s="20" t="str">
        <f>VLOOKUP(E2567,'FILIAIS PETZ'!A:Q,17,0)</f>
        <v>CO-1</v>
      </c>
      <c r="AF2567" s="20" t="str">
        <f>VLOOKUP(E2567,'FILIAIS PETZ'!A:Q,3,0)</f>
        <v>FELICIO</v>
      </c>
      <c r="AG2567" s="20" t="str">
        <f>VLOOKUP(E2567,'FILIAIS PETZ'!A:Q,2,0)</f>
        <v>R3</v>
      </c>
      <c r="AH2567" s="75">
        <v>22700</v>
      </c>
      <c r="AI2567" s="16" t="s">
        <v>7642</v>
      </c>
      <c r="AJ2567" s="43">
        <f>VLOOKUP(E2567,'FILIAIS PETZ'!$A$2:$K$2000,11,0)</f>
        <v>18328118007383</v>
      </c>
      <c r="AK2567" s="44">
        <f t="shared" si="170"/>
        <v>18328118007383</v>
      </c>
    </row>
    <row r="2568" spans="1:37" s="14" customFormat="1" ht="15" customHeight="1" thickBot="1" x14ac:dyDescent="0.25">
      <c r="A2568" s="9">
        <v>895081</v>
      </c>
      <c r="B2568" s="18">
        <f>VLOOKUP(C2568,FORNECEDORES!D:E,2,0)</f>
        <v>14456</v>
      </c>
      <c r="C2568" s="19" t="str">
        <f>VLOOKUP(D2568,FORNECEDORES!A:D,4,0)</f>
        <v>29.274.777/0001-26</v>
      </c>
      <c r="D2568" s="13" t="s">
        <v>2689</v>
      </c>
      <c r="E2568" s="20" t="str">
        <f t="shared" si="166"/>
        <v>04 0067</v>
      </c>
      <c r="F2568" s="28" t="s">
        <v>8611</v>
      </c>
      <c r="G2568" s="21" t="str">
        <f>VLOOKUP(E2568,'FILIAIS PETZ'!A:E,5,0)</f>
        <v>PETZ EXTRA RICARDO JAFET</v>
      </c>
      <c r="H2568" s="20" t="str">
        <f>VLOOKUP(E2568,'FILIAIS PETZ'!A:D,4,0)</f>
        <v>RJAF-SP</v>
      </c>
      <c r="I2568" s="46">
        <v>45401</v>
      </c>
      <c r="J2568" s="9">
        <v>895081</v>
      </c>
      <c r="K2568" s="9" t="s">
        <v>9035</v>
      </c>
      <c r="L2568" s="83" t="s">
        <v>10451</v>
      </c>
      <c r="M2568" s="85">
        <v>45402</v>
      </c>
      <c r="N2568" s="85">
        <v>45420</v>
      </c>
      <c r="O2568" s="85">
        <v>45406</v>
      </c>
      <c r="P2568" s="9" t="s">
        <v>4990</v>
      </c>
      <c r="Q2568" s="9" t="s">
        <v>5029</v>
      </c>
      <c r="R2568" s="9" t="s">
        <v>4991</v>
      </c>
      <c r="S2568" s="9" t="s">
        <v>4983</v>
      </c>
      <c r="T2568" s="9" t="s">
        <v>32</v>
      </c>
      <c r="U2568" s="9" t="s">
        <v>5048</v>
      </c>
      <c r="V2568" s="9" t="s">
        <v>5048</v>
      </c>
      <c r="W2568" s="9" t="s">
        <v>5019</v>
      </c>
      <c r="X2568" s="9" t="s">
        <v>4985</v>
      </c>
      <c r="Y2568" s="9" t="s">
        <v>4997</v>
      </c>
      <c r="Z2568" s="9" t="s">
        <v>4993</v>
      </c>
      <c r="AA2568" s="9" t="s">
        <v>4989</v>
      </c>
      <c r="AB2568" s="9" t="s">
        <v>12941</v>
      </c>
      <c r="AC2568" s="9" t="s">
        <v>5006</v>
      </c>
      <c r="AD2568" s="9"/>
      <c r="AE2568" s="20" t="str">
        <f>VLOOKUP(E2568,'FILIAIS PETZ'!A:Q,17,0)</f>
        <v>SP2</v>
      </c>
      <c r="AF2568" s="20" t="str">
        <f>VLOOKUP(E2568,'FILIAIS PETZ'!A:Q,3,0)</f>
        <v>FELICIO</v>
      </c>
      <c r="AG2568" s="20" t="str">
        <f>VLOOKUP(E2568,'FILIAIS PETZ'!A:Q,2,0)</f>
        <v>R3</v>
      </c>
      <c r="AH2568" s="75">
        <v>590</v>
      </c>
      <c r="AI2568" s="16" t="s">
        <v>10452</v>
      </c>
      <c r="AJ2568" s="43">
        <f>VLOOKUP(E2568,'FILIAIS PETZ'!$A$2:$K$2000,11,0)</f>
        <v>18328118006573</v>
      </c>
      <c r="AK2568" s="44">
        <v>18328118006573</v>
      </c>
    </row>
    <row r="2569" spans="1:37" s="14" customFormat="1" ht="15" customHeight="1" thickBot="1" x14ac:dyDescent="0.25">
      <c r="A2569" s="9">
        <v>895082</v>
      </c>
      <c r="B2569" s="18">
        <f>VLOOKUP(C2569,FORNECEDORES!D:E,2,0)</f>
        <v>14456</v>
      </c>
      <c r="C2569" s="19" t="str">
        <f>VLOOKUP(D2569,FORNECEDORES!A:D,4,0)</f>
        <v>29.274.777/0001-26</v>
      </c>
      <c r="D2569" s="13" t="s">
        <v>2689</v>
      </c>
      <c r="E2569" s="20" t="str">
        <f t="shared" si="166"/>
        <v>04 0010</v>
      </c>
      <c r="F2569" s="28" t="s">
        <v>8983</v>
      </c>
      <c r="G2569" s="21" t="str">
        <f>VLOOKUP(E2569,'FILIAIS PETZ'!A:E,5,0)</f>
        <v>PETZ SANTA CECILIA</v>
      </c>
      <c r="H2569" s="20" t="str">
        <f>VLOOKUP(E2569,'FILIAIS PETZ'!A:D,4,0)</f>
        <v>STCE-SP</v>
      </c>
      <c r="I2569" s="46">
        <v>45401</v>
      </c>
      <c r="J2569" s="9">
        <v>895082</v>
      </c>
      <c r="K2569" s="9" t="s">
        <v>9035</v>
      </c>
      <c r="L2569" s="83" t="s">
        <v>10453</v>
      </c>
      <c r="M2569" s="85">
        <v>45402</v>
      </c>
      <c r="N2569" s="85">
        <v>45420</v>
      </c>
      <c r="O2569" s="85">
        <v>45406</v>
      </c>
      <c r="P2569" s="9" t="s">
        <v>4990</v>
      </c>
      <c r="Q2569" s="9" t="s">
        <v>5029</v>
      </c>
      <c r="R2569" s="9" t="s">
        <v>4991</v>
      </c>
      <c r="S2569" s="9" t="s">
        <v>4983</v>
      </c>
      <c r="T2569" s="9" t="s">
        <v>32</v>
      </c>
      <c r="U2569" s="9" t="s">
        <v>5048</v>
      </c>
      <c r="V2569" s="9" t="s">
        <v>5048</v>
      </c>
      <c r="W2569" s="9" t="s">
        <v>5119</v>
      </c>
      <c r="X2569" s="9" t="s">
        <v>4985</v>
      </c>
      <c r="Y2569" s="9" t="s">
        <v>4997</v>
      </c>
      <c r="Z2569" s="9" t="s">
        <v>4993</v>
      </c>
      <c r="AA2569" s="9" t="s">
        <v>4989</v>
      </c>
      <c r="AB2569" s="9" t="s">
        <v>12941</v>
      </c>
      <c r="AC2569" s="9" t="s">
        <v>5006</v>
      </c>
      <c r="AD2569" s="9"/>
      <c r="AE2569" s="20" t="str">
        <f>VLOOKUP(E2569,'FILIAIS PETZ'!A:Q,17,0)</f>
        <v>SP2</v>
      </c>
      <c r="AF2569" s="20" t="str">
        <f>VLOOKUP(E2569,'FILIAIS PETZ'!A:Q,3,0)</f>
        <v>FELICIO</v>
      </c>
      <c r="AG2569" s="20" t="str">
        <f>VLOOKUP(E2569,'FILIAIS PETZ'!A:Q,2,0)</f>
        <v>R3</v>
      </c>
      <c r="AH2569" s="75">
        <v>290</v>
      </c>
      <c r="AI2569" s="16" t="s">
        <v>10454</v>
      </c>
      <c r="AJ2569" s="43">
        <f>VLOOKUP(E2569,'FILIAIS PETZ'!$A$2:$K$2000,11,0)</f>
        <v>18328118001938</v>
      </c>
      <c r="AK2569" s="44">
        <v>18328118001938</v>
      </c>
    </row>
    <row r="2570" spans="1:37" s="14" customFormat="1" ht="15" customHeight="1" thickBot="1" x14ac:dyDescent="0.25">
      <c r="A2570" s="9">
        <v>895084</v>
      </c>
      <c r="B2570" s="18">
        <f>VLOOKUP(C2570,FORNECEDORES!D:E,2,0)</f>
        <v>14456</v>
      </c>
      <c r="C2570" s="19" t="str">
        <f>VLOOKUP(D2570,FORNECEDORES!A:D,4,0)</f>
        <v>29.274.777/0001-26</v>
      </c>
      <c r="D2570" s="13" t="s">
        <v>2689</v>
      </c>
      <c r="E2570" s="20" t="str">
        <f t="shared" si="166"/>
        <v>04 0011</v>
      </c>
      <c r="F2570" s="28" t="s">
        <v>8976</v>
      </c>
      <c r="G2570" s="21" t="str">
        <f>VLOOKUP(E2570,'FILIAIS PETZ'!A:E,5,0)</f>
        <v>PETZ AUGUSTA</v>
      </c>
      <c r="H2570" s="20" t="str">
        <f>VLOOKUP(E2570,'FILIAIS PETZ'!A:D,4,0)</f>
        <v>AUGT-SP</v>
      </c>
      <c r="I2570" s="46">
        <v>45401</v>
      </c>
      <c r="J2570" s="9">
        <v>895084</v>
      </c>
      <c r="K2570" s="9" t="s">
        <v>9035</v>
      </c>
      <c r="L2570" s="83" t="s">
        <v>10455</v>
      </c>
      <c r="M2570" s="85">
        <v>45402</v>
      </c>
      <c r="N2570" s="85">
        <v>45420</v>
      </c>
      <c r="O2570" s="85">
        <v>45406</v>
      </c>
      <c r="P2570" s="9" t="s">
        <v>4990</v>
      </c>
      <c r="Q2570" s="9" t="s">
        <v>5029</v>
      </c>
      <c r="R2570" s="9" t="s">
        <v>4991</v>
      </c>
      <c r="S2570" s="9" t="s">
        <v>4983</v>
      </c>
      <c r="T2570" s="9" t="s">
        <v>32</v>
      </c>
      <c r="U2570" s="9" t="s">
        <v>5048</v>
      </c>
      <c r="V2570" s="9" t="s">
        <v>5048</v>
      </c>
      <c r="W2570" s="9" t="s">
        <v>5019</v>
      </c>
      <c r="X2570" s="9" t="s">
        <v>4985</v>
      </c>
      <c r="Y2570" s="9" t="s">
        <v>4993</v>
      </c>
      <c r="Z2570" s="9" t="s">
        <v>8408</v>
      </c>
      <c r="AA2570" s="9" t="s">
        <v>4989</v>
      </c>
      <c r="AB2570" s="9" t="s">
        <v>12941</v>
      </c>
      <c r="AC2570" s="9" t="s">
        <v>5006</v>
      </c>
      <c r="AD2570" s="9"/>
      <c r="AE2570" s="20" t="str">
        <f>VLOOKUP(E2570,'FILIAIS PETZ'!A:Q,17,0)</f>
        <v>SP2</v>
      </c>
      <c r="AF2570" s="20" t="str">
        <f>VLOOKUP(E2570,'FILIAIS PETZ'!A:Q,3,0)</f>
        <v>FELICIO</v>
      </c>
      <c r="AG2570" s="20" t="str">
        <f>VLOOKUP(E2570,'FILIAIS PETZ'!A:Q,2,0)</f>
        <v>R3</v>
      </c>
      <c r="AH2570" s="75">
        <v>850</v>
      </c>
      <c r="AI2570" s="16" t="s">
        <v>10456</v>
      </c>
      <c r="AJ2570" s="43">
        <f>VLOOKUP(E2570,'FILIAIS PETZ'!$A$2:$K$2000,11,0)</f>
        <v>18328118001776</v>
      </c>
      <c r="AK2570" s="44">
        <v>18328118001776</v>
      </c>
    </row>
    <row r="2571" spans="1:37" s="14" customFormat="1" ht="15" customHeight="1" thickBot="1" x14ac:dyDescent="0.25">
      <c r="A2571" s="9">
        <v>895086</v>
      </c>
      <c r="B2571" s="18">
        <f>VLOOKUP(C2571,FORNECEDORES!D:E,2,0)</f>
        <v>14456</v>
      </c>
      <c r="C2571" s="19" t="str">
        <f>VLOOKUP(D2571,FORNECEDORES!A:D,4,0)</f>
        <v>29.274.777/0001-26</v>
      </c>
      <c r="D2571" s="13" t="s">
        <v>2689</v>
      </c>
      <c r="E2571" s="20" t="str">
        <f t="shared" si="166"/>
        <v>04 0067</v>
      </c>
      <c r="F2571" s="28" t="s">
        <v>8611</v>
      </c>
      <c r="G2571" s="21" t="str">
        <f>VLOOKUP(E2571,'FILIAIS PETZ'!A:E,5,0)</f>
        <v>PETZ EXTRA RICARDO JAFET</v>
      </c>
      <c r="H2571" s="20" t="str">
        <f>VLOOKUP(E2571,'FILIAIS PETZ'!A:D,4,0)</f>
        <v>RJAF-SP</v>
      </c>
      <c r="I2571" s="46">
        <v>45401</v>
      </c>
      <c r="J2571" s="9">
        <v>895086</v>
      </c>
      <c r="K2571" s="9" t="s">
        <v>9035</v>
      </c>
      <c r="L2571" s="83" t="s">
        <v>10457</v>
      </c>
      <c r="M2571" s="85">
        <v>45402</v>
      </c>
      <c r="N2571" s="85">
        <v>45420</v>
      </c>
      <c r="O2571" s="85">
        <v>45406</v>
      </c>
      <c r="P2571" s="9" t="s">
        <v>4990</v>
      </c>
      <c r="Q2571" s="9" t="s">
        <v>5029</v>
      </c>
      <c r="R2571" s="9" t="s">
        <v>4991</v>
      </c>
      <c r="S2571" s="9" t="s">
        <v>4983</v>
      </c>
      <c r="T2571" s="9" t="s">
        <v>32</v>
      </c>
      <c r="U2571" s="9" t="s">
        <v>5048</v>
      </c>
      <c r="V2571" s="9" t="s">
        <v>5048</v>
      </c>
      <c r="W2571" s="9" t="s">
        <v>5119</v>
      </c>
      <c r="X2571" s="9" t="s">
        <v>4985</v>
      </c>
      <c r="Y2571" s="9" t="s">
        <v>4997</v>
      </c>
      <c r="Z2571" s="9" t="s">
        <v>4993</v>
      </c>
      <c r="AA2571" s="9" t="s">
        <v>4989</v>
      </c>
      <c r="AB2571" s="9" t="s">
        <v>12941</v>
      </c>
      <c r="AC2571" s="9" t="s">
        <v>5006</v>
      </c>
      <c r="AD2571" s="9"/>
      <c r="AE2571" s="20" t="str">
        <f>VLOOKUP(E2571,'FILIAIS PETZ'!A:Q,17,0)</f>
        <v>SP2</v>
      </c>
      <c r="AF2571" s="20" t="str">
        <f>VLOOKUP(E2571,'FILIAIS PETZ'!A:Q,3,0)</f>
        <v>FELICIO</v>
      </c>
      <c r="AG2571" s="20" t="str">
        <f>VLOOKUP(E2571,'FILIAIS PETZ'!A:Q,2,0)</f>
        <v>R3</v>
      </c>
      <c r="AH2571" s="75">
        <v>490</v>
      </c>
      <c r="AI2571" s="16" t="s">
        <v>10458</v>
      </c>
      <c r="AJ2571" s="43">
        <f>VLOOKUP(E2571,'FILIAIS PETZ'!$A$2:$K$2000,11,0)</f>
        <v>18328118006573</v>
      </c>
      <c r="AK2571" s="44">
        <v>18328118006573</v>
      </c>
    </row>
    <row r="2572" spans="1:37" s="14" customFormat="1" ht="15" customHeight="1" thickBot="1" x14ac:dyDescent="0.25">
      <c r="A2572" s="9">
        <v>895087</v>
      </c>
      <c r="B2572" s="18">
        <f>VLOOKUP(C2572,FORNECEDORES!D:E,2,0)</f>
        <v>14456</v>
      </c>
      <c r="C2572" s="19" t="str">
        <f>VLOOKUP(D2572,FORNECEDORES!A:D,4,0)</f>
        <v>29.274.777/0001-26</v>
      </c>
      <c r="D2572" s="13" t="s">
        <v>2689</v>
      </c>
      <c r="E2572" s="20" t="str">
        <f t="shared" si="166"/>
        <v>04 0010</v>
      </c>
      <c r="F2572" s="28" t="s">
        <v>8983</v>
      </c>
      <c r="G2572" s="21" t="str">
        <f>VLOOKUP(E2572,'FILIAIS PETZ'!A:E,5,0)</f>
        <v>PETZ SANTA CECILIA</v>
      </c>
      <c r="H2572" s="20" t="str">
        <f>VLOOKUP(E2572,'FILIAIS PETZ'!A:D,4,0)</f>
        <v>STCE-SP</v>
      </c>
      <c r="I2572" s="46">
        <v>45401</v>
      </c>
      <c r="J2572" s="9">
        <v>895087</v>
      </c>
      <c r="K2572" s="9" t="s">
        <v>9035</v>
      </c>
      <c r="L2572" s="83" t="s">
        <v>10459</v>
      </c>
      <c r="M2572" s="85">
        <v>45402</v>
      </c>
      <c r="N2572" s="85">
        <v>45420</v>
      </c>
      <c r="O2572" s="85">
        <v>45406</v>
      </c>
      <c r="P2572" s="9" t="s">
        <v>4990</v>
      </c>
      <c r="Q2572" s="9" t="s">
        <v>5029</v>
      </c>
      <c r="R2572" s="9" t="s">
        <v>4991</v>
      </c>
      <c r="S2572" s="9" t="s">
        <v>4983</v>
      </c>
      <c r="T2572" s="9" t="s">
        <v>32</v>
      </c>
      <c r="U2572" s="9" t="s">
        <v>5048</v>
      </c>
      <c r="V2572" s="9" t="s">
        <v>5048</v>
      </c>
      <c r="W2572" s="9" t="s">
        <v>5119</v>
      </c>
      <c r="X2572" s="9" t="s">
        <v>4985</v>
      </c>
      <c r="Y2572" s="9" t="s">
        <v>4997</v>
      </c>
      <c r="Z2572" s="9" t="s">
        <v>4993</v>
      </c>
      <c r="AA2572" s="9" t="s">
        <v>4989</v>
      </c>
      <c r="AB2572" s="9" t="s">
        <v>12941</v>
      </c>
      <c r="AC2572" s="9" t="s">
        <v>5006</v>
      </c>
      <c r="AD2572" s="9"/>
      <c r="AE2572" s="20" t="str">
        <f>VLOOKUP(E2572,'FILIAIS PETZ'!A:Q,17,0)</f>
        <v>SP2</v>
      </c>
      <c r="AF2572" s="20" t="str">
        <f>VLOOKUP(E2572,'FILIAIS PETZ'!A:Q,3,0)</f>
        <v>FELICIO</v>
      </c>
      <c r="AG2572" s="20" t="str">
        <f>VLOOKUP(E2572,'FILIAIS PETZ'!A:Q,2,0)</f>
        <v>R3</v>
      </c>
      <c r="AH2572" s="75">
        <v>980</v>
      </c>
      <c r="AI2572" s="16" t="s">
        <v>10460</v>
      </c>
      <c r="AJ2572" s="43">
        <f>VLOOKUP(E2572,'FILIAIS PETZ'!$A$2:$K$2000,11,0)</f>
        <v>18328118001938</v>
      </c>
      <c r="AK2572" s="44">
        <v>18328118001938</v>
      </c>
    </row>
    <row r="2573" spans="1:37" s="14" customFormat="1" ht="15" customHeight="1" thickBot="1" x14ac:dyDescent="0.25">
      <c r="A2573" s="9">
        <v>895088</v>
      </c>
      <c r="B2573" s="18">
        <f>VLOOKUP(C2573,FORNECEDORES!D:E,2,0)</f>
        <v>14456</v>
      </c>
      <c r="C2573" s="19" t="str">
        <f>VLOOKUP(D2573,FORNECEDORES!A:D,4,0)</f>
        <v>29.274.777/0001-26</v>
      </c>
      <c r="D2573" s="13" t="s">
        <v>2689</v>
      </c>
      <c r="E2573" s="20" t="str">
        <f t="shared" si="166"/>
        <v>04 0051</v>
      </c>
      <c r="F2573" s="28" t="s">
        <v>4948</v>
      </c>
      <c r="G2573" s="21" t="str">
        <f>VLOOKUP(E2573,'FILIAIS PETZ'!A:E,5,0)</f>
        <v>PETZ TAMBORÉ</v>
      </c>
      <c r="H2573" s="20" t="str">
        <f>VLOOKUP(E2573,'FILIAIS PETZ'!A:D,4,0)</f>
        <v>TMBO-SP</v>
      </c>
      <c r="I2573" s="46">
        <v>45401</v>
      </c>
      <c r="J2573" s="9">
        <v>895088</v>
      </c>
      <c r="K2573" s="9" t="s">
        <v>9035</v>
      </c>
      <c r="L2573" s="83" t="s">
        <v>10461</v>
      </c>
      <c r="M2573" s="85">
        <v>45402</v>
      </c>
      <c r="N2573" s="85">
        <v>45420</v>
      </c>
      <c r="O2573" s="85">
        <v>45406</v>
      </c>
      <c r="P2573" s="9" t="s">
        <v>4990</v>
      </c>
      <c r="Q2573" s="9" t="s">
        <v>5029</v>
      </c>
      <c r="R2573" s="9" t="s">
        <v>4991</v>
      </c>
      <c r="S2573" s="9" t="s">
        <v>4983</v>
      </c>
      <c r="T2573" s="9" t="s">
        <v>32</v>
      </c>
      <c r="U2573" s="9" t="s">
        <v>5048</v>
      </c>
      <c r="V2573" s="9" t="s">
        <v>5048</v>
      </c>
      <c r="W2573" s="9" t="s">
        <v>5024</v>
      </c>
      <c r="X2573" s="9" t="s">
        <v>4985</v>
      </c>
      <c r="Y2573" s="9" t="s">
        <v>4997</v>
      </c>
      <c r="Z2573" s="9" t="s">
        <v>4993</v>
      </c>
      <c r="AA2573" s="9" t="s">
        <v>4989</v>
      </c>
      <c r="AB2573" s="9" t="s">
        <v>12941</v>
      </c>
      <c r="AC2573" s="9" t="s">
        <v>5006</v>
      </c>
      <c r="AD2573" s="9"/>
      <c r="AE2573" s="20" t="str">
        <f>VLOOKUP(E2573,'FILIAIS PETZ'!A:Q,17,0)</f>
        <v>SP7</v>
      </c>
      <c r="AF2573" s="20" t="str">
        <f>VLOOKUP(E2573,'FILIAIS PETZ'!A:Q,3,0)</f>
        <v>FELICIO</v>
      </c>
      <c r="AG2573" s="20" t="str">
        <f>VLOOKUP(E2573,'FILIAIS PETZ'!A:Q,2,0)</f>
        <v>R3</v>
      </c>
      <c r="AH2573" s="75">
        <v>790</v>
      </c>
      <c r="AI2573" s="16" t="s">
        <v>10462</v>
      </c>
      <c r="AJ2573" s="43">
        <f>VLOOKUP(E2573,'FILIAIS PETZ'!$A$2:$K$2000,11,0)</f>
        <v>18328118004872</v>
      </c>
      <c r="AK2573" s="44">
        <v>18328118004872</v>
      </c>
    </row>
    <row r="2574" spans="1:37" s="14" customFormat="1" ht="15" customHeight="1" thickBot="1" x14ac:dyDescent="0.25">
      <c r="A2574" s="9">
        <v>895090</v>
      </c>
      <c r="B2574" s="18">
        <f>VLOOKUP(C2574,FORNECEDORES!D:E,2,0)</f>
        <v>14456</v>
      </c>
      <c r="C2574" s="19" t="str">
        <f>VLOOKUP(D2574,FORNECEDORES!A:D,4,0)</f>
        <v>29.274.777/0001-26</v>
      </c>
      <c r="D2574" s="13" t="s">
        <v>2689</v>
      </c>
      <c r="E2574" s="20" t="str">
        <f t="shared" si="166"/>
        <v>04 0011</v>
      </c>
      <c r="F2574" s="28" t="s">
        <v>8976</v>
      </c>
      <c r="G2574" s="21" t="str">
        <f>VLOOKUP(E2574,'FILIAIS PETZ'!A:E,5,0)</f>
        <v>PETZ AUGUSTA</v>
      </c>
      <c r="H2574" s="20" t="str">
        <f>VLOOKUP(E2574,'FILIAIS PETZ'!A:D,4,0)</f>
        <v>AUGT-SP</v>
      </c>
      <c r="I2574" s="46">
        <v>45401</v>
      </c>
      <c r="J2574" s="9">
        <v>895090</v>
      </c>
      <c r="K2574" s="9" t="s">
        <v>9035</v>
      </c>
      <c r="L2574" s="83" t="s">
        <v>10463</v>
      </c>
      <c r="M2574" s="85">
        <v>45402</v>
      </c>
      <c r="N2574" s="85">
        <v>45420</v>
      </c>
      <c r="O2574" s="85">
        <v>45406</v>
      </c>
      <c r="P2574" s="9" t="s">
        <v>4990</v>
      </c>
      <c r="Q2574" s="9" t="s">
        <v>5029</v>
      </c>
      <c r="R2574" s="9" t="s">
        <v>4991</v>
      </c>
      <c r="S2574" s="9" t="s">
        <v>4983</v>
      </c>
      <c r="T2574" s="9" t="s">
        <v>32</v>
      </c>
      <c r="U2574" s="9" t="s">
        <v>5048</v>
      </c>
      <c r="V2574" s="9" t="s">
        <v>5048</v>
      </c>
      <c r="W2574" s="9" t="s">
        <v>5119</v>
      </c>
      <c r="X2574" s="9" t="s">
        <v>4985</v>
      </c>
      <c r="Y2574" s="9" t="s">
        <v>4997</v>
      </c>
      <c r="Z2574" s="9" t="s">
        <v>4993</v>
      </c>
      <c r="AA2574" s="9" t="s">
        <v>4989</v>
      </c>
      <c r="AB2574" s="9" t="s">
        <v>12941</v>
      </c>
      <c r="AC2574" s="9" t="s">
        <v>5006</v>
      </c>
      <c r="AD2574" s="9"/>
      <c r="AE2574" s="20" t="str">
        <f>VLOOKUP(E2574,'FILIAIS PETZ'!A:Q,17,0)</f>
        <v>SP2</v>
      </c>
      <c r="AF2574" s="20" t="str">
        <f>VLOOKUP(E2574,'FILIAIS PETZ'!A:Q,3,0)</f>
        <v>FELICIO</v>
      </c>
      <c r="AG2574" s="20" t="str">
        <f>VLOOKUP(E2574,'FILIAIS PETZ'!A:Q,2,0)</f>
        <v>R3</v>
      </c>
      <c r="AH2574" s="75">
        <v>1190</v>
      </c>
      <c r="AI2574" s="16" t="s">
        <v>10464</v>
      </c>
      <c r="AJ2574" s="43">
        <f>VLOOKUP(E2574,'FILIAIS PETZ'!$A$2:$K$2000,11,0)</f>
        <v>18328118001776</v>
      </c>
      <c r="AK2574" s="44">
        <v>18328118001776</v>
      </c>
    </row>
    <row r="2575" spans="1:37" s="14" customFormat="1" ht="15" customHeight="1" thickBot="1" x14ac:dyDescent="0.25">
      <c r="A2575" s="9">
        <v>895091</v>
      </c>
      <c r="B2575" s="18">
        <f>VLOOKUP(C2575,FORNECEDORES!D:E,2,0)</f>
        <v>14456</v>
      </c>
      <c r="C2575" s="19" t="str">
        <f>VLOOKUP(D2575,FORNECEDORES!A:D,4,0)</f>
        <v>29.274.777/0001-26</v>
      </c>
      <c r="D2575" s="13" t="s">
        <v>2689</v>
      </c>
      <c r="E2575" s="20" t="str">
        <f t="shared" si="166"/>
        <v>04 0177</v>
      </c>
      <c r="F2575" s="28" t="s">
        <v>8982</v>
      </c>
      <c r="G2575" s="21" t="str">
        <f>VLOOKUP(E2575,'FILIAIS PETZ'!A:E,5,0)</f>
        <v>PETZ TEODORO SAMPAIO</v>
      </c>
      <c r="H2575" s="20" t="str">
        <f>VLOOKUP(E2575,'FILIAIS PETZ'!A:D,4,0)</f>
        <v>TEOD-SP</v>
      </c>
      <c r="I2575" s="46">
        <v>45401</v>
      </c>
      <c r="J2575" s="9">
        <v>895091</v>
      </c>
      <c r="K2575" s="9" t="s">
        <v>9035</v>
      </c>
      <c r="L2575" s="83" t="s">
        <v>10465</v>
      </c>
      <c r="M2575" s="85">
        <v>45402</v>
      </c>
      <c r="N2575" s="85">
        <v>45420</v>
      </c>
      <c r="O2575" s="85">
        <v>45406</v>
      </c>
      <c r="P2575" s="9" t="s">
        <v>4990</v>
      </c>
      <c r="Q2575" s="9" t="s">
        <v>5029</v>
      </c>
      <c r="R2575" s="9" t="s">
        <v>4991</v>
      </c>
      <c r="S2575" s="9" t="s">
        <v>4983</v>
      </c>
      <c r="T2575" s="9" t="s">
        <v>32</v>
      </c>
      <c r="U2575" s="9" t="s">
        <v>5048</v>
      </c>
      <c r="V2575" s="9" t="s">
        <v>5048</v>
      </c>
      <c r="W2575" s="9" t="s">
        <v>5019</v>
      </c>
      <c r="X2575" s="9" t="s">
        <v>4985</v>
      </c>
      <c r="Y2575" s="9" t="s">
        <v>4997</v>
      </c>
      <c r="Z2575" s="9" t="s">
        <v>4993</v>
      </c>
      <c r="AA2575" s="9" t="s">
        <v>4989</v>
      </c>
      <c r="AB2575" s="9" t="s">
        <v>12941</v>
      </c>
      <c r="AC2575" s="9" t="s">
        <v>5006</v>
      </c>
      <c r="AD2575" s="9"/>
      <c r="AE2575" s="20" t="str">
        <f>VLOOKUP(E2575,'FILIAIS PETZ'!A:Q,17,0)</f>
        <v>SP2</v>
      </c>
      <c r="AF2575" s="20" t="str">
        <f>VLOOKUP(E2575,'FILIAIS PETZ'!A:Q,3,0)</f>
        <v>FELICIO</v>
      </c>
      <c r="AG2575" s="20" t="str">
        <f>VLOOKUP(E2575,'FILIAIS PETZ'!A:Q,2,0)</f>
        <v>R3</v>
      </c>
      <c r="AH2575" s="75">
        <v>890</v>
      </c>
      <c r="AI2575" s="16" t="s">
        <v>10466</v>
      </c>
      <c r="AJ2575" s="43">
        <f>VLOOKUP(E2575,'FILIAIS PETZ'!$A$2:$K$2000,11,0)</f>
        <v>18328118016455</v>
      </c>
      <c r="AK2575" s="44">
        <v>18328118016455</v>
      </c>
    </row>
    <row r="2576" spans="1:37" s="14" customFormat="1" ht="15" customHeight="1" thickBot="1" x14ac:dyDescent="0.25">
      <c r="A2576" s="9">
        <v>895092</v>
      </c>
      <c r="B2576" s="18">
        <f>VLOOKUP(C2576,FORNECEDORES!D:E,2,0)</f>
        <v>14456</v>
      </c>
      <c r="C2576" s="19" t="str">
        <f>VLOOKUP(D2576,FORNECEDORES!A:D,4,0)</f>
        <v>29.274.777/0001-26</v>
      </c>
      <c r="D2576" s="13" t="s">
        <v>2689</v>
      </c>
      <c r="E2576" s="20" t="str">
        <f t="shared" si="166"/>
        <v>04 0044</v>
      </c>
      <c r="F2576" s="28" t="s">
        <v>8974</v>
      </c>
      <c r="G2576" s="21" t="str">
        <f>VLOOKUP(E2576,'FILIAIS PETZ'!A:E,5,0)</f>
        <v>PETZ SANTO ANDRE</v>
      </c>
      <c r="H2576" s="20" t="str">
        <f>VLOOKUP(E2576,'FILIAIS PETZ'!A:D,4,0)</f>
        <v>STAD-SP</v>
      </c>
      <c r="I2576" s="46">
        <v>45401</v>
      </c>
      <c r="J2576" s="9">
        <v>895092</v>
      </c>
      <c r="K2576" s="9" t="s">
        <v>9035</v>
      </c>
      <c r="L2576" s="83" t="s">
        <v>10467</v>
      </c>
      <c r="M2576" s="85">
        <v>45402</v>
      </c>
      <c r="N2576" s="85">
        <v>45420</v>
      </c>
      <c r="O2576" s="85">
        <v>45406</v>
      </c>
      <c r="P2576" s="9" t="s">
        <v>4990</v>
      </c>
      <c r="Q2576" s="9" t="s">
        <v>5029</v>
      </c>
      <c r="R2576" s="9" t="s">
        <v>4991</v>
      </c>
      <c r="S2576" s="9" t="s">
        <v>4983</v>
      </c>
      <c r="T2576" s="9" t="s">
        <v>32</v>
      </c>
      <c r="U2576" s="9" t="s">
        <v>5048</v>
      </c>
      <c r="V2576" s="9" t="s">
        <v>5048</v>
      </c>
      <c r="W2576" s="9" t="s">
        <v>10297</v>
      </c>
      <c r="X2576" s="9" t="s">
        <v>4985</v>
      </c>
      <c r="Y2576" s="9" t="s">
        <v>4997</v>
      </c>
      <c r="Z2576" s="9" t="s">
        <v>4993</v>
      </c>
      <c r="AA2576" s="9" t="s">
        <v>4989</v>
      </c>
      <c r="AB2576" s="9" t="s">
        <v>12941</v>
      </c>
      <c r="AC2576" s="9" t="s">
        <v>5006</v>
      </c>
      <c r="AD2576" s="9"/>
      <c r="AE2576" s="20" t="str">
        <f>VLOOKUP(E2576,'FILIAIS PETZ'!A:Q,17,0)</f>
        <v>SP3</v>
      </c>
      <c r="AF2576" s="20" t="str">
        <f>VLOOKUP(E2576,'FILIAIS PETZ'!A:Q,3,0)</f>
        <v>FELICIO</v>
      </c>
      <c r="AG2576" s="20" t="str">
        <f>VLOOKUP(E2576,'FILIAIS PETZ'!A:Q,2,0)</f>
        <v>R3</v>
      </c>
      <c r="AH2576" s="75">
        <v>790</v>
      </c>
      <c r="AI2576" s="16" t="s">
        <v>10468</v>
      </c>
      <c r="AJ2576" s="43">
        <f>VLOOKUP(E2576,'FILIAIS PETZ'!$A$2:$K$2000,11,0)</f>
        <v>18328118004600</v>
      </c>
      <c r="AK2576" s="44">
        <v>18328118004600</v>
      </c>
    </row>
    <row r="2577" spans="1:37" s="14" customFormat="1" ht="15" customHeight="1" thickBot="1" x14ac:dyDescent="0.25">
      <c r="A2577" s="9">
        <v>895093</v>
      </c>
      <c r="B2577" s="18">
        <f>VLOOKUP(C2577,FORNECEDORES!D:E,2,0)</f>
        <v>14456</v>
      </c>
      <c r="C2577" s="19" t="str">
        <f>VLOOKUP(D2577,FORNECEDORES!A:D,4,0)</f>
        <v>29.274.777/0001-26</v>
      </c>
      <c r="D2577" s="13" t="s">
        <v>2689</v>
      </c>
      <c r="E2577" s="20" t="str">
        <f t="shared" ref="E2577:E2640" si="171">CONCATENATE("04 ",F2577)</f>
        <v>04 0151</v>
      </c>
      <c r="F2577" s="28" t="s">
        <v>8979</v>
      </c>
      <c r="G2577" s="21" t="str">
        <f>VLOOKUP(E2577,'FILIAIS PETZ'!A:E,5,0)</f>
        <v>PETZ VILA MARIANA</v>
      </c>
      <c r="H2577" s="20" t="str">
        <f>VLOOKUP(E2577,'FILIAIS PETZ'!A:D,4,0)</f>
        <v>VLMA-SP</v>
      </c>
      <c r="I2577" s="46">
        <v>45401</v>
      </c>
      <c r="J2577" s="9">
        <v>895093</v>
      </c>
      <c r="K2577" s="9" t="s">
        <v>9035</v>
      </c>
      <c r="L2577" s="83" t="s">
        <v>10469</v>
      </c>
      <c r="M2577" s="85">
        <v>45402</v>
      </c>
      <c r="N2577" s="85">
        <v>45420</v>
      </c>
      <c r="O2577" s="85">
        <v>45406</v>
      </c>
      <c r="P2577" s="9" t="s">
        <v>4990</v>
      </c>
      <c r="Q2577" s="9" t="s">
        <v>5029</v>
      </c>
      <c r="R2577" s="9" t="s">
        <v>4991</v>
      </c>
      <c r="S2577" s="9" t="s">
        <v>4983</v>
      </c>
      <c r="T2577" s="9" t="s">
        <v>32</v>
      </c>
      <c r="U2577" s="9" t="s">
        <v>5048</v>
      </c>
      <c r="V2577" s="9" t="s">
        <v>5048</v>
      </c>
      <c r="W2577" s="9" t="s">
        <v>5019</v>
      </c>
      <c r="X2577" s="9" t="s">
        <v>4985</v>
      </c>
      <c r="Y2577" s="9" t="s">
        <v>4997</v>
      </c>
      <c r="Z2577" s="9" t="s">
        <v>4993</v>
      </c>
      <c r="AA2577" s="9" t="s">
        <v>4989</v>
      </c>
      <c r="AB2577" s="9" t="s">
        <v>12941</v>
      </c>
      <c r="AC2577" s="9" t="s">
        <v>5006</v>
      </c>
      <c r="AD2577" s="9"/>
      <c r="AE2577" s="20" t="str">
        <f>VLOOKUP(E2577,'FILIAIS PETZ'!A:Q,17,0)</f>
        <v>SP2</v>
      </c>
      <c r="AF2577" s="20" t="str">
        <f>VLOOKUP(E2577,'FILIAIS PETZ'!A:Q,3,0)</f>
        <v>FELICIO</v>
      </c>
      <c r="AG2577" s="20" t="str">
        <f>VLOOKUP(E2577,'FILIAIS PETZ'!A:Q,2,0)</f>
        <v>R3</v>
      </c>
      <c r="AH2577" s="75">
        <v>390</v>
      </c>
      <c r="AI2577" s="16" t="s">
        <v>10470</v>
      </c>
      <c r="AJ2577" s="43">
        <f>VLOOKUP(E2577,'FILIAIS PETZ'!$A$2:$K$2000,11,0)</f>
        <v>18328118014835</v>
      </c>
      <c r="AK2577" s="44">
        <v>18328118014835</v>
      </c>
    </row>
    <row r="2578" spans="1:37" s="14" customFormat="1" ht="15" customHeight="1" thickBot="1" x14ac:dyDescent="0.25">
      <c r="A2578" s="9">
        <v>895096</v>
      </c>
      <c r="B2578" s="18">
        <f>VLOOKUP(C2578,FORNECEDORES!D:E,2,0)</f>
        <v>14456</v>
      </c>
      <c r="C2578" s="19" t="str">
        <f>VLOOKUP(D2578,FORNECEDORES!A:D,4,0)</f>
        <v>29.274.777/0001-26</v>
      </c>
      <c r="D2578" s="13" t="s">
        <v>2689</v>
      </c>
      <c r="E2578" s="20" t="str">
        <f t="shared" si="171"/>
        <v>04 0221</v>
      </c>
      <c r="F2578" s="28" t="s">
        <v>8980</v>
      </c>
      <c r="G2578" s="21" t="str">
        <f>VLOOKUP(E2578,'FILIAIS PETZ'!A:E,5,0)</f>
        <v>PETZ GASTAO VIDIGAL</v>
      </c>
      <c r="H2578" s="20" t="str">
        <f>VLOOKUP(E2578,'FILIAIS PETZ'!A:D,4,0)</f>
        <v>GVDL-SP</v>
      </c>
      <c r="I2578" s="46">
        <v>45401</v>
      </c>
      <c r="J2578" s="9">
        <v>895096</v>
      </c>
      <c r="K2578" s="9" t="s">
        <v>9035</v>
      </c>
      <c r="L2578" s="83" t="s">
        <v>10471</v>
      </c>
      <c r="M2578" s="85">
        <v>45402</v>
      </c>
      <c r="N2578" s="85">
        <v>45420</v>
      </c>
      <c r="O2578" s="85">
        <v>45406</v>
      </c>
      <c r="P2578" s="9" t="s">
        <v>4990</v>
      </c>
      <c r="Q2578" s="9" t="s">
        <v>5029</v>
      </c>
      <c r="R2578" s="9" t="s">
        <v>4991</v>
      </c>
      <c r="S2578" s="9" t="s">
        <v>4983</v>
      </c>
      <c r="T2578" s="9" t="s">
        <v>32</v>
      </c>
      <c r="U2578" s="9" t="s">
        <v>5048</v>
      </c>
      <c r="V2578" s="9" t="s">
        <v>5048</v>
      </c>
      <c r="W2578" s="9" t="s">
        <v>10169</v>
      </c>
      <c r="X2578" s="9" t="s">
        <v>4985</v>
      </c>
      <c r="Y2578" s="9" t="s">
        <v>4997</v>
      </c>
      <c r="Z2578" s="9" t="s">
        <v>4993</v>
      </c>
      <c r="AA2578" s="9" t="s">
        <v>4989</v>
      </c>
      <c r="AB2578" s="9" t="s">
        <v>12941</v>
      </c>
      <c r="AC2578" s="9" t="s">
        <v>5006</v>
      </c>
      <c r="AD2578" s="9"/>
      <c r="AE2578" s="20" t="str">
        <f>VLOOKUP(E2578,'FILIAIS PETZ'!A:Q,17,0)</f>
        <v>SP7</v>
      </c>
      <c r="AF2578" s="20" t="str">
        <f>VLOOKUP(E2578,'FILIAIS PETZ'!A:Q,3,0)</f>
        <v>FELICIO</v>
      </c>
      <c r="AG2578" s="20" t="str">
        <f>VLOOKUP(E2578,'FILIAIS PETZ'!A:Q,2,0)</f>
        <v>R3</v>
      </c>
      <c r="AH2578" s="75">
        <v>490</v>
      </c>
      <c r="AI2578" s="16" t="s">
        <v>10472</v>
      </c>
      <c r="AJ2578" s="43">
        <f>VLOOKUP(E2578,'FILIAIS PETZ'!$A$2:$K$2000,11,0)</f>
        <v>18328118021025</v>
      </c>
      <c r="AK2578" s="44">
        <v>18328118021025</v>
      </c>
    </row>
    <row r="2579" spans="1:37" s="14" customFormat="1" ht="15" customHeight="1" thickBot="1" x14ac:dyDescent="0.25">
      <c r="A2579" s="9">
        <f t="shared" ref="A2579:A2584" si="172">J2579</f>
        <v>896529</v>
      </c>
      <c r="B2579" s="18">
        <f>VLOOKUP(C2579,FORNECEDORES!D:E,2,0)</f>
        <v>177561</v>
      </c>
      <c r="C2579" s="19" t="str">
        <f>VLOOKUP(D2579,FORNECEDORES!A:D,4,0)</f>
        <v>23.574.499/0001-46</v>
      </c>
      <c r="D2579" s="13" t="s">
        <v>3436</v>
      </c>
      <c r="E2579" s="20" t="str">
        <f t="shared" si="171"/>
        <v>04 0142</v>
      </c>
      <c r="F2579" s="28" t="s">
        <v>4931</v>
      </c>
      <c r="G2579" s="21" t="str">
        <f>VLOOKUP(E2579,'FILIAIS PETZ'!A:E,5,0)</f>
        <v>PETZ MIGUEL SUTIL</v>
      </c>
      <c r="H2579" s="20" t="str">
        <f>VLOOKUP(E2579,'FILIAIS PETZ'!A:D,4,0)</f>
        <v>MGST-MT</v>
      </c>
      <c r="I2579" s="46">
        <v>45404</v>
      </c>
      <c r="J2579" s="9">
        <v>896529</v>
      </c>
      <c r="K2579" s="9" t="s">
        <v>5858</v>
      </c>
      <c r="L2579" s="83" t="s">
        <v>7253</v>
      </c>
      <c r="M2579" s="85">
        <v>45414</v>
      </c>
      <c r="N2579" s="85">
        <v>45441</v>
      </c>
      <c r="O2579" s="85">
        <v>45418</v>
      </c>
      <c r="P2579" s="29" t="s">
        <v>4990</v>
      </c>
      <c r="Q2579" s="9">
        <v>3</v>
      </c>
      <c r="R2579" s="9">
        <v>1</v>
      </c>
      <c r="S2579" s="9">
        <v>8</v>
      </c>
      <c r="T2579" s="9" t="s">
        <v>32</v>
      </c>
      <c r="U2579" s="9">
        <v>11002</v>
      </c>
      <c r="V2579" s="9">
        <v>11002</v>
      </c>
      <c r="W2579" s="9" t="s">
        <v>5039</v>
      </c>
      <c r="X2579" s="9" t="s">
        <v>5016</v>
      </c>
      <c r="Y2579" s="9" t="s">
        <v>4994</v>
      </c>
      <c r="Z2579" s="9" t="s">
        <v>4994</v>
      </c>
      <c r="AA2579" s="9" t="s">
        <v>5103</v>
      </c>
      <c r="AB2579" s="9" t="s">
        <v>5005</v>
      </c>
      <c r="AC2579" s="9" t="s">
        <v>5006</v>
      </c>
      <c r="AD2579" s="29"/>
      <c r="AE2579" s="20" t="str">
        <f>VLOOKUP(E2579,'FILIAIS PETZ'!A:Q,17,0)</f>
        <v>CO-3</v>
      </c>
      <c r="AF2579" s="20" t="str">
        <f>VLOOKUP(E2579,'FILIAIS PETZ'!A:Q,3,0)</f>
        <v>FELICIO</v>
      </c>
      <c r="AG2579" s="20" t="str">
        <f>VLOOKUP(E2579,'FILIAIS PETZ'!A:Q,2,0)</f>
        <v>R3</v>
      </c>
      <c r="AH2579" s="75">
        <v>4600</v>
      </c>
      <c r="AI2579" s="16" t="s">
        <v>7052</v>
      </c>
      <c r="AJ2579" s="43">
        <f>VLOOKUP(E2579,'FILIAIS PETZ'!$A$2:$K$2000,11,0)</f>
        <v>18328118013430</v>
      </c>
      <c r="AK2579" s="44">
        <f t="shared" ref="AK2579:AK2584" si="173">AJ2579</f>
        <v>18328118013430</v>
      </c>
    </row>
    <row r="2580" spans="1:37" s="14" customFormat="1" ht="15" customHeight="1" thickBot="1" x14ac:dyDescent="0.25">
      <c r="A2580" s="9">
        <f t="shared" si="172"/>
        <v>896585</v>
      </c>
      <c r="B2580" s="18">
        <f>VLOOKUP(C2580,FORNECEDORES!D:E,2,0)</f>
        <v>9057</v>
      </c>
      <c r="C2580" s="19" t="str">
        <f>VLOOKUP(D2580,FORNECEDORES!A:D,4,0)</f>
        <v>19.357.006/0001-49</v>
      </c>
      <c r="D2580" s="13" t="s">
        <v>2290</v>
      </c>
      <c r="E2580" s="20" t="str">
        <f t="shared" si="171"/>
        <v>04 0122</v>
      </c>
      <c r="F2580" s="28" t="s">
        <v>6386</v>
      </c>
      <c r="G2580" s="21" t="str">
        <f>VLOOKUP(E2580,'FILIAIS PETZ'!A:E,5,0)</f>
        <v>PETZ JUIZ DE FORA</v>
      </c>
      <c r="H2580" s="20" t="str">
        <f>VLOOKUP(E2580,'FILIAIS PETZ'!A:D,4,0)</f>
        <v>JUZF-MG</v>
      </c>
      <c r="I2580" s="46">
        <v>45404</v>
      </c>
      <c r="J2580" s="9">
        <v>896585</v>
      </c>
      <c r="K2580" s="9" t="s">
        <v>5858</v>
      </c>
      <c r="L2580" s="83" t="s">
        <v>12102</v>
      </c>
      <c r="M2580" s="85">
        <v>45323</v>
      </c>
      <c r="N2580" s="85">
        <v>45560</v>
      </c>
      <c r="O2580" s="85">
        <v>45537</v>
      </c>
      <c r="P2580" s="29" t="s">
        <v>4990</v>
      </c>
      <c r="Q2580" s="9">
        <v>3</v>
      </c>
      <c r="R2580" s="9">
        <v>1</v>
      </c>
      <c r="S2580" s="9">
        <v>8</v>
      </c>
      <c r="T2580" s="9" t="s">
        <v>32</v>
      </c>
      <c r="U2580" s="9">
        <v>11002</v>
      </c>
      <c r="V2580" s="9">
        <v>11002</v>
      </c>
      <c r="W2580" s="9" t="s">
        <v>5019</v>
      </c>
      <c r="X2580" s="9" t="s">
        <v>4985</v>
      </c>
      <c r="Y2580" s="9" t="s">
        <v>4980</v>
      </c>
      <c r="Z2580" s="9" t="s">
        <v>4980</v>
      </c>
      <c r="AA2580" s="9" t="s">
        <v>4989</v>
      </c>
      <c r="AB2580" s="9" t="s">
        <v>5005</v>
      </c>
      <c r="AC2580" s="9" t="s">
        <v>5006</v>
      </c>
      <c r="AD2580" s="29"/>
      <c r="AE2580" s="20" t="str">
        <f>VLOOKUP(E2580,'FILIAIS PETZ'!A:Q,17,0)</f>
        <v>MG-1</v>
      </c>
      <c r="AF2580" s="20" t="str">
        <f>VLOOKUP(E2580,'FILIAIS PETZ'!A:Q,3,0)</f>
        <v>FELICIO</v>
      </c>
      <c r="AG2580" s="20" t="str">
        <f>VLOOKUP(E2580,'FILIAIS PETZ'!A:Q,2,0)</f>
        <v>R3</v>
      </c>
      <c r="AH2580" s="75">
        <v>1200</v>
      </c>
      <c r="AI2580" s="16" t="s">
        <v>7053</v>
      </c>
      <c r="AJ2580" s="43">
        <f>VLOOKUP(E2580,'FILIAIS PETZ'!$A$2:$K$2000,11,0)</f>
        <v>18328118011810</v>
      </c>
      <c r="AK2580" s="44">
        <f t="shared" si="173"/>
        <v>18328118011810</v>
      </c>
    </row>
    <row r="2581" spans="1:37" s="14" customFormat="1" ht="15" customHeight="1" thickBot="1" x14ac:dyDescent="0.25">
      <c r="A2581" s="9">
        <f t="shared" si="172"/>
        <v>846554</v>
      </c>
      <c r="B2581" s="18">
        <f>VLOOKUP(C2581,FORNECEDORES!D:E,2,0)</f>
        <v>9057</v>
      </c>
      <c r="C2581" s="19" t="str">
        <f>VLOOKUP(D2581,FORNECEDORES!A:D,4,0)</f>
        <v>19.357.006/0001-49</v>
      </c>
      <c r="D2581" s="13" t="s">
        <v>2290</v>
      </c>
      <c r="E2581" s="20" t="str">
        <f t="shared" si="171"/>
        <v>04 0122</v>
      </c>
      <c r="F2581" s="28" t="s">
        <v>6386</v>
      </c>
      <c r="G2581" s="21" t="str">
        <f>VLOOKUP(E2581,'FILIAIS PETZ'!A:E,5,0)</f>
        <v>PETZ JUIZ DE FORA</v>
      </c>
      <c r="H2581" s="20" t="str">
        <f>VLOOKUP(E2581,'FILIAIS PETZ'!A:D,4,0)</f>
        <v>JUZF-MG</v>
      </c>
      <c r="I2581" s="46">
        <v>45404</v>
      </c>
      <c r="J2581" s="9">
        <v>846554</v>
      </c>
      <c r="K2581" s="84" t="s">
        <v>5858</v>
      </c>
      <c r="L2581" s="83" t="s">
        <v>12334</v>
      </c>
      <c r="M2581" s="85">
        <v>45330</v>
      </c>
      <c r="N2581" s="85">
        <v>45560</v>
      </c>
      <c r="O2581" s="85">
        <v>45537</v>
      </c>
      <c r="P2581" s="29" t="s">
        <v>4990</v>
      </c>
      <c r="Q2581" s="9">
        <v>3</v>
      </c>
      <c r="R2581" s="9">
        <v>1</v>
      </c>
      <c r="S2581" s="9">
        <v>8</v>
      </c>
      <c r="T2581" s="9" t="s">
        <v>32</v>
      </c>
      <c r="U2581" s="9">
        <v>11002</v>
      </c>
      <c r="V2581" s="9">
        <v>11002</v>
      </c>
      <c r="W2581" s="9" t="s">
        <v>4984</v>
      </c>
      <c r="X2581" s="9" t="s">
        <v>4985</v>
      </c>
      <c r="Y2581" s="10" t="s">
        <v>4993</v>
      </c>
      <c r="Z2581" s="10" t="s">
        <v>4993</v>
      </c>
      <c r="AA2581" s="10" t="s">
        <v>4989</v>
      </c>
      <c r="AB2581" s="10" t="s">
        <v>12941</v>
      </c>
      <c r="AC2581" s="9" t="s">
        <v>5006</v>
      </c>
      <c r="AD2581" s="29"/>
      <c r="AE2581" s="20" t="str">
        <f>VLOOKUP(E2581,'FILIAIS PETZ'!A:Q,17,0)</f>
        <v>MG-1</v>
      </c>
      <c r="AF2581" s="20" t="str">
        <f>VLOOKUP(E2581,'FILIAIS PETZ'!A:Q,3,0)</f>
        <v>FELICIO</v>
      </c>
      <c r="AG2581" s="20" t="str">
        <f>VLOOKUP(E2581,'FILIAIS PETZ'!A:Q,2,0)</f>
        <v>R3</v>
      </c>
      <c r="AH2581" s="75">
        <v>350</v>
      </c>
      <c r="AI2581" s="16" t="s">
        <v>7054</v>
      </c>
      <c r="AJ2581" s="43">
        <f>VLOOKUP(E2581,'FILIAIS PETZ'!$A$2:$K$2000,11,0)</f>
        <v>18328118011810</v>
      </c>
      <c r="AK2581" s="44">
        <f t="shared" si="173"/>
        <v>18328118011810</v>
      </c>
    </row>
    <row r="2582" spans="1:37" s="14" customFormat="1" ht="15" customHeight="1" thickBot="1" x14ac:dyDescent="0.25">
      <c r="A2582" s="9">
        <f t="shared" si="172"/>
        <v>846555</v>
      </c>
      <c r="B2582" s="18">
        <f>VLOOKUP(C2582,FORNECEDORES!D:E,2,0)</f>
        <v>9057</v>
      </c>
      <c r="C2582" s="19" t="str">
        <f>VLOOKUP(D2582,FORNECEDORES!A:D,4,0)</f>
        <v>19.357.006/0001-49</v>
      </c>
      <c r="D2582" s="13" t="s">
        <v>2290</v>
      </c>
      <c r="E2582" s="20" t="str">
        <f t="shared" si="171"/>
        <v>04 0122</v>
      </c>
      <c r="F2582" s="28" t="s">
        <v>6386</v>
      </c>
      <c r="G2582" s="21" t="str">
        <f>VLOOKUP(E2582,'FILIAIS PETZ'!A:E,5,0)</f>
        <v>PETZ JUIZ DE FORA</v>
      </c>
      <c r="H2582" s="20" t="str">
        <f>VLOOKUP(E2582,'FILIAIS PETZ'!A:D,4,0)</f>
        <v>JUZF-MG</v>
      </c>
      <c r="I2582" s="46">
        <v>45404</v>
      </c>
      <c r="J2582" s="9">
        <v>846555</v>
      </c>
      <c r="K2582" s="84" t="s">
        <v>5858</v>
      </c>
      <c r="L2582" s="83" t="s">
        <v>12335</v>
      </c>
      <c r="M2582" s="85">
        <v>45330</v>
      </c>
      <c r="N2582" s="85">
        <v>45560</v>
      </c>
      <c r="O2582" s="85">
        <v>45537</v>
      </c>
      <c r="P2582" s="29" t="s">
        <v>4990</v>
      </c>
      <c r="Q2582" s="9">
        <v>3</v>
      </c>
      <c r="R2582" s="9">
        <v>1</v>
      </c>
      <c r="S2582" s="9">
        <v>8</v>
      </c>
      <c r="T2582" s="9" t="s">
        <v>32</v>
      </c>
      <c r="U2582" s="9">
        <v>11002</v>
      </c>
      <c r="V2582" s="9">
        <v>11002</v>
      </c>
      <c r="W2582" s="9" t="s">
        <v>5019</v>
      </c>
      <c r="X2582" s="9" t="s">
        <v>4985</v>
      </c>
      <c r="Y2582" s="9" t="s">
        <v>4980</v>
      </c>
      <c r="Z2582" s="9" t="s">
        <v>4980</v>
      </c>
      <c r="AA2582" s="9" t="s">
        <v>4989</v>
      </c>
      <c r="AB2582" s="9" t="s">
        <v>5005</v>
      </c>
      <c r="AC2582" s="9" t="s">
        <v>5006</v>
      </c>
      <c r="AD2582" s="29"/>
      <c r="AE2582" s="20" t="str">
        <f>VLOOKUP(E2582,'FILIAIS PETZ'!A:Q,17,0)</f>
        <v>MG-1</v>
      </c>
      <c r="AF2582" s="20" t="str">
        <f>VLOOKUP(E2582,'FILIAIS PETZ'!A:Q,3,0)</f>
        <v>FELICIO</v>
      </c>
      <c r="AG2582" s="20" t="str">
        <f>VLOOKUP(E2582,'FILIAIS PETZ'!A:Q,2,0)</f>
        <v>R3</v>
      </c>
      <c r="AH2582" s="75">
        <v>395</v>
      </c>
      <c r="AI2582" s="16" t="s">
        <v>7055</v>
      </c>
      <c r="AJ2582" s="43">
        <f>VLOOKUP(E2582,'FILIAIS PETZ'!$A$2:$K$2000,11,0)</f>
        <v>18328118011810</v>
      </c>
      <c r="AK2582" s="44">
        <f t="shared" si="173"/>
        <v>18328118011810</v>
      </c>
    </row>
    <row r="2583" spans="1:37" s="14" customFormat="1" ht="15" customHeight="1" thickBot="1" x14ac:dyDescent="0.25">
      <c r="A2583" s="9">
        <f t="shared" si="172"/>
        <v>778848</v>
      </c>
      <c r="B2583" s="18">
        <f>VLOOKUP(C2583,FORNECEDORES!D:E,2,0)</f>
        <v>9057</v>
      </c>
      <c r="C2583" s="19" t="str">
        <f>VLOOKUP(D2583,FORNECEDORES!A:D,4,0)</f>
        <v>19.357.006/0001-49</v>
      </c>
      <c r="D2583" s="13" t="s">
        <v>2290</v>
      </c>
      <c r="E2583" s="20" t="str">
        <f t="shared" si="171"/>
        <v>04 0122</v>
      </c>
      <c r="F2583" s="28" t="s">
        <v>6386</v>
      </c>
      <c r="G2583" s="21" t="str">
        <f>VLOOKUP(E2583,'FILIAIS PETZ'!A:E,5,0)</f>
        <v>PETZ JUIZ DE FORA</v>
      </c>
      <c r="H2583" s="20" t="str">
        <f>VLOOKUP(E2583,'FILIAIS PETZ'!A:D,4,0)</f>
        <v>JUZF-MG</v>
      </c>
      <c r="I2583" s="46">
        <v>45404</v>
      </c>
      <c r="J2583" s="9">
        <v>778848</v>
      </c>
      <c r="K2583" s="9" t="s">
        <v>5858</v>
      </c>
      <c r="L2583" s="83" t="s">
        <v>12336</v>
      </c>
      <c r="M2583" s="85">
        <v>45243</v>
      </c>
      <c r="N2583" s="85">
        <v>45560</v>
      </c>
      <c r="O2583" s="85">
        <v>45537</v>
      </c>
      <c r="P2583" s="29" t="s">
        <v>4990</v>
      </c>
      <c r="Q2583" s="9">
        <v>3</v>
      </c>
      <c r="R2583" s="9">
        <v>1</v>
      </c>
      <c r="S2583" s="9">
        <v>8</v>
      </c>
      <c r="T2583" s="9" t="s">
        <v>32</v>
      </c>
      <c r="U2583" s="9">
        <v>11002</v>
      </c>
      <c r="V2583" s="9">
        <v>11002</v>
      </c>
      <c r="W2583" s="9" t="s">
        <v>4984</v>
      </c>
      <c r="X2583" s="9" t="s">
        <v>4985</v>
      </c>
      <c r="Y2583" s="10" t="s">
        <v>4993</v>
      </c>
      <c r="Z2583" s="10" t="s">
        <v>4993</v>
      </c>
      <c r="AA2583" s="10" t="s">
        <v>4989</v>
      </c>
      <c r="AB2583" s="10" t="s">
        <v>12941</v>
      </c>
      <c r="AC2583" s="9" t="s">
        <v>5006</v>
      </c>
      <c r="AD2583" s="29"/>
      <c r="AE2583" s="20" t="str">
        <f>VLOOKUP(E2583,'FILIAIS PETZ'!A:Q,17,0)</f>
        <v>MG-1</v>
      </c>
      <c r="AF2583" s="20" t="str">
        <f>VLOOKUP(E2583,'FILIAIS PETZ'!A:Q,3,0)</f>
        <v>FELICIO</v>
      </c>
      <c r="AG2583" s="20" t="str">
        <f>VLOOKUP(E2583,'FILIAIS PETZ'!A:Q,2,0)</f>
        <v>R3</v>
      </c>
      <c r="AH2583" s="75">
        <v>730</v>
      </c>
      <c r="AI2583" s="16" t="s">
        <v>7056</v>
      </c>
      <c r="AJ2583" s="43">
        <f>VLOOKUP(E2583,'FILIAIS PETZ'!$A$2:$K$2000,11,0)</f>
        <v>18328118011810</v>
      </c>
      <c r="AK2583" s="44">
        <f t="shared" si="173"/>
        <v>18328118011810</v>
      </c>
    </row>
    <row r="2584" spans="1:37" s="14" customFormat="1" ht="15" customHeight="1" thickBot="1" x14ac:dyDescent="0.25">
      <c r="A2584" s="9">
        <f t="shared" si="172"/>
        <v>806655</v>
      </c>
      <c r="B2584" s="18">
        <f>VLOOKUP(C2584,FORNECEDORES!D:E,2,0)</f>
        <v>9057</v>
      </c>
      <c r="C2584" s="19" t="str">
        <f>VLOOKUP(D2584,FORNECEDORES!A:D,4,0)</f>
        <v>19.357.006/0001-49</v>
      </c>
      <c r="D2584" s="13" t="s">
        <v>2290</v>
      </c>
      <c r="E2584" s="20" t="str">
        <f t="shared" si="171"/>
        <v>04 0155</v>
      </c>
      <c r="F2584" s="28" t="s">
        <v>4929</v>
      </c>
      <c r="G2584" s="21" t="str">
        <f>VLOOKUP(E2584,'FILIAIS PETZ'!A:E,5,0)</f>
        <v>PETZ SETE LAGOAS</v>
      </c>
      <c r="H2584" s="20" t="str">
        <f>VLOOKUP(E2584,'FILIAIS PETZ'!A:D,4,0)</f>
        <v>STLG-MG</v>
      </c>
      <c r="I2584" s="46">
        <v>45404</v>
      </c>
      <c r="J2584" s="9">
        <v>806655</v>
      </c>
      <c r="K2584" s="9" t="s">
        <v>5858</v>
      </c>
      <c r="L2584" s="83" t="s">
        <v>12337</v>
      </c>
      <c r="M2584" s="85">
        <v>45268</v>
      </c>
      <c r="N2584" s="85">
        <v>45560</v>
      </c>
      <c r="O2584" s="85">
        <v>45537</v>
      </c>
      <c r="P2584" s="29" t="s">
        <v>4982</v>
      </c>
      <c r="Q2584" s="9">
        <v>3</v>
      </c>
      <c r="R2584" s="9">
        <v>1</v>
      </c>
      <c r="S2584" s="9">
        <v>8</v>
      </c>
      <c r="T2584" s="9" t="s">
        <v>32</v>
      </c>
      <c r="U2584" s="9">
        <v>11002</v>
      </c>
      <c r="V2584" s="9">
        <v>11002</v>
      </c>
      <c r="W2584" s="9" t="s">
        <v>5019</v>
      </c>
      <c r="X2584" s="9" t="s">
        <v>4985</v>
      </c>
      <c r="Y2584" s="10" t="s">
        <v>4993</v>
      </c>
      <c r="Z2584" s="10" t="s">
        <v>4993</v>
      </c>
      <c r="AA2584" s="10" t="s">
        <v>4989</v>
      </c>
      <c r="AB2584" s="10" t="s">
        <v>5005</v>
      </c>
      <c r="AC2584" s="9" t="s">
        <v>4988</v>
      </c>
      <c r="AD2584" s="29" t="s">
        <v>4989</v>
      </c>
      <c r="AE2584" s="20" t="str">
        <f>VLOOKUP(E2584,'FILIAIS PETZ'!A:Q,17,0)</f>
        <v>MG-1</v>
      </c>
      <c r="AF2584" s="20" t="str">
        <f>VLOOKUP(E2584,'FILIAIS PETZ'!A:Q,3,0)</f>
        <v>FELICIO</v>
      </c>
      <c r="AG2584" s="20" t="str">
        <f>VLOOKUP(E2584,'FILIAIS PETZ'!A:Q,2,0)</f>
        <v>R3</v>
      </c>
      <c r="AH2584" s="75">
        <v>3325</v>
      </c>
      <c r="AI2584" s="16" t="s">
        <v>7057</v>
      </c>
      <c r="AJ2584" s="43">
        <f>VLOOKUP(E2584,'FILIAIS PETZ'!$A$2:$K$2000,11,0)</f>
        <v>18328118015645</v>
      </c>
      <c r="AK2584" s="44">
        <f t="shared" si="173"/>
        <v>18328118015645</v>
      </c>
    </row>
    <row r="2585" spans="1:37" s="14" customFormat="1" ht="15" customHeight="1" thickBot="1" x14ac:dyDescent="0.25">
      <c r="A2585" s="9">
        <v>896074</v>
      </c>
      <c r="B2585" s="18">
        <f>VLOOKUP(C2585,FORNECEDORES!D:E,2,0)</f>
        <v>26105</v>
      </c>
      <c r="C2585" s="19" t="str">
        <f>VLOOKUP(D2585,FORNECEDORES!A:D,4,0)</f>
        <v>24.433.731/0001-99</v>
      </c>
      <c r="D2585" s="13" t="s">
        <v>31</v>
      </c>
      <c r="E2585" s="20" t="str">
        <f t="shared" si="171"/>
        <v>04 0067</v>
      </c>
      <c r="F2585" s="28" t="s">
        <v>8611</v>
      </c>
      <c r="G2585" s="21" t="str">
        <f>VLOOKUP(E2585,'FILIAIS PETZ'!A:E,5,0)</f>
        <v>PETZ EXTRA RICARDO JAFET</v>
      </c>
      <c r="H2585" s="20" t="str">
        <f>VLOOKUP(E2585,'FILIAIS PETZ'!A:D,4,0)</f>
        <v>RJAF-SP</v>
      </c>
      <c r="I2585" s="46">
        <v>45404</v>
      </c>
      <c r="J2585" s="9">
        <v>896074</v>
      </c>
      <c r="K2585" s="9" t="s">
        <v>9035</v>
      </c>
      <c r="L2585" s="83" t="s">
        <v>10428</v>
      </c>
      <c r="M2585" s="85">
        <v>45404</v>
      </c>
      <c r="N2585" s="85">
        <v>45420</v>
      </c>
      <c r="O2585" s="85">
        <v>45406</v>
      </c>
      <c r="P2585" s="9" t="s">
        <v>4990</v>
      </c>
      <c r="Q2585" s="9">
        <v>3</v>
      </c>
      <c r="R2585" s="9">
        <v>1</v>
      </c>
      <c r="S2585" s="9">
        <v>8</v>
      </c>
      <c r="T2585" s="9" t="s">
        <v>32</v>
      </c>
      <c r="U2585" s="9">
        <v>11002</v>
      </c>
      <c r="V2585" s="9">
        <v>11002</v>
      </c>
      <c r="W2585" s="9" t="s">
        <v>5019</v>
      </c>
      <c r="X2585" s="9" t="s">
        <v>4992</v>
      </c>
      <c r="Y2585" s="9" t="s">
        <v>4997</v>
      </c>
      <c r="Z2585" s="9" t="s">
        <v>4993</v>
      </c>
      <c r="AA2585" s="9" t="s">
        <v>4992</v>
      </c>
      <c r="AB2585" s="9" t="s">
        <v>12941</v>
      </c>
      <c r="AC2585" s="9" t="s">
        <v>5006</v>
      </c>
      <c r="AD2585" s="9"/>
      <c r="AE2585" s="20" t="str">
        <f>VLOOKUP(E2585,'FILIAIS PETZ'!A:Q,17,0)</f>
        <v>SP2</v>
      </c>
      <c r="AF2585" s="20" t="str">
        <f>VLOOKUP(E2585,'FILIAIS PETZ'!A:Q,3,0)</f>
        <v>FELICIO</v>
      </c>
      <c r="AG2585" s="20" t="str">
        <f>VLOOKUP(E2585,'FILIAIS PETZ'!A:Q,2,0)</f>
        <v>R3</v>
      </c>
      <c r="AH2585" s="75">
        <v>5053.7</v>
      </c>
      <c r="AI2585" s="16" t="s">
        <v>10429</v>
      </c>
      <c r="AJ2585" s="43">
        <f>VLOOKUP(E2585,'FILIAIS PETZ'!$A$2:$K$2000,11,0)</f>
        <v>18328118006573</v>
      </c>
      <c r="AK2585" s="44">
        <v>18328118006573</v>
      </c>
    </row>
    <row r="2586" spans="1:37" s="14" customFormat="1" ht="15" customHeight="1" thickBot="1" x14ac:dyDescent="0.25">
      <c r="A2586" s="9">
        <v>896117</v>
      </c>
      <c r="B2586" s="18">
        <f>VLOOKUP(C2586,FORNECEDORES!D:E,2,0)</f>
        <v>40460</v>
      </c>
      <c r="C2586" s="19" t="str">
        <f>VLOOKUP(D2586,FORNECEDORES!A:D,4,0)</f>
        <v>30.515.748/0001-98</v>
      </c>
      <c r="D2586" s="13" t="s">
        <v>2732</v>
      </c>
      <c r="E2586" s="20" t="str">
        <f t="shared" si="171"/>
        <v>04 0011</v>
      </c>
      <c r="F2586" s="28" t="s">
        <v>8976</v>
      </c>
      <c r="G2586" s="21" t="str">
        <f>VLOOKUP(E2586,'FILIAIS PETZ'!A:E,5,0)</f>
        <v>PETZ AUGUSTA</v>
      </c>
      <c r="H2586" s="20" t="str">
        <f>VLOOKUP(E2586,'FILIAIS PETZ'!A:D,4,0)</f>
        <v>AUGT-SP</v>
      </c>
      <c r="I2586" s="46">
        <v>45404</v>
      </c>
      <c r="J2586" s="9">
        <v>896117</v>
      </c>
      <c r="K2586" s="9" t="s">
        <v>9035</v>
      </c>
      <c r="L2586" s="83" t="s">
        <v>8871</v>
      </c>
      <c r="M2586" s="85">
        <v>45453</v>
      </c>
      <c r="N2586" s="85">
        <v>45476</v>
      </c>
      <c r="O2586" s="85">
        <v>45454</v>
      </c>
      <c r="P2586" s="9" t="s">
        <v>4990</v>
      </c>
      <c r="Q2586" s="9">
        <v>3</v>
      </c>
      <c r="R2586" s="9">
        <v>1</v>
      </c>
      <c r="S2586" s="9">
        <v>8</v>
      </c>
      <c r="T2586" s="9" t="s">
        <v>32</v>
      </c>
      <c r="U2586" s="9">
        <v>11002</v>
      </c>
      <c r="V2586" s="9">
        <v>11002</v>
      </c>
      <c r="W2586" s="9" t="s">
        <v>5019</v>
      </c>
      <c r="X2586" s="9" t="s">
        <v>4985</v>
      </c>
      <c r="Y2586" s="9" t="s">
        <v>4980</v>
      </c>
      <c r="Z2586" s="9" t="s">
        <v>4980</v>
      </c>
      <c r="AA2586" s="9" t="s">
        <v>4989</v>
      </c>
      <c r="AB2586" s="9" t="s">
        <v>5005</v>
      </c>
      <c r="AC2586" s="9" t="s">
        <v>5006</v>
      </c>
      <c r="AD2586" s="9"/>
      <c r="AE2586" s="20" t="str">
        <f>VLOOKUP(E2586,'FILIAIS PETZ'!A:Q,17,0)</f>
        <v>SP2</v>
      </c>
      <c r="AF2586" s="20" t="str">
        <f>VLOOKUP(E2586,'FILIAIS PETZ'!A:Q,3,0)</f>
        <v>FELICIO</v>
      </c>
      <c r="AG2586" s="20" t="str">
        <f>VLOOKUP(E2586,'FILIAIS PETZ'!A:Q,2,0)</f>
        <v>R3</v>
      </c>
      <c r="AH2586" s="75">
        <v>483.92</v>
      </c>
      <c r="AI2586" s="16" t="s">
        <v>10316</v>
      </c>
      <c r="AJ2586" s="43">
        <f>VLOOKUP(E2586,'FILIAIS PETZ'!$A$2:$K$2000,11,0)</f>
        <v>18328118001776</v>
      </c>
      <c r="AK2586" s="44">
        <v>18328118001776</v>
      </c>
    </row>
    <row r="2587" spans="1:37" s="14" customFormat="1" ht="15" customHeight="1" thickBot="1" x14ac:dyDescent="0.25">
      <c r="A2587" s="9">
        <v>896137</v>
      </c>
      <c r="B2587" s="18">
        <f>VLOOKUP(C2587,FORNECEDORES!D:E,2,0)</f>
        <v>40460</v>
      </c>
      <c r="C2587" s="19" t="str">
        <f>VLOOKUP(D2587,FORNECEDORES!A:D,4,0)</f>
        <v>30.515.748/0001-98</v>
      </c>
      <c r="D2587" s="13" t="s">
        <v>2732</v>
      </c>
      <c r="E2587" s="20" t="str">
        <f t="shared" si="171"/>
        <v>04 0019</v>
      </c>
      <c r="F2587" s="28" t="s">
        <v>8977</v>
      </c>
      <c r="G2587" s="21" t="str">
        <f>VLOOKUP(E2587,'FILIAIS PETZ'!A:E,5,0)</f>
        <v>PETZ BUTANTA</v>
      </c>
      <c r="H2587" s="20" t="str">
        <f>VLOOKUP(E2587,'FILIAIS PETZ'!A:D,4,0)</f>
        <v>BTTA-SP</v>
      </c>
      <c r="I2587" s="46">
        <v>45404</v>
      </c>
      <c r="J2587" s="9">
        <v>896137</v>
      </c>
      <c r="K2587" s="9" t="s">
        <v>9035</v>
      </c>
      <c r="L2587" s="83" t="s">
        <v>10430</v>
      </c>
      <c r="M2587" s="85">
        <v>45453</v>
      </c>
      <c r="N2587" s="85">
        <v>45476</v>
      </c>
      <c r="O2587" s="85">
        <v>45455</v>
      </c>
      <c r="P2587" s="9" t="s">
        <v>4990</v>
      </c>
      <c r="Q2587" s="9">
        <v>3</v>
      </c>
      <c r="R2587" s="9">
        <v>1</v>
      </c>
      <c r="S2587" s="9">
        <v>8</v>
      </c>
      <c r="T2587" s="9" t="s">
        <v>32</v>
      </c>
      <c r="U2587" s="9">
        <v>11002</v>
      </c>
      <c r="V2587" s="9">
        <v>11002</v>
      </c>
      <c r="W2587" s="9" t="s">
        <v>5019</v>
      </c>
      <c r="X2587" s="9" t="s">
        <v>4985</v>
      </c>
      <c r="Y2587" s="9" t="s">
        <v>4980</v>
      </c>
      <c r="Z2587" s="9" t="s">
        <v>4980</v>
      </c>
      <c r="AA2587" s="9" t="s">
        <v>4989</v>
      </c>
      <c r="AB2587" s="9" t="s">
        <v>5005</v>
      </c>
      <c r="AC2587" s="9" t="s">
        <v>5006</v>
      </c>
      <c r="AD2587" s="9"/>
      <c r="AE2587" s="20" t="str">
        <f>VLOOKUP(E2587,'FILIAIS PETZ'!A:Q,17,0)</f>
        <v>SP2</v>
      </c>
      <c r="AF2587" s="20" t="str">
        <f>VLOOKUP(E2587,'FILIAIS PETZ'!A:Q,3,0)</f>
        <v>FELICIO</v>
      </c>
      <c r="AG2587" s="20" t="str">
        <f>VLOOKUP(E2587,'FILIAIS PETZ'!A:Q,2,0)</f>
        <v>R3</v>
      </c>
      <c r="AH2587" s="75">
        <v>290.14999999999998</v>
      </c>
      <c r="AI2587" s="16" t="s">
        <v>9884</v>
      </c>
      <c r="AJ2587" s="43">
        <f>VLOOKUP(E2587,'FILIAIS PETZ'!$A$2:$K$2000,11,0)</f>
        <v>18328118000885</v>
      </c>
      <c r="AK2587" s="44">
        <v>18328118000885</v>
      </c>
    </row>
    <row r="2588" spans="1:37" s="14" customFormat="1" ht="15" customHeight="1" thickBot="1" x14ac:dyDescent="0.25">
      <c r="A2588" s="9">
        <v>896194</v>
      </c>
      <c r="B2588" s="18">
        <f>VLOOKUP(C2588,FORNECEDORES!D:E,2,0)</f>
        <v>40460</v>
      </c>
      <c r="C2588" s="19" t="str">
        <f>VLOOKUP(D2588,FORNECEDORES!A:D,4,0)</f>
        <v>30.515.748/0001-98</v>
      </c>
      <c r="D2588" s="13" t="s">
        <v>2732</v>
      </c>
      <c r="E2588" s="20" t="str">
        <f t="shared" si="171"/>
        <v>04 0060</v>
      </c>
      <c r="F2588" s="28" t="s">
        <v>8625</v>
      </c>
      <c r="G2588" s="21" t="str">
        <f>VLOOKUP(E2588,'FILIAIS PETZ'!A:E,5,0)</f>
        <v>PETZ PACAEMBU</v>
      </c>
      <c r="H2588" s="20" t="str">
        <f>VLOOKUP(E2588,'FILIAIS PETZ'!A:D,4,0)</f>
        <v>PCBU-SP</v>
      </c>
      <c r="I2588" s="46">
        <v>45404</v>
      </c>
      <c r="J2588" s="9">
        <v>896194</v>
      </c>
      <c r="K2588" s="9" t="s">
        <v>9035</v>
      </c>
      <c r="L2588" s="83" t="s">
        <v>10431</v>
      </c>
      <c r="M2588" s="85">
        <v>45453</v>
      </c>
      <c r="N2588" s="85">
        <v>45476</v>
      </c>
      <c r="O2588" s="85">
        <v>45455</v>
      </c>
      <c r="P2588" s="9" t="s">
        <v>4990</v>
      </c>
      <c r="Q2588" s="9">
        <v>3</v>
      </c>
      <c r="R2588" s="9">
        <v>1</v>
      </c>
      <c r="S2588" s="9">
        <v>8</v>
      </c>
      <c r="T2588" s="9" t="s">
        <v>32</v>
      </c>
      <c r="U2588" s="9">
        <v>11002</v>
      </c>
      <c r="V2588" s="9">
        <v>11002</v>
      </c>
      <c r="W2588" s="9" t="s">
        <v>5019</v>
      </c>
      <c r="X2588" s="9" t="s">
        <v>4985</v>
      </c>
      <c r="Y2588" s="9" t="s">
        <v>4980</v>
      </c>
      <c r="Z2588" s="9" t="s">
        <v>4980</v>
      </c>
      <c r="AA2588" s="9" t="s">
        <v>4989</v>
      </c>
      <c r="AB2588" s="9" t="s">
        <v>5005</v>
      </c>
      <c r="AC2588" s="9" t="s">
        <v>5006</v>
      </c>
      <c r="AD2588" s="9"/>
      <c r="AE2588" s="20" t="str">
        <f>VLOOKUP(E2588,'FILIAIS PETZ'!A:Q,17,0)</f>
        <v>SP2</v>
      </c>
      <c r="AF2588" s="20" t="str">
        <f>VLOOKUP(E2588,'FILIAIS PETZ'!A:Q,3,0)</f>
        <v>FELICIO</v>
      </c>
      <c r="AG2588" s="20" t="str">
        <f>VLOOKUP(E2588,'FILIAIS PETZ'!A:Q,2,0)</f>
        <v>R3</v>
      </c>
      <c r="AH2588" s="75">
        <v>280.60000000000002</v>
      </c>
      <c r="AI2588" s="16" t="s">
        <v>9884</v>
      </c>
      <c r="AJ2588" s="43">
        <f>VLOOKUP(E2588,'FILIAIS PETZ'!$A$2:$K$2000,11,0)</f>
        <v>18328118006220</v>
      </c>
      <c r="AK2588" s="44">
        <v>18328118006220</v>
      </c>
    </row>
    <row r="2589" spans="1:37" s="14" customFormat="1" ht="15" customHeight="1" thickBot="1" x14ac:dyDescent="0.25">
      <c r="A2589" s="9">
        <v>896198</v>
      </c>
      <c r="B2589" s="18">
        <f>VLOOKUP(C2589,FORNECEDORES!D:E,2,0)</f>
        <v>40460</v>
      </c>
      <c r="C2589" s="19" t="str">
        <f>VLOOKUP(D2589,FORNECEDORES!A:D,4,0)</f>
        <v>30.515.748/0001-98</v>
      </c>
      <c r="D2589" s="13" t="s">
        <v>2732</v>
      </c>
      <c r="E2589" s="20" t="str">
        <f t="shared" si="171"/>
        <v>04 0067</v>
      </c>
      <c r="F2589" s="28" t="s">
        <v>8611</v>
      </c>
      <c r="G2589" s="21" t="str">
        <f>VLOOKUP(E2589,'FILIAIS PETZ'!A:E,5,0)</f>
        <v>PETZ EXTRA RICARDO JAFET</v>
      </c>
      <c r="H2589" s="20" t="str">
        <f>VLOOKUP(E2589,'FILIAIS PETZ'!A:D,4,0)</f>
        <v>RJAF-SP</v>
      </c>
      <c r="I2589" s="46">
        <v>45404</v>
      </c>
      <c r="J2589" s="9">
        <v>896198</v>
      </c>
      <c r="K2589" s="9" t="s">
        <v>9035</v>
      </c>
      <c r="L2589" s="83" t="s">
        <v>10432</v>
      </c>
      <c r="M2589" s="85">
        <v>45462</v>
      </c>
      <c r="N2589" s="85">
        <v>45490</v>
      </c>
      <c r="O2589" s="85">
        <v>45470</v>
      </c>
      <c r="P2589" s="9" t="s">
        <v>4990</v>
      </c>
      <c r="Q2589" s="9">
        <v>3</v>
      </c>
      <c r="R2589" s="9">
        <v>1</v>
      </c>
      <c r="S2589" s="9">
        <v>8</v>
      </c>
      <c r="T2589" s="9" t="s">
        <v>32</v>
      </c>
      <c r="U2589" s="9">
        <v>11002</v>
      </c>
      <c r="V2589" s="9">
        <v>11002</v>
      </c>
      <c r="W2589" s="9" t="s">
        <v>5019</v>
      </c>
      <c r="X2589" s="9" t="s">
        <v>4985</v>
      </c>
      <c r="Y2589" s="9" t="s">
        <v>4997</v>
      </c>
      <c r="Z2589" s="9" t="s">
        <v>4993</v>
      </c>
      <c r="AA2589" s="9" t="s">
        <v>4989</v>
      </c>
      <c r="AB2589" s="9" t="s">
        <v>12942</v>
      </c>
      <c r="AC2589" s="9" t="s">
        <v>5006</v>
      </c>
      <c r="AD2589" s="9"/>
      <c r="AE2589" s="20" t="str">
        <f>VLOOKUP(E2589,'FILIAIS PETZ'!A:Q,17,0)</f>
        <v>SP2</v>
      </c>
      <c r="AF2589" s="20" t="str">
        <f>VLOOKUP(E2589,'FILIAIS PETZ'!A:Q,3,0)</f>
        <v>FELICIO</v>
      </c>
      <c r="AG2589" s="20" t="str">
        <f>VLOOKUP(E2589,'FILIAIS PETZ'!A:Q,2,0)</f>
        <v>R3</v>
      </c>
      <c r="AH2589" s="75">
        <v>100</v>
      </c>
      <c r="AI2589" s="16" t="s">
        <v>10433</v>
      </c>
      <c r="AJ2589" s="43">
        <f>VLOOKUP(E2589,'FILIAIS PETZ'!$A$2:$K$2000,11,0)</f>
        <v>18328118006573</v>
      </c>
      <c r="AK2589" s="44">
        <v>18328118006573</v>
      </c>
    </row>
    <row r="2590" spans="1:37" s="14" customFormat="1" ht="15" customHeight="1" thickBot="1" x14ac:dyDescent="0.25">
      <c r="A2590" s="9">
        <v>896158</v>
      </c>
      <c r="B2590" s="18">
        <f>VLOOKUP(C2590,FORNECEDORES!D:E,2,0)</f>
        <v>40460</v>
      </c>
      <c r="C2590" s="19" t="str">
        <f>VLOOKUP(D2590,FORNECEDORES!A:D,4,0)</f>
        <v>30.515.748/0001-98</v>
      </c>
      <c r="D2590" s="13" t="s">
        <v>2732</v>
      </c>
      <c r="E2590" s="20" t="str">
        <f t="shared" si="171"/>
        <v>04 0069</v>
      </c>
      <c r="F2590" s="28" t="s">
        <v>8968</v>
      </c>
      <c r="G2590" s="21" t="str">
        <f>VLOOKUP(E2590,'FILIAIS PETZ'!A:E,5,0)</f>
        <v>PETZ GIOVANNI PIRELLI</v>
      </c>
      <c r="H2590" s="20" t="str">
        <f>VLOOKUP(E2590,'FILIAIS PETZ'!A:D,4,0)</f>
        <v>GPIR-SP</v>
      </c>
      <c r="I2590" s="46">
        <v>45404</v>
      </c>
      <c r="J2590" s="9">
        <v>896158</v>
      </c>
      <c r="K2590" s="9" t="s">
        <v>9035</v>
      </c>
      <c r="L2590" s="83" t="s">
        <v>10434</v>
      </c>
      <c r="M2590" s="85">
        <v>45462</v>
      </c>
      <c r="N2590" s="85">
        <v>45490</v>
      </c>
      <c r="O2590" s="85">
        <v>45470</v>
      </c>
      <c r="P2590" s="9" t="s">
        <v>4990</v>
      </c>
      <c r="Q2590" s="9">
        <v>3</v>
      </c>
      <c r="R2590" s="9">
        <v>1</v>
      </c>
      <c r="S2590" s="9">
        <v>8</v>
      </c>
      <c r="T2590" s="9" t="s">
        <v>32</v>
      </c>
      <c r="U2590" s="9">
        <v>11002</v>
      </c>
      <c r="V2590" s="9">
        <v>11002</v>
      </c>
      <c r="W2590" s="9" t="s">
        <v>5019</v>
      </c>
      <c r="X2590" s="9" t="s">
        <v>4985</v>
      </c>
      <c r="Y2590" s="9" t="s">
        <v>4997</v>
      </c>
      <c r="Z2590" s="9" t="s">
        <v>4993</v>
      </c>
      <c r="AA2590" s="9" t="s">
        <v>4989</v>
      </c>
      <c r="AB2590" s="9" t="s">
        <v>12942</v>
      </c>
      <c r="AC2590" s="9" t="s">
        <v>5006</v>
      </c>
      <c r="AD2590" s="9"/>
      <c r="AE2590" s="20" t="str">
        <f>VLOOKUP(E2590,'FILIAIS PETZ'!A:Q,17,0)</f>
        <v>SP3</v>
      </c>
      <c r="AF2590" s="20" t="str">
        <f>VLOOKUP(E2590,'FILIAIS PETZ'!A:Q,3,0)</f>
        <v>FELICIO</v>
      </c>
      <c r="AG2590" s="20" t="str">
        <f>VLOOKUP(E2590,'FILIAIS PETZ'!A:Q,2,0)</f>
        <v>R3</v>
      </c>
      <c r="AH2590" s="75">
        <v>100</v>
      </c>
      <c r="AI2590" s="16" t="s">
        <v>10433</v>
      </c>
      <c r="AJ2590" s="43">
        <f>VLOOKUP(E2590,'FILIAIS PETZ'!$A$2:$K$2000,11,0)</f>
        <v>18328118006905</v>
      </c>
      <c r="AK2590" s="44">
        <v>18328118006905</v>
      </c>
    </row>
    <row r="2591" spans="1:37" s="14" customFormat="1" ht="15" customHeight="1" thickBot="1" x14ac:dyDescent="0.25">
      <c r="A2591" s="9">
        <v>896196</v>
      </c>
      <c r="B2591" s="18">
        <f>VLOOKUP(C2591,FORNECEDORES!D:E,2,0)</f>
        <v>40460</v>
      </c>
      <c r="C2591" s="19" t="str">
        <f>VLOOKUP(D2591,FORNECEDORES!A:D,4,0)</f>
        <v>30.515.748/0001-98</v>
      </c>
      <c r="D2591" s="13" t="s">
        <v>2732</v>
      </c>
      <c r="E2591" s="20" t="str">
        <f t="shared" si="171"/>
        <v>04 0068</v>
      </c>
      <c r="F2591" s="28" t="s">
        <v>8958</v>
      </c>
      <c r="G2591" s="21" t="str">
        <f>VLOOKUP(E2591,'FILIAIS PETZ'!A:E,5,0)</f>
        <v>PETZ PEREIRA BARRETO</v>
      </c>
      <c r="H2591" s="20" t="str">
        <f>VLOOKUP(E2591,'FILIAIS PETZ'!A:D,4,0)</f>
        <v>PBAR-SP</v>
      </c>
      <c r="I2591" s="46">
        <v>45404</v>
      </c>
      <c r="J2591" s="9">
        <v>896196</v>
      </c>
      <c r="K2591" s="9" t="s">
        <v>9035</v>
      </c>
      <c r="L2591" s="83" t="s">
        <v>10435</v>
      </c>
      <c r="M2591" s="85">
        <v>45462</v>
      </c>
      <c r="N2591" s="85">
        <v>45490</v>
      </c>
      <c r="O2591" s="85">
        <v>45470</v>
      </c>
      <c r="P2591" s="9" t="s">
        <v>4990</v>
      </c>
      <c r="Q2591" s="9">
        <v>3</v>
      </c>
      <c r="R2591" s="9">
        <v>1</v>
      </c>
      <c r="S2591" s="9">
        <v>8</v>
      </c>
      <c r="T2591" s="9" t="s">
        <v>32</v>
      </c>
      <c r="U2591" s="9">
        <v>11002</v>
      </c>
      <c r="V2591" s="9">
        <v>11002</v>
      </c>
      <c r="W2591" s="9" t="s">
        <v>5019</v>
      </c>
      <c r="X2591" s="9" t="s">
        <v>4985</v>
      </c>
      <c r="Y2591" s="9" t="s">
        <v>4997</v>
      </c>
      <c r="Z2591" s="9" t="s">
        <v>4993</v>
      </c>
      <c r="AA2591" s="9" t="s">
        <v>4989</v>
      </c>
      <c r="AB2591" s="9" t="s">
        <v>12942</v>
      </c>
      <c r="AC2591" s="9" t="s">
        <v>5006</v>
      </c>
      <c r="AD2591" s="9"/>
      <c r="AE2591" s="20" t="str">
        <f>VLOOKUP(E2591,'FILIAIS PETZ'!A:Q,17,0)</f>
        <v>SP3</v>
      </c>
      <c r="AF2591" s="20" t="str">
        <f>VLOOKUP(E2591,'FILIAIS PETZ'!A:Q,3,0)</f>
        <v>FELICIO</v>
      </c>
      <c r="AG2591" s="20" t="str">
        <f>VLOOKUP(E2591,'FILIAIS PETZ'!A:Q,2,0)</f>
        <v>R3</v>
      </c>
      <c r="AH2591" s="75">
        <v>100</v>
      </c>
      <c r="AI2591" s="16" t="s">
        <v>10433</v>
      </c>
      <c r="AJ2591" s="43">
        <f>VLOOKUP(E2591,'FILIAIS PETZ'!$A$2:$K$2000,11,0)</f>
        <v>18328118007111</v>
      </c>
      <c r="AK2591" s="44">
        <v>18328118007111</v>
      </c>
    </row>
    <row r="2592" spans="1:37" s="14" customFormat="1" ht="15" customHeight="1" thickBot="1" x14ac:dyDescent="0.25">
      <c r="A2592" s="9">
        <v>896141</v>
      </c>
      <c r="B2592" s="18">
        <f>VLOOKUP(C2592,FORNECEDORES!D:E,2,0)</f>
        <v>40460</v>
      </c>
      <c r="C2592" s="19" t="str">
        <f>VLOOKUP(D2592,FORNECEDORES!A:D,4,0)</f>
        <v>30.515.748/0001-98</v>
      </c>
      <c r="D2592" s="13" t="s">
        <v>2732</v>
      </c>
      <c r="E2592" s="20" t="str">
        <f t="shared" si="171"/>
        <v>04 0221</v>
      </c>
      <c r="F2592" s="28" t="s">
        <v>8980</v>
      </c>
      <c r="G2592" s="21" t="str">
        <f>VLOOKUP(E2592,'FILIAIS PETZ'!A:E,5,0)</f>
        <v>PETZ GASTAO VIDIGAL</v>
      </c>
      <c r="H2592" s="20" t="str">
        <f>VLOOKUP(E2592,'FILIAIS PETZ'!A:D,4,0)</f>
        <v>GVDL-SP</v>
      </c>
      <c r="I2592" s="46">
        <v>45404</v>
      </c>
      <c r="J2592" s="9">
        <v>896141</v>
      </c>
      <c r="K2592" s="9" t="s">
        <v>9035</v>
      </c>
      <c r="L2592" s="83" t="s">
        <v>8873</v>
      </c>
      <c r="M2592" s="85">
        <v>45453</v>
      </c>
      <c r="N2592" s="85">
        <v>45476</v>
      </c>
      <c r="O2592" s="85">
        <v>45454</v>
      </c>
      <c r="P2592" s="9" t="s">
        <v>4990</v>
      </c>
      <c r="Q2592" s="9">
        <v>3</v>
      </c>
      <c r="R2592" s="9">
        <v>1</v>
      </c>
      <c r="S2592" s="9">
        <v>8</v>
      </c>
      <c r="T2592" s="9" t="s">
        <v>32</v>
      </c>
      <c r="U2592" s="9">
        <v>11002</v>
      </c>
      <c r="V2592" s="9">
        <v>11002</v>
      </c>
      <c r="W2592" s="9" t="s">
        <v>5019</v>
      </c>
      <c r="X2592" s="9" t="s">
        <v>4985</v>
      </c>
      <c r="Y2592" s="9" t="s">
        <v>4980</v>
      </c>
      <c r="Z2592" s="9" t="s">
        <v>4980</v>
      </c>
      <c r="AA2592" s="9" t="s">
        <v>4989</v>
      </c>
      <c r="AB2592" s="9" t="s">
        <v>5005</v>
      </c>
      <c r="AC2592" s="9" t="s">
        <v>5006</v>
      </c>
      <c r="AD2592" s="9"/>
      <c r="AE2592" s="20" t="str">
        <f>VLOOKUP(E2592,'FILIAIS PETZ'!A:Q,17,0)</f>
        <v>SP7</v>
      </c>
      <c r="AF2592" s="20" t="str">
        <f>VLOOKUP(E2592,'FILIAIS PETZ'!A:Q,3,0)</f>
        <v>FELICIO</v>
      </c>
      <c r="AG2592" s="20" t="str">
        <f>VLOOKUP(E2592,'FILIAIS PETZ'!A:Q,2,0)</f>
        <v>R3</v>
      </c>
      <c r="AH2592" s="75">
        <v>82.36</v>
      </c>
      <c r="AI2592" s="16" t="s">
        <v>10316</v>
      </c>
      <c r="AJ2592" s="43">
        <f>VLOOKUP(E2592,'FILIAIS PETZ'!$A$2:$K$2000,11,0)</f>
        <v>18328118021025</v>
      </c>
      <c r="AK2592" s="44">
        <v>18328118021025</v>
      </c>
    </row>
    <row r="2593" spans="1:37" s="14" customFormat="1" ht="15" customHeight="1" thickBot="1" x14ac:dyDescent="0.25">
      <c r="A2593" s="9">
        <v>896201</v>
      </c>
      <c r="B2593" s="18">
        <f>VLOOKUP(C2593,FORNECEDORES!D:E,2,0)</f>
        <v>40460</v>
      </c>
      <c r="C2593" s="19" t="str">
        <f>VLOOKUP(D2593,FORNECEDORES!A:D,4,0)</f>
        <v>30.515.748/0001-98</v>
      </c>
      <c r="D2593" s="13" t="s">
        <v>2732</v>
      </c>
      <c r="E2593" s="20" t="str">
        <f t="shared" si="171"/>
        <v>04 0067</v>
      </c>
      <c r="F2593" s="28" t="s">
        <v>8611</v>
      </c>
      <c r="G2593" s="21" t="str">
        <f>VLOOKUP(E2593,'FILIAIS PETZ'!A:E,5,0)</f>
        <v>PETZ EXTRA RICARDO JAFET</v>
      </c>
      <c r="H2593" s="20" t="str">
        <f>VLOOKUP(E2593,'FILIAIS PETZ'!A:D,4,0)</f>
        <v>RJAF-SP</v>
      </c>
      <c r="I2593" s="46">
        <v>45404</v>
      </c>
      <c r="J2593" s="9">
        <v>896201</v>
      </c>
      <c r="K2593" s="9" t="s">
        <v>9035</v>
      </c>
      <c r="L2593" s="83" t="s">
        <v>10436</v>
      </c>
      <c r="M2593" s="85">
        <v>45453</v>
      </c>
      <c r="N2593" s="85">
        <v>45476</v>
      </c>
      <c r="O2593" s="85">
        <v>45454</v>
      </c>
      <c r="P2593" s="9" t="s">
        <v>4990</v>
      </c>
      <c r="Q2593" s="9">
        <v>3</v>
      </c>
      <c r="R2593" s="9">
        <v>1</v>
      </c>
      <c r="S2593" s="9">
        <v>8</v>
      </c>
      <c r="T2593" s="9" t="s">
        <v>32</v>
      </c>
      <c r="U2593" s="9">
        <v>11002</v>
      </c>
      <c r="V2593" s="9">
        <v>11002</v>
      </c>
      <c r="W2593" s="9" t="s">
        <v>5019</v>
      </c>
      <c r="X2593" s="9" t="s">
        <v>4985</v>
      </c>
      <c r="Y2593" s="9" t="s">
        <v>4980</v>
      </c>
      <c r="Z2593" s="9" t="s">
        <v>4980</v>
      </c>
      <c r="AA2593" s="9" t="s">
        <v>4989</v>
      </c>
      <c r="AB2593" s="9" t="s">
        <v>5005</v>
      </c>
      <c r="AC2593" s="9" t="s">
        <v>5006</v>
      </c>
      <c r="AD2593" s="9"/>
      <c r="AE2593" s="20" t="str">
        <f>VLOOKUP(E2593,'FILIAIS PETZ'!A:Q,17,0)</f>
        <v>SP2</v>
      </c>
      <c r="AF2593" s="20" t="str">
        <f>VLOOKUP(E2593,'FILIAIS PETZ'!A:Q,3,0)</f>
        <v>FELICIO</v>
      </c>
      <c r="AG2593" s="20" t="str">
        <f>VLOOKUP(E2593,'FILIAIS PETZ'!A:Q,2,0)</f>
        <v>R3</v>
      </c>
      <c r="AH2593" s="75">
        <v>202.61</v>
      </c>
      <c r="AI2593" s="16" t="s">
        <v>10316</v>
      </c>
      <c r="AJ2593" s="43">
        <f>VLOOKUP(E2593,'FILIAIS PETZ'!$A$2:$K$2000,11,0)</f>
        <v>18328118006573</v>
      </c>
      <c r="AK2593" s="44">
        <v>18328118006573</v>
      </c>
    </row>
    <row r="2594" spans="1:37" s="14" customFormat="1" ht="15" customHeight="1" thickBot="1" x14ac:dyDescent="0.25">
      <c r="A2594" s="9">
        <v>896207</v>
      </c>
      <c r="B2594" s="18">
        <f>VLOOKUP(C2594,FORNECEDORES!D:E,2,0)</f>
        <v>40460</v>
      </c>
      <c r="C2594" s="19" t="str">
        <f>VLOOKUP(D2594,FORNECEDORES!A:D,4,0)</f>
        <v>30.515.748/0001-98</v>
      </c>
      <c r="D2594" s="13" t="s">
        <v>2732</v>
      </c>
      <c r="E2594" s="20" t="str">
        <f t="shared" si="171"/>
        <v>04 0010</v>
      </c>
      <c r="F2594" s="28" t="s">
        <v>8983</v>
      </c>
      <c r="G2594" s="21" t="str">
        <f>VLOOKUP(E2594,'FILIAIS PETZ'!A:E,5,0)</f>
        <v>PETZ SANTA CECILIA</v>
      </c>
      <c r="H2594" s="20" t="str">
        <f>VLOOKUP(E2594,'FILIAIS PETZ'!A:D,4,0)</f>
        <v>STCE-SP</v>
      </c>
      <c r="I2594" s="46">
        <v>45404</v>
      </c>
      <c r="J2594" s="9">
        <v>896207</v>
      </c>
      <c r="K2594" s="9" t="s">
        <v>9035</v>
      </c>
      <c r="L2594" s="83" t="s">
        <v>8875</v>
      </c>
      <c r="M2594" s="85">
        <v>45453</v>
      </c>
      <c r="N2594" s="85">
        <v>45476</v>
      </c>
      <c r="O2594" s="85">
        <v>45455</v>
      </c>
      <c r="P2594" s="9" t="s">
        <v>4990</v>
      </c>
      <c r="Q2594" s="9">
        <v>3</v>
      </c>
      <c r="R2594" s="9">
        <v>1</v>
      </c>
      <c r="S2594" s="9">
        <v>8</v>
      </c>
      <c r="T2594" s="9" t="s">
        <v>32</v>
      </c>
      <c r="U2594" s="9">
        <v>11002</v>
      </c>
      <c r="V2594" s="9">
        <v>11002</v>
      </c>
      <c r="W2594" s="9" t="s">
        <v>5019</v>
      </c>
      <c r="X2594" s="9" t="s">
        <v>4985</v>
      </c>
      <c r="Y2594" s="9" t="s">
        <v>4980</v>
      </c>
      <c r="Z2594" s="9" t="s">
        <v>4980</v>
      </c>
      <c r="AA2594" s="9" t="s">
        <v>4989</v>
      </c>
      <c r="AB2594" s="9" t="s">
        <v>5005</v>
      </c>
      <c r="AC2594" s="9" t="s">
        <v>5006</v>
      </c>
      <c r="AD2594" s="9"/>
      <c r="AE2594" s="20" t="str">
        <f>VLOOKUP(E2594,'FILIAIS PETZ'!A:Q,17,0)</f>
        <v>SP2</v>
      </c>
      <c r="AF2594" s="20" t="str">
        <f>VLOOKUP(E2594,'FILIAIS PETZ'!A:Q,3,0)</f>
        <v>FELICIO</v>
      </c>
      <c r="AG2594" s="20" t="str">
        <f>VLOOKUP(E2594,'FILIAIS PETZ'!A:Q,2,0)</f>
        <v>R3</v>
      </c>
      <c r="AH2594" s="75">
        <v>153.28</v>
      </c>
      <c r="AI2594" s="16" t="s">
        <v>10316</v>
      </c>
      <c r="AJ2594" s="43">
        <f>VLOOKUP(E2594,'FILIAIS PETZ'!$A$2:$K$2000,11,0)</f>
        <v>18328118001938</v>
      </c>
      <c r="AK2594" s="44">
        <v>18328118001938</v>
      </c>
    </row>
    <row r="2595" spans="1:37" s="14" customFormat="1" ht="15" customHeight="1" thickBot="1" x14ac:dyDescent="0.25">
      <c r="A2595" s="9">
        <v>896120</v>
      </c>
      <c r="B2595" s="18">
        <f>VLOOKUP(C2595,FORNECEDORES!D:E,2,0)</f>
        <v>40460</v>
      </c>
      <c r="C2595" s="19" t="str">
        <f>VLOOKUP(D2595,FORNECEDORES!A:D,4,0)</f>
        <v>30.515.748/0001-98</v>
      </c>
      <c r="D2595" s="13" t="s">
        <v>2732</v>
      </c>
      <c r="E2595" s="20" t="str">
        <f t="shared" si="171"/>
        <v>04 0011</v>
      </c>
      <c r="F2595" s="28" t="s">
        <v>8976</v>
      </c>
      <c r="G2595" s="21" t="str">
        <f>VLOOKUP(E2595,'FILIAIS PETZ'!A:E,5,0)</f>
        <v>PETZ AUGUSTA</v>
      </c>
      <c r="H2595" s="20" t="str">
        <f>VLOOKUP(E2595,'FILIAIS PETZ'!A:D,4,0)</f>
        <v>AUGT-SP</v>
      </c>
      <c r="I2595" s="46">
        <v>45404</v>
      </c>
      <c r="J2595" s="9">
        <v>896120</v>
      </c>
      <c r="K2595" s="9" t="s">
        <v>9035</v>
      </c>
      <c r="L2595" s="83" t="s">
        <v>10437</v>
      </c>
      <c r="M2595" s="85">
        <v>45453</v>
      </c>
      <c r="N2595" s="85">
        <v>45476</v>
      </c>
      <c r="O2595" s="85">
        <v>45455</v>
      </c>
      <c r="P2595" s="9" t="s">
        <v>4990</v>
      </c>
      <c r="Q2595" s="9">
        <v>3</v>
      </c>
      <c r="R2595" s="9">
        <v>1</v>
      </c>
      <c r="S2595" s="9">
        <v>8</v>
      </c>
      <c r="T2595" s="9" t="s">
        <v>32</v>
      </c>
      <c r="U2595" s="9">
        <v>11002</v>
      </c>
      <c r="V2595" s="9">
        <v>11002</v>
      </c>
      <c r="W2595" s="9" t="s">
        <v>5019</v>
      </c>
      <c r="X2595" s="9" t="s">
        <v>4985</v>
      </c>
      <c r="Y2595" s="9" t="s">
        <v>4993</v>
      </c>
      <c r="Z2595" s="9" t="s">
        <v>8408</v>
      </c>
      <c r="AA2595" s="9" t="s">
        <v>4989</v>
      </c>
      <c r="AB2595" s="9" t="s">
        <v>12941</v>
      </c>
      <c r="AC2595" s="9" t="s">
        <v>5006</v>
      </c>
      <c r="AD2595" s="9"/>
      <c r="AE2595" s="20" t="str">
        <f>VLOOKUP(E2595,'FILIAIS PETZ'!A:Q,17,0)</f>
        <v>SP2</v>
      </c>
      <c r="AF2595" s="20" t="str">
        <f>VLOOKUP(E2595,'FILIAIS PETZ'!A:Q,3,0)</f>
        <v>FELICIO</v>
      </c>
      <c r="AG2595" s="20" t="str">
        <f>VLOOKUP(E2595,'FILIAIS PETZ'!A:Q,2,0)</f>
        <v>R3</v>
      </c>
      <c r="AH2595" s="75">
        <v>2700</v>
      </c>
      <c r="AI2595" s="16" t="s">
        <v>10438</v>
      </c>
      <c r="AJ2595" s="43">
        <f>VLOOKUP(E2595,'FILIAIS PETZ'!$A$2:$K$2000,11,0)</f>
        <v>18328118001776</v>
      </c>
      <c r="AK2595" s="44">
        <v>18328118001776</v>
      </c>
    </row>
    <row r="2596" spans="1:37" s="14" customFormat="1" ht="15" customHeight="1" thickBot="1" x14ac:dyDescent="0.25">
      <c r="A2596" s="9">
        <v>896123</v>
      </c>
      <c r="B2596" s="18">
        <f>VLOOKUP(C2596,FORNECEDORES!D:E,2,0)</f>
        <v>40460</v>
      </c>
      <c r="C2596" s="19" t="str">
        <f>VLOOKUP(D2596,FORNECEDORES!A:D,4,0)</f>
        <v>30.515.748/0001-98</v>
      </c>
      <c r="D2596" s="13" t="s">
        <v>2732</v>
      </c>
      <c r="E2596" s="20" t="str">
        <f t="shared" si="171"/>
        <v>04 0208</v>
      </c>
      <c r="F2596" s="28" t="s">
        <v>8975</v>
      </c>
      <c r="G2596" s="21" t="str">
        <f>VLOOKUP(E2596,'FILIAIS PETZ'!A:E,5,0)</f>
        <v>PETZ AVENIDA ANGELICA</v>
      </c>
      <c r="H2596" s="20" t="str">
        <f>VLOOKUP(E2596,'FILIAIS PETZ'!A:D,4,0)</f>
        <v>ANGL-SP</v>
      </c>
      <c r="I2596" s="46">
        <v>45404</v>
      </c>
      <c r="J2596" s="9">
        <v>896123</v>
      </c>
      <c r="K2596" s="9" t="s">
        <v>9035</v>
      </c>
      <c r="L2596" s="83" t="s">
        <v>10439</v>
      </c>
      <c r="M2596" s="85">
        <v>45453</v>
      </c>
      <c r="N2596" s="85">
        <v>45476</v>
      </c>
      <c r="O2596" s="85">
        <v>45455</v>
      </c>
      <c r="P2596" s="9" t="s">
        <v>4990</v>
      </c>
      <c r="Q2596" s="9">
        <v>3</v>
      </c>
      <c r="R2596" s="9">
        <v>1</v>
      </c>
      <c r="S2596" s="9">
        <v>8</v>
      </c>
      <c r="T2596" s="9" t="s">
        <v>32</v>
      </c>
      <c r="U2596" s="9">
        <v>11002</v>
      </c>
      <c r="V2596" s="9">
        <v>11002</v>
      </c>
      <c r="W2596" s="9" t="s">
        <v>5107</v>
      </c>
      <c r="X2596" s="9" t="s">
        <v>4985</v>
      </c>
      <c r="Y2596" s="9" t="s">
        <v>4997</v>
      </c>
      <c r="Z2596" s="9" t="s">
        <v>4993</v>
      </c>
      <c r="AA2596" s="9" t="s">
        <v>4989</v>
      </c>
      <c r="AB2596" s="9" t="s">
        <v>12941</v>
      </c>
      <c r="AC2596" s="9" t="s">
        <v>5006</v>
      </c>
      <c r="AD2596" s="9"/>
      <c r="AE2596" s="20" t="str">
        <f>VLOOKUP(E2596,'FILIAIS PETZ'!A:Q,17,0)</f>
        <v>SP2</v>
      </c>
      <c r="AF2596" s="20" t="str">
        <f>VLOOKUP(E2596,'FILIAIS PETZ'!A:Q,3,0)</f>
        <v>FELICIO</v>
      </c>
      <c r="AG2596" s="20" t="str">
        <f>VLOOKUP(E2596,'FILIAIS PETZ'!A:Q,2,0)</f>
        <v>R3</v>
      </c>
      <c r="AH2596" s="75">
        <v>380</v>
      </c>
      <c r="AI2596" s="16" t="s">
        <v>10440</v>
      </c>
      <c r="AJ2596" s="43">
        <f>VLOOKUP(E2596,'FILIAIS PETZ'!$A$2:$K$2000,11,0)</f>
        <v>18328118019551</v>
      </c>
      <c r="AK2596" s="44">
        <v>18328118019551</v>
      </c>
    </row>
    <row r="2597" spans="1:37" s="14" customFormat="1" ht="15" customHeight="1" thickBot="1" x14ac:dyDescent="0.25">
      <c r="A2597" s="9">
        <v>896121</v>
      </c>
      <c r="B2597" s="18">
        <f>VLOOKUP(C2597,FORNECEDORES!D:E,2,0)</f>
        <v>40460</v>
      </c>
      <c r="C2597" s="19" t="str">
        <f>VLOOKUP(D2597,FORNECEDORES!A:D,4,0)</f>
        <v>30.515.748/0001-98</v>
      </c>
      <c r="D2597" s="13" t="s">
        <v>2732</v>
      </c>
      <c r="E2597" s="20" t="str">
        <f t="shared" si="171"/>
        <v>04 0011</v>
      </c>
      <c r="F2597" s="28" t="s">
        <v>8976</v>
      </c>
      <c r="G2597" s="21" t="str">
        <f>VLOOKUP(E2597,'FILIAIS PETZ'!A:E,5,0)</f>
        <v>PETZ AUGUSTA</v>
      </c>
      <c r="H2597" s="20" t="str">
        <f>VLOOKUP(E2597,'FILIAIS PETZ'!A:D,4,0)</f>
        <v>AUGT-SP</v>
      </c>
      <c r="I2597" s="46">
        <v>45404</v>
      </c>
      <c r="J2597" s="9">
        <v>896121</v>
      </c>
      <c r="K2597" s="9" t="s">
        <v>9035</v>
      </c>
      <c r="L2597" s="83" t="s">
        <v>10441</v>
      </c>
      <c r="M2597" s="85">
        <v>45453</v>
      </c>
      <c r="N2597" s="85">
        <v>45476</v>
      </c>
      <c r="O2597" s="85">
        <v>45455</v>
      </c>
      <c r="P2597" s="9" t="s">
        <v>4990</v>
      </c>
      <c r="Q2597" s="9">
        <v>3</v>
      </c>
      <c r="R2597" s="9">
        <v>1</v>
      </c>
      <c r="S2597" s="9">
        <v>8</v>
      </c>
      <c r="T2597" s="9" t="s">
        <v>32</v>
      </c>
      <c r="U2597" s="9">
        <v>11002</v>
      </c>
      <c r="V2597" s="9">
        <v>11002</v>
      </c>
      <c r="W2597" s="9" t="s">
        <v>5119</v>
      </c>
      <c r="X2597" s="9" t="s">
        <v>4985</v>
      </c>
      <c r="Y2597" s="9" t="s">
        <v>4993</v>
      </c>
      <c r="Z2597" s="9" t="s">
        <v>8408</v>
      </c>
      <c r="AA2597" s="9" t="s">
        <v>4989</v>
      </c>
      <c r="AB2597" s="9" t="s">
        <v>12941</v>
      </c>
      <c r="AC2597" s="9" t="s">
        <v>5006</v>
      </c>
      <c r="AD2597" s="9"/>
      <c r="AE2597" s="20" t="str">
        <f>VLOOKUP(E2597,'FILIAIS PETZ'!A:Q,17,0)</f>
        <v>SP2</v>
      </c>
      <c r="AF2597" s="20" t="str">
        <f>VLOOKUP(E2597,'FILIAIS PETZ'!A:Q,3,0)</f>
        <v>FELICIO</v>
      </c>
      <c r="AG2597" s="20" t="str">
        <f>VLOOKUP(E2597,'FILIAIS PETZ'!A:Q,2,0)</f>
        <v>R3</v>
      </c>
      <c r="AH2597" s="75">
        <v>380</v>
      </c>
      <c r="AI2597" s="16" t="s">
        <v>10442</v>
      </c>
      <c r="AJ2597" s="43">
        <f>VLOOKUP(E2597,'FILIAIS PETZ'!$A$2:$K$2000,11,0)</f>
        <v>18328118001776</v>
      </c>
      <c r="AK2597" s="44">
        <v>18328118001776</v>
      </c>
    </row>
    <row r="2598" spans="1:37" s="14" customFormat="1" ht="15" customHeight="1" thickBot="1" x14ac:dyDescent="0.25">
      <c r="A2598" s="9">
        <v>896124</v>
      </c>
      <c r="B2598" s="18">
        <f>VLOOKUP(C2598,FORNECEDORES!D:E,2,0)</f>
        <v>40460</v>
      </c>
      <c r="C2598" s="19" t="str">
        <f>VLOOKUP(D2598,FORNECEDORES!A:D,4,0)</f>
        <v>30.515.748/0001-98</v>
      </c>
      <c r="D2598" s="13" t="s">
        <v>2732</v>
      </c>
      <c r="E2598" s="20" t="str">
        <f t="shared" si="171"/>
        <v>04 0208</v>
      </c>
      <c r="F2598" s="28" t="s">
        <v>8975</v>
      </c>
      <c r="G2598" s="21" t="str">
        <f>VLOOKUP(E2598,'FILIAIS PETZ'!A:E,5,0)</f>
        <v>PETZ AVENIDA ANGELICA</v>
      </c>
      <c r="H2598" s="20" t="str">
        <f>VLOOKUP(E2598,'FILIAIS PETZ'!A:D,4,0)</f>
        <v>ANGL-SP</v>
      </c>
      <c r="I2598" s="46">
        <v>45404</v>
      </c>
      <c r="J2598" s="9">
        <v>896124</v>
      </c>
      <c r="K2598" s="9" t="s">
        <v>9035</v>
      </c>
      <c r="L2598" s="83" t="s">
        <v>10443</v>
      </c>
      <c r="M2598" s="85">
        <v>45453</v>
      </c>
      <c r="N2598" s="85">
        <v>45476</v>
      </c>
      <c r="O2598" s="85">
        <v>45455</v>
      </c>
      <c r="P2598" s="9" t="s">
        <v>4990</v>
      </c>
      <c r="Q2598" s="9">
        <v>3</v>
      </c>
      <c r="R2598" s="9">
        <v>1</v>
      </c>
      <c r="S2598" s="9">
        <v>8</v>
      </c>
      <c r="T2598" s="9" t="s">
        <v>32</v>
      </c>
      <c r="U2598" s="9">
        <v>11002</v>
      </c>
      <c r="V2598" s="9">
        <v>11002</v>
      </c>
      <c r="W2598" s="9" t="s">
        <v>5019</v>
      </c>
      <c r="X2598" s="9" t="s">
        <v>4985</v>
      </c>
      <c r="Y2598" s="9" t="s">
        <v>4997</v>
      </c>
      <c r="Z2598" s="9" t="s">
        <v>4993</v>
      </c>
      <c r="AA2598" s="9" t="s">
        <v>4989</v>
      </c>
      <c r="AB2598" s="9" t="s">
        <v>12941</v>
      </c>
      <c r="AC2598" s="9" t="s">
        <v>5006</v>
      </c>
      <c r="AD2598" s="9"/>
      <c r="AE2598" s="20" t="str">
        <f>VLOOKUP(E2598,'FILIAIS PETZ'!A:Q,17,0)</f>
        <v>SP2</v>
      </c>
      <c r="AF2598" s="20" t="str">
        <f>VLOOKUP(E2598,'FILIAIS PETZ'!A:Q,3,0)</f>
        <v>FELICIO</v>
      </c>
      <c r="AG2598" s="20" t="str">
        <f>VLOOKUP(E2598,'FILIAIS PETZ'!A:Q,2,0)</f>
        <v>R3</v>
      </c>
      <c r="AH2598" s="75">
        <v>980</v>
      </c>
      <c r="AI2598" s="16" t="s">
        <v>10444</v>
      </c>
      <c r="AJ2598" s="43">
        <f>VLOOKUP(E2598,'FILIAIS PETZ'!$A$2:$K$2000,11,0)</f>
        <v>18328118019551</v>
      </c>
      <c r="AK2598" s="44">
        <v>18328118019551</v>
      </c>
    </row>
    <row r="2599" spans="1:37" s="14" customFormat="1" ht="15" customHeight="1" thickBot="1" x14ac:dyDescent="0.25">
      <c r="A2599" s="9">
        <v>896125</v>
      </c>
      <c r="B2599" s="18">
        <f>VLOOKUP(C2599,FORNECEDORES!D:E,2,0)</f>
        <v>40460</v>
      </c>
      <c r="C2599" s="19" t="str">
        <f>VLOOKUP(D2599,FORNECEDORES!A:D,4,0)</f>
        <v>30.515.748/0001-98</v>
      </c>
      <c r="D2599" s="13" t="s">
        <v>2732</v>
      </c>
      <c r="E2599" s="20" t="str">
        <f t="shared" si="171"/>
        <v>04 0208</v>
      </c>
      <c r="F2599" s="28" t="s">
        <v>8975</v>
      </c>
      <c r="G2599" s="21" t="str">
        <f>VLOOKUP(E2599,'FILIAIS PETZ'!A:E,5,0)</f>
        <v>PETZ AVENIDA ANGELICA</v>
      </c>
      <c r="H2599" s="20" t="str">
        <f>VLOOKUP(E2599,'FILIAIS PETZ'!A:D,4,0)</f>
        <v>ANGL-SP</v>
      </c>
      <c r="I2599" s="46">
        <v>45404</v>
      </c>
      <c r="J2599" s="9">
        <v>896125</v>
      </c>
      <c r="K2599" s="9" t="s">
        <v>9035</v>
      </c>
      <c r="L2599" s="83" t="s">
        <v>10445</v>
      </c>
      <c r="M2599" s="85">
        <v>45453</v>
      </c>
      <c r="N2599" s="85">
        <v>45476</v>
      </c>
      <c r="O2599" s="85">
        <v>45455</v>
      </c>
      <c r="P2599" s="9" t="s">
        <v>4990</v>
      </c>
      <c r="Q2599" s="9">
        <v>3</v>
      </c>
      <c r="R2599" s="9">
        <v>1</v>
      </c>
      <c r="S2599" s="9">
        <v>8</v>
      </c>
      <c r="T2599" s="9" t="s">
        <v>32</v>
      </c>
      <c r="U2599" s="9">
        <v>11002</v>
      </c>
      <c r="V2599" s="9">
        <v>11002</v>
      </c>
      <c r="W2599" s="9" t="s">
        <v>5024</v>
      </c>
      <c r="X2599" s="9" t="s">
        <v>4985</v>
      </c>
      <c r="Y2599" s="9" t="s">
        <v>4997</v>
      </c>
      <c r="Z2599" s="9" t="s">
        <v>4993</v>
      </c>
      <c r="AA2599" s="9" t="s">
        <v>4989</v>
      </c>
      <c r="AB2599" s="9" t="s">
        <v>12941</v>
      </c>
      <c r="AC2599" s="9" t="s">
        <v>5006</v>
      </c>
      <c r="AD2599" s="9"/>
      <c r="AE2599" s="20" t="str">
        <f>VLOOKUP(E2599,'FILIAIS PETZ'!A:Q,17,0)</f>
        <v>SP2</v>
      </c>
      <c r="AF2599" s="20" t="str">
        <f>VLOOKUP(E2599,'FILIAIS PETZ'!A:Q,3,0)</f>
        <v>FELICIO</v>
      </c>
      <c r="AG2599" s="20" t="str">
        <f>VLOOKUP(E2599,'FILIAIS PETZ'!A:Q,2,0)</f>
        <v>R3</v>
      </c>
      <c r="AH2599" s="75">
        <v>150</v>
      </c>
      <c r="AI2599" s="16" t="s">
        <v>10446</v>
      </c>
      <c r="AJ2599" s="43">
        <f>VLOOKUP(E2599,'FILIAIS PETZ'!$A$2:$K$2000,11,0)</f>
        <v>18328118019551</v>
      </c>
      <c r="AK2599" s="44">
        <v>18328118019551</v>
      </c>
    </row>
    <row r="2600" spans="1:37" s="14" customFormat="1" ht="15" customHeight="1" thickBot="1" x14ac:dyDescent="0.25">
      <c r="A2600" s="9">
        <v>896140</v>
      </c>
      <c r="B2600" s="18">
        <f>VLOOKUP(C2600,FORNECEDORES!D:E,2,0)</f>
        <v>40460</v>
      </c>
      <c r="C2600" s="19" t="str">
        <f>VLOOKUP(D2600,FORNECEDORES!A:D,4,0)</f>
        <v>30.515.748/0001-98</v>
      </c>
      <c r="D2600" s="13" t="s">
        <v>2732</v>
      </c>
      <c r="E2600" s="20" t="str">
        <f t="shared" si="171"/>
        <v>04 0019</v>
      </c>
      <c r="F2600" s="28" t="s">
        <v>8977</v>
      </c>
      <c r="G2600" s="21" t="str">
        <f>VLOOKUP(E2600,'FILIAIS PETZ'!A:E,5,0)</f>
        <v>PETZ BUTANTA</v>
      </c>
      <c r="H2600" s="20" t="str">
        <f>VLOOKUP(E2600,'FILIAIS PETZ'!A:D,4,0)</f>
        <v>BTTA-SP</v>
      </c>
      <c r="I2600" s="46">
        <v>45404</v>
      </c>
      <c r="J2600" s="9">
        <v>896140</v>
      </c>
      <c r="K2600" s="9" t="s">
        <v>9035</v>
      </c>
      <c r="L2600" s="83" t="s">
        <v>10447</v>
      </c>
      <c r="M2600" s="85">
        <v>45453</v>
      </c>
      <c r="N2600" s="85">
        <v>45476</v>
      </c>
      <c r="O2600" s="85">
        <v>45455</v>
      </c>
      <c r="P2600" s="9" t="s">
        <v>4990</v>
      </c>
      <c r="Q2600" s="9">
        <v>3</v>
      </c>
      <c r="R2600" s="9">
        <v>1</v>
      </c>
      <c r="S2600" s="9">
        <v>8</v>
      </c>
      <c r="T2600" s="9" t="s">
        <v>32</v>
      </c>
      <c r="U2600" s="9">
        <v>11002</v>
      </c>
      <c r="V2600" s="9">
        <v>11002</v>
      </c>
      <c r="W2600" s="9" t="s">
        <v>5107</v>
      </c>
      <c r="X2600" s="9" t="s">
        <v>4985</v>
      </c>
      <c r="Y2600" s="9" t="s">
        <v>4997</v>
      </c>
      <c r="Z2600" s="9" t="s">
        <v>4993</v>
      </c>
      <c r="AA2600" s="9" t="s">
        <v>4989</v>
      </c>
      <c r="AB2600" s="9" t="s">
        <v>12941</v>
      </c>
      <c r="AC2600" s="9" t="s">
        <v>5006</v>
      </c>
      <c r="AD2600" s="9"/>
      <c r="AE2600" s="20" t="str">
        <f>VLOOKUP(E2600,'FILIAIS PETZ'!A:Q,17,0)</f>
        <v>SP2</v>
      </c>
      <c r="AF2600" s="20" t="str">
        <f>VLOOKUP(E2600,'FILIAIS PETZ'!A:Q,3,0)</f>
        <v>FELICIO</v>
      </c>
      <c r="AG2600" s="20" t="str">
        <f>VLOOKUP(E2600,'FILIAIS PETZ'!A:Q,2,0)</f>
        <v>R3</v>
      </c>
      <c r="AH2600" s="75">
        <v>280</v>
      </c>
      <c r="AI2600" s="16" t="s">
        <v>10448</v>
      </c>
      <c r="AJ2600" s="43">
        <f>VLOOKUP(E2600,'FILIAIS PETZ'!$A$2:$K$2000,11,0)</f>
        <v>18328118000885</v>
      </c>
      <c r="AK2600" s="44">
        <v>18328118000885</v>
      </c>
    </row>
    <row r="2601" spans="1:37" s="14" customFormat="1" ht="15" customHeight="1" thickBot="1" x14ac:dyDescent="0.25">
      <c r="A2601" s="9">
        <v>896205</v>
      </c>
      <c r="B2601" s="18">
        <f>VLOOKUP(C2601,FORNECEDORES!D:E,2,0)</f>
        <v>40460</v>
      </c>
      <c r="C2601" s="19" t="str">
        <f>VLOOKUP(D2601,FORNECEDORES!A:D,4,0)</f>
        <v>30.515.748/0001-98</v>
      </c>
      <c r="D2601" s="13" t="s">
        <v>2732</v>
      </c>
      <c r="E2601" s="20" t="str">
        <f t="shared" si="171"/>
        <v>04 0067</v>
      </c>
      <c r="F2601" s="28" t="s">
        <v>8611</v>
      </c>
      <c r="G2601" s="21" t="str">
        <f>VLOOKUP(E2601,'FILIAIS PETZ'!A:E,5,0)</f>
        <v>PETZ EXTRA RICARDO JAFET</v>
      </c>
      <c r="H2601" s="20" t="str">
        <f>VLOOKUP(E2601,'FILIAIS PETZ'!A:D,4,0)</f>
        <v>RJAF-SP</v>
      </c>
      <c r="I2601" s="46">
        <v>45404</v>
      </c>
      <c r="J2601" s="9">
        <v>896205</v>
      </c>
      <c r="K2601" s="9" t="s">
        <v>9035</v>
      </c>
      <c r="L2601" s="83" t="s">
        <v>10449</v>
      </c>
      <c r="M2601" s="85">
        <v>45453</v>
      </c>
      <c r="N2601" s="85">
        <v>45476</v>
      </c>
      <c r="O2601" s="85">
        <v>45455</v>
      </c>
      <c r="P2601" s="9" t="s">
        <v>4990</v>
      </c>
      <c r="Q2601" s="9">
        <v>3</v>
      </c>
      <c r="R2601" s="9">
        <v>1</v>
      </c>
      <c r="S2601" s="9">
        <v>8</v>
      </c>
      <c r="T2601" s="9" t="s">
        <v>32</v>
      </c>
      <c r="U2601" s="9">
        <v>11002</v>
      </c>
      <c r="V2601" s="9">
        <v>11002</v>
      </c>
      <c r="W2601" s="9" t="s">
        <v>5019</v>
      </c>
      <c r="X2601" s="9" t="s">
        <v>4985</v>
      </c>
      <c r="Y2601" s="9" t="s">
        <v>4997</v>
      </c>
      <c r="Z2601" s="9" t="s">
        <v>4993</v>
      </c>
      <c r="AA2601" s="9" t="s">
        <v>4989</v>
      </c>
      <c r="AB2601" s="9" t="s">
        <v>12941</v>
      </c>
      <c r="AC2601" s="9" t="s">
        <v>5006</v>
      </c>
      <c r="AD2601" s="9"/>
      <c r="AE2601" s="20" t="str">
        <f>VLOOKUP(E2601,'FILIAIS PETZ'!A:Q,17,0)</f>
        <v>SP2</v>
      </c>
      <c r="AF2601" s="20" t="str">
        <f>VLOOKUP(E2601,'FILIAIS PETZ'!A:Q,3,0)</f>
        <v>FELICIO</v>
      </c>
      <c r="AG2601" s="20" t="str">
        <f>VLOOKUP(E2601,'FILIAIS PETZ'!A:Q,2,0)</f>
        <v>R3</v>
      </c>
      <c r="AH2601" s="75">
        <v>1200</v>
      </c>
      <c r="AI2601" s="16" t="s">
        <v>10450</v>
      </c>
      <c r="AJ2601" s="43">
        <f>VLOOKUP(E2601,'FILIAIS PETZ'!$A$2:$K$2000,11,0)</f>
        <v>18328118006573</v>
      </c>
      <c r="AK2601" s="44">
        <v>18328118006573</v>
      </c>
    </row>
    <row r="2602" spans="1:37" s="14" customFormat="1" ht="15" customHeight="1" thickBot="1" x14ac:dyDescent="0.25">
      <c r="A2602" s="9">
        <f t="shared" ref="A2602:A2615" si="174">J2602</f>
        <v>897465</v>
      </c>
      <c r="B2602" s="18">
        <f>VLOOKUP(C2602,FORNECEDORES!D:E,2,0)</f>
        <v>7736</v>
      </c>
      <c r="C2602" s="19" t="str">
        <f>VLOOKUP(D2602,FORNECEDORES!A:D,4,0)</f>
        <v>27.385.816/0001-37</v>
      </c>
      <c r="D2602" s="13" t="s">
        <v>2591</v>
      </c>
      <c r="E2602" s="20" t="str">
        <f t="shared" si="171"/>
        <v>04 0077</v>
      </c>
      <c r="F2602" s="28" t="s">
        <v>4954</v>
      </c>
      <c r="G2602" s="21" t="str">
        <f>VLOOKUP(E2602,'FILIAIS PETZ'!A:E,5,0)</f>
        <v>PETZ GOIANIA (SETOR BUENO)</v>
      </c>
      <c r="H2602" s="20" t="str">
        <f>VLOOKUP(E2602,'FILIAIS PETZ'!A:D,4,0)</f>
        <v>BT63-GO</v>
      </c>
      <c r="I2602" s="46">
        <v>45406</v>
      </c>
      <c r="J2602" s="9">
        <v>897465</v>
      </c>
      <c r="K2602" s="9" t="s">
        <v>5858</v>
      </c>
      <c r="L2602" s="83" t="s">
        <v>7373</v>
      </c>
      <c r="M2602" s="85">
        <v>45415</v>
      </c>
      <c r="N2602" s="85">
        <v>45441</v>
      </c>
      <c r="O2602" s="85">
        <v>45419</v>
      </c>
      <c r="P2602" s="29" t="s">
        <v>4990</v>
      </c>
      <c r="Q2602" s="9">
        <v>3</v>
      </c>
      <c r="R2602" s="9">
        <v>1</v>
      </c>
      <c r="S2602" s="9">
        <v>8</v>
      </c>
      <c r="T2602" s="9" t="s">
        <v>32</v>
      </c>
      <c r="U2602" s="9">
        <v>11002</v>
      </c>
      <c r="V2602" s="9">
        <v>11002</v>
      </c>
      <c r="W2602" s="9" t="s">
        <v>5024</v>
      </c>
      <c r="X2602" s="9" t="s">
        <v>4985</v>
      </c>
      <c r="Y2602" s="9" t="s">
        <v>4993</v>
      </c>
      <c r="Z2602" s="9" t="s">
        <v>8408</v>
      </c>
      <c r="AA2602" s="9" t="s">
        <v>4989</v>
      </c>
      <c r="AB2602" s="9" t="s">
        <v>12941</v>
      </c>
      <c r="AC2602" s="9" t="s">
        <v>5006</v>
      </c>
      <c r="AD2602" s="29" t="s">
        <v>7878</v>
      </c>
      <c r="AE2602" s="20" t="str">
        <f>VLOOKUP(E2602,'FILIAIS PETZ'!A:Q,17,0)</f>
        <v>CO-2</v>
      </c>
      <c r="AF2602" s="20" t="str">
        <f>VLOOKUP(E2602,'FILIAIS PETZ'!A:Q,3,0)</f>
        <v>FELICIO</v>
      </c>
      <c r="AG2602" s="20" t="str">
        <f>VLOOKUP(E2602,'FILIAIS PETZ'!A:Q,2,0)</f>
        <v>R3</v>
      </c>
      <c r="AH2602" s="75">
        <v>7282.2</v>
      </c>
      <c r="AI2602" s="16" t="s">
        <v>7089</v>
      </c>
      <c r="AJ2602" s="43">
        <f>VLOOKUP(E2602,'FILIAIS PETZ'!$A$2:$K$2000,11,0)</f>
        <v>18328118007545</v>
      </c>
      <c r="AK2602" s="44">
        <f t="shared" ref="AK2602:AK2615" si="175">AJ2602</f>
        <v>18328118007545</v>
      </c>
    </row>
    <row r="2603" spans="1:37" s="14" customFormat="1" ht="15" customHeight="1" thickBot="1" x14ac:dyDescent="0.25">
      <c r="A2603" s="9">
        <f t="shared" si="174"/>
        <v>916933</v>
      </c>
      <c r="B2603" s="18">
        <f>VLOOKUP(C2603,FORNECEDORES!D:E,2,0)</f>
        <v>349314</v>
      </c>
      <c r="C2603" s="19" t="str">
        <f>VLOOKUP(D2603,FORNECEDORES!A:D,4,0)</f>
        <v>46.896.455/0001-38</v>
      </c>
      <c r="D2603" s="13" t="s">
        <v>6141</v>
      </c>
      <c r="E2603" s="20" t="str">
        <f t="shared" si="171"/>
        <v>04 0007</v>
      </c>
      <c r="F2603" s="28" t="s">
        <v>4950</v>
      </c>
      <c r="G2603" s="21" t="str">
        <f>VLOOKUP(E2603,'FILIAIS PETZ'!A:E,5,0)</f>
        <v>PETZ SOROCABA</v>
      </c>
      <c r="H2603" s="20" t="str">
        <f>VLOOKUP(E2603,'FILIAIS PETZ'!A:D,4,0)</f>
        <v>SCBA-SP</v>
      </c>
      <c r="I2603" s="46">
        <v>45406</v>
      </c>
      <c r="J2603" s="9">
        <v>916933</v>
      </c>
      <c r="K2603" s="9" t="s">
        <v>5858</v>
      </c>
      <c r="L2603" s="83" t="s">
        <v>8223</v>
      </c>
      <c r="M2603" s="85">
        <v>45455</v>
      </c>
      <c r="N2603" s="85">
        <v>45483</v>
      </c>
      <c r="O2603" s="85">
        <v>45461</v>
      </c>
      <c r="P2603" s="29" t="s">
        <v>4982</v>
      </c>
      <c r="Q2603" s="9">
        <v>3</v>
      </c>
      <c r="R2603" s="9">
        <v>1</v>
      </c>
      <c r="S2603" s="9">
        <v>8</v>
      </c>
      <c r="T2603" s="9" t="s">
        <v>32</v>
      </c>
      <c r="U2603" s="9">
        <v>10509</v>
      </c>
      <c r="V2603" s="9">
        <v>10509</v>
      </c>
      <c r="W2603" s="9" t="s">
        <v>5119</v>
      </c>
      <c r="X2603" s="9" t="s">
        <v>4985</v>
      </c>
      <c r="Y2603" s="9" t="s">
        <v>4993</v>
      </c>
      <c r="Z2603" s="9" t="s">
        <v>4993</v>
      </c>
      <c r="AA2603" s="9" t="s">
        <v>4989</v>
      </c>
      <c r="AB2603" s="9" t="s">
        <v>12941</v>
      </c>
      <c r="AC2603" s="9" t="s">
        <v>4988</v>
      </c>
      <c r="AD2603" s="29" t="s">
        <v>4989</v>
      </c>
      <c r="AE2603" s="20" t="str">
        <f>VLOOKUP(E2603,'FILIAIS PETZ'!A:Q,17,0)</f>
        <v>SP7</v>
      </c>
      <c r="AF2603" s="20" t="str">
        <f>VLOOKUP(E2603,'FILIAIS PETZ'!A:Q,3,0)</f>
        <v>FELICIO</v>
      </c>
      <c r="AG2603" s="20" t="str">
        <f>VLOOKUP(E2603,'FILIAIS PETZ'!A:Q,2,0)</f>
        <v>R3</v>
      </c>
      <c r="AH2603" s="75">
        <v>3422.65</v>
      </c>
      <c r="AI2603" s="16" t="s">
        <v>7881</v>
      </c>
      <c r="AJ2603" s="43">
        <f>VLOOKUP(E2603,'FILIAIS PETZ'!$A$2:$K$2000,11,0)</f>
        <v>18328118001695</v>
      </c>
      <c r="AK2603" s="44">
        <f t="shared" si="175"/>
        <v>18328118001695</v>
      </c>
    </row>
    <row r="2604" spans="1:37" s="14" customFormat="1" ht="15" customHeight="1" thickBot="1" x14ac:dyDescent="0.25">
      <c r="A2604" s="9">
        <f t="shared" si="174"/>
        <v>917017</v>
      </c>
      <c r="B2604" s="18">
        <f>VLOOKUP(C2604,FORNECEDORES!D:E,2,0)</f>
        <v>638161</v>
      </c>
      <c r="C2604" s="19" t="str">
        <f>VLOOKUP(D2604,FORNECEDORES!A:D,4,0)</f>
        <v>29.739.737/0005-36</v>
      </c>
      <c r="D2604" s="13" t="s">
        <v>7606</v>
      </c>
      <c r="E2604" s="20" t="str">
        <f t="shared" si="171"/>
        <v>04 0211</v>
      </c>
      <c r="F2604" s="28" t="s">
        <v>4974</v>
      </c>
      <c r="G2604" s="21" t="str">
        <f>VLOOKUP(E2604,'FILIAIS PETZ'!A:E,5,0)</f>
        <v>PETZ CASTELO BH</v>
      </c>
      <c r="H2604" s="20" t="str">
        <f>VLOOKUP(E2604,'FILIAIS PETZ'!A:D,4,0)</f>
        <v>CTLO-MG</v>
      </c>
      <c r="I2604" s="46">
        <v>45406</v>
      </c>
      <c r="J2604" s="9">
        <v>917017</v>
      </c>
      <c r="K2604" s="9" t="s">
        <v>5858</v>
      </c>
      <c r="L2604" s="83" t="s">
        <v>7882</v>
      </c>
      <c r="M2604" s="85">
        <v>45415</v>
      </c>
      <c r="N2604" s="85">
        <v>45455</v>
      </c>
      <c r="O2604" s="85">
        <v>45436</v>
      </c>
      <c r="P2604" s="29" t="s">
        <v>4990</v>
      </c>
      <c r="Q2604" s="9">
        <v>3</v>
      </c>
      <c r="R2604" s="9">
        <v>1</v>
      </c>
      <c r="S2604" s="9" t="s">
        <v>4983</v>
      </c>
      <c r="T2604" s="9" t="s">
        <v>32</v>
      </c>
      <c r="U2604" s="9">
        <v>11002</v>
      </c>
      <c r="V2604" s="9">
        <v>11002</v>
      </c>
      <c r="W2604" s="9" t="s">
        <v>4996</v>
      </c>
      <c r="X2604" s="9" t="s">
        <v>5033</v>
      </c>
      <c r="Y2604" s="10" t="s">
        <v>4980</v>
      </c>
      <c r="Z2604" s="10" t="s">
        <v>4980</v>
      </c>
      <c r="AA2604" s="10" t="s">
        <v>5033</v>
      </c>
      <c r="AB2604" s="10" t="s">
        <v>5066</v>
      </c>
      <c r="AC2604" s="9" t="s">
        <v>5006</v>
      </c>
      <c r="AD2604" s="29"/>
      <c r="AE2604" s="20" t="str">
        <f>VLOOKUP(E2604,'FILIAIS PETZ'!A:Q,17,0)</f>
        <v>MG-1</v>
      </c>
      <c r="AF2604" s="20" t="str">
        <f>VLOOKUP(E2604,'FILIAIS PETZ'!A:Q,3,0)</f>
        <v>FELICIO</v>
      </c>
      <c r="AG2604" s="20" t="str">
        <f>VLOOKUP(E2604,'FILIAIS PETZ'!A:Q,2,0)</f>
        <v>R3</v>
      </c>
      <c r="AH2604" s="75">
        <v>370</v>
      </c>
      <c r="AI2604" s="16" t="s">
        <v>7241</v>
      </c>
      <c r="AJ2604" s="43">
        <f>VLOOKUP(E2604,'FILIAIS PETZ'!$A$2:$K$2000,11,0)</f>
        <v>18328118019985</v>
      </c>
      <c r="AK2604" s="44">
        <f t="shared" si="175"/>
        <v>18328118019985</v>
      </c>
    </row>
    <row r="2605" spans="1:37" s="14" customFormat="1" ht="15" customHeight="1" thickBot="1" x14ac:dyDescent="0.25">
      <c r="A2605" s="9">
        <f t="shared" si="174"/>
        <v>900756</v>
      </c>
      <c r="B2605" s="18">
        <f>VLOOKUP(C2605,FORNECEDORES!D:E,2,0)</f>
        <v>9057</v>
      </c>
      <c r="C2605" s="19" t="str">
        <f>VLOOKUP(D2605,FORNECEDORES!A:D,4,0)</f>
        <v>19.357.006/0001-49</v>
      </c>
      <c r="D2605" s="13" t="s">
        <v>2290</v>
      </c>
      <c r="E2605" s="20" t="str">
        <f t="shared" si="171"/>
        <v>04 0084</v>
      </c>
      <c r="F2605" s="28" t="s">
        <v>4958</v>
      </c>
      <c r="G2605" s="21" t="str">
        <f>VLOOKUP(E2605,'FILIAIS PETZ'!A:E,5,0)</f>
        <v>PETZ RAJA</v>
      </c>
      <c r="H2605" s="20" t="str">
        <f>VLOOKUP(E2605,'FILIAIS PETZ'!A:D,4,0)</f>
        <v>RAJA-MG</v>
      </c>
      <c r="I2605" s="46">
        <v>45407</v>
      </c>
      <c r="J2605" s="9">
        <v>900756</v>
      </c>
      <c r="K2605" s="9" t="s">
        <v>5858</v>
      </c>
      <c r="L2605" s="83" t="s">
        <v>7472</v>
      </c>
      <c r="M2605" s="85">
        <v>45419</v>
      </c>
      <c r="N2605" s="85">
        <v>45441</v>
      </c>
      <c r="O2605" s="85">
        <v>45422</v>
      </c>
      <c r="P2605" s="29" t="s">
        <v>4990</v>
      </c>
      <c r="Q2605" s="9">
        <v>3</v>
      </c>
      <c r="R2605" s="9">
        <v>1</v>
      </c>
      <c r="S2605" s="9">
        <v>8</v>
      </c>
      <c r="T2605" s="9" t="s">
        <v>32</v>
      </c>
      <c r="U2605" s="9">
        <v>11002</v>
      </c>
      <c r="V2605" s="9">
        <v>11002</v>
      </c>
      <c r="W2605" s="9" t="s">
        <v>5057</v>
      </c>
      <c r="X2605" s="9" t="s">
        <v>4985</v>
      </c>
      <c r="Y2605" s="10" t="s">
        <v>4993</v>
      </c>
      <c r="Z2605" s="10" t="s">
        <v>4993</v>
      </c>
      <c r="AA2605" s="10" t="s">
        <v>4989</v>
      </c>
      <c r="AB2605" s="10" t="s">
        <v>12941</v>
      </c>
      <c r="AC2605" s="9" t="s">
        <v>5006</v>
      </c>
      <c r="AD2605" s="29"/>
      <c r="AE2605" s="20" t="str">
        <f>VLOOKUP(E2605,'FILIAIS PETZ'!A:Q,17,0)</f>
        <v>MG-1</v>
      </c>
      <c r="AF2605" s="20" t="str">
        <f>VLOOKUP(E2605,'FILIAIS PETZ'!A:Q,3,0)</f>
        <v>FELICIO</v>
      </c>
      <c r="AG2605" s="20" t="str">
        <f>VLOOKUP(E2605,'FILIAIS PETZ'!A:Q,2,0)</f>
        <v>R3</v>
      </c>
      <c r="AH2605" s="75">
        <v>800</v>
      </c>
      <c r="AI2605" s="16" t="s">
        <v>7224</v>
      </c>
      <c r="AJ2605" s="43">
        <f>VLOOKUP(E2605,'FILIAIS PETZ'!$A$2:$K$2000,11,0)</f>
        <v>18328118007707</v>
      </c>
      <c r="AK2605" s="44">
        <f t="shared" si="175"/>
        <v>18328118007707</v>
      </c>
    </row>
    <row r="2606" spans="1:37" s="14" customFormat="1" ht="15" customHeight="1" thickBot="1" x14ac:dyDescent="0.25">
      <c r="A2606" s="9">
        <f t="shared" si="174"/>
        <v>900770</v>
      </c>
      <c r="B2606" s="18">
        <f>VLOOKUP(C2606,FORNECEDORES!D:E,2,0)</f>
        <v>9057</v>
      </c>
      <c r="C2606" s="19" t="str">
        <f>VLOOKUP(D2606,FORNECEDORES!A:D,4,0)</f>
        <v>19.357.006/0001-49</v>
      </c>
      <c r="D2606" s="13" t="s">
        <v>2290</v>
      </c>
      <c r="E2606" s="20" t="str">
        <f t="shared" si="171"/>
        <v>04 0238</v>
      </c>
      <c r="F2606" s="28" t="s">
        <v>5730</v>
      </c>
      <c r="G2606" s="21" t="str">
        <f>VLOOKUP(E2606,'FILIAIS PETZ'!A:E,5,0)</f>
        <v>PETZ SILVIANO BRANDÃO</v>
      </c>
      <c r="H2606" s="20" t="str">
        <f>VLOOKUP(E2606,'FILIAIS PETZ'!A:D,4,0)</f>
        <v>SVBD-MG</v>
      </c>
      <c r="I2606" s="46">
        <v>45407</v>
      </c>
      <c r="J2606" s="9">
        <v>900770</v>
      </c>
      <c r="K2606" s="9" t="s">
        <v>5858</v>
      </c>
      <c r="L2606" s="83" t="s">
        <v>7468</v>
      </c>
      <c r="M2606" s="85">
        <v>45419</v>
      </c>
      <c r="N2606" s="85">
        <v>45441</v>
      </c>
      <c r="O2606" s="85">
        <v>45422</v>
      </c>
      <c r="P2606" s="29" t="s">
        <v>4990</v>
      </c>
      <c r="Q2606" s="9">
        <v>3</v>
      </c>
      <c r="R2606" s="9">
        <v>1</v>
      </c>
      <c r="S2606" s="9">
        <v>8</v>
      </c>
      <c r="T2606" s="9" t="s">
        <v>32</v>
      </c>
      <c r="U2606" s="9">
        <v>11002</v>
      </c>
      <c r="V2606" s="9">
        <v>11002</v>
      </c>
      <c r="W2606" s="9" t="s">
        <v>5039</v>
      </c>
      <c r="X2606" s="9" t="s">
        <v>4985</v>
      </c>
      <c r="Y2606" s="10" t="s">
        <v>4993</v>
      </c>
      <c r="Z2606" s="10" t="s">
        <v>4993</v>
      </c>
      <c r="AA2606" s="10" t="s">
        <v>4989</v>
      </c>
      <c r="AB2606" s="10" t="s">
        <v>12941</v>
      </c>
      <c r="AC2606" s="9" t="s">
        <v>5006</v>
      </c>
      <c r="AD2606" s="29"/>
      <c r="AE2606" s="20" t="str">
        <f>VLOOKUP(E2606,'FILIAIS PETZ'!A:Q,17,0)</f>
        <v>MG-2</v>
      </c>
      <c r="AF2606" s="20" t="str">
        <f>VLOOKUP(E2606,'FILIAIS PETZ'!A:Q,3,0)</f>
        <v>FELICIO</v>
      </c>
      <c r="AG2606" s="20" t="str">
        <f>VLOOKUP(E2606,'FILIAIS PETZ'!A:Q,2,0)</f>
        <v>R3</v>
      </c>
      <c r="AH2606" s="75">
        <v>450</v>
      </c>
      <c r="AI2606" s="16" t="s">
        <v>7225</v>
      </c>
      <c r="AJ2606" s="43">
        <f>VLOOKUP(E2606,'FILIAIS PETZ'!$A$2:$K$2000,11,0)</f>
        <v>18328118022188</v>
      </c>
      <c r="AK2606" s="44">
        <f t="shared" si="175"/>
        <v>18328118022188</v>
      </c>
    </row>
    <row r="2607" spans="1:37" s="14" customFormat="1" ht="15" customHeight="1" thickBot="1" x14ac:dyDescent="0.25">
      <c r="A2607" s="9">
        <f t="shared" si="174"/>
        <v>900775</v>
      </c>
      <c r="B2607" s="18">
        <f>VLOOKUP(C2607,FORNECEDORES!D:E,2,0)</f>
        <v>9057</v>
      </c>
      <c r="C2607" s="19" t="str">
        <f>VLOOKUP(D2607,FORNECEDORES!A:D,4,0)</f>
        <v>19.357.006/0001-49</v>
      </c>
      <c r="D2607" s="13" t="s">
        <v>2290</v>
      </c>
      <c r="E2607" s="20" t="str">
        <f t="shared" si="171"/>
        <v>04 0084</v>
      </c>
      <c r="F2607" s="28" t="s">
        <v>4958</v>
      </c>
      <c r="G2607" s="21" t="str">
        <f>VLOOKUP(E2607,'FILIAIS PETZ'!A:E,5,0)</f>
        <v>PETZ RAJA</v>
      </c>
      <c r="H2607" s="20" t="str">
        <f>VLOOKUP(E2607,'FILIAIS PETZ'!A:D,4,0)</f>
        <v>RAJA-MG</v>
      </c>
      <c r="I2607" s="46">
        <v>45407</v>
      </c>
      <c r="J2607" s="9">
        <v>900775</v>
      </c>
      <c r="K2607" s="9" t="s">
        <v>5858</v>
      </c>
      <c r="L2607" s="83" t="s">
        <v>7471</v>
      </c>
      <c r="M2607" s="85">
        <v>45419</v>
      </c>
      <c r="N2607" s="85">
        <v>45441</v>
      </c>
      <c r="O2607" s="85">
        <v>45422</v>
      </c>
      <c r="P2607" s="29" t="s">
        <v>4990</v>
      </c>
      <c r="Q2607" s="9">
        <v>3</v>
      </c>
      <c r="R2607" s="9">
        <v>1</v>
      </c>
      <c r="S2607" s="9">
        <v>8</v>
      </c>
      <c r="T2607" s="9" t="s">
        <v>32</v>
      </c>
      <c r="U2607" s="9">
        <v>11002</v>
      </c>
      <c r="V2607" s="9">
        <v>11002</v>
      </c>
      <c r="W2607" s="9" t="s">
        <v>5019</v>
      </c>
      <c r="X2607" s="9" t="s">
        <v>4985</v>
      </c>
      <c r="Y2607" s="10" t="s">
        <v>4993</v>
      </c>
      <c r="Z2607" s="10" t="s">
        <v>4993</v>
      </c>
      <c r="AA2607" s="10" t="s">
        <v>4989</v>
      </c>
      <c r="AB2607" s="10" t="s">
        <v>12941</v>
      </c>
      <c r="AC2607" s="9" t="s">
        <v>5006</v>
      </c>
      <c r="AD2607" s="29"/>
      <c r="AE2607" s="20" t="str">
        <f>VLOOKUP(E2607,'FILIAIS PETZ'!A:Q,17,0)</f>
        <v>MG-1</v>
      </c>
      <c r="AF2607" s="20" t="str">
        <f>VLOOKUP(E2607,'FILIAIS PETZ'!A:Q,3,0)</f>
        <v>FELICIO</v>
      </c>
      <c r="AG2607" s="20" t="str">
        <f>VLOOKUP(E2607,'FILIAIS PETZ'!A:Q,2,0)</f>
        <v>R3</v>
      </c>
      <c r="AH2607" s="75">
        <v>350</v>
      </c>
      <c r="AI2607" s="16" t="s">
        <v>7226</v>
      </c>
      <c r="AJ2607" s="43">
        <f>VLOOKUP(E2607,'FILIAIS PETZ'!$A$2:$K$2000,11,0)</f>
        <v>18328118007707</v>
      </c>
      <c r="AK2607" s="44">
        <f t="shared" si="175"/>
        <v>18328118007707</v>
      </c>
    </row>
    <row r="2608" spans="1:37" s="14" customFormat="1" ht="15" customHeight="1" thickBot="1" x14ac:dyDescent="0.25">
      <c r="A2608" s="9">
        <f t="shared" si="174"/>
        <v>900792</v>
      </c>
      <c r="B2608" s="18">
        <f>VLOOKUP(C2608,FORNECEDORES!D:E,2,0)</f>
        <v>9057</v>
      </c>
      <c r="C2608" s="19" t="str">
        <f>VLOOKUP(D2608,FORNECEDORES!A:D,4,0)</f>
        <v>19.357.006/0001-49</v>
      </c>
      <c r="D2608" s="13" t="s">
        <v>2290</v>
      </c>
      <c r="E2608" s="20" t="str">
        <f t="shared" si="171"/>
        <v>04 0155</v>
      </c>
      <c r="F2608" s="28" t="s">
        <v>4929</v>
      </c>
      <c r="G2608" s="21" t="str">
        <f>VLOOKUP(E2608,'FILIAIS PETZ'!A:E,5,0)</f>
        <v>PETZ SETE LAGOAS</v>
      </c>
      <c r="H2608" s="20" t="str">
        <f>VLOOKUP(E2608,'FILIAIS PETZ'!A:D,4,0)</f>
        <v>STLG-MG</v>
      </c>
      <c r="I2608" s="46">
        <v>45407</v>
      </c>
      <c r="J2608" s="9">
        <v>900792</v>
      </c>
      <c r="K2608" s="9" t="s">
        <v>5858</v>
      </c>
      <c r="L2608" s="83" t="s">
        <v>7460</v>
      </c>
      <c r="M2608" s="85">
        <v>45419</v>
      </c>
      <c r="N2608" s="85">
        <v>45441</v>
      </c>
      <c r="O2608" s="85">
        <v>45422</v>
      </c>
      <c r="P2608" s="29" t="s">
        <v>4990</v>
      </c>
      <c r="Q2608" s="9">
        <v>3</v>
      </c>
      <c r="R2608" s="9">
        <v>1</v>
      </c>
      <c r="S2608" s="9">
        <v>8</v>
      </c>
      <c r="T2608" s="9" t="s">
        <v>32</v>
      </c>
      <c r="U2608" s="9">
        <v>11002</v>
      </c>
      <c r="V2608" s="9">
        <v>11002</v>
      </c>
      <c r="W2608" s="9" t="s">
        <v>5024</v>
      </c>
      <c r="X2608" s="9" t="s">
        <v>4985</v>
      </c>
      <c r="Y2608" s="10" t="s">
        <v>4993</v>
      </c>
      <c r="Z2608" s="10" t="s">
        <v>4993</v>
      </c>
      <c r="AA2608" s="10" t="s">
        <v>4989</v>
      </c>
      <c r="AB2608" s="10" t="s">
        <v>12941</v>
      </c>
      <c r="AC2608" s="9" t="s">
        <v>5006</v>
      </c>
      <c r="AD2608" s="29"/>
      <c r="AE2608" s="20" t="str">
        <f>VLOOKUP(E2608,'FILIAIS PETZ'!A:Q,17,0)</f>
        <v>MG-1</v>
      </c>
      <c r="AF2608" s="20" t="str">
        <f>VLOOKUP(E2608,'FILIAIS PETZ'!A:Q,3,0)</f>
        <v>FELICIO</v>
      </c>
      <c r="AG2608" s="20" t="str">
        <f>VLOOKUP(E2608,'FILIAIS PETZ'!A:Q,2,0)</f>
        <v>R3</v>
      </c>
      <c r="AH2608" s="75">
        <v>750</v>
      </c>
      <c r="AI2608" s="16" t="s">
        <v>7227</v>
      </c>
      <c r="AJ2608" s="43">
        <f>VLOOKUP(E2608,'FILIAIS PETZ'!$A$2:$K$2000,11,0)</f>
        <v>18328118015645</v>
      </c>
      <c r="AK2608" s="44">
        <f t="shared" si="175"/>
        <v>18328118015645</v>
      </c>
    </row>
    <row r="2609" spans="1:37" s="14" customFormat="1" ht="15" customHeight="1" thickBot="1" x14ac:dyDescent="0.25">
      <c r="A2609" s="9">
        <f t="shared" si="174"/>
        <v>900796</v>
      </c>
      <c r="B2609" s="18">
        <f>VLOOKUP(C2609,FORNECEDORES!D:E,2,0)</f>
        <v>9057</v>
      </c>
      <c r="C2609" s="19" t="str">
        <f>VLOOKUP(D2609,FORNECEDORES!A:D,4,0)</f>
        <v>19.357.006/0001-49</v>
      </c>
      <c r="D2609" s="13" t="s">
        <v>2290</v>
      </c>
      <c r="E2609" s="20" t="str">
        <f t="shared" si="171"/>
        <v>04 0251</v>
      </c>
      <c r="F2609" s="28" t="s">
        <v>5729</v>
      </c>
      <c r="G2609" s="21" t="str">
        <f>VLOOKUP(E2609,'FILIAIS PETZ'!A:E,5,0)</f>
        <v>PETZ BARREIRO</v>
      </c>
      <c r="H2609" s="20" t="str">
        <f>VLOOKUP(E2609,'FILIAIS PETZ'!A:D,4,0)</f>
        <v>BARR-MG</v>
      </c>
      <c r="I2609" s="46">
        <v>45407</v>
      </c>
      <c r="J2609" s="9">
        <v>900796</v>
      </c>
      <c r="K2609" s="9"/>
      <c r="L2609" s="83"/>
      <c r="M2609" s="85"/>
      <c r="N2609" s="85"/>
      <c r="O2609" s="85"/>
      <c r="P2609" s="29" t="s">
        <v>4990</v>
      </c>
      <c r="Q2609" s="9">
        <v>3</v>
      </c>
      <c r="R2609" s="9">
        <v>1</v>
      </c>
      <c r="S2609" s="9">
        <v>8</v>
      </c>
      <c r="T2609" s="9" t="s">
        <v>32</v>
      </c>
      <c r="U2609" s="9">
        <v>11002</v>
      </c>
      <c r="V2609" s="9">
        <v>11002</v>
      </c>
      <c r="W2609" s="9" t="s">
        <v>4984</v>
      </c>
      <c r="X2609" s="9" t="s">
        <v>4985</v>
      </c>
      <c r="Y2609" s="10" t="s">
        <v>4993</v>
      </c>
      <c r="Z2609" s="10" t="s">
        <v>4993</v>
      </c>
      <c r="AA2609" s="10" t="s">
        <v>4989</v>
      </c>
      <c r="AB2609" s="10" t="s">
        <v>12941</v>
      </c>
      <c r="AC2609" s="9" t="s">
        <v>5006</v>
      </c>
      <c r="AD2609" s="29"/>
      <c r="AE2609" s="20" t="str">
        <f>VLOOKUP(E2609,'FILIAIS PETZ'!A:Q,17,0)</f>
        <v>MG-2</v>
      </c>
      <c r="AF2609" s="20" t="str">
        <f>VLOOKUP(E2609,'FILIAIS PETZ'!A:Q,3,0)</f>
        <v>FELICIO</v>
      </c>
      <c r="AG2609" s="20" t="str">
        <f>VLOOKUP(E2609,'FILIAIS PETZ'!A:Q,2,0)</f>
        <v>R3</v>
      </c>
      <c r="AH2609" s="75">
        <v>500</v>
      </c>
      <c r="AI2609" s="16" t="s">
        <v>7228</v>
      </c>
      <c r="AJ2609" s="43">
        <f>VLOOKUP(E2609,'FILIAIS PETZ'!$A$2:$K$2000,11,0)</f>
        <v>18328118022420</v>
      </c>
      <c r="AK2609" s="44">
        <f t="shared" si="175"/>
        <v>18328118022420</v>
      </c>
    </row>
    <row r="2610" spans="1:37" s="14" customFormat="1" ht="15" customHeight="1" thickBot="1" x14ac:dyDescent="0.25">
      <c r="A2610" s="9">
        <f t="shared" si="174"/>
        <v>900804</v>
      </c>
      <c r="B2610" s="18">
        <f>VLOOKUP(C2610,FORNECEDORES!D:E,2,0)</f>
        <v>9057</v>
      </c>
      <c r="C2610" s="19" t="str">
        <f>VLOOKUP(D2610,FORNECEDORES!A:D,4,0)</f>
        <v>19.357.006/0001-49</v>
      </c>
      <c r="D2610" s="13" t="s">
        <v>2290</v>
      </c>
      <c r="E2610" s="20" t="str">
        <f t="shared" si="171"/>
        <v>04 0061</v>
      </c>
      <c r="F2610" s="28" t="s">
        <v>4946</v>
      </c>
      <c r="G2610" s="21" t="str">
        <f>VLOOKUP(E2610,'FILIAIS PETZ'!A:E,5,0)</f>
        <v>PETZ PAMPULHA</v>
      </c>
      <c r="H2610" s="20" t="str">
        <f>VLOOKUP(E2610,'FILIAIS PETZ'!A:D,4,0)</f>
        <v>PAMP-MG</v>
      </c>
      <c r="I2610" s="46">
        <v>45407</v>
      </c>
      <c r="J2610" s="9">
        <v>900804</v>
      </c>
      <c r="K2610" s="9" t="s">
        <v>5858</v>
      </c>
      <c r="L2610" s="83" t="s">
        <v>7463</v>
      </c>
      <c r="M2610" s="85">
        <v>45419</v>
      </c>
      <c r="N2610" s="85">
        <v>45441</v>
      </c>
      <c r="O2610" s="85">
        <v>45422</v>
      </c>
      <c r="P2610" s="29" t="s">
        <v>4990</v>
      </c>
      <c r="Q2610" s="9">
        <v>3</v>
      </c>
      <c r="R2610" s="9">
        <v>1</v>
      </c>
      <c r="S2610" s="9">
        <v>8</v>
      </c>
      <c r="T2610" s="9" t="s">
        <v>32</v>
      </c>
      <c r="U2610" s="9">
        <v>11002</v>
      </c>
      <c r="V2610" s="9">
        <v>11002</v>
      </c>
      <c r="W2610" s="9" t="s">
        <v>4984</v>
      </c>
      <c r="X2610" s="9" t="s">
        <v>4985</v>
      </c>
      <c r="Y2610" s="9" t="s">
        <v>4980</v>
      </c>
      <c r="Z2610" s="9" t="s">
        <v>4980</v>
      </c>
      <c r="AA2610" s="9" t="s">
        <v>4989</v>
      </c>
      <c r="AB2610" s="9" t="s">
        <v>5005</v>
      </c>
      <c r="AC2610" s="9" t="s">
        <v>5006</v>
      </c>
      <c r="AD2610" s="29"/>
      <c r="AE2610" s="20" t="str">
        <f>VLOOKUP(E2610,'FILIAIS PETZ'!A:Q,17,0)</f>
        <v>MG-1</v>
      </c>
      <c r="AF2610" s="20" t="str">
        <f>VLOOKUP(E2610,'FILIAIS PETZ'!A:Q,3,0)</f>
        <v>FELICIO</v>
      </c>
      <c r="AG2610" s="20" t="str">
        <f>VLOOKUP(E2610,'FILIAIS PETZ'!A:Q,2,0)</f>
        <v>R3</v>
      </c>
      <c r="AH2610" s="75">
        <v>240</v>
      </c>
      <c r="AI2610" s="16" t="s">
        <v>7229</v>
      </c>
      <c r="AJ2610" s="43">
        <f>VLOOKUP(E2610,'FILIAIS PETZ'!$A$2:$K$2000,11,0)</f>
        <v>18328118006069</v>
      </c>
      <c r="AK2610" s="44">
        <f t="shared" si="175"/>
        <v>18328118006069</v>
      </c>
    </row>
    <row r="2611" spans="1:37" s="14" customFormat="1" ht="15" customHeight="1" thickBot="1" x14ac:dyDescent="0.25">
      <c r="A2611" s="9">
        <f t="shared" si="174"/>
        <v>900810</v>
      </c>
      <c r="B2611" s="18">
        <f>VLOOKUP(C2611,FORNECEDORES!D:E,2,0)</f>
        <v>9057</v>
      </c>
      <c r="C2611" s="19" t="str">
        <f>VLOOKUP(D2611,FORNECEDORES!A:D,4,0)</f>
        <v>19.357.006/0001-49</v>
      </c>
      <c r="D2611" s="13" t="s">
        <v>2290</v>
      </c>
      <c r="E2611" s="20" t="str">
        <f t="shared" si="171"/>
        <v>04 0107</v>
      </c>
      <c r="F2611" s="28" t="s">
        <v>4930</v>
      </c>
      <c r="G2611" s="21" t="str">
        <f>VLOOKUP(E2611,'FILIAIS PETZ'!A:E,5,0)</f>
        <v>PETZ CONTAGEM</v>
      </c>
      <c r="H2611" s="20" t="str">
        <f>VLOOKUP(E2611,'FILIAIS PETZ'!A:D,4,0)</f>
        <v>CNTG-MG</v>
      </c>
      <c r="I2611" s="46">
        <v>45407</v>
      </c>
      <c r="J2611" s="9">
        <v>900810</v>
      </c>
      <c r="K2611" s="9" t="s">
        <v>5858</v>
      </c>
      <c r="L2611" s="83" t="s">
        <v>7462</v>
      </c>
      <c r="M2611" s="85">
        <v>45419</v>
      </c>
      <c r="N2611" s="85">
        <v>45441</v>
      </c>
      <c r="O2611" s="85">
        <v>45422</v>
      </c>
      <c r="P2611" s="29" t="s">
        <v>4990</v>
      </c>
      <c r="Q2611" s="9">
        <v>3</v>
      </c>
      <c r="R2611" s="9">
        <v>1</v>
      </c>
      <c r="S2611" s="9">
        <v>8</v>
      </c>
      <c r="T2611" s="9" t="s">
        <v>32</v>
      </c>
      <c r="U2611" s="9">
        <v>11002</v>
      </c>
      <c r="V2611" s="9">
        <v>11002</v>
      </c>
      <c r="W2611" s="9" t="s">
        <v>4984</v>
      </c>
      <c r="X2611" s="9" t="s">
        <v>4985</v>
      </c>
      <c r="Y2611" s="9" t="s">
        <v>4980</v>
      </c>
      <c r="Z2611" s="9" t="s">
        <v>4980</v>
      </c>
      <c r="AA2611" s="9" t="s">
        <v>4989</v>
      </c>
      <c r="AB2611" s="9" t="s">
        <v>5005</v>
      </c>
      <c r="AC2611" s="9" t="s">
        <v>5006</v>
      </c>
      <c r="AD2611" s="29"/>
      <c r="AE2611" s="20" t="str">
        <f>VLOOKUP(E2611,'FILIAIS PETZ'!A:Q,17,0)</f>
        <v>MG-2</v>
      </c>
      <c r="AF2611" s="20" t="str">
        <f>VLOOKUP(E2611,'FILIAIS PETZ'!A:Q,3,0)</f>
        <v>FELICIO</v>
      </c>
      <c r="AG2611" s="20" t="str">
        <f>VLOOKUP(E2611,'FILIAIS PETZ'!A:Q,2,0)</f>
        <v>R3</v>
      </c>
      <c r="AH2611" s="75">
        <v>375</v>
      </c>
      <c r="AI2611" s="16" t="s">
        <v>7230</v>
      </c>
      <c r="AJ2611" s="43">
        <f>VLOOKUP(E2611,'FILIAIS PETZ'!$A$2:$K$2000,11,0)</f>
        <v>18328118010414</v>
      </c>
      <c r="AK2611" s="44">
        <f t="shared" si="175"/>
        <v>18328118010414</v>
      </c>
    </row>
    <row r="2612" spans="1:37" s="14" customFormat="1" ht="15" customHeight="1" thickBot="1" x14ac:dyDescent="0.25">
      <c r="A2612" s="9">
        <f t="shared" si="174"/>
        <v>900854</v>
      </c>
      <c r="B2612" s="18">
        <f>VLOOKUP(C2612,FORNECEDORES!D:E,2,0)</f>
        <v>9057</v>
      </c>
      <c r="C2612" s="19" t="str">
        <f>VLOOKUP(D2612,FORNECEDORES!A:D,4,0)</f>
        <v>19.357.006/0001-49</v>
      </c>
      <c r="D2612" s="13" t="s">
        <v>2290</v>
      </c>
      <c r="E2612" s="20" t="str">
        <f t="shared" si="171"/>
        <v>04 0040</v>
      </c>
      <c r="F2612" s="28" t="s">
        <v>4943</v>
      </c>
      <c r="G2612" s="21" t="str">
        <f>VLOOKUP(E2612,'FILIAIS PETZ'!A:E,5,0)</f>
        <v>PETZ NOSSA SENHORA DO CARMO</v>
      </c>
      <c r="H2612" s="20" t="str">
        <f>VLOOKUP(E2612,'FILIAIS PETZ'!A:D,4,0)</f>
        <v>NSCA-MG</v>
      </c>
      <c r="I2612" s="46">
        <v>45407</v>
      </c>
      <c r="J2612" s="9">
        <v>900854</v>
      </c>
      <c r="K2612" s="9" t="s">
        <v>5858</v>
      </c>
      <c r="L2612" s="83" t="s">
        <v>7465</v>
      </c>
      <c r="M2612" s="85">
        <v>45419</v>
      </c>
      <c r="N2612" s="85">
        <v>45441</v>
      </c>
      <c r="O2612" s="85">
        <v>45422</v>
      </c>
      <c r="P2612" s="29" t="s">
        <v>4990</v>
      </c>
      <c r="Q2612" s="9">
        <v>3</v>
      </c>
      <c r="R2612" s="9">
        <v>1</v>
      </c>
      <c r="S2612" s="9">
        <v>8</v>
      </c>
      <c r="T2612" s="9" t="s">
        <v>32</v>
      </c>
      <c r="U2612" s="9">
        <v>11002</v>
      </c>
      <c r="V2612" s="9">
        <v>11002</v>
      </c>
      <c r="W2612" s="9" t="s">
        <v>4984</v>
      </c>
      <c r="X2612" s="9" t="s">
        <v>4985</v>
      </c>
      <c r="Y2612" s="9" t="s">
        <v>4980</v>
      </c>
      <c r="Z2612" s="9" t="s">
        <v>4980</v>
      </c>
      <c r="AA2612" s="9" t="s">
        <v>4989</v>
      </c>
      <c r="AB2612" s="9" t="s">
        <v>5005</v>
      </c>
      <c r="AC2612" s="9" t="s">
        <v>5006</v>
      </c>
      <c r="AD2612" s="29"/>
      <c r="AE2612" s="20" t="str">
        <f>VLOOKUP(E2612,'FILIAIS PETZ'!A:Q,17,0)</f>
        <v>MG-1</v>
      </c>
      <c r="AF2612" s="20" t="str">
        <f>VLOOKUP(E2612,'FILIAIS PETZ'!A:Q,3,0)</f>
        <v>FELICIO</v>
      </c>
      <c r="AG2612" s="20" t="str">
        <f>VLOOKUP(E2612,'FILIAIS PETZ'!A:Q,2,0)</f>
        <v>R3</v>
      </c>
      <c r="AH2612" s="75">
        <v>270</v>
      </c>
      <c r="AI2612" s="16" t="s">
        <v>7231</v>
      </c>
      <c r="AJ2612" s="43">
        <f>VLOOKUP(E2612,'FILIAIS PETZ'!$A$2:$K$2000,11,0)</f>
        <v>18328118003981</v>
      </c>
      <c r="AK2612" s="44">
        <f t="shared" si="175"/>
        <v>18328118003981</v>
      </c>
    </row>
    <row r="2613" spans="1:37" s="14" customFormat="1" ht="15" customHeight="1" thickBot="1" x14ac:dyDescent="0.25">
      <c r="A2613" s="9">
        <f t="shared" si="174"/>
        <v>900856</v>
      </c>
      <c r="B2613" s="18">
        <f>VLOOKUP(C2613,FORNECEDORES!D:E,2,0)</f>
        <v>9057</v>
      </c>
      <c r="C2613" s="19" t="str">
        <f>VLOOKUP(D2613,FORNECEDORES!A:D,4,0)</f>
        <v>19.357.006/0001-49</v>
      </c>
      <c r="D2613" s="13" t="s">
        <v>2290</v>
      </c>
      <c r="E2613" s="20" t="str">
        <f t="shared" si="171"/>
        <v>04 0162</v>
      </c>
      <c r="F2613" s="28" t="s">
        <v>5179</v>
      </c>
      <c r="G2613" s="21" t="str">
        <f>VLOOKUP(E2613,'FILIAIS PETZ'!A:E,5,0)</f>
        <v>PETZ CONTAGEM JOÃO CESAR</v>
      </c>
      <c r="H2613" s="20" t="str">
        <f>VLOOKUP(E2613,'FILIAIS PETZ'!A:D,4,0)</f>
        <v>CTJC-MG</v>
      </c>
      <c r="I2613" s="46">
        <v>45407</v>
      </c>
      <c r="J2613" s="9">
        <v>900856</v>
      </c>
      <c r="K2613" s="9" t="s">
        <v>5858</v>
      </c>
      <c r="L2613" s="83" t="s">
        <v>7461</v>
      </c>
      <c r="M2613" s="85">
        <v>45419</v>
      </c>
      <c r="N2613" s="85">
        <v>45441</v>
      </c>
      <c r="O2613" s="85">
        <v>45422</v>
      </c>
      <c r="P2613" s="29" t="s">
        <v>4990</v>
      </c>
      <c r="Q2613" s="9">
        <v>3</v>
      </c>
      <c r="R2613" s="9">
        <v>1</v>
      </c>
      <c r="S2613" s="9">
        <v>8</v>
      </c>
      <c r="T2613" s="9" t="s">
        <v>32</v>
      </c>
      <c r="U2613" s="9">
        <v>11002</v>
      </c>
      <c r="V2613" s="9">
        <v>11002</v>
      </c>
      <c r="W2613" s="9" t="s">
        <v>4984</v>
      </c>
      <c r="X2613" s="9" t="s">
        <v>4985</v>
      </c>
      <c r="Y2613" s="10" t="s">
        <v>4993</v>
      </c>
      <c r="Z2613" s="10" t="s">
        <v>4993</v>
      </c>
      <c r="AA2613" s="10" t="s">
        <v>4989</v>
      </c>
      <c r="AB2613" s="10" t="s">
        <v>12941</v>
      </c>
      <c r="AC2613" s="9" t="s">
        <v>5006</v>
      </c>
      <c r="AD2613" s="29"/>
      <c r="AE2613" s="20" t="str">
        <f>VLOOKUP(E2613,'FILIAIS PETZ'!A:Q,17,0)</f>
        <v>MG-2</v>
      </c>
      <c r="AF2613" s="20" t="str">
        <f>VLOOKUP(E2613,'FILIAIS PETZ'!A:Q,3,0)</f>
        <v>FELICIO</v>
      </c>
      <c r="AG2613" s="20" t="str">
        <f>VLOOKUP(E2613,'FILIAIS PETZ'!A:Q,2,0)</f>
        <v>R3</v>
      </c>
      <c r="AH2613" s="75">
        <v>450</v>
      </c>
      <c r="AI2613" s="16" t="s">
        <v>7232</v>
      </c>
      <c r="AJ2613" s="43">
        <f>VLOOKUP(E2613,'FILIAIS PETZ'!$A$2:$K$2000,11,0)</f>
        <v>18328118017265</v>
      </c>
      <c r="AK2613" s="44">
        <f t="shared" si="175"/>
        <v>18328118017265</v>
      </c>
    </row>
    <row r="2614" spans="1:37" s="14" customFormat="1" ht="15" customHeight="1" thickBot="1" x14ac:dyDescent="0.25">
      <c r="A2614" s="9">
        <f t="shared" si="174"/>
        <v>900863</v>
      </c>
      <c r="B2614" s="18">
        <f>VLOOKUP(C2614,FORNECEDORES!D:E,2,0)</f>
        <v>9057</v>
      </c>
      <c r="C2614" s="19" t="str">
        <f>VLOOKUP(D2614,FORNECEDORES!A:D,4,0)</f>
        <v>19.357.006/0001-49</v>
      </c>
      <c r="D2614" s="13" t="s">
        <v>2290</v>
      </c>
      <c r="E2614" s="20" t="str">
        <f t="shared" si="171"/>
        <v>04 0238</v>
      </c>
      <c r="F2614" s="28" t="s">
        <v>5730</v>
      </c>
      <c r="G2614" s="21" t="str">
        <f>VLOOKUP(E2614,'FILIAIS PETZ'!A:E,5,0)</f>
        <v>PETZ SILVIANO BRANDÃO</v>
      </c>
      <c r="H2614" s="20" t="str">
        <f>VLOOKUP(E2614,'FILIAIS PETZ'!A:D,4,0)</f>
        <v>SVBD-MG</v>
      </c>
      <c r="I2614" s="46">
        <v>45407</v>
      </c>
      <c r="J2614" s="9">
        <v>900863</v>
      </c>
      <c r="K2614" s="9" t="s">
        <v>5858</v>
      </c>
      <c r="L2614" s="83" t="s">
        <v>7467</v>
      </c>
      <c r="M2614" s="85">
        <v>45419</v>
      </c>
      <c r="N2614" s="85">
        <v>45441</v>
      </c>
      <c r="O2614" s="85">
        <v>45422</v>
      </c>
      <c r="P2614" s="29" t="s">
        <v>4990</v>
      </c>
      <c r="Q2614" s="9">
        <v>3</v>
      </c>
      <c r="R2614" s="9">
        <v>1</v>
      </c>
      <c r="S2614" s="9">
        <v>8</v>
      </c>
      <c r="T2614" s="9" t="s">
        <v>32</v>
      </c>
      <c r="U2614" s="9">
        <v>11002</v>
      </c>
      <c r="V2614" s="9">
        <v>11002</v>
      </c>
      <c r="W2614" s="9" t="s">
        <v>4984</v>
      </c>
      <c r="X2614" s="9" t="s">
        <v>4985</v>
      </c>
      <c r="Y2614" s="10" t="s">
        <v>4993</v>
      </c>
      <c r="Z2614" s="10" t="s">
        <v>4993</v>
      </c>
      <c r="AA2614" s="10" t="s">
        <v>4989</v>
      </c>
      <c r="AB2614" s="10" t="s">
        <v>12941</v>
      </c>
      <c r="AC2614" s="9" t="s">
        <v>5006</v>
      </c>
      <c r="AD2614" s="29"/>
      <c r="AE2614" s="20" t="str">
        <f>VLOOKUP(E2614,'FILIAIS PETZ'!A:Q,17,0)</f>
        <v>MG-2</v>
      </c>
      <c r="AF2614" s="20" t="str">
        <f>VLOOKUP(E2614,'FILIAIS PETZ'!A:Q,3,0)</f>
        <v>FELICIO</v>
      </c>
      <c r="AG2614" s="20" t="str">
        <f>VLOOKUP(E2614,'FILIAIS PETZ'!A:Q,2,0)</f>
        <v>R3</v>
      </c>
      <c r="AH2614" s="75">
        <v>450</v>
      </c>
      <c r="AI2614" s="16" t="s">
        <v>7233</v>
      </c>
      <c r="AJ2614" s="43">
        <f>VLOOKUP(E2614,'FILIAIS PETZ'!$A$2:$K$2000,11,0)</f>
        <v>18328118022188</v>
      </c>
      <c r="AK2614" s="44">
        <f t="shared" si="175"/>
        <v>18328118022188</v>
      </c>
    </row>
    <row r="2615" spans="1:37" s="14" customFormat="1" ht="15" customHeight="1" thickBot="1" x14ac:dyDescent="0.25">
      <c r="A2615" s="9">
        <f t="shared" si="174"/>
        <v>900865</v>
      </c>
      <c r="B2615" s="18">
        <f>VLOOKUP(C2615,FORNECEDORES!D:E,2,0)</f>
        <v>698619</v>
      </c>
      <c r="C2615" s="19" t="str">
        <f>VLOOKUP(D2615,FORNECEDORES!A:D,4,0)</f>
        <v>07.885.198/0001-87</v>
      </c>
      <c r="D2615" s="13" t="s">
        <v>5327</v>
      </c>
      <c r="E2615" s="20" t="str">
        <f t="shared" si="171"/>
        <v>04 0095</v>
      </c>
      <c r="F2615" s="28" t="s">
        <v>4945</v>
      </c>
      <c r="G2615" s="21" t="str">
        <f>VLOOKUP(E2615,'FILIAIS PETZ'!A:E,5,0)</f>
        <v>PETZ BETIM</v>
      </c>
      <c r="H2615" s="20" t="str">
        <f>VLOOKUP(E2615,'FILIAIS PETZ'!A:D,4,0)</f>
        <v>BTIM-MG</v>
      </c>
      <c r="I2615" s="46">
        <v>45407</v>
      </c>
      <c r="J2615" s="9">
        <v>900865</v>
      </c>
      <c r="K2615" s="9" t="s">
        <v>5858</v>
      </c>
      <c r="L2615" s="83" t="s">
        <v>8345</v>
      </c>
      <c r="M2615" s="85">
        <v>45412</v>
      </c>
      <c r="N2615" s="85">
        <v>45490</v>
      </c>
      <c r="O2615" s="85">
        <v>45468</v>
      </c>
      <c r="P2615" s="29" t="s">
        <v>4990</v>
      </c>
      <c r="Q2615" s="84">
        <v>3</v>
      </c>
      <c r="R2615" s="84">
        <v>1</v>
      </c>
      <c r="S2615" s="84">
        <v>8</v>
      </c>
      <c r="T2615" s="84" t="s">
        <v>32</v>
      </c>
      <c r="U2615" s="84">
        <v>11002</v>
      </c>
      <c r="V2615" s="84">
        <v>11002</v>
      </c>
      <c r="W2615" s="84" t="s">
        <v>5119</v>
      </c>
      <c r="X2615" s="84" t="s">
        <v>4992</v>
      </c>
      <c r="Y2615" s="10" t="s">
        <v>4993</v>
      </c>
      <c r="Z2615" s="10" t="s">
        <v>4993</v>
      </c>
      <c r="AA2615" s="10" t="s">
        <v>4992</v>
      </c>
      <c r="AB2615" s="10" t="s">
        <v>5005</v>
      </c>
      <c r="AC2615" s="84" t="s">
        <v>5006</v>
      </c>
      <c r="AD2615" s="29"/>
      <c r="AE2615" s="20" t="str">
        <f>VLOOKUP(E2615,'FILIAIS PETZ'!A:Q,17,0)</f>
        <v>MG-2</v>
      </c>
      <c r="AF2615" s="20" t="str">
        <f>VLOOKUP(E2615,'FILIAIS PETZ'!A:Q,3,0)</f>
        <v>FELICIO</v>
      </c>
      <c r="AG2615" s="20" t="str">
        <f>VLOOKUP(E2615,'FILIAIS PETZ'!A:Q,2,0)</f>
        <v>R3</v>
      </c>
      <c r="AH2615" s="75">
        <v>971.72</v>
      </c>
      <c r="AI2615" s="16" t="s">
        <v>7234</v>
      </c>
      <c r="AJ2615" s="43">
        <f>VLOOKUP(E2615,'FILIAIS PETZ'!$A$2:$K$2000,11,0)</f>
        <v>18328118009084</v>
      </c>
      <c r="AK2615" s="44">
        <f t="shared" si="175"/>
        <v>18328118009084</v>
      </c>
    </row>
    <row r="2616" spans="1:37" s="14" customFormat="1" ht="15" customHeight="1" thickBot="1" x14ac:dyDescent="0.25">
      <c r="A2616" s="9" t="s">
        <v>10497</v>
      </c>
      <c r="B2616" s="18">
        <f>VLOOKUP(C2616,FORNECEDORES!D:E,2,0)</f>
        <v>6620</v>
      </c>
      <c r="C2616" s="19" t="str">
        <f>VLOOKUP(D2616,FORNECEDORES!A:D,4,0)</f>
        <v>02.666.249/0001-66</v>
      </c>
      <c r="D2616" s="13" t="s">
        <v>1360</v>
      </c>
      <c r="E2616" s="20" t="str">
        <f t="shared" si="171"/>
        <v>04 0067</v>
      </c>
      <c r="F2616" s="28" t="s">
        <v>8611</v>
      </c>
      <c r="G2616" s="21" t="str">
        <f>VLOOKUP(E2616,'FILIAIS PETZ'!A:E,5,0)</f>
        <v>PETZ EXTRA RICARDO JAFET</v>
      </c>
      <c r="H2616" s="20" t="str">
        <f>VLOOKUP(E2616,'FILIAIS PETZ'!A:D,4,0)</f>
        <v>RJAF-SP</v>
      </c>
      <c r="I2616" s="46">
        <v>45407</v>
      </c>
      <c r="J2616" s="9" t="s">
        <v>10497</v>
      </c>
      <c r="K2616" s="9" t="s">
        <v>9047</v>
      </c>
      <c r="L2616" s="83" t="s">
        <v>10498</v>
      </c>
      <c r="M2616" s="85">
        <v>45462</v>
      </c>
      <c r="N2616" s="85">
        <v>45483</v>
      </c>
      <c r="O2616" s="85">
        <v>45468</v>
      </c>
      <c r="P2616" s="9" t="s">
        <v>4990</v>
      </c>
      <c r="Q2616" s="84" t="s">
        <v>5029</v>
      </c>
      <c r="R2616" s="84" t="s">
        <v>4991</v>
      </c>
      <c r="S2616" s="84" t="s">
        <v>4983</v>
      </c>
      <c r="T2616" s="84" t="s">
        <v>32</v>
      </c>
      <c r="U2616" s="84" t="s">
        <v>5048</v>
      </c>
      <c r="V2616" s="84" t="s">
        <v>5048</v>
      </c>
      <c r="W2616" s="84" t="s">
        <v>4984</v>
      </c>
      <c r="X2616" s="84" t="s">
        <v>4996</v>
      </c>
      <c r="Y2616" s="9" t="s">
        <v>4997</v>
      </c>
      <c r="Z2616" s="9" t="s">
        <v>4993</v>
      </c>
      <c r="AA2616" s="9" t="s">
        <v>5097</v>
      </c>
      <c r="AB2616" s="9" t="s">
        <v>12941</v>
      </c>
      <c r="AC2616" s="84" t="s">
        <v>5006</v>
      </c>
      <c r="AD2616" s="9"/>
      <c r="AE2616" s="20" t="str">
        <f>VLOOKUP(E2616,'FILIAIS PETZ'!A:Q,17,0)</f>
        <v>SP2</v>
      </c>
      <c r="AF2616" s="20" t="str">
        <f>VLOOKUP(E2616,'FILIAIS PETZ'!A:Q,3,0)</f>
        <v>FELICIO</v>
      </c>
      <c r="AG2616" s="20" t="str">
        <f>VLOOKUP(E2616,'FILIAIS PETZ'!A:Q,2,0)</f>
        <v>R3</v>
      </c>
      <c r="AH2616" s="75">
        <v>1100</v>
      </c>
      <c r="AI2616" s="16" t="s">
        <v>10499</v>
      </c>
      <c r="AJ2616" s="43">
        <f>VLOOKUP(E2616,'FILIAIS PETZ'!$A$2:$K$2000,11,0)</f>
        <v>18328118006573</v>
      </c>
      <c r="AK2616" s="44">
        <v>18328118006573</v>
      </c>
    </row>
    <row r="2617" spans="1:37" s="14" customFormat="1" ht="15" customHeight="1" thickBot="1" x14ac:dyDescent="0.25">
      <c r="A2617" s="9">
        <f>J2617</f>
        <v>900870</v>
      </c>
      <c r="B2617" s="18">
        <f>VLOOKUP(C2617,FORNECEDORES!D:E,2,0)</f>
        <v>349314</v>
      </c>
      <c r="C2617" s="19" t="str">
        <f>VLOOKUP(D2617,FORNECEDORES!A:D,4,0)</f>
        <v>46.896.455/0001-38</v>
      </c>
      <c r="D2617" s="13" t="s">
        <v>6141</v>
      </c>
      <c r="E2617" s="20" t="str">
        <f t="shared" si="171"/>
        <v>04 0007</v>
      </c>
      <c r="F2617" s="28" t="s">
        <v>4950</v>
      </c>
      <c r="G2617" s="21" t="str">
        <f>VLOOKUP(E2617,'FILIAIS PETZ'!A:E,5,0)</f>
        <v>PETZ SOROCABA</v>
      </c>
      <c r="H2617" s="20" t="str">
        <f>VLOOKUP(E2617,'FILIAIS PETZ'!A:D,4,0)</f>
        <v>SCBA-SP</v>
      </c>
      <c r="I2617" s="46">
        <v>45408</v>
      </c>
      <c r="J2617" s="9">
        <v>900870</v>
      </c>
      <c r="K2617" s="9" t="s">
        <v>5858</v>
      </c>
      <c r="L2617" s="83" t="s">
        <v>8224</v>
      </c>
      <c r="M2617" s="85">
        <v>45455</v>
      </c>
      <c r="N2617" s="85">
        <v>45483</v>
      </c>
      <c r="O2617" s="85">
        <v>45461</v>
      </c>
      <c r="P2617" s="29" t="s">
        <v>4982</v>
      </c>
      <c r="Q2617" s="84">
        <v>3</v>
      </c>
      <c r="R2617" s="84">
        <v>1</v>
      </c>
      <c r="S2617" s="84">
        <v>8</v>
      </c>
      <c r="T2617" s="84" t="s">
        <v>32</v>
      </c>
      <c r="U2617" s="84">
        <v>11002</v>
      </c>
      <c r="V2617" s="84">
        <v>11002</v>
      </c>
      <c r="W2617" s="84" t="s">
        <v>5119</v>
      </c>
      <c r="X2617" s="84" t="s">
        <v>4996</v>
      </c>
      <c r="Y2617" s="9" t="s">
        <v>4993</v>
      </c>
      <c r="Z2617" s="9" t="s">
        <v>4993</v>
      </c>
      <c r="AA2617" s="9" t="s">
        <v>4989</v>
      </c>
      <c r="AB2617" s="9" t="s">
        <v>12941</v>
      </c>
      <c r="AC2617" s="84" t="s">
        <v>4988</v>
      </c>
      <c r="AD2617" s="29" t="s">
        <v>4989</v>
      </c>
      <c r="AE2617" s="20" t="str">
        <f>VLOOKUP(E2617,'FILIAIS PETZ'!A:Q,17,0)</f>
        <v>SP7</v>
      </c>
      <c r="AF2617" s="20" t="str">
        <f>VLOOKUP(E2617,'FILIAIS PETZ'!A:Q,3,0)</f>
        <v>FELICIO</v>
      </c>
      <c r="AG2617" s="20" t="str">
        <f>VLOOKUP(E2617,'FILIAIS PETZ'!A:Q,2,0)</f>
        <v>R3</v>
      </c>
      <c r="AH2617" s="75">
        <v>7287.63</v>
      </c>
      <c r="AI2617" s="16" t="s">
        <v>7235</v>
      </c>
      <c r="AJ2617" s="43">
        <f>VLOOKUP(E2617,'FILIAIS PETZ'!$A$2:$K$2000,11,0)</f>
        <v>18328118001695</v>
      </c>
      <c r="AK2617" s="44">
        <f>AJ2617</f>
        <v>18328118001695</v>
      </c>
    </row>
    <row r="2618" spans="1:37" s="14" customFormat="1" ht="15" customHeight="1" thickBot="1" x14ac:dyDescent="0.25">
      <c r="A2618" s="9">
        <f>J2618</f>
        <v>900923</v>
      </c>
      <c r="B2618" s="18">
        <f>VLOOKUP(C2618,FORNECEDORES!D:E,2,0)</f>
        <v>514588</v>
      </c>
      <c r="C2618" s="19" t="str">
        <f>VLOOKUP(D2618,FORNECEDORES!A:D,4,0)</f>
        <v>48.058.074/0001-05</v>
      </c>
      <c r="D2618" s="13" t="s">
        <v>4338</v>
      </c>
      <c r="E2618" s="20" t="str">
        <f t="shared" si="171"/>
        <v>04 0007</v>
      </c>
      <c r="F2618" s="28" t="s">
        <v>4950</v>
      </c>
      <c r="G2618" s="21" t="str">
        <f>VLOOKUP(E2618,'FILIAIS PETZ'!A:E,5,0)</f>
        <v>PETZ SOROCABA</v>
      </c>
      <c r="H2618" s="20" t="str">
        <f>VLOOKUP(E2618,'FILIAIS PETZ'!A:D,4,0)</f>
        <v>SCBA-SP</v>
      </c>
      <c r="I2618" s="46">
        <v>45411</v>
      </c>
      <c r="J2618" s="9">
        <v>900923</v>
      </c>
      <c r="K2618" s="9" t="s">
        <v>5858</v>
      </c>
      <c r="L2618" s="83" t="s">
        <v>7249</v>
      </c>
      <c r="M2618" s="85">
        <v>45414</v>
      </c>
      <c r="N2618" s="85">
        <v>45441</v>
      </c>
      <c r="O2618" s="85">
        <v>45418</v>
      </c>
      <c r="P2618" s="29" t="s">
        <v>4990</v>
      </c>
      <c r="Q2618" s="84">
        <v>3</v>
      </c>
      <c r="R2618" s="84">
        <v>1</v>
      </c>
      <c r="S2618" s="84">
        <v>8</v>
      </c>
      <c r="T2618" s="84" t="s">
        <v>32</v>
      </c>
      <c r="U2618" s="84">
        <v>11002</v>
      </c>
      <c r="V2618" s="84">
        <v>11002</v>
      </c>
      <c r="W2618" s="84" t="s">
        <v>5039</v>
      </c>
      <c r="X2618" s="84" t="s">
        <v>4996</v>
      </c>
      <c r="Y2618" s="10" t="s">
        <v>4993</v>
      </c>
      <c r="Z2618" s="9" t="s">
        <v>4993</v>
      </c>
      <c r="AA2618" s="9" t="s">
        <v>5101</v>
      </c>
      <c r="AB2618" s="10" t="s">
        <v>12941</v>
      </c>
      <c r="AC2618" s="84" t="s">
        <v>5006</v>
      </c>
      <c r="AD2618" s="29"/>
      <c r="AE2618" s="20" t="str">
        <f>VLOOKUP(E2618,'FILIAIS PETZ'!A:Q,17,0)</f>
        <v>SP7</v>
      </c>
      <c r="AF2618" s="20" t="str">
        <f>VLOOKUP(E2618,'FILIAIS PETZ'!A:Q,3,0)</f>
        <v>FELICIO</v>
      </c>
      <c r="AG2618" s="20" t="str">
        <f>VLOOKUP(E2618,'FILIAIS PETZ'!A:Q,2,0)</f>
        <v>R3</v>
      </c>
      <c r="AH2618" s="75">
        <v>650</v>
      </c>
      <c r="AI2618" s="16" t="s">
        <v>7236</v>
      </c>
      <c r="AJ2618" s="43">
        <f>VLOOKUP(E2618,'FILIAIS PETZ'!$A$2:$K$2000,11,0)</f>
        <v>18328118001695</v>
      </c>
      <c r="AK2618" s="44">
        <f>AJ2618</f>
        <v>18328118001695</v>
      </c>
    </row>
    <row r="2619" spans="1:37" s="14" customFormat="1" ht="15" customHeight="1" thickBot="1" x14ac:dyDescent="0.25">
      <c r="A2619" s="9">
        <f>J2619</f>
        <v>902008</v>
      </c>
      <c r="B2619" s="18">
        <f>VLOOKUP(C2619,FORNECEDORES!D:E,2,0)</f>
        <v>716884</v>
      </c>
      <c r="C2619" s="19" t="str">
        <f>VLOOKUP(D2619,FORNECEDORES!A:D,4,0)</f>
        <v>44.505.635/0001-16</v>
      </c>
      <c r="D2619" s="13" t="s">
        <v>6153</v>
      </c>
      <c r="E2619" s="20" t="str">
        <f t="shared" si="171"/>
        <v>04 0032</v>
      </c>
      <c r="F2619" s="28" t="s">
        <v>4951</v>
      </c>
      <c r="G2619" s="21" t="str">
        <f>VLOOKUP(E2619,'FILIAIS PETZ'!A:E,5,0)</f>
        <v>PETZ JAGUARE</v>
      </c>
      <c r="H2619" s="20" t="str">
        <f>VLOOKUP(E2619,'FILIAIS PETZ'!A:D,4,0)</f>
        <v>JGRE-SP</v>
      </c>
      <c r="I2619" s="46">
        <v>45412</v>
      </c>
      <c r="J2619" s="9">
        <v>902008</v>
      </c>
      <c r="K2619" s="9" t="s">
        <v>5858</v>
      </c>
      <c r="L2619" s="83" t="s">
        <v>7097</v>
      </c>
      <c r="M2619" s="85">
        <v>45420</v>
      </c>
      <c r="N2619" s="85">
        <v>45448</v>
      </c>
      <c r="O2619" s="85">
        <v>45422</v>
      </c>
      <c r="P2619" s="29" t="s">
        <v>4982</v>
      </c>
      <c r="Q2619" s="84">
        <v>3</v>
      </c>
      <c r="R2619" s="84">
        <v>1</v>
      </c>
      <c r="S2619" s="84">
        <v>8</v>
      </c>
      <c r="T2619" s="84" t="s">
        <v>32</v>
      </c>
      <c r="U2619" s="84">
        <v>11002</v>
      </c>
      <c r="V2619" s="84">
        <v>11002</v>
      </c>
      <c r="W2619" s="84" t="s">
        <v>4984</v>
      </c>
      <c r="X2619" s="84" t="s">
        <v>4985</v>
      </c>
      <c r="Y2619" s="9" t="s">
        <v>4993</v>
      </c>
      <c r="Z2619" s="9" t="s">
        <v>4993</v>
      </c>
      <c r="AA2619" s="9" t="s">
        <v>4989</v>
      </c>
      <c r="AB2619" s="9" t="s">
        <v>12941</v>
      </c>
      <c r="AC2619" s="84" t="s">
        <v>4988</v>
      </c>
      <c r="AD2619" s="29" t="s">
        <v>6488</v>
      </c>
      <c r="AE2619" s="20" t="str">
        <f>VLOOKUP(E2619,'FILIAIS PETZ'!A:Q,17,0)</f>
        <v>SP7</v>
      </c>
      <c r="AF2619" s="20" t="str">
        <f>VLOOKUP(E2619,'FILIAIS PETZ'!A:Q,3,0)</f>
        <v>FELICIO</v>
      </c>
      <c r="AG2619" s="20" t="str">
        <f>VLOOKUP(E2619,'FILIAIS PETZ'!A:Q,2,0)</f>
        <v>R3</v>
      </c>
      <c r="AH2619" s="75">
        <v>9894</v>
      </c>
      <c r="AI2619" s="16" t="s">
        <v>7237</v>
      </c>
      <c r="AJ2619" s="43">
        <f>VLOOKUP(E2619,'FILIAIS PETZ'!$A$2:$K$2000,11,0)</f>
        <v>18328118003205</v>
      </c>
      <c r="AK2619" s="44">
        <f>AJ2619</f>
        <v>18328118003205</v>
      </c>
    </row>
    <row r="2620" spans="1:37" s="14" customFormat="1" ht="15" customHeight="1" thickBot="1" x14ac:dyDescent="0.25">
      <c r="A2620" s="9">
        <f>J2620</f>
        <v>901277</v>
      </c>
      <c r="B2620" s="18">
        <f>VLOOKUP(C2620,FORNECEDORES!D:E,2,0)</f>
        <v>18357</v>
      </c>
      <c r="C2620" s="19" t="str">
        <f>VLOOKUP(D2620,FORNECEDORES!A:D,4,0)</f>
        <v>04.184.872/0001-08</v>
      </c>
      <c r="D2620" s="13" t="s">
        <v>1439</v>
      </c>
      <c r="E2620" s="20" t="str">
        <f t="shared" si="171"/>
        <v>04 0083</v>
      </c>
      <c r="F2620" s="28" t="s">
        <v>4936</v>
      </c>
      <c r="G2620" s="21" t="str">
        <f>VLOOKUP(E2620,'FILIAIS PETZ'!A:E,5,0)</f>
        <v>PETZ OSASCO</v>
      </c>
      <c r="H2620" s="20" t="str">
        <f>VLOOKUP(E2620,'FILIAIS PETZ'!A:D,4,0)</f>
        <v>OSAS-SP</v>
      </c>
      <c r="I2620" s="46">
        <v>45412</v>
      </c>
      <c r="J2620" s="9">
        <v>901277</v>
      </c>
      <c r="K2620" s="9" t="s">
        <v>5858</v>
      </c>
      <c r="L2620" s="83" t="s">
        <v>8542</v>
      </c>
      <c r="M2620" s="85">
        <v>45414</v>
      </c>
      <c r="N2620" s="85">
        <v>45497</v>
      </c>
      <c r="O2620" s="85">
        <v>45481</v>
      </c>
      <c r="P2620" s="29" t="s">
        <v>5003</v>
      </c>
      <c r="Q2620" s="84">
        <v>3</v>
      </c>
      <c r="R2620" s="84">
        <v>1</v>
      </c>
      <c r="S2620" s="84">
        <v>8</v>
      </c>
      <c r="T2620" s="84" t="s">
        <v>32</v>
      </c>
      <c r="U2620" s="84">
        <v>11002</v>
      </c>
      <c r="V2620" s="84">
        <v>11002</v>
      </c>
      <c r="W2620" s="84" t="s">
        <v>5024</v>
      </c>
      <c r="X2620" s="84" t="s">
        <v>4985</v>
      </c>
      <c r="Y2620" s="9" t="s">
        <v>4993</v>
      </c>
      <c r="Z2620" s="9" t="s">
        <v>8408</v>
      </c>
      <c r="AA2620" s="9" t="s">
        <v>4989</v>
      </c>
      <c r="AB2620" s="9" t="s">
        <v>5005</v>
      </c>
      <c r="AC2620" s="84" t="s">
        <v>5006</v>
      </c>
      <c r="AD2620" s="29" t="s">
        <v>7878</v>
      </c>
      <c r="AE2620" s="20" t="str">
        <f>VLOOKUP(E2620,'FILIAIS PETZ'!A:Q,17,0)</f>
        <v>SP7</v>
      </c>
      <c r="AF2620" s="20" t="str">
        <f>VLOOKUP(E2620,'FILIAIS PETZ'!A:Q,3,0)</f>
        <v>FELICIO</v>
      </c>
      <c r="AG2620" s="20" t="str">
        <f>VLOOKUP(E2620,'FILIAIS PETZ'!A:Q,2,0)</f>
        <v>R3</v>
      </c>
      <c r="AH2620" s="75">
        <v>1213.5</v>
      </c>
      <c r="AI2620" s="16" t="s">
        <v>7238</v>
      </c>
      <c r="AJ2620" s="43">
        <f>VLOOKUP(E2620,'FILIAIS PETZ'!$A$2:$K$2000,11,0)</f>
        <v>18328118008355</v>
      </c>
      <c r="AK2620" s="44">
        <f>AJ2620</f>
        <v>18328118008355</v>
      </c>
    </row>
    <row r="2621" spans="1:37" s="14" customFormat="1" ht="15" customHeight="1" thickBot="1" x14ac:dyDescent="0.25">
      <c r="A2621" s="9">
        <v>901607</v>
      </c>
      <c r="B2621" s="18">
        <f>VLOOKUP(C2621,FORNECEDORES!D:E,2,0)</f>
        <v>383318</v>
      </c>
      <c r="C2621" s="19" t="str">
        <f>VLOOKUP(D2621,FORNECEDORES!A:D,4,0)</f>
        <v>39.498.106/0001-00</v>
      </c>
      <c r="D2621" s="13" t="s">
        <v>4084</v>
      </c>
      <c r="E2621" s="20" t="str">
        <f t="shared" si="171"/>
        <v>04 0059</v>
      </c>
      <c r="F2621" s="28" t="s">
        <v>8714</v>
      </c>
      <c r="G2621" s="21" t="str">
        <f>VLOOKUP(E2621,'FILIAIS PETZ'!A:E,5,0)</f>
        <v>PETZ POMPÉIA</v>
      </c>
      <c r="H2621" s="20" t="str">
        <f>VLOOKUP(E2621,'FILIAIS PETZ'!A:D,4,0)</f>
        <v>POMP-SP</v>
      </c>
      <c r="I2621" s="46">
        <v>45412</v>
      </c>
      <c r="J2621" s="9">
        <v>901607</v>
      </c>
      <c r="K2621" s="9" t="s">
        <v>9035</v>
      </c>
      <c r="L2621" s="83" t="s">
        <v>10500</v>
      </c>
      <c r="M2621" s="85">
        <v>45414</v>
      </c>
      <c r="N2621" s="85">
        <v>45434</v>
      </c>
      <c r="O2621" s="85">
        <v>45415</v>
      </c>
      <c r="P2621" s="9" t="s">
        <v>4990</v>
      </c>
      <c r="Q2621" s="84" t="s">
        <v>5029</v>
      </c>
      <c r="R2621" s="84" t="s">
        <v>4991</v>
      </c>
      <c r="S2621" s="84" t="s">
        <v>4983</v>
      </c>
      <c r="T2621" s="84" t="s">
        <v>32</v>
      </c>
      <c r="U2621" s="84" t="s">
        <v>5048</v>
      </c>
      <c r="V2621" s="84" t="s">
        <v>5048</v>
      </c>
      <c r="W2621" s="84" t="s">
        <v>4984</v>
      </c>
      <c r="X2621" s="84" t="s">
        <v>4992</v>
      </c>
      <c r="Y2621" s="9" t="s">
        <v>4997</v>
      </c>
      <c r="Z2621" s="9" t="s">
        <v>4993</v>
      </c>
      <c r="AA2621" s="9" t="s">
        <v>4992</v>
      </c>
      <c r="AB2621" s="9" t="s">
        <v>12941</v>
      </c>
      <c r="AC2621" s="84" t="s">
        <v>5006</v>
      </c>
      <c r="AD2621" s="9"/>
      <c r="AE2621" s="20" t="str">
        <f>VLOOKUP(E2621,'FILIAIS PETZ'!A:Q,17,0)</f>
        <v>SP2</v>
      </c>
      <c r="AF2621" s="20" t="str">
        <f>VLOOKUP(E2621,'FILIAIS PETZ'!A:Q,3,0)</f>
        <v>FELICIO</v>
      </c>
      <c r="AG2621" s="20" t="str">
        <f>VLOOKUP(E2621,'FILIAIS PETZ'!A:Q,2,0)</f>
        <v>R3</v>
      </c>
      <c r="AH2621" s="75">
        <v>543.16999999999996</v>
      </c>
      <c r="AI2621" s="16" t="s">
        <v>10501</v>
      </c>
      <c r="AJ2621" s="43">
        <f>VLOOKUP(E2621,'FILIAIS PETZ'!$A$2:$K$2000,11,0)</f>
        <v>18328118005763</v>
      </c>
      <c r="AK2621" s="44">
        <v>18328118005763</v>
      </c>
    </row>
    <row r="2622" spans="1:37" s="14" customFormat="1" ht="15" customHeight="1" thickBot="1" x14ac:dyDescent="0.25">
      <c r="A2622" s="9">
        <v>901603</v>
      </c>
      <c r="B2622" s="18">
        <f>VLOOKUP(C2622,FORNECEDORES!D:E,2,0)</f>
        <v>383318</v>
      </c>
      <c r="C2622" s="19" t="str">
        <f>VLOOKUP(D2622,FORNECEDORES!A:D,4,0)</f>
        <v>39.498.106/0001-00</v>
      </c>
      <c r="D2622" s="13" t="s">
        <v>4084</v>
      </c>
      <c r="E2622" s="20" t="str">
        <f t="shared" si="171"/>
        <v>04 0067</v>
      </c>
      <c r="F2622" s="28" t="s">
        <v>8611</v>
      </c>
      <c r="G2622" s="21" t="str">
        <f>VLOOKUP(E2622,'FILIAIS PETZ'!A:E,5,0)</f>
        <v>PETZ EXTRA RICARDO JAFET</v>
      </c>
      <c r="H2622" s="20" t="str">
        <f>VLOOKUP(E2622,'FILIAIS PETZ'!A:D,4,0)</f>
        <v>RJAF-SP</v>
      </c>
      <c r="I2622" s="46">
        <v>45412</v>
      </c>
      <c r="J2622" s="9">
        <v>901603</v>
      </c>
      <c r="K2622" s="9" t="s">
        <v>9035</v>
      </c>
      <c r="L2622" s="83" t="s">
        <v>10502</v>
      </c>
      <c r="M2622" s="85">
        <v>45415</v>
      </c>
      <c r="N2622" s="85">
        <v>45434</v>
      </c>
      <c r="O2622" s="85">
        <v>45419</v>
      </c>
      <c r="P2622" s="9" t="s">
        <v>4990</v>
      </c>
      <c r="Q2622" s="84" t="s">
        <v>5029</v>
      </c>
      <c r="R2622" s="84" t="s">
        <v>4991</v>
      </c>
      <c r="S2622" s="84" t="s">
        <v>4983</v>
      </c>
      <c r="T2622" s="84" t="s">
        <v>32</v>
      </c>
      <c r="U2622" s="84" t="s">
        <v>5048</v>
      </c>
      <c r="V2622" s="84" t="s">
        <v>5048</v>
      </c>
      <c r="W2622" s="84" t="s">
        <v>4984</v>
      </c>
      <c r="X2622" s="84" t="s">
        <v>4992</v>
      </c>
      <c r="Y2622" s="9" t="s">
        <v>4997</v>
      </c>
      <c r="Z2622" s="9" t="s">
        <v>4993</v>
      </c>
      <c r="AA2622" s="9" t="s">
        <v>4992</v>
      </c>
      <c r="AB2622" s="9" t="s">
        <v>12941</v>
      </c>
      <c r="AC2622" s="84" t="s">
        <v>5006</v>
      </c>
      <c r="AD2622" s="9"/>
      <c r="AE2622" s="20" t="str">
        <f>VLOOKUP(E2622,'FILIAIS PETZ'!A:Q,17,0)</f>
        <v>SP2</v>
      </c>
      <c r="AF2622" s="20" t="str">
        <f>VLOOKUP(E2622,'FILIAIS PETZ'!A:Q,3,0)</f>
        <v>FELICIO</v>
      </c>
      <c r="AG2622" s="20" t="str">
        <f>VLOOKUP(E2622,'FILIAIS PETZ'!A:Q,2,0)</f>
        <v>R3</v>
      </c>
      <c r="AH2622" s="75">
        <v>2338.1999999999998</v>
      </c>
      <c r="AI2622" s="16" t="s">
        <v>10110</v>
      </c>
      <c r="AJ2622" s="43">
        <f>VLOOKUP(E2622,'FILIAIS PETZ'!$A$2:$K$2000,11,0)</f>
        <v>18328118006573</v>
      </c>
      <c r="AK2622" s="44">
        <v>18328118006573</v>
      </c>
    </row>
    <row r="2623" spans="1:37" s="14" customFormat="1" ht="15" customHeight="1" thickBot="1" x14ac:dyDescent="0.25">
      <c r="A2623" s="9">
        <v>901601</v>
      </c>
      <c r="B2623" s="18">
        <f>VLOOKUP(C2623,FORNECEDORES!D:E,2,0)</f>
        <v>383318</v>
      </c>
      <c r="C2623" s="19" t="str">
        <f>VLOOKUP(D2623,FORNECEDORES!A:D,4,0)</f>
        <v>39.498.106/0001-00</v>
      </c>
      <c r="D2623" s="13" t="s">
        <v>4084</v>
      </c>
      <c r="E2623" s="20" t="str">
        <f t="shared" si="171"/>
        <v>04 0060</v>
      </c>
      <c r="F2623" s="28" t="s">
        <v>8625</v>
      </c>
      <c r="G2623" s="21" t="str">
        <f>VLOOKUP(E2623,'FILIAIS PETZ'!A:E,5,0)</f>
        <v>PETZ PACAEMBU</v>
      </c>
      <c r="H2623" s="20" t="str">
        <f>VLOOKUP(E2623,'FILIAIS PETZ'!A:D,4,0)</f>
        <v>PCBU-SP</v>
      </c>
      <c r="I2623" s="46">
        <v>45412</v>
      </c>
      <c r="J2623" s="9">
        <v>901601</v>
      </c>
      <c r="K2623" s="9" t="s">
        <v>9035</v>
      </c>
      <c r="L2623" s="83" t="s">
        <v>10503</v>
      </c>
      <c r="M2623" s="85">
        <v>45415</v>
      </c>
      <c r="N2623" s="85">
        <v>45434</v>
      </c>
      <c r="O2623" s="85">
        <v>45419</v>
      </c>
      <c r="P2623" s="9" t="s">
        <v>4990</v>
      </c>
      <c r="Q2623" s="84" t="s">
        <v>5029</v>
      </c>
      <c r="R2623" s="84" t="s">
        <v>4991</v>
      </c>
      <c r="S2623" s="84" t="s">
        <v>4983</v>
      </c>
      <c r="T2623" s="84" t="s">
        <v>32</v>
      </c>
      <c r="U2623" s="84" t="s">
        <v>5048</v>
      </c>
      <c r="V2623" s="84" t="s">
        <v>5048</v>
      </c>
      <c r="W2623" s="84" t="s">
        <v>4984</v>
      </c>
      <c r="X2623" s="84" t="s">
        <v>4985</v>
      </c>
      <c r="Y2623" s="9" t="s">
        <v>4993</v>
      </c>
      <c r="Z2623" s="9" t="s">
        <v>8241</v>
      </c>
      <c r="AA2623" s="9" t="s">
        <v>4992</v>
      </c>
      <c r="AB2623" s="9" t="s">
        <v>5066</v>
      </c>
      <c r="AC2623" s="84" t="s">
        <v>5006</v>
      </c>
      <c r="AD2623" s="9"/>
      <c r="AE2623" s="20" t="str">
        <f>VLOOKUP(E2623,'FILIAIS PETZ'!A:Q,17,0)</f>
        <v>SP2</v>
      </c>
      <c r="AF2623" s="20" t="str">
        <f>VLOOKUP(E2623,'FILIAIS PETZ'!A:Q,3,0)</f>
        <v>FELICIO</v>
      </c>
      <c r="AG2623" s="20" t="str">
        <f>VLOOKUP(E2623,'FILIAIS PETZ'!A:Q,2,0)</f>
        <v>R3</v>
      </c>
      <c r="AH2623" s="75">
        <v>480</v>
      </c>
      <c r="AI2623" s="16" t="s">
        <v>10504</v>
      </c>
      <c r="AJ2623" s="43">
        <f>VLOOKUP(E2623,'FILIAIS PETZ'!$A$2:$K$2000,11,0)</f>
        <v>18328118006220</v>
      </c>
      <c r="AK2623" s="44">
        <v>18328118006220</v>
      </c>
    </row>
    <row r="2624" spans="1:37" s="14" customFormat="1" ht="15" customHeight="1" thickBot="1" x14ac:dyDescent="0.25">
      <c r="A2624" s="9">
        <v>901594</v>
      </c>
      <c r="B2624" s="18">
        <f>VLOOKUP(C2624,FORNECEDORES!D:E,2,0)</f>
        <v>383318</v>
      </c>
      <c r="C2624" s="19" t="str">
        <f>VLOOKUP(D2624,FORNECEDORES!A:D,4,0)</f>
        <v>39.498.106/0001-00</v>
      </c>
      <c r="D2624" s="13" t="s">
        <v>4084</v>
      </c>
      <c r="E2624" s="20" t="str">
        <f t="shared" si="171"/>
        <v>04 0067</v>
      </c>
      <c r="F2624" s="28" t="s">
        <v>8611</v>
      </c>
      <c r="G2624" s="21" t="str">
        <f>VLOOKUP(E2624,'FILIAIS PETZ'!A:E,5,0)</f>
        <v>PETZ EXTRA RICARDO JAFET</v>
      </c>
      <c r="H2624" s="20" t="str">
        <f>VLOOKUP(E2624,'FILIAIS PETZ'!A:D,4,0)</f>
        <v>RJAF-SP</v>
      </c>
      <c r="I2624" s="46">
        <v>45412</v>
      </c>
      <c r="J2624" s="9">
        <v>901594</v>
      </c>
      <c r="K2624" s="9" t="s">
        <v>9035</v>
      </c>
      <c r="L2624" s="83" t="s">
        <v>10505</v>
      </c>
      <c r="M2624" s="85">
        <v>45415</v>
      </c>
      <c r="N2624" s="85">
        <v>45434</v>
      </c>
      <c r="O2624" s="85">
        <v>45419</v>
      </c>
      <c r="P2624" s="9" t="s">
        <v>4990</v>
      </c>
      <c r="Q2624" s="84" t="s">
        <v>5029</v>
      </c>
      <c r="R2624" s="84" t="s">
        <v>4991</v>
      </c>
      <c r="S2624" s="84" t="s">
        <v>4983</v>
      </c>
      <c r="T2624" s="84" t="s">
        <v>32</v>
      </c>
      <c r="U2624" s="84" t="s">
        <v>5048</v>
      </c>
      <c r="V2624" s="84" t="s">
        <v>5048</v>
      </c>
      <c r="W2624" s="84" t="s">
        <v>4984</v>
      </c>
      <c r="X2624" s="84" t="s">
        <v>4992</v>
      </c>
      <c r="Y2624" s="9" t="s">
        <v>4997</v>
      </c>
      <c r="Z2624" s="9" t="s">
        <v>4993</v>
      </c>
      <c r="AA2624" s="9" t="s">
        <v>4992</v>
      </c>
      <c r="AB2624" s="9" t="s">
        <v>12941</v>
      </c>
      <c r="AC2624" s="84" t="s">
        <v>5006</v>
      </c>
      <c r="AD2624" s="9"/>
      <c r="AE2624" s="20" t="str">
        <f>VLOOKUP(E2624,'FILIAIS PETZ'!A:Q,17,0)</f>
        <v>SP2</v>
      </c>
      <c r="AF2624" s="20" t="str">
        <f>VLOOKUP(E2624,'FILIAIS PETZ'!A:Q,3,0)</f>
        <v>FELICIO</v>
      </c>
      <c r="AG2624" s="20" t="str">
        <f>VLOOKUP(E2624,'FILIAIS PETZ'!A:Q,2,0)</f>
        <v>R3</v>
      </c>
      <c r="AH2624" s="75">
        <v>2736.6</v>
      </c>
      <c r="AI2624" s="16" t="s">
        <v>10114</v>
      </c>
      <c r="AJ2624" s="43">
        <f>VLOOKUP(E2624,'FILIAIS PETZ'!$A$2:$K$2000,11,0)</f>
        <v>18328118006573</v>
      </c>
      <c r="AK2624" s="44">
        <v>18328118006573</v>
      </c>
    </row>
    <row r="2625" spans="1:37" s="14" customFormat="1" ht="15" customHeight="1" thickBot="1" x14ac:dyDescent="0.25">
      <c r="A2625" s="9">
        <v>901590</v>
      </c>
      <c r="B2625" s="18">
        <f>VLOOKUP(C2625,FORNECEDORES!D:E,2,0)</f>
        <v>383318</v>
      </c>
      <c r="C2625" s="19" t="str">
        <f>VLOOKUP(D2625,FORNECEDORES!A:D,4,0)</f>
        <v>39.498.106/0001-00</v>
      </c>
      <c r="D2625" s="13" t="s">
        <v>4084</v>
      </c>
      <c r="E2625" s="20" t="str">
        <f t="shared" si="171"/>
        <v>04 0010</v>
      </c>
      <c r="F2625" s="28" t="s">
        <v>8983</v>
      </c>
      <c r="G2625" s="21" t="str">
        <f>VLOOKUP(E2625,'FILIAIS PETZ'!A:E,5,0)</f>
        <v>PETZ SANTA CECILIA</v>
      </c>
      <c r="H2625" s="20" t="str">
        <f>VLOOKUP(E2625,'FILIAIS PETZ'!A:D,4,0)</f>
        <v>STCE-SP</v>
      </c>
      <c r="I2625" s="46">
        <v>45412</v>
      </c>
      <c r="J2625" s="9">
        <v>901590</v>
      </c>
      <c r="K2625" s="9" t="s">
        <v>9035</v>
      </c>
      <c r="L2625" s="83" t="s">
        <v>10506</v>
      </c>
      <c r="M2625" s="85">
        <v>45414</v>
      </c>
      <c r="N2625" s="85">
        <v>45434</v>
      </c>
      <c r="O2625" s="85">
        <v>45415</v>
      </c>
      <c r="P2625" s="9" t="s">
        <v>4990</v>
      </c>
      <c r="Q2625" s="84" t="s">
        <v>5029</v>
      </c>
      <c r="R2625" s="84" t="s">
        <v>4991</v>
      </c>
      <c r="S2625" s="84" t="s">
        <v>4983</v>
      </c>
      <c r="T2625" s="84" t="s">
        <v>32</v>
      </c>
      <c r="U2625" s="84" t="s">
        <v>5048</v>
      </c>
      <c r="V2625" s="84" t="s">
        <v>5048</v>
      </c>
      <c r="W2625" s="84" t="s">
        <v>4984</v>
      </c>
      <c r="X2625" s="84" t="s">
        <v>4992</v>
      </c>
      <c r="Y2625" s="9" t="s">
        <v>4997</v>
      </c>
      <c r="Z2625" s="9" t="s">
        <v>4993</v>
      </c>
      <c r="AA2625" s="9" t="s">
        <v>4992</v>
      </c>
      <c r="AB2625" s="9" t="s">
        <v>12941</v>
      </c>
      <c r="AC2625" s="84" t="s">
        <v>5006</v>
      </c>
      <c r="AD2625" s="9"/>
      <c r="AE2625" s="20" t="str">
        <f>VLOOKUP(E2625,'FILIAIS PETZ'!A:Q,17,0)</f>
        <v>SP2</v>
      </c>
      <c r="AF2625" s="20" t="str">
        <f>VLOOKUP(E2625,'FILIAIS PETZ'!A:Q,3,0)</f>
        <v>FELICIO</v>
      </c>
      <c r="AG2625" s="20" t="str">
        <f>VLOOKUP(E2625,'FILIAIS PETZ'!A:Q,2,0)</f>
        <v>R3</v>
      </c>
      <c r="AH2625" s="75">
        <v>1236</v>
      </c>
      <c r="AI2625" s="16" t="s">
        <v>10507</v>
      </c>
      <c r="AJ2625" s="43">
        <f>VLOOKUP(E2625,'FILIAIS PETZ'!$A$2:$K$2000,11,0)</f>
        <v>18328118001938</v>
      </c>
      <c r="AK2625" s="44">
        <v>18328118001938</v>
      </c>
    </row>
    <row r="2626" spans="1:37" s="14" customFormat="1" ht="15" customHeight="1" thickBot="1" x14ac:dyDescent="0.25">
      <c r="A2626" s="9">
        <v>901588</v>
      </c>
      <c r="B2626" s="18">
        <f>VLOOKUP(C2626,FORNECEDORES!D:E,2,0)</f>
        <v>383318</v>
      </c>
      <c r="C2626" s="19" t="str">
        <f>VLOOKUP(D2626,FORNECEDORES!A:D,4,0)</f>
        <v>39.498.106/0001-00</v>
      </c>
      <c r="D2626" s="13" t="s">
        <v>4084</v>
      </c>
      <c r="E2626" s="20" t="str">
        <f t="shared" si="171"/>
        <v>04 0125</v>
      </c>
      <c r="F2626" s="28" t="s">
        <v>8981</v>
      </c>
      <c r="G2626" s="21" t="str">
        <f>VLOOKUP(E2626,'FILIAIS PETZ'!A:E,5,0)</f>
        <v>PETZ CERRO CORA</v>
      </c>
      <c r="H2626" s="20" t="str">
        <f>VLOOKUP(E2626,'FILIAIS PETZ'!A:D,4,0)</f>
        <v>CORA-SP</v>
      </c>
      <c r="I2626" s="46">
        <v>45412</v>
      </c>
      <c r="J2626" s="9">
        <v>901588</v>
      </c>
      <c r="K2626" s="9" t="s">
        <v>9035</v>
      </c>
      <c r="L2626" s="83" t="s">
        <v>10508</v>
      </c>
      <c r="M2626" s="85">
        <v>45415</v>
      </c>
      <c r="N2626" s="85">
        <v>45434</v>
      </c>
      <c r="O2626" s="85">
        <v>45419</v>
      </c>
      <c r="P2626" s="9" t="s">
        <v>4990</v>
      </c>
      <c r="Q2626" s="84" t="s">
        <v>5029</v>
      </c>
      <c r="R2626" s="84" t="s">
        <v>4991</v>
      </c>
      <c r="S2626" s="84" t="s">
        <v>4983</v>
      </c>
      <c r="T2626" s="84" t="s">
        <v>32</v>
      </c>
      <c r="U2626" s="84" t="s">
        <v>5048</v>
      </c>
      <c r="V2626" s="84" t="s">
        <v>5048</v>
      </c>
      <c r="W2626" s="84" t="s">
        <v>4984</v>
      </c>
      <c r="X2626" s="84" t="s">
        <v>4992</v>
      </c>
      <c r="Y2626" s="9" t="s">
        <v>4997</v>
      </c>
      <c r="Z2626" s="9" t="s">
        <v>4993</v>
      </c>
      <c r="AA2626" s="9" t="s">
        <v>4992</v>
      </c>
      <c r="AB2626" s="9" t="s">
        <v>12941</v>
      </c>
      <c r="AC2626" s="84" t="s">
        <v>5006</v>
      </c>
      <c r="AD2626" s="9"/>
      <c r="AE2626" s="20" t="str">
        <f>VLOOKUP(E2626,'FILIAIS PETZ'!A:Q,17,0)</f>
        <v>SP7</v>
      </c>
      <c r="AF2626" s="20" t="str">
        <f>VLOOKUP(E2626,'FILIAIS PETZ'!A:Q,3,0)</f>
        <v>FELICIO</v>
      </c>
      <c r="AG2626" s="20" t="str">
        <f>VLOOKUP(E2626,'FILIAIS PETZ'!A:Q,2,0)</f>
        <v>R3</v>
      </c>
      <c r="AH2626" s="75">
        <v>1316.14</v>
      </c>
      <c r="AI2626" s="16" t="s">
        <v>10115</v>
      </c>
      <c r="AJ2626" s="43">
        <f>VLOOKUP(E2626,'FILIAIS PETZ'!$A$2:$K$2000,11,0)</f>
        <v>18328118013600</v>
      </c>
      <c r="AK2626" s="44">
        <v>18328118013600</v>
      </c>
    </row>
    <row r="2627" spans="1:37" s="14" customFormat="1" ht="15" customHeight="1" thickBot="1" x14ac:dyDescent="0.25">
      <c r="A2627" s="9" t="str">
        <f t="shared" ref="A2627:A2658" si="176">J2627</f>
        <v>PREVENTIVA</v>
      </c>
      <c r="B2627" s="18">
        <f>VLOOKUP(C2627,FORNECEDORES!D:E,2,0)</f>
        <v>9057</v>
      </c>
      <c r="C2627" s="19" t="str">
        <f>VLOOKUP(D2627,FORNECEDORES!A:D,4,0)</f>
        <v>19.357.006/0001-49</v>
      </c>
      <c r="D2627" s="13" t="s">
        <v>2290</v>
      </c>
      <c r="E2627" s="20" t="str">
        <f t="shared" si="171"/>
        <v>04 0095</v>
      </c>
      <c r="F2627" s="28" t="s">
        <v>4945</v>
      </c>
      <c r="G2627" s="21" t="str">
        <f>VLOOKUP(E2627,'FILIAIS PETZ'!A:E,5,0)</f>
        <v>PETZ BETIM</v>
      </c>
      <c r="H2627" s="20" t="str">
        <f>VLOOKUP(E2627,'FILIAIS PETZ'!A:D,4,0)</f>
        <v>BTIM-MG</v>
      </c>
      <c r="I2627" s="46">
        <v>45413</v>
      </c>
      <c r="J2627" s="9" t="s">
        <v>4980</v>
      </c>
      <c r="K2627" s="9" t="s">
        <v>5858</v>
      </c>
      <c r="L2627" s="83" t="s">
        <v>7404</v>
      </c>
      <c r="M2627" s="85">
        <v>45418</v>
      </c>
      <c r="N2627" s="85">
        <v>45441</v>
      </c>
      <c r="O2627" s="85">
        <v>45420</v>
      </c>
      <c r="P2627" s="28" t="s">
        <v>4998</v>
      </c>
      <c r="Q2627" s="10">
        <v>3</v>
      </c>
      <c r="R2627" s="10" t="s">
        <v>4991</v>
      </c>
      <c r="S2627" s="10" t="s">
        <v>4983</v>
      </c>
      <c r="T2627" s="10" t="s">
        <v>32</v>
      </c>
      <c r="U2627" s="10">
        <v>11002</v>
      </c>
      <c r="V2627" s="10">
        <v>11002</v>
      </c>
      <c r="W2627" s="10" t="s">
        <v>5019</v>
      </c>
      <c r="X2627" s="10" t="s">
        <v>4985</v>
      </c>
      <c r="Y2627" s="10" t="s">
        <v>4980</v>
      </c>
      <c r="Z2627" s="10" t="s">
        <v>4980</v>
      </c>
      <c r="AA2627" s="10" t="s">
        <v>4989</v>
      </c>
      <c r="AB2627" s="10" t="s">
        <v>5066</v>
      </c>
      <c r="AC2627" s="84" t="s">
        <v>4999</v>
      </c>
      <c r="AD2627" s="29"/>
      <c r="AE2627" s="20" t="str">
        <f>VLOOKUP(E2627,'FILIAIS PETZ'!A:Q,17,0)</f>
        <v>MG-2</v>
      </c>
      <c r="AF2627" s="20" t="str">
        <f>VLOOKUP(E2627,'FILIAIS PETZ'!A:Q,3,0)</f>
        <v>FELICIO</v>
      </c>
      <c r="AG2627" s="20" t="str">
        <f>VLOOKUP(E2627,'FILIAIS PETZ'!A:Q,2,0)</f>
        <v>R3</v>
      </c>
      <c r="AH2627" s="75">
        <v>1800</v>
      </c>
      <c r="AI2627" s="16" t="s">
        <v>7239</v>
      </c>
      <c r="AJ2627" s="43">
        <f>VLOOKUP(E2627,'FILIAIS PETZ'!$A$2:$K$2000,11,0)</f>
        <v>18328118009084</v>
      </c>
      <c r="AK2627" s="44">
        <f t="shared" ref="AK2627:AK2658" si="177">AJ2627</f>
        <v>18328118009084</v>
      </c>
    </row>
    <row r="2628" spans="1:37" s="14" customFormat="1" ht="15" customHeight="1" thickBot="1" x14ac:dyDescent="0.25">
      <c r="A2628" s="9" t="str">
        <f t="shared" si="176"/>
        <v>PREVENTIVA</v>
      </c>
      <c r="B2628" s="18">
        <f>VLOOKUP(C2628,FORNECEDORES!D:E,2,0)</f>
        <v>9057</v>
      </c>
      <c r="C2628" s="19" t="str">
        <f>VLOOKUP(D2628,FORNECEDORES!A:D,4,0)</f>
        <v>19.357.006/0001-49</v>
      </c>
      <c r="D2628" s="13" t="s">
        <v>2290</v>
      </c>
      <c r="E2628" s="20" t="str">
        <f t="shared" si="171"/>
        <v>04 0130</v>
      </c>
      <c r="F2628" s="28" t="s">
        <v>4975</v>
      </c>
      <c r="G2628" s="21" t="str">
        <f>VLOOKUP(E2628,'FILIAIS PETZ'!A:E,5,0)</f>
        <v>PETZ CARLOS LUZ</v>
      </c>
      <c r="H2628" s="20" t="str">
        <f>VLOOKUP(E2628,'FILIAIS PETZ'!A:D,4,0)</f>
        <v>CLUZ-MG</v>
      </c>
      <c r="I2628" s="46">
        <v>45413</v>
      </c>
      <c r="J2628" s="9" t="s">
        <v>4980</v>
      </c>
      <c r="K2628" s="9" t="s">
        <v>5858</v>
      </c>
      <c r="L2628" s="83" t="s">
        <v>7400</v>
      </c>
      <c r="M2628" s="85">
        <v>45418</v>
      </c>
      <c r="N2628" s="85">
        <v>45441</v>
      </c>
      <c r="O2628" s="85">
        <v>45420</v>
      </c>
      <c r="P2628" s="28" t="s">
        <v>4998</v>
      </c>
      <c r="Q2628" s="10">
        <v>3</v>
      </c>
      <c r="R2628" s="10" t="s">
        <v>4991</v>
      </c>
      <c r="S2628" s="10" t="s">
        <v>4983</v>
      </c>
      <c r="T2628" s="10" t="s">
        <v>32</v>
      </c>
      <c r="U2628" s="10">
        <v>11002</v>
      </c>
      <c r="V2628" s="10">
        <v>11002</v>
      </c>
      <c r="W2628" s="10" t="s">
        <v>5019</v>
      </c>
      <c r="X2628" s="10" t="s">
        <v>4985</v>
      </c>
      <c r="Y2628" s="10" t="s">
        <v>4980</v>
      </c>
      <c r="Z2628" s="10" t="s">
        <v>4980</v>
      </c>
      <c r="AA2628" s="10" t="s">
        <v>4989</v>
      </c>
      <c r="AB2628" s="10" t="s">
        <v>5066</v>
      </c>
      <c r="AC2628" s="84" t="s">
        <v>4999</v>
      </c>
      <c r="AD2628" s="29"/>
      <c r="AE2628" s="20" t="str">
        <f>VLOOKUP(E2628,'FILIAIS PETZ'!A:Q,17,0)</f>
        <v>MG-1</v>
      </c>
      <c r="AF2628" s="20" t="str">
        <f>VLOOKUP(E2628,'FILIAIS PETZ'!A:Q,3,0)</f>
        <v>FELICIO</v>
      </c>
      <c r="AG2628" s="20" t="str">
        <f>VLOOKUP(E2628,'FILIAIS PETZ'!A:Q,2,0)</f>
        <v>R3</v>
      </c>
      <c r="AH2628" s="75">
        <v>1200</v>
      </c>
      <c r="AI2628" s="16" t="s">
        <v>7239</v>
      </c>
      <c r="AJ2628" s="43">
        <f>VLOOKUP(E2628,'FILIAIS PETZ'!$A$2:$K$2000,11,0)</f>
        <v>18328118012204</v>
      </c>
      <c r="AK2628" s="44">
        <f t="shared" si="177"/>
        <v>18328118012204</v>
      </c>
    </row>
    <row r="2629" spans="1:37" s="14" customFormat="1" ht="15" customHeight="1" thickBot="1" x14ac:dyDescent="0.25">
      <c r="A2629" s="9" t="str">
        <f t="shared" si="176"/>
        <v>PREVENTIVA</v>
      </c>
      <c r="B2629" s="18">
        <f>VLOOKUP(C2629,FORNECEDORES!D:E,2,0)</f>
        <v>9057</v>
      </c>
      <c r="C2629" s="19" t="str">
        <f>VLOOKUP(D2629,FORNECEDORES!A:D,4,0)</f>
        <v>19.357.006/0001-49</v>
      </c>
      <c r="D2629" s="13" t="s">
        <v>2290</v>
      </c>
      <c r="E2629" s="20" t="str">
        <f t="shared" si="171"/>
        <v>04 0038</v>
      </c>
      <c r="F2629" s="28" t="s">
        <v>4979</v>
      </c>
      <c r="G2629" s="21" t="str">
        <f>VLOOKUP(E2629,'FILIAIS PETZ'!A:E,5,0)</f>
        <v>PETZ CENTER MINAS</v>
      </c>
      <c r="H2629" s="20" t="str">
        <f>VLOOKUP(E2629,'FILIAIS PETZ'!A:D,4,0)</f>
        <v>CTMN-MG</v>
      </c>
      <c r="I2629" s="46">
        <v>45413</v>
      </c>
      <c r="J2629" s="9" t="s">
        <v>4980</v>
      </c>
      <c r="K2629" s="9" t="s">
        <v>5858</v>
      </c>
      <c r="L2629" s="83" t="s">
        <v>7402</v>
      </c>
      <c r="M2629" s="85">
        <v>45418</v>
      </c>
      <c r="N2629" s="85">
        <v>45441</v>
      </c>
      <c r="O2629" s="85">
        <v>45420</v>
      </c>
      <c r="P2629" s="28" t="s">
        <v>4998</v>
      </c>
      <c r="Q2629" s="10">
        <v>3</v>
      </c>
      <c r="R2629" s="10" t="s">
        <v>4991</v>
      </c>
      <c r="S2629" s="10" t="s">
        <v>4983</v>
      </c>
      <c r="T2629" s="10" t="s">
        <v>32</v>
      </c>
      <c r="U2629" s="10">
        <v>11002</v>
      </c>
      <c r="V2629" s="10">
        <v>11002</v>
      </c>
      <c r="W2629" s="10"/>
      <c r="X2629" s="10" t="s">
        <v>4985</v>
      </c>
      <c r="Y2629" s="10" t="s">
        <v>4980</v>
      </c>
      <c r="Z2629" s="10" t="s">
        <v>4980</v>
      </c>
      <c r="AA2629" s="10" t="s">
        <v>4989</v>
      </c>
      <c r="AB2629" s="10" t="s">
        <v>5066</v>
      </c>
      <c r="AC2629" s="84" t="s">
        <v>4999</v>
      </c>
      <c r="AD2629" s="29"/>
      <c r="AE2629" s="20" t="str">
        <f>VLOOKUP(E2629,'FILIAIS PETZ'!A:Q,17,0)</f>
        <v>MG-2</v>
      </c>
      <c r="AF2629" s="20" t="str">
        <f>VLOOKUP(E2629,'FILIAIS PETZ'!A:Q,3,0)</f>
        <v>FELICIO</v>
      </c>
      <c r="AG2629" s="20" t="str">
        <f>VLOOKUP(E2629,'FILIAIS PETZ'!A:Q,2,0)</f>
        <v>R3</v>
      </c>
      <c r="AH2629" s="75">
        <v>1800</v>
      </c>
      <c r="AI2629" s="16" t="s">
        <v>7239</v>
      </c>
      <c r="AJ2629" s="43">
        <f>VLOOKUP(E2629,'FILIAIS PETZ'!$A$2:$K$2000,11,0)</f>
        <v>18328118003710</v>
      </c>
      <c r="AK2629" s="44">
        <f t="shared" si="177"/>
        <v>18328118003710</v>
      </c>
    </row>
    <row r="2630" spans="1:37" s="14" customFormat="1" ht="15" customHeight="1" thickBot="1" x14ac:dyDescent="0.25">
      <c r="A2630" s="9" t="str">
        <f t="shared" si="176"/>
        <v>PREVENTIVA</v>
      </c>
      <c r="B2630" s="18">
        <f>VLOOKUP(C2630,FORNECEDORES!D:E,2,0)</f>
        <v>9057</v>
      </c>
      <c r="C2630" s="19" t="str">
        <f>VLOOKUP(D2630,FORNECEDORES!A:D,4,0)</f>
        <v>19.357.006/0001-49</v>
      </c>
      <c r="D2630" s="13" t="s">
        <v>2290</v>
      </c>
      <c r="E2630" s="20" t="str">
        <f t="shared" si="171"/>
        <v>04 0107</v>
      </c>
      <c r="F2630" s="28" t="s">
        <v>4930</v>
      </c>
      <c r="G2630" s="21" t="str">
        <f>VLOOKUP(E2630,'FILIAIS PETZ'!A:E,5,0)</f>
        <v>PETZ CONTAGEM</v>
      </c>
      <c r="H2630" s="20" t="str">
        <f>VLOOKUP(E2630,'FILIAIS PETZ'!A:D,4,0)</f>
        <v>CNTG-MG</v>
      </c>
      <c r="I2630" s="46">
        <v>45413</v>
      </c>
      <c r="J2630" s="9" t="s">
        <v>4980</v>
      </c>
      <c r="K2630" s="9" t="s">
        <v>5858</v>
      </c>
      <c r="L2630" s="83" t="s">
        <v>7406</v>
      </c>
      <c r="M2630" s="85">
        <v>45418</v>
      </c>
      <c r="N2630" s="85">
        <v>45441</v>
      </c>
      <c r="O2630" s="85">
        <v>45420</v>
      </c>
      <c r="P2630" s="28" t="s">
        <v>4998</v>
      </c>
      <c r="Q2630" s="10">
        <v>3</v>
      </c>
      <c r="R2630" s="10" t="s">
        <v>4991</v>
      </c>
      <c r="S2630" s="10" t="s">
        <v>4983</v>
      </c>
      <c r="T2630" s="10" t="s">
        <v>32</v>
      </c>
      <c r="U2630" s="10">
        <v>11002</v>
      </c>
      <c r="V2630" s="10">
        <v>11002</v>
      </c>
      <c r="W2630" s="10" t="s">
        <v>5019</v>
      </c>
      <c r="X2630" s="10" t="s">
        <v>4985</v>
      </c>
      <c r="Y2630" s="10" t="s">
        <v>4980</v>
      </c>
      <c r="Z2630" s="10" t="s">
        <v>4980</v>
      </c>
      <c r="AA2630" s="10" t="s">
        <v>4989</v>
      </c>
      <c r="AB2630" s="10" t="s">
        <v>5066</v>
      </c>
      <c r="AC2630" s="84" t="s">
        <v>4999</v>
      </c>
      <c r="AD2630" s="29"/>
      <c r="AE2630" s="20" t="str">
        <f>VLOOKUP(E2630,'FILIAIS PETZ'!A:Q,17,0)</f>
        <v>MG-2</v>
      </c>
      <c r="AF2630" s="20" t="str">
        <f>VLOOKUP(E2630,'FILIAIS PETZ'!A:Q,3,0)</f>
        <v>FELICIO</v>
      </c>
      <c r="AG2630" s="20" t="str">
        <f>VLOOKUP(E2630,'FILIAIS PETZ'!A:Q,2,0)</f>
        <v>R3</v>
      </c>
      <c r="AH2630" s="75">
        <v>1200</v>
      </c>
      <c r="AI2630" s="16" t="s">
        <v>7239</v>
      </c>
      <c r="AJ2630" s="43">
        <f>VLOOKUP(E2630,'FILIAIS PETZ'!$A$2:$K$2000,11,0)</f>
        <v>18328118010414</v>
      </c>
      <c r="AK2630" s="44">
        <f t="shared" si="177"/>
        <v>18328118010414</v>
      </c>
    </row>
    <row r="2631" spans="1:37" s="14" customFormat="1" ht="15" customHeight="1" thickBot="1" x14ac:dyDescent="0.25">
      <c r="A2631" s="9" t="str">
        <f t="shared" si="176"/>
        <v>PREVENTIVA</v>
      </c>
      <c r="B2631" s="18">
        <f>VLOOKUP(C2631,FORNECEDORES!D:E,2,0)</f>
        <v>9057</v>
      </c>
      <c r="C2631" s="19" t="str">
        <f>VLOOKUP(D2631,FORNECEDORES!A:D,4,0)</f>
        <v>19.357.006/0001-49</v>
      </c>
      <c r="D2631" s="13" t="s">
        <v>2290</v>
      </c>
      <c r="E2631" s="20" t="str">
        <f t="shared" si="171"/>
        <v>04 0040</v>
      </c>
      <c r="F2631" s="28" t="s">
        <v>4943</v>
      </c>
      <c r="G2631" s="21" t="str">
        <f>VLOOKUP(E2631,'FILIAIS PETZ'!A:E,5,0)</f>
        <v>PETZ NOSSA SENHORA DO CARMO</v>
      </c>
      <c r="H2631" s="20" t="str">
        <f>VLOOKUP(E2631,'FILIAIS PETZ'!A:D,4,0)</f>
        <v>NSCA-MG</v>
      </c>
      <c r="I2631" s="46">
        <v>45413</v>
      </c>
      <c r="J2631" s="9" t="s">
        <v>4980</v>
      </c>
      <c r="K2631" s="9" t="s">
        <v>5858</v>
      </c>
      <c r="L2631" s="83" t="s">
        <v>7401</v>
      </c>
      <c r="M2631" s="85">
        <v>45418</v>
      </c>
      <c r="N2631" s="85">
        <v>45441</v>
      </c>
      <c r="O2631" s="85">
        <v>45420</v>
      </c>
      <c r="P2631" s="28" t="s">
        <v>4998</v>
      </c>
      <c r="Q2631" s="10">
        <v>3</v>
      </c>
      <c r="R2631" s="10" t="s">
        <v>4991</v>
      </c>
      <c r="S2631" s="10" t="s">
        <v>4983</v>
      </c>
      <c r="T2631" s="10" t="s">
        <v>32</v>
      </c>
      <c r="U2631" s="10">
        <v>11002</v>
      </c>
      <c r="V2631" s="10">
        <v>11002</v>
      </c>
      <c r="W2631" s="10" t="s">
        <v>5019</v>
      </c>
      <c r="X2631" s="10" t="s">
        <v>4985</v>
      </c>
      <c r="Y2631" s="10" t="s">
        <v>4980</v>
      </c>
      <c r="Z2631" s="10" t="s">
        <v>4980</v>
      </c>
      <c r="AA2631" s="10" t="s">
        <v>4989</v>
      </c>
      <c r="AB2631" s="10" t="s">
        <v>5066</v>
      </c>
      <c r="AC2631" s="84" t="s">
        <v>4999</v>
      </c>
      <c r="AD2631" s="29"/>
      <c r="AE2631" s="20" t="str">
        <f>VLOOKUP(E2631,'FILIAIS PETZ'!A:Q,17,0)</f>
        <v>MG-1</v>
      </c>
      <c r="AF2631" s="20" t="str">
        <f>VLOOKUP(E2631,'FILIAIS PETZ'!A:Q,3,0)</f>
        <v>FELICIO</v>
      </c>
      <c r="AG2631" s="20" t="str">
        <f>VLOOKUP(E2631,'FILIAIS PETZ'!A:Q,2,0)</f>
        <v>R3</v>
      </c>
      <c r="AH2631" s="75">
        <v>1800</v>
      </c>
      <c r="AI2631" s="16" t="s">
        <v>7239</v>
      </c>
      <c r="AJ2631" s="43">
        <f>VLOOKUP(E2631,'FILIAIS PETZ'!$A$2:$K$2000,11,0)</f>
        <v>18328118003981</v>
      </c>
      <c r="AK2631" s="44">
        <f t="shared" si="177"/>
        <v>18328118003981</v>
      </c>
    </row>
    <row r="2632" spans="1:37" s="14" customFormat="1" ht="15" customHeight="1" thickBot="1" x14ac:dyDescent="0.25">
      <c r="A2632" s="9" t="str">
        <f t="shared" si="176"/>
        <v>PREVENTIVA</v>
      </c>
      <c r="B2632" s="18">
        <f>VLOOKUP(C2632,FORNECEDORES!D:E,2,0)</f>
        <v>9057</v>
      </c>
      <c r="C2632" s="19" t="str">
        <f>VLOOKUP(D2632,FORNECEDORES!A:D,4,0)</f>
        <v>19.357.006/0001-49</v>
      </c>
      <c r="D2632" s="13" t="s">
        <v>2290</v>
      </c>
      <c r="E2632" s="20" t="str">
        <f t="shared" si="171"/>
        <v>04 0061</v>
      </c>
      <c r="F2632" s="28" t="s">
        <v>4946</v>
      </c>
      <c r="G2632" s="21" t="str">
        <f>VLOOKUP(E2632,'FILIAIS PETZ'!A:E,5,0)</f>
        <v>PETZ PAMPULHA</v>
      </c>
      <c r="H2632" s="20" t="str">
        <f>VLOOKUP(E2632,'FILIAIS PETZ'!A:D,4,0)</f>
        <v>PAMP-MG</v>
      </c>
      <c r="I2632" s="46">
        <v>45413</v>
      </c>
      <c r="J2632" s="9" t="s">
        <v>4980</v>
      </c>
      <c r="K2632" s="9" t="s">
        <v>5858</v>
      </c>
      <c r="L2632" s="83" t="s">
        <v>7403</v>
      </c>
      <c r="M2632" s="85">
        <v>45418</v>
      </c>
      <c r="N2632" s="85">
        <v>45441</v>
      </c>
      <c r="O2632" s="85">
        <v>45420</v>
      </c>
      <c r="P2632" s="28" t="s">
        <v>4998</v>
      </c>
      <c r="Q2632" s="10">
        <v>3</v>
      </c>
      <c r="R2632" s="10" t="s">
        <v>4991</v>
      </c>
      <c r="S2632" s="10" t="s">
        <v>4983</v>
      </c>
      <c r="T2632" s="10" t="s">
        <v>32</v>
      </c>
      <c r="U2632" s="10">
        <v>11002</v>
      </c>
      <c r="V2632" s="10">
        <v>11002</v>
      </c>
      <c r="W2632" s="10" t="s">
        <v>5019</v>
      </c>
      <c r="X2632" s="10" t="s">
        <v>4985</v>
      </c>
      <c r="Y2632" s="10" t="s">
        <v>4980</v>
      </c>
      <c r="Z2632" s="10" t="s">
        <v>4980</v>
      </c>
      <c r="AA2632" s="10" t="s">
        <v>4989</v>
      </c>
      <c r="AB2632" s="10" t="s">
        <v>5066</v>
      </c>
      <c r="AC2632" s="84" t="s">
        <v>4999</v>
      </c>
      <c r="AD2632" s="29"/>
      <c r="AE2632" s="20" t="str">
        <f>VLOOKUP(E2632,'FILIAIS PETZ'!A:Q,17,0)</f>
        <v>MG-1</v>
      </c>
      <c r="AF2632" s="20" t="str">
        <f>VLOOKUP(E2632,'FILIAIS PETZ'!A:Q,3,0)</f>
        <v>FELICIO</v>
      </c>
      <c r="AG2632" s="20" t="str">
        <f>VLOOKUP(E2632,'FILIAIS PETZ'!A:Q,2,0)</f>
        <v>R3</v>
      </c>
      <c r="AH2632" s="75">
        <v>1800</v>
      </c>
      <c r="AI2632" s="16" t="s">
        <v>7239</v>
      </c>
      <c r="AJ2632" s="43">
        <f>VLOOKUP(E2632,'FILIAIS PETZ'!$A$2:$K$2000,11,0)</f>
        <v>18328118006069</v>
      </c>
      <c r="AK2632" s="44">
        <f t="shared" si="177"/>
        <v>18328118006069</v>
      </c>
    </row>
    <row r="2633" spans="1:37" s="14" customFormat="1" ht="15" customHeight="1" thickBot="1" x14ac:dyDescent="0.25">
      <c r="A2633" s="9" t="str">
        <f t="shared" si="176"/>
        <v>PREVENTIVA</v>
      </c>
      <c r="B2633" s="18">
        <f>VLOOKUP(C2633,FORNECEDORES!D:E,2,0)</f>
        <v>9057</v>
      </c>
      <c r="C2633" s="19" t="str">
        <f>VLOOKUP(D2633,FORNECEDORES!A:D,4,0)</f>
        <v>19.357.006/0001-49</v>
      </c>
      <c r="D2633" s="13" t="s">
        <v>2290</v>
      </c>
      <c r="E2633" s="20" t="str">
        <f t="shared" si="171"/>
        <v>04 0084</v>
      </c>
      <c r="F2633" s="28" t="s">
        <v>4958</v>
      </c>
      <c r="G2633" s="21" t="str">
        <f>VLOOKUP(E2633,'FILIAIS PETZ'!A:E,5,0)</f>
        <v>PETZ RAJA</v>
      </c>
      <c r="H2633" s="20" t="str">
        <f>VLOOKUP(E2633,'FILIAIS PETZ'!A:D,4,0)</f>
        <v>RAJA-MG</v>
      </c>
      <c r="I2633" s="46">
        <v>45413</v>
      </c>
      <c r="J2633" s="9" t="s">
        <v>4980</v>
      </c>
      <c r="K2633" s="9" t="s">
        <v>5858</v>
      </c>
      <c r="L2633" s="83" t="s">
        <v>7399</v>
      </c>
      <c r="M2633" s="85">
        <v>45418</v>
      </c>
      <c r="N2633" s="85">
        <v>45441</v>
      </c>
      <c r="O2633" s="85">
        <v>45420</v>
      </c>
      <c r="P2633" s="28" t="s">
        <v>4998</v>
      </c>
      <c r="Q2633" s="10">
        <v>3</v>
      </c>
      <c r="R2633" s="10" t="s">
        <v>4991</v>
      </c>
      <c r="S2633" s="10" t="s">
        <v>4983</v>
      </c>
      <c r="T2633" s="10" t="s">
        <v>32</v>
      </c>
      <c r="U2633" s="10">
        <v>11002</v>
      </c>
      <c r="V2633" s="10">
        <v>11002</v>
      </c>
      <c r="W2633" s="10" t="s">
        <v>5019</v>
      </c>
      <c r="X2633" s="10" t="s">
        <v>4985</v>
      </c>
      <c r="Y2633" s="10" t="s">
        <v>4980</v>
      </c>
      <c r="Z2633" s="10" t="s">
        <v>4980</v>
      </c>
      <c r="AA2633" s="10" t="s">
        <v>4989</v>
      </c>
      <c r="AB2633" s="10" t="s">
        <v>5066</v>
      </c>
      <c r="AC2633" s="84" t="s">
        <v>4999</v>
      </c>
      <c r="AD2633" s="29"/>
      <c r="AE2633" s="20" t="str">
        <f>VLOOKUP(E2633,'FILIAIS PETZ'!A:Q,17,0)</f>
        <v>MG-1</v>
      </c>
      <c r="AF2633" s="20" t="str">
        <f>VLOOKUP(E2633,'FILIAIS PETZ'!A:Q,3,0)</f>
        <v>FELICIO</v>
      </c>
      <c r="AG2633" s="20" t="str">
        <f>VLOOKUP(E2633,'FILIAIS PETZ'!A:Q,2,0)</f>
        <v>R3</v>
      </c>
      <c r="AH2633" s="75">
        <v>1200</v>
      </c>
      <c r="AI2633" s="16" t="s">
        <v>7239</v>
      </c>
      <c r="AJ2633" s="43">
        <f>VLOOKUP(E2633,'FILIAIS PETZ'!$A$2:$K$2000,11,0)</f>
        <v>18328118007707</v>
      </c>
      <c r="AK2633" s="44">
        <f t="shared" si="177"/>
        <v>18328118007707</v>
      </c>
    </row>
    <row r="2634" spans="1:37" s="14" customFormat="1" ht="15" customHeight="1" thickBot="1" x14ac:dyDescent="0.25">
      <c r="A2634" s="9" t="str">
        <f t="shared" si="176"/>
        <v>PREVENTIVA</v>
      </c>
      <c r="B2634" s="18">
        <f>VLOOKUP(C2634,FORNECEDORES!D:E,2,0)</f>
        <v>9057</v>
      </c>
      <c r="C2634" s="19" t="str">
        <f>VLOOKUP(D2634,FORNECEDORES!A:D,4,0)</f>
        <v>19.357.006/0001-49</v>
      </c>
      <c r="D2634" s="13" t="s">
        <v>2290</v>
      </c>
      <c r="E2634" s="20" t="str">
        <f t="shared" si="171"/>
        <v>04 0155</v>
      </c>
      <c r="F2634" s="28" t="s">
        <v>4929</v>
      </c>
      <c r="G2634" s="21" t="str">
        <f>VLOOKUP(E2634,'FILIAIS PETZ'!A:E,5,0)</f>
        <v>PETZ SETE LAGOAS</v>
      </c>
      <c r="H2634" s="20" t="str">
        <f>VLOOKUP(E2634,'FILIAIS PETZ'!A:D,4,0)</f>
        <v>STLG-MG</v>
      </c>
      <c r="I2634" s="46">
        <v>45413</v>
      </c>
      <c r="J2634" s="9" t="s">
        <v>4980</v>
      </c>
      <c r="K2634" s="9" t="s">
        <v>5858</v>
      </c>
      <c r="L2634" s="83" t="s">
        <v>7405</v>
      </c>
      <c r="M2634" s="85">
        <v>45418</v>
      </c>
      <c r="N2634" s="85">
        <v>45441</v>
      </c>
      <c r="O2634" s="85">
        <v>45420</v>
      </c>
      <c r="P2634" s="28" t="s">
        <v>4998</v>
      </c>
      <c r="Q2634" s="10">
        <v>3</v>
      </c>
      <c r="R2634" s="10" t="s">
        <v>4991</v>
      </c>
      <c r="S2634" s="10" t="s">
        <v>4983</v>
      </c>
      <c r="T2634" s="10" t="s">
        <v>32</v>
      </c>
      <c r="U2634" s="10">
        <v>11002</v>
      </c>
      <c r="V2634" s="10">
        <v>11002</v>
      </c>
      <c r="W2634" s="10"/>
      <c r="X2634" s="10" t="s">
        <v>4985</v>
      </c>
      <c r="Y2634" s="10" t="s">
        <v>4980</v>
      </c>
      <c r="Z2634" s="10" t="s">
        <v>4980</v>
      </c>
      <c r="AA2634" s="10" t="s">
        <v>4989</v>
      </c>
      <c r="AB2634" s="10" t="s">
        <v>5066</v>
      </c>
      <c r="AC2634" s="84" t="s">
        <v>4999</v>
      </c>
      <c r="AD2634" s="29"/>
      <c r="AE2634" s="20" t="str">
        <f>VLOOKUP(E2634,'FILIAIS PETZ'!A:Q,17,0)</f>
        <v>MG-1</v>
      </c>
      <c r="AF2634" s="20" t="str">
        <f>VLOOKUP(E2634,'FILIAIS PETZ'!A:Q,3,0)</f>
        <v>FELICIO</v>
      </c>
      <c r="AG2634" s="20" t="str">
        <f>VLOOKUP(E2634,'FILIAIS PETZ'!A:Q,2,0)</f>
        <v>R3</v>
      </c>
      <c r="AH2634" s="75">
        <v>1200</v>
      </c>
      <c r="AI2634" s="16" t="s">
        <v>7239</v>
      </c>
      <c r="AJ2634" s="43">
        <f>VLOOKUP(E2634,'FILIAIS PETZ'!$A$2:$K$2000,11,0)</f>
        <v>18328118015645</v>
      </c>
      <c r="AK2634" s="44">
        <f t="shared" si="177"/>
        <v>18328118015645</v>
      </c>
    </row>
    <row r="2635" spans="1:37" s="14" customFormat="1" ht="15" customHeight="1" thickBot="1" x14ac:dyDescent="0.25">
      <c r="A2635" s="9" t="str">
        <f t="shared" si="176"/>
        <v>PREVENTIVA</v>
      </c>
      <c r="B2635" s="18">
        <f>VLOOKUP(C2635,FORNECEDORES!D:E,2,0)</f>
        <v>741390</v>
      </c>
      <c r="C2635" s="19" t="str">
        <f>VLOOKUP(D2635,FORNECEDORES!A:D,4,0)</f>
        <v>53.327.206/0001-97</v>
      </c>
      <c r="D2635" s="13" t="s">
        <v>1785</v>
      </c>
      <c r="E2635" s="20" t="str">
        <f t="shared" si="171"/>
        <v>04 0095</v>
      </c>
      <c r="F2635" s="28" t="s">
        <v>4945</v>
      </c>
      <c r="G2635" s="21" t="str">
        <f>VLOOKUP(E2635,'FILIAIS PETZ'!A:E,5,0)</f>
        <v>PETZ BETIM</v>
      </c>
      <c r="H2635" s="20" t="str">
        <f>VLOOKUP(E2635,'FILIAIS PETZ'!A:D,4,0)</f>
        <v>BTIM-MG</v>
      </c>
      <c r="I2635" s="46">
        <v>45413</v>
      </c>
      <c r="J2635" s="9" t="s">
        <v>4980</v>
      </c>
      <c r="K2635" s="9" t="s">
        <v>5858</v>
      </c>
      <c r="L2635" s="83" t="s">
        <v>7777</v>
      </c>
      <c r="M2635" s="85">
        <v>45421</v>
      </c>
      <c r="N2635" s="85">
        <v>45455</v>
      </c>
      <c r="O2635" s="85">
        <v>45434</v>
      </c>
      <c r="P2635" s="28" t="s">
        <v>4998</v>
      </c>
      <c r="Q2635" s="10">
        <v>3</v>
      </c>
      <c r="R2635" s="10" t="s">
        <v>4991</v>
      </c>
      <c r="S2635" s="10" t="s">
        <v>4983</v>
      </c>
      <c r="T2635" s="10" t="s">
        <v>32</v>
      </c>
      <c r="U2635" s="10">
        <v>11002</v>
      </c>
      <c r="V2635" s="10">
        <v>11002</v>
      </c>
      <c r="W2635" s="10"/>
      <c r="X2635" s="10" t="s">
        <v>4992</v>
      </c>
      <c r="Y2635" s="10" t="s">
        <v>4980</v>
      </c>
      <c r="Z2635" s="10" t="s">
        <v>4980</v>
      </c>
      <c r="AA2635" s="10" t="s">
        <v>4992</v>
      </c>
      <c r="AB2635" s="10" t="s">
        <v>5066</v>
      </c>
      <c r="AC2635" s="84" t="s">
        <v>4999</v>
      </c>
      <c r="AD2635" s="29"/>
      <c r="AE2635" s="20" t="str">
        <f>VLOOKUP(E2635,'FILIAIS PETZ'!A:Q,17,0)</f>
        <v>MG-2</v>
      </c>
      <c r="AF2635" s="20" t="str">
        <f>VLOOKUP(E2635,'FILIAIS PETZ'!A:Q,3,0)</f>
        <v>FELICIO</v>
      </c>
      <c r="AG2635" s="20" t="str">
        <f>VLOOKUP(E2635,'FILIAIS PETZ'!A:Q,2,0)</f>
        <v>R3</v>
      </c>
      <c r="AH2635" s="75">
        <v>1350</v>
      </c>
      <c r="AI2635" s="16" t="s">
        <v>7240</v>
      </c>
      <c r="AJ2635" s="43">
        <f>VLOOKUP(E2635,'FILIAIS PETZ'!$A$2:$K$2000,11,0)</f>
        <v>18328118009084</v>
      </c>
      <c r="AK2635" s="44">
        <f t="shared" si="177"/>
        <v>18328118009084</v>
      </c>
    </row>
    <row r="2636" spans="1:37" s="14" customFormat="1" ht="15" customHeight="1" thickBot="1" x14ac:dyDescent="0.25">
      <c r="A2636" s="9" t="str">
        <f t="shared" si="176"/>
        <v>PREVENTIVA</v>
      </c>
      <c r="B2636" s="18">
        <f>VLOOKUP(C2636,FORNECEDORES!D:E,2,0)</f>
        <v>741390</v>
      </c>
      <c r="C2636" s="19" t="str">
        <f>VLOOKUP(D2636,FORNECEDORES!A:D,4,0)</f>
        <v>53.327.206/0001-97</v>
      </c>
      <c r="D2636" s="13" t="s">
        <v>1785</v>
      </c>
      <c r="E2636" s="20" t="str">
        <f t="shared" si="171"/>
        <v>04 0130</v>
      </c>
      <c r="F2636" s="28" t="s">
        <v>4975</v>
      </c>
      <c r="G2636" s="21" t="str">
        <f>VLOOKUP(E2636,'FILIAIS PETZ'!A:E,5,0)</f>
        <v>PETZ CARLOS LUZ</v>
      </c>
      <c r="H2636" s="20" t="str">
        <f>VLOOKUP(E2636,'FILIAIS PETZ'!A:D,4,0)</f>
        <v>CLUZ-MG</v>
      </c>
      <c r="I2636" s="46">
        <v>45413</v>
      </c>
      <c r="J2636" s="9" t="s">
        <v>4980</v>
      </c>
      <c r="K2636" s="9" t="s">
        <v>5858</v>
      </c>
      <c r="L2636" s="83" t="s">
        <v>7778</v>
      </c>
      <c r="M2636" s="85">
        <v>45420</v>
      </c>
      <c r="N2636" s="85">
        <v>45455</v>
      </c>
      <c r="O2636" s="85">
        <v>45434</v>
      </c>
      <c r="P2636" s="28" t="s">
        <v>4998</v>
      </c>
      <c r="Q2636" s="10">
        <v>3</v>
      </c>
      <c r="R2636" s="10" t="s">
        <v>4991</v>
      </c>
      <c r="S2636" s="10" t="s">
        <v>4983</v>
      </c>
      <c r="T2636" s="10" t="s">
        <v>32</v>
      </c>
      <c r="U2636" s="10">
        <v>11002</v>
      </c>
      <c r="V2636" s="10">
        <v>11002</v>
      </c>
      <c r="W2636" s="10"/>
      <c r="X2636" s="10" t="s">
        <v>4992</v>
      </c>
      <c r="Y2636" s="10" t="s">
        <v>4980</v>
      </c>
      <c r="Z2636" s="10" t="s">
        <v>4980</v>
      </c>
      <c r="AA2636" s="10" t="s">
        <v>4992</v>
      </c>
      <c r="AB2636" s="10" t="s">
        <v>5066</v>
      </c>
      <c r="AC2636" s="84" t="s">
        <v>4999</v>
      </c>
      <c r="AD2636" s="29"/>
      <c r="AE2636" s="20" t="str">
        <f>VLOOKUP(E2636,'FILIAIS PETZ'!A:Q,17,0)</f>
        <v>MG-1</v>
      </c>
      <c r="AF2636" s="20" t="str">
        <f>VLOOKUP(E2636,'FILIAIS PETZ'!A:Q,3,0)</f>
        <v>FELICIO</v>
      </c>
      <c r="AG2636" s="20" t="str">
        <f>VLOOKUP(E2636,'FILIAIS PETZ'!A:Q,2,0)</f>
        <v>R3</v>
      </c>
      <c r="AH2636" s="75">
        <v>840</v>
      </c>
      <c r="AI2636" s="16" t="s">
        <v>7240</v>
      </c>
      <c r="AJ2636" s="43">
        <f>VLOOKUP(E2636,'FILIAIS PETZ'!$A$2:$K$2000,11,0)</f>
        <v>18328118012204</v>
      </c>
      <c r="AK2636" s="44">
        <f t="shared" si="177"/>
        <v>18328118012204</v>
      </c>
    </row>
    <row r="2637" spans="1:37" s="14" customFormat="1" ht="15" customHeight="1" thickBot="1" x14ac:dyDescent="0.25">
      <c r="A2637" s="9" t="str">
        <f t="shared" si="176"/>
        <v>PREVENTIVA</v>
      </c>
      <c r="B2637" s="18">
        <f>VLOOKUP(C2637,FORNECEDORES!D:E,2,0)</f>
        <v>7736</v>
      </c>
      <c r="C2637" s="19" t="str">
        <f>VLOOKUP(D2637,FORNECEDORES!A:D,4,0)</f>
        <v>27.385.816/0001-37</v>
      </c>
      <c r="D2637" s="13" t="s">
        <v>2591</v>
      </c>
      <c r="E2637" s="20" t="str">
        <f t="shared" si="171"/>
        <v>04 0240</v>
      </c>
      <c r="F2637" s="28" t="s">
        <v>4955</v>
      </c>
      <c r="G2637" s="21" t="str">
        <f>VLOOKUP(E2637,'FILIAIS PETZ'!A:E,5,0)</f>
        <v xml:space="preserve">CENTRO DE DISTRIBUIÇÃO HIDROLANDIA </v>
      </c>
      <c r="H2637" s="20" t="str">
        <f>VLOOKUP(E2637,'FILIAIS PETZ'!A:D,4,0)</f>
        <v>CDHD-GO</v>
      </c>
      <c r="I2637" s="46">
        <v>45413</v>
      </c>
      <c r="J2637" s="9" t="s">
        <v>4980</v>
      </c>
      <c r="K2637" s="9" t="s">
        <v>5858</v>
      </c>
      <c r="L2637" s="83" t="s">
        <v>8012</v>
      </c>
      <c r="M2637" s="85">
        <v>45446</v>
      </c>
      <c r="N2637" s="85">
        <v>45476</v>
      </c>
      <c r="O2637" s="85">
        <v>45453</v>
      </c>
      <c r="P2637" s="28" t="s">
        <v>4998</v>
      </c>
      <c r="Q2637" s="10">
        <v>3</v>
      </c>
      <c r="R2637" s="10" t="s">
        <v>4991</v>
      </c>
      <c r="S2637" s="10" t="s">
        <v>4983</v>
      </c>
      <c r="T2637" s="10" t="s">
        <v>32</v>
      </c>
      <c r="U2637" s="10">
        <v>11002</v>
      </c>
      <c r="V2637" s="10">
        <v>11002</v>
      </c>
      <c r="W2637" s="10"/>
      <c r="X2637" s="10" t="s">
        <v>4992</v>
      </c>
      <c r="Y2637" s="10" t="s">
        <v>4980</v>
      </c>
      <c r="Z2637" s="10" t="s">
        <v>4980</v>
      </c>
      <c r="AA2637" s="10" t="s">
        <v>4992</v>
      </c>
      <c r="AB2637" s="10" t="s">
        <v>5066</v>
      </c>
      <c r="AC2637" s="84" t="s">
        <v>4999</v>
      </c>
      <c r="AD2637" s="29"/>
      <c r="AE2637" s="20" t="str">
        <f>VLOOKUP(E2637,'FILIAIS PETZ'!A:Q,17,0)</f>
        <v>CD</v>
      </c>
      <c r="AF2637" s="20" t="str">
        <f>VLOOKUP(E2637,'FILIAIS PETZ'!A:Q,3,0)</f>
        <v>FELICIO</v>
      </c>
      <c r="AG2637" s="20" t="str">
        <f>VLOOKUP(E2637,'FILIAIS PETZ'!A:Q,2,0)</f>
        <v>CD</v>
      </c>
      <c r="AH2637" s="75">
        <v>1800</v>
      </c>
      <c r="AI2637" s="16" t="s">
        <v>7240</v>
      </c>
      <c r="AJ2637" s="43" t="str">
        <f>VLOOKUP(E2637,'FILIAIS PETZ'!$A$2:$K$2000,11,0)</f>
        <v>18.328.118/0228-54</v>
      </c>
      <c r="AK2637" s="44" t="str">
        <f t="shared" si="177"/>
        <v>18.328.118/0228-54</v>
      </c>
    </row>
    <row r="2638" spans="1:37" s="14" customFormat="1" ht="15" customHeight="1" thickBot="1" x14ac:dyDescent="0.25">
      <c r="A2638" s="9" t="str">
        <f t="shared" si="176"/>
        <v>PREVENTIVA</v>
      </c>
      <c r="B2638" s="18">
        <f>VLOOKUP(C2638,FORNECEDORES!D:E,2,0)</f>
        <v>7736</v>
      </c>
      <c r="C2638" s="19" t="str">
        <f>VLOOKUP(D2638,FORNECEDORES!A:D,4,0)</f>
        <v>27.385.816/0001-37</v>
      </c>
      <c r="D2638" s="13" t="s">
        <v>2591</v>
      </c>
      <c r="E2638" s="20" t="str">
        <f t="shared" si="171"/>
        <v>04 0240</v>
      </c>
      <c r="F2638" s="28" t="s">
        <v>4955</v>
      </c>
      <c r="G2638" s="21" t="str">
        <f>VLOOKUP(E2638,'FILIAIS PETZ'!A:E,5,0)</f>
        <v xml:space="preserve">CENTRO DE DISTRIBUIÇÃO HIDROLANDIA </v>
      </c>
      <c r="H2638" s="20" t="str">
        <f>VLOOKUP(E2638,'FILIAIS PETZ'!A:D,4,0)</f>
        <v>CDHD-GO</v>
      </c>
      <c r="I2638" s="46">
        <v>45413</v>
      </c>
      <c r="J2638" s="9" t="s">
        <v>4980</v>
      </c>
      <c r="K2638" s="9" t="s">
        <v>5858</v>
      </c>
      <c r="L2638" s="83" t="s">
        <v>8013</v>
      </c>
      <c r="M2638" s="85">
        <v>45446</v>
      </c>
      <c r="N2638" s="85">
        <v>45476</v>
      </c>
      <c r="O2638" s="85">
        <v>45453</v>
      </c>
      <c r="P2638" s="28" t="s">
        <v>4998</v>
      </c>
      <c r="Q2638" s="10">
        <v>3</v>
      </c>
      <c r="R2638" s="10">
        <v>1</v>
      </c>
      <c r="S2638" s="10">
        <v>8</v>
      </c>
      <c r="T2638" s="10" t="s">
        <v>32</v>
      </c>
      <c r="U2638" s="10">
        <v>11002</v>
      </c>
      <c r="V2638" s="10">
        <v>11002</v>
      </c>
      <c r="W2638" s="10" t="s">
        <v>5019</v>
      </c>
      <c r="X2638" s="10" t="s">
        <v>4985</v>
      </c>
      <c r="Y2638" s="10" t="s">
        <v>4980</v>
      </c>
      <c r="Z2638" s="10" t="s">
        <v>4980</v>
      </c>
      <c r="AA2638" s="10" t="s">
        <v>4989</v>
      </c>
      <c r="AB2638" s="10" t="s">
        <v>5066</v>
      </c>
      <c r="AC2638" s="84" t="s">
        <v>4999</v>
      </c>
      <c r="AD2638" s="29"/>
      <c r="AE2638" s="20" t="str">
        <f>VLOOKUP(E2638,'FILIAIS PETZ'!A:Q,17,0)</f>
        <v>CD</v>
      </c>
      <c r="AF2638" s="20" t="str">
        <f>VLOOKUP(E2638,'FILIAIS PETZ'!A:Q,3,0)</f>
        <v>FELICIO</v>
      </c>
      <c r="AG2638" s="20" t="str">
        <f>VLOOKUP(E2638,'FILIAIS PETZ'!A:Q,2,0)</f>
        <v>CD</v>
      </c>
      <c r="AH2638" s="75">
        <v>1400</v>
      </c>
      <c r="AI2638" s="16" t="s">
        <v>7239</v>
      </c>
      <c r="AJ2638" s="43" t="str">
        <f>VLOOKUP(E2638,'FILIAIS PETZ'!$A$2:$K$2000,11,0)</f>
        <v>18.328.118/0228-54</v>
      </c>
      <c r="AK2638" s="44" t="str">
        <f t="shared" si="177"/>
        <v>18.328.118/0228-54</v>
      </c>
    </row>
    <row r="2639" spans="1:37" s="14" customFormat="1" ht="15" customHeight="1" thickBot="1" x14ac:dyDescent="0.25">
      <c r="A2639" s="9" t="str">
        <f t="shared" si="176"/>
        <v>PREVENTIVA</v>
      </c>
      <c r="B2639" s="18">
        <f>VLOOKUP(C2639,FORNECEDORES!D:E,2,0)</f>
        <v>7736</v>
      </c>
      <c r="C2639" s="19" t="str">
        <f>VLOOKUP(D2639,FORNECEDORES!A:D,4,0)</f>
        <v>27.385.816/0001-37</v>
      </c>
      <c r="D2639" s="13" t="s">
        <v>2591</v>
      </c>
      <c r="E2639" s="20" t="str">
        <f t="shared" si="171"/>
        <v>04 0062</v>
      </c>
      <c r="F2639" s="28" t="s">
        <v>4968</v>
      </c>
      <c r="G2639" s="21" t="str">
        <f>VLOOKUP(E2639,'FILIAIS PETZ'!A:E,5,0)</f>
        <v>PETZ BRASILIA ASA NORTE</v>
      </c>
      <c r="H2639" s="20" t="str">
        <f>VLOOKUP(E2639,'FILIAIS PETZ'!A:D,4,0)</f>
        <v>ASAN-DF</v>
      </c>
      <c r="I2639" s="46">
        <v>45413</v>
      </c>
      <c r="J2639" s="9" t="s">
        <v>4980</v>
      </c>
      <c r="K2639" s="9" t="s">
        <v>5858</v>
      </c>
      <c r="L2639" s="83" t="s">
        <v>8006</v>
      </c>
      <c r="M2639" s="85">
        <v>45446</v>
      </c>
      <c r="N2639" s="85">
        <v>45476</v>
      </c>
      <c r="O2639" s="85">
        <v>45453</v>
      </c>
      <c r="P2639" s="28" t="s">
        <v>4998</v>
      </c>
      <c r="Q2639" s="10">
        <v>3</v>
      </c>
      <c r="R2639" s="10" t="s">
        <v>4991</v>
      </c>
      <c r="S2639" s="10" t="s">
        <v>4983</v>
      </c>
      <c r="T2639" s="10" t="s">
        <v>32</v>
      </c>
      <c r="U2639" s="10">
        <v>11002</v>
      </c>
      <c r="V2639" s="10">
        <v>11002</v>
      </c>
      <c r="W2639" s="10"/>
      <c r="X2639" s="10" t="s">
        <v>4992</v>
      </c>
      <c r="Y2639" s="10" t="s">
        <v>4980</v>
      </c>
      <c r="Z2639" s="10" t="s">
        <v>4980</v>
      </c>
      <c r="AA2639" s="10" t="s">
        <v>4992</v>
      </c>
      <c r="AB2639" s="10" t="s">
        <v>5066</v>
      </c>
      <c r="AC2639" s="84" t="s">
        <v>4999</v>
      </c>
      <c r="AD2639" s="29"/>
      <c r="AE2639" s="20" t="str">
        <f>VLOOKUP(E2639,'FILIAIS PETZ'!A:Q,17,0)</f>
        <v>CO-2</v>
      </c>
      <c r="AF2639" s="20" t="str">
        <f>VLOOKUP(E2639,'FILIAIS PETZ'!A:Q,3,0)</f>
        <v>FELICIO</v>
      </c>
      <c r="AG2639" s="20" t="str">
        <f>VLOOKUP(E2639,'FILIAIS PETZ'!A:Q,2,0)</f>
        <v>R3</v>
      </c>
      <c r="AH2639" s="75">
        <v>1500</v>
      </c>
      <c r="AI2639" s="16" t="s">
        <v>7240</v>
      </c>
      <c r="AJ2639" s="43">
        <f>VLOOKUP(E2639,'FILIAIS PETZ'!$A$2:$K$2000,11,0)</f>
        <v>18328118005500</v>
      </c>
      <c r="AK2639" s="44">
        <f t="shared" si="177"/>
        <v>18328118005500</v>
      </c>
    </row>
    <row r="2640" spans="1:37" s="14" customFormat="1" ht="15" customHeight="1" thickBot="1" x14ac:dyDescent="0.25">
      <c r="A2640" s="9" t="str">
        <f t="shared" si="176"/>
        <v>PREVENTIVA</v>
      </c>
      <c r="B2640" s="18">
        <f>VLOOKUP(C2640,FORNECEDORES!D:E,2,0)</f>
        <v>7736</v>
      </c>
      <c r="C2640" s="19" t="str">
        <f>VLOOKUP(D2640,FORNECEDORES!A:D,4,0)</f>
        <v>27.385.816/0001-37</v>
      </c>
      <c r="D2640" s="13" t="s">
        <v>2591</v>
      </c>
      <c r="E2640" s="20" t="str">
        <f t="shared" si="171"/>
        <v>04 0062</v>
      </c>
      <c r="F2640" s="28" t="s">
        <v>4968</v>
      </c>
      <c r="G2640" s="21" t="str">
        <f>VLOOKUP(E2640,'FILIAIS PETZ'!A:E,5,0)</f>
        <v>PETZ BRASILIA ASA NORTE</v>
      </c>
      <c r="H2640" s="20" t="str">
        <f>VLOOKUP(E2640,'FILIAIS PETZ'!A:D,4,0)</f>
        <v>ASAN-DF</v>
      </c>
      <c r="I2640" s="46">
        <v>45413</v>
      </c>
      <c r="J2640" s="9" t="s">
        <v>4980</v>
      </c>
      <c r="K2640" s="9" t="s">
        <v>5858</v>
      </c>
      <c r="L2640" s="83" t="s">
        <v>8007</v>
      </c>
      <c r="M2640" s="85">
        <v>45446</v>
      </c>
      <c r="N2640" s="85">
        <v>45476</v>
      </c>
      <c r="O2640" s="85">
        <v>45453</v>
      </c>
      <c r="P2640" s="28" t="s">
        <v>4998</v>
      </c>
      <c r="Q2640" s="10">
        <v>3</v>
      </c>
      <c r="R2640" s="10" t="s">
        <v>4991</v>
      </c>
      <c r="S2640" s="10" t="s">
        <v>4983</v>
      </c>
      <c r="T2640" s="10" t="s">
        <v>32</v>
      </c>
      <c r="U2640" s="10">
        <v>11002</v>
      </c>
      <c r="V2640" s="10">
        <v>11002</v>
      </c>
      <c r="W2640" s="10" t="s">
        <v>5019</v>
      </c>
      <c r="X2640" s="10" t="s">
        <v>4985</v>
      </c>
      <c r="Y2640" s="10" t="s">
        <v>4980</v>
      </c>
      <c r="Z2640" s="10" t="s">
        <v>4980</v>
      </c>
      <c r="AA2640" s="10" t="s">
        <v>4989</v>
      </c>
      <c r="AB2640" s="10" t="s">
        <v>5066</v>
      </c>
      <c r="AC2640" s="84" t="s">
        <v>4999</v>
      </c>
      <c r="AD2640" s="29"/>
      <c r="AE2640" s="20" t="str">
        <f>VLOOKUP(E2640,'FILIAIS PETZ'!A:Q,17,0)</f>
        <v>CO-2</v>
      </c>
      <c r="AF2640" s="20" t="str">
        <f>VLOOKUP(E2640,'FILIAIS PETZ'!A:Q,3,0)</f>
        <v>FELICIO</v>
      </c>
      <c r="AG2640" s="20" t="str">
        <f>VLOOKUP(E2640,'FILIAIS PETZ'!A:Q,2,0)</f>
        <v>R3</v>
      </c>
      <c r="AH2640" s="75">
        <v>1400</v>
      </c>
      <c r="AI2640" s="16" t="s">
        <v>7239</v>
      </c>
      <c r="AJ2640" s="43">
        <f>VLOOKUP(E2640,'FILIAIS PETZ'!$A$2:$K$2000,11,0)</f>
        <v>18328118005500</v>
      </c>
      <c r="AK2640" s="44">
        <f t="shared" si="177"/>
        <v>18328118005500</v>
      </c>
    </row>
    <row r="2641" spans="1:37" s="14" customFormat="1" ht="15" customHeight="1" thickBot="1" x14ac:dyDescent="0.25">
      <c r="A2641" s="9" t="str">
        <f t="shared" si="176"/>
        <v>PREVENTIVA</v>
      </c>
      <c r="B2641" s="18">
        <f>VLOOKUP(C2641,FORNECEDORES!D:E,2,0)</f>
        <v>7736</v>
      </c>
      <c r="C2641" s="19" t="str">
        <f>VLOOKUP(D2641,FORNECEDORES!A:D,4,0)</f>
        <v>27.385.816/0001-37</v>
      </c>
      <c r="D2641" s="13" t="s">
        <v>2591</v>
      </c>
      <c r="E2641" s="20" t="str">
        <f t="shared" ref="E2641:E2704" si="178">CONCATENATE("04 ",F2641)</f>
        <v>04 0048</v>
      </c>
      <c r="F2641" s="28" t="s">
        <v>4970</v>
      </c>
      <c r="G2641" s="21" t="str">
        <f>VLOOKUP(E2641,'FILIAIS PETZ'!A:E,5,0)</f>
        <v>PETZ BRASILIA EPIA</v>
      </c>
      <c r="H2641" s="20" t="str">
        <f>VLOOKUP(E2641,'FILIAIS PETZ'!A:D,4,0)</f>
        <v>EPIA-DF</v>
      </c>
      <c r="I2641" s="46">
        <v>45413</v>
      </c>
      <c r="J2641" s="9" t="s">
        <v>4980</v>
      </c>
      <c r="K2641" s="9" t="s">
        <v>5858</v>
      </c>
      <c r="L2641" s="83" t="s">
        <v>8018</v>
      </c>
      <c r="M2641" s="85">
        <v>45446</v>
      </c>
      <c r="N2641" s="85">
        <v>45476</v>
      </c>
      <c r="O2641" s="85">
        <v>45453</v>
      </c>
      <c r="P2641" s="28" t="s">
        <v>4998</v>
      </c>
      <c r="Q2641" s="10">
        <v>3</v>
      </c>
      <c r="R2641" s="10" t="s">
        <v>4991</v>
      </c>
      <c r="S2641" s="10" t="s">
        <v>4983</v>
      </c>
      <c r="T2641" s="10" t="s">
        <v>32</v>
      </c>
      <c r="U2641" s="10">
        <v>11002</v>
      </c>
      <c r="V2641" s="10">
        <v>11002</v>
      </c>
      <c r="W2641" s="10"/>
      <c r="X2641" s="10" t="s">
        <v>4992</v>
      </c>
      <c r="Y2641" s="10" t="s">
        <v>4980</v>
      </c>
      <c r="Z2641" s="10" t="s">
        <v>4980</v>
      </c>
      <c r="AA2641" s="10" t="s">
        <v>4992</v>
      </c>
      <c r="AB2641" s="10" t="s">
        <v>5066</v>
      </c>
      <c r="AC2641" s="84" t="s">
        <v>4999</v>
      </c>
      <c r="AD2641" s="29"/>
      <c r="AE2641" s="20" t="str">
        <f>VLOOKUP(E2641,'FILIAIS PETZ'!A:Q,17,0)</f>
        <v>CO-2</v>
      </c>
      <c r="AF2641" s="20" t="str">
        <f>VLOOKUP(E2641,'FILIAIS PETZ'!A:Q,3,0)</f>
        <v>FELICIO</v>
      </c>
      <c r="AG2641" s="20" t="str">
        <f>VLOOKUP(E2641,'FILIAIS PETZ'!A:Q,2,0)</f>
        <v>R3</v>
      </c>
      <c r="AH2641" s="75">
        <v>1800</v>
      </c>
      <c r="AI2641" s="16" t="s">
        <v>7240</v>
      </c>
      <c r="AJ2641" s="43">
        <f>VLOOKUP(E2641,'FILIAIS PETZ'!$A$2:$K$2000,11,0)</f>
        <v>18328118004368</v>
      </c>
      <c r="AK2641" s="44">
        <f t="shared" si="177"/>
        <v>18328118004368</v>
      </c>
    </row>
    <row r="2642" spans="1:37" s="14" customFormat="1" ht="15" customHeight="1" thickBot="1" x14ac:dyDescent="0.25">
      <c r="A2642" s="9" t="str">
        <f t="shared" si="176"/>
        <v>PREVENTIVA</v>
      </c>
      <c r="B2642" s="18">
        <f>VLOOKUP(C2642,FORNECEDORES!D:E,2,0)</f>
        <v>7736</v>
      </c>
      <c r="C2642" s="19" t="str">
        <f>VLOOKUP(D2642,FORNECEDORES!A:D,4,0)</f>
        <v>27.385.816/0001-37</v>
      </c>
      <c r="D2642" s="13" t="s">
        <v>2591</v>
      </c>
      <c r="E2642" s="20" t="str">
        <f t="shared" si="178"/>
        <v>04 0048</v>
      </c>
      <c r="F2642" s="28" t="s">
        <v>4970</v>
      </c>
      <c r="G2642" s="21" t="str">
        <f>VLOOKUP(E2642,'FILIAIS PETZ'!A:E,5,0)</f>
        <v>PETZ BRASILIA EPIA</v>
      </c>
      <c r="H2642" s="20" t="str">
        <f>VLOOKUP(E2642,'FILIAIS PETZ'!A:D,4,0)</f>
        <v>EPIA-DF</v>
      </c>
      <c r="I2642" s="46">
        <v>45413</v>
      </c>
      <c r="J2642" s="9" t="s">
        <v>4980</v>
      </c>
      <c r="K2642" s="9" t="s">
        <v>5858</v>
      </c>
      <c r="L2642" s="83" t="s">
        <v>8019</v>
      </c>
      <c r="M2642" s="85">
        <v>45446</v>
      </c>
      <c r="N2642" s="85">
        <v>45476</v>
      </c>
      <c r="O2642" s="85">
        <v>45453</v>
      </c>
      <c r="P2642" s="28" t="s">
        <v>4998</v>
      </c>
      <c r="Q2642" s="10">
        <v>3</v>
      </c>
      <c r="R2642" s="10" t="s">
        <v>4991</v>
      </c>
      <c r="S2642" s="10" t="s">
        <v>4983</v>
      </c>
      <c r="T2642" s="10" t="s">
        <v>32</v>
      </c>
      <c r="U2642" s="10">
        <v>11002</v>
      </c>
      <c r="V2642" s="10">
        <v>11002</v>
      </c>
      <c r="W2642" s="10" t="s">
        <v>5019</v>
      </c>
      <c r="X2642" s="10" t="s">
        <v>4985</v>
      </c>
      <c r="Y2642" s="10" t="s">
        <v>4980</v>
      </c>
      <c r="Z2642" s="10" t="s">
        <v>4980</v>
      </c>
      <c r="AA2642" s="10" t="s">
        <v>4989</v>
      </c>
      <c r="AB2642" s="10" t="s">
        <v>5066</v>
      </c>
      <c r="AC2642" s="84" t="s">
        <v>4999</v>
      </c>
      <c r="AD2642" s="29"/>
      <c r="AE2642" s="20" t="str">
        <f>VLOOKUP(E2642,'FILIAIS PETZ'!A:Q,17,0)</f>
        <v>CO-2</v>
      </c>
      <c r="AF2642" s="20" t="str">
        <f>VLOOKUP(E2642,'FILIAIS PETZ'!A:Q,3,0)</f>
        <v>FELICIO</v>
      </c>
      <c r="AG2642" s="20" t="str">
        <f>VLOOKUP(E2642,'FILIAIS PETZ'!A:Q,2,0)</f>
        <v>R3</v>
      </c>
      <c r="AH2642" s="75">
        <v>1400</v>
      </c>
      <c r="AI2642" s="16" t="s">
        <v>7239</v>
      </c>
      <c r="AJ2642" s="43">
        <f>VLOOKUP(E2642,'FILIAIS PETZ'!$A$2:$K$2000,11,0)</f>
        <v>18328118004368</v>
      </c>
      <c r="AK2642" s="44">
        <f t="shared" si="177"/>
        <v>18328118004368</v>
      </c>
    </row>
    <row r="2643" spans="1:37" s="14" customFormat="1" ht="15" customHeight="1" thickBot="1" x14ac:dyDescent="0.25">
      <c r="A2643" s="9" t="str">
        <f t="shared" si="176"/>
        <v>PREVENTIVA</v>
      </c>
      <c r="B2643" s="18">
        <f>VLOOKUP(C2643,FORNECEDORES!D:E,2,0)</f>
        <v>7736</v>
      </c>
      <c r="C2643" s="19" t="str">
        <f>VLOOKUP(D2643,FORNECEDORES!A:D,4,0)</f>
        <v>27.385.816/0001-37</v>
      </c>
      <c r="D2643" s="13" t="s">
        <v>2591</v>
      </c>
      <c r="E2643" s="20" t="str">
        <f t="shared" si="178"/>
        <v>04 0015</v>
      </c>
      <c r="F2643" s="28" t="s">
        <v>4971</v>
      </c>
      <c r="G2643" s="21" t="str">
        <f>VLOOKUP(E2643,'FILIAIS PETZ'!A:E,5,0)</f>
        <v>PETZ BRASILIA SIA</v>
      </c>
      <c r="H2643" s="20" t="str">
        <f>VLOOKUP(E2643,'FILIAIS PETZ'!A:D,4,0)</f>
        <v>BSIA-DF</v>
      </c>
      <c r="I2643" s="46">
        <v>45413</v>
      </c>
      <c r="J2643" s="9" t="s">
        <v>4980</v>
      </c>
      <c r="K2643" s="9" t="s">
        <v>5858</v>
      </c>
      <c r="L2643" s="83" t="s">
        <v>8036</v>
      </c>
      <c r="M2643" s="85">
        <v>45446</v>
      </c>
      <c r="N2643" s="85">
        <v>45476</v>
      </c>
      <c r="O2643" s="85">
        <v>45453</v>
      </c>
      <c r="P2643" s="28" t="s">
        <v>4998</v>
      </c>
      <c r="Q2643" s="10">
        <v>3</v>
      </c>
      <c r="R2643" s="10" t="s">
        <v>4991</v>
      </c>
      <c r="S2643" s="10" t="s">
        <v>4983</v>
      </c>
      <c r="T2643" s="10" t="s">
        <v>32</v>
      </c>
      <c r="U2643" s="10">
        <v>11002</v>
      </c>
      <c r="V2643" s="10">
        <v>11002</v>
      </c>
      <c r="W2643" s="10"/>
      <c r="X2643" s="10" t="s">
        <v>4992</v>
      </c>
      <c r="Y2643" s="10" t="s">
        <v>4980</v>
      </c>
      <c r="Z2643" s="10" t="s">
        <v>4980</v>
      </c>
      <c r="AA2643" s="10" t="s">
        <v>4992</v>
      </c>
      <c r="AB2643" s="10" t="s">
        <v>5066</v>
      </c>
      <c r="AC2643" s="84" t="s">
        <v>4999</v>
      </c>
      <c r="AD2643" s="29"/>
      <c r="AE2643" s="20" t="str">
        <f>VLOOKUP(E2643,'FILIAIS PETZ'!A:Q,17,0)</f>
        <v>CO-2</v>
      </c>
      <c r="AF2643" s="20" t="str">
        <f>VLOOKUP(E2643,'FILIAIS PETZ'!A:Q,3,0)</f>
        <v>FELICIO</v>
      </c>
      <c r="AG2643" s="20" t="str">
        <f>VLOOKUP(E2643,'FILIAIS PETZ'!A:Q,2,0)</f>
        <v>R3</v>
      </c>
      <c r="AH2643" s="75">
        <v>1800</v>
      </c>
      <c r="AI2643" s="16" t="s">
        <v>7240</v>
      </c>
      <c r="AJ2643" s="43">
        <f>VLOOKUP(E2643,'FILIAIS PETZ'!$A$2:$K$2000,11,0)</f>
        <v>18328118000451</v>
      </c>
      <c r="AK2643" s="44">
        <f t="shared" si="177"/>
        <v>18328118000451</v>
      </c>
    </row>
    <row r="2644" spans="1:37" s="14" customFormat="1" ht="15" customHeight="1" thickBot="1" x14ac:dyDescent="0.25">
      <c r="A2644" s="9" t="str">
        <f t="shared" si="176"/>
        <v>PREVENTIVA</v>
      </c>
      <c r="B2644" s="18">
        <f>VLOOKUP(C2644,FORNECEDORES!D:E,2,0)</f>
        <v>7736</v>
      </c>
      <c r="C2644" s="19" t="str">
        <f>VLOOKUP(D2644,FORNECEDORES!A:D,4,0)</f>
        <v>27.385.816/0001-37</v>
      </c>
      <c r="D2644" s="13" t="s">
        <v>2591</v>
      </c>
      <c r="E2644" s="20" t="str">
        <f t="shared" si="178"/>
        <v>04 0015</v>
      </c>
      <c r="F2644" s="28" t="s">
        <v>4971</v>
      </c>
      <c r="G2644" s="21" t="str">
        <f>VLOOKUP(E2644,'FILIAIS PETZ'!A:E,5,0)</f>
        <v>PETZ BRASILIA SIA</v>
      </c>
      <c r="H2644" s="20" t="str">
        <f>VLOOKUP(E2644,'FILIAIS PETZ'!A:D,4,0)</f>
        <v>BSIA-DF</v>
      </c>
      <c r="I2644" s="46">
        <v>45413</v>
      </c>
      <c r="J2644" s="9" t="s">
        <v>4980</v>
      </c>
      <c r="K2644" s="9" t="s">
        <v>5858</v>
      </c>
      <c r="L2644" s="83" t="s">
        <v>8037</v>
      </c>
      <c r="M2644" s="85">
        <v>45446</v>
      </c>
      <c r="N2644" s="85">
        <v>45476</v>
      </c>
      <c r="O2644" s="85">
        <v>45453</v>
      </c>
      <c r="P2644" s="28" t="s">
        <v>4998</v>
      </c>
      <c r="Q2644" s="10">
        <v>3</v>
      </c>
      <c r="R2644" s="10" t="s">
        <v>4991</v>
      </c>
      <c r="S2644" s="10" t="s">
        <v>4983</v>
      </c>
      <c r="T2644" s="10" t="s">
        <v>32</v>
      </c>
      <c r="U2644" s="10">
        <v>11002</v>
      </c>
      <c r="V2644" s="10">
        <v>11002</v>
      </c>
      <c r="W2644" s="10" t="s">
        <v>5019</v>
      </c>
      <c r="X2644" s="10" t="s">
        <v>4985</v>
      </c>
      <c r="Y2644" s="10" t="s">
        <v>4980</v>
      </c>
      <c r="Z2644" s="10" t="s">
        <v>4980</v>
      </c>
      <c r="AA2644" s="10" t="s">
        <v>4989</v>
      </c>
      <c r="AB2644" s="10" t="s">
        <v>5066</v>
      </c>
      <c r="AC2644" s="84" t="s">
        <v>4999</v>
      </c>
      <c r="AD2644" s="29"/>
      <c r="AE2644" s="20" t="str">
        <f>VLOOKUP(E2644,'FILIAIS PETZ'!A:Q,17,0)</f>
        <v>CO-2</v>
      </c>
      <c r="AF2644" s="20" t="str">
        <f>VLOOKUP(E2644,'FILIAIS PETZ'!A:Q,3,0)</f>
        <v>FELICIO</v>
      </c>
      <c r="AG2644" s="20" t="str">
        <f>VLOOKUP(E2644,'FILIAIS PETZ'!A:Q,2,0)</f>
        <v>R3</v>
      </c>
      <c r="AH2644" s="75">
        <v>1400</v>
      </c>
      <c r="AI2644" s="16" t="s">
        <v>7239</v>
      </c>
      <c r="AJ2644" s="43">
        <f>VLOOKUP(E2644,'FILIAIS PETZ'!$A$2:$K$2000,11,0)</f>
        <v>18328118000451</v>
      </c>
      <c r="AK2644" s="44">
        <f t="shared" si="177"/>
        <v>18328118000451</v>
      </c>
    </row>
    <row r="2645" spans="1:37" s="14" customFormat="1" ht="15" customHeight="1" thickBot="1" x14ac:dyDescent="0.25">
      <c r="A2645" s="9" t="str">
        <f t="shared" si="176"/>
        <v>PREVENTIVA</v>
      </c>
      <c r="B2645" s="18">
        <f>VLOOKUP(C2645,FORNECEDORES!D:E,2,0)</f>
        <v>7736</v>
      </c>
      <c r="C2645" s="19" t="str">
        <f>VLOOKUP(D2645,FORNECEDORES!A:D,4,0)</f>
        <v>27.385.816/0001-37</v>
      </c>
      <c r="D2645" s="13" t="s">
        <v>2591</v>
      </c>
      <c r="E2645" s="20" t="str">
        <f t="shared" si="178"/>
        <v>04 0200</v>
      </c>
      <c r="F2645" s="28" t="s">
        <v>4960</v>
      </c>
      <c r="G2645" s="21" t="str">
        <f>VLOOKUP(E2645,'FILIAIS PETZ'!A:E,5,0)</f>
        <v>PETZ BRASILIA W3 NORTE</v>
      </c>
      <c r="H2645" s="20" t="str">
        <f>VLOOKUP(E2645,'FILIAIS PETZ'!A:D,4,0)</f>
        <v>W3NT-DF</v>
      </c>
      <c r="I2645" s="46">
        <v>45413</v>
      </c>
      <c r="J2645" s="9" t="s">
        <v>4980</v>
      </c>
      <c r="K2645" s="9" t="s">
        <v>5858</v>
      </c>
      <c r="L2645" s="83" t="s">
        <v>8044</v>
      </c>
      <c r="M2645" s="85">
        <v>45446</v>
      </c>
      <c r="N2645" s="85">
        <v>45476</v>
      </c>
      <c r="O2645" s="85">
        <v>45453</v>
      </c>
      <c r="P2645" s="28" t="s">
        <v>4998</v>
      </c>
      <c r="Q2645" s="10">
        <v>3</v>
      </c>
      <c r="R2645" s="10" t="s">
        <v>4991</v>
      </c>
      <c r="S2645" s="10" t="s">
        <v>4983</v>
      </c>
      <c r="T2645" s="10" t="s">
        <v>32</v>
      </c>
      <c r="U2645" s="10">
        <v>11002</v>
      </c>
      <c r="V2645" s="10">
        <v>11002</v>
      </c>
      <c r="W2645" s="10"/>
      <c r="X2645" s="10" t="s">
        <v>4992</v>
      </c>
      <c r="Y2645" s="10" t="s">
        <v>4980</v>
      </c>
      <c r="Z2645" s="10" t="s">
        <v>4980</v>
      </c>
      <c r="AA2645" s="10" t="s">
        <v>4992</v>
      </c>
      <c r="AB2645" s="10" t="s">
        <v>5066</v>
      </c>
      <c r="AC2645" s="84" t="s">
        <v>4999</v>
      </c>
      <c r="AD2645" s="29"/>
      <c r="AE2645" s="20" t="str">
        <f>VLOOKUP(E2645,'FILIAIS PETZ'!A:Q,17,0)</f>
        <v>CO-2</v>
      </c>
      <c r="AF2645" s="20" t="str">
        <f>VLOOKUP(E2645,'FILIAIS PETZ'!A:Q,3,0)</f>
        <v>FELICIO</v>
      </c>
      <c r="AG2645" s="20" t="str">
        <f>VLOOKUP(E2645,'FILIAIS PETZ'!A:Q,2,0)</f>
        <v>R3</v>
      </c>
      <c r="AH2645" s="75">
        <v>2200</v>
      </c>
      <c r="AI2645" s="16" t="s">
        <v>7240</v>
      </c>
      <c r="AJ2645" s="43">
        <f>VLOOKUP(E2645,'FILIAIS PETZ'!$A$2:$K$2000,11,0)</f>
        <v>18328118018660</v>
      </c>
      <c r="AK2645" s="44">
        <f t="shared" si="177"/>
        <v>18328118018660</v>
      </c>
    </row>
    <row r="2646" spans="1:37" s="14" customFormat="1" ht="15" customHeight="1" thickBot="1" x14ac:dyDescent="0.25">
      <c r="A2646" s="9" t="str">
        <f t="shared" si="176"/>
        <v>PREVENTIVA</v>
      </c>
      <c r="B2646" s="18">
        <f>VLOOKUP(C2646,FORNECEDORES!D:E,2,0)</f>
        <v>7736</v>
      </c>
      <c r="C2646" s="19" t="str">
        <f>VLOOKUP(D2646,FORNECEDORES!A:D,4,0)</f>
        <v>27.385.816/0001-37</v>
      </c>
      <c r="D2646" s="13" t="s">
        <v>2591</v>
      </c>
      <c r="E2646" s="20" t="str">
        <f t="shared" si="178"/>
        <v>04 0200</v>
      </c>
      <c r="F2646" s="28" t="s">
        <v>4960</v>
      </c>
      <c r="G2646" s="21" t="str">
        <f>VLOOKUP(E2646,'FILIAIS PETZ'!A:E,5,0)</f>
        <v>PETZ BRASILIA W3 NORTE</v>
      </c>
      <c r="H2646" s="20" t="str">
        <f>VLOOKUP(E2646,'FILIAIS PETZ'!A:D,4,0)</f>
        <v>W3NT-DF</v>
      </c>
      <c r="I2646" s="46">
        <v>45413</v>
      </c>
      <c r="J2646" s="9" t="s">
        <v>4980</v>
      </c>
      <c r="K2646" s="9" t="s">
        <v>5858</v>
      </c>
      <c r="L2646" s="83" t="s">
        <v>8045</v>
      </c>
      <c r="M2646" s="85">
        <v>45446</v>
      </c>
      <c r="N2646" s="85">
        <v>45476</v>
      </c>
      <c r="O2646" s="85">
        <v>45453</v>
      </c>
      <c r="P2646" s="28" t="s">
        <v>4998</v>
      </c>
      <c r="Q2646" s="10">
        <v>3</v>
      </c>
      <c r="R2646" s="10" t="s">
        <v>4991</v>
      </c>
      <c r="S2646" s="10" t="s">
        <v>4983</v>
      </c>
      <c r="T2646" s="10" t="s">
        <v>32</v>
      </c>
      <c r="U2646" s="10">
        <v>11002</v>
      </c>
      <c r="V2646" s="10">
        <v>11002</v>
      </c>
      <c r="W2646" s="10" t="s">
        <v>5019</v>
      </c>
      <c r="X2646" s="10" t="s">
        <v>4985</v>
      </c>
      <c r="Y2646" s="10" t="s">
        <v>4980</v>
      </c>
      <c r="Z2646" s="10" t="s">
        <v>4980</v>
      </c>
      <c r="AA2646" s="10" t="s">
        <v>4989</v>
      </c>
      <c r="AB2646" s="10" t="s">
        <v>5066</v>
      </c>
      <c r="AC2646" s="84" t="s">
        <v>4999</v>
      </c>
      <c r="AD2646" s="29"/>
      <c r="AE2646" s="20" t="str">
        <f>VLOOKUP(E2646,'FILIAIS PETZ'!A:Q,17,0)</f>
        <v>CO-2</v>
      </c>
      <c r="AF2646" s="20" t="str">
        <f>VLOOKUP(E2646,'FILIAIS PETZ'!A:Q,3,0)</f>
        <v>FELICIO</v>
      </c>
      <c r="AG2646" s="20" t="str">
        <f>VLOOKUP(E2646,'FILIAIS PETZ'!A:Q,2,0)</f>
        <v>R3</v>
      </c>
      <c r="AH2646" s="75">
        <v>1600</v>
      </c>
      <c r="AI2646" s="16" t="s">
        <v>7239</v>
      </c>
      <c r="AJ2646" s="43">
        <f>VLOOKUP(E2646,'FILIAIS PETZ'!$A$2:$K$2000,11,0)</f>
        <v>18328118018660</v>
      </c>
      <c r="AK2646" s="44">
        <f t="shared" si="177"/>
        <v>18328118018660</v>
      </c>
    </row>
    <row r="2647" spans="1:37" s="14" customFormat="1" ht="15" customHeight="1" thickBot="1" x14ac:dyDescent="0.25">
      <c r="A2647" s="9" t="str">
        <f t="shared" si="176"/>
        <v>PREVENTIVA</v>
      </c>
      <c r="B2647" s="18">
        <f>VLOOKUP(C2647,FORNECEDORES!D:E,2,0)</f>
        <v>7736</v>
      </c>
      <c r="C2647" s="19" t="str">
        <f>VLOOKUP(D2647,FORNECEDORES!A:D,4,0)</f>
        <v>27.385.816/0001-37</v>
      </c>
      <c r="D2647" s="13" t="s">
        <v>2591</v>
      </c>
      <c r="E2647" s="20" t="str">
        <f t="shared" si="178"/>
        <v>04 0161</v>
      </c>
      <c r="F2647" s="28" t="s">
        <v>4959</v>
      </c>
      <c r="G2647" s="21" t="str">
        <f>VLOOKUP(E2647,'FILIAIS PETZ'!A:E,5,0)</f>
        <v>PETZ CEILANDIA</v>
      </c>
      <c r="H2647" s="20" t="str">
        <f>VLOOKUP(E2647,'FILIAIS PETZ'!A:D,4,0)</f>
        <v>CDIA-DF</v>
      </c>
      <c r="I2647" s="46">
        <v>45413</v>
      </c>
      <c r="J2647" s="9" t="s">
        <v>4980</v>
      </c>
      <c r="K2647" s="9" t="s">
        <v>5858</v>
      </c>
      <c r="L2647" s="83" t="s">
        <v>8015</v>
      </c>
      <c r="M2647" s="85">
        <v>45446</v>
      </c>
      <c r="N2647" s="85">
        <v>45476</v>
      </c>
      <c r="O2647" s="85">
        <v>45453</v>
      </c>
      <c r="P2647" s="28" t="s">
        <v>4998</v>
      </c>
      <c r="Q2647" s="10">
        <v>3</v>
      </c>
      <c r="R2647" s="10" t="s">
        <v>4991</v>
      </c>
      <c r="S2647" s="10" t="s">
        <v>4983</v>
      </c>
      <c r="T2647" s="10" t="s">
        <v>32</v>
      </c>
      <c r="U2647" s="10">
        <v>11002</v>
      </c>
      <c r="V2647" s="10">
        <v>11002</v>
      </c>
      <c r="W2647" s="10" t="s">
        <v>5019</v>
      </c>
      <c r="X2647" s="10" t="s">
        <v>4985</v>
      </c>
      <c r="Y2647" s="10" t="s">
        <v>4980</v>
      </c>
      <c r="Z2647" s="10" t="s">
        <v>4980</v>
      </c>
      <c r="AA2647" s="10" t="s">
        <v>4989</v>
      </c>
      <c r="AB2647" s="10" t="s">
        <v>5066</v>
      </c>
      <c r="AC2647" s="84" t="s">
        <v>4999</v>
      </c>
      <c r="AD2647" s="29"/>
      <c r="AE2647" s="20" t="str">
        <f>VLOOKUP(E2647,'FILIAIS PETZ'!A:Q,17,0)</f>
        <v>CO-1</v>
      </c>
      <c r="AF2647" s="20" t="str">
        <f>VLOOKUP(E2647,'FILIAIS PETZ'!A:Q,3,0)</f>
        <v>FELICIO</v>
      </c>
      <c r="AG2647" s="20" t="str">
        <f>VLOOKUP(E2647,'FILIAIS PETZ'!A:Q,2,0)</f>
        <v>R3</v>
      </c>
      <c r="AH2647" s="75">
        <v>700</v>
      </c>
      <c r="AI2647" s="16" t="s">
        <v>7239</v>
      </c>
      <c r="AJ2647" s="43">
        <f>VLOOKUP(E2647,'FILIAIS PETZ'!$A$2:$K$2000,11,0)</f>
        <v>18328118015211</v>
      </c>
      <c r="AK2647" s="44">
        <f t="shared" si="177"/>
        <v>18328118015211</v>
      </c>
    </row>
    <row r="2648" spans="1:37" s="14" customFormat="1" ht="15" customHeight="1" thickBot="1" x14ac:dyDescent="0.25">
      <c r="A2648" s="9" t="str">
        <f t="shared" si="176"/>
        <v>PREVENTIVA</v>
      </c>
      <c r="B2648" s="18">
        <f>VLOOKUP(C2648,FORNECEDORES!D:E,2,0)</f>
        <v>7736</v>
      </c>
      <c r="C2648" s="19" t="str">
        <f>VLOOKUP(D2648,FORNECEDORES!A:D,4,0)</f>
        <v>27.385.816/0001-37</v>
      </c>
      <c r="D2648" s="13" t="s">
        <v>2591</v>
      </c>
      <c r="E2648" s="20" t="str">
        <f t="shared" si="178"/>
        <v>04 0161</v>
      </c>
      <c r="F2648" s="28" t="s">
        <v>4959</v>
      </c>
      <c r="G2648" s="21" t="str">
        <f>VLOOKUP(E2648,'FILIAIS PETZ'!A:E,5,0)</f>
        <v>PETZ CEILANDIA</v>
      </c>
      <c r="H2648" s="20" t="str">
        <f>VLOOKUP(E2648,'FILIAIS PETZ'!A:D,4,0)</f>
        <v>CDIA-DF</v>
      </c>
      <c r="I2648" s="46">
        <v>45413</v>
      </c>
      <c r="J2648" s="9" t="s">
        <v>4980</v>
      </c>
      <c r="K2648" s="9" t="s">
        <v>5858</v>
      </c>
      <c r="L2648" s="83" t="s">
        <v>8014</v>
      </c>
      <c r="M2648" s="85">
        <v>45446</v>
      </c>
      <c r="N2648" s="85">
        <v>45476</v>
      </c>
      <c r="O2648" s="85">
        <v>45453</v>
      </c>
      <c r="P2648" s="28" t="s">
        <v>4998</v>
      </c>
      <c r="Q2648" s="10">
        <v>3</v>
      </c>
      <c r="R2648" s="10" t="s">
        <v>4991</v>
      </c>
      <c r="S2648" s="10" t="s">
        <v>4983</v>
      </c>
      <c r="T2648" s="10" t="s">
        <v>32</v>
      </c>
      <c r="U2648" s="10">
        <v>11002</v>
      </c>
      <c r="V2648" s="10">
        <v>11002</v>
      </c>
      <c r="W2648" s="10" t="s">
        <v>5019</v>
      </c>
      <c r="X2648" s="10" t="s">
        <v>4992</v>
      </c>
      <c r="Y2648" s="10" t="s">
        <v>4980</v>
      </c>
      <c r="Z2648" s="10" t="s">
        <v>4980</v>
      </c>
      <c r="AA2648" s="10" t="s">
        <v>4992</v>
      </c>
      <c r="AB2648" s="10" t="s">
        <v>5066</v>
      </c>
      <c r="AC2648" s="84" t="s">
        <v>4999</v>
      </c>
      <c r="AD2648" s="29"/>
      <c r="AE2648" s="20" t="str">
        <f>VLOOKUP(E2648,'FILIAIS PETZ'!A:Q,17,0)</f>
        <v>CO-1</v>
      </c>
      <c r="AF2648" s="20" t="str">
        <f>VLOOKUP(E2648,'FILIAIS PETZ'!A:Q,3,0)</f>
        <v>FELICIO</v>
      </c>
      <c r="AG2648" s="20" t="str">
        <f>VLOOKUP(E2648,'FILIAIS PETZ'!A:Q,2,0)</f>
        <v>R3</v>
      </c>
      <c r="AH2648" s="75">
        <v>900</v>
      </c>
      <c r="AI2648" s="16" t="s">
        <v>7240</v>
      </c>
      <c r="AJ2648" s="43">
        <f>VLOOKUP(E2648,'FILIAIS PETZ'!$A$2:$K$2000,11,0)</f>
        <v>18328118015211</v>
      </c>
      <c r="AK2648" s="44">
        <f t="shared" si="177"/>
        <v>18328118015211</v>
      </c>
    </row>
    <row r="2649" spans="1:37" s="14" customFormat="1" ht="15" customHeight="1" thickBot="1" x14ac:dyDescent="0.25">
      <c r="A2649" s="9" t="str">
        <f t="shared" si="176"/>
        <v>PREVENTIVA</v>
      </c>
      <c r="B2649" s="18">
        <f>VLOOKUP(C2649,FORNECEDORES!D:E,2,0)</f>
        <v>7736</v>
      </c>
      <c r="C2649" s="19" t="str">
        <f>VLOOKUP(D2649,FORNECEDORES!A:D,4,0)</f>
        <v>27.385.816/0001-37</v>
      </c>
      <c r="D2649" s="13" t="s">
        <v>2591</v>
      </c>
      <c r="E2649" s="20" t="str">
        <f t="shared" si="178"/>
        <v>04 0273</v>
      </c>
      <c r="F2649" s="28" t="s">
        <v>4972</v>
      </c>
      <c r="G2649" s="21" t="str">
        <f>VLOOKUP(E2649,'FILIAIS PETZ'!A:E,5,0)</f>
        <v xml:space="preserve">PETZ ESTAÇÃO GOIANIA </v>
      </c>
      <c r="H2649" s="20" t="str">
        <f>VLOOKUP(E2649,'FILIAIS PETZ'!A:D,4,0)</f>
        <v>ESTG-GO</v>
      </c>
      <c r="I2649" s="46">
        <v>45413</v>
      </c>
      <c r="J2649" s="9" t="s">
        <v>4980</v>
      </c>
      <c r="K2649" s="9" t="s">
        <v>5858</v>
      </c>
      <c r="L2649" s="83" t="s">
        <v>8017</v>
      </c>
      <c r="M2649" s="85">
        <v>45446</v>
      </c>
      <c r="N2649" s="85">
        <v>45476</v>
      </c>
      <c r="O2649" s="85">
        <v>45453</v>
      </c>
      <c r="P2649" s="28" t="s">
        <v>4998</v>
      </c>
      <c r="Q2649" s="10">
        <v>3</v>
      </c>
      <c r="R2649" s="10" t="s">
        <v>4991</v>
      </c>
      <c r="S2649" s="10" t="s">
        <v>4983</v>
      </c>
      <c r="T2649" s="10" t="s">
        <v>32</v>
      </c>
      <c r="U2649" s="10">
        <v>11002</v>
      </c>
      <c r="V2649" s="10">
        <v>11002</v>
      </c>
      <c r="W2649" s="10" t="s">
        <v>5019</v>
      </c>
      <c r="X2649" s="10" t="s">
        <v>4985</v>
      </c>
      <c r="Y2649" s="10" t="s">
        <v>4980</v>
      </c>
      <c r="Z2649" s="10" t="s">
        <v>4980</v>
      </c>
      <c r="AA2649" s="10" t="s">
        <v>4989</v>
      </c>
      <c r="AB2649" s="10" t="s">
        <v>5066</v>
      </c>
      <c r="AC2649" s="84" t="s">
        <v>4999</v>
      </c>
      <c r="AD2649" s="29"/>
      <c r="AE2649" s="20" t="str">
        <f>VLOOKUP(E2649,'FILIAIS PETZ'!A:Q,17,0)</f>
        <v>CO-2</v>
      </c>
      <c r="AF2649" s="20" t="str">
        <f>VLOOKUP(E2649,'FILIAIS PETZ'!A:Q,3,0)</f>
        <v>FELICIO</v>
      </c>
      <c r="AG2649" s="20" t="str">
        <f>VLOOKUP(E2649,'FILIAIS PETZ'!A:Q,2,0)</f>
        <v>R3</v>
      </c>
      <c r="AH2649" s="75">
        <v>700</v>
      </c>
      <c r="AI2649" s="16" t="s">
        <v>7239</v>
      </c>
      <c r="AJ2649" s="43">
        <f>VLOOKUP(E2649,'FILIAIS PETZ'!$A$2:$K$2000,11,0)</f>
        <v>18328118027732</v>
      </c>
      <c r="AK2649" s="44">
        <f t="shared" si="177"/>
        <v>18328118027732</v>
      </c>
    </row>
    <row r="2650" spans="1:37" s="14" customFormat="1" ht="15" customHeight="1" thickBot="1" x14ac:dyDescent="0.25">
      <c r="A2650" s="9" t="str">
        <f t="shared" si="176"/>
        <v>PREVENTIVA</v>
      </c>
      <c r="B2650" s="18">
        <f>VLOOKUP(C2650,FORNECEDORES!D:E,2,0)</f>
        <v>7736</v>
      </c>
      <c r="C2650" s="19" t="str">
        <f>VLOOKUP(D2650,FORNECEDORES!A:D,4,0)</f>
        <v>27.385.816/0001-37</v>
      </c>
      <c r="D2650" s="13" t="s">
        <v>2591</v>
      </c>
      <c r="E2650" s="20" t="str">
        <f t="shared" si="178"/>
        <v>04 0273</v>
      </c>
      <c r="F2650" s="28" t="s">
        <v>4972</v>
      </c>
      <c r="G2650" s="21" t="str">
        <f>VLOOKUP(E2650,'FILIAIS PETZ'!A:E,5,0)</f>
        <v xml:space="preserve">PETZ ESTAÇÃO GOIANIA </v>
      </c>
      <c r="H2650" s="20" t="str">
        <f>VLOOKUP(E2650,'FILIAIS PETZ'!A:D,4,0)</f>
        <v>ESTG-GO</v>
      </c>
      <c r="I2650" s="46">
        <v>45413</v>
      </c>
      <c r="J2650" s="9" t="s">
        <v>4980</v>
      </c>
      <c r="K2650" s="9" t="s">
        <v>5858</v>
      </c>
      <c r="L2650" s="83" t="s">
        <v>8016</v>
      </c>
      <c r="M2650" s="85">
        <v>45446</v>
      </c>
      <c r="N2650" s="85">
        <v>45476</v>
      </c>
      <c r="O2650" s="85">
        <v>45453</v>
      </c>
      <c r="P2650" s="28" t="s">
        <v>4998</v>
      </c>
      <c r="Q2650" s="10">
        <v>3</v>
      </c>
      <c r="R2650" s="10" t="s">
        <v>4991</v>
      </c>
      <c r="S2650" s="10" t="s">
        <v>4983</v>
      </c>
      <c r="T2650" s="10" t="s">
        <v>32</v>
      </c>
      <c r="U2650" s="10">
        <v>11002</v>
      </c>
      <c r="V2650" s="10">
        <v>11002</v>
      </c>
      <c r="W2650" s="10" t="s">
        <v>5019</v>
      </c>
      <c r="X2650" s="10" t="s">
        <v>4992</v>
      </c>
      <c r="Y2650" s="10" t="s">
        <v>4980</v>
      </c>
      <c r="Z2650" s="10" t="s">
        <v>4980</v>
      </c>
      <c r="AA2650" s="10" t="s">
        <v>4992</v>
      </c>
      <c r="AB2650" s="10" t="s">
        <v>5066</v>
      </c>
      <c r="AC2650" s="84" t="s">
        <v>4999</v>
      </c>
      <c r="AD2650" s="29"/>
      <c r="AE2650" s="20" t="str">
        <f>VLOOKUP(E2650,'FILIAIS PETZ'!A:Q,17,0)</f>
        <v>CO-2</v>
      </c>
      <c r="AF2650" s="20" t="str">
        <f>VLOOKUP(E2650,'FILIAIS PETZ'!A:Q,3,0)</f>
        <v>FELICIO</v>
      </c>
      <c r="AG2650" s="20" t="str">
        <f>VLOOKUP(E2650,'FILIAIS PETZ'!A:Q,2,0)</f>
        <v>R3</v>
      </c>
      <c r="AH2650" s="75">
        <v>800</v>
      </c>
      <c r="AI2650" s="16" t="s">
        <v>7240</v>
      </c>
      <c r="AJ2650" s="43">
        <f>VLOOKUP(E2650,'FILIAIS PETZ'!$A$2:$K$2000,11,0)</f>
        <v>18328118027732</v>
      </c>
      <c r="AK2650" s="44">
        <f t="shared" si="177"/>
        <v>18328118027732</v>
      </c>
    </row>
    <row r="2651" spans="1:37" s="14" customFormat="1" ht="15" customHeight="1" thickBot="1" x14ac:dyDescent="0.25">
      <c r="A2651" s="9" t="str">
        <f t="shared" si="176"/>
        <v>PREVENTIVA</v>
      </c>
      <c r="B2651" s="18">
        <f>VLOOKUP(C2651,FORNECEDORES!D:E,2,0)</f>
        <v>7736</v>
      </c>
      <c r="C2651" s="19" t="str">
        <f>VLOOKUP(D2651,FORNECEDORES!A:D,4,0)</f>
        <v>27.385.816/0001-37</v>
      </c>
      <c r="D2651" s="13" t="s">
        <v>2591</v>
      </c>
      <c r="E2651" s="20" t="str">
        <f t="shared" si="178"/>
        <v>04 0168</v>
      </c>
      <c r="F2651" s="28" t="s">
        <v>4961</v>
      </c>
      <c r="G2651" s="21" t="str">
        <f>VLOOKUP(E2651,'FILIAIS PETZ'!A:E,5,0)</f>
        <v>PETZ GAMA LESTE</v>
      </c>
      <c r="H2651" s="20" t="str">
        <f>VLOOKUP(E2651,'FILIAIS PETZ'!A:D,4,0)</f>
        <v>GAMA-DF</v>
      </c>
      <c r="I2651" s="46">
        <v>45413</v>
      </c>
      <c r="J2651" s="9" t="s">
        <v>4980</v>
      </c>
      <c r="K2651" s="9" t="s">
        <v>5858</v>
      </c>
      <c r="L2651" s="83" t="s">
        <v>8261</v>
      </c>
      <c r="M2651" s="85">
        <v>45446</v>
      </c>
      <c r="N2651" s="85">
        <v>45483</v>
      </c>
      <c r="O2651" s="85">
        <v>45463</v>
      </c>
      <c r="P2651" s="28" t="s">
        <v>4998</v>
      </c>
      <c r="Q2651" s="10">
        <v>3</v>
      </c>
      <c r="R2651" s="10" t="s">
        <v>4991</v>
      </c>
      <c r="S2651" s="10" t="s">
        <v>4983</v>
      </c>
      <c r="T2651" s="10" t="s">
        <v>32</v>
      </c>
      <c r="U2651" s="10">
        <v>11002</v>
      </c>
      <c r="V2651" s="10">
        <v>11002</v>
      </c>
      <c r="W2651" s="10"/>
      <c r="X2651" s="10" t="s">
        <v>4992</v>
      </c>
      <c r="Y2651" s="10" t="s">
        <v>4980</v>
      </c>
      <c r="Z2651" s="10" t="s">
        <v>4980</v>
      </c>
      <c r="AA2651" s="10" t="s">
        <v>4992</v>
      </c>
      <c r="AB2651" s="10" t="s">
        <v>5066</v>
      </c>
      <c r="AC2651" s="84" t="s">
        <v>4999</v>
      </c>
      <c r="AD2651" s="29"/>
      <c r="AE2651" s="20" t="str">
        <f>VLOOKUP(E2651,'FILIAIS PETZ'!A:Q,17,0)</f>
        <v>CO-1</v>
      </c>
      <c r="AF2651" s="20" t="str">
        <f>VLOOKUP(E2651,'FILIAIS PETZ'!A:Q,3,0)</f>
        <v>FELICIO</v>
      </c>
      <c r="AG2651" s="20" t="str">
        <f>VLOOKUP(E2651,'FILIAIS PETZ'!A:Q,2,0)</f>
        <v>R3</v>
      </c>
      <c r="AH2651" s="75">
        <v>1800</v>
      </c>
      <c r="AI2651" s="16" t="s">
        <v>7240</v>
      </c>
      <c r="AJ2651" s="43">
        <f>VLOOKUP(E2651,'FILIAIS PETZ'!$A$2:$K$2000,11,0)</f>
        <v>18328118016021</v>
      </c>
      <c r="AK2651" s="44">
        <f t="shared" si="177"/>
        <v>18328118016021</v>
      </c>
    </row>
    <row r="2652" spans="1:37" s="14" customFormat="1" ht="15" customHeight="1" thickBot="1" x14ac:dyDescent="0.25">
      <c r="A2652" s="9" t="str">
        <f t="shared" si="176"/>
        <v>PREVENTIVA</v>
      </c>
      <c r="B2652" s="18">
        <f>VLOOKUP(C2652,FORNECEDORES!D:E,2,0)</f>
        <v>7736</v>
      </c>
      <c r="C2652" s="19" t="str">
        <f>VLOOKUP(D2652,FORNECEDORES!A:D,4,0)</f>
        <v>27.385.816/0001-37</v>
      </c>
      <c r="D2652" s="13" t="s">
        <v>2591</v>
      </c>
      <c r="E2652" s="20" t="str">
        <f t="shared" si="178"/>
        <v>04 0168</v>
      </c>
      <c r="F2652" s="28" t="s">
        <v>4961</v>
      </c>
      <c r="G2652" s="21" t="str">
        <f>VLOOKUP(E2652,'FILIAIS PETZ'!A:E,5,0)</f>
        <v>PETZ GAMA LESTE</v>
      </c>
      <c r="H2652" s="20" t="str">
        <f>VLOOKUP(E2652,'FILIAIS PETZ'!A:D,4,0)</f>
        <v>GAMA-DF</v>
      </c>
      <c r="I2652" s="46">
        <v>45413</v>
      </c>
      <c r="J2652" s="9" t="s">
        <v>4980</v>
      </c>
      <c r="K2652" s="9" t="s">
        <v>5858</v>
      </c>
      <c r="L2652" s="83" t="s">
        <v>8262</v>
      </c>
      <c r="M2652" s="85">
        <v>45446</v>
      </c>
      <c r="N2652" s="85">
        <v>45483</v>
      </c>
      <c r="O2652" s="85">
        <v>45463</v>
      </c>
      <c r="P2652" s="28" t="s">
        <v>4998</v>
      </c>
      <c r="Q2652" s="10">
        <v>3</v>
      </c>
      <c r="R2652" s="10" t="s">
        <v>4991</v>
      </c>
      <c r="S2652" s="10" t="s">
        <v>4983</v>
      </c>
      <c r="T2652" s="10" t="s">
        <v>32</v>
      </c>
      <c r="U2652" s="10">
        <v>11002</v>
      </c>
      <c r="V2652" s="10">
        <v>11002</v>
      </c>
      <c r="W2652" s="10" t="s">
        <v>5019</v>
      </c>
      <c r="X2652" s="10" t="s">
        <v>4985</v>
      </c>
      <c r="Y2652" s="10" t="s">
        <v>4980</v>
      </c>
      <c r="Z2652" s="10" t="s">
        <v>4980</v>
      </c>
      <c r="AA2652" s="10" t="s">
        <v>4989</v>
      </c>
      <c r="AB2652" s="10" t="s">
        <v>5066</v>
      </c>
      <c r="AC2652" s="84" t="s">
        <v>4999</v>
      </c>
      <c r="AD2652" s="29"/>
      <c r="AE2652" s="20" t="str">
        <f>VLOOKUP(E2652,'FILIAIS PETZ'!A:Q,17,0)</f>
        <v>CO-1</v>
      </c>
      <c r="AF2652" s="20" t="str">
        <f>VLOOKUP(E2652,'FILIAIS PETZ'!A:Q,3,0)</f>
        <v>FELICIO</v>
      </c>
      <c r="AG2652" s="20" t="str">
        <f>VLOOKUP(E2652,'FILIAIS PETZ'!A:Q,2,0)</f>
        <v>R3</v>
      </c>
      <c r="AH2652" s="75">
        <v>700</v>
      </c>
      <c r="AI2652" s="16" t="s">
        <v>7239</v>
      </c>
      <c r="AJ2652" s="43">
        <f>VLOOKUP(E2652,'FILIAIS PETZ'!$A$2:$K$2000,11,0)</f>
        <v>18328118016021</v>
      </c>
      <c r="AK2652" s="44">
        <f t="shared" si="177"/>
        <v>18328118016021</v>
      </c>
    </row>
    <row r="2653" spans="1:37" s="14" customFormat="1" ht="15" customHeight="1" thickBot="1" x14ac:dyDescent="0.25">
      <c r="A2653" s="9" t="str">
        <f t="shared" si="176"/>
        <v>PREVENTIVA</v>
      </c>
      <c r="B2653" s="18">
        <f>VLOOKUP(C2653,FORNECEDORES!D:E,2,0)</f>
        <v>7736</v>
      </c>
      <c r="C2653" s="19" t="str">
        <f>VLOOKUP(D2653,FORNECEDORES!A:D,4,0)</f>
        <v>27.385.816/0001-37</v>
      </c>
      <c r="D2653" s="13" t="s">
        <v>2591</v>
      </c>
      <c r="E2653" s="20" t="str">
        <f t="shared" si="178"/>
        <v>04 0207</v>
      </c>
      <c r="F2653" s="28" t="s">
        <v>4962</v>
      </c>
      <c r="G2653" s="21" t="str">
        <f>VLOOKUP(E2653,'FILIAIS PETZ'!A:E,5,0)</f>
        <v>PETZ GILBERTO SALOMÃO</v>
      </c>
      <c r="H2653" s="20" t="str">
        <f>VLOOKUP(E2653,'FILIAIS PETZ'!A:D,4,0)</f>
        <v>GBSL-DF</v>
      </c>
      <c r="I2653" s="46">
        <v>45413</v>
      </c>
      <c r="J2653" s="9" t="s">
        <v>4980</v>
      </c>
      <c r="K2653" s="9" t="s">
        <v>5858</v>
      </c>
      <c r="L2653" s="83" t="s">
        <v>8263</v>
      </c>
      <c r="M2653" s="85">
        <v>45446</v>
      </c>
      <c r="N2653" s="85">
        <v>45483</v>
      </c>
      <c r="O2653" s="85">
        <v>45463</v>
      </c>
      <c r="P2653" s="28" t="s">
        <v>4998</v>
      </c>
      <c r="Q2653" s="10">
        <v>3</v>
      </c>
      <c r="R2653" s="10" t="s">
        <v>4991</v>
      </c>
      <c r="S2653" s="10" t="s">
        <v>4983</v>
      </c>
      <c r="T2653" s="10" t="s">
        <v>32</v>
      </c>
      <c r="U2653" s="10">
        <v>11002</v>
      </c>
      <c r="V2653" s="10">
        <v>11002</v>
      </c>
      <c r="W2653" s="10"/>
      <c r="X2653" s="10" t="s">
        <v>4992</v>
      </c>
      <c r="Y2653" s="10" t="s">
        <v>4980</v>
      </c>
      <c r="Z2653" s="10" t="s">
        <v>4980</v>
      </c>
      <c r="AA2653" s="10" t="s">
        <v>4992</v>
      </c>
      <c r="AB2653" s="10" t="s">
        <v>5066</v>
      </c>
      <c r="AC2653" s="84" t="s">
        <v>4999</v>
      </c>
      <c r="AD2653" s="29"/>
      <c r="AE2653" s="20" t="str">
        <f>VLOOKUP(E2653,'FILIAIS PETZ'!A:Q,17,0)</f>
        <v>CO-1</v>
      </c>
      <c r="AF2653" s="20" t="str">
        <f>VLOOKUP(E2653,'FILIAIS PETZ'!A:Q,3,0)</f>
        <v>FELICIO</v>
      </c>
      <c r="AG2653" s="20" t="str">
        <f>VLOOKUP(E2653,'FILIAIS PETZ'!A:Q,2,0)</f>
        <v>R3</v>
      </c>
      <c r="AH2653" s="75">
        <v>1800</v>
      </c>
      <c r="AI2653" s="16" t="s">
        <v>7240</v>
      </c>
      <c r="AJ2653" s="43">
        <f>VLOOKUP(E2653,'FILIAIS PETZ'!$A$2:$K$2000,11,0)</f>
        <v>18328118020215</v>
      </c>
      <c r="AK2653" s="44">
        <f t="shared" si="177"/>
        <v>18328118020215</v>
      </c>
    </row>
    <row r="2654" spans="1:37" s="14" customFormat="1" ht="15" customHeight="1" thickBot="1" x14ac:dyDescent="0.25">
      <c r="A2654" s="9" t="str">
        <f t="shared" si="176"/>
        <v>PREVENTIVA</v>
      </c>
      <c r="B2654" s="18">
        <f>VLOOKUP(C2654,FORNECEDORES!D:E,2,0)</f>
        <v>7736</v>
      </c>
      <c r="C2654" s="19" t="str">
        <f>VLOOKUP(D2654,FORNECEDORES!A:D,4,0)</f>
        <v>27.385.816/0001-37</v>
      </c>
      <c r="D2654" s="13" t="s">
        <v>2591</v>
      </c>
      <c r="E2654" s="20" t="str">
        <f t="shared" si="178"/>
        <v>04 0207</v>
      </c>
      <c r="F2654" s="28" t="s">
        <v>4962</v>
      </c>
      <c r="G2654" s="21" t="str">
        <f>VLOOKUP(E2654,'FILIAIS PETZ'!A:E,5,0)</f>
        <v>PETZ GILBERTO SALOMÃO</v>
      </c>
      <c r="H2654" s="20" t="str">
        <f>VLOOKUP(E2654,'FILIAIS PETZ'!A:D,4,0)</f>
        <v>GBSL-DF</v>
      </c>
      <c r="I2654" s="46">
        <v>45413</v>
      </c>
      <c r="J2654" s="9" t="s">
        <v>4980</v>
      </c>
      <c r="K2654" s="9" t="s">
        <v>5858</v>
      </c>
      <c r="L2654" s="83" t="s">
        <v>8264</v>
      </c>
      <c r="M2654" s="85">
        <v>45446</v>
      </c>
      <c r="N2654" s="85">
        <v>45483</v>
      </c>
      <c r="O2654" s="85">
        <v>45463</v>
      </c>
      <c r="P2654" s="28" t="s">
        <v>4998</v>
      </c>
      <c r="Q2654" s="10">
        <v>3</v>
      </c>
      <c r="R2654" s="10" t="s">
        <v>4991</v>
      </c>
      <c r="S2654" s="10" t="s">
        <v>4983</v>
      </c>
      <c r="T2654" s="10" t="s">
        <v>32</v>
      </c>
      <c r="U2654" s="10">
        <v>11002</v>
      </c>
      <c r="V2654" s="10">
        <v>11002</v>
      </c>
      <c r="W2654" s="10" t="s">
        <v>5019</v>
      </c>
      <c r="X2654" s="10" t="s">
        <v>4985</v>
      </c>
      <c r="Y2654" s="10" t="s">
        <v>4980</v>
      </c>
      <c r="Z2654" s="10" t="s">
        <v>4980</v>
      </c>
      <c r="AA2654" s="10" t="s">
        <v>4989</v>
      </c>
      <c r="AB2654" s="10" t="s">
        <v>5066</v>
      </c>
      <c r="AC2654" s="84" t="s">
        <v>4999</v>
      </c>
      <c r="AD2654" s="29"/>
      <c r="AE2654" s="20" t="str">
        <f>VLOOKUP(E2654,'FILIAIS PETZ'!A:Q,17,0)</f>
        <v>CO-1</v>
      </c>
      <c r="AF2654" s="20" t="str">
        <f>VLOOKUP(E2654,'FILIAIS PETZ'!A:Q,3,0)</f>
        <v>FELICIO</v>
      </c>
      <c r="AG2654" s="20" t="str">
        <f>VLOOKUP(E2654,'FILIAIS PETZ'!A:Q,2,0)</f>
        <v>R3</v>
      </c>
      <c r="AH2654" s="75">
        <v>700</v>
      </c>
      <c r="AI2654" s="16" t="s">
        <v>7239</v>
      </c>
      <c r="AJ2654" s="43">
        <f>VLOOKUP(E2654,'FILIAIS PETZ'!$A$2:$K$2000,11,0)</f>
        <v>18328118020215</v>
      </c>
      <c r="AK2654" s="44">
        <f t="shared" si="177"/>
        <v>18328118020215</v>
      </c>
    </row>
    <row r="2655" spans="1:37" s="14" customFormat="1" ht="15" customHeight="1" thickBot="1" x14ac:dyDescent="0.25">
      <c r="A2655" s="9" t="str">
        <f t="shared" si="176"/>
        <v>PREVENTIVA</v>
      </c>
      <c r="B2655" s="18">
        <f>VLOOKUP(C2655,FORNECEDORES!D:E,2,0)</f>
        <v>741390</v>
      </c>
      <c r="C2655" s="19" t="str">
        <f>VLOOKUP(D2655,FORNECEDORES!A:D,4,0)</f>
        <v>53.327.206/0001-97</v>
      </c>
      <c r="D2655" s="13" t="s">
        <v>1785</v>
      </c>
      <c r="E2655" s="20" t="str">
        <f t="shared" si="178"/>
        <v>04 0038</v>
      </c>
      <c r="F2655" s="28" t="s">
        <v>4979</v>
      </c>
      <c r="G2655" s="21" t="str">
        <f>VLOOKUP(E2655,'FILIAIS PETZ'!A:E,5,0)</f>
        <v>PETZ CENTER MINAS</v>
      </c>
      <c r="H2655" s="20" t="str">
        <f>VLOOKUP(E2655,'FILIAIS PETZ'!A:D,4,0)</f>
        <v>CTMN-MG</v>
      </c>
      <c r="I2655" s="46">
        <v>45413</v>
      </c>
      <c r="J2655" s="9" t="s">
        <v>4980</v>
      </c>
      <c r="K2655" s="9" t="s">
        <v>5858</v>
      </c>
      <c r="L2655" s="83" t="s">
        <v>7780</v>
      </c>
      <c r="M2655" s="85">
        <v>45420</v>
      </c>
      <c r="N2655" s="85">
        <v>45455</v>
      </c>
      <c r="O2655" s="85">
        <v>45434</v>
      </c>
      <c r="P2655" s="28" t="s">
        <v>4998</v>
      </c>
      <c r="Q2655" s="10">
        <v>3</v>
      </c>
      <c r="R2655" s="10" t="s">
        <v>4991</v>
      </c>
      <c r="S2655" s="10" t="s">
        <v>4983</v>
      </c>
      <c r="T2655" s="10" t="s">
        <v>32</v>
      </c>
      <c r="U2655" s="10">
        <v>11002</v>
      </c>
      <c r="V2655" s="10">
        <v>11002</v>
      </c>
      <c r="W2655" s="10"/>
      <c r="X2655" s="10" t="s">
        <v>4992</v>
      </c>
      <c r="Y2655" s="10" t="s">
        <v>4980</v>
      </c>
      <c r="Z2655" s="10" t="s">
        <v>4980</v>
      </c>
      <c r="AA2655" s="10" t="s">
        <v>4992</v>
      </c>
      <c r="AB2655" s="10" t="s">
        <v>5066</v>
      </c>
      <c r="AC2655" s="84" t="s">
        <v>4999</v>
      </c>
      <c r="AD2655" s="29"/>
      <c r="AE2655" s="20" t="str">
        <f>VLOOKUP(E2655,'FILIAIS PETZ'!A:Q,17,0)</f>
        <v>MG-2</v>
      </c>
      <c r="AF2655" s="20" t="str">
        <f>VLOOKUP(E2655,'FILIAIS PETZ'!A:Q,3,0)</f>
        <v>FELICIO</v>
      </c>
      <c r="AG2655" s="20" t="str">
        <f>VLOOKUP(E2655,'FILIAIS PETZ'!A:Q,2,0)</f>
        <v>R3</v>
      </c>
      <c r="AH2655" s="75">
        <v>1100</v>
      </c>
      <c r="AI2655" s="16" t="s">
        <v>7240</v>
      </c>
      <c r="AJ2655" s="43">
        <f>VLOOKUP(E2655,'FILIAIS PETZ'!$A$2:$K$2000,11,0)</f>
        <v>18328118003710</v>
      </c>
      <c r="AK2655" s="44">
        <f t="shared" si="177"/>
        <v>18328118003710</v>
      </c>
    </row>
    <row r="2656" spans="1:37" s="14" customFormat="1" ht="15" customHeight="1" thickBot="1" x14ac:dyDescent="0.25">
      <c r="A2656" s="9" t="str">
        <f t="shared" si="176"/>
        <v>PREVENTIVA</v>
      </c>
      <c r="B2656" s="18">
        <f>VLOOKUP(C2656,FORNECEDORES!D:E,2,0)</f>
        <v>7736</v>
      </c>
      <c r="C2656" s="19" t="str">
        <f>VLOOKUP(D2656,FORNECEDORES!A:D,4,0)</f>
        <v>27.385.816/0001-37</v>
      </c>
      <c r="D2656" s="13" t="s">
        <v>2591</v>
      </c>
      <c r="E2656" s="20" t="str">
        <f t="shared" si="178"/>
        <v>04 0150</v>
      </c>
      <c r="F2656" s="28" t="s">
        <v>4963</v>
      </c>
      <c r="G2656" s="21" t="str">
        <f>VLOOKUP(E2656,'FILIAIS PETZ'!A:E,5,0)</f>
        <v>PETZ BRASILIA JARDIM BOTANICO</v>
      </c>
      <c r="H2656" s="20" t="str">
        <f>VLOOKUP(E2656,'FILIAIS PETZ'!A:D,4,0)</f>
        <v>BJDB-DF</v>
      </c>
      <c r="I2656" s="46">
        <v>45413</v>
      </c>
      <c r="J2656" s="9" t="s">
        <v>4980</v>
      </c>
      <c r="K2656" s="9" t="s">
        <v>5858</v>
      </c>
      <c r="L2656" s="83" t="s">
        <v>8024</v>
      </c>
      <c r="M2656" s="85">
        <v>45446</v>
      </c>
      <c r="N2656" s="85">
        <v>45476</v>
      </c>
      <c r="O2656" s="85">
        <v>45453</v>
      </c>
      <c r="P2656" s="28" t="s">
        <v>4998</v>
      </c>
      <c r="Q2656" s="10">
        <v>3</v>
      </c>
      <c r="R2656" s="10" t="s">
        <v>4991</v>
      </c>
      <c r="S2656" s="10" t="s">
        <v>4983</v>
      </c>
      <c r="T2656" s="10" t="s">
        <v>32</v>
      </c>
      <c r="U2656" s="10">
        <v>11002</v>
      </c>
      <c r="V2656" s="10">
        <v>11002</v>
      </c>
      <c r="W2656" s="10"/>
      <c r="X2656" s="10" t="s">
        <v>4992</v>
      </c>
      <c r="Y2656" s="10" t="s">
        <v>4980</v>
      </c>
      <c r="Z2656" s="10" t="s">
        <v>4980</v>
      </c>
      <c r="AA2656" s="10" t="s">
        <v>4992</v>
      </c>
      <c r="AB2656" s="10" t="s">
        <v>5066</v>
      </c>
      <c r="AC2656" s="84" t="s">
        <v>4999</v>
      </c>
      <c r="AD2656" s="29"/>
      <c r="AE2656" s="20" t="str">
        <f>VLOOKUP(E2656,'FILIAIS PETZ'!A:Q,17,0)</f>
        <v>CO-1</v>
      </c>
      <c r="AF2656" s="20" t="str">
        <f>VLOOKUP(E2656,'FILIAIS PETZ'!A:Q,3,0)</f>
        <v>FELICIO</v>
      </c>
      <c r="AG2656" s="20" t="str">
        <f>VLOOKUP(E2656,'FILIAIS PETZ'!A:Q,2,0)</f>
        <v>R3</v>
      </c>
      <c r="AH2656" s="75">
        <v>1800</v>
      </c>
      <c r="AI2656" s="16" t="s">
        <v>7240</v>
      </c>
      <c r="AJ2656" s="43">
        <f>VLOOKUP(E2656,'FILIAIS PETZ'!$A$2:$K$2000,11,0)</f>
        <v>18328118014320</v>
      </c>
      <c r="AK2656" s="44">
        <f t="shared" si="177"/>
        <v>18328118014320</v>
      </c>
    </row>
    <row r="2657" spans="1:37" s="14" customFormat="1" ht="15" customHeight="1" thickBot="1" x14ac:dyDescent="0.25">
      <c r="A2657" s="9" t="str">
        <f t="shared" si="176"/>
        <v>PREVENTIVA</v>
      </c>
      <c r="B2657" s="18">
        <f>VLOOKUP(C2657,FORNECEDORES!D:E,2,0)</f>
        <v>7736</v>
      </c>
      <c r="C2657" s="19" t="str">
        <f>VLOOKUP(D2657,FORNECEDORES!A:D,4,0)</f>
        <v>27.385.816/0001-37</v>
      </c>
      <c r="D2657" s="13" t="s">
        <v>2591</v>
      </c>
      <c r="E2657" s="20" t="str">
        <f t="shared" si="178"/>
        <v>04 0150</v>
      </c>
      <c r="F2657" s="28" t="s">
        <v>4963</v>
      </c>
      <c r="G2657" s="21" t="str">
        <f>VLOOKUP(E2657,'FILIAIS PETZ'!A:E,5,0)</f>
        <v>PETZ BRASILIA JARDIM BOTANICO</v>
      </c>
      <c r="H2657" s="20" t="str">
        <f>VLOOKUP(E2657,'FILIAIS PETZ'!A:D,4,0)</f>
        <v>BJDB-DF</v>
      </c>
      <c r="I2657" s="46">
        <v>45413</v>
      </c>
      <c r="J2657" s="9" t="s">
        <v>4980</v>
      </c>
      <c r="K2657" s="9" t="s">
        <v>5858</v>
      </c>
      <c r="L2657" s="83" t="s">
        <v>8025</v>
      </c>
      <c r="M2657" s="85">
        <v>45446</v>
      </c>
      <c r="N2657" s="85">
        <v>45476</v>
      </c>
      <c r="O2657" s="85">
        <v>45453</v>
      </c>
      <c r="P2657" s="28" t="s">
        <v>4998</v>
      </c>
      <c r="Q2657" s="10">
        <v>3</v>
      </c>
      <c r="R2657" s="10" t="s">
        <v>4991</v>
      </c>
      <c r="S2657" s="10" t="s">
        <v>4983</v>
      </c>
      <c r="T2657" s="10" t="s">
        <v>32</v>
      </c>
      <c r="U2657" s="10">
        <v>11002</v>
      </c>
      <c r="V2657" s="10">
        <v>11002</v>
      </c>
      <c r="W2657" s="10" t="s">
        <v>5019</v>
      </c>
      <c r="X2657" s="10" t="s">
        <v>4985</v>
      </c>
      <c r="Y2657" s="10" t="s">
        <v>4980</v>
      </c>
      <c r="Z2657" s="10" t="s">
        <v>4980</v>
      </c>
      <c r="AA2657" s="10" t="s">
        <v>4989</v>
      </c>
      <c r="AB2657" s="10" t="s">
        <v>5066</v>
      </c>
      <c r="AC2657" s="84" t="s">
        <v>4999</v>
      </c>
      <c r="AD2657" s="29"/>
      <c r="AE2657" s="20" t="str">
        <f>VLOOKUP(E2657,'FILIAIS PETZ'!A:Q,17,0)</f>
        <v>CO-1</v>
      </c>
      <c r="AF2657" s="20" t="str">
        <f>VLOOKUP(E2657,'FILIAIS PETZ'!A:Q,3,0)</f>
        <v>FELICIO</v>
      </c>
      <c r="AG2657" s="20" t="str">
        <f>VLOOKUP(E2657,'FILIAIS PETZ'!A:Q,2,0)</f>
        <v>R3</v>
      </c>
      <c r="AH2657" s="75">
        <v>1400</v>
      </c>
      <c r="AI2657" s="16" t="s">
        <v>7239</v>
      </c>
      <c r="AJ2657" s="43">
        <f>VLOOKUP(E2657,'FILIAIS PETZ'!$A$2:$K$2000,11,0)</f>
        <v>18328118014320</v>
      </c>
      <c r="AK2657" s="44">
        <f t="shared" si="177"/>
        <v>18328118014320</v>
      </c>
    </row>
    <row r="2658" spans="1:37" s="14" customFormat="1" ht="15" customHeight="1" thickBot="1" x14ac:dyDescent="0.25">
      <c r="A2658" s="9" t="str">
        <f t="shared" si="176"/>
        <v>PREVENTIVA</v>
      </c>
      <c r="B2658" s="18">
        <f>VLOOKUP(C2658,FORNECEDORES!D:E,2,0)</f>
        <v>741390</v>
      </c>
      <c r="C2658" s="19" t="str">
        <f>VLOOKUP(D2658,FORNECEDORES!A:D,4,0)</f>
        <v>53.327.206/0001-97</v>
      </c>
      <c r="D2658" s="13" t="s">
        <v>1785</v>
      </c>
      <c r="E2658" s="20" t="str">
        <f t="shared" si="178"/>
        <v>04 0107</v>
      </c>
      <c r="F2658" s="28" t="s">
        <v>4930</v>
      </c>
      <c r="G2658" s="21" t="str">
        <f>VLOOKUP(E2658,'FILIAIS PETZ'!A:E,5,0)</f>
        <v>PETZ CONTAGEM</v>
      </c>
      <c r="H2658" s="20" t="str">
        <f>VLOOKUP(E2658,'FILIAIS PETZ'!A:D,4,0)</f>
        <v>CNTG-MG</v>
      </c>
      <c r="I2658" s="46">
        <v>45413</v>
      </c>
      <c r="J2658" s="9" t="s">
        <v>4980</v>
      </c>
      <c r="K2658" s="9" t="s">
        <v>5858</v>
      </c>
      <c r="L2658" s="83" t="s">
        <v>7774</v>
      </c>
      <c r="M2658" s="85">
        <v>45421</v>
      </c>
      <c r="N2658" s="85">
        <v>45455</v>
      </c>
      <c r="O2658" s="85">
        <v>45434</v>
      </c>
      <c r="P2658" s="28" t="s">
        <v>4998</v>
      </c>
      <c r="Q2658" s="10">
        <v>3</v>
      </c>
      <c r="R2658" s="10" t="s">
        <v>4991</v>
      </c>
      <c r="S2658" s="10" t="s">
        <v>4983</v>
      </c>
      <c r="T2658" s="10" t="s">
        <v>32</v>
      </c>
      <c r="U2658" s="10">
        <v>11002</v>
      </c>
      <c r="V2658" s="10">
        <v>11002</v>
      </c>
      <c r="W2658" s="10"/>
      <c r="X2658" s="10" t="s">
        <v>4992</v>
      </c>
      <c r="Y2658" s="10" t="s">
        <v>4980</v>
      </c>
      <c r="Z2658" s="10" t="s">
        <v>4980</v>
      </c>
      <c r="AA2658" s="10" t="s">
        <v>4992</v>
      </c>
      <c r="AB2658" s="10" t="s">
        <v>5066</v>
      </c>
      <c r="AC2658" s="84" t="s">
        <v>4999</v>
      </c>
      <c r="AD2658" s="29"/>
      <c r="AE2658" s="20" t="str">
        <f>VLOOKUP(E2658,'FILIAIS PETZ'!A:Q,17,0)</f>
        <v>MG-2</v>
      </c>
      <c r="AF2658" s="20" t="str">
        <f>VLOOKUP(E2658,'FILIAIS PETZ'!A:Q,3,0)</f>
        <v>FELICIO</v>
      </c>
      <c r="AG2658" s="20" t="str">
        <f>VLOOKUP(E2658,'FILIAIS PETZ'!A:Q,2,0)</f>
        <v>R3</v>
      </c>
      <c r="AH2658" s="75">
        <v>1050</v>
      </c>
      <c r="AI2658" s="16" t="s">
        <v>7240</v>
      </c>
      <c r="AJ2658" s="43">
        <f>VLOOKUP(E2658,'FILIAIS PETZ'!$A$2:$K$2000,11,0)</f>
        <v>18328118010414</v>
      </c>
      <c r="AK2658" s="44">
        <f t="shared" si="177"/>
        <v>18328118010414</v>
      </c>
    </row>
    <row r="2659" spans="1:37" s="14" customFormat="1" ht="15" customHeight="1" thickBot="1" x14ac:dyDescent="0.25">
      <c r="A2659" s="9" t="str">
        <f t="shared" ref="A2659:A2690" si="179">J2659</f>
        <v>PREVENTIVA</v>
      </c>
      <c r="B2659" s="18">
        <f>VLOOKUP(C2659,FORNECEDORES!D:E,2,0)</f>
        <v>7736</v>
      </c>
      <c r="C2659" s="19" t="str">
        <f>VLOOKUP(D2659,FORNECEDORES!A:D,4,0)</f>
        <v>27.385.816/0001-37</v>
      </c>
      <c r="D2659" s="13" t="s">
        <v>2591</v>
      </c>
      <c r="E2659" s="20" t="str">
        <f t="shared" si="178"/>
        <v>04 0255</v>
      </c>
      <c r="F2659" s="28" t="s">
        <v>4964</v>
      </c>
      <c r="G2659" s="21" t="str">
        <f>VLOOKUP(E2659,'FILIAIS PETZ'!A:E,5,0)</f>
        <v>PETZ PARK SHOPPING BRASILIA</v>
      </c>
      <c r="H2659" s="20" t="str">
        <f>VLOOKUP(E2659,'FILIAIS PETZ'!A:D,4,0)</f>
        <v>PKSB-DF</v>
      </c>
      <c r="I2659" s="46">
        <v>45413</v>
      </c>
      <c r="J2659" s="9" t="s">
        <v>4980</v>
      </c>
      <c r="K2659" s="9" t="s">
        <v>5858</v>
      </c>
      <c r="L2659" s="83" t="s">
        <v>8030</v>
      </c>
      <c r="M2659" s="85">
        <v>45446</v>
      </c>
      <c r="N2659" s="85">
        <v>45476</v>
      </c>
      <c r="O2659" s="85">
        <v>45453</v>
      </c>
      <c r="P2659" s="28" t="s">
        <v>4998</v>
      </c>
      <c r="Q2659" s="10">
        <v>3</v>
      </c>
      <c r="R2659" s="10" t="s">
        <v>4991</v>
      </c>
      <c r="S2659" s="10" t="s">
        <v>4983</v>
      </c>
      <c r="T2659" s="10" t="s">
        <v>32</v>
      </c>
      <c r="U2659" s="10">
        <v>11002</v>
      </c>
      <c r="V2659" s="10">
        <v>11002</v>
      </c>
      <c r="W2659" s="10"/>
      <c r="X2659" s="10" t="s">
        <v>4992</v>
      </c>
      <c r="Y2659" s="10" t="s">
        <v>4980</v>
      </c>
      <c r="Z2659" s="10" t="s">
        <v>4980</v>
      </c>
      <c r="AA2659" s="10" t="s">
        <v>4992</v>
      </c>
      <c r="AB2659" s="10" t="s">
        <v>5066</v>
      </c>
      <c r="AC2659" s="84" t="s">
        <v>4999</v>
      </c>
      <c r="AD2659" s="29"/>
      <c r="AE2659" s="20" t="str">
        <f>VLOOKUP(E2659,'FILIAIS PETZ'!A:Q,17,0)</f>
        <v>CO-2</v>
      </c>
      <c r="AF2659" s="20" t="str">
        <f>VLOOKUP(E2659,'FILIAIS PETZ'!A:Q,3,0)</f>
        <v>FELICIO</v>
      </c>
      <c r="AG2659" s="20" t="str">
        <f>VLOOKUP(E2659,'FILIAIS PETZ'!A:Q,2,0)</f>
        <v>R3</v>
      </c>
      <c r="AH2659" s="75">
        <v>1800</v>
      </c>
      <c r="AI2659" s="16" t="s">
        <v>7240</v>
      </c>
      <c r="AJ2659" s="43" t="str">
        <f>VLOOKUP(E2659,'FILIAIS PETZ'!$A$2:$K$2000,11,0)</f>
        <v>18.328.118/0242-02</v>
      </c>
      <c r="AK2659" s="44" t="str">
        <f t="shared" ref="AK2659:AK2690" si="180">AJ2659</f>
        <v>18.328.118/0242-02</v>
      </c>
    </row>
    <row r="2660" spans="1:37" s="14" customFormat="1" ht="15" customHeight="1" thickBot="1" x14ac:dyDescent="0.25">
      <c r="A2660" s="9" t="str">
        <f t="shared" si="179"/>
        <v>PREVENTIVA</v>
      </c>
      <c r="B2660" s="18">
        <f>VLOOKUP(C2660,FORNECEDORES!D:E,2,0)</f>
        <v>741390</v>
      </c>
      <c r="C2660" s="19" t="str">
        <f>VLOOKUP(D2660,FORNECEDORES!A:D,4,0)</f>
        <v>53.327.206/0001-97</v>
      </c>
      <c r="D2660" s="13" t="s">
        <v>1785</v>
      </c>
      <c r="E2660" s="20" t="str">
        <f t="shared" si="178"/>
        <v>04 0162</v>
      </c>
      <c r="F2660" s="28" t="s">
        <v>5179</v>
      </c>
      <c r="G2660" s="21" t="str">
        <f>VLOOKUP(E2660,'FILIAIS PETZ'!A:E,5,0)</f>
        <v>PETZ CONTAGEM JOÃO CESAR</v>
      </c>
      <c r="H2660" s="20" t="str">
        <f>VLOOKUP(E2660,'FILIAIS PETZ'!A:D,4,0)</f>
        <v>CTJC-MG</v>
      </c>
      <c r="I2660" s="46">
        <v>45413</v>
      </c>
      <c r="J2660" s="9" t="s">
        <v>4980</v>
      </c>
      <c r="K2660" s="9" t="s">
        <v>5858</v>
      </c>
      <c r="L2660" s="83" t="s">
        <v>7784</v>
      </c>
      <c r="M2660" s="85">
        <v>45421</v>
      </c>
      <c r="N2660" s="85">
        <v>45455</v>
      </c>
      <c r="O2660" s="85">
        <v>45434</v>
      </c>
      <c r="P2660" s="28" t="s">
        <v>4998</v>
      </c>
      <c r="Q2660" s="10">
        <v>3</v>
      </c>
      <c r="R2660" s="10" t="s">
        <v>4991</v>
      </c>
      <c r="S2660" s="10" t="s">
        <v>4983</v>
      </c>
      <c r="T2660" s="10" t="s">
        <v>32</v>
      </c>
      <c r="U2660" s="10">
        <v>11002</v>
      </c>
      <c r="V2660" s="10">
        <v>11002</v>
      </c>
      <c r="W2660" s="10"/>
      <c r="X2660" s="10" t="s">
        <v>4992</v>
      </c>
      <c r="Y2660" s="10" t="s">
        <v>4980</v>
      </c>
      <c r="Z2660" s="10" t="s">
        <v>4980</v>
      </c>
      <c r="AA2660" s="10" t="s">
        <v>4992</v>
      </c>
      <c r="AB2660" s="10" t="s">
        <v>5066</v>
      </c>
      <c r="AC2660" s="84" t="s">
        <v>4999</v>
      </c>
      <c r="AD2660" s="29"/>
      <c r="AE2660" s="20" t="str">
        <f>VLOOKUP(E2660,'FILIAIS PETZ'!A:Q,17,0)</f>
        <v>MG-2</v>
      </c>
      <c r="AF2660" s="20" t="str">
        <f>VLOOKUP(E2660,'FILIAIS PETZ'!A:Q,3,0)</f>
        <v>FELICIO</v>
      </c>
      <c r="AG2660" s="20" t="str">
        <f>VLOOKUP(E2660,'FILIAIS PETZ'!A:Q,2,0)</f>
        <v>R3</v>
      </c>
      <c r="AH2660" s="75">
        <v>1100</v>
      </c>
      <c r="AI2660" s="16" t="s">
        <v>7240</v>
      </c>
      <c r="AJ2660" s="43">
        <f>VLOOKUP(E2660,'FILIAIS PETZ'!$A$2:$K$2000,11,0)</f>
        <v>18328118017265</v>
      </c>
      <c r="AK2660" s="44">
        <f t="shared" si="180"/>
        <v>18328118017265</v>
      </c>
    </row>
    <row r="2661" spans="1:37" s="14" customFormat="1" ht="15" customHeight="1" thickBot="1" x14ac:dyDescent="0.25">
      <c r="A2661" s="9" t="str">
        <f t="shared" si="179"/>
        <v>PREVENTIVA</v>
      </c>
      <c r="B2661" s="18">
        <f>VLOOKUP(C2661,FORNECEDORES!D:E,2,0)</f>
        <v>7736</v>
      </c>
      <c r="C2661" s="19" t="str">
        <f>VLOOKUP(D2661,FORNECEDORES!A:D,4,0)</f>
        <v>27.385.816/0001-37</v>
      </c>
      <c r="D2661" s="13" t="s">
        <v>2591</v>
      </c>
      <c r="E2661" s="20" t="str">
        <f t="shared" si="178"/>
        <v>04 0255</v>
      </c>
      <c r="F2661" s="28" t="s">
        <v>4964</v>
      </c>
      <c r="G2661" s="21" t="str">
        <f>VLOOKUP(E2661,'FILIAIS PETZ'!A:E,5,0)</f>
        <v>PETZ PARK SHOPPING BRASILIA</v>
      </c>
      <c r="H2661" s="20" t="str">
        <f>VLOOKUP(E2661,'FILIAIS PETZ'!A:D,4,0)</f>
        <v>PKSB-DF</v>
      </c>
      <c r="I2661" s="46">
        <v>45413</v>
      </c>
      <c r="J2661" s="9" t="s">
        <v>4980</v>
      </c>
      <c r="K2661" s="9" t="s">
        <v>5858</v>
      </c>
      <c r="L2661" s="83" t="s">
        <v>8031</v>
      </c>
      <c r="M2661" s="85">
        <v>45446</v>
      </c>
      <c r="N2661" s="85">
        <v>45476</v>
      </c>
      <c r="O2661" s="85">
        <v>45453</v>
      </c>
      <c r="P2661" s="28" t="s">
        <v>4998</v>
      </c>
      <c r="Q2661" s="10">
        <v>3</v>
      </c>
      <c r="R2661" s="10" t="s">
        <v>4991</v>
      </c>
      <c r="S2661" s="10" t="s">
        <v>4983</v>
      </c>
      <c r="T2661" s="10" t="s">
        <v>32</v>
      </c>
      <c r="U2661" s="10">
        <v>11002</v>
      </c>
      <c r="V2661" s="10">
        <v>11002</v>
      </c>
      <c r="W2661" s="10"/>
      <c r="X2661" s="10" t="s">
        <v>4985</v>
      </c>
      <c r="Y2661" s="10" t="s">
        <v>4980</v>
      </c>
      <c r="Z2661" s="10" t="s">
        <v>4980</v>
      </c>
      <c r="AA2661" s="10" t="s">
        <v>4989</v>
      </c>
      <c r="AB2661" s="10" t="s">
        <v>5066</v>
      </c>
      <c r="AC2661" s="84" t="s">
        <v>4999</v>
      </c>
      <c r="AD2661" s="29"/>
      <c r="AE2661" s="20" t="str">
        <f>VLOOKUP(E2661,'FILIAIS PETZ'!A:Q,17,0)</f>
        <v>CO-2</v>
      </c>
      <c r="AF2661" s="20" t="str">
        <f>VLOOKUP(E2661,'FILIAIS PETZ'!A:Q,3,0)</f>
        <v>FELICIO</v>
      </c>
      <c r="AG2661" s="20" t="str">
        <f>VLOOKUP(E2661,'FILIAIS PETZ'!A:Q,2,0)</f>
        <v>R3</v>
      </c>
      <c r="AH2661" s="75">
        <v>1400</v>
      </c>
      <c r="AI2661" s="16" t="s">
        <v>7239</v>
      </c>
      <c r="AJ2661" s="43" t="str">
        <f>VLOOKUP(E2661,'FILIAIS PETZ'!$A$2:$K$2000,11,0)</f>
        <v>18.328.118/0242-02</v>
      </c>
      <c r="AK2661" s="44" t="str">
        <f t="shared" si="180"/>
        <v>18.328.118/0242-02</v>
      </c>
    </row>
    <row r="2662" spans="1:37" s="14" customFormat="1" ht="15" customHeight="1" thickBot="1" x14ac:dyDescent="0.25">
      <c r="A2662" s="9" t="str">
        <f t="shared" si="179"/>
        <v>PREVENTIVA</v>
      </c>
      <c r="B2662" s="18">
        <f>VLOOKUP(C2662,FORNECEDORES!D:E,2,0)</f>
        <v>7736</v>
      </c>
      <c r="C2662" s="19" t="str">
        <f>VLOOKUP(D2662,FORNECEDORES!A:D,4,0)</f>
        <v>27.385.816/0001-37</v>
      </c>
      <c r="D2662" s="13" t="s">
        <v>2591</v>
      </c>
      <c r="E2662" s="20" t="str">
        <f t="shared" si="178"/>
        <v>04 0033</v>
      </c>
      <c r="F2662" s="28" t="s">
        <v>4933</v>
      </c>
      <c r="G2662" s="21" t="str">
        <f>VLOOKUP(E2662,'FILIAIS PETZ'!A:E,5,0)</f>
        <v>PETZ PARQUE FLAMBOYANT</v>
      </c>
      <c r="H2662" s="20" t="str">
        <f>VLOOKUP(E2662,'FILIAIS PETZ'!A:D,4,0)</f>
        <v>FBYT-GO</v>
      </c>
      <c r="I2662" s="46">
        <v>45413</v>
      </c>
      <c r="J2662" s="9" t="s">
        <v>4980</v>
      </c>
      <c r="K2662" s="9" t="s">
        <v>5858</v>
      </c>
      <c r="L2662" s="83" t="s">
        <v>8020</v>
      </c>
      <c r="M2662" s="85">
        <v>45446</v>
      </c>
      <c r="N2662" s="85">
        <v>45476</v>
      </c>
      <c r="O2662" s="85">
        <v>45453</v>
      </c>
      <c r="P2662" s="28" t="s">
        <v>4998</v>
      </c>
      <c r="Q2662" s="10">
        <v>3</v>
      </c>
      <c r="R2662" s="10" t="s">
        <v>4991</v>
      </c>
      <c r="S2662" s="10" t="s">
        <v>4983</v>
      </c>
      <c r="T2662" s="10" t="s">
        <v>32</v>
      </c>
      <c r="U2662" s="10">
        <v>11002</v>
      </c>
      <c r="V2662" s="10">
        <v>11002</v>
      </c>
      <c r="W2662" s="10"/>
      <c r="X2662" s="10" t="s">
        <v>4992</v>
      </c>
      <c r="Y2662" s="10" t="s">
        <v>4980</v>
      </c>
      <c r="Z2662" s="10" t="s">
        <v>4980</v>
      </c>
      <c r="AA2662" s="10" t="s">
        <v>4992</v>
      </c>
      <c r="AB2662" s="10" t="s">
        <v>5066</v>
      </c>
      <c r="AC2662" s="84" t="s">
        <v>4999</v>
      </c>
      <c r="AD2662" s="29"/>
      <c r="AE2662" s="20" t="str">
        <f>VLOOKUP(E2662,'FILIAIS PETZ'!A:Q,17,0)</f>
        <v>CO-2</v>
      </c>
      <c r="AF2662" s="20" t="str">
        <f>VLOOKUP(E2662,'FILIAIS PETZ'!A:Q,3,0)</f>
        <v>FELICIO</v>
      </c>
      <c r="AG2662" s="20" t="str">
        <f>VLOOKUP(E2662,'FILIAIS PETZ'!A:Q,2,0)</f>
        <v>R3</v>
      </c>
      <c r="AH2662" s="75">
        <v>1800</v>
      </c>
      <c r="AI2662" s="16" t="s">
        <v>7240</v>
      </c>
      <c r="AJ2662" s="43">
        <f>VLOOKUP(E2662,'FILIAIS PETZ'!$A$2:$K$2000,11,0)</f>
        <v>18328118003477</v>
      </c>
      <c r="AK2662" s="44">
        <f t="shared" si="180"/>
        <v>18328118003477</v>
      </c>
    </row>
    <row r="2663" spans="1:37" s="14" customFormat="1" ht="15" customHeight="1" thickBot="1" x14ac:dyDescent="0.25">
      <c r="A2663" s="9" t="str">
        <f t="shared" si="179"/>
        <v>PREVENTIVA</v>
      </c>
      <c r="B2663" s="18">
        <f>VLOOKUP(C2663,FORNECEDORES!D:E,2,0)</f>
        <v>7736</v>
      </c>
      <c r="C2663" s="19" t="str">
        <f>VLOOKUP(D2663,FORNECEDORES!A:D,4,0)</f>
        <v>27.385.816/0001-37</v>
      </c>
      <c r="D2663" s="13" t="s">
        <v>2591</v>
      </c>
      <c r="E2663" s="20" t="str">
        <f t="shared" si="178"/>
        <v>04 0033</v>
      </c>
      <c r="F2663" s="28" t="s">
        <v>4933</v>
      </c>
      <c r="G2663" s="21" t="str">
        <f>VLOOKUP(E2663,'FILIAIS PETZ'!A:E,5,0)</f>
        <v>PETZ PARQUE FLAMBOYANT</v>
      </c>
      <c r="H2663" s="20" t="str">
        <f>VLOOKUP(E2663,'FILIAIS PETZ'!A:D,4,0)</f>
        <v>FBYT-GO</v>
      </c>
      <c r="I2663" s="46">
        <v>45413</v>
      </c>
      <c r="J2663" s="9" t="s">
        <v>4980</v>
      </c>
      <c r="K2663" s="9" t="s">
        <v>5858</v>
      </c>
      <c r="L2663" s="83" t="s">
        <v>8021</v>
      </c>
      <c r="M2663" s="85">
        <v>45446</v>
      </c>
      <c r="N2663" s="85">
        <v>45476</v>
      </c>
      <c r="O2663" s="85">
        <v>45453</v>
      </c>
      <c r="P2663" s="28" t="s">
        <v>4998</v>
      </c>
      <c r="Q2663" s="10">
        <v>3</v>
      </c>
      <c r="R2663" s="10" t="s">
        <v>4991</v>
      </c>
      <c r="S2663" s="10" t="s">
        <v>4983</v>
      </c>
      <c r="T2663" s="10" t="s">
        <v>32</v>
      </c>
      <c r="U2663" s="10">
        <v>11002</v>
      </c>
      <c r="V2663" s="10">
        <v>11002</v>
      </c>
      <c r="W2663" s="10" t="s">
        <v>5019</v>
      </c>
      <c r="X2663" s="10" t="s">
        <v>4985</v>
      </c>
      <c r="Y2663" s="10" t="s">
        <v>4980</v>
      </c>
      <c r="Z2663" s="10" t="s">
        <v>4980</v>
      </c>
      <c r="AA2663" s="10" t="s">
        <v>4989</v>
      </c>
      <c r="AB2663" s="10" t="s">
        <v>5066</v>
      </c>
      <c r="AC2663" s="84" t="s">
        <v>4999</v>
      </c>
      <c r="AD2663" s="29"/>
      <c r="AE2663" s="20" t="str">
        <f>VLOOKUP(E2663,'FILIAIS PETZ'!A:Q,17,0)</f>
        <v>CO-2</v>
      </c>
      <c r="AF2663" s="20" t="str">
        <f>VLOOKUP(E2663,'FILIAIS PETZ'!A:Q,3,0)</f>
        <v>FELICIO</v>
      </c>
      <c r="AG2663" s="20" t="str">
        <f>VLOOKUP(E2663,'FILIAIS PETZ'!A:Q,2,0)</f>
        <v>R3</v>
      </c>
      <c r="AH2663" s="75">
        <v>1400</v>
      </c>
      <c r="AI2663" s="16" t="s">
        <v>7239</v>
      </c>
      <c r="AJ2663" s="43">
        <f>VLOOKUP(E2663,'FILIAIS PETZ'!$A$2:$K$2000,11,0)</f>
        <v>18328118003477</v>
      </c>
      <c r="AK2663" s="44">
        <f t="shared" si="180"/>
        <v>18328118003477</v>
      </c>
    </row>
    <row r="2664" spans="1:37" s="14" customFormat="1" ht="15" customHeight="1" thickBot="1" x14ac:dyDescent="0.25">
      <c r="A2664" s="9" t="str">
        <f t="shared" si="179"/>
        <v>PREVENTIVA</v>
      </c>
      <c r="B2664" s="18">
        <f>VLOOKUP(C2664,FORNECEDORES!D:E,2,0)</f>
        <v>7736</v>
      </c>
      <c r="C2664" s="19" t="str">
        <f>VLOOKUP(D2664,FORNECEDORES!A:D,4,0)</f>
        <v>27.385.816/0001-37</v>
      </c>
      <c r="D2664" s="13" t="s">
        <v>2591</v>
      </c>
      <c r="E2664" s="20" t="str">
        <f t="shared" si="178"/>
        <v>04 0029</v>
      </c>
      <c r="F2664" s="28" t="s">
        <v>4965</v>
      </c>
      <c r="G2664" s="21" t="str">
        <f>VLOOKUP(E2664,'FILIAIS PETZ'!A:E,5,0)</f>
        <v>PETZ PASSEIO DAS AGUAS</v>
      </c>
      <c r="H2664" s="20" t="str">
        <f>VLOOKUP(E2664,'FILIAIS PETZ'!A:D,4,0)</f>
        <v>PSAG-GO</v>
      </c>
      <c r="I2664" s="46">
        <v>45413</v>
      </c>
      <c r="J2664" s="9" t="s">
        <v>4980</v>
      </c>
      <c r="K2664" s="9" t="s">
        <v>5858</v>
      </c>
      <c r="L2664" s="83" t="s">
        <v>8032</v>
      </c>
      <c r="M2664" s="85">
        <v>45446</v>
      </c>
      <c r="N2664" s="85">
        <v>45476</v>
      </c>
      <c r="O2664" s="85">
        <v>45453</v>
      </c>
      <c r="P2664" s="28" t="s">
        <v>4998</v>
      </c>
      <c r="Q2664" s="10">
        <v>3</v>
      </c>
      <c r="R2664" s="10" t="s">
        <v>4991</v>
      </c>
      <c r="S2664" s="10" t="s">
        <v>4983</v>
      </c>
      <c r="T2664" s="10" t="s">
        <v>32</v>
      </c>
      <c r="U2664" s="10">
        <v>11002</v>
      </c>
      <c r="V2664" s="10">
        <v>11002</v>
      </c>
      <c r="W2664" s="10"/>
      <c r="X2664" s="10" t="s">
        <v>4992</v>
      </c>
      <c r="Y2664" s="10" t="s">
        <v>4980</v>
      </c>
      <c r="Z2664" s="10" t="s">
        <v>4980</v>
      </c>
      <c r="AA2664" s="10" t="s">
        <v>4992</v>
      </c>
      <c r="AB2664" s="10" t="s">
        <v>5066</v>
      </c>
      <c r="AC2664" s="84" t="s">
        <v>4999</v>
      </c>
      <c r="AD2664" s="29"/>
      <c r="AE2664" s="20" t="str">
        <f>VLOOKUP(E2664,'FILIAIS PETZ'!A:Q,17,0)</f>
        <v>CO-2</v>
      </c>
      <c r="AF2664" s="20" t="str">
        <f>VLOOKUP(E2664,'FILIAIS PETZ'!A:Q,3,0)</f>
        <v>FELICIO</v>
      </c>
      <c r="AG2664" s="20" t="str">
        <f>VLOOKUP(E2664,'FILIAIS PETZ'!A:Q,2,0)</f>
        <v>R3</v>
      </c>
      <c r="AH2664" s="75">
        <v>1500</v>
      </c>
      <c r="AI2664" s="16" t="s">
        <v>7240</v>
      </c>
      <c r="AJ2664" s="43">
        <f>VLOOKUP(E2664,'FILIAIS PETZ'!$A$2:$K$2000,11,0)</f>
        <v>18328118002900</v>
      </c>
      <c r="AK2664" s="44">
        <f t="shared" si="180"/>
        <v>18328118002900</v>
      </c>
    </row>
    <row r="2665" spans="1:37" s="14" customFormat="1" ht="15" customHeight="1" thickBot="1" x14ac:dyDescent="0.25">
      <c r="A2665" s="9" t="str">
        <f t="shared" si="179"/>
        <v>PREVENTIVA</v>
      </c>
      <c r="B2665" s="18">
        <f>VLOOKUP(C2665,FORNECEDORES!D:E,2,0)</f>
        <v>7736</v>
      </c>
      <c r="C2665" s="19" t="str">
        <f>VLOOKUP(D2665,FORNECEDORES!A:D,4,0)</f>
        <v>27.385.816/0001-37</v>
      </c>
      <c r="D2665" s="13" t="s">
        <v>2591</v>
      </c>
      <c r="E2665" s="20" t="str">
        <f t="shared" si="178"/>
        <v>04 0029</v>
      </c>
      <c r="F2665" s="28" t="s">
        <v>4965</v>
      </c>
      <c r="G2665" s="21" t="str">
        <f>VLOOKUP(E2665,'FILIAIS PETZ'!A:E,5,0)</f>
        <v>PETZ PASSEIO DAS AGUAS</v>
      </c>
      <c r="H2665" s="20" t="str">
        <f>VLOOKUP(E2665,'FILIAIS PETZ'!A:D,4,0)</f>
        <v>PSAG-GO</v>
      </c>
      <c r="I2665" s="46">
        <v>45413</v>
      </c>
      <c r="J2665" s="9" t="s">
        <v>4980</v>
      </c>
      <c r="K2665" s="9" t="s">
        <v>5858</v>
      </c>
      <c r="L2665" s="83" t="s">
        <v>8033</v>
      </c>
      <c r="M2665" s="85">
        <v>45446</v>
      </c>
      <c r="N2665" s="85">
        <v>45476</v>
      </c>
      <c r="O2665" s="85">
        <v>45453</v>
      </c>
      <c r="P2665" s="28" t="s">
        <v>4998</v>
      </c>
      <c r="Q2665" s="10">
        <v>3</v>
      </c>
      <c r="R2665" s="10" t="s">
        <v>4991</v>
      </c>
      <c r="S2665" s="10" t="s">
        <v>4983</v>
      </c>
      <c r="T2665" s="10" t="s">
        <v>32</v>
      </c>
      <c r="U2665" s="10">
        <v>11002</v>
      </c>
      <c r="V2665" s="10">
        <v>11002</v>
      </c>
      <c r="W2665" s="10" t="s">
        <v>5019</v>
      </c>
      <c r="X2665" s="10" t="s">
        <v>4985</v>
      </c>
      <c r="Y2665" s="10" t="s">
        <v>4980</v>
      </c>
      <c r="Z2665" s="10" t="s">
        <v>4980</v>
      </c>
      <c r="AA2665" s="10" t="s">
        <v>4989</v>
      </c>
      <c r="AB2665" s="10" t="s">
        <v>5066</v>
      </c>
      <c r="AC2665" s="84" t="s">
        <v>4999</v>
      </c>
      <c r="AD2665" s="29"/>
      <c r="AE2665" s="20" t="str">
        <f>VLOOKUP(E2665,'FILIAIS PETZ'!A:Q,17,0)</f>
        <v>CO-2</v>
      </c>
      <c r="AF2665" s="20" t="str">
        <f>VLOOKUP(E2665,'FILIAIS PETZ'!A:Q,3,0)</f>
        <v>FELICIO</v>
      </c>
      <c r="AG2665" s="20" t="str">
        <f>VLOOKUP(E2665,'FILIAIS PETZ'!A:Q,2,0)</f>
        <v>R3</v>
      </c>
      <c r="AH2665" s="75">
        <v>1400</v>
      </c>
      <c r="AI2665" s="16" t="s">
        <v>7239</v>
      </c>
      <c r="AJ2665" s="43">
        <f>VLOOKUP(E2665,'FILIAIS PETZ'!$A$2:$K$2000,11,0)</f>
        <v>18328118002900</v>
      </c>
      <c r="AK2665" s="44">
        <f t="shared" si="180"/>
        <v>18328118002900</v>
      </c>
    </row>
    <row r="2666" spans="1:37" s="14" customFormat="1" ht="15" customHeight="1" thickBot="1" x14ac:dyDescent="0.25">
      <c r="A2666" s="9" t="str">
        <f t="shared" si="179"/>
        <v>PREVENTIVA</v>
      </c>
      <c r="B2666" s="18">
        <f>VLOOKUP(C2666,FORNECEDORES!D:E,2,0)</f>
        <v>741390</v>
      </c>
      <c r="C2666" s="19" t="str">
        <f>VLOOKUP(D2666,FORNECEDORES!A:D,4,0)</f>
        <v>53.327.206/0001-97</v>
      </c>
      <c r="D2666" s="13" t="s">
        <v>1785</v>
      </c>
      <c r="E2666" s="20" t="str">
        <f t="shared" si="178"/>
        <v>04 0061</v>
      </c>
      <c r="F2666" s="28" t="s">
        <v>4946</v>
      </c>
      <c r="G2666" s="21" t="str">
        <f>VLOOKUP(E2666,'FILIAIS PETZ'!A:E,5,0)</f>
        <v>PETZ PAMPULHA</v>
      </c>
      <c r="H2666" s="20" t="str">
        <f>VLOOKUP(E2666,'FILIAIS PETZ'!A:D,4,0)</f>
        <v>PAMP-MG</v>
      </c>
      <c r="I2666" s="46">
        <v>45413</v>
      </c>
      <c r="J2666" s="9" t="s">
        <v>4980</v>
      </c>
      <c r="K2666" s="9" t="s">
        <v>5858</v>
      </c>
      <c r="L2666" s="83" t="s">
        <v>7785</v>
      </c>
      <c r="M2666" s="85">
        <v>45420</v>
      </c>
      <c r="N2666" s="85">
        <v>45455</v>
      </c>
      <c r="O2666" s="85">
        <v>45434</v>
      </c>
      <c r="P2666" s="28" t="s">
        <v>4998</v>
      </c>
      <c r="Q2666" s="10">
        <v>3</v>
      </c>
      <c r="R2666" s="10" t="s">
        <v>4991</v>
      </c>
      <c r="S2666" s="10" t="s">
        <v>4983</v>
      </c>
      <c r="T2666" s="10" t="s">
        <v>32</v>
      </c>
      <c r="U2666" s="10">
        <v>11002</v>
      </c>
      <c r="V2666" s="10">
        <v>11002</v>
      </c>
      <c r="W2666" s="10"/>
      <c r="X2666" s="10" t="s">
        <v>4992</v>
      </c>
      <c r="Y2666" s="10" t="s">
        <v>4980</v>
      </c>
      <c r="Z2666" s="10" t="s">
        <v>4980</v>
      </c>
      <c r="AA2666" s="10" t="s">
        <v>4992</v>
      </c>
      <c r="AB2666" s="10" t="s">
        <v>5066</v>
      </c>
      <c r="AC2666" s="84" t="s">
        <v>4999</v>
      </c>
      <c r="AD2666" s="29"/>
      <c r="AE2666" s="20" t="str">
        <f>VLOOKUP(E2666,'FILIAIS PETZ'!A:Q,17,0)</f>
        <v>MG-1</v>
      </c>
      <c r="AF2666" s="20" t="str">
        <f>VLOOKUP(E2666,'FILIAIS PETZ'!A:Q,3,0)</f>
        <v>FELICIO</v>
      </c>
      <c r="AG2666" s="20" t="str">
        <f>VLOOKUP(E2666,'FILIAIS PETZ'!A:Q,2,0)</f>
        <v>R3</v>
      </c>
      <c r="AH2666" s="75">
        <v>910</v>
      </c>
      <c r="AI2666" s="16" t="s">
        <v>7240</v>
      </c>
      <c r="AJ2666" s="43">
        <f>VLOOKUP(E2666,'FILIAIS PETZ'!$A$2:$K$2000,11,0)</f>
        <v>18328118006069</v>
      </c>
      <c r="AK2666" s="44">
        <f t="shared" si="180"/>
        <v>18328118006069</v>
      </c>
    </row>
    <row r="2667" spans="1:37" s="14" customFormat="1" ht="15" customHeight="1" thickBot="1" x14ac:dyDescent="0.25">
      <c r="A2667" s="9" t="str">
        <f t="shared" si="179"/>
        <v>PREVENTIVA</v>
      </c>
      <c r="B2667" s="18">
        <f>VLOOKUP(C2667,FORNECEDORES!D:E,2,0)</f>
        <v>7736</v>
      </c>
      <c r="C2667" s="19" t="str">
        <f>VLOOKUP(D2667,FORNECEDORES!A:D,4,0)</f>
        <v>27.385.816/0001-37</v>
      </c>
      <c r="D2667" s="13" t="s">
        <v>2591</v>
      </c>
      <c r="E2667" s="20" t="str">
        <f t="shared" si="178"/>
        <v>04 0077</v>
      </c>
      <c r="F2667" s="28" t="s">
        <v>4954</v>
      </c>
      <c r="G2667" s="21" t="str">
        <f>VLOOKUP(E2667,'FILIAIS PETZ'!A:E,5,0)</f>
        <v>PETZ GOIANIA (SETOR BUENO)</v>
      </c>
      <c r="H2667" s="20" t="str">
        <f>VLOOKUP(E2667,'FILIAIS PETZ'!A:D,4,0)</f>
        <v>BT63-GO</v>
      </c>
      <c r="I2667" s="46">
        <v>45413</v>
      </c>
      <c r="J2667" s="9" t="s">
        <v>4980</v>
      </c>
      <c r="K2667" s="9" t="s">
        <v>5858</v>
      </c>
      <c r="L2667" s="83" t="s">
        <v>8008</v>
      </c>
      <c r="M2667" s="85">
        <v>45446</v>
      </c>
      <c r="N2667" s="85">
        <v>45476</v>
      </c>
      <c r="O2667" s="85">
        <v>45453</v>
      </c>
      <c r="P2667" s="28" t="s">
        <v>4998</v>
      </c>
      <c r="Q2667" s="10">
        <v>3</v>
      </c>
      <c r="R2667" s="10" t="s">
        <v>4991</v>
      </c>
      <c r="S2667" s="10" t="s">
        <v>4983</v>
      </c>
      <c r="T2667" s="10" t="s">
        <v>32</v>
      </c>
      <c r="U2667" s="10">
        <v>11002</v>
      </c>
      <c r="V2667" s="10">
        <v>11002</v>
      </c>
      <c r="W2667" s="10"/>
      <c r="X2667" s="10" t="s">
        <v>4992</v>
      </c>
      <c r="Y2667" s="10" t="s">
        <v>4980</v>
      </c>
      <c r="Z2667" s="10" t="s">
        <v>4980</v>
      </c>
      <c r="AA2667" s="10" t="s">
        <v>4992</v>
      </c>
      <c r="AB2667" s="10" t="s">
        <v>5066</v>
      </c>
      <c r="AC2667" s="84" t="s">
        <v>4999</v>
      </c>
      <c r="AD2667" s="29"/>
      <c r="AE2667" s="20" t="str">
        <f>VLOOKUP(E2667,'FILIAIS PETZ'!A:Q,17,0)</f>
        <v>CO-2</v>
      </c>
      <c r="AF2667" s="20" t="str">
        <f>VLOOKUP(E2667,'FILIAIS PETZ'!A:Q,3,0)</f>
        <v>FELICIO</v>
      </c>
      <c r="AG2667" s="20" t="str">
        <f>VLOOKUP(E2667,'FILIAIS PETZ'!A:Q,2,0)</f>
        <v>R3</v>
      </c>
      <c r="AH2667" s="75">
        <v>2200</v>
      </c>
      <c r="AI2667" s="16" t="s">
        <v>7240</v>
      </c>
      <c r="AJ2667" s="43">
        <f>VLOOKUP(E2667,'FILIAIS PETZ'!$A$2:$K$2000,11,0)</f>
        <v>18328118007545</v>
      </c>
      <c r="AK2667" s="44">
        <f t="shared" si="180"/>
        <v>18328118007545</v>
      </c>
    </row>
    <row r="2668" spans="1:37" s="14" customFormat="1" ht="15" customHeight="1" thickBot="1" x14ac:dyDescent="0.25">
      <c r="A2668" s="9" t="str">
        <f t="shared" si="179"/>
        <v>PREVENTIVA</v>
      </c>
      <c r="B2668" s="18">
        <f>VLOOKUP(C2668,FORNECEDORES!D:E,2,0)</f>
        <v>7736</v>
      </c>
      <c r="C2668" s="19" t="str">
        <f>VLOOKUP(D2668,FORNECEDORES!A:D,4,0)</f>
        <v>27.385.816/0001-37</v>
      </c>
      <c r="D2668" s="13" t="s">
        <v>2591</v>
      </c>
      <c r="E2668" s="20" t="str">
        <f t="shared" si="178"/>
        <v>04 0077</v>
      </c>
      <c r="F2668" s="28" t="s">
        <v>4954</v>
      </c>
      <c r="G2668" s="21" t="str">
        <f>VLOOKUP(E2668,'FILIAIS PETZ'!A:E,5,0)</f>
        <v>PETZ GOIANIA (SETOR BUENO)</v>
      </c>
      <c r="H2668" s="20" t="str">
        <f>VLOOKUP(E2668,'FILIAIS PETZ'!A:D,4,0)</f>
        <v>BT63-GO</v>
      </c>
      <c r="I2668" s="46">
        <v>45413</v>
      </c>
      <c r="J2668" s="9" t="s">
        <v>4980</v>
      </c>
      <c r="K2668" s="9" t="s">
        <v>5858</v>
      </c>
      <c r="L2668" s="83" t="s">
        <v>8009</v>
      </c>
      <c r="M2668" s="85">
        <v>45446</v>
      </c>
      <c r="N2668" s="85">
        <v>45476</v>
      </c>
      <c r="O2668" s="85">
        <v>45453</v>
      </c>
      <c r="P2668" s="28" t="s">
        <v>4998</v>
      </c>
      <c r="Q2668" s="10">
        <v>3</v>
      </c>
      <c r="R2668" s="10" t="s">
        <v>4991</v>
      </c>
      <c r="S2668" s="10" t="s">
        <v>4983</v>
      </c>
      <c r="T2668" s="10" t="s">
        <v>32</v>
      </c>
      <c r="U2668" s="10">
        <v>11002</v>
      </c>
      <c r="V2668" s="10">
        <v>11002</v>
      </c>
      <c r="W2668" s="10" t="s">
        <v>5019</v>
      </c>
      <c r="X2668" s="10" t="s">
        <v>4985</v>
      </c>
      <c r="Y2668" s="10" t="s">
        <v>4980</v>
      </c>
      <c r="Z2668" s="10" t="s">
        <v>4980</v>
      </c>
      <c r="AA2668" s="10" t="s">
        <v>4989</v>
      </c>
      <c r="AB2668" s="10" t="s">
        <v>5066</v>
      </c>
      <c r="AC2668" s="84" t="s">
        <v>4999</v>
      </c>
      <c r="AD2668" s="29"/>
      <c r="AE2668" s="20" t="str">
        <f>VLOOKUP(E2668,'FILIAIS PETZ'!A:Q,17,0)</f>
        <v>CO-2</v>
      </c>
      <c r="AF2668" s="20" t="str">
        <f>VLOOKUP(E2668,'FILIAIS PETZ'!A:Q,3,0)</f>
        <v>FELICIO</v>
      </c>
      <c r="AG2668" s="20" t="str">
        <f>VLOOKUP(E2668,'FILIAIS PETZ'!A:Q,2,0)</f>
        <v>R3</v>
      </c>
      <c r="AH2668" s="75">
        <v>1600</v>
      </c>
      <c r="AI2668" s="16" t="s">
        <v>7239</v>
      </c>
      <c r="AJ2668" s="43">
        <f>VLOOKUP(E2668,'FILIAIS PETZ'!$A$2:$K$2000,11,0)</f>
        <v>18328118007545</v>
      </c>
      <c r="AK2668" s="44">
        <f t="shared" si="180"/>
        <v>18328118007545</v>
      </c>
    </row>
    <row r="2669" spans="1:37" s="14" customFormat="1" ht="15" customHeight="1" thickBot="1" x14ac:dyDescent="0.25">
      <c r="A2669" s="9" t="str">
        <f t="shared" si="179"/>
        <v>PREVENTIVA</v>
      </c>
      <c r="B2669" s="18">
        <f>VLOOKUP(C2669,FORNECEDORES!D:E,2,0)</f>
        <v>7736</v>
      </c>
      <c r="C2669" s="19" t="str">
        <f>VLOOKUP(D2669,FORNECEDORES!A:D,4,0)</f>
        <v>27.385.816/0001-37</v>
      </c>
      <c r="D2669" s="13" t="s">
        <v>2591</v>
      </c>
      <c r="E2669" s="20" t="str">
        <f t="shared" si="178"/>
        <v>04 0153</v>
      </c>
      <c r="F2669" s="28" t="s">
        <v>4966</v>
      </c>
      <c r="G2669" s="21" t="str">
        <f>VLOOKUP(E2669,'FILIAIS PETZ'!A:E,5,0)</f>
        <v>PETZ TAGUATINGA</v>
      </c>
      <c r="H2669" s="20" t="str">
        <f>VLOOKUP(E2669,'FILIAIS PETZ'!A:D,4,0)</f>
        <v>TGTG-DF</v>
      </c>
      <c r="I2669" s="46">
        <v>45413</v>
      </c>
      <c r="J2669" s="9" t="s">
        <v>4980</v>
      </c>
      <c r="K2669" s="9" t="s">
        <v>5858</v>
      </c>
      <c r="L2669" s="83" t="s">
        <v>8038</v>
      </c>
      <c r="M2669" s="85">
        <v>45446</v>
      </c>
      <c r="N2669" s="85">
        <v>45476</v>
      </c>
      <c r="O2669" s="85">
        <v>45453</v>
      </c>
      <c r="P2669" s="28" t="s">
        <v>4998</v>
      </c>
      <c r="Q2669" s="10">
        <v>3</v>
      </c>
      <c r="R2669" s="10" t="s">
        <v>4991</v>
      </c>
      <c r="S2669" s="10" t="s">
        <v>4983</v>
      </c>
      <c r="T2669" s="10" t="s">
        <v>32</v>
      </c>
      <c r="U2669" s="10">
        <v>11002</v>
      </c>
      <c r="V2669" s="10">
        <v>11002</v>
      </c>
      <c r="W2669" s="10"/>
      <c r="X2669" s="10" t="s">
        <v>4992</v>
      </c>
      <c r="Y2669" s="10" t="s">
        <v>4980</v>
      </c>
      <c r="Z2669" s="10" t="s">
        <v>4980</v>
      </c>
      <c r="AA2669" s="10" t="s">
        <v>4992</v>
      </c>
      <c r="AB2669" s="10" t="s">
        <v>5066</v>
      </c>
      <c r="AC2669" s="84" t="s">
        <v>4999</v>
      </c>
      <c r="AD2669" s="29"/>
      <c r="AE2669" s="20" t="str">
        <f>VLOOKUP(E2669,'FILIAIS PETZ'!A:Q,17,0)</f>
        <v>CO-1</v>
      </c>
      <c r="AF2669" s="20" t="str">
        <f>VLOOKUP(E2669,'FILIAIS PETZ'!A:Q,3,0)</f>
        <v>FELICIO</v>
      </c>
      <c r="AG2669" s="20" t="str">
        <f>VLOOKUP(E2669,'FILIAIS PETZ'!A:Q,2,0)</f>
        <v>R3</v>
      </c>
      <c r="AH2669" s="75">
        <v>1800</v>
      </c>
      <c r="AI2669" s="16" t="s">
        <v>7240</v>
      </c>
      <c r="AJ2669" s="43">
        <f>VLOOKUP(E2669,'FILIAIS PETZ'!$A$2:$K$2000,11,0)</f>
        <v>18328118014916</v>
      </c>
      <c r="AK2669" s="44">
        <f t="shared" si="180"/>
        <v>18328118014916</v>
      </c>
    </row>
    <row r="2670" spans="1:37" s="14" customFormat="1" ht="15" customHeight="1" thickBot="1" x14ac:dyDescent="0.25">
      <c r="A2670" s="9" t="str">
        <f t="shared" si="179"/>
        <v>PREVENTIVA</v>
      </c>
      <c r="B2670" s="18">
        <f>VLOOKUP(C2670,FORNECEDORES!D:E,2,0)</f>
        <v>7736</v>
      </c>
      <c r="C2670" s="19" t="str">
        <f>VLOOKUP(D2670,FORNECEDORES!A:D,4,0)</f>
        <v>27.385.816/0001-37</v>
      </c>
      <c r="D2670" s="13" t="s">
        <v>2591</v>
      </c>
      <c r="E2670" s="20" t="str">
        <f t="shared" si="178"/>
        <v>04 0153</v>
      </c>
      <c r="F2670" s="28" t="s">
        <v>4966</v>
      </c>
      <c r="G2670" s="21" t="str">
        <f>VLOOKUP(E2670,'FILIAIS PETZ'!A:E,5,0)</f>
        <v>PETZ TAGUATINGA</v>
      </c>
      <c r="H2670" s="20" t="str">
        <f>VLOOKUP(E2670,'FILIAIS PETZ'!A:D,4,0)</f>
        <v>TGTG-DF</v>
      </c>
      <c r="I2670" s="46">
        <v>45413</v>
      </c>
      <c r="J2670" s="9" t="s">
        <v>4980</v>
      </c>
      <c r="K2670" s="9" t="s">
        <v>5858</v>
      </c>
      <c r="L2670" s="83" t="s">
        <v>8039</v>
      </c>
      <c r="M2670" s="85">
        <v>45446</v>
      </c>
      <c r="N2670" s="85">
        <v>45476</v>
      </c>
      <c r="O2670" s="85">
        <v>45453</v>
      </c>
      <c r="P2670" s="28" t="s">
        <v>4998</v>
      </c>
      <c r="Q2670" s="10">
        <v>3</v>
      </c>
      <c r="R2670" s="10" t="s">
        <v>4991</v>
      </c>
      <c r="S2670" s="10" t="s">
        <v>4983</v>
      </c>
      <c r="T2670" s="10" t="s">
        <v>32</v>
      </c>
      <c r="U2670" s="10">
        <v>11002</v>
      </c>
      <c r="V2670" s="10">
        <v>11002</v>
      </c>
      <c r="W2670" s="10"/>
      <c r="X2670" s="10" t="s">
        <v>4985</v>
      </c>
      <c r="Y2670" s="10" t="s">
        <v>4980</v>
      </c>
      <c r="Z2670" s="10" t="s">
        <v>4980</v>
      </c>
      <c r="AA2670" s="10" t="s">
        <v>4989</v>
      </c>
      <c r="AB2670" s="10" t="s">
        <v>5066</v>
      </c>
      <c r="AC2670" s="84" t="s">
        <v>4999</v>
      </c>
      <c r="AD2670" s="29"/>
      <c r="AE2670" s="20" t="str">
        <f>VLOOKUP(E2670,'FILIAIS PETZ'!A:Q,17,0)</f>
        <v>CO-1</v>
      </c>
      <c r="AF2670" s="20" t="str">
        <f>VLOOKUP(E2670,'FILIAIS PETZ'!A:Q,3,0)</f>
        <v>FELICIO</v>
      </c>
      <c r="AG2670" s="20" t="str">
        <f>VLOOKUP(E2670,'FILIAIS PETZ'!A:Q,2,0)</f>
        <v>R3</v>
      </c>
      <c r="AH2670" s="75">
        <v>1400</v>
      </c>
      <c r="AI2670" s="16" t="s">
        <v>7239</v>
      </c>
      <c r="AJ2670" s="43">
        <f>VLOOKUP(E2670,'FILIAIS PETZ'!$A$2:$K$2000,11,0)</f>
        <v>18328118014916</v>
      </c>
      <c r="AK2670" s="44">
        <f t="shared" si="180"/>
        <v>18328118014916</v>
      </c>
    </row>
    <row r="2671" spans="1:37" s="14" customFormat="1" ht="15" customHeight="1" thickBot="1" x14ac:dyDescent="0.25">
      <c r="A2671" s="9" t="str">
        <f t="shared" si="179"/>
        <v>PREVENTIVA</v>
      </c>
      <c r="B2671" s="18">
        <f>VLOOKUP(C2671,FORNECEDORES!D:E,2,0)</f>
        <v>7736</v>
      </c>
      <c r="C2671" s="19" t="str">
        <f>VLOOKUP(D2671,FORNECEDORES!A:D,4,0)</f>
        <v>27.385.816/0001-37</v>
      </c>
      <c r="D2671" s="13" t="s">
        <v>2591</v>
      </c>
      <c r="E2671" s="20" t="str">
        <f t="shared" si="178"/>
        <v>04 0198</v>
      </c>
      <c r="F2671" s="28" t="s">
        <v>4967</v>
      </c>
      <c r="G2671" s="21" t="str">
        <f>VLOOKUP(E2671,'FILIAIS PETZ'!A:E,5,0)</f>
        <v>PETZ SHOPPING SUL VALPARAISO</v>
      </c>
      <c r="H2671" s="20" t="str">
        <f>VLOOKUP(E2671,'FILIAIS PETZ'!A:D,4,0)</f>
        <v>VALP-GO</v>
      </c>
      <c r="I2671" s="46">
        <v>45413</v>
      </c>
      <c r="J2671" s="9" t="s">
        <v>4980</v>
      </c>
      <c r="K2671" s="9" t="s">
        <v>5858</v>
      </c>
      <c r="L2671" s="83" t="s">
        <v>8040</v>
      </c>
      <c r="M2671" s="85">
        <v>45446</v>
      </c>
      <c r="N2671" s="85">
        <v>45476</v>
      </c>
      <c r="O2671" s="85">
        <v>45453</v>
      </c>
      <c r="P2671" s="28" t="s">
        <v>4998</v>
      </c>
      <c r="Q2671" s="10">
        <v>3</v>
      </c>
      <c r="R2671" s="10" t="s">
        <v>4991</v>
      </c>
      <c r="S2671" s="10" t="s">
        <v>4983</v>
      </c>
      <c r="T2671" s="10" t="s">
        <v>32</v>
      </c>
      <c r="U2671" s="10">
        <v>11002</v>
      </c>
      <c r="V2671" s="10">
        <v>11002</v>
      </c>
      <c r="W2671" s="10"/>
      <c r="X2671" s="10" t="s">
        <v>4992</v>
      </c>
      <c r="Y2671" s="10" t="s">
        <v>4980</v>
      </c>
      <c r="Z2671" s="10" t="s">
        <v>4980</v>
      </c>
      <c r="AA2671" s="10" t="s">
        <v>4992</v>
      </c>
      <c r="AB2671" s="10" t="s">
        <v>5066</v>
      </c>
      <c r="AC2671" s="84" t="s">
        <v>4999</v>
      </c>
      <c r="AD2671" s="29"/>
      <c r="AE2671" s="20" t="str">
        <f>VLOOKUP(E2671,'FILIAIS PETZ'!A:Q,17,0)</f>
        <v>CO-1</v>
      </c>
      <c r="AF2671" s="20" t="str">
        <f>VLOOKUP(E2671,'FILIAIS PETZ'!A:Q,3,0)</f>
        <v>FELICIO</v>
      </c>
      <c r="AG2671" s="20" t="str">
        <f>VLOOKUP(E2671,'FILIAIS PETZ'!A:Q,2,0)</f>
        <v>R3</v>
      </c>
      <c r="AH2671" s="75">
        <v>1800</v>
      </c>
      <c r="AI2671" s="16" t="s">
        <v>7240</v>
      </c>
      <c r="AJ2671" s="43">
        <f>VLOOKUP(E2671,'FILIAIS PETZ'!$A$2:$K$2000,11,0)</f>
        <v>18328118019390</v>
      </c>
      <c r="AK2671" s="44">
        <f t="shared" si="180"/>
        <v>18328118019390</v>
      </c>
    </row>
    <row r="2672" spans="1:37" s="14" customFormat="1" ht="15" customHeight="1" thickBot="1" x14ac:dyDescent="0.25">
      <c r="A2672" s="9" t="str">
        <f t="shared" si="179"/>
        <v>PREVENTIVA</v>
      </c>
      <c r="B2672" s="18">
        <f>VLOOKUP(C2672,FORNECEDORES!D:E,2,0)</f>
        <v>7736</v>
      </c>
      <c r="C2672" s="19" t="str">
        <f>VLOOKUP(D2672,FORNECEDORES!A:D,4,0)</f>
        <v>27.385.816/0001-37</v>
      </c>
      <c r="D2672" s="13" t="s">
        <v>2591</v>
      </c>
      <c r="E2672" s="20" t="str">
        <f t="shared" si="178"/>
        <v>04 0198</v>
      </c>
      <c r="F2672" s="28" t="s">
        <v>4967</v>
      </c>
      <c r="G2672" s="21" t="str">
        <f>VLOOKUP(E2672,'FILIAIS PETZ'!A:E,5,0)</f>
        <v>PETZ SHOPPING SUL VALPARAISO</v>
      </c>
      <c r="H2672" s="20" t="str">
        <f>VLOOKUP(E2672,'FILIAIS PETZ'!A:D,4,0)</f>
        <v>VALP-GO</v>
      </c>
      <c r="I2672" s="46">
        <v>45413</v>
      </c>
      <c r="J2672" s="9" t="s">
        <v>4980</v>
      </c>
      <c r="K2672" s="9" t="s">
        <v>5858</v>
      </c>
      <c r="L2672" s="83" t="s">
        <v>8041</v>
      </c>
      <c r="M2672" s="85">
        <v>45446</v>
      </c>
      <c r="N2672" s="85">
        <v>45476</v>
      </c>
      <c r="O2672" s="85">
        <v>45453</v>
      </c>
      <c r="P2672" s="28" t="s">
        <v>4998</v>
      </c>
      <c r="Q2672" s="10">
        <v>3</v>
      </c>
      <c r="R2672" s="10" t="s">
        <v>4991</v>
      </c>
      <c r="S2672" s="10" t="s">
        <v>4983</v>
      </c>
      <c r="T2672" s="10" t="s">
        <v>32</v>
      </c>
      <c r="U2672" s="10">
        <v>11002</v>
      </c>
      <c r="V2672" s="10">
        <v>11002</v>
      </c>
      <c r="W2672" s="10" t="s">
        <v>5019</v>
      </c>
      <c r="X2672" s="10" t="s">
        <v>4985</v>
      </c>
      <c r="Y2672" s="10" t="s">
        <v>4980</v>
      </c>
      <c r="Z2672" s="10" t="s">
        <v>4980</v>
      </c>
      <c r="AA2672" s="10" t="s">
        <v>4989</v>
      </c>
      <c r="AB2672" s="10" t="s">
        <v>5066</v>
      </c>
      <c r="AC2672" s="84" t="s">
        <v>4999</v>
      </c>
      <c r="AD2672" s="29"/>
      <c r="AE2672" s="20" t="str">
        <f>VLOOKUP(E2672,'FILIAIS PETZ'!A:Q,17,0)</f>
        <v>CO-1</v>
      </c>
      <c r="AF2672" s="20" t="str">
        <f>VLOOKUP(E2672,'FILIAIS PETZ'!A:Q,3,0)</f>
        <v>FELICIO</v>
      </c>
      <c r="AG2672" s="20" t="str">
        <f>VLOOKUP(E2672,'FILIAIS PETZ'!A:Q,2,0)</f>
        <v>R3</v>
      </c>
      <c r="AH2672" s="75">
        <v>700</v>
      </c>
      <c r="AI2672" s="16" t="s">
        <v>7239</v>
      </c>
      <c r="AJ2672" s="43">
        <f>VLOOKUP(E2672,'FILIAIS PETZ'!$A$2:$K$2000,11,0)</f>
        <v>18328118019390</v>
      </c>
      <c r="AK2672" s="44">
        <f t="shared" si="180"/>
        <v>18328118019390</v>
      </c>
    </row>
    <row r="2673" spans="1:37" s="14" customFormat="1" ht="15" customHeight="1" thickBot="1" x14ac:dyDescent="0.25">
      <c r="A2673" s="9" t="str">
        <f t="shared" si="179"/>
        <v>PREVENTIVA</v>
      </c>
      <c r="B2673" s="18">
        <f>VLOOKUP(C2673,FORNECEDORES!D:E,2,0)</f>
        <v>638161</v>
      </c>
      <c r="C2673" s="19" t="str">
        <f>VLOOKUP(D2673,FORNECEDORES!A:D,4,0)</f>
        <v>29.739.737/0005-36</v>
      </c>
      <c r="D2673" s="13" t="s">
        <v>7606</v>
      </c>
      <c r="E2673" s="20" t="str">
        <f t="shared" si="178"/>
        <v>04 0185</v>
      </c>
      <c r="F2673" s="28" t="s">
        <v>4973</v>
      </c>
      <c r="G2673" s="21" t="str">
        <f>VLOOKUP(E2673,'FILIAIS PETZ'!A:E,5,0)</f>
        <v>PETZ AV CONTORNO (ANTIGOS DADOS DE SVLB/MG - PETZ SILVA LOBO)</v>
      </c>
      <c r="H2673" s="20" t="str">
        <f>VLOOKUP(E2673,'FILIAIS PETZ'!A:D,4,0)</f>
        <v>ACTN-MG</v>
      </c>
      <c r="I2673" s="46">
        <v>45413</v>
      </c>
      <c r="J2673" s="9" t="s">
        <v>4980</v>
      </c>
      <c r="K2673" s="9" t="s">
        <v>5858</v>
      </c>
      <c r="L2673" s="83" t="s">
        <v>7859</v>
      </c>
      <c r="M2673" s="85">
        <v>45414</v>
      </c>
      <c r="N2673" s="85">
        <v>45455</v>
      </c>
      <c r="O2673" s="85">
        <v>45435</v>
      </c>
      <c r="P2673" s="28" t="s">
        <v>4998</v>
      </c>
      <c r="Q2673" s="10">
        <v>3</v>
      </c>
      <c r="R2673" s="10" t="s">
        <v>4991</v>
      </c>
      <c r="S2673" s="10" t="s">
        <v>4983</v>
      </c>
      <c r="T2673" s="10" t="s">
        <v>32</v>
      </c>
      <c r="U2673" s="10">
        <v>11002</v>
      </c>
      <c r="V2673" s="10">
        <v>11002</v>
      </c>
      <c r="W2673" s="10"/>
      <c r="X2673" s="10" t="s">
        <v>5033</v>
      </c>
      <c r="Y2673" s="10" t="s">
        <v>4980</v>
      </c>
      <c r="Z2673" s="10" t="s">
        <v>4980</v>
      </c>
      <c r="AA2673" s="10" t="s">
        <v>5033</v>
      </c>
      <c r="AB2673" s="10" t="s">
        <v>5066</v>
      </c>
      <c r="AC2673" s="84" t="s">
        <v>4999</v>
      </c>
      <c r="AD2673" s="29"/>
      <c r="AE2673" s="20" t="str">
        <f>VLOOKUP(E2673,'FILIAIS PETZ'!A:Q,17,0)</f>
        <v>MG-1</v>
      </c>
      <c r="AF2673" s="20" t="str">
        <f>VLOOKUP(E2673,'FILIAIS PETZ'!A:Q,3,0)</f>
        <v>FELICIO</v>
      </c>
      <c r="AG2673" s="20" t="str">
        <f>VLOOKUP(E2673,'FILIAIS PETZ'!A:Q,2,0)</f>
        <v>R3</v>
      </c>
      <c r="AH2673" s="75">
        <v>370</v>
      </c>
      <c r="AI2673" s="16" t="s">
        <v>7241</v>
      </c>
      <c r="AJ2673" s="43">
        <f>VLOOKUP(E2673,'FILIAIS PETZ'!$A$2:$K$2000,11,0)</f>
        <v>18328118017931</v>
      </c>
      <c r="AK2673" s="44">
        <f t="shared" si="180"/>
        <v>18328118017931</v>
      </c>
    </row>
    <row r="2674" spans="1:37" s="14" customFormat="1" ht="15" customHeight="1" thickBot="1" x14ac:dyDescent="0.25">
      <c r="A2674" s="9" t="str">
        <f t="shared" si="179"/>
        <v>PREVENTIVA</v>
      </c>
      <c r="B2674" s="18">
        <f>VLOOKUP(C2674,FORNECEDORES!D:E,2,0)</f>
        <v>6620</v>
      </c>
      <c r="C2674" s="19" t="str">
        <f>VLOOKUP(D2674,FORNECEDORES!A:D,4,0)</f>
        <v>02.666.249/0001-66</v>
      </c>
      <c r="D2674" s="13" t="s">
        <v>1360</v>
      </c>
      <c r="E2674" s="20" t="str">
        <f t="shared" si="178"/>
        <v>04 0015</v>
      </c>
      <c r="F2674" s="28" t="s">
        <v>4971</v>
      </c>
      <c r="G2674" s="21" t="str">
        <f>VLOOKUP(E2674,'FILIAIS PETZ'!A:E,5,0)</f>
        <v>PETZ BRASILIA SIA</v>
      </c>
      <c r="H2674" s="20" t="str">
        <f>VLOOKUP(E2674,'FILIAIS PETZ'!A:D,4,0)</f>
        <v>BSIA-DF</v>
      </c>
      <c r="I2674" s="46">
        <v>45413</v>
      </c>
      <c r="J2674" s="9" t="s">
        <v>4980</v>
      </c>
      <c r="K2674" s="9" t="s">
        <v>5858</v>
      </c>
      <c r="L2674" s="83" t="s">
        <v>7473</v>
      </c>
      <c r="M2674" s="85">
        <v>45415</v>
      </c>
      <c r="N2674" s="85">
        <v>45441</v>
      </c>
      <c r="O2674" s="85">
        <v>45422</v>
      </c>
      <c r="P2674" s="28" t="s">
        <v>4998</v>
      </c>
      <c r="Q2674" s="10" t="s">
        <v>5029</v>
      </c>
      <c r="R2674" s="10" t="s">
        <v>4991</v>
      </c>
      <c r="S2674" s="10" t="s">
        <v>4983</v>
      </c>
      <c r="T2674" s="10" t="s">
        <v>32</v>
      </c>
      <c r="U2674" s="10">
        <v>11002</v>
      </c>
      <c r="V2674" s="10">
        <v>11002</v>
      </c>
      <c r="W2674" s="10" t="s">
        <v>5019</v>
      </c>
      <c r="X2674" s="10" t="s">
        <v>4996</v>
      </c>
      <c r="Y2674" s="10" t="s">
        <v>4980</v>
      </c>
      <c r="Z2674" s="10" t="s">
        <v>4980</v>
      </c>
      <c r="AA2674" s="10" t="s">
        <v>5097</v>
      </c>
      <c r="AB2674" s="10" t="s">
        <v>12942</v>
      </c>
      <c r="AC2674" s="84" t="s">
        <v>4999</v>
      </c>
      <c r="AD2674" s="29"/>
      <c r="AE2674" s="20" t="str">
        <f>VLOOKUP(E2674,'FILIAIS PETZ'!A:Q,17,0)</f>
        <v>CO-2</v>
      </c>
      <c r="AF2674" s="20" t="str">
        <f>VLOOKUP(E2674,'FILIAIS PETZ'!A:Q,3,0)</f>
        <v>FELICIO</v>
      </c>
      <c r="AG2674" s="20" t="str">
        <f>VLOOKUP(E2674,'FILIAIS PETZ'!A:Q,2,0)</f>
        <v>R3</v>
      </c>
      <c r="AH2674" s="75">
        <v>455</v>
      </c>
      <c r="AI2674" s="16" t="s">
        <v>7242</v>
      </c>
      <c r="AJ2674" s="43">
        <f>VLOOKUP(E2674,'FILIAIS PETZ'!$A$2:$K$2000,11,0)</f>
        <v>18328118000451</v>
      </c>
      <c r="AK2674" s="44">
        <f t="shared" si="180"/>
        <v>18328118000451</v>
      </c>
    </row>
    <row r="2675" spans="1:37" s="14" customFormat="1" ht="15" customHeight="1" thickBot="1" x14ac:dyDescent="0.25">
      <c r="A2675" s="9" t="str">
        <f t="shared" si="179"/>
        <v>PREVENTIVA</v>
      </c>
      <c r="B2675" s="18">
        <f>VLOOKUP(C2675,FORNECEDORES!D:E,2,0)</f>
        <v>6620</v>
      </c>
      <c r="C2675" s="19" t="str">
        <f>VLOOKUP(D2675,FORNECEDORES!A:D,4,0)</f>
        <v>02.666.249/0001-66</v>
      </c>
      <c r="D2675" s="13" t="s">
        <v>1360</v>
      </c>
      <c r="E2675" s="20" t="str">
        <f t="shared" si="178"/>
        <v>04 0200</v>
      </c>
      <c r="F2675" s="28" t="s">
        <v>4960</v>
      </c>
      <c r="G2675" s="21" t="str">
        <f>VLOOKUP(E2675,'FILIAIS PETZ'!A:E,5,0)</f>
        <v>PETZ BRASILIA W3 NORTE</v>
      </c>
      <c r="H2675" s="20" t="str">
        <f>VLOOKUP(E2675,'FILIAIS PETZ'!A:D,4,0)</f>
        <v>W3NT-DF</v>
      </c>
      <c r="I2675" s="46">
        <v>45413</v>
      </c>
      <c r="J2675" s="9" t="s">
        <v>4980</v>
      </c>
      <c r="K2675" s="9" t="s">
        <v>5858</v>
      </c>
      <c r="L2675" s="83" t="s">
        <v>7474</v>
      </c>
      <c r="M2675" s="85">
        <v>45415</v>
      </c>
      <c r="N2675" s="85">
        <v>45441</v>
      </c>
      <c r="O2675" s="85">
        <v>45422</v>
      </c>
      <c r="P2675" s="28" t="s">
        <v>4998</v>
      </c>
      <c r="Q2675" s="10" t="s">
        <v>5029</v>
      </c>
      <c r="R2675" s="10" t="s">
        <v>4991</v>
      </c>
      <c r="S2675" s="10" t="s">
        <v>4983</v>
      </c>
      <c r="T2675" s="10" t="s">
        <v>32</v>
      </c>
      <c r="U2675" s="10">
        <v>11002</v>
      </c>
      <c r="V2675" s="10">
        <v>11002</v>
      </c>
      <c r="W2675" s="10" t="s">
        <v>5019</v>
      </c>
      <c r="X2675" s="10" t="s">
        <v>4996</v>
      </c>
      <c r="Y2675" s="10" t="s">
        <v>4980</v>
      </c>
      <c r="Z2675" s="10" t="s">
        <v>4980</v>
      </c>
      <c r="AA2675" s="10" t="s">
        <v>5097</v>
      </c>
      <c r="AB2675" s="10" t="s">
        <v>12942</v>
      </c>
      <c r="AC2675" s="84" t="s">
        <v>4999</v>
      </c>
      <c r="AD2675" s="29"/>
      <c r="AE2675" s="20" t="str">
        <f>VLOOKUP(E2675,'FILIAIS PETZ'!A:Q,17,0)</f>
        <v>CO-2</v>
      </c>
      <c r="AF2675" s="20" t="str">
        <f>VLOOKUP(E2675,'FILIAIS PETZ'!A:Q,3,0)</f>
        <v>FELICIO</v>
      </c>
      <c r="AG2675" s="20" t="str">
        <f>VLOOKUP(E2675,'FILIAIS PETZ'!A:Q,2,0)</f>
        <v>R3</v>
      </c>
      <c r="AH2675" s="75">
        <v>455</v>
      </c>
      <c r="AI2675" s="16" t="s">
        <v>7242</v>
      </c>
      <c r="AJ2675" s="43">
        <f>VLOOKUP(E2675,'FILIAIS PETZ'!$A$2:$K$2000,11,0)</f>
        <v>18328118018660</v>
      </c>
      <c r="AK2675" s="44">
        <f t="shared" si="180"/>
        <v>18328118018660</v>
      </c>
    </row>
    <row r="2676" spans="1:37" s="14" customFormat="1" ht="15" customHeight="1" thickBot="1" x14ac:dyDescent="0.25">
      <c r="A2676" s="9" t="str">
        <f t="shared" si="179"/>
        <v>PREVENTIVA</v>
      </c>
      <c r="B2676" s="18">
        <f>VLOOKUP(C2676,FORNECEDORES!D:E,2,0)</f>
        <v>25095</v>
      </c>
      <c r="C2676" s="19" t="str">
        <f>VLOOKUP(D2676,FORNECEDORES!A:D,4,0)</f>
        <v>29.739.737/0049-57</v>
      </c>
      <c r="D2676" s="13" t="s">
        <v>7596</v>
      </c>
      <c r="E2676" s="20" t="str">
        <f t="shared" si="178"/>
        <v>04 0073</v>
      </c>
      <c r="F2676" s="28" t="s">
        <v>4953</v>
      </c>
      <c r="G2676" s="21" t="str">
        <f>VLOOKUP(E2676,'FILIAIS PETZ'!A:E,5,0)</f>
        <v>PETZ CAMPO GRANDE</v>
      </c>
      <c r="H2676" s="20" t="str">
        <f>VLOOKUP(E2676,'FILIAIS PETZ'!A:D,4,0)</f>
        <v>CGDE-MS</v>
      </c>
      <c r="I2676" s="46">
        <v>45413</v>
      </c>
      <c r="J2676" s="9" t="s">
        <v>4980</v>
      </c>
      <c r="K2676" s="9" t="s">
        <v>5858</v>
      </c>
      <c r="L2676" s="83" t="s">
        <v>7855</v>
      </c>
      <c r="M2676" s="85">
        <v>45414</v>
      </c>
      <c r="N2676" s="85">
        <v>45455</v>
      </c>
      <c r="O2676" s="85">
        <v>45435</v>
      </c>
      <c r="P2676" s="28" t="s">
        <v>4998</v>
      </c>
      <c r="Q2676" s="10">
        <v>3</v>
      </c>
      <c r="R2676" s="10" t="s">
        <v>4991</v>
      </c>
      <c r="S2676" s="10" t="s">
        <v>4983</v>
      </c>
      <c r="T2676" s="10" t="s">
        <v>32</v>
      </c>
      <c r="U2676" s="10">
        <v>11002</v>
      </c>
      <c r="V2676" s="10">
        <v>11002</v>
      </c>
      <c r="W2676" s="10"/>
      <c r="X2676" s="10" t="s">
        <v>5033</v>
      </c>
      <c r="Y2676" s="10" t="s">
        <v>4980</v>
      </c>
      <c r="Z2676" s="10" t="s">
        <v>4980</v>
      </c>
      <c r="AA2676" s="10" t="s">
        <v>5033</v>
      </c>
      <c r="AB2676" s="10" t="s">
        <v>5066</v>
      </c>
      <c r="AC2676" s="84" t="s">
        <v>4999</v>
      </c>
      <c r="AD2676" s="29"/>
      <c r="AE2676" s="20" t="str">
        <f>VLOOKUP(E2676,'FILIAIS PETZ'!A:Q,17,0)</f>
        <v>CO-1</v>
      </c>
      <c r="AF2676" s="20" t="str">
        <f>VLOOKUP(E2676,'FILIAIS PETZ'!A:Q,3,0)</f>
        <v>FELICIO</v>
      </c>
      <c r="AG2676" s="20" t="str">
        <f>VLOOKUP(E2676,'FILIAIS PETZ'!A:Q,2,0)</f>
        <v>R3</v>
      </c>
      <c r="AH2676" s="75">
        <v>370</v>
      </c>
      <c r="AI2676" s="16" t="s">
        <v>7241</v>
      </c>
      <c r="AJ2676" s="43">
        <f>VLOOKUP(E2676,'FILIAIS PETZ'!$A$2:$K$2000,11,0)</f>
        <v>18328118007383</v>
      </c>
      <c r="AK2676" s="44">
        <f t="shared" si="180"/>
        <v>18328118007383</v>
      </c>
    </row>
    <row r="2677" spans="1:37" s="14" customFormat="1" ht="15" customHeight="1" thickBot="1" x14ac:dyDescent="0.25">
      <c r="A2677" s="9" t="str">
        <f t="shared" si="179"/>
        <v>PREVENTIVA</v>
      </c>
      <c r="B2677" s="18">
        <f>VLOOKUP(C2677,FORNECEDORES!D:E,2,0)</f>
        <v>179505</v>
      </c>
      <c r="C2677" s="19" t="str">
        <f>VLOOKUP(D2677,FORNECEDORES!A:D,4,0)</f>
        <v>29.739.737/0046-04</v>
      </c>
      <c r="D2677" s="13" t="s">
        <v>7599</v>
      </c>
      <c r="E2677" s="20" t="str">
        <f t="shared" si="178"/>
        <v>04 0165</v>
      </c>
      <c r="F2677" s="28" t="s">
        <v>4935</v>
      </c>
      <c r="G2677" s="21" t="str">
        <f>VLOOKUP(E2677,'FILIAIS PETZ'!A:E,5,0)</f>
        <v>PETZ CARAPICUIBA</v>
      </c>
      <c r="H2677" s="20" t="str">
        <f>VLOOKUP(E2677,'FILIAIS PETZ'!A:D,4,0)</f>
        <v>CPIC-SP</v>
      </c>
      <c r="I2677" s="46">
        <v>45413</v>
      </c>
      <c r="J2677" s="9" t="s">
        <v>4980</v>
      </c>
      <c r="K2677" s="9" t="s">
        <v>5858</v>
      </c>
      <c r="L2677" s="83" t="s">
        <v>7858</v>
      </c>
      <c r="M2677" s="85">
        <v>45414</v>
      </c>
      <c r="N2677" s="85">
        <v>45455</v>
      </c>
      <c r="O2677" s="85">
        <v>45435</v>
      </c>
      <c r="P2677" s="28" t="s">
        <v>4998</v>
      </c>
      <c r="Q2677" s="10">
        <v>3</v>
      </c>
      <c r="R2677" s="10" t="s">
        <v>4991</v>
      </c>
      <c r="S2677" s="10" t="s">
        <v>4983</v>
      </c>
      <c r="T2677" s="10" t="s">
        <v>32</v>
      </c>
      <c r="U2677" s="10">
        <v>11002</v>
      </c>
      <c r="V2677" s="10">
        <v>11002</v>
      </c>
      <c r="W2677" s="10"/>
      <c r="X2677" s="10" t="s">
        <v>5033</v>
      </c>
      <c r="Y2677" s="10" t="s">
        <v>4980</v>
      </c>
      <c r="Z2677" s="10" t="s">
        <v>4980</v>
      </c>
      <c r="AA2677" s="10" t="s">
        <v>5033</v>
      </c>
      <c r="AB2677" s="10" t="s">
        <v>5066</v>
      </c>
      <c r="AC2677" s="84" t="s">
        <v>4999</v>
      </c>
      <c r="AD2677" s="29"/>
      <c r="AE2677" s="20" t="str">
        <f>VLOOKUP(E2677,'FILIAIS PETZ'!A:Q,17,0)</f>
        <v>SP7</v>
      </c>
      <c r="AF2677" s="20" t="str">
        <f>VLOOKUP(E2677,'FILIAIS PETZ'!A:Q,3,0)</f>
        <v>FELICIO</v>
      </c>
      <c r="AG2677" s="20" t="str">
        <f>VLOOKUP(E2677,'FILIAIS PETZ'!A:Q,2,0)</f>
        <v>R3</v>
      </c>
      <c r="AH2677" s="75">
        <v>370</v>
      </c>
      <c r="AI2677" s="16" t="s">
        <v>7241</v>
      </c>
      <c r="AJ2677" s="43">
        <f>VLOOKUP(E2677,'FILIAIS PETZ'!$A$2:$K$2000,11,0)</f>
        <v>18328118015726</v>
      </c>
      <c r="AK2677" s="44">
        <f t="shared" si="180"/>
        <v>18328118015726</v>
      </c>
    </row>
    <row r="2678" spans="1:37" s="14" customFormat="1" ht="15" customHeight="1" thickBot="1" x14ac:dyDescent="0.25">
      <c r="A2678" s="9" t="str">
        <f t="shared" si="179"/>
        <v>PREVENTIVA</v>
      </c>
      <c r="B2678" s="18" t="e">
        <f>VLOOKUP(C2678,FORNECEDORES!D:E,2,0)</f>
        <v>#N/A</v>
      </c>
      <c r="C2678" s="19" t="e">
        <f>VLOOKUP(D2678,FORNECEDORES!A:D,4,0)</f>
        <v>#N/A</v>
      </c>
      <c r="D2678" s="13" t="s">
        <v>2715</v>
      </c>
      <c r="E2678" s="20" t="str">
        <f t="shared" si="178"/>
        <v>04 0161</v>
      </c>
      <c r="F2678" s="28" t="s">
        <v>4959</v>
      </c>
      <c r="G2678" s="21" t="str">
        <f>VLOOKUP(E2678,'FILIAIS PETZ'!A:E,5,0)</f>
        <v>PETZ CEILANDIA</v>
      </c>
      <c r="H2678" s="20" t="str">
        <f>VLOOKUP(E2678,'FILIAIS PETZ'!A:D,4,0)</f>
        <v>CDIA-DF</v>
      </c>
      <c r="I2678" s="46">
        <v>45413</v>
      </c>
      <c r="J2678" s="9" t="s">
        <v>4980</v>
      </c>
      <c r="K2678" s="9"/>
      <c r="L2678" s="83"/>
      <c r="M2678" s="85"/>
      <c r="N2678" s="85"/>
      <c r="O2678" s="85"/>
      <c r="P2678" s="28" t="s">
        <v>4998</v>
      </c>
      <c r="Q2678" s="10">
        <v>3</v>
      </c>
      <c r="R2678" s="10" t="s">
        <v>4991</v>
      </c>
      <c r="S2678" s="10" t="s">
        <v>4983</v>
      </c>
      <c r="T2678" s="10" t="s">
        <v>32</v>
      </c>
      <c r="U2678" s="10">
        <v>11002</v>
      </c>
      <c r="V2678" s="10">
        <v>11002</v>
      </c>
      <c r="W2678" s="10"/>
      <c r="X2678" s="10" t="s">
        <v>5033</v>
      </c>
      <c r="Y2678" s="10" t="s">
        <v>4980</v>
      </c>
      <c r="Z2678" s="10" t="s">
        <v>4980</v>
      </c>
      <c r="AA2678" s="10" t="s">
        <v>5033</v>
      </c>
      <c r="AB2678" s="10" t="s">
        <v>5066</v>
      </c>
      <c r="AC2678" s="84" t="s">
        <v>4999</v>
      </c>
      <c r="AD2678" s="29"/>
      <c r="AE2678" s="20" t="str">
        <f>VLOOKUP(E2678,'FILIAIS PETZ'!A:Q,17,0)</f>
        <v>CO-1</v>
      </c>
      <c r="AF2678" s="20" t="str">
        <f>VLOOKUP(E2678,'FILIAIS PETZ'!A:Q,3,0)</f>
        <v>FELICIO</v>
      </c>
      <c r="AG2678" s="20" t="str">
        <f>VLOOKUP(E2678,'FILIAIS PETZ'!A:Q,2,0)</f>
        <v>R3</v>
      </c>
      <c r="AH2678" s="75">
        <v>370</v>
      </c>
      <c r="AI2678" s="16" t="s">
        <v>7241</v>
      </c>
      <c r="AJ2678" s="43">
        <f>VLOOKUP(E2678,'FILIAIS PETZ'!$A$2:$K$2000,11,0)</f>
        <v>18328118015211</v>
      </c>
      <c r="AK2678" s="44">
        <f t="shared" si="180"/>
        <v>18328118015211</v>
      </c>
    </row>
    <row r="2679" spans="1:37" s="14" customFormat="1" ht="15" customHeight="1" thickBot="1" x14ac:dyDescent="0.25">
      <c r="A2679" s="9" t="str">
        <f t="shared" si="179"/>
        <v>PREVENTIVA</v>
      </c>
      <c r="B2679" s="18">
        <f>VLOOKUP(C2679,FORNECEDORES!D:E,2,0)</f>
        <v>9057</v>
      </c>
      <c r="C2679" s="19" t="str">
        <f>VLOOKUP(D2679,FORNECEDORES!A:D,4,0)</f>
        <v>19.357.006/0001-49</v>
      </c>
      <c r="D2679" s="13" t="s">
        <v>2290</v>
      </c>
      <c r="E2679" s="20" t="str">
        <f t="shared" si="178"/>
        <v>04 0244</v>
      </c>
      <c r="F2679" s="28" t="s">
        <v>4957</v>
      </c>
      <c r="G2679" s="21" t="str">
        <f>VLOOKUP(E2679,'FILIAIS PETZ'!A:E,5,0)</f>
        <v>PETZ GOVERNADOR VALADARES</v>
      </c>
      <c r="H2679" s="20" t="str">
        <f>VLOOKUP(E2679,'FILIAIS PETZ'!A:D,4,0)</f>
        <v>GVLD-MG</v>
      </c>
      <c r="I2679" s="46">
        <v>45413</v>
      </c>
      <c r="J2679" s="9" t="s">
        <v>4980</v>
      </c>
      <c r="K2679" s="9"/>
      <c r="L2679" s="83"/>
      <c r="M2679" s="85"/>
      <c r="N2679" s="85"/>
      <c r="O2679" s="85"/>
      <c r="P2679" s="28" t="s">
        <v>4998</v>
      </c>
      <c r="Q2679" s="10">
        <v>3</v>
      </c>
      <c r="R2679" s="10" t="s">
        <v>4991</v>
      </c>
      <c r="S2679" s="10" t="s">
        <v>4983</v>
      </c>
      <c r="T2679" s="10" t="s">
        <v>32</v>
      </c>
      <c r="U2679" s="10">
        <v>11002</v>
      </c>
      <c r="V2679" s="10">
        <v>11002</v>
      </c>
      <c r="W2679" s="10"/>
      <c r="X2679" s="10" t="s">
        <v>4992</v>
      </c>
      <c r="Y2679" s="10" t="s">
        <v>4980</v>
      </c>
      <c r="Z2679" s="10" t="s">
        <v>4980</v>
      </c>
      <c r="AA2679" s="10" t="s">
        <v>4992</v>
      </c>
      <c r="AB2679" s="10" t="s">
        <v>5066</v>
      </c>
      <c r="AC2679" s="84" t="s">
        <v>4999</v>
      </c>
      <c r="AD2679" s="29"/>
      <c r="AE2679" s="20" t="str">
        <f>VLOOKUP(E2679,'FILIAIS PETZ'!A:Q,17,0)</f>
        <v>MG-2</v>
      </c>
      <c r="AF2679" s="20" t="str">
        <f>VLOOKUP(E2679,'FILIAIS PETZ'!A:Q,3,0)</f>
        <v>FELICIO</v>
      </c>
      <c r="AG2679" s="20" t="str">
        <f>VLOOKUP(E2679,'FILIAIS PETZ'!A:Q,2,0)</f>
        <v>R3</v>
      </c>
      <c r="AH2679" s="75">
        <v>1500</v>
      </c>
      <c r="AI2679" s="16" t="s">
        <v>7243</v>
      </c>
      <c r="AJ2679" s="43" t="str">
        <f>VLOOKUP(E2679,'FILIAIS PETZ'!$A$2:$K$2000,11,0)</f>
        <v>18.328.118/0231-50</v>
      </c>
      <c r="AK2679" s="44" t="str">
        <f t="shared" si="180"/>
        <v>18.328.118/0231-50</v>
      </c>
    </row>
    <row r="2680" spans="1:37" s="14" customFormat="1" ht="15" customHeight="1" thickBot="1" x14ac:dyDescent="0.25">
      <c r="A2680" s="9" t="str">
        <f t="shared" si="179"/>
        <v>PREVENTIVA</v>
      </c>
      <c r="B2680" s="18">
        <f>VLOOKUP(C2680,FORNECEDORES!D:E,2,0)</f>
        <v>214092</v>
      </c>
      <c r="C2680" s="19" t="str">
        <f>VLOOKUP(D2680,FORNECEDORES!A:D,4,0)</f>
        <v>24.415.122/0001-07</v>
      </c>
      <c r="D2680" s="13" t="s">
        <v>3640</v>
      </c>
      <c r="E2680" s="20" t="str">
        <f t="shared" si="178"/>
        <v>04 0146</v>
      </c>
      <c r="F2680" s="28" t="s">
        <v>4947</v>
      </c>
      <c r="G2680" s="21" t="str">
        <f>VLOOKUP(E2680,'FILIAIS PETZ'!A:E,5,0)</f>
        <v>PETZ DJALMA BATISTA</v>
      </c>
      <c r="H2680" s="20" t="str">
        <f>VLOOKUP(E2680,'FILIAIS PETZ'!A:D,4,0)</f>
        <v>DJBA-AM</v>
      </c>
      <c r="I2680" s="46">
        <v>45413</v>
      </c>
      <c r="J2680" s="9" t="s">
        <v>4980</v>
      </c>
      <c r="K2680" s="9" t="s">
        <v>5858</v>
      </c>
      <c r="L2680" s="83" t="s">
        <v>7842</v>
      </c>
      <c r="M2680" s="85">
        <v>45323</v>
      </c>
      <c r="N2680" s="85">
        <v>45441</v>
      </c>
      <c r="O2680" s="85">
        <v>45434</v>
      </c>
      <c r="P2680" s="28" t="s">
        <v>4998</v>
      </c>
      <c r="Q2680" s="10">
        <v>3</v>
      </c>
      <c r="R2680" s="10" t="s">
        <v>4991</v>
      </c>
      <c r="S2680" s="10" t="s">
        <v>4983</v>
      </c>
      <c r="T2680" s="10" t="s">
        <v>32</v>
      </c>
      <c r="U2680" s="10">
        <v>11002</v>
      </c>
      <c r="V2680" s="10">
        <v>11002</v>
      </c>
      <c r="W2680" s="10"/>
      <c r="X2680" s="10" t="s">
        <v>4992</v>
      </c>
      <c r="Y2680" s="10" t="s">
        <v>4980</v>
      </c>
      <c r="Z2680" s="10" t="s">
        <v>4980</v>
      </c>
      <c r="AA2680" s="10" t="s">
        <v>4992</v>
      </c>
      <c r="AB2680" s="10" t="s">
        <v>5066</v>
      </c>
      <c r="AC2680" s="84" t="s">
        <v>4999</v>
      </c>
      <c r="AD2680" s="29"/>
      <c r="AE2680" s="20" t="str">
        <f>VLOOKUP(E2680,'FILIAIS PETZ'!A:Q,17,0)</f>
        <v>CO-3</v>
      </c>
      <c r="AF2680" s="20" t="str">
        <f>VLOOKUP(E2680,'FILIAIS PETZ'!A:Q,3,0)</f>
        <v>FELICIO</v>
      </c>
      <c r="AG2680" s="20" t="str">
        <f>VLOOKUP(E2680,'FILIAIS PETZ'!A:Q,2,0)</f>
        <v>R3</v>
      </c>
      <c r="AH2680" s="75">
        <v>1400</v>
      </c>
      <c r="AI2680" s="16" t="s">
        <v>5626</v>
      </c>
      <c r="AJ2680" s="43">
        <f>VLOOKUP(E2680,'FILIAIS PETZ'!$A$2:$K$2000,11,0)</f>
        <v>18328118013782</v>
      </c>
      <c r="AK2680" s="44">
        <f t="shared" si="180"/>
        <v>18328118013782</v>
      </c>
    </row>
    <row r="2681" spans="1:37" s="14" customFormat="1" ht="15" customHeight="1" thickBot="1" x14ac:dyDescent="0.25">
      <c r="A2681" s="9" t="str">
        <f t="shared" si="179"/>
        <v>PREVENTIVA</v>
      </c>
      <c r="B2681" s="18">
        <f>VLOOKUP(C2681,FORNECEDORES!D:E,2,0)</f>
        <v>6620</v>
      </c>
      <c r="C2681" s="19" t="str">
        <f>VLOOKUP(D2681,FORNECEDORES!A:D,4,0)</f>
        <v>02.666.249/0001-66</v>
      </c>
      <c r="D2681" s="13" t="s">
        <v>1360</v>
      </c>
      <c r="E2681" s="20" t="str">
        <f t="shared" si="178"/>
        <v>04 0144</v>
      </c>
      <c r="F2681" s="28" t="s">
        <v>4938</v>
      </c>
      <c r="G2681" s="21" t="str">
        <f>VLOOKUP(E2681,'FILIAIS PETZ'!A:E,5,0)</f>
        <v>PETZ FERNANDO CORREA</v>
      </c>
      <c r="H2681" s="20" t="str">
        <f>VLOOKUP(E2681,'FILIAIS PETZ'!A:D,4,0)</f>
        <v>FCOR-MT</v>
      </c>
      <c r="I2681" s="46">
        <v>45413</v>
      </c>
      <c r="J2681" s="9" t="s">
        <v>4980</v>
      </c>
      <c r="K2681" s="9" t="s">
        <v>5858</v>
      </c>
      <c r="L2681" s="83" t="s">
        <v>7475</v>
      </c>
      <c r="M2681" s="85">
        <v>45415</v>
      </c>
      <c r="N2681" s="85">
        <v>45441</v>
      </c>
      <c r="O2681" s="85">
        <v>45422</v>
      </c>
      <c r="P2681" s="28" t="s">
        <v>4998</v>
      </c>
      <c r="Q2681" s="10" t="s">
        <v>5029</v>
      </c>
      <c r="R2681" s="10" t="s">
        <v>4991</v>
      </c>
      <c r="S2681" s="10" t="s">
        <v>4983</v>
      </c>
      <c r="T2681" s="10" t="s">
        <v>32</v>
      </c>
      <c r="U2681" s="10">
        <v>11002</v>
      </c>
      <c r="V2681" s="10">
        <v>11002</v>
      </c>
      <c r="W2681" s="10" t="s">
        <v>5019</v>
      </c>
      <c r="X2681" s="10" t="s">
        <v>4996</v>
      </c>
      <c r="Y2681" s="10" t="s">
        <v>4980</v>
      </c>
      <c r="Z2681" s="10" t="s">
        <v>4980</v>
      </c>
      <c r="AA2681" s="10" t="s">
        <v>5097</v>
      </c>
      <c r="AB2681" s="10" t="s">
        <v>12942</v>
      </c>
      <c r="AC2681" s="84" t="s">
        <v>4999</v>
      </c>
      <c r="AD2681" s="29"/>
      <c r="AE2681" s="20" t="str">
        <f>VLOOKUP(E2681,'FILIAIS PETZ'!A:Q,17,0)</f>
        <v>CO-3</v>
      </c>
      <c r="AF2681" s="20" t="str">
        <f>VLOOKUP(E2681,'FILIAIS PETZ'!A:Q,3,0)</f>
        <v>FELICIO</v>
      </c>
      <c r="AG2681" s="20" t="str">
        <f>VLOOKUP(E2681,'FILIAIS PETZ'!A:Q,2,0)</f>
        <v>R3</v>
      </c>
      <c r="AH2681" s="75">
        <v>455</v>
      </c>
      <c r="AI2681" s="16" t="s">
        <v>7242</v>
      </c>
      <c r="AJ2681" s="43">
        <f>VLOOKUP(E2681,'FILIAIS PETZ'!$A$2:$K$2000,11,0)</f>
        <v>18328118014169</v>
      </c>
      <c r="AK2681" s="44">
        <f t="shared" si="180"/>
        <v>18328118014169</v>
      </c>
    </row>
    <row r="2682" spans="1:37" s="14" customFormat="1" ht="15" customHeight="1" thickBot="1" x14ac:dyDescent="0.25">
      <c r="A2682" s="9" t="str">
        <f t="shared" si="179"/>
        <v>PREVENTIVA</v>
      </c>
      <c r="B2682" s="18">
        <f>VLOOKUP(C2682,FORNECEDORES!D:E,2,0)</f>
        <v>638162</v>
      </c>
      <c r="C2682" s="19" t="str">
        <f>VLOOKUP(D2682,FORNECEDORES!A:D,4,0)</f>
        <v>29.739.737/0009-60</v>
      </c>
      <c r="D2682" s="13" t="s">
        <v>7600</v>
      </c>
      <c r="E2682" s="20" t="str">
        <f t="shared" si="178"/>
        <v>04 0168</v>
      </c>
      <c r="F2682" s="28" t="s">
        <v>4961</v>
      </c>
      <c r="G2682" s="21" t="str">
        <f>VLOOKUP(E2682,'FILIAIS PETZ'!A:E,5,0)</f>
        <v>PETZ GAMA LESTE</v>
      </c>
      <c r="H2682" s="20" t="str">
        <f>VLOOKUP(E2682,'FILIAIS PETZ'!A:D,4,0)</f>
        <v>GAMA-DF</v>
      </c>
      <c r="I2682" s="46">
        <v>45413</v>
      </c>
      <c r="J2682" s="9" t="s">
        <v>4980</v>
      </c>
      <c r="K2682" s="9" t="s">
        <v>5858</v>
      </c>
      <c r="L2682" s="83" t="s">
        <v>7853</v>
      </c>
      <c r="M2682" s="85">
        <v>45414</v>
      </c>
      <c r="N2682" s="85">
        <v>45455</v>
      </c>
      <c r="O2682" s="85">
        <v>45435</v>
      </c>
      <c r="P2682" s="28" t="s">
        <v>4998</v>
      </c>
      <c r="Q2682" s="10">
        <v>3</v>
      </c>
      <c r="R2682" s="10" t="s">
        <v>4991</v>
      </c>
      <c r="S2682" s="10" t="s">
        <v>4983</v>
      </c>
      <c r="T2682" s="10" t="s">
        <v>32</v>
      </c>
      <c r="U2682" s="10">
        <v>11002</v>
      </c>
      <c r="V2682" s="10">
        <v>11002</v>
      </c>
      <c r="W2682" s="10"/>
      <c r="X2682" s="10" t="s">
        <v>5033</v>
      </c>
      <c r="Y2682" s="10" t="s">
        <v>4980</v>
      </c>
      <c r="Z2682" s="10" t="s">
        <v>4980</v>
      </c>
      <c r="AA2682" s="10" t="s">
        <v>5033</v>
      </c>
      <c r="AB2682" s="10" t="s">
        <v>5066</v>
      </c>
      <c r="AC2682" s="84" t="s">
        <v>4999</v>
      </c>
      <c r="AD2682" s="29"/>
      <c r="AE2682" s="20" t="str">
        <f>VLOOKUP(E2682,'FILIAIS PETZ'!A:Q,17,0)</f>
        <v>CO-1</v>
      </c>
      <c r="AF2682" s="20" t="str">
        <f>VLOOKUP(E2682,'FILIAIS PETZ'!A:Q,3,0)</f>
        <v>FELICIO</v>
      </c>
      <c r="AG2682" s="20" t="str">
        <f>VLOOKUP(E2682,'FILIAIS PETZ'!A:Q,2,0)</f>
        <v>R3</v>
      </c>
      <c r="AH2682" s="75">
        <v>370</v>
      </c>
      <c r="AI2682" s="16" t="s">
        <v>7241</v>
      </c>
      <c r="AJ2682" s="43">
        <f>VLOOKUP(E2682,'FILIAIS PETZ'!$A$2:$K$2000,11,0)</f>
        <v>18328118016021</v>
      </c>
      <c r="AK2682" s="44">
        <f t="shared" si="180"/>
        <v>18328118016021</v>
      </c>
    </row>
    <row r="2683" spans="1:37" s="14" customFormat="1" ht="15" customHeight="1" thickBot="1" x14ac:dyDescent="0.25">
      <c r="A2683" s="9" t="str">
        <f t="shared" si="179"/>
        <v>PREVENTIVA</v>
      </c>
      <c r="B2683" s="18">
        <f>VLOOKUP(C2683,FORNECEDORES!D:E,2,0)</f>
        <v>9057</v>
      </c>
      <c r="C2683" s="19" t="str">
        <f>VLOOKUP(D2683,FORNECEDORES!A:D,4,0)</f>
        <v>19.357.006/0001-49</v>
      </c>
      <c r="D2683" s="13" t="s">
        <v>2290</v>
      </c>
      <c r="E2683" s="20" t="str">
        <f t="shared" si="178"/>
        <v>04 0244</v>
      </c>
      <c r="F2683" s="28" t="s">
        <v>4957</v>
      </c>
      <c r="G2683" s="21" t="str">
        <f>VLOOKUP(E2683,'FILIAIS PETZ'!A:E,5,0)</f>
        <v>PETZ GOVERNADOR VALADARES</v>
      </c>
      <c r="H2683" s="20" t="str">
        <f>VLOOKUP(E2683,'FILIAIS PETZ'!A:D,4,0)</f>
        <v>GVLD-MG</v>
      </c>
      <c r="I2683" s="46">
        <v>45413</v>
      </c>
      <c r="J2683" s="9" t="s">
        <v>4980</v>
      </c>
      <c r="K2683" s="9"/>
      <c r="L2683" s="83"/>
      <c r="M2683" s="85"/>
      <c r="N2683" s="85"/>
      <c r="O2683" s="85"/>
      <c r="P2683" s="28" t="s">
        <v>4998</v>
      </c>
      <c r="Q2683" s="10">
        <v>3</v>
      </c>
      <c r="R2683" s="10" t="s">
        <v>4991</v>
      </c>
      <c r="S2683" s="10" t="s">
        <v>4983</v>
      </c>
      <c r="T2683" s="10" t="s">
        <v>32</v>
      </c>
      <c r="U2683" s="10">
        <v>11002</v>
      </c>
      <c r="V2683" s="10">
        <v>11002</v>
      </c>
      <c r="W2683" s="10"/>
      <c r="X2683" s="10" t="s">
        <v>4985</v>
      </c>
      <c r="Y2683" s="10" t="s">
        <v>4980</v>
      </c>
      <c r="Z2683" s="10" t="s">
        <v>4980</v>
      </c>
      <c r="AA2683" s="10" t="s">
        <v>4989</v>
      </c>
      <c r="AB2683" s="10" t="s">
        <v>5066</v>
      </c>
      <c r="AC2683" s="84" t="s">
        <v>4999</v>
      </c>
      <c r="AD2683" s="29"/>
      <c r="AE2683" s="20" t="str">
        <f>VLOOKUP(E2683,'FILIAIS PETZ'!A:Q,17,0)</f>
        <v>MG-2</v>
      </c>
      <c r="AF2683" s="20" t="str">
        <f>VLOOKUP(E2683,'FILIAIS PETZ'!A:Q,3,0)</f>
        <v>FELICIO</v>
      </c>
      <c r="AG2683" s="20" t="str">
        <f>VLOOKUP(E2683,'FILIAIS PETZ'!A:Q,2,0)</f>
        <v>R3</v>
      </c>
      <c r="AH2683" s="75">
        <v>1500</v>
      </c>
      <c r="AI2683" s="16" t="s">
        <v>7239</v>
      </c>
      <c r="AJ2683" s="43" t="str">
        <f>VLOOKUP(E2683,'FILIAIS PETZ'!$A$2:$K$2000,11,0)</f>
        <v>18.328.118/0231-50</v>
      </c>
      <c r="AK2683" s="44" t="str">
        <f t="shared" si="180"/>
        <v>18.328.118/0231-50</v>
      </c>
    </row>
    <row r="2684" spans="1:37" s="14" customFormat="1" ht="15" customHeight="1" thickBot="1" x14ac:dyDescent="0.25">
      <c r="A2684" s="9" t="str">
        <f t="shared" si="179"/>
        <v>PREVENTIVA</v>
      </c>
      <c r="B2684" s="18">
        <f>VLOOKUP(C2684,FORNECEDORES!D:E,2,0)</f>
        <v>55566</v>
      </c>
      <c r="C2684" s="19" t="str">
        <f>VLOOKUP(D2684,FORNECEDORES!A:D,4,0)</f>
        <v>29.209.860/0001-11</v>
      </c>
      <c r="D2684" s="13" t="s">
        <v>2679</v>
      </c>
      <c r="E2684" s="20" t="str">
        <f t="shared" si="178"/>
        <v>04 0093</v>
      </c>
      <c r="F2684" s="28" t="s">
        <v>4942</v>
      </c>
      <c r="G2684" s="21" t="str">
        <f>VLOOKUP(E2684,'FILIAIS PETZ'!A:E,5,0)</f>
        <v>PETZ INDAIATUBA</v>
      </c>
      <c r="H2684" s="20" t="str">
        <f>VLOOKUP(E2684,'FILIAIS PETZ'!A:D,4,0)</f>
        <v>INDT-SP</v>
      </c>
      <c r="I2684" s="46">
        <v>45413</v>
      </c>
      <c r="J2684" s="9" t="s">
        <v>4980</v>
      </c>
      <c r="K2684" s="9" t="s">
        <v>5858</v>
      </c>
      <c r="L2684" s="83" t="s">
        <v>7622</v>
      </c>
      <c r="M2684" s="85">
        <v>45421</v>
      </c>
      <c r="N2684" s="85">
        <v>45448</v>
      </c>
      <c r="O2684" s="85">
        <v>45427</v>
      </c>
      <c r="P2684" s="28" t="s">
        <v>4998</v>
      </c>
      <c r="Q2684" s="10">
        <v>3</v>
      </c>
      <c r="R2684" s="10">
        <v>1</v>
      </c>
      <c r="S2684" s="10" t="s">
        <v>4983</v>
      </c>
      <c r="T2684" s="10" t="s">
        <v>32</v>
      </c>
      <c r="U2684" s="10">
        <v>11002</v>
      </c>
      <c r="V2684" s="10">
        <v>11002</v>
      </c>
      <c r="W2684" s="10"/>
      <c r="X2684" s="10" t="s">
        <v>4992</v>
      </c>
      <c r="Y2684" s="10" t="s">
        <v>4980</v>
      </c>
      <c r="Z2684" s="10" t="s">
        <v>4980</v>
      </c>
      <c r="AA2684" s="10" t="s">
        <v>4992</v>
      </c>
      <c r="AB2684" s="10" t="s">
        <v>5066</v>
      </c>
      <c r="AC2684" s="84" t="s">
        <v>4999</v>
      </c>
      <c r="AD2684" s="29"/>
      <c r="AE2684" s="20" t="str">
        <f>VLOOKUP(E2684,'FILIAIS PETZ'!A:Q,17,0)</f>
        <v>SP7</v>
      </c>
      <c r="AF2684" s="20" t="str">
        <f>VLOOKUP(E2684,'FILIAIS PETZ'!A:Q,3,0)</f>
        <v>FELICIO</v>
      </c>
      <c r="AG2684" s="20" t="str">
        <f>VLOOKUP(E2684,'FILIAIS PETZ'!A:Q,2,0)</f>
        <v>R3</v>
      </c>
      <c r="AH2684" s="75">
        <v>1100</v>
      </c>
      <c r="AI2684" s="16" t="s">
        <v>7240</v>
      </c>
      <c r="AJ2684" s="43">
        <f>VLOOKUP(E2684,'FILIAIS PETZ'!$A$2:$K$2000,11,0)</f>
        <v>18328118008517</v>
      </c>
      <c r="AK2684" s="44">
        <f t="shared" si="180"/>
        <v>18328118008517</v>
      </c>
    </row>
    <row r="2685" spans="1:37" s="14" customFormat="1" ht="15" customHeight="1" thickBot="1" x14ac:dyDescent="0.25">
      <c r="A2685" s="9" t="str">
        <f t="shared" si="179"/>
        <v>PREVENTIVA</v>
      </c>
      <c r="B2685" s="18">
        <f>VLOOKUP(C2685,FORNECEDORES!D:E,2,0)</f>
        <v>55566</v>
      </c>
      <c r="C2685" s="19" t="str">
        <f>VLOOKUP(D2685,FORNECEDORES!A:D,4,0)</f>
        <v>29.209.860/0001-11</v>
      </c>
      <c r="D2685" s="13" t="s">
        <v>2679</v>
      </c>
      <c r="E2685" s="20" t="str">
        <f t="shared" si="178"/>
        <v>04 0156</v>
      </c>
      <c r="F2685" s="28" t="s">
        <v>4940</v>
      </c>
      <c r="G2685" s="21" t="str">
        <f>VLOOKUP(E2685,'FILIAIS PETZ'!A:E,5,0)</f>
        <v>PETZ ITAPETININGA</v>
      </c>
      <c r="H2685" s="20" t="str">
        <f>VLOOKUP(E2685,'FILIAIS PETZ'!A:D,4,0)</f>
        <v>ITPT-SP</v>
      </c>
      <c r="I2685" s="46">
        <v>45413</v>
      </c>
      <c r="J2685" s="9" t="s">
        <v>4980</v>
      </c>
      <c r="K2685" s="9" t="s">
        <v>5858</v>
      </c>
      <c r="L2685" s="83" t="s">
        <v>7709</v>
      </c>
      <c r="M2685" s="85">
        <v>45427</v>
      </c>
      <c r="N2685" s="85">
        <v>45455</v>
      </c>
      <c r="O2685" s="85">
        <v>45432</v>
      </c>
      <c r="P2685" s="28" t="s">
        <v>4998</v>
      </c>
      <c r="Q2685" s="10">
        <v>3</v>
      </c>
      <c r="R2685" s="10" t="s">
        <v>4991</v>
      </c>
      <c r="S2685" s="10" t="s">
        <v>4983</v>
      </c>
      <c r="T2685" s="10" t="s">
        <v>32</v>
      </c>
      <c r="U2685" s="10">
        <v>11002</v>
      </c>
      <c r="V2685" s="10">
        <v>11002</v>
      </c>
      <c r="W2685" s="10"/>
      <c r="X2685" s="10" t="s">
        <v>4992</v>
      </c>
      <c r="Y2685" s="10" t="s">
        <v>4980</v>
      </c>
      <c r="Z2685" s="10" t="s">
        <v>4980</v>
      </c>
      <c r="AA2685" s="10" t="s">
        <v>4992</v>
      </c>
      <c r="AB2685" s="10" t="s">
        <v>5066</v>
      </c>
      <c r="AC2685" s="84" t="s">
        <v>4999</v>
      </c>
      <c r="AD2685" s="29"/>
      <c r="AE2685" s="20" t="str">
        <f>VLOOKUP(E2685,'FILIAIS PETZ'!A:Q,17,0)</f>
        <v>SP7</v>
      </c>
      <c r="AF2685" s="20" t="str">
        <f>VLOOKUP(E2685,'FILIAIS PETZ'!A:Q,3,0)</f>
        <v>FELICIO</v>
      </c>
      <c r="AG2685" s="20" t="str">
        <f>VLOOKUP(E2685,'FILIAIS PETZ'!A:Q,2,0)</f>
        <v>R3</v>
      </c>
      <c r="AH2685" s="75">
        <v>1300</v>
      </c>
      <c r="AI2685" s="16" t="s">
        <v>7240</v>
      </c>
      <c r="AJ2685" s="43">
        <f>VLOOKUP(E2685,'FILIAIS PETZ'!$A$2:$K$2000,11,0)</f>
        <v>18328118014754</v>
      </c>
      <c r="AK2685" s="44">
        <f t="shared" si="180"/>
        <v>18328118014754</v>
      </c>
    </row>
    <row r="2686" spans="1:37" s="14" customFormat="1" ht="15" customHeight="1" thickBot="1" x14ac:dyDescent="0.25">
      <c r="A2686" s="9" t="str">
        <f t="shared" si="179"/>
        <v>PREVENTIVA</v>
      </c>
      <c r="B2686" s="18">
        <f>VLOOKUP(C2686,FORNECEDORES!D:E,2,0)</f>
        <v>55566</v>
      </c>
      <c r="C2686" s="19" t="str">
        <f>VLOOKUP(D2686,FORNECEDORES!A:D,4,0)</f>
        <v>29.209.860/0001-11</v>
      </c>
      <c r="D2686" s="13" t="s">
        <v>2679</v>
      </c>
      <c r="E2686" s="20" t="str">
        <f t="shared" si="178"/>
        <v>04 0119</v>
      </c>
      <c r="F2686" s="28" t="s">
        <v>4934</v>
      </c>
      <c r="G2686" s="21" t="str">
        <f>VLOOKUP(E2686,'FILIAIS PETZ'!A:E,5,0)</f>
        <v>PETZ ITU</v>
      </c>
      <c r="H2686" s="20" t="str">
        <f>VLOOKUP(E2686,'FILIAIS PETZ'!A:D,4,0)</f>
        <v>ITTU-SP</v>
      </c>
      <c r="I2686" s="46">
        <v>45413</v>
      </c>
      <c r="J2686" s="9" t="s">
        <v>4980</v>
      </c>
      <c r="K2686" s="9"/>
      <c r="L2686" s="83"/>
      <c r="M2686" s="85"/>
      <c r="N2686" s="85"/>
      <c r="O2686" s="85"/>
      <c r="P2686" s="28" t="s">
        <v>4998</v>
      </c>
      <c r="Q2686" s="10">
        <v>3</v>
      </c>
      <c r="R2686" s="10" t="s">
        <v>4991</v>
      </c>
      <c r="S2686" s="10" t="s">
        <v>4983</v>
      </c>
      <c r="T2686" s="10" t="s">
        <v>32</v>
      </c>
      <c r="U2686" s="10">
        <v>11002</v>
      </c>
      <c r="V2686" s="10">
        <v>11002</v>
      </c>
      <c r="W2686" s="10"/>
      <c r="X2686" s="10" t="s">
        <v>4992</v>
      </c>
      <c r="Y2686" s="10" t="s">
        <v>4980</v>
      </c>
      <c r="Z2686" s="10" t="s">
        <v>4980</v>
      </c>
      <c r="AA2686" s="10" t="s">
        <v>4992</v>
      </c>
      <c r="AB2686" s="10" t="s">
        <v>5066</v>
      </c>
      <c r="AC2686" s="84" t="s">
        <v>4999</v>
      </c>
      <c r="AD2686" s="29"/>
      <c r="AE2686" s="20" t="str">
        <f>VLOOKUP(E2686,'FILIAIS PETZ'!A:Q,17,0)</f>
        <v>SP7</v>
      </c>
      <c r="AF2686" s="20" t="str">
        <f>VLOOKUP(E2686,'FILIAIS PETZ'!A:Q,3,0)</f>
        <v>FELICIO</v>
      </c>
      <c r="AG2686" s="20" t="str">
        <f>VLOOKUP(E2686,'FILIAIS PETZ'!A:Q,2,0)</f>
        <v>R3</v>
      </c>
      <c r="AH2686" s="75">
        <v>1250</v>
      </c>
      <c r="AI2686" s="16" t="s">
        <v>7240</v>
      </c>
      <c r="AJ2686" s="43">
        <f>VLOOKUP(E2686,'FILIAIS PETZ'!$A$2:$K$2000,11,0)</f>
        <v>18328118010848</v>
      </c>
      <c r="AK2686" s="44">
        <f t="shared" si="180"/>
        <v>18328118010848</v>
      </c>
    </row>
    <row r="2687" spans="1:37" s="14" customFormat="1" ht="15" customHeight="1" thickBot="1" x14ac:dyDescent="0.25">
      <c r="A2687" s="9" t="str">
        <f t="shared" si="179"/>
        <v>PREVENTIVA</v>
      </c>
      <c r="B2687" s="18">
        <f>VLOOKUP(C2687,FORNECEDORES!D:E,2,0)</f>
        <v>179505</v>
      </c>
      <c r="C2687" s="19" t="str">
        <f>VLOOKUP(D2687,FORNECEDORES!A:D,4,0)</f>
        <v>29.739.737/0046-04</v>
      </c>
      <c r="D2687" s="13" t="s">
        <v>7599</v>
      </c>
      <c r="E2687" s="20" t="str">
        <f t="shared" si="178"/>
        <v>04 0032</v>
      </c>
      <c r="F2687" s="28" t="s">
        <v>4951</v>
      </c>
      <c r="G2687" s="21" t="str">
        <f>VLOOKUP(E2687,'FILIAIS PETZ'!A:E,5,0)</f>
        <v>PETZ JAGUARE</v>
      </c>
      <c r="H2687" s="20" t="str">
        <f>VLOOKUP(E2687,'FILIAIS PETZ'!A:D,4,0)</f>
        <v>JGRE-SP</v>
      </c>
      <c r="I2687" s="46">
        <v>45413</v>
      </c>
      <c r="J2687" s="9" t="s">
        <v>4980</v>
      </c>
      <c r="K2687" s="9" t="s">
        <v>5858</v>
      </c>
      <c r="L2687" s="83" t="s">
        <v>7857</v>
      </c>
      <c r="M2687" s="85">
        <v>45414</v>
      </c>
      <c r="N2687" s="85">
        <v>45455</v>
      </c>
      <c r="O2687" s="85">
        <v>45435</v>
      </c>
      <c r="P2687" s="28" t="s">
        <v>4998</v>
      </c>
      <c r="Q2687" s="10">
        <v>3</v>
      </c>
      <c r="R2687" s="10" t="s">
        <v>4991</v>
      </c>
      <c r="S2687" s="10" t="s">
        <v>4983</v>
      </c>
      <c r="T2687" s="10" t="s">
        <v>32</v>
      </c>
      <c r="U2687" s="10">
        <v>11002</v>
      </c>
      <c r="V2687" s="10">
        <v>11002</v>
      </c>
      <c r="W2687" s="10"/>
      <c r="X2687" s="10" t="s">
        <v>5033</v>
      </c>
      <c r="Y2687" s="10" t="s">
        <v>4980</v>
      </c>
      <c r="Z2687" s="10" t="s">
        <v>4980</v>
      </c>
      <c r="AA2687" s="10" t="s">
        <v>5033</v>
      </c>
      <c r="AB2687" s="10" t="s">
        <v>5066</v>
      </c>
      <c r="AC2687" s="84" t="s">
        <v>4999</v>
      </c>
      <c r="AD2687" s="29"/>
      <c r="AE2687" s="20" t="str">
        <f>VLOOKUP(E2687,'FILIAIS PETZ'!A:Q,17,0)</f>
        <v>SP7</v>
      </c>
      <c r="AF2687" s="20" t="str">
        <f>VLOOKUP(E2687,'FILIAIS PETZ'!A:Q,3,0)</f>
        <v>FELICIO</v>
      </c>
      <c r="AG2687" s="20" t="str">
        <f>VLOOKUP(E2687,'FILIAIS PETZ'!A:Q,2,0)</f>
        <v>R3</v>
      </c>
      <c r="AH2687" s="75">
        <v>740</v>
      </c>
      <c r="AI2687" s="16" t="s">
        <v>7241</v>
      </c>
      <c r="AJ2687" s="43">
        <f>VLOOKUP(E2687,'FILIAIS PETZ'!$A$2:$K$2000,11,0)</f>
        <v>18328118003205</v>
      </c>
      <c r="AK2687" s="44">
        <f t="shared" si="180"/>
        <v>18328118003205</v>
      </c>
    </row>
    <row r="2688" spans="1:37" s="14" customFormat="1" ht="15" customHeight="1" thickBot="1" x14ac:dyDescent="0.25">
      <c r="A2688" s="9" t="str">
        <f t="shared" si="179"/>
        <v>PREVENTIVA</v>
      </c>
      <c r="B2688" s="18">
        <f>VLOOKUP(C2688,FORNECEDORES!D:E,2,0)</f>
        <v>638161</v>
      </c>
      <c r="C2688" s="19" t="str">
        <f>VLOOKUP(D2688,FORNECEDORES!A:D,4,0)</f>
        <v>29.739.737/0005-36</v>
      </c>
      <c r="D2688" s="13" t="s">
        <v>7606</v>
      </c>
      <c r="E2688" s="20" t="str">
        <f t="shared" si="178"/>
        <v>04 0040</v>
      </c>
      <c r="F2688" s="28" t="s">
        <v>4943</v>
      </c>
      <c r="G2688" s="21" t="str">
        <f>VLOOKUP(E2688,'FILIAIS PETZ'!A:E,5,0)</f>
        <v>PETZ NOSSA SENHORA DO CARMO</v>
      </c>
      <c r="H2688" s="20" t="str">
        <f>VLOOKUP(E2688,'FILIAIS PETZ'!A:D,4,0)</f>
        <v>NSCA-MG</v>
      </c>
      <c r="I2688" s="46">
        <v>45413</v>
      </c>
      <c r="J2688" s="9" t="s">
        <v>4980</v>
      </c>
      <c r="K2688" s="9" t="s">
        <v>5858</v>
      </c>
      <c r="L2688" s="83" t="s">
        <v>7860</v>
      </c>
      <c r="M2688" s="85">
        <v>45414</v>
      </c>
      <c r="N2688" s="85">
        <v>45455</v>
      </c>
      <c r="O2688" s="85">
        <v>45435</v>
      </c>
      <c r="P2688" s="28" t="s">
        <v>4998</v>
      </c>
      <c r="Q2688" s="10">
        <v>3</v>
      </c>
      <c r="R2688" s="10" t="s">
        <v>4991</v>
      </c>
      <c r="S2688" s="10" t="s">
        <v>4983</v>
      </c>
      <c r="T2688" s="10" t="s">
        <v>32</v>
      </c>
      <c r="U2688" s="10">
        <v>11002</v>
      </c>
      <c r="V2688" s="10">
        <v>11002</v>
      </c>
      <c r="W2688" s="10"/>
      <c r="X2688" s="10" t="s">
        <v>5033</v>
      </c>
      <c r="Y2688" s="10" t="s">
        <v>4980</v>
      </c>
      <c r="Z2688" s="10" t="s">
        <v>4980</v>
      </c>
      <c r="AA2688" s="10" t="s">
        <v>5033</v>
      </c>
      <c r="AB2688" s="10" t="s">
        <v>5066</v>
      </c>
      <c r="AC2688" s="84" t="s">
        <v>4999</v>
      </c>
      <c r="AD2688" s="29"/>
      <c r="AE2688" s="20" t="str">
        <f>VLOOKUP(E2688,'FILIAIS PETZ'!A:Q,17,0)</f>
        <v>MG-1</v>
      </c>
      <c r="AF2688" s="20" t="str">
        <f>VLOOKUP(E2688,'FILIAIS PETZ'!A:Q,3,0)</f>
        <v>FELICIO</v>
      </c>
      <c r="AG2688" s="20" t="str">
        <f>VLOOKUP(E2688,'FILIAIS PETZ'!A:Q,2,0)</f>
        <v>R3</v>
      </c>
      <c r="AH2688" s="75">
        <v>370</v>
      </c>
      <c r="AI2688" s="16" t="s">
        <v>7241</v>
      </c>
      <c r="AJ2688" s="43">
        <f>VLOOKUP(E2688,'FILIAIS PETZ'!$A$2:$K$2000,11,0)</f>
        <v>18328118003981</v>
      </c>
      <c r="AK2688" s="44">
        <f t="shared" si="180"/>
        <v>18328118003981</v>
      </c>
    </row>
    <row r="2689" spans="1:37" s="14" customFormat="1" ht="15" customHeight="1" thickBot="1" x14ac:dyDescent="0.25">
      <c r="A2689" s="9" t="str">
        <f t="shared" si="179"/>
        <v>PREVENTIVA</v>
      </c>
      <c r="B2689" s="18">
        <f>VLOOKUP(C2689,FORNECEDORES!D:E,2,0)</f>
        <v>741390</v>
      </c>
      <c r="C2689" s="19" t="str">
        <f>VLOOKUP(D2689,FORNECEDORES!A:D,4,0)</f>
        <v>53.327.206/0001-97</v>
      </c>
      <c r="D2689" s="13" t="s">
        <v>1785</v>
      </c>
      <c r="E2689" s="20" t="str">
        <f t="shared" si="178"/>
        <v>04 0040</v>
      </c>
      <c r="F2689" s="28" t="s">
        <v>4943</v>
      </c>
      <c r="G2689" s="21" t="str">
        <f>VLOOKUP(E2689,'FILIAIS PETZ'!A:E,5,0)</f>
        <v>PETZ NOSSA SENHORA DO CARMO</v>
      </c>
      <c r="H2689" s="20" t="str">
        <f>VLOOKUP(E2689,'FILIAIS PETZ'!A:D,4,0)</f>
        <v>NSCA-MG</v>
      </c>
      <c r="I2689" s="46">
        <v>45413</v>
      </c>
      <c r="J2689" s="9" t="s">
        <v>4980</v>
      </c>
      <c r="K2689" s="9" t="s">
        <v>5858</v>
      </c>
      <c r="L2689" s="83" t="s">
        <v>7787</v>
      </c>
      <c r="M2689" s="85">
        <v>45420</v>
      </c>
      <c r="N2689" s="85">
        <v>45455</v>
      </c>
      <c r="O2689" s="85">
        <v>45434</v>
      </c>
      <c r="P2689" s="28" t="s">
        <v>4998</v>
      </c>
      <c r="Q2689" s="10">
        <v>3</v>
      </c>
      <c r="R2689" s="10" t="s">
        <v>4991</v>
      </c>
      <c r="S2689" s="10" t="s">
        <v>4983</v>
      </c>
      <c r="T2689" s="10" t="s">
        <v>32</v>
      </c>
      <c r="U2689" s="10">
        <v>11002</v>
      </c>
      <c r="V2689" s="10">
        <v>11002</v>
      </c>
      <c r="W2689" s="10"/>
      <c r="X2689" s="10" t="s">
        <v>4992</v>
      </c>
      <c r="Y2689" s="10" t="s">
        <v>4980</v>
      </c>
      <c r="Z2689" s="10" t="s">
        <v>4980</v>
      </c>
      <c r="AA2689" s="10" t="s">
        <v>4992</v>
      </c>
      <c r="AB2689" s="10" t="s">
        <v>5066</v>
      </c>
      <c r="AC2689" s="84" t="s">
        <v>4999</v>
      </c>
      <c r="AD2689" s="29"/>
      <c r="AE2689" s="20" t="str">
        <f>VLOOKUP(E2689,'FILIAIS PETZ'!A:Q,17,0)</f>
        <v>MG-1</v>
      </c>
      <c r="AF2689" s="20" t="str">
        <f>VLOOKUP(E2689,'FILIAIS PETZ'!A:Q,3,0)</f>
        <v>FELICIO</v>
      </c>
      <c r="AG2689" s="20" t="str">
        <f>VLOOKUP(E2689,'FILIAIS PETZ'!A:Q,2,0)</f>
        <v>R3</v>
      </c>
      <c r="AH2689" s="75">
        <v>1800</v>
      </c>
      <c r="AI2689" s="16" t="s">
        <v>7240</v>
      </c>
      <c r="AJ2689" s="43">
        <f>VLOOKUP(E2689,'FILIAIS PETZ'!$A$2:$K$2000,11,0)</f>
        <v>18328118003981</v>
      </c>
      <c r="AK2689" s="44">
        <f t="shared" si="180"/>
        <v>18328118003981</v>
      </c>
    </row>
    <row r="2690" spans="1:37" s="14" customFormat="1" ht="15" customHeight="1" thickBot="1" x14ac:dyDescent="0.25">
      <c r="A2690" s="9" t="str">
        <f t="shared" si="179"/>
        <v>PREVENTIVA</v>
      </c>
      <c r="B2690" s="18">
        <f>VLOOKUP(C2690,FORNECEDORES!D:E,2,0)</f>
        <v>32124</v>
      </c>
      <c r="C2690" s="19" t="str">
        <f>VLOOKUP(D2690,FORNECEDORES!A:D,4,0)</f>
        <v>29.739.737/0017-70</v>
      </c>
      <c r="D2690" s="13" t="s">
        <v>7604</v>
      </c>
      <c r="E2690" s="20" t="str">
        <f t="shared" si="178"/>
        <v>04 0077</v>
      </c>
      <c r="F2690" s="28" t="s">
        <v>4954</v>
      </c>
      <c r="G2690" s="21" t="str">
        <f>VLOOKUP(E2690,'FILIAIS PETZ'!A:E,5,0)</f>
        <v>PETZ GOIANIA (SETOR BUENO)</v>
      </c>
      <c r="H2690" s="20" t="str">
        <f>VLOOKUP(E2690,'FILIAIS PETZ'!A:D,4,0)</f>
        <v>BT63-GO</v>
      </c>
      <c r="I2690" s="46">
        <v>45413</v>
      </c>
      <c r="J2690" s="9" t="s">
        <v>4980</v>
      </c>
      <c r="K2690" s="9" t="s">
        <v>5858</v>
      </c>
      <c r="L2690" s="83" t="s">
        <v>7856</v>
      </c>
      <c r="M2690" s="85">
        <v>45414</v>
      </c>
      <c r="N2690" s="85">
        <v>45455</v>
      </c>
      <c r="O2690" s="85">
        <v>45435</v>
      </c>
      <c r="P2690" s="28" t="s">
        <v>4998</v>
      </c>
      <c r="Q2690" s="10">
        <v>3</v>
      </c>
      <c r="R2690" s="10" t="s">
        <v>4991</v>
      </c>
      <c r="S2690" s="10" t="s">
        <v>4983</v>
      </c>
      <c r="T2690" s="10" t="s">
        <v>32</v>
      </c>
      <c r="U2690" s="10">
        <v>11002</v>
      </c>
      <c r="V2690" s="10">
        <v>11002</v>
      </c>
      <c r="W2690" s="10"/>
      <c r="X2690" s="10" t="s">
        <v>5033</v>
      </c>
      <c r="Y2690" s="10" t="s">
        <v>4980</v>
      </c>
      <c r="Z2690" s="10" t="s">
        <v>4980</v>
      </c>
      <c r="AA2690" s="10" t="s">
        <v>5033</v>
      </c>
      <c r="AB2690" s="10" t="s">
        <v>5066</v>
      </c>
      <c r="AC2690" s="84" t="s">
        <v>4999</v>
      </c>
      <c r="AD2690" s="29"/>
      <c r="AE2690" s="20" t="str">
        <f>VLOOKUP(E2690,'FILIAIS PETZ'!A:Q,17,0)</f>
        <v>CO-2</v>
      </c>
      <c r="AF2690" s="20" t="str">
        <f>VLOOKUP(E2690,'FILIAIS PETZ'!A:Q,3,0)</f>
        <v>FELICIO</v>
      </c>
      <c r="AG2690" s="20" t="str">
        <f>VLOOKUP(E2690,'FILIAIS PETZ'!A:Q,2,0)</f>
        <v>R3</v>
      </c>
      <c r="AH2690" s="75">
        <v>370</v>
      </c>
      <c r="AI2690" s="16" t="s">
        <v>7241</v>
      </c>
      <c r="AJ2690" s="43">
        <f>VLOOKUP(E2690,'FILIAIS PETZ'!$A$2:$K$2000,11,0)</f>
        <v>18328118007545</v>
      </c>
      <c r="AK2690" s="44">
        <f t="shared" si="180"/>
        <v>18328118007545</v>
      </c>
    </row>
    <row r="2691" spans="1:37" s="14" customFormat="1" ht="15" customHeight="1" thickBot="1" x14ac:dyDescent="0.25">
      <c r="A2691" s="84" t="str">
        <f>J2691</f>
        <v>PREVENTIVA</v>
      </c>
      <c r="B2691" s="18">
        <f>VLOOKUP(C2691,FORNECEDORES!D:E,2,0)</f>
        <v>6022</v>
      </c>
      <c r="C2691" s="19" t="str">
        <f>VLOOKUP(D2691,FORNECEDORES!A:D,4,0)</f>
        <v>06.696.624/0001-71</v>
      </c>
      <c r="D2691" s="13" t="s">
        <v>1558</v>
      </c>
      <c r="E2691" s="20" t="str">
        <f t="shared" si="178"/>
        <v>04 0077</v>
      </c>
      <c r="F2691" s="28" t="s">
        <v>4954</v>
      </c>
      <c r="G2691" s="21" t="str">
        <f>VLOOKUP(E2691,'FILIAIS PETZ'!A:E,5,0)</f>
        <v>PETZ GOIANIA (SETOR BUENO)</v>
      </c>
      <c r="H2691" s="20" t="str">
        <f>VLOOKUP(E2691,'FILIAIS PETZ'!A:D,4,0)</f>
        <v>BT63-GO</v>
      </c>
      <c r="I2691" s="46">
        <v>45413</v>
      </c>
      <c r="J2691" s="9" t="s">
        <v>4980</v>
      </c>
      <c r="K2691" s="9" t="s">
        <v>5858</v>
      </c>
      <c r="L2691" s="83" t="s">
        <v>12340</v>
      </c>
      <c r="M2691" s="85">
        <v>45414</v>
      </c>
      <c r="N2691" s="85">
        <v>45560</v>
      </c>
      <c r="O2691" s="85">
        <v>45537</v>
      </c>
      <c r="P2691" s="28" t="s">
        <v>4998</v>
      </c>
      <c r="Q2691" s="10" t="s">
        <v>5029</v>
      </c>
      <c r="R2691" s="10" t="s">
        <v>4991</v>
      </c>
      <c r="S2691" s="10" t="s">
        <v>4983</v>
      </c>
      <c r="T2691" s="10" t="s">
        <v>32</v>
      </c>
      <c r="U2691" s="10">
        <v>11002</v>
      </c>
      <c r="V2691" s="10">
        <v>11002</v>
      </c>
      <c r="W2691" s="10" t="s">
        <v>5019</v>
      </c>
      <c r="X2691" s="10" t="s">
        <v>4996</v>
      </c>
      <c r="Y2691" s="10" t="s">
        <v>4980</v>
      </c>
      <c r="Z2691" s="10" t="s">
        <v>4980</v>
      </c>
      <c r="AA2691" s="10" t="s">
        <v>5097</v>
      </c>
      <c r="AB2691" s="10" t="s">
        <v>5066</v>
      </c>
      <c r="AC2691" s="84" t="s">
        <v>4999</v>
      </c>
      <c r="AD2691" s="29"/>
      <c r="AE2691" s="20" t="str">
        <f>VLOOKUP(E2691,'FILIAIS PETZ'!A:Q,17,0)</f>
        <v>CO-2</v>
      </c>
      <c r="AF2691" s="20" t="str">
        <f>VLOOKUP(E2691,'FILIAIS PETZ'!A:Q,3,0)</f>
        <v>FELICIO</v>
      </c>
      <c r="AG2691" s="20" t="str">
        <f>VLOOKUP(E2691,'FILIAIS PETZ'!A:Q,2,0)</f>
        <v>R3</v>
      </c>
      <c r="AH2691" s="75">
        <v>545</v>
      </c>
      <c r="AI2691" s="16" t="s">
        <v>7244</v>
      </c>
      <c r="AJ2691" s="43">
        <f>VLOOKUP(E2691,'FILIAIS PETZ'!$A$2:$K$2000,11,0)</f>
        <v>18328118007545</v>
      </c>
      <c r="AK2691" s="44">
        <f t="shared" ref="AK2691:AK2722" si="181">AJ2691</f>
        <v>18328118007545</v>
      </c>
    </row>
    <row r="2692" spans="1:37" s="14" customFormat="1" ht="15" customHeight="1" thickBot="1" x14ac:dyDescent="0.25">
      <c r="A2692" s="9" t="str">
        <f t="shared" ref="A2692:A2723" si="182">J2692</f>
        <v>PREVENTIVA</v>
      </c>
      <c r="B2692" s="18">
        <f>VLOOKUP(C2692,FORNECEDORES!D:E,2,0)</f>
        <v>55566</v>
      </c>
      <c r="C2692" s="19" t="str">
        <f>VLOOKUP(D2692,FORNECEDORES!A:D,4,0)</f>
        <v>29.209.860/0001-11</v>
      </c>
      <c r="D2692" s="13" t="s">
        <v>2679</v>
      </c>
      <c r="E2692" s="20" t="str">
        <f t="shared" si="178"/>
        <v>04 0007</v>
      </c>
      <c r="F2692" s="28" t="s">
        <v>4950</v>
      </c>
      <c r="G2692" s="21" t="str">
        <f>VLOOKUP(E2692,'FILIAIS PETZ'!A:E,5,0)</f>
        <v>PETZ SOROCABA</v>
      </c>
      <c r="H2692" s="20" t="str">
        <f>VLOOKUP(E2692,'FILIAIS PETZ'!A:D,4,0)</f>
        <v>SCBA-SP</v>
      </c>
      <c r="I2692" s="46">
        <v>45413</v>
      </c>
      <c r="J2692" s="9" t="s">
        <v>4980</v>
      </c>
      <c r="K2692" s="9" t="s">
        <v>5858</v>
      </c>
      <c r="L2692" s="83" t="s">
        <v>7640</v>
      </c>
      <c r="M2692" s="85">
        <v>45426</v>
      </c>
      <c r="N2692" s="85">
        <v>45448</v>
      </c>
      <c r="O2692" s="85">
        <v>45428</v>
      </c>
      <c r="P2692" s="28" t="s">
        <v>4998</v>
      </c>
      <c r="Q2692" s="10">
        <v>3</v>
      </c>
      <c r="R2692" s="10" t="s">
        <v>4991</v>
      </c>
      <c r="S2692" s="10" t="s">
        <v>4983</v>
      </c>
      <c r="T2692" s="10" t="s">
        <v>32</v>
      </c>
      <c r="U2692" s="10">
        <v>11002</v>
      </c>
      <c r="V2692" s="10">
        <v>11002</v>
      </c>
      <c r="W2692" s="10" t="s">
        <v>5019</v>
      </c>
      <c r="X2692" s="10" t="s">
        <v>4992</v>
      </c>
      <c r="Y2692" s="10" t="s">
        <v>4980</v>
      </c>
      <c r="Z2692" s="10" t="s">
        <v>4980</v>
      </c>
      <c r="AA2692" s="10" t="s">
        <v>4992</v>
      </c>
      <c r="AB2692" s="10" t="s">
        <v>5066</v>
      </c>
      <c r="AC2692" s="84" t="s">
        <v>4999</v>
      </c>
      <c r="AD2692" s="29"/>
      <c r="AE2692" s="20" t="str">
        <f>VLOOKUP(E2692,'FILIAIS PETZ'!A:Q,17,0)</f>
        <v>SP7</v>
      </c>
      <c r="AF2692" s="20" t="str">
        <f>VLOOKUP(E2692,'FILIAIS PETZ'!A:Q,3,0)</f>
        <v>FELICIO</v>
      </c>
      <c r="AG2692" s="20" t="str">
        <f>VLOOKUP(E2692,'FILIAIS PETZ'!A:Q,2,0)</f>
        <v>R3</v>
      </c>
      <c r="AH2692" s="75">
        <v>1500</v>
      </c>
      <c r="AI2692" s="16" t="s">
        <v>7240</v>
      </c>
      <c r="AJ2692" s="43">
        <f>VLOOKUP(E2692,'FILIAIS PETZ'!$A$2:$K$2000,11,0)</f>
        <v>18328118001695</v>
      </c>
      <c r="AK2692" s="44">
        <f t="shared" si="181"/>
        <v>18328118001695</v>
      </c>
    </row>
    <row r="2693" spans="1:37" s="14" customFormat="1" ht="15" customHeight="1" thickBot="1" x14ac:dyDescent="0.25">
      <c r="A2693" s="9" t="str">
        <f t="shared" si="182"/>
        <v>PREVENTIVA</v>
      </c>
      <c r="B2693" s="18">
        <f>VLOOKUP(C2693,FORNECEDORES!D:E,2,0)</f>
        <v>55566</v>
      </c>
      <c r="C2693" s="19" t="str">
        <f>VLOOKUP(D2693,FORNECEDORES!A:D,4,0)</f>
        <v>29.209.860/0001-11</v>
      </c>
      <c r="D2693" s="13" t="s">
        <v>2679</v>
      </c>
      <c r="E2693" s="20" t="str">
        <f t="shared" si="178"/>
        <v>04 0166</v>
      </c>
      <c r="F2693" s="28" t="s">
        <v>4932</v>
      </c>
      <c r="G2693" s="21" t="str">
        <f>VLOOKUP(E2693,'FILIAIS PETZ'!A:E,5,0)</f>
        <v>PETZ SOROCABA TAUSTE</v>
      </c>
      <c r="H2693" s="20" t="str">
        <f>VLOOKUP(E2693,'FILIAIS PETZ'!A:D,4,0)</f>
        <v>SOTT-SP</v>
      </c>
      <c r="I2693" s="46">
        <v>45413</v>
      </c>
      <c r="J2693" s="9" t="s">
        <v>4980</v>
      </c>
      <c r="K2693" s="9" t="s">
        <v>5858</v>
      </c>
      <c r="L2693" s="83" t="s">
        <v>7710</v>
      </c>
      <c r="M2693" s="85">
        <v>45427</v>
      </c>
      <c r="N2693" s="85">
        <v>45455</v>
      </c>
      <c r="O2693" s="85">
        <v>45432</v>
      </c>
      <c r="P2693" s="28" t="s">
        <v>4998</v>
      </c>
      <c r="Q2693" s="10">
        <v>3</v>
      </c>
      <c r="R2693" s="10" t="s">
        <v>4991</v>
      </c>
      <c r="S2693" s="10" t="s">
        <v>4983</v>
      </c>
      <c r="T2693" s="10" t="s">
        <v>32</v>
      </c>
      <c r="U2693" s="10">
        <v>11002</v>
      </c>
      <c r="V2693" s="10">
        <v>11002</v>
      </c>
      <c r="W2693" s="10"/>
      <c r="X2693" s="10" t="s">
        <v>4992</v>
      </c>
      <c r="Y2693" s="10" t="s">
        <v>4980</v>
      </c>
      <c r="Z2693" s="10" t="s">
        <v>4980</v>
      </c>
      <c r="AA2693" s="10" t="s">
        <v>4992</v>
      </c>
      <c r="AB2693" s="10" t="s">
        <v>5066</v>
      </c>
      <c r="AC2693" s="84" t="s">
        <v>4999</v>
      </c>
      <c r="AD2693" s="29"/>
      <c r="AE2693" s="20" t="str">
        <f>VLOOKUP(E2693,'FILIAIS PETZ'!A:Q,17,0)</f>
        <v>SP7</v>
      </c>
      <c r="AF2693" s="20" t="str">
        <f>VLOOKUP(E2693,'FILIAIS PETZ'!A:Q,3,0)</f>
        <v>FELICIO</v>
      </c>
      <c r="AG2693" s="20" t="str">
        <f>VLOOKUP(E2693,'FILIAIS PETZ'!A:Q,2,0)</f>
        <v>R3</v>
      </c>
      <c r="AH2693" s="75">
        <v>1000</v>
      </c>
      <c r="AI2693" s="16" t="s">
        <v>7240</v>
      </c>
      <c r="AJ2693" s="43">
        <f>VLOOKUP(E2693,'FILIAIS PETZ'!$A$2:$K$2000,11,0)</f>
        <v>18328118015998</v>
      </c>
      <c r="AK2693" s="44">
        <f t="shared" si="181"/>
        <v>18328118015998</v>
      </c>
    </row>
    <row r="2694" spans="1:37" s="14" customFormat="1" ht="15" customHeight="1" thickBot="1" x14ac:dyDescent="0.25">
      <c r="A2694" s="9" t="str">
        <f t="shared" si="182"/>
        <v>PREVENTIVA</v>
      </c>
      <c r="B2694" s="18">
        <f>VLOOKUP(C2694,FORNECEDORES!D:E,2,0)</f>
        <v>638162</v>
      </c>
      <c r="C2694" s="19" t="str">
        <f>VLOOKUP(D2694,FORNECEDORES!A:D,4,0)</f>
        <v>29.739.737/0009-60</v>
      </c>
      <c r="D2694" s="13" t="s">
        <v>7600</v>
      </c>
      <c r="E2694" s="20" t="str">
        <f t="shared" si="178"/>
        <v>04 0153</v>
      </c>
      <c r="F2694" s="28" t="s">
        <v>4966</v>
      </c>
      <c r="G2694" s="21" t="str">
        <f>VLOOKUP(E2694,'FILIAIS PETZ'!A:E,5,0)</f>
        <v>PETZ TAGUATINGA</v>
      </c>
      <c r="H2694" s="20" t="str">
        <f>VLOOKUP(E2694,'FILIAIS PETZ'!A:D,4,0)</f>
        <v>TGTG-DF</v>
      </c>
      <c r="I2694" s="46">
        <v>45413</v>
      </c>
      <c r="J2694" s="9" t="s">
        <v>4980</v>
      </c>
      <c r="K2694" s="9" t="s">
        <v>5858</v>
      </c>
      <c r="L2694" s="83" t="s">
        <v>7852</v>
      </c>
      <c r="M2694" s="85">
        <v>45414</v>
      </c>
      <c r="N2694" s="85">
        <v>45455</v>
      </c>
      <c r="O2694" s="85">
        <v>45435</v>
      </c>
      <c r="P2694" s="28" t="s">
        <v>4998</v>
      </c>
      <c r="Q2694" s="10">
        <v>3</v>
      </c>
      <c r="R2694" s="10" t="s">
        <v>4991</v>
      </c>
      <c r="S2694" s="10" t="s">
        <v>4983</v>
      </c>
      <c r="T2694" s="10" t="s">
        <v>32</v>
      </c>
      <c r="U2694" s="10">
        <v>11002</v>
      </c>
      <c r="V2694" s="10">
        <v>11002</v>
      </c>
      <c r="W2694" s="10"/>
      <c r="X2694" s="10" t="s">
        <v>5033</v>
      </c>
      <c r="Y2694" s="10" t="s">
        <v>4980</v>
      </c>
      <c r="Z2694" s="10" t="s">
        <v>4980</v>
      </c>
      <c r="AA2694" s="10" t="s">
        <v>5033</v>
      </c>
      <c r="AB2694" s="10" t="s">
        <v>5066</v>
      </c>
      <c r="AC2694" s="84" t="s">
        <v>4999</v>
      </c>
      <c r="AD2694" s="29"/>
      <c r="AE2694" s="20" t="str">
        <f>VLOOKUP(E2694,'FILIAIS PETZ'!A:Q,17,0)</f>
        <v>CO-1</v>
      </c>
      <c r="AF2694" s="20" t="str">
        <f>VLOOKUP(E2694,'FILIAIS PETZ'!A:Q,3,0)</f>
        <v>FELICIO</v>
      </c>
      <c r="AG2694" s="20" t="str">
        <f>VLOOKUP(E2694,'FILIAIS PETZ'!A:Q,2,0)</f>
        <v>R3</v>
      </c>
      <c r="AH2694" s="75">
        <v>370</v>
      </c>
      <c r="AI2694" s="16" t="s">
        <v>7241</v>
      </c>
      <c r="AJ2694" s="43">
        <f>VLOOKUP(E2694,'FILIAIS PETZ'!$A$2:$K$2000,11,0)</f>
        <v>18328118014916</v>
      </c>
      <c r="AK2694" s="44">
        <f t="shared" si="181"/>
        <v>18328118014916</v>
      </c>
    </row>
    <row r="2695" spans="1:37" s="14" customFormat="1" ht="15" customHeight="1" thickBot="1" x14ac:dyDescent="0.25">
      <c r="A2695" s="9" t="str">
        <f t="shared" si="182"/>
        <v>PREVENTIVA</v>
      </c>
      <c r="B2695" s="18">
        <f>VLOOKUP(C2695,FORNECEDORES!D:E,2,0)</f>
        <v>650296</v>
      </c>
      <c r="C2695" s="19" t="str">
        <f>VLOOKUP(D2695,FORNECEDORES!A:D,4,0)</f>
        <v>29.739.737/0026-60</v>
      </c>
      <c r="D2695" s="13" t="s">
        <v>7601</v>
      </c>
      <c r="E2695" s="20" t="str">
        <f t="shared" si="178"/>
        <v>04 0180</v>
      </c>
      <c r="F2695" s="28" t="s">
        <v>4944</v>
      </c>
      <c r="G2695" s="21" t="str">
        <f>VLOOKUP(E2695,'FILIAIS PETZ'!A:E,5,0)</f>
        <v>PETZ TORQUATO TAPAJOS</v>
      </c>
      <c r="H2695" s="20" t="str">
        <f>VLOOKUP(E2695,'FILIAIS PETZ'!A:D,4,0)</f>
        <v>TQTP-AM</v>
      </c>
      <c r="I2695" s="46">
        <v>45413</v>
      </c>
      <c r="J2695" s="9" t="s">
        <v>4980</v>
      </c>
      <c r="K2695" s="9" t="s">
        <v>5858</v>
      </c>
      <c r="L2695" s="83" t="s">
        <v>7854</v>
      </c>
      <c r="M2695" s="85">
        <v>45414</v>
      </c>
      <c r="N2695" s="85">
        <v>45455</v>
      </c>
      <c r="O2695" s="85">
        <v>45435</v>
      </c>
      <c r="P2695" s="28" t="s">
        <v>4998</v>
      </c>
      <c r="Q2695" s="10">
        <v>3</v>
      </c>
      <c r="R2695" s="10" t="s">
        <v>4991</v>
      </c>
      <c r="S2695" s="10" t="s">
        <v>4983</v>
      </c>
      <c r="T2695" s="10" t="s">
        <v>32</v>
      </c>
      <c r="U2695" s="10">
        <v>11002</v>
      </c>
      <c r="V2695" s="10">
        <v>11002</v>
      </c>
      <c r="W2695" s="10"/>
      <c r="X2695" s="10" t="s">
        <v>5033</v>
      </c>
      <c r="Y2695" s="10" t="s">
        <v>4980</v>
      </c>
      <c r="Z2695" s="10" t="s">
        <v>4980</v>
      </c>
      <c r="AA2695" s="10" t="s">
        <v>5033</v>
      </c>
      <c r="AB2695" s="10" t="s">
        <v>5066</v>
      </c>
      <c r="AC2695" s="84" t="s">
        <v>4999</v>
      </c>
      <c r="AD2695" s="29"/>
      <c r="AE2695" s="20" t="str">
        <f>VLOOKUP(E2695,'FILIAIS PETZ'!A:Q,17,0)</f>
        <v>CO-3</v>
      </c>
      <c r="AF2695" s="20" t="str">
        <f>VLOOKUP(E2695,'FILIAIS PETZ'!A:Q,3,0)</f>
        <v>FELICIO</v>
      </c>
      <c r="AG2695" s="20" t="str">
        <f>VLOOKUP(E2695,'FILIAIS PETZ'!A:Q,2,0)</f>
        <v>R3</v>
      </c>
      <c r="AH2695" s="75">
        <v>740</v>
      </c>
      <c r="AI2695" s="16" t="s">
        <v>7241</v>
      </c>
      <c r="AJ2695" s="43">
        <f>VLOOKUP(E2695,'FILIAIS PETZ'!$A$2:$K$2000,11,0)</f>
        <v>18328118017346</v>
      </c>
      <c r="AK2695" s="44">
        <f t="shared" si="181"/>
        <v>18328118017346</v>
      </c>
    </row>
    <row r="2696" spans="1:37" s="14" customFormat="1" ht="15" customHeight="1" thickBot="1" x14ac:dyDescent="0.25">
      <c r="A2696" s="9" t="str">
        <f t="shared" si="182"/>
        <v>PREVENTIVA</v>
      </c>
      <c r="B2696" s="18">
        <f>VLOOKUP(C2696,FORNECEDORES!D:E,2,0)</f>
        <v>214092</v>
      </c>
      <c r="C2696" s="19" t="str">
        <f>VLOOKUP(D2696,FORNECEDORES!A:D,4,0)</f>
        <v>24.415.122/0001-07</v>
      </c>
      <c r="D2696" s="13" t="s">
        <v>3640</v>
      </c>
      <c r="E2696" s="20" t="str">
        <f t="shared" si="178"/>
        <v>04 0180</v>
      </c>
      <c r="F2696" s="28" t="s">
        <v>4944</v>
      </c>
      <c r="G2696" s="21" t="str">
        <f>VLOOKUP(E2696,'FILIAIS PETZ'!A:E,5,0)</f>
        <v>PETZ TORQUATO TAPAJOS</v>
      </c>
      <c r="H2696" s="20" t="str">
        <f>VLOOKUP(E2696,'FILIAIS PETZ'!A:D,4,0)</f>
        <v>TQTP-AM</v>
      </c>
      <c r="I2696" s="46">
        <v>45413</v>
      </c>
      <c r="J2696" s="9" t="s">
        <v>4980</v>
      </c>
      <c r="K2696" s="9" t="s">
        <v>5858</v>
      </c>
      <c r="L2696" s="83" t="s">
        <v>7843</v>
      </c>
      <c r="M2696" s="85">
        <v>45323</v>
      </c>
      <c r="N2696" s="85">
        <v>45441</v>
      </c>
      <c r="O2696" s="85">
        <v>45434</v>
      </c>
      <c r="P2696" s="28" t="s">
        <v>4998</v>
      </c>
      <c r="Q2696" s="10">
        <v>3</v>
      </c>
      <c r="R2696" s="10" t="s">
        <v>4991</v>
      </c>
      <c r="S2696" s="10" t="s">
        <v>4983</v>
      </c>
      <c r="T2696" s="10" t="s">
        <v>32</v>
      </c>
      <c r="U2696" s="10">
        <v>11002</v>
      </c>
      <c r="V2696" s="10">
        <v>11002</v>
      </c>
      <c r="W2696" s="10" t="s">
        <v>5034</v>
      </c>
      <c r="X2696" s="10" t="s">
        <v>4992</v>
      </c>
      <c r="Y2696" s="10" t="s">
        <v>4980</v>
      </c>
      <c r="Z2696" s="10" t="s">
        <v>4980</v>
      </c>
      <c r="AA2696" s="10" t="s">
        <v>4992</v>
      </c>
      <c r="AB2696" s="10" t="s">
        <v>5066</v>
      </c>
      <c r="AC2696" s="84" t="s">
        <v>4999</v>
      </c>
      <c r="AD2696" s="29"/>
      <c r="AE2696" s="20" t="str">
        <f>VLOOKUP(E2696,'FILIAIS PETZ'!A:Q,17,0)</f>
        <v>CO-3</v>
      </c>
      <c r="AF2696" s="20" t="str">
        <f>VLOOKUP(E2696,'FILIAIS PETZ'!A:Q,3,0)</f>
        <v>FELICIO</v>
      </c>
      <c r="AG2696" s="20" t="str">
        <f>VLOOKUP(E2696,'FILIAIS PETZ'!A:Q,2,0)</f>
        <v>R3</v>
      </c>
      <c r="AH2696" s="75">
        <v>1400</v>
      </c>
      <c r="AI2696" s="16" t="s">
        <v>5626</v>
      </c>
      <c r="AJ2696" s="43">
        <f>VLOOKUP(E2696,'FILIAIS PETZ'!$A$2:$K$2000,11,0)</f>
        <v>18328118017346</v>
      </c>
      <c r="AK2696" s="44">
        <f t="shared" si="181"/>
        <v>18328118017346</v>
      </c>
    </row>
    <row r="2697" spans="1:37" s="14" customFormat="1" ht="15" customHeight="1" thickBot="1" x14ac:dyDescent="0.25">
      <c r="A2697" s="9" t="str">
        <f t="shared" si="182"/>
        <v>PREVENTIVA</v>
      </c>
      <c r="B2697" s="18">
        <f>VLOOKUP(C2697,FORNECEDORES!D:E,2,0)</f>
        <v>223099</v>
      </c>
      <c r="C2697" s="19" t="str">
        <f>VLOOKUP(D2697,FORNECEDORES!A:D,4,0)</f>
        <v>33.782.083/0001-77</v>
      </c>
      <c r="D2697" s="13" t="s">
        <v>3652</v>
      </c>
      <c r="E2697" s="20" t="str">
        <f t="shared" si="178"/>
        <v>04 0139</v>
      </c>
      <c r="F2697" s="28" t="s">
        <v>4978</v>
      </c>
      <c r="G2697" s="21" t="str">
        <f>VLOOKUP(E2697,'FILIAIS PETZ'!A:E,5,0)</f>
        <v>PETZ PALMAS</v>
      </c>
      <c r="H2697" s="20" t="str">
        <f>VLOOKUP(E2697,'FILIAIS PETZ'!A:D,4,0)</f>
        <v>PMAS-TO</v>
      </c>
      <c r="I2697" s="46">
        <v>45413</v>
      </c>
      <c r="J2697" s="9" t="s">
        <v>4980</v>
      </c>
      <c r="K2697" s="9" t="s">
        <v>5858</v>
      </c>
      <c r="L2697" s="83" t="s">
        <v>7755</v>
      </c>
      <c r="M2697" s="85">
        <v>45432</v>
      </c>
      <c r="N2697" s="85">
        <v>45455</v>
      </c>
      <c r="O2697" s="85">
        <v>45433</v>
      </c>
      <c r="P2697" s="28" t="s">
        <v>4998</v>
      </c>
      <c r="Q2697" s="10">
        <v>3</v>
      </c>
      <c r="R2697" s="10">
        <v>1</v>
      </c>
      <c r="S2697" s="10" t="s">
        <v>4983</v>
      </c>
      <c r="T2697" s="10" t="s">
        <v>32</v>
      </c>
      <c r="U2697" s="10">
        <v>11002</v>
      </c>
      <c r="V2697" s="10">
        <v>11002</v>
      </c>
      <c r="W2697" s="10" t="s">
        <v>5019</v>
      </c>
      <c r="X2697" s="10" t="s">
        <v>4985</v>
      </c>
      <c r="Y2697" s="10" t="s">
        <v>4980</v>
      </c>
      <c r="Z2697" s="9" t="s">
        <v>4980</v>
      </c>
      <c r="AA2697" s="10" t="s">
        <v>4989</v>
      </c>
      <c r="AB2697" s="10" t="s">
        <v>12942</v>
      </c>
      <c r="AC2697" s="84" t="s">
        <v>4999</v>
      </c>
      <c r="AD2697" s="29"/>
      <c r="AE2697" s="20" t="str">
        <f>VLOOKUP(E2697,'FILIAIS PETZ'!A:Q,17,0)</f>
        <v>CO-2</v>
      </c>
      <c r="AF2697" s="20" t="str">
        <f>VLOOKUP(E2697,'FILIAIS PETZ'!A:Q,3,0)</f>
        <v>FELICIO</v>
      </c>
      <c r="AG2697" s="20" t="str">
        <f>VLOOKUP(E2697,'FILIAIS PETZ'!A:Q,2,0)</f>
        <v>R3</v>
      </c>
      <c r="AH2697" s="75">
        <v>1500</v>
      </c>
      <c r="AI2697" s="16" t="s">
        <v>7245</v>
      </c>
      <c r="AJ2697" s="43">
        <f>VLOOKUP(E2697,'FILIAIS PETZ'!$A$2:$K$2000,11,0)</f>
        <v>18328118014088</v>
      </c>
      <c r="AK2697" s="44">
        <f t="shared" si="181"/>
        <v>18328118014088</v>
      </c>
    </row>
    <row r="2698" spans="1:37" s="14" customFormat="1" ht="15" customHeight="1" thickBot="1" x14ac:dyDescent="0.25">
      <c r="A2698" s="9" t="str">
        <f t="shared" si="182"/>
        <v>PREVENTIVA</v>
      </c>
      <c r="B2698" s="18">
        <f>VLOOKUP(C2698,FORNECEDORES!D:E,2,0)</f>
        <v>110436</v>
      </c>
      <c r="C2698" s="19" t="str">
        <f>VLOOKUP(D2698,FORNECEDORES!A:D,4,0)</f>
        <v>18.462.964/0001-17</v>
      </c>
      <c r="D2698" s="13" t="s">
        <v>2213</v>
      </c>
      <c r="E2698" s="20" t="str">
        <f t="shared" si="178"/>
        <v>04 0139</v>
      </c>
      <c r="F2698" s="28" t="s">
        <v>4978</v>
      </c>
      <c r="G2698" s="21" t="str">
        <f>VLOOKUP(E2698,'FILIAIS PETZ'!A:E,5,0)</f>
        <v>PETZ PALMAS</v>
      </c>
      <c r="H2698" s="20" t="str">
        <f>VLOOKUP(E2698,'FILIAIS PETZ'!A:D,4,0)</f>
        <v>PMAS-TO</v>
      </c>
      <c r="I2698" s="46">
        <v>45413</v>
      </c>
      <c r="J2698" s="9" t="s">
        <v>4980</v>
      </c>
      <c r="K2698" s="9" t="s">
        <v>5858</v>
      </c>
      <c r="L2698" s="83" t="s">
        <v>7981</v>
      </c>
      <c r="M2698" s="85">
        <v>45447</v>
      </c>
      <c r="N2698" s="85">
        <v>45469</v>
      </c>
      <c r="O2698" s="85">
        <v>45450</v>
      </c>
      <c r="P2698" s="28" t="s">
        <v>4998</v>
      </c>
      <c r="Q2698" s="10">
        <v>3</v>
      </c>
      <c r="R2698" s="10" t="s">
        <v>4991</v>
      </c>
      <c r="S2698" s="10" t="s">
        <v>4983</v>
      </c>
      <c r="T2698" s="10" t="s">
        <v>32</v>
      </c>
      <c r="U2698" s="10">
        <v>11002</v>
      </c>
      <c r="V2698" s="10">
        <v>11002</v>
      </c>
      <c r="W2698" s="10"/>
      <c r="X2698" s="10" t="s">
        <v>4992</v>
      </c>
      <c r="Y2698" s="10" t="s">
        <v>4980</v>
      </c>
      <c r="Z2698" s="10" t="s">
        <v>4980</v>
      </c>
      <c r="AA2698" s="10" t="s">
        <v>4992</v>
      </c>
      <c r="AB2698" s="10" t="s">
        <v>5066</v>
      </c>
      <c r="AC2698" s="84" t="s">
        <v>4999</v>
      </c>
      <c r="AD2698" s="29"/>
      <c r="AE2698" s="20" t="str">
        <f>VLOOKUP(E2698,'FILIAIS PETZ'!A:Q,17,0)</f>
        <v>CO-2</v>
      </c>
      <c r="AF2698" s="20" t="str">
        <f>VLOOKUP(E2698,'FILIAIS PETZ'!A:Q,3,0)</f>
        <v>FELICIO</v>
      </c>
      <c r="AG2698" s="20" t="str">
        <f>VLOOKUP(E2698,'FILIAIS PETZ'!A:Q,2,0)</f>
        <v>R3</v>
      </c>
      <c r="AH2698" s="75">
        <v>1900</v>
      </c>
      <c r="AI2698" s="16" t="s">
        <v>7240</v>
      </c>
      <c r="AJ2698" s="43">
        <f>VLOOKUP(E2698,'FILIAIS PETZ'!$A$2:$K$2000,11,0)</f>
        <v>18328118014088</v>
      </c>
      <c r="AK2698" s="44">
        <f t="shared" si="181"/>
        <v>18328118014088</v>
      </c>
    </row>
    <row r="2699" spans="1:37" s="14" customFormat="1" ht="15" customHeight="1" thickBot="1" x14ac:dyDescent="0.25">
      <c r="A2699" s="9" t="str">
        <f t="shared" si="182"/>
        <v>PREVENTIVA</v>
      </c>
      <c r="B2699" s="18">
        <f>VLOOKUP(C2699,FORNECEDORES!D:E,2,0)</f>
        <v>741390</v>
      </c>
      <c r="C2699" s="19" t="str">
        <f>VLOOKUP(D2699,FORNECEDORES!A:D,4,0)</f>
        <v>53.327.206/0001-97</v>
      </c>
      <c r="D2699" s="13" t="s">
        <v>1785</v>
      </c>
      <c r="E2699" s="20" t="str">
        <f t="shared" si="178"/>
        <v>04 0084</v>
      </c>
      <c r="F2699" s="28" t="s">
        <v>4958</v>
      </c>
      <c r="G2699" s="21" t="str">
        <f>VLOOKUP(E2699,'FILIAIS PETZ'!A:E,5,0)</f>
        <v>PETZ RAJA</v>
      </c>
      <c r="H2699" s="20" t="str">
        <f>VLOOKUP(E2699,'FILIAIS PETZ'!A:D,4,0)</f>
        <v>RAJA-MG</v>
      </c>
      <c r="I2699" s="46">
        <v>45413</v>
      </c>
      <c r="J2699" s="9" t="s">
        <v>4980</v>
      </c>
      <c r="K2699" s="9" t="s">
        <v>5858</v>
      </c>
      <c r="L2699" s="83" t="s">
        <v>7786</v>
      </c>
      <c r="M2699" s="85">
        <v>45420</v>
      </c>
      <c r="N2699" s="85">
        <v>45455</v>
      </c>
      <c r="O2699" s="85">
        <v>45434</v>
      </c>
      <c r="P2699" s="28" t="s">
        <v>4998</v>
      </c>
      <c r="Q2699" s="10">
        <v>3</v>
      </c>
      <c r="R2699" s="10" t="s">
        <v>4991</v>
      </c>
      <c r="S2699" s="10" t="s">
        <v>4983</v>
      </c>
      <c r="T2699" s="10" t="s">
        <v>32</v>
      </c>
      <c r="U2699" s="10">
        <v>11002</v>
      </c>
      <c r="V2699" s="10">
        <v>11002</v>
      </c>
      <c r="W2699" s="10"/>
      <c r="X2699" s="10" t="s">
        <v>4992</v>
      </c>
      <c r="Y2699" s="10" t="s">
        <v>4980</v>
      </c>
      <c r="Z2699" s="10" t="s">
        <v>4980</v>
      </c>
      <c r="AA2699" s="10" t="s">
        <v>4992</v>
      </c>
      <c r="AB2699" s="10" t="s">
        <v>5066</v>
      </c>
      <c r="AC2699" s="84" t="s">
        <v>4999</v>
      </c>
      <c r="AD2699" s="29"/>
      <c r="AE2699" s="20" t="str">
        <f>VLOOKUP(E2699,'FILIAIS PETZ'!A:Q,17,0)</f>
        <v>MG-1</v>
      </c>
      <c r="AF2699" s="20" t="str">
        <f>VLOOKUP(E2699,'FILIAIS PETZ'!A:Q,3,0)</f>
        <v>FELICIO</v>
      </c>
      <c r="AG2699" s="20" t="str">
        <f>VLOOKUP(E2699,'FILIAIS PETZ'!A:Q,2,0)</f>
        <v>R3</v>
      </c>
      <c r="AH2699" s="75">
        <v>960</v>
      </c>
      <c r="AI2699" s="16" t="s">
        <v>7240</v>
      </c>
      <c r="AJ2699" s="43">
        <f>VLOOKUP(E2699,'FILIAIS PETZ'!$A$2:$K$2000,11,0)</f>
        <v>18328118007707</v>
      </c>
      <c r="AK2699" s="44">
        <f t="shared" si="181"/>
        <v>18328118007707</v>
      </c>
    </row>
    <row r="2700" spans="1:37" s="14" customFormat="1" ht="15" customHeight="1" thickBot="1" x14ac:dyDescent="0.25">
      <c r="A2700" s="9" t="str">
        <f t="shared" si="182"/>
        <v>PREVENTIVA</v>
      </c>
      <c r="B2700" s="18">
        <f>VLOOKUP(C2700,FORNECEDORES!D:E,2,0)</f>
        <v>741390</v>
      </c>
      <c r="C2700" s="19" t="str">
        <f>VLOOKUP(D2700,FORNECEDORES!A:D,4,0)</f>
        <v>53.327.206/0001-97</v>
      </c>
      <c r="D2700" s="13" t="s">
        <v>1785</v>
      </c>
      <c r="E2700" s="20" t="str">
        <f t="shared" si="178"/>
        <v>04 0155</v>
      </c>
      <c r="F2700" s="28" t="s">
        <v>4929</v>
      </c>
      <c r="G2700" s="21" t="str">
        <f>VLOOKUP(E2700,'FILIAIS PETZ'!A:E,5,0)</f>
        <v>PETZ SETE LAGOAS</v>
      </c>
      <c r="H2700" s="20" t="str">
        <f>VLOOKUP(E2700,'FILIAIS PETZ'!A:D,4,0)</f>
        <v>STLG-MG</v>
      </c>
      <c r="I2700" s="46">
        <v>45413</v>
      </c>
      <c r="J2700" s="9" t="s">
        <v>4980</v>
      </c>
      <c r="K2700" s="9" t="s">
        <v>5858</v>
      </c>
      <c r="L2700" s="83" t="s">
        <v>8313</v>
      </c>
      <c r="M2700" s="85">
        <v>45457</v>
      </c>
      <c r="N2700" s="85">
        <v>45490</v>
      </c>
      <c r="O2700" s="85">
        <v>45467</v>
      </c>
      <c r="P2700" s="28" t="s">
        <v>4998</v>
      </c>
      <c r="Q2700" s="10">
        <v>3</v>
      </c>
      <c r="R2700" s="10" t="s">
        <v>4991</v>
      </c>
      <c r="S2700" s="10" t="s">
        <v>4983</v>
      </c>
      <c r="T2700" s="10" t="s">
        <v>32</v>
      </c>
      <c r="U2700" s="10">
        <v>11002</v>
      </c>
      <c r="V2700" s="10">
        <v>11002</v>
      </c>
      <c r="W2700" s="10"/>
      <c r="X2700" s="10" t="s">
        <v>4992</v>
      </c>
      <c r="Y2700" s="10" t="s">
        <v>4980</v>
      </c>
      <c r="Z2700" s="10" t="s">
        <v>4980</v>
      </c>
      <c r="AA2700" s="10" t="s">
        <v>4992</v>
      </c>
      <c r="AB2700" s="10" t="s">
        <v>5066</v>
      </c>
      <c r="AC2700" s="84" t="s">
        <v>4999</v>
      </c>
      <c r="AD2700" s="29"/>
      <c r="AE2700" s="20" t="str">
        <f>VLOOKUP(E2700,'FILIAIS PETZ'!A:Q,17,0)</f>
        <v>MG-1</v>
      </c>
      <c r="AF2700" s="20" t="str">
        <f>VLOOKUP(E2700,'FILIAIS PETZ'!A:Q,3,0)</f>
        <v>FELICIO</v>
      </c>
      <c r="AG2700" s="20" t="str">
        <f>VLOOKUP(E2700,'FILIAIS PETZ'!A:Q,2,0)</f>
        <v>R3</v>
      </c>
      <c r="AH2700" s="75">
        <v>1150</v>
      </c>
      <c r="AI2700" s="16" t="s">
        <v>7240</v>
      </c>
      <c r="AJ2700" s="43">
        <f>VLOOKUP(E2700,'FILIAIS PETZ'!$A$2:$K$2000,11,0)</f>
        <v>18328118015645</v>
      </c>
      <c r="AK2700" s="44">
        <f t="shared" si="181"/>
        <v>18328118015645</v>
      </c>
    </row>
    <row r="2701" spans="1:37" s="14" customFormat="1" ht="15" customHeight="1" thickBot="1" x14ac:dyDescent="0.25">
      <c r="A2701" s="9" t="str">
        <f t="shared" si="182"/>
        <v>PREVENTIVA</v>
      </c>
      <c r="B2701" s="18">
        <f>VLOOKUP(C2701,FORNECEDORES!D:E,2,0)</f>
        <v>6620</v>
      </c>
      <c r="C2701" s="19" t="str">
        <f>VLOOKUP(D2701,FORNECEDORES!A:D,4,0)</f>
        <v>02.666.249/0001-66</v>
      </c>
      <c r="D2701" s="13" t="s">
        <v>1360</v>
      </c>
      <c r="E2701" s="20" t="str">
        <f t="shared" si="178"/>
        <v>04 0077</v>
      </c>
      <c r="F2701" s="28" t="s">
        <v>4954</v>
      </c>
      <c r="G2701" s="21" t="str">
        <f>VLOOKUP(E2701,'FILIAIS PETZ'!A:E,5,0)</f>
        <v>PETZ GOIANIA (SETOR BUENO)</v>
      </c>
      <c r="H2701" s="20" t="str">
        <f>VLOOKUP(E2701,'FILIAIS PETZ'!A:D,4,0)</f>
        <v>BT63-GO</v>
      </c>
      <c r="I2701" s="46">
        <v>45413</v>
      </c>
      <c r="J2701" s="9" t="s">
        <v>4980</v>
      </c>
      <c r="K2701" s="9" t="s">
        <v>5858</v>
      </c>
      <c r="L2701" s="83" t="s">
        <v>7477</v>
      </c>
      <c r="M2701" s="85">
        <v>45415</v>
      </c>
      <c r="N2701" s="85">
        <v>45441</v>
      </c>
      <c r="O2701" s="85">
        <v>45422</v>
      </c>
      <c r="P2701" s="28" t="s">
        <v>4998</v>
      </c>
      <c r="Q2701" s="10" t="s">
        <v>5029</v>
      </c>
      <c r="R2701" s="10" t="s">
        <v>4991</v>
      </c>
      <c r="S2701" s="10" t="s">
        <v>4983</v>
      </c>
      <c r="T2701" s="10" t="s">
        <v>32</v>
      </c>
      <c r="U2701" s="10">
        <v>11002</v>
      </c>
      <c r="V2701" s="10">
        <v>11002</v>
      </c>
      <c r="W2701" s="10" t="s">
        <v>5019</v>
      </c>
      <c r="X2701" s="10" t="s">
        <v>4996</v>
      </c>
      <c r="Y2701" s="10" t="s">
        <v>4980</v>
      </c>
      <c r="Z2701" s="10" t="s">
        <v>4980</v>
      </c>
      <c r="AA2701" s="10" t="s">
        <v>5097</v>
      </c>
      <c r="AB2701" s="10" t="s">
        <v>12942</v>
      </c>
      <c r="AC2701" s="84" t="s">
        <v>4999</v>
      </c>
      <c r="AD2701" s="29"/>
      <c r="AE2701" s="20" t="str">
        <f>VLOOKUP(E2701,'FILIAIS PETZ'!A:Q,17,0)</f>
        <v>CO-2</v>
      </c>
      <c r="AF2701" s="20" t="str">
        <f>VLOOKUP(E2701,'FILIAIS PETZ'!A:Q,3,0)</f>
        <v>FELICIO</v>
      </c>
      <c r="AG2701" s="20" t="str">
        <f>VLOOKUP(E2701,'FILIAIS PETZ'!A:Q,2,0)</f>
        <v>R3</v>
      </c>
      <c r="AH2701" s="75">
        <v>455</v>
      </c>
      <c r="AI2701" s="16" t="s">
        <v>7242</v>
      </c>
      <c r="AJ2701" s="43">
        <f>VLOOKUP(E2701,'FILIAIS PETZ'!$A$2:$K$2000,11,0)</f>
        <v>18328118007545</v>
      </c>
      <c r="AK2701" s="44">
        <f t="shared" si="181"/>
        <v>18328118007545</v>
      </c>
    </row>
    <row r="2702" spans="1:37" s="14" customFormat="1" ht="15" customHeight="1" thickBot="1" x14ac:dyDescent="0.25">
      <c r="A2702" s="9" t="str">
        <f t="shared" si="182"/>
        <v>PREVENTIVA</v>
      </c>
      <c r="B2702" s="18">
        <f>VLOOKUP(C2702,FORNECEDORES!D:E,2,0)</f>
        <v>6620</v>
      </c>
      <c r="C2702" s="19" t="str">
        <f>VLOOKUP(D2702,FORNECEDORES!A:D,4,0)</f>
        <v>02.666.249/0001-66</v>
      </c>
      <c r="D2702" s="13" t="s">
        <v>1360</v>
      </c>
      <c r="E2702" s="20" t="str">
        <f t="shared" si="178"/>
        <v>04 0240</v>
      </c>
      <c r="F2702" s="28" t="s">
        <v>4955</v>
      </c>
      <c r="G2702" s="21" t="str">
        <f>VLOOKUP(E2702,'FILIAIS PETZ'!A:E,5,0)</f>
        <v xml:space="preserve">CENTRO DE DISTRIBUIÇÃO HIDROLANDIA </v>
      </c>
      <c r="H2702" s="20" t="str">
        <f>VLOOKUP(E2702,'FILIAIS PETZ'!A:D,4,0)</f>
        <v>CDHD-GO</v>
      </c>
      <c r="I2702" s="46">
        <v>45413</v>
      </c>
      <c r="J2702" s="9" t="s">
        <v>4980</v>
      </c>
      <c r="K2702" s="9" t="s">
        <v>5858</v>
      </c>
      <c r="L2702" s="83" t="s">
        <v>7476</v>
      </c>
      <c r="M2702" s="85">
        <v>45415</v>
      </c>
      <c r="N2702" s="85">
        <v>45441</v>
      </c>
      <c r="O2702" s="85">
        <v>45422</v>
      </c>
      <c r="P2702" s="28" t="s">
        <v>4998</v>
      </c>
      <c r="Q2702" s="10" t="s">
        <v>5029</v>
      </c>
      <c r="R2702" s="10" t="s">
        <v>4991</v>
      </c>
      <c r="S2702" s="10" t="s">
        <v>4983</v>
      </c>
      <c r="T2702" s="10" t="s">
        <v>32</v>
      </c>
      <c r="U2702" s="10">
        <v>11002</v>
      </c>
      <c r="V2702" s="10">
        <v>11002</v>
      </c>
      <c r="W2702" s="10" t="s">
        <v>5019</v>
      </c>
      <c r="X2702" s="10" t="s">
        <v>4996</v>
      </c>
      <c r="Y2702" s="10" t="s">
        <v>4980</v>
      </c>
      <c r="Z2702" s="10" t="s">
        <v>4980</v>
      </c>
      <c r="AA2702" s="10" t="s">
        <v>5097</v>
      </c>
      <c r="AB2702" s="10" t="s">
        <v>12942</v>
      </c>
      <c r="AC2702" s="84" t="s">
        <v>4999</v>
      </c>
      <c r="AD2702" s="29"/>
      <c r="AE2702" s="20" t="str">
        <f>VLOOKUP(E2702,'FILIAIS PETZ'!A:Q,17,0)</f>
        <v>CD</v>
      </c>
      <c r="AF2702" s="20" t="str">
        <f>VLOOKUP(E2702,'FILIAIS PETZ'!A:Q,3,0)</f>
        <v>FELICIO</v>
      </c>
      <c r="AG2702" s="20" t="str">
        <f>VLOOKUP(E2702,'FILIAIS PETZ'!A:Q,2,0)</f>
        <v>CD</v>
      </c>
      <c r="AH2702" s="75">
        <v>385</v>
      </c>
      <c r="AI2702" s="16" t="s">
        <v>7242</v>
      </c>
      <c r="AJ2702" s="43" t="str">
        <f>VLOOKUP(E2702,'FILIAIS PETZ'!$A$2:$K$2000,11,0)</f>
        <v>18.328.118/0228-54</v>
      </c>
      <c r="AK2702" s="44" t="str">
        <f t="shared" si="181"/>
        <v>18.328.118/0228-54</v>
      </c>
    </row>
    <row r="2703" spans="1:37" s="14" customFormat="1" ht="15" customHeight="1" thickBot="1" x14ac:dyDescent="0.25">
      <c r="A2703" s="9" t="str">
        <f t="shared" si="182"/>
        <v>PREVENTIVA</v>
      </c>
      <c r="B2703" s="18">
        <f>VLOOKUP(C2703,FORNECEDORES!D:E,2,0)</f>
        <v>4722</v>
      </c>
      <c r="C2703" s="19" t="str">
        <f>VLOOKUP(D2703,FORNECEDORES!A:D,4,0)</f>
        <v>08.100.057/0001-74</v>
      </c>
      <c r="D2703" s="13" t="s">
        <v>6219</v>
      </c>
      <c r="E2703" s="20" t="str">
        <f t="shared" si="178"/>
        <v>04 0245</v>
      </c>
      <c r="F2703" s="28" t="s">
        <v>4976</v>
      </c>
      <c r="G2703" s="21" t="str">
        <f>VLOOKUP(E2703,'FILIAIS PETZ'!A:E,5,0)</f>
        <v>PETZ AFONSO PENA</v>
      </c>
      <c r="H2703" s="20" t="str">
        <f>VLOOKUP(E2703,'FILIAIS PETZ'!A:D,4,0)</f>
        <v>AFPN-MS</v>
      </c>
      <c r="I2703" s="46">
        <v>45413</v>
      </c>
      <c r="J2703" s="9" t="s">
        <v>4980</v>
      </c>
      <c r="K2703" s="9" t="s">
        <v>5858</v>
      </c>
      <c r="L2703" s="83" t="s">
        <v>5572</v>
      </c>
      <c r="M2703" s="85">
        <v>45422</v>
      </c>
      <c r="N2703" s="85">
        <v>45455</v>
      </c>
      <c r="O2703" s="85">
        <v>45436</v>
      </c>
      <c r="P2703" s="29" t="s">
        <v>4998</v>
      </c>
      <c r="Q2703" s="84">
        <v>3</v>
      </c>
      <c r="R2703" s="84">
        <v>1</v>
      </c>
      <c r="S2703" s="84" t="s">
        <v>4983</v>
      </c>
      <c r="T2703" s="84" t="s">
        <v>32</v>
      </c>
      <c r="U2703" s="84">
        <v>11002</v>
      </c>
      <c r="V2703" s="84">
        <v>11002</v>
      </c>
      <c r="W2703" s="84"/>
      <c r="X2703" s="10" t="s">
        <v>5016</v>
      </c>
      <c r="Y2703" s="9" t="s">
        <v>4994</v>
      </c>
      <c r="Z2703" s="9" t="s">
        <v>4994</v>
      </c>
      <c r="AA2703" s="9" t="s">
        <v>5732</v>
      </c>
      <c r="AB2703" s="10" t="s">
        <v>5040</v>
      </c>
      <c r="AC2703" s="84" t="s">
        <v>4999</v>
      </c>
      <c r="AD2703" s="29"/>
      <c r="AE2703" s="20" t="str">
        <f>VLOOKUP(E2703,'FILIAIS PETZ'!A:Q,17,0)</f>
        <v>CO-1</v>
      </c>
      <c r="AF2703" s="20" t="str">
        <f>VLOOKUP(E2703,'FILIAIS PETZ'!A:Q,3,0)</f>
        <v>FELICIO</v>
      </c>
      <c r="AG2703" s="20" t="str">
        <f>VLOOKUP(E2703,'FILIAIS PETZ'!A:Q,2,0)</f>
        <v>R3</v>
      </c>
      <c r="AH2703" s="75">
        <v>2330</v>
      </c>
      <c r="AI2703" s="16" t="s">
        <v>7246</v>
      </c>
      <c r="AJ2703" s="43" t="str">
        <f>VLOOKUP(E2703,'FILIAIS PETZ'!$A$2:$K$2000,11,0)</f>
        <v>18.328.118/0232-30</v>
      </c>
      <c r="AK2703" s="44" t="str">
        <f t="shared" si="181"/>
        <v>18.328.118/0232-30</v>
      </c>
    </row>
    <row r="2704" spans="1:37" s="14" customFormat="1" ht="15" customHeight="1" thickBot="1" x14ac:dyDescent="0.25">
      <c r="A2704" s="9" t="str">
        <f t="shared" si="182"/>
        <v>PREVENTIVA</v>
      </c>
      <c r="B2704" s="18">
        <f>VLOOKUP(C2704,FORNECEDORES!D:E,2,0)</f>
        <v>132859</v>
      </c>
      <c r="C2704" s="19" t="str">
        <f>VLOOKUP(D2704,FORNECEDORES!A:D,4,0)</f>
        <v>27.093.558/0006-20</v>
      </c>
      <c r="D2704" s="13" t="s">
        <v>7131</v>
      </c>
      <c r="E2704" s="20" t="str">
        <f t="shared" si="178"/>
        <v>04 0257</v>
      </c>
      <c r="F2704" s="28" t="s">
        <v>5998</v>
      </c>
      <c r="G2704" s="21" t="str">
        <f>VLOOKUP(E2704,'FILIAIS PETZ'!A:E,5,0)</f>
        <v>PETZ AGUAS CLARAS</v>
      </c>
      <c r="H2704" s="20" t="str">
        <f>VLOOKUP(E2704,'FILIAIS PETZ'!A:D,4,0)</f>
        <v>ACLR-DF</v>
      </c>
      <c r="I2704" s="46">
        <v>45413</v>
      </c>
      <c r="J2704" s="9" t="s">
        <v>4980</v>
      </c>
      <c r="K2704" s="9" t="s">
        <v>5858</v>
      </c>
      <c r="L2704" s="83" t="s">
        <v>8396</v>
      </c>
      <c r="M2704" s="85">
        <v>45464</v>
      </c>
      <c r="N2704" s="85">
        <v>45490</v>
      </c>
      <c r="O2704" s="85">
        <v>45468</v>
      </c>
      <c r="P2704" s="29" t="s">
        <v>4998</v>
      </c>
      <c r="Q2704" s="84">
        <v>3</v>
      </c>
      <c r="R2704" s="84">
        <v>1</v>
      </c>
      <c r="S2704" s="84" t="s">
        <v>4983</v>
      </c>
      <c r="T2704" s="84" t="s">
        <v>32</v>
      </c>
      <c r="U2704" s="84">
        <v>11002</v>
      </c>
      <c r="V2704" s="84">
        <v>11002</v>
      </c>
      <c r="W2704" s="84"/>
      <c r="X2704" s="10" t="s">
        <v>5016</v>
      </c>
      <c r="Y2704" s="10" t="s">
        <v>4980</v>
      </c>
      <c r="Z2704" s="9" t="s">
        <v>4994</v>
      </c>
      <c r="AA2704" s="9" t="s">
        <v>5732</v>
      </c>
      <c r="AB2704" s="9" t="s">
        <v>5005</v>
      </c>
      <c r="AC2704" s="84" t="s">
        <v>4999</v>
      </c>
      <c r="AD2704" s="29"/>
      <c r="AE2704" s="20" t="str">
        <f>VLOOKUP(E2704,'FILIAIS PETZ'!A:Q,17,0)</f>
        <v>CO-1</v>
      </c>
      <c r="AF2704" s="20" t="str">
        <f>VLOOKUP(E2704,'FILIAIS PETZ'!A:Q,3,0)</f>
        <v>FELICIO</v>
      </c>
      <c r="AG2704" s="20" t="str">
        <f>VLOOKUP(E2704,'FILIAIS PETZ'!A:Q,2,0)</f>
        <v>R3</v>
      </c>
      <c r="AH2704" s="75">
        <v>2330</v>
      </c>
      <c r="AI2704" s="16" t="s">
        <v>7246</v>
      </c>
      <c r="AJ2704" s="43" t="str">
        <f>VLOOKUP(E2704,'FILIAIS PETZ'!$A$2:$K$2000,11,0)</f>
        <v>18.328.118/0281-19</v>
      </c>
      <c r="AK2704" s="44" t="str">
        <f t="shared" si="181"/>
        <v>18.328.118/0281-19</v>
      </c>
    </row>
    <row r="2705" spans="1:37" s="14" customFormat="1" ht="15" customHeight="1" thickBot="1" x14ac:dyDescent="0.25">
      <c r="A2705" s="9" t="str">
        <f t="shared" si="182"/>
        <v>PREVENTIVA</v>
      </c>
      <c r="B2705" s="18">
        <f>VLOOKUP(C2705,FORNECEDORES!D:E,2,0)</f>
        <v>255287</v>
      </c>
      <c r="C2705" s="19" t="str">
        <f>VLOOKUP(D2705,FORNECEDORES!A:D,4,0)</f>
        <v>27.093.558/0060-75</v>
      </c>
      <c r="D2705" s="13" t="s">
        <v>7158</v>
      </c>
      <c r="E2705" s="20" t="str">
        <f t="shared" ref="E2705:E2767" si="183">CONCATENATE("04 ",F2705)</f>
        <v>04 0008</v>
      </c>
      <c r="F2705" s="28" t="s">
        <v>4937</v>
      </c>
      <c r="G2705" s="21" t="str">
        <f>VLOOKUP(E2705,'FILIAIS PETZ'!A:E,5,0)</f>
        <v>PETZ ALPHAVILLE</v>
      </c>
      <c r="H2705" s="20" t="str">
        <f>VLOOKUP(E2705,'FILIAIS PETZ'!A:D,4,0)</f>
        <v>ALPH-SP</v>
      </c>
      <c r="I2705" s="46">
        <v>45413</v>
      </c>
      <c r="J2705" s="9" t="s">
        <v>4980</v>
      </c>
      <c r="K2705" s="9" t="s">
        <v>5858</v>
      </c>
      <c r="L2705" s="83" t="s">
        <v>8387</v>
      </c>
      <c r="M2705" s="85">
        <v>45464</v>
      </c>
      <c r="N2705" s="85">
        <v>45490</v>
      </c>
      <c r="O2705" s="85">
        <v>45468</v>
      </c>
      <c r="P2705" s="29" t="s">
        <v>4998</v>
      </c>
      <c r="Q2705" s="84">
        <v>3</v>
      </c>
      <c r="R2705" s="84">
        <v>1</v>
      </c>
      <c r="S2705" s="84" t="s">
        <v>4983</v>
      </c>
      <c r="T2705" s="84" t="s">
        <v>32</v>
      </c>
      <c r="U2705" s="84">
        <v>11002</v>
      </c>
      <c r="V2705" s="84">
        <v>11002</v>
      </c>
      <c r="W2705" s="84"/>
      <c r="X2705" s="10" t="s">
        <v>5016</v>
      </c>
      <c r="Y2705" s="10" t="s">
        <v>4980</v>
      </c>
      <c r="Z2705" s="9" t="s">
        <v>4994</v>
      </c>
      <c r="AA2705" s="9" t="s">
        <v>5732</v>
      </c>
      <c r="AB2705" s="9" t="s">
        <v>5005</v>
      </c>
      <c r="AC2705" s="84" t="s">
        <v>4999</v>
      </c>
      <c r="AD2705" s="29"/>
      <c r="AE2705" s="20" t="str">
        <f>VLOOKUP(E2705,'FILIAIS PETZ'!A:Q,17,0)</f>
        <v>SP7</v>
      </c>
      <c r="AF2705" s="20" t="str">
        <f>VLOOKUP(E2705,'FILIAIS PETZ'!A:Q,3,0)</f>
        <v>FELICIO</v>
      </c>
      <c r="AG2705" s="20" t="str">
        <f>VLOOKUP(E2705,'FILIAIS PETZ'!A:Q,2,0)</f>
        <v>R3</v>
      </c>
      <c r="AH2705" s="75">
        <v>2330</v>
      </c>
      <c r="AI2705" s="16" t="s">
        <v>7246</v>
      </c>
      <c r="AJ2705" s="43">
        <f>VLOOKUP(E2705,'FILIAIS PETZ'!$A$2:$K$2000,11,0)</f>
        <v>18328118001423</v>
      </c>
      <c r="AK2705" s="44">
        <f t="shared" si="181"/>
        <v>18328118001423</v>
      </c>
    </row>
    <row r="2706" spans="1:37" s="14" customFormat="1" ht="15" customHeight="1" thickBot="1" x14ac:dyDescent="0.25">
      <c r="A2706" s="9" t="str">
        <f t="shared" si="182"/>
        <v>PREVENTIVA</v>
      </c>
      <c r="B2706" s="18">
        <f>VLOOKUP(C2706,FORNECEDORES!D:E,2,0)</f>
        <v>4722</v>
      </c>
      <c r="C2706" s="19" t="str">
        <f>VLOOKUP(D2706,FORNECEDORES!A:D,4,0)</f>
        <v>08.100.057/0001-74</v>
      </c>
      <c r="D2706" s="13" t="s">
        <v>6219</v>
      </c>
      <c r="E2706" s="20" t="str">
        <f t="shared" si="183"/>
        <v>04 0211</v>
      </c>
      <c r="F2706" s="28" t="s">
        <v>4974</v>
      </c>
      <c r="G2706" s="21" t="str">
        <f>VLOOKUP(E2706,'FILIAIS PETZ'!A:E,5,0)</f>
        <v>PETZ CASTELO BH</v>
      </c>
      <c r="H2706" s="20" t="str">
        <f>VLOOKUP(E2706,'FILIAIS PETZ'!A:D,4,0)</f>
        <v>CTLO-MG</v>
      </c>
      <c r="I2706" s="46">
        <v>45413</v>
      </c>
      <c r="J2706" s="9" t="s">
        <v>4980</v>
      </c>
      <c r="K2706" s="9" t="s">
        <v>5858</v>
      </c>
      <c r="L2706" s="83" t="s">
        <v>7864</v>
      </c>
      <c r="M2706" s="85">
        <v>45422</v>
      </c>
      <c r="N2706" s="85">
        <v>45455</v>
      </c>
      <c r="O2706" s="85">
        <v>45436</v>
      </c>
      <c r="P2706" s="29" t="s">
        <v>4998</v>
      </c>
      <c r="Q2706" s="84">
        <v>3</v>
      </c>
      <c r="R2706" s="84">
        <v>1</v>
      </c>
      <c r="S2706" s="84" t="s">
        <v>4983</v>
      </c>
      <c r="T2706" s="84" t="s">
        <v>32</v>
      </c>
      <c r="U2706" s="84">
        <v>11002</v>
      </c>
      <c r="V2706" s="84">
        <v>11002</v>
      </c>
      <c r="W2706" s="84"/>
      <c r="X2706" s="10" t="s">
        <v>5016</v>
      </c>
      <c r="Y2706" s="9" t="s">
        <v>4994</v>
      </c>
      <c r="Z2706" s="9" t="s">
        <v>4994</v>
      </c>
      <c r="AA2706" s="9" t="s">
        <v>5732</v>
      </c>
      <c r="AB2706" s="10" t="s">
        <v>5040</v>
      </c>
      <c r="AC2706" s="84" t="s">
        <v>4999</v>
      </c>
      <c r="AD2706" s="29"/>
      <c r="AE2706" s="20" t="str">
        <f>VLOOKUP(E2706,'FILIAIS PETZ'!A:Q,17,0)</f>
        <v>MG-1</v>
      </c>
      <c r="AF2706" s="20" t="str">
        <f>VLOOKUP(E2706,'FILIAIS PETZ'!A:Q,3,0)</f>
        <v>FELICIO</v>
      </c>
      <c r="AG2706" s="20" t="str">
        <f>VLOOKUP(E2706,'FILIAIS PETZ'!A:Q,2,0)</f>
        <v>R3</v>
      </c>
      <c r="AH2706" s="75">
        <v>2330</v>
      </c>
      <c r="AI2706" s="16" t="s">
        <v>7246</v>
      </c>
      <c r="AJ2706" s="43">
        <f>VLOOKUP(E2706,'FILIAIS PETZ'!$A$2:$K$2000,11,0)</f>
        <v>18328118019985</v>
      </c>
      <c r="AK2706" s="44">
        <f t="shared" si="181"/>
        <v>18328118019985</v>
      </c>
    </row>
    <row r="2707" spans="1:37" s="14" customFormat="1" ht="15" customHeight="1" thickBot="1" x14ac:dyDescent="0.25">
      <c r="A2707" s="9" t="str">
        <f t="shared" si="182"/>
        <v>PREVENTIVA</v>
      </c>
      <c r="B2707" s="18">
        <f>VLOOKUP(C2707,FORNECEDORES!D:E,2,0)</f>
        <v>4990</v>
      </c>
      <c r="C2707" s="19" t="str">
        <f>VLOOKUP(D2707,FORNECEDORES!A:D,4,0)</f>
        <v>27.093.558/0012-78</v>
      </c>
      <c r="D2707" s="13" t="s">
        <v>7133</v>
      </c>
      <c r="E2707" s="20" t="str">
        <f t="shared" si="183"/>
        <v>04 0095</v>
      </c>
      <c r="F2707" s="28" t="s">
        <v>4945</v>
      </c>
      <c r="G2707" s="21" t="str">
        <f>VLOOKUP(E2707,'FILIAIS PETZ'!A:E,5,0)</f>
        <v>PETZ BETIM</v>
      </c>
      <c r="H2707" s="20" t="str">
        <f>VLOOKUP(E2707,'FILIAIS PETZ'!A:D,4,0)</f>
        <v>BTIM-MG</v>
      </c>
      <c r="I2707" s="46">
        <v>45413</v>
      </c>
      <c r="J2707" s="9" t="s">
        <v>4980</v>
      </c>
      <c r="K2707" s="9" t="s">
        <v>5858</v>
      </c>
      <c r="L2707" s="83" t="s">
        <v>8383</v>
      </c>
      <c r="M2707" s="85">
        <v>45464</v>
      </c>
      <c r="N2707" s="85">
        <v>45490</v>
      </c>
      <c r="O2707" s="85">
        <v>45468</v>
      </c>
      <c r="P2707" s="29" t="s">
        <v>4998</v>
      </c>
      <c r="Q2707" s="84">
        <v>3</v>
      </c>
      <c r="R2707" s="84">
        <v>1</v>
      </c>
      <c r="S2707" s="84" t="s">
        <v>4983</v>
      </c>
      <c r="T2707" s="84" t="s">
        <v>32</v>
      </c>
      <c r="U2707" s="84">
        <v>11002</v>
      </c>
      <c r="V2707" s="84">
        <v>11002</v>
      </c>
      <c r="W2707" s="84"/>
      <c r="X2707" s="10" t="s">
        <v>5016</v>
      </c>
      <c r="Y2707" s="10" t="s">
        <v>4980</v>
      </c>
      <c r="Z2707" s="9" t="s">
        <v>4994</v>
      </c>
      <c r="AA2707" s="9" t="s">
        <v>5732</v>
      </c>
      <c r="AB2707" s="9" t="s">
        <v>5005</v>
      </c>
      <c r="AC2707" s="84" t="s">
        <v>4999</v>
      </c>
      <c r="AD2707" s="29"/>
      <c r="AE2707" s="20" t="str">
        <f>VLOOKUP(E2707,'FILIAIS PETZ'!A:Q,17,0)</f>
        <v>MG-2</v>
      </c>
      <c r="AF2707" s="20" t="str">
        <f>VLOOKUP(E2707,'FILIAIS PETZ'!A:Q,3,0)</f>
        <v>FELICIO</v>
      </c>
      <c r="AG2707" s="20" t="str">
        <f>VLOOKUP(E2707,'FILIAIS PETZ'!A:Q,2,0)</f>
        <v>R3</v>
      </c>
      <c r="AH2707" s="75">
        <v>2330</v>
      </c>
      <c r="AI2707" s="16" t="s">
        <v>7246</v>
      </c>
      <c r="AJ2707" s="43">
        <f>VLOOKUP(E2707,'FILIAIS PETZ'!$A$2:$K$2000,11,0)</f>
        <v>18328118009084</v>
      </c>
      <c r="AK2707" s="44">
        <f t="shared" si="181"/>
        <v>18328118009084</v>
      </c>
    </row>
    <row r="2708" spans="1:37" s="14" customFormat="1" ht="15" customHeight="1" thickBot="1" x14ac:dyDescent="0.25">
      <c r="A2708" s="9" t="str">
        <f t="shared" si="182"/>
        <v>PREVENTIVA</v>
      </c>
      <c r="B2708" s="18">
        <f>VLOOKUP(C2708,FORNECEDORES!D:E,2,0)</f>
        <v>132859</v>
      </c>
      <c r="C2708" s="19" t="str">
        <f>VLOOKUP(D2708,FORNECEDORES!A:D,4,0)</f>
        <v>27.093.558/0006-20</v>
      </c>
      <c r="D2708" s="13" t="s">
        <v>7131</v>
      </c>
      <c r="E2708" s="20" t="str">
        <f t="shared" si="183"/>
        <v>04 0048</v>
      </c>
      <c r="F2708" s="28" t="s">
        <v>4970</v>
      </c>
      <c r="G2708" s="21" t="str">
        <f>VLOOKUP(E2708,'FILIAIS PETZ'!A:E,5,0)</f>
        <v>PETZ BRASILIA EPIA</v>
      </c>
      <c r="H2708" s="20" t="str">
        <f>VLOOKUP(E2708,'FILIAIS PETZ'!A:D,4,0)</f>
        <v>EPIA-DF</v>
      </c>
      <c r="I2708" s="46">
        <v>45413</v>
      </c>
      <c r="J2708" s="9" t="s">
        <v>4980</v>
      </c>
      <c r="K2708" s="9" t="s">
        <v>5858</v>
      </c>
      <c r="L2708" s="83" t="s">
        <v>8372</v>
      </c>
      <c r="M2708" s="85">
        <v>45464</v>
      </c>
      <c r="N2708" s="85">
        <v>45490</v>
      </c>
      <c r="O2708" s="85">
        <v>45468</v>
      </c>
      <c r="P2708" s="29" t="s">
        <v>4998</v>
      </c>
      <c r="Q2708" s="84">
        <v>3</v>
      </c>
      <c r="R2708" s="84">
        <v>1</v>
      </c>
      <c r="S2708" s="84" t="s">
        <v>4983</v>
      </c>
      <c r="T2708" s="84" t="s">
        <v>32</v>
      </c>
      <c r="U2708" s="84">
        <v>11002</v>
      </c>
      <c r="V2708" s="84">
        <v>11002</v>
      </c>
      <c r="W2708" s="84"/>
      <c r="X2708" s="10" t="s">
        <v>5016</v>
      </c>
      <c r="Y2708" s="10" t="s">
        <v>4980</v>
      </c>
      <c r="Z2708" s="9" t="s">
        <v>4994</v>
      </c>
      <c r="AA2708" s="9" t="s">
        <v>5732</v>
      </c>
      <c r="AB2708" s="9" t="s">
        <v>5005</v>
      </c>
      <c r="AC2708" s="84" t="s">
        <v>4999</v>
      </c>
      <c r="AD2708" s="29"/>
      <c r="AE2708" s="20" t="str">
        <f>VLOOKUP(E2708,'FILIAIS PETZ'!A:Q,17,0)</f>
        <v>CO-2</v>
      </c>
      <c r="AF2708" s="20" t="str">
        <f>VLOOKUP(E2708,'FILIAIS PETZ'!A:Q,3,0)</f>
        <v>FELICIO</v>
      </c>
      <c r="AG2708" s="20" t="str">
        <f>VLOOKUP(E2708,'FILIAIS PETZ'!A:Q,2,0)</f>
        <v>R3</v>
      </c>
      <c r="AH2708" s="75">
        <v>2330</v>
      </c>
      <c r="AI2708" s="16" t="s">
        <v>7246</v>
      </c>
      <c r="AJ2708" s="43">
        <f>VLOOKUP(E2708,'FILIAIS PETZ'!$A$2:$K$2000,11,0)</f>
        <v>18328118004368</v>
      </c>
      <c r="AK2708" s="44">
        <f t="shared" si="181"/>
        <v>18328118004368</v>
      </c>
    </row>
    <row r="2709" spans="1:37" s="14" customFormat="1" ht="15" customHeight="1" thickBot="1" x14ac:dyDescent="0.25">
      <c r="A2709" s="9" t="str">
        <f t="shared" si="182"/>
        <v>PREVENTIVA</v>
      </c>
      <c r="B2709" s="18">
        <f>VLOOKUP(C2709,FORNECEDORES!D:E,2,0)</f>
        <v>132859</v>
      </c>
      <c r="C2709" s="19" t="str">
        <f>VLOOKUP(D2709,FORNECEDORES!A:D,4,0)</f>
        <v>27.093.558/0006-20</v>
      </c>
      <c r="D2709" s="13" t="s">
        <v>7131</v>
      </c>
      <c r="E2709" s="20" t="str">
        <f t="shared" si="183"/>
        <v>04 0015</v>
      </c>
      <c r="F2709" s="28" t="s">
        <v>4971</v>
      </c>
      <c r="G2709" s="21" t="str">
        <f>VLOOKUP(E2709,'FILIAIS PETZ'!A:E,5,0)</f>
        <v>PETZ BRASILIA SIA</v>
      </c>
      <c r="H2709" s="20" t="str">
        <f>VLOOKUP(E2709,'FILIAIS PETZ'!A:D,4,0)</f>
        <v>BSIA-DF</v>
      </c>
      <c r="I2709" s="46">
        <v>45413</v>
      </c>
      <c r="J2709" s="9" t="s">
        <v>4980</v>
      </c>
      <c r="K2709" s="9" t="s">
        <v>5858</v>
      </c>
      <c r="L2709" s="83" t="s">
        <v>8368</v>
      </c>
      <c r="M2709" s="85">
        <v>45464</v>
      </c>
      <c r="N2709" s="85">
        <v>45490</v>
      </c>
      <c r="O2709" s="85">
        <v>45468</v>
      </c>
      <c r="P2709" s="29" t="s">
        <v>4998</v>
      </c>
      <c r="Q2709" s="84">
        <v>3</v>
      </c>
      <c r="R2709" s="84">
        <v>1</v>
      </c>
      <c r="S2709" s="84" t="s">
        <v>4983</v>
      </c>
      <c r="T2709" s="84" t="s">
        <v>32</v>
      </c>
      <c r="U2709" s="84">
        <v>11002</v>
      </c>
      <c r="V2709" s="84">
        <v>11002</v>
      </c>
      <c r="W2709" s="84"/>
      <c r="X2709" s="10" t="s">
        <v>5016</v>
      </c>
      <c r="Y2709" s="10" t="s">
        <v>4980</v>
      </c>
      <c r="Z2709" s="9" t="s">
        <v>4994</v>
      </c>
      <c r="AA2709" s="9" t="s">
        <v>5732</v>
      </c>
      <c r="AB2709" s="9" t="s">
        <v>5005</v>
      </c>
      <c r="AC2709" s="84" t="s">
        <v>4999</v>
      </c>
      <c r="AD2709" s="29"/>
      <c r="AE2709" s="20" t="str">
        <f>VLOOKUP(E2709,'FILIAIS PETZ'!A:Q,17,0)</f>
        <v>CO-2</v>
      </c>
      <c r="AF2709" s="20" t="str">
        <f>VLOOKUP(E2709,'FILIAIS PETZ'!A:Q,3,0)</f>
        <v>FELICIO</v>
      </c>
      <c r="AG2709" s="20" t="str">
        <f>VLOOKUP(E2709,'FILIAIS PETZ'!A:Q,2,0)</f>
        <v>R3</v>
      </c>
      <c r="AH2709" s="75">
        <v>2330</v>
      </c>
      <c r="AI2709" s="16" t="s">
        <v>7246</v>
      </c>
      <c r="AJ2709" s="43">
        <f>VLOOKUP(E2709,'FILIAIS PETZ'!$A$2:$K$2000,11,0)</f>
        <v>18328118000451</v>
      </c>
      <c r="AK2709" s="44">
        <f t="shared" si="181"/>
        <v>18328118000451</v>
      </c>
    </row>
    <row r="2710" spans="1:37" s="14" customFormat="1" ht="15" customHeight="1" thickBot="1" x14ac:dyDescent="0.25">
      <c r="A2710" s="9" t="str">
        <f t="shared" si="182"/>
        <v>PREVENTIVA</v>
      </c>
      <c r="B2710" s="18">
        <f>VLOOKUP(C2710,FORNECEDORES!D:E,2,0)</f>
        <v>132859</v>
      </c>
      <c r="C2710" s="19" t="str">
        <f>VLOOKUP(D2710,FORNECEDORES!A:D,4,0)</f>
        <v>27.093.558/0006-20</v>
      </c>
      <c r="D2710" s="13" t="s">
        <v>7131</v>
      </c>
      <c r="E2710" s="20" t="str">
        <f t="shared" si="183"/>
        <v>04 0200</v>
      </c>
      <c r="F2710" s="28" t="s">
        <v>4960</v>
      </c>
      <c r="G2710" s="21" t="str">
        <f>VLOOKUP(E2710,'FILIAIS PETZ'!A:E,5,0)</f>
        <v>PETZ BRASILIA W3 NORTE</v>
      </c>
      <c r="H2710" s="20" t="str">
        <f>VLOOKUP(E2710,'FILIAIS PETZ'!A:D,4,0)</f>
        <v>W3NT-DF</v>
      </c>
      <c r="I2710" s="46">
        <v>45413</v>
      </c>
      <c r="J2710" s="9" t="s">
        <v>4980</v>
      </c>
      <c r="K2710" s="9" t="s">
        <v>5858</v>
      </c>
      <c r="L2710" s="83" t="s">
        <v>8369</v>
      </c>
      <c r="M2710" s="85">
        <v>45464</v>
      </c>
      <c r="N2710" s="85">
        <v>45490</v>
      </c>
      <c r="O2710" s="85">
        <v>45468</v>
      </c>
      <c r="P2710" s="29" t="s">
        <v>4998</v>
      </c>
      <c r="Q2710" s="84">
        <v>3</v>
      </c>
      <c r="R2710" s="84">
        <v>1</v>
      </c>
      <c r="S2710" s="84" t="s">
        <v>4983</v>
      </c>
      <c r="T2710" s="84" t="s">
        <v>32</v>
      </c>
      <c r="U2710" s="84">
        <v>11002</v>
      </c>
      <c r="V2710" s="84">
        <v>11002</v>
      </c>
      <c r="W2710" s="84"/>
      <c r="X2710" s="10" t="s">
        <v>5016</v>
      </c>
      <c r="Y2710" s="10" t="s">
        <v>4980</v>
      </c>
      <c r="Z2710" s="9" t="s">
        <v>4994</v>
      </c>
      <c r="AA2710" s="9" t="s">
        <v>5732</v>
      </c>
      <c r="AB2710" s="9" t="s">
        <v>5005</v>
      </c>
      <c r="AC2710" s="84" t="s">
        <v>4999</v>
      </c>
      <c r="AD2710" s="29"/>
      <c r="AE2710" s="20" t="str">
        <f>VLOOKUP(E2710,'FILIAIS PETZ'!A:Q,17,0)</f>
        <v>CO-2</v>
      </c>
      <c r="AF2710" s="20" t="str">
        <f>VLOOKUP(E2710,'FILIAIS PETZ'!A:Q,3,0)</f>
        <v>FELICIO</v>
      </c>
      <c r="AG2710" s="20" t="str">
        <f>VLOOKUP(E2710,'FILIAIS PETZ'!A:Q,2,0)</f>
        <v>R3</v>
      </c>
      <c r="AH2710" s="75">
        <v>2330</v>
      </c>
      <c r="AI2710" s="16" t="s">
        <v>7246</v>
      </c>
      <c r="AJ2710" s="43">
        <f>VLOOKUP(E2710,'FILIAIS PETZ'!$A$2:$K$2000,11,0)</f>
        <v>18328118018660</v>
      </c>
      <c r="AK2710" s="44">
        <f t="shared" si="181"/>
        <v>18328118018660</v>
      </c>
    </row>
    <row r="2711" spans="1:37" s="14" customFormat="1" ht="15" customHeight="1" thickBot="1" x14ac:dyDescent="0.25">
      <c r="A2711" s="9" t="str">
        <f t="shared" si="182"/>
        <v>PREVENTIVA</v>
      </c>
      <c r="B2711" s="18">
        <f>VLOOKUP(C2711,FORNECEDORES!D:E,2,0)</f>
        <v>4722</v>
      </c>
      <c r="C2711" s="19" t="str">
        <f>VLOOKUP(D2711,FORNECEDORES!A:D,4,0)</f>
        <v>08.100.057/0001-74</v>
      </c>
      <c r="D2711" s="13" t="s">
        <v>6219</v>
      </c>
      <c r="E2711" s="20" t="str">
        <f t="shared" si="183"/>
        <v>04 0073</v>
      </c>
      <c r="F2711" s="28" t="s">
        <v>4953</v>
      </c>
      <c r="G2711" s="21" t="str">
        <f>VLOOKUP(E2711,'FILIAIS PETZ'!A:E,5,0)</f>
        <v>PETZ CAMPO GRANDE</v>
      </c>
      <c r="H2711" s="20" t="str">
        <f>VLOOKUP(E2711,'FILIAIS PETZ'!A:D,4,0)</f>
        <v>CGDE-MS</v>
      </c>
      <c r="I2711" s="46">
        <v>45413</v>
      </c>
      <c r="J2711" s="9" t="s">
        <v>4980</v>
      </c>
      <c r="K2711" s="9" t="s">
        <v>5858</v>
      </c>
      <c r="L2711" s="83" t="s">
        <v>7873</v>
      </c>
      <c r="M2711" s="85">
        <v>45422</v>
      </c>
      <c r="N2711" s="85">
        <v>45462</v>
      </c>
      <c r="O2711" s="85">
        <v>45447</v>
      </c>
      <c r="P2711" s="29" t="s">
        <v>4998</v>
      </c>
      <c r="Q2711" s="84">
        <v>3</v>
      </c>
      <c r="R2711" s="84">
        <v>1</v>
      </c>
      <c r="S2711" s="84" t="s">
        <v>4983</v>
      </c>
      <c r="T2711" s="84" t="s">
        <v>32</v>
      </c>
      <c r="U2711" s="84">
        <v>11002</v>
      </c>
      <c r="V2711" s="84">
        <v>11002</v>
      </c>
      <c r="W2711" s="84"/>
      <c r="X2711" s="10" t="s">
        <v>5016</v>
      </c>
      <c r="Y2711" s="9" t="s">
        <v>4994</v>
      </c>
      <c r="Z2711" s="9" t="s">
        <v>4994</v>
      </c>
      <c r="AA2711" s="9" t="s">
        <v>5732</v>
      </c>
      <c r="AB2711" s="10" t="s">
        <v>5040</v>
      </c>
      <c r="AC2711" s="84" t="s">
        <v>4999</v>
      </c>
      <c r="AD2711" s="29"/>
      <c r="AE2711" s="20" t="str">
        <f>VLOOKUP(E2711,'FILIAIS PETZ'!A:Q,17,0)</f>
        <v>CO-1</v>
      </c>
      <c r="AF2711" s="20" t="str">
        <f>VLOOKUP(E2711,'FILIAIS PETZ'!A:Q,3,0)</f>
        <v>FELICIO</v>
      </c>
      <c r="AG2711" s="20" t="str">
        <f>VLOOKUP(E2711,'FILIAIS PETZ'!A:Q,2,0)</f>
        <v>R3</v>
      </c>
      <c r="AH2711" s="75">
        <v>2330</v>
      </c>
      <c r="AI2711" s="16" t="s">
        <v>7246</v>
      </c>
      <c r="AJ2711" s="43">
        <f>VLOOKUP(E2711,'FILIAIS PETZ'!$A$2:$K$2000,11,0)</f>
        <v>18328118007383</v>
      </c>
      <c r="AK2711" s="44">
        <f t="shared" si="181"/>
        <v>18328118007383</v>
      </c>
    </row>
    <row r="2712" spans="1:37" s="14" customFormat="1" ht="15" customHeight="1" thickBot="1" x14ac:dyDescent="0.25">
      <c r="A2712" s="9" t="str">
        <f t="shared" si="182"/>
        <v>PREVENTIVA</v>
      </c>
      <c r="B2712" s="18">
        <f>VLOOKUP(C2712,FORNECEDORES!D:E,2,0)</f>
        <v>255287</v>
      </c>
      <c r="C2712" s="19" t="str">
        <f>VLOOKUP(D2712,FORNECEDORES!A:D,4,0)</f>
        <v>27.093.558/0060-75</v>
      </c>
      <c r="D2712" s="13" t="s">
        <v>7158</v>
      </c>
      <c r="E2712" s="20" t="str">
        <f t="shared" si="183"/>
        <v>04 0165</v>
      </c>
      <c r="F2712" s="28" t="s">
        <v>4935</v>
      </c>
      <c r="G2712" s="21" t="str">
        <f>VLOOKUP(E2712,'FILIAIS PETZ'!A:E,5,0)</f>
        <v>PETZ CARAPICUIBA</v>
      </c>
      <c r="H2712" s="20" t="str">
        <f>VLOOKUP(E2712,'FILIAIS PETZ'!A:D,4,0)</f>
        <v>CPIC-SP</v>
      </c>
      <c r="I2712" s="46">
        <v>45413</v>
      </c>
      <c r="J2712" s="9" t="s">
        <v>4980</v>
      </c>
      <c r="K2712" s="9" t="s">
        <v>5858</v>
      </c>
      <c r="L2712" s="83" t="s">
        <v>8382</v>
      </c>
      <c r="M2712" s="85">
        <v>45464</v>
      </c>
      <c r="N2712" s="85">
        <v>45490</v>
      </c>
      <c r="O2712" s="85">
        <v>45468</v>
      </c>
      <c r="P2712" s="29" t="s">
        <v>4998</v>
      </c>
      <c r="Q2712" s="84">
        <v>3</v>
      </c>
      <c r="R2712" s="84">
        <v>1</v>
      </c>
      <c r="S2712" s="84" t="s">
        <v>4983</v>
      </c>
      <c r="T2712" s="84" t="s">
        <v>32</v>
      </c>
      <c r="U2712" s="84">
        <v>11002</v>
      </c>
      <c r="V2712" s="84">
        <v>11002</v>
      </c>
      <c r="W2712" s="84"/>
      <c r="X2712" s="10" t="s">
        <v>5016</v>
      </c>
      <c r="Y2712" s="10" t="s">
        <v>4980</v>
      </c>
      <c r="Z2712" s="9" t="s">
        <v>4994</v>
      </c>
      <c r="AA2712" s="9" t="s">
        <v>5732</v>
      </c>
      <c r="AB2712" s="9" t="s">
        <v>5005</v>
      </c>
      <c r="AC2712" s="84" t="s">
        <v>4999</v>
      </c>
      <c r="AD2712" s="29"/>
      <c r="AE2712" s="20" t="str">
        <f>VLOOKUP(E2712,'FILIAIS PETZ'!A:Q,17,0)</f>
        <v>SP7</v>
      </c>
      <c r="AF2712" s="20" t="str">
        <f>VLOOKUP(E2712,'FILIAIS PETZ'!A:Q,3,0)</f>
        <v>FELICIO</v>
      </c>
      <c r="AG2712" s="20" t="str">
        <f>VLOOKUP(E2712,'FILIAIS PETZ'!A:Q,2,0)</f>
        <v>R3</v>
      </c>
      <c r="AH2712" s="75">
        <v>2330</v>
      </c>
      <c r="AI2712" s="16" t="s">
        <v>7246</v>
      </c>
      <c r="AJ2712" s="43">
        <f>VLOOKUP(E2712,'FILIAIS PETZ'!$A$2:$K$2000,11,0)</f>
        <v>18328118015726</v>
      </c>
      <c r="AK2712" s="44">
        <f t="shared" si="181"/>
        <v>18328118015726</v>
      </c>
    </row>
    <row r="2713" spans="1:37" s="14" customFormat="1" ht="15" customHeight="1" thickBot="1" x14ac:dyDescent="0.25">
      <c r="A2713" s="9" t="str">
        <f t="shared" si="182"/>
        <v>PREVENTIVA</v>
      </c>
      <c r="B2713" s="18">
        <f>VLOOKUP(C2713,FORNECEDORES!D:E,2,0)</f>
        <v>4990</v>
      </c>
      <c r="C2713" s="19" t="str">
        <f>VLOOKUP(D2713,FORNECEDORES!A:D,4,0)</f>
        <v>27.093.558/0012-78</v>
      </c>
      <c r="D2713" s="13" t="s">
        <v>7133</v>
      </c>
      <c r="E2713" s="20" t="str">
        <f t="shared" si="183"/>
        <v>04 0130</v>
      </c>
      <c r="F2713" s="28" t="s">
        <v>4975</v>
      </c>
      <c r="G2713" s="21" t="str">
        <f>VLOOKUP(E2713,'FILIAIS PETZ'!A:E,5,0)</f>
        <v>PETZ CARLOS LUZ</v>
      </c>
      <c r="H2713" s="20" t="str">
        <f>VLOOKUP(E2713,'FILIAIS PETZ'!A:D,4,0)</f>
        <v>CLUZ-MG</v>
      </c>
      <c r="I2713" s="46">
        <v>45413</v>
      </c>
      <c r="J2713" s="9" t="s">
        <v>4980</v>
      </c>
      <c r="K2713" s="9" t="s">
        <v>5858</v>
      </c>
      <c r="L2713" s="83" t="s">
        <v>8381</v>
      </c>
      <c r="M2713" s="85">
        <v>45464</v>
      </c>
      <c r="N2713" s="85">
        <v>45490</v>
      </c>
      <c r="O2713" s="85">
        <v>45468</v>
      </c>
      <c r="P2713" s="29" t="s">
        <v>4998</v>
      </c>
      <c r="Q2713" s="84">
        <v>3</v>
      </c>
      <c r="R2713" s="84">
        <v>1</v>
      </c>
      <c r="S2713" s="84" t="s">
        <v>4983</v>
      </c>
      <c r="T2713" s="84" t="s">
        <v>32</v>
      </c>
      <c r="U2713" s="84">
        <v>11002</v>
      </c>
      <c r="V2713" s="84">
        <v>11002</v>
      </c>
      <c r="W2713" s="84"/>
      <c r="X2713" s="10" t="s">
        <v>5016</v>
      </c>
      <c r="Y2713" s="10" t="s">
        <v>4980</v>
      </c>
      <c r="Z2713" s="9" t="s">
        <v>4994</v>
      </c>
      <c r="AA2713" s="9" t="s">
        <v>5732</v>
      </c>
      <c r="AB2713" s="9" t="s">
        <v>5005</v>
      </c>
      <c r="AC2713" s="84" t="s">
        <v>4999</v>
      </c>
      <c r="AD2713" s="29"/>
      <c r="AE2713" s="20" t="str">
        <f>VLOOKUP(E2713,'FILIAIS PETZ'!A:Q,17,0)</f>
        <v>MG-1</v>
      </c>
      <c r="AF2713" s="20" t="str">
        <f>VLOOKUP(E2713,'FILIAIS PETZ'!A:Q,3,0)</f>
        <v>FELICIO</v>
      </c>
      <c r="AG2713" s="20" t="str">
        <f>VLOOKUP(E2713,'FILIAIS PETZ'!A:Q,2,0)</f>
        <v>R3</v>
      </c>
      <c r="AH2713" s="75">
        <v>2330</v>
      </c>
      <c r="AI2713" s="16" t="s">
        <v>7246</v>
      </c>
      <c r="AJ2713" s="43">
        <f>VLOOKUP(E2713,'FILIAIS PETZ'!$A$2:$K$2000,11,0)</f>
        <v>18328118012204</v>
      </c>
      <c r="AK2713" s="44">
        <f t="shared" si="181"/>
        <v>18328118012204</v>
      </c>
    </row>
    <row r="2714" spans="1:37" s="14" customFormat="1" ht="15" customHeight="1" thickBot="1" x14ac:dyDescent="0.25">
      <c r="A2714" s="9" t="str">
        <f t="shared" si="182"/>
        <v>PREVENTIVA</v>
      </c>
      <c r="B2714" s="18">
        <f>VLOOKUP(C2714,FORNECEDORES!D:E,2,0)</f>
        <v>4990</v>
      </c>
      <c r="C2714" s="19" t="str">
        <f>VLOOKUP(D2714,FORNECEDORES!A:D,4,0)</f>
        <v>27.093.558/0012-78</v>
      </c>
      <c r="D2714" s="13" t="s">
        <v>7133</v>
      </c>
      <c r="E2714" s="20" t="str">
        <f t="shared" si="183"/>
        <v>04 0038</v>
      </c>
      <c r="F2714" s="28" t="s">
        <v>4979</v>
      </c>
      <c r="G2714" s="21" t="str">
        <f>VLOOKUP(E2714,'FILIAIS PETZ'!A:E,5,0)</f>
        <v>PETZ CENTER MINAS</v>
      </c>
      <c r="H2714" s="20" t="str">
        <f>VLOOKUP(E2714,'FILIAIS PETZ'!A:D,4,0)</f>
        <v>CTMN-MG</v>
      </c>
      <c r="I2714" s="46">
        <v>45413</v>
      </c>
      <c r="J2714" s="9" t="s">
        <v>4980</v>
      </c>
      <c r="K2714" s="9" t="s">
        <v>5858</v>
      </c>
      <c r="L2714" s="83" t="s">
        <v>8362</v>
      </c>
      <c r="M2714" s="85">
        <v>45464</v>
      </c>
      <c r="N2714" s="85">
        <v>45490</v>
      </c>
      <c r="O2714" s="85">
        <v>45468</v>
      </c>
      <c r="P2714" s="29" t="s">
        <v>4998</v>
      </c>
      <c r="Q2714" s="84">
        <v>3</v>
      </c>
      <c r="R2714" s="84">
        <v>1</v>
      </c>
      <c r="S2714" s="84" t="s">
        <v>4983</v>
      </c>
      <c r="T2714" s="84" t="s">
        <v>32</v>
      </c>
      <c r="U2714" s="84">
        <v>11002</v>
      </c>
      <c r="V2714" s="84">
        <v>11002</v>
      </c>
      <c r="W2714" s="84"/>
      <c r="X2714" s="10" t="s">
        <v>5016</v>
      </c>
      <c r="Y2714" s="10" t="s">
        <v>4980</v>
      </c>
      <c r="Z2714" s="9" t="s">
        <v>4994</v>
      </c>
      <c r="AA2714" s="9" t="s">
        <v>5732</v>
      </c>
      <c r="AB2714" s="9" t="s">
        <v>5005</v>
      </c>
      <c r="AC2714" s="84" t="s">
        <v>4999</v>
      </c>
      <c r="AD2714" s="29"/>
      <c r="AE2714" s="20" t="str">
        <f>VLOOKUP(E2714,'FILIAIS PETZ'!A:Q,17,0)</f>
        <v>MG-2</v>
      </c>
      <c r="AF2714" s="20" t="str">
        <f>VLOOKUP(E2714,'FILIAIS PETZ'!A:Q,3,0)</f>
        <v>FELICIO</v>
      </c>
      <c r="AG2714" s="20" t="str">
        <f>VLOOKUP(E2714,'FILIAIS PETZ'!A:Q,2,0)</f>
        <v>R3</v>
      </c>
      <c r="AH2714" s="75">
        <v>2330</v>
      </c>
      <c r="AI2714" s="16" t="s">
        <v>7246</v>
      </c>
      <c r="AJ2714" s="43">
        <f>VLOOKUP(E2714,'FILIAIS PETZ'!$A$2:$K$2000,11,0)</f>
        <v>18328118003710</v>
      </c>
      <c r="AK2714" s="44">
        <f t="shared" si="181"/>
        <v>18328118003710</v>
      </c>
    </row>
    <row r="2715" spans="1:37" s="14" customFormat="1" ht="15" customHeight="1" thickBot="1" x14ac:dyDescent="0.25">
      <c r="A2715" s="9" t="str">
        <f t="shared" si="182"/>
        <v>PREVENTIVA</v>
      </c>
      <c r="B2715" s="18">
        <f>VLOOKUP(C2715,FORNECEDORES!D:E,2,0)</f>
        <v>4990</v>
      </c>
      <c r="C2715" s="19" t="str">
        <f>VLOOKUP(D2715,FORNECEDORES!A:D,4,0)</f>
        <v>27.093.558/0012-78</v>
      </c>
      <c r="D2715" s="13" t="s">
        <v>7133</v>
      </c>
      <c r="E2715" s="20" t="str">
        <f t="shared" si="183"/>
        <v>04 0107</v>
      </c>
      <c r="F2715" s="28" t="s">
        <v>4930</v>
      </c>
      <c r="G2715" s="21" t="str">
        <f>VLOOKUP(E2715,'FILIAIS PETZ'!A:E,5,0)</f>
        <v>PETZ CONTAGEM</v>
      </c>
      <c r="H2715" s="20" t="str">
        <f>VLOOKUP(E2715,'FILIAIS PETZ'!A:D,4,0)</f>
        <v>CNTG-MG</v>
      </c>
      <c r="I2715" s="46">
        <v>45413</v>
      </c>
      <c r="J2715" s="9" t="s">
        <v>4980</v>
      </c>
      <c r="K2715" s="9" t="s">
        <v>5858</v>
      </c>
      <c r="L2715" s="83" t="s">
        <v>8388</v>
      </c>
      <c r="M2715" s="85">
        <v>45464</v>
      </c>
      <c r="N2715" s="85">
        <v>45490</v>
      </c>
      <c r="O2715" s="85">
        <v>45468</v>
      </c>
      <c r="P2715" s="29" t="s">
        <v>4998</v>
      </c>
      <c r="Q2715" s="84">
        <v>3</v>
      </c>
      <c r="R2715" s="84">
        <v>1</v>
      </c>
      <c r="S2715" s="84" t="s">
        <v>4983</v>
      </c>
      <c r="T2715" s="84" t="s">
        <v>32</v>
      </c>
      <c r="U2715" s="84">
        <v>11002</v>
      </c>
      <c r="V2715" s="84">
        <v>11002</v>
      </c>
      <c r="W2715" s="84"/>
      <c r="X2715" s="10" t="s">
        <v>5016</v>
      </c>
      <c r="Y2715" s="10" t="s">
        <v>4980</v>
      </c>
      <c r="Z2715" s="9" t="s">
        <v>4994</v>
      </c>
      <c r="AA2715" s="9" t="s">
        <v>5732</v>
      </c>
      <c r="AB2715" s="9" t="s">
        <v>5005</v>
      </c>
      <c r="AC2715" s="84" t="s">
        <v>4999</v>
      </c>
      <c r="AD2715" s="29"/>
      <c r="AE2715" s="20" t="str">
        <f>VLOOKUP(E2715,'FILIAIS PETZ'!A:Q,17,0)</f>
        <v>MG-2</v>
      </c>
      <c r="AF2715" s="20" t="str">
        <f>VLOOKUP(E2715,'FILIAIS PETZ'!A:Q,3,0)</f>
        <v>FELICIO</v>
      </c>
      <c r="AG2715" s="20" t="str">
        <f>VLOOKUP(E2715,'FILIAIS PETZ'!A:Q,2,0)</f>
        <v>R3</v>
      </c>
      <c r="AH2715" s="75">
        <v>2330</v>
      </c>
      <c r="AI2715" s="16" t="s">
        <v>7246</v>
      </c>
      <c r="AJ2715" s="43">
        <f>VLOOKUP(E2715,'FILIAIS PETZ'!$A$2:$K$2000,11,0)</f>
        <v>18328118010414</v>
      </c>
      <c r="AK2715" s="44">
        <f t="shared" si="181"/>
        <v>18328118010414</v>
      </c>
    </row>
    <row r="2716" spans="1:37" s="14" customFormat="1" ht="15" customHeight="1" thickBot="1" x14ac:dyDescent="0.25">
      <c r="A2716" s="9" t="str">
        <f t="shared" si="182"/>
        <v>PREVENTIVA</v>
      </c>
      <c r="B2716" s="18">
        <f>VLOOKUP(C2716,FORNECEDORES!D:E,2,0)</f>
        <v>4990</v>
      </c>
      <c r="C2716" s="19" t="str">
        <f>VLOOKUP(D2716,FORNECEDORES!A:D,4,0)</f>
        <v>27.093.558/0012-78</v>
      </c>
      <c r="D2716" s="13" t="s">
        <v>7133</v>
      </c>
      <c r="E2716" s="20" t="str">
        <f t="shared" si="183"/>
        <v>04 0162</v>
      </c>
      <c r="F2716" s="28" t="s">
        <v>5179</v>
      </c>
      <c r="G2716" s="21" t="str">
        <f>VLOOKUP(E2716,'FILIAIS PETZ'!A:E,5,0)</f>
        <v>PETZ CONTAGEM JOÃO CESAR</v>
      </c>
      <c r="H2716" s="20" t="str">
        <f>VLOOKUP(E2716,'FILIAIS PETZ'!A:D,4,0)</f>
        <v>CTJC-MG</v>
      </c>
      <c r="I2716" s="46">
        <v>45413</v>
      </c>
      <c r="J2716" s="9" t="s">
        <v>4980</v>
      </c>
      <c r="K2716" s="9" t="s">
        <v>5858</v>
      </c>
      <c r="L2716" s="83" t="s">
        <v>8375</v>
      </c>
      <c r="M2716" s="85">
        <v>45464</v>
      </c>
      <c r="N2716" s="85">
        <v>45490</v>
      </c>
      <c r="O2716" s="85">
        <v>45468</v>
      </c>
      <c r="P2716" s="29" t="s">
        <v>4998</v>
      </c>
      <c r="Q2716" s="84">
        <v>3</v>
      </c>
      <c r="R2716" s="84">
        <v>1</v>
      </c>
      <c r="S2716" s="84" t="s">
        <v>4983</v>
      </c>
      <c r="T2716" s="84" t="s">
        <v>32</v>
      </c>
      <c r="U2716" s="84">
        <v>11002</v>
      </c>
      <c r="V2716" s="84">
        <v>11002</v>
      </c>
      <c r="W2716" s="84"/>
      <c r="X2716" s="10" t="s">
        <v>5016</v>
      </c>
      <c r="Y2716" s="10" t="s">
        <v>4980</v>
      </c>
      <c r="Z2716" s="9" t="s">
        <v>4994</v>
      </c>
      <c r="AA2716" s="9" t="s">
        <v>5732</v>
      </c>
      <c r="AB2716" s="9" t="s">
        <v>5005</v>
      </c>
      <c r="AC2716" s="84" t="s">
        <v>4999</v>
      </c>
      <c r="AD2716" s="29"/>
      <c r="AE2716" s="20" t="str">
        <f>VLOOKUP(E2716,'FILIAIS PETZ'!A:Q,17,0)</f>
        <v>MG-2</v>
      </c>
      <c r="AF2716" s="20" t="str">
        <f>VLOOKUP(E2716,'FILIAIS PETZ'!A:Q,3,0)</f>
        <v>FELICIO</v>
      </c>
      <c r="AG2716" s="20" t="str">
        <f>VLOOKUP(E2716,'FILIAIS PETZ'!A:Q,2,0)</f>
        <v>R3</v>
      </c>
      <c r="AH2716" s="75">
        <v>2330</v>
      </c>
      <c r="AI2716" s="16" t="s">
        <v>7246</v>
      </c>
      <c r="AJ2716" s="43">
        <f>VLOOKUP(E2716,'FILIAIS PETZ'!$A$2:$K$2000,11,0)</f>
        <v>18328118017265</v>
      </c>
      <c r="AK2716" s="44">
        <f t="shared" si="181"/>
        <v>18328118017265</v>
      </c>
    </row>
    <row r="2717" spans="1:37" s="14" customFormat="1" ht="15" customHeight="1" thickBot="1" x14ac:dyDescent="0.25">
      <c r="A2717" s="9" t="str">
        <f t="shared" si="182"/>
        <v>PREVENTIVA</v>
      </c>
      <c r="B2717" s="18">
        <f>VLOOKUP(C2717,FORNECEDORES!D:E,2,0)</f>
        <v>7827</v>
      </c>
      <c r="C2717" s="19" t="str">
        <f>VLOOKUP(D2717,FORNECEDORES!A:D,4,0)</f>
        <v>27.093.558/0013-59</v>
      </c>
      <c r="D2717" s="13" t="s">
        <v>7134</v>
      </c>
      <c r="E2717" s="20" t="str">
        <f t="shared" si="183"/>
        <v>04 0106</v>
      </c>
      <c r="F2717" s="28" t="s">
        <v>4952</v>
      </c>
      <c r="G2717" s="21" t="str">
        <f>VLOOKUP(E2717,'FILIAIS PETZ'!A:E,5,0)</f>
        <v>PETZ COTIA</v>
      </c>
      <c r="H2717" s="20" t="str">
        <f>VLOOKUP(E2717,'FILIAIS PETZ'!A:D,4,0)</f>
        <v>CTIA-SP</v>
      </c>
      <c r="I2717" s="46">
        <v>45413</v>
      </c>
      <c r="J2717" s="9" t="s">
        <v>4980</v>
      </c>
      <c r="K2717" s="9" t="s">
        <v>5858</v>
      </c>
      <c r="L2717" s="83" t="s">
        <v>8391</v>
      </c>
      <c r="M2717" s="85">
        <v>45464</v>
      </c>
      <c r="N2717" s="85">
        <v>45490</v>
      </c>
      <c r="O2717" s="85">
        <v>45468</v>
      </c>
      <c r="P2717" s="29" t="s">
        <v>4998</v>
      </c>
      <c r="Q2717" s="84">
        <v>3</v>
      </c>
      <c r="R2717" s="84">
        <v>1</v>
      </c>
      <c r="S2717" s="84" t="s">
        <v>4983</v>
      </c>
      <c r="T2717" s="84" t="s">
        <v>32</v>
      </c>
      <c r="U2717" s="84">
        <v>11002</v>
      </c>
      <c r="V2717" s="84">
        <v>11002</v>
      </c>
      <c r="W2717" s="84"/>
      <c r="X2717" s="10" t="s">
        <v>5016</v>
      </c>
      <c r="Y2717" s="10" t="s">
        <v>4980</v>
      </c>
      <c r="Z2717" s="9" t="s">
        <v>4994</v>
      </c>
      <c r="AA2717" s="9" t="s">
        <v>5732</v>
      </c>
      <c r="AB2717" s="9" t="s">
        <v>5005</v>
      </c>
      <c r="AC2717" s="84" t="s">
        <v>4999</v>
      </c>
      <c r="AD2717" s="29"/>
      <c r="AE2717" s="20" t="str">
        <f>VLOOKUP(E2717,'FILIAIS PETZ'!A:Q,17,0)</f>
        <v>SP7</v>
      </c>
      <c r="AF2717" s="20" t="str">
        <f>VLOOKUP(E2717,'FILIAIS PETZ'!A:Q,3,0)</f>
        <v>FELICIO</v>
      </c>
      <c r="AG2717" s="20" t="str">
        <f>VLOOKUP(E2717,'FILIAIS PETZ'!A:Q,2,0)</f>
        <v>R3</v>
      </c>
      <c r="AH2717" s="75">
        <v>2330</v>
      </c>
      <c r="AI2717" s="16" t="s">
        <v>7246</v>
      </c>
      <c r="AJ2717" s="43">
        <f>VLOOKUP(E2717,'FILIAIS PETZ'!$A$2:$K$2000,11,0)</f>
        <v>18328118009327</v>
      </c>
      <c r="AK2717" s="44">
        <f t="shared" si="181"/>
        <v>18328118009327</v>
      </c>
    </row>
    <row r="2718" spans="1:37" s="14" customFormat="1" ht="15" customHeight="1" thickBot="1" x14ac:dyDescent="0.25">
      <c r="A2718" s="9" t="str">
        <f t="shared" si="182"/>
        <v>PREVENTIVA</v>
      </c>
      <c r="B2718" s="18">
        <f>VLOOKUP(C2718,FORNECEDORES!D:E,2,0)</f>
        <v>4722</v>
      </c>
      <c r="C2718" s="19" t="str">
        <f>VLOOKUP(D2718,FORNECEDORES!A:D,4,0)</f>
        <v>08.100.057/0001-74</v>
      </c>
      <c r="D2718" s="13" t="s">
        <v>6219</v>
      </c>
      <c r="E2718" s="20" t="str">
        <f t="shared" si="183"/>
        <v>04 0146</v>
      </c>
      <c r="F2718" s="28" t="s">
        <v>4947</v>
      </c>
      <c r="G2718" s="21" t="str">
        <f>VLOOKUP(E2718,'FILIAIS PETZ'!A:E,5,0)</f>
        <v>PETZ DJALMA BATISTA</v>
      </c>
      <c r="H2718" s="20" t="str">
        <f>VLOOKUP(E2718,'FILIAIS PETZ'!A:D,4,0)</f>
        <v>DJBA-AM</v>
      </c>
      <c r="I2718" s="46">
        <v>45413</v>
      </c>
      <c r="J2718" s="9" t="s">
        <v>4980</v>
      </c>
      <c r="K2718" s="9" t="s">
        <v>5858</v>
      </c>
      <c r="L2718" s="83" t="s">
        <v>7865</v>
      </c>
      <c r="M2718" s="85">
        <v>45422</v>
      </c>
      <c r="N2718" s="85">
        <v>45462</v>
      </c>
      <c r="O2718" s="85">
        <v>45447</v>
      </c>
      <c r="P2718" s="29" t="s">
        <v>4998</v>
      </c>
      <c r="Q2718" s="84">
        <v>3</v>
      </c>
      <c r="R2718" s="84">
        <v>1</v>
      </c>
      <c r="S2718" s="84" t="s">
        <v>4983</v>
      </c>
      <c r="T2718" s="84" t="s">
        <v>32</v>
      </c>
      <c r="U2718" s="84">
        <v>11002</v>
      </c>
      <c r="V2718" s="84">
        <v>11002</v>
      </c>
      <c r="W2718" s="84"/>
      <c r="X2718" s="10" t="s">
        <v>5016</v>
      </c>
      <c r="Y2718" s="9" t="s">
        <v>4994</v>
      </c>
      <c r="Z2718" s="9" t="s">
        <v>4994</v>
      </c>
      <c r="AA2718" s="9" t="s">
        <v>5732</v>
      </c>
      <c r="AB2718" s="10" t="s">
        <v>5040</v>
      </c>
      <c r="AC2718" s="84" t="s">
        <v>4999</v>
      </c>
      <c r="AD2718" s="29"/>
      <c r="AE2718" s="20" t="str">
        <f>VLOOKUP(E2718,'FILIAIS PETZ'!A:Q,17,0)</f>
        <v>CO-3</v>
      </c>
      <c r="AF2718" s="20" t="str">
        <f>VLOOKUP(E2718,'FILIAIS PETZ'!A:Q,3,0)</f>
        <v>FELICIO</v>
      </c>
      <c r="AG2718" s="20" t="str">
        <f>VLOOKUP(E2718,'FILIAIS PETZ'!A:Q,2,0)</f>
        <v>R3</v>
      </c>
      <c r="AH2718" s="75">
        <v>5570</v>
      </c>
      <c r="AI2718" s="16" t="s">
        <v>7246</v>
      </c>
      <c r="AJ2718" s="43">
        <f>VLOOKUP(E2718,'FILIAIS PETZ'!$A$2:$K$2000,11,0)</f>
        <v>18328118013782</v>
      </c>
      <c r="AK2718" s="44">
        <f t="shared" si="181"/>
        <v>18328118013782</v>
      </c>
    </row>
    <row r="2719" spans="1:37" s="14" customFormat="1" ht="15" customHeight="1" thickBot="1" x14ac:dyDescent="0.25">
      <c r="A2719" s="9" t="str">
        <f t="shared" si="182"/>
        <v>PREVENTIVA</v>
      </c>
      <c r="B2719" s="18">
        <f>VLOOKUP(C2719,FORNECEDORES!D:E,2,0)</f>
        <v>132859</v>
      </c>
      <c r="C2719" s="19" t="str">
        <f>VLOOKUP(D2719,FORNECEDORES!A:D,4,0)</f>
        <v>27.093.558/0006-20</v>
      </c>
      <c r="D2719" s="13" t="s">
        <v>7131</v>
      </c>
      <c r="E2719" s="20" t="str">
        <f t="shared" si="183"/>
        <v>04 0161</v>
      </c>
      <c r="F2719" s="28" t="s">
        <v>4959</v>
      </c>
      <c r="G2719" s="21" t="str">
        <f>VLOOKUP(E2719,'FILIAIS PETZ'!A:E,5,0)</f>
        <v>PETZ CEILANDIA</v>
      </c>
      <c r="H2719" s="20" t="str">
        <f>VLOOKUP(E2719,'FILIAIS PETZ'!A:D,4,0)</f>
        <v>CDIA-DF</v>
      </c>
      <c r="I2719" s="46">
        <v>45413</v>
      </c>
      <c r="J2719" s="9" t="s">
        <v>4980</v>
      </c>
      <c r="K2719" s="9" t="s">
        <v>5858</v>
      </c>
      <c r="L2719" s="83" t="s">
        <v>8393</v>
      </c>
      <c r="M2719" s="85">
        <v>45464</v>
      </c>
      <c r="N2719" s="85">
        <v>45490</v>
      </c>
      <c r="O2719" s="85">
        <v>45468</v>
      </c>
      <c r="P2719" s="29" t="s">
        <v>4998</v>
      </c>
      <c r="Q2719" s="84">
        <v>3</v>
      </c>
      <c r="R2719" s="84">
        <v>1</v>
      </c>
      <c r="S2719" s="84" t="s">
        <v>4983</v>
      </c>
      <c r="T2719" s="84" t="s">
        <v>32</v>
      </c>
      <c r="U2719" s="84">
        <v>11002</v>
      </c>
      <c r="V2719" s="84">
        <v>11002</v>
      </c>
      <c r="W2719" s="84"/>
      <c r="X2719" s="10" t="s">
        <v>5016</v>
      </c>
      <c r="Y2719" s="10" t="s">
        <v>4980</v>
      </c>
      <c r="Z2719" s="9" t="s">
        <v>4994</v>
      </c>
      <c r="AA2719" s="9" t="s">
        <v>5732</v>
      </c>
      <c r="AB2719" s="9" t="s">
        <v>5005</v>
      </c>
      <c r="AC2719" s="84" t="s">
        <v>4999</v>
      </c>
      <c r="AD2719" s="29"/>
      <c r="AE2719" s="20" t="str">
        <f>VLOOKUP(E2719,'FILIAIS PETZ'!A:Q,17,0)</f>
        <v>CO-1</v>
      </c>
      <c r="AF2719" s="20" t="str">
        <f>VLOOKUP(E2719,'FILIAIS PETZ'!A:Q,3,0)</f>
        <v>FELICIO</v>
      </c>
      <c r="AG2719" s="20" t="str">
        <f>VLOOKUP(E2719,'FILIAIS PETZ'!A:Q,2,0)</f>
        <v>R3</v>
      </c>
      <c r="AH2719" s="75">
        <v>2330</v>
      </c>
      <c r="AI2719" s="16" t="s">
        <v>7246</v>
      </c>
      <c r="AJ2719" s="43">
        <f>VLOOKUP(E2719,'FILIAIS PETZ'!$A$2:$K$2000,11,0)</f>
        <v>18328118015211</v>
      </c>
      <c r="AK2719" s="44">
        <f t="shared" si="181"/>
        <v>18328118015211</v>
      </c>
    </row>
    <row r="2720" spans="1:37" s="14" customFormat="1" ht="15" customHeight="1" thickBot="1" x14ac:dyDescent="0.25">
      <c r="A2720" s="9" t="str">
        <f t="shared" si="182"/>
        <v>PREVENTIVA</v>
      </c>
      <c r="B2720" s="18">
        <f>VLOOKUP(C2720,FORNECEDORES!D:E,2,0)</f>
        <v>4722</v>
      </c>
      <c r="C2720" s="19" t="str">
        <f>VLOOKUP(D2720,FORNECEDORES!A:D,4,0)</f>
        <v>08.100.057/0001-74</v>
      </c>
      <c r="D2720" s="13" t="s">
        <v>6219</v>
      </c>
      <c r="E2720" s="20" t="str">
        <f t="shared" si="183"/>
        <v>04 0144</v>
      </c>
      <c r="F2720" s="28" t="s">
        <v>4938</v>
      </c>
      <c r="G2720" s="21" t="str">
        <f>VLOOKUP(E2720,'FILIAIS PETZ'!A:E,5,0)</f>
        <v>PETZ FERNANDO CORREA</v>
      </c>
      <c r="H2720" s="20" t="str">
        <f>VLOOKUP(E2720,'FILIAIS PETZ'!A:D,4,0)</f>
        <v>FCOR-MT</v>
      </c>
      <c r="I2720" s="46">
        <v>45413</v>
      </c>
      <c r="J2720" s="9" t="s">
        <v>4980</v>
      </c>
      <c r="K2720" s="9" t="s">
        <v>5858</v>
      </c>
      <c r="L2720" s="83" t="s">
        <v>7867</v>
      </c>
      <c r="M2720" s="85">
        <v>45422</v>
      </c>
      <c r="N2720" s="85">
        <v>45462</v>
      </c>
      <c r="O2720" s="85">
        <v>45447</v>
      </c>
      <c r="P2720" s="29" t="s">
        <v>4998</v>
      </c>
      <c r="Q2720" s="84">
        <v>3</v>
      </c>
      <c r="R2720" s="84">
        <v>1</v>
      </c>
      <c r="S2720" s="84" t="s">
        <v>4983</v>
      </c>
      <c r="T2720" s="84" t="s">
        <v>32</v>
      </c>
      <c r="U2720" s="84">
        <v>11002</v>
      </c>
      <c r="V2720" s="84">
        <v>11002</v>
      </c>
      <c r="W2720" s="84"/>
      <c r="X2720" s="10" t="s">
        <v>5016</v>
      </c>
      <c r="Y2720" s="9" t="s">
        <v>4994</v>
      </c>
      <c r="Z2720" s="9" t="s">
        <v>4994</v>
      </c>
      <c r="AA2720" s="9" t="s">
        <v>5732</v>
      </c>
      <c r="AB2720" s="10" t="s">
        <v>5040</v>
      </c>
      <c r="AC2720" s="84" t="s">
        <v>4999</v>
      </c>
      <c r="AD2720" s="29"/>
      <c r="AE2720" s="20" t="str">
        <f>VLOOKUP(E2720,'FILIAIS PETZ'!A:Q,17,0)</f>
        <v>CO-3</v>
      </c>
      <c r="AF2720" s="20" t="str">
        <f>VLOOKUP(E2720,'FILIAIS PETZ'!A:Q,3,0)</f>
        <v>FELICIO</v>
      </c>
      <c r="AG2720" s="20" t="str">
        <f>VLOOKUP(E2720,'FILIAIS PETZ'!A:Q,2,0)</f>
        <v>R3</v>
      </c>
      <c r="AH2720" s="75">
        <v>2330</v>
      </c>
      <c r="AI2720" s="16" t="s">
        <v>7246</v>
      </c>
      <c r="AJ2720" s="43">
        <f>VLOOKUP(E2720,'FILIAIS PETZ'!$A$2:$K$2000,11,0)</f>
        <v>18328118014169</v>
      </c>
      <c r="AK2720" s="44">
        <f t="shared" si="181"/>
        <v>18328118014169</v>
      </c>
    </row>
    <row r="2721" spans="1:37" s="14" customFormat="1" ht="15" customHeight="1" thickBot="1" x14ac:dyDescent="0.25">
      <c r="A2721" s="9" t="str">
        <f t="shared" si="182"/>
        <v>PREVENTIVA</v>
      </c>
      <c r="B2721" s="18">
        <f>VLOOKUP(C2721,FORNECEDORES!D:E,2,0)</f>
        <v>132859</v>
      </c>
      <c r="C2721" s="19" t="str">
        <f>VLOOKUP(D2721,FORNECEDORES!A:D,4,0)</f>
        <v>27.093.558/0006-20</v>
      </c>
      <c r="D2721" s="13" t="s">
        <v>7131</v>
      </c>
      <c r="E2721" s="20" t="str">
        <f t="shared" si="183"/>
        <v>04 0168</v>
      </c>
      <c r="F2721" s="28" t="s">
        <v>4961</v>
      </c>
      <c r="G2721" s="21" t="str">
        <f>VLOOKUP(E2721,'FILIAIS PETZ'!A:E,5,0)</f>
        <v>PETZ GAMA LESTE</v>
      </c>
      <c r="H2721" s="20" t="str">
        <f>VLOOKUP(E2721,'FILIAIS PETZ'!A:D,4,0)</f>
        <v>GAMA-DF</v>
      </c>
      <c r="I2721" s="46">
        <v>45413</v>
      </c>
      <c r="J2721" s="9" t="s">
        <v>4980</v>
      </c>
      <c r="K2721" s="9" t="s">
        <v>5858</v>
      </c>
      <c r="L2721" s="83" t="s">
        <v>8367</v>
      </c>
      <c r="M2721" s="85">
        <v>45464</v>
      </c>
      <c r="N2721" s="85">
        <v>45490</v>
      </c>
      <c r="O2721" s="85">
        <v>45468</v>
      </c>
      <c r="P2721" s="29" t="s">
        <v>4998</v>
      </c>
      <c r="Q2721" s="84">
        <v>3</v>
      </c>
      <c r="R2721" s="84">
        <v>1</v>
      </c>
      <c r="S2721" s="84" t="s">
        <v>4983</v>
      </c>
      <c r="T2721" s="84" t="s">
        <v>32</v>
      </c>
      <c r="U2721" s="84">
        <v>11002</v>
      </c>
      <c r="V2721" s="84">
        <v>11002</v>
      </c>
      <c r="W2721" s="84"/>
      <c r="X2721" s="10" t="s">
        <v>5016</v>
      </c>
      <c r="Y2721" s="10" t="s">
        <v>4980</v>
      </c>
      <c r="Z2721" s="9" t="s">
        <v>4994</v>
      </c>
      <c r="AA2721" s="9" t="s">
        <v>5732</v>
      </c>
      <c r="AB2721" s="9" t="s">
        <v>5005</v>
      </c>
      <c r="AC2721" s="84" t="s">
        <v>4999</v>
      </c>
      <c r="AD2721" s="29"/>
      <c r="AE2721" s="20" t="str">
        <f>VLOOKUP(E2721,'FILIAIS PETZ'!A:Q,17,0)</f>
        <v>CO-1</v>
      </c>
      <c r="AF2721" s="20" t="str">
        <f>VLOOKUP(E2721,'FILIAIS PETZ'!A:Q,3,0)</f>
        <v>FELICIO</v>
      </c>
      <c r="AG2721" s="20" t="str">
        <f>VLOOKUP(E2721,'FILIAIS PETZ'!A:Q,2,0)</f>
        <v>R3</v>
      </c>
      <c r="AH2721" s="75">
        <v>2330</v>
      </c>
      <c r="AI2721" s="16" t="s">
        <v>7246</v>
      </c>
      <c r="AJ2721" s="43">
        <f>VLOOKUP(E2721,'FILIAIS PETZ'!$A$2:$K$2000,11,0)</f>
        <v>18328118016021</v>
      </c>
      <c r="AK2721" s="44">
        <f t="shared" si="181"/>
        <v>18328118016021</v>
      </c>
    </row>
    <row r="2722" spans="1:37" s="14" customFormat="1" ht="15" customHeight="1" thickBot="1" x14ac:dyDescent="0.25">
      <c r="A2722" s="9" t="str">
        <f t="shared" si="182"/>
        <v>PREVENTIVA</v>
      </c>
      <c r="B2722" s="18">
        <f>VLOOKUP(C2722,FORNECEDORES!D:E,2,0)</f>
        <v>132859</v>
      </c>
      <c r="C2722" s="19" t="str">
        <f>VLOOKUP(D2722,FORNECEDORES!A:D,4,0)</f>
        <v>27.093.558/0006-20</v>
      </c>
      <c r="D2722" s="13" t="s">
        <v>7131</v>
      </c>
      <c r="E2722" s="20" t="str">
        <f t="shared" si="183"/>
        <v>04 0207</v>
      </c>
      <c r="F2722" s="28" t="s">
        <v>4962</v>
      </c>
      <c r="G2722" s="21" t="str">
        <f>VLOOKUP(E2722,'FILIAIS PETZ'!A:E,5,0)</f>
        <v>PETZ GILBERTO SALOMÃO</v>
      </c>
      <c r="H2722" s="20" t="str">
        <f>VLOOKUP(E2722,'FILIAIS PETZ'!A:D,4,0)</f>
        <v>GBSL-DF</v>
      </c>
      <c r="I2722" s="46">
        <v>45413</v>
      </c>
      <c r="J2722" s="9" t="s">
        <v>4980</v>
      </c>
      <c r="K2722" s="9" t="s">
        <v>5858</v>
      </c>
      <c r="L2722" s="83" t="s">
        <v>8366</v>
      </c>
      <c r="M2722" s="85">
        <v>45464</v>
      </c>
      <c r="N2722" s="85">
        <v>45490</v>
      </c>
      <c r="O2722" s="85">
        <v>45468</v>
      </c>
      <c r="P2722" s="29" t="s">
        <v>4998</v>
      </c>
      <c r="Q2722" s="84">
        <v>3</v>
      </c>
      <c r="R2722" s="84">
        <v>1</v>
      </c>
      <c r="S2722" s="84" t="s">
        <v>4983</v>
      </c>
      <c r="T2722" s="84" t="s">
        <v>32</v>
      </c>
      <c r="U2722" s="84">
        <v>11002</v>
      </c>
      <c r="V2722" s="84">
        <v>11002</v>
      </c>
      <c r="W2722" s="84"/>
      <c r="X2722" s="10" t="s">
        <v>5016</v>
      </c>
      <c r="Y2722" s="10" t="s">
        <v>4980</v>
      </c>
      <c r="Z2722" s="9" t="s">
        <v>4994</v>
      </c>
      <c r="AA2722" s="9" t="s">
        <v>5732</v>
      </c>
      <c r="AB2722" s="9" t="s">
        <v>5005</v>
      </c>
      <c r="AC2722" s="84" t="s">
        <v>4999</v>
      </c>
      <c r="AD2722" s="29"/>
      <c r="AE2722" s="20" t="str">
        <f>VLOOKUP(E2722,'FILIAIS PETZ'!A:Q,17,0)</f>
        <v>CO-1</v>
      </c>
      <c r="AF2722" s="20" t="str">
        <f>VLOOKUP(E2722,'FILIAIS PETZ'!A:Q,3,0)</f>
        <v>FELICIO</v>
      </c>
      <c r="AG2722" s="20" t="str">
        <f>VLOOKUP(E2722,'FILIAIS PETZ'!A:Q,2,0)</f>
        <v>R3</v>
      </c>
      <c r="AH2722" s="75">
        <v>2330</v>
      </c>
      <c r="AI2722" s="16" t="s">
        <v>7246</v>
      </c>
      <c r="AJ2722" s="43">
        <f>VLOOKUP(E2722,'FILIAIS PETZ'!$A$2:$K$2000,11,0)</f>
        <v>18328118020215</v>
      </c>
      <c r="AK2722" s="44">
        <f t="shared" si="181"/>
        <v>18328118020215</v>
      </c>
    </row>
    <row r="2723" spans="1:37" s="14" customFormat="1" ht="15" customHeight="1" thickBot="1" x14ac:dyDescent="0.25">
      <c r="A2723" s="9" t="str">
        <f t="shared" si="182"/>
        <v>PREVENTIVA</v>
      </c>
      <c r="B2723" s="18">
        <f>VLOOKUP(C2723,FORNECEDORES!D:E,2,0)</f>
        <v>165145</v>
      </c>
      <c r="C2723" s="19" t="str">
        <f>VLOOKUP(D2723,FORNECEDORES!A:D,4,0)</f>
        <v>27.093.558/0030-50</v>
      </c>
      <c r="D2723" s="13" t="s">
        <v>7141</v>
      </c>
      <c r="E2723" s="20" t="str">
        <f t="shared" si="183"/>
        <v>04 0077</v>
      </c>
      <c r="F2723" s="28" t="s">
        <v>4954</v>
      </c>
      <c r="G2723" s="21" t="str">
        <f>VLOOKUP(E2723,'FILIAIS PETZ'!A:E,5,0)</f>
        <v>PETZ GOIANIA (SETOR BUENO)</v>
      </c>
      <c r="H2723" s="20" t="str">
        <f>VLOOKUP(E2723,'FILIAIS PETZ'!A:D,4,0)</f>
        <v>BT63-GO</v>
      </c>
      <c r="I2723" s="46">
        <v>45413</v>
      </c>
      <c r="J2723" s="9" t="s">
        <v>4980</v>
      </c>
      <c r="K2723" s="9" t="s">
        <v>5858</v>
      </c>
      <c r="L2723" s="83" t="s">
        <v>8380</v>
      </c>
      <c r="M2723" s="85">
        <v>45464</v>
      </c>
      <c r="N2723" s="85">
        <v>45490</v>
      </c>
      <c r="O2723" s="85">
        <v>45468</v>
      </c>
      <c r="P2723" s="29" t="s">
        <v>4998</v>
      </c>
      <c r="Q2723" s="84">
        <v>3</v>
      </c>
      <c r="R2723" s="84">
        <v>1</v>
      </c>
      <c r="S2723" s="84" t="s">
        <v>4983</v>
      </c>
      <c r="T2723" s="84" t="s">
        <v>32</v>
      </c>
      <c r="U2723" s="84">
        <v>11002</v>
      </c>
      <c r="V2723" s="84">
        <v>11002</v>
      </c>
      <c r="W2723" s="84"/>
      <c r="X2723" s="10" t="s">
        <v>5016</v>
      </c>
      <c r="Y2723" s="10" t="s">
        <v>4980</v>
      </c>
      <c r="Z2723" s="9" t="s">
        <v>4994</v>
      </c>
      <c r="AA2723" s="9" t="s">
        <v>5732</v>
      </c>
      <c r="AB2723" s="9" t="s">
        <v>5005</v>
      </c>
      <c r="AC2723" s="84" t="s">
        <v>4999</v>
      </c>
      <c r="AD2723" s="29"/>
      <c r="AE2723" s="20" t="str">
        <f>VLOOKUP(E2723,'FILIAIS PETZ'!A:Q,17,0)</f>
        <v>CO-2</v>
      </c>
      <c r="AF2723" s="20" t="str">
        <f>VLOOKUP(E2723,'FILIAIS PETZ'!A:Q,3,0)</f>
        <v>FELICIO</v>
      </c>
      <c r="AG2723" s="20" t="str">
        <f>VLOOKUP(E2723,'FILIAIS PETZ'!A:Q,2,0)</f>
        <v>R3</v>
      </c>
      <c r="AH2723" s="75">
        <v>2330</v>
      </c>
      <c r="AI2723" s="16" t="s">
        <v>7246</v>
      </c>
      <c r="AJ2723" s="43">
        <f>VLOOKUP(E2723,'FILIAIS PETZ'!$A$2:$K$2000,11,0)</f>
        <v>18328118007545</v>
      </c>
      <c r="AK2723" s="44">
        <f t="shared" ref="AK2723:AK2754" si="184">AJ2723</f>
        <v>18328118007545</v>
      </c>
    </row>
    <row r="2724" spans="1:37" s="14" customFormat="1" ht="15" customHeight="1" thickBot="1" x14ac:dyDescent="0.25">
      <c r="B2724" s="18">
        <f>VLOOKUP(C2724,FORNECEDORES!D:E,2,0)</f>
        <v>5833</v>
      </c>
      <c r="C2724" s="19" t="str">
        <f>VLOOKUP(D2724,FORNECEDORES!A:D,4,0)</f>
        <v>13.938.390/0002-78</v>
      </c>
      <c r="D2724" s="13" t="s">
        <v>7123</v>
      </c>
      <c r="E2724" s="20" t="str">
        <f t="shared" si="183"/>
        <v>04 0208</v>
      </c>
      <c r="F2724" s="28" t="s">
        <v>8975</v>
      </c>
      <c r="G2724" s="21" t="str">
        <f>VLOOKUP(E2724,'FILIAIS PETZ'!A:E,5,0)</f>
        <v>PETZ AVENIDA ANGELICA</v>
      </c>
      <c r="H2724" s="20" t="str">
        <f>VLOOKUP(E2724,'FILIAIS PETZ'!A:D,4,0)</f>
        <v>ANGL-SP</v>
      </c>
      <c r="I2724" s="46">
        <v>45505</v>
      </c>
      <c r="J2724" s="9" t="s">
        <v>4980</v>
      </c>
      <c r="K2724" s="9"/>
      <c r="L2724" s="83"/>
      <c r="M2724" s="85"/>
      <c r="N2724" s="85"/>
      <c r="O2724" s="85"/>
      <c r="P2724" s="9" t="s">
        <v>4998</v>
      </c>
      <c r="Q2724" s="84">
        <v>3</v>
      </c>
      <c r="R2724" s="84">
        <v>1</v>
      </c>
      <c r="S2724" s="84" t="s">
        <v>4983</v>
      </c>
      <c r="T2724" s="84" t="s">
        <v>32</v>
      </c>
      <c r="U2724" s="84">
        <v>11002</v>
      </c>
      <c r="V2724" s="84">
        <v>11002</v>
      </c>
      <c r="W2724" s="84"/>
      <c r="X2724" s="10" t="s">
        <v>5016</v>
      </c>
      <c r="Y2724" s="10" t="s">
        <v>4994</v>
      </c>
      <c r="Z2724" s="9" t="s">
        <v>4994</v>
      </c>
      <c r="AA2724" s="9" t="s">
        <v>5732</v>
      </c>
      <c r="AB2724" s="9" t="s">
        <v>5005</v>
      </c>
      <c r="AC2724" s="84" t="s">
        <v>4999</v>
      </c>
      <c r="AD2724" s="29"/>
      <c r="AE2724" s="20" t="str">
        <f>VLOOKUP(E2724,'FILIAIS PETZ'!A:Q,17,0)</f>
        <v>SP2</v>
      </c>
      <c r="AF2724" s="20" t="str">
        <f>VLOOKUP(E2724,'FILIAIS PETZ'!A:Q,3,0)</f>
        <v>FELICIO</v>
      </c>
      <c r="AG2724" s="20" t="str">
        <f>VLOOKUP(E2724,'FILIAIS PETZ'!A:Q,2,0)</f>
        <v>R3</v>
      </c>
      <c r="AH2724" s="79">
        <v>2123.1799999999998</v>
      </c>
      <c r="AI2724" s="16" t="s">
        <v>8965</v>
      </c>
      <c r="AJ2724" s="43">
        <f>VLOOKUP(E2724,'FILIAIS PETZ'!$A$2:$K$2000,11,0)</f>
        <v>18328118019551</v>
      </c>
      <c r="AK2724" s="44">
        <f t="shared" si="184"/>
        <v>18328118019551</v>
      </c>
    </row>
    <row r="2725" spans="1:37" s="14" customFormat="1" ht="15" customHeight="1" thickBot="1" x14ac:dyDescent="0.25">
      <c r="A2725" s="9" t="str">
        <f t="shared" ref="A2725:A2741" si="185">J2725</f>
        <v>PREVENTIVA</v>
      </c>
      <c r="B2725" s="18">
        <f>VLOOKUP(C2725,FORNECEDORES!D:E,2,0)</f>
        <v>4990</v>
      </c>
      <c r="C2725" s="19" t="str">
        <f>VLOOKUP(D2725,FORNECEDORES!A:D,4,0)</f>
        <v>27.093.558/0012-78</v>
      </c>
      <c r="D2725" s="13" t="s">
        <v>7133</v>
      </c>
      <c r="E2725" s="20" t="str">
        <f t="shared" si="183"/>
        <v>04 0244</v>
      </c>
      <c r="F2725" s="28" t="s">
        <v>4957</v>
      </c>
      <c r="G2725" s="21" t="str">
        <f>VLOOKUP(E2725,'FILIAIS PETZ'!A:E,5,0)</f>
        <v>PETZ GOVERNADOR VALADARES</v>
      </c>
      <c r="H2725" s="20" t="str">
        <f>VLOOKUP(E2725,'FILIAIS PETZ'!A:D,4,0)</f>
        <v>GVLD-MG</v>
      </c>
      <c r="I2725" s="46">
        <v>45413</v>
      </c>
      <c r="J2725" s="9" t="s">
        <v>4980</v>
      </c>
      <c r="K2725" s="9" t="s">
        <v>5858</v>
      </c>
      <c r="L2725" s="83" t="s">
        <v>8379</v>
      </c>
      <c r="M2725" s="85">
        <v>45464</v>
      </c>
      <c r="N2725" s="85">
        <v>45490</v>
      </c>
      <c r="O2725" s="85">
        <v>45468</v>
      </c>
      <c r="P2725" s="29" t="s">
        <v>4998</v>
      </c>
      <c r="Q2725" s="84">
        <v>3</v>
      </c>
      <c r="R2725" s="84">
        <v>1</v>
      </c>
      <c r="S2725" s="84" t="s">
        <v>4983</v>
      </c>
      <c r="T2725" s="84" t="s">
        <v>32</v>
      </c>
      <c r="U2725" s="84">
        <v>11002</v>
      </c>
      <c r="V2725" s="84">
        <v>11002</v>
      </c>
      <c r="W2725" s="84"/>
      <c r="X2725" s="10" t="s">
        <v>5016</v>
      </c>
      <c r="Y2725" s="10" t="s">
        <v>4980</v>
      </c>
      <c r="Z2725" s="9" t="s">
        <v>4994</v>
      </c>
      <c r="AA2725" s="9" t="s">
        <v>5732</v>
      </c>
      <c r="AB2725" s="9" t="s">
        <v>5005</v>
      </c>
      <c r="AC2725" s="84" t="s">
        <v>4999</v>
      </c>
      <c r="AD2725" s="29"/>
      <c r="AE2725" s="20" t="str">
        <f>VLOOKUP(E2725,'FILIAIS PETZ'!A:Q,17,0)</f>
        <v>MG-2</v>
      </c>
      <c r="AF2725" s="20" t="str">
        <f>VLOOKUP(E2725,'FILIAIS PETZ'!A:Q,3,0)</f>
        <v>FELICIO</v>
      </c>
      <c r="AG2725" s="20" t="str">
        <f>VLOOKUP(E2725,'FILIAIS PETZ'!A:Q,2,0)</f>
        <v>R3</v>
      </c>
      <c r="AH2725" s="75">
        <v>2330</v>
      </c>
      <c r="AI2725" s="16" t="s">
        <v>7246</v>
      </c>
      <c r="AJ2725" s="43" t="str">
        <f>VLOOKUP(E2725,'FILIAIS PETZ'!$A$2:$K$2000,11,0)</f>
        <v>18.328.118/0231-50</v>
      </c>
      <c r="AK2725" s="44" t="str">
        <f t="shared" si="184"/>
        <v>18.328.118/0231-50</v>
      </c>
    </row>
    <row r="2726" spans="1:37" s="14" customFormat="1" ht="15" customHeight="1" thickBot="1" x14ac:dyDescent="0.25">
      <c r="A2726" s="9" t="str">
        <f t="shared" si="185"/>
        <v>PREVENTIVA</v>
      </c>
      <c r="B2726" s="18">
        <f>VLOOKUP(C2726,FORNECEDORES!D:E,2,0)</f>
        <v>396684</v>
      </c>
      <c r="C2726" s="19" t="str">
        <f>VLOOKUP(D2726,FORNECEDORES!A:D,4,0)</f>
        <v>27.093.558/0066-60</v>
      </c>
      <c r="D2726" s="13" t="s">
        <v>7164</v>
      </c>
      <c r="E2726" s="20" t="str">
        <f t="shared" si="183"/>
        <v>04 0026</v>
      </c>
      <c r="F2726" s="28" t="s">
        <v>4949</v>
      </c>
      <c r="G2726" s="21" t="str">
        <f>VLOOKUP(E2726,'FILIAIS PETZ'!A:E,5,0)</f>
        <v>PETZ IGUATEMI ESPLANADA</v>
      </c>
      <c r="H2726" s="20" t="str">
        <f>VLOOKUP(E2726,'FILIAIS PETZ'!A:D,4,0)</f>
        <v>IGES-SP</v>
      </c>
      <c r="I2726" s="46">
        <v>45413</v>
      </c>
      <c r="J2726" s="9" t="s">
        <v>4980</v>
      </c>
      <c r="K2726" s="9" t="s">
        <v>5858</v>
      </c>
      <c r="L2726" s="83" t="s">
        <v>8389</v>
      </c>
      <c r="M2726" s="85">
        <v>45464</v>
      </c>
      <c r="N2726" s="85">
        <v>45490</v>
      </c>
      <c r="O2726" s="85">
        <v>45468</v>
      </c>
      <c r="P2726" s="29" t="s">
        <v>4998</v>
      </c>
      <c r="Q2726" s="84">
        <v>3</v>
      </c>
      <c r="R2726" s="84">
        <v>1</v>
      </c>
      <c r="S2726" s="84" t="s">
        <v>4983</v>
      </c>
      <c r="T2726" s="84" t="s">
        <v>32</v>
      </c>
      <c r="U2726" s="84">
        <v>11002</v>
      </c>
      <c r="V2726" s="84">
        <v>11002</v>
      </c>
      <c r="W2726" s="84"/>
      <c r="X2726" s="10" t="s">
        <v>5016</v>
      </c>
      <c r="Y2726" s="10" t="s">
        <v>4980</v>
      </c>
      <c r="Z2726" s="9" t="s">
        <v>4994</v>
      </c>
      <c r="AA2726" s="9" t="s">
        <v>5732</v>
      </c>
      <c r="AB2726" s="9" t="s">
        <v>5005</v>
      </c>
      <c r="AC2726" s="84" t="s">
        <v>4999</v>
      </c>
      <c r="AD2726" s="29"/>
      <c r="AE2726" s="20" t="str">
        <f>VLOOKUP(E2726,'FILIAIS PETZ'!A:Q,17,0)</f>
        <v>SP7</v>
      </c>
      <c r="AF2726" s="20" t="str">
        <f>VLOOKUP(E2726,'FILIAIS PETZ'!A:Q,3,0)</f>
        <v>FELICIO</v>
      </c>
      <c r="AG2726" s="20" t="str">
        <f>VLOOKUP(E2726,'FILIAIS PETZ'!A:Q,2,0)</f>
        <v>R3</v>
      </c>
      <c r="AH2726" s="75">
        <v>2330</v>
      </c>
      <c r="AI2726" s="16" t="s">
        <v>7246</v>
      </c>
      <c r="AJ2726" s="43">
        <f>VLOOKUP(E2726,'FILIAIS PETZ'!$A$2:$K$2000,11,0)</f>
        <v>18328118002667</v>
      </c>
      <c r="AK2726" s="44">
        <f t="shared" si="184"/>
        <v>18328118002667</v>
      </c>
    </row>
    <row r="2727" spans="1:37" s="14" customFormat="1" ht="15" customHeight="1" thickBot="1" x14ac:dyDescent="0.25">
      <c r="A2727" s="9" t="str">
        <f t="shared" si="185"/>
        <v>PREVENTIVA</v>
      </c>
      <c r="B2727" s="18">
        <f>VLOOKUP(C2727,FORNECEDORES!D:E,2,0)</f>
        <v>4990</v>
      </c>
      <c r="C2727" s="19" t="str">
        <f>VLOOKUP(D2727,FORNECEDORES!A:D,4,0)</f>
        <v>27.093.558/0012-78</v>
      </c>
      <c r="D2727" s="13" t="s">
        <v>7133</v>
      </c>
      <c r="E2727" s="20" t="str">
        <f t="shared" si="183"/>
        <v>04 0185</v>
      </c>
      <c r="F2727" s="28" t="s">
        <v>4973</v>
      </c>
      <c r="G2727" s="21" t="str">
        <f>VLOOKUP(E2727,'FILIAIS PETZ'!A:E,5,0)</f>
        <v>PETZ AV CONTORNO (ANTIGOS DADOS DE SVLB/MG - PETZ SILVA LOBO)</v>
      </c>
      <c r="H2727" s="20" t="str">
        <f>VLOOKUP(E2727,'FILIAIS PETZ'!A:D,4,0)</f>
        <v>ACTN-MG</v>
      </c>
      <c r="I2727" s="46">
        <v>45413</v>
      </c>
      <c r="J2727" s="9" t="s">
        <v>4980</v>
      </c>
      <c r="K2727" s="9" t="s">
        <v>5858</v>
      </c>
      <c r="L2727" s="83" t="s">
        <v>8394</v>
      </c>
      <c r="M2727" s="85">
        <v>45464</v>
      </c>
      <c r="N2727" s="85">
        <v>45490</v>
      </c>
      <c r="O2727" s="85">
        <v>45468</v>
      </c>
      <c r="P2727" s="29" t="s">
        <v>4998</v>
      </c>
      <c r="Q2727" s="84">
        <v>3</v>
      </c>
      <c r="R2727" s="84">
        <v>1</v>
      </c>
      <c r="S2727" s="84" t="s">
        <v>4983</v>
      </c>
      <c r="T2727" s="84" t="s">
        <v>32</v>
      </c>
      <c r="U2727" s="84">
        <v>11002</v>
      </c>
      <c r="V2727" s="84">
        <v>11002</v>
      </c>
      <c r="W2727" s="84"/>
      <c r="X2727" s="10" t="s">
        <v>5016</v>
      </c>
      <c r="Y2727" s="10" t="s">
        <v>4980</v>
      </c>
      <c r="Z2727" s="9" t="s">
        <v>4994</v>
      </c>
      <c r="AA2727" s="9" t="s">
        <v>5732</v>
      </c>
      <c r="AB2727" s="9" t="s">
        <v>5005</v>
      </c>
      <c r="AC2727" s="84" t="s">
        <v>4999</v>
      </c>
      <c r="AD2727" s="29"/>
      <c r="AE2727" s="20" t="str">
        <f>VLOOKUP(E2727,'FILIAIS PETZ'!A:Q,17,0)</f>
        <v>MG-1</v>
      </c>
      <c r="AF2727" s="20" t="str">
        <f>VLOOKUP(E2727,'FILIAIS PETZ'!A:Q,3,0)</f>
        <v>FELICIO</v>
      </c>
      <c r="AG2727" s="20" t="str">
        <f>VLOOKUP(E2727,'FILIAIS PETZ'!A:Q,2,0)</f>
        <v>R3</v>
      </c>
      <c r="AH2727" s="75">
        <v>2330</v>
      </c>
      <c r="AI2727" s="16" t="s">
        <v>7246</v>
      </c>
      <c r="AJ2727" s="43">
        <f>VLOOKUP(E2727,'FILIAIS PETZ'!$A$2:$K$2000,11,0)</f>
        <v>18328118017931</v>
      </c>
      <c r="AK2727" s="44">
        <f t="shared" si="184"/>
        <v>18328118017931</v>
      </c>
    </row>
    <row r="2728" spans="1:37" s="14" customFormat="1" ht="15" customHeight="1" thickBot="1" x14ac:dyDescent="0.25">
      <c r="A2728" s="9" t="str">
        <f t="shared" si="185"/>
        <v>PREVENTIVA</v>
      </c>
      <c r="B2728" s="18">
        <f>VLOOKUP(C2728,FORNECEDORES!D:E,2,0)</f>
        <v>396684</v>
      </c>
      <c r="C2728" s="19" t="str">
        <f>VLOOKUP(D2728,FORNECEDORES!A:D,4,0)</f>
        <v>27.093.558/0066-60</v>
      </c>
      <c r="D2728" s="13" t="s">
        <v>7164</v>
      </c>
      <c r="E2728" s="20" t="str">
        <f t="shared" si="183"/>
        <v>04 0119</v>
      </c>
      <c r="F2728" s="28" t="s">
        <v>4934</v>
      </c>
      <c r="G2728" s="21" t="str">
        <f>VLOOKUP(E2728,'FILIAIS PETZ'!A:E,5,0)</f>
        <v>PETZ ITU</v>
      </c>
      <c r="H2728" s="20" t="str">
        <f>VLOOKUP(E2728,'FILIAIS PETZ'!A:D,4,0)</f>
        <v>ITTU-SP</v>
      </c>
      <c r="I2728" s="46">
        <v>45413</v>
      </c>
      <c r="J2728" s="9" t="s">
        <v>4980</v>
      </c>
      <c r="K2728" s="9" t="s">
        <v>5858</v>
      </c>
      <c r="L2728" s="83" t="s">
        <v>8402</v>
      </c>
      <c r="M2728" s="85">
        <v>45464</v>
      </c>
      <c r="N2728" s="85">
        <v>45490</v>
      </c>
      <c r="O2728" s="85">
        <v>45469</v>
      </c>
      <c r="P2728" s="29" t="s">
        <v>4998</v>
      </c>
      <c r="Q2728" s="84">
        <v>3</v>
      </c>
      <c r="R2728" s="84">
        <v>1</v>
      </c>
      <c r="S2728" s="84" t="s">
        <v>4983</v>
      </c>
      <c r="T2728" s="84" t="s">
        <v>32</v>
      </c>
      <c r="U2728" s="84">
        <v>11002</v>
      </c>
      <c r="V2728" s="84">
        <v>11002</v>
      </c>
      <c r="W2728" s="84"/>
      <c r="X2728" s="10" t="s">
        <v>5016</v>
      </c>
      <c r="Y2728" s="10" t="s">
        <v>4980</v>
      </c>
      <c r="Z2728" s="9" t="s">
        <v>4994</v>
      </c>
      <c r="AA2728" s="9" t="s">
        <v>5732</v>
      </c>
      <c r="AB2728" s="9" t="s">
        <v>5005</v>
      </c>
      <c r="AC2728" s="84" t="s">
        <v>4999</v>
      </c>
      <c r="AD2728" s="29"/>
      <c r="AE2728" s="20" t="str">
        <f>VLOOKUP(E2728,'FILIAIS PETZ'!A:Q,17,0)</f>
        <v>SP7</v>
      </c>
      <c r="AF2728" s="20" t="str">
        <f>VLOOKUP(E2728,'FILIAIS PETZ'!A:Q,3,0)</f>
        <v>FELICIO</v>
      </c>
      <c r="AG2728" s="20" t="str">
        <f>VLOOKUP(E2728,'FILIAIS PETZ'!A:Q,2,0)</f>
        <v>R3</v>
      </c>
      <c r="AH2728" s="75">
        <v>2330</v>
      </c>
      <c r="AI2728" s="16" t="s">
        <v>7246</v>
      </c>
      <c r="AJ2728" s="43">
        <f>VLOOKUP(E2728,'FILIAIS PETZ'!$A$2:$K$2000,11,0)</f>
        <v>18328118010848</v>
      </c>
      <c r="AK2728" s="44">
        <f t="shared" si="184"/>
        <v>18328118010848</v>
      </c>
    </row>
    <row r="2729" spans="1:37" s="14" customFormat="1" ht="15" customHeight="1" thickBot="1" x14ac:dyDescent="0.25">
      <c r="A2729" s="9" t="str">
        <f t="shared" si="185"/>
        <v>PREVENTIVA</v>
      </c>
      <c r="B2729" s="18">
        <f>VLOOKUP(C2729,FORNECEDORES!D:E,2,0)</f>
        <v>255287</v>
      </c>
      <c r="C2729" s="19" t="str">
        <f>VLOOKUP(D2729,FORNECEDORES!A:D,4,0)</f>
        <v>27.093.558/0060-75</v>
      </c>
      <c r="D2729" s="13" t="s">
        <v>7158</v>
      </c>
      <c r="E2729" s="20" t="str">
        <f t="shared" si="183"/>
        <v>04 0032</v>
      </c>
      <c r="F2729" s="28" t="s">
        <v>4951</v>
      </c>
      <c r="G2729" s="21" t="str">
        <f>VLOOKUP(E2729,'FILIAIS PETZ'!A:E,5,0)</f>
        <v>PETZ JAGUARE</v>
      </c>
      <c r="H2729" s="20" t="str">
        <f>VLOOKUP(E2729,'FILIAIS PETZ'!A:D,4,0)</f>
        <v>JGRE-SP</v>
      </c>
      <c r="I2729" s="46">
        <v>45413</v>
      </c>
      <c r="J2729" s="9" t="s">
        <v>4980</v>
      </c>
      <c r="K2729" s="9" t="s">
        <v>5858</v>
      </c>
      <c r="L2729" s="83" t="s">
        <v>8390</v>
      </c>
      <c r="M2729" s="85">
        <v>45464</v>
      </c>
      <c r="N2729" s="85">
        <v>45490</v>
      </c>
      <c r="O2729" s="85">
        <v>45468</v>
      </c>
      <c r="P2729" s="29" t="s">
        <v>4998</v>
      </c>
      <c r="Q2729" s="84">
        <v>3</v>
      </c>
      <c r="R2729" s="84">
        <v>1</v>
      </c>
      <c r="S2729" s="84" t="s">
        <v>4983</v>
      </c>
      <c r="T2729" s="84" t="s">
        <v>32</v>
      </c>
      <c r="U2729" s="84">
        <v>11002</v>
      </c>
      <c r="V2729" s="84">
        <v>11002</v>
      </c>
      <c r="W2729" s="84"/>
      <c r="X2729" s="10" t="s">
        <v>5016</v>
      </c>
      <c r="Y2729" s="10" t="s">
        <v>4980</v>
      </c>
      <c r="Z2729" s="9" t="s">
        <v>4994</v>
      </c>
      <c r="AA2729" s="9" t="s">
        <v>5732</v>
      </c>
      <c r="AB2729" s="9" t="s">
        <v>5005</v>
      </c>
      <c r="AC2729" s="84" t="s">
        <v>4999</v>
      </c>
      <c r="AD2729" s="29"/>
      <c r="AE2729" s="20" t="str">
        <f>VLOOKUP(E2729,'FILIAIS PETZ'!A:Q,17,0)</f>
        <v>SP7</v>
      </c>
      <c r="AF2729" s="20" t="str">
        <f>VLOOKUP(E2729,'FILIAIS PETZ'!A:Q,3,0)</f>
        <v>FELICIO</v>
      </c>
      <c r="AG2729" s="20" t="str">
        <f>VLOOKUP(E2729,'FILIAIS PETZ'!A:Q,2,0)</f>
        <v>R3</v>
      </c>
      <c r="AH2729" s="75">
        <v>2330</v>
      </c>
      <c r="AI2729" s="16" t="s">
        <v>7246</v>
      </c>
      <c r="AJ2729" s="43">
        <f>VLOOKUP(E2729,'FILIAIS PETZ'!$A$2:$K$2000,11,0)</f>
        <v>18328118003205</v>
      </c>
      <c r="AK2729" s="44">
        <f t="shared" si="184"/>
        <v>18328118003205</v>
      </c>
    </row>
    <row r="2730" spans="1:37" s="14" customFormat="1" ht="15" customHeight="1" thickBot="1" x14ac:dyDescent="0.25">
      <c r="A2730" s="9" t="str">
        <f t="shared" si="185"/>
        <v>PREVENTIVA</v>
      </c>
      <c r="B2730" s="18">
        <f>VLOOKUP(C2730,FORNECEDORES!D:E,2,0)</f>
        <v>132859</v>
      </c>
      <c r="C2730" s="19" t="str">
        <f>VLOOKUP(D2730,FORNECEDORES!A:D,4,0)</f>
        <v>27.093.558/0006-20</v>
      </c>
      <c r="D2730" s="13" t="s">
        <v>7131</v>
      </c>
      <c r="E2730" s="20" t="str">
        <f t="shared" si="183"/>
        <v>04 0150</v>
      </c>
      <c r="F2730" s="28" t="s">
        <v>4963</v>
      </c>
      <c r="G2730" s="21" t="str">
        <f>VLOOKUP(E2730,'FILIAIS PETZ'!A:E,5,0)</f>
        <v>PETZ BRASILIA JARDIM BOTANICO</v>
      </c>
      <c r="H2730" s="20" t="str">
        <f>VLOOKUP(E2730,'FILIAIS PETZ'!A:D,4,0)</f>
        <v>BJDB-DF</v>
      </c>
      <c r="I2730" s="46">
        <v>45413</v>
      </c>
      <c r="J2730" s="9" t="s">
        <v>4980</v>
      </c>
      <c r="K2730" s="9" t="s">
        <v>5858</v>
      </c>
      <c r="L2730" s="83" t="s">
        <v>8364</v>
      </c>
      <c r="M2730" s="85">
        <v>45464</v>
      </c>
      <c r="N2730" s="85">
        <v>45490</v>
      </c>
      <c r="O2730" s="85">
        <v>45468</v>
      </c>
      <c r="P2730" s="29" t="s">
        <v>4998</v>
      </c>
      <c r="Q2730" s="84">
        <v>3</v>
      </c>
      <c r="R2730" s="84">
        <v>1</v>
      </c>
      <c r="S2730" s="84" t="s">
        <v>4983</v>
      </c>
      <c r="T2730" s="84" t="s">
        <v>32</v>
      </c>
      <c r="U2730" s="84">
        <v>11002</v>
      </c>
      <c r="V2730" s="84">
        <v>11002</v>
      </c>
      <c r="W2730" s="84"/>
      <c r="X2730" s="10" t="s">
        <v>5016</v>
      </c>
      <c r="Y2730" s="10" t="s">
        <v>4980</v>
      </c>
      <c r="Z2730" s="9" t="s">
        <v>4994</v>
      </c>
      <c r="AA2730" s="9" t="s">
        <v>5732</v>
      </c>
      <c r="AB2730" s="9" t="s">
        <v>5005</v>
      </c>
      <c r="AC2730" s="84" t="s">
        <v>4999</v>
      </c>
      <c r="AD2730" s="29"/>
      <c r="AE2730" s="20" t="str">
        <f>VLOOKUP(E2730,'FILIAIS PETZ'!A:Q,17,0)</f>
        <v>CO-1</v>
      </c>
      <c r="AF2730" s="20" t="str">
        <f>VLOOKUP(E2730,'FILIAIS PETZ'!A:Q,3,0)</f>
        <v>FELICIO</v>
      </c>
      <c r="AG2730" s="20" t="str">
        <f>VLOOKUP(E2730,'FILIAIS PETZ'!A:Q,2,0)</f>
        <v>R3</v>
      </c>
      <c r="AH2730" s="75">
        <v>2330</v>
      </c>
      <c r="AI2730" s="16" t="s">
        <v>7246</v>
      </c>
      <c r="AJ2730" s="43">
        <f>VLOOKUP(E2730,'FILIAIS PETZ'!$A$2:$K$2000,11,0)</f>
        <v>18328118014320</v>
      </c>
      <c r="AK2730" s="44">
        <f t="shared" si="184"/>
        <v>18328118014320</v>
      </c>
    </row>
    <row r="2731" spans="1:37" s="14" customFormat="1" ht="15" customHeight="1" thickBot="1" x14ac:dyDescent="0.25">
      <c r="A2731" s="9" t="str">
        <f t="shared" si="185"/>
        <v>PREVENTIVA</v>
      </c>
      <c r="B2731" s="18">
        <f>VLOOKUP(C2731,FORNECEDORES!D:E,2,0)</f>
        <v>4722</v>
      </c>
      <c r="C2731" s="19" t="str">
        <f>VLOOKUP(D2731,FORNECEDORES!A:D,4,0)</f>
        <v>08.100.057/0001-74</v>
      </c>
      <c r="D2731" s="13" t="s">
        <v>6219</v>
      </c>
      <c r="E2731" s="20" t="str">
        <f t="shared" si="183"/>
        <v>04 0142</v>
      </c>
      <c r="F2731" s="28" t="s">
        <v>4931</v>
      </c>
      <c r="G2731" s="21" t="str">
        <f>VLOOKUP(E2731,'FILIAIS PETZ'!A:E,5,0)</f>
        <v>PETZ MIGUEL SUTIL</v>
      </c>
      <c r="H2731" s="20" t="str">
        <f>VLOOKUP(E2731,'FILIAIS PETZ'!A:D,4,0)</f>
        <v>MGST-MT</v>
      </c>
      <c r="I2731" s="46">
        <v>45413</v>
      </c>
      <c r="J2731" s="9" t="s">
        <v>4980</v>
      </c>
      <c r="K2731" s="9" t="s">
        <v>5858</v>
      </c>
      <c r="L2731" s="83" t="s">
        <v>7868</v>
      </c>
      <c r="M2731" s="85">
        <v>45422</v>
      </c>
      <c r="N2731" s="85">
        <v>45462</v>
      </c>
      <c r="O2731" s="85">
        <v>45447</v>
      </c>
      <c r="P2731" s="29" t="s">
        <v>4998</v>
      </c>
      <c r="Q2731" s="84">
        <v>3</v>
      </c>
      <c r="R2731" s="84">
        <v>1</v>
      </c>
      <c r="S2731" s="84" t="s">
        <v>4983</v>
      </c>
      <c r="T2731" s="84" t="s">
        <v>32</v>
      </c>
      <c r="U2731" s="84">
        <v>11002</v>
      </c>
      <c r="V2731" s="84">
        <v>11002</v>
      </c>
      <c r="W2731" s="84"/>
      <c r="X2731" s="10" t="s">
        <v>5016</v>
      </c>
      <c r="Y2731" s="9" t="s">
        <v>4994</v>
      </c>
      <c r="Z2731" s="9" t="s">
        <v>4994</v>
      </c>
      <c r="AA2731" s="9" t="s">
        <v>5732</v>
      </c>
      <c r="AB2731" s="10" t="s">
        <v>5040</v>
      </c>
      <c r="AC2731" s="84" t="s">
        <v>4999</v>
      </c>
      <c r="AD2731" s="29"/>
      <c r="AE2731" s="20" t="str">
        <f>VLOOKUP(E2731,'FILIAIS PETZ'!A:Q,17,0)</f>
        <v>CO-3</v>
      </c>
      <c r="AF2731" s="20" t="str">
        <f>VLOOKUP(E2731,'FILIAIS PETZ'!A:Q,3,0)</f>
        <v>FELICIO</v>
      </c>
      <c r="AG2731" s="20" t="str">
        <f>VLOOKUP(E2731,'FILIAIS PETZ'!A:Q,2,0)</f>
        <v>R3</v>
      </c>
      <c r="AH2731" s="75">
        <v>2330</v>
      </c>
      <c r="AI2731" s="16" t="s">
        <v>7246</v>
      </c>
      <c r="AJ2731" s="43">
        <f>VLOOKUP(E2731,'FILIAIS PETZ'!$A$2:$K$2000,11,0)</f>
        <v>18328118013430</v>
      </c>
      <c r="AK2731" s="44">
        <f t="shared" si="184"/>
        <v>18328118013430</v>
      </c>
    </row>
    <row r="2732" spans="1:37" s="14" customFormat="1" ht="15" customHeight="1" thickBot="1" x14ac:dyDescent="0.25">
      <c r="A2732" s="9" t="str">
        <f t="shared" si="185"/>
        <v>PREVENTIVA</v>
      </c>
      <c r="B2732" s="18">
        <f>VLOOKUP(C2732,FORNECEDORES!D:E,2,0)</f>
        <v>4722</v>
      </c>
      <c r="C2732" s="19" t="str">
        <f>VLOOKUP(D2732,FORNECEDORES!A:D,4,0)</f>
        <v>08.100.057/0001-74</v>
      </c>
      <c r="D2732" s="13" t="s">
        <v>6219</v>
      </c>
      <c r="E2732" s="20" t="str">
        <f t="shared" si="183"/>
        <v>04 0224</v>
      </c>
      <c r="F2732" s="28" t="s">
        <v>4941</v>
      </c>
      <c r="G2732" s="21" t="str">
        <f>VLOOKUP(E2732,'FILIAIS PETZ'!A:E,5,0)</f>
        <v>PETZ NORTE SUL PLAZA</v>
      </c>
      <c r="H2732" s="20" t="str">
        <f>VLOOKUP(E2732,'FILIAIS PETZ'!A:D,4,0)</f>
        <v>NSPL-MS</v>
      </c>
      <c r="I2732" s="46">
        <v>45413</v>
      </c>
      <c r="J2732" s="9" t="s">
        <v>4980</v>
      </c>
      <c r="K2732" s="9" t="s">
        <v>5858</v>
      </c>
      <c r="L2732" s="83" t="s">
        <v>7869</v>
      </c>
      <c r="M2732" s="85">
        <v>45422</v>
      </c>
      <c r="N2732" s="85">
        <v>45455</v>
      </c>
      <c r="O2732" s="85">
        <v>45436</v>
      </c>
      <c r="P2732" s="29" t="s">
        <v>4998</v>
      </c>
      <c r="Q2732" s="84">
        <v>3</v>
      </c>
      <c r="R2732" s="84">
        <v>1</v>
      </c>
      <c r="S2732" s="84" t="s">
        <v>4983</v>
      </c>
      <c r="T2732" s="84" t="s">
        <v>32</v>
      </c>
      <c r="U2732" s="84">
        <v>11002</v>
      </c>
      <c r="V2732" s="84">
        <v>11002</v>
      </c>
      <c r="W2732" s="84"/>
      <c r="X2732" s="10" t="s">
        <v>5016</v>
      </c>
      <c r="Y2732" s="9" t="s">
        <v>4994</v>
      </c>
      <c r="Z2732" s="9" t="s">
        <v>4994</v>
      </c>
      <c r="AA2732" s="9" t="s">
        <v>5732</v>
      </c>
      <c r="AB2732" s="10" t="s">
        <v>5040</v>
      </c>
      <c r="AC2732" s="84" t="s">
        <v>4999</v>
      </c>
      <c r="AD2732" s="29"/>
      <c r="AE2732" s="20" t="str">
        <f>VLOOKUP(E2732,'FILIAIS PETZ'!A:Q,17,0)</f>
        <v>CO-1</v>
      </c>
      <c r="AF2732" s="20" t="str">
        <f>VLOOKUP(E2732,'FILIAIS PETZ'!A:Q,3,0)</f>
        <v>FELICIO</v>
      </c>
      <c r="AG2732" s="20" t="str">
        <f>VLOOKUP(E2732,'FILIAIS PETZ'!A:Q,2,0)</f>
        <v>R3</v>
      </c>
      <c r="AH2732" s="75">
        <v>2330</v>
      </c>
      <c r="AI2732" s="16" t="s">
        <v>7246</v>
      </c>
      <c r="AJ2732" s="43">
        <f>VLOOKUP(E2732,'FILIAIS PETZ'!$A$2:$K$2000,11,0)</f>
        <v>18328118021459</v>
      </c>
      <c r="AK2732" s="44">
        <f t="shared" si="184"/>
        <v>18328118021459</v>
      </c>
    </row>
    <row r="2733" spans="1:37" s="14" customFormat="1" ht="15" customHeight="1" thickBot="1" x14ac:dyDescent="0.25">
      <c r="A2733" s="9" t="str">
        <f t="shared" si="185"/>
        <v>PREVENTIVA</v>
      </c>
      <c r="B2733" s="18">
        <f>VLOOKUP(C2733,FORNECEDORES!D:E,2,0)</f>
        <v>4990</v>
      </c>
      <c r="C2733" s="19" t="str">
        <f>VLOOKUP(D2733,FORNECEDORES!A:D,4,0)</f>
        <v>27.093.558/0012-78</v>
      </c>
      <c r="D2733" s="13" t="s">
        <v>7133</v>
      </c>
      <c r="E2733" s="20" t="str">
        <f t="shared" si="183"/>
        <v>04 0040</v>
      </c>
      <c r="F2733" s="28" t="s">
        <v>4943</v>
      </c>
      <c r="G2733" s="21" t="str">
        <f>VLOOKUP(E2733,'FILIAIS PETZ'!A:E,5,0)</f>
        <v>PETZ NOSSA SENHORA DO CARMO</v>
      </c>
      <c r="H2733" s="20" t="str">
        <f>VLOOKUP(E2733,'FILIAIS PETZ'!A:D,4,0)</f>
        <v>NSCA-MG</v>
      </c>
      <c r="I2733" s="46">
        <v>45413</v>
      </c>
      <c r="J2733" s="9" t="s">
        <v>4980</v>
      </c>
      <c r="K2733" s="9" t="s">
        <v>5858</v>
      </c>
      <c r="L2733" s="83" t="s">
        <v>8385</v>
      </c>
      <c r="M2733" s="85">
        <v>45464</v>
      </c>
      <c r="N2733" s="85">
        <v>45490</v>
      </c>
      <c r="O2733" s="85">
        <v>45468</v>
      </c>
      <c r="P2733" s="29" t="s">
        <v>4998</v>
      </c>
      <c r="Q2733" s="84">
        <v>3</v>
      </c>
      <c r="R2733" s="84">
        <v>1</v>
      </c>
      <c r="S2733" s="84" t="s">
        <v>4983</v>
      </c>
      <c r="T2733" s="84" t="s">
        <v>32</v>
      </c>
      <c r="U2733" s="84">
        <v>11002</v>
      </c>
      <c r="V2733" s="84">
        <v>11002</v>
      </c>
      <c r="W2733" s="84"/>
      <c r="X2733" s="10" t="s">
        <v>5016</v>
      </c>
      <c r="Y2733" s="10" t="s">
        <v>4980</v>
      </c>
      <c r="Z2733" s="9" t="s">
        <v>4994</v>
      </c>
      <c r="AA2733" s="9" t="s">
        <v>5732</v>
      </c>
      <c r="AB2733" s="9" t="s">
        <v>5005</v>
      </c>
      <c r="AC2733" s="84" t="s">
        <v>4999</v>
      </c>
      <c r="AD2733" s="29"/>
      <c r="AE2733" s="20" t="str">
        <f>VLOOKUP(E2733,'FILIAIS PETZ'!A:Q,17,0)</f>
        <v>MG-1</v>
      </c>
      <c r="AF2733" s="20" t="str">
        <f>VLOOKUP(E2733,'FILIAIS PETZ'!A:Q,3,0)</f>
        <v>FELICIO</v>
      </c>
      <c r="AG2733" s="20" t="str">
        <f>VLOOKUP(E2733,'FILIAIS PETZ'!A:Q,2,0)</f>
        <v>R3</v>
      </c>
      <c r="AH2733" s="75">
        <v>4660</v>
      </c>
      <c r="AI2733" s="16" t="s">
        <v>7246</v>
      </c>
      <c r="AJ2733" s="43">
        <f>VLOOKUP(E2733,'FILIAIS PETZ'!$A$2:$K$2000,11,0)</f>
        <v>18328118003981</v>
      </c>
      <c r="AK2733" s="44">
        <f t="shared" si="184"/>
        <v>18328118003981</v>
      </c>
    </row>
    <row r="2734" spans="1:37" s="14" customFormat="1" ht="15" customHeight="1" thickBot="1" x14ac:dyDescent="0.25">
      <c r="A2734" s="9" t="str">
        <f t="shared" si="185"/>
        <v>PREVENTIVA</v>
      </c>
      <c r="B2734" s="18">
        <f>VLOOKUP(C2734,FORNECEDORES!D:E,2,0)</f>
        <v>4722</v>
      </c>
      <c r="C2734" s="19" t="str">
        <f>VLOOKUP(D2734,FORNECEDORES!A:D,4,0)</f>
        <v>08.100.057/0001-74</v>
      </c>
      <c r="D2734" s="13" t="s">
        <v>6219</v>
      </c>
      <c r="E2734" s="20" t="str">
        <f t="shared" si="183"/>
        <v>04 0083</v>
      </c>
      <c r="F2734" s="28" t="s">
        <v>4936</v>
      </c>
      <c r="G2734" s="21" t="str">
        <f>VLOOKUP(E2734,'FILIAIS PETZ'!A:E,5,0)</f>
        <v>PETZ OSASCO</v>
      </c>
      <c r="H2734" s="20" t="str">
        <f>VLOOKUP(E2734,'FILIAIS PETZ'!A:D,4,0)</f>
        <v>OSAS-SP</v>
      </c>
      <c r="I2734" s="46">
        <v>45413</v>
      </c>
      <c r="J2734" s="9" t="s">
        <v>4980</v>
      </c>
      <c r="K2734" s="9" t="s">
        <v>5858</v>
      </c>
      <c r="L2734" s="83" t="s">
        <v>12582</v>
      </c>
      <c r="M2734" s="85">
        <v>45391</v>
      </c>
      <c r="N2734" s="85">
        <v>45560</v>
      </c>
      <c r="O2734" s="85">
        <v>45545</v>
      </c>
      <c r="P2734" s="29" t="s">
        <v>4998</v>
      </c>
      <c r="Q2734" s="84">
        <v>3</v>
      </c>
      <c r="R2734" s="84">
        <v>1</v>
      </c>
      <c r="S2734" s="84" t="s">
        <v>4983</v>
      </c>
      <c r="T2734" s="84" t="s">
        <v>32</v>
      </c>
      <c r="U2734" s="84">
        <v>11002</v>
      </c>
      <c r="V2734" s="84">
        <v>11002</v>
      </c>
      <c r="W2734" s="84"/>
      <c r="X2734" s="10" t="s">
        <v>5016</v>
      </c>
      <c r="Y2734" s="9" t="s">
        <v>4994</v>
      </c>
      <c r="Z2734" s="9" t="s">
        <v>4994</v>
      </c>
      <c r="AA2734" s="9" t="s">
        <v>5732</v>
      </c>
      <c r="AB2734" s="10" t="s">
        <v>5040</v>
      </c>
      <c r="AC2734" s="84" t="s">
        <v>4999</v>
      </c>
      <c r="AD2734" s="29"/>
      <c r="AE2734" s="20" t="str">
        <f>VLOOKUP(E2734,'FILIAIS PETZ'!A:Q,17,0)</f>
        <v>SP7</v>
      </c>
      <c r="AF2734" s="20" t="str">
        <f>VLOOKUP(E2734,'FILIAIS PETZ'!A:Q,3,0)</f>
        <v>FELICIO</v>
      </c>
      <c r="AG2734" s="20" t="str">
        <f>VLOOKUP(E2734,'FILIAIS PETZ'!A:Q,2,0)</f>
        <v>R3</v>
      </c>
      <c r="AH2734" s="75">
        <v>2330</v>
      </c>
      <c r="AI2734" s="16" t="s">
        <v>7246</v>
      </c>
      <c r="AJ2734" s="43">
        <f>VLOOKUP(E2734,'FILIAIS PETZ'!$A$2:$K$2000,11,0)</f>
        <v>18328118008355</v>
      </c>
      <c r="AK2734" s="44">
        <f t="shared" si="184"/>
        <v>18328118008355</v>
      </c>
    </row>
    <row r="2735" spans="1:37" s="14" customFormat="1" ht="15" customHeight="1" thickBot="1" x14ac:dyDescent="0.25">
      <c r="A2735" s="9" t="str">
        <f t="shared" si="185"/>
        <v>PREVENTIVA</v>
      </c>
      <c r="B2735" s="18">
        <f>VLOOKUP(C2735,FORNECEDORES!D:E,2,0)</f>
        <v>132859</v>
      </c>
      <c r="C2735" s="19" t="str">
        <f>VLOOKUP(D2735,FORNECEDORES!A:D,4,0)</f>
        <v>27.093.558/0006-20</v>
      </c>
      <c r="D2735" s="13" t="s">
        <v>7131</v>
      </c>
      <c r="E2735" s="20" t="str">
        <f t="shared" si="183"/>
        <v>04 0139</v>
      </c>
      <c r="F2735" s="28" t="s">
        <v>4978</v>
      </c>
      <c r="G2735" s="21" t="str">
        <f>VLOOKUP(E2735,'FILIAIS PETZ'!A:E,5,0)</f>
        <v>PETZ PALMAS</v>
      </c>
      <c r="H2735" s="20" t="str">
        <f>VLOOKUP(E2735,'FILIAIS PETZ'!A:D,4,0)</f>
        <v>PMAS-TO</v>
      </c>
      <c r="I2735" s="46">
        <v>45413</v>
      </c>
      <c r="J2735" s="9" t="s">
        <v>4980</v>
      </c>
      <c r="K2735" s="9" t="s">
        <v>5858</v>
      </c>
      <c r="L2735" s="83" t="s">
        <v>8373</v>
      </c>
      <c r="M2735" s="85">
        <v>45464</v>
      </c>
      <c r="N2735" s="85">
        <v>45490</v>
      </c>
      <c r="O2735" s="85">
        <v>45468</v>
      </c>
      <c r="P2735" s="29" t="s">
        <v>4998</v>
      </c>
      <c r="Q2735" s="84">
        <v>3</v>
      </c>
      <c r="R2735" s="84">
        <v>1</v>
      </c>
      <c r="S2735" s="84" t="s">
        <v>4983</v>
      </c>
      <c r="T2735" s="84" t="s">
        <v>32</v>
      </c>
      <c r="U2735" s="84">
        <v>11002</v>
      </c>
      <c r="V2735" s="84">
        <v>11002</v>
      </c>
      <c r="W2735" s="84"/>
      <c r="X2735" s="10" t="s">
        <v>5016</v>
      </c>
      <c r="Y2735" s="10" t="s">
        <v>4980</v>
      </c>
      <c r="Z2735" s="9" t="s">
        <v>4994</v>
      </c>
      <c r="AA2735" s="9" t="s">
        <v>5732</v>
      </c>
      <c r="AB2735" s="9" t="s">
        <v>5005</v>
      </c>
      <c r="AC2735" s="84" t="s">
        <v>4999</v>
      </c>
      <c r="AD2735" s="29"/>
      <c r="AE2735" s="20" t="str">
        <f>VLOOKUP(E2735,'FILIAIS PETZ'!A:Q,17,0)</f>
        <v>CO-2</v>
      </c>
      <c r="AF2735" s="20" t="str">
        <f>VLOOKUP(E2735,'FILIAIS PETZ'!A:Q,3,0)</f>
        <v>FELICIO</v>
      </c>
      <c r="AG2735" s="20" t="str">
        <f>VLOOKUP(E2735,'FILIAIS PETZ'!A:Q,2,0)</f>
        <v>R3</v>
      </c>
      <c r="AH2735" s="75">
        <v>2330</v>
      </c>
      <c r="AI2735" s="16" t="s">
        <v>7246</v>
      </c>
      <c r="AJ2735" s="43">
        <f>VLOOKUP(E2735,'FILIAIS PETZ'!$A$2:$K$2000,11,0)</f>
        <v>18328118014088</v>
      </c>
      <c r="AK2735" s="44">
        <f t="shared" si="184"/>
        <v>18328118014088</v>
      </c>
    </row>
    <row r="2736" spans="1:37" s="14" customFormat="1" ht="15" customHeight="1" thickBot="1" x14ac:dyDescent="0.25">
      <c r="A2736" s="9" t="str">
        <f t="shared" si="185"/>
        <v>PREVENTIVA</v>
      </c>
      <c r="B2736" s="18">
        <f>VLOOKUP(C2736,FORNECEDORES!D:E,2,0)</f>
        <v>4990</v>
      </c>
      <c r="C2736" s="19" t="str">
        <f>VLOOKUP(D2736,FORNECEDORES!A:D,4,0)</f>
        <v>27.093.558/0012-78</v>
      </c>
      <c r="D2736" s="13" t="s">
        <v>7133</v>
      </c>
      <c r="E2736" s="20" t="str">
        <f t="shared" si="183"/>
        <v>04 0061</v>
      </c>
      <c r="F2736" s="28" t="s">
        <v>4946</v>
      </c>
      <c r="G2736" s="21" t="str">
        <f>VLOOKUP(E2736,'FILIAIS PETZ'!A:E,5,0)</f>
        <v>PETZ PAMPULHA</v>
      </c>
      <c r="H2736" s="20" t="str">
        <f>VLOOKUP(E2736,'FILIAIS PETZ'!A:D,4,0)</f>
        <v>PAMP-MG</v>
      </c>
      <c r="I2736" s="46">
        <v>45413</v>
      </c>
      <c r="J2736" s="9" t="s">
        <v>4980</v>
      </c>
      <c r="K2736" s="9" t="s">
        <v>5858</v>
      </c>
      <c r="L2736" s="83" t="s">
        <v>8363</v>
      </c>
      <c r="M2736" s="85">
        <v>45464</v>
      </c>
      <c r="N2736" s="85">
        <v>45490</v>
      </c>
      <c r="O2736" s="85">
        <v>45468</v>
      </c>
      <c r="P2736" s="29" t="s">
        <v>4998</v>
      </c>
      <c r="Q2736" s="84">
        <v>3</v>
      </c>
      <c r="R2736" s="84">
        <v>1</v>
      </c>
      <c r="S2736" s="84" t="s">
        <v>4983</v>
      </c>
      <c r="T2736" s="84" t="s">
        <v>32</v>
      </c>
      <c r="U2736" s="84">
        <v>11002</v>
      </c>
      <c r="V2736" s="84">
        <v>11002</v>
      </c>
      <c r="W2736" s="84"/>
      <c r="X2736" s="10" t="s">
        <v>5016</v>
      </c>
      <c r="Y2736" s="10" t="s">
        <v>4980</v>
      </c>
      <c r="Z2736" s="9" t="s">
        <v>4994</v>
      </c>
      <c r="AA2736" s="9" t="s">
        <v>5732</v>
      </c>
      <c r="AB2736" s="9" t="s">
        <v>5005</v>
      </c>
      <c r="AC2736" s="84" t="s">
        <v>4999</v>
      </c>
      <c r="AD2736" s="29"/>
      <c r="AE2736" s="20" t="str">
        <f>VLOOKUP(E2736,'FILIAIS PETZ'!A:Q,17,0)</f>
        <v>MG-1</v>
      </c>
      <c r="AF2736" s="20" t="str">
        <f>VLOOKUP(E2736,'FILIAIS PETZ'!A:Q,3,0)</f>
        <v>FELICIO</v>
      </c>
      <c r="AG2736" s="20" t="str">
        <f>VLOOKUP(E2736,'FILIAIS PETZ'!A:Q,2,0)</f>
        <v>R3</v>
      </c>
      <c r="AH2736" s="75">
        <v>2330</v>
      </c>
      <c r="AI2736" s="16" t="s">
        <v>7246</v>
      </c>
      <c r="AJ2736" s="43">
        <f>VLOOKUP(E2736,'FILIAIS PETZ'!$A$2:$K$2000,11,0)</f>
        <v>18328118006069</v>
      </c>
      <c r="AK2736" s="44">
        <f t="shared" si="184"/>
        <v>18328118006069</v>
      </c>
    </row>
    <row r="2737" spans="1:37" s="14" customFormat="1" ht="15" customHeight="1" thickBot="1" x14ac:dyDescent="0.25">
      <c r="A2737" s="9" t="str">
        <f t="shared" si="185"/>
        <v>PREVENTIVA</v>
      </c>
      <c r="B2737" s="18">
        <f>VLOOKUP(C2737,FORNECEDORES!D:E,2,0)</f>
        <v>132859</v>
      </c>
      <c r="C2737" s="19" t="str">
        <f>VLOOKUP(D2737,FORNECEDORES!A:D,4,0)</f>
        <v>27.093.558/0006-20</v>
      </c>
      <c r="D2737" s="13" t="s">
        <v>7131</v>
      </c>
      <c r="E2737" s="20" t="str">
        <f t="shared" si="183"/>
        <v>04 0255</v>
      </c>
      <c r="F2737" s="28" t="s">
        <v>4964</v>
      </c>
      <c r="G2737" s="21" t="str">
        <f>VLOOKUP(E2737,'FILIAIS PETZ'!A:E,5,0)</f>
        <v>PETZ PARK SHOPPING BRASILIA</v>
      </c>
      <c r="H2737" s="20" t="str">
        <f>VLOOKUP(E2737,'FILIAIS PETZ'!A:D,4,0)</f>
        <v>PKSB-DF</v>
      </c>
      <c r="I2737" s="46">
        <v>45413</v>
      </c>
      <c r="J2737" s="9" t="s">
        <v>4980</v>
      </c>
      <c r="K2737" s="9" t="s">
        <v>5858</v>
      </c>
      <c r="L2737" s="83" t="s">
        <v>8378</v>
      </c>
      <c r="M2737" s="85">
        <v>45464</v>
      </c>
      <c r="N2737" s="85">
        <v>45490</v>
      </c>
      <c r="O2737" s="85">
        <v>45468</v>
      </c>
      <c r="P2737" s="29" t="s">
        <v>4998</v>
      </c>
      <c r="Q2737" s="84">
        <v>3</v>
      </c>
      <c r="R2737" s="84">
        <v>1</v>
      </c>
      <c r="S2737" s="84" t="s">
        <v>4983</v>
      </c>
      <c r="T2737" s="84" t="s">
        <v>32</v>
      </c>
      <c r="U2737" s="84">
        <v>11002</v>
      </c>
      <c r="V2737" s="84">
        <v>11002</v>
      </c>
      <c r="W2737" s="84"/>
      <c r="X2737" s="10" t="s">
        <v>5016</v>
      </c>
      <c r="Y2737" s="10" t="s">
        <v>4980</v>
      </c>
      <c r="Z2737" s="9" t="s">
        <v>4994</v>
      </c>
      <c r="AA2737" s="9" t="s">
        <v>5732</v>
      </c>
      <c r="AB2737" s="9" t="s">
        <v>5005</v>
      </c>
      <c r="AC2737" s="84" t="s">
        <v>4999</v>
      </c>
      <c r="AD2737" s="29"/>
      <c r="AE2737" s="20" t="str">
        <f>VLOOKUP(E2737,'FILIAIS PETZ'!A:Q,17,0)</f>
        <v>CO-2</v>
      </c>
      <c r="AF2737" s="20" t="str">
        <f>VLOOKUP(E2737,'FILIAIS PETZ'!A:Q,3,0)</f>
        <v>FELICIO</v>
      </c>
      <c r="AG2737" s="20" t="str">
        <f>VLOOKUP(E2737,'FILIAIS PETZ'!A:Q,2,0)</f>
        <v>R3</v>
      </c>
      <c r="AH2737" s="75">
        <v>2330</v>
      </c>
      <c r="AI2737" s="16" t="s">
        <v>7246</v>
      </c>
      <c r="AJ2737" s="43" t="str">
        <f>VLOOKUP(E2737,'FILIAIS PETZ'!$A$2:$K$2000,11,0)</f>
        <v>18.328.118/0242-02</v>
      </c>
      <c r="AK2737" s="44" t="str">
        <f t="shared" si="184"/>
        <v>18.328.118/0242-02</v>
      </c>
    </row>
    <row r="2738" spans="1:37" s="14" customFormat="1" ht="15" customHeight="1" thickBot="1" x14ac:dyDescent="0.25">
      <c r="A2738" s="9" t="str">
        <f t="shared" si="185"/>
        <v>PREVENTIVA</v>
      </c>
      <c r="B2738" s="18">
        <f>VLOOKUP(C2738,FORNECEDORES!D:E,2,0)</f>
        <v>165145</v>
      </c>
      <c r="C2738" s="19" t="str">
        <f>VLOOKUP(D2738,FORNECEDORES!A:D,4,0)</f>
        <v>27.093.558/0030-50</v>
      </c>
      <c r="D2738" s="13" t="s">
        <v>7141</v>
      </c>
      <c r="E2738" s="20" t="str">
        <f t="shared" si="183"/>
        <v>04 0033</v>
      </c>
      <c r="F2738" s="28" t="s">
        <v>4933</v>
      </c>
      <c r="G2738" s="21" t="str">
        <f>VLOOKUP(E2738,'FILIAIS PETZ'!A:E,5,0)</f>
        <v>PETZ PARQUE FLAMBOYANT</v>
      </c>
      <c r="H2738" s="20" t="str">
        <f>VLOOKUP(E2738,'FILIAIS PETZ'!A:D,4,0)</f>
        <v>FBYT-GO</v>
      </c>
      <c r="I2738" s="46">
        <v>45413</v>
      </c>
      <c r="J2738" s="9" t="s">
        <v>4980</v>
      </c>
      <c r="K2738" s="9" t="s">
        <v>5858</v>
      </c>
      <c r="L2738" s="83" t="s">
        <v>8371</v>
      </c>
      <c r="M2738" s="85">
        <v>45464</v>
      </c>
      <c r="N2738" s="85">
        <v>45490</v>
      </c>
      <c r="O2738" s="85">
        <v>45468</v>
      </c>
      <c r="P2738" s="29" t="s">
        <v>4998</v>
      </c>
      <c r="Q2738" s="84">
        <v>3</v>
      </c>
      <c r="R2738" s="84">
        <v>1</v>
      </c>
      <c r="S2738" s="84" t="s">
        <v>4983</v>
      </c>
      <c r="T2738" s="84" t="s">
        <v>32</v>
      </c>
      <c r="U2738" s="84">
        <v>11002</v>
      </c>
      <c r="V2738" s="84">
        <v>11002</v>
      </c>
      <c r="W2738" s="84"/>
      <c r="X2738" s="10" t="s">
        <v>5016</v>
      </c>
      <c r="Y2738" s="10" t="s">
        <v>4980</v>
      </c>
      <c r="Z2738" s="9" t="s">
        <v>4994</v>
      </c>
      <c r="AA2738" s="9" t="s">
        <v>5732</v>
      </c>
      <c r="AB2738" s="9" t="s">
        <v>5005</v>
      </c>
      <c r="AC2738" s="84" t="s">
        <v>4999</v>
      </c>
      <c r="AD2738" s="29"/>
      <c r="AE2738" s="20" t="str">
        <f>VLOOKUP(E2738,'FILIAIS PETZ'!A:Q,17,0)</f>
        <v>CO-2</v>
      </c>
      <c r="AF2738" s="20" t="str">
        <f>VLOOKUP(E2738,'FILIAIS PETZ'!A:Q,3,0)</f>
        <v>FELICIO</v>
      </c>
      <c r="AG2738" s="20" t="str">
        <f>VLOOKUP(E2738,'FILIAIS PETZ'!A:Q,2,0)</f>
        <v>R3</v>
      </c>
      <c r="AH2738" s="75">
        <v>2330</v>
      </c>
      <c r="AI2738" s="16" t="s">
        <v>7246</v>
      </c>
      <c r="AJ2738" s="43">
        <f>VLOOKUP(E2738,'FILIAIS PETZ'!$A$2:$K$2000,11,0)</f>
        <v>18328118003477</v>
      </c>
      <c r="AK2738" s="44">
        <f t="shared" si="184"/>
        <v>18328118003477</v>
      </c>
    </row>
    <row r="2739" spans="1:37" s="14" customFormat="1" ht="15" customHeight="1" thickBot="1" x14ac:dyDescent="0.25">
      <c r="A2739" s="9" t="str">
        <f t="shared" si="185"/>
        <v>PREVENTIVA</v>
      </c>
      <c r="B2739" s="18">
        <f>VLOOKUP(C2739,FORNECEDORES!D:E,2,0)</f>
        <v>165145</v>
      </c>
      <c r="C2739" s="19" t="str">
        <f>VLOOKUP(D2739,FORNECEDORES!A:D,4,0)</f>
        <v>27.093.558/0030-50</v>
      </c>
      <c r="D2739" s="13" t="s">
        <v>7141</v>
      </c>
      <c r="E2739" s="20" t="str">
        <f t="shared" si="183"/>
        <v>04 0029</v>
      </c>
      <c r="F2739" s="28" t="s">
        <v>4965</v>
      </c>
      <c r="G2739" s="21" t="str">
        <f>VLOOKUP(E2739,'FILIAIS PETZ'!A:E,5,0)</f>
        <v>PETZ PASSEIO DAS AGUAS</v>
      </c>
      <c r="H2739" s="20" t="str">
        <f>VLOOKUP(E2739,'FILIAIS PETZ'!A:D,4,0)</f>
        <v>PSAG-GO</v>
      </c>
      <c r="I2739" s="46">
        <v>45413</v>
      </c>
      <c r="J2739" s="9" t="s">
        <v>4980</v>
      </c>
      <c r="K2739" s="9" t="s">
        <v>5858</v>
      </c>
      <c r="L2739" s="83" t="s">
        <v>8370</v>
      </c>
      <c r="M2739" s="85">
        <v>45464</v>
      </c>
      <c r="N2739" s="85">
        <v>45490</v>
      </c>
      <c r="O2739" s="85">
        <v>45468</v>
      </c>
      <c r="P2739" s="29" t="s">
        <v>4998</v>
      </c>
      <c r="Q2739" s="84">
        <v>3</v>
      </c>
      <c r="R2739" s="84">
        <v>1</v>
      </c>
      <c r="S2739" s="84" t="s">
        <v>4983</v>
      </c>
      <c r="T2739" s="84" t="s">
        <v>32</v>
      </c>
      <c r="U2739" s="84">
        <v>11002</v>
      </c>
      <c r="V2739" s="84">
        <v>11002</v>
      </c>
      <c r="W2739" s="84"/>
      <c r="X2739" s="10" t="s">
        <v>5016</v>
      </c>
      <c r="Y2739" s="10" t="s">
        <v>4980</v>
      </c>
      <c r="Z2739" s="9" t="s">
        <v>4994</v>
      </c>
      <c r="AA2739" s="9" t="s">
        <v>5732</v>
      </c>
      <c r="AB2739" s="9" t="s">
        <v>5005</v>
      </c>
      <c r="AC2739" s="84" t="s">
        <v>4999</v>
      </c>
      <c r="AD2739" s="29"/>
      <c r="AE2739" s="20" t="str">
        <f>VLOOKUP(E2739,'FILIAIS PETZ'!A:Q,17,0)</f>
        <v>CO-2</v>
      </c>
      <c r="AF2739" s="20" t="str">
        <f>VLOOKUP(E2739,'FILIAIS PETZ'!A:Q,3,0)</f>
        <v>FELICIO</v>
      </c>
      <c r="AG2739" s="20" t="str">
        <f>VLOOKUP(E2739,'FILIAIS PETZ'!A:Q,2,0)</f>
        <v>R3</v>
      </c>
      <c r="AH2739" s="75">
        <v>2330</v>
      </c>
      <c r="AI2739" s="16" t="s">
        <v>7246</v>
      </c>
      <c r="AJ2739" s="43">
        <f>VLOOKUP(E2739,'FILIAIS PETZ'!$A$2:$K$2000,11,0)</f>
        <v>18328118002900</v>
      </c>
      <c r="AK2739" s="44">
        <f t="shared" si="184"/>
        <v>18328118002900</v>
      </c>
    </row>
    <row r="2740" spans="1:37" s="14" customFormat="1" ht="15" customHeight="1" thickBot="1" x14ac:dyDescent="0.25">
      <c r="A2740" s="9" t="str">
        <f t="shared" si="185"/>
        <v>PREVENTIVA</v>
      </c>
      <c r="B2740" s="18">
        <f>VLOOKUP(C2740,FORNECEDORES!D:E,2,0)</f>
        <v>4722</v>
      </c>
      <c r="C2740" s="19" t="str">
        <f>VLOOKUP(D2740,FORNECEDORES!A:D,4,0)</f>
        <v>08.100.057/0001-74</v>
      </c>
      <c r="D2740" s="13" t="s">
        <v>6219</v>
      </c>
      <c r="E2740" s="20" t="str">
        <f t="shared" si="183"/>
        <v>04 0252</v>
      </c>
      <c r="F2740" s="28" t="s">
        <v>4969</v>
      </c>
      <c r="G2740" s="21" t="str">
        <f>VLOOKUP(E2740,'FILIAIS PETZ'!A:E,5,0)</f>
        <v>PETZ SHOPPING PORTO VELHO</v>
      </c>
      <c r="H2740" s="20" t="str">
        <f>VLOOKUP(E2740,'FILIAIS PETZ'!A:D,4,0)</f>
        <v>SPVL-RO</v>
      </c>
      <c r="I2740" s="46">
        <v>45413</v>
      </c>
      <c r="J2740" s="9" t="s">
        <v>4980</v>
      </c>
      <c r="K2740" s="9" t="s">
        <v>5858</v>
      </c>
      <c r="L2740" s="83" t="s">
        <v>12530</v>
      </c>
      <c r="M2740" s="85">
        <v>45422</v>
      </c>
      <c r="N2740" s="85">
        <v>45560</v>
      </c>
      <c r="O2740" s="85">
        <v>45544</v>
      </c>
      <c r="P2740" s="29" t="s">
        <v>4998</v>
      </c>
      <c r="Q2740" s="84">
        <v>3</v>
      </c>
      <c r="R2740" s="84">
        <v>1</v>
      </c>
      <c r="S2740" s="84" t="s">
        <v>4983</v>
      </c>
      <c r="T2740" s="84" t="s">
        <v>32</v>
      </c>
      <c r="U2740" s="84">
        <v>11002</v>
      </c>
      <c r="V2740" s="84">
        <v>11002</v>
      </c>
      <c r="W2740" s="84"/>
      <c r="X2740" s="10" t="s">
        <v>5016</v>
      </c>
      <c r="Y2740" s="9" t="s">
        <v>4994</v>
      </c>
      <c r="Z2740" s="9" t="s">
        <v>4994</v>
      </c>
      <c r="AA2740" s="9" t="s">
        <v>5732</v>
      </c>
      <c r="AB2740" s="10" t="s">
        <v>5040</v>
      </c>
      <c r="AC2740" s="84" t="s">
        <v>4999</v>
      </c>
      <c r="AD2740" s="29"/>
      <c r="AE2740" s="20" t="str">
        <f>VLOOKUP(E2740,'FILIAIS PETZ'!A:Q,17,0)</f>
        <v>CO-3</v>
      </c>
      <c r="AF2740" s="20" t="str">
        <f>VLOOKUP(E2740,'FILIAIS PETZ'!A:Q,3,0)</f>
        <v>FELICIO</v>
      </c>
      <c r="AG2740" s="20" t="str">
        <f>VLOOKUP(E2740,'FILIAIS PETZ'!A:Q,2,0)</f>
        <v>R3</v>
      </c>
      <c r="AH2740" s="75">
        <v>2330</v>
      </c>
      <c r="AI2740" s="16" t="s">
        <v>7246</v>
      </c>
      <c r="AJ2740" s="43" t="str">
        <f>VLOOKUP(E2740,'FILIAIS PETZ'!$A$2:$K$2000,11,0)</f>
        <v>18.328.118/0238-26</v>
      </c>
      <c r="AK2740" s="44" t="str">
        <f t="shared" si="184"/>
        <v>18.328.118/0238-26</v>
      </c>
    </row>
    <row r="2741" spans="1:37" s="14" customFormat="1" ht="15" customHeight="1" thickBot="1" x14ac:dyDescent="0.25">
      <c r="A2741" s="9" t="str">
        <f t="shared" si="185"/>
        <v>PREVENTIVA</v>
      </c>
      <c r="B2741" s="18">
        <f>VLOOKUP(C2741,FORNECEDORES!D:E,2,0)</f>
        <v>4990</v>
      </c>
      <c r="C2741" s="19" t="str">
        <f>VLOOKUP(D2741,FORNECEDORES!A:D,4,0)</f>
        <v>27.093.558/0012-78</v>
      </c>
      <c r="D2741" s="13" t="s">
        <v>7133</v>
      </c>
      <c r="E2741" s="20" t="str">
        <f t="shared" si="183"/>
        <v>04 0084</v>
      </c>
      <c r="F2741" s="28" t="s">
        <v>4958</v>
      </c>
      <c r="G2741" s="21" t="str">
        <f>VLOOKUP(E2741,'FILIAIS PETZ'!A:E,5,0)</f>
        <v>PETZ RAJA</v>
      </c>
      <c r="H2741" s="20" t="str">
        <f>VLOOKUP(E2741,'FILIAIS PETZ'!A:D,4,0)</f>
        <v>RAJA-MG</v>
      </c>
      <c r="I2741" s="46">
        <v>45413</v>
      </c>
      <c r="J2741" s="9" t="s">
        <v>4980</v>
      </c>
      <c r="K2741" s="9" t="s">
        <v>5858</v>
      </c>
      <c r="L2741" s="83" t="s">
        <v>8384</v>
      </c>
      <c r="M2741" s="85">
        <v>45464</v>
      </c>
      <c r="N2741" s="85">
        <v>45490</v>
      </c>
      <c r="O2741" s="85">
        <v>45468</v>
      </c>
      <c r="P2741" s="29" t="s">
        <v>4998</v>
      </c>
      <c r="Q2741" s="84">
        <v>3</v>
      </c>
      <c r="R2741" s="84">
        <v>1</v>
      </c>
      <c r="S2741" s="84" t="s">
        <v>4983</v>
      </c>
      <c r="T2741" s="84" t="s">
        <v>32</v>
      </c>
      <c r="U2741" s="84">
        <v>11002</v>
      </c>
      <c r="V2741" s="84">
        <v>11002</v>
      </c>
      <c r="W2741" s="84"/>
      <c r="X2741" s="10" t="s">
        <v>5016</v>
      </c>
      <c r="Y2741" s="10" t="s">
        <v>4980</v>
      </c>
      <c r="Z2741" s="9" t="s">
        <v>4994</v>
      </c>
      <c r="AA2741" s="9" t="s">
        <v>5732</v>
      </c>
      <c r="AB2741" s="9" t="s">
        <v>5005</v>
      </c>
      <c r="AC2741" s="84" t="s">
        <v>4999</v>
      </c>
      <c r="AD2741" s="29"/>
      <c r="AE2741" s="20" t="str">
        <f>VLOOKUP(E2741,'FILIAIS PETZ'!A:Q,17,0)</f>
        <v>MG-1</v>
      </c>
      <c r="AF2741" s="20" t="str">
        <f>VLOOKUP(E2741,'FILIAIS PETZ'!A:Q,3,0)</f>
        <v>FELICIO</v>
      </c>
      <c r="AG2741" s="20" t="str">
        <f>VLOOKUP(E2741,'FILIAIS PETZ'!A:Q,2,0)</f>
        <v>R3</v>
      </c>
      <c r="AH2741" s="75">
        <v>2330</v>
      </c>
      <c r="AI2741" s="16" t="s">
        <v>7246</v>
      </c>
      <c r="AJ2741" s="43">
        <f>VLOOKUP(E2741,'FILIAIS PETZ'!$A$2:$K$2000,11,0)</f>
        <v>18328118007707</v>
      </c>
      <c r="AK2741" s="44">
        <f t="shared" si="184"/>
        <v>18328118007707</v>
      </c>
    </row>
    <row r="2742" spans="1:37" s="14" customFormat="1" ht="15" customHeight="1" thickBot="1" x14ac:dyDescent="0.25">
      <c r="B2742" s="18">
        <f>VLOOKUP(C2742,FORNECEDORES!D:E,2,0)</f>
        <v>5833</v>
      </c>
      <c r="C2742" s="19" t="str">
        <f>VLOOKUP(D2742,FORNECEDORES!A:D,4,0)</f>
        <v>13.938.390/0002-78</v>
      </c>
      <c r="D2742" s="13" t="s">
        <v>7123</v>
      </c>
      <c r="E2742" s="20" t="str">
        <f t="shared" si="183"/>
        <v>04 0069</v>
      </c>
      <c r="F2742" s="28" t="s">
        <v>8968</v>
      </c>
      <c r="G2742" s="21" t="str">
        <f>VLOOKUP(E2742,'FILIAIS PETZ'!A:E,5,0)</f>
        <v>PETZ GIOVANNI PIRELLI</v>
      </c>
      <c r="H2742" s="20" t="str">
        <f>VLOOKUP(E2742,'FILIAIS PETZ'!A:D,4,0)</f>
        <v>GPIR-SP</v>
      </c>
      <c r="I2742" s="46">
        <v>45505</v>
      </c>
      <c r="J2742" s="9" t="s">
        <v>4980</v>
      </c>
      <c r="K2742" s="9"/>
      <c r="L2742" s="83"/>
      <c r="M2742" s="85"/>
      <c r="N2742" s="85"/>
      <c r="O2742" s="85"/>
      <c r="P2742" s="9" t="s">
        <v>4998</v>
      </c>
      <c r="Q2742" s="84">
        <v>3</v>
      </c>
      <c r="R2742" s="84">
        <v>1</v>
      </c>
      <c r="S2742" s="84" t="s">
        <v>4983</v>
      </c>
      <c r="T2742" s="84" t="s">
        <v>32</v>
      </c>
      <c r="U2742" s="84">
        <v>11002</v>
      </c>
      <c r="V2742" s="84">
        <v>11002</v>
      </c>
      <c r="W2742" s="84"/>
      <c r="X2742" s="10" t="s">
        <v>5016</v>
      </c>
      <c r="Y2742" s="10" t="s">
        <v>4994</v>
      </c>
      <c r="Z2742" s="9" t="s">
        <v>4994</v>
      </c>
      <c r="AA2742" s="9" t="s">
        <v>5732</v>
      </c>
      <c r="AB2742" s="9" t="s">
        <v>5005</v>
      </c>
      <c r="AC2742" s="84" t="s">
        <v>4999</v>
      </c>
      <c r="AD2742" s="29"/>
      <c r="AE2742" s="20" t="str">
        <f>VLOOKUP(E2742,'FILIAIS PETZ'!A:Q,17,0)</f>
        <v>SP3</v>
      </c>
      <c r="AF2742" s="20" t="str">
        <f>VLOOKUP(E2742,'FILIAIS PETZ'!A:Q,3,0)</f>
        <v>FELICIO</v>
      </c>
      <c r="AG2742" s="20" t="str">
        <f>VLOOKUP(E2742,'FILIAIS PETZ'!A:Q,2,0)</f>
        <v>R3</v>
      </c>
      <c r="AH2742" s="79">
        <v>2368.1999999999998</v>
      </c>
      <c r="AI2742" s="16" t="s">
        <v>8965</v>
      </c>
      <c r="AJ2742" s="43">
        <f>VLOOKUP(E2742,'FILIAIS PETZ'!$A$2:$K$2000,11,0)</f>
        <v>18328118006905</v>
      </c>
      <c r="AK2742" s="44">
        <f t="shared" si="184"/>
        <v>18328118006905</v>
      </c>
    </row>
    <row r="2743" spans="1:37" s="14" customFormat="1" ht="15" customHeight="1" thickBot="1" x14ac:dyDescent="0.25">
      <c r="A2743" s="9" t="str">
        <f t="shared" ref="A2743:A2758" si="186">J2743</f>
        <v>PREVENTIVA</v>
      </c>
      <c r="B2743" s="18">
        <f>VLOOKUP(C2743,FORNECEDORES!D:E,2,0)</f>
        <v>4722</v>
      </c>
      <c r="C2743" s="19" t="str">
        <f>VLOOKUP(D2743,FORNECEDORES!A:D,4,0)</f>
        <v>08.100.057/0001-74</v>
      </c>
      <c r="D2743" s="13" t="s">
        <v>6219</v>
      </c>
      <c r="E2743" s="20" t="str">
        <f t="shared" si="183"/>
        <v>04 0228</v>
      </c>
      <c r="F2743" s="28" t="s">
        <v>4939</v>
      </c>
      <c r="G2743" s="21" t="str">
        <f>VLOOKUP(E2743,'FILIAIS PETZ'!A:E,5,0)</f>
        <v>PETZ SHOPPING PANTANAL</v>
      </c>
      <c r="H2743" s="20" t="str">
        <f>VLOOKUP(E2743,'FILIAIS PETZ'!A:D,4,0)</f>
        <v>SPAN-MT</v>
      </c>
      <c r="I2743" s="46">
        <v>45413</v>
      </c>
      <c r="J2743" s="9" t="s">
        <v>4980</v>
      </c>
      <c r="K2743" s="9" t="s">
        <v>5858</v>
      </c>
      <c r="L2743" s="83" t="s">
        <v>7870</v>
      </c>
      <c r="M2743" s="85">
        <v>45422</v>
      </c>
      <c r="N2743" s="85">
        <v>45455</v>
      </c>
      <c r="O2743" s="85">
        <v>45436</v>
      </c>
      <c r="P2743" s="29" t="s">
        <v>4998</v>
      </c>
      <c r="Q2743" s="84">
        <v>3</v>
      </c>
      <c r="R2743" s="84">
        <v>1</v>
      </c>
      <c r="S2743" s="84" t="s">
        <v>4983</v>
      </c>
      <c r="T2743" s="84" t="s">
        <v>32</v>
      </c>
      <c r="U2743" s="84">
        <v>11002</v>
      </c>
      <c r="V2743" s="84">
        <v>11002</v>
      </c>
      <c r="W2743" s="84"/>
      <c r="X2743" s="10" t="s">
        <v>5016</v>
      </c>
      <c r="Y2743" s="9" t="s">
        <v>4994</v>
      </c>
      <c r="Z2743" s="9" t="s">
        <v>4994</v>
      </c>
      <c r="AA2743" s="9" t="s">
        <v>5732</v>
      </c>
      <c r="AB2743" s="10" t="s">
        <v>5040</v>
      </c>
      <c r="AC2743" s="84" t="s">
        <v>4999</v>
      </c>
      <c r="AD2743" s="29"/>
      <c r="AE2743" s="20" t="str">
        <f>VLOOKUP(E2743,'FILIAIS PETZ'!A:Q,17,0)</f>
        <v>CO-3</v>
      </c>
      <c r="AF2743" s="20" t="str">
        <f>VLOOKUP(E2743,'FILIAIS PETZ'!A:Q,3,0)</f>
        <v>FELICIO</v>
      </c>
      <c r="AG2743" s="20" t="str">
        <f>VLOOKUP(E2743,'FILIAIS PETZ'!A:Q,2,0)</f>
        <v>R3</v>
      </c>
      <c r="AH2743" s="75">
        <v>2330</v>
      </c>
      <c r="AI2743" s="16" t="s">
        <v>7246</v>
      </c>
      <c r="AJ2743" s="43">
        <f>VLOOKUP(E2743,'FILIAIS PETZ'!$A$2:$K$2000,11,0)</f>
        <v>18328118021700</v>
      </c>
      <c r="AK2743" s="44">
        <f t="shared" si="184"/>
        <v>18328118021700</v>
      </c>
    </row>
    <row r="2744" spans="1:37" s="14" customFormat="1" ht="15" customHeight="1" thickBot="1" x14ac:dyDescent="0.25">
      <c r="A2744" s="9" t="str">
        <f t="shared" si="186"/>
        <v>PREVENTIVA</v>
      </c>
      <c r="B2744" s="18">
        <f>VLOOKUP(C2744,FORNECEDORES!D:E,2,0)</f>
        <v>4722</v>
      </c>
      <c r="C2744" s="19" t="str">
        <f>VLOOKUP(D2744,FORNECEDORES!A:D,4,0)</f>
        <v>08.100.057/0001-74</v>
      </c>
      <c r="D2744" s="13" t="s">
        <v>6219</v>
      </c>
      <c r="E2744" s="20" t="str">
        <f t="shared" si="183"/>
        <v>04 0248</v>
      </c>
      <c r="F2744" s="28" t="s">
        <v>5848</v>
      </c>
      <c r="G2744" s="21" t="str">
        <f>VLOOKUP(E2744,'FILIAIS PETZ'!A:E,5,0)</f>
        <v>PETZ DIVINÓPOLIS</v>
      </c>
      <c r="H2744" s="20" t="str">
        <f>VLOOKUP(E2744,'FILIAIS PETZ'!A:D,4,0)</f>
        <v>DVNP-MG</v>
      </c>
      <c r="I2744" s="46">
        <v>45413</v>
      </c>
      <c r="J2744" s="9" t="s">
        <v>4980</v>
      </c>
      <c r="K2744" s="9" t="s">
        <v>5858</v>
      </c>
      <c r="L2744" s="83" t="s">
        <v>7866</v>
      </c>
      <c r="M2744" s="85">
        <v>45422</v>
      </c>
      <c r="N2744" s="85">
        <v>45455</v>
      </c>
      <c r="O2744" s="85">
        <v>45436</v>
      </c>
      <c r="P2744" s="29" t="s">
        <v>4998</v>
      </c>
      <c r="Q2744" s="84">
        <v>3</v>
      </c>
      <c r="R2744" s="84">
        <v>1</v>
      </c>
      <c r="S2744" s="84" t="s">
        <v>4983</v>
      </c>
      <c r="T2744" s="84" t="s">
        <v>32</v>
      </c>
      <c r="U2744" s="84">
        <v>11002</v>
      </c>
      <c r="V2744" s="84">
        <v>11002</v>
      </c>
      <c r="W2744" s="84"/>
      <c r="X2744" s="10" t="s">
        <v>5016</v>
      </c>
      <c r="Y2744" s="9" t="s">
        <v>4994</v>
      </c>
      <c r="Z2744" s="9" t="s">
        <v>4994</v>
      </c>
      <c r="AA2744" s="9" t="s">
        <v>5732</v>
      </c>
      <c r="AB2744" s="10" t="s">
        <v>5040</v>
      </c>
      <c r="AC2744" s="84" t="s">
        <v>4999</v>
      </c>
      <c r="AD2744" s="29"/>
      <c r="AE2744" s="20" t="str">
        <f>VLOOKUP(E2744,'FILIAIS PETZ'!A:Q,17,0)</f>
        <v>MG-2</v>
      </c>
      <c r="AF2744" s="20" t="str">
        <f>VLOOKUP(E2744,'FILIAIS PETZ'!A:Q,3,0)</f>
        <v>FELICIO</v>
      </c>
      <c r="AG2744" s="20" t="str">
        <f>VLOOKUP(E2744,'FILIAIS PETZ'!A:Q,2,0)</f>
        <v>R3</v>
      </c>
      <c r="AH2744" s="75">
        <v>2330</v>
      </c>
      <c r="AI2744" s="16" t="s">
        <v>7246</v>
      </c>
      <c r="AJ2744" s="43" t="str">
        <f>VLOOKUP(E2744,'FILIAIS PETZ'!$A$2:$K$2000,11,0)</f>
        <v>18.328.118/0246-36</v>
      </c>
      <c r="AK2744" s="44" t="str">
        <f t="shared" si="184"/>
        <v>18.328.118/0246-36</v>
      </c>
    </row>
    <row r="2745" spans="1:37" s="14" customFormat="1" ht="15" customHeight="1" thickBot="1" x14ac:dyDescent="0.25">
      <c r="A2745" s="9" t="str">
        <f t="shared" si="186"/>
        <v>PREVENTIVA</v>
      </c>
      <c r="B2745" s="18">
        <f>VLOOKUP(C2745,FORNECEDORES!D:E,2,0)</f>
        <v>4722</v>
      </c>
      <c r="C2745" s="19" t="str">
        <f>VLOOKUP(D2745,FORNECEDORES!A:D,4,0)</f>
        <v>08.100.057/0001-74</v>
      </c>
      <c r="D2745" s="13" t="s">
        <v>6219</v>
      </c>
      <c r="E2745" s="20" t="str">
        <f t="shared" si="183"/>
        <v>04 0251</v>
      </c>
      <c r="F2745" s="28" t="s">
        <v>5729</v>
      </c>
      <c r="G2745" s="21" t="str">
        <f>VLOOKUP(E2745,'FILIAIS PETZ'!A:E,5,0)</f>
        <v>PETZ BARREIRO</v>
      </c>
      <c r="H2745" s="20" t="str">
        <f>VLOOKUP(E2745,'FILIAIS PETZ'!A:D,4,0)</f>
        <v>BARR-MG</v>
      </c>
      <c r="I2745" s="46">
        <v>45413</v>
      </c>
      <c r="J2745" s="9" t="s">
        <v>4980</v>
      </c>
      <c r="K2745" s="9" t="s">
        <v>5858</v>
      </c>
      <c r="L2745" s="83" t="s">
        <v>7863</v>
      </c>
      <c r="M2745" s="85">
        <v>45422</v>
      </c>
      <c r="N2745" s="85">
        <v>45455</v>
      </c>
      <c r="O2745" s="85">
        <v>45436</v>
      </c>
      <c r="P2745" s="29" t="s">
        <v>4998</v>
      </c>
      <c r="Q2745" s="84">
        <v>3</v>
      </c>
      <c r="R2745" s="84">
        <v>1</v>
      </c>
      <c r="S2745" s="84" t="s">
        <v>4983</v>
      </c>
      <c r="T2745" s="84" t="s">
        <v>32</v>
      </c>
      <c r="U2745" s="84">
        <v>11002</v>
      </c>
      <c r="V2745" s="84">
        <v>11002</v>
      </c>
      <c r="W2745" s="84"/>
      <c r="X2745" s="10" t="s">
        <v>5016</v>
      </c>
      <c r="Y2745" s="9" t="s">
        <v>4994</v>
      </c>
      <c r="Z2745" s="9" t="s">
        <v>4994</v>
      </c>
      <c r="AA2745" s="9" t="s">
        <v>5732</v>
      </c>
      <c r="AB2745" s="10" t="s">
        <v>5040</v>
      </c>
      <c r="AC2745" s="84" t="s">
        <v>4999</v>
      </c>
      <c r="AD2745" s="29"/>
      <c r="AE2745" s="20" t="str">
        <f>VLOOKUP(E2745,'FILIAIS PETZ'!A:Q,17,0)</f>
        <v>MG-2</v>
      </c>
      <c r="AF2745" s="20" t="str">
        <f>VLOOKUP(E2745,'FILIAIS PETZ'!A:Q,3,0)</f>
        <v>FELICIO</v>
      </c>
      <c r="AG2745" s="20" t="str">
        <f>VLOOKUP(E2745,'FILIAIS PETZ'!A:Q,2,0)</f>
        <v>R3</v>
      </c>
      <c r="AH2745" s="75">
        <v>2330</v>
      </c>
      <c r="AI2745" s="16" t="s">
        <v>7246</v>
      </c>
      <c r="AJ2745" s="43">
        <f>VLOOKUP(E2745,'FILIAIS PETZ'!$A$2:$K$2000,11,0)</f>
        <v>18328118022420</v>
      </c>
      <c r="AK2745" s="44">
        <f t="shared" si="184"/>
        <v>18328118022420</v>
      </c>
    </row>
    <row r="2746" spans="1:37" s="14" customFormat="1" ht="15" customHeight="1" thickBot="1" x14ac:dyDescent="0.25">
      <c r="A2746" s="9" t="str">
        <f t="shared" si="186"/>
        <v>PREVENTIVA</v>
      </c>
      <c r="B2746" s="18">
        <f>VLOOKUP(C2746,FORNECEDORES!D:E,2,0)</f>
        <v>165145</v>
      </c>
      <c r="C2746" s="19" t="str">
        <f>VLOOKUP(D2746,FORNECEDORES!A:D,4,0)</f>
        <v>27.093.558/0030-50</v>
      </c>
      <c r="D2746" s="13" t="s">
        <v>7141</v>
      </c>
      <c r="E2746" s="20" t="str">
        <f t="shared" si="183"/>
        <v>04 0273</v>
      </c>
      <c r="F2746" s="28" t="s">
        <v>4972</v>
      </c>
      <c r="G2746" s="21" t="str">
        <f>VLOOKUP(E2746,'FILIAIS PETZ'!A:E,5,0)</f>
        <v xml:space="preserve">PETZ ESTAÇÃO GOIANIA </v>
      </c>
      <c r="H2746" s="20" t="str">
        <f>VLOOKUP(E2746,'FILIAIS PETZ'!A:D,4,0)</f>
        <v>ESTG-GO</v>
      </c>
      <c r="I2746" s="46">
        <v>45413</v>
      </c>
      <c r="J2746" s="9" t="s">
        <v>4980</v>
      </c>
      <c r="K2746" s="9" t="s">
        <v>5858</v>
      </c>
      <c r="L2746" s="83" t="s">
        <v>8395</v>
      </c>
      <c r="M2746" s="85">
        <v>45464</v>
      </c>
      <c r="N2746" s="85">
        <v>45490</v>
      </c>
      <c r="O2746" s="85">
        <v>45468</v>
      </c>
      <c r="P2746" s="29" t="s">
        <v>4998</v>
      </c>
      <c r="Q2746" s="84">
        <v>3</v>
      </c>
      <c r="R2746" s="84">
        <v>1</v>
      </c>
      <c r="S2746" s="84" t="s">
        <v>4983</v>
      </c>
      <c r="T2746" s="84" t="s">
        <v>32</v>
      </c>
      <c r="U2746" s="84">
        <v>11002</v>
      </c>
      <c r="V2746" s="84">
        <v>11002</v>
      </c>
      <c r="W2746" s="84"/>
      <c r="X2746" s="10" t="s">
        <v>5016</v>
      </c>
      <c r="Y2746" s="10" t="s">
        <v>4980</v>
      </c>
      <c r="Z2746" s="9" t="s">
        <v>4994</v>
      </c>
      <c r="AA2746" s="9" t="s">
        <v>5732</v>
      </c>
      <c r="AB2746" s="9" t="s">
        <v>5005</v>
      </c>
      <c r="AC2746" s="84" t="s">
        <v>4999</v>
      </c>
      <c r="AD2746" s="29"/>
      <c r="AE2746" s="20" t="str">
        <f>VLOOKUP(E2746,'FILIAIS PETZ'!A:Q,17,0)</f>
        <v>CO-2</v>
      </c>
      <c r="AF2746" s="20" t="str">
        <f>VLOOKUP(E2746,'FILIAIS PETZ'!A:Q,3,0)</f>
        <v>FELICIO</v>
      </c>
      <c r="AG2746" s="20" t="str">
        <f>VLOOKUP(E2746,'FILIAIS PETZ'!A:Q,2,0)</f>
        <v>R3</v>
      </c>
      <c r="AH2746" s="75">
        <v>2330</v>
      </c>
      <c r="AI2746" s="16" t="s">
        <v>7246</v>
      </c>
      <c r="AJ2746" s="43">
        <f>VLOOKUP(E2746,'FILIAIS PETZ'!$A$2:$K$2000,11,0)</f>
        <v>18328118027732</v>
      </c>
      <c r="AK2746" s="44">
        <f t="shared" si="184"/>
        <v>18328118027732</v>
      </c>
    </row>
    <row r="2747" spans="1:37" s="14" customFormat="1" ht="15" customHeight="1" thickBot="1" x14ac:dyDescent="0.25">
      <c r="A2747" s="9" t="str">
        <f t="shared" si="186"/>
        <v>PREVENTIVA</v>
      </c>
      <c r="B2747" s="18">
        <f>VLOOKUP(C2747,FORNECEDORES!D:E,2,0)</f>
        <v>396684</v>
      </c>
      <c r="C2747" s="19" t="str">
        <f>VLOOKUP(D2747,FORNECEDORES!A:D,4,0)</f>
        <v>27.093.558/0066-60</v>
      </c>
      <c r="D2747" s="13" t="s">
        <v>7164</v>
      </c>
      <c r="E2747" s="20" t="str">
        <f t="shared" si="183"/>
        <v>04 0166</v>
      </c>
      <c r="F2747" s="28" t="s">
        <v>4932</v>
      </c>
      <c r="G2747" s="21" t="str">
        <f>VLOOKUP(E2747,'FILIAIS PETZ'!A:E,5,0)</f>
        <v>PETZ SOROCABA TAUSTE</v>
      </c>
      <c r="H2747" s="20" t="str">
        <f>VLOOKUP(E2747,'FILIAIS PETZ'!A:D,4,0)</f>
        <v>SOTT-SP</v>
      </c>
      <c r="I2747" s="46">
        <v>45413</v>
      </c>
      <c r="J2747" s="9" t="s">
        <v>4980</v>
      </c>
      <c r="K2747" s="9" t="s">
        <v>5858</v>
      </c>
      <c r="L2747" s="83" t="s">
        <v>8403</v>
      </c>
      <c r="M2747" s="85">
        <v>45464</v>
      </c>
      <c r="N2747" s="85">
        <v>45490</v>
      </c>
      <c r="O2747" s="85">
        <v>45469</v>
      </c>
      <c r="P2747" s="29" t="s">
        <v>4998</v>
      </c>
      <c r="Q2747" s="84">
        <v>3</v>
      </c>
      <c r="R2747" s="84">
        <v>1</v>
      </c>
      <c r="S2747" s="84" t="s">
        <v>4983</v>
      </c>
      <c r="T2747" s="84" t="s">
        <v>32</v>
      </c>
      <c r="U2747" s="84">
        <v>11002</v>
      </c>
      <c r="V2747" s="84">
        <v>11002</v>
      </c>
      <c r="W2747" s="84"/>
      <c r="X2747" s="10" t="s">
        <v>5016</v>
      </c>
      <c r="Y2747" s="10" t="s">
        <v>4980</v>
      </c>
      <c r="Z2747" s="9" t="s">
        <v>4994</v>
      </c>
      <c r="AA2747" s="9" t="s">
        <v>5732</v>
      </c>
      <c r="AB2747" s="9" t="s">
        <v>5005</v>
      </c>
      <c r="AC2747" s="84" t="s">
        <v>4999</v>
      </c>
      <c r="AD2747" s="29"/>
      <c r="AE2747" s="20" t="str">
        <f>VLOOKUP(E2747,'FILIAIS PETZ'!A:Q,17,0)</f>
        <v>SP7</v>
      </c>
      <c r="AF2747" s="20" t="str">
        <f>VLOOKUP(E2747,'FILIAIS PETZ'!A:Q,3,0)</f>
        <v>FELICIO</v>
      </c>
      <c r="AG2747" s="20" t="str">
        <f>VLOOKUP(E2747,'FILIAIS PETZ'!A:Q,2,0)</f>
        <v>R3</v>
      </c>
      <c r="AH2747" s="75">
        <v>2330</v>
      </c>
      <c r="AI2747" s="16" t="s">
        <v>7246</v>
      </c>
      <c r="AJ2747" s="43">
        <f>VLOOKUP(E2747,'FILIAIS PETZ'!$A$2:$K$2000,11,0)</f>
        <v>18328118015998</v>
      </c>
      <c r="AK2747" s="44">
        <f t="shared" si="184"/>
        <v>18328118015998</v>
      </c>
    </row>
    <row r="2748" spans="1:37" s="14" customFormat="1" ht="15" customHeight="1" thickBot="1" x14ac:dyDescent="0.25">
      <c r="A2748" s="9" t="str">
        <f t="shared" si="186"/>
        <v>PREVENTIVA</v>
      </c>
      <c r="B2748" s="18">
        <f>VLOOKUP(C2748,FORNECEDORES!D:E,2,0)</f>
        <v>132859</v>
      </c>
      <c r="C2748" s="19" t="str">
        <f>VLOOKUP(D2748,FORNECEDORES!A:D,4,0)</f>
        <v>27.093.558/0006-20</v>
      </c>
      <c r="D2748" s="13" t="s">
        <v>7131</v>
      </c>
      <c r="E2748" s="20" t="str">
        <f t="shared" si="183"/>
        <v>04 0153</v>
      </c>
      <c r="F2748" s="28" t="s">
        <v>4966</v>
      </c>
      <c r="G2748" s="21" t="str">
        <f>VLOOKUP(E2748,'FILIAIS PETZ'!A:E,5,0)</f>
        <v>PETZ TAGUATINGA</v>
      </c>
      <c r="H2748" s="20" t="str">
        <f>VLOOKUP(E2748,'FILIAIS PETZ'!A:D,4,0)</f>
        <v>TGTG-DF</v>
      </c>
      <c r="I2748" s="46">
        <v>45413</v>
      </c>
      <c r="J2748" s="9" t="s">
        <v>4980</v>
      </c>
      <c r="K2748" s="9" t="s">
        <v>5858</v>
      </c>
      <c r="L2748" s="83" t="s">
        <v>8377</v>
      </c>
      <c r="M2748" s="85">
        <v>45464</v>
      </c>
      <c r="N2748" s="85">
        <v>45490</v>
      </c>
      <c r="O2748" s="85">
        <v>45468</v>
      </c>
      <c r="P2748" s="29" t="s">
        <v>4998</v>
      </c>
      <c r="Q2748" s="84">
        <v>3</v>
      </c>
      <c r="R2748" s="84">
        <v>1</v>
      </c>
      <c r="S2748" s="84" t="s">
        <v>4983</v>
      </c>
      <c r="T2748" s="84" t="s">
        <v>32</v>
      </c>
      <c r="U2748" s="84">
        <v>11002</v>
      </c>
      <c r="V2748" s="84">
        <v>11002</v>
      </c>
      <c r="W2748" s="84"/>
      <c r="X2748" s="10" t="s">
        <v>5016</v>
      </c>
      <c r="Y2748" s="10" t="s">
        <v>4980</v>
      </c>
      <c r="Z2748" s="9" t="s">
        <v>4994</v>
      </c>
      <c r="AA2748" s="9" t="s">
        <v>5732</v>
      </c>
      <c r="AB2748" s="9" t="s">
        <v>5005</v>
      </c>
      <c r="AC2748" s="84" t="s">
        <v>4999</v>
      </c>
      <c r="AD2748" s="29"/>
      <c r="AE2748" s="20" t="str">
        <f>VLOOKUP(E2748,'FILIAIS PETZ'!A:Q,17,0)</f>
        <v>CO-1</v>
      </c>
      <c r="AF2748" s="20" t="str">
        <f>VLOOKUP(E2748,'FILIAIS PETZ'!A:Q,3,0)</f>
        <v>FELICIO</v>
      </c>
      <c r="AG2748" s="20" t="str">
        <f>VLOOKUP(E2748,'FILIAIS PETZ'!A:Q,2,0)</f>
        <v>R3</v>
      </c>
      <c r="AH2748" s="75">
        <v>2330</v>
      </c>
      <c r="AI2748" s="16" t="s">
        <v>7246</v>
      </c>
      <c r="AJ2748" s="43">
        <f>VLOOKUP(E2748,'FILIAIS PETZ'!$A$2:$K$2000,11,0)</f>
        <v>18328118014916</v>
      </c>
      <c r="AK2748" s="44">
        <f t="shared" si="184"/>
        <v>18328118014916</v>
      </c>
    </row>
    <row r="2749" spans="1:37" s="14" customFormat="1" ht="15" customHeight="1" thickBot="1" x14ac:dyDescent="0.25">
      <c r="A2749" s="9" t="str">
        <f t="shared" si="186"/>
        <v>PREVENTIVA</v>
      </c>
      <c r="B2749" s="18">
        <f>VLOOKUP(C2749,FORNECEDORES!D:E,2,0)</f>
        <v>255287</v>
      </c>
      <c r="C2749" s="19" t="str">
        <f>VLOOKUP(D2749,FORNECEDORES!A:D,4,0)</f>
        <v>27.093.558/0060-75</v>
      </c>
      <c r="D2749" s="13" t="s">
        <v>7158</v>
      </c>
      <c r="E2749" s="20" t="str">
        <f t="shared" si="183"/>
        <v>04 0051</v>
      </c>
      <c r="F2749" s="28" t="s">
        <v>4948</v>
      </c>
      <c r="G2749" s="21" t="str">
        <f>VLOOKUP(E2749,'FILIAIS PETZ'!A:E,5,0)</f>
        <v>PETZ TAMBORÉ</v>
      </c>
      <c r="H2749" s="20" t="str">
        <f>VLOOKUP(E2749,'FILIAIS PETZ'!A:D,4,0)</f>
        <v>TMBO-SP</v>
      </c>
      <c r="I2749" s="46">
        <v>45413</v>
      </c>
      <c r="J2749" s="9" t="s">
        <v>4980</v>
      </c>
      <c r="K2749" s="9" t="s">
        <v>5858</v>
      </c>
      <c r="L2749" s="83" t="s">
        <v>8386</v>
      </c>
      <c r="M2749" s="85">
        <v>45464</v>
      </c>
      <c r="N2749" s="85">
        <v>45490</v>
      </c>
      <c r="O2749" s="85">
        <v>45468</v>
      </c>
      <c r="P2749" s="29" t="s">
        <v>4998</v>
      </c>
      <c r="Q2749" s="84">
        <v>3</v>
      </c>
      <c r="R2749" s="84">
        <v>1</v>
      </c>
      <c r="S2749" s="84" t="s">
        <v>4983</v>
      </c>
      <c r="T2749" s="84" t="s">
        <v>32</v>
      </c>
      <c r="U2749" s="84">
        <v>11002</v>
      </c>
      <c r="V2749" s="84">
        <v>11002</v>
      </c>
      <c r="W2749" s="84"/>
      <c r="X2749" s="10" t="s">
        <v>5016</v>
      </c>
      <c r="Y2749" s="10" t="s">
        <v>4980</v>
      </c>
      <c r="Z2749" s="9" t="s">
        <v>4994</v>
      </c>
      <c r="AA2749" s="9" t="s">
        <v>5732</v>
      </c>
      <c r="AB2749" s="9" t="s">
        <v>5005</v>
      </c>
      <c r="AC2749" s="84" t="s">
        <v>4999</v>
      </c>
      <c r="AD2749" s="29"/>
      <c r="AE2749" s="20" t="str">
        <f>VLOOKUP(E2749,'FILIAIS PETZ'!A:Q,17,0)</f>
        <v>SP7</v>
      </c>
      <c r="AF2749" s="20" t="str">
        <f>VLOOKUP(E2749,'FILIAIS PETZ'!A:Q,3,0)</f>
        <v>FELICIO</v>
      </c>
      <c r="AG2749" s="20" t="str">
        <f>VLOOKUP(E2749,'FILIAIS PETZ'!A:Q,2,0)</f>
        <v>R3</v>
      </c>
      <c r="AH2749" s="75">
        <v>2330</v>
      </c>
      <c r="AI2749" s="16" t="s">
        <v>7246</v>
      </c>
      <c r="AJ2749" s="43">
        <f>VLOOKUP(E2749,'FILIAIS PETZ'!$A$2:$K$2000,11,0)</f>
        <v>18328118004872</v>
      </c>
      <c r="AK2749" s="44">
        <f t="shared" si="184"/>
        <v>18328118004872</v>
      </c>
    </row>
    <row r="2750" spans="1:37" s="14" customFormat="1" ht="15" customHeight="1" thickBot="1" x14ac:dyDescent="0.25">
      <c r="A2750" s="9" t="str">
        <f t="shared" si="186"/>
        <v>PREVENTIVA</v>
      </c>
      <c r="B2750" s="18">
        <f>VLOOKUP(C2750,FORNECEDORES!D:E,2,0)</f>
        <v>4722</v>
      </c>
      <c r="C2750" s="19" t="str">
        <f>VLOOKUP(D2750,FORNECEDORES!A:D,4,0)</f>
        <v>08.100.057/0001-74</v>
      </c>
      <c r="D2750" s="13" t="s">
        <v>6219</v>
      </c>
      <c r="E2750" s="20" t="str">
        <f t="shared" si="183"/>
        <v>04 0180</v>
      </c>
      <c r="F2750" s="28" t="s">
        <v>4944</v>
      </c>
      <c r="G2750" s="21" t="str">
        <f>VLOOKUP(E2750,'FILIAIS PETZ'!A:E,5,0)</f>
        <v>PETZ TORQUATO TAPAJOS</v>
      </c>
      <c r="H2750" s="20" t="str">
        <f>VLOOKUP(E2750,'FILIAIS PETZ'!A:D,4,0)</f>
        <v>TQTP-AM</v>
      </c>
      <c r="I2750" s="46">
        <v>45413</v>
      </c>
      <c r="J2750" s="9" t="s">
        <v>4980</v>
      </c>
      <c r="K2750" s="9" t="s">
        <v>5858</v>
      </c>
      <c r="L2750" s="83" t="s">
        <v>7871</v>
      </c>
      <c r="M2750" s="85">
        <v>45422</v>
      </c>
      <c r="N2750" s="85">
        <v>45462</v>
      </c>
      <c r="O2750" s="85">
        <v>45447</v>
      </c>
      <c r="P2750" s="29" t="s">
        <v>4998</v>
      </c>
      <c r="Q2750" s="84">
        <v>3</v>
      </c>
      <c r="R2750" s="84">
        <v>1</v>
      </c>
      <c r="S2750" s="84" t="s">
        <v>4983</v>
      </c>
      <c r="T2750" s="84" t="s">
        <v>32</v>
      </c>
      <c r="U2750" s="84">
        <v>11002</v>
      </c>
      <c r="V2750" s="84">
        <v>11002</v>
      </c>
      <c r="W2750" s="84"/>
      <c r="X2750" s="10" t="s">
        <v>5016</v>
      </c>
      <c r="Y2750" s="9" t="s">
        <v>4994</v>
      </c>
      <c r="Z2750" s="9" t="s">
        <v>4994</v>
      </c>
      <c r="AA2750" s="9" t="s">
        <v>5732</v>
      </c>
      <c r="AB2750" s="10" t="s">
        <v>5040</v>
      </c>
      <c r="AC2750" s="84" t="s">
        <v>4999</v>
      </c>
      <c r="AD2750" s="29"/>
      <c r="AE2750" s="20" t="str">
        <f>VLOOKUP(E2750,'FILIAIS PETZ'!A:Q,17,0)</f>
        <v>CO-3</v>
      </c>
      <c r="AF2750" s="20" t="str">
        <f>VLOOKUP(E2750,'FILIAIS PETZ'!A:Q,3,0)</f>
        <v>FELICIO</v>
      </c>
      <c r="AG2750" s="20" t="str">
        <f>VLOOKUP(E2750,'FILIAIS PETZ'!A:Q,2,0)</f>
        <v>R3</v>
      </c>
      <c r="AH2750" s="75">
        <v>5570</v>
      </c>
      <c r="AI2750" s="16" t="s">
        <v>7246</v>
      </c>
      <c r="AJ2750" s="43">
        <f>VLOOKUP(E2750,'FILIAIS PETZ'!$A$2:$K$2000,11,0)</f>
        <v>18328118017346</v>
      </c>
      <c r="AK2750" s="44">
        <f t="shared" si="184"/>
        <v>18328118017346</v>
      </c>
    </row>
    <row r="2751" spans="1:37" s="14" customFormat="1" ht="15" customHeight="1" thickBot="1" x14ac:dyDescent="0.25">
      <c r="A2751" s="9" t="str">
        <f t="shared" si="186"/>
        <v>PREVENTIVA</v>
      </c>
      <c r="B2751" s="18">
        <f>VLOOKUP(C2751,FORNECEDORES!D:E,2,0)</f>
        <v>132859</v>
      </c>
      <c r="C2751" s="19" t="str">
        <f>VLOOKUP(D2751,FORNECEDORES!A:D,4,0)</f>
        <v>27.093.558/0006-20</v>
      </c>
      <c r="D2751" s="13" t="s">
        <v>7131</v>
      </c>
      <c r="E2751" s="20" t="str">
        <f t="shared" si="183"/>
        <v>04 0198</v>
      </c>
      <c r="F2751" s="28" t="s">
        <v>4967</v>
      </c>
      <c r="G2751" s="21" t="str">
        <f>VLOOKUP(E2751,'FILIAIS PETZ'!A:E,5,0)</f>
        <v>PETZ SHOPPING SUL VALPARAISO</v>
      </c>
      <c r="H2751" s="20" t="str">
        <f>VLOOKUP(E2751,'FILIAIS PETZ'!A:D,4,0)</f>
        <v>VALP-GO</v>
      </c>
      <c r="I2751" s="46">
        <v>45413</v>
      </c>
      <c r="J2751" s="9" t="s">
        <v>4980</v>
      </c>
      <c r="K2751" s="9" t="s">
        <v>5858</v>
      </c>
      <c r="L2751" s="83" t="s">
        <v>8365</v>
      </c>
      <c r="M2751" s="85">
        <v>45464</v>
      </c>
      <c r="N2751" s="85">
        <v>45490</v>
      </c>
      <c r="O2751" s="85">
        <v>45468</v>
      </c>
      <c r="P2751" s="29" t="s">
        <v>4998</v>
      </c>
      <c r="Q2751" s="84">
        <v>3</v>
      </c>
      <c r="R2751" s="84">
        <v>1</v>
      </c>
      <c r="S2751" s="84" t="s">
        <v>4983</v>
      </c>
      <c r="T2751" s="84" t="s">
        <v>32</v>
      </c>
      <c r="U2751" s="84">
        <v>11002</v>
      </c>
      <c r="V2751" s="84">
        <v>11002</v>
      </c>
      <c r="W2751" s="84"/>
      <c r="X2751" s="10" t="s">
        <v>5016</v>
      </c>
      <c r="Y2751" s="10" t="s">
        <v>4980</v>
      </c>
      <c r="Z2751" s="9" t="s">
        <v>4994</v>
      </c>
      <c r="AA2751" s="9" t="s">
        <v>5732</v>
      </c>
      <c r="AB2751" s="9" t="s">
        <v>5005</v>
      </c>
      <c r="AC2751" s="84" t="s">
        <v>4999</v>
      </c>
      <c r="AD2751" s="29"/>
      <c r="AE2751" s="20" t="str">
        <f>VLOOKUP(E2751,'FILIAIS PETZ'!A:Q,17,0)</f>
        <v>CO-1</v>
      </c>
      <c r="AF2751" s="20" t="str">
        <f>VLOOKUP(E2751,'FILIAIS PETZ'!A:Q,3,0)</f>
        <v>FELICIO</v>
      </c>
      <c r="AG2751" s="20" t="str">
        <f>VLOOKUP(E2751,'FILIAIS PETZ'!A:Q,2,0)</f>
        <v>R3</v>
      </c>
      <c r="AH2751" s="75">
        <v>2330</v>
      </c>
      <c r="AI2751" s="16" t="s">
        <v>7246</v>
      </c>
      <c r="AJ2751" s="43">
        <f>VLOOKUP(E2751,'FILIAIS PETZ'!$A$2:$K$2000,11,0)</f>
        <v>18328118019390</v>
      </c>
      <c r="AK2751" s="44">
        <f t="shared" si="184"/>
        <v>18328118019390</v>
      </c>
    </row>
    <row r="2752" spans="1:37" s="14" customFormat="1" ht="15" customHeight="1" thickBot="1" x14ac:dyDescent="0.25">
      <c r="A2752" s="9" t="str">
        <f t="shared" si="186"/>
        <v>PREVENTIVA</v>
      </c>
      <c r="B2752" s="18">
        <f>VLOOKUP(C2752,FORNECEDORES!D:E,2,0)</f>
        <v>108353</v>
      </c>
      <c r="C2752" s="19" t="str">
        <f>VLOOKUP(D2752,FORNECEDORES!A:D,4,0)</f>
        <v>27.093.558/0052-65</v>
      </c>
      <c r="D2752" s="13" t="s">
        <v>7154</v>
      </c>
      <c r="E2752" s="20" t="str">
        <f t="shared" si="183"/>
        <v>04 0237</v>
      </c>
      <c r="F2752" s="28" t="s">
        <v>6532</v>
      </c>
      <c r="G2752" s="21" t="str">
        <f>VLOOKUP(E2752,'FILIAIS PETZ'!A:E,5,0)</f>
        <v>PETZ INDEPENDENCIA SHOPPING</v>
      </c>
      <c r="H2752" s="20" t="str">
        <f>VLOOKUP(E2752,'FILIAIS PETZ'!A:D,4,0)</f>
        <v>SIND-MG</v>
      </c>
      <c r="I2752" s="46">
        <v>45413</v>
      </c>
      <c r="J2752" s="9" t="s">
        <v>4980</v>
      </c>
      <c r="K2752" s="9" t="s">
        <v>5858</v>
      </c>
      <c r="L2752" s="83" t="s">
        <v>8376</v>
      </c>
      <c r="M2752" s="85">
        <v>45464</v>
      </c>
      <c r="N2752" s="85">
        <v>45490</v>
      </c>
      <c r="O2752" s="85">
        <v>45468</v>
      </c>
      <c r="P2752" s="29" t="s">
        <v>4998</v>
      </c>
      <c r="Q2752" s="84">
        <v>3</v>
      </c>
      <c r="R2752" s="84">
        <v>1</v>
      </c>
      <c r="S2752" s="84" t="s">
        <v>4983</v>
      </c>
      <c r="T2752" s="84" t="s">
        <v>32</v>
      </c>
      <c r="U2752" s="84">
        <v>11002</v>
      </c>
      <c r="V2752" s="84">
        <v>11002</v>
      </c>
      <c r="W2752" s="84"/>
      <c r="X2752" s="10" t="s">
        <v>5016</v>
      </c>
      <c r="Y2752" s="10" t="s">
        <v>4980</v>
      </c>
      <c r="Z2752" s="9" t="s">
        <v>4994</v>
      </c>
      <c r="AA2752" s="9" t="s">
        <v>5732</v>
      </c>
      <c r="AB2752" s="9" t="s">
        <v>5005</v>
      </c>
      <c r="AC2752" s="84" t="s">
        <v>4999</v>
      </c>
      <c r="AD2752" s="29"/>
      <c r="AE2752" s="20" t="str">
        <f>VLOOKUP(E2752,'FILIAIS PETZ'!A:Q,17,0)</f>
        <v>MG-1</v>
      </c>
      <c r="AF2752" s="20" t="str">
        <f>VLOOKUP(E2752,'FILIAIS PETZ'!A:Q,3,0)</f>
        <v>FELICIO</v>
      </c>
      <c r="AG2752" s="20" t="str">
        <f>VLOOKUP(E2752,'FILIAIS PETZ'!A:Q,2,0)</f>
        <v>R3</v>
      </c>
      <c r="AH2752" s="75">
        <v>2330</v>
      </c>
      <c r="AI2752" s="16" t="s">
        <v>7246</v>
      </c>
      <c r="AJ2752" s="43">
        <f>VLOOKUP(E2752,'FILIAIS PETZ'!$A$2:$K$2000,11,0)</f>
        <v>18328118022501</v>
      </c>
      <c r="AK2752" s="44">
        <f t="shared" si="184"/>
        <v>18328118022501</v>
      </c>
    </row>
    <row r="2753" spans="1:37" s="14" customFormat="1" ht="15" customHeight="1" thickBot="1" x14ac:dyDescent="0.25">
      <c r="A2753" s="9" t="str">
        <f t="shared" si="186"/>
        <v>PREVENTIVA</v>
      </c>
      <c r="B2753" s="18">
        <f>VLOOKUP(C2753,FORNECEDORES!D:E,2,0)</f>
        <v>285085</v>
      </c>
      <c r="C2753" s="19" t="str">
        <f>VLOOKUP(D2753,FORNECEDORES!A:D,4,0)</f>
        <v>27.093.558/0032-11</v>
      </c>
      <c r="D2753" s="13" t="s">
        <v>7143</v>
      </c>
      <c r="E2753" s="20" t="str">
        <f t="shared" si="183"/>
        <v>04 0093</v>
      </c>
      <c r="F2753" s="28" t="s">
        <v>4942</v>
      </c>
      <c r="G2753" s="21" t="str">
        <f>VLOOKUP(E2753,'FILIAIS PETZ'!A:E,5,0)</f>
        <v>PETZ INDAIATUBA</v>
      </c>
      <c r="H2753" s="20" t="str">
        <f>VLOOKUP(E2753,'FILIAIS PETZ'!A:D,4,0)</f>
        <v>INDT-SP</v>
      </c>
      <c r="I2753" s="46">
        <v>45413</v>
      </c>
      <c r="J2753" s="9" t="s">
        <v>4980</v>
      </c>
      <c r="K2753" s="9" t="s">
        <v>5858</v>
      </c>
      <c r="L2753" s="83" t="s">
        <v>8392</v>
      </c>
      <c r="M2753" s="85">
        <v>45464</v>
      </c>
      <c r="N2753" s="85">
        <v>45490</v>
      </c>
      <c r="O2753" s="85">
        <v>45468</v>
      </c>
      <c r="P2753" s="29" t="s">
        <v>4998</v>
      </c>
      <c r="Q2753" s="84">
        <v>3</v>
      </c>
      <c r="R2753" s="84">
        <v>1</v>
      </c>
      <c r="S2753" s="84" t="s">
        <v>4983</v>
      </c>
      <c r="T2753" s="84" t="s">
        <v>32</v>
      </c>
      <c r="U2753" s="84">
        <v>11002</v>
      </c>
      <c r="V2753" s="84">
        <v>11002</v>
      </c>
      <c r="W2753" s="84"/>
      <c r="X2753" s="10" t="s">
        <v>5016</v>
      </c>
      <c r="Y2753" s="10" t="s">
        <v>4980</v>
      </c>
      <c r="Z2753" s="9" t="s">
        <v>4994</v>
      </c>
      <c r="AA2753" s="9" t="s">
        <v>5732</v>
      </c>
      <c r="AB2753" s="9" t="s">
        <v>5005</v>
      </c>
      <c r="AC2753" s="84" t="s">
        <v>4999</v>
      </c>
      <c r="AD2753" s="29"/>
      <c r="AE2753" s="20" t="str">
        <f>VLOOKUP(E2753,'FILIAIS PETZ'!A:Q,17,0)</f>
        <v>SP7</v>
      </c>
      <c r="AF2753" s="20" t="str">
        <f>VLOOKUP(E2753,'FILIAIS PETZ'!A:Q,3,0)</f>
        <v>FELICIO</v>
      </c>
      <c r="AG2753" s="20" t="str">
        <f>VLOOKUP(E2753,'FILIAIS PETZ'!A:Q,2,0)</f>
        <v>R3</v>
      </c>
      <c r="AH2753" s="75">
        <v>2330</v>
      </c>
      <c r="AI2753" s="16" t="s">
        <v>7246</v>
      </c>
      <c r="AJ2753" s="43">
        <f>VLOOKUP(E2753,'FILIAIS PETZ'!$A$2:$K$2000,11,0)</f>
        <v>18328118008517</v>
      </c>
      <c r="AK2753" s="44">
        <f t="shared" si="184"/>
        <v>18328118008517</v>
      </c>
    </row>
    <row r="2754" spans="1:37" s="14" customFormat="1" ht="15" customHeight="1" thickBot="1" x14ac:dyDescent="0.25">
      <c r="A2754" s="9" t="str">
        <f t="shared" si="186"/>
        <v>PREVENTIVA</v>
      </c>
      <c r="B2754" s="18">
        <f>VLOOKUP(C2754,FORNECEDORES!D:E,2,0)</f>
        <v>108353</v>
      </c>
      <c r="C2754" s="19" t="str">
        <f>VLOOKUP(D2754,FORNECEDORES!A:D,4,0)</f>
        <v>27.093.558/0052-65</v>
      </c>
      <c r="D2754" s="13" t="s">
        <v>7154</v>
      </c>
      <c r="E2754" s="20" t="str">
        <f t="shared" si="183"/>
        <v>04 0122</v>
      </c>
      <c r="F2754" s="28" t="s">
        <v>6386</v>
      </c>
      <c r="G2754" s="21" t="str">
        <f>VLOOKUP(E2754,'FILIAIS PETZ'!A:E,5,0)</f>
        <v>PETZ JUIZ DE FORA</v>
      </c>
      <c r="H2754" s="20" t="str">
        <f>VLOOKUP(E2754,'FILIAIS PETZ'!A:D,4,0)</f>
        <v>JUZF-MG</v>
      </c>
      <c r="I2754" s="46">
        <v>45413</v>
      </c>
      <c r="J2754" s="9" t="s">
        <v>4980</v>
      </c>
      <c r="K2754" s="9" t="s">
        <v>5858</v>
      </c>
      <c r="L2754" s="83" t="s">
        <v>8374</v>
      </c>
      <c r="M2754" s="85">
        <v>45464</v>
      </c>
      <c r="N2754" s="85">
        <v>45490</v>
      </c>
      <c r="O2754" s="85">
        <v>45468</v>
      </c>
      <c r="P2754" s="29" t="s">
        <v>4998</v>
      </c>
      <c r="Q2754" s="84">
        <v>3</v>
      </c>
      <c r="R2754" s="84">
        <v>1</v>
      </c>
      <c r="S2754" s="84" t="s">
        <v>4983</v>
      </c>
      <c r="T2754" s="84" t="s">
        <v>32</v>
      </c>
      <c r="U2754" s="84">
        <v>11002</v>
      </c>
      <c r="V2754" s="84">
        <v>11002</v>
      </c>
      <c r="W2754" s="84"/>
      <c r="X2754" s="10" t="s">
        <v>5016</v>
      </c>
      <c r="Y2754" s="10" t="s">
        <v>4980</v>
      </c>
      <c r="Z2754" s="9" t="s">
        <v>4994</v>
      </c>
      <c r="AA2754" s="9" t="s">
        <v>5732</v>
      </c>
      <c r="AB2754" s="9" t="s">
        <v>5005</v>
      </c>
      <c r="AC2754" s="84" t="s">
        <v>4999</v>
      </c>
      <c r="AD2754" s="29"/>
      <c r="AE2754" s="20" t="str">
        <f>VLOOKUP(E2754,'FILIAIS PETZ'!A:Q,17,0)</f>
        <v>MG-1</v>
      </c>
      <c r="AF2754" s="20" t="str">
        <f>VLOOKUP(E2754,'FILIAIS PETZ'!A:Q,3,0)</f>
        <v>FELICIO</v>
      </c>
      <c r="AG2754" s="20" t="str">
        <f>VLOOKUP(E2754,'FILIAIS PETZ'!A:Q,2,0)</f>
        <v>R3</v>
      </c>
      <c r="AH2754" s="75">
        <v>2330</v>
      </c>
      <c r="AI2754" s="16" t="s">
        <v>7246</v>
      </c>
      <c r="AJ2754" s="43">
        <f>VLOOKUP(E2754,'FILIAIS PETZ'!$A$2:$K$2000,11,0)</f>
        <v>18328118011810</v>
      </c>
      <c r="AK2754" s="44">
        <f t="shared" si="184"/>
        <v>18328118011810</v>
      </c>
    </row>
    <row r="2755" spans="1:37" s="14" customFormat="1" ht="15" customHeight="1" thickBot="1" x14ac:dyDescent="0.25">
      <c r="A2755" s="9" t="str">
        <f t="shared" si="186"/>
        <v>PREVENTIVA</v>
      </c>
      <c r="B2755" s="18">
        <f>VLOOKUP(C2755,FORNECEDORES!D:E,2,0)</f>
        <v>4990</v>
      </c>
      <c r="C2755" s="19" t="str">
        <f>VLOOKUP(D2755,FORNECEDORES!A:D,4,0)</f>
        <v>27.093.558/0012-78</v>
      </c>
      <c r="D2755" s="13" t="s">
        <v>7133</v>
      </c>
      <c r="E2755" s="20" t="str">
        <f t="shared" si="183"/>
        <v>04 0238</v>
      </c>
      <c r="F2755" s="28" t="s">
        <v>5730</v>
      </c>
      <c r="G2755" s="21" t="str">
        <f>VLOOKUP(E2755,'FILIAIS PETZ'!A:E,5,0)</f>
        <v>PETZ SILVIANO BRANDÃO</v>
      </c>
      <c r="H2755" s="20" t="str">
        <f>VLOOKUP(E2755,'FILIAIS PETZ'!A:D,4,0)</f>
        <v>SVBD-MG</v>
      </c>
      <c r="I2755" s="46">
        <v>45413</v>
      </c>
      <c r="J2755" s="9" t="s">
        <v>4980</v>
      </c>
      <c r="K2755" s="9" t="s">
        <v>5858</v>
      </c>
      <c r="L2755" s="83" t="s">
        <v>8404</v>
      </c>
      <c r="M2755" s="85">
        <v>45464</v>
      </c>
      <c r="N2755" s="85">
        <v>45490</v>
      </c>
      <c r="O2755" s="85">
        <v>45469</v>
      </c>
      <c r="P2755" s="29" t="s">
        <v>4998</v>
      </c>
      <c r="Q2755" s="84">
        <v>3</v>
      </c>
      <c r="R2755" s="84">
        <v>1</v>
      </c>
      <c r="S2755" s="84" t="s">
        <v>4983</v>
      </c>
      <c r="T2755" s="84" t="s">
        <v>32</v>
      </c>
      <c r="U2755" s="84">
        <v>11002</v>
      </c>
      <c r="V2755" s="84">
        <v>11002</v>
      </c>
      <c r="W2755" s="84"/>
      <c r="X2755" s="10" t="s">
        <v>5016</v>
      </c>
      <c r="Y2755" s="10" t="s">
        <v>4980</v>
      </c>
      <c r="Z2755" s="9" t="s">
        <v>4994</v>
      </c>
      <c r="AA2755" s="9" t="s">
        <v>5732</v>
      </c>
      <c r="AB2755" s="9" t="s">
        <v>5005</v>
      </c>
      <c r="AC2755" s="84" t="s">
        <v>4999</v>
      </c>
      <c r="AD2755" s="29"/>
      <c r="AE2755" s="20" t="str">
        <f>VLOOKUP(E2755,'FILIAIS PETZ'!A:Q,17,0)</f>
        <v>MG-2</v>
      </c>
      <c r="AF2755" s="20" t="str">
        <f>VLOOKUP(E2755,'FILIAIS PETZ'!A:Q,3,0)</f>
        <v>FELICIO</v>
      </c>
      <c r="AG2755" s="20" t="str">
        <f>VLOOKUP(E2755,'FILIAIS PETZ'!A:Q,2,0)</f>
        <v>R3</v>
      </c>
      <c r="AH2755" s="75">
        <v>2330</v>
      </c>
      <c r="AI2755" s="16" t="s">
        <v>7246</v>
      </c>
      <c r="AJ2755" s="43">
        <f>VLOOKUP(E2755,'FILIAIS PETZ'!$A$2:$K$2000,11,0)</f>
        <v>18328118022188</v>
      </c>
      <c r="AK2755" s="44">
        <f>AJ2755</f>
        <v>18328118022188</v>
      </c>
    </row>
    <row r="2756" spans="1:37" s="14" customFormat="1" ht="15" customHeight="1" thickBot="1" x14ac:dyDescent="0.25">
      <c r="A2756" s="9" t="str">
        <f t="shared" si="186"/>
        <v>PREVENTIVA</v>
      </c>
      <c r="B2756" s="18">
        <f>VLOOKUP(C2756,FORNECEDORES!D:E,2,0)</f>
        <v>4722</v>
      </c>
      <c r="C2756" s="19" t="str">
        <f>VLOOKUP(D2756,FORNECEDORES!A:D,4,0)</f>
        <v>08.100.057/0001-74</v>
      </c>
      <c r="D2756" s="13" t="s">
        <v>6219</v>
      </c>
      <c r="E2756" s="20" t="str">
        <f t="shared" si="183"/>
        <v>04 0232</v>
      </c>
      <c r="F2756" s="28" t="s">
        <v>4956</v>
      </c>
      <c r="G2756" s="21" t="str">
        <f>VLOOKUP(E2756,'FILIAIS PETZ'!A:E,5,0)</f>
        <v>PETZ VARZEA GRANDE</v>
      </c>
      <c r="H2756" s="20" t="str">
        <f>VLOOKUP(E2756,'FILIAIS PETZ'!A:D,4,0)</f>
        <v>VGDE-MT</v>
      </c>
      <c r="I2756" s="46">
        <v>45413</v>
      </c>
      <c r="J2756" s="9" t="s">
        <v>4980</v>
      </c>
      <c r="K2756" s="9" t="s">
        <v>5858</v>
      </c>
      <c r="L2756" s="83" t="s">
        <v>7872</v>
      </c>
      <c r="M2756" s="85">
        <v>45422</v>
      </c>
      <c r="N2756" s="85">
        <v>45455</v>
      </c>
      <c r="O2756" s="85">
        <v>45436</v>
      </c>
      <c r="P2756" s="29" t="s">
        <v>4998</v>
      </c>
      <c r="Q2756" s="84">
        <v>3</v>
      </c>
      <c r="R2756" s="84">
        <v>1</v>
      </c>
      <c r="S2756" s="84" t="s">
        <v>4983</v>
      </c>
      <c r="T2756" s="84" t="s">
        <v>32</v>
      </c>
      <c r="U2756" s="84">
        <v>11002</v>
      </c>
      <c r="V2756" s="84">
        <v>11002</v>
      </c>
      <c r="W2756" s="84"/>
      <c r="X2756" s="10" t="s">
        <v>5016</v>
      </c>
      <c r="Y2756" s="9" t="s">
        <v>4994</v>
      </c>
      <c r="Z2756" s="9" t="s">
        <v>4994</v>
      </c>
      <c r="AA2756" s="9" t="s">
        <v>5732</v>
      </c>
      <c r="AB2756" s="10" t="s">
        <v>5040</v>
      </c>
      <c r="AC2756" s="84" t="s">
        <v>4999</v>
      </c>
      <c r="AD2756" s="29"/>
      <c r="AE2756" s="20" t="str">
        <f>VLOOKUP(E2756,'FILIAIS PETZ'!A:Q,17,0)</f>
        <v>CO-3</v>
      </c>
      <c r="AF2756" s="20" t="str">
        <f>VLOOKUP(E2756,'FILIAIS PETZ'!A:Q,3,0)</f>
        <v>FELICIO</v>
      </c>
      <c r="AG2756" s="20" t="str">
        <f>VLOOKUP(E2756,'FILIAIS PETZ'!A:Q,2,0)</f>
        <v>R3</v>
      </c>
      <c r="AH2756" s="75">
        <v>2330</v>
      </c>
      <c r="AI2756" s="16" t="s">
        <v>7246</v>
      </c>
      <c r="AJ2756" s="43">
        <f>VLOOKUP(E2756,'FILIAIS PETZ'!$A$2:$K$2000,11,0)</f>
        <v>18328118021963</v>
      </c>
      <c r="AK2756" s="44">
        <f>AJ2756</f>
        <v>18328118021963</v>
      </c>
    </row>
    <row r="2757" spans="1:37" s="14" customFormat="1" ht="15" customHeight="1" thickBot="1" x14ac:dyDescent="0.25">
      <c r="A2757" s="9" t="str">
        <f t="shared" si="186"/>
        <v>PREVENTIVA</v>
      </c>
      <c r="B2757" s="18">
        <f>VLOOKUP(C2757,FORNECEDORES!D:E,2,0)</f>
        <v>741390</v>
      </c>
      <c r="C2757" s="19" t="str">
        <f>VLOOKUP(D2757,FORNECEDORES!A:D,4,0)</f>
        <v>53.327.206/0001-97</v>
      </c>
      <c r="D2757" s="13" t="s">
        <v>1785</v>
      </c>
      <c r="E2757" s="20" t="str">
        <f t="shared" si="183"/>
        <v>04 0122</v>
      </c>
      <c r="F2757" s="28" t="s">
        <v>6386</v>
      </c>
      <c r="G2757" s="21" t="str">
        <f>VLOOKUP(E2757,'FILIAIS PETZ'!A:E,5,0)</f>
        <v>PETZ JUIZ DE FORA</v>
      </c>
      <c r="H2757" s="20" t="str">
        <f>VLOOKUP(E2757,'FILIAIS PETZ'!A:D,4,0)</f>
        <v>JUZF-MG</v>
      </c>
      <c r="I2757" s="46">
        <v>45413</v>
      </c>
      <c r="J2757" s="9" t="s">
        <v>4980</v>
      </c>
      <c r="K2757" s="9"/>
      <c r="L2757" s="83"/>
      <c r="M2757" s="85"/>
      <c r="N2757" s="85"/>
      <c r="O2757" s="85"/>
      <c r="P2757" s="29" t="s">
        <v>4998</v>
      </c>
      <c r="Q2757" s="84">
        <v>3</v>
      </c>
      <c r="R2757" s="84">
        <v>1</v>
      </c>
      <c r="S2757" s="84">
        <v>8</v>
      </c>
      <c r="T2757" s="84" t="s">
        <v>32</v>
      </c>
      <c r="U2757" s="84">
        <v>11002</v>
      </c>
      <c r="V2757" s="84">
        <v>11002</v>
      </c>
      <c r="W2757" s="84" t="s">
        <v>5019</v>
      </c>
      <c r="X2757" s="10" t="s">
        <v>4992</v>
      </c>
      <c r="Y2757" s="10" t="s">
        <v>4980</v>
      </c>
      <c r="Z2757" s="10" t="s">
        <v>4980</v>
      </c>
      <c r="AA2757" s="10" t="s">
        <v>4992</v>
      </c>
      <c r="AB2757" s="10" t="s">
        <v>5066</v>
      </c>
      <c r="AC2757" s="84" t="s">
        <v>4999</v>
      </c>
      <c r="AD2757" s="29"/>
      <c r="AE2757" s="20" t="str">
        <f>VLOOKUP(E2757,'FILIAIS PETZ'!A:Q,17,0)</f>
        <v>MG-1</v>
      </c>
      <c r="AF2757" s="20" t="str">
        <f>VLOOKUP(E2757,'FILIAIS PETZ'!A:Q,3,0)</f>
        <v>FELICIO</v>
      </c>
      <c r="AG2757" s="20" t="str">
        <f>VLOOKUP(E2757,'FILIAIS PETZ'!A:Q,2,0)</f>
        <v>R3</v>
      </c>
      <c r="AH2757" s="75">
        <v>1120</v>
      </c>
      <c r="AI2757" s="16" t="s">
        <v>7240</v>
      </c>
      <c r="AJ2757" s="43">
        <f>VLOOKUP(E2757,'FILIAIS PETZ'!$A$2:$K$2000,11,0)</f>
        <v>18328118011810</v>
      </c>
      <c r="AK2757" s="44">
        <f>AJ2757</f>
        <v>18328118011810</v>
      </c>
    </row>
    <row r="2758" spans="1:37" s="14" customFormat="1" ht="15" customHeight="1" thickBot="1" x14ac:dyDescent="0.25">
      <c r="A2758" s="9" t="str">
        <f t="shared" si="186"/>
        <v>PREVENTIVA</v>
      </c>
      <c r="B2758" s="18">
        <f>VLOOKUP(C2758,FORNECEDORES!D:E,2,0)</f>
        <v>9057</v>
      </c>
      <c r="C2758" s="19" t="str">
        <f>VLOOKUP(D2758,FORNECEDORES!A:D,4,0)</f>
        <v>19.357.006/0001-49</v>
      </c>
      <c r="D2758" s="13" t="s">
        <v>2290</v>
      </c>
      <c r="E2758" s="20" t="str">
        <f t="shared" si="183"/>
        <v>04 0122</v>
      </c>
      <c r="F2758" s="28" t="s">
        <v>6386</v>
      </c>
      <c r="G2758" s="21" t="str">
        <f>VLOOKUP(E2758,'FILIAIS PETZ'!A:E,5,0)</f>
        <v>PETZ JUIZ DE FORA</v>
      </c>
      <c r="H2758" s="20" t="str">
        <f>VLOOKUP(E2758,'FILIAIS PETZ'!A:D,4,0)</f>
        <v>JUZF-MG</v>
      </c>
      <c r="I2758" s="46">
        <v>45413</v>
      </c>
      <c r="J2758" s="9" t="s">
        <v>4980</v>
      </c>
      <c r="K2758" s="9" t="s">
        <v>5858</v>
      </c>
      <c r="L2758" s="83" t="s">
        <v>7407</v>
      </c>
      <c r="M2758" s="85">
        <v>45418</v>
      </c>
      <c r="N2758" s="85">
        <v>45441</v>
      </c>
      <c r="O2758" s="85">
        <v>45420</v>
      </c>
      <c r="P2758" s="29" t="s">
        <v>4998</v>
      </c>
      <c r="Q2758" s="84">
        <v>3</v>
      </c>
      <c r="R2758" s="84">
        <v>1</v>
      </c>
      <c r="S2758" s="84">
        <v>8</v>
      </c>
      <c r="T2758" s="84" t="s">
        <v>32</v>
      </c>
      <c r="U2758" s="84">
        <v>11002</v>
      </c>
      <c r="V2758" s="84">
        <v>11002</v>
      </c>
      <c r="W2758" s="84" t="s">
        <v>5019</v>
      </c>
      <c r="X2758" s="10" t="s">
        <v>4985</v>
      </c>
      <c r="Y2758" s="10" t="s">
        <v>4980</v>
      </c>
      <c r="Z2758" s="10" t="s">
        <v>4980</v>
      </c>
      <c r="AA2758" s="10" t="s">
        <v>4989</v>
      </c>
      <c r="AB2758" s="10" t="s">
        <v>5066</v>
      </c>
      <c r="AC2758" s="84" t="s">
        <v>4999</v>
      </c>
      <c r="AD2758" s="29"/>
      <c r="AE2758" s="20" t="str">
        <f>VLOOKUP(E2758,'FILIAIS PETZ'!A:Q,17,0)</f>
        <v>MG-1</v>
      </c>
      <c r="AF2758" s="20" t="str">
        <f>VLOOKUP(E2758,'FILIAIS PETZ'!A:Q,3,0)</f>
        <v>FELICIO</v>
      </c>
      <c r="AG2758" s="20" t="str">
        <f>VLOOKUP(E2758,'FILIAIS PETZ'!A:Q,2,0)</f>
        <v>R3</v>
      </c>
      <c r="AH2758" s="75">
        <v>1200</v>
      </c>
      <c r="AI2758" s="16" t="s">
        <v>7239</v>
      </c>
      <c r="AJ2758" s="43">
        <f>VLOOKUP(E2758,'FILIAIS PETZ'!$A$2:$K$2000,11,0)</f>
        <v>18328118011810</v>
      </c>
      <c r="AK2758" s="44">
        <f>AJ2758</f>
        <v>18328118011810</v>
      </c>
    </row>
    <row r="2759" spans="1:37" s="14" customFormat="1" ht="15" customHeight="1" thickBot="1" x14ac:dyDescent="0.25">
      <c r="A2759" s="9" t="s">
        <v>4980</v>
      </c>
      <c r="B2759" s="18">
        <f>VLOOKUP(C2759,FORNECEDORES!D:E,2,0)</f>
        <v>379469</v>
      </c>
      <c r="C2759" s="19" t="str">
        <f>VLOOKUP(D2759,FORNECEDORES!A:D,4,0)</f>
        <v>01.704.331/0001-75</v>
      </c>
      <c r="D2759" s="13" t="s">
        <v>4064</v>
      </c>
      <c r="E2759" s="20" t="str">
        <f t="shared" si="183"/>
        <v>04 0258</v>
      </c>
      <c r="F2759" s="28" t="s">
        <v>8972</v>
      </c>
      <c r="G2759" s="21" t="str">
        <f>VLOOKUP(E2759,'FILIAIS PETZ'!A:E,5,0)</f>
        <v xml:space="preserve">PETZ SHOPPING GRAND PLAZA </v>
      </c>
      <c r="H2759" s="20" t="str">
        <f>VLOOKUP(E2759,'FILIAIS PETZ'!A:D,4,0)</f>
        <v>SGPZ-SP</v>
      </c>
      <c r="I2759" s="46">
        <v>45413</v>
      </c>
      <c r="J2759" s="9" t="s">
        <v>4980</v>
      </c>
      <c r="K2759" s="9" t="s">
        <v>9035</v>
      </c>
      <c r="L2759" s="83" t="s">
        <v>10509</v>
      </c>
      <c r="M2759" s="85">
        <v>45627</v>
      </c>
      <c r="N2759" s="85">
        <v>45434</v>
      </c>
      <c r="O2759" s="85">
        <v>45414</v>
      </c>
      <c r="P2759" s="9" t="s">
        <v>4998</v>
      </c>
      <c r="Q2759" s="84">
        <v>3</v>
      </c>
      <c r="R2759" s="84" t="s">
        <v>4991</v>
      </c>
      <c r="S2759" s="84" t="s">
        <v>4983</v>
      </c>
      <c r="T2759" s="84" t="s">
        <v>32</v>
      </c>
      <c r="U2759" s="84">
        <v>11002</v>
      </c>
      <c r="V2759" s="84">
        <v>11002</v>
      </c>
      <c r="W2759" s="84" t="s">
        <v>5019</v>
      </c>
      <c r="X2759" s="10" t="s">
        <v>4992</v>
      </c>
      <c r="Y2759" s="9" t="s">
        <v>4980</v>
      </c>
      <c r="Z2759" s="9" t="s">
        <v>4980</v>
      </c>
      <c r="AA2759" s="9" t="s">
        <v>4992</v>
      </c>
      <c r="AB2759" s="9" t="s">
        <v>5066</v>
      </c>
      <c r="AC2759" s="84" t="s">
        <v>4999</v>
      </c>
      <c r="AD2759" s="29"/>
      <c r="AE2759" s="20" t="str">
        <f>VLOOKUP(E2759,'FILIAIS PETZ'!A:Q,17,0)</f>
        <v>SP3</v>
      </c>
      <c r="AF2759" s="20" t="str">
        <f>VLOOKUP(E2759,'FILIAIS PETZ'!A:Q,3,0)</f>
        <v>FELICIO</v>
      </c>
      <c r="AG2759" s="20" t="str">
        <f>VLOOKUP(E2759,'FILIAIS PETZ'!A:Q,2,0)</f>
        <v>R3</v>
      </c>
      <c r="AH2759" s="75">
        <v>741.65</v>
      </c>
      <c r="AI2759" s="16" t="s">
        <v>5027</v>
      </c>
      <c r="AJ2759" s="43" t="str">
        <f>VLOOKUP(E2759,'FILIAIS PETZ'!$A$2:$K$2000,11,0)</f>
        <v>18.328.118/0249-89</v>
      </c>
      <c r="AK2759" s="44" t="s">
        <v>9091</v>
      </c>
    </row>
    <row r="2760" spans="1:37" s="14" customFormat="1" ht="15" customHeight="1" thickBot="1" x14ac:dyDescent="0.25">
      <c r="A2760" s="9" t="s">
        <v>4980</v>
      </c>
      <c r="B2760" s="18">
        <f>VLOOKUP(C2760,FORNECEDORES!D:E,2,0)</f>
        <v>55666</v>
      </c>
      <c r="C2760" s="19" t="str">
        <f>VLOOKUP(D2760,FORNECEDORES!A:D,4,0)</f>
        <v>33.045.885/0001-02</v>
      </c>
      <c r="D2760" s="13" t="s">
        <v>2848</v>
      </c>
      <c r="E2760" s="20" t="str">
        <f t="shared" si="183"/>
        <v>04 0010</v>
      </c>
      <c r="F2760" s="28" t="s">
        <v>8983</v>
      </c>
      <c r="G2760" s="21" t="str">
        <f>VLOOKUP(E2760,'FILIAIS PETZ'!A:E,5,0)</f>
        <v>PETZ SANTA CECILIA</v>
      </c>
      <c r="H2760" s="20" t="str">
        <f>VLOOKUP(E2760,'FILIAIS PETZ'!A:D,4,0)</f>
        <v>STCE-SP</v>
      </c>
      <c r="I2760" s="46">
        <v>45413</v>
      </c>
      <c r="J2760" s="9" t="s">
        <v>4980</v>
      </c>
      <c r="K2760" s="9" t="s">
        <v>9035</v>
      </c>
      <c r="L2760" s="83" t="s">
        <v>10511</v>
      </c>
      <c r="M2760" s="85">
        <v>45422</v>
      </c>
      <c r="N2760" s="85">
        <v>45418</v>
      </c>
      <c r="O2760" s="85">
        <v>45427</v>
      </c>
      <c r="P2760" s="29" t="s">
        <v>4998</v>
      </c>
      <c r="Q2760" s="84">
        <v>3</v>
      </c>
      <c r="R2760" s="84" t="s">
        <v>4991</v>
      </c>
      <c r="S2760" s="84" t="s">
        <v>4983</v>
      </c>
      <c r="T2760" s="84" t="s">
        <v>32</v>
      </c>
      <c r="U2760" s="84">
        <v>11002</v>
      </c>
      <c r="V2760" s="84">
        <v>11002</v>
      </c>
      <c r="W2760" s="84"/>
      <c r="X2760" s="10" t="s">
        <v>4992</v>
      </c>
      <c r="Y2760" s="9" t="s">
        <v>4980</v>
      </c>
      <c r="Z2760" s="9" t="s">
        <v>4980</v>
      </c>
      <c r="AA2760" s="9" t="s">
        <v>4992</v>
      </c>
      <c r="AB2760" s="9" t="s">
        <v>5066</v>
      </c>
      <c r="AC2760" s="84" t="s">
        <v>4999</v>
      </c>
      <c r="AD2760" s="29"/>
      <c r="AE2760" s="20" t="str">
        <f>VLOOKUP(E2760,'FILIAIS PETZ'!A:Q,17,0)</f>
        <v>SP2</v>
      </c>
      <c r="AF2760" s="20" t="str">
        <f>VLOOKUP(E2760,'FILIAIS PETZ'!A:Q,3,0)</f>
        <v>FELICIO</v>
      </c>
      <c r="AG2760" s="20" t="str">
        <f>VLOOKUP(E2760,'FILIAIS PETZ'!A:Q,2,0)</f>
        <v>R3</v>
      </c>
      <c r="AH2760" s="75">
        <v>1250</v>
      </c>
      <c r="AI2760" s="16" t="s">
        <v>7240</v>
      </c>
      <c r="AJ2760" s="43">
        <f>VLOOKUP(E2760,'FILIAIS PETZ'!$A$2:$K$2000,11,0)</f>
        <v>18328118001938</v>
      </c>
      <c r="AK2760" s="44">
        <v>18328118001938</v>
      </c>
    </row>
    <row r="2761" spans="1:37" s="14" customFormat="1" ht="15" customHeight="1" thickBot="1" x14ac:dyDescent="0.25">
      <c r="A2761" s="9" t="s">
        <v>4980</v>
      </c>
      <c r="B2761" s="18">
        <f>VLOOKUP(C2761,FORNECEDORES!D:E,2,0)</f>
        <v>93074</v>
      </c>
      <c r="C2761" s="19" t="str">
        <f>VLOOKUP(D2761,FORNECEDORES!A:D,4,0)</f>
        <v>29.739.737/0053-33</v>
      </c>
      <c r="D2761" s="13" t="s">
        <v>7598</v>
      </c>
      <c r="E2761" s="20" t="str">
        <f t="shared" si="183"/>
        <v>04 0011</v>
      </c>
      <c r="F2761" s="28" t="s">
        <v>8976</v>
      </c>
      <c r="G2761" s="21" t="str">
        <f>VLOOKUP(E2761,'FILIAIS PETZ'!A:E,5,0)</f>
        <v>PETZ AUGUSTA</v>
      </c>
      <c r="H2761" s="20" t="str">
        <f>VLOOKUP(E2761,'FILIAIS PETZ'!A:D,4,0)</f>
        <v>AUGT-SP</v>
      </c>
      <c r="I2761" s="46">
        <v>45413</v>
      </c>
      <c r="J2761" s="9" t="s">
        <v>4980</v>
      </c>
      <c r="K2761" s="9" t="s">
        <v>7223</v>
      </c>
      <c r="L2761" s="83" t="s">
        <v>10512</v>
      </c>
      <c r="M2761" s="85">
        <v>45414</v>
      </c>
      <c r="N2761" s="85">
        <v>45448</v>
      </c>
      <c r="O2761" s="85">
        <v>45428</v>
      </c>
      <c r="P2761" s="29" t="s">
        <v>4998</v>
      </c>
      <c r="Q2761" s="84">
        <v>3</v>
      </c>
      <c r="R2761" s="84" t="s">
        <v>4991</v>
      </c>
      <c r="S2761" s="84" t="s">
        <v>4983</v>
      </c>
      <c r="T2761" s="84" t="s">
        <v>32</v>
      </c>
      <c r="U2761" s="84">
        <v>11002</v>
      </c>
      <c r="V2761" s="84">
        <v>11002</v>
      </c>
      <c r="W2761" s="84"/>
      <c r="X2761" s="10" t="s">
        <v>5033</v>
      </c>
      <c r="Y2761" s="10" t="s">
        <v>4980</v>
      </c>
      <c r="Z2761" s="10" t="s">
        <v>4980</v>
      </c>
      <c r="AA2761" s="10" t="s">
        <v>5033</v>
      </c>
      <c r="AB2761" s="10" t="s">
        <v>5066</v>
      </c>
      <c r="AC2761" s="84" t="s">
        <v>4999</v>
      </c>
      <c r="AD2761" s="29"/>
      <c r="AE2761" s="20" t="str">
        <f>VLOOKUP(E2761,'FILIAIS PETZ'!A:Q,17,0)</f>
        <v>SP2</v>
      </c>
      <c r="AF2761" s="20" t="str">
        <f>VLOOKUP(E2761,'FILIAIS PETZ'!A:Q,3,0)</f>
        <v>FELICIO</v>
      </c>
      <c r="AG2761" s="20" t="str">
        <f>VLOOKUP(E2761,'FILIAIS PETZ'!A:Q,2,0)</f>
        <v>R3</v>
      </c>
      <c r="AH2761" s="75">
        <v>370</v>
      </c>
      <c r="AI2761" s="16" t="s">
        <v>7241</v>
      </c>
      <c r="AJ2761" s="43">
        <f>VLOOKUP(E2761,'FILIAIS PETZ'!$A$2:$K$2000,11,0)</f>
        <v>18328118001776</v>
      </c>
      <c r="AK2761" s="44">
        <v>18328118001776</v>
      </c>
    </row>
    <row r="2762" spans="1:37" s="14" customFormat="1" ht="15" customHeight="1" thickBot="1" x14ac:dyDescent="0.25">
      <c r="A2762" s="9" t="s">
        <v>4980</v>
      </c>
      <c r="B2762" s="18">
        <f>VLOOKUP(C2762,FORNECEDORES!D:E,2,0)</f>
        <v>6740</v>
      </c>
      <c r="C2762" s="19" t="str">
        <f>VLOOKUP(D2762,FORNECEDORES!A:D,4,0)</f>
        <v>29.739.737/0052-52</v>
      </c>
      <c r="D2762" s="13" t="s">
        <v>7597</v>
      </c>
      <c r="E2762" s="20" t="str">
        <f t="shared" si="183"/>
        <v>04 0247</v>
      </c>
      <c r="F2762" s="28" t="s">
        <v>8967</v>
      </c>
      <c r="G2762" s="21" t="str">
        <f>VLOOKUP(E2762,'FILIAIS PETZ'!A:E,5,0)</f>
        <v>PETZ AV GOIÁS</v>
      </c>
      <c r="H2762" s="20" t="str">
        <f>VLOOKUP(E2762,'FILIAIS PETZ'!A:D,4,0)</f>
        <v>AVGO-SP</v>
      </c>
      <c r="I2762" s="46">
        <v>45413</v>
      </c>
      <c r="J2762" s="9" t="s">
        <v>4980</v>
      </c>
      <c r="K2762" s="9" t="s">
        <v>7223</v>
      </c>
      <c r="L2762" s="83" t="s">
        <v>10513</v>
      </c>
      <c r="M2762" s="85">
        <v>45414</v>
      </c>
      <c r="N2762" s="85">
        <v>45448</v>
      </c>
      <c r="O2762" s="85">
        <v>45428</v>
      </c>
      <c r="P2762" s="29" t="s">
        <v>4998</v>
      </c>
      <c r="Q2762" s="84">
        <v>3</v>
      </c>
      <c r="R2762" s="84" t="s">
        <v>4991</v>
      </c>
      <c r="S2762" s="84" t="s">
        <v>4983</v>
      </c>
      <c r="T2762" s="84" t="s">
        <v>32</v>
      </c>
      <c r="U2762" s="84">
        <v>11002</v>
      </c>
      <c r="V2762" s="84">
        <v>11002</v>
      </c>
      <c r="W2762" s="84"/>
      <c r="X2762" s="10" t="s">
        <v>5033</v>
      </c>
      <c r="Y2762" s="10" t="s">
        <v>4980</v>
      </c>
      <c r="Z2762" s="10" t="s">
        <v>4980</v>
      </c>
      <c r="AA2762" s="10" t="s">
        <v>5033</v>
      </c>
      <c r="AB2762" s="10" t="s">
        <v>5066</v>
      </c>
      <c r="AC2762" s="84" t="s">
        <v>4999</v>
      </c>
      <c r="AD2762" s="29"/>
      <c r="AE2762" s="20" t="str">
        <f>VLOOKUP(E2762,'FILIAIS PETZ'!A:Q,17,0)</f>
        <v>SP3</v>
      </c>
      <c r="AF2762" s="20" t="str">
        <f>VLOOKUP(E2762,'FILIAIS PETZ'!A:Q,3,0)</f>
        <v>FELICIO</v>
      </c>
      <c r="AG2762" s="20" t="str">
        <f>VLOOKUP(E2762,'FILIAIS PETZ'!A:Q,2,0)</f>
        <v>R3</v>
      </c>
      <c r="AH2762" s="75">
        <v>370</v>
      </c>
      <c r="AI2762" s="16" t="s">
        <v>7241</v>
      </c>
      <c r="AJ2762" s="43" t="str">
        <f>VLOOKUP(E2762,'FILIAIS PETZ'!$A$2:$K$2000,11,0)</f>
        <v>18.328.118/0236-64</v>
      </c>
      <c r="AK2762" s="44" t="s">
        <v>9093</v>
      </c>
    </row>
    <row r="2763" spans="1:37" s="14" customFormat="1" ht="15" customHeight="1" thickBot="1" x14ac:dyDescent="0.25">
      <c r="A2763" s="9" t="s">
        <v>4980</v>
      </c>
      <c r="B2763" s="18">
        <f>VLOOKUP(C2763,FORNECEDORES!D:E,2,0)</f>
        <v>179505</v>
      </c>
      <c r="C2763" s="19" t="str">
        <f>VLOOKUP(D2763,FORNECEDORES!A:D,4,0)</f>
        <v>29.739.737/0046-04</v>
      </c>
      <c r="D2763" s="13" t="s">
        <v>7599</v>
      </c>
      <c r="E2763" s="20" t="str">
        <f t="shared" si="183"/>
        <v>04 0125</v>
      </c>
      <c r="F2763" s="28" t="s">
        <v>8981</v>
      </c>
      <c r="G2763" s="21" t="str">
        <f>VLOOKUP(E2763,'FILIAIS PETZ'!A:E,5,0)</f>
        <v>PETZ CERRO CORA</v>
      </c>
      <c r="H2763" s="20" t="str">
        <f>VLOOKUP(E2763,'FILIAIS PETZ'!A:D,4,0)</f>
        <v>CORA-SP</v>
      </c>
      <c r="I2763" s="46">
        <v>45413</v>
      </c>
      <c r="J2763" s="9" t="s">
        <v>4980</v>
      </c>
      <c r="K2763" s="9" t="s">
        <v>7223</v>
      </c>
      <c r="L2763" s="83" t="s">
        <v>10514</v>
      </c>
      <c r="M2763" s="85">
        <v>45414</v>
      </c>
      <c r="N2763" s="85">
        <v>45448</v>
      </c>
      <c r="O2763" s="85">
        <v>45428</v>
      </c>
      <c r="P2763" s="29" t="s">
        <v>4998</v>
      </c>
      <c r="Q2763" s="84">
        <v>3</v>
      </c>
      <c r="R2763" s="84" t="s">
        <v>4991</v>
      </c>
      <c r="S2763" s="84" t="s">
        <v>4983</v>
      </c>
      <c r="T2763" s="84" t="s">
        <v>32</v>
      </c>
      <c r="U2763" s="84">
        <v>11002</v>
      </c>
      <c r="V2763" s="84">
        <v>11002</v>
      </c>
      <c r="W2763" s="84"/>
      <c r="X2763" s="10" t="s">
        <v>5033</v>
      </c>
      <c r="Y2763" s="10" t="s">
        <v>4980</v>
      </c>
      <c r="Z2763" s="10" t="s">
        <v>4980</v>
      </c>
      <c r="AA2763" s="10" t="s">
        <v>5033</v>
      </c>
      <c r="AB2763" s="10" t="s">
        <v>5066</v>
      </c>
      <c r="AC2763" s="84" t="s">
        <v>4999</v>
      </c>
      <c r="AD2763" s="29"/>
      <c r="AE2763" s="20" t="str">
        <f>VLOOKUP(E2763,'FILIAIS PETZ'!A:Q,17,0)</f>
        <v>SP7</v>
      </c>
      <c r="AF2763" s="20" t="str">
        <f>VLOOKUP(E2763,'FILIAIS PETZ'!A:Q,3,0)</f>
        <v>FELICIO</v>
      </c>
      <c r="AG2763" s="20" t="str">
        <f>VLOOKUP(E2763,'FILIAIS PETZ'!A:Q,2,0)</f>
        <v>R3</v>
      </c>
      <c r="AH2763" s="75">
        <v>370</v>
      </c>
      <c r="AI2763" s="16" t="s">
        <v>7241</v>
      </c>
      <c r="AJ2763" s="43">
        <f>VLOOKUP(E2763,'FILIAIS PETZ'!$A$2:$K$2000,11,0)</f>
        <v>18328118013600</v>
      </c>
      <c r="AK2763" s="44">
        <v>18328118013600</v>
      </c>
    </row>
    <row r="2764" spans="1:37" s="14" customFormat="1" ht="15" customHeight="1" thickBot="1" x14ac:dyDescent="0.25">
      <c r="A2764" s="9" t="s">
        <v>4980</v>
      </c>
      <c r="B2764" s="18">
        <f>VLOOKUP(C2764,FORNECEDORES!D:E,2,0)</f>
        <v>6740</v>
      </c>
      <c r="C2764" s="19" t="str">
        <f>VLOOKUP(D2764,FORNECEDORES!A:D,4,0)</f>
        <v>29.739.737/0052-52</v>
      </c>
      <c r="D2764" s="13" t="s">
        <v>7597</v>
      </c>
      <c r="E2764" s="20" t="str">
        <f t="shared" si="183"/>
        <v>04 0024</v>
      </c>
      <c r="F2764" s="28" t="s">
        <v>8626</v>
      </c>
      <c r="G2764" s="21" t="str">
        <f>VLOOKUP(E2764,'FILIAIS PETZ'!A:E,5,0)</f>
        <v>PETZ DIADEMA</v>
      </c>
      <c r="H2764" s="20" t="str">
        <f>VLOOKUP(E2764,'FILIAIS PETZ'!A:D,4,0)</f>
        <v>DDMA-SP</v>
      </c>
      <c r="I2764" s="46">
        <v>45413</v>
      </c>
      <c r="J2764" s="9" t="s">
        <v>4980</v>
      </c>
      <c r="K2764" s="9" t="s">
        <v>7223</v>
      </c>
      <c r="L2764" s="83" t="s">
        <v>10515</v>
      </c>
      <c r="M2764" s="85">
        <v>45414</v>
      </c>
      <c r="N2764" s="85">
        <v>45448</v>
      </c>
      <c r="O2764" s="85">
        <v>45428</v>
      </c>
      <c r="P2764" s="29" t="s">
        <v>4998</v>
      </c>
      <c r="Q2764" s="84">
        <v>3</v>
      </c>
      <c r="R2764" s="84" t="s">
        <v>4991</v>
      </c>
      <c r="S2764" s="84" t="s">
        <v>4983</v>
      </c>
      <c r="T2764" s="84" t="s">
        <v>32</v>
      </c>
      <c r="U2764" s="84">
        <v>11002</v>
      </c>
      <c r="V2764" s="84">
        <v>11002</v>
      </c>
      <c r="W2764" s="84"/>
      <c r="X2764" s="10" t="s">
        <v>5033</v>
      </c>
      <c r="Y2764" s="10" t="s">
        <v>4980</v>
      </c>
      <c r="Z2764" s="10" t="s">
        <v>4980</v>
      </c>
      <c r="AA2764" s="10" t="s">
        <v>5033</v>
      </c>
      <c r="AB2764" s="10" t="s">
        <v>5066</v>
      </c>
      <c r="AC2764" s="84" t="s">
        <v>4999</v>
      </c>
      <c r="AD2764" s="29"/>
      <c r="AE2764" s="20" t="str">
        <f>VLOOKUP(E2764,'FILIAIS PETZ'!A:Q,17,0)</f>
        <v>SP3</v>
      </c>
      <c r="AF2764" s="20" t="str">
        <f>VLOOKUP(E2764,'FILIAIS PETZ'!A:Q,3,0)</f>
        <v>FELICIO</v>
      </c>
      <c r="AG2764" s="20" t="str">
        <f>VLOOKUP(E2764,'FILIAIS PETZ'!A:Q,2,0)</f>
        <v>R3</v>
      </c>
      <c r="AH2764" s="75">
        <v>740</v>
      </c>
      <c r="AI2764" s="16" t="s">
        <v>7241</v>
      </c>
      <c r="AJ2764" s="43">
        <f>VLOOKUP(E2764,'FILIAIS PETZ'!$A$2:$K$2000,11,0)</f>
        <v>18328118000966</v>
      </c>
      <c r="AK2764" s="44">
        <v>18328118000966</v>
      </c>
    </row>
    <row r="2765" spans="1:37" s="14" customFormat="1" ht="15" customHeight="1" thickBot="1" x14ac:dyDescent="0.25">
      <c r="A2765" s="9" t="s">
        <v>4980</v>
      </c>
      <c r="B2765" s="18">
        <f>VLOOKUP(C2765,FORNECEDORES!D:E,2,0)</f>
        <v>179505</v>
      </c>
      <c r="C2765" s="19" t="str">
        <f>VLOOKUP(D2765,FORNECEDORES!A:D,4,0)</f>
        <v>29.739.737/0046-04</v>
      </c>
      <c r="D2765" s="13" t="s">
        <v>7599</v>
      </c>
      <c r="E2765" s="20" t="str">
        <f t="shared" si="183"/>
        <v>04 0221</v>
      </c>
      <c r="F2765" s="28" t="s">
        <v>8980</v>
      </c>
      <c r="G2765" s="21" t="str">
        <f>VLOOKUP(E2765,'FILIAIS PETZ'!A:E,5,0)</f>
        <v>PETZ GASTAO VIDIGAL</v>
      </c>
      <c r="H2765" s="20" t="str">
        <f>VLOOKUP(E2765,'FILIAIS PETZ'!A:D,4,0)</f>
        <v>GVDL-SP</v>
      </c>
      <c r="I2765" s="46">
        <v>45413</v>
      </c>
      <c r="J2765" s="9" t="s">
        <v>4980</v>
      </c>
      <c r="K2765" s="9" t="s">
        <v>7223</v>
      </c>
      <c r="L2765" s="83" t="s">
        <v>10516</v>
      </c>
      <c r="M2765" s="85">
        <v>45414</v>
      </c>
      <c r="N2765" s="85">
        <v>45448</v>
      </c>
      <c r="O2765" s="85">
        <v>45428</v>
      </c>
      <c r="P2765" s="29" t="s">
        <v>4998</v>
      </c>
      <c r="Q2765" s="84">
        <v>3</v>
      </c>
      <c r="R2765" s="84" t="s">
        <v>4991</v>
      </c>
      <c r="S2765" s="84" t="s">
        <v>4983</v>
      </c>
      <c r="T2765" s="84" t="s">
        <v>32</v>
      </c>
      <c r="U2765" s="84">
        <v>11002</v>
      </c>
      <c r="V2765" s="84">
        <v>11002</v>
      </c>
      <c r="W2765" s="84"/>
      <c r="X2765" s="10" t="s">
        <v>5033</v>
      </c>
      <c r="Y2765" s="10" t="s">
        <v>4980</v>
      </c>
      <c r="Z2765" s="10" t="s">
        <v>4980</v>
      </c>
      <c r="AA2765" s="10" t="s">
        <v>5033</v>
      </c>
      <c r="AB2765" s="10" t="s">
        <v>5066</v>
      </c>
      <c r="AC2765" s="84" t="s">
        <v>4999</v>
      </c>
      <c r="AD2765" s="29"/>
      <c r="AE2765" s="20" t="str">
        <f>VLOOKUP(E2765,'FILIAIS PETZ'!A:Q,17,0)</f>
        <v>SP7</v>
      </c>
      <c r="AF2765" s="20" t="str">
        <f>VLOOKUP(E2765,'FILIAIS PETZ'!A:Q,3,0)</f>
        <v>FELICIO</v>
      </c>
      <c r="AG2765" s="20" t="str">
        <f>VLOOKUP(E2765,'FILIAIS PETZ'!A:Q,2,0)</f>
        <v>R3</v>
      </c>
      <c r="AH2765" s="75">
        <v>370</v>
      </c>
      <c r="AI2765" s="16" t="s">
        <v>7241</v>
      </c>
      <c r="AJ2765" s="43">
        <f>VLOOKUP(E2765,'FILIAIS PETZ'!$A$2:$K$2000,11,0)</f>
        <v>18328118021025</v>
      </c>
      <c r="AK2765" s="44">
        <v>18328118021025</v>
      </c>
    </row>
    <row r="2766" spans="1:37" s="14" customFormat="1" ht="15" customHeight="1" thickBot="1" x14ac:dyDescent="0.25">
      <c r="A2766" s="9" t="s">
        <v>4980</v>
      </c>
      <c r="B2766" s="18">
        <f>VLOOKUP(C2766,FORNECEDORES!D:E,2,0)</f>
        <v>6740</v>
      </c>
      <c r="C2766" s="19" t="str">
        <f>VLOOKUP(D2766,FORNECEDORES!A:D,4,0)</f>
        <v>29.739.737/0052-52</v>
      </c>
      <c r="D2766" s="13" t="s">
        <v>7597</v>
      </c>
      <c r="E2766" s="20" t="str">
        <f t="shared" si="183"/>
        <v>04 0138</v>
      </c>
      <c r="F2766" s="28" t="s">
        <v>8627</v>
      </c>
      <c r="G2766" s="21" t="str">
        <f>VLOOKUP(E2766,'FILIAIS PETZ'!A:E,5,0)</f>
        <v>PETZ JOÃO FIRMINO</v>
      </c>
      <c r="H2766" s="20" t="str">
        <f>VLOOKUP(E2766,'FILIAIS PETZ'!A:D,4,0)</f>
        <v>JFIR-SP</v>
      </c>
      <c r="I2766" s="46">
        <v>45413</v>
      </c>
      <c r="J2766" s="9" t="s">
        <v>4980</v>
      </c>
      <c r="K2766" s="9" t="s">
        <v>7223</v>
      </c>
      <c r="L2766" s="83" t="s">
        <v>10517</v>
      </c>
      <c r="M2766" s="85">
        <v>45414</v>
      </c>
      <c r="N2766" s="85">
        <v>45448</v>
      </c>
      <c r="O2766" s="85">
        <v>45428</v>
      </c>
      <c r="P2766" s="29" t="s">
        <v>4998</v>
      </c>
      <c r="Q2766" s="84">
        <v>3</v>
      </c>
      <c r="R2766" s="84" t="s">
        <v>4991</v>
      </c>
      <c r="S2766" s="84" t="s">
        <v>4983</v>
      </c>
      <c r="T2766" s="84" t="s">
        <v>32</v>
      </c>
      <c r="U2766" s="84">
        <v>11002</v>
      </c>
      <c r="V2766" s="84">
        <v>11002</v>
      </c>
      <c r="W2766" s="84"/>
      <c r="X2766" s="10" t="s">
        <v>5033</v>
      </c>
      <c r="Y2766" s="10" t="s">
        <v>4980</v>
      </c>
      <c r="Z2766" s="10" t="s">
        <v>4980</v>
      </c>
      <c r="AA2766" s="10" t="s">
        <v>5033</v>
      </c>
      <c r="AB2766" s="10" t="s">
        <v>5066</v>
      </c>
      <c r="AC2766" s="84" t="s">
        <v>4999</v>
      </c>
      <c r="AD2766" s="29"/>
      <c r="AE2766" s="20" t="str">
        <f>VLOOKUP(E2766,'FILIAIS PETZ'!A:Q,17,0)</f>
        <v>SP3</v>
      </c>
      <c r="AF2766" s="20" t="str">
        <f>VLOOKUP(E2766,'FILIAIS PETZ'!A:Q,3,0)</f>
        <v>FELICIO</v>
      </c>
      <c r="AG2766" s="20" t="str">
        <f>VLOOKUP(E2766,'FILIAIS PETZ'!A:Q,2,0)</f>
        <v>R3</v>
      </c>
      <c r="AH2766" s="75">
        <v>740</v>
      </c>
      <c r="AI2766" s="16" t="s">
        <v>7241</v>
      </c>
      <c r="AJ2766" s="43">
        <f>VLOOKUP(E2766,'FILIAIS PETZ'!$A$2:$K$2000,11,0)</f>
        <v>18328118012972</v>
      </c>
      <c r="AK2766" s="44">
        <v>18328118012972</v>
      </c>
    </row>
    <row r="2767" spans="1:37" s="14" customFormat="1" ht="15" customHeight="1" thickBot="1" x14ac:dyDescent="0.25">
      <c r="A2767" s="9" t="s">
        <v>4980</v>
      </c>
      <c r="B2767" s="18">
        <f>VLOOKUP(C2767,FORNECEDORES!D:E,2,0)</f>
        <v>179505</v>
      </c>
      <c r="C2767" s="19" t="str">
        <f>VLOOKUP(D2767,FORNECEDORES!A:D,4,0)</f>
        <v>29.739.737/0046-04</v>
      </c>
      <c r="D2767" s="13" t="s">
        <v>7599</v>
      </c>
      <c r="E2767" s="20" t="str">
        <f t="shared" si="183"/>
        <v>04 0060</v>
      </c>
      <c r="F2767" s="28" t="s">
        <v>8625</v>
      </c>
      <c r="G2767" s="21" t="str">
        <f>VLOOKUP(E2767,'FILIAIS PETZ'!A:E,5,0)</f>
        <v>PETZ PACAEMBU</v>
      </c>
      <c r="H2767" s="20" t="str">
        <f>VLOOKUP(E2767,'FILIAIS PETZ'!A:D,4,0)</f>
        <v>PCBU-SP</v>
      </c>
      <c r="I2767" s="46">
        <v>45413</v>
      </c>
      <c r="J2767" s="9" t="s">
        <v>4980</v>
      </c>
      <c r="K2767" s="9" t="s">
        <v>7223</v>
      </c>
      <c r="L2767" s="83" t="s">
        <v>10518</v>
      </c>
      <c r="M2767" s="85">
        <v>45414</v>
      </c>
      <c r="N2767" s="85">
        <v>45448</v>
      </c>
      <c r="O2767" s="85">
        <v>45428</v>
      </c>
      <c r="P2767" s="29" t="s">
        <v>4998</v>
      </c>
      <c r="Q2767" s="84">
        <v>3</v>
      </c>
      <c r="R2767" s="84" t="s">
        <v>4991</v>
      </c>
      <c r="S2767" s="84" t="s">
        <v>4983</v>
      </c>
      <c r="T2767" s="84" t="s">
        <v>32</v>
      </c>
      <c r="U2767" s="84">
        <v>11002</v>
      </c>
      <c r="V2767" s="84">
        <v>11002</v>
      </c>
      <c r="W2767" s="84"/>
      <c r="X2767" s="10" t="s">
        <v>5033</v>
      </c>
      <c r="Y2767" s="10" t="s">
        <v>4980</v>
      </c>
      <c r="Z2767" s="10" t="s">
        <v>4980</v>
      </c>
      <c r="AA2767" s="10" t="s">
        <v>5033</v>
      </c>
      <c r="AB2767" s="10" t="s">
        <v>5066</v>
      </c>
      <c r="AC2767" s="84" t="s">
        <v>4999</v>
      </c>
      <c r="AD2767" s="29"/>
      <c r="AE2767" s="20" t="str">
        <f>VLOOKUP(E2767,'FILIAIS PETZ'!A:Q,17,0)</f>
        <v>SP2</v>
      </c>
      <c r="AF2767" s="20" t="str">
        <f>VLOOKUP(E2767,'FILIAIS PETZ'!A:Q,3,0)</f>
        <v>FELICIO</v>
      </c>
      <c r="AG2767" s="20" t="str">
        <f>VLOOKUP(E2767,'FILIAIS PETZ'!A:Q,2,0)</f>
        <v>R3</v>
      </c>
      <c r="AH2767" s="75">
        <v>370</v>
      </c>
      <c r="AI2767" s="16" t="s">
        <v>7241</v>
      </c>
      <c r="AJ2767" s="43">
        <f>VLOOKUP(E2767,'FILIAIS PETZ'!$A$2:$K$2000,11,0)</f>
        <v>18328118006220</v>
      </c>
      <c r="AK2767" s="44">
        <v>18328118006220</v>
      </c>
    </row>
    <row r="2768" spans="1:37" s="14" customFormat="1" ht="15" customHeight="1" thickBot="1" x14ac:dyDescent="0.25">
      <c r="A2768" s="9" t="s">
        <v>4980</v>
      </c>
      <c r="B2768" s="18">
        <f>VLOOKUP(C2768,FORNECEDORES!D:E,2,0)</f>
        <v>6740</v>
      </c>
      <c r="C2768" s="19" t="str">
        <f>VLOOKUP(D2768,FORNECEDORES!A:D,4,0)</f>
        <v>29.739.737/0052-52</v>
      </c>
      <c r="D2768" s="13" t="s">
        <v>7597</v>
      </c>
      <c r="E2768" s="20" t="str">
        <f t="shared" ref="E2768:E2831" si="187">CONCATENATE("04 ",F2768)</f>
        <v>04 0068</v>
      </c>
      <c r="F2768" s="28" t="s">
        <v>8958</v>
      </c>
      <c r="G2768" s="21" t="str">
        <f>VLOOKUP(E2768,'FILIAIS PETZ'!A:E,5,0)</f>
        <v>PETZ PEREIRA BARRETO</v>
      </c>
      <c r="H2768" s="20" t="str">
        <f>VLOOKUP(E2768,'FILIAIS PETZ'!A:D,4,0)</f>
        <v>PBAR-SP</v>
      </c>
      <c r="I2768" s="46">
        <v>45413</v>
      </c>
      <c r="J2768" s="9" t="s">
        <v>4980</v>
      </c>
      <c r="K2768" s="9" t="s">
        <v>7223</v>
      </c>
      <c r="L2768" s="83" t="s">
        <v>10519</v>
      </c>
      <c r="M2768" s="85">
        <v>45414</v>
      </c>
      <c r="N2768" s="85">
        <v>45448</v>
      </c>
      <c r="O2768" s="85">
        <v>45428</v>
      </c>
      <c r="P2768" s="29" t="s">
        <v>4998</v>
      </c>
      <c r="Q2768" s="84">
        <v>3</v>
      </c>
      <c r="R2768" s="84" t="s">
        <v>4991</v>
      </c>
      <c r="S2768" s="84" t="s">
        <v>4983</v>
      </c>
      <c r="T2768" s="84" t="s">
        <v>32</v>
      </c>
      <c r="U2768" s="84">
        <v>11002</v>
      </c>
      <c r="V2768" s="84">
        <v>11002</v>
      </c>
      <c r="W2768" s="84"/>
      <c r="X2768" s="10" t="s">
        <v>5033</v>
      </c>
      <c r="Y2768" s="10" t="s">
        <v>4980</v>
      </c>
      <c r="Z2768" s="10" t="s">
        <v>4980</v>
      </c>
      <c r="AA2768" s="10" t="s">
        <v>5033</v>
      </c>
      <c r="AB2768" s="10" t="s">
        <v>5066</v>
      </c>
      <c r="AC2768" s="84" t="s">
        <v>4999</v>
      </c>
      <c r="AD2768" s="29"/>
      <c r="AE2768" s="20" t="str">
        <f>VLOOKUP(E2768,'FILIAIS PETZ'!A:Q,17,0)</f>
        <v>SP3</v>
      </c>
      <c r="AF2768" s="20" t="str">
        <f>VLOOKUP(E2768,'FILIAIS PETZ'!A:Q,3,0)</f>
        <v>FELICIO</v>
      </c>
      <c r="AG2768" s="20" t="str">
        <f>VLOOKUP(E2768,'FILIAIS PETZ'!A:Q,2,0)</f>
        <v>R3</v>
      </c>
      <c r="AH2768" s="75">
        <v>370</v>
      </c>
      <c r="AI2768" s="16" t="s">
        <v>7241</v>
      </c>
      <c r="AJ2768" s="43">
        <f>VLOOKUP(E2768,'FILIAIS PETZ'!$A$2:$K$2000,11,0)</f>
        <v>18328118007111</v>
      </c>
      <c r="AK2768" s="44">
        <v>18328118007111</v>
      </c>
    </row>
    <row r="2769" spans="1:37" s="14" customFormat="1" ht="15" customHeight="1" thickBot="1" x14ac:dyDescent="0.25">
      <c r="A2769" s="9" t="s">
        <v>4980</v>
      </c>
      <c r="B2769" s="18">
        <f>VLOOKUP(C2769,FORNECEDORES!D:E,2,0)</f>
        <v>179505</v>
      </c>
      <c r="C2769" s="19" t="str">
        <f>VLOOKUP(D2769,FORNECEDORES!A:D,4,0)</f>
        <v>29.739.737/0046-04</v>
      </c>
      <c r="D2769" s="13" t="s">
        <v>7599</v>
      </c>
      <c r="E2769" s="20" t="str">
        <f t="shared" si="187"/>
        <v>04 0059</v>
      </c>
      <c r="F2769" s="28" t="s">
        <v>8714</v>
      </c>
      <c r="G2769" s="21" t="str">
        <f>VLOOKUP(E2769,'FILIAIS PETZ'!A:E,5,0)</f>
        <v>PETZ POMPÉIA</v>
      </c>
      <c r="H2769" s="20" t="str">
        <f>VLOOKUP(E2769,'FILIAIS PETZ'!A:D,4,0)</f>
        <v>POMP-SP</v>
      </c>
      <c r="I2769" s="46">
        <v>45413</v>
      </c>
      <c r="J2769" s="9" t="s">
        <v>4980</v>
      </c>
      <c r="K2769" s="9" t="s">
        <v>7223</v>
      </c>
      <c r="L2769" s="83" t="s">
        <v>10520</v>
      </c>
      <c r="M2769" s="85">
        <v>45414</v>
      </c>
      <c r="N2769" s="85">
        <v>45448</v>
      </c>
      <c r="O2769" s="85">
        <v>45428</v>
      </c>
      <c r="P2769" s="29" t="s">
        <v>4998</v>
      </c>
      <c r="Q2769" s="84">
        <v>3</v>
      </c>
      <c r="R2769" s="84" t="s">
        <v>4991</v>
      </c>
      <c r="S2769" s="84" t="s">
        <v>4983</v>
      </c>
      <c r="T2769" s="84" t="s">
        <v>32</v>
      </c>
      <c r="U2769" s="84">
        <v>11002</v>
      </c>
      <c r="V2769" s="84">
        <v>11002</v>
      </c>
      <c r="W2769" s="84"/>
      <c r="X2769" s="10" t="s">
        <v>5033</v>
      </c>
      <c r="Y2769" s="10" t="s">
        <v>4980</v>
      </c>
      <c r="Z2769" s="10" t="s">
        <v>4980</v>
      </c>
      <c r="AA2769" s="10" t="s">
        <v>5033</v>
      </c>
      <c r="AB2769" s="10" t="s">
        <v>5066</v>
      </c>
      <c r="AC2769" s="84" t="s">
        <v>4999</v>
      </c>
      <c r="AD2769" s="29"/>
      <c r="AE2769" s="20" t="str">
        <f>VLOOKUP(E2769,'FILIAIS PETZ'!A:Q,17,0)</f>
        <v>SP2</v>
      </c>
      <c r="AF2769" s="20" t="str">
        <f>VLOOKUP(E2769,'FILIAIS PETZ'!A:Q,3,0)</f>
        <v>FELICIO</v>
      </c>
      <c r="AG2769" s="20" t="str">
        <f>VLOOKUP(E2769,'FILIAIS PETZ'!A:Q,2,0)</f>
        <v>R3</v>
      </c>
      <c r="AH2769" s="75">
        <v>370</v>
      </c>
      <c r="AI2769" s="16" t="s">
        <v>7241</v>
      </c>
      <c r="AJ2769" s="43">
        <f>VLOOKUP(E2769,'FILIAIS PETZ'!$A$2:$K$2000,11,0)</f>
        <v>18328118005763</v>
      </c>
      <c r="AK2769" s="44">
        <v>18328118005763</v>
      </c>
    </row>
    <row r="2770" spans="1:37" s="14" customFormat="1" ht="15" customHeight="1" thickBot="1" x14ac:dyDescent="0.25">
      <c r="A2770" s="9" t="s">
        <v>4980</v>
      </c>
      <c r="B2770" s="18">
        <f>VLOOKUP(C2770,FORNECEDORES!D:E,2,0)</f>
        <v>93074</v>
      </c>
      <c r="C2770" s="19" t="str">
        <f>VLOOKUP(D2770,FORNECEDORES!A:D,4,0)</f>
        <v>29.739.737/0053-33</v>
      </c>
      <c r="D2770" s="13" t="s">
        <v>7598</v>
      </c>
      <c r="E2770" s="20" t="str">
        <f t="shared" si="187"/>
        <v>04 0067</v>
      </c>
      <c r="F2770" s="28" t="s">
        <v>8611</v>
      </c>
      <c r="G2770" s="21" t="str">
        <f>VLOOKUP(E2770,'FILIAIS PETZ'!A:E,5,0)</f>
        <v>PETZ EXTRA RICARDO JAFET</v>
      </c>
      <c r="H2770" s="20" t="str">
        <f>VLOOKUP(E2770,'FILIAIS PETZ'!A:D,4,0)</f>
        <v>RJAF-SP</v>
      </c>
      <c r="I2770" s="46">
        <v>45413</v>
      </c>
      <c r="J2770" s="9" t="s">
        <v>4980</v>
      </c>
      <c r="K2770" s="9" t="s">
        <v>7223</v>
      </c>
      <c r="L2770" s="83" t="s">
        <v>10521</v>
      </c>
      <c r="M2770" s="85">
        <v>45414</v>
      </c>
      <c r="N2770" s="85">
        <v>45448</v>
      </c>
      <c r="O2770" s="85">
        <v>45428</v>
      </c>
      <c r="P2770" s="29" t="s">
        <v>4998</v>
      </c>
      <c r="Q2770" s="84">
        <v>3</v>
      </c>
      <c r="R2770" s="84" t="s">
        <v>4991</v>
      </c>
      <c r="S2770" s="84" t="s">
        <v>4983</v>
      </c>
      <c r="T2770" s="84" t="s">
        <v>32</v>
      </c>
      <c r="U2770" s="84">
        <v>11002</v>
      </c>
      <c r="V2770" s="84">
        <v>11002</v>
      </c>
      <c r="W2770" s="84"/>
      <c r="X2770" s="10" t="s">
        <v>5033</v>
      </c>
      <c r="Y2770" s="10" t="s">
        <v>4980</v>
      </c>
      <c r="Z2770" s="10" t="s">
        <v>4980</v>
      </c>
      <c r="AA2770" s="10" t="s">
        <v>5033</v>
      </c>
      <c r="AB2770" s="10" t="s">
        <v>5066</v>
      </c>
      <c r="AC2770" s="84" t="s">
        <v>4999</v>
      </c>
      <c r="AD2770" s="29"/>
      <c r="AE2770" s="20" t="str">
        <f>VLOOKUP(E2770,'FILIAIS PETZ'!A:Q,17,0)</f>
        <v>SP2</v>
      </c>
      <c r="AF2770" s="20" t="str">
        <f>VLOOKUP(E2770,'FILIAIS PETZ'!A:Q,3,0)</f>
        <v>FELICIO</v>
      </c>
      <c r="AG2770" s="20" t="str">
        <f>VLOOKUP(E2770,'FILIAIS PETZ'!A:Q,2,0)</f>
        <v>R3</v>
      </c>
      <c r="AH2770" s="75">
        <v>1110</v>
      </c>
      <c r="AI2770" s="16" t="s">
        <v>7241</v>
      </c>
      <c r="AJ2770" s="43">
        <f>VLOOKUP(E2770,'FILIAIS PETZ'!$A$2:$K$2000,11,0)</f>
        <v>18328118006573</v>
      </c>
      <c r="AK2770" s="44">
        <v>18328118006573</v>
      </c>
    </row>
    <row r="2771" spans="1:37" s="14" customFormat="1" ht="15" customHeight="1" thickBot="1" x14ac:dyDescent="0.25">
      <c r="A2771" s="9" t="s">
        <v>4980</v>
      </c>
      <c r="B2771" s="18">
        <f>VLOOKUP(C2771,FORNECEDORES!D:E,2,0)</f>
        <v>6740</v>
      </c>
      <c r="C2771" s="19" t="str">
        <f>VLOOKUP(D2771,FORNECEDORES!A:D,4,0)</f>
        <v>29.739.737/0052-52</v>
      </c>
      <c r="D2771" s="13" t="s">
        <v>7597</v>
      </c>
      <c r="E2771" s="20" t="str">
        <f t="shared" si="187"/>
        <v>04 0003</v>
      </c>
      <c r="F2771" s="28" t="s">
        <v>8971</v>
      </c>
      <c r="G2771" s="21" t="str">
        <f>VLOOKUP(E2771,'FILIAIS PETZ'!A:E,5,0)</f>
        <v>PETZ SAO BERNARDO</v>
      </c>
      <c r="H2771" s="20" t="str">
        <f>VLOOKUP(E2771,'FILIAIS PETZ'!A:D,4,0)</f>
        <v>SBCA-SP</v>
      </c>
      <c r="I2771" s="46">
        <v>45413</v>
      </c>
      <c r="J2771" s="9" t="s">
        <v>4980</v>
      </c>
      <c r="K2771" s="9" t="s">
        <v>7223</v>
      </c>
      <c r="L2771" s="83" t="s">
        <v>10522</v>
      </c>
      <c r="M2771" s="85">
        <v>45414</v>
      </c>
      <c r="N2771" s="85">
        <v>45448</v>
      </c>
      <c r="O2771" s="85">
        <v>45428</v>
      </c>
      <c r="P2771" s="29" t="s">
        <v>4998</v>
      </c>
      <c r="Q2771" s="84">
        <v>3</v>
      </c>
      <c r="R2771" s="84" t="s">
        <v>4991</v>
      </c>
      <c r="S2771" s="84" t="s">
        <v>4983</v>
      </c>
      <c r="T2771" s="84" t="s">
        <v>32</v>
      </c>
      <c r="U2771" s="84">
        <v>11002</v>
      </c>
      <c r="V2771" s="84">
        <v>11002</v>
      </c>
      <c r="W2771" s="84"/>
      <c r="X2771" s="10" t="s">
        <v>5033</v>
      </c>
      <c r="Y2771" s="10" t="s">
        <v>4980</v>
      </c>
      <c r="Z2771" s="10" t="s">
        <v>4980</v>
      </c>
      <c r="AA2771" s="10" t="s">
        <v>5033</v>
      </c>
      <c r="AB2771" s="10" t="s">
        <v>5066</v>
      </c>
      <c r="AC2771" s="84" t="s">
        <v>4999</v>
      </c>
      <c r="AD2771" s="29"/>
      <c r="AE2771" s="20" t="str">
        <f>VLOOKUP(E2771,'FILIAIS PETZ'!A:Q,17,0)</f>
        <v>SP3</v>
      </c>
      <c r="AF2771" s="20" t="str">
        <f>VLOOKUP(E2771,'FILIAIS PETZ'!A:Q,3,0)</f>
        <v>FELICIO</v>
      </c>
      <c r="AG2771" s="20" t="str">
        <f>VLOOKUP(E2771,'FILIAIS PETZ'!A:Q,2,0)</f>
        <v>R3</v>
      </c>
      <c r="AH2771" s="75">
        <v>370</v>
      </c>
      <c r="AI2771" s="16" t="s">
        <v>7241</v>
      </c>
      <c r="AJ2771" s="43">
        <f>VLOOKUP(E2771,'FILIAIS PETZ'!$A$2:$K$2000,11,0)</f>
        <v>18328118002152</v>
      </c>
      <c r="AK2771" s="44">
        <v>18328118002152</v>
      </c>
    </row>
    <row r="2772" spans="1:37" s="14" customFormat="1" ht="15" customHeight="1" thickBot="1" x14ac:dyDescent="0.25">
      <c r="A2772" s="9" t="s">
        <v>4980</v>
      </c>
      <c r="B2772" s="18">
        <f>VLOOKUP(C2772,FORNECEDORES!D:E,2,0)</f>
        <v>6620</v>
      </c>
      <c r="C2772" s="19" t="str">
        <f>VLOOKUP(D2772,FORNECEDORES!A:D,4,0)</f>
        <v>02.666.249/0001-66</v>
      </c>
      <c r="D2772" s="13" t="s">
        <v>1360</v>
      </c>
      <c r="E2772" s="20" t="str">
        <f t="shared" si="187"/>
        <v>04 0010</v>
      </c>
      <c r="F2772" s="28" t="s">
        <v>8983</v>
      </c>
      <c r="G2772" s="21" t="str">
        <f>VLOOKUP(E2772,'FILIAIS PETZ'!A:E,5,0)</f>
        <v>PETZ SANTA CECILIA</v>
      </c>
      <c r="H2772" s="20" t="str">
        <f>VLOOKUP(E2772,'FILIAIS PETZ'!A:D,4,0)</f>
        <v>STCE-SP</v>
      </c>
      <c r="I2772" s="46">
        <v>45413</v>
      </c>
      <c r="J2772" s="9" t="s">
        <v>4980</v>
      </c>
      <c r="K2772" s="9"/>
      <c r="L2772" s="83"/>
      <c r="M2772" s="85"/>
      <c r="N2772" s="85"/>
      <c r="O2772" s="85"/>
      <c r="P2772" s="29" t="s">
        <v>4998</v>
      </c>
      <c r="Q2772" s="84" t="s">
        <v>5029</v>
      </c>
      <c r="R2772" s="84" t="s">
        <v>4991</v>
      </c>
      <c r="S2772" s="84" t="s">
        <v>4983</v>
      </c>
      <c r="T2772" s="84" t="s">
        <v>32</v>
      </c>
      <c r="U2772" s="84">
        <v>11002</v>
      </c>
      <c r="V2772" s="84">
        <v>11002</v>
      </c>
      <c r="W2772" s="84"/>
      <c r="X2772" s="10" t="s">
        <v>4996</v>
      </c>
      <c r="Y2772" s="10" t="s">
        <v>4980</v>
      </c>
      <c r="Z2772" s="10" t="s">
        <v>4980</v>
      </c>
      <c r="AA2772" s="10" t="s">
        <v>5097</v>
      </c>
      <c r="AB2772" s="10" t="s">
        <v>12942</v>
      </c>
      <c r="AC2772" s="84" t="s">
        <v>4999</v>
      </c>
      <c r="AD2772" s="29"/>
      <c r="AE2772" s="20" t="str">
        <f>VLOOKUP(E2772,'FILIAIS PETZ'!A:Q,17,0)</f>
        <v>SP2</v>
      </c>
      <c r="AF2772" s="20" t="str">
        <f>VLOOKUP(E2772,'FILIAIS PETZ'!A:Q,3,0)</f>
        <v>FELICIO</v>
      </c>
      <c r="AG2772" s="20" t="str">
        <f>VLOOKUP(E2772,'FILIAIS PETZ'!A:Q,2,0)</f>
        <v>R3</v>
      </c>
      <c r="AH2772" s="75">
        <v>400</v>
      </c>
      <c r="AI2772" s="16" t="s">
        <v>7242</v>
      </c>
      <c r="AJ2772" s="43">
        <f>VLOOKUP(E2772,'FILIAIS PETZ'!$A$2:$K$2000,11,0)</f>
        <v>18328118001938</v>
      </c>
      <c r="AK2772" s="44">
        <v>18328118001938</v>
      </c>
    </row>
    <row r="2773" spans="1:37" s="14" customFormat="1" ht="15" customHeight="1" thickBot="1" x14ac:dyDescent="0.25">
      <c r="A2773" s="9" t="s">
        <v>4980</v>
      </c>
      <c r="B2773" s="18">
        <f>VLOOKUP(C2773,FORNECEDORES!D:E,2,0)</f>
        <v>6620</v>
      </c>
      <c r="C2773" s="19" t="str">
        <f>VLOOKUP(D2773,FORNECEDORES!A:D,4,0)</f>
        <v>02.666.249/0001-66</v>
      </c>
      <c r="D2773" s="13" t="s">
        <v>1360</v>
      </c>
      <c r="E2773" s="20" t="str">
        <f t="shared" si="187"/>
        <v>04 0010</v>
      </c>
      <c r="F2773" s="28" t="s">
        <v>8983</v>
      </c>
      <c r="G2773" s="21" t="str">
        <f>VLOOKUP(E2773,'FILIAIS PETZ'!A:E,5,0)</f>
        <v>PETZ SANTA CECILIA</v>
      </c>
      <c r="H2773" s="20" t="str">
        <f>VLOOKUP(E2773,'FILIAIS PETZ'!A:D,4,0)</f>
        <v>STCE-SP</v>
      </c>
      <c r="I2773" s="46">
        <v>45413</v>
      </c>
      <c r="J2773" s="9" t="s">
        <v>4980</v>
      </c>
      <c r="K2773" s="9" t="s">
        <v>9035</v>
      </c>
      <c r="L2773" s="83" t="s">
        <v>10523</v>
      </c>
      <c r="M2773" s="85">
        <v>45415</v>
      </c>
      <c r="N2773" s="85">
        <v>45441</v>
      </c>
      <c r="O2773" s="85">
        <v>45420</v>
      </c>
      <c r="P2773" s="29" t="s">
        <v>4998</v>
      </c>
      <c r="Q2773" s="84">
        <v>3</v>
      </c>
      <c r="R2773" s="84">
        <v>1</v>
      </c>
      <c r="S2773" s="84">
        <v>8</v>
      </c>
      <c r="T2773" s="84" t="s">
        <v>32</v>
      </c>
      <c r="U2773" s="84" t="s">
        <v>5048</v>
      </c>
      <c r="V2773" s="84" t="s">
        <v>5048</v>
      </c>
      <c r="W2773" s="84" t="s">
        <v>5021</v>
      </c>
      <c r="X2773" s="10" t="s">
        <v>4996</v>
      </c>
      <c r="Y2773" s="10" t="s">
        <v>4980</v>
      </c>
      <c r="Z2773" s="10" t="s">
        <v>4980</v>
      </c>
      <c r="AA2773" s="10" t="s">
        <v>5097</v>
      </c>
      <c r="AB2773" s="10" t="s">
        <v>12942</v>
      </c>
      <c r="AC2773" s="84" t="s">
        <v>4999</v>
      </c>
      <c r="AD2773" s="29"/>
      <c r="AE2773" s="20" t="str">
        <f>VLOOKUP(E2773,'FILIAIS PETZ'!A:Q,17,0)</f>
        <v>SP2</v>
      </c>
      <c r="AF2773" s="20" t="str">
        <f>VLOOKUP(E2773,'FILIAIS PETZ'!A:Q,3,0)</f>
        <v>FELICIO</v>
      </c>
      <c r="AG2773" s="20" t="str">
        <f>VLOOKUP(E2773,'FILIAIS PETZ'!A:Q,2,0)</f>
        <v>R3</v>
      </c>
      <c r="AH2773" s="75">
        <v>380</v>
      </c>
      <c r="AI2773" s="16" t="s">
        <v>10524</v>
      </c>
      <c r="AJ2773" s="43">
        <f>VLOOKUP(E2773,'FILIAIS PETZ'!$A$2:$K$2000,11,0)</f>
        <v>18328118001938</v>
      </c>
      <c r="AK2773" s="44">
        <v>18328118001938</v>
      </c>
    </row>
    <row r="2774" spans="1:37" s="14" customFormat="1" ht="15" customHeight="1" thickBot="1" x14ac:dyDescent="0.25">
      <c r="A2774" s="9" t="s">
        <v>4980</v>
      </c>
      <c r="B2774" s="18">
        <f>VLOOKUP(C2774,FORNECEDORES!D:E,2,0)</f>
        <v>6620</v>
      </c>
      <c r="C2774" s="19" t="str">
        <f>VLOOKUP(D2774,FORNECEDORES!A:D,4,0)</f>
        <v>02.666.249/0001-66</v>
      </c>
      <c r="D2774" s="13" t="s">
        <v>1360</v>
      </c>
      <c r="E2774" s="20" t="str">
        <f t="shared" si="187"/>
        <v>04 0011</v>
      </c>
      <c r="F2774" s="28" t="s">
        <v>8976</v>
      </c>
      <c r="G2774" s="21" t="str">
        <f>VLOOKUP(E2774,'FILIAIS PETZ'!A:E,5,0)</f>
        <v>PETZ AUGUSTA</v>
      </c>
      <c r="H2774" s="20" t="str">
        <f>VLOOKUP(E2774,'FILIAIS PETZ'!A:D,4,0)</f>
        <v>AUGT-SP</v>
      </c>
      <c r="I2774" s="46">
        <v>45413</v>
      </c>
      <c r="J2774" s="9" t="s">
        <v>4980</v>
      </c>
      <c r="K2774" s="9" t="s">
        <v>9035</v>
      </c>
      <c r="L2774" s="83" t="s">
        <v>10356</v>
      </c>
      <c r="M2774" s="85">
        <v>45415</v>
      </c>
      <c r="N2774" s="85">
        <v>45441</v>
      </c>
      <c r="O2774" s="85">
        <v>45420</v>
      </c>
      <c r="P2774" s="29" t="s">
        <v>4998</v>
      </c>
      <c r="Q2774" s="84">
        <v>3</v>
      </c>
      <c r="R2774" s="84">
        <v>1</v>
      </c>
      <c r="S2774" s="84">
        <v>8</v>
      </c>
      <c r="T2774" s="84" t="s">
        <v>32</v>
      </c>
      <c r="U2774" s="84" t="s">
        <v>5048</v>
      </c>
      <c r="V2774" s="84" t="s">
        <v>5048</v>
      </c>
      <c r="W2774" s="84" t="s">
        <v>5021</v>
      </c>
      <c r="X2774" s="10" t="s">
        <v>4996</v>
      </c>
      <c r="Y2774" s="10" t="s">
        <v>4980</v>
      </c>
      <c r="Z2774" s="10" t="s">
        <v>4980</v>
      </c>
      <c r="AA2774" s="10" t="s">
        <v>5097</v>
      </c>
      <c r="AB2774" s="10" t="s">
        <v>12942</v>
      </c>
      <c r="AC2774" s="84" t="s">
        <v>4999</v>
      </c>
      <c r="AD2774" s="29"/>
      <c r="AE2774" s="20" t="str">
        <f>VLOOKUP(E2774,'FILIAIS PETZ'!A:Q,17,0)</f>
        <v>SP2</v>
      </c>
      <c r="AF2774" s="20" t="str">
        <f>VLOOKUP(E2774,'FILIAIS PETZ'!A:Q,3,0)</f>
        <v>FELICIO</v>
      </c>
      <c r="AG2774" s="20" t="str">
        <f>VLOOKUP(E2774,'FILIAIS PETZ'!A:Q,2,0)</f>
        <v>R3</v>
      </c>
      <c r="AH2774" s="75">
        <v>380</v>
      </c>
      <c r="AI2774" s="16" t="s">
        <v>10524</v>
      </c>
      <c r="AJ2774" s="43">
        <f>VLOOKUP(E2774,'FILIAIS PETZ'!$A$2:$K$2000,11,0)</f>
        <v>18328118001776</v>
      </c>
      <c r="AK2774" s="44">
        <v>18328118001776</v>
      </c>
    </row>
    <row r="2775" spans="1:37" s="14" customFormat="1" ht="15" customHeight="1" thickBot="1" x14ac:dyDescent="0.25">
      <c r="A2775" s="9" t="s">
        <v>4980</v>
      </c>
      <c r="B2775" s="18">
        <f>VLOOKUP(C2775,FORNECEDORES!D:E,2,0)</f>
        <v>6620</v>
      </c>
      <c r="C2775" s="19" t="str">
        <f>VLOOKUP(D2775,FORNECEDORES!A:D,4,0)</f>
        <v>02.666.249/0001-66</v>
      </c>
      <c r="D2775" s="13" t="s">
        <v>1360</v>
      </c>
      <c r="E2775" s="20" t="str">
        <f t="shared" si="187"/>
        <v>04 0067</v>
      </c>
      <c r="F2775" s="28" t="s">
        <v>8611</v>
      </c>
      <c r="G2775" s="21" t="str">
        <f>VLOOKUP(E2775,'FILIAIS PETZ'!A:E,5,0)</f>
        <v>PETZ EXTRA RICARDO JAFET</v>
      </c>
      <c r="H2775" s="20" t="str">
        <f>VLOOKUP(E2775,'FILIAIS PETZ'!A:D,4,0)</f>
        <v>RJAF-SP</v>
      </c>
      <c r="I2775" s="46">
        <v>45413</v>
      </c>
      <c r="J2775" s="9" t="s">
        <v>4980</v>
      </c>
      <c r="K2775" s="9" t="s">
        <v>9035</v>
      </c>
      <c r="L2775" s="83" t="s">
        <v>10525</v>
      </c>
      <c r="M2775" s="85">
        <v>45415</v>
      </c>
      <c r="N2775" s="85">
        <v>45441</v>
      </c>
      <c r="O2775" s="85">
        <v>45420</v>
      </c>
      <c r="P2775" s="29" t="s">
        <v>4998</v>
      </c>
      <c r="Q2775" s="84">
        <v>3</v>
      </c>
      <c r="R2775" s="84">
        <v>1</v>
      </c>
      <c r="S2775" s="84">
        <v>8</v>
      </c>
      <c r="T2775" s="84" t="s">
        <v>32</v>
      </c>
      <c r="U2775" s="84" t="s">
        <v>5048</v>
      </c>
      <c r="V2775" s="84" t="s">
        <v>5048</v>
      </c>
      <c r="W2775" s="84" t="s">
        <v>5021</v>
      </c>
      <c r="X2775" s="10" t="s">
        <v>4996</v>
      </c>
      <c r="Y2775" s="10" t="s">
        <v>4980</v>
      </c>
      <c r="Z2775" s="10" t="s">
        <v>4980</v>
      </c>
      <c r="AA2775" s="10" t="s">
        <v>5097</v>
      </c>
      <c r="AB2775" s="10" t="s">
        <v>12942</v>
      </c>
      <c r="AC2775" s="84" t="s">
        <v>4999</v>
      </c>
      <c r="AD2775" s="29"/>
      <c r="AE2775" s="20" t="str">
        <f>VLOOKUP(E2775,'FILIAIS PETZ'!A:Q,17,0)</f>
        <v>SP2</v>
      </c>
      <c r="AF2775" s="20" t="str">
        <f>VLOOKUP(E2775,'FILIAIS PETZ'!A:Q,3,0)</f>
        <v>FELICIO</v>
      </c>
      <c r="AG2775" s="20" t="str">
        <f>VLOOKUP(E2775,'FILIAIS PETZ'!A:Q,2,0)</f>
        <v>R3</v>
      </c>
      <c r="AH2775" s="75">
        <v>490</v>
      </c>
      <c r="AI2775" s="16" t="s">
        <v>10524</v>
      </c>
      <c r="AJ2775" s="43">
        <f>VLOOKUP(E2775,'FILIAIS PETZ'!$A$2:$K$2000,11,0)</f>
        <v>18328118006573</v>
      </c>
      <c r="AK2775" s="44">
        <v>18328118006573</v>
      </c>
    </row>
    <row r="2776" spans="1:37" s="14" customFormat="1" ht="15" customHeight="1" thickBot="1" x14ac:dyDescent="0.25">
      <c r="A2776" s="9" t="s">
        <v>4980</v>
      </c>
      <c r="B2776" s="18">
        <f>VLOOKUP(C2776,FORNECEDORES!D:E,2,0)</f>
        <v>4722</v>
      </c>
      <c r="C2776" s="19" t="str">
        <f>VLOOKUP(D2776,FORNECEDORES!A:D,4,0)</f>
        <v>08.100.057/0001-74</v>
      </c>
      <c r="D2776" s="13" t="s">
        <v>6219</v>
      </c>
      <c r="E2776" s="20" t="str">
        <f t="shared" si="187"/>
        <v>04 0247</v>
      </c>
      <c r="F2776" s="28" t="s">
        <v>8967</v>
      </c>
      <c r="G2776" s="21" t="str">
        <f>VLOOKUP(E2776,'FILIAIS PETZ'!A:E,5,0)</f>
        <v>PETZ AV GOIÁS</v>
      </c>
      <c r="H2776" s="20" t="str">
        <f>VLOOKUP(E2776,'FILIAIS PETZ'!A:D,4,0)</f>
        <v>AVGO-SP</v>
      </c>
      <c r="I2776" s="46">
        <v>45413</v>
      </c>
      <c r="J2776" s="9" t="s">
        <v>4980</v>
      </c>
      <c r="K2776" s="9" t="s">
        <v>5858</v>
      </c>
      <c r="L2776" s="83" t="s">
        <v>12571</v>
      </c>
      <c r="M2776" s="85">
        <v>45422</v>
      </c>
      <c r="N2776" s="85">
        <v>45560</v>
      </c>
      <c r="O2776" s="85">
        <v>45545</v>
      </c>
      <c r="P2776" s="29" t="s">
        <v>4998</v>
      </c>
      <c r="Q2776" s="84">
        <v>3</v>
      </c>
      <c r="R2776" s="84">
        <v>1</v>
      </c>
      <c r="S2776" s="84" t="s">
        <v>4983</v>
      </c>
      <c r="T2776" s="84" t="s">
        <v>32</v>
      </c>
      <c r="U2776" s="84">
        <v>11002</v>
      </c>
      <c r="V2776" s="84">
        <v>11002</v>
      </c>
      <c r="W2776" s="84"/>
      <c r="X2776" s="10" t="s">
        <v>5016</v>
      </c>
      <c r="Y2776" s="9" t="s">
        <v>4994</v>
      </c>
      <c r="Z2776" s="9" t="s">
        <v>4994</v>
      </c>
      <c r="AA2776" s="9" t="s">
        <v>5732</v>
      </c>
      <c r="AB2776" s="10" t="s">
        <v>5040</v>
      </c>
      <c r="AC2776" s="84" t="s">
        <v>4999</v>
      </c>
      <c r="AD2776" s="29"/>
      <c r="AE2776" s="20" t="str">
        <f>VLOOKUP(E2776,'FILIAIS PETZ'!A:Q,17,0)</f>
        <v>SP3</v>
      </c>
      <c r="AF2776" s="20" t="str">
        <f>VLOOKUP(E2776,'FILIAIS PETZ'!A:Q,3,0)</f>
        <v>FELICIO</v>
      </c>
      <c r="AG2776" s="20" t="str">
        <f>VLOOKUP(E2776,'FILIAIS PETZ'!A:Q,2,0)</f>
        <v>R3</v>
      </c>
      <c r="AH2776" s="75">
        <v>2330</v>
      </c>
      <c r="AI2776" s="16" t="s">
        <v>7246</v>
      </c>
      <c r="AJ2776" s="43" t="str">
        <f>VLOOKUP(E2776,'FILIAIS PETZ'!$A$2:$K$2000,11,0)</f>
        <v>18.328.118/0236-64</v>
      </c>
      <c r="AK2776" s="44" t="s">
        <v>9093</v>
      </c>
    </row>
    <row r="2777" spans="1:37" s="14" customFormat="1" ht="15" customHeight="1" thickBot="1" x14ac:dyDescent="0.25">
      <c r="A2777" s="9" t="s">
        <v>4980</v>
      </c>
      <c r="B2777" s="18">
        <f>VLOOKUP(C2777,FORNECEDORES!D:E,2,0)</f>
        <v>4722</v>
      </c>
      <c r="C2777" s="19" t="str">
        <f>VLOOKUP(D2777,FORNECEDORES!A:D,4,0)</f>
        <v>08.100.057/0001-74</v>
      </c>
      <c r="D2777" s="13" t="s">
        <v>6219</v>
      </c>
      <c r="E2777" s="20" t="str">
        <f t="shared" si="187"/>
        <v>04 0017</v>
      </c>
      <c r="F2777" s="28" t="s">
        <v>8713</v>
      </c>
      <c r="G2777" s="21" t="str">
        <f>VLOOKUP(E2777,'FILIAIS PETZ'!A:E,5,0)</f>
        <v>PETZ CARREFOUR SAO CAETANO</v>
      </c>
      <c r="H2777" s="20" t="str">
        <f>VLOOKUP(E2777,'FILIAIS PETZ'!A:D,4,0)</f>
        <v>SCSU-SP</v>
      </c>
      <c r="I2777" s="46">
        <v>45413</v>
      </c>
      <c r="J2777" s="9" t="s">
        <v>4980</v>
      </c>
      <c r="K2777" s="9" t="s">
        <v>5858</v>
      </c>
      <c r="L2777" s="83" t="s">
        <v>12565</v>
      </c>
      <c r="M2777" s="85">
        <v>45422</v>
      </c>
      <c r="N2777" s="85">
        <v>45560</v>
      </c>
      <c r="O2777" s="85">
        <v>45545</v>
      </c>
      <c r="P2777" s="29" t="s">
        <v>4998</v>
      </c>
      <c r="Q2777" s="84">
        <v>3</v>
      </c>
      <c r="R2777" s="84">
        <v>1</v>
      </c>
      <c r="S2777" s="84" t="s">
        <v>4983</v>
      </c>
      <c r="T2777" s="84" t="s">
        <v>32</v>
      </c>
      <c r="U2777" s="84">
        <v>11002</v>
      </c>
      <c r="V2777" s="84">
        <v>11002</v>
      </c>
      <c r="W2777" s="84"/>
      <c r="X2777" s="10" t="s">
        <v>5016</v>
      </c>
      <c r="Y2777" s="9" t="s">
        <v>4994</v>
      </c>
      <c r="Z2777" s="9" t="s">
        <v>4994</v>
      </c>
      <c r="AA2777" s="9" t="s">
        <v>5732</v>
      </c>
      <c r="AB2777" s="10" t="s">
        <v>5040</v>
      </c>
      <c r="AC2777" s="84" t="s">
        <v>4999</v>
      </c>
      <c r="AD2777" s="29"/>
      <c r="AE2777" s="20" t="str">
        <f>VLOOKUP(E2777,'FILIAIS PETZ'!A:Q,17,0)</f>
        <v>SP3</v>
      </c>
      <c r="AF2777" s="20" t="str">
        <f>VLOOKUP(E2777,'FILIAIS PETZ'!A:Q,3,0)</f>
        <v>FELICIO</v>
      </c>
      <c r="AG2777" s="20" t="str">
        <f>VLOOKUP(E2777,'FILIAIS PETZ'!A:Q,2,0)</f>
        <v>R3</v>
      </c>
      <c r="AH2777" s="75">
        <v>2330</v>
      </c>
      <c r="AI2777" s="68" t="s">
        <v>7246</v>
      </c>
      <c r="AJ2777" s="43">
        <f>VLOOKUP(E2777,'FILIAIS PETZ'!$A$2:$K$2000,11,0)</f>
        <v>18328118000532</v>
      </c>
      <c r="AK2777" s="44">
        <v>18328118000532</v>
      </c>
    </row>
    <row r="2778" spans="1:37" s="14" customFormat="1" ht="15" customHeight="1" thickBot="1" x14ac:dyDescent="0.25">
      <c r="A2778" s="9" t="s">
        <v>4980</v>
      </c>
      <c r="B2778" s="18">
        <f>VLOOKUP(C2778,FORNECEDORES!D:E,2,0)</f>
        <v>4722</v>
      </c>
      <c r="C2778" s="19" t="str">
        <f>VLOOKUP(D2778,FORNECEDORES!A:D,4,0)</f>
        <v>08.100.057/0001-74</v>
      </c>
      <c r="D2778" s="13" t="s">
        <v>6219</v>
      </c>
      <c r="E2778" s="20" t="str">
        <f t="shared" si="187"/>
        <v>04 0024</v>
      </c>
      <c r="F2778" s="28" t="s">
        <v>8626</v>
      </c>
      <c r="G2778" s="21" t="str">
        <f>VLOOKUP(E2778,'FILIAIS PETZ'!A:E,5,0)</f>
        <v>PETZ DIADEMA</v>
      </c>
      <c r="H2778" s="20" t="str">
        <f>VLOOKUP(E2778,'FILIAIS PETZ'!A:D,4,0)</f>
        <v>DDMA-SP</v>
      </c>
      <c r="I2778" s="46">
        <v>45413</v>
      </c>
      <c r="J2778" s="9" t="s">
        <v>4980</v>
      </c>
      <c r="K2778" s="9" t="s">
        <v>5858</v>
      </c>
      <c r="L2778" s="83" t="s">
        <v>12574</v>
      </c>
      <c r="M2778" s="85">
        <v>45422</v>
      </c>
      <c r="N2778" s="85">
        <v>45560</v>
      </c>
      <c r="O2778" s="85">
        <v>45545</v>
      </c>
      <c r="P2778" s="29" t="s">
        <v>4998</v>
      </c>
      <c r="Q2778" s="84">
        <v>3</v>
      </c>
      <c r="R2778" s="84">
        <v>1</v>
      </c>
      <c r="S2778" s="84" t="s">
        <v>4983</v>
      </c>
      <c r="T2778" s="84" t="s">
        <v>32</v>
      </c>
      <c r="U2778" s="84">
        <v>11002</v>
      </c>
      <c r="V2778" s="84">
        <v>11002</v>
      </c>
      <c r="W2778" s="84"/>
      <c r="X2778" s="10" t="s">
        <v>5016</v>
      </c>
      <c r="Y2778" s="9" t="s">
        <v>4994</v>
      </c>
      <c r="Z2778" s="9" t="s">
        <v>4994</v>
      </c>
      <c r="AA2778" s="9" t="s">
        <v>5732</v>
      </c>
      <c r="AB2778" s="10" t="s">
        <v>5040</v>
      </c>
      <c r="AC2778" s="84" t="s">
        <v>4999</v>
      </c>
      <c r="AD2778" s="29"/>
      <c r="AE2778" s="20" t="str">
        <f>VLOOKUP(E2778,'FILIAIS PETZ'!A:Q,17,0)</f>
        <v>SP3</v>
      </c>
      <c r="AF2778" s="20" t="str">
        <f>VLOOKUP(E2778,'FILIAIS PETZ'!A:Q,3,0)</f>
        <v>FELICIO</v>
      </c>
      <c r="AG2778" s="20" t="str">
        <f>VLOOKUP(E2778,'FILIAIS PETZ'!A:Q,2,0)</f>
        <v>R3</v>
      </c>
      <c r="AH2778" s="75">
        <v>2330</v>
      </c>
      <c r="AI2778" s="16" t="s">
        <v>7246</v>
      </c>
      <c r="AJ2778" s="43">
        <f>VLOOKUP(E2778,'FILIAIS PETZ'!$A$2:$K$2000,11,0)</f>
        <v>18328118000966</v>
      </c>
      <c r="AK2778" s="44">
        <v>18328118000966</v>
      </c>
    </row>
    <row r="2779" spans="1:37" s="14" customFormat="1" ht="15" customHeight="1" thickBot="1" x14ac:dyDescent="0.25">
      <c r="A2779" s="9" t="s">
        <v>4980</v>
      </c>
      <c r="B2779" s="18">
        <f>VLOOKUP(C2779,FORNECEDORES!D:E,2,0)</f>
        <v>4722</v>
      </c>
      <c r="C2779" s="19" t="str">
        <f>VLOOKUP(D2779,FORNECEDORES!A:D,4,0)</f>
        <v>08.100.057/0001-74</v>
      </c>
      <c r="D2779" s="13" t="s">
        <v>6219</v>
      </c>
      <c r="E2779" s="20" t="str">
        <f t="shared" si="187"/>
        <v>04 0138</v>
      </c>
      <c r="F2779" s="28" t="s">
        <v>8627</v>
      </c>
      <c r="G2779" s="21" t="str">
        <f>VLOOKUP(E2779,'FILIAIS PETZ'!A:E,5,0)</f>
        <v>PETZ JOÃO FIRMINO</v>
      </c>
      <c r="H2779" s="20" t="str">
        <f>VLOOKUP(E2779,'FILIAIS PETZ'!A:D,4,0)</f>
        <v>JFIR-SP</v>
      </c>
      <c r="I2779" s="46">
        <v>45413</v>
      </c>
      <c r="J2779" s="9" t="s">
        <v>4980</v>
      </c>
      <c r="K2779" s="9" t="s">
        <v>5858</v>
      </c>
      <c r="L2779" s="83" t="s">
        <v>12577</v>
      </c>
      <c r="M2779" s="85">
        <v>45422</v>
      </c>
      <c r="N2779" s="85">
        <v>45560</v>
      </c>
      <c r="O2779" s="85">
        <v>45545</v>
      </c>
      <c r="P2779" s="29" t="s">
        <v>4998</v>
      </c>
      <c r="Q2779" s="84">
        <v>3</v>
      </c>
      <c r="R2779" s="84">
        <v>1</v>
      </c>
      <c r="S2779" s="84" t="s">
        <v>4983</v>
      </c>
      <c r="T2779" s="84" t="s">
        <v>32</v>
      </c>
      <c r="U2779" s="84">
        <v>11002</v>
      </c>
      <c r="V2779" s="84">
        <v>11002</v>
      </c>
      <c r="W2779" s="84"/>
      <c r="X2779" s="10" t="s">
        <v>5016</v>
      </c>
      <c r="Y2779" s="9" t="s">
        <v>4994</v>
      </c>
      <c r="Z2779" s="9" t="s">
        <v>4994</v>
      </c>
      <c r="AA2779" s="9" t="s">
        <v>5732</v>
      </c>
      <c r="AB2779" s="10" t="s">
        <v>5040</v>
      </c>
      <c r="AC2779" s="84" t="s">
        <v>4999</v>
      </c>
      <c r="AD2779" s="29"/>
      <c r="AE2779" s="20" t="str">
        <f>VLOOKUP(E2779,'FILIAIS PETZ'!A:Q,17,0)</f>
        <v>SP3</v>
      </c>
      <c r="AF2779" s="20" t="str">
        <f>VLOOKUP(E2779,'FILIAIS PETZ'!A:Q,3,0)</f>
        <v>FELICIO</v>
      </c>
      <c r="AG2779" s="20" t="str">
        <f>VLOOKUP(E2779,'FILIAIS PETZ'!A:Q,2,0)</f>
        <v>R3</v>
      </c>
      <c r="AH2779" s="75">
        <v>2330</v>
      </c>
      <c r="AI2779" s="16" t="s">
        <v>7246</v>
      </c>
      <c r="AJ2779" s="43">
        <f>VLOOKUP(E2779,'FILIAIS PETZ'!$A$2:$K$2000,11,0)</f>
        <v>18328118012972</v>
      </c>
      <c r="AK2779" s="44">
        <v>18328118012972</v>
      </c>
    </row>
    <row r="2780" spans="1:37" s="14" customFormat="1" ht="15" customHeight="1" thickBot="1" x14ac:dyDescent="0.25">
      <c r="A2780" s="9" t="s">
        <v>4980</v>
      </c>
      <c r="B2780" s="18">
        <f>VLOOKUP(C2780,FORNECEDORES!D:E,2,0)</f>
        <v>4722</v>
      </c>
      <c r="C2780" s="19" t="str">
        <f>VLOOKUP(D2780,FORNECEDORES!A:D,4,0)</f>
        <v>08.100.057/0001-74</v>
      </c>
      <c r="D2780" s="13" t="s">
        <v>6219</v>
      </c>
      <c r="E2780" s="20" t="str">
        <f t="shared" si="187"/>
        <v>04 0181</v>
      </c>
      <c r="F2780" s="28" t="s">
        <v>8969</v>
      </c>
      <c r="G2780" s="21" t="str">
        <f>VLOOKUP(E2780,'FILIAIS PETZ'!A:E,5,0)</f>
        <v>PETZ MAUA SHOPPING</v>
      </c>
      <c r="H2780" s="20" t="str">
        <f>VLOOKUP(E2780,'FILIAIS PETZ'!A:D,4,0)</f>
        <v>MAUA-SP</v>
      </c>
      <c r="I2780" s="46">
        <v>45413</v>
      </c>
      <c r="J2780" s="9" t="s">
        <v>4980</v>
      </c>
      <c r="K2780" s="9" t="s">
        <v>5858</v>
      </c>
      <c r="L2780" s="83" t="s">
        <v>12550</v>
      </c>
      <c r="M2780" s="85">
        <v>45422</v>
      </c>
      <c r="N2780" s="85">
        <v>45560</v>
      </c>
      <c r="O2780" s="85">
        <v>45544</v>
      </c>
      <c r="P2780" s="29" t="s">
        <v>4998</v>
      </c>
      <c r="Q2780" s="84">
        <v>3</v>
      </c>
      <c r="R2780" s="84">
        <v>1</v>
      </c>
      <c r="S2780" s="84" t="s">
        <v>4983</v>
      </c>
      <c r="T2780" s="84" t="s">
        <v>32</v>
      </c>
      <c r="U2780" s="84">
        <v>11002</v>
      </c>
      <c r="V2780" s="84">
        <v>11002</v>
      </c>
      <c r="W2780" s="84"/>
      <c r="X2780" s="10" t="s">
        <v>5016</v>
      </c>
      <c r="Y2780" s="9" t="s">
        <v>4994</v>
      </c>
      <c r="Z2780" s="9" t="s">
        <v>4994</v>
      </c>
      <c r="AA2780" s="9" t="s">
        <v>5732</v>
      </c>
      <c r="AB2780" s="10" t="s">
        <v>5040</v>
      </c>
      <c r="AC2780" s="84" t="s">
        <v>4999</v>
      </c>
      <c r="AD2780" s="29"/>
      <c r="AE2780" s="20" t="str">
        <f>VLOOKUP(E2780,'FILIAIS PETZ'!A:Q,17,0)</f>
        <v>SP3</v>
      </c>
      <c r="AF2780" s="20" t="str">
        <f>VLOOKUP(E2780,'FILIAIS PETZ'!A:Q,3,0)</f>
        <v>FELICIO</v>
      </c>
      <c r="AG2780" s="20" t="str">
        <f>VLOOKUP(E2780,'FILIAIS PETZ'!A:Q,2,0)</f>
        <v>R3</v>
      </c>
      <c r="AH2780" s="75">
        <v>2330</v>
      </c>
      <c r="AI2780" s="68" t="s">
        <v>11715</v>
      </c>
      <c r="AJ2780" s="43">
        <f>VLOOKUP(E2780,'FILIAIS PETZ'!$A$2:$K$2000,11,0)</f>
        <v>18328118016617</v>
      </c>
      <c r="AK2780" s="44">
        <v>18328118016617</v>
      </c>
    </row>
    <row r="2781" spans="1:37" s="14" customFormat="1" ht="15" customHeight="1" thickBot="1" x14ac:dyDescent="0.25">
      <c r="A2781" s="84" t="str">
        <f>J2781</f>
        <v>PREVENTIVA</v>
      </c>
      <c r="B2781" s="18">
        <f>VLOOKUP(C2781,FORNECEDORES!D:E,2,0)</f>
        <v>4722</v>
      </c>
      <c r="C2781" s="19" t="str">
        <f>VLOOKUP(D2781,FORNECEDORES!A:D,4,0)</f>
        <v>08.100.057/0001-74</v>
      </c>
      <c r="D2781" s="13" t="s">
        <v>6219</v>
      </c>
      <c r="E2781" s="20" t="str">
        <f t="shared" si="187"/>
        <v>04 0068</v>
      </c>
      <c r="F2781" s="28" t="s">
        <v>8958</v>
      </c>
      <c r="G2781" s="21" t="str">
        <f>VLOOKUP(E2781,'FILIAIS PETZ'!A:E,5,0)</f>
        <v>PETZ PEREIRA BARRETO</v>
      </c>
      <c r="H2781" s="20" t="str">
        <f>VLOOKUP(E2781,'FILIAIS PETZ'!A:D,4,0)</f>
        <v>PBAR-SP</v>
      </c>
      <c r="I2781" s="46">
        <v>45413</v>
      </c>
      <c r="J2781" s="9" t="s">
        <v>4980</v>
      </c>
      <c r="K2781" s="9" t="s">
        <v>5858</v>
      </c>
      <c r="L2781" s="83" t="s">
        <v>12625</v>
      </c>
      <c r="M2781" s="85">
        <v>45453</v>
      </c>
      <c r="N2781" s="85">
        <v>45560</v>
      </c>
      <c r="O2781" s="85">
        <v>45546</v>
      </c>
      <c r="P2781" s="29" t="s">
        <v>4998</v>
      </c>
      <c r="Q2781" s="84">
        <v>3</v>
      </c>
      <c r="R2781" s="84">
        <v>1</v>
      </c>
      <c r="S2781" s="84" t="s">
        <v>4983</v>
      </c>
      <c r="T2781" s="84" t="s">
        <v>32</v>
      </c>
      <c r="U2781" s="84">
        <v>11002</v>
      </c>
      <c r="V2781" s="84">
        <v>11002</v>
      </c>
      <c r="W2781" s="84"/>
      <c r="X2781" s="10" t="s">
        <v>5016</v>
      </c>
      <c r="Y2781" s="9" t="s">
        <v>4994</v>
      </c>
      <c r="Z2781" s="9" t="s">
        <v>4994</v>
      </c>
      <c r="AA2781" s="9" t="s">
        <v>5732</v>
      </c>
      <c r="AB2781" s="10" t="s">
        <v>5040</v>
      </c>
      <c r="AC2781" s="84" t="s">
        <v>4999</v>
      </c>
      <c r="AD2781" s="29"/>
      <c r="AE2781" s="20" t="str">
        <f>VLOOKUP(E2781,'FILIAIS PETZ'!A:Q,17,0)</f>
        <v>SP3</v>
      </c>
      <c r="AF2781" s="20" t="str">
        <f>VLOOKUP(E2781,'FILIAIS PETZ'!A:Q,3,0)</f>
        <v>FELICIO</v>
      </c>
      <c r="AG2781" s="20" t="str">
        <f>VLOOKUP(E2781,'FILIAIS PETZ'!A:Q,2,0)</f>
        <v>R3</v>
      </c>
      <c r="AH2781" s="75">
        <v>2330</v>
      </c>
      <c r="AI2781" s="16" t="s">
        <v>11715</v>
      </c>
      <c r="AJ2781" s="43">
        <f>VLOOKUP(E2781,'FILIAIS PETZ'!$A$2:$K$2000,11,0)</f>
        <v>18328118007111</v>
      </c>
      <c r="AK2781" s="44">
        <v>18328118007111</v>
      </c>
    </row>
    <row r="2782" spans="1:37" s="14" customFormat="1" ht="15" customHeight="1" thickBot="1" x14ac:dyDescent="0.25">
      <c r="A2782" s="9" t="s">
        <v>4980</v>
      </c>
      <c r="B2782" s="18">
        <f>VLOOKUP(C2782,FORNECEDORES!D:E,2,0)</f>
        <v>4722</v>
      </c>
      <c r="C2782" s="19" t="str">
        <f>VLOOKUP(D2782,FORNECEDORES!A:D,4,0)</f>
        <v>08.100.057/0001-74</v>
      </c>
      <c r="D2782" s="13" t="s">
        <v>6219</v>
      </c>
      <c r="E2782" s="20" t="str">
        <f t="shared" si="187"/>
        <v>04 0044</v>
      </c>
      <c r="F2782" s="28" t="s">
        <v>8974</v>
      </c>
      <c r="G2782" s="21" t="str">
        <f>VLOOKUP(E2782,'FILIAIS PETZ'!A:E,5,0)</f>
        <v>PETZ SANTO ANDRE</v>
      </c>
      <c r="H2782" s="20" t="str">
        <f>VLOOKUP(E2782,'FILIAIS PETZ'!A:D,4,0)</f>
        <v>STAD-SP</v>
      </c>
      <c r="I2782" s="46">
        <v>45413</v>
      </c>
      <c r="J2782" s="9" t="s">
        <v>4980</v>
      </c>
      <c r="K2782" s="9" t="s">
        <v>5858</v>
      </c>
      <c r="L2782" s="83" t="s">
        <v>12567</v>
      </c>
      <c r="M2782" s="85">
        <v>45422</v>
      </c>
      <c r="N2782" s="85">
        <v>45560</v>
      </c>
      <c r="O2782" s="85">
        <v>45545</v>
      </c>
      <c r="P2782" s="29" t="s">
        <v>4998</v>
      </c>
      <c r="Q2782" s="84">
        <v>3</v>
      </c>
      <c r="R2782" s="84">
        <v>1</v>
      </c>
      <c r="S2782" s="84" t="s">
        <v>4983</v>
      </c>
      <c r="T2782" s="84" t="s">
        <v>32</v>
      </c>
      <c r="U2782" s="84">
        <v>11002</v>
      </c>
      <c r="V2782" s="84">
        <v>11002</v>
      </c>
      <c r="W2782" s="84"/>
      <c r="X2782" s="10" t="s">
        <v>5016</v>
      </c>
      <c r="Y2782" s="9" t="s">
        <v>4994</v>
      </c>
      <c r="Z2782" s="9" t="s">
        <v>4994</v>
      </c>
      <c r="AA2782" s="9" t="s">
        <v>5732</v>
      </c>
      <c r="AB2782" s="10" t="s">
        <v>5040</v>
      </c>
      <c r="AC2782" s="84" t="s">
        <v>4999</v>
      </c>
      <c r="AD2782" s="29"/>
      <c r="AE2782" s="20" t="str">
        <f>VLOOKUP(E2782,'FILIAIS PETZ'!A:Q,17,0)</f>
        <v>SP3</v>
      </c>
      <c r="AF2782" s="20" t="str">
        <f>VLOOKUP(E2782,'FILIAIS PETZ'!A:Q,3,0)</f>
        <v>FELICIO</v>
      </c>
      <c r="AG2782" s="20" t="str">
        <f>VLOOKUP(E2782,'FILIAIS PETZ'!A:Q,2,0)</f>
        <v>R3</v>
      </c>
      <c r="AH2782" s="75">
        <v>2330</v>
      </c>
      <c r="AI2782" s="68" t="s">
        <v>11715</v>
      </c>
      <c r="AJ2782" s="43">
        <f>VLOOKUP(E2782,'FILIAIS PETZ'!$A$2:$K$2000,11,0)</f>
        <v>18328118004600</v>
      </c>
      <c r="AK2782" s="44">
        <v>18328118004600</v>
      </c>
    </row>
    <row r="2783" spans="1:37" s="14" customFormat="1" ht="15" customHeight="1" thickBot="1" x14ac:dyDescent="0.25">
      <c r="A2783" s="9" t="s">
        <v>4980</v>
      </c>
      <c r="B2783" s="18">
        <f>VLOOKUP(C2783,FORNECEDORES!D:E,2,0)</f>
        <v>4722</v>
      </c>
      <c r="C2783" s="19" t="str">
        <f>VLOOKUP(D2783,FORNECEDORES!A:D,4,0)</f>
        <v>08.100.057/0001-74</v>
      </c>
      <c r="D2783" s="13" t="s">
        <v>6219</v>
      </c>
      <c r="E2783" s="20" t="str">
        <f t="shared" si="187"/>
        <v>04 0116</v>
      </c>
      <c r="F2783" s="28" t="s">
        <v>8970</v>
      </c>
      <c r="G2783" s="21" t="str">
        <f>VLOOKUP(E2783,'FILIAIS PETZ'!A:E,5,0)</f>
        <v>PETZ SANTO ANDRE DOM PEDRO</v>
      </c>
      <c r="H2783" s="20" t="str">
        <f>VLOOKUP(E2783,'FILIAIS PETZ'!A:D,4,0)</f>
        <v>SADP-SP</v>
      </c>
      <c r="I2783" s="46">
        <v>45413</v>
      </c>
      <c r="J2783" s="9" t="s">
        <v>4980</v>
      </c>
      <c r="K2783" s="9" t="s">
        <v>5858</v>
      </c>
      <c r="L2783" s="83" t="s">
        <v>12544</v>
      </c>
      <c r="M2783" s="85">
        <v>45422</v>
      </c>
      <c r="N2783" s="85">
        <v>45560</v>
      </c>
      <c r="O2783" s="85">
        <v>45544</v>
      </c>
      <c r="P2783" s="29" t="s">
        <v>4998</v>
      </c>
      <c r="Q2783" s="84">
        <v>3</v>
      </c>
      <c r="R2783" s="84">
        <v>1</v>
      </c>
      <c r="S2783" s="84" t="s">
        <v>4983</v>
      </c>
      <c r="T2783" s="84" t="s">
        <v>32</v>
      </c>
      <c r="U2783" s="84">
        <v>11002</v>
      </c>
      <c r="V2783" s="84">
        <v>11002</v>
      </c>
      <c r="W2783" s="84"/>
      <c r="X2783" s="10" t="s">
        <v>5016</v>
      </c>
      <c r="Y2783" s="9" t="s">
        <v>4994</v>
      </c>
      <c r="Z2783" s="9" t="s">
        <v>4994</v>
      </c>
      <c r="AA2783" s="9" t="s">
        <v>5732</v>
      </c>
      <c r="AB2783" s="10" t="s">
        <v>5040</v>
      </c>
      <c r="AC2783" s="84" t="s">
        <v>4999</v>
      </c>
      <c r="AD2783" s="29"/>
      <c r="AE2783" s="20" t="str">
        <f>VLOOKUP(E2783,'FILIAIS PETZ'!A:Q,17,0)</f>
        <v>SP3</v>
      </c>
      <c r="AF2783" s="20" t="str">
        <f>VLOOKUP(E2783,'FILIAIS PETZ'!A:Q,3,0)</f>
        <v>FELICIO</v>
      </c>
      <c r="AG2783" s="20" t="str">
        <f>VLOOKUP(E2783,'FILIAIS PETZ'!A:Q,2,0)</f>
        <v>R3</v>
      </c>
      <c r="AH2783" s="75">
        <v>2330</v>
      </c>
      <c r="AI2783" s="68" t="s">
        <v>11715</v>
      </c>
      <c r="AJ2783" s="43">
        <f>VLOOKUP(E2783,'FILIAIS PETZ'!$A$2:$K$2000,11,0)</f>
        <v>18328118011062</v>
      </c>
      <c r="AK2783" s="44">
        <v>18328118011062</v>
      </c>
    </row>
    <row r="2784" spans="1:37" s="14" customFormat="1" ht="15" customHeight="1" thickBot="1" x14ac:dyDescent="0.25">
      <c r="A2784" s="9" t="s">
        <v>4980</v>
      </c>
      <c r="B2784" s="18">
        <f>VLOOKUP(C2784,FORNECEDORES!D:E,2,0)</f>
        <v>4722</v>
      </c>
      <c r="C2784" s="19" t="str">
        <f>VLOOKUP(D2784,FORNECEDORES!A:D,4,0)</f>
        <v>08.100.057/0001-74</v>
      </c>
      <c r="D2784" s="13" t="s">
        <v>6219</v>
      </c>
      <c r="E2784" s="20" t="str">
        <f t="shared" si="187"/>
        <v>04 0003</v>
      </c>
      <c r="F2784" s="28" t="s">
        <v>8971</v>
      </c>
      <c r="G2784" s="21" t="str">
        <f>VLOOKUP(E2784,'FILIAIS PETZ'!A:E,5,0)</f>
        <v>PETZ SAO BERNARDO</v>
      </c>
      <c r="H2784" s="20" t="str">
        <f>VLOOKUP(E2784,'FILIAIS PETZ'!A:D,4,0)</f>
        <v>SBCA-SP</v>
      </c>
      <c r="I2784" s="46">
        <v>45413</v>
      </c>
      <c r="J2784" s="9" t="s">
        <v>4980</v>
      </c>
      <c r="K2784" s="9" t="s">
        <v>5858</v>
      </c>
      <c r="L2784" s="83" t="s">
        <v>12547</v>
      </c>
      <c r="M2784" s="85">
        <v>45422</v>
      </c>
      <c r="N2784" s="85">
        <v>45560</v>
      </c>
      <c r="O2784" s="85">
        <v>45544</v>
      </c>
      <c r="P2784" s="29" t="s">
        <v>4998</v>
      </c>
      <c r="Q2784" s="84">
        <v>3</v>
      </c>
      <c r="R2784" s="84">
        <v>1</v>
      </c>
      <c r="S2784" s="84" t="s">
        <v>4983</v>
      </c>
      <c r="T2784" s="84" t="s">
        <v>32</v>
      </c>
      <c r="U2784" s="84">
        <v>11002</v>
      </c>
      <c r="V2784" s="84">
        <v>11002</v>
      </c>
      <c r="W2784" s="84"/>
      <c r="X2784" s="10" t="s">
        <v>5016</v>
      </c>
      <c r="Y2784" s="9" t="s">
        <v>4994</v>
      </c>
      <c r="Z2784" s="9" t="s">
        <v>4994</v>
      </c>
      <c r="AA2784" s="9" t="s">
        <v>5732</v>
      </c>
      <c r="AB2784" s="10" t="s">
        <v>5040</v>
      </c>
      <c r="AC2784" s="84" t="s">
        <v>4999</v>
      </c>
      <c r="AD2784" s="29"/>
      <c r="AE2784" s="20" t="str">
        <f>VLOOKUP(E2784,'FILIAIS PETZ'!A:Q,17,0)</f>
        <v>SP3</v>
      </c>
      <c r="AF2784" s="20" t="str">
        <f>VLOOKUP(E2784,'FILIAIS PETZ'!A:Q,3,0)</f>
        <v>FELICIO</v>
      </c>
      <c r="AG2784" s="20" t="str">
        <f>VLOOKUP(E2784,'FILIAIS PETZ'!A:Q,2,0)</f>
        <v>R3</v>
      </c>
      <c r="AH2784" s="75">
        <v>2330</v>
      </c>
      <c r="AI2784" s="68" t="s">
        <v>11715</v>
      </c>
      <c r="AJ2784" s="43">
        <f>VLOOKUP(E2784,'FILIAIS PETZ'!$A$2:$K$2000,11,0)</f>
        <v>18328118002152</v>
      </c>
      <c r="AK2784" s="44">
        <v>18328118002152</v>
      </c>
    </row>
    <row r="2785" spans="1:37" s="14" customFormat="1" ht="15" customHeight="1" thickBot="1" x14ac:dyDescent="0.25">
      <c r="A2785" s="9" t="s">
        <v>4980</v>
      </c>
      <c r="B2785" s="18">
        <f>VLOOKUP(C2785,FORNECEDORES!D:E,2,0)</f>
        <v>4722</v>
      </c>
      <c r="C2785" s="19" t="str">
        <f>VLOOKUP(D2785,FORNECEDORES!A:D,4,0)</f>
        <v>08.100.057/0001-74</v>
      </c>
      <c r="D2785" s="13" t="s">
        <v>6219</v>
      </c>
      <c r="E2785" s="20" t="str">
        <f t="shared" si="187"/>
        <v>04 0243</v>
      </c>
      <c r="F2785" s="28" t="s">
        <v>8973</v>
      </c>
      <c r="G2785" s="21" t="str">
        <f>VLOOKUP(E2785,'FILIAIS PETZ'!A:E,5,0)</f>
        <v>PETZ SHOPPING GOLDEN SQUARE</v>
      </c>
      <c r="H2785" s="20" t="str">
        <f>VLOOKUP(E2785,'FILIAIS PETZ'!A:D,4,0)</f>
        <v>SGSQ-SP</v>
      </c>
      <c r="I2785" s="46">
        <v>45413</v>
      </c>
      <c r="J2785" s="9" t="s">
        <v>4980</v>
      </c>
      <c r="K2785" s="9" t="s">
        <v>5858</v>
      </c>
      <c r="L2785" s="83" t="s">
        <v>12541</v>
      </c>
      <c r="M2785" s="85">
        <v>45422</v>
      </c>
      <c r="N2785" s="85">
        <v>45560</v>
      </c>
      <c r="O2785" s="85">
        <v>45544</v>
      </c>
      <c r="P2785" s="29" t="s">
        <v>4998</v>
      </c>
      <c r="Q2785" s="84">
        <v>3</v>
      </c>
      <c r="R2785" s="84">
        <v>1</v>
      </c>
      <c r="S2785" s="84" t="s">
        <v>4983</v>
      </c>
      <c r="T2785" s="84" t="s">
        <v>32</v>
      </c>
      <c r="U2785" s="84">
        <v>11002</v>
      </c>
      <c r="V2785" s="84">
        <v>11002</v>
      </c>
      <c r="W2785" s="84"/>
      <c r="X2785" s="10" t="s">
        <v>5016</v>
      </c>
      <c r="Y2785" s="9" t="s">
        <v>4994</v>
      </c>
      <c r="Z2785" s="9" t="s">
        <v>4994</v>
      </c>
      <c r="AA2785" s="9" t="s">
        <v>5732</v>
      </c>
      <c r="AB2785" s="10" t="s">
        <v>5040</v>
      </c>
      <c r="AC2785" s="84" t="s">
        <v>4999</v>
      </c>
      <c r="AD2785" s="29"/>
      <c r="AE2785" s="20" t="str">
        <f>VLOOKUP(E2785,'FILIAIS PETZ'!A:Q,17,0)</f>
        <v>SP3</v>
      </c>
      <c r="AF2785" s="20" t="str">
        <f>VLOOKUP(E2785,'FILIAIS PETZ'!A:Q,3,0)</f>
        <v>FELICIO</v>
      </c>
      <c r="AG2785" s="20" t="str">
        <f>VLOOKUP(E2785,'FILIAIS PETZ'!A:Q,2,0)</f>
        <v>R3</v>
      </c>
      <c r="AH2785" s="75">
        <v>2330</v>
      </c>
      <c r="AI2785" s="68" t="s">
        <v>11715</v>
      </c>
      <c r="AJ2785" s="43" t="str">
        <f>VLOOKUP(E2785,'FILIAIS PETZ'!$A$2:$K$2000,11,0)</f>
        <v>18.328.118/0229-35</v>
      </c>
      <c r="AK2785" s="44" t="s">
        <v>9061</v>
      </c>
    </row>
    <row r="2786" spans="1:37" s="14" customFormat="1" ht="15" customHeight="1" thickBot="1" x14ac:dyDescent="0.25">
      <c r="A2786" s="9" t="s">
        <v>4980</v>
      </c>
      <c r="B2786" s="18">
        <f>VLOOKUP(C2786,FORNECEDORES!D:E,2,0)</f>
        <v>4722</v>
      </c>
      <c r="C2786" s="19" t="str">
        <f>VLOOKUP(D2786,FORNECEDORES!A:D,4,0)</f>
        <v>08.100.057/0001-74</v>
      </c>
      <c r="D2786" s="13" t="s">
        <v>6219</v>
      </c>
      <c r="E2786" s="20" t="str">
        <f t="shared" si="187"/>
        <v>04 0258</v>
      </c>
      <c r="F2786" s="28" t="s">
        <v>8972</v>
      </c>
      <c r="G2786" s="21" t="str">
        <f>VLOOKUP(E2786,'FILIAIS PETZ'!A:E,5,0)</f>
        <v xml:space="preserve">PETZ SHOPPING GRAND PLAZA </v>
      </c>
      <c r="H2786" s="20" t="str">
        <f>VLOOKUP(E2786,'FILIAIS PETZ'!A:D,4,0)</f>
        <v>SGPZ-SP</v>
      </c>
      <c r="I2786" s="46">
        <v>45413</v>
      </c>
      <c r="J2786" s="9" t="s">
        <v>4980</v>
      </c>
      <c r="K2786" s="9" t="s">
        <v>5858</v>
      </c>
      <c r="L2786" s="83" t="s">
        <v>12538</v>
      </c>
      <c r="M2786" s="85">
        <v>45422</v>
      </c>
      <c r="N2786" s="85">
        <v>45560</v>
      </c>
      <c r="O2786" s="85">
        <v>45544</v>
      </c>
      <c r="P2786" s="29" t="s">
        <v>4998</v>
      </c>
      <c r="Q2786" s="84">
        <v>3</v>
      </c>
      <c r="R2786" s="84">
        <v>1</v>
      </c>
      <c r="S2786" s="84" t="s">
        <v>4983</v>
      </c>
      <c r="T2786" s="84" t="s">
        <v>32</v>
      </c>
      <c r="U2786" s="84">
        <v>11002</v>
      </c>
      <c r="V2786" s="84">
        <v>11002</v>
      </c>
      <c r="W2786" s="84"/>
      <c r="X2786" s="10" t="s">
        <v>5016</v>
      </c>
      <c r="Y2786" s="9" t="s">
        <v>4994</v>
      </c>
      <c r="Z2786" s="9" t="s">
        <v>4994</v>
      </c>
      <c r="AA2786" s="9" t="s">
        <v>5732</v>
      </c>
      <c r="AB2786" s="10" t="s">
        <v>5040</v>
      </c>
      <c r="AC2786" s="84" t="s">
        <v>4999</v>
      </c>
      <c r="AD2786" s="29"/>
      <c r="AE2786" s="20" t="str">
        <f>VLOOKUP(E2786,'FILIAIS PETZ'!A:Q,17,0)</f>
        <v>SP3</v>
      </c>
      <c r="AF2786" s="20" t="str">
        <f>VLOOKUP(E2786,'FILIAIS PETZ'!A:Q,3,0)</f>
        <v>FELICIO</v>
      </c>
      <c r="AG2786" s="20" t="str">
        <f>VLOOKUP(E2786,'FILIAIS PETZ'!A:Q,2,0)</f>
        <v>R3</v>
      </c>
      <c r="AH2786" s="75">
        <v>2330</v>
      </c>
      <c r="AI2786" s="68" t="s">
        <v>11715</v>
      </c>
      <c r="AJ2786" s="43" t="str">
        <f>VLOOKUP(E2786,'FILIAIS PETZ'!$A$2:$K$2000,11,0)</f>
        <v>18.328.118/0249-89</v>
      </c>
      <c r="AK2786" s="44" t="s">
        <v>9091</v>
      </c>
    </row>
    <row r="2787" spans="1:37" s="14" customFormat="1" ht="15" customHeight="1" thickBot="1" x14ac:dyDescent="0.25">
      <c r="A2787" s="9" t="str">
        <f>J2787</f>
        <v>PREVENTIVA</v>
      </c>
      <c r="B2787" s="18">
        <f>VLOOKUP(C2787,FORNECEDORES!D:E,2,0)</f>
        <v>5833</v>
      </c>
      <c r="C2787" s="19" t="str">
        <f>VLOOKUP(D2787,FORNECEDORES!A:D,4,0)</f>
        <v>13.938.390/0002-78</v>
      </c>
      <c r="D2787" s="13" t="s">
        <v>7123</v>
      </c>
      <c r="E2787" s="20" t="str">
        <f t="shared" si="187"/>
        <v>04 0077</v>
      </c>
      <c r="F2787" s="28" t="s">
        <v>4954</v>
      </c>
      <c r="G2787" s="21" t="str">
        <f>VLOOKUP(E2787,'FILIAIS PETZ'!A:E,5,0)</f>
        <v>PETZ GOIANIA (SETOR BUENO)</v>
      </c>
      <c r="H2787" s="20" t="str">
        <f>VLOOKUP(E2787,'FILIAIS PETZ'!A:D,4,0)</f>
        <v>BT63-GO</v>
      </c>
      <c r="I2787" s="46">
        <v>45474</v>
      </c>
      <c r="J2787" s="9" t="s">
        <v>4980</v>
      </c>
      <c r="K2787" s="9"/>
      <c r="L2787" s="83"/>
      <c r="M2787" s="85"/>
      <c r="N2787" s="85"/>
      <c r="O2787" s="85"/>
      <c r="P2787" s="29"/>
      <c r="Q2787" s="84"/>
      <c r="R2787" s="84"/>
      <c r="S2787" s="84"/>
      <c r="T2787" s="84"/>
      <c r="U2787" s="84">
        <v>11002</v>
      </c>
      <c r="V2787" s="84">
        <v>11002</v>
      </c>
      <c r="W2787" s="84"/>
      <c r="X2787" s="10" t="s">
        <v>5016</v>
      </c>
      <c r="Y2787" s="10" t="s">
        <v>4994</v>
      </c>
      <c r="Z2787" s="9" t="s">
        <v>4994</v>
      </c>
      <c r="AA2787" s="9" t="s">
        <v>5732</v>
      </c>
      <c r="AB2787" s="9" t="s">
        <v>5005</v>
      </c>
      <c r="AC2787" s="84" t="s">
        <v>4999</v>
      </c>
      <c r="AD2787" s="29"/>
      <c r="AE2787" s="20" t="str">
        <f>VLOOKUP(E2787,'FILIAIS PETZ'!A:Q,17,0)</f>
        <v>CO-2</v>
      </c>
      <c r="AF2787" s="20" t="str">
        <f>VLOOKUP(E2787,'FILIAIS PETZ'!A:Q,3,0)</f>
        <v>FELICIO</v>
      </c>
      <c r="AG2787" s="20" t="str">
        <f>VLOOKUP(E2787,'FILIAIS PETZ'!A:Q,2,0)</f>
        <v>R3</v>
      </c>
      <c r="AH2787" s="75">
        <v>2368.1999999999998</v>
      </c>
      <c r="AI2787" s="16" t="s">
        <v>11717</v>
      </c>
      <c r="AJ2787" s="43">
        <f>VLOOKUP(E2787,'FILIAIS PETZ'!$A$2:$K$2000,11,0)</f>
        <v>18328118007545</v>
      </c>
      <c r="AK2787" s="44">
        <v>18328118019551</v>
      </c>
    </row>
    <row r="2788" spans="1:37" s="14" customFormat="1" ht="15" customHeight="1" thickBot="1" x14ac:dyDescent="0.25">
      <c r="A2788" s="9" t="str">
        <f>J2788</f>
        <v>PREVENTIVA</v>
      </c>
      <c r="B2788" s="18">
        <f>VLOOKUP(C2788,FORNECEDORES!D:E,2,0)</f>
        <v>5833</v>
      </c>
      <c r="C2788" s="19" t="str">
        <f>VLOOKUP(D2788,FORNECEDORES!A:D,4,0)</f>
        <v>13.938.390/0002-78</v>
      </c>
      <c r="D2788" s="13" t="s">
        <v>7123</v>
      </c>
      <c r="E2788" s="20" t="str">
        <f t="shared" si="187"/>
        <v>04 0077</v>
      </c>
      <c r="F2788" s="28" t="s">
        <v>4954</v>
      </c>
      <c r="G2788" s="21" t="str">
        <f>VLOOKUP(E2788,'FILIAIS PETZ'!A:E,5,0)</f>
        <v>PETZ GOIANIA (SETOR BUENO)</v>
      </c>
      <c r="H2788" s="20" t="str">
        <f>VLOOKUP(E2788,'FILIAIS PETZ'!A:D,4,0)</f>
        <v>BT63-GO</v>
      </c>
      <c r="I2788" s="46">
        <v>45505</v>
      </c>
      <c r="J2788" s="9" t="s">
        <v>4980</v>
      </c>
      <c r="K2788" s="9"/>
      <c r="L2788" s="83"/>
      <c r="M2788" s="85"/>
      <c r="N2788" s="85"/>
      <c r="O2788" s="85"/>
      <c r="P2788" s="29"/>
      <c r="Q2788" s="84"/>
      <c r="R2788" s="84"/>
      <c r="S2788" s="84"/>
      <c r="T2788" s="84"/>
      <c r="U2788" s="84">
        <v>11002</v>
      </c>
      <c r="V2788" s="84">
        <v>11002</v>
      </c>
      <c r="W2788" s="84"/>
      <c r="X2788" s="10" t="s">
        <v>5016</v>
      </c>
      <c r="Y2788" s="10" t="s">
        <v>4994</v>
      </c>
      <c r="Z2788" s="9" t="s">
        <v>4994</v>
      </c>
      <c r="AA2788" s="9" t="s">
        <v>5732</v>
      </c>
      <c r="AB2788" s="9" t="s">
        <v>5005</v>
      </c>
      <c r="AC2788" s="84" t="s">
        <v>4999</v>
      </c>
      <c r="AD2788" s="29"/>
      <c r="AE2788" s="20" t="str">
        <f>VLOOKUP(E2788,'FILIAIS PETZ'!A:Q,17,0)</f>
        <v>CO-2</v>
      </c>
      <c r="AF2788" s="20" t="str">
        <f>VLOOKUP(E2788,'FILIAIS PETZ'!A:Q,3,0)</f>
        <v>FELICIO</v>
      </c>
      <c r="AG2788" s="20" t="str">
        <f>VLOOKUP(E2788,'FILIAIS PETZ'!A:Q,2,0)</f>
        <v>R3</v>
      </c>
      <c r="AH2788" s="75">
        <v>2368.1999999999998</v>
      </c>
      <c r="AI2788" s="16" t="s">
        <v>8965</v>
      </c>
      <c r="AJ2788" s="43">
        <f>VLOOKUP(E2788,'FILIAIS PETZ'!$A$2:$K$2000,11,0)</f>
        <v>18328118007545</v>
      </c>
      <c r="AK2788" s="44">
        <v>18328118001938</v>
      </c>
    </row>
    <row r="2789" spans="1:37" s="14" customFormat="1" ht="15" customHeight="1" thickBot="1" x14ac:dyDescent="0.25">
      <c r="A2789" s="9" t="s">
        <v>4980</v>
      </c>
      <c r="B2789" s="18" t="e">
        <f>VLOOKUP(C2789,FORNECEDORES!D:E,2,0)</f>
        <v>#N/A</v>
      </c>
      <c r="C2789" s="19" t="e">
        <f>VLOOKUP(D2789,FORNECEDORES!A:D,4,0)</f>
        <v>#N/A</v>
      </c>
      <c r="D2789" s="13" t="s">
        <v>9278</v>
      </c>
      <c r="E2789" s="20" t="str">
        <f t="shared" si="187"/>
        <v>04 0208</v>
      </c>
      <c r="F2789" s="28" t="s">
        <v>8975</v>
      </c>
      <c r="G2789" s="21" t="str">
        <f>VLOOKUP(E2789,'FILIAIS PETZ'!A:E,5,0)</f>
        <v>PETZ AVENIDA ANGELICA</v>
      </c>
      <c r="H2789" s="20" t="str">
        <f>VLOOKUP(E2789,'FILIAIS PETZ'!A:D,4,0)</f>
        <v>ANGL-SP</v>
      </c>
      <c r="I2789" s="46">
        <v>45323</v>
      </c>
      <c r="J2789" s="9" t="s">
        <v>4980</v>
      </c>
      <c r="K2789" s="9" t="s">
        <v>9047</v>
      </c>
      <c r="L2789" s="83" t="s">
        <v>9571</v>
      </c>
      <c r="M2789" s="85">
        <v>45331</v>
      </c>
      <c r="N2789" s="85">
        <v>45448</v>
      </c>
      <c r="O2789" s="85">
        <v>45446</v>
      </c>
      <c r="P2789" s="29" t="s">
        <v>4998</v>
      </c>
      <c r="Q2789" s="84">
        <v>3</v>
      </c>
      <c r="R2789" s="84">
        <v>1</v>
      </c>
      <c r="S2789" s="84" t="s">
        <v>4983</v>
      </c>
      <c r="T2789" s="84" t="s">
        <v>32</v>
      </c>
      <c r="U2789" s="84">
        <v>11002</v>
      </c>
      <c r="V2789" s="84">
        <v>11002</v>
      </c>
      <c r="W2789" s="84"/>
      <c r="X2789" s="10" t="s">
        <v>5016</v>
      </c>
      <c r="Y2789" s="10" t="s">
        <v>4994</v>
      </c>
      <c r="Z2789" s="9" t="s">
        <v>4994</v>
      </c>
      <c r="AA2789" s="9" t="s">
        <v>5732</v>
      </c>
      <c r="AB2789" s="9" t="s">
        <v>5005</v>
      </c>
      <c r="AC2789" s="84" t="s">
        <v>4999</v>
      </c>
      <c r="AD2789" s="9"/>
      <c r="AE2789" s="20" t="str">
        <f>VLOOKUP(E2789,'FILIAIS PETZ'!A:Q,17,0)</f>
        <v>SP2</v>
      </c>
      <c r="AF2789" s="20" t="str">
        <f>VLOOKUP(E2789,'FILIAIS PETZ'!A:Q,3,0)</f>
        <v>FELICIO</v>
      </c>
      <c r="AG2789" s="20" t="str">
        <f>VLOOKUP(E2789,'FILIAIS PETZ'!A:Q,2,0)</f>
        <v>R3</v>
      </c>
      <c r="AH2789" s="75">
        <v>2123.1799999999998</v>
      </c>
      <c r="AI2789" s="68" t="s">
        <v>9572</v>
      </c>
      <c r="AJ2789" s="43">
        <f>VLOOKUP(E2789,'FILIAIS PETZ'!$A$2:$K$2000,11,0)</f>
        <v>18328118019551</v>
      </c>
      <c r="AK2789" s="44">
        <v>18328118006905</v>
      </c>
    </row>
    <row r="2790" spans="1:37" s="14" customFormat="1" ht="15" customHeight="1" thickBot="1" x14ac:dyDescent="0.25">
      <c r="A2790" s="9" t="s">
        <v>4980</v>
      </c>
      <c r="B2790" s="18" t="e">
        <f>VLOOKUP(C2790,FORNECEDORES!D:E,2,0)</f>
        <v>#N/A</v>
      </c>
      <c r="C2790" s="19" t="e">
        <f>VLOOKUP(D2790,FORNECEDORES!A:D,4,0)</f>
        <v>#N/A</v>
      </c>
      <c r="D2790" s="13" t="s">
        <v>9280</v>
      </c>
      <c r="E2790" s="20" t="str">
        <f t="shared" si="187"/>
        <v>04 0010</v>
      </c>
      <c r="F2790" s="28" t="s">
        <v>8983</v>
      </c>
      <c r="G2790" s="21" t="str">
        <f>VLOOKUP(E2790,'FILIAIS PETZ'!A:E,5,0)</f>
        <v>PETZ SANTA CECILIA</v>
      </c>
      <c r="H2790" s="20" t="str">
        <f>VLOOKUP(E2790,'FILIAIS PETZ'!A:D,4,0)</f>
        <v>STCE-SP</v>
      </c>
      <c r="I2790" s="46">
        <v>45413</v>
      </c>
      <c r="J2790" s="9" t="s">
        <v>4980</v>
      </c>
      <c r="K2790" s="9" t="s">
        <v>9035</v>
      </c>
      <c r="L2790" s="83" t="s">
        <v>10528</v>
      </c>
      <c r="M2790" s="85">
        <v>45422</v>
      </c>
      <c r="N2790" s="85">
        <v>45455</v>
      </c>
      <c r="O2790" s="85">
        <v>45435</v>
      </c>
      <c r="P2790" s="29" t="s">
        <v>4998</v>
      </c>
      <c r="Q2790" s="84">
        <v>3</v>
      </c>
      <c r="R2790" s="84">
        <v>1</v>
      </c>
      <c r="S2790" s="84" t="s">
        <v>4983</v>
      </c>
      <c r="T2790" s="84" t="s">
        <v>32</v>
      </c>
      <c r="U2790" s="84">
        <v>11002</v>
      </c>
      <c r="V2790" s="84">
        <v>11002</v>
      </c>
      <c r="W2790" s="84"/>
      <c r="X2790" s="10" t="s">
        <v>5016</v>
      </c>
      <c r="Y2790" s="10" t="s">
        <v>4980</v>
      </c>
      <c r="Z2790" s="9" t="s">
        <v>4994</v>
      </c>
      <c r="AA2790" s="9" t="s">
        <v>5732</v>
      </c>
      <c r="AB2790" s="9" t="s">
        <v>5005</v>
      </c>
      <c r="AC2790" s="84" t="s">
        <v>4999</v>
      </c>
      <c r="AD2790" s="29"/>
      <c r="AE2790" s="20" t="str">
        <f>VLOOKUP(E2790,'FILIAIS PETZ'!A:Q,17,0)</f>
        <v>SP2</v>
      </c>
      <c r="AF2790" s="20" t="str">
        <f>VLOOKUP(E2790,'FILIAIS PETZ'!A:Q,3,0)</f>
        <v>FELICIO</v>
      </c>
      <c r="AG2790" s="20" t="str">
        <f>VLOOKUP(E2790,'FILIAIS PETZ'!A:Q,2,0)</f>
        <v>R3</v>
      </c>
      <c r="AH2790" s="75">
        <v>2330</v>
      </c>
      <c r="AI2790" s="16" t="s">
        <v>10529</v>
      </c>
      <c r="AJ2790" s="43">
        <f>VLOOKUP(E2790,'FILIAIS PETZ'!$A$2:$K$2000,11,0)</f>
        <v>18328118001938</v>
      </c>
      <c r="AK2790" s="44">
        <v>18328118001938</v>
      </c>
    </row>
    <row r="2791" spans="1:37" s="14" customFormat="1" ht="15" customHeight="1" thickBot="1" x14ac:dyDescent="0.25">
      <c r="A2791" s="9" t="s">
        <v>4980</v>
      </c>
      <c r="B2791" s="18" t="e">
        <f>VLOOKUP(C2791,FORNECEDORES!D:E,2,0)</f>
        <v>#N/A</v>
      </c>
      <c r="C2791" s="19" t="e">
        <f>VLOOKUP(D2791,FORNECEDORES!A:D,4,0)</f>
        <v>#N/A</v>
      </c>
      <c r="D2791" s="13" t="s">
        <v>9275</v>
      </c>
      <c r="E2791" s="20" t="str">
        <f t="shared" si="187"/>
        <v>04 0011</v>
      </c>
      <c r="F2791" s="28" t="s">
        <v>8976</v>
      </c>
      <c r="G2791" s="21" t="str">
        <f>VLOOKUP(E2791,'FILIAIS PETZ'!A:E,5,0)</f>
        <v>PETZ AUGUSTA</v>
      </c>
      <c r="H2791" s="20" t="str">
        <f>VLOOKUP(E2791,'FILIAIS PETZ'!A:D,4,0)</f>
        <v>AUGT-SP</v>
      </c>
      <c r="I2791" s="46">
        <v>45413</v>
      </c>
      <c r="J2791" s="9" t="s">
        <v>4980</v>
      </c>
      <c r="K2791" s="9" t="s">
        <v>9035</v>
      </c>
      <c r="L2791" s="83" t="s">
        <v>10530</v>
      </c>
      <c r="M2791" s="85">
        <v>45422</v>
      </c>
      <c r="N2791" s="85">
        <v>45455</v>
      </c>
      <c r="O2791" s="85">
        <v>45435</v>
      </c>
      <c r="P2791" s="29" t="s">
        <v>4998</v>
      </c>
      <c r="Q2791" s="84">
        <v>3</v>
      </c>
      <c r="R2791" s="84">
        <v>1</v>
      </c>
      <c r="S2791" s="84" t="s">
        <v>4983</v>
      </c>
      <c r="T2791" s="84" t="s">
        <v>32</v>
      </c>
      <c r="U2791" s="84">
        <v>11002</v>
      </c>
      <c r="V2791" s="84">
        <v>11002</v>
      </c>
      <c r="W2791" s="84"/>
      <c r="X2791" s="10" t="s">
        <v>5016</v>
      </c>
      <c r="Y2791" s="10" t="s">
        <v>4980</v>
      </c>
      <c r="Z2791" s="9" t="s">
        <v>4994</v>
      </c>
      <c r="AA2791" s="9" t="s">
        <v>5732</v>
      </c>
      <c r="AB2791" s="9" t="s">
        <v>5005</v>
      </c>
      <c r="AC2791" s="84" t="s">
        <v>4999</v>
      </c>
      <c r="AD2791" s="29"/>
      <c r="AE2791" s="20" t="str">
        <f>VLOOKUP(E2791,'FILIAIS PETZ'!A:Q,17,0)</f>
        <v>SP2</v>
      </c>
      <c r="AF2791" s="20" t="str">
        <f>VLOOKUP(E2791,'FILIAIS PETZ'!A:Q,3,0)</f>
        <v>FELICIO</v>
      </c>
      <c r="AG2791" s="20" t="str">
        <f>VLOOKUP(E2791,'FILIAIS PETZ'!A:Q,2,0)</f>
        <v>R3</v>
      </c>
      <c r="AH2791" s="75">
        <v>2330</v>
      </c>
      <c r="AI2791" s="16" t="s">
        <v>10531</v>
      </c>
      <c r="AJ2791" s="43">
        <f>VLOOKUP(E2791,'FILIAIS PETZ'!$A$2:$K$2000,11,0)</f>
        <v>18328118001776</v>
      </c>
      <c r="AK2791" s="44">
        <v>18328118001776</v>
      </c>
    </row>
    <row r="2792" spans="1:37" s="14" customFormat="1" ht="15" customHeight="1" thickBot="1" x14ac:dyDescent="0.25">
      <c r="A2792" s="9" t="s">
        <v>4980</v>
      </c>
      <c r="B2792" s="18" t="e">
        <f>VLOOKUP(C2792,FORNECEDORES!D:E,2,0)</f>
        <v>#N/A</v>
      </c>
      <c r="C2792" s="19" t="e">
        <f>VLOOKUP(D2792,FORNECEDORES!A:D,4,0)</f>
        <v>#N/A</v>
      </c>
      <c r="D2792" s="13" t="s">
        <v>9275</v>
      </c>
      <c r="E2792" s="20" t="str">
        <f t="shared" si="187"/>
        <v>04 0019</v>
      </c>
      <c r="F2792" s="28" t="s">
        <v>8977</v>
      </c>
      <c r="G2792" s="21" t="str">
        <f>VLOOKUP(E2792,'FILIAIS PETZ'!A:E,5,0)</f>
        <v>PETZ BUTANTA</v>
      </c>
      <c r="H2792" s="20" t="str">
        <f>VLOOKUP(E2792,'FILIAIS PETZ'!A:D,4,0)</f>
        <v>BTTA-SP</v>
      </c>
      <c r="I2792" s="46">
        <v>45413</v>
      </c>
      <c r="J2792" s="9" t="s">
        <v>4980</v>
      </c>
      <c r="K2792" s="9" t="s">
        <v>9035</v>
      </c>
      <c r="L2792" s="83" t="s">
        <v>10532</v>
      </c>
      <c r="M2792" s="85">
        <v>45422</v>
      </c>
      <c r="N2792" s="85">
        <v>45455</v>
      </c>
      <c r="O2792" s="85">
        <v>45435</v>
      </c>
      <c r="P2792" s="29" t="s">
        <v>4998</v>
      </c>
      <c r="Q2792" s="84">
        <v>3</v>
      </c>
      <c r="R2792" s="84">
        <v>1</v>
      </c>
      <c r="S2792" s="84" t="s">
        <v>4983</v>
      </c>
      <c r="T2792" s="84" t="s">
        <v>32</v>
      </c>
      <c r="U2792" s="84">
        <v>11002</v>
      </c>
      <c r="V2792" s="84">
        <v>11002</v>
      </c>
      <c r="W2792" s="84"/>
      <c r="X2792" s="10" t="s">
        <v>5016</v>
      </c>
      <c r="Y2792" s="10" t="s">
        <v>4980</v>
      </c>
      <c r="Z2792" s="9" t="s">
        <v>4994</v>
      </c>
      <c r="AA2792" s="9" t="s">
        <v>5732</v>
      </c>
      <c r="AB2792" s="9" t="s">
        <v>5005</v>
      </c>
      <c r="AC2792" s="84" t="s">
        <v>4999</v>
      </c>
      <c r="AD2792" s="29"/>
      <c r="AE2792" s="20" t="str">
        <f>VLOOKUP(E2792,'FILIAIS PETZ'!A:Q,17,0)</f>
        <v>SP2</v>
      </c>
      <c r="AF2792" s="20" t="str">
        <f>VLOOKUP(E2792,'FILIAIS PETZ'!A:Q,3,0)</f>
        <v>FELICIO</v>
      </c>
      <c r="AG2792" s="20" t="str">
        <f>VLOOKUP(E2792,'FILIAIS PETZ'!A:Q,2,0)</f>
        <v>R3</v>
      </c>
      <c r="AH2792" s="75">
        <v>2330</v>
      </c>
      <c r="AI2792" s="16" t="s">
        <v>10533</v>
      </c>
      <c r="AJ2792" s="43">
        <f>VLOOKUP(E2792,'FILIAIS PETZ'!$A$2:$K$2000,11,0)</f>
        <v>18328118000885</v>
      </c>
      <c r="AK2792" s="44">
        <v>18328118000885</v>
      </c>
    </row>
    <row r="2793" spans="1:37" s="14" customFormat="1" ht="15" customHeight="1" thickBot="1" x14ac:dyDescent="0.25">
      <c r="A2793" s="9" t="s">
        <v>4980</v>
      </c>
      <c r="B2793" s="18" t="e">
        <f>VLOOKUP(C2793,FORNECEDORES!D:E,2,0)</f>
        <v>#N/A</v>
      </c>
      <c r="C2793" s="19" t="e">
        <f>VLOOKUP(D2793,FORNECEDORES!A:D,4,0)</f>
        <v>#N/A</v>
      </c>
      <c r="D2793" s="13" t="s">
        <v>9280</v>
      </c>
      <c r="E2793" s="20" t="str">
        <f t="shared" si="187"/>
        <v>04 0046</v>
      </c>
      <c r="F2793" s="28" t="s">
        <v>8978</v>
      </c>
      <c r="G2793" s="21" t="str">
        <f>VLOOKUP(E2793,'FILIAIS PETZ'!A:E,5,0)</f>
        <v>PETZ CIDADE JARDIM</v>
      </c>
      <c r="H2793" s="20" t="str">
        <f>VLOOKUP(E2793,'FILIAIS PETZ'!A:D,4,0)</f>
        <v>CDJD-SP</v>
      </c>
      <c r="I2793" s="46">
        <v>45413</v>
      </c>
      <c r="J2793" s="9" t="s">
        <v>4980</v>
      </c>
      <c r="K2793" s="9" t="s">
        <v>9035</v>
      </c>
      <c r="L2793" s="83" t="s">
        <v>10534</v>
      </c>
      <c r="M2793" s="85">
        <v>45422</v>
      </c>
      <c r="N2793" s="85">
        <v>45455</v>
      </c>
      <c r="O2793" s="85">
        <v>45435</v>
      </c>
      <c r="P2793" s="29" t="s">
        <v>4998</v>
      </c>
      <c r="Q2793" s="84">
        <v>3</v>
      </c>
      <c r="R2793" s="84">
        <v>1</v>
      </c>
      <c r="S2793" s="84" t="s">
        <v>4983</v>
      </c>
      <c r="T2793" s="84" t="s">
        <v>32</v>
      </c>
      <c r="U2793" s="84">
        <v>11002</v>
      </c>
      <c r="V2793" s="84">
        <v>11002</v>
      </c>
      <c r="W2793" s="84"/>
      <c r="X2793" s="10" t="s">
        <v>5016</v>
      </c>
      <c r="Y2793" s="10" t="s">
        <v>4980</v>
      </c>
      <c r="Z2793" s="9" t="s">
        <v>4994</v>
      </c>
      <c r="AA2793" s="9" t="s">
        <v>5732</v>
      </c>
      <c r="AB2793" s="9" t="s">
        <v>5005</v>
      </c>
      <c r="AC2793" s="84" t="s">
        <v>4999</v>
      </c>
      <c r="AD2793" s="29"/>
      <c r="AE2793" s="20" t="str">
        <f>VLOOKUP(E2793,'FILIAIS PETZ'!A:Q,17,0)</f>
        <v>SP2</v>
      </c>
      <c r="AF2793" s="20" t="str">
        <f>VLOOKUP(E2793,'FILIAIS PETZ'!A:Q,3,0)</f>
        <v>FELICIO</v>
      </c>
      <c r="AG2793" s="20" t="str">
        <f>VLOOKUP(E2793,'FILIAIS PETZ'!A:Q,2,0)</f>
        <v>R3</v>
      </c>
      <c r="AH2793" s="75">
        <v>2330</v>
      </c>
      <c r="AI2793" s="16" t="s">
        <v>10535</v>
      </c>
      <c r="AJ2793" s="43">
        <f>VLOOKUP(E2793,'FILIAIS PETZ'!$A$2:$K$2000,11,0)</f>
        <v>18328118004520</v>
      </c>
      <c r="AK2793" s="44">
        <v>18328118004520</v>
      </c>
    </row>
    <row r="2794" spans="1:37" s="14" customFormat="1" ht="15" customHeight="1" thickBot="1" x14ac:dyDescent="0.25">
      <c r="A2794" s="9" t="s">
        <v>4980</v>
      </c>
      <c r="B2794" s="18" t="e">
        <f>VLOOKUP(C2794,FORNECEDORES!D:E,2,0)</f>
        <v>#N/A</v>
      </c>
      <c r="C2794" s="19" t="e">
        <f>VLOOKUP(D2794,FORNECEDORES!A:D,4,0)</f>
        <v>#N/A</v>
      </c>
      <c r="D2794" s="13" t="s">
        <v>9275</v>
      </c>
      <c r="E2794" s="20" t="str">
        <f t="shared" si="187"/>
        <v>04 0059</v>
      </c>
      <c r="F2794" s="28" t="s">
        <v>8714</v>
      </c>
      <c r="G2794" s="21" t="str">
        <f>VLOOKUP(E2794,'FILIAIS PETZ'!A:E,5,0)</f>
        <v>PETZ POMPÉIA</v>
      </c>
      <c r="H2794" s="20" t="str">
        <f>VLOOKUP(E2794,'FILIAIS PETZ'!A:D,4,0)</f>
        <v>POMP-SP</v>
      </c>
      <c r="I2794" s="46">
        <v>45413</v>
      </c>
      <c r="J2794" s="9" t="s">
        <v>4980</v>
      </c>
      <c r="K2794" s="9" t="s">
        <v>9035</v>
      </c>
      <c r="L2794" s="83" t="s">
        <v>10536</v>
      </c>
      <c r="M2794" s="85">
        <v>45422</v>
      </c>
      <c r="N2794" s="85">
        <v>45455</v>
      </c>
      <c r="O2794" s="85">
        <v>45435</v>
      </c>
      <c r="P2794" s="29" t="s">
        <v>4998</v>
      </c>
      <c r="Q2794" s="84">
        <v>3</v>
      </c>
      <c r="R2794" s="84">
        <v>1</v>
      </c>
      <c r="S2794" s="84" t="s">
        <v>4983</v>
      </c>
      <c r="T2794" s="84" t="s">
        <v>32</v>
      </c>
      <c r="U2794" s="84">
        <v>11002</v>
      </c>
      <c r="V2794" s="84">
        <v>11002</v>
      </c>
      <c r="W2794" s="84"/>
      <c r="X2794" s="10" t="s">
        <v>5016</v>
      </c>
      <c r="Y2794" s="10" t="s">
        <v>4980</v>
      </c>
      <c r="Z2794" s="9" t="s">
        <v>4994</v>
      </c>
      <c r="AA2794" s="9" t="s">
        <v>5732</v>
      </c>
      <c r="AB2794" s="9" t="s">
        <v>5005</v>
      </c>
      <c r="AC2794" s="84" t="s">
        <v>4999</v>
      </c>
      <c r="AD2794" s="29"/>
      <c r="AE2794" s="20" t="str">
        <f>VLOOKUP(E2794,'FILIAIS PETZ'!A:Q,17,0)</f>
        <v>SP2</v>
      </c>
      <c r="AF2794" s="20" t="str">
        <f>VLOOKUP(E2794,'FILIAIS PETZ'!A:Q,3,0)</f>
        <v>FELICIO</v>
      </c>
      <c r="AG2794" s="20" t="str">
        <f>VLOOKUP(E2794,'FILIAIS PETZ'!A:Q,2,0)</f>
        <v>R3</v>
      </c>
      <c r="AH2794" s="75">
        <v>2330</v>
      </c>
      <c r="AI2794" s="16" t="s">
        <v>10537</v>
      </c>
      <c r="AJ2794" s="43">
        <f>VLOOKUP(E2794,'FILIAIS PETZ'!$A$2:$K$2000,11,0)</f>
        <v>18328118005763</v>
      </c>
      <c r="AK2794" s="44">
        <v>18328118005763</v>
      </c>
    </row>
    <row r="2795" spans="1:37" s="14" customFormat="1" ht="15" customHeight="1" thickBot="1" x14ac:dyDescent="0.25">
      <c r="A2795" s="9" t="s">
        <v>4980</v>
      </c>
      <c r="B2795" s="18" t="e">
        <f>VLOOKUP(C2795,FORNECEDORES!D:E,2,0)</f>
        <v>#N/A</v>
      </c>
      <c r="C2795" s="19" t="e">
        <f>VLOOKUP(D2795,FORNECEDORES!A:D,4,0)</f>
        <v>#N/A</v>
      </c>
      <c r="D2795" s="13" t="s">
        <v>9275</v>
      </c>
      <c r="E2795" s="20" t="str">
        <f t="shared" si="187"/>
        <v>04 0060</v>
      </c>
      <c r="F2795" s="28" t="s">
        <v>8625</v>
      </c>
      <c r="G2795" s="21" t="str">
        <f>VLOOKUP(E2795,'FILIAIS PETZ'!A:E,5,0)</f>
        <v>PETZ PACAEMBU</v>
      </c>
      <c r="H2795" s="20" t="str">
        <f>VLOOKUP(E2795,'FILIAIS PETZ'!A:D,4,0)</f>
        <v>PCBU-SP</v>
      </c>
      <c r="I2795" s="46">
        <v>45413</v>
      </c>
      <c r="J2795" s="9" t="s">
        <v>4980</v>
      </c>
      <c r="K2795" s="9" t="s">
        <v>9035</v>
      </c>
      <c r="L2795" s="83" t="s">
        <v>10538</v>
      </c>
      <c r="M2795" s="85">
        <v>45422</v>
      </c>
      <c r="N2795" s="85">
        <v>45455</v>
      </c>
      <c r="O2795" s="85">
        <v>45435</v>
      </c>
      <c r="P2795" s="29" t="s">
        <v>4998</v>
      </c>
      <c r="Q2795" s="84">
        <v>3</v>
      </c>
      <c r="R2795" s="84">
        <v>1</v>
      </c>
      <c r="S2795" s="84" t="s">
        <v>4983</v>
      </c>
      <c r="T2795" s="84" t="s">
        <v>32</v>
      </c>
      <c r="U2795" s="84">
        <v>11002</v>
      </c>
      <c r="V2795" s="84">
        <v>11002</v>
      </c>
      <c r="W2795" s="84"/>
      <c r="X2795" s="10" t="s">
        <v>5016</v>
      </c>
      <c r="Y2795" s="10" t="s">
        <v>4980</v>
      </c>
      <c r="Z2795" s="9" t="s">
        <v>4994</v>
      </c>
      <c r="AA2795" s="9" t="s">
        <v>5732</v>
      </c>
      <c r="AB2795" s="9" t="s">
        <v>5005</v>
      </c>
      <c r="AC2795" s="84" t="s">
        <v>4999</v>
      </c>
      <c r="AD2795" s="29"/>
      <c r="AE2795" s="20" t="str">
        <f>VLOOKUP(E2795,'FILIAIS PETZ'!A:Q,17,0)</f>
        <v>SP2</v>
      </c>
      <c r="AF2795" s="20" t="str">
        <f>VLOOKUP(E2795,'FILIAIS PETZ'!A:Q,3,0)</f>
        <v>FELICIO</v>
      </c>
      <c r="AG2795" s="20" t="str">
        <f>VLOOKUP(E2795,'FILIAIS PETZ'!A:Q,2,0)</f>
        <v>R3</v>
      </c>
      <c r="AH2795" s="75">
        <v>2330</v>
      </c>
      <c r="AI2795" s="16" t="s">
        <v>10539</v>
      </c>
      <c r="AJ2795" s="43">
        <f>VLOOKUP(E2795,'FILIAIS PETZ'!$A$2:$K$2000,11,0)</f>
        <v>18328118006220</v>
      </c>
      <c r="AK2795" s="44">
        <v>18328118006220</v>
      </c>
    </row>
    <row r="2796" spans="1:37" s="14" customFormat="1" ht="15" customHeight="1" thickBot="1" x14ac:dyDescent="0.25">
      <c r="A2796" s="9" t="s">
        <v>4980</v>
      </c>
      <c r="B2796" s="18" t="e">
        <f>VLOOKUP(C2796,FORNECEDORES!D:E,2,0)</f>
        <v>#N/A</v>
      </c>
      <c r="C2796" s="19" t="e">
        <f>VLOOKUP(D2796,FORNECEDORES!A:D,4,0)</f>
        <v>#N/A</v>
      </c>
      <c r="D2796" s="13" t="s">
        <v>9280</v>
      </c>
      <c r="E2796" s="20" t="str">
        <f t="shared" si="187"/>
        <v>04 0067</v>
      </c>
      <c r="F2796" s="28" t="s">
        <v>8611</v>
      </c>
      <c r="G2796" s="21" t="str">
        <f>VLOOKUP(E2796,'FILIAIS PETZ'!A:E,5,0)</f>
        <v>PETZ EXTRA RICARDO JAFET</v>
      </c>
      <c r="H2796" s="20" t="str">
        <f>VLOOKUP(E2796,'FILIAIS PETZ'!A:D,4,0)</f>
        <v>RJAF-SP</v>
      </c>
      <c r="I2796" s="46">
        <v>45413</v>
      </c>
      <c r="J2796" s="9" t="s">
        <v>4980</v>
      </c>
      <c r="K2796" s="9" t="s">
        <v>9035</v>
      </c>
      <c r="L2796" s="83" t="s">
        <v>10540</v>
      </c>
      <c r="M2796" s="85">
        <v>45422</v>
      </c>
      <c r="N2796" s="85">
        <v>45455</v>
      </c>
      <c r="O2796" s="85">
        <v>45435</v>
      </c>
      <c r="P2796" s="29" t="s">
        <v>4998</v>
      </c>
      <c r="Q2796" s="84">
        <v>3</v>
      </c>
      <c r="R2796" s="84">
        <v>1</v>
      </c>
      <c r="S2796" s="84" t="s">
        <v>4983</v>
      </c>
      <c r="T2796" s="84" t="s">
        <v>32</v>
      </c>
      <c r="U2796" s="84">
        <v>11002</v>
      </c>
      <c r="V2796" s="84">
        <v>11002</v>
      </c>
      <c r="W2796" s="84"/>
      <c r="X2796" s="10" t="s">
        <v>5016</v>
      </c>
      <c r="Y2796" s="10" t="s">
        <v>4980</v>
      </c>
      <c r="Z2796" s="9" t="s">
        <v>4994</v>
      </c>
      <c r="AA2796" s="9" t="s">
        <v>5732</v>
      </c>
      <c r="AB2796" s="9" t="s">
        <v>5005</v>
      </c>
      <c r="AC2796" s="84" t="s">
        <v>4999</v>
      </c>
      <c r="AD2796" s="29"/>
      <c r="AE2796" s="20" t="str">
        <f>VLOOKUP(E2796,'FILIAIS PETZ'!A:Q,17,0)</f>
        <v>SP2</v>
      </c>
      <c r="AF2796" s="20" t="str">
        <f>VLOOKUP(E2796,'FILIAIS PETZ'!A:Q,3,0)</f>
        <v>FELICIO</v>
      </c>
      <c r="AG2796" s="20" t="str">
        <f>VLOOKUP(E2796,'FILIAIS PETZ'!A:Q,2,0)</f>
        <v>R3</v>
      </c>
      <c r="AH2796" s="75">
        <v>4660</v>
      </c>
      <c r="AI2796" s="16" t="s">
        <v>10541</v>
      </c>
      <c r="AJ2796" s="43">
        <f>VLOOKUP(E2796,'FILIAIS PETZ'!$A$2:$K$2000,11,0)</f>
        <v>18328118006573</v>
      </c>
      <c r="AK2796" s="44">
        <v>18328118006573</v>
      </c>
    </row>
    <row r="2797" spans="1:37" s="14" customFormat="1" ht="15" customHeight="1" thickBot="1" x14ac:dyDescent="0.25">
      <c r="A2797" s="9" t="s">
        <v>4980</v>
      </c>
      <c r="B2797" s="18" t="e">
        <f>VLOOKUP(C2797,FORNECEDORES!D:E,2,0)</f>
        <v>#N/A</v>
      </c>
      <c r="C2797" s="19" t="e">
        <f>VLOOKUP(D2797,FORNECEDORES!A:D,4,0)</f>
        <v>#N/A</v>
      </c>
      <c r="D2797" s="13" t="s">
        <v>9275</v>
      </c>
      <c r="E2797" s="20" t="str">
        <f t="shared" si="187"/>
        <v>04 0125</v>
      </c>
      <c r="F2797" s="28" t="s">
        <v>8981</v>
      </c>
      <c r="G2797" s="21" t="str">
        <f>VLOOKUP(E2797,'FILIAIS PETZ'!A:E,5,0)</f>
        <v>PETZ CERRO CORA</v>
      </c>
      <c r="H2797" s="20" t="str">
        <f>VLOOKUP(E2797,'FILIAIS PETZ'!A:D,4,0)</f>
        <v>CORA-SP</v>
      </c>
      <c r="I2797" s="46">
        <v>45413</v>
      </c>
      <c r="J2797" s="9" t="s">
        <v>4980</v>
      </c>
      <c r="K2797" s="9" t="s">
        <v>9035</v>
      </c>
      <c r="L2797" s="83" t="s">
        <v>10542</v>
      </c>
      <c r="M2797" s="85">
        <v>45422</v>
      </c>
      <c r="N2797" s="85">
        <v>45455</v>
      </c>
      <c r="O2797" s="85">
        <v>45435</v>
      </c>
      <c r="P2797" s="29" t="s">
        <v>4998</v>
      </c>
      <c r="Q2797" s="84">
        <v>3</v>
      </c>
      <c r="R2797" s="84">
        <v>1</v>
      </c>
      <c r="S2797" s="84" t="s">
        <v>4983</v>
      </c>
      <c r="T2797" s="84" t="s">
        <v>32</v>
      </c>
      <c r="U2797" s="84">
        <v>11002</v>
      </c>
      <c r="V2797" s="84">
        <v>11002</v>
      </c>
      <c r="W2797" s="84"/>
      <c r="X2797" s="10" t="s">
        <v>5016</v>
      </c>
      <c r="Y2797" s="10" t="s">
        <v>4980</v>
      </c>
      <c r="Z2797" s="9" t="s">
        <v>4994</v>
      </c>
      <c r="AA2797" s="9" t="s">
        <v>5732</v>
      </c>
      <c r="AB2797" s="9" t="s">
        <v>5005</v>
      </c>
      <c r="AC2797" s="84" t="s">
        <v>4999</v>
      </c>
      <c r="AD2797" s="29"/>
      <c r="AE2797" s="20" t="str">
        <f>VLOOKUP(E2797,'FILIAIS PETZ'!A:Q,17,0)</f>
        <v>SP7</v>
      </c>
      <c r="AF2797" s="20" t="str">
        <f>VLOOKUP(E2797,'FILIAIS PETZ'!A:Q,3,0)</f>
        <v>FELICIO</v>
      </c>
      <c r="AG2797" s="20" t="str">
        <f>VLOOKUP(E2797,'FILIAIS PETZ'!A:Q,2,0)</f>
        <v>R3</v>
      </c>
      <c r="AH2797" s="75">
        <v>2330</v>
      </c>
      <c r="AI2797" s="16" t="s">
        <v>10543</v>
      </c>
      <c r="AJ2797" s="43">
        <f>VLOOKUP(E2797,'FILIAIS PETZ'!$A$2:$K$2000,11,0)</f>
        <v>18328118013600</v>
      </c>
      <c r="AK2797" s="44">
        <v>18328118013600</v>
      </c>
    </row>
    <row r="2798" spans="1:37" s="14" customFormat="1" ht="15" customHeight="1" thickBot="1" x14ac:dyDescent="0.25">
      <c r="A2798" s="9" t="s">
        <v>4980</v>
      </c>
      <c r="B2798" s="18" t="e">
        <f>VLOOKUP(C2798,FORNECEDORES!D:E,2,0)</f>
        <v>#N/A</v>
      </c>
      <c r="C2798" s="19" t="e">
        <f>VLOOKUP(D2798,FORNECEDORES!A:D,4,0)</f>
        <v>#N/A</v>
      </c>
      <c r="D2798" s="13" t="s">
        <v>9280</v>
      </c>
      <c r="E2798" s="20" t="str">
        <f t="shared" si="187"/>
        <v>04 0151</v>
      </c>
      <c r="F2798" s="28" t="s">
        <v>8979</v>
      </c>
      <c r="G2798" s="21" t="str">
        <f>VLOOKUP(E2798,'FILIAIS PETZ'!A:E,5,0)</f>
        <v>PETZ VILA MARIANA</v>
      </c>
      <c r="H2798" s="20" t="str">
        <f>VLOOKUP(E2798,'FILIAIS PETZ'!A:D,4,0)</f>
        <v>VLMA-SP</v>
      </c>
      <c r="I2798" s="46">
        <v>45413</v>
      </c>
      <c r="J2798" s="9" t="s">
        <v>4980</v>
      </c>
      <c r="K2798" s="9" t="s">
        <v>9035</v>
      </c>
      <c r="L2798" s="83" t="s">
        <v>10544</v>
      </c>
      <c r="M2798" s="85">
        <v>45422</v>
      </c>
      <c r="N2798" s="85">
        <v>45455</v>
      </c>
      <c r="O2798" s="85">
        <v>45435</v>
      </c>
      <c r="P2798" s="29" t="s">
        <v>4998</v>
      </c>
      <c r="Q2798" s="84">
        <v>3</v>
      </c>
      <c r="R2798" s="84">
        <v>1</v>
      </c>
      <c r="S2798" s="84" t="s">
        <v>4983</v>
      </c>
      <c r="T2798" s="84" t="s">
        <v>32</v>
      </c>
      <c r="U2798" s="84">
        <v>11002</v>
      </c>
      <c r="V2798" s="84">
        <v>11002</v>
      </c>
      <c r="W2798" s="84"/>
      <c r="X2798" s="10" t="s">
        <v>5016</v>
      </c>
      <c r="Y2798" s="10" t="s">
        <v>4980</v>
      </c>
      <c r="Z2798" s="9" t="s">
        <v>4994</v>
      </c>
      <c r="AA2798" s="9" t="s">
        <v>5732</v>
      </c>
      <c r="AB2798" s="9" t="s">
        <v>5005</v>
      </c>
      <c r="AC2798" s="84" t="s">
        <v>4999</v>
      </c>
      <c r="AD2798" s="29"/>
      <c r="AE2798" s="20" t="str">
        <f>VLOOKUP(E2798,'FILIAIS PETZ'!A:Q,17,0)</f>
        <v>SP2</v>
      </c>
      <c r="AF2798" s="20" t="str">
        <f>VLOOKUP(E2798,'FILIAIS PETZ'!A:Q,3,0)</f>
        <v>FELICIO</v>
      </c>
      <c r="AG2798" s="20" t="str">
        <f>VLOOKUP(E2798,'FILIAIS PETZ'!A:Q,2,0)</f>
        <v>R3</v>
      </c>
      <c r="AH2798" s="75">
        <v>2330</v>
      </c>
      <c r="AI2798" s="16" t="s">
        <v>10545</v>
      </c>
      <c r="AJ2798" s="43">
        <f>VLOOKUP(E2798,'FILIAIS PETZ'!$A$2:$K$2000,11,0)</f>
        <v>18328118014835</v>
      </c>
      <c r="AK2798" s="44">
        <v>18328118014835</v>
      </c>
    </row>
    <row r="2799" spans="1:37" s="14" customFormat="1" ht="15" customHeight="1" thickBot="1" x14ac:dyDescent="0.25">
      <c r="A2799" s="9" t="s">
        <v>4980</v>
      </c>
      <c r="B2799" s="18" t="e">
        <f>VLOOKUP(C2799,FORNECEDORES!D:E,2,0)</f>
        <v>#N/A</v>
      </c>
      <c r="C2799" s="19" t="e">
        <f>VLOOKUP(D2799,FORNECEDORES!A:D,4,0)</f>
        <v>#N/A</v>
      </c>
      <c r="D2799" s="13" t="s">
        <v>9275</v>
      </c>
      <c r="E2799" s="20" t="str">
        <f t="shared" si="187"/>
        <v>04 0177</v>
      </c>
      <c r="F2799" s="28" t="s">
        <v>8982</v>
      </c>
      <c r="G2799" s="21" t="str">
        <f>VLOOKUP(E2799,'FILIAIS PETZ'!A:E,5,0)</f>
        <v>PETZ TEODORO SAMPAIO</v>
      </c>
      <c r="H2799" s="20" t="str">
        <f>VLOOKUP(E2799,'FILIAIS PETZ'!A:D,4,0)</f>
        <v>TEOD-SP</v>
      </c>
      <c r="I2799" s="46">
        <v>45413</v>
      </c>
      <c r="J2799" s="9" t="s">
        <v>4980</v>
      </c>
      <c r="K2799" s="9" t="s">
        <v>9035</v>
      </c>
      <c r="L2799" s="83" t="s">
        <v>10546</v>
      </c>
      <c r="M2799" s="85">
        <v>45422</v>
      </c>
      <c r="N2799" s="85">
        <v>45455</v>
      </c>
      <c r="O2799" s="85">
        <v>45435</v>
      </c>
      <c r="P2799" s="29" t="s">
        <v>4998</v>
      </c>
      <c r="Q2799" s="84">
        <v>3</v>
      </c>
      <c r="R2799" s="84">
        <v>1</v>
      </c>
      <c r="S2799" s="84" t="s">
        <v>4983</v>
      </c>
      <c r="T2799" s="84" t="s">
        <v>32</v>
      </c>
      <c r="U2799" s="84">
        <v>11002</v>
      </c>
      <c r="V2799" s="84">
        <v>11002</v>
      </c>
      <c r="W2799" s="84"/>
      <c r="X2799" s="10" t="s">
        <v>5016</v>
      </c>
      <c r="Y2799" s="10" t="s">
        <v>4980</v>
      </c>
      <c r="Z2799" s="9" t="s">
        <v>4994</v>
      </c>
      <c r="AA2799" s="9" t="s">
        <v>5732</v>
      </c>
      <c r="AB2799" s="9" t="s">
        <v>5005</v>
      </c>
      <c r="AC2799" s="84" t="s">
        <v>4999</v>
      </c>
      <c r="AD2799" s="29"/>
      <c r="AE2799" s="20" t="str">
        <f>VLOOKUP(E2799,'FILIAIS PETZ'!A:Q,17,0)</f>
        <v>SP2</v>
      </c>
      <c r="AF2799" s="20" t="str">
        <f>VLOOKUP(E2799,'FILIAIS PETZ'!A:Q,3,0)</f>
        <v>FELICIO</v>
      </c>
      <c r="AG2799" s="20" t="str">
        <f>VLOOKUP(E2799,'FILIAIS PETZ'!A:Q,2,0)</f>
        <v>R3</v>
      </c>
      <c r="AH2799" s="75">
        <v>2330</v>
      </c>
      <c r="AI2799" s="16" t="s">
        <v>10547</v>
      </c>
      <c r="AJ2799" s="43">
        <f>VLOOKUP(E2799,'FILIAIS PETZ'!$A$2:$K$2000,11,0)</f>
        <v>18328118016455</v>
      </c>
      <c r="AK2799" s="44">
        <v>18328118016455</v>
      </c>
    </row>
    <row r="2800" spans="1:37" s="14" customFormat="1" ht="15" customHeight="1" thickBot="1" x14ac:dyDescent="0.25">
      <c r="A2800" s="9" t="s">
        <v>4980</v>
      </c>
      <c r="B2800" s="18" t="e">
        <f>VLOOKUP(C2800,FORNECEDORES!D:E,2,0)</f>
        <v>#N/A</v>
      </c>
      <c r="C2800" s="19" t="e">
        <f>VLOOKUP(D2800,FORNECEDORES!A:D,4,0)</f>
        <v>#N/A</v>
      </c>
      <c r="D2800" s="13" t="s">
        <v>9280</v>
      </c>
      <c r="E2800" s="20" t="str">
        <f t="shared" si="187"/>
        <v>04 0284</v>
      </c>
      <c r="F2800" s="28" t="s">
        <v>8966</v>
      </c>
      <c r="G2800" s="21" t="str">
        <f>VLOOKUP(E2800,'FILIAIS PETZ'!A:E,5,0)</f>
        <v>PETZ ASSAI ANCHIETA</v>
      </c>
      <c r="H2800" s="20" t="str">
        <f>VLOOKUP(E2800,'FILIAIS PETZ'!A:D,4,0)</f>
        <v>ASAC-SP</v>
      </c>
      <c r="I2800" s="46">
        <v>45413</v>
      </c>
      <c r="J2800" s="9" t="s">
        <v>4980</v>
      </c>
      <c r="K2800" s="9" t="s">
        <v>9035</v>
      </c>
      <c r="L2800" s="83" t="s">
        <v>10548</v>
      </c>
      <c r="M2800" s="85">
        <v>45422</v>
      </c>
      <c r="N2800" s="85">
        <v>45455</v>
      </c>
      <c r="O2800" s="85">
        <v>45435</v>
      </c>
      <c r="P2800" s="29" t="s">
        <v>4998</v>
      </c>
      <c r="Q2800" s="84">
        <v>3</v>
      </c>
      <c r="R2800" s="84">
        <v>1</v>
      </c>
      <c r="S2800" s="84" t="s">
        <v>4983</v>
      </c>
      <c r="T2800" s="84" t="s">
        <v>32</v>
      </c>
      <c r="U2800" s="84">
        <v>11002</v>
      </c>
      <c r="V2800" s="84">
        <v>11002</v>
      </c>
      <c r="W2800" s="84"/>
      <c r="X2800" s="10" t="s">
        <v>5016</v>
      </c>
      <c r="Y2800" s="10" t="s">
        <v>4980</v>
      </c>
      <c r="Z2800" s="9" t="s">
        <v>4994</v>
      </c>
      <c r="AA2800" s="9" t="s">
        <v>5732</v>
      </c>
      <c r="AB2800" s="9" t="s">
        <v>5005</v>
      </c>
      <c r="AC2800" s="84" t="s">
        <v>4999</v>
      </c>
      <c r="AD2800" s="29"/>
      <c r="AE2800" s="20" t="str">
        <f>VLOOKUP(E2800,'FILIAIS PETZ'!A:Q,17,0)</f>
        <v>SP3</v>
      </c>
      <c r="AF2800" s="20" t="str">
        <f>VLOOKUP(E2800,'FILIAIS PETZ'!A:Q,3,0)</f>
        <v>FELICIO</v>
      </c>
      <c r="AG2800" s="20" t="str">
        <f>VLOOKUP(E2800,'FILIAIS PETZ'!A:Q,2,0)</f>
        <v>R3</v>
      </c>
      <c r="AH2800" s="75">
        <v>2330</v>
      </c>
      <c r="AI2800" s="16" t="s">
        <v>10549</v>
      </c>
      <c r="AJ2800" s="43" t="str">
        <f>VLOOKUP(E2800,'FILIAIS PETZ'!$A$2:$K$2000,11,0)</f>
        <v>18.328.118/0290-00</v>
      </c>
      <c r="AK2800" s="44" t="s">
        <v>9283</v>
      </c>
    </row>
    <row r="2801" spans="1:37" s="14" customFormat="1" ht="15" customHeight="1" thickBot="1" x14ac:dyDescent="0.25">
      <c r="A2801" s="9" t="s">
        <v>4980</v>
      </c>
      <c r="B2801" s="18" t="e">
        <f>VLOOKUP(C2801,FORNECEDORES!D:E,2,0)</f>
        <v>#N/A</v>
      </c>
      <c r="C2801" s="19" t="e">
        <f>VLOOKUP(D2801,FORNECEDORES!A:D,4,0)</f>
        <v>#N/A</v>
      </c>
      <c r="D2801" s="13" t="s">
        <v>9280</v>
      </c>
      <c r="E2801" s="20" t="str">
        <f t="shared" si="187"/>
        <v>04 0221</v>
      </c>
      <c r="F2801" s="28" t="s">
        <v>8980</v>
      </c>
      <c r="G2801" s="21" t="str">
        <f>VLOOKUP(E2801,'FILIAIS PETZ'!A:E,5,0)</f>
        <v>PETZ GASTAO VIDIGAL</v>
      </c>
      <c r="H2801" s="20" t="str">
        <f>VLOOKUP(E2801,'FILIAIS PETZ'!A:D,4,0)</f>
        <v>GVDL-SP</v>
      </c>
      <c r="I2801" s="46">
        <v>45413</v>
      </c>
      <c r="J2801" s="9" t="s">
        <v>4980</v>
      </c>
      <c r="K2801" s="9" t="s">
        <v>9035</v>
      </c>
      <c r="L2801" s="83" t="s">
        <v>10550</v>
      </c>
      <c r="M2801" s="85">
        <v>45422</v>
      </c>
      <c r="N2801" s="85">
        <v>45455</v>
      </c>
      <c r="O2801" s="85">
        <v>45435</v>
      </c>
      <c r="P2801" s="29" t="s">
        <v>4998</v>
      </c>
      <c r="Q2801" s="84">
        <v>3</v>
      </c>
      <c r="R2801" s="84">
        <v>1</v>
      </c>
      <c r="S2801" s="84" t="s">
        <v>4983</v>
      </c>
      <c r="T2801" s="84" t="s">
        <v>32</v>
      </c>
      <c r="U2801" s="84">
        <v>11002</v>
      </c>
      <c r="V2801" s="84">
        <v>11002</v>
      </c>
      <c r="W2801" s="84"/>
      <c r="X2801" s="10" t="s">
        <v>5016</v>
      </c>
      <c r="Y2801" s="10" t="s">
        <v>4980</v>
      </c>
      <c r="Z2801" s="9" t="s">
        <v>4994</v>
      </c>
      <c r="AA2801" s="9" t="s">
        <v>5732</v>
      </c>
      <c r="AB2801" s="9" t="s">
        <v>5005</v>
      </c>
      <c r="AC2801" s="84" t="s">
        <v>4999</v>
      </c>
      <c r="AD2801" s="29"/>
      <c r="AE2801" s="20" t="str">
        <f>VLOOKUP(E2801,'FILIAIS PETZ'!A:Q,17,0)</f>
        <v>SP7</v>
      </c>
      <c r="AF2801" s="20" t="str">
        <f>VLOOKUP(E2801,'FILIAIS PETZ'!A:Q,3,0)</f>
        <v>FELICIO</v>
      </c>
      <c r="AG2801" s="20" t="str">
        <f>VLOOKUP(E2801,'FILIAIS PETZ'!A:Q,2,0)</f>
        <v>R3</v>
      </c>
      <c r="AH2801" s="75">
        <v>2330</v>
      </c>
      <c r="AI2801" s="16" t="s">
        <v>10551</v>
      </c>
      <c r="AJ2801" s="43">
        <f>VLOOKUP(E2801,'FILIAIS PETZ'!$A$2:$K$2000,11,0)</f>
        <v>18328118021025</v>
      </c>
      <c r="AK2801" s="44">
        <v>18328118021025</v>
      </c>
    </row>
    <row r="2802" spans="1:37" s="14" customFormat="1" ht="15" customHeight="1" thickBot="1" x14ac:dyDescent="0.25">
      <c r="A2802" s="9" t="s">
        <v>4980</v>
      </c>
      <c r="B2802" s="18" t="e">
        <f>VLOOKUP(C2802,FORNECEDORES!D:E,2,0)</f>
        <v>#N/A</v>
      </c>
      <c r="C2802" s="19" t="e">
        <f>VLOOKUP(D2802,FORNECEDORES!A:D,4,0)</f>
        <v>#N/A</v>
      </c>
      <c r="D2802" s="13" t="s">
        <v>9275</v>
      </c>
      <c r="E2802" s="20" t="str">
        <f t="shared" si="187"/>
        <v>04 0271</v>
      </c>
      <c r="F2802" s="28" t="s">
        <v>9568</v>
      </c>
      <c r="G2802" s="21" t="str">
        <f>VLOOKUP(E2802,'FILIAIS PETZ'!A:E,5,0)</f>
        <v>PETZ ALAMEDA SANTOS</v>
      </c>
      <c r="H2802" s="20" t="str">
        <f>VLOOKUP(E2802,'FILIAIS PETZ'!A:D,4,0)</f>
        <v>ASTS-SP</v>
      </c>
      <c r="I2802" s="46">
        <v>45413</v>
      </c>
      <c r="J2802" s="9" t="s">
        <v>4980</v>
      </c>
      <c r="K2802" s="9" t="s">
        <v>9035</v>
      </c>
      <c r="L2802" s="83" t="s">
        <v>10552</v>
      </c>
      <c r="M2802" s="85">
        <v>45422</v>
      </c>
      <c r="N2802" s="85">
        <v>45455</v>
      </c>
      <c r="O2802" s="85">
        <v>45435</v>
      </c>
      <c r="P2802" s="29" t="s">
        <v>4998</v>
      </c>
      <c r="Q2802" s="84">
        <v>3</v>
      </c>
      <c r="R2802" s="84">
        <v>1</v>
      </c>
      <c r="S2802" s="84" t="s">
        <v>4983</v>
      </c>
      <c r="T2802" s="84" t="s">
        <v>32</v>
      </c>
      <c r="U2802" s="84">
        <v>11002</v>
      </c>
      <c r="V2802" s="84">
        <v>11002</v>
      </c>
      <c r="W2802" s="84"/>
      <c r="X2802" s="10" t="s">
        <v>5016</v>
      </c>
      <c r="Y2802" s="10" t="s">
        <v>4980</v>
      </c>
      <c r="Z2802" s="9" t="s">
        <v>4994</v>
      </c>
      <c r="AA2802" s="9" t="s">
        <v>5732</v>
      </c>
      <c r="AB2802" s="9" t="s">
        <v>5005</v>
      </c>
      <c r="AC2802" s="84" t="s">
        <v>4999</v>
      </c>
      <c r="AD2802" s="29"/>
      <c r="AE2802" s="20" t="str">
        <f>VLOOKUP(E2802,'FILIAIS PETZ'!A:Q,17,0)</f>
        <v>SP2</v>
      </c>
      <c r="AF2802" s="20" t="str">
        <f>VLOOKUP(E2802,'FILIAIS PETZ'!A:Q,3,0)</f>
        <v>FELICIO</v>
      </c>
      <c r="AG2802" s="20" t="str">
        <f>VLOOKUP(E2802,'FILIAIS PETZ'!A:Q,2,0)</f>
        <v>R3</v>
      </c>
      <c r="AH2802" s="75">
        <v>2330</v>
      </c>
      <c r="AI2802" s="16" t="s">
        <v>10553</v>
      </c>
      <c r="AJ2802" s="43" t="str">
        <f>VLOOKUP(E2802,'FILIAIS PETZ'!$A$2:$K$2000,11,0)</f>
        <v>18.328.118/0269-22</v>
      </c>
      <c r="AK2802" s="44" t="s">
        <v>9570</v>
      </c>
    </row>
    <row r="2803" spans="1:37" s="14" customFormat="1" ht="15" customHeight="1" thickBot="1" x14ac:dyDescent="0.25">
      <c r="A2803" s="9" t="s">
        <v>4980</v>
      </c>
      <c r="B2803" s="18" t="e">
        <f>VLOOKUP(C2803,FORNECEDORES!D:E,2,0)</f>
        <v>#N/A</v>
      </c>
      <c r="C2803" s="19" t="e">
        <f>VLOOKUP(D2803,FORNECEDORES!A:D,4,0)</f>
        <v>#N/A</v>
      </c>
      <c r="D2803" s="13" t="s">
        <v>9275</v>
      </c>
      <c r="E2803" s="20" t="str">
        <f t="shared" si="187"/>
        <v>04 0256</v>
      </c>
      <c r="F2803" s="28" t="s">
        <v>9144</v>
      </c>
      <c r="G2803" s="21" t="str">
        <f>VLOOKUP(E2803,'FILIAIS PETZ'!A:E,5,0)</f>
        <v>PETZ ACLIMAÇÃO</v>
      </c>
      <c r="H2803" s="20" t="str">
        <f>VLOOKUP(E2803,'FILIAIS PETZ'!A:D,4,0)</f>
        <v>ACLM-SP</v>
      </c>
      <c r="I2803" s="46">
        <v>45413</v>
      </c>
      <c r="J2803" s="9" t="s">
        <v>4980</v>
      </c>
      <c r="K2803" s="9" t="s">
        <v>9035</v>
      </c>
      <c r="L2803" s="83" t="s">
        <v>10554</v>
      </c>
      <c r="M2803" s="85">
        <v>45422</v>
      </c>
      <c r="N2803" s="85">
        <v>45455</v>
      </c>
      <c r="O2803" s="85">
        <v>45435</v>
      </c>
      <c r="P2803" s="29" t="s">
        <v>4998</v>
      </c>
      <c r="Q2803" s="84">
        <v>3</v>
      </c>
      <c r="R2803" s="84">
        <v>1</v>
      </c>
      <c r="S2803" s="84" t="s">
        <v>4983</v>
      </c>
      <c r="T2803" s="84" t="s">
        <v>32</v>
      </c>
      <c r="U2803" s="84">
        <v>11002</v>
      </c>
      <c r="V2803" s="84">
        <v>11002</v>
      </c>
      <c r="W2803" s="84"/>
      <c r="X2803" s="10" t="s">
        <v>5016</v>
      </c>
      <c r="Y2803" s="10" t="s">
        <v>4980</v>
      </c>
      <c r="Z2803" s="9" t="s">
        <v>4994</v>
      </c>
      <c r="AA2803" s="9" t="s">
        <v>5732</v>
      </c>
      <c r="AB2803" s="9" t="s">
        <v>5005</v>
      </c>
      <c r="AC2803" s="84" t="s">
        <v>4999</v>
      </c>
      <c r="AD2803" s="29"/>
      <c r="AE2803" s="20" t="str">
        <f>VLOOKUP(E2803,'FILIAIS PETZ'!A:Q,17,0)</f>
        <v>SP2</v>
      </c>
      <c r="AF2803" s="20" t="str">
        <f>VLOOKUP(E2803,'FILIAIS PETZ'!A:Q,3,0)</f>
        <v>FELICIO</v>
      </c>
      <c r="AG2803" s="20" t="str">
        <f>VLOOKUP(E2803,'FILIAIS PETZ'!A:Q,2,0)</f>
        <v>R3</v>
      </c>
      <c r="AH2803" s="75">
        <v>2330</v>
      </c>
      <c r="AI2803" s="16" t="s">
        <v>10555</v>
      </c>
      <c r="AJ2803" s="43" t="str">
        <f>VLOOKUP(E2803,'FILIAIS PETZ'!$A$2:$K$2000,11,0)</f>
        <v>18.328.118/0243-93</v>
      </c>
      <c r="AK2803" s="44" t="s">
        <v>9146</v>
      </c>
    </row>
    <row r="2804" spans="1:37" s="14" customFormat="1" ht="15" customHeight="1" thickBot="1" x14ac:dyDescent="0.25">
      <c r="A2804" s="9" t="s">
        <v>4980</v>
      </c>
      <c r="B2804" s="18" t="e">
        <f>VLOOKUP(C2804,FORNECEDORES!D:E,2,0)</f>
        <v>#N/A</v>
      </c>
      <c r="C2804" s="19" t="e">
        <f>VLOOKUP(D2804,FORNECEDORES!A:D,4,0)</f>
        <v>#N/A</v>
      </c>
      <c r="D2804" s="13" t="s">
        <v>9275</v>
      </c>
      <c r="E2804" s="20" t="str">
        <f t="shared" si="187"/>
        <v>04 0263</v>
      </c>
      <c r="F2804" s="28" t="s">
        <v>8628</v>
      </c>
      <c r="G2804" s="21" t="str">
        <f>VLOOKUP(E2804,'FILIAIS PETZ'!A:E,5,0)</f>
        <v>PETZ PÃO DE AÇUCAR JABAQUARA</v>
      </c>
      <c r="H2804" s="20" t="str">
        <f>VLOOKUP(E2804,'FILIAIS PETZ'!A:D,4,0)</f>
        <v>JABQ-SP</v>
      </c>
      <c r="I2804" s="46">
        <v>45413</v>
      </c>
      <c r="J2804" s="9" t="s">
        <v>4980</v>
      </c>
      <c r="K2804" s="9" t="s">
        <v>9035</v>
      </c>
      <c r="L2804" s="83" t="s">
        <v>10556</v>
      </c>
      <c r="M2804" s="85">
        <v>45422</v>
      </c>
      <c r="N2804" s="85">
        <v>45455</v>
      </c>
      <c r="O2804" s="85">
        <v>45435</v>
      </c>
      <c r="P2804" s="29" t="s">
        <v>4998</v>
      </c>
      <c r="Q2804" s="84">
        <v>3</v>
      </c>
      <c r="R2804" s="84">
        <v>1</v>
      </c>
      <c r="S2804" s="84" t="s">
        <v>4983</v>
      </c>
      <c r="T2804" s="84" t="s">
        <v>32</v>
      </c>
      <c r="U2804" s="84">
        <v>11002</v>
      </c>
      <c r="V2804" s="84">
        <v>11002</v>
      </c>
      <c r="W2804" s="84"/>
      <c r="X2804" s="10" t="s">
        <v>5016</v>
      </c>
      <c r="Y2804" s="10" t="s">
        <v>4980</v>
      </c>
      <c r="Z2804" s="9" t="s">
        <v>4994</v>
      </c>
      <c r="AA2804" s="9" t="s">
        <v>5732</v>
      </c>
      <c r="AB2804" s="9" t="s">
        <v>5005</v>
      </c>
      <c r="AC2804" s="84" t="s">
        <v>4999</v>
      </c>
      <c r="AD2804" s="29"/>
      <c r="AE2804" s="20" t="str">
        <f>VLOOKUP(E2804,'FILIAIS PETZ'!A:Q,17,0)</f>
        <v>SP3</v>
      </c>
      <c r="AF2804" s="20" t="str">
        <f>VLOOKUP(E2804,'FILIAIS PETZ'!A:Q,3,0)</f>
        <v>FELICIO</v>
      </c>
      <c r="AG2804" s="20" t="str">
        <f>VLOOKUP(E2804,'FILIAIS PETZ'!A:Q,2,0)</f>
        <v>R3</v>
      </c>
      <c r="AH2804" s="75">
        <v>2330</v>
      </c>
      <c r="AI2804" s="16" t="s">
        <v>10557</v>
      </c>
      <c r="AJ2804" s="43" t="str">
        <f>VLOOKUP(E2804,'FILIAIS PETZ'!$A$2:$K$2000,11,0)</f>
        <v>18.328.118/0258-70</v>
      </c>
      <c r="AK2804" s="44" t="s">
        <v>9134</v>
      </c>
    </row>
    <row r="2805" spans="1:37" s="14" customFormat="1" ht="15" customHeight="1" thickBot="1" x14ac:dyDescent="0.25">
      <c r="A2805" s="9" t="s">
        <v>4980</v>
      </c>
      <c r="B2805" s="18" t="e">
        <f>VLOOKUP(C2805,FORNECEDORES!D:E,2,0)</f>
        <v>#N/A</v>
      </c>
      <c r="C2805" s="19" t="e">
        <f>VLOOKUP(D2805,FORNECEDORES!A:D,4,0)</f>
        <v>#N/A</v>
      </c>
      <c r="D2805" s="13" t="s">
        <v>10558</v>
      </c>
      <c r="E2805" s="20" t="str">
        <f t="shared" si="187"/>
        <v>04 0252</v>
      </c>
      <c r="F2805" s="28" t="s">
        <v>4969</v>
      </c>
      <c r="G2805" s="21" t="str">
        <f>VLOOKUP(E2805,'FILIAIS PETZ'!A:E,5,0)</f>
        <v>PETZ SHOPPING PORTO VELHO</v>
      </c>
      <c r="H2805" s="20" t="str">
        <f>VLOOKUP(E2805,'FILIAIS PETZ'!A:D,4,0)</f>
        <v>SPVL-RO</v>
      </c>
      <c r="I2805" s="46">
        <v>45413</v>
      </c>
      <c r="J2805" s="9" t="s">
        <v>4980</v>
      </c>
      <c r="K2805" s="9"/>
      <c r="L2805" s="83"/>
      <c r="M2805" s="85"/>
      <c r="N2805" s="85"/>
      <c r="O2805" s="85"/>
      <c r="P2805" s="29" t="s">
        <v>4998</v>
      </c>
      <c r="Q2805" s="84" t="s">
        <v>5029</v>
      </c>
      <c r="R2805" s="84" t="s">
        <v>4991</v>
      </c>
      <c r="S2805" s="84" t="s">
        <v>4983</v>
      </c>
      <c r="T2805" s="84" t="s">
        <v>32</v>
      </c>
      <c r="U2805" s="84" t="s">
        <v>5048</v>
      </c>
      <c r="V2805" s="84" t="s">
        <v>5048</v>
      </c>
      <c r="W2805" s="84" t="s">
        <v>5019</v>
      </c>
      <c r="X2805" s="10" t="s">
        <v>4985</v>
      </c>
      <c r="Y2805" s="9" t="s">
        <v>4980</v>
      </c>
      <c r="Z2805" s="9" t="s">
        <v>4980</v>
      </c>
      <c r="AA2805" s="9" t="s">
        <v>4992</v>
      </c>
      <c r="AB2805" s="9" t="s">
        <v>5066</v>
      </c>
      <c r="AC2805" s="84" t="s">
        <v>4999</v>
      </c>
      <c r="AD2805" s="29"/>
      <c r="AE2805" s="20" t="str">
        <f>VLOOKUP(E2805,'FILIAIS PETZ'!A:Q,17,0)</f>
        <v>CO-3</v>
      </c>
      <c r="AF2805" s="20" t="str">
        <f>VLOOKUP(E2805,'FILIAIS PETZ'!A:Q,3,0)</f>
        <v>FELICIO</v>
      </c>
      <c r="AG2805" s="20" t="str">
        <f>VLOOKUP(E2805,'FILIAIS PETZ'!A:Q,2,0)</f>
        <v>R3</v>
      </c>
      <c r="AH2805" s="75">
        <v>745</v>
      </c>
      <c r="AI2805" s="16" t="s">
        <v>10559</v>
      </c>
      <c r="AJ2805" s="43" t="str">
        <f>VLOOKUP(E2805,'FILIAIS PETZ'!$A$2:$K$2000,11,0)</f>
        <v>18.328.118/0238-26</v>
      </c>
      <c r="AK2805" s="44" t="s">
        <v>10560</v>
      </c>
    </row>
    <row r="2806" spans="1:37" s="52" customFormat="1" ht="15" customHeight="1" thickBot="1" x14ac:dyDescent="0.25">
      <c r="A2806" s="53">
        <v>879833</v>
      </c>
      <c r="B2806" s="18">
        <f>VLOOKUP(C2806,FORNECEDORES!D:E,2,0)</f>
        <v>14880</v>
      </c>
      <c r="C2806" s="19" t="str">
        <f>VLOOKUP(D2806,FORNECEDORES!A:D,4,0)</f>
        <v>12.962.256/0001-69</v>
      </c>
      <c r="D2806" s="13" t="s">
        <v>1924</v>
      </c>
      <c r="E2806" s="20" t="str">
        <f t="shared" si="187"/>
        <v>04 0010</v>
      </c>
      <c r="F2806" s="28" t="s">
        <v>8983</v>
      </c>
      <c r="G2806" s="21" t="str">
        <f>VLOOKUP(E2806,'FILIAIS PETZ'!A:E,5,0)</f>
        <v>PETZ SANTA CECILIA</v>
      </c>
      <c r="H2806" s="20" t="str">
        <f>VLOOKUP(E2806,'FILIAIS PETZ'!A:D,4,0)</f>
        <v>STCE-SP</v>
      </c>
      <c r="I2806" s="51">
        <v>45413</v>
      </c>
      <c r="J2806" s="9">
        <v>879833</v>
      </c>
      <c r="K2806" s="9" t="s">
        <v>9035</v>
      </c>
      <c r="L2806" s="83" t="s">
        <v>10786</v>
      </c>
      <c r="M2806" s="85">
        <v>45383</v>
      </c>
      <c r="N2806" s="85">
        <v>45455</v>
      </c>
      <c r="O2806" s="85">
        <v>45440</v>
      </c>
      <c r="P2806" s="53" t="s">
        <v>4990</v>
      </c>
      <c r="Q2806" s="84">
        <v>3</v>
      </c>
      <c r="R2806" s="84">
        <v>1</v>
      </c>
      <c r="S2806" s="84">
        <v>8</v>
      </c>
      <c r="T2806" s="84" t="s">
        <v>32</v>
      </c>
      <c r="U2806" s="84">
        <v>11002</v>
      </c>
      <c r="V2806" s="84">
        <v>11002</v>
      </c>
      <c r="W2806" s="84" t="s">
        <v>5119</v>
      </c>
      <c r="X2806" s="84" t="s">
        <v>4985</v>
      </c>
      <c r="Y2806" s="9" t="s">
        <v>4997</v>
      </c>
      <c r="Z2806" s="9" t="s">
        <v>4993</v>
      </c>
      <c r="AA2806" s="9" t="s">
        <v>5014</v>
      </c>
      <c r="AB2806" s="9" t="s">
        <v>5007</v>
      </c>
      <c r="AC2806" s="84" t="s">
        <v>5006</v>
      </c>
      <c r="AD2806" s="29"/>
      <c r="AE2806" s="20" t="str">
        <f>VLOOKUP(E2806,'FILIAIS PETZ'!A:Q,17,0)</f>
        <v>SP2</v>
      </c>
      <c r="AF2806" s="20" t="str">
        <f>VLOOKUP(E2806,'FILIAIS PETZ'!A:Q,3,0)</f>
        <v>FELICIO</v>
      </c>
      <c r="AG2806" s="20" t="str">
        <f>VLOOKUP(E2806,'FILIAIS PETZ'!A:Q,2,0)</f>
        <v>R3</v>
      </c>
      <c r="AH2806" s="76">
        <v>1180</v>
      </c>
      <c r="AI2806" s="16" t="s">
        <v>10787</v>
      </c>
      <c r="AJ2806" s="43">
        <f>VLOOKUP(E2806,'FILIAIS PETZ'!$A$2:$K$2000,11,0)</f>
        <v>18328118001938</v>
      </c>
      <c r="AK2806" s="73">
        <v>18328118001938</v>
      </c>
    </row>
    <row r="2807" spans="1:37" s="52" customFormat="1" ht="15" customHeight="1" thickBot="1" x14ac:dyDescent="0.25">
      <c r="A2807" s="53">
        <f t="shared" ref="A2807:A2813" si="188">J2807</f>
        <v>902243</v>
      </c>
      <c r="B2807" s="18">
        <f>VLOOKUP(C2807,FORNECEDORES!D:E,2,0)</f>
        <v>379168</v>
      </c>
      <c r="C2807" s="19" t="str">
        <f>VLOOKUP(D2807,FORNECEDORES!A:D,4,0)</f>
        <v>84.531.557/0001-49</v>
      </c>
      <c r="D2807" s="13" t="s">
        <v>4090</v>
      </c>
      <c r="E2807" s="20" t="str">
        <f t="shared" si="187"/>
        <v>04 0146</v>
      </c>
      <c r="F2807" s="28" t="s">
        <v>4947</v>
      </c>
      <c r="G2807" s="21" t="str">
        <f>VLOOKUP(E2807,'FILIAIS PETZ'!A:E,5,0)</f>
        <v>PETZ DJALMA BATISTA</v>
      </c>
      <c r="H2807" s="20" t="str">
        <f>VLOOKUP(E2807,'FILIAIS PETZ'!A:D,4,0)</f>
        <v>DJBA-AM</v>
      </c>
      <c r="I2807" s="51">
        <v>45414</v>
      </c>
      <c r="J2807" s="9">
        <v>902243</v>
      </c>
      <c r="K2807" s="9" t="s">
        <v>5858</v>
      </c>
      <c r="L2807" s="83" t="s">
        <v>7480</v>
      </c>
      <c r="M2807" s="85">
        <v>45418</v>
      </c>
      <c r="N2807" s="85">
        <v>45441</v>
      </c>
      <c r="O2807" s="85">
        <v>45422</v>
      </c>
      <c r="P2807" s="23" t="s">
        <v>4990</v>
      </c>
      <c r="Q2807" s="84">
        <v>3</v>
      </c>
      <c r="R2807" s="84">
        <v>1</v>
      </c>
      <c r="S2807" s="84">
        <v>8</v>
      </c>
      <c r="T2807" s="84" t="s">
        <v>32</v>
      </c>
      <c r="U2807" s="84">
        <v>11002</v>
      </c>
      <c r="V2807" s="84">
        <v>11002</v>
      </c>
      <c r="W2807" s="84" t="s">
        <v>5024</v>
      </c>
      <c r="X2807" s="84" t="s">
        <v>4985</v>
      </c>
      <c r="Y2807" s="9" t="s">
        <v>4993</v>
      </c>
      <c r="Z2807" s="9" t="s">
        <v>8408</v>
      </c>
      <c r="AA2807" s="9" t="s">
        <v>5013</v>
      </c>
      <c r="AB2807" s="9" t="s">
        <v>12941</v>
      </c>
      <c r="AC2807" s="84" t="s">
        <v>5006</v>
      </c>
      <c r="AD2807" s="29" t="s">
        <v>7878</v>
      </c>
      <c r="AE2807" s="20" t="str">
        <f>VLOOKUP(E2807,'FILIAIS PETZ'!A:Q,17,0)</f>
        <v>CO-3</v>
      </c>
      <c r="AF2807" s="20" t="str">
        <f>VLOOKUP(E2807,'FILIAIS PETZ'!A:Q,3,0)</f>
        <v>FELICIO</v>
      </c>
      <c r="AG2807" s="20" t="str">
        <f>VLOOKUP(E2807,'FILIAIS PETZ'!A:Q,2,0)</f>
        <v>R3</v>
      </c>
      <c r="AH2807" s="75">
        <v>1500</v>
      </c>
      <c r="AI2807" s="16" t="s">
        <v>7259</v>
      </c>
      <c r="AJ2807" s="43">
        <f>VLOOKUP(E2807,'FILIAIS PETZ'!$A$2:$K$2000,11,0)</f>
        <v>18328118013782</v>
      </c>
      <c r="AK2807" s="73">
        <f t="shared" ref="AK2807:AK2813" si="189">AJ2807</f>
        <v>18328118013782</v>
      </c>
    </row>
    <row r="2808" spans="1:37" s="14" customFormat="1" ht="15" customHeight="1" thickBot="1" x14ac:dyDescent="0.25">
      <c r="A2808" s="9">
        <f t="shared" si="188"/>
        <v>902245</v>
      </c>
      <c r="B2808" s="18">
        <f>VLOOKUP(C2808,FORNECEDORES!D:E,2,0)</f>
        <v>379168</v>
      </c>
      <c r="C2808" s="19" t="str">
        <f>VLOOKUP(D2808,FORNECEDORES!A:D,4,0)</f>
        <v>84.531.557/0001-49</v>
      </c>
      <c r="D2808" s="13" t="s">
        <v>4090</v>
      </c>
      <c r="E2808" s="20" t="str">
        <f t="shared" si="187"/>
        <v>04 0146</v>
      </c>
      <c r="F2808" s="28" t="s">
        <v>4947</v>
      </c>
      <c r="G2808" s="21" t="str">
        <f>VLOOKUP(E2808,'FILIAIS PETZ'!A:E,5,0)</f>
        <v>PETZ DJALMA BATISTA</v>
      </c>
      <c r="H2808" s="20" t="str">
        <f>VLOOKUP(E2808,'FILIAIS PETZ'!A:D,4,0)</f>
        <v>DJBA-AM</v>
      </c>
      <c r="I2808" s="54">
        <v>45414</v>
      </c>
      <c r="J2808" s="9">
        <v>902245</v>
      </c>
      <c r="K2808" s="9" t="s">
        <v>5858</v>
      </c>
      <c r="L2808" s="83" t="s">
        <v>7481</v>
      </c>
      <c r="M2808" s="85">
        <v>45418</v>
      </c>
      <c r="N2808" s="85">
        <v>45441</v>
      </c>
      <c r="O2808" s="85">
        <v>45422</v>
      </c>
      <c r="P2808" s="55" t="s">
        <v>4990</v>
      </c>
      <c r="Q2808" s="84">
        <v>3</v>
      </c>
      <c r="R2808" s="84">
        <v>1</v>
      </c>
      <c r="S2808" s="84">
        <v>8</v>
      </c>
      <c r="T2808" s="84" t="s">
        <v>32</v>
      </c>
      <c r="U2808" s="84">
        <v>11002</v>
      </c>
      <c r="V2808" s="84">
        <v>11002</v>
      </c>
      <c r="W2808" s="84" t="s">
        <v>5024</v>
      </c>
      <c r="X2808" s="84" t="s">
        <v>4985</v>
      </c>
      <c r="Y2808" s="9" t="s">
        <v>4993</v>
      </c>
      <c r="Z2808" s="9" t="s">
        <v>8408</v>
      </c>
      <c r="AA2808" s="9" t="s">
        <v>5013</v>
      </c>
      <c r="AB2808" s="9" t="s">
        <v>12941</v>
      </c>
      <c r="AC2808" s="84" t="s">
        <v>5006</v>
      </c>
      <c r="AD2808" s="29" t="s">
        <v>7878</v>
      </c>
      <c r="AE2808" s="20" t="str">
        <f>VLOOKUP(E2808,'FILIAIS PETZ'!A:Q,17,0)</f>
        <v>CO-3</v>
      </c>
      <c r="AF2808" s="20" t="str">
        <f>VLOOKUP(E2808,'FILIAIS PETZ'!A:Q,3,0)</f>
        <v>FELICIO</v>
      </c>
      <c r="AG2808" s="20" t="str">
        <f>VLOOKUP(E2808,'FILIAIS PETZ'!A:Q,2,0)</f>
        <v>R3</v>
      </c>
      <c r="AH2808" s="75">
        <v>1178</v>
      </c>
      <c r="AI2808" s="16" t="s">
        <v>7260</v>
      </c>
      <c r="AJ2808" s="43">
        <f>VLOOKUP(E2808,'FILIAIS PETZ'!$A$2:$K$2000,11,0)</f>
        <v>18328118013782</v>
      </c>
      <c r="AK2808" s="44">
        <f t="shared" si="189"/>
        <v>18328118013782</v>
      </c>
    </row>
    <row r="2809" spans="1:37" s="14" customFormat="1" ht="15" customHeight="1" thickBot="1" x14ac:dyDescent="0.25">
      <c r="A2809" s="9">
        <f t="shared" si="188"/>
        <v>902246</v>
      </c>
      <c r="B2809" s="18">
        <f>VLOOKUP(C2809,FORNECEDORES!D:E,2,0)</f>
        <v>379168</v>
      </c>
      <c r="C2809" s="19" t="str">
        <f>VLOOKUP(D2809,FORNECEDORES!A:D,4,0)</f>
        <v>84.531.557/0001-49</v>
      </c>
      <c r="D2809" s="13" t="s">
        <v>4090</v>
      </c>
      <c r="E2809" s="20" t="str">
        <f t="shared" si="187"/>
        <v>04 0146</v>
      </c>
      <c r="F2809" s="28" t="s">
        <v>4947</v>
      </c>
      <c r="G2809" s="21" t="str">
        <f>VLOOKUP(E2809,'FILIAIS PETZ'!A:E,5,0)</f>
        <v>PETZ DJALMA BATISTA</v>
      </c>
      <c r="H2809" s="20" t="str">
        <f>VLOOKUP(E2809,'FILIAIS PETZ'!A:D,4,0)</f>
        <v>DJBA-AM</v>
      </c>
      <c r="I2809" s="54">
        <v>45414</v>
      </c>
      <c r="J2809" s="9">
        <v>902246</v>
      </c>
      <c r="K2809" s="9" t="s">
        <v>5858</v>
      </c>
      <c r="L2809" s="83" t="s">
        <v>5811</v>
      </c>
      <c r="M2809" s="85">
        <v>45414</v>
      </c>
      <c r="N2809" s="85">
        <v>45441</v>
      </c>
      <c r="O2809" s="85">
        <v>45420</v>
      </c>
      <c r="P2809" s="55" t="s">
        <v>4990</v>
      </c>
      <c r="Q2809" s="84">
        <v>3</v>
      </c>
      <c r="R2809" s="84">
        <v>1</v>
      </c>
      <c r="S2809" s="84">
        <v>8</v>
      </c>
      <c r="T2809" s="84" t="s">
        <v>32</v>
      </c>
      <c r="U2809" s="84">
        <v>11002</v>
      </c>
      <c r="V2809" s="84">
        <v>11002</v>
      </c>
      <c r="W2809" s="84" t="s">
        <v>5039</v>
      </c>
      <c r="X2809" s="84" t="s">
        <v>5016</v>
      </c>
      <c r="Y2809" s="57" t="s">
        <v>4993</v>
      </c>
      <c r="Z2809" s="9" t="s">
        <v>4993</v>
      </c>
      <c r="AA2809" s="9" t="s">
        <v>5103</v>
      </c>
      <c r="AB2809" s="9" t="s">
        <v>12941</v>
      </c>
      <c r="AC2809" s="84" t="s">
        <v>5006</v>
      </c>
      <c r="AD2809" s="29"/>
      <c r="AE2809" s="20" t="str">
        <f>VLOOKUP(E2809,'FILIAIS PETZ'!A:Q,17,0)</f>
        <v>CO-3</v>
      </c>
      <c r="AF2809" s="20" t="str">
        <f>VLOOKUP(E2809,'FILIAIS PETZ'!A:Q,3,0)</f>
        <v>FELICIO</v>
      </c>
      <c r="AG2809" s="20" t="str">
        <f>VLOOKUP(E2809,'FILIAIS PETZ'!A:Q,2,0)</f>
        <v>R3</v>
      </c>
      <c r="AH2809" s="75">
        <v>4800</v>
      </c>
      <c r="AI2809" s="16" t="s">
        <v>7261</v>
      </c>
      <c r="AJ2809" s="43">
        <f>VLOOKUP(E2809,'FILIAIS PETZ'!$A$2:$K$2000,11,0)</f>
        <v>18328118013782</v>
      </c>
      <c r="AK2809" s="44">
        <f t="shared" si="189"/>
        <v>18328118013782</v>
      </c>
    </row>
    <row r="2810" spans="1:37" s="14" customFormat="1" ht="15" customHeight="1" thickBot="1" x14ac:dyDescent="0.25">
      <c r="A2810" s="9">
        <f t="shared" si="188"/>
        <v>902247</v>
      </c>
      <c r="B2810" s="18">
        <f>VLOOKUP(C2810,FORNECEDORES!D:E,2,0)</f>
        <v>379168</v>
      </c>
      <c r="C2810" s="19" t="str">
        <f>VLOOKUP(D2810,FORNECEDORES!A:D,4,0)</f>
        <v>84.531.557/0001-49</v>
      </c>
      <c r="D2810" s="13" t="s">
        <v>4090</v>
      </c>
      <c r="E2810" s="20" t="str">
        <f t="shared" si="187"/>
        <v>04 0146</v>
      </c>
      <c r="F2810" s="28" t="s">
        <v>4947</v>
      </c>
      <c r="G2810" s="21" t="str">
        <f>VLOOKUP(E2810,'FILIAIS PETZ'!A:E,5,0)</f>
        <v>PETZ DJALMA BATISTA</v>
      </c>
      <c r="H2810" s="20" t="str">
        <f>VLOOKUP(E2810,'FILIAIS PETZ'!A:D,4,0)</f>
        <v>DJBA-AM</v>
      </c>
      <c r="I2810" s="54">
        <v>45414</v>
      </c>
      <c r="J2810" s="9">
        <v>902247</v>
      </c>
      <c r="K2810" s="9" t="s">
        <v>5858</v>
      </c>
      <c r="L2810" s="83" t="s">
        <v>7397</v>
      </c>
      <c r="M2810" s="85">
        <v>45414</v>
      </c>
      <c r="N2810" s="85">
        <v>45441</v>
      </c>
      <c r="O2810" s="85">
        <v>45420</v>
      </c>
      <c r="P2810" s="55" t="s">
        <v>4990</v>
      </c>
      <c r="Q2810" s="84">
        <v>3</v>
      </c>
      <c r="R2810" s="84">
        <v>1</v>
      </c>
      <c r="S2810" s="84">
        <v>8</v>
      </c>
      <c r="T2810" s="84" t="s">
        <v>32</v>
      </c>
      <c r="U2810" s="84">
        <v>11002</v>
      </c>
      <c r="V2810" s="84">
        <v>11002</v>
      </c>
      <c r="W2810" s="84" t="s">
        <v>5021</v>
      </c>
      <c r="X2810" s="84" t="s">
        <v>4985</v>
      </c>
      <c r="Y2810" s="9" t="s">
        <v>4993</v>
      </c>
      <c r="Z2810" s="9" t="s">
        <v>8408</v>
      </c>
      <c r="AA2810" s="9" t="s">
        <v>5013</v>
      </c>
      <c r="AB2810" s="9" t="s">
        <v>12941</v>
      </c>
      <c r="AC2810" s="84" t="s">
        <v>5006</v>
      </c>
      <c r="AD2810" s="29" t="s">
        <v>7878</v>
      </c>
      <c r="AE2810" s="20" t="str">
        <f>VLOOKUP(E2810,'FILIAIS PETZ'!A:Q,17,0)</f>
        <v>CO-3</v>
      </c>
      <c r="AF2810" s="20" t="str">
        <f>VLOOKUP(E2810,'FILIAIS PETZ'!A:Q,3,0)</f>
        <v>FELICIO</v>
      </c>
      <c r="AG2810" s="20" t="str">
        <f>VLOOKUP(E2810,'FILIAIS PETZ'!A:Q,2,0)</f>
        <v>R3</v>
      </c>
      <c r="AH2810" s="75">
        <v>987</v>
      </c>
      <c r="AI2810" s="16" t="s">
        <v>7262</v>
      </c>
      <c r="AJ2810" s="43">
        <f>VLOOKUP(E2810,'FILIAIS PETZ'!$A$2:$K$2000,11,0)</f>
        <v>18328118013782</v>
      </c>
      <c r="AK2810" s="44">
        <f t="shared" si="189"/>
        <v>18328118013782</v>
      </c>
    </row>
    <row r="2811" spans="1:37" s="14" customFormat="1" ht="15" customHeight="1" thickBot="1" x14ac:dyDescent="0.25">
      <c r="A2811" s="9">
        <f t="shared" si="188"/>
        <v>902248</v>
      </c>
      <c r="B2811" s="18">
        <f>VLOOKUP(C2811,FORNECEDORES!D:E,2,0)</f>
        <v>379168</v>
      </c>
      <c r="C2811" s="19" t="str">
        <f>VLOOKUP(D2811,FORNECEDORES!A:D,4,0)</f>
        <v>84.531.557/0001-49</v>
      </c>
      <c r="D2811" s="13" t="s">
        <v>4090</v>
      </c>
      <c r="E2811" s="20" t="str">
        <f t="shared" si="187"/>
        <v>04 0146</v>
      </c>
      <c r="F2811" s="28" t="s">
        <v>4947</v>
      </c>
      <c r="G2811" s="21" t="str">
        <f>VLOOKUP(E2811,'FILIAIS PETZ'!A:E,5,0)</f>
        <v>PETZ DJALMA BATISTA</v>
      </c>
      <c r="H2811" s="20" t="str">
        <f>VLOOKUP(E2811,'FILIAIS PETZ'!A:D,4,0)</f>
        <v>DJBA-AM</v>
      </c>
      <c r="I2811" s="54">
        <v>45414</v>
      </c>
      <c r="J2811" s="9">
        <v>902248</v>
      </c>
      <c r="K2811" s="9" t="s">
        <v>5858</v>
      </c>
      <c r="L2811" s="83" t="s">
        <v>7398</v>
      </c>
      <c r="M2811" s="85">
        <v>45414</v>
      </c>
      <c r="N2811" s="85">
        <v>45441</v>
      </c>
      <c r="O2811" s="85">
        <v>45420</v>
      </c>
      <c r="P2811" s="55" t="s">
        <v>4990</v>
      </c>
      <c r="Q2811" s="84">
        <v>3</v>
      </c>
      <c r="R2811" s="84">
        <v>1</v>
      </c>
      <c r="S2811" s="84">
        <v>8</v>
      </c>
      <c r="T2811" s="84" t="s">
        <v>32</v>
      </c>
      <c r="U2811" s="84">
        <v>11002</v>
      </c>
      <c r="V2811" s="84">
        <v>11002</v>
      </c>
      <c r="W2811" s="84" t="s">
        <v>5021</v>
      </c>
      <c r="X2811" s="84" t="s">
        <v>4985</v>
      </c>
      <c r="Y2811" s="10" t="s">
        <v>4993</v>
      </c>
      <c r="Z2811" s="10" t="s">
        <v>4993</v>
      </c>
      <c r="AA2811" s="10" t="s">
        <v>4989</v>
      </c>
      <c r="AB2811" s="10" t="s">
        <v>12941</v>
      </c>
      <c r="AC2811" s="84" t="s">
        <v>5006</v>
      </c>
      <c r="AD2811" s="29"/>
      <c r="AE2811" s="20" t="str">
        <f>VLOOKUP(E2811,'FILIAIS PETZ'!A:Q,17,0)</f>
        <v>CO-3</v>
      </c>
      <c r="AF2811" s="20" t="str">
        <f>VLOOKUP(E2811,'FILIAIS PETZ'!A:Q,3,0)</f>
        <v>FELICIO</v>
      </c>
      <c r="AG2811" s="20" t="str">
        <f>VLOOKUP(E2811,'FILIAIS PETZ'!A:Q,2,0)</f>
        <v>R3</v>
      </c>
      <c r="AH2811" s="75">
        <v>330</v>
      </c>
      <c r="AI2811" s="16" t="s">
        <v>7263</v>
      </c>
      <c r="AJ2811" s="43">
        <f>VLOOKUP(E2811,'FILIAIS PETZ'!$A$2:$K$2000,11,0)</f>
        <v>18328118013782</v>
      </c>
      <c r="AK2811" s="44">
        <f t="shared" si="189"/>
        <v>18328118013782</v>
      </c>
    </row>
    <row r="2812" spans="1:37" s="14" customFormat="1" ht="15" customHeight="1" thickBot="1" x14ac:dyDescent="0.25">
      <c r="A2812" s="9">
        <f t="shared" si="188"/>
        <v>902852</v>
      </c>
      <c r="B2812" s="18">
        <f>VLOOKUP(C2812,FORNECEDORES!D:E,2,0)</f>
        <v>177561</v>
      </c>
      <c r="C2812" s="19" t="str">
        <f>VLOOKUP(D2812,FORNECEDORES!A:D,4,0)</f>
        <v>23.574.499/0001-46</v>
      </c>
      <c r="D2812" s="13" t="s">
        <v>3436</v>
      </c>
      <c r="E2812" s="20" t="str">
        <f t="shared" si="187"/>
        <v>04 0142</v>
      </c>
      <c r="F2812" s="28" t="s">
        <v>4931</v>
      </c>
      <c r="G2812" s="21" t="str">
        <f>VLOOKUP(E2812,'FILIAIS PETZ'!A:E,5,0)</f>
        <v>PETZ MIGUEL SUTIL</v>
      </c>
      <c r="H2812" s="20" t="str">
        <f>VLOOKUP(E2812,'FILIAIS PETZ'!A:D,4,0)</f>
        <v>MGST-MT</v>
      </c>
      <c r="I2812" s="54">
        <v>45414</v>
      </c>
      <c r="J2812" s="9">
        <v>902852</v>
      </c>
      <c r="K2812" s="9" t="s">
        <v>5858</v>
      </c>
      <c r="L2812" s="83" t="s">
        <v>7478</v>
      </c>
      <c r="M2812" s="85">
        <v>45419</v>
      </c>
      <c r="N2812" s="85">
        <v>45441</v>
      </c>
      <c r="O2812" s="85">
        <v>45422</v>
      </c>
      <c r="P2812" s="55" t="s">
        <v>4990</v>
      </c>
      <c r="Q2812" s="84">
        <v>3</v>
      </c>
      <c r="R2812" s="84">
        <v>1</v>
      </c>
      <c r="S2812" s="84">
        <v>8</v>
      </c>
      <c r="T2812" s="84" t="s">
        <v>32</v>
      </c>
      <c r="U2812" s="84">
        <v>11002</v>
      </c>
      <c r="V2812" s="84">
        <v>11002</v>
      </c>
      <c r="W2812" s="84" t="s">
        <v>5039</v>
      </c>
      <c r="X2812" s="84" t="s">
        <v>5016</v>
      </c>
      <c r="Y2812" s="10" t="s">
        <v>4993</v>
      </c>
      <c r="Z2812" s="10" t="s">
        <v>5041</v>
      </c>
      <c r="AA2812" s="10" t="s">
        <v>5103</v>
      </c>
      <c r="AB2812" s="10" t="s">
        <v>12941</v>
      </c>
      <c r="AC2812" s="84" t="s">
        <v>5006</v>
      </c>
      <c r="AD2812" s="29"/>
      <c r="AE2812" s="20" t="str">
        <f>VLOOKUP(E2812,'FILIAIS PETZ'!A:Q,17,0)</f>
        <v>CO-3</v>
      </c>
      <c r="AF2812" s="20" t="str">
        <f>VLOOKUP(E2812,'FILIAIS PETZ'!A:Q,3,0)</f>
        <v>FELICIO</v>
      </c>
      <c r="AG2812" s="20" t="str">
        <f>VLOOKUP(E2812,'FILIAIS PETZ'!A:Q,2,0)</f>
        <v>R3</v>
      </c>
      <c r="AH2812" s="75">
        <v>3528.82</v>
      </c>
      <c r="AI2812" s="16" t="s">
        <v>7264</v>
      </c>
      <c r="AJ2812" s="43">
        <f>VLOOKUP(E2812,'FILIAIS PETZ'!$A$2:$K$2000,11,0)</f>
        <v>18328118013430</v>
      </c>
      <c r="AK2812" s="44">
        <f t="shared" si="189"/>
        <v>18328118013430</v>
      </c>
    </row>
    <row r="2813" spans="1:37" s="14" customFormat="1" ht="15" customHeight="1" thickBot="1" x14ac:dyDescent="0.25">
      <c r="A2813" s="9">
        <f t="shared" si="188"/>
        <v>902861</v>
      </c>
      <c r="B2813" s="18">
        <f>VLOOKUP(C2813,FORNECEDORES!D:E,2,0)</f>
        <v>24422</v>
      </c>
      <c r="C2813" s="19" t="str">
        <f>VLOOKUP(D2813,FORNECEDORES!A:D,4,0)</f>
        <v>00.865.512/0001-10</v>
      </c>
      <c r="D2813" s="13" t="s">
        <v>1214</v>
      </c>
      <c r="E2813" s="20" t="str">
        <f t="shared" si="187"/>
        <v>04 0200</v>
      </c>
      <c r="F2813" s="28" t="s">
        <v>4960</v>
      </c>
      <c r="G2813" s="21" t="str">
        <f>VLOOKUP(E2813,'FILIAIS PETZ'!A:E,5,0)</f>
        <v>PETZ BRASILIA W3 NORTE</v>
      </c>
      <c r="H2813" s="20" t="str">
        <f>VLOOKUP(E2813,'FILIAIS PETZ'!A:D,4,0)</f>
        <v>W3NT-DF</v>
      </c>
      <c r="I2813" s="54">
        <v>45414</v>
      </c>
      <c r="J2813" s="9">
        <v>902861</v>
      </c>
      <c r="K2813" s="9" t="s">
        <v>5858</v>
      </c>
      <c r="L2813" s="83" t="s">
        <v>7396</v>
      </c>
      <c r="M2813" s="85">
        <v>45418</v>
      </c>
      <c r="N2813" s="85">
        <v>45441</v>
      </c>
      <c r="O2813" s="85">
        <v>45420</v>
      </c>
      <c r="P2813" s="55" t="s">
        <v>4990</v>
      </c>
      <c r="Q2813" s="84">
        <v>3</v>
      </c>
      <c r="R2813" s="84">
        <v>1</v>
      </c>
      <c r="S2813" s="84">
        <v>8</v>
      </c>
      <c r="T2813" s="84" t="s">
        <v>32</v>
      </c>
      <c r="U2813" s="84">
        <v>11002</v>
      </c>
      <c r="V2813" s="84">
        <v>11002</v>
      </c>
      <c r="W2813" s="84" t="s">
        <v>5057</v>
      </c>
      <c r="X2813" s="84" t="s">
        <v>4985</v>
      </c>
      <c r="Y2813" s="9" t="s">
        <v>4993</v>
      </c>
      <c r="Z2813" s="9" t="s">
        <v>4993</v>
      </c>
      <c r="AA2813" s="9" t="s">
        <v>4989</v>
      </c>
      <c r="AB2813" s="9" t="s">
        <v>5005</v>
      </c>
      <c r="AC2813" s="84" t="s">
        <v>5006</v>
      </c>
      <c r="AD2813" s="29" t="s">
        <v>7878</v>
      </c>
      <c r="AE2813" s="20" t="str">
        <f>VLOOKUP(E2813,'FILIAIS PETZ'!A:Q,17,0)</f>
        <v>CO-2</v>
      </c>
      <c r="AF2813" s="20" t="str">
        <f>VLOOKUP(E2813,'FILIAIS PETZ'!A:Q,3,0)</f>
        <v>FELICIO</v>
      </c>
      <c r="AG2813" s="20" t="str">
        <f>VLOOKUP(E2813,'FILIAIS PETZ'!A:Q,2,0)</f>
        <v>R3</v>
      </c>
      <c r="AH2813" s="75">
        <v>3080.51</v>
      </c>
      <c r="AI2813" s="16" t="s">
        <v>7265</v>
      </c>
      <c r="AJ2813" s="43">
        <f>VLOOKUP(E2813,'FILIAIS PETZ'!$A$2:$K$2000,11,0)</f>
        <v>18328118018660</v>
      </c>
      <c r="AK2813" s="44">
        <f t="shared" si="189"/>
        <v>18328118018660</v>
      </c>
    </row>
    <row r="2814" spans="1:37" s="14" customFormat="1" ht="15" customHeight="1" thickBot="1" x14ac:dyDescent="0.25">
      <c r="A2814" s="9">
        <v>902368</v>
      </c>
      <c r="B2814" s="18">
        <f>VLOOKUP(C2814,FORNECEDORES!D:E,2,0)</f>
        <v>17452</v>
      </c>
      <c r="C2814" s="19" t="str">
        <f>VLOOKUP(D2814,FORNECEDORES!A:D,4,0)</f>
        <v>28.631.838/0001-00</v>
      </c>
      <c r="D2814" s="13" t="s">
        <v>3724</v>
      </c>
      <c r="E2814" s="20" t="str">
        <f t="shared" si="187"/>
        <v>04 0060</v>
      </c>
      <c r="F2814" s="28" t="s">
        <v>8625</v>
      </c>
      <c r="G2814" s="21" t="str">
        <f>VLOOKUP(E2814,'FILIAIS PETZ'!A:E,5,0)</f>
        <v>PETZ PACAEMBU</v>
      </c>
      <c r="H2814" s="20" t="str">
        <f>VLOOKUP(E2814,'FILIAIS PETZ'!A:D,4,0)</f>
        <v>PCBU-SP</v>
      </c>
      <c r="I2814" s="54">
        <v>45414</v>
      </c>
      <c r="J2814" s="9">
        <v>902368</v>
      </c>
      <c r="K2814" s="9" t="s">
        <v>9035</v>
      </c>
      <c r="L2814" s="83" t="s">
        <v>7872</v>
      </c>
      <c r="M2814" s="85">
        <v>45414</v>
      </c>
      <c r="N2814" s="85">
        <v>45434</v>
      </c>
      <c r="O2814" s="85">
        <v>45418</v>
      </c>
      <c r="P2814" s="57" t="s">
        <v>4982</v>
      </c>
      <c r="Q2814" s="84">
        <v>3</v>
      </c>
      <c r="R2814" s="84">
        <v>1</v>
      </c>
      <c r="S2814" s="84">
        <v>8</v>
      </c>
      <c r="T2814" s="84" t="s">
        <v>32</v>
      </c>
      <c r="U2814" s="84">
        <v>11002</v>
      </c>
      <c r="V2814" s="84">
        <v>11002</v>
      </c>
      <c r="W2814" s="84" t="s">
        <v>5019</v>
      </c>
      <c r="X2814" s="84" t="s">
        <v>4985</v>
      </c>
      <c r="Y2814" s="57" t="s">
        <v>4993</v>
      </c>
      <c r="Z2814" s="9" t="s">
        <v>5020</v>
      </c>
      <c r="AA2814" s="9" t="s">
        <v>4989</v>
      </c>
      <c r="AB2814" s="9" t="s">
        <v>12941</v>
      </c>
      <c r="AC2814" s="84" t="s">
        <v>4988</v>
      </c>
      <c r="AD2814" s="29" t="s">
        <v>5020</v>
      </c>
      <c r="AE2814" s="20" t="str">
        <f>VLOOKUP(E2814,'FILIAIS PETZ'!A:Q,17,0)</f>
        <v>SP2</v>
      </c>
      <c r="AF2814" s="20" t="str">
        <f>VLOOKUP(E2814,'FILIAIS PETZ'!A:Q,3,0)</f>
        <v>FELICIO</v>
      </c>
      <c r="AG2814" s="20" t="str">
        <f>VLOOKUP(E2814,'FILIAIS PETZ'!A:Q,2,0)</f>
        <v>R3</v>
      </c>
      <c r="AH2814" s="75">
        <v>9280</v>
      </c>
      <c r="AI2814" s="16" t="s">
        <v>10510</v>
      </c>
      <c r="AJ2814" s="43">
        <f>VLOOKUP(E2814,'FILIAIS PETZ'!$A$2:$K$2000,11,0)</f>
        <v>18328118006220</v>
      </c>
      <c r="AK2814" s="44">
        <v>18328118006220</v>
      </c>
    </row>
    <row r="2815" spans="1:37" s="14" customFormat="1" ht="15" customHeight="1" thickBot="1" x14ac:dyDescent="0.25">
      <c r="A2815" s="9">
        <f t="shared" ref="A2815:A2846" si="190">J2815</f>
        <v>902874</v>
      </c>
      <c r="B2815" s="18">
        <f>VLOOKUP(C2815,FORNECEDORES!D:E,2,0)</f>
        <v>7736</v>
      </c>
      <c r="C2815" s="19" t="str">
        <f>VLOOKUP(D2815,FORNECEDORES!A:D,4,0)</f>
        <v>27.385.816/0001-37</v>
      </c>
      <c r="D2815" s="13" t="s">
        <v>2591</v>
      </c>
      <c r="E2815" s="20" t="str">
        <f t="shared" si="187"/>
        <v>04 0224</v>
      </c>
      <c r="F2815" s="28" t="s">
        <v>4941</v>
      </c>
      <c r="G2815" s="21" t="str">
        <f>VLOOKUP(E2815,'FILIAIS PETZ'!A:E,5,0)</f>
        <v>PETZ NORTE SUL PLAZA</v>
      </c>
      <c r="H2815" s="20" t="str">
        <f>VLOOKUP(E2815,'FILIAIS PETZ'!A:D,4,0)</f>
        <v>NSPL-MS</v>
      </c>
      <c r="I2815" s="54">
        <v>45415</v>
      </c>
      <c r="J2815" s="9">
        <v>902874</v>
      </c>
      <c r="K2815" s="9" t="s">
        <v>5858</v>
      </c>
      <c r="L2815" s="83" t="s">
        <v>7409</v>
      </c>
      <c r="M2815" s="85">
        <v>45418</v>
      </c>
      <c r="N2815" s="85">
        <v>45441</v>
      </c>
      <c r="O2815" s="85">
        <v>45420</v>
      </c>
      <c r="P2815" s="55" t="s">
        <v>4990</v>
      </c>
      <c r="Q2815" s="84">
        <v>3</v>
      </c>
      <c r="R2815" s="84">
        <v>1</v>
      </c>
      <c r="S2815" s="84">
        <v>8</v>
      </c>
      <c r="T2815" s="84" t="s">
        <v>32</v>
      </c>
      <c r="U2815" s="84">
        <v>11002</v>
      </c>
      <c r="V2815" s="84">
        <v>11002</v>
      </c>
      <c r="W2815" s="84" t="s">
        <v>5039</v>
      </c>
      <c r="X2815" s="84" t="s">
        <v>4985</v>
      </c>
      <c r="Y2815" s="10" t="s">
        <v>4993</v>
      </c>
      <c r="Z2815" s="10" t="s">
        <v>4993</v>
      </c>
      <c r="AA2815" s="10" t="s">
        <v>4989</v>
      </c>
      <c r="AB2815" s="10" t="s">
        <v>12941</v>
      </c>
      <c r="AC2815" s="84" t="s">
        <v>5006</v>
      </c>
      <c r="AD2815" s="29"/>
      <c r="AE2815" s="20" t="str">
        <f>VLOOKUP(E2815,'FILIAIS PETZ'!A:Q,17,0)</f>
        <v>CO-1</v>
      </c>
      <c r="AF2815" s="20" t="str">
        <f>VLOOKUP(E2815,'FILIAIS PETZ'!A:Q,3,0)</f>
        <v>FELICIO</v>
      </c>
      <c r="AG2815" s="20" t="str">
        <f>VLOOKUP(E2815,'FILIAIS PETZ'!A:Q,2,0)</f>
        <v>R3</v>
      </c>
      <c r="AH2815" s="75">
        <v>3752</v>
      </c>
      <c r="AI2815" s="16" t="s">
        <v>7266</v>
      </c>
      <c r="AJ2815" s="43">
        <f>VLOOKUP(E2815,'FILIAIS PETZ'!$A$2:$K$2000,11,0)</f>
        <v>18328118021459</v>
      </c>
      <c r="AK2815" s="44">
        <f t="shared" ref="AK2815:AK2846" si="191">AJ2815</f>
        <v>18328118021459</v>
      </c>
    </row>
    <row r="2816" spans="1:37" s="14" customFormat="1" ht="15" customHeight="1" thickBot="1" x14ac:dyDescent="0.25">
      <c r="A2816" s="9">
        <f t="shared" si="190"/>
        <v>902878</v>
      </c>
      <c r="B2816" s="18">
        <f>VLOOKUP(C2816,FORNECEDORES!D:E,2,0)</f>
        <v>7736</v>
      </c>
      <c r="C2816" s="19" t="str">
        <f>VLOOKUP(D2816,FORNECEDORES!A:D,4,0)</f>
        <v>27.385.816/0001-37</v>
      </c>
      <c r="D2816" s="13" t="s">
        <v>2591</v>
      </c>
      <c r="E2816" s="20" t="str">
        <f t="shared" si="187"/>
        <v>04 0168</v>
      </c>
      <c r="F2816" s="28" t="s">
        <v>4961</v>
      </c>
      <c r="G2816" s="21" t="str">
        <f>VLOOKUP(E2816,'FILIAIS PETZ'!A:E,5,0)</f>
        <v>PETZ GAMA LESTE</v>
      </c>
      <c r="H2816" s="20" t="str">
        <f>VLOOKUP(E2816,'FILIAIS PETZ'!A:D,4,0)</f>
        <v>GAMA-DF</v>
      </c>
      <c r="I2816" s="54">
        <v>45415</v>
      </c>
      <c r="J2816" s="9">
        <v>902878</v>
      </c>
      <c r="K2816" s="9" t="s">
        <v>5858</v>
      </c>
      <c r="L2816" s="83" t="s">
        <v>7410</v>
      </c>
      <c r="M2816" s="85">
        <v>45418</v>
      </c>
      <c r="N2816" s="85">
        <v>45441</v>
      </c>
      <c r="O2816" s="85">
        <v>45420</v>
      </c>
      <c r="P2816" s="55" t="s">
        <v>4990</v>
      </c>
      <c r="Q2816" s="84">
        <v>3</v>
      </c>
      <c r="R2816" s="84">
        <v>1</v>
      </c>
      <c r="S2816" s="84">
        <v>8</v>
      </c>
      <c r="T2816" s="84" t="s">
        <v>32</v>
      </c>
      <c r="U2816" s="84">
        <v>11002</v>
      </c>
      <c r="V2816" s="84">
        <v>11002</v>
      </c>
      <c r="W2816" s="84" t="s">
        <v>5024</v>
      </c>
      <c r="X2816" s="84" t="s">
        <v>4985</v>
      </c>
      <c r="Y2816" s="57" t="s">
        <v>4997</v>
      </c>
      <c r="Z2816" s="9" t="s">
        <v>8241</v>
      </c>
      <c r="AA2816" s="9" t="s">
        <v>5014</v>
      </c>
      <c r="AB2816" s="10" t="s">
        <v>12941</v>
      </c>
      <c r="AC2816" s="84" t="s">
        <v>5006</v>
      </c>
      <c r="AD2816" s="29"/>
      <c r="AE2816" s="20" t="str">
        <f>VLOOKUP(E2816,'FILIAIS PETZ'!A:Q,17,0)</f>
        <v>CO-1</v>
      </c>
      <c r="AF2816" s="20" t="str">
        <f>VLOOKUP(E2816,'FILIAIS PETZ'!A:Q,3,0)</f>
        <v>FELICIO</v>
      </c>
      <c r="AG2816" s="20" t="str">
        <f>VLOOKUP(E2816,'FILIAIS PETZ'!A:Q,2,0)</f>
        <v>R3</v>
      </c>
      <c r="AH2816" s="75">
        <v>4448</v>
      </c>
      <c r="AI2816" s="16" t="s">
        <v>7267</v>
      </c>
      <c r="AJ2816" s="43">
        <f>VLOOKUP(E2816,'FILIAIS PETZ'!$A$2:$K$2000,11,0)</f>
        <v>18328118016021</v>
      </c>
      <c r="AK2816" s="44">
        <f t="shared" si="191"/>
        <v>18328118016021</v>
      </c>
    </row>
    <row r="2817" spans="1:37" s="14" customFormat="1" ht="15" customHeight="1" thickBot="1" x14ac:dyDescent="0.25">
      <c r="A2817" s="9">
        <f t="shared" si="190"/>
        <v>902880</v>
      </c>
      <c r="B2817" s="18">
        <f>VLOOKUP(C2817,FORNECEDORES!D:E,2,0)</f>
        <v>7736</v>
      </c>
      <c r="C2817" s="19" t="str">
        <f>VLOOKUP(D2817,FORNECEDORES!A:D,4,0)</f>
        <v>27.385.816/0001-37</v>
      </c>
      <c r="D2817" s="13" t="s">
        <v>2591</v>
      </c>
      <c r="E2817" s="20" t="str">
        <f t="shared" si="187"/>
        <v>04 0153</v>
      </c>
      <c r="F2817" s="28" t="s">
        <v>4966</v>
      </c>
      <c r="G2817" s="21" t="str">
        <f>VLOOKUP(E2817,'FILIAIS PETZ'!A:E,5,0)</f>
        <v>PETZ TAGUATINGA</v>
      </c>
      <c r="H2817" s="20" t="str">
        <f>VLOOKUP(E2817,'FILIAIS PETZ'!A:D,4,0)</f>
        <v>TGTG-DF</v>
      </c>
      <c r="I2817" s="54">
        <v>45415</v>
      </c>
      <c r="J2817" s="9">
        <v>902880</v>
      </c>
      <c r="K2817" s="9" t="s">
        <v>5858</v>
      </c>
      <c r="L2817" s="83" t="s">
        <v>7411</v>
      </c>
      <c r="M2817" s="85">
        <v>45418</v>
      </c>
      <c r="N2817" s="85">
        <v>45441</v>
      </c>
      <c r="O2817" s="85">
        <v>45420</v>
      </c>
      <c r="P2817" s="55" t="s">
        <v>4990</v>
      </c>
      <c r="Q2817" s="84">
        <v>3</v>
      </c>
      <c r="R2817" s="84">
        <v>1</v>
      </c>
      <c r="S2817" s="84">
        <v>8</v>
      </c>
      <c r="T2817" s="84" t="s">
        <v>32</v>
      </c>
      <c r="U2817" s="84">
        <v>11002</v>
      </c>
      <c r="V2817" s="84">
        <v>11002</v>
      </c>
      <c r="W2817" s="84" t="s">
        <v>5039</v>
      </c>
      <c r="X2817" s="84" t="s">
        <v>4985</v>
      </c>
      <c r="Y2817" s="10" t="s">
        <v>4993</v>
      </c>
      <c r="Z2817" s="10" t="s">
        <v>4993</v>
      </c>
      <c r="AA2817" s="10" t="s">
        <v>4989</v>
      </c>
      <c r="AB2817" s="10" t="s">
        <v>12941</v>
      </c>
      <c r="AC2817" s="84" t="s">
        <v>5006</v>
      </c>
      <c r="AD2817" s="29"/>
      <c r="AE2817" s="20" t="str">
        <f>VLOOKUP(E2817,'FILIAIS PETZ'!A:Q,17,0)</f>
        <v>CO-1</v>
      </c>
      <c r="AF2817" s="20" t="str">
        <f>VLOOKUP(E2817,'FILIAIS PETZ'!A:Q,3,0)</f>
        <v>FELICIO</v>
      </c>
      <c r="AG2817" s="20" t="str">
        <f>VLOOKUP(E2817,'FILIAIS PETZ'!A:Q,2,0)</f>
        <v>R3</v>
      </c>
      <c r="AH2817" s="75">
        <v>1461.16</v>
      </c>
      <c r="AI2817" s="16" t="s">
        <v>7268</v>
      </c>
      <c r="AJ2817" s="43">
        <f>VLOOKUP(E2817,'FILIAIS PETZ'!$A$2:$K$2000,11,0)</f>
        <v>18328118014916</v>
      </c>
      <c r="AK2817" s="44">
        <f t="shared" si="191"/>
        <v>18328118014916</v>
      </c>
    </row>
    <row r="2818" spans="1:37" s="14" customFormat="1" ht="15" customHeight="1" thickBot="1" x14ac:dyDescent="0.25">
      <c r="A2818" s="9">
        <f t="shared" si="190"/>
        <v>902881</v>
      </c>
      <c r="B2818" s="18">
        <f>VLOOKUP(C2818,FORNECEDORES!D:E,2,0)</f>
        <v>7736</v>
      </c>
      <c r="C2818" s="19" t="str">
        <f>VLOOKUP(D2818,FORNECEDORES!A:D,4,0)</f>
        <v>27.385.816/0001-37</v>
      </c>
      <c r="D2818" s="13" t="s">
        <v>2591</v>
      </c>
      <c r="E2818" s="20" t="str">
        <f t="shared" si="187"/>
        <v>04 0077</v>
      </c>
      <c r="F2818" s="28" t="s">
        <v>4954</v>
      </c>
      <c r="G2818" s="21" t="str">
        <f>VLOOKUP(E2818,'FILIAIS PETZ'!A:E,5,0)</f>
        <v>PETZ GOIANIA (SETOR BUENO)</v>
      </c>
      <c r="H2818" s="20" t="str">
        <f>VLOOKUP(E2818,'FILIAIS PETZ'!A:D,4,0)</f>
        <v>BT63-GO</v>
      </c>
      <c r="I2818" s="54">
        <v>45415</v>
      </c>
      <c r="J2818" s="9">
        <v>902881</v>
      </c>
      <c r="K2818" s="9" t="s">
        <v>5858</v>
      </c>
      <c r="L2818" s="83" t="s">
        <v>7412</v>
      </c>
      <c r="M2818" s="85">
        <v>45418</v>
      </c>
      <c r="N2818" s="85">
        <v>45441</v>
      </c>
      <c r="O2818" s="85">
        <v>45420</v>
      </c>
      <c r="P2818" s="55" t="s">
        <v>4990</v>
      </c>
      <c r="Q2818" s="84">
        <v>3</v>
      </c>
      <c r="R2818" s="84">
        <v>1</v>
      </c>
      <c r="S2818" s="84">
        <v>8</v>
      </c>
      <c r="T2818" s="84" t="s">
        <v>32</v>
      </c>
      <c r="U2818" s="84">
        <v>11002</v>
      </c>
      <c r="V2818" s="84">
        <v>11002</v>
      </c>
      <c r="W2818" s="84" t="s">
        <v>5057</v>
      </c>
      <c r="X2818" s="84" t="s">
        <v>4985</v>
      </c>
      <c r="Y2818" s="9" t="s">
        <v>4993</v>
      </c>
      <c r="Z2818" s="9" t="s">
        <v>8408</v>
      </c>
      <c r="AA2818" s="9" t="s">
        <v>4989</v>
      </c>
      <c r="AB2818" s="9" t="s">
        <v>12941</v>
      </c>
      <c r="AC2818" s="84" t="s">
        <v>5006</v>
      </c>
      <c r="AD2818" s="29" t="s">
        <v>7878</v>
      </c>
      <c r="AE2818" s="20" t="str">
        <f>VLOOKUP(E2818,'FILIAIS PETZ'!A:Q,17,0)</f>
        <v>CO-2</v>
      </c>
      <c r="AF2818" s="20" t="str">
        <f>VLOOKUP(E2818,'FILIAIS PETZ'!A:Q,3,0)</f>
        <v>FELICIO</v>
      </c>
      <c r="AG2818" s="20" t="str">
        <f>VLOOKUP(E2818,'FILIAIS PETZ'!A:Q,2,0)</f>
        <v>R3</v>
      </c>
      <c r="AH2818" s="75">
        <v>1602.76</v>
      </c>
      <c r="AI2818" s="16" t="s">
        <v>7269</v>
      </c>
      <c r="AJ2818" s="43">
        <f>VLOOKUP(E2818,'FILIAIS PETZ'!$A$2:$K$2000,11,0)</f>
        <v>18328118007545</v>
      </c>
      <c r="AK2818" s="44">
        <f t="shared" si="191"/>
        <v>18328118007545</v>
      </c>
    </row>
    <row r="2819" spans="1:37" s="14" customFormat="1" ht="15" customHeight="1" thickBot="1" x14ac:dyDescent="0.25">
      <c r="A2819" s="9">
        <f t="shared" si="190"/>
        <v>902883</v>
      </c>
      <c r="B2819" s="18">
        <f>VLOOKUP(C2819,FORNECEDORES!D:E,2,0)</f>
        <v>7736</v>
      </c>
      <c r="C2819" s="19" t="str">
        <f>VLOOKUP(D2819,FORNECEDORES!A:D,4,0)</f>
        <v>27.385.816/0001-37</v>
      </c>
      <c r="D2819" s="13" t="s">
        <v>2591</v>
      </c>
      <c r="E2819" s="20" t="str">
        <f t="shared" si="187"/>
        <v>04 0077</v>
      </c>
      <c r="F2819" s="28" t="s">
        <v>4954</v>
      </c>
      <c r="G2819" s="21" t="str">
        <f>VLOOKUP(E2819,'FILIAIS PETZ'!A:E,5,0)</f>
        <v>PETZ GOIANIA (SETOR BUENO)</v>
      </c>
      <c r="H2819" s="20" t="str">
        <f>VLOOKUP(E2819,'FILIAIS PETZ'!A:D,4,0)</f>
        <v>BT63-GO</v>
      </c>
      <c r="I2819" s="54">
        <v>45415</v>
      </c>
      <c r="J2819" s="9">
        <v>902883</v>
      </c>
      <c r="K2819" s="9" t="s">
        <v>5858</v>
      </c>
      <c r="L2819" s="83" t="s">
        <v>7413</v>
      </c>
      <c r="M2819" s="85">
        <v>45418</v>
      </c>
      <c r="N2819" s="85">
        <v>45441</v>
      </c>
      <c r="O2819" s="85">
        <v>45420</v>
      </c>
      <c r="P2819" s="55" t="s">
        <v>4990</v>
      </c>
      <c r="Q2819" s="84">
        <v>3</v>
      </c>
      <c r="R2819" s="84">
        <v>1</v>
      </c>
      <c r="S2819" s="84">
        <v>8</v>
      </c>
      <c r="T2819" s="84" t="s">
        <v>32</v>
      </c>
      <c r="U2819" s="84">
        <v>11002</v>
      </c>
      <c r="V2819" s="84">
        <v>11002</v>
      </c>
      <c r="W2819" s="84" t="s">
        <v>5019</v>
      </c>
      <c r="X2819" s="84" t="s">
        <v>4985</v>
      </c>
      <c r="Y2819" s="9" t="s">
        <v>4993</v>
      </c>
      <c r="Z2819" s="9" t="s">
        <v>8408</v>
      </c>
      <c r="AA2819" s="9" t="s">
        <v>4989</v>
      </c>
      <c r="AB2819" s="9" t="s">
        <v>5005</v>
      </c>
      <c r="AC2819" s="84" t="s">
        <v>5006</v>
      </c>
      <c r="AD2819" s="29" t="s">
        <v>7878</v>
      </c>
      <c r="AE2819" s="20" t="str">
        <f>VLOOKUP(E2819,'FILIAIS PETZ'!A:Q,17,0)</f>
        <v>CO-2</v>
      </c>
      <c r="AF2819" s="20" t="str">
        <f>VLOOKUP(E2819,'FILIAIS PETZ'!A:Q,3,0)</f>
        <v>FELICIO</v>
      </c>
      <c r="AG2819" s="20" t="str">
        <f>VLOOKUP(E2819,'FILIAIS PETZ'!A:Q,2,0)</f>
        <v>R3</v>
      </c>
      <c r="AH2819" s="75">
        <v>604.79999999999995</v>
      </c>
      <c r="AI2819" s="16" t="s">
        <v>7270</v>
      </c>
      <c r="AJ2819" s="43">
        <f>VLOOKUP(E2819,'FILIAIS PETZ'!$A$2:$K$2000,11,0)</f>
        <v>18328118007545</v>
      </c>
      <c r="AK2819" s="44">
        <f t="shared" si="191"/>
        <v>18328118007545</v>
      </c>
    </row>
    <row r="2820" spans="1:37" s="14" customFormat="1" ht="15" customHeight="1" thickBot="1" x14ac:dyDescent="0.25">
      <c r="A2820" s="9">
        <f t="shared" si="190"/>
        <v>902887</v>
      </c>
      <c r="B2820" s="18">
        <f>VLOOKUP(C2820,FORNECEDORES!D:E,2,0)</f>
        <v>7736</v>
      </c>
      <c r="C2820" s="19" t="str">
        <f>VLOOKUP(D2820,FORNECEDORES!A:D,4,0)</f>
        <v>27.385.816/0001-37</v>
      </c>
      <c r="D2820" s="13" t="s">
        <v>2591</v>
      </c>
      <c r="E2820" s="20" t="str">
        <f t="shared" si="187"/>
        <v>04 0015</v>
      </c>
      <c r="F2820" s="28" t="s">
        <v>4971</v>
      </c>
      <c r="G2820" s="21" t="str">
        <f>VLOOKUP(E2820,'FILIAIS PETZ'!A:E,5,0)</f>
        <v>PETZ BRASILIA SIA</v>
      </c>
      <c r="H2820" s="20" t="str">
        <f>VLOOKUP(E2820,'FILIAIS PETZ'!A:D,4,0)</f>
        <v>BSIA-DF</v>
      </c>
      <c r="I2820" s="54">
        <v>45415</v>
      </c>
      <c r="J2820" s="9">
        <v>902887</v>
      </c>
      <c r="K2820" s="9" t="s">
        <v>5858</v>
      </c>
      <c r="L2820" s="83" t="s">
        <v>7414</v>
      </c>
      <c r="M2820" s="85">
        <v>45418</v>
      </c>
      <c r="N2820" s="85">
        <v>45441</v>
      </c>
      <c r="O2820" s="85">
        <v>45420</v>
      </c>
      <c r="P2820" s="55" t="s">
        <v>4990</v>
      </c>
      <c r="Q2820" s="84">
        <v>3</v>
      </c>
      <c r="R2820" s="84">
        <v>1</v>
      </c>
      <c r="S2820" s="84">
        <v>8</v>
      </c>
      <c r="T2820" s="84" t="s">
        <v>32</v>
      </c>
      <c r="U2820" s="84">
        <v>11002</v>
      </c>
      <c r="V2820" s="84">
        <v>11002</v>
      </c>
      <c r="W2820" s="84" t="s">
        <v>5024</v>
      </c>
      <c r="X2820" s="84" t="s">
        <v>4985</v>
      </c>
      <c r="Y2820" s="10" t="s">
        <v>4980</v>
      </c>
      <c r="Z2820" s="10" t="s">
        <v>4980</v>
      </c>
      <c r="AA2820" s="10" t="s">
        <v>4989</v>
      </c>
      <c r="AB2820" s="10" t="s">
        <v>5005</v>
      </c>
      <c r="AC2820" s="84" t="s">
        <v>5006</v>
      </c>
      <c r="AD2820" s="29"/>
      <c r="AE2820" s="20" t="str">
        <f>VLOOKUP(E2820,'FILIAIS PETZ'!A:Q,17,0)</f>
        <v>CO-2</v>
      </c>
      <c r="AF2820" s="20" t="str">
        <f>VLOOKUP(E2820,'FILIAIS PETZ'!A:Q,3,0)</f>
        <v>FELICIO</v>
      </c>
      <c r="AG2820" s="20" t="str">
        <f>VLOOKUP(E2820,'FILIAIS PETZ'!A:Q,2,0)</f>
        <v>R3</v>
      </c>
      <c r="AH2820" s="75">
        <v>384.38</v>
      </c>
      <c r="AI2820" s="16" t="s">
        <v>7271</v>
      </c>
      <c r="AJ2820" s="43">
        <f>VLOOKUP(E2820,'FILIAIS PETZ'!$A$2:$K$2000,11,0)</f>
        <v>18328118000451</v>
      </c>
      <c r="AK2820" s="44">
        <f t="shared" si="191"/>
        <v>18328118000451</v>
      </c>
    </row>
    <row r="2821" spans="1:37" s="14" customFormat="1" ht="15" customHeight="1" thickBot="1" x14ac:dyDescent="0.25">
      <c r="A2821" s="9">
        <f t="shared" si="190"/>
        <v>902889</v>
      </c>
      <c r="B2821" s="18">
        <f>VLOOKUP(C2821,FORNECEDORES!D:E,2,0)</f>
        <v>7736</v>
      </c>
      <c r="C2821" s="19" t="str">
        <f>VLOOKUP(D2821,FORNECEDORES!A:D,4,0)</f>
        <v>27.385.816/0001-37</v>
      </c>
      <c r="D2821" s="13" t="s">
        <v>2591</v>
      </c>
      <c r="E2821" s="20" t="str">
        <f t="shared" si="187"/>
        <v>04 0015</v>
      </c>
      <c r="F2821" s="28" t="s">
        <v>4971</v>
      </c>
      <c r="G2821" s="21" t="str">
        <f>VLOOKUP(E2821,'FILIAIS PETZ'!A:E,5,0)</f>
        <v>PETZ BRASILIA SIA</v>
      </c>
      <c r="H2821" s="20" t="str">
        <f>VLOOKUP(E2821,'FILIAIS PETZ'!A:D,4,0)</f>
        <v>BSIA-DF</v>
      </c>
      <c r="I2821" s="54">
        <v>45415</v>
      </c>
      <c r="J2821" s="9">
        <v>902889</v>
      </c>
      <c r="K2821" s="9" t="s">
        <v>5858</v>
      </c>
      <c r="L2821" s="83" t="s">
        <v>7415</v>
      </c>
      <c r="M2821" s="85">
        <v>45418</v>
      </c>
      <c r="N2821" s="85">
        <v>45441</v>
      </c>
      <c r="O2821" s="85">
        <v>45420</v>
      </c>
      <c r="P2821" s="55" t="s">
        <v>4990</v>
      </c>
      <c r="Q2821" s="84">
        <v>3</v>
      </c>
      <c r="R2821" s="84">
        <v>1</v>
      </c>
      <c r="S2821" s="84">
        <v>8</v>
      </c>
      <c r="T2821" s="84" t="s">
        <v>32</v>
      </c>
      <c r="U2821" s="84">
        <v>11002</v>
      </c>
      <c r="V2821" s="84">
        <v>11002</v>
      </c>
      <c r="W2821" s="84" t="s">
        <v>5182</v>
      </c>
      <c r="X2821" s="84" t="s">
        <v>4985</v>
      </c>
      <c r="Y2821" s="10" t="s">
        <v>4980</v>
      </c>
      <c r="Z2821" s="10" t="s">
        <v>4980</v>
      </c>
      <c r="AA2821" s="10" t="s">
        <v>4989</v>
      </c>
      <c r="AB2821" s="10" t="s">
        <v>5005</v>
      </c>
      <c r="AC2821" s="84" t="s">
        <v>5006</v>
      </c>
      <c r="AD2821" s="29"/>
      <c r="AE2821" s="20" t="str">
        <f>VLOOKUP(E2821,'FILIAIS PETZ'!A:Q,17,0)</f>
        <v>CO-2</v>
      </c>
      <c r="AF2821" s="20" t="str">
        <f>VLOOKUP(E2821,'FILIAIS PETZ'!A:Q,3,0)</f>
        <v>FELICIO</v>
      </c>
      <c r="AG2821" s="20" t="str">
        <f>VLOOKUP(E2821,'FILIAIS PETZ'!A:Q,2,0)</f>
        <v>R3</v>
      </c>
      <c r="AH2821" s="75">
        <v>1988.6</v>
      </c>
      <c r="AI2821" s="16" t="s">
        <v>7272</v>
      </c>
      <c r="AJ2821" s="43">
        <f>VLOOKUP(E2821,'FILIAIS PETZ'!$A$2:$K$2000,11,0)</f>
        <v>18328118000451</v>
      </c>
      <c r="AK2821" s="44">
        <f t="shared" si="191"/>
        <v>18328118000451</v>
      </c>
    </row>
    <row r="2822" spans="1:37" s="14" customFormat="1" ht="15" customHeight="1" thickBot="1" x14ac:dyDescent="0.25">
      <c r="A2822" s="9">
        <f t="shared" si="190"/>
        <v>902891</v>
      </c>
      <c r="B2822" s="18">
        <f>VLOOKUP(C2822,FORNECEDORES!D:E,2,0)</f>
        <v>7736</v>
      </c>
      <c r="C2822" s="19" t="str">
        <f>VLOOKUP(D2822,FORNECEDORES!A:D,4,0)</f>
        <v>27.385.816/0001-37</v>
      </c>
      <c r="D2822" s="13" t="s">
        <v>2591</v>
      </c>
      <c r="E2822" s="20" t="str">
        <f t="shared" si="187"/>
        <v>04 0015</v>
      </c>
      <c r="F2822" s="28" t="s">
        <v>4971</v>
      </c>
      <c r="G2822" s="21" t="str">
        <f>VLOOKUP(E2822,'FILIAIS PETZ'!A:E,5,0)</f>
        <v>PETZ BRASILIA SIA</v>
      </c>
      <c r="H2822" s="20" t="str">
        <f>VLOOKUP(E2822,'FILIAIS PETZ'!A:D,4,0)</f>
        <v>BSIA-DF</v>
      </c>
      <c r="I2822" s="54">
        <v>45415</v>
      </c>
      <c r="J2822" s="9">
        <v>902891</v>
      </c>
      <c r="K2822" s="9" t="s">
        <v>5858</v>
      </c>
      <c r="L2822" s="83" t="s">
        <v>7416</v>
      </c>
      <c r="M2822" s="85">
        <v>45418</v>
      </c>
      <c r="N2822" s="85">
        <v>45441</v>
      </c>
      <c r="O2822" s="85">
        <v>45420</v>
      </c>
      <c r="P2822" s="55" t="s">
        <v>4990</v>
      </c>
      <c r="Q2822" s="84">
        <v>3</v>
      </c>
      <c r="R2822" s="84">
        <v>1</v>
      </c>
      <c r="S2822" s="84">
        <v>8</v>
      </c>
      <c r="T2822" s="84" t="s">
        <v>32</v>
      </c>
      <c r="U2822" s="84">
        <v>11002</v>
      </c>
      <c r="V2822" s="84">
        <v>11002</v>
      </c>
      <c r="W2822" s="84" t="s">
        <v>5021</v>
      </c>
      <c r="X2822" s="84" t="s">
        <v>4985</v>
      </c>
      <c r="Y2822" s="10" t="s">
        <v>4993</v>
      </c>
      <c r="Z2822" s="10" t="s">
        <v>4993</v>
      </c>
      <c r="AA2822" s="10" t="s">
        <v>4989</v>
      </c>
      <c r="AB2822" s="10" t="s">
        <v>5005</v>
      </c>
      <c r="AC2822" s="84" t="s">
        <v>5006</v>
      </c>
      <c r="AD2822" s="29"/>
      <c r="AE2822" s="20" t="str">
        <f>VLOOKUP(E2822,'FILIAIS PETZ'!A:Q,17,0)</f>
        <v>CO-2</v>
      </c>
      <c r="AF2822" s="20" t="str">
        <f>VLOOKUP(E2822,'FILIAIS PETZ'!A:Q,3,0)</f>
        <v>FELICIO</v>
      </c>
      <c r="AG2822" s="20" t="str">
        <f>VLOOKUP(E2822,'FILIAIS PETZ'!A:Q,2,0)</f>
        <v>R3</v>
      </c>
      <c r="AH2822" s="75">
        <v>386</v>
      </c>
      <c r="AI2822" s="16" t="s">
        <v>7273</v>
      </c>
      <c r="AJ2822" s="43">
        <f>VLOOKUP(E2822,'FILIAIS PETZ'!$A$2:$K$2000,11,0)</f>
        <v>18328118000451</v>
      </c>
      <c r="AK2822" s="44">
        <f t="shared" si="191"/>
        <v>18328118000451</v>
      </c>
    </row>
    <row r="2823" spans="1:37" s="14" customFormat="1" ht="15" customHeight="1" thickBot="1" x14ac:dyDescent="0.25">
      <c r="A2823" s="9">
        <f t="shared" si="190"/>
        <v>902895</v>
      </c>
      <c r="B2823" s="18">
        <f>VLOOKUP(C2823,FORNECEDORES!D:E,2,0)</f>
        <v>7736</v>
      </c>
      <c r="C2823" s="19" t="str">
        <f>VLOOKUP(D2823,FORNECEDORES!A:D,4,0)</f>
        <v>27.385.816/0001-37</v>
      </c>
      <c r="D2823" s="13" t="s">
        <v>2591</v>
      </c>
      <c r="E2823" s="20" t="str">
        <f t="shared" si="187"/>
        <v>04 0048</v>
      </c>
      <c r="F2823" s="28" t="s">
        <v>4970</v>
      </c>
      <c r="G2823" s="21" t="str">
        <f>VLOOKUP(E2823,'FILIAIS PETZ'!A:E,5,0)</f>
        <v>PETZ BRASILIA EPIA</v>
      </c>
      <c r="H2823" s="20" t="str">
        <f>VLOOKUP(E2823,'FILIAIS PETZ'!A:D,4,0)</f>
        <v>EPIA-DF</v>
      </c>
      <c r="I2823" s="54">
        <v>45415</v>
      </c>
      <c r="J2823" s="9">
        <v>902895</v>
      </c>
      <c r="K2823" s="9" t="s">
        <v>5858</v>
      </c>
      <c r="L2823" s="83" t="s">
        <v>7417</v>
      </c>
      <c r="M2823" s="85">
        <v>45418</v>
      </c>
      <c r="N2823" s="85">
        <v>45441</v>
      </c>
      <c r="O2823" s="85">
        <v>45420</v>
      </c>
      <c r="P2823" s="55" t="s">
        <v>4990</v>
      </c>
      <c r="Q2823" s="84">
        <v>3</v>
      </c>
      <c r="R2823" s="84">
        <v>1</v>
      </c>
      <c r="S2823" s="84">
        <v>8</v>
      </c>
      <c r="T2823" s="84" t="s">
        <v>32</v>
      </c>
      <c r="U2823" s="84">
        <v>11002</v>
      </c>
      <c r="V2823" s="84">
        <v>11002</v>
      </c>
      <c r="W2823" s="84" t="s">
        <v>5182</v>
      </c>
      <c r="X2823" s="84" t="s">
        <v>4985</v>
      </c>
      <c r="Y2823" s="10" t="s">
        <v>4980</v>
      </c>
      <c r="Z2823" s="10" t="s">
        <v>4980</v>
      </c>
      <c r="AA2823" s="10" t="s">
        <v>4989</v>
      </c>
      <c r="AB2823" s="10" t="s">
        <v>5005</v>
      </c>
      <c r="AC2823" s="84" t="s">
        <v>5006</v>
      </c>
      <c r="AD2823" s="29"/>
      <c r="AE2823" s="20" t="str">
        <f>VLOOKUP(E2823,'FILIAIS PETZ'!A:Q,17,0)</f>
        <v>CO-2</v>
      </c>
      <c r="AF2823" s="20" t="str">
        <f>VLOOKUP(E2823,'FILIAIS PETZ'!A:Q,3,0)</f>
        <v>FELICIO</v>
      </c>
      <c r="AG2823" s="20" t="str">
        <f>VLOOKUP(E2823,'FILIAIS PETZ'!A:Q,2,0)</f>
        <v>R3</v>
      </c>
      <c r="AH2823" s="75">
        <v>640</v>
      </c>
      <c r="AI2823" s="16" t="s">
        <v>7274</v>
      </c>
      <c r="AJ2823" s="43">
        <f>VLOOKUP(E2823,'FILIAIS PETZ'!$A$2:$K$2000,11,0)</f>
        <v>18328118004368</v>
      </c>
      <c r="AK2823" s="44">
        <f t="shared" si="191"/>
        <v>18328118004368</v>
      </c>
    </row>
    <row r="2824" spans="1:37" s="14" customFormat="1" ht="15" customHeight="1" thickBot="1" x14ac:dyDescent="0.25">
      <c r="A2824" s="9">
        <f t="shared" si="190"/>
        <v>902898</v>
      </c>
      <c r="B2824" s="18">
        <f>VLOOKUP(C2824,FORNECEDORES!D:E,2,0)</f>
        <v>7736</v>
      </c>
      <c r="C2824" s="19" t="str">
        <f>VLOOKUP(D2824,FORNECEDORES!A:D,4,0)</f>
        <v>27.385.816/0001-37</v>
      </c>
      <c r="D2824" s="13" t="s">
        <v>2591</v>
      </c>
      <c r="E2824" s="20" t="str">
        <f t="shared" si="187"/>
        <v>04 0153</v>
      </c>
      <c r="F2824" s="28" t="s">
        <v>4966</v>
      </c>
      <c r="G2824" s="21" t="str">
        <f>VLOOKUP(E2824,'FILIAIS PETZ'!A:E,5,0)</f>
        <v>PETZ TAGUATINGA</v>
      </c>
      <c r="H2824" s="20" t="str">
        <f>VLOOKUP(E2824,'FILIAIS PETZ'!A:D,4,0)</f>
        <v>TGTG-DF</v>
      </c>
      <c r="I2824" s="54">
        <v>45415</v>
      </c>
      <c r="J2824" s="9">
        <v>902898</v>
      </c>
      <c r="K2824" s="9" t="s">
        <v>5858</v>
      </c>
      <c r="L2824" s="83" t="s">
        <v>7418</v>
      </c>
      <c r="M2824" s="85">
        <v>45418</v>
      </c>
      <c r="N2824" s="85">
        <v>45441</v>
      </c>
      <c r="O2824" s="85">
        <v>45420</v>
      </c>
      <c r="P2824" s="55" t="s">
        <v>4990</v>
      </c>
      <c r="Q2824" s="84">
        <v>3</v>
      </c>
      <c r="R2824" s="84">
        <v>1</v>
      </c>
      <c r="S2824" s="84">
        <v>8</v>
      </c>
      <c r="T2824" s="84" t="s">
        <v>32</v>
      </c>
      <c r="U2824" s="84">
        <v>11002</v>
      </c>
      <c r="V2824" s="84">
        <v>11002</v>
      </c>
      <c r="W2824" s="84" t="s">
        <v>5019</v>
      </c>
      <c r="X2824" s="84" t="s">
        <v>4985</v>
      </c>
      <c r="Y2824" s="10" t="s">
        <v>4980</v>
      </c>
      <c r="Z2824" s="10" t="s">
        <v>4980</v>
      </c>
      <c r="AA2824" s="10" t="s">
        <v>4989</v>
      </c>
      <c r="AB2824" s="10" t="s">
        <v>5005</v>
      </c>
      <c r="AC2824" s="84" t="s">
        <v>5006</v>
      </c>
      <c r="AD2824" s="29"/>
      <c r="AE2824" s="20" t="str">
        <f>VLOOKUP(E2824,'FILIAIS PETZ'!A:Q,17,0)</f>
        <v>CO-1</v>
      </c>
      <c r="AF2824" s="20" t="str">
        <f>VLOOKUP(E2824,'FILIAIS PETZ'!A:Q,3,0)</f>
        <v>FELICIO</v>
      </c>
      <c r="AG2824" s="20" t="str">
        <f>VLOOKUP(E2824,'FILIAIS PETZ'!A:Q,2,0)</f>
        <v>R3</v>
      </c>
      <c r="AH2824" s="75">
        <v>563.95000000000005</v>
      </c>
      <c r="AI2824" s="16" t="s">
        <v>7275</v>
      </c>
      <c r="AJ2824" s="43">
        <f>VLOOKUP(E2824,'FILIAIS PETZ'!$A$2:$K$2000,11,0)</f>
        <v>18328118014916</v>
      </c>
      <c r="AK2824" s="44">
        <f t="shared" si="191"/>
        <v>18328118014916</v>
      </c>
    </row>
    <row r="2825" spans="1:37" s="14" customFormat="1" ht="15" customHeight="1" thickBot="1" x14ac:dyDescent="0.25">
      <c r="A2825" s="9">
        <f t="shared" si="190"/>
        <v>902900</v>
      </c>
      <c r="B2825" s="18">
        <f>VLOOKUP(C2825,FORNECEDORES!D:E,2,0)</f>
        <v>7736</v>
      </c>
      <c r="C2825" s="19" t="str">
        <f>VLOOKUP(D2825,FORNECEDORES!A:D,4,0)</f>
        <v>27.385.816/0001-37</v>
      </c>
      <c r="D2825" s="13" t="s">
        <v>2591</v>
      </c>
      <c r="E2825" s="20" t="str">
        <f t="shared" si="187"/>
        <v>04 0015</v>
      </c>
      <c r="F2825" s="28" t="s">
        <v>4971</v>
      </c>
      <c r="G2825" s="21" t="str">
        <f>VLOOKUP(E2825,'FILIAIS PETZ'!A:E,5,0)</f>
        <v>PETZ BRASILIA SIA</v>
      </c>
      <c r="H2825" s="20" t="str">
        <f>VLOOKUP(E2825,'FILIAIS PETZ'!A:D,4,0)</f>
        <v>BSIA-DF</v>
      </c>
      <c r="I2825" s="54">
        <v>45415</v>
      </c>
      <c r="J2825" s="9">
        <v>902900</v>
      </c>
      <c r="K2825" s="9" t="s">
        <v>5858</v>
      </c>
      <c r="L2825" s="83" t="s">
        <v>7419</v>
      </c>
      <c r="M2825" s="85">
        <v>45418</v>
      </c>
      <c r="N2825" s="85">
        <v>45441</v>
      </c>
      <c r="O2825" s="85">
        <v>45420</v>
      </c>
      <c r="P2825" s="55" t="s">
        <v>4990</v>
      </c>
      <c r="Q2825" s="84">
        <v>3</v>
      </c>
      <c r="R2825" s="84">
        <v>1</v>
      </c>
      <c r="S2825" s="84">
        <v>8</v>
      </c>
      <c r="T2825" s="84" t="s">
        <v>32</v>
      </c>
      <c r="U2825" s="84">
        <v>11002</v>
      </c>
      <c r="V2825" s="84">
        <v>11002</v>
      </c>
      <c r="W2825" s="84" t="s">
        <v>5062</v>
      </c>
      <c r="X2825" s="84" t="s">
        <v>4985</v>
      </c>
      <c r="Y2825" s="9" t="s">
        <v>4993</v>
      </c>
      <c r="Z2825" s="9" t="s">
        <v>4993</v>
      </c>
      <c r="AA2825" s="9" t="s">
        <v>4989</v>
      </c>
      <c r="AB2825" s="9" t="s">
        <v>12941</v>
      </c>
      <c r="AC2825" s="84" t="s">
        <v>5006</v>
      </c>
      <c r="AD2825" s="29"/>
      <c r="AE2825" s="20" t="str">
        <f>VLOOKUP(E2825,'FILIAIS PETZ'!A:Q,17,0)</f>
        <v>CO-2</v>
      </c>
      <c r="AF2825" s="20" t="str">
        <f>VLOOKUP(E2825,'FILIAIS PETZ'!A:Q,3,0)</f>
        <v>FELICIO</v>
      </c>
      <c r="AG2825" s="20" t="str">
        <f>VLOOKUP(E2825,'FILIAIS PETZ'!A:Q,2,0)</f>
        <v>R3</v>
      </c>
      <c r="AH2825" s="75">
        <v>117.49</v>
      </c>
      <c r="AI2825" s="16" t="s">
        <v>7276</v>
      </c>
      <c r="AJ2825" s="43">
        <f>VLOOKUP(E2825,'FILIAIS PETZ'!$A$2:$K$2000,11,0)</f>
        <v>18328118000451</v>
      </c>
      <c r="AK2825" s="44">
        <f t="shared" si="191"/>
        <v>18328118000451</v>
      </c>
    </row>
    <row r="2826" spans="1:37" s="14" customFormat="1" ht="15" customHeight="1" thickBot="1" x14ac:dyDescent="0.25">
      <c r="A2826" s="9">
        <f t="shared" si="190"/>
        <v>902902</v>
      </c>
      <c r="B2826" s="18">
        <f>VLOOKUP(C2826,FORNECEDORES!D:E,2,0)</f>
        <v>7736</v>
      </c>
      <c r="C2826" s="19" t="str">
        <f>VLOOKUP(D2826,FORNECEDORES!A:D,4,0)</f>
        <v>27.385.816/0001-37</v>
      </c>
      <c r="D2826" s="13" t="s">
        <v>2591</v>
      </c>
      <c r="E2826" s="20" t="str">
        <f t="shared" si="187"/>
        <v>04 0062</v>
      </c>
      <c r="F2826" s="28" t="s">
        <v>4968</v>
      </c>
      <c r="G2826" s="21" t="str">
        <f>VLOOKUP(E2826,'FILIAIS PETZ'!A:E,5,0)</f>
        <v>PETZ BRASILIA ASA NORTE</v>
      </c>
      <c r="H2826" s="20" t="str">
        <f>VLOOKUP(E2826,'FILIAIS PETZ'!A:D,4,0)</f>
        <v>ASAN-DF</v>
      </c>
      <c r="I2826" s="54">
        <v>45415</v>
      </c>
      <c r="J2826" s="9">
        <v>902902</v>
      </c>
      <c r="K2826" s="9" t="s">
        <v>5858</v>
      </c>
      <c r="L2826" s="83" t="s">
        <v>7420</v>
      </c>
      <c r="M2826" s="85">
        <v>45418</v>
      </c>
      <c r="N2826" s="85">
        <v>45441</v>
      </c>
      <c r="O2826" s="85">
        <v>45420</v>
      </c>
      <c r="P2826" s="55" t="s">
        <v>4990</v>
      </c>
      <c r="Q2826" s="84">
        <v>3</v>
      </c>
      <c r="R2826" s="84">
        <v>1</v>
      </c>
      <c r="S2826" s="84">
        <v>8</v>
      </c>
      <c r="T2826" s="84" t="s">
        <v>32</v>
      </c>
      <c r="U2826" s="84">
        <v>11002</v>
      </c>
      <c r="V2826" s="84">
        <v>11002</v>
      </c>
      <c r="W2826" s="84" t="s">
        <v>5019</v>
      </c>
      <c r="X2826" s="84" t="s">
        <v>4992</v>
      </c>
      <c r="Y2826" s="9" t="s">
        <v>4993</v>
      </c>
      <c r="Z2826" s="9" t="s">
        <v>4993</v>
      </c>
      <c r="AA2826" s="9" t="s">
        <v>4992</v>
      </c>
      <c r="AB2826" s="9" t="s">
        <v>5005</v>
      </c>
      <c r="AC2826" s="84" t="s">
        <v>5006</v>
      </c>
      <c r="AD2826" s="29"/>
      <c r="AE2826" s="20" t="str">
        <f>VLOOKUP(E2826,'FILIAIS PETZ'!A:Q,17,0)</f>
        <v>CO-2</v>
      </c>
      <c r="AF2826" s="20" t="str">
        <f>VLOOKUP(E2826,'FILIAIS PETZ'!A:Q,3,0)</f>
        <v>FELICIO</v>
      </c>
      <c r="AG2826" s="20" t="str">
        <f>VLOOKUP(E2826,'FILIAIS PETZ'!A:Q,2,0)</f>
        <v>R3</v>
      </c>
      <c r="AH2826" s="75">
        <v>833.38</v>
      </c>
      <c r="AI2826" s="16" t="s">
        <v>7277</v>
      </c>
      <c r="AJ2826" s="43">
        <f>VLOOKUP(E2826,'FILIAIS PETZ'!$A$2:$K$2000,11,0)</f>
        <v>18328118005500</v>
      </c>
      <c r="AK2826" s="44">
        <f t="shared" si="191"/>
        <v>18328118005500</v>
      </c>
    </row>
    <row r="2827" spans="1:37" s="14" customFormat="1" ht="15" customHeight="1" thickBot="1" x14ac:dyDescent="0.25">
      <c r="A2827" s="9">
        <f t="shared" si="190"/>
        <v>902904</v>
      </c>
      <c r="B2827" s="18">
        <f>VLOOKUP(C2827,FORNECEDORES!D:E,2,0)</f>
        <v>7736</v>
      </c>
      <c r="C2827" s="19" t="str">
        <f>VLOOKUP(D2827,FORNECEDORES!A:D,4,0)</f>
        <v>27.385.816/0001-37</v>
      </c>
      <c r="D2827" s="13" t="s">
        <v>2591</v>
      </c>
      <c r="E2827" s="20" t="str">
        <f t="shared" si="187"/>
        <v>04 0257</v>
      </c>
      <c r="F2827" s="28" t="s">
        <v>5998</v>
      </c>
      <c r="G2827" s="21" t="str">
        <f>VLOOKUP(E2827,'FILIAIS PETZ'!A:E,5,0)</f>
        <v>PETZ AGUAS CLARAS</v>
      </c>
      <c r="H2827" s="20" t="str">
        <f>VLOOKUP(E2827,'FILIAIS PETZ'!A:D,4,0)</f>
        <v>ACLR-DF</v>
      </c>
      <c r="I2827" s="54">
        <v>45415</v>
      </c>
      <c r="J2827" s="9">
        <v>902904</v>
      </c>
      <c r="K2827" s="9" t="s">
        <v>5858</v>
      </c>
      <c r="L2827" s="83" t="s">
        <v>7421</v>
      </c>
      <c r="M2827" s="85">
        <v>45418</v>
      </c>
      <c r="N2827" s="85">
        <v>45441</v>
      </c>
      <c r="O2827" s="85">
        <v>45420</v>
      </c>
      <c r="P2827" s="55" t="s">
        <v>4990</v>
      </c>
      <c r="Q2827" s="84">
        <v>3</v>
      </c>
      <c r="R2827" s="84">
        <v>1</v>
      </c>
      <c r="S2827" s="84">
        <v>8</v>
      </c>
      <c r="T2827" s="84" t="s">
        <v>32</v>
      </c>
      <c r="U2827" s="84">
        <v>11002</v>
      </c>
      <c r="V2827" s="84">
        <v>11002</v>
      </c>
      <c r="W2827" s="84" t="s">
        <v>5024</v>
      </c>
      <c r="X2827" s="84" t="s">
        <v>4985</v>
      </c>
      <c r="Y2827" s="10" t="s">
        <v>4980</v>
      </c>
      <c r="Z2827" s="10" t="s">
        <v>4980</v>
      </c>
      <c r="AA2827" s="10" t="s">
        <v>4989</v>
      </c>
      <c r="AB2827" s="10" t="s">
        <v>5005</v>
      </c>
      <c r="AC2827" s="84" t="s">
        <v>5006</v>
      </c>
      <c r="AD2827" s="29"/>
      <c r="AE2827" s="20" t="str">
        <f>VLOOKUP(E2827,'FILIAIS PETZ'!A:Q,17,0)</f>
        <v>CO-1</v>
      </c>
      <c r="AF2827" s="20" t="str">
        <f>VLOOKUP(E2827,'FILIAIS PETZ'!A:Q,3,0)</f>
        <v>FELICIO</v>
      </c>
      <c r="AG2827" s="20" t="str">
        <f>VLOOKUP(E2827,'FILIAIS PETZ'!A:Q,2,0)</f>
        <v>R3</v>
      </c>
      <c r="AH2827" s="75">
        <v>336.88</v>
      </c>
      <c r="AI2827" s="16" t="s">
        <v>7278</v>
      </c>
      <c r="AJ2827" s="43" t="str">
        <f>VLOOKUP(E2827,'FILIAIS PETZ'!$A$2:$K$2000,11,0)</f>
        <v>18.328.118/0281-19</v>
      </c>
      <c r="AK2827" s="44" t="str">
        <f t="shared" si="191"/>
        <v>18.328.118/0281-19</v>
      </c>
    </row>
    <row r="2828" spans="1:37" s="14" customFormat="1" ht="15" customHeight="1" thickBot="1" x14ac:dyDescent="0.25">
      <c r="A2828" s="9">
        <f t="shared" si="190"/>
        <v>902906</v>
      </c>
      <c r="B2828" s="18">
        <f>VLOOKUP(C2828,FORNECEDORES!D:E,2,0)</f>
        <v>7736</v>
      </c>
      <c r="C2828" s="19" t="str">
        <f>VLOOKUP(D2828,FORNECEDORES!A:D,4,0)</f>
        <v>27.385.816/0001-37</v>
      </c>
      <c r="D2828" s="13" t="s">
        <v>2591</v>
      </c>
      <c r="E2828" s="20" t="str">
        <f t="shared" si="187"/>
        <v>04 0062</v>
      </c>
      <c r="F2828" s="28" t="s">
        <v>4968</v>
      </c>
      <c r="G2828" s="21" t="str">
        <f>VLOOKUP(E2828,'FILIAIS PETZ'!A:E,5,0)</f>
        <v>PETZ BRASILIA ASA NORTE</v>
      </c>
      <c r="H2828" s="20" t="str">
        <f>VLOOKUP(E2828,'FILIAIS PETZ'!A:D,4,0)</f>
        <v>ASAN-DF</v>
      </c>
      <c r="I2828" s="54">
        <v>45415</v>
      </c>
      <c r="J2828" s="9">
        <v>902906</v>
      </c>
      <c r="K2828" s="9" t="s">
        <v>5858</v>
      </c>
      <c r="L2828" s="83" t="s">
        <v>7422</v>
      </c>
      <c r="M2828" s="85">
        <v>45418</v>
      </c>
      <c r="N2828" s="85">
        <v>45441</v>
      </c>
      <c r="O2828" s="85">
        <v>45420</v>
      </c>
      <c r="P2828" s="55" t="s">
        <v>4990</v>
      </c>
      <c r="Q2828" s="84">
        <v>3</v>
      </c>
      <c r="R2828" s="84">
        <v>1</v>
      </c>
      <c r="S2828" s="84">
        <v>8</v>
      </c>
      <c r="T2828" s="84" t="s">
        <v>32</v>
      </c>
      <c r="U2828" s="84">
        <v>11002</v>
      </c>
      <c r="V2828" s="84">
        <v>11002</v>
      </c>
      <c r="W2828" s="84" t="s">
        <v>5019</v>
      </c>
      <c r="X2828" s="84" t="s">
        <v>4992</v>
      </c>
      <c r="Y2828" s="9" t="s">
        <v>4993</v>
      </c>
      <c r="Z2828" s="9" t="s">
        <v>4993</v>
      </c>
      <c r="AA2828" s="9" t="s">
        <v>4992</v>
      </c>
      <c r="AB2828" s="9" t="s">
        <v>5005</v>
      </c>
      <c r="AC2828" s="84" t="s">
        <v>5006</v>
      </c>
      <c r="AD2828" s="29"/>
      <c r="AE2828" s="20" t="str">
        <f>VLOOKUP(E2828,'FILIAIS PETZ'!A:Q,17,0)</f>
        <v>CO-2</v>
      </c>
      <c r="AF2828" s="20" t="str">
        <f>VLOOKUP(E2828,'FILIAIS PETZ'!A:Q,3,0)</f>
        <v>FELICIO</v>
      </c>
      <c r="AG2828" s="20" t="str">
        <f>VLOOKUP(E2828,'FILIAIS PETZ'!A:Q,2,0)</f>
        <v>R3</v>
      </c>
      <c r="AH2828" s="75">
        <v>1156.1400000000001</v>
      </c>
      <c r="AI2828" s="16" t="s">
        <v>7279</v>
      </c>
      <c r="AJ2828" s="43">
        <f>VLOOKUP(E2828,'FILIAIS PETZ'!$A$2:$K$2000,11,0)</f>
        <v>18328118005500</v>
      </c>
      <c r="AK2828" s="44">
        <f t="shared" si="191"/>
        <v>18328118005500</v>
      </c>
    </row>
    <row r="2829" spans="1:37" s="14" customFormat="1" ht="15" customHeight="1" thickBot="1" x14ac:dyDescent="0.25">
      <c r="A2829" s="9">
        <f t="shared" si="190"/>
        <v>902907</v>
      </c>
      <c r="B2829" s="18">
        <f>VLOOKUP(C2829,FORNECEDORES!D:E,2,0)</f>
        <v>7736</v>
      </c>
      <c r="C2829" s="19" t="str">
        <f>VLOOKUP(D2829,FORNECEDORES!A:D,4,0)</f>
        <v>27.385.816/0001-37</v>
      </c>
      <c r="D2829" s="13" t="s">
        <v>2591</v>
      </c>
      <c r="E2829" s="20" t="str">
        <f t="shared" si="187"/>
        <v>04 0144</v>
      </c>
      <c r="F2829" s="28" t="s">
        <v>4938</v>
      </c>
      <c r="G2829" s="21" t="str">
        <f>VLOOKUP(E2829,'FILIAIS PETZ'!A:E,5,0)</f>
        <v>PETZ FERNANDO CORREA</v>
      </c>
      <c r="H2829" s="20" t="str">
        <f>VLOOKUP(E2829,'FILIAIS PETZ'!A:D,4,0)</f>
        <v>FCOR-MT</v>
      </c>
      <c r="I2829" s="54">
        <v>45415</v>
      </c>
      <c r="J2829" s="9">
        <v>902907</v>
      </c>
      <c r="K2829" s="9" t="s">
        <v>5858</v>
      </c>
      <c r="L2829" s="83" t="s">
        <v>7423</v>
      </c>
      <c r="M2829" s="85">
        <v>45418</v>
      </c>
      <c r="N2829" s="85">
        <v>45441</v>
      </c>
      <c r="O2829" s="85">
        <v>45420</v>
      </c>
      <c r="P2829" s="55" t="s">
        <v>4990</v>
      </c>
      <c r="Q2829" s="84">
        <v>3</v>
      </c>
      <c r="R2829" s="84">
        <v>1</v>
      </c>
      <c r="S2829" s="84">
        <v>8</v>
      </c>
      <c r="T2829" s="84" t="s">
        <v>32</v>
      </c>
      <c r="U2829" s="84">
        <v>11002</v>
      </c>
      <c r="V2829" s="84">
        <v>11002</v>
      </c>
      <c r="W2829" s="84" t="s">
        <v>5019</v>
      </c>
      <c r="X2829" s="84" t="s">
        <v>4985</v>
      </c>
      <c r="Y2829" s="9" t="s">
        <v>4993</v>
      </c>
      <c r="Z2829" s="9" t="s">
        <v>8408</v>
      </c>
      <c r="AA2829" s="9" t="s">
        <v>4989</v>
      </c>
      <c r="AB2829" s="9" t="s">
        <v>12941</v>
      </c>
      <c r="AC2829" s="84" t="s">
        <v>5006</v>
      </c>
      <c r="AD2829" s="29" t="s">
        <v>7878</v>
      </c>
      <c r="AE2829" s="20" t="str">
        <f>VLOOKUP(E2829,'FILIAIS PETZ'!A:Q,17,0)</f>
        <v>CO-3</v>
      </c>
      <c r="AF2829" s="20" t="str">
        <f>VLOOKUP(E2829,'FILIAIS PETZ'!A:Q,3,0)</f>
        <v>FELICIO</v>
      </c>
      <c r="AG2829" s="20" t="str">
        <f>VLOOKUP(E2829,'FILIAIS PETZ'!A:Q,2,0)</f>
        <v>R3</v>
      </c>
      <c r="AH2829" s="75">
        <v>2800</v>
      </c>
      <c r="AI2829" s="16" t="s">
        <v>7280</v>
      </c>
      <c r="AJ2829" s="43">
        <f>VLOOKUP(E2829,'FILIAIS PETZ'!$A$2:$K$2000,11,0)</f>
        <v>18328118014169</v>
      </c>
      <c r="AK2829" s="44">
        <f t="shared" si="191"/>
        <v>18328118014169</v>
      </c>
    </row>
    <row r="2830" spans="1:37" s="14" customFormat="1" ht="15" customHeight="1" thickBot="1" x14ac:dyDescent="0.25">
      <c r="A2830" s="9">
        <f t="shared" si="190"/>
        <v>902909</v>
      </c>
      <c r="B2830" s="18">
        <f>VLOOKUP(C2830,FORNECEDORES!D:E,2,0)</f>
        <v>7736</v>
      </c>
      <c r="C2830" s="19" t="str">
        <f>VLOOKUP(D2830,FORNECEDORES!A:D,4,0)</f>
        <v>27.385.816/0001-37</v>
      </c>
      <c r="D2830" s="13" t="s">
        <v>2591</v>
      </c>
      <c r="E2830" s="20" t="str">
        <f t="shared" si="187"/>
        <v>04 0144</v>
      </c>
      <c r="F2830" s="28" t="s">
        <v>4938</v>
      </c>
      <c r="G2830" s="21" t="str">
        <f>VLOOKUP(E2830,'FILIAIS PETZ'!A:E,5,0)</f>
        <v>PETZ FERNANDO CORREA</v>
      </c>
      <c r="H2830" s="20" t="str">
        <f>VLOOKUP(E2830,'FILIAIS PETZ'!A:D,4,0)</f>
        <v>FCOR-MT</v>
      </c>
      <c r="I2830" s="54">
        <v>45415</v>
      </c>
      <c r="J2830" s="9">
        <v>902909</v>
      </c>
      <c r="K2830" s="9" t="s">
        <v>5858</v>
      </c>
      <c r="L2830" s="83" t="s">
        <v>7424</v>
      </c>
      <c r="M2830" s="85">
        <v>45418</v>
      </c>
      <c r="N2830" s="85">
        <v>45441</v>
      </c>
      <c r="O2830" s="85">
        <v>45420</v>
      </c>
      <c r="P2830" s="55" t="s">
        <v>4990</v>
      </c>
      <c r="Q2830" s="84">
        <v>3</v>
      </c>
      <c r="R2830" s="84">
        <v>1</v>
      </c>
      <c r="S2830" s="84">
        <v>8</v>
      </c>
      <c r="T2830" s="84" t="s">
        <v>32</v>
      </c>
      <c r="U2830" s="84">
        <v>11002</v>
      </c>
      <c r="V2830" s="84">
        <v>11002</v>
      </c>
      <c r="W2830" s="84" t="s">
        <v>5024</v>
      </c>
      <c r="X2830" s="84" t="s">
        <v>4985</v>
      </c>
      <c r="Y2830" s="9" t="s">
        <v>4993</v>
      </c>
      <c r="Z2830" s="9" t="s">
        <v>8408</v>
      </c>
      <c r="AA2830" s="9" t="s">
        <v>4989</v>
      </c>
      <c r="AB2830" s="9" t="s">
        <v>12941</v>
      </c>
      <c r="AC2830" s="84" t="s">
        <v>5006</v>
      </c>
      <c r="AD2830" s="29" t="s">
        <v>7878</v>
      </c>
      <c r="AE2830" s="20" t="str">
        <f>VLOOKUP(E2830,'FILIAIS PETZ'!A:Q,17,0)</f>
        <v>CO-3</v>
      </c>
      <c r="AF2830" s="20" t="str">
        <f>VLOOKUP(E2830,'FILIAIS PETZ'!A:Q,3,0)</f>
        <v>FELICIO</v>
      </c>
      <c r="AG2830" s="20" t="str">
        <f>VLOOKUP(E2830,'FILIAIS PETZ'!A:Q,2,0)</f>
        <v>R3</v>
      </c>
      <c r="AH2830" s="75">
        <v>1200</v>
      </c>
      <c r="AI2830" s="16" t="s">
        <v>7281</v>
      </c>
      <c r="AJ2830" s="43">
        <f>VLOOKUP(E2830,'FILIAIS PETZ'!$A$2:$K$2000,11,0)</f>
        <v>18328118014169</v>
      </c>
      <c r="AK2830" s="44">
        <f t="shared" si="191"/>
        <v>18328118014169</v>
      </c>
    </row>
    <row r="2831" spans="1:37" s="14" customFormat="1" ht="15" customHeight="1" thickBot="1" x14ac:dyDescent="0.25">
      <c r="A2831" s="9">
        <f t="shared" si="190"/>
        <v>902914</v>
      </c>
      <c r="B2831" s="18">
        <f>VLOOKUP(C2831,FORNECEDORES!D:E,2,0)</f>
        <v>7736</v>
      </c>
      <c r="C2831" s="19" t="str">
        <f>VLOOKUP(D2831,FORNECEDORES!A:D,4,0)</f>
        <v>27.385.816/0001-37</v>
      </c>
      <c r="D2831" s="13" t="s">
        <v>2591</v>
      </c>
      <c r="E2831" s="20" t="str">
        <f t="shared" si="187"/>
        <v>04 0232</v>
      </c>
      <c r="F2831" s="28" t="s">
        <v>4956</v>
      </c>
      <c r="G2831" s="21" t="str">
        <f>VLOOKUP(E2831,'FILIAIS PETZ'!A:E,5,0)</f>
        <v>PETZ VARZEA GRANDE</v>
      </c>
      <c r="H2831" s="20" t="str">
        <f>VLOOKUP(E2831,'FILIAIS PETZ'!A:D,4,0)</f>
        <v>VGDE-MT</v>
      </c>
      <c r="I2831" s="54">
        <v>45415</v>
      </c>
      <c r="J2831" s="9">
        <v>902914</v>
      </c>
      <c r="K2831" s="9" t="s">
        <v>5858</v>
      </c>
      <c r="L2831" s="83" t="s">
        <v>7425</v>
      </c>
      <c r="M2831" s="85">
        <v>45418</v>
      </c>
      <c r="N2831" s="85">
        <v>45441</v>
      </c>
      <c r="O2831" s="85">
        <v>45420</v>
      </c>
      <c r="P2831" s="55" t="s">
        <v>4990</v>
      </c>
      <c r="Q2831" s="84">
        <v>3</v>
      </c>
      <c r="R2831" s="84">
        <v>1</v>
      </c>
      <c r="S2831" s="84">
        <v>8</v>
      </c>
      <c r="T2831" s="84" t="s">
        <v>32</v>
      </c>
      <c r="U2831" s="84">
        <v>11002</v>
      </c>
      <c r="V2831" s="84">
        <v>11002</v>
      </c>
      <c r="W2831" s="84" t="s">
        <v>5024</v>
      </c>
      <c r="X2831" s="84" t="s">
        <v>4985</v>
      </c>
      <c r="Y2831" s="10" t="s">
        <v>4980</v>
      </c>
      <c r="Z2831" s="10" t="s">
        <v>4980</v>
      </c>
      <c r="AA2831" s="10" t="s">
        <v>4989</v>
      </c>
      <c r="AB2831" s="10" t="s">
        <v>5005</v>
      </c>
      <c r="AC2831" s="84" t="s">
        <v>5006</v>
      </c>
      <c r="AD2831" s="29"/>
      <c r="AE2831" s="20" t="str">
        <f>VLOOKUP(E2831,'FILIAIS PETZ'!A:Q,17,0)</f>
        <v>CO-3</v>
      </c>
      <c r="AF2831" s="20" t="str">
        <f>VLOOKUP(E2831,'FILIAIS PETZ'!A:Q,3,0)</f>
        <v>FELICIO</v>
      </c>
      <c r="AG2831" s="20" t="str">
        <f>VLOOKUP(E2831,'FILIAIS PETZ'!A:Q,2,0)</f>
        <v>R3</v>
      </c>
      <c r="AH2831" s="75">
        <v>101.5</v>
      </c>
      <c r="AI2831" s="16" t="s">
        <v>7282</v>
      </c>
      <c r="AJ2831" s="43">
        <f>VLOOKUP(E2831,'FILIAIS PETZ'!$A$2:$K$2000,11,0)</f>
        <v>18328118021963</v>
      </c>
      <c r="AK2831" s="44">
        <f t="shared" si="191"/>
        <v>18328118021963</v>
      </c>
    </row>
    <row r="2832" spans="1:37" s="14" customFormat="1" ht="15" customHeight="1" thickBot="1" x14ac:dyDescent="0.25">
      <c r="A2832" s="9">
        <f t="shared" si="190"/>
        <v>902916</v>
      </c>
      <c r="B2832" s="18">
        <f>VLOOKUP(C2832,FORNECEDORES!D:E,2,0)</f>
        <v>7736</v>
      </c>
      <c r="C2832" s="19" t="str">
        <f>VLOOKUP(D2832,FORNECEDORES!A:D,4,0)</f>
        <v>27.385.816/0001-37</v>
      </c>
      <c r="D2832" s="13" t="s">
        <v>2591</v>
      </c>
      <c r="E2832" s="20" t="str">
        <f t="shared" ref="E2832:E2895" si="192">CONCATENATE("04 ",F2832)</f>
        <v>04 0144</v>
      </c>
      <c r="F2832" s="28" t="s">
        <v>4938</v>
      </c>
      <c r="G2832" s="21" t="str">
        <f>VLOOKUP(E2832,'FILIAIS PETZ'!A:E,5,0)</f>
        <v>PETZ FERNANDO CORREA</v>
      </c>
      <c r="H2832" s="20" t="str">
        <f>VLOOKUP(E2832,'FILIAIS PETZ'!A:D,4,0)</f>
        <v>FCOR-MT</v>
      </c>
      <c r="I2832" s="54">
        <v>45415</v>
      </c>
      <c r="J2832" s="9">
        <v>902916</v>
      </c>
      <c r="K2832" s="9" t="s">
        <v>5858</v>
      </c>
      <c r="L2832" s="83" t="s">
        <v>7426</v>
      </c>
      <c r="M2832" s="85">
        <v>45418</v>
      </c>
      <c r="N2832" s="85">
        <v>45441</v>
      </c>
      <c r="O2832" s="85">
        <v>45420</v>
      </c>
      <c r="P2832" s="55" t="s">
        <v>4990</v>
      </c>
      <c r="Q2832" s="84">
        <v>3</v>
      </c>
      <c r="R2832" s="84">
        <v>1</v>
      </c>
      <c r="S2832" s="84">
        <v>8</v>
      </c>
      <c r="T2832" s="84" t="s">
        <v>32</v>
      </c>
      <c r="U2832" s="84">
        <v>11002</v>
      </c>
      <c r="V2832" s="84">
        <v>11002</v>
      </c>
      <c r="W2832" s="84" t="s">
        <v>5019</v>
      </c>
      <c r="X2832" s="84" t="s">
        <v>4996</v>
      </c>
      <c r="Y2832" s="10" t="s">
        <v>4980</v>
      </c>
      <c r="Z2832" s="10" t="s">
        <v>4980</v>
      </c>
      <c r="AA2832" s="10" t="s">
        <v>4989</v>
      </c>
      <c r="AB2832" s="10" t="s">
        <v>5005</v>
      </c>
      <c r="AC2832" s="84" t="s">
        <v>5006</v>
      </c>
      <c r="AD2832" s="29"/>
      <c r="AE2832" s="20" t="str">
        <f>VLOOKUP(E2832,'FILIAIS PETZ'!A:Q,17,0)</f>
        <v>CO-3</v>
      </c>
      <c r="AF2832" s="20" t="str">
        <f>VLOOKUP(E2832,'FILIAIS PETZ'!A:Q,3,0)</f>
        <v>FELICIO</v>
      </c>
      <c r="AG2832" s="20" t="str">
        <f>VLOOKUP(E2832,'FILIAIS PETZ'!A:Q,2,0)</f>
        <v>R3</v>
      </c>
      <c r="AH2832" s="75">
        <v>450</v>
      </c>
      <c r="AI2832" s="16" t="s">
        <v>7283</v>
      </c>
      <c r="AJ2832" s="43">
        <f>VLOOKUP(E2832,'FILIAIS PETZ'!$A$2:$K$2000,11,0)</f>
        <v>18328118014169</v>
      </c>
      <c r="AK2832" s="44">
        <f t="shared" si="191"/>
        <v>18328118014169</v>
      </c>
    </row>
    <row r="2833" spans="1:37" s="14" customFormat="1" ht="15" customHeight="1" thickBot="1" x14ac:dyDescent="0.25">
      <c r="A2833" s="9">
        <f t="shared" si="190"/>
        <v>902917</v>
      </c>
      <c r="B2833" s="18">
        <f>VLOOKUP(C2833,FORNECEDORES!D:E,2,0)</f>
        <v>7736</v>
      </c>
      <c r="C2833" s="19" t="str">
        <f>VLOOKUP(D2833,FORNECEDORES!A:D,4,0)</f>
        <v>27.385.816/0001-37</v>
      </c>
      <c r="D2833" s="13" t="s">
        <v>2591</v>
      </c>
      <c r="E2833" s="20" t="str">
        <f t="shared" si="192"/>
        <v>04 0077</v>
      </c>
      <c r="F2833" s="28" t="s">
        <v>4954</v>
      </c>
      <c r="G2833" s="21" t="str">
        <f>VLOOKUP(E2833,'FILIAIS PETZ'!A:E,5,0)</f>
        <v>PETZ GOIANIA (SETOR BUENO)</v>
      </c>
      <c r="H2833" s="20" t="str">
        <f>VLOOKUP(E2833,'FILIAIS PETZ'!A:D,4,0)</f>
        <v>BT63-GO</v>
      </c>
      <c r="I2833" s="54">
        <v>45415</v>
      </c>
      <c r="J2833" s="9">
        <v>902917</v>
      </c>
      <c r="K2833" s="9" t="s">
        <v>5858</v>
      </c>
      <c r="L2833" s="83" t="s">
        <v>7427</v>
      </c>
      <c r="M2833" s="85">
        <v>45418</v>
      </c>
      <c r="N2833" s="85">
        <v>45441</v>
      </c>
      <c r="O2833" s="85">
        <v>45420</v>
      </c>
      <c r="P2833" s="55" t="s">
        <v>4990</v>
      </c>
      <c r="Q2833" s="84">
        <v>3</v>
      </c>
      <c r="R2833" s="84">
        <v>1</v>
      </c>
      <c r="S2833" s="84">
        <v>8</v>
      </c>
      <c r="T2833" s="84" t="s">
        <v>32</v>
      </c>
      <c r="U2833" s="84">
        <v>11002</v>
      </c>
      <c r="V2833" s="84">
        <v>11002</v>
      </c>
      <c r="W2833" s="84" t="s">
        <v>5019</v>
      </c>
      <c r="X2833" s="84" t="s">
        <v>4985</v>
      </c>
      <c r="Y2833" s="10" t="s">
        <v>4980</v>
      </c>
      <c r="Z2833" s="10" t="s">
        <v>4980</v>
      </c>
      <c r="AA2833" s="10" t="s">
        <v>4989</v>
      </c>
      <c r="AB2833" s="10" t="s">
        <v>5005</v>
      </c>
      <c r="AC2833" s="84" t="s">
        <v>5006</v>
      </c>
      <c r="AD2833" s="29"/>
      <c r="AE2833" s="20" t="str">
        <f>VLOOKUP(E2833,'FILIAIS PETZ'!A:Q,17,0)</f>
        <v>CO-2</v>
      </c>
      <c r="AF2833" s="20" t="str">
        <f>VLOOKUP(E2833,'FILIAIS PETZ'!A:Q,3,0)</f>
        <v>FELICIO</v>
      </c>
      <c r="AG2833" s="20" t="str">
        <f>VLOOKUP(E2833,'FILIAIS PETZ'!A:Q,2,0)</f>
        <v>R3</v>
      </c>
      <c r="AH2833" s="75">
        <v>89.6</v>
      </c>
      <c r="AI2833" s="16" t="s">
        <v>7284</v>
      </c>
      <c r="AJ2833" s="43">
        <f>VLOOKUP(E2833,'FILIAIS PETZ'!$A$2:$K$2000,11,0)</f>
        <v>18328118007545</v>
      </c>
      <c r="AK2833" s="44">
        <f t="shared" si="191"/>
        <v>18328118007545</v>
      </c>
    </row>
    <row r="2834" spans="1:37" s="14" customFormat="1" ht="15" customHeight="1" thickBot="1" x14ac:dyDescent="0.25">
      <c r="A2834" s="9">
        <f t="shared" si="190"/>
        <v>902920</v>
      </c>
      <c r="B2834" s="18">
        <f>VLOOKUP(C2834,FORNECEDORES!D:E,2,0)</f>
        <v>7736</v>
      </c>
      <c r="C2834" s="19" t="str">
        <f>VLOOKUP(D2834,FORNECEDORES!A:D,4,0)</f>
        <v>27.385.816/0001-37</v>
      </c>
      <c r="D2834" s="13" t="s">
        <v>2591</v>
      </c>
      <c r="E2834" s="20" t="str">
        <f t="shared" si="192"/>
        <v>04 0029</v>
      </c>
      <c r="F2834" s="28" t="s">
        <v>4965</v>
      </c>
      <c r="G2834" s="21" t="str">
        <f>VLOOKUP(E2834,'FILIAIS PETZ'!A:E,5,0)</f>
        <v>PETZ PASSEIO DAS AGUAS</v>
      </c>
      <c r="H2834" s="20" t="str">
        <f>VLOOKUP(E2834,'FILIAIS PETZ'!A:D,4,0)</f>
        <v>PSAG-GO</v>
      </c>
      <c r="I2834" s="54">
        <v>45415</v>
      </c>
      <c r="J2834" s="9">
        <v>902920</v>
      </c>
      <c r="K2834" s="9" t="s">
        <v>5858</v>
      </c>
      <c r="L2834" s="83" t="s">
        <v>7428</v>
      </c>
      <c r="M2834" s="85">
        <v>45418</v>
      </c>
      <c r="N2834" s="85">
        <v>45441</v>
      </c>
      <c r="O2834" s="85">
        <v>45420</v>
      </c>
      <c r="P2834" s="55" t="s">
        <v>4990</v>
      </c>
      <c r="Q2834" s="84">
        <v>3</v>
      </c>
      <c r="R2834" s="84">
        <v>1</v>
      </c>
      <c r="S2834" s="84">
        <v>8</v>
      </c>
      <c r="T2834" s="84" t="s">
        <v>32</v>
      </c>
      <c r="U2834" s="84">
        <v>11002</v>
      </c>
      <c r="V2834" s="84">
        <v>11002</v>
      </c>
      <c r="W2834" s="84" t="s">
        <v>5019</v>
      </c>
      <c r="X2834" s="84" t="s">
        <v>4985</v>
      </c>
      <c r="Y2834" s="10" t="s">
        <v>4980</v>
      </c>
      <c r="Z2834" s="10" t="s">
        <v>4980</v>
      </c>
      <c r="AA2834" s="10" t="s">
        <v>4989</v>
      </c>
      <c r="AB2834" s="10" t="s">
        <v>5005</v>
      </c>
      <c r="AC2834" s="84" t="s">
        <v>5006</v>
      </c>
      <c r="AD2834" s="29"/>
      <c r="AE2834" s="20" t="str">
        <f>VLOOKUP(E2834,'FILIAIS PETZ'!A:Q,17,0)</f>
        <v>CO-2</v>
      </c>
      <c r="AF2834" s="20" t="str">
        <f>VLOOKUP(E2834,'FILIAIS PETZ'!A:Q,3,0)</f>
        <v>FELICIO</v>
      </c>
      <c r="AG2834" s="20" t="str">
        <f>VLOOKUP(E2834,'FILIAIS PETZ'!A:Q,2,0)</f>
        <v>R3</v>
      </c>
      <c r="AH2834" s="75">
        <v>89.6</v>
      </c>
      <c r="AI2834" s="16" t="s">
        <v>7284</v>
      </c>
      <c r="AJ2834" s="43">
        <f>VLOOKUP(E2834,'FILIAIS PETZ'!$A$2:$K$2000,11,0)</f>
        <v>18328118002900</v>
      </c>
      <c r="AK2834" s="44">
        <f t="shared" si="191"/>
        <v>18328118002900</v>
      </c>
    </row>
    <row r="2835" spans="1:37" s="14" customFormat="1" ht="15" customHeight="1" thickBot="1" x14ac:dyDescent="0.25">
      <c r="A2835" s="9">
        <f t="shared" si="190"/>
        <v>902922</v>
      </c>
      <c r="B2835" s="18">
        <f>VLOOKUP(C2835,FORNECEDORES!D:E,2,0)</f>
        <v>7736</v>
      </c>
      <c r="C2835" s="19" t="str">
        <f>VLOOKUP(D2835,FORNECEDORES!A:D,4,0)</f>
        <v>27.385.816/0001-37</v>
      </c>
      <c r="D2835" s="13" t="s">
        <v>2591</v>
      </c>
      <c r="E2835" s="20" t="str">
        <f t="shared" si="192"/>
        <v>04 0033</v>
      </c>
      <c r="F2835" s="28" t="s">
        <v>4933</v>
      </c>
      <c r="G2835" s="21" t="str">
        <f>VLOOKUP(E2835,'FILIAIS PETZ'!A:E,5,0)</f>
        <v>PETZ PARQUE FLAMBOYANT</v>
      </c>
      <c r="H2835" s="20" t="str">
        <f>VLOOKUP(E2835,'FILIAIS PETZ'!A:D,4,0)</f>
        <v>FBYT-GO</v>
      </c>
      <c r="I2835" s="54">
        <v>45415</v>
      </c>
      <c r="J2835" s="9">
        <v>902922</v>
      </c>
      <c r="K2835" s="9" t="s">
        <v>5858</v>
      </c>
      <c r="L2835" s="83" t="s">
        <v>7429</v>
      </c>
      <c r="M2835" s="85">
        <v>45418</v>
      </c>
      <c r="N2835" s="85">
        <v>45441</v>
      </c>
      <c r="O2835" s="85">
        <v>45420</v>
      </c>
      <c r="P2835" s="55" t="s">
        <v>4990</v>
      </c>
      <c r="Q2835" s="84">
        <v>3</v>
      </c>
      <c r="R2835" s="84">
        <v>1</v>
      </c>
      <c r="S2835" s="84">
        <v>8</v>
      </c>
      <c r="T2835" s="84" t="s">
        <v>32</v>
      </c>
      <c r="U2835" s="84">
        <v>11002</v>
      </c>
      <c r="V2835" s="84">
        <v>11002</v>
      </c>
      <c r="W2835" s="84" t="s">
        <v>5019</v>
      </c>
      <c r="X2835" s="84" t="s">
        <v>4985</v>
      </c>
      <c r="Y2835" s="10" t="s">
        <v>4980</v>
      </c>
      <c r="Z2835" s="10" t="s">
        <v>4980</v>
      </c>
      <c r="AA2835" s="10" t="s">
        <v>4989</v>
      </c>
      <c r="AB2835" s="10" t="s">
        <v>5005</v>
      </c>
      <c r="AC2835" s="84" t="s">
        <v>5006</v>
      </c>
      <c r="AD2835" s="29"/>
      <c r="AE2835" s="20" t="str">
        <f>VLOOKUP(E2835,'FILIAIS PETZ'!A:Q,17,0)</f>
        <v>CO-2</v>
      </c>
      <c r="AF2835" s="20" t="str">
        <f>VLOOKUP(E2835,'FILIAIS PETZ'!A:Q,3,0)</f>
        <v>FELICIO</v>
      </c>
      <c r="AG2835" s="20" t="str">
        <f>VLOOKUP(E2835,'FILIAIS PETZ'!A:Q,2,0)</f>
        <v>R3</v>
      </c>
      <c r="AH2835" s="75">
        <v>89.6</v>
      </c>
      <c r="AI2835" s="16" t="s">
        <v>7284</v>
      </c>
      <c r="AJ2835" s="43">
        <f>VLOOKUP(E2835,'FILIAIS PETZ'!$A$2:$K$2000,11,0)</f>
        <v>18328118003477</v>
      </c>
      <c r="AK2835" s="44">
        <f t="shared" si="191"/>
        <v>18328118003477</v>
      </c>
    </row>
    <row r="2836" spans="1:37" s="14" customFormat="1" ht="15" customHeight="1" thickBot="1" x14ac:dyDescent="0.25">
      <c r="A2836" s="9">
        <f t="shared" si="190"/>
        <v>902924</v>
      </c>
      <c r="B2836" s="18">
        <f>VLOOKUP(C2836,FORNECEDORES!D:E,2,0)</f>
        <v>7736</v>
      </c>
      <c r="C2836" s="19" t="str">
        <f>VLOOKUP(D2836,FORNECEDORES!A:D,4,0)</f>
        <v>27.385.816/0001-37</v>
      </c>
      <c r="D2836" s="13" t="s">
        <v>2591</v>
      </c>
      <c r="E2836" s="20" t="str">
        <f t="shared" si="192"/>
        <v>04 0077</v>
      </c>
      <c r="F2836" s="28" t="s">
        <v>4954</v>
      </c>
      <c r="G2836" s="21" t="str">
        <f>VLOOKUP(E2836,'FILIAIS PETZ'!A:E,5,0)</f>
        <v>PETZ GOIANIA (SETOR BUENO)</v>
      </c>
      <c r="H2836" s="20" t="str">
        <f>VLOOKUP(E2836,'FILIAIS PETZ'!A:D,4,0)</f>
        <v>BT63-GO</v>
      </c>
      <c r="I2836" s="54">
        <v>45415</v>
      </c>
      <c r="J2836" s="9">
        <v>902924</v>
      </c>
      <c r="K2836" s="9" t="s">
        <v>5858</v>
      </c>
      <c r="L2836" s="83" t="s">
        <v>7430</v>
      </c>
      <c r="M2836" s="85">
        <v>45418</v>
      </c>
      <c r="N2836" s="85">
        <v>45441</v>
      </c>
      <c r="O2836" s="85">
        <v>45420</v>
      </c>
      <c r="P2836" s="55" t="s">
        <v>4990</v>
      </c>
      <c r="Q2836" s="84">
        <v>3</v>
      </c>
      <c r="R2836" s="84">
        <v>1</v>
      </c>
      <c r="S2836" s="84">
        <v>8</v>
      </c>
      <c r="T2836" s="84" t="s">
        <v>32</v>
      </c>
      <c r="U2836" s="84">
        <v>11002</v>
      </c>
      <c r="V2836" s="84">
        <v>11002</v>
      </c>
      <c r="W2836" s="84" t="s">
        <v>5182</v>
      </c>
      <c r="X2836" s="84" t="s">
        <v>4985</v>
      </c>
      <c r="Y2836" s="9" t="s">
        <v>4993</v>
      </c>
      <c r="Z2836" s="9" t="s">
        <v>8408</v>
      </c>
      <c r="AA2836" s="9" t="s">
        <v>4989</v>
      </c>
      <c r="AB2836" s="9" t="s">
        <v>12941</v>
      </c>
      <c r="AC2836" s="84" t="s">
        <v>5006</v>
      </c>
      <c r="AD2836" s="29" t="s">
        <v>7878</v>
      </c>
      <c r="AE2836" s="20" t="str">
        <f>VLOOKUP(E2836,'FILIAIS PETZ'!A:Q,17,0)</f>
        <v>CO-2</v>
      </c>
      <c r="AF2836" s="20" t="str">
        <f>VLOOKUP(E2836,'FILIAIS PETZ'!A:Q,3,0)</f>
        <v>FELICIO</v>
      </c>
      <c r="AG2836" s="20" t="str">
        <f>VLOOKUP(E2836,'FILIAIS PETZ'!A:Q,2,0)</f>
        <v>R3</v>
      </c>
      <c r="AH2836" s="75">
        <v>1610</v>
      </c>
      <c r="AI2836" s="16" t="s">
        <v>7285</v>
      </c>
      <c r="AJ2836" s="43">
        <f>VLOOKUP(E2836,'FILIAIS PETZ'!$A$2:$K$2000,11,0)</f>
        <v>18328118007545</v>
      </c>
      <c r="AK2836" s="44">
        <f t="shared" si="191"/>
        <v>18328118007545</v>
      </c>
    </row>
    <row r="2837" spans="1:37" s="14" customFormat="1" ht="15" customHeight="1" thickBot="1" x14ac:dyDescent="0.25">
      <c r="A2837" s="9">
        <f t="shared" si="190"/>
        <v>902925</v>
      </c>
      <c r="B2837" s="18">
        <f>VLOOKUP(C2837,FORNECEDORES!D:E,2,0)</f>
        <v>7736</v>
      </c>
      <c r="C2837" s="19" t="str">
        <f>VLOOKUP(D2837,FORNECEDORES!A:D,4,0)</f>
        <v>27.385.816/0001-37</v>
      </c>
      <c r="D2837" s="13" t="s">
        <v>2591</v>
      </c>
      <c r="E2837" s="20" t="str">
        <f t="shared" si="192"/>
        <v>04 0077</v>
      </c>
      <c r="F2837" s="28" t="s">
        <v>4954</v>
      </c>
      <c r="G2837" s="21" t="str">
        <f>VLOOKUP(E2837,'FILIAIS PETZ'!A:E,5,0)</f>
        <v>PETZ GOIANIA (SETOR BUENO)</v>
      </c>
      <c r="H2837" s="20" t="str">
        <f>VLOOKUP(E2837,'FILIAIS PETZ'!A:D,4,0)</f>
        <v>BT63-GO</v>
      </c>
      <c r="I2837" s="54">
        <v>45415</v>
      </c>
      <c r="J2837" s="9">
        <v>902925</v>
      </c>
      <c r="K2837" s="9" t="s">
        <v>5858</v>
      </c>
      <c r="L2837" s="83" t="s">
        <v>7431</v>
      </c>
      <c r="M2837" s="85">
        <v>45418</v>
      </c>
      <c r="N2837" s="85">
        <v>45441</v>
      </c>
      <c r="O2837" s="85">
        <v>45420</v>
      </c>
      <c r="P2837" s="55" t="s">
        <v>4990</v>
      </c>
      <c r="Q2837" s="84">
        <v>3</v>
      </c>
      <c r="R2837" s="84">
        <v>1</v>
      </c>
      <c r="S2837" s="84">
        <v>8</v>
      </c>
      <c r="T2837" s="84" t="s">
        <v>32</v>
      </c>
      <c r="U2837" s="84">
        <v>11002</v>
      </c>
      <c r="V2837" s="84">
        <v>11002</v>
      </c>
      <c r="W2837" s="84" t="s">
        <v>5019</v>
      </c>
      <c r="X2837" s="84" t="s">
        <v>4985</v>
      </c>
      <c r="Y2837" s="10" t="s">
        <v>4993</v>
      </c>
      <c r="Z2837" s="10" t="s">
        <v>5020</v>
      </c>
      <c r="AA2837" s="10" t="s">
        <v>4989</v>
      </c>
      <c r="AB2837" s="10" t="s">
        <v>12941</v>
      </c>
      <c r="AC2837" s="84" t="s">
        <v>5006</v>
      </c>
      <c r="AD2837" s="29"/>
      <c r="AE2837" s="20" t="str">
        <f>VLOOKUP(E2837,'FILIAIS PETZ'!A:Q,17,0)</f>
        <v>CO-2</v>
      </c>
      <c r="AF2837" s="20" t="str">
        <f>VLOOKUP(E2837,'FILIAIS PETZ'!A:Q,3,0)</f>
        <v>FELICIO</v>
      </c>
      <c r="AG2837" s="20" t="str">
        <f>VLOOKUP(E2837,'FILIAIS PETZ'!A:Q,2,0)</f>
        <v>R3</v>
      </c>
      <c r="AH2837" s="75">
        <v>150</v>
      </c>
      <c r="AI2837" s="16" t="s">
        <v>7286</v>
      </c>
      <c r="AJ2837" s="43">
        <f>VLOOKUP(E2837,'FILIAIS PETZ'!$A$2:$K$2000,11,0)</f>
        <v>18328118007545</v>
      </c>
      <c r="AK2837" s="44">
        <f t="shared" si="191"/>
        <v>18328118007545</v>
      </c>
    </row>
    <row r="2838" spans="1:37" s="14" customFormat="1" ht="15" customHeight="1" thickBot="1" x14ac:dyDescent="0.25">
      <c r="A2838" s="9">
        <f t="shared" si="190"/>
        <v>902927</v>
      </c>
      <c r="B2838" s="18">
        <f>VLOOKUP(C2838,FORNECEDORES!D:E,2,0)</f>
        <v>7736</v>
      </c>
      <c r="C2838" s="19" t="str">
        <f>VLOOKUP(D2838,FORNECEDORES!A:D,4,0)</f>
        <v>27.385.816/0001-37</v>
      </c>
      <c r="D2838" s="13" t="s">
        <v>2591</v>
      </c>
      <c r="E2838" s="20" t="str">
        <f t="shared" si="192"/>
        <v>04 0077</v>
      </c>
      <c r="F2838" s="28" t="s">
        <v>4954</v>
      </c>
      <c r="G2838" s="21" t="str">
        <f>VLOOKUP(E2838,'FILIAIS PETZ'!A:E,5,0)</f>
        <v>PETZ GOIANIA (SETOR BUENO)</v>
      </c>
      <c r="H2838" s="20" t="str">
        <f>VLOOKUP(E2838,'FILIAIS PETZ'!A:D,4,0)</f>
        <v>BT63-GO</v>
      </c>
      <c r="I2838" s="54">
        <v>45415</v>
      </c>
      <c r="J2838" s="9">
        <v>902927</v>
      </c>
      <c r="K2838" s="9" t="s">
        <v>5858</v>
      </c>
      <c r="L2838" s="83" t="s">
        <v>7432</v>
      </c>
      <c r="M2838" s="85">
        <v>45418</v>
      </c>
      <c r="N2838" s="85">
        <v>45441</v>
      </c>
      <c r="O2838" s="85">
        <v>45420</v>
      </c>
      <c r="P2838" s="55" t="s">
        <v>4990</v>
      </c>
      <c r="Q2838" s="84">
        <v>3</v>
      </c>
      <c r="R2838" s="84">
        <v>1</v>
      </c>
      <c r="S2838" s="84">
        <v>8</v>
      </c>
      <c r="T2838" s="84" t="s">
        <v>32</v>
      </c>
      <c r="U2838" s="84">
        <v>11002</v>
      </c>
      <c r="V2838" s="84">
        <v>11002</v>
      </c>
      <c r="W2838" s="84" t="s">
        <v>5024</v>
      </c>
      <c r="X2838" s="84" t="s">
        <v>4985</v>
      </c>
      <c r="Y2838" s="10" t="s">
        <v>4980</v>
      </c>
      <c r="Z2838" s="10" t="s">
        <v>4980</v>
      </c>
      <c r="AA2838" s="10" t="s">
        <v>4989</v>
      </c>
      <c r="AB2838" s="10" t="s">
        <v>5005</v>
      </c>
      <c r="AC2838" s="84" t="s">
        <v>5006</v>
      </c>
      <c r="AD2838" s="29"/>
      <c r="AE2838" s="20" t="str">
        <f>VLOOKUP(E2838,'FILIAIS PETZ'!A:Q,17,0)</f>
        <v>CO-2</v>
      </c>
      <c r="AF2838" s="20" t="str">
        <f>VLOOKUP(E2838,'FILIAIS PETZ'!A:Q,3,0)</f>
        <v>FELICIO</v>
      </c>
      <c r="AG2838" s="20" t="str">
        <f>VLOOKUP(E2838,'FILIAIS PETZ'!A:Q,2,0)</f>
        <v>R3</v>
      </c>
      <c r="AH2838" s="75">
        <v>175</v>
      </c>
      <c r="AI2838" s="16" t="s">
        <v>7287</v>
      </c>
      <c r="AJ2838" s="43">
        <f>VLOOKUP(E2838,'FILIAIS PETZ'!$A$2:$K$2000,11,0)</f>
        <v>18328118007545</v>
      </c>
      <c r="AK2838" s="44">
        <f t="shared" si="191"/>
        <v>18328118007545</v>
      </c>
    </row>
    <row r="2839" spans="1:37" s="14" customFormat="1" ht="15" customHeight="1" thickBot="1" x14ac:dyDescent="0.25">
      <c r="A2839" s="9">
        <f t="shared" si="190"/>
        <v>902928</v>
      </c>
      <c r="B2839" s="18">
        <f>VLOOKUP(C2839,FORNECEDORES!D:E,2,0)</f>
        <v>7736</v>
      </c>
      <c r="C2839" s="19" t="str">
        <f>VLOOKUP(D2839,FORNECEDORES!A:D,4,0)</f>
        <v>27.385.816/0001-37</v>
      </c>
      <c r="D2839" s="13" t="s">
        <v>2591</v>
      </c>
      <c r="E2839" s="20" t="str">
        <f t="shared" si="192"/>
        <v>04 0153</v>
      </c>
      <c r="F2839" s="28" t="s">
        <v>4966</v>
      </c>
      <c r="G2839" s="21" t="str">
        <f>VLOOKUP(E2839,'FILIAIS PETZ'!A:E,5,0)</f>
        <v>PETZ TAGUATINGA</v>
      </c>
      <c r="H2839" s="20" t="str">
        <f>VLOOKUP(E2839,'FILIAIS PETZ'!A:D,4,0)</f>
        <v>TGTG-DF</v>
      </c>
      <c r="I2839" s="54">
        <v>45415</v>
      </c>
      <c r="J2839" s="9">
        <v>902928</v>
      </c>
      <c r="K2839" s="9" t="s">
        <v>5858</v>
      </c>
      <c r="L2839" s="83" t="s">
        <v>7433</v>
      </c>
      <c r="M2839" s="85">
        <v>45418</v>
      </c>
      <c r="N2839" s="85">
        <v>45441</v>
      </c>
      <c r="O2839" s="85">
        <v>45420</v>
      </c>
      <c r="P2839" s="55" t="s">
        <v>4990</v>
      </c>
      <c r="Q2839" s="84">
        <v>3</v>
      </c>
      <c r="R2839" s="84">
        <v>1</v>
      </c>
      <c r="S2839" s="84">
        <v>8</v>
      </c>
      <c r="T2839" s="84" t="s">
        <v>32</v>
      </c>
      <c r="U2839" s="84">
        <v>11002</v>
      </c>
      <c r="V2839" s="84">
        <v>11002</v>
      </c>
      <c r="W2839" s="84" t="s">
        <v>5019</v>
      </c>
      <c r="X2839" s="84" t="s">
        <v>4985</v>
      </c>
      <c r="Y2839" s="10" t="s">
        <v>4993</v>
      </c>
      <c r="Z2839" s="10" t="s">
        <v>4993</v>
      </c>
      <c r="AA2839" s="10" t="s">
        <v>4989</v>
      </c>
      <c r="AB2839" s="10" t="s">
        <v>12941</v>
      </c>
      <c r="AC2839" s="84" t="s">
        <v>5006</v>
      </c>
      <c r="AD2839" s="29"/>
      <c r="AE2839" s="20" t="str">
        <f>VLOOKUP(E2839,'FILIAIS PETZ'!A:Q,17,0)</f>
        <v>CO-1</v>
      </c>
      <c r="AF2839" s="20" t="str">
        <f>VLOOKUP(E2839,'FILIAIS PETZ'!A:Q,3,0)</f>
        <v>FELICIO</v>
      </c>
      <c r="AG2839" s="20" t="str">
        <f>VLOOKUP(E2839,'FILIAIS PETZ'!A:Q,2,0)</f>
        <v>R3</v>
      </c>
      <c r="AH2839" s="75">
        <v>1848</v>
      </c>
      <c r="AI2839" s="16" t="s">
        <v>7288</v>
      </c>
      <c r="AJ2839" s="43">
        <f>VLOOKUP(E2839,'FILIAIS PETZ'!$A$2:$K$2000,11,0)</f>
        <v>18328118014916</v>
      </c>
      <c r="AK2839" s="44">
        <f t="shared" si="191"/>
        <v>18328118014916</v>
      </c>
    </row>
    <row r="2840" spans="1:37" s="14" customFormat="1" ht="15" customHeight="1" thickBot="1" x14ac:dyDescent="0.25">
      <c r="A2840" s="9">
        <f t="shared" si="190"/>
        <v>902932</v>
      </c>
      <c r="B2840" s="18">
        <f>VLOOKUP(C2840,FORNECEDORES!D:E,2,0)</f>
        <v>7736</v>
      </c>
      <c r="C2840" s="19" t="str">
        <f>VLOOKUP(D2840,FORNECEDORES!A:D,4,0)</f>
        <v>27.385.816/0001-37</v>
      </c>
      <c r="D2840" s="13" t="s">
        <v>2591</v>
      </c>
      <c r="E2840" s="20" t="str">
        <f t="shared" si="192"/>
        <v>04 0144</v>
      </c>
      <c r="F2840" s="28" t="s">
        <v>4938</v>
      </c>
      <c r="G2840" s="21" t="str">
        <f>VLOOKUP(E2840,'FILIAIS PETZ'!A:E,5,0)</f>
        <v>PETZ FERNANDO CORREA</v>
      </c>
      <c r="H2840" s="20" t="str">
        <f>VLOOKUP(E2840,'FILIAIS PETZ'!A:D,4,0)</f>
        <v>FCOR-MT</v>
      </c>
      <c r="I2840" s="54">
        <v>45415</v>
      </c>
      <c r="J2840" s="9">
        <v>902932</v>
      </c>
      <c r="K2840" s="9" t="s">
        <v>5858</v>
      </c>
      <c r="L2840" s="83" t="s">
        <v>7434</v>
      </c>
      <c r="M2840" s="85">
        <v>45418</v>
      </c>
      <c r="N2840" s="85">
        <v>45441</v>
      </c>
      <c r="O2840" s="85">
        <v>45420</v>
      </c>
      <c r="P2840" s="55" t="s">
        <v>4990</v>
      </c>
      <c r="Q2840" s="84">
        <v>3</v>
      </c>
      <c r="R2840" s="84">
        <v>1</v>
      </c>
      <c r="S2840" s="84">
        <v>8</v>
      </c>
      <c r="T2840" s="84" t="s">
        <v>32</v>
      </c>
      <c r="U2840" s="84">
        <v>11002</v>
      </c>
      <c r="V2840" s="84">
        <v>11002</v>
      </c>
      <c r="W2840" s="84" t="s">
        <v>5019</v>
      </c>
      <c r="X2840" s="84" t="s">
        <v>4985</v>
      </c>
      <c r="Y2840" s="9" t="s">
        <v>4993</v>
      </c>
      <c r="Z2840" s="9" t="s">
        <v>8408</v>
      </c>
      <c r="AA2840" s="9" t="s">
        <v>4989</v>
      </c>
      <c r="AB2840" s="9" t="s">
        <v>12941</v>
      </c>
      <c r="AC2840" s="84" t="s">
        <v>5006</v>
      </c>
      <c r="AD2840" s="29" t="s">
        <v>7878</v>
      </c>
      <c r="AE2840" s="20" t="str">
        <f>VLOOKUP(E2840,'FILIAIS PETZ'!A:Q,17,0)</f>
        <v>CO-3</v>
      </c>
      <c r="AF2840" s="20" t="str">
        <f>VLOOKUP(E2840,'FILIAIS PETZ'!A:Q,3,0)</f>
        <v>FELICIO</v>
      </c>
      <c r="AG2840" s="20" t="str">
        <f>VLOOKUP(E2840,'FILIAIS PETZ'!A:Q,2,0)</f>
        <v>R3</v>
      </c>
      <c r="AH2840" s="75">
        <v>2050</v>
      </c>
      <c r="AI2840" s="16" t="s">
        <v>7289</v>
      </c>
      <c r="AJ2840" s="43">
        <f>VLOOKUP(E2840,'FILIAIS PETZ'!$A$2:$K$2000,11,0)</f>
        <v>18328118014169</v>
      </c>
      <c r="AK2840" s="44">
        <f t="shared" si="191"/>
        <v>18328118014169</v>
      </c>
    </row>
    <row r="2841" spans="1:37" s="14" customFormat="1" ht="15" customHeight="1" thickBot="1" x14ac:dyDescent="0.25">
      <c r="A2841" s="9">
        <f t="shared" si="190"/>
        <v>902935</v>
      </c>
      <c r="B2841" s="18">
        <f>VLOOKUP(C2841,FORNECEDORES!D:E,2,0)</f>
        <v>7736</v>
      </c>
      <c r="C2841" s="19" t="str">
        <f>VLOOKUP(D2841,FORNECEDORES!A:D,4,0)</f>
        <v>27.385.816/0001-37</v>
      </c>
      <c r="D2841" s="13" t="s">
        <v>2591</v>
      </c>
      <c r="E2841" s="20" t="str">
        <f t="shared" si="192"/>
        <v>04 0142</v>
      </c>
      <c r="F2841" s="28" t="s">
        <v>4931</v>
      </c>
      <c r="G2841" s="21" t="str">
        <f>VLOOKUP(E2841,'FILIAIS PETZ'!A:E,5,0)</f>
        <v>PETZ MIGUEL SUTIL</v>
      </c>
      <c r="H2841" s="20" t="str">
        <f>VLOOKUP(E2841,'FILIAIS PETZ'!A:D,4,0)</f>
        <v>MGST-MT</v>
      </c>
      <c r="I2841" s="54">
        <v>45415</v>
      </c>
      <c r="J2841" s="9">
        <v>902935</v>
      </c>
      <c r="K2841" s="9" t="s">
        <v>5858</v>
      </c>
      <c r="L2841" s="83" t="s">
        <v>7435</v>
      </c>
      <c r="M2841" s="85">
        <v>45418</v>
      </c>
      <c r="N2841" s="85">
        <v>45441</v>
      </c>
      <c r="O2841" s="85">
        <v>45420</v>
      </c>
      <c r="P2841" s="55" t="s">
        <v>4990</v>
      </c>
      <c r="Q2841" s="84">
        <v>3</v>
      </c>
      <c r="R2841" s="84">
        <v>1</v>
      </c>
      <c r="S2841" s="84">
        <v>8</v>
      </c>
      <c r="T2841" s="84" t="s">
        <v>32</v>
      </c>
      <c r="U2841" s="84">
        <v>11002</v>
      </c>
      <c r="V2841" s="84">
        <v>11002</v>
      </c>
      <c r="W2841" s="84" t="s">
        <v>5039</v>
      </c>
      <c r="X2841" s="84" t="s">
        <v>4985</v>
      </c>
      <c r="Y2841" s="10" t="s">
        <v>4993</v>
      </c>
      <c r="Z2841" s="10" t="s">
        <v>4993</v>
      </c>
      <c r="AA2841" s="10" t="s">
        <v>4989</v>
      </c>
      <c r="AB2841" s="10" t="s">
        <v>12941</v>
      </c>
      <c r="AC2841" s="84" t="s">
        <v>5006</v>
      </c>
      <c r="AD2841" s="29"/>
      <c r="AE2841" s="20" t="str">
        <f>VLOOKUP(E2841,'FILIAIS PETZ'!A:Q,17,0)</f>
        <v>CO-3</v>
      </c>
      <c r="AF2841" s="20" t="str">
        <f>VLOOKUP(E2841,'FILIAIS PETZ'!A:Q,3,0)</f>
        <v>FELICIO</v>
      </c>
      <c r="AG2841" s="20" t="str">
        <f>VLOOKUP(E2841,'FILIAIS PETZ'!A:Q,2,0)</f>
        <v>R3</v>
      </c>
      <c r="AH2841" s="75">
        <v>450</v>
      </c>
      <c r="AI2841" s="16" t="s">
        <v>7290</v>
      </c>
      <c r="AJ2841" s="43">
        <f>VLOOKUP(E2841,'FILIAIS PETZ'!$A$2:$K$2000,11,0)</f>
        <v>18328118013430</v>
      </c>
      <c r="AK2841" s="44">
        <f t="shared" si="191"/>
        <v>18328118013430</v>
      </c>
    </row>
    <row r="2842" spans="1:37" s="14" customFormat="1" ht="15" customHeight="1" thickBot="1" x14ac:dyDescent="0.25">
      <c r="A2842" s="9">
        <f t="shared" si="190"/>
        <v>902938</v>
      </c>
      <c r="B2842" s="18">
        <f>VLOOKUP(C2842,FORNECEDORES!D:E,2,0)</f>
        <v>7736</v>
      </c>
      <c r="C2842" s="19" t="str">
        <f>VLOOKUP(D2842,FORNECEDORES!A:D,4,0)</f>
        <v>27.385.816/0001-37</v>
      </c>
      <c r="D2842" s="13" t="s">
        <v>2591</v>
      </c>
      <c r="E2842" s="20" t="str">
        <f t="shared" si="192"/>
        <v>04 0273</v>
      </c>
      <c r="F2842" s="28" t="s">
        <v>4972</v>
      </c>
      <c r="G2842" s="21" t="str">
        <f>VLOOKUP(E2842,'FILIAIS PETZ'!A:E,5,0)</f>
        <v xml:space="preserve">PETZ ESTAÇÃO GOIANIA </v>
      </c>
      <c r="H2842" s="20" t="str">
        <f>VLOOKUP(E2842,'FILIAIS PETZ'!A:D,4,0)</f>
        <v>ESTG-GO</v>
      </c>
      <c r="I2842" s="54">
        <v>45415</v>
      </c>
      <c r="J2842" s="9">
        <v>902938</v>
      </c>
      <c r="K2842" s="9" t="s">
        <v>5858</v>
      </c>
      <c r="L2842" s="83" t="s">
        <v>7436</v>
      </c>
      <c r="M2842" s="85">
        <v>45418</v>
      </c>
      <c r="N2842" s="85">
        <v>45441</v>
      </c>
      <c r="O2842" s="85">
        <v>45420</v>
      </c>
      <c r="P2842" s="55" t="s">
        <v>4990</v>
      </c>
      <c r="Q2842" s="84">
        <v>3</v>
      </c>
      <c r="R2842" s="84">
        <v>1</v>
      </c>
      <c r="S2842" s="84">
        <v>8</v>
      </c>
      <c r="T2842" s="84" t="s">
        <v>32</v>
      </c>
      <c r="U2842" s="84">
        <v>11002</v>
      </c>
      <c r="V2842" s="84">
        <v>11002</v>
      </c>
      <c r="W2842" s="84" t="s">
        <v>5021</v>
      </c>
      <c r="X2842" s="84" t="s">
        <v>4985</v>
      </c>
      <c r="Y2842" s="10" t="s">
        <v>4980</v>
      </c>
      <c r="Z2842" s="10" t="s">
        <v>4980</v>
      </c>
      <c r="AA2842" s="10" t="s">
        <v>4989</v>
      </c>
      <c r="AB2842" s="10" t="s">
        <v>5005</v>
      </c>
      <c r="AC2842" s="84" t="s">
        <v>5006</v>
      </c>
      <c r="AD2842" s="29"/>
      <c r="AE2842" s="20" t="str">
        <f>VLOOKUP(E2842,'FILIAIS PETZ'!A:Q,17,0)</f>
        <v>CO-2</v>
      </c>
      <c r="AF2842" s="20" t="str">
        <f>VLOOKUP(E2842,'FILIAIS PETZ'!A:Q,3,0)</f>
        <v>FELICIO</v>
      </c>
      <c r="AG2842" s="20" t="str">
        <f>VLOOKUP(E2842,'FILIAIS PETZ'!A:Q,2,0)</f>
        <v>R3</v>
      </c>
      <c r="AH2842" s="75">
        <v>105</v>
      </c>
      <c r="AI2842" s="16" t="s">
        <v>7291</v>
      </c>
      <c r="AJ2842" s="43">
        <f>VLOOKUP(E2842,'FILIAIS PETZ'!$A$2:$K$2000,11,0)</f>
        <v>18328118027732</v>
      </c>
      <c r="AK2842" s="44">
        <f t="shared" si="191"/>
        <v>18328118027732</v>
      </c>
    </row>
    <row r="2843" spans="1:37" s="14" customFormat="1" ht="15" customHeight="1" thickBot="1" x14ac:dyDescent="0.25">
      <c r="A2843" s="9">
        <f t="shared" si="190"/>
        <v>902940</v>
      </c>
      <c r="B2843" s="18">
        <f>VLOOKUP(C2843,FORNECEDORES!D:E,2,0)</f>
        <v>7736</v>
      </c>
      <c r="C2843" s="19" t="str">
        <f>VLOOKUP(D2843,FORNECEDORES!A:D,4,0)</f>
        <v>27.385.816/0001-37</v>
      </c>
      <c r="D2843" s="13" t="s">
        <v>2591</v>
      </c>
      <c r="E2843" s="20" t="str">
        <f t="shared" si="192"/>
        <v>04 0073</v>
      </c>
      <c r="F2843" s="28" t="s">
        <v>4953</v>
      </c>
      <c r="G2843" s="21" t="str">
        <f>VLOOKUP(E2843,'FILIAIS PETZ'!A:E,5,0)</f>
        <v>PETZ CAMPO GRANDE</v>
      </c>
      <c r="H2843" s="20" t="str">
        <f>VLOOKUP(E2843,'FILIAIS PETZ'!A:D,4,0)</f>
        <v>CGDE-MS</v>
      </c>
      <c r="I2843" s="54">
        <v>45415</v>
      </c>
      <c r="J2843" s="9">
        <v>902940</v>
      </c>
      <c r="K2843" s="9" t="s">
        <v>5858</v>
      </c>
      <c r="L2843" s="83" t="s">
        <v>7437</v>
      </c>
      <c r="M2843" s="85">
        <v>45418</v>
      </c>
      <c r="N2843" s="85">
        <v>45441</v>
      </c>
      <c r="O2843" s="85">
        <v>45420</v>
      </c>
      <c r="P2843" s="55" t="s">
        <v>4990</v>
      </c>
      <c r="Q2843" s="84">
        <v>3</v>
      </c>
      <c r="R2843" s="84">
        <v>1</v>
      </c>
      <c r="S2843" s="84">
        <v>8</v>
      </c>
      <c r="T2843" s="84" t="s">
        <v>32</v>
      </c>
      <c r="U2843" s="84">
        <v>11002</v>
      </c>
      <c r="V2843" s="84">
        <v>11002</v>
      </c>
      <c r="W2843" s="84" t="s">
        <v>5119</v>
      </c>
      <c r="X2843" s="84" t="s">
        <v>4992</v>
      </c>
      <c r="Y2843" s="9" t="s">
        <v>4993</v>
      </c>
      <c r="Z2843" s="9" t="s">
        <v>8408</v>
      </c>
      <c r="AA2843" s="9" t="s">
        <v>4992</v>
      </c>
      <c r="AB2843" s="9" t="s">
        <v>12941</v>
      </c>
      <c r="AC2843" s="84" t="s">
        <v>5006</v>
      </c>
      <c r="AD2843" s="29" t="s">
        <v>7878</v>
      </c>
      <c r="AE2843" s="20" t="str">
        <f>VLOOKUP(E2843,'FILIAIS PETZ'!A:Q,17,0)</f>
        <v>CO-1</v>
      </c>
      <c r="AF2843" s="20" t="str">
        <f>VLOOKUP(E2843,'FILIAIS PETZ'!A:Q,3,0)</f>
        <v>FELICIO</v>
      </c>
      <c r="AG2843" s="20" t="str">
        <f>VLOOKUP(E2843,'FILIAIS PETZ'!A:Q,2,0)</f>
        <v>R3</v>
      </c>
      <c r="AH2843" s="75">
        <v>1450</v>
      </c>
      <c r="AI2843" s="16" t="s">
        <v>7292</v>
      </c>
      <c r="AJ2843" s="43">
        <f>VLOOKUP(E2843,'FILIAIS PETZ'!$A$2:$K$2000,11,0)</f>
        <v>18328118007383</v>
      </c>
      <c r="AK2843" s="44">
        <f t="shared" si="191"/>
        <v>18328118007383</v>
      </c>
    </row>
    <row r="2844" spans="1:37" s="14" customFormat="1" ht="15" customHeight="1" thickBot="1" x14ac:dyDescent="0.25">
      <c r="A2844" s="9">
        <f t="shared" si="190"/>
        <v>902942</v>
      </c>
      <c r="B2844" s="18">
        <f>VLOOKUP(C2844,FORNECEDORES!D:E,2,0)</f>
        <v>7736</v>
      </c>
      <c r="C2844" s="19" t="str">
        <f>VLOOKUP(D2844,FORNECEDORES!A:D,4,0)</f>
        <v>27.385.816/0001-37</v>
      </c>
      <c r="D2844" s="13" t="s">
        <v>2591</v>
      </c>
      <c r="E2844" s="20" t="str">
        <f t="shared" si="192"/>
        <v>04 0224</v>
      </c>
      <c r="F2844" s="28" t="s">
        <v>4941</v>
      </c>
      <c r="G2844" s="21" t="str">
        <f>VLOOKUP(E2844,'FILIAIS PETZ'!A:E,5,0)</f>
        <v>PETZ NORTE SUL PLAZA</v>
      </c>
      <c r="H2844" s="20" t="str">
        <f>VLOOKUP(E2844,'FILIAIS PETZ'!A:D,4,0)</f>
        <v>NSPL-MS</v>
      </c>
      <c r="I2844" s="54">
        <v>45415</v>
      </c>
      <c r="J2844" s="9">
        <v>902942</v>
      </c>
      <c r="K2844" s="9" t="s">
        <v>5858</v>
      </c>
      <c r="L2844" s="83" t="s">
        <v>7438</v>
      </c>
      <c r="M2844" s="85">
        <v>45418</v>
      </c>
      <c r="N2844" s="85">
        <v>45441</v>
      </c>
      <c r="O2844" s="85">
        <v>45420</v>
      </c>
      <c r="P2844" s="55" t="s">
        <v>4990</v>
      </c>
      <c r="Q2844" s="84">
        <v>3</v>
      </c>
      <c r="R2844" s="84">
        <v>1</v>
      </c>
      <c r="S2844" s="84">
        <v>8</v>
      </c>
      <c r="T2844" s="84" t="s">
        <v>32</v>
      </c>
      <c r="U2844" s="84">
        <v>11002</v>
      </c>
      <c r="V2844" s="84">
        <v>11002</v>
      </c>
      <c r="W2844" s="84" t="s">
        <v>5034</v>
      </c>
      <c r="X2844" s="84" t="s">
        <v>4985</v>
      </c>
      <c r="Y2844" s="10" t="s">
        <v>4993</v>
      </c>
      <c r="Z2844" s="10" t="s">
        <v>4993</v>
      </c>
      <c r="AA2844" s="10" t="s">
        <v>4989</v>
      </c>
      <c r="AB2844" s="10" t="s">
        <v>12941</v>
      </c>
      <c r="AC2844" s="84" t="s">
        <v>5006</v>
      </c>
      <c r="AD2844" s="29"/>
      <c r="AE2844" s="20" t="str">
        <f>VLOOKUP(E2844,'FILIAIS PETZ'!A:Q,17,0)</f>
        <v>CO-1</v>
      </c>
      <c r="AF2844" s="20" t="str">
        <f>VLOOKUP(E2844,'FILIAIS PETZ'!A:Q,3,0)</f>
        <v>FELICIO</v>
      </c>
      <c r="AG2844" s="20" t="str">
        <f>VLOOKUP(E2844,'FILIAIS PETZ'!A:Q,2,0)</f>
        <v>R3</v>
      </c>
      <c r="AH2844" s="75">
        <v>750</v>
      </c>
      <c r="AI2844" s="16" t="s">
        <v>7293</v>
      </c>
      <c r="AJ2844" s="43">
        <f>VLOOKUP(E2844,'FILIAIS PETZ'!$A$2:$K$2000,11,0)</f>
        <v>18328118021459</v>
      </c>
      <c r="AK2844" s="44">
        <f t="shared" si="191"/>
        <v>18328118021459</v>
      </c>
    </row>
    <row r="2845" spans="1:37" s="14" customFormat="1" ht="15" customHeight="1" thickBot="1" x14ac:dyDescent="0.25">
      <c r="A2845" s="9">
        <f t="shared" si="190"/>
        <v>902945</v>
      </c>
      <c r="B2845" s="18">
        <f>VLOOKUP(C2845,FORNECEDORES!D:E,2,0)</f>
        <v>7736</v>
      </c>
      <c r="C2845" s="19" t="str">
        <f>VLOOKUP(D2845,FORNECEDORES!A:D,4,0)</f>
        <v>27.385.816/0001-37</v>
      </c>
      <c r="D2845" s="13" t="s">
        <v>2591</v>
      </c>
      <c r="E2845" s="20" t="str">
        <f t="shared" si="192"/>
        <v>04 0161</v>
      </c>
      <c r="F2845" s="28" t="s">
        <v>4959</v>
      </c>
      <c r="G2845" s="21" t="str">
        <f>VLOOKUP(E2845,'FILIAIS PETZ'!A:E,5,0)</f>
        <v>PETZ CEILANDIA</v>
      </c>
      <c r="H2845" s="20" t="str">
        <f>VLOOKUP(E2845,'FILIAIS PETZ'!A:D,4,0)</f>
        <v>CDIA-DF</v>
      </c>
      <c r="I2845" s="54">
        <v>45415</v>
      </c>
      <c r="J2845" s="9">
        <v>902945</v>
      </c>
      <c r="K2845" s="9" t="s">
        <v>5858</v>
      </c>
      <c r="L2845" s="83" t="s">
        <v>7439</v>
      </c>
      <c r="M2845" s="85">
        <v>45418</v>
      </c>
      <c r="N2845" s="85">
        <v>45441</v>
      </c>
      <c r="O2845" s="85">
        <v>45420</v>
      </c>
      <c r="P2845" s="55" t="s">
        <v>4990</v>
      </c>
      <c r="Q2845" s="84">
        <v>3</v>
      </c>
      <c r="R2845" s="84">
        <v>1</v>
      </c>
      <c r="S2845" s="84">
        <v>8</v>
      </c>
      <c r="T2845" s="84" t="s">
        <v>32</v>
      </c>
      <c r="U2845" s="84">
        <v>11002</v>
      </c>
      <c r="V2845" s="84">
        <v>11002</v>
      </c>
      <c r="W2845" s="84" t="s">
        <v>5019</v>
      </c>
      <c r="X2845" s="84" t="s">
        <v>4992</v>
      </c>
      <c r="Y2845" s="10" t="s">
        <v>4980</v>
      </c>
      <c r="Z2845" s="10" t="s">
        <v>4980</v>
      </c>
      <c r="AA2845" s="10" t="s">
        <v>4992</v>
      </c>
      <c r="AB2845" s="9" t="s">
        <v>5005</v>
      </c>
      <c r="AC2845" s="84" t="s">
        <v>5006</v>
      </c>
      <c r="AD2845" s="29"/>
      <c r="AE2845" s="20" t="str">
        <f>VLOOKUP(E2845,'FILIAIS PETZ'!A:Q,17,0)</f>
        <v>CO-1</v>
      </c>
      <c r="AF2845" s="20" t="str">
        <f>VLOOKUP(E2845,'FILIAIS PETZ'!A:Q,3,0)</f>
        <v>FELICIO</v>
      </c>
      <c r="AG2845" s="20" t="str">
        <f>VLOOKUP(E2845,'FILIAIS PETZ'!A:Q,2,0)</f>
        <v>R3</v>
      </c>
      <c r="AH2845" s="75">
        <v>741.3</v>
      </c>
      <c r="AI2845" s="16" t="s">
        <v>7294</v>
      </c>
      <c r="AJ2845" s="43">
        <f>VLOOKUP(E2845,'FILIAIS PETZ'!$A$2:$K$2000,11,0)</f>
        <v>18328118015211</v>
      </c>
      <c r="AK2845" s="44">
        <f t="shared" si="191"/>
        <v>18328118015211</v>
      </c>
    </row>
    <row r="2846" spans="1:37" s="14" customFormat="1" ht="15" customHeight="1" thickBot="1" x14ac:dyDescent="0.25">
      <c r="A2846" s="9">
        <f t="shared" si="190"/>
        <v>902949</v>
      </c>
      <c r="B2846" s="18">
        <f>VLOOKUP(C2846,FORNECEDORES!D:E,2,0)</f>
        <v>7736</v>
      </c>
      <c r="C2846" s="19" t="str">
        <f>VLOOKUP(D2846,FORNECEDORES!A:D,4,0)</f>
        <v>27.385.816/0001-37</v>
      </c>
      <c r="D2846" s="13" t="s">
        <v>2591</v>
      </c>
      <c r="E2846" s="20" t="str">
        <f t="shared" si="192"/>
        <v>04 0257</v>
      </c>
      <c r="F2846" s="28" t="s">
        <v>5998</v>
      </c>
      <c r="G2846" s="21" t="str">
        <f>VLOOKUP(E2846,'FILIAIS PETZ'!A:E,5,0)</f>
        <v>PETZ AGUAS CLARAS</v>
      </c>
      <c r="H2846" s="20" t="str">
        <f>VLOOKUP(E2846,'FILIAIS PETZ'!A:D,4,0)</f>
        <v>ACLR-DF</v>
      </c>
      <c r="I2846" s="54">
        <v>45415</v>
      </c>
      <c r="J2846" s="9">
        <v>902949</v>
      </c>
      <c r="K2846" s="9" t="s">
        <v>5858</v>
      </c>
      <c r="L2846" s="83" t="s">
        <v>7440</v>
      </c>
      <c r="M2846" s="85">
        <v>45418</v>
      </c>
      <c r="N2846" s="85">
        <v>45441</v>
      </c>
      <c r="O2846" s="85">
        <v>45420</v>
      </c>
      <c r="P2846" s="55" t="s">
        <v>4990</v>
      </c>
      <c r="Q2846" s="84">
        <v>3</v>
      </c>
      <c r="R2846" s="84">
        <v>1</v>
      </c>
      <c r="S2846" s="84">
        <v>8</v>
      </c>
      <c r="T2846" s="84" t="s">
        <v>32</v>
      </c>
      <c r="U2846" s="84">
        <v>11002</v>
      </c>
      <c r="V2846" s="84">
        <v>11002</v>
      </c>
      <c r="W2846" s="84" t="s">
        <v>5019</v>
      </c>
      <c r="X2846" s="84" t="s">
        <v>4992</v>
      </c>
      <c r="Y2846" s="10" t="s">
        <v>4980</v>
      </c>
      <c r="Z2846" s="10" t="s">
        <v>4980</v>
      </c>
      <c r="AA2846" s="10" t="s">
        <v>4992</v>
      </c>
      <c r="AB2846" s="9" t="s">
        <v>5005</v>
      </c>
      <c r="AC2846" s="84" t="s">
        <v>5006</v>
      </c>
      <c r="AD2846" s="29"/>
      <c r="AE2846" s="20" t="str">
        <f>VLOOKUP(E2846,'FILIAIS PETZ'!A:Q,17,0)</f>
        <v>CO-1</v>
      </c>
      <c r="AF2846" s="20" t="str">
        <f>VLOOKUP(E2846,'FILIAIS PETZ'!A:Q,3,0)</f>
        <v>FELICIO</v>
      </c>
      <c r="AG2846" s="20" t="str">
        <f>VLOOKUP(E2846,'FILIAIS PETZ'!A:Q,2,0)</f>
        <v>R3</v>
      </c>
      <c r="AH2846" s="75">
        <v>741.3</v>
      </c>
      <c r="AI2846" s="16" t="s">
        <v>7294</v>
      </c>
      <c r="AJ2846" s="43" t="str">
        <f>VLOOKUP(E2846,'FILIAIS PETZ'!$A$2:$K$2000,11,0)</f>
        <v>18.328.118/0281-19</v>
      </c>
      <c r="AK2846" s="44" t="str">
        <f t="shared" si="191"/>
        <v>18.328.118/0281-19</v>
      </c>
    </row>
    <row r="2847" spans="1:37" s="14" customFormat="1" ht="15" customHeight="1" thickBot="1" x14ac:dyDescent="0.25">
      <c r="A2847" s="9">
        <f t="shared" ref="A2847:A2878" si="193">J2847</f>
        <v>902950</v>
      </c>
      <c r="B2847" s="18">
        <f>VLOOKUP(C2847,FORNECEDORES!D:E,2,0)</f>
        <v>7736</v>
      </c>
      <c r="C2847" s="19" t="str">
        <f>VLOOKUP(D2847,FORNECEDORES!A:D,4,0)</f>
        <v>27.385.816/0001-37</v>
      </c>
      <c r="D2847" s="13" t="s">
        <v>2591</v>
      </c>
      <c r="E2847" s="20" t="str">
        <f t="shared" si="192"/>
        <v>04 0257</v>
      </c>
      <c r="F2847" s="28" t="s">
        <v>5998</v>
      </c>
      <c r="G2847" s="21" t="str">
        <f>VLOOKUP(E2847,'FILIAIS PETZ'!A:E,5,0)</f>
        <v>PETZ AGUAS CLARAS</v>
      </c>
      <c r="H2847" s="20" t="str">
        <f>VLOOKUP(E2847,'FILIAIS PETZ'!A:D,4,0)</f>
        <v>ACLR-DF</v>
      </c>
      <c r="I2847" s="54">
        <v>45415</v>
      </c>
      <c r="J2847" s="9">
        <v>902950</v>
      </c>
      <c r="K2847" s="9" t="s">
        <v>5858</v>
      </c>
      <c r="L2847" s="83" t="s">
        <v>7441</v>
      </c>
      <c r="M2847" s="85">
        <v>45418</v>
      </c>
      <c r="N2847" s="85">
        <v>45441</v>
      </c>
      <c r="O2847" s="85">
        <v>45420</v>
      </c>
      <c r="P2847" s="55" t="s">
        <v>4990</v>
      </c>
      <c r="Q2847" s="84">
        <v>3</v>
      </c>
      <c r="R2847" s="84">
        <v>1</v>
      </c>
      <c r="S2847" s="84">
        <v>8</v>
      </c>
      <c r="T2847" s="84" t="s">
        <v>32</v>
      </c>
      <c r="U2847" s="84">
        <v>11002</v>
      </c>
      <c r="V2847" s="84">
        <v>11002</v>
      </c>
      <c r="W2847" s="84" t="s">
        <v>5024</v>
      </c>
      <c r="X2847" s="84" t="s">
        <v>4985</v>
      </c>
      <c r="Y2847" s="9" t="s">
        <v>4997</v>
      </c>
      <c r="Z2847" s="9" t="s">
        <v>5127</v>
      </c>
      <c r="AA2847" s="9" t="s">
        <v>4989</v>
      </c>
      <c r="AB2847" s="9" t="s">
        <v>5005</v>
      </c>
      <c r="AC2847" s="84" t="s">
        <v>5006</v>
      </c>
      <c r="AD2847" s="29"/>
      <c r="AE2847" s="20" t="str">
        <f>VLOOKUP(E2847,'FILIAIS PETZ'!A:Q,17,0)</f>
        <v>CO-1</v>
      </c>
      <c r="AF2847" s="20" t="str">
        <f>VLOOKUP(E2847,'FILIAIS PETZ'!A:Q,3,0)</f>
        <v>FELICIO</v>
      </c>
      <c r="AG2847" s="20" t="str">
        <f>VLOOKUP(E2847,'FILIAIS PETZ'!A:Q,2,0)</f>
        <v>R3</v>
      </c>
      <c r="AH2847" s="75">
        <v>336</v>
      </c>
      <c r="AI2847" s="16" t="s">
        <v>7295</v>
      </c>
      <c r="AJ2847" s="43" t="str">
        <f>VLOOKUP(E2847,'FILIAIS PETZ'!$A$2:$K$2000,11,0)</f>
        <v>18.328.118/0281-19</v>
      </c>
      <c r="AK2847" s="44" t="str">
        <f t="shared" ref="AK2847:AK2878" si="194">AJ2847</f>
        <v>18.328.118/0281-19</v>
      </c>
    </row>
    <row r="2848" spans="1:37" s="14" customFormat="1" ht="15" customHeight="1" thickBot="1" x14ac:dyDescent="0.25">
      <c r="A2848" s="9">
        <f t="shared" si="193"/>
        <v>902951</v>
      </c>
      <c r="B2848" s="18">
        <f>VLOOKUP(C2848,FORNECEDORES!D:E,2,0)</f>
        <v>7736</v>
      </c>
      <c r="C2848" s="19" t="str">
        <f>VLOOKUP(D2848,FORNECEDORES!A:D,4,0)</f>
        <v>27.385.816/0001-37</v>
      </c>
      <c r="D2848" s="13" t="s">
        <v>2591</v>
      </c>
      <c r="E2848" s="20" t="str">
        <f t="shared" si="192"/>
        <v>04 0062</v>
      </c>
      <c r="F2848" s="28" t="s">
        <v>4968</v>
      </c>
      <c r="G2848" s="21" t="str">
        <f>VLOOKUP(E2848,'FILIAIS PETZ'!A:E,5,0)</f>
        <v>PETZ BRASILIA ASA NORTE</v>
      </c>
      <c r="H2848" s="20" t="str">
        <f>VLOOKUP(E2848,'FILIAIS PETZ'!A:D,4,0)</f>
        <v>ASAN-DF</v>
      </c>
      <c r="I2848" s="54">
        <v>45415</v>
      </c>
      <c r="J2848" s="9">
        <v>902951</v>
      </c>
      <c r="K2848" s="9" t="s">
        <v>5858</v>
      </c>
      <c r="L2848" s="83" t="s">
        <v>7442</v>
      </c>
      <c r="M2848" s="85">
        <v>45418</v>
      </c>
      <c r="N2848" s="85">
        <v>45441</v>
      </c>
      <c r="O2848" s="85">
        <v>45420</v>
      </c>
      <c r="P2848" s="55" t="s">
        <v>4990</v>
      </c>
      <c r="Q2848" s="84">
        <v>3</v>
      </c>
      <c r="R2848" s="84">
        <v>1</v>
      </c>
      <c r="S2848" s="84">
        <v>8</v>
      </c>
      <c r="T2848" s="84" t="s">
        <v>32</v>
      </c>
      <c r="U2848" s="84">
        <v>11002</v>
      </c>
      <c r="V2848" s="84">
        <v>11002</v>
      </c>
      <c r="W2848" s="84" t="s">
        <v>5019</v>
      </c>
      <c r="X2848" s="84" t="s">
        <v>4992</v>
      </c>
      <c r="Y2848" s="9" t="s">
        <v>4993</v>
      </c>
      <c r="Z2848" s="9" t="s">
        <v>4993</v>
      </c>
      <c r="AA2848" s="9" t="s">
        <v>4992</v>
      </c>
      <c r="AB2848" s="9" t="s">
        <v>5005</v>
      </c>
      <c r="AC2848" s="84" t="s">
        <v>5006</v>
      </c>
      <c r="AD2848" s="29"/>
      <c r="AE2848" s="20" t="str">
        <f>VLOOKUP(E2848,'FILIAIS PETZ'!A:Q,17,0)</f>
        <v>CO-2</v>
      </c>
      <c r="AF2848" s="20" t="str">
        <f>VLOOKUP(E2848,'FILIAIS PETZ'!A:Q,3,0)</f>
        <v>FELICIO</v>
      </c>
      <c r="AG2848" s="20" t="str">
        <f>VLOOKUP(E2848,'FILIAIS PETZ'!A:Q,2,0)</f>
        <v>R3</v>
      </c>
      <c r="AH2848" s="75">
        <v>583.79999999999995</v>
      </c>
      <c r="AI2848" s="16" t="s">
        <v>7296</v>
      </c>
      <c r="AJ2848" s="43">
        <f>VLOOKUP(E2848,'FILIAIS PETZ'!$A$2:$K$2000,11,0)</f>
        <v>18328118005500</v>
      </c>
      <c r="AK2848" s="44">
        <f t="shared" si="194"/>
        <v>18328118005500</v>
      </c>
    </row>
    <row r="2849" spans="1:37" s="14" customFormat="1" ht="15" customHeight="1" thickBot="1" x14ac:dyDescent="0.25">
      <c r="A2849" s="9">
        <f t="shared" si="193"/>
        <v>902952</v>
      </c>
      <c r="B2849" s="18">
        <f>VLOOKUP(C2849,FORNECEDORES!D:E,2,0)</f>
        <v>7736</v>
      </c>
      <c r="C2849" s="19" t="str">
        <f>VLOOKUP(D2849,FORNECEDORES!A:D,4,0)</f>
        <v>27.385.816/0001-37</v>
      </c>
      <c r="D2849" s="13" t="s">
        <v>2591</v>
      </c>
      <c r="E2849" s="20" t="str">
        <f t="shared" si="192"/>
        <v>04 0200</v>
      </c>
      <c r="F2849" s="28" t="s">
        <v>4960</v>
      </c>
      <c r="G2849" s="21" t="str">
        <f>VLOOKUP(E2849,'FILIAIS PETZ'!A:E,5,0)</f>
        <v>PETZ BRASILIA W3 NORTE</v>
      </c>
      <c r="H2849" s="20" t="str">
        <f>VLOOKUP(E2849,'FILIAIS PETZ'!A:D,4,0)</f>
        <v>W3NT-DF</v>
      </c>
      <c r="I2849" s="54">
        <v>45415</v>
      </c>
      <c r="J2849" s="9">
        <v>902952</v>
      </c>
      <c r="K2849" s="9" t="s">
        <v>5858</v>
      </c>
      <c r="L2849" s="83" t="s">
        <v>7443</v>
      </c>
      <c r="M2849" s="85">
        <v>45418</v>
      </c>
      <c r="N2849" s="85">
        <v>45441</v>
      </c>
      <c r="O2849" s="85">
        <v>45420</v>
      </c>
      <c r="P2849" s="55" t="s">
        <v>4990</v>
      </c>
      <c r="Q2849" s="84">
        <v>3</v>
      </c>
      <c r="R2849" s="84">
        <v>1</v>
      </c>
      <c r="S2849" s="84">
        <v>8</v>
      </c>
      <c r="T2849" s="84" t="s">
        <v>32</v>
      </c>
      <c r="U2849" s="84">
        <v>11002</v>
      </c>
      <c r="V2849" s="84">
        <v>11002</v>
      </c>
      <c r="W2849" s="84" t="s">
        <v>5119</v>
      </c>
      <c r="X2849" s="84" t="s">
        <v>4985</v>
      </c>
      <c r="Y2849" s="10" t="s">
        <v>4980</v>
      </c>
      <c r="Z2849" s="10" t="s">
        <v>4980</v>
      </c>
      <c r="AA2849" s="10" t="s">
        <v>4989</v>
      </c>
      <c r="AB2849" s="10" t="s">
        <v>5005</v>
      </c>
      <c r="AC2849" s="84" t="s">
        <v>5006</v>
      </c>
      <c r="AD2849" s="29"/>
      <c r="AE2849" s="20" t="str">
        <f>VLOOKUP(E2849,'FILIAIS PETZ'!A:Q,17,0)</f>
        <v>CO-2</v>
      </c>
      <c r="AF2849" s="20" t="str">
        <f>VLOOKUP(E2849,'FILIAIS PETZ'!A:Q,3,0)</f>
        <v>FELICIO</v>
      </c>
      <c r="AG2849" s="20" t="str">
        <f>VLOOKUP(E2849,'FILIAIS PETZ'!A:Q,2,0)</f>
        <v>R3</v>
      </c>
      <c r="AH2849" s="75">
        <v>266</v>
      </c>
      <c r="AI2849" s="16" t="s">
        <v>7297</v>
      </c>
      <c r="AJ2849" s="43">
        <f>VLOOKUP(E2849,'FILIAIS PETZ'!$A$2:$K$2000,11,0)</f>
        <v>18328118018660</v>
      </c>
      <c r="AK2849" s="44">
        <f t="shared" si="194"/>
        <v>18328118018660</v>
      </c>
    </row>
    <row r="2850" spans="1:37" s="14" customFormat="1" ht="15" customHeight="1" thickBot="1" x14ac:dyDescent="0.25">
      <c r="A2850" s="9">
        <f t="shared" si="193"/>
        <v>902954</v>
      </c>
      <c r="B2850" s="18">
        <f>VLOOKUP(C2850,FORNECEDORES!D:E,2,0)</f>
        <v>7736</v>
      </c>
      <c r="C2850" s="19" t="str">
        <f>VLOOKUP(D2850,FORNECEDORES!A:D,4,0)</f>
        <v>27.385.816/0001-37</v>
      </c>
      <c r="D2850" s="13" t="s">
        <v>2591</v>
      </c>
      <c r="E2850" s="20" t="str">
        <f t="shared" si="192"/>
        <v>04 0048</v>
      </c>
      <c r="F2850" s="28" t="s">
        <v>4970</v>
      </c>
      <c r="G2850" s="21" t="str">
        <f>VLOOKUP(E2850,'FILIAIS PETZ'!A:E,5,0)</f>
        <v>PETZ BRASILIA EPIA</v>
      </c>
      <c r="H2850" s="20" t="str">
        <f>VLOOKUP(E2850,'FILIAIS PETZ'!A:D,4,0)</f>
        <v>EPIA-DF</v>
      </c>
      <c r="I2850" s="54">
        <v>45415</v>
      </c>
      <c r="J2850" s="9">
        <v>902954</v>
      </c>
      <c r="K2850" s="9" t="s">
        <v>5858</v>
      </c>
      <c r="L2850" s="83" t="s">
        <v>7444</v>
      </c>
      <c r="M2850" s="85">
        <v>45418</v>
      </c>
      <c r="N2850" s="85">
        <v>45441</v>
      </c>
      <c r="O2850" s="85">
        <v>45420</v>
      </c>
      <c r="P2850" s="55" t="s">
        <v>4990</v>
      </c>
      <c r="Q2850" s="84">
        <v>3</v>
      </c>
      <c r="R2850" s="84">
        <v>1</v>
      </c>
      <c r="S2850" s="84">
        <v>8</v>
      </c>
      <c r="T2850" s="84" t="s">
        <v>32</v>
      </c>
      <c r="U2850" s="84">
        <v>11002</v>
      </c>
      <c r="V2850" s="84">
        <v>11002</v>
      </c>
      <c r="W2850" s="84" t="s">
        <v>5062</v>
      </c>
      <c r="X2850" s="84" t="s">
        <v>4985</v>
      </c>
      <c r="Y2850" s="10" t="s">
        <v>4980</v>
      </c>
      <c r="Z2850" s="10" t="s">
        <v>4980</v>
      </c>
      <c r="AA2850" s="10" t="s">
        <v>4989</v>
      </c>
      <c r="AB2850" s="10" t="s">
        <v>5005</v>
      </c>
      <c r="AC2850" s="84" t="s">
        <v>5006</v>
      </c>
      <c r="AD2850" s="29"/>
      <c r="AE2850" s="20" t="str">
        <f>VLOOKUP(E2850,'FILIAIS PETZ'!A:Q,17,0)</f>
        <v>CO-2</v>
      </c>
      <c r="AF2850" s="20" t="str">
        <f>VLOOKUP(E2850,'FILIAIS PETZ'!A:Q,3,0)</f>
        <v>FELICIO</v>
      </c>
      <c r="AG2850" s="20" t="str">
        <f>VLOOKUP(E2850,'FILIAIS PETZ'!A:Q,2,0)</f>
        <v>R3</v>
      </c>
      <c r="AH2850" s="75">
        <v>227.36</v>
      </c>
      <c r="AI2850" s="16" t="s">
        <v>7298</v>
      </c>
      <c r="AJ2850" s="43">
        <f>VLOOKUP(E2850,'FILIAIS PETZ'!$A$2:$K$2000,11,0)</f>
        <v>18328118004368</v>
      </c>
      <c r="AK2850" s="44">
        <f t="shared" si="194"/>
        <v>18328118004368</v>
      </c>
    </row>
    <row r="2851" spans="1:37" s="14" customFormat="1" ht="15" customHeight="1" thickBot="1" x14ac:dyDescent="0.25">
      <c r="A2851" s="9">
        <f t="shared" si="193"/>
        <v>902955</v>
      </c>
      <c r="B2851" s="18">
        <f>VLOOKUP(C2851,FORNECEDORES!D:E,2,0)</f>
        <v>7736</v>
      </c>
      <c r="C2851" s="19" t="str">
        <f>VLOOKUP(D2851,FORNECEDORES!A:D,4,0)</f>
        <v>27.385.816/0001-37</v>
      </c>
      <c r="D2851" s="13" t="s">
        <v>2591</v>
      </c>
      <c r="E2851" s="20" t="str">
        <f t="shared" si="192"/>
        <v>04 0240</v>
      </c>
      <c r="F2851" s="28" t="s">
        <v>4955</v>
      </c>
      <c r="G2851" s="21" t="str">
        <f>VLOOKUP(E2851,'FILIAIS PETZ'!A:E,5,0)</f>
        <v xml:space="preserve">CENTRO DE DISTRIBUIÇÃO HIDROLANDIA </v>
      </c>
      <c r="H2851" s="20" t="str">
        <f>VLOOKUP(E2851,'FILIAIS PETZ'!A:D,4,0)</f>
        <v>CDHD-GO</v>
      </c>
      <c r="I2851" s="54">
        <v>45415</v>
      </c>
      <c r="J2851" s="9">
        <v>902955</v>
      </c>
      <c r="K2851" s="9" t="s">
        <v>5858</v>
      </c>
      <c r="L2851" s="83" t="s">
        <v>7445</v>
      </c>
      <c r="M2851" s="85">
        <v>45418</v>
      </c>
      <c r="N2851" s="85">
        <v>45441</v>
      </c>
      <c r="O2851" s="85">
        <v>45420</v>
      </c>
      <c r="P2851" s="55" t="s">
        <v>4990</v>
      </c>
      <c r="Q2851" s="84">
        <v>3</v>
      </c>
      <c r="R2851" s="84">
        <v>1</v>
      </c>
      <c r="S2851" s="84">
        <v>8</v>
      </c>
      <c r="T2851" s="84" t="s">
        <v>32</v>
      </c>
      <c r="U2851" s="84">
        <v>11002</v>
      </c>
      <c r="V2851" s="84">
        <v>11002</v>
      </c>
      <c r="W2851" s="84" t="s">
        <v>5021</v>
      </c>
      <c r="X2851" s="84" t="s">
        <v>4985</v>
      </c>
      <c r="Y2851" s="10" t="s">
        <v>4980</v>
      </c>
      <c r="Z2851" s="10" t="s">
        <v>4980</v>
      </c>
      <c r="AA2851" s="10" t="s">
        <v>4989</v>
      </c>
      <c r="AB2851" s="10" t="s">
        <v>5005</v>
      </c>
      <c r="AC2851" s="84" t="s">
        <v>5006</v>
      </c>
      <c r="AD2851" s="29"/>
      <c r="AE2851" s="20" t="str">
        <f>VLOOKUP(E2851,'FILIAIS PETZ'!A:Q,17,0)</f>
        <v>CD</v>
      </c>
      <c r="AF2851" s="20" t="str">
        <f>VLOOKUP(E2851,'FILIAIS PETZ'!A:Q,3,0)</f>
        <v>FELICIO</v>
      </c>
      <c r="AG2851" s="20" t="str">
        <f>VLOOKUP(E2851,'FILIAIS PETZ'!A:Q,2,0)</f>
        <v>CD</v>
      </c>
      <c r="AH2851" s="75">
        <v>630</v>
      </c>
      <c r="AI2851" s="16" t="s">
        <v>7299</v>
      </c>
      <c r="AJ2851" s="43" t="str">
        <f>VLOOKUP(E2851,'FILIAIS PETZ'!$A$2:$K$2000,11,0)</f>
        <v>18.328.118/0228-54</v>
      </c>
      <c r="AK2851" s="44" t="str">
        <f t="shared" si="194"/>
        <v>18.328.118/0228-54</v>
      </c>
    </row>
    <row r="2852" spans="1:37" s="14" customFormat="1" ht="15" customHeight="1" thickBot="1" x14ac:dyDescent="0.25">
      <c r="A2852" s="9">
        <f t="shared" si="193"/>
        <v>902958</v>
      </c>
      <c r="B2852" s="18">
        <f>VLOOKUP(C2852,FORNECEDORES!D:E,2,0)</f>
        <v>7736</v>
      </c>
      <c r="C2852" s="19" t="str">
        <f>VLOOKUP(D2852,FORNECEDORES!A:D,4,0)</f>
        <v>27.385.816/0001-37</v>
      </c>
      <c r="D2852" s="13" t="s">
        <v>2591</v>
      </c>
      <c r="E2852" s="20" t="str">
        <f t="shared" si="192"/>
        <v>04 0153</v>
      </c>
      <c r="F2852" s="28" t="s">
        <v>4966</v>
      </c>
      <c r="G2852" s="21" t="str">
        <f>VLOOKUP(E2852,'FILIAIS PETZ'!A:E,5,0)</f>
        <v>PETZ TAGUATINGA</v>
      </c>
      <c r="H2852" s="20" t="str">
        <f>VLOOKUP(E2852,'FILIAIS PETZ'!A:D,4,0)</f>
        <v>TGTG-DF</v>
      </c>
      <c r="I2852" s="54">
        <v>45415</v>
      </c>
      <c r="J2852" s="9">
        <v>902958</v>
      </c>
      <c r="K2852" s="9" t="s">
        <v>5858</v>
      </c>
      <c r="L2852" s="83" t="s">
        <v>7446</v>
      </c>
      <c r="M2852" s="85">
        <v>45418</v>
      </c>
      <c r="N2852" s="85">
        <v>45441</v>
      </c>
      <c r="O2852" s="85">
        <v>45420</v>
      </c>
      <c r="P2852" s="55" t="s">
        <v>4990</v>
      </c>
      <c r="Q2852" s="84">
        <v>3</v>
      </c>
      <c r="R2852" s="84">
        <v>1</v>
      </c>
      <c r="S2852" s="84">
        <v>8</v>
      </c>
      <c r="T2852" s="84" t="s">
        <v>32</v>
      </c>
      <c r="U2852" s="84">
        <v>11002</v>
      </c>
      <c r="V2852" s="84">
        <v>11002</v>
      </c>
      <c r="W2852" s="84" t="s">
        <v>5119</v>
      </c>
      <c r="X2852" s="84" t="s">
        <v>4985</v>
      </c>
      <c r="Y2852" s="10" t="s">
        <v>4993</v>
      </c>
      <c r="Z2852" s="9" t="s">
        <v>4993</v>
      </c>
      <c r="AA2852" s="9" t="s">
        <v>4989</v>
      </c>
      <c r="AB2852" s="10" t="s">
        <v>12941</v>
      </c>
      <c r="AC2852" s="84" t="s">
        <v>5006</v>
      </c>
      <c r="AD2852" s="29"/>
      <c r="AE2852" s="20" t="str">
        <f>VLOOKUP(E2852,'FILIAIS PETZ'!A:Q,17,0)</f>
        <v>CO-1</v>
      </c>
      <c r="AF2852" s="20" t="str">
        <f>VLOOKUP(E2852,'FILIAIS PETZ'!A:Q,3,0)</f>
        <v>FELICIO</v>
      </c>
      <c r="AG2852" s="20" t="str">
        <f>VLOOKUP(E2852,'FILIAIS PETZ'!A:Q,2,0)</f>
        <v>R3</v>
      </c>
      <c r="AH2852" s="75">
        <v>889</v>
      </c>
      <c r="AI2852" s="16" t="s">
        <v>7300</v>
      </c>
      <c r="AJ2852" s="43">
        <f>VLOOKUP(E2852,'FILIAIS PETZ'!$A$2:$K$2000,11,0)</f>
        <v>18328118014916</v>
      </c>
      <c r="AK2852" s="44">
        <f t="shared" si="194"/>
        <v>18328118014916</v>
      </c>
    </row>
    <row r="2853" spans="1:37" s="14" customFormat="1" ht="15" customHeight="1" thickBot="1" x14ac:dyDescent="0.25">
      <c r="A2853" s="9">
        <f t="shared" si="193"/>
        <v>902959</v>
      </c>
      <c r="B2853" s="18">
        <f>VLOOKUP(C2853,FORNECEDORES!D:E,2,0)</f>
        <v>7736</v>
      </c>
      <c r="C2853" s="19" t="str">
        <f>VLOOKUP(D2853,FORNECEDORES!A:D,4,0)</f>
        <v>27.385.816/0001-37</v>
      </c>
      <c r="D2853" s="13" t="s">
        <v>2591</v>
      </c>
      <c r="E2853" s="20" t="str">
        <f t="shared" si="192"/>
        <v>04 0200</v>
      </c>
      <c r="F2853" s="28" t="s">
        <v>4960</v>
      </c>
      <c r="G2853" s="21" t="str">
        <f>VLOOKUP(E2853,'FILIAIS PETZ'!A:E,5,0)</f>
        <v>PETZ BRASILIA W3 NORTE</v>
      </c>
      <c r="H2853" s="20" t="str">
        <f>VLOOKUP(E2853,'FILIAIS PETZ'!A:D,4,0)</f>
        <v>W3NT-DF</v>
      </c>
      <c r="I2853" s="54">
        <v>45415</v>
      </c>
      <c r="J2853" s="9">
        <v>902959</v>
      </c>
      <c r="K2853" s="9" t="s">
        <v>5858</v>
      </c>
      <c r="L2853" s="83" t="s">
        <v>7740</v>
      </c>
      <c r="M2853" s="85">
        <v>45432</v>
      </c>
      <c r="N2853" s="85">
        <v>45455</v>
      </c>
      <c r="O2853" s="85">
        <v>45433</v>
      </c>
      <c r="P2853" s="55" t="s">
        <v>4982</v>
      </c>
      <c r="Q2853" s="84">
        <v>3</v>
      </c>
      <c r="R2853" s="84">
        <v>1</v>
      </c>
      <c r="S2853" s="84">
        <v>8</v>
      </c>
      <c r="T2853" s="84" t="s">
        <v>32</v>
      </c>
      <c r="U2853" s="84">
        <v>11002</v>
      </c>
      <c r="V2853" s="84">
        <v>10509</v>
      </c>
      <c r="W2853" s="84" t="s">
        <v>5119</v>
      </c>
      <c r="X2853" s="84" t="s">
        <v>4985</v>
      </c>
      <c r="Y2853" s="10" t="s">
        <v>4993</v>
      </c>
      <c r="Z2853" s="9" t="s">
        <v>4993</v>
      </c>
      <c r="AA2853" s="9" t="s">
        <v>4989</v>
      </c>
      <c r="AB2853" s="10" t="s">
        <v>12941</v>
      </c>
      <c r="AC2853" s="84" t="s">
        <v>4988</v>
      </c>
      <c r="AD2853" s="29" t="s">
        <v>4989</v>
      </c>
      <c r="AE2853" s="20" t="str">
        <f>VLOOKUP(E2853,'FILIAIS PETZ'!A:Q,17,0)</f>
        <v>CO-2</v>
      </c>
      <c r="AF2853" s="20" t="str">
        <f>VLOOKUP(E2853,'FILIAIS PETZ'!A:Q,3,0)</f>
        <v>FELICIO</v>
      </c>
      <c r="AG2853" s="20" t="str">
        <f>VLOOKUP(E2853,'FILIAIS PETZ'!A:Q,2,0)</f>
        <v>R3</v>
      </c>
      <c r="AH2853" s="75">
        <v>16085.6</v>
      </c>
      <c r="AI2853" s="16" t="s">
        <v>7301</v>
      </c>
      <c r="AJ2853" s="43">
        <f>VLOOKUP(E2853,'FILIAIS PETZ'!$A$2:$K$2000,11,0)</f>
        <v>18328118018660</v>
      </c>
      <c r="AK2853" s="44">
        <f t="shared" si="194"/>
        <v>18328118018660</v>
      </c>
    </row>
    <row r="2854" spans="1:37" s="14" customFormat="1" ht="15" customHeight="1" thickBot="1" x14ac:dyDescent="0.25">
      <c r="A2854" s="9">
        <f t="shared" si="193"/>
        <v>902961</v>
      </c>
      <c r="B2854" s="18">
        <f>VLOOKUP(C2854,FORNECEDORES!D:E,2,0)</f>
        <v>7736</v>
      </c>
      <c r="C2854" s="19" t="str">
        <f>VLOOKUP(D2854,FORNECEDORES!A:D,4,0)</f>
        <v>27.385.816/0001-37</v>
      </c>
      <c r="D2854" s="13" t="s">
        <v>2591</v>
      </c>
      <c r="E2854" s="20" t="str">
        <f t="shared" si="192"/>
        <v>04 0224</v>
      </c>
      <c r="F2854" s="28" t="s">
        <v>4941</v>
      </c>
      <c r="G2854" s="21" t="str">
        <f>VLOOKUP(E2854,'FILIAIS PETZ'!A:E,5,0)</f>
        <v>PETZ NORTE SUL PLAZA</v>
      </c>
      <c r="H2854" s="20" t="str">
        <f>VLOOKUP(E2854,'FILIAIS PETZ'!A:D,4,0)</f>
        <v>NSPL-MS</v>
      </c>
      <c r="I2854" s="54">
        <v>45415</v>
      </c>
      <c r="J2854" s="9">
        <v>902961</v>
      </c>
      <c r="K2854" s="9" t="s">
        <v>5858</v>
      </c>
      <c r="L2854" s="83" t="s">
        <v>7447</v>
      </c>
      <c r="M2854" s="85">
        <v>45418</v>
      </c>
      <c r="N2854" s="85">
        <v>45441</v>
      </c>
      <c r="O2854" s="85">
        <v>45420</v>
      </c>
      <c r="P2854" s="55" t="s">
        <v>4990</v>
      </c>
      <c r="Q2854" s="84">
        <v>3</v>
      </c>
      <c r="R2854" s="84">
        <v>1</v>
      </c>
      <c r="S2854" s="84">
        <v>8</v>
      </c>
      <c r="T2854" s="84" t="s">
        <v>32</v>
      </c>
      <c r="U2854" s="84">
        <v>11002</v>
      </c>
      <c r="V2854" s="84">
        <v>11002</v>
      </c>
      <c r="W2854" s="84" t="s">
        <v>5019</v>
      </c>
      <c r="X2854" s="84" t="s">
        <v>4985</v>
      </c>
      <c r="Y2854" s="10" t="s">
        <v>4993</v>
      </c>
      <c r="Z2854" s="9" t="s">
        <v>4993</v>
      </c>
      <c r="AA2854" s="9" t="s">
        <v>4989</v>
      </c>
      <c r="AB2854" s="10" t="s">
        <v>12941</v>
      </c>
      <c r="AC2854" s="84" t="s">
        <v>5006</v>
      </c>
      <c r="AD2854" s="29"/>
      <c r="AE2854" s="20" t="str">
        <f>VLOOKUP(E2854,'FILIAIS PETZ'!A:Q,17,0)</f>
        <v>CO-1</v>
      </c>
      <c r="AF2854" s="20" t="str">
        <f>VLOOKUP(E2854,'FILIAIS PETZ'!A:Q,3,0)</f>
        <v>FELICIO</v>
      </c>
      <c r="AG2854" s="20" t="str">
        <f>VLOOKUP(E2854,'FILIAIS PETZ'!A:Q,2,0)</f>
        <v>R3</v>
      </c>
      <c r="AH2854" s="75">
        <v>2804.69</v>
      </c>
      <c r="AI2854" s="16" t="s">
        <v>7302</v>
      </c>
      <c r="AJ2854" s="43">
        <f>VLOOKUP(E2854,'FILIAIS PETZ'!$A$2:$K$2000,11,0)</f>
        <v>18328118021459</v>
      </c>
      <c r="AK2854" s="44">
        <f t="shared" si="194"/>
        <v>18328118021459</v>
      </c>
    </row>
    <row r="2855" spans="1:37" s="14" customFormat="1" ht="15" customHeight="1" thickBot="1" x14ac:dyDescent="0.25">
      <c r="A2855" s="9">
        <f t="shared" si="193"/>
        <v>902971</v>
      </c>
      <c r="B2855" s="18">
        <f>VLOOKUP(C2855,FORNECEDORES!D:E,2,0)</f>
        <v>716884</v>
      </c>
      <c r="C2855" s="19" t="str">
        <f>VLOOKUP(D2855,FORNECEDORES!A:D,4,0)</f>
        <v>44.505.635/0001-16</v>
      </c>
      <c r="D2855" s="13" t="s">
        <v>6153</v>
      </c>
      <c r="E2855" s="20" t="str">
        <f t="shared" si="192"/>
        <v>04 0032</v>
      </c>
      <c r="F2855" s="28" t="s">
        <v>4951</v>
      </c>
      <c r="G2855" s="21" t="str">
        <f>VLOOKUP(E2855,'FILIAIS PETZ'!A:E,5,0)</f>
        <v>PETZ JAGUARE</v>
      </c>
      <c r="H2855" s="20" t="str">
        <f>VLOOKUP(E2855,'FILIAIS PETZ'!A:D,4,0)</f>
        <v>JGRE-SP</v>
      </c>
      <c r="I2855" s="54">
        <v>45415</v>
      </c>
      <c r="J2855" s="9">
        <v>902971</v>
      </c>
      <c r="K2855" s="9" t="s">
        <v>5858</v>
      </c>
      <c r="L2855" s="83" t="s">
        <v>7098</v>
      </c>
      <c r="M2855" s="85">
        <v>45420</v>
      </c>
      <c r="N2855" s="85">
        <v>45448</v>
      </c>
      <c r="O2855" s="85">
        <v>45422</v>
      </c>
      <c r="P2855" s="55" t="s">
        <v>4982</v>
      </c>
      <c r="Q2855" s="84">
        <v>3</v>
      </c>
      <c r="R2855" s="84">
        <v>1</v>
      </c>
      <c r="S2855" s="84">
        <v>8</v>
      </c>
      <c r="T2855" s="84" t="s">
        <v>32</v>
      </c>
      <c r="U2855" s="84">
        <v>11002</v>
      </c>
      <c r="V2855" s="84">
        <v>11002</v>
      </c>
      <c r="W2855" s="84" t="s">
        <v>5057</v>
      </c>
      <c r="X2855" s="84" t="s">
        <v>4985</v>
      </c>
      <c r="Y2855" s="9" t="s">
        <v>4993</v>
      </c>
      <c r="Z2855" s="9" t="s">
        <v>4993</v>
      </c>
      <c r="AA2855" s="9" t="s">
        <v>4989</v>
      </c>
      <c r="AB2855" s="9" t="s">
        <v>12941</v>
      </c>
      <c r="AC2855" s="84" t="s">
        <v>4988</v>
      </c>
      <c r="AD2855" s="29" t="s">
        <v>6488</v>
      </c>
      <c r="AE2855" s="20" t="str">
        <f>VLOOKUP(E2855,'FILIAIS PETZ'!A:Q,17,0)</f>
        <v>SP7</v>
      </c>
      <c r="AF2855" s="20" t="str">
        <f>VLOOKUP(E2855,'FILIAIS PETZ'!A:Q,3,0)</f>
        <v>FELICIO</v>
      </c>
      <c r="AG2855" s="20" t="str">
        <f>VLOOKUP(E2855,'FILIAIS PETZ'!A:Q,2,0)</f>
        <v>R3</v>
      </c>
      <c r="AH2855" s="75">
        <v>40251.14</v>
      </c>
      <c r="AI2855" s="16" t="s">
        <v>7303</v>
      </c>
      <c r="AJ2855" s="43">
        <f>VLOOKUP(E2855,'FILIAIS PETZ'!$A$2:$K$2000,11,0)</f>
        <v>18328118003205</v>
      </c>
      <c r="AK2855" s="44">
        <f t="shared" si="194"/>
        <v>18328118003205</v>
      </c>
    </row>
    <row r="2856" spans="1:37" s="14" customFormat="1" ht="15" customHeight="1" thickBot="1" x14ac:dyDescent="0.25">
      <c r="A2856" s="9">
        <f t="shared" si="193"/>
        <v>902977</v>
      </c>
      <c r="B2856" s="18">
        <f>VLOOKUP(C2856,FORNECEDORES!D:E,2,0)</f>
        <v>379168</v>
      </c>
      <c r="C2856" s="19" t="str">
        <f>VLOOKUP(D2856,FORNECEDORES!A:D,4,0)</f>
        <v>84.531.557/0001-49</v>
      </c>
      <c r="D2856" s="13" t="s">
        <v>4090</v>
      </c>
      <c r="E2856" s="20" t="str">
        <f t="shared" si="192"/>
        <v>04 0146</v>
      </c>
      <c r="F2856" s="28" t="s">
        <v>4947</v>
      </c>
      <c r="G2856" s="21" t="str">
        <f>VLOOKUP(E2856,'FILIAIS PETZ'!A:E,5,0)</f>
        <v>PETZ DJALMA BATISTA</v>
      </c>
      <c r="H2856" s="20" t="str">
        <f>VLOOKUP(E2856,'FILIAIS PETZ'!A:D,4,0)</f>
        <v>DJBA-AM</v>
      </c>
      <c r="I2856" s="54">
        <v>45415</v>
      </c>
      <c r="J2856" s="9">
        <v>902977</v>
      </c>
      <c r="K2856" s="9" t="s">
        <v>5858</v>
      </c>
      <c r="L2856" s="83" t="s">
        <v>7482</v>
      </c>
      <c r="M2856" s="85">
        <v>45418</v>
      </c>
      <c r="N2856" s="85">
        <v>45441</v>
      </c>
      <c r="O2856" s="85">
        <v>45422</v>
      </c>
      <c r="P2856" s="55" t="s">
        <v>4990</v>
      </c>
      <c r="Q2856" s="84">
        <v>3</v>
      </c>
      <c r="R2856" s="84">
        <v>1</v>
      </c>
      <c r="S2856" s="84">
        <v>8</v>
      </c>
      <c r="T2856" s="84" t="s">
        <v>32</v>
      </c>
      <c r="U2856" s="84">
        <v>11002</v>
      </c>
      <c r="V2856" s="84">
        <v>11002</v>
      </c>
      <c r="W2856" s="84" t="s">
        <v>5024</v>
      </c>
      <c r="X2856" s="84" t="s">
        <v>4985</v>
      </c>
      <c r="Y2856" s="9" t="s">
        <v>4993</v>
      </c>
      <c r="Z2856" s="9" t="s">
        <v>8408</v>
      </c>
      <c r="AA2856" s="9" t="s">
        <v>5013</v>
      </c>
      <c r="AB2856" s="9" t="s">
        <v>12941</v>
      </c>
      <c r="AC2856" s="84" t="s">
        <v>5006</v>
      </c>
      <c r="AD2856" s="29" t="s">
        <v>7878</v>
      </c>
      <c r="AE2856" s="20" t="str">
        <f>VLOOKUP(E2856,'FILIAIS PETZ'!A:Q,17,0)</f>
        <v>CO-3</v>
      </c>
      <c r="AF2856" s="20" t="str">
        <f>VLOOKUP(E2856,'FILIAIS PETZ'!A:Q,3,0)</f>
        <v>FELICIO</v>
      </c>
      <c r="AG2856" s="20" t="str">
        <f>VLOOKUP(E2856,'FILIAIS PETZ'!A:Q,2,0)</f>
        <v>R3</v>
      </c>
      <c r="AH2856" s="75">
        <v>750</v>
      </c>
      <c r="AI2856" s="16" t="s">
        <v>7304</v>
      </c>
      <c r="AJ2856" s="43">
        <f>VLOOKUP(E2856,'FILIAIS PETZ'!$A$2:$K$2000,11,0)</f>
        <v>18328118013782</v>
      </c>
      <c r="AK2856" s="44">
        <f t="shared" si="194"/>
        <v>18328118013782</v>
      </c>
    </row>
    <row r="2857" spans="1:37" s="14" customFormat="1" ht="15" customHeight="1" thickBot="1" x14ac:dyDescent="0.25">
      <c r="A2857" s="9">
        <f t="shared" si="193"/>
        <v>904969</v>
      </c>
      <c r="B2857" s="18">
        <f>VLOOKUP(C2857,FORNECEDORES!D:E,2,0)</f>
        <v>32507</v>
      </c>
      <c r="C2857" s="19" t="str">
        <f>VLOOKUP(D2857,FORNECEDORES!A:D,4,0)</f>
        <v>10.237.839/0001-00</v>
      </c>
      <c r="D2857" s="13" t="s">
        <v>1753</v>
      </c>
      <c r="E2857" s="20" t="str">
        <f t="shared" si="192"/>
        <v>04 0008</v>
      </c>
      <c r="F2857" s="28" t="s">
        <v>4937</v>
      </c>
      <c r="G2857" s="21" t="str">
        <f>VLOOKUP(E2857,'FILIAIS PETZ'!A:E,5,0)</f>
        <v>PETZ ALPHAVILLE</v>
      </c>
      <c r="H2857" s="20" t="str">
        <f>VLOOKUP(E2857,'FILIAIS PETZ'!A:D,4,0)</f>
        <v>ALPH-SP</v>
      </c>
      <c r="I2857" s="85">
        <v>45415</v>
      </c>
      <c r="J2857" s="9">
        <v>904969</v>
      </c>
      <c r="K2857" s="9" t="s">
        <v>5858</v>
      </c>
      <c r="L2857" s="83" t="s">
        <v>7746</v>
      </c>
      <c r="M2857" s="85">
        <v>45429</v>
      </c>
      <c r="N2857" s="85">
        <v>45455</v>
      </c>
      <c r="O2857" s="85">
        <v>45433</v>
      </c>
      <c r="P2857" s="55" t="s">
        <v>4990</v>
      </c>
      <c r="Q2857" s="84">
        <v>3</v>
      </c>
      <c r="R2857" s="84">
        <v>1</v>
      </c>
      <c r="S2857" s="84">
        <v>8</v>
      </c>
      <c r="T2857" s="84" t="s">
        <v>32</v>
      </c>
      <c r="U2857" s="84">
        <v>11002</v>
      </c>
      <c r="V2857" s="84">
        <v>11002</v>
      </c>
      <c r="W2857" s="84" t="s">
        <v>5019</v>
      </c>
      <c r="X2857" s="84" t="s">
        <v>4992</v>
      </c>
      <c r="Y2857" s="9" t="s">
        <v>4994</v>
      </c>
      <c r="Z2857" s="9" t="s">
        <v>4994</v>
      </c>
      <c r="AA2857" s="9" t="s">
        <v>5099</v>
      </c>
      <c r="AB2857" s="9" t="s">
        <v>5005</v>
      </c>
      <c r="AC2857" s="84" t="s">
        <v>4995</v>
      </c>
      <c r="AD2857" s="29"/>
      <c r="AE2857" s="20" t="str">
        <f>VLOOKUP(E2857,'FILIAIS PETZ'!A:Q,17,0)</f>
        <v>SP7</v>
      </c>
      <c r="AF2857" s="20" t="str">
        <f>VLOOKUP(E2857,'FILIAIS PETZ'!A:Q,3,0)</f>
        <v>FELICIO</v>
      </c>
      <c r="AG2857" s="20" t="str">
        <f>VLOOKUP(E2857,'FILIAIS PETZ'!A:Q,2,0)</f>
        <v>R3</v>
      </c>
      <c r="AH2857" s="75">
        <v>2200</v>
      </c>
      <c r="AI2857" s="16" t="s">
        <v>7305</v>
      </c>
      <c r="AJ2857" s="43">
        <f>VLOOKUP(E2857,'FILIAIS PETZ'!$A$2:$K$2000,11,0)</f>
        <v>18328118001423</v>
      </c>
      <c r="AK2857" s="44">
        <f t="shared" si="194"/>
        <v>18328118001423</v>
      </c>
    </row>
    <row r="2858" spans="1:37" s="14" customFormat="1" ht="15" customHeight="1" thickBot="1" x14ac:dyDescent="0.25">
      <c r="A2858" s="9">
        <f t="shared" si="193"/>
        <v>904973</v>
      </c>
      <c r="B2858" s="18">
        <f>VLOOKUP(C2858,FORNECEDORES!D:E,2,0)</f>
        <v>32507</v>
      </c>
      <c r="C2858" s="19" t="str">
        <f>VLOOKUP(D2858,FORNECEDORES!A:D,4,0)</f>
        <v>10.237.839/0001-00</v>
      </c>
      <c r="D2858" s="13" t="s">
        <v>1753</v>
      </c>
      <c r="E2858" s="20" t="str">
        <f t="shared" si="192"/>
        <v>04 0008</v>
      </c>
      <c r="F2858" s="28" t="s">
        <v>4937</v>
      </c>
      <c r="G2858" s="21" t="str">
        <f>VLOOKUP(E2858,'FILIAIS PETZ'!A:E,5,0)</f>
        <v>PETZ ALPHAVILLE</v>
      </c>
      <c r="H2858" s="20" t="str">
        <f>VLOOKUP(E2858,'FILIAIS PETZ'!A:D,4,0)</f>
        <v>ALPH-SP</v>
      </c>
      <c r="I2858" s="85">
        <v>45415</v>
      </c>
      <c r="J2858" s="9">
        <v>904973</v>
      </c>
      <c r="K2858" s="9" t="s">
        <v>5858</v>
      </c>
      <c r="L2858" s="83" t="s">
        <v>7745</v>
      </c>
      <c r="M2858" s="85">
        <v>45429</v>
      </c>
      <c r="N2858" s="85">
        <v>45455</v>
      </c>
      <c r="O2858" s="85">
        <v>45433</v>
      </c>
      <c r="P2858" s="55" t="s">
        <v>4990</v>
      </c>
      <c r="Q2858" s="84">
        <v>3</v>
      </c>
      <c r="R2858" s="84">
        <v>1</v>
      </c>
      <c r="S2858" s="84">
        <v>8</v>
      </c>
      <c r="T2858" s="84" t="s">
        <v>32</v>
      </c>
      <c r="U2858" s="84">
        <v>11002</v>
      </c>
      <c r="V2858" s="84">
        <v>11002</v>
      </c>
      <c r="W2858" s="84" t="s">
        <v>5019</v>
      </c>
      <c r="X2858" s="84" t="s">
        <v>4992</v>
      </c>
      <c r="Y2858" s="9" t="s">
        <v>4994</v>
      </c>
      <c r="Z2858" s="9" t="s">
        <v>4994</v>
      </c>
      <c r="AA2858" s="9" t="s">
        <v>5099</v>
      </c>
      <c r="AB2858" s="9" t="s">
        <v>5005</v>
      </c>
      <c r="AC2858" s="84" t="s">
        <v>4995</v>
      </c>
      <c r="AD2858" s="29"/>
      <c r="AE2858" s="20" t="str">
        <f>VLOOKUP(E2858,'FILIAIS PETZ'!A:Q,17,0)</f>
        <v>SP7</v>
      </c>
      <c r="AF2858" s="20" t="str">
        <f>VLOOKUP(E2858,'FILIAIS PETZ'!A:Q,3,0)</f>
        <v>FELICIO</v>
      </c>
      <c r="AG2858" s="20" t="str">
        <f>VLOOKUP(E2858,'FILIAIS PETZ'!A:Q,2,0)</f>
        <v>R3</v>
      </c>
      <c r="AH2858" s="75">
        <v>2400</v>
      </c>
      <c r="AI2858" s="16" t="s">
        <v>7306</v>
      </c>
      <c r="AJ2858" s="43">
        <f>VLOOKUP(E2858,'FILIAIS PETZ'!$A$2:$K$2000,11,0)</f>
        <v>18328118001423</v>
      </c>
      <c r="AK2858" s="44">
        <f t="shared" si="194"/>
        <v>18328118001423</v>
      </c>
    </row>
    <row r="2859" spans="1:37" s="14" customFormat="1" ht="15" customHeight="1" thickBot="1" x14ac:dyDescent="0.25">
      <c r="A2859" s="9">
        <f t="shared" si="193"/>
        <v>904977</v>
      </c>
      <c r="B2859" s="18">
        <f>VLOOKUP(C2859,FORNECEDORES!D:E,2,0)</f>
        <v>32507</v>
      </c>
      <c r="C2859" s="19" t="str">
        <f>VLOOKUP(D2859,FORNECEDORES!A:D,4,0)</f>
        <v>10.237.839/0001-00</v>
      </c>
      <c r="D2859" s="13" t="s">
        <v>1753</v>
      </c>
      <c r="E2859" s="20" t="str">
        <f t="shared" si="192"/>
        <v>04 0007</v>
      </c>
      <c r="F2859" s="28" t="s">
        <v>4950</v>
      </c>
      <c r="G2859" s="21" t="str">
        <f>VLOOKUP(E2859,'FILIAIS PETZ'!A:E,5,0)</f>
        <v>PETZ SOROCABA</v>
      </c>
      <c r="H2859" s="20" t="str">
        <f>VLOOKUP(E2859,'FILIAIS PETZ'!A:D,4,0)</f>
        <v>SCBA-SP</v>
      </c>
      <c r="I2859" s="85">
        <v>45415</v>
      </c>
      <c r="J2859" s="9">
        <v>904977</v>
      </c>
      <c r="K2859" s="9" t="s">
        <v>5858</v>
      </c>
      <c r="L2859" s="83" t="s">
        <v>7747</v>
      </c>
      <c r="M2859" s="85">
        <v>45429</v>
      </c>
      <c r="N2859" s="85">
        <v>45455</v>
      </c>
      <c r="O2859" s="85">
        <v>45433</v>
      </c>
      <c r="P2859" s="55" t="s">
        <v>4990</v>
      </c>
      <c r="Q2859" s="84">
        <v>3</v>
      </c>
      <c r="R2859" s="84">
        <v>1</v>
      </c>
      <c r="S2859" s="84">
        <v>8</v>
      </c>
      <c r="T2859" s="84" t="s">
        <v>32</v>
      </c>
      <c r="U2859" s="84">
        <v>11002</v>
      </c>
      <c r="V2859" s="84">
        <v>11002</v>
      </c>
      <c r="W2859" s="84" t="s">
        <v>5019</v>
      </c>
      <c r="X2859" s="84" t="s">
        <v>4992</v>
      </c>
      <c r="Y2859" s="9" t="s">
        <v>4994</v>
      </c>
      <c r="Z2859" s="9" t="s">
        <v>4994</v>
      </c>
      <c r="AA2859" s="9" t="s">
        <v>5099</v>
      </c>
      <c r="AB2859" s="9" t="s">
        <v>5005</v>
      </c>
      <c r="AC2859" s="84" t="s">
        <v>4995</v>
      </c>
      <c r="AD2859" s="29"/>
      <c r="AE2859" s="20" t="str">
        <f>VLOOKUP(E2859,'FILIAIS PETZ'!A:Q,17,0)</f>
        <v>SP7</v>
      </c>
      <c r="AF2859" s="20" t="str">
        <f>VLOOKUP(E2859,'FILIAIS PETZ'!A:Q,3,0)</f>
        <v>FELICIO</v>
      </c>
      <c r="AG2859" s="20" t="str">
        <f>VLOOKUP(E2859,'FILIAIS PETZ'!A:Q,2,0)</f>
        <v>R3</v>
      </c>
      <c r="AH2859" s="75">
        <v>3000</v>
      </c>
      <c r="AI2859" s="16" t="s">
        <v>7306</v>
      </c>
      <c r="AJ2859" s="43">
        <f>VLOOKUP(E2859,'FILIAIS PETZ'!$A$2:$K$2000,11,0)</f>
        <v>18328118001695</v>
      </c>
      <c r="AK2859" s="44">
        <f t="shared" si="194"/>
        <v>18328118001695</v>
      </c>
    </row>
    <row r="2860" spans="1:37" s="14" customFormat="1" ht="15" customHeight="1" thickBot="1" x14ac:dyDescent="0.25">
      <c r="A2860" s="9">
        <f t="shared" si="193"/>
        <v>904978</v>
      </c>
      <c r="B2860" s="18">
        <f>VLOOKUP(C2860,FORNECEDORES!D:E,2,0)</f>
        <v>32507</v>
      </c>
      <c r="C2860" s="19" t="str">
        <f>VLOOKUP(D2860,FORNECEDORES!A:D,4,0)</f>
        <v>10.237.839/0001-00</v>
      </c>
      <c r="D2860" s="13" t="s">
        <v>1753</v>
      </c>
      <c r="E2860" s="20" t="str">
        <f t="shared" si="192"/>
        <v>04 0007</v>
      </c>
      <c r="F2860" s="28" t="s">
        <v>4950</v>
      </c>
      <c r="G2860" s="21" t="str">
        <f>VLOOKUP(E2860,'FILIAIS PETZ'!A:E,5,0)</f>
        <v>PETZ SOROCABA</v>
      </c>
      <c r="H2860" s="20" t="str">
        <f>VLOOKUP(E2860,'FILIAIS PETZ'!A:D,4,0)</f>
        <v>SCBA-SP</v>
      </c>
      <c r="I2860" s="85">
        <v>45415</v>
      </c>
      <c r="J2860" s="9">
        <v>904978</v>
      </c>
      <c r="K2860" s="9" t="s">
        <v>5858</v>
      </c>
      <c r="L2860" s="83" t="s">
        <v>7748</v>
      </c>
      <c r="M2860" s="85">
        <v>45429</v>
      </c>
      <c r="N2860" s="85">
        <v>45455</v>
      </c>
      <c r="O2860" s="85">
        <v>45433</v>
      </c>
      <c r="P2860" s="55" t="s">
        <v>4990</v>
      </c>
      <c r="Q2860" s="84">
        <v>3</v>
      </c>
      <c r="R2860" s="84">
        <v>1</v>
      </c>
      <c r="S2860" s="84">
        <v>8</v>
      </c>
      <c r="T2860" s="84" t="s">
        <v>32</v>
      </c>
      <c r="U2860" s="84">
        <v>11002</v>
      </c>
      <c r="V2860" s="84">
        <v>11002</v>
      </c>
      <c r="W2860" s="84" t="s">
        <v>5019</v>
      </c>
      <c r="X2860" s="84" t="s">
        <v>4992</v>
      </c>
      <c r="Y2860" s="9" t="s">
        <v>4994</v>
      </c>
      <c r="Z2860" s="9" t="s">
        <v>4994</v>
      </c>
      <c r="AA2860" s="9" t="s">
        <v>5099</v>
      </c>
      <c r="AB2860" s="9" t="s">
        <v>5005</v>
      </c>
      <c r="AC2860" s="84" t="s">
        <v>4995</v>
      </c>
      <c r="AD2860" s="29"/>
      <c r="AE2860" s="20" t="str">
        <f>VLOOKUP(E2860,'FILIAIS PETZ'!A:Q,17,0)</f>
        <v>SP7</v>
      </c>
      <c r="AF2860" s="20" t="str">
        <f>VLOOKUP(E2860,'FILIAIS PETZ'!A:Q,3,0)</f>
        <v>FELICIO</v>
      </c>
      <c r="AG2860" s="20" t="str">
        <f>VLOOKUP(E2860,'FILIAIS PETZ'!A:Q,2,0)</f>
        <v>R3</v>
      </c>
      <c r="AH2860" s="75">
        <v>3950</v>
      </c>
      <c r="AI2860" s="16" t="s">
        <v>7307</v>
      </c>
      <c r="AJ2860" s="43">
        <f>VLOOKUP(E2860,'FILIAIS PETZ'!$A$2:$K$2000,11,0)</f>
        <v>18328118001695</v>
      </c>
      <c r="AK2860" s="44">
        <f t="shared" si="194"/>
        <v>18328118001695</v>
      </c>
    </row>
    <row r="2861" spans="1:37" s="14" customFormat="1" ht="15" customHeight="1" thickBot="1" x14ac:dyDescent="0.25">
      <c r="A2861" s="9">
        <f t="shared" si="193"/>
        <v>904980</v>
      </c>
      <c r="B2861" s="18">
        <f>VLOOKUP(C2861,FORNECEDORES!D:E,2,0)</f>
        <v>32507</v>
      </c>
      <c r="C2861" s="19" t="str">
        <f>VLOOKUP(D2861,FORNECEDORES!A:D,4,0)</f>
        <v>10.237.839/0001-00</v>
      </c>
      <c r="D2861" s="13" t="s">
        <v>1753</v>
      </c>
      <c r="E2861" s="20" t="str">
        <f t="shared" si="192"/>
        <v>04 0032</v>
      </c>
      <c r="F2861" s="28" t="s">
        <v>4951</v>
      </c>
      <c r="G2861" s="21" t="str">
        <f>VLOOKUP(E2861,'FILIAIS PETZ'!A:E,5,0)</f>
        <v>PETZ JAGUARE</v>
      </c>
      <c r="H2861" s="20" t="str">
        <f>VLOOKUP(E2861,'FILIAIS PETZ'!A:D,4,0)</f>
        <v>JGRE-SP</v>
      </c>
      <c r="I2861" s="85">
        <v>45415</v>
      </c>
      <c r="J2861" s="9">
        <v>904980</v>
      </c>
      <c r="K2861" s="9" t="s">
        <v>5858</v>
      </c>
      <c r="L2861" s="83" t="s">
        <v>7751</v>
      </c>
      <c r="M2861" s="85">
        <v>45429</v>
      </c>
      <c r="N2861" s="85">
        <v>45455</v>
      </c>
      <c r="O2861" s="85">
        <v>45433</v>
      </c>
      <c r="P2861" s="55" t="s">
        <v>4990</v>
      </c>
      <c r="Q2861" s="84">
        <v>3</v>
      </c>
      <c r="R2861" s="84">
        <v>1</v>
      </c>
      <c r="S2861" s="84">
        <v>8</v>
      </c>
      <c r="T2861" s="84" t="s">
        <v>32</v>
      </c>
      <c r="U2861" s="84">
        <v>11002</v>
      </c>
      <c r="V2861" s="84">
        <v>11002</v>
      </c>
      <c r="W2861" s="84" t="s">
        <v>5019</v>
      </c>
      <c r="X2861" s="84" t="s">
        <v>4992</v>
      </c>
      <c r="Y2861" s="9" t="s">
        <v>4994</v>
      </c>
      <c r="Z2861" s="9" t="s">
        <v>4994</v>
      </c>
      <c r="AA2861" s="9" t="s">
        <v>5099</v>
      </c>
      <c r="AB2861" s="9" t="s">
        <v>5005</v>
      </c>
      <c r="AC2861" s="84" t="s">
        <v>4995</v>
      </c>
      <c r="AD2861" s="29"/>
      <c r="AE2861" s="20" t="str">
        <f>VLOOKUP(E2861,'FILIAIS PETZ'!A:Q,17,0)</f>
        <v>SP7</v>
      </c>
      <c r="AF2861" s="20" t="str">
        <f>VLOOKUP(E2861,'FILIAIS PETZ'!A:Q,3,0)</f>
        <v>FELICIO</v>
      </c>
      <c r="AG2861" s="20" t="str">
        <f>VLOOKUP(E2861,'FILIAIS PETZ'!A:Q,2,0)</f>
        <v>R3</v>
      </c>
      <c r="AH2861" s="75">
        <v>2200</v>
      </c>
      <c r="AI2861" s="16" t="s">
        <v>7305</v>
      </c>
      <c r="AJ2861" s="43">
        <f>VLOOKUP(E2861,'FILIAIS PETZ'!$A$2:$K$2000,11,0)</f>
        <v>18328118003205</v>
      </c>
      <c r="AK2861" s="44">
        <f t="shared" si="194"/>
        <v>18328118003205</v>
      </c>
    </row>
    <row r="2862" spans="1:37" s="14" customFormat="1" ht="15" customHeight="1" thickBot="1" x14ac:dyDescent="0.25">
      <c r="A2862" s="9">
        <f t="shared" si="193"/>
        <v>904981</v>
      </c>
      <c r="B2862" s="18">
        <f>VLOOKUP(C2862,FORNECEDORES!D:E,2,0)</f>
        <v>32507</v>
      </c>
      <c r="C2862" s="19" t="str">
        <f>VLOOKUP(D2862,FORNECEDORES!A:D,4,0)</f>
        <v>10.237.839/0001-00</v>
      </c>
      <c r="D2862" s="13" t="s">
        <v>1753</v>
      </c>
      <c r="E2862" s="20" t="str">
        <f t="shared" si="192"/>
        <v>04 0032</v>
      </c>
      <c r="F2862" s="28" t="s">
        <v>4951</v>
      </c>
      <c r="G2862" s="21" t="str">
        <f>VLOOKUP(E2862,'FILIAIS PETZ'!A:E,5,0)</f>
        <v>PETZ JAGUARE</v>
      </c>
      <c r="H2862" s="20" t="str">
        <f>VLOOKUP(E2862,'FILIAIS PETZ'!A:D,4,0)</f>
        <v>JGRE-SP</v>
      </c>
      <c r="I2862" s="85">
        <v>45415</v>
      </c>
      <c r="J2862" s="9">
        <v>904981</v>
      </c>
      <c r="K2862" s="9" t="s">
        <v>5858</v>
      </c>
      <c r="L2862" s="83" t="s">
        <v>7750</v>
      </c>
      <c r="M2862" s="85">
        <v>45429</v>
      </c>
      <c r="N2862" s="85">
        <v>45455</v>
      </c>
      <c r="O2862" s="85">
        <v>45433</v>
      </c>
      <c r="P2862" s="55" t="s">
        <v>4990</v>
      </c>
      <c r="Q2862" s="84">
        <v>3</v>
      </c>
      <c r="R2862" s="84">
        <v>1</v>
      </c>
      <c r="S2862" s="84">
        <v>8</v>
      </c>
      <c r="T2862" s="84" t="s">
        <v>32</v>
      </c>
      <c r="U2862" s="84">
        <v>11002</v>
      </c>
      <c r="V2862" s="84">
        <v>11002</v>
      </c>
      <c r="W2862" s="84" t="s">
        <v>5019</v>
      </c>
      <c r="X2862" s="84" t="s">
        <v>4992</v>
      </c>
      <c r="Y2862" s="9" t="s">
        <v>4994</v>
      </c>
      <c r="Z2862" s="9" t="s">
        <v>4994</v>
      </c>
      <c r="AA2862" s="9" t="s">
        <v>5099</v>
      </c>
      <c r="AB2862" s="9" t="s">
        <v>5005</v>
      </c>
      <c r="AC2862" s="84" t="s">
        <v>4995</v>
      </c>
      <c r="AD2862" s="29"/>
      <c r="AE2862" s="20" t="str">
        <f>VLOOKUP(E2862,'FILIAIS PETZ'!A:Q,17,0)</f>
        <v>SP7</v>
      </c>
      <c r="AF2862" s="20" t="str">
        <f>VLOOKUP(E2862,'FILIAIS PETZ'!A:Q,3,0)</f>
        <v>FELICIO</v>
      </c>
      <c r="AG2862" s="20" t="str">
        <f>VLOOKUP(E2862,'FILIAIS PETZ'!A:Q,2,0)</f>
        <v>R3</v>
      </c>
      <c r="AH2862" s="75">
        <v>1500</v>
      </c>
      <c r="AI2862" s="16" t="s">
        <v>7306</v>
      </c>
      <c r="AJ2862" s="43">
        <f>VLOOKUP(E2862,'FILIAIS PETZ'!$A$2:$K$2000,11,0)</f>
        <v>18328118003205</v>
      </c>
      <c r="AK2862" s="44">
        <f t="shared" si="194"/>
        <v>18328118003205</v>
      </c>
    </row>
    <row r="2863" spans="1:37" s="14" customFormat="1" ht="15" customHeight="1" thickBot="1" x14ac:dyDescent="0.25">
      <c r="A2863" s="9">
        <f t="shared" si="193"/>
        <v>904982</v>
      </c>
      <c r="B2863" s="18">
        <f>VLOOKUP(C2863,FORNECEDORES!D:E,2,0)</f>
        <v>32507</v>
      </c>
      <c r="C2863" s="19" t="str">
        <f>VLOOKUP(D2863,FORNECEDORES!A:D,4,0)</f>
        <v>10.237.839/0001-00</v>
      </c>
      <c r="D2863" s="13" t="s">
        <v>1753</v>
      </c>
      <c r="E2863" s="20" t="str">
        <f t="shared" si="192"/>
        <v>04 0051</v>
      </c>
      <c r="F2863" s="28" t="s">
        <v>4948</v>
      </c>
      <c r="G2863" s="21" t="str">
        <f>VLOOKUP(E2863,'FILIAIS PETZ'!A:E,5,0)</f>
        <v>PETZ TAMBORÉ</v>
      </c>
      <c r="H2863" s="20" t="str">
        <f>VLOOKUP(E2863,'FILIAIS PETZ'!A:D,4,0)</f>
        <v>TMBO-SP</v>
      </c>
      <c r="I2863" s="85">
        <v>45415</v>
      </c>
      <c r="J2863" s="9">
        <v>904982</v>
      </c>
      <c r="K2863" s="9" t="s">
        <v>5858</v>
      </c>
      <c r="L2863" s="83" t="s">
        <v>7749</v>
      </c>
      <c r="M2863" s="85">
        <v>45429</v>
      </c>
      <c r="N2863" s="85">
        <v>45455</v>
      </c>
      <c r="O2863" s="85">
        <v>45433</v>
      </c>
      <c r="P2863" s="55" t="s">
        <v>4990</v>
      </c>
      <c r="Q2863" s="84">
        <v>3</v>
      </c>
      <c r="R2863" s="84">
        <v>1</v>
      </c>
      <c r="S2863" s="84">
        <v>8</v>
      </c>
      <c r="T2863" s="84" t="s">
        <v>32</v>
      </c>
      <c r="U2863" s="84">
        <v>11002</v>
      </c>
      <c r="V2863" s="84">
        <v>11002</v>
      </c>
      <c r="W2863" s="84" t="s">
        <v>5019</v>
      </c>
      <c r="X2863" s="84" t="s">
        <v>4992</v>
      </c>
      <c r="Y2863" s="9" t="s">
        <v>4994</v>
      </c>
      <c r="Z2863" s="9" t="s">
        <v>4994</v>
      </c>
      <c r="AA2863" s="9" t="s">
        <v>5099</v>
      </c>
      <c r="AB2863" s="9" t="s">
        <v>5005</v>
      </c>
      <c r="AC2863" s="84" t="s">
        <v>4995</v>
      </c>
      <c r="AD2863" s="29"/>
      <c r="AE2863" s="20" t="str">
        <f>VLOOKUP(E2863,'FILIAIS PETZ'!A:Q,17,0)</f>
        <v>SP7</v>
      </c>
      <c r="AF2863" s="20" t="str">
        <f>VLOOKUP(E2863,'FILIAIS PETZ'!A:Q,3,0)</f>
        <v>FELICIO</v>
      </c>
      <c r="AG2863" s="20" t="str">
        <f>VLOOKUP(E2863,'FILIAIS PETZ'!A:Q,2,0)</f>
        <v>R3</v>
      </c>
      <c r="AH2863" s="75">
        <v>1700</v>
      </c>
      <c r="AI2863" s="16" t="s">
        <v>7306</v>
      </c>
      <c r="AJ2863" s="43">
        <f>VLOOKUP(E2863,'FILIAIS PETZ'!$A$2:$K$2000,11,0)</f>
        <v>18328118004872</v>
      </c>
      <c r="AK2863" s="44">
        <f t="shared" si="194"/>
        <v>18328118004872</v>
      </c>
    </row>
    <row r="2864" spans="1:37" s="14" customFormat="1" ht="15" customHeight="1" thickBot="1" x14ac:dyDescent="0.25">
      <c r="A2864" s="9">
        <f t="shared" si="193"/>
        <v>903306</v>
      </c>
      <c r="B2864" s="18">
        <f>VLOOKUP(C2864,FORNECEDORES!D:E,2,0)</f>
        <v>571449</v>
      </c>
      <c r="C2864" s="19" t="str">
        <f>VLOOKUP(D2864,FORNECEDORES!A:D,4,0)</f>
        <v>31.166.517/0001-89</v>
      </c>
      <c r="D2864" s="13" t="s">
        <v>4529</v>
      </c>
      <c r="E2864" s="20" t="str">
        <f t="shared" si="192"/>
        <v>04 0026</v>
      </c>
      <c r="F2864" s="28" t="s">
        <v>4949</v>
      </c>
      <c r="G2864" s="21" t="str">
        <f>VLOOKUP(E2864,'FILIAIS PETZ'!A:E,5,0)</f>
        <v>PETZ IGUATEMI ESPLANADA</v>
      </c>
      <c r="H2864" s="20" t="str">
        <f>VLOOKUP(E2864,'FILIAIS PETZ'!A:D,4,0)</f>
        <v>IGES-SP</v>
      </c>
      <c r="I2864" s="85">
        <v>45415</v>
      </c>
      <c r="J2864" s="9">
        <v>903306</v>
      </c>
      <c r="K2864" s="9" t="s">
        <v>5858</v>
      </c>
      <c r="L2864" s="83" t="s">
        <v>6838</v>
      </c>
      <c r="M2864" s="85">
        <v>45421</v>
      </c>
      <c r="N2864" s="85">
        <v>45448</v>
      </c>
      <c r="O2864" s="85">
        <v>45425</v>
      </c>
      <c r="P2864" s="55" t="s">
        <v>4990</v>
      </c>
      <c r="Q2864" s="84">
        <v>3</v>
      </c>
      <c r="R2864" s="84">
        <v>1</v>
      </c>
      <c r="S2864" s="84">
        <v>8</v>
      </c>
      <c r="T2864" s="84" t="s">
        <v>32</v>
      </c>
      <c r="U2864" s="84">
        <v>11002</v>
      </c>
      <c r="V2864" s="84">
        <v>11002</v>
      </c>
      <c r="W2864" s="84" t="s">
        <v>5019</v>
      </c>
      <c r="X2864" s="84" t="s">
        <v>4985</v>
      </c>
      <c r="Y2864" s="10" t="s">
        <v>4980</v>
      </c>
      <c r="Z2864" s="10" t="s">
        <v>4980</v>
      </c>
      <c r="AA2864" s="10" t="s">
        <v>4989</v>
      </c>
      <c r="AB2864" s="10" t="s">
        <v>5066</v>
      </c>
      <c r="AC2864" s="84" t="s">
        <v>5006</v>
      </c>
      <c r="AD2864" s="29"/>
      <c r="AE2864" s="20" t="str">
        <f>VLOOKUP(E2864,'FILIAIS PETZ'!A:Q,17,0)</f>
        <v>SP7</v>
      </c>
      <c r="AF2864" s="20" t="str">
        <f>VLOOKUP(E2864,'FILIAIS PETZ'!A:Q,3,0)</f>
        <v>FELICIO</v>
      </c>
      <c r="AG2864" s="20" t="str">
        <f>VLOOKUP(E2864,'FILIAIS PETZ'!A:Q,2,0)</f>
        <v>R3</v>
      </c>
      <c r="AH2864" s="75">
        <v>600</v>
      </c>
      <c r="AI2864" s="16" t="s">
        <v>7308</v>
      </c>
      <c r="AJ2864" s="43">
        <f>VLOOKUP(E2864,'FILIAIS PETZ'!$A$2:$K$2000,11,0)</f>
        <v>18328118002667</v>
      </c>
      <c r="AK2864" s="44">
        <f t="shared" si="194"/>
        <v>18328118002667</v>
      </c>
    </row>
    <row r="2865" spans="1:37" s="14" customFormat="1" ht="15" customHeight="1" thickBot="1" x14ac:dyDescent="0.25">
      <c r="A2865" s="9">
        <f t="shared" si="193"/>
        <v>903310</v>
      </c>
      <c r="B2865" s="18">
        <f>VLOOKUP(C2865,FORNECEDORES!D:E,2,0)</f>
        <v>571449</v>
      </c>
      <c r="C2865" s="19" t="str">
        <f>VLOOKUP(D2865,FORNECEDORES!A:D,4,0)</f>
        <v>31.166.517/0001-89</v>
      </c>
      <c r="D2865" s="13" t="s">
        <v>4529</v>
      </c>
      <c r="E2865" s="20" t="str">
        <f t="shared" si="192"/>
        <v>04 0026</v>
      </c>
      <c r="F2865" s="28" t="s">
        <v>4949</v>
      </c>
      <c r="G2865" s="21" t="str">
        <f>VLOOKUP(E2865,'FILIAIS PETZ'!A:E,5,0)</f>
        <v>PETZ IGUATEMI ESPLANADA</v>
      </c>
      <c r="H2865" s="20" t="str">
        <f>VLOOKUP(E2865,'FILIAIS PETZ'!A:D,4,0)</f>
        <v>IGES-SP</v>
      </c>
      <c r="I2865" s="85">
        <v>45415</v>
      </c>
      <c r="J2865" s="9">
        <v>903310</v>
      </c>
      <c r="K2865" s="9" t="s">
        <v>5858</v>
      </c>
      <c r="L2865" s="83" t="s">
        <v>6840</v>
      </c>
      <c r="M2865" s="85">
        <v>45421</v>
      </c>
      <c r="N2865" s="85">
        <v>45448</v>
      </c>
      <c r="O2865" s="85">
        <v>45425</v>
      </c>
      <c r="P2865" s="55" t="s">
        <v>4990</v>
      </c>
      <c r="Q2865" s="84">
        <v>3</v>
      </c>
      <c r="R2865" s="84">
        <v>1</v>
      </c>
      <c r="S2865" s="84">
        <v>8</v>
      </c>
      <c r="T2865" s="84" t="s">
        <v>32</v>
      </c>
      <c r="U2865" s="84">
        <v>11002</v>
      </c>
      <c r="V2865" s="84">
        <v>11002</v>
      </c>
      <c r="W2865" s="84" t="s">
        <v>5019</v>
      </c>
      <c r="X2865" s="84" t="s">
        <v>4992</v>
      </c>
      <c r="Y2865" s="10" t="s">
        <v>4980</v>
      </c>
      <c r="Z2865" s="10" t="s">
        <v>4980</v>
      </c>
      <c r="AA2865" s="10" t="s">
        <v>4992</v>
      </c>
      <c r="AB2865" s="10" t="s">
        <v>5066</v>
      </c>
      <c r="AC2865" s="84" t="s">
        <v>5006</v>
      </c>
      <c r="AD2865" s="29"/>
      <c r="AE2865" s="20" t="str">
        <f>VLOOKUP(E2865,'FILIAIS PETZ'!A:Q,17,0)</f>
        <v>SP7</v>
      </c>
      <c r="AF2865" s="20" t="str">
        <f>VLOOKUP(E2865,'FILIAIS PETZ'!A:Q,3,0)</f>
        <v>FELICIO</v>
      </c>
      <c r="AG2865" s="20" t="str">
        <f>VLOOKUP(E2865,'FILIAIS PETZ'!A:Q,2,0)</f>
        <v>R3</v>
      </c>
      <c r="AH2865" s="75">
        <v>620</v>
      </c>
      <c r="AI2865" s="16" t="s">
        <v>7309</v>
      </c>
      <c r="AJ2865" s="43">
        <f>VLOOKUP(E2865,'FILIAIS PETZ'!$A$2:$K$2000,11,0)</f>
        <v>18328118002667</v>
      </c>
      <c r="AK2865" s="44">
        <f t="shared" si="194"/>
        <v>18328118002667</v>
      </c>
    </row>
    <row r="2866" spans="1:37" s="14" customFormat="1" ht="15" customHeight="1" thickBot="1" x14ac:dyDescent="0.25">
      <c r="A2866" s="9">
        <f t="shared" si="193"/>
        <v>903322</v>
      </c>
      <c r="B2866" s="18">
        <f>VLOOKUP(C2866,FORNECEDORES!D:E,2,0)</f>
        <v>741390</v>
      </c>
      <c r="C2866" s="19" t="str">
        <f>VLOOKUP(D2866,FORNECEDORES!A:D,4,0)</f>
        <v>53.327.206/0001-97</v>
      </c>
      <c r="D2866" s="13" t="s">
        <v>1785</v>
      </c>
      <c r="E2866" s="20" t="str">
        <f t="shared" si="192"/>
        <v>04 0185</v>
      </c>
      <c r="F2866" s="28" t="s">
        <v>4973</v>
      </c>
      <c r="G2866" s="21" t="str">
        <f>VLOOKUP(E2866,'FILIAIS PETZ'!A:E,5,0)</f>
        <v>PETZ AV CONTORNO (ANTIGOS DADOS DE SVLB/MG - PETZ SILVA LOBO)</v>
      </c>
      <c r="H2866" s="20" t="str">
        <f>VLOOKUP(E2866,'FILIAIS PETZ'!A:D,4,0)</f>
        <v>ACTN-MG</v>
      </c>
      <c r="I2866" s="85">
        <v>45415</v>
      </c>
      <c r="J2866" s="9">
        <v>903322</v>
      </c>
      <c r="K2866" s="9"/>
      <c r="L2866" s="83"/>
      <c r="M2866" s="85"/>
      <c r="N2866" s="85"/>
      <c r="O2866" s="85"/>
      <c r="P2866" s="55" t="s">
        <v>4990</v>
      </c>
      <c r="Q2866" s="84">
        <v>3</v>
      </c>
      <c r="R2866" s="84">
        <v>1</v>
      </c>
      <c r="S2866" s="84">
        <v>8</v>
      </c>
      <c r="T2866" s="84" t="s">
        <v>32</v>
      </c>
      <c r="U2866" s="84">
        <v>11002</v>
      </c>
      <c r="V2866" s="84">
        <v>11002</v>
      </c>
      <c r="W2866" s="84" t="s">
        <v>5019</v>
      </c>
      <c r="X2866" s="84" t="s">
        <v>4992</v>
      </c>
      <c r="Y2866" s="10" t="s">
        <v>4980</v>
      </c>
      <c r="Z2866" s="10" t="s">
        <v>4980</v>
      </c>
      <c r="AA2866" s="10" t="s">
        <v>4992</v>
      </c>
      <c r="AB2866" s="10" t="s">
        <v>5066</v>
      </c>
      <c r="AC2866" s="84" t="s">
        <v>5006</v>
      </c>
      <c r="AD2866" s="29"/>
      <c r="AE2866" s="20" t="str">
        <f>VLOOKUP(E2866,'FILIAIS PETZ'!A:Q,17,0)</f>
        <v>MG-1</v>
      </c>
      <c r="AF2866" s="20" t="str">
        <f>VLOOKUP(E2866,'FILIAIS PETZ'!A:Q,3,0)</f>
        <v>FELICIO</v>
      </c>
      <c r="AG2866" s="20" t="str">
        <f>VLOOKUP(E2866,'FILIAIS PETZ'!A:Q,2,0)</f>
        <v>R3</v>
      </c>
      <c r="AH2866" s="75">
        <v>800</v>
      </c>
      <c r="AI2866" s="16" t="s">
        <v>7310</v>
      </c>
      <c r="AJ2866" s="43">
        <f>VLOOKUP(E2866,'FILIAIS PETZ'!$A$2:$K$2000,11,0)</f>
        <v>18328118017931</v>
      </c>
      <c r="AK2866" s="44">
        <f t="shared" si="194"/>
        <v>18328118017931</v>
      </c>
    </row>
    <row r="2867" spans="1:37" s="14" customFormat="1" ht="15" customHeight="1" thickBot="1" x14ac:dyDescent="0.25">
      <c r="A2867" s="9">
        <f t="shared" si="193"/>
        <v>903325</v>
      </c>
      <c r="B2867" s="18">
        <f>VLOOKUP(C2867,FORNECEDORES!D:E,2,0)</f>
        <v>741390</v>
      </c>
      <c r="C2867" s="19" t="str">
        <f>VLOOKUP(D2867,FORNECEDORES!A:D,4,0)</f>
        <v>53.327.206/0001-97</v>
      </c>
      <c r="D2867" s="13" t="s">
        <v>1785</v>
      </c>
      <c r="E2867" s="20" t="str">
        <f t="shared" si="192"/>
        <v>04 0223</v>
      </c>
      <c r="F2867" s="28" t="s">
        <v>4977</v>
      </c>
      <c r="G2867" s="21" t="str">
        <f>VLOOKUP(E2867,'FILIAIS PETZ'!A:E,5,0)</f>
        <v>PETZ IPATINGA (ANTIGA BETIM AMERICAS/MG)</v>
      </c>
      <c r="H2867" s="20" t="str">
        <f>VLOOKUP(E2867,'FILIAIS PETZ'!A:D,4,0)</f>
        <v>IPTG-MG</v>
      </c>
      <c r="I2867" s="85">
        <v>45415</v>
      </c>
      <c r="J2867" s="9">
        <v>903325</v>
      </c>
      <c r="K2867" s="9" t="s">
        <v>5858</v>
      </c>
      <c r="L2867" s="83" t="s">
        <v>7782</v>
      </c>
      <c r="M2867" s="85">
        <v>45421</v>
      </c>
      <c r="N2867" s="85">
        <v>45455</v>
      </c>
      <c r="O2867" s="85">
        <v>45434</v>
      </c>
      <c r="P2867" s="55" t="s">
        <v>4990</v>
      </c>
      <c r="Q2867" s="84">
        <v>3</v>
      </c>
      <c r="R2867" s="84">
        <v>1</v>
      </c>
      <c r="S2867" s="84">
        <v>8</v>
      </c>
      <c r="T2867" s="84" t="s">
        <v>32</v>
      </c>
      <c r="U2867" s="84">
        <v>11002</v>
      </c>
      <c r="V2867" s="84">
        <v>11002</v>
      </c>
      <c r="W2867" s="84" t="s">
        <v>5019</v>
      </c>
      <c r="X2867" s="84" t="s">
        <v>4992</v>
      </c>
      <c r="Y2867" s="10" t="s">
        <v>4980</v>
      </c>
      <c r="Z2867" s="10" t="s">
        <v>4980</v>
      </c>
      <c r="AA2867" s="10" t="s">
        <v>4992</v>
      </c>
      <c r="AB2867" s="10" t="s">
        <v>5066</v>
      </c>
      <c r="AC2867" s="84" t="s">
        <v>5006</v>
      </c>
      <c r="AD2867" s="29"/>
      <c r="AE2867" s="20" t="str">
        <f>VLOOKUP(E2867,'FILIAIS PETZ'!A:Q,17,0)</f>
        <v>MG-2</v>
      </c>
      <c r="AF2867" s="20" t="str">
        <f>VLOOKUP(E2867,'FILIAIS PETZ'!A:Q,3,0)</f>
        <v>FELICIO</v>
      </c>
      <c r="AG2867" s="20" t="str">
        <f>VLOOKUP(E2867,'FILIAIS PETZ'!A:Q,2,0)</f>
        <v>R3</v>
      </c>
      <c r="AH2867" s="75">
        <v>1400</v>
      </c>
      <c r="AI2867" s="16" t="s">
        <v>7310</v>
      </c>
      <c r="AJ2867" s="43" t="str">
        <f>VLOOKUP(E2867,'FILIAIS PETZ'!$A$2:$K$2000,11,0)</f>
        <v>18.328.118/0213-78</v>
      </c>
      <c r="AK2867" s="44" t="str">
        <f t="shared" si="194"/>
        <v>18.328.118/0213-78</v>
      </c>
    </row>
    <row r="2868" spans="1:37" s="14" customFormat="1" ht="15" customHeight="1" thickBot="1" x14ac:dyDescent="0.25">
      <c r="A2868" s="9">
        <f t="shared" si="193"/>
        <v>903330</v>
      </c>
      <c r="B2868" s="18">
        <f>VLOOKUP(C2868,FORNECEDORES!D:E,2,0)</f>
        <v>741390</v>
      </c>
      <c r="C2868" s="19" t="str">
        <f>VLOOKUP(D2868,FORNECEDORES!A:D,4,0)</f>
        <v>53.327.206/0001-97</v>
      </c>
      <c r="D2868" s="13" t="s">
        <v>1785</v>
      </c>
      <c r="E2868" s="20" t="str">
        <f t="shared" si="192"/>
        <v>04 0211</v>
      </c>
      <c r="F2868" s="28" t="s">
        <v>4974</v>
      </c>
      <c r="G2868" s="21" t="str">
        <f>VLOOKUP(E2868,'FILIAIS PETZ'!A:E,5,0)</f>
        <v>PETZ CASTELO BH</v>
      </c>
      <c r="H2868" s="20" t="str">
        <f>VLOOKUP(E2868,'FILIAIS PETZ'!A:D,4,0)</f>
        <v>CTLO-MG</v>
      </c>
      <c r="I2868" s="85">
        <v>45415</v>
      </c>
      <c r="J2868" s="9">
        <v>903330</v>
      </c>
      <c r="K2868" s="9" t="s">
        <v>5858</v>
      </c>
      <c r="L2868" s="83" t="s">
        <v>7779</v>
      </c>
      <c r="M2868" s="85">
        <v>45420</v>
      </c>
      <c r="N2868" s="85">
        <v>45455</v>
      </c>
      <c r="O2868" s="85">
        <v>45434</v>
      </c>
      <c r="P2868" s="55" t="s">
        <v>4990</v>
      </c>
      <c r="Q2868" s="84">
        <v>3</v>
      </c>
      <c r="R2868" s="84">
        <v>1</v>
      </c>
      <c r="S2868" s="84">
        <v>8</v>
      </c>
      <c r="T2868" s="84" t="s">
        <v>32</v>
      </c>
      <c r="U2868" s="84">
        <v>11002</v>
      </c>
      <c r="V2868" s="84">
        <v>11002</v>
      </c>
      <c r="W2868" s="84" t="s">
        <v>5019</v>
      </c>
      <c r="X2868" s="84" t="s">
        <v>4992</v>
      </c>
      <c r="Y2868" s="10" t="s">
        <v>4980</v>
      </c>
      <c r="Z2868" s="10" t="s">
        <v>4980</v>
      </c>
      <c r="AA2868" s="10" t="s">
        <v>4992</v>
      </c>
      <c r="AB2868" s="10" t="s">
        <v>5066</v>
      </c>
      <c r="AC2868" s="84" t="s">
        <v>5006</v>
      </c>
      <c r="AD2868" s="29"/>
      <c r="AE2868" s="20" t="str">
        <f>VLOOKUP(E2868,'FILIAIS PETZ'!A:Q,17,0)</f>
        <v>MG-1</v>
      </c>
      <c r="AF2868" s="20" t="str">
        <f>VLOOKUP(E2868,'FILIAIS PETZ'!A:Q,3,0)</f>
        <v>FELICIO</v>
      </c>
      <c r="AG2868" s="20" t="str">
        <f>VLOOKUP(E2868,'FILIAIS PETZ'!A:Q,2,0)</f>
        <v>R3</v>
      </c>
      <c r="AH2868" s="75">
        <v>800</v>
      </c>
      <c r="AI2868" s="16" t="s">
        <v>7310</v>
      </c>
      <c r="AJ2868" s="43">
        <f>VLOOKUP(E2868,'FILIAIS PETZ'!$A$2:$K$2000,11,0)</f>
        <v>18328118019985</v>
      </c>
      <c r="AK2868" s="44">
        <f t="shared" si="194"/>
        <v>18328118019985</v>
      </c>
    </row>
    <row r="2869" spans="1:37" s="14" customFormat="1" ht="15" customHeight="1" thickBot="1" x14ac:dyDescent="0.25">
      <c r="A2869" s="9">
        <f>J2869</f>
        <v>903333</v>
      </c>
      <c r="B2869" s="18">
        <f>VLOOKUP(C2869,FORNECEDORES!D:E,2,0)</f>
        <v>741390</v>
      </c>
      <c r="C2869" s="19" t="str">
        <f>VLOOKUP(D2869,FORNECEDORES!A:D,4,0)</f>
        <v>53.327.206/0001-97</v>
      </c>
      <c r="D2869" s="13" t="s">
        <v>1785</v>
      </c>
      <c r="E2869" s="20" t="str">
        <f t="shared" si="192"/>
        <v>04 0251</v>
      </c>
      <c r="F2869" s="28" t="s">
        <v>5729</v>
      </c>
      <c r="G2869" s="21" t="str">
        <f>VLOOKUP(E2869,'FILIAIS PETZ'!A:E,5,0)</f>
        <v>PETZ BARREIRO</v>
      </c>
      <c r="H2869" s="20" t="str">
        <f>VLOOKUP(E2869,'FILIAIS PETZ'!A:D,4,0)</f>
        <v>BARR-MG</v>
      </c>
      <c r="I2869" s="85">
        <v>45415</v>
      </c>
      <c r="J2869" s="9">
        <v>903333</v>
      </c>
      <c r="K2869" s="9" t="s">
        <v>5858</v>
      </c>
      <c r="L2869" s="83" t="s">
        <v>7776</v>
      </c>
      <c r="M2869" s="85">
        <v>45421</v>
      </c>
      <c r="N2869" s="85">
        <v>45455</v>
      </c>
      <c r="O2869" s="85">
        <v>45434</v>
      </c>
      <c r="P2869" s="55" t="s">
        <v>4990</v>
      </c>
      <c r="Q2869" s="84">
        <v>3</v>
      </c>
      <c r="R2869" s="84">
        <v>1</v>
      </c>
      <c r="S2869" s="84">
        <v>8</v>
      </c>
      <c r="T2869" s="84" t="s">
        <v>32</v>
      </c>
      <c r="U2869" s="84">
        <v>11002</v>
      </c>
      <c r="V2869" s="84">
        <v>11002</v>
      </c>
      <c r="W2869" s="84" t="s">
        <v>5019</v>
      </c>
      <c r="X2869" s="84" t="s">
        <v>4992</v>
      </c>
      <c r="Y2869" s="10" t="s">
        <v>4980</v>
      </c>
      <c r="Z2869" s="10" t="s">
        <v>4980</v>
      </c>
      <c r="AA2869" s="10" t="s">
        <v>4992</v>
      </c>
      <c r="AB2869" s="10" t="s">
        <v>5066</v>
      </c>
      <c r="AC2869" s="84" t="s">
        <v>5006</v>
      </c>
      <c r="AD2869" s="29"/>
      <c r="AE2869" s="20" t="str">
        <f>VLOOKUP(E2869,'FILIAIS PETZ'!A:Q,17,0)</f>
        <v>MG-2</v>
      </c>
      <c r="AF2869" s="20" t="str">
        <f>VLOOKUP(E2869,'FILIAIS PETZ'!A:Q,3,0)</f>
        <v>FELICIO</v>
      </c>
      <c r="AG2869" s="20" t="str">
        <f>VLOOKUP(E2869,'FILIAIS PETZ'!A:Q,2,0)</f>
        <v>R3</v>
      </c>
      <c r="AH2869" s="75">
        <v>800</v>
      </c>
      <c r="AI2869" s="16" t="s">
        <v>7310</v>
      </c>
      <c r="AJ2869" s="43">
        <f>VLOOKUP(E2869,'FILIAIS PETZ'!$A$2:$K$2000,11,0)</f>
        <v>18328118022420</v>
      </c>
      <c r="AK2869" s="44">
        <f t="shared" si="194"/>
        <v>18328118022420</v>
      </c>
    </row>
    <row r="2870" spans="1:37" s="14" customFormat="1" ht="15" customHeight="1" thickBot="1" x14ac:dyDescent="0.25">
      <c r="A2870" s="9">
        <f t="shared" si="193"/>
        <v>903335</v>
      </c>
      <c r="B2870" s="18">
        <f>VLOOKUP(C2870,FORNECEDORES!D:E,2,0)</f>
        <v>741390</v>
      </c>
      <c r="C2870" s="19" t="str">
        <f>VLOOKUP(D2870,FORNECEDORES!A:D,4,0)</f>
        <v>53.327.206/0001-97</v>
      </c>
      <c r="D2870" s="13" t="s">
        <v>1785</v>
      </c>
      <c r="E2870" s="20" t="str">
        <f t="shared" si="192"/>
        <v>04 0248</v>
      </c>
      <c r="F2870" s="28" t="s">
        <v>5848</v>
      </c>
      <c r="G2870" s="21" t="str">
        <f>VLOOKUP(E2870,'FILIAIS PETZ'!A:E,5,0)</f>
        <v>PETZ DIVINÓPOLIS</v>
      </c>
      <c r="H2870" s="20" t="str">
        <f>VLOOKUP(E2870,'FILIAIS PETZ'!A:D,4,0)</f>
        <v>DVNP-MG</v>
      </c>
      <c r="I2870" s="85">
        <v>45415</v>
      </c>
      <c r="J2870" s="9">
        <v>903335</v>
      </c>
      <c r="K2870" s="9"/>
      <c r="L2870" s="83"/>
      <c r="M2870" s="85"/>
      <c r="N2870" s="85"/>
      <c r="O2870" s="85"/>
      <c r="P2870" s="55" t="s">
        <v>4990</v>
      </c>
      <c r="Q2870" s="84">
        <v>3</v>
      </c>
      <c r="R2870" s="84">
        <v>1</v>
      </c>
      <c r="S2870" s="84">
        <v>8</v>
      </c>
      <c r="T2870" s="84" t="s">
        <v>32</v>
      </c>
      <c r="U2870" s="84">
        <v>11002</v>
      </c>
      <c r="V2870" s="84">
        <v>11002</v>
      </c>
      <c r="W2870" s="84" t="s">
        <v>5019</v>
      </c>
      <c r="X2870" s="84" t="s">
        <v>4992</v>
      </c>
      <c r="Y2870" s="10" t="s">
        <v>4980</v>
      </c>
      <c r="Z2870" s="10" t="s">
        <v>4980</v>
      </c>
      <c r="AA2870" s="10" t="s">
        <v>4992</v>
      </c>
      <c r="AB2870" s="10" t="s">
        <v>5066</v>
      </c>
      <c r="AC2870" s="84" t="s">
        <v>5006</v>
      </c>
      <c r="AD2870" s="29"/>
      <c r="AE2870" s="20" t="str">
        <f>VLOOKUP(E2870,'FILIAIS PETZ'!A:Q,17,0)</f>
        <v>MG-2</v>
      </c>
      <c r="AF2870" s="20" t="str">
        <f>VLOOKUP(E2870,'FILIAIS PETZ'!A:Q,3,0)</f>
        <v>FELICIO</v>
      </c>
      <c r="AG2870" s="20" t="str">
        <f>VLOOKUP(E2870,'FILIAIS PETZ'!A:Q,2,0)</f>
        <v>R3</v>
      </c>
      <c r="AH2870" s="75">
        <v>800</v>
      </c>
      <c r="AI2870" s="16" t="s">
        <v>7310</v>
      </c>
      <c r="AJ2870" s="43" t="str">
        <f>VLOOKUP(E2870,'FILIAIS PETZ'!$A$2:$K$2000,11,0)</f>
        <v>18.328.118/0246-36</v>
      </c>
      <c r="AK2870" s="44" t="str">
        <f t="shared" si="194"/>
        <v>18.328.118/0246-36</v>
      </c>
    </row>
    <row r="2871" spans="1:37" s="14" customFormat="1" ht="15" customHeight="1" thickBot="1" x14ac:dyDescent="0.25">
      <c r="A2871" s="9">
        <f t="shared" si="193"/>
        <v>903337</v>
      </c>
      <c r="B2871" s="18">
        <f>VLOOKUP(C2871,FORNECEDORES!D:E,2,0)</f>
        <v>741390</v>
      </c>
      <c r="C2871" s="19" t="str">
        <f>VLOOKUP(D2871,FORNECEDORES!A:D,4,0)</f>
        <v>53.327.206/0001-97</v>
      </c>
      <c r="D2871" s="13" t="s">
        <v>1785</v>
      </c>
      <c r="E2871" s="20" t="str">
        <f t="shared" si="192"/>
        <v>04 0238</v>
      </c>
      <c r="F2871" s="28" t="s">
        <v>5730</v>
      </c>
      <c r="G2871" s="21" t="str">
        <f>VLOOKUP(E2871,'FILIAIS PETZ'!A:E,5,0)</f>
        <v>PETZ SILVIANO BRANDÃO</v>
      </c>
      <c r="H2871" s="20" t="str">
        <f>VLOOKUP(E2871,'FILIAIS PETZ'!A:D,4,0)</f>
        <v>SVBD-MG</v>
      </c>
      <c r="I2871" s="85">
        <v>45415</v>
      </c>
      <c r="J2871" s="9">
        <v>903337</v>
      </c>
      <c r="K2871" s="9" t="s">
        <v>5858</v>
      </c>
      <c r="L2871" s="83" t="s">
        <v>7789</v>
      </c>
      <c r="M2871" s="85">
        <v>45421</v>
      </c>
      <c r="N2871" s="85">
        <v>45462</v>
      </c>
      <c r="O2871" s="85">
        <v>45447</v>
      </c>
      <c r="P2871" s="55" t="s">
        <v>4990</v>
      </c>
      <c r="Q2871" s="84">
        <v>3</v>
      </c>
      <c r="R2871" s="84">
        <v>1</v>
      </c>
      <c r="S2871" s="84">
        <v>8</v>
      </c>
      <c r="T2871" s="84" t="s">
        <v>32</v>
      </c>
      <c r="U2871" s="84">
        <v>11002</v>
      </c>
      <c r="V2871" s="84">
        <v>11002</v>
      </c>
      <c r="W2871" s="84" t="s">
        <v>5019</v>
      </c>
      <c r="X2871" s="84" t="s">
        <v>4992</v>
      </c>
      <c r="Y2871" s="10" t="s">
        <v>4980</v>
      </c>
      <c r="Z2871" s="10" t="s">
        <v>4980</v>
      </c>
      <c r="AA2871" s="10" t="s">
        <v>4992</v>
      </c>
      <c r="AB2871" s="10" t="s">
        <v>5066</v>
      </c>
      <c r="AC2871" s="84" t="s">
        <v>5006</v>
      </c>
      <c r="AD2871" s="29"/>
      <c r="AE2871" s="20" t="str">
        <f>VLOOKUP(E2871,'FILIAIS PETZ'!A:Q,17,0)</f>
        <v>MG-2</v>
      </c>
      <c r="AF2871" s="20" t="str">
        <f>VLOOKUP(E2871,'FILIAIS PETZ'!A:Q,3,0)</f>
        <v>FELICIO</v>
      </c>
      <c r="AG2871" s="20" t="str">
        <f>VLOOKUP(E2871,'FILIAIS PETZ'!A:Q,2,0)</f>
        <v>R3</v>
      </c>
      <c r="AH2871" s="75">
        <v>800</v>
      </c>
      <c r="AI2871" s="16" t="s">
        <v>7310</v>
      </c>
      <c r="AJ2871" s="43">
        <f>VLOOKUP(E2871,'FILIAIS PETZ'!$A$2:$K$2000,11,0)</f>
        <v>18328118022188</v>
      </c>
      <c r="AK2871" s="44">
        <f t="shared" si="194"/>
        <v>18328118022188</v>
      </c>
    </row>
    <row r="2872" spans="1:37" s="14" customFormat="1" ht="15" customHeight="1" thickBot="1" x14ac:dyDescent="0.25">
      <c r="A2872" s="9">
        <f t="shared" si="193"/>
        <v>903340</v>
      </c>
      <c r="B2872" s="18">
        <f>VLOOKUP(C2872,FORNECEDORES!D:E,2,0)</f>
        <v>741390</v>
      </c>
      <c r="C2872" s="19" t="str">
        <f>VLOOKUP(D2872,FORNECEDORES!A:D,4,0)</f>
        <v>53.327.206/0001-97</v>
      </c>
      <c r="D2872" s="13" t="s">
        <v>1785</v>
      </c>
      <c r="E2872" s="20" t="str">
        <f t="shared" si="192"/>
        <v>04 0122</v>
      </c>
      <c r="F2872" s="28" t="s">
        <v>6386</v>
      </c>
      <c r="G2872" s="21" t="str">
        <f>VLOOKUP(E2872,'FILIAIS PETZ'!A:E,5,0)</f>
        <v>PETZ JUIZ DE FORA</v>
      </c>
      <c r="H2872" s="20" t="str">
        <f>VLOOKUP(E2872,'FILIAIS PETZ'!A:D,4,0)</f>
        <v>JUZF-MG</v>
      </c>
      <c r="I2872" s="85">
        <v>45415</v>
      </c>
      <c r="J2872" s="9">
        <v>903340</v>
      </c>
      <c r="K2872" s="9" t="s">
        <v>5858</v>
      </c>
      <c r="L2872" s="83" t="s">
        <v>7775</v>
      </c>
      <c r="M2872" s="85">
        <v>45421</v>
      </c>
      <c r="N2872" s="85">
        <v>45462</v>
      </c>
      <c r="O2872" s="85">
        <v>45447</v>
      </c>
      <c r="P2872" s="55" t="s">
        <v>4990</v>
      </c>
      <c r="Q2872" s="84">
        <v>3</v>
      </c>
      <c r="R2872" s="84">
        <v>1</v>
      </c>
      <c r="S2872" s="84">
        <v>8</v>
      </c>
      <c r="T2872" s="84" t="s">
        <v>32</v>
      </c>
      <c r="U2872" s="84">
        <v>11002</v>
      </c>
      <c r="V2872" s="84">
        <v>11002</v>
      </c>
      <c r="W2872" s="84" t="s">
        <v>5019</v>
      </c>
      <c r="X2872" s="84" t="s">
        <v>4992</v>
      </c>
      <c r="Y2872" s="10" t="s">
        <v>4980</v>
      </c>
      <c r="Z2872" s="10" t="s">
        <v>4980</v>
      </c>
      <c r="AA2872" s="10" t="s">
        <v>4992</v>
      </c>
      <c r="AB2872" s="10" t="s">
        <v>5066</v>
      </c>
      <c r="AC2872" s="84" t="s">
        <v>5006</v>
      </c>
      <c r="AD2872" s="29"/>
      <c r="AE2872" s="20" t="str">
        <f>VLOOKUP(E2872,'FILIAIS PETZ'!A:Q,17,0)</f>
        <v>MG-1</v>
      </c>
      <c r="AF2872" s="20" t="str">
        <f>VLOOKUP(E2872,'FILIAIS PETZ'!A:Q,3,0)</f>
        <v>FELICIO</v>
      </c>
      <c r="AG2872" s="20" t="str">
        <f>VLOOKUP(E2872,'FILIAIS PETZ'!A:Q,2,0)</f>
        <v>R3</v>
      </c>
      <c r="AH2872" s="75">
        <v>1120</v>
      </c>
      <c r="AI2872" s="16" t="s">
        <v>7310</v>
      </c>
      <c r="AJ2872" s="43">
        <f>VLOOKUP(E2872,'FILIAIS PETZ'!$A$2:$K$2000,11,0)</f>
        <v>18328118011810</v>
      </c>
      <c r="AK2872" s="44">
        <f t="shared" si="194"/>
        <v>18328118011810</v>
      </c>
    </row>
    <row r="2873" spans="1:37" s="14" customFormat="1" ht="15" customHeight="1" thickBot="1" x14ac:dyDescent="0.25">
      <c r="A2873" s="9">
        <f t="shared" si="193"/>
        <v>903346</v>
      </c>
      <c r="B2873" s="18">
        <f>VLOOKUP(C2873,FORNECEDORES!D:E,2,0)</f>
        <v>741390</v>
      </c>
      <c r="C2873" s="19" t="str">
        <f>VLOOKUP(D2873,FORNECEDORES!A:D,4,0)</f>
        <v>53.327.206/0001-97</v>
      </c>
      <c r="D2873" s="13" t="s">
        <v>1785</v>
      </c>
      <c r="E2873" s="20" t="str">
        <f t="shared" si="192"/>
        <v>04 0237</v>
      </c>
      <c r="F2873" s="28" t="s">
        <v>6532</v>
      </c>
      <c r="G2873" s="21" t="str">
        <f>VLOOKUP(E2873,'FILIAIS PETZ'!A:E,5,0)</f>
        <v>PETZ INDEPENDENCIA SHOPPING</v>
      </c>
      <c r="H2873" s="20" t="str">
        <f>VLOOKUP(E2873,'FILIAIS PETZ'!A:D,4,0)</f>
        <v>SIND-MG</v>
      </c>
      <c r="I2873" s="85">
        <v>45415</v>
      </c>
      <c r="J2873" s="9">
        <v>903346</v>
      </c>
      <c r="K2873" s="9" t="s">
        <v>5858</v>
      </c>
      <c r="L2873" s="83" t="s">
        <v>7783</v>
      </c>
      <c r="M2873" s="85">
        <v>45421</v>
      </c>
      <c r="N2873" s="85">
        <v>45455</v>
      </c>
      <c r="O2873" s="85">
        <v>45434</v>
      </c>
      <c r="P2873" s="55" t="s">
        <v>4990</v>
      </c>
      <c r="Q2873" s="84">
        <v>3</v>
      </c>
      <c r="R2873" s="84">
        <v>1</v>
      </c>
      <c r="S2873" s="84">
        <v>8</v>
      </c>
      <c r="T2873" s="84" t="s">
        <v>32</v>
      </c>
      <c r="U2873" s="84">
        <v>11002</v>
      </c>
      <c r="V2873" s="84">
        <v>11002</v>
      </c>
      <c r="W2873" s="84" t="s">
        <v>5019</v>
      </c>
      <c r="X2873" s="84" t="s">
        <v>4992</v>
      </c>
      <c r="Y2873" s="10" t="s">
        <v>4980</v>
      </c>
      <c r="Z2873" s="10" t="s">
        <v>4980</v>
      </c>
      <c r="AA2873" s="10" t="s">
        <v>4992</v>
      </c>
      <c r="AB2873" s="10" t="s">
        <v>5066</v>
      </c>
      <c r="AC2873" s="84" t="s">
        <v>5006</v>
      </c>
      <c r="AD2873" s="29"/>
      <c r="AE2873" s="20" t="str">
        <f>VLOOKUP(E2873,'FILIAIS PETZ'!A:Q,17,0)</f>
        <v>MG-1</v>
      </c>
      <c r="AF2873" s="20" t="str">
        <f>VLOOKUP(E2873,'FILIAIS PETZ'!A:Q,3,0)</f>
        <v>FELICIO</v>
      </c>
      <c r="AG2873" s="20" t="str">
        <f>VLOOKUP(E2873,'FILIAIS PETZ'!A:Q,2,0)</f>
        <v>R3</v>
      </c>
      <c r="AH2873" s="75">
        <v>950</v>
      </c>
      <c r="AI2873" s="16" t="s">
        <v>7310</v>
      </c>
      <c r="AJ2873" s="43">
        <f>VLOOKUP(E2873,'FILIAIS PETZ'!$A$2:$K$2000,11,0)</f>
        <v>18328118022501</v>
      </c>
      <c r="AK2873" s="44">
        <f t="shared" si="194"/>
        <v>18328118022501</v>
      </c>
    </row>
    <row r="2874" spans="1:37" s="14" customFormat="1" ht="15" customHeight="1" thickBot="1" x14ac:dyDescent="0.25">
      <c r="A2874" s="9">
        <f t="shared" si="193"/>
        <v>903350</v>
      </c>
      <c r="B2874" s="18">
        <f>VLOOKUP(C2874,FORNECEDORES!D:E,2,0)</f>
        <v>9057</v>
      </c>
      <c r="C2874" s="19" t="str">
        <f>VLOOKUP(D2874,FORNECEDORES!A:D,4,0)</f>
        <v>19.357.006/0001-49</v>
      </c>
      <c r="D2874" s="13" t="s">
        <v>2290</v>
      </c>
      <c r="E2874" s="20" t="str">
        <f t="shared" si="192"/>
        <v>04 0162</v>
      </c>
      <c r="F2874" s="28" t="s">
        <v>5179</v>
      </c>
      <c r="G2874" s="21" t="str">
        <f>VLOOKUP(E2874,'FILIAIS PETZ'!A:E,5,0)</f>
        <v>PETZ CONTAGEM JOÃO CESAR</v>
      </c>
      <c r="H2874" s="20" t="str">
        <f>VLOOKUP(E2874,'FILIAIS PETZ'!A:D,4,0)</f>
        <v>CTJC-MG</v>
      </c>
      <c r="I2874" s="85">
        <v>45415</v>
      </c>
      <c r="J2874" s="9">
        <v>903350</v>
      </c>
      <c r="K2874" s="9" t="s">
        <v>5858</v>
      </c>
      <c r="L2874" s="83" t="s">
        <v>7562</v>
      </c>
      <c r="M2874" s="85">
        <v>45421</v>
      </c>
      <c r="N2874" s="85">
        <v>45448</v>
      </c>
      <c r="O2874" s="85">
        <v>45425</v>
      </c>
      <c r="P2874" s="55" t="s">
        <v>4990</v>
      </c>
      <c r="Q2874" s="84">
        <v>3</v>
      </c>
      <c r="R2874" s="84">
        <v>1</v>
      </c>
      <c r="S2874" s="84">
        <v>8</v>
      </c>
      <c r="T2874" s="84" t="s">
        <v>32</v>
      </c>
      <c r="U2874" s="84">
        <v>11002</v>
      </c>
      <c r="V2874" s="84">
        <v>11002</v>
      </c>
      <c r="W2874" s="84" t="s">
        <v>5019</v>
      </c>
      <c r="X2874" s="84" t="s">
        <v>4985</v>
      </c>
      <c r="Y2874" s="10" t="s">
        <v>4980</v>
      </c>
      <c r="Z2874" s="10" t="s">
        <v>4980</v>
      </c>
      <c r="AA2874" s="10" t="s">
        <v>4989</v>
      </c>
      <c r="AB2874" s="10" t="s">
        <v>5066</v>
      </c>
      <c r="AC2874" s="84" t="s">
        <v>5006</v>
      </c>
      <c r="AD2874" s="29"/>
      <c r="AE2874" s="20" t="str">
        <f>VLOOKUP(E2874,'FILIAIS PETZ'!A:Q,17,0)</f>
        <v>MG-2</v>
      </c>
      <c r="AF2874" s="20" t="str">
        <f>VLOOKUP(E2874,'FILIAIS PETZ'!A:Q,3,0)</f>
        <v>FELICIO</v>
      </c>
      <c r="AG2874" s="20" t="str">
        <f>VLOOKUP(E2874,'FILIAIS PETZ'!A:Q,2,0)</f>
        <v>R3</v>
      </c>
      <c r="AH2874" s="75">
        <v>1200</v>
      </c>
      <c r="AI2874" s="16" t="s">
        <v>7308</v>
      </c>
      <c r="AJ2874" s="43">
        <f>VLOOKUP(E2874,'FILIAIS PETZ'!$A$2:$K$2000,11,0)</f>
        <v>18328118017265</v>
      </c>
      <c r="AK2874" s="44">
        <f t="shared" si="194"/>
        <v>18328118017265</v>
      </c>
    </row>
    <row r="2875" spans="1:37" s="14" customFormat="1" ht="15" customHeight="1" thickBot="1" x14ac:dyDescent="0.25">
      <c r="A2875" s="9">
        <f t="shared" si="193"/>
        <v>903366</v>
      </c>
      <c r="B2875" s="18">
        <f>VLOOKUP(C2875,FORNECEDORES!D:E,2,0)</f>
        <v>9057</v>
      </c>
      <c r="C2875" s="19" t="str">
        <f>VLOOKUP(D2875,FORNECEDORES!A:D,4,0)</f>
        <v>19.357.006/0001-49</v>
      </c>
      <c r="D2875" s="13" t="s">
        <v>2290</v>
      </c>
      <c r="E2875" s="20" t="str">
        <f t="shared" si="192"/>
        <v>04 0244</v>
      </c>
      <c r="F2875" s="28" t="s">
        <v>4957</v>
      </c>
      <c r="G2875" s="21" t="str">
        <f>VLOOKUP(E2875,'FILIAIS PETZ'!A:E,5,0)</f>
        <v>PETZ GOVERNADOR VALADARES</v>
      </c>
      <c r="H2875" s="20" t="str">
        <f>VLOOKUP(E2875,'FILIAIS PETZ'!A:D,4,0)</f>
        <v>GVLD-MG</v>
      </c>
      <c r="I2875" s="85">
        <v>45415</v>
      </c>
      <c r="J2875" s="9">
        <v>903366</v>
      </c>
      <c r="K2875" s="9" t="s">
        <v>5858</v>
      </c>
      <c r="L2875" s="83" t="s">
        <v>7563</v>
      </c>
      <c r="M2875" s="85">
        <v>45421</v>
      </c>
      <c r="N2875" s="85">
        <v>45448</v>
      </c>
      <c r="O2875" s="85">
        <v>45425</v>
      </c>
      <c r="P2875" s="55" t="s">
        <v>4990</v>
      </c>
      <c r="Q2875" s="84">
        <v>3</v>
      </c>
      <c r="R2875" s="84">
        <v>1</v>
      </c>
      <c r="S2875" s="84">
        <v>8</v>
      </c>
      <c r="T2875" s="84" t="s">
        <v>32</v>
      </c>
      <c r="U2875" s="84">
        <v>11002</v>
      </c>
      <c r="V2875" s="84">
        <v>11002</v>
      </c>
      <c r="W2875" s="84" t="s">
        <v>5019</v>
      </c>
      <c r="X2875" s="84" t="s">
        <v>4985</v>
      </c>
      <c r="Y2875" s="10" t="s">
        <v>4980</v>
      </c>
      <c r="Z2875" s="10" t="s">
        <v>4980</v>
      </c>
      <c r="AA2875" s="10" t="s">
        <v>4989</v>
      </c>
      <c r="AB2875" s="10" t="s">
        <v>5066</v>
      </c>
      <c r="AC2875" s="84" t="s">
        <v>5006</v>
      </c>
      <c r="AD2875" s="29"/>
      <c r="AE2875" s="20" t="str">
        <f>VLOOKUP(E2875,'FILIAIS PETZ'!A:Q,17,0)</f>
        <v>MG-2</v>
      </c>
      <c r="AF2875" s="20" t="str">
        <f>VLOOKUP(E2875,'FILIAIS PETZ'!A:Q,3,0)</f>
        <v>FELICIO</v>
      </c>
      <c r="AG2875" s="20" t="str">
        <f>VLOOKUP(E2875,'FILIAIS PETZ'!A:Q,2,0)</f>
        <v>R3</v>
      </c>
      <c r="AH2875" s="75">
        <v>1500</v>
      </c>
      <c r="AI2875" s="16" t="s">
        <v>7308</v>
      </c>
      <c r="AJ2875" s="43" t="str">
        <f>VLOOKUP(E2875,'FILIAIS PETZ'!$A$2:$K$2000,11,0)</f>
        <v>18.328.118/0231-50</v>
      </c>
      <c r="AK2875" s="44" t="str">
        <f t="shared" si="194"/>
        <v>18.328.118/0231-50</v>
      </c>
    </row>
    <row r="2876" spans="1:37" s="14" customFormat="1" ht="15" customHeight="1" thickBot="1" x14ac:dyDescent="0.25">
      <c r="A2876" s="9">
        <f t="shared" si="193"/>
        <v>903408</v>
      </c>
      <c r="B2876" s="18">
        <f>VLOOKUP(C2876,FORNECEDORES!D:E,2,0)</f>
        <v>9057</v>
      </c>
      <c r="C2876" s="19" t="str">
        <f>VLOOKUP(D2876,FORNECEDORES!A:D,4,0)</f>
        <v>19.357.006/0001-49</v>
      </c>
      <c r="D2876" s="13" t="s">
        <v>2290</v>
      </c>
      <c r="E2876" s="20" t="str">
        <f t="shared" si="192"/>
        <v>04 0237</v>
      </c>
      <c r="F2876" s="28" t="s">
        <v>6532</v>
      </c>
      <c r="G2876" s="21" t="str">
        <f>VLOOKUP(E2876,'FILIAIS PETZ'!A:E,5,0)</f>
        <v>PETZ INDEPENDENCIA SHOPPING</v>
      </c>
      <c r="H2876" s="20" t="str">
        <f>VLOOKUP(E2876,'FILIAIS PETZ'!A:D,4,0)</f>
        <v>SIND-MG</v>
      </c>
      <c r="I2876" s="85">
        <v>45415</v>
      </c>
      <c r="J2876" s="9">
        <v>903408</v>
      </c>
      <c r="K2876" s="9" t="s">
        <v>5858</v>
      </c>
      <c r="L2876" s="83" t="s">
        <v>7564</v>
      </c>
      <c r="M2876" s="85">
        <v>45421</v>
      </c>
      <c r="N2876" s="85">
        <v>45448</v>
      </c>
      <c r="O2876" s="85">
        <v>45425</v>
      </c>
      <c r="P2876" s="55" t="s">
        <v>4990</v>
      </c>
      <c r="Q2876" s="84">
        <v>3</v>
      </c>
      <c r="R2876" s="84">
        <v>1</v>
      </c>
      <c r="S2876" s="84">
        <v>8</v>
      </c>
      <c r="T2876" s="84" t="s">
        <v>32</v>
      </c>
      <c r="U2876" s="84">
        <v>11002</v>
      </c>
      <c r="V2876" s="84">
        <v>11002</v>
      </c>
      <c r="W2876" s="84" t="s">
        <v>5019</v>
      </c>
      <c r="X2876" s="84" t="s">
        <v>4985</v>
      </c>
      <c r="Y2876" s="10" t="s">
        <v>4980</v>
      </c>
      <c r="Z2876" s="10" t="s">
        <v>4980</v>
      </c>
      <c r="AA2876" s="10" t="s">
        <v>4989</v>
      </c>
      <c r="AB2876" s="10" t="s">
        <v>5066</v>
      </c>
      <c r="AC2876" s="84" t="s">
        <v>5006</v>
      </c>
      <c r="AD2876" s="29"/>
      <c r="AE2876" s="20" t="str">
        <f>VLOOKUP(E2876,'FILIAIS PETZ'!A:Q,17,0)</f>
        <v>MG-1</v>
      </c>
      <c r="AF2876" s="20" t="str">
        <f>VLOOKUP(E2876,'FILIAIS PETZ'!A:Q,3,0)</f>
        <v>FELICIO</v>
      </c>
      <c r="AG2876" s="20" t="str">
        <f>VLOOKUP(E2876,'FILIAIS PETZ'!A:Q,2,0)</f>
        <v>R3</v>
      </c>
      <c r="AH2876" s="75">
        <v>1200</v>
      </c>
      <c r="AI2876" s="16" t="s">
        <v>7308</v>
      </c>
      <c r="AJ2876" s="43">
        <f>VLOOKUP(E2876,'FILIAIS PETZ'!$A$2:$K$2000,11,0)</f>
        <v>18328118022501</v>
      </c>
      <c r="AK2876" s="44">
        <f t="shared" si="194"/>
        <v>18328118022501</v>
      </c>
    </row>
    <row r="2877" spans="1:37" s="14" customFormat="1" ht="15" customHeight="1" thickBot="1" x14ac:dyDescent="0.25">
      <c r="A2877" s="9">
        <f t="shared" si="193"/>
        <v>903415</v>
      </c>
      <c r="B2877" s="18">
        <f>VLOOKUP(C2877,FORNECEDORES!D:E,2,0)</f>
        <v>55566</v>
      </c>
      <c r="C2877" s="19" t="str">
        <f>VLOOKUP(D2877,FORNECEDORES!A:D,4,0)</f>
        <v>29.209.860/0001-11</v>
      </c>
      <c r="D2877" s="13" t="s">
        <v>2679</v>
      </c>
      <c r="E2877" s="20" t="str">
        <f t="shared" si="192"/>
        <v>04 0008</v>
      </c>
      <c r="F2877" s="28" t="s">
        <v>4937</v>
      </c>
      <c r="G2877" s="21" t="str">
        <f>VLOOKUP(E2877,'FILIAIS PETZ'!A:E,5,0)</f>
        <v>PETZ ALPHAVILLE</v>
      </c>
      <c r="H2877" s="20" t="str">
        <f>VLOOKUP(E2877,'FILIAIS PETZ'!A:D,4,0)</f>
        <v>ALPH-SP</v>
      </c>
      <c r="I2877" s="85">
        <v>45415</v>
      </c>
      <c r="J2877" s="9">
        <v>903415</v>
      </c>
      <c r="K2877" s="9" t="s">
        <v>5858</v>
      </c>
      <c r="L2877" s="83" t="s">
        <v>7790</v>
      </c>
      <c r="M2877" s="85">
        <v>45429</v>
      </c>
      <c r="N2877" s="85">
        <v>45455</v>
      </c>
      <c r="O2877" s="85">
        <v>45434</v>
      </c>
      <c r="P2877" s="55" t="s">
        <v>4990</v>
      </c>
      <c r="Q2877" s="84">
        <v>3</v>
      </c>
      <c r="R2877" s="84">
        <v>1</v>
      </c>
      <c r="S2877" s="84">
        <v>8</v>
      </c>
      <c r="T2877" s="84" t="s">
        <v>32</v>
      </c>
      <c r="U2877" s="84">
        <v>11002</v>
      </c>
      <c r="V2877" s="84">
        <v>11002</v>
      </c>
      <c r="W2877" s="84" t="s">
        <v>5019</v>
      </c>
      <c r="X2877" s="84" t="s">
        <v>4992</v>
      </c>
      <c r="Y2877" s="10" t="s">
        <v>4980</v>
      </c>
      <c r="Z2877" s="10" t="s">
        <v>4980</v>
      </c>
      <c r="AA2877" s="10" t="s">
        <v>4992</v>
      </c>
      <c r="AB2877" s="10" t="s">
        <v>5066</v>
      </c>
      <c r="AC2877" s="84" t="s">
        <v>5006</v>
      </c>
      <c r="AD2877" s="29"/>
      <c r="AE2877" s="20" t="str">
        <f>VLOOKUP(E2877,'FILIAIS PETZ'!A:Q,17,0)</f>
        <v>SP7</v>
      </c>
      <c r="AF2877" s="20" t="str">
        <f>VLOOKUP(E2877,'FILIAIS PETZ'!A:Q,3,0)</f>
        <v>FELICIO</v>
      </c>
      <c r="AG2877" s="20" t="str">
        <f>VLOOKUP(E2877,'FILIAIS PETZ'!A:Q,2,0)</f>
        <v>R3</v>
      </c>
      <c r="AH2877" s="75">
        <v>1300</v>
      </c>
      <c r="AI2877" s="16" t="s">
        <v>7310</v>
      </c>
      <c r="AJ2877" s="43">
        <f>VLOOKUP(E2877,'FILIAIS PETZ'!$A$2:$K$2000,11,0)</f>
        <v>18328118001423</v>
      </c>
      <c r="AK2877" s="44">
        <f t="shared" si="194"/>
        <v>18328118001423</v>
      </c>
    </row>
    <row r="2878" spans="1:37" s="14" customFormat="1" ht="15" customHeight="1" thickBot="1" x14ac:dyDescent="0.25">
      <c r="A2878" s="9">
        <f t="shared" si="193"/>
        <v>903417</v>
      </c>
      <c r="B2878" s="18">
        <f>VLOOKUP(C2878,FORNECEDORES!D:E,2,0)</f>
        <v>55566</v>
      </c>
      <c r="C2878" s="19" t="str">
        <f>VLOOKUP(D2878,FORNECEDORES!A:D,4,0)</f>
        <v>29.209.860/0001-11</v>
      </c>
      <c r="D2878" s="13" t="s">
        <v>2679</v>
      </c>
      <c r="E2878" s="20" t="str">
        <f t="shared" si="192"/>
        <v>04 0165</v>
      </c>
      <c r="F2878" s="28" t="s">
        <v>4935</v>
      </c>
      <c r="G2878" s="21" t="str">
        <f>VLOOKUP(E2878,'FILIAIS PETZ'!A:E,5,0)</f>
        <v>PETZ CARAPICUIBA</v>
      </c>
      <c r="H2878" s="20" t="str">
        <f>VLOOKUP(E2878,'FILIAIS PETZ'!A:D,4,0)</f>
        <v>CPIC-SP</v>
      </c>
      <c r="I2878" s="85">
        <v>45415</v>
      </c>
      <c r="J2878" s="9">
        <v>903417</v>
      </c>
      <c r="K2878" s="9" t="s">
        <v>5858</v>
      </c>
      <c r="L2878" s="83" t="s">
        <v>7513</v>
      </c>
      <c r="M2878" s="85">
        <v>45421</v>
      </c>
      <c r="N2878" s="85">
        <v>45441</v>
      </c>
      <c r="O2878" s="85">
        <v>45422</v>
      </c>
      <c r="P2878" s="55" t="s">
        <v>4990</v>
      </c>
      <c r="Q2878" s="84">
        <v>3</v>
      </c>
      <c r="R2878" s="84">
        <v>1</v>
      </c>
      <c r="S2878" s="84">
        <v>8</v>
      </c>
      <c r="T2878" s="84" t="s">
        <v>32</v>
      </c>
      <c r="U2878" s="84">
        <v>11002</v>
      </c>
      <c r="V2878" s="84">
        <v>11002</v>
      </c>
      <c r="W2878" s="84" t="s">
        <v>5019</v>
      </c>
      <c r="X2878" s="84" t="s">
        <v>4992</v>
      </c>
      <c r="Y2878" s="10" t="s">
        <v>4980</v>
      </c>
      <c r="Z2878" s="10" t="s">
        <v>4980</v>
      </c>
      <c r="AA2878" s="10" t="s">
        <v>4992</v>
      </c>
      <c r="AB2878" s="10" t="s">
        <v>5066</v>
      </c>
      <c r="AC2878" s="84" t="s">
        <v>5006</v>
      </c>
      <c r="AD2878" s="29"/>
      <c r="AE2878" s="20" t="str">
        <f>VLOOKUP(E2878,'FILIAIS PETZ'!A:Q,17,0)</f>
        <v>SP7</v>
      </c>
      <c r="AF2878" s="20" t="str">
        <f>VLOOKUP(E2878,'FILIAIS PETZ'!A:Q,3,0)</f>
        <v>FELICIO</v>
      </c>
      <c r="AG2878" s="20" t="str">
        <f>VLOOKUP(E2878,'FILIAIS PETZ'!A:Q,2,0)</f>
        <v>R3</v>
      </c>
      <c r="AH2878" s="75">
        <v>1300</v>
      </c>
      <c r="AI2878" s="16" t="s">
        <v>7310</v>
      </c>
      <c r="AJ2878" s="43">
        <f>VLOOKUP(E2878,'FILIAIS PETZ'!$A$2:$K$2000,11,0)</f>
        <v>18328118015726</v>
      </c>
      <c r="AK2878" s="44">
        <f t="shared" si="194"/>
        <v>18328118015726</v>
      </c>
    </row>
    <row r="2879" spans="1:37" s="14" customFormat="1" ht="15" customHeight="1" thickBot="1" x14ac:dyDescent="0.25">
      <c r="A2879" s="9">
        <f t="shared" ref="A2879:A2915" si="195">J2879</f>
        <v>903423</v>
      </c>
      <c r="B2879" s="18">
        <f>VLOOKUP(C2879,FORNECEDORES!D:E,2,0)</f>
        <v>55566</v>
      </c>
      <c r="C2879" s="19" t="str">
        <f>VLOOKUP(D2879,FORNECEDORES!A:D,4,0)</f>
        <v>29.209.860/0001-11</v>
      </c>
      <c r="D2879" s="13" t="s">
        <v>2679</v>
      </c>
      <c r="E2879" s="20" t="str">
        <f t="shared" si="192"/>
        <v>04 0106</v>
      </c>
      <c r="F2879" s="28" t="s">
        <v>4952</v>
      </c>
      <c r="G2879" s="21" t="str">
        <f>VLOOKUP(E2879,'FILIAIS PETZ'!A:E,5,0)</f>
        <v>PETZ COTIA</v>
      </c>
      <c r="H2879" s="20" t="str">
        <f>VLOOKUP(E2879,'FILIAIS PETZ'!A:D,4,0)</f>
        <v>CTIA-SP</v>
      </c>
      <c r="I2879" s="85">
        <v>45415</v>
      </c>
      <c r="J2879" s="9">
        <v>903423</v>
      </c>
      <c r="K2879" s="9" t="s">
        <v>5858</v>
      </c>
      <c r="L2879" s="83" t="s">
        <v>7791</v>
      </c>
      <c r="M2879" s="85">
        <v>45429</v>
      </c>
      <c r="N2879" s="85">
        <v>45455</v>
      </c>
      <c r="O2879" s="85">
        <v>45434</v>
      </c>
      <c r="P2879" s="55" t="s">
        <v>4990</v>
      </c>
      <c r="Q2879" s="84">
        <v>3</v>
      </c>
      <c r="R2879" s="84">
        <v>1</v>
      </c>
      <c r="S2879" s="84">
        <v>8</v>
      </c>
      <c r="T2879" s="84" t="s">
        <v>32</v>
      </c>
      <c r="U2879" s="84">
        <v>11002</v>
      </c>
      <c r="V2879" s="84">
        <v>11002</v>
      </c>
      <c r="W2879" s="84" t="s">
        <v>5019</v>
      </c>
      <c r="X2879" s="84" t="s">
        <v>4992</v>
      </c>
      <c r="Y2879" s="10" t="s">
        <v>4980</v>
      </c>
      <c r="Z2879" s="10" t="s">
        <v>4980</v>
      </c>
      <c r="AA2879" s="10" t="s">
        <v>4992</v>
      </c>
      <c r="AB2879" s="10" t="s">
        <v>5066</v>
      </c>
      <c r="AC2879" s="84" t="s">
        <v>5006</v>
      </c>
      <c r="AD2879" s="29"/>
      <c r="AE2879" s="20" t="str">
        <f>VLOOKUP(E2879,'FILIAIS PETZ'!A:Q,17,0)</f>
        <v>SP7</v>
      </c>
      <c r="AF2879" s="20" t="str">
        <f>VLOOKUP(E2879,'FILIAIS PETZ'!A:Q,3,0)</f>
        <v>FELICIO</v>
      </c>
      <c r="AG2879" s="20" t="str">
        <f>VLOOKUP(E2879,'FILIAIS PETZ'!A:Q,2,0)</f>
        <v>R3</v>
      </c>
      <c r="AH2879" s="75">
        <v>1300</v>
      </c>
      <c r="AI2879" s="16" t="s">
        <v>7310</v>
      </c>
      <c r="AJ2879" s="43">
        <f>VLOOKUP(E2879,'FILIAIS PETZ'!$A$2:$K$2000,11,0)</f>
        <v>18328118009327</v>
      </c>
      <c r="AK2879" s="44">
        <f t="shared" ref="AK2879:AK2910" si="196">AJ2879</f>
        <v>18328118009327</v>
      </c>
    </row>
    <row r="2880" spans="1:37" s="14" customFormat="1" ht="15" customHeight="1" thickBot="1" x14ac:dyDescent="0.25">
      <c r="A2880" s="9">
        <f t="shared" si="195"/>
        <v>903427</v>
      </c>
      <c r="B2880" s="18">
        <f>VLOOKUP(C2880,FORNECEDORES!D:E,2,0)</f>
        <v>55566</v>
      </c>
      <c r="C2880" s="19" t="str">
        <f>VLOOKUP(D2880,FORNECEDORES!A:D,4,0)</f>
        <v>29.209.860/0001-11</v>
      </c>
      <c r="D2880" s="13" t="s">
        <v>2679</v>
      </c>
      <c r="E2880" s="20" t="str">
        <f t="shared" si="192"/>
        <v>04 0032</v>
      </c>
      <c r="F2880" s="28" t="s">
        <v>4951</v>
      </c>
      <c r="G2880" s="21" t="str">
        <f>VLOOKUP(E2880,'FILIAIS PETZ'!A:E,5,0)</f>
        <v>PETZ JAGUARE</v>
      </c>
      <c r="H2880" s="20" t="str">
        <f>VLOOKUP(E2880,'FILIAIS PETZ'!A:D,4,0)</f>
        <v>JGRE-SP</v>
      </c>
      <c r="I2880" s="85">
        <v>45415</v>
      </c>
      <c r="J2880" s="9">
        <v>903427</v>
      </c>
      <c r="K2880" s="9" t="s">
        <v>5858</v>
      </c>
      <c r="L2880" s="83" t="s">
        <v>7792</v>
      </c>
      <c r="M2880" s="85">
        <v>45429</v>
      </c>
      <c r="N2880" s="85">
        <v>45462</v>
      </c>
      <c r="O2880" s="85">
        <v>45447</v>
      </c>
      <c r="P2880" s="55" t="s">
        <v>4990</v>
      </c>
      <c r="Q2880" s="84">
        <v>3</v>
      </c>
      <c r="R2880" s="84">
        <v>1</v>
      </c>
      <c r="S2880" s="84">
        <v>8</v>
      </c>
      <c r="T2880" s="84" t="s">
        <v>32</v>
      </c>
      <c r="U2880" s="84">
        <v>11002</v>
      </c>
      <c r="V2880" s="84">
        <v>11002</v>
      </c>
      <c r="W2880" s="84" t="s">
        <v>5019</v>
      </c>
      <c r="X2880" s="84" t="s">
        <v>4992</v>
      </c>
      <c r="Y2880" s="10" t="s">
        <v>4980</v>
      </c>
      <c r="Z2880" s="10" t="s">
        <v>4980</v>
      </c>
      <c r="AA2880" s="10" t="s">
        <v>4992</v>
      </c>
      <c r="AB2880" s="10" t="s">
        <v>5066</v>
      </c>
      <c r="AC2880" s="84" t="s">
        <v>5006</v>
      </c>
      <c r="AD2880" s="29"/>
      <c r="AE2880" s="20" t="str">
        <f>VLOOKUP(E2880,'FILIAIS PETZ'!A:Q,17,0)</f>
        <v>SP7</v>
      </c>
      <c r="AF2880" s="20" t="str">
        <f>VLOOKUP(E2880,'FILIAIS PETZ'!A:Q,3,0)</f>
        <v>FELICIO</v>
      </c>
      <c r="AG2880" s="20" t="str">
        <f>VLOOKUP(E2880,'FILIAIS PETZ'!A:Q,2,0)</f>
        <v>R3</v>
      </c>
      <c r="AH2880" s="75">
        <v>1300</v>
      </c>
      <c r="AI2880" s="16" t="s">
        <v>7310</v>
      </c>
      <c r="AJ2880" s="43">
        <f>VLOOKUP(E2880,'FILIAIS PETZ'!$A$2:$K$2000,11,0)</f>
        <v>18328118003205</v>
      </c>
      <c r="AK2880" s="44">
        <f t="shared" si="196"/>
        <v>18328118003205</v>
      </c>
    </row>
    <row r="2881" spans="1:37" s="14" customFormat="1" ht="15" customHeight="1" thickBot="1" x14ac:dyDescent="0.25">
      <c r="A2881" s="9">
        <f t="shared" si="195"/>
        <v>903429</v>
      </c>
      <c r="B2881" s="18">
        <f>VLOOKUP(C2881,FORNECEDORES!D:E,2,0)</f>
        <v>55566</v>
      </c>
      <c r="C2881" s="19" t="str">
        <f>VLOOKUP(D2881,FORNECEDORES!A:D,4,0)</f>
        <v>29.209.860/0001-11</v>
      </c>
      <c r="D2881" s="13" t="s">
        <v>2679</v>
      </c>
      <c r="E2881" s="20" t="str">
        <f t="shared" si="192"/>
        <v>04 0083</v>
      </c>
      <c r="F2881" s="28" t="s">
        <v>4936</v>
      </c>
      <c r="G2881" s="21" t="str">
        <f>VLOOKUP(E2881,'FILIAIS PETZ'!A:E,5,0)</f>
        <v>PETZ OSASCO</v>
      </c>
      <c r="H2881" s="20" t="str">
        <f>VLOOKUP(E2881,'FILIAIS PETZ'!A:D,4,0)</f>
        <v>OSAS-SP</v>
      </c>
      <c r="I2881" s="85">
        <v>45415</v>
      </c>
      <c r="J2881" s="9">
        <v>903429</v>
      </c>
      <c r="K2881" s="9" t="s">
        <v>5858</v>
      </c>
      <c r="L2881" s="83" t="s">
        <v>7793</v>
      </c>
      <c r="M2881" s="85">
        <v>45429</v>
      </c>
      <c r="N2881" s="85">
        <v>45455</v>
      </c>
      <c r="O2881" s="85">
        <v>45434</v>
      </c>
      <c r="P2881" s="55" t="s">
        <v>4990</v>
      </c>
      <c r="Q2881" s="84">
        <v>3</v>
      </c>
      <c r="R2881" s="84">
        <v>1</v>
      </c>
      <c r="S2881" s="84">
        <v>8</v>
      </c>
      <c r="T2881" s="84" t="s">
        <v>32</v>
      </c>
      <c r="U2881" s="84">
        <v>11002</v>
      </c>
      <c r="V2881" s="84">
        <v>11002</v>
      </c>
      <c r="W2881" s="84" t="s">
        <v>5019</v>
      </c>
      <c r="X2881" s="84" t="s">
        <v>4992</v>
      </c>
      <c r="Y2881" s="10" t="s">
        <v>4980</v>
      </c>
      <c r="Z2881" s="10" t="s">
        <v>4980</v>
      </c>
      <c r="AA2881" s="10" t="s">
        <v>4992</v>
      </c>
      <c r="AB2881" s="10" t="s">
        <v>5066</v>
      </c>
      <c r="AC2881" s="84" t="s">
        <v>5006</v>
      </c>
      <c r="AD2881" s="29"/>
      <c r="AE2881" s="20" t="str">
        <f>VLOOKUP(E2881,'FILIAIS PETZ'!A:Q,17,0)</f>
        <v>SP7</v>
      </c>
      <c r="AF2881" s="20" t="str">
        <f>VLOOKUP(E2881,'FILIAIS PETZ'!A:Q,3,0)</f>
        <v>FELICIO</v>
      </c>
      <c r="AG2881" s="20" t="str">
        <f>VLOOKUP(E2881,'FILIAIS PETZ'!A:Q,2,0)</f>
        <v>R3</v>
      </c>
      <c r="AH2881" s="75">
        <v>1300</v>
      </c>
      <c r="AI2881" s="16" t="s">
        <v>7310</v>
      </c>
      <c r="AJ2881" s="43">
        <f>VLOOKUP(E2881,'FILIAIS PETZ'!$A$2:$K$2000,11,0)</f>
        <v>18328118008355</v>
      </c>
      <c r="AK2881" s="44">
        <f t="shared" si="196"/>
        <v>18328118008355</v>
      </c>
    </row>
    <row r="2882" spans="1:37" s="14" customFormat="1" ht="15" customHeight="1" thickBot="1" x14ac:dyDescent="0.25">
      <c r="A2882" s="9">
        <f t="shared" si="195"/>
        <v>903432</v>
      </c>
      <c r="B2882" s="18">
        <f>VLOOKUP(C2882,FORNECEDORES!D:E,2,0)</f>
        <v>55566</v>
      </c>
      <c r="C2882" s="19" t="str">
        <f>VLOOKUP(D2882,FORNECEDORES!A:D,4,0)</f>
        <v>29.209.860/0001-11</v>
      </c>
      <c r="D2882" s="13" t="s">
        <v>2679</v>
      </c>
      <c r="E2882" s="20" t="str">
        <f t="shared" si="192"/>
        <v>04 0051</v>
      </c>
      <c r="F2882" s="28" t="s">
        <v>4948</v>
      </c>
      <c r="G2882" s="21" t="str">
        <f>VLOOKUP(E2882,'FILIAIS PETZ'!A:E,5,0)</f>
        <v>PETZ TAMBORÉ</v>
      </c>
      <c r="H2882" s="20" t="str">
        <f>VLOOKUP(E2882,'FILIAIS PETZ'!A:D,4,0)</f>
        <v>TMBO-SP</v>
      </c>
      <c r="I2882" s="85">
        <v>45415</v>
      </c>
      <c r="J2882" s="9">
        <v>903432</v>
      </c>
      <c r="K2882" s="9" t="s">
        <v>5858</v>
      </c>
      <c r="L2882" s="83" t="s">
        <v>7794</v>
      </c>
      <c r="M2882" s="85">
        <v>45429</v>
      </c>
      <c r="N2882" s="85">
        <v>45455</v>
      </c>
      <c r="O2882" s="85">
        <v>45434</v>
      </c>
      <c r="P2882" s="55" t="s">
        <v>4990</v>
      </c>
      <c r="Q2882" s="84">
        <v>3</v>
      </c>
      <c r="R2882" s="84">
        <v>1</v>
      </c>
      <c r="S2882" s="84">
        <v>8</v>
      </c>
      <c r="T2882" s="84" t="s">
        <v>32</v>
      </c>
      <c r="U2882" s="84">
        <v>11002</v>
      </c>
      <c r="V2882" s="84">
        <v>11002</v>
      </c>
      <c r="W2882" s="84" t="s">
        <v>5019</v>
      </c>
      <c r="X2882" s="84" t="s">
        <v>4992</v>
      </c>
      <c r="Y2882" s="10" t="s">
        <v>4980</v>
      </c>
      <c r="Z2882" s="10" t="s">
        <v>4980</v>
      </c>
      <c r="AA2882" s="10" t="s">
        <v>4992</v>
      </c>
      <c r="AB2882" s="10" t="s">
        <v>5066</v>
      </c>
      <c r="AC2882" s="84" t="s">
        <v>5006</v>
      </c>
      <c r="AD2882" s="29"/>
      <c r="AE2882" s="20" t="str">
        <f>VLOOKUP(E2882,'FILIAIS PETZ'!A:Q,17,0)</f>
        <v>SP7</v>
      </c>
      <c r="AF2882" s="20" t="str">
        <f>VLOOKUP(E2882,'FILIAIS PETZ'!A:Q,3,0)</f>
        <v>FELICIO</v>
      </c>
      <c r="AG2882" s="20" t="str">
        <f>VLOOKUP(E2882,'FILIAIS PETZ'!A:Q,2,0)</f>
        <v>R3</v>
      </c>
      <c r="AH2882" s="75">
        <v>1300</v>
      </c>
      <c r="AI2882" s="16" t="s">
        <v>7310</v>
      </c>
      <c r="AJ2882" s="43">
        <f>VLOOKUP(E2882,'FILIAIS PETZ'!$A$2:$K$2000,11,0)</f>
        <v>18328118004872</v>
      </c>
      <c r="AK2882" s="44">
        <f t="shared" si="196"/>
        <v>18328118004872</v>
      </c>
    </row>
    <row r="2883" spans="1:37" s="14" customFormat="1" ht="15" customHeight="1" thickBot="1" x14ac:dyDescent="0.25">
      <c r="A2883" s="9">
        <f t="shared" si="195"/>
        <v>903466</v>
      </c>
      <c r="B2883" s="18">
        <f>VLOOKUP(C2883,FORNECEDORES!D:E,2,0)</f>
        <v>530375</v>
      </c>
      <c r="C2883" s="19" t="str">
        <f>VLOOKUP(D2883,FORNECEDORES!A:D,4,0)</f>
        <v>23.080.842/0001-04</v>
      </c>
      <c r="D2883" s="13" t="s">
        <v>4370</v>
      </c>
      <c r="E2883" s="20" t="str">
        <f t="shared" si="192"/>
        <v>04 0008</v>
      </c>
      <c r="F2883" s="28" t="s">
        <v>4937</v>
      </c>
      <c r="G2883" s="21" t="str">
        <f>VLOOKUP(E2883,'FILIAIS PETZ'!A:E,5,0)</f>
        <v>PETZ ALPHAVILLE</v>
      </c>
      <c r="H2883" s="20" t="str">
        <f>VLOOKUP(E2883,'FILIAIS PETZ'!A:D,4,0)</f>
        <v>ALPH-SP</v>
      </c>
      <c r="I2883" s="85">
        <v>45415</v>
      </c>
      <c r="J2883" s="9">
        <v>903466</v>
      </c>
      <c r="K2883" s="9" t="s">
        <v>5858</v>
      </c>
      <c r="L2883" s="83" t="s">
        <v>7578</v>
      </c>
      <c r="M2883" s="85">
        <v>45419</v>
      </c>
      <c r="N2883" s="85">
        <v>45448</v>
      </c>
      <c r="O2883" s="85">
        <v>45426</v>
      </c>
      <c r="P2883" s="55" t="s">
        <v>4990</v>
      </c>
      <c r="Q2883" s="84">
        <v>3</v>
      </c>
      <c r="R2883" s="84">
        <v>1</v>
      </c>
      <c r="S2883" s="84">
        <v>8</v>
      </c>
      <c r="T2883" s="84" t="s">
        <v>32</v>
      </c>
      <c r="U2883" s="84">
        <v>11002</v>
      </c>
      <c r="V2883" s="84">
        <v>11002</v>
      </c>
      <c r="W2883" s="84" t="s">
        <v>5019</v>
      </c>
      <c r="X2883" s="84" t="s">
        <v>4985</v>
      </c>
      <c r="Y2883" s="9" t="s">
        <v>4980</v>
      </c>
      <c r="Z2883" s="9" t="s">
        <v>4980</v>
      </c>
      <c r="AA2883" s="9" t="s">
        <v>4989</v>
      </c>
      <c r="AB2883" s="9" t="s">
        <v>5066</v>
      </c>
      <c r="AC2883" s="84" t="s">
        <v>5006</v>
      </c>
      <c r="AD2883" s="29"/>
      <c r="AE2883" s="20" t="str">
        <f>VLOOKUP(E2883,'FILIAIS PETZ'!A:Q,17,0)</f>
        <v>SP7</v>
      </c>
      <c r="AF2883" s="20" t="str">
        <f>VLOOKUP(E2883,'FILIAIS PETZ'!A:Q,3,0)</f>
        <v>FELICIO</v>
      </c>
      <c r="AG2883" s="20" t="str">
        <f>VLOOKUP(E2883,'FILIAIS PETZ'!A:Q,2,0)</f>
        <v>R3</v>
      </c>
      <c r="AH2883" s="75">
        <v>850</v>
      </c>
      <c r="AI2883" s="16" t="s">
        <v>7308</v>
      </c>
      <c r="AJ2883" s="43">
        <f>VLOOKUP(E2883,'FILIAIS PETZ'!$A$2:$K$2000,11,0)</f>
        <v>18328118001423</v>
      </c>
      <c r="AK2883" s="44">
        <f t="shared" si="196"/>
        <v>18328118001423</v>
      </c>
    </row>
    <row r="2884" spans="1:37" s="14" customFormat="1" ht="15" customHeight="1" thickBot="1" x14ac:dyDescent="0.25">
      <c r="A2884" s="9">
        <f t="shared" si="195"/>
        <v>903471</v>
      </c>
      <c r="B2884" s="18">
        <f>VLOOKUP(C2884,FORNECEDORES!D:E,2,0)</f>
        <v>530375</v>
      </c>
      <c r="C2884" s="19" t="str">
        <f>VLOOKUP(D2884,FORNECEDORES!A:D,4,0)</f>
        <v>23.080.842/0001-04</v>
      </c>
      <c r="D2884" s="13" t="s">
        <v>4370</v>
      </c>
      <c r="E2884" s="20" t="str">
        <f t="shared" si="192"/>
        <v>04 0165</v>
      </c>
      <c r="F2884" s="28" t="s">
        <v>4935</v>
      </c>
      <c r="G2884" s="21" t="str">
        <f>VLOOKUP(E2884,'FILIAIS PETZ'!A:E,5,0)</f>
        <v>PETZ CARAPICUIBA</v>
      </c>
      <c r="H2884" s="20" t="str">
        <f>VLOOKUP(E2884,'FILIAIS PETZ'!A:D,4,0)</f>
        <v>CPIC-SP</v>
      </c>
      <c r="I2884" s="85">
        <v>45415</v>
      </c>
      <c r="J2884" s="9">
        <v>903471</v>
      </c>
      <c r="K2884" s="9" t="s">
        <v>5858</v>
      </c>
      <c r="L2884" s="83" t="s">
        <v>7579</v>
      </c>
      <c r="M2884" s="85">
        <v>45419</v>
      </c>
      <c r="N2884" s="85">
        <v>45448</v>
      </c>
      <c r="O2884" s="85">
        <v>45426</v>
      </c>
      <c r="P2884" s="55" t="s">
        <v>4990</v>
      </c>
      <c r="Q2884" s="84">
        <v>3</v>
      </c>
      <c r="R2884" s="84">
        <v>1</v>
      </c>
      <c r="S2884" s="84">
        <v>8</v>
      </c>
      <c r="T2884" s="84" t="s">
        <v>32</v>
      </c>
      <c r="U2884" s="84">
        <v>11002</v>
      </c>
      <c r="V2884" s="84">
        <v>11002</v>
      </c>
      <c r="W2884" s="84" t="s">
        <v>5019</v>
      </c>
      <c r="X2884" s="84" t="s">
        <v>4985</v>
      </c>
      <c r="Y2884" s="9" t="s">
        <v>4980</v>
      </c>
      <c r="Z2884" s="9" t="s">
        <v>4980</v>
      </c>
      <c r="AA2884" s="9" t="s">
        <v>4989</v>
      </c>
      <c r="AB2884" s="9" t="s">
        <v>5066</v>
      </c>
      <c r="AC2884" s="84" t="s">
        <v>5006</v>
      </c>
      <c r="AD2884" s="29"/>
      <c r="AE2884" s="20" t="str">
        <f>VLOOKUP(E2884,'FILIAIS PETZ'!A:Q,17,0)</f>
        <v>SP7</v>
      </c>
      <c r="AF2884" s="20" t="str">
        <f>VLOOKUP(E2884,'FILIAIS PETZ'!A:Q,3,0)</f>
        <v>FELICIO</v>
      </c>
      <c r="AG2884" s="20" t="str">
        <f>VLOOKUP(E2884,'FILIAIS PETZ'!A:Q,2,0)</f>
        <v>R3</v>
      </c>
      <c r="AH2884" s="75">
        <v>850</v>
      </c>
      <c r="AI2884" s="16" t="s">
        <v>7308</v>
      </c>
      <c r="AJ2884" s="43">
        <f>VLOOKUP(E2884,'FILIAIS PETZ'!$A$2:$K$2000,11,0)</f>
        <v>18328118015726</v>
      </c>
      <c r="AK2884" s="44">
        <f t="shared" si="196"/>
        <v>18328118015726</v>
      </c>
    </row>
    <row r="2885" spans="1:37" s="14" customFormat="1" ht="15" customHeight="1" thickBot="1" x14ac:dyDescent="0.25">
      <c r="A2885" s="9">
        <f t="shared" si="195"/>
        <v>903473</v>
      </c>
      <c r="B2885" s="18">
        <f>VLOOKUP(C2885,FORNECEDORES!D:E,2,0)</f>
        <v>530375</v>
      </c>
      <c r="C2885" s="19" t="str">
        <f>VLOOKUP(D2885,FORNECEDORES!A:D,4,0)</f>
        <v>23.080.842/0001-04</v>
      </c>
      <c r="D2885" s="13" t="s">
        <v>4370</v>
      </c>
      <c r="E2885" s="20" t="str">
        <f t="shared" si="192"/>
        <v>04 0106</v>
      </c>
      <c r="F2885" s="28" t="s">
        <v>4952</v>
      </c>
      <c r="G2885" s="21" t="str">
        <f>VLOOKUP(E2885,'FILIAIS PETZ'!A:E,5,0)</f>
        <v>PETZ COTIA</v>
      </c>
      <c r="H2885" s="20" t="str">
        <f>VLOOKUP(E2885,'FILIAIS PETZ'!A:D,4,0)</f>
        <v>CTIA-SP</v>
      </c>
      <c r="I2885" s="85">
        <v>45415</v>
      </c>
      <c r="J2885" s="9">
        <v>903473</v>
      </c>
      <c r="K2885" s="9" t="s">
        <v>5858</v>
      </c>
      <c r="L2885" s="83" t="s">
        <v>7580</v>
      </c>
      <c r="M2885" s="85">
        <v>45419</v>
      </c>
      <c r="N2885" s="85">
        <v>45448</v>
      </c>
      <c r="O2885" s="85">
        <v>45426</v>
      </c>
      <c r="P2885" s="55" t="s">
        <v>4990</v>
      </c>
      <c r="Q2885" s="84">
        <v>3</v>
      </c>
      <c r="R2885" s="84">
        <v>1</v>
      </c>
      <c r="S2885" s="84">
        <v>8</v>
      </c>
      <c r="T2885" s="84" t="s">
        <v>32</v>
      </c>
      <c r="U2885" s="84">
        <v>11002</v>
      </c>
      <c r="V2885" s="84">
        <v>11002</v>
      </c>
      <c r="W2885" s="84" t="s">
        <v>5019</v>
      </c>
      <c r="X2885" s="84" t="s">
        <v>4985</v>
      </c>
      <c r="Y2885" s="9" t="s">
        <v>4980</v>
      </c>
      <c r="Z2885" s="9" t="s">
        <v>4980</v>
      </c>
      <c r="AA2885" s="9" t="s">
        <v>4989</v>
      </c>
      <c r="AB2885" s="9" t="s">
        <v>5066</v>
      </c>
      <c r="AC2885" s="84" t="s">
        <v>5006</v>
      </c>
      <c r="AD2885" s="29"/>
      <c r="AE2885" s="20" t="str">
        <f>VLOOKUP(E2885,'FILIAIS PETZ'!A:Q,17,0)</f>
        <v>SP7</v>
      </c>
      <c r="AF2885" s="20" t="str">
        <f>VLOOKUP(E2885,'FILIAIS PETZ'!A:Q,3,0)</f>
        <v>FELICIO</v>
      </c>
      <c r="AG2885" s="20" t="str">
        <f>VLOOKUP(E2885,'FILIAIS PETZ'!A:Q,2,0)</f>
        <v>R3</v>
      </c>
      <c r="AH2885" s="75">
        <v>850</v>
      </c>
      <c r="AI2885" s="16" t="s">
        <v>7308</v>
      </c>
      <c r="AJ2885" s="43">
        <f>VLOOKUP(E2885,'FILIAIS PETZ'!$A$2:$K$2000,11,0)</f>
        <v>18328118009327</v>
      </c>
      <c r="AK2885" s="44">
        <f t="shared" si="196"/>
        <v>18328118009327</v>
      </c>
    </row>
    <row r="2886" spans="1:37" s="14" customFormat="1" ht="15" customHeight="1" thickBot="1" x14ac:dyDescent="0.25">
      <c r="A2886" s="9">
        <f t="shared" si="195"/>
        <v>903479</v>
      </c>
      <c r="B2886" s="18">
        <f>VLOOKUP(C2886,FORNECEDORES!D:E,2,0)</f>
        <v>530375</v>
      </c>
      <c r="C2886" s="19" t="str">
        <f>VLOOKUP(D2886,FORNECEDORES!A:D,4,0)</f>
        <v>23.080.842/0001-04</v>
      </c>
      <c r="D2886" s="13" t="s">
        <v>4370</v>
      </c>
      <c r="E2886" s="20" t="str">
        <f t="shared" si="192"/>
        <v>04 0093</v>
      </c>
      <c r="F2886" s="28" t="s">
        <v>4942</v>
      </c>
      <c r="G2886" s="21" t="str">
        <f>VLOOKUP(E2886,'FILIAIS PETZ'!A:E,5,0)</f>
        <v>PETZ INDAIATUBA</v>
      </c>
      <c r="H2886" s="20" t="str">
        <f>VLOOKUP(E2886,'FILIAIS PETZ'!A:D,4,0)</f>
        <v>INDT-SP</v>
      </c>
      <c r="I2886" s="85">
        <v>45415</v>
      </c>
      <c r="J2886" s="9">
        <v>903479</v>
      </c>
      <c r="K2886" s="9" t="s">
        <v>5858</v>
      </c>
      <c r="L2886" s="83" t="s">
        <v>7581</v>
      </c>
      <c r="M2886" s="85">
        <v>45419</v>
      </c>
      <c r="N2886" s="85">
        <v>45448</v>
      </c>
      <c r="O2886" s="85">
        <v>45426</v>
      </c>
      <c r="P2886" s="55" t="s">
        <v>4990</v>
      </c>
      <c r="Q2886" s="84">
        <v>3</v>
      </c>
      <c r="R2886" s="84">
        <v>1</v>
      </c>
      <c r="S2886" s="84">
        <v>8</v>
      </c>
      <c r="T2886" s="84" t="s">
        <v>32</v>
      </c>
      <c r="U2886" s="84">
        <v>11002</v>
      </c>
      <c r="V2886" s="84">
        <v>11002</v>
      </c>
      <c r="W2886" s="84" t="s">
        <v>5019</v>
      </c>
      <c r="X2886" s="84" t="s">
        <v>4985</v>
      </c>
      <c r="Y2886" s="9" t="s">
        <v>4980</v>
      </c>
      <c r="Z2886" s="9" t="s">
        <v>4980</v>
      </c>
      <c r="AA2886" s="9" t="s">
        <v>4989</v>
      </c>
      <c r="AB2886" s="9" t="s">
        <v>5066</v>
      </c>
      <c r="AC2886" s="84" t="s">
        <v>5006</v>
      </c>
      <c r="AD2886" s="29"/>
      <c r="AE2886" s="20" t="str">
        <f>VLOOKUP(E2886,'FILIAIS PETZ'!A:Q,17,0)</f>
        <v>SP7</v>
      </c>
      <c r="AF2886" s="20" t="str">
        <f>VLOOKUP(E2886,'FILIAIS PETZ'!A:Q,3,0)</f>
        <v>FELICIO</v>
      </c>
      <c r="AG2886" s="20" t="str">
        <f>VLOOKUP(E2886,'FILIAIS PETZ'!A:Q,2,0)</f>
        <v>R3</v>
      </c>
      <c r="AH2886" s="75">
        <v>850</v>
      </c>
      <c r="AI2886" s="16" t="s">
        <v>7308</v>
      </c>
      <c r="AJ2886" s="43">
        <f>VLOOKUP(E2886,'FILIAIS PETZ'!$A$2:$K$2000,11,0)</f>
        <v>18328118008517</v>
      </c>
      <c r="AK2886" s="44">
        <f t="shared" si="196"/>
        <v>18328118008517</v>
      </c>
    </row>
    <row r="2887" spans="1:37" s="14" customFormat="1" ht="15" customHeight="1" thickBot="1" x14ac:dyDescent="0.25">
      <c r="A2887" s="9">
        <f t="shared" si="195"/>
        <v>903480</v>
      </c>
      <c r="B2887" s="18">
        <f>VLOOKUP(C2887,FORNECEDORES!D:E,2,0)</f>
        <v>530375</v>
      </c>
      <c r="C2887" s="19" t="str">
        <f>VLOOKUP(D2887,FORNECEDORES!A:D,4,0)</f>
        <v>23.080.842/0001-04</v>
      </c>
      <c r="D2887" s="13" t="s">
        <v>4370</v>
      </c>
      <c r="E2887" s="20" t="str">
        <f t="shared" si="192"/>
        <v>04 0156</v>
      </c>
      <c r="F2887" s="28" t="s">
        <v>4940</v>
      </c>
      <c r="G2887" s="21" t="str">
        <f>VLOOKUP(E2887,'FILIAIS PETZ'!A:E,5,0)</f>
        <v>PETZ ITAPETININGA</v>
      </c>
      <c r="H2887" s="20" t="str">
        <f>VLOOKUP(E2887,'FILIAIS PETZ'!A:D,4,0)</f>
        <v>ITPT-SP</v>
      </c>
      <c r="I2887" s="85">
        <v>45415</v>
      </c>
      <c r="J2887" s="9">
        <v>903480</v>
      </c>
      <c r="K2887" s="9" t="s">
        <v>5858</v>
      </c>
      <c r="L2887" s="83" t="s">
        <v>7582</v>
      </c>
      <c r="M2887" s="85">
        <v>45419</v>
      </c>
      <c r="N2887" s="85">
        <v>45448</v>
      </c>
      <c r="O2887" s="85">
        <v>45426</v>
      </c>
      <c r="P2887" s="55" t="s">
        <v>4990</v>
      </c>
      <c r="Q2887" s="84">
        <v>3</v>
      </c>
      <c r="R2887" s="84">
        <v>1</v>
      </c>
      <c r="S2887" s="84">
        <v>8</v>
      </c>
      <c r="T2887" s="84" t="s">
        <v>32</v>
      </c>
      <c r="U2887" s="84">
        <v>11002</v>
      </c>
      <c r="V2887" s="84">
        <v>11002</v>
      </c>
      <c r="W2887" s="84" t="s">
        <v>5019</v>
      </c>
      <c r="X2887" s="84" t="s">
        <v>4985</v>
      </c>
      <c r="Y2887" s="9" t="s">
        <v>4980</v>
      </c>
      <c r="Z2887" s="9" t="s">
        <v>4980</v>
      </c>
      <c r="AA2887" s="9" t="s">
        <v>4989</v>
      </c>
      <c r="AB2887" s="9" t="s">
        <v>5066</v>
      </c>
      <c r="AC2887" s="84" t="s">
        <v>5006</v>
      </c>
      <c r="AD2887" s="29"/>
      <c r="AE2887" s="20" t="str">
        <f>VLOOKUP(E2887,'FILIAIS PETZ'!A:Q,17,0)</f>
        <v>SP7</v>
      </c>
      <c r="AF2887" s="20" t="str">
        <f>VLOOKUP(E2887,'FILIAIS PETZ'!A:Q,3,0)</f>
        <v>FELICIO</v>
      </c>
      <c r="AG2887" s="20" t="str">
        <f>VLOOKUP(E2887,'FILIAIS PETZ'!A:Q,2,0)</f>
        <v>R3</v>
      </c>
      <c r="AH2887" s="75">
        <v>850</v>
      </c>
      <c r="AI2887" s="16" t="s">
        <v>7308</v>
      </c>
      <c r="AJ2887" s="43">
        <f>VLOOKUP(E2887,'FILIAIS PETZ'!$A$2:$K$2000,11,0)</f>
        <v>18328118014754</v>
      </c>
      <c r="AK2887" s="44">
        <f t="shared" si="196"/>
        <v>18328118014754</v>
      </c>
    </row>
    <row r="2888" spans="1:37" s="14" customFormat="1" ht="15" customHeight="1" thickBot="1" x14ac:dyDescent="0.25">
      <c r="A2888" s="9">
        <f t="shared" si="195"/>
        <v>903483</v>
      </c>
      <c r="B2888" s="18">
        <f>VLOOKUP(C2888,FORNECEDORES!D:E,2,0)</f>
        <v>530375</v>
      </c>
      <c r="C2888" s="19" t="str">
        <f>VLOOKUP(D2888,FORNECEDORES!A:D,4,0)</f>
        <v>23.080.842/0001-04</v>
      </c>
      <c r="D2888" s="13" t="s">
        <v>4370</v>
      </c>
      <c r="E2888" s="20" t="str">
        <f t="shared" si="192"/>
        <v>04 0119</v>
      </c>
      <c r="F2888" s="28" t="s">
        <v>4934</v>
      </c>
      <c r="G2888" s="21" t="str">
        <f>VLOOKUP(E2888,'FILIAIS PETZ'!A:E,5,0)</f>
        <v>PETZ ITU</v>
      </c>
      <c r="H2888" s="20" t="str">
        <f>VLOOKUP(E2888,'FILIAIS PETZ'!A:D,4,0)</f>
        <v>ITTU-SP</v>
      </c>
      <c r="I2888" s="85">
        <v>45415</v>
      </c>
      <c r="J2888" s="9">
        <v>903483</v>
      </c>
      <c r="K2888" s="9" t="s">
        <v>5858</v>
      </c>
      <c r="L2888" s="83" t="s">
        <v>7583</v>
      </c>
      <c r="M2888" s="85">
        <v>45419</v>
      </c>
      <c r="N2888" s="85">
        <v>45448</v>
      </c>
      <c r="O2888" s="85">
        <v>45426</v>
      </c>
      <c r="P2888" s="55" t="s">
        <v>4990</v>
      </c>
      <c r="Q2888" s="84">
        <v>3</v>
      </c>
      <c r="R2888" s="84">
        <v>1</v>
      </c>
      <c r="S2888" s="84">
        <v>8</v>
      </c>
      <c r="T2888" s="84" t="s">
        <v>32</v>
      </c>
      <c r="U2888" s="84">
        <v>11002</v>
      </c>
      <c r="V2888" s="84">
        <v>11002</v>
      </c>
      <c r="W2888" s="84" t="s">
        <v>5019</v>
      </c>
      <c r="X2888" s="84" t="s">
        <v>4985</v>
      </c>
      <c r="Y2888" s="9" t="s">
        <v>4980</v>
      </c>
      <c r="Z2888" s="9" t="s">
        <v>4980</v>
      </c>
      <c r="AA2888" s="9" t="s">
        <v>4989</v>
      </c>
      <c r="AB2888" s="9" t="s">
        <v>5066</v>
      </c>
      <c r="AC2888" s="84" t="s">
        <v>5006</v>
      </c>
      <c r="AD2888" s="29"/>
      <c r="AE2888" s="20" t="str">
        <f>VLOOKUP(E2888,'FILIAIS PETZ'!A:Q,17,0)</f>
        <v>SP7</v>
      </c>
      <c r="AF2888" s="20" t="str">
        <f>VLOOKUP(E2888,'FILIAIS PETZ'!A:Q,3,0)</f>
        <v>FELICIO</v>
      </c>
      <c r="AG2888" s="20" t="str">
        <f>VLOOKUP(E2888,'FILIAIS PETZ'!A:Q,2,0)</f>
        <v>R3</v>
      </c>
      <c r="AH2888" s="75">
        <v>850</v>
      </c>
      <c r="AI2888" s="16" t="s">
        <v>7308</v>
      </c>
      <c r="AJ2888" s="43">
        <f>VLOOKUP(E2888,'FILIAIS PETZ'!$A$2:$K$2000,11,0)</f>
        <v>18328118010848</v>
      </c>
      <c r="AK2888" s="44">
        <f t="shared" si="196"/>
        <v>18328118010848</v>
      </c>
    </row>
    <row r="2889" spans="1:37" s="14" customFormat="1" ht="15" customHeight="1" thickBot="1" x14ac:dyDescent="0.25">
      <c r="A2889" s="9">
        <f t="shared" si="195"/>
        <v>903485</v>
      </c>
      <c r="B2889" s="18">
        <f>VLOOKUP(C2889,FORNECEDORES!D:E,2,0)</f>
        <v>530375</v>
      </c>
      <c r="C2889" s="19" t="str">
        <f>VLOOKUP(D2889,FORNECEDORES!A:D,4,0)</f>
        <v>23.080.842/0001-04</v>
      </c>
      <c r="D2889" s="13" t="s">
        <v>4370</v>
      </c>
      <c r="E2889" s="20" t="str">
        <f t="shared" si="192"/>
        <v>04 0032</v>
      </c>
      <c r="F2889" s="28" t="s">
        <v>4951</v>
      </c>
      <c r="G2889" s="21" t="str">
        <f>VLOOKUP(E2889,'FILIAIS PETZ'!A:E,5,0)</f>
        <v>PETZ JAGUARE</v>
      </c>
      <c r="H2889" s="20" t="str">
        <f>VLOOKUP(E2889,'FILIAIS PETZ'!A:D,4,0)</f>
        <v>JGRE-SP</v>
      </c>
      <c r="I2889" s="85">
        <v>45415</v>
      </c>
      <c r="J2889" s="9">
        <v>903485</v>
      </c>
      <c r="K2889" s="9" t="s">
        <v>5858</v>
      </c>
      <c r="L2889" s="83" t="s">
        <v>7584</v>
      </c>
      <c r="M2889" s="85">
        <v>45419</v>
      </c>
      <c r="N2889" s="85">
        <v>45448</v>
      </c>
      <c r="O2889" s="85">
        <v>45426</v>
      </c>
      <c r="P2889" s="55" t="s">
        <v>4990</v>
      </c>
      <c r="Q2889" s="84">
        <v>3</v>
      </c>
      <c r="R2889" s="84">
        <v>1</v>
      </c>
      <c r="S2889" s="84">
        <v>8</v>
      </c>
      <c r="T2889" s="84" t="s">
        <v>32</v>
      </c>
      <c r="U2889" s="84">
        <v>11002</v>
      </c>
      <c r="V2889" s="84">
        <v>11002</v>
      </c>
      <c r="W2889" s="84" t="s">
        <v>5019</v>
      </c>
      <c r="X2889" s="84" t="s">
        <v>4985</v>
      </c>
      <c r="Y2889" s="9" t="s">
        <v>4980</v>
      </c>
      <c r="Z2889" s="9" t="s">
        <v>4980</v>
      </c>
      <c r="AA2889" s="9" t="s">
        <v>4989</v>
      </c>
      <c r="AB2889" s="9" t="s">
        <v>5066</v>
      </c>
      <c r="AC2889" s="84" t="s">
        <v>5006</v>
      </c>
      <c r="AD2889" s="29"/>
      <c r="AE2889" s="20" t="str">
        <f>VLOOKUP(E2889,'FILIAIS PETZ'!A:Q,17,0)</f>
        <v>SP7</v>
      </c>
      <c r="AF2889" s="20" t="str">
        <f>VLOOKUP(E2889,'FILIAIS PETZ'!A:Q,3,0)</f>
        <v>FELICIO</v>
      </c>
      <c r="AG2889" s="20" t="str">
        <f>VLOOKUP(E2889,'FILIAIS PETZ'!A:Q,2,0)</f>
        <v>R3</v>
      </c>
      <c r="AH2889" s="75">
        <v>850</v>
      </c>
      <c r="AI2889" s="16" t="s">
        <v>7308</v>
      </c>
      <c r="AJ2889" s="43">
        <f>VLOOKUP(E2889,'FILIAIS PETZ'!$A$2:$K$2000,11,0)</f>
        <v>18328118003205</v>
      </c>
      <c r="AK2889" s="44">
        <f t="shared" si="196"/>
        <v>18328118003205</v>
      </c>
    </row>
    <row r="2890" spans="1:37" s="14" customFormat="1" ht="15" customHeight="1" thickBot="1" x14ac:dyDescent="0.25">
      <c r="A2890" s="9">
        <f t="shared" si="195"/>
        <v>903494</v>
      </c>
      <c r="B2890" s="18">
        <f>VLOOKUP(C2890,FORNECEDORES!D:E,2,0)</f>
        <v>530375</v>
      </c>
      <c r="C2890" s="19" t="str">
        <f>VLOOKUP(D2890,FORNECEDORES!A:D,4,0)</f>
        <v>23.080.842/0001-04</v>
      </c>
      <c r="D2890" s="13" t="s">
        <v>4370</v>
      </c>
      <c r="E2890" s="20" t="str">
        <f t="shared" si="192"/>
        <v>04 0083</v>
      </c>
      <c r="F2890" s="28" t="s">
        <v>4936</v>
      </c>
      <c r="G2890" s="21" t="str">
        <f>VLOOKUP(E2890,'FILIAIS PETZ'!A:E,5,0)</f>
        <v>PETZ OSASCO</v>
      </c>
      <c r="H2890" s="20" t="str">
        <f>VLOOKUP(E2890,'FILIAIS PETZ'!A:D,4,0)</f>
        <v>OSAS-SP</v>
      </c>
      <c r="I2890" s="85">
        <v>45415</v>
      </c>
      <c r="J2890" s="9">
        <v>903494</v>
      </c>
      <c r="K2890" s="9" t="s">
        <v>5858</v>
      </c>
      <c r="L2890" s="83" t="s">
        <v>7585</v>
      </c>
      <c r="M2890" s="85">
        <v>45421</v>
      </c>
      <c r="N2890" s="85">
        <v>45448</v>
      </c>
      <c r="O2890" s="85">
        <v>45426</v>
      </c>
      <c r="P2890" s="55" t="s">
        <v>4990</v>
      </c>
      <c r="Q2890" s="84">
        <v>3</v>
      </c>
      <c r="R2890" s="84">
        <v>1</v>
      </c>
      <c r="S2890" s="84">
        <v>8</v>
      </c>
      <c r="T2890" s="84" t="s">
        <v>32</v>
      </c>
      <c r="U2890" s="84">
        <v>11002</v>
      </c>
      <c r="V2890" s="84">
        <v>11002</v>
      </c>
      <c r="W2890" s="84" t="s">
        <v>5019</v>
      </c>
      <c r="X2890" s="84" t="s">
        <v>4985</v>
      </c>
      <c r="Y2890" s="57" t="s">
        <v>4993</v>
      </c>
      <c r="Z2890" s="9" t="s">
        <v>8408</v>
      </c>
      <c r="AA2890" s="9" t="s">
        <v>4989</v>
      </c>
      <c r="AB2890" s="9" t="s">
        <v>5066</v>
      </c>
      <c r="AC2890" s="84" t="s">
        <v>5006</v>
      </c>
      <c r="AD2890" s="29" t="s">
        <v>7878</v>
      </c>
      <c r="AE2890" s="20" t="str">
        <f>VLOOKUP(E2890,'FILIAIS PETZ'!A:Q,17,0)</f>
        <v>SP7</v>
      </c>
      <c r="AF2890" s="20" t="str">
        <f>VLOOKUP(E2890,'FILIAIS PETZ'!A:Q,3,0)</f>
        <v>FELICIO</v>
      </c>
      <c r="AG2890" s="20" t="str">
        <f>VLOOKUP(E2890,'FILIAIS PETZ'!A:Q,2,0)</f>
        <v>R3</v>
      </c>
      <c r="AH2890" s="75">
        <v>850</v>
      </c>
      <c r="AI2890" s="16" t="s">
        <v>7308</v>
      </c>
      <c r="AJ2890" s="43">
        <f>VLOOKUP(E2890,'FILIAIS PETZ'!$A$2:$K$2000,11,0)</f>
        <v>18328118008355</v>
      </c>
      <c r="AK2890" s="44">
        <f t="shared" si="196"/>
        <v>18328118008355</v>
      </c>
    </row>
    <row r="2891" spans="1:37" s="14" customFormat="1" ht="15" customHeight="1" thickBot="1" x14ac:dyDescent="0.25">
      <c r="A2891" s="9">
        <f t="shared" si="195"/>
        <v>903499</v>
      </c>
      <c r="B2891" s="18">
        <f>VLOOKUP(C2891,FORNECEDORES!D:E,2,0)</f>
        <v>530375</v>
      </c>
      <c r="C2891" s="19" t="str">
        <f>VLOOKUP(D2891,FORNECEDORES!A:D,4,0)</f>
        <v>23.080.842/0001-04</v>
      </c>
      <c r="D2891" s="13" t="s">
        <v>4370</v>
      </c>
      <c r="E2891" s="20" t="str">
        <f t="shared" si="192"/>
        <v>04 0007</v>
      </c>
      <c r="F2891" s="28" t="s">
        <v>4950</v>
      </c>
      <c r="G2891" s="21" t="str">
        <f>VLOOKUP(E2891,'FILIAIS PETZ'!A:E,5,0)</f>
        <v>PETZ SOROCABA</v>
      </c>
      <c r="H2891" s="20" t="str">
        <f>VLOOKUP(E2891,'FILIAIS PETZ'!A:D,4,0)</f>
        <v>SCBA-SP</v>
      </c>
      <c r="I2891" s="85">
        <v>45415</v>
      </c>
      <c r="J2891" s="9">
        <v>903499</v>
      </c>
      <c r="K2891" s="9" t="s">
        <v>5858</v>
      </c>
      <c r="L2891" s="83" t="s">
        <v>7586</v>
      </c>
      <c r="M2891" s="85">
        <v>45421</v>
      </c>
      <c r="N2891" s="85">
        <v>45448</v>
      </c>
      <c r="O2891" s="85">
        <v>45426</v>
      </c>
      <c r="P2891" s="55" t="s">
        <v>4990</v>
      </c>
      <c r="Q2891" s="84">
        <v>3</v>
      </c>
      <c r="R2891" s="84">
        <v>1</v>
      </c>
      <c r="S2891" s="84">
        <v>8</v>
      </c>
      <c r="T2891" s="84" t="s">
        <v>32</v>
      </c>
      <c r="U2891" s="84">
        <v>11002</v>
      </c>
      <c r="V2891" s="84">
        <v>11002</v>
      </c>
      <c r="W2891" s="84" t="s">
        <v>5019</v>
      </c>
      <c r="X2891" s="84" t="s">
        <v>4985</v>
      </c>
      <c r="Y2891" s="9" t="s">
        <v>4980</v>
      </c>
      <c r="Z2891" s="9" t="s">
        <v>4980</v>
      </c>
      <c r="AA2891" s="9" t="s">
        <v>4989</v>
      </c>
      <c r="AB2891" s="9" t="s">
        <v>5066</v>
      </c>
      <c r="AC2891" s="84" t="s">
        <v>5006</v>
      </c>
      <c r="AD2891" s="29"/>
      <c r="AE2891" s="20" t="str">
        <f>VLOOKUP(E2891,'FILIAIS PETZ'!A:Q,17,0)</f>
        <v>SP7</v>
      </c>
      <c r="AF2891" s="20" t="str">
        <f>VLOOKUP(E2891,'FILIAIS PETZ'!A:Q,3,0)</f>
        <v>FELICIO</v>
      </c>
      <c r="AG2891" s="20" t="str">
        <f>VLOOKUP(E2891,'FILIAIS PETZ'!A:Q,2,0)</f>
        <v>R3</v>
      </c>
      <c r="AH2891" s="75">
        <v>850</v>
      </c>
      <c r="AI2891" s="16" t="s">
        <v>7308</v>
      </c>
      <c r="AJ2891" s="43">
        <f>VLOOKUP(E2891,'FILIAIS PETZ'!$A$2:$K$2000,11,0)</f>
        <v>18328118001695</v>
      </c>
      <c r="AK2891" s="44">
        <f t="shared" si="196"/>
        <v>18328118001695</v>
      </c>
    </row>
    <row r="2892" spans="1:37" s="14" customFormat="1" ht="15" customHeight="1" thickBot="1" x14ac:dyDescent="0.25">
      <c r="A2892" s="9">
        <f t="shared" si="195"/>
        <v>903501</v>
      </c>
      <c r="B2892" s="18">
        <f>VLOOKUP(C2892,FORNECEDORES!D:E,2,0)</f>
        <v>530375</v>
      </c>
      <c r="C2892" s="19" t="str">
        <f>VLOOKUP(D2892,FORNECEDORES!A:D,4,0)</f>
        <v>23.080.842/0001-04</v>
      </c>
      <c r="D2892" s="13" t="s">
        <v>4370</v>
      </c>
      <c r="E2892" s="20" t="str">
        <f t="shared" si="192"/>
        <v>04 0166</v>
      </c>
      <c r="F2892" s="28" t="s">
        <v>4932</v>
      </c>
      <c r="G2892" s="21" t="str">
        <f>VLOOKUP(E2892,'FILIAIS PETZ'!A:E,5,0)</f>
        <v>PETZ SOROCABA TAUSTE</v>
      </c>
      <c r="H2892" s="20" t="str">
        <f>VLOOKUP(E2892,'FILIAIS PETZ'!A:D,4,0)</f>
        <v>SOTT-SP</v>
      </c>
      <c r="I2892" s="85">
        <v>45415</v>
      </c>
      <c r="J2892" s="9">
        <v>903501</v>
      </c>
      <c r="K2892" s="9" t="s">
        <v>5858</v>
      </c>
      <c r="L2892" s="83" t="s">
        <v>6228</v>
      </c>
      <c r="M2892" s="85">
        <v>45421</v>
      </c>
      <c r="N2892" s="85">
        <v>45448</v>
      </c>
      <c r="O2892" s="85">
        <v>45426</v>
      </c>
      <c r="P2892" s="55" t="s">
        <v>4990</v>
      </c>
      <c r="Q2892" s="84">
        <v>3</v>
      </c>
      <c r="R2892" s="84">
        <v>1</v>
      </c>
      <c r="S2892" s="84">
        <v>8</v>
      </c>
      <c r="T2892" s="84" t="s">
        <v>32</v>
      </c>
      <c r="U2892" s="84">
        <v>11002</v>
      </c>
      <c r="V2892" s="84">
        <v>11002</v>
      </c>
      <c r="W2892" s="84" t="s">
        <v>5019</v>
      </c>
      <c r="X2892" s="84" t="s">
        <v>4985</v>
      </c>
      <c r="Y2892" s="9" t="s">
        <v>4980</v>
      </c>
      <c r="Z2892" s="9" t="s">
        <v>4980</v>
      </c>
      <c r="AA2892" s="9" t="s">
        <v>4989</v>
      </c>
      <c r="AB2892" s="9" t="s">
        <v>5066</v>
      </c>
      <c r="AC2892" s="84" t="s">
        <v>5006</v>
      </c>
      <c r="AD2892" s="29"/>
      <c r="AE2892" s="20" t="str">
        <f>VLOOKUP(E2892,'FILIAIS PETZ'!A:Q,17,0)</f>
        <v>SP7</v>
      </c>
      <c r="AF2892" s="20" t="str">
        <f>VLOOKUP(E2892,'FILIAIS PETZ'!A:Q,3,0)</f>
        <v>FELICIO</v>
      </c>
      <c r="AG2892" s="20" t="str">
        <f>VLOOKUP(E2892,'FILIAIS PETZ'!A:Q,2,0)</f>
        <v>R3</v>
      </c>
      <c r="AH2892" s="75">
        <v>850</v>
      </c>
      <c r="AI2892" s="16" t="s">
        <v>7308</v>
      </c>
      <c r="AJ2892" s="43">
        <f>VLOOKUP(E2892,'FILIAIS PETZ'!$A$2:$K$2000,11,0)</f>
        <v>18328118015998</v>
      </c>
      <c r="AK2892" s="44">
        <f t="shared" si="196"/>
        <v>18328118015998</v>
      </c>
    </row>
    <row r="2893" spans="1:37" s="14" customFormat="1" ht="15" customHeight="1" thickBot="1" x14ac:dyDescent="0.25">
      <c r="A2893" s="9">
        <f t="shared" si="195"/>
        <v>903502</v>
      </c>
      <c r="B2893" s="18">
        <f>VLOOKUP(C2893,FORNECEDORES!D:E,2,0)</f>
        <v>530375</v>
      </c>
      <c r="C2893" s="19" t="str">
        <f>VLOOKUP(D2893,FORNECEDORES!A:D,4,0)</f>
        <v>23.080.842/0001-04</v>
      </c>
      <c r="D2893" s="13" t="s">
        <v>4370</v>
      </c>
      <c r="E2893" s="20" t="str">
        <f t="shared" si="192"/>
        <v>04 0051</v>
      </c>
      <c r="F2893" s="28" t="s">
        <v>4948</v>
      </c>
      <c r="G2893" s="21" t="str">
        <f>VLOOKUP(E2893,'FILIAIS PETZ'!A:E,5,0)</f>
        <v>PETZ TAMBORÉ</v>
      </c>
      <c r="H2893" s="20" t="str">
        <f>VLOOKUP(E2893,'FILIAIS PETZ'!A:D,4,0)</f>
        <v>TMBO-SP</v>
      </c>
      <c r="I2893" s="85">
        <v>45415</v>
      </c>
      <c r="J2893" s="9">
        <v>903502</v>
      </c>
      <c r="K2893" s="9" t="s">
        <v>5858</v>
      </c>
      <c r="L2893" s="83" t="s">
        <v>7587</v>
      </c>
      <c r="M2893" s="85">
        <v>45421</v>
      </c>
      <c r="N2893" s="85">
        <v>45448</v>
      </c>
      <c r="O2893" s="85">
        <v>45426</v>
      </c>
      <c r="P2893" s="55" t="s">
        <v>4990</v>
      </c>
      <c r="Q2893" s="84">
        <v>3</v>
      </c>
      <c r="R2893" s="84">
        <v>1</v>
      </c>
      <c r="S2893" s="84">
        <v>8</v>
      </c>
      <c r="T2893" s="84" t="s">
        <v>32</v>
      </c>
      <c r="U2893" s="84">
        <v>11002</v>
      </c>
      <c r="V2893" s="84">
        <v>11002</v>
      </c>
      <c r="W2893" s="84" t="s">
        <v>5019</v>
      </c>
      <c r="X2893" s="84" t="s">
        <v>4985</v>
      </c>
      <c r="Y2893" s="9" t="s">
        <v>4980</v>
      </c>
      <c r="Z2893" s="9" t="s">
        <v>4980</v>
      </c>
      <c r="AA2893" s="9" t="s">
        <v>4989</v>
      </c>
      <c r="AB2893" s="9" t="s">
        <v>5066</v>
      </c>
      <c r="AC2893" s="84" t="s">
        <v>5006</v>
      </c>
      <c r="AD2893" s="29"/>
      <c r="AE2893" s="20" t="str">
        <f>VLOOKUP(E2893,'FILIAIS PETZ'!A:Q,17,0)</f>
        <v>SP7</v>
      </c>
      <c r="AF2893" s="20" t="str">
        <f>VLOOKUP(E2893,'FILIAIS PETZ'!A:Q,3,0)</f>
        <v>FELICIO</v>
      </c>
      <c r="AG2893" s="20" t="str">
        <f>VLOOKUP(E2893,'FILIAIS PETZ'!A:Q,2,0)</f>
        <v>R3</v>
      </c>
      <c r="AH2893" s="75">
        <v>850</v>
      </c>
      <c r="AI2893" s="16" t="s">
        <v>7308</v>
      </c>
      <c r="AJ2893" s="43">
        <f>VLOOKUP(E2893,'FILIAIS PETZ'!$A$2:$K$2000,11,0)</f>
        <v>18328118004872</v>
      </c>
      <c r="AK2893" s="44">
        <f t="shared" si="196"/>
        <v>18328118004872</v>
      </c>
    </row>
    <row r="2894" spans="1:37" s="14" customFormat="1" ht="15" customHeight="1" thickBot="1" x14ac:dyDescent="0.25">
      <c r="A2894" s="9">
        <f t="shared" si="195"/>
        <v>903507</v>
      </c>
      <c r="B2894" s="18">
        <f>VLOOKUP(C2894,FORNECEDORES!D:E,2,0)</f>
        <v>534449</v>
      </c>
      <c r="C2894" s="19" t="str">
        <f>VLOOKUP(D2894,FORNECEDORES!A:D,4,0)</f>
        <v>34.997.109/0001-67</v>
      </c>
      <c r="D2894" s="13" t="s">
        <v>4410</v>
      </c>
      <c r="E2894" s="20" t="str">
        <f t="shared" si="192"/>
        <v>04 0180</v>
      </c>
      <c r="F2894" s="28" t="s">
        <v>4944</v>
      </c>
      <c r="G2894" s="21" t="str">
        <f>VLOOKUP(E2894,'FILIAIS PETZ'!A:E,5,0)</f>
        <v>PETZ TORQUATO TAPAJOS</v>
      </c>
      <c r="H2894" s="20" t="str">
        <f>VLOOKUP(E2894,'FILIAIS PETZ'!A:D,4,0)</f>
        <v>TQTP-AM</v>
      </c>
      <c r="I2894" s="85">
        <v>45415</v>
      </c>
      <c r="J2894" s="9">
        <v>903507</v>
      </c>
      <c r="K2894" s="9" t="s">
        <v>5858</v>
      </c>
      <c r="L2894" s="83" t="s">
        <v>8101</v>
      </c>
      <c r="M2894" s="85">
        <v>45453</v>
      </c>
      <c r="N2894" s="85">
        <v>45476</v>
      </c>
      <c r="O2894" s="85">
        <v>45455</v>
      </c>
      <c r="P2894" s="55" t="s">
        <v>4990</v>
      </c>
      <c r="Q2894" s="84">
        <v>3</v>
      </c>
      <c r="R2894" s="84">
        <v>1</v>
      </c>
      <c r="S2894" s="84">
        <v>8</v>
      </c>
      <c r="T2894" s="84" t="s">
        <v>32</v>
      </c>
      <c r="U2894" s="84">
        <v>11002</v>
      </c>
      <c r="V2894" s="84">
        <v>11002</v>
      </c>
      <c r="W2894" s="84" t="s">
        <v>5019</v>
      </c>
      <c r="X2894" s="84" t="s">
        <v>4985</v>
      </c>
      <c r="Y2894" s="10" t="s">
        <v>4980</v>
      </c>
      <c r="Z2894" s="10" t="s">
        <v>4980</v>
      </c>
      <c r="AA2894" s="10" t="s">
        <v>4989</v>
      </c>
      <c r="AB2894" s="10" t="s">
        <v>12942</v>
      </c>
      <c r="AC2894" s="84" t="s">
        <v>5006</v>
      </c>
      <c r="AD2894" s="29"/>
      <c r="AE2894" s="20" t="str">
        <f>VLOOKUP(E2894,'FILIAIS PETZ'!A:Q,17,0)</f>
        <v>CO-3</v>
      </c>
      <c r="AF2894" s="20" t="str">
        <f>VLOOKUP(E2894,'FILIAIS PETZ'!A:Q,3,0)</f>
        <v>FELICIO</v>
      </c>
      <c r="AG2894" s="20" t="str">
        <f>VLOOKUP(E2894,'FILIAIS PETZ'!A:Q,2,0)</f>
        <v>R3</v>
      </c>
      <c r="AH2894" s="75">
        <v>890</v>
      </c>
      <c r="AI2894" s="16" t="s">
        <v>7308</v>
      </c>
      <c r="AJ2894" s="43">
        <f>VLOOKUP(E2894,'FILIAIS PETZ'!$A$2:$K$2000,11,0)</f>
        <v>18328118017346</v>
      </c>
      <c r="AK2894" s="44">
        <f t="shared" si="196"/>
        <v>18328118017346</v>
      </c>
    </row>
    <row r="2895" spans="1:37" s="14" customFormat="1" ht="15" customHeight="1" thickBot="1" x14ac:dyDescent="0.25">
      <c r="A2895" s="9">
        <f t="shared" si="195"/>
        <v>903509</v>
      </c>
      <c r="B2895" s="18">
        <f>VLOOKUP(C2895,FORNECEDORES!D:E,2,0)</f>
        <v>534449</v>
      </c>
      <c r="C2895" s="19" t="str">
        <f>VLOOKUP(D2895,FORNECEDORES!A:D,4,0)</f>
        <v>34.997.109/0001-67</v>
      </c>
      <c r="D2895" s="13" t="s">
        <v>4410</v>
      </c>
      <c r="E2895" s="20" t="str">
        <f t="shared" si="192"/>
        <v>04 0146</v>
      </c>
      <c r="F2895" s="28" t="s">
        <v>4947</v>
      </c>
      <c r="G2895" s="21" t="str">
        <f>VLOOKUP(E2895,'FILIAIS PETZ'!A:E,5,0)</f>
        <v>PETZ DJALMA BATISTA</v>
      </c>
      <c r="H2895" s="20" t="str">
        <f>VLOOKUP(E2895,'FILIAIS PETZ'!A:D,4,0)</f>
        <v>DJBA-AM</v>
      </c>
      <c r="I2895" s="85">
        <v>45415</v>
      </c>
      <c r="J2895" s="9">
        <v>903509</v>
      </c>
      <c r="K2895" s="9" t="s">
        <v>5858</v>
      </c>
      <c r="L2895" s="83" t="s">
        <v>8103</v>
      </c>
      <c r="M2895" s="85">
        <v>45453</v>
      </c>
      <c r="N2895" s="85">
        <v>45476</v>
      </c>
      <c r="O2895" s="85">
        <v>45455</v>
      </c>
      <c r="P2895" s="55" t="s">
        <v>4990</v>
      </c>
      <c r="Q2895" s="84">
        <v>3</v>
      </c>
      <c r="R2895" s="84">
        <v>1</v>
      </c>
      <c r="S2895" s="84">
        <v>8</v>
      </c>
      <c r="T2895" s="84" t="s">
        <v>32</v>
      </c>
      <c r="U2895" s="84">
        <v>11002</v>
      </c>
      <c r="V2895" s="84">
        <v>11002</v>
      </c>
      <c r="W2895" s="84" t="s">
        <v>5019</v>
      </c>
      <c r="X2895" s="84" t="s">
        <v>4985</v>
      </c>
      <c r="Y2895" s="10" t="s">
        <v>4980</v>
      </c>
      <c r="Z2895" s="10" t="s">
        <v>4980</v>
      </c>
      <c r="AA2895" s="10" t="s">
        <v>4989</v>
      </c>
      <c r="AB2895" s="10" t="s">
        <v>12942</v>
      </c>
      <c r="AC2895" s="84" t="s">
        <v>5006</v>
      </c>
      <c r="AD2895" s="29"/>
      <c r="AE2895" s="20" t="str">
        <f>VLOOKUP(E2895,'FILIAIS PETZ'!A:Q,17,0)</f>
        <v>CO-3</v>
      </c>
      <c r="AF2895" s="20" t="str">
        <f>VLOOKUP(E2895,'FILIAIS PETZ'!A:Q,3,0)</f>
        <v>FELICIO</v>
      </c>
      <c r="AG2895" s="20" t="str">
        <f>VLOOKUP(E2895,'FILIAIS PETZ'!A:Q,2,0)</f>
        <v>R3</v>
      </c>
      <c r="AH2895" s="75">
        <v>890</v>
      </c>
      <c r="AI2895" s="16" t="s">
        <v>7308</v>
      </c>
      <c r="AJ2895" s="43">
        <f>VLOOKUP(E2895,'FILIAIS PETZ'!$A$2:$K$2000,11,0)</f>
        <v>18328118013782</v>
      </c>
      <c r="AK2895" s="44">
        <f t="shared" si="196"/>
        <v>18328118013782</v>
      </c>
    </row>
    <row r="2896" spans="1:37" s="14" customFormat="1" ht="15" customHeight="1" thickBot="1" x14ac:dyDescent="0.25">
      <c r="A2896" s="9">
        <f t="shared" si="195"/>
        <v>903510</v>
      </c>
      <c r="B2896" s="18">
        <f>VLOOKUP(C2896,FORNECEDORES!D:E,2,0)</f>
        <v>534449</v>
      </c>
      <c r="C2896" s="19" t="str">
        <f>VLOOKUP(D2896,FORNECEDORES!A:D,4,0)</f>
        <v>34.997.109/0001-67</v>
      </c>
      <c r="D2896" s="13" t="s">
        <v>4410</v>
      </c>
      <c r="E2896" s="20" t="str">
        <f t="shared" ref="E2896:E2959" si="197">CONCATENATE("04 ",F2896)</f>
        <v>04 0252</v>
      </c>
      <c r="F2896" s="28" t="s">
        <v>4969</v>
      </c>
      <c r="G2896" s="21" t="str">
        <f>VLOOKUP(E2896,'FILIAIS PETZ'!A:E,5,0)</f>
        <v>PETZ SHOPPING PORTO VELHO</v>
      </c>
      <c r="H2896" s="20" t="str">
        <f>VLOOKUP(E2896,'FILIAIS PETZ'!A:D,4,0)</f>
        <v>SPVL-RO</v>
      </c>
      <c r="I2896" s="85">
        <v>45415</v>
      </c>
      <c r="J2896" s="9">
        <v>903510</v>
      </c>
      <c r="K2896" s="9" t="s">
        <v>5858</v>
      </c>
      <c r="L2896" s="83" t="s">
        <v>8105</v>
      </c>
      <c r="M2896" s="85">
        <v>45453</v>
      </c>
      <c r="N2896" s="85">
        <v>45476</v>
      </c>
      <c r="O2896" s="85">
        <v>45455</v>
      </c>
      <c r="P2896" s="55" t="s">
        <v>4990</v>
      </c>
      <c r="Q2896" s="84">
        <v>3</v>
      </c>
      <c r="R2896" s="84">
        <v>1</v>
      </c>
      <c r="S2896" s="84">
        <v>8</v>
      </c>
      <c r="T2896" s="84" t="s">
        <v>32</v>
      </c>
      <c r="U2896" s="84">
        <v>11002</v>
      </c>
      <c r="V2896" s="84">
        <v>11002</v>
      </c>
      <c r="W2896" s="84" t="s">
        <v>5019</v>
      </c>
      <c r="X2896" s="84" t="s">
        <v>4985</v>
      </c>
      <c r="Y2896" s="10" t="s">
        <v>4980</v>
      </c>
      <c r="Z2896" s="10" t="s">
        <v>4980</v>
      </c>
      <c r="AA2896" s="10" t="s">
        <v>4989</v>
      </c>
      <c r="AB2896" s="10" t="s">
        <v>12942</v>
      </c>
      <c r="AC2896" s="84" t="s">
        <v>5006</v>
      </c>
      <c r="AD2896" s="29"/>
      <c r="AE2896" s="20" t="str">
        <f>VLOOKUP(E2896,'FILIAIS PETZ'!A:Q,17,0)</f>
        <v>CO-3</v>
      </c>
      <c r="AF2896" s="20" t="str">
        <f>VLOOKUP(E2896,'FILIAIS PETZ'!A:Q,3,0)</f>
        <v>FELICIO</v>
      </c>
      <c r="AG2896" s="20" t="str">
        <f>VLOOKUP(E2896,'FILIAIS PETZ'!A:Q,2,0)</f>
        <v>R3</v>
      </c>
      <c r="AH2896" s="75">
        <v>890</v>
      </c>
      <c r="AI2896" s="16" t="s">
        <v>7308</v>
      </c>
      <c r="AJ2896" s="43" t="str">
        <f>VLOOKUP(E2896,'FILIAIS PETZ'!$A$2:$K$2000,11,0)</f>
        <v>18.328.118/0238-26</v>
      </c>
      <c r="AK2896" s="44" t="str">
        <f t="shared" si="196"/>
        <v>18.328.118/0238-26</v>
      </c>
    </row>
    <row r="2897" spans="1:37" s="14" customFormat="1" ht="15" customHeight="1" thickBot="1" x14ac:dyDescent="0.25">
      <c r="A2897" s="9">
        <f t="shared" si="195"/>
        <v>903511</v>
      </c>
      <c r="B2897" s="18">
        <f>VLOOKUP(C2897,FORNECEDORES!D:E,2,0)</f>
        <v>534449</v>
      </c>
      <c r="C2897" s="19" t="str">
        <f>VLOOKUP(D2897,FORNECEDORES!A:D,4,0)</f>
        <v>34.997.109/0001-67</v>
      </c>
      <c r="D2897" s="13" t="s">
        <v>4410</v>
      </c>
      <c r="E2897" s="20" t="str">
        <f t="shared" si="197"/>
        <v>04 0252</v>
      </c>
      <c r="F2897" s="28" t="s">
        <v>4969</v>
      </c>
      <c r="G2897" s="21" t="str">
        <f>VLOOKUP(E2897,'FILIAIS PETZ'!A:E,5,0)</f>
        <v>PETZ SHOPPING PORTO VELHO</v>
      </c>
      <c r="H2897" s="20" t="str">
        <f>VLOOKUP(E2897,'FILIAIS PETZ'!A:D,4,0)</f>
        <v>SPVL-RO</v>
      </c>
      <c r="I2897" s="85">
        <v>45415</v>
      </c>
      <c r="J2897" s="9">
        <v>903511</v>
      </c>
      <c r="K2897" s="9" t="s">
        <v>5858</v>
      </c>
      <c r="L2897" s="83" t="s">
        <v>8106</v>
      </c>
      <c r="M2897" s="85">
        <v>45453</v>
      </c>
      <c r="N2897" s="85">
        <v>45476</v>
      </c>
      <c r="O2897" s="85">
        <v>45455</v>
      </c>
      <c r="P2897" s="55" t="s">
        <v>4990</v>
      </c>
      <c r="Q2897" s="84">
        <v>3</v>
      </c>
      <c r="R2897" s="84">
        <v>1</v>
      </c>
      <c r="S2897" s="84">
        <v>8</v>
      </c>
      <c r="T2897" s="84" t="s">
        <v>32</v>
      </c>
      <c r="U2897" s="84">
        <v>11002</v>
      </c>
      <c r="V2897" s="84">
        <v>11002</v>
      </c>
      <c r="W2897" s="84" t="s">
        <v>5019</v>
      </c>
      <c r="X2897" s="84" t="s">
        <v>4992</v>
      </c>
      <c r="Y2897" s="10" t="s">
        <v>4980</v>
      </c>
      <c r="Z2897" s="10" t="s">
        <v>4980</v>
      </c>
      <c r="AA2897" s="10" t="s">
        <v>4992</v>
      </c>
      <c r="AB2897" s="10" t="s">
        <v>12942</v>
      </c>
      <c r="AC2897" s="84" t="s">
        <v>5006</v>
      </c>
      <c r="AD2897" s="29"/>
      <c r="AE2897" s="20" t="str">
        <f>VLOOKUP(E2897,'FILIAIS PETZ'!A:Q,17,0)</f>
        <v>CO-3</v>
      </c>
      <c r="AF2897" s="20" t="str">
        <f>VLOOKUP(E2897,'FILIAIS PETZ'!A:Q,3,0)</f>
        <v>FELICIO</v>
      </c>
      <c r="AG2897" s="20" t="str">
        <f>VLOOKUP(E2897,'FILIAIS PETZ'!A:Q,2,0)</f>
        <v>R3</v>
      </c>
      <c r="AH2897" s="75">
        <v>900</v>
      </c>
      <c r="AI2897" s="16" t="s">
        <v>7310</v>
      </c>
      <c r="AJ2897" s="43" t="str">
        <f>VLOOKUP(E2897,'FILIAIS PETZ'!$A$2:$K$2000,11,0)</f>
        <v>18.328.118/0238-26</v>
      </c>
      <c r="AK2897" s="44" t="str">
        <f t="shared" si="196"/>
        <v>18.328.118/0238-26</v>
      </c>
    </row>
    <row r="2898" spans="1:37" s="14" customFormat="1" ht="15" customHeight="1" thickBot="1" x14ac:dyDescent="0.25">
      <c r="A2898" s="9">
        <f t="shared" si="195"/>
        <v>903512</v>
      </c>
      <c r="B2898" s="18">
        <f>VLOOKUP(C2898,FORNECEDORES!D:E,2,0)</f>
        <v>534449</v>
      </c>
      <c r="C2898" s="19" t="str">
        <f>VLOOKUP(D2898,FORNECEDORES!A:D,4,0)</f>
        <v>34.997.109/0001-67</v>
      </c>
      <c r="D2898" s="13" t="s">
        <v>4410</v>
      </c>
      <c r="E2898" s="20" t="str">
        <f t="shared" si="197"/>
        <v>04 0180</v>
      </c>
      <c r="F2898" s="28" t="s">
        <v>4944</v>
      </c>
      <c r="G2898" s="21" t="str">
        <f>VLOOKUP(E2898,'FILIAIS PETZ'!A:E,5,0)</f>
        <v>PETZ TORQUATO TAPAJOS</v>
      </c>
      <c r="H2898" s="20" t="str">
        <f>VLOOKUP(E2898,'FILIAIS PETZ'!A:D,4,0)</f>
        <v>TQTP-AM</v>
      </c>
      <c r="I2898" s="85">
        <v>45415</v>
      </c>
      <c r="J2898" s="9">
        <v>903512</v>
      </c>
      <c r="K2898" s="9" t="s">
        <v>5858</v>
      </c>
      <c r="L2898" s="83" t="s">
        <v>8102</v>
      </c>
      <c r="M2898" s="85">
        <v>45453</v>
      </c>
      <c r="N2898" s="85">
        <v>45476</v>
      </c>
      <c r="O2898" s="85">
        <v>45455</v>
      </c>
      <c r="P2898" s="55" t="s">
        <v>4990</v>
      </c>
      <c r="Q2898" s="84">
        <v>3</v>
      </c>
      <c r="R2898" s="84">
        <v>1</v>
      </c>
      <c r="S2898" s="84">
        <v>8</v>
      </c>
      <c r="T2898" s="84" t="s">
        <v>32</v>
      </c>
      <c r="U2898" s="84">
        <v>11002</v>
      </c>
      <c r="V2898" s="84">
        <v>11002</v>
      </c>
      <c r="W2898" s="84" t="s">
        <v>5019</v>
      </c>
      <c r="X2898" s="84" t="s">
        <v>4992</v>
      </c>
      <c r="Y2898" s="10" t="s">
        <v>4980</v>
      </c>
      <c r="Z2898" s="10" t="s">
        <v>4980</v>
      </c>
      <c r="AA2898" s="10" t="s">
        <v>4992</v>
      </c>
      <c r="AB2898" s="10" t="s">
        <v>12942</v>
      </c>
      <c r="AC2898" s="84" t="s">
        <v>5006</v>
      </c>
      <c r="AD2898" s="29"/>
      <c r="AE2898" s="20" t="str">
        <f>VLOOKUP(E2898,'FILIAIS PETZ'!A:Q,17,0)</f>
        <v>CO-3</v>
      </c>
      <c r="AF2898" s="20" t="str">
        <f>VLOOKUP(E2898,'FILIAIS PETZ'!A:Q,3,0)</f>
        <v>FELICIO</v>
      </c>
      <c r="AG2898" s="20" t="str">
        <f>VLOOKUP(E2898,'FILIAIS PETZ'!A:Q,2,0)</f>
        <v>R3</v>
      </c>
      <c r="AH2898" s="75">
        <v>900</v>
      </c>
      <c r="AI2898" s="16" t="s">
        <v>7310</v>
      </c>
      <c r="AJ2898" s="43">
        <f>VLOOKUP(E2898,'FILIAIS PETZ'!$A$2:$K$2000,11,0)</f>
        <v>18328118017346</v>
      </c>
      <c r="AK2898" s="44">
        <f t="shared" si="196"/>
        <v>18328118017346</v>
      </c>
    </row>
    <row r="2899" spans="1:37" s="14" customFormat="1" ht="15" customHeight="1" thickBot="1" x14ac:dyDescent="0.25">
      <c r="A2899" s="9">
        <f t="shared" si="195"/>
        <v>903513</v>
      </c>
      <c r="B2899" s="18">
        <f>VLOOKUP(C2899,FORNECEDORES!D:E,2,0)</f>
        <v>534449</v>
      </c>
      <c r="C2899" s="19" t="str">
        <f>VLOOKUP(D2899,FORNECEDORES!A:D,4,0)</f>
        <v>34.997.109/0001-67</v>
      </c>
      <c r="D2899" s="13" t="s">
        <v>4410</v>
      </c>
      <c r="E2899" s="20" t="str">
        <f t="shared" si="197"/>
        <v>04 0146</v>
      </c>
      <c r="F2899" s="28" t="s">
        <v>4947</v>
      </c>
      <c r="G2899" s="21" t="str">
        <f>VLOOKUP(E2899,'FILIAIS PETZ'!A:E,5,0)</f>
        <v>PETZ DJALMA BATISTA</v>
      </c>
      <c r="H2899" s="20" t="str">
        <f>VLOOKUP(E2899,'FILIAIS PETZ'!A:D,4,0)</f>
        <v>DJBA-AM</v>
      </c>
      <c r="I2899" s="85">
        <v>45415</v>
      </c>
      <c r="J2899" s="9">
        <v>903513</v>
      </c>
      <c r="K2899" s="9" t="s">
        <v>5858</v>
      </c>
      <c r="L2899" s="83" t="s">
        <v>8104</v>
      </c>
      <c r="M2899" s="85">
        <v>45453</v>
      </c>
      <c r="N2899" s="85">
        <v>45476</v>
      </c>
      <c r="O2899" s="85">
        <v>45455</v>
      </c>
      <c r="P2899" s="55" t="s">
        <v>4990</v>
      </c>
      <c r="Q2899" s="84">
        <v>3</v>
      </c>
      <c r="R2899" s="84">
        <v>1</v>
      </c>
      <c r="S2899" s="84">
        <v>8</v>
      </c>
      <c r="T2899" s="84" t="s">
        <v>32</v>
      </c>
      <c r="U2899" s="84">
        <v>11002</v>
      </c>
      <c r="V2899" s="84">
        <v>11002</v>
      </c>
      <c r="W2899" s="84" t="s">
        <v>5019</v>
      </c>
      <c r="X2899" s="84" t="s">
        <v>4992</v>
      </c>
      <c r="Y2899" s="10" t="s">
        <v>4980</v>
      </c>
      <c r="Z2899" s="10" t="s">
        <v>4980</v>
      </c>
      <c r="AA2899" s="10" t="s">
        <v>4992</v>
      </c>
      <c r="AB2899" s="10" t="s">
        <v>12942</v>
      </c>
      <c r="AC2899" s="84" t="s">
        <v>5006</v>
      </c>
      <c r="AD2899" s="29"/>
      <c r="AE2899" s="20" t="str">
        <f>VLOOKUP(E2899,'FILIAIS PETZ'!A:Q,17,0)</f>
        <v>CO-3</v>
      </c>
      <c r="AF2899" s="20" t="str">
        <f>VLOOKUP(E2899,'FILIAIS PETZ'!A:Q,3,0)</f>
        <v>FELICIO</v>
      </c>
      <c r="AG2899" s="20" t="str">
        <f>VLOOKUP(E2899,'FILIAIS PETZ'!A:Q,2,0)</f>
        <v>R3</v>
      </c>
      <c r="AH2899" s="75">
        <v>900</v>
      </c>
      <c r="AI2899" s="16" t="s">
        <v>7310</v>
      </c>
      <c r="AJ2899" s="43">
        <f>VLOOKUP(E2899,'FILIAIS PETZ'!$A$2:$K$2000,11,0)</f>
        <v>18328118013782</v>
      </c>
      <c r="AK2899" s="44">
        <f t="shared" si="196"/>
        <v>18328118013782</v>
      </c>
    </row>
    <row r="2900" spans="1:37" s="14" customFormat="1" ht="15" customHeight="1" thickBot="1" x14ac:dyDescent="0.25">
      <c r="A2900" s="9">
        <f t="shared" si="195"/>
        <v>903515</v>
      </c>
      <c r="B2900" s="18">
        <f>VLOOKUP(C2900,FORNECEDORES!D:E,2,0)</f>
        <v>7736</v>
      </c>
      <c r="C2900" s="19" t="str">
        <f>VLOOKUP(D2900,FORNECEDORES!A:D,4,0)</f>
        <v>27.385.816/0001-37</v>
      </c>
      <c r="D2900" s="13" t="s">
        <v>2591</v>
      </c>
      <c r="E2900" s="20" t="str">
        <f t="shared" si="197"/>
        <v>04 0073</v>
      </c>
      <c r="F2900" s="28" t="s">
        <v>4953</v>
      </c>
      <c r="G2900" s="21" t="str">
        <f>VLOOKUP(E2900,'FILIAIS PETZ'!A:E,5,0)</f>
        <v>PETZ CAMPO GRANDE</v>
      </c>
      <c r="H2900" s="20" t="str">
        <f>VLOOKUP(E2900,'FILIAIS PETZ'!A:D,4,0)</f>
        <v>CGDE-MS</v>
      </c>
      <c r="I2900" s="85">
        <v>45415</v>
      </c>
      <c r="J2900" s="9">
        <v>903515</v>
      </c>
      <c r="K2900" s="9" t="s">
        <v>5858</v>
      </c>
      <c r="L2900" s="83" t="s">
        <v>8011</v>
      </c>
      <c r="M2900" s="85">
        <v>45446</v>
      </c>
      <c r="N2900" s="85">
        <v>45476</v>
      </c>
      <c r="O2900" s="85">
        <v>45453</v>
      </c>
      <c r="P2900" s="55" t="s">
        <v>4990</v>
      </c>
      <c r="Q2900" s="84">
        <v>3</v>
      </c>
      <c r="R2900" s="84">
        <v>1</v>
      </c>
      <c r="S2900" s="84">
        <v>8</v>
      </c>
      <c r="T2900" s="84" t="s">
        <v>32</v>
      </c>
      <c r="U2900" s="84">
        <v>11002</v>
      </c>
      <c r="V2900" s="84">
        <v>11002</v>
      </c>
      <c r="W2900" s="84" t="s">
        <v>5019</v>
      </c>
      <c r="X2900" s="84" t="s">
        <v>4985</v>
      </c>
      <c r="Y2900" s="9" t="s">
        <v>4980</v>
      </c>
      <c r="Z2900" s="9" t="s">
        <v>4980</v>
      </c>
      <c r="AA2900" s="9" t="s">
        <v>4989</v>
      </c>
      <c r="AB2900" s="10" t="s">
        <v>5066</v>
      </c>
      <c r="AC2900" s="84" t="s">
        <v>5006</v>
      </c>
      <c r="AD2900" s="29"/>
      <c r="AE2900" s="20" t="str">
        <f>VLOOKUP(E2900,'FILIAIS PETZ'!A:Q,17,0)</f>
        <v>CO-1</v>
      </c>
      <c r="AF2900" s="20" t="str">
        <f>VLOOKUP(E2900,'FILIAIS PETZ'!A:Q,3,0)</f>
        <v>FELICIO</v>
      </c>
      <c r="AG2900" s="20" t="str">
        <f>VLOOKUP(E2900,'FILIAIS PETZ'!A:Q,2,0)</f>
        <v>R3</v>
      </c>
      <c r="AH2900" s="75">
        <v>1400</v>
      </c>
      <c r="AI2900" s="16" t="s">
        <v>7308</v>
      </c>
      <c r="AJ2900" s="43">
        <f>VLOOKUP(E2900,'FILIAIS PETZ'!$A$2:$K$2000,11,0)</f>
        <v>18328118007383</v>
      </c>
      <c r="AK2900" s="44">
        <f t="shared" si="196"/>
        <v>18328118007383</v>
      </c>
    </row>
    <row r="2901" spans="1:37" s="14" customFormat="1" ht="15" customHeight="1" thickBot="1" x14ac:dyDescent="0.25">
      <c r="A2901" s="9">
        <f t="shared" si="195"/>
        <v>903516</v>
      </c>
      <c r="B2901" s="18">
        <f>VLOOKUP(C2901,FORNECEDORES!D:E,2,0)</f>
        <v>7736</v>
      </c>
      <c r="C2901" s="19" t="str">
        <f>VLOOKUP(D2901,FORNECEDORES!A:D,4,0)</f>
        <v>27.385.816/0001-37</v>
      </c>
      <c r="D2901" s="13" t="s">
        <v>2591</v>
      </c>
      <c r="E2901" s="20" t="str">
        <f t="shared" si="197"/>
        <v>04 0144</v>
      </c>
      <c r="F2901" s="28" t="s">
        <v>4938</v>
      </c>
      <c r="G2901" s="21" t="str">
        <f>VLOOKUP(E2901,'FILIAIS PETZ'!A:E,5,0)</f>
        <v>PETZ FERNANDO CORREA</v>
      </c>
      <c r="H2901" s="20" t="str">
        <f>VLOOKUP(E2901,'FILIAIS PETZ'!A:D,4,0)</f>
        <v>FCOR-MT</v>
      </c>
      <c r="I2901" s="85">
        <v>45415</v>
      </c>
      <c r="J2901" s="9">
        <v>903516</v>
      </c>
      <c r="K2901" s="9" t="s">
        <v>5858</v>
      </c>
      <c r="L2901" s="83" t="s">
        <v>8023</v>
      </c>
      <c r="M2901" s="85">
        <v>45446</v>
      </c>
      <c r="N2901" s="85">
        <v>45476</v>
      </c>
      <c r="O2901" s="85">
        <v>45453</v>
      </c>
      <c r="P2901" s="55" t="s">
        <v>4990</v>
      </c>
      <c r="Q2901" s="84">
        <v>3</v>
      </c>
      <c r="R2901" s="84">
        <v>1</v>
      </c>
      <c r="S2901" s="84">
        <v>8</v>
      </c>
      <c r="T2901" s="84" t="s">
        <v>32</v>
      </c>
      <c r="U2901" s="84">
        <v>11002</v>
      </c>
      <c r="V2901" s="84">
        <v>11002</v>
      </c>
      <c r="W2901" s="84" t="s">
        <v>5019</v>
      </c>
      <c r="X2901" s="84" t="s">
        <v>4985</v>
      </c>
      <c r="Y2901" s="9" t="s">
        <v>4980</v>
      </c>
      <c r="Z2901" s="9" t="s">
        <v>4980</v>
      </c>
      <c r="AA2901" s="9" t="s">
        <v>4989</v>
      </c>
      <c r="AB2901" s="10" t="s">
        <v>5066</v>
      </c>
      <c r="AC2901" s="84" t="s">
        <v>5006</v>
      </c>
      <c r="AD2901" s="29"/>
      <c r="AE2901" s="20" t="str">
        <f>VLOOKUP(E2901,'FILIAIS PETZ'!A:Q,17,0)</f>
        <v>CO-3</v>
      </c>
      <c r="AF2901" s="20" t="str">
        <f>VLOOKUP(E2901,'FILIAIS PETZ'!A:Q,3,0)</f>
        <v>FELICIO</v>
      </c>
      <c r="AG2901" s="20" t="str">
        <f>VLOOKUP(E2901,'FILIAIS PETZ'!A:Q,2,0)</f>
        <v>R3</v>
      </c>
      <c r="AH2901" s="75">
        <v>1600</v>
      </c>
      <c r="AI2901" s="16" t="s">
        <v>7308</v>
      </c>
      <c r="AJ2901" s="43">
        <f>VLOOKUP(E2901,'FILIAIS PETZ'!$A$2:$K$2000,11,0)</f>
        <v>18328118014169</v>
      </c>
      <c r="AK2901" s="44">
        <f t="shared" si="196"/>
        <v>18328118014169</v>
      </c>
    </row>
    <row r="2902" spans="1:37" s="14" customFormat="1" ht="15" customHeight="1" thickBot="1" x14ac:dyDescent="0.25">
      <c r="A2902" s="9">
        <f t="shared" si="195"/>
        <v>903518</v>
      </c>
      <c r="B2902" s="18">
        <f>VLOOKUP(C2902,FORNECEDORES!D:E,2,0)</f>
        <v>7736</v>
      </c>
      <c r="C2902" s="19" t="str">
        <f>VLOOKUP(D2902,FORNECEDORES!A:D,4,0)</f>
        <v>27.385.816/0001-37</v>
      </c>
      <c r="D2902" s="13" t="s">
        <v>2591</v>
      </c>
      <c r="E2902" s="20" t="str">
        <f t="shared" si="197"/>
        <v>04 0142</v>
      </c>
      <c r="F2902" s="28" t="s">
        <v>4931</v>
      </c>
      <c r="G2902" s="21" t="str">
        <f>VLOOKUP(E2902,'FILIAIS PETZ'!A:E,5,0)</f>
        <v>PETZ MIGUEL SUTIL</v>
      </c>
      <c r="H2902" s="20" t="str">
        <f>VLOOKUP(E2902,'FILIAIS PETZ'!A:D,4,0)</f>
        <v>MGST-MT</v>
      </c>
      <c r="I2902" s="85">
        <v>45415</v>
      </c>
      <c r="J2902" s="9">
        <v>903518</v>
      </c>
      <c r="K2902" s="9" t="s">
        <v>5858</v>
      </c>
      <c r="L2902" s="83" t="s">
        <v>8027</v>
      </c>
      <c r="M2902" s="85">
        <v>45446</v>
      </c>
      <c r="N2902" s="85">
        <v>45476</v>
      </c>
      <c r="O2902" s="85">
        <v>45453</v>
      </c>
      <c r="P2902" s="55" t="s">
        <v>4990</v>
      </c>
      <c r="Q2902" s="84">
        <v>3</v>
      </c>
      <c r="R2902" s="84">
        <v>1</v>
      </c>
      <c r="S2902" s="84">
        <v>8</v>
      </c>
      <c r="T2902" s="84" t="s">
        <v>32</v>
      </c>
      <c r="U2902" s="84">
        <v>11002</v>
      </c>
      <c r="V2902" s="84">
        <v>11002</v>
      </c>
      <c r="W2902" s="84" t="s">
        <v>5019</v>
      </c>
      <c r="X2902" s="84" t="s">
        <v>4985</v>
      </c>
      <c r="Y2902" s="9" t="s">
        <v>4980</v>
      </c>
      <c r="Z2902" s="9" t="s">
        <v>4980</v>
      </c>
      <c r="AA2902" s="9" t="s">
        <v>4989</v>
      </c>
      <c r="AB2902" s="10" t="s">
        <v>5066</v>
      </c>
      <c r="AC2902" s="84" t="s">
        <v>5006</v>
      </c>
      <c r="AD2902" s="29"/>
      <c r="AE2902" s="20" t="str">
        <f>VLOOKUP(E2902,'FILIAIS PETZ'!A:Q,17,0)</f>
        <v>CO-3</v>
      </c>
      <c r="AF2902" s="20" t="str">
        <f>VLOOKUP(E2902,'FILIAIS PETZ'!A:Q,3,0)</f>
        <v>FELICIO</v>
      </c>
      <c r="AG2902" s="20" t="str">
        <f>VLOOKUP(E2902,'FILIAIS PETZ'!A:Q,2,0)</f>
        <v>R3</v>
      </c>
      <c r="AH2902" s="75">
        <v>1600</v>
      </c>
      <c r="AI2902" s="16" t="s">
        <v>7308</v>
      </c>
      <c r="AJ2902" s="43">
        <f>VLOOKUP(E2902,'FILIAIS PETZ'!$A$2:$K$2000,11,0)</f>
        <v>18328118013430</v>
      </c>
      <c r="AK2902" s="44">
        <f t="shared" si="196"/>
        <v>18328118013430</v>
      </c>
    </row>
    <row r="2903" spans="1:37" s="14" customFormat="1" ht="15" customHeight="1" thickBot="1" x14ac:dyDescent="0.25">
      <c r="A2903" s="9">
        <f t="shared" si="195"/>
        <v>903520</v>
      </c>
      <c r="B2903" s="18">
        <f>VLOOKUP(C2903,FORNECEDORES!D:E,2,0)</f>
        <v>7736</v>
      </c>
      <c r="C2903" s="19" t="str">
        <f>VLOOKUP(D2903,FORNECEDORES!A:D,4,0)</f>
        <v>27.385.816/0001-37</v>
      </c>
      <c r="D2903" s="13" t="s">
        <v>2591</v>
      </c>
      <c r="E2903" s="20" t="str">
        <f t="shared" si="197"/>
        <v>04 0224</v>
      </c>
      <c r="F2903" s="28" t="s">
        <v>4941</v>
      </c>
      <c r="G2903" s="21" t="str">
        <f>VLOOKUP(E2903,'FILIAIS PETZ'!A:E,5,0)</f>
        <v>PETZ NORTE SUL PLAZA</v>
      </c>
      <c r="H2903" s="20" t="str">
        <f>VLOOKUP(E2903,'FILIAIS PETZ'!A:D,4,0)</f>
        <v>NSPL-MS</v>
      </c>
      <c r="I2903" s="85">
        <v>45415</v>
      </c>
      <c r="J2903" s="9">
        <v>903520</v>
      </c>
      <c r="K2903" s="9" t="s">
        <v>5858</v>
      </c>
      <c r="L2903" s="83" t="s">
        <v>8029</v>
      </c>
      <c r="M2903" s="85">
        <v>45446</v>
      </c>
      <c r="N2903" s="85">
        <v>45476</v>
      </c>
      <c r="O2903" s="85">
        <v>45453</v>
      </c>
      <c r="P2903" s="55" t="s">
        <v>4990</v>
      </c>
      <c r="Q2903" s="84">
        <v>3</v>
      </c>
      <c r="R2903" s="84">
        <v>1</v>
      </c>
      <c r="S2903" s="84">
        <v>8</v>
      </c>
      <c r="T2903" s="84" t="s">
        <v>32</v>
      </c>
      <c r="U2903" s="84">
        <v>11002</v>
      </c>
      <c r="V2903" s="84">
        <v>11002</v>
      </c>
      <c r="W2903" s="84" t="s">
        <v>5019</v>
      </c>
      <c r="X2903" s="84" t="s">
        <v>4985</v>
      </c>
      <c r="Y2903" s="9" t="s">
        <v>4980</v>
      </c>
      <c r="Z2903" s="9" t="s">
        <v>4980</v>
      </c>
      <c r="AA2903" s="9" t="s">
        <v>4989</v>
      </c>
      <c r="AB2903" s="10" t="s">
        <v>5066</v>
      </c>
      <c r="AC2903" s="84" t="s">
        <v>5006</v>
      </c>
      <c r="AD2903" s="29"/>
      <c r="AE2903" s="20" t="str">
        <f>VLOOKUP(E2903,'FILIAIS PETZ'!A:Q,17,0)</f>
        <v>CO-1</v>
      </c>
      <c r="AF2903" s="20" t="str">
        <f>VLOOKUP(E2903,'FILIAIS PETZ'!A:Q,3,0)</f>
        <v>FELICIO</v>
      </c>
      <c r="AG2903" s="20" t="str">
        <f>VLOOKUP(E2903,'FILIAIS PETZ'!A:Q,2,0)</f>
        <v>R3</v>
      </c>
      <c r="AH2903" s="75">
        <v>1400</v>
      </c>
      <c r="AI2903" s="16" t="s">
        <v>7308</v>
      </c>
      <c r="AJ2903" s="43">
        <f>VLOOKUP(E2903,'FILIAIS PETZ'!$A$2:$K$2000,11,0)</f>
        <v>18328118021459</v>
      </c>
      <c r="AK2903" s="44">
        <f t="shared" si="196"/>
        <v>18328118021459</v>
      </c>
    </row>
    <row r="2904" spans="1:37" s="14" customFormat="1" ht="15" customHeight="1" thickBot="1" x14ac:dyDescent="0.25">
      <c r="A2904" s="9">
        <f t="shared" si="195"/>
        <v>903523</v>
      </c>
      <c r="B2904" s="18">
        <f>VLOOKUP(C2904,FORNECEDORES!D:E,2,0)</f>
        <v>7736</v>
      </c>
      <c r="C2904" s="19" t="str">
        <f>VLOOKUP(D2904,FORNECEDORES!A:D,4,0)</f>
        <v>27.385.816/0001-37</v>
      </c>
      <c r="D2904" s="13" t="s">
        <v>2591</v>
      </c>
      <c r="E2904" s="20" t="str">
        <f t="shared" si="197"/>
        <v>04 0228</v>
      </c>
      <c r="F2904" s="28" t="s">
        <v>4939</v>
      </c>
      <c r="G2904" s="21" t="str">
        <f>VLOOKUP(E2904,'FILIAIS PETZ'!A:E,5,0)</f>
        <v>PETZ SHOPPING PANTANAL</v>
      </c>
      <c r="H2904" s="20" t="str">
        <f>VLOOKUP(E2904,'FILIAIS PETZ'!A:D,4,0)</f>
        <v>SPAN-MT</v>
      </c>
      <c r="I2904" s="85">
        <v>45415</v>
      </c>
      <c r="J2904" s="9">
        <v>903523</v>
      </c>
      <c r="K2904" s="9" t="s">
        <v>5858</v>
      </c>
      <c r="L2904" s="83" t="s">
        <v>8035</v>
      </c>
      <c r="M2904" s="85">
        <v>45446</v>
      </c>
      <c r="N2904" s="85">
        <v>45476</v>
      </c>
      <c r="O2904" s="85">
        <v>45453</v>
      </c>
      <c r="P2904" s="55" t="s">
        <v>4990</v>
      </c>
      <c r="Q2904" s="84">
        <v>3</v>
      </c>
      <c r="R2904" s="84">
        <v>1</v>
      </c>
      <c r="S2904" s="84">
        <v>8</v>
      </c>
      <c r="T2904" s="84" t="s">
        <v>32</v>
      </c>
      <c r="U2904" s="84">
        <v>11002</v>
      </c>
      <c r="V2904" s="84">
        <v>11002</v>
      </c>
      <c r="W2904" s="84" t="s">
        <v>5019</v>
      </c>
      <c r="X2904" s="84" t="s">
        <v>4985</v>
      </c>
      <c r="Y2904" s="9" t="s">
        <v>4980</v>
      </c>
      <c r="Z2904" s="9" t="s">
        <v>4980</v>
      </c>
      <c r="AA2904" s="9" t="s">
        <v>4989</v>
      </c>
      <c r="AB2904" s="10" t="s">
        <v>5066</v>
      </c>
      <c r="AC2904" s="84" t="s">
        <v>5006</v>
      </c>
      <c r="AD2904" s="29"/>
      <c r="AE2904" s="20" t="str">
        <f>VLOOKUP(E2904,'FILIAIS PETZ'!A:Q,17,0)</f>
        <v>CO-3</v>
      </c>
      <c r="AF2904" s="20" t="str">
        <f>VLOOKUP(E2904,'FILIAIS PETZ'!A:Q,3,0)</f>
        <v>FELICIO</v>
      </c>
      <c r="AG2904" s="20" t="str">
        <f>VLOOKUP(E2904,'FILIAIS PETZ'!A:Q,2,0)</f>
        <v>R3</v>
      </c>
      <c r="AH2904" s="75">
        <v>1600</v>
      </c>
      <c r="AI2904" s="16" t="s">
        <v>7308</v>
      </c>
      <c r="AJ2904" s="43">
        <f>VLOOKUP(E2904,'FILIAIS PETZ'!$A$2:$K$2000,11,0)</f>
        <v>18328118021700</v>
      </c>
      <c r="AK2904" s="44">
        <f t="shared" si="196"/>
        <v>18328118021700</v>
      </c>
    </row>
    <row r="2905" spans="1:37" s="14" customFormat="1" ht="15" customHeight="1" thickBot="1" x14ac:dyDescent="0.25">
      <c r="A2905" s="9">
        <f t="shared" si="195"/>
        <v>903524</v>
      </c>
      <c r="B2905" s="18">
        <f>VLOOKUP(C2905,FORNECEDORES!D:E,2,0)</f>
        <v>7736</v>
      </c>
      <c r="C2905" s="19" t="str">
        <f>VLOOKUP(D2905,FORNECEDORES!A:D,4,0)</f>
        <v>27.385.816/0001-37</v>
      </c>
      <c r="D2905" s="13" t="s">
        <v>2591</v>
      </c>
      <c r="E2905" s="20" t="str">
        <f t="shared" si="197"/>
        <v>04 0245</v>
      </c>
      <c r="F2905" s="28" t="s">
        <v>4976</v>
      </c>
      <c r="G2905" s="21" t="str">
        <f>VLOOKUP(E2905,'FILIAIS PETZ'!A:E,5,0)</f>
        <v>PETZ AFONSO PENA</v>
      </c>
      <c r="H2905" s="20" t="str">
        <f>VLOOKUP(E2905,'FILIAIS PETZ'!A:D,4,0)</f>
        <v>AFPN-MS</v>
      </c>
      <c r="I2905" s="85">
        <v>45415</v>
      </c>
      <c r="J2905" s="9">
        <v>903524</v>
      </c>
      <c r="K2905" s="9" t="s">
        <v>5858</v>
      </c>
      <c r="L2905" s="83" t="s">
        <v>8005</v>
      </c>
      <c r="M2905" s="85">
        <v>45446</v>
      </c>
      <c r="N2905" s="85">
        <v>45476</v>
      </c>
      <c r="O2905" s="85">
        <v>45453</v>
      </c>
      <c r="P2905" s="55" t="s">
        <v>4990</v>
      </c>
      <c r="Q2905" s="84">
        <v>3</v>
      </c>
      <c r="R2905" s="84">
        <v>1</v>
      </c>
      <c r="S2905" s="84">
        <v>8</v>
      </c>
      <c r="T2905" s="84" t="s">
        <v>32</v>
      </c>
      <c r="U2905" s="84">
        <v>11002</v>
      </c>
      <c r="V2905" s="84">
        <v>11002</v>
      </c>
      <c r="W2905" s="84" t="s">
        <v>5019</v>
      </c>
      <c r="X2905" s="84" t="s">
        <v>4985</v>
      </c>
      <c r="Y2905" s="9" t="s">
        <v>4980</v>
      </c>
      <c r="Z2905" s="9" t="s">
        <v>4980</v>
      </c>
      <c r="AA2905" s="9" t="s">
        <v>4989</v>
      </c>
      <c r="AB2905" s="10" t="s">
        <v>5066</v>
      </c>
      <c r="AC2905" s="84" t="s">
        <v>5006</v>
      </c>
      <c r="AD2905" s="29"/>
      <c r="AE2905" s="20" t="str">
        <f>VLOOKUP(E2905,'FILIAIS PETZ'!A:Q,17,0)</f>
        <v>CO-1</v>
      </c>
      <c r="AF2905" s="20" t="str">
        <f>VLOOKUP(E2905,'FILIAIS PETZ'!A:Q,3,0)</f>
        <v>FELICIO</v>
      </c>
      <c r="AG2905" s="20" t="str">
        <f>VLOOKUP(E2905,'FILIAIS PETZ'!A:Q,2,0)</f>
        <v>R3</v>
      </c>
      <c r="AH2905" s="75">
        <v>1600</v>
      </c>
      <c r="AI2905" s="16" t="s">
        <v>7308</v>
      </c>
      <c r="AJ2905" s="43" t="str">
        <f>VLOOKUP(E2905,'FILIAIS PETZ'!$A$2:$K$2000,11,0)</f>
        <v>18.328.118/0232-30</v>
      </c>
      <c r="AK2905" s="44" t="str">
        <f t="shared" si="196"/>
        <v>18.328.118/0232-30</v>
      </c>
    </row>
    <row r="2906" spans="1:37" s="14" customFormat="1" ht="15" customHeight="1" thickBot="1" x14ac:dyDescent="0.25">
      <c r="A2906" s="9">
        <f t="shared" si="195"/>
        <v>903525</v>
      </c>
      <c r="B2906" s="18">
        <f>VLOOKUP(C2906,FORNECEDORES!D:E,2,0)</f>
        <v>7736</v>
      </c>
      <c r="C2906" s="19" t="str">
        <f>VLOOKUP(D2906,FORNECEDORES!A:D,4,0)</f>
        <v>27.385.816/0001-37</v>
      </c>
      <c r="D2906" s="13" t="s">
        <v>2591</v>
      </c>
      <c r="E2906" s="20" t="str">
        <f t="shared" si="197"/>
        <v>04 0232</v>
      </c>
      <c r="F2906" s="28" t="s">
        <v>4956</v>
      </c>
      <c r="G2906" s="21" t="str">
        <f>VLOOKUP(E2906,'FILIAIS PETZ'!A:E,5,0)</f>
        <v>PETZ VARZEA GRANDE</v>
      </c>
      <c r="H2906" s="20" t="str">
        <f>VLOOKUP(E2906,'FILIAIS PETZ'!A:D,4,0)</f>
        <v>VGDE-MT</v>
      </c>
      <c r="I2906" s="85">
        <v>45415</v>
      </c>
      <c r="J2906" s="9">
        <v>903525</v>
      </c>
      <c r="K2906" s="9" t="s">
        <v>5858</v>
      </c>
      <c r="L2906" s="83" t="s">
        <v>8043</v>
      </c>
      <c r="M2906" s="85">
        <v>45446</v>
      </c>
      <c r="N2906" s="85">
        <v>45476</v>
      </c>
      <c r="O2906" s="85">
        <v>45453</v>
      </c>
      <c r="P2906" s="55" t="s">
        <v>4990</v>
      </c>
      <c r="Q2906" s="84">
        <v>3</v>
      </c>
      <c r="R2906" s="84">
        <v>1</v>
      </c>
      <c r="S2906" s="84">
        <v>8</v>
      </c>
      <c r="T2906" s="84" t="s">
        <v>32</v>
      </c>
      <c r="U2906" s="84">
        <v>11002</v>
      </c>
      <c r="V2906" s="84">
        <v>11002</v>
      </c>
      <c r="W2906" s="84" t="s">
        <v>5019</v>
      </c>
      <c r="X2906" s="84" t="s">
        <v>4985</v>
      </c>
      <c r="Y2906" s="9" t="s">
        <v>4980</v>
      </c>
      <c r="Z2906" s="9" t="s">
        <v>4980</v>
      </c>
      <c r="AA2906" s="9" t="s">
        <v>4989</v>
      </c>
      <c r="AB2906" s="10" t="s">
        <v>5066</v>
      </c>
      <c r="AC2906" s="84" t="s">
        <v>5006</v>
      </c>
      <c r="AD2906" s="29"/>
      <c r="AE2906" s="20" t="str">
        <f>VLOOKUP(E2906,'FILIAIS PETZ'!A:Q,17,0)</f>
        <v>CO-3</v>
      </c>
      <c r="AF2906" s="20" t="str">
        <f>VLOOKUP(E2906,'FILIAIS PETZ'!A:Q,3,0)</f>
        <v>FELICIO</v>
      </c>
      <c r="AG2906" s="20" t="str">
        <f>VLOOKUP(E2906,'FILIAIS PETZ'!A:Q,2,0)</f>
        <v>R3</v>
      </c>
      <c r="AH2906" s="75">
        <v>1200</v>
      </c>
      <c r="AI2906" s="16" t="s">
        <v>7308</v>
      </c>
      <c r="AJ2906" s="43">
        <f>VLOOKUP(E2906,'FILIAIS PETZ'!$A$2:$K$2000,11,0)</f>
        <v>18328118021963</v>
      </c>
      <c r="AK2906" s="44">
        <f t="shared" si="196"/>
        <v>18328118021963</v>
      </c>
    </row>
    <row r="2907" spans="1:37" s="14" customFormat="1" ht="15" customHeight="1" thickBot="1" x14ac:dyDescent="0.25">
      <c r="A2907" s="9">
        <f t="shared" si="195"/>
        <v>903526</v>
      </c>
      <c r="B2907" s="18">
        <f>VLOOKUP(C2907,FORNECEDORES!D:E,2,0)</f>
        <v>7736</v>
      </c>
      <c r="C2907" s="19" t="str">
        <f>VLOOKUP(D2907,FORNECEDORES!A:D,4,0)</f>
        <v>27.385.816/0001-37</v>
      </c>
      <c r="D2907" s="13" t="s">
        <v>2591</v>
      </c>
      <c r="E2907" s="20" t="str">
        <f t="shared" si="197"/>
        <v>04 0073</v>
      </c>
      <c r="F2907" s="28" t="s">
        <v>4953</v>
      </c>
      <c r="G2907" s="21" t="str">
        <f>VLOOKUP(E2907,'FILIAIS PETZ'!A:E,5,0)</f>
        <v>PETZ CAMPO GRANDE</v>
      </c>
      <c r="H2907" s="20" t="str">
        <f>VLOOKUP(E2907,'FILIAIS PETZ'!A:D,4,0)</f>
        <v>CGDE-MS</v>
      </c>
      <c r="I2907" s="85">
        <v>45415</v>
      </c>
      <c r="J2907" s="9">
        <v>903526</v>
      </c>
      <c r="K2907" s="9" t="s">
        <v>5858</v>
      </c>
      <c r="L2907" s="83" t="s">
        <v>8010</v>
      </c>
      <c r="M2907" s="85">
        <v>45446</v>
      </c>
      <c r="N2907" s="85">
        <v>45476</v>
      </c>
      <c r="O2907" s="85">
        <v>45453</v>
      </c>
      <c r="P2907" s="55" t="s">
        <v>4990</v>
      </c>
      <c r="Q2907" s="84">
        <v>3</v>
      </c>
      <c r="R2907" s="84">
        <v>1</v>
      </c>
      <c r="S2907" s="84">
        <v>8</v>
      </c>
      <c r="T2907" s="84" t="s">
        <v>32</v>
      </c>
      <c r="U2907" s="84">
        <v>11002</v>
      </c>
      <c r="V2907" s="84">
        <v>11002</v>
      </c>
      <c r="W2907" s="84" t="s">
        <v>5019</v>
      </c>
      <c r="X2907" s="84" t="s">
        <v>4992</v>
      </c>
      <c r="Y2907" s="10" t="s">
        <v>4980</v>
      </c>
      <c r="Z2907" s="10" t="s">
        <v>4980</v>
      </c>
      <c r="AA2907" s="10" t="s">
        <v>4992</v>
      </c>
      <c r="AB2907" s="10" t="s">
        <v>5066</v>
      </c>
      <c r="AC2907" s="84" t="s">
        <v>5006</v>
      </c>
      <c r="AD2907" s="29"/>
      <c r="AE2907" s="20" t="str">
        <f>VLOOKUP(E2907,'FILIAIS PETZ'!A:Q,17,0)</f>
        <v>CO-1</v>
      </c>
      <c r="AF2907" s="20" t="str">
        <f>VLOOKUP(E2907,'FILIAIS PETZ'!A:Q,3,0)</f>
        <v>FELICIO</v>
      </c>
      <c r="AG2907" s="20" t="str">
        <f>VLOOKUP(E2907,'FILIAIS PETZ'!A:Q,2,0)</f>
        <v>R3</v>
      </c>
      <c r="AH2907" s="75">
        <v>1800</v>
      </c>
      <c r="AI2907" s="16" t="s">
        <v>7309</v>
      </c>
      <c r="AJ2907" s="43">
        <f>VLOOKUP(E2907,'FILIAIS PETZ'!$A$2:$K$2000,11,0)</f>
        <v>18328118007383</v>
      </c>
      <c r="AK2907" s="44">
        <f t="shared" si="196"/>
        <v>18328118007383</v>
      </c>
    </row>
    <row r="2908" spans="1:37" s="14" customFormat="1" ht="15" customHeight="1" thickBot="1" x14ac:dyDescent="0.25">
      <c r="A2908" s="9">
        <f t="shared" si="195"/>
        <v>903527</v>
      </c>
      <c r="B2908" s="18">
        <f>VLOOKUP(C2908,FORNECEDORES!D:E,2,0)</f>
        <v>7736</v>
      </c>
      <c r="C2908" s="19" t="str">
        <f>VLOOKUP(D2908,FORNECEDORES!A:D,4,0)</f>
        <v>27.385.816/0001-37</v>
      </c>
      <c r="D2908" s="13" t="s">
        <v>2591</v>
      </c>
      <c r="E2908" s="20" t="str">
        <f t="shared" si="197"/>
        <v>04 0144</v>
      </c>
      <c r="F2908" s="28" t="s">
        <v>4938</v>
      </c>
      <c r="G2908" s="21" t="str">
        <f>VLOOKUP(E2908,'FILIAIS PETZ'!A:E,5,0)</f>
        <v>PETZ FERNANDO CORREA</v>
      </c>
      <c r="H2908" s="20" t="str">
        <f>VLOOKUP(E2908,'FILIAIS PETZ'!A:D,4,0)</f>
        <v>FCOR-MT</v>
      </c>
      <c r="I2908" s="85">
        <v>45415</v>
      </c>
      <c r="J2908" s="9">
        <v>903527</v>
      </c>
      <c r="K2908" s="9" t="s">
        <v>5858</v>
      </c>
      <c r="L2908" s="83" t="s">
        <v>8022</v>
      </c>
      <c r="M2908" s="85">
        <v>45446</v>
      </c>
      <c r="N2908" s="85">
        <v>45476</v>
      </c>
      <c r="O2908" s="85">
        <v>45453</v>
      </c>
      <c r="P2908" s="55" t="s">
        <v>4990</v>
      </c>
      <c r="Q2908" s="84">
        <v>3</v>
      </c>
      <c r="R2908" s="84">
        <v>1</v>
      </c>
      <c r="S2908" s="84">
        <v>8</v>
      </c>
      <c r="T2908" s="84" t="s">
        <v>32</v>
      </c>
      <c r="U2908" s="84">
        <v>11002</v>
      </c>
      <c r="V2908" s="84">
        <v>11002</v>
      </c>
      <c r="W2908" s="84" t="s">
        <v>5019</v>
      </c>
      <c r="X2908" s="84" t="s">
        <v>4992</v>
      </c>
      <c r="Y2908" s="10" t="s">
        <v>4980</v>
      </c>
      <c r="Z2908" s="10" t="s">
        <v>4980</v>
      </c>
      <c r="AA2908" s="10" t="s">
        <v>4992</v>
      </c>
      <c r="AB2908" s="10" t="s">
        <v>5066</v>
      </c>
      <c r="AC2908" s="84" t="s">
        <v>5006</v>
      </c>
      <c r="AD2908" s="29"/>
      <c r="AE2908" s="20" t="str">
        <f>VLOOKUP(E2908,'FILIAIS PETZ'!A:Q,17,0)</f>
        <v>CO-3</v>
      </c>
      <c r="AF2908" s="20" t="str">
        <f>VLOOKUP(E2908,'FILIAIS PETZ'!A:Q,3,0)</f>
        <v>FELICIO</v>
      </c>
      <c r="AG2908" s="20" t="str">
        <f>VLOOKUP(E2908,'FILIAIS PETZ'!A:Q,2,0)</f>
        <v>R3</v>
      </c>
      <c r="AH2908" s="75">
        <v>2200</v>
      </c>
      <c r="AI2908" s="16" t="s">
        <v>7309</v>
      </c>
      <c r="AJ2908" s="43">
        <f>VLOOKUP(E2908,'FILIAIS PETZ'!$A$2:$K$2000,11,0)</f>
        <v>18328118014169</v>
      </c>
      <c r="AK2908" s="44">
        <f t="shared" si="196"/>
        <v>18328118014169</v>
      </c>
    </row>
    <row r="2909" spans="1:37" s="14" customFormat="1" ht="15" customHeight="1" thickBot="1" x14ac:dyDescent="0.25">
      <c r="A2909" s="9">
        <f t="shared" si="195"/>
        <v>903528</v>
      </c>
      <c r="B2909" s="18">
        <f>VLOOKUP(C2909,FORNECEDORES!D:E,2,0)</f>
        <v>7736</v>
      </c>
      <c r="C2909" s="19" t="str">
        <f>VLOOKUP(D2909,FORNECEDORES!A:D,4,0)</f>
        <v>27.385.816/0001-37</v>
      </c>
      <c r="D2909" s="13" t="s">
        <v>2591</v>
      </c>
      <c r="E2909" s="20" t="str">
        <f t="shared" si="197"/>
        <v>04 0142</v>
      </c>
      <c r="F2909" s="28" t="s">
        <v>4931</v>
      </c>
      <c r="G2909" s="21" t="str">
        <f>VLOOKUP(E2909,'FILIAIS PETZ'!A:E,5,0)</f>
        <v>PETZ MIGUEL SUTIL</v>
      </c>
      <c r="H2909" s="20" t="str">
        <f>VLOOKUP(E2909,'FILIAIS PETZ'!A:D,4,0)</f>
        <v>MGST-MT</v>
      </c>
      <c r="I2909" s="85">
        <v>45415</v>
      </c>
      <c r="J2909" s="9">
        <v>903528</v>
      </c>
      <c r="K2909" s="9" t="s">
        <v>5858</v>
      </c>
      <c r="L2909" s="83" t="s">
        <v>8026</v>
      </c>
      <c r="M2909" s="85">
        <v>45446</v>
      </c>
      <c r="N2909" s="85">
        <v>45476</v>
      </c>
      <c r="O2909" s="85">
        <v>45453</v>
      </c>
      <c r="P2909" s="55" t="s">
        <v>4990</v>
      </c>
      <c r="Q2909" s="84">
        <v>3</v>
      </c>
      <c r="R2909" s="84">
        <v>1</v>
      </c>
      <c r="S2909" s="84">
        <v>8</v>
      </c>
      <c r="T2909" s="84" t="s">
        <v>32</v>
      </c>
      <c r="U2909" s="84">
        <v>11002</v>
      </c>
      <c r="V2909" s="84">
        <v>11002</v>
      </c>
      <c r="W2909" s="84" t="s">
        <v>5019</v>
      </c>
      <c r="X2909" s="84" t="s">
        <v>4992</v>
      </c>
      <c r="Y2909" s="10" t="s">
        <v>4980</v>
      </c>
      <c r="Z2909" s="10" t="s">
        <v>4980</v>
      </c>
      <c r="AA2909" s="10" t="s">
        <v>4992</v>
      </c>
      <c r="AB2909" s="10" t="s">
        <v>5066</v>
      </c>
      <c r="AC2909" s="84" t="s">
        <v>5006</v>
      </c>
      <c r="AD2909" s="29"/>
      <c r="AE2909" s="20" t="str">
        <f>VLOOKUP(E2909,'FILIAIS PETZ'!A:Q,17,0)</f>
        <v>CO-3</v>
      </c>
      <c r="AF2909" s="20" t="str">
        <f>VLOOKUP(E2909,'FILIAIS PETZ'!A:Q,3,0)</f>
        <v>FELICIO</v>
      </c>
      <c r="AG2909" s="20" t="str">
        <f>VLOOKUP(E2909,'FILIAIS PETZ'!A:Q,2,0)</f>
        <v>R3</v>
      </c>
      <c r="AH2909" s="75">
        <v>1800</v>
      </c>
      <c r="AI2909" s="16" t="s">
        <v>7309</v>
      </c>
      <c r="AJ2909" s="43">
        <f>VLOOKUP(E2909,'FILIAIS PETZ'!$A$2:$K$2000,11,0)</f>
        <v>18328118013430</v>
      </c>
      <c r="AK2909" s="44">
        <f t="shared" si="196"/>
        <v>18328118013430</v>
      </c>
    </row>
    <row r="2910" spans="1:37" s="14" customFormat="1" ht="15" customHeight="1" thickBot="1" x14ac:dyDescent="0.25">
      <c r="A2910" s="9">
        <f t="shared" si="195"/>
        <v>903531</v>
      </c>
      <c r="B2910" s="18">
        <f>VLOOKUP(C2910,FORNECEDORES!D:E,2,0)</f>
        <v>7736</v>
      </c>
      <c r="C2910" s="19" t="str">
        <f>VLOOKUP(D2910,FORNECEDORES!A:D,4,0)</f>
        <v>27.385.816/0001-37</v>
      </c>
      <c r="D2910" s="13" t="s">
        <v>2591</v>
      </c>
      <c r="E2910" s="20" t="str">
        <f t="shared" si="197"/>
        <v>04 0224</v>
      </c>
      <c r="F2910" s="28" t="s">
        <v>4941</v>
      </c>
      <c r="G2910" s="21" t="str">
        <f>VLOOKUP(E2910,'FILIAIS PETZ'!A:E,5,0)</f>
        <v>PETZ NORTE SUL PLAZA</v>
      </c>
      <c r="H2910" s="20" t="str">
        <f>VLOOKUP(E2910,'FILIAIS PETZ'!A:D,4,0)</f>
        <v>NSPL-MS</v>
      </c>
      <c r="I2910" s="85">
        <v>45415</v>
      </c>
      <c r="J2910" s="9">
        <v>903531</v>
      </c>
      <c r="K2910" s="9" t="s">
        <v>5858</v>
      </c>
      <c r="L2910" s="83" t="s">
        <v>8028</v>
      </c>
      <c r="M2910" s="85">
        <v>45446</v>
      </c>
      <c r="N2910" s="85">
        <v>45476</v>
      </c>
      <c r="O2910" s="85">
        <v>45453</v>
      </c>
      <c r="P2910" s="55" t="s">
        <v>4990</v>
      </c>
      <c r="Q2910" s="84">
        <v>3</v>
      </c>
      <c r="R2910" s="84">
        <v>1</v>
      </c>
      <c r="S2910" s="84">
        <v>8</v>
      </c>
      <c r="T2910" s="84" t="s">
        <v>32</v>
      </c>
      <c r="U2910" s="84">
        <v>11002</v>
      </c>
      <c r="V2910" s="84">
        <v>11002</v>
      </c>
      <c r="W2910" s="84" t="s">
        <v>5019</v>
      </c>
      <c r="X2910" s="84" t="s">
        <v>4992</v>
      </c>
      <c r="Y2910" s="10" t="s">
        <v>4980</v>
      </c>
      <c r="Z2910" s="10" t="s">
        <v>4980</v>
      </c>
      <c r="AA2910" s="10" t="s">
        <v>4992</v>
      </c>
      <c r="AB2910" s="10" t="s">
        <v>5066</v>
      </c>
      <c r="AC2910" s="84" t="s">
        <v>5006</v>
      </c>
      <c r="AD2910" s="29"/>
      <c r="AE2910" s="20" t="str">
        <f>VLOOKUP(E2910,'FILIAIS PETZ'!A:Q,17,0)</f>
        <v>CO-1</v>
      </c>
      <c r="AF2910" s="20" t="str">
        <f>VLOOKUP(E2910,'FILIAIS PETZ'!A:Q,3,0)</f>
        <v>FELICIO</v>
      </c>
      <c r="AG2910" s="20" t="str">
        <f>VLOOKUP(E2910,'FILIAIS PETZ'!A:Q,2,0)</f>
        <v>R3</v>
      </c>
      <c r="AH2910" s="75">
        <v>1800</v>
      </c>
      <c r="AI2910" s="16" t="s">
        <v>7309</v>
      </c>
      <c r="AJ2910" s="43">
        <f>VLOOKUP(E2910,'FILIAIS PETZ'!$A$2:$K$2000,11,0)</f>
        <v>18328118021459</v>
      </c>
      <c r="AK2910" s="44">
        <f t="shared" si="196"/>
        <v>18328118021459</v>
      </c>
    </row>
    <row r="2911" spans="1:37" s="14" customFormat="1" ht="15" customHeight="1" thickBot="1" x14ac:dyDescent="0.25">
      <c r="A2911" s="9">
        <f t="shared" si="195"/>
        <v>903532</v>
      </c>
      <c r="B2911" s="18">
        <f>VLOOKUP(C2911,FORNECEDORES!D:E,2,0)</f>
        <v>7736</v>
      </c>
      <c r="C2911" s="19" t="str">
        <f>VLOOKUP(D2911,FORNECEDORES!A:D,4,0)</f>
        <v>27.385.816/0001-37</v>
      </c>
      <c r="D2911" s="13" t="s">
        <v>2591</v>
      </c>
      <c r="E2911" s="20" t="str">
        <f t="shared" si="197"/>
        <v>04 0228</v>
      </c>
      <c r="F2911" s="28" t="s">
        <v>4939</v>
      </c>
      <c r="G2911" s="21" t="str">
        <f>VLOOKUP(E2911,'FILIAIS PETZ'!A:E,5,0)</f>
        <v>PETZ SHOPPING PANTANAL</v>
      </c>
      <c r="H2911" s="20" t="str">
        <f>VLOOKUP(E2911,'FILIAIS PETZ'!A:D,4,0)</f>
        <v>SPAN-MT</v>
      </c>
      <c r="I2911" s="85">
        <v>45415</v>
      </c>
      <c r="J2911" s="9">
        <v>903532</v>
      </c>
      <c r="K2911" s="9" t="s">
        <v>5858</v>
      </c>
      <c r="L2911" s="83" t="s">
        <v>8034</v>
      </c>
      <c r="M2911" s="85">
        <v>45446</v>
      </c>
      <c r="N2911" s="85">
        <v>45476</v>
      </c>
      <c r="O2911" s="85">
        <v>45453</v>
      </c>
      <c r="P2911" s="55" t="s">
        <v>4990</v>
      </c>
      <c r="Q2911" s="84">
        <v>3</v>
      </c>
      <c r="R2911" s="84">
        <v>1</v>
      </c>
      <c r="S2911" s="84">
        <v>8</v>
      </c>
      <c r="T2911" s="84" t="s">
        <v>32</v>
      </c>
      <c r="U2911" s="84">
        <v>11002</v>
      </c>
      <c r="V2911" s="84">
        <v>11002</v>
      </c>
      <c r="W2911" s="84" t="s">
        <v>5019</v>
      </c>
      <c r="X2911" s="84" t="s">
        <v>4992</v>
      </c>
      <c r="Y2911" s="10" t="s">
        <v>4980</v>
      </c>
      <c r="Z2911" s="10" t="s">
        <v>4980</v>
      </c>
      <c r="AA2911" s="10" t="s">
        <v>4992</v>
      </c>
      <c r="AB2911" s="10" t="s">
        <v>5066</v>
      </c>
      <c r="AC2911" s="84" t="s">
        <v>5006</v>
      </c>
      <c r="AD2911" s="29"/>
      <c r="AE2911" s="20" t="str">
        <f>VLOOKUP(E2911,'FILIAIS PETZ'!A:Q,17,0)</f>
        <v>CO-3</v>
      </c>
      <c r="AF2911" s="20" t="str">
        <f>VLOOKUP(E2911,'FILIAIS PETZ'!A:Q,3,0)</f>
        <v>FELICIO</v>
      </c>
      <c r="AG2911" s="20" t="str">
        <f>VLOOKUP(E2911,'FILIAIS PETZ'!A:Q,2,0)</f>
        <v>R3</v>
      </c>
      <c r="AH2911" s="75">
        <v>1800</v>
      </c>
      <c r="AI2911" s="16" t="s">
        <v>7309</v>
      </c>
      <c r="AJ2911" s="43">
        <f>VLOOKUP(E2911,'FILIAIS PETZ'!$A$2:$K$2000,11,0)</f>
        <v>18328118021700</v>
      </c>
      <c r="AK2911" s="44">
        <f>AJ2911</f>
        <v>18328118021700</v>
      </c>
    </row>
    <row r="2912" spans="1:37" s="14" customFormat="1" ht="15" customHeight="1" thickBot="1" x14ac:dyDescent="0.25">
      <c r="A2912" s="9">
        <f t="shared" si="195"/>
        <v>903535</v>
      </c>
      <c r="B2912" s="18">
        <f>VLOOKUP(C2912,FORNECEDORES!D:E,2,0)</f>
        <v>7736</v>
      </c>
      <c r="C2912" s="19" t="str">
        <f>VLOOKUP(D2912,FORNECEDORES!A:D,4,0)</f>
        <v>27.385.816/0001-37</v>
      </c>
      <c r="D2912" s="13" t="s">
        <v>2591</v>
      </c>
      <c r="E2912" s="20" t="str">
        <f t="shared" si="197"/>
        <v>04 0245</v>
      </c>
      <c r="F2912" s="28" t="s">
        <v>4976</v>
      </c>
      <c r="G2912" s="21" t="str">
        <f>VLOOKUP(E2912,'FILIAIS PETZ'!A:E,5,0)</f>
        <v>PETZ AFONSO PENA</v>
      </c>
      <c r="H2912" s="20" t="str">
        <f>VLOOKUP(E2912,'FILIAIS PETZ'!A:D,4,0)</f>
        <v>AFPN-MS</v>
      </c>
      <c r="I2912" s="85">
        <v>45415</v>
      </c>
      <c r="J2912" s="9">
        <v>903535</v>
      </c>
      <c r="K2912" s="9" t="s">
        <v>5858</v>
      </c>
      <c r="L2912" s="83" t="s">
        <v>8004</v>
      </c>
      <c r="M2912" s="85">
        <v>45446</v>
      </c>
      <c r="N2912" s="85">
        <v>45476</v>
      </c>
      <c r="O2912" s="85">
        <v>45453</v>
      </c>
      <c r="P2912" s="55" t="s">
        <v>4990</v>
      </c>
      <c r="Q2912" s="84">
        <v>3</v>
      </c>
      <c r="R2912" s="84">
        <v>1</v>
      </c>
      <c r="S2912" s="84">
        <v>8</v>
      </c>
      <c r="T2912" s="84" t="s">
        <v>32</v>
      </c>
      <c r="U2912" s="84">
        <v>11002</v>
      </c>
      <c r="V2912" s="84">
        <v>11002</v>
      </c>
      <c r="W2912" s="84" t="s">
        <v>5019</v>
      </c>
      <c r="X2912" s="84" t="s">
        <v>4992</v>
      </c>
      <c r="Y2912" s="10" t="s">
        <v>4980</v>
      </c>
      <c r="Z2912" s="10" t="s">
        <v>4980</v>
      </c>
      <c r="AA2912" s="10" t="s">
        <v>4992</v>
      </c>
      <c r="AB2912" s="10" t="s">
        <v>5066</v>
      </c>
      <c r="AC2912" s="84" t="s">
        <v>5006</v>
      </c>
      <c r="AD2912" s="29"/>
      <c r="AE2912" s="20" t="str">
        <f>VLOOKUP(E2912,'FILIAIS PETZ'!A:Q,17,0)</f>
        <v>CO-1</v>
      </c>
      <c r="AF2912" s="20" t="str">
        <f>VLOOKUP(E2912,'FILIAIS PETZ'!A:Q,3,0)</f>
        <v>FELICIO</v>
      </c>
      <c r="AG2912" s="20" t="str">
        <f>VLOOKUP(E2912,'FILIAIS PETZ'!A:Q,2,0)</f>
        <v>R3</v>
      </c>
      <c r="AH2912" s="75">
        <v>1800</v>
      </c>
      <c r="AI2912" s="16" t="s">
        <v>7309</v>
      </c>
      <c r="AJ2912" s="43" t="str">
        <f>VLOOKUP(E2912,'FILIAIS PETZ'!$A$2:$K$2000,11,0)</f>
        <v>18.328.118/0232-30</v>
      </c>
      <c r="AK2912" s="44" t="str">
        <f>AJ2912</f>
        <v>18.328.118/0232-30</v>
      </c>
    </row>
    <row r="2913" spans="1:37" s="14" customFormat="1" ht="15" customHeight="1" thickBot="1" x14ac:dyDescent="0.25">
      <c r="A2913" s="9">
        <f t="shared" si="195"/>
        <v>903538</v>
      </c>
      <c r="B2913" s="18">
        <f>VLOOKUP(C2913,FORNECEDORES!D:E,2,0)</f>
        <v>7736</v>
      </c>
      <c r="C2913" s="19" t="str">
        <f>VLOOKUP(D2913,FORNECEDORES!A:D,4,0)</f>
        <v>27.385.816/0001-37</v>
      </c>
      <c r="D2913" s="13" t="s">
        <v>2591</v>
      </c>
      <c r="E2913" s="20" t="str">
        <f t="shared" si="197"/>
        <v>04 0232</v>
      </c>
      <c r="F2913" s="28" t="s">
        <v>4956</v>
      </c>
      <c r="G2913" s="21" t="str">
        <f>VLOOKUP(E2913,'FILIAIS PETZ'!A:E,5,0)</f>
        <v>PETZ VARZEA GRANDE</v>
      </c>
      <c r="H2913" s="20" t="str">
        <f>VLOOKUP(E2913,'FILIAIS PETZ'!A:D,4,0)</f>
        <v>VGDE-MT</v>
      </c>
      <c r="I2913" s="85">
        <v>45415</v>
      </c>
      <c r="J2913" s="9">
        <v>903538</v>
      </c>
      <c r="K2913" s="9" t="s">
        <v>5858</v>
      </c>
      <c r="L2913" s="83" t="s">
        <v>8042</v>
      </c>
      <c r="M2913" s="85">
        <v>45446</v>
      </c>
      <c r="N2913" s="85">
        <v>45476</v>
      </c>
      <c r="O2913" s="85">
        <v>45453</v>
      </c>
      <c r="P2913" s="55" t="s">
        <v>4990</v>
      </c>
      <c r="Q2913" s="84">
        <v>3</v>
      </c>
      <c r="R2913" s="84">
        <v>1</v>
      </c>
      <c r="S2913" s="84">
        <v>8</v>
      </c>
      <c r="T2913" s="84" t="s">
        <v>32</v>
      </c>
      <c r="U2913" s="84">
        <v>11002</v>
      </c>
      <c r="V2913" s="84">
        <v>11002</v>
      </c>
      <c r="W2913" s="84" t="s">
        <v>5019</v>
      </c>
      <c r="X2913" s="84" t="s">
        <v>4992</v>
      </c>
      <c r="Y2913" s="10" t="s">
        <v>4980</v>
      </c>
      <c r="Z2913" s="10" t="s">
        <v>4980</v>
      </c>
      <c r="AA2913" s="10" t="s">
        <v>4992</v>
      </c>
      <c r="AB2913" s="10" t="s">
        <v>5066</v>
      </c>
      <c r="AC2913" s="84" t="s">
        <v>5006</v>
      </c>
      <c r="AD2913" s="29"/>
      <c r="AE2913" s="20" t="str">
        <f>VLOOKUP(E2913,'FILIAIS PETZ'!A:Q,17,0)</f>
        <v>CO-3</v>
      </c>
      <c r="AF2913" s="20" t="str">
        <f>VLOOKUP(E2913,'FILIAIS PETZ'!A:Q,3,0)</f>
        <v>FELICIO</v>
      </c>
      <c r="AG2913" s="20" t="str">
        <f>VLOOKUP(E2913,'FILIAIS PETZ'!A:Q,2,0)</f>
        <v>R3</v>
      </c>
      <c r="AH2913" s="75">
        <v>1800</v>
      </c>
      <c r="AI2913" s="16" t="s">
        <v>7309</v>
      </c>
      <c r="AJ2913" s="43">
        <f>VLOOKUP(E2913,'FILIAIS PETZ'!$A$2:$K$2000,11,0)</f>
        <v>18328118021963</v>
      </c>
      <c r="AK2913" s="44">
        <f>AJ2913</f>
        <v>18328118021963</v>
      </c>
    </row>
    <row r="2914" spans="1:37" s="14" customFormat="1" ht="15" customHeight="1" thickBot="1" x14ac:dyDescent="0.25">
      <c r="A2914" s="9">
        <f t="shared" si="195"/>
        <v>903539</v>
      </c>
      <c r="B2914" s="18">
        <f>VLOOKUP(C2914,FORNECEDORES!D:E,2,0)</f>
        <v>7736</v>
      </c>
      <c r="C2914" s="19" t="str">
        <f>VLOOKUP(D2914,FORNECEDORES!A:D,4,0)</f>
        <v>27.385.816/0001-37</v>
      </c>
      <c r="D2914" s="13" t="s">
        <v>2591</v>
      </c>
      <c r="E2914" s="20" t="str">
        <f t="shared" si="197"/>
        <v>04 0257</v>
      </c>
      <c r="F2914" s="28" t="s">
        <v>5998</v>
      </c>
      <c r="G2914" s="21" t="str">
        <f>VLOOKUP(E2914,'FILIAIS PETZ'!A:E,5,0)</f>
        <v>PETZ AGUAS CLARAS</v>
      </c>
      <c r="H2914" s="20" t="str">
        <f>VLOOKUP(E2914,'FILIAIS PETZ'!A:D,4,0)</f>
        <v>ACLR-DF</v>
      </c>
      <c r="I2914" s="85">
        <v>45415</v>
      </c>
      <c r="J2914" s="9">
        <v>903539</v>
      </c>
      <c r="K2914" s="9" t="s">
        <v>5858</v>
      </c>
      <c r="L2914" s="83" t="s">
        <v>8003</v>
      </c>
      <c r="M2914" s="85">
        <v>45446</v>
      </c>
      <c r="N2914" s="85">
        <v>45476</v>
      </c>
      <c r="O2914" s="85">
        <v>45453</v>
      </c>
      <c r="P2914" s="55" t="s">
        <v>4990</v>
      </c>
      <c r="Q2914" s="84">
        <v>3</v>
      </c>
      <c r="R2914" s="84">
        <v>1</v>
      </c>
      <c r="S2914" s="84">
        <v>8</v>
      </c>
      <c r="T2914" s="84" t="s">
        <v>32</v>
      </c>
      <c r="U2914" s="84">
        <v>11002</v>
      </c>
      <c r="V2914" s="84">
        <v>11002</v>
      </c>
      <c r="W2914" s="84" t="s">
        <v>5019</v>
      </c>
      <c r="X2914" s="84" t="s">
        <v>4992</v>
      </c>
      <c r="Y2914" s="10" t="s">
        <v>4980</v>
      </c>
      <c r="Z2914" s="10" t="s">
        <v>4980</v>
      </c>
      <c r="AA2914" s="10" t="s">
        <v>4992</v>
      </c>
      <c r="AB2914" s="10" t="s">
        <v>5066</v>
      </c>
      <c r="AC2914" s="84" t="s">
        <v>5006</v>
      </c>
      <c r="AD2914" s="29"/>
      <c r="AE2914" s="20" t="str">
        <f>VLOOKUP(E2914,'FILIAIS PETZ'!A:Q,17,0)</f>
        <v>CO-1</v>
      </c>
      <c r="AF2914" s="20" t="str">
        <f>VLOOKUP(E2914,'FILIAIS PETZ'!A:Q,3,0)</f>
        <v>FELICIO</v>
      </c>
      <c r="AG2914" s="20" t="str">
        <f>VLOOKUP(E2914,'FILIAIS PETZ'!A:Q,2,0)</f>
        <v>R3</v>
      </c>
      <c r="AH2914" s="75">
        <v>1500</v>
      </c>
      <c r="AI2914" s="16" t="s">
        <v>7309</v>
      </c>
      <c r="AJ2914" s="43" t="str">
        <f>VLOOKUP(E2914,'FILIAIS PETZ'!$A$2:$K$2000,11,0)</f>
        <v>18.328.118/0281-19</v>
      </c>
      <c r="AK2914" s="44" t="str">
        <f>AJ2914</f>
        <v>18.328.118/0281-19</v>
      </c>
    </row>
    <row r="2915" spans="1:37" s="14" customFormat="1" ht="15" customHeight="1" thickBot="1" x14ac:dyDescent="0.25">
      <c r="A2915" s="9">
        <f t="shared" si="195"/>
        <v>903600</v>
      </c>
      <c r="B2915" s="18">
        <f>VLOOKUP(C2915,FORNECEDORES!D:E,2,0)</f>
        <v>379168</v>
      </c>
      <c r="C2915" s="19" t="str">
        <f>VLOOKUP(D2915,FORNECEDORES!A:D,4,0)</f>
        <v>84.531.557/0001-49</v>
      </c>
      <c r="D2915" s="13" t="s">
        <v>4090</v>
      </c>
      <c r="E2915" s="20" t="str">
        <f t="shared" si="197"/>
        <v>04 0146</v>
      </c>
      <c r="F2915" s="28" t="s">
        <v>4947</v>
      </c>
      <c r="G2915" s="21" t="str">
        <f>VLOOKUP(E2915,'FILIAIS PETZ'!A:E,5,0)</f>
        <v>PETZ DJALMA BATISTA</v>
      </c>
      <c r="H2915" s="20" t="str">
        <f>VLOOKUP(E2915,'FILIAIS PETZ'!A:D,4,0)</f>
        <v>DJBA-AM</v>
      </c>
      <c r="I2915" s="85">
        <v>45415</v>
      </c>
      <c r="J2915" s="9">
        <v>903600</v>
      </c>
      <c r="K2915" s="9" t="s">
        <v>5858</v>
      </c>
      <c r="L2915" s="83" t="s">
        <v>5818</v>
      </c>
      <c r="M2915" s="85">
        <v>45418</v>
      </c>
      <c r="N2915" s="85">
        <v>45441</v>
      </c>
      <c r="O2915" s="85">
        <v>45422</v>
      </c>
      <c r="P2915" s="55" t="s">
        <v>4990</v>
      </c>
      <c r="Q2915" s="84">
        <v>3</v>
      </c>
      <c r="R2915" s="84">
        <v>1</v>
      </c>
      <c r="S2915" s="84">
        <v>8</v>
      </c>
      <c r="T2915" s="84" t="s">
        <v>32</v>
      </c>
      <c r="U2915" s="84">
        <v>11002</v>
      </c>
      <c r="V2915" s="84">
        <v>11002</v>
      </c>
      <c r="W2915" s="84" t="s">
        <v>5024</v>
      </c>
      <c r="X2915" s="84" t="s">
        <v>4985</v>
      </c>
      <c r="Y2915" s="10" t="s">
        <v>4993</v>
      </c>
      <c r="Z2915" s="10" t="s">
        <v>4993</v>
      </c>
      <c r="AA2915" s="10" t="s">
        <v>4989</v>
      </c>
      <c r="AB2915" s="10" t="s">
        <v>5066</v>
      </c>
      <c r="AC2915" s="84" t="s">
        <v>5006</v>
      </c>
      <c r="AD2915" s="29"/>
      <c r="AE2915" s="20" t="str">
        <f>VLOOKUP(E2915,'FILIAIS PETZ'!A:Q,17,0)</f>
        <v>CO-3</v>
      </c>
      <c r="AF2915" s="20" t="str">
        <f>VLOOKUP(E2915,'FILIAIS PETZ'!A:Q,3,0)</f>
        <v>FELICIO</v>
      </c>
      <c r="AG2915" s="20" t="str">
        <f>VLOOKUP(E2915,'FILIAIS PETZ'!A:Q,2,0)</f>
        <v>R3</v>
      </c>
      <c r="AH2915" s="75">
        <v>400</v>
      </c>
      <c r="AI2915" s="16" t="s">
        <v>7311</v>
      </c>
      <c r="AJ2915" s="43">
        <f>VLOOKUP(E2915,'FILIAIS PETZ'!$A$2:$K$2000,11,0)</f>
        <v>18328118013782</v>
      </c>
      <c r="AK2915" s="44">
        <f>AJ2915</f>
        <v>18328118013782</v>
      </c>
    </row>
    <row r="2916" spans="1:37" s="14" customFormat="1" ht="15" customHeight="1" thickBot="1" x14ac:dyDescent="0.25">
      <c r="A2916" s="9">
        <v>902921</v>
      </c>
      <c r="B2916" s="18">
        <f>VLOOKUP(C2916,FORNECEDORES!D:E,2,0)</f>
        <v>40460</v>
      </c>
      <c r="C2916" s="19" t="str">
        <f>VLOOKUP(D2916,FORNECEDORES!A:D,4,0)</f>
        <v>30.515.748/0001-98</v>
      </c>
      <c r="D2916" s="13" t="s">
        <v>2732</v>
      </c>
      <c r="E2916" s="20" t="str">
        <f t="shared" si="197"/>
        <v>04 0010</v>
      </c>
      <c r="F2916" s="28" t="s">
        <v>8983</v>
      </c>
      <c r="G2916" s="21" t="str">
        <f>VLOOKUP(E2916,'FILIAIS PETZ'!A:E,5,0)</f>
        <v>PETZ SANTA CECILIA</v>
      </c>
      <c r="H2916" s="20" t="str">
        <f>VLOOKUP(E2916,'FILIAIS PETZ'!A:D,4,0)</f>
        <v>STCE-SP</v>
      </c>
      <c r="I2916" s="85">
        <v>45415</v>
      </c>
      <c r="J2916" s="9">
        <v>902921</v>
      </c>
      <c r="K2916" s="9" t="s">
        <v>9047</v>
      </c>
      <c r="L2916" s="83" t="s">
        <v>13472</v>
      </c>
      <c r="M2916" s="85">
        <v>45523</v>
      </c>
      <c r="N2916" s="85">
        <v>45574</v>
      </c>
      <c r="O2916" s="85">
        <v>45568</v>
      </c>
      <c r="P2916" s="57" t="s">
        <v>4990</v>
      </c>
      <c r="Q2916" s="84">
        <v>3</v>
      </c>
      <c r="R2916" s="84">
        <v>1</v>
      </c>
      <c r="S2916" s="84">
        <v>8</v>
      </c>
      <c r="T2916" s="84" t="s">
        <v>32</v>
      </c>
      <c r="U2916" s="84">
        <v>11002</v>
      </c>
      <c r="V2916" s="84">
        <v>11002</v>
      </c>
      <c r="W2916" s="84" t="s">
        <v>5119</v>
      </c>
      <c r="X2916" s="84" t="s">
        <v>4985</v>
      </c>
      <c r="Y2916" s="9" t="s">
        <v>4980</v>
      </c>
      <c r="Z2916" s="9" t="s">
        <v>4980</v>
      </c>
      <c r="AA2916" s="9" t="s">
        <v>4989</v>
      </c>
      <c r="AB2916" s="9" t="s">
        <v>5066</v>
      </c>
      <c r="AC2916" s="84" t="s">
        <v>5006</v>
      </c>
      <c r="AD2916" s="29"/>
      <c r="AE2916" s="20" t="str">
        <f>VLOOKUP(E2916,'FILIAIS PETZ'!A:Q,17,0)</f>
        <v>SP2</v>
      </c>
      <c r="AF2916" s="20" t="str">
        <f>VLOOKUP(E2916,'FILIAIS PETZ'!A:Q,3,0)</f>
        <v>FELICIO</v>
      </c>
      <c r="AG2916" s="20" t="str">
        <f>VLOOKUP(E2916,'FILIAIS PETZ'!A:Q,2,0)</f>
        <v>R3</v>
      </c>
      <c r="AH2916" s="75">
        <v>980</v>
      </c>
      <c r="AI2916" s="16" t="s">
        <v>10561</v>
      </c>
      <c r="AJ2916" s="43">
        <f>VLOOKUP(E2916,'FILIAIS PETZ'!$A$2:$K$2000,11,0)</f>
        <v>18328118001938</v>
      </c>
      <c r="AK2916" s="44">
        <v>18328118001938</v>
      </c>
    </row>
    <row r="2917" spans="1:37" s="14" customFormat="1" ht="15" customHeight="1" thickBot="1" x14ac:dyDescent="0.25">
      <c r="A2917" s="9">
        <v>902901</v>
      </c>
      <c r="B2917" s="18">
        <f>VLOOKUP(C2917,FORNECEDORES!D:E,2,0)</f>
        <v>40460</v>
      </c>
      <c r="C2917" s="19" t="str">
        <f>VLOOKUP(D2917,FORNECEDORES!A:D,4,0)</f>
        <v>30.515.748/0001-98</v>
      </c>
      <c r="D2917" s="13" t="s">
        <v>2732</v>
      </c>
      <c r="E2917" s="20" t="str">
        <f t="shared" si="197"/>
        <v>04 0067</v>
      </c>
      <c r="F2917" s="28" t="s">
        <v>8611</v>
      </c>
      <c r="G2917" s="21" t="str">
        <f>VLOOKUP(E2917,'FILIAIS PETZ'!A:E,5,0)</f>
        <v>PETZ EXTRA RICARDO JAFET</v>
      </c>
      <c r="H2917" s="20" t="str">
        <f>VLOOKUP(E2917,'FILIAIS PETZ'!A:D,4,0)</f>
        <v>RJAF-SP</v>
      </c>
      <c r="I2917" s="85">
        <v>45415</v>
      </c>
      <c r="J2917" s="9">
        <v>902901</v>
      </c>
      <c r="K2917" s="9" t="s">
        <v>9047</v>
      </c>
      <c r="L2917" s="83" t="s">
        <v>10562</v>
      </c>
      <c r="M2917" s="85">
        <v>45492</v>
      </c>
      <c r="N2917" s="85">
        <v>45518</v>
      </c>
      <c r="O2917" s="85">
        <v>45505</v>
      </c>
      <c r="P2917" s="57" t="s">
        <v>4990</v>
      </c>
      <c r="Q2917" s="84">
        <v>3</v>
      </c>
      <c r="R2917" s="84">
        <v>1</v>
      </c>
      <c r="S2917" s="84">
        <v>8</v>
      </c>
      <c r="T2917" s="84" t="s">
        <v>32</v>
      </c>
      <c r="U2917" s="84">
        <v>11002</v>
      </c>
      <c r="V2917" s="84">
        <v>11002</v>
      </c>
      <c r="W2917" s="84" t="s">
        <v>5119</v>
      </c>
      <c r="X2917" s="84" t="s">
        <v>4985</v>
      </c>
      <c r="Y2917" s="9" t="s">
        <v>4980</v>
      </c>
      <c r="Z2917" s="9" t="s">
        <v>4980</v>
      </c>
      <c r="AA2917" s="9" t="s">
        <v>4989</v>
      </c>
      <c r="AB2917" s="9" t="s">
        <v>5066</v>
      </c>
      <c r="AC2917" s="84" t="s">
        <v>5006</v>
      </c>
      <c r="AD2917" s="29"/>
      <c r="AE2917" s="20" t="str">
        <f>VLOOKUP(E2917,'FILIAIS PETZ'!A:Q,17,0)</f>
        <v>SP2</v>
      </c>
      <c r="AF2917" s="20" t="str">
        <f>VLOOKUP(E2917,'FILIAIS PETZ'!A:Q,3,0)</f>
        <v>FELICIO</v>
      </c>
      <c r="AG2917" s="20" t="str">
        <f>VLOOKUP(E2917,'FILIAIS PETZ'!A:Q,2,0)</f>
        <v>R3</v>
      </c>
      <c r="AH2917" s="75">
        <v>980</v>
      </c>
      <c r="AI2917" s="16" t="s">
        <v>10561</v>
      </c>
      <c r="AJ2917" s="43">
        <f>VLOOKUP(E2917,'FILIAIS PETZ'!$A$2:$K$2000,11,0)</f>
        <v>18328118006573</v>
      </c>
      <c r="AK2917" s="44">
        <v>18328118006573</v>
      </c>
    </row>
    <row r="2918" spans="1:37" s="14" customFormat="1" ht="15" customHeight="1" thickBot="1" x14ac:dyDescent="0.25">
      <c r="A2918" s="9">
        <v>902869</v>
      </c>
      <c r="B2918" s="18">
        <f>VLOOKUP(C2918,FORNECEDORES!D:E,2,0)</f>
        <v>40460</v>
      </c>
      <c r="C2918" s="19" t="str">
        <f>VLOOKUP(D2918,FORNECEDORES!A:D,4,0)</f>
        <v>30.515.748/0001-98</v>
      </c>
      <c r="D2918" s="13" t="s">
        <v>2732</v>
      </c>
      <c r="E2918" s="20" t="str">
        <f t="shared" si="197"/>
        <v>04 0011</v>
      </c>
      <c r="F2918" s="28" t="s">
        <v>8976</v>
      </c>
      <c r="G2918" s="21" t="str">
        <f>VLOOKUP(E2918,'FILIAIS PETZ'!A:E,5,0)</f>
        <v>PETZ AUGUSTA</v>
      </c>
      <c r="H2918" s="20" t="str">
        <f>VLOOKUP(E2918,'FILIAIS PETZ'!A:D,4,0)</f>
        <v>AUGT-SP</v>
      </c>
      <c r="I2918" s="85">
        <v>45415</v>
      </c>
      <c r="J2918" s="9">
        <v>902869</v>
      </c>
      <c r="K2918" s="9" t="s">
        <v>9047</v>
      </c>
      <c r="L2918" s="83" t="s">
        <v>10563</v>
      </c>
      <c r="M2918" s="85">
        <v>45492</v>
      </c>
      <c r="N2918" s="85">
        <v>45518</v>
      </c>
      <c r="O2918" s="85">
        <v>45505</v>
      </c>
      <c r="P2918" s="57" t="s">
        <v>4990</v>
      </c>
      <c r="Q2918" s="84">
        <v>3</v>
      </c>
      <c r="R2918" s="84">
        <v>1</v>
      </c>
      <c r="S2918" s="84">
        <v>8</v>
      </c>
      <c r="T2918" s="84" t="s">
        <v>32</v>
      </c>
      <c r="U2918" s="84">
        <v>11002</v>
      </c>
      <c r="V2918" s="84">
        <v>11002</v>
      </c>
      <c r="W2918" s="84" t="s">
        <v>5119</v>
      </c>
      <c r="X2918" s="84" t="s">
        <v>4985</v>
      </c>
      <c r="Y2918" s="9" t="s">
        <v>4980</v>
      </c>
      <c r="Z2918" s="9" t="s">
        <v>4980</v>
      </c>
      <c r="AA2918" s="9" t="s">
        <v>4989</v>
      </c>
      <c r="AB2918" s="9" t="s">
        <v>5066</v>
      </c>
      <c r="AC2918" s="84" t="s">
        <v>5006</v>
      </c>
      <c r="AD2918" s="29"/>
      <c r="AE2918" s="20" t="str">
        <f>VLOOKUP(E2918,'FILIAIS PETZ'!A:Q,17,0)</f>
        <v>SP2</v>
      </c>
      <c r="AF2918" s="20" t="str">
        <f>VLOOKUP(E2918,'FILIAIS PETZ'!A:Q,3,0)</f>
        <v>FELICIO</v>
      </c>
      <c r="AG2918" s="20" t="str">
        <f>VLOOKUP(E2918,'FILIAIS PETZ'!A:Q,2,0)</f>
        <v>R3</v>
      </c>
      <c r="AH2918" s="75">
        <v>980</v>
      </c>
      <c r="AI2918" s="16" t="s">
        <v>10561</v>
      </c>
      <c r="AJ2918" s="43">
        <f>VLOOKUP(E2918,'FILIAIS PETZ'!$A$2:$K$2000,11,0)</f>
        <v>18328118001776</v>
      </c>
      <c r="AK2918" s="44">
        <v>18328118001776</v>
      </c>
    </row>
    <row r="2919" spans="1:37" s="14" customFormat="1" ht="15" customHeight="1" thickBot="1" x14ac:dyDescent="0.25">
      <c r="A2919" s="9">
        <v>902913</v>
      </c>
      <c r="B2919" s="18">
        <f>VLOOKUP(C2919,FORNECEDORES!D:E,2,0)</f>
        <v>40460</v>
      </c>
      <c r="C2919" s="19" t="str">
        <f>VLOOKUP(D2919,FORNECEDORES!A:D,4,0)</f>
        <v>30.515.748/0001-98</v>
      </c>
      <c r="D2919" s="13" t="s">
        <v>2732</v>
      </c>
      <c r="E2919" s="20" t="str">
        <f t="shared" si="197"/>
        <v>04 0067</v>
      </c>
      <c r="F2919" s="28" t="s">
        <v>8611</v>
      </c>
      <c r="G2919" s="21" t="str">
        <f>VLOOKUP(E2919,'FILIAIS PETZ'!A:E,5,0)</f>
        <v>PETZ EXTRA RICARDO JAFET</v>
      </c>
      <c r="H2919" s="20" t="str">
        <f>VLOOKUP(E2919,'FILIAIS PETZ'!A:D,4,0)</f>
        <v>RJAF-SP</v>
      </c>
      <c r="I2919" s="85">
        <v>45415</v>
      </c>
      <c r="J2919" s="9">
        <v>902913</v>
      </c>
      <c r="K2919" s="9" t="s">
        <v>9047</v>
      </c>
      <c r="L2919" s="83" t="s">
        <v>10564</v>
      </c>
      <c r="M2919" s="85">
        <v>45492</v>
      </c>
      <c r="N2919" s="85">
        <v>45518</v>
      </c>
      <c r="O2919" s="85">
        <v>45505</v>
      </c>
      <c r="P2919" s="57" t="s">
        <v>4990</v>
      </c>
      <c r="Q2919" s="84">
        <v>3</v>
      </c>
      <c r="R2919" s="84">
        <v>1</v>
      </c>
      <c r="S2919" s="84">
        <v>8</v>
      </c>
      <c r="T2919" s="84" t="s">
        <v>32</v>
      </c>
      <c r="U2919" s="84">
        <v>11002</v>
      </c>
      <c r="V2919" s="84">
        <v>11002</v>
      </c>
      <c r="W2919" s="84" t="s">
        <v>5019</v>
      </c>
      <c r="X2919" s="84" t="s">
        <v>4985</v>
      </c>
      <c r="Y2919" s="9" t="s">
        <v>4980</v>
      </c>
      <c r="Z2919" s="9" t="s">
        <v>4980</v>
      </c>
      <c r="AA2919" s="9" t="s">
        <v>4989</v>
      </c>
      <c r="AB2919" s="9" t="s">
        <v>5066</v>
      </c>
      <c r="AC2919" s="84" t="s">
        <v>5006</v>
      </c>
      <c r="AD2919" s="29"/>
      <c r="AE2919" s="20" t="str">
        <f>VLOOKUP(E2919,'FILIAIS PETZ'!A:Q,17,0)</f>
        <v>SP2</v>
      </c>
      <c r="AF2919" s="20" t="str">
        <f>VLOOKUP(E2919,'FILIAIS PETZ'!A:Q,3,0)</f>
        <v>FELICIO</v>
      </c>
      <c r="AG2919" s="20" t="str">
        <f>VLOOKUP(E2919,'FILIAIS PETZ'!A:Q,2,0)</f>
        <v>R3</v>
      </c>
      <c r="AH2919" s="75">
        <v>980</v>
      </c>
      <c r="AI2919" s="16" t="s">
        <v>10565</v>
      </c>
      <c r="AJ2919" s="43">
        <f>VLOOKUP(E2919,'FILIAIS PETZ'!$A$2:$K$2000,11,0)</f>
        <v>18328118006573</v>
      </c>
      <c r="AK2919" s="44">
        <v>18328118006573</v>
      </c>
    </row>
    <row r="2920" spans="1:37" s="14" customFormat="1" ht="15" customHeight="1" thickBot="1" x14ac:dyDescent="0.25">
      <c r="A2920" s="9">
        <v>902899</v>
      </c>
      <c r="B2920" s="18">
        <f>VLOOKUP(C2920,FORNECEDORES!D:E,2,0)</f>
        <v>40460</v>
      </c>
      <c r="C2920" s="19" t="str">
        <f>VLOOKUP(D2920,FORNECEDORES!A:D,4,0)</f>
        <v>30.515.748/0001-98</v>
      </c>
      <c r="D2920" s="13" t="s">
        <v>2732</v>
      </c>
      <c r="E2920" s="20" t="str">
        <f t="shared" si="197"/>
        <v>04 0060</v>
      </c>
      <c r="F2920" s="28" t="s">
        <v>8625</v>
      </c>
      <c r="G2920" s="21" t="str">
        <f>VLOOKUP(E2920,'FILIAIS PETZ'!A:E,5,0)</f>
        <v>PETZ PACAEMBU</v>
      </c>
      <c r="H2920" s="20" t="str">
        <f>VLOOKUP(E2920,'FILIAIS PETZ'!A:D,4,0)</f>
        <v>PCBU-SP</v>
      </c>
      <c r="I2920" s="85">
        <v>45415</v>
      </c>
      <c r="J2920" s="9">
        <v>902899</v>
      </c>
      <c r="K2920" s="9" t="s">
        <v>9047</v>
      </c>
      <c r="L2920" s="83" t="s">
        <v>13473</v>
      </c>
      <c r="M2920" s="85">
        <v>45523</v>
      </c>
      <c r="N2920" s="85">
        <v>45574</v>
      </c>
      <c r="O2920" s="85">
        <v>45568</v>
      </c>
      <c r="P2920" s="57" t="s">
        <v>4990</v>
      </c>
      <c r="Q2920" s="84">
        <v>3</v>
      </c>
      <c r="R2920" s="84">
        <v>1</v>
      </c>
      <c r="S2920" s="84">
        <v>8</v>
      </c>
      <c r="T2920" s="84" t="s">
        <v>32</v>
      </c>
      <c r="U2920" s="84">
        <v>11002</v>
      </c>
      <c r="V2920" s="84">
        <v>11002</v>
      </c>
      <c r="W2920" s="84" t="s">
        <v>5019</v>
      </c>
      <c r="X2920" s="84" t="s">
        <v>4985</v>
      </c>
      <c r="Y2920" s="9" t="s">
        <v>4980</v>
      </c>
      <c r="Z2920" s="9" t="s">
        <v>4980</v>
      </c>
      <c r="AA2920" s="9" t="s">
        <v>4989</v>
      </c>
      <c r="AB2920" s="9" t="s">
        <v>5066</v>
      </c>
      <c r="AC2920" s="84" t="s">
        <v>5006</v>
      </c>
      <c r="AD2920" s="29"/>
      <c r="AE2920" s="20" t="str">
        <f>VLOOKUP(E2920,'FILIAIS PETZ'!A:Q,17,0)</f>
        <v>SP2</v>
      </c>
      <c r="AF2920" s="20" t="str">
        <f>VLOOKUP(E2920,'FILIAIS PETZ'!A:Q,3,0)</f>
        <v>FELICIO</v>
      </c>
      <c r="AG2920" s="20" t="str">
        <f>VLOOKUP(E2920,'FILIAIS PETZ'!A:Q,2,0)</f>
        <v>R3</v>
      </c>
      <c r="AH2920" s="75">
        <v>980</v>
      </c>
      <c r="AI2920" s="16" t="s">
        <v>10565</v>
      </c>
      <c r="AJ2920" s="43">
        <f>VLOOKUP(E2920,'FILIAIS PETZ'!$A$2:$K$2000,11,0)</f>
        <v>18328118006220</v>
      </c>
      <c r="AK2920" s="44">
        <v>18328118006220</v>
      </c>
    </row>
    <row r="2921" spans="1:37" s="14" customFormat="1" ht="15" customHeight="1" thickBot="1" x14ac:dyDescent="0.25">
      <c r="A2921" s="9">
        <v>902923</v>
      </c>
      <c r="B2921" s="18">
        <f>VLOOKUP(C2921,FORNECEDORES!D:E,2,0)</f>
        <v>40460</v>
      </c>
      <c r="C2921" s="19" t="str">
        <f>VLOOKUP(D2921,FORNECEDORES!A:D,4,0)</f>
        <v>30.515.748/0001-98</v>
      </c>
      <c r="D2921" s="13" t="s">
        <v>2732</v>
      </c>
      <c r="E2921" s="20" t="str">
        <f t="shared" si="197"/>
        <v>04 0010</v>
      </c>
      <c r="F2921" s="28" t="s">
        <v>8983</v>
      </c>
      <c r="G2921" s="21" t="str">
        <f>VLOOKUP(E2921,'FILIAIS PETZ'!A:E,5,0)</f>
        <v>PETZ SANTA CECILIA</v>
      </c>
      <c r="H2921" s="20" t="str">
        <f>VLOOKUP(E2921,'FILIAIS PETZ'!A:D,4,0)</f>
        <v>STCE-SP</v>
      </c>
      <c r="I2921" s="85">
        <v>45415</v>
      </c>
      <c r="J2921" s="9">
        <v>902923</v>
      </c>
      <c r="K2921" s="9" t="s">
        <v>9047</v>
      </c>
      <c r="L2921" s="83" t="s">
        <v>13474</v>
      </c>
      <c r="M2921" s="85">
        <v>45523</v>
      </c>
      <c r="N2921" s="85">
        <v>45574</v>
      </c>
      <c r="O2921" s="85">
        <v>45568</v>
      </c>
      <c r="P2921" s="57" t="s">
        <v>4990</v>
      </c>
      <c r="Q2921" s="84">
        <v>3</v>
      </c>
      <c r="R2921" s="84">
        <v>1</v>
      </c>
      <c r="S2921" s="84">
        <v>8</v>
      </c>
      <c r="T2921" s="84" t="s">
        <v>32</v>
      </c>
      <c r="U2921" s="84">
        <v>11002</v>
      </c>
      <c r="V2921" s="84">
        <v>11002</v>
      </c>
      <c r="W2921" s="84" t="s">
        <v>5019</v>
      </c>
      <c r="X2921" s="84" t="s">
        <v>4985</v>
      </c>
      <c r="Y2921" s="9" t="s">
        <v>4980</v>
      </c>
      <c r="Z2921" s="9" t="s">
        <v>4980</v>
      </c>
      <c r="AA2921" s="9" t="s">
        <v>4989</v>
      </c>
      <c r="AB2921" s="9" t="s">
        <v>5066</v>
      </c>
      <c r="AC2921" s="84" t="s">
        <v>5006</v>
      </c>
      <c r="AD2921" s="29"/>
      <c r="AE2921" s="20" t="str">
        <f>VLOOKUP(E2921,'FILIAIS PETZ'!A:Q,17,0)</f>
        <v>SP2</v>
      </c>
      <c r="AF2921" s="20" t="str">
        <f>VLOOKUP(E2921,'FILIAIS PETZ'!A:Q,3,0)</f>
        <v>FELICIO</v>
      </c>
      <c r="AG2921" s="20" t="str">
        <f>VLOOKUP(E2921,'FILIAIS PETZ'!A:Q,2,0)</f>
        <v>R3</v>
      </c>
      <c r="AH2921" s="75">
        <v>980</v>
      </c>
      <c r="AI2921" s="16" t="s">
        <v>10565</v>
      </c>
      <c r="AJ2921" s="43">
        <f>VLOOKUP(E2921,'FILIAIS PETZ'!$A$2:$K$2000,11,0)</f>
        <v>18328118001938</v>
      </c>
      <c r="AK2921" s="44">
        <v>18328118001938</v>
      </c>
    </row>
    <row r="2922" spans="1:37" s="14" customFormat="1" ht="15" customHeight="1" thickBot="1" x14ac:dyDescent="0.25">
      <c r="A2922" s="9">
        <v>902870</v>
      </c>
      <c r="B2922" s="18">
        <f>VLOOKUP(C2922,FORNECEDORES!D:E,2,0)</f>
        <v>40460</v>
      </c>
      <c r="C2922" s="19" t="str">
        <f>VLOOKUP(D2922,FORNECEDORES!A:D,4,0)</f>
        <v>30.515.748/0001-98</v>
      </c>
      <c r="D2922" s="13" t="s">
        <v>2732</v>
      </c>
      <c r="E2922" s="20" t="str">
        <f t="shared" si="197"/>
        <v>04 0011</v>
      </c>
      <c r="F2922" s="28" t="s">
        <v>8976</v>
      </c>
      <c r="G2922" s="21" t="str">
        <f>VLOOKUP(E2922,'FILIAIS PETZ'!A:E,5,0)</f>
        <v>PETZ AUGUSTA</v>
      </c>
      <c r="H2922" s="20" t="str">
        <f>VLOOKUP(E2922,'FILIAIS PETZ'!A:D,4,0)</f>
        <v>AUGT-SP</v>
      </c>
      <c r="I2922" s="85">
        <v>45415</v>
      </c>
      <c r="J2922" s="9">
        <v>902870</v>
      </c>
      <c r="K2922" s="9" t="s">
        <v>9047</v>
      </c>
      <c r="L2922" s="83" t="s">
        <v>10566</v>
      </c>
      <c r="M2922" s="85">
        <v>45492</v>
      </c>
      <c r="N2922" s="85">
        <v>45518</v>
      </c>
      <c r="O2922" s="85">
        <v>45505</v>
      </c>
      <c r="P2922" s="57" t="s">
        <v>4990</v>
      </c>
      <c r="Q2922" s="84">
        <v>3</v>
      </c>
      <c r="R2922" s="84">
        <v>1</v>
      </c>
      <c r="S2922" s="84">
        <v>8</v>
      </c>
      <c r="T2922" s="84" t="s">
        <v>32</v>
      </c>
      <c r="U2922" s="84">
        <v>11002</v>
      </c>
      <c r="V2922" s="84">
        <v>11002</v>
      </c>
      <c r="W2922" s="84" t="s">
        <v>5019</v>
      </c>
      <c r="X2922" s="84" t="s">
        <v>4985</v>
      </c>
      <c r="Y2922" s="9" t="s">
        <v>4980</v>
      </c>
      <c r="Z2922" s="9" t="s">
        <v>4980</v>
      </c>
      <c r="AA2922" s="9" t="s">
        <v>4989</v>
      </c>
      <c r="AB2922" s="9" t="s">
        <v>5066</v>
      </c>
      <c r="AC2922" s="84" t="s">
        <v>5006</v>
      </c>
      <c r="AD2922" s="29"/>
      <c r="AE2922" s="20" t="str">
        <f>VLOOKUP(E2922,'FILIAIS PETZ'!A:Q,17,0)</f>
        <v>SP2</v>
      </c>
      <c r="AF2922" s="20" t="str">
        <f>VLOOKUP(E2922,'FILIAIS PETZ'!A:Q,3,0)</f>
        <v>FELICIO</v>
      </c>
      <c r="AG2922" s="20" t="str">
        <f>VLOOKUP(E2922,'FILIAIS PETZ'!A:Q,2,0)</f>
        <v>R3</v>
      </c>
      <c r="AH2922" s="75">
        <v>980</v>
      </c>
      <c r="AI2922" s="16" t="s">
        <v>10565</v>
      </c>
      <c r="AJ2922" s="43">
        <f>VLOOKUP(E2922,'FILIAIS PETZ'!$A$2:$K$2000,11,0)</f>
        <v>18328118001776</v>
      </c>
      <c r="AK2922" s="44">
        <v>18328118001776</v>
      </c>
    </row>
    <row r="2923" spans="1:37" s="14" customFormat="1" ht="15" customHeight="1" thickBot="1" x14ac:dyDescent="0.25">
      <c r="A2923" s="9">
        <v>902872</v>
      </c>
      <c r="B2923" s="18">
        <f>VLOOKUP(C2923,FORNECEDORES!D:E,2,0)</f>
        <v>40460</v>
      </c>
      <c r="C2923" s="19" t="str">
        <f>VLOOKUP(D2923,FORNECEDORES!A:D,4,0)</f>
        <v>30.515.748/0001-98</v>
      </c>
      <c r="D2923" s="13" t="s">
        <v>2732</v>
      </c>
      <c r="E2923" s="20" t="str">
        <f t="shared" si="197"/>
        <v>04 0019</v>
      </c>
      <c r="F2923" s="28" t="s">
        <v>8977</v>
      </c>
      <c r="G2923" s="21" t="str">
        <f>VLOOKUP(E2923,'FILIAIS PETZ'!A:E,5,0)</f>
        <v>PETZ BUTANTA</v>
      </c>
      <c r="H2923" s="20" t="str">
        <f>VLOOKUP(E2923,'FILIAIS PETZ'!A:D,4,0)</f>
        <v>BTTA-SP</v>
      </c>
      <c r="I2923" s="85">
        <v>45415</v>
      </c>
      <c r="J2923" s="9">
        <v>902872</v>
      </c>
      <c r="K2923" s="9" t="s">
        <v>9047</v>
      </c>
      <c r="L2923" s="83" t="s">
        <v>10567</v>
      </c>
      <c r="M2923" s="85">
        <v>45492</v>
      </c>
      <c r="N2923" s="85">
        <v>45518</v>
      </c>
      <c r="O2923" s="85">
        <v>45505</v>
      </c>
      <c r="P2923" s="57" t="s">
        <v>4990</v>
      </c>
      <c r="Q2923" s="84">
        <v>3</v>
      </c>
      <c r="R2923" s="84">
        <v>1</v>
      </c>
      <c r="S2923" s="84">
        <v>8</v>
      </c>
      <c r="T2923" s="84" t="s">
        <v>32</v>
      </c>
      <c r="U2923" s="84">
        <v>11002</v>
      </c>
      <c r="V2923" s="84">
        <v>11002</v>
      </c>
      <c r="W2923" s="84" t="s">
        <v>5019</v>
      </c>
      <c r="X2923" s="84" t="s">
        <v>4985</v>
      </c>
      <c r="Y2923" s="9" t="s">
        <v>4980</v>
      </c>
      <c r="Z2923" s="9" t="s">
        <v>4980</v>
      </c>
      <c r="AA2923" s="9" t="s">
        <v>4989</v>
      </c>
      <c r="AB2923" s="9" t="s">
        <v>5066</v>
      </c>
      <c r="AC2923" s="84" t="s">
        <v>5006</v>
      </c>
      <c r="AD2923" s="29"/>
      <c r="AE2923" s="20" t="str">
        <f>VLOOKUP(E2923,'FILIAIS PETZ'!A:Q,17,0)</f>
        <v>SP2</v>
      </c>
      <c r="AF2923" s="20" t="str">
        <f>VLOOKUP(E2923,'FILIAIS PETZ'!A:Q,3,0)</f>
        <v>FELICIO</v>
      </c>
      <c r="AG2923" s="20" t="str">
        <f>VLOOKUP(E2923,'FILIAIS PETZ'!A:Q,2,0)</f>
        <v>R3</v>
      </c>
      <c r="AH2923" s="75">
        <v>980</v>
      </c>
      <c r="AI2923" s="16" t="s">
        <v>10565</v>
      </c>
      <c r="AJ2923" s="43">
        <f>VLOOKUP(E2923,'FILIAIS PETZ'!$A$2:$K$2000,11,0)</f>
        <v>18328118000885</v>
      </c>
      <c r="AK2923" s="44">
        <v>18328118000885</v>
      </c>
    </row>
    <row r="2924" spans="1:37" s="14" customFormat="1" ht="15" customHeight="1" thickBot="1" x14ac:dyDescent="0.25">
      <c r="A2924" s="9">
        <v>902876</v>
      </c>
      <c r="B2924" s="18">
        <f>VLOOKUP(C2924,FORNECEDORES!D:E,2,0)</f>
        <v>40460</v>
      </c>
      <c r="C2924" s="19" t="str">
        <f>VLOOKUP(D2924,FORNECEDORES!A:D,4,0)</f>
        <v>30.515.748/0001-98</v>
      </c>
      <c r="D2924" s="13" t="s">
        <v>2732</v>
      </c>
      <c r="E2924" s="20" t="str">
        <f t="shared" si="197"/>
        <v>04 0221</v>
      </c>
      <c r="F2924" s="28" t="s">
        <v>8980</v>
      </c>
      <c r="G2924" s="21" t="str">
        <f>VLOOKUP(E2924,'FILIAIS PETZ'!A:E,5,0)</f>
        <v>PETZ GASTAO VIDIGAL</v>
      </c>
      <c r="H2924" s="20" t="str">
        <f>VLOOKUP(E2924,'FILIAIS PETZ'!A:D,4,0)</f>
        <v>GVDL-SP</v>
      </c>
      <c r="I2924" s="85">
        <v>45415</v>
      </c>
      <c r="J2924" s="9">
        <v>902876</v>
      </c>
      <c r="K2924" s="9" t="s">
        <v>9047</v>
      </c>
      <c r="L2924" s="83" t="s">
        <v>10568</v>
      </c>
      <c r="M2924" s="85">
        <v>45492</v>
      </c>
      <c r="N2924" s="85">
        <v>45518</v>
      </c>
      <c r="O2924" s="85">
        <v>45505</v>
      </c>
      <c r="P2924" s="57" t="s">
        <v>4990</v>
      </c>
      <c r="Q2924" s="84">
        <v>3</v>
      </c>
      <c r="R2924" s="84">
        <v>1</v>
      </c>
      <c r="S2924" s="84">
        <v>8</v>
      </c>
      <c r="T2924" s="84" t="s">
        <v>32</v>
      </c>
      <c r="U2924" s="84">
        <v>11002</v>
      </c>
      <c r="V2924" s="84">
        <v>11002</v>
      </c>
      <c r="W2924" s="84" t="s">
        <v>5019</v>
      </c>
      <c r="X2924" s="84" t="s">
        <v>4985</v>
      </c>
      <c r="Y2924" s="9" t="s">
        <v>4980</v>
      </c>
      <c r="Z2924" s="9" t="s">
        <v>4980</v>
      </c>
      <c r="AA2924" s="9" t="s">
        <v>4989</v>
      </c>
      <c r="AB2924" s="9" t="s">
        <v>5066</v>
      </c>
      <c r="AC2924" s="84" t="s">
        <v>5006</v>
      </c>
      <c r="AD2924" s="29"/>
      <c r="AE2924" s="20" t="str">
        <f>VLOOKUP(E2924,'FILIAIS PETZ'!A:Q,17,0)</f>
        <v>SP7</v>
      </c>
      <c r="AF2924" s="20" t="str">
        <f>VLOOKUP(E2924,'FILIAIS PETZ'!A:Q,3,0)</f>
        <v>FELICIO</v>
      </c>
      <c r="AG2924" s="20" t="str">
        <f>VLOOKUP(E2924,'FILIAIS PETZ'!A:Q,2,0)</f>
        <v>R3</v>
      </c>
      <c r="AH2924" s="75">
        <v>980</v>
      </c>
      <c r="AI2924" s="16" t="s">
        <v>10565</v>
      </c>
      <c r="AJ2924" s="43">
        <f>VLOOKUP(E2924,'FILIAIS PETZ'!$A$2:$K$2000,11,0)</f>
        <v>18328118021025</v>
      </c>
      <c r="AK2924" s="44">
        <v>18328118021025</v>
      </c>
    </row>
    <row r="2925" spans="1:37" s="14" customFormat="1" ht="15" customHeight="1" thickBot="1" x14ac:dyDescent="0.25">
      <c r="A2925" s="9">
        <v>902944</v>
      </c>
      <c r="B2925" s="18">
        <f>VLOOKUP(C2925,FORNECEDORES!D:E,2,0)</f>
        <v>55566</v>
      </c>
      <c r="C2925" s="19" t="str">
        <f>VLOOKUP(D2925,FORNECEDORES!A:D,4,0)</f>
        <v>29.209.860/0001-11</v>
      </c>
      <c r="D2925" s="13" t="s">
        <v>2679</v>
      </c>
      <c r="E2925" s="20" t="str">
        <f t="shared" si="197"/>
        <v>04 0256</v>
      </c>
      <c r="F2925" s="28" t="s">
        <v>9144</v>
      </c>
      <c r="G2925" s="21" t="str">
        <f>VLOOKUP(E2925,'FILIAIS PETZ'!A:E,5,0)</f>
        <v>PETZ ACLIMAÇÃO</v>
      </c>
      <c r="H2925" s="20" t="str">
        <f>VLOOKUP(E2925,'FILIAIS PETZ'!A:D,4,0)</f>
        <v>ACLM-SP</v>
      </c>
      <c r="I2925" s="85">
        <v>45415</v>
      </c>
      <c r="J2925" s="9">
        <v>902944</v>
      </c>
      <c r="K2925" s="9" t="s">
        <v>9035</v>
      </c>
      <c r="L2925" s="83" t="s">
        <v>10569</v>
      </c>
      <c r="M2925" s="85">
        <v>45426</v>
      </c>
      <c r="N2925" s="85">
        <v>45455</v>
      </c>
      <c r="O2925" s="85">
        <v>45434</v>
      </c>
      <c r="P2925" s="57" t="s">
        <v>4990</v>
      </c>
      <c r="Q2925" s="84">
        <v>3</v>
      </c>
      <c r="R2925" s="84">
        <v>1</v>
      </c>
      <c r="S2925" s="84">
        <v>8</v>
      </c>
      <c r="T2925" s="84" t="s">
        <v>32</v>
      </c>
      <c r="U2925" s="84">
        <v>11002</v>
      </c>
      <c r="V2925" s="84">
        <v>11002</v>
      </c>
      <c r="W2925" s="84" t="s">
        <v>5019</v>
      </c>
      <c r="X2925" s="84" t="s">
        <v>4992</v>
      </c>
      <c r="Y2925" s="10" t="s">
        <v>4980</v>
      </c>
      <c r="Z2925" s="10" t="s">
        <v>4980</v>
      </c>
      <c r="AA2925" s="10" t="s">
        <v>4992</v>
      </c>
      <c r="AB2925" s="10" t="s">
        <v>5066</v>
      </c>
      <c r="AC2925" s="84" t="s">
        <v>5006</v>
      </c>
      <c r="AD2925" s="29"/>
      <c r="AE2925" s="20" t="str">
        <f>VLOOKUP(E2925,'FILIAIS PETZ'!A:Q,17,0)</f>
        <v>SP2</v>
      </c>
      <c r="AF2925" s="20" t="str">
        <f>VLOOKUP(E2925,'FILIAIS PETZ'!A:Q,3,0)</f>
        <v>FELICIO</v>
      </c>
      <c r="AG2925" s="20" t="str">
        <f>VLOOKUP(E2925,'FILIAIS PETZ'!A:Q,2,0)</f>
        <v>R3</v>
      </c>
      <c r="AH2925" s="75">
        <v>1000</v>
      </c>
      <c r="AI2925" s="16" t="s">
        <v>10570</v>
      </c>
      <c r="AJ2925" s="43" t="str">
        <f>VLOOKUP(E2925,'FILIAIS PETZ'!$A$2:$K$2000,11,0)</f>
        <v>18.328.118/0243-93</v>
      </c>
      <c r="AK2925" s="44" t="s">
        <v>9146</v>
      </c>
    </row>
    <row r="2926" spans="1:37" s="14" customFormat="1" ht="15" customHeight="1" thickBot="1" x14ac:dyDescent="0.25">
      <c r="A2926" s="9">
        <v>902947</v>
      </c>
      <c r="B2926" s="18">
        <f>VLOOKUP(C2926,FORNECEDORES!D:E,2,0)</f>
        <v>55566</v>
      </c>
      <c r="C2926" s="19" t="str">
        <f>VLOOKUP(D2926,FORNECEDORES!A:D,4,0)</f>
        <v>29.209.860/0001-11</v>
      </c>
      <c r="D2926" s="13" t="s">
        <v>2679</v>
      </c>
      <c r="E2926" s="20" t="str">
        <f t="shared" si="197"/>
        <v>04 0263</v>
      </c>
      <c r="F2926" s="28" t="s">
        <v>8628</v>
      </c>
      <c r="G2926" s="21" t="str">
        <f>VLOOKUP(E2926,'FILIAIS PETZ'!A:E,5,0)</f>
        <v>PETZ PÃO DE AÇUCAR JABAQUARA</v>
      </c>
      <c r="H2926" s="20" t="str">
        <f>VLOOKUP(E2926,'FILIAIS PETZ'!A:D,4,0)</f>
        <v>JABQ-SP</v>
      </c>
      <c r="I2926" s="85">
        <v>45415</v>
      </c>
      <c r="J2926" s="9">
        <v>902947</v>
      </c>
      <c r="K2926" s="9" t="s">
        <v>9035</v>
      </c>
      <c r="L2926" s="83" t="s">
        <v>10571</v>
      </c>
      <c r="M2926" s="85">
        <v>45426</v>
      </c>
      <c r="N2926" s="85">
        <v>45455</v>
      </c>
      <c r="O2926" s="85">
        <v>45434</v>
      </c>
      <c r="P2926" s="57" t="s">
        <v>4990</v>
      </c>
      <c r="Q2926" s="84">
        <v>3</v>
      </c>
      <c r="R2926" s="84">
        <v>1</v>
      </c>
      <c r="S2926" s="84">
        <v>8</v>
      </c>
      <c r="T2926" s="84" t="s">
        <v>32</v>
      </c>
      <c r="U2926" s="84">
        <v>11002</v>
      </c>
      <c r="V2926" s="84">
        <v>11002</v>
      </c>
      <c r="W2926" s="84" t="s">
        <v>5019</v>
      </c>
      <c r="X2926" s="84" t="s">
        <v>4992</v>
      </c>
      <c r="Y2926" s="10" t="s">
        <v>4980</v>
      </c>
      <c r="Z2926" s="10" t="s">
        <v>4980</v>
      </c>
      <c r="AA2926" s="10" t="s">
        <v>4992</v>
      </c>
      <c r="AB2926" s="10" t="s">
        <v>5066</v>
      </c>
      <c r="AC2926" s="84" t="s">
        <v>5006</v>
      </c>
      <c r="AD2926" s="29"/>
      <c r="AE2926" s="20" t="str">
        <f>VLOOKUP(E2926,'FILIAIS PETZ'!A:Q,17,0)</f>
        <v>SP3</v>
      </c>
      <c r="AF2926" s="20" t="str">
        <f>VLOOKUP(E2926,'FILIAIS PETZ'!A:Q,3,0)</f>
        <v>FELICIO</v>
      </c>
      <c r="AG2926" s="20" t="str">
        <f>VLOOKUP(E2926,'FILIAIS PETZ'!A:Q,2,0)</f>
        <v>R3</v>
      </c>
      <c r="AH2926" s="75">
        <v>1000</v>
      </c>
      <c r="AI2926" s="16" t="s">
        <v>10570</v>
      </c>
      <c r="AJ2926" s="43" t="str">
        <f>VLOOKUP(E2926,'FILIAIS PETZ'!$A$2:$K$2000,11,0)</f>
        <v>18.328.118/0258-70</v>
      </c>
      <c r="AK2926" s="44" t="s">
        <v>9134</v>
      </c>
    </row>
    <row r="2927" spans="1:37" s="14" customFormat="1" ht="15" customHeight="1" thickBot="1" x14ac:dyDescent="0.25">
      <c r="A2927" s="9">
        <v>903076</v>
      </c>
      <c r="B2927" s="18">
        <f>VLOOKUP(C2927,FORNECEDORES!D:E,2,0)</f>
        <v>530375</v>
      </c>
      <c r="C2927" s="19" t="str">
        <f>VLOOKUP(D2927,FORNECEDORES!A:D,4,0)</f>
        <v>23.080.842/0001-04</v>
      </c>
      <c r="D2927" s="13" t="s">
        <v>4370</v>
      </c>
      <c r="E2927" s="20" t="str">
        <f t="shared" si="197"/>
        <v>04 0135</v>
      </c>
      <c r="F2927" s="28" t="s">
        <v>8712</v>
      </c>
      <c r="G2927" s="21" t="str">
        <f>VLOOKUP(E2927,'FILIAIS PETZ'!A:E,5,0)</f>
        <v>PETZ CARREFOUR ANCHIETA</v>
      </c>
      <c r="H2927" s="20" t="str">
        <f>VLOOKUP(E2927,'FILIAIS PETZ'!A:D,4,0)</f>
        <v>ANCH-SP</v>
      </c>
      <c r="I2927" s="85">
        <v>45415</v>
      </c>
      <c r="J2927" s="9">
        <v>903076</v>
      </c>
      <c r="K2927" s="9" t="s">
        <v>9035</v>
      </c>
      <c r="L2927" s="83" t="s">
        <v>6235</v>
      </c>
      <c r="M2927" s="85">
        <v>45421</v>
      </c>
      <c r="N2927" s="85">
        <v>45448</v>
      </c>
      <c r="O2927" s="85">
        <v>45426</v>
      </c>
      <c r="P2927" s="57" t="s">
        <v>4990</v>
      </c>
      <c r="Q2927" s="84">
        <v>3</v>
      </c>
      <c r="R2927" s="84">
        <v>1</v>
      </c>
      <c r="S2927" s="84">
        <v>8</v>
      </c>
      <c r="T2927" s="84" t="s">
        <v>32</v>
      </c>
      <c r="U2927" s="84">
        <v>11002</v>
      </c>
      <c r="V2927" s="84">
        <v>11002</v>
      </c>
      <c r="W2927" s="84" t="s">
        <v>5019</v>
      </c>
      <c r="X2927" s="84" t="s">
        <v>4985</v>
      </c>
      <c r="Y2927" s="9" t="s">
        <v>4980</v>
      </c>
      <c r="Z2927" s="9" t="s">
        <v>4980</v>
      </c>
      <c r="AA2927" s="9" t="s">
        <v>4989</v>
      </c>
      <c r="AB2927" s="9" t="s">
        <v>5066</v>
      </c>
      <c r="AC2927" s="84" t="s">
        <v>5006</v>
      </c>
      <c r="AD2927" s="29"/>
      <c r="AE2927" s="20" t="str">
        <f>VLOOKUP(E2927,'FILIAIS PETZ'!A:Q,17,0)</f>
        <v>SP3</v>
      </c>
      <c r="AF2927" s="20" t="str">
        <f>VLOOKUP(E2927,'FILIAIS PETZ'!A:Q,3,0)</f>
        <v>FELICIO</v>
      </c>
      <c r="AG2927" s="20" t="str">
        <f>VLOOKUP(E2927,'FILIAIS PETZ'!A:Q,2,0)</f>
        <v>R3</v>
      </c>
      <c r="AH2927" s="75">
        <v>850</v>
      </c>
      <c r="AI2927" s="16" t="s">
        <v>10572</v>
      </c>
      <c r="AJ2927" s="43">
        <f>VLOOKUP(E2927,'FILIAIS PETZ'!$A$2:$K$2000,11,0)</f>
        <v>18328118012549</v>
      </c>
      <c r="AK2927" s="44">
        <v>18328118012549</v>
      </c>
    </row>
    <row r="2928" spans="1:37" s="14" customFormat="1" ht="15" customHeight="1" thickBot="1" x14ac:dyDescent="0.25">
      <c r="A2928" s="9">
        <v>903071</v>
      </c>
      <c r="B2928" s="18">
        <f>VLOOKUP(C2928,FORNECEDORES!D:E,2,0)</f>
        <v>530375</v>
      </c>
      <c r="C2928" s="19" t="str">
        <f>VLOOKUP(D2928,FORNECEDORES!A:D,4,0)</f>
        <v>23.080.842/0001-04</v>
      </c>
      <c r="D2928" s="13" t="s">
        <v>4370</v>
      </c>
      <c r="E2928" s="20" t="str">
        <f t="shared" si="197"/>
        <v>04 0284</v>
      </c>
      <c r="F2928" s="28" t="s">
        <v>8966</v>
      </c>
      <c r="G2928" s="21" t="str">
        <f>VLOOKUP(E2928,'FILIAIS PETZ'!A:E,5,0)</f>
        <v>PETZ ASSAI ANCHIETA</v>
      </c>
      <c r="H2928" s="20" t="str">
        <f>VLOOKUP(E2928,'FILIAIS PETZ'!A:D,4,0)</f>
        <v>ASAC-SP</v>
      </c>
      <c r="I2928" s="85">
        <v>45415</v>
      </c>
      <c r="J2928" s="9">
        <v>903071</v>
      </c>
      <c r="K2928" s="9" t="s">
        <v>9035</v>
      </c>
      <c r="L2928" s="83" t="s">
        <v>10573</v>
      </c>
      <c r="M2928" s="85">
        <v>45421</v>
      </c>
      <c r="N2928" s="85">
        <v>45448</v>
      </c>
      <c r="O2928" s="85">
        <v>45426</v>
      </c>
      <c r="P2928" s="57" t="s">
        <v>4990</v>
      </c>
      <c r="Q2928" s="84">
        <v>3</v>
      </c>
      <c r="R2928" s="84">
        <v>1</v>
      </c>
      <c r="S2928" s="84">
        <v>8</v>
      </c>
      <c r="T2928" s="84" t="s">
        <v>32</v>
      </c>
      <c r="U2928" s="84">
        <v>11002</v>
      </c>
      <c r="V2928" s="84">
        <v>11002</v>
      </c>
      <c r="W2928" s="84" t="s">
        <v>5019</v>
      </c>
      <c r="X2928" s="84" t="s">
        <v>4985</v>
      </c>
      <c r="Y2928" s="9" t="s">
        <v>4980</v>
      </c>
      <c r="Z2928" s="9" t="s">
        <v>4980</v>
      </c>
      <c r="AA2928" s="9" t="s">
        <v>4989</v>
      </c>
      <c r="AB2928" s="9" t="s">
        <v>5066</v>
      </c>
      <c r="AC2928" s="84" t="s">
        <v>5006</v>
      </c>
      <c r="AD2928" s="29"/>
      <c r="AE2928" s="20" t="str">
        <f>VLOOKUP(E2928,'FILIAIS PETZ'!A:Q,17,0)</f>
        <v>SP3</v>
      </c>
      <c r="AF2928" s="20" t="str">
        <f>VLOOKUP(E2928,'FILIAIS PETZ'!A:Q,3,0)</f>
        <v>FELICIO</v>
      </c>
      <c r="AG2928" s="20" t="str">
        <f>VLOOKUP(E2928,'FILIAIS PETZ'!A:Q,2,0)</f>
        <v>R3</v>
      </c>
      <c r="AH2928" s="75">
        <v>850</v>
      </c>
      <c r="AI2928" s="16" t="s">
        <v>10572</v>
      </c>
      <c r="AJ2928" s="43" t="str">
        <f>VLOOKUP(E2928,'FILIAIS PETZ'!$A$2:$K$2000,11,0)</f>
        <v>18.328.118/0290-00</v>
      </c>
      <c r="AK2928" s="44" t="s">
        <v>9283</v>
      </c>
    </row>
    <row r="2929" spans="1:37" s="14" customFormat="1" ht="15" customHeight="1" thickBot="1" x14ac:dyDescent="0.25">
      <c r="A2929" s="9">
        <v>903074</v>
      </c>
      <c r="B2929" s="18">
        <f>VLOOKUP(C2929,FORNECEDORES!D:E,2,0)</f>
        <v>530375</v>
      </c>
      <c r="C2929" s="19" t="str">
        <f>VLOOKUP(D2929,FORNECEDORES!A:D,4,0)</f>
        <v>23.080.842/0001-04</v>
      </c>
      <c r="D2929" s="13" t="s">
        <v>4370</v>
      </c>
      <c r="E2929" s="20" t="str">
        <f t="shared" si="197"/>
        <v>04 0247</v>
      </c>
      <c r="F2929" s="28" t="s">
        <v>8967</v>
      </c>
      <c r="G2929" s="21" t="str">
        <f>VLOOKUP(E2929,'FILIAIS PETZ'!A:E,5,0)</f>
        <v>PETZ AV GOIÁS</v>
      </c>
      <c r="H2929" s="20" t="str">
        <f>VLOOKUP(E2929,'FILIAIS PETZ'!A:D,4,0)</f>
        <v>AVGO-SP</v>
      </c>
      <c r="I2929" s="85">
        <v>45415</v>
      </c>
      <c r="J2929" s="9">
        <v>903074</v>
      </c>
      <c r="K2929" s="9" t="s">
        <v>9035</v>
      </c>
      <c r="L2929" s="83" t="s">
        <v>10574</v>
      </c>
      <c r="M2929" s="85">
        <v>45421</v>
      </c>
      <c r="N2929" s="85">
        <v>45448</v>
      </c>
      <c r="O2929" s="85">
        <v>45426</v>
      </c>
      <c r="P2929" s="57" t="s">
        <v>4990</v>
      </c>
      <c r="Q2929" s="84">
        <v>3</v>
      </c>
      <c r="R2929" s="84">
        <v>1</v>
      </c>
      <c r="S2929" s="84">
        <v>8</v>
      </c>
      <c r="T2929" s="84" t="s">
        <v>32</v>
      </c>
      <c r="U2929" s="84">
        <v>11002</v>
      </c>
      <c r="V2929" s="84">
        <v>11002</v>
      </c>
      <c r="W2929" s="84" t="s">
        <v>5019</v>
      </c>
      <c r="X2929" s="84" t="s">
        <v>4985</v>
      </c>
      <c r="Y2929" s="9" t="s">
        <v>4980</v>
      </c>
      <c r="Z2929" s="9" t="s">
        <v>4980</v>
      </c>
      <c r="AA2929" s="9" t="s">
        <v>4989</v>
      </c>
      <c r="AB2929" s="9" t="s">
        <v>5066</v>
      </c>
      <c r="AC2929" s="84" t="s">
        <v>5006</v>
      </c>
      <c r="AD2929" s="29"/>
      <c r="AE2929" s="20" t="str">
        <f>VLOOKUP(E2929,'FILIAIS PETZ'!A:Q,17,0)</f>
        <v>SP3</v>
      </c>
      <c r="AF2929" s="20" t="str">
        <f>VLOOKUP(E2929,'FILIAIS PETZ'!A:Q,3,0)</f>
        <v>FELICIO</v>
      </c>
      <c r="AG2929" s="20" t="str">
        <f>VLOOKUP(E2929,'FILIAIS PETZ'!A:Q,2,0)</f>
        <v>R3</v>
      </c>
      <c r="AH2929" s="75">
        <v>850</v>
      </c>
      <c r="AI2929" s="16" t="s">
        <v>10572</v>
      </c>
      <c r="AJ2929" s="43" t="str">
        <f>VLOOKUP(E2929,'FILIAIS PETZ'!$A$2:$K$2000,11,0)</f>
        <v>18.328.118/0236-64</v>
      </c>
      <c r="AK2929" s="44" t="s">
        <v>9093</v>
      </c>
    </row>
    <row r="2930" spans="1:37" s="14" customFormat="1" ht="15" customHeight="1" thickBot="1" x14ac:dyDescent="0.25">
      <c r="A2930" s="9">
        <v>903079</v>
      </c>
      <c r="B2930" s="18">
        <f>VLOOKUP(C2930,FORNECEDORES!D:E,2,0)</f>
        <v>530375</v>
      </c>
      <c r="C2930" s="19" t="str">
        <f>VLOOKUP(D2930,FORNECEDORES!A:D,4,0)</f>
        <v>23.080.842/0001-04</v>
      </c>
      <c r="D2930" s="13" t="s">
        <v>4370</v>
      </c>
      <c r="E2930" s="20" t="str">
        <f t="shared" si="197"/>
        <v>04 0024</v>
      </c>
      <c r="F2930" s="28" t="s">
        <v>8626</v>
      </c>
      <c r="G2930" s="21" t="str">
        <f>VLOOKUP(E2930,'FILIAIS PETZ'!A:E,5,0)</f>
        <v>PETZ DIADEMA</v>
      </c>
      <c r="H2930" s="20" t="str">
        <f>VLOOKUP(E2930,'FILIAIS PETZ'!A:D,4,0)</f>
        <v>DDMA-SP</v>
      </c>
      <c r="I2930" s="85">
        <v>45415</v>
      </c>
      <c r="J2930" s="9">
        <v>903079</v>
      </c>
      <c r="K2930" s="9" t="s">
        <v>9035</v>
      </c>
      <c r="L2930" s="83" t="s">
        <v>10575</v>
      </c>
      <c r="M2930" s="85">
        <v>45421</v>
      </c>
      <c r="N2930" s="85">
        <v>45448</v>
      </c>
      <c r="O2930" s="85">
        <v>45426</v>
      </c>
      <c r="P2930" s="57" t="s">
        <v>4990</v>
      </c>
      <c r="Q2930" s="84">
        <v>3</v>
      </c>
      <c r="R2930" s="84">
        <v>1</v>
      </c>
      <c r="S2930" s="84">
        <v>8</v>
      </c>
      <c r="T2930" s="84" t="s">
        <v>32</v>
      </c>
      <c r="U2930" s="84">
        <v>11002</v>
      </c>
      <c r="V2930" s="84">
        <v>11002</v>
      </c>
      <c r="W2930" s="84" t="s">
        <v>5019</v>
      </c>
      <c r="X2930" s="84" t="s">
        <v>4985</v>
      </c>
      <c r="Y2930" s="9" t="s">
        <v>4980</v>
      </c>
      <c r="Z2930" s="9" t="s">
        <v>4980</v>
      </c>
      <c r="AA2930" s="9" t="s">
        <v>4989</v>
      </c>
      <c r="AB2930" s="9" t="s">
        <v>5066</v>
      </c>
      <c r="AC2930" s="84" t="s">
        <v>5006</v>
      </c>
      <c r="AD2930" s="29"/>
      <c r="AE2930" s="20" t="str">
        <f>VLOOKUP(E2930,'FILIAIS PETZ'!A:Q,17,0)</f>
        <v>SP3</v>
      </c>
      <c r="AF2930" s="20" t="str">
        <f>VLOOKUP(E2930,'FILIAIS PETZ'!A:Q,3,0)</f>
        <v>FELICIO</v>
      </c>
      <c r="AG2930" s="20" t="str">
        <f>VLOOKUP(E2930,'FILIAIS PETZ'!A:Q,2,0)</f>
        <v>R3</v>
      </c>
      <c r="AH2930" s="75">
        <v>850</v>
      </c>
      <c r="AI2930" s="16" t="s">
        <v>10572</v>
      </c>
      <c r="AJ2930" s="43">
        <f>VLOOKUP(E2930,'FILIAIS PETZ'!$A$2:$K$2000,11,0)</f>
        <v>18328118000966</v>
      </c>
      <c r="AK2930" s="44">
        <v>18328118000966</v>
      </c>
    </row>
    <row r="2931" spans="1:37" s="14" customFormat="1" ht="15" customHeight="1" thickBot="1" x14ac:dyDescent="0.25">
      <c r="A2931" s="9">
        <v>903080</v>
      </c>
      <c r="B2931" s="18">
        <f>VLOOKUP(C2931,FORNECEDORES!D:E,2,0)</f>
        <v>530375</v>
      </c>
      <c r="C2931" s="19" t="str">
        <f>VLOOKUP(D2931,FORNECEDORES!A:D,4,0)</f>
        <v>23.080.842/0001-04</v>
      </c>
      <c r="D2931" s="13" t="s">
        <v>4370</v>
      </c>
      <c r="E2931" s="20" t="str">
        <f t="shared" si="197"/>
        <v>04 0069</v>
      </c>
      <c r="F2931" s="28" t="s">
        <v>8968</v>
      </c>
      <c r="G2931" s="21" t="str">
        <f>VLOOKUP(E2931,'FILIAIS PETZ'!A:E,5,0)</f>
        <v>PETZ GIOVANNI PIRELLI</v>
      </c>
      <c r="H2931" s="20" t="str">
        <f>VLOOKUP(E2931,'FILIAIS PETZ'!A:D,4,0)</f>
        <v>GPIR-SP</v>
      </c>
      <c r="I2931" s="85">
        <v>45415</v>
      </c>
      <c r="J2931" s="9">
        <v>903080</v>
      </c>
      <c r="K2931" s="9" t="s">
        <v>9035</v>
      </c>
      <c r="L2931" s="83" t="s">
        <v>10576</v>
      </c>
      <c r="M2931" s="85">
        <v>45421</v>
      </c>
      <c r="N2931" s="85">
        <v>45448</v>
      </c>
      <c r="O2931" s="85">
        <v>45426</v>
      </c>
      <c r="P2931" s="57" t="s">
        <v>4990</v>
      </c>
      <c r="Q2931" s="84">
        <v>3</v>
      </c>
      <c r="R2931" s="84">
        <v>1</v>
      </c>
      <c r="S2931" s="84">
        <v>8</v>
      </c>
      <c r="T2931" s="84" t="s">
        <v>32</v>
      </c>
      <c r="U2931" s="84">
        <v>11002</v>
      </c>
      <c r="V2931" s="84">
        <v>11002</v>
      </c>
      <c r="W2931" s="84" t="s">
        <v>5019</v>
      </c>
      <c r="X2931" s="84" t="s">
        <v>4985</v>
      </c>
      <c r="Y2931" s="9" t="s">
        <v>4980</v>
      </c>
      <c r="Z2931" s="9" t="s">
        <v>4980</v>
      </c>
      <c r="AA2931" s="9" t="s">
        <v>4989</v>
      </c>
      <c r="AB2931" s="9" t="s">
        <v>5066</v>
      </c>
      <c r="AC2931" s="84" t="s">
        <v>5006</v>
      </c>
      <c r="AD2931" s="29"/>
      <c r="AE2931" s="20" t="str">
        <f>VLOOKUP(E2931,'FILIAIS PETZ'!A:Q,17,0)</f>
        <v>SP3</v>
      </c>
      <c r="AF2931" s="20" t="str">
        <f>VLOOKUP(E2931,'FILIAIS PETZ'!A:Q,3,0)</f>
        <v>FELICIO</v>
      </c>
      <c r="AG2931" s="20" t="str">
        <f>VLOOKUP(E2931,'FILIAIS PETZ'!A:Q,2,0)</f>
        <v>R3</v>
      </c>
      <c r="AH2931" s="75">
        <v>850</v>
      </c>
      <c r="AI2931" s="16" t="s">
        <v>10572</v>
      </c>
      <c r="AJ2931" s="43">
        <f>VLOOKUP(E2931,'FILIAIS PETZ'!$A$2:$K$2000,11,0)</f>
        <v>18328118006905</v>
      </c>
      <c r="AK2931" s="44">
        <v>18328118006905</v>
      </c>
    </row>
    <row r="2932" spans="1:37" s="14" customFormat="1" ht="15" customHeight="1" thickBot="1" x14ac:dyDescent="0.25">
      <c r="A2932" s="9">
        <v>903082</v>
      </c>
      <c r="B2932" s="18">
        <f>VLOOKUP(C2932,FORNECEDORES!D:E,2,0)</f>
        <v>530375</v>
      </c>
      <c r="C2932" s="19" t="str">
        <f>VLOOKUP(D2932,FORNECEDORES!A:D,4,0)</f>
        <v>23.080.842/0001-04</v>
      </c>
      <c r="D2932" s="13" t="s">
        <v>4370</v>
      </c>
      <c r="E2932" s="20" t="str">
        <f t="shared" si="197"/>
        <v>04 0138</v>
      </c>
      <c r="F2932" s="28" t="s">
        <v>8627</v>
      </c>
      <c r="G2932" s="21" t="str">
        <f>VLOOKUP(E2932,'FILIAIS PETZ'!A:E,5,0)</f>
        <v>PETZ JOÃO FIRMINO</v>
      </c>
      <c r="H2932" s="20" t="str">
        <f>VLOOKUP(E2932,'FILIAIS PETZ'!A:D,4,0)</f>
        <v>JFIR-SP</v>
      </c>
      <c r="I2932" s="85">
        <v>45415</v>
      </c>
      <c r="J2932" s="9">
        <v>903082</v>
      </c>
      <c r="K2932" s="9" t="s">
        <v>9035</v>
      </c>
      <c r="L2932" s="83" t="s">
        <v>10577</v>
      </c>
      <c r="M2932" s="85">
        <v>45421</v>
      </c>
      <c r="N2932" s="85">
        <v>45448</v>
      </c>
      <c r="O2932" s="85">
        <v>45426</v>
      </c>
      <c r="P2932" s="57" t="s">
        <v>4990</v>
      </c>
      <c r="Q2932" s="84">
        <v>3</v>
      </c>
      <c r="R2932" s="84">
        <v>1</v>
      </c>
      <c r="S2932" s="84">
        <v>8</v>
      </c>
      <c r="T2932" s="84" t="s">
        <v>32</v>
      </c>
      <c r="U2932" s="84">
        <v>11002</v>
      </c>
      <c r="V2932" s="84">
        <v>11002</v>
      </c>
      <c r="W2932" s="84" t="s">
        <v>5019</v>
      </c>
      <c r="X2932" s="84" t="s">
        <v>4985</v>
      </c>
      <c r="Y2932" s="9" t="s">
        <v>4980</v>
      </c>
      <c r="Z2932" s="9" t="s">
        <v>4980</v>
      </c>
      <c r="AA2932" s="9" t="s">
        <v>4989</v>
      </c>
      <c r="AB2932" s="9" t="s">
        <v>5066</v>
      </c>
      <c r="AC2932" s="84" t="s">
        <v>5006</v>
      </c>
      <c r="AD2932" s="29"/>
      <c r="AE2932" s="20" t="str">
        <f>VLOOKUP(E2932,'FILIAIS PETZ'!A:Q,17,0)</f>
        <v>SP3</v>
      </c>
      <c r="AF2932" s="20" t="str">
        <f>VLOOKUP(E2932,'FILIAIS PETZ'!A:Q,3,0)</f>
        <v>FELICIO</v>
      </c>
      <c r="AG2932" s="20" t="str">
        <f>VLOOKUP(E2932,'FILIAIS PETZ'!A:Q,2,0)</f>
        <v>R3</v>
      </c>
      <c r="AH2932" s="75">
        <v>850</v>
      </c>
      <c r="AI2932" s="16" t="s">
        <v>10572</v>
      </c>
      <c r="AJ2932" s="43">
        <f>VLOOKUP(E2932,'FILIAIS PETZ'!$A$2:$K$2000,11,0)</f>
        <v>18328118012972</v>
      </c>
      <c r="AK2932" s="44">
        <v>18328118012972</v>
      </c>
    </row>
    <row r="2933" spans="1:37" s="14" customFormat="1" ht="15" customHeight="1" thickBot="1" x14ac:dyDescent="0.25">
      <c r="A2933" s="9">
        <v>903083</v>
      </c>
      <c r="B2933" s="18">
        <f>VLOOKUP(C2933,FORNECEDORES!D:E,2,0)</f>
        <v>530375</v>
      </c>
      <c r="C2933" s="19" t="str">
        <f>VLOOKUP(D2933,FORNECEDORES!A:D,4,0)</f>
        <v>23.080.842/0001-04</v>
      </c>
      <c r="D2933" s="13" t="s">
        <v>4370</v>
      </c>
      <c r="E2933" s="20" t="str">
        <f t="shared" si="197"/>
        <v>04 0181</v>
      </c>
      <c r="F2933" s="28" t="s">
        <v>8969</v>
      </c>
      <c r="G2933" s="21" t="str">
        <f>VLOOKUP(E2933,'FILIAIS PETZ'!A:E,5,0)</f>
        <v>PETZ MAUA SHOPPING</v>
      </c>
      <c r="H2933" s="20" t="str">
        <f>VLOOKUP(E2933,'FILIAIS PETZ'!A:D,4,0)</f>
        <v>MAUA-SP</v>
      </c>
      <c r="I2933" s="85">
        <v>45415</v>
      </c>
      <c r="J2933" s="9">
        <v>903083</v>
      </c>
      <c r="K2933" s="9" t="s">
        <v>9035</v>
      </c>
      <c r="L2933" s="83" t="s">
        <v>10578</v>
      </c>
      <c r="M2933" s="85">
        <v>45421</v>
      </c>
      <c r="N2933" s="85">
        <v>45448</v>
      </c>
      <c r="O2933" s="85">
        <v>45426</v>
      </c>
      <c r="P2933" s="57" t="s">
        <v>4990</v>
      </c>
      <c r="Q2933" s="84">
        <v>3</v>
      </c>
      <c r="R2933" s="84">
        <v>1</v>
      </c>
      <c r="S2933" s="84">
        <v>8</v>
      </c>
      <c r="T2933" s="84" t="s">
        <v>32</v>
      </c>
      <c r="U2933" s="84">
        <v>11002</v>
      </c>
      <c r="V2933" s="84">
        <v>11002</v>
      </c>
      <c r="W2933" s="84" t="s">
        <v>5019</v>
      </c>
      <c r="X2933" s="84" t="s">
        <v>4985</v>
      </c>
      <c r="Y2933" s="9" t="s">
        <v>4980</v>
      </c>
      <c r="Z2933" s="9" t="s">
        <v>4980</v>
      </c>
      <c r="AA2933" s="9" t="s">
        <v>4989</v>
      </c>
      <c r="AB2933" s="9" t="s">
        <v>5066</v>
      </c>
      <c r="AC2933" s="84" t="s">
        <v>5006</v>
      </c>
      <c r="AD2933" s="29"/>
      <c r="AE2933" s="20" t="str">
        <f>VLOOKUP(E2933,'FILIAIS PETZ'!A:Q,17,0)</f>
        <v>SP3</v>
      </c>
      <c r="AF2933" s="20" t="str">
        <f>VLOOKUP(E2933,'FILIAIS PETZ'!A:Q,3,0)</f>
        <v>FELICIO</v>
      </c>
      <c r="AG2933" s="20" t="str">
        <f>VLOOKUP(E2933,'FILIAIS PETZ'!A:Q,2,0)</f>
        <v>R3</v>
      </c>
      <c r="AH2933" s="75">
        <v>850</v>
      </c>
      <c r="AI2933" s="16" t="s">
        <v>10572</v>
      </c>
      <c r="AJ2933" s="43">
        <f>VLOOKUP(E2933,'FILIAIS PETZ'!$A$2:$K$2000,11,0)</f>
        <v>18328118016617</v>
      </c>
      <c r="AK2933" s="44">
        <v>18328118016617</v>
      </c>
    </row>
    <row r="2934" spans="1:37" s="14" customFormat="1" ht="15" customHeight="1" thickBot="1" x14ac:dyDescent="0.25">
      <c r="A2934" s="9">
        <v>903091</v>
      </c>
      <c r="B2934" s="18">
        <f>VLOOKUP(C2934,FORNECEDORES!D:E,2,0)</f>
        <v>530375</v>
      </c>
      <c r="C2934" s="19" t="str">
        <f>VLOOKUP(D2934,FORNECEDORES!A:D,4,0)</f>
        <v>23.080.842/0001-04</v>
      </c>
      <c r="D2934" s="13" t="s">
        <v>4370</v>
      </c>
      <c r="E2934" s="20" t="str">
        <f t="shared" si="197"/>
        <v>04 0068</v>
      </c>
      <c r="F2934" s="28" t="s">
        <v>8958</v>
      </c>
      <c r="G2934" s="21" t="str">
        <f>VLOOKUP(E2934,'FILIAIS PETZ'!A:E,5,0)</f>
        <v>PETZ PEREIRA BARRETO</v>
      </c>
      <c r="H2934" s="20" t="str">
        <f>VLOOKUP(E2934,'FILIAIS PETZ'!A:D,4,0)</f>
        <v>PBAR-SP</v>
      </c>
      <c r="I2934" s="85">
        <v>45415</v>
      </c>
      <c r="J2934" s="9">
        <v>903091</v>
      </c>
      <c r="K2934" s="9" t="s">
        <v>9035</v>
      </c>
      <c r="L2934" s="83" t="s">
        <v>10579</v>
      </c>
      <c r="M2934" s="85">
        <v>45421</v>
      </c>
      <c r="N2934" s="85">
        <v>45448</v>
      </c>
      <c r="O2934" s="85">
        <v>45426</v>
      </c>
      <c r="P2934" s="57" t="s">
        <v>4990</v>
      </c>
      <c r="Q2934" s="84">
        <v>3</v>
      </c>
      <c r="R2934" s="84">
        <v>1</v>
      </c>
      <c r="S2934" s="84">
        <v>8</v>
      </c>
      <c r="T2934" s="84" t="s">
        <v>32</v>
      </c>
      <c r="U2934" s="84">
        <v>11002</v>
      </c>
      <c r="V2934" s="84">
        <v>11002</v>
      </c>
      <c r="W2934" s="84" t="s">
        <v>5019</v>
      </c>
      <c r="X2934" s="84" t="s">
        <v>4985</v>
      </c>
      <c r="Y2934" s="9" t="s">
        <v>4980</v>
      </c>
      <c r="Z2934" s="9" t="s">
        <v>4980</v>
      </c>
      <c r="AA2934" s="9" t="s">
        <v>4989</v>
      </c>
      <c r="AB2934" s="9" t="s">
        <v>5066</v>
      </c>
      <c r="AC2934" s="84" t="s">
        <v>5006</v>
      </c>
      <c r="AD2934" s="29"/>
      <c r="AE2934" s="20" t="str">
        <f>VLOOKUP(E2934,'FILIAIS PETZ'!A:Q,17,0)</f>
        <v>SP3</v>
      </c>
      <c r="AF2934" s="20" t="str">
        <f>VLOOKUP(E2934,'FILIAIS PETZ'!A:Q,3,0)</f>
        <v>FELICIO</v>
      </c>
      <c r="AG2934" s="20" t="str">
        <f>VLOOKUP(E2934,'FILIAIS PETZ'!A:Q,2,0)</f>
        <v>R3</v>
      </c>
      <c r="AH2934" s="75">
        <v>850</v>
      </c>
      <c r="AI2934" s="16" t="s">
        <v>10572</v>
      </c>
      <c r="AJ2934" s="43">
        <f>VLOOKUP(E2934,'FILIAIS PETZ'!$A$2:$K$2000,11,0)</f>
        <v>18328118007111</v>
      </c>
      <c r="AK2934" s="44">
        <v>18328118007111</v>
      </c>
    </row>
    <row r="2935" spans="1:37" s="14" customFormat="1" ht="15" customHeight="1" thickBot="1" x14ac:dyDescent="0.25">
      <c r="A2935" s="9">
        <v>903094</v>
      </c>
      <c r="B2935" s="18">
        <f>VLOOKUP(C2935,FORNECEDORES!D:E,2,0)</f>
        <v>530375</v>
      </c>
      <c r="C2935" s="19" t="str">
        <f>VLOOKUP(D2935,FORNECEDORES!A:D,4,0)</f>
        <v>23.080.842/0001-04</v>
      </c>
      <c r="D2935" s="13" t="s">
        <v>4370</v>
      </c>
      <c r="E2935" s="20" t="str">
        <f t="shared" si="197"/>
        <v>04 0116</v>
      </c>
      <c r="F2935" s="28" t="s">
        <v>8970</v>
      </c>
      <c r="G2935" s="21" t="str">
        <f>VLOOKUP(E2935,'FILIAIS PETZ'!A:E,5,0)</f>
        <v>PETZ SANTO ANDRE DOM PEDRO</v>
      </c>
      <c r="H2935" s="20" t="str">
        <f>VLOOKUP(E2935,'FILIAIS PETZ'!A:D,4,0)</f>
        <v>SADP-SP</v>
      </c>
      <c r="I2935" s="85">
        <v>45415</v>
      </c>
      <c r="J2935" s="9">
        <v>903094</v>
      </c>
      <c r="K2935" s="9" t="s">
        <v>9035</v>
      </c>
      <c r="L2935" s="83" t="s">
        <v>10580</v>
      </c>
      <c r="M2935" s="85">
        <v>45421</v>
      </c>
      <c r="N2935" s="85">
        <v>45448</v>
      </c>
      <c r="O2935" s="85">
        <v>45426</v>
      </c>
      <c r="P2935" s="57" t="s">
        <v>4990</v>
      </c>
      <c r="Q2935" s="84">
        <v>3</v>
      </c>
      <c r="R2935" s="84">
        <v>1</v>
      </c>
      <c r="S2935" s="84">
        <v>8</v>
      </c>
      <c r="T2935" s="84" t="s">
        <v>32</v>
      </c>
      <c r="U2935" s="84">
        <v>11002</v>
      </c>
      <c r="V2935" s="84">
        <v>11002</v>
      </c>
      <c r="W2935" s="84" t="s">
        <v>5019</v>
      </c>
      <c r="X2935" s="84" t="s">
        <v>4985</v>
      </c>
      <c r="Y2935" s="9" t="s">
        <v>4980</v>
      </c>
      <c r="Z2935" s="9" t="s">
        <v>4980</v>
      </c>
      <c r="AA2935" s="9" t="s">
        <v>4989</v>
      </c>
      <c r="AB2935" s="9" t="s">
        <v>5066</v>
      </c>
      <c r="AC2935" s="84" t="s">
        <v>5006</v>
      </c>
      <c r="AD2935" s="29"/>
      <c r="AE2935" s="20" t="str">
        <f>VLOOKUP(E2935,'FILIAIS PETZ'!A:Q,17,0)</f>
        <v>SP3</v>
      </c>
      <c r="AF2935" s="20" t="str">
        <f>VLOOKUP(E2935,'FILIAIS PETZ'!A:Q,3,0)</f>
        <v>FELICIO</v>
      </c>
      <c r="AG2935" s="20" t="str">
        <f>VLOOKUP(E2935,'FILIAIS PETZ'!A:Q,2,0)</f>
        <v>R3</v>
      </c>
      <c r="AH2935" s="75">
        <v>850</v>
      </c>
      <c r="AI2935" s="16" t="s">
        <v>10572</v>
      </c>
      <c r="AJ2935" s="43">
        <f>VLOOKUP(E2935,'FILIAIS PETZ'!$A$2:$K$2000,11,0)</f>
        <v>18328118011062</v>
      </c>
      <c r="AK2935" s="44">
        <v>18328118011062</v>
      </c>
    </row>
    <row r="2936" spans="1:37" s="14" customFormat="1" ht="15" customHeight="1" thickBot="1" x14ac:dyDescent="0.25">
      <c r="A2936" s="9">
        <v>903096</v>
      </c>
      <c r="B2936" s="18">
        <f>VLOOKUP(C2936,FORNECEDORES!D:E,2,0)</f>
        <v>530375</v>
      </c>
      <c r="C2936" s="19" t="str">
        <f>VLOOKUP(D2936,FORNECEDORES!A:D,4,0)</f>
        <v>23.080.842/0001-04</v>
      </c>
      <c r="D2936" s="13" t="s">
        <v>4370</v>
      </c>
      <c r="E2936" s="20" t="str">
        <f t="shared" si="197"/>
        <v>04 0003</v>
      </c>
      <c r="F2936" s="28" t="s">
        <v>8971</v>
      </c>
      <c r="G2936" s="21" t="str">
        <f>VLOOKUP(E2936,'FILIAIS PETZ'!A:E,5,0)</f>
        <v>PETZ SAO BERNARDO</v>
      </c>
      <c r="H2936" s="20" t="str">
        <f>VLOOKUP(E2936,'FILIAIS PETZ'!A:D,4,0)</f>
        <v>SBCA-SP</v>
      </c>
      <c r="I2936" s="85">
        <v>45415</v>
      </c>
      <c r="J2936" s="9">
        <v>903096</v>
      </c>
      <c r="K2936" s="9" t="s">
        <v>9035</v>
      </c>
      <c r="L2936" s="83" t="s">
        <v>10581</v>
      </c>
      <c r="M2936" s="85">
        <v>45421</v>
      </c>
      <c r="N2936" s="85">
        <v>45448</v>
      </c>
      <c r="O2936" s="85">
        <v>45426</v>
      </c>
      <c r="P2936" s="57" t="s">
        <v>4990</v>
      </c>
      <c r="Q2936" s="84">
        <v>3</v>
      </c>
      <c r="R2936" s="84">
        <v>1</v>
      </c>
      <c r="S2936" s="84">
        <v>8</v>
      </c>
      <c r="T2936" s="84" t="s">
        <v>32</v>
      </c>
      <c r="U2936" s="84">
        <v>11002</v>
      </c>
      <c r="V2936" s="84">
        <v>11002</v>
      </c>
      <c r="W2936" s="84" t="s">
        <v>5019</v>
      </c>
      <c r="X2936" s="84" t="s">
        <v>4985</v>
      </c>
      <c r="Y2936" s="9" t="s">
        <v>4980</v>
      </c>
      <c r="Z2936" s="9" t="s">
        <v>4980</v>
      </c>
      <c r="AA2936" s="9" t="s">
        <v>4989</v>
      </c>
      <c r="AB2936" s="9" t="s">
        <v>5066</v>
      </c>
      <c r="AC2936" s="84" t="s">
        <v>5006</v>
      </c>
      <c r="AD2936" s="29"/>
      <c r="AE2936" s="20" t="str">
        <f>VLOOKUP(E2936,'FILIAIS PETZ'!A:Q,17,0)</f>
        <v>SP3</v>
      </c>
      <c r="AF2936" s="20" t="str">
        <f>VLOOKUP(E2936,'FILIAIS PETZ'!A:Q,3,0)</f>
        <v>FELICIO</v>
      </c>
      <c r="AG2936" s="20" t="str">
        <f>VLOOKUP(E2936,'FILIAIS PETZ'!A:Q,2,0)</f>
        <v>R3</v>
      </c>
      <c r="AH2936" s="75">
        <v>850</v>
      </c>
      <c r="AI2936" s="16" t="s">
        <v>10572</v>
      </c>
      <c r="AJ2936" s="43">
        <f>VLOOKUP(E2936,'FILIAIS PETZ'!$A$2:$K$2000,11,0)</f>
        <v>18328118002152</v>
      </c>
      <c r="AK2936" s="44">
        <v>18328118002152</v>
      </c>
    </row>
    <row r="2937" spans="1:37" s="14" customFormat="1" ht="15" customHeight="1" thickBot="1" x14ac:dyDescent="0.25">
      <c r="A2937" s="9">
        <v>903098</v>
      </c>
      <c r="B2937" s="18">
        <f>VLOOKUP(C2937,FORNECEDORES!D:E,2,0)</f>
        <v>530375</v>
      </c>
      <c r="C2937" s="19" t="str">
        <f>VLOOKUP(D2937,FORNECEDORES!A:D,4,0)</f>
        <v>23.080.842/0001-04</v>
      </c>
      <c r="D2937" s="13" t="s">
        <v>4370</v>
      </c>
      <c r="E2937" s="20" t="str">
        <f t="shared" si="197"/>
        <v>04 0017</v>
      </c>
      <c r="F2937" s="28" t="s">
        <v>8713</v>
      </c>
      <c r="G2937" s="21" t="str">
        <f>VLOOKUP(E2937,'FILIAIS PETZ'!A:E,5,0)</f>
        <v>PETZ CARREFOUR SAO CAETANO</v>
      </c>
      <c r="H2937" s="20" t="str">
        <f>VLOOKUP(E2937,'FILIAIS PETZ'!A:D,4,0)</f>
        <v>SCSU-SP</v>
      </c>
      <c r="I2937" s="85">
        <v>45415</v>
      </c>
      <c r="J2937" s="9">
        <v>903098</v>
      </c>
      <c r="K2937" s="9" t="s">
        <v>9035</v>
      </c>
      <c r="L2937" s="83" t="s">
        <v>10582</v>
      </c>
      <c r="M2937" s="85">
        <v>45421</v>
      </c>
      <c r="N2937" s="85">
        <v>45448</v>
      </c>
      <c r="O2937" s="85">
        <v>45426</v>
      </c>
      <c r="P2937" s="57" t="s">
        <v>4990</v>
      </c>
      <c r="Q2937" s="84">
        <v>3</v>
      </c>
      <c r="R2937" s="84">
        <v>1</v>
      </c>
      <c r="S2937" s="84">
        <v>8</v>
      </c>
      <c r="T2937" s="84" t="s">
        <v>32</v>
      </c>
      <c r="U2937" s="84">
        <v>11002</v>
      </c>
      <c r="V2937" s="84">
        <v>11002</v>
      </c>
      <c r="W2937" s="84" t="s">
        <v>5019</v>
      </c>
      <c r="X2937" s="84" t="s">
        <v>4985</v>
      </c>
      <c r="Y2937" s="9" t="s">
        <v>4980</v>
      </c>
      <c r="Z2937" s="9" t="s">
        <v>4980</v>
      </c>
      <c r="AA2937" s="9" t="s">
        <v>4989</v>
      </c>
      <c r="AB2937" s="9" t="s">
        <v>5066</v>
      </c>
      <c r="AC2937" s="84" t="s">
        <v>5006</v>
      </c>
      <c r="AD2937" s="29"/>
      <c r="AE2937" s="20" t="str">
        <f>VLOOKUP(E2937,'FILIAIS PETZ'!A:Q,17,0)</f>
        <v>SP3</v>
      </c>
      <c r="AF2937" s="20" t="str">
        <f>VLOOKUP(E2937,'FILIAIS PETZ'!A:Q,3,0)</f>
        <v>FELICIO</v>
      </c>
      <c r="AG2937" s="20" t="str">
        <f>VLOOKUP(E2937,'FILIAIS PETZ'!A:Q,2,0)</f>
        <v>R3</v>
      </c>
      <c r="AH2937" s="75">
        <v>850</v>
      </c>
      <c r="AI2937" s="16" t="s">
        <v>10572</v>
      </c>
      <c r="AJ2937" s="43">
        <f>VLOOKUP(E2937,'FILIAIS PETZ'!$A$2:$K$2000,11,0)</f>
        <v>18328118000532</v>
      </c>
      <c r="AK2937" s="44">
        <v>18328118000532</v>
      </c>
    </row>
    <row r="2938" spans="1:37" s="14" customFormat="1" ht="15" customHeight="1" thickBot="1" x14ac:dyDescent="0.25">
      <c r="A2938" s="9">
        <v>0</v>
      </c>
      <c r="B2938" s="18">
        <f>VLOOKUP(C2938,FORNECEDORES!D:E,2,0)</f>
        <v>530375</v>
      </c>
      <c r="C2938" s="19" t="str">
        <f>VLOOKUP(D2938,FORNECEDORES!A:D,4,0)</f>
        <v>23.080.842/0001-04</v>
      </c>
      <c r="D2938" s="13" t="s">
        <v>4370</v>
      </c>
      <c r="E2938" s="20" t="str">
        <f t="shared" si="197"/>
        <v>04 0258</v>
      </c>
      <c r="F2938" s="28" t="s">
        <v>8972</v>
      </c>
      <c r="G2938" s="21" t="str">
        <f>VLOOKUP(E2938,'FILIAIS PETZ'!A:E,5,0)</f>
        <v xml:space="preserve">PETZ SHOPPING GRAND PLAZA </v>
      </c>
      <c r="H2938" s="20" t="str">
        <f>VLOOKUP(E2938,'FILIAIS PETZ'!A:D,4,0)</f>
        <v>SGPZ-SP</v>
      </c>
      <c r="I2938" s="85">
        <v>45415</v>
      </c>
      <c r="J2938" s="9"/>
      <c r="K2938" s="9"/>
      <c r="L2938" s="83"/>
      <c r="M2938" s="85"/>
      <c r="N2938" s="85"/>
      <c r="O2938" s="85"/>
      <c r="P2938" s="57" t="s">
        <v>4990</v>
      </c>
      <c r="Q2938" s="84">
        <v>3</v>
      </c>
      <c r="R2938" s="84">
        <v>1</v>
      </c>
      <c r="S2938" s="84">
        <v>8</v>
      </c>
      <c r="T2938" s="84" t="s">
        <v>32</v>
      </c>
      <c r="U2938" s="84">
        <v>11002</v>
      </c>
      <c r="V2938" s="84">
        <v>11002</v>
      </c>
      <c r="W2938" s="84" t="s">
        <v>5019</v>
      </c>
      <c r="X2938" s="84" t="s">
        <v>4985</v>
      </c>
      <c r="Y2938" s="9" t="s">
        <v>4980</v>
      </c>
      <c r="Z2938" s="9" t="s">
        <v>4980</v>
      </c>
      <c r="AA2938" s="9" t="s">
        <v>4989</v>
      </c>
      <c r="AB2938" s="9" t="s">
        <v>5066</v>
      </c>
      <c r="AC2938" s="84" t="s">
        <v>5006</v>
      </c>
      <c r="AD2938" s="29"/>
      <c r="AE2938" s="20" t="str">
        <f>VLOOKUP(E2938,'FILIAIS PETZ'!A:Q,17,0)</f>
        <v>SP3</v>
      </c>
      <c r="AF2938" s="20" t="str">
        <f>VLOOKUP(E2938,'FILIAIS PETZ'!A:Q,3,0)</f>
        <v>FELICIO</v>
      </c>
      <c r="AG2938" s="20" t="str">
        <f>VLOOKUP(E2938,'FILIAIS PETZ'!A:Q,2,0)</f>
        <v>R3</v>
      </c>
      <c r="AH2938" s="75">
        <v>850</v>
      </c>
      <c r="AI2938" s="16" t="s">
        <v>10572</v>
      </c>
      <c r="AJ2938" s="43" t="str">
        <f>VLOOKUP(E2938,'FILIAIS PETZ'!$A$2:$K$2000,11,0)</f>
        <v>18.328.118/0249-89</v>
      </c>
      <c r="AK2938" s="44" t="s">
        <v>9091</v>
      </c>
    </row>
    <row r="2939" spans="1:37" s="14" customFormat="1" ht="15" customHeight="1" thickBot="1" x14ac:dyDescent="0.25">
      <c r="A2939" s="9">
        <v>903101</v>
      </c>
      <c r="B2939" s="18">
        <f>VLOOKUP(C2939,FORNECEDORES!D:E,2,0)</f>
        <v>530375</v>
      </c>
      <c r="C2939" s="19" t="str">
        <f>VLOOKUP(D2939,FORNECEDORES!A:D,4,0)</f>
        <v>23.080.842/0001-04</v>
      </c>
      <c r="D2939" s="13" t="s">
        <v>4370</v>
      </c>
      <c r="E2939" s="20" t="str">
        <f t="shared" si="197"/>
        <v>04 0243</v>
      </c>
      <c r="F2939" s="28" t="s">
        <v>8973</v>
      </c>
      <c r="G2939" s="21" t="str">
        <f>VLOOKUP(E2939,'FILIAIS PETZ'!A:E,5,0)</f>
        <v>PETZ SHOPPING GOLDEN SQUARE</v>
      </c>
      <c r="H2939" s="20" t="str">
        <f>VLOOKUP(E2939,'FILIAIS PETZ'!A:D,4,0)</f>
        <v>SGSQ-SP</v>
      </c>
      <c r="I2939" s="85">
        <v>45415</v>
      </c>
      <c r="J2939" s="9">
        <v>903101</v>
      </c>
      <c r="K2939" s="9" t="s">
        <v>9035</v>
      </c>
      <c r="L2939" s="83" t="s">
        <v>10583</v>
      </c>
      <c r="M2939" s="85">
        <v>45421</v>
      </c>
      <c r="N2939" s="85">
        <v>45448</v>
      </c>
      <c r="O2939" s="85">
        <v>45426</v>
      </c>
      <c r="P2939" s="57" t="s">
        <v>4990</v>
      </c>
      <c r="Q2939" s="84">
        <v>3</v>
      </c>
      <c r="R2939" s="84">
        <v>1</v>
      </c>
      <c r="S2939" s="84">
        <v>8</v>
      </c>
      <c r="T2939" s="84" t="s">
        <v>32</v>
      </c>
      <c r="U2939" s="84">
        <v>11002</v>
      </c>
      <c r="V2939" s="84">
        <v>11002</v>
      </c>
      <c r="W2939" s="84" t="s">
        <v>5019</v>
      </c>
      <c r="X2939" s="84" t="s">
        <v>4985</v>
      </c>
      <c r="Y2939" s="9" t="s">
        <v>4980</v>
      </c>
      <c r="Z2939" s="9" t="s">
        <v>4980</v>
      </c>
      <c r="AA2939" s="9" t="s">
        <v>4989</v>
      </c>
      <c r="AB2939" s="9" t="s">
        <v>5066</v>
      </c>
      <c r="AC2939" s="84" t="s">
        <v>5006</v>
      </c>
      <c r="AD2939" s="29"/>
      <c r="AE2939" s="20" t="str">
        <f>VLOOKUP(E2939,'FILIAIS PETZ'!A:Q,17,0)</f>
        <v>SP3</v>
      </c>
      <c r="AF2939" s="20" t="str">
        <f>VLOOKUP(E2939,'FILIAIS PETZ'!A:Q,3,0)</f>
        <v>FELICIO</v>
      </c>
      <c r="AG2939" s="20" t="str">
        <f>VLOOKUP(E2939,'FILIAIS PETZ'!A:Q,2,0)</f>
        <v>R3</v>
      </c>
      <c r="AH2939" s="75">
        <v>850</v>
      </c>
      <c r="AI2939" s="16" t="s">
        <v>10572</v>
      </c>
      <c r="AJ2939" s="43" t="str">
        <f>VLOOKUP(E2939,'FILIAIS PETZ'!$A$2:$K$2000,11,0)</f>
        <v>18.328.118/0229-35</v>
      </c>
      <c r="AK2939" s="44" t="s">
        <v>9061</v>
      </c>
    </row>
    <row r="2940" spans="1:37" s="14" customFormat="1" ht="15" customHeight="1" thickBot="1" x14ac:dyDescent="0.25">
      <c r="A2940" s="9">
        <v>903095</v>
      </c>
      <c r="B2940" s="18">
        <f>VLOOKUP(C2940,FORNECEDORES!D:E,2,0)</f>
        <v>530375</v>
      </c>
      <c r="C2940" s="19" t="str">
        <f>VLOOKUP(D2940,FORNECEDORES!A:D,4,0)</f>
        <v>23.080.842/0001-04</v>
      </c>
      <c r="D2940" s="13" t="s">
        <v>4370</v>
      </c>
      <c r="E2940" s="20" t="str">
        <f t="shared" si="197"/>
        <v>04 0044</v>
      </c>
      <c r="F2940" s="28" t="s">
        <v>8974</v>
      </c>
      <c r="G2940" s="21" t="str">
        <f>VLOOKUP(E2940,'FILIAIS PETZ'!A:E,5,0)</f>
        <v>PETZ SANTO ANDRE</v>
      </c>
      <c r="H2940" s="20" t="str">
        <f>VLOOKUP(E2940,'FILIAIS PETZ'!A:D,4,0)</f>
        <v>STAD-SP</v>
      </c>
      <c r="I2940" s="85">
        <v>45415</v>
      </c>
      <c r="J2940" s="9">
        <v>903095</v>
      </c>
      <c r="K2940" s="9" t="s">
        <v>9035</v>
      </c>
      <c r="L2940" s="83" t="s">
        <v>10584</v>
      </c>
      <c r="M2940" s="85">
        <v>45421</v>
      </c>
      <c r="N2940" s="85">
        <v>45448</v>
      </c>
      <c r="O2940" s="85">
        <v>45426</v>
      </c>
      <c r="P2940" s="57" t="s">
        <v>4990</v>
      </c>
      <c r="Q2940" s="84">
        <v>3</v>
      </c>
      <c r="R2940" s="84">
        <v>1</v>
      </c>
      <c r="S2940" s="84">
        <v>8</v>
      </c>
      <c r="T2940" s="84" t="s">
        <v>32</v>
      </c>
      <c r="U2940" s="84">
        <v>11002</v>
      </c>
      <c r="V2940" s="84">
        <v>11002</v>
      </c>
      <c r="W2940" s="84" t="s">
        <v>5019</v>
      </c>
      <c r="X2940" s="84" t="s">
        <v>4985</v>
      </c>
      <c r="Y2940" s="9" t="s">
        <v>4980</v>
      </c>
      <c r="Z2940" s="9" t="s">
        <v>4980</v>
      </c>
      <c r="AA2940" s="9" t="s">
        <v>4989</v>
      </c>
      <c r="AB2940" s="9" t="s">
        <v>5066</v>
      </c>
      <c r="AC2940" s="84" t="s">
        <v>5006</v>
      </c>
      <c r="AD2940" s="29"/>
      <c r="AE2940" s="20" t="str">
        <f>VLOOKUP(E2940,'FILIAIS PETZ'!A:Q,17,0)</f>
        <v>SP3</v>
      </c>
      <c r="AF2940" s="20" t="str">
        <f>VLOOKUP(E2940,'FILIAIS PETZ'!A:Q,3,0)</f>
        <v>FELICIO</v>
      </c>
      <c r="AG2940" s="20" t="str">
        <f>VLOOKUP(E2940,'FILIAIS PETZ'!A:Q,2,0)</f>
        <v>R3</v>
      </c>
      <c r="AH2940" s="75">
        <v>850</v>
      </c>
      <c r="AI2940" s="16" t="s">
        <v>10572</v>
      </c>
      <c r="AJ2940" s="43">
        <f>VLOOKUP(E2940,'FILIAIS PETZ'!$A$2:$K$2000,11,0)</f>
        <v>18328118004600</v>
      </c>
      <c r="AK2940" s="44">
        <v>18328118004600</v>
      </c>
    </row>
    <row r="2941" spans="1:37" s="14" customFormat="1" ht="15" customHeight="1" thickBot="1" x14ac:dyDescent="0.25">
      <c r="A2941" s="9">
        <v>903115</v>
      </c>
      <c r="B2941" s="18">
        <f>VLOOKUP(C2941,FORNECEDORES!D:E,2,0)</f>
        <v>55666</v>
      </c>
      <c r="C2941" s="19" t="str">
        <f>VLOOKUP(D2941,FORNECEDORES!A:D,4,0)</f>
        <v>33.045.885/0001-02</v>
      </c>
      <c r="D2941" s="13" t="s">
        <v>2848</v>
      </c>
      <c r="E2941" s="20" t="str">
        <f t="shared" si="197"/>
        <v>04 0135</v>
      </c>
      <c r="F2941" s="28" t="s">
        <v>8712</v>
      </c>
      <c r="G2941" s="21" t="str">
        <f>VLOOKUP(E2941,'FILIAIS PETZ'!A:E,5,0)</f>
        <v>PETZ CARREFOUR ANCHIETA</v>
      </c>
      <c r="H2941" s="20" t="str">
        <f>VLOOKUP(E2941,'FILIAIS PETZ'!A:D,4,0)</f>
        <v>ANCH-SP</v>
      </c>
      <c r="I2941" s="85">
        <v>45415</v>
      </c>
      <c r="J2941" s="9">
        <v>903115</v>
      </c>
      <c r="K2941" s="9" t="s">
        <v>9035</v>
      </c>
      <c r="L2941" s="83" t="s">
        <v>10585</v>
      </c>
      <c r="M2941" s="85">
        <v>45422</v>
      </c>
      <c r="N2941" s="85">
        <v>45418</v>
      </c>
      <c r="O2941" s="85">
        <v>45427</v>
      </c>
      <c r="P2941" s="57" t="s">
        <v>4990</v>
      </c>
      <c r="Q2941" s="84">
        <v>3</v>
      </c>
      <c r="R2941" s="84">
        <v>1</v>
      </c>
      <c r="S2941" s="84">
        <v>8</v>
      </c>
      <c r="T2941" s="84" t="s">
        <v>32</v>
      </c>
      <c r="U2941" s="84">
        <v>11002</v>
      </c>
      <c r="V2941" s="84">
        <v>11002</v>
      </c>
      <c r="W2941" s="84" t="s">
        <v>5019</v>
      </c>
      <c r="X2941" s="84" t="s">
        <v>4992</v>
      </c>
      <c r="Y2941" s="9" t="s">
        <v>4980</v>
      </c>
      <c r="Z2941" s="9" t="s">
        <v>4980</v>
      </c>
      <c r="AA2941" s="9" t="s">
        <v>4992</v>
      </c>
      <c r="AB2941" s="9" t="s">
        <v>5066</v>
      </c>
      <c r="AC2941" s="84" t="s">
        <v>5006</v>
      </c>
      <c r="AD2941" s="29"/>
      <c r="AE2941" s="20" t="str">
        <f>VLOOKUP(E2941,'FILIAIS PETZ'!A:Q,17,0)</f>
        <v>SP3</v>
      </c>
      <c r="AF2941" s="20" t="str">
        <f>VLOOKUP(E2941,'FILIAIS PETZ'!A:Q,3,0)</f>
        <v>FELICIO</v>
      </c>
      <c r="AG2941" s="20" t="str">
        <f>VLOOKUP(E2941,'FILIAIS PETZ'!A:Q,2,0)</f>
        <v>R3</v>
      </c>
      <c r="AH2941" s="75">
        <v>1200</v>
      </c>
      <c r="AI2941" s="16" t="s">
        <v>10570</v>
      </c>
      <c r="AJ2941" s="43">
        <f>VLOOKUP(E2941,'FILIAIS PETZ'!$A$2:$K$2000,11,0)</f>
        <v>18328118012549</v>
      </c>
      <c r="AK2941" s="44">
        <v>18328118012549</v>
      </c>
    </row>
    <row r="2942" spans="1:37" s="14" customFormat="1" ht="15" customHeight="1" thickBot="1" x14ac:dyDescent="0.25">
      <c r="A2942" s="9">
        <v>903111</v>
      </c>
      <c r="B2942" s="18">
        <f>VLOOKUP(C2942,FORNECEDORES!D:E,2,0)</f>
        <v>55666</v>
      </c>
      <c r="C2942" s="19" t="str">
        <f>VLOOKUP(D2942,FORNECEDORES!A:D,4,0)</f>
        <v>33.045.885/0001-02</v>
      </c>
      <c r="D2942" s="13" t="s">
        <v>2848</v>
      </c>
      <c r="E2942" s="20" t="str">
        <f t="shared" si="197"/>
        <v>04 0284</v>
      </c>
      <c r="F2942" s="28" t="s">
        <v>8966</v>
      </c>
      <c r="G2942" s="21" t="str">
        <f>VLOOKUP(E2942,'FILIAIS PETZ'!A:E,5,0)</f>
        <v>PETZ ASSAI ANCHIETA</v>
      </c>
      <c r="H2942" s="20" t="str">
        <f>VLOOKUP(E2942,'FILIAIS PETZ'!A:D,4,0)</f>
        <v>ASAC-SP</v>
      </c>
      <c r="I2942" s="85">
        <v>45415</v>
      </c>
      <c r="J2942" s="9">
        <v>903111</v>
      </c>
      <c r="K2942" s="9" t="s">
        <v>9035</v>
      </c>
      <c r="L2942" s="83" t="s">
        <v>10586</v>
      </c>
      <c r="M2942" s="85">
        <v>45422</v>
      </c>
      <c r="N2942" s="85">
        <v>45418</v>
      </c>
      <c r="O2942" s="85">
        <v>45427</v>
      </c>
      <c r="P2942" s="57" t="s">
        <v>4990</v>
      </c>
      <c r="Q2942" s="84">
        <v>3</v>
      </c>
      <c r="R2942" s="84">
        <v>1</v>
      </c>
      <c r="S2942" s="84">
        <v>8</v>
      </c>
      <c r="T2942" s="84" t="s">
        <v>32</v>
      </c>
      <c r="U2942" s="84">
        <v>11002</v>
      </c>
      <c r="V2942" s="84">
        <v>11002</v>
      </c>
      <c r="W2942" s="84" t="s">
        <v>5019</v>
      </c>
      <c r="X2942" s="84" t="s">
        <v>4992</v>
      </c>
      <c r="Y2942" s="9" t="s">
        <v>4980</v>
      </c>
      <c r="Z2942" s="9" t="s">
        <v>4980</v>
      </c>
      <c r="AA2942" s="9" t="s">
        <v>4992</v>
      </c>
      <c r="AB2942" s="9" t="s">
        <v>5066</v>
      </c>
      <c r="AC2942" s="84" t="s">
        <v>5006</v>
      </c>
      <c r="AD2942" s="29"/>
      <c r="AE2942" s="20" t="str">
        <f>VLOOKUP(E2942,'FILIAIS PETZ'!A:Q,17,0)</f>
        <v>SP3</v>
      </c>
      <c r="AF2942" s="20" t="str">
        <f>VLOOKUP(E2942,'FILIAIS PETZ'!A:Q,3,0)</f>
        <v>FELICIO</v>
      </c>
      <c r="AG2942" s="20" t="str">
        <f>VLOOKUP(E2942,'FILIAIS PETZ'!A:Q,2,0)</f>
        <v>R3</v>
      </c>
      <c r="AH2942" s="75">
        <v>1200</v>
      </c>
      <c r="AI2942" s="16" t="s">
        <v>10570</v>
      </c>
      <c r="AJ2942" s="43" t="str">
        <f>VLOOKUP(E2942,'FILIAIS PETZ'!$A$2:$K$2000,11,0)</f>
        <v>18.328.118/0290-00</v>
      </c>
      <c r="AK2942" s="44" t="s">
        <v>9283</v>
      </c>
    </row>
    <row r="2943" spans="1:37" s="14" customFormat="1" ht="15" customHeight="1" thickBot="1" x14ac:dyDescent="0.25">
      <c r="A2943" s="9">
        <v>903113</v>
      </c>
      <c r="B2943" s="18">
        <f>VLOOKUP(C2943,FORNECEDORES!D:E,2,0)</f>
        <v>55666</v>
      </c>
      <c r="C2943" s="19" t="str">
        <f>VLOOKUP(D2943,FORNECEDORES!A:D,4,0)</f>
        <v>33.045.885/0001-02</v>
      </c>
      <c r="D2943" s="13" t="s">
        <v>2848</v>
      </c>
      <c r="E2943" s="20" t="str">
        <f t="shared" si="197"/>
        <v>04 0247</v>
      </c>
      <c r="F2943" s="28" t="s">
        <v>8967</v>
      </c>
      <c r="G2943" s="21" t="str">
        <f>VLOOKUP(E2943,'FILIAIS PETZ'!A:E,5,0)</f>
        <v>PETZ AV GOIÁS</v>
      </c>
      <c r="H2943" s="20" t="str">
        <f>VLOOKUP(E2943,'FILIAIS PETZ'!A:D,4,0)</f>
        <v>AVGO-SP</v>
      </c>
      <c r="I2943" s="85">
        <v>45415</v>
      </c>
      <c r="J2943" s="9">
        <v>903113</v>
      </c>
      <c r="K2943" s="9" t="s">
        <v>9035</v>
      </c>
      <c r="L2943" s="83" t="s">
        <v>10587</v>
      </c>
      <c r="M2943" s="85">
        <v>45422</v>
      </c>
      <c r="N2943" s="85">
        <v>45418</v>
      </c>
      <c r="O2943" s="85">
        <v>45427</v>
      </c>
      <c r="P2943" s="57" t="s">
        <v>4990</v>
      </c>
      <c r="Q2943" s="84">
        <v>3</v>
      </c>
      <c r="R2943" s="84">
        <v>1</v>
      </c>
      <c r="S2943" s="84">
        <v>8</v>
      </c>
      <c r="T2943" s="84" t="s">
        <v>32</v>
      </c>
      <c r="U2943" s="84">
        <v>11002</v>
      </c>
      <c r="V2943" s="84">
        <v>11002</v>
      </c>
      <c r="W2943" s="84" t="s">
        <v>5019</v>
      </c>
      <c r="X2943" s="84" t="s">
        <v>4992</v>
      </c>
      <c r="Y2943" s="9" t="s">
        <v>4980</v>
      </c>
      <c r="Z2943" s="9" t="s">
        <v>4980</v>
      </c>
      <c r="AA2943" s="9" t="s">
        <v>4992</v>
      </c>
      <c r="AB2943" s="9" t="s">
        <v>5066</v>
      </c>
      <c r="AC2943" s="84" t="s">
        <v>5006</v>
      </c>
      <c r="AD2943" s="29"/>
      <c r="AE2943" s="20" t="str">
        <f>VLOOKUP(E2943,'FILIAIS PETZ'!A:Q,17,0)</f>
        <v>SP3</v>
      </c>
      <c r="AF2943" s="20" t="str">
        <f>VLOOKUP(E2943,'FILIAIS PETZ'!A:Q,3,0)</f>
        <v>FELICIO</v>
      </c>
      <c r="AG2943" s="20" t="str">
        <f>VLOOKUP(E2943,'FILIAIS PETZ'!A:Q,2,0)</f>
        <v>R3</v>
      </c>
      <c r="AH2943" s="75">
        <v>1200</v>
      </c>
      <c r="AI2943" s="16" t="s">
        <v>10570</v>
      </c>
      <c r="AJ2943" s="43" t="str">
        <f>VLOOKUP(E2943,'FILIAIS PETZ'!$A$2:$K$2000,11,0)</f>
        <v>18.328.118/0236-64</v>
      </c>
      <c r="AK2943" s="44" t="s">
        <v>9093</v>
      </c>
    </row>
    <row r="2944" spans="1:37" s="14" customFormat="1" ht="15" customHeight="1" thickBot="1" x14ac:dyDescent="0.25">
      <c r="A2944" s="9">
        <v>903116</v>
      </c>
      <c r="B2944" s="18">
        <f>VLOOKUP(C2944,FORNECEDORES!D:E,2,0)</f>
        <v>55666</v>
      </c>
      <c r="C2944" s="19" t="str">
        <f>VLOOKUP(D2944,FORNECEDORES!A:D,4,0)</f>
        <v>33.045.885/0001-02</v>
      </c>
      <c r="D2944" s="13" t="s">
        <v>2848</v>
      </c>
      <c r="E2944" s="20" t="str">
        <f t="shared" si="197"/>
        <v>04 0024</v>
      </c>
      <c r="F2944" s="28" t="s">
        <v>8626</v>
      </c>
      <c r="G2944" s="21" t="str">
        <f>VLOOKUP(E2944,'FILIAIS PETZ'!A:E,5,0)</f>
        <v>PETZ DIADEMA</v>
      </c>
      <c r="H2944" s="20" t="str">
        <f>VLOOKUP(E2944,'FILIAIS PETZ'!A:D,4,0)</f>
        <v>DDMA-SP</v>
      </c>
      <c r="I2944" s="85">
        <v>45415</v>
      </c>
      <c r="J2944" s="9">
        <v>903116</v>
      </c>
      <c r="K2944" s="9" t="s">
        <v>9035</v>
      </c>
      <c r="L2944" s="83" t="s">
        <v>10588</v>
      </c>
      <c r="M2944" s="85">
        <v>45422</v>
      </c>
      <c r="N2944" s="85">
        <v>45418</v>
      </c>
      <c r="O2944" s="85">
        <v>45427</v>
      </c>
      <c r="P2944" s="57" t="s">
        <v>4990</v>
      </c>
      <c r="Q2944" s="84">
        <v>3</v>
      </c>
      <c r="R2944" s="84">
        <v>1</v>
      </c>
      <c r="S2944" s="84">
        <v>8</v>
      </c>
      <c r="T2944" s="84" t="s">
        <v>32</v>
      </c>
      <c r="U2944" s="84">
        <v>11002</v>
      </c>
      <c r="V2944" s="84">
        <v>11002</v>
      </c>
      <c r="W2944" s="84" t="s">
        <v>5019</v>
      </c>
      <c r="X2944" s="84" t="s">
        <v>4992</v>
      </c>
      <c r="Y2944" s="9" t="s">
        <v>4980</v>
      </c>
      <c r="Z2944" s="9" t="s">
        <v>4980</v>
      </c>
      <c r="AA2944" s="9" t="s">
        <v>4992</v>
      </c>
      <c r="AB2944" s="9" t="s">
        <v>5066</v>
      </c>
      <c r="AC2944" s="84" t="s">
        <v>5006</v>
      </c>
      <c r="AD2944" s="29"/>
      <c r="AE2944" s="20" t="str">
        <f>VLOOKUP(E2944,'FILIAIS PETZ'!A:Q,17,0)</f>
        <v>SP3</v>
      </c>
      <c r="AF2944" s="20" t="str">
        <f>VLOOKUP(E2944,'FILIAIS PETZ'!A:Q,3,0)</f>
        <v>FELICIO</v>
      </c>
      <c r="AG2944" s="20" t="str">
        <f>VLOOKUP(E2944,'FILIAIS PETZ'!A:Q,2,0)</f>
        <v>R3</v>
      </c>
      <c r="AH2944" s="75">
        <v>1200</v>
      </c>
      <c r="AI2944" s="16" t="s">
        <v>10570</v>
      </c>
      <c r="AJ2944" s="43">
        <f>VLOOKUP(E2944,'FILIAIS PETZ'!$A$2:$K$2000,11,0)</f>
        <v>18328118000966</v>
      </c>
      <c r="AK2944" s="44">
        <v>18328118000966</v>
      </c>
    </row>
    <row r="2945" spans="1:37" s="14" customFormat="1" ht="15" customHeight="1" thickBot="1" x14ac:dyDescent="0.25">
      <c r="A2945" s="9">
        <v>903118</v>
      </c>
      <c r="B2945" s="18">
        <f>VLOOKUP(C2945,FORNECEDORES!D:E,2,0)</f>
        <v>55666</v>
      </c>
      <c r="C2945" s="19" t="str">
        <f>VLOOKUP(D2945,FORNECEDORES!A:D,4,0)</f>
        <v>33.045.885/0001-02</v>
      </c>
      <c r="D2945" s="13" t="s">
        <v>2848</v>
      </c>
      <c r="E2945" s="20" t="str">
        <f t="shared" si="197"/>
        <v>04 0069</v>
      </c>
      <c r="F2945" s="28" t="s">
        <v>8968</v>
      </c>
      <c r="G2945" s="21" t="str">
        <f>VLOOKUP(E2945,'FILIAIS PETZ'!A:E,5,0)</f>
        <v>PETZ GIOVANNI PIRELLI</v>
      </c>
      <c r="H2945" s="20" t="str">
        <f>VLOOKUP(E2945,'FILIAIS PETZ'!A:D,4,0)</f>
        <v>GPIR-SP</v>
      </c>
      <c r="I2945" s="85">
        <v>45415</v>
      </c>
      <c r="J2945" s="9">
        <v>903118</v>
      </c>
      <c r="K2945" s="9" t="s">
        <v>9035</v>
      </c>
      <c r="L2945" s="83" t="s">
        <v>10589</v>
      </c>
      <c r="M2945" s="85">
        <v>45422</v>
      </c>
      <c r="N2945" s="85">
        <v>45418</v>
      </c>
      <c r="O2945" s="85">
        <v>45427</v>
      </c>
      <c r="P2945" s="57" t="s">
        <v>4990</v>
      </c>
      <c r="Q2945" s="84">
        <v>3</v>
      </c>
      <c r="R2945" s="84">
        <v>1</v>
      </c>
      <c r="S2945" s="84">
        <v>8</v>
      </c>
      <c r="T2945" s="84" t="s">
        <v>32</v>
      </c>
      <c r="U2945" s="84">
        <v>11002</v>
      </c>
      <c r="V2945" s="84">
        <v>11002</v>
      </c>
      <c r="W2945" s="84" t="s">
        <v>5019</v>
      </c>
      <c r="X2945" s="84" t="s">
        <v>4992</v>
      </c>
      <c r="Y2945" s="9" t="s">
        <v>4980</v>
      </c>
      <c r="Z2945" s="9" t="s">
        <v>4980</v>
      </c>
      <c r="AA2945" s="9" t="s">
        <v>4992</v>
      </c>
      <c r="AB2945" s="9" t="s">
        <v>5066</v>
      </c>
      <c r="AC2945" s="84" t="s">
        <v>5006</v>
      </c>
      <c r="AD2945" s="29"/>
      <c r="AE2945" s="20" t="str">
        <f>VLOOKUP(E2945,'FILIAIS PETZ'!A:Q,17,0)</f>
        <v>SP3</v>
      </c>
      <c r="AF2945" s="20" t="str">
        <f>VLOOKUP(E2945,'FILIAIS PETZ'!A:Q,3,0)</f>
        <v>FELICIO</v>
      </c>
      <c r="AG2945" s="20" t="str">
        <f>VLOOKUP(E2945,'FILIAIS PETZ'!A:Q,2,0)</f>
        <v>R3</v>
      </c>
      <c r="AH2945" s="75">
        <v>1200</v>
      </c>
      <c r="AI2945" s="16" t="s">
        <v>10570</v>
      </c>
      <c r="AJ2945" s="43">
        <f>VLOOKUP(E2945,'FILIAIS PETZ'!$A$2:$K$2000,11,0)</f>
        <v>18328118006905</v>
      </c>
      <c r="AK2945" s="44">
        <v>18328118006905</v>
      </c>
    </row>
    <row r="2946" spans="1:37" s="14" customFormat="1" ht="15" customHeight="1" thickBot="1" x14ac:dyDescent="0.25">
      <c r="A2946" s="9">
        <v>903119</v>
      </c>
      <c r="B2946" s="18">
        <f>VLOOKUP(C2946,FORNECEDORES!D:E,2,0)</f>
        <v>55666</v>
      </c>
      <c r="C2946" s="19" t="str">
        <f>VLOOKUP(D2946,FORNECEDORES!A:D,4,0)</f>
        <v>33.045.885/0001-02</v>
      </c>
      <c r="D2946" s="13" t="s">
        <v>2848</v>
      </c>
      <c r="E2946" s="20" t="str">
        <f t="shared" si="197"/>
        <v>04 0138</v>
      </c>
      <c r="F2946" s="28" t="s">
        <v>8627</v>
      </c>
      <c r="G2946" s="21" t="str">
        <f>VLOOKUP(E2946,'FILIAIS PETZ'!A:E,5,0)</f>
        <v>PETZ JOÃO FIRMINO</v>
      </c>
      <c r="H2946" s="20" t="str">
        <f>VLOOKUP(E2946,'FILIAIS PETZ'!A:D,4,0)</f>
        <v>JFIR-SP</v>
      </c>
      <c r="I2946" s="85">
        <v>45415</v>
      </c>
      <c r="J2946" s="9">
        <v>903119</v>
      </c>
      <c r="K2946" s="9" t="s">
        <v>9035</v>
      </c>
      <c r="L2946" s="83" t="s">
        <v>10590</v>
      </c>
      <c r="M2946" s="85">
        <v>45422</v>
      </c>
      <c r="N2946" s="85">
        <v>45418</v>
      </c>
      <c r="O2946" s="85">
        <v>45427</v>
      </c>
      <c r="P2946" s="57" t="s">
        <v>4990</v>
      </c>
      <c r="Q2946" s="84">
        <v>3</v>
      </c>
      <c r="R2946" s="84">
        <v>1</v>
      </c>
      <c r="S2946" s="84">
        <v>8</v>
      </c>
      <c r="T2946" s="84" t="s">
        <v>32</v>
      </c>
      <c r="U2946" s="84">
        <v>11002</v>
      </c>
      <c r="V2946" s="84">
        <v>11002</v>
      </c>
      <c r="W2946" s="84" t="s">
        <v>5019</v>
      </c>
      <c r="X2946" s="84" t="s">
        <v>4992</v>
      </c>
      <c r="Y2946" s="9" t="s">
        <v>4980</v>
      </c>
      <c r="Z2946" s="9" t="s">
        <v>4980</v>
      </c>
      <c r="AA2946" s="9" t="s">
        <v>4992</v>
      </c>
      <c r="AB2946" s="9" t="s">
        <v>5066</v>
      </c>
      <c r="AC2946" s="84" t="s">
        <v>5006</v>
      </c>
      <c r="AD2946" s="29"/>
      <c r="AE2946" s="20" t="str">
        <f>VLOOKUP(E2946,'FILIAIS PETZ'!A:Q,17,0)</f>
        <v>SP3</v>
      </c>
      <c r="AF2946" s="20" t="str">
        <f>VLOOKUP(E2946,'FILIAIS PETZ'!A:Q,3,0)</f>
        <v>FELICIO</v>
      </c>
      <c r="AG2946" s="20" t="str">
        <f>VLOOKUP(E2946,'FILIAIS PETZ'!A:Q,2,0)</f>
        <v>R3</v>
      </c>
      <c r="AH2946" s="75">
        <v>1200</v>
      </c>
      <c r="AI2946" s="16" t="s">
        <v>10570</v>
      </c>
      <c r="AJ2946" s="43">
        <f>VLOOKUP(E2946,'FILIAIS PETZ'!$A$2:$K$2000,11,0)</f>
        <v>18328118012972</v>
      </c>
      <c r="AK2946" s="44">
        <v>18328118012972</v>
      </c>
    </row>
    <row r="2947" spans="1:37" s="14" customFormat="1" ht="15" customHeight="1" thickBot="1" x14ac:dyDescent="0.25">
      <c r="A2947" s="9">
        <v>903121</v>
      </c>
      <c r="B2947" s="18">
        <f>VLOOKUP(C2947,FORNECEDORES!D:E,2,0)</f>
        <v>55666</v>
      </c>
      <c r="C2947" s="19" t="str">
        <f>VLOOKUP(D2947,FORNECEDORES!A:D,4,0)</f>
        <v>33.045.885/0001-02</v>
      </c>
      <c r="D2947" s="13" t="s">
        <v>2848</v>
      </c>
      <c r="E2947" s="20" t="str">
        <f t="shared" si="197"/>
        <v>04 0181</v>
      </c>
      <c r="F2947" s="28" t="s">
        <v>8969</v>
      </c>
      <c r="G2947" s="21" t="str">
        <f>VLOOKUP(E2947,'FILIAIS PETZ'!A:E,5,0)</f>
        <v>PETZ MAUA SHOPPING</v>
      </c>
      <c r="H2947" s="20" t="str">
        <f>VLOOKUP(E2947,'FILIAIS PETZ'!A:D,4,0)</f>
        <v>MAUA-SP</v>
      </c>
      <c r="I2947" s="85">
        <v>45415</v>
      </c>
      <c r="J2947" s="9">
        <v>903121</v>
      </c>
      <c r="K2947" s="9" t="s">
        <v>9035</v>
      </c>
      <c r="L2947" s="83" t="s">
        <v>10591</v>
      </c>
      <c r="M2947" s="85">
        <v>45422</v>
      </c>
      <c r="N2947" s="85">
        <v>45418</v>
      </c>
      <c r="O2947" s="85">
        <v>45427</v>
      </c>
      <c r="P2947" s="57" t="s">
        <v>4990</v>
      </c>
      <c r="Q2947" s="84">
        <v>3</v>
      </c>
      <c r="R2947" s="84">
        <v>1</v>
      </c>
      <c r="S2947" s="84">
        <v>8</v>
      </c>
      <c r="T2947" s="84" t="s">
        <v>32</v>
      </c>
      <c r="U2947" s="84">
        <v>11002</v>
      </c>
      <c r="V2947" s="84">
        <v>11002</v>
      </c>
      <c r="W2947" s="84" t="s">
        <v>5019</v>
      </c>
      <c r="X2947" s="84" t="s">
        <v>4992</v>
      </c>
      <c r="Y2947" s="9" t="s">
        <v>4980</v>
      </c>
      <c r="Z2947" s="9" t="s">
        <v>4980</v>
      </c>
      <c r="AA2947" s="9" t="s">
        <v>4992</v>
      </c>
      <c r="AB2947" s="9" t="s">
        <v>5066</v>
      </c>
      <c r="AC2947" s="84" t="s">
        <v>5006</v>
      </c>
      <c r="AD2947" s="29"/>
      <c r="AE2947" s="20" t="str">
        <f>VLOOKUP(E2947,'FILIAIS PETZ'!A:Q,17,0)</f>
        <v>SP3</v>
      </c>
      <c r="AF2947" s="20" t="str">
        <f>VLOOKUP(E2947,'FILIAIS PETZ'!A:Q,3,0)</f>
        <v>FELICIO</v>
      </c>
      <c r="AG2947" s="20" t="str">
        <f>VLOOKUP(E2947,'FILIAIS PETZ'!A:Q,2,0)</f>
        <v>R3</v>
      </c>
      <c r="AH2947" s="75">
        <v>1200</v>
      </c>
      <c r="AI2947" s="16" t="s">
        <v>10570</v>
      </c>
      <c r="AJ2947" s="43">
        <f>VLOOKUP(E2947,'FILIAIS PETZ'!$A$2:$K$2000,11,0)</f>
        <v>18328118016617</v>
      </c>
      <c r="AK2947" s="44">
        <v>18328118016617</v>
      </c>
    </row>
    <row r="2948" spans="1:37" s="14" customFormat="1" ht="15" customHeight="1" thickBot="1" x14ac:dyDescent="0.25">
      <c r="A2948" s="9">
        <v>903122</v>
      </c>
      <c r="B2948" s="18">
        <f>VLOOKUP(C2948,FORNECEDORES!D:E,2,0)</f>
        <v>55666</v>
      </c>
      <c r="C2948" s="19" t="str">
        <f>VLOOKUP(D2948,FORNECEDORES!A:D,4,0)</f>
        <v>33.045.885/0001-02</v>
      </c>
      <c r="D2948" s="13" t="s">
        <v>2848</v>
      </c>
      <c r="E2948" s="20" t="str">
        <f t="shared" si="197"/>
        <v>04 0068</v>
      </c>
      <c r="F2948" s="28" t="s">
        <v>8958</v>
      </c>
      <c r="G2948" s="21" t="str">
        <f>VLOOKUP(E2948,'FILIAIS PETZ'!A:E,5,0)</f>
        <v>PETZ PEREIRA BARRETO</v>
      </c>
      <c r="H2948" s="20" t="str">
        <f>VLOOKUP(E2948,'FILIAIS PETZ'!A:D,4,0)</f>
        <v>PBAR-SP</v>
      </c>
      <c r="I2948" s="85">
        <v>45415</v>
      </c>
      <c r="J2948" s="9">
        <v>903122</v>
      </c>
      <c r="K2948" s="9" t="s">
        <v>9035</v>
      </c>
      <c r="L2948" s="83" t="s">
        <v>10592</v>
      </c>
      <c r="M2948" s="85">
        <v>45422</v>
      </c>
      <c r="N2948" s="85">
        <v>45418</v>
      </c>
      <c r="O2948" s="85">
        <v>45427</v>
      </c>
      <c r="P2948" s="57" t="s">
        <v>4990</v>
      </c>
      <c r="Q2948" s="84">
        <v>3</v>
      </c>
      <c r="R2948" s="84">
        <v>1</v>
      </c>
      <c r="S2948" s="84">
        <v>8</v>
      </c>
      <c r="T2948" s="84" t="s">
        <v>32</v>
      </c>
      <c r="U2948" s="84">
        <v>11002</v>
      </c>
      <c r="V2948" s="84">
        <v>11002</v>
      </c>
      <c r="W2948" s="84" t="s">
        <v>5019</v>
      </c>
      <c r="X2948" s="84" t="s">
        <v>4992</v>
      </c>
      <c r="Y2948" s="9" t="s">
        <v>4980</v>
      </c>
      <c r="Z2948" s="9" t="s">
        <v>4980</v>
      </c>
      <c r="AA2948" s="9" t="s">
        <v>4992</v>
      </c>
      <c r="AB2948" s="9" t="s">
        <v>5066</v>
      </c>
      <c r="AC2948" s="84" t="s">
        <v>5006</v>
      </c>
      <c r="AD2948" s="29"/>
      <c r="AE2948" s="20" t="str">
        <f>VLOOKUP(E2948,'FILIAIS PETZ'!A:Q,17,0)</f>
        <v>SP3</v>
      </c>
      <c r="AF2948" s="20" t="str">
        <f>VLOOKUP(E2948,'FILIAIS PETZ'!A:Q,3,0)</f>
        <v>FELICIO</v>
      </c>
      <c r="AG2948" s="20" t="str">
        <f>VLOOKUP(E2948,'FILIAIS PETZ'!A:Q,2,0)</f>
        <v>R3</v>
      </c>
      <c r="AH2948" s="75">
        <v>1200</v>
      </c>
      <c r="AI2948" s="16" t="s">
        <v>10570</v>
      </c>
      <c r="AJ2948" s="43">
        <f>VLOOKUP(E2948,'FILIAIS PETZ'!$A$2:$K$2000,11,0)</f>
        <v>18328118007111</v>
      </c>
      <c r="AK2948" s="44">
        <v>18328118007111</v>
      </c>
    </row>
    <row r="2949" spans="1:37" s="14" customFormat="1" ht="15" customHeight="1" thickBot="1" x14ac:dyDescent="0.25">
      <c r="A2949" s="9">
        <v>903124</v>
      </c>
      <c r="B2949" s="18">
        <f>VLOOKUP(C2949,FORNECEDORES!D:E,2,0)</f>
        <v>55666</v>
      </c>
      <c r="C2949" s="19" t="str">
        <f>VLOOKUP(D2949,FORNECEDORES!A:D,4,0)</f>
        <v>33.045.885/0001-02</v>
      </c>
      <c r="D2949" s="13" t="s">
        <v>2848</v>
      </c>
      <c r="E2949" s="20" t="str">
        <f t="shared" si="197"/>
        <v>04 0116</v>
      </c>
      <c r="F2949" s="28" t="s">
        <v>8970</v>
      </c>
      <c r="G2949" s="21" t="str">
        <f>VLOOKUP(E2949,'FILIAIS PETZ'!A:E,5,0)</f>
        <v>PETZ SANTO ANDRE DOM PEDRO</v>
      </c>
      <c r="H2949" s="20" t="str">
        <f>VLOOKUP(E2949,'FILIAIS PETZ'!A:D,4,0)</f>
        <v>SADP-SP</v>
      </c>
      <c r="I2949" s="85">
        <v>45415</v>
      </c>
      <c r="J2949" s="9">
        <v>903124</v>
      </c>
      <c r="K2949" s="9" t="s">
        <v>9035</v>
      </c>
      <c r="L2949" s="83" t="s">
        <v>10593</v>
      </c>
      <c r="M2949" s="85">
        <v>45422</v>
      </c>
      <c r="N2949" s="85">
        <v>45418</v>
      </c>
      <c r="O2949" s="85">
        <v>45427</v>
      </c>
      <c r="P2949" s="57" t="s">
        <v>4990</v>
      </c>
      <c r="Q2949" s="84">
        <v>3</v>
      </c>
      <c r="R2949" s="84">
        <v>1</v>
      </c>
      <c r="S2949" s="84">
        <v>8</v>
      </c>
      <c r="T2949" s="84" t="s">
        <v>32</v>
      </c>
      <c r="U2949" s="84">
        <v>11002</v>
      </c>
      <c r="V2949" s="84">
        <v>11002</v>
      </c>
      <c r="W2949" s="84" t="s">
        <v>5019</v>
      </c>
      <c r="X2949" s="84" t="s">
        <v>4992</v>
      </c>
      <c r="Y2949" s="9" t="s">
        <v>4980</v>
      </c>
      <c r="Z2949" s="9" t="s">
        <v>4980</v>
      </c>
      <c r="AA2949" s="9" t="s">
        <v>4992</v>
      </c>
      <c r="AB2949" s="9" t="s">
        <v>5066</v>
      </c>
      <c r="AC2949" s="84" t="s">
        <v>5006</v>
      </c>
      <c r="AD2949" s="29"/>
      <c r="AE2949" s="20" t="str">
        <f>VLOOKUP(E2949,'FILIAIS PETZ'!A:Q,17,0)</f>
        <v>SP3</v>
      </c>
      <c r="AF2949" s="20" t="str">
        <f>VLOOKUP(E2949,'FILIAIS PETZ'!A:Q,3,0)</f>
        <v>FELICIO</v>
      </c>
      <c r="AG2949" s="20" t="str">
        <f>VLOOKUP(E2949,'FILIAIS PETZ'!A:Q,2,0)</f>
        <v>R3</v>
      </c>
      <c r="AH2949" s="75">
        <v>1200</v>
      </c>
      <c r="AI2949" s="16" t="s">
        <v>10570</v>
      </c>
      <c r="AJ2949" s="43">
        <f>VLOOKUP(E2949,'FILIAIS PETZ'!$A$2:$K$2000,11,0)</f>
        <v>18328118011062</v>
      </c>
      <c r="AK2949" s="44">
        <v>18328118011062</v>
      </c>
    </row>
    <row r="2950" spans="1:37" s="14" customFormat="1" ht="15" customHeight="1" thickBot="1" x14ac:dyDescent="0.25">
      <c r="A2950" s="9">
        <v>903125</v>
      </c>
      <c r="B2950" s="18">
        <f>VLOOKUP(C2950,FORNECEDORES!D:E,2,0)</f>
        <v>55666</v>
      </c>
      <c r="C2950" s="19" t="str">
        <f>VLOOKUP(D2950,FORNECEDORES!A:D,4,0)</f>
        <v>33.045.885/0001-02</v>
      </c>
      <c r="D2950" s="13" t="s">
        <v>2848</v>
      </c>
      <c r="E2950" s="20" t="str">
        <f t="shared" si="197"/>
        <v>04 0003</v>
      </c>
      <c r="F2950" s="28" t="s">
        <v>8971</v>
      </c>
      <c r="G2950" s="21" t="str">
        <f>VLOOKUP(E2950,'FILIAIS PETZ'!A:E,5,0)</f>
        <v>PETZ SAO BERNARDO</v>
      </c>
      <c r="H2950" s="20" t="str">
        <f>VLOOKUP(E2950,'FILIAIS PETZ'!A:D,4,0)</f>
        <v>SBCA-SP</v>
      </c>
      <c r="I2950" s="85">
        <v>45415</v>
      </c>
      <c r="J2950" s="9">
        <v>903125</v>
      </c>
      <c r="K2950" s="9" t="s">
        <v>9035</v>
      </c>
      <c r="L2950" s="83" t="s">
        <v>10594</v>
      </c>
      <c r="M2950" s="85">
        <v>45422</v>
      </c>
      <c r="N2950" s="85">
        <v>45418</v>
      </c>
      <c r="O2950" s="85">
        <v>45427</v>
      </c>
      <c r="P2950" s="57" t="s">
        <v>4990</v>
      </c>
      <c r="Q2950" s="84">
        <v>3</v>
      </c>
      <c r="R2950" s="84">
        <v>1</v>
      </c>
      <c r="S2950" s="84">
        <v>8</v>
      </c>
      <c r="T2950" s="84" t="s">
        <v>32</v>
      </c>
      <c r="U2950" s="84">
        <v>11002</v>
      </c>
      <c r="V2950" s="84">
        <v>11002</v>
      </c>
      <c r="W2950" s="84" t="s">
        <v>5019</v>
      </c>
      <c r="X2950" s="84" t="s">
        <v>4992</v>
      </c>
      <c r="Y2950" s="9" t="s">
        <v>4980</v>
      </c>
      <c r="Z2950" s="9" t="s">
        <v>4980</v>
      </c>
      <c r="AA2950" s="9" t="s">
        <v>4992</v>
      </c>
      <c r="AB2950" s="9" t="s">
        <v>5066</v>
      </c>
      <c r="AC2950" s="84" t="s">
        <v>5006</v>
      </c>
      <c r="AD2950" s="29"/>
      <c r="AE2950" s="20" t="str">
        <f>VLOOKUP(E2950,'FILIAIS PETZ'!A:Q,17,0)</f>
        <v>SP3</v>
      </c>
      <c r="AF2950" s="20" t="str">
        <f>VLOOKUP(E2950,'FILIAIS PETZ'!A:Q,3,0)</f>
        <v>FELICIO</v>
      </c>
      <c r="AG2950" s="20" t="str">
        <f>VLOOKUP(E2950,'FILIAIS PETZ'!A:Q,2,0)</f>
        <v>R3</v>
      </c>
      <c r="AH2950" s="75">
        <v>1200</v>
      </c>
      <c r="AI2950" s="16" t="s">
        <v>10570</v>
      </c>
      <c r="AJ2950" s="43">
        <f>VLOOKUP(E2950,'FILIAIS PETZ'!$A$2:$K$2000,11,0)</f>
        <v>18328118002152</v>
      </c>
      <c r="AK2950" s="44">
        <v>18328118002152</v>
      </c>
    </row>
    <row r="2951" spans="1:37" s="14" customFormat="1" ht="15" customHeight="1" thickBot="1" x14ac:dyDescent="0.25">
      <c r="A2951" s="9">
        <v>903128</v>
      </c>
      <c r="B2951" s="18">
        <f>VLOOKUP(C2951,FORNECEDORES!D:E,2,0)</f>
        <v>55666</v>
      </c>
      <c r="C2951" s="19" t="str">
        <f>VLOOKUP(D2951,FORNECEDORES!A:D,4,0)</f>
        <v>33.045.885/0001-02</v>
      </c>
      <c r="D2951" s="13" t="s">
        <v>2848</v>
      </c>
      <c r="E2951" s="20" t="str">
        <f t="shared" si="197"/>
        <v>04 0017</v>
      </c>
      <c r="F2951" s="28" t="s">
        <v>8713</v>
      </c>
      <c r="G2951" s="21" t="str">
        <f>VLOOKUP(E2951,'FILIAIS PETZ'!A:E,5,0)</f>
        <v>PETZ CARREFOUR SAO CAETANO</v>
      </c>
      <c r="H2951" s="20" t="str">
        <f>VLOOKUP(E2951,'FILIAIS PETZ'!A:D,4,0)</f>
        <v>SCSU-SP</v>
      </c>
      <c r="I2951" s="85">
        <v>45415</v>
      </c>
      <c r="J2951" s="9">
        <v>903128</v>
      </c>
      <c r="K2951" s="9" t="s">
        <v>9035</v>
      </c>
      <c r="L2951" s="83" t="s">
        <v>10595</v>
      </c>
      <c r="M2951" s="85">
        <v>45422</v>
      </c>
      <c r="N2951" s="85">
        <v>45418</v>
      </c>
      <c r="O2951" s="85">
        <v>45427</v>
      </c>
      <c r="P2951" s="57" t="s">
        <v>4990</v>
      </c>
      <c r="Q2951" s="84">
        <v>3</v>
      </c>
      <c r="R2951" s="84">
        <v>1</v>
      </c>
      <c r="S2951" s="84">
        <v>8</v>
      </c>
      <c r="T2951" s="84" t="s">
        <v>32</v>
      </c>
      <c r="U2951" s="84">
        <v>11002</v>
      </c>
      <c r="V2951" s="84">
        <v>11002</v>
      </c>
      <c r="W2951" s="84" t="s">
        <v>5019</v>
      </c>
      <c r="X2951" s="84" t="s">
        <v>4992</v>
      </c>
      <c r="Y2951" s="9" t="s">
        <v>4980</v>
      </c>
      <c r="Z2951" s="9" t="s">
        <v>4980</v>
      </c>
      <c r="AA2951" s="9" t="s">
        <v>4992</v>
      </c>
      <c r="AB2951" s="9" t="s">
        <v>5066</v>
      </c>
      <c r="AC2951" s="84" t="s">
        <v>5006</v>
      </c>
      <c r="AD2951" s="29"/>
      <c r="AE2951" s="20" t="str">
        <f>VLOOKUP(E2951,'FILIAIS PETZ'!A:Q,17,0)</f>
        <v>SP3</v>
      </c>
      <c r="AF2951" s="20" t="str">
        <f>VLOOKUP(E2951,'FILIAIS PETZ'!A:Q,3,0)</f>
        <v>FELICIO</v>
      </c>
      <c r="AG2951" s="20" t="str">
        <f>VLOOKUP(E2951,'FILIAIS PETZ'!A:Q,2,0)</f>
        <v>R3</v>
      </c>
      <c r="AH2951" s="75">
        <v>1200</v>
      </c>
      <c r="AI2951" s="16" t="s">
        <v>10570</v>
      </c>
      <c r="AJ2951" s="43">
        <f>VLOOKUP(E2951,'FILIAIS PETZ'!$A$2:$K$2000,11,0)</f>
        <v>18328118000532</v>
      </c>
      <c r="AK2951" s="44">
        <v>18328118000532</v>
      </c>
    </row>
    <row r="2952" spans="1:37" s="14" customFormat="1" ht="15" customHeight="1" thickBot="1" x14ac:dyDescent="0.25">
      <c r="A2952" s="9">
        <v>903131</v>
      </c>
      <c r="B2952" s="18">
        <f>VLOOKUP(C2952,FORNECEDORES!D:E,2,0)</f>
        <v>55666</v>
      </c>
      <c r="C2952" s="19" t="str">
        <f>VLOOKUP(D2952,FORNECEDORES!A:D,4,0)</f>
        <v>33.045.885/0001-02</v>
      </c>
      <c r="D2952" s="13" t="s">
        <v>2848</v>
      </c>
      <c r="E2952" s="20" t="str">
        <f t="shared" si="197"/>
        <v>04 0258</v>
      </c>
      <c r="F2952" s="28" t="s">
        <v>8972</v>
      </c>
      <c r="G2952" s="21" t="str">
        <f>VLOOKUP(E2952,'FILIAIS PETZ'!A:E,5,0)</f>
        <v xml:space="preserve">PETZ SHOPPING GRAND PLAZA </v>
      </c>
      <c r="H2952" s="20" t="str">
        <f>VLOOKUP(E2952,'FILIAIS PETZ'!A:D,4,0)</f>
        <v>SGPZ-SP</v>
      </c>
      <c r="I2952" s="85">
        <v>45415</v>
      </c>
      <c r="J2952" s="9">
        <v>903131</v>
      </c>
      <c r="K2952" s="9" t="s">
        <v>9035</v>
      </c>
      <c r="L2952" s="83" t="s">
        <v>10596</v>
      </c>
      <c r="M2952" s="85">
        <v>45422</v>
      </c>
      <c r="N2952" s="85">
        <v>45418</v>
      </c>
      <c r="O2952" s="85">
        <v>45427</v>
      </c>
      <c r="P2952" s="57" t="s">
        <v>4990</v>
      </c>
      <c r="Q2952" s="84">
        <v>3</v>
      </c>
      <c r="R2952" s="84">
        <v>1</v>
      </c>
      <c r="S2952" s="84">
        <v>8</v>
      </c>
      <c r="T2952" s="84" t="s">
        <v>32</v>
      </c>
      <c r="U2952" s="84">
        <v>11002</v>
      </c>
      <c r="V2952" s="84">
        <v>11002</v>
      </c>
      <c r="W2952" s="84" t="s">
        <v>5019</v>
      </c>
      <c r="X2952" s="84" t="s">
        <v>4992</v>
      </c>
      <c r="Y2952" s="9" t="s">
        <v>4980</v>
      </c>
      <c r="Z2952" s="9" t="s">
        <v>4980</v>
      </c>
      <c r="AA2952" s="9" t="s">
        <v>4992</v>
      </c>
      <c r="AB2952" s="9" t="s">
        <v>5066</v>
      </c>
      <c r="AC2952" s="84" t="s">
        <v>5006</v>
      </c>
      <c r="AD2952" s="29"/>
      <c r="AE2952" s="20" t="str">
        <f>VLOOKUP(E2952,'FILIAIS PETZ'!A:Q,17,0)</f>
        <v>SP3</v>
      </c>
      <c r="AF2952" s="20" t="str">
        <f>VLOOKUP(E2952,'FILIAIS PETZ'!A:Q,3,0)</f>
        <v>FELICIO</v>
      </c>
      <c r="AG2952" s="20" t="str">
        <f>VLOOKUP(E2952,'FILIAIS PETZ'!A:Q,2,0)</f>
        <v>R3</v>
      </c>
      <c r="AH2952" s="75">
        <v>1200</v>
      </c>
      <c r="AI2952" s="16" t="s">
        <v>10570</v>
      </c>
      <c r="AJ2952" s="43" t="str">
        <f>VLOOKUP(E2952,'FILIAIS PETZ'!$A$2:$K$2000,11,0)</f>
        <v>18.328.118/0249-89</v>
      </c>
      <c r="AK2952" s="44" t="s">
        <v>9091</v>
      </c>
    </row>
    <row r="2953" spans="1:37" s="14" customFormat="1" ht="15" customHeight="1" thickBot="1" x14ac:dyDescent="0.25">
      <c r="A2953" s="9">
        <v>903129</v>
      </c>
      <c r="B2953" s="18">
        <f>VLOOKUP(C2953,FORNECEDORES!D:E,2,0)</f>
        <v>55666</v>
      </c>
      <c r="C2953" s="19" t="str">
        <f>VLOOKUP(D2953,FORNECEDORES!A:D,4,0)</f>
        <v>33.045.885/0001-02</v>
      </c>
      <c r="D2953" s="13" t="s">
        <v>2848</v>
      </c>
      <c r="E2953" s="20" t="str">
        <f t="shared" si="197"/>
        <v>04 0243</v>
      </c>
      <c r="F2953" s="28" t="s">
        <v>8973</v>
      </c>
      <c r="G2953" s="21" t="str">
        <f>VLOOKUP(E2953,'FILIAIS PETZ'!A:E,5,0)</f>
        <v>PETZ SHOPPING GOLDEN SQUARE</v>
      </c>
      <c r="H2953" s="20" t="str">
        <f>VLOOKUP(E2953,'FILIAIS PETZ'!A:D,4,0)</f>
        <v>SGSQ-SP</v>
      </c>
      <c r="I2953" s="85">
        <v>45415</v>
      </c>
      <c r="J2953" s="9">
        <v>903129</v>
      </c>
      <c r="K2953" s="9" t="s">
        <v>9035</v>
      </c>
      <c r="L2953" s="83" t="s">
        <v>10597</v>
      </c>
      <c r="M2953" s="85">
        <v>45422</v>
      </c>
      <c r="N2953" s="85">
        <v>45418</v>
      </c>
      <c r="O2953" s="85">
        <v>45427</v>
      </c>
      <c r="P2953" s="57" t="s">
        <v>4990</v>
      </c>
      <c r="Q2953" s="84">
        <v>3</v>
      </c>
      <c r="R2953" s="84">
        <v>1</v>
      </c>
      <c r="S2953" s="84">
        <v>8</v>
      </c>
      <c r="T2953" s="84" t="s">
        <v>32</v>
      </c>
      <c r="U2953" s="84">
        <v>11002</v>
      </c>
      <c r="V2953" s="84">
        <v>11002</v>
      </c>
      <c r="W2953" s="84" t="s">
        <v>5019</v>
      </c>
      <c r="X2953" s="84" t="s">
        <v>4992</v>
      </c>
      <c r="Y2953" s="9" t="s">
        <v>4980</v>
      </c>
      <c r="Z2953" s="9" t="s">
        <v>4980</v>
      </c>
      <c r="AA2953" s="9" t="s">
        <v>4992</v>
      </c>
      <c r="AB2953" s="9" t="s">
        <v>5066</v>
      </c>
      <c r="AC2953" s="84" t="s">
        <v>5006</v>
      </c>
      <c r="AD2953" s="29"/>
      <c r="AE2953" s="20" t="str">
        <f>VLOOKUP(E2953,'FILIAIS PETZ'!A:Q,17,0)</f>
        <v>SP3</v>
      </c>
      <c r="AF2953" s="20" t="str">
        <f>VLOOKUP(E2953,'FILIAIS PETZ'!A:Q,3,0)</f>
        <v>FELICIO</v>
      </c>
      <c r="AG2953" s="20" t="str">
        <f>VLOOKUP(E2953,'FILIAIS PETZ'!A:Q,2,0)</f>
        <v>R3</v>
      </c>
      <c r="AH2953" s="75">
        <v>1200</v>
      </c>
      <c r="AI2953" s="16" t="s">
        <v>10570</v>
      </c>
      <c r="AJ2953" s="43" t="str">
        <f>VLOOKUP(E2953,'FILIAIS PETZ'!$A$2:$K$2000,11,0)</f>
        <v>18.328.118/0229-35</v>
      </c>
      <c r="AK2953" s="44" t="s">
        <v>9061</v>
      </c>
    </row>
    <row r="2954" spans="1:37" s="14" customFormat="1" ht="15" customHeight="1" thickBot="1" x14ac:dyDescent="0.25">
      <c r="A2954" s="9">
        <v>903123</v>
      </c>
      <c r="B2954" s="18">
        <f>VLOOKUP(C2954,FORNECEDORES!D:E,2,0)</f>
        <v>55666</v>
      </c>
      <c r="C2954" s="19" t="str">
        <f>VLOOKUP(D2954,FORNECEDORES!A:D,4,0)</f>
        <v>33.045.885/0001-02</v>
      </c>
      <c r="D2954" s="13" t="s">
        <v>2848</v>
      </c>
      <c r="E2954" s="20" t="str">
        <f t="shared" si="197"/>
        <v>04 0044</v>
      </c>
      <c r="F2954" s="28" t="s">
        <v>8974</v>
      </c>
      <c r="G2954" s="21" t="str">
        <f>VLOOKUP(E2954,'FILIAIS PETZ'!A:E,5,0)</f>
        <v>PETZ SANTO ANDRE</v>
      </c>
      <c r="H2954" s="20" t="str">
        <f>VLOOKUP(E2954,'FILIAIS PETZ'!A:D,4,0)</f>
        <v>STAD-SP</v>
      </c>
      <c r="I2954" s="85">
        <v>45415</v>
      </c>
      <c r="J2954" s="9">
        <v>903123</v>
      </c>
      <c r="K2954" s="9" t="s">
        <v>9035</v>
      </c>
      <c r="L2954" s="83" t="s">
        <v>10598</v>
      </c>
      <c r="M2954" s="85">
        <v>45422</v>
      </c>
      <c r="N2954" s="85">
        <v>45418</v>
      </c>
      <c r="O2954" s="85">
        <v>45427</v>
      </c>
      <c r="P2954" s="57" t="s">
        <v>4990</v>
      </c>
      <c r="Q2954" s="84">
        <v>3</v>
      </c>
      <c r="R2954" s="84">
        <v>1</v>
      </c>
      <c r="S2954" s="84">
        <v>8</v>
      </c>
      <c r="T2954" s="84" t="s">
        <v>32</v>
      </c>
      <c r="U2954" s="84">
        <v>11002</v>
      </c>
      <c r="V2954" s="84">
        <v>11002</v>
      </c>
      <c r="W2954" s="84" t="s">
        <v>5019</v>
      </c>
      <c r="X2954" s="84" t="s">
        <v>4992</v>
      </c>
      <c r="Y2954" s="9" t="s">
        <v>4980</v>
      </c>
      <c r="Z2954" s="9" t="s">
        <v>4980</v>
      </c>
      <c r="AA2954" s="9" t="s">
        <v>4992</v>
      </c>
      <c r="AB2954" s="9" t="s">
        <v>5066</v>
      </c>
      <c r="AC2954" s="84" t="s">
        <v>5006</v>
      </c>
      <c r="AD2954" s="29"/>
      <c r="AE2954" s="20" t="str">
        <f>VLOOKUP(E2954,'FILIAIS PETZ'!A:Q,17,0)</f>
        <v>SP3</v>
      </c>
      <c r="AF2954" s="20" t="str">
        <f>VLOOKUP(E2954,'FILIAIS PETZ'!A:Q,3,0)</f>
        <v>FELICIO</v>
      </c>
      <c r="AG2954" s="20" t="str">
        <f>VLOOKUP(E2954,'FILIAIS PETZ'!A:Q,2,0)</f>
        <v>R3</v>
      </c>
      <c r="AH2954" s="75">
        <v>1200</v>
      </c>
      <c r="AI2954" s="16" t="s">
        <v>10570</v>
      </c>
      <c r="AJ2954" s="43">
        <f>VLOOKUP(E2954,'FILIAIS PETZ'!$A$2:$K$2000,11,0)</f>
        <v>18328118004600</v>
      </c>
      <c r="AK2954" s="44">
        <v>18328118004600</v>
      </c>
    </row>
    <row r="2955" spans="1:37" s="14" customFormat="1" ht="15" customHeight="1" thickBot="1" x14ac:dyDescent="0.25">
      <c r="A2955" s="9">
        <v>903141</v>
      </c>
      <c r="B2955" s="18">
        <f>VLOOKUP(C2955,FORNECEDORES!D:E,2,0)</f>
        <v>383318</v>
      </c>
      <c r="C2955" s="19" t="str">
        <f>VLOOKUP(D2955,FORNECEDORES!A:D,4,0)</f>
        <v>39.498.106/0001-00</v>
      </c>
      <c r="D2955" s="13" t="s">
        <v>4084</v>
      </c>
      <c r="E2955" s="20" t="str">
        <f t="shared" si="197"/>
        <v>04 0221</v>
      </c>
      <c r="F2955" s="28" t="s">
        <v>8980</v>
      </c>
      <c r="G2955" s="21" t="str">
        <f>VLOOKUP(E2955,'FILIAIS PETZ'!A:E,5,0)</f>
        <v>PETZ GASTAO VIDIGAL</v>
      </c>
      <c r="H2955" s="20" t="str">
        <f>VLOOKUP(E2955,'FILIAIS PETZ'!A:D,4,0)</f>
        <v>GVDL-SP</v>
      </c>
      <c r="I2955" s="85">
        <v>45415</v>
      </c>
      <c r="J2955" s="9">
        <v>903141</v>
      </c>
      <c r="K2955" s="9"/>
      <c r="L2955" s="83" t="s">
        <v>9334</v>
      </c>
      <c r="M2955" s="85"/>
      <c r="N2955" s="85"/>
      <c r="O2955" s="85"/>
      <c r="P2955" s="9" t="s">
        <v>4990</v>
      </c>
      <c r="Q2955" s="84">
        <v>3</v>
      </c>
      <c r="R2955" s="84">
        <v>1</v>
      </c>
      <c r="S2955" s="84">
        <v>8</v>
      </c>
      <c r="T2955" s="84" t="s">
        <v>32</v>
      </c>
      <c r="U2955" s="84">
        <v>11002</v>
      </c>
      <c r="V2955" s="84">
        <v>11002</v>
      </c>
      <c r="W2955" s="84" t="s">
        <v>5019</v>
      </c>
      <c r="X2955" s="84" t="s">
        <v>4992</v>
      </c>
      <c r="Y2955" s="9" t="s">
        <v>4980</v>
      </c>
      <c r="Z2955" s="9" t="s">
        <v>4980</v>
      </c>
      <c r="AA2955" s="9" t="s">
        <v>4992</v>
      </c>
      <c r="AB2955" s="9" t="s">
        <v>5066</v>
      </c>
      <c r="AC2955" s="84" t="s">
        <v>5006</v>
      </c>
      <c r="AD2955" s="29"/>
      <c r="AE2955" s="20" t="str">
        <f>VLOOKUP(E2955,'FILIAIS PETZ'!A:Q,17,0)</f>
        <v>SP7</v>
      </c>
      <c r="AF2955" s="20" t="str">
        <f>VLOOKUP(E2955,'FILIAIS PETZ'!A:Q,3,0)</f>
        <v>FELICIO</v>
      </c>
      <c r="AG2955" s="20" t="str">
        <f>VLOOKUP(E2955,'FILIAIS PETZ'!A:Q,2,0)</f>
        <v>R3</v>
      </c>
      <c r="AH2955" s="75">
        <v>780</v>
      </c>
      <c r="AI2955" s="16" t="s">
        <v>10570</v>
      </c>
      <c r="AJ2955" s="43">
        <f>VLOOKUP(E2955,'FILIAIS PETZ'!$A$2:$K$2000,11,0)</f>
        <v>18328118021025</v>
      </c>
      <c r="AK2955" s="44">
        <v>18328118021025</v>
      </c>
    </row>
    <row r="2956" spans="1:37" s="14" customFormat="1" ht="15" customHeight="1" thickBot="1" x14ac:dyDescent="0.25">
      <c r="A2956" s="9">
        <v>903145</v>
      </c>
      <c r="B2956" s="18">
        <f>VLOOKUP(C2956,FORNECEDORES!D:E,2,0)</f>
        <v>383318</v>
      </c>
      <c r="C2956" s="19" t="str">
        <f>VLOOKUP(D2956,FORNECEDORES!A:D,4,0)</f>
        <v>39.498.106/0001-00</v>
      </c>
      <c r="D2956" s="13" t="s">
        <v>4084</v>
      </c>
      <c r="E2956" s="20" t="str">
        <f t="shared" si="197"/>
        <v>04 0059</v>
      </c>
      <c r="F2956" s="28" t="s">
        <v>8714</v>
      </c>
      <c r="G2956" s="21" t="str">
        <f>VLOOKUP(E2956,'FILIAIS PETZ'!A:E,5,0)</f>
        <v>PETZ POMPÉIA</v>
      </c>
      <c r="H2956" s="20" t="str">
        <f>VLOOKUP(E2956,'FILIAIS PETZ'!A:D,4,0)</f>
        <v>POMP-SP</v>
      </c>
      <c r="I2956" s="85">
        <v>45415</v>
      </c>
      <c r="J2956" s="9">
        <v>903145</v>
      </c>
      <c r="K2956" s="9"/>
      <c r="L2956" s="83" t="s">
        <v>9334</v>
      </c>
      <c r="M2956" s="85"/>
      <c r="N2956" s="85"/>
      <c r="O2956" s="85"/>
      <c r="P2956" s="9" t="s">
        <v>4990</v>
      </c>
      <c r="Q2956" s="84">
        <v>3</v>
      </c>
      <c r="R2956" s="84">
        <v>1</v>
      </c>
      <c r="S2956" s="84">
        <v>8</v>
      </c>
      <c r="T2956" s="84" t="s">
        <v>32</v>
      </c>
      <c r="U2956" s="84">
        <v>11002</v>
      </c>
      <c r="V2956" s="84">
        <v>11002</v>
      </c>
      <c r="W2956" s="84" t="s">
        <v>5019</v>
      </c>
      <c r="X2956" s="84" t="s">
        <v>4992</v>
      </c>
      <c r="Y2956" s="9" t="s">
        <v>4980</v>
      </c>
      <c r="Z2956" s="9" t="s">
        <v>4980</v>
      </c>
      <c r="AA2956" s="9" t="s">
        <v>4992</v>
      </c>
      <c r="AB2956" s="9" t="s">
        <v>5066</v>
      </c>
      <c r="AC2956" s="84" t="s">
        <v>5006</v>
      </c>
      <c r="AD2956" s="29"/>
      <c r="AE2956" s="20" t="str">
        <f>VLOOKUP(E2956,'FILIAIS PETZ'!A:Q,17,0)</f>
        <v>SP2</v>
      </c>
      <c r="AF2956" s="20" t="str">
        <f>VLOOKUP(E2956,'FILIAIS PETZ'!A:Q,3,0)</f>
        <v>FELICIO</v>
      </c>
      <c r="AG2956" s="20" t="str">
        <f>VLOOKUP(E2956,'FILIAIS PETZ'!A:Q,2,0)</f>
        <v>R3</v>
      </c>
      <c r="AH2956" s="75">
        <v>970</v>
      </c>
      <c r="AI2956" s="16" t="s">
        <v>10570</v>
      </c>
      <c r="AJ2956" s="43">
        <f>VLOOKUP(E2956,'FILIAIS PETZ'!$A$2:$K$2000,11,0)</f>
        <v>18328118005763</v>
      </c>
      <c r="AK2956" s="44">
        <v>18328118005763</v>
      </c>
    </row>
    <row r="2957" spans="1:37" s="14" customFormat="1" ht="15" customHeight="1" thickBot="1" x14ac:dyDescent="0.25">
      <c r="A2957" s="9">
        <v>903144</v>
      </c>
      <c r="B2957" s="18">
        <f>VLOOKUP(C2957,FORNECEDORES!D:E,2,0)</f>
        <v>383318</v>
      </c>
      <c r="C2957" s="19" t="str">
        <f>VLOOKUP(D2957,FORNECEDORES!A:D,4,0)</f>
        <v>39.498.106/0001-00</v>
      </c>
      <c r="D2957" s="13" t="s">
        <v>4084</v>
      </c>
      <c r="E2957" s="20" t="str">
        <f t="shared" si="197"/>
        <v>04 0060</v>
      </c>
      <c r="F2957" s="28" t="s">
        <v>8625</v>
      </c>
      <c r="G2957" s="21" t="str">
        <f>VLOOKUP(E2957,'FILIAIS PETZ'!A:E,5,0)</f>
        <v>PETZ PACAEMBU</v>
      </c>
      <c r="H2957" s="20" t="str">
        <f>VLOOKUP(E2957,'FILIAIS PETZ'!A:D,4,0)</f>
        <v>PCBU-SP</v>
      </c>
      <c r="I2957" s="85">
        <v>45415</v>
      </c>
      <c r="J2957" s="9">
        <v>903144</v>
      </c>
      <c r="K2957" s="9"/>
      <c r="L2957" s="83"/>
      <c r="M2957" s="85"/>
      <c r="N2957" s="85"/>
      <c r="O2957" s="85"/>
      <c r="P2957" s="9" t="s">
        <v>4990</v>
      </c>
      <c r="Q2957" s="84">
        <v>3</v>
      </c>
      <c r="R2957" s="84">
        <v>1</v>
      </c>
      <c r="S2957" s="84">
        <v>8</v>
      </c>
      <c r="T2957" s="84" t="s">
        <v>32</v>
      </c>
      <c r="U2957" s="84">
        <v>11002</v>
      </c>
      <c r="V2957" s="84">
        <v>11002</v>
      </c>
      <c r="W2957" s="84" t="s">
        <v>5019</v>
      </c>
      <c r="X2957" s="84" t="s">
        <v>4992</v>
      </c>
      <c r="Y2957" s="9" t="s">
        <v>4980</v>
      </c>
      <c r="Z2957" s="9" t="s">
        <v>4980</v>
      </c>
      <c r="AA2957" s="9" t="s">
        <v>4992</v>
      </c>
      <c r="AB2957" s="9" t="s">
        <v>5066</v>
      </c>
      <c r="AC2957" s="84" t="s">
        <v>5006</v>
      </c>
      <c r="AD2957" s="29"/>
      <c r="AE2957" s="20" t="str">
        <f>VLOOKUP(E2957,'FILIAIS PETZ'!A:Q,17,0)</f>
        <v>SP2</v>
      </c>
      <c r="AF2957" s="20" t="str">
        <f>VLOOKUP(E2957,'FILIAIS PETZ'!A:Q,3,0)</f>
        <v>FELICIO</v>
      </c>
      <c r="AG2957" s="20" t="str">
        <f>VLOOKUP(E2957,'FILIAIS PETZ'!A:Q,2,0)</f>
        <v>R3</v>
      </c>
      <c r="AH2957" s="75">
        <v>780</v>
      </c>
      <c r="AI2957" s="16" t="s">
        <v>10570</v>
      </c>
      <c r="AJ2957" s="43">
        <f>VLOOKUP(E2957,'FILIAIS PETZ'!$A$2:$K$2000,11,0)</f>
        <v>18328118006220</v>
      </c>
      <c r="AK2957" s="44">
        <v>18328118006220</v>
      </c>
    </row>
    <row r="2958" spans="1:37" s="14" customFormat="1" ht="15" customHeight="1" thickBot="1" x14ac:dyDescent="0.25">
      <c r="A2958" s="9">
        <v>903139</v>
      </c>
      <c r="B2958" s="18">
        <f>VLOOKUP(C2958,FORNECEDORES!D:E,2,0)</f>
        <v>383318</v>
      </c>
      <c r="C2958" s="19" t="str">
        <f>VLOOKUP(D2958,FORNECEDORES!A:D,4,0)</f>
        <v>39.498.106/0001-00</v>
      </c>
      <c r="D2958" s="13" t="s">
        <v>4084</v>
      </c>
      <c r="E2958" s="20" t="str">
        <f t="shared" si="197"/>
        <v>04 0125</v>
      </c>
      <c r="F2958" s="28" t="s">
        <v>8981</v>
      </c>
      <c r="G2958" s="21" t="str">
        <f>VLOOKUP(E2958,'FILIAIS PETZ'!A:E,5,0)</f>
        <v>PETZ CERRO CORA</v>
      </c>
      <c r="H2958" s="20" t="str">
        <f>VLOOKUP(E2958,'FILIAIS PETZ'!A:D,4,0)</f>
        <v>CORA-SP</v>
      </c>
      <c r="I2958" s="85">
        <v>45415</v>
      </c>
      <c r="J2958" s="9">
        <v>903139</v>
      </c>
      <c r="K2958" s="9" t="s">
        <v>9035</v>
      </c>
      <c r="L2958" s="83" t="s">
        <v>10599</v>
      </c>
      <c r="M2958" s="85">
        <v>45475</v>
      </c>
      <c r="N2958" s="85">
        <v>45504</v>
      </c>
      <c r="O2958" s="85">
        <v>45484</v>
      </c>
      <c r="P2958" s="9" t="s">
        <v>4990</v>
      </c>
      <c r="Q2958" s="84">
        <v>3</v>
      </c>
      <c r="R2958" s="84">
        <v>1</v>
      </c>
      <c r="S2958" s="84">
        <v>8</v>
      </c>
      <c r="T2958" s="84" t="s">
        <v>32</v>
      </c>
      <c r="U2958" s="84">
        <v>11002</v>
      </c>
      <c r="V2958" s="84">
        <v>11002</v>
      </c>
      <c r="W2958" s="84" t="s">
        <v>5019</v>
      </c>
      <c r="X2958" s="84" t="s">
        <v>4992</v>
      </c>
      <c r="Y2958" s="9" t="s">
        <v>4980</v>
      </c>
      <c r="Z2958" s="9" t="s">
        <v>4980</v>
      </c>
      <c r="AA2958" s="9" t="s">
        <v>4992</v>
      </c>
      <c r="AB2958" s="9" t="s">
        <v>5066</v>
      </c>
      <c r="AC2958" s="84" t="s">
        <v>5006</v>
      </c>
      <c r="AD2958" s="29"/>
      <c r="AE2958" s="20" t="str">
        <f>VLOOKUP(E2958,'FILIAIS PETZ'!A:Q,17,0)</f>
        <v>SP7</v>
      </c>
      <c r="AF2958" s="20" t="str">
        <f>VLOOKUP(E2958,'FILIAIS PETZ'!A:Q,3,0)</f>
        <v>FELICIO</v>
      </c>
      <c r="AG2958" s="20" t="str">
        <f>VLOOKUP(E2958,'FILIAIS PETZ'!A:Q,2,0)</f>
        <v>R3</v>
      </c>
      <c r="AH2958" s="75">
        <v>970</v>
      </c>
      <c r="AI2958" s="16" t="s">
        <v>10570</v>
      </c>
      <c r="AJ2958" s="43">
        <f>VLOOKUP(E2958,'FILIAIS PETZ'!$A$2:$K$2000,11,0)</f>
        <v>18328118013600</v>
      </c>
      <c r="AK2958" s="44">
        <v>18328118013600</v>
      </c>
    </row>
    <row r="2959" spans="1:37" s="14" customFormat="1" ht="15" customHeight="1" thickBot="1" x14ac:dyDescent="0.25">
      <c r="A2959" s="9">
        <v>903153</v>
      </c>
      <c r="B2959" s="18">
        <f>VLOOKUP(C2959,FORNECEDORES!D:E,2,0)</f>
        <v>383318</v>
      </c>
      <c r="C2959" s="19" t="str">
        <f>VLOOKUP(D2959,FORNECEDORES!A:D,4,0)</f>
        <v>39.498.106/0001-00</v>
      </c>
      <c r="D2959" s="13" t="s">
        <v>4084</v>
      </c>
      <c r="E2959" s="20" t="str">
        <f t="shared" si="197"/>
        <v>04 0177</v>
      </c>
      <c r="F2959" s="28" t="s">
        <v>8982</v>
      </c>
      <c r="G2959" s="21" t="str">
        <f>VLOOKUP(E2959,'FILIAIS PETZ'!A:E,5,0)</f>
        <v>PETZ TEODORO SAMPAIO</v>
      </c>
      <c r="H2959" s="20" t="str">
        <f>VLOOKUP(E2959,'FILIAIS PETZ'!A:D,4,0)</f>
        <v>TEOD-SP</v>
      </c>
      <c r="I2959" s="85">
        <v>45415</v>
      </c>
      <c r="J2959" s="9">
        <v>903153</v>
      </c>
      <c r="K2959" s="9"/>
      <c r="L2959" s="83" t="s">
        <v>9334</v>
      </c>
      <c r="M2959" s="85"/>
      <c r="N2959" s="85"/>
      <c r="O2959" s="85"/>
      <c r="P2959" s="9" t="s">
        <v>4990</v>
      </c>
      <c r="Q2959" s="84">
        <v>3</v>
      </c>
      <c r="R2959" s="84">
        <v>1</v>
      </c>
      <c r="S2959" s="84">
        <v>8</v>
      </c>
      <c r="T2959" s="84" t="s">
        <v>32</v>
      </c>
      <c r="U2959" s="84">
        <v>11002</v>
      </c>
      <c r="V2959" s="84">
        <v>11002</v>
      </c>
      <c r="W2959" s="84" t="s">
        <v>5019</v>
      </c>
      <c r="X2959" s="84" t="s">
        <v>4992</v>
      </c>
      <c r="Y2959" s="9" t="s">
        <v>4980</v>
      </c>
      <c r="Z2959" s="9" t="s">
        <v>4980</v>
      </c>
      <c r="AA2959" s="9" t="s">
        <v>4992</v>
      </c>
      <c r="AB2959" s="9" t="s">
        <v>5066</v>
      </c>
      <c r="AC2959" s="84" t="s">
        <v>5006</v>
      </c>
      <c r="AD2959" s="29"/>
      <c r="AE2959" s="20" t="str">
        <f>VLOOKUP(E2959,'FILIAIS PETZ'!A:Q,17,0)</f>
        <v>SP2</v>
      </c>
      <c r="AF2959" s="20" t="str">
        <f>VLOOKUP(E2959,'FILIAIS PETZ'!A:Q,3,0)</f>
        <v>FELICIO</v>
      </c>
      <c r="AG2959" s="20" t="str">
        <f>VLOOKUP(E2959,'FILIAIS PETZ'!A:Q,2,0)</f>
        <v>R3</v>
      </c>
      <c r="AH2959" s="75">
        <v>780</v>
      </c>
      <c r="AI2959" s="16" t="s">
        <v>10570</v>
      </c>
      <c r="AJ2959" s="43">
        <f>VLOOKUP(E2959,'FILIAIS PETZ'!$A$2:$K$2000,11,0)</f>
        <v>18328118016455</v>
      </c>
      <c r="AK2959" s="44">
        <v>18328118016455</v>
      </c>
    </row>
    <row r="2960" spans="1:37" s="14" customFormat="1" ht="15" customHeight="1" thickBot="1" x14ac:dyDescent="0.25">
      <c r="A2960" s="9">
        <v>903148</v>
      </c>
      <c r="B2960" s="18">
        <f>VLOOKUP(C2960,FORNECEDORES!D:E,2,0)</f>
        <v>383318</v>
      </c>
      <c r="C2960" s="19" t="str">
        <f>VLOOKUP(D2960,FORNECEDORES!A:D,4,0)</f>
        <v>39.498.106/0001-00</v>
      </c>
      <c r="D2960" s="13" t="s">
        <v>4084</v>
      </c>
      <c r="E2960" s="20" t="str">
        <f t="shared" ref="E2960:E3023" si="198">CONCATENATE("04 ",F2960)</f>
        <v>04 0010</v>
      </c>
      <c r="F2960" s="28" t="s">
        <v>8983</v>
      </c>
      <c r="G2960" s="21" t="str">
        <f>VLOOKUP(E2960,'FILIAIS PETZ'!A:E,5,0)</f>
        <v>PETZ SANTA CECILIA</v>
      </c>
      <c r="H2960" s="20" t="str">
        <f>VLOOKUP(E2960,'FILIAIS PETZ'!A:D,4,0)</f>
        <v>STCE-SP</v>
      </c>
      <c r="I2960" s="85">
        <v>45415</v>
      </c>
      <c r="J2960" s="9">
        <v>903148</v>
      </c>
      <c r="K2960" s="9" t="s">
        <v>9035</v>
      </c>
      <c r="L2960" s="83" t="s">
        <v>10600</v>
      </c>
      <c r="M2960" s="85">
        <v>45461</v>
      </c>
      <c r="N2960" s="85">
        <v>45483</v>
      </c>
      <c r="O2960" s="85">
        <v>45468</v>
      </c>
      <c r="P2960" s="57" t="s">
        <v>4990</v>
      </c>
      <c r="Q2960" s="84">
        <v>3</v>
      </c>
      <c r="R2960" s="84">
        <v>1</v>
      </c>
      <c r="S2960" s="84">
        <v>8</v>
      </c>
      <c r="T2960" s="84" t="s">
        <v>32</v>
      </c>
      <c r="U2960" s="84">
        <v>11002</v>
      </c>
      <c r="V2960" s="84">
        <v>11002</v>
      </c>
      <c r="W2960" s="84" t="s">
        <v>5019</v>
      </c>
      <c r="X2960" s="84" t="s">
        <v>4992</v>
      </c>
      <c r="Y2960" s="9" t="s">
        <v>4980</v>
      </c>
      <c r="Z2960" s="9" t="s">
        <v>4980</v>
      </c>
      <c r="AA2960" s="9" t="s">
        <v>4992</v>
      </c>
      <c r="AB2960" s="9" t="s">
        <v>5066</v>
      </c>
      <c r="AC2960" s="84" t="s">
        <v>5006</v>
      </c>
      <c r="AD2960" s="29"/>
      <c r="AE2960" s="20" t="str">
        <f>VLOOKUP(E2960,'FILIAIS PETZ'!A:Q,17,0)</f>
        <v>SP2</v>
      </c>
      <c r="AF2960" s="20" t="str">
        <f>VLOOKUP(E2960,'FILIAIS PETZ'!A:Q,3,0)</f>
        <v>FELICIO</v>
      </c>
      <c r="AG2960" s="20" t="str">
        <f>VLOOKUP(E2960,'FILIAIS PETZ'!A:Q,2,0)</f>
        <v>R3</v>
      </c>
      <c r="AH2960" s="75">
        <v>1280</v>
      </c>
      <c r="AI2960" s="16" t="s">
        <v>10570</v>
      </c>
      <c r="AJ2960" s="43">
        <f>VLOOKUP(E2960,'FILIAIS PETZ'!$A$2:$K$2000,11,0)</f>
        <v>18328118001938</v>
      </c>
      <c r="AK2960" s="44">
        <v>18328118001938</v>
      </c>
    </row>
    <row r="2961" spans="1:37" s="14" customFormat="1" ht="15" customHeight="1" thickBot="1" x14ac:dyDescent="0.25">
      <c r="A2961" s="9">
        <v>903256</v>
      </c>
      <c r="B2961" s="18">
        <f>VLOOKUP(C2961,FORNECEDORES!D:E,2,0)</f>
        <v>179505</v>
      </c>
      <c r="C2961" s="19" t="str">
        <f>VLOOKUP(D2961,FORNECEDORES!A:D,4,0)</f>
        <v>29.739.737/0046-04</v>
      </c>
      <c r="D2961" s="13" t="s">
        <v>7599</v>
      </c>
      <c r="E2961" s="20" t="str">
        <f t="shared" si="198"/>
        <v>04 0060</v>
      </c>
      <c r="F2961" s="28" t="s">
        <v>8625</v>
      </c>
      <c r="G2961" s="21" t="str">
        <f>VLOOKUP(E2961,'FILIAIS PETZ'!A:E,5,0)</f>
        <v>PETZ PACAEMBU</v>
      </c>
      <c r="H2961" s="20" t="str">
        <f>VLOOKUP(E2961,'FILIAIS PETZ'!A:D,4,0)</f>
        <v>PCBU-SP</v>
      </c>
      <c r="I2961" s="85">
        <v>45415</v>
      </c>
      <c r="J2961" s="9">
        <v>903256</v>
      </c>
      <c r="K2961" s="9" t="s">
        <v>5858</v>
      </c>
      <c r="L2961" s="83" t="s">
        <v>13610</v>
      </c>
      <c r="M2961" s="85">
        <v>45540</v>
      </c>
      <c r="N2961" s="85">
        <v>45595</v>
      </c>
      <c r="O2961" s="85">
        <v>45576</v>
      </c>
      <c r="P2961" s="57" t="s">
        <v>4990</v>
      </c>
      <c r="Q2961" s="84">
        <v>3</v>
      </c>
      <c r="R2961" s="84">
        <v>1</v>
      </c>
      <c r="S2961" s="84">
        <v>8</v>
      </c>
      <c r="T2961" s="84" t="s">
        <v>32</v>
      </c>
      <c r="U2961" s="84">
        <v>11002</v>
      </c>
      <c r="V2961" s="84">
        <v>11002</v>
      </c>
      <c r="W2961" s="84" t="s">
        <v>5019</v>
      </c>
      <c r="X2961" s="84" t="s">
        <v>5033</v>
      </c>
      <c r="Y2961" s="84" t="s">
        <v>4993</v>
      </c>
      <c r="Z2961" s="84" t="s">
        <v>4993</v>
      </c>
      <c r="AA2961" s="84" t="s">
        <v>5033</v>
      </c>
      <c r="AB2961" s="84" t="s">
        <v>12941</v>
      </c>
      <c r="AC2961" s="84" t="s">
        <v>5006</v>
      </c>
      <c r="AD2961" s="29"/>
      <c r="AE2961" s="20" t="str">
        <f>VLOOKUP(E2961,'FILIAIS PETZ'!A:Q,17,0)</f>
        <v>SP2</v>
      </c>
      <c r="AF2961" s="20" t="str">
        <f>VLOOKUP(E2961,'FILIAIS PETZ'!A:Q,3,0)</f>
        <v>FELICIO</v>
      </c>
      <c r="AG2961" s="20" t="str">
        <f>VLOOKUP(E2961,'FILIAIS PETZ'!A:Q,2,0)</f>
        <v>R3</v>
      </c>
      <c r="AH2961" s="75">
        <v>602.76</v>
      </c>
      <c r="AI2961" s="16" t="s">
        <v>10601</v>
      </c>
      <c r="AJ2961" s="43">
        <f>VLOOKUP(E2961,'FILIAIS PETZ'!$A$2:$K$2000,11,0)</f>
        <v>18328118006220</v>
      </c>
      <c r="AK2961" s="44">
        <v>18328118006220</v>
      </c>
    </row>
    <row r="2962" spans="1:37" s="14" customFormat="1" ht="15" customHeight="1" thickBot="1" x14ac:dyDescent="0.25">
      <c r="A2962" s="9">
        <f t="shared" ref="A2962:A2986" si="199">J2962</f>
        <v>904841</v>
      </c>
      <c r="B2962" s="18">
        <f>VLOOKUP(C2962,FORNECEDORES!D:E,2,0)</f>
        <v>530375</v>
      </c>
      <c r="C2962" s="19" t="str">
        <f>VLOOKUP(D2962,FORNECEDORES!A:D,4,0)</f>
        <v>23.080.842/0001-04</v>
      </c>
      <c r="D2962" s="13" t="s">
        <v>4370</v>
      </c>
      <c r="E2962" s="20" t="str">
        <f t="shared" si="198"/>
        <v>04 0093</v>
      </c>
      <c r="F2962" s="28" t="s">
        <v>4942</v>
      </c>
      <c r="G2962" s="21" t="str">
        <f>VLOOKUP(E2962,'FILIAIS PETZ'!A:E,5,0)</f>
        <v>PETZ INDAIATUBA</v>
      </c>
      <c r="H2962" s="20" t="str">
        <f>VLOOKUP(E2962,'FILIAIS PETZ'!A:D,4,0)</f>
        <v>INDT-SP</v>
      </c>
      <c r="I2962" s="85">
        <v>45418</v>
      </c>
      <c r="J2962" s="9">
        <v>904841</v>
      </c>
      <c r="K2962" s="9" t="s">
        <v>5858</v>
      </c>
      <c r="L2962" s="83" t="s">
        <v>7719</v>
      </c>
      <c r="M2962" s="85">
        <v>45427</v>
      </c>
      <c r="N2962" s="85">
        <v>45455</v>
      </c>
      <c r="O2962" s="85">
        <v>45432</v>
      </c>
      <c r="P2962" s="55" t="s">
        <v>4990</v>
      </c>
      <c r="Q2962" s="84">
        <v>3</v>
      </c>
      <c r="R2962" s="84">
        <v>1</v>
      </c>
      <c r="S2962" s="84">
        <v>8</v>
      </c>
      <c r="T2962" s="84" t="s">
        <v>32</v>
      </c>
      <c r="U2962" s="84">
        <v>11002</v>
      </c>
      <c r="V2962" s="84">
        <v>11002</v>
      </c>
      <c r="W2962" s="84" t="s">
        <v>5019</v>
      </c>
      <c r="X2962" s="84" t="s">
        <v>4985</v>
      </c>
      <c r="Y2962" s="10" t="s">
        <v>4980</v>
      </c>
      <c r="Z2962" s="10" t="s">
        <v>4980</v>
      </c>
      <c r="AA2962" s="10" t="s">
        <v>4989</v>
      </c>
      <c r="AB2962" s="10" t="s">
        <v>5005</v>
      </c>
      <c r="AC2962" s="84" t="s">
        <v>5006</v>
      </c>
      <c r="AD2962" s="29"/>
      <c r="AE2962" s="20" t="str">
        <f>VLOOKUP(E2962,'FILIAIS PETZ'!A:Q,17,0)</f>
        <v>SP7</v>
      </c>
      <c r="AF2962" s="20" t="str">
        <f>VLOOKUP(E2962,'FILIAIS PETZ'!A:Q,3,0)</f>
        <v>FELICIO</v>
      </c>
      <c r="AG2962" s="20" t="str">
        <f>VLOOKUP(E2962,'FILIAIS PETZ'!A:Q,2,0)</f>
        <v>R3</v>
      </c>
      <c r="AH2962" s="75">
        <v>350</v>
      </c>
      <c r="AI2962" s="16" t="s">
        <v>7312</v>
      </c>
      <c r="AJ2962" s="43">
        <f>VLOOKUP(E2962,'FILIAIS PETZ'!$A$2:$K$2000,11,0)</f>
        <v>18328118008517</v>
      </c>
      <c r="AK2962" s="44">
        <f t="shared" ref="AK2962:AK2986" si="200">AJ2962</f>
        <v>18328118008517</v>
      </c>
    </row>
    <row r="2963" spans="1:37" s="14" customFormat="1" ht="15" customHeight="1" thickBot="1" x14ac:dyDescent="0.25">
      <c r="A2963" s="9">
        <f t="shared" si="199"/>
        <v>904846</v>
      </c>
      <c r="B2963" s="18">
        <f>VLOOKUP(C2963,FORNECEDORES!D:E,2,0)</f>
        <v>530375</v>
      </c>
      <c r="C2963" s="19" t="str">
        <f>VLOOKUP(D2963,FORNECEDORES!A:D,4,0)</f>
        <v>23.080.842/0001-04</v>
      </c>
      <c r="D2963" s="13" t="s">
        <v>4370</v>
      </c>
      <c r="E2963" s="20" t="str">
        <f t="shared" si="198"/>
        <v>04 0093</v>
      </c>
      <c r="F2963" s="28" t="s">
        <v>4942</v>
      </c>
      <c r="G2963" s="21" t="str">
        <f>VLOOKUP(E2963,'FILIAIS PETZ'!A:E,5,0)</f>
        <v>PETZ INDAIATUBA</v>
      </c>
      <c r="H2963" s="20" t="str">
        <f>VLOOKUP(E2963,'FILIAIS PETZ'!A:D,4,0)</f>
        <v>INDT-SP</v>
      </c>
      <c r="I2963" s="85">
        <v>45418</v>
      </c>
      <c r="J2963" s="9">
        <v>904846</v>
      </c>
      <c r="K2963" s="9" t="s">
        <v>5858</v>
      </c>
      <c r="L2963" s="83" t="s">
        <v>7720</v>
      </c>
      <c r="M2963" s="85">
        <v>45427</v>
      </c>
      <c r="N2963" s="85">
        <v>45455</v>
      </c>
      <c r="O2963" s="85">
        <v>45432</v>
      </c>
      <c r="P2963" s="55" t="s">
        <v>4990</v>
      </c>
      <c r="Q2963" s="84">
        <v>3</v>
      </c>
      <c r="R2963" s="84">
        <v>1</v>
      </c>
      <c r="S2963" s="84">
        <v>8</v>
      </c>
      <c r="T2963" s="84" t="s">
        <v>32</v>
      </c>
      <c r="U2963" s="84">
        <v>11002</v>
      </c>
      <c r="V2963" s="84">
        <v>11002</v>
      </c>
      <c r="W2963" s="84" t="s">
        <v>5019</v>
      </c>
      <c r="X2963" s="84" t="s">
        <v>4985</v>
      </c>
      <c r="Y2963" s="10" t="s">
        <v>4993</v>
      </c>
      <c r="Z2963" s="10" t="s">
        <v>4993</v>
      </c>
      <c r="AA2963" s="10" t="s">
        <v>4989</v>
      </c>
      <c r="AB2963" s="10" t="s">
        <v>12941</v>
      </c>
      <c r="AC2963" s="84" t="s">
        <v>5006</v>
      </c>
      <c r="AD2963" s="29"/>
      <c r="AE2963" s="20" t="str">
        <f>VLOOKUP(E2963,'FILIAIS PETZ'!A:Q,17,0)</f>
        <v>SP7</v>
      </c>
      <c r="AF2963" s="20" t="str">
        <f>VLOOKUP(E2963,'FILIAIS PETZ'!A:Q,3,0)</f>
        <v>FELICIO</v>
      </c>
      <c r="AG2963" s="20" t="str">
        <f>VLOOKUP(E2963,'FILIAIS PETZ'!A:Q,2,0)</f>
        <v>R3</v>
      </c>
      <c r="AH2963" s="75">
        <v>450</v>
      </c>
      <c r="AI2963" s="16" t="s">
        <v>7313</v>
      </c>
      <c r="AJ2963" s="43">
        <f>VLOOKUP(E2963,'FILIAIS PETZ'!$A$2:$K$2000,11,0)</f>
        <v>18328118008517</v>
      </c>
      <c r="AK2963" s="44">
        <f t="shared" si="200"/>
        <v>18328118008517</v>
      </c>
    </row>
    <row r="2964" spans="1:37" s="14" customFormat="1" ht="15" customHeight="1" thickBot="1" x14ac:dyDescent="0.25">
      <c r="A2964" s="9">
        <f t="shared" si="199"/>
        <v>904780</v>
      </c>
      <c r="B2964" s="18">
        <f>VLOOKUP(C2964,FORNECEDORES!D:E,2,0)</f>
        <v>49973</v>
      </c>
      <c r="C2964" s="19" t="str">
        <f>VLOOKUP(D2964,FORNECEDORES!A:D,4,0)</f>
        <v>30.827.985/0001-94</v>
      </c>
      <c r="D2964" s="13" t="s">
        <v>2744</v>
      </c>
      <c r="E2964" s="20" t="str">
        <f t="shared" si="198"/>
        <v>04 0061</v>
      </c>
      <c r="F2964" s="28" t="s">
        <v>4946</v>
      </c>
      <c r="G2964" s="21" t="str">
        <f>VLOOKUP(E2964,'FILIAIS PETZ'!A:E,5,0)</f>
        <v>PETZ PAMPULHA</v>
      </c>
      <c r="H2964" s="20" t="str">
        <f>VLOOKUP(E2964,'FILIAIS PETZ'!A:D,4,0)</f>
        <v>PAMP-MG</v>
      </c>
      <c r="I2964" s="85">
        <v>45418</v>
      </c>
      <c r="J2964" s="9">
        <v>904780</v>
      </c>
      <c r="K2964" s="9" t="s">
        <v>5858</v>
      </c>
      <c r="L2964" s="83" t="s">
        <v>7613</v>
      </c>
      <c r="M2964" s="85">
        <v>45420</v>
      </c>
      <c r="N2964" s="85">
        <v>45448</v>
      </c>
      <c r="O2964" s="85">
        <v>45427</v>
      </c>
      <c r="P2964" s="55" t="s">
        <v>4990</v>
      </c>
      <c r="Q2964" s="84">
        <v>3</v>
      </c>
      <c r="R2964" s="84">
        <v>1</v>
      </c>
      <c r="S2964" s="84">
        <v>8</v>
      </c>
      <c r="T2964" s="84" t="s">
        <v>32</v>
      </c>
      <c r="U2964" s="84">
        <v>11002</v>
      </c>
      <c r="V2964" s="84">
        <v>11002</v>
      </c>
      <c r="W2964" s="84" t="s">
        <v>5039</v>
      </c>
      <c r="X2964" s="84" t="s">
        <v>5016</v>
      </c>
      <c r="Y2964" s="57" t="s">
        <v>4993</v>
      </c>
      <c r="Z2964" s="9" t="s">
        <v>4993</v>
      </c>
      <c r="AA2964" s="9" t="s">
        <v>5101</v>
      </c>
      <c r="AB2964" s="9" t="s">
        <v>12941</v>
      </c>
      <c r="AC2964" s="84" t="s">
        <v>5006</v>
      </c>
      <c r="AD2964" s="29"/>
      <c r="AE2964" s="20" t="str">
        <f>VLOOKUP(E2964,'FILIAIS PETZ'!A:Q,17,0)</f>
        <v>MG-1</v>
      </c>
      <c r="AF2964" s="20" t="str">
        <f>VLOOKUP(E2964,'FILIAIS PETZ'!A:Q,3,0)</f>
        <v>FELICIO</v>
      </c>
      <c r="AG2964" s="20" t="str">
        <f>VLOOKUP(E2964,'FILIAIS PETZ'!A:Q,2,0)</f>
        <v>R3</v>
      </c>
      <c r="AH2964" s="75">
        <v>300</v>
      </c>
      <c r="AI2964" s="16" t="s">
        <v>7314</v>
      </c>
      <c r="AJ2964" s="43">
        <f>VLOOKUP(E2964,'FILIAIS PETZ'!$A$2:$K$2000,11,0)</f>
        <v>18328118006069</v>
      </c>
      <c r="AK2964" s="44">
        <f t="shared" si="200"/>
        <v>18328118006069</v>
      </c>
    </row>
    <row r="2965" spans="1:37" s="14" customFormat="1" ht="15" customHeight="1" thickBot="1" x14ac:dyDescent="0.25">
      <c r="A2965" s="9">
        <f t="shared" si="199"/>
        <v>904781</v>
      </c>
      <c r="B2965" s="18">
        <f>VLOOKUP(C2965,FORNECEDORES!D:E,2,0)</f>
        <v>49973</v>
      </c>
      <c r="C2965" s="19" t="str">
        <f>VLOOKUP(D2965,FORNECEDORES!A:D,4,0)</f>
        <v>30.827.985/0001-94</v>
      </c>
      <c r="D2965" s="13" t="s">
        <v>2744</v>
      </c>
      <c r="E2965" s="20" t="str">
        <f t="shared" si="198"/>
        <v>04 0038</v>
      </c>
      <c r="F2965" s="28" t="s">
        <v>4979</v>
      </c>
      <c r="G2965" s="21" t="str">
        <f>VLOOKUP(E2965,'FILIAIS PETZ'!A:E,5,0)</f>
        <v>PETZ CENTER MINAS</v>
      </c>
      <c r="H2965" s="20" t="str">
        <f>VLOOKUP(E2965,'FILIAIS PETZ'!A:D,4,0)</f>
        <v>CTMN-MG</v>
      </c>
      <c r="I2965" s="85">
        <v>45418</v>
      </c>
      <c r="J2965" s="9">
        <v>904781</v>
      </c>
      <c r="K2965" s="9" t="s">
        <v>5858</v>
      </c>
      <c r="L2965" s="83" t="s">
        <v>7614</v>
      </c>
      <c r="M2965" s="85">
        <v>45420</v>
      </c>
      <c r="N2965" s="85">
        <v>45448</v>
      </c>
      <c r="O2965" s="85">
        <v>45427</v>
      </c>
      <c r="P2965" s="55" t="s">
        <v>4990</v>
      </c>
      <c r="Q2965" s="84">
        <v>3</v>
      </c>
      <c r="R2965" s="84">
        <v>1</v>
      </c>
      <c r="S2965" s="84">
        <v>8</v>
      </c>
      <c r="T2965" s="84" t="s">
        <v>32</v>
      </c>
      <c r="U2965" s="84">
        <v>11002</v>
      </c>
      <c r="V2965" s="84">
        <v>11002</v>
      </c>
      <c r="W2965" s="84" t="s">
        <v>5039</v>
      </c>
      <c r="X2965" s="84" t="s">
        <v>5016</v>
      </c>
      <c r="Y2965" s="57" t="s">
        <v>4993</v>
      </c>
      <c r="Z2965" s="9" t="s">
        <v>4993</v>
      </c>
      <c r="AA2965" s="9" t="s">
        <v>5101</v>
      </c>
      <c r="AB2965" s="9" t="s">
        <v>12941</v>
      </c>
      <c r="AC2965" s="84" t="s">
        <v>5006</v>
      </c>
      <c r="AD2965" s="29"/>
      <c r="AE2965" s="20" t="str">
        <f>VLOOKUP(E2965,'FILIAIS PETZ'!A:Q,17,0)</f>
        <v>MG-2</v>
      </c>
      <c r="AF2965" s="20" t="str">
        <f>VLOOKUP(E2965,'FILIAIS PETZ'!A:Q,3,0)</f>
        <v>FELICIO</v>
      </c>
      <c r="AG2965" s="20" t="str">
        <f>VLOOKUP(E2965,'FILIAIS PETZ'!A:Q,2,0)</f>
        <v>R3</v>
      </c>
      <c r="AH2965" s="75">
        <v>330</v>
      </c>
      <c r="AI2965" s="16" t="s">
        <v>7315</v>
      </c>
      <c r="AJ2965" s="43">
        <f>VLOOKUP(E2965,'FILIAIS PETZ'!$A$2:$K$2000,11,0)</f>
        <v>18328118003710</v>
      </c>
      <c r="AK2965" s="44">
        <f t="shared" si="200"/>
        <v>18328118003710</v>
      </c>
    </row>
    <row r="2966" spans="1:37" s="14" customFormat="1" ht="15" customHeight="1" thickBot="1" x14ac:dyDescent="0.25">
      <c r="A2966" s="9">
        <f t="shared" si="199"/>
        <v>904782</v>
      </c>
      <c r="B2966" s="18">
        <f>VLOOKUP(C2966,FORNECEDORES!D:E,2,0)</f>
        <v>49973</v>
      </c>
      <c r="C2966" s="19" t="str">
        <f>VLOOKUP(D2966,FORNECEDORES!A:D,4,0)</f>
        <v>30.827.985/0001-94</v>
      </c>
      <c r="D2966" s="13" t="s">
        <v>2744</v>
      </c>
      <c r="E2966" s="20" t="str">
        <f t="shared" si="198"/>
        <v>04 0248</v>
      </c>
      <c r="F2966" s="28" t="s">
        <v>5848</v>
      </c>
      <c r="G2966" s="21" t="str">
        <f>VLOOKUP(E2966,'FILIAIS PETZ'!A:E,5,0)</f>
        <v>PETZ DIVINÓPOLIS</v>
      </c>
      <c r="H2966" s="20" t="str">
        <f>VLOOKUP(E2966,'FILIAIS PETZ'!A:D,4,0)</f>
        <v>DVNP-MG</v>
      </c>
      <c r="I2966" s="85">
        <v>45418</v>
      </c>
      <c r="J2966" s="9">
        <v>904782</v>
      </c>
      <c r="K2966" s="9" t="s">
        <v>5858</v>
      </c>
      <c r="L2966" s="83" t="s">
        <v>7615</v>
      </c>
      <c r="M2966" s="85">
        <v>45420</v>
      </c>
      <c r="N2966" s="85">
        <v>45448</v>
      </c>
      <c r="O2966" s="85">
        <v>45427</v>
      </c>
      <c r="P2966" s="55" t="s">
        <v>4990</v>
      </c>
      <c r="Q2966" s="84">
        <v>3</v>
      </c>
      <c r="R2966" s="84">
        <v>1</v>
      </c>
      <c r="S2966" s="84">
        <v>8</v>
      </c>
      <c r="T2966" s="84" t="s">
        <v>32</v>
      </c>
      <c r="U2966" s="84">
        <v>11002</v>
      </c>
      <c r="V2966" s="84">
        <v>11002</v>
      </c>
      <c r="W2966" s="84" t="s">
        <v>5039</v>
      </c>
      <c r="X2966" s="84" t="s">
        <v>4996</v>
      </c>
      <c r="Y2966" s="10" t="s">
        <v>4993</v>
      </c>
      <c r="Z2966" s="10" t="s">
        <v>4993</v>
      </c>
      <c r="AA2966" s="10" t="s">
        <v>5103</v>
      </c>
      <c r="AB2966" s="10" t="s">
        <v>12941</v>
      </c>
      <c r="AC2966" s="84" t="s">
        <v>5006</v>
      </c>
      <c r="AD2966" s="29"/>
      <c r="AE2966" s="20" t="str">
        <f>VLOOKUP(E2966,'FILIAIS PETZ'!A:Q,17,0)</f>
        <v>MG-2</v>
      </c>
      <c r="AF2966" s="20" t="str">
        <f>VLOOKUP(E2966,'FILIAIS PETZ'!A:Q,3,0)</f>
        <v>FELICIO</v>
      </c>
      <c r="AG2966" s="20" t="str">
        <f>VLOOKUP(E2966,'FILIAIS PETZ'!A:Q,2,0)</f>
        <v>R3</v>
      </c>
      <c r="AH2966" s="75">
        <v>6271.42</v>
      </c>
      <c r="AI2966" s="16" t="s">
        <v>7316</v>
      </c>
      <c r="AJ2966" s="43" t="str">
        <f>VLOOKUP(E2966,'FILIAIS PETZ'!$A$2:$K$2000,11,0)</f>
        <v>18.328.118/0246-36</v>
      </c>
      <c r="AK2966" s="44" t="str">
        <f t="shared" si="200"/>
        <v>18.328.118/0246-36</v>
      </c>
    </row>
    <row r="2967" spans="1:37" s="14" customFormat="1" ht="15" customHeight="1" thickBot="1" x14ac:dyDescent="0.25">
      <c r="A2967" s="9">
        <f t="shared" si="199"/>
        <v>904785</v>
      </c>
      <c r="B2967" s="18">
        <f>VLOOKUP(C2967,FORNECEDORES!D:E,2,0)</f>
        <v>315303</v>
      </c>
      <c r="C2967" s="19" t="str">
        <f>VLOOKUP(D2967,FORNECEDORES!A:D,4,0)</f>
        <v>46.594.144/0001-14</v>
      </c>
      <c r="D2967" s="13" t="s">
        <v>3903</v>
      </c>
      <c r="E2967" s="20" t="str">
        <f t="shared" si="198"/>
        <v>04 0165</v>
      </c>
      <c r="F2967" s="28" t="s">
        <v>4935</v>
      </c>
      <c r="G2967" s="21" t="str">
        <f>VLOOKUP(E2967,'FILIAIS PETZ'!A:E,5,0)</f>
        <v>PETZ CARAPICUIBA</v>
      </c>
      <c r="H2967" s="20" t="str">
        <f>VLOOKUP(E2967,'FILIAIS PETZ'!A:D,4,0)</f>
        <v>CPIC-SP</v>
      </c>
      <c r="I2967" s="85">
        <v>45418</v>
      </c>
      <c r="J2967" s="9">
        <v>904785</v>
      </c>
      <c r="K2967" s="9" t="s">
        <v>5858</v>
      </c>
      <c r="L2967" s="83" t="s">
        <v>7497</v>
      </c>
      <c r="M2967" s="85">
        <v>45421</v>
      </c>
      <c r="N2967" s="85">
        <v>45441</v>
      </c>
      <c r="O2967" s="85">
        <v>45422</v>
      </c>
      <c r="P2967" s="55" t="s">
        <v>4990</v>
      </c>
      <c r="Q2967" s="84">
        <v>3</v>
      </c>
      <c r="R2967" s="84">
        <v>1</v>
      </c>
      <c r="S2967" s="84">
        <v>8</v>
      </c>
      <c r="T2967" s="84" t="s">
        <v>32</v>
      </c>
      <c r="U2967" s="84">
        <v>11002</v>
      </c>
      <c r="V2967" s="84">
        <v>11002</v>
      </c>
      <c r="W2967" s="84" t="s">
        <v>4984</v>
      </c>
      <c r="X2967" s="84" t="s">
        <v>4996</v>
      </c>
      <c r="Y2967" s="9" t="s">
        <v>4997</v>
      </c>
      <c r="Z2967" s="9" t="s">
        <v>4993</v>
      </c>
      <c r="AA2967" s="9" t="s">
        <v>5022</v>
      </c>
      <c r="AB2967" s="9" t="s">
        <v>12941</v>
      </c>
      <c r="AC2967" s="84" t="s">
        <v>5006</v>
      </c>
      <c r="AD2967" s="29"/>
      <c r="AE2967" s="20" t="str">
        <f>VLOOKUP(E2967,'FILIAIS PETZ'!A:Q,17,0)</f>
        <v>SP7</v>
      </c>
      <c r="AF2967" s="20" t="str">
        <f>VLOOKUP(E2967,'FILIAIS PETZ'!A:Q,3,0)</f>
        <v>FELICIO</v>
      </c>
      <c r="AG2967" s="20" t="str">
        <f>VLOOKUP(E2967,'FILIAIS PETZ'!A:Q,2,0)</f>
        <v>R3</v>
      </c>
      <c r="AH2967" s="75">
        <v>5000</v>
      </c>
      <c r="AI2967" s="16" t="s">
        <v>7317</v>
      </c>
      <c r="AJ2967" s="43">
        <f>VLOOKUP(E2967,'FILIAIS PETZ'!$A$2:$K$2000,11,0)</f>
        <v>18328118015726</v>
      </c>
      <c r="AK2967" s="44">
        <f t="shared" si="200"/>
        <v>18328118015726</v>
      </c>
    </row>
    <row r="2968" spans="1:37" s="14" customFormat="1" ht="15" customHeight="1" thickBot="1" x14ac:dyDescent="0.25">
      <c r="A2968" s="9">
        <f t="shared" si="199"/>
        <v>904879</v>
      </c>
      <c r="B2968" s="18">
        <f>VLOOKUP(C2968,FORNECEDORES!D:E,2,0)</f>
        <v>223099</v>
      </c>
      <c r="C2968" s="19" t="str">
        <f>VLOOKUP(D2968,FORNECEDORES!A:D,4,0)</f>
        <v>33.782.083/0001-77</v>
      </c>
      <c r="D2968" s="13" t="s">
        <v>3652</v>
      </c>
      <c r="E2968" s="20" t="str">
        <f t="shared" si="198"/>
        <v>04 0139</v>
      </c>
      <c r="F2968" s="28" t="s">
        <v>4978</v>
      </c>
      <c r="G2968" s="21" t="str">
        <f>VLOOKUP(E2968,'FILIAIS PETZ'!A:E,5,0)</f>
        <v>PETZ PALMAS</v>
      </c>
      <c r="H2968" s="20" t="str">
        <f>VLOOKUP(E2968,'FILIAIS PETZ'!A:D,4,0)</f>
        <v>PMAS-TO</v>
      </c>
      <c r="I2968" s="85">
        <v>45418</v>
      </c>
      <c r="J2968" s="9">
        <v>904879</v>
      </c>
      <c r="K2968" s="9" t="s">
        <v>5858</v>
      </c>
      <c r="L2968" s="83" t="s">
        <v>8329</v>
      </c>
      <c r="M2968" s="85">
        <v>45463</v>
      </c>
      <c r="N2968" s="85">
        <v>45490</v>
      </c>
      <c r="O2968" s="85">
        <v>45467</v>
      </c>
      <c r="P2968" s="55" t="s">
        <v>4990</v>
      </c>
      <c r="Q2968" s="84">
        <v>3</v>
      </c>
      <c r="R2968" s="84">
        <v>1</v>
      </c>
      <c r="S2968" s="84">
        <v>8</v>
      </c>
      <c r="T2968" s="84" t="s">
        <v>32</v>
      </c>
      <c r="U2968" s="84">
        <v>11002</v>
      </c>
      <c r="V2968" s="84">
        <v>11002</v>
      </c>
      <c r="W2968" s="84" t="s">
        <v>5019</v>
      </c>
      <c r="X2968" s="84" t="s">
        <v>4985</v>
      </c>
      <c r="Y2968" s="10" t="s">
        <v>4993</v>
      </c>
      <c r="Z2968" s="9" t="s">
        <v>8408</v>
      </c>
      <c r="AA2968" s="9" t="s">
        <v>4989</v>
      </c>
      <c r="AB2968" s="9" t="s">
        <v>12941</v>
      </c>
      <c r="AC2968" s="84" t="s">
        <v>5006</v>
      </c>
      <c r="AD2968" s="29" t="s">
        <v>7878</v>
      </c>
      <c r="AE2968" s="20" t="str">
        <f>VLOOKUP(E2968,'FILIAIS PETZ'!A:Q,17,0)</f>
        <v>CO-2</v>
      </c>
      <c r="AF2968" s="20" t="str">
        <f>VLOOKUP(E2968,'FILIAIS PETZ'!A:Q,3,0)</f>
        <v>FELICIO</v>
      </c>
      <c r="AG2968" s="20" t="str">
        <f>VLOOKUP(E2968,'FILIAIS PETZ'!A:Q,2,0)</f>
        <v>R3</v>
      </c>
      <c r="AH2968" s="75">
        <v>720</v>
      </c>
      <c r="AI2968" s="16" t="s">
        <v>7318</v>
      </c>
      <c r="AJ2968" s="43">
        <f>VLOOKUP(E2968,'FILIAIS PETZ'!$A$2:$K$2000,11,0)</f>
        <v>18328118014088</v>
      </c>
      <c r="AK2968" s="44">
        <f t="shared" si="200"/>
        <v>18328118014088</v>
      </c>
    </row>
    <row r="2969" spans="1:37" s="14" customFormat="1" ht="15" customHeight="1" thickBot="1" x14ac:dyDescent="0.25">
      <c r="A2969" s="9">
        <f t="shared" si="199"/>
        <v>904881</v>
      </c>
      <c r="B2969" s="18">
        <f>VLOOKUP(C2969,FORNECEDORES!D:E,2,0)</f>
        <v>223099</v>
      </c>
      <c r="C2969" s="19" t="str">
        <f>VLOOKUP(D2969,FORNECEDORES!A:D,4,0)</f>
        <v>33.782.083/0001-77</v>
      </c>
      <c r="D2969" s="13" t="s">
        <v>3652</v>
      </c>
      <c r="E2969" s="20" t="str">
        <f t="shared" si="198"/>
        <v>04 0139</v>
      </c>
      <c r="F2969" s="28" t="s">
        <v>4978</v>
      </c>
      <c r="G2969" s="21" t="str">
        <f>VLOOKUP(E2969,'FILIAIS PETZ'!A:E,5,0)</f>
        <v>PETZ PALMAS</v>
      </c>
      <c r="H2969" s="20" t="str">
        <f>VLOOKUP(E2969,'FILIAIS PETZ'!A:D,4,0)</f>
        <v>PMAS-TO</v>
      </c>
      <c r="I2969" s="85">
        <v>45418</v>
      </c>
      <c r="J2969" s="9">
        <v>904881</v>
      </c>
      <c r="K2969" s="9" t="s">
        <v>5858</v>
      </c>
      <c r="L2969" s="83" t="s">
        <v>7756</v>
      </c>
      <c r="M2969" s="85">
        <v>45432</v>
      </c>
      <c r="N2969" s="85">
        <v>45455</v>
      </c>
      <c r="O2969" s="85">
        <v>45433</v>
      </c>
      <c r="P2969" s="55" t="s">
        <v>4990</v>
      </c>
      <c r="Q2969" s="84">
        <v>3</v>
      </c>
      <c r="R2969" s="84">
        <v>1</v>
      </c>
      <c r="S2969" s="84">
        <v>8</v>
      </c>
      <c r="T2969" s="84" t="s">
        <v>32</v>
      </c>
      <c r="U2969" s="84">
        <v>11002</v>
      </c>
      <c r="V2969" s="84">
        <v>11002</v>
      </c>
      <c r="W2969" s="84" t="s">
        <v>5039</v>
      </c>
      <c r="X2969" s="84" t="s">
        <v>4985</v>
      </c>
      <c r="Y2969" s="9" t="s">
        <v>4997</v>
      </c>
      <c r="Z2969" s="9" t="s">
        <v>4993</v>
      </c>
      <c r="AA2969" s="9" t="s">
        <v>4989</v>
      </c>
      <c r="AB2969" s="9" t="s">
        <v>5007</v>
      </c>
      <c r="AC2969" s="84" t="s">
        <v>5006</v>
      </c>
      <c r="AD2969" s="29"/>
      <c r="AE2969" s="20" t="str">
        <f>VLOOKUP(E2969,'FILIAIS PETZ'!A:Q,17,0)</f>
        <v>CO-2</v>
      </c>
      <c r="AF2969" s="20" t="str">
        <f>VLOOKUP(E2969,'FILIAIS PETZ'!A:Q,3,0)</f>
        <v>FELICIO</v>
      </c>
      <c r="AG2969" s="20" t="str">
        <f>VLOOKUP(E2969,'FILIAIS PETZ'!A:Q,2,0)</f>
        <v>R3</v>
      </c>
      <c r="AH2969" s="75">
        <v>690.09</v>
      </c>
      <c r="AI2969" s="16" t="s">
        <v>7319</v>
      </c>
      <c r="AJ2969" s="43">
        <f>VLOOKUP(E2969,'FILIAIS PETZ'!$A$2:$K$2000,11,0)</f>
        <v>18328118014088</v>
      </c>
      <c r="AK2969" s="44">
        <f t="shared" si="200"/>
        <v>18328118014088</v>
      </c>
    </row>
    <row r="2970" spans="1:37" s="14" customFormat="1" ht="15" customHeight="1" thickBot="1" x14ac:dyDescent="0.25">
      <c r="A2970" s="9">
        <f t="shared" si="199"/>
        <v>904883</v>
      </c>
      <c r="B2970" s="18">
        <f>VLOOKUP(C2970,FORNECEDORES!D:E,2,0)</f>
        <v>223099</v>
      </c>
      <c r="C2970" s="19" t="str">
        <f>VLOOKUP(D2970,FORNECEDORES!A:D,4,0)</f>
        <v>33.782.083/0001-77</v>
      </c>
      <c r="D2970" s="13" t="s">
        <v>3652</v>
      </c>
      <c r="E2970" s="20" t="str">
        <f t="shared" si="198"/>
        <v>04 0139</v>
      </c>
      <c r="F2970" s="28" t="s">
        <v>4978</v>
      </c>
      <c r="G2970" s="21" t="str">
        <f>VLOOKUP(E2970,'FILIAIS PETZ'!A:E,5,0)</f>
        <v>PETZ PALMAS</v>
      </c>
      <c r="H2970" s="20" t="str">
        <f>VLOOKUP(E2970,'FILIAIS PETZ'!A:D,4,0)</f>
        <v>PMAS-TO</v>
      </c>
      <c r="I2970" s="85">
        <v>45418</v>
      </c>
      <c r="J2970" s="9">
        <v>904883</v>
      </c>
      <c r="K2970" s="9" t="s">
        <v>5858</v>
      </c>
      <c r="L2970" s="83" t="s">
        <v>7757</v>
      </c>
      <c r="M2970" s="85">
        <v>45432</v>
      </c>
      <c r="N2970" s="85">
        <v>45455</v>
      </c>
      <c r="O2970" s="85">
        <v>45433</v>
      </c>
      <c r="P2970" s="55" t="s">
        <v>4990</v>
      </c>
      <c r="Q2970" s="84">
        <v>3</v>
      </c>
      <c r="R2970" s="84">
        <v>1</v>
      </c>
      <c r="S2970" s="84">
        <v>8</v>
      </c>
      <c r="T2970" s="84" t="s">
        <v>32</v>
      </c>
      <c r="U2970" s="84">
        <v>11002</v>
      </c>
      <c r="V2970" s="84">
        <v>11002</v>
      </c>
      <c r="W2970" s="84" t="s">
        <v>5039</v>
      </c>
      <c r="X2970" s="84" t="s">
        <v>4985</v>
      </c>
      <c r="Y2970" s="9" t="s">
        <v>4997</v>
      </c>
      <c r="Z2970" s="9" t="s">
        <v>4993</v>
      </c>
      <c r="AA2970" s="9" t="s">
        <v>4989</v>
      </c>
      <c r="AB2970" s="9" t="s">
        <v>5007</v>
      </c>
      <c r="AC2970" s="84" t="s">
        <v>5006</v>
      </c>
      <c r="AD2970" s="29"/>
      <c r="AE2970" s="20" t="str">
        <f>VLOOKUP(E2970,'FILIAIS PETZ'!A:Q,17,0)</f>
        <v>CO-2</v>
      </c>
      <c r="AF2970" s="20" t="str">
        <f>VLOOKUP(E2970,'FILIAIS PETZ'!A:Q,3,0)</f>
        <v>FELICIO</v>
      </c>
      <c r="AG2970" s="20" t="str">
        <f>VLOOKUP(E2970,'FILIAIS PETZ'!A:Q,2,0)</f>
        <v>R3</v>
      </c>
      <c r="AH2970" s="75">
        <v>810</v>
      </c>
      <c r="AI2970" s="16" t="s">
        <v>7319</v>
      </c>
      <c r="AJ2970" s="43">
        <f>VLOOKUP(E2970,'FILIAIS PETZ'!$A$2:$K$2000,11,0)</f>
        <v>18328118014088</v>
      </c>
      <c r="AK2970" s="44">
        <f t="shared" si="200"/>
        <v>18328118014088</v>
      </c>
    </row>
    <row r="2971" spans="1:37" s="14" customFormat="1" ht="15" customHeight="1" thickBot="1" x14ac:dyDescent="0.25">
      <c r="A2971" s="9">
        <f t="shared" si="199"/>
        <v>904885</v>
      </c>
      <c r="B2971" s="18">
        <f>VLOOKUP(C2971,FORNECEDORES!D:E,2,0)</f>
        <v>223099</v>
      </c>
      <c r="C2971" s="19" t="str">
        <f>VLOOKUP(D2971,FORNECEDORES!A:D,4,0)</f>
        <v>33.782.083/0001-77</v>
      </c>
      <c r="D2971" s="13" t="s">
        <v>3652</v>
      </c>
      <c r="E2971" s="20" t="str">
        <f t="shared" si="198"/>
        <v>04 0139</v>
      </c>
      <c r="F2971" s="28" t="s">
        <v>4978</v>
      </c>
      <c r="G2971" s="21" t="str">
        <f>VLOOKUP(E2971,'FILIAIS PETZ'!A:E,5,0)</f>
        <v>PETZ PALMAS</v>
      </c>
      <c r="H2971" s="20" t="str">
        <f>VLOOKUP(E2971,'FILIAIS PETZ'!A:D,4,0)</f>
        <v>PMAS-TO</v>
      </c>
      <c r="I2971" s="85">
        <v>45418</v>
      </c>
      <c r="J2971" s="9">
        <v>904885</v>
      </c>
      <c r="K2971" s="9" t="s">
        <v>5858</v>
      </c>
      <c r="L2971" s="83" t="s">
        <v>7758</v>
      </c>
      <c r="M2971" s="85">
        <v>45432</v>
      </c>
      <c r="N2971" s="85">
        <v>45455</v>
      </c>
      <c r="O2971" s="85">
        <v>45433</v>
      </c>
      <c r="P2971" s="55" t="s">
        <v>4990</v>
      </c>
      <c r="Q2971" s="84">
        <v>3</v>
      </c>
      <c r="R2971" s="84">
        <v>1</v>
      </c>
      <c r="S2971" s="84">
        <v>8</v>
      </c>
      <c r="T2971" s="84" t="s">
        <v>32</v>
      </c>
      <c r="U2971" s="84">
        <v>11002</v>
      </c>
      <c r="V2971" s="84">
        <v>11002</v>
      </c>
      <c r="W2971" s="84" t="s">
        <v>6867</v>
      </c>
      <c r="X2971" s="84" t="s">
        <v>4985</v>
      </c>
      <c r="Y2971" s="10" t="s">
        <v>4993</v>
      </c>
      <c r="Z2971" s="9" t="s">
        <v>8408</v>
      </c>
      <c r="AA2971" s="9" t="s">
        <v>4989</v>
      </c>
      <c r="AB2971" s="9" t="s">
        <v>12941</v>
      </c>
      <c r="AC2971" s="84" t="s">
        <v>5006</v>
      </c>
      <c r="AD2971" s="29" t="s">
        <v>7878</v>
      </c>
      <c r="AE2971" s="20" t="str">
        <f>VLOOKUP(E2971,'FILIAIS PETZ'!A:Q,17,0)</f>
        <v>CO-2</v>
      </c>
      <c r="AF2971" s="20" t="str">
        <f>VLOOKUP(E2971,'FILIAIS PETZ'!A:Q,3,0)</f>
        <v>FELICIO</v>
      </c>
      <c r="AG2971" s="20" t="str">
        <f>VLOOKUP(E2971,'FILIAIS PETZ'!A:Q,2,0)</f>
        <v>R3</v>
      </c>
      <c r="AH2971" s="75">
        <v>1750</v>
      </c>
      <c r="AI2971" s="16" t="s">
        <v>7320</v>
      </c>
      <c r="AJ2971" s="43">
        <f>VLOOKUP(E2971,'FILIAIS PETZ'!$A$2:$K$2000,11,0)</f>
        <v>18328118014088</v>
      </c>
      <c r="AK2971" s="44">
        <f t="shared" si="200"/>
        <v>18328118014088</v>
      </c>
    </row>
    <row r="2972" spans="1:37" s="14" customFormat="1" ht="15" customHeight="1" thickBot="1" x14ac:dyDescent="0.25">
      <c r="A2972" s="9">
        <f t="shared" si="199"/>
        <v>904888</v>
      </c>
      <c r="B2972" s="18">
        <f>VLOOKUP(C2972,FORNECEDORES!D:E,2,0)</f>
        <v>223099</v>
      </c>
      <c r="C2972" s="19" t="str">
        <f>VLOOKUP(D2972,FORNECEDORES!A:D,4,0)</f>
        <v>33.782.083/0001-77</v>
      </c>
      <c r="D2972" s="13" t="s">
        <v>3652</v>
      </c>
      <c r="E2972" s="20" t="str">
        <f t="shared" si="198"/>
        <v>04 0139</v>
      </c>
      <c r="F2972" s="28" t="s">
        <v>4978</v>
      </c>
      <c r="G2972" s="21" t="str">
        <f>VLOOKUP(E2972,'FILIAIS PETZ'!A:E,5,0)</f>
        <v>PETZ PALMAS</v>
      </c>
      <c r="H2972" s="20" t="str">
        <f>VLOOKUP(E2972,'FILIAIS PETZ'!A:D,4,0)</f>
        <v>PMAS-TO</v>
      </c>
      <c r="I2972" s="85">
        <v>45418</v>
      </c>
      <c r="J2972" s="9">
        <v>904888</v>
      </c>
      <c r="K2972" s="9" t="s">
        <v>5858</v>
      </c>
      <c r="L2972" s="83" t="s">
        <v>7759</v>
      </c>
      <c r="M2972" s="85">
        <v>45432</v>
      </c>
      <c r="N2972" s="85">
        <v>45455</v>
      </c>
      <c r="O2972" s="85">
        <v>45433</v>
      </c>
      <c r="P2972" s="55" t="s">
        <v>4990</v>
      </c>
      <c r="Q2972" s="84">
        <v>3</v>
      </c>
      <c r="R2972" s="84">
        <v>1</v>
      </c>
      <c r="S2972" s="84">
        <v>8</v>
      </c>
      <c r="T2972" s="84" t="s">
        <v>32</v>
      </c>
      <c r="U2972" s="84">
        <v>11002</v>
      </c>
      <c r="V2972" s="84">
        <v>11002</v>
      </c>
      <c r="W2972" s="84" t="s">
        <v>6867</v>
      </c>
      <c r="X2972" s="84" t="s">
        <v>4985</v>
      </c>
      <c r="Y2972" s="10" t="s">
        <v>4993</v>
      </c>
      <c r="Z2972" s="9" t="s">
        <v>8408</v>
      </c>
      <c r="AA2972" s="9" t="s">
        <v>4989</v>
      </c>
      <c r="AB2972" s="9" t="s">
        <v>12941</v>
      </c>
      <c r="AC2972" s="84" t="s">
        <v>5006</v>
      </c>
      <c r="AD2972" s="29" t="s">
        <v>7878</v>
      </c>
      <c r="AE2972" s="20" t="str">
        <f>VLOOKUP(E2972,'FILIAIS PETZ'!A:Q,17,0)</f>
        <v>CO-2</v>
      </c>
      <c r="AF2972" s="20" t="str">
        <f>VLOOKUP(E2972,'FILIAIS PETZ'!A:Q,3,0)</f>
        <v>FELICIO</v>
      </c>
      <c r="AG2972" s="20" t="str">
        <f>VLOOKUP(E2972,'FILIAIS PETZ'!A:Q,2,0)</f>
        <v>R3</v>
      </c>
      <c r="AH2972" s="75">
        <v>1050</v>
      </c>
      <c r="AI2972" s="16" t="s">
        <v>7321</v>
      </c>
      <c r="AJ2972" s="43">
        <f>VLOOKUP(E2972,'FILIAIS PETZ'!$A$2:$K$2000,11,0)</f>
        <v>18328118014088</v>
      </c>
      <c r="AK2972" s="44">
        <f t="shared" si="200"/>
        <v>18328118014088</v>
      </c>
    </row>
    <row r="2973" spans="1:37" s="14" customFormat="1" ht="15" customHeight="1" thickBot="1" x14ac:dyDescent="0.25">
      <c r="A2973" s="9">
        <f t="shared" si="199"/>
        <v>904891</v>
      </c>
      <c r="B2973" s="18">
        <f>VLOOKUP(C2973,FORNECEDORES!D:E,2,0)</f>
        <v>223099</v>
      </c>
      <c r="C2973" s="19" t="str">
        <f>VLOOKUP(D2973,FORNECEDORES!A:D,4,0)</f>
        <v>33.782.083/0001-77</v>
      </c>
      <c r="D2973" s="13" t="s">
        <v>3652</v>
      </c>
      <c r="E2973" s="20" t="str">
        <f t="shared" si="198"/>
        <v>04 0139</v>
      </c>
      <c r="F2973" s="28" t="s">
        <v>4978</v>
      </c>
      <c r="G2973" s="21" t="str">
        <f>VLOOKUP(E2973,'FILIAIS PETZ'!A:E,5,0)</f>
        <v>PETZ PALMAS</v>
      </c>
      <c r="H2973" s="20" t="str">
        <f>VLOOKUP(E2973,'FILIAIS PETZ'!A:D,4,0)</f>
        <v>PMAS-TO</v>
      </c>
      <c r="I2973" s="85">
        <v>45418</v>
      </c>
      <c r="J2973" s="9">
        <v>904891</v>
      </c>
      <c r="K2973" s="9" t="s">
        <v>5858</v>
      </c>
      <c r="L2973" s="83" t="s">
        <v>7760</v>
      </c>
      <c r="M2973" s="85">
        <v>45432</v>
      </c>
      <c r="N2973" s="85">
        <v>45455</v>
      </c>
      <c r="O2973" s="85">
        <v>45433</v>
      </c>
      <c r="P2973" s="55" t="s">
        <v>4990</v>
      </c>
      <c r="Q2973" s="84">
        <v>3</v>
      </c>
      <c r="R2973" s="84">
        <v>1</v>
      </c>
      <c r="S2973" s="84">
        <v>8</v>
      </c>
      <c r="T2973" s="84" t="s">
        <v>32</v>
      </c>
      <c r="U2973" s="84">
        <v>11002</v>
      </c>
      <c r="V2973" s="84">
        <v>11002</v>
      </c>
      <c r="W2973" s="84" t="s">
        <v>5024</v>
      </c>
      <c r="X2973" s="84" t="s">
        <v>4985</v>
      </c>
      <c r="Y2973" s="10" t="s">
        <v>4993</v>
      </c>
      <c r="Z2973" s="9" t="s">
        <v>8408</v>
      </c>
      <c r="AA2973" s="9" t="s">
        <v>4989</v>
      </c>
      <c r="AB2973" s="9" t="s">
        <v>12941</v>
      </c>
      <c r="AC2973" s="84" t="s">
        <v>5006</v>
      </c>
      <c r="AD2973" s="29" t="s">
        <v>7878</v>
      </c>
      <c r="AE2973" s="20" t="str">
        <f>VLOOKUP(E2973,'FILIAIS PETZ'!A:Q,17,0)</f>
        <v>CO-2</v>
      </c>
      <c r="AF2973" s="20" t="str">
        <f>VLOOKUP(E2973,'FILIAIS PETZ'!A:Q,3,0)</f>
        <v>FELICIO</v>
      </c>
      <c r="AG2973" s="20" t="str">
        <f>VLOOKUP(E2973,'FILIAIS PETZ'!A:Q,2,0)</f>
        <v>R3</v>
      </c>
      <c r="AH2973" s="75">
        <v>1030</v>
      </c>
      <c r="AI2973" s="16" t="s">
        <v>7322</v>
      </c>
      <c r="AJ2973" s="43">
        <f>VLOOKUP(E2973,'FILIAIS PETZ'!$A$2:$K$2000,11,0)</f>
        <v>18328118014088</v>
      </c>
      <c r="AK2973" s="44">
        <f t="shared" si="200"/>
        <v>18328118014088</v>
      </c>
    </row>
    <row r="2974" spans="1:37" s="14" customFormat="1" ht="15" customHeight="1" thickBot="1" x14ac:dyDescent="0.25">
      <c r="A2974" s="9">
        <f t="shared" si="199"/>
        <v>904904</v>
      </c>
      <c r="B2974" s="18">
        <f>VLOOKUP(C2974,FORNECEDORES!D:E,2,0)</f>
        <v>223099</v>
      </c>
      <c r="C2974" s="19" t="str">
        <f>VLOOKUP(D2974,FORNECEDORES!A:D,4,0)</f>
        <v>33.782.083/0001-77</v>
      </c>
      <c r="D2974" s="13" t="s">
        <v>3652</v>
      </c>
      <c r="E2974" s="20" t="str">
        <f t="shared" si="198"/>
        <v>04 0139</v>
      </c>
      <c r="F2974" s="28" t="s">
        <v>4978</v>
      </c>
      <c r="G2974" s="21" t="str">
        <f>VLOOKUP(E2974,'FILIAIS PETZ'!A:E,5,0)</f>
        <v>PETZ PALMAS</v>
      </c>
      <c r="H2974" s="20" t="str">
        <f>VLOOKUP(E2974,'FILIAIS PETZ'!A:D,4,0)</f>
        <v>PMAS-TO</v>
      </c>
      <c r="I2974" s="85">
        <v>45418</v>
      </c>
      <c r="J2974" s="9">
        <v>904904</v>
      </c>
      <c r="K2974" s="9" t="s">
        <v>5858</v>
      </c>
      <c r="L2974" s="83" t="s">
        <v>7761</v>
      </c>
      <c r="M2974" s="85">
        <v>45432</v>
      </c>
      <c r="N2974" s="85">
        <v>45455</v>
      </c>
      <c r="O2974" s="85">
        <v>45433</v>
      </c>
      <c r="P2974" s="55" t="s">
        <v>4990</v>
      </c>
      <c r="Q2974" s="84">
        <v>3</v>
      </c>
      <c r="R2974" s="84">
        <v>1</v>
      </c>
      <c r="S2974" s="84">
        <v>8</v>
      </c>
      <c r="T2974" s="84" t="s">
        <v>32</v>
      </c>
      <c r="U2974" s="84">
        <v>11002</v>
      </c>
      <c r="V2974" s="84">
        <v>11002</v>
      </c>
      <c r="W2974" s="84" t="s">
        <v>5039</v>
      </c>
      <c r="X2974" s="84" t="s">
        <v>4985</v>
      </c>
      <c r="Y2974" s="9" t="s">
        <v>4997</v>
      </c>
      <c r="Z2974" s="9" t="s">
        <v>4993</v>
      </c>
      <c r="AA2974" s="9" t="s">
        <v>4989</v>
      </c>
      <c r="AB2974" s="9" t="s">
        <v>5007</v>
      </c>
      <c r="AC2974" s="84" t="s">
        <v>5006</v>
      </c>
      <c r="AD2974" s="29"/>
      <c r="AE2974" s="20" t="str">
        <f>VLOOKUP(E2974,'FILIAIS PETZ'!A:Q,17,0)</f>
        <v>CO-2</v>
      </c>
      <c r="AF2974" s="20" t="str">
        <f>VLOOKUP(E2974,'FILIAIS PETZ'!A:Q,3,0)</f>
        <v>FELICIO</v>
      </c>
      <c r="AG2974" s="20" t="str">
        <f>VLOOKUP(E2974,'FILIAIS PETZ'!A:Q,2,0)</f>
        <v>R3</v>
      </c>
      <c r="AH2974" s="75">
        <v>840</v>
      </c>
      <c r="AI2974" s="16" t="s">
        <v>7319</v>
      </c>
      <c r="AJ2974" s="43">
        <f>VLOOKUP(E2974,'FILIAIS PETZ'!$A$2:$K$2000,11,0)</f>
        <v>18328118014088</v>
      </c>
      <c r="AK2974" s="44">
        <f t="shared" si="200"/>
        <v>18328118014088</v>
      </c>
    </row>
    <row r="2975" spans="1:37" s="14" customFormat="1" ht="15" customHeight="1" thickBot="1" x14ac:dyDescent="0.25">
      <c r="A2975" s="9">
        <f t="shared" si="199"/>
        <v>904907</v>
      </c>
      <c r="B2975" s="18">
        <f>VLOOKUP(C2975,FORNECEDORES!D:E,2,0)</f>
        <v>223099</v>
      </c>
      <c r="C2975" s="19" t="str">
        <f>VLOOKUP(D2975,FORNECEDORES!A:D,4,0)</f>
        <v>33.782.083/0001-77</v>
      </c>
      <c r="D2975" s="13" t="s">
        <v>3652</v>
      </c>
      <c r="E2975" s="20" t="str">
        <f t="shared" si="198"/>
        <v>04 0139</v>
      </c>
      <c r="F2975" s="28" t="s">
        <v>4978</v>
      </c>
      <c r="G2975" s="21" t="str">
        <f>VLOOKUP(E2975,'FILIAIS PETZ'!A:E,5,0)</f>
        <v>PETZ PALMAS</v>
      </c>
      <c r="H2975" s="20" t="str">
        <f>VLOOKUP(E2975,'FILIAIS PETZ'!A:D,4,0)</f>
        <v>PMAS-TO</v>
      </c>
      <c r="I2975" s="85">
        <v>45418</v>
      </c>
      <c r="J2975" s="9">
        <v>904907</v>
      </c>
      <c r="K2975" s="9"/>
      <c r="L2975" s="83"/>
      <c r="M2975" s="85"/>
      <c r="N2975" s="85"/>
      <c r="O2975" s="85"/>
      <c r="P2975" s="55" t="s">
        <v>4990</v>
      </c>
      <c r="Q2975" s="84">
        <v>3</v>
      </c>
      <c r="R2975" s="84">
        <v>1</v>
      </c>
      <c r="S2975" s="84">
        <v>8</v>
      </c>
      <c r="T2975" s="84" t="s">
        <v>32</v>
      </c>
      <c r="U2975" s="84">
        <v>11002</v>
      </c>
      <c r="V2975" s="84">
        <v>11002</v>
      </c>
      <c r="W2975" s="84" t="s">
        <v>5039</v>
      </c>
      <c r="X2975" s="84" t="s">
        <v>4985</v>
      </c>
      <c r="Y2975" s="9" t="s">
        <v>4997</v>
      </c>
      <c r="Z2975" s="9" t="s">
        <v>4993</v>
      </c>
      <c r="AA2975" s="9" t="s">
        <v>4989</v>
      </c>
      <c r="AB2975" s="9" t="s">
        <v>5007</v>
      </c>
      <c r="AC2975" s="84" t="s">
        <v>5006</v>
      </c>
      <c r="AD2975" s="29"/>
      <c r="AE2975" s="20" t="str">
        <f>VLOOKUP(E2975,'FILIAIS PETZ'!A:Q,17,0)</f>
        <v>CO-2</v>
      </c>
      <c r="AF2975" s="20" t="str">
        <f>VLOOKUP(E2975,'FILIAIS PETZ'!A:Q,3,0)</f>
        <v>FELICIO</v>
      </c>
      <c r="AG2975" s="20" t="str">
        <f>VLOOKUP(E2975,'FILIAIS PETZ'!A:Q,2,0)</f>
        <v>R3</v>
      </c>
      <c r="AH2975" s="75">
        <v>840</v>
      </c>
      <c r="AI2975" s="16" t="s">
        <v>7319</v>
      </c>
      <c r="AJ2975" s="43">
        <f>VLOOKUP(E2975,'FILIAIS PETZ'!$A$2:$K$2000,11,0)</f>
        <v>18328118014088</v>
      </c>
      <c r="AK2975" s="44">
        <f t="shared" si="200"/>
        <v>18328118014088</v>
      </c>
    </row>
    <row r="2976" spans="1:37" s="14" customFormat="1" ht="15" customHeight="1" thickBot="1" x14ac:dyDescent="0.25">
      <c r="A2976" s="9">
        <f t="shared" si="199"/>
        <v>904908</v>
      </c>
      <c r="B2976" s="18">
        <f>VLOOKUP(C2976,FORNECEDORES!D:E,2,0)</f>
        <v>223099</v>
      </c>
      <c r="C2976" s="19" t="str">
        <f>VLOOKUP(D2976,FORNECEDORES!A:D,4,0)</f>
        <v>33.782.083/0001-77</v>
      </c>
      <c r="D2976" s="13" t="s">
        <v>3652</v>
      </c>
      <c r="E2976" s="20" t="str">
        <f t="shared" si="198"/>
        <v>04 0139</v>
      </c>
      <c r="F2976" s="28" t="s">
        <v>4978</v>
      </c>
      <c r="G2976" s="21" t="str">
        <f>VLOOKUP(E2976,'FILIAIS PETZ'!A:E,5,0)</f>
        <v>PETZ PALMAS</v>
      </c>
      <c r="H2976" s="20" t="str">
        <f>VLOOKUP(E2976,'FILIAIS PETZ'!A:D,4,0)</f>
        <v>PMAS-TO</v>
      </c>
      <c r="I2976" s="85">
        <v>45418</v>
      </c>
      <c r="J2976" s="9">
        <v>904908</v>
      </c>
      <c r="K2976" s="9" t="s">
        <v>5858</v>
      </c>
      <c r="L2976" s="83" t="s">
        <v>7762</v>
      </c>
      <c r="M2976" s="85">
        <v>45432</v>
      </c>
      <c r="N2976" s="85">
        <v>45455</v>
      </c>
      <c r="O2976" s="85">
        <v>45433</v>
      </c>
      <c r="P2976" s="55" t="s">
        <v>4990</v>
      </c>
      <c r="Q2976" s="84">
        <v>3</v>
      </c>
      <c r="R2976" s="84">
        <v>1</v>
      </c>
      <c r="S2976" s="84">
        <v>8</v>
      </c>
      <c r="T2976" s="84" t="s">
        <v>32</v>
      </c>
      <c r="U2976" s="84">
        <v>11002</v>
      </c>
      <c r="V2976" s="84">
        <v>11002</v>
      </c>
      <c r="W2976" s="84" t="s">
        <v>5039</v>
      </c>
      <c r="X2976" s="84" t="s">
        <v>4985</v>
      </c>
      <c r="Y2976" s="9" t="s">
        <v>4997</v>
      </c>
      <c r="Z2976" s="9" t="s">
        <v>4993</v>
      </c>
      <c r="AA2976" s="9" t="s">
        <v>4989</v>
      </c>
      <c r="AB2976" s="9" t="s">
        <v>5007</v>
      </c>
      <c r="AC2976" s="84" t="s">
        <v>5006</v>
      </c>
      <c r="AD2976" s="29"/>
      <c r="AE2976" s="20" t="str">
        <f>VLOOKUP(E2976,'FILIAIS PETZ'!A:Q,17,0)</f>
        <v>CO-2</v>
      </c>
      <c r="AF2976" s="20" t="str">
        <f>VLOOKUP(E2976,'FILIAIS PETZ'!A:Q,3,0)</f>
        <v>FELICIO</v>
      </c>
      <c r="AG2976" s="20" t="str">
        <f>VLOOKUP(E2976,'FILIAIS PETZ'!A:Q,2,0)</f>
        <v>R3</v>
      </c>
      <c r="AH2976" s="75">
        <v>1200</v>
      </c>
      <c r="AI2976" s="16" t="s">
        <v>7323</v>
      </c>
      <c r="AJ2976" s="43">
        <f>VLOOKUP(E2976,'FILIAIS PETZ'!$A$2:$K$2000,11,0)</f>
        <v>18328118014088</v>
      </c>
      <c r="AK2976" s="44">
        <f t="shared" si="200"/>
        <v>18328118014088</v>
      </c>
    </row>
    <row r="2977" spans="1:37" s="14" customFormat="1" ht="15" customHeight="1" thickBot="1" x14ac:dyDescent="0.25">
      <c r="A2977" s="9">
        <f t="shared" si="199"/>
        <v>904910</v>
      </c>
      <c r="B2977" s="18">
        <f>VLOOKUP(C2977,FORNECEDORES!D:E,2,0)</f>
        <v>223099</v>
      </c>
      <c r="C2977" s="19" t="str">
        <f>VLOOKUP(D2977,FORNECEDORES!A:D,4,0)</f>
        <v>33.782.083/0001-77</v>
      </c>
      <c r="D2977" s="13" t="s">
        <v>3652</v>
      </c>
      <c r="E2977" s="20" t="str">
        <f t="shared" si="198"/>
        <v>04 0139</v>
      </c>
      <c r="F2977" s="28" t="s">
        <v>4978</v>
      </c>
      <c r="G2977" s="21" t="str">
        <f>VLOOKUP(E2977,'FILIAIS PETZ'!A:E,5,0)</f>
        <v>PETZ PALMAS</v>
      </c>
      <c r="H2977" s="20" t="str">
        <f>VLOOKUP(E2977,'FILIAIS PETZ'!A:D,4,0)</f>
        <v>PMAS-TO</v>
      </c>
      <c r="I2977" s="85">
        <v>45418</v>
      </c>
      <c r="J2977" s="9">
        <v>904910</v>
      </c>
      <c r="K2977" s="9" t="s">
        <v>5858</v>
      </c>
      <c r="L2977" s="83" t="s">
        <v>7763</v>
      </c>
      <c r="M2977" s="85">
        <v>45432</v>
      </c>
      <c r="N2977" s="85">
        <v>45455</v>
      </c>
      <c r="O2977" s="85">
        <v>45433</v>
      </c>
      <c r="P2977" s="55" t="s">
        <v>4990</v>
      </c>
      <c r="Q2977" s="84">
        <v>3</v>
      </c>
      <c r="R2977" s="84">
        <v>1</v>
      </c>
      <c r="S2977" s="84">
        <v>8</v>
      </c>
      <c r="T2977" s="84" t="s">
        <v>32</v>
      </c>
      <c r="U2977" s="84">
        <v>11002</v>
      </c>
      <c r="V2977" s="84">
        <v>11002</v>
      </c>
      <c r="W2977" s="84" t="s">
        <v>5024</v>
      </c>
      <c r="X2977" s="84" t="s">
        <v>4985</v>
      </c>
      <c r="Y2977" s="10" t="s">
        <v>4993</v>
      </c>
      <c r="Z2977" s="9" t="s">
        <v>8408</v>
      </c>
      <c r="AA2977" s="9" t="s">
        <v>4989</v>
      </c>
      <c r="AB2977" s="9" t="s">
        <v>12941</v>
      </c>
      <c r="AC2977" s="84" t="s">
        <v>5006</v>
      </c>
      <c r="AD2977" s="29" t="s">
        <v>7878</v>
      </c>
      <c r="AE2977" s="20" t="str">
        <f>VLOOKUP(E2977,'FILIAIS PETZ'!A:Q,17,0)</f>
        <v>CO-2</v>
      </c>
      <c r="AF2977" s="20" t="str">
        <f>VLOOKUP(E2977,'FILIAIS PETZ'!A:Q,3,0)</f>
        <v>FELICIO</v>
      </c>
      <c r="AG2977" s="20" t="str">
        <f>VLOOKUP(E2977,'FILIAIS PETZ'!A:Q,2,0)</f>
        <v>R3</v>
      </c>
      <c r="AH2977" s="75">
        <v>1400</v>
      </c>
      <c r="AI2977" s="16" t="s">
        <v>7324</v>
      </c>
      <c r="AJ2977" s="43">
        <f>VLOOKUP(E2977,'FILIAIS PETZ'!$A$2:$K$2000,11,0)</f>
        <v>18328118014088</v>
      </c>
      <c r="AK2977" s="44">
        <f t="shared" si="200"/>
        <v>18328118014088</v>
      </c>
    </row>
    <row r="2978" spans="1:37" s="14" customFormat="1" ht="15" customHeight="1" thickBot="1" x14ac:dyDescent="0.25">
      <c r="A2978" s="9">
        <f t="shared" si="199"/>
        <v>904912</v>
      </c>
      <c r="B2978" s="18">
        <f>VLOOKUP(C2978,FORNECEDORES!D:E,2,0)</f>
        <v>223099</v>
      </c>
      <c r="C2978" s="19" t="str">
        <f>VLOOKUP(D2978,FORNECEDORES!A:D,4,0)</f>
        <v>33.782.083/0001-77</v>
      </c>
      <c r="D2978" s="13" t="s">
        <v>3652</v>
      </c>
      <c r="E2978" s="20" t="str">
        <f t="shared" si="198"/>
        <v>04 0139</v>
      </c>
      <c r="F2978" s="28" t="s">
        <v>4978</v>
      </c>
      <c r="G2978" s="21" t="str">
        <f>VLOOKUP(E2978,'FILIAIS PETZ'!A:E,5,0)</f>
        <v>PETZ PALMAS</v>
      </c>
      <c r="H2978" s="20" t="str">
        <f>VLOOKUP(E2978,'FILIAIS PETZ'!A:D,4,0)</f>
        <v>PMAS-TO</v>
      </c>
      <c r="I2978" s="85">
        <v>45418</v>
      </c>
      <c r="J2978" s="9">
        <v>904912</v>
      </c>
      <c r="K2978" s="9" t="s">
        <v>5858</v>
      </c>
      <c r="L2978" s="83" t="s">
        <v>7764</v>
      </c>
      <c r="M2978" s="85">
        <v>45432</v>
      </c>
      <c r="N2978" s="85">
        <v>45455</v>
      </c>
      <c r="O2978" s="85">
        <v>45433</v>
      </c>
      <c r="P2978" s="55" t="s">
        <v>4990</v>
      </c>
      <c r="Q2978" s="84">
        <v>3</v>
      </c>
      <c r="R2978" s="84">
        <v>1</v>
      </c>
      <c r="S2978" s="84">
        <v>8</v>
      </c>
      <c r="T2978" s="84" t="s">
        <v>32</v>
      </c>
      <c r="U2978" s="84">
        <v>11002</v>
      </c>
      <c r="V2978" s="84">
        <v>11002</v>
      </c>
      <c r="W2978" s="84" t="s">
        <v>6867</v>
      </c>
      <c r="X2978" s="84" t="s">
        <v>4985</v>
      </c>
      <c r="Y2978" s="10" t="s">
        <v>4993</v>
      </c>
      <c r="Z2978" s="9" t="s">
        <v>8408</v>
      </c>
      <c r="AA2978" s="9" t="s">
        <v>4989</v>
      </c>
      <c r="AB2978" s="9" t="s">
        <v>12941</v>
      </c>
      <c r="AC2978" s="84" t="s">
        <v>5006</v>
      </c>
      <c r="AD2978" s="29" t="s">
        <v>7878</v>
      </c>
      <c r="AE2978" s="20" t="str">
        <f>VLOOKUP(E2978,'FILIAIS PETZ'!A:Q,17,0)</f>
        <v>CO-2</v>
      </c>
      <c r="AF2978" s="20" t="str">
        <f>VLOOKUP(E2978,'FILIAIS PETZ'!A:Q,3,0)</f>
        <v>FELICIO</v>
      </c>
      <c r="AG2978" s="20" t="str">
        <f>VLOOKUP(E2978,'FILIAIS PETZ'!A:Q,2,0)</f>
        <v>R3</v>
      </c>
      <c r="AH2978" s="75">
        <v>690</v>
      </c>
      <c r="AI2978" s="16" t="s">
        <v>7325</v>
      </c>
      <c r="AJ2978" s="43">
        <f>VLOOKUP(E2978,'FILIAIS PETZ'!$A$2:$K$2000,11,0)</f>
        <v>18328118014088</v>
      </c>
      <c r="AK2978" s="44">
        <f t="shared" si="200"/>
        <v>18328118014088</v>
      </c>
    </row>
    <row r="2979" spans="1:37" s="14" customFormat="1" ht="15" customHeight="1" thickBot="1" x14ac:dyDescent="0.25">
      <c r="A2979" s="9">
        <f t="shared" si="199"/>
        <v>904914</v>
      </c>
      <c r="B2979" s="18">
        <f>VLOOKUP(C2979,FORNECEDORES!D:E,2,0)</f>
        <v>223099</v>
      </c>
      <c r="C2979" s="19" t="str">
        <f>VLOOKUP(D2979,FORNECEDORES!A:D,4,0)</f>
        <v>33.782.083/0001-77</v>
      </c>
      <c r="D2979" s="13" t="s">
        <v>3652</v>
      </c>
      <c r="E2979" s="20" t="str">
        <f t="shared" si="198"/>
        <v>04 0139</v>
      </c>
      <c r="F2979" s="28" t="s">
        <v>4978</v>
      </c>
      <c r="G2979" s="21" t="str">
        <f>VLOOKUP(E2979,'FILIAIS PETZ'!A:E,5,0)</f>
        <v>PETZ PALMAS</v>
      </c>
      <c r="H2979" s="20" t="str">
        <f>VLOOKUP(E2979,'FILIAIS PETZ'!A:D,4,0)</f>
        <v>PMAS-TO</v>
      </c>
      <c r="I2979" s="85">
        <v>45418</v>
      </c>
      <c r="J2979" s="9">
        <v>904914</v>
      </c>
      <c r="K2979" s="9" t="s">
        <v>5858</v>
      </c>
      <c r="L2979" s="83" t="s">
        <v>7512</v>
      </c>
      <c r="M2979" s="85">
        <v>45432</v>
      </c>
      <c r="N2979" s="85">
        <v>45455</v>
      </c>
      <c r="O2979" s="85">
        <v>45433</v>
      </c>
      <c r="P2979" s="55" t="s">
        <v>4990</v>
      </c>
      <c r="Q2979" s="84">
        <v>3</v>
      </c>
      <c r="R2979" s="84">
        <v>1</v>
      </c>
      <c r="S2979" s="84">
        <v>8</v>
      </c>
      <c r="T2979" s="84" t="s">
        <v>32</v>
      </c>
      <c r="U2979" s="84">
        <v>11002</v>
      </c>
      <c r="V2979" s="84">
        <v>11002</v>
      </c>
      <c r="W2979" s="84" t="s">
        <v>5039</v>
      </c>
      <c r="X2979" s="84" t="s">
        <v>4985</v>
      </c>
      <c r="Y2979" s="9" t="s">
        <v>4997</v>
      </c>
      <c r="Z2979" s="9" t="s">
        <v>4993</v>
      </c>
      <c r="AA2979" s="9" t="s">
        <v>4989</v>
      </c>
      <c r="AB2979" s="9" t="s">
        <v>5007</v>
      </c>
      <c r="AC2979" s="84" t="s">
        <v>5006</v>
      </c>
      <c r="AD2979" s="29"/>
      <c r="AE2979" s="20" t="str">
        <f>VLOOKUP(E2979,'FILIAIS PETZ'!A:Q,17,0)</f>
        <v>CO-2</v>
      </c>
      <c r="AF2979" s="20" t="str">
        <f>VLOOKUP(E2979,'FILIAIS PETZ'!A:Q,3,0)</f>
        <v>FELICIO</v>
      </c>
      <c r="AG2979" s="20" t="str">
        <f>VLOOKUP(E2979,'FILIAIS PETZ'!A:Q,2,0)</f>
        <v>R3</v>
      </c>
      <c r="AH2979" s="75">
        <v>1480</v>
      </c>
      <c r="AI2979" s="16" t="s">
        <v>7323</v>
      </c>
      <c r="AJ2979" s="43">
        <f>VLOOKUP(E2979,'FILIAIS PETZ'!$A$2:$K$2000,11,0)</f>
        <v>18328118014088</v>
      </c>
      <c r="AK2979" s="44">
        <f t="shared" si="200"/>
        <v>18328118014088</v>
      </c>
    </row>
    <row r="2980" spans="1:37" s="14" customFormat="1" ht="15" customHeight="1" thickBot="1" x14ac:dyDescent="0.25">
      <c r="A2980" s="9">
        <f t="shared" si="199"/>
        <v>904923</v>
      </c>
      <c r="B2980" s="18">
        <f>VLOOKUP(C2980,FORNECEDORES!D:E,2,0)</f>
        <v>14233</v>
      </c>
      <c r="C2980" s="19" t="str">
        <f>VLOOKUP(D2980,FORNECEDORES!A:D,4,0)</f>
        <v>24.386.926/0001-25</v>
      </c>
      <c r="D2980" s="13" t="s">
        <v>2517</v>
      </c>
      <c r="E2980" s="20" t="str">
        <f t="shared" si="198"/>
        <v>04 0200</v>
      </c>
      <c r="F2980" s="28" t="s">
        <v>4960</v>
      </c>
      <c r="G2980" s="21" t="str">
        <f>VLOOKUP(E2980,'FILIAIS PETZ'!A:E,5,0)</f>
        <v>PETZ BRASILIA W3 NORTE</v>
      </c>
      <c r="H2980" s="20" t="str">
        <f>VLOOKUP(E2980,'FILIAIS PETZ'!A:D,4,0)</f>
        <v>W3NT-DF</v>
      </c>
      <c r="I2980" s="85">
        <v>45418</v>
      </c>
      <c r="J2980" s="9">
        <v>904923</v>
      </c>
      <c r="K2980" s="9"/>
      <c r="L2980" s="83"/>
      <c r="M2980" s="85"/>
      <c r="N2980" s="85"/>
      <c r="O2980" s="85"/>
      <c r="P2980" s="55" t="s">
        <v>4990</v>
      </c>
      <c r="Q2980" s="84">
        <v>3</v>
      </c>
      <c r="R2980" s="84">
        <v>1</v>
      </c>
      <c r="S2980" s="84">
        <v>8</v>
      </c>
      <c r="T2980" s="84" t="s">
        <v>32</v>
      </c>
      <c r="U2980" s="84">
        <v>11002</v>
      </c>
      <c r="V2980" s="84">
        <v>11002</v>
      </c>
      <c r="W2980" s="84" t="s">
        <v>5039</v>
      </c>
      <c r="X2980" s="84" t="s">
        <v>5016</v>
      </c>
      <c r="Y2980" s="57" t="s">
        <v>4997</v>
      </c>
      <c r="Z2980" s="9" t="s">
        <v>4993</v>
      </c>
      <c r="AA2980" s="9" t="s">
        <v>5101</v>
      </c>
      <c r="AB2980" s="9" t="s">
        <v>12941</v>
      </c>
      <c r="AC2980" s="84" t="s">
        <v>5006</v>
      </c>
      <c r="AD2980" s="29"/>
      <c r="AE2980" s="20" t="str">
        <f>VLOOKUP(E2980,'FILIAIS PETZ'!A:Q,17,0)</f>
        <v>CO-2</v>
      </c>
      <c r="AF2980" s="20" t="str">
        <f>VLOOKUP(E2980,'FILIAIS PETZ'!A:Q,3,0)</f>
        <v>FELICIO</v>
      </c>
      <c r="AG2980" s="20" t="str">
        <f>VLOOKUP(E2980,'FILIAIS PETZ'!A:Q,2,0)</f>
        <v>R3</v>
      </c>
      <c r="AH2980" s="75">
        <v>720</v>
      </c>
      <c r="AI2980" s="16" t="s">
        <v>7326</v>
      </c>
      <c r="AJ2980" s="43">
        <f>VLOOKUP(E2980,'FILIAIS PETZ'!$A$2:$K$2000,11,0)</f>
        <v>18328118018660</v>
      </c>
      <c r="AK2980" s="44">
        <f t="shared" si="200"/>
        <v>18328118018660</v>
      </c>
    </row>
    <row r="2981" spans="1:37" s="14" customFormat="1" ht="15" customHeight="1" thickBot="1" x14ac:dyDescent="0.25">
      <c r="A2981" s="9">
        <f t="shared" si="199"/>
        <v>904924</v>
      </c>
      <c r="B2981" s="18">
        <f>VLOOKUP(C2981,FORNECEDORES!D:E,2,0)</f>
        <v>755572</v>
      </c>
      <c r="C2981" s="19" t="str">
        <f>VLOOKUP(D2981,FORNECEDORES!A:D,4,0)</f>
        <v>53.795.002/0001-80</v>
      </c>
      <c r="D2981" s="13" t="s">
        <v>5850</v>
      </c>
      <c r="E2981" s="20" t="str">
        <f t="shared" si="198"/>
        <v>04 0273</v>
      </c>
      <c r="F2981" s="28" t="s">
        <v>4972</v>
      </c>
      <c r="G2981" s="21" t="str">
        <f>VLOOKUP(E2981,'FILIAIS PETZ'!A:E,5,0)</f>
        <v xml:space="preserve">PETZ ESTAÇÃO GOIANIA </v>
      </c>
      <c r="H2981" s="20" t="str">
        <f>VLOOKUP(E2981,'FILIAIS PETZ'!A:D,4,0)</f>
        <v>ESTG-GO</v>
      </c>
      <c r="I2981" s="85">
        <v>45418</v>
      </c>
      <c r="J2981" s="9">
        <v>904924</v>
      </c>
      <c r="K2981" s="9" t="s">
        <v>5858</v>
      </c>
      <c r="L2981" s="83" t="s">
        <v>7459</v>
      </c>
      <c r="M2981" s="85">
        <v>45419</v>
      </c>
      <c r="N2981" s="85">
        <v>45441</v>
      </c>
      <c r="O2981" s="85">
        <v>45422</v>
      </c>
      <c r="P2981" s="55" t="s">
        <v>4990</v>
      </c>
      <c r="Q2981" s="84">
        <v>3</v>
      </c>
      <c r="R2981" s="84">
        <v>1</v>
      </c>
      <c r="S2981" s="84">
        <v>8</v>
      </c>
      <c r="T2981" s="84" t="s">
        <v>32</v>
      </c>
      <c r="U2981" s="84">
        <v>11002</v>
      </c>
      <c r="V2981" s="84">
        <v>11002</v>
      </c>
      <c r="W2981" s="84" t="s">
        <v>5039</v>
      </c>
      <c r="X2981" s="84" t="s">
        <v>5016</v>
      </c>
      <c r="Y2981" s="57" t="s">
        <v>4997</v>
      </c>
      <c r="Z2981" s="9" t="s">
        <v>4993</v>
      </c>
      <c r="AA2981" s="10" t="s">
        <v>5103</v>
      </c>
      <c r="AB2981" s="9" t="s">
        <v>12941</v>
      </c>
      <c r="AC2981" s="84" t="s">
        <v>5006</v>
      </c>
      <c r="AD2981" s="29"/>
      <c r="AE2981" s="20" t="str">
        <f>VLOOKUP(E2981,'FILIAIS PETZ'!A:Q,17,0)</f>
        <v>CO-2</v>
      </c>
      <c r="AF2981" s="20" t="str">
        <f>VLOOKUP(E2981,'FILIAIS PETZ'!A:Q,3,0)</f>
        <v>FELICIO</v>
      </c>
      <c r="AG2981" s="20" t="str">
        <f>VLOOKUP(E2981,'FILIAIS PETZ'!A:Q,2,0)</f>
        <v>R3</v>
      </c>
      <c r="AH2981" s="75">
        <v>870</v>
      </c>
      <c r="AI2981" s="16" t="s">
        <v>7327</v>
      </c>
      <c r="AJ2981" s="43">
        <f>VLOOKUP(E2981,'FILIAIS PETZ'!$A$2:$K$2000,11,0)</f>
        <v>18328118027732</v>
      </c>
      <c r="AK2981" s="44">
        <f t="shared" si="200"/>
        <v>18328118027732</v>
      </c>
    </row>
    <row r="2982" spans="1:37" s="14" customFormat="1" ht="15" customHeight="1" thickBot="1" x14ac:dyDescent="0.25">
      <c r="A2982" s="9">
        <f t="shared" si="199"/>
        <v>904928</v>
      </c>
      <c r="B2982" s="18">
        <f>VLOOKUP(C2982,FORNECEDORES!D:E,2,0)</f>
        <v>631374</v>
      </c>
      <c r="C2982" s="19" t="str">
        <f>VLOOKUP(D2982,FORNECEDORES!A:D,4,0)</f>
        <v>30.777.868/0001-63</v>
      </c>
      <c r="D2982" s="13" t="s">
        <v>4729</v>
      </c>
      <c r="E2982" s="20" t="str">
        <f t="shared" si="198"/>
        <v>04 0240</v>
      </c>
      <c r="F2982" s="28" t="s">
        <v>4955</v>
      </c>
      <c r="G2982" s="21" t="str">
        <f>VLOOKUP(E2982,'FILIAIS PETZ'!A:E,5,0)</f>
        <v xml:space="preserve">CENTRO DE DISTRIBUIÇÃO HIDROLANDIA </v>
      </c>
      <c r="H2982" s="20" t="str">
        <f>VLOOKUP(E2982,'FILIAIS PETZ'!A:D,4,0)</f>
        <v>CDHD-GO</v>
      </c>
      <c r="I2982" s="85">
        <v>45418</v>
      </c>
      <c r="J2982" s="9">
        <v>904928</v>
      </c>
      <c r="K2982" s="9"/>
      <c r="L2982" s="83"/>
      <c r="M2982" s="85"/>
      <c r="N2982" s="85"/>
      <c r="O2982" s="85"/>
      <c r="P2982" s="55" t="s">
        <v>4990</v>
      </c>
      <c r="Q2982" s="84">
        <v>3</v>
      </c>
      <c r="R2982" s="84">
        <v>1</v>
      </c>
      <c r="S2982" s="84">
        <v>8</v>
      </c>
      <c r="T2982" s="84" t="s">
        <v>32</v>
      </c>
      <c r="U2982" s="84">
        <v>11002</v>
      </c>
      <c r="V2982" s="84">
        <v>11002</v>
      </c>
      <c r="W2982" s="84" t="s">
        <v>5039</v>
      </c>
      <c r="X2982" s="84" t="s">
        <v>4985</v>
      </c>
      <c r="Y2982" s="9" t="s">
        <v>4993</v>
      </c>
      <c r="Z2982" s="9" t="s">
        <v>4993</v>
      </c>
      <c r="AA2982" s="9" t="s">
        <v>4989</v>
      </c>
      <c r="AB2982" s="9" t="s">
        <v>12941</v>
      </c>
      <c r="AC2982" s="84" t="s">
        <v>5006</v>
      </c>
      <c r="AD2982" s="29"/>
      <c r="AE2982" s="20" t="str">
        <f>VLOOKUP(E2982,'FILIAIS PETZ'!A:Q,17,0)</f>
        <v>CD</v>
      </c>
      <c r="AF2982" s="20" t="str">
        <f>VLOOKUP(E2982,'FILIAIS PETZ'!A:Q,3,0)</f>
        <v>FELICIO</v>
      </c>
      <c r="AG2982" s="20" t="str">
        <f>VLOOKUP(E2982,'FILIAIS PETZ'!A:Q,2,0)</f>
        <v>CD</v>
      </c>
      <c r="AH2982" s="75">
        <v>4615.26</v>
      </c>
      <c r="AI2982" s="16" t="s">
        <v>7328</v>
      </c>
      <c r="AJ2982" s="43" t="str">
        <f>VLOOKUP(E2982,'FILIAIS PETZ'!$A$2:$K$2000,11,0)</f>
        <v>18.328.118/0228-54</v>
      </c>
      <c r="AK2982" s="44" t="str">
        <f t="shared" si="200"/>
        <v>18.328.118/0228-54</v>
      </c>
    </row>
    <row r="2983" spans="1:37" s="14" customFormat="1" ht="15" customHeight="1" thickBot="1" x14ac:dyDescent="0.25">
      <c r="A2983" s="9">
        <f t="shared" si="199"/>
        <v>905420</v>
      </c>
      <c r="B2983" s="18">
        <f>VLOOKUP(C2983,FORNECEDORES!D:E,2,0)</f>
        <v>9057</v>
      </c>
      <c r="C2983" s="19" t="str">
        <f>VLOOKUP(D2983,FORNECEDORES!A:D,4,0)</f>
        <v>19.357.006/0001-49</v>
      </c>
      <c r="D2983" s="13" t="s">
        <v>2290</v>
      </c>
      <c r="E2983" s="20" t="str">
        <f t="shared" si="198"/>
        <v>04 0038</v>
      </c>
      <c r="F2983" s="28" t="s">
        <v>4979</v>
      </c>
      <c r="G2983" s="21" t="str">
        <f>VLOOKUP(E2983,'FILIAIS PETZ'!A:E,5,0)</f>
        <v>PETZ CENTER MINAS</v>
      </c>
      <c r="H2983" s="20" t="str">
        <f>VLOOKUP(E2983,'FILIAIS PETZ'!A:D,4,0)</f>
        <v>CTMN-MG</v>
      </c>
      <c r="I2983" s="85">
        <v>45418</v>
      </c>
      <c r="J2983" s="9">
        <v>905420</v>
      </c>
      <c r="K2983" s="9" t="s">
        <v>5858</v>
      </c>
      <c r="L2983" s="83" t="s">
        <v>7489</v>
      </c>
      <c r="M2983" s="85">
        <v>45420</v>
      </c>
      <c r="N2983" s="85">
        <v>45441</v>
      </c>
      <c r="O2983" s="85">
        <v>45422</v>
      </c>
      <c r="P2983" s="55" t="s">
        <v>4990</v>
      </c>
      <c r="Q2983" s="84">
        <v>3</v>
      </c>
      <c r="R2983" s="84">
        <v>1</v>
      </c>
      <c r="S2983" s="84">
        <v>8</v>
      </c>
      <c r="T2983" s="84" t="s">
        <v>32</v>
      </c>
      <c r="U2983" s="84">
        <v>11002</v>
      </c>
      <c r="V2983" s="84">
        <v>11002</v>
      </c>
      <c r="W2983" s="84" t="s">
        <v>5034</v>
      </c>
      <c r="X2983" s="84" t="s">
        <v>4985</v>
      </c>
      <c r="Y2983" s="10" t="s">
        <v>4997</v>
      </c>
      <c r="Z2983" s="10" t="s">
        <v>4993</v>
      </c>
      <c r="AA2983" s="9" t="s">
        <v>5022</v>
      </c>
      <c r="AB2983" s="10" t="s">
        <v>12941</v>
      </c>
      <c r="AC2983" s="84" t="s">
        <v>5006</v>
      </c>
      <c r="AD2983" s="29"/>
      <c r="AE2983" s="20" t="str">
        <f>VLOOKUP(E2983,'FILIAIS PETZ'!A:Q,17,0)</f>
        <v>MG-2</v>
      </c>
      <c r="AF2983" s="20" t="str">
        <f>VLOOKUP(E2983,'FILIAIS PETZ'!A:Q,3,0)</f>
        <v>FELICIO</v>
      </c>
      <c r="AG2983" s="20" t="str">
        <f>VLOOKUP(E2983,'FILIAIS PETZ'!A:Q,2,0)</f>
        <v>R3</v>
      </c>
      <c r="AH2983" s="75">
        <v>350</v>
      </c>
      <c r="AI2983" s="16" t="s">
        <v>7376</v>
      </c>
      <c r="AJ2983" s="43">
        <f>VLOOKUP(E2983,'FILIAIS PETZ'!$A$2:$K$2000,11,0)</f>
        <v>18328118003710</v>
      </c>
      <c r="AK2983" s="44">
        <f t="shared" si="200"/>
        <v>18328118003710</v>
      </c>
    </row>
    <row r="2984" spans="1:37" s="14" customFormat="1" ht="15" customHeight="1" thickBot="1" x14ac:dyDescent="0.25">
      <c r="A2984" s="9">
        <f t="shared" si="199"/>
        <v>905435</v>
      </c>
      <c r="B2984" s="18">
        <f>VLOOKUP(C2984,FORNECEDORES!D:E,2,0)</f>
        <v>9057</v>
      </c>
      <c r="C2984" s="19" t="str">
        <f>VLOOKUP(D2984,FORNECEDORES!A:D,4,0)</f>
        <v>19.357.006/0001-49</v>
      </c>
      <c r="D2984" s="13" t="s">
        <v>2290</v>
      </c>
      <c r="E2984" s="20" t="str">
        <f t="shared" si="198"/>
        <v>04 0040</v>
      </c>
      <c r="F2984" s="28" t="s">
        <v>4943</v>
      </c>
      <c r="G2984" s="21" t="str">
        <f>VLOOKUP(E2984,'FILIAIS PETZ'!A:E,5,0)</f>
        <v>PETZ NOSSA SENHORA DO CARMO</v>
      </c>
      <c r="H2984" s="20" t="str">
        <f>VLOOKUP(E2984,'FILIAIS PETZ'!A:D,4,0)</f>
        <v>NSCA-MG</v>
      </c>
      <c r="I2984" s="85">
        <v>45418</v>
      </c>
      <c r="J2984" s="9">
        <v>905435</v>
      </c>
      <c r="K2984" s="9" t="s">
        <v>5858</v>
      </c>
      <c r="L2984" s="83" t="s">
        <v>7488</v>
      </c>
      <c r="M2984" s="85">
        <v>45420</v>
      </c>
      <c r="N2984" s="85">
        <v>45441</v>
      </c>
      <c r="O2984" s="85">
        <v>45422</v>
      </c>
      <c r="P2984" s="55" t="s">
        <v>4990</v>
      </c>
      <c r="Q2984" s="84">
        <v>3</v>
      </c>
      <c r="R2984" s="84">
        <v>1</v>
      </c>
      <c r="S2984" s="84">
        <v>8</v>
      </c>
      <c r="T2984" s="84" t="s">
        <v>32</v>
      </c>
      <c r="U2984" s="84">
        <v>11002</v>
      </c>
      <c r="V2984" s="84">
        <v>11002</v>
      </c>
      <c r="W2984" s="84" t="s">
        <v>4984</v>
      </c>
      <c r="X2984" s="84" t="s">
        <v>4985</v>
      </c>
      <c r="Y2984" s="10" t="s">
        <v>4993</v>
      </c>
      <c r="Z2984" s="10" t="s">
        <v>4993</v>
      </c>
      <c r="AA2984" s="10" t="s">
        <v>4989</v>
      </c>
      <c r="AB2984" s="10" t="s">
        <v>12941</v>
      </c>
      <c r="AC2984" s="84" t="s">
        <v>5006</v>
      </c>
      <c r="AD2984" s="29"/>
      <c r="AE2984" s="20" t="str">
        <f>VLOOKUP(E2984,'FILIAIS PETZ'!A:Q,17,0)</f>
        <v>MG-1</v>
      </c>
      <c r="AF2984" s="20" t="str">
        <f>VLOOKUP(E2984,'FILIAIS PETZ'!A:Q,3,0)</f>
        <v>FELICIO</v>
      </c>
      <c r="AG2984" s="20" t="str">
        <f>VLOOKUP(E2984,'FILIAIS PETZ'!A:Q,2,0)</f>
        <v>R3</v>
      </c>
      <c r="AH2984" s="75">
        <v>600</v>
      </c>
      <c r="AI2984" s="16" t="s">
        <v>7377</v>
      </c>
      <c r="AJ2984" s="43">
        <f>VLOOKUP(E2984,'FILIAIS PETZ'!$A$2:$K$2000,11,0)</f>
        <v>18328118003981</v>
      </c>
      <c r="AK2984" s="44">
        <f t="shared" si="200"/>
        <v>18328118003981</v>
      </c>
    </row>
    <row r="2985" spans="1:37" s="14" customFormat="1" ht="15" customHeight="1" thickBot="1" x14ac:dyDescent="0.25">
      <c r="A2985" s="9">
        <f t="shared" si="199"/>
        <v>905440</v>
      </c>
      <c r="B2985" s="18">
        <f>VLOOKUP(C2985,FORNECEDORES!D:E,2,0)</f>
        <v>9057</v>
      </c>
      <c r="C2985" s="19" t="str">
        <f>VLOOKUP(D2985,FORNECEDORES!A:D,4,0)</f>
        <v>19.357.006/0001-49</v>
      </c>
      <c r="D2985" s="13" t="s">
        <v>2290</v>
      </c>
      <c r="E2985" s="20" t="str">
        <f t="shared" si="198"/>
        <v>04 0130</v>
      </c>
      <c r="F2985" s="28" t="s">
        <v>4975</v>
      </c>
      <c r="G2985" s="21" t="str">
        <f>VLOOKUP(E2985,'FILIAIS PETZ'!A:E,5,0)</f>
        <v>PETZ CARLOS LUZ</v>
      </c>
      <c r="H2985" s="20" t="str">
        <f>VLOOKUP(E2985,'FILIAIS PETZ'!A:D,4,0)</f>
        <v>CLUZ-MG</v>
      </c>
      <c r="I2985" s="85">
        <v>45418</v>
      </c>
      <c r="J2985" s="9">
        <v>905440</v>
      </c>
      <c r="K2985" s="9" t="s">
        <v>5858</v>
      </c>
      <c r="L2985" s="83" t="s">
        <v>7487</v>
      </c>
      <c r="M2985" s="85">
        <v>45420</v>
      </c>
      <c r="N2985" s="85">
        <v>45441</v>
      </c>
      <c r="O2985" s="85">
        <v>45422</v>
      </c>
      <c r="P2985" s="55" t="s">
        <v>4990</v>
      </c>
      <c r="Q2985" s="84">
        <v>3</v>
      </c>
      <c r="R2985" s="84">
        <v>1</v>
      </c>
      <c r="S2985" s="84">
        <v>8</v>
      </c>
      <c r="T2985" s="84" t="s">
        <v>32</v>
      </c>
      <c r="U2985" s="84">
        <v>11002</v>
      </c>
      <c r="V2985" s="84">
        <v>11002</v>
      </c>
      <c r="W2985" s="84" t="s">
        <v>4984</v>
      </c>
      <c r="X2985" s="84" t="s">
        <v>4985</v>
      </c>
      <c r="Y2985" s="10" t="s">
        <v>4993</v>
      </c>
      <c r="Z2985" s="10" t="s">
        <v>4993</v>
      </c>
      <c r="AA2985" s="10" t="s">
        <v>4989</v>
      </c>
      <c r="AB2985" s="10" t="s">
        <v>12941</v>
      </c>
      <c r="AC2985" s="84" t="s">
        <v>5006</v>
      </c>
      <c r="AD2985" s="29"/>
      <c r="AE2985" s="20" t="str">
        <f>VLOOKUP(E2985,'FILIAIS PETZ'!A:Q,17,0)</f>
        <v>MG-1</v>
      </c>
      <c r="AF2985" s="20" t="str">
        <f>VLOOKUP(E2985,'FILIAIS PETZ'!A:Q,3,0)</f>
        <v>FELICIO</v>
      </c>
      <c r="AG2985" s="20" t="str">
        <f>VLOOKUP(E2985,'FILIAIS PETZ'!A:Q,2,0)</f>
        <v>R3</v>
      </c>
      <c r="AH2985" s="75">
        <v>500</v>
      </c>
      <c r="AI2985" s="16" t="s">
        <v>7378</v>
      </c>
      <c r="AJ2985" s="43">
        <f>VLOOKUP(E2985,'FILIAIS PETZ'!$A$2:$K$2000,11,0)</f>
        <v>18328118012204</v>
      </c>
      <c r="AK2985" s="44">
        <f t="shared" si="200"/>
        <v>18328118012204</v>
      </c>
    </row>
    <row r="2986" spans="1:37" s="14" customFormat="1" ht="15" customHeight="1" thickBot="1" x14ac:dyDescent="0.25">
      <c r="A2986" s="9">
        <f t="shared" si="199"/>
        <v>906053</v>
      </c>
      <c r="B2986" s="18">
        <f>VLOOKUP(C2986,FORNECEDORES!D:E,2,0)</f>
        <v>9057</v>
      </c>
      <c r="C2986" s="19" t="str">
        <f>VLOOKUP(D2986,FORNECEDORES!A:D,4,0)</f>
        <v>19.357.006/0001-49</v>
      </c>
      <c r="D2986" s="13" t="s">
        <v>2290</v>
      </c>
      <c r="E2986" s="20" t="str">
        <f t="shared" si="198"/>
        <v>04 0084</v>
      </c>
      <c r="F2986" s="28" t="s">
        <v>4958</v>
      </c>
      <c r="G2986" s="21" t="str">
        <f>VLOOKUP(E2986,'FILIAIS PETZ'!A:E,5,0)</f>
        <v>PETZ RAJA</v>
      </c>
      <c r="H2986" s="20" t="str">
        <f>VLOOKUP(E2986,'FILIAIS PETZ'!A:D,4,0)</f>
        <v>RAJA-MG</v>
      </c>
      <c r="I2986" s="85">
        <v>45418</v>
      </c>
      <c r="J2986" s="9">
        <v>906053</v>
      </c>
      <c r="K2986" s="9" t="s">
        <v>5858</v>
      </c>
      <c r="L2986" s="83" t="s">
        <v>7504</v>
      </c>
      <c r="M2986" s="85">
        <v>45420</v>
      </c>
      <c r="N2986" s="85">
        <v>45441</v>
      </c>
      <c r="O2986" s="85">
        <v>45422</v>
      </c>
      <c r="P2986" s="55" t="s">
        <v>4990</v>
      </c>
      <c r="Q2986" s="84">
        <v>3</v>
      </c>
      <c r="R2986" s="84">
        <v>1</v>
      </c>
      <c r="S2986" s="84">
        <v>8</v>
      </c>
      <c r="T2986" s="84" t="s">
        <v>32</v>
      </c>
      <c r="U2986" s="84">
        <v>11002</v>
      </c>
      <c r="V2986" s="84">
        <v>11002</v>
      </c>
      <c r="W2986" s="84" t="s">
        <v>5039</v>
      </c>
      <c r="X2986" s="84" t="s">
        <v>4985</v>
      </c>
      <c r="Y2986" s="10" t="s">
        <v>4993</v>
      </c>
      <c r="Z2986" s="10" t="s">
        <v>4993</v>
      </c>
      <c r="AA2986" s="10" t="s">
        <v>4989</v>
      </c>
      <c r="AB2986" s="10" t="s">
        <v>12941</v>
      </c>
      <c r="AC2986" s="84" t="s">
        <v>5006</v>
      </c>
      <c r="AD2986" s="29"/>
      <c r="AE2986" s="20" t="str">
        <f>VLOOKUP(E2986,'FILIAIS PETZ'!A:Q,17,0)</f>
        <v>MG-1</v>
      </c>
      <c r="AF2986" s="20" t="str">
        <f>VLOOKUP(E2986,'FILIAIS PETZ'!A:Q,3,0)</f>
        <v>FELICIO</v>
      </c>
      <c r="AG2986" s="20" t="str">
        <f>VLOOKUP(E2986,'FILIAIS PETZ'!A:Q,2,0)</f>
        <v>R3</v>
      </c>
      <c r="AH2986" s="75">
        <v>450</v>
      </c>
      <c r="AI2986" s="16" t="s">
        <v>7379</v>
      </c>
      <c r="AJ2986" s="43">
        <f>VLOOKUP(E2986,'FILIAIS PETZ'!$A$2:$K$2000,11,0)</f>
        <v>18328118007707</v>
      </c>
      <c r="AK2986" s="44">
        <f t="shared" si="200"/>
        <v>18328118007707</v>
      </c>
    </row>
    <row r="2987" spans="1:37" s="14" customFormat="1" ht="15" customHeight="1" thickBot="1" x14ac:dyDescent="0.25">
      <c r="A2987" s="9" t="s">
        <v>4980</v>
      </c>
      <c r="B2987" s="18">
        <f>VLOOKUP(C2987,FORNECEDORES!D:E,2,0)</f>
        <v>94718</v>
      </c>
      <c r="C2987" s="19" t="str">
        <f>VLOOKUP(D2987,FORNECEDORES!A:D,4,0)</f>
        <v>03.729.363/0001-50</v>
      </c>
      <c r="D2987" s="13" t="s">
        <v>11810</v>
      </c>
      <c r="E2987" s="20" t="str">
        <f t="shared" si="198"/>
        <v>04 0011</v>
      </c>
      <c r="F2987" s="28" t="s">
        <v>8976</v>
      </c>
      <c r="G2987" s="21" t="str">
        <f>VLOOKUP(E2987,'FILIAIS PETZ'!A:E,5,0)</f>
        <v>PETZ AUGUSTA</v>
      </c>
      <c r="H2987" s="20" t="str">
        <f>VLOOKUP(E2987,'FILIAIS PETZ'!A:D,4,0)</f>
        <v>AUGT-SP</v>
      </c>
      <c r="I2987" s="85">
        <v>45418</v>
      </c>
      <c r="J2987" s="9" t="s">
        <v>4980</v>
      </c>
      <c r="K2987" s="9" t="s">
        <v>9035</v>
      </c>
      <c r="L2987" s="83" t="s">
        <v>10602</v>
      </c>
      <c r="M2987" s="85">
        <v>45414</v>
      </c>
      <c r="N2987" s="85">
        <v>45434</v>
      </c>
      <c r="O2987" s="85">
        <v>45418</v>
      </c>
      <c r="P2987" s="55" t="s">
        <v>4998</v>
      </c>
      <c r="Q2987" s="84">
        <v>3</v>
      </c>
      <c r="R2987" s="84">
        <v>1</v>
      </c>
      <c r="S2987" s="84">
        <v>8</v>
      </c>
      <c r="T2987" s="84" t="s">
        <v>32</v>
      </c>
      <c r="U2987" s="84">
        <v>11002</v>
      </c>
      <c r="V2987" s="84">
        <v>11002</v>
      </c>
      <c r="W2987" s="84" t="s">
        <v>5019</v>
      </c>
      <c r="X2987" s="10" t="s">
        <v>5033</v>
      </c>
      <c r="Y2987" s="9" t="s">
        <v>4980</v>
      </c>
      <c r="Z2987" s="9" t="s">
        <v>4980</v>
      </c>
      <c r="AA2987" s="9" t="s">
        <v>5033</v>
      </c>
      <c r="AB2987" s="9" t="s">
        <v>5066</v>
      </c>
      <c r="AC2987" s="84" t="s">
        <v>5006</v>
      </c>
      <c r="AD2987" s="29"/>
      <c r="AE2987" s="20" t="str">
        <f>VLOOKUP(E2987,'FILIAIS PETZ'!A:Q,17,0)</f>
        <v>SP2</v>
      </c>
      <c r="AF2987" s="20" t="str">
        <f>VLOOKUP(E2987,'FILIAIS PETZ'!A:Q,3,0)</f>
        <v>FELICIO</v>
      </c>
      <c r="AG2987" s="20" t="str">
        <f>VLOOKUP(E2987,'FILIAIS PETZ'!A:Q,2,0)</f>
        <v>R3</v>
      </c>
      <c r="AH2987" s="76">
        <v>900</v>
      </c>
      <c r="AI2987" s="16" t="s">
        <v>10603</v>
      </c>
      <c r="AJ2987" s="43">
        <f>VLOOKUP(E2987,'FILIAIS PETZ'!$A$2:$K$2000,11,0)</f>
        <v>18328118001776</v>
      </c>
      <c r="AK2987" s="44">
        <v>18328118001776</v>
      </c>
    </row>
    <row r="2988" spans="1:37" s="14" customFormat="1" ht="15" customHeight="1" thickBot="1" x14ac:dyDescent="0.25">
      <c r="A2988" s="9">
        <f t="shared" ref="A2988:A3019" si="201">J2988</f>
        <v>905372</v>
      </c>
      <c r="B2988" s="18">
        <f>VLOOKUP(C2988,FORNECEDORES!D:E,2,0)</f>
        <v>755572</v>
      </c>
      <c r="C2988" s="19" t="str">
        <f>VLOOKUP(D2988,FORNECEDORES!A:D,4,0)</f>
        <v>53.795.002/0001-80</v>
      </c>
      <c r="D2988" s="13" t="s">
        <v>5850</v>
      </c>
      <c r="E2988" s="20" t="str">
        <f t="shared" si="198"/>
        <v>04 0015</v>
      </c>
      <c r="F2988" s="28" t="s">
        <v>4971</v>
      </c>
      <c r="G2988" s="21" t="str">
        <f>VLOOKUP(E2988,'FILIAIS PETZ'!A:E,5,0)</f>
        <v>PETZ BRASILIA SIA</v>
      </c>
      <c r="H2988" s="20" t="str">
        <f>VLOOKUP(E2988,'FILIAIS PETZ'!A:D,4,0)</f>
        <v>BSIA-DF</v>
      </c>
      <c r="I2988" s="85">
        <v>45419</v>
      </c>
      <c r="J2988" s="9">
        <v>905372</v>
      </c>
      <c r="K2988" s="9" t="s">
        <v>5858</v>
      </c>
      <c r="L2988" s="83" t="s">
        <v>7096</v>
      </c>
      <c r="M2988" s="85">
        <v>45427</v>
      </c>
      <c r="N2988" s="85">
        <v>45455</v>
      </c>
      <c r="O2988" s="85">
        <v>45432</v>
      </c>
      <c r="P2988" s="55" t="s">
        <v>4990</v>
      </c>
      <c r="Q2988" s="84">
        <v>3</v>
      </c>
      <c r="R2988" s="84">
        <v>1</v>
      </c>
      <c r="S2988" s="84">
        <v>8</v>
      </c>
      <c r="T2988" s="84" t="s">
        <v>32</v>
      </c>
      <c r="U2988" s="84">
        <v>11002</v>
      </c>
      <c r="V2988" s="84">
        <v>11002</v>
      </c>
      <c r="W2988" s="84" t="s">
        <v>5039</v>
      </c>
      <c r="X2988" s="84" t="s">
        <v>5016</v>
      </c>
      <c r="Y2988" s="57" t="s">
        <v>4993</v>
      </c>
      <c r="Z2988" s="9" t="s">
        <v>4993</v>
      </c>
      <c r="AA2988" s="9" t="s">
        <v>5040</v>
      </c>
      <c r="AB2988" s="9" t="s">
        <v>12941</v>
      </c>
      <c r="AC2988" s="84" t="s">
        <v>5006</v>
      </c>
      <c r="AD2988" s="29"/>
      <c r="AE2988" s="20" t="str">
        <f>VLOOKUP(E2988,'FILIAIS PETZ'!A:Q,17,0)</f>
        <v>CO-2</v>
      </c>
      <c r="AF2988" s="20" t="str">
        <f>VLOOKUP(E2988,'FILIAIS PETZ'!A:Q,3,0)</f>
        <v>FELICIO</v>
      </c>
      <c r="AG2988" s="20" t="str">
        <f>VLOOKUP(E2988,'FILIAIS PETZ'!A:Q,2,0)</f>
        <v>R3</v>
      </c>
      <c r="AH2988" s="75">
        <v>7250</v>
      </c>
      <c r="AI2988" s="16" t="s">
        <v>7374</v>
      </c>
      <c r="AJ2988" s="43">
        <f>VLOOKUP(E2988,'FILIAIS PETZ'!$A$2:$K$2000,11,0)</f>
        <v>18328118000451</v>
      </c>
      <c r="AK2988" s="44">
        <f t="shared" ref="AK2988:AK3019" si="202">AJ2988</f>
        <v>18328118000451</v>
      </c>
    </row>
    <row r="2989" spans="1:37" s="14" customFormat="1" ht="15" customHeight="1" thickBot="1" x14ac:dyDescent="0.25">
      <c r="A2989" s="9">
        <f t="shared" si="201"/>
        <v>905374</v>
      </c>
      <c r="B2989" s="18">
        <f>VLOOKUP(C2989,FORNECEDORES!D:E,2,0)</f>
        <v>755572</v>
      </c>
      <c r="C2989" s="19" t="str">
        <f>VLOOKUP(D2989,FORNECEDORES!A:D,4,0)</f>
        <v>53.795.002/0001-80</v>
      </c>
      <c r="D2989" s="13" t="s">
        <v>5850</v>
      </c>
      <c r="E2989" s="20" t="str">
        <f t="shared" si="198"/>
        <v>04 0062</v>
      </c>
      <c r="F2989" s="28" t="s">
        <v>4968</v>
      </c>
      <c r="G2989" s="21" t="str">
        <f>VLOOKUP(E2989,'FILIAIS PETZ'!A:E,5,0)</f>
        <v>PETZ BRASILIA ASA NORTE</v>
      </c>
      <c r="H2989" s="20" t="str">
        <f>VLOOKUP(E2989,'FILIAIS PETZ'!A:D,4,0)</f>
        <v>ASAN-DF</v>
      </c>
      <c r="I2989" s="85">
        <v>45419</v>
      </c>
      <c r="J2989" s="9">
        <v>905374</v>
      </c>
      <c r="K2989" s="9" t="s">
        <v>5858</v>
      </c>
      <c r="L2989" s="83" t="s">
        <v>7703</v>
      </c>
      <c r="M2989" s="85">
        <v>45427</v>
      </c>
      <c r="N2989" s="85">
        <v>45455</v>
      </c>
      <c r="O2989" s="85">
        <v>45432</v>
      </c>
      <c r="P2989" s="55" t="s">
        <v>4990</v>
      </c>
      <c r="Q2989" s="84">
        <v>3</v>
      </c>
      <c r="R2989" s="84">
        <v>1</v>
      </c>
      <c r="S2989" s="84">
        <v>8</v>
      </c>
      <c r="T2989" s="84" t="s">
        <v>32</v>
      </c>
      <c r="U2989" s="84">
        <v>11002</v>
      </c>
      <c r="V2989" s="84">
        <v>11002</v>
      </c>
      <c r="W2989" s="84" t="s">
        <v>5039</v>
      </c>
      <c r="X2989" s="84" t="s">
        <v>5016</v>
      </c>
      <c r="Y2989" s="57" t="s">
        <v>4993</v>
      </c>
      <c r="Z2989" s="9" t="s">
        <v>4993</v>
      </c>
      <c r="AA2989" s="9" t="s">
        <v>5040</v>
      </c>
      <c r="AB2989" s="9" t="s">
        <v>12941</v>
      </c>
      <c r="AC2989" s="84" t="s">
        <v>5006</v>
      </c>
      <c r="AD2989" s="29"/>
      <c r="AE2989" s="20" t="str">
        <f>VLOOKUP(E2989,'FILIAIS PETZ'!A:Q,17,0)</f>
        <v>CO-2</v>
      </c>
      <c r="AF2989" s="20" t="str">
        <f>VLOOKUP(E2989,'FILIAIS PETZ'!A:Q,3,0)</f>
        <v>FELICIO</v>
      </c>
      <c r="AG2989" s="20" t="str">
        <f>VLOOKUP(E2989,'FILIAIS PETZ'!A:Q,2,0)</f>
        <v>R3</v>
      </c>
      <c r="AH2989" s="75">
        <v>5830</v>
      </c>
      <c r="AI2989" s="16" t="s">
        <v>7375</v>
      </c>
      <c r="AJ2989" s="43">
        <f>VLOOKUP(E2989,'FILIAIS PETZ'!$A$2:$K$2000,11,0)</f>
        <v>18328118005500</v>
      </c>
      <c r="AK2989" s="44">
        <f t="shared" si="202"/>
        <v>18328118005500</v>
      </c>
    </row>
    <row r="2990" spans="1:37" s="14" customFormat="1" ht="15" customHeight="1" thickBot="1" x14ac:dyDescent="0.25">
      <c r="A2990" s="9">
        <f t="shared" si="201"/>
        <v>906057</v>
      </c>
      <c r="B2990" s="18">
        <f>VLOOKUP(C2990,FORNECEDORES!D:E,2,0)</f>
        <v>9057</v>
      </c>
      <c r="C2990" s="19" t="str">
        <f>VLOOKUP(D2990,FORNECEDORES!A:D,4,0)</f>
        <v>19.357.006/0001-49</v>
      </c>
      <c r="D2990" s="13" t="s">
        <v>2290</v>
      </c>
      <c r="E2990" s="20" t="str">
        <f t="shared" si="198"/>
        <v>04 0155</v>
      </c>
      <c r="F2990" s="28" t="s">
        <v>4929</v>
      </c>
      <c r="G2990" s="21" t="str">
        <f>VLOOKUP(E2990,'FILIAIS PETZ'!A:E,5,0)</f>
        <v>PETZ SETE LAGOAS</v>
      </c>
      <c r="H2990" s="20" t="str">
        <f>VLOOKUP(E2990,'FILIAIS PETZ'!A:D,4,0)</f>
        <v>STLG-MG</v>
      </c>
      <c r="I2990" s="85">
        <v>45419</v>
      </c>
      <c r="J2990" s="9">
        <v>906057</v>
      </c>
      <c r="K2990" s="9" t="s">
        <v>5858</v>
      </c>
      <c r="L2990" s="83" t="s">
        <v>7503</v>
      </c>
      <c r="M2990" s="85">
        <v>45420</v>
      </c>
      <c r="N2990" s="85">
        <v>45441</v>
      </c>
      <c r="O2990" s="85">
        <v>45422</v>
      </c>
      <c r="P2990" s="55" t="s">
        <v>4990</v>
      </c>
      <c r="Q2990" s="84">
        <v>3</v>
      </c>
      <c r="R2990" s="84">
        <v>1</v>
      </c>
      <c r="S2990" s="84">
        <v>8</v>
      </c>
      <c r="T2990" s="84" t="s">
        <v>32</v>
      </c>
      <c r="U2990" s="84">
        <v>11002</v>
      </c>
      <c r="V2990" s="84">
        <v>11002</v>
      </c>
      <c r="W2990" s="84" t="s">
        <v>5019</v>
      </c>
      <c r="X2990" s="84" t="s">
        <v>4985</v>
      </c>
      <c r="Y2990" s="10" t="s">
        <v>4993</v>
      </c>
      <c r="Z2990" s="10" t="s">
        <v>4993</v>
      </c>
      <c r="AA2990" s="10" t="s">
        <v>4989</v>
      </c>
      <c r="AB2990" s="10" t="s">
        <v>12941</v>
      </c>
      <c r="AC2990" s="84" t="s">
        <v>5006</v>
      </c>
      <c r="AD2990" s="29"/>
      <c r="AE2990" s="20" t="str">
        <f>VLOOKUP(E2990,'FILIAIS PETZ'!A:Q,17,0)</f>
        <v>MG-1</v>
      </c>
      <c r="AF2990" s="20" t="str">
        <f>VLOOKUP(E2990,'FILIAIS PETZ'!A:Q,3,0)</f>
        <v>FELICIO</v>
      </c>
      <c r="AG2990" s="20" t="str">
        <f>VLOOKUP(E2990,'FILIAIS PETZ'!A:Q,2,0)</f>
        <v>R3</v>
      </c>
      <c r="AH2990" s="75">
        <v>720</v>
      </c>
      <c r="AI2990" s="16" t="s">
        <v>7380</v>
      </c>
      <c r="AJ2990" s="43">
        <f>VLOOKUP(E2990,'FILIAIS PETZ'!$A$2:$K$2000,11,0)</f>
        <v>18328118015645</v>
      </c>
      <c r="AK2990" s="44">
        <f t="shared" si="202"/>
        <v>18328118015645</v>
      </c>
    </row>
    <row r="2991" spans="1:37" s="14" customFormat="1" ht="15" customHeight="1" thickBot="1" x14ac:dyDescent="0.25">
      <c r="A2991" s="9">
        <f t="shared" si="201"/>
        <v>906062</v>
      </c>
      <c r="B2991" s="18">
        <f>VLOOKUP(C2991,FORNECEDORES!D:E,2,0)</f>
        <v>9057</v>
      </c>
      <c r="C2991" s="19" t="str">
        <f>VLOOKUP(D2991,FORNECEDORES!A:D,4,0)</f>
        <v>19.357.006/0001-49</v>
      </c>
      <c r="D2991" s="13" t="s">
        <v>2290</v>
      </c>
      <c r="E2991" s="20" t="str">
        <f t="shared" si="198"/>
        <v>04 0211</v>
      </c>
      <c r="F2991" s="28" t="s">
        <v>4974</v>
      </c>
      <c r="G2991" s="21" t="str">
        <f>VLOOKUP(E2991,'FILIAIS PETZ'!A:E,5,0)</f>
        <v>PETZ CASTELO BH</v>
      </c>
      <c r="H2991" s="20" t="str">
        <f>VLOOKUP(E2991,'FILIAIS PETZ'!A:D,4,0)</f>
        <v>CTLO-MG</v>
      </c>
      <c r="I2991" s="85">
        <v>45419</v>
      </c>
      <c r="J2991" s="9">
        <v>906062</v>
      </c>
      <c r="K2991" s="9" t="s">
        <v>5858</v>
      </c>
      <c r="L2991" s="83" t="s">
        <v>7502</v>
      </c>
      <c r="M2991" s="85">
        <v>45420</v>
      </c>
      <c r="N2991" s="85">
        <v>45441</v>
      </c>
      <c r="O2991" s="85">
        <v>45422</v>
      </c>
      <c r="P2991" s="55" t="s">
        <v>4990</v>
      </c>
      <c r="Q2991" s="84">
        <v>3</v>
      </c>
      <c r="R2991" s="84">
        <v>1</v>
      </c>
      <c r="S2991" s="84">
        <v>8</v>
      </c>
      <c r="T2991" s="84" t="s">
        <v>32</v>
      </c>
      <c r="U2991" s="84">
        <v>11002</v>
      </c>
      <c r="V2991" s="84">
        <v>11002</v>
      </c>
      <c r="W2991" s="84" t="s">
        <v>4984</v>
      </c>
      <c r="X2991" s="84" t="s">
        <v>4985</v>
      </c>
      <c r="Y2991" s="10" t="s">
        <v>4993</v>
      </c>
      <c r="Z2991" s="10" t="s">
        <v>4993</v>
      </c>
      <c r="AA2991" s="10" t="s">
        <v>4989</v>
      </c>
      <c r="AB2991" s="10" t="s">
        <v>12941</v>
      </c>
      <c r="AC2991" s="84" t="s">
        <v>5006</v>
      </c>
      <c r="AD2991" s="29"/>
      <c r="AE2991" s="20" t="str">
        <f>VLOOKUP(E2991,'FILIAIS PETZ'!A:Q,17,0)</f>
        <v>MG-1</v>
      </c>
      <c r="AF2991" s="20" t="str">
        <f>VLOOKUP(E2991,'FILIAIS PETZ'!A:Q,3,0)</f>
        <v>FELICIO</v>
      </c>
      <c r="AG2991" s="20" t="str">
        <f>VLOOKUP(E2991,'FILIAIS PETZ'!A:Q,2,0)</f>
        <v>R3</v>
      </c>
      <c r="AH2991" s="75">
        <v>800</v>
      </c>
      <c r="AI2991" s="16" t="s">
        <v>7381</v>
      </c>
      <c r="AJ2991" s="43">
        <f>VLOOKUP(E2991,'FILIAIS PETZ'!$A$2:$K$2000,11,0)</f>
        <v>18328118019985</v>
      </c>
      <c r="AK2991" s="44">
        <f t="shared" si="202"/>
        <v>18328118019985</v>
      </c>
    </row>
    <row r="2992" spans="1:37" s="14" customFormat="1" ht="15" customHeight="1" thickBot="1" x14ac:dyDescent="0.25">
      <c r="A2992" s="9">
        <f t="shared" si="201"/>
        <v>906064</v>
      </c>
      <c r="B2992" s="18">
        <f>VLOOKUP(C2992,FORNECEDORES!D:E,2,0)</f>
        <v>741390</v>
      </c>
      <c r="C2992" s="19" t="str">
        <f>VLOOKUP(D2992,FORNECEDORES!A:D,4,0)</f>
        <v>53.327.206/0001-97</v>
      </c>
      <c r="D2992" s="13" t="s">
        <v>1785</v>
      </c>
      <c r="E2992" s="20" t="str">
        <f t="shared" si="198"/>
        <v>04 0095</v>
      </c>
      <c r="F2992" s="28" t="s">
        <v>4945</v>
      </c>
      <c r="G2992" s="21" t="str">
        <f>VLOOKUP(E2992,'FILIAIS PETZ'!A:E,5,0)</f>
        <v>PETZ BETIM</v>
      </c>
      <c r="H2992" s="20" t="str">
        <f>VLOOKUP(E2992,'FILIAIS PETZ'!A:D,4,0)</f>
        <v>BTIM-MG</v>
      </c>
      <c r="I2992" s="85">
        <v>45419</v>
      </c>
      <c r="J2992" s="9">
        <v>906064</v>
      </c>
      <c r="K2992" s="9" t="s">
        <v>5858</v>
      </c>
      <c r="L2992" s="83" t="s">
        <v>8346</v>
      </c>
      <c r="M2992" s="85">
        <v>45464</v>
      </c>
      <c r="N2992" s="85">
        <v>45490</v>
      </c>
      <c r="O2992" s="85">
        <v>45468</v>
      </c>
      <c r="P2992" s="55" t="s">
        <v>4990</v>
      </c>
      <c r="Q2992" s="84">
        <v>3</v>
      </c>
      <c r="R2992" s="84">
        <v>1</v>
      </c>
      <c r="S2992" s="84">
        <v>8</v>
      </c>
      <c r="T2992" s="84" t="s">
        <v>32</v>
      </c>
      <c r="U2992" s="84">
        <v>11002</v>
      </c>
      <c r="V2992" s="84">
        <v>11002</v>
      </c>
      <c r="W2992" s="84" t="s">
        <v>5119</v>
      </c>
      <c r="X2992" s="84" t="s">
        <v>4992</v>
      </c>
      <c r="Y2992" s="10" t="s">
        <v>4993</v>
      </c>
      <c r="Z2992" s="10" t="s">
        <v>4993</v>
      </c>
      <c r="AA2992" s="10" t="s">
        <v>4992</v>
      </c>
      <c r="AB2992" s="10" t="s">
        <v>12941</v>
      </c>
      <c r="AC2992" s="84" t="s">
        <v>5006</v>
      </c>
      <c r="AD2992" s="29"/>
      <c r="AE2992" s="20" t="str">
        <f>VLOOKUP(E2992,'FILIAIS PETZ'!A:Q,17,0)</f>
        <v>MG-2</v>
      </c>
      <c r="AF2992" s="20" t="str">
        <f>VLOOKUP(E2992,'FILIAIS PETZ'!A:Q,3,0)</f>
        <v>FELICIO</v>
      </c>
      <c r="AG2992" s="20" t="str">
        <f>VLOOKUP(E2992,'FILIAIS PETZ'!A:Q,2,0)</f>
        <v>R3</v>
      </c>
      <c r="AH2992" s="75">
        <v>686.3</v>
      </c>
      <c r="AI2992" s="16" t="s">
        <v>6790</v>
      </c>
      <c r="AJ2992" s="43">
        <f>VLOOKUP(E2992,'FILIAIS PETZ'!$A$2:$K$2000,11,0)</f>
        <v>18328118009084</v>
      </c>
      <c r="AK2992" s="44">
        <f t="shared" si="202"/>
        <v>18328118009084</v>
      </c>
    </row>
    <row r="2993" spans="1:37" s="14" customFormat="1" ht="15" customHeight="1" thickBot="1" x14ac:dyDescent="0.25">
      <c r="A2993" s="9">
        <f t="shared" si="201"/>
        <v>906066</v>
      </c>
      <c r="B2993" s="18">
        <f>VLOOKUP(C2993,FORNECEDORES!D:E,2,0)</f>
        <v>741390</v>
      </c>
      <c r="C2993" s="19" t="str">
        <f>VLOOKUP(D2993,FORNECEDORES!A:D,4,0)</f>
        <v>53.327.206/0001-97</v>
      </c>
      <c r="D2993" s="13" t="s">
        <v>1785</v>
      </c>
      <c r="E2993" s="20" t="str">
        <f t="shared" si="198"/>
        <v>04 0095</v>
      </c>
      <c r="F2993" s="28" t="s">
        <v>4945</v>
      </c>
      <c r="G2993" s="21" t="str">
        <f>VLOOKUP(E2993,'FILIAIS PETZ'!A:E,5,0)</f>
        <v>PETZ BETIM</v>
      </c>
      <c r="H2993" s="20" t="str">
        <f>VLOOKUP(E2993,'FILIAIS PETZ'!A:D,4,0)</f>
        <v>BTIM-MG</v>
      </c>
      <c r="I2993" s="85">
        <v>45419</v>
      </c>
      <c r="J2993" s="9">
        <v>906066</v>
      </c>
      <c r="K2993" s="9" t="s">
        <v>5858</v>
      </c>
      <c r="L2993" s="83" t="s">
        <v>8347</v>
      </c>
      <c r="M2993" s="85">
        <v>45464</v>
      </c>
      <c r="N2993" s="85">
        <v>45490</v>
      </c>
      <c r="O2993" s="85">
        <v>45468</v>
      </c>
      <c r="P2993" s="55" t="s">
        <v>4990</v>
      </c>
      <c r="Q2993" s="84">
        <v>3</v>
      </c>
      <c r="R2993" s="84">
        <v>1</v>
      </c>
      <c r="S2993" s="84">
        <v>8</v>
      </c>
      <c r="T2993" s="84" t="s">
        <v>32</v>
      </c>
      <c r="U2993" s="84">
        <v>11002</v>
      </c>
      <c r="V2993" s="84">
        <v>11002</v>
      </c>
      <c r="W2993" s="84" t="s">
        <v>5122</v>
      </c>
      <c r="X2993" s="84" t="s">
        <v>4992</v>
      </c>
      <c r="Y2993" s="10" t="s">
        <v>4993</v>
      </c>
      <c r="Z2993" s="10" t="s">
        <v>4993</v>
      </c>
      <c r="AA2993" s="10" t="s">
        <v>4992</v>
      </c>
      <c r="AB2993" s="10" t="s">
        <v>12941</v>
      </c>
      <c r="AC2993" s="84" t="s">
        <v>5006</v>
      </c>
      <c r="AD2993" s="29"/>
      <c r="AE2993" s="20" t="str">
        <f>VLOOKUP(E2993,'FILIAIS PETZ'!A:Q,17,0)</f>
        <v>MG-2</v>
      </c>
      <c r="AF2993" s="20" t="str">
        <f>VLOOKUP(E2993,'FILIAIS PETZ'!A:Q,3,0)</f>
        <v>FELICIO</v>
      </c>
      <c r="AG2993" s="20" t="str">
        <f>VLOOKUP(E2993,'FILIAIS PETZ'!A:Q,2,0)</f>
        <v>R3</v>
      </c>
      <c r="AH2993" s="75">
        <v>1097.8900000000001</v>
      </c>
      <c r="AI2993" s="16" t="s">
        <v>7382</v>
      </c>
      <c r="AJ2993" s="43">
        <f>VLOOKUP(E2993,'FILIAIS PETZ'!$A$2:$K$2000,11,0)</f>
        <v>18328118009084</v>
      </c>
      <c r="AK2993" s="44">
        <f t="shared" si="202"/>
        <v>18328118009084</v>
      </c>
    </row>
    <row r="2994" spans="1:37" s="14" customFormat="1" ht="15" customHeight="1" thickBot="1" x14ac:dyDescent="0.25">
      <c r="A2994" s="9">
        <f t="shared" si="201"/>
        <v>906068</v>
      </c>
      <c r="B2994" s="18">
        <f>VLOOKUP(C2994,FORNECEDORES!D:E,2,0)</f>
        <v>741390</v>
      </c>
      <c r="C2994" s="19" t="str">
        <f>VLOOKUP(D2994,FORNECEDORES!A:D,4,0)</f>
        <v>53.327.206/0001-97</v>
      </c>
      <c r="D2994" s="13" t="s">
        <v>1785</v>
      </c>
      <c r="E2994" s="20" t="str">
        <f t="shared" si="198"/>
        <v>04 0095</v>
      </c>
      <c r="F2994" s="28" t="s">
        <v>4945</v>
      </c>
      <c r="G2994" s="21" t="str">
        <f>VLOOKUP(E2994,'FILIAIS PETZ'!A:E,5,0)</f>
        <v>PETZ BETIM</v>
      </c>
      <c r="H2994" s="20" t="str">
        <f>VLOOKUP(E2994,'FILIAIS PETZ'!A:D,4,0)</f>
        <v>BTIM-MG</v>
      </c>
      <c r="I2994" s="85">
        <v>45419</v>
      </c>
      <c r="J2994" s="9">
        <v>906068</v>
      </c>
      <c r="K2994" s="9"/>
      <c r="L2994" s="83"/>
      <c r="M2994" s="85"/>
      <c r="N2994" s="85"/>
      <c r="O2994" s="85"/>
      <c r="P2994" s="55" t="s">
        <v>4990</v>
      </c>
      <c r="Q2994" s="84">
        <v>3</v>
      </c>
      <c r="R2994" s="84">
        <v>1</v>
      </c>
      <c r="S2994" s="84">
        <v>8</v>
      </c>
      <c r="T2994" s="84" t="s">
        <v>32</v>
      </c>
      <c r="U2994" s="84">
        <v>11002</v>
      </c>
      <c r="V2994" s="84">
        <v>11002</v>
      </c>
      <c r="W2994" s="84" t="s">
        <v>5019</v>
      </c>
      <c r="X2994" s="84" t="s">
        <v>4992</v>
      </c>
      <c r="Y2994" s="10" t="s">
        <v>4993</v>
      </c>
      <c r="Z2994" s="10" t="s">
        <v>4993</v>
      </c>
      <c r="AA2994" s="10" t="s">
        <v>4992</v>
      </c>
      <c r="AB2994" s="10" t="s">
        <v>12941</v>
      </c>
      <c r="AC2994" s="84" t="s">
        <v>5006</v>
      </c>
      <c r="AD2994" s="29"/>
      <c r="AE2994" s="20" t="str">
        <f>VLOOKUP(E2994,'FILIAIS PETZ'!A:Q,17,0)</f>
        <v>MG-2</v>
      </c>
      <c r="AF2994" s="20" t="str">
        <f>VLOOKUP(E2994,'FILIAIS PETZ'!A:Q,3,0)</f>
        <v>FELICIO</v>
      </c>
      <c r="AG2994" s="20" t="str">
        <f>VLOOKUP(E2994,'FILIAIS PETZ'!A:Q,2,0)</f>
        <v>R3</v>
      </c>
      <c r="AH2994" s="75">
        <v>1261.26</v>
      </c>
      <c r="AI2994" s="16" t="s">
        <v>7383</v>
      </c>
      <c r="AJ2994" s="43">
        <f>VLOOKUP(E2994,'FILIAIS PETZ'!$A$2:$K$2000,11,0)</f>
        <v>18328118009084</v>
      </c>
      <c r="AK2994" s="44">
        <f t="shared" si="202"/>
        <v>18328118009084</v>
      </c>
    </row>
    <row r="2995" spans="1:37" s="14" customFormat="1" ht="15" customHeight="1" thickBot="1" x14ac:dyDescent="0.25">
      <c r="A2995" s="9">
        <f t="shared" si="201"/>
        <v>906069</v>
      </c>
      <c r="B2995" s="18">
        <f>VLOOKUP(C2995,FORNECEDORES!D:E,2,0)</f>
        <v>741390</v>
      </c>
      <c r="C2995" s="19" t="str">
        <f>VLOOKUP(D2995,FORNECEDORES!A:D,4,0)</f>
        <v>53.327.206/0001-97</v>
      </c>
      <c r="D2995" s="13" t="s">
        <v>1785</v>
      </c>
      <c r="E2995" s="20" t="str">
        <f t="shared" si="198"/>
        <v>04 0040</v>
      </c>
      <c r="F2995" s="28" t="s">
        <v>4943</v>
      </c>
      <c r="G2995" s="21" t="str">
        <f>VLOOKUP(E2995,'FILIAIS PETZ'!A:E,5,0)</f>
        <v>PETZ NOSSA SENHORA DO CARMO</v>
      </c>
      <c r="H2995" s="20" t="str">
        <f>VLOOKUP(E2995,'FILIAIS PETZ'!A:D,4,0)</f>
        <v>NSCA-MG</v>
      </c>
      <c r="I2995" s="85">
        <v>45419</v>
      </c>
      <c r="J2995" s="9">
        <v>906069</v>
      </c>
      <c r="K2995" s="9" t="s">
        <v>5858</v>
      </c>
      <c r="L2995" s="83" t="s">
        <v>8839</v>
      </c>
      <c r="M2995" s="85">
        <v>45491</v>
      </c>
      <c r="N2995" s="85">
        <v>45518</v>
      </c>
      <c r="O2995" s="85">
        <v>45497</v>
      </c>
      <c r="P2995" s="55" t="s">
        <v>4990</v>
      </c>
      <c r="Q2995" s="84">
        <v>3</v>
      </c>
      <c r="R2995" s="84">
        <v>1</v>
      </c>
      <c r="S2995" s="84">
        <v>8</v>
      </c>
      <c r="T2995" s="84" t="s">
        <v>32</v>
      </c>
      <c r="U2995" s="84">
        <v>11002</v>
      </c>
      <c r="V2995" s="84">
        <v>11002</v>
      </c>
      <c r="W2995" s="84" t="s">
        <v>5019</v>
      </c>
      <c r="X2995" s="84" t="s">
        <v>4992</v>
      </c>
      <c r="Y2995" s="9" t="s">
        <v>4993</v>
      </c>
      <c r="Z2995" s="9" t="s">
        <v>8408</v>
      </c>
      <c r="AA2995" s="9" t="s">
        <v>4992</v>
      </c>
      <c r="AB2995" s="9" t="s">
        <v>12941</v>
      </c>
      <c r="AC2995" s="84" t="s">
        <v>5006</v>
      </c>
      <c r="AD2995" s="29" t="s">
        <v>7878</v>
      </c>
      <c r="AE2995" s="20" t="str">
        <f>VLOOKUP(E2995,'FILIAIS PETZ'!A:Q,17,0)</f>
        <v>MG-1</v>
      </c>
      <c r="AF2995" s="20" t="str">
        <f>VLOOKUP(E2995,'FILIAIS PETZ'!A:Q,3,0)</f>
        <v>FELICIO</v>
      </c>
      <c r="AG2995" s="20" t="str">
        <f>VLOOKUP(E2995,'FILIAIS PETZ'!A:Q,2,0)</f>
        <v>R3</v>
      </c>
      <c r="AH2995" s="75">
        <v>1754.29</v>
      </c>
      <c r="AI2995" s="16" t="s">
        <v>7384</v>
      </c>
      <c r="AJ2995" s="43">
        <f>VLOOKUP(E2995,'FILIAIS PETZ'!$A$2:$K$2000,11,0)</f>
        <v>18328118003981</v>
      </c>
      <c r="AK2995" s="44">
        <f t="shared" si="202"/>
        <v>18328118003981</v>
      </c>
    </row>
    <row r="2996" spans="1:37" s="14" customFormat="1" ht="15" customHeight="1" thickBot="1" x14ac:dyDescent="0.25">
      <c r="A2996" s="9">
        <f t="shared" si="201"/>
        <v>906070</v>
      </c>
      <c r="B2996" s="18">
        <f>VLOOKUP(C2996,FORNECEDORES!D:E,2,0)</f>
        <v>741390</v>
      </c>
      <c r="C2996" s="19" t="str">
        <f>VLOOKUP(D2996,FORNECEDORES!A:D,4,0)</f>
        <v>53.327.206/0001-97</v>
      </c>
      <c r="D2996" s="13" t="s">
        <v>1785</v>
      </c>
      <c r="E2996" s="20" t="str">
        <f t="shared" si="198"/>
        <v>04 0095</v>
      </c>
      <c r="F2996" s="28" t="s">
        <v>4945</v>
      </c>
      <c r="G2996" s="21" t="str">
        <f>VLOOKUP(E2996,'FILIAIS PETZ'!A:E,5,0)</f>
        <v>PETZ BETIM</v>
      </c>
      <c r="H2996" s="20" t="str">
        <f>VLOOKUP(E2996,'FILIAIS PETZ'!A:D,4,0)</f>
        <v>BTIM-MG</v>
      </c>
      <c r="I2996" s="85">
        <v>45419</v>
      </c>
      <c r="J2996" s="9">
        <v>906070</v>
      </c>
      <c r="K2996" s="9"/>
      <c r="L2996" s="83"/>
      <c r="M2996" s="85"/>
      <c r="N2996" s="85"/>
      <c r="O2996" s="85"/>
      <c r="P2996" s="55" t="s">
        <v>4990</v>
      </c>
      <c r="Q2996" s="84">
        <v>3</v>
      </c>
      <c r="R2996" s="84">
        <v>1</v>
      </c>
      <c r="S2996" s="84">
        <v>8</v>
      </c>
      <c r="T2996" s="84" t="s">
        <v>32</v>
      </c>
      <c r="U2996" s="84">
        <v>11002</v>
      </c>
      <c r="V2996" s="84">
        <v>11002</v>
      </c>
      <c r="W2996" s="84" t="s">
        <v>5019</v>
      </c>
      <c r="X2996" s="84" t="s">
        <v>4992</v>
      </c>
      <c r="Y2996" s="10" t="s">
        <v>4993</v>
      </c>
      <c r="Z2996" s="10" t="s">
        <v>4993</v>
      </c>
      <c r="AA2996" s="10" t="s">
        <v>4992</v>
      </c>
      <c r="AB2996" s="10" t="s">
        <v>12941</v>
      </c>
      <c r="AC2996" s="84" t="s">
        <v>5006</v>
      </c>
      <c r="AD2996" s="29"/>
      <c r="AE2996" s="20" t="str">
        <f>VLOOKUP(E2996,'FILIAIS PETZ'!A:Q,17,0)</f>
        <v>MG-2</v>
      </c>
      <c r="AF2996" s="20" t="str">
        <f>VLOOKUP(E2996,'FILIAIS PETZ'!A:Q,3,0)</f>
        <v>FELICIO</v>
      </c>
      <c r="AG2996" s="20" t="str">
        <f>VLOOKUP(E2996,'FILIAIS PETZ'!A:Q,2,0)</f>
        <v>R3</v>
      </c>
      <c r="AH2996" s="75">
        <v>1043.9000000000001</v>
      </c>
      <c r="AI2996" s="16" t="s">
        <v>7385</v>
      </c>
      <c r="AJ2996" s="43">
        <f>VLOOKUP(E2996,'FILIAIS PETZ'!$A$2:$K$2000,11,0)</f>
        <v>18328118009084</v>
      </c>
      <c r="AK2996" s="44">
        <f t="shared" si="202"/>
        <v>18328118009084</v>
      </c>
    </row>
    <row r="2997" spans="1:37" s="14" customFormat="1" ht="15" customHeight="1" thickBot="1" x14ac:dyDescent="0.25">
      <c r="A2997" s="9">
        <f t="shared" si="201"/>
        <v>906072</v>
      </c>
      <c r="B2997" s="18">
        <f>VLOOKUP(C2997,FORNECEDORES!D:E,2,0)</f>
        <v>741390</v>
      </c>
      <c r="C2997" s="19" t="str">
        <f>VLOOKUP(D2997,FORNECEDORES!A:D,4,0)</f>
        <v>53.327.206/0001-97</v>
      </c>
      <c r="D2997" s="13" t="s">
        <v>1785</v>
      </c>
      <c r="E2997" s="20" t="str">
        <f t="shared" si="198"/>
        <v>04 0038</v>
      </c>
      <c r="F2997" s="28" t="s">
        <v>4979</v>
      </c>
      <c r="G2997" s="21" t="str">
        <f>VLOOKUP(E2997,'FILIAIS PETZ'!A:E,5,0)</f>
        <v>PETZ CENTER MINAS</v>
      </c>
      <c r="H2997" s="20" t="str">
        <f>VLOOKUP(E2997,'FILIAIS PETZ'!A:D,4,0)</f>
        <v>CTMN-MG</v>
      </c>
      <c r="I2997" s="85">
        <v>45419</v>
      </c>
      <c r="J2997" s="9">
        <v>906072</v>
      </c>
      <c r="K2997" s="9" t="s">
        <v>5858</v>
      </c>
      <c r="L2997" s="83" t="s">
        <v>7781</v>
      </c>
      <c r="M2997" s="85">
        <v>45421</v>
      </c>
      <c r="N2997" s="85">
        <v>45455</v>
      </c>
      <c r="O2997" s="85">
        <v>45434</v>
      </c>
      <c r="P2997" s="55" t="s">
        <v>4990</v>
      </c>
      <c r="Q2997" s="84">
        <v>3</v>
      </c>
      <c r="R2997" s="84">
        <v>1</v>
      </c>
      <c r="S2997" s="84">
        <v>8</v>
      </c>
      <c r="T2997" s="84" t="s">
        <v>32</v>
      </c>
      <c r="U2997" s="84">
        <v>11002</v>
      </c>
      <c r="V2997" s="84">
        <v>11002</v>
      </c>
      <c r="W2997" s="84" t="s">
        <v>5019</v>
      </c>
      <c r="X2997" s="84" t="s">
        <v>4992</v>
      </c>
      <c r="Y2997" s="10" t="s">
        <v>4993</v>
      </c>
      <c r="Z2997" s="10" t="s">
        <v>4993</v>
      </c>
      <c r="AA2997" s="10" t="s">
        <v>4992</v>
      </c>
      <c r="AB2997" s="10" t="s">
        <v>12941</v>
      </c>
      <c r="AC2997" s="84" t="s">
        <v>5006</v>
      </c>
      <c r="AD2997" s="29"/>
      <c r="AE2997" s="20" t="str">
        <f>VLOOKUP(E2997,'FILIAIS PETZ'!A:Q,17,0)</f>
        <v>MG-2</v>
      </c>
      <c r="AF2997" s="20" t="str">
        <f>VLOOKUP(E2997,'FILIAIS PETZ'!A:Q,3,0)</f>
        <v>FELICIO</v>
      </c>
      <c r="AG2997" s="20" t="str">
        <f>VLOOKUP(E2997,'FILIAIS PETZ'!A:Q,2,0)</f>
        <v>R3</v>
      </c>
      <c r="AH2997" s="75">
        <v>1319</v>
      </c>
      <c r="AI2997" s="16" t="s">
        <v>7386</v>
      </c>
      <c r="AJ2997" s="43">
        <f>VLOOKUP(E2997,'FILIAIS PETZ'!$A$2:$K$2000,11,0)</f>
        <v>18328118003710</v>
      </c>
      <c r="AK2997" s="44">
        <f t="shared" si="202"/>
        <v>18328118003710</v>
      </c>
    </row>
    <row r="2998" spans="1:37" s="14" customFormat="1" ht="15" customHeight="1" thickBot="1" x14ac:dyDescent="0.25">
      <c r="A2998" s="9">
        <f t="shared" si="201"/>
        <v>906073</v>
      </c>
      <c r="B2998" s="18">
        <f>VLOOKUP(C2998,FORNECEDORES!D:E,2,0)</f>
        <v>741390</v>
      </c>
      <c r="C2998" s="19" t="str">
        <f>VLOOKUP(D2998,FORNECEDORES!A:D,4,0)</f>
        <v>53.327.206/0001-97</v>
      </c>
      <c r="D2998" s="13" t="s">
        <v>1785</v>
      </c>
      <c r="E2998" s="20" t="str">
        <f t="shared" si="198"/>
        <v>04 0040</v>
      </c>
      <c r="F2998" s="28" t="s">
        <v>4943</v>
      </c>
      <c r="G2998" s="21" t="str">
        <f>VLOOKUP(E2998,'FILIAIS PETZ'!A:E,5,0)</f>
        <v>PETZ NOSSA SENHORA DO CARMO</v>
      </c>
      <c r="H2998" s="20" t="str">
        <f>VLOOKUP(E2998,'FILIAIS PETZ'!A:D,4,0)</f>
        <v>NSCA-MG</v>
      </c>
      <c r="I2998" s="85">
        <v>45419</v>
      </c>
      <c r="J2998" s="9">
        <v>906073</v>
      </c>
      <c r="K2998" s="9" t="s">
        <v>5858</v>
      </c>
      <c r="L2998" s="83" t="s">
        <v>7788</v>
      </c>
      <c r="M2998" s="85">
        <v>45421</v>
      </c>
      <c r="N2998" s="85">
        <v>45455</v>
      </c>
      <c r="O2998" s="85">
        <v>45434</v>
      </c>
      <c r="P2998" s="55" t="s">
        <v>4990</v>
      </c>
      <c r="Q2998" s="84">
        <v>3</v>
      </c>
      <c r="R2998" s="84">
        <v>1</v>
      </c>
      <c r="S2998" s="84">
        <v>8</v>
      </c>
      <c r="T2998" s="84" t="s">
        <v>32</v>
      </c>
      <c r="U2998" s="84">
        <v>11002</v>
      </c>
      <c r="V2998" s="84">
        <v>11002</v>
      </c>
      <c r="W2998" s="84" t="s">
        <v>5062</v>
      </c>
      <c r="X2998" s="84" t="s">
        <v>4992</v>
      </c>
      <c r="Y2998" s="9" t="s">
        <v>4993</v>
      </c>
      <c r="Z2998" s="9" t="s">
        <v>8408</v>
      </c>
      <c r="AA2998" s="9" t="s">
        <v>4992</v>
      </c>
      <c r="AB2998" s="9" t="s">
        <v>12941</v>
      </c>
      <c r="AC2998" s="84" t="s">
        <v>5006</v>
      </c>
      <c r="AD2998" s="29" t="s">
        <v>7878</v>
      </c>
      <c r="AE2998" s="20" t="str">
        <f>VLOOKUP(E2998,'FILIAIS PETZ'!A:Q,17,0)</f>
        <v>MG-1</v>
      </c>
      <c r="AF2998" s="20" t="str">
        <f>VLOOKUP(E2998,'FILIAIS PETZ'!A:Q,3,0)</f>
        <v>FELICIO</v>
      </c>
      <c r="AG2998" s="20" t="str">
        <f>VLOOKUP(E2998,'FILIAIS PETZ'!A:Q,2,0)</f>
        <v>R3</v>
      </c>
      <c r="AH2998" s="75">
        <v>450</v>
      </c>
      <c r="AI2998" s="16" t="s">
        <v>7387</v>
      </c>
      <c r="AJ2998" s="43">
        <f>VLOOKUP(E2998,'FILIAIS PETZ'!$A$2:$K$2000,11,0)</f>
        <v>18328118003981</v>
      </c>
      <c r="AK2998" s="44">
        <f t="shared" si="202"/>
        <v>18328118003981</v>
      </c>
    </row>
    <row r="2999" spans="1:37" s="14" customFormat="1" ht="15" customHeight="1" thickBot="1" x14ac:dyDescent="0.25">
      <c r="A2999" s="9">
        <f t="shared" si="201"/>
        <v>906075</v>
      </c>
      <c r="B2999" s="18">
        <f>VLOOKUP(C2999,FORNECEDORES!D:E,2,0)</f>
        <v>741390</v>
      </c>
      <c r="C2999" s="19" t="str">
        <f>VLOOKUP(D2999,FORNECEDORES!A:D,4,0)</f>
        <v>53.327.206/0001-97</v>
      </c>
      <c r="D2999" s="13" t="s">
        <v>1785</v>
      </c>
      <c r="E2999" s="20" t="str">
        <f t="shared" si="198"/>
        <v>04 0223</v>
      </c>
      <c r="F2999" s="28" t="s">
        <v>4977</v>
      </c>
      <c r="G2999" s="21" t="str">
        <f>VLOOKUP(E2999,'FILIAIS PETZ'!A:E,5,0)</f>
        <v>PETZ IPATINGA (ANTIGA BETIM AMERICAS/MG)</v>
      </c>
      <c r="H2999" s="20" t="str">
        <f>VLOOKUP(E2999,'FILIAIS PETZ'!A:D,4,0)</f>
        <v>IPTG-MG</v>
      </c>
      <c r="I2999" s="85">
        <v>45419</v>
      </c>
      <c r="J2999" s="9">
        <v>906075</v>
      </c>
      <c r="K2999" s="9"/>
      <c r="L2999" s="83"/>
      <c r="M2999" s="85"/>
      <c r="N2999" s="85"/>
      <c r="O2999" s="85"/>
      <c r="P2999" s="55" t="s">
        <v>4990</v>
      </c>
      <c r="Q2999" s="84">
        <v>3</v>
      </c>
      <c r="R2999" s="84">
        <v>1</v>
      </c>
      <c r="S2999" s="84">
        <v>8</v>
      </c>
      <c r="T2999" s="84" t="s">
        <v>32</v>
      </c>
      <c r="U2999" s="84">
        <v>11002</v>
      </c>
      <c r="V2999" s="84">
        <v>11002</v>
      </c>
      <c r="W2999" s="84" t="s">
        <v>5019</v>
      </c>
      <c r="X2999" s="84" t="s">
        <v>4992</v>
      </c>
      <c r="Y2999" s="10" t="s">
        <v>4993</v>
      </c>
      <c r="Z2999" s="10" t="s">
        <v>4993</v>
      </c>
      <c r="AA2999" s="10" t="s">
        <v>4992</v>
      </c>
      <c r="AB2999" s="10" t="s">
        <v>12941</v>
      </c>
      <c r="AC2999" s="84" t="s">
        <v>5006</v>
      </c>
      <c r="AD2999" s="29"/>
      <c r="AE2999" s="20" t="str">
        <f>VLOOKUP(E2999,'FILIAIS PETZ'!A:Q,17,0)</f>
        <v>MG-2</v>
      </c>
      <c r="AF2999" s="20" t="str">
        <f>VLOOKUP(E2999,'FILIAIS PETZ'!A:Q,3,0)</f>
        <v>FELICIO</v>
      </c>
      <c r="AG2999" s="20" t="str">
        <f>VLOOKUP(E2999,'FILIAIS PETZ'!A:Q,2,0)</f>
        <v>R3</v>
      </c>
      <c r="AH2999" s="75">
        <v>1845.1</v>
      </c>
      <c r="AI2999" s="16" t="s">
        <v>7388</v>
      </c>
      <c r="AJ2999" s="43" t="str">
        <f>VLOOKUP(E2999,'FILIAIS PETZ'!$A$2:$K$2000,11,0)</f>
        <v>18.328.118/0213-78</v>
      </c>
      <c r="AK2999" s="44" t="str">
        <f t="shared" si="202"/>
        <v>18.328.118/0213-78</v>
      </c>
    </row>
    <row r="3000" spans="1:37" s="14" customFormat="1" ht="15" customHeight="1" thickBot="1" x14ac:dyDescent="0.25">
      <c r="A3000" s="9">
        <f t="shared" si="201"/>
        <v>906417</v>
      </c>
      <c r="B3000" s="18">
        <f>VLOOKUP(C3000,FORNECEDORES!D:E,2,0)</f>
        <v>7736</v>
      </c>
      <c r="C3000" s="19" t="str">
        <f>VLOOKUP(D3000,FORNECEDORES!A:D,4,0)</f>
        <v>27.385.816/0001-37</v>
      </c>
      <c r="D3000" s="13" t="s">
        <v>2591</v>
      </c>
      <c r="E3000" s="20" t="str">
        <f t="shared" si="198"/>
        <v>04 0062</v>
      </c>
      <c r="F3000" s="28" t="s">
        <v>4968</v>
      </c>
      <c r="G3000" s="21" t="str">
        <f>VLOOKUP(E3000,'FILIAIS PETZ'!A:E,5,0)</f>
        <v>PETZ BRASILIA ASA NORTE</v>
      </c>
      <c r="H3000" s="20" t="str">
        <f>VLOOKUP(E3000,'FILIAIS PETZ'!A:D,4,0)</f>
        <v>ASAN-DF</v>
      </c>
      <c r="I3000" s="85">
        <v>45420</v>
      </c>
      <c r="J3000" s="9">
        <v>906417</v>
      </c>
      <c r="K3000" s="9" t="s">
        <v>5858</v>
      </c>
      <c r="L3000" s="83" t="s">
        <v>7505</v>
      </c>
      <c r="M3000" s="85">
        <v>45421</v>
      </c>
      <c r="N3000" s="85">
        <v>45448</v>
      </c>
      <c r="O3000" s="85">
        <v>45422</v>
      </c>
      <c r="P3000" s="55" t="s">
        <v>4982</v>
      </c>
      <c r="Q3000" s="84">
        <v>3</v>
      </c>
      <c r="R3000" s="84">
        <v>1</v>
      </c>
      <c r="S3000" s="84">
        <v>8</v>
      </c>
      <c r="T3000" s="84" t="s">
        <v>32</v>
      </c>
      <c r="U3000" s="84">
        <v>11002</v>
      </c>
      <c r="V3000" s="84">
        <v>11002</v>
      </c>
      <c r="W3000" s="84" t="s">
        <v>5039</v>
      </c>
      <c r="X3000" s="84" t="s">
        <v>4985</v>
      </c>
      <c r="Y3000" s="10" t="s">
        <v>4993</v>
      </c>
      <c r="Z3000" s="10" t="s">
        <v>4993</v>
      </c>
      <c r="AA3000" s="10" t="s">
        <v>4989</v>
      </c>
      <c r="AB3000" s="10" t="s">
        <v>12941</v>
      </c>
      <c r="AC3000" s="84" t="s">
        <v>4988</v>
      </c>
      <c r="AD3000" s="29" t="s">
        <v>7643</v>
      </c>
      <c r="AE3000" s="20" t="str">
        <f>VLOOKUP(E3000,'FILIAIS PETZ'!A:Q,17,0)</f>
        <v>CO-2</v>
      </c>
      <c r="AF3000" s="20" t="str">
        <f>VLOOKUP(E3000,'FILIAIS PETZ'!A:Q,3,0)</f>
        <v>FELICIO</v>
      </c>
      <c r="AG3000" s="20" t="str">
        <f>VLOOKUP(E3000,'FILIAIS PETZ'!A:Q,2,0)</f>
        <v>R3</v>
      </c>
      <c r="AH3000" s="75">
        <v>16333</v>
      </c>
      <c r="AI3000" s="16" t="s">
        <v>7451</v>
      </c>
      <c r="AJ3000" s="43">
        <f>VLOOKUP(E3000,'FILIAIS PETZ'!$A$2:$K$2000,11,0)</f>
        <v>18328118005500</v>
      </c>
      <c r="AK3000" s="44">
        <f t="shared" si="202"/>
        <v>18328118005500</v>
      </c>
    </row>
    <row r="3001" spans="1:37" s="14" customFormat="1" ht="15" customHeight="1" thickBot="1" x14ac:dyDescent="0.25">
      <c r="A3001" s="9">
        <f t="shared" si="201"/>
        <v>906418</v>
      </c>
      <c r="B3001" s="18">
        <f>VLOOKUP(C3001,FORNECEDORES!D:E,2,0)</f>
        <v>7736</v>
      </c>
      <c r="C3001" s="19" t="str">
        <f>VLOOKUP(D3001,FORNECEDORES!A:D,4,0)</f>
        <v>27.385.816/0001-37</v>
      </c>
      <c r="D3001" s="13" t="s">
        <v>2591</v>
      </c>
      <c r="E3001" s="20" t="str">
        <f t="shared" si="198"/>
        <v>04 0228</v>
      </c>
      <c r="F3001" s="28" t="s">
        <v>4939</v>
      </c>
      <c r="G3001" s="21" t="str">
        <f>VLOOKUP(E3001,'FILIAIS PETZ'!A:E,5,0)</f>
        <v>PETZ SHOPPING PANTANAL</v>
      </c>
      <c r="H3001" s="20" t="str">
        <f>VLOOKUP(E3001,'FILIAIS PETZ'!A:D,4,0)</f>
        <v>SPAN-MT</v>
      </c>
      <c r="I3001" s="85">
        <v>45420</v>
      </c>
      <c r="J3001" s="9">
        <v>906418</v>
      </c>
      <c r="K3001" s="9" t="s">
        <v>5858</v>
      </c>
      <c r="L3001" s="83" t="s">
        <v>7506</v>
      </c>
      <c r="M3001" s="85">
        <v>45421</v>
      </c>
      <c r="N3001" s="85">
        <v>45441</v>
      </c>
      <c r="O3001" s="85">
        <v>45422</v>
      </c>
      <c r="P3001" s="55" t="s">
        <v>4990</v>
      </c>
      <c r="Q3001" s="84">
        <v>3</v>
      </c>
      <c r="R3001" s="84">
        <v>1</v>
      </c>
      <c r="S3001" s="84">
        <v>8</v>
      </c>
      <c r="T3001" s="84" t="s">
        <v>32</v>
      </c>
      <c r="U3001" s="84">
        <v>11002</v>
      </c>
      <c r="V3001" s="84">
        <v>11002</v>
      </c>
      <c r="W3001" s="84" t="s">
        <v>5057</v>
      </c>
      <c r="X3001" s="84" t="s">
        <v>4985</v>
      </c>
      <c r="Y3001" s="10" t="s">
        <v>4993</v>
      </c>
      <c r="Z3001" s="10" t="s">
        <v>4993</v>
      </c>
      <c r="AA3001" s="10" t="s">
        <v>4989</v>
      </c>
      <c r="AB3001" s="10" t="s">
        <v>12941</v>
      </c>
      <c r="AC3001" s="84" t="s">
        <v>5006</v>
      </c>
      <c r="AD3001" s="29"/>
      <c r="AE3001" s="20" t="str">
        <f>VLOOKUP(E3001,'FILIAIS PETZ'!A:Q,17,0)</f>
        <v>CO-3</v>
      </c>
      <c r="AF3001" s="20" t="str">
        <f>VLOOKUP(E3001,'FILIAIS PETZ'!A:Q,3,0)</f>
        <v>FELICIO</v>
      </c>
      <c r="AG3001" s="20" t="str">
        <f>VLOOKUP(E3001,'FILIAIS PETZ'!A:Q,2,0)</f>
        <v>R3</v>
      </c>
      <c r="AH3001" s="75">
        <v>4400.53</v>
      </c>
      <c r="AI3001" s="16" t="s">
        <v>7452</v>
      </c>
      <c r="AJ3001" s="43">
        <f>VLOOKUP(E3001,'FILIAIS PETZ'!$A$2:$K$2000,11,0)</f>
        <v>18328118021700</v>
      </c>
      <c r="AK3001" s="44">
        <f t="shared" si="202"/>
        <v>18328118021700</v>
      </c>
    </row>
    <row r="3002" spans="1:37" s="14" customFormat="1" ht="15" customHeight="1" thickBot="1" x14ac:dyDescent="0.25">
      <c r="A3002" s="9">
        <f t="shared" si="201"/>
        <v>906423</v>
      </c>
      <c r="B3002" s="18">
        <f>VLOOKUP(C3002,FORNECEDORES!D:E,2,0)</f>
        <v>9057</v>
      </c>
      <c r="C3002" s="19" t="str">
        <f>VLOOKUP(D3002,FORNECEDORES!A:D,4,0)</f>
        <v>19.357.006/0001-49</v>
      </c>
      <c r="D3002" s="13" t="s">
        <v>2290</v>
      </c>
      <c r="E3002" s="20" t="str">
        <f t="shared" si="198"/>
        <v>04 0162</v>
      </c>
      <c r="F3002" s="28" t="s">
        <v>5179</v>
      </c>
      <c r="G3002" s="21" t="str">
        <f>VLOOKUP(E3002,'FILIAIS PETZ'!A:E,5,0)</f>
        <v>PETZ CONTAGEM JOÃO CESAR</v>
      </c>
      <c r="H3002" s="20" t="str">
        <f>VLOOKUP(E3002,'FILIAIS PETZ'!A:D,4,0)</f>
        <v>CTJC-MG</v>
      </c>
      <c r="I3002" s="85">
        <v>45420</v>
      </c>
      <c r="J3002" s="9">
        <v>906423</v>
      </c>
      <c r="K3002" s="9" t="s">
        <v>5858</v>
      </c>
      <c r="L3002" s="83" t="s">
        <v>7500</v>
      </c>
      <c r="M3002" s="85">
        <v>45420</v>
      </c>
      <c r="N3002" s="85">
        <v>45441</v>
      </c>
      <c r="O3002" s="85">
        <v>45422</v>
      </c>
      <c r="P3002" s="55" t="s">
        <v>4990</v>
      </c>
      <c r="Q3002" s="84">
        <v>3</v>
      </c>
      <c r="R3002" s="84">
        <v>1</v>
      </c>
      <c r="S3002" s="84">
        <v>8</v>
      </c>
      <c r="T3002" s="84" t="s">
        <v>32</v>
      </c>
      <c r="U3002" s="84">
        <v>11002</v>
      </c>
      <c r="V3002" s="84">
        <v>11002</v>
      </c>
      <c r="W3002" s="84" t="s">
        <v>5019</v>
      </c>
      <c r="X3002" s="84" t="s">
        <v>4985</v>
      </c>
      <c r="Y3002" s="10" t="s">
        <v>4993</v>
      </c>
      <c r="Z3002" s="10" t="s">
        <v>4993</v>
      </c>
      <c r="AA3002" s="10" t="s">
        <v>4989</v>
      </c>
      <c r="AB3002" s="10" t="s">
        <v>12941</v>
      </c>
      <c r="AC3002" s="84" t="s">
        <v>5006</v>
      </c>
      <c r="AD3002" s="29"/>
      <c r="AE3002" s="20" t="str">
        <f>VLOOKUP(E3002,'FILIAIS PETZ'!A:Q,17,0)</f>
        <v>MG-2</v>
      </c>
      <c r="AF3002" s="20" t="str">
        <f>VLOOKUP(E3002,'FILIAIS PETZ'!A:Q,3,0)</f>
        <v>FELICIO</v>
      </c>
      <c r="AG3002" s="20" t="str">
        <f>VLOOKUP(E3002,'FILIAIS PETZ'!A:Q,2,0)</f>
        <v>R3</v>
      </c>
      <c r="AH3002" s="75">
        <v>450</v>
      </c>
      <c r="AI3002" s="16" t="s">
        <v>7453</v>
      </c>
      <c r="AJ3002" s="43">
        <f>VLOOKUP(E3002,'FILIAIS PETZ'!$A$2:$K$2000,11,0)</f>
        <v>18328118017265</v>
      </c>
      <c r="AK3002" s="44">
        <f t="shared" si="202"/>
        <v>18328118017265</v>
      </c>
    </row>
    <row r="3003" spans="1:37" s="14" customFormat="1" ht="15" customHeight="1" thickBot="1" x14ac:dyDescent="0.25">
      <c r="A3003" s="9">
        <f t="shared" si="201"/>
        <v>906427</v>
      </c>
      <c r="B3003" s="18">
        <f>VLOOKUP(C3003,FORNECEDORES!D:E,2,0)</f>
        <v>9057</v>
      </c>
      <c r="C3003" s="19" t="str">
        <f>VLOOKUP(D3003,FORNECEDORES!A:D,4,0)</f>
        <v>19.357.006/0001-49</v>
      </c>
      <c r="D3003" s="13" t="s">
        <v>2290</v>
      </c>
      <c r="E3003" s="20" t="str">
        <f t="shared" si="198"/>
        <v>04 0223</v>
      </c>
      <c r="F3003" s="28" t="s">
        <v>4977</v>
      </c>
      <c r="G3003" s="21" t="str">
        <f>VLOOKUP(E3003,'FILIAIS PETZ'!A:E,5,0)</f>
        <v>PETZ IPATINGA (ANTIGA BETIM AMERICAS/MG)</v>
      </c>
      <c r="H3003" s="20" t="str">
        <f>VLOOKUP(E3003,'FILIAIS PETZ'!A:D,4,0)</f>
        <v>IPTG-MG</v>
      </c>
      <c r="I3003" s="85">
        <v>45420</v>
      </c>
      <c r="J3003" s="9">
        <v>906427</v>
      </c>
      <c r="K3003" s="9" t="s">
        <v>5858</v>
      </c>
      <c r="L3003" s="83" t="s">
        <v>7501</v>
      </c>
      <c r="M3003" s="85">
        <v>45420</v>
      </c>
      <c r="N3003" s="85">
        <v>45441</v>
      </c>
      <c r="O3003" s="85">
        <v>45422</v>
      </c>
      <c r="P3003" s="55" t="s">
        <v>4990</v>
      </c>
      <c r="Q3003" s="84">
        <v>3</v>
      </c>
      <c r="R3003" s="84">
        <v>1</v>
      </c>
      <c r="S3003" s="84">
        <v>8</v>
      </c>
      <c r="T3003" s="84" t="s">
        <v>32</v>
      </c>
      <c r="U3003" s="84">
        <v>11002</v>
      </c>
      <c r="V3003" s="84">
        <v>11002</v>
      </c>
      <c r="W3003" s="84" t="s">
        <v>5019</v>
      </c>
      <c r="X3003" s="84" t="s">
        <v>4985</v>
      </c>
      <c r="Y3003" s="10" t="s">
        <v>4993</v>
      </c>
      <c r="Z3003" s="10" t="s">
        <v>4993</v>
      </c>
      <c r="AA3003" s="10" t="s">
        <v>4989</v>
      </c>
      <c r="AB3003" s="10" t="s">
        <v>12941</v>
      </c>
      <c r="AC3003" s="84" t="s">
        <v>5006</v>
      </c>
      <c r="AD3003" s="29"/>
      <c r="AE3003" s="20" t="str">
        <f>VLOOKUP(E3003,'FILIAIS PETZ'!A:Q,17,0)</f>
        <v>MG-2</v>
      </c>
      <c r="AF3003" s="20" t="str">
        <f>VLOOKUP(E3003,'FILIAIS PETZ'!A:Q,3,0)</f>
        <v>FELICIO</v>
      </c>
      <c r="AG3003" s="20" t="str">
        <f>VLOOKUP(E3003,'FILIAIS PETZ'!A:Q,2,0)</f>
        <v>R3</v>
      </c>
      <c r="AH3003" s="75">
        <v>2900</v>
      </c>
      <c r="AI3003" s="16" t="s">
        <v>7454</v>
      </c>
      <c r="AJ3003" s="43" t="str">
        <f>VLOOKUP(E3003,'FILIAIS PETZ'!$A$2:$K$2000,11,0)</f>
        <v>18.328.118/0213-78</v>
      </c>
      <c r="AK3003" s="44" t="str">
        <f t="shared" si="202"/>
        <v>18.328.118/0213-78</v>
      </c>
    </row>
    <row r="3004" spans="1:37" s="14" customFormat="1" ht="15" customHeight="1" thickBot="1" x14ac:dyDescent="0.25">
      <c r="A3004" s="9">
        <f t="shared" si="201"/>
        <v>906434</v>
      </c>
      <c r="B3004" s="18">
        <f>VLOOKUP(C3004,FORNECEDORES!D:E,2,0)</f>
        <v>18357</v>
      </c>
      <c r="C3004" s="19" t="str">
        <f>VLOOKUP(D3004,FORNECEDORES!A:D,4,0)</f>
        <v>04.184.872/0001-08</v>
      </c>
      <c r="D3004" s="13" t="s">
        <v>1439</v>
      </c>
      <c r="E3004" s="20" t="str">
        <f t="shared" si="198"/>
        <v>04 0119</v>
      </c>
      <c r="F3004" s="28" t="s">
        <v>4934</v>
      </c>
      <c r="G3004" s="21" t="str">
        <f>VLOOKUP(E3004,'FILIAIS PETZ'!A:E,5,0)</f>
        <v>PETZ ITU</v>
      </c>
      <c r="H3004" s="20" t="str">
        <f>VLOOKUP(E3004,'FILIAIS PETZ'!A:D,4,0)</f>
        <v>ITTU-SP</v>
      </c>
      <c r="I3004" s="85">
        <v>45420</v>
      </c>
      <c r="J3004" s="9">
        <v>906434</v>
      </c>
      <c r="K3004" s="9" t="s">
        <v>5858</v>
      </c>
      <c r="L3004" s="83" t="s">
        <v>7507</v>
      </c>
      <c r="M3004" s="85">
        <v>45420</v>
      </c>
      <c r="N3004" s="85">
        <v>45441</v>
      </c>
      <c r="O3004" s="85">
        <v>45422</v>
      </c>
      <c r="P3004" s="55" t="s">
        <v>4990</v>
      </c>
      <c r="Q3004" s="84">
        <v>3</v>
      </c>
      <c r="R3004" s="84">
        <v>1</v>
      </c>
      <c r="S3004" s="84">
        <v>8</v>
      </c>
      <c r="T3004" s="84" t="s">
        <v>32</v>
      </c>
      <c r="U3004" s="84">
        <v>11002</v>
      </c>
      <c r="V3004" s="84">
        <v>11002</v>
      </c>
      <c r="W3004" s="84" t="s">
        <v>4984</v>
      </c>
      <c r="X3004" s="84" t="s">
        <v>4985</v>
      </c>
      <c r="Y3004" s="57" t="s">
        <v>4980</v>
      </c>
      <c r="Z3004" s="9" t="s">
        <v>4980</v>
      </c>
      <c r="AA3004" s="9" t="s">
        <v>4989</v>
      </c>
      <c r="AB3004" s="9" t="s">
        <v>5005</v>
      </c>
      <c r="AC3004" s="84" t="s">
        <v>5006</v>
      </c>
      <c r="AD3004" s="29"/>
      <c r="AE3004" s="20" t="str">
        <f>VLOOKUP(E3004,'FILIAIS PETZ'!A:Q,17,0)</f>
        <v>SP7</v>
      </c>
      <c r="AF3004" s="20" t="str">
        <f>VLOOKUP(E3004,'FILIAIS PETZ'!A:Q,3,0)</f>
        <v>FELICIO</v>
      </c>
      <c r="AG3004" s="20" t="str">
        <f>VLOOKUP(E3004,'FILIAIS PETZ'!A:Q,2,0)</f>
        <v>R3</v>
      </c>
      <c r="AH3004" s="75">
        <v>1341.8</v>
      </c>
      <c r="AI3004" s="16" t="s">
        <v>7455</v>
      </c>
      <c r="AJ3004" s="43">
        <f>VLOOKUP(E3004,'FILIAIS PETZ'!$A$2:$K$2000,11,0)</f>
        <v>18328118010848</v>
      </c>
      <c r="AK3004" s="44">
        <f t="shared" si="202"/>
        <v>18328118010848</v>
      </c>
    </row>
    <row r="3005" spans="1:37" s="14" customFormat="1" ht="15" customHeight="1" thickBot="1" x14ac:dyDescent="0.25">
      <c r="A3005" s="9">
        <f t="shared" si="201"/>
        <v>906438</v>
      </c>
      <c r="B3005" s="18">
        <f>VLOOKUP(C3005,FORNECEDORES!D:E,2,0)</f>
        <v>9057</v>
      </c>
      <c r="C3005" s="19" t="str">
        <f>VLOOKUP(D3005,FORNECEDORES!A:D,4,0)</f>
        <v>19.357.006/0001-49</v>
      </c>
      <c r="D3005" s="13" t="s">
        <v>2290</v>
      </c>
      <c r="E3005" s="20" t="str">
        <f t="shared" si="198"/>
        <v>04 0244</v>
      </c>
      <c r="F3005" s="28" t="s">
        <v>4957</v>
      </c>
      <c r="G3005" s="21" t="str">
        <f>VLOOKUP(E3005,'FILIAIS PETZ'!A:E,5,0)</f>
        <v>PETZ GOVERNADOR VALADARES</v>
      </c>
      <c r="H3005" s="20" t="str">
        <f>VLOOKUP(E3005,'FILIAIS PETZ'!A:D,4,0)</f>
        <v>GVLD-MG</v>
      </c>
      <c r="I3005" s="85">
        <v>45420</v>
      </c>
      <c r="J3005" s="9">
        <v>906438</v>
      </c>
      <c r="K3005" s="9" t="s">
        <v>5858</v>
      </c>
      <c r="L3005" s="83" t="s">
        <v>7499</v>
      </c>
      <c r="M3005" s="85">
        <v>45420</v>
      </c>
      <c r="N3005" s="85">
        <v>45441</v>
      </c>
      <c r="O3005" s="85">
        <v>45422</v>
      </c>
      <c r="P3005" s="55" t="s">
        <v>4990</v>
      </c>
      <c r="Q3005" s="84">
        <v>3</v>
      </c>
      <c r="R3005" s="84">
        <v>1</v>
      </c>
      <c r="S3005" s="84">
        <v>8</v>
      </c>
      <c r="T3005" s="84" t="s">
        <v>32</v>
      </c>
      <c r="U3005" s="84">
        <v>11002</v>
      </c>
      <c r="V3005" s="84">
        <v>11002</v>
      </c>
      <c r="W3005" s="84" t="s">
        <v>4984</v>
      </c>
      <c r="X3005" s="84" t="s">
        <v>4985</v>
      </c>
      <c r="Y3005" s="9" t="s">
        <v>4980</v>
      </c>
      <c r="Z3005" s="9" t="s">
        <v>4980</v>
      </c>
      <c r="AA3005" s="9" t="s">
        <v>4989</v>
      </c>
      <c r="AB3005" s="9" t="s">
        <v>5005</v>
      </c>
      <c r="AC3005" s="84" t="s">
        <v>5006</v>
      </c>
      <c r="AD3005" s="29"/>
      <c r="AE3005" s="20" t="str">
        <f>VLOOKUP(E3005,'FILIAIS PETZ'!A:Q,17,0)</f>
        <v>MG-2</v>
      </c>
      <c r="AF3005" s="20" t="str">
        <f>VLOOKUP(E3005,'FILIAIS PETZ'!A:Q,3,0)</f>
        <v>FELICIO</v>
      </c>
      <c r="AG3005" s="20" t="str">
        <f>VLOOKUP(E3005,'FILIAIS PETZ'!A:Q,2,0)</f>
        <v>R3</v>
      </c>
      <c r="AH3005" s="75">
        <v>460</v>
      </c>
      <c r="AI3005" s="16" t="s">
        <v>7456</v>
      </c>
      <c r="AJ3005" s="43" t="str">
        <f>VLOOKUP(E3005,'FILIAIS PETZ'!$A$2:$K$2000,11,0)</f>
        <v>18.328.118/0231-50</v>
      </c>
      <c r="AK3005" s="44" t="str">
        <f t="shared" si="202"/>
        <v>18.328.118/0231-50</v>
      </c>
    </row>
    <row r="3006" spans="1:37" s="14" customFormat="1" ht="15" customHeight="1" thickBot="1" x14ac:dyDescent="0.25">
      <c r="A3006" s="9">
        <f t="shared" si="201"/>
        <v>906439</v>
      </c>
      <c r="B3006" s="18">
        <f>VLOOKUP(C3006,FORNECEDORES!D:E,2,0)</f>
        <v>9057</v>
      </c>
      <c r="C3006" s="19" t="str">
        <f>VLOOKUP(D3006,FORNECEDORES!A:D,4,0)</f>
        <v>19.357.006/0001-49</v>
      </c>
      <c r="D3006" s="13" t="s">
        <v>2290</v>
      </c>
      <c r="E3006" s="20" t="str">
        <f t="shared" si="198"/>
        <v>04 0251</v>
      </c>
      <c r="F3006" s="28" t="s">
        <v>5729</v>
      </c>
      <c r="G3006" s="21" t="str">
        <f>VLOOKUP(E3006,'FILIAIS PETZ'!A:E,5,0)</f>
        <v>PETZ BARREIRO</v>
      </c>
      <c r="H3006" s="20" t="str">
        <f>VLOOKUP(E3006,'FILIAIS PETZ'!A:D,4,0)</f>
        <v>BARR-MG</v>
      </c>
      <c r="I3006" s="85">
        <v>45420</v>
      </c>
      <c r="J3006" s="9">
        <v>906439</v>
      </c>
      <c r="K3006" s="9" t="s">
        <v>5858</v>
      </c>
      <c r="L3006" s="83" t="s">
        <v>7498</v>
      </c>
      <c r="M3006" s="85">
        <v>45420</v>
      </c>
      <c r="N3006" s="85">
        <v>45441</v>
      </c>
      <c r="O3006" s="85">
        <v>45422</v>
      </c>
      <c r="P3006" s="55" t="s">
        <v>4990</v>
      </c>
      <c r="Q3006" s="84">
        <v>3</v>
      </c>
      <c r="R3006" s="84">
        <v>1</v>
      </c>
      <c r="S3006" s="84">
        <v>8</v>
      </c>
      <c r="T3006" s="84" t="s">
        <v>32</v>
      </c>
      <c r="U3006" s="84">
        <v>11002</v>
      </c>
      <c r="V3006" s="84">
        <v>11002</v>
      </c>
      <c r="W3006" s="84" t="s">
        <v>5019</v>
      </c>
      <c r="X3006" s="84" t="s">
        <v>4985</v>
      </c>
      <c r="Y3006" s="10" t="s">
        <v>4993</v>
      </c>
      <c r="Z3006" s="10" t="s">
        <v>4993</v>
      </c>
      <c r="AA3006" s="10" t="s">
        <v>4989</v>
      </c>
      <c r="AB3006" s="10" t="s">
        <v>12941</v>
      </c>
      <c r="AC3006" s="84" t="s">
        <v>5006</v>
      </c>
      <c r="AD3006" s="29"/>
      <c r="AE3006" s="20" t="str">
        <f>VLOOKUP(E3006,'FILIAIS PETZ'!A:Q,17,0)</f>
        <v>MG-2</v>
      </c>
      <c r="AF3006" s="20" t="str">
        <f>VLOOKUP(E3006,'FILIAIS PETZ'!A:Q,3,0)</f>
        <v>FELICIO</v>
      </c>
      <c r="AG3006" s="20" t="str">
        <f>VLOOKUP(E3006,'FILIAIS PETZ'!A:Q,2,0)</f>
        <v>R3</v>
      </c>
      <c r="AH3006" s="75">
        <v>200</v>
      </c>
      <c r="AI3006" s="16" t="s">
        <v>7457</v>
      </c>
      <c r="AJ3006" s="43">
        <f>VLOOKUP(E3006,'FILIAIS PETZ'!$A$2:$K$2000,11,0)</f>
        <v>18328118022420</v>
      </c>
      <c r="AK3006" s="44">
        <f t="shared" si="202"/>
        <v>18328118022420</v>
      </c>
    </row>
    <row r="3007" spans="1:37" s="14" customFormat="1" ht="15" customHeight="1" thickBot="1" x14ac:dyDescent="0.25">
      <c r="A3007" s="9">
        <f t="shared" si="201"/>
        <v>906443</v>
      </c>
      <c r="B3007" s="18">
        <f>VLOOKUP(C3007,FORNECEDORES!D:E,2,0)</f>
        <v>540115</v>
      </c>
      <c r="C3007" s="19" t="str">
        <f>VLOOKUP(D3007,FORNECEDORES!A:D,4,0)</f>
        <v>17.560.470/0001-02</v>
      </c>
      <c r="D3007" s="13" t="s">
        <v>7705</v>
      </c>
      <c r="E3007" s="20" t="str">
        <f t="shared" si="198"/>
        <v>04 0139</v>
      </c>
      <c r="F3007" s="28" t="s">
        <v>4978</v>
      </c>
      <c r="G3007" s="21" t="str">
        <f>VLOOKUP(E3007,'FILIAIS PETZ'!A:E,5,0)</f>
        <v>PETZ PALMAS</v>
      </c>
      <c r="H3007" s="20" t="str">
        <f>VLOOKUP(E3007,'FILIAIS PETZ'!A:D,4,0)</f>
        <v>PMAS-TO</v>
      </c>
      <c r="I3007" s="85">
        <v>45420</v>
      </c>
      <c r="J3007" s="9">
        <v>906443</v>
      </c>
      <c r="K3007" s="9" t="s">
        <v>5858</v>
      </c>
      <c r="L3007" s="83" t="s">
        <v>7704</v>
      </c>
      <c r="M3007" s="85">
        <v>45428</v>
      </c>
      <c r="N3007" s="85">
        <v>45455</v>
      </c>
      <c r="O3007" s="85">
        <v>45432</v>
      </c>
      <c r="P3007" s="55" t="s">
        <v>4990</v>
      </c>
      <c r="Q3007" s="84">
        <v>3</v>
      </c>
      <c r="R3007" s="84">
        <v>1</v>
      </c>
      <c r="S3007" s="84">
        <v>8</v>
      </c>
      <c r="T3007" s="84" t="s">
        <v>32</v>
      </c>
      <c r="U3007" s="84">
        <v>11002</v>
      </c>
      <c r="V3007" s="84">
        <v>11002</v>
      </c>
      <c r="W3007" s="84" t="s">
        <v>5039</v>
      </c>
      <c r="X3007" s="84" t="s">
        <v>5016</v>
      </c>
      <c r="Y3007" s="57" t="s">
        <v>4993</v>
      </c>
      <c r="Z3007" s="9" t="s">
        <v>5041</v>
      </c>
      <c r="AA3007" s="9" t="s">
        <v>5103</v>
      </c>
      <c r="AB3007" s="9" t="s">
        <v>12941</v>
      </c>
      <c r="AC3007" s="84" t="s">
        <v>5006</v>
      </c>
      <c r="AD3007" s="29"/>
      <c r="AE3007" s="20" t="str">
        <f>VLOOKUP(E3007,'FILIAIS PETZ'!A:Q,17,0)</f>
        <v>CO-2</v>
      </c>
      <c r="AF3007" s="20" t="str">
        <f>VLOOKUP(E3007,'FILIAIS PETZ'!A:Q,3,0)</f>
        <v>FELICIO</v>
      </c>
      <c r="AG3007" s="20" t="str">
        <f>VLOOKUP(E3007,'FILIAIS PETZ'!A:Q,2,0)</f>
        <v>R3</v>
      </c>
      <c r="AH3007" s="75">
        <v>19152</v>
      </c>
      <c r="AI3007" s="16" t="s">
        <v>7458</v>
      </c>
      <c r="AJ3007" s="43">
        <f>VLOOKUP(E3007,'FILIAIS PETZ'!$A$2:$K$2000,11,0)</f>
        <v>18328118014088</v>
      </c>
      <c r="AK3007" s="44">
        <f t="shared" si="202"/>
        <v>18328118014088</v>
      </c>
    </row>
    <row r="3008" spans="1:37" s="14" customFormat="1" ht="15" customHeight="1" thickBot="1" x14ac:dyDescent="0.25">
      <c r="A3008" s="9">
        <f t="shared" si="201"/>
        <v>906502</v>
      </c>
      <c r="B3008" s="18">
        <f>VLOOKUP(C3008,FORNECEDORES!D:E,2,0)</f>
        <v>9057</v>
      </c>
      <c r="C3008" s="19" t="str">
        <f>VLOOKUP(D3008,FORNECEDORES!A:D,4,0)</f>
        <v>19.357.006/0001-49</v>
      </c>
      <c r="D3008" s="13" t="s">
        <v>2290</v>
      </c>
      <c r="E3008" s="20" t="str">
        <f t="shared" si="198"/>
        <v>04 0185</v>
      </c>
      <c r="F3008" s="28" t="s">
        <v>4973</v>
      </c>
      <c r="G3008" s="21" t="str">
        <f>VLOOKUP(E3008,'FILIAIS PETZ'!A:E,5,0)</f>
        <v>PETZ AV CONTORNO (ANTIGOS DADOS DE SVLB/MG - PETZ SILVA LOBO)</v>
      </c>
      <c r="H3008" s="20" t="str">
        <f>VLOOKUP(E3008,'FILIAIS PETZ'!A:D,4,0)</f>
        <v>ACTN-MG</v>
      </c>
      <c r="I3008" s="85">
        <v>45420</v>
      </c>
      <c r="J3008" s="9">
        <v>906502</v>
      </c>
      <c r="K3008" s="9" t="s">
        <v>5858</v>
      </c>
      <c r="L3008" s="83" t="s">
        <v>7565</v>
      </c>
      <c r="M3008" s="85">
        <v>45421</v>
      </c>
      <c r="N3008" s="85">
        <v>45448</v>
      </c>
      <c r="O3008" s="85">
        <v>45425</v>
      </c>
      <c r="P3008" s="55" t="s">
        <v>4990</v>
      </c>
      <c r="Q3008" s="84">
        <v>3</v>
      </c>
      <c r="R3008" s="84">
        <v>1</v>
      </c>
      <c r="S3008" s="84">
        <v>8</v>
      </c>
      <c r="T3008" s="84" t="s">
        <v>32</v>
      </c>
      <c r="U3008" s="84">
        <v>11002</v>
      </c>
      <c r="V3008" s="84">
        <v>11002</v>
      </c>
      <c r="W3008" s="84" t="s">
        <v>5019</v>
      </c>
      <c r="X3008" s="84" t="s">
        <v>4985</v>
      </c>
      <c r="Y3008" s="10" t="s">
        <v>4980</v>
      </c>
      <c r="Z3008" s="10" t="s">
        <v>4980</v>
      </c>
      <c r="AA3008" s="10" t="s">
        <v>4989</v>
      </c>
      <c r="AB3008" s="10" t="s">
        <v>5066</v>
      </c>
      <c r="AC3008" s="84" t="s">
        <v>5006</v>
      </c>
      <c r="AD3008" s="29"/>
      <c r="AE3008" s="20" t="str">
        <f>VLOOKUP(E3008,'FILIAIS PETZ'!A:Q,17,0)</f>
        <v>MG-1</v>
      </c>
      <c r="AF3008" s="20" t="str">
        <f>VLOOKUP(E3008,'FILIAIS PETZ'!A:Q,3,0)</f>
        <v>FELICIO</v>
      </c>
      <c r="AG3008" s="20" t="str">
        <f>VLOOKUP(E3008,'FILIAIS PETZ'!A:Q,2,0)</f>
        <v>R3</v>
      </c>
      <c r="AH3008" s="75">
        <v>1200</v>
      </c>
      <c r="AI3008" s="16" t="s">
        <v>7308</v>
      </c>
      <c r="AJ3008" s="43">
        <f>VLOOKUP(E3008,'FILIAIS PETZ'!$A$2:$K$2000,11,0)</f>
        <v>18328118017931</v>
      </c>
      <c r="AK3008" s="44">
        <f t="shared" si="202"/>
        <v>18328118017931</v>
      </c>
    </row>
    <row r="3009" spans="1:37" s="14" customFormat="1" ht="15" customHeight="1" thickBot="1" x14ac:dyDescent="0.25">
      <c r="A3009" s="9">
        <f t="shared" si="201"/>
        <v>906610</v>
      </c>
      <c r="B3009" s="18">
        <f>VLOOKUP(C3009,FORNECEDORES!D:E,2,0)</f>
        <v>9057</v>
      </c>
      <c r="C3009" s="19" t="str">
        <f>VLOOKUP(D3009,FORNECEDORES!A:D,4,0)</f>
        <v>19.357.006/0001-49</v>
      </c>
      <c r="D3009" s="13" t="s">
        <v>2290</v>
      </c>
      <c r="E3009" s="20" t="str">
        <f t="shared" si="198"/>
        <v>04 0223</v>
      </c>
      <c r="F3009" s="28" t="s">
        <v>4977</v>
      </c>
      <c r="G3009" s="21" t="str">
        <f>VLOOKUP(E3009,'FILIAIS PETZ'!A:E,5,0)</f>
        <v>PETZ IPATINGA (ANTIGA BETIM AMERICAS/MG)</v>
      </c>
      <c r="H3009" s="20" t="str">
        <f>VLOOKUP(E3009,'FILIAIS PETZ'!A:D,4,0)</f>
        <v>IPTG-MG</v>
      </c>
      <c r="I3009" s="85">
        <v>45420</v>
      </c>
      <c r="J3009" s="9">
        <v>906610</v>
      </c>
      <c r="K3009" s="9" t="s">
        <v>5858</v>
      </c>
      <c r="L3009" s="83" t="s">
        <v>7566</v>
      </c>
      <c r="M3009" s="85">
        <v>45422</v>
      </c>
      <c r="N3009" s="85">
        <v>45448</v>
      </c>
      <c r="O3009" s="85">
        <v>45425</v>
      </c>
      <c r="P3009" s="55" t="s">
        <v>4990</v>
      </c>
      <c r="Q3009" s="84">
        <v>3</v>
      </c>
      <c r="R3009" s="84">
        <v>1</v>
      </c>
      <c r="S3009" s="84">
        <v>8</v>
      </c>
      <c r="T3009" s="84" t="s">
        <v>32</v>
      </c>
      <c r="U3009" s="84">
        <v>11002</v>
      </c>
      <c r="V3009" s="84">
        <v>11002</v>
      </c>
      <c r="W3009" s="84" t="s">
        <v>5057</v>
      </c>
      <c r="X3009" s="84" t="s">
        <v>4985</v>
      </c>
      <c r="Y3009" s="10" t="s">
        <v>4980</v>
      </c>
      <c r="Z3009" s="10" t="s">
        <v>4980</v>
      </c>
      <c r="AA3009" s="10" t="s">
        <v>4989</v>
      </c>
      <c r="AB3009" s="10" t="s">
        <v>5066</v>
      </c>
      <c r="AC3009" s="84" t="s">
        <v>5006</v>
      </c>
      <c r="AD3009" s="29"/>
      <c r="AE3009" s="20" t="str">
        <f>VLOOKUP(E3009,'FILIAIS PETZ'!A:Q,17,0)</f>
        <v>MG-2</v>
      </c>
      <c r="AF3009" s="20" t="str">
        <f>VLOOKUP(E3009,'FILIAIS PETZ'!A:Q,3,0)</f>
        <v>FELICIO</v>
      </c>
      <c r="AG3009" s="20" t="str">
        <f>VLOOKUP(E3009,'FILIAIS PETZ'!A:Q,2,0)</f>
        <v>R3</v>
      </c>
      <c r="AH3009" s="75">
        <v>880</v>
      </c>
      <c r="AI3009" s="16" t="s">
        <v>7514</v>
      </c>
      <c r="AJ3009" s="43" t="str">
        <f>VLOOKUP(E3009,'FILIAIS PETZ'!$A$2:$K$2000,11,0)</f>
        <v>18.328.118/0213-78</v>
      </c>
      <c r="AK3009" s="44" t="str">
        <f t="shared" si="202"/>
        <v>18.328.118/0213-78</v>
      </c>
    </row>
    <row r="3010" spans="1:37" s="14" customFormat="1" ht="15" customHeight="1" thickBot="1" x14ac:dyDescent="0.25">
      <c r="A3010" s="9">
        <f t="shared" si="201"/>
        <v>906611</v>
      </c>
      <c r="B3010" s="18">
        <f>VLOOKUP(C3010,FORNECEDORES!D:E,2,0)</f>
        <v>9057</v>
      </c>
      <c r="C3010" s="19" t="str">
        <f>VLOOKUP(D3010,FORNECEDORES!A:D,4,0)</f>
        <v>19.357.006/0001-49</v>
      </c>
      <c r="D3010" s="13" t="s">
        <v>2290</v>
      </c>
      <c r="E3010" s="20" t="str">
        <f t="shared" si="198"/>
        <v>04 0122</v>
      </c>
      <c r="F3010" s="28" t="s">
        <v>6386</v>
      </c>
      <c r="G3010" s="21" t="str">
        <f>VLOOKUP(E3010,'FILIAIS PETZ'!A:E,5,0)</f>
        <v>PETZ JUIZ DE FORA</v>
      </c>
      <c r="H3010" s="20" t="str">
        <f>VLOOKUP(E3010,'FILIAIS PETZ'!A:D,4,0)</f>
        <v>JUZF-MG</v>
      </c>
      <c r="I3010" s="85">
        <v>45420</v>
      </c>
      <c r="J3010" s="9">
        <v>906611</v>
      </c>
      <c r="K3010" s="9" t="s">
        <v>5858</v>
      </c>
      <c r="L3010" s="83" t="s">
        <v>7567</v>
      </c>
      <c r="M3010" s="85">
        <v>45422</v>
      </c>
      <c r="N3010" s="85">
        <v>45448</v>
      </c>
      <c r="O3010" s="85">
        <v>45425</v>
      </c>
      <c r="P3010" s="55" t="s">
        <v>4990</v>
      </c>
      <c r="Q3010" s="84">
        <v>3</v>
      </c>
      <c r="R3010" s="84">
        <v>1</v>
      </c>
      <c r="S3010" s="84">
        <v>8</v>
      </c>
      <c r="T3010" s="84" t="s">
        <v>32</v>
      </c>
      <c r="U3010" s="84">
        <v>11002</v>
      </c>
      <c r="V3010" s="84">
        <v>11002</v>
      </c>
      <c r="W3010" s="84" t="s">
        <v>5024</v>
      </c>
      <c r="X3010" s="84" t="s">
        <v>4985</v>
      </c>
      <c r="Y3010" s="9" t="s">
        <v>4993</v>
      </c>
      <c r="Z3010" s="9" t="s">
        <v>8408</v>
      </c>
      <c r="AA3010" s="9" t="s">
        <v>4989</v>
      </c>
      <c r="AB3010" s="9" t="s">
        <v>12941</v>
      </c>
      <c r="AC3010" s="84" t="s">
        <v>5006</v>
      </c>
      <c r="AD3010" s="29" t="s">
        <v>7878</v>
      </c>
      <c r="AE3010" s="20" t="str">
        <f>VLOOKUP(E3010,'FILIAIS PETZ'!A:Q,17,0)</f>
        <v>MG-1</v>
      </c>
      <c r="AF3010" s="20" t="str">
        <f>VLOOKUP(E3010,'FILIAIS PETZ'!A:Q,3,0)</f>
        <v>FELICIO</v>
      </c>
      <c r="AG3010" s="20" t="str">
        <f>VLOOKUP(E3010,'FILIAIS PETZ'!A:Q,2,0)</f>
        <v>R3</v>
      </c>
      <c r="AH3010" s="75">
        <v>3850</v>
      </c>
      <c r="AI3010" s="16" t="s">
        <v>7515</v>
      </c>
      <c r="AJ3010" s="43">
        <f>VLOOKUP(E3010,'FILIAIS PETZ'!$A$2:$K$2000,11,0)</f>
        <v>18328118011810</v>
      </c>
      <c r="AK3010" s="44">
        <f t="shared" si="202"/>
        <v>18328118011810</v>
      </c>
    </row>
    <row r="3011" spans="1:37" s="14" customFormat="1" ht="15" customHeight="1" thickBot="1" x14ac:dyDescent="0.25">
      <c r="A3011" s="9">
        <f t="shared" si="201"/>
        <v>906612</v>
      </c>
      <c r="B3011" s="18">
        <f>VLOOKUP(C3011,FORNECEDORES!D:E,2,0)</f>
        <v>9057</v>
      </c>
      <c r="C3011" s="19" t="str">
        <f>VLOOKUP(D3011,FORNECEDORES!A:D,4,0)</f>
        <v>19.357.006/0001-49</v>
      </c>
      <c r="D3011" s="13" t="s">
        <v>2290</v>
      </c>
      <c r="E3011" s="20" t="str">
        <f t="shared" si="198"/>
        <v>04 0122</v>
      </c>
      <c r="F3011" s="28" t="s">
        <v>6386</v>
      </c>
      <c r="G3011" s="21" t="str">
        <f>VLOOKUP(E3011,'FILIAIS PETZ'!A:E,5,0)</f>
        <v>PETZ JUIZ DE FORA</v>
      </c>
      <c r="H3011" s="20" t="str">
        <f>VLOOKUP(E3011,'FILIAIS PETZ'!A:D,4,0)</f>
        <v>JUZF-MG</v>
      </c>
      <c r="I3011" s="85">
        <v>45420</v>
      </c>
      <c r="J3011" s="9">
        <v>906612</v>
      </c>
      <c r="K3011" s="9" t="s">
        <v>5858</v>
      </c>
      <c r="L3011" s="83" t="s">
        <v>7568</v>
      </c>
      <c r="M3011" s="85">
        <v>45422</v>
      </c>
      <c r="N3011" s="85">
        <v>45448</v>
      </c>
      <c r="O3011" s="85">
        <v>45425</v>
      </c>
      <c r="P3011" s="55" t="s">
        <v>4990</v>
      </c>
      <c r="Q3011" s="84">
        <v>3</v>
      </c>
      <c r="R3011" s="84">
        <v>1</v>
      </c>
      <c r="S3011" s="84">
        <v>8</v>
      </c>
      <c r="T3011" s="84" t="s">
        <v>32</v>
      </c>
      <c r="U3011" s="84">
        <v>11002</v>
      </c>
      <c r="V3011" s="84">
        <v>11002</v>
      </c>
      <c r="W3011" s="84" t="s">
        <v>5039</v>
      </c>
      <c r="X3011" s="84" t="s">
        <v>4985</v>
      </c>
      <c r="Y3011" s="9" t="s">
        <v>4993</v>
      </c>
      <c r="Z3011" s="9" t="s">
        <v>8408</v>
      </c>
      <c r="AA3011" s="9" t="s">
        <v>4989</v>
      </c>
      <c r="AB3011" s="9" t="s">
        <v>12941</v>
      </c>
      <c r="AC3011" s="84" t="s">
        <v>5006</v>
      </c>
      <c r="AD3011" s="29" t="s">
        <v>7878</v>
      </c>
      <c r="AE3011" s="20" t="str">
        <f>VLOOKUP(E3011,'FILIAIS PETZ'!A:Q,17,0)</f>
        <v>MG-1</v>
      </c>
      <c r="AF3011" s="20" t="str">
        <f>VLOOKUP(E3011,'FILIAIS PETZ'!A:Q,3,0)</f>
        <v>FELICIO</v>
      </c>
      <c r="AG3011" s="20" t="str">
        <f>VLOOKUP(E3011,'FILIAIS PETZ'!A:Q,2,0)</f>
        <v>R3</v>
      </c>
      <c r="AH3011" s="75">
        <v>6268</v>
      </c>
      <c r="AI3011" s="16" t="s">
        <v>7516</v>
      </c>
      <c r="AJ3011" s="43">
        <f>VLOOKUP(E3011,'FILIAIS PETZ'!$A$2:$K$2000,11,0)</f>
        <v>18328118011810</v>
      </c>
      <c r="AK3011" s="44">
        <f t="shared" si="202"/>
        <v>18328118011810</v>
      </c>
    </row>
    <row r="3012" spans="1:37" s="14" customFormat="1" ht="15" customHeight="1" thickBot="1" x14ac:dyDescent="0.25">
      <c r="A3012" s="9">
        <f t="shared" si="201"/>
        <v>906613</v>
      </c>
      <c r="B3012" s="18">
        <f>VLOOKUP(C3012,FORNECEDORES!D:E,2,0)</f>
        <v>9057</v>
      </c>
      <c r="C3012" s="19" t="str">
        <f>VLOOKUP(D3012,FORNECEDORES!A:D,4,0)</f>
        <v>19.357.006/0001-49</v>
      </c>
      <c r="D3012" s="13" t="s">
        <v>2290</v>
      </c>
      <c r="E3012" s="20" t="str">
        <f t="shared" si="198"/>
        <v>04 0122</v>
      </c>
      <c r="F3012" s="28" t="s">
        <v>6386</v>
      </c>
      <c r="G3012" s="21" t="str">
        <f>VLOOKUP(E3012,'FILIAIS PETZ'!A:E,5,0)</f>
        <v>PETZ JUIZ DE FORA</v>
      </c>
      <c r="H3012" s="20" t="str">
        <f>VLOOKUP(E3012,'FILIAIS PETZ'!A:D,4,0)</f>
        <v>JUZF-MG</v>
      </c>
      <c r="I3012" s="85">
        <v>45420</v>
      </c>
      <c r="J3012" s="9">
        <v>906613</v>
      </c>
      <c r="K3012" s="9" t="s">
        <v>5858</v>
      </c>
      <c r="L3012" s="83" t="s">
        <v>7569</v>
      </c>
      <c r="M3012" s="85">
        <v>45422</v>
      </c>
      <c r="N3012" s="85">
        <v>45448</v>
      </c>
      <c r="O3012" s="85">
        <v>45425</v>
      </c>
      <c r="P3012" s="55" t="s">
        <v>4990</v>
      </c>
      <c r="Q3012" s="84">
        <v>3</v>
      </c>
      <c r="R3012" s="84">
        <v>1</v>
      </c>
      <c r="S3012" s="84">
        <v>8</v>
      </c>
      <c r="T3012" s="84" t="s">
        <v>32</v>
      </c>
      <c r="U3012" s="84">
        <v>11002</v>
      </c>
      <c r="V3012" s="84">
        <v>11002</v>
      </c>
      <c r="W3012" s="84" t="s">
        <v>5039</v>
      </c>
      <c r="X3012" s="84" t="s">
        <v>4985</v>
      </c>
      <c r="Y3012" s="10" t="s">
        <v>4993</v>
      </c>
      <c r="Z3012" s="10" t="s">
        <v>4993</v>
      </c>
      <c r="AA3012" s="10" t="s">
        <v>4989</v>
      </c>
      <c r="AB3012" s="10" t="s">
        <v>12941</v>
      </c>
      <c r="AC3012" s="84" t="s">
        <v>5006</v>
      </c>
      <c r="AD3012" s="29"/>
      <c r="AE3012" s="20" t="str">
        <f>VLOOKUP(E3012,'FILIAIS PETZ'!A:Q,17,0)</f>
        <v>MG-1</v>
      </c>
      <c r="AF3012" s="20" t="str">
        <f>VLOOKUP(E3012,'FILIAIS PETZ'!A:Q,3,0)</f>
        <v>FELICIO</v>
      </c>
      <c r="AG3012" s="20" t="str">
        <f>VLOOKUP(E3012,'FILIAIS PETZ'!A:Q,2,0)</f>
        <v>R3</v>
      </c>
      <c r="AH3012" s="75">
        <v>400</v>
      </c>
      <c r="AI3012" s="16" t="s">
        <v>7517</v>
      </c>
      <c r="AJ3012" s="43">
        <f>VLOOKUP(E3012,'FILIAIS PETZ'!$A$2:$K$2000,11,0)</f>
        <v>18328118011810</v>
      </c>
      <c r="AK3012" s="44">
        <f t="shared" si="202"/>
        <v>18328118011810</v>
      </c>
    </row>
    <row r="3013" spans="1:37" s="14" customFormat="1" ht="15" customHeight="1" thickBot="1" x14ac:dyDescent="0.25">
      <c r="A3013" s="9">
        <f t="shared" si="201"/>
        <v>906614</v>
      </c>
      <c r="B3013" s="18">
        <f>VLOOKUP(C3013,FORNECEDORES!D:E,2,0)</f>
        <v>9057</v>
      </c>
      <c r="C3013" s="19" t="str">
        <f>VLOOKUP(D3013,FORNECEDORES!A:D,4,0)</f>
        <v>19.357.006/0001-49</v>
      </c>
      <c r="D3013" s="13" t="s">
        <v>2290</v>
      </c>
      <c r="E3013" s="20" t="str">
        <f t="shared" si="198"/>
        <v>04 0122</v>
      </c>
      <c r="F3013" s="28" t="s">
        <v>6386</v>
      </c>
      <c r="G3013" s="21" t="str">
        <f>VLOOKUP(E3013,'FILIAIS PETZ'!A:E,5,0)</f>
        <v>PETZ JUIZ DE FORA</v>
      </c>
      <c r="H3013" s="20" t="str">
        <f>VLOOKUP(E3013,'FILIAIS PETZ'!A:D,4,0)</f>
        <v>JUZF-MG</v>
      </c>
      <c r="I3013" s="85">
        <v>45420</v>
      </c>
      <c r="J3013" s="9">
        <v>906614</v>
      </c>
      <c r="K3013" s="9" t="s">
        <v>5858</v>
      </c>
      <c r="L3013" s="83" t="s">
        <v>7570</v>
      </c>
      <c r="M3013" s="85">
        <v>45422</v>
      </c>
      <c r="N3013" s="85">
        <v>45448</v>
      </c>
      <c r="O3013" s="85">
        <v>45425</v>
      </c>
      <c r="P3013" s="55" t="s">
        <v>4990</v>
      </c>
      <c r="Q3013" s="84">
        <v>3</v>
      </c>
      <c r="R3013" s="84">
        <v>1</v>
      </c>
      <c r="S3013" s="84">
        <v>8</v>
      </c>
      <c r="T3013" s="84" t="s">
        <v>32</v>
      </c>
      <c r="U3013" s="84">
        <v>11002</v>
      </c>
      <c r="V3013" s="84">
        <v>11002</v>
      </c>
      <c r="W3013" s="84" t="s">
        <v>5021</v>
      </c>
      <c r="X3013" s="84" t="s">
        <v>4985</v>
      </c>
      <c r="Y3013" s="10" t="s">
        <v>4993</v>
      </c>
      <c r="Z3013" s="10" t="s">
        <v>4993</v>
      </c>
      <c r="AA3013" s="10" t="s">
        <v>4989</v>
      </c>
      <c r="AB3013" s="10" t="s">
        <v>12941</v>
      </c>
      <c r="AC3013" s="84" t="s">
        <v>5006</v>
      </c>
      <c r="AD3013" s="29"/>
      <c r="AE3013" s="20" t="str">
        <f>VLOOKUP(E3013,'FILIAIS PETZ'!A:Q,17,0)</f>
        <v>MG-1</v>
      </c>
      <c r="AF3013" s="20" t="str">
        <f>VLOOKUP(E3013,'FILIAIS PETZ'!A:Q,3,0)</f>
        <v>FELICIO</v>
      </c>
      <c r="AG3013" s="20" t="str">
        <f>VLOOKUP(E3013,'FILIAIS PETZ'!A:Q,2,0)</f>
        <v>R3</v>
      </c>
      <c r="AH3013" s="75">
        <v>350</v>
      </c>
      <c r="AI3013" s="16" t="s">
        <v>7518</v>
      </c>
      <c r="AJ3013" s="43">
        <f>VLOOKUP(E3013,'FILIAIS PETZ'!$A$2:$K$2000,11,0)</f>
        <v>18328118011810</v>
      </c>
      <c r="AK3013" s="44">
        <f t="shared" si="202"/>
        <v>18328118011810</v>
      </c>
    </row>
    <row r="3014" spans="1:37" s="14" customFormat="1" ht="15" customHeight="1" thickBot="1" x14ac:dyDescent="0.25">
      <c r="A3014" s="9">
        <f t="shared" si="201"/>
        <v>906618</v>
      </c>
      <c r="B3014" s="18">
        <f>VLOOKUP(C3014,FORNECEDORES!D:E,2,0)</f>
        <v>9057</v>
      </c>
      <c r="C3014" s="19" t="str">
        <f>VLOOKUP(D3014,FORNECEDORES!A:D,4,0)</f>
        <v>19.357.006/0001-49</v>
      </c>
      <c r="D3014" s="13" t="s">
        <v>2290</v>
      </c>
      <c r="E3014" s="20" t="str">
        <f t="shared" si="198"/>
        <v>04 0248</v>
      </c>
      <c r="F3014" s="28" t="s">
        <v>5848</v>
      </c>
      <c r="G3014" s="21" t="str">
        <f>VLOOKUP(E3014,'FILIAIS PETZ'!A:E,5,0)</f>
        <v>PETZ DIVINÓPOLIS</v>
      </c>
      <c r="H3014" s="20" t="str">
        <f>VLOOKUP(E3014,'FILIAIS PETZ'!A:D,4,0)</f>
        <v>DVNP-MG</v>
      </c>
      <c r="I3014" s="85">
        <v>45420</v>
      </c>
      <c r="J3014" s="9">
        <v>906618</v>
      </c>
      <c r="K3014" s="9" t="s">
        <v>5858</v>
      </c>
      <c r="L3014" s="83" t="s">
        <v>7571</v>
      </c>
      <c r="M3014" s="85">
        <v>45422</v>
      </c>
      <c r="N3014" s="85">
        <v>45448</v>
      </c>
      <c r="O3014" s="85">
        <v>45425</v>
      </c>
      <c r="P3014" s="55" t="s">
        <v>4990</v>
      </c>
      <c r="Q3014" s="84">
        <v>3</v>
      </c>
      <c r="R3014" s="84">
        <v>1</v>
      </c>
      <c r="S3014" s="84">
        <v>8</v>
      </c>
      <c r="T3014" s="84" t="s">
        <v>32</v>
      </c>
      <c r="U3014" s="84">
        <v>11002</v>
      </c>
      <c r="V3014" s="84">
        <v>11002</v>
      </c>
      <c r="W3014" s="84" t="s">
        <v>5019</v>
      </c>
      <c r="X3014" s="84" t="s">
        <v>4985</v>
      </c>
      <c r="Y3014" s="9" t="s">
        <v>4980</v>
      </c>
      <c r="Z3014" s="9" t="s">
        <v>4980</v>
      </c>
      <c r="AA3014" s="9" t="s">
        <v>4989</v>
      </c>
      <c r="AB3014" s="9" t="s">
        <v>5005</v>
      </c>
      <c r="AC3014" s="84" t="s">
        <v>5006</v>
      </c>
      <c r="AD3014" s="29"/>
      <c r="AE3014" s="20" t="str">
        <f>VLOOKUP(E3014,'FILIAIS PETZ'!A:Q,17,0)</f>
        <v>MG-2</v>
      </c>
      <c r="AF3014" s="20" t="str">
        <f>VLOOKUP(E3014,'FILIAIS PETZ'!A:Q,3,0)</f>
        <v>FELICIO</v>
      </c>
      <c r="AG3014" s="20" t="str">
        <f>VLOOKUP(E3014,'FILIAIS PETZ'!A:Q,2,0)</f>
        <v>R3</v>
      </c>
      <c r="AH3014" s="75">
        <v>455</v>
      </c>
      <c r="AI3014" s="16" t="s">
        <v>7519</v>
      </c>
      <c r="AJ3014" s="43" t="str">
        <f>VLOOKUP(E3014,'FILIAIS PETZ'!$A$2:$K$2000,11,0)</f>
        <v>18.328.118/0246-36</v>
      </c>
      <c r="AK3014" s="44" t="str">
        <f t="shared" si="202"/>
        <v>18.328.118/0246-36</v>
      </c>
    </row>
    <row r="3015" spans="1:37" s="14" customFormat="1" ht="15" customHeight="1" thickBot="1" x14ac:dyDescent="0.25">
      <c r="A3015" s="9">
        <f t="shared" si="201"/>
        <v>906619</v>
      </c>
      <c r="B3015" s="18">
        <f>VLOOKUP(C3015,FORNECEDORES!D:E,2,0)</f>
        <v>9057</v>
      </c>
      <c r="C3015" s="19" t="str">
        <f>VLOOKUP(D3015,FORNECEDORES!A:D,4,0)</f>
        <v>19.357.006/0001-49</v>
      </c>
      <c r="D3015" s="13" t="s">
        <v>2290</v>
      </c>
      <c r="E3015" s="20" t="str">
        <f t="shared" si="198"/>
        <v>04 0162</v>
      </c>
      <c r="F3015" s="28" t="s">
        <v>5179</v>
      </c>
      <c r="G3015" s="21" t="str">
        <f>VLOOKUP(E3015,'FILIAIS PETZ'!A:E,5,0)</f>
        <v>PETZ CONTAGEM JOÃO CESAR</v>
      </c>
      <c r="H3015" s="20" t="str">
        <f>VLOOKUP(E3015,'FILIAIS PETZ'!A:D,4,0)</f>
        <v>CTJC-MG</v>
      </c>
      <c r="I3015" s="85">
        <v>45420</v>
      </c>
      <c r="J3015" s="9">
        <v>906619</v>
      </c>
      <c r="K3015" s="9" t="s">
        <v>5858</v>
      </c>
      <c r="L3015" s="83" t="s">
        <v>7572</v>
      </c>
      <c r="M3015" s="85">
        <v>45422</v>
      </c>
      <c r="N3015" s="85">
        <v>45448</v>
      </c>
      <c r="O3015" s="85">
        <v>45425</v>
      </c>
      <c r="P3015" s="55" t="s">
        <v>4990</v>
      </c>
      <c r="Q3015" s="84">
        <v>3</v>
      </c>
      <c r="R3015" s="84">
        <v>1</v>
      </c>
      <c r="S3015" s="84">
        <v>8</v>
      </c>
      <c r="T3015" s="84" t="s">
        <v>32</v>
      </c>
      <c r="U3015" s="84">
        <v>11002</v>
      </c>
      <c r="V3015" s="84">
        <v>11002</v>
      </c>
      <c r="W3015" s="84" t="s">
        <v>5024</v>
      </c>
      <c r="X3015" s="84" t="s">
        <v>4985</v>
      </c>
      <c r="Y3015" s="10" t="s">
        <v>4993</v>
      </c>
      <c r="Z3015" s="10" t="s">
        <v>4993</v>
      </c>
      <c r="AA3015" s="10" t="s">
        <v>4989</v>
      </c>
      <c r="AB3015" s="10" t="s">
        <v>12941</v>
      </c>
      <c r="AC3015" s="84" t="s">
        <v>5006</v>
      </c>
      <c r="AD3015" s="29"/>
      <c r="AE3015" s="20" t="str">
        <f>VLOOKUP(E3015,'FILIAIS PETZ'!A:Q,17,0)</f>
        <v>MG-2</v>
      </c>
      <c r="AF3015" s="20" t="str">
        <f>VLOOKUP(E3015,'FILIAIS PETZ'!A:Q,3,0)</f>
        <v>FELICIO</v>
      </c>
      <c r="AG3015" s="20" t="str">
        <f>VLOOKUP(E3015,'FILIAIS PETZ'!A:Q,2,0)</f>
        <v>R3</v>
      </c>
      <c r="AH3015" s="75">
        <v>1200</v>
      </c>
      <c r="AI3015" s="16" t="s">
        <v>7520</v>
      </c>
      <c r="AJ3015" s="43">
        <f>VLOOKUP(E3015,'FILIAIS PETZ'!$A$2:$K$2000,11,0)</f>
        <v>18328118017265</v>
      </c>
      <c r="AK3015" s="44">
        <f t="shared" si="202"/>
        <v>18328118017265</v>
      </c>
    </row>
    <row r="3016" spans="1:37" s="14" customFormat="1" ht="15" customHeight="1" thickBot="1" x14ac:dyDescent="0.25">
      <c r="A3016" s="9">
        <f t="shared" si="201"/>
        <v>906620</v>
      </c>
      <c r="B3016" s="18">
        <f>VLOOKUP(C3016,FORNECEDORES!D:E,2,0)</f>
        <v>9057</v>
      </c>
      <c r="C3016" s="19" t="str">
        <f>VLOOKUP(D3016,FORNECEDORES!A:D,4,0)</f>
        <v>19.357.006/0001-49</v>
      </c>
      <c r="D3016" s="13" t="s">
        <v>2290</v>
      </c>
      <c r="E3016" s="20" t="str">
        <f t="shared" si="198"/>
        <v>04 0162</v>
      </c>
      <c r="F3016" s="28" t="s">
        <v>5179</v>
      </c>
      <c r="G3016" s="21" t="str">
        <f>VLOOKUP(E3016,'FILIAIS PETZ'!A:E,5,0)</f>
        <v>PETZ CONTAGEM JOÃO CESAR</v>
      </c>
      <c r="H3016" s="20" t="str">
        <f>VLOOKUP(E3016,'FILIAIS PETZ'!A:D,4,0)</f>
        <v>CTJC-MG</v>
      </c>
      <c r="I3016" s="85">
        <v>45420</v>
      </c>
      <c r="J3016" s="9">
        <v>906620</v>
      </c>
      <c r="K3016" s="9" t="s">
        <v>5858</v>
      </c>
      <c r="L3016" s="83" t="s">
        <v>7573</v>
      </c>
      <c r="M3016" s="85">
        <v>45422</v>
      </c>
      <c r="N3016" s="85">
        <v>45448</v>
      </c>
      <c r="O3016" s="85">
        <v>45425</v>
      </c>
      <c r="P3016" s="55" t="s">
        <v>4990</v>
      </c>
      <c r="Q3016" s="84">
        <v>3</v>
      </c>
      <c r="R3016" s="84">
        <v>1</v>
      </c>
      <c r="S3016" s="84">
        <v>8</v>
      </c>
      <c r="T3016" s="84" t="s">
        <v>32</v>
      </c>
      <c r="U3016" s="84">
        <v>11002</v>
      </c>
      <c r="V3016" s="84">
        <v>11002</v>
      </c>
      <c r="W3016" s="84" t="s">
        <v>4984</v>
      </c>
      <c r="X3016" s="84" t="s">
        <v>4985</v>
      </c>
      <c r="Y3016" s="9" t="s">
        <v>4993</v>
      </c>
      <c r="Z3016" s="9" t="s">
        <v>5020</v>
      </c>
      <c r="AA3016" s="9" t="s">
        <v>5022</v>
      </c>
      <c r="AB3016" s="9" t="s">
        <v>12941</v>
      </c>
      <c r="AC3016" s="84" t="s">
        <v>4988</v>
      </c>
      <c r="AD3016" s="29">
        <v>800000246</v>
      </c>
      <c r="AE3016" s="20" t="str">
        <f>VLOOKUP(E3016,'FILIAIS PETZ'!A:Q,17,0)</f>
        <v>MG-2</v>
      </c>
      <c r="AF3016" s="20" t="str">
        <f>VLOOKUP(E3016,'FILIAIS PETZ'!A:Q,3,0)</f>
        <v>FELICIO</v>
      </c>
      <c r="AG3016" s="20" t="str">
        <f>VLOOKUP(E3016,'FILIAIS PETZ'!A:Q,2,0)</f>
        <v>R3</v>
      </c>
      <c r="AH3016" s="75">
        <v>16622</v>
      </c>
      <c r="AI3016" s="16" t="s">
        <v>7521</v>
      </c>
      <c r="AJ3016" s="43">
        <f>VLOOKUP(E3016,'FILIAIS PETZ'!$A$2:$K$2000,11,0)</f>
        <v>18328118017265</v>
      </c>
      <c r="AK3016" s="44">
        <f t="shared" si="202"/>
        <v>18328118017265</v>
      </c>
    </row>
    <row r="3017" spans="1:37" s="14" customFormat="1" ht="15" customHeight="1" thickBot="1" x14ac:dyDescent="0.25">
      <c r="A3017" s="9">
        <f t="shared" si="201"/>
        <v>900796</v>
      </c>
      <c r="B3017" s="18">
        <f>VLOOKUP(C3017,FORNECEDORES!D:E,2,0)</f>
        <v>9057</v>
      </c>
      <c r="C3017" s="19" t="str">
        <f>VLOOKUP(D3017,FORNECEDORES!A:D,4,0)</f>
        <v>19.357.006/0001-49</v>
      </c>
      <c r="D3017" s="13" t="s">
        <v>2290</v>
      </c>
      <c r="E3017" s="20" t="str">
        <f t="shared" si="198"/>
        <v>04 0251</v>
      </c>
      <c r="F3017" s="28" t="s">
        <v>5729</v>
      </c>
      <c r="G3017" s="21" t="str">
        <f>VLOOKUP(E3017,'FILIAIS PETZ'!A:E,5,0)</f>
        <v>PETZ BARREIRO</v>
      </c>
      <c r="H3017" s="20" t="str">
        <f>VLOOKUP(E3017,'FILIAIS PETZ'!A:D,4,0)</f>
        <v>BARR-MG</v>
      </c>
      <c r="I3017" s="85">
        <v>45420</v>
      </c>
      <c r="J3017" s="9">
        <v>900796</v>
      </c>
      <c r="K3017" s="9" t="s">
        <v>5858</v>
      </c>
      <c r="L3017" s="83" t="s">
        <v>7574</v>
      </c>
      <c r="M3017" s="85">
        <v>45422</v>
      </c>
      <c r="N3017" s="85">
        <v>45448</v>
      </c>
      <c r="O3017" s="85">
        <v>45425</v>
      </c>
      <c r="P3017" s="55" t="s">
        <v>4990</v>
      </c>
      <c r="Q3017" s="84">
        <v>3</v>
      </c>
      <c r="R3017" s="84">
        <v>1</v>
      </c>
      <c r="S3017" s="84">
        <v>8</v>
      </c>
      <c r="T3017" s="84" t="s">
        <v>32</v>
      </c>
      <c r="U3017" s="84">
        <v>11002</v>
      </c>
      <c r="V3017" s="84">
        <v>11002</v>
      </c>
      <c r="W3017" s="84" t="s">
        <v>5019</v>
      </c>
      <c r="X3017" s="84" t="s">
        <v>4985</v>
      </c>
      <c r="Y3017" s="10" t="s">
        <v>4993</v>
      </c>
      <c r="Z3017" s="10" t="s">
        <v>4993</v>
      </c>
      <c r="AA3017" s="10" t="s">
        <v>4989</v>
      </c>
      <c r="AB3017" s="10" t="s">
        <v>12941</v>
      </c>
      <c r="AC3017" s="84" t="s">
        <v>5006</v>
      </c>
      <c r="AD3017" s="29"/>
      <c r="AE3017" s="20" t="str">
        <f>VLOOKUP(E3017,'FILIAIS PETZ'!A:Q,17,0)</f>
        <v>MG-2</v>
      </c>
      <c r="AF3017" s="20" t="str">
        <f>VLOOKUP(E3017,'FILIAIS PETZ'!A:Q,3,0)</f>
        <v>FELICIO</v>
      </c>
      <c r="AG3017" s="20" t="str">
        <f>VLOOKUP(E3017,'FILIAIS PETZ'!A:Q,2,0)</f>
        <v>R3</v>
      </c>
      <c r="AH3017" s="75">
        <v>500</v>
      </c>
      <c r="AI3017" s="16" t="s">
        <v>7522</v>
      </c>
      <c r="AJ3017" s="43">
        <f>VLOOKUP(E3017,'FILIAIS PETZ'!$A$2:$K$2000,11,0)</f>
        <v>18328118022420</v>
      </c>
      <c r="AK3017" s="44">
        <f t="shared" si="202"/>
        <v>18328118022420</v>
      </c>
    </row>
    <row r="3018" spans="1:37" s="14" customFormat="1" ht="15" customHeight="1" thickBot="1" x14ac:dyDescent="0.25">
      <c r="A3018" s="9">
        <f t="shared" si="201"/>
        <v>906622</v>
      </c>
      <c r="B3018" s="18">
        <f>VLOOKUP(C3018,FORNECEDORES!D:E,2,0)</f>
        <v>9057</v>
      </c>
      <c r="C3018" s="19" t="str">
        <f>VLOOKUP(D3018,FORNECEDORES!A:D,4,0)</f>
        <v>19.357.006/0001-49</v>
      </c>
      <c r="D3018" s="13" t="s">
        <v>2290</v>
      </c>
      <c r="E3018" s="20" t="str">
        <f t="shared" si="198"/>
        <v>04 0185</v>
      </c>
      <c r="F3018" s="28" t="s">
        <v>4973</v>
      </c>
      <c r="G3018" s="21" t="str">
        <f>VLOOKUP(E3018,'FILIAIS PETZ'!A:E,5,0)</f>
        <v>PETZ AV CONTORNO (ANTIGOS DADOS DE SVLB/MG - PETZ SILVA LOBO)</v>
      </c>
      <c r="H3018" s="20" t="str">
        <f>VLOOKUP(E3018,'FILIAIS PETZ'!A:D,4,0)</f>
        <v>ACTN-MG</v>
      </c>
      <c r="I3018" s="85">
        <v>45420</v>
      </c>
      <c r="J3018" s="9">
        <v>906622</v>
      </c>
      <c r="K3018" s="9" t="s">
        <v>5858</v>
      </c>
      <c r="L3018" s="83" t="s">
        <v>7575</v>
      </c>
      <c r="M3018" s="85">
        <v>45422</v>
      </c>
      <c r="N3018" s="85">
        <v>45448</v>
      </c>
      <c r="O3018" s="85">
        <v>45425</v>
      </c>
      <c r="P3018" s="55" t="s">
        <v>4990</v>
      </c>
      <c r="Q3018" s="84">
        <v>3</v>
      </c>
      <c r="R3018" s="84">
        <v>1</v>
      </c>
      <c r="S3018" s="84">
        <v>8</v>
      </c>
      <c r="T3018" s="84" t="s">
        <v>32</v>
      </c>
      <c r="U3018" s="84">
        <v>11002</v>
      </c>
      <c r="V3018" s="84">
        <v>11002</v>
      </c>
      <c r="W3018" s="84" t="s">
        <v>5019</v>
      </c>
      <c r="X3018" s="84" t="s">
        <v>4985</v>
      </c>
      <c r="Y3018" s="10" t="s">
        <v>4993</v>
      </c>
      <c r="Z3018" s="10" t="s">
        <v>4993</v>
      </c>
      <c r="AA3018" s="10" t="s">
        <v>4989</v>
      </c>
      <c r="AB3018" s="10" t="s">
        <v>12941</v>
      </c>
      <c r="AC3018" s="84" t="s">
        <v>5006</v>
      </c>
      <c r="AD3018" s="29"/>
      <c r="AE3018" s="20" t="str">
        <f>VLOOKUP(E3018,'FILIAIS PETZ'!A:Q,17,0)</f>
        <v>MG-1</v>
      </c>
      <c r="AF3018" s="20" t="str">
        <f>VLOOKUP(E3018,'FILIAIS PETZ'!A:Q,3,0)</f>
        <v>FELICIO</v>
      </c>
      <c r="AG3018" s="20" t="str">
        <f>VLOOKUP(E3018,'FILIAIS PETZ'!A:Q,2,0)</f>
        <v>R3</v>
      </c>
      <c r="AH3018" s="75">
        <v>750</v>
      </c>
      <c r="AI3018" s="16" t="s">
        <v>7523</v>
      </c>
      <c r="AJ3018" s="43">
        <f>VLOOKUP(E3018,'FILIAIS PETZ'!$A$2:$K$2000,11,0)</f>
        <v>18328118017931</v>
      </c>
      <c r="AK3018" s="44">
        <f t="shared" si="202"/>
        <v>18328118017931</v>
      </c>
    </row>
    <row r="3019" spans="1:37" s="14" customFormat="1" ht="15" customHeight="1" thickBot="1" x14ac:dyDescent="0.25">
      <c r="A3019" s="9">
        <f t="shared" si="201"/>
        <v>906623</v>
      </c>
      <c r="B3019" s="18">
        <f>VLOOKUP(C3019,FORNECEDORES!D:E,2,0)</f>
        <v>9057</v>
      </c>
      <c r="C3019" s="19" t="str">
        <f>VLOOKUP(D3019,FORNECEDORES!A:D,4,0)</f>
        <v>19.357.006/0001-49</v>
      </c>
      <c r="D3019" s="13" t="s">
        <v>2290</v>
      </c>
      <c r="E3019" s="20" t="str">
        <f t="shared" si="198"/>
        <v>04 0185</v>
      </c>
      <c r="F3019" s="28" t="s">
        <v>4973</v>
      </c>
      <c r="G3019" s="21" t="str">
        <f>VLOOKUP(E3019,'FILIAIS PETZ'!A:E,5,0)</f>
        <v>PETZ AV CONTORNO (ANTIGOS DADOS DE SVLB/MG - PETZ SILVA LOBO)</v>
      </c>
      <c r="H3019" s="20" t="str">
        <f>VLOOKUP(E3019,'FILIAIS PETZ'!A:D,4,0)</f>
        <v>ACTN-MG</v>
      </c>
      <c r="I3019" s="85">
        <v>45420</v>
      </c>
      <c r="J3019" s="9">
        <v>906623</v>
      </c>
      <c r="K3019" s="9" t="s">
        <v>5858</v>
      </c>
      <c r="L3019" s="83" t="s">
        <v>7576</v>
      </c>
      <c r="M3019" s="85">
        <v>45422</v>
      </c>
      <c r="N3019" s="85">
        <v>45448</v>
      </c>
      <c r="O3019" s="85">
        <v>45425</v>
      </c>
      <c r="P3019" s="55" t="s">
        <v>4990</v>
      </c>
      <c r="Q3019" s="84">
        <v>3</v>
      </c>
      <c r="R3019" s="84">
        <v>1</v>
      </c>
      <c r="S3019" s="84">
        <v>8</v>
      </c>
      <c r="T3019" s="84" t="s">
        <v>32</v>
      </c>
      <c r="U3019" s="84">
        <v>11002</v>
      </c>
      <c r="V3019" s="84">
        <v>11002</v>
      </c>
      <c r="W3019" s="84" t="s">
        <v>5019</v>
      </c>
      <c r="X3019" s="84" t="s">
        <v>4985</v>
      </c>
      <c r="Y3019" s="10" t="s">
        <v>4997</v>
      </c>
      <c r="Z3019" s="10" t="s">
        <v>4993</v>
      </c>
      <c r="AA3019" s="9" t="s">
        <v>4989</v>
      </c>
      <c r="AB3019" s="10" t="s">
        <v>12941</v>
      </c>
      <c r="AC3019" s="84" t="s">
        <v>5006</v>
      </c>
      <c r="AD3019" s="29"/>
      <c r="AE3019" s="20" t="str">
        <f>VLOOKUP(E3019,'FILIAIS PETZ'!A:Q,17,0)</f>
        <v>MG-1</v>
      </c>
      <c r="AF3019" s="20" t="str">
        <f>VLOOKUP(E3019,'FILIAIS PETZ'!A:Q,3,0)</f>
        <v>FELICIO</v>
      </c>
      <c r="AG3019" s="20" t="str">
        <f>VLOOKUP(E3019,'FILIAIS PETZ'!A:Q,2,0)</f>
        <v>R3</v>
      </c>
      <c r="AH3019" s="75">
        <v>500</v>
      </c>
      <c r="AI3019" s="16" t="s">
        <v>7524</v>
      </c>
      <c r="AJ3019" s="43">
        <f>VLOOKUP(E3019,'FILIAIS PETZ'!$A$2:$K$2000,11,0)</f>
        <v>18328118017931</v>
      </c>
      <c r="AK3019" s="44">
        <f t="shared" si="202"/>
        <v>18328118017931</v>
      </c>
    </row>
    <row r="3020" spans="1:37" s="14" customFormat="1" ht="15" customHeight="1" thickBot="1" x14ac:dyDescent="0.25">
      <c r="A3020" s="9">
        <f t="shared" ref="A3020:A3045" si="203">J3020</f>
        <v>906624</v>
      </c>
      <c r="B3020" s="18">
        <f>VLOOKUP(C3020,FORNECEDORES!D:E,2,0)</f>
        <v>9057</v>
      </c>
      <c r="C3020" s="19" t="str">
        <f>VLOOKUP(D3020,FORNECEDORES!A:D,4,0)</f>
        <v>19.357.006/0001-49</v>
      </c>
      <c r="D3020" s="13" t="s">
        <v>2290</v>
      </c>
      <c r="E3020" s="20" t="str">
        <f t="shared" si="198"/>
        <v>04 0238</v>
      </c>
      <c r="F3020" s="28" t="s">
        <v>5730</v>
      </c>
      <c r="G3020" s="21" t="str">
        <f>VLOOKUP(E3020,'FILIAIS PETZ'!A:E,5,0)</f>
        <v>PETZ SILVIANO BRANDÃO</v>
      </c>
      <c r="H3020" s="20" t="str">
        <f>VLOOKUP(E3020,'FILIAIS PETZ'!A:D,4,0)</f>
        <v>SVBD-MG</v>
      </c>
      <c r="I3020" s="85">
        <v>45420</v>
      </c>
      <c r="J3020" s="9">
        <v>906624</v>
      </c>
      <c r="K3020" s="9" t="s">
        <v>5858</v>
      </c>
      <c r="L3020" s="83" t="s">
        <v>7577</v>
      </c>
      <c r="M3020" s="85">
        <v>45422</v>
      </c>
      <c r="N3020" s="85">
        <v>45462</v>
      </c>
      <c r="O3020" s="85">
        <v>45447</v>
      </c>
      <c r="P3020" s="55" t="s">
        <v>4990</v>
      </c>
      <c r="Q3020" s="84">
        <v>3</v>
      </c>
      <c r="R3020" s="84">
        <v>1</v>
      </c>
      <c r="S3020" s="84">
        <v>8</v>
      </c>
      <c r="T3020" s="84" t="s">
        <v>32</v>
      </c>
      <c r="U3020" s="84">
        <v>11002</v>
      </c>
      <c r="V3020" s="84">
        <v>11002</v>
      </c>
      <c r="W3020" s="84" t="s">
        <v>5019</v>
      </c>
      <c r="X3020" s="84" t="s">
        <v>4985</v>
      </c>
      <c r="Y3020" s="9" t="s">
        <v>4980</v>
      </c>
      <c r="Z3020" s="9" t="s">
        <v>4980</v>
      </c>
      <c r="AA3020" s="9" t="s">
        <v>4989</v>
      </c>
      <c r="AB3020" s="9" t="s">
        <v>5005</v>
      </c>
      <c r="AC3020" s="84" t="s">
        <v>5006</v>
      </c>
      <c r="AD3020" s="29"/>
      <c r="AE3020" s="20" t="str">
        <f>VLOOKUP(E3020,'FILIAIS PETZ'!A:Q,17,0)</f>
        <v>MG-2</v>
      </c>
      <c r="AF3020" s="20" t="str">
        <f>VLOOKUP(E3020,'FILIAIS PETZ'!A:Q,3,0)</f>
        <v>FELICIO</v>
      </c>
      <c r="AG3020" s="20" t="str">
        <f>VLOOKUP(E3020,'FILIAIS PETZ'!A:Q,2,0)</f>
        <v>R3</v>
      </c>
      <c r="AH3020" s="75">
        <v>275</v>
      </c>
      <c r="AI3020" s="16" t="s">
        <v>7525</v>
      </c>
      <c r="AJ3020" s="43">
        <f>VLOOKUP(E3020,'FILIAIS PETZ'!$A$2:$K$2000,11,0)</f>
        <v>18328118022188</v>
      </c>
      <c r="AK3020" s="44">
        <f t="shared" ref="AK3020:AK3045" si="204">AJ3020</f>
        <v>18328118022188</v>
      </c>
    </row>
    <row r="3021" spans="1:37" s="14" customFormat="1" ht="15" customHeight="1" thickBot="1" x14ac:dyDescent="0.25">
      <c r="A3021" s="9">
        <f t="shared" si="203"/>
        <v>906923</v>
      </c>
      <c r="B3021" s="18">
        <f>VLOOKUP(C3021,FORNECEDORES!D:E,2,0)</f>
        <v>6620</v>
      </c>
      <c r="C3021" s="19" t="str">
        <f>VLOOKUP(D3021,FORNECEDORES!A:D,4,0)</f>
        <v>02.666.249/0001-66</v>
      </c>
      <c r="D3021" s="13" t="s">
        <v>1360</v>
      </c>
      <c r="E3021" s="20" t="str">
        <f t="shared" si="198"/>
        <v>04 0015</v>
      </c>
      <c r="F3021" s="28" t="s">
        <v>4971</v>
      </c>
      <c r="G3021" s="21" t="str">
        <f>VLOOKUP(E3021,'FILIAIS PETZ'!A:E,5,0)</f>
        <v>PETZ BRASILIA SIA</v>
      </c>
      <c r="H3021" s="20" t="str">
        <f>VLOOKUP(E3021,'FILIAIS PETZ'!A:D,4,0)</f>
        <v>BSIA-DF</v>
      </c>
      <c r="I3021" s="85">
        <v>45421</v>
      </c>
      <c r="J3021" s="9">
        <v>906923</v>
      </c>
      <c r="K3021" s="9" t="s">
        <v>5858</v>
      </c>
      <c r="L3021" s="83" t="s">
        <v>8672</v>
      </c>
      <c r="M3021" s="85">
        <v>45477</v>
      </c>
      <c r="N3021" s="85">
        <v>45511</v>
      </c>
      <c r="O3021" s="85">
        <v>45490</v>
      </c>
      <c r="P3021" s="55" t="s">
        <v>4990</v>
      </c>
      <c r="Q3021" s="84">
        <v>3</v>
      </c>
      <c r="R3021" s="84">
        <v>1</v>
      </c>
      <c r="S3021" s="84">
        <v>8</v>
      </c>
      <c r="T3021" s="84" t="s">
        <v>32</v>
      </c>
      <c r="U3021" s="84">
        <v>11002</v>
      </c>
      <c r="V3021" s="84">
        <v>11002</v>
      </c>
      <c r="W3021" s="84" t="s">
        <v>4984</v>
      </c>
      <c r="X3021" s="84" t="s">
        <v>4996</v>
      </c>
      <c r="Y3021" s="9" t="s">
        <v>4993</v>
      </c>
      <c r="Z3021" s="9" t="s">
        <v>4993</v>
      </c>
      <c r="AA3021" s="9" t="s">
        <v>5097</v>
      </c>
      <c r="AB3021" s="9" t="s">
        <v>12941</v>
      </c>
      <c r="AC3021" s="84" t="s">
        <v>5006</v>
      </c>
      <c r="AD3021" s="29"/>
      <c r="AE3021" s="20" t="str">
        <f>VLOOKUP(E3021,'FILIAIS PETZ'!A:Q,17,0)</f>
        <v>CO-2</v>
      </c>
      <c r="AF3021" s="20" t="str">
        <f>VLOOKUP(E3021,'FILIAIS PETZ'!A:Q,3,0)</f>
        <v>FELICIO</v>
      </c>
      <c r="AG3021" s="20" t="str">
        <f>VLOOKUP(E3021,'FILIAIS PETZ'!A:Q,2,0)</f>
        <v>R3</v>
      </c>
      <c r="AH3021" s="75">
        <v>1190.7</v>
      </c>
      <c r="AI3021" s="16" t="s">
        <v>7526</v>
      </c>
      <c r="AJ3021" s="43">
        <f>VLOOKUP(E3021,'FILIAIS PETZ'!$A$2:$K$2000,11,0)</f>
        <v>18328118000451</v>
      </c>
      <c r="AK3021" s="44">
        <f t="shared" si="204"/>
        <v>18328118000451</v>
      </c>
    </row>
    <row r="3022" spans="1:37" s="14" customFormat="1" ht="15" customHeight="1" thickBot="1" x14ac:dyDescent="0.25">
      <c r="A3022" s="9">
        <f t="shared" si="203"/>
        <v>908173</v>
      </c>
      <c r="B3022" s="18">
        <f>VLOOKUP(C3022,FORNECEDORES!D:E,2,0)</f>
        <v>3203</v>
      </c>
      <c r="C3022" s="19" t="str">
        <f>VLOOKUP(D3022,FORNECEDORES!A:D,4,0)</f>
        <v>19.658.535/0001-82</v>
      </c>
      <c r="D3022" s="13" t="s">
        <v>6459</v>
      </c>
      <c r="E3022" s="20" t="str">
        <f t="shared" si="198"/>
        <v>04 0073</v>
      </c>
      <c r="F3022" s="28" t="s">
        <v>4953</v>
      </c>
      <c r="G3022" s="21" t="str">
        <f>VLOOKUP(E3022,'FILIAIS PETZ'!A:E,5,0)</f>
        <v>PETZ CAMPO GRANDE</v>
      </c>
      <c r="H3022" s="20" t="str">
        <f>VLOOKUP(E3022,'FILIAIS PETZ'!A:D,4,0)</f>
        <v>CGDE-MS</v>
      </c>
      <c r="I3022" s="85">
        <v>45421</v>
      </c>
      <c r="J3022" s="9">
        <v>908173</v>
      </c>
      <c r="K3022" s="9" t="s">
        <v>5858</v>
      </c>
      <c r="L3022" s="83" t="s">
        <v>7616</v>
      </c>
      <c r="M3022" s="85">
        <v>45421</v>
      </c>
      <c r="N3022" s="85">
        <v>45448</v>
      </c>
      <c r="O3022" s="85">
        <v>45427</v>
      </c>
      <c r="P3022" s="55" t="s">
        <v>4990</v>
      </c>
      <c r="Q3022" s="84">
        <v>3</v>
      </c>
      <c r="R3022" s="84">
        <v>1</v>
      </c>
      <c r="S3022" s="84">
        <v>8</v>
      </c>
      <c r="T3022" s="84" t="s">
        <v>32</v>
      </c>
      <c r="U3022" s="84">
        <v>11002</v>
      </c>
      <c r="V3022" s="84">
        <v>11002</v>
      </c>
      <c r="W3022" s="84" t="s">
        <v>5019</v>
      </c>
      <c r="X3022" s="84" t="s">
        <v>4985</v>
      </c>
      <c r="Y3022" s="10" t="s">
        <v>4993</v>
      </c>
      <c r="Z3022" s="9" t="s">
        <v>8408</v>
      </c>
      <c r="AA3022" s="10" t="s">
        <v>4989</v>
      </c>
      <c r="AB3022" s="84" t="s">
        <v>5005</v>
      </c>
      <c r="AC3022" s="84" t="s">
        <v>5006</v>
      </c>
      <c r="AD3022" s="29" t="s">
        <v>7878</v>
      </c>
      <c r="AE3022" s="20" t="str">
        <f>VLOOKUP(E3022,'FILIAIS PETZ'!A:Q,17,0)</f>
        <v>CO-1</v>
      </c>
      <c r="AF3022" s="20" t="str">
        <f>VLOOKUP(E3022,'FILIAIS PETZ'!A:Q,3,0)</f>
        <v>FELICIO</v>
      </c>
      <c r="AG3022" s="20" t="str">
        <f>VLOOKUP(E3022,'FILIAIS PETZ'!A:Q,2,0)</f>
        <v>R3</v>
      </c>
      <c r="AH3022" s="75">
        <v>710</v>
      </c>
      <c r="AI3022" s="16" t="s">
        <v>7527</v>
      </c>
      <c r="AJ3022" s="43">
        <f>VLOOKUP(E3022,'FILIAIS PETZ'!$A$2:$K$2000,11,0)</f>
        <v>18328118007383</v>
      </c>
      <c r="AK3022" s="44">
        <f t="shared" si="204"/>
        <v>18328118007383</v>
      </c>
    </row>
    <row r="3023" spans="1:37" s="14" customFormat="1" ht="15" customHeight="1" thickBot="1" x14ac:dyDescent="0.25">
      <c r="A3023" s="9">
        <f t="shared" si="203"/>
        <v>908176</v>
      </c>
      <c r="B3023" s="18">
        <f>VLOOKUP(C3023,FORNECEDORES!D:E,2,0)</f>
        <v>223099</v>
      </c>
      <c r="C3023" s="19" t="str">
        <f>VLOOKUP(D3023,FORNECEDORES!A:D,4,0)</f>
        <v>33.782.083/0001-77</v>
      </c>
      <c r="D3023" s="13" t="s">
        <v>3652</v>
      </c>
      <c r="E3023" s="20" t="str">
        <f t="shared" si="198"/>
        <v>04 0139</v>
      </c>
      <c r="F3023" s="28" t="s">
        <v>4978</v>
      </c>
      <c r="G3023" s="21" t="str">
        <f>VLOOKUP(E3023,'FILIAIS PETZ'!A:E,5,0)</f>
        <v>PETZ PALMAS</v>
      </c>
      <c r="H3023" s="20" t="str">
        <f>VLOOKUP(E3023,'FILIAIS PETZ'!A:D,4,0)</f>
        <v>PMAS-TO</v>
      </c>
      <c r="I3023" s="85">
        <v>45421</v>
      </c>
      <c r="J3023" s="9">
        <v>908176</v>
      </c>
      <c r="K3023" s="9" t="s">
        <v>5858</v>
      </c>
      <c r="L3023" s="83" t="s">
        <v>7753</v>
      </c>
      <c r="M3023" s="85">
        <v>45432</v>
      </c>
      <c r="N3023" s="85">
        <v>45455</v>
      </c>
      <c r="O3023" s="85">
        <v>45433</v>
      </c>
      <c r="P3023" s="55" t="s">
        <v>4990</v>
      </c>
      <c r="Q3023" s="84">
        <v>3</v>
      </c>
      <c r="R3023" s="84">
        <v>1</v>
      </c>
      <c r="S3023" s="84">
        <v>8</v>
      </c>
      <c r="T3023" s="84" t="s">
        <v>32</v>
      </c>
      <c r="U3023" s="84">
        <v>11002</v>
      </c>
      <c r="V3023" s="84">
        <v>11002</v>
      </c>
      <c r="W3023" s="84" t="s">
        <v>5039</v>
      </c>
      <c r="X3023" s="84" t="s">
        <v>4985</v>
      </c>
      <c r="Y3023" s="10" t="s">
        <v>4993</v>
      </c>
      <c r="Z3023" s="10" t="s">
        <v>4993</v>
      </c>
      <c r="AA3023" s="10" t="s">
        <v>4989</v>
      </c>
      <c r="AB3023" s="10" t="s">
        <v>12941</v>
      </c>
      <c r="AC3023" s="84" t="s">
        <v>5006</v>
      </c>
      <c r="AD3023" s="29"/>
      <c r="AE3023" s="20" t="str">
        <f>VLOOKUP(E3023,'FILIAIS PETZ'!A:Q,17,0)</f>
        <v>CO-2</v>
      </c>
      <c r="AF3023" s="20" t="str">
        <f>VLOOKUP(E3023,'FILIAIS PETZ'!A:Q,3,0)</f>
        <v>FELICIO</v>
      </c>
      <c r="AG3023" s="20" t="str">
        <f>VLOOKUP(E3023,'FILIAIS PETZ'!A:Q,2,0)</f>
        <v>R3</v>
      </c>
      <c r="AH3023" s="75">
        <v>1320</v>
      </c>
      <c r="AI3023" s="16" t="s">
        <v>7323</v>
      </c>
      <c r="AJ3023" s="43">
        <f>VLOOKUP(E3023,'FILIAIS PETZ'!$A$2:$K$2000,11,0)</f>
        <v>18328118014088</v>
      </c>
      <c r="AK3023" s="44">
        <f t="shared" si="204"/>
        <v>18328118014088</v>
      </c>
    </row>
    <row r="3024" spans="1:37" s="14" customFormat="1" ht="15" customHeight="1" thickBot="1" x14ac:dyDescent="0.25">
      <c r="A3024" s="9">
        <f t="shared" si="203"/>
        <v>908177</v>
      </c>
      <c r="B3024" s="18">
        <f>VLOOKUP(C3024,FORNECEDORES!D:E,2,0)</f>
        <v>223099</v>
      </c>
      <c r="C3024" s="19" t="str">
        <f>VLOOKUP(D3024,FORNECEDORES!A:D,4,0)</f>
        <v>33.782.083/0001-77</v>
      </c>
      <c r="D3024" s="13" t="s">
        <v>3652</v>
      </c>
      <c r="E3024" s="20" t="str">
        <f t="shared" ref="E3024:E3087" si="205">CONCATENATE("04 ",F3024)</f>
        <v>04 0139</v>
      </c>
      <c r="F3024" s="28" t="s">
        <v>4978</v>
      </c>
      <c r="G3024" s="21" t="str">
        <f>VLOOKUP(E3024,'FILIAIS PETZ'!A:E,5,0)</f>
        <v>PETZ PALMAS</v>
      </c>
      <c r="H3024" s="20" t="str">
        <f>VLOOKUP(E3024,'FILIAIS PETZ'!A:D,4,0)</f>
        <v>PMAS-TO</v>
      </c>
      <c r="I3024" s="85">
        <v>45421</v>
      </c>
      <c r="J3024" s="9">
        <v>908177</v>
      </c>
      <c r="K3024" s="9" t="s">
        <v>5858</v>
      </c>
      <c r="L3024" s="83" t="s">
        <v>7754</v>
      </c>
      <c r="M3024" s="85">
        <v>45432</v>
      </c>
      <c r="N3024" s="85">
        <v>45455</v>
      </c>
      <c r="O3024" s="85">
        <v>45433</v>
      </c>
      <c r="P3024" s="55" t="s">
        <v>4990</v>
      </c>
      <c r="Q3024" s="84">
        <v>3</v>
      </c>
      <c r="R3024" s="84">
        <v>1</v>
      </c>
      <c r="S3024" s="84">
        <v>8</v>
      </c>
      <c r="T3024" s="84" t="s">
        <v>32</v>
      </c>
      <c r="U3024" s="84">
        <v>11002</v>
      </c>
      <c r="V3024" s="84">
        <v>11002</v>
      </c>
      <c r="W3024" s="84" t="s">
        <v>5024</v>
      </c>
      <c r="X3024" s="84" t="s">
        <v>4985</v>
      </c>
      <c r="Y3024" s="10" t="s">
        <v>4993</v>
      </c>
      <c r="Z3024" s="9" t="s">
        <v>8408</v>
      </c>
      <c r="AA3024" s="9" t="s">
        <v>4989</v>
      </c>
      <c r="AB3024" s="9" t="s">
        <v>12941</v>
      </c>
      <c r="AC3024" s="84" t="s">
        <v>5006</v>
      </c>
      <c r="AD3024" s="29" t="s">
        <v>7878</v>
      </c>
      <c r="AE3024" s="20" t="str">
        <f>VLOOKUP(E3024,'FILIAIS PETZ'!A:Q,17,0)</f>
        <v>CO-2</v>
      </c>
      <c r="AF3024" s="20" t="str">
        <f>VLOOKUP(E3024,'FILIAIS PETZ'!A:Q,3,0)</f>
        <v>FELICIO</v>
      </c>
      <c r="AG3024" s="20" t="str">
        <f>VLOOKUP(E3024,'FILIAIS PETZ'!A:Q,2,0)</f>
        <v>R3</v>
      </c>
      <c r="AH3024" s="75">
        <v>680</v>
      </c>
      <c r="AI3024" s="16" t="s">
        <v>7528</v>
      </c>
      <c r="AJ3024" s="43">
        <f>VLOOKUP(E3024,'FILIAIS PETZ'!$A$2:$K$2000,11,0)</f>
        <v>18328118014088</v>
      </c>
      <c r="AK3024" s="44">
        <f t="shared" si="204"/>
        <v>18328118014088</v>
      </c>
    </row>
    <row r="3025" spans="1:37" s="14" customFormat="1" ht="15" customHeight="1" thickBot="1" x14ac:dyDescent="0.25">
      <c r="A3025" s="9">
        <f t="shared" si="203"/>
        <v>908208</v>
      </c>
      <c r="B3025" s="18">
        <f>VLOOKUP(C3025,FORNECEDORES!D:E,2,0)</f>
        <v>530375</v>
      </c>
      <c r="C3025" s="19" t="str">
        <f>VLOOKUP(D3025,FORNECEDORES!A:D,4,0)</f>
        <v>23.080.842/0001-04</v>
      </c>
      <c r="D3025" s="13" t="s">
        <v>4370</v>
      </c>
      <c r="E3025" s="20" t="str">
        <f t="shared" si="205"/>
        <v>04 0008</v>
      </c>
      <c r="F3025" s="28" t="s">
        <v>4937</v>
      </c>
      <c r="G3025" s="21" t="str">
        <f>VLOOKUP(E3025,'FILIAIS PETZ'!A:E,5,0)</f>
        <v>PETZ ALPHAVILLE</v>
      </c>
      <c r="H3025" s="20" t="str">
        <f>VLOOKUP(E3025,'FILIAIS PETZ'!A:D,4,0)</f>
        <v>ALPH-SP</v>
      </c>
      <c r="I3025" s="85">
        <v>45421</v>
      </c>
      <c r="J3025" s="9">
        <v>908208</v>
      </c>
      <c r="K3025" s="9" t="s">
        <v>5858</v>
      </c>
      <c r="L3025" s="83" t="s">
        <v>7711</v>
      </c>
      <c r="M3025" s="85">
        <v>45427</v>
      </c>
      <c r="N3025" s="85">
        <v>45455</v>
      </c>
      <c r="O3025" s="85">
        <v>45432</v>
      </c>
      <c r="P3025" s="55" t="s">
        <v>4990</v>
      </c>
      <c r="Q3025" s="84">
        <v>3</v>
      </c>
      <c r="R3025" s="84">
        <v>1</v>
      </c>
      <c r="S3025" s="84">
        <v>8</v>
      </c>
      <c r="T3025" s="84" t="s">
        <v>32</v>
      </c>
      <c r="U3025" s="84">
        <v>11002</v>
      </c>
      <c r="V3025" s="84">
        <v>11002</v>
      </c>
      <c r="W3025" s="84" t="s">
        <v>4984</v>
      </c>
      <c r="X3025" s="84" t="s">
        <v>4985</v>
      </c>
      <c r="Y3025" s="10" t="s">
        <v>4993</v>
      </c>
      <c r="Z3025" s="10" t="s">
        <v>4993</v>
      </c>
      <c r="AA3025" s="10" t="s">
        <v>4989</v>
      </c>
      <c r="AB3025" s="10" t="s">
        <v>12941</v>
      </c>
      <c r="AC3025" s="84" t="s">
        <v>5006</v>
      </c>
      <c r="AD3025" s="29"/>
      <c r="AE3025" s="20" t="str">
        <f>VLOOKUP(E3025,'FILIAIS PETZ'!A:Q,17,0)</f>
        <v>SP7</v>
      </c>
      <c r="AF3025" s="20" t="str">
        <f>VLOOKUP(E3025,'FILIAIS PETZ'!A:Q,3,0)</f>
        <v>FELICIO</v>
      </c>
      <c r="AG3025" s="20" t="str">
        <f>VLOOKUP(E3025,'FILIAIS PETZ'!A:Q,2,0)</f>
        <v>R3</v>
      </c>
      <c r="AH3025" s="75">
        <v>710</v>
      </c>
      <c r="AI3025" s="16" t="s">
        <v>7535</v>
      </c>
      <c r="AJ3025" s="43">
        <f>VLOOKUP(E3025,'FILIAIS PETZ'!$A$2:$K$2000,11,0)</f>
        <v>18328118001423</v>
      </c>
      <c r="AK3025" s="44">
        <f t="shared" si="204"/>
        <v>18328118001423</v>
      </c>
    </row>
    <row r="3026" spans="1:37" s="14" customFormat="1" ht="15" customHeight="1" thickBot="1" x14ac:dyDescent="0.25">
      <c r="A3026" s="9">
        <f t="shared" si="203"/>
        <v>908209</v>
      </c>
      <c r="B3026" s="18">
        <f>VLOOKUP(C3026,FORNECEDORES!D:E,2,0)</f>
        <v>530375</v>
      </c>
      <c r="C3026" s="19" t="str">
        <f>VLOOKUP(D3026,FORNECEDORES!A:D,4,0)</f>
        <v>23.080.842/0001-04</v>
      </c>
      <c r="D3026" s="13" t="s">
        <v>4370</v>
      </c>
      <c r="E3026" s="20" t="str">
        <f t="shared" si="205"/>
        <v>04 0165</v>
      </c>
      <c r="F3026" s="28" t="s">
        <v>4935</v>
      </c>
      <c r="G3026" s="21" t="str">
        <f>VLOOKUP(E3026,'FILIAIS PETZ'!A:E,5,0)</f>
        <v>PETZ CARAPICUIBA</v>
      </c>
      <c r="H3026" s="20" t="str">
        <f>VLOOKUP(E3026,'FILIAIS PETZ'!A:D,4,0)</f>
        <v>CPIC-SP</v>
      </c>
      <c r="I3026" s="85">
        <v>45421</v>
      </c>
      <c r="J3026" s="9">
        <v>908209</v>
      </c>
      <c r="K3026" s="9" t="s">
        <v>5858</v>
      </c>
      <c r="L3026" s="83" t="s">
        <v>7714</v>
      </c>
      <c r="M3026" s="85">
        <v>45427</v>
      </c>
      <c r="N3026" s="85">
        <v>45455</v>
      </c>
      <c r="O3026" s="85">
        <v>45432</v>
      </c>
      <c r="P3026" s="55" t="s">
        <v>4990</v>
      </c>
      <c r="Q3026" s="84">
        <v>3</v>
      </c>
      <c r="R3026" s="84">
        <v>1</v>
      </c>
      <c r="S3026" s="84">
        <v>8</v>
      </c>
      <c r="T3026" s="84" t="s">
        <v>32</v>
      </c>
      <c r="U3026" s="84">
        <v>11002</v>
      </c>
      <c r="V3026" s="84">
        <v>11002</v>
      </c>
      <c r="W3026" s="84" t="s">
        <v>4984</v>
      </c>
      <c r="X3026" s="84" t="s">
        <v>4985</v>
      </c>
      <c r="Y3026" s="10" t="s">
        <v>4993</v>
      </c>
      <c r="Z3026" s="10" t="s">
        <v>4993</v>
      </c>
      <c r="AA3026" s="10" t="s">
        <v>4989</v>
      </c>
      <c r="AB3026" s="10" t="s">
        <v>12941</v>
      </c>
      <c r="AC3026" s="84" t="s">
        <v>5006</v>
      </c>
      <c r="AD3026" s="29"/>
      <c r="AE3026" s="20" t="str">
        <f>VLOOKUP(E3026,'FILIAIS PETZ'!A:Q,17,0)</f>
        <v>SP7</v>
      </c>
      <c r="AF3026" s="20" t="str">
        <f>VLOOKUP(E3026,'FILIAIS PETZ'!A:Q,3,0)</f>
        <v>FELICIO</v>
      </c>
      <c r="AG3026" s="20" t="str">
        <f>VLOOKUP(E3026,'FILIAIS PETZ'!A:Q,2,0)</f>
        <v>R3</v>
      </c>
      <c r="AH3026" s="75">
        <v>660</v>
      </c>
      <c r="AI3026" s="16" t="s">
        <v>7536</v>
      </c>
      <c r="AJ3026" s="43">
        <f>VLOOKUP(E3026,'FILIAIS PETZ'!$A$2:$K$2000,11,0)</f>
        <v>18328118015726</v>
      </c>
      <c r="AK3026" s="44">
        <f t="shared" si="204"/>
        <v>18328118015726</v>
      </c>
    </row>
    <row r="3027" spans="1:37" s="14" customFormat="1" ht="15" customHeight="1" thickBot="1" x14ac:dyDescent="0.25">
      <c r="A3027" s="9">
        <f t="shared" si="203"/>
        <v>908210</v>
      </c>
      <c r="B3027" s="18">
        <f>VLOOKUP(C3027,FORNECEDORES!D:E,2,0)</f>
        <v>530375</v>
      </c>
      <c r="C3027" s="19" t="str">
        <f>VLOOKUP(D3027,FORNECEDORES!A:D,4,0)</f>
        <v>23.080.842/0001-04</v>
      </c>
      <c r="D3027" s="13" t="s">
        <v>4370</v>
      </c>
      <c r="E3027" s="20" t="str">
        <f t="shared" si="205"/>
        <v>04 0165</v>
      </c>
      <c r="F3027" s="28" t="s">
        <v>4935</v>
      </c>
      <c r="G3027" s="21" t="str">
        <f>VLOOKUP(E3027,'FILIAIS PETZ'!A:E,5,0)</f>
        <v>PETZ CARAPICUIBA</v>
      </c>
      <c r="H3027" s="20" t="str">
        <f>VLOOKUP(E3027,'FILIAIS PETZ'!A:D,4,0)</f>
        <v>CPIC-SP</v>
      </c>
      <c r="I3027" s="85">
        <v>45421</v>
      </c>
      <c r="J3027" s="9">
        <v>908210</v>
      </c>
      <c r="K3027" s="9" t="s">
        <v>5858</v>
      </c>
      <c r="L3027" s="83" t="s">
        <v>7715</v>
      </c>
      <c r="M3027" s="85">
        <v>45427</v>
      </c>
      <c r="N3027" s="85">
        <v>45455</v>
      </c>
      <c r="O3027" s="85">
        <v>45432</v>
      </c>
      <c r="P3027" s="55" t="s">
        <v>4990</v>
      </c>
      <c r="Q3027" s="84">
        <v>3</v>
      </c>
      <c r="R3027" s="84">
        <v>1</v>
      </c>
      <c r="S3027" s="84">
        <v>8</v>
      </c>
      <c r="T3027" s="84" t="s">
        <v>32</v>
      </c>
      <c r="U3027" s="84">
        <v>11002</v>
      </c>
      <c r="V3027" s="84">
        <v>11002</v>
      </c>
      <c r="W3027" s="84" t="s">
        <v>4984</v>
      </c>
      <c r="X3027" s="84" t="s">
        <v>4985</v>
      </c>
      <c r="Y3027" s="10" t="s">
        <v>4993</v>
      </c>
      <c r="Z3027" s="10" t="s">
        <v>4993</v>
      </c>
      <c r="AA3027" s="10" t="s">
        <v>4989</v>
      </c>
      <c r="AB3027" s="10" t="s">
        <v>12941</v>
      </c>
      <c r="AC3027" s="84" t="s">
        <v>5006</v>
      </c>
      <c r="AD3027" s="29"/>
      <c r="AE3027" s="20" t="str">
        <f>VLOOKUP(E3027,'FILIAIS PETZ'!A:Q,17,0)</f>
        <v>SP7</v>
      </c>
      <c r="AF3027" s="20" t="str">
        <f>VLOOKUP(E3027,'FILIAIS PETZ'!A:Q,3,0)</f>
        <v>FELICIO</v>
      </c>
      <c r="AG3027" s="20" t="str">
        <f>VLOOKUP(E3027,'FILIAIS PETZ'!A:Q,2,0)</f>
        <v>R3</v>
      </c>
      <c r="AH3027" s="75">
        <v>590</v>
      </c>
      <c r="AI3027" s="16" t="s">
        <v>7537</v>
      </c>
      <c r="AJ3027" s="43">
        <f>VLOOKUP(E3027,'FILIAIS PETZ'!$A$2:$K$2000,11,0)</f>
        <v>18328118015726</v>
      </c>
      <c r="AK3027" s="44">
        <f t="shared" si="204"/>
        <v>18328118015726</v>
      </c>
    </row>
    <row r="3028" spans="1:37" s="14" customFormat="1" ht="15" customHeight="1" thickBot="1" x14ac:dyDescent="0.25">
      <c r="A3028" s="9">
        <f t="shared" si="203"/>
        <v>908211</v>
      </c>
      <c r="B3028" s="18">
        <f>VLOOKUP(C3028,FORNECEDORES!D:E,2,0)</f>
        <v>530375</v>
      </c>
      <c r="C3028" s="19" t="str">
        <f>VLOOKUP(D3028,FORNECEDORES!A:D,4,0)</f>
        <v>23.080.842/0001-04</v>
      </c>
      <c r="D3028" s="13" t="s">
        <v>4370</v>
      </c>
      <c r="E3028" s="20" t="str">
        <f t="shared" si="205"/>
        <v>04 0008</v>
      </c>
      <c r="F3028" s="28" t="s">
        <v>4937</v>
      </c>
      <c r="G3028" s="21" t="str">
        <f>VLOOKUP(E3028,'FILIAIS PETZ'!A:E,5,0)</f>
        <v>PETZ ALPHAVILLE</v>
      </c>
      <c r="H3028" s="20" t="str">
        <f>VLOOKUP(E3028,'FILIAIS PETZ'!A:D,4,0)</f>
        <v>ALPH-SP</v>
      </c>
      <c r="I3028" s="85">
        <v>45421</v>
      </c>
      <c r="J3028" s="9">
        <v>908211</v>
      </c>
      <c r="K3028" s="9" t="s">
        <v>5858</v>
      </c>
      <c r="L3028" s="83" t="s">
        <v>7712</v>
      </c>
      <c r="M3028" s="85">
        <v>45427</v>
      </c>
      <c r="N3028" s="85">
        <v>45455</v>
      </c>
      <c r="O3028" s="85">
        <v>45432</v>
      </c>
      <c r="P3028" s="55" t="s">
        <v>4990</v>
      </c>
      <c r="Q3028" s="84">
        <v>3</v>
      </c>
      <c r="R3028" s="84">
        <v>1</v>
      </c>
      <c r="S3028" s="84">
        <v>8</v>
      </c>
      <c r="T3028" s="84" t="s">
        <v>32</v>
      </c>
      <c r="U3028" s="84">
        <v>11002</v>
      </c>
      <c r="V3028" s="84">
        <v>11002</v>
      </c>
      <c r="W3028" s="84" t="s">
        <v>4984</v>
      </c>
      <c r="X3028" s="84" t="s">
        <v>4985</v>
      </c>
      <c r="Y3028" s="10" t="s">
        <v>4993</v>
      </c>
      <c r="Z3028" s="10" t="s">
        <v>4993</v>
      </c>
      <c r="AA3028" s="10" t="s">
        <v>4989</v>
      </c>
      <c r="AB3028" s="10" t="s">
        <v>12941</v>
      </c>
      <c r="AC3028" s="84" t="s">
        <v>5006</v>
      </c>
      <c r="AD3028" s="29"/>
      <c r="AE3028" s="20" t="str">
        <f>VLOOKUP(E3028,'FILIAIS PETZ'!A:Q,17,0)</f>
        <v>SP7</v>
      </c>
      <c r="AF3028" s="20" t="str">
        <f>VLOOKUP(E3028,'FILIAIS PETZ'!A:Q,3,0)</f>
        <v>FELICIO</v>
      </c>
      <c r="AG3028" s="20" t="str">
        <f>VLOOKUP(E3028,'FILIAIS PETZ'!A:Q,2,0)</f>
        <v>R3</v>
      </c>
      <c r="AH3028" s="75">
        <v>700</v>
      </c>
      <c r="AI3028" s="16" t="s">
        <v>7538</v>
      </c>
      <c r="AJ3028" s="43">
        <f>VLOOKUP(E3028,'FILIAIS PETZ'!$A$2:$K$2000,11,0)</f>
        <v>18328118001423</v>
      </c>
      <c r="AK3028" s="44">
        <f t="shared" si="204"/>
        <v>18328118001423</v>
      </c>
    </row>
    <row r="3029" spans="1:37" s="14" customFormat="1" ht="15" customHeight="1" thickBot="1" x14ac:dyDescent="0.25">
      <c r="A3029" s="9">
        <f t="shared" si="203"/>
        <v>908214</v>
      </c>
      <c r="B3029" s="18">
        <f>VLOOKUP(C3029,FORNECEDORES!D:E,2,0)</f>
        <v>530375</v>
      </c>
      <c r="C3029" s="19" t="str">
        <f>VLOOKUP(D3029,FORNECEDORES!A:D,4,0)</f>
        <v>23.080.842/0001-04</v>
      </c>
      <c r="D3029" s="13" t="s">
        <v>4370</v>
      </c>
      <c r="E3029" s="20" t="str">
        <f t="shared" si="205"/>
        <v>04 0008</v>
      </c>
      <c r="F3029" s="28" t="s">
        <v>4937</v>
      </c>
      <c r="G3029" s="21" t="str">
        <f>VLOOKUP(E3029,'FILIAIS PETZ'!A:E,5,0)</f>
        <v>PETZ ALPHAVILLE</v>
      </c>
      <c r="H3029" s="20" t="str">
        <f>VLOOKUP(E3029,'FILIAIS PETZ'!A:D,4,0)</f>
        <v>ALPH-SP</v>
      </c>
      <c r="I3029" s="85">
        <v>45421</v>
      </c>
      <c r="J3029" s="9">
        <v>908214</v>
      </c>
      <c r="K3029" s="9" t="s">
        <v>5858</v>
      </c>
      <c r="L3029" s="83" t="s">
        <v>7713</v>
      </c>
      <c r="M3029" s="85">
        <v>45427</v>
      </c>
      <c r="N3029" s="85">
        <v>45455</v>
      </c>
      <c r="O3029" s="85">
        <v>45432</v>
      </c>
      <c r="P3029" s="55" t="s">
        <v>4990</v>
      </c>
      <c r="Q3029" s="84">
        <v>3</v>
      </c>
      <c r="R3029" s="84">
        <v>1</v>
      </c>
      <c r="S3029" s="84">
        <v>8</v>
      </c>
      <c r="T3029" s="84" t="s">
        <v>32</v>
      </c>
      <c r="U3029" s="84">
        <v>11002</v>
      </c>
      <c r="V3029" s="84">
        <v>11002</v>
      </c>
      <c r="W3029" s="84" t="s">
        <v>4984</v>
      </c>
      <c r="X3029" s="84" t="s">
        <v>4985</v>
      </c>
      <c r="Y3029" s="10" t="s">
        <v>4980</v>
      </c>
      <c r="Z3029" s="10" t="s">
        <v>4980</v>
      </c>
      <c r="AA3029" s="10" t="s">
        <v>4989</v>
      </c>
      <c r="AB3029" s="10" t="s">
        <v>5005</v>
      </c>
      <c r="AC3029" s="84" t="s">
        <v>5006</v>
      </c>
      <c r="AD3029" s="29"/>
      <c r="AE3029" s="20" t="str">
        <f>VLOOKUP(E3029,'FILIAIS PETZ'!A:Q,17,0)</f>
        <v>SP7</v>
      </c>
      <c r="AF3029" s="20" t="str">
        <f>VLOOKUP(E3029,'FILIAIS PETZ'!A:Q,3,0)</f>
        <v>FELICIO</v>
      </c>
      <c r="AG3029" s="20" t="str">
        <f>VLOOKUP(E3029,'FILIAIS PETZ'!A:Q,2,0)</f>
        <v>R3</v>
      </c>
      <c r="AH3029" s="75">
        <v>620</v>
      </c>
      <c r="AI3029" s="16" t="s">
        <v>7539</v>
      </c>
      <c r="AJ3029" s="43">
        <f>VLOOKUP(E3029,'FILIAIS PETZ'!$A$2:$K$2000,11,0)</f>
        <v>18328118001423</v>
      </c>
      <c r="AK3029" s="44">
        <f t="shared" si="204"/>
        <v>18328118001423</v>
      </c>
    </row>
    <row r="3030" spans="1:37" s="14" customFormat="1" ht="15" customHeight="1" thickBot="1" x14ac:dyDescent="0.25">
      <c r="A3030" s="9">
        <f t="shared" si="203"/>
        <v>908215</v>
      </c>
      <c r="B3030" s="18">
        <f>VLOOKUP(C3030,FORNECEDORES!D:E,2,0)</f>
        <v>530375</v>
      </c>
      <c r="C3030" s="19" t="str">
        <f>VLOOKUP(D3030,FORNECEDORES!A:D,4,0)</f>
        <v>23.080.842/0001-04</v>
      </c>
      <c r="D3030" s="13" t="s">
        <v>4370</v>
      </c>
      <c r="E3030" s="20" t="str">
        <f t="shared" si="205"/>
        <v>04 0165</v>
      </c>
      <c r="F3030" s="28" t="s">
        <v>4935</v>
      </c>
      <c r="G3030" s="21" t="str">
        <f>VLOOKUP(E3030,'FILIAIS PETZ'!A:E,5,0)</f>
        <v>PETZ CARAPICUIBA</v>
      </c>
      <c r="H3030" s="20" t="str">
        <f>VLOOKUP(E3030,'FILIAIS PETZ'!A:D,4,0)</f>
        <v>CPIC-SP</v>
      </c>
      <c r="I3030" s="85">
        <v>45421</v>
      </c>
      <c r="J3030" s="9">
        <v>908215</v>
      </c>
      <c r="K3030" s="9" t="s">
        <v>5858</v>
      </c>
      <c r="L3030" s="83" t="s">
        <v>7716</v>
      </c>
      <c r="M3030" s="85">
        <v>45427</v>
      </c>
      <c r="N3030" s="85">
        <v>45455</v>
      </c>
      <c r="O3030" s="85">
        <v>45432</v>
      </c>
      <c r="P3030" s="55" t="s">
        <v>4990</v>
      </c>
      <c r="Q3030" s="84">
        <v>3</v>
      </c>
      <c r="R3030" s="84">
        <v>1</v>
      </c>
      <c r="S3030" s="84">
        <v>8</v>
      </c>
      <c r="T3030" s="84" t="s">
        <v>32</v>
      </c>
      <c r="U3030" s="84">
        <v>11002</v>
      </c>
      <c r="V3030" s="84">
        <v>11002</v>
      </c>
      <c r="W3030" s="84" t="s">
        <v>4984</v>
      </c>
      <c r="X3030" s="84" t="s">
        <v>4985</v>
      </c>
      <c r="Y3030" s="10" t="s">
        <v>4980</v>
      </c>
      <c r="Z3030" s="10" t="s">
        <v>4980</v>
      </c>
      <c r="AA3030" s="10" t="s">
        <v>4989</v>
      </c>
      <c r="AB3030" s="10" t="s">
        <v>5005</v>
      </c>
      <c r="AC3030" s="84" t="s">
        <v>5006</v>
      </c>
      <c r="AD3030" s="29"/>
      <c r="AE3030" s="20" t="str">
        <f>VLOOKUP(E3030,'FILIAIS PETZ'!A:Q,17,0)</f>
        <v>SP7</v>
      </c>
      <c r="AF3030" s="20" t="str">
        <f>VLOOKUP(E3030,'FILIAIS PETZ'!A:Q,3,0)</f>
        <v>FELICIO</v>
      </c>
      <c r="AG3030" s="20" t="str">
        <f>VLOOKUP(E3030,'FILIAIS PETZ'!A:Q,2,0)</f>
        <v>R3</v>
      </c>
      <c r="AH3030" s="75">
        <v>2670</v>
      </c>
      <c r="AI3030" s="16" t="s">
        <v>7540</v>
      </c>
      <c r="AJ3030" s="43">
        <f>VLOOKUP(E3030,'FILIAIS PETZ'!$A$2:$K$2000,11,0)</f>
        <v>18328118015726</v>
      </c>
      <c r="AK3030" s="44">
        <f t="shared" si="204"/>
        <v>18328118015726</v>
      </c>
    </row>
    <row r="3031" spans="1:37" s="14" customFormat="1" ht="15" customHeight="1" thickBot="1" x14ac:dyDescent="0.25">
      <c r="A3031" s="9">
        <f t="shared" si="203"/>
        <v>908216</v>
      </c>
      <c r="B3031" s="18">
        <f>VLOOKUP(C3031,FORNECEDORES!D:E,2,0)</f>
        <v>530375</v>
      </c>
      <c r="C3031" s="19" t="str">
        <f>VLOOKUP(D3031,FORNECEDORES!A:D,4,0)</f>
        <v>23.080.842/0001-04</v>
      </c>
      <c r="D3031" s="13" t="s">
        <v>4370</v>
      </c>
      <c r="E3031" s="20" t="str">
        <f t="shared" si="205"/>
        <v>04 0106</v>
      </c>
      <c r="F3031" s="28" t="s">
        <v>4952</v>
      </c>
      <c r="G3031" s="21" t="str">
        <f>VLOOKUP(E3031,'FILIAIS PETZ'!A:E,5,0)</f>
        <v>PETZ COTIA</v>
      </c>
      <c r="H3031" s="20" t="str">
        <f>VLOOKUP(E3031,'FILIAIS PETZ'!A:D,4,0)</f>
        <v>CTIA-SP</v>
      </c>
      <c r="I3031" s="85">
        <v>45421</v>
      </c>
      <c r="J3031" s="9">
        <v>908216</v>
      </c>
      <c r="K3031" s="9" t="s">
        <v>5858</v>
      </c>
      <c r="L3031" s="83" t="s">
        <v>7717</v>
      </c>
      <c r="M3031" s="85">
        <v>45427</v>
      </c>
      <c r="N3031" s="85">
        <v>45455</v>
      </c>
      <c r="O3031" s="85">
        <v>45432</v>
      </c>
      <c r="P3031" s="55" t="s">
        <v>4990</v>
      </c>
      <c r="Q3031" s="84">
        <v>3</v>
      </c>
      <c r="R3031" s="84">
        <v>1</v>
      </c>
      <c r="S3031" s="84">
        <v>8</v>
      </c>
      <c r="T3031" s="84" t="s">
        <v>32</v>
      </c>
      <c r="U3031" s="84">
        <v>11002</v>
      </c>
      <c r="V3031" s="84">
        <v>11002</v>
      </c>
      <c r="W3031" s="84" t="s">
        <v>4984</v>
      </c>
      <c r="X3031" s="84" t="s">
        <v>4985</v>
      </c>
      <c r="Y3031" s="10" t="s">
        <v>4980</v>
      </c>
      <c r="Z3031" s="10" t="s">
        <v>4980</v>
      </c>
      <c r="AA3031" s="10" t="s">
        <v>4989</v>
      </c>
      <c r="AB3031" s="10" t="s">
        <v>5005</v>
      </c>
      <c r="AC3031" s="84" t="s">
        <v>5006</v>
      </c>
      <c r="AD3031" s="29"/>
      <c r="AE3031" s="20" t="str">
        <f>VLOOKUP(E3031,'FILIAIS PETZ'!A:Q,17,0)</f>
        <v>SP7</v>
      </c>
      <c r="AF3031" s="20" t="str">
        <f>VLOOKUP(E3031,'FILIAIS PETZ'!A:Q,3,0)</f>
        <v>FELICIO</v>
      </c>
      <c r="AG3031" s="20" t="str">
        <f>VLOOKUP(E3031,'FILIAIS PETZ'!A:Q,2,0)</f>
        <v>R3</v>
      </c>
      <c r="AH3031" s="75">
        <v>460</v>
      </c>
      <c r="AI3031" s="16" t="s">
        <v>7541</v>
      </c>
      <c r="AJ3031" s="43">
        <f>VLOOKUP(E3031,'FILIAIS PETZ'!$A$2:$K$2000,11,0)</f>
        <v>18328118009327</v>
      </c>
      <c r="AK3031" s="44">
        <f t="shared" si="204"/>
        <v>18328118009327</v>
      </c>
    </row>
    <row r="3032" spans="1:37" s="14" customFormat="1" ht="15" customHeight="1" thickBot="1" x14ac:dyDescent="0.25">
      <c r="A3032" s="9">
        <f t="shared" si="203"/>
        <v>908217</v>
      </c>
      <c r="B3032" s="18">
        <f>VLOOKUP(C3032,FORNECEDORES!D:E,2,0)</f>
        <v>530375</v>
      </c>
      <c r="C3032" s="19" t="str">
        <f>VLOOKUP(D3032,FORNECEDORES!A:D,4,0)</f>
        <v>23.080.842/0001-04</v>
      </c>
      <c r="D3032" s="13" t="s">
        <v>4370</v>
      </c>
      <c r="E3032" s="20" t="str">
        <f t="shared" si="205"/>
        <v>04 0119</v>
      </c>
      <c r="F3032" s="28" t="s">
        <v>4934</v>
      </c>
      <c r="G3032" s="21" t="str">
        <f>VLOOKUP(E3032,'FILIAIS PETZ'!A:E,5,0)</f>
        <v>PETZ ITU</v>
      </c>
      <c r="H3032" s="20" t="str">
        <f>VLOOKUP(E3032,'FILIAIS PETZ'!A:D,4,0)</f>
        <v>ITTU-SP</v>
      </c>
      <c r="I3032" s="85">
        <v>45421</v>
      </c>
      <c r="J3032" s="9">
        <v>908217</v>
      </c>
      <c r="K3032" s="9" t="s">
        <v>5858</v>
      </c>
      <c r="L3032" s="83" t="s">
        <v>7721</v>
      </c>
      <c r="M3032" s="85">
        <v>45427</v>
      </c>
      <c r="N3032" s="85">
        <v>45455</v>
      </c>
      <c r="O3032" s="85">
        <v>45432</v>
      </c>
      <c r="P3032" s="55" t="s">
        <v>4990</v>
      </c>
      <c r="Q3032" s="84">
        <v>3</v>
      </c>
      <c r="R3032" s="84">
        <v>1</v>
      </c>
      <c r="S3032" s="84">
        <v>8</v>
      </c>
      <c r="T3032" s="84" t="s">
        <v>32</v>
      </c>
      <c r="U3032" s="84">
        <v>11002</v>
      </c>
      <c r="V3032" s="84">
        <v>11002</v>
      </c>
      <c r="W3032" s="84" t="s">
        <v>4984</v>
      </c>
      <c r="X3032" s="84" t="s">
        <v>4985</v>
      </c>
      <c r="Y3032" s="10" t="s">
        <v>4980</v>
      </c>
      <c r="Z3032" s="10" t="s">
        <v>4980</v>
      </c>
      <c r="AA3032" s="10" t="s">
        <v>4989</v>
      </c>
      <c r="AB3032" s="10" t="s">
        <v>5005</v>
      </c>
      <c r="AC3032" s="84" t="s">
        <v>5006</v>
      </c>
      <c r="AD3032" s="29"/>
      <c r="AE3032" s="20" t="str">
        <f>VLOOKUP(E3032,'FILIAIS PETZ'!A:Q,17,0)</f>
        <v>SP7</v>
      </c>
      <c r="AF3032" s="20" t="str">
        <f>VLOOKUP(E3032,'FILIAIS PETZ'!A:Q,3,0)</f>
        <v>FELICIO</v>
      </c>
      <c r="AG3032" s="20" t="str">
        <f>VLOOKUP(E3032,'FILIAIS PETZ'!A:Q,2,0)</f>
        <v>R3</v>
      </c>
      <c r="AH3032" s="75">
        <v>200</v>
      </c>
      <c r="AI3032" s="16" t="s">
        <v>7542</v>
      </c>
      <c r="AJ3032" s="43">
        <f>VLOOKUP(E3032,'FILIAIS PETZ'!$A$2:$K$2000,11,0)</f>
        <v>18328118010848</v>
      </c>
      <c r="AK3032" s="44">
        <f t="shared" si="204"/>
        <v>18328118010848</v>
      </c>
    </row>
    <row r="3033" spans="1:37" s="14" customFormat="1" ht="15" customHeight="1" thickBot="1" x14ac:dyDescent="0.25">
      <c r="A3033" s="9">
        <f t="shared" si="203"/>
        <v>908218</v>
      </c>
      <c r="B3033" s="18">
        <f>VLOOKUP(C3033,FORNECEDORES!D:E,2,0)</f>
        <v>530375</v>
      </c>
      <c r="C3033" s="19" t="str">
        <f>VLOOKUP(D3033,FORNECEDORES!A:D,4,0)</f>
        <v>23.080.842/0001-04</v>
      </c>
      <c r="D3033" s="13" t="s">
        <v>4370</v>
      </c>
      <c r="E3033" s="20" t="str">
        <f t="shared" si="205"/>
        <v>04 0106</v>
      </c>
      <c r="F3033" s="28" t="s">
        <v>4952</v>
      </c>
      <c r="G3033" s="21" t="str">
        <f>VLOOKUP(E3033,'FILIAIS PETZ'!A:E,5,0)</f>
        <v>PETZ COTIA</v>
      </c>
      <c r="H3033" s="20" t="str">
        <f>VLOOKUP(E3033,'FILIAIS PETZ'!A:D,4,0)</f>
        <v>CTIA-SP</v>
      </c>
      <c r="I3033" s="85">
        <v>45421</v>
      </c>
      <c r="J3033" s="9">
        <v>908218</v>
      </c>
      <c r="K3033" s="9" t="s">
        <v>5858</v>
      </c>
      <c r="L3033" s="83" t="s">
        <v>7718</v>
      </c>
      <c r="M3033" s="85">
        <v>45427</v>
      </c>
      <c r="N3033" s="85">
        <v>45455</v>
      </c>
      <c r="O3033" s="85">
        <v>45432</v>
      </c>
      <c r="P3033" s="55" t="s">
        <v>4990</v>
      </c>
      <c r="Q3033" s="84">
        <v>3</v>
      </c>
      <c r="R3033" s="84">
        <v>1</v>
      </c>
      <c r="S3033" s="84">
        <v>8</v>
      </c>
      <c r="T3033" s="84" t="s">
        <v>32</v>
      </c>
      <c r="U3033" s="84">
        <v>11002</v>
      </c>
      <c r="V3033" s="84">
        <v>11002</v>
      </c>
      <c r="W3033" s="84" t="s">
        <v>4984</v>
      </c>
      <c r="X3033" s="84" t="s">
        <v>4985</v>
      </c>
      <c r="Y3033" s="10" t="s">
        <v>4993</v>
      </c>
      <c r="Z3033" s="10" t="s">
        <v>4993</v>
      </c>
      <c r="AA3033" s="10" t="s">
        <v>4989</v>
      </c>
      <c r="AB3033" s="10" t="s">
        <v>12941</v>
      </c>
      <c r="AC3033" s="84" t="s">
        <v>5006</v>
      </c>
      <c r="AD3033" s="29"/>
      <c r="AE3033" s="20" t="str">
        <f>VLOOKUP(E3033,'FILIAIS PETZ'!A:Q,17,0)</f>
        <v>SP7</v>
      </c>
      <c r="AF3033" s="20" t="str">
        <f>VLOOKUP(E3033,'FILIAIS PETZ'!A:Q,3,0)</f>
        <v>FELICIO</v>
      </c>
      <c r="AG3033" s="20" t="str">
        <f>VLOOKUP(E3033,'FILIAIS PETZ'!A:Q,2,0)</f>
        <v>R3</v>
      </c>
      <c r="AH3033" s="75">
        <v>660</v>
      </c>
      <c r="AI3033" s="16" t="s">
        <v>7543</v>
      </c>
      <c r="AJ3033" s="43">
        <f>VLOOKUP(E3033,'FILIAIS PETZ'!$A$2:$K$2000,11,0)</f>
        <v>18328118009327</v>
      </c>
      <c r="AK3033" s="44">
        <f t="shared" si="204"/>
        <v>18328118009327</v>
      </c>
    </row>
    <row r="3034" spans="1:37" s="14" customFormat="1" ht="15" customHeight="1" thickBot="1" x14ac:dyDescent="0.25">
      <c r="A3034" s="9">
        <f t="shared" si="203"/>
        <v>908219</v>
      </c>
      <c r="B3034" s="18">
        <f>VLOOKUP(C3034,FORNECEDORES!D:E,2,0)</f>
        <v>530375</v>
      </c>
      <c r="C3034" s="19" t="str">
        <f>VLOOKUP(D3034,FORNECEDORES!A:D,4,0)</f>
        <v>23.080.842/0001-04</v>
      </c>
      <c r="D3034" s="13" t="s">
        <v>4370</v>
      </c>
      <c r="E3034" s="20" t="str">
        <f t="shared" si="205"/>
        <v>04 0083</v>
      </c>
      <c r="F3034" s="28" t="s">
        <v>4936</v>
      </c>
      <c r="G3034" s="21" t="str">
        <f>VLOOKUP(E3034,'FILIAIS PETZ'!A:E,5,0)</f>
        <v>PETZ OSASCO</v>
      </c>
      <c r="H3034" s="20" t="str">
        <f>VLOOKUP(E3034,'FILIAIS PETZ'!A:D,4,0)</f>
        <v>OSAS-SP</v>
      </c>
      <c r="I3034" s="85">
        <v>45421</v>
      </c>
      <c r="J3034" s="9">
        <v>908219</v>
      </c>
      <c r="K3034" s="9" t="s">
        <v>5858</v>
      </c>
      <c r="L3034" s="83" t="s">
        <v>7722</v>
      </c>
      <c r="M3034" s="85">
        <v>45427</v>
      </c>
      <c r="N3034" s="85">
        <v>45455</v>
      </c>
      <c r="O3034" s="85">
        <v>45432</v>
      </c>
      <c r="P3034" s="55" t="s">
        <v>4990</v>
      </c>
      <c r="Q3034" s="84">
        <v>3</v>
      </c>
      <c r="R3034" s="84">
        <v>1</v>
      </c>
      <c r="S3034" s="84">
        <v>8</v>
      </c>
      <c r="T3034" s="84" t="s">
        <v>32</v>
      </c>
      <c r="U3034" s="84">
        <v>11002</v>
      </c>
      <c r="V3034" s="84">
        <v>11002</v>
      </c>
      <c r="W3034" s="84" t="s">
        <v>4984</v>
      </c>
      <c r="X3034" s="84" t="s">
        <v>4985</v>
      </c>
      <c r="Y3034" s="10" t="s">
        <v>4980</v>
      </c>
      <c r="Z3034" s="10" t="s">
        <v>4980</v>
      </c>
      <c r="AA3034" s="10" t="s">
        <v>4989</v>
      </c>
      <c r="AB3034" s="10" t="s">
        <v>5005</v>
      </c>
      <c r="AC3034" s="84" t="s">
        <v>5006</v>
      </c>
      <c r="AD3034" s="29"/>
      <c r="AE3034" s="20" t="str">
        <f>VLOOKUP(E3034,'FILIAIS PETZ'!A:Q,17,0)</f>
        <v>SP7</v>
      </c>
      <c r="AF3034" s="20" t="str">
        <f>VLOOKUP(E3034,'FILIAIS PETZ'!A:Q,3,0)</f>
        <v>FELICIO</v>
      </c>
      <c r="AG3034" s="20" t="str">
        <f>VLOOKUP(E3034,'FILIAIS PETZ'!A:Q,2,0)</f>
        <v>R3</v>
      </c>
      <c r="AH3034" s="75">
        <v>420</v>
      </c>
      <c r="AI3034" s="16" t="s">
        <v>7544</v>
      </c>
      <c r="AJ3034" s="43">
        <f>VLOOKUP(E3034,'FILIAIS PETZ'!$A$2:$K$2000,11,0)</f>
        <v>18328118008355</v>
      </c>
      <c r="AK3034" s="44">
        <f t="shared" si="204"/>
        <v>18328118008355</v>
      </c>
    </row>
    <row r="3035" spans="1:37" s="14" customFormat="1" ht="15" customHeight="1" thickBot="1" x14ac:dyDescent="0.25">
      <c r="A3035" s="9">
        <f t="shared" si="203"/>
        <v>908220</v>
      </c>
      <c r="B3035" s="18">
        <f>VLOOKUP(C3035,FORNECEDORES!D:E,2,0)</f>
        <v>530375</v>
      </c>
      <c r="C3035" s="19" t="str">
        <f>VLOOKUP(D3035,FORNECEDORES!A:D,4,0)</f>
        <v>23.080.842/0001-04</v>
      </c>
      <c r="D3035" s="13" t="s">
        <v>4370</v>
      </c>
      <c r="E3035" s="20" t="str">
        <f t="shared" si="205"/>
        <v>04 0007</v>
      </c>
      <c r="F3035" s="28" t="s">
        <v>4950</v>
      </c>
      <c r="G3035" s="21" t="str">
        <f>VLOOKUP(E3035,'FILIAIS PETZ'!A:E,5,0)</f>
        <v>PETZ SOROCABA</v>
      </c>
      <c r="H3035" s="20" t="str">
        <f>VLOOKUP(E3035,'FILIAIS PETZ'!A:D,4,0)</f>
        <v>SCBA-SP</v>
      </c>
      <c r="I3035" s="85">
        <v>45421</v>
      </c>
      <c r="J3035" s="9">
        <v>908220</v>
      </c>
      <c r="K3035" s="9" t="s">
        <v>5858</v>
      </c>
      <c r="L3035" s="83" t="s">
        <v>7723</v>
      </c>
      <c r="M3035" s="85">
        <v>45427</v>
      </c>
      <c r="N3035" s="85">
        <v>45455</v>
      </c>
      <c r="O3035" s="85">
        <v>45432</v>
      </c>
      <c r="P3035" s="55" t="s">
        <v>4990</v>
      </c>
      <c r="Q3035" s="84">
        <v>3</v>
      </c>
      <c r="R3035" s="84">
        <v>1</v>
      </c>
      <c r="S3035" s="84">
        <v>8</v>
      </c>
      <c r="T3035" s="84" t="s">
        <v>32</v>
      </c>
      <c r="U3035" s="84">
        <v>11002</v>
      </c>
      <c r="V3035" s="84">
        <v>11002</v>
      </c>
      <c r="W3035" s="84" t="s">
        <v>4984</v>
      </c>
      <c r="X3035" s="84" t="s">
        <v>4985</v>
      </c>
      <c r="Y3035" s="9" t="s">
        <v>4993</v>
      </c>
      <c r="Z3035" s="9" t="s">
        <v>8408</v>
      </c>
      <c r="AA3035" s="9" t="s">
        <v>4989</v>
      </c>
      <c r="AB3035" s="9" t="s">
        <v>12941</v>
      </c>
      <c r="AC3035" s="84" t="s">
        <v>5006</v>
      </c>
      <c r="AD3035" s="29" t="s">
        <v>7878</v>
      </c>
      <c r="AE3035" s="20" t="str">
        <f>VLOOKUP(E3035,'FILIAIS PETZ'!A:Q,17,0)</f>
        <v>SP7</v>
      </c>
      <c r="AF3035" s="20" t="str">
        <f>VLOOKUP(E3035,'FILIAIS PETZ'!A:Q,3,0)</f>
        <v>FELICIO</v>
      </c>
      <c r="AG3035" s="20" t="str">
        <f>VLOOKUP(E3035,'FILIAIS PETZ'!A:Q,2,0)</f>
        <v>R3</v>
      </c>
      <c r="AH3035" s="75">
        <v>540</v>
      </c>
      <c r="AI3035" s="16" t="s">
        <v>7545</v>
      </c>
      <c r="AJ3035" s="43">
        <f>VLOOKUP(E3035,'FILIAIS PETZ'!$A$2:$K$2000,11,0)</f>
        <v>18328118001695</v>
      </c>
      <c r="AK3035" s="44">
        <f t="shared" si="204"/>
        <v>18328118001695</v>
      </c>
    </row>
    <row r="3036" spans="1:37" s="14" customFormat="1" ht="15" customHeight="1" thickBot="1" x14ac:dyDescent="0.25">
      <c r="A3036" s="9">
        <f t="shared" si="203"/>
        <v>908222</v>
      </c>
      <c r="B3036" s="18">
        <f>VLOOKUP(C3036,FORNECEDORES!D:E,2,0)</f>
        <v>530375</v>
      </c>
      <c r="C3036" s="19" t="str">
        <f>VLOOKUP(D3036,FORNECEDORES!A:D,4,0)</f>
        <v>23.080.842/0001-04</v>
      </c>
      <c r="D3036" s="13" t="s">
        <v>4370</v>
      </c>
      <c r="E3036" s="20" t="str">
        <f t="shared" si="205"/>
        <v>04 0007</v>
      </c>
      <c r="F3036" s="28" t="s">
        <v>4950</v>
      </c>
      <c r="G3036" s="21" t="str">
        <f>VLOOKUP(E3036,'FILIAIS PETZ'!A:E,5,0)</f>
        <v>PETZ SOROCABA</v>
      </c>
      <c r="H3036" s="20" t="str">
        <f>VLOOKUP(E3036,'FILIAIS PETZ'!A:D,4,0)</f>
        <v>SCBA-SP</v>
      </c>
      <c r="I3036" s="85">
        <v>45421</v>
      </c>
      <c r="J3036" s="9">
        <v>908222</v>
      </c>
      <c r="K3036" s="9" t="s">
        <v>5858</v>
      </c>
      <c r="L3036" s="83" t="s">
        <v>7724</v>
      </c>
      <c r="M3036" s="85">
        <v>45427</v>
      </c>
      <c r="N3036" s="85">
        <v>45455</v>
      </c>
      <c r="O3036" s="85">
        <v>45432</v>
      </c>
      <c r="P3036" s="55" t="s">
        <v>4990</v>
      </c>
      <c r="Q3036" s="84">
        <v>3</v>
      </c>
      <c r="R3036" s="84">
        <v>1</v>
      </c>
      <c r="S3036" s="84">
        <v>8</v>
      </c>
      <c r="T3036" s="84" t="s">
        <v>32</v>
      </c>
      <c r="U3036" s="84">
        <v>11002</v>
      </c>
      <c r="V3036" s="84">
        <v>11002</v>
      </c>
      <c r="W3036" s="84" t="s">
        <v>4984</v>
      </c>
      <c r="X3036" s="84" t="s">
        <v>4985</v>
      </c>
      <c r="Y3036" s="10" t="s">
        <v>4980</v>
      </c>
      <c r="Z3036" s="10" t="s">
        <v>4980</v>
      </c>
      <c r="AA3036" s="10" t="s">
        <v>4989</v>
      </c>
      <c r="AB3036" s="10" t="s">
        <v>5005</v>
      </c>
      <c r="AC3036" s="84" t="s">
        <v>5006</v>
      </c>
      <c r="AD3036" s="29"/>
      <c r="AE3036" s="20" t="str">
        <f>VLOOKUP(E3036,'FILIAIS PETZ'!A:Q,17,0)</f>
        <v>SP7</v>
      </c>
      <c r="AF3036" s="20" t="str">
        <f>VLOOKUP(E3036,'FILIAIS PETZ'!A:Q,3,0)</f>
        <v>FELICIO</v>
      </c>
      <c r="AG3036" s="20" t="str">
        <f>VLOOKUP(E3036,'FILIAIS PETZ'!A:Q,2,0)</f>
        <v>R3</v>
      </c>
      <c r="AH3036" s="75">
        <v>600</v>
      </c>
      <c r="AI3036" s="16" t="s">
        <v>7546</v>
      </c>
      <c r="AJ3036" s="43">
        <f>VLOOKUP(E3036,'FILIAIS PETZ'!$A$2:$K$2000,11,0)</f>
        <v>18328118001695</v>
      </c>
      <c r="AK3036" s="44">
        <f t="shared" si="204"/>
        <v>18328118001695</v>
      </c>
    </row>
    <row r="3037" spans="1:37" s="14" customFormat="1" ht="15" customHeight="1" thickBot="1" x14ac:dyDescent="0.25">
      <c r="A3037" s="9">
        <f t="shared" si="203"/>
        <v>908223</v>
      </c>
      <c r="B3037" s="18">
        <f>VLOOKUP(C3037,FORNECEDORES!D:E,2,0)</f>
        <v>530375</v>
      </c>
      <c r="C3037" s="19" t="str">
        <f>VLOOKUP(D3037,FORNECEDORES!A:D,4,0)</f>
        <v>23.080.842/0001-04</v>
      </c>
      <c r="D3037" s="13" t="s">
        <v>4370</v>
      </c>
      <c r="E3037" s="20" t="str">
        <f t="shared" si="205"/>
        <v>04 0166</v>
      </c>
      <c r="F3037" s="28" t="s">
        <v>4932</v>
      </c>
      <c r="G3037" s="21" t="str">
        <f>VLOOKUP(E3037,'FILIAIS PETZ'!A:E,5,0)</f>
        <v>PETZ SOROCABA TAUSTE</v>
      </c>
      <c r="H3037" s="20" t="str">
        <f>VLOOKUP(E3037,'FILIAIS PETZ'!A:D,4,0)</f>
        <v>SOTT-SP</v>
      </c>
      <c r="I3037" s="85">
        <v>45421</v>
      </c>
      <c r="J3037" s="9">
        <v>908223</v>
      </c>
      <c r="K3037" s="9" t="s">
        <v>5858</v>
      </c>
      <c r="L3037" s="83" t="s">
        <v>7725</v>
      </c>
      <c r="M3037" s="85">
        <v>45427</v>
      </c>
      <c r="N3037" s="85">
        <v>45455</v>
      </c>
      <c r="O3037" s="85">
        <v>45432</v>
      </c>
      <c r="P3037" s="55" t="s">
        <v>4990</v>
      </c>
      <c r="Q3037" s="84">
        <v>3</v>
      </c>
      <c r="R3037" s="84">
        <v>1</v>
      </c>
      <c r="S3037" s="84">
        <v>8</v>
      </c>
      <c r="T3037" s="84" t="s">
        <v>32</v>
      </c>
      <c r="U3037" s="84">
        <v>11002</v>
      </c>
      <c r="V3037" s="84">
        <v>11002</v>
      </c>
      <c r="W3037" s="84" t="s">
        <v>4984</v>
      </c>
      <c r="X3037" s="84" t="s">
        <v>4985</v>
      </c>
      <c r="Y3037" s="10" t="s">
        <v>4980</v>
      </c>
      <c r="Z3037" s="10" t="s">
        <v>4980</v>
      </c>
      <c r="AA3037" s="10" t="s">
        <v>4989</v>
      </c>
      <c r="AB3037" s="10" t="s">
        <v>5005</v>
      </c>
      <c r="AC3037" s="84" t="s">
        <v>5006</v>
      </c>
      <c r="AD3037" s="29"/>
      <c r="AE3037" s="20" t="str">
        <f>VLOOKUP(E3037,'FILIAIS PETZ'!A:Q,17,0)</f>
        <v>SP7</v>
      </c>
      <c r="AF3037" s="20" t="str">
        <f>VLOOKUP(E3037,'FILIAIS PETZ'!A:Q,3,0)</f>
        <v>FELICIO</v>
      </c>
      <c r="AG3037" s="20" t="str">
        <f>VLOOKUP(E3037,'FILIAIS PETZ'!A:Q,2,0)</f>
        <v>R3</v>
      </c>
      <c r="AH3037" s="75">
        <v>400</v>
      </c>
      <c r="AI3037" s="16" t="s">
        <v>7547</v>
      </c>
      <c r="AJ3037" s="43">
        <f>VLOOKUP(E3037,'FILIAIS PETZ'!$A$2:$K$2000,11,0)</f>
        <v>18328118015998</v>
      </c>
      <c r="AK3037" s="44">
        <f t="shared" si="204"/>
        <v>18328118015998</v>
      </c>
    </row>
    <row r="3038" spans="1:37" s="14" customFormat="1" ht="15" customHeight="1" thickBot="1" x14ac:dyDescent="0.25">
      <c r="A3038" s="9">
        <f t="shared" si="203"/>
        <v>908224</v>
      </c>
      <c r="B3038" s="18">
        <f>VLOOKUP(C3038,FORNECEDORES!D:E,2,0)</f>
        <v>530375</v>
      </c>
      <c r="C3038" s="19" t="str">
        <f>VLOOKUP(D3038,FORNECEDORES!A:D,4,0)</f>
        <v>23.080.842/0001-04</v>
      </c>
      <c r="D3038" s="13" t="s">
        <v>4370</v>
      </c>
      <c r="E3038" s="20" t="str">
        <f t="shared" si="205"/>
        <v>04 0051</v>
      </c>
      <c r="F3038" s="28" t="s">
        <v>4948</v>
      </c>
      <c r="G3038" s="21" t="str">
        <f>VLOOKUP(E3038,'FILIAIS PETZ'!A:E,5,0)</f>
        <v>PETZ TAMBORÉ</v>
      </c>
      <c r="H3038" s="20" t="str">
        <f>VLOOKUP(E3038,'FILIAIS PETZ'!A:D,4,0)</f>
        <v>TMBO-SP</v>
      </c>
      <c r="I3038" s="85">
        <v>45421</v>
      </c>
      <c r="J3038" s="9">
        <v>908224</v>
      </c>
      <c r="K3038" s="9" t="s">
        <v>5858</v>
      </c>
      <c r="L3038" s="83" t="s">
        <v>7726</v>
      </c>
      <c r="M3038" s="85">
        <v>45427</v>
      </c>
      <c r="N3038" s="85">
        <v>45462</v>
      </c>
      <c r="O3038" s="85">
        <v>45447</v>
      </c>
      <c r="P3038" s="55" t="s">
        <v>4990</v>
      </c>
      <c r="Q3038" s="84">
        <v>3</v>
      </c>
      <c r="R3038" s="84">
        <v>1</v>
      </c>
      <c r="S3038" s="84">
        <v>8</v>
      </c>
      <c r="T3038" s="84" t="s">
        <v>32</v>
      </c>
      <c r="U3038" s="84">
        <v>11002</v>
      </c>
      <c r="V3038" s="84">
        <v>11002</v>
      </c>
      <c r="W3038" s="84" t="s">
        <v>4984</v>
      </c>
      <c r="X3038" s="84" t="s">
        <v>4985</v>
      </c>
      <c r="Y3038" s="10" t="s">
        <v>4993</v>
      </c>
      <c r="Z3038" s="10" t="s">
        <v>4993</v>
      </c>
      <c r="AA3038" s="10" t="s">
        <v>4989</v>
      </c>
      <c r="AB3038" s="10" t="s">
        <v>12941</v>
      </c>
      <c r="AC3038" s="84" t="s">
        <v>5006</v>
      </c>
      <c r="AD3038" s="29"/>
      <c r="AE3038" s="20" t="str">
        <f>VLOOKUP(E3038,'FILIAIS PETZ'!A:Q,17,0)</f>
        <v>SP7</v>
      </c>
      <c r="AF3038" s="20" t="str">
        <f>VLOOKUP(E3038,'FILIAIS PETZ'!A:Q,3,0)</f>
        <v>FELICIO</v>
      </c>
      <c r="AG3038" s="20" t="str">
        <f>VLOOKUP(E3038,'FILIAIS PETZ'!A:Q,2,0)</f>
        <v>R3</v>
      </c>
      <c r="AH3038" s="75">
        <v>450</v>
      </c>
      <c r="AI3038" s="16" t="s">
        <v>7548</v>
      </c>
      <c r="AJ3038" s="43">
        <f>VLOOKUP(E3038,'FILIAIS PETZ'!$A$2:$K$2000,11,0)</f>
        <v>18328118004872</v>
      </c>
      <c r="AK3038" s="44">
        <f t="shared" si="204"/>
        <v>18328118004872</v>
      </c>
    </row>
    <row r="3039" spans="1:37" s="14" customFormat="1" ht="15" customHeight="1" thickBot="1" x14ac:dyDescent="0.25">
      <c r="A3039" s="9">
        <f t="shared" si="203"/>
        <v>908225</v>
      </c>
      <c r="B3039" s="18">
        <f>VLOOKUP(C3039,FORNECEDORES!D:E,2,0)</f>
        <v>530375</v>
      </c>
      <c r="C3039" s="19" t="str">
        <f>VLOOKUP(D3039,FORNECEDORES!A:D,4,0)</f>
        <v>23.080.842/0001-04</v>
      </c>
      <c r="D3039" s="13" t="s">
        <v>4370</v>
      </c>
      <c r="E3039" s="20" t="str">
        <f t="shared" si="205"/>
        <v>04 0051</v>
      </c>
      <c r="F3039" s="28" t="s">
        <v>4948</v>
      </c>
      <c r="G3039" s="21" t="str">
        <f>VLOOKUP(E3039,'FILIAIS PETZ'!A:E,5,0)</f>
        <v>PETZ TAMBORÉ</v>
      </c>
      <c r="H3039" s="20" t="str">
        <f>VLOOKUP(E3039,'FILIAIS PETZ'!A:D,4,0)</f>
        <v>TMBO-SP</v>
      </c>
      <c r="I3039" s="85">
        <v>45421</v>
      </c>
      <c r="J3039" s="9">
        <v>908225</v>
      </c>
      <c r="K3039" s="9" t="s">
        <v>5858</v>
      </c>
      <c r="L3039" s="83" t="s">
        <v>7727</v>
      </c>
      <c r="M3039" s="85">
        <v>45427</v>
      </c>
      <c r="N3039" s="85">
        <v>45462</v>
      </c>
      <c r="O3039" s="85">
        <v>45447</v>
      </c>
      <c r="P3039" s="55" t="s">
        <v>4990</v>
      </c>
      <c r="Q3039" s="84">
        <v>3</v>
      </c>
      <c r="R3039" s="84">
        <v>1</v>
      </c>
      <c r="S3039" s="84">
        <v>8</v>
      </c>
      <c r="T3039" s="84" t="s">
        <v>32</v>
      </c>
      <c r="U3039" s="84">
        <v>11002</v>
      </c>
      <c r="V3039" s="84">
        <v>11002</v>
      </c>
      <c r="W3039" s="84" t="s">
        <v>4984</v>
      </c>
      <c r="X3039" s="84" t="s">
        <v>4985</v>
      </c>
      <c r="Y3039" s="9" t="s">
        <v>4993</v>
      </c>
      <c r="Z3039" s="9" t="s">
        <v>8408</v>
      </c>
      <c r="AA3039" s="9" t="s">
        <v>4989</v>
      </c>
      <c r="AB3039" s="9" t="s">
        <v>12941</v>
      </c>
      <c r="AC3039" s="84" t="s">
        <v>5006</v>
      </c>
      <c r="AD3039" s="29" t="s">
        <v>7878</v>
      </c>
      <c r="AE3039" s="20" t="str">
        <f>VLOOKUP(E3039,'FILIAIS PETZ'!A:Q,17,0)</f>
        <v>SP7</v>
      </c>
      <c r="AF3039" s="20" t="str">
        <f>VLOOKUP(E3039,'FILIAIS PETZ'!A:Q,3,0)</f>
        <v>FELICIO</v>
      </c>
      <c r="AG3039" s="20" t="str">
        <f>VLOOKUP(E3039,'FILIAIS PETZ'!A:Q,2,0)</f>
        <v>R3</v>
      </c>
      <c r="AH3039" s="75">
        <v>1230</v>
      </c>
      <c r="AI3039" s="16" t="s">
        <v>7549</v>
      </c>
      <c r="AJ3039" s="43">
        <f>VLOOKUP(E3039,'FILIAIS PETZ'!$A$2:$K$2000,11,0)</f>
        <v>18328118004872</v>
      </c>
      <c r="AK3039" s="44">
        <f t="shared" si="204"/>
        <v>18328118004872</v>
      </c>
    </row>
    <row r="3040" spans="1:37" s="14" customFormat="1" ht="15" customHeight="1" thickBot="1" x14ac:dyDescent="0.25">
      <c r="A3040" s="9">
        <f t="shared" si="203"/>
        <v>908226</v>
      </c>
      <c r="B3040" s="18">
        <f>VLOOKUP(C3040,FORNECEDORES!D:E,2,0)</f>
        <v>530375</v>
      </c>
      <c r="C3040" s="19" t="str">
        <f>VLOOKUP(D3040,FORNECEDORES!A:D,4,0)</f>
        <v>23.080.842/0001-04</v>
      </c>
      <c r="D3040" s="13" t="s">
        <v>4370</v>
      </c>
      <c r="E3040" s="20" t="str">
        <f t="shared" si="205"/>
        <v>04 0051</v>
      </c>
      <c r="F3040" s="28" t="s">
        <v>4948</v>
      </c>
      <c r="G3040" s="21" t="str">
        <f>VLOOKUP(E3040,'FILIAIS PETZ'!A:E,5,0)</f>
        <v>PETZ TAMBORÉ</v>
      </c>
      <c r="H3040" s="20" t="str">
        <f>VLOOKUP(E3040,'FILIAIS PETZ'!A:D,4,0)</f>
        <v>TMBO-SP</v>
      </c>
      <c r="I3040" s="85">
        <v>45421</v>
      </c>
      <c r="J3040" s="9">
        <v>908226</v>
      </c>
      <c r="K3040" s="9" t="s">
        <v>5858</v>
      </c>
      <c r="L3040" s="83" t="s">
        <v>7728</v>
      </c>
      <c r="M3040" s="85">
        <v>45427</v>
      </c>
      <c r="N3040" s="85">
        <v>45462</v>
      </c>
      <c r="O3040" s="85">
        <v>45447</v>
      </c>
      <c r="P3040" s="55" t="s">
        <v>4990</v>
      </c>
      <c r="Q3040" s="84">
        <v>3</v>
      </c>
      <c r="R3040" s="84">
        <v>1</v>
      </c>
      <c r="S3040" s="84">
        <v>8</v>
      </c>
      <c r="T3040" s="84" t="s">
        <v>32</v>
      </c>
      <c r="U3040" s="84">
        <v>11002</v>
      </c>
      <c r="V3040" s="84">
        <v>11002</v>
      </c>
      <c r="W3040" s="84" t="s">
        <v>4984</v>
      </c>
      <c r="X3040" s="84" t="s">
        <v>4985</v>
      </c>
      <c r="Y3040" s="9" t="s">
        <v>4993</v>
      </c>
      <c r="Z3040" s="9" t="s">
        <v>8408</v>
      </c>
      <c r="AA3040" s="9" t="s">
        <v>4989</v>
      </c>
      <c r="AB3040" s="9" t="s">
        <v>12941</v>
      </c>
      <c r="AC3040" s="84" t="s">
        <v>5006</v>
      </c>
      <c r="AD3040" s="29" t="s">
        <v>7878</v>
      </c>
      <c r="AE3040" s="20" t="str">
        <f>VLOOKUP(E3040,'FILIAIS PETZ'!A:Q,17,0)</f>
        <v>SP7</v>
      </c>
      <c r="AF3040" s="20" t="str">
        <f>VLOOKUP(E3040,'FILIAIS PETZ'!A:Q,3,0)</f>
        <v>FELICIO</v>
      </c>
      <c r="AG3040" s="20" t="str">
        <f>VLOOKUP(E3040,'FILIAIS PETZ'!A:Q,2,0)</f>
        <v>R3</v>
      </c>
      <c r="AH3040" s="75">
        <v>1385</v>
      </c>
      <c r="AI3040" s="16" t="s">
        <v>7550</v>
      </c>
      <c r="AJ3040" s="43">
        <f>VLOOKUP(E3040,'FILIAIS PETZ'!$A$2:$K$2000,11,0)</f>
        <v>18328118004872</v>
      </c>
      <c r="AK3040" s="44">
        <f t="shared" si="204"/>
        <v>18328118004872</v>
      </c>
    </row>
    <row r="3041" spans="1:37" s="14" customFormat="1" ht="15" customHeight="1" thickBot="1" x14ac:dyDescent="0.25">
      <c r="A3041" s="9">
        <f t="shared" si="203"/>
        <v>908228</v>
      </c>
      <c r="B3041" s="18">
        <f>VLOOKUP(C3041,FORNECEDORES!D:E,2,0)</f>
        <v>55664</v>
      </c>
      <c r="C3041" s="19" t="str">
        <f>VLOOKUP(D3041,FORNECEDORES!A:D,4,0)</f>
        <v>25.064.681/0001-82</v>
      </c>
      <c r="D3041" s="13" t="s">
        <v>7557</v>
      </c>
      <c r="E3041" s="20" t="str">
        <f t="shared" si="205"/>
        <v>04 0032</v>
      </c>
      <c r="F3041" s="28" t="s">
        <v>4951</v>
      </c>
      <c r="G3041" s="21" t="str">
        <f>VLOOKUP(E3041,'FILIAIS PETZ'!A:E,5,0)</f>
        <v>PETZ JAGUARE</v>
      </c>
      <c r="H3041" s="20" t="str">
        <f>VLOOKUP(E3041,'FILIAIS PETZ'!A:D,4,0)</f>
        <v>JGRE-SP</v>
      </c>
      <c r="I3041" s="85">
        <v>45421</v>
      </c>
      <c r="J3041" s="9">
        <v>908228</v>
      </c>
      <c r="K3041" s="9" t="s">
        <v>5858</v>
      </c>
      <c r="L3041" s="83" t="s">
        <v>7556</v>
      </c>
      <c r="M3041" s="85">
        <v>45423</v>
      </c>
      <c r="N3041" s="85">
        <v>45462</v>
      </c>
      <c r="O3041" s="85">
        <v>45447</v>
      </c>
      <c r="P3041" s="55" t="s">
        <v>4990</v>
      </c>
      <c r="Q3041" s="84">
        <v>3</v>
      </c>
      <c r="R3041" s="84">
        <v>1</v>
      </c>
      <c r="S3041" s="84">
        <v>8</v>
      </c>
      <c r="T3041" s="84" t="s">
        <v>32</v>
      </c>
      <c r="U3041" s="84">
        <v>11002</v>
      </c>
      <c r="V3041" s="84">
        <v>11002</v>
      </c>
      <c r="W3041" s="84" t="s">
        <v>4984</v>
      </c>
      <c r="X3041" s="84" t="s">
        <v>4985</v>
      </c>
      <c r="Y3041" s="57" t="s">
        <v>4993</v>
      </c>
      <c r="Z3041" s="9" t="s">
        <v>4993</v>
      </c>
      <c r="AA3041" s="9" t="s">
        <v>4989</v>
      </c>
      <c r="AB3041" s="9" t="s">
        <v>5005</v>
      </c>
      <c r="AC3041" s="84" t="s">
        <v>5006</v>
      </c>
      <c r="AD3041" s="29"/>
      <c r="AE3041" s="20" t="str">
        <f>VLOOKUP(E3041,'FILIAIS PETZ'!A:Q,17,0)</f>
        <v>SP7</v>
      </c>
      <c r="AF3041" s="20" t="str">
        <f>VLOOKUP(E3041,'FILIAIS PETZ'!A:Q,3,0)</f>
        <v>FELICIO</v>
      </c>
      <c r="AG3041" s="20" t="str">
        <f>VLOOKUP(E3041,'FILIAIS PETZ'!A:Q,2,0)</f>
        <v>R3</v>
      </c>
      <c r="AH3041" s="75">
        <v>1495</v>
      </c>
      <c r="AI3041" s="16" t="s">
        <v>7551</v>
      </c>
      <c r="AJ3041" s="43">
        <f>VLOOKUP(E3041,'FILIAIS PETZ'!$A$2:$K$2000,11,0)</f>
        <v>18328118003205</v>
      </c>
      <c r="AK3041" s="44">
        <f t="shared" si="204"/>
        <v>18328118003205</v>
      </c>
    </row>
    <row r="3042" spans="1:37" s="14" customFormat="1" ht="15" customHeight="1" thickBot="1" x14ac:dyDescent="0.25">
      <c r="A3042" s="9">
        <f t="shared" si="203"/>
        <v>908231</v>
      </c>
      <c r="B3042" s="18">
        <f>VLOOKUP(C3042,FORNECEDORES!D:E,2,0)</f>
        <v>14456</v>
      </c>
      <c r="C3042" s="19" t="str">
        <f>VLOOKUP(D3042,FORNECEDORES!A:D,4,0)</f>
        <v>29.274.777/0001-26</v>
      </c>
      <c r="D3042" s="13" t="s">
        <v>2689</v>
      </c>
      <c r="E3042" s="20" t="str">
        <f t="shared" si="205"/>
        <v>04 0165</v>
      </c>
      <c r="F3042" s="28" t="s">
        <v>4935</v>
      </c>
      <c r="G3042" s="21" t="str">
        <f>VLOOKUP(E3042,'FILIAIS PETZ'!A:E,5,0)</f>
        <v>PETZ CARAPICUIBA</v>
      </c>
      <c r="H3042" s="20" t="str">
        <f>VLOOKUP(E3042,'FILIAIS PETZ'!A:D,4,0)</f>
        <v>CPIC-SP</v>
      </c>
      <c r="I3042" s="85">
        <v>45421</v>
      </c>
      <c r="J3042" s="9">
        <v>908231</v>
      </c>
      <c r="K3042" s="9" t="s">
        <v>5858</v>
      </c>
      <c r="L3042" s="83" t="s">
        <v>7701</v>
      </c>
      <c r="M3042" s="85">
        <v>45427</v>
      </c>
      <c r="N3042" s="85">
        <v>45462</v>
      </c>
      <c r="O3042" s="85">
        <v>45432</v>
      </c>
      <c r="P3042" s="55" t="s">
        <v>4990</v>
      </c>
      <c r="Q3042" s="84">
        <v>3</v>
      </c>
      <c r="R3042" s="84">
        <v>1</v>
      </c>
      <c r="S3042" s="84">
        <v>8</v>
      </c>
      <c r="T3042" s="84" t="s">
        <v>32</v>
      </c>
      <c r="U3042" s="84">
        <v>11002</v>
      </c>
      <c r="V3042" s="84">
        <v>11002</v>
      </c>
      <c r="W3042" s="84" t="s">
        <v>5019</v>
      </c>
      <c r="X3042" s="84" t="s">
        <v>4996</v>
      </c>
      <c r="Y3042" s="10" t="s">
        <v>4993</v>
      </c>
      <c r="Z3042" s="10" t="s">
        <v>4993</v>
      </c>
      <c r="AA3042" s="10" t="s">
        <v>4987</v>
      </c>
      <c r="AB3042" s="9" t="s">
        <v>12941</v>
      </c>
      <c r="AC3042" s="84" t="s">
        <v>5006</v>
      </c>
      <c r="AD3042" s="29"/>
      <c r="AE3042" s="20" t="str">
        <f>VLOOKUP(E3042,'FILIAIS PETZ'!A:Q,17,0)</f>
        <v>SP7</v>
      </c>
      <c r="AF3042" s="20" t="str">
        <f>VLOOKUP(E3042,'FILIAIS PETZ'!A:Q,3,0)</f>
        <v>FELICIO</v>
      </c>
      <c r="AG3042" s="20" t="str">
        <f>VLOOKUP(E3042,'FILIAIS PETZ'!A:Q,2,0)</f>
        <v>R3</v>
      </c>
      <c r="AH3042" s="75">
        <v>2490</v>
      </c>
      <c r="AI3042" s="16" t="s">
        <v>7552</v>
      </c>
      <c r="AJ3042" s="43">
        <f>VLOOKUP(E3042,'FILIAIS PETZ'!$A$2:$K$2000,11,0)</f>
        <v>18328118015726</v>
      </c>
      <c r="AK3042" s="44">
        <f t="shared" si="204"/>
        <v>18328118015726</v>
      </c>
    </row>
    <row r="3043" spans="1:37" s="14" customFormat="1" ht="15" customHeight="1" thickBot="1" x14ac:dyDescent="0.25">
      <c r="A3043" s="9">
        <f t="shared" si="203"/>
        <v>908235</v>
      </c>
      <c r="B3043" s="18">
        <f>VLOOKUP(C3043,FORNECEDORES!D:E,2,0)</f>
        <v>14456</v>
      </c>
      <c r="C3043" s="19" t="str">
        <f>VLOOKUP(D3043,FORNECEDORES!A:D,4,0)</f>
        <v>29.274.777/0001-26</v>
      </c>
      <c r="D3043" s="13" t="s">
        <v>2689</v>
      </c>
      <c r="E3043" s="20" t="str">
        <f t="shared" si="205"/>
        <v>04 0051</v>
      </c>
      <c r="F3043" s="28" t="s">
        <v>4948</v>
      </c>
      <c r="G3043" s="21" t="str">
        <f>VLOOKUP(E3043,'FILIAIS PETZ'!A:E,5,0)</f>
        <v>PETZ TAMBORÉ</v>
      </c>
      <c r="H3043" s="20" t="str">
        <f>VLOOKUP(E3043,'FILIAIS PETZ'!A:D,4,0)</f>
        <v>TMBO-SP</v>
      </c>
      <c r="I3043" s="85">
        <v>45421</v>
      </c>
      <c r="J3043" s="9">
        <v>908235</v>
      </c>
      <c r="K3043" s="9" t="s">
        <v>5858</v>
      </c>
      <c r="L3043" s="83" t="s">
        <v>7702</v>
      </c>
      <c r="M3043" s="85">
        <v>45427</v>
      </c>
      <c r="N3043" s="85">
        <v>45462</v>
      </c>
      <c r="O3043" s="85">
        <v>45432</v>
      </c>
      <c r="P3043" s="55" t="s">
        <v>4990</v>
      </c>
      <c r="Q3043" s="84">
        <v>3</v>
      </c>
      <c r="R3043" s="84">
        <v>1</v>
      </c>
      <c r="S3043" s="84">
        <v>8</v>
      </c>
      <c r="T3043" s="84" t="s">
        <v>32</v>
      </c>
      <c r="U3043" s="84">
        <v>11002</v>
      </c>
      <c r="V3043" s="84">
        <v>11002</v>
      </c>
      <c r="W3043" s="84" t="s">
        <v>5182</v>
      </c>
      <c r="X3043" s="84" t="s">
        <v>4985</v>
      </c>
      <c r="Y3043" s="9" t="s">
        <v>4993</v>
      </c>
      <c r="Z3043" s="9" t="s">
        <v>8408</v>
      </c>
      <c r="AA3043" s="9" t="s">
        <v>4989</v>
      </c>
      <c r="AB3043" s="9" t="s">
        <v>12941</v>
      </c>
      <c r="AC3043" s="84" t="s">
        <v>5006</v>
      </c>
      <c r="AD3043" s="29" t="s">
        <v>7878</v>
      </c>
      <c r="AE3043" s="20" t="str">
        <f>VLOOKUP(E3043,'FILIAIS PETZ'!A:Q,17,0)</f>
        <v>SP7</v>
      </c>
      <c r="AF3043" s="20" t="str">
        <f>VLOOKUP(E3043,'FILIAIS PETZ'!A:Q,3,0)</f>
        <v>FELICIO</v>
      </c>
      <c r="AG3043" s="20" t="str">
        <f>VLOOKUP(E3043,'FILIAIS PETZ'!A:Q,2,0)</f>
        <v>R3</v>
      </c>
      <c r="AH3043" s="75">
        <v>590</v>
      </c>
      <c r="AI3043" s="16" t="s">
        <v>7553</v>
      </c>
      <c r="AJ3043" s="43">
        <f>VLOOKUP(E3043,'FILIAIS PETZ'!$A$2:$K$2000,11,0)</f>
        <v>18328118004872</v>
      </c>
      <c r="AK3043" s="44">
        <f t="shared" si="204"/>
        <v>18328118004872</v>
      </c>
    </row>
    <row r="3044" spans="1:37" s="14" customFormat="1" ht="15" customHeight="1" thickBot="1" x14ac:dyDescent="0.25">
      <c r="A3044" s="9">
        <f t="shared" si="203"/>
        <v>908240</v>
      </c>
      <c r="B3044" s="18">
        <f>VLOOKUP(C3044,FORNECEDORES!D:E,2,0)</f>
        <v>9057</v>
      </c>
      <c r="C3044" s="19" t="str">
        <f>VLOOKUP(D3044,FORNECEDORES!A:D,4,0)</f>
        <v>19.357.006/0001-49</v>
      </c>
      <c r="D3044" s="13" t="s">
        <v>2290</v>
      </c>
      <c r="E3044" s="20" t="str">
        <f t="shared" si="205"/>
        <v>04 0237</v>
      </c>
      <c r="F3044" s="28" t="s">
        <v>6532</v>
      </c>
      <c r="G3044" s="21" t="str">
        <f>VLOOKUP(E3044,'FILIAIS PETZ'!A:E,5,0)</f>
        <v>PETZ INDEPENDENCIA SHOPPING</v>
      </c>
      <c r="H3044" s="20" t="str">
        <f>VLOOKUP(E3044,'FILIAIS PETZ'!A:D,4,0)</f>
        <v>SIND-MG</v>
      </c>
      <c r="I3044" s="85">
        <v>45421</v>
      </c>
      <c r="J3044" s="9">
        <v>908240</v>
      </c>
      <c r="K3044" s="9" t="s">
        <v>5858</v>
      </c>
      <c r="L3044" s="83" t="s">
        <v>7612</v>
      </c>
      <c r="M3044" s="85">
        <v>45425</v>
      </c>
      <c r="N3044" s="85">
        <v>45448</v>
      </c>
      <c r="O3044" s="85">
        <v>45426</v>
      </c>
      <c r="P3044" s="55" t="s">
        <v>4990</v>
      </c>
      <c r="Q3044" s="84">
        <v>3</v>
      </c>
      <c r="R3044" s="84">
        <v>1</v>
      </c>
      <c r="S3044" s="84">
        <v>8</v>
      </c>
      <c r="T3044" s="84" t="s">
        <v>32</v>
      </c>
      <c r="U3044" s="84">
        <v>11002</v>
      </c>
      <c r="V3044" s="84">
        <v>11002</v>
      </c>
      <c r="W3044" s="84" t="s">
        <v>5039</v>
      </c>
      <c r="X3044" s="84" t="s">
        <v>4985</v>
      </c>
      <c r="Y3044" s="10" t="s">
        <v>4993</v>
      </c>
      <c r="Z3044" s="10" t="s">
        <v>4993</v>
      </c>
      <c r="AA3044" s="10" t="s">
        <v>4989</v>
      </c>
      <c r="AB3044" s="10" t="s">
        <v>12941</v>
      </c>
      <c r="AC3044" s="84" t="s">
        <v>5006</v>
      </c>
      <c r="AD3044" s="29"/>
      <c r="AE3044" s="20" t="str">
        <f>VLOOKUP(E3044,'FILIAIS PETZ'!A:Q,17,0)</f>
        <v>MG-1</v>
      </c>
      <c r="AF3044" s="20" t="str">
        <f>VLOOKUP(E3044,'FILIAIS PETZ'!A:Q,3,0)</f>
        <v>FELICIO</v>
      </c>
      <c r="AG3044" s="20" t="str">
        <f>VLOOKUP(E3044,'FILIAIS PETZ'!A:Q,2,0)</f>
        <v>R3</v>
      </c>
      <c r="AH3044" s="75">
        <v>1840</v>
      </c>
      <c r="AI3044" s="16" t="s">
        <v>7554</v>
      </c>
      <c r="AJ3044" s="43">
        <f>VLOOKUP(E3044,'FILIAIS PETZ'!$A$2:$K$2000,11,0)</f>
        <v>18328118022501</v>
      </c>
      <c r="AK3044" s="44">
        <f t="shared" si="204"/>
        <v>18328118022501</v>
      </c>
    </row>
    <row r="3045" spans="1:37" s="14" customFormat="1" ht="15" customHeight="1" thickBot="1" x14ac:dyDescent="0.25">
      <c r="A3045" s="9">
        <f t="shared" si="203"/>
        <v>908242</v>
      </c>
      <c r="B3045" s="18">
        <f>VLOOKUP(C3045,FORNECEDORES!D:E,2,0)</f>
        <v>571449</v>
      </c>
      <c r="C3045" s="19" t="str">
        <f>VLOOKUP(D3045,FORNECEDORES!A:D,4,0)</f>
        <v>31.166.517/0001-89</v>
      </c>
      <c r="D3045" s="13" t="s">
        <v>4529</v>
      </c>
      <c r="E3045" s="20" t="str">
        <f t="shared" si="205"/>
        <v>04 0026</v>
      </c>
      <c r="F3045" s="28" t="s">
        <v>4949</v>
      </c>
      <c r="G3045" s="21" t="str">
        <f>VLOOKUP(E3045,'FILIAIS PETZ'!A:E,5,0)</f>
        <v>PETZ IGUATEMI ESPLANADA</v>
      </c>
      <c r="H3045" s="20" t="str">
        <f>VLOOKUP(E3045,'FILIAIS PETZ'!A:D,4,0)</f>
        <v>IGES-SP</v>
      </c>
      <c r="I3045" s="85">
        <v>45421</v>
      </c>
      <c r="J3045" s="9">
        <v>908242</v>
      </c>
      <c r="K3045" s="9" t="s">
        <v>5858</v>
      </c>
      <c r="L3045" s="83" t="s">
        <v>6841</v>
      </c>
      <c r="M3045" s="85">
        <v>45425</v>
      </c>
      <c r="N3045" s="85">
        <v>45448</v>
      </c>
      <c r="O3045" s="85">
        <v>45426</v>
      </c>
      <c r="P3045" s="55" t="s">
        <v>4990</v>
      </c>
      <c r="Q3045" s="84">
        <v>3</v>
      </c>
      <c r="R3045" s="84">
        <v>1</v>
      </c>
      <c r="S3045" s="84">
        <v>8</v>
      </c>
      <c r="T3045" s="84" t="s">
        <v>32</v>
      </c>
      <c r="U3045" s="84">
        <v>11002</v>
      </c>
      <c r="V3045" s="84">
        <v>11002</v>
      </c>
      <c r="W3045" s="84" t="s">
        <v>4984</v>
      </c>
      <c r="X3045" s="84" t="s">
        <v>4985</v>
      </c>
      <c r="Y3045" s="10" t="s">
        <v>4980</v>
      </c>
      <c r="Z3045" s="10" t="s">
        <v>4980</v>
      </c>
      <c r="AA3045" s="10" t="s">
        <v>4989</v>
      </c>
      <c r="AB3045" s="9" t="s">
        <v>5005</v>
      </c>
      <c r="AC3045" s="84" t="s">
        <v>5006</v>
      </c>
      <c r="AD3045" s="29"/>
      <c r="AE3045" s="20" t="str">
        <f>VLOOKUP(E3045,'FILIAIS PETZ'!A:Q,17,0)</f>
        <v>SP7</v>
      </c>
      <c r="AF3045" s="20" t="str">
        <f>VLOOKUP(E3045,'FILIAIS PETZ'!A:Q,3,0)</f>
        <v>FELICIO</v>
      </c>
      <c r="AG3045" s="20" t="str">
        <f>VLOOKUP(E3045,'FILIAIS PETZ'!A:Q,2,0)</f>
        <v>R3</v>
      </c>
      <c r="AH3045" s="75">
        <v>380</v>
      </c>
      <c r="AI3045" s="16" t="s">
        <v>7555</v>
      </c>
      <c r="AJ3045" s="43">
        <f>VLOOKUP(E3045,'FILIAIS PETZ'!$A$2:$K$2000,11,0)</f>
        <v>18328118002667</v>
      </c>
      <c r="AK3045" s="44">
        <f t="shared" si="204"/>
        <v>18328118002667</v>
      </c>
    </row>
    <row r="3046" spans="1:37" s="14" customFormat="1" ht="15" customHeight="1" thickBot="1" x14ac:dyDescent="0.25">
      <c r="A3046" s="9">
        <v>907072</v>
      </c>
      <c r="B3046" s="18">
        <f>VLOOKUP(C3046,FORNECEDORES!D:E,2,0)</f>
        <v>39969</v>
      </c>
      <c r="C3046" s="19" t="str">
        <f>VLOOKUP(D3046,FORNECEDORES!A:D,4,0)</f>
        <v>23.457.797/0001-56</v>
      </c>
      <c r="D3046" s="13" t="s">
        <v>2466</v>
      </c>
      <c r="E3046" s="20" t="str">
        <f t="shared" si="205"/>
        <v>04 0208</v>
      </c>
      <c r="F3046" s="28" t="s">
        <v>8975</v>
      </c>
      <c r="G3046" s="21" t="str">
        <f>VLOOKUP(E3046,'FILIAIS PETZ'!A:E,5,0)</f>
        <v>PETZ AVENIDA ANGELICA</v>
      </c>
      <c r="H3046" s="20" t="str">
        <f>VLOOKUP(E3046,'FILIAIS PETZ'!A:D,4,0)</f>
        <v>ANGL-SP</v>
      </c>
      <c r="I3046" s="85">
        <v>45421</v>
      </c>
      <c r="J3046" s="9">
        <v>907072</v>
      </c>
      <c r="K3046" s="9" t="s">
        <v>9035</v>
      </c>
      <c r="L3046" s="83" t="s">
        <v>10604</v>
      </c>
      <c r="M3046" s="85">
        <v>45422</v>
      </c>
      <c r="N3046" s="85">
        <v>45441</v>
      </c>
      <c r="O3046" s="85">
        <v>45426</v>
      </c>
      <c r="P3046" s="57" t="s">
        <v>4990</v>
      </c>
      <c r="Q3046" s="84">
        <v>3</v>
      </c>
      <c r="R3046" s="84">
        <v>1</v>
      </c>
      <c r="S3046" s="84">
        <v>8</v>
      </c>
      <c r="T3046" s="84" t="s">
        <v>32</v>
      </c>
      <c r="U3046" s="84">
        <v>11002</v>
      </c>
      <c r="V3046" s="84">
        <v>11002</v>
      </c>
      <c r="W3046" s="84" t="s">
        <v>5107</v>
      </c>
      <c r="X3046" s="84" t="s">
        <v>4985</v>
      </c>
      <c r="Y3046" s="9" t="s">
        <v>4997</v>
      </c>
      <c r="Z3046" s="9" t="s">
        <v>4993</v>
      </c>
      <c r="AA3046" s="9" t="s">
        <v>4989</v>
      </c>
      <c r="AB3046" s="9" t="s">
        <v>12941</v>
      </c>
      <c r="AC3046" s="84" t="s">
        <v>5006</v>
      </c>
      <c r="AD3046" s="29"/>
      <c r="AE3046" s="20" t="str">
        <f>VLOOKUP(E3046,'FILIAIS PETZ'!A:Q,17,0)</f>
        <v>SP2</v>
      </c>
      <c r="AF3046" s="20" t="str">
        <f>VLOOKUP(E3046,'FILIAIS PETZ'!A:Q,3,0)</f>
        <v>FELICIO</v>
      </c>
      <c r="AG3046" s="20" t="str">
        <f>VLOOKUP(E3046,'FILIAIS PETZ'!A:Q,2,0)</f>
        <v>R3</v>
      </c>
      <c r="AH3046" s="75">
        <v>200</v>
      </c>
      <c r="AI3046" s="16" t="s">
        <v>10605</v>
      </c>
      <c r="AJ3046" s="43">
        <f>VLOOKUP(E3046,'FILIAIS PETZ'!$A$2:$K$2000,11,0)</f>
        <v>18328118019551</v>
      </c>
      <c r="AK3046" s="44">
        <v>18328118019551</v>
      </c>
    </row>
    <row r="3047" spans="1:37" s="14" customFormat="1" ht="15" customHeight="1" thickBot="1" x14ac:dyDescent="0.25">
      <c r="A3047" s="9">
        <v>907074</v>
      </c>
      <c r="B3047" s="18">
        <f>VLOOKUP(C3047,FORNECEDORES!D:E,2,0)</f>
        <v>39969</v>
      </c>
      <c r="C3047" s="19" t="str">
        <f>VLOOKUP(D3047,FORNECEDORES!A:D,4,0)</f>
        <v>23.457.797/0001-56</v>
      </c>
      <c r="D3047" s="13" t="s">
        <v>2466</v>
      </c>
      <c r="E3047" s="20" t="str">
        <f t="shared" si="205"/>
        <v>04 0208</v>
      </c>
      <c r="F3047" s="28" t="s">
        <v>8975</v>
      </c>
      <c r="G3047" s="21" t="str">
        <f>VLOOKUP(E3047,'FILIAIS PETZ'!A:E,5,0)</f>
        <v>PETZ AVENIDA ANGELICA</v>
      </c>
      <c r="H3047" s="20" t="str">
        <f>VLOOKUP(E3047,'FILIAIS PETZ'!A:D,4,0)</f>
        <v>ANGL-SP</v>
      </c>
      <c r="I3047" s="85">
        <v>45421</v>
      </c>
      <c r="J3047" s="9">
        <v>907074</v>
      </c>
      <c r="K3047" s="9" t="s">
        <v>9035</v>
      </c>
      <c r="L3047" s="83" t="s">
        <v>10606</v>
      </c>
      <c r="M3047" s="85">
        <v>45422</v>
      </c>
      <c r="N3047" s="85">
        <v>45441</v>
      </c>
      <c r="O3047" s="85">
        <v>45426</v>
      </c>
      <c r="P3047" s="57" t="s">
        <v>4990</v>
      </c>
      <c r="Q3047" s="84">
        <v>3</v>
      </c>
      <c r="R3047" s="84">
        <v>1</v>
      </c>
      <c r="S3047" s="84">
        <v>8</v>
      </c>
      <c r="T3047" s="84" t="s">
        <v>32</v>
      </c>
      <c r="U3047" s="84">
        <v>11002</v>
      </c>
      <c r="V3047" s="84">
        <v>11002</v>
      </c>
      <c r="W3047" s="84" t="s">
        <v>5024</v>
      </c>
      <c r="X3047" s="84" t="s">
        <v>4985</v>
      </c>
      <c r="Y3047" s="9" t="s">
        <v>4997</v>
      </c>
      <c r="Z3047" s="9" t="s">
        <v>4993</v>
      </c>
      <c r="AA3047" s="9" t="s">
        <v>4989</v>
      </c>
      <c r="AB3047" s="9" t="s">
        <v>12941</v>
      </c>
      <c r="AC3047" s="84" t="s">
        <v>5006</v>
      </c>
      <c r="AD3047" s="29"/>
      <c r="AE3047" s="20" t="str">
        <f>VLOOKUP(E3047,'FILIAIS PETZ'!A:Q,17,0)</f>
        <v>SP2</v>
      </c>
      <c r="AF3047" s="20" t="str">
        <f>VLOOKUP(E3047,'FILIAIS PETZ'!A:Q,3,0)</f>
        <v>FELICIO</v>
      </c>
      <c r="AG3047" s="20" t="str">
        <f>VLOOKUP(E3047,'FILIAIS PETZ'!A:Q,2,0)</f>
        <v>R3</v>
      </c>
      <c r="AH3047" s="75">
        <v>300</v>
      </c>
      <c r="AI3047" s="16" t="s">
        <v>10607</v>
      </c>
      <c r="AJ3047" s="43">
        <f>VLOOKUP(E3047,'FILIAIS PETZ'!$A$2:$K$2000,11,0)</f>
        <v>18328118019551</v>
      </c>
      <c r="AK3047" s="44">
        <v>18328118019551</v>
      </c>
    </row>
    <row r="3048" spans="1:37" s="14" customFormat="1" ht="15" customHeight="1" thickBot="1" x14ac:dyDescent="0.25">
      <c r="A3048" s="9">
        <v>907076</v>
      </c>
      <c r="B3048" s="18">
        <f>VLOOKUP(C3048,FORNECEDORES!D:E,2,0)</f>
        <v>39969</v>
      </c>
      <c r="C3048" s="19" t="str">
        <f>VLOOKUP(D3048,FORNECEDORES!A:D,4,0)</f>
        <v>23.457.797/0001-56</v>
      </c>
      <c r="D3048" s="13" t="s">
        <v>2466</v>
      </c>
      <c r="E3048" s="20" t="str">
        <f t="shared" si="205"/>
        <v>04 0208</v>
      </c>
      <c r="F3048" s="28" t="s">
        <v>8975</v>
      </c>
      <c r="G3048" s="21" t="str">
        <f>VLOOKUP(E3048,'FILIAIS PETZ'!A:E,5,0)</f>
        <v>PETZ AVENIDA ANGELICA</v>
      </c>
      <c r="H3048" s="20" t="str">
        <f>VLOOKUP(E3048,'FILIAIS PETZ'!A:D,4,0)</f>
        <v>ANGL-SP</v>
      </c>
      <c r="I3048" s="85">
        <v>45421</v>
      </c>
      <c r="J3048" s="9">
        <v>907076</v>
      </c>
      <c r="K3048" s="9" t="s">
        <v>9035</v>
      </c>
      <c r="L3048" s="83" t="s">
        <v>10608</v>
      </c>
      <c r="M3048" s="85">
        <v>45422</v>
      </c>
      <c r="N3048" s="85">
        <v>45441</v>
      </c>
      <c r="O3048" s="85">
        <v>45426</v>
      </c>
      <c r="P3048" s="57" t="s">
        <v>4990</v>
      </c>
      <c r="Q3048" s="84">
        <v>3</v>
      </c>
      <c r="R3048" s="84">
        <v>1</v>
      </c>
      <c r="S3048" s="84">
        <v>8</v>
      </c>
      <c r="T3048" s="84" t="s">
        <v>32</v>
      </c>
      <c r="U3048" s="84">
        <v>11002</v>
      </c>
      <c r="V3048" s="84">
        <v>11002</v>
      </c>
      <c r="W3048" s="84" t="s">
        <v>5019</v>
      </c>
      <c r="X3048" s="84" t="s">
        <v>4985</v>
      </c>
      <c r="Y3048" s="9" t="s">
        <v>4997</v>
      </c>
      <c r="Z3048" s="9" t="s">
        <v>4993</v>
      </c>
      <c r="AA3048" s="9" t="s">
        <v>4989</v>
      </c>
      <c r="AB3048" s="9" t="s">
        <v>12941</v>
      </c>
      <c r="AC3048" s="84" t="s">
        <v>5006</v>
      </c>
      <c r="AD3048" s="29"/>
      <c r="AE3048" s="20" t="str">
        <f>VLOOKUP(E3048,'FILIAIS PETZ'!A:Q,17,0)</f>
        <v>SP2</v>
      </c>
      <c r="AF3048" s="20" t="str">
        <f>VLOOKUP(E3048,'FILIAIS PETZ'!A:Q,3,0)</f>
        <v>FELICIO</v>
      </c>
      <c r="AG3048" s="20" t="str">
        <f>VLOOKUP(E3048,'FILIAIS PETZ'!A:Q,2,0)</f>
        <v>R3</v>
      </c>
      <c r="AH3048" s="75">
        <v>120</v>
      </c>
      <c r="AI3048" s="16" t="s">
        <v>10609</v>
      </c>
      <c r="AJ3048" s="43">
        <f>VLOOKUP(E3048,'FILIAIS PETZ'!$A$2:$K$2000,11,0)</f>
        <v>18328118019551</v>
      </c>
      <c r="AK3048" s="44">
        <v>18328118019551</v>
      </c>
    </row>
    <row r="3049" spans="1:37" s="14" customFormat="1" ht="15" customHeight="1" thickBot="1" x14ac:dyDescent="0.25">
      <c r="A3049" s="9">
        <v>907079</v>
      </c>
      <c r="B3049" s="18">
        <f>VLOOKUP(C3049,FORNECEDORES!D:E,2,0)</f>
        <v>39969</v>
      </c>
      <c r="C3049" s="19" t="str">
        <f>VLOOKUP(D3049,FORNECEDORES!A:D,4,0)</f>
        <v>23.457.797/0001-56</v>
      </c>
      <c r="D3049" s="13" t="s">
        <v>2466</v>
      </c>
      <c r="E3049" s="20" t="str">
        <f t="shared" si="205"/>
        <v>04 0208</v>
      </c>
      <c r="F3049" s="28" t="s">
        <v>8975</v>
      </c>
      <c r="G3049" s="21" t="str">
        <f>VLOOKUP(E3049,'FILIAIS PETZ'!A:E,5,0)</f>
        <v>PETZ AVENIDA ANGELICA</v>
      </c>
      <c r="H3049" s="20" t="str">
        <f>VLOOKUP(E3049,'FILIAIS PETZ'!A:D,4,0)</f>
        <v>ANGL-SP</v>
      </c>
      <c r="I3049" s="85">
        <v>45421</v>
      </c>
      <c r="J3049" s="9">
        <v>907079</v>
      </c>
      <c r="K3049" s="9" t="s">
        <v>9035</v>
      </c>
      <c r="L3049" s="83" t="s">
        <v>10610</v>
      </c>
      <c r="M3049" s="85">
        <v>45422</v>
      </c>
      <c r="N3049" s="85">
        <v>45441</v>
      </c>
      <c r="O3049" s="85">
        <v>45426</v>
      </c>
      <c r="P3049" s="57" t="s">
        <v>4990</v>
      </c>
      <c r="Q3049" s="84">
        <v>3</v>
      </c>
      <c r="R3049" s="84">
        <v>1</v>
      </c>
      <c r="S3049" s="84">
        <v>8</v>
      </c>
      <c r="T3049" s="84" t="s">
        <v>32</v>
      </c>
      <c r="U3049" s="84">
        <v>11002</v>
      </c>
      <c r="V3049" s="84">
        <v>11002</v>
      </c>
      <c r="W3049" s="84" t="s">
        <v>5021</v>
      </c>
      <c r="X3049" s="84" t="s">
        <v>4985</v>
      </c>
      <c r="Y3049" s="9" t="s">
        <v>4997</v>
      </c>
      <c r="Z3049" s="9" t="s">
        <v>4993</v>
      </c>
      <c r="AA3049" s="9" t="s">
        <v>4989</v>
      </c>
      <c r="AB3049" s="9" t="s">
        <v>12941</v>
      </c>
      <c r="AC3049" s="84" t="s">
        <v>5006</v>
      </c>
      <c r="AD3049" s="29"/>
      <c r="AE3049" s="20" t="str">
        <f>VLOOKUP(E3049,'FILIAIS PETZ'!A:Q,17,0)</f>
        <v>SP2</v>
      </c>
      <c r="AF3049" s="20" t="str">
        <f>VLOOKUP(E3049,'FILIAIS PETZ'!A:Q,3,0)</f>
        <v>FELICIO</v>
      </c>
      <c r="AG3049" s="20" t="str">
        <f>VLOOKUP(E3049,'FILIAIS PETZ'!A:Q,2,0)</f>
        <v>R3</v>
      </c>
      <c r="AH3049" s="75">
        <v>100</v>
      </c>
      <c r="AI3049" s="16" t="s">
        <v>10611</v>
      </c>
      <c r="AJ3049" s="43">
        <f>VLOOKUP(E3049,'FILIAIS PETZ'!$A$2:$K$2000,11,0)</f>
        <v>18328118019551</v>
      </c>
      <c r="AK3049" s="44">
        <v>18328118019551</v>
      </c>
    </row>
    <row r="3050" spans="1:37" s="14" customFormat="1" ht="15" customHeight="1" thickBot="1" x14ac:dyDescent="0.25">
      <c r="A3050" s="9">
        <v>907081</v>
      </c>
      <c r="B3050" s="18">
        <f>VLOOKUP(C3050,FORNECEDORES!D:E,2,0)</f>
        <v>39969</v>
      </c>
      <c r="C3050" s="19" t="str">
        <f>VLOOKUP(D3050,FORNECEDORES!A:D,4,0)</f>
        <v>23.457.797/0001-56</v>
      </c>
      <c r="D3050" s="13" t="s">
        <v>2466</v>
      </c>
      <c r="E3050" s="20" t="str">
        <f t="shared" si="205"/>
        <v>04 0208</v>
      </c>
      <c r="F3050" s="28" t="s">
        <v>8975</v>
      </c>
      <c r="G3050" s="21" t="str">
        <f>VLOOKUP(E3050,'FILIAIS PETZ'!A:E,5,0)</f>
        <v>PETZ AVENIDA ANGELICA</v>
      </c>
      <c r="H3050" s="20" t="str">
        <f>VLOOKUP(E3050,'FILIAIS PETZ'!A:D,4,0)</f>
        <v>ANGL-SP</v>
      </c>
      <c r="I3050" s="85">
        <v>45421</v>
      </c>
      <c r="J3050" s="9">
        <v>907081</v>
      </c>
      <c r="K3050" s="9" t="s">
        <v>9035</v>
      </c>
      <c r="L3050" s="83" t="s">
        <v>10612</v>
      </c>
      <c r="M3050" s="85">
        <v>45422</v>
      </c>
      <c r="N3050" s="85">
        <v>45441</v>
      </c>
      <c r="O3050" s="85">
        <v>45426</v>
      </c>
      <c r="P3050" s="57" t="s">
        <v>4990</v>
      </c>
      <c r="Q3050" s="84">
        <v>3</v>
      </c>
      <c r="R3050" s="84">
        <v>1</v>
      </c>
      <c r="S3050" s="84">
        <v>8</v>
      </c>
      <c r="T3050" s="84" t="s">
        <v>32</v>
      </c>
      <c r="U3050" s="84">
        <v>11002</v>
      </c>
      <c r="V3050" s="84">
        <v>11002</v>
      </c>
      <c r="W3050" s="84" t="s">
        <v>5024</v>
      </c>
      <c r="X3050" s="84" t="s">
        <v>4985</v>
      </c>
      <c r="Y3050" s="57" t="s">
        <v>4993</v>
      </c>
      <c r="Z3050" s="9" t="s">
        <v>12031</v>
      </c>
      <c r="AA3050" s="9" t="s">
        <v>4989</v>
      </c>
      <c r="AB3050" s="9" t="s">
        <v>12941</v>
      </c>
      <c r="AC3050" s="84" t="s">
        <v>5006</v>
      </c>
      <c r="AD3050" s="29"/>
      <c r="AE3050" s="20" t="str">
        <f>VLOOKUP(E3050,'FILIAIS PETZ'!A:Q,17,0)</f>
        <v>SP2</v>
      </c>
      <c r="AF3050" s="20" t="str">
        <f>VLOOKUP(E3050,'FILIAIS PETZ'!A:Q,3,0)</f>
        <v>FELICIO</v>
      </c>
      <c r="AG3050" s="20" t="str">
        <f>VLOOKUP(E3050,'FILIAIS PETZ'!A:Q,2,0)</f>
        <v>R3</v>
      </c>
      <c r="AH3050" s="75">
        <v>150</v>
      </c>
      <c r="AI3050" s="16" t="s">
        <v>10613</v>
      </c>
      <c r="AJ3050" s="43">
        <f>VLOOKUP(E3050,'FILIAIS PETZ'!$A$2:$K$2000,11,0)</f>
        <v>18328118019551</v>
      </c>
      <c r="AK3050" s="44">
        <v>18328118019551</v>
      </c>
    </row>
    <row r="3051" spans="1:37" s="14" customFormat="1" ht="15" customHeight="1" thickBot="1" x14ac:dyDescent="0.25">
      <c r="A3051" s="9">
        <v>907083</v>
      </c>
      <c r="B3051" s="18">
        <f>VLOOKUP(C3051,FORNECEDORES!D:E,2,0)</f>
        <v>39969</v>
      </c>
      <c r="C3051" s="19" t="str">
        <f>VLOOKUP(D3051,FORNECEDORES!A:D,4,0)</f>
        <v>23.457.797/0001-56</v>
      </c>
      <c r="D3051" s="13" t="s">
        <v>2466</v>
      </c>
      <c r="E3051" s="20" t="str">
        <f t="shared" si="205"/>
        <v>04 0208</v>
      </c>
      <c r="F3051" s="28" t="s">
        <v>8975</v>
      </c>
      <c r="G3051" s="21" t="str">
        <f>VLOOKUP(E3051,'FILIAIS PETZ'!A:E,5,0)</f>
        <v>PETZ AVENIDA ANGELICA</v>
      </c>
      <c r="H3051" s="20" t="str">
        <f>VLOOKUP(E3051,'FILIAIS PETZ'!A:D,4,0)</f>
        <v>ANGL-SP</v>
      </c>
      <c r="I3051" s="85">
        <v>45421</v>
      </c>
      <c r="J3051" s="9">
        <v>907083</v>
      </c>
      <c r="K3051" s="9" t="s">
        <v>9035</v>
      </c>
      <c r="L3051" s="83" t="s">
        <v>10614</v>
      </c>
      <c r="M3051" s="85">
        <v>45422</v>
      </c>
      <c r="N3051" s="85">
        <v>45441</v>
      </c>
      <c r="O3051" s="85">
        <v>45426</v>
      </c>
      <c r="P3051" s="57" t="s">
        <v>4990</v>
      </c>
      <c r="Q3051" s="84">
        <v>3</v>
      </c>
      <c r="R3051" s="84">
        <v>1</v>
      </c>
      <c r="S3051" s="84">
        <v>8</v>
      </c>
      <c r="T3051" s="84" t="s">
        <v>32</v>
      </c>
      <c r="U3051" s="84">
        <v>11002</v>
      </c>
      <c r="V3051" s="84">
        <v>11002</v>
      </c>
      <c r="W3051" s="84" t="s">
        <v>5021</v>
      </c>
      <c r="X3051" s="84" t="s">
        <v>4985</v>
      </c>
      <c r="Y3051" s="9" t="s">
        <v>4997</v>
      </c>
      <c r="Z3051" s="9" t="s">
        <v>4993</v>
      </c>
      <c r="AA3051" s="9" t="s">
        <v>4989</v>
      </c>
      <c r="AB3051" s="9" t="s">
        <v>12941</v>
      </c>
      <c r="AC3051" s="84" t="s">
        <v>5006</v>
      </c>
      <c r="AD3051" s="29"/>
      <c r="AE3051" s="20" t="str">
        <f>VLOOKUP(E3051,'FILIAIS PETZ'!A:Q,17,0)</f>
        <v>SP2</v>
      </c>
      <c r="AF3051" s="20" t="str">
        <f>VLOOKUP(E3051,'FILIAIS PETZ'!A:Q,3,0)</f>
        <v>FELICIO</v>
      </c>
      <c r="AG3051" s="20" t="str">
        <f>VLOOKUP(E3051,'FILIAIS PETZ'!A:Q,2,0)</f>
        <v>R3</v>
      </c>
      <c r="AH3051" s="75">
        <v>250</v>
      </c>
      <c r="AI3051" s="16" t="s">
        <v>10615</v>
      </c>
      <c r="AJ3051" s="43">
        <f>VLOOKUP(E3051,'FILIAIS PETZ'!$A$2:$K$2000,11,0)</f>
        <v>18328118019551</v>
      </c>
      <c r="AK3051" s="44">
        <v>18328118019551</v>
      </c>
    </row>
    <row r="3052" spans="1:37" s="14" customFormat="1" ht="15" customHeight="1" thickBot="1" x14ac:dyDescent="0.25">
      <c r="A3052" s="9">
        <v>907084</v>
      </c>
      <c r="B3052" s="18">
        <f>VLOOKUP(C3052,FORNECEDORES!D:E,2,0)</f>
        <v>39969</v>
      </c>
      <c r="C3052" s="19" t="str">
        <f>VLOOKUP(D3052,FORNECEDORES!A:D,4,0)</f>
        <v>23.457.797/0001-56</v>
      </c>
      <c r="D3052" s="13" t="s">
        <v>2466</v>
      </c>
      <c r="E3052" s="20" t="str">
        <f t="shared" si="205"/>
        <v>04 0208</v>
      </c>
      <c r="F3052" s="28" t="s">
        <v>8975</v>
      </c>
      <c r="G3052" s="21" t="str">
        <f>VLOOKUP(E3052,'FILIAIS PETZ'!A:E,5,0)</f>
        <v>PETZ AVENIDA ANGELICA</v>
      </c>
      <c r="H3052" s="20" t="str">
        <f>VLOOKUP(E3052,'FILIAIS PETZ'!A:D,4,0)</f>
        <v>ANGL-SP</v>
      </c>
      <c r="I3052" s="85">
        <v>45421</v>
      </c>
      <c r="J3052" s="9">
        <v>907084</v>
      </c>
      <c r="K3052" s="9" t="s">
        <v>9035</v>
      </c>
      <c r="L3052" s="83" t="s">
        <v>10616</v>
      </c>
      <c r="M3052" s="85">
        <v>45422</v>
      </c>
      <c r="N3052" s="85">
        <v>45441</v>
      </c>
      <c r="O3052" s="85">
        <v>45426</v>
      </c>
      <c r="P3052" s="57" t="s">
        <v>4990</v>
      </c>
      <c r="Q3052" s="84">
        <v>3</v>
      </c>
      <c r="R3052" s="84">
        <v>1</v>
      </c>
      <c r="S3052" s="84">
        <v>8</v>
      </c>
      <c r="T3052" s="84" t="s">
        <v>32</v>
      </c>
      <c r="U3052" s="84">
        <v>11002</v>
      </c>
      <c r="V3052" s="84">
        <v>11002</v>
      </c>
      <c r="W3052" s="84" t="s">
        <v>5019</v>
      </c>
      <c r="X3052" s="84" t="s">
        <v>4985</v>
      </c>
      <c r="Y3052" s="9" t="s">
        <v>4997</v>
      </c>
      <c r="Z3052" s="9" t="s">
        <v>4993</v>
      </c>
      <c r="AA3052" s="9" t="s">
        <v>4989</v>
      </c>
      <c r="AB3052" s="9" t="s">
        <v>12941</v>
      </c>
      <c r="AC3052" s="84" t="s">
        <v>5006</v>
      </c>
      <c r="AD3052" s="29"/>
      <c r="AE3052" s="20" t="str">
        <f>VLOOKUP(E3052,'FILIAIS PETZ'!A:Q,17,0)</f>
        <v>SP2</v>
      </c>
      <c r="AF3052" s="20" t="str">
        <f>VLOOKUP(E3052,'FILIAIS PETZ'!A:Q,3,0)</f>
        <v>FELICIO</v>
      </c>
      <c r="AG3052" s="20" t="str">
        <f>VLOOKUP(E3052,'FILIAIS PETZ'!A:Q,2,0)</f>
        <v>R3</v>
      </c>
      <c r="AH3052" s="75">
        <v>400</v>
      </c>
      <c r="AI3052" s="16" t="s">
        <v>10617</v>
      </c>
      <c r="AJ3052" s="43">
        <f>VLOOKUP(E3052,'FILIAIS PETZ'!$A$2:$K$2000,11,0)</f>
        <v>18328118019551</v>
      </c>
      <c r="AK3052" s="44">
        <v>18328118019551</v>
      </c>
    </row>
    <row r="3053" spans="1:37" s="14" customFormat="1" ht="15" customHeight="1" thickBot="1" x14ac:dyDescent="0.25">
      <c r="A3053" s="9">
        <v>907117</v>
      </c>
      <c r="B3053" s="18">
        <f>VLOOKUP(C3053,FORNECEDORES!D:E,2,0)</f>
        <v>39969</v>
      </c>
      <c r="C3053" s="19" t="str">
        <f>VLOOKUP(D3053,FORNECEDORES!A:D,4,0)</f>
        <v>23.457.797/0001-56</v>
      </c>
      <c r="D3053" s="13" t="s">
        <v>2466</v>
      </c>
      <c r="E3053" s="20" t="str">
        <f t="shared" si="205"/>
        <v>04 0010</v>
      </c>
      <c r="F3053" s="28" t="s">
        <v>8983</v>
      </c>
      <c r="G3053" s="21" t="str">
        <f>VLOOKUP(E3053,'FILIAIS PETZ'!A:E,5,0)</f>
        <v>PETZ SANTA CECILIA</v>
      </c>
      <c r="H3053" s="20" t="str">
        <f>VLOOKUP(E3053,'FILIAIS PETZ'!A:D,4,0)</f>
        <v>STCE-SP</v>
      </c>
      <c r="I3053" s="85">
        <v>45421</v>
      </c>
      <c r="J3053" s="9">
        <v>907117</v>
      </c>
      <c r="K3053" s="9" t="s">
        <v>9035</v>
      </c>
      <c r="L3053" s="83" t="s">
        <v>10618</v>
      </c>
      <c r="M3053" s="85">
        <v>45422</v>
      </c>
      <c r="N3053" s="85">
        <v>45441</v>
      </c>
      <c r="O3053" s="85">
        <v>45426</v>
      </c>
      <c r="P3053" s="57" t="s">
        <v>4990</v>
      </c>
      <c r="Q3053" s="84">
        <v>3</v>
      </c>
      <c r="R3053" s="84">
        <v>1</v>
      </c>
      <c r="S3053" s="84">
        <v>8</v>
      </c>
      <c r="T3053" s="84" t="s">
        <v>32</v>
      </c>
      <c r="U3053" s="84">
        <v>11002</v>
      </c>
      <c r="V3053" s="84">
        <v>11002</v>
      </c>
      <c r="W3053" s="84" t="s">
        <v>5021</v>
      </c>
      <c r="X3053" s="84" t="s">
        <v>4985</v>
      </c>
      <c r="Y3053" s="9" t="s">
        <v>4997</v>
      </c>
      <c r="Z3053" s="9" t="s">
        <v>4993</v>
      </c>
      <c r="AA3053" s="9" t="s">
        <v>4989</v>
      </c>
      <c r="AB3053" s="9" t="s">
        <v>12941</v>
      </c>
      <c r="AC3053" s="84" t="s">
        <v>5006</v>
      </c>
      <c r="AD3053" s="29"/>
      <c r="AE3053" s="20" t="str">
        <f>VLOOKUP(E3053,'FILIAIS PETZ'!A:Q,17,0)</f>
        <v>SP2</v>
      </c>
      <c r="AF3053" s="20" t="str">
        <f>VLOOKUP(E3053,'FILIAIS PETZ'!A:Q,3,0)</f>
        <v>FELICIO</v>
      </c>
      <c r="AG3053" s="20" t="str">
        <f>VLOOKUP(E3053,'FILIAIS PETZ'!A:Q,2,0)</f>
        <v>R3</v>
      </c>
      <c r="AH3053" s="75">
        <v>150</v>
      </c>
      <c r="AI3053" s="16" t="s">
        <v>10619</v>
      </c>
      <c r="AJ3053" s="43">
        <f>VLOOKUP(E3053,'FILIAIS PETZ'!$A$2:$K$2000,11,0)</f>
        <v>18328118001938</v>
      </c>
      <c r="AK3053" s="44">
        <v>18328118001938</v>
      </c>
    </row>
    <row r="3054" spans="1:37" s="14" customFormat="1" ht="15" customHeight="1" thickBot="1" x14ac:dyDescent="0.25">
      <c r="A3054" s="9">
        <v>907120</v>
      </c>
      <c r="B3054" s="18">
        <f>VLOOKUP(C3054,FORNECEDORES!D:E,2,0)</f>
        <v>39969</v>
      </c>
      <c r="C3054" s="19" t="str">
        <f>VLOOKUP(D3054,FORNECEDORES!A:D,4,0)</f>
        <v>23.457.797/0001-56</v>
      </c>
      <c r="D3054" s="13" t="s">
        <v>2466</v>
      </c>
      <c r="E3054" s="20" t="str">
        <f t="shared" si="205"/>
        <v>04 0010</v>
      </c>
      <c r="F3054" s="28" t="s">
        <v>8983</v>
      </c>
      <c r="G3054" s="21" t="str">
        <f>VLOOKUP(E3054,'FILIAIS PETZ'!A:E,5,0)</f>
        <v>PETZ SANTA CECILIA</v>
      </c>
      <c r="H3054" s="20" t="str">
        <f>VLOOKUP(E3054,'FILIAIS PETZ'!A:D,4,0)</f>
        <v>STCE-SP</v>
      </c>
      <c r="I3054" s="85">
        <v>45421</v>
      </c>
      <c r="J3054" s="9">
        <v>907120</v>
      </c>
      <c r="K3054" s="9" t="s">
        <v>9035</v>
      </c>
      <c r="L3054" s="83" t="s">
        <v>10620</v>
      </c>
      <c r="M3054" s="85">
        <v>45422</v>
      </c>
      <c r="N3054" s="85">
        <v>45441</v>
      </c>
      <c r="O3054" s="85">
        <v>45426</v>
      </c>
      <c r="P3054" s="57" t="s">
        <v>4990</v>
      </c>
      <c r="Q3054" s="84">
        <v>3</v>
      </c>
      <c r="R3054" s="84">
        <v>1</v>
      </c>
      <c r="S3054" s="84">
        <v>8</v>
      </c>
      <c r="T3054" s="84" t="s">
        <v>32</v>
      </c>
      <c r="U3054" s="84">
        <v>11002</v>
      </c>
      <c r="V3054" s="84">
        <v>11002</v>
      </c>
      <c r="W3054" s="84" t="s">
        <v>5019</v>
      </c>
      <c r="X3054" s="84" t="s">
        <v>4985</v>
      </c>
      <c r="Y3054" s="9" t="s">
        <v>4997</v>
      </c>
      <c r="Z3054" s="9" t="s">
        <v>4993</v>
      </c>
      <c r="AA3054" s="9" t="s">
        <v>4989</v>
      </c>
      <c r="AB3054" s="9" t="s">
        <v>12941</v>
      </c>
      <c r="AC3054" s="84" t="s">
        <v>5006</v>
      </c>
      <c r="AD3054" s="29"/>
      <c r="AE3054" s="20" t="str">
        <f>VLOOKUP(E3054,'FILIAIS PETZ'!A:Q,17,0)</f>
        <v>SP2</v>
      </c>
      <c r="AF3054" s="20" t="str">
        <f>VLOOKUP(E3054,'FILIAIS PETZ'!A:Q,3,0)</f>
        <v>FELICIO</v>
      </c>
      <c r="AG3054" s="20" t="str">
        <f>VLOOKUP(E3054,'FILIAIS PETZ'!A:Q,2,0)</f>
        <v>R3</v>
      </c>
      <c r="AH3054" s="75">
        <v>230</v>
      </c>
      <c r="AI3054" s="16" t="s">
        <v>10621</v>
      </c>
      <c r="AJ3054" s="43">
        <f>VLOOKUP(E3054,'FILIAIS PETZ'!$A$2:$K$2000,11,0)</f>
        <v>18328118001938</v>
      </c>
      <c r="AK3054" s="44">
        <v>18328118001938</v>
      </c>
    </row>
    <row r="3055" spans="1:37" s="14" customFormat="1" ht="15" customHeight="1" thickBot="1" x14ac:dyDescent="0.25">
      <c r="A3055" s="9">
        <v>907121</v>
      </c>
      <c r="B3055" s="18">
        <f>VLOOKUP(C3055,FORNECEDORES!D:E,2,0)</f>
        <v>39969</v>
      </c>
      <c r="C3055" s="19" t="str">
        <f>VLOOKUP(D3055,FORNECEDORES!A:D,4,0)</f>
        <v>23.457.797/0001-56</v>
      </c>
      <c r="D3055" s="13" t="s">
        <v>2466</v>
      </c>
      <c r="E3055" s="20" t="str">
        <f t="shared" si="205"/>
        <v>04 0010</v>
      </c>
      <c r="F3055" s="28" t="s">
        <v>8983</v>
      </c>
      <c r="G3055" s="21" t="str">
        <f>VLOOKUP(E3055,'FILIAIS PETZ'!A:E,5,0)</f>
        <v>PETZ SANTA CECILIA</v>
      </c>
      <c r="H3055" s="20" t="str">
        <f>VLOOKUP(E3055,'FILIAIS PETZ'!A:D,4,0)</f>
        <v>STCE-SP</v>
      </c>
      <c r="I3055" s="85">
        <v>45421</v>
      </c>
      <c r="J3055" s="9">
        <v>907121</v>
      </c>
      <c r="K3055" s="9" t="s">
        <v>9035</v>
      </c>
      <c r="L3055" s="83" t="s">
        <v>10622</v>
      </c>
      <c r="M3055" s="85">
        <v>45422</v>
      </c>
      <c r="N3055" s="85">
        <v>45441</v>
      </c>
      <c r="O3055" s="85">
        <v>45426</v>
      </c>
      <c r="P3055" s="57" t="s">
        <v>4990</v>
      </c>
      <c r="Q3055" s="84">
        <v>3</v>
      </c>
      <c r="R3055" s="84">
        <v>1</v>
      </c>
      <c r="S3055" s="84">
        <v>8</v>
      </c>
      <c r="T3055" s="84" t="s">
        <v>32</v>
      </c>
      <c r="U3055" s="84">
        <v>11002</v>
      </c>
      <c r="V3055" s="84">
        <v>11002</v>
      </c>
      <c r="W3055" s="84" t="s">
        <v>5019</v>
      </c>
      <c r="X3055" s="84" t="s">
        <v>4985</v>
      </c>
      <c r="Y3055" s="9" t="s">
        <v>4997</v>
      </c>
      <c r="Z3055" s="9" t="s">
        <v>4993</v>
      </c>
      <c r="AA3055" s="9" t="s">
        <v>4989</v>
      </c>
      <c r="AB3055" s="9" t="s">
        <v>12941</v>
      </c>
      <c r="AC3055" s="84" t="s">
        <v>5006</v>
      </c>
      <c r="AD3055" s="29"/>
      <c r="AE3055" s="20" t="str">
        <f>VLOOKUP(E3055,'FILIAIS PETZ'!A:Q,17,0)</f>
        <v>SP2</v>
      </c>
      <c r="AF3055" s="20" t="str">
        <f>VLOOKUP(E3055,'FILIAIS PETZ'!A:Q,3,0)</f>
        <v>FELICIO</v>
      </c>
      <c r="AG3055" s="20" t="str">
        <f>VLOOKUP(E3055,'FILIAIS PETZ'!A:Q,2,0)</f>
        <v>R3</v>
      </c>
      <c r="AH3055" s="75">
        <v>352</v>
      </c>
      <c r="AI3055" s="16" t="s">
        <v>10623</v>
      </c>
      <c r="AJ3055" s="43">
        <f>VLOOKUP(E3055,'FILIAIS PETZ'!$A$2:$K$2000,11,0)</f>
        <v>18328118001938</v>
      </c>
      <c r="AK3055" s="44">
        <v>18328118001938</v>
      </c>
    </row>
    <row r="3056" spans="1:37" s="14" customFormat="1" ht="15" customHeight="1" thickBot="1" x14ac:dyDescent="0.25">
      <c r="A3056" s="9">
        <v>907107</v>
      </c>
      <c r="B3056" s="18">
        <f>VLOOKUP(C3056,FORNECEDORES!D:E,2,0)</f>
        <v>39969</v>
      </c>
      <c r="C3056" s="19" t="str">
        <f>VLOOKUP(D3056,FORNECEDORES!A:D,4,0)</f>
        <v>23.457.797/0001-56</v>
      </c>
      <c r="D3056" s="13" t="s">
        <v>2466</v>
      </c>
      <c r="E3056" s="20" t="str">
        <f t="shared" si="205"/>
        <v>04 0263</v>
      </c>
      <c r="F3056" s="28" t="s">
        <v>8628</v>
      </c>
      <c r="G3056" s="21" t="str">
        <f>VLOOKUP(E3056,'FILIAIS PETZ'!A:E,5,0)</f>
        <v>PETZ PÃO DE AÇUCAR JABAQUARA</v>
      </c>
      <c r="H3056" s="20" t="str">
        <f>VLOOKUP(E3056,'FILIAIS PETZ'!A:D,4,0)</f>
        <v>JABQ-SP</v>
      </c>
      <c r="I3056" s="85">
        <v>45421</v>
      </c>
      <c r="J3056" s="9">
        <v>907107</v>
      </c>
      <c r="K3056" s="9" t="s">
        <v>9035</v>
      </c>
      <c r="L3056" s="83" t="s">
        <v>10624</v>
      </c>
      <c r="M3056" s="85">
        <v>45422</v>
      </c>
      <c r="N3056" s="85">
        <v>45441</v>
      </c>
      <c r="O3056" s="85">
        <v>45426</v>
      </c>
      <c r="P3056" s="57" t="s">
        <v>4990</v>
      </c>
      <c r="Q3056" s="84">
        <v>3</v>
      </c>
      <c r="R3056" s="84">
        <v>1</v>
      </c>
      <c r="S3056" s="84">
        <v>8</v>
      </c>
      <c r="T3056" s="84" t="s">
        <v>32</v>
      </c>
      <c r="U3056" s="84">
        <v>11002</v>
      </c>
      <c r="V3056" s="84">
        <v>11002</v>
      </c>
      <c r="W3056" s="84" t="s">
        <v>5019</v>
      </c>
      <c r="X3056" s="84" t="s">
        <v>4985</v>
      </c>
      <c r="Y3056" s="9" t="s">
        <v>4997</v>
      </c>
      <c r="Z3056" s="9" t="s">
        <v>4993</v>
      </c>
      <c r="AA3056" s="9" t="s">
        <v>4989</v>
      </c>
      <c r="AB3056" s="9" t="s">
        <v>12941</v>
      </c>
      <c r="AC3056" s="84" t="s">
        <v>5006</v>
      </c>
      <c r="AD3056" s="29"/>
      <c r="AE3056" s="20" t="str">
        <f>VLOOKUP(E3056,'FILIAIS PETZ'!A:Q,17,0)</f>
        <v>SP3</v>
      </c>
      <c r="AF3056" s="20" t="str">
        <f>VLOOKUP(E3056,'FILIAIS PETZ'!A:Q,3,0)</f>
        <v>FELICIO</v>
      </c>
      <c r="AG3056" s="20" t="str">
        <f>VLOOKUP(E3056,'FILIAIS PETZ'!A:Q,2,0)</f>
        <v>R3</v>
      </c>
      <c r="AH3056" s="75">
        <v>200</v>
      </c>
      <c r="AI3056" s="16" t="s">
        <v>10625</v>
      </c>
      <c r="AJ3056" s="43" t="str">
        <f>VLOOKUP(E3056,'FILIAIS PETZ'!$A$2:$K$2000,11,0)</f>
        <v>18.328.118/0258-70</v>
      </c>
      <c r="AK3056" s="44" t="s">
        <v>9134</v>
      </c>
    </row>
    <row r="3057" spans="1:37" s="14" customFormat="1" ht="15" customHeight="1" thickBot="1" x14ac:dyDescent="0.25">
      <c r="A3057" s="9">
        <v>907111</v>
      </c>
      <c r="B3057" s="18">
        <f>VLOOKUP(C3057,FORNECEDORES!D:E,2,0)</f>
        <v>39969</v>
      </c>
      <c r="C3057" s="19" t="str">
        <f>VLOOKUP(D3057,FORNECEDORES!A:D,4,0)</f>
        <v>23.457.797/0001-56</v>
      </c>
      <c r="D3057" s="13" t="s">
        <v>2466</v>
      </c>
      <c r="E3057" s="20" t="str">
        <f t="shared" si="205"/>
        <v>04 0059</v>
      </c>
      <c r="F3057" s="28" t="s">
        <v>8714</v>
      </c>
      <c r="G3057" s="21" t="str">
        <f>VLOOKUP(E3057,'FILIAIS PETZ'!A:E,5,0)</f>
        <v>PETZ POMPÉIA</v>
      </c>
      <c r="H3057" s="20" t="str">
        <f>VLOOKUP(E3057,'FILIAIS PETZ'!A:D,4,0)</f>
        <v>POMP-SP</v>
      </c>
      <c r="I3057" s="85">
        <v>45421</v>
      </c>
      <c r="J3057" s="9">
        <v>907111</v>
      </c>
      <c r="K3057" s="9" t="s">
        <v>9035</v>
      </c>
      <c r="L3057" s="83" t="s">
        <v>10626</v>
      </c>
      <c r="M3057" s="85">
        <v>45422</v>
      </c>
      <c r="N3057" s="85">
        <v>45441</v>
      </c>
      <c r="O3057" s="85">
        <v>45426</v>
      </c>
      <c r="P3057" s="57" t="s">
        <v>4990</v>
      </c>
      <c r="Q3057" s="84">
        <v>3</v>
      </c>
      <c r="R3057" s="84">
        <v>1</v>
      </c>
      <c r="S3057" s="84">
        <v>8</v>
      </c>
      <c r="T3057" s="84" t="s">
        <v>32</v>
      </c>
      <c r="U3057" s="84">
        <v>11002</v>
      </c>
      <c r="V3057" s="84">
        <v>11002</v>
      </c>
      <c r="W3057" s="84" t="s">
        <v>5057</v>
      </c>
      <c r="X3057" s="84" t="s">
        <v>4985</v>
      </c>
      <c r="Y3057" s="9" t="s">
        <v>4997</v>
      </c>
      <c r="Z3057" s="9" t="s">
        <v>4993</v>
      </c>
      <c r="AA3057" s="9" t="s">
        <v>4989</v>
      </c>
      <c r="AB3057" s="9" t="s">
        <v>12941</v>
      </c>
      <c r="AC3057" s="84" t="s">
        <v>5006</v>
      </c>
      <c r="AD3057" s="29"/>
      <c r="AE3057" s="20" t="str">
        <f>VLOOKUP(E3057,'FILIAIS PETZ'!A:Q,17,0)</f>
        <v>SP2</v>
      </c>
      <c r="AF3057" s="20" t="str">
        <f>VLOOKUP(E3057,'FILIAIS PETZ'!A:Q,3,0)</f>
        <v>FELICIO</v>
      </c>
      <c r="AG3057" s="20" t="str">
        <f>VLOOKUP(E3057,'FILIAIS PETZ'!A:Q,2,0)</f>
        <v>R3</v>
      </c>
      <c r="AH3057" s="75">
        <v>890</v>
      </c>
      <c r="AI3057" s="16" t="s">
        <v>10627</v>
      </c>
      <c r="AJ3057" s="43">
        <f>VLOOKUP(E3057,'FILIAIS PETZ'!$A$2:$K$2000,11,0)</f>
        <v>18328118005763</v>
      </c>
      <c r="AK3057" s="44">
        <v>18328118005763</v>
      </c>
    </row>
    <row r="3058" spans="1:37" s="14" customFormat="1" ht="15" customHeight="1" thickBot="1" x14ac:dyDescent="0.25">
      <c r="A3058" s="9">
        <v>907113</v>
      </c>
      <c r="B3058" s="18">
        <f>VLOOKUP(C3058,FORNECEDORES!D:E,2,0)</f>
        <v>39969</v>
      </c>
      <c r="C3058" s="19" t="str">
        <f>VLOOKUP(D3058,FORNECEDORES!A:D,4,0)</f>
        <v>23.457.797/0001-56</v>
      </c>
      <c r="D3058" s="13" t="s">
        <v>2466</v>
      </c>
      <c r="E3058" s="20" t="str">
        <f t="shared" si="205"/>
        <v>04 0059</v>
      </c>
      <c r="F3058" s="28" t="s">
        <v>8714</v>
      </c>
      <c r="G3058" s="21" t="str">
        <f>VLOOKUP(E3058,'FILIAIS PETZ'!A:E,5,0)</f>
        <v>PETZ POMPÉIA</v>
      </c>
      <c r="H3058" s="20" t="str">
        <f>VLOOKUP(E3058,'FILIAIS PETZ'!A:D,4,0)</f>
        <v>POMP-SP</v>
      </c>
      <c r="I3058" s="85">
        <v>45421</v>
      </c>
      <c r="J3058" s="9">
        <v>907113</v>
      </c>
      <c r="K3058" s="9" t="s">
        <v>9035</v>
      </c>
      <c r="L3058" s="83" t="s">
        <v>10628</v>
      </c>
      <c r="M3058" s="85">
        <v>45422</v>
      </c>
      <c r="N3058" s="85">
        <v>45441</v>
      </c>
      <c r="O3058" s="85">
        <v>45426</v>
      </c>
      <c r="P3058" s="57" t="s">
        <v>4990</v>
      </c>
      <c r="Q3058" s="84">
        <v>3</v>
      </c>
      <c r="R3058" s="84">
        <v>1</v>
      </c>
      <c r="S3058" s="84">
        <v>8</v>
      </c>
      <c r="T3058" s="84" t="s">
        <v>32</v>
      </c>
      <c r="U3058" s="84">
        <v>11002</v>
      </c>
      <c r="V3058" s="84">
        <v>11002</v>
      </c>
      <c r="W3058" s="84" t="s">
        <v>10169</v>
      </c>
      <c r="X3058" s="84" t="s">
        <v>4985</v>
      </c>
      <c r="Y3058" s="9" t="s">
        <v>4997</v>
      </c>
      <c r="Z3058" s="9" t="s">
        <v>4993</v>
      </c>
      <c r="AA3058" s="9" t="s">
        <v>4989</v>
      </c>
      <c r="AB3058" s="9" t="s">
        <v>12941</v>
      </c>
      <c r="AC3058" s="84" t="s">
        <v>5006</v>
      </c>
      <c r="AD3058" s="29"/>
      <c r="AE3058" s="20" t="str">
        <f>VLOOKUP(E3058,'FILIAIS PETZ'!A:Q,17,0)</f>
        <v>SP2</v>
      </c>
      <c r="AF3058" s="20" t="str">
        <f>VLOOKUP(E3058,'FILIAIS PETZ'!A:Q,3,0)</f>
        <v>FELICIO</v>
      </c>
      <c r="AG3058" s="20" t="str">
        <f>VLOOKUP(E3058,'FILIAIS PETZ'!A:Q,2,0)</f>
        <v>R3</v>
      </c>
      <c r="AH3058" s="75">
        <v>100</v>
      </c>
      <c r="AI3058" s="16" t="s">
        <v>10629</v>
      </c>
      <c r="AJ3058" s="43">
        <f>VLOOKUP(E3058,'FILIAIS PETZ'!$A$2:$K$2000,11,0)</f>
        <v>18328118005763</v>
      </c>
      <c r="AK3058" s="44">
        <v>18328118005763</v>
      </c>
    </row>
    <row r="3059" spans="1:37" s="14" customFormat="1" ht="15" customHeight="1" thickBot="1" x14ac:dyDescent="0.25">
      <c r="A3059" s="9">
        <v>907085</v>
      </c>
      <c r="B3059" s="18">
        <f>VLOOKUP(C3059,FORNECEDORES!D:E,2,0)</f>
        <v>39969</v>
      </c>
      <c r="C3059" s="19" t="str">
        <f>VLOOKUP(D3059,FORNECEDORES!A:D,4,0)</f>
        <v>23.457.797/0001-56</v>
      </c>
      <c r="D3059" s="13" t="s">
        <v>2466</v>
      </c>
      <c r="E3059" s="20" t="str">
        <f t="shared" si="205"/>
        <v>04 0125</v>
      </c>
      <c r="F3059" s="28" t="s">
        <v>8981</v>
      </c>
      <c r="G3059" s="21" t="str">
        <f>VLOOKUP(E3059,'FILIAIS PETZ'!A:E,5,0)</f>
        <v>PETZ CERRO CORA</v>
      </c>
      <c r="H3059" s="20" t="str">
        <f>VLOOKUP(E3059,'FILIAIS PETZ'!A:D,4,0)</f>
        <v>CORA-SP</v>
      </c>
      <c r="I3059" s="85">
        <v>45421</v>
      </c>
      <c r="J3059" s="9">
        <v>907085</v>
      </c>
      <c r="K3059" s="9" t="s">
        <v>9035</v>
      </c>
      <c r="L3059" s="83" t="s">
        <v>10630</v>
      </c>
      <c r="M3059" s="85">
        <v>45422</v>
      </c>
      <c r="N3059" s="85">
        <v>45441</v>
      </c>
      <c r="O3059" s="85">
        <v>45426</v>
      </c>
      <c r="P3059" s="57" t="s">
        <v>4990</v>
      </c>
      <c r="Q3059" s="84">
        <v>3</v>
      </c>
      <c r="R3059" s="84">
        <v>1</v>
      </c>
      <c r="S3059" s="84">
        <v>8</v>
      </c>
      <c r="T3059" s="84" t="s">
        <v>32</v>
      </c>
      <c r="U3059" s="84">
        <v>11002</v>
      </c>
      <c r="V3059" s="84">
        <v>11002</v>
      </c>
      <c r="W3059" s="84" t="s">
        <v>5024</v>
      </c>
      <c r="X3059" s="84" t="s">
        <v>4985</v>
      </c>
      <c r="Y3059" s="9" t="s">
        <v>4997</v>
      </c>
      <c r="Z3059" s="9" t="s">
        <v>4993</v>
      </c>
      <c r="AA3059" s="9" t="s">
        <v>4989</v>
      </c>
      <c r="AB3059" s="9" t="s">
        <v>12941</v>
      </c>
      <c r="AC3059" s="84" t="s">
        <v>5006</v>
      </c>
      <c r="AD3059" s="29"/>
      <c r="AE3059" s="20" t="str">
        <f>VLOOKUP(E3059,'FILIAIS PETZ'!A:Q,17,0)</f>
        <v>SP7</v>
      </c>
      <c r="AF3059" s="20" t="str">
        <f>VLOOKUP(E3059,'FILIAIS PETZ'!A:Q,3,0)</f>
        <v>FELICIO</v>
      </c>
      <c r="AG3059" s="20" t="str">
        <f>VLOOKUP(E3059,'FILIAIS PETZ'!A:Q,2,0)</f>
        <v>R3</v>
      </c>
      <c r="AH3059" s="75">
        <v>1130</v>
      </c>
      <c r="AI3059" s="16" t="s">
        <v>10631</v>
      </c>
      <c r="AJ3059" s="43">
        <f>VLOOKUP(E3059,'FILIAIS PETZ'!$A$2:$K$2000,11,0)</f>
        <v>18328118013600</v>
      </c>
      <c r="AK3059" s="44">
        <v>18328118013600</v>
      </c>
    </row>
    <row r="3060" spans="1:37" s="14" customFormat="1" ht="15" customHeight="1" thickBot="1" x14ac:dyDescent="0.25">
      <c r="A3060" s="9">
        <v>907086</v>
      </c>
      <c r="B3060" s="18">
        <f>VLOOKUP(C3060,FORNECEDORES!D:E,2,0)</f>
        <v>39969</v>
      </c>
      <c r="C3060" s="19" t="str">
        <f>VLOOKUP(D3060,FORNECEDORES!A:D,4,0)</f>
        <v>23.457.797/0001-56</v>
      </c>
      <c r="D3060" s="13" t="s">
        <v>2466</v>
      </c>
      <c r="E3060" s="20" t="str">
        <f t="shared" si="205"/>
        <v>04 0125</v>
      </c>
      <c r="F3060" s="28" t="s">
        <v>8981</v>
      </c>
      <c r="G3060" s="21" t="str">
        <f>VLOOKUP(E3060,'FILIAIS PETZ'!A:E,5,0)</f>
        <v>PETZ CERRO CORA</v>
      </c>
      <c r="H3060" s="20" t="str">
        <f>VLOOKUP(E3060,'FILIAIS PETZ'!A:D,4,0)</f>
        <v>CORA-SP</v>
      </c>
      <c r="I3060" s="85">
        <v>45421</v>
      </c>
      <c r="J3060" s="9">
        <v>907086</v>
      </c>
      <c r="K3060" s="9" t="s">
        <v>9035</v>
      </c>
      <c r="L3060" s="83" t="s">
        <v>10632</v>
      </c>
      <c r="M3060" s="85">
        <v>45422</v>
      </c>
      <c r="N3060" s="85">
        <v>45441</v>
      </c>
      <c r="O3060" s="85">
        <v>45426</v>
      </c>
      <c r="P3060" s="57" t="s">
        <v>4990</v>
      </c>
      <c r="Q3060" s="84">
        <v>3</v>
      </c>
      <c r="R3060" s="84">
        <v>1</v>
      </c>
      <c r="S3060" s="84">
        <v>8</v>
      </c>
      <c r="T3060" s="84" t="s">
        <v>32</v>
      </c>
      <c r="U3060" s="84">
        <v>11002</v>
      </c>
      <c r="V3060" s="84">
        <v>11002</v>
      </c>
      <c r="W3060" s="84" t="s">
        <v>10169</v>
      </c>
      <c r="X3060" s="84" t="s">
        <v>4985</v>
      </c>
      <c r="Y3060" s="9" t="s">
        <v>4997</v>
      </c>
      <c r="Z3060" s="9" t="s">
        <v>4993</v>
      </c>
      <c r="AA3060" s="9" t="s">
        <v>4989</v>
      </c>
      <c r="AB3060" s="9" t="s">
        <v>12941</v>
      </c>
      <c r="AC3060" s="84" t="s">
        <v>5006</v>
      </c>
      <c r="AD3060" s="29"/>
      <c r="AE3060" s="20" t="str">
        <f>VLOOKUP(E3060,'FILIAIS PETZ'!A:Q,17,0)</f>
        <v>SP7</v>
      </c>
      <c r="AF3060" s="20" t="str">
        <f>VLOOKUP(E3060,'FILIAIS PETZ'!A:Q,3,0)</f>
        <v>FELICIO</v>
      </c>
      <c r="AG3060" s="20" t="str">
        <f>VLOOKUP(E3060,'FILIAIS PETZ'!A:Q,2,0)</f>
        <v>R3</v>
      </c>
      <c r="AH3060" s="75">
        <v>180</v>
      </c>
      <c r="AI3060" s="16" t="s">
        <v>10633</v>
      </c>
      <c r="AJ3060" s="43">
        <f>VLOOKUP(E3060,'FILIAIS PETZ'!$A$2:$K$2000,11,0)</f>
        <v>18328118013600</v>
      </c>
      <c r="AK3060" s="44">
        <v>18328118013600</v>
      </c>
    </row>
    <row r="3061" spans="1:37" s="14" customFormat="1" ht="15" customHeight="1" thickBot="1" x14ac:dyDescent="0.25">
      <c r="A3061" s="9">
        <v>907087</v>
      </c>
      <c r="B3061" s="18">
        <f>VLOOKUP(C3061,FORNECEDORES!D:E,2,0)</f>
        <v>39969</v>
      </c>
      <c r="C3061" s="19" t="str">
        <f>VLOOKUP(D3061,FORNECEDORES!A:D,4,0)</f>
        <v>23.457.797/0001-56</v>
      </c>
      <c r="D3061" s="13" t="s">
        <v>2466</v>
      </c>
      <c r="E3061" s="20" t="str">
        <f t="shared" si="205"/>
        <v>04 0125</v>
      </c>
      <c r="F3061" s="28" t="s">
        <v>8981</v>
      </c>
      <c r="G3061" s="21" t="str">
        <f>VLOOKUP(E3061,'FILIAIS PETZ'!A:E,5,0)</f>
        <v>PETZ CERRO CORA</v>
      </c>
      <c r="H3061" s="20" t="str">
        <f>VLOOKUP(E3061,'FILIAIS PETZ'!A:D,4,0)</f>
        <v>CORA-SP</v>
      </c>
      <c r="I3061" s="85">
        <v>45421</v>
      </c>
      <c r="J3061" s="9">
        <v>907087</v>
      </c>
      <c r="K3061" s="9" t="s">
        <v>9035</v>
      </c>
      <c r="L3061" s="83" t="s">
        <v>10634</v>
      </c>
      <c r="M3061" s="85">
        <v>45422</v>
      </c>
      <c r="N3061" s="85">
        <v>45441</v>
      </c>
      <c r="O3061" s="85">
        <v>45426</v>
      </c>
      <c r="P3061" s="57" t="s">
        <v>4990</v>
      </c>
      <c r="Q3061" s="84">
        <v>3</v>
      </c>
      <c r="R3061" s="84">
        <v>1</v>
      </c>
      <c r="S3061" s="84">
        <v>8</v>
      </c>
      <c r="T3061" s="84" t="s">
        <v>32</v>
      </c>
      <c r="U3061" s="84">
        <v>11002</v>
      </c>
      <c r="V3061" s="84">
        <v>11002</v>
      </c>
      <c r="W3061" s="84" t="s">
        <v>5024</v>
      </c>
      <c r="X3061" s="84" t="s">
        <v>4985</v>
      </c>
      <c r="Y3061" s="9" t="s">
        <v>4997</v>
      </c>
      <c r="Z3061" s="9" t="s">
        <v>4993</v>
      </c>
      <c r="AA3061" s="9" t="s">
        <v>4989</v>
      </c>
      <c r="AB3061" s="9" t="s">
        <v>12941</v>
      </c>
      <c r="AC3061" s="84" t="s">
        <v>5006</v>
      </c>
      <c r="AD3061" s="29"/>
      <c r="AE3061" s="20" t="str">
        <f>VLOOKUP(E3061,'FILIAIS PETZ'!A:Q,17,0)</f>
        <v>SP7</v>
      </c>
      <c r="AF3061" s="20" t="str">
        <f>VLOOKUP(E3061,'FILIAIS PETZ'!A:Q,3,0)</f>
        <v>FELICIO</v>
      </c>
      <c r="AG3061" s="20" t="str">
        <f>VLOOKUP(E3061,'FILIAIS PETZ'!A:Q,2,0)</f>
        <v>R3</v>
      </c>
      <c r="AH3061" s="75">
        <v>763</v>
      </c>
      <c r="AI3061" s="16" t="s">
        <v>10635</v>
      </c>
      <c r="AJ3061" s="43">
        <f>VLOOKUP(E3061,'FILIAIS PETZ'!$A$2:$K$2000,11,0)</f>
        <v>18328118013600</v>
      </c>
      <c r="AK3061" s="44">
        <v>18328118013600</v>
      </c>
    </row>
    <row r="3062" spans="1:37" s="14" customFormat="1" ht="15" customHeight="1" thickBot="1" x14ac:dyDescent="0.25">
      <c r="A3062" s="9">
        <v>907089</v>
      </c>
      <c r="B3062" s="18">
        <f>VLOOKUP(C3062,FORNECEDORES!D:E,2,0)</f>
        <v>39969</v>
      </c>
      <c r="C3062" s="19" t="str">
        <f>VLOOKUP(D3062,FORNECEDORES!A:D,4,0)</f>
        <v>23.457.797/0001-56</v>
      </c>
      <c r="D3062" s="13" t="s">
        <v>2466</v>
      </c>
      <c r="E3062" s="20" t="str">
        <f t="shared" si="205"/>
        <v>04 0125</v>
      </c>
      <c r="F3062" s="28" t="s">
        <v>8981</v>
      </c>
      <c r="G3062" s="21" t="str">
        <f>VLOOKUP(E3062,'FILIAIS PETZ'!A:E,5,0)</f>
        <v>PETZ CERRO CORA</v>
      </c>
      <c r="H3062" s="20" t="str">
        <f>VLOOKUP(E3062,'FILIAIS PETZ'!A:D,4,0)</f>
        <v>CORA-SP</v>
      </c>
      <c r="I3062" s="85">
        <v>45421</v>
      </c>
      <c r="J3062" s="9">
        <v>907089</v>
      </c>
      <c r="K3062" s="9" t="s">
        <v>9035</v>
      </c>
      <c r="L3062" s="83" t="s">
        <v>10636</v>
      </c>
      <c r="M3062" s="85">
        <v>45422</v>
      </c>
      <c r="N3062" s="85">
        <v>45441</v>
      </c>
      <c r="O3062" s="85">
        <v>45426</v>
      </c>
      <c r="P3062" s="57" t="s">
        <v>4990</v>
      </c>
      <c r="Q3062" s="84">
        <v>3</v>
      </c>
      <c r="R3062" s="84">
        <v>1</v>
      </c>
      <c r="S3062" s="84">
        <v>8</v>
      </c>
      <c r="T3062" s="84" t="s">
        <v>32</v>
      </c>
      <c r="U3062" s="84">
        <v>11002</v>
      </c>
      <c r="V3062" s="84">
        <v>11002</v>
      </c>
      <c r="W3062" s="84" t="s">
        <v>5024</v>
      </c>
      <c r="X3062" s="84" t="s">
        <v>4985</v>
      </c>
      <c r="Y3062" s="9" t="s">
        <v>4997</v>
      </c>
      <c r="Z3062" s="9" t="s">
        <v>4993</v>
      </c>
      <c r="AA3062" s="9" t="s">
        <v>4989</v>
      </c>
      <c r="AB3062" s="9" t="s">
        <v>12941</v>
      </c>
      <c r="AC3062" s="84" t="s">
        <v>5006</v>
      </c>
      <c r="AD3062" s="29"/>
      <c r="AE3062" s="20" t="str">
        <f>VLOOKUP(E3062,'FILIAIS PETZ'!A:Q,17,0)</f>
        <v>SP7</v>
      </c>
      <c r="AF3062" s="20" t="str">
        <f>VLOOKUP(E3062,'FILIAIS PETZ'!A:Q,3,0)</f>
        <v>FELICIO</v>
      </c>
      <c r="AG3062" s="20" t="str">
        <f>VLOOKUP(E3062,'FILIAIS PETZ'!A:Q,2,0)</f>
        <v>R3</v>
      </c>
      <c r="AH3062" s="75">
        <v>520</v>
      </c>
      <c r="AI3062" s="16" t="s">
        <v>10637</v>
      </c>
      <c r="AJ3062" s="43">
        <f>VLOOKUP(E3062,'FILIAIS PETZ'!$A$2:$K$2000,11,0)</f>
        <v>18328118013600</v>
      </c>
      <c r="AK3062" s="44">
        <v>18328118013600</v>
      </c>
    </row>
    <row r="3063" spans="1:37" s="14" customFormat="1" ht="15" customHeight="1" thickBot="1" x14ac:dyDescent="0.25">
      <c r="A3063" s="9">
        <v>907091</v>
      </c>
      <c r="B3063" s="18">
        <f>VLOOKUP(C3063,FORNECEDORES!D:E,2,0)</f>
        <v>39969</v>
      </c>
      <c r="C3063" s="19" t="str">
        <f>VLOOKUP(D3063,FORNECEDORES!A:D,4,0)</f>
        <v>23.457.797/0001-56</v>
      </c>
      <c r="D3063" s="13" t="s">
        <v>2466</v>
      </c>
      <c r="E3063" s="20" t="str">
        <f t="shared" si="205"/>
        <v>04 0125</v>
      </c>
      <c r="F3063" s="28" t="s">
        <v>8981</v>
      </c>
      <c r="G3063" s="21" t="str">
        <f>VLOOKUP(E3063,'FILIAIS PETZ'!A:E,5,0)</f>
        <v>PETZ CERRO CORA</v>
      </c>
      <c r="H3063" s="20" t="str">
        <f>VLOOKUP(E3063,'FILIAIS PETZ'!A:D,4,0)</f>
        <v>CORA-SP</v>
      </c>
      <c r="I3063" s="85">
        <v>45421</v>
      </c>
      <c r="J3063" s="9">
        <v>907091</v>
      </c>
      <c r="K3063" s="9" t="s">
        <v>9035</v>
      </c>
      <c r="L3063" s="83" t="s">
        <v>10638</v>
      </c>
      <c r="M3063" s="85">
        <v>45422</v>
      </c>
      <c r="N3063" s="85">
        <v>45441</v>
      </c>
      <c r="O3063" s="85">
        <v>45426</v>
      </c>
      <c r="P3063" s="57" t="s">
        <v>4990</v>
      </c>
      <c r="Q3063" s="84">
        <v>3</v>
      </c>
      <c r="R3063" s="84">
        <v>1</v>
      </c>
      <c r="S3063" s="84">
        <v>8</v>
      </c>
      <c r="T3063" s="84" t="s">
        <v>32</v>
      </c>
      <c r="U3063" s="84">
        <v>11002</v>
      </c>
      <c r="V3063" s="84">
        <v>11002</v>
      </c>
      <c r="W3063" s="84" t="s">
        <v>5057</v>
      </c>
      <c r="X3063" s="84" t="s">
        <v>4985</v>
      </c>
      <c r="Y3063" s="9" t="s">
        <v>4997</v>
      </c>
      <c r="Z3063" s="9" t="s">
        <v>4993</v>
      </c>
      <c r="AA3063" s="9" t="s">
        <v>4989</v>
      </c>
      <c r="AB3063" s="9" t="s">
        <v>12941</v>
      </c>
      <c r="AC3063" s="84" t="s">
        <v>5006</v>
      </c>
      <c r="AD3063" s="29"/>
      <c r="AE3063" s="20" t="str">
        <f>VLOOKUP(E3063,'FILIAIS PETZ'!A:Q,17,0)</f>
        <v>SP7</v>
      </c>
      <c r="AF3063" s="20" t="str">
        <f>VLOOKUP(E3063,'FILIAIS PETZ'!A:Q,3,0)</f>
        <v>FELICIO</v>
      </c>
      <c r="AG3063" s="20" t="str">
        <f>VLOOKUP(E3063,'FILIAIS PETZ'!A:Q,2,0)</f>
        <v>R3</v>
      </c>
      <c r="AH3063" s="75">
        <v>780</v>
      </c>
      <c r="AI3063" s="16" t="s">
        <v>10639</v>
      </c>
      <c r="AJ3063" s="43">
        <f>VLOOKUP(E3063,'FILIAIS PETZ'!$A$2:$K$2000,11,0)</f>
        <v>18328118013600</v>
      </c>
      <c r="AK3063" s="44">
        <v>18328118013600</v>
      </c>
    </row>
    <row r="3064" spans="1:37" s="14" customFormat="1" ht="15" customHeight="1" thickBot="1" x14ac:dyDescent="0.25">
      <c r="A3064" s="9">
        <v>907125</v>
      </c>
      <c r="B3064" s="18">
        <f>VLOOKUP(C3064,FORNECEDORES!D:E,2,0)</f>
        <v>39969</v>
      </c>
      <c r="C3064" s="19" t="str">
        <f>VLOOKUP(D3064,FORNECEDORES!A:D,4,0)</f>
        <v>23.457.797/0001-56</v>
      </c>
      <c r="D3064" s="13" t="s">
        <v>2466</v>
      </c>
      <c r="E3064" s="20" t="str">
        <f t="shared" si="205"/>
        <v>04 0017</v>
      </c>
      <c r="F3064" s="28" t="s">
        <v>8713</v>
      </c>
      <c r="G3064" s="21" t="str">
        <f>VLOOKUP(E3064,'FILIAIS PETZ'!A:E,5,0)</f>
        <v>PETZ CARREFOUR SAO CAETANO</v>
      </c>
      <c r="H3064" s="20" t="str">
        <f>VLOOKUP(E3064,'FILIAIS PETZ'!A:D,4,0)</f>
        <v>SCSU-SP</v>
      </c>
      <c r="I3064" s="85">
        <v>45421</v>
      </c>
      <c r="J3064" s="9">
        <v>907125</v>
      </c>
      <c r="K3064" s="9" t="s">
        <v>9035</v>
      </c>
      <c r="L3064" s="83" t="s">
        <v>10640</v>
      </c>
      <c r="M3064" s="85">
        <v>45422</v>
      </c>
      <c r="N3064" s="85">
        <v>45441</v>
      </c>
      <c r="O3064" s="85">
        <v>45426</v>
      </c>
      <c r="P3064" s="57" t="s">
        <v>4990</v>
      </c>
      <c r="Q3064" s="84">
        <v>3</v>
      </c>
      <c r="R3064" s="84">
        <v>1</v>
      </c>
      <c r="S3064" s="84">
        <v>8</v>
      </c>
      <c r="T3064" s="84" t="s">
        <v>32</v>
      </c>
      <c r="U3064" s="84">
        <v>11002</v>
      </c>
      <c r="V3064" s="84">
        <v>11002</v>
      </c>
      <c r="W3064" s="84" t="s">
        <v>8715</v>
      </c>
      <c r="X3064" s="84" t="s">
        <v>4985</v>
      </c>
      <c r="Y3064" s="9" t="s">
        <v>4997</v>
      </c>
      <c r="Z3064" s="9" t="s">
        <v>4993</v>
      </c>
      <c r="AA3064" s="9" t="s">
        <v>4989</v>
      </c>
      <c r="AB3064" s="9" t="s">
        <v>12941</v>
      </c>
      <c r="AC3064" s="84" t="s">
        <v>5006</v>
      </c>
      <c r="AD3064" s="29"/>
      <c r="AE3064" s="20" t="str">
        <f>VLOOKUP(E3064,'FILIAIS PETZ'!A:Q,17,0)</f>
        <v>SP3</v>
      </c>
      <c r="AF3064" s="20" t="str">
        <f>VLOOKUP(E3064,'FILIAIS PETZ'!A:Q,3,0)</f>
        <v>FELICIO</v>
      </c>
      <c r="AG3064" s="20" t="str">
        <f>VLOOKUP(E3064,'FILIAIS PETZ'!A:Q,2,0)</f>
        <v>R3</v>
      </c>
      <c r="AH3064" s="75">
        <v>100</v>
      </c>
      <c r="AI3064" s="16" t="s">
        <v>10641</v>
      </c>
      <c r="AJ3064" s="43">
        <f>VLOOKUP(E3064,'FILIAIS PETZ'!$A$2:$K$2000,11,0)</f>
        <v>18328118000532</v>
      </c>
      <c r="AK3064" s="44">
        <v>18328118000532</v>
      </c>
    </row>
    <row r="3065" spans="1:37" s="14" customFormat="1" ht="15" customHeight="1" thickBot="1" x14ac:dyDescent="0.25">
      <c r="A3065" s="9">
        <v>907126</v>
      </c>
      <c r="B3065" s="18">
        <f>VLOOKUP(C3065,FORNECEDORES!D:E,2,0)</f>
        <v>39969</v>
      </c>
      <c r="C3065" s="19" t="str">
        <f>VLOOKUP(D3065,FORNECEDORES!A:D,4,0)</f>
        <v>23.457.797/0001-56</v>
      </c>
      <c r="D3065" s="13" t="s">
        <v>2466</v>
      </c>
      <c r="E3065" s="20" t="str">
        <f t="shared" si="205"/>
        <v>04 0017</v>
      </c>
      <c r="F3065" s="28" t="s">
        <v>8713</v>
      </c>
      <c r="G3065" s="21" t="str">
        <f>VLOOKUP(E3065,'FILIAIS PETZ'!A:E,5,0)</f>
        <v>PETZ CARREFOUR SAO CAETANO</v>
      </c>
      <c r="H3065" s="20" t="str">
        <f>VLOOKUP(E3065,'FILIAIS PETZ'!A:D,4,0)</f>
        <v>SCSU-SP</v>
      </c>
      <c r="I3065" s="85">
        <v>45421</v>
      </c>
      <c r="J3065" s="9">
        <v>907126</v>
      </c>
      <c r="K3065" s="9" t="s">
        <v>9035</v>
      </c>
      <c r="L3065" s="83" t="s">
        <v>10642</v>
      </c>
      <c r="M3065" s="85">
        <v>45422</v>
      </c>
      <c r="N3065" s="85">
        <v>45441</v>
      </c>
      <c r="O3065" s="85">
        <v>45426</v>
      </c>
      <c r="P3065" s="57" t="s">
        <v>4990</v>
      </c>
      <c r="Q3065" s="84">
        <v>3</v>
      </c>
      <c r="R3065" s="84">
        <v>1</v>
      </c>
      <c r="S3065" s="84">
        <v>8</v>
      </c>
      <c r="T3065" s="84" t="s">
        <v>32</v>
      </c>
      <c r="U3065" s="84">
        <v>11002</v>
      </c>
      <c r="V3065" s="84">
        <v>11002</v>
      </c>
      <c r="W3065" s="84" t="s">
        <v>5019</v>
      </c>
      <c r="X3065" s="84" t="s">
        <v>4985</v>
      </c>
      <c r="Y3065" s="9" t="s">
        <v>4997</v>
      </c>
      <c r="Z3065" s="9" t="s">
        <v>4993</v>
      </c>
      <c r="AA3065" s="9" t="s">
        <v>4989</v>
      </c>
      <c r="AB3065" s="9" t="s">
        <v>12941</v>
      </c>
      <c r="AC3065" s="84" t="s">
        <v>5006</v>
      </c>
      <c r="AD3065" s="29"/>
      <c r="AE3065" s="20" t="str">
        <f>VLOOKUP(E3065,'FILIAIS PETZ'!A:Q,17,0)</f>
        <v>SP3</v>
      </c>
      <c r="AF3065" s="20" t="str">
        <f>VLOOKUP(E3065,'FILIAIS PETZ'!A:Q,3,0)</f>
        <v>FELICIO</v>
      </c>
      <c r="AG3065" s="20" t="str">
        <f>VLOOKUP(E3065,'FILIAIS PETZ'!A:Q,2,0)</f>
        <v>R3</v>
      </c>
      <c r="AH3065" s="75">
        <v>170</v>
      </c>
      <c r="AI3065" s="16" t="s">
        <v>10643</v>
      </c>
      <c r="AJ3065" s="43">
        <f>VLOOKUP(E3065,'FILIAIS PETZ'!$A$2:$K$2000,11,0)</f>
        <v>18328118000532</v>
      </c>
      <c r="AK3065" s="44">
        <v>18328118000532</v>
      </c>
    </row>
    <row r="3066" spans="1:37" s="14" customFormat="1" ht="15" customHeight="1" thickBot="1" x14ac:dyDescent="0.25">
      <c r="A3066" s="9">
        <v>907359</v>
      </c>
      <c r="B3066" s="18">
        <f>VLOOKUP(C3066,FORNECEDORES!D:E,2,0)</f>
        <v>39969</v>
      </c>
      <c r="C3066" s="19" t="str">
        <f>VLOOKUP(D3066,FORNECEDORES!A:D,4,0)</f>
        <v>23.457.797/0001-56</v>
      </c>
      <c r="D3066" s="13" t="s">
        <v>2466</v>
      </c>
      <c r="E3066" s="20" t="str">
        <f t="shared" si="205"/>
        <v>04 0017</v>
      </c>
      <c r="F3066" s="28" t="s">
        <v>8713</v>
      </c>
      <c r="G3066" s="21" t="str">
        <f>VLOOKUP(E3066,'FILIAIS PETZ'!A:E,5,0)</f>
        <v>PETZ CARREFOUR SAO CAETANO</v>
      </c>
      <c r="H3066" s="20" t="str">
        <f>VLOOKUP(E3066,'FILIAIS PETZ'!A:D,4,0)</f>
        <v>SCSU-SP</v>
      </c>
      <c r="I3066" s="85">
        <v>45421</v>
      </c>
      <c r="J3066" s="9">
        <v>907359</v>
      </c>
      <c r="K3066" s="9" t="s">
        <v>9035</v>
      </c>
      <c r="L3066" s="83" t="s">
        <v>10644</v>
      </c>
      <c r="M3066" s="85">
        <v>45422</v>
      </c>
      <c r="N3066" s="85">
        <v>45441</v>
      </c>
      <c r="O3066" s="85">
        <v>45426</v>
      </c>
      <c r="P3066" s="57" t="s">
        <v>4990</v>
      </c>
      <c r="Q3066" s="84">
        <v>3</v>
      </c>
      <c r="R3066" s="84">
        <v>1</v>
      </c>
      <c r="S3066" s="84">
        <v>8</v>
      </c>
      <c r="T3066" s="84" t="s">
        <v>32</v>
      </c>
      <c r="U3066" s="84">
        <v>11002</v>
      </c>
      <c r="V3066" s="84">
        <v>11002</v>
      </c>
      <c r="W3066" s="84" t="s">
        <v>5019</v>
      </c>
      <c r="X3066" s="84" t="s">
        <v>4985</v>
      </c>
      <c r="Y3066" s="9" t="s">
        <v>4997</v>
      </c>
      <c r="Z3066" s="9" t="s">
        <v>4993</v>
      </c>
      <c r="AA3066" s="9" t="s">
        <v>4989</v>
      </c>
      <c r="AB3066" s="9" t="s">
        <v>12941</v>
      </c>
      <c r="AC3066" s="84" t="s">
        <v>5006</v>
      </c>
      <c r="AD3066" s="29"/>
      <c r="AE3066" s="20" t="str">
        <f>VLOOKUP(E3066,'FILIAIS PETZ'!A:Q,17,0)</f>
        <v>SP3</v>
      </c>
      <c r="AF3066" s="20" t="str">
        <f>VLOOKUP(E3066,'FILIAIS PETZ'!A:Q,3,0)</f>
        <v>FELICIO</v>
      </c>
      <c r="AG3066" s="20" t="str">
        <f>VLOOKUP(E3066,'FILIAIS PETZ'!A:Q,2,0)</f>
        <v>R3</v>
      </c>
      <c r="AH3066" s="75">
        <v>310</v>
      </c>
      <c r="AI3066" s="16" t="s">
        <v>10645</v>
      </c>
      <c r="AJ3066" s="43">
        <f>VLOOKUP(E3066,'FILIAIS PETZ'!$A$2:$K$2000,11,0)</f>
        <v>18328118000532</v>
      </c>
      <c r="AK3066" s="44">
        <v>18328118000532</v>
      </c>
    </row>
    <row r="3067" spans="1:37" s="14" customFormat="1" ht="15" customHeight="1" thickBot="1" x14ac:dyDescent="0.25">
      <c r="A3067" s="9">
        <v>907109</v>
      </c>
      <c r="B3067" s="18">
        <f>VLOOKUP(C3067,FORNECEDORES!D:E,2,0)</f>
        <v>39969</v>
      </c>
      <c r="C3067" s="19" t="str">
        <f>VLOOKUP(D3067,FORNECEDORES!A:D,4,0)</f>
        <v>23.457.797/0001-56</v>
      </c>
      <c r="D3067" s="13" t="s">
        <v>2466</v>
      </c>
      <c r="E3067" s="20" t="str">
        <f t="shared" si="205"/>
        <v>04 0181</v>
      </c>
      <c r="F3067" s="28" t="s">
        <v>8969</v>
      </c>
      <c r="G3067" s="21" t="str">
        <f>VLOOKUP(E3067,'FILIAIS PETZ'!A:E,5,0)</f>
        <v>PETZ MAUA SHOPPING</v>
      </c>
      <c r="H3067" s="20" t="str">
        <f>VLOOKUP(E3067,'FILIAIS PETZ'!A:D,4,0)</f>
        <v>MAUA-SP</v>
      </c>
      <c r="I3067" s="85">
        <v>45421</v>
      </c>
      <c r="J3067" s="9">
        <v>907109</v>
      </c>
      <c r="K3067" s="9" t="s">
        <v>9035</v>
      </c>
      <c r="L3067" s="83" t="s">
        <v>7741</v>
      </c>
      <c r="M3067" s="85">
        <v>45422</v>
      </c>
      <c r="N3067" s="85">
        <v>45441</v>
      </c>
      <c r="O3067" s="85">
        <v>45426</v>
      </c>
      <c r="P3067" s="57" t="s">
        <v>4990</v>
      </c>
      <c r="Q3067" s="84">
        <v>3</v>
      </c>
      <c r="R3067" s="84">
        <v>1</v>
      </c>
      <c r="S3067" s="84">
        <v>8</v>
      </c>
      <c r="T3067" s="84" t="s">
        <v>32</v>
      </c>
      <c r="U3067" s="84">
        <v>11002</v>
      </c>
      <c r="V3067" s="84">
        <v>11002</v>
      </c>
      <c r="W3067" s="84" t="s">
        <v>5021</v>
      </c>
      <c r="X3067" s="84" t="s">
        <v>4985</v>
      </c>
      <c r="Y3067" s="9" t="s">
        <v>4997</v>
      </c>
      <c r="Z3067" s="9" t="s">
        <v>4993</v>
      </c>
      <c r="AA3067" s="9" t="s">
        <v>4989</v>
      </c>
      <c r="AB3067" s="9" t="s">
        <v>12941</v>
      </c>
      <c r="AC3067" s="84" t="s">
        <v>5006</v>
      </c>
      <c r="AD3067" s="29"/>
      <c r="AE3067" s="20" t="str">
        <f>VLOOKUP(E3067,'FILIAIS PETZ'!A:Q,17,0)</f>
        <v>SP3</v>
      </c>
      <c r="AF3067" s="20" t="str">
        <f>VLOOKUP(E3067,'FILIAIS PETZ'!A:Q,3,0)</f>
        <v>FELICIO</v>
      </c>
      <c r="AG3067" s="20" t="str">
        <f>VLOOKUP(E3067,'FILIAIS PETZ'!A:Q,2,0)</f>
        <v>R3</v>
      </c>
      <c r="AH3067" s="75">
        <v>220</v>
      </c>
      <c r="AI3067" s="16" t="s">
        <v>10646</v>
      </c>
      <c r="AJ3067" s="43">
        <f>VLOOKUP(E3067,'FILIAIS PETZ'!$A$2:$K$2000,11,0)</f>
        <v>18328118016617</v>
      </c>
      <c r="AK3067" s="44">
        <v>18328118016617</v>
      </c>
    </row>
    <row r="3068" spans="1:37" s="14" customFormat="1" ht="15" customHeight="1" thickBot="1" x14ac:dyDescent="0.25">
      <c r="A3068" s="9">
        <v>907123</v>
      </c>
      <c r="B3068" s="18">
        <f>VLOOKUP(C3068,FORNECEDORES!D:E,2,0)</f>
        <v>39969</v>
      </c>
      <c r="C3068" s="19" t="str">
        <f>VLOOKUP(D3068,FORNECEDORES!A:D,4,0)</f>
        <v>23.457.797/0001-56</v>
      </c>
      <c r="D3068" s="13" t="s">
        <v>2466</v>
      </c>
      <c r="E3068" s="20" t="str">
        <f t="shared" si="205"/>
        <v>04 0010</v>
      </c>
      <c r="F3068" s="28" t="s">
        <v>8983</v>
      </c>
      <c r="G3068" s="21" t="str">
        <f>VLOOKUP(E3068,'FILIAIS PETZ'!A:E,5,0)</f>
        <v>PETZ SANTA CECILIA</v>
      </c>
      <c r="H3068" s="20" t="str">
        <f>VLOOKUP(E3068,'FILIAIS PETZ'!A:D,4,0)</f>
        <v>STCE-SP</v>
      </c>
      <c r="I3068" s="85">
        <v>45421</v>
      </c>
      <c r="J3068" s="9">
        <v>907123</v>
      </c>
      <c r="K3068" s="9" t="s">
        <v>9035</v>
      </c>
      <c r="L3068" s="83" t="s">
        <v>10647</v>
      </c>
      <c r="M3068" s="85">
        <v>45422</v>
      </c>
      <c r="N3068" s="85">
        <v>45441</v>
      </c>
      <c r="O3068" s="85">
        <v>45426</v>
      </c>
      <c r="P3068" s="57" t="s">
        <v>4990</v>
      </c>
      <c r="Q3068" s="84">
        <v>3</v>
      </c>
      <c r="R3068" s="84">
        <v>1</v>
      </c>
      <c r="S3068" s="84">
        <v>8</v>
      </c>
      <c r="T3068" s="84" t="s">
        <v>32</v>
      </c>
      <c r="U3068" s="84">
        <v>11002</v>
      </c>
      <c r="V3068" s="84">
        <v>11002</v>
      </c>
      <c r="W3068" s="84" t="s">
        <v>10169</v>
      </c>
      <c r="X3068" s="84" t="s">
        <v>4985</v>
      </c>
      <c r="Y3068" s="9" t="s">
        <v>4997</v>
      </c>
      <c r="Z3068" s="9" t="s">
        <v>4993</v>
      </c>
      <c r="AA3068" s="9" t="s">
        <v>4989</v>
      </c>
      <c r="AB3068" s="9" t="s">
        <v>12941</v>
      </c>
      <c r="AC3068" s="84" t="s">
        <v>5006</v>
      </c>
      <c r="AD3068" s="29"/>
      <c r="AE3068" s="20" t="str">
        <f>VLOOKUP(E3068,'FILIAIS PETZ'!A:Q,17,0)</f>
        <v>SP2</v>
      </c>
      <c r="AF3068" s="20" t="str">
        <f>VLOOKUP(E3068,'FILIAIS PETZ'!A:Q,3,0)</f>
        <v>FELICIO</v>
      </c>
      <c r="AG3068" s="20" t="str">
        <f>VLOOKUP(E3068,'FILIAIS PETZ'!A:Q,2,0)</f>
        <v>R3</v>
      </c>
      <c r="AH3068" s="75">
        <v>200</v>
      </c>
      <c r="AI3068" s="16" t="s">
        <v>10648</v>
      </c>
      <c r="AJ3068" s="43">
        <f>VLOOKUP(E3068,'FILIAIS PETZ'!$A$2:$K$2000,11,0)</f>
        <v>18328118001938</v>
      </c>
      <c r="AK3068" s="44">
        <v>18328118001938</v>
      </c>
    </row>
    <row r="3069" spans="1:37" s="14" customFormat="1" ht="15" customHeight="1" thickBot="1" x14ac:dyDescent="0.25">
      <c r="A3069" s="9">
        <v>907067</v>
      </c>
      <c r="B3069" s="18">
        <f>VLOOKUP(C3069,FORNECEDORES!D:E,2,0)</f>
        <v>39969</v>
      </c>
      <c r="C3069" s="19" t="str">
        <f>VLOOKUP(D3069,FORNECEDORES!A:D,4,0)</f>
        <v>23.457.797/0001-56</v>
      </c>
      <c r="D3069" s="13" t="s">
        <v>2466</v>
      </c>
      <c r="E3069" s="20" t="str">
        <f t="shared" si="205"/>
        <v>04 0271</v>
      </c>
      <c r="F3069" s="28" t="s">
        <v>9568</v>
      </c>
      <c r="G3069" s="21" t="str">
        <f>VLOOKUP(E3069,'FILIAIS PETZ'!A:E,5,0)</f>
        <v>PETZ ALAMEDA SANTOS</v>
      </c>
      <c r="H3069" s="20" t="str">
        <f>VLOOKUP(E3069,'FILIAIS PETZ'!A:D,4,0)</f>
        <v>ASTS-SP</v>
      </c>
      <c r="I3069" s="85">
        <v>45421</v>
      </c>
      <c r="J3069" s="9">
        <v>907067</v>
      </c>
      <c r="K3069" s="9" t="s">
        <v>9035</v>
      </c>
      <c r="L3069" s="83" t="s">
        <v>10649</v>
      </c>
      <c r="M3069" s="85">
        <v>45422</v>
      </c>
      <c r="N3069" s="85">
        <v>45441</v>
      </c>
      <c r="O3069" s="85">
        <v>45426</v>
      </c>
      <c r="P3069" s="57" t="s">
        <v>4990</v>
      </c>
      <c r="Q3069" s="84">
        <v>3</v>
      </c>
      <c r="R3069" s="84">
        <v>1</v>
      </c>
      <c r="S3069" s="84">
        <v>8</v>
      </c>
      <c r="T3069" s="84" t="s">
        <v>32</v>
      </c>
      <c r="U3069" s="84">
        <v>11002</v>
      </c>
      <c r="V3069" s="84">
        <v>11002</v>
      </c>
      <c r="W3069" s="84" t="s">
        <v>5019</v>
      </c>
      <c r="X3069" s="84" t="s">
        <v>4985</v>
      </c>
      <c r="Y3069" s="9" t="s">
        <v>4997</v>
      </c>
      <c r="Z3069" s="9" t="s">
        <v>4993</v>
      </c>
      <c r="AA3069" s="9" t="s">
        <v>4989</v>
      </c>
      <c r="AB3069" s="9" t="s">
        <v>12941</v>
      </c>
      <c r="AC3069" s="84" t="s">
        <v>5006</v>
      </c>
      <c r="AD3069" s="29"/>
      <c r="AE3069" s="20" t="str">
        <f>VLOOKUP(E3069,'FILIAIS PETZ'!A:Q,17,0)</f>
        <v>SP2</v>
      </c>
      <c r="AF3069" s="20" t="str">
        <f>VLOOKUP(E3069,'FILIAIS PETZ'!A:Q,3,0)</f>
        <v>FELICIO</v>
      </c>
      <c r="AG3069" s="20" t="str">
        <f>VLOOKUP(E3069,'FILIAIS PETZ'!A:Q,2,0)</f>
        <v>R3</v>
      </c>
      <c r="AH3069" s="75">
        <v>150</v>
      </c>
      <c r="AI3069" s="16" t="s">
        <v>10650</v>
      </c>
      <c r="AJ3069" s="43" t="str">
        <f>VLOOKUP(E3069,'FILIAIS PETZ'!$A$2:$K$2000,11,0)</f>
        <v>18.328.118/0269-22</v>
      </c>
      <c r="AK3069" s="44" t="s">
        <v>9570</v>
      </c>
    </row>
    <row r="3070" spans="1:37" s="14" customFormat="1" ht="15" customHeight="1" thickBot="1" x14ac:dyDescent="0.25">
      <c r="A3070" s="9">
        <v>907115</v>
      </c>
      <c r="B3070" s="18">
        <f>VLOOKUP(C3070,FORNECEDORES!D:E,2,0)</f>
        <v>39969</v>
      </c>
      <c r="C3070" s="19" t="str">
        <f>VLOOKUP(D3070,FORNECEDORES!A:D,4,0)</f>
        <v>23.457.797/0001-56</v>
      </c>
      <c r="D3070" s="13" t="s">
        <v>2466</v>
      </c>
      <c r="E3070" s="20" t="str">
        <f t="shared" si="205"/>
        <v>04 0059</v>
      </c>
      <c r="F3070" s="28" t="s">
        <v>8714</v>
      </c>
      <c r="G3070" s="21" t="str">
        <f>VLOOKUP(E3070,'FILIAIS PETZ'!A:E,5,0)</f>
        <v>PETZ POMPÉIA</v>
      </c>
      <c r="H3070" s="20" t="str">
        <f>VLOOKUP(E3070,'FILIAIS PETZ'!A:D,4,0)</f>
        <v>POMP-SP</v>
      </c>
      <c r="I3070" s="85">
        <v>45421</v>
      </c>
      <c r="J3070" s="9">
        <v>907115</v>
      </c>
      <c r="K3070" s="9" t="s">
        <v>9035</v>
      </c>
      <c r="L3070" s="83" t="s">
        <v>10651</v>
      </c>
      <c r="M3070" s="85">
        <v>45422</v>
      </c>
      <c r="N3070" s="85">
        <v>45441</v>
      </c>
      <c r="O3070" s="85">
        <v>45426</v>
      </c>
      <c r="P3070" s="57" t="s">
        <v>4990</v>
      </c>
      <c r="Q3070" s="84">
        <v>3</v>
      </c>
      <c r="R3070" s="84">
        <v>1</v>
      </c>
      <c r="S3070" s="84">
        <v>8</v>
      </c>
      <c r="T3070" s="84" t="s">
        <v>32</v>
      </c>
      <c r="U3070" s="84">
        <v>11002</v>
      </c>
      <c r="V3070" s="84">
        <v>11002</v>
      </c>
      <c r="W3070" s="84" t="s">
        <v>10652</v>
      </c>
      <c r="X3070" s="84" t="s">
        <v>4985</v>
      </c>
      <c r="Y3070" s="9" t="s">
        <v>4997</v>
      </c>
      <c r="Z3070" s="9" t="s">
        <v>4993</v>
      </c>
      <c r="AA3070" s="9" t="s">
        <v>4989</v>
      </c>
      <c r="AB3070" s="9" t="s">
        <v>12941</v>
      </c>
      <c r="AC3070" s="84" t="s">
        <v>5006</v>
      </c>
      <c r="AD3070" s="29"/>
      <c r="AE3070" s="20" t="str">
        <f>VLOOKUP(E3070,'FILIAIS PETZ'!A:Q,17,0)</f>
        <v>SP2</v>
      </c>
      <c r="AF3070" s="20" t="str">
        <f>VLOOKUP(E3070,'FILIAIS PETZ'!A:Q,3,0)</f>
        <v>FELICIO</v>
      </c>
      <c r="AG3070" s="20" t="str">
        <f>VLOOKUP(E3070,'FILIAIS PETZ'!A:Q,2,0)</f>
        <v>R3</v>
      </c>
      <c r="AH3070" s="75">
        <v>150</v>
      </c>
      <c r="AI3070" s="16" t="s">
        <v>10653</v>
      </c>
      <c r="AJ3070" s="43">
        <f>VLOOKUP(E3070,'FILIAIS PETZ'!$A$2:$K$2000,11,0)</f>
        <v>18328118005763</v>
      </c>
      <c r="AK3070" s="44">
        <v>18328118005763</v>
      </c>
    </row>
    <row r="3071" spans="1:37" s="14" customFormat="1" ht="15" customHeight="1" thickBot="1" x14ac:dyDescent="0.25">
      <c r="A3071" s="9">
        <v>907092</v>
      </c>
      <c r="B3071" s="18">
        <f>VLOOKUP(C3071,FORNECEDORES!D:E,2,0)</f>
        <v>39969</v>
      </c>
      <c r="C3071" s="19" t="str">
        <f>VLOOKUP(D3071,FORNECEDORES!A:D,4,0)</f>
        <v>23.457.797/0001-56</v>
      </c>
      <c r="D3071" s="13" t="s">
        <v>2466</v>
      </c>
      <c r="E3071" s="20" t="str">
        <f t="shared" si="205"/>
        <v>04 0046</v>
      </c>
      <c r="F3071" s="28" t="s">
        <v>8978</v>
      </c>
      <c r="G3071" s="21" t="str">
        <f>VLOOKUP(E3071,'FILIAIS PETZ'!A:E,5,0)</f>
        <v>PETZ CIDADE JARDIM</v>
      </c>
      <c r="H3071" s="20" t="str">
        <f>VLOOKUP(E3071,'FILIAIS PETZ'!A:D,4,0)</f>
        <v>CDJD-SP</v>
      </c>
      <c r="I3071" s="85">
        <v>45421</v>
      </c>
      <c r="J3071" s="9">
        <v>907092</v>
      </c>
      <c r="K3071" s="9" t="s">
        <v>9035</v>
      </c>
      <c r="L3071" s="83" t="s">
        <v>10654</v>
      </c>
      <c r="M3071" s="85">
        <v>45422</v>
      </c>
      <c r="N3071" s="85">
        <v>45441</v>
      </c>
      <c r="O3071" s="85">
        <v>45426</v>
      </c>
      <c r="P3071" s="57" t="s">
        <v>4990</v>
      </c>
      <c r="Q3071" s="84">
        <v>3</v>
      </c>
      <c r="R3071" s="84">
        <v>1</v>
      </c>
      <c r="S3071" s="84">
        <v>8</v>
      </c>
      <c r="T3071" s="84" t="s">
        <v>32</v>
      </c>
      <c r="U3071" s="84">
        <v>11002</v>
      </c>
      <c r="V3071" s="84">
        <v>11002</v>
      </c>
      <c r="W3071" s="84" t="s">
        <v>5057</v>
      </c>
      <c r="X3071" s="84" t="s">
        <v>4985</v>
      </c>
      <c r="Y3071" s="9" t="s">
        <v>4997</v>
      </c>
      <c r="Z3071" s="9" t="s">
        <v>4993</v>
      </c>
      <c r="AA3071" s="9" t="s">
        <v>4989</v>
      </c>
      <c r="AB3071" s="9" t="s">
        <v>12941</v>
      </c>
      <c r="AC3071" s="84" t="s">
        <v>5006</v>
      </c>
      <c r="AD3071" s="29"/>
      <c r="AE3071" s="20" t="str">
        <f>VLOOKUP(E3071,'FILIAIS PETZ'!A:Q,17,0)</f>
        <v>SP2</v>
      </c>
      <c r="AF3071" s="20" t="str">
        <f>VLOOKUP(E3071,'FILIAIS PETZ'!A:Q,3,0)</f>
        <v>FELICIO</v>
      </c>
      <c r="AG3071" s="20" t="str">
        <f>VLOOKUP(E3071,'FILIAIS PETZ'!A:Q,2,0)</f>
        <v>R3</v>
      </c>
      <c r="AH3071" s="75">
        <v>150</v>
      </c>
      <c r="AI3071" s="16" t="s">
        <v>10655</v>
      </c>
      <c r="AJ3071" s="43">
        <f>VLOOKUP(E3071,'FILIAIS PETZ'!$A$2:$K$2000,11,0)</f>
        <v>18328118004520</v>
      </c>
      <c r="AK3071" s="44">
        <v>18328118004520</v>
      </c>
    </row>
    <row r="3072" spans="1:37" s="14" customFormat="1" ht="15" customHeight="1" thickBot="1" x14ac:dyDescent="0.25">
      <c r="A3072" s="9">
        <f t="shared" ref="A3072:A3077" si="206">J3072</f>
        <v>908184</v>
      </c>
      <c r="B3072" s="18">
        <f>VLOOKUP(C3072,FORNECEDORES!D:E,2,0)</f>
        <v>223099</v>
      </c>
      <c r="C3072" s="19" t="str">
        <f>VLOOKUP(D3072,FORNECEDORES!A:D,4,0)</f>
        <v>33.782.083/0001-77</v>
      </c>
      <c r="D3072" s="13" t="s">
        <v>3652</v>
      </c>
      <c r="E3072" s="20" t="str">
        <f t="shared" si="205"/>
        <v>04 0139</v>
      </c>
      <c r="F3072" s="28" t="s">
        <v>4978</v>
      </c>
      <c r="G3072" s="21" t="str">
        <f>VLOOKUP(E3072,'FILIAIS PETZ'!A:E,5,0)</f>
        <v>PETZ PALMAS</v>
      </c>
      <c r="H3072" s="20" t="str">
        <f>VLOOKUP(E3072,'FILIAIS PETZ'!A:D,4,0)</f>
        <v>PMAS-TO</v>
      </c>
      <c r="I3072" s="85">
        <v>45422</v>
      </c>
      <c r="J3072" s="9">
        <v>908184</v>
      </c>
      <c r="K3072" s="9" t="s">
        <v>5858</v>
      </c>
      <c r="L3072" s="83" t="s">
        <v>7737</v>
      </c>
      <c r="M3072" s="85">
        <v>45432</v>
      </c>
      <c r="N3072" s="85">
        <v>45455</v>
      </c>
      <c r="O3072" s="85">
        <v>45433</v>
      </c>
      <c r="P3072" s="55" t="s">
        <v>4990</v>
      </c>
      <c r="Q3072" s="84">
        <v>3</v>
      </c>
      <c r="R3072" s="84">
        <v>1</v>
      </c>
      <c r="S3072" s="84">
        <v>8</v>
      </c>
      <c r="T3072" s="84" t="s">
        <v>32</v>
      </c>
      <c r="U3072" s="84">
        <v>11002</v>
      </c>
      <c r="V3072" s="84">
        <v>11002</v>
      </c>
      <c r="W3072" s="84" t="s">
        <v>5039</v>
      </c>
      <c r="X3072" s="84" t="s">
        <v>4985</v>
      </c>
      <c r="Y3072" s="10" t="s">
        <v>4993</v>
      </c>
      <c r="Z3072" s="10" t="s">
        <v>4993</v>
      </c>
      <c r="AA3072" s="10" t="s">
        <v>4989</v>
      </c>
      <c r="AB3072" s="10" t="s">
        <v>12941</v>
      </c>
      <c r="AC3072" s="84" t="s">
        <v>5006</v>
      </c>
      <c r="AD3072" s="29"/>
      <c r="AE3072" s="20" t="str">
        <f>VLOOKUP(E3072,'FILIAIS PETZ'!A:Q,17,0)</f>
        <v>CO-2</v>
      </c>
      <c r="AF3072" s="20" t="str">
        <f>VLOOKUP(E3072,'FILIAIS PETZ'!A:Q,3,0)</f>
        <v>FELICIO</v>
      </c>
      <c r="AG3072" s="20" t="str">
        <f>VLOOKUP(E3072,'FILIAIS PETZ'!A:Q,2,0)</f>
        <v>R3</v>
      </c>
      <c r="AH3072" s="75">
        <v>1400</v>
      </c>
      <c r="AI3072" s="16" t="s">
        <v>7529</v>
      </c>
      <c r="AJ3072" s="43">
        <f>VLOOKUP(E3072,'FILIAIS PETZ'!$A$2:$K$2000,11,0)</f>
        <v>18328118014088</v>
      </c>
      <c r="AK3072" s="44">
        <f t="shared" ref="AK3072:AK3077" si="207">AJ3072</f>
        <v>18328118014088</v>
      </c>
    </row>
    <row r="3073" spans="1:37" s="14" customFormat="1" ht="15" customHeight="1" thickBot="1" x14ac:dyDescent="0.25">
      <c r="A3073" s="9">
        <f t="shared" si="206"/>
        <v>908185</v>
      </c>
      <c r="B3073" s="18">
        <f>VLOOKUP(C3073,FORNECEDORES!D:E,2,0)</f>
        <v>223099</v>
      </c>
      <c r="C3073" s="19" t="str">
        <f>VLOOKUP(D3073,FORNECEDORES!A:D,4,0)</f>
        <v>33.782.083/0001-77</v>
      </c>
      <c r="D3073" s="13" t="s">
        <v>3652</v>
      </c>
      <c r="E3073" s="20" t="str">
        <f t="shared" si="205"/>
        <v>04 0139</v>
      </c>
      <c r="F3073" s="28" t="s">
        <v>4978</v>
      </c>
      <c r="G3073" s="21" t="str">
        <f>VLOOKUP(E3073,'FILIAIS PETZ'!A:E,5,0)</f>
        <v>PETZ PALMAS</v>
      </c>
      <c r="H3073" s="20" t="str">
        <f>VLOOKUP(E3073,'FILIAIS PETZ'!A:D,4,0)</f>
        <v>PMAS-TO</v>
      </c>
      <c r="I3073" s="85">
        <v>45422</v>
      </c>
      <c r="J3073" s="9">
        <v>908185</v>
      </c>
      <c r="K3073" s="9" t="s">
        <v>5858</v>
      </c>
      <c r="L3073" s="83" t="s">
        <v>7738</v>
      </c>
      <c r="M3073" s="85">
        <v>45432</v>
      </c>
      <c r="N3073" s="85">
        <v>45455</v>
      </c>
      <c r="O3073" s="85">
        <v>45433</v>
      </c>
      <c r="P3073" s="55" t="s">
        <v>4990</v>
      </c>
      <c r="Q3073" s="84">
        <v>3</v>
      </c>
      <c r="R3073" s="84">
        <v>1</v>
      </c>
      <c r="S3073" s="84">
        <v>8</v>
      </c>
      <c r="T3073" s="84" t="s">
        <v>32</v>
      </c>
      <c r="U3073" s="84">
        <v>11002</v>
      </c>
      <c r="V3073" s="84">
        <v>11002</v>
      </c>
      <c r="W3073" s="84" t="s">
        <v>5039</v>
      </c>
      <c r="X3073" s="84" t="s">
        <v>4985</v>
      </c>
      <c r="Y3073" s="10" t="s">
        <v>4993</v>
      </c>
      <c r="Z3073" s="10" t="s">
        <v>4993</v>
      </c>
      <c r="AA3073" s="10" t="s">
        <v>4989</v>
      </c>
      <c r="AB3073" s="10" t="s">
        <v>12941</v>
      </c>
      <c r="AC3073" s="84" t="s">
        <v>5006</v>
      </c>
      <c r="AD3073" s="29"/>
      <c r="AE3073" s="20" t="str">
        <f>VLOOKUP(E3073,'FILIAIS PETZ'!A:Q,17,0)</f>
        <v>CO-2</v>
      </c>
      <c r="AF3073" s="20" t="str">
        <f>VLOOKUP(E3073,'FILIAIS PETZ'!A:Q,3,0)</f>
        <v>FELICIO</v>
      </c>
      <c r="AG3073" s="20" t="str">
        <f>VLOOKUP(E3073,'FILIAIS PETZ'!A:Q,2,0)</f>
        <v>R3</v>
      </c>
      <c r="AH3073" s="75">
        <v>1320</v>
      </c>
      <c r="AI3073" s="16" t="s">
        <v>7530</v>
      </c>
      <c r="AJ3073" s="43">
        <f>VLOOKUP(E3073,'FILIAIS PETZ'!$A$2:$K$2000,11,0)</f>
        <v>18328118014088</v>
      </c>
      <c r="AK3073" s="44">
        <f t="shared" si="207"/>
        <v>18328118014088</v>
      </c>
    </row>
    <row r="3074" spans="1:37" s="14" customFormat="1" ht="15" customHeight="1" thickBot="1" x14ac:dyDescent="0.25">
      <c r="A3074" s="9">
        <f t="shared" si="206"/>
        <v>908190</v>
      </c>
      <c r="B3074" s="18">
        <f>VLOOKUP(C3074,FORNECEDORES!D:E,2,0)</f>
        <v>320544</v>
      </c>
      <c r="C3074" s="19" t="str">
        <f>VLOOKUP(D3074,FORNECEDORES!A:D,4,0)</f>
        <v>07.128.443/0001-01</v>
      </c>
      <c r="D3074" s="13" t="s">
        <v>4466</v>
      </c>
      <c r="E3074" s="20" t="str">
        <f t="shared" si="205"/>
        <v>04 0180</v>
      </c>
      <c r="F3074" s="28" t="s">
        <v>4944</v>
      </c>
      <c r="G3074" s="21" t="str">
        <f>VLOOKUP(E3074,'FILIAIS PETZ'!A:E,5,0)</f>
        <v>PETZ TORQUATO TAPAJOS</v>
      </c>
      <c r="H3074" s="20" t="str">
        <f>VLOOKUP(E3074,'FILIAIS PETZ'!A:D,4,0)</f>
        <v>TQTP-AM</v>
      </c>
      <c r="I3074" s="85">
        <v>45422</v>
      </c>
      <c r="J3074" s="9">
        <v>908190</v>
      </c>
      <c r="K3074" s="9" t="s">
        <v>5858</v>
      </c>
      <c r="L3074" s="83" t="s">
        <v>6035</v>
      </c>
      <c r="M3074" s="85">
        <v>45461</v>
      </c>
      <c r="N3074" s="85">
        <v>45483</v>
      </c>
      <c r="O3074" s="85">
        <v>45463</v>
      </c>
      <c r="P3074" s="55" t="s">
        <v>4990</v>
      </c>
      <c r="Q3074" s="84">
        <v>3</v>
      </c>
      <c r="R3074" s="84">
        <v>1</v>
      </c>
      <c r="S3074" s="84">
        <v>8</v>
      </c>
      <c r="T3074" s="84" t="s">
        <v>32</v>
      </c>
      <c r="U3074" s="84">
        <v>11002</v>
      </c>
      <c r="V3074" s="84">
        <v>11002</v>
      </c>
      <c r="W3074" s="84" t="s">
        <v>5021</v>
      </c>
      <c r="X3074" s="84" t="s">
        <v>4985</v>
      </c>
      <c r="Y3074" s="57" t="s">
        <v>4993</v>
      </c>
      <c r="Z3074" s="9" t="s">
        <v>4993</v>
      </c>
      <c r="AA3074" s="9" t="s">
        <v>5022</v>
      </c>
      <c r="AB3074" s="9" t="s">
        <v>12941</v>
      </c>
      <c r="AC3074" s="84" t="s">
        <v>5006</v>
      </c>
      <c r="AD3074" s="29"/>
      <c r="AE3074" s="20" t="str">
        <f>VLOOKUP(E3074,'FILIAIS PETZ'!A:Q,17,0)</f>
        <v>CO-3</v>
      </c>
      <c r="AF3074" s="20" t="str">
        <f>VLOOKUP(E3074,'FILIAIS PETZ'!A:Q,3,0)</f>
        <v>FELICIO</v>
      </c>
      <c r="AG3074" s="20" t="str">
        <f>VLOOKUP(E3074,'FILIAIS PETZ'!A:Q,2,0)</f>
        <v>R3</v>
      </c>
      <c r="AH3074" s="75">
        <v>1000</v>
      </c>
      <c r="AI3074" s="16" t="s">
        <v>7531</v>
      </c>
      <c r="AJ3074" s="43">
        <f>VLOOKUP(E3074,'FILIAIS PETZ'!$A$2:$K$2000,11,0)</f>
        <v>18328118017346</v>
      </c>
      <c r="AK3074" s="44">
        <f t="shared" si="207"/>
        <v>18328118017346</v>
      </c>
    </row>
    <row r="3075" spans="1:37" s="14" customFormat="1" ht="15" customHeight="1" thickBot="1" x14ac:dyDescent="0.25">
      <c r="A3075" s="9">
        <f t="shared" si="206"/>
        <v>908192</v>
      </c>
      <c r="B3075" s="18">
        <f>VLOOKUP(C3075,FORNECEDORES!D:E,2,0)</f>
        <v>320544</v>
      </c>
      <c r="C3075" s="19" t="str">
        <f>VLOOKUP(D3075,FORNECEDORES!A:D,4,0)</f>
        <v>07.128.443/0001-01</v>
      </c>
      <c r="D3075" s="13" t="s">
        <v>4466</v>
      </c>
      <c r="E3075" s="20" t="str">
        <f t="shared" si="205"/>
        <v>04 0146</v>
      </c>
      <c r="F3075" s="28" t="s">
        <v>4947</v>
      </c>
      <c r="G3075" s="21" t="str">
        <f>VLOOKUP(E3075,'FILIAIS PETZ'!A:E,5,0)</f>
        <v>PETZ DJALMA BATISTA</v>
      </c>
      <c r="H3075" s="20" t="str">
        <f>VLOOKUP(E3075,'FILIAIS PETZ'!A:D,4,0)</f>
        <v>DJBA-AM</v>
      </c>
      <c r="I3075" s="85">
        <v>45422</v>
      </c>
      <c r="J3075" s="9">
        <v>908192</v>
      </c>
      <c r="K3075" s="9" t="s">
        <v>5858</v>
      </c>
      <c r="L3075" s="83" t="s">
        <v>5321</v>
      </c>
      <c r="M3075" s="85">
        <v>45461</v>
      </c>
      <c r="N3075" s="85">
        <v>45483</v>
      </c>
      <c r="O3075" s="85">
        <v>45463</v>
      </c>
      <c r="P3075" s="55" t="s">
        <v>4990</v>
      </c>
      <c r="Q3075" s="84">
        <v>3</v>
      </c>
      <c r="R3075" s="84">
        <v>1</v>
      </c>
      <c r="S3075" s="84">
        <v>8</v>
      </c>
      <c r="T3075" s="84" t="s">
        <v>32</v>
      </c>
      <c r="U3075" s="84">
        <v>11002</v>
      </c>
      <c r="V3075" s="84">
        <v>11002</v>
      </c>
      <c r="W3075" s="84" t="s">
        <v>5019</v>
      </c>
      <c r="X3075" s="84" t="s">
        <v>4985</v>
      </c>
      <c r="Y3075" s="57" t="s">
        <v>4993</v>
      </c>
      <c r="Z3075" s="9" t="s">
        <v>8408</v>
      </c>
      <c r="AA3075" s="9" t="s">
        <v>4989</v>
      </c>
      <c r="AB3075" s="9" t="s">
        <v>12941</v>
      </c>
      <c r="AC3075" s="84" t="s">
        <v>5006</v>
      </c>
      <c r="AD3075" s="29" t="s">
        <v>7878</v>
      </c>
      <c r="AE3075" s="20" t="str">
        <f>VLOOKUP(E3075,'FILIAIS PETZ'!A:Q,17,0)</f>
        <v>CO-3</v>
      </c>
      <c r="AF3075" s="20" t="str">
        <f>VLOOKUP(E3075,'FILIAIS PETZ'!A:Q,3,0)</f>
        <v>FELICIO</v>
      </c>
      <c r="AG3075" s="20" t="str">
        <f>VLOOKUP(E3075,'FILIAIS PETZ'!A:Q,2,0)</f>
        <v>R3</v>
      </c>
      <c r="AH3075" s="75">
        <v>1500</v>
      </c>
      <c r="AI3075" s="16" t="s">
        <v>7532</v>
      </c>
      <c r="AJ3075" s="43">
        <f>VLOOKUP(E3075,'FILIAIS PETZ'!$A$2:$K$2000,11,0)</f>
        <v>18328118013782</v>
      </c>
      <c r="AK3075" s="44">
        <f t="shared" si="207"/>
        <v>18328118013782</v>
      </c>
    </row>
    <row r="3076" spans="1:37" s="14" customFormat="1" ht="15" customHeight="1" thickBot="1" x14ac:dyDescent="0.25">
      <c r="A3076" s="9">
        <f t="shared" si="206"/>
        <v>908200</v>
      </c>
      <c r="B3076" s="18">
        <f>VLOOKUP(C3076,FORNECEDORES!D:E,2,0)</f>
        <v>379168</v>
      </c>
      <c r="C3076" s="19" t="str">
        <f>VLOOKUP(D3076,FORNECEDORES!A:D,4,0)</f>
        <v>84.531.557/0001-49</v>
      </c>
      <c r="D3076" s="13" t="s">
        <v>4090</v>
      </c>
      <c r="E3076" s="20" t="str">
        <f t="shared" si="205"/>
        <v>04 0146</v>
      </c>
      <c r="F3076" s="28" t="s">
        <v>4947</v>
      </c>
      <c r="G3076" s="21" t="str">
        <f>VLOOKUP(E3076,'FILIAIS PETZ'!A:E,5,0)</f>
        <v>PETZ DJALMA BATISTA</v>
      </c>
      <c r="H3076" s="20" t="str">
        <f>VLOOKUP(E3076,'FILIAIS PETZ'!A:D,4,0)</f>
        <v>DJBA-AM</v>
      </c>
      <c r="I3076" s="85">
        <v>45422</v>
      </c>
      <c r="J3076" s="9">
        <v>908200</v>
      </c>
      <c r="K3076" s="9" t="s">
        <v>5858</v>
      </c>
      <c r="L3076" s="83" t="s">
        <v>7621</v>
      </c>
      <c r="M3076" s="85">
        <v>45422</v>
      </c>
      <c r="N3076" s="85">
        <v>45448</v>
      </c>
      <c r="O3076" s="85">
        <v>45427</v>
      </c>
      <c r="P3076" s="55" t="s">
        <v>4990</v>
      </c>
      <c r="Q3076" s="84">
        <v>3</v>
      </c>
      <c r="R3076" s="84">
        <v>1</v>
      </c>
      <c r="S3076" s="84">
        <v>8</v>
      </c>
      <c r="T3076" s="84" t="s">
        <v>32</v>
      </c>
      <c r="U3076" s="84">
        <v>11002</v>
      </c>
      <c r="V3076" s="84">
        <v>11002</v>
      </c>
      <c r="W3076" s="84" t="s">
        <v>5024</v>
      </c>
      <c r="X3076" s="84" t="s">
        <v>4985</v>
      </c>
      <c r="Y3076" s="9" t="s">
        <v>4993</v>
      </c>
      <c r="Z3076" s="9" t="s">
        <v>8408</v>
      </c>
      <c r="AA3076" s="9" t="s">
        <v>5013</v>
      </c>
      <c r="AB3076" s="9" t="s">
        <v>12941</v>
      </c>
      <c r="AC3076" s="84" t="s">
        <v>5006</v>
      </c>
      <c r="AD3076" s="29" t="s">
        <v>7878</v>
      </c>
      <c r="AE3076" s="20" t="str">
        <f>VLOOKUP(E3076,'FILIAIS PETZ'!A:Q,17,0)</f>
        <v>CO-3</v>
      </c>
      <c r="AF3076" s="20" t="str">
        <f>VLOOKUP(E3076,'FILIAIS PETZ'!A:Q,3,0)</f>
        <v>FELICIO</v>
      </c>
      <c r="AG3076" s="20" t="str">
        <f>VLOOKUP(E3076,'FILIAIS PETZ'!A:Q,2,0)</f>
        <v>R3</v>
      </c>
      <c r="AH3076" s="75">
        <v>590</v>
      </c>
      <c r="AI3076" s="16" t="s">
        <v>7533</v>
      </c>
      <c r="AJ3076" s="43">
        <f>VLOOKUP(E3076,'FILIAIS PETZ'!$A$2:$K$2000,11,0)</f>
        <v>18328118013782</v>
      </c>
      <c r="AK3076" s="44">
        <f t="shared" si="207"/>
        <v>18328118013782</v>
      </c>
    </row>
    <row r="3077" spans="1:37" s="14" customFormat="1" ht="15" customHeight="1" thickBot="1" x14ac:dyDescent="0.25">
      <c r="A3077" s="9">
        <f t="shared" si="206"/>
        <v>908204</v>
      </c>
      <c r="B3077" s="18">
        <f>VLOOKUP(C3077,FORNECEDORES!D:E,2,0)</f>
        <v>534457</v>
      </c>
      <c r="C3077" s="19" t="str">
        <f>VLOOKUP(D3077,FORNECEDORES!A:D,4,0)</f>
        <v>36.083.955/0001-05</v>
      </c>
      <c r="D3077" s="13" t="s">
        <v>4377</v>
      </c>
      <c r="E3077" s="20" t="str">
        <f t="shared" si="205"/>
        <v>04 0245</v>
      </c>
      <c r="F3077" s="28" t="s">
        <v>4976</v>
      </c>
      <c r="G3077" s="21" t="str">
        <f>VLOOKUP(E3077,'FILIAIS PETZ'!A:E,5,0)</f>
        <v>PETZ AFONSO PENA</v>
      </c>
      <c r="H3077" s="20" t="str">
        <f>VLOOKUP(E3077,'FILIAIS PETZ'!A:D,4,0)</f>
        <v>AFPN-MS</v>
      </c>
      <c r="I3077" s="85">
        <v>45422</v>
      </c>
      <c r="J3077" s="9">
        <v>908204</v>
      </c>
      <c r="K3077" s="9"/>
      <c r="L3077" s="83"/>
      <c r="M3077" s="85"/>
      <c r="N3077" s="85"/>
      <c r="O3077" s="85"/>
      <c r="P3077" s="55" t="s">
        <v>4990</v>
      </c>
      <c r="Q3077" s="84">
        <v>3</v>
      </c>
      <c r="R3077" s="84">
        <v>1</v>
      </c>
      <c r="S3077" s="84">
        <v>8</v>
      </c>
      <c r="T3077" s="84" t="s">
        <v>32</v>
      </c>
      <c r="U3077" s="84">
        <v>11002</v>
      </c>
      <c r="V3077" s="84">
        <v>11002</v>
      </c>
      <c r="W3077" s="84" t="s">
        <v>5039</v>
      </c>
      <c r="X3077" s="84" t="s">
        <v>5016</v>
      </c>
      <c r="Y3077" s="57" t="s">
        <v>4993</v>
      </c>
      <c r="Z3077" s="9" t="s">
        <v>4993</v>
      </c>
      <c r="AA3077" s="9" t="s">
        <v>5101</v>
      </c>
      <c r="AB3077" s="9" t="s">
        <v>5066</v>
      </c>
      <c r="AC3077" s="84" t="s">
        <v>5006</v>
      </c>
      <c r="AD3077" s="29"/>
      <c r="AE3077" s="20" t="str">
        <f>VLOOKUP(E3077,'FILIAIS PETZ'!A:Q,17,0)</f>
        <v>CO-1</v>
      </c>
      <c r="AF3077" s="20" t="str">
        <f>VLOOKUP(E3077,'FILIAIS PETZ'!A:Q,3,0)</f>
        <v>FELICIO</v>
      </c>
      <c r="AG3077" s="20" t="str">
        <f>VLOOKUP(E3077,'FILIAIS PETZ'!A:Q,2,0)</f>
        <v>R3</v>
      </c>
      <c r="AH3077" s="75">
        <v>470</v>
      </c>
      <c r="AI3077" s="16" t="s">
        <v>7534</v>
      </c>
      <c r="AJ3077" s="43" t="str">
        <f>VLOOKUP(E3077,'FILIAIS PETZ'!$A$2:$K$2000,11,0)</f>
        <v>18.328.118/0232-30</v>
      </c>
      <c r="AK3077" s="44" t="str">
        <f t="shared" si="207"/>
        <v>18.328.118/0232-30</v>
      </c>
    </row>
    <row r="3078" spans="1:37" s="14" customFormat="1" ht="15" customHeight="1" thickBot="1" x14ac:dyDescent="0.25">
      <c r="A3078" s="9">
        <v>907704</v>
      </c>
      <c r="B3078" s="18">
        <f>VLOOKUP(C3078,FORNECEDORES!D:E,2,0)</f>
        <v>32507</v>
      </c>
      <c r="C3078" s="19" t="str">
        <f>VLOOKUP(D3078,FORNECEDORES!A:D,4,0)</f>
        <v>10.237.839/0001-00</v>
      </c>
      <c r="D3078" s="13" t="s">
        <v>1753</v>
      </c>
      <c r="E3078" s="20" t="str">
        <f t="shared" si="205"/>
        <v>04 0017</v>
      </c>
      <c r="F3078" s="28" t="s">
        <v>8713</v>
      </c>
      <c r="G3078" s="21" t="str">
        <f>VLOOKUP(E3078,'FILIAIS PETZ'!A:E,5,0)</f>
        <v>PETZ CARREFOUR SAO CAETANO</v>
      </c>
      <c r="H3078" s="20" t="str">
        <f>VLOOKUP(E3078,'FILIAIS PETZ'!A:D,4,0)</f>
        <v>SCSU-SP</v>
      </c>
      <c r="I3078" s="85">
        <v>45422</v>
      </c>
      <c r="J3078" s="9">
        <v>907704</v>
      </c>
      <c r="K3078" s="9" t="s">
        <v>9035</v>
      </c>
      <c r="L3078" s="83" t="s">
        <v>10656</v>
      </c>
      <c r="M3078" s="85">
        <v>45429</v>
      </c>
      <c r="N3078" s="85">
        <v>45455</v>
      </c>
      <c r="O3078" s="85">
        <v>45434</v>
      </c>
      <c r="P3078" s="57" t="s">
        <v>4990</v>
      </c>
      <c r="Q3078" s="84">
        <v>3</v>
      </c>
      <c r="R3078" s="84">
        <v>1</v>
      </c>
      <c r="S3078" s="84">
        <v>8</v>
      </c>
      <c r="T3078" s="84" t="s">
        <v>32</v>
      </c>
      <c r="U3078" s="84">
        <v>11002</v>
      </c>
      <c r="V3078" s="84">
        <v>11002</v>
      </c>
      <c r="W3078" s="84" t="s">
        <v>5019</v>
      </c>
      <c r="X3078" s="84" t="s">
        <v>4992</v>
      </c>
      <c r="Y3078" s="9" t="s">
        <v>4994</v>
      </c>
      <c r="Z3078" s="9" t="s">
        <v>4994</v>
      </c>
      <c r="AA3078" s="9" t="s">
        <v>5099</v>
      </c>
      <c r="AB3078" s="9" t="s">
        <v>5005</v>
      </c>
      <c r="AC3078" s="84" t="s">
        <v>4995</v>
      </c>
      <c r="AD3078" s="29"/>
      <c r="AE3078" s="20" t="str">
        <f>VLOOKUP(E3078,'FILIAIS PETZ'!A:Q,17,0)</f>
        <v>SP3</v>
      </c>
      <c r="AF3078" s="20" t="str">
        <f>VLOOKUP(E3078,'FILIAIS PETZ'!A:Q,3,0)</f>
        <v>FELICIO</v>
      </c>
      <c r="AG3078" s="20" t="str">
        <f>VLOOKUP(E3078,'FILIAIS PETZ'!A:Q,2,0)</f>
        <v>R3</v>
      </c>
      <c r="AH3078" s="75">
        <v>1650</v>
      </c>
      <c r="AI3078" s="16" t="s">
        <v>10657</v>
      </c>
      <c r="AJ3078" s="43">
        <f>VLOOKUP(E3078,'FILIAIS PETZ'!$A$2:$K$2000,11,0)</f>
        <v>18328118000532</v>
      </c>
      <c r="AK3078" s="44">
        <v>18328118000532</v>
      </c>
    </row>
    <row r="3079" spans="1:37" s="14" customFormat="1" ht="15" customHeight="1" thickBot="1" x14ac:dyDescent="0.25">
      <c r="A3079" s="9">
        <v>907705</v>
      </c>
      <c r="B3079" s="18">
        <f>VLOOKUP(C3079,FORNECEDORES!D:E,2,0)</f>
        <v>32507</v>
      </c>
      <c r="C3079" s="19" t="str">
        <f>VLOOKUP(D3079,FORNECEDORES!A:D,4,0)</f>
        <v>10.237.839/0001-00</v>
      </c>
      <c r="D3079" s="13" t="s">
        <v>1753</v>
      </c>
      <c r="E3079" s="20" t="str">
        <f t="shared" si="205"/>
        <v>04 0019</v>
      </c>
      <c r="F3079" s="28" t="s">
        <v>8977</v>
      </c>
      <c r="G3079" s="21" t="str">
        <f>VLOOKUP(E3079,'FILIAIS PETZ'!A:E,5,0)</f>
        <v>PETZ BUTANTA</v>
      </c>
      <c r="H3079" s="20" t="str">
        <f>VLOOKUP(E3079,'FILIAIS PETZ'!A:D,4,0)</f>
        <v>BTTA-SP</v>
      </c>
      <c r="I3079" s="85">
        <v>45422</v>
      </c>
      <c r="J3079" s="9">
        <v>907705</v>
      </c>
      <c r="K3079" s="9"/>
      <c r="L3079" s="83"/>
      <c r="M3079" s="85"/>
      <c r="N3079" s="85"/>
      <c r="O3079" s="85"/>
      <c r="P3079" s="57" t="s">
        <v>4990</v>
      </c>
      <c r="Q3079" s="84">
        <v>3</v>
      </c>
      <c r="R3079" s="84">
        <v>1</v>
      </c>
      <c r="S3079" s="84">
        <v>8</v>
      </c>
      <c r="T3079" s="84" t="s">
        <v>32</v>
      </c>
      <c r="U3079" s="84">
        <v>11002</v>
      </c>
      <c r="V3079" s="84">
        <v>11002</v>
      </c>
      <c r="W3079" s="84" t="s">
        <v>5019</v>
      </c>
      <c r="X3079" s="84" t="s">
        <v>4992</v>
      </c>
      <c r="Y3079" s="9" t="s">
        <v>4994</v>
      </c>
      <c r="Z3079" s="9" t="s">
        <v>4994</v>
      </c>
      <c r="AA3079" s="9" t="s">
        <v>5099</v>
      </c>
      <c r="AB3079" s="9" t="s">
        <v>5005</v>
      </c>
      <c r="AC3079" s="84" t="s">
        <v>4995</v>
      </c>
      <c r="AD3079" s="29"/>
      <c r="AE3079" s="20" t="str">
        <f>VLOOKUP(E3079,'FILIAIS PETZ'!A:Q,17,0)</f>
        <v>SP2</v>
      </c>
      <c r="AF3079" s="20" t="str">
        <f>VLOOKUP(E3079,'FILIAIS PETZ'!A:Q,3,0)</f>
        <v>FELICIO</v>
      </c>
      <c r="AG3079" s="20" t="str">
        <f>VLOOKUP(E3079,'FILIAIS PETZ'!A:Q,2,0)</f>
        <v>R3</v>
      </c>
      <c r="AH3079" s="75">
        <v>1100</v>
      </c>
      <c r="AI3079" s="16" t="s">
        <v>10658</v>
      </c>
      <c r="AJ3079" s="43">
        <f>VLOOKUP(E3079,'FILIAIS PETZ'!$A$2:$K$2000,11,0)</f>
        <v>18328118000885</v>
      </c>
      <c r="AK3079" s="44">
        <v>18328118000885</v>
      </c>
    </row>
    <row r="3080" spans="1:37" s="14" customFormat="1" ht="15" customHeight="1" thickBot="1" x14ac:dyDescent="0.25">
      <c r="A3080" s="9">
        <v>907708</v>
      </c>
      <c r="B3080" s="18">
        <f>VLOOKUP(C3080,FORNECEDORES!D:E,2,0)</f>
        <v>32507</v>
      </c>
      <c r="C3080" s="19" t="str">
        <f>VLOOKUP(D3080,FORNECEDORES!A:D,4,0)</f>
        <v>10.237.839/0001-00</v>
      </c>
      <c r="D3080" s="13" t="s">
        <v>1753</v>
      </c>
      <c r="E3080" s="20" t="str">
        <f t="shared" si="205"/>
        <v>04 0010</v>
      </c>
      <c r="F3080" s="28" t="s">
        <v>8983</v>
      </c>
      <c r="G3080" s="21" t="str">
        <f>VLOOKUP(E3080,'FILIAIS PETZ'!A:E,5,0)</f>
        <v>PETZ SANTA CECILIA</v>
      </c>
      <c r="H3080" s="20" t="str">
        <f>VLOOKUP(E3080,'FILIAIS PETZ'!A:D,4,0)</f>
        <v>STCE-SP</v>
      </c>
      <c r="I3080" s="85">
        <v>45422</v>
      </c>
      <c r="J3080" s="9">
        <v>907708</v>
      </c>
      <c r="K3080" s="9" t="s">
        <v>9035</v>
      </c>
      <c r="L3080" s="83" t="s">
        <v>10659</v>
      </c>
      <c r="M3080" s="85">
        <v>45429</v>
      </c>
      <c r="N3080" s="85">
        <v>45455</v>
      </c>
      <c r="O3080" s="85">
        <v>45434</v>
      </c>
      <c r="P3080" s="57" t="s">
        <v>4990</v>
      </c>
      <c r="Q3080" s="84">
        <v>3</v>
      </c>
      <c r="R3080" s="84">
        <v>1</v>
      </c>
      <c r="S3080" s="84">
        <v>8</v>
      </c>
      <c r="T3080" s="84" t="s">
        <v>32</v>
      </c>
      <c r="U3080" s="84">
        <v>11002</v>
      </c>
      <c r="V3080" s="84">
        <v>11002</v>
      </c>
      <c r="W3080" s="84" t="s">
        <v>5019</v>
      </c>
      <c r="X3080" s="84" t="s">
        <v>4992</v>
      </c>
      <c r="Y3080" s="9" t="s">
        <v>4994</v>
      </c>
      <c r="Z3080" s="9" t="s">
        <v>4994</v>
      </c>
      <c r="AA3080" s="9" t="s">
        <v>5099</v>
      </c>
      <c r="AB3080" s="9" t="s">
        <v>5005</v>
      </c>
      <c r="AC3080" s="84" t="s">
        <v>4995</v>
      </c>
      <c r="AD3080" s="29"/>
      <c r="AE3080" s="20" t="str">
        <f>VLOOKUP(E3080,'FILIAIS PETZ'!A:Q,17,0)</f>
        <v>SP2</v>
      </c>
      <c r="AF3080" s="20" t="str">
        <f>VLOOKUP(E3080,'FILIAIS PETZ'!A:Q,3,0)</f>
        <v>FELICIO</v>
      </c>
      <c r="AG3080" s="20" t="str">
        <f>VLOOKUP(E3080,'FILIAIS PETZ'!A:Q,2,0)</f>
        <v>R3</v>
      </c>
      <c r="AH3080" s="75">
        <v>3600</v>
      </c>
      <c r="AI3080" s="16" t="s">
        <v>10660</v>
      </c>
      <c r="AJ3080" s="43">
        <f>VLOOKUP(E3080,'FILIAIS PETZ'!$A$2:$K$2000,11,0)</f>
        <v>18328118001938</v>
      </c>
      <c r="AK3080" s="44">
        <v>18328118001938</v>
      </c>
    </row>
    <row r="3081" spans="1:37" s="14" customFormat="1" ht="15" customHeight="1" thickBot="1" x14ac:dyDescent="0.25">
      <c r="A3081" s="9">
        <v>907735</v>
      </c>
      <c r="B3081" s="18">
        <f>VLOOKUP(C3081,FORNECEDORES!D:E,2,0)</f>
        <v>315303</v>
      </c>
      <c r="C3081" s="19" t="str">
        <f>VLOOKUP(D3081,FORNECEDORES!A:D,4,0)</f>
        <v>46.594.144/0001-14</v>
      </c>
      <c r="D3081" s="13" t="s">
        <v>3903</v>
      </c>
      <c r="E3081" s="20" t="str">
        <f t="shared" si="205"/>
        <v>04 0138</v>
      </c>
      <c r="F3081" s="28" t="s">
        <v>8627</v>
      </c>
      <c r="G3081" s="21" t="str">
        <f>VLOOKUP(E3081,'FILIAIS PETZ'!A:E,5,0)</f>
        <v>PETZ JOÃO FIRMINO</v>
      </c>
      <c r="H3081" s="20" t="str">
        <f>VLOOKUP(E3081,'FILIAIS PETZ'!A:D,4,0)</f>
        <v>JFIR-SP</v>
      </c>
      <c r="I3081" s="54">
        <v>45422</v>
      </c>
      <c r="J3081" s="9">
        <v>907735</v>
      </c>
      <c r="K3081" s="9" t="s">
        <v>9035</v>
      </c>
      <c r="L3081" s="83" t="s">
        <v>10661</v>
      </c>
      <c r="M3081" s="85">
        <v>45447</v>
      </c>
      <c r="N3081" s="85">
        <v>45469</v>
      </c>
      <c r="O3081" s="85">
        <v>45447</v>
      </c>
      <c r="P3081" s="57" t="s">
        <v>4990</v>
      </c>
      <c r="Q3081" s="84">
        <v>3</v>
      </c>
      <c r="R3081" s="84">
        <v>1</v>
      </c>
      <c r="S3081" s="84">
        <v>8</v>
      </c>
      <c r="T3081" s="84" t="s">
        <v>32</v>
      </c>
      <c r="U3081" s="84">
        <v>11002</v>
      </c>
      <c r="V3081" s="84">
        <v>11002</v>
      </c>
      <c r="W3081" s="84" t="s">
        <v>4984</v>
      </c>
      <c r="X3081" s="84" t="s">
        <v>4996</v>
      </c>
      <c r="Y3081" s="9" t="s">
        <v>4980</v>
      </c>
      <c r="Z3081" s="9" t="s">
        <v>4980</v>
      </c>
      <c r="AA3081" s="9" t="s">
        <v>5022</v>
      </c>
      <c r="AB3081" s="9" t="s">
        <v>5066</v>
      </c>
      <c r="AC3081" s="84" t="s">
        <v>5006</v>
      </c>
      <c r="AD3081" s="29"/>
      <c r="AE3081" s="20" t="str">
        <f>VLOOKUP(E3081,'FILIAIS PETZ'!A:Q,17,0)</f>
        <v>SP3</v>
      </c>
      <c r="AF3081" s="20" t="str">
        <f>VLOOKUP(E3081,'FILIAIS PETZ'!A:Q,3,0)</f>
        <v>FELICIO</v>
      </c>
      <c r="AG3081" s="20" t="str">
        <f>VLOOKUP(E3081,'FILIAIS PETZ'!A:Q,2,0)</f>
        <v>R3</v>
      </c>
      <c r="AH3081" s="75">
        <v>350</v>
      </c>
      <c r="AI3081" s="16" t="s">
        <v>10662</v>
      </c>
      <c r="AJ3081" s="43">
        <f>VLOOKUP(E3081,'FILIAIS PETZ'!$A$2:$K$2000,11,0)</f>
        <v>18328118012972</v>
      </c>
      <c r="AK3081" s="44">
        <v>18328118012972</v>
      </c>
    </row>
    <row r="3082" spans="1:37" s="14" customFormat="1" ht="15" customHeight="1" thickBot="1" x14ac:dyDescent="0.25">
      <c r="A3082" s="9">
        <f>J3082</f>
        <v>909450</v>
      </c>
      <c r="B3082" s="18">
        <f>VLOOKUP(C3082,FORNECEDORES!D:E,2,0)</f>
        <v>7321</v>
      </c>
      <c r="C3082" s="19" t="str">
        <f>VLOOKUP(D3082,FORNECEDORES!A:D,4,0)</f>
        <v>00.830.498/0001-10</v>
      </c>
      <c r="D3082" s="13" t="s">
        <v>7448</v>
      </c>
      <c r="E3082" s="20" t="str">
        <f t="shared" si="205"/>
        <v>04 0040</v>
      </c>
      <c r="F3082" s="28" t="s">
        <v>4943</v>
      </c>
      <c r="G3082" s="21" t="str">
        <f>VLOOKUP(E3082,'FILIAIS PETZ'!A:E,5,0)</f>
        <v>PETZ NOSSA SENHORA DO CARMO</v>
      </c>
      <c r="H3082" s="20" t="str">
        <f>VLOOKUP(E3082,'FILIAIS PETZ'!A:D,4,0)</f>
        <v>NSCA-MG</v>
      </c>
      <c r="I3082" s="54">
        <v>45425</v>
      </c>
      <c r="J3082" s="9">
        <v>909450</v>
      </c>
      <c r="K3082" s="9" t="s">
        <v>5858</v>
      </c>
      <c r="L3082" s="83" t="s">
        <v>8688</v>
      </c>
      <c r="M3082" s="85">
        <v>45425</v>
      </c>
      <c r="N3082" s="85">
        <v>45511</v>
      </c>
      <c r="O3082" s="85">
        <v>45490</v>
      </c>
      <c r="P3082" s="55" t="s">
        <v>4990</v>
      </c>
      <c r="Q3082" s="84">
        <v>3</v>
      </c>
      <c r="R3082" s="84">
        <v>1</v>
      </c>
      <c r="S3082" s="84">
        <v>8</v>
      </c>
      <c r="T3082" s="84" t="s">
        <v>32</v>
      </c>
      <c r="U3082" s="84">
        <v>11002</v>
      </c>
      <c r="V3082" s="84">
        <v>11002</v>
      </c>
      <c r="W3082" s="84" t="s">
        <v>5019</v>
      </c>
      <c r="X3082" s="84" t="s">
        <v>4985</v>
      </c>
      <c r="Y3082" s="9" t="s">
        <v>4993</v>
      </c>
      <c r="Z3082" s="9" t="s">
        <v>8408</v>
      </c>
      <c r="AA3082" s="9" t="s">
        <v>4989</v>
      </c>
      <c r="AB3082" s="9" t="s">
        <v>5005</v>
      </c>
      <c r="AC3082" s="84" t="s">
        <v>5006</v>
      </c>
      <c r="AD3082" s="29" t="s">
        <v>7878</v>
      </c>
      <c r="AE3082" s="20" t="str">
        <f>VLOOKUP(E3082,'FILIAIS PETZ'!A:Q,17,0)</f>
        <v>MG-1</v>
      </c>
      <c r="AF3082" s="20" t="str">
        <f>VLOOKUP(E3082,'FILIAIS PETZ'!A:Q,3,0)</f>
        <v>FELICIO</v>
      </c>
      <c r="AG3082" s="20" t="str">
        <f>VLOOKUP(E3082,'FILIAIS PETZ'!A:Q,2,0)</f>
        <v>R3</v>
      </c>
      <c r="AH3082" s="75">
        <v>2117.06</v>
      </c>
      <c r="AI3082" s="16" t="s">
        <v>7560</v>
      </c>
      <c r="AJ3082" s="43">
        <f>VLOOKUP(E3082,'FILIAIS PETZ'!$A$2:$K$2000,11,0)</f>
        <v>18328118003981</v>
      </c>
      <c r="AK3082" s="44">
        <f>AJ3082</f>
        <v>18328118003981</v>
      </c>
    </row>
    <row r="3083" spans="1:37" s="14" customFormat="1" ht="15" customHeight="1" thickBot="1" x14ac:dyDescent="0.25">
      <c r="A3083" s="9">
        <f>J3083</f>
        <v>909455</v>
      </c>
      <c r="B3083" s="18">
        <f>VLOOKUP(C3083,FORNECEDORES!D:E,2,0)</f>
        <v>214078</v>
      </c>
      <c r="C3083" s="19" t="str">
        <f>VLOOKUP(D3083,FORNECEDORES!A:D,4,0)</f>
        <v>23.572.256/0001-79</v>
      </c>
      <c r="D3083" s="13" t="s">
        <v>4650</v>
      </c>
      <c r="E3083" s="20" t="str">
        <f t="shared" si="205"/>
        <v>04 0051</v>
      </c>
      <c r="F3083" s="28" t="s">
        <v>4948</v>
      </c>
      <c r="G3083" s="21" t="str">
        <f>VLOOKUP(E3083,'FILIAIS PETZ'!A:E,5,0)</f>
        <v>PETZ TAMBORÉ</v>
      </c>
      <c r="H3083" s="20" t="str">
        <f>VLOOKUP(E3083,'FILIAIS PETZ'!A:D,4,0)</f>
        <v>TMBO-SP</v>
      </c>
      <c r="I3083" s="54">
        <v>45425</v>
      </c>
      <c r="J3083" s="9">
        <v>909455</v>
      </c>
      <c r="K3083" s="9" t="s">
        <v>5858</v>
      </c>
      <c r="L3083" s="83" t="s">
        <v>7611</v>
      </c>
      <c r="M3083" s="85">
        <v>45425</v>
      </c>
      <c r="N3083" s="85">
        <v>45448</v>
      </c>
      <c r="O3083" s="85">
        <v>45426</v>
      </c>
      <c r="P3083" s="55" t="s">
        <v>4990</v>
      </c>
      <c r="Q3083" s="84">
        <v>3</v>
      </c>
      <c r="R3083" s="84">
        <v>1</v>
      </c>
      <c r="S3083" s="84">
        <v>8</v>
      </c>
      <c r="T3083" s="84" t="s">
        <v>32</v>
      </c>
      <c r="U3083" s="84">
        <v>11002</v>
      </c>
      <c r="V3083" s="84">
        <v>11002</v>
      </c>
      <c r="W3083" s="84" t="s">
        <v>4984</v>
      </c>
      <c r="X3083" s="84" t="s">
        <v>4992</v>
      </c>
      <c r="Y3083" s="10" t="s">
        <v>4993</v>
      </c>
      <c r="Z3083" s="10" t="s">
        <v>4993</v>
      </c>
      <c r="AA3083" s="10" t="s">
        <v>4992</v>
      </c>
      <c r="AB3083" s="10" t="s">
        <v>5066</v>
      </c>
      <c r="AC3083" s="84" t="s">
        <v>5006</v>
      </c>
      <c r="AD3083" s="29" t="s">
        <v>7878</v>
      </c>
      <c r="AE3083" s="20" t="str">
        <f>VLOOKUP(E3083,'FILIAIS PETZ'!A:Q,17,0)</f>
        <v>SP7</v>
      </c>
      <c r="AF3083" s="20" t="str">
        <f>VLOOKUP(E3083,'FILIAIS PETZ'!A:Q,3,0)</f>
        <v>FELICIO</v>
      </c>
      <c r="AG3083" s="20" t="str">
        <f>VLOOKUP(E3083,'FILIAIS PETZ'!A:Q,2,0)</f>
        <v>R3</v>
      </c>
      <c r="AH3083" s="75">
        <v>1120</v>
      </c>
      <c r="AI3083" s="16" t="s">
        <v>7561</v>
      </c>
      <c r="AJ3083" s="43">
        <f>VLOOKUP(E3083,'FILIAIS PETZ'!$A$2:$K$2000,11,0)</f>
        <v>18328118004872</v>
      </c>
      <c r="AK3083" s="44">
        <f>AJ3083</f>
        <v>18328118004872</v>
      </c>
    </row>
    <row r="3084" spans="1:37" s="14" customFormat="1" ht="15" customHeight="1" thickBot="1" x14ac:dyDescent="0.25">
      <c r="A3084" s="9">
        <f>J3084</f>
        <v>910642</v>
      </c>
      <c r="B3084" s="18">
        <f>VLOOKUP(C3084,FORNECEDORES!D:E,2,0)</f>
        <v>7321</v>
      </c>
      <c r="C3084" s="19" t="str">
        <f>VLOOKUP(D3084,FORNECEDORES!A:D,4,0)</f>
        <v>00.830.498/0001-10</v>
      </c>
      <c r="D3084" s="13" t="s">
        <v>7448</v>
      </c>
      <c r="E3084" s="20" t="str">
        <f t="shared" si="205"/>
        <v>04 0061</v>
      </c>
      <c r="F3084" s="28" t="s">
        <v>4946</v>
      </c>
      <c r="G3084" s="21" t="str">
        <f>VLOOKUP(E3084,'FILIAIS PETZ'!A:E,5,0)</f>
        <v>PETZ PAMPULHA</v>
      </c>
      <c r="H3084" s="20" t="str">
        <f>VLOOKUP(E3084,'FILIAIS PETZ'!A:D,4,0)</f>
        <v>PAMP-MG</v>
      </c>
      <c r="I3084" s="54">
        <v>45425</v>
      </c>
      <c r="J3084" s="9">
        <v>910642</v>
      </c>
      <c r="K3084" s="9" t="s">
        <v>5858</v>
      </c>
      <c r="L3084" s="83" t="s">
        <v>8689</v>
      </c>
      <c r="M3084" s="85">
        <v>45427</v>
      </c>
      <c r="N3084" s="85">
        <v>45511</v>
      </c>
      <c r="O3084" s="85">
        <v>45490</v>
      </c>
      <c r="P3084" s="91" t="s">
        <v>4990</v>
      </c>
      <c r="Q3084" s="84">
        <v>3</v>
      </c>
      <c r="R3084" s="84">
        <v>1</v>
      </c>
      <c r="S3084" s="84">
        <v>8</v>
      </c>
      <c r="T3084" s="84" t="s">
        <v>32</v>
      </c>
      <c r="U3084" s="84">
        <v>11002</v>
      </c>
      <c r="V3084" s="84">
        <v>11002</v>
      </c>
      <c r="W3084" s="84" t="s">
        <v>5019</v>
      </c>
      <c r="X3084" s="84" t="s">
        <v>4985</v>
      </c>
      <c r="Y3084" s="9" t="s">
        <v>4993</v>
      </c>
      <c r="Z3084" s="9" t="s">
        <v>8408</v>
      </c>
      <c r="AA3084" s="9" t="s">
        <v>4989</v>
      </c>
      <c r="AB3084" s="9" t="s">
        <v>5005</v>
      </c>
      <c r="AC3084" s="84" t="s">
        <v>5006</v>
      </c>
      <c r="AD3084" s="29" t="s">
        <v>7878</v>
      </c>
      <c r="AE3084" s="20" t="str">
        <f>VLOOKUP(E3084,'FILIAIS PETZ'!A:Q,17,0)</f>
        <v>MG-1</v>
      </c>
      <c r="AF3084" s="20" t="str">
        <f>VLOOKUP(E3084,'FILIAIS PETZ'!A:Q,3,0)</f>
        <v>FELICIO</v>
      </c>
      <c r="AG3084" s="20" t="str">
        <f>VLOOKUP(E3084,'FILIAIS PETZ'!A:Q,2,0)</f>
        <v>R3</v>
      </c>
      <c r="AH3084" s="75">
        <v>2117.06</v>
      </c>
      <c r="AI3084" s="16" t="s">
        <v>7560</v>
      </c>
      <c r="AJ3084" s="43">
        <f>VLOOKUP(E3084,'FILIAIS PETZ'!$A$2:$K$2000,11,0)</f>
        <v>18328118006069</v>
      </c>
      <c r="AK3084" s="44">
        <f>AJ3084</f>
        <v>18328118006069</v>
      </c>
    </row>
    <row r="3085" spans="1:37" s="14" customFormat="1" ht="15" customHeight="1" thickBot="1" x14ac:dyDescent="0.25">
      <c r="A3085" s="9">
        <v>909531</v>
      </c>
      <c r="B3085" s="18">
        <f>VLOOKUP(C3085,FORNECEDORES!D:E,2,0)</f>
        <v>40460</v>
      </c>
      <c r="C3085" s="19" t="str">
        <f>VLOOKUP(D3085,FORNECEDORES!A:D,4,0)</f>
        <v>30.515.748/0001-98</v>
      </c>
      <c r="D3085" s="13" t="s">
        <v>2732</v>
      </c>
      <c r="E3085" s="20" t="str">
        <f t="shared" si="205"/>
        <v>04 0271</v>
      </c>
      <c r="F3085" s="28" t="s">
        <v>9568</v>
      </c>
      <c r="G3085" s="21" t="str">
        <f>VLOOKUP(E3085,'FILIAIS PETZ'!A:E,5,0)</f>
        <v>PETZ ALAMEDA SANTOS</v>
      </c>
      <c r="H3085" s="20" t="str">
        <f>VLOOKUP(E3085,'FILIAIS PETZ'!A:D,4,0)</f>
        <v>ASTS-SP</v>
      </c>
      <c r="I3085" s="54">
        <v>45425</v>
      </c>
      <c r="J3085" s="9">
        <v>909531</v>
      </c>
      <c r="K3085" s="9" t="s">
        <v>9035</v>
      </c>
      <c r="L3085" s="83" t="s">
        <v>10663</v>
      </c>
      <c r="M3085" s="85">
        <v>45462</v>
      </c>
      <c r="N3085" s="85">
        <v>45490</v>
      </c>
      <c r="O3085" s="85">
        <v>45470</v>
      </c>
      <c r="P3085" s="91" t="s">
        <v>4990</v>
      </c>
      <c r="Q3085" s="84">
        <v>3</v>
      </c>
      <c r="R3085" s="91">
        <v>1</v>
      </c>
      <c r="S3085" s="84">
        <v>8</v>
      </c>
      <c r="T3085" s="84" t="s">
        <v>32</v>
      </c>
      <c r="U3085" s="84">
        <v>11002</v>
      </c>
      <c r="V3085" s="84">
        <v>11002</v>
      </c>
      <c r="W3085" s="84" t="s">
        <v>5019</v>
      </c>
      <c r="X3085" s="84" t="s">
        <v>4985</v>
      </c>
      <c r="Y3085" s="9" t="s">
        <v>4997</v>
      </c>
      <c r="Z3085" s="9" t="s">
        <v>4993</v>
      </c>
      <c r="AA3085" s="9" t="s">
        <v>4989</v>
      </c>
      <c r="AB3085" s="9" t="s">
        <v>12941</v>
      </c>
      <c r="AC3085" s="84" t="s">
        <v>5006</v>
      </c>
      <c r="AD3085" s="29"/>
      <c r="AE3085" s="20" t="str">
        <f>VLOOKUP(E3085,'FILIAIS PETZ'!A:Q,17,0)</f>
        <v>SP2</v>
      </c>
      <c r="AF3085" s="20" t="str">
        <f>VLOOKUP(E3085,'FILIAIS PETZ'!A:Q,3,0)</f>
        <v>FELICIO</v>
      </c>
      <c r="AG3085" s="20" t="str">
        <f>VLOOKUP(E3085,'FILIAIS PETZ'!A:Q,2,0)</f>
        <v>R3</v>
      </c>
      <c r="AH3085" s="75">
        <v>500</v>
      </c>
      <c r="AI3085" s="16" t="s">
        <v>10664</v>
      </c>
      <c r="AJ3085" s="43" t="str">
        <f>VLOOKUP(E3085,'FILIAIS PETZ'!$A$2:$K$2000,11,0)</f>
        <v>18.328.118/0269-22</v>
      </c>
      <c r="AK3085" s="44" t="s">
        <v>9570</v>
      </c>
    </row>
    <row r="3086" spans="1:37" s="14" customFormat="1" ht="15" customHeight="1" thickBot="1" x14ac:dyDescent="0.25">
      <c r="A3086" s="9">
        <v>909532</v>
      </c>
      <c r="B3086" s="18">
        <f>VLOOKUP(C3086,FORNECEDORES!D:E,2,0)</f>
        <v>40460</v>
      </c>
      <c r="C3086" s="19" t="str">
        <f>VLOOKUP(D3086,FORNECEDORES!A:D,4,0)</f>
        <v>30.515.748/0001-98</v>
      </c>
      <c r="D3086" s="13" t="s">
        <v>2732</v>
      </c>
      <c r="E3086" s="20" t="str">
        <f t="shared" si="205"/>
        <v>04 0271</v>
      </c>
      <c r="F3086" s="28" t="s">
        <v>9568</v>
      </c>
      <c r="G3086" s="21" t="str">
        <f>VLOOKUP(E3086,'FILIAIS PETZ'!A:E,5,0)</f>
        <v>PETZ ALAMEDA SANTOS</v>
      </c>
      <c r="H3086" s="20" t="str">
        <f>VLOOKUP(E3086,'FILIAIS PETZ'!A:D,4,0)</f>
        <v>ASTS-SP</v>
      </c>
      <c r="I3086" s="54">
        <v>45425</v>
      </c>
      <c r="J3086" s="9">
        <v>909532</v>
      </c>
      <c r="K3086" s="9" t="s">
        <v>9035</v>
      </c>
      <c r="L3086" s="83" t="s">
        <v>10665</v>
      </c>
      <c r="M3086" s="85">
        <v>45462</v>
      </c>
      <c r="N3086" s="85">
        <v>45490</v>
      </c>
      <c r="O3086" s="85">
        <v>45470</v>
      </c>
      <c r="P3086" s="91" t="s">
        <v>4990</v>
      </c>
      <c r="Q3086" s="84">
        <v>3</v>
      </c>
      <c r="R3086" s="91">
        <v>1</v>
      </c>
      <c r="S3086" s="84">
        <v>8</v>
      </c>
      <c r="T3086" s="84" t="s">
        <v>32</v>
      </c>
      <c r="U3086" s="84">
        <v>11002</v>
      </c>
      <c r="V3086" s="84">
        <v>11002</v>
      </c>
      <c r="W3086" s="84" t="s">
        <v>5021</v>
      </c>
      <c r="X3086" s="84" t="s">
        <v>4985</v>
      </c>
      <c r="Y3086" s="9" t="s">
        <v>4997</v>
      </c>
      <c r="Z3086" s="9" t="s">
        <v>4993</v>
      </c>
      <c r="AA3086" s="9" t="s">
        <v>4989</v>
      </c>
      <c r="AB3086" s="9" t="s">
        <v>12941</v>
      </c>
      <c r="AC3086" s="84" t="s">
        <v>5006</v>
      </c>
      <c r="AD3086" s="29"/>
      <c r="AE3086" s="20" t="str">
        <f>VLOOKUP(E3086,'FILIAIS PETZ'!A:Q,17,0)</f>
        <v>SP2</v>
      </c>
      <c r="AF3086" s="20" t="str">
        <f>VLOOKUP(E3086,'FILIAIS PETZ'!A:Q,3,0)</f>
        <v>FELICIO</v>
      </c>
      <c r="AG3086" s="20" t="str">
        <f>VLOOKUP(E3086,'FILIAIS PETZ'!A:Q,2,0)</f>
        <v>R3</v>
      </c>
      <c r="AH3086" s="75">
        <v>280</v>
      </c>
      <c r="AI3086" s="16" t="s">
        <v>10666</v>
      </c>
      <c r="AJ3086" s="43" t="str">
        <f>VLOOKUP(E3086,'FILIAIS PETZ'!$A$2:$K$2000,11,0)</f>
        <v>18.328.118/0269-22</v>
      </c>
      <c r="AK3086" s="44" t="s">
        <v>9570</v>
      </c>
    </row>
    <row r="3087" spans="1:37" s="14" customFormat="1" ht="15" customHeight="1" thickBot="1" x14ac:dyDescent="0.25">
      <c r="A3087" s="9">
        <v>909546</v>
      </c>
      <c r="B3087" s="18">
        <f>VLOOKUP(C3087,FORNECEDORES!D:E,2,0)</f>
        <v>40460</v>
      </c>
      <c r="C3087" s="19" t="str">
        <f>VLOOKUP(D3087,FORNECEDORES!A:D,4,0)</f>
        <v>30.515.748/0001-98</v>
      </c>
      <c r="D3087" s="13" t="s">
        <v>2732</v>
      </c>
      <c r="E3087" s="20" t="str">
        <f t="shared" si="205"/>
        <v>04 0208</v>
      </c>
      <c r="F3087" s="28" t="s">
        <v>8975</v>
      </c>
      <c r="G3087" s="21" t="str">
        <f>VLOOKUP(E3087,'FILIAIS PETZ'!A:E,5,0)</f>
        <v>PETZ AVENIDA ANGELICA</v>
      </c>
      <c r="H3087" s="20" t="str">
        <f>VLOOKUP(E3087,'FILIAIS PETZ'!A:D,4,0)</f>
        <v>ANGL-SP</v>
      </c>
      <c r="I3087" s="54">
        <v>45425</v>
      </c>
      <c r="J3087" s="9">
        <v>909546</v>
      </c>
      <c r="K3087" s="9" t="s">
        <v>9035</v>
      </c>
      <c r="L3087" s="83" t="s">
        <v>10667</v>
      </c>
      <c r="M3087" s="85">
        <v>45462</v>
      </c>
      <c r="N3087" s="85">
        <v>45490</v>
      </c>
      <c r="O3087" s="85">
        <v>45470</v>
      </c>
      <c r="P3087" s="91" t="s">
        <v>4990</v>
      </c>
      <c r="Q3087" s="84">
        <v>3</v>
      </c>
      <c r="R3087" s="91">
        <v>1</v>
      </c>
      <c r="S3087" s="84">
        <v>8</v>
      </c>
      <c r="T3087" s="84" t="s">
        <v>32</v>
      </c>
      <c r="U3087" s="84">
        <v>11002</v>
      </c>
      <c r="V3087" s="84">
        <v>11002</v>
      </c>
      <c r="W3087" s="84" t="s">
        <v>5019</v>
      </c>
      <c r="X3087" s="84" t="s">
        <v>4985</v>
      </c>
      <c r="Y3087" s="9" t="s">
        <v>4997</v>
      </c>
      <c r="Z3087" s="9" t="s">
        <v>4993</v>
      </c>
      <c r="AA3087" s="9" t="s">
        <v>4989</v>
      </c>
      <c r="AB3087" s="9" t="s">
        <v>12941</v>
      </c>
      <c r="AC3087" s="84" t="s">
        <v>5006</v>
      </c>
      <c r="AD3087" s="29"/>
      <c r="AE3087" s="20" t="str">
        <f>VLOOKUP(E3087,'FILIAIS PETZ'!A:Q,17,0)</f>
        <v>SP2</v>
      </c>
      <c r="AF3087" s="20" t="str">
        <f>VLOOKUP(E3087,'FILIAIS PETZ'!A:Q,3,0)</f>
        <v>FELICIO</v>
      </c>
      <c r="AG3087" s="20" t="str">
        <f>VLOOKUP(E3087,'FILIAIS PETZ'!A:Q,2,0)</f>
        <v>R3</v>
      </c>
      <c r="AH3087" s="75">
        <v>225.68</v>
      </c>
      <c r="AI3087" s="16" t="s">
        <v>10331</v>
      </c>
      <c r="AJ3087" s="43">
        <f>VLOOKUP(E3087,'FILIAIS PETZ'!$A$2:$K$2000,11,0)</f>
        <v>18328118019551</v>
      </c>
      <c r="AK3087" s="44">
        <v>18328118019551</v>
      </c>
    </row>
    <row r="3088" spans="1:37" s="14" customFormat="1" ht="15" customHeight="1" thickBot="1" x14ac:dyDescent="0.25">
      <c r="A3088" s="9">
        <v>909536</v>
      </c>
      <c r="B3088" s="18">
        <f>VLOOKUP(C3088,FORNECEDORES!D:E,2,0)</f>
        <v>40460</v>
      </c>
      <c r="C3088" s="19" t="str">
        <f>VLOOKUP(D3088,FORNECEDORES!A:D,4,0)</f>
        <v>30.515.748/0001-98</v>
      </c>
      <c r="D3088" s="13" t="s">
        <v>2732</v>
      </c>
      <c r="E3088" s="20" t="str">
        <f t="shared" ref="E3088:E3151" si="208">CONCATENATE("04 ",F3088)</f>
        <v>04 0011</v>
      </c>
      <c r="F3088" s="28" t="s">
        <v>8976</v>
      </c>
      <c r="G3088" s="21" t="str">
        <f>VLOOKUP(E3088,'FILIAIS PETZ'!A:E,5,0)</f>
        <v>PETZ AUGUSTA</v>
      </c>
      <c r="H3088" s="20" t="str">
        <f>VLOOKUP(E3088,'FILIAIS PETZ'!A:D,4,0)</f>
        <v>AUGT-SP</v>
      </c>
      <c r="I3088" s="54">
        <v>45425</v>
      </c>
      <c r="J3088" s="9">
        <v>909536</v>
      </c>
      <c r="K3088" s="9" t="s">
        <v>9035</v>
      </c>
      <c r="L3088" s="83" t="s">
        <v>10668</v>
      </c>
      <c r="M3088" s="85">
        <v>45462</v>
      </c>
      <c r="N3088" s="85">
        <v>45490</v>
      </c>
      <c r="O3088" s="85">
        <v>45470</v>
      </c>
      <c r="P3088" s="91" t="s">
        <v>4990</v>
      </c>
      <c r="Q3088" s="84">
        <v>3</v>
      </c>
      <c r="R3088" s="91">
        <v>1</v>
      </c>
      <c r="S3088" s="84">
        <v>8</v>
      </c>
      <c r="T3088" s="84" t="s">
        <v>32</v>
      </c>
      <c r="U3088" s="84">
        <v>11002</v>
      </c>
      <c r="V3088" s="84">
        <v>11002</v>
      </c>
      <c r="W3088" s="84" t="s">
        <v>5057</v>
      </c>
      <c r="X3088" s="84" t="s">
        <v>4985</v>
      </c>
      <c r="Y3088" s="9" t="s">
        <v>4997</v>
      </c>
      <c r="Z3088" s="9" t="s">
        <v>4993</v>
      </c>
      <c r="AA3088" s="9" t="s">
        <v>4989</v>
      </c>
      <c r="AB3088" s="9" t="s">
        <v>12941</v>
      </c>
      <c r="AC3088" s="84" t="s">
        <v>5006</v>
      </c>
      <c r="AD3088" s="29"/>
      <c r="AE3088" s="20" t="str">
        <f>VLOOKUP(E3088,'FILIAIS PETZ'!A:Q,17,0)</f>
        <v>SP2</v>
      </c>
      <c r="AF3088" s="20" t="str">
        <f>VLOOKUP(E3088,'FILIAIS PETZ'!A:Q,3,0)</f>
        <v>FELICIO</v>
      </c>
      <c r="AG3088" s="20" t="str">
        <f>VLOOKUP(E3088,'FILIAIS PETZ'!A:Q,2,0)</f>
        <v>R3</v>
      </c>
      <c r="AH3088" s="75">
        <v>600</v>
      </c>
      <c r="AI3088" s="16" t="s">
        <v>10669</v>
      </c>
      <c r="AJ3088" s="43">
        <f>VLOOKUP(E3088,'FILIAIS PETZ'!$A$2:$K$2000,11,0)</f>
        <v>18328118001776</v>
      </c>
      <c r="AK3088" s="44">
        <v>18328118001776</v>
      </c>
    </row>
    <row r="3089" spans="1:37" s="14" customFormat="1" ht="15" customHeight="1" thickBot="1" x14ac:dyDescent="0.25">
      <c r="A3089" s="9">
        <v>909538</v>
      </c>
      <c r="B3089" s="18">
        <f>VLOOKUP(C3089,FORNECEDORES!D:E,2,0)</f>
        <v>40460</v>
      </c>
      <c r="C3089" s="19" t="str">
        <f>VLOOKUP(D3089,FORNECEDORES!A:D,4,0)</f>
        <v>30.515.748/0001-98</v>
      </c>
      <c r="D3089" s="13" t="s">
        <v>2732</v>
      </c>
      <c r="E3089" s="20" t="str">
        <f t="shared" si="208"/>
        <v>04 0011</v>
      </c>
      <c r="F3089" s="28" t="s">
        <v>8976</v>
      </c>
      <c r="G3089" s="21" t="str">
        <f>VLOOKUP(E3089,'FILIAIS PETZ'!A:E,5,0)</f>
        <v>PETZ AUGUSTA</v>
      </c>
      <c r="H3089" s="20" t="str">
        <f>VLOOKUP(E3089,'FILIAIS PETZ'!A:D,4,0)</f>
        <v>AUGT-SP</v>
      </c>
      <c r="I3089" s="54">
        <v>45425</v>
      </c>
      <c r="J3089" s="9">
        <v>909538</v>
      </c>
      <c r="K3089" s="9" t="s">
        <v>9035</v>
      </c>
      <c r="L3089" s="83" t="s">
        <v>10670</v>
      </c>
      <c r="M3089" s="85">
        <v>45462</v>
      </c>
      <c r="N3089" s="85">
        <v>45490</v>
      </c>
      <c r="O3089" s="85">
        <v>45470</v>
      </c>
      <c r="P3089" s="91" t="s">
        <v>4990</v>
      </c>
      <c r="Q3089" s="84">
        <v>3</v>
      </c>
      <c r="R3089" s="91">
        <v>1</v>
      </c>
      <c r="S3089" s="84">
        <v>8</v>
      </c>
      <c r="T3089" s="84" t="s">
        <v>32</v>
      </c>
      <c r="U3089" s="84">
        <v>11002</v>
      </c>
      <c r="V3089" s="84">
        <v>11002</v>
      </c>
      <c r="W3089" s="84" t="s">
        <v>5019</v>
      </c>
      <c r="X3089" s="84" t="s">
        <v>4985</v>
      </c>
      <c r="Y3089" s="9" t="s">
        <v>4997</v>
      </c>
      <c r="Z3089" s="9" t="s">
        <v>4993</v>
      </c>
      <c r="AA3089" s="9" t="s">
        <v>4989</v>
      </c>
      <c r="AB3089" s="9" t="s">
        <v>12941</v>
      </c>
      <c r="AC3089" s="84" t="s">
        <v>5006</v>
      </c>
      <c r="AD3089" s="29"/>
      <c r="AE3089" s="20" t="str">
        <f>VLOOKUP(E3089,'FILIAIS PETZ'!A:Q,17,0)</f>
        <v>SP2</v>
      </c>
      <c r="AF3089" s="20" t="str">
        <f>VLOOKUP(E3089,'FILIAIS PETZ'!A:Q,3,0)</f>
        <v>FELICIO</v>
      </c>
      <c r="AG3089" s="20" t="str">
        <f>VLOOKUP(E3089,'FILIAIS PETZ'!A:Q,2,0)</f>
        <v>R3</v>
      </c>
      <c r="AH3089" s="75">
        <v>380</v>
      </c>
      <c r="AI3089" s="16" t="s">
        <v>10671</v>
      </c>
      <c r="AJ3089" s="43">
        <f>VLOOKUP(E3089,'FILIAIS PETZ'!$A$2:$K$2000,11,0)</f>
        <v>18328118001776</v>
      </c>
      <c r="AK3089" s="44">
        <v>18328118001776</v>
      </c>
    </row>
    <row r="3090" spans="1:37" s="14" customFormat="1" ht="15" customHeight="1" thickBot="1" x14ac:dyDescent="0.25">
      <c r="A3090" s="9">
        <v>909539</v>
      </c>
      <c r="B3090" s="18">
        <f>VLOOKUP(C3090,FORNECEDORES!D:E,2,0)</f>
        <v>40460</v>
      </c>
      <c r="C3090" s="19" t="str">
        <f>VLOOKUP(D3090,FORNECEDORES!A:D,4,0)</f>
        <v>30.515.748/0001-98</v>
      </c>
      <c r="D3090" s="13" t="s">
        <v>2732</v>
      </c>
      <c r="E3090" s="20" t="str">
        <f t="shared" si="208"/>
        <v>04 0011</v>
      </c>
      <c r="F3090" s="28" t="s">
        <v>8976</v>
      </c>
      <c r="G3090" s="21" t="str">
        <f>VLOOKUP(E3090,'FILIAIS PETZ'!A:E,5,0)</f>
        <v>PETZ AUGUSTA</v>
      </c>
      <c r="H3090" s="20" t="str">
        <f>VLOOKUP(E3090,'FILIAIS PETZ'!A:D,4,0)</f>
        <v>AUGT-SP</v>
      </c>
      <c r="I3090" s="54">
        <v>45425</v>
      </c>
      <c r="J3090" s="9">
        <v>909539</v>
      </c>
      <c r="K3090" s="9" t="s">
        <v>9047</v>
      </c>
      <c r="L3090" s="83" t="s">
        <v>13475</v>
      </c>
      <c r="M3090" s="85">
        <v>45523</v>
      </c>
      <c r="N3090" s="85">
        <v>45574</v>
      </c>
      <c r="O3090" s="85">
        <v>45568</v>
      </c>
      <c r="P3090" s="91" t="s">
        <v>4990</v>
      </c>
      <c r="Q3090" s="84">
        <v>3</v>
      </c>
      <c r="R3090" s="91">
        <v>1</v>
      </c>
      <c r="S3090" s="84">
        <v>8</v>
      </c>
      <c r="T3090" s="84" t="s">
        <v>32</v>
      </c>
      <c r="U3090" s="84">
        <v>11002</v>
      </c>
      <c r="V3090" s="84">
        <v>11002</v>
      </c>
      <c r="W3090" s="84" t="s">
        <v>5019</v>
      </c>
      <c r="X3090" s="84" t="s">
        <v>4985</v>
      </c>
      <c r="Y3090" s="9" t="s">
        <v>4997</v>
      </c>
      <c r="Z3090" s="9" t="s">
        <v>4993</v>
      </c>
      <c r="AA3090" s="9" t="s">
        <v>4989</v>
      </c>
      <c r="AB3090" s="9" t="s">
        <v>12941</v>
      </c>
      <c r="AC3090" s="84" t="s">
        <v>5006</v>
      </c>
      <c r="AD3090" s="29"/>
      <c r="AE3090" s="20" t="str">
        <f>VLOOKUP(E3090,'FILIAIS PETZ'!A:Q,17,0)</f>
        <v>SP2</v>
      </c>
      <c r="AF3090" s="20" t="str">
        <f>VLOOKUP(E3090,'FILIAIS PETZ'!A:Q,3,0)</f>
        <v>FELICIO</v>
      </c>
      <c r="AG3090" s="20" t="str">
        <f>VLOOKUP(E3090,'FILIAIS PETZ'!A:Q,2,0)</f>
        <v>R3</v>
      </c>
      <c r="AH3090" s="75">
        <v>96.15</v>
      </c>
      <c r="AI3090" s="16" t="s">
        <v>10672</v>
      </c>
      <c r="AJ3090" s="43">
        <f>VLOOKUP(E3090,'FILIAIS PETZ'!$A$2:$K$2000,11,0)</f>
        <v>18328118001776</v>
      </c>
      <c r="AK3090" s="44">
        <v>18328118001776</v>
      </c>
    </row>
    <row r="3091" spans="1:37" s="14" customFormat="1" ht="15" customHeight="1" thickBot="1" x14ac:dyDescent="0.25">
      <c r="A3091" s="9">
        <v>909568</v>
      </c>
      <c r="B3091" s="18">
        <f>VLOOKUP(C3091,FORNECEDORES!D:E,2,0)</f>
        <v>40460</v>
      </c>
      <c r="C3091" s="19" t="str">
        <f>VLOOKUP(D3091,FORNECEDORES!A:D,4,0)</f>
        <v>30.515.748/0001-98</v>
      </c>
      <c r="D3091" s="13" t="s">
        <v>2732</v>
      </c>
      <c r="E3091" s="20" t="str">
        <f t="shared" si="208"/>
        <v>04 0019</v>
      </c>
      <c r="F3091" s="28" t="s">
        <v>8977</v>
      </c>
      <c r="G3091" s="21" t="str">
        <f>VLOOKUP(E3091,'FILIAIS PETZ'!A:E,5,0)</f>
        <v>PETZ BUTANTA</v>
      </c>
      <c r="H3091" s="20" t="str">
        <f>VLOOKUP(E3091,'FILIAIS PETZ'!A:D,4,0)</f>
        <v>BTTA-SP</v>
      </c>
      <c r="I3091" s="54">
        <v>45425</v>
      </c>
      <c r="J3091" s="9">
        <v>909568</v>
      </c>
      <c r="K3091" s="9" t="s">
        <v>9035</v>
      </c>
      <c r="L3091" s="83" t="s">
        <v>10673</v>
      </c>
      <c r="M3091" s="85">
        <v>45462</v>
      </c>
      <c r="N3091" s="85">
        <v>45490</v>
      </c>
      <c r="O3091" s="85">
        <v>45470</v>
      </c>
      <c r="P3091" s="91" t="s">
        <v>4990</v>
      </c>
      <c r="Q3091" s="84">
        <v>3</v>
      </c>
      <c r="R3091" s="91">
        <v>1</v>
      </c>
      <c r="S3091" s="84">
        <v>8</v>
      </c>
      <c r="T3091" s="84" t="s">
        <v>32</v>
      </c>
      <c r="U3091" s="84">
        <v>11002</v>
      </c>
      <c r="V3091" s="84">
        <v>11002</v>
      </c>
      <c r="W3091" s="84" t="s">
        <v>5019</v>
      </c>
      <c r="X3091" s="84" t="s">
        <v>4985</v>
      </c>
      <c r="Y3091" s="9" t="s">
        <v>4997</v>
      </c>
      <c r="Z3091" s="9" t="s">
        <v>4993</v>
      </c>
      <c r="AA3091" s="9" t="s">
        <v>4989</v>
      </c>
      <c r="AB3091" s="9" t="s">
        <v>12941</v>
      </c>
      <c r="AC3091" s="84" t="s">
        <v>5006</v>
      </c>
      <c r="AD3091" s="29"/>
      <c r="AE3091" s="20" t="str">
        <f>VLOOKUP(E3091,'FILIAIS PETZ'!A:Q,17,0)</f>
        <v>SP2</v>
      </c>
      <c r="AF3091" s="20" t="str">
        <f>VLOOKUP(E3091,'FILIAIS PETZ'!A:Q,3,0)</f>
        <v>FELICIO</v>
      </c>
      <c r="AG3091" s="20" t="str">
        <f>VLOOKUP(E3091,'FILIAIS PETZ'!A:Q,2,0)</f>
        <v>R3</v>
      </c>
      <c r="AH3091" s="75">
        <v>1244.5899999999999</v>
      </c>
      <c r="AI3091" s="16" t="s">
        <v>10331</v>
      </c>
      <c r="AJ3091" s="43">
        <f>VLOOKUP(E3091,'FILIAIS PETZ'!$A$2:$K$2000,11,0)</f>
        <v>18328118000885</v>
      </c>
      <c r="AK3091" s="44">
        <v>18328118000885</v>
      </c>
    </row>
    <row r="3092" spans="1:37" s="14" customFormat="1" ht="15" customHeight="1" thickBot="1" x14ac:dyDescent="0.25">
      <c r="A3092" s="9">
        <v>909572</v>
      </c>
      <c r="B3092" s="18">
        <f>VLOOKUP(C3092,FORNECEDORES!D:E,2,0)</f>
        <v>40460</v>
      </c>
      <c r="C3092" s="19" t="str">
        <f>VLOOKUP(D3092,FORNECEDORES!A:D,4,0)</f>
        <v>30.515.748/0001-98</v>
      </c>
      <c r="D3092" s="13" t="s">
        <v>2732</v>
      </c>
      <c r="E3092" s="20" t="str">
        <f t="shared" si="208"/>
        <v>04 0019</v>
      </c>
      <c r="F3092" s="28" t="s">
        <v>8977</v>
      </c>
      <c r="G3092" s="21" t="str">
        <f>VLOOKUP(E3092,'FILIAIS PETZ'!A:E,5,0)</f>
        <v>PETZ BUTANTA</v>
      </c>
      <c r="H3092" s="20" t="str">
        <f>VLOOKUP(E3092,'FILIAIS PETZ'!A:D,4,0)</f>
        <v>BTTA-SP</v>
      </c>
      <c r="I3092" s="54">
        <v>45425</v>
      </c>
      <c r="J3092" s="9">
        <v>909572</v>
      </c>
      <c r="K3092" s="9" t="s">
        <v>9035</v>
      </c>
      <c r="L3092" s="83" t="s">
        <v>10674</v>
      </c>
      <c r="M3092" s="85">
        <v>45462</v>
      </c>
      <c r="N3092" s="85">
        <v>45490</v>
      </c>
      <c r="O3092" s="85">
        <v>45470</v>
      </c>
      <c r="P3092" s="91" t="s">
        <v>4990</v>
      </c>
      <c r="Q3092" s="84">
        <v>3</v>
      </c>
      <c r="R3092" s="91">
        <v>1</v>
      </c>
      <c r="S3092" s="84">
        <v>8</v>
      </c>
      <c r="T3092" s="84" t="s">
        <v>32</v>
      </c>
      <c r="U3092" s="84">
        <v>11002</v>
      </c>
      <c r="V3092" s="84">
        <v>11002</v>
      </c>
      <c r="W3092" s="84" t="s">
        <v>5019</v>
      </c>
      <c r="X3092" s="84" t="s">
        <v>4985</v>
      </c>
      <c r="Y3092" s="9" t="s">
        <v>4997</v>
      </c>
      <c r="Z3092" s="9" t="s">
        <v>4993</v>
      </c>
      <c r="AA3092" s="9" t="s">
        <v>4989</v>
      </c>
      <c r="AB3092" s="9" t="s">
        <v>12941</v>
      </c>
      <c r="AC3092" s="84" t="s">
        <v>5006</v>
      </c>
      <c r="AD3092" s="29"/>
      <c r="AE3092" s="20" t="str">
        <f>VLOOKUP(E3092,'FILIAIS PETZ'!A:Q,17,0)</f>
        <v>SP2</v>
      </c>
      <c r="AF3092" s="20" t="str">
        <f>VLOOKUP(E3092,'FILIAIS PETZ'!A:Q,3,0)</f>
        <v>FELICIO</v>
      </c>
      <c r="AG3092" s="20" t="str">
        <f>VLOOKUP(E3092,'FILIAIS PETZ'!A:Q,2,0)</f>
        <v>R3</v>
      </c>
      <c r="AH3092" s="75">
        <v>1200</v>
      </c>
      <c r="AI3092" s="16" t="s">
        <v>10675</v>
      </c>
      <c r="AJ3092" s="43">
        <f>VLOOKUP(E3092,'FILIAIS PETZ'!$A$2:$K$2000,11,0)</f>
        <v>18328118000885</v>
      </c>
      <c r="AK3092" s="44">
        <v>18328118000885</v>
      </c>
    </row>
    <row r="3093" spans="1:37" s="14" customFormat="1" ht="15" customHeight="1" thickBot="1" x14ac:dyDescent="0.25">
      <c r="A3093" s="9">
        <v>909576</v>
      </c>
      <c r="B3093" s="18">
        <f>VLOOKUP(C3093,FORNECEDORES!D:E,2,0)</f>
        <v>40460</v>
      </c>
      <c r="C3093" s="19" t="str">
        <f>VLOOKUP(D3093,FORNECEDORES!A:D,4,0)</f>
        <v>30.515.748/0001-98</v>
      </c>
      <c r="D3093" s="13" t="s">
        <v>2732</v>
      </c>
      <c r="E3093" s="20" t="str">
        <f t="shared" si="208"/>
        <v>04 0046</v>
      </c>
      <c r="F3093" s="28" t="s">
        <v>8978</v>
      </c>
      <c r="G3093" s="21" t="str">
        <f>VLOOKUP(E3093,'FILIAIS PETZ'!A:E,5,0)</f>
        <v>PETZ CIDADE JARDIM</v>
      </c>
      <c r="H3093" s="20" t="str">
        <f>VLOOKUP(E3093,'FILIAIS PETZ'!A:D,4,0)</f>
        <v>CDJD-SP</v>
      </c>
      <c r="I3093" s="54">
        <v>45425</v>
      </c>
      <c r="J3093" s="9">
        <v>909576</v>
      </c>
      <c r="K3093" s="9" t="s">
        <v>9035</v>
      </c>
      <c r="L3093" s="83" t="s">
        <v>10676</v>
      </c>
      <c r="M3093" s="85">
        <v>45462</v>
      </c>
      <c r="N3093" s="85">
        <v>45490</v>
      </c>
      <c r="O3093" s="85">
        <v>45470</v>
      </c>
      <c r="P3093" s="91" t="s">
        <v>4990</v>
      </c>
      <c r="Q3093" s="84">
        <v>3</v>
      </c>
      <c r="R3093" s="91">
        <v>1</v>
      </c>
      <c r="S3093" s="84">
        <v>8</v>
      </c>
      <c r="T3093" s="84" t="s">
        <v>32</v>
      </c>
      <c r="U3093" s="84">
        <v>11002</v>
      </c>
      <c r="V3093" s="84">
        <v>11002</v>
      </c>
      <c r="W3093" s="84" t="s">
        <v>5067</v>
      </c>
      <c r="X3093" s="84" t="s">
        <v>4985</v>
      </c>
      <c r="Y3093" s="9" t="s">
        <v>4997</v>
      </c>
      <c r="Z3093" s="9" t="s">
        <v>4993</v>
      </c>
      <c r="AA3093" s="9" t="s">
        <v>4989</v>
      </c>
      <c r="AB3093" s="9" t="s">
        <v>12941</v>
      </c>
      <c r="AC3093" s="84" t="s">
        <v>5006</v>
      </c>
      <c r="AD3093" s="29"/>
      <c r="AE3093" s="20" t="str">
        <f>VLOOKUP(E3093,'FILIAIS PETZ'!A:Q,17,0)</f>
        <v>SP2</v>
      </c>
      <c r="AF3093" s="20" t="str">
        <f>VLOOKUP(E3093,'FILIAIS PETZ'!A:Q,3,0)</f>
        <v>FELICIO</v>
      </c>
      <c r="AG3093" s="20" t="str">
        <f>VLOOKUP(E3093,'FILIAIS PETZ'!A:Q,2,0)</f>
        <v>R3</v>
      </c>
      <c r="AH3093" s="75">
        <v>550</v>
      </c>
      <c r="AI3093" s="16" t="s">
        <v>10677</v>
      </c>
      <c r="AJ3093" s="43">
        <f>VLOOKUP(E3093,'FILIAIS PETZ'!$A$2:$K$2000,11,0)</f>
        <v>18328118004520</v>
      </c>
      <c r="AK3093" s="44">
        <v>18328118004520</v>
      </c>
    </row>
    <row r="3094" spans="1:37" s="14" customFormat="1" ht="15" customHeight="1" thickBot="1" x14ac:dyDescent="0.25">
      <c r="A3094" s="9">
        <v>909578</v>
      </c>
      <c r="B3094" s="18">
        <f>VLOOKUP(C3094,FORNECEDORES!D:E,2,0)</f>
        <v>40460</v>
      </c>
      <c r="C3094" s="19" t="str">
        <f>VLOOKUP(D3094,FORNECEDORES!A:D,4,0)</f>
        <v>30.515.748/0001-98</v>
      </c>
      <c r="D3094" s="13" t="s">
        <v>2732</v>
      </c>
      <c r="E3094" s="20" t="str">
        <f t="shared" si="208"/>
        <v>04 0046</v>
      </c>
      <c r="F3094" s="28" t="s">
        <v>8978</v>
      </c>
      <c r="G3094" s="21" t="str">
        <f>VLOOKUP(E3094,'FILIAIS PETZ'!A:E,5,0)</f>
        <v>PETZ CIDADE JARDIM</v>
      </c>
      <c r="H3094" s="20" t="str">
        <f>VLOOKUP(E3094,'FILIAIS PETZ'!A:D,4,0)</f>
        <v>CDJD-SP</v>
      </c>
      <c r="I3094" s="54">
        <v>45425</v>
      </c>
      <c r="J3094" s="9">
        <v>909578</v>
      </c>
      <c r="K3094" s="9" t="s">
        <v>9035</v>
      </c>
      <c r="L3094" s="83" t="s">
        <v>10678</v>
      </c>
      <c r="M3094" s="85">
        <v>45462</v>
      </c>
      <c r="N3094" s="85">
        <v>45490</v>
      </c>
      <c r="O3094" s="85">
        <v>45470</v>
      </c>
      <c r="P3094" s="91" t="s">
        <v>4990</v>
      </c>
      <c r="Q3094" s="84">
        <v>3</v>
      </c>
      <c r="R3094" s="91">
        <v>1</v>
      </c>
      <c r="S3094" s="84">
        <v>8</v>
      </c>
      <c r="T3094" s="84" t="s">
        <v>32</v>
      </c>
      <c r="U3094" s="84">
        <v>11002</v>
      </c>
      <c r="V3094" s="84">
        <v>11002</v>
      </c>
      <c r="W3094" s="84" t="s">
        <v>5067</v>
      </c>
      <c r="X3094" s="84" t="s">
        <v>4985</v>
      </c>
      <c r="Y3094" s="9" t="s">
        <v>4997</v>
      </c>
      <c r="Z3094" s="9" t="s">
        <v>4993</v>
      </c>
      <c r="AA3094" s="9" t="s">
        <v>4989</v>
      </c>
      <c r="AB3094" s="9" t="s">
        <v>12941</v>
      </c>
      <c r="AC3094" s="84" t="s">
        <v>5006</v>
      </c>
      <c r="AD3094" s="29"/>
      <c r="AE3094" s="20" t="str">
        <f>VLOOKUP(E3094,'FILIAIS PETZ'!A:Q,17,0)</f>
        <v>SP2</v>
      </c>
      <c r="AF3094" s="20" t="str">
        <f>VLOOKUP(E3094,'FILIAIS PETZ'!A:Q,3,0)</f>
        <v>FELICIO</v>
      </c>
      <c r="AG3094" s="20" t="str">
        <f>VLOOKUP(E3094,'FILIAIS PETZ'!A:Q,2,0)</f>
        <v>R3</v>
      </c>
      <c r="AH3094" s="75">
        <v>550</v>
      </c>
      <c r="AI3094" s="16" t="s">
        <v>10318</v>
      </c>
      <c r="AJ3094" s="43">
        <f>VLOOKUP(E3094,'FILIAIS PETZ'!$A$2:$K$2000,11,0)</f>
        <v>18328118004520</v>
      </c>
      <c r="AK3094" s="44">
        <v>18328118004520</v>
      </c>
    </row>
    <row r="3095" spans="1:37" s="14" customFormat="1" ht="15" customHeight="1" thickBot="1" x14ac:dyDescent="0.25">
      <c r="A3095" s="9">
        <v>909580</v>
      </c>
      <c r="B3095" s="18">
        <f>VLOOKUP(C3095,FORNECEDORES!D:E,2,0)</f>
        <v>40460</v>
      </c>
      <c r="C3095" s="19" t="str">
        <f>VLOOKUP(D3095,FORNECEDORES!A:D,4,0)</f>
        <v>30.515.748/0001-98</v>
      </c>
      <c r="D3095" s="13" t="s">
        <v>2732</v>
      </c>
      <c r="E3095" s="20" t="str">
        <f t="shared" si="208"/>
        <v>04 0221</v>
      </c>
      <c r="F3095" s="28" t="s">
        <v>8980</v>
      </c>
      <c r="G3095" s="21" t="str">
        <f>VLOOKUP(E3095,'FILIAIS PETZ'!A:E,5,0)</f>
        <v>PETZ GASTAO VIDIGAL</v>
      </c>
      <c r="H3095" s="20" t="str">
        <f>VLOOKUP(E3095,'FILIAIS PETZ'!A:D,4,0)</f>
        <v>GVDL-SP</v>
      </c>
      <c r="I3095" s="54">
        <v>45425</v>
      </c>
      <c r="J3095" s="9">
        <v>909580</v>
      </c>
      <c r="K3095" s="9" t="s">
        <v>9035</v>
      </c>
      <c r="L3095" s="83" t="s">
        <v>10679</v>
      </c>
      <c r="M3095" s="85">
        <v>45462</v>
      </c>
      <c r="N3095" s="85">
        <v>45490</v>
      </c>
      <c r="O3095" s="85">
        <v>45470</v>
      </c>
      <c r="P3095" s="91" t="s">
        <v>4990</v>
      </c>
      <c r="Q3095" s="84">
        <v>3</v>
      </c>
      <c r="R3095" s="91">
        <v>1</v>
      </c>
      <c r="S3095" s="84">
        <v>8</v>
      </c>
      <c r="T3095" s="84" t="s">
        <v>32</v>
      </c>
      <c r="U3095" s="84">
        <v>11002</v>
      </c>
      <c r="V3095" s="84">
        <v>11002</v>
      </c>
      <c r="W3095" s="84" t="s">
        <v>5019</v>
      </c>
      <c r="X3095" s="84" t="s">
        <v>4985</v>
      </c>
      <c r="Y3095" s="9" t="s">
        <v>4997</v>
      </c>
      <c r="Z3095" s="9" t="s">
        <v>4993</v>
      </c>
      <c r="AA3095" s="9" t="s">
        <v>4989</v>
      </c>
      <c r="AB3095" s="9" t="s">
        <v>12941</v>
      </c>
      <c r="AC3095" s="84" t="s">
        <v>5006</v>
      </c>
      <c r="AD3095" s="29"/>
      <c r="AE3095" s="20" t="str">
        <f>VLOOKUP(E3095,'FILIAIS PETZ'!A:Q,17,0)</f>
        <v>SP7</v>
      </c>
      <c r="AF3095" s="20" t="str">
        <f>VLOOKUP(E3095,'FILIAIS PETZ'!A:Q,3,0)</f>
        <v>FELICIO</v>
      </c>
      <c r="AG3095" s="20" t="str">
        <f>VLOOKUP(E3095,'FILIAIS PETZ'!A:Q,2,0)</f>
        <v>R3</v>
      </c>
      <c r="AH3095" s="75">
        <v>66.08</v>
      </c>
      <c r="AI3095" s="16" t="s">
        <v>10331</v>
      </c>
      <c r="AJ3095" s="43">
        <f>VLOOKUP(E3095,'FILIAIS PETZ'!$A$2:$K$2000,11,0)</f>
        <v>18328118021025</v>
      </c>
      <c r="AK3095" s="44">
        <v>18328118021025</v>
      </c>
    </row>
    <row r="3096" spans="1:37" s="14" customFormat="1" ht="15" customHeight="1" thickBot="1" x14ac:dyDescent="0.25">
      <c r="A3096" s="9">
        <v>909617</v>
      </c>
      <c r="B3096" s="18">
        <f>VLOOKUP(C3096,FORNECEDORES!D:E,2,0)</f>
        <v>40460</v>
      </c>
      <c r="C3096" s="19" t="str">
        <f>VLOOKUP(D3096,FORNECEDORES!A:D,4,0)</f>
        <v>30.515.748/0001-98</v>
      </c>
      <c r="D3096" s="13" t="s">
        <v>2732</v>
      </c>
      <c r="E3096" s="20" t="str">
        <f t="shared" si="208"/>
        <v>04 0060</v>
      </c>
      <c r="F3096" s="28" t="s">
        <v>8625</v>
      </c>
      <c r="G3096" s="21" t="str">
        <f>VLOOKUP(E3096,'FILIAIS PETZ'!A:E,5,0)</f>
        <v>PETZ PACAEMBU</v>
      </c>
      <c r="H3096" s="20" t="str">
        <f>VLOOKUP(E3096,'FILIAIS PETZ'!A:D,4,0)</f>
        <v>PCBU-SP</v>
      </c>
      <c r="I3096" s="54">
        <v>45425</v>
      </c>
      <c r="J3096" s="9">
        <v>909617</v>
      </c>
      <c r="K3096" s="9" t="s">
        <v>9035</v>
      </c>
      <c r="L3096" s="83" t="s">
        <v>10680</v>
      </c>
      <c r="M3096" s="85">
        <v>45462</v>
      </c>
      <c r="N3096" s="85">
        <v>45490</v>
      </c>
      <c r="O3096" s="85">
        <v>45470</v>
      </c>
      <c r="P3096" s="91" t="s">
        <v>4990</v>
      </c>
      <c r="Q3096" s="84">
        <v>3</v>
      </c>
      <c r="R3096" s="91">
        <v>1</v>
      </c>
      <c r="S3096" s="84">
        <v>8</v>
      </c>
      <c r="T3096" s="84" t="s">
        <v>32</v>
      </c>
      <c r="U3096" s="84">
        <v>11002</v>
      </c>
      <c r="V3096" s="84">
        <v>11002</v>
      </c>
      <c r="W3096" s="84" t="s">
        <v>5019</v>
      </c>
      <c r="X3096" s="84" t="s">
        <v>4985</v>
      </c>
      <c r="Y3096" s="9" t="s">
        <v>4997</v>
      </c>
      <c r="Z3096" s="9" t="s">
        <v>4993</v>
      </c>
      <c r="AA3096" s="9" t="s">
        <v>4989</v>
      </c>
      <c r="AB3096" s="9" t="s">
        <v>12941</v>
      </c>
      <c r="AC3096" s="84" t="s">
        <v>5006</v>
      </c>
      <c r="AD3096" s="29"/>
      <c r="AE3096" s="20" t="str">
        <f>VLOOKUP(E3096,'FILIAIS PETZ'!A:Q,17,0)</f>
        <v>SP2</v>
      </c>
      <c r="AF3096" s="20" t="str">
        <f>VLOOKUP(E3096,'FILIAIS PETZ'!A:Q,3,0)</f>
        <v>FELICIO</v>
      </c>
      <c r="AG3096" s="20" t="str">
        <f>VLOOKUP(E3096,'FILIAIS PETZ'!A:Q,2,0)</f>
        <v>R3</v>
      </c>
      <c r="AH3096" s="75">
        <v>1060.78</v>
      </c>
      <c r="AI3096" s="16" t="s">
        <v>10331</v>
      </c>
      <c r="AJ3096" s="43">
        <f>VLOOKUP(E3096,'FILIAIS PETZ'!$A$2:$K$2000,11,0)</f>
        <v>18328118006220</v>
      </c>
      <c r="AK3096" s="44">
        <v>18328118006220</v>
      </c>
    </row>
    <row r="3097" spans="1:37" s="14" customFormat="1" ht="15" customHeight="1" thickBot="1" x14ac:dyDescent="0.25">
      <c r="A3097" s="9">
        <v>909619</v>
      </c>
      <c r="B3097" s="18">
        <f>VLOOKUP(C3097,FORNECEDORES!D:E,2,0)</f>
        <v>40460</v>
      </c>
      <c r="C3097" s="19" t="str">
        <f>VLOOKUP(D3097,FORNECEDORES!A:D,4,0)</f>
        <v>30.515.748/0001-98</v>
      </c>
      <c r="D3097" s="13" t="s">
        <v>2732</v>
      </c>
      <c r="E3097" s="20" t="str">
        <f t="shared" si="208"/>
        <v>04 0067</v>
      </c>
      <c r="F3097" s="28" t="s">
        <v>8611</v>
      </c>
      <c r="G3097" s="21" t="str">
        <f>VLOOKUP(E3097,'FILIAIS PETZ'!A:E,5,0)</f>
        <v>PETZ EXTRA RICARDO JAFET</v>
      </c>
      <c r="H3097" s="20" t="str">
        <f>VLOOKUP(E3097,'FILIAIS PETZ'!A:D,4,0)</f>
        <v>RJAF-SP</v>
      </c>
      <c r="I3097" s="54">
        <v>45425</v>
      </c>
      <c r="J3097" s="9">
        <v>909619</v>
      </c>
      <c r="K3097" s="9" t="s">
        <v>9035</v>
      </c>
      <c r="L3097" s="83" t="s">
        <v>10681</v>
      </c>
      <c r="M3097" s="85">
        <v>45462</v>
      </c>
      <c r="N3097" s="85">
        <v>45490</v>
      </c>
      <c r="O3097" s="85">
        <v>45470</v>
      </c>
      <c r="P3097" s="91" t="s">
        <v>4990</v>
      </c>
      <c r="Q3097" s="84">
        <v>3</v>
      </c>
      <c r="R3097" s="91">
        <v>1</v>
      </c>
      <c r="S3097" s="84">
        <v>8</v>
      </c>
      <c r="T3097" s="84" t="s">
        <v>32</v>
      </c>
      <c r="U3097" s="84">
        <v>11002</v>
      </c>
      <c r="V3097" s="84">
        <v>11002</v>
      </c>
      <c r="W3097" s="84" t="s">
        <v>5019</v>
      </c>
      <c r="X3097" s="84" t="s">
        <v>4985</v>
      </c>
      <c r="Y3097" s="9" t="s">
        <v>4997</v>
      </c>
      <c r="Z3097" s="9" t="s">
        <v>4993</v>
      </c>
      <c r="AA3097" s="9" t="s">
        <v>4989</v>
      </c>
      <c r="AB3097" s="9" t="s">
        <v>12941</v>
      </c>
      <c r="AC3097" s="84" t="s">
        <v>5006</v>
      </c>
      <c r="AD3097" s="29"/>
      <c r="AE3097" s="20" t="str">
        <f>VLOOKUP(E3097,'FILIAIS PETZ'!A:Q,17,0)</f>
        <v>SP2</v>
      </c>
      <c r="AF3097" s="20" t="str">
        <f>VLOOKUP(E3097,'FILIAIS PETZ'!A:Q,3,0)</f>
        <v>FELICIO</v>
      </c>
      <c r="AG3097" s="20" t="str">
        <f>VLOOKUP(E3097,'FILIAIS PETZ'!A:Q,2,0)</f>
        <v>R3</v>
      </c>
      <c r="AH3097" s="75">
        <v>679.34</v>
      </c>
      <c r="AI3097" s="16" t="s">
        <v>10331</v>
      </c>
      <c r="AJ3097" s="43">
        <f>VLOOKUP(E3097,'FILIAIS PETZ'!$A$2:$K$2000,11,0)</f>
        <v>18328118006573</v>
      </c>
      <c r="AK3097" s="44">
        <v>18328118006573</v>
      </c>
    </row>
    <row r="3098" spans="1:37" s="14" customFormat="1" ht="15" customHeight="1" thickBot="1" x14ac:dyDescent="0.25">
      <c r="A3098" s="9">
        <v>909620</v>
      </c>
      <c r="B3098" s="18">
        <f>VLOOKUP(C3098,FORNECEDORES!D:E,2,0)</f>
        <v>40460</v>
      </c>
      <c r="C3098" s="19" t="str">
        <f>VLOOKUP(D3098,FORNECEDORES!A:D,4,0)</f>
        <v>30.515.748/0001-98</v>
      </c>
      <c r="D3098" s="13" t="s">
        <v>2732</v>
      </c>
      <c r="E3098" s="20" t="str">
        <f t="shared" si="208"/>
        <v>04 0067</v>
      </c>
      <c r="F3098" s="28" t="s">
        <v>8611</v>
      </c>
      <c r="G3098" s="21" t="str">
        <f>VLOOKUP(E3098,'FILIAIS PETZ'!A:E,5,0)</f>
        <v>PETZ EXTRA RICARDO JAFET</v>
      </c>
      <c r="H3098" s="20" t="str">
        <f>VLOOKUP(E3098,'FILIAIS PETZ'!A:D,4,0)</f>
        <v>RJAF-SP</v>
      </c>
      <c r="I3098" s="54">
        <v>45425</v>
      </c>
      <c r="J3098" s="9">
        <v>909620</v>
      </c>
      <c r="K3098" s="9" t="s">
        <v>9035</v>
      </c>
      <c r="L3098" s="83" t="s">
        <v>10682</v>
      </c>
      <c r="M3098" s="85">
        <v>45462</v>
      </c>
      <c r="N3098" s="85">
        <v>45490</v>
      </c>
      <c r="O3098" s="85">
        <v>45470</v>
      </c>
      <c r="P3098" s="91" t="s">
        <v>4990</v>
      </c>
      <c r="Q3098" s="84">
        <v>3</v>
      </c>
      <c r="R3098" s="91">
        <v>1</v>
      </c>
      <c r="S3098" s="84">
        <v>8</v>
      </c>
      <c r="T3098" s="84" t="s">
        <v>32</v>
      </c>
      <c r="U3098" s="84">
        <v>11002</v>
      </c>
      <c r="V3098" s="84">
        <v>11002</v>
      </c>
      <c r="W3098" s="84" t="s">
        <v>8715</v>
      </c>
      <c r="X3098" s="84" t="s">
        <v>4985</v>
      </c>
      <c r="Y3098" s="9" t="s">
        <v>4997</v>
      </c>
      <c r="Z3098" s="9" t="s">
        <v>4993</v>
      </c>
      <c r="AA3098" s="9" t="s">
        <v>4989</v>
      </c>
      <c r="AB3098" s="9" t="s">
        <v>12941</v>
      </c>
      <c r="AC3098" s="84" t="s">
        <v>5006</v>
      </c>
      <c r="AD3098" s="29"/>
      <c r="AE3098" s="20" t="str">
        <f>VLOOKUP(E3098,'FILIAIS PETZ'!A:Q,17,0)</f>
        <v>SP2</v>
      </c>
      <c r="AF3098" s="20" t="str">
        <f>VLOOKUP(E3098,'FILIAIS PETZ'!A:Q,3,0)</f>
        <v>FELICIO</v>
      </c>
      <c r="AG3098" s="20" t="str">
        <f>VLOOKUP(E3098,'FILIAIS PETZ'!A:Q,2,0)</f>
        <v>R3</v>
      </c>
      <c r="AH3098" s="75">
        <v>1700</v>
      </c>
      <c r="AI3098" s="16" t="s">
        <v>10683</v>
      </c>
      <c r="AJ3098" s="43">
        <f>VLOOKUP(E3098,'FILIAIS PETZ'!$A$2:$K$2000,11,0)</f>
        <v>18328118006573</v>
      </c>
      <c r="AK3098" s="44">
        <v>18328118006573</v>
      </c>
    </row>
    <row r="3099" spans="1:37" s="14" customFormat="1" ht="15" customHeight="1" thickBot="1" x14ac:dyDescent="0.25">
      <c r="A3099" s="9">
        <v>909621</v>
      </c>
      <c r="B3099" s="18">
        <f>VLOOKUP(C3099,FORNECEDORES!D:E,2,0)</f>
        <v>40460</v>
      </c>
      <c r="C3099" s="19" t="str">
        <f>VLOOKUP(D3099,FORNECEDORES!A:D,4,0)</f>
        <v>30.515.748/0001-98</v>
      </c>
      <c r="D3099" s="13" t="s">
        <v>2732</v>
      </c>
      <c r="E3099" s="20" t="str">
        <f t="shared" si="208"/>
        <v>04 0067</v>
      </c>
      <c r="F3099" s="28" t="s">
        <v>8611</v>
      </c>
      <c r="G3099" s="21" t="str">
        <f>VLOOKUP(E3099,'FILIAIS PETZ'!A:E,5,0)</f>
        <v>PETZ EXTRA RICARDO JAFET</v>
      </c>
      <c r="H3099" s="20" t="str">
        <f>VLOOKUP(E3099,'FILIAIS PETZ'!A:D,4,0)</f>
        <v>RJAF-SP</v>
      </c>
      <c r="I3099" s="54">
        <v>45425</v>
      </c>
      <c r="J3099" s="9">
        <v>909621</v>
      </c>
      <c r="K3099" s="9" t="s">
        <v>9035</v>
      </c>
      <c r="L3099" s="83" t="s">
        <v>10684</v>
      </c>
      <c r="M3099" s="85">
        <v>45462</v>
      </c>
      <c r="N3099" s="85">
        <v>45490</v>
      </c>
      <c r="O3099" s="85">
        <v>45470</v>
      </c>
      <c r="P3099" s="91" t="s">
        <v>4990</v>
      </c>
      <c r="Q3099" s="84">
        <v>3</v>
      </c>
      <c r="R3099" s="91">
        <v>1</v>
      </c>
      <c r="S3099" s="84">
        <v>8</v>
      </c>
      <c r="T3099" s="84" t="s">
        <v>32</v>
      </c>
      <c r="U3099" s="84">
        <v>11002</v>
      </c>
      <c r="V3099" s="84">
        <v>11002</v>
      </c>
      <c r="W3099" s="84" t="s">
        <v>5021</v>
      </c>
      <c r="X3099" s="84" t="s">
        <v>4985</v>
      </c>
      <c r="Y3099" s="9" t="s">
        <v>4997</v>
      </c>
      <c r="Z3099" s="9" t="s">
        <v>4993</v>
      </c>
      <c r="AA3099" s="9" t="s">
        <v>4989</v>
      </c>
      <c r="AB3099" s="9" t="s">
        <v>12941</v>
      </c>
      <c r="AC3099" s="84" t="s">
        <v>5006</v>
      </c>
      <c r="AD3099" s="29"/>
      <c r="AE3099" s="20" t="str">
        <f>VLOOKUP(E3099,'FILIAIS PETZ'!A:Q,17,0)</f>
        <v>SP2</v>
      </c>
      <c r="AF3099" s="20" t="str">
        <f>VLOOKUP(E3099,'FILIAIS PETZ'!A:Q,3,0)</f>
        <v>FELICIO</v>
      </c>
      <c r="AG3099" s="20" t="str">
        <f>VLOOKUP(E3099,'FILIAIS PETZ'!A:Q,2,0)</f>
        <v>R3</v>
      </c>
      <c r="AH3099" s="75">
        <v>600</v>
      </c>
      <c r="AI3099" s="16" t="s">
        <v>10685</v>
      </c>
      <c r="AJ3099" s="43">
        <f>VLOOKUP(E3099,'FILIAIS PETZ'!$A$2:$K$2000,11,0)</f>
        <v>18328118006573</v>
      </c>
      <c r="AK3099" s="44">
        <v>18328118006573</v>
      </c>
    </row>
    <row r="3100" spans="1:37" s="14" customFormat="1" ht="15" customHeight="1" thickBot="1" x14ac:dyDescent="0.25">
      <c r="A3100" s="9">
        <v>909624</v>
      </c>
      <c r="B3100" s="18">
        <f>VLOOKUP(C3100,FORNECEDORES!D:E,2,0)</f>
        <v>40460</v>
      </c>
      <c r="C3100" s="19" t="str">
        <f>VLOOKUP(D3100,FORNECEDORES!A:D,4,0)</f>
        <v>30.515.748/0001-98</v>
      </c>
      <c r="D3100" s="13" t="s">
        <v>2732</v>
      </c>
      <c r="E3100" s="20" t="str">
        <f t="shared" si="208"/>
        <v>04 0067</v>
      </c>
      <c r="F3100" s="28" t="s">
        <v>8611</v>
      </c>
      <c r="G3100" s="21" t="str">
        <f>VLOOKUP(E3100,'FILIAIS PETZ'!A:E,5,0)</f>
        <v>PETZ EXTRA RICARDO JAFET</v>
      </c>
      <c r="H3100" s="20" t="str">
        <f>VLOOKUP(E3100,'FILIAIS PETZ'!A:D,4,0)</f>
        <v>RJAF-SP</v>
      </c>
      <c r="I3100" s="54">
        <v>45425</v>
      </c>
      <c r="J3100" s="9">
        <v>909624</v>
      </c>
      <c r="K3100" s="9" t="s">
        <v>9035</v>
      </c>
      <c r="L3100" s="83" t="s">
        <v>10686</v>
      </c>
      <c r="M3100" s="85">
        <v>45462</v>
      </c>
      <c r="N3100" s="85">
        <v>45490</v>
      </c>
      <c r="O3100" s="85">
        <v>45470</v>
      </c>
      <c r="P3100" s="91" t="s">
        <v>4990</v>
      </c>
      <c r="Q3100" s="84">
        <v>3</v>
      </c>
      <c r="R3100" s="91">
        <v>1</v>
      </c>
      <c r="S3100" s="84">
        <v>8</v>
      </c>
      <c r="T3100" s="84" t="s">
        <v>32</v>
      </c>
      <c r="U3100" s="84">
        <v>11002</v>
      </c>
      <c r="V3100" s="84">
        <v>11002</v>
      </c>
      <c r="W3100" s="84" t="s">
        <v>5057</v>
      </c>
      <c r="X3100" s="84" t="s">
        <v>4985</v>
      </c>
      <c r="Y3100" s="9" t="s">
        <v>4997</v>
      </c>
      <c r="Z3100" s="9" t="s">
        <v>4993</v>
      </c>
      <c r="AA3100" s="9" t="s">
        <v>4989</v>
      </c>
      <c r="AB3100" s="9" t="s">
        <v>12941</v>
      </c>
      <c r="AC3100" s="84" t="s">
        <v>5006</v>
      </c>
      <c r="AD3100" s="29"/>
      <c r="AE3100" s="20" t="str">
        <f>VLOOKUP(E3100,'FILIAIS PETZ'!A:Q,17,0)</f>
        <v>SP2</v>
      </c>
      <c r="AF3100" s="20" t="str">
        <f>VLOOKUP(E3100,'FILIAIS PETZ'!A:Q,3,0)</f>
        <v>FELICIO</v>
      </c>
      <c r="AG3100" s="20" t="str">
        <f>VLOOKUP(E3100,'FILIAIS PETZ'!A:Q,2,0)</f>
        <v>R3</v>
      </c>
      <c r="AH3100" s="75">
        <v>2100</v>
      </c>
      <c r="AI3100" s="16" t="s">
        <v>10687</v>
      </c>
      <c r="AJ3100" s="43">
        <f>VLOOKUP(E3100,'FILIAIS PETZ'!$A$2:$K$2000,11,0)</f>
        <v>18328118006573</v>
      </c>
      <c r="AK3100" s="44">
        <v>18328118006573</v>
      </c>
    </row>
    <row r="3101" spans="1:37" s="14" customFormat="1" ht="15" customHeight="1" thickBot="1" x14ac:dyDescent="0.25">
      <c r="A3101" s="9">
        <v>909628</v>
      </c>
      <c r="B3101" s="18">
        <f>VLOOKUP(C3101,FORNECEDORES!D:E,2,0)</f>
        <v>40460</v>
      </c>
      <c r="C3101" s="19" t="str">
        <f>VLOOKUP(D3101,FORNECEDORES!A:D,4,0)</f>
        <v>30.515.748/0001-98</v>
      </c>
      <c r="D3101" s="13" t="s">
        <v>2732</v>
      </c>
      <c r="E3101" s="20" t="str">
        <f t="shared" si="208"/>
        <v>04 0067</v>
      </c>
      <c r="F3101" s="28" t="s">
        <v>8611</v>
      </c>
      <c r="G3101" s="21" t="str">
        <f>VLOOKUP(E3101,'FILIAIS PETZ'!A:E,5,0)</f>
        <v>PETZ EXTRA RICARDO JAFET</v>
      </c>
      <c r="H3101" s="20" t="str">
        <f>VLOOKUP(E3101,'FILIAIS PETZ'!A:D,4,0)</f>
        <v>RJAF-SP</v>
      </c>
      <c r="I3101" s="54">
        <v>45425</v>
      </c>
      <c r="J3101" s="9">
        <v>909628</v>
      </c>
      <c r="K3101" s="9" t="s">
        <v>9035</v>
      </c>
      <c r="L3101" s="83" t="s">
        <v>10688</v>
      </c>
      <c r="M3101" s="85">
        <v>45462</v>
      </c>
      <c r="N3101" s="85">
        <v>45490</v>
      </c>
      <c r="O3101" s="85">
        <v>45470</v>
      </c>
      <c r="P3101" s="91" t="s">
        <v>4990</v>
      </c>
      <c r="Q3101" s="84">
        <v>3</v>
      </c>
      <c r="R3101" s="91">
        <v>1</v>
      </c>
      <c r="S3101" s="84">
        <v>8</v>
      </c>
      <c r="T3101" s="84" t="s">
        <v>32</v>
      </c>
      <c r="U3101" s="84">
        <v>11002</v>
      </c>
      <c r="V3101" s="84">
        <v>11002</v>
      </c>
      <c r="W3101" s="84" t="s">
        <v>5019</v>
      </c>
      <c r="X3101" s="84" t="s">
        <v>4985</v>
      </c>
      <c r="Y3101" s="9" t="s">
        <v>4997</v>
      </c>
      <c r="Z3101" s="9" t="s">
        <v>4993</v>
      </c>
      <c r="AA3101" s="9" t="s">
        <v>4989</v>
      </c>
      <c r="AB3101" s="9" t="s">
        <v>12941</v>
      </c>
      <c r="AC3101" s="84" t="s">
        <v>5006</v>
      </c>
      <c r="AD3101" s="29"/>
      <c r="AE3101" s="20" t="str">
        <f>VLOOKUP(E3101,'FILIAIS PETZ'!A:Q,17,0)</f>
        <v>SP2</v>
      </c>
      <c r="AF3101" s="20" t="str">
        <f>VLOOKUP(E3101,'FILIAIS PETZ'!A:Q,3,0)</f>
        <v>FELICIO</v>
      </c>
      <c r="AG3101" s="20" t="str">
        <f>VLOOKUP(E3101,'FILIAIS PETZ'!A:Q,2,0)</f>
        <v>R3</v>
      </c>
      <c r="AH3101" s="75">
        <v>1100</v>
      </c>
      <c r="AI3101" s="16" t="s">
        <v>10689</v>
      </c>
      <c r="AJ3101" s="43">
        <f>VLOOKUP(E3101,'FILIAIS PETZ'!$A$2:$K$2000,11,0)</f>
        <v>18328118006573</v>
      </c>
      <c r="AK3101" s="44">
        <v>18328118006573</v>
      </c>
    </row>
    <row r="3102" spans="1:37" s="14" customFormat="1" ht="15" customHeight="1" thickBot="1" x14ac:dyDescent="0.25">
      <c r="A3102" s="9">
        <v>909630</v>
      </c>
      <c r="B3102" s="18">
        <f>VLOOKUP(C3102,FORNECEDORES!D:E,2,0)</f>
        <v>40460</v>
      </c>
      <c r="C3102" s="19" t="str">
        <f>VLOOKUP(D3102,FORNECEDORES!A:D,4,0)</f>
        <v>30.515.748/0001-98</v>
      </c>
      <c r="D3102" s="13" t="s">
        <v>2732</v>
      </c>
      <c r="E3102" s="20" t="str">
        <f t="shared" si="208"/>
        <v>04 0067</v>
      </c>
      <c r="F3102" s="28" t="s">
        <v>8611</v>
      </c>
      <c r="G3102" s="21" t="str">
        <f>VLOOKUP(E3102,'FILIAIS PETZ'!A:E,5,0)</f>
        <v>PETZ EXTRA RICARDO JAFET</v>
      </c>
      <c r="H3102" s="20" t="str">
        <f>VLOOKUP(E3102,'FILIAIS PETZ'!A:D,4,0)</f>
        <v>RJAF-SP</v>
      </c>
      <c r="I3102" s="54">
        <v>45425</v>
      </c>
      <c r="J3102" s="9">
        <v>909630</v>
      </c>
      <c r="K3102" s="9" t="s">
        <v>9035</v>
      </c>
      <c r="L3102" s="83" t="s">
        <v>10690</v>
      </c>
      <c r="M3102" s="85">
        <v>45462</v>
      </c>
      <c r="N3102" s="85">
        <v>45490</v>
      </c>
      <c r="O3102" s="85">
        <v>45470</v>
      </c>
      <c r="P3102" s="91" t="s">
        <v>4990</v>
      </c>
      <c r="Q3102" s="84">
        <v>3</v>
      </c>
      <c r="R3102" s="91">
        <v>1</v>
      </c>
      <c r="S3102" s="84">
        <v>8</v>
      </c>
      <c r="T3102" s="84" t="s">
        <v>32</v>
      </c>
      <c r="U3102" s="84">
        <v>11002</v>
      </c>
      <c r="V3102" s="84">
        <v>11002</v>
      </c>
      <c r="W3102" s="84" t="s">
        <v>5021</v>
      </c>
      <c r="X3102" s="84" t="s">
        <v>4985</v>
      </c>
      <c r="Y3102" s="9" t="s">
        <v>4997</v>
      </c>
      <c r="Z3102" s="9" t="s">
        <v>4993</v>
      </c>
      <c r="AA3102" s="9" t="s">
        <v>4989</v>
      </c>
      <c r="AB3102" s="9" t="s">
        <v>12941</v>
      </c>
      <c r="AC3102" s="84" t="s">
        <v>5006</v>
      </c>
      <c r="AD3102" s="29"/>
      <c r="AE3102" s="20" t="str">
        <f>VLOOKUP(E3102,'FILIAIS PETZ'!A:Q,17,0)</f>
        <v>SP2</v>
      </c>
      <c r="AF3102" s="20" t="str">
        <f>VLOOKUP(E3102,'FILIAIS PETZ'!A:Q,3,0)</f>
        <v>FELICIO</v>
      </c>
      <c r="AG3102" s="20" t="str">
        <f>VLOOKUP(E3102,'FILIAIS PETZ'!A:Q,2,0)</f>
        <v>R3</v>
      </c>
      <c r="AH3102" s="75">
        <v>900</v>
      </c>
      <c r="AI3102" s="16" t="s">
        <v>10691</v>
      </c>
      <c r="AJ3102" s="43">
        <f>VLOOKUP(E3102,'FILIAIS PETZ'!$A$2:$K$2000,11,0)</f>
        <v>18328118006573</v>
      </c>
      <c r="AK3102" s="44">
        <v>18328118006573</v>
      </c>
    </row>
    <row r="3103" spans="1:37" s="14" customFormat="1" ht="15" customHeight="1" thickBot="1" x14ac:dyDescent="0.25">
      <c r="A3103" s="9">
        <v>909634</v>
      </c>
      <c r="B3103" s="18">
        <f>VLOOKUP(C3103,FORNECEDORES!D:E,2,0)</f>
        <v>40460</v>
      </c>
      <c r="C3103" s="19" t="str">
        <f>VLOOKUP(D3103,FORNECEDORES!A:D,4,0)</f>
        <v>30.515.748/0001-98</v>
      </c>
      <c r="D3103" s="13" t="s">
        <v>2732</v>
      </c>
      <c r="E3103" s="20" t="str">
        <f t="shared" si="208"/>
        <v>04 0067</v>
      </c>
      <c r="F3103" s="28" t="s">
        <v>8611</v>
      </c>
      <c r="G3103" s="21" t="str">
        <f>VLOOKUP(E3103,'FILIAIS PETZ'!A:E,5,0)</f>
        <v>PETZ EXTRA RICARDO JAFET</v>
      </c>
      <c r="H3103" s="20" t="str">
        <f>VLOOKUP(E3103,'FILIAIS PETZ'!A:D,4,0)</f>
        <v>RJAF-SP</v>
      </c>
      <c r="I3103" s="54">
        <v>45425</v>
      </c>
      <c r="J3103" s="9">
        <v>909634</v>
      </c>
      <c r="K3103" s="9" t="s">
        <v>9035</v>
      </c>
      <c r="L3103" s="83" t="s">
        <v>10692</v>
      </c>
      <c r="M3103" s="85">
        <v>45462</v>
      </c>
      <c r="N3103" s="85">
        <v>45490</v>
      </c>
      <c r="O3103" s="85">
        <v>45470</v>
      </c>
      <c r="P3103" s="91" t="s">
        <v>4990</v>
      </c>
      <c r="Q3103" s="84">
        <v>3</v>
      </c>
      <c r="R3103" s="91">
        <v>1</v>
      </c>
      <c r="S3103" s="84">
        <v>8</v>
      </c>
      <c r="T3103" s="84" t="s">
        <v>32</v>
      </c>
      <c r="U3103" s="84">
        <v>11002</v>
      </c>
      <c r="V3103" s="84">
        <v>11002</v>
      </c>
      <c r="W3103" s="84" t="s">
        <v>5019</v>
      </c>
      <c r="X3103" s="84" t="s">
        <v>4985</v>
      </c>
      <c r="Y3103" s="9" t="s">
        <v>4997</v>
      </c>
      <c r="Z3103" s="9" t="s">
        <v>4993</v>
      </c>
      <c r="AA3103" s="9" t="s">
        <v>4989</v>
      </c>
      <c r="AB3103" s="9" t="s">
        <v>12941</v>
      </c>
      <c r="AC3103" s="84" t="s">
        <v>5006</v>
      </c>
      <c r="AD3103" s="29"/>
      <c r="AE3103" s="20" t="str">
        <f>VLOOKUP(E3103,'FILIAIS PETZ'!A:Q,17,0)</f>
        <v>SP2</v>
      </c>
      <c r="AF3103" s="20" t="str">
        <f>VLOOKUP(E3103,'FILIAIS PETZ'!A:Q,3,0)</f>
        <v>FELICIO</v>
      </c>
      <c r="AG3103" s="20" t="str">
        <f>VLOOKUP(E3103,'FILIAIS PETZ'!A:Q,2,0)</f>
        <v>R3</v>
      </c>
      <c r="AH3103" s="75">
        <v>380</v>
      </c>
      <c r="AI3103" s="16" t="s">
        <v>10693</v>
      </c>
      <c r="AJ3103" s="43">
        <f>VLOOKUP(E3103,'FILIAIS PETZ'!$A$2:$K$2000,11,0)</f>
        <v>18328118006573</v>
      </c>
      <c r="AK3103" s="44">
        <v>18328118006573</v>
      </c>
    </row>
    <row r="3104" spans="1:37" s="14" customFormat="1" ht="15" customHeight="1" thickBot="1" x14ac:dyDescent="0.25">
      <c r="A3104" s="9">
        <v>909637</v>
      </c>
      <c r="B3104" s="18">
        <f>VLOOKUP(C3104,FORNECEDORES!D:E,2,0)</f>
        <v>40460</v>
      </c>
      <c r="C3104" s="19" t="str">
        <f>VLOOKUP(D3104,FORNECEDORES!A:D,4,0)</f>
        <v>30.515.748/0001-98</v>
      </c>
      <c r="D3104" s="13" t="s">
        <v>2732</v>
      </c>
      <c r="E3104" s="20" t="str">
        <f t="shared" si="208"/>
        <v>04 0067</v>
      </c>
      <c r="F3104" s="28" t="s">
        <v>8611</v>
      </c>
      <c r="G3104" s="21" t="str">
        <f>VLOOKUP(E3104,'FILIAIS PETZ'!A:E,5,0)</f>
        <v>PETZ EXTRA RICARDO JAFET</v>
      </c>
      <c r="H3104" s="20" t="str">
        <f>VLOOKUP(E3104,'FILIAIS PETZ'!A:D,4,0)</f>
        <v>RJAF-SP</v>
      </c>
      <c r="I3104" s="54">
        <v>45425</v>
      </c>
      <c r="J3104" s="9">
        <v>909637</v>
      </c>
      <c r="K3104" s="9" t="s">
        <v>9035</v>
      </c>
      <c r="L3104" s="83" t="s">
        <v>10694</v>
      </c>
      <c r="M3104" s="85">
        <v>45462</v>
      </c>
      <c r="N3104" s="85">
        <v>45490</v>
      </c>
      <c r="O3104" s="85">
        <v>45470</v>
      </c>
      <c r="P3104" s="91" t="s">
        <v>4990</v>
      </c>
      <c r="Q3104" s="84">
        <v>3</v>
      </c>
      <c r="R3104" s="91">
        <v>1</v>
      </c>
      <c r="S3104" s="84">
        <v>8</v>
      </c>
      <c r="T3104" s="84" t="s">
        <v>32</v>
      </c>
      <c r="U3104" s="84">
        <v>11002</v>
      </c>
      <c r="V3104" s="84">
        <v>11002</v>
      </c>
      <c r="W3104" s="84" t="s">
        <v>5021</v>
      </c>
      <c r="X3104" s="84" t="s">
        <v>4985</v>
      </c>
      <c r="Y3104" s="9" t="s">
        <v>4997</v>
      </c>
      <c r="Z3104" s="9" t="s">
        <v>4993</v>
      </c>
      <c r="AA3104" s="9" t="s">
        <v>4989</v>
      </c>
      <c r="AB3104" s="9" t="s">
        <v>12941</v>
      </c>
      <c r="AC3104" s="84" t="s">
        <v>5006</v>
      </c>
      <c r="AD3104" s="29"/>
      <c r="AE3104" s="20" t="str">
        <f>VLOOKUP(E3104,'FILIAIS PETZ'!A:Q,17,0)</f>
        <v>SP2</v>
      </c>
      <c r="AF3104" s="20" t="str">
        <f>VLOOKUP(E3104,'FILIAIS PETZ'!A:Q,3,0)</f>
        <v>FELICIO</v>
      </c>
      <c r="AG3104" s="20" t="str">
        <f>VLOOKUP(E3104,'FILIAIS PETZ'!A:Q,2,0)</f>
        <v>R3</v>
      </c>
      <c r="AH3104" s="75">
        <v>120</v>
      </c>
      <c r="AI3104" s="16" t="s">
        <v>10695</v>
      </c>
      <c r="AJ3104" s="43">
        <f>VLOOKUP(E3104,'FILIAIS PETZ'!$A$2:$K$2000,11,0)</f>
        <v>18328118006573</v>
      </c>
      <c r="AK3104" s="44">
        <v>18328118006573</v>
      </c>
    </row>
    <row r="3105" spans="1:37" s="14" customFormat="1" ht="15" customHeight="1" thickBot="1" x14ac:dyDescent="0.25">
      <c r="A3105" s="9">
        <v>909640</v>
      </c>
      <c r="B3105" s="18">
        <f>VLOOKUP(C3105,FORNECEDORES!D:E,2,0)</f>
        <v>40460</v>
      </c>
      <c r="C3105" s="19" t="str">
        <f>VLOOKUP(D3105,FORNECEDORES!A:D,4,0)</f>
        <v>30.515.748/0001-98</v>
      </c>
      <c r="D3105" s="13" t="s">
        <v>2732</v>
      </c>
      <c r="E3105" s="20" t="str">
        <f t="shared" si="208"/>
        <v>04 0067</v>
      </c>
      <c r="F3105" s="28" t="s">
        <v>8611</v>
      </c>
      <c r="G3105" s="21" t="str">
        <f>VLOOKUP(E3105,'FILIAIS PETZ'!A:E,5,0)</f>
        <v>PETZ EXTRA RICARDO JAFET</v>
      </c>
      <c r="H3105" s="20" t="str">
        <f>VLOOKUP(E3105,'FILIAIS PETZ'!A:D,4,0)</f>
        <v>RJAF-SP</v>
      </c>
      <c r="I3105" s="54">
        <v>45425</v>
      </c>
      <c r="J3105" s="9">
        <v>909640</v>
      </c>
      <c r="K3105" s="9" t="s">
        <v>9035</v>
      </c>
      <c r="L3105" s="83" t="s">
        <v>10696</v>
      </c>
      <c r="M3105" s="85">
        <v>45462</v>
      </c>
      <c r="N3105" s="85">
        <v>45490</v>
      </c>
      <c r="O3105" s="85">
        <v>45470</v>
      </c>
      <c r="P3105" s="91" t="s">
        <v>4990</v>
      </c>
      <c r="Q3105" s="84">
        <v>3</v>
      </c>
      <c r="R3105" s="91">
        <v>1</v>
      </c>
      <c r="S3105" s="84">
        <v>8</v>
      </c>
      <c r="T3105" s="84" t="s">
        <v>32</v>
      </c>
      <c r="U3105" s="84">
        <v>11002</v>
      </c>
      <c r="V3105" s="84">
        <v>11002</v>
      </c>
      <c r="W3105" s="84" t="s">
        <v>5024</v>
      </c>
      <c r="X3105" s="84" t="s">
        <v>4985</v>
      </c>
      <c r="Y3105" s="9" t="s">
        <v>4997</v>
      </c>
      <c r="Z3105" s="9" t="s">
        <v>4993</v>
      </c>
      <c r="AA3105" s="9" t="s">
        <v>4989</v>
      </c>
      <c r="AB3105" s="9" t="s">
        <v>12941</v>
      </c>
      <c r="AC3105" s="84" t="s">
        <v>5006</v>
      </c>
      <c r="AD3105" s="29"/>
      <c r="AE3105" s="20" t="str">
        <f>VLOOKUP(E3105,'FILIAIS PETZ'!A:Q,17,0)</f>
        <v>SP2</v>
      </c>
      <c r="AF3105" s="20" t="str">
        <f>VLOOKUP(E3105,'FILIAIS PETZ'!A:Q,3,0)</f>
        <v>FELICIO</v>
      </c>
      <c r="AG3105" s="20" t="str">
        <f>VLOOKUP(E3105,'FILIAIS PETZ'!A:Q,2,0)</f>
        <v>R3</v>
      </c>
      <c r="AH3105" s="75">
        <v>850</v>
      </c>
      <c r="AI3105" s="16" t="s">
        <v>10697</v>
      </c>
      <c r="AJ3105" s="43">
        <f>VLOOKUP(E3105,'FILIAIS PETZ'!$A$2:$K$2000,11,0)</f>
        <v>18328118006573</v>
      </c>
      <c r="AK3105" s="44">
        <v>18328118006573</v>
      </c>
    </row>
    <row r="3106" spans="1:37" s="14" customFormat="1" ht="15" customHeight="1" thickBot="1" x14ac:dyDescent="0.25">
      <c r="A3106" s="9">
        <v>909642</v>
      </c>
      <c r="B3106" s="18">
        <f>VLOOKUP(C3106,FORNECEDORES!D:E,2,0)</f>
        <v>40460</v>
      </c>
      <c r="C3106" s="19" t="str">
        <f>VLOOKUP(D3106,FORNECEDORES!A:D,4,0)</f>
        <v>30.515.748/0001-98</v>
      </c>
      <c r="D3106" s="13" t="s">
        <v>2732</v>
      </c>
      <c r="E3106" s="20" t="str">
        <f t="shared" si="208"/>
        <v>04 0067</v>
      </c>
      <c r="F3106" s="28" t="s">
        <v>8611</v>
      </c>
      <c r="G3106" s="21" t="str">
        <f>VLOOKUP(E3106,'FILIAIS PETZ'!A:E,5,0)</f>
        <v>PETZ EXTRA RICARDO JAFET</v>
      </c>
      <c r="H3106" s="20" t="str">
        <f>VLOOKUP(E3106,'FILIAIS PETZ'!A:D,4,0)</f>
        <v>RJAF-SP</v>
      </c>
      <c r="I3106" s="54">
        <v>45425</v>
      </c>
      <c r="J3106" s="9">
        <v>909642</v>
      </c>
      <c r="K3106" s="9" t="s">
        <v>9035</v>
      </c>
      <c r="L3106" s="83" t="s">
        <v>10698</v>
      </c>
      <c r="M3106" s="85">
        <v>45462</v>
      </c>
      <c r="N3106" s="85">
        <v>45490</v>
      </c>
      <c r="O3106" s="85">
        <v>45470</v>
      </c>
      <c r="P3106" s="91" t="s">
        <v>4990</v>
      </c>
      <c r="Q3106" s="84">
        <v>3</v>
      </c>
      <c r="R3106" s="91">
        <v>1</v>
      </c>
      <c r="S3106" s="84">
        <v>8</v>
      </c>
      <c r="T3106" s="84" t="s">
        <v>32</v>
      </c>
      <c r="U3106" s="84">
        <v>11002</v>
      </c>
      <c r="V3106" s="84">
        <v>11002</v>
      </c>
      <c r="W3106" s="84" t="s">
        <v>5119</v>
      </c>
      <c r="X3106" s="84" t="s">
        <v>4985</v>
      </c>
      <c r="Y3106" s="9" t="s">
        <v>4997</v>
      </c>
      <c r="Z3106" s="9" t="s">
        <v>4993</v>
      </c>
      <c r="AA3106" s="9" t="s">
        <v>4989</v>
      </c>
      <c r="AB3106" s="9" t="s">
        <v>12941</v>
      </c>
      <c r="AC3106" s="84" t="s">
        <v>5006</v>
      </c>
      <c r="AD3106" s="29"/>
      <c r="AE3106" s="20" t="str">
        <f>VLOOKUP(E3106,'FILIAIS PETZ'!A:Q,17,0)</f>
        <v>SP2</v>
      </c>
      <c r="AF3106" s="20" t="str">
        <f>VLOOKUP(E3106,'FILIAIS PETZ'!A:Q,3,0)</f>
        <v>FELICIO</v>
      </c>
      <c r="AG3106" s="20" t="str">
        <f>VLOOKUP(E3106,'FILIAIS PETZ'!A:Q,2,0)</f>
        <v>R3</v>
      </c>
      <c r="AH3106" s="75">
        <v>380</v>
      </c>
      <c r="AI3106" s="16" t="s">
        <v>10699</v>
      </c>
      <c r="AJ3106" s="43">
        <f>VLOOKUP(E3106,'FILIAIS PETZ'!$A$2:$K$2000,11,0)</f>
        <v>18328118006573</v>
      </c>
      <c r="AK3106" s="44">
        <v>18328118006573</v>
      </c>
    </row>
    <row r="3107" spans="1:37" s="14" customFormat="1" ht="15" customHeight="1" thickBot="1" x14ac:dyDescent="0.25">
      <c r="A3107" s="9">
        <v>909660</v>
      </c>
      <c r="B3107" s="18">
        <f>VLOOKUP(C3107,FORNECEDORES!D:E,2,0)</f>
        <v>40460</v>
      </c>
      <c r="C3107" s="19" t="str">
        <f>VLOOKUP(D3107,FORNECEDORES!A:D,4,0)</f>
        <v>30.515.748/0001-98</v>
      </c>
      <c r="D3107" s="13" t="s">
        <v>2732</v>
      </c>
      <c r="E3107" s="20" t="str">
        <f t="shared" si="208"/>
        <v>04 0067</v>
      </c>
      <c r="F3107" s="28" t="s">
        <v>8611</v>
      </c>
      <c r="G3107" s="21" t="str">
        <f>VLOOKUP(E3107,'FILIAIS PETZ'!A:E,5,0)</f>
        <v>PETZ EXTRA RICARDO JAFET</v>
      </c>
      <c r="H3107" s="20" t="str">
        <f>VLOOKUP(E3107,'FILIAIS PETZ'!A:D,4,0)</f>
        <v>RJAF-SP</v>
      </c>
      <c r="I3107" s="54">
        <v>45425</v>
      </c>
      <c r="J3107" s="9">
        <v>909660</v>
      </c>
      <c r="K3107" s="9" t="s">
        <v>9035</v>
      </c>
      <c r="L3107" s="83" t="s">
        <v>10700</v>
      </c>
      <c r="M3107" s="85">
        <v>45462</v>
      </c>
      <c r="N3107" s="85">
        <v>45490</v>
      </c>
      <c r="O3107" s="85">
        <v>45470</v>
      </c>
      <c r="P3107" s="91" t="s">
        <v>4990</v>
      </c>
      <c r="Q3107" s="84">
        <v>3</v>
      </c>
      <c r="R3107" s="91">
        <v>1</v>
      </c>
      <c r="S3107" s="84">
        <v>8</v>
      </c>
      <c r="T3107" s="84" t="s">
        <v>32</v>
      </c>
      <c r="U3107" s="84">
        <v>11002</v>
      </c>
      <c r="V3107" s="84">
        <v>11002</v>
      </c>
      <c r="W3107" s="84" t="s">
        <v>5119</v>
      </c>
      <c r="X3107" s="84" t="s">
        <v>4985</v>
      </c>
      <c r="Y3107" s="9" t="s">
        <v>4997</v>
      </c>
      <c r="Z3107" s="9" t="s">
        <v>4993</v>
      </c>
      <c r="AA3107" s="9" t="s">
        <v>4989</v>
      </c>
      <c r="AB3107" s="9" t="s">
        <v>12941</v>
      </c>
      <c r="AC3107" s="84" t="s">
        <v>5006</v>
      </c>
      <c r="AD3107" s="29"/>
      <c r="AE3107" s="20" t="str">
        <f>VLOOKUP(E3107,'FILIAIS PETZ'!A:Q,17,0)</f>
        <v>SP2</v>
      </c>
      <c r="AF3107" s="20" t="str">
        <f>VLOOKUP(E3107,'FILIAIS PETZ'!A:Q,3,0)</f>
        <v>FELICIO</v>
      </c>
      <c r="AG3107" s="20" t="str">
        <f>VLOOKUP(E3107,'FILIAIS PETZ'!A:Q,2,0)</f>
        <v>R3</v>
      </c>
      <c r="AH3107" s="75">
        <v>380</v>
      </c>
      <c r="AI3107" s="16" t="s">
        <v>10699</v>
      </c>
      <c r="AJ3107" s="43">
        <f>VLOOKUP(E3107,'FILIAIS PETZ'!$A$2:$K$2000,11,0)</f>
        <v>18328118006573</v>
      </c>
      <c r="AK3107" s="44">
        <v>18328118006573</v>
      </c>
    </row>
    <row r="3108" spans="1:37" s="14" customFormat="1" ht="15" customHeight="1" thickBot="1" x14ac:dyDescent="0.25">
      <c r="A3108" s="9">
        <v>909661</v>
      </c>
      <c r="B3108" s="18">
        <f>VLOOKUP(C3108,FORNECEDORES!D:E,2,0)</f>
        <v>40460</v>
      </c>
      <c r="C3108" s="19" t="str">
        <f>VLOOKUP(D3108,FORNECEDORES!A:D,4,0)</f>
        <v>30.515.748/0001-98</v>
      </c>
      <c r="D3108" s="13" t="s">
        <v>2732</v>
      </c>
      <c r="E3108" s="20" t="str">
        <f t="shared" si="208"/>
        <v>04 0067</v>
      </c>
      <c r="F3108" s="28" t="s">
        <v>8611</v>
      </c>
      <c r="G3108" s="21" t="str">
        <f>VLOOKUP(E3108,'FILIAIS PETZ'!A:E,5,0)</f>
        <v>PETZ EXTRA RICARDO JAFET</v>
      </c>
      <c r="H3108" s="20" t="str">
        <f>VLOOKUP(E3108,'FILIAIS PETZ'!A:D,4,0)</f>
        <v>RJAF-SP</v>
      </c>
      <c r="I3108" s="54">
        <v>45425</v>
      </c>
      <c r="J3108" s="9">
        <v>909661</v>
      </c>
      <c r="K3108" s="9" t="s">
        <v>9035</v>
      </c>
      <c r="L3108" s="83" t="s">
        <v>10701</v>
      </c>
      <c r="M3108" s="85">
        <v>45462</v>
      </c>
      <c r="N3108" s="85">
        <v>45490</v>
      </c>
      <c r="O3108" s="85">
        <v>45470</v>
      </c>
      <c r="P3108" s="91" t="s">
        <v>4990</v>
      </c>
      <c r="Q3108" s="84">
        <v>3</v>
      </c>
      <c r="R3108" s="91">
        <v>1</v>
      </c>
      <c r="S3108" s="84">
        <v>8</v>
      </c>
      <c r="T3108" s="84" t="s">
        <v>32</v>
      </c>
      <c r="U3108" s="84">
        <v>11002</v>
      </c>
      <c r="V3108" s="84">
        <v>11002</v>
      </c>
      <c r="W3108" s="84" t="s">
        <v>4984</v>
      </c>
      <c r="X3108" s="84" t="s">
        <v>4985</v>
      </c>
      <c r="Y3108" s="9" t="s">
        <v>4997</v>
      </c>
      <c r="Z3108" s="9" t="s">
        <v>4993</v>
      </c>
      <c r="AA3108" s="9" t="s">
        <v>4989</v>
      </c>
      <c r="AB3108" s="9" t="s">
        <v>12941</v>
      </c>
      <c r="AC3108" s="84" t="s">
        <v>5006</v>
      </c>
      <c r="AD3108" s="29"/>
      <c r="AE3108" s="20" t="str">
        <f>VLOOKUP(E3108,'FILIAIS PETZ'!A:Q,17,0)</f>
        <v>SP2</v>
      </c>
      <c r="AF3108" s="20" t="str">
        <f>VLOOKUP(E3108,'FILIAIS PETZ'!A:Q,3,0)</f>
        <v>FELICIO</v>
      </c>
      <c r="AG3108" s="20" t="str">
        <f>VLOOKUP(E3108,'FILIAIS PETZ'!A:Q,2,0)</f>
        <v>R3</v>
      </c>
      <c r="AH3108" s="75">
        <v>700</v>
      </c>
      <c r="AI3108" s="16" t="s">
        <v>10702</v>
      </c>
      <c r="AJ3108" s="43">
        <f>VLOOKUP(E3108,'FILIAIS PETZ'!$A$2:$K$2000,11,0)</f>
        <v>18328118006573</v>
      </c>
      <c r="AK3108" s="44">
        <v>18328118006573</v>
      </c>
    </row>
    <row r="3109" spans="1:37" s="14" customFormat="1" ht="15" customHeight="1" thickBot="1" x14ac:dyDescent="0.25">
      <c r="A3109" s="9">
        <v>909662</v>
      </c>
      <c r="B3109" s="18">
        <f>VLOOKUP(C3109,FORNECEDORES!D:E,2,0)</f>
        <v>40460</v>
      </c>
      <c r="C3109" s="19" t="str">
        <f>VLOOKUP(D3109,FORNECEDORES!A:D,4,0)</f>
        <v>30.515.748/0001-98</v>
      </c>
      <c r="D3109" s="13" t="s">
        <v>2732</v>
      </c>
      <c r="E3109" s="20" t="str">
        <f t="shared" si="208"/>
        <v>04 0067</v>
      </c>
      <c r="F3109" s="28" t="s">
        <v>8611</v>
      </c>
      <c r="G3109" s="21" t="str">
        <f>VLOOKUP(E3109,'FILIAIS PETZ'!A:E,5,0)</f>
        <v>PETZ EXTRA RICARDO JAFET</v>
      </c>
      <c r="H3109" s="20" t="str">
        <f>VLOOKUP(E3109,'FILIAIS PETZ'!A:D,4,0)</f>
        <v>RJAF-SP</v>
      </c>
      <c r="I3109" s="54">
        <v>45425</v>
      </c>
      <c r="J3109" s="9">
        <v>909662</v>
      </c>
      <c r="K3109" s="9" t="s">
        <v>9035</v>
      </c>
      <c r="L3109" s="83" t="s">
        <v>10703</v>
      </c>
      <c r="M3109" s="85">
        <v>45462</v>
      </c>
      <c r="N3109" s="85">
        <v>45490</v>
      </c>
      <c r="O3109" s="85">
        <v>45470</v>
      </c>
      <c r="P3109" s="91" t="s">
        <v>4990</v>
      </c>
      <c r="Q3109" s="84">
        <v>3</v>
      </c>
      <c r="R3109" s="91">
        <v>1</v>
      </c>
      <c r="S3109" s="84">
        <v>8</v>
      </c>
      <c r="T3109" s="84" t="s">
        <v>32</v>
      </c>
      <c r="U3109" s="84">
        <v>11002</v>
      </c>
      <c r="V3109" s="84">
        <v>11002</v>
      </c>
      <c r="W3109" s="84" t="s">
        <v>4984</v>
      </c>
      <c r="X3109" s="84" t="s">
        <v>4985</v>
      </c>
      <c r="Y3109" s="9" t="s">
        <v>4997</v>
      </c>
      <c r="Z3109" s="9" t="s">
        <v>4993</v>
      </c>
      <c r="AA3109" s="9" t="s">
        <v>4989</v>
      </c>
      <c r="AB3109" s="9" t="s">
        <v>12941</v>
      </c>
      <c r="AC3109" s="84" t="s">
        <v>5006</v>
      </c>
      <c r="AD3109" s="29"/>
      <c r="AE3109" s="20" t="str">
        <f>VLOOKUP(E3109,'FILIAIS PETZ'!A:Q,17,0)</f>
        <v>SP2</v>
      </c>
      <c r="AF3109" s="20" t="str">
        <f>VLOOKUP(E3109,'FILIAIS PETZ'!A:Q,3,0)</f>
        <v>FELICIO</v>
      </c>
      <c r="AG3109" s="20" t="str">
        <f>VLOOKUP(E3109,'FILIAIS PETZ'!A:Q,2,0)</f>
        <v>R3</v>
      </c>
      <c r="AH3109" s="75">
        <v>980</v>
      </c>
      <c r="AI3109" s="16" t="s">
        <v>10704</v>
      </c>
      <c r="AJ3109" s="43">
        <f>VLOOKUP(E3109,'FILIAIS PETZ'!$A$2:$K$2000,11,0)</f>
        <v>18328118006573</v>
      </c>
      <c r="AK3109" s="44">
        <v>18328118006573</v>
      </c>
    </row>
    <row r="3110" spans="1:37" s="14" customFormat="1" ht="15" customHeight="1" thickBot="1" x14ac:dyDescent="0.25">
      <c r="A3110" s="9">
        <v>909664</v>
      </c>
      <c r="B3110" s="18">
        <f>VLOOKUP(C3110,FORNECEDORES!D:E,2,0)</f>
        <v>40460</v>
      </c>
      <c r="C3110" s="19" t="str">
        <f>VLOOKUP(D3110,FORNECEDORES!A:D,4,0)</f>
        <v>30.515.748/0001-98</v>
      </c>
      <c r="D3110" s="13" t="s">
        <v>2732</v>
      </c>
      <c r="E3110" s="20" t="str">
        <f t="shared" si="208"/>
        <v>04 0067</v>
      </c>
      <c r="F3110" s="28" t="s">
        <v>8611</v>
      </c>
      <c r="G3110" s="21" t="str">
        <f>VLOOKUP(E3110,'FILIAIS PETZ'!A:E,5,0)</f>
        <v>PETZ EXTRA RICARDO JAFET</v>
      </c>
      <c r="H3110" s="20" t="str">
        <f>VLOOKUP(E3110,'FILIAIS PETZ'!A:D,4,0)</f>
        <v>RJAF-SP</v>
      </c>
      <c r="I3110" s="54">
        <v>45425</v>
      </c>
      <c r="J3110" s="9">
        <v>909664</v>
      </c>
      <c r="K3110" s="9" t="s">
        <v>9035</v>
      </c>
      <c r="L3110" s="83" t="s">
        <v>10705</v>
      </c>
      <c r="M3110" s="85">
        <v>45462</v>
      </c>
      <c r="N3110" s="85">
        <v>45490</v>
      </c>
      <c r="O3110" s="85">
        <v>45470</v>
      </c>
      <c r="P3110" s="91" t="s">
        <v>4990</v>
      </c>
      <c r="Q3110" s="84">
        <v>3</v>
      </c>
      <c r="R3110" s="91">
        <v>1</v>
      </c>
      <c r="S3110" s="84">
        <v>8</v>
      </c>
      <c r="T3110" s="84" t="s">
        <v>32</v>
      </c>
      <c r="U3110" s="84">
        <v>11002</v>
      </c>
      <c r="V3110" s="84">
        <v>11002</v>
      </c>
      <c r="W3110" s="84" t="s">
        <v>5024</v>
      </c>
      <c r="X3110" s="84" t="s">
        <v>4985</v>
      </c>
      <c r="Y3110" s="9" t="s">
        <v>4997</v>
      </c>
      <c r="Z3110" s="9" t="s">
        <v>4993</v>
      </c>
      <c r="AA3110" s="9" t="s">
        <v>4989</v>
      </c>
      <c r="AB3110" s="9" t="s">
        <v>12941</v>
      </c>
      <c r="AC3110" s="84" t="s">
        <v>5006</v>
      </c>
      <c r="AD3110" s="29"/>
      <c r="AE3110" s="20" t="str">
        <f>VLOOKUP(E3110,'FILIAIS PETZ'!A:Q,17,0)</f>
        <v>SP2</v>
      </c>
      <c r="AF3110" s="20" t="str">
        <f>VLOOKUP(E3110,'FILIAIS PETZ'!A:Q,3,0)</f>
        <v>FELICIO</v>
      </c>
      <c r="AG3110" s="20" t="str">
        <f>VLOOKUP(E3110,'FILIAIS PETZ'!A:Q,2,0)</f>
        <v>R3</v>
      </c>
      <c r="AH3110" s="75">
        <v>480</v>
      </c>
      <c r="AI3110" s="16" t="s">
        <v>10706</v>
      </c>
      <c r="AJ3110" s="43">
        <f>VLOOKUP(E3110,'FILIAIS PETZ'!$A$2:$K$2000,11,0)</f>
        <v>18328118006573</v>
      </c>
      <c r="AK3110" s="44">
        <v>18328118006573</v>
      </c>
    </row>
    <row r="3111" spans="1:37" s="14" customFormat="1" ht="15" customHeight="1" thickBot="1" x14ac:dyDescent="0.25">
      <c r="A3111" s="9">
        <v>909666</v>
      </c>
      <c r="B3111" s="18">
        <f>VLOOKUP(C3111,FORNECEDORES!D:E,2,0)</f>
        <v>40460</v>
      </c>
      <c r="C3111" s="19" t="str">
        <f>VLOOKUP(D3111,FORNECEDORES!A:D,4,0)</f>
        <v>30.515.748/0001-98</v>
      </c>
      <c r="D3111" s="13" t="s">
        <v>2732</v>
      </c>
      <c r="E3111" s="20" t="str">
        <f t="shared" si="208"/>
        <v>04 0010</v>
      </c>
      <c r="F3111" s="28" t="s">
        <v>8983</v>
      </c>
      <c r="G3111" s="21" t="str">
        <f>VLOOKUP(E3111,'FILIAIS PETZ'!A:E,5,0)</f>
        <v>PETZ SANTA CECILIA</v>
      </c>
      <c r="H3111" s="20" t="str">
        <f>VLOOKUP(E3111,'FILIAIS PETZ'!A:D,4,0)</f>
        <v>STCE-SP</v>
      </c>
      <c r="I3111" s="54">
        <v>45425</v>
      </c>
      <c r="J3111" s="9">
        <v>909666</v>
      </c>
      <c r="K3111" s="9" t="s">
        <v>9035</v>
      </c>
      <c r="L3111" s="83" t="s">
        <v>10707</v>
      </c>
      <c r="M3111" s="85">
        <v>45462</v>
      </c>
      <c r="N3111" s="85">
        <v>45490</v>
      </c>
      <c r="O3111" s="85">
        <v>45470</v>
      </c>
      <c r="P3111" s="91" t="s">
        <v>4990</v>
      </c>
      <c r="Q3111" s="84">
        <v>3</v>
      </c>
      <c r="R3111" s="91">
        <v>1</v>
      </c>
      <c r="S3111" s="84">
        <v>8</v>
      </c>
      <c r="T3111" s="84" t="s">
        <v>32</v>
      </c>
      <c r="U3111" s="84">
        <v>11002</v>
      </c>
      <c r="V3111" s="84">
        <v>11002</v>
      </c>
      <c r="W3111" s="84" t="s">
        <v>5019</v>
      </c>
      <c r="X3111" s="84" t="s">
        <v>4985</v>
      </c>
      <c r="Y3111" s="9" t="s">
        <v>4997</v>
      </c>
      <c r="Z3111" s="9" t="s">
        <v>4993</v>
      </c>
      <c r="AA3111" s="9" t="s">
        <v>4989</v>
      </c>
      <c r="AB3111" s="9" t="s">
        <v>12941</v>
      </c>
      <c r="AC3111" s="84" t="s">
        <v>5006</v>
      </c>
      <c r="AD3111" s="29"/>
      <c r="AE3111" s="20" t="str">
        <f>VLOOKUP(E3111,'FILIAIS PETZ'!A:Q,17,0)</f>
        <v>SP2</v>
      </c>
      <c r="AF3111" s="20" t="str">
        <f>VLOOKUP(E3111,'FILIAIS PETZ'!A:Q,3,0)</f>
        <v>FELICIO</v>
      </c>
      <c r="AG3111" s="20" t="str">
        <f>VLOOKUP(E3111,'FILIAIS PETZ'!A:Q,2,0)</f>
        <v>R3</v>
      </c>
      <c r="AH3111" s="75">
        <v>1031.24</v>
      </c>
      <c r="AI3111" s="16" t="s">
        <v>10331</v>
      </c>
      <c r="AJ3111" s="43">
        <f>VLOOKUP(E3111,'FILIAIS PETZ'!$A$2:$K$2000,11,0)</f>
        <v>18328118001938</v>
      </c>
      <c r="AK3111" s="44">
        <v>18328118001938</v>
      </c>
    </row>
    <row r="3112" spans="1:37" s="14" customFormat="1" ht="15" customHeight="1" thickBot="1" x14ac:dyDescent="0.25">
      <c r="A3112" s="9">
        <v>909669</v>
      </c>
      <c r="B3112" s="18">
        <f>VLOOKUP(C3112,FORNECEDORES!D:E,2,0)</f>
        <v>40460</v>
      </c>
      <c r="C3112" s="19" t="str">
        <f>VLOOKUP(D3112,FORNECEDORES!A:D,4,0)</f>
        <v>30.515.748/0001-98</v>
      </c>
      <c r="D3112" s="13" t="s">
        <v>2732</v>
      </c>
      <c r="E3112" s="20" t="str">
        <f t="shared" si="208"/>
        <v>04 0010</v>
      </c>
      <c r="F3112" s="28" t="s">
        <v>8983</v>
      </c>
      <c r="G3112" s="21" t="str">
        <f>VLOOKUP(E3112,'FILIAIS PETZ'!A:E,5,0)</f>
        <v>PETZ SANTA CECILIA</v>
      </c>
      <c r="H3112" s="20" t="str">
        <f>VLOOKUP(E3112,'FILIAIS PETZ'!A:D,4,0)</f>
        <v>STCE-SP</v>
      </c>
      <c r="I3112" s="54">
        <v>45425</v>
      </c>
      <c r="J3112" s="9">
        <v>909669</v>
      </c>
      <c r="K3112" s="9" t="s">
        <v>9047</v>
      </c>
      <c r="L3112" s="83" t="s">
        <v>13476</v>
      </c>
      <c r="M3112" s="85">
        <v>45523</v>
      </c>
      <c r="N3112" s="85">
        <v>45574</v>
      </c>
      <c r="O3112" s="85">
        <v>45568</v>
      </c>
      <c r="P3112" s="91" t="s">
        <v>4990</v>
      </c>
      <c r="Q3112" s="84">
        <v>3</v>
      </c>
      <c r="R3112" s="91">
        <v>1</v>
      </c>
      <c r="S3112" s="84">
        <v>8</v>
      </c>
      <c r="T3112" s="84" t="s">
        <v>32</v>
      </c>
      <c r="U3112" s="84">
        <v>11002</v>
      </c>
      <c r="V3112" s="84">
        <v>11002</v>
      </c>
      <c r="W3112" s="84" t="s">
        <v>5019</v>
      </c>
      <c r="X3112" s="84" t="s">
        <v>4985</v>
      </c>
      <c r="Y3112" s="9" t="s">
        <v>4997</v>
      </c>
      <c r="Z3112" s="9" t="s">
        <v>4993</v>
      </c>
      <c r="AA3112" s="9" t="s">
        <v>4989</v>
      </c>
      <c r="AB3112" s="9" t="s">
        <v>12941</v>
      </c>
      <c r="AC3112" s="84" t="s">
        <v>5006</v>
      </c>
      <c r="AD3112" s="29"/>
      <c r="AE3112" s="20" t="str">
        <f>VLOOKUP(E3112,'FILIAIS PETZ'!A:Q,17,0)</f>
        <v>SP2</v>
      </c>
      <c r="AF3112" s="20" t="str">
        <f>VLOOKUP(E3112,'FILIAIS PETZ'!A:Q,3,0)</f>
        <v>FELICIO</v>
      </c>
      <c r="AG3112" s="20" t="str">
        <f>VLOOKUP(E3112,'FILIAIS PETZ'!A:Q,2,0)</f>
        <v>R3</v>
      </c>
      <c r="AH3112" s="75">
        <v>520.69000000000005</v>
      </c>
      <c r="AI3112" s="16" t="s">
        <v>10672</v>
      </c>
      <c r="AJ3112" s="43">
        <f>VLOOKUP(E3112,'FILIAIS PETZ'!$A$2:$K$2000,11,0)</f>
        <v>18328118001938</v>
      </c>
      <c r="AK3112" s="44">
        <v>18328118001938</v>
      </c>
    </row>
    <row r="3113" spans="1:37" s="14" customFormat="1" ht="15" customHeight="1" thickBot="1" x14ac:dyDescent="0.25">
      <c r="A3113" s="9">
        <v>909545</v>
      </c>
      <c r="B3113" s="18">
        <f>VLOOKUP(C3113,FORNECEDORES!D:E,2,0)</f>
        <v>40460</v>
      </c>
      <c r="C3113" s="19" t="str">
        <f>VLOOKUP(D3113,FORNECEDORES!A:D,4,0)</f>
        <v>30.515.748/0001-98</v>
      </c>
      <c r="D3113" s="13" t="s">
        <v>2732</v>
      </c>
      <c r="E3113" s="20" t="str">
        <f t="shared" si="208"/>
        <v>04 0247</v>
      </c>
      <c r="F3113" s="28" t="s">
        <v>8967</v>
      </c>
      <c r="G3113" s="21" t="str">
        <f>VLOOKUP(E3113,'FILIAIS PETZ'!A:E,5,0)</f>
        <v>PETZ AV GOIÁS</v>
      </c>
      <c r="H3113" s="20" t="str">
        <f>VLOOKUP(E3113,'FILIAIS PETZ'!A:D,4,0)</f>
        <v>AVGO-SP</v>
      </c>
      <c r="I3113" s="54">
        <v>45425</v>
      </c>
      <c r="J3113" s="9">
        <v>909545</v>
      </c>
      <c r="K3113" s="9" t="s">
        <v>9035</v>
      </c>
      <c r="L3113" s="83" t="s">
        <v>10708</v>
      </c>
      <c r="M3113" s="85">
        <v>45463</v>
      </c>
      <c r="N3113" s="85">
        <v>45497</v>
      </c>
      <c r="O3113" s="85">
        <v>45474</v>
      </c>
      <c r="P3113" s="91" t="s">
        <v>4990</v>
      </c>
      <c r="Q3113" s="84">
        <v>3</v>
      </c>
      <c r="R3113" s="91">
        <v>1</v>
      </c>
      <c r="S3113" s="84">
        <v>8</v>
      </c>
      <c r="T3113" s="84" t="s">
        <v>32</v>
      </c>
      <c r="U3113" s="84">
        <v>11002</v>
      </c>
      <c r="V3113" s="84">
        <v>11002</v>
      </c>
      <c r="W3113" s="84" t="s">
        <v>5057</v>
      </c>
      <c r="X3113" s="84" t="s">
        <v>4985</v>
      </c>
      <c r="Y3113" s="9" t="s">
        <v>4997</v>
      </c>
      <c r="Z3113" s="9" t="s">
        <v>4993</v>
      </c>
      <c r="AA3113" s="9" t="s">
        <v>4989</v>
      </c>
      <c r="AB3113" s="9" t="s">
        <v>12941</v>
      </c>
      <c r="AC3113" s="84" t="s">
        <v>5006</v>
      </c>
      <c r="AD3113" s="29"/>
      <c r="AE3113" s="20" t="str">
        <f>VLOOKUP(E3113,'FILIAIS PETZ'!A:Q,17,0)</f>
        <v>SP3</v>
      </c>
      <c r="AF3113" s="20" t="str">
        <f>VLOOKUP(E3113,'FILIAIS PETZ'!A:Q,3,0)</f>
        <v>FELICIO</v>
      </c>
      <c r="AG3113" s="20" t="str">
        <f>VLOOKUP(E3113,'FILIAIS PETZ'!A:Q,2,0)</f>
        <v>R3</v>
      </c>
      <c r="AH3113" s="75">
        <v>3200</v>
      </c>
      <c r="AI3113" s="16" t="s">
        <v>10709</v>
      </c>
      <c r="AJ3113" s="43" t="str">
        <f>VLOOKUP(E3113,'FILIAIS PETZ'!$A$2:$K$2000,11,0)</f>
        <v>18.328.118/0236-64</v>
      </c>
      <c r="AK3113" s="44" t="s">
        <v>9093</v>
      </c>
    </row>
    <row r="3114" spans="1:37" s="14" customFormat="1" ht="15" customHeight="1" thickBot="1" x14ac:dyDescent="0.25">
      <c r="A3114" s="9">
        <v>909686</v>
      </c>
      <c r="B3114" s="18">
        <f>VLOOKUP(C3114,FORNECEDORES!D:E,2,0)</f>
        <v>524165</v>
      </c>
      <c r="C3114" s="19" t="str">
        <f>VLOOKUP(D3114,FORNECEDORES!A:D,4,0)</f>
        <v>36.687.266/0001-00</v>
      </c>
      <c r="D3114" s="13" t="s">
        <v>4358</v>
      </c>
      <c r="E3114" s="20" t="str">
        <f t="shared" si="208"/>
        <v>04 0044</v>
      </c>
      <c r="F3114" s="28" t="s">
        <v>8974</v>
      </c>
      <c r="G3114" s="21" t="str">
        <f>VLOOKUP(E3114,'FILIAIS PETZ'!A:E,5,0)</f>
        <v>PETZ SANTO ANDRE</v>
      </c>
      <c r="H3114" s="20" t="str">
        <f>VLOOKUP(E3114,'FILIAIS PETZ'!A:D,4,0)</f>
        <v>STAD-SP</v>
      </c>
      <c r="I3114" s="54">
        <v>45425</v>
      </c>
      <c r="J3114" s="9">
        <v>909686</v>
      </c>
      <c r="K3114" s="9" t="s">
        <v>9035</v>
      </c>
      <c r="L3114" s="83" t="s">
        <v>10710</v>
      </c>
      <c r="M3114" s="85">
        <v>45427</v>
      </c>
      <c r="N3114" s="85">
        <v>45448</v>
      </c>
      <c r="O3114" s="85">
        <v>45430</v>
      </c>
      <c r="P3114" s="91" t="s">
        <v>4990</v>
      </c>
      <c r="Q3114" s="84">
        <v>3</v>
      </c>
      <c r="R3114" s="91">
        <v>1</v>
      </c>
      <c r="S3114" s="84">
        <v>8</v>
      </c>
      <c r="T3114" s="84" t="s">
        <v>32</v>
      </c>
      <c r="U3114" s="84">
        <v>11002</v>
      </c>
      <c r="V3114" s="84">
        <v>11002</v>
      </c>
      <c r="W3114" s="84" t="s">
        <v>5065</v>
      </c>
      <c r="X3114" s="84" t="s">
        <v>4992</v>
      </c>
      <c r="Y3114" s="9" t="s">
        <v>4997</v>
      </c>
      <c r="Z3114" s="9" t="s">
        <v>4993</v>
      </c>
      <c r="AA3114" s="9" t="s">
        <v>4992</v>
      </c>
      <c r="AB3114" s="9" t="s">
        <v>12941</v>
      </c>
      <c r="AC3114" s="84" t="s">
        <v>5006</v>
      </c>
      <c r="AD3114" s="29"/>
      <c r="AE3114" s="20" t="str">
        <f>VLOOKUP(E3114,'FILIAIS PETZ'!A:Q,17,0)</f>
        <v>SP3</v>
      </c>
      <c r="AF3114" s="20" t="str">
        <f>VLOOKUP(E3114,'FILIAIS PETZ'!A:Q,3,0)</f>
        <v>FELICIO</v>
      </c>
      <c r="AG3114" s="20" t="str">
        <f>VLOOKUP(E3114,'FILIAIS PETZ'!A:Q,2,0)</f>
        <v>R3</v>
      </c>
      <c r="AH3114" s="75">
        <v>395</v>
      </c>
      <c r="AI3114" s="16" t="s">
        <v>10711</v>
      </c>
      <c r="AJ3114" s="43">
        <f>VLOOKUP(E3114,'FILIAIS PETZ'!$A$2:$K$2000,11,0)</f>
        <v>18328118004600</v>
      </c>
      <c r="AK3114" s="44">
        <v>18328118004600</v>
      </c>
    </row>
    <row r="3115" spans="1:37" s="14" customFormat="1" ht="15" customHeight="1" thickBot="1" x14ac:dyDescent="0.25">
      <c r="A3115" s="9">
        <v>909690</v>
      </c>
      <c r="B3115" s="18">
        <f>VLOOKUP(C3115,FORNECEDORES!D:E,2,0)</f>
        <v>524165</v>
      </c>
      <c r="C3115" s="19" t="str">
        <f>VLOOKUP(D3115,FORNECEDORES!A:D,4,0)</f>
        <v>36.687.266/0001-00</v>
      </c>
      <c r="D3115" s="13" t="s">
        <v>4358</v>
      </c>
      <c r="E3115" s="20" t="str">
        <f t="shared" si="208"/>
        <v>04 0181</v>
      </c>
      <c r="F3115" s="28" t="s">
        <v>8969</v>
      </c>
      <c r="G3115" s="21" t="str">
        <f>VLOOKUP(E3115,'FILIAIS PETZ'!A:E,5,0)</f>
        <v>PETZ MAUA SHOPPING</v>
      </c>
      <c r="H3115" s="20" t="str">
        <f>VLOOKUP(E3115,'FILIAIS PETZ'!A:D,4,0)</f>
        <v>MAUA-SP</v>
      </c>
      <c r="I3115" s="54">
        <v>45425</v>
      </c>
      <c r="J3115" s="9">
        <v>909690</v>
      </c>
      <c r="K3115" s="9" t="s">
        <v>9035</v>
      </c>
      <c r="L3115" s="83" t="s">
        <v>10712</v>
      </c>
      <c r="M3115" s="85">
        <v>45427</v>
      </c>
      <c r="N3115" s="85">
        <v>45448</v>
      </c>
      <c r="O3115" s="85">
        <v>45430</v>
      </c>
      <c r="P3115" s="91" t="s">
        <v>4990</v>
      </c>
      <c r="Q3115" s="84">
        <v>3</v>
      </c>
      <c r="R3115" s="91">
        <v>1</v>
      </c>
      <c r="S3115" s="84">
        <v>8</v>
      </c>
      <c r="T3115" s="84" t="s">
        <v>32</v>
      </c>
      <c r="U3115" s="84">
        <v>11002</v>
      </c>
      <c r="V3115" s="84">
        <v>11002</v>
      </c>
      <c r="W3115" s="84" t="s">
        <v>5019</v>
      </c>
      <c r="X3115" s="84" t="s">
        <v>4985</v>
      </c>
      <c r="Y3115" s="57" t="s">
        <v>4997</v>
      </c>
      <c r="Z3115" s="9" t="s">
        <v>4993</v>
      </c>
      <c r="AA3115" s="9" t="s">
        <v>4989</v>
      </c>
      <c r="AB3115" s="9" t="s">
        <v>12941</v>
      </c>
      <c r="AC3115" s="84" t="s">
        <v>5006</v>
      </c>
      <c r="AD3115" s="29"/>
      <c r="AE3115" s="20" t="str">
        <f>VLOOKUP(E3115,'FILIAIS PETZ'!A:Q,17,0)</f>
        <v>SP3</v>
      </c>
      <c r="AF3115" s="20" t="str">
        <f>VLOOKUP(E3115,'FILIAIS PETZ'!A:Q,3,0)</f>
        <v>FELICIO</v>
      </c>
      <c r="AG3115" s="20" t="str">
        <f>VLOOKUP(E3115,'FILIAIS PETZ'!A:Q,2,0)</f>
        <v>R3</v>
      </c>
      <c r="AH3115" s="75">
        <v>1534.25</v>
      </c>
      <c r="AI3115" s="16" t="s">
        <v>10713</v>
      </c>
      <c r="AJ3115" s="43">
        <f>VLOOKUP(E3115,'FILIAIS PETZ'!$A$2:$K$2000,11,0)</f>
        <v>18328118016617</v>
      </c>
      <c r="AK3115" s="44">
        <v>18328118016617</v>
      </c>
    </row>
    <row r="3116" spans="1:37" s="14" customFormat="1" ht="15" customHeight="1" thickBot="1" x14ac:dyDescent="0.25">
      <c r="A3116" s="9">
        <v>909694</v>
      </c>
      <c r="B3116" s="18">
        <f>VLOOKUP(C3116,FORNECEDORES!D:E,2,0)</f>
        <v>524165</v>
      </c>
      <c r="C3116" s="19" t="str">
        <f>VLOOKUP(D3116,FORNECEDORES!A:D,4,0)</f>
        <v>36.687.266/0001-00</v>
      </c>
      <c r="D3116" s="13" t="s">
        <v>4358</v>
      </c>
      <c r="E3116" s="20" t="str">
        <f t="shared" si="208"/>
        <v>04 0068</v>
      </c>
      <c r="F3116" s="28" t="s">
        <v>8958</v>
      </c>
      <c r="G3116" s="21" t="str">
        <f>VLOOKUP(E3116,'FILIAIS PETZ'!A:E,5,0)</f>
        <v>PETZ PEREIRA BARRETO</v>
      </c>
      <c r="H3116" s="20" t="str">
        <f>VLOOKUP(E3116,'FILIAIS PETZ'!A:D,4,0)</f>
        <v>PBAR-SP</v>
      </c>
      <c r="I3116" s="54">
        <v>45425</v>
      </c>
      <c r="J3116" s="9">
        <v>909694</v>
      </c>
      <c r="K3116" s="9" t="s">
        <v>9035</v>
      </c>
      <c r="L3116" s="83" t="s">
        <v>10714</v>
      </c>
      <c r="M3116" s="85">
        <v>45427</v>
      </c>
      <c r="N3116" s="85">
        <v>45448</v>
      </c>
      <c r="O3116" s="85">
        <v>45430</v>
      </c>
      <c r="P3116" s="91" t="s">
        <v>4990</v>
      </c>
      <c r="Q3116" s="84">
        <v>3</v>
      </c>
      <c r="R3116" s="91">
        <v>1</v>
      </c>
      <c r="S3116" s="84">
        <v>8</v>
      </c>
      <c r="T3116" s="84" t="s">
        <v>32</v>
      </c>
      <c r="U3116" s="84">
        <v>11002</v>
      </c>
      <c r="V3116" s="84">
        <v>11002</v>
      </c>
      <c r="W3116" s="84" t="s">
        <v>10169</v>
      </c>
      <c r="X3116" s="84" t="s">
        <v>4992</v>
      </c>
      <c r="Y3116" s="9" t="s">
        <v>4997</v>
      </c>
      <c r="Z3116" s="9" t="s">
        <v>4993</v>
      </c>
      <c r="AA3116" s="9" t="s">
        <v>4992</v>
      </c>
      <c r="AB3116" s="9" t="s">
        <v>12941</v>
      </c>
      <c r="AC3116" s="84" t="s">
        <v>5006</v>
      </c>
      <c r="AD3116" s="29"/>
      <c r="AE3116" s="20" t="str">
        <f>VLOOKUP(E3116,'FILIAIS PETZ'!A:Q,17,0)</f>
        <v>SP3</v>
      </c>
      <c r="AF3116" s="20" t="str">
        <f>VLOOKUP(E3116,'FILIAIS PETZ'!A:Q,3,0)</f>
        <v>FELICIO</v>
      </c>
      <c r="AG3116" s="20" t="str">
        <f>VLOOKUP(E3116,'FILIAIS PETZ'!A:Q,2,0)</f>
        <v>R3</v>
      </c>
      <c r="AH3116" s="75">
        <v>1720</v>
      </c>
      <c r="AI3116" s="16" t="s">
        <v>10715</v>
      </c>
      <c r="AJ3116" s="43">
        <f>VLOOKUP(E3116,'FILIAIS PETZ'!$A$2:$K$2000,11,0)</f>
        <v>18328118007111</v>
      </c>
      <c r="AK3116" s="44">
        <v>18328118007111</v>
      </c>
    </row>
    <row r="3117" spans="1:37" s="14" customFormat="1" ht="15" customHeight="1" thickBot="1" x14ac:dyDescent="0.25">
      <c r="A3117" s="9">
        <f>J3117</f>
        <v>910652</v>
      </c>
      <c r="B3117" s="18">
        <f>VLOOKUP(C3117,FORNECEDORES!D:E,2,0)</f>
        <v>9057</v>
      </c>
      <c r="C3117" s="19" t="str">
        <f>VLOOKUP(D3117,FORNECEDORES!A:D,4,0)</f>
        <v>19.357.006/0001-49</v>
      </c>
      <c r="D3117" s="13" t="s">
        <v>2290</v>
      </c>
      <c r="E3117" s="20" t="str">
        <f t="shared" si="208"/>
        <v>04 0223</v>
      </c>
      <c r="F3117" s="28" t="s">
        <v>4977</v>
      </c>
      <c r="G3117" s="21" t="str">
        <f>VLOOKUP(E3117,'FILIAIS PETZ'!A:E,5,0)</f>
        <v>PETZ IPATINGA (ANTIGA BETIM AMERICAS/MG)</v>
      </c>
      <c r="H3117" s="20" t="str">
        <f>VLOOKUP(E3117,'FILIAIS PETZ'!A:D,4,0)</f>
        <v>IPTG-MG</v>
      </c>
      <c r="I3117" s="54">
        <v>45426</v>
      </c>
      <c r="J3117" s="9">
        <v>910652</v>
      </c>
      <c r="K3117" s="9" t="s">
        <v>5858</v>
      </c>
      <c r="L3117" s="83" t="s">
        <v>7637</v>
      </c>
      <c r="M3117" s="85">
        <v>45427</v>
      </c>
      <c r="N3117" s="85">
        <v>45448</v>
      </c>
      <c r="O3117" s="85">
        <v>45428</v>
      </c>
      <c r="P3117" s="91" t="s">
        <v>4990</v>
      </c>
      <c r="Q3117" s="84">
        <v>3</v>
      </c>
      <c r="R3117" s="91">
        <v>1</v>
      </c>
      <c r="S3117" s="84">
        <v>8</v>
      </c>
      <c r="T3117" s="84" t="s">
        <v>32</v>
      </c>
      <c r="U3117" s="84">
        <v>11002</v>
      </c>
      <c r="V3117" s="84">
        <v>11002</v>
      </c>
      <c r="W3117" s="84" t="s">
        <v>5021</v>
      </c>
      <c r="X3117" s="84" t="s">
        <v>4985</v>
      </c>
      <c r="Y3117" s="10" t="s">
        <v>4993</v>
      </c>
      <c r="Z3117" s="10" t="s">
        <v>4993</v>
      </c>
      <c r="AA3117" s="10" t="s">
        <v>4989</v>
      </c>
      <c r="AB3117" s="10" t="s">
        <v>12941</v>
      </c>
      <c r="AC3117" s="84" t="s">
        <v>5006</v>
      </c>
      <c r="AD3117" s="29"/>
      <c r="AE3117" s="20" t="str">
        <f>VLOOKUP(E3117,'FILIAIS PETZ'!A:Q,17,0)</f>
        <v>MG-2</v>
      </c>
      <c r="AF3117" s="20" t="str">
        <f>VLOOKUP(E3117,'FILIAIS PETZ'!A:Q,3,0)</f>
        <v>FELICIO</v>
      </c>
      <c r="AG3117" s="20" t="str">
        <f>VLOOKUP(E3117,'FILIAIS PETZ'!A:Q,2,0)</f>
        <v>R3</v>
      </c>
      <c r="AH3117" s="75">
        <v>1100</v>
      </c>
      <c r="AI3117" s="16" t="s">
        <v>7626</v>
      </c>
      <c r="AJ3117" s="43" t="str">
        <f>VLOOKUP(E3117,'FILIAIS PETZ'!$A$2:$K$2000,11,0)</f>
        <v>18.328.118/0213-78</v>
      </c>
      <c r="AK3117" s="44" t="str">
        <f>AJ3117</f>
        <v>18.328.118/0213-78</v>
      </c>
    </row>
    <row r="3118" spans="1:37" s="14" customFormat="1" ht="15" customHeight="1" thickBot="1" x14ac:dyDescent="0.25">
      <c r="A3118" s="9">
        <f>J3118</f>
        <v>910656</v>
      </c>
      <c r="B3118" s="18">
        <f>VLOOKUP(C3118,FORNECEDORES!D:E,2,0)</f>
        <v>9057</v>
      </c>
      <c r="C3118" s="19" t="str">
        <f>VLOOKUP(D3118,FORNECEDORES!A:D,4,0)</f>
        <v>19.357.006/0001-49</v>
      </c>
      <c r="D3118" s="13" t="s">
        <v>2290</v>
      </c>
      <c r="E3118" s="20" t="str">
        <f t="shared" si="208"/>
        <v>04 0095</v>
      </c>
      <c r="F3118" s="28" t="s">
        <v>4945</v>
      </c>
      <c r="G3118" s="21" t="str">
        <f>VLOOKUP(E3118,'FILIAIS PETZ'!A:E,5,0)</f>
        <v>PETZ BETIM</v>
      </c>
      <c r="H3118" s="20" t="str">
        <f>VLOOKUP(E3118,'FILIAIS PETZ'!A:D,4,0)</f>
        <v>BTIM-MG</v>
      </c>
      <c r="I3118" s="54">
        <v>45426</v>
      </c>
      <c r="J3118" s="9">
        <v>910656</v>
      </c>
      <c r="K3118" s="9" t="s">
        <v>5858</v>
      </c>
      <c r="L3118" s="83" t="s">
        <v>7636</v>
      </c>
      <c r="M3118" s="85">
        <v>45427</v>
      </c>
      <c r="N3118" s="85">
        <v>45448</v>
      </c>
      <c r="O3118" s="85">
        <v>45428</v>
      </c>
      <c r="P3118" s="91" t="s">
        <v>4990</v>
      </c>
      <c r="Q3118" s="84">
        <v>3</v>
      </c>
      <c r="R3118" s="91">
        <v>1</v>
      </c>
      <c r="S3118" s="84">
        <v>8</v>
      </c>
      <c r="T3118" s="84" t="s">
        <v>32</v>
      </c>
      <c r="U3118" s="84">
        <v>11002</v>
      </c>
      <c r="V3118" s="84">
        <v>11002</v>
      </c>
      <c r="W3118" s="84" t="s">
        <v>5122</v>
      </c>
      <c r="X3118" s="84" t="s">
        <v>4985</v>
      </c>
      <c r="Y3118" s="10" t="s">
        <v>4993</v>
      </c>
      <c r="Z3118" s="10" t="s">
        <v>4993</v>
      </c>
      <c r="AA3118" s="10" t="s">
        <v>4989</v>
      </c>
      <c r="AB3118" s="10" t="s">
        <v>12941</v>
      </c>
      <c r="AC3118" s="84" t="s">
        <v>5006</v>
      </c>
      <c r="AD3118" s="29"/>
      <c r="AE3118" s="20" t="str">
        <f>VLOOKUP(E3118,'FILIAIS PETZ'!A:Q,17,0)</f>
        <v>MG-2</v>
      </c>
      <c r="AF3118" s="20" t="str">
        <f>VLOOKUP(E3118,'FILIAIS PETZ'!A:Q,3,0)</f>
        <v>FELICIO</v>
      </c>
      <c r="AG3118" s="20" t="str">
        <f>VLOOKUP(E3118,'FILIAIS PETZ'!A:Q,2,0)</f>
        <v>R3</v>
      </c>
      <c r="AH3118" s="75">
        <v>450</v>
      </c>
      <c r="AI3118" s="16" t="s">
        <v>7627</v>
      </c>
      <c r="AJ3118" s="43">
        <f>VLOOKUP(E3118,'FILIAIS PETZ'!$A$2:$K$2000,11,0)</f>
        <v>18328118009084</v>
      </c>
      <c r="AK3118" s="44">
        <f>AJ3118</f>
        <v>18328118009084</v>
      </c>
    </row>
    <row r="3119" spans="1:37" s="14" customFormat="1" ht="15" customHeight="1" thickBot="1" x14ac:dyDescent="0.25">
      <c r="A3119" s="9">
        <f>J3119</f>
        <v>910657</v>
      </c>
      <c r="B3119" s="18">
        <f>VLOOKUP(C3119,FORNECEDORES!D:E,2,0)</f>
        <v>9057</v>
      </c>
      <c r="C3119" s="19" t="str">
        <f>VLOOKUP(D3119,FORNECEDORES!A:D,4,0)</f>
        <v>19.357.006/0001-49</v>
      </c>
      <c r="D3119" s="13" t="s">
        <v>2290</v>
      </c>
      <c r="E3119" s="20" t="str">
        <f t="shared" si="208"/>
        <v>04 0084</v>
      </c>
      <c r="F3119" s="28" t="s">
        <v>4958</v>
      </c>
      <c r="G3119" s="21" t="str">
        <f>VLOOKUP(E3119,'FILIAIS PETZ'!A:E,5,0)</f>
        <v>PETZ RAJA</v>
      </c>
      <c r="H3119" s="20" t="str">
        <f>VLOOKUP(E3119,'FILIAIS PETZ'!A:D,4,0)</f>
        <v>RAJA-MG</v>
      </c>
      <c r="I3119" s="54">
        <v>45426</v>
      </c>
      <c r="J3119" s="9">
        <v>910657</v>
      </c>
      <c r="K3119" s="9" t="s">
        <v>5858</v>
      </c>
      <c r="L3119" s="83" t="s">
        <v>7635</v>
      </c>
      <c r="M3119" s="85">
        <v>45427</v>
      </c>
      <c r="N3119" s="85">
        <v>45448</v>
      </c>
      <c r="O3119" s="85">
        <v>45428</v>
      </c>
      <c r="P3119" s="91" t="s">
        <v>4990</v>
      </c>
      <c r="Q3119" s="84">
        <v>3</v>
      </c>
      <c r="R3119" s="91">
        <v>1</v>
      </c>
      <c r="S3119" s="84">
        <v>8</v>
      </c>
      <c r="T3119" s="84" t="s">
        <v>32</v>
      </c>
      <c r="U3119" s="84">
        <v>11002</v>
      </c>
      <c r="V3119" s="84">
        <v>11002</v>
      </c>
      <c r="W3119" s="84" t="s">
        <v>5057</v>
      </c>
      <c r="X3119" s="84" t="s">
        <v>4985</v>
      </c>
      <c r="Y3119" s="10" t="s">
        <v>4997</v>
      </c>
      <c r="Z3119" s="9" t="s">
        <v>5127</v>
      </c>
      <c r="AA3119" s="9" t="s">
        <v>4989</v>
      </c>
      <c r="AB3119" s="10" t="s">
        <v>12941</v>
      </c>
      <c r="AC3119" s="84" t="s">
        <v>5006</v>
      </c>
      <c r="AD3119" s="29"/>
      <c r="AE3119" s="20" t="str">
        <f>VLOOKUP(E3119,'FILIAIS PETZ'!A:Q,17,0)</f>
        <v>MG-1</v>
      </c>
      <c r="AF3119" s="20" t="str">
        <f>VLOOKUP(E3119,'FILIAIS PETZ'!A:Q,3,0)</f>
        <v>FELICIO</v>
      </c>
      <c r="AG3119" s="20" t="str">
        <f>VLOOKUP(E3119,'FILIAIS PETZ'!A:Q,2,0)</f>
        <v>R3</v>
      </c>
      <c r="AH3119" s="75">
        <v>450</v>
      </c>
      <c r="AI3119" s="16" t="s">
        <v>7628</v>
      </c>
      <c r="AJ3119" s="43">
        <f>VLOOKUP(E3119,'FILIAIS PETZ'!$A$2:$K$2000,11,0)</f>
        <v>18328118007707</v>
      </c>
      <c r="AK3119" s="44">
        <f>AJ3119</f>
        <v>18328118007707</v>
      </c>
    </row>
    <row r="3120" spans="1:37" s="14" customFormat="1" ht="15" customHeight="1" thickBot="1" x14ac:dyDescent="0.25">
      <c r="A3120" s="9">
        <f>J3120</f>
        <v>910659</v>
      </c>
      <c r="B3120" s="18">
        <f>VLOOKUP(C3120,FORNECEDORES!D:E,2,0)</f>
        <v>9057</v>
      </c>
      <c r="C3120" s="19" t="str">
        <f>VLOOKUP(D3120,FORNECEDORES!A:D,4,0)</f>
        <v>19.357.006/0001-49</v>
      </c>
      <c r="D3120" s="13" t="s">
        <v>2290</v>
      </c>
      <c r="E3120" s="20" t="str">
        <f t="shared" si="208"/>
        <v>04 0130</v>
      </c>
      <c r="F3120" s="28" t="s">
        <v>4975</v>
      </c>
      <c r="G3120" s="21" t="str">
        <f>VLOOKUP(E3120,'FILIAIS PETZ'!A:E,5,0)</f>
        <v>PETZ CARLOS LUZ</v>
      </c>
      <c r="H3120" s="20" t="str">
        <f>VLOOKUP(E3120,'FILIAIS PETZ'!A:D,4,0)</f>
        <v>CLUZ-MG</v>
      </c>
      <c r="I3120" s="54">
        <v>45426</v>
      </c>
      <c r="J3120" s="9">
        <v>910659</v>
      </c>
      <c r="K3120" s="9" t="s">
        <v>5858</v>
      </c>
      <c r="L3120" s="83" t="s">
        <v>7634</v>
      </c>
      <c r="M3120" s="85">
        <v>45427</v>
      </c>
      <c r="N3120" s="85">
        <v>45448</v>
      </c>
      <c r="O3120" s="85">
        <v>45428</v>
      </c>
      <c r="P3120" s="91" t="s">
        <v>4990</v>
      </c>
      <c r="Q3120" s="84">
        <v>3</v>
      </c>
      <c r="R3120" s="91">
        <v>1</v>
      </c>
      <c r="S3120" s="84">
        <v>8</v>
      </c>
      <c r="T3120" s="84" t="s">
        <v>32</v>
      </c>
      <c r="U3120" s="84">
        <v>11002</v>
      </c>
      <c r="V3120" s="84">
        <v>11002</v>
      </c>
      <c r="W3120" s="84" t="s">
        <v>5034</v>
      </c>
      <c r="X3120" s="84" t="s">
        <v>4985</v>
      </c>
      <c r="Y3120" s="10" t="s">
        <v>4993</v>
      </c>
      <c r="Z3120" s="10" t="s">
        <v>4993</v>
      </c>
      <c r="AA3120" s="10" t="s">
        <v>4989</v>
      </c>
      <c r="AB3120" s="10" t="s">
        <v>12941</v>
      </c>
      <c r="AC3120" s="84" t="s">
        <v>5006</v>
      </c>
      <c r="AD3120" s="29"/>
      <c r="AE3120" s="20" t="str">
        <f>VLOOKUP(E3120,'FILIAIS PETZ'!A:Q,17,0)</f>
        <v>MG-1</v>
      </c>
      <c r="AF3120" s="20" t="str">
        <f>VLOOKUP(E3120,'FILIAIS PETZ'!A:Q,3,0)</f>
        <v>FELICIO</v>
      </c>
      <c r="AG3120" s="20" t="str">
        <f>VLOOKUP(E3120,'FILIAIS PETZ'!A:Q,2,0)</f>
        <v>R3</v>
      </c>
      <c r="AH3120" s="75">
        <v>450</v>
      </c>
      <c r="AI3120" s="16" t="s">
        <v>7629</v>
      </c>
      <c r="AJ3120" s="43">
        <f>VLOOKUP(E3120,'FILIAIS PETZ'!$A$2:$K$2000,11,0)</f>
        <v>18328118012204</v>
      </c>
      <c r="AK3120" s="44">
        <f>AJ3120</f>
        <v>18328118012204</v>
      </c>
    </row>
    <row r="3121" spans="1:37" s="14" customFormat="1" ht="15" customHeight="1" thickBot="1" x14ac:dyDescent="0.25">
      <c r="A3121" s="9">
        <f>J3121</f>
        <v>910670</v>
      </c>
      <c r="B3121" s="18">
        <f>VLOOKUP(C3121,FORNECEDORES!D:E,2,0)</f>
        <v>379168</v>
      </c>
      <c r="C3121" s="19" t="str">
        <f>VLOOKUP(D3121,FORNECEDORES!A:D,4,0)</f>
        <v>84.531.557/0001-49</v>
      </c>
      <c r="D3121" s="13" t="s">
        <v>4090</v>
      </c>
      <c r="E3121" s="20" t="str">
        <f t="shared" si="208"/>
        <v>04 0180</v>
      </c>
      <c r="F3121" s="28" t="s">
        <v>4944</v>
      </c>
      <c r="G3121" s="21" t="str">
        <f>VLOOKUP(E3121,'FILIAIS PETZ'!A:E,5,0)</f>
        <v>PETZ TORQUATO TAPAJOS</v>
      </c>
      <c r="H3121" s="20" t="str">
        <f>VLOOKUP(E3121,'FILIAIS PETZ'!A:D,4,0)</f>
        <v>TQTP-AM</v>
      </c>
      <c r="I3121" s="54">
        <v>45426</v>
      </c>
      <c r="J3121" s="9">
        <v>910670</v>
      </c>
      <c r="K3121" s="9" t="s">
        <v>5858</v>
      </c>
      <c r="L3121" s="83" t="s">
        <v>7700</v>
      </c>
      <c r="M3121" s="85">
        <v>45427</v>
      </c>
      <c r="N3121" s="85">
        <v>45455</v>
      </c>
      <c r="O3121" s="85">
        <v>45432</v>
      </c>
      <c r="P3121" s="91" t="s">
        <v>4990</v>
      </c>
      <c r="Q3121" s="84">
        <v>3</v>
      </c>
      <c r="R3121" s="91">
        <v>1</v>
      </c>
      <c r="S3121" s="84">
        <v>8</v>
      </c>
      <c r="T3121" s="84" t="s">
        <v>32</v>
      </c>
      <c r="U3121" s="84">
        <v>11002</v>
      </c>
      <c r="V3121" s="84">
        <v>11002</v>
      </c>
      <c r="W3121" s="84" t="s">
        <v>5024</v>
      </c>
      <c r="X3121" s="84" t="s">
        <v>4985</v>
      </c>
      <c r="Y3121" s="57" t="s">
        <v>4997</v>
      </c>
      <c r="Z3121" s="9" t="s">
        <v>8241</v>
      </c>
      <c r="AA3121" s="9" t="s">
        <v>4989</v>
      </c>
      <c r="AB3121" s="9" t="s">
        <v>12941</v>
      </c>
      <c r="AC3121" s="84" t="s">
        <v>5006</v>
      </c>
      <c r="AD3121" s="29"/>
      <c r="AE3121" s="20" t="str">
        <f>VLOOKUP(E3121,'FILIAIS PETZ'!A:Q,17,0)</f>
        <v>CO-3</v>
      </c>
      <c r="AF3121" s="20" t="str">
        <f>VLOOKUP(E3121,'FILIAIS PETZ'!A:Q,3,0)</f>
        <v>FELICIO</v>
      </c>
      <c r="AG3121" s="20" t="str">
        <f>VLOOKUP(E3121,'FILIAIS PETZ'!A:Q,2,0)</f>
        <v>R3</v>
      </c>
      <c r="AH3121" s="75">
        <v>2978</v>
      </c>
      <c r="AI3121" s="16" t="s">
        <v>7630</v>
      </c>
      <c r="AJ3121" s="43">
        <f>VLOOKUP(E3121,'FILIAIS PETZ'!$A$2:$K$2000,11,0)</f>
        <v>18328118017346</v>
      </c>
      <c r="AK3121" s="44">
        <f>AJ3121</f>
        <v>18328118017346</v>
      </c>
    </row>
    <row r="3122" spans="1:37" s="14" customFormat="1" ht="15" customHeight="1" thickBot="1" x14ac:dyDescent="0.25">
      <c r="A3122" s="9">
        <v>909943</v>
      </c>
      <c r="B3122" s="18">
        <f>VLOOKUP(C3122,FORNECEDORES!D:E,2,0)</f>
        <v>55664</v>
      </c>
      <c r="C3122" s="19" t="str">
        <f>VLOOKUP(D3122,FORNECEDORES!A:D,4,0)</f>
        <v>25.064.681/0001-82</v>
      </c>
      <c r="D3122" s="13" t="s">
        <v>2536</v>
      </c>
      <c r="E3122" s="20" t="str">
        <f t="shared" si="208"/>
        <v>04 0067</v>
      </c>
      <c r="F3122" s="28" t="s">
        <v>8611</v>
      </c>
      <c r="G3122" s="21" t="str">
        <f>VLOOKUP(E3122,'FILIAIS PETZ'!A:E,5,0)</f>
        <v>PETZ EXTRA RICARDO JAFET</v>
      </c>
      <c r="H3122" s="20" t="str">
        <f>VLOOKUP(E3122,'FILIAIS PETZ'!A:D,4,0)</f>
        <v>RJAF-SP</v>
      </c>
      <c r="I3122" s="54">
        <v>45426</v>
      </c>
      <c r="J3122" s="9">
        <v>909943</v>
      </c>
      <c r="K3122" s="9" t="s">
        <v>9035</v>
      </c>
      <c r="L3122" s="83" t="s">
        <v>10716</v>
      </c>
      <c r="M3122" s="85">
        <v>45426</v>
      </c>
      <c r="N3122" s="85">
        <v>45448</v>
      </c>
      <c r="O3122" s="85">
        <v>45427</v>
      </c>
      <c r="P3122" s="91" t="s">
        <v>4990</v>
      </c>
      <c r="Q3122" s="84">
        <v>3</v>
      </c>
      <c r="R3122" s="91">
        <v>1</v>
      </c>
      <c r="S3122" s="84">
        <v>8</v>
      </c>
      <c r="T3122" s="84" t="s">
        <v>32</v>
      </c>
      <c r="U3122" s="84">
        <v>11002</v>
      </c>
      <c r="V3122" s="84">
        <v>11002</v>
      </c>
      <c r="W3122" s="84" t="s">
        <v>5119</v>
      </c>
      <c r="X3122" s="84" t="s">
        <v>4985</v>
      </c>
      <c r="Y3122" s="57" t="s">
        <v>4997</v>
      </c>
      <c r="Z3122" s="9" t="s">
        <v>4993</v>
      </c>
      <c r="AA3122" s="9" t="s">
        <v>4989</v>
      </c>
      <c r="AB3122" s="9" t="s">
        <v>5005</v>
      </c>
      <c r="AC3122" s="84" t="s">
        <v>5006</v>
      </c>
      <c r="AD3122" s="29"/>
      <c r="AE3122" s="20" t="str">
        <f>VLOOKUP(E3122,'FILIAIS PETZ'!A:Q,17,0)</f>
        <v>SP2</v>
      </c>
      <c r="AF3122" s="20" t="str">
        <f>VLOOKUP(E3122,'FILIAIS PETZ'!A:Q,3,0)</f>
        <v>FELICIO</v>
      </c>
      <c r="AG3122" s="20" t="str">
        <f>VLOOKUP(E3122,'FILIAIS PETZ'!A:Q,2,0)</f>
        <v>R3</v>
      </c>
      <c r="AH3122" s="75">
        <v>588</v>
      </c>
      <c r="AI3122" s="16" t="s">
        <v>10717</v>
      </c>
      <c r="AJ3122" s="43">
        <f>VLOOKUP(E3122,'FILIAIS PETZ'!$A$2:$K$2000,11,0)</f>
        <v>18328118006573</v>
      </c>
      <c r="AK3122" s="44">
        <v>18328118006573</v>
      </c>
    </row>
    <row r="3123" spans="1:37" s="14" customFormat="1" ht="15" customHeight="1" thickBot="1" x14ac:dyDescent="0.25">
      <c r="A3123" s="9">
        <v>910314</v>
      </c>
      <c r="B3123" s="18">
        <f>VLOOKUP(C3123,FORNECEDORES!D:E,2,0)</f>
        <v>39969</v>
      </c>
      <c r="C3123" s="19" t="str">
        <f>VLOOKUP(D3123,FORNECEDORES!A:D,4,0)</f>
        <v>23.457.797/0001-56</v>
      </c>
      <c r="D3123" s="13" t="s">
        <v>2466</v>
      </c>
      <c r="E3123" s="20" t="str">
        <f t="shared" si="208"/>
        <v>04 0010</v>
      </c>
      <c r="F3123" s="28" t="s">
        <v>8983</v>
      </c>
      <c r="G3123" s="21" t="str">
        <f>VLOOKUP(E3123,'FILIAIS PETZ'!A:E,5,0)</f>
        <v>PETZ SANTA CECILIA</v>
      </c>
      <c r="H3123" s="20" t="str">
        <f>VLOOKUP(E3123,'FILIAIS PETZ'!A:D,4,0)</f>
        <v>STCE-SP</v>
      </c>
      <c r="I3123" s="54">
        <v>45426</v>
      </c>
      <c r="J3123" s="9">
        <v>910314</v>
      </c>
      <c r="K3123" s="9" t="s">
        <v>9035</v>
      </c>
      <c r="L3123" s="83" t="s">
        <v>10718</v>
      </c>
      <c r="M3123" s="85">
        <v>45432</v>
      </c>
      <c r="N3123" s="85">
        <v>45455</v>
      </c>
      <c r="O3123" s="85">
        <v>45433</v>
      </c>
      <c r="P3123" s="91" t="s">
        <v>4990</v>
      </c>
      <c r="Q3123" s="84">
        <v>3</v>
      </c>
      <c r="R3123" s="91">
        <v>1</v>
      </c>
      <c r="S3123" s="84">
        <v>8</v>
      </c>
      <c r="T3123" s="84" t="s">
        <v>32</v>
      </c>
      <c r="U3123" s="84">
        <v>11002</v>
      </c>
      <c r="V3123" s="84">
        <v>11002</v>
      </c>
      <c r="W3123" s="84" t="s">
        <v>5024</v>
      </c>
      <c r="X3123" s="84" t="s">
        <v>4985</v>
      </c>
      <c r="Y3123" s="9" t="s">
        <v>4997</v>
      </c>
      <c r="Z3123" s="9" t="s">
        <v>4993</v>
      </c>
      <c r="AA3123" s="9" t="s">
        <v>4989</v>
      </c>
      <c r="AB3123" s="9" t="s">
        <v>12941</v>
      </c>
      <c r="AC3123" s="84" t="s">
        <v>5006</v>
      </c>
      <c r="AD3123" s="29"/>
      <c r="AE3123" s="20" t="str">
        <f>VLOOKUP(E3123,'FILIAIS PETZ'!A:Q,17,0)</f>
        <v>SP2</v>
      </c>
      <c r="AF3123" s="20" t="str">
        <f>VLOOKUP(E3123,'FILIAIS PETZ'!A:Q,3,0)</f>
        <v>FELICIO</v>
      </c>
      <c r="AG3123" s="20" t="str">
        <f>VLOOKUP(E3123,'FILIAIS PETZ'!A:Q,2,0)</f>
        <v>R3</v>
      </c>
      <c r="AH3123" s="75">
        <v>420</v>
      </c>
      <c r="AI3123" s="16" t="s">
        <v>10719</v>
      </c>
      <c r="AJ3123" s="43">
        <f>VLOOKUP(E3123,'FILIAIS PETZ'!$A$2:$K$2000,11,0)</f>
        <v>18328118001938</v>
      </c>
      <c r="AK3123" s="44">
        <v>18328118001938</v>
      </c>
    </row>
    <row r="3124" spans="1:37" s="14" customFormat="1" ht="15" customHeight="1" thickBot="1" x14ac:dyDescent="0.25">
      <c r="A3124" s="9">
        <v>910316</v>
      </c>
      <c r="B3124" s="18">
        <f>VLOOKUP(C3124,FORNECEDORES!D:E,2,0)</f>
        <v>39969</v>
      </c>
      <c r="C3124" s="19" t="str">
        <f>VLOOKUP(D3124,FORNECEDORES!A:D,4,0)</f>
        <v>23.457.797/0001-56</v>
      </c>
      <c r="D3124" s="13" t="s">
        <v>2466</v>
      </c>
      <c r="E3124" s="20" t="str">
        <f t="shared" si="208"/>
        <v>04 0010</v>
      </c>
      <c r="F3124" s="28" t="s">
        <v>8983</v>
      </c>
      <c r="G3124" s="21" t="str">
        <f>VLOOKUP(E3124,'FILIAIS PETZ'!A:E,5,0)</f>
        <v>PETZ SANTA CECILIA</v>
      </c>
      <c r="H3124" s="20" t="str">
        <f>VLOOKUP(E3124,'FILIAIS PETZ'!A:D,4,0)</f>
        <v>STCE-SP</v>
      </c>
      <c r="I3124" s="54">
        <v>45426</v>
      </c>
      <c r="J3124" s="9">
        <v>910316</v>
      </c>
      <c r="K3124" s="9" t="s">
        <v>9035</v>
      </c>
      <c r="L3124" s="83" t="s">
        <v>10720</v>
      </c>
      <c r="M3124" s="85">
        <v>45432</v>
      </c>
      <c r="N3124" s="85">
        <v>45455</v>
      </c>
      <c r="O3124" s="85">
        <v>45433</v>
      </c>
      <c r="P3124" s="91" t="s">
        <v>4990</v>
      </c>
      <c r="Q3124" s="84">
        <v>3</v>
      </c>
      <c r="R3124" s="91">
        <v>1</v>
      </c>
      <c r="S3124" s="84">
        <v>8</v>
      </c>
      <c r="T3124" s="84" t="s">
        <v>32</v>
      </c>
      <c r="U3124" s="84">
        <v>11002</v>
      </c>
      <c r="V3124" s="84">
        <v>11002</v>
      </c>
      <c r="W3124" s="84" t="s">
        <v>5021</v>
      </c>
      <c r="X3124" s="84" t="s">
        <v>4985</v>
      </c>
      <c r="Y3124" s="9" t="s">
        <v>4997</v>
      </c>
      <c r="Z3124" s="9" t="s">
        <v>4993</v>
      </c>
      <c r="AA3124" s="9" t="s">
        <v>4989</v>
      </c>
      <c r="AB3124" s="9" t="s">
        <v>12941</v>
      </c>
      <c r="AC3124" s="84" t="s">
        <v>5006</v>
      </c>
      <c r="AD3124" s="29"/>
      <c r="AE3124" s="20" t="str">
        <f>VLOOKUP(E3124,'FILIAIS PETZ'!A:Q,17,0)</f>
        <v>SP2</v>
      </c>
      <c r="AF3124" s="20" t="str">
        <f>VLOOKUP(E3124,'FILIAIS PETZ'!A:Q,3,0)</f>
        <v>FELICIO</v>
      </c>
      <c r="AG3124" s="20" t="str">
        <f>VLOOKUP(E3124,'FILIAIS PETZ'!A:Q,2,0)</f>
        <v>R3</v>
      </c>
      <c r="AH3124" s="75">
        <v>330</v>
      </c>
      <c r="AI3124" s="16" t="s">
        <v>10721</v>
      </c>
      <c r="AJ3124" s="43">
        <f>VLOOKUP(E3124,'FILIAIS PETZ'!$A$2:$K$2000,11,0)</f>
        <v>18328118001938</v>
      </c>
      <c r="AK3124" s="44">
        <v>18328118001938</v>
      </c>
    </row>
    <row r="3125" spans="1:37" s="14" customFormat="1" ht="15" customHeight="1" thickBot="1" x14ac:dyDescent="0.25">
      <c r="A3125" s="9">
        <v>910320</v>
      </c>
      <c r="B3125" s="18">
        <f>VLOOKUP(C3125,FORNECEDORES!D:E,2,0)</f>
        <v>39969</v>
      </c>
      <c r="C3125" s="19" t="str">
        <f>VLOOKUP(D3125,FORNECEDORES!A:D,4,0)</f>
        <v>23.457.797/0001-56</v>
      </c>
      <c r="D3125" s="13" t="s">
        <v>2466</v>
      </c>
      <c r="E3125" s="20" t="str">
        <f t="shared" si="208"/>
        <v>04 0010</v>
      </c>
      <c r="F3125" s="28" t="s">
        <v>8983</v>
      </c>
      <c r="G3125" s="21" t="str">
        <f>VLOOKUP(E3125,'FILIAIS PETZ'!A:E,5,0)</f>
        <v>PETZ SANTA CECILIA</v>
      </c>
      <c r="H3125" s="20" t="str">
        <f>VLOOKUP(E3125,'FILIAIS PETZ'!A:D,4,0)</f>
        <v>STCE-SP</v>
      </c>
      <c r="I3125" s="54">
        <v>45426</v>
      </c>
      <c r="J3125" s="9">
        <v>910320</v>
      </c>
      <c r="K3125" s="9" t="s">
        <v>9035</v>
      </c>
      <c r="L3125" s="83" t="s">
        <v>10722</v>
      </c>
      <c r="M3125" s="85">
        <v>45432</v>
      </c>
      <c r="N3125" s="85">
        <v>45455</v>
      </c>
      <c r="O3125" s="85">
        <v>45433</v>
      </c>
      <c r="P3125" s="91" t="s">
        <v>4990</v>
      </c>
      <c r="Q3125" s="84">
        <v>3</v>
      </c>
      <c r="R3125" s="91">
        <v>1</v>
      </c>
      <c r="S3125" s="84">
        <v>8</v>
      </c>
      <c r="T3125" s="84" t="s">
        <v>32</v>
      </c>
      <c r="U3125" s="84">
        <v>11002</v>
      </c>
      <c r="V3125" s="84">
        <v>11002</v>
      </c>
      <c r="W3125" s="84" t="s">
        <v>4984</v>
      </c>
      <c r="X3125" s="84" t="s">
        <v>4985</v>
      </c>
      <c r="Y3125" s="9" t="s">
        <v>4997</v>
      </c>
      <c r="Z3125" s="9" t="s">
        <v>4993</v>
      </c>
      <c r="AA3125" s="9" t="s">
        <v>4989</v>
      </c>
      <c r="AB3125" s="9" t="s">
        <v>12941</v>
      </c>
      <c r="AC3125" s="84" t="s">
        <v>5006</v>
      </c>
      <c r="AD3125" s="29"/>
      <c r="AE3125" s="20" t="str">
        <f>VLOOKUP(E3125,'FILIAIS PETZ'!A:Q,17,0)</f>
        <v>SP2</v>
      </c>
      <c r="AF3125" s="20" t="str">
        <f>VLOOKUP(E3125,'FILIAIS PETZ'!A:Q,3,0)</f>
        <v>FELICIO</v>
      </c>
      <c r="AG3125" s="20" t="str">
        <f>VLOOKUP(E3125,'FILIAIS PETZ'!A:Q,2,0)</f>
        <v>R3</v>
      </c>
      <c r="AH3125" s="75">
        <v>200</v>
      </c>
      <c r="AI3125" s="16" t="s">
        <v>10723</v>
      </c>
      <c r="AJ3125" s="43">
        <f>VLOOKUP(E3125,'FILIAIS PETZ'!$A$2:$K$2000,11,0)</f>
        <v>18328118001938</v>
      </c>
      <c r="AK3125" s="44">
        <v>18328118001938</v>
      </c>
    </row>
    <row r="3126" spans="1:37" s="14" customFormat="1" ht="15" customHeight="1" thickBot="1" x14ac:dyDescent="0.25">
      <c r="A3126" s="9">
        <v>910311</v>
      </c>
      <c r="B3126" s="18">
        <f>VLOOKUP(C3126,FORNECEDORES!D:E,2,0)</f>
        <v>39969</v>
      </c>
      <c r="C3126" s="19" t="str">
        <f>VLOOKUP(D3126,FORNECEDORES!A:D,4,0)</f>
        <v>23.457.797/0001-56</v>
      </c>
      <c r="D3126" s="13" t="s">
        <v>2466</v>
      </c>
      <c r="E3126" s="20" t="str">
        <f t="shared" si="208"/>
        <v>04 0046</v>
      </c>
      <c r="F3126" s="28" t="s">
        <v>8978</v>
      </c>
      <c r="G3126" s="21" t="str">
        <f>VLOOKUP(E3126,'FILIAIS PETZ'!A:E,5,0)</f>
        <v>PETZ CIDADE JARDIM</v>
      </c>
      <c r="H3126" s="20" t="str">
        <f>VLOOKUP(E3126,'FILIAIS PETZ'!A:D,4,0)</f>
        <v>CDJD-SP</v>
      </c>
      <c r="I3126" s="54">
        <v>45426</v>
      </c>
      <c r="J3126" s="9">
        <v>910311</v>
      </c>
      <c r="K3126" s="9" t="s">
        <v>9035</v>
      </c>
      <c r="L3126" s="83" t="s">
        <v>10724</v>
      </c>
      <c r="M3126" s="85">
        <v>45432</v>
      </c>
      <c r="N3126" s="85">
        <v>45455</v>
      </c>
      <c r="O3126" s="85">
        <v>45433</v>
      </c>
      <c r="P3126" s="91" t="s">
        <v>4990</v>
      </c>
      <c r="Q3126" s="84">
        <v>3</v>
      </c>
      <c r="R3126" s="91">
        <v>1</v>
      </c>
      <c r="S3126" s="84">
        <v>8</v>
      </c>
      <c r="T3126" s="84" t="s">
        <v>32</v>
      </c>
      <c r="U3126" s="84">
        <v>11002</v>
      </c>
      <c r="V3126" s="84">
        <v>11002</v>
      </c>
      <c r="W3126" s="84" t="s">
        <v>5057</v>
      </c>
      <c r="X3126" s="84" t="s">
        <v>4985</v>
      </c>
      <c r="Y3126" s="9" t="s">
        <v>4997</v>
      </c>
      <c r="Z3126" s="9" t="s">
        <v>4993</v>
      </c>
      <c r="AA3126" s="9" t="s">
        <v>4989</v>
      </c>
      <c r="AB3126" s="9" t="s">
        <v>12941</v>
      </c>
      <c r="AC3126" s="84" t="s">
        <v>5006</v>
      </c>
      <c r="AD3126" s="29"/>
      <c r="AE3126" s="20" t="str">
        <f>VLOOKUP(E3126,'FILIAIS PETZ'!A:Q,17,0)</f>
        <v>SP2</v>
      </c>
      <c r="AF3126" s="20" t="str">
        <f>VLOOKUP(E3126,'FILIAIS PETZ'!A:Q,3,0)</f>
        <v>FELICIO</v>
      </c>
      <c r="AG3126" s="20" t="str">
        <f>VLOOKUP(E3126,'FILIAIS PETZ'!A:Q,2,0)</f>
        <v>R3</v>
      </c>
      <c r="AH3126" s="75">
        <v>460</v>
      </c>
      <c r="AI3126" s="16" t="s">
        <v>10725</v>
      </c>
      <c r="AJ3126" s="43">
        <f>VLOOKUP(E3126,'FILIAIS PETZ'!$A$2:$K$2000,11,0)</f>
        <v>18328118004520</v>
      </c>
      <c r="AK3126" s="44">
        <v>18328118004520</v>
      </c>
    </row>
    <row r="3127" spans="1:37" s="14" customFormat="1" ht="15" customHeight="1" thickBot="1" x14ac:dyDescent="0.25">
      <c r="A3127" s="9">
        <f t="shared" ref="A3127:A3132" si="209">J3127</f>
        <v>910745</v>
      </c>
      <c r="B3127" s="18">
        <f>VLOOKUP(C3127,FORNECEDORES!D:E,2,0)</f>
        <v>3816</v>
      </c>
      <c r="C3127" s="19" t="str">
        <f>VLOOKUP(D3127,FORNECEDORES!A:D,4,0)</f>
        <v>00.059.799/0001-91</v>
      </c>
      <c r="D3127" s="13" t="s">
        <v>4013</v>
      </c>
      <c r="E3127" s="20" t="str">
        <f t="shared" si="208"/>
        <v>04 0165</v>
      </c>
      <c r="F3127" s="28" t="s">
        <v>4935</v>
      </c>
      <c r="G3127" s="21" t="str">
        <f>VLOOKUP(E3127,'FILIAIS PETZ'!A:E,5,0)</f>
        <v>PETZ CARAPICUIBA</v>
      </c>
      <c r="H3127" s="20" t="str">
        <f>VLOOKUP(E3127,'FILIAIS PETZ'!A:D,4,0)</f>
        <v>CPIC-SP</v>
      </c>
      <c r="I3127" s="54">
        <v>45427</v>
      </c>
      <c r="J3127" s="9">
        <v>910745</v>
      </c>
      <c r="K3127" s="9" t="s">
        <v>5858</v>
      </c>
      <c r="L3127" s="83" t="s">
        <v>8543</v>
      </c>
      <c r="M3127" s="85">
        <v>45471</v>
      </c>
      <c r="N3127" s="85">
        <v>45511</v>
      </c>
      <c r="O3127" s="85">
        <v>45481</v>
      </c>
      <c r="P3127" s="91" t="s">
        <v>4990</v>
      </c>
      <c r="Q3127" s="84">
        <v>3</v>
      </c>
      <c r="R3127" s="91">
        <v>1</v>
      </c>
      <c r="S3127" s="84">
        <v>8</v>
      </c>
      <c r="T3127" s="84" t="s">
        <v>32</v>
      </c>
      <c r="U3127" s="84">
        <v>11002</v>
      </c>
      <c r="V3127" s="84">
        <v>11002</v>
      </c>
      <c r="W3127" s="84" t="s">
        <v>5065</v>
      </c>
      <c r="X3127" s="84" t="s">
        <v>4996</v>
      </c>
      <c r="Y3127" s="9" t="s">
        <v>4993</v>
      </c>
      <c r="Z3127" s="9" t="s">
        <v>4993</v>
      </c>
      <c r="AA3127" s="9" t="s">
        <v>5068</v>
      </c>
      <c r="AB3127" s="9" t="s">
        <v>5005</v>
      </c>
      <c r="AC3127" s="84" t="s">
        <v>5006</v>
      </c>
      <c r="AD3127" s="29">
        <v>800000263</v>
      </c>
      <c r="AE3127" s="20" t="str">
        <f>VLOOKUP(E3127,'FILIAIS PETZ'!A:Q,17,0)</f>
        <v>SP7</v>
      </c>
      <c r="AF3127" s="20" t="str">
        <f>VLOOKUP(E3127,'FILIAIS PETZ'!A:Q,3,0)</f>
        <v>FELICIO</v>
      </c>
      <c r="AG3127" s="20" t="str">
        <f>VLOOKUP(E3127,'FILIAIS PETZ'!A:Q,2,0)</f>
        <v>R3</v>
      </c>
      <c r="AH3127" s="75">
        <v>9868.4</v>
      </c>
      <c r="AI3127" s="16" t="s">
        <v>7631</v>
      </c>
      <c r="AJ3127" s="43">
        <f>VLOOKUP(E3127,'FILIAIS PETZ'!$A$2:$K$2000,11,0)</f>
        <v>18328118015726</v>
      </c>
      <c r="AK3127" s="44">
        <f t="shared" ref="AK3127:AK3132" si="210">AJ3127</f>
        <v>18328118015726</v>
      </c>
    </row>
    <row r="3128" spans="1:37" s="14" customFormat="1" ht="15" customHeight="1" thickBot="1" x14ac:dyDescent="0.25">
      <c r="A3128" s="9">
        <f t="shared" si="209"/>
        <v>910749</v>
      </c>
      <c r="B3128" s="18">
        <f>VLOOKUP(C3128,FORNECEDORES!D:E,2,0)</f>
        <v>3816</v>
      </c>
      <c r="C3128" s="19" t="str">
        <f>VLOOKUP(D3128,FORNECEDORES!A:D,4,0)</f>
        <v>00.059.799/0001-91</v>
      </c>
      <c r="D3128" s="13" t="s">
        <v>4013</v>
      </c>
      <c r="E3128" s="20" t="str">
        <f t="shared" si="208"/>
        <v>04 0165</v>
      </c>
      <c r="F3128" s="28" t="s">
        <v>4935</v>
      </c>
      <c r="G3128" s="21" t="str">
        <f>VLOOKUP(E3128,'FILIAIS PETZ'!A:E,5,0)</f>
        <v>PETZ CARAPICUIBA</v>
      </c>
      <c r="H3128" s="20" t="str">
        <f>VLOOKUP(E3128,'FILIAIS PETZ'!A:D,4,0)</f>
        <v>CPIC-SP</v>
      </c>
      <c r="I3128" s="54">
        <v>45427</v>
      </c>
      <c r="J3128" s="9">
        <v>910749</v>
      </c>
      <c r="K3128" s="9" t="s">
        <v>5858</v>
      </c>
      <c r="L3128" s="83" t="s">
        <v>8100</v>
      </c>
      <c r="M3128" s="85">
        <v>45449</v>
      </c>
      <c r="N3128" s="85">
        <v>45476</v>
      </c>
      <c r="O3128" s="85">
        <v>45455</v>
      </c>
      <c r="P3128" s="91" t="s">
        <v>4982</v>
      </c>
      <c r="Q3128" s="84">
        <v>3</v>
      </c>
      <c r="R3128" s="91">
        <v>1</v>
      </c>
      <c r="S3128" s="84">
        <v>8</v>
      </c>
      <c r="T3128" s="84" t="s">
        <v>32</v>
      </c>
      <c r="U3128" s="84">
        <v>11002</v>
      </c>
      <c r="V3128" s="84">
        <v>11002</v>
      </c>
      <c r="W3128" s="84" t="s">
        <v>5065</v>
      </c>
      <c r="X3128" s="84" t="s">
        <v>4996</v>
      </c>
      <c r="Y3128" s="9" t="s">
        <v>4993</v>
      </c>
      <c r="Z3128" s="9" t="s">
        <v>4993</v>
      </c>
      <c r="AA3128" s="9" t="s">
        <v>5068</v>
      </c>
      <c r="AB3128" s="9" t="s">
        <v>5005</v>
      </c>
      <c r="AC3128" s="84" t="s">
        <v>4988</v>
      </c>
      <c r="AD3128" s="29">
        <v>800000263</v>
      </c>
      <c r="AE3128" s="20" t="str">
        <f>VLOOKUP(E3128,'FILIAIS PETZ'!A:Q,17,0)</f>
        <v>SP7</v>
      </c>
      <c r="AF3128" s="20" t="str">
        <f>VLOOKUP(E3128,'FILIAIS PETZ'!A:Q,3,0)</f>
        <v>FELICIO</v>
      </c>
      <c r="AG3128" s="20" t="str">
        <f>VLOOKUP(E3128,'FILIAIS PETZ'!A:Q,2,0)</f>
        <v>R3</v>
      </c>
      <c r="AH3128" s="75">
        <v>600</v>
      </c>
      <c r="AI3128" s="16" t="s">
        <v>7632</v>
      </c>
      <c r="AJ3128" s="43">
        <f>VLOOKUP(E3128,'FILIAIS PETZ'!$A$2:$K$2000,11,0)</f>
        <v>18328118015726</v>
      </c>
      <c r="AK3128" s="44">
        <f t="shared" si="210"/>
        <v>18328118015726</v>
      </c>
    </row>
    <row r="3129" spans="1:37" s="14" customFormat="1" ht="15" customHeight="1" thickBot="1" x14ac:dyDescent="0.25">
      <c r="A3129" s="9">
        <f t="shared" si="209"/>
        <v>910758</v>
      </c>
      <c r="B3129" s="18">
        <f>VLOOKUP(C3129,FORNECEDORES!D:E,2,0)</f>
        <v>3816</v>
      </c>
      <c r="C3129" s="19" t="str">
        <f>VLOOKUP(D3129,FORNECEDORES!A:D,4,0)</f>
        <v>00.059.799/0001-91</v>
      </c>
      <c r="D3129" s="13" t="s">
        <v>4013</v>
      </c>
      <c r="E3129" s="20" t="str">
        <f t="shared" si="208"/>
        <v>04 0166</v>
      </c>
      <c r="F3129" s="28" t="s">
        <v>4932</v>
      </c>
      <c r="G3129" s="21" t="str">
        <f>VLOOKUP(E3129,'FILIAIS PETZ'!A:E,5,0)</f>
        <v>PETZ SOROCABA TAUSTE</v>
      </c>
      <c r="H3129" s="20" t="str">
        <f>VLOOKUP(E3129,'FILIAIS PETZ'!A:D,4,0)</f>
        <v>SOTT-SP</v>
      </c>
      <c r="I3129" s="54">
        <v>45427</v>
      </c>
      <c r="J3129" s="9">
        <v>910758</v>
      </c>
      <c r="K3129" s="9"/>
      <c r="L3129" s="83"/>
      <c r="M3129" s="85"/>
      <c r="N3129" s="85"/>
      <c r="O3129" s="85"/>
      <c r="P3129" s="91" t="s">
        <v>4982</v>
      </c>
      <c r="Q3129" s="84">
        <v>3</v>
      </c>
      <c r="R3129" s="91">
        <v>1</v>
      </c>
      <c r="S3129" s="84">
        <v>8</v>
      </c>
      <c r="T3129" s="84" t="s">
        <v>32</v>
      </c>
      <c r="U3129" s="84">
        <v>11002</v>
      </c>
      <c r="V3129" s="84">
        <v>11002</v>
      </c>
      <c r="W3129" s="84" t="s">
        <v>5065</v>
      </c>
      <c r="X3129" s="84" t="s">
        <v>4996</v>
      </c>
      <c r="Y3129" s="9" t="s">
        <v>4993</v>
      </c>
      <c r="Z3129" s="9" t="s">
        <v>4993</v>
      </c>
      <c r="AA3129" s="9" t="s">
        <v>5068</v>
      </c>
      <c r="AB3129" s="9" t="s">
        <v>5005</v>
      </c>
      <c r="AC3129" s="84" t="s">
        <v>4988</v>
      </c>
      <c r="AD3129" s="29">
        <v>800000263</v>
      </c>
      <c r="AE3129" s="20" t="str">
        <f>VLOOKUP(E3129,'FILIAIS PETZ'!A:Q,17,0)</f>
        <v>SP7</v>
      </c>
      <c r="AF3129" s="20" t="str">
        <f>VLOOKUP(E3129,'FILIAIS PETZ'!A:Q,3,0)</f>
        <v>FELICIO</v>
      </c>
      <c r="AG3129" s="20" t="str">
        <f>VLOOKUP(E3129,'FILIAIS PETZ'!A:Q,2,0)</f>
        <v>R3</v>
      </c>
      <c r="AH3129" s="75">
        <v>4935.3599999999997</v>
      </c>
      <c r="AI3129" s="16" t="s">
        <v>7631</v>
      </c>
      <c r="AJ3129" s="43">
        <f>VLOOKUP(E3129,'FILIAIS PETZ'!$A$2:$K$2000,11,0)</f>
        <v>18328118015998</v>
      </c>
      <c r="AK3129" s="44">
        <f t="shared" si="210"/>
        <v>18328118015998</v>
      </c>
    </row>
    <row r="3130" spans="1:37" s="14" customFormat="1" ht="15" customHeight="1" thickBot="1" x14ac:dyDescent="0.25">
      <c r="A3130" s="9">
        <f t="shared" si="209"/>
        <v>910760</v>
      </c>
      <c r="B3130" s="18">
        <f>VLOOKUP(C3130,FORNECEDORES!D:E,2,0)</f>
        <v>3816</v>
      </c>
      <c r="C3130" s="19" t="str">
        <f>VLOOKUP(D3130,FORNECEDORES!A:D,4,0)</f>
        <v>00.059.799/0001-91</v>
      </c>
      <c r="D3130" s="13" t="s">
        <v>4013</v>
      </c>
      <c r="E3130" s="20" t="str">
        <f t="shared" si="208"/>
        <v>04 0166</v>
      </c>
      <c r="F3130" s="28" t="s">
        <v>4932</v>
      </c>
      <c r="G3130" s="21" t="str">
        <f>VLOOKUP(E3130,'FILIAIS PETZ'!A:E,5,0)</f>
        <v>PETZ SOROCABA TAUSTE</v>
      </c>
      <c r="H3130" s="20" t="str">
        <f>VLOOKUP(E3130,'FILIAIS PETZ'!A:D,4,0)</f>
        <v>SOTT-SP</v>
      </c>
      <c r="I3130" s="54">
        <v>45427</v>
      </c>
      <c r="J3130" s="9">
        <v>910760</v>
      </c>
      <c r="K3130" s="9" t="s">
        <v>5858</v>
      </c>
      <c r="L3130" s="83" t="s">
        <v>8099</v>
      </c>
      <c r="M3130" s="85">
        <v>45449</v>
      </c>
      <c r="N3130" s="85">
        <v>45476</v>
      </c>
      <c r="O3130" s="85">
        <v>45455</v>
      </c>
      <c r="P3130" s="91" t="s">
        <v>4982</v>
      </c>
      <c r="Q3130" s="84">
        <v>3</v>
      </c>
      <c r="R3130" s="91">
        <v>1</v>
      </c>
      <c r="S3130" s="84">
        <v>8</v>
      </c>
      <c r="T3130" s="84" t="s">
        <v>32</v>
      </c>
      <c r="U3130" s="84">
        <v>11002</v>
      </c>
      <c r="V3130" s="84">
        <v>11002</v>
      </c>
      <c r="W3130" s="84" t="s">
        <v>5065</v>
      </c>
      <c r="X3130" s="84" t="s">
        <v>4996</v>
      </c>
      <c r="Y3130" s="9" t="s">
        <v>4993</v>
      </c>
      <c r="Z3130" s="9" t="s">
        <v>4993</v>
      </c>
      <c r="AA3130" s="9" t="s">
        <v>5068</v>
      </c>
      <c r="AB3130" s="9" t="s">
        <v>5005</v>
      </c>
      <c r="AC3130" s="84" t="s">
        <v>4988</v>
      </c>
      <c r="AD3130" s="29">
        <v>800000263</v>
      </c>
      <c r="AE3130" s="20" t="str">
        <f>VLOOKUP(E3130,'FILIAIS PETZ'!A:Q,17,0)</f>
        <v>SP7</v>
      </c>
      <c r="AF3130" s="20" t="str">
        <f>VLOOKUP(E3130,'FILIAIS PETZ'!A:Q,3,0)</f>
        <v>FELICIO</v>
      </c>
      <c r="AG3130" s="20" t="str">
        <f>VLOOKUP(E3130,'FILIAIS PETZ'!A:Q,2,0)</f>
        <v>R3</v>
      </c>
      <c r="AH3130" s="75">
        <v>800</v>
      </c>
      <c r="AI3130" s="16" t="s">
        <v>7632</v>
      </c>
      <c r="AJ3130" s="43">
        <f>VLOOKUP(E3130,'FILIAIS PETZ'!$A$2:$K$2000,11,0)</f>
        <v>18328118015998</v>
      </c>
      <c r="AK3130" s="44">
        <f t="shared" si="210"/>
        <v>18328118015998</v>
      </c>
    </row>
    <row r="3131" spans="1:37" s="14" customFormat="1" ht="15" customHeight="1" thickBot="1" x14ac:dyDescent="0.25">
      <c r="A3131" s="9">
        <f t="shared" si="209"/>
        <v>910806</v>
      </c>
      <c r="B3131" s="18">
        <f>VLOOKUP(C3131,FORNECEDORES!D:E,2,0)</f>
        <v>223099</v>
      </c>
      <c r="C3131" s="19" t="str">
        <f>VLOOKUP(D3131,FORNECEDORES!A:D,4,0)</f>
        <v>33.782.083/0001-77</v>
      </c>
      <c r="D3131" s="13" t="s">
        <v>3652</v>
      </c>
      <c r="E3131" s="20" t="str">
        <f t="shared" si="208"/>
        <v>04 0139</v>
      </c>
      <c r="F3131" s="28" t="s">
        <v>4978</v>
      </c>
      <c r="G3131" s="21" t="str">
        <f>VLOOKUP(E3131,'FILIAIS PETZ'!A:E,5,0)</f>
        <v>PETZ PALMAS</v>
      </c>
      <c r="H3131" s="20" t="str">
        <f>VLOOKUP(E3131,'FILIAIS PETZ'!A:D,4,0)</f>
        <v>PMAS-TO</v>
      </c>
      <c r="I3131" s="54">
        <v>45427</v>
      </c>
      <c r="J3131" s="9">
        <v>910806</v>
      </c>
      <c r="K3131" s="9" t="s">
        <v>5858</v>
      </c>
      <c r="L3131" s="83" t="s">
        <v>7752</v>
      </c>
      <c r="M3131" s="85">
        <v>45432</v>
      </c>
      <c r="N3131" s="85">
        <v>45455</v>
      </c>
      <c r="O3131" s="85">
        <v>45433</v>
      </c>
      <c r="P3131" s="91" t="s">
        <v>4990</v>
      </c>
      <c r="Q3131" s="84">
        <v>3</v>
      </c>
      <c r="R3131" s="91">
        <v>1</v>
      </c>
      <c r="S3131" s="84">
        <v>8</v>
      </c>
      <c r="T3131" s="84" t="s">
        <v>32</v>
      </c>
      <c r="U3131" s="84">
        <v>11002</v>
      </c>
      <c r="V3131" s="84">
        <v>11002</v>
      </c>
      <c r="W3131" s="84" t="s">
        <v>5039</v>
      </c>
      <c r="X3131" s="84" t="s">
        <v>4985</v>
      </c>
      <c r="Y3131" s="10" t="s">
        <v>4993</v>
      </c>
      <c r="Z3131" s="10" t="s">
        <v>4993</v>
      </c>
      <c r="AA3131" s="10" t="s">
        <v>4989</v>
      </c>
      <c r="AB3131" s="10" t="s">
        <v>12941</v>
      </c>
      <c r="AC3131" s="84" t="s">
        <v>5006</v>
      </c>
      <c r="AD3131" s="29"/>
      <c r="AE3131" s="20" t="str">
        <f>VLOOKUP(E3131,'FILIAIS PETZ'!A:Q,17,0)</f>
        <v>CO-2</v>
      </c>
      <c r="AF3131" s="20" t="str">
        <f>VLOOKUP(E3131,'FILIAIS PETZ'!A:Q,3,0)</f>
        <v>FELICIO</v>
      </c>
      <c r="AG3131" s="20" t="str">
        <f>VLOOKUP(E3131,'FILIAIS PETZ'!A:Q,2,0)</f>
        <v>R3</v>
      </c>
      <c r="AH3131" s="75">
        <v>1400</v>
      </c>
      <c r="AI3131" s="16" t="s">
        <v>7633</v>
      </c>
      <c r="AJ3131" s="43">
        <f>VLOOKUP(E3131,'FILIAIS PETZ'!$A$2:$K$2000,11,0)</f>
        <v>18328118014088</v>
      </c>
      <c r="AK3131" s="44">
        <f t="shared" si="210"/>
        <v>18328118014088</v>
      </c>
    </row>
    <row r="3132" spans="1:37" s="14" customFormat="1" ht="15" customHeight="1" thickBot="1" x14ac:dyDescent="0.25">
      <c r="A3132" s="9">
        <f t="shared" si="209"/>
        <v>911142</v>
      </c>
      <c r="B3132" s="18">
        <f>VLOOKUP(C3132,FORNECEDORES!D:E,2,0)</f>
        <v>24422</v>
      </c>
      <c r="C3132" s="19" t="str">
        <f>VLOOKUP(D3132,FORNECEDORES!A:D,4,0)</f>
        <v>00.865.512/0001-10</v>
      </c>
      <c r="D3132" s="13" t="s">
        <v>1214</v>
      </c>
      <c r="E3132" s="20" t="str">
        <f t="shared" si="208"/>
        <v>04 0073</v>
      </c>
      <c r="F3132" s="28" t="s">
        <v>4953</v>
      </c>
      <c r="G3132" s="21" t="str">
        <f>VLOOKUP(E3132,'FILIAIS PETZ'!A:E,5,0)</f>
        <v>PETZ CAMPO GRANDE</v>
      </c>
      <c r="H3132" s="20" t="str">
        <f>VLOOKUP(E3132,'FILIAIS PETZ'!A:D,4,0)</f>
        <v>CGDE-MS</v>
      </c>
      <c r="I3132" s="54">
        <v>45427</v>
      </c>
      <c r="J3132" s="9">
        <v>911142</v>
      </c>
      <c r="K3132" s="9" t="s">
        <v>5858</v>
      </c>
      <c r="L3132" s="83" t="s">
        <v>7979</v>
      </c>
      <c r="M3132" s="85">
        <v>45450</v>
      </c>
      <c r="N3132" s="85">
        <v>45469</v>
      </c>
      <c r="O3132" s="85">
        <v>45450</v>
      </c>
      <c r="P3132" s="91" t="s">
        <v>4982</v>
      </c>
      <c r="Q3132" s="84">
        <v>3</v>
      </c>
      <c r="R3132" s="91">
        <v>1</v>
      </c>
      <c r="S3132" s="84">
        <v>8</v>
      </c>
      <c r="T3132" s="84" t="s">
        <v>32</v>
      </c>
      <c r="U3132" s="84">
        <v>11002</v>
      </c>
      <c r="V3132" s="84">
        <v>11002</v>
      </c>
      <c r="W3132" s="84" t="s">
        <v>5057</v>
      </c>
      <c r="X3132" s="84" t="s">
        <v>4985</v>
      </c>
      <c r="Y3132" s="9" t="s">
        <v>4993</v>
      </c>
      <c r="Z3132" s="9" t="s">
        <v>4993</v>
      </c>
      <c r="AA3132" s="9" t="s">
        <v>4989</v>
      </c>
      <c r="AB3132" s="9" t="s">
        <v>5005</v>
      </c>
      <c r="AC3132" s="84" t="s">
        <v>4988</v>
      </c>
      <c r="AD3132" s="29">
        <v>800000249</v>
      </c>
      <c r="AE3132" s="20" t="str">
        <f>VLOOKUP(E3132,'FILIAIS PETZ'!A:Q,17,0)</f>
        <v>CO-1</v>
      </c>
      <c r="AF3132" s="20" t="str">
        <f>VLOOKUP(E3132,'FILIAIS PETZ'!A:Q,3,0)</f>
        <v>FELICIO</v>
      </c>
      <c r="AG3132" s="20" t="str">
        <f>VLOOKUP(E3132,'FILIAIS PETZ'!A:Q,2,0)</f>
        <v>R3</v>
      </c>
      <c r="AH3132" s="75">
        <v>27923.07</v>
      </c>
      <c r="AI3132" s="16" t="s">
        <v>7644</v>
      </c>
      <c r="AJ3132" s="43">
        <f>VLOOKUP(E3132,'FILIAIS PETZ'!$A$2:$K$2000,11,0)</f>
        <v>18328118007383</v>
      </c>
      <c r="AK3132" s="44">
        <f t="shared" si="210"/>
        <v>18328118007383</v>
      </c>
    </row>
    <row r="3133" spans="1:37" s="14" customFormat="1" ht="15" customHeight="1" thickBot="1" x14ac:dyDescent="0.25">
      <c r="A3133" s="9">
        <v>910724</v>
      </c>
      <c r="B3133" s="18">
        <f>VLOOKUP(C3133,FORNECEDORES!D:E,2,0)</f>
        <v>14456</v>
      </c>
      <c r="C3133" s="19" t="str">
        <f>VLOOKUP(D3133,FORNECEDORES!A:D,4,0)</f>
        <v>29.274.777/0001-26</v>
      </c>
      <c r="D3133" s="13" t="s">
        <v>2689</v>
      </c>
      <c r="E3133" s="20" t="str">
        <f t="shared" si="208"/>
        <v>04 0067</v>
      </c>
      <c r="F3133" s="28" t="s">
        <v>8611</v>
      </c>
      <c r="G3133" s="21" t="str">
        <f>VLOOKUP(E3133,'FILIAIS PETZ'!A:E,5,0)</f>
        <v>PETZ EXTRA RICARDO JAFET</v>
      </c>
      <c r="H3133" s="20" t="str">
        <f>VLOOKUP(E3133,'FILIAIS PETZ'!A:D,4,0)</f>
        <v>RJAF-SP</v>
      </c>
      <c r="I3133" s="54">
        <v>45427</v>
      </c>
      <c r="J3133" s="9">
        <v>910724</v>
      </c>
      <c r="K3133" s="9" t="s">
        <v>9035</v>
      </c>
      <c r="L3133" s="83" t="s">
        <v>10726</v>
      </c>
      <c r="M3133" s="85">
        <v>45427</v>
      </c>
      <c r="N3133" s="85">
        <v>45448</v>
      </c>
      <c r="O3133" s="85">
        <v>45430</v>
      </c>
      <c r="P3133" s="91" t="s">
        <v>4990</v>
      </c>
      <c r="Q3133" s="84">
        <v>3</v>
      </c>
      <c r="R3133" s="91">
        <v>1</v>
      </c>
      <c r="S3133" s="84">
        <v>8</v>
      </c>
      <c r="T3133" s="84" t="s">
        <v>32</v>
      </c>
      <c r="U3133" s="84">
        <v>11002</v>
      </c>
      <c r="V3133" s="84">
        <v>11002</v>
      </c>
      <c r="W3133" s="84" t="s">
        <v>5119</v>
      </c>
      <c r="X3133" s="84" t="s">
        <v>4985</v>
      </c>
      <c r="Y3133" s="9" t="s">
        <v>4997</v>
      </c>
      <c r="Z3133" s="9" t="s">
        <v>4993</v>
      </c>
      <c r="AA3133" s="9" t="s">
        <v>4989</v>
      </c>
      <c r="AB3133" s="9" t="s">
        <v>12941</v>
      </c>
      <c r="AC3133" s="84" t="s">
        <v>5006</v>
      </c>
      <c r="AD3133" s="29"/>
      <c r="AE3133" s="20" t="str">
        <f>VLOOKUP(E3133,'FILIAIS PETZ'!A:Q,17,0)</f>
        <v>SP2</v>
      </c>
      <c r="AF3133" s="20" t="str">
        <f>VLOOKUP(E3133,'FILIAIS PETZ'!A:Q,3,0)</f>
        <v>FELICIO</v>
      </c>
      <c r="AG3133" s="20" t="str">
        <f>VLOOKUP(E3133,'FILIAIS PETZ'!A:Q,2,0)</f>
        <v>R3</v>
      </c>
      <c r="AH3133" s="75">
        <v>590</v>
      </c>
      <c r="AI3133" s="16" t="s">
        <v>10727</v>
      </c>
      <c r="AJ3133" s="43">
        <f>VLOOKUP(E3133,'FILIAIS PETZ'!$A$2:$K$2000,11,0)</f>
        <v>18328118006573</v>
      </c>
      <c r="AK3133" s="44">
        <v>18328118006573</v>
      </c>
    </row>
    <row r="3134" spans="1:37" s="14" customFormat="1" ht="15" customHeight="1" thickBot="1" x14ac:dyDescent="0.25">
      <c r="A3134" s="9">
        <v>910678</v>
      </c>
      <c r="B3134" s="18">
        <f>VLOOKUP(C3134,FORNECEDORES!D:E,2,0)</f>
        <v>14456</v>
      </c>
      <c r="C3134" s="19" t="str">
        <f>VLOOKUP(D3134,FORNECEDORES!A:D,4,0)</f>
        <v>29.274.777/0001-26</v>
      </c>
      <c r="D3134" s="13" t="s">
        <v>2689</v>
      </c>
      <c r="E3134" s="20" t="str">
        <f t="shared" si="208"/>
        <v>04 0247</v>
      </c>
      <c r="F3134" s="28" t="s">
        <v>8967</v>
      </c>
      <c r="G3134" s="21" t="str">
        <f>VLOOKUP(E3134,'FILIAIS PETZ'!A:E,5,0)</f>
        <v>PETZ AV GOIÁS</v>
      </c>
      <c r="H3134" s="20" t="str">
        <f>VLOOKUP(E3134,'FILIAIS PETZ'!A:D,4,0)</f>
        <v>AVGO-SP</v>
      </c>
      <c r="I3134" s="54">
        <v>45427</v>
      </c>
      <c r="J3134" s="9">
        <v>910678</v>
      </c>
      <c r="K3134" s="9" t="s">
        <v>9035</v>
      </c>
      <c r="L3134" s="83" t="s">
        <v>10728</v>
      </c>
      <c r="M3134" s="85">
        <v>45427</v>
      </c>
      <c r="N3134" s="85">
        <v>45448</v>
      </c>
      <c r="O3134" s="85">
        <v>45430</v>
      </c>
      <c r="P3134" s="91" t="s">
        <v>4990</v>
      </c>
      <c r="Q3134" s="84">
        <v>3</v>
      </c>
      <c r="R3134" s="91">
        <v>1</v>
      </c>
      <c r="S3134" s="84">
        <v>8</v>
      </c>
      <c r="T3134" s="84" t="s">
        <v>32</v>
      </c>
      <c r="U3134" s="84">
        <v>11002</v>
      </c>
      <c r="V3134" s="84">
        <v>11002</v>
      </c>
      <c r="W3134" s="84" t="s">
        <v>5019</v>
      </c>
      <c r="X3134" s="84" t="s">
        <v>4985</v>
      </c>
      <c r="Y3134" s="9" t="s">
        <v>4997</v>
      </c>
      <c r="Z3134" s="9" t="s">
        <v>4993</v>
      </c>
      <c r="AA3134" s="9" t="s">
        <v>4989</v>
      </c>
      <c r="AB3134" s="9" t="s">
        <v>12941</v>
      </c>
      <c r="AC3134" s="84" t="s">
        <v>5006</v>
      </c>
      <c r="AD3134" s="29"/>
      <c r="AE3134" s="20" t="str">
        <f>VLOOKUP(E3134,'FILIAIS PETZ'!A:Q,17,0)</f>
        <v>SP3</v>
      </c>
      <c r="AF3134" s="20" t="str">
        <f>VLOOKUP(E3134,'FILIAIS PETZ'!A:Q,3,0)</f>
        <v>FELICIO</v>
      </c>
      <c r="AG3134" s="20" t="str">
        <f>VLOOKUP(E3134,'FILIAIS PETZ'!A:Q,2,0)</f>
        <v>R3</v>
      </c>
      <c r="AH3134" s="75">
        <v>790</v>
      </c>
      <c r="AI3134" s="16" t="s">
        <v>10729</v>
      </c>
      <c r="AJ3134" s="43" t="str">
        <f>VLOOKUP(E3134,'FILIAIS PETZ'!$A$2:$K$2000,11,0)</f>
        <v>18.328.118/0236-64</v>
      </c>
      <c r="AK3134" s="44" t="s">
        <v>9093</v>
      </c>
    </row>
    <row r="3135" spans="1:37" s="14" customFormat="1" ht="15" customHeight="1" thickBot="1" x14ac:dyDescent="0.25">
      <c r="A3135" s="9">
        <v>910731</v>
      </c>
      <c r="B3135" s="18">
        <f>VLOOKUP(C3135,FORNECEDORES!D:E,2,0)</f>
        <v>14456</v>
      </c>
      <c r="C3135" s="19" t="str">
        <f>VLOOKUP(D3135,FORNECEDORES!A:D,4,0)</f>
        <v>29.274.777/0001-26</v>
      </c>
      <c r="D3135" s="13" t="s">
        <v>2689</v>
      </c>
      <c r="E3135" s="20" t="str">
        <f t="shared" si="208"/>
        <v>04 0010</v>
      </c>
      <c r="F3135" s="28" t="s">
        <v>8983</v>
      </c>
      <c r="G3135" s="21" t="str">
        <f>VLOOKUP(E3135,'FILIAIS PETZ'!A:E,5,0)</f>
        <v>PETZ SANTA CECILIA</v>
      </c>
      <c r="H3135" s="20" t="str">
        <f>VLOOKUP(E3135,'FILIAIS PETZ'!A:D,4,0)</f>
        <v>STCE-SP</v>
      </c>
      <c r="I3135" s="54">
        <v>45427</v>
      </c>
      <c r="J3135" s="9">
        <v>910731</v>
      </c>
      <c r="K3135" s="9" t="s">
        <v>9035</v>
      </c>
      <c r="L3135" s="83" t="s">
        <v>10730</v>
      </c>
      <c r="M3135" s="85">
        <v>45427</v>
      </c>
      <c r="N3135" s="85">
        <v>45448</v>
      </c>
      <c r="O3135" s="85">
        <v>45430</v>
      </c>
      <c r="P3135" s="91" t="s">
        <v>4990</v>
      </c>
      <c r="Q3135" s="84">
        <v>3</v>
      </c>
      <c r="R3135" s="91">
        <v>1</v>
      </c>
      <c r="S3135" s="84">
        <v>8</v>
      </c>
      <c r="T3135" s="84" t="s">
        <v>32</v>
      </c>
      <c r="U3135" s="84">
        <v>11002</v>
      </c>
      <c r="V3135" s="84">
        <v>11002</v>
      </c>
      <c r="W3135" s="84" t="s">
        <v>5119</v>
      </c>
      <c r="X3135" s="84" t="s">
        <v>4985</v>
      </c>
      <c r="Y3135" s="9" t="s">
        <v>4997</v>
      </c>
      <c r="Z3135" s="9" t="s">
        <v>4993</v>
      </c>
      <c r="AA3135" s="9" t="s">
        <v>4989</v>
      </c>
      <c r="AB3135" s="9" t="s">
        <v>12941</v>
      </c>
      <c r="AC3135" s="84" t="s">
        <v>5006</v>
      </c>
      <c r="AD3135" s="29"/>
      <c r="AE3135" s="20" t="str">
        <f>VLOOKUP(E3135,'FILIAIS PETZ'!A:Q,17,0)</f>
        <v>SP2</v>
      </c>
      <c r="AF3135" s="20" t="str">
        <f>VLOOKUP(E3135,'FILIAIS PETZ'!A:Q,3,0)</f>
        <v>FELICIO</v>
      </c>
      <c r="AG3135" s="20" t="str">
        <f>VLOOKUP(E3135,'FILIAIS PETZ'!A:Q,2,0)</f>
        <v>R3</v>
      </c>
      <c r="AH3135" s="75">
        <v>2870</v>
      </c>
      <c r="AI3135" s="16" t="s">
        <v>10731</v>
      </c>
      <c r="AJ3135" s="43">
        <f>VLOOKUP(E3135,'FILIAIS PETZ'!$A$2:$K$2000,11,0)</f>
        <v>18328118001938</v>
      </c>
      <c r="AK3135" s="44">
        <v>18328118001938</v>
      </c>
    </row>
    <row r="3136" spans="1:37" s="14" customFormat="1" ht="15" customHeight="1" thickBot="1" x14ac:dyDescent="0.25">
      <c r="A3136" s="9">
        <v>910715</v>
      </c>
      <c r="B3136" s="18">
        <f>VLOOKUP(C3136,FORNECEDORES!D:E,2,0)</f>
        <v>14456</v>
      </c>
      <c r="C3136" s="19" t="str">
        <f>VLOOKUP(D3136,FORNECEDORES!A:D,4,0)</f>
        <v>29.274.777/0001-26</v>
      </c>
      <c r="D3136" s="13" t="s">
        <v>2689</v>
      </c>
      <c r="E3136" s="20" t="str">
        <f t="shared" si="208"/>
        <v>04 0068</v>
      </c>
      <c r="F3136" s="28" t="s">
        <v>8958</v>
      </c>
      <c r="G3136" s="21" t="str">
        <f>VLOOKUP(E3136,'FILIAIS PETZ'!A:E,5,0)</f>
        <v>PETZ PEREIRA BARRETO</v>
      </c>
      <c r="H3136" s="20" t="str">
        <f>VLOOKUP(E3136,'FILIAIS PETZ'!A:D,4,0)</f>
        <v>PBAR-SP</v>
      </c>
      <c r="I3136" s="54">
        <v>45427</v>
      </c>
      <c r="J3136" s="9">
        <v>910715</v>
      </c>
      <c r="K3136" s="9" t="s">
        <v>9035</v>
      </c>
      <c r="L3136" s="83" t="s">
        <v>10732</v>
      </c>
      <c r="M3136" s="85">
        <v>45427</v>
      </c>
      <c r="N3136" s="85">
        <v>45448</v>
      </c>
      <c r="O3136" s="85">
        <v>45430</v>
      </c>
      <c r="P3136" s="91" t="s">
        <v>4990</v>
      </c>
      <c r="Q3136" s="84">
        <v>3</v>
      </c>
      <c r="R3136" s="91">
        <v>1</v>
      </c>
      <c r="S3136" s="84">
        <v>8</v>
      </c>
      <c r="T3136" s="84" t="s">
        <v>32</v>
      </c>
      <c r="U3136" s="84">
        <v>11002</v>
      </c>
      <c r="V3136" s="84">
        <v>11002</v>
      </c>
      <c r="W3136" s="84" t="s">
        <v>5019</v>
      </c>
      <c r="X3136" s="84" t="s">
        <v>4985</v>
      </c>
      <c r="Y3136" s="9" t="s">
        <v>4997</v>
      </c>
      <c r="Z3136" s="9" t="s">
        <v>4993</v>
      </c>
      <c r="AA3136" s="9" t="s">
        <v>4989</v>
      </c>
      <c r="AB3136" s="9" t="s">
        <v>12941</v>
      </c>
      <c r="AC3136" s="84" t="s">
        <v>5006</v>
      </c>
      <c r="AD3136" s="29"/>
      <c r="AE3136" s="20" t="str">
        <f>VLOOKUP(E3136,'FILIAIS PETZ'!A:Q,17,0)</f>
        <v>SP3</v>
      </c>
      <c r="AF3136" s="20" t="str">
        <f>VLOOKUP(E3136,'FILIAIS PETZ'!A:Q,3,0)</f>
        <v>FELICIO</v>
      </c>
      <c r="AG3136" s="20" t="str">
        <f>VLOOKUP(E3136,'FILIAIS PETZ'!A:Q,2,0)</f>
        <v>R3</v>
      </c>
      <c r="AH3136" s="75">
        <v>590</v>
      </c>
      <c r="AI3136" s="16" t="s">
        <v>10733</v>
      </c>
      <c r="AJ3136" s="43">
        <f>VLOOKUP(E3136,'FILIAIS PETZ'!$A$2:$K$2000,11,0)</f>
        <v>18328118007111</v>
      </c>
      <c r="AK3136" s="44">
        <v>18328118007111</v>
      </c>
    </row>
    <row r="3137" spans="1:37" s="14" customFormat="1" ht="15" customHeight="1" thickBot="1" x14ac:dyDescent="0.25">
      <c r="A3137" s="9">
        <v>910677</v>
      </c>
      <c r="B3137" s="18">
        <f>VLOOKUP(C3137,FORNECEDORES!D:E,2,0)</f>
        <v>14456</v>
      </c>
      <c r="C3137" s="19" t="str">
        <f>VLOOKUP(D3137,FORNECEDORES!A:D,4,0)</f>
        <v>29.274.777/0001-26</v>
      </c>
      <c r="D3137" s="13" t="s">
        <v>2689</v>
      </c>
      <c r="E3137" s="20" t="str">
        <f t="shared" si="208"/>
        <v>04 0011</v>
      </c>
      <c r="F3137" s="28" t="s">
        <v>8976</v>
      </c>
      <c r="G3137" s="21" t="str">
        <f>VLOOKUP(E3137,'FILIAIS PETZ'!A:E,5,0)</f>
        <v>PETZ AUGUSTA</v>
      </c>
      <c r="H3137" s="20" t="str">
        <f>VLOOKUP(E3137,'FILIAIS PETZ'!A:D,4,0)</f>
        <v>AUGT-SP</v>
      </c>
      <c r="I3137" s="54">
        <v>45427</v>
      </c>
      <c r="J3137" s="9">
        <v>910677</v>
      </c>
      <c r="K3137" s="9" t="s">
        <v>9035</v>
      </c>
      <c r="L3137" s="83" t="s">
        <v>10734</v>
      </c>
      <c r="M3137" s="85">
        <v>45427</v>
      </c>
      <c r="N3137" s="85">
        <v>45448</v>
      </c>
      <c r="O3137" s="85">
        <v>45430</v>
      </c>
      <c r="P3137" s="91" t="s">
        <v>4990</v>
      </c>
      <c r="Q3137" s="84">
        <v>3</v>
      </c>
      <c r="R3137" s="91">
        <v>1</v>
      </c>
      <c r="S3137" s="84">
        <v>8</v>
      </c>
      <c r="T3137" s="84" t="s">
        <v>32</v>
      </c>
      <c r="U3137" s="84">
        <v>11002</v>
      </c>
      <c r="V3137" s="84">
        <v>11002</v>
      </c>
      <c r="W3137" s="84" t="s">
        <v>5019</v>
      </c>
      <c r="X3137" s="84" t="s">
        <v>4985</v>
      </c>
      <c r="Y3137" s="9" t="s">
        <v>4997</v>
      </c>
      <c r="Z3137" s="9" t="s">
        <v>4993</v>
      </c>
      <c r="AA3137" s="9" t="s">
        <v>4989</v>
      </c>
      <c r="AB3137" s="9" t="s">
        <v>12941</v>
      </c>
      <c r="AC3137" s="84" t="s">
        <v>5006</v>
      </c>
      <c r="AD3137" s="29"/>
      <c r="AE3137" s="20" t="str">
        <f>VLOOKUP(E3137,'FILIAIS PETZ'!A:Q,17,0)</f>
        <v>SP2</v>
      </c>
      <c r="AF3137" s="20" t="str">
        <f>VLOOKUP(E3137,'FILIAIS PETZ'!A:Q,3,0)</f>
        <v>FELICIO</v>
      </c>
      <c r="AG3137" s="20" t="str">
        <f>VLOOKUP(E3137,'FILIAIS PETZ'!A:Q,2,0)</f>
        <v>R3</v>
      </c>
      <c r="AH3137" s="75">
        <v>1490</v>
      </c>
      <c r="AI3137" s="16" t="s">
        <v>10735</v>
      </c>
      <c r="AJ3137" s="43">
        <f>VLOOKUP(E3137,'FILIAIS PETZ'!$A$2:$K$2000,11,0)</f>
        <v>18328118001776</v>
      </c>
      <c r="AK3137" s="44">
        <v>18328118001776</v>
      </c>
    </row>
    <row r="3138" spans="1:37" s="14" customFormat="1" ht="15" customHeight="1" thickBot="1" x14ac:dyDescent="0.25">
      <c r="A3138" s="9">
        <v>910721</v>
      </c>
      <c r="B3138" s="18">
        <f>VLOOKUP(C3138,FORNECEDORES!D:E,2,0)</f>
        <v>14456</v>
      </c>
      <c r="C3138" s="19" t="str">
        <f>VLOOKUP(D3138,FORNECEDORES!A:D,4,0)</f>
        <v>29.274.777/0001-26</v>
      </c>
      <c r="D3138" s="13" t="s">
        <v>2689</v>
      </c>
      <c r="E3138" s="20" t="str">
        <f t="shared" si="208"/>
        <v>04 0059</v>
      </c>
      <c r="F3138" s="28" t="s">
        <v>8714</v>
      </c>
      <c r="G3138" s="21" t="str">
        <f>VLOOKUP(E3138,'FILIAIS PETZ'!A:E,5,0)</f>
        <v>PETZ POMPÉIA</v>
      </c>
      <c r="H3138" s="20" t="str">
        <f>VLOOKUP(E3138,'FILIAIS PETZ'!A:D,4,0)</f>
        <v>POMP-SP</v>
      </c>
      <c r="I3138" s="54">
        <v>45427</v>
      </c>
      <c r="J3138" s="9">
        <v>910721</v>
      </c>
      <c r="K3138" s="9" t="s">
        <v>9035</v>
      </c>
      <c r="L3138" s="83" t="s">
        <v>10736</v>
      </c>
      <c r="M3138" s="85">
        <v>45427</v>
      </c>
      <c r="N3138" s="85">
        <v>45448</v>
      </c>
      <c r="O3138" s="85">
        <v>45430</v>
      </c>
      <c r="P3138" s="91" t="s">
        <v>4990</v>
      </c>
      <c r="Q3138" s="84">
        <v>3</v>
      </c>
      <c r="R3138" s="91">
        <v>1</v>
      </c>
      <c r="S3138" s="84">
        <v>8</v>
      </c>
      <c r="T3138" s="84" t="s">
        <v>32</v>
      </c>
      <c r="U3138" s="84">
        <v>11002</v>
      </c>
      <c r="V3138" s="84">
        <v>11002</v>
      </c>
      <c r="W3138" s="84" t="s">
        <v>5107</v>
      </c>
      <c r="X3138" s="84" t="s">
        <v>4985</v>
      </c>
      <c r="Y3138" s="9" t="s">
        <v>4997</v>
      </c>
      <c r="Z3138" s="9" t="s">
        <v>4993</v>
      </c>
      <c r="AA3138" s="9" t="s">
        <v>4989</v>
      </c>
      <c r="AB3138" s="9" t="s">
        <v>12941</v>
      </c>
      <c r="AC3138" s="84" t="s">
        <v>5006</v>
      </c>
      <c r="AD3138" s="29"/>
      <c r="AE3138" s="20" t="str">
        <f>VLOOKUP(E3138,'FILIAIS PETZ'!A:Q,17,0)</f>
        <v>SP2</v>
      </c>
      <c r="AF3138" s="20" t="str">
        <f>VLOOKUP(E3138,'FILIAIS PETZ'!A:Q,3,0)</f>
        <v>FELICIO</v>
      </c>
      <c r="AG3138" s="20" t="str">
        <f>VLOOKUP(E3138,'FILIAIS PETZ'!A:Q,2,0)</f>
        <v>R3</v>
      </c>
      <c r="AH3138" s="75">
        <v>290</v>
      </c>
      <c r="AI3138" s="16" t="s">
        <v>10737</v>
      </c>
      <c r="AJ3138" s="43">
        <f>VLOOKUP(E3138,'FILIAIS PETZ'!$A$2:$K$2000,11,0)</f>
        <v>18328118005763</v>
      </c>
      <c r="AK3138" s="44">
        <v>18328118005763</v>
      </c>
    </row>
    <row r="3139" spans="1:37" s="14" customFormat="1" ht="15" customHeight="1" thickBot="1" x14ac:dyDescent="0.25">
      <c r="A3139" s="9">
        <v>911046</v>
      </c>
      <c r="B3139" s="18">
        <f>VLOOKUP(C3139,FORNECEDORES!D:E,2,0)</f>
        <v>39969</v>
      </c>
      <c r="C3139" s="19" t="str">
        <f>VLOOKUP(D3139,FORNECEDORES!A:D,4,0)</f>
        <v>23.457.797/0001-56</v>
      </c>
      <c r="D3139" s="13" t="s">
        <v>2466</v>
      </c>
      <c r="E3139" s="20" t="str">
        <f t="shared" si="208"/>
        <v>04 0208</v>
      </c>
      <c r="F3139" s="28" t="s">
        <v>8975</v>
      </c>
      <c r="G3139" s="21" t="str">
        <f>VLOOKUP(E3139,'FILIAIS PETZ'!A:E,5,0)</f>
        <v>PETZ AVENIDA ANGELICA</v>
      </c>
      <c r="H3139" s="20" t="str">
        <f>VLOOKUP(E3139,'FILIAIS PETZ'!A:D,4,0)</f>
        <v>ANGL-SP</v>
      </c>
      <c r="I3139" s="54">
        <v>45427</v>
      </c>
      <c r="J3139" s="9">
        <v>911046</v>
      </c>
      <c r="K3139" s="9" t="s">
        <v>9035</v>
      </c>
      <c r="L3139" s="83" t="s">
        <v>10742</v>
      </c>
      <c r="M3139" s="85">
        <v>45427</v>
      </c>
      <c r="N3139" s="85">
        <v>45455</v>
      </c>
      <c r="O3139" s="85">
        <v>45432</v>
      </c>
      <c r="P3139" s="91" t="s">
        <v>4990</v>
      </c>
      <c r="Q3139" s="84">
        <v>3</v>
      </c>
      <c r="R3139" s="91">
        <v>1</v>
      </c>
      <c r="S3139" s="84">
        <v>8</v>
      </c>
      <c r="T3139" s="84" t="s">
        <v>32</v>
      </c>
      <c r="U3139" s="84">
        <v>11002</v>
      </c>
      <c r="V3139" s="84">
        <v>11002</v>
      </c>
      <c r="W3139" s="84" t="s">
        <v>5019</v>
      </c>
      <c r="X3139" s="84" t="s">
        <v>4985</v>
      </c>
      <c r="Y3139" s="9" t="s">
        <v>4997</v>
      </c>
      <c r="Z3139" s="9" t="s">
        <v>4993</v>
      </c>
      <c r="AA3139" s="9" t="s">
        <v>4989</v>
      </c>
      <c r="AB3139" s="9" t="s">
        <v>12941</v>
      </c>
      <c r="AC3139" s="84" t="s">
        <v>5006</v>
      </c>
      <c r="AD3139" s="29"/>
      <c r="AE3139" s="20" t="str">
        <f>VLOOKUP(E3139,'FILIAIS PETZ'!A:Q,17,0)</f>
        <v>SP2</v>
      </c>
      <c r="AF3139" s="20" t="str">
        <f>VLOOKUP(E3139,'FILIAIS PETZ'!A:Q,3,0)</f>
        <v>FELICIO</v>
      </c>
      <c r="AG3139" s="20" t="str">
        <f>VLOOKUP(E3139,'FILIAIS PETZ'!A:Q,2,0)</f>
        <v>R3</v>
      </c>
      <c r="AH3139" s="75">
        <v>250</v>
      </c>
      <c r="AI3139" s="16" t="s">
        <v>10743</v>
      </c>
      <c r="AJ3139" s="43">
        <f>VLOOKUP(E3139,'FILIAIS PETZ'!$A$2:$K$2000,11,0)</f>
        <v>18328118019551</v>
      </c>
      <c r="AK3139" s="44">
        <v>18328118019551</v>
      </c>
    </row>
    <row r="3140" spans="1:37" s="14" customFormat="1" ht="15" customHeight="1" thickBot="1" x14ac:dyDescent="0.25">
      <c r="A3140" s="9">
        <v>911048</v>
      </c>
      <c r="B3140" s="18">
        <f>VLOOKUP(C3140,FORNECEDORES!D:E,2,0)</f>
        <v>39969</v>
      </c>
      <c r="C3140" s="19" t="str">
        <f>VLOOKUP(D3140,FORNECEDORES!A:D,4,0)</f>
        <v>23.457.797/0001-56</v>
      </c>
      <c r="D3140" s="13" t="s">
        <v>2466</v>
      </c>
      <c r="E3140" s="20" t="str">
        <f t="shared" si="208"/>
        <v>04 0059</v>
      </c>
      <c r="F3140" s="28" t="s">
        <v>8714</v>
      </c>
      <c r="G3140" s="21" t="str">
        <f>VLOOKUP(E3140,'FILIAIS PETZ'!A:E,5,0)</f>
        <v>PETZ POMPÉIA</v>
      </c>
      <c r="H3140" s="20" t="str">
        <f>VLOOKUP(E3140,'FILIAIS PETZ'!A:D,4,0)</f>
        <v>POMP-SP</v>
      </c>
      <c r="I3140" s="54">
        <v>45427</v>
      </c>
      <c r="J3140" s="9">
        <v>911048</v>
      </c>
      <c r="K3140" s="9" t="s">
        <v>9035</v>
      </c>
      <c r="L3140" s="83" t="s">
        <v>10744</v>
      </c>
      <c r="M3140" s="85">
        <v>45427</v>
      </c>
      <c r="N3140" s="85">
        <v>45455</v>
      </c>
      <c r="O3140" s="85">
        <v>45432</v>
      </c>
      <c r="P3140" s="91" t="s">
        <v>4990</v>
      </c>
      <c r="Q3140" s="84">
        <v>3</v>
      </c>
      <c r="R3140" s="91">
        <v>1</v>
      </c>
      <c r="S3140" s="84">
        <v>8</v>
      </c>
      <c r="T3140" s="84" t="s">
        <v>32</v>
      </c>
      <c r="U3140" s="84">
        <v>11002</v>
      </c>
      <c r="V3140" s="84">
        <v>11002</v>
      </c>
      <c r="W3140" s="84" t="s">
        <v>10169</v>
      </c>
      <c r="X3140" s="84" t="s">
        <v>4985</v>
      </c>
      <c r="Y3140" s="9" t="s">
        <v>4997</v>
      </c>
      <c r="Z3140" s="9" t="s">
        <v>4993</v>
      </c>
      <c r="AA3140" s="9" t="s">
        <v>4989</v>
      </c>
      <c r="AB3140" s="9" t="s">
        <v>12941</v>
      </c>
      <c r="AC3140" s="84" t="s">
        <v>5006</v>
      </c>
      <c r="AD3140" s="29"/>
      <c r="AE3140" s="20" t="str">
        <f>VLOOKUP(E3140,'FILIAIS PETZ'!A:Q,17,0)</f>
        <v>SP2</v>
      </c>
      <c r="AF3140" s="20" t="str">
        <f>VLOOKUP(E3140,'FILIAIS PETZ'!A:Q,3,0)</f>
        <v>FELICIO</v>
      </c>
      <c r="AG3140" s="20" t="str">
        <f>VLOOKUP(E3140,'FILIAIS PETZ'!A:Q,2,0)</f>
        <v>R3</v>
      </c>
      <c r="AH3140" s="75">
        <v>180</v>
      </c>
      <c r="AI3140" s="16" t="s">
        <v>10745</v>
      </c>
      <c r="AJ3140" s="43">
        <f>VLOOKUP(E3140,'FILIAIS PETZ'!$A$2:$K$2000,11,0)</f>
        <v>18328118005763</v>
      </c>
      <c r="AK3140" s="44">
        <v>18328118005763</v>
      </c>
    </row>
    <row r="3141" spans="1:37" s="14" customFormat="1" ht="15" customHeight="1" thickBot="1" x14ac:dyDescent="0.25">
      <c r="A3141" s="9">
        <v>911063</v>
      </c>
      <c r="B3141" s="18">
        <f>VLOOKUP(C3141,FORNECEDORES!D:E,2,0)</f>
        <v>39969</v>
      </c>
      <c r="C3141" s="19" t="str">
        <f>VLOOKUP(D3141,FORNECEDORES!A:D,4,0)</f>
        <v>23.457.797/0001-56</v>
      </c>
      <c r="D3141" s="13" t="s">
        <v>2466</v>
      </c>
      <c r="E3141" s="20" t="str">
        <f t="shared" si="208"/>
        <v>04 0059</v>
      </c>
      <c r="F3141" s="28" t="s">
        <v>8714</v>
      </c>
      <c r="G3141" s="21" t="str">
        <f>VLOOKUP(E3141,'FILIAIS PETZ'!A:E,5,0)</f>
        <v>PETZ POMPÉIA</v>
      </c>
      <c r="H3141" s="20" t="str">
        <f>VLOOKUP(E3141,'FILIAIS PETZ'!A:D,4,0)</f>
        <v>POMP-SP</v>
      </c>
      <c r="I3141" s="54">
        <v>45427</v>
      </c>
      <c r="J3141" s="9">
        <v>911063</v>
      </c>
      <c r="K3141" s="9" t="s">
        <v>9035</v>
      </c>
      <c r="L3141" s="83" t="s">
        <v>10746</v>
      </c>
      <c r="M3141" s="85">
        <v>45427</v>
      </c>
      <c r="N3141" s="85">
        <v>45455</v>
      </c>
      <c r="O3141" s="85">
        <v>45432</v>
      </c>
      <c r="P3141" s="91" t="s">
        <v>4990</v>
      </c>
      <c r="Q3141" s="84">
        <v>3</v>
      </c>
      <c r="R3141" s="91">
        <v>1</v>
      </c>
      <c r="S3141" s="84">
        <v>8</v>
      </c>
      <c r="T3141" s="84" t="s">
        <v>32</v>
      </c>
      <c r="U3141" s="84">
        <v>11002</v>
      </c>
      <c r="V3141" s="84">
        <v>11002</v>
      </c>
      <c r="W3141" s="84" t="s">
        <v>10652</v>
      </c>
      <c r="X3141" s="84" t="s">
        <v>4985</v>
      </c>
      <c r="Y3141" s="9" t="s">
        <v>4997</v>
      </c>
      <c r="Z3141" s="9" t="s">
        <v>4993</v>
      </c>
      <c r="AA3141" s="9" t="s">
        <v>4989</v>
      </c>
      <c r="AB3141" s="9" t="s">
        <v>12941</v>
      </c>
      <c r="AC3141" s="84" t="s">
        <v>4988</v>
      </c>
      <c r="AD3141" s="29" t="s">
        <v>5014</v>
      </c>
      <c r="AE3141" s="20" t="str">
        <f>VLOOKUP(E3141,'FILIAIS PETZ'!A:Q,17,0)</f>
        <v>SP2</v>
      </c>
      <c r="AF3141" s="20" t="str">
        <f>VLOOKUP(E3141,'FILIAIS PETZ'!A:Q,3,0)</f>
        <v>FELICIO</v>
      </c>
      <c r="AG3141" s="20" t="str">
        <f>VLOOKUP(E3141,'FILIAIS PETZ'!A:Q,2,0)</f>
        <v>R3</v>
      </c>
      <c r="AH3141" s="75">
        <v>3159.66</v>
      </c>
      <c r="AI3141" s="16" t="s">
        <v>10747</v>
      </c>
      <c r="AJ3141" s="43">
        <f>VLOOKUP(E3141,'FILIAIS PETZ'!$A$2:$K$2000,11,0)</f>
        <v>18328118005763</v>
      </c>
      <c r="AK3141" s="44">
        <v>18328118005763</v>
      </c>
    </row>
    <row r="3142" spans="1:37" s="14" customFormat="1" ht="15" customHeight="1" thickBot="1" x14ac:dyDescent="0.25">
      <c r="A3142" s="9">
        <v>911065</v>
      </c>
      <c r="B3142" s="18">
        <f>VLOOKUP(C3142,FORNECEDORES!D:E,2,0)</f>
        <v>39969</v>
      </c>
      <c r="C3142" s="19" t="str">
        <f>VLOOKUP(D3142,FORNECEDORES!A:D,4,0)</f>
        <v>23.457.797/0001-56</v>
      </c>
      <c r="D3142" s="13" t="s">
        <v>2466</v>
      </c>
      <c r="E3142" s="20" t="str">
        <f t="shared" si="208"/>
        <v>04 0059</v>
      </c>
      <c r="F3142" s="28" t="s">
        <v>8714</v>
      </c>
      <c r="G3142" s="21" t="str">
        <f>VLOOKUP(E3142,'FILIAIS PETZ'!A:E,5,0)</f>
        <v>PETZ POMPÉIA</v>
      </c>
      <c r="H3142" s="20" t="str">
        <f>VLOOKUP(E3142,'FILIAIS PETZ'!A:D,4,0)</f>
        <v>POMP-SP</v>
      </c>
      <c r="I3142" s="54">
        <v>45427</v>
      </c>
      <c r="J3142" s="9">
        <v>911065</v>
      </c>
      <c r="K3142" s="9" t="s">
        <v>9035</v>
      </c>
      <c r="L3142" s="83" t="s">
        <v>10748</v>
      </c>
      <c r="M3142" s="85">
        <v>45427</v>
      </c>
      <c r="N3142" s="85">
        <v>45455</v>
      </c>
      <c r="O3142" s="85">
        <v>45432</v>
      </c>
      <c r="P3142" s="91" t="s">
        <v>4990</v>
      </c>
      <c r="Q3142" s="84">
        <v>3</v>
      </c>
      <c r="R3142" s="91">
        <v>1</v>
      </c>
      <c r="S3142" s="84">
        <v>8</v>
      </c>
      <c r="T3142" s="84" t="s">
        <v>32</v>
      </c>
      <c r="U3142" s="84">
        <v>11002</v>
      </c>
      <c r="V3142" s="84">
        <v>11002</v>
      </c>
      <c r="W3142" s="84" t="s">
        <v>5021</v>
      </c>
      <c r="X3142" s="84" t="s">
        <v>4985</v>
      </c>
      <c r="Y3142" s="9" t="s">
        <v>4997</v>
      </c>
      <c r="Z3142" s="9" t="s">
        <v>4993</v>
      </c>
      <c r="AA3142" s="9" t="s">
        <v>4989</v>
      </c>
      <c r="AB3142" s="9" t="s">
        <v>12941</v>
      </c>
      <c r="AC3142" s="84" t="s">
        <v>5006</v>
      </c>
      <c r="AD3142" s="29"/>
      <c r="AE3142" s="20" t="str">
        <f>VLOOKUP(E3142,'FILIAIS PETZ'!A:Q,17,0)</f>
        <v>SP2</v>
      </c>
      <c r="AF3142" s="20" t="str">
        <f>VLOOKUP(E3142,'FILIAIS PETZ'!A:Q,3,0)</f>
        <v>FELICIO</v>
      </c>
      <c r="AG3142" s="20" t="str">
        <f>VLOOKUP(E3142,'FILIAIS PETZ'!A:Q,2,0)</f>
        <v>R3</v>
      </c>
      <c r="AH3142" s="75">
        <v>100</v>
      </c>
      <c r="AI3142" s="16" t="s">
        <v>10749</v>
      </c>
      <c r="AJ3142" s="43">
        <f>VLOOKUP(E3142,'FILIAIS PETZ'!$A$2:$K$2000,11,0)</f>
        <v>18328118005763</v>
      </c>
      <c r="AK3142" s="44">
        <v>18328118005763</v>
      </c>
    </row>
    <row r="3143" spans="1:37" s="14" customFormat="1" ht="15" customHeight="1" thickBot="1" x14ac:dyDescent="0.25">
      <c r="A3143" s="9">
        <v>911066</v>
      </c>
      <c r="B3143" s="18">
        <f>VLOOKUP(C3143,FORNECEDORES!D:E,2,0)</f>
        <v>39969</v>
      </c>
      <c r="C3143" s="19" t="str">
        <f>VLOOKUP(D3143,FORNECEDORES!A:D,4,0)</f>
        <v>23.457.797/0001-56</v>
      </c>
      <c r="D3143" s="13" t="s">
        <v>2466</v>
      </c>
      <c r="E3143" s="20" t="str">
        <f t="shared" si="208"/>
        <v>04 0059</v>
      </c>
      <c r="F3143" s="28" t="s">
        <v>8714</v>
      </c>
      <c r="G3143" s="21" t="str">
        <f>VLOOKUP(E3143,'FILIAIS PETZ'!A:E,5,0)</f>
        <v>PETZ POMPÉIA</v>
      </c>
      <c r="H3143" s="20" t="str">
        <f>VLOOKUP(E3143,'FILIAIS PETZ'!A:D,4,0)</f>
        <v>POMP-SP</v>
      </c>
      <c r="I3143" s="54">
        <v>45427</v>
      </c>
      <c r="J3143" s="9">
        <v>911066</v>
      </c>
      <c r="K3143" s="9" t="s">
        <v>9035</v>
      </c>
      <c r="L3143" s="83" t="s">
        <v>10750</v>
      </c>
      <c r="M3143" s="85">
        <v>45427</v>
      </c>
      <c r="N3143" s="85">
        <v>45455</v>
      </c>
      <c r="O3143" s="85">
        <v>45432</v>
      </c>
      <c r="P3143" s="91" t="s">
        <v>4990</v>
      </c>
      <c r="Q3143" s="84">
        <v>3</v>
      </c>
      <c r="R3143" s="91">
        <v>1</v>
      </c>
      <c r="S3143" s="84">
        <v>8</v>
      </c>
      <c r="T3143" s="84" t="s">
        <v>32</v>
      </c>
      <c r="U3143" s="84">
        <v>11002</v>
      </c>
      <c r="V3143" s="84">
        <v>11002</v>
      </c>
      <c r="W3143" s="84" t="s">
        <v>5019</v>
      </c>
      <c r="X3143" s="84" t="s">
        <v>4985</v>
      </c>
      <c r="Y3143" s="9" t="s">
        <v>4997</v>
      </c>
      <c r="Z3143" s="9" t="s">
        <v>4993</v>
      </c>
      <c r="AA3143" s="9" t="s">
        <v>4989</v>
      </c>
      <c r="AB3143" s="9" t="s">
        <v>12941</v>
      </c>
      <c r="AC3143" s="84" t="s">
        <v>5006</v>
      </c>
      <c r="AD3143" s="29"/>
      <c r="AE3143" s="20" t="str">
        <f>VLOOKUP(E3143,'FILIAIS PETZ'!A:Q,17,0)</f>
        <v>SP2</v>
      </c>
      <c r="AF3143" s="20" t="str">
        <f>VLOOKUP(E3143,'FILIAIS PETZ'!A:Q,3,0)</f>
        <v>FELICIO</v>
      </c>
      <c r="AG3143" s="20" t="str">
        <f>VLOOKUP(E3143,'FILIAIS PETZ'!A:Q,2,0)</f>
        <v>R3</v>
      </c>
      <c r="AH3143" s="75">
        <v>250</v>
      </c>
      <c r="AI3143" s="16" t="s">
        <v>10751</v>
      </c>
      <c r="AJ3143" s="43">
        <f>VLOOKUP(E3143,'FILIAIS PETZ'!$A$2:$K$2000,11,0)</f>
        <v>18328118005763</v>
      </c>
      <c r="AK3143" s="44">
        <v>18328118005763</v>
      </c>
    </row>
    <row r="3144" spans="1:37" s="14" customFormat="1" ht="15" customHeight="1" thickBot="1" x14ac:dyDescent="0.25">
      <c r="A3144" s="9">
        <v>911067</v>
      </c>
      <c r="B3144" s="18">
        <f>VLOOKUP(C3144,FORNECEDORES!D:E,2,0)</f>
        <v>39969</v>
      </c>
      <c r="C3144" s="19" t="str">
        <f>VLOOKUP(D3144,FORNECEDORES!A:D,4,0)</f>
        <v>23.457.797/0001-56</v>
      </c>
      <c r="D3144" s="13" t="s">
        <v>2466</v>
      </c>
      <c r="E3144" s="20" t="str">
        <f t="shared" si="208"/>
        <v>04 0059</v>
      </c>
      <c r="F3144" s="28" t="s">
        <v>8714</v>
      </c>
      <c r="G3144" s="21" t="str">
        <f>VLOOKUP(E3144,'FILIAIS PETZ'!A:E,5,0)</f>
        <v>PETZ POMPÉIA</v>
      </c>
      <c r="H3144" s="20" t="str">
        <f>VLOOKUP(E3144,'FILIAIS PETZ'!A:D,4,0)</f>
        <v>POMP-SP</v>
      </c>
      <c r="I3144" s="54">
        <v>45427</v>
      </c>
      <c r="J3144" s="9">
        <v>911067</v>
      </c>
      <c r="K3144" s="9" t="s">
        <v>9035</v>
      </c>
      <c r="L3144" s="83" t="s">
        <v>10752</v>
      </c>
      <c r="M3144" s="85">
        <v>45427</v>
      </c>
      <c r="N3144" s="85">
        <v>45455</v>
      </c>
      <c r="O3144" s="85">
        <v>45432</v>
      </c>
      <c r="P3144" s="91" t="s">
        <v>4990</v>
      </c>
      <c r="Q3144" s="84">
        <v>3</v>
      </c>
      <c r="R3144" s="91">
        <v>1</v>
      </c>
      <c r="S3144" s="84">
        <v>8</v>
      </c>
      <c r="T3144" s="84" t="s">
        <v>32</v>
      </c>
      <c r="U3144" s="84">
        <v>11002</v>
      </c>
      <c r="V3144" s="84">
        <v>11002</v>
      </c>
      <c r="W3144" s="84" t="s">
        <v>5034</v>
      </c>
      <c r="X3144" s="84" t="s">
        <v>4985</v>
      </c>
      <c r="Y3144" s="9" t="s">
        <v>4997</v>
      </c>
      <c r="Z3144" s="9" t="s">
        <v>4993</v>
      </c>
      <c r="AA3144" s="9" t="s">
        <v>4989</v>
      </c>
      <c r="AB3144" s="9" t="s">
        <v>12941</v>
      </c>
      <c r="AC3144" s="84" t="s">
        <v>5006</v>
      </c>
      <c r="AD3144" s="29"/>
      <c r="AE3144" s="20" t="str">
        <f>VLOOKUP(E3144,'FILIAIS PETZ'!A:Q,17,0)</f>
        <v>SP2</v>
      </c>
      <c r="AF3144" s="20" t="str">
        <f>VLOOKUP(E3144,'FILIAIS PETZ'!A:Q,3,0)</f>
        <v>FELICIO</v>
      </c>
      <c r="AG3144" s="20" t="str">
        <f>VLOOKUP(E3144,'FILIAIS PETZ'!A:Q,2,0)</f>
        <v>R3</v>
      </c>
      <c r="AH3144" s="75">
        <v>260</v>
      </c>
      <c r="AI3144" s="16" t="s">
        <v>10753</v>
      </c>
      <c r="AJ3144" s="43">
        <f>VLOOKUP(E3144,'FILIAIS PETZ'!$A$2:$K$2000,11,0)</f>
        <v>18328118005763</v>
      </c>
      <c r="AK3144" s="44">
        <v>18328118005763</v>
      </c>
    </row>
    <row r="3145" spans="1:37" s="14" customFormat="1" ht="15" customHeight="1" thickBot="1" x14ac:dyDescent="0.25">
      <c r="A3145" s="9">
        <v>911081</v>
      </c>
      <c r="B3145" s="18">
        <f>VLOOKUP(C3145,FORNECEDORES!D:E,2,0)</f>
        <v>315303</v>
      </c>
      <c r="C3145" s="19" t="str">
        <f>VLOOKUP(D3145,FORNECEDORES!A:D,4,0)</f>
        <v>46.594.144/0001-14</v>
      </c>
      <c r="D3145" s="13" t="s">
        <v>3903</v>
      </c>
      <c r="E3145" s="20" t="str">
        <f t="shared" si="208"/>
        <v>04 0010</v>
      </c>
      <c r="F3145" s="28" t="s">
        <v>8983</v>
      </c>
      <c r="G3145" s="21" t="str">
        <f>VLOOKUP(E3145,'FILIAIS PETZ'!A:E,5,0)</f>
        <v>PETZ SANTA CECILIA</v>
      </c>
      <c r="H3145" s="20" t="str">
        <f>VLOOKUP(E3145,'FILIAIS PETZ'!A:D,4,0)</f>
        <v>STCE-SP</v>
      </c>
      <c r="I3145" s="54">
        <v>45427</v>
      </c>
      <c r="J3145" s="9">
        <v>911081</v>
      </c>
      <c r="K3145" s="9" t="s">
        <v>9047</v>
      </c>
      <c r="L3145" s="83" t="s">
        <v>7865</v>
      </c>
      <c r="M3145" s="85">
        <v>45432</v>
      </c>
      <c r="N3145" s="85">
        <v>45504</v>
      </c>
      <c r="O3145" s="85">
        <v>45491</v>
      </c>
      <c r="P3145" s="91" t="s">
        <v>4990</v>
      </c>
      <c r="Q3145" s="84">
        <v>3</v>
      </c>
      <c r="R3145" s="91">
        <v>1</v>
      </c>
      <c r="S3145" s="84">
        <v>8</v>
      </c>
      <c r="T3145" s="84" t="s">
        <v>32</v>
      </c>
      <c r="U3145" s="84">
        <v>11002</v>
      </c>
      <c r="V3145" s="84">
        <v>11002</v>
      </c>
      <c r="W3145" s="84" t="s">
        <v>4984</v>
      </c>
      <c r="X3145" s="84" t="s">
        <v>4985</v>
      </c>
      <c r="Y3145" s="9" t="s">
        <v>4980</v>
      </c>
      <c r="Z3145" s="9" t="s">
        <v>4980</v>
      </c>
      <c r="AA3145" s="9" t="s">
        <v>5022</v>
      </c>
      <c r="AB3145" s="9" t="s">
        <v>5066</v>
      </c>
      <c r="AC3145" s="84" t="s">
        <v>5006</v>
      </c>
      <c r="AD3145" s="29"/>
      <c r="AE3145" s="20" t="str">
        <f>VLOOKUP(E3145,'FILIAIS PETZ'!A:Q,17,0)</f>
        <v>SP2</v>
      </c>
      <c r="AF3145" s="20" t="str">
        <f>VLOOKUP(E3145,'FILIAIS PETZ'!A:Q,3,0)</f>
        <v>FELICIO</v>
      </c>
      <c r="AG3145" s="20" t="str">
        <f>VLOOKUP(E3145,'FILIAIS PETZ'!A:Q,2,0)</f>
        <v>R3</v>
      </c>
      <c r="AH3145" s="75">
        <v>480</v>
      </c>
      <c r="AI3145" s="16" t="s">
        <v>10754</v>
      </c>
      <c r="AJ3145" s="43">
        <f>VLOOKUP(E3145,'FILIAIS PETZ'!$A$2:$K$2000,11,0)</f>
        <v>18328118001938</v>
      </c>
      <c r="AK3145" s="44">
        <v>18328118001938</v>
      </c>
    </row>
    <row r="3146" spans="1:37" s="14" customFormat="1" ht="15" customHeight="1" thickBot="1" x14ac:dyDescent="0.25">
      <c r="A3146" s="9">
        <v>911084</v>
      </c>
      <c r="B3146" s="18">
        <f>VLOOKUP(C3146,FORNECEDORES!D:E,2,0)</f>
        <v>315303</v>
      </c>
      <c r="C3146" s="19" t="str">
        <f>VLOOKUP(D3146,FORNECEDORES!A:D,4,0)</f>
        <v>46.594.144/0001-14</v>
      </c>
      <c r="D3146" s="13" t="s">
        <v>3903</v>
      </c>
      <c r="E3146" s="20" t="str">
        <f t="shared" si="208"/>
        <v>04 0010</v>
      </c>
      <c r="F3146" s="28" t="s">
        <v>8983</v>
      </c>
      <c r="G3146" s="21" t="str">
        <f>VLOOKUP(E3146,'FILIAIS PETZ'!A:E,5,0)</f>
        <v>PETZ SANTA CECILIA</v>
      </c>
      <c r="H3146" s="20" t="str">
        <f>VLOOKUP(E3146,'FILIAIS PETZ'!A:D,4,0)</f>
        <v>STCE-SP</v>
      </c>
      <c r="I3146" s="54">
        <v>45427</v>
      </c>
      <c r="J3146" s="9">
        <v>911084</v>
      </c>
      <c r="K3146" s="9" t="s">
        <v>5858</v>
      </c>
      <c r="L3146" s="83" t="s">
        <v>9148</v>
      </c>
      <c r="M3146" s="85">
        <v>45447</v>
      </c>
      <c r="N3146" s="85">
        <v>45546</v>
      </c>
      <c r="O3146" s="85">
        <v>45526</v>
      </c>
      <c r="P3146" s="91" t="s">
        <v>4990</v>
      </c>
      <c r="Q3146" s="84">
        <v>3</v>
      </c>
      <c r="R3146" s="91">
        <v>1</v>
      </c>
      <c r="S3146" s="84">
        <v>8</v>
      </c>
      <c r="T3146" s="84" t="s">
        <v>32</v>
      </c>
      <c r="U3146" s="84">
        <v>11002</v>
      </c>
      <c r="V3146" s="84">
        <v>11002</v>
      </c>
      <c r="W3146" s="84" t="s">
        <v>4984</v>
      </c>
      <c r="X3146" s="84" t="s">
        <v>4985</v>
      </c>
      <c r="Y3146" s="9" t="s">
        <v>4997</v>
      </c>
      <c r="Z3146" s="9" t="s">
        <v>4993</v>
      </c>
      <c r="AA3146" s="9" t="s">
        <v>5022</v>
      </c>
      <c r="AB3146" s="9" t="s">
        <v>12941</v>
      </c>
      <c r="AC3146" s="84" t="s">
        <v>5006</v>
      </c>
      <c r="AD3146" s="29"/>
      <c r="AE3146" s="20" t="str">
        <f>VLOOKUP(E3146,'FILIAIS PETZ'!A:Q,17,0)</f>
        <v>SP2</v>
      </c>
      <c r="AF3146" s="20" t="str">
        <f>VLOOKUP(E3146,'FILIAIS PETZ'!A:Q,3,0)</f>
        <v>FELICIO</v>
      </c>
      <c r="AG3146" s="20" t="str">
        <f>VLOOKUP(E3146,'FILIAIS PETZ'!A:Q,2,0)</f>
        <v>R3</v>
      </c>
      <c r="AH3146" s="75">
        <v>940</v>
      </c>
      <c r="AI3146" s="16" t="s">
        <v>10755</v>
      </c>
      <c r="AJ3146" s="43">
        <f>VLOOKUP(E3146,'FILIAIS PETZ'!$A$2:$K$2000,11,0)</f>
        <v>18328118001938</v>
      </c>
      <c r="AK3146" s="44">
        <v>18328118001938</v>
      </c>
    </row>
    <row r="3147" spans="1:37" s="14" customFormat="1" ht="15" customHeight="1" thickBot="1" x14ac:dyDescent="0.25">
      <c r="A3147" s="9">
        <v>911085</v>
      </c>
      <c r="B3147" s="18">
        <f>VLOOKUP(C3147,FORNECEDORES!D:E,2,0)</f>
        <v>315303</v>
      </c>
      <c r="C3147" s="19" t="str">
        <f>VLOOKUP(D3147,FORNECEDORES!A:D,4,0)</f>
        <v>46.594.144/0001-14</v>
      </c>
      <c r="D3147" s="13" t="s">
        <v>3903</v>
      </c>
      <c r="E3147" s="20" t="str">
        <f t="shared" si="208"/>
        <v>04 0010</v>
      </c>
      <c r="F3147" s="28" t="s">
        <v>8983</v>
      </c>
      <c r="G3147" s="21" t="str">
        <f>VLOOKUP(E3147,'FILIAIS PETZ'!A:E,5,0)</f>
        <v>PETZ SANTA CECILIA</v>
      </c>
      <c r="H3147" s="20" t="str">
        <f>VLOOKUP(E3147,'FILIAIS PETZ'!A:D,4,0)</f>
        <v>STCE-SP</v>
      </c>
      <c r="I3147" s="54">
        <v>45427</v>
      </c>
      <c r="J3147" s="9">
        <v>911085</v>
      </c>
      <c r="K3147" s="9" t="s">
        <v>9047</v>
      </c>
      <c r="L3147" s="83" t="s">
        <v>10756</v>
      </c>
      <c r="M3147" s="85">
        <v>45432</v>
      </c>
      <c r="N3147" s="85">
        <v>45504</v>
      </c>
      <c r="O3147" s="85">
        <v>45491</v>
      </c>
      <c r="P3147" s="91" t="s">
        <v>4990</v>
      </c>
      <c r="Q3147" s="84">
        <v>3</v>
      </c>
      <c r="R3147" s="91">
        <v>1</v>
      </c>
      <c r="S3147" s="84">
        <v>8</v>
      </c>
      <c r="T3147" s="84" t="s">
        <v>32</v>
      </c>
      <c r="U3147" s="84">
        <v>11002</v>
      </c>
      <c r="V3147" s="84">
        <v>11002</v>
      </c>
      <c r="W3147" s="84" t="s">
        <v>4984</v>
      </c>
      <c r="X3147" s="84" t="s">
        <v>4985</v>
      </c>
      <c r="Y3147" s="9" t="s">
        <v>4980</v>
      </c>
      <c r="Z3147" s="9" t="s">
        <v>4980</v>
      </c>
      <c r="AA3147" s="9" t="s">
        <v>5022</v>
      </c>
      <c r="AB3147" s="9" t="s">
        <v>5066</v>
      </c>
      <c r="AC3147" s="84" t="s">
        <v>5006</v>
      </c>
      <c r="AD3147" s="29"/>
      <c r="AE3147" s="20" t="str">
        <f>VLOOKUP(E3147,'FILIAIS PETZ'!A:Q,17,0)</f>
        <v>SP2</v>
      </c>
      <c r="AF3147" s="20" t="str">
        <f>VLOOKUP(E3147,'FILIAIS PETZ'!A:Q,3,0)</f>
        <v>FELICIO</v>
      </c>
      <c r="AG3147" s="20" t="str">
        <f>VLOOKUP(E3147,'FILIAIS PETZ'!A:Q,2,0)</f>
        <v>R3</v>
      </c>
      <c r="AH3147" s="75">
        <v>480</v>
      </c>
      <c r="AI3147" s="16" t="s">
        <v>10757</v>
      </c>
      <c r="AJ3147" s="43">
        <f>VLOOKUP(E3147,'FILIAIS PETZ'!$A$2:$K$2000,11,0)</f>
        <v>18328118001938</v>
      </c>
      <c r="AK3147" s="44">
        <v>18328118001938</v>
      </c>
    </row>
    <row r="3148" spans="1:37" s="14" customFormat="1" ht="15" customHeight="1" thickBot="1" x14ac:dyDescent="0.25">
      <c r="A3148" s="9">
        <f>J3148</f>
        <v>912356</v>
      </c>
      <c r="B3148" s="18">
        <f>VLOOKUP(C3148,FORNECEDORES!D:E,2,0)</f>
        <v>177561</v>
      </c>
      <c r="C3148" s="19" t="str">
        <f>VLOOKUP(D3148,FORNECEDORES!A:D,4,0)</f>
        <v>23.574.499/0001-46</v>
      </c>
      <c r="D3148" s="13" t="s">
        <v>3436</v>
      </c>
      <c r="E3148" s="20" t="str">
        <f t="shared" si="208"/>
        <v>04 0142</v>
      </c>
      <c r="F3148" s="28" t="s">
        <v>4931</v>
      </c>
      <c r="G3148" s="21" t="str">
        <f>VLOOKUP(E3148,'FILIAIS PETZ'!A:E,5,0)</f>
        <v>PETZ MIGUEL SUTIL</v>
      </c>
      <c r="H3148" s="20" t="str">
        <f>VLOOKUP(E3148,'FILIAIS PETZ'!A:D,4,0)</f>
        <v>MGST-MT</v>
      </c>
      <c r="I3148" s="54">
        <v>45428</v>
      </c>
      <c r="J3148" s="9">
        <v>912356</v>
      </c>
      <c r="K3148" s="9" t="s">
        <v>5858</v>
      </c>
      <c r="L3148" s="83" t="s">
        <v>7741</v>
      </c>
      <c r="M3148" s="85">
        <v>45429</v>
      </c>
      <c r="N3148" s="85">
        <v>45455</v>
      </c>
      <c r="O3148" s="85">
        <v>45433</v>
      </c>
      <c r="P3148" s="91" t="s">
        <v>4990</v>
      </c>
      <c r="Q3148" s="84">
        <v>3</v>
      </c>
      <c r="R3148" s="91">
        <v>1</v>
      </c>
      <c r="S3148" s="84">
        <v>8</v>
      </c>
      <c r="T3148" s="84" t="s">
        <v>32</v>
      </c>
      <c r="U3148" s="84">
        <v>11002</v>
      </c>
      <c r="V3148" s="84">
        <v>11002</v>
      </c>
      <c r="W3148" s="84" t="s">
        <v>5039</v>
      </c>
      <c r="X3148" s="84" t="s">
        <v>5016</v>
      </c>
      <c r="Y3148" s="10" t="s">
        <v>4993</v>
      </c>
      <c r="Z3148" s="10" t="s">
        <v>5041</v>
      </c>
      <c r="AA3148" s="10" t="s">
        <v>5103</v>
      </c>
      <c r="AB3148" s="10" t="s">
        <v>12941</v>
      </c>
      <c r="AC3148" s="84" t="s">
        <v>5006</v>
      </c>
      <c r="AD3148" s="29"/>
      <c r="AE3148" s="20" t="str">
        <f>VLOOKUP(E3148,'FILIAIS PETZ'!A:Q,17,0)</f>
        <v>CO-3</v>
      </c>
      <c r="AF3148" s="20" t="str">
        <f>VLOOKUP(E3148,'FILIAIS PETZ'!A:Q,3,0)</f>
        <v>FELICIO</v>
      </c>
      <c r="AG3148" s="20" t="str">
        <f>VLOOKUP(E3148,'FILIAIS PETZ'!A:Q,2,0)</f>
        <v>R3</v>
      </c>
      <c r="AH3148" s="75">
        <v>360</v>
      </c>
      <c r="AI3148" s="16" t="s">
        <v>7645</v>
      </c>
      <c r="AJ3148" s="43">
        <f>VLOOKUP(E3148,'FILIAIS PETZ'!$A$2:$K$2000,11,0)</f>
        <v>18328118013430</v>
      </c>
      <c r="AK3148" s="44">
        <f>AJ3148</f>
        <v>18328118013430</v>
      </c>
    </row>
    <row r="3149" spans="1:37" s="14" customFormat="1" ht="15" customHeight="1" thickBot="1" x14ac:dyDescent="0.25">
      <c r="A3149" s="9">
        <f>J3149</f>
        <v>911364</v>
      </c>
      <c r="B3149" s="18">
        <f>VLOOKUP(C3149,FORNECEDORES!D:E,2,0)</f>
        <v>716884</v>
      </c>
      <c r="C3149" s="19" t="str">
        <f>VLOOKUP(D3149,FORNECEDORES!A:D,4,0)</f>
        <v>44.505.635/0001-16</v>
      </c>
      <c r="D3149" s="13" t="s">
        <v>6153</v>
      </c>
      <c r="E3149" s="20" t="str">
        <f t="shared" si="208"/>
        <v>04 0073</v>
      </c>
      <c r="F3149" s="28" t="s">
        <v>4953</v>
      </c>
      <c r="G3149" s="21" t="str">
        <f>VLOOKUP(E3149,'FILIAIS PETZ'!A:E,5,0)</f>
        <v>PETZ CAMPO GRANDE</v>
      </c>
      <c r="H3149" s="20" t="str">
        <f>VLOOKUP(E3149,'FILIAIS PETZ'!A:D,4,0)</f>
        <v>CGDE-MS</v>
      </c>
      <c r="I3149" s="54">
        <v>45428</v>
      </c>
      <c r="J3149" s="9">
        <v>911364</v>
      </c>
      <c r="K3149" s="9" t="s">
        <v>5858</v>
      </c>
      <c r="L3149" s="83" t="s">
        <v>7738</v>
      </c>
      <c r="M3149" s="85">
        <v>45429</v>
      </c>
      <c r="N3149" s="85">
        <v>45455</v>
      </c>
      <c r="O3149" s="85">
        <v>45433</v>
      </c>
      <c r="P3149" s="91" t="s">
        <v>4982</v>
      </c>
      <c r="Q3149" s="84">
        <v>3</v>
      </c>
      <c r="R3149" s="91">
        <v>1</v>
      </c>
      <c r="S3149" s="84">
        <v>8</v>
      </c>
      <c r="T3149" s="84" t="s">
        <v>32</v>
      </c>
      <c r="U3149" s="84">
        <v>11002</v>
      </c>
      <c r="V3149" s="84">
        <v>11002</v>
      </c>
      <c r="W3149" s="84" t="s">
        <v>5057</v>
      </c>
      <c r="X3149" s="84" t="s">
        <v>4985</v>
      </c>
      <c r="Y3149" s="9" t="s">
        <v>4993</v>
      </c>
      <c r="Z3149" s="9" t="s">
        <v>4993</v>
      </c>
      <c r="AA3149" s="9" t="s">
        <v>4989</v>
      </c>
      <c r="AB3149" s="9" t="s">
        <v>5066</v>
      </c>
      <c r="AC3149" s="84" t="s">
        <v>4988</v>
      </c>
      <c r="AD3149" s="29">
        <v>800000249</v>
      </c>
      <c r="AE3149" s="20" t="str">
        <f>VLOOKUP(E3149,'FILIAIS PETZ'!A:Q,17,0)</f>
        <v>CO-1</v>
      </c>
      <c r="AF3149" s="20" t="str">
        <f>VLOOKUP(E3149,'FILIAIS PETZ'!A:Q,3,0)</f>
        <v>FELICIO</v>
      </c>
      <c r="AG3149" s="20" t="str">
        <f>VLOOKUP(E3149,'FILIAIS PETZ'!A:Q,2,0)</f>
        <v>R3</v>
      </c>
      <c r="AH3149" s="75">
        <v>33465.910000000003</v>
      </c>
      <c r="AI3149" s="16" t="s">
        <v>7649</v>
      </c>
      <c r="AJ3149" s="43">
        <f>VLOOKUP(E3149,'FILIAIS PETZ'!$A$2:$K$2000,11,0)</f>
        <v>18328118007383</v>
      </c>
      <c r="AK3149" s="44">
        <f>AJ3149</f>
        <v>18328118007383</v>
      </c>
    </row>
    <row r="3150" spans="1:37" s="14" customFormat="1" ht="15" customHeight="1" thickBot="1" x14ac:dyDescent="0.25">
      <c r="A3150" s="9">
        <v>911821</v>
      </c>
      <c r="B3150" s="18" t="e">
        <f>VLOOKUP(C3150,FORNECEDORES!D:E,2,0)</f>
        <v>#N/A</v>
      </c>
      <c r="C3150" s="19" t="e">
        <f>VLOOKUP(D3150,FORNECEDORES!A:D,4,0)</f>
        <v>#N/A</v>
      </c>
      <c r="D3150" s="13" t="s">
        <v>10738</v>
      </c>
      <c r="E3150" s="20" t="str">
        <f t="shared" si="208"/>
        <v>04 0010</v>
      </c>
      <c r="F3150" s="28" t="s">
        <v>8983</v>
      </c>
      <c r="G3150" s="21" t="str">
        <f>VLOOKUP(E3150,'FILIAIS PETZ'!A:E,5,0)</f>
        <v>PETZ SANTA CECILIA</v>
      </c>
      <c r="H3150" s="20" t="str">
        <f>VLOOKUP(E3150,'FILIAIS PETZ'!A:D,4,0)</f>
        <v>STCE-SP</v>
      </c>
      <c r="I3150" s="54">
        <v>45428</v>
      </c>
      <c r="J3150" s="9">
        <v>911821</v>
      </c>
      <c r="K3150" s="9" t="s">
        <v>9035</v>
      </c>
      <c r="L3150" s="83" t="s">
        <v>10739</v>
      </c>
      <c r="M3150" s="85">
        <v>45414</v>
      </c>
      <c r="N3150" s="85">
        <v>45455</v>
      </c>
      <c r="O3150" s="85">
        <v>45433</v>
      </c>
      <c r="P3150" s="91" t="s">
        <v>4982</v>
      </c>
      <c r="Q3150" s="84" t="s">
        <v>5029</v>
      </c>
      <c r="R3150" s="91" t="s">
        <v>4991</v>
      </c>
      <c r="S3150" s="84" t="s">
        <v>4983</v>
      </c>
      <c r="T3150" s="84" t="s">
        <v>32</v>
      </c>
      <c r="U3150" s="84" t="s">
        <v>5048</v>
      </c>
      <c r="V3150" s="84" t="s">
        <v>5048</v>
      </c>
      <c r="W3150" s="84" t="s">
        <v>5019</v>
      </c>
      <c r="X3150" s="84" t="s">
        <v>4992</v>
      </c>
      <c r="Y3150" s="9" t="s">
        <v>4993</v>
      </c>
      <c r="Z3150" s="9" t="s">
        <v>4993</v>
      </c>
      <c r="AA3150" s="9" t="s">
        <v>4992</v>
      </c>
      <c r="AB3150" s="9" t="s">
        <v>5005</v>
      </c>
      <c r="AC3150" s="84" t="s">
        <v>4988</v>
      </c>
      <c r="AD3150" s="29" t="s">
        <v>4992</v>
      </c>
      <c r="AE3150" s="20" t="str">
        <f>VLOOKUP(E3150,'FILIAIS PETZ'!A:Q,17,0)</f>
        <v>SP2</v>
      </c>
      <c r="AF3150" s="20" t="str">
        <f>VLOOKUP(E3150,'FILIAIS PETZ'!A:Q,3,0)</f>
        <v>FELICIO</v>
      </c>
      <c r="AG3150" s="20" t="str">
        <f>VLOOKUP(E3150,'FILIAIS PETZ'!A:Q,2,0)</f>
        <v>R3</v>
      </c>
      <c r="AH3150" s="75">
        <v>7250</v>
      </c>
      <c r="AI3150" s="16" t="s">
        <v>10740</v>
      </c>
      <c r="AJ3150" s="43">
        <f>VLOOKUP(E3150,'FILIAIS PETZ'!$A$2:$K$2000,11,0)</f>
        <v>18328118001938</v>
      </c>
      <c r="AK3150" s="44">
        <v>18328118001938</v>
      </c>
    </row>
    <row r="3151" spans="1:37" s="14" customFormat="1" ht="15" customHeight="1" thickBot="1" x14ac:dyDescent="0.25">
      <c r="A3151" s="9">
        <v>911823</v>
      </c>
      <c r="B3151" s="18">
        <f>VLOOKUP(C3151,FORNECEDORES!D:E,2,0)</f>
        <v>234615</v>
      </c>
      <c r="C3151" s="19" t="str">
        <f>VLOOKUP(D3151,FORNECEDORES!A:D,4,0)</f>
        <v>33.211.118/0001-18</v>
      </c>
      <c r="D3151" s="13" t="s">
        <v>6981</v>
      </c>
      <c r="E3151" s="20" t="str">
        <f t="shared" si="208"/>
        <v>04 0010</v>
      </c>
      <c r="F3151" s="28" t="s">
        <v>8983</v>
      </c>
      <c r="G3151" s="21" t="str">
        <f>VLOOKUP(E3151,'FILIAIS PETZ'!A:E,5,0)</f>
        <v>PETZ SANTA CECILIA</v>
      </c>
      <c r="H3151" s="20" t="str">
        <f>VLOOKUP(E3151,'FILIAIS PETZ'!A:D,4,0)</f>
        <v>STCE-SP</v>
      </c>
      <c r="I3151" s="54">
        <v>45428</v>
      </c>
      <c r="J3151" s="9">
        <v>911823</v>
      </c>
      <c r="K3151" s="9" t="s">
        <v>9035</v>
      </c>
      <c r="L3151" s="83" t="s">
        <v>8847</v>
      </c>
      <c r="M3151" s="85">
        <v>45457</v>
      </c>
      <c r="N3151" s="85">
        <v>45483</v>
      </c>
      <c r="O3151" s="85">
        <v>45464</v>
      </c>
      <c r="P3151" s="91" t="s">
        <v>4982</v>
      </c>
      <c r="Q3151" s="84" t="s">
        <v>5029</v>
      </c>
      <c r="R3151" s="91" t="s">
        <v>4991</v>
      </c>
      <c r="S3151" s="84" t="s">
        <v>4983</v>
      </c>
      <c r="T3151" s="84" t="s">
        <v>32</v>
      </c>
      <c r="U3151" s="84" t="s">
        <v>5048</v>
      </c>
      <c r="V3151" s="84" t="s">
        <v>5048</v>
      </c>
      <c r="W3151" s="84" t="s">
        <v>5019</v>
      </c>
      <c r="X3151" s="84" t="s">
        <v>4992</v>
      </c>
      <c r="Y3151" s="9" t="s">
        <v>4993</v>
      </c>
      <c r="Z3151" s="9" t="s">
        <v>4993</v>
      </c>
      <c r="AA3151" s="9" t="s">
        <v>4992</v>
      </c>
      <c r="AB3151" s="9" t="s">
        <v>5066</v>
      </c>
      <c r="AC3151" s="84" t="s">
        <v>4988</v>
      </c>
      <c r="AD3151" s="29" t="s">
        <v>4992</v>
      </c>
      <c r="AE3151" s="20" t="str">
        <f>VLOOKUP(E3151,'FILIAIS PETZ'!A:Q,17,0)</f>
        <v>SP2</v>
      </c>
      <c r="AF3151" s="20" t="str">
        <f>VLOOKUP(E3151,'FILIAIS PETZ'!A:Q,3,0)</f>
        <v>FELICIO</v>
      </c>
      <c r="AG3151" s="20" t="str">
        <f>VLOOKUP(E3151,'FILIAIS PETZ'!A:Q,2,0)</f>
        <v>R3</v>
      </c>
      <c r="AH3151" s="75">
        <v>6800</v>
      </c>
      <c r="AI3151" s="16" t="s">
        <v>10741</v>
      </c>
      <c r="AJ3151" s="43">
        <f>VLOOKUP(E3151,'FILIAIS PETZ'!$A$2:$K$2000,11,0)</f>
        <v>18328118001938</v>
      </c>
      <c r="AK3151" s="44">
        <v>18328118001938</v>
      </c>
    </row>
    <row r="3152" spans="1:37" s="14" customFormat="1" ht="15" customHeight="1" thickBot="1" x14ac:dyDescent="0.25">
      <c r="A3152" s="9">
        <f t="shared" ref="A3152:A3160" si="211">J3152</f>
        <v>912372</v>
      </c>
      <c r="B3152" s="18">
        <f>VLOOKUP(C3152,FORNECEDORES!D:E,2,0)</f>
        <v>49973</v>
      </c>
      <c r="C3152" s="19" t="str">
        <f>VLOOKUP(D3152,FORNECEDORES!A:D,4,0)</f>
        <v>30.827.985/0001-94</v>
      </c>
      <c r="D3152" s="13" t="s">
        <v>2744</v>
      </c>
      <c r="E3152" s="20" t="str">
        <f t="shared" ref="E3152:E3215" si="212">CONCATENATE("04 ",F3152)</f>
        <v>04 0040</v>
      </c>
      <c r="F3152" s="28" t="s">
        <v>4943</v>
      </c>
      <c r="G3152" s="21" t="str">
        <f>VLOOKUP(E3152,'FILIAIS PETZ'!A:E,5,0)</f>
        <v>PETZ NOSSA SENHORA DO CARMO</v>
      </c>
      <c r="H3152" s="20" t="str">
        <f>VLOOKUP(E3152,'FILIAIS PETZ'!A:D,4,0)</f>
        <v>NSCA-MG</v>
      </c>
      <c r="I3152" s="54">
        <v>45429</v>
      </c>
      <c r="J3152" s="9">
        <v>912372</v>
      </c>
      <c r="K3152" s="9" t="s">
        <v>5858</v>
      </c>
      <c r="L3152" s="83" t="s">
        <v>8544</v>
      </c>
      <c r="M3152" s="85">
        <v>45476</v>
      </c>
      <c r="N3152" s="85">
        <v>45504</v>
      </c>
      <c r="O3152" s="85">
        <v>45481</v>
      </c>
      <c r="P3152" s="91" t="s">
        <v>5003</v>
      </c>
      <c r="Q3152" s="84">
        <v>3</v>
      </c>
      <c r="R3152" s="91">
        <v>1</v>
      </c>
      <c r="S3152" s="84">
        <v>8</v>
      </c>
      <c r="T3152" s="84" t="s">
        <v>32</v>
      </c>
      <c r="U3152" s="84">
        <v>11002</v>
      </c>
      <c r="V3152" s="84">
        <v>11002</v>
      </c>
      <c r="W3152" s="84" t="s">
        <v>5039</v>
      </c>
      <c r="X3152" s="84" t="s">
        <v>5016</v>
      </c>
      <c r="Y3152" s="10" t="s">
        <v>4993</v>
      </c>
      <c r="Z3152" s="10" t="s">
        <v>4993</v>
      </c>
      <c r="AA3152" s="10" t="s">
        <v>5103</v>
      </c>
      <c r="AB3152" s="10" t="s">
        <v>12941</v>
      </c>
      <c r="AC3152" s="84" t="s">
        <v>5006</v>
      </c>
      <c r="AD3152" s="29"/>
      <c r="AE3152" s="20" t="str">
        <f>VLOOKUP(E3152,'FILIAIS PETZ'!A:Q,17,0)</f>
        <v>MG-1</v>
      </c>
      <c r="AF3152" s="20" t="str">
        <f>VLOOKUP(E3152,'FILIAIS PETZ'!A:Q,3,0)</f>
        <v>FELICIO</v>
      </c>
      <c r="AG3152" s="20" t="str">
        <f>VLOOKUP(E3152,'FILIAIS PETZ'!A:Q,2,0)</f>
        <v>R3</v>
      </c>
      <c r="AH3152" s="75">
        <v>4990</v>
      </c>
      <c r="AI3152" s="16" t="s">
        <v>7646</v>
      </c>
      <c r="AJ3152" s="43">
        <f>VLOOKUP(E3152,'FILIAIS PETZ'!$A$2:$K$2000,11,0)</f>
        <v>18328118003981</v>
      </c>
      <c r="AK3152" s="44">
        <f t="shared" ref="AK3152:AK3160" si="213">AJ3152</f>
        <v>18328118003981</v>
      </c>
    </row>
    <row r="3153" spans="1:37" s="14" customFormat="1" ht="15" customHeight="1" thickBot="1" x14ac:dyDescent="0.25">
      <c r="A3153" s="9">
        <f t="shared" si="211"/>
        <v>814723</v>
      </c>
      <c r="B3153" s="18">
        <f>VLOOKUP(C3153,FORNECEDORES!D:E,2,0)</f>
        <v>179505</v>
      </c>
      <c r="C3153" s="19" t="str">
        <f>VLOOKUP(D3153,FORNECEDORES!A:D,4,0)</f>
        <v>29.739.737/0046-04</v>
      </c>
      <c r="D3153" s="13" t="s">
        <v>7599</v>
      </c>
      <c r="E3153" s="20" t="str">
        <f t="shared" si="212"/>
        <v>04 0032</v>
      </c>
      <c r="F3153" s="28" t="s">
        <v>4951</v>
      </c>
      <c r="G3153" s="21" t="str">
        <f>VLOOKUP(E3153,'FILIAIS PETZ'!A:E,5,0)</f>
        <v>PETZ JAGUARE</v>
      </c>
      <c r="H3153" s="20" t="str">
        <f>VLOOKUP(E3153,'FILIAIS PETZ'!A:D,4,0)</f>
        <v>JGRE-SP</v>
      </c>
      <c r="I3153" s="54">
        <v>45429</v>
      </c>
      <c r="J3153" s="9">
        <v>814723</v>
      </c>
      <c r="K3153" s="9" t="s">
        <v>5858</v>
      </c>
      <c r="L3153" s="83" t="s">
        <v>7848</v>
      </c>
      <c r="M3153" s="85">
        <v>45365</v>
      </c>
      <c r="N3153" s="85">
        <v>45455</v>
      </c>
      <c r="O3153" s="85">
        <v>45435</v>
      </c>
      <c r="P3153" s="91" t="s">
        <v>4990</v>
      </c>
      <c r="Q3153" s="84">
        <v>3</v>
      </c>
      <c r="R3153" s="91">
        <v>1</v>
      </c>
      <c r="S3153" s="84">
        <v>8</v>
      </c>
      <c r="T3153" s="84" t="s">
        <v>32</v>
      </c>
      <c r="U3153" s="84">
        <v>11002</v>
      </c>
      <c r="V3153" s="84">
        <v>11002</v>
      </c>
      <c r="W3153" s="84" t="s">
        <v>5019</v>
      </c>
      <c r="X3153" s="84" t="s">
        <v>5033</v>
      </c>
      <c r="Y3153" s="84" t="s">
        <v>4993</v>
      </c>
      <c r="Z3153" s="84" t="s">
        <v>4993</v>
      </c>
      <c r="AA3153" s="84" t="s">
        <v>5033</v>
      </c>
      <c r="AB3153" s="84" t="s">
        <v>12941</v>
      </c>
      <c r="AC3153" s="84" t="s">
        <v>4988</v>
      </c>
      <c r="AD3153" s="29"/>
      <c r="AE3153" s="20" t="str">
        <f>VLOOKUP(E3153,'FILIAIS PETZ'!A:Q,17,0)</f>
        <v>SP7</v>
      </c>
      <c r="AF3153" s="20" t="str">
        <f>VLOOKUP(E3153,'FILIAIS PETZ'!A:Q,3,0)</f>
        <v>FELICIO</v>
      </c>
      <c r="AG3153" s="20" t="str">
        <f>VLOOKUP(E3153,'FILIAIS PETZ'!A:Q,2,0)</f>
        <v>R3</v>
      </c>
      <c r="AH3153" s="75">
        <v>1769.05</v>
      </c>
      <c r="AI3153" s="16" t="s">
        <v>7647</v>
      </c>
      <c r="AJ3153" s="43">
        <f>VLOOKUP(E3153,'FILIAIS PETZ'!$A$2:$K$2000,11,0)</f>
        <v>18328118003205</v>
      </c>
      <c r="AK3153" s="44">
        <f t="shared" si="213"/>
        <v>18328118003205</v>
      </c>
    </row>
    <row r="3154" spans="1:37" s="14" customFormat="1" ht="15" customHeight="1" thickBot="1" x14ac:dyDescent="0.25">
      <c r="A3154" s="9">
        <f t="shared" si="211"/>
        <v>814726</v>
      </c>
      <c r="B3154" s="18">
        <f>VLOOKUP(C3154,FORNECEDORES!D:E,2,0)</f>
        <v>179505</v>
      </c>
      <c r="C3154" s="19" t="str">
        <f>VLOOKUP(D3154,FORNECEDORES!A:D,4,0)</f>
        <v>29.739.737/0046-04</v>
      </c>
      <c r="D3154" s="13" t="s">
        <v>7599</v>
      </c>
      <c r="E3154" s="20" t="str">
        <f t="shared" si="212"/>
        <v>04 0032</v>
      </c>
      <c r="F3154" s="28" t="s">
        <v>4951</v>
      </c>
      <c r="G3154" s="21" t="str">
        <f>VLOOKUP(E3154,'FILIAIS PETZ'!A:E,5,0)</f>
        <v>PETZ JAGUARE</v>
      </c>
      <c r="H3154" s="20" t="str">
        <f>VLOOKUP(E3154,'FILIAIS PETZ'!A:D,4,0)</f>
        <v>JGRE-SP</v>
      </c>
      <c r="I3154" s="54">
        <v>45429</v>
      </c>
      <c r="J3154" s="9">
        <v>814726</v>
      </c>
      <c r="K3154" s="9" t="s">
        <v>5858</v>
      </c>
      <c r="L3154" s="83" t="s">
        <v>7849</v>
      </c>
      <c r="M3154" s="85">
        <v>45365</v>
      </c>
      <c r="N3154" s="85">
        <v>45455</v>
      </c>
      <c r="O3154" s="85">
        <v>45435</v>
      </c>
      <c r="P3154" s="91" t="s">
        <v>4990</v>
      </c>
      <c r="Q3154" s="84">
        <v>3</v>
      </c>
      <c r="R3154" s="91">
        <v>1</v>
      </c>
      <c r="S3154" s="84">
        <v>8</v>
      </c>
      <c r="T3154" s="84" t="s">
        <v>32</v>
      </c>
      <c r="U3154" s="84">
        <v>11002</v>
      </c>
      <c r="V3154" s="84">
        <v>11002</v>
      </c>
      <c r="W3154" s="84" t="s">
        <v>5019</v>
      </c>
      <c r="X3154" s="84" t="s">
        <v>5033</v>
      </c>
      <c r="Y3154" s="84" t="s">
        <v>4993</v>
      </c>
      <c r="Z3154" s="84" t="s">
        <v>4993</v>
      </c>
      <c r="AA3154" s="84" t="s">
        <v>5033</v>
      </c>
      <c r="AB3154" s="84" t="s">
        <v>12941</v>
      </c>
      <c r="AC3154" s="84" t="s">
        <v>4988</v>
      </c>
      <c r="AD3154" s="29"/>
      <c r="AE3154" s="20" t="str">
        <f>VLOOKUP(E3154,'FILIAIS PETZ'!A:Q,17,0)</f>
        <v>SP7</v>
      </c>
      <c r="AF3154" s="20" t="str">
        <f>VLOOKUP(E3154,'FILIAIS PETZ'!A:Q,3,0)</f>
        <v>FELICIO</v>
      </c>
      <c r="AG3154" s="20" t="str">
        <f>VLOOKUP(E3154,'FILIAIS PETZ'!A:Q,2,0)</f>
        <v>R3</v>
      </c>
      <c r="AH3154" s="75">
        <v>28342.67</v>
      </c>
      <c r="AI3154" s="16" t="s">
        <v>7648</v>
      </c>
      <c r="AJ3154" s="43">
        <f>VLOOKUP(E3154,'FILIAIS PETZ'!$A$2:$K$2000,11,0)</f>
        <v>18328118003205</v>
      </c>
      <c r="AK3154" s="44">
        <f t="shared" si="213"/>
        <v>18328118003205</v>
      </c>
    </row>
    <row r="3155" spans="1:37" s="14" customFormat="1" ht="15" customHeight="1" thickBot="1" x14ac:dyDescent="0.25">
      <c r="A3155" s="9">
        <f t="shared" si="211"/>
        <v>912408</v>
      </c>
      <c r="B3155" s="18">
        <f>VLOOKUP(C3155,FORNECEDORES!D:E,2,0)</f>
        <v>9057</v>
      </c>
      <c r="C3155" s="19" t="str">
        <f>VLOOKUP(D3155,FORNECEDORES!A:D,4,0)</f>
        <v>19.357.006/0001-49</v>
      </c>
      <c r="D3155" s="13" t="s">
        <v>2290</v>
      </c>
      <c r="E3155" s="20" t="str">
        <f t="shared" si="212"/>
        <v>04 0155</v>
      </c>
      <c r="F3155" s="28" t="s">
        <v>4929</v>
      </c>
      <c r="G3155" s="21" t="str">
        <f>VLOOKUP(E3155,'FILIAIS PETZ'!A:E,5,0)</f>
        <v>PETZ SETE LAGOAS</v>
      </c>
      <c r="H3155" s="20" t="str">
        <f>VLOOKUP(E3155,'FILIAIS PETZ'!A:D,4,0)</f>
        <v>STLG-MG</v>
      </c>
      <c r="I3155" s="54">
        <v>45429</v>
      </c>
      <c r="J3155" s="9">
        <v>912408</v>
      </c>
      <c r="K3155" s="9" t="s">
        <v>5858</v>
      </c>
      <c r="L3155" s="83" t="s">
        <v>7736</v>
      </c>
      <c r="M3155" s="85">
        <v>45429</v>
      </c>
      <c r="N3155" s="85">
        <v>45455</v>
      </c>
      <c r="O3155" s="85">
        <v>45433</v>
      </c>
      <c r="P3155" s="91" t="s">
        <v>4990</v>
      </c>
      <c r="Q3155" s="84">
        <v>3</v>
      </c>
      <c r="R3155" s="91">
        <v>1</v>
      </c>
      <c r="S3155" s="84">
        <v>8</v>
      </c>
      <c r="T3155" s="84" t="s">
        <v>32</v>
      </c>
      <c r="U3155" s="84">
        <v>11002</v>
      </c>
      <c r="V3155" s="84">
        <v>11002</v>
      </c>
      <c r="W3155" s="84" t="s">
        <v>4984</v>
      </c>
      <c r="X3155" s="84" t="s">
        <v>4985</v>
      </c>
      <c r="Y3155" s="10" t="s">
        <v>4997</v>
      </c>
      <c r="Z3155" s="10" t="s">
        <v>4993</v>
      </c>
      <c r="AA3155" s="9" t="s">
        <v>5014</v>
      </c>
      <c r="AB3155" s="10" t="s">
        <v>12941</v>
      </c>
      <c r="AC3155" s="84" t="s">
        <v>5992</v>
      </c>
      <c r="AD3155" s="29"/>
      <c r="AE3155" s="20" t="str">
        <f>VLOOKUP(E3155,'FILIAIS PETZ'!A:Q,17,0)</f>
        <v>MG-1</v>
      </c>
      <c r="AF3155" s="20" t="str">
        <f>VLOOKUP(E3155,'FILIAIS PETZ'!A:Q,3,0)</f>
        <v>FELICIO</v>
      </c>
      <c r="AG3155" s="20" t="str">
        <f>VLOOKUP(E3155,'FILIAIS PETZ'!A:Q,2,0)</f>
        <v>R3</v>
      </c>
      <c r="AH3155" s="75">
        <v>17750</v>
      </c>
      <c r="AI3155" s="16" t="s">
        <v>7650</v>
      </c>
      <c r="AJ3155" s="43">
        <f>VLOOKUP(E3155,'FILIAIS PETZ'!$A$2:$K$2000,11,0)</f>
        <v>18328118015645</v>
      </c>
      <c r="AK3155" s="44">
        <f t="shared" si="213"/>
        <v>18328118015645</v>
      </c>
    </row>
    <row r="3156" spans="1:37" s="14" customFormat="1" ht="15" customHeight="1" thickBot="1" x14ac:dyDescent="0.25">
      <c r="A3156" s="9">
        <f t="shared" si="211"/>
        <v>912411</v>
      </c>
      <c r="B3156" s="18">
        <f>VLOOKUP(C3156,FORNECEDORES!D:E,2,0)</f>
        <v>9057</v>
      </c>
      <c r="C3156" s="19" t="str">
        <f>VLOOKUP(D3156,FORNECEDORES!A:D,4,0)</f>
        <v>19.357.006/0001-49</v>
      </c>
      <c r="D3156" s="13" t="s">
        <v>2290</v>
      </c>
      <c r="E3156" s="20" t="str">
        <f t="shared" si="212"/>
        <v>04 0155</v>
      </c>
      <c r="F3156" s="28" t="s">
        <v>4929</v>
      </c>
      <c r="G3156" s="21" t="str">
        <f>VLOOKUP(E3156,'FILIAIS PETZ'!A:E,5,0)</f>
        <v>PETZ SETE LAGOAS</v>
      </c>
      <c r="H3156" s="20" t="str">
        <f>VLOOKUP(E3156,'FILIAIS PETZ'!A:D,4,0)</f>
        <v>STLG-MG</v>
      </c>
      <c r="I3156" s="54">
        <v>45429</v>
      </c>
      <c r="J3156" s="9">
        <v>912411</v>
      </c>
      <c r="K3156" s="9" t="s">
        <v>5858</v>
      </c>
      <c r="L3156" s="83" t="s">
        <v>7735</v>
      </c>
      <c r="M3156" s="85">
        <v>45429</v>
      </c>
      <c r="N3156" s="85">
        <v>45455</v>
      </c>
      <c r="O3156" s="85">
        <v>45433</v>
      </c>
      <c r="P3156" s="91" t="s">
        <v>4990</v>
      </c>
      <c r="Q3156" s="84">
        <v>3</v>
      </c>
      <c r="R3156" s="91">
        <v>1</v>
      </c>
      <c r="S3156" s="84">
        <v>8</v>
      </c>
      <c r="T3156" s="84" t="s">
        <v>32</v>
      </c>
      <c r="U3156" s="84">
        <v>11002</v>
      </c>
      <c r="V3156" s="84">
        <v>11002</v>
      </c>
      <c r="W3156" s="84" t="s">
        <v>4984</v>
      </c>
      <c r="X3156" s="84" t="s">
        <v>4985</v>
      </c>
      <c r="Y3156" s="10" t="s">
        <v>4993</v>
      </c>
      <c r="Z3156" s="10" t="s">
        <v>4993</v>
      </c>
      <c r="AA3156" s="10" t="s">
        <v>4989</v>
      </c>
      <c r="AB3156" s="10" t="s">
        <v>12941</v>
      </c>
      <c r="AC3156" s="84" t="s">
        <v>5006</v>
      </c>
      <c r="AD3156" s="29"/>
      <c r="AE3156" s="20" t="str">
        <f>VLOOKUP(E3156,'FILIAIS PETZ'!A:Q,17,0)</f>
        <v>MG-1</v>
      </c>
      <c r="AF3156" s="20" t="str">
        <f>VLOOKUP(E3156,'FILIAIS PETZ'!A:Q,3,0)</f>
        <v>FELICIO</v>
      </c>
      <c r="AG3156" s="20" t="str">
        <f>VLOOKUP(E3156,'FILIAIS PETZ'!A:Q,2,0)</f>
        <v>R3</v>
      </c>
      <c r="AH3156" s="75">
        <v>32825</v>
      </c>
      <c r="AI3156" s="16" t="s">
        <v>7651</v>
      </c>
      <c r="AJ3156" s="43">
        <f>VLOOKUP(E3156,'FILIAIS PETZ'!$A$2:$K$2000,11,0)</f>
        <v>18328118015645</v>
      </c>
      <c r="AK3156" s="44">
        <f t="shared" si="213"/>
        <v>18328118015645</v>
      </c>
    </row>
    <row r="3157" spans="1:37" s="14" customFormat="1" ht="15" customHeight="1" thickBot="1" x14ac:dyDescent="0.25">
      <c r="A3157" s="9">
        <f t="shared" si="211"/>
        <v>912430</v>
      </c>
      <c r="B3157" s="18">
        <f>VLOOKUP(C3157,FORNECEDORES!D:E,2,0)</f>
        <v>9057</v>
      </c>
      <c r="C3157" s="19" t="str">
        <f>VLOOKUP(D3157,FORNECEDORES!A:D,4,0)</f>
        <v>19.357.006/0001-49</v>
      </c>
      <c r="D3157" s="13" t="s">
        <v>2290</v>
      </c>
      <c r="E3157" s="20" t="str">
        <f t="shared" si="212"/>
        <v>04 0122</v>
      </c>
      <c r="F3157" s="28" t="s">
        <v>6386</v>
      </c>
      <c r="G3157" s="21" t="str">
        <f>VLOOKUP(E3157,'FILIAIS PETZ'!A:E,5,0)</f>
        <v>PETZ JUIZ DE FORA</v>
      </c>
      <c r="H3157" s="20" t="str">
        <f>VLOOKUP(E3157,'FILIAIS PETZ'!A:D,4,0)</f>
        <v>JUZF-MG</v>
      </c>
      <c r="I3157" s="54">
        <v>45429</v>
      </c>
      <c r="J3157" s="9">
        <v>912430</v>
      </c>
      <c r="K3157" s="9" t="s">
        <v>5858</v>
      </c>
      <c r="L3157" s="83" t="s">
        <v>7973</v>
      </c>
      <c r="M3157" s="85">
        <v>45447</v>
      </c>
      <c r="N3157" s="85">
        <v>45469</v>
      </c>
      <c r="O3157" s="85">
        <v>45449</v>
      </c>
      <c r="P3157" s="91" t="s">
        <v>4990</v>
      </c>
      <c r="Q3157" s="84">
        <v>3</v>
      </c>
      <c r="R3157" s="91">
        <v>1</v>
      </c>
      <c r="S3157" s="84">
        <v>8</v>
      </c>
      <c r="T3157" s="84" t="s">
        <v>32</v>
      </c>
      <c r="U3157" s="84">
        <v>11002</v>
      </c>
      <c r="V3157" s="84">
        <v>11002</v>
      </c>
      <c r="W3157" s="84" t="s">
        <v>5039</v>
      </c>
      <c r="X3157" s="84" t="s">
        <v>4985</v>
      </c>
      <c r="Y3157" s="9" t="s">
        <v>4993</v>
      </c>
      <c r="Z3157" s="9" t="s">
        <v>8408</v>
      </c>
      <c r="AA3157" s="9" t="s">
        <v>4989</v>
      </c>
      <c r="AB3157" s="9" t="s">
        <v>12941</v>
      </c>
      <c r="AC3157" s="84" t="s">
        <v>5006</v>
      </c>
      <c r="AD3157" s="29" t="s">
        <v>7878</v>
      </c>
      <c r="AE3157" s="20" t="str">
        <f>VLOOKUP(E3157,'FILIAIS PETZ'!A:Q,17,0)</f>
        <v>MG-1</v>
      </c>
      <c r="AF3157" s="20" t="str">
        <f>VLOOKUP(E3157,'FILIAIS PETZ'!A:Q,3,0)</f>
        <v>FELICIO</v>
      </c>
      <c r="AG3157" s="20" t="str">
        <f>VLOOKUP(E3157,'FILIAIS PETZ'!A:Q,2,0)</f>
        <v>R3</v>
      </c>
      <c r="AH3157" s="75">
        <v>1200</v>
      </c>
      <c r="AI3157" s="16" t="s">
        <v>7652</v>
      </c>
      <c r="AJ3157" s="43">
        <f>VLOOKUP(E3157,'FILIAIS PETZ'!$A$2:$K$2000,11,0)</f>
        <v>18328118011810</v>
      </c>
      <c r="AK3157" s="44">
        <f t="shared" si="213"/>
        <v>18328118011810</v>
      </c>
    </row>
    <row r="3158" spans="1:37" s="14" customFormat="1" ht="15" customHeight="1" thickBot="1" x14ac:dyDescent="0.25">
      <c r="A3158" s="9">
        <f t="shared" si="211"/>
        <v>913633</v>
      </c>
      <c r="B3158" s="18">
        <f>VLOOKUP(C3158,FORNECEDORES!D:E,2,0)</f>
        <v>631374</v>
      </c>
      <c r="C3158" s="19" t="str">
        <f>VLOOKUP(D3158,FORNECEDORES!A:D,4,0)</f>
        <v>30.777.868/0001-63</v>
      </c>
      <c r="D3158" s="13" t="s">
        <v>4729</v>
      </c>
      <c r="E3158" s="20" t="str">
        <f t="shared" si="212"/>
        <v>04 0240</v>
      </c>
      <c r="F3158" s="28" t="s">
        <v>4955</v>
      </c>
      <c r="G3158" s="21" t="str">
        <f>VLOOKUP(E3158,'FILIAIS PETZ'!A:E,5,0)</f>
        <v xml:space="preserve">CENTRO DE DISTRIBUIÇÃO HIDROLANDIA </v>
      </c>
      <c r="H3158" s="20" t="str">
        <f>VLOOKUP(E3158,'FILIAIS PETZ'!A:D,4,0)</f>
        <v>CDHD-GO</v>
      </c>
      <c r="I3158" s="54">
        <v>45429</v>
      </c>
      <c r="J3158" s="9">
        <v>913633</v>
      </c>
      <c r="K3158" s="9" t="s">
        <v>5858</v>
      </c>
      <c r="L3158" s="83" t="s">
        <v>7739</v>
      </c>
      <c r="M3158" s="85">
        <v>45432</v>
      </c>
      <c r="N3158" s="85">
        <v>45455</v>
      </c>
      <c r="O3158" s="85">
        <v>45433</v>
      </c>
      <c r="P3158" s="91" t="s">
        <v>4990</v>
      </c>
      <c r="Q3158" s="84">
        <v>3</v>
      </c>
      <c r="R3158" s="91">
        <v>1</v>
      </c>
      <c r="S3158" s="84">
        <v>8</v>
      </c>
      <c r="T3158" s="84" t="s">
        <v>32</v>
      </c>
      <c r="U3158" s="84">
        <v>11002</v>
      </c>
      <c r="V3158" s="84">
        <v>11002</v>
      </c>
      <c r="W3158" s="84" t="s">
        <v>5039</v>
      </c>
      <c r="X3158" s="84" t="s">
        <v>4985</v>
      </c>
      <c r="Y3158" s="9" t="s">
        <v>4993</v>
      </c>
      <c r="Z3158" s="9" t="s">
        <v>4993</v>
      </c>
      <c r="AA3158" s="9" t="s">
        <v>4989</v>
      </c>
      <c r="AB3158" s="9" t="s">
        <v>12941</v>
      </c>
      <c r="AC3158" s="84" t="s">
        <v>5006</v>
      </c>
      <c r="AD3158" s="29"/>
      <c r="AE3158" s="20" t="str">
        <f>VLOOKUP(E3158,'FILIAIS PETZ'!A:Q,17,0)</f>
        <v>CD</v>
      </c>
      <c r="AF3158" s="20" t="str">
        <f>VLOOKUP(E3158,'FILIAIS PETZ'!A:Q,3,0)</f>
        <v>FELICIO</v>
      </c>
      <c r="AG3158" s="20" t="str">
        <f>VLOOKUP(E3158,'FILIAIS PETZ'!A:Q,2,0)</f>
        <v>CD</v>
      </c>
      <c r="AH3158" s="75">
        <v>1538.42</v>
      </c>
      <c r="AI3158" s="16" t="s">
        <v>7729</v>
      </c>
      <c r="AJ3158" s="43" t="str">
        <f>VLOOKUP(E3158,'FILIAIS PETZ'!$A$2:$K$2000,11,0)</f>
        <v>18.328.118/0228-54</v>
      </c>
      <c r="AK3158" s="44" t="str">
        <f t="shared" si="213"/>
        <v>18.328.118/0228-54</v>
      </c>
    </row>
    <row r="3159" spans="1:37" s="14" customFormat="1" ht="15" customHeight="1" thickBot="1" x14ac:dyDescent="0.25">
      <c r="A3159" s="9">
        <f t="shared" si="211"/>
        <v>913989</v>
      </c>
      <c r="B3159" s="18">
        <f>VLOOKUP(C3159,FORNECEDORES!D:E,2,0)</f>
        <v>791265</v>
      </c>
      <c r="C3159" s="19" t="str">
        <f>VLOOKUP(D3159,FORNECEDORES!A:D,4,0)</f>
        <v>21.694.533/0001-90</v>
      </c>
      <c r="D3159" s="13" t="s">
        <v>8257</v>
      </c>
      <c r="E3159" s="20" t="str">
        <f t="shared" si="212"/>
        <v>04 0165</v>
      </c>
      <c r="F3159" s="28" t="s">
        <v>4935</v>
      </c>
      <c r="G3159" s="21" t="str">
        <f>VLOOKUP(E3159,'FILIAIS PETZ'!A:E,5,0)</f>
        <v>PETZ CARAPICUIBA</v>
      </c>
      <c r="H3159" s="20" t="str">
        <f>VLOOKUP(E3159,'FILIAIS PETZ'!A:D,4,0)</f>
        <v>CPIC-SP</v>
      </c>
      <c r="I3159" s="54">
        <v>45429</v>
      </c>
      <c r="J3159" s="9">
        <v>913989</v>
      </c>
      <c r="K3159" s="9" t="s">
        <v>5858</v>
      </c>
      <c r="L3159" s="83" t="s">
        <v>8255</v>
      </c>
      <c r="M3159" s="85">
        <v>45460</v>
      </c>
      <c r="N3159" s="85">
        <v>45483</v>
      </c>
      <c r="O3159" s="85">
        <v>45463</v>
      </c>
      <c r="P3159" s="91" t="s">
        <v>4982</v>
      </c>
      <c r="Q3159" s="84">
        <v>3</v>
      </c>
      <c r="R3159" s="91">
        <v>1</v>
      </c>
      <c r="S3159" s="84">
        <v>8</v>
      </c>
      <c r="T3159" s="84" t="s">
        <v>32</v>
      </c>
      <c r="U3159" s="84">
        <v>11002</v>
      </c>
      <c r="V3159" s="84">
        <v>11002</v>
      </c>
      <c r="W3159" s="84" t="s">
        <v>4984</v>
      </c>
      <c r="X3159" s="84" t="s">
        <v>4985</v>
      </c>
      <c r="Y3159" s="57" t="s">
        <v>4993</v>
      </c>
      <c r="Z3159" s="9" t="s">
        <v>5020</v>
      </c>
      <c r="AA3159" s="10" t="s">
        <v>4989</v>
      </c>
      <c r="AB3159" s="10" t="s">
        <v>12941</v>
      </c>
      <c r="AC3159" s="84" t="s">
        <v>4988</v>
      </c>
      <c r="AD3159" s="29">
        <v>800000246</v>
      </c>
      <c r="AE3159" s="20" t="str">
        <f>VLOOKUP(E3159,'FILIAIS PETZ'!A:Q,17,0)</f>
        <v>SP7</v>
      </c>
      <c r="AF3159" s="20" t="str">
        <f>VLOOKUP(E3159,'FILIAIS PETZ'!A:Q,3,0)</f>
        <v>FELICIO</v>
      </c>
      <c r="AG3159" s="20" t="str">
        <f>VLOOKUP(E3159,'FILIAIS PETZ'!A:Q,2,0)</f>
        <v>R3</v>
      </c>
      <c r="AH3159" s="75">
        <v>9500</v>
      </c>
      <c r="AI3159" s="16" t="s">
        <v>7732</v>
      </c>
      <c r="AJ3159" s="43">
        <f>VLOOKUP(E3159,'FILIAIS PETZ'!$A$2:$K$2000,11,0)</f>
        <v>18328118015726</v>
      </c>
      <c r="AK3159" s="44">
        <f t="shared" si="213"/>
        <v>18328118015726</v>
      </c>
    </row>
    <row r="3160" spans="1:37" s="14" customFormat="1" ht="15" customHeight="1" thickBot="1" x14ac:dyDescent="0.25">
      <c r="A3160" s="9">
        <f t="shared" si="211"/>
        <v>912372</v>
      </c>
      <c r="B3160" s="18">
        <f>VLOOKUP(C3160,FORNECEDORES!D:E,2,0)</f>
        <v>49973</v>
      </c>
      <c r="C3160" s="19" t="str">
        <f>VLOOKUP(D3160,FORNECEDORES!A:D,4,0)</f>
        <v>30.827.985/0001-94</v>
      </c>
      <c r="D3160" s="13" t="s">
        <v>2744</v>
      </c>
      <c r="E3160" s="20" t="str">
        <f t="shared" si="212"/>
        <v>04 0040</v>
      </c>
      <c r="F3160" s="28" t="s">
        <v>4943</v>
      </c>
      <c r="G3160" s="21" t="str">
        <f>VLOOKUP(E3160,'FILIAIS PETZ'!A:E,5,0)</f>
        <v>PETZ NOSSA SENHORA DO CARMO</v>
      </c>
      <c r="H3160" s="20" t="str">
        <f>VLOOKUP(E3160,'FILIAIS PETZ'!A:D,4,0)</f>
        <v>NSCA-MG</v>
      </c>
      <c r="I3160" s="54">
        <v>45429</v>
      </c>
      <c r="J3160" s="9">
        <v>912372</v>
      </c>
      <c r="K3160" s="9" t="s">
        <v>5858</v>
      </c>
      <c r="L3160" s="83" t="s">
        <v>5497</v>
      </c>
      <c r="M3160" s="85">
        <v>45476</v>
      </c>
      <c r="N3160" s="85">
        <v>45504</v>
      </c>
      <c r="O3160" s="85">
        <v>45481</v>
      </c>
      <c r="P3160" s="91" t="s">
        <v>4990</v>
      </c>
      <c r="Q3160" s="84">
        <v>3</v>
      </c>
      <c r="R3160" s="91">
        <v>1</v>
      </c>
      <c r="S3160" s="84">
        <v>8</v>
      </c>
      <c r="T3160" s="84" t="s">
        <v>32</v>
      </c>
      <c r="U3160" s="84">
        <v>11002</v>
      </c>
      <c r="V3160" s="84">
        <v>11002</v>
      </c>
      <c r="W3160" s="84" t="s">
        <v>5039</v>
      </c>
      <c r="X3160" s="84" t="s">
        <v>5016</v>
      </c>
      <c r="Y3160" s="10" t="s">
        <v>4993</v>
      </c>
      <c r="Z3160" s="10" t="s">
        <v>4993</v>
      </c>
      <c r="AA3160" s="10" t="s">
        <v>5103</v>
      </c>
      <c r="AB3160" s="10" t="s">
        <v>12941</v>
      </c>
      <c r="AC3160" s="84" t="s">
        <v>5006</v>
      </c>
      <c r="AD3160" s="29"/>
      <c r="AE3160" s="20" t="str">
        <f>VLOOKUP(E3160,'FILIAIS PETZ'!A:Q,17,0)</f>
        <v>MG-1</v>
      </c>
      <c r="AF3160" s="20" t="str">
        <f>VLOOKUP(E3160,'FILIAIS PETZ'!A:Q,3,0)</f>
        <v>FELICIO</v>
      </c>
      <c r="AG3160" s="20" t="str">
        <f>VLOOKUP(E3160,'FILIAIS PETZ'!A:Q,2,0)</f>
        <v>R3</v>
      </c>
      <c r="AH3160" s="75">
        <v>300</v>
      </c>
      <c r="AI3160" s="16" t="s">
        <v>7646</v>
      </c>
      <c r="AJ3160" s="43">
        <f>VLOOKUP(E3160,'FILIAIS PETZ'!$A$2:$K$2000,11,0)</f>
        <v>18328118003981</v>
      </c>
      <c r="AK3160" s="44">
        <f t="shared" si="213"/>
        <v>18328118003981</v>
      </c>
    </row>
    <row r="3161" spans="1:37" s="14" customFormat="1" ht="15" customHeight="1" thickBot="1" x14ac:dyDescent="0.25">
      <c r="A3161" s="9">
        <v>912516</v>
      </c>
      <c r="B3161" s="18">
        <f>VLOOKUP(C3161,FORNECEDORES!D:E,2,0)</f>
        <v>26105</v>
      </c>
      <c r="C3161" s="19" t="str">
        <f>VLOOKUP(D3161,FORNECEDORES!A:D,4,0)</f>
        <v>24.433.731/0001-99</v>
      </c>
      <c r="D3161" s="13" t="s">
        <v>31</v>
      </c>
      <c r="E3161" s="20" t="str">
        <f t="shared" si="212"/>
        <v>04 0208</v>
      </c>
      <c r="F3161" s="28" t="s">
        <v>8975</v>
      </c>
      <c r="G3161" s="21" t="str">
        <f>VLOOKUP(E3161,'FILIAIS PETZ'!A:E,5,0)</f>
        <v>PETZ AVENIDA ANGELICA</v>
      </c>
      <c r="H3161" s="20" t="str">
        <f>VLOOKUP(E3161,'FILIAIS PETZ'!A:D,4,0)</f>
        <v>ANGL-SP</v>
      </c>
      <c r="I3161" s="54">
        <v>45429</v>
      </c>
      <c r="J3161" s="9">
        <v>912516</v>
      </c>
      <c r="K3161" s="9" t="s">
        <v>9035</v>
      </c>
      <c r="L3161" s="83" t="s">
        <v>10758</v>
      </c>
      <c r="M3161" s="85">
        <v>45429</v>
      </c>
      <c r="N3161" s="85">
        <v>45455</v>
      </c>
      <c r="O3161" s="85">
        <v>45434</v>
      </c>
      <c r="P3161" s="91" t="s">
        <v>4990</v>
      </c>
      <c r="Q3161" s="84" t="s">
        <v>5029</v>
      </c>
      <c r="R3161" s="91" t="s">
        <v>4991</v>
      </c>
      <c r="S3161" s="84" t="s">
        <v>4983</v>
      </c>
      <c r="T3161" s="84" t="s">
        <v>32</v>
      </c>
      <c r="U3161" s="84" t="s">
        <v>5048</v>
      </c>
      <c r="V3161" s="84" t="s">
        <v>5048</v>
      </c>
      <c r="W3161" s="84" t="s">
        <v>5019</v>
      </c>
      <c r="X3161" s="84" t="s">
        <v>4992</v>
      </c>
      <c r="Y3161" s="57" t="s">
        <v>4980</v>
      </c>
      <c r="Z3161" s="9" t="s">
        <v>4980</v>
      </c>
      <c r="AA3161" s="9" t="s">
        <v>4992</v>
      </c>
      <c r="AB3161" s="9" t="s">
        <v>5066</v>
      </c>
      <c r="AC3161" s="84" t="s">
        <v>5006</v>
      </c>
      <c r="AD3161" s="29"/>
      <c r="AE3161" s="20" t="str">
        <f>VLOOKUP(E3161,'FILIAIS PETZ'!A:Q,17,0)</f>
        <v>SP2</v>
      </c>
      <c r="AF3161" s="20" t="str">
        <f>VLOOKUP(E3161,'FILIAIS PETZ'!A:Q,3,0)</f>
        <v>FELICIO</v>
      </c>
      <c r="AG3161" s="20" t="str">
        <f>VLOOKUP(E3161,'FILIAIS PETZ'!A:Q,2,0)</f>
        <v>R3</v>
      </c>
      <c r="AH3161" s="75">
        <v>1000</v>
      </c>
      <c r="AI3161" s="16" t="s">
        <v>10570</v>
      </c>
      <c r="AJ3161" s="43">
        <f>VLOOKUP(E3161,'FILIAIS PETZ'!$A$2:$K$2000,11,0)</f>
        <v>18328118019551</v>
      </c>
      <c r="AK3161" s="44">
        <v>18328118019551</v>
      </c>
    </row>
    <row r="3162" spans="1:37" s="14" customFormat="1" ht="15" customHeight="1" thickBot="1" x14ac:dyDescent="0.25">
      <c r="A3162" s="9">
        <v>912517</v>
      </c>
      <c r="B3162" s="18">
        <f>VLOOKUP(C3162,FORNECEDORES!D:E,2,0)</f>
        <v>26105</v>
      </c>
      <c r="C3162" s="19" t="str">
        <f>VLOOKUP(D3162,FORNECEDORES!A:D,4,0)</f>
        <v>24.433.731/0001-99</v>
      </c>
      <c r="D3162" s="13" t="s">
        <v>31</v>
      </c>
      <c r="E3162" s="20" t="str">
        <f t="shared" si="212"/>
        <v>04 0011</v>
      </c>
      <c r="F3162" s="28" t="s">
        <v>8976</v>
      </c>
      <c r="G3162" s="21" t="str">
        <f>VLOOKUP(E3162,'FILIAIS PETZ'!A:E,5,0)</f>
        <v>PETZ AUGUSTA</v>
      </c>
      <c r="H3162" s="20" t="str">
        <f>VLOOKUP(E3162,'FILIAIS PETZ'!A:D,4,0)</f>
        <v>AUGT-SP</v>
      </c>
      <c r="I3162" s="54">
        <v>45429</v>
      </c>
      <c r="J3162" s="9">
        <v>912517</v>
      </c>
      <c r="K3162" s="9" t="s">
        <v>9035</v>
      </c>
      <c r="L3162" s="83" t="s">
        <v>10759</v>
      </c>
      <c r="M3162" s="85">
        <v>45429</v>
      </c>
      <c r="N3162" s="85">
        <v>45455</v>
      </c>
      <c r="O3162" s="85">
        <v>45434</v>
      </c>
      <c r="P3162" s="91" t="s">
        <v>4990</v>
      </c>
      <c r="Q3162" s="84" t="s">
        <v>5029</v>
      </c>
      <c r="R3162" s="91" t="s">
        <v>4991</v>
      </c>
      <c r="S3162" s="84" t="s">
        <v>4983</v>
      </c>
      <c r="T3162" s="84" t="s">
        <v>32</v>
      </c>
      <c r="U3162" s="84" t="s">
        <v>5048</v>
      </c>
      <c r="V3162" s="84" t="s">
        <v>5048</v>
      </c>
      <c r="W3162" s="84" t="s">
        <v>5019</v>
      </c>
      <c r="X3162" s="84" t="s">
        <v>4992</v>
      </c>
      <c r="Y3162" s="57" t="s">
        <v>4980</v>
      </c>
      <c r="Z3162" s="9" t="s">
        <v>4980</v>
      </c>
      <c r="AA3162" s="9" t="s">
        <v>4992</v>
      </c>
      <c r="AB3162" s="9" t="s">
        <v>5066</v>
      </c>
      <c r="AC3162" s="84" t="s">
        <v>5006</v>
      </c>
      <c r="AD3162" s="29"/>
      <c r="AE3162" s="20" t="str">
        <f>VLOOKUP(E3162,'FILIAIS PETZ'!A:Q,17,0)</f>
        <v>SP2</v>
      </c>
      <c r="AF3162" s="20" t="str">
        <f>VLOOKUP(E3162,'FILIAIS PETZ'!A:Q,3,0)</f>
        <v>FELICIO</v>
      </c>
      <c r="AG3162" s="20" t="str">
        <f>VLOOKUP(E3162,'FILIAIS PETZ'!A:Q,2,0)</f>
        <v>R3</v>
      </c>
      <c r="AH3162" s="75">
        <v>1000</v>
      </c>
      <c r="AI3162" s="16" t="s">
        <v>10570</v>
      </c>
      <c r="AJ3162" s="43">
        <f>VLOOKUP(E3162,'FILIAIS PETZ'!$A$2:$K$2000,11,0)</f>
        <v>18328118001776</v>
      </c>
      <c r="AK3162" s="44">
        <v>18328118001776</v>
      </c>
    </row>
    <row r="3163" spans="1:37" s="14" customFormat="1" ht="15" customHeight="1" thickBot="1" x14ac:dyDescent="0.25">
      <c r="A3163" s="9">
        <v>912518</v>
      </c>
      <c r="B3163" s="18">
        <f>VLOOKUP(C3163,FORNECEDORES!D:E,2,0)</f>
        <v>26105</v>
      </c>
      <c r="C3163" s="19" t="str">
        <f>VLOOKUP(D3163,FORNECEDORES!A:D,4,0)</f>
        <v>24.433.731/0001-99</v>
      </c>
      <c r="D3163" s="13" t="s">
        <v>31</v>
      </c>
      <c r="E3163" s="20" t="str">
        <f t="shared" si="212"/>
        <v>04 0011</v>
      </c>
      <c r="F3163" s="28" t="s">
        <v>8976</v>
      </c>
      <c r="G3163" s="21" t="str">
        <f>VLOOKUP(E3163,'FILIAIS PETZ'!A:E,5,0)</f>
        <v>PETZ AUGUSTA</v>
      </c>
      <c r="H3163" s="20" t="str">
        <f>VLOOKUP(E3163,'FILIAIS PETZ'!A:D,4,0)</f>
        <v>AUGT-SP</v>
      </c>
      <c r="I3163" s="54">
        <v>45429</v>
      </c>
      <c r="J3163" s="9">
        <v>912518</v>
      </c>
      <c r="K3163" s="9" t="s">
        <v>9035</v>
      </c>
      <c r="L3163" s="83" t="s">
        <v>10760</v>
      </c>
      <c r="M3163" s="85">
        <v>45429</v>
      </c>
      <c r="N3163" s="85">
        <v>45455</v>
      </c>
      <c r="O3163" s="85">
        <v>45434</v>
      </c>
      <c r="P3163" s="91" t="s">
        <v>4990</v>
      </c>
      <c r="Q3163" s="84" t="s">
        <v>5029</v>
      </c>
      <c r="R3163" s="91" t="s">
        <v>4991</v>
      </c>
      <c r="S3163" s="84" t="s">
        <v>4983</v>
      </c>
      <c r="T3163" s="84" t="s">
        <v>32</v>
      </c>
      <c r="U3163" s="84" t="s">
        <v>5048</v>
      </c>
      <c r="V3163" s="84" t="s">
        <v>5048</v>
      </c>
      <c r="W3163" s="84" t="s">
        <v>5119</v>
      </c>
      <c r="X3163" s="84" t="s">
        <v>4992</v>
      </c>
      <c r="Y3163" s="57" t="s">
        <v>4980</v>
      </c>
      <c r="Z3163" s="9" t="s">
        <v>4980</v>
      </c>
      <c r="AA3163" s="9" t="s">
        <v>4992</v>
      </c>
      <c r="AB3163" s="9" t="s">
        <v>5066</v>
      </c>
      <c r="AC3163" s="84" t="s">
        <v>5006</v>
      </c>
      <c r="AD3163" s="29"/>
      <c r="AE3163" s="20" t="str">
        <f>VLOOKUP(E3163,'FILIAIS PETZ'!A:Q,17,0)</f>
        <v>SP2</v>
      </c>
      <c r="AF3163" s="20" t="str">
        <f>VLOOKUP(E3163,'FILIAIS PETZ'!A:Q,3,0)</f>
        <v>FELICIO</v>
      </c>
      <c r="AG3163" s="20" t="str">
        <f>VLOOKUP(E3163,'FILIAIS PETZ'!A:Q,2,0)</f>
        <v>R3</v>
      </c>
      <c r="AH3163" s="75">
        <v>1000</v>
      </c>
      <c r="AI3163" s="16" t="s">
        <v>10761</v>
      </c>
      <c r="AJ3163" s="43">
        <f>VLOOKUP(E3163,'FILIAIS PETZ'!$A$2:$K$2000,11,0)</f>
        <v>18328118001776</v>
      </c>
      <c r="AK3163" s="44">
        <v>18328118001776</v>
      </c>
    </row>
    <row r="3164" spans="1:37" s="14" customFormat="1" ht="15" customHeight="1" thickBot="1" x14ac:dyDescent="0.25">
      <c r="A3164" s="9">
        <v>912522</v>
      </c>
      <c r="B3164" s="18">
        <f>VLOOKUP(C3164,FORNECEDORES!D:E,2,0)</f>
        <v>26105</v>
      </c>
      <c r="C3164" s="19" t="str">
        <f>VLOOKUP(D3164,FORNECEDORES!A:D,4,0)</f>
        <v>24.433.731/0001-99</v>
      </c>
      <c r="D3164" s="13" t="s">
        <v>31</v>
      </c>
      <c r="E3164" s="20" t="str">
        <f t="shared" si="212"/>
        <v>04 0019</v>
      </c>
      <c r="F3164" s="28" t="s">
        <v>8977</v>
      </c>
      <c r="G3164" s="21" t="str">
        <f>VLOOKUP(E3164,'FILIAIS PETZ'!A:E,5,0)</f>
        <v>PETZ BUTANTA</v>
      </c>
      <c r="H3164" s="20" t="str">
        <f>VLOOKUP(E3164,'FILIAIS PETZ'!A:D,4,0)</f>
        <v>BTTA-SP</v>
      </c>
      <c r="I3164" s="54">
        <v>45429</v>
      </c>
      <c r="J3164" s="9">
        <v>912522</v>
      </c>
      <c r="K3164" s="9" t="s">
        <v>9035</v>
      </c>
      <c r="L3164" s="83" t="s">
        <v>10762</v>
      </c>
      <c r="M3164" s="85">
        <v>45429</v>
      </c>
      <c r="N3164" s="85">
        <v>45455</v>
      </c>
      <c r="O3164" s="85">
        <v>45434</v>
      </c>
      <c r="P3164" s="91" t="s">
        <v>4990</v>
      </c>
      <c r="Q3164" s="84" t="s">
        <v>5029</v>
      </c>
      <c r="R3164" s="91" t="s">
        <v>4991</v>
      </c>
      <c r="S3164" s="84" t="s">
        <v>4983</v>
      </c>
      <c r="T3164" s="84" t="s">
        <v>32</v>
      </c>
      <c r="U3164" s="84" t="s">
        <v>5048</v>
      </c>
      <c r="V3164" s="84" t="s">
        <v>5048</v>
      </c>
      <c r="W3164" s="84" t="s">
        <v>5019</v>
      </c>
      <c r="X3164" s="84" t="s">
        <v>4992</v>
      </c>
      <c r="Y3164" s="57" t="s">
        <v>4980</v>
      </c>
      <c r="Z3164" s="9" t="s">
        <v>4980</v>
      </c>
      <c r="AA3164" s="9" t="s">
        <v>4992</v>
      </c>
      <c r="AB3164" s="9" t="s">
        <v>5066</v>
      </c>
      <c r="AC3164" s="84" t="s">
        <v>5006</v>
      </c>
      <c r="AD3164" s="29"/>
      <c r="AE3164" s="20" t="str">
        <f>VLOOKUP(E3164,'FILIAIS PETZ'!A:Q,17,0)</f>
        <v>SP2</v>
      </c>
      <c r="AF3164" s="20" t="str">
        <f>VLOOKUP(E3164,'FILIAIS PETZ'!A:Q,3,0)</f>
        <v>FELICIO</v>
      </c>
      <c r="AG3164" s="20" t="str">
        <f>VLOOKUP(E3164,'FILIAIS PETZ'!A:Q,2,0)</f>
        <v>R3</v>
      </c>
      <c r="AH3164" s="75">
        <v>1000</v>
      </c>
      <c r="AI3164" s="16" t="s">
        <v>10570</v>
      </c>
      <c r="AJ3164" s="43">
        <f>VLOOKUP(E3164,'FILIAIS PETZ'!$A$2:$K$2000,11,0)</f>
        <v>18328118000885</v>
      </c>
      <c r="AK3164" s="44">
        <v>18328118000885</v>
      </c>
    </row>
    <row r="3165" spans="1:37" s="14" customFormat="1" ht="15" customHeight="1" thickBot="1" x14ac:dyDescent="0.25">
      <c r="A3165" s="9">
        <v>912523</v>
      </c>
      <c r="B3165" s="18">
        <f>VLOOKUP(C3165,FORNECEDORES!D:E,2,0)</f>
        <v>26105</v>
      </c>
      <c r="C3165" s="19" t="str">
        <f>VLOOKUP(D3165,FORNECEDORES!A:D,4,0)</f>
        <v>24.433.731/0001-99</v>
      </c>
      <c r="D3165" s="13" t="s">
        <v>31</v>
      </c>
      <c r="E3165" s="20" t="str">
        <f t="shared" si="212"/>
        <v>04 0046</v>
      </c>
      <c r="F3165" s="28" t="s">
        <v>8978</v>
      </c>
      <c r="G3165" s="21" t="str">
        <f>VLOOKUP(E3165,'FILIAIS PETZ'!A:E,5,0)</f>
        <v>PETZ CIDADE JARDIM</v>
      </c>
      <c r="H3165" s="20" t="str">
        <f>VLOOKUP(E3165,'FILIAIS PETZ'!A:D,4,0)</f>
        <v>CDJD-SP</v>
      </c>
      <c r="I3165" s="54">
        <v>45429</v>
      </c>
      <c r="J3165" s="9">
        <v>912523</v>
      </c>
      <c r="K3165" s="9" t="s">
        <v>9035</v>
      </c>
      <c r="L3165" s="83" t="s">
        <v>10763</v>
      </c>
      <c r="M3165" s="85">
        <v>45429</v>
      </c>
      <c r="N3165" s="85">
        <v>45455</v>
      </c>
      <c r="O3165" s="85">
        <v>45434</v>
      </c>
      <c r="P3165" s="91" t="s">
        <v>4990</v>
      </c>
      <c r="Q3165" s="84" t="s">
        <v>5029</v>
      </c>
      <c r="R3165" s="91" t="s">
        <v>4991</v>
      </c>
      <c r="S3165" s="84" t="s">
        <v>4983</v>
      </c>
      <c r="T3165" s="84" t="s">
        <v>32</v>
      </c>
      <c r="U3165" s="84" t="s">
        <v>5048</v>
      </c>
      <c r="V3165" s="84" t="s">
        <v>5048</v>
      </c>
      <c r="W3165" s="84" t="s">
        <v>5019</v>
      </c>
      <c r="X3165" s="84" t="s">
        <v>4992</v>
      </c>
      <c r="Y3165" s="57" t="s">
        <v>4980</v>
      </c>
      <c r="Z3165" s="9" t="s">
        <v>4980</v>
      </c>
      <c r="AA3165" s="9" t="s">
        <v>4992</v>
      </c>
      <c r="AB3165" s="9" t="s">
        <v>5066</v>
      </c>
      <c r="AC3165" s="84" t="s">
        <v>5006</v>
      </c>
      <c r="AD3165" s="29"/>
      <c r="AE3165" s="20" t="str">
        <f>VLOOKUP(E3165,'FILIAIS PETZ'!A:Q,17,0)</f>
        <v>SP2</v>
      </c>
      <c r="AF3165" s="20" t="str">
        <f>VLOOKUP(E3165,'FILIAIS PETZ'!A:Q,3,0)</f>
        <v>FELICIO</v>
      </c>
      <c r="AG3165" s="20" t="str">
        <f>VLOOKUP(E3165,'FILIAIS PETZ'!A:Q,2,0)</f>
        <v>R3</v>
      </c>
      <c r="AH3165" s="75">
        <v>1000</v>
      </c>
      <c r="AI3165" s="16" t="s">
        <v>10570</v>
      </c>
      <c r="AJ3165" s="43">
        <f>VLOOKUP(E3165,'FILIAIS PETZ'!$A$2:$K$2000,11,0)</f>
        <v>18328118004520</v>
      </c>
      <c r="AK3165" s="44">
        <v>18328118004520</v>
      </c>
    </row>
    <row r="3166" spans="1:37" s="14" customFormat="1" ht="15" customHeight="1" thickBot="1" x14ac:dyDescent="0.25">
      <c r="A3166" s="9">
        <v>912529</v>
      </c>
      <c r="B3166" s="18">
        <f>VLOOKUP(C3166,FORNECEDORES!D:E,2,0)</f>
        <v>26105</v>
      </c>
      <c r="C3166" s="19" t="str">
        <f>VLOOKUP(D3166,FORNECEDORES!A:D,4,0)</f>
        <v>24.433.731/0001-99</v>
      </c>
      <c r="D3166" s="13" t="s">
        <v>31</v>
      </c>
      <c r="E3166" s="20" t="str">
        <f t="shared" si="212"/>
        <v>04 0067</v>
      </c>
      <c r="F3166" s="28" t="s">
        <v>8611</v>
      </c>
      <c r="G3166" s="21" t="str">
        <f>VLOOKUP(E3166,'FILIAIS PETZ'!A:E,5,0)</f>
        <v>PETZ EXTRA RICARDO JAFET</v>
      </c>
      <c r="H3166" s="20" t="str">
        <f>VLOOKUP(E3166,'FILIAIS PETZ'!A:D,4,0)</f>
        <v>RJAF-SP</v>
      </c>
      <c r="I3166" s="54">
        <v>45429</v>
      </c>
      <c r="J3166" s="9">
        <v>912529</v>
      </c>
      <c r="K3166" s="9" t="s">
        <v>9035</v>
      </c>
      <c r="L3166" s="83" t="s">
        <v>10764</v>
      </c>
      <c r="M3166" s="85">
        <v>45429</v>
      </c>
      <c r="N3166" s="85">
        <v>45455</v>
      </c>
      <c r="O3166" s="85">
        <v>45434</v>
      </c>
      <c r="P3166" s="91" t="s">
        <v>4990</v>
      </c>
      <c r="Q3166" s="84" t="s">
        <v>5029</v>
      </c>
      <c r="R3166" s="91" t="s">
        <v>4991</v>
      </c>
      <c r="S3166" s="84" t="s">
        <v>4983</v>
      </c>
      <c r="T3166" s="84" t="s">
        <v>32</v>
      </c>
      <c r="U3166" s="84" t="s">
        <v>5048</v>
      </c>
      <c r="V3166" s="84" t="s">
        <v>5048</v>
      </c>
      <c r="W3166" s="84" t="s">
        <v>5019</v>
      </c>
      <c r="X3166" s="84" t="s">
        <v>4992</v>
      </c>
      <c r="Y3166" s="57" t="s">
        <v>4980</v>
      </c>
      <c r="Z3166" s="9" t="s">
        <v>4980</v>
      </c>
      <c r="AA3166" s="9" t="s">
        <v>4992</v>
      </c>
      <c r="AB3166" s="9" t="s">
        <v>5066</v>
      </c>
      <c r="AC3166" s="84" t="s">
        <v>5006</v>
      </c>
      <c r="AD3166" s="29"/>
      <c r="AE3166" s="20" t="str">
        <f>VLOOKUP(E3166,'FILIAIS PETZ'!A:Q,17,0)</f>
        <v>SP2</v>
      </c>
      <c r="AF3166" s="20" t="str">
        <f>VLOOKUP(E3166,'FILIAIS PETZ'!A:Q,3,0)</f>
        <v>FELICIO</v>
      </c>
      <c r="AG3166" s="20" t="str">
        <f>VLOOKUP(E3166,'FILIAIS PETZ'!A:Q,2,0)</f>
        <v>R3</v>
      </c>
      <c r="AH3166" s="75">
        <v>1000</v>
      </c>
      <c r="AI3166" s="16" t="s">
        <v>10570</v>
      </c>
      <c r="AJ3166" s="43">
        <f>VLOOKUP(E3166,'FILIAIS PETZ'!$A$2:$K$2000,11,0)</f>
        <v>18328118006573</v>
      </c>
      <c r="AK3166" s="44">
        <v>18328118006573</v>
      </c>
    </row>
    <row r="3167" spans="1:37" s="14" customFormat="1" ht="15" customHeight="1" thickBot="1" x14ac:dyDescent="0.25">
      <c r="A3167" s="9">
        <v>912530</v>
      </c>
      <c r="B3167" s="18">
        <f>VLOOKUP(C3167,FORNECEDORES!D:E,2,0)</f>
        <v>26105</v>
      </c>
      <c r="C3167" s="19" t="str">
        <f>VLOOKUP(D3167,FORNECEDORES!A:D,4,0)</f>
        <v>24.433.731/0001-99</v>
      </c>
      <c r="D3167" s="13" t="s">
        <v>31</v>
      </c>
      <c r="E3167" s="20" t="str">
        <f t="shared" si="212"/>
        <v>04 0067</v>
      </c>
      <c r="F3167" s="28" t="s">
        <v>8611</v>
      </c>
      <c r="G3167" s="21" t="str">
        <f>VLOOKUP(E3167,'FILIAIS PETZ'!A:E,5,0)</f>
        <v>PETZ EXTRA RICARDO JAFET</v>
      </c>
      <c r="H3167" s="20" t="str">
        <f>VLOOKUP(E3167,'FILIAIS PETZ'!A:D,4,0)</f>
        <v>RJAF-SP</v>
      </c>
      <c r="I3167" s="54">
        <v>45429</v>
      </c>
      <c r="J3167" s="9">
        <v>912530</v>
      </c>
      <c r="K3167" s="9" t="s">
        <v>9035</v>
      </c>
      <c r="L3167" s="83" t="s">
        <v>10765</v>
      </c>
      <c r="M3167" s="85">
        <v>45429</v>
      </c>
      <c r="N3167" s="85">
        <v>45455</v>
      </c>
      <c r="O3167" s="85">
        <v>45434</v>
      </c>
      <c r="P3167" s="91" t="s">
        <v>4990</v>
      </c>
      <c r="Q3167" s="84" t="s">
        <v>5029</v>
      </c>
      <c r="R3167" s="91" t="s">
        <v>4991</v>
      </c>
      <c r="S3167" s="84" t="s">
        <v>4983</v>
      </c>
      <c r="T3167" s="84" t="s">
        <v>32</v>
      </c>
      <c r="U3167" s="84" t="s">
        <v>5048</v>
      </c>
      <c r="V3167" s="84" t="s">
        <v>5048</v>
      </c>
      <c r="W3167" s="84" t="s">
        <v>5119</v>
      </c>
      <c r="X3167" s="84" t="s">
        <v>4992</v>
      </c>
      <c r="Y3167" s="57" t="s">
        <v>4980</v>
      </c>
      <c r="Z3167" s="9" t="s">
        <v>4980</v>
      </c>
      <c r="AA3167" s="9" t="s">
        <v>4992</v>
      </c>
      <c r="AB3167" s="9" t="s">
        <v>5066</v>
      </c>
      <c r="AC3167" s="84" t="s">
        <v>5006</v>
      </c>
      <c r="AD3167" s="29"/>
      <c r="AE3167" s="20" t="str">
        <f>VLOOKUP(E3167,'FILIAIS PETZ'!A:Q,17,0)</f>
        <v>SP2</v>
      </c>
      <c r="AF3167" s="20" t="str">
        <f>VLOOKUP(E3167,'FILIAIS PETZ'!A:Q,3,0)</f>
        <v>FELICIO</v>
      </c>
      <c r="AG3167" s="20" t="str">
        <f>VLOOKUP(E3167,'FILIAIS PETZ'!A:Q,2,0)</f>
        <v>R3</v>
      </c>
      <c r="AH3167" s="75">
        <v>1000</v>
      </c>
      <c r="AI3167" s="16" t="s">
        <v>10761</v>
      </c>
      <c r="AJ3167" s="43">
        <f>VLOOKUP(E3167,'FILIAIS PETZ'!$A$2:$K$2000,11,0)</f>
        <v>18328118006573</v>
      </c>
      <c r="AK3167" s="44">
        <v>18328118006573</v>
      </c>
    </row>
    <row r="3168" spans="1:37" s="14" customFormat="1" ht="15" customHeight="1" thickBot="1" x14ac:dyDescent="0.25">
      <c r="A3168" s="9">
        <v>912532</v>
      </c>
      <c r="B3168" s="18">
        <f>VLOOKUP(C3168,FORNECEDORES!D:E,2,0)</f>
        <v>26105</v>
      </c>
      <c r="C3168" s="19" t="str">
        <f>VLOOKUP(D3168,FORNECEDORES!A:D,4,0)</f>
        <v>24.433.731/0001-99</v>
      </c>
      <c r="D3168" s="13" t="s">
        <v>31</v>
      </c>
      <c r="E3168" s="20" t="str">
        <f t="shared" si="212"/>
        <v>04 0151</v>
      </c>
      <c r="F3168" s="28" t="s">
        <v>8979</v>
      </c>
      <c r="G3168" s="21" t="str">
        <f>VLOOKUP(E3168,'FILIAIS PETZ'!A:E,5,0)</f>
        <v>PETZ VILA MARIANA</v>
      </c>
      <c r="H3168" s="20" t="str">
        <f>VLOOKUP(E3168,'FILIAIS PETZ'!A:D,4,0)</f>
        <v>VLMA-SP</v>
      </c>
      <c r="I3168" s="54">
        <v>45429</v>
      </c>
      <c r="J3168" s="9">
        <v>912532</v>
      </c>
      <c r="K3168" s="9" t="s">
        <v>9035</v>
      </c>
      <c r="L3168" s="83" t="s">
        <v>10766</v>
      </c>
      <c r="M3168" s="85">
        <v>45429</v>
      </c>
      <c r="N3168" s="85">
        <v>45455</v>
      </c>
      <c r="O3168" s="85">
        <v>45434</v>
      </c>
      <c r="P3168" s="91" t="s">
        <v>4990</v>
      </c>
      <c r="Q3168" s="84" t="s">
        <v>5029</v>
      </c>
      <c r="R3168" s="91" t="s">
        <v>4991</v>
      </c>
      <c r="S3168" s="84" t="s">
        <v>4983</v>
      </c>
      <c r="T3168" s="84" t="s">
        <v>32</v>
      </c>
      <c r="U3168" s="84" t="s">
        <v>5048</v>
      </c>
      <c r="V3168" s="84" t="s">
        <v>5048</v>
      </c>
      <c r="W3168" s="84" t="s">
        <v>5019</v>
      </c>
      <c r="X3168" s="84" t="s">
        <v>4992</v>
      </c>
      <c r="Y3168" s="57" t="s">
        <v>4980</v>
      </c>
      <c r="Z3168" s="9" t="s">
        <v>4980</v>
      </c>
      <c r="AA3168" s="9" t="s">
        <v>4992</v>
      </c>
      <c r="AB3168" s="9" t="s">
        <v>5066</v>
      </c>
      <c r="AC3168" s="84" t="s">
        <v>5006</v>
      </c>
      <c r="AD3168" s="29"/>
      <c r="AE3168" s="20" t="str">
        <f>VLOOKUP(E3168,'FILIAIS PETZ'!A:Q,17,0)</f>
        <v>SP2</v>
      </c>
      <c r="AF3168" s="20" t="str">
        <f>VLOOKUP(E3168,'FILIAIS PETZ'!A:Q,3,0)</f>
        <v>FELICIO</v>
      </c>
      <c r="AG3168" s="20" t="str">
        <f>VLOOKUP(E3168,'FILIAIS PETZ'!A:Q,2,0)</f>
        <v>R3</v>
      </c>
      <c r="AH3168" s="75">
        <v>1000</v>
      </c>
      <c r="AI3168" s="16" t="s">
        <v>10570</v>
      </c>
      <c r="AJ3168" s="43">
        <f>VLOOKUP(E3168,'FILIAIS PETZ'!$A$2:$K$2000,11,0)</f>
        <v>18328118014835</v>
      </c>
      <c r="AK3168" s="44">
        <v>18328118014835</v>
      </c>
    </row>
    <row r="3169" spans="1:37" s="14" customFormat="1" ht="15" customHeight="1" thickBot="1" x14ac:dyDescent="0.25">
      <c r="A3169" s="9" t="s">
        <v>10767</v>
      </c>
      <c r="B3169" s="18">
        <f>VLOOKUP(C3169,FORNECEDORES!D:E,2,0)</f>
        <v>40460</v>
      </c>
      <c r="C3169" s="19" t="str">
        <f>VLOOKUP(D3169,FORNECEDORES!A:D,4,0)</f>
        <v>30.515.748/0001-98</v>
      </c>
      <c r="D3169" s="13" t="s">
        <v>2732</v>
      </c>
      <c r="E3169" s="20" t="str">
        <f t="shared" si="212"/>
        <v>04 0208</v>
      </c>
      <c r="F3169" s="28" t="s">
        <v>8975</v>
      </c>
      <c r="G3169" s="21" t="str">
        <f>VLOOKUP(E3169,'FILIAIS PETZ'!A:E,5,0)</f>
        <v>PETZ AVENIDA ANGELICA</v>
      </c>
      <c r="H3169" s="20" t="str">
        <f>VLOOKUP(E3169,'FILIAIS PETZ'!A:D,4,0)</f>
        <v>ANGL-SP</v>
      </c>
      <c r="I3169" s="54">
        <v>45429</v>
      </c>
      <c r="J3169" s="9" t="s">
        <v>10767</v>
      </c>
      <c r="K3169" s="9" t="s">
        <v>9047</v>
      </c>
      <c r="L3169" s="83" t="s">
        <v>10768</v>
      </c>
      <c r="M3169" s="85">
        <v>45492</v>
      </c>
      <c r="N3169" s="85">
        <v>45518</v>
      </c>
      <c r="O3169" s="85">
        <v>45505</v>
      </c>
      <c r="P3169" s="91" t="s">
        <v>4990</v>
      </c>
      <c r="Q3169" s="84" t="s">
        <v>5029</v>
      </c>
      <c r="R3169" s="91" t="s">
        <v>4991</v>
      </c>
      <c r="S3169" s="84" t="s">
        <v>4983</v>
      </c>
      <c r="T3169" s="84" t="s">
        <v>32</v>
      </c>
      <c r="U3169" s="84" t="s">
        <v>5048</v>
      </c>
      <c r="V3169" s="84" t="s">
        <v>5048</v>
      </c>
      <c r="W3169" s="84" t="s">
        <v>5019</v>
      </c>
      <c r="X3169" s="84" t="s">
        <v>4985</v>
      </c>
      <c r="Y3169" s="9" t="s">
        <v>4980</v>
      </c>
      <c r="Z3169" s="9" t="s">
        <v>4980</v>
      </c>
      <c r="AA3169" s="9" t="s">
        <v>4989</v>
      </c>
      <c r="AB3169" s="9" t="s">
        <v>5066</v>
      </c>
      <c r="AC3169" s="84" t="s">
        <v>5006</v>
      </c>
      <c r="AD3169" s="29"/>
      <c r="AE3169" s="20" t="str">
        <f>VLOOKUP(E3169,'FILIAIS PETZ'!A:Q,17,0)</f>
        <v>SP2</v>
      </c>
      <c r="AF3169" s="20" t="str">
        <f>VLOOKUP(E3169,'FILIAIS PETZ'!A:Q,3,0)</f>
        <v>FELICIO</v>
      </c>
      <c r="AG3169" s="20" t="str">
        <f>VLOOKUP(E3169,'FILIAIS PETZ'!A:Q,2,0)</f>
        <v>R3</v>
      </c>
      <c r="AH3169" s="75">
        <v>980</v>
      </c>
      <c r="AI3169" s="16" t="s">
        <v>10769</v>
      </c>
      <c r="AJ3169" s="43">
        <f>VLOOKUP(E3169,'FILIAIS PETZ'!$A$2:$K$2000,11,0)</f>
        <v>18328118019551</v>
      </c>
      <c r="AK3169" s="44">
        <v>18328118019551</v>
      </c>
    </row>
    <row r="3170" spans="1:37" s="14" customFormat="1" ht="15" customHeight="1" thickBot="1" x14ac:dyDescent="0.25">
      <c r="A3170" s="9">
        <v>912746</v>
      </c>
      <c r="B3170" s="18">
        <f>VLOOKUP(C3170,FORNECEDORES!D:E,2,0)</f>
        <v>14456</v>
      </c>
      <c r="C3170" s="19" t="str">
        <f>VLOOKUP(D3170,FORNECEDORES!A:D,4,0)</f>
        <v>29.274.777/0001-26</v>
      </c>
      <c r="D3170" s="13" t="s">
        <v>2689</v>
      </c>
      <c r="E3170" s="20" t="str">
        <f t="shared" si="212"/>
        <v>04 0067</v>
      </c>
      <c r="F3170" s="28" t="s">
        <v>8611</v>
      </c>
      <c r="G3170" s="21" t="str">
        <f>VLOOKUP(E3170,'FILIAIS PETZ'!A:E,5,0)</f>
        <v>PETZ EXTRA RICARDO JAFET</v>
      </c>
      <c r="H3170" s="20" t="str">
        <f>VLOOKUP(E3170,'FILIAIS PETZ'!A:D,4,0)</f>
        <v>RJAF-SP</v>
      </c>
      <c r="I3170" s="54">
        <v>45429</v>
      </c>
      <c r="J3170" s="9">
        <v>912746</v>
      </c>
      <c r="K3170" s="9" t="s">
        <v>9035</v>
      </c>
      <c r="L3170" s="83" t="s">
        <v>10770</v>
      </c>
      <c r="M3170" s="85">
        <v>45432</v>
      </c>
      <c r="N3170" s="85">
        <v>45455</v>
      </c>
      <c r="O3170" s="85">
        <v>45433</v>
      </c>
      <c r="P3170" s="91" t="s">
        <v>4990</v>
      </c>
      <c r="Q3170" s="84">
        <v>3</v>
      </c>
      <c r="R3170" s="91">
        <v>1</v>
      </c>
      <c r="S3170" s="84">
        <v>8</v>
      </c>
      <c r="T3170" s="84" t="s">
        <v>32</v>
      </c>
      <c r="U3170" s="84">
        <v>11002</v>
      </c>
      <c r="V3170" s="84">
        <v>11002</v>
      </c>
      <c r="W3170" s="84" t="s">
        <v>5024</v>
      </c>
      <c r="X3170" s="84" t="s">
        <v>4985</v>
      </c>
      <c r="Y3170" s="9" t="s">
        <v>4997</v>
      </c>
      <c r="Z3170" s="9" t="s">
        <v>4993</v>
      </c>
      <c r="AA3170" s="9" t="s">
        <v>4989</v>
      </c>
      <c r="AB3170" s="9" t="s">
        <v>12941</v>
      </c>
      <c r="AC3170" s="84" t="s">
        <v>5006</v>
      </c>
      <c r="AD3170" s="29"/>
      <c r="AE3170" s="20" t="str">
        <f>VLOOKUP(E3170,'FILIAIS PETZ'!A:Q,17,0)</f>
        <v>SP2</v>
      </c>
      <c r="AF3170" s="20" t="str">
        <f>VLOOKUP(E3170,'FILIAIS PETZ'!A:Q,3,0)</f>
        <v>FELICIO</v>
      </c>
      <c r="AG3170" s="20" t="str">
        <f>VLOOKUP(E3170,'FILIAIS PETZ'!A:Q,2,0)</f>
        <v>R3</v>
      </c>
      <c r="AH3170" s="75">
        <v>290</v>
      </c>
      <c r="AI3170" s="16" t="s">
        <v>10771</v>
      </c>
      <c r="AJ3170" s="43">
        <f>VLOOKUP(E3170,'FILIAIS PETZ'!$A$2:$K$2000,11,0)</f>
        <v>18328118006573</v>
      </c>
      <c r="AK3170" s="44">
        <v>18328118006573</v>
      </c>
    </row>
    <row r="3171" spans="1:37" s="14" customFormat="1" ht="15" customHeight="1" thickBot="1" x14ac:dyDescent="0.25">
      <c r="A3171" s="9">
        <v>912747</v>
      </c>
      <c r="B3171" s="18">
        <f>VLOOKUP(C3171,FORNECEDORES!D:E,2,0)</f>
        <v>14456</v>
      </c>
      <c r="C3171" s="19" t="str">
        <f>VLOOKUP(D3171,FORNECEDORES!A:D,4,0)</f>
        <v>29.274.777/0001-26</v>
      </c>
      <c r="D3171" s="13" t="s">
        <v>2689</v>
      </c>
      <c r="E3171" s="20" t="str">
        <f t="shared" si="212"/>
        <v>04 0067</v>
      </c>
      <c r="F3171" s="28" t="s">
        <v>8611</v>
      </c>
      <c r="G3171" s="21" t="str">
        <f>VLOOKUP(E3171,'FILIAIS PETZ'!A:E,5,0)</f>
        <v>PETZ EXTRA RICARDO JAFET</v>
      </c>
      <c r="H3171" s="20" t="str">
        <f>VLOOKUP(E3171,'FILIAIS PETZ'!A:D,4,0)</f>
        <v>RJAF-SP</v>
      </c>
      <c r="I3171" s="54">
        <v>45429</v>
      </c>
      <c r="J3171" s="9">
        <v>912747</v>
      </c>
      <c r="K3171" s="9" t="s">
        <v>9035</v>
      </c>
      <c r="L3171" s="83" t="s">
        <v>10772</v>
      </c>
      <c r="M3171" s="85">
        <v>45432</v>
      </c>
      <c r="N3171" s="85">
        <v>45455</v>
      </c>
      <c r="O3171" s="85">
        <v>45433</v>
      </c>
      <c r="P3171" s="91" t="s">
        <v>4990</v>
      </c>
      <c r="Q3171" s="84">
        <v>3</v>
      </c>
      <c r="R3171" s="91">
        <v>1</v>
      </c>
      <c r="S3171" s="84">
        <v>8</v>
      </c>
      <c r="T3171" s="84" t="s">
        <v>32</v>
      </c>
      <c r="U3171" s="84">
        <v>11002</v>
      </c>
      <c r="V3171" s="84">
        <v>11002</v>
      </c>
      <c r="W3171" s="84" t="s">
        <v>5119</v>
      </c>
      <c r="X3171" s="84" t="s">
        <v>4985</v>
      </c>
      <c r="Y3171" s="9" t="s">
        <v>4997</v>
      </c>
      <c r="Z3171" s="9" t="s">
        <v>4993</v>
      </c>
      <c r="AA3171" s="9" t="s">
        <v>4989</v>
      </c>
      <c r="AB3171" s="9" t="s">
        <v>12941</v>
      </c>
      <c r="AC3171" s="84" t="s">
        <v>5006</v>
      </c>
      <c r="AD3171" s="29"/>
      <c r="AE3171" s="20" t="str">
        <f>VLOOKUP(E3171,'FILIAIS PETZ'!A:Q,17,0)</f>
        <v>SP2</v>
      </c>
      <c r="AF3171" s="20" t="str">
        <f>VLOOKUP(E3171,'FILIAIS PETZ'!A:Q,3,0)</f>
        <v>FELICIO</v>
      </c>
      <c r="AG3171" s="20" t="str">
        <f>VLOOKUP(E3171,'FILIAIS PETZ'!A:Q,2,0)</f>
        <v>R3</v>
      </c>
      <c r="AH3171" s="75">
        <v>980</v>
      </c>
      <c r="AI3171" s="16" t="s">
        <v>10773</v>
      </c>
      <c r="AJ3171" s="43">
        <f>VLOOKUP(E3171,'FILIAIS PETZ'!$A$2:$K$2000,11,0)</f>
        <v>18328118006573</v>
      </c>
      <c r="AK3171" s="44">
        <v>18328118006573</v>
      </c>
    </row>
    <row r="3172" spans="1:37" s="14" customFormat="1" ht="15" customHeight="1" thickBot="1" x14ac:dyDescent="0.25">
      <c r="A3172" s="9">
        <v>912750</v>
      </c>
      <c r="B3172" s="18">
        <f>VLOOKUP(C3172,FORNECEDORES!D:E,2,0)</f>
        <v>14456</v>
      </c>
      <c r="C3172" s="19" t="str">
        <f>VLOOKUP(D3172,FORNECEDORES!A:D,4,0)</f>
        <v>29.274.777/0001-26</v>
      </c>
      <c r="D3172" s="13" t="s">
        <v>2689</v>
      </c>
      <c r="E3172" s="20" t="str">
        <f t="shared" si="212"/>
        <v>04 0125</v>
      </c>
      <c r="F3172" s="28" t="s">
        <v>8981</v>
      </c>
      <c r="G3172" s="21" t="str">
        <f>VLOOKUP(E3172,'FILIAIS PETZ'!A:E,5,0)</f>
        <v>PETZ CERRO CORA</v>
      </c>
      <c r="H3172" s="20" t="str">
        <f>VLOOKUP(E3172,'FILIAIS PETZ'!A:D,4,0)</f>
        <v>CORA-SP</v>
      </c>
      <c r="I3172" s="54">
        <v>45429</v>
      </c>
      <c r="J3172" s="9">
        <v>912750</v>
      </c>
      <c r="K3172" s="9" t="s">
        <v>9035</v>
      </c>
      <c r="L3172" s="83" t="s">
        <v>10774</v>
      </c>
      <c r="M3172" s="85">
        <v>45432</v>
      </c>
      <c r="N3172" s="85">
        <v>45455</v>
      </c>
      <c r="O3172" s="85">
        <v>45433</v>
      </c>
      <c r="P3172" s="91" t="s">
        <v>4990</v>
      </c>
      <c r="Q3172" s="84">
        <v>3</v>
      </c>
      <c r="R3172" s="91">
        <v>1</v>
      </c>
      <c r="S3172" s="84">
        <v>8</v>
      </c>
      <c r="T3172" s="84" t="s">
        <v>32</v>
      </c>
      <c r="U3172" s="84">
        <v>11002</v>
      </c>
      <c r="V3172" s="84">
        <v>11002</v>
      </c>
      <c r="W3172" s="84" t="s">
        <v>5107</v>
      </c>
      <c r="X3172" s="84" t="s">
        <v>4985</v>
      </c>
      <c r="Y3172" s="9" t="s">
        <v>4997</v>
      </c>
      <c r="Z3172" s="9" t="s">
        <v>4993</v>
      </c>
      <c r="AA3172" s="9" t="s">
        <v>4989</v>
      </c>
      <c r="AB3172" s="9" t="s">
        <v>12941</v>
      </c>
      <c r="AC3172" s="84" t="s">
        <v>4988</v>
      </c>
      <c r="AD3172" s="29"/>
      <c r="AE3172" s="20" t="str">
        <f>VLOOKUP(E3172,'FILIAIS PETZ'!A:Q,17,0)</f>
        <v>SP7</v>
      </c>
      <c r="AF3172" s="20" t="str">
        <f>VLOOKUP(E3172,'FILIAIS PETZ'!A:Q,3,0)</f>
        <v>FELICIO</v>
      </c>
      <c r="AG3172" s="20" t="str">
        <f>VLOOKUP(E3172,'FILIAIS PETZ'!A:Q,2,0)</f>
        <v>R3</v>
      </c>
      <c r="AH3172" s="75">
        <v>3980</v>
      </c>
      <c r="AI3172" s="16" t="s">
        <v>10775</v>
      </c>
      <c r="AJ3172" s="43">
        <f>VLOOKUP(E3172,'FILIAIS PETZ'!$A$2:$K$2000,11,0)</f>
        <v>18328118013600</v>
      </c>
      <c r="AK3172" s="44">
        <v>18328118013600</v>
      </c>
    </row>
    <row r="3173" spans="1:37" s="14" customFormat="1" ht="15" customHeight="1" thickBot="1" x14ac:dyDescent="0.25">
      <c r="A3173" s="9">
        <v>912751</v>
      </c>
      <c r="B3173" s="18">
        <f>VLOOKUP(C3173,FORNECEDORES!D:E,2,0)</f>
        <v>14456</v>
      </c>
      <c r="C3173" s="19" t="str">
        <f>VLOOKUP(D3173,FORNECEDORES!A:D,4,0)</f>
        <v>29.274.777/0001-26</v>
      </c>
      <c r="D3173" s="13" t="s">
        <v>2689</v>
      </c>
      <c r="E3173" s="20" t="str">
        <f t="shared" si="212"/>
        <v>04 0125</v>
      </c>
      <c r="F3173" s="28" t="s">
        <v>8981</v>
      </c>
      <c r="G3173" s="21" t="str">
        <f>VLOOKUP(E3173,'FILIAIS PETZ'!A:E,5,0)</f>
        <v>PETZ CERRO CORA</v>
      </c>
      <c r="H3173" s="20" t="str">
        <f>VLOOKUP(E3173,'FILIAIS PETZ'!A:D,4,0)</f>
        <v>CORA-SP</v>
      </c>
      <c r="I3173" s="54">
        <v>45429</v>
      </c>
      <c r="J3173" s="9">
        <v>912751</v>
      </c>
      <c r="K3173" s="9" t="s">
        <v>9035</v>
      </c>
      <c r="L3173" s="83" t="s">
        <v>10776</v>
      </c>
      <c r="M3173" s="85">
        <v>45432</v>
      </c>
      <c r="N3173" s="85">
        <v>45455</v>
      </c>
      <c r="O3173" s="85">
        <v>45433</v>
      </c>
      <c r="P3173" s="91" t="s">
        <v>4990</v>
      </c>
      <c r="Q3173" s="84">
        <v>3</v>
      </c>
      <c r="R3173" s="91">
        <v>1</v>
      </c>
      <c r="S3173" s="84">
        <v>8</v>
      </c>
      <c r="T3173" s="84" t="s">
        <v>32</v>
      </c>
      <c r="U3173" s="84">
        <v>11002</v>
      </c>
      <c r="V3173" s="84">
        <v>11002</v>
      </c>
      <c r="W3173" s="84" t="s">
        <v>5024</v>
      </c>
      <c r="X3173" s="84" t="s">
        <v>4985</v>
      </c>
      <c r="Y3173" s="9" t="s">
        <v>4997</v>
      </c>
      <c r="Z3173" s="9" t="s">
        <v>4993</v>
      </c>
      <c r="AA3173" s="9" t="s">
        <v>4989</v>
      </c>
      <c r="AB3173" s="9" t="s">
        <v>12941</v>
      </c>
      <c r="AC3173" s="84" t="s">
        <v>5006</v>
      </c>
      <c r="AD3173" s="29"/>
      <c r="AE3173" s="20" t="str">
        <f>VLOOKUP(E3173,'FILIAIS PETZ'!A:Q,17,0)</f>
        <v>SP7</v>
      </c>
      <c r="AF3173" s="20" t="str">
        <f>VLOOKUP(E3173,'FILIAIS PETZ'!A:Q,3,0)</f>
        <v>FELICIO</v>
      </c>
      <c r="AG3173" s="20" t="str">
        <f>VLOOKUP(E3173,'FILIAIS PETZ'!A:Q,2,0)</f>
        <v>R3</v>
      </c>
      <c r="AH3173" s="75">
        <v>590</v>
      </c>
      <c r="AI3173" s="16" t="s">
        <v>10777</v>
      </c>
      <c r="AJ3173" s="43">
        <f>VLOOKUP(E3173,'FILIAIS PETZ'!$A$2:$K$2000,11,0)</f>
        <v>18328118013600</v>
      </c>
      <c r="AK3173" s="44">
        <v>18328118013600</v>
      </c>
    </row>
    <row r="3174" spans="1:37" s="14" customFormat="1" ht="15" customHeight="1" thickBot="1" x14ac:dyDescent="0.25">
      <c r="A3174" s="9">
        <f>J3174</f>
        <v>913764</v>
      </c>
      <c r="B3174" s="18">
        <f>VLOOKUP(C3174,FORNECEDORES!D:E,2,0)</f>
        <v>774172</v>
      </c>
      <c r="C3174" s="19" t="str">
        <f>VLOOKUP(D3174,FORNECEDORES!A:D,4,0)</f>
        <v>54.212.044/0001-04</v>
      </c>
      <c r="D3174" s="13" t="s">
        <v>7874</v>
      </c>
      <c r="E3174" s="20" t="str">
        <f t="shared" si="212"/>
        <v>04 0252</v>
      </c>
      <c r="F3174" s="28" t="s">
        <v>4969</v>
      </c>
      <c r="G3174" s="21" t="str">
        <f>VLOOKUP(E3174,'FILIAIS PETZ'!A:E,5,0)</f>
        <v>PETZ SHOPPING PORTO VELHO</v>
      </c>
      <c r="H3174" s="20" t="str">
        <f>VLOOKUP(E3174,'FILIAIS PETZ'!A:D,4,0)</f>
        <v>SPVL-RO</v>
      </c>
      <c r="I3174" s="54">
        <v>45432</v>
      </c>
      <c r="J3174" s="9">
        <v>913764</v>
      </c>
      <c r="K3174" s="9" t="s">
        <v>5858</v>
      </c>
      <c r="L3174" s="83" t="s">
        <v>5591</v>
      </c>
      <c r="M3174" s="85">
        <v>45432</v>
      </c>
      <c r="N3174" s="85">
        <v>45455</v>
      </c>
      <c r="O3174" s="85">
        <v>45436</v>
      </c>
      <c r="P3174" s="91" t="s">
        <v>4990</v>
      </c>
      <c r="Q3174" s="84">
        <v>3</v>
      </c>
      <c r="R3174" s="91">
        <v>1</v>
      </c>
      <c r="S3174" s="84">
        <v>8</v>
      </c>
      <c r="T3174" s="84" t="s">
        <v>32</v>
      </c>
      <c r="U3174" s="84">
        <v>11002</v>
      </c>
      <c r="V3174" s="84">
        <v>11002</v>
      </c>
      <c r="W3174" s="84" t="s">
        <v>5039</v>
      </c>
      <c r="X3174" s="84" t="s">
        <v>4985</v>
      </c>
      <c r="Y3174" s="57" t="s">
        <v>4993</v>
      </c>
      <c r="Z3174" s="9" t="s">
        <v>5041</v>
      </c>
      <c r="AA3174" s="9" t="s">
        <v>5007</v>
      </c>
      <c r="AB3174" s="9" t="s">
        <v>5066</v>
      </c>
      <c r="AC3174" s="84" t="s">
        <v>5006</v>
      </c>
      <c r="AD3174" s="29"/>
      <c r="AE3174" s="20" t="str">
        <f>VLOOKUP(E3174,'FILIAIS PETZ'!A:Q,17,0)</f>
        <v>CO-3</v>
      </c>
      <c r="AF3174" s="20" t="str">
        <f>VLOOKUP(E3174,'FILIAIS PETZ'!A:Q,3,0)</f>
        <v>FELICIO</v>
      </c>
      <c r="AG3174" s="20" t="str">
        <f>VLOOKUP(E3174,'FILIAIS PETZ'!A:Q,2,0)</f>
        <v>R3</v>
      </c>
      <c r="AH3174" s="75">
        <v>1196</v>
      </c>
      <c r="AI3174" s="16" t="s">
        <v>7730</v>
      </c>
      <c r="AJ3174" s="43" t="str">
        <f>VLOOKUP(E3174,'FILIAIS PETZ'!$A$2:$K$2000,11,0)</f>
        <v>18.328.118/0238-26</v>
      </c>
      <c r="AK3174" s="44" t="str">
        <f>AJ3174</f>
        <v>18.328.118/0238-26</v>
      </c>
    </row>
    <row r="3175" spans="1:37" s="14" customFormat="1" ht="15" customHeight="1" thickBot="1" x14ac:dyDescent="0.25">
      <c r="A3175" s="9">
        <f>J3175</f>
        <v>913981</v>
      </c>
      <c r="B3175" s="18">
        <f>VLOOKUP(C3175,FORNECEDORES!D:E,2,0)</f>
        <v>9057</v>
      </c>
      <c r="C3175" s="19" t="str">
        <f>VLOOKUP(D3175,FORNECEDORES!A:D,4,0)</f>
        <v>19.357.006/0001-49</v>
      </c>
      <c r="D3175" s="13" t="s">
        <v>2290</v>
      </c>
      <c r="E3175" s="20" t="str">
        <f t="shared" si="212"/>
        <v>04 0244</v>
      </c>
      <c r="F3175" s="28" t="s">
        <v>4957</v>
      </c>
      <c r="G3175" s="21" t="str">
        <f>VLOOKUP(E3175,'FILIAIS PETZ'!A:E,5,0)</f>
        <v>PETZ GOVERNADOR VALADARES</v>
      </c>
      <c r="H3175" s="20" t="str">
        <f>VLOOKUP(E3175,'FILIAIS PETZ'!A:D,4,0)</f>
        <v>GVLD-MG</v>
      </c>
      <c r="I3175" s="54">
        <v>45432</v>
      </c>
      <c r="J3175" s="9">
        <v>913981</v>
      </c>
      <c r="K3175" s="9" t="s">
        <v>5858</v>
      </c>
      <c r="L3175" s="83" t="s">
        <v>7976</v>
      </c>
      <c r="M3175" s="85">
        <v>45447</v>
      </c>
      <c r="N3175" s="85">
        <v>45469</v>
      </c>
      <c r="O3175" s="85">
        <v>45449</v>
      </c>
      <c r="P3175" s="91" t="s">
        <v>4990</v>
      </c>
      <c r="Q3175" s="84">
        <v>3</v>
      </c>
      <c r="R3175" s="91">
        <v>1</v>
      </c>
      <c r="S3175" s="84">
        <v>8</v>
      </c>
      <c r="T3175" s="84" t="s">
        <v>32</v>
      </c>
      <c r="U3175" s="84">
        <v>11002</v>
      </c>
      <c r="V3175" s="84">
        <v>11002</v>
      </c>
      <c r="W3175" s="84" t="s">
        <v>4984</v>
      </c>
      <c r="X3175" s="84" t="s">
        <v>4985</v>
      </c>
      <c r="Y3175" s="10" t="s">
        <v>4993</v>
      </c>
      <c r="Z3175" s="10" t="s">
        <v>4993</v>
      </c>
      <c r="AA3175" s="10" t="s">
        <v>4989</v>
      </c>
      <c r="AB3175" s="10" t="s">
        <v>12941</v>
      </c>
      <c r="AC3175" s="84" t="s">
        <v>5006</v>
      </c>
      <c r="AD3175" s="29"/>
      <c r="AE3175" s="20" t="str">
        <f>VLOOKUP(E3175,'FILIAIS PETZ'!A:Q,17,0)</f>
        <v>MG-2</v>
      </c>
      <c r="AF3175" s="20" t="str">
        <f>VLOOKUP(E3175,'FILIAIS PETZ'!A:Q,3,0)</f>
        <v>FELICIO</v>
      </c>
      <c r="AG3175" s="20" t="str">
        <f>VLOOKUP(E3175,'FILIAIS PETZ'!A:Q,2,0)</f>
        <v>R3</v>
      </c>
      <c r="AH3175" s="75">
        <v>830</v>
      </c>
      <c r="AI3175" s="16" t="s">
        <v>7731</v>
      </c>
      <c r="AJ3175" s="43" t="str">
        <f>VLOOKUP(E3175,'FILIAIS PETZ'!$A$2:$K$2000,11,0)</f>
        <v>18.328.118/0231-50</v>
      </c>
      <c r="AK3175" s="44" t="str">
        <f>AJ3175</f>
        <v>18.328.118/0231-50</v>
      </c>
    </row>
    <row r="3176" spans="1:37" s="14" customFormat="1" ht="15" customHeight="1" thickBot="1" x14ac:dyDescent="0.25">
      <c r="A3176" s="9">
        <v>913561</v>
      </c>
      <c r="B3176" s="18">
        <f>VLOOKUP(C3176,FORNECEDORES!D:E,2,0)</f>
        <v>14880</v>
      </c>
      <c r="C3176" s="19" t="str">
        <f>VLOOKUP(D3176,FORNECEDORES!A:D,4,0)</f>
        <v>12.962.256/0001-69</v>
      </c>
      <c r="D3176" s="13" t="s">
        <v>1924</v>
      </c>
      <c r="E3176" s="20" t="str">
        <f t="shared" si="212"/>
        <v>04 0060</v>
      </c>
      <c r="F3176" s="28" t="s">
        <v>8625</v>
      </c>
      <c r="G3176" s="21" t="str">
        <f>VLOOKUP(E3176,'FILIAIS PETZ'!A:E,5,0)</f>
        <v>PETZ PACAEMBU</v>
      </c>
      <c r="H3176" s="20" t="str">
        <f>VLOOKUP(E3176,'FILIAIS PETZ'!A:D,4,0)</f>
        <v>PCBU-SP</v>
      </c>
      <c r="I3176" s="54">
        <v>45432</v>
      </c>
      <c r="J3176" s="9">
        <v>913561</v>
      </c>
      <c r="K3176" s="9" t="s">
        <v>9035</v>
      </c>
      <c r="L3176" s="83" t="s">
        <v>10778</v>
      </c>
      <c r="M3176" s="85">
        <v>45429</v>
      </c>
      <c r="N3176" s="85">
        <v>45455</v>
      </c>
      <c r="O3176" s="85">
        <v>45433</v>
      </c>
      <c r="P3176" s="91" t="s">
        <v>4990</v>
      </c>
      <c r="Q3176" s="84">
        <v>3</v>
      </c>
      <c r="R3176" s="91">
        <v>1</v>
      </c>
      <c r="S3176" s="84">
        <v>8</v>
      </c>
      <c r="T3176" s="84" t="s">
        <v>32</v>
      </c>
      <c r="U3176" s="84">
        <v>11002</v>
      </c>
      <c r="V3176" s="84">
        <v>11002</v>
      </c>
      <c r="W3176" s="84" t="s">
        <v>4984</v>
      </c>
      <c r="X3176" s="84" t="s">
        <v>4985</v>
      </c>
      <c r="Y3176" s="9" t="s">
        <v>4997</v>
      </c>
      <c r="Z3176" s="9" t="s">
        <v>8241</v>
      </c>
      <c r="AA3176" s="9" t="s">
        <v>5014</v>
      </c>
      <c r="AB3176" s="9" t="s">
        <v>12941</v>
      </c>
      <c r="AC3176" s="84" t="s">
        <v>5006</v>
      </c>
      <c r="AD3176" s="29"/>
      <c r="AE3176" s="20" t="str">
        <f>VLOOKUP(E3176,'FILIAIS PETZ'!A:Q,17,0)</f>
        <v>SP2</v>
      </c>
      <c r="AF3176" s="20" t="str">
        <f>VLOOKUP(E3176,'FILIAIS PETZ'!A:Q,3,0)</f>
        <v>FELICIO</v>
      </c>
      <c r="AG3176" s="20" t="str">
        <f>VLOOKUP(E3176,'FILIAIS PETZ'!A:Q,2,0)</f>
        <v>R3</v>
      </c>
      <c r="AH3176" s="75">
        <v>1880.05</v>
      </c>
      <c r="AI3176" s="16" t="s">
        <v>10779</v>
      </c>
      <c r="AJ3176" s="43">
        <f>VLOOKUP(E3176,'FILIAIS PETZ'!$A$2:$K$2000,11,0)</f>
        <v>18328118006220</v>
      </c>
      <c r="AK3176" s="44">
        <v>18328118006220</v>
      </c>
    </row>
    <row r="3177" spans="1:37" s="14" customFormat="1" ht="15" customHeight="1" thickBot="1" x14ac:dyDescent="0.25">
      <c r="A3177" s="9">
        <f t="shared" ref="A3177:A3207" si="214">J3177</f>
        <v>914709</v>
      </c>
      <c r="B3177" s="18">
        <f>VLOOKUP(C3177,FORNECEDORES!D:E,2,0)</f>
        <v>9057</v>
      </c>
      <c r="C3177" s="19" t="str">
        <f>VLOOKUP(D3177,FORNECEDORES!A:D,4,0)</f>
        <v>19.357.006/0001-49</v>
      </c>
      <c r="D3177" s="13" t="s">
        <v>2290</v>
      </c>
      <c r="E3177" s="20" t="str">
        <f t="shared" si="212"/>
        <v>04 0122</v>
      </c>
      <c r="F3177" s="28" t="s">
        <v>6386</v>
      </c>
      <c r="G3177" s="21" t="str">
        <f>VLOOKUP(E3177,'FILIAIS PETZ'!A:E,5,0)</f>
        <v>PETZ JUIZ DE FORA</v>
      </c>
      <c r="H3177" s="20" t="str">
        <f>VLOOKUP(E3177,'FILIAIS PETZ'!A:D,4,0)</f>
        <v>JUZF-MG</v>
      </c>
      <c r="I3177" s="54">
        <v>45433</v>
      </c>
      <c r="J3177" s="9">
        <v>914709</v>
      </c>
      <c r="K3177" s="9" t="s">
        <v>5858</v>
      </c>
      <c r="L3177" s="83" t="s">
        <v>7985</v>
      </c>
      <c r="M3177" s="85">
        <v>45447</v>
      </c>
      <c r="N3177" s="85">
        <v>45469</v>
      </c>
      <c r="O3177" s="85">
        <v>45450</v>
      </c>
      <c r="P3177" s="91" t="s">
        <v>4990</v>
      </c>
      <c r="Q3177" s="84">
        <v>3</v>
      </c>
      <c r="R3177" s="91">
        <v>1</v>
      </c>
      <c r="S3177" s="84">
        <v>8</v>
      </c>
      <c r="T3177" s="84" t="s">
        <v>32</v>
      </c>
      <c r="U3177" s="84">
        <v>11002</v>
      </c>
      <c r="V3177" s="84">
        <v>11002</v>
      </c>
      <c r="W3177" s="84" t="s">
        <v>5039</v>
      </c>
      <c r="X3177" s="84" t="s">
        <v>4985</v>
      </c>
      <c r="Y3177" s="10" t="s">
        <v>4997</v>
      </c>
      <c r="Z3177" s="10" t="s">
        <v>4993</v>
      </c>
      <c r="AA3177" s="9" t="s">
        <v>4989</v>
      </c>
      <c r="AB3177" s="10" t="s">
        <v>12941</v>
      </c>
      <c r="AC3177" s="84" t="s">
        <v>5006</v>
      </c>
      <c r="AD3177" s="29"/>
      <c r="AE3177" s="20" t="str">
        <f>VLOOKUP(E3177,'FILIAIS PETZ'!A:Q,17,0)</f>
        <v>MG-1</v>
      </c>
      <c r="AF3177" s="20" t="str">
        <f>VLOOKUP(E3177,'FILIAIS PETZ'!A:Q,3,0)</f>
        <v>FELICIO</v>
      </c>
      <c r="AG3177" s="20" t="str">
        <f>VLOOKUP(E3177,'FILIAIS PETZ'!A:Q,2,0)</f>
        <v>R3</v>
      </c>
      <c r="AH3177" s="75">
        <v>450</v>
      </c>
      <c r="AI3177" s="16" t="s">
        <v>7765</v>
      </c>
      <c r="AJ3177" s="43">
        <f>VLOOKUP(E3177,'FILIAIS PETZ'!$A$2:$K$2000,11,0)</f>
        <v>18328118011810</v>
      </c>
      <c r="AK3177" s="44">
        <f t="shared" ref="AK3177:AK3207" si="215">AJ3177</f>
        <v>18328118011810</v>
      </c>
    </row>
    <row r="3178" spans="1:37" s="14" customFormat="1" ht="15" customHeight="1" thickBot="1" x14ac:dyDescent="0.25">
      <c r="A3178" s="9">
        <f t="shared" si="214"/>
        <v>914710</v>
      </c>
      <c r="B3178" s="18">
        <f>VLOOKUP(C3178,FORNECEDORES!D:E,2,0)</f>
        <v>9057</v>
      </c>
      <c r="C3178" s="19" t="str">
        <f>VLOOKUP(D3178,FORNECEDORES!A:D,4,0)</f>
        <v>19.357.006/0001-49</v>
      </c>
      <c r="D3178" s="13" t="s">
        <v>2290</v>
      </c>
      <c r="E3178" s="20" t="str">
        <f t="shared" si="212"/>
        <v>04 0155</v>
      </c>
      <c r="F3178" s="28" t="s">
        <v>4929</v>
      </c>
      <c r="G3178" s="21" t="str">
        <f>VLOOKUP(E3178,'FILIAIS PETZ'!A:E,5,0)</f>
        <v>PETZ SETE LAGOAS</v>
      </c>
      <c r="H3178" s="20" t="str">
        <f>VLOOKUP(E3178,'FILIAIS PETZ'!A:D,4,0)</f>
        <v>STLG-MG</v>
      </c>
      <c r="I3178" s="54">
        <v>45433</v>
      </c>
      <c r="J3178" s="9">
        <v>914710</v>
      </c>
      <c r="K3178" s="9" t="s">
        <v>5858</v>
      </c>
      <c r="L3178" s="83" t="s">
        <v>7986</v>
      </c>
      <c r="M3178" s="85">
        <v>45447</v>
      </c>
      <c r="N3178" s="85">
        <v>45469</v>
      </c>
      <c r="O3178" s="85">
        <v>45450</v>
      </c>
      <c r="P3178" s="91" t="s">
        <v>4990</v>
      </c>
      <c r="Q3178" s="84">
        <v>3</v>
      </c>
      <c r="R3178" s="91">
        <v>1</v>
      </c>
      <c r="S3178" s="84">
        <v>8</v>
      </c>
      <c r="T3178" s="84" t="s">
        <v>32</v>
      </c>
      <c r="U3178" s="84">
        <v>11002</v>
      </c>
      <c r="V3178" s="84">
        <v>11002</v>
      </c>
      <c r="W3178" s="84" t="s">
        <v>5024</v>
      </c>
      <c r="X3178" s="84" t="s">
        <v>4985</v>
      </c>
      <c r="Y3178" s="10" t="s">
        <v>4993</v>
      </c>
      <c r="Z3178" s="10" t="s">
        <v>4993</v>
      </c>
      <c r="AA3178" s="10" t="s">
        <v>4989</v>
      </c>
      <c r="AB3178" s="10" t="s">
        <v>12941</v>
      </c>
      <c r="AC3178" s="84" t="s">
        <v>5006</v>
      </c>
      <c r="AD3178" s="29"/>
      <c r="AE3178" s="20" t="str">
        <f>VLOOKUP(E3178,'FILIAIS PETZ'!A:Q,17,0)</f>
        <v>MG-1</v>
      </c>
      <c r="AF3178" s="20" t="str">
        <f>VLOOKUP(E3178,'FILIAIS PETZ'!A:Q,3,0)</f>
        <v>FELICIO</v>
      </c>
      <c r="AG3178" s="20" t="str">
        <f>VLOOKUP(E3178,'FILIAIS PETZ'!A:Q,2,0)</f>
        <v>R3</v>
      </c>
      <c r="AH3178" s="75">
        <v>500</v>
      </c>
      <c r="AI3178" s="16" t="s">
        <v>7766</v>
      </c>
      <c r="AJ3178" s="43">
        <f>VLOOKUP(E3178,'FILIAIS PETZ'!$A$2:$K$2000,11,0)</f>
        <v>18328118015645</v>
      </c>
      <c r="AK3178" s="44">
        <f t="shared" si="215"/>
        <v>18328118015645</v>
      </c>
    </row>
    <row r="3179" spans="1:37" s="14" customFormat="1" ht="15" customHeight="1" thickBot="1" x14ac:dyDescent="0.25">
      <c r="A3179" s="9">
        <f t="shared" si="214"/>
        <v>914712</v>
      </c>
      <c r="B3179" s="18">
        <f>VLOOKUP(C3179,FORNECEDORES!D:E,2,0)</f>
        <v>9057</v>
      </c>
      <c r="C3179" s="19" t="str">
        <f>VLOOKUP(D3179,FORNECEDORES!A:D,4,0)</f>
        <v>19.357.006/0001-49</v>
      </c>
      <c r="D3179" s="13" t="s">
        <v>2290</v>
      </c>
      <c r="E3179" s="20" t="str">
        <f t="shared" si="212"/>
        <v>04 0084</v>
      </c>
      <c r="F3179" s="28" t="s">
        <v>4958</v>
      </c>
      <c r="G3179" s="21" t="str">
        <f>VLOOKUP(E3179,'FILIAIS PETZ'!A:E,5,0)</f>
        <v>PETZ RAJA</v>
      </c>
      <c r="H3179" s="20" t="str">
        <f>VLOOKUP(E3179,'FILIAIS PETZ'!A:D,4,0)</f>
        <v>RAJA-MG</v>
      </c>
      <c r="I3179" s="54">
        <v>45433</v>
      </c>
      <c r="J3179" s="9">
        <v>914712</v>
      </c>
      <c r="K3179" s="9" t="s">
        <v>5858</v>
      </c>
      <c r="L3179" s="83" t="s">
        <v>7987</v>
      </c>
      <c r="M3179" s="85">
        <v>45447</v>
      </c>
      <c r="N3179" s="85">
        <v>45469</v>
      </c>
      <c r="O3179" s="85">
        <v>45450</v>
      </c>
      <c r="P3179" s="91" t="s">
        <v>4990</v>
      </c>
      <c r="Q3179" s="84">
        <v>3</v>
      </c>
      <c r="R3179" s="91">
        <v>1</v>
      </c>
      <c r="S3179" s="84">
        <v>8</v>
      </c>
      <c r="T3179" s="84" t="s">
        <v>32</v>
      </c>
      <c r="U3179" s="84">
        <v>11002</v>
      </c>
      <c r="V3179" s="84">
        <v>11002</v>
      </c>
      <c r="W3179" s="84" t="s">
        <v>5024</v>
      </c>
      <c r="X3179" s="84" t="s">
        <v>4985</v>
      </c>
      <c r="Y3179" s="10" t="s">
        <v>4993</v>
      </c>
      <c r="Z3179" s="10" t="s">
        <v>4993</v>
      </c>
      <c r="AA3179" s="10" t="s">
        <v>4989</v>
      </c>
      <c r="AB3179" s="10" t="s">
        <v>12941</v>
      </c>
      <c r="AC3179" s="84" t="s">
        <v>5006</v>
      </c>
      <c r="AD3179" s="29"/>
      <c r="AE3179" s="20" t="str">
        <f>VLOOKUP(E3179,'FILIAIS PETZ'!A:Q,17,0)</f>
        <v>MG-1</v>
      </c>
      <c r="AF3179" s="20" t="str">
        <f>VLOOKUP(E3179,'FILIAIS PETZ'!A:Q,3,0)</f>
        <v>FELICIO</v>
      </c>
      <c r="AG3179" s="20" t="str">
        <f>VLOOKUP(E3179,'FILIAIS PETZ'!A:Q,2,0)</f>
        <v>R3</v>
      </c>
      <c r="AH3179" s="75">
        <v>8500</v>
      </c>
      <c r="AI3179" s="16" t="s">
        <v>7767</v>
      </c>
      <c r="AJ3179" s="43">
        <f>VLOOKUP(E3179,'FILIAIS PETZ'!$A$2:$K$2000,11,0)</f>
        <v>18328118007707</v>
      </c>
      <c r="AK3179" s="44">
        <f t="shared" si="215"/>
        <v>18328118007707</v>
      </c>
    </row>
    <row r="3180" spans="1:37" s="14" customFormat="1" ht="15" customHeight="1" thickBot="1" x14ac:dyDescent="0.25">
      <c r="A3180" s="9">
        <f t="shared" si="214"/>
        <v>914714</v>
      </c>
      <c r="B3180" s="18">
        <f>VLOOKUP(C3180,FORNECEDORES!D:E,2,0)</f>
        <v>9057</v>
      </c>
      <c r="C3180" s="19" t="str">
        <f>VLOOKUP(D3180,FORNECEDORES!A:D,4,0)</f>
        <v>19.357.006/0001-49</v>
      </c>
      <c r="D3180" s="13" t="s">
        <v>2290</v>
      </c>
      <c r="E3180" s="20" t="str">
        <f t="shared" si="212"/>
        <v>04 0084</v>
      </c>
      <c r="F3180" s="28" t="s">
        <v>4958</v>
      </c>
      <c r="G3180" s="21" t="str">
        <f>VLOOKUP(E3180,'FILIAIS PETZ'!A:E,5,0)</f>
        <v>PETZ RAJA</v>
      </c>
      <c r="H3180" s="20" t="str">
        <f>VLOOKUP(E3180,'FILIAIS PETZ'!A:D,4,0)</f>
        <v>RAJA-MG</v>
      </c>
      <c r="I3180" s="54">
        <v>45433</v>
      </c>
      <c r="J3180" s="9">
        <v>914714</v>
      </c>
      <c r="K3180" s="9" t="s">
        <v>5858</v>
      </c>
      <c r="L3180" s="83" t="s">
        <v>7988</v>
      </c>
      <c r="M3180" s="85">
        <v>45447</v>
      </c>
      <c r="N3180" s="85">
        <v>45469</v>
      </c>
      <c r="O3180" s="85">
        <v>45450</v>
      </c>
      <c r="P3180" s="91" t="s">
        <v>4990</v>
      </c>
      <c r="Q3180" s="84">
        <v>3</v>
      </c>
      <c r="R3180" s="91">
        <v>1</v>
      </c>
      <c r="S3180" s="84">
        <v>8</v>
      </c>
      <c r="T3180" s="84" t="s">
        <v>32</v>
      </c>
      <c r="U3180" s="84">
        <v>11002</v>
      </c>
      <c r="V3180" s="84">
        <v>11002</v>
      </c>
      <c r="W3180" s="84" t="s">
        <v>5019</v>
      </c>
      <c r="X3180" s="84" t="s">
        <v>4985</v>
      </c>
      <c r="Y3180" s="10" t="s">
        <v>4993</v>
      </c>
      <c r="Z3180" s="10" t="s">
        <v>4993</v>
      </c>
      <c r="AA3180" s="10" t="s">
        <v>4989</v>
      </c>
      <c r="AB3180" s="10" t="s">
        <v>12941</v>
      </c>
      <c r="AC3180" s="84" t="s">
        <v>5006</v>
      </c>
      <c r="AD3180" s="29"/>
      <c r="AE3180" s="20" t="str">
        <f>VLOOKUP(E3180,'FILIAIS PETZ'!A:Q,17,0)</f>
        <v>MG-1</v>
      </c>
      <c r="AF3180" s="20" t="str">
        <f>VLOOKUP(E3180,'FILIAIS PETZ'!A:Q,3,0)</f>
        <v>FELICIO</v>
      </c>
      <c r="AG3180" s="20" t="str">
        <f>VLOOKUP(E3180,'FILIAIS PETZ'!A:Q,2,0)</f>
        <v>R3</v>
      </c>
      <c r="AH3180" s="75">
        <v>350</v>
      </c>
      <c r="AI3180" s="16" t="s">
        <v>7768</v>
      </c>
      <c r="AJ3180" s="43">
        <f>VLOOKUP(E3180,'FILIAIS PETZ'!$A$2:$K$2000,11,0)</f>
        <v>18328118007707</v>
      </c>
      <c r="AK3180" s="44">
        <f t="shared" si="215"/>
        <v>18328118007707</v>
      </c>
    </row>
    <row r="3181" spans="1:37" s="14" customFormat="1" ht="15" customHeight="1" thickBot="1" x14ac:dyDescent="0.25">
      <c r="A3181" s="9">
        <f t="shared" si="214"/>
        <v>914716</v>
      </c>
      <c r="B3181" s="18">
        <f>VLOOKUP(C3181,FORNECEDORES!D:E,2,0)</f>
        <v>9057</v>
      </c>
      <c r="C3181" s="19" t="str">
        <f>VLOOKUP(D3181,FORNECEDORES!A:D,4,0)</f>
        <v>19.357.006/0001-49</v>
      </c>
      <c r="D3181" s="13" t="s">
        <v>2290</v>
      </c>
      <c r="E3181" s="20" t="str">
        <f t="shared" si="212"/>
        <v>04 0130</v>
      </c>
      <c r="F3181" s="28" t="s">
        <v>4975</v>
      </c>
      <c r="G3181" s="21" t="str">
        <f>VLOOKUP(E3181,'FILIAIS PETZ'!A:E,5,0)</f>
        <v>PETZ CARLOS LUZ</v>
      </c>
      <c r="H3181" s="20" t="str">
        <f>VLOOKUP(E3181,'FILIAIS PETZ'!A:D,4,0)</f>
        <v>CLUZ-MG</v>
      </c>
      <c r="I3181" s="54">
        <v>45433</v>
      </c>
      <c r="J3181" s="9">
        <v>914716</v>
      </c>
      <c r="K3181" s="9" t="s">
        <v>5858</v>
      </c>
      <c r="L3181" s="83" t="s">
        <v>7989</v>
      </c>
      <c r="M3181" s="85">
        <v>45447</v>
      </c>
      <c r="N3181" s="85">
        <v>45469</v>
      </c>
      <c r="O3181" s="85">
        <v>45450</v>
      </c>
      <c r="P3181" s="91" t="s">
        <v>4990</v>
      </c>
      <c r="Q3181" s="84">
        <v>3</v>
      </c>
      <c r="R3181" s="91">
        <v>1</v>
      </c>
      <c r="S3181" s="84">
        <v>8</v>
      </c>
      <c r="T3181" s="84" t="s">
        <v>32</v>
      </c>
      <c r="U3181" s="84">
        <v>11002</v>
      </c>
      <c r="V3181" s="84">
        <v>11002</v>
      </c>
      <c r="W3181" s="84" t="s">
        <v>5019</v>
      </c>
      <c r="X3181" s="84" t="s">
        <v>4985</v>
      </c>
      <c r="Y3181" s="10" t="s">
        <v>4993</v>
      </c>
      <c r="Z3181" s="10" t="s">
        <v>4993</v>
      </c>
      <c r="AA3181" s="10" t="s">
        <v>4989</v>
      </c>
      <c r="AB3181" s="10" t="s">
        <v>12941</v>
      </c>
      <c r="AC3181" s="84" t="s">
        <v>5006</v>
      </c>
      <c r="AD3181" s="29"/>
      <c r="AE3181" s="20" t="str">
        <f>VLOOKUP(E3181,'FILIAIS PETZ'!A:Q,17,0)</f>
        <v>MG-1</v>
      </c>
      <c r="AF3181" s="20" t="str">
        <f>VLOOKUP(E3181,'FILIAIS PETZ'!A:Q,3,0)</f>
        <v>FELICIO</v>
      </c>
      <c r="AG3181" s="20" t="str">
        <f>VLOOKUP(E3181,'FILIAIS PETZ'!A:Q,2,0)</f>
        <v>R3</v>
      </c>
      <c r="AH3181" s="75">
        <v>600</v>
      </c>
      <c r="AI3181" s="16" t="s">
        <v>7769</v>
      </c>
      <c r="AJ3181" s="43">
        <f>VLOOKUP(E3181,'FILIAIS PETZ'!$A$2:$K$2000,11,0)</f>
        <v>18328118012204</v>
      </c>
      <c r="AK3181" s="44">
        <f t="shared" si="215"/>
        <v>18328118012204</v>
      </c>
    </row>
    <row r="3182" spans="1:37" s="14" customFormat="1" ht="15" customHeight="1" thickBot="1" x14ac:dyDescent="0.25">
      <c r="A3182" s="9">
        <f t="shared" si="214"/>
        <v>914718</v>
      </c>
      <c r="B3182" s="18">
        <f>VLOOKUP(C3182,FORNECEDORES!D:E,2,0)</f>
        <v>9057</v>
      </c>
      <c r="C3182" s="19" t="str">
        <f>VLOOKUP(D3182,FORNECEDORES!A:D,4,0)</f>
        <v>19.357.006/0001-49</v>
      </c>
      <c r="D3182" s="13" t="s">
        <v>2290</v>
      </c>
      <c r="E3182" s="20" t="str">
        <f t="shared" si="212"/>
        <v>04 0061</v>
      </c>
      <c r="F3182" s="28" t="s">
        <v>4946</v>
      </c>
      <c r="G3182" s="21" t="str">
        <f>VLOOKUP(E3182,'FILIAIS PETZ'!A:E,5,0)</f>
        <v>PETZ PAMPULHA</v>
      </c>
      <c r="H3182" s="20" t="str">
        <f>VLOOKUP(E3182,'FILIAIS PETZ'!A:D,4,0)</f>
        <v>PAMP-MG</v>
      </c>
      <c r="I3182" s="54">
        <v>45433</v>
      </c>
      <c r="J3182" s="9">
        <v>914718</v>
      </c>
      <c r="K3182" s="9" t="s">
        <v>5858</v>
      </c>
      <c r="L3182" s="83" t="s">
        <v>7990</v>
      </c>
      <c r="M3182" s="85">
        <v>45447</v>
      </c>
      <c r="N3182" s="85">
        <v>45469</v>
      </c>
      <c r="O3182" s="85">
        <v>45450</v>
      </c>
      <c r="P3182" s="91" t="s">
        <v>4990</v>
      </c>
      <c r="Q3182" s="84">
        <v>3</v>
      </c>
      <c r="R3182" s="91">
        <v>1</v>
      </c>
      <c r="S3182" s="84">
        <v>8</v>
      </c>
      <c r="T3182" s="84" t="s">
        <v>32</v>
      </c>
      <c r="U3182" s="84">
        <v>11002</v>
      </c>
      <c r="V3182" s="84">
        <v>11002</v>
      </c>
      <c r="W3182" s="84" t="s">
        <v>5024</v>
      </c>
      <c r="X3182" s="84" t="s">
        <v>4985</v>
      </c>
      <c r="Y3182" s="10" t="s">
        <v>4993</v>
      </c>
      <c r="Z3182" s="10" t="s">
        <v>4993</v>
      </c>
      <c r="AA3182" s="10" t="s">
        <v>4989</v>
      </c>
      <c r="AB3182" s="10" t="s">
        <v>12941</v>
      </c>
      <c r="AC3182" s="84" t="s">
        <v>5006</v>
      </c>
      <c r="AD3182" s="29"/>
      <c r="AE3182" s="20" t="str">
        <f>VLOOKUP(E3182,'FILIAIS PETZ'!A:Q,17,0)</f>
        <v>MG-1</v>
      </c>
      <c r="AF3182" s="20" t="str">
        <f>VLOOKUP(E3182,'FILIAIS PETZ'!A:Q,3,0)</f>
        <v>FELICIO</v>
      </c>
      <c r="AG3182" s="20" t="str">
        <f>VLOOKUP(E3182,'FILIAIS PETZ'!A:Q,2,0)</f>
        <v>R3</v>
      </c>
      <c r="AH3182" s="75">
        <v>450</v>
      </c>
      <c r="AI3182" s="16" t="s">
        <v>7770</v>
      </c>
      <c r="AJ3182" s="43">
        <f>VLOOKUP(E3182,'FILIAIS PETZ'!$A$2:$K$2000,11,0)</f>
        <v>18328118006069</v>
      </c>
      <c r="AK3182" s="44">
        <f t="shared" si="215"/>
        <v>18328118006069</v>
      </c>
    </row>
    <row r="3183" spans="1:37" s="14" customFormat="1" ht="15" customHeight="1" thickBot="1" x14ac:dyDescent="0.25">
      <c r="A3183" s="9">
        <f t="shared" si="214"/>
        <v>914719</v>
      </c>
      <c r="B3183" s="18">
        <f>VLOOKUP(C3183,FORNECEDORES!D:E,2,0)</f>
        <v>9057</v>
      </c>
      <c r="C3183" s="19" t="str">
        <f>VLOOKUP(D3183,FORNECEDORES!A:D,4,0)</f>
        <v>19.357.006/0001-49</v>
      </c>
      <c r="D3183" s="13" t="s">
        <v>2290</v>
      </c>
      <c r="E3183" s="20" t="str">
        <f t="shared" si="212"/>
        <v>04 0038</v>
      </c>
      <c r="F3183" s="28" t="s">
        <v>4979</v>
      </c>
      <c r="G3183" s="21" t="str">
        <f>VLOOKUP(E3183,'FILIAIS PETZ'!A:E,5,0)</f>
        <v>PETZ CENTER MINAS</v>
      </c>
      <c r="H3183" s="20" t="str">
        <f>VLOOKUP(E3183,'FILIAIS PETZ'!A:D,4,0)</f>
        <v>CTMN-MG</v>
      </c>
      <c r="I3183" s="54">
        <v>45433</v>
      </c>
      <c r="J3183" s="9">
        <v>914719</v>
      </c>
      <c r="K3183" s="9" t="s">
        <v>5858</v>
      </c>
      <c r="L3183" s="83" t="s">
        <v>7991</v>
      </c>
      <c r="M3183" s="85">
        <v>45447</v>
      </c>
      <c r="N3183" s="85">
        <v>45469</v>
      </c>
      <c r="O3183" s="85">
        <v>45450</v>
      </c>
      <c r="P3183" s="91" t="s">
        <v>4990</v>
      </c>
      <c r="Q3183" s="84">
        <v>3</v>
      </c>
      <c r="R3183" s="91">
        <v>1</v>
      </c>
      <c r="S3183" s="84">
        <v>8</v>
      </c>
      <c r="T3183" s="84" t="s">
        <v>32</v>
      </c>
      <c r="U3183" s="84">
        <v>11002</v>
      </c>
      <c r="V3183" s="84">
        <v>11002</v>
      </c>
      <c r="W3183" s="84" t="s">
        <v>5021</v>
      </c>
      <c r="X3183" s="84" t="s">
        <v>4985</v>
      </c>
      <c r="Y3183" s="10" t="s">
        <v>4997</v>
      </c>
      <c r="Z3183" s="10" t="s">
        <v>4993</v>
      </c>
      <c r="AA3183" s="9" t="s">
        <v>5014</v>
      </c>
      <c r="AB3183" s="10" t="s">
        <v>12941</v>
      </c>
      <c r="AC3183" s="84" t="s">
        <v>5006</v>
      </c>
      <c r="AD3183" s="29"/>
      <c r="AE3183" s="20" t="str">
        <f>VLOOKUP(E3183,'FILIAIS PETZ'!A:Q,17,0)</f>
        <v>MG-2</v>
      </c>
      <c r="AF3183" s="20" t="str">
        <f>VLOOKUP(E3183,'FILIAIS PETZ'!A:Q,3,0)</f>
        <v>FELICIO</v>
      </c>
      <c r="AG3183" s="20" t="str">
        <f>VLOOKUP(E3183,'FILIAIS PETZ'!A:Q,2,0)</f>
        <v>R3</v>
      </c>
      <c r="AH3183" s="75">
        <v>500</v>
      </c>
      <c r="AI3183" s="16" t="s">
        <v>7771</v>
      </c>
      <c r="AJ3183" s="43">
        <f>VLOOKUP(E3183,'FILIAIS PETZ'!$A$2:$K$2000,11,0)</f>
        <v>18328118003710</v>
      </c>
      <c r="AK3183" s="44">
        <f t="shared" si="215"/>
        <v>18328118003710</v>
      </c>
    </row>
    <row r="3184" spans="1:37" s="14" customFormat="1" ht="15" customHeight="1" thickBot="1" x14ac:dyDescent="0.25">
      <c r="A3184" s="9">
        <f t="shared" si="214"/>
        <v>914725</v>
      </c>
      <c r="B3184" s="18">
        <f>VLOOKUP(C3184,FORNECEDORES!D:E,2,0)</f>
        <v>741390</v>
      </c>
      <c r="C3184" s="19" t="str">
        <f>VLOOKUP(D3184,FORNECEDORES!A:D,4,0)</f>
        <v>53.327.206/0001-97</v>
      </c>
      <c r="D3184" s="13" t="s">
        <v>1785</v>
      </c>
      <c r="E3184" s="20" t="str">
        <f t="shared" si="212"/>
        <v>04 0040</v>
      </c>
      <c r="F3184" s="28" t="s">
        <v>4943</v>
      </c>
      <c r="G3184" s="21" t="str">
        <f>VLOOKUP(E3184,'FILIAIS PETZ'!A:E,5,0)</f>
        <v>PETZ NOSSA SENHORA DO CARMO</v>
      </c>
      <c r="H3184" s="20" t="str">
        <f>VLOOKUP(E3184,'FILIAIS PETZ'!A:D,4,0)</f>
        <v>NSCA-MG</v>
      </c>
      <c r="I3184" s="54">
        <v>45433</v>
      </c>
      <c r="J3184" s="9">
        <v>914725</v>
      </c>
      <c r="K3184" s="9"/>
      <c r="L3184" s="83"/>
      <c r="M3184" s="85"/>
      <c r="N3184" s="85"/>
      <c r="O3184" s="85"/>
      <c r="P3184" s="91" t="s">
        <v>4982</v>
      </c>
      <c r="Q3184" s="84">
        <v>3</v>
      </c>
      <c r="R3184" s="91">
        <v>1</v>
      </c>
      <c r="S3184" s="84">
        <v>8</v>
      </c>
      <c r="T3184" s="84" t="s">
        <v>32</v>
      </c>
      <c r="U3184" s="84">
        <v>11002</v>
      </c>
      <c r="V3184" s="84">
        <v>11002</v>
      </c>
      <c r="W3184" s="84" t="s">
        <v>5019</v>
      </c>
      <c r="X3184" s="84" t="s">
        <v>4992</v>
      </c>
      <c r="Y3184" s="57" t="s">
        <v>4993</v>
      </c>
      <c r="Z3184" s="9" t="s">
        <v>4993</v>
      </c>
      <c r="AA3184" s="9" t="s">
        <v>4992</v>
      </c>
      <c r="AB3184" s="9" t="s">
        <v>5066</v>
      </c>
      <c r="AC3184" s="84" t="s">
        <v>4988</v>
      </c>
      <c r="AD3184" s="29" t="s">
        <v>4992</v>
      </c>
      <c r="AE3184" s="20" t="str">
        <f>VLOOKUP(E3184,'FILIAIS PETZ'!A:Q,17,0)</f>
        <v>MG-1</v>
      </c>
      <c r="AF3184" s="20" t="str">
        <f>VLOOKUP(E3184,'FILIAIS PETZ'!A:Q,3,0)</f>
        <v>FELICIO</v>
      </c>
      <c r="AG3184" s="20" t="str">
        <f>VLOOKUP(E3184,'FILIAIS PETZ'!A:Q,2,0)</f>
        <v>R3</v>
      </c>
      <c r="AH3184" s="75">
        <v>4500</v>
      </c>
      <c r="AI3184" s="16" t="s">
        <v>7772</v>
      </c>
      <c r="AJ3184" s="43">
        <f>VLOOKUP(E3184,'FILIAIS PETZ'!$A$2:$K$2000,11,0)</f>
        <v>18328118003981</v>
      </c>
      <c r="AK3184" s="44">
        <f t="shared" si="215"/>
        <v>18328118003981</v>
      </c>
    </row>
    <row r="3185" spans="1:37" s="14" customFormat="1" ht="15" customHeight="1" thickBot="1" x14ac:dyDescent="0.25">
      <c r="A3185" s="9">
        <f t="shared" si="214"/>
        <v>914727</v>
      </c>
      <c r="B3185" s="18">
        <f>VLOOKUP(C3185,FORNECEDORES!D:E,2,0)</f>
        <v>177561</v>
      </c>
      <c r="C3185" s="19" t="str">
        <f>VLOOKUP(D3185,FORNECEDORES!A:D,4,0)</f>
        <v>23.574.499/0001-46</v>
      </c>
      <c r="D3185" s="13" t="s">
        <v>3436</v>
      </c>
      <c r="E3185" s="20" t="str">
        <f t="shared" si="212"/>
        <v>04 0142</v>
      </c>
      <c r="F3185" s="28" t="s">
        <v>4931</v>
      </c>
      <c r="G3185" s="21" t="str">
        <f>VLOOKUP(E3185,'FILIAIS PETZ'!A:E,5,0)</f>
        <v>PETZ MIGUEL SUTIL</v>
      </c>
      <c r="H3185" s="20" t="str">
        <f>VLOOKUP(E3185,'FILIAIS PETZ'!A:D,4,0)</f>
        <v>MGST-MT</v>
      </c>
      <c r="I3185" s="54">
        <v>45433</v>
      </c>
      <c r="J3185" s="9">
        <v>914727</v>
      </c>
      <c r="K3185" s="9" t="s">
        <v>5858</v>
      </c>
      <c r="L3185" s="83" t="s">
        <v>7955</v>
      </c>
      <c r="M3185" s="85">
        <v>45447</v>
      </c>
      <c r="N3185" s="85">
        <v>45469</v>
      </c>
      <c r="O3185" s="85">
        <v>45448</v>
      </c>
      <c r="P3185" s="91" t="s">
        <v>4990</v>
      </c>
      <c r="Q3185" s="84">
        <v>3</v>
      </c>
      <c r="R3185" s="91">
        <v>1</v>
      </c>
      <c r="S3185" s="84">
        <v>8</v>
      </c>
      <c r="T3185" s="84" t="s">
        <v>32</v>
      </c>
      <c r="U3185" s="84">
        <v>11002</v>
      </c>
      <c r="V3185" s="84">
        <v>11002</v>
      </c>
      <c r="W3185" s="84" t="s">
        <v>5039</v>
      </c>
      <c r="X3185" s="84" t="s">
        <v>5016</v>
      </c>
      <c r="Y3185" s="9" t="s">
        <v>4994</v>
      </c>
      <c r="Z3185" s="9" t="s">
        <v>4994</v>
      </c>
      <c r="AA3185" s="9" t="s">
        <v>5103</v>
      </c>
      <c r="AB3185" s="9" t="s">
        <v>5005</v>
      </c>
      <c r="AC3185" s="84" t="s">
        <v>5006</v>
      </c>
      <c r="AD3185" s="29"/>
      <c r="AE3185" s="20" t="str">
        <f>VLOOKUP(E3185,'FILIAIS PETZ'!A:Q,17,0)</f>
        <v>CO-3</v>
      </c>
      <c r="AF3185" s="20" t="str">
        <f>VLOOKUP(E3185,'FILIAIS PETZ'!A:Q,3,0)</f>
        <v>FELICIO</v>
      </c>
      <c r="AG3185" s="20" t="str">
        <f>VLOOKUP(E3185,'FILIAIS PETZ'!A:Q,2,0)</f>
        <v>R3</v>
      </c>
      <c r="AH3185" s="75">
        <v>4600</v>
      </c>
      <c r="AI3185" s="16" t="s">
        <v>7773</v>
      </c>
      <c r="AJ3185" s="43">
        <f>VLOOKUP(E3185,'FILIAIS PETZ'!$A$2:$K$2000,11,0)</f>
        <v>18328118013430</v>
      </c>
      <c r="AK3185" s="44">
        <f t="shared" si="215"/>
        <v>18328118013430</v>
      </c>
    </row>
    <row r="3186" spans="1:37" s="14" customFormat="1" ht="15" customHeight="1" thickBot="1" x14ac:dyDescent="0.25">
      <c r="A3186" s="9">
        <f t="shared" si="214"/>
        <v>915451</v>
      </c>
      <c r="B3186" s="18">
        <f>VLOOKUP(C3186,FORNECEDORES!D:E,2,0)</f>
        <v>9057</v>
      </c>
      <c r="C3186" s="19" t="str">
        <f>VLOOKUP(D3186,FORNECEDORES!A:D,4,0)</f>
        <v>19.357.006/0001-49</v>
      </c>
      <c r="D3186" s="13" t="s">
        <v>2290</v>
      </c>
      <c r="E3186" s="20" t="str">
        <f t="shared" si="212"/>
        <v>04 0162</v>
      </c>
      <c r="F3186" s="28" t="s">
        <v>5179</v>
      </c>
      <c r="G3186" s="21" t="str">
        <f>VLOOKUP(E3186,'FILIAIS PETZ'!A:E,5,0)</f>
        <v>PETZ CONTAGEM JOÃO CESAR</v>
      </c>
      <c r="H3186" s="20" t="str">
        <f>VLOOKUP(E3186,'FILIAIS PETZ'!A:D,4,0)</f>
        <v>CTJC-MG</v>
      </c>
      <c r="I3186" s="54">
        <v>45434</v>
      </c>
      <c r="J3186" s="9">
        <v>915451</v>
      </c>
      <c r="K3186" s="9" t="s">
        <v>5858</v>
      </c>
      <c r="L3186" s="83" t="s">
        <v>7974</v>
      </c>
      <c r="M3186" s="85">
        <v>45447</v>
      </c>
      <c r="N3186" s="85">
        <v>45469</v>
      </c>
      <c r="O3186" s="85">
        <v>45449</v>
      </c>
      <c r="P3186" s="91" t="s">
        <v>4990</v>
      </c>
      <c r="Q3186" s="84">
        <v>3</v>
      </c>
      <c r="R3186" s="91">
        <v>1</v>
      </c>
      <c r="S3186" s="84">
        <v>8</v>
      </c>
      <c r="T3186" s="84" t="s">
        <v>32</v>
      </c>
      <c r="U3186" s="84">
        <v>11002</v>
      </c>
      <c r="V3186" s="84">
        <v>11002</v>
      </c>
      <c r="W3186" s="84" t="s">
        <v>4984</v>
      </c>
      <c r="X3186" s="84" t="s">
        <v>4985</v>
      </c>
      <c r="Y3186" s="10" t="s">
        <v>4997</v>
      </c>
      <c r="Z3186" s="10" t="s">
        <v>4993</v>
      </c>
      <c r="AA3186" s="9" t="s">
        <v>5014</v>
      </c>
      <c r="AB3186" s="10" t="s">
        <v>12941</v>
      </c>
      <c r="AC3186" s="84" t="s">
        <v>5006</v>
      </c>
      <c r="AD3186" s="29"/>
      <c r="AE3186" s="20" t="str">
        <f>VLOOKUP(E3186,'FILIAIS PETZ'!A:Q,17,0)</f>
        <v>MG-2</v>
      </c>
      <c r="AF3186" s="20" t="str">
        <f>VLOOKUP(E3186,'FILIAIS PETZ'!A:Q,3,0)</f>
        <v>FELICIO</v>
      </c>
      <c r="AG3186" s="20" t="str">
        <f>VLOOKUP(E3186,'FILIAIS PETZ'!A:Q,2,0)</f>
        <v>R3</v>
      </c>
      <c r="AH3186" s="75">
        <v>3150</v>
      </c>
      <c r="AI3186" s="16" t="s">
        <v>7822</v>
      </c>
      <c r="AJ3186" s="43">
        <f>VLOOKUP(E3186,'FILIAIS PETZ'!$A$2:$K$2000,11,0)</f>
        <v>18328118017265</v>
      </c>
      <c r="AK3186" s="44">
        <f t="shared" si="215"/>
        <v>18328118017265</v>
      </c>
    </row>
    <row r="3187" spans="1:37" s="14" customFormat="1" ht="15" customHeight="1" thickBot="1" x14ac:dyDescent="0.25">
      <c r="A3187" s="9">
        <f t="shared" si="214"/>
        <v>915459</v>
      </c>
      <c r="B3187" s="18">
        <f>VLOOKUP(C3187,FORNECEDORES!D:E,2,0)</f>
        <v>7736</v>
      </c>
      <c r="C3187" s="19" t="str">
        <f>VLOOKUP(D3187,FORNECEDORES!A:D,4,0)</f>
        <v>27.385.816/0001-37</v>
      </c>
      <c r="D3187" s="13" t="s">
        <v>2591</v>
      </c>
      <c r="E3187" s="20" t="str">
        <f t="shared" si="212"/>
        <v>04 0015</v>
      </c>
      <c r="F3187" s="28" t="s">
        <v>4971</v>
      </c>
      <c r="G3187" s="21" t="str">
        <f>VLOOKUP(E3187,'FILIAIS PETZ'!A:E,5,0)</f>
        <v>PETZ BRASILIA SIA</v>
      </c>
      <c r="H3187" s="20" t="str">
        <f>VLOOKUP(E3187,'FILIAIS PETZ'!A:D,4,0)</f>
        <v>BSIA-DF</v>
      </c>
      <c r="I3187" s="54">
        <v>45434</v>
      </c>
      <c r="J3187" s="9">
        <v>915459</v>
      </c>
      <c r="K3187" s="9" t="s">
        <v>5858</v>
      </c>
      <c r="L3187" s="83" t="s">
        <v>8046</v>
      </c>
      <c r="M3187" s="85">
        <v>45447</v>
      </c>
      <c r="N3187" s="85">
        <v>45476</v>
      </c>
      <c r="O3187" s="85">
        <v>45453</v>
      </c>
      <c r="P3187" s="91" t="s">
        <v>4982</v>
      </c>
      <c r="Q3187" s="84">
        <v>3</v>
      </c>
      <c r="R3187" s="91">
        <v>1</v>
      </c>
      <c r="S3187" s="84">
        <v>8</v>
      </c>
      <c r="T3187" s="84" t="s">
        <v>32</v>
      </c>
      <c r="U3187" s="84">
        <v>11002</v>
      </c>
      <c r="V3187" s="84">
        <v>11002</v>
      </c>
      <c r="W3187" s="84" t="s">
        <v>5019</v>
      </c>
      <c r="X3187" s="84" t="s">
        <v>4992</v>
      </c>
      <c r="Y3187" s="9" t="s">
        <v>4993</v>
      </c>
      <c r="Z3187" s="9" t="s">
        <v>4993</v>
      </c>
      <c r="AA3187" s="9" t="s">
        <v>4992</v>
      </c>
      <c r="AB3187" s="9" t="s">
        <v>5005</v>
      </c>
      <c r="AC3187" s="84" t="s">
        <v>4988</v>
      </c>
      <c r="AD3187" s="29" t="s">
        <v>4992</v>
      </c>
      <c r="AE3187" s="20" t="str">
        <f>VLOOKUP(E3187,'FILIAIS PETZ'!A:Q,17,0)</f>
        <v>CO-2</v>
      </c>
      <c r="AF3187" s="20" t="str">
        <f>VLOOKUP(E3187,'FILIAIS PETZ'!A:Q,3,0)</f>
        <v>FELICIO</v>
      </c>
      <c r="AG3187" s="20" t="str">
        <f>VLOOKUP(E3187,'FILIAIS PETZ'!A:Q,2,0)</f>
        <v>R3</v>
      </c>
      <c r="AH3187" s="75">
        <v>5600</v>
      </c>
      <c r="AI3187" s="16" t="s">
        <v>7823</v>
      </c>
      <c r="AJ3187" s="43">
        <f>VLOOKUP(E3187,'FILIAIS PETZ'!$A$2:$K$2000,11,0)</f>
        <v>18328118000451</v>
      </c>
      <c r="AK3187" s="44">
        <f t="shared" si="215"/>
        <v>18328118000451</v>
      </c>
    </row>
    <row r="3188" spans="1:37" s="14" customFormat="1" ht="15" customHeight="1" thickBot="1" x14ac:dyDescent="0.25">
      <c r="A3188" s="9">
        <f t="shared" si="214"/>
        <v>915461</v>
      </c>
      <c r="B3188" s="18">
        <f>VLOOKUP(C3188,FORNECEDORES!D:E,2,0)</f>
        <v>7736</v>
      </c>
      <c r="C3188" s="19" t="str">
        <f>VLOOKUP(D3188,FORNECEDORES!A:D,4,0)</f>
        <v>27.385.816/0001-37</v>
      </c>
      <c r="D3188" s="13" t="s">
        <v>2591</v>
      </c>
      <c r="E3188" s="20" t="str">
        <f t="shared" si="212"/>
        <v>04 0062</v>
      </c>
      <c r="F3188" s="28" t="s">
        <v>4968</v>
      </c>
      <c r="G3188" s="21" t="str">
        <f>VLOOKUP(E3188,'FILIAIS PETZ'!A:E,5,0)</f>
        <v>PETZ BRASILIA ASA NORTE</v>
      </c>
      <c r="H3188" s="20" t="str">
        <f>VLOOKUP(E3188,'FILIAIS PETZ'!A:D,4,0)</f>
        <v>ASAN-DF</v>
      </c>
      <c r="I3188" s="54">
        <v>45434</v>
      </c>
      <c r="J3188" s="9">
        <v>915461</v>
      </c>
      <c r="K3188" s="9" t="s">
        <v>5858</v>
      </c>
      <c r="L3188" s="83" t="s">
        <v>8047</v>
      </c>
      <c r="M3188" s="85">
        <v>45447</v>
      </c>
      <c r="N3188" s="85">
        <v>45476</v>
      </c>
      <c r="O3188" s="85">
        <v>45453</v>
      </c>
      <c r="P3188" s="91" t="s">
        <v>4982</v>
      </c>
      <c r="Q3188" s="84">
        <v>3</v>
      </c>
      <c r="R3188" s="91">
        <v>1</v>
      </c>
      <c r="S3188" s="84">
        <v>8</v>
      </c>
      <c r="T3188" s="84" t="s">
        <v>32</v>
      </c>
      <c r="U3188" s="84">
        <v>11002</v>
      </c>
      <c r="V3188" s="84">
        <v>11002</v>
      </c>
      <c r="W3188" s="84" t="s">
        <v>5065</v>
      </c>
      <c r="X3188" s="84" t="s">
        <v>4992</v>
      </c>
      <c r="Y3188" s="57" t="s">
        <v>4993</v>
      </c>
      <c r="Z3188" s="9" t="s">
        <v>4993</v>
      </c>
      <c r="AA3188" s="9" t="s">
        <v>4992</v>
      </c>
      <c r="AB3188" s="9" t="s">
        <v>12941</v>
      </c>
      <c r="AC3188" s="84" t="s">
        <v>5006</v>
      </c>
      <c r="AD3188" s="29" t="s">
        <v>4992</v>
      </c>
      <c r="AE3188" s="20" t="str">
        <f>VLOOKUP(E3188,'FILIAIS PETZ'!A:Q,17,0)</f>
        <v>CO-2</v>
      </c>
      <c r="AF3188" s="20" t="str">
        <f>VLOOKUP(E3188,'FILIAIS PETZ'!A:Q,3,0)</f>
        <v>FELICIO</v>
      </c>
      <c r="AG3188" s="20" t="str">
        <f>VLOOKUP(E3188,'FILIAIS PETZ'!A:Q,2,0)</f>
        <v>R3</v>
      </c>
      <c r="AH3188" s="75">
        <v>1355.2</v>
      </c>
      <c r="AI3188" s="16" t="s">
        <v>7824</v>
      </c>
      <c r="AJ3188" s="43">
        <f>VLOOKUP(E3188,'FILIAIS PETZ'!$A$2:$K$2000,11,0)</f>
        <v>18328118005500</v>
      </c>
      <c r="AK3188" s="44">
        <f t="shared" si="215"/>
        <v>18328118005500</v>
      </c>
    </row>
    <row r="3189" spans="1:37" s="14" customFormat="1" ht="15" customHeight="1" thickBot="1" x14ac:dyDescent="0.25">
      <c r="A3189" s="9">
        <f t="shared" si="214"/>
        <v>915463</v>
      </c>
      <c r="B3189" s="18">
        <f>VLOOKUP(C3189,FORNECEDORES!D:E,2,0)</f>
        <v>7736</v>
      </c>
      <c r="C3189" s="19" t="str">
        <f>VLOOKUP(D3189,FORNECEDORES!A:D,4,0)</f>
        <v>27.385.816/0001-37</v>
      </c>
      <c r="D3189" s="13" t="s">
        <v>2591</v>
      </c>
      <c r="E3189" s="20" t="str">
        <f t="shared" si="212"/>
        <v>04 0168</v>
      </c>
      <c r="F3189" s="28" t="s">
        <v>4961</v>
      </c>
      <c r="G3189" s="21" t="str">
        <f>VLOOKUP(E3189,'FILIAIS PETZ'!A:E,5,0)</f>
        <v>PETZ GAMA LESTE</v>
      </c>
      <c r="H3189" s="20" t="str">
        <f>VLOOKUP(E3189,'FILIAIS PETZ'!A:D,4,0)</f>
        <v>GAMA-DF</v>
      </c>
      <c r="I3189" s="54">
        <v>45434</v>
      </c>
      <c r="J3189" s="9">
        <v>915463</v>
      </c>
      <c r="K3189" s="9" t="s">
        <v>5858</v>
      </c>
      <c r="L3189" s="83" t="s">
        <v>8048</v>
      </c>
      <c r="M3189" s="85">
        <v>45447</v>
      </c>
      <c r="N3189" s="85">
        <v>45476</v>
      </c>
      <c r="O3189" s="85">
        <v>45453</v>
      </c>
      <c r="P3189" s="91" t="s">
        <v>4990</v>
      </c>
      <c r="Q3189" s="84">
        <v>3</v>
      </c>
      <c r="R3189" s="91">
        <v>1</v>
      </c>
      <c r="S3189" s="84">
        <v>8</v>
      </c>
      <c r="T3189" s="84" t="s">
        <v>32</v>
      </c>
      <c r="U3189" s="84">
        <v>11002</v>
      </c>
      <c r="V3189" s="84">
        <v>11002</v>
      </c>
      <c r="W3189" s="84" t="s">
        <v>6867</v>
      </c>
      <c r="X3189" s="84" t="s">
        <v>4985</v>
      </c>
      <c r="Y3189" s="10" t="s">
        <v>4993</v>
      </c>
      <c r="Z3189" s="10" t="s">
        <v>4993</v>
      </c>
      <c r="AA3189" s="10" t="s">
        <v>4989</v>
      </c>
      <c r="AB3189" s="10" t="s">
        <v>5066</v>
      </c>
      <c r="AC3189" s="84" t="s">
        <v>5006</v>
      </c>
      <c r="AD3189" s="29"/>
      <c r="AE3189" s="20" t="str">
        <f>VLOOKUP(E3189,'FILIAIS PETZ'!A:Q,17,0)</f>
        <v>CO-1</v>
      </c>
      <c r="AF3189" s="20" t="str">
        <f>VLOOKUP(E3189,'FILIAIS PETZ'!A:Q,3,0)</f>
        <v>FELICIO</v>
      </c>
      <c r="AG3189" s="20" t="str">
        <f>VLOOKUP(E3189,'FILIAIS PETZ'!A:Q,2,0)</f>
        <v>R3</v>
      </c>
      <c r="AH3189" s="75">
        <v>450</v>
      </c>
      <c r="AI3189" s="16" t="s">
        <v>7825</v>
      </c>
      <c r="AJ3189" s="43">
        <f>VLOOKUP(E3189,'FILIAIS PETZ'!$A$2:$K$2000,11,0)</f>
        <v>18328118016021</v>
      </c>
      <c r="AK3189" s="44">
        <f t="shared" si="215"/>
        <v>18328118016021</v>
      </c>
    </row>
    <row r="3190" spans="1:37" s="14" customFormat="1" ht="15" customHeight="1" thickBot="1" x14ac:dyDescent="0.25">
      <c r="A3190" s="9">
        <f t="shared" si="214"/>
        <v>915466</v>
      </c>
      <c r="B3190" s="18">
        <f>VLOOKUP(C3190,FORNECEDORES!D:E,2,0)</f>
        <v>7736</v>
      </c>
      <c r="C3190" s="19" t="str">
        <f>VLOOKUP(D3190,FORNECEDORES!A:D,4,0)</f>
        <v>27.385.816/0001-37</v>
      </c>
      <c r="D3190" s="13" t="s">
        <v>2591</v>
      </c>
      <c r="E3190" s="20" t="str">
        <f t="shared" si="212"/>
        <v>04 0077</v>
      </c>
      <c r="F3190" s="28" t="s">
        <v>4954</v>
      </c>
      <c r="G3190" s="21" t="str">
        <f>VLOOKUP(E3190,'FILIAIS PETZ'!A:E,5,0)</f>
        <v>PETZ GOIANIA (SETOR BUENO)</v>
      </c>
      <c r="H3190" s="20" t="str">
        <f>VLOOKUP(E3190,'FILIAIS PETZ'!A:D,4,0)</f>
        <v>BT63-GO</v>
      </c>
      <c r="I3190" s="54">
        <v>45434</v>
      </c>
      <c r="J3190" s="9">
        <v>915466</v>
      </c>
      <c r="K3190" s="9" t="s">
        <v>5858</v>
      </c>
      <c r="L3190" s="83" t="s">
        <v>8049</v>
      </c>
      <c r="M3190" s="85">
        <v>45447</v>
      </c>
      <c r="N3190" s="85">
        <v>45476</v>
      </c>
      <c r="O3190" s="85">
        <v>45453</v>
      </c>
      <c r="P3190" s="91" t="s">
        <v>4990</v>
      </c>
      <c r="Q3190" s="84">
        <v>3</v>
      </c>
      <c r="R3190" s="91">
        <v>1</v>
      </c>
      <c r="S3190" s="84">
        <v>8</v>
      </c>
      <c r="T3190" s="84" t="s">
        <v>32</v>
      </c>
      <c r="U3190" s="84">
        <v>11002</v>
      </c>
      <c r="V3190" s="84">
        <v>11002</v>
      </c>
      <c r="W3190" s="84" t="s">
        <v>5182</v>
      </c>
      <c r="X3190" s="84" t="s">
        <v>4985</v>
      </c>
      <c r="Y3190" s="9" t="s">
        <v>4993</v>
      </c>
      <c r="Z3190" s="9" t="s">
        <v>8408</v>
      </c>
      <c r="AA3190" s="9" t="s">
        <v>4989</v>
      </c>
      <c r="AB3190" s="9" t="s">
        <v>12941</v>
      </c>
      <c r="AC3190" s="84" t="s">
        <v>5006</v>
      </c>
      <c r="AD3190" s="29" t="s">
        <v>7878</v>
      </c>
      <c r="AE3190" s="20" t="str">
        <f>VLOOKUP(E3190,'FILIAIS PETZ'!A:Q,17,0)</f>
        <v>CO-2</v>
      </c>
      <c r="AF3190" s="20" t="str">
        <f>VLOOKUP(E3190,'FILIAIS PETZ'!A:Q,3,0)</f>
        <v>FELICIO</v>
      </c>
      <c r="AG3190" s="20" t="str">
        <f>VLOOKUP(E3190,'FILIAIS PETZ'!A:Q,2,0)</f>
        <v>R3</v>
      </c>
      <c r="AH3190" s="75">
        <v>1250</v>
      </c>
      <c r="AI3190" s="16" t="s">
        <v>7826</v>
      </c>
      <c r="AJ3190" s="43">
        <f>VLOOKUP(E3190,'FILIAIS PETZ'!$A$2:$K$2000,11,0)</f>
        <v>18328118007545</v>
      </c>
      <c r="AK3190" s="44">
        <f t="shared" si="215"/>
        <v>18328118007545</v>
      </c>
    </row>
    <row r="3191" spans="1:37" s="14" customFormat="1" ht="15" customHeight="1" thickBot="1" x14ac:dyDescent="0.25">
      <c r="A3191" s="9">
        <f t="shared" si="214"/>
        <v>915468</v>
      </c>
      <c r="B3191" s="18">
        <f>VLOOKUP(C3191,FORNECEDORES!D:E,2,0)</f>
        <v>7736</v>
      </c>
      <c r="C3191" s="19" t="str">
        <f>VLOOKUP(D3191,FORNECEDORES!A:D,4,0)</f>
        <v>27.385.816/0001-37</v>
      </c>
      <c r="D3191" s="13" t="s">
        <v>2591</v>
      </c>
      <c r="E3191" s="20" t="str">
        <f t="shared" si="212"/>
        <v>04 0142</v>
      </c>
      <c r="F3191" s="28" t="s">
        <v>4931</v>
      </c>
      <c r="G3191" s="21" t="str">
        <f>VLOOKUP(E3191,'FILIAIS PETZ'!A:E,5,0)</f>
        <v>PETZ MIGUEL SUTIL</v>
      </c>
      <c r="H3191" s="20" t="str">
        <f>VLOOKUP(E3191,'FILIAIS PETZ'!A:D,4,0)</f>
        <v>MGST-MT</v>
      </c>
      <c r="I3191" s="54">
        <v>45434</v>
      </c>
      <c r="J3191" s="9">
        <v>915468</v>
      </c>
      <c r="K3191" s="9" t="s">
        <v>5858</v>
      </c>
      <c r="L3191" s="83" t="s">
        <v>8050</v>
      </c>
      <c r="M3191" s="85">
        <v>45447</v>
      </c>
      <c r="N3191" s="85">
        <v>45476</v>
      </c>
      <c r="O3191" s="85">
        <v>45453</v>
      </c>
      <c r="P3191" s="91" t="s">
        <v>4990</v>
      </c>
      <c r="Q3191" s="84">
        <v>3</v>
      </c>
      <c r="R3191" s="91">
        <v>1</v>
      </c>
      <c r="S3191" s="84">
        <v>8</v>
      </c>
      <c r="T3191" s="84" t="s">
        <v>32</v>
      </c>
      <c r="U3191" s="84">
        <v>11002</v>
      </c>
      <c r="V3191" s="84">
        <v>11002</v>
      </c>
      <c r="W3191" s="84" t="s">
        <v>5019</v>
      </c>
      <c r="X3191" s="84" t="s">
        <v>4985</v>
      </c>
      <c r="Y3191" s="10" t="s">
        <v>4993</v>
      </c>
      <c r="Z3191" s="10" t="s">
        <v>4993</v>
      </c>
      <c r="AA3191" s="10" t="s">
        <v>4989</v>
      </c>
      <c r="AB3191" s="10" t="s">
        <v>12941</v>
      </c>
      <c r="AC3191" s="84" t="s">
        <v>5006</v>
      </c>
      <c r="AD3191" s="29"/>
      <c r="AE3191" s="20" t="str">
        <f>VLOOKUP(E3191,'FILIAIS PETZ'!A:Q,17,0)</f>
        <v>CO-3</v>
      </c>
      <c r="AF3191" s="20" t="str">
        <f>VLOOKUP(E3191,'FILIAIS PETZ'!A:Q,3,0)</f>
        <v>FELICIO</v>
      </c>
      <c r="AG3191" s="20" t="str">
        <f>VLOOKUP(E3191,'FILIAIS PETZ'!A:Q,2,0)</f>
        <v>R3</v>
      </c>
      <c r="AH3191" s="75">
        <v>450</v>
      </c>
      <c r="AI3191" s="16" t="s">
        <v>7827</v>
      </c>
      <c r="AJ3191" s="43">
        <f>VLOOKUP(E3191,'FILIAIS PETZ'!$A$2:$K$2000,11,0)</f>
        <v>18328118013430</v>
      </c>
      <c r="AK3191" s="44">
        <f t="shared" si="215"/>
        <v>18328118013430</v>
      </c>
    </row>
    <row r="3192" spans="1:37" s="14" customFormat="1" ht="15" customHeight="1" thickBot="1" x14ac:dyDescent="0.25">
      <c r="A3192" s="9">
        <f t="shared" si="214"/>
        <v>915469</v>
      </c>
      <c r="B3192" s="18">
        <f>VLOOKUP(C3192,FORNECEDORES!D:E,2,0)</f>
        <v>7736</v>
      </c>
      <c r="C3192" s="19" t="str">
        <f>VLOOKUP(D3192,FORNECEDORES!A:D,4,0)</f>
        <v>27.385.816/0001-37</v>
      </c>
      <c r="D3192" s="13" t="s">
        <v>2591</v>
      </c>
      <c r="E3192" s="20" t="str">
        <f t="shared" si="212"/>
        <v>04 0077</v>
      </c>
      <c r="F3192" s="28" t="s">
        <v>4954</v>
      </c>
      <c r="G3192" s="21" t="str">
        <f>VLOOKUP(E3192,'FILIAIS PETZ'!A:E,5,0)</f>
        <v>PETZ GOIANIA (SETOR BUENO)</v>
      </c>
      <c r="H3192" s="20" t="str">
        <f>VLOOKUP(E3192,'FILIAIS PETZ'!A:D,4,0)</f>
        <v>BT63-GO</v>
      </c>
      <c r="I3192" s="54">
        <v>45434</v>
      </c>
      <c r="J3192" s="9">
        <v>915469</v>
      </c>
      <c r="K3192" s="9" t="s">
        <v>5858</v>
      </c>
      <c r="L3192" s="83" t="s">
        <v>8051</v>
      </c>
      <c r="M3192" s="85">
        <v>45447</v>
      </c>
      <c r="N3192" s="85">
        <v>45476</v>
      </c>
      <c r="O3192" s="85">
        <v>45453</v>
      </c>
      <c r="P3192" s="91" t="s">
        <v>4990</v>
      </c>
      <c r="Q3192" s="84">
        <v>3</v>
      </c>
      <c r="R3192" s="91">
        <v>1</v>
      </c>
      <c r="S3192" s="84">
        <v>8</v>
      </c>
      <c r="T3192" s="84" t="s">
        <v>32</v>
      </c>
      <c r="U3192" s="84">
        <v>11002</v>
      </c>
      <c r="V3192" s="84">
        <v>11002</v>
      </c>
      <c r="W3192" s="84" t="s">
        <v>5019</v>
      </c>
      <c r="X3192" s="84" t="s">
        <v>4992</v>
      </c>
      <c r="Y3192" s="10" t="s">
        <v>4993</v>
      </c>
      <c r="Z3192" s="10" t="s">
        <v>4993</v>
      </c>
      <c r="AA3192" s="10" t="s">
        <v>4992</v>
      </c>
      <c r="AB3192" s="10" t="s">
        <v>12941</v>
      </c>
      <c r="AC3192" s="84" t="s">
        <v>5006</v>
      </c>
      <c r="AD3192" s="29"/>
      <c r="AE3192" s="20" t="str">
        <f>VLOOKUP(E3192,'FILIAIS PETZ'!A:Q,17,0)</f>
        <v>CO-2</v>
      </c>
      <c r="AF3192" s="20" t="str">
        <f>VLOOKUP(E3192,'FILIAIS PETZ'!A:Q,3,0)</f>
        <v>FELICIO</v>
      </c>
      <c r="AG3192" s="20" t="str">
        <f>VLOOKUP(E3192,'FILIAIS PETZ'!A:Q,2,0)</f>
        <v>R3</v>
      </c>
      <c r="AH3192" s="75">
        <v>1400</v>
      </c>
      <c r="AI3192" s="16" t="s">
        <v>7828</v>
      </c>
      <c r="AJ3192" s="43">
        <f>VLOOKUP(E3192,'FILIAIS PETZ'!$A$2:$K$2000,11,0)</f>
        <v>18328118007545</v>
      </c>
      <c r="AK3192" s="44">
        <f t="shared" si="215"/>
        <v>18328118007545</v>
      </c>
    </row>
    <row r="3193" spans="1:37" s="14" customFormat="1" ht="15" customHeight="1" thickBot="1" x14ac:dyDescent="0.25">
      <c r="A3193" s="9">
        <f t="shared" si="214"/>
        <v>915470</v>
      </c>
      <c r="B3193" s="18">
        <f>VLOOKUP(C3193,FORNECEDORES!D:E,2,0)</f>
        <v>7736</v>
      </c>
      <c r="C3193" s="19" t="str">
        <f>VLOOKUP(D3193,FORNECEDORES!A:D,4,0)</f>
        <v>27.385.816/0001-37</v>
      </c>
      <c r="D3193" s="13" t="s">
        <v>2591</v>
      </c>
      <c r="E3193" s="20" t="str">
        <f t="shared" si="212"/>
        <v>04 0200</v>
      </c>
      <c r="F3193" s="28" t="s">
        <v>4960</v>
      </c>
      <c r="G3193" s="21" t="str">
        <f>VLOOKUP(E3193,'FILIAIS PETZ'!A:E,5,0)</f>
        <v>PETZ BRASILIA W3 NORTE</v>
      </c>
      <c r="H3193" s="20" t="str">
        <f>VLOOKUP(E3193,'FILIAIS PETZ'!A:D,4,0)</f>
        <v>W3NT-DF</v>
      </c>
      <c r="I3193" s="54">
        <v>45434</v>
      </c>
      <c r="J3193" s="9">
        <v>915470</v>
      </c>
      <c r="K3193" s="9" t="s">
        <v>5858</v>
      </c>
      <c r="L3193" s="83" t="s">
        <v>8052</v>
      </c>
      <c r="M3193" s="85">
        <v>45447</v>
      </c>
      <c r="N3193" s="85">
        <v>45476</v>
      </c>
      <c r="O3193" s="85">
        <v>45453</v>
      </c>
      <c r="P3193" s="91" t="s">
        <v>4990</v>
      </c>
      <c r="Q3193" s="84">
        <v>3</v>
      </c>
      <c r="R3193" s="91">
        <v>1</v>
      </c>
      <c r="S3193" s="84">
        <v>8</v>
      </c>
      <c r="T3193" s="84" t="s">
        <v>32</v>
      </c>
      <c r="U3193" s="84">
        <v>11002</v>
      </c>
      <c r="V3193" s="84">
        <v>11002</v>
      </c>
      <c r="W3193" s="84" t="s">
        <v>5019</v>
      </c>
      <c r="X3193" s="84" t="s">
        <v>4985</v>
      </c>
      <c r="Y3193" s="9" t="s">
        <v>4993</v>
      </c>
      <c r="Z3193" s="9" t="s">
        <v>8408</v>
      </c>
      <c r="AA3193" s="9" t="s">
        <v>4989</v>
      </c>
      <c r="AB3193" s="9" t="s">
        <v>12941</v>
      </c>
      <c r="AC3193" s="84" t="s">
        <v>5006</v>
      </c>
      <c r="AD3193" s="29" t="s">
        <v>7878</v>
      </c>
      <c r="AE3193" s="20" t="str">
        <f>VLOOKUP(E3193,'FILIAIS PETZ'!A:Q,17,0)</f>
        <v>CO-2</v>
      </c>
      <c r="AF3193" s="20" t="str">
        <f>VLOOKUP(E3193,'FILIAIS PETZ'!A:Q,3,0)</f>
        <v>FELICIO</v>
      </c>
      <c r="AG3193" s="20" t="str">
        <f>VLOOKUP(E3193,'FILIAIS PETZ'!A:Q,2,0)</f>
        <v>R3</v>
      </c>
      <c r="AH3193" s="75">
        <v>921</v>
      </c>
      <c r="AI3193" s="16" t="s">
        <v>7829</v>
      </c>
      <c r="AJ3193" s="43">
        <f>VLOOKUP(E3193,'FILIAIS PETZ'!$A$2:$K$2000,11,0)</f>
        <v>18328118018660</v>
      </c>
      <c r="AK3193" s="44">
        <f t="shared" si="215"/>
        <v>18328118018660</v>
      </c>
    </row>
    <row r="3194" spans="1:37" s="14" customFormat="1" ht="15" customHeight="1" thickBot="1" x14ac:dyDescent="0.25">
      <c r="A3194" s="9">
        <f t="shared" si="214"/>
        <v>915472</v>
      </c>
      <c r="B3194" s="18">
        <f>VLOOKUP(C3194,FORNECEDORES!D:E,2,0)</f>
        <v>7736</v>
      </c>
      <c r="C3194" s="19" t="str">
        <f>VLOOKUP(D3194,FORNECEDORES!A:D,4,0)</f>
        <v>27.385.816/0001-37</v>
      </c>
      <c r="D3194" s="13" t="s">
        <v>2591</v>
      </c>
      <c r="E3194" s="20" t="str">
        <f t="shared" si="212"/>
        <v>04 0200</v>
      </c>
      <c r="F3194" s="28" t="s">
        <v>4960</v>
      </c>
      <c r="G3194" s="21" t="str">
        <f>VLOOKUP(E3194,'FILIAIS PETZ'!A:E,5,0)</f>
        <v>PETZ BRASILIA W3 NORTE</v>
      </c>
      <c r="H3194" s="20" t="str">
        <f>VLOOKUP(E3194,'FILIAIS PETZ'!A:D,4,0)</f>
        <v>W3NT-DF</v>
      </c>
      <c r="I3194" s="54">
        <v>45434</v>
      </c>
      <c r="J3194" s="9">
        <v>915472</v>
      </c>
      <c r="K3194" s="9" t="s">
        <v>5858</v>
      </c>
      <c r="L3194" s="83" t="s">
        <v>8053</v>
      </c>
      <c r="M3194" s="85">
        <v>45447</v>
      </c>
      <c r="N3194" s="85">
        <v>45476</v>
      </c>
      <c r="O3194" s="85">
        <v>45453</v>
      </c>
      <c r="P3194" s="91" t="s">
        <v>4990</v>
      </c>
      <c r="Q3194" s="84">
        <v>3</v>
      </c>
      <c r="R3194" s="91">
        <v>1</v>
      </c>
      <c r="S3194" s="84">
        <v>8</v>
      </c>
      <c r="T3194" s="84" t="s">
        <v>32</v>
      </c>
      <c r="U3194" s="84">
        <v>11002</v>
      </c>
      <c r="V3194" s="84">
        <v>11002</v>
      </c>
      <c r="W3194" s="84" t="s">
        <v>5119</v>
      </c>
      <c r="X3194" s="84" t="s">
        <v>4985</v>
      </c>
      <c r="Y3194" s="9" t="s">
        <v>4993</v>
      </c>
      <c r="Z3194" s="9" t="s">
        <v>8408</v>
      </c>
      <c r="AA3194" s="9" t="s">
        <v>4989</v>
      </c>
      <c r="AB3194" s="9" t="s">
        <v>12941</v>
      </c>
      <c r="AC3194" s="84" t="s">
        <v>5006</v>
      </c>
      <c r="AD3194" s="29" t="s">
        <v>7878</v>
      </c>
      <c r="AE3194" s="20" t="str">
        <f>VLOOKUP(E3194,'FILIAIS PETZ'!A:Q,17,0)</f>
        <v>CO-2</v>
      </c>
      <c r="AF3194" s="20" t="str">
        <f>VLOOKUP(E3194,'FILIAIS PETZ'!A:Q,3,0)</f>
        <v>FELICIO</v>
      </c>
      <c r="AG3194" s="20" t="str">
        <f>VLOOKUP(E3194,'FILIAIS PETZ'!A:Q,2,0)</f>
        <v>R3</v>
      </c>
      <c r="AH3194" s="75">
        <v>2184</v>
      </c>
      <c r="AI3194" s="16" t="s">
        <v>7830</v>
      </c>
      <c r="AJ3194" s="43">
        <f>VLOOKUP(E3194,'FILIAIS PETZ'!$A$2:$K$2000,11,0)</f>
        <v>18328118018660</v>
      </c>
      <c r="AK3194" s="44">
        <f t="shared" si="215"/>
        <v>18328118018660</v>
      </c>
    </row>
    <row r="3195" spans="1:37" s="14" customFormat="1" ht="15" customHeight="1" thickBot="1" x14ac:dyDescent="0.25">
      <c r="A3195" s="9">
        <f t="shared" si="214"/>
        <v>915473</v>
      </c>
      <c r="B3195" s="18">
        <f>VLOOKUP(C3195,FORNECEDORES!D:E,2,0)</f>
        <v>7736</v>
      </c>
      <c r="C3195" s="19" t="str">
        <f>VLOOKUP(D3195,FORNECEDORES!A:D,4,0)</f>
        <v>27.385.816/0001-37</v>
      </c>
      <c r="D3195" s="13" t="s">
        <v>2591</v>
      </c>
      <c r="E3195" s="20" t="str">
        <f t="shared" si="212"/>
        <v>04 0048</v>
      </c>
      <c r="F3195" s="28" t="s">
        <v>4970</v>
      </c>
      <c r="G3195" s="21" t="str">
        <f>VLOOKUP(E3195,'FILIAIS PETZ'!A:E,5,0)</f>
        <v>PETZ BRASILIA EPIA</v>
      </c>
      <c r="H3195" s="20" t="str">
        <f>VLOOKUP(E3195,'FILIAIS PETZ'!A:D,4,0)</f>
        <v>EPIA-DF</v>
      </c>
      <c r="I3195" s="54">
        <v>45434</v>
      </c>
      <c r="J3195" s="9">
        <v>915473</v>
      </c>
      <c r="K3195" s="9" t="s">
        <v>5858</v>
      </c>
      <c r="L3195" s="83" t="s">
        <v>8054</v>
      </c>
      <c r="M3195" s="85">
        <v>45447</v>
      </c>
      <c r="N3195" s="85">
        <v>45476</v>
      </c>
      <c r="O3195" s="85">
        <v>45453</v>
      </c>
      <c r="P3195" s="91" t="s">
        <v>4990</v>
      </c>
      <c r="Q3195" s="84">
        <v>3</v>
      </c>
      <c r="R3195" s="91">
        <v>1</v>
      </c>
      <c r="S3195" s="84">
        <v>8</v>
      </c>
      <c r="T3195" s="84" t="s">
        <v>32</v>
      </c>
      <c r="U3195" s="84">
        <v>11002</v>
      </c>
      <c r="V3195" s="84">
        <v>11002</v>
      </c>
      <c r="W3195" s="84" t="s">
        <v>5019</v>
      </c>
      <c r="X3195" s="84" t="s">
        <v>4985</v>
      </c>
      <c r="Y3195" s="10" t="s">
        <v>4980</v>
      </c>
      <c r="Z3195" s="10" t="s">
        <v>4980</v>
      </c>
      <c r="AA3195" s="10" t="s">
        <v>4989</v>
      </c>
      <c r="AB3195" s="10" t="s">
        <v>5005</v>
      </c>
      <c r="AC3195" s="84" t="s">
        <v>5006</v>
      </c>
      <c r="AD3195" s="29"/>
      <c r="AE3195" s="20" t="str">
        <f>VLOOKUP(E3195,'FILIAIS PETZ'!A:Q,17,0)</f>
        <v>CO-2</v>
      </c>
      <c r="AF3195" s="20" t="str">
        <f>VLOOKUP(E3195,'FILIAIS PETZ'!A:Q,3,0)</f>
        <v>FELICIO</v>
      </c>
      <c r="AG3195" s="20" t="str">
        <f>VLOOKUP(E3195,'FILIAIS PETZ'!A:Q,2,0)</f>
        <v>R3</v>
      </c>
      <c r="AH3195" s="75">
        <v>778</v>
      </c>
      <c r="AI3195" s="16" t="s">
        <v>7831</v>
      </c>
      <c r="AJ3195" s="43">
        <f>VLOOKUP(E3195,'FILIAIS PETZ'!$A$2:$K$2000,11,0)</f>
        <v>18328118004368</v>
      </c>
      <c r="AK3195" s="44">
        <f t="shared" si="215"/>
        <v>18328118004368</v>
      </c>
    </row>
    <row r="3196" spans="1:37" s="14" customFormat="1" ht="15" customHeight="1" thickBot="1" x14ac:dyDescent="0.25">
      <c r="A3196" s="9">
        <f t="shared" si="214"/>
        <v>915475</v>
      </c>
      <c r="B3196" s="18">
        <f>VLOOKUP(C3196,FORNECEDORES!D:E,2,0)</f>
        <v>7736</v>
      </c>
      <c r="C3196" s="19" t="str">
        <f>VLOOKUP(D3196,FORNECEDORES!A:D,4,0)</f>
        <v>27.385.816/0001-37</v>
      </c>
      <c r="D3196" s="13" t="s">
        <v>2591</v>
      </c>
      <c r="E3196" s="20" t="str">
        <f t="shared" si="212"/>
        <v>04 0062</v>
      </c>
      <c r="F3196" s="28" t="s">
        <v>4968</v>
      </c>
      <c r="G3196" s="21" t="str">
        <f>VLOOKUP(E3196,'FILIAIS PETZ'!A:E,5,0)</f>
        <v>PETZ BRASILIA ASA NORTE</v>
      </c>
      <c r="H3196" s="20" t="str">
        <f>VLOOKUP(E3196,'FILIAIS PETZ'!A:D,4,0)</f>
        <v>ASAN-DF</v>
      </c>
      <c r="I3196" s="54">
        <v>45434</v>
      </c>
      <c r="J3196" s="9">
        <v>915475</v>
      </c>
      <c r="K3196" s="9" t="s">
        <v>5858</v>
      </c>
      <c r="L3196" s="83" t="s">
        <v>8055</v>
      </c>
      <c r="M3196" s="85">
        <v>45447</v>
      </c>
      <c r="N3196" s="85">
        <v>45476</v>
      </c>
      <c r="O3196" s="85">
        <v>45453</v>
      </c>
      <c r="P3196" s="91" t="s">
        <v>4990</v>
      </c>
      <c r="Q3196" s="84">
        <v>3</v>
      </c>
      <c r="R3196" s="91">
        <v>1</v>
      </c>
      <c r="S3196" s="84">
        <v>8</v>
      </c>
      <c r="T3196" s="84" t="s">
        <v>32</v>
      </c>
      <c r="U3196" s="84">
        <v>11002</v>
      </c>
      <c r="V3196" s="84">
        <v>11002</v>
      </c>
      <c r="W3196" s="84" t="s">
        <v>5021</v>
      </c>
      <c r="X3196" s="84" t="s">
        <v>4985</v>
      </c>
      <c r="Y3196" s="10" t="s">
        <v>4980</v>
      </c>
      <c r="Z3196" s="10" t="s">
        <v>4980</v>
      </c>
      <c r="AA3196" s="10" t="s">
        <v>4989</v>
      </c>
      <c r="AB3196" s="10" t="s">
        <v>5005</v>
      </c>
      <c r="AC3196" s="84" t="s">
        <v>5006</v>
      </c>
      <c r="AD3196" s="29"/>
      <c r="AE3196" s="20" t="str">
        <f>VLOOKUP(E3196,'FILIAIS PETZ'!A:Q,17,0)</f>
        <v>CO-2</v>
      </c>
      <c r="AF3196" s="20" t="str">
        <f>VLOOKUP(E3196,'FILIAIS PETZ'!A:Q,3,0)</f>
        <v>FELICIO</v>
      </c>
      <c r="AG3196" s="20" t="str">
        <f>VLOOKUP(E3196,'FILIAIS PETZ'!A:Q,2,0)</f>
        <v>R3</v>
      </c>
      <c r="AH3196" s="75">
        <v>88.2</v>
      </c>
      <c r="AI3196" s="16" t="s">
        <v>7832</v>
      </c>
      <c r="AJ3196" s="43">
        <f>VLOOKUP(E3196,'FILIAIS PETZ'!$A$2:$K$2000,11,0)</f>
        <v>18328118005500</v>
      </c>
      <c r="AK3196" s="44">
        <f t="shared" si="215"/>
        <v>18328118005500</v>
      </c>
    </row>
    <row r="3197" spans="1:37" s="14" customFormat="1" ht="15" customHeight="1" thickBot="1" x14ac:dyDescent="0.25">
      <c r="A3197" s="9">
        <f t="shared" si="214"/>
        <v>915478</v>
      </c>
      <c r="B3197" s="18">
        <f>VLOOKUP(C3197,FORNECEDORES!D:E,2,0)</f>
        <v>7736</v>
      </c>
      <c r="C3197" s="19" t="str">
        <f>VLOOKUP(D3197,FORNECEDORES!A:D,4,0)</f>
        <v>27.385.816/0001-37</v>
      </c>
      <c r="D3197" s="13" t="s">
        <v>2591</v>
      </c>
      <c r="E3197" s="20" t="str">
        <f t="shared" si="212"/>
        <v>04 0240</v>
      </c>
      <c r="F3197" s="28" t="s">
        <v>4955</v>
      </c>
      <c r="G3197" s="21" t="str">
        <f>VLOOKUP(E3197,'FILIAIS PETZ'!A:E,5,0)</f>
        <v xml:space="preserve">CENTRO DE DISTRIBUIÇÃO HIDROLANDIA </v>
      </c>
      <c r="H3197" s="20" t="str">
        <f>VLOOKUP(E3197,'FILIAIS PETZ'!A:D,4,0)</f>
        <v>CDHD-GO</v>
      </c>
      <c r="I3197" s="54">
        <v>45434</v>
      </c>
      <c r="J3197" s="9">
        <v>915478</v>
      </c>
      <c r="K3197" s="9" t="s">
        <v>5858</v>
      </c>
      <c r="L3197" s="83" t="s">
        <v>8056</v>
      </c>
      <c r="M3197" s="85">
        <v>45447</v>
      </c>
      <c r="N3197" s="85">
        <v>45476</v>
      </c>
      <c r="O3197" s="85">
        <v>45453</v>
      </c>
      <c r="P3197" s="91" t="s">
        <v>4990</v>
      </c>
      <c r="Q3197" s="84">
        <v>3</v>
      </c>
      <c r="R3197" s="91">
        <v>1</v>
      </c>
      <c r="S3197" s="84">
        <v>8</v>
      </c>
      <c r="T3197" s="84" t="s">
        <v>32</v>
      </c>
      <c r="U3197" s="84">
        <v>11002</v>
      </c>
      <c r="V3197" s="84">
        <v>11002</v>
      </c>
      <c r="W3197" s="84" t="s">
        <v>5021</v>
      </c>
      <c r="X3197" s="84" t="s">
        <v>4985</v>
      </c>
      <c r="Y3197" s="10" t="s">
        <v>4993</v>
      </c>
      <c r="Z3197" s="10" t="s">
        <v>4993</v>
      </c>
      <c r="AA3197" s="10" t="s">
        <v>4989</v>
      </c>
      <c r="AB3197" s="10" t="s">
        <v>12941</v>
      </c>
      <c r="AC3197" s="84" t="s">
        <v>5006</v>
      </c>
      <c r="AD3197" s="29"/>
      <c r="AE3197" s="20" t="str">
        <f>VLOOKUP(E3197,'FILIAIS PETZ'!A:Q,17,0)</f>
        <v>CD</v>
      </c>
      <c r="AF3197" s="20" t="str">
        <f>VLOOKUP(E3197,'FILIAIS PETZ'!A:Q,3,0)</f>
        <v>FELICIO</v>
      </c>
      <c r="AG3197" s="20" t="str">
        <f>VLOOKUP(E3197,'FILIAIS PETZ'!A:Q,2,0)</f>
        <v>CD</v>
      </c>
      <c r="AH3197" s="75">
        <v>1458</v>
      </c>
      <c r="AI3197" s="16" t="s">
        <v>7833</v>
      </c>
      <c r="AJ3197" s="43" t="str">
        <f>VLOOKUP(E3197,'FILIAIS PETZ'!$A$2:$K$2000,11,0)</f>
        <v>18.328.118/0228-54</v>
      </c>
      <c r="AK3197" s="44" t="str">
        <f t="shared" si="215"/>
        <v>18.328.118/0228-54</v>
      </c>
    </row>
    <row r="3198" spans="1:37" s="14" customFormat="1" ht="15" customHeight="1" thickBot="1" x14ac:dyDescent="0.25">
      <c r="A3198" s="9">
        <f t="shared" si="214"/>
        <v>915479</v>
      </c>
      <c r="B3198" s="18">
        <f>VLOOKUP(C3198,FORNECEDORES!D:E,2,0)</f>
        <v>7736</v>
      </c>
      <c r="C3198" s="19" t="str">
        <f>VLOOKUP(D3198,FORNECEDORES!A:D,4,0)</f>
        <v>27.385.816/0001-37</v>
      </c>
      <c r="D3198" s="13" t="s">
        <v>2591</v>
      </c>
      <c r="E3198" s="20" t="str">
        <f t="shared" si="212"/>
        <v>04 0015</v>
      </c>
      <c r="F3198" s="28" t="s">
        <v>4971</v>
      </c>
      <c r="G3198" s="21" t="str">
        <f>VLOOKUP(E3198,'FILIAIS PETZ'!A:E,5,0)</f>
        <v>PETZ BRASILIA SIA</v>
      </c>
      <c r="H3198" s="20" t="str">
        <f>VLOOKUP(E3198,'FILIAIS PETZ'!A:D,4,0)</f>
        <v>BSIA-DF</v>
      </c>
      <c r="I3198" s="54">
        <v>45434</v>
      </c>
      <c r="J3198" s="9">
        <v>915479</v>
      </c>
      <c r="K3198" s="9" t="s">
        <v>5858</v>
      </c>
      <c r="L3198" s="83" t="s">
        <v>8057</v>
      </c>
      <c r="M3198" s="85">
        <v>45447</v>
      </c>
      <c r="N3198" s="85">
        <v>45476</v>
      </c>
      <c r="O3198" s="85">
        <v>45453</v>
      </c>
      <c r="P3198" s="91" t="s">
        <v>4990</v>
      </c>
      <c r="Q3198" s="84">
        <v>3</v>
      </c>
      <c r="R3198" s="91">
        <v>1</v>
      </c>
      <c r="S3198" s="84">
        <v>8</v>
      </c>
      <c r="T3198" s="84" t="s">
        <v>32</v>
      </c>
      <c r="U3198" s="84">
        <v>11002</v>
      </c>
      <c r="V3198" s="84">
        <v>11002</v>
      </c>
      <c r="W3198" s="84" t="s">
        <v>5034</v>
      </c>
      <c r="X3198" s="84" t="s">
        <v>4985</v>
      </c>
      <c r="Y3198" s="10" t="s">
        <v>4980</v>
      </c>
      <c r="Z3198" s="10" t="s">
        <v>4980</v>
      </c>
      <c r="AA3198" s="10" t="s">
        <v>4989</v>
      </c>
      <c r="AB3198" s="10" t="s">
        <v>5005</v>
      </c>
      <c r="AC3198" s="84" t="s">
        <v>5006</v>
      </c>
      <c r="AD3198" s="29"/>
      <c r="AE3198" s="20" t="str">
        <f>VLOOKUP(E3198,'FILIAIS PETZ'!A:Q,17,0)</f>
        <v>CO-2</v>
      </c>
      <c r="AF3198" s="20" t="str">
        <f>VLOOKUP(E3198,'FILIAIS PETZ'!A:Q,3,0)</f>
        <v>FELICIO</v>
      </c>
      <c r="AG3198" s="20" t="str">
        <f>VLOOKUP(E3198,'FILIAIS PETZ'!A:Q,2,0)</f>
        <v>R3</v>
      </c>
      <c r="AH3198" s="75">
        <v>121.8</v>
      </c>
      <c r="AI3198" s="16" t="s">
        <v>7834</v>
      </c>
      <c r="AJ3198" s="43">
        <f>VLOOKUP(E3198,'FILIAIS PETZ'!$A$2:$K$2000,11,0)</f>
        <v>18328118000451</v>
      </c>
      <c r="AK3198" s="44">
        <f t="shared" si="215"/>
        <v>18328118000451</v>
      </c>
    </row>
    <row r="3199" spans="1:37" s="14" customFormat="1" ht="15" customHeight="1" thickBot="1" x14ac:dyDescent="0.25">
      <c r="A3199" s="9">
        <f t="shared" si="214"/>
        <v>915481</v>
      </c>
      <c r="B3199" s="18">
        <f>VLOOKUP(C3199,FORNECEDORES!D:E,2,0)</f>
        <v>7736</v>
      </c>
      <c r="C3199" s="19" t="str">
        <f>VLOOKUP(D3199,FORNECEDORES!A:D,4,0)</f>
        <v>27.385.816/0001-37</v>
      </c>
      <c r="D3199" s="13" t="s">
        <v>2591</v>
      </c>
      <c r="E3199" s="20" t="str">
        <f t="shared" si="212"/>
        <v>04 0033</v>
      </c>
      <c r="F3199" s="28" t="s">
        <v>4933</v>
      </c>
      <c r="G3199" s="21" t="str">
        <f>VLOOKUP(E3199,'FILIAIS PETZ'!A:E,5,0)</f>
        <v>PETZ PARQUE FLAMBOYANT</v>
      </c>
      <c r="H3199" s="20" t="str">
        <f>VLOOKUP(E3199,'FILIAIS PETZ'!A:D,4,0)</f>
        <v>FBYT-GO</v>
      </c>
      <c r="I3199" s="54">
        <v>45434</v>
      </c>
      <c r="J3199" s="9">
        <v>915481</v>
      </c>
      <c r="K3199" s="9" t="s">
        <v>5858</v>
      </c>
      <c r="L3199" s="83" t="s">
        <v>8058</v>
      </c>
      <c r="M3199" s="85">
        <v>45447</v>
      </c>
      <c r="N3199" s="85">
        <v>45476</v>
      </c>
      <c r="O3199" s="85">
        <v>45453</v>
      </c>
      <c r="P3199" s="91" t="s">
        <v>4990</v>
      </c>
      <c r="Q3199" s="84">
        <v>3</v>
      </c>
      <c r="R3199" s="91">
        <v>1</v>
      </c>
      <c r="S3199" s="84">
        <v>8</v>
      </c>
      <c r="T3199" s="84" t="s">
        <v>32</v>
      </c>
      <c r="U3199" s="84">
        <v>11002</v>
      </c>
      <c r="V3199" s="84">
        <v>11002</v>
      </c>
      <c r="W3199" s="84" t="s">
        <v>5019</v>
      </c>
      <c r="X3199" s="84" t="s">
        <v>4992</v>
      </c>
      <c r="Y3199" s="10" t="s">
        <v>4993</v>
      </c>
      <c r="Z3199" s="10" t="s">
        <v>4993</v>
      </c>
      <c r="AA3199" s="10" t="s">
        <v>4992</v>
      </c>
      <c r="AB3199" s="9" t="s">
        <v>12941</v>
      </c>
      <c r="AC3199" s="84" t="s">
        <v>5006</v>
      </c>
      <c r="AD3199" s="29"/>
      <c r="AE3199" s="20" t="str">
        <f>VLOOKUP(E3199,'FILIAIS PETZ'!A:Q,17,0)</f>
        <v>CO-2</v>
      </c>
      <c r="AF3199" s="20" t="str">
        <f>VLOOKUP(E3199,'FILIAIS PETZ'!A:Q,3,0)</f>
        <v>FELICIO</v>
      </c>
      <c r="AG3199" s="20" t="str">
        <f>VLOOKUP(E3199,'FILIAIS PETZ'!A:Q,2,0)</f>
        <v>R3</v>
      </c>
      <c r="AH3199" s="75">
        <v>2534</v>
      </c>
      <c r="AI3199" s="16" t="s">
        <v>7835</v>
      </c>
      <c r="AJ3199" s="43">
        <f>VLOOKUP(E3199,'FILIAIS PETZ'!$A$2:$K$2000,11,0)</f>
        <v>18328118003477</v>
      </c>
      <c r="AK3199" s="44">
        <f t="shared" si="215"/>
        <v>18328118003477</v>
      </c>
    </row>
    <row r="3200" spans="1:37" s="14" customFormat="1" ht="15" customHeight="1" thickBot="1" x14ac:dyDescent="0.25">
      <c r="A3200" s="9">
        <f t="shared" si="214"/>
        <v>915483</v>
      </c>
      <c r="B3200" s="18">
        <f>VLOOKUP(C3200,FORNECEDORES!D:E,2,0)</f>
        <v>7736</v>
      </c>
      <c r="C3200" s="19" t="str">
        <f>VLOOKUP(D3200,FORNECEDORES!A:D,4,0)</f>
        <v>27.385.816/0001-37</v>
      </c>
      <c r="D3200" s="13" t="s">
        <v>2591</v>
      </c>
      <c r="E3200" s="20" t="str">
        <f t="shared" si="212"/>
        <v>04 0200</v>
      </c>
      <c r="F3200" s="28" t="s">
        <v>4960</v>
      </c>
      <c r="G3200" s="21" t="str">
        <f>VLOOKUP(E3200,'FILIAIS PETZ'!A:E,5,0)</f>
        <v>PETZ BRASILIA W3 NORTE</v>
      </c>
      <c r="H3200" s="20" t="str">
        <f>VLOOKUP(E3200,'FILIAIS PETZ'!A:D,4,0)</f>
        <v>W3NT-DF</v>
      </c>
      <c r="I3200" s="54">
        <v>45434</v>
      </c>
      <c r="J3200" s="9">
        <v>915483</v>
      </c>
      <c r="K3200" s="9" t="s">
        <v>5858</v>
      </c>
      <c r="L3200" s="83" t="s">
        <v>8059</v>
      </c>
      <c r="M3200" s="85">
        <v>45447</v>
      </c>
      <c r="N3200" s="85">
        <v>45476</v>
      </c>
      <c r="O3200" s="85">
        <v>45453</v>
      </c>
      <c r="P3200" s="91" t="s">
        <v>4990</v>
      </c>
      <c r="Q3200" s="84">
        <v>3</v>
      </c>
      <c r="R3200" s="91">
        <v>1</v>
      </c>
      <c r="S3200" s="84">
        <v>8</v>
      </c>
      <c r="T3200" s="84" t="s">
        <v>32</v>
      </c>
      <c r="U3200" s="84">
        <v>11002</v>
      </c>
      <c r="V3200" s="84">
        <v>11002</v>
      </c>
      <c r="W3200" s="84" t="s">
        <v>5119</v>
      </c>
      <c r="X3200" s="84" t="s">
        <v>4985</v>
      </c>
      <c r="Y3200" s="10" t="s">
        <v>4980</v>
      </c>
      <c r="Z3200" s="10" t="s">
        <v>4980</v>
      </c>
      <c r="AA3200" s="10" t="s">
        <v>4992</v>
      </c>
      <c r="AB3200" s="9" t="s">
        <v>5066</v>
      </c>
      <c r="AC3200" s="84" t="s">
        <v>5006</v>
      </c>
      <c r="AD3200" s="29" t="s">
        <v>7878</v>
      </c>
      <c r="AE3200" s="20" t="str">
        <f>VLOOKUP(E3200,'FILIAIS PETZ'!A:Q,17,0)</f>
        <v>CO-2</v>
      </c>
      <c r="AF3200" s="20" t="str">
        <f>VLOOKUP(E3200,'FILIAIS PETZ'!A:Q,3,0)</f>
        <v>FELICIO</v>
      </c>
      <c r="AG3200" s="20" t="str">
        <f>VLOOKUP(E3200,'FILIAIS PETZ'!A:Q,2,0)</f>
        <v>R3</v>
      </c>
      <c r="AH3200" s="75">
        <v>1983.8</v>
      </c>
      <c r="AI3200" s="16" t="s">
        <v>7836</v>
      </c>
      <c r="AJ3200" s="43">
        <f>VLOOKUP(E3200,'FILIAIS PETZ'!$A$2:$K$2000,11,0)</f>
        <v>18328118018660</v>
      </c>
      <c r="AK3200" s="44">
        <f t="shared" si="215"/>
        <v>18328118018660</v>
      </c>
    </row>
    <row r="3201" spans="1:37" s="14" customFormat="1" ht="15" customHeight="1" thickBot="1" x14ac:dyDescent="0.25">
      <c r="A3201" s="9">
        <f t="shared" si="214"/>
        <v>915486</v>
      </c>
      <c r="B3201" s="18">
        <f>VLOOKUP(C3201,FORNECEDORES!D:E,2,0)</f>
        <v>7736</v>
      </c>
      <c r="C3201" s="19" t="str">
        <f>VLOOKUP(D3201,FORNECEDORES!A:D,4,0)</f>
        <v>27.385.816/0001-37</v>
      </c>
      <c r="D3201" s="13" t="s">
        <v>2591</v>
      </c>
      <c r="E3201" s="20" t="str">
        <f t="shared" si="212"/>
        <v>04 0077</v>
      </c>
      <c r="F3201" s="28" t="s">
        <v>4954</v>
      </c>
      <c r="G3201" s="21" t="str">
        <f>VLOOKUP(E3201,'FILIAIS PETZ'!A:E,5,0)</f>
        <v>PETZ GOIANIA (SETOR BUENO)</v>
      </c>
      <c r="H3201" s="20" t="str">
        <f>VLOOKUP(E3201,'FILIAIS PETZ'!A:D,4,0)</f>
        <v>BT63-GO</v>
      </c>
      <c r="I3201" s="54">
        <v>45434</v>
      </c>
      <c r="J3201" s="9">
        <v>915486</v>
      </c>
      <c r="K3201" s="9" t="s">
        <v>5858</v>
      </c>
      <c r="L3201" s="83" t="s">
        <v>7864</v>
      </c>
      <c r="M3201" s="85">
        <v>45447</v>
      </c>
      <c r="N3201" s="85">
        <v>45476</v>
      </c>
      <c r="O3201" s="85">
        <v>45453</v>
      </c>
      <c r="P3201" s="91" t="s">
        <v>4990</v>
      </c>
      <c r="Q3201" s="84">
        <v>3</v>
      </c>
      <c r="R3201" s="91">
        <v>1</v>
      </c>
      <c r="S3201" s="84">
        <v>8</v>
      </c>
      <c r="T3201" s="84" t="s">
        <v>32</v>
      </c>
      <c r="U3201" s="84">
        <v>11002</v>
      </c>
      <c r="V3201" s="84">
        <v>11002</v>
      </c>
      <c r="W3201" s="84" t="s">
        <v>5019</v>
      </c>
      <c r="X3201" s="84" t="s">
        <v>4985</v>
      </c>
      <c r="Y3201" s="10" t="s">
        <v>4993</v>
      </c>
      <c r="Z3201" s="10" t="s">
        <v>4993</v>
      </c>
      <c r="AA3201" s="10" t="s">
        <v>4989</v>
      </c>
      <c r="AB3201" s="10" t="s">
        <v>5066</v>
      </c>
      <c r="AC3201" s="84" t="s">
        <v>5006</v>
      </c>
      <c r="AD3201" s="29"/>
      <c r="AE3201" s="20" t="str">
        <f>VLOOKUP(E3201,'FILIAIS PETZ'!A:Q,17,0)</f>
        <v>CO-2</v>
      </c>
      <c r="AF3201" s="20" t="str">
        <f>VLOOKUP(E3201,'FILIAIS PETZ'!A:Q,3,0)</f>
        <v>FELICIO</v>
      </c>
      <c r="AG3201" s="20" t="str">
        <f>VLOOKUP(E3201,'FILIAIS PETZ'!A:Q,2,0)</f>
        <v>R3</v>
      </c>
      <c r="AH3201" s="75">
        <v>1050</v>
      </c>
      <c r="AI3201" s="16" t="s">
        <v>7837</v>
      </c>
      <c r="AJ3201" s="43">
        <f>VLOOKUP(E3201,'FILIAIS PETZ'!$A$2:$K$2000,11,0)</f>
        <v>18328118007545</v>
      </c>
      <c r="AK3201" s="44">
        <f t="shared" si="215"/>
        <v>18328118007545</v>
      </c>
    </row>
    <row r="3202" spans="1:37" s="14" customFormat="1" ht="15" customHeight="1" thickBot="1" x14ac:dyDescent="0.25">
      <c r="A3202" s="9">
        <f t="shared" si="214"/>
        <v>915487</v>
      </c>
      <c r="B3202" s="18">
        <f>VLOOKUP(C3202,FORNECEDORES!D:E,2,0)</f>
        <v>7736</v>
      </c>
      <c r="C3202" s="19" t="str">
        <f>VLOOKUP(D3202,FORNECEDORES!A:D,4,0)</f>
        <v>27.385.816/0001-37</v>
      </c>
      <c r="D3202" s="13" t="s">
        <v>2591</v>
      </c>
      <c r="E3202" s="20" t="str">
        <f t="shared" si="212"/>
        <v>04 0240</v>
      </c>
      <c r="F3202" s="28" t="s">
        <v>4955</v>
      </c>
      <c r="G3202" s="21" t="str">
        <f>VLOOKUP(E3202,'FILIAIS PETZ'!A:E,5,0)</f>
        <v xml:space="preserve">CENTRO DE DISTRIBUIÇÃO HIDROLANDIA </v>
      </c>
      <c r="H3202" s="20" t="str">
        <f>VLOOKUP(E3202,'FILIAIS PETZ'!A:D,4,0)</f>
        <v>CDHD-GO</v>
      </c>
      <c r="I3202" s="54">
        <v>45434</v>
      </c>
      <c r="J3202" s="9">
        <v>915487</v>
      </c>
      <c r="K3202" s="9" t="s">
        <v>5858</v>
      </c>
      <c r="L3202" s="83" t="s">
        <v>7866</v>
      </c>
      <c r="M3202" s="85">
        <v>45447</v>
      </c>
      <c r="N3202" s="85">
        <v>45476</v>
      </c>
      <c r="O3202" s="85">
        <v>45453</v>
      </c>
      <c r="P3202" s="91" t="s">
        <v>4990</v>
      </c>
      <c r="Q3202" s="84">
        <v>3</v>
      </c>
      <c r="R3202" s="91">
        <v>1</v>
      </c>
      <c r="S3202" s="84">
        <v>8</v>
      </c>
      <c r="T3202" s="84" t="s">
        <v>32</v>
      </c>
      <c r="U3202" s="84">
        <v>11002</v>
      </c>
      <c r="V3202" s="84">
        <v>11002</v>
      </c>
      <c r="W3202" s="84" t="s">
        <v>5021</v>
      </c>
      <c r="X3202" s="84" t="s">
        <v>4996</v>
      </c>
      <c r="Y3202" s="57" t="s">
        <v>4993</v>
      </c>
      <c r="Z3202" s="9" t="s">
        <v>4993</v>
      </c>
      <c r="AA3202" s="9" t="s">
        <v>5097</v>
      </c>
      <c r="AB3202" s="9" t="s">
        <v>5005</v>
      </c>
      <c r="AC3202" s="84" t="s">
        <v>5006</v>
      </c>
      <c r="AD3202" s="29"/>
      <c r="AE3202" s="20" t="str">
        <f>VLOOKUP(E3202,'FILIAIS PETZ'!A:Q,17,0)</f>
        <v>CD</v>
      </c>
      <c r="AF3202" s="20" t="str">
        <f>VLOOKUP(E3202,'FILIAIS PETZ'!A:Q,3,0)</f>
        <v>FELICIO</v>
      </c>
      <c r="AG3202" s="20" t="str">
        <f>VLOOKUP(E3202,'FILIAIS PETZ'!A:Q,2,0)</f>
        <v>CD</v>
      </c>
      <c r="AH3202" s="75">
        <v>1055.32</v>
      </c>
      <c r="AI3202" s="16" t="s">
        <v>7838</v>
      </c>
      <c r="AJ3202" s="43" t="str">
        <f>VLOOKUP(E3202,'FILIAIS PETZ'!$A$2:$K$2000,11,0)</f>
        <v>18.328.118/0228-54</v>
      </c>
      <c r="AK3202" s="44" t="str">
        <f t="shared" si="215"/>
        <v>18.328.118/0228-54</v>
      </c>
    </row>
    <row r="3203" spans="1:37" s="14" customFormat="1" ht="15" customHeight="1" thickBot="1" x14ac:dyDescent="0.25">
      <c r="A3203" s="9">
        <f t="shared" si="214"/>
        <v>915488</v>
      </c>
      <c r="B3203" s="18">
        <f>VLOOKUP(C3203,FORNECEDORES!D:E,2,0)</f>
        <v>7736</v>
      </c>
      <c r="C3203" s="19" t="str">
        <f>VLOOKUP(D3203,FORNECEDORES!A:D,4,0)</f>
        <v>27.385.816/0001-37</v>
      </c>
      <c r="D3203" s="13" t="s">
        <v>2591</v>
      </c>
      <c r="E3203" s="20" t="str">
        <f t="shared" si="212"/>
        <v>04 0240</v>
      </c>
      <c r="F3203" s="28" t="s">
        <v>4955</v>
      </c>
      <c r="G3203" s="21" t="str">
        <f>VLOOKUP(E3203,'FILIAIS PETZ'!A:E,5,0)</f>
        <v xml:space="preserve">CENTRO DE DISTRIBUIÇÃO HIDROLANDIA </v>
      </c>
      <c r="H3203" s="20" t="str">
        <f>VLOOKUP(E3203,'FILIAIS PETZ'!A:D,4,0)</f>
        <v>CDHD-GO</v>
      </c>
      <c r="I3203" s="54">
        <v>45434</v>
      </c>
      <c r="J3203" s="9">
        <v>915488</v>
      </c>
      <c r="K3203" s="9" t="s">
        <v>5858</v>
      </c>
      <c r="L3203" s="83" t="s">
        <v>7863</v>
      </c>
      <c r="M3203" s="85">
        <v>45447</v>
      </c>
      <c r="N3203" s="85">
        <v>45476</v>
      </c>
      <c r="O3203" s="85">
        <v>45453</v>
      </c>
      <c r="P3203" s="91" t="s">
        <v>4990</v>
      </c>
      <c r="Q3203" s="84">
        <v>3</v>
      </c>
      <c r="R3203" s="91">
        <v>1</v>
      </c>
      <c r="S3203" s="84">
        <v>8</v>
      </c>
      <c r="T3203" s="84" t="s">
        <v>32</v>
      </c>
      <c r="U3203" s="84">
        <v>11002</v>
      </c>
      <c r="V3203" s="84">
        <v>11002</v>
      </c>
      <c r="W3203" s="84" t="s">
        <v>5021</v>
      </c>
      <c r="X3203" s="84" t="s">
        <v>4996</v>
      </c>
      <c r="Y3203" s="10" t="s">
        <v>4993</v>
      </c>
      <c r="Z3203" s="10" t="s">
        <v>4993</v>
      </c>
      <c r="AA3203" s="10" t="s">
        <v>4989</v>
      </c>
      <c r="AB3203" s="10" t="s">
        <v>5066</v>
      </c>
      <c r="AC3203" s="84" t="s">
        <v>5006</v>
      </c>
      <c r="AD3203" s="29"/>
      <c r="AE3203" s="20" t="str">
        <f>VLOOKUP(E3203,'FILIAIS PETZ'!A:Q,17,0)</f>
        <v>CD</v>
      </c>
      <c r="AF3203" s="20" t="str">
        <f>VLOOKUP(E3203,'FILIAIS PETZ'!A:Q,3,0)</f>
        <v>FELICIO</v>
      </c>
      <c r="AG3203" s="20" t="str">
        <f>VLOOKUP(E3203,'FILIAIS PETZ'!A:Q,2,0)</f>
        <v>CD</v>
      </c>
      <c r="AH3203" s="75">
        <v>373.66</v>
      </c>
      <c r="AI3203" s="16" t="s">
        <v>7839</v>
      </c>
      <c r="AJ3203" s="43" t="str">
        <f>VLOOKUP(E3203,'FILIAIS PETZ'!$A$2:$K$2000,11,0)</f>
        <v>18.328.118/0228-54</v>
      </c>
      <c r="AK3203" s="44" t="str">
        <f t="shared" si="215"/>
        <v>18.328.118/0228-54</v>
      </c>
    </row>
    <row r="3204" spans="1:37" s="14" customFormat="1" ht="15" customHeight="1" thickBot="1" x14ac:dyDescent="0.25">
      <c r="A3204" s="9">
        <f t="shared" si="214"/>
        <v>915491</v>
      </c>
      <c r="B3204" s="18">
        <f>VLOOKUP(C3204,FORNECEDORES!D:E,2,0)</f>
        <v>7736</v>
      </c>
      <c r="C3204" s="19" t="str">
        <f>VLOOKUP(D3204,FORNECEDORES!A:D,4,0)</f>
        <v>27.385.816/0001-37</v>
      </c>
      <c r="D3204" s="13" t="s">
        <v>2591</v>
      </c>
      <c r="E3204" s="20" t="str">
        <f t="shared" si="212"/>
        <v>04 0232</v>
      </c>
      <c r="F3204" s="28" t="s">
        <v>4956</v>
      </c>
      <c r="G3204" s="21" t="str">
        <f>VLOOKUP(E3204,'FILIAIS PETZ'!A:E,5,0)</f>
        <v>PETZ VARZEA GRANDE</v>
      </c>
      <c r="H3204" s="20" t="str">
        <f>VLOOKUP(E3204,'FILIAIS PETZ'!A:D,4,0)</f>
        <v>VGDE-MT</v>
      </c>
      <c r="I3204" s="54">
        <v>45434</v>
      </c>
      <c r="J3204" s="9">
        <v>915491</v>
      </c>
      <c r="K3204" s="9" t="s">
        <v>5858</v>
      </c>
      <c r="L3204" s="83" t="s">
        <v>8060</v>
      </c>
      <c r="M3204" s="85">
        <v>45447</v>
      </c>
      <c r="N3204" s="85">
        <v>45476</v>
      </c>
      <c r="O3204" s="85">
        <v>45453</v>
      </c>
      <c r="P3204" s="91" t="s">
        <v>4990</v>
      </c>
      <c r="Q3204" s="84">
        <v>3</v>
      </c>
      <c r="R3204" s="91">
        <v>1</v>
      </c>
      <c r="S3204" s="84">
        <v>8</v>
      </c>
      <c r="T3204" s="84" t="s">
        <v>32</v>
      </c>
      <c r="U3204" s="84">
        <v>11002</v>
      </c>
      <c r="V3204" s="84">
        <v>11002</v>
      </c>
      <c r="W3204" s="84" t="s">
        <v>5024</v>
      </c>
      <c r="X3204" s="84" t="s">
        <v>4985</v>
      </c>
      <c r="Y3204" s="9" t="s">
        <v>4997</v>
      </c>
      <c r="Z3204" s="9" t="s">
        <v>5127</v>
      </c>
      <c r="AA3204" s="9" t="s">
        <v>4989</v>
      </c>
      <c r="AB3204" s="9" t="s">
        <v>12941</v>
      </c>
      <c r="AC3204" s="84" t="s">
        <v>5006</v>
      </c>
      <c r="AD3204" s="29"/>
      <c r="AE3204" s="20" t="str">
        <f>VLOOKUP(E3204,'FILIAIS PETZ'!A:Q,17,0)</f>
        <v>CO-3</v>
      </c>
      <c r="AF3204" s="20" t="str">
        <f>VLOOKUP(E3204,'FILIAIS PETZ'!A:Q,3,0)</f>
        <v>FELICIO</v>
      </c>
      <c r="AG3204" s="20" t="str">
        <f>VLOOKUP(E3204,'FILIAIS PETZ'!A:Q,2,0)</f>
        <v>R3</v>
      </c>
      <c r="AH3204" s="75">
        <v>2080</v>
      </c>
      <c r="AI3204" s="16" t="s">
        <v>7840</v>
      </c>
      <c r="AJ3204" s="43">
        <f>VLOOKUP(E3204,'FILIAIS PETZ'!$A$2:$K$2000,11,0)</f>
        <v>18328118021963</v>
      </c>
      <c r="AK3204" s="44">
        <f t="shared" si="215"/>
        <v>18328118021963</v>
      </c>
    </row>
    <row r="3205" spans="1:37" s="14" customFormat="1" ht="15" customHeight="1" thickBot="1" x14ac:dyDescent="0.25">
      <c r="A3205" s="9">
        <f t="shared" si="214"/>
        <v>915492</v>
      </c>
      <c r="B3205" s="18">
        <f>VLOOKUP(C3205,FORNECEDORES!D:E,2,0)</f>
        <v>7736</v>
      </c>
      <c r="C3205" s="19" t="str">
        <f>VLOOKUP(D3205,FORNECEDORES!A:D,4,0)</f>
        <v>27.385.816/0001-37</v>
      </c>
      <c r="D3205" s="13" t="s">
        <v>2591</v>
      </c>
      <c r="E3205" s="20" t="str">
        <f t="shared" si="212"/>
        <v>04 0142</v>
      </c>
      <c r="F3205" s="28" t="s">
        <v>4931</v>
      </c>
      <c r="G3205" s="21" t="str">
        <f>VLOOKUP(E3205,'FILIAIS PETZ'!A:E,5,0)</f>
        <v>PETZ MIGUEL SUTIL</v>
      </c>
      <c r="H3205" s="20" t="str">
        <f>VLOOKUP(E3205,'FILIAIS PETZ'!A:D,4,0)</f>
        <v>MGST-MT</v>
      </c>
      <c r="I3205" s="54">
        <v>45434</v>
      </c>
      <c r="J3205" s="9">
        <v>915492</v>
      </c>
      <c r="K3205" s="9" t="s">
        <v>5858</v>
      </c>
      <c r="L3205" s="83" t="s">
        <v>8061</v>
      </c>
      <c r="M3205" s="85">
        <v>45447</v>
      </c>
      <c r="N3205" s="85">
        <v>45476</v>
      </c>
      <c r="O3205" s="85">
        <v>45453</v>
      </c>
      <c r="P3205" s="91" t="s">
        <v>4990</v>
      </c>
      <c r="Q3205" s="84">
        <v>3</v>
      </c>
      <c r="R3205" s="91">
        <v>1</v>
      </c>
      <c r="S3205" s="84">
        <v>8</v>
      </c>
      <c r="T3205" s="84" t="s">
        <v>32</v>
      </c>
      <c r="U3205" s="84">
        <v>11002</v>
      </c>
      <c r="V3205" s="84">
        <v>11002</v>
      </c>
      <c r="W3205" s="84" t="s">
        <v>5024</v>
      </c>
      <c r="X3205" s="84" t="s">
        <v>4985</v>
      </c>
      <c r="Y3205" s="10" t="s">
        <v>4993</v>
      </c>
      <c r="Z3205" s="10" t="s">
        <v>4993</v>
      </c>
      <c r="AA3205" s="10" t="s">
        <v>4989</v>
      </c>
      <c r="AB3205" s="10" t="s">
        <v>12941</v>
      </c>
      <c r="AC3205" s="84" t="s">
        <v>5006</v>
      </c>
      <c r="AD3205" s="29"/>
      <c r="AE3205" s="20" t="str">
        <f>VLOOKUP(E3205,'FILIAIS PETZ'!A:Q,17,0)</f>
        <v>CO-3</v>
      </c>
      <c r="AF3205" s="20" t="str">
        <f>VLOOKUP(E3205,'FILIAIS PETZ'!A:Q,3,0)</f>
        <v>FELICIO</v>
      </c>
      <c r="AG3205" s="20" t="str">
        <f>VLOOKUP(E3205,'FILIAIS PETZ'!A:Q,2,0)</f>
        <v>R3</v>
      </c>
      <c r="AH3205" s="75">
        <v>4350</v>
      </c>
      <c r="AI3205" s="16" t="s">
        <v>7841</v>
      </c>
      <c r="AJ3205" s="43">
        <f>VLOOKUP(E3205,'FILIAIS PETZ'!$A$2:$K$2000,11,0)</f>
        <v>18328118013430</v>
      </c>
      <c r="AK3205" s="44">
        <f t="shared" si="215"/>
        <v>18328118013430</v>
      </c>
    </row>
    <row r="3206" spans="1:37" s="14" customFormat="1" ht="15" customHeight="1" thickBot="1" x14ac:dyDescent="0.25">
      <c r="A3206" s="9">
        <f t="shared" si="214"/>
        <v>916115</v>
      </c>
      <c r="B3206" s="18">
        <f>VLOOKUP(C3206,FORNECEDORES!D:E,2,0)</f>
        <v>638161</v>
      </c>
      <c r="C3206" s="19" t="str">
        <f>VLOOKUP(D3206,FORNECEDORES!A:D,4,0)</f>
        <v>29.739.737/0005-36</v>
      </c>
      <c r="D3206" s="13" t="s">
        <v>7606</v>
      </c>
      <c r="E3206" s="20" t="str">
        <f t="shared" si="212"/>
        <v>04 0211</v>
      </c>
      <c r="F3206" s="28" t="s">
        <v>4974</v>
      </c>
      <c r="G3206" s="21" t="str">
        <f>VLOOKUP(E3206,'FILIAIS PETZ'!A:E,5,0)</f>
        <v>PETZ CASTELO BH</v>
      </c>
      <c r="H3206" s="20" t="str">
        <f>VLOOKUP(E3206,'FILIAIS PETZ'!A:D,4,0)</f>
        <v>CTLO-MG</v>
      </c>
      <c r="I3206" s="54">
        <v>45435</v>
      </c>
      <c r="J3206" s="9">
        <v>916115</v>
      </c>
      <c r="K3206" s="9" t="s">
        <v>5858</v>
      </c>
      <c r="L3206" s="83" t="s">
        <v>7861</v>
      </c>
      <c r="M3206" s="85">
        <v>45385</v>
      </c>
      <c r="N3206" s="85">
        <v>45455</v>
      </c>
      <c r="O3206" s="85">
        <v>45435</v>
      </c>
      <c r="P3206" s="91" t="s">
        <v>4990</v>
      </c>
      <c r="Q3206" s="84">
        <v>3</v>
      </c>
      <c r="R3206" s="91">
        <v>1</v>
      </c>
      <c r="S3206" s="84" t="s">
        <v>4983</v>
      </c>
      <c r="T3206" s="84" t="s">
        <v>32</v>
      </c>
      <c r="U3206" s="84">
        <v>11002</v>
      </c>
      <c r="V3206" s="84">
        <v>11002</v>
      </c>
      <c r="W3206" s="84" t="s">
        <v>4996</v>
      </c>
      <c r="X3206" s="84" t="s">
        <v>5033</v>
      </c>
      <c r="Y3206" s="10" t="s">
        <v>4980</v>
      </c>
      <c r="Z3206" s="10" t="s">
        <v>4980</v>
      </c>
      <c r="AA3206" s="10" t="s">
        <v>5033</v>
      </c>
      <c r="AB3206" s="10" t="s">
        <v>5066</v>
      </c>
      <c r="AC3206" s="84" t="s">
        <v>5006</v>
      </c>
      <c r="AD3206" s="29"/>
      <c r="AE3206" s="20" t="str">
        <f>VLOOKUP(E3206,'FILIAIS PETZ'!A:Q,17,0)</f>
        <v>MG-1</v>
      </c>
      <c r="AF3206" s="20" t="str">
        <f>VLOOKUP(E3206,'FILIAIS PETZ'!A:Q,3,0)</f>
        <v>FELICIO</v>
      </c>
      <c r="AG3206" s="20" t="str">
        <f>VLOOKUP(E3206,'FILIAIS PETZ'!A:Q,2,0)</f>
        <v>R3</v>
      </c>
      <c r="AH3206" s="75">
        <v>370</v>
      </c>
      <c r="AI3206" s="16" t="s">
        <v>7862</v>
      </c>
      <c r="AJ3206" s="43">
        <f>VLOOKUP(E3206,'FILIAIS PETZ'!$A$2:$K$2000,11,0)</f>
        <v>18328118019985</v>
      </c>
      <c r="AK3206" s="44">
        <f t="shared" si="215"/>
        <v>18328118019985</v>
      </c>
    </row>
    <row r="3207" spans="1:37" s="14" customFormat="1" ht="15" customHeight="1" thickBot="1" x14ac:dyDescent="0.25">
      <c r="A3207" s="9">
        <f t="shared" si="214"/>
        <v>916928</v>
      </c>
      <c r="B3207" s="18" t="e">
        <f>VLOOKUP(C3207,FORNECEDORES!D:E,2,0)</f>
        <v>#N/A</v>
      </c>
      <c r="C3207" s="19" t="e">
        <f>VLOOKUP(D3207,FORNECEDORES!A:D,4,0)</f>
        <v>#N/A</v>
      </c>
      <c r="D3207" s="13" t="s">
        <v>7879</v>
      </c>
      <c r="E3207" s="20" t="str">
        <f t="shared" si="212"/>
        <v>04 0015</v>
      </c>
      <c r="F3207" s="28" t="s">
        <v>4971</v>
      </c>
      <c r="G3207" s="21" t="str">
        <f>VLOOKUP(E3207,'FILIAIS PETZ'!A:E,5,0)</f>
        <v>PETZ BRASILIA SIA</v>
      </c>
      <c r="H3207" s="20" t="str">
        <f>VLOOKUP(E3207,'FILIAIS PETZ'!A:D,4,0)</f>
        <v>BSIA-DF</v>
      </c>
      <c r="I3207" s="54">
        <v>45435</v>
      </c>
      <c r="J3207" s="9">
        <v>916928</v>
      </c>
      <c r="K3207" s="9" t="s">
        <v>5858</v>
      </c>
      <c r="L3207" s="83" t="s">
        <v>8407</v>
      </c>
      <c r="M3207" s="85">
        <v>45439</v>
      </c>
      <c r="N3207" s="85">
        <v>45490</v>
      </c>
      <c r="O3207" s="85">
        <v>45471</v>
      </c>
      <c r="P3207" s="91" t="s">
        <v>4982</v>
      </c>
      <c r="Q3207" s="84">
        <v>3</v>
      </c>
      <c r="R3207" s="91">
        <v>1</v>
      </c>
      <c r="S3207" s="84">
        <v>8</v>
      </c>
      <c r="T3207" s="84" t="s">
        <v>32</v>
      </c>
      <c r="U3207" s="84">
        <v>11002</v>
      </c>
      <c r="V3207" s="84">
        <v>11002</v>
      </c>
      <c r="W3207" s="84" t="s">
        <v>4984</v>
      </c>
      <c r="X3207" s="84" t="s">
        <v>4985</v>
      </c>
      <c r="Y3207" s="57" t="s">
        <v>4993</v>
      </c>
      <c r="Z3207" s="9" t="s">
        <v>5020</v>
      </c>
      <c r="AA3207" s="9" t="s">
        <v>5020</v>
      </c>
      <c r="AB3207" s="9" t="s">
        <v>5005</v>
      </c>
      <c r="AC3207" s="84" t="s">
        <v>4988</v>
      </c>
      <c r="AD3207" s="29" t="s">
        <v>5020</v>
      </c>
      <c r="AE3207" s="20" t="str">
        <f>VLOOKUP(E3207,'FILIAIS PETZ'!A:Q,17,0)</f>
        <v>CO-2</v>
      </c>
      <c r="AF3207" s="20" t="str">
        <f>VLOOKUP(E3207,'FILIAIS PETZ'!A:Q,3,0)</f>
        <v>FELICIO</v>
      </c>
      <c r="AG3207" s="20" t="str">
        <f>VLOOKUP(E3207,'FILIAIS PETZ'!A:Q,2,0)</f>
        <v>R3</v>
      </c>
      <c r="AH3207" s="75">
        <v>33355.269999999997</v>
      </c>
      <c r="AI3207" s="16" t="s">
        <v>7880</v>
      </c>
      <c r="AJ3207" s="43">
        <f>VLOOKUP(E3207,'FILIAIS PETZ'!$A$2:$K$2000,11,0)</f>
        <v>18328118000451</v>
      </c>
      <c r="AK3207" s="44">
        <f t="shared" si="215"/>
        <v>18328118000451</v>
      </c>
    </row>
    <row r="3208" spans="1:37" s="14" customFormat="1" ht="15" customHeight="1" thickBot="1" x14ac:dyDescent="0.25">
      <c r="A3208" s="9">
        <v>915999</v>
      </c>
      <c r="B3208" s="18">
        <f>VLOOKUP(C3208,FORNECEDORES!D:E,2,0)</f>
        <v>524165</v>
      </c>
      <c r="C3208" s="19" t="str">
        <f>VLOOKUP(D3208,FORNECEDORES!A:D,4,0)</f>
        <v>36.687.266/0001-00</v>
      </c>
      <c r="D3208" s="13" t="s">
        <v>4358</v>
      </c>
      <c r="E3208" s="20" t="str">
        <f t="shared" si="212"/>
        <v>04 0010</v>
      </c>
      <c r="F3208" s="28" t="s">
        <v>8983</v>
      </c>
      <c r="G3208" s="21" t="str">
        <f>VLOOKUP(E3208,'FILIAIS PETZ'!A:E,5,0)</f>
        <v>PETZ SANTA CECILIA</v>
      </c>
      <c r="H3208" s="20" t="str">
        <f>VLOOKUP(E3208,'FILIAIS PETZ'!A:D,4,0)</f>
        <v>STCE-SP</v>
      </c>
      <c r="I3208" s="54">
        <v>45435</v>
      </c>
      <c r="J3208" s="9">
        <v>915999</v>
      </c>
      <c r="K3208" s="9" t="s">
        <v>9035</v>
      </c>
      <c r="L3208" s="83" t="s">
        <v>10780</v>
      </c>
      <c r="M3208" s="85">
        <v>45446</v>
      </c>
      <c r="N3208" s="85">
        <v>45469</v>
      </c>
      <c r="O3208" s="85">
        <v>45447</v>
      </c>
      <c r="P3208" s="91" t="s">
        <v>4990</v>
      </c>
      <c r="Q3208" s="84">
        <v>3</v>
      </c>
      <c r="R3208" s="91">
        <v>1</v>
      </c>
      <c r="S3208" s="84">
        <v>8</v>
      </c>
      <c r="T3208" s="84" t="s">
        <v>32</v>
      </c>
      <c r="U3208" s="84">
        <v>11002</v>
      </c>
      <c r="V3208" s="84">
        <v>11002</v>
      </c>
      <c r="W3208" s="84" t="s">
        <v>10169</v>
      </c>
      <c r="X3208" s="84" t="s">
        <v>4992</v>
      </c>
      <c r="Y3208" s="57" t="s">
        <v>4997</v>
      </c>
      <c r="Z3208" s="9" t="s">
        <v>4993</v>
      </c>
      <c r="AA3208" s="9" t="s">
        <v>4992</v>
      </c>
      <c r="AB3208" s="9" t="s">
        <v>5066</v>
      </c>
      <c r="AC3208" s="84" t="s">
        <v>5006</v>
      </c>
      <c r="AD3208" s="29"/>
      <c r="AE3208" s="20" t="str">
        <f>VLOOKUP(E3208,'FILIAIS PETZ'!A:Q,17,0)</f>
        <v>SP2</v>
      </c>
      <c r="AF3208" s="20" t="str">
        <f>VLOOKUP(E3208,'FILIAIS PETZ'!A:Q,3,0)</f>
        <v>FELICIO</v>
      </c>
      <c r="AG3208" s="20" t="str">
        <f>VLOOKUP(E3208,'FILIAIS PETZ'!A:Q,2,0)</f>
        <v>R3</v>
      </c>
      <c r="AH3208" s="75">
        <v>395</v>
      </c>
      <c r="AI3208" s="16" t="s">
        <v>10781</v>
      </c>
      <c r="AJ3208" s="43">
        <f>VLOOKUP(E3208,'FILIAIS PETZ'!$A$2:$K$2000,11,0)</f>
        <v>18328118001938</v>
      </c>
      <c r="AK3208" s="44">
        <v>18328118001938</v>
      </c>
    </row>
    <row r="3209" spans="1:37" s="14" customFormat="1" ht="15" customHeight="1" thickBot="1" x14ac:dyDescent="0.25">
      <c r="A3209" s="9">
        <v>916004</v>
      </c>
      <c r="B3209" s="18">
        <f>VLOOKUP(C3209,FORNECEDORES!D:E,2,0)</f>
        <v>3816</v>
      </c>
      <c r="C3209" s="19" t="str">
        <f>VLOOKUP(D3209,FORNECEDORES!A:D,4,0)</f>
        <v>00.059.799/0001-91</v>
      </c>
      <c r="D3209" s="13" t="s">
        <v>4013</v>
      </c>
      <c r="E3209" s="20" t="str">
        <f t="shared" si="212"/>
        <v>04 0125</v>
      </c>
      <c r="F3209" s="28" t="s">
        <v>8981</v>
      </c>
      <c r="G3209" s="21" t="str">
        <f>VLOOKUP(E3209,'FILIAIS PETZ'!A:E,5,0)</f>
        <v>PETZ CERRO CORA</v>
      </c>
      <c r="H3209" s="20" t="str">
        <f>VLOOKUP(E3209,'FILIAIS PETZ'!A:D,4,0)</f>
        <v>CORA-SP</v>
      </c>
      <c r="I3209" s="54">
        <v>45435</v>
      </c>
      <c r="J3209" s="9">
        <v>916004</v>
      </c>
      <c r="K3209" s="9" t="s">
        <v>9047</v>
      </c>
      <c r="L3209" s="83" t="s">
        <v>10782</v>
      </c>
      <c r="M3209" s="85">
        <v>45456</v>
      </c>
      <c r="N3209" s="85">
        <v>45504</v>
      </c>
      <c r="O3209" s="85">
        <v>45490</v>
      </c>
      <c r="P3209" s="91" t="s">
        <v>4990</v>
      </c>
      <c r="Q3209" s="84">
        <v>3</v>
      </c>
      <c r="R3209" s="91">
        <v>1</v>
      </c>
      <c r="S3209" s="84">
        <v>8</v>
      </c>
      <c r="T3209" s="84" t="s">
        <v>32</v>
      </c>
      <c r="U3209" s="84">
        <v>11002</v>
      </c>
      <c r="V3209" s="84">
        <v>11002</v>
      </c>
      <c r="W3209" s="84" t="s">
        <v>5065</v>
      </c>
      <c r="X3209" s="84" t="s">
        <v>4985</v>
      </c>
      <c r="Y3209" s="9" t="s">
        <v>4993</v>
      </c>
      <c r="Z3209" s="9" t="s">
        <v>4993</v>
      </c>
      <c r="AA3209" s="9" t="s">
        <v>5068</v>
      </c>
      <c r="AB3209" s="9" t="s">
        <v>5005</v>
      </c>
      <c r="AC3209" s="84" t="s">
        <v>5006</v>
      </c>
      <c r="AD3209" s="29"/>
      <c r="AE3209" s="20" t="str">
        <f>VLOOKUP(E3209,'FILIAIS PETZ'!A:Q,17,0)</f>
        <v>SP7</v>
      </c>
      <c r="AF3209" s="20" t="str">
        <f>VLOOKUP(E3209,'FILIAIS PETZ'!A:Q,3,0)</f>
        <v>FELICIO</v>
      </c>
      <c r="AG3209" s="20" t="str">
        <f>VLOOKUP(E3209,'FILIAIS PETZ'!A:Q,2,0)</f>
        <v>R3</v>
      </c>
      <c r="AH3209" s="75">
        <v>1000.01</v>
      </c>
      <c r="AI3209" s="16" t="s">
        <v>10783</v>
      </c>
      <c r="AJ3209" s="43">
        <f>VLOOKUP(E3209,'FILIAIS PETZ'!$A$2:$K$2000,11,0)</f>
        <v>18328118013600</v>
      </c>
      <c r="AK3209" s="44">
        <v>18328118013600</v>
      </c>
    </row>
    <row r="3210" spans="1:37" s="14" customFormat="1" ht="15" customHeight="1" thickBot="1" x14ac:dyDescent="0.25">
      <c r="A3210" s="9">
        <f t="shared" ref="A3210:A3241" si="216">J3210</f>
        <v>917866</v>
      </c>
      <c r="B3210" s="18">
        <f>VLOOKUP(C3210,FORNECEDORES!D:E,2,0)</f>
        <v>379168</v>
      </c>
      <c r="C3210" s="19" t="str">
        <f>VLOOKUP(D3210,FORNECEDORES!A:D,4,0)</f>
        <v>84.531.557/0001-49</v>
      </c>
      <c r="D3210" s="13" t="s">
        <v>4090</v>
      </c>
      <c r="E3210" s="20" t="str">
        <f t="shared" si="212"/>
        <v>04 0180</v>
      </c>
      <c r="F3210" s="28" t="s">
        <v>4944</v>
      </c>
      <c r="G3210" s="21" t="str">
        <f>VLOOKUP(E3210,'FILIAIS PETZ'!A:E,5,0)</f>
        <v>PETZ TORQUATO TAPAJOS</v>
      </c>
      <c r="H3210" s="20" t="str">
        <f>VLOOKUP(E3210,'FILIAIS PETZ'!A:D,4,0)</f>
        <v>TQTP-AM</v>
      </c>
      <c r="I3210" s="54">
        <v>45439</v>
      </c>
      <c r="J3210" s="9">
        <v>917866</v>
      </c>
      <c r="K3210" s="9" t="s">
        <v>5858</v>
      </c>
      <c r="L3210" s="83" t="s">
        <v>8165</v>
      </c>
      <c r="M3210" s="85">
        <v>45453</v>
      </c>
      <c r="N3210" s="85">
        <v>45483</v>
      </c>
      <c r="O3210" s="85">
        <v>45460</v>
      </c>
      <c r="P3210" s="91" t="s">
        <v>4990</v>
      </c>
      <c r="Q3210" s="84">
        <v>3</v>
      </c>
      <c r="R3210" s="91">
        <v>1</v>
      </c>
      <c r="S3210" s="84">
        <v>8</v>
      </c>
      <c r="T3210" s="84" t="s">
        <v>32</v>
      </c>
      <c r="U3210" s="84">
        <v>11002</v>
      </c>
      <c r="V3210" s="84">
        <v>11002</v>
      </c>
      <c r="W3210" s="84" t="s">
        <v>5024</v>
      </c>
      <c r="X3210" s="84" t="s">
        <v>4985</v>
      </c>
      <c r="Y3210" s="57" t="s">
        <v>4997</v>
      </c>
      <c r="Z3210" s="9" t="s">
        <v>8241</v>
      </c>
      <c r="AA3210" s="9" t="s">
        <v>4989</v>
      </c>
      <c r="AB3210" s="9" t="s">
        <v>12941</v>
      </c>
      <c r="AC3210" s="84" t="s">
        <v>5006</v>
      </c>
      <c r="AD3210" s="29"/>
      <c r="AE3210" s="20" t="str">
        <f>VLOOKUP(E3210,'FILIAIS PETZ'!A:Q,17,0)</f>
        <v>CO-3</v>
      </c>
      <c r="AF3210" s="20" t="str">
        <f>VLOOKUP(E3210,'FILIAIS PETZ'!A:Q,3,0)</f>
        <v>FELICIO</v>
      </c>
      <c r="AG3210" s="20" t="str">
        <f>VLOOKUP(E3210,'FILIAIS PETZ'!A:Q,2,0)</f>
        <v>R3</v>
      </c>
      <c r="AH3210" s="75">
        <v>627.29999999999995</v>
      </c>
      <c r="AI3210" s="16" t="s">
        <v>7883</v>
      </c>
      <c r="AJ3210" s="43">
        <f>VLOOKUP(E3210,'FILIAIS PETZ'!$A$2:$K$2000,11,0)</f>
        <v>18328118017346</v>
      </c>
      <c r="AK3210" s="44">
        <f t="shared" ref="AK3210:AK3241" si="217">AJ3210</f>
        <v>18328118017346</v>
      </c>
    </row>
    <row r="3211" spans="1:37" s="14" customFormat="1" ht="15" customHeight="1" thickBot="1" x14ac:dyDescent="0.25">
      <c r="A3211" s="9">
        <f t="shared" si="216"/>
        <v>917874</v>
      </c>
      <c r="B3211" s="18">
        <f>VLOOKUP(C3211,FORNECEDORES!D:E,2,0)</f>
        <v>379168</v>
      </c>
      <c r="C3211" s="19" t="str">
        <f>VLOOKUP(D3211,FORNECEDORES!A:D,4,0)</f>
        <v>84.531.557/0001-49</v>
      </c>
      <c r="D3211" s="13" t="s">
        <v>4090</v>
      </c>
      <c r="E3211" s="20" t="str">
        <f t="shared" si="212"/>
        <v>04 0146</v>
      </c>
      <c r="F3211" s="28" t="s">
        <v>4947</v>
      </c>
      <c r="G3211" s="21" t="str">
        <f>VLOOKUP(E3211,'FILIAIS PETZ'!A:E,5,0)</f>
        <v>PETZ DJALMA BATISTA</v>
      </c>
      <c r="H3211" s="20" t="str">
        <f>VLOOKUP(E3211,'FILIAIS PETZ'!A:D,4,0)</f>
        <v>DJBA-AM</v>
      </c>
      <c r="I3211" s="54">
        <v>45439</v>
      </c>
      <c r="J3211" s="9">
        <v>917874</v>
      </c>
      <c r="K3211" s="9" t="s">
        <v>5858</v>
      </c>
      <c r="L3211" s="83" t="s">
        <v>8166</v>
      </c>
      <c r="M3211" s="85">
        <v>45453</v>
      </c>
      <c r="N3211" s="85">
        <v>45483</v>
      </c>
      <c r="O3211" s="85">
        <v>45460</v>
      </c>
      <c r="P3211" s="91" t="s">
        <v>4990</v>
      </c>
      <c r="Q3211" s="84">
        <v>3</v>
      </c>
      <c r="R3211" s="91">
        <v>1</v>
      </c>
      <c r="S3211" s="84">
        <v>8</v>
      </c>
      <c r="T3211" s="84" t="s">
        <v>32</v>
      </c>
      <c r="U3211" s="84">
        <v>11002</v>
      </c>
      <c r="V3211" s="84">
        <v>11002</v>
      </c>
      <c r="W3211" s="84" t="s">
        <v>5024</v>
      </c>
      <c r="X3211" s="84" t="s">
        <v>4985</v>
      </c>
      <c r="Y3211" s="10" t="s">
        <v>4997</v>
      </c>
      <c r="Z3211" s="10" t="s">
        <v>4993</v>
      </c>
      <c r="AA3211" s="9" t="s">
        <v>4989</v>
      </c>
      <c r="AB3211" s="9" t="s">
        <v>12941</v>
      </c>
      <c r="AC3211" s="84" t="s">
        <v>5006</v>
      </c>
      <c r="AD3211" s="29"/>
      <c r="AE3211" s="20" t="str">
        <f>VLOOKUP(E3211,'FILIAIS PETZ'!A:Q,17,0)</f>
        <v>CO-3</v>
      </c>
      <c r="AF3211" s="20" t="str">
        <f>VLOOKUP(E3211,'FILIAIS PETZ'!A:Q,3,0)</f>
        <v>FELICIO</v>
      </c>
      <c r="AG3211" s="20" t="str">
        <f>VLOOKUP(E3211,'FILIAIS PETZ'!A:Q,2,0)</f>
        <v>R3</v>
      </c>
      <c r="AH3211" s="75">
        <v>590</v>
      </c>
      <c r="AI3211" s="16" t="s">
        <v>7884</v>
      </c>
      <c r="AJ3211" s="43">
        <f>VLOOKUP(E3211,'FILIAIS PETZ'!$A$2:$K$2000,11,0)</f>
        <v>18328118013782</v>
      </c>
      <c r="AK3211" s="44">
        <f t="shared" si="217"/>
        <v>18328118013782</v>
      </c>
    </row>
    <row r="3212" spans="1:37" s="14" customFormat="1" ht="15" customHeight="1" thickBot="1" x14ac:dyDescent="0.25">
      <c r="A3212" s="9">
        <f t="shared" si="216"/>
        <v>918017</v>
      </c>
      <c r="B3212" s="18">
        <f>VLOOKUP(C3212,FORNECEDORES!D:E,2,0)</f>
        <v>741390</v>
      </c>
      <c r="C3212" s="19" t="str">
        <f>VLOOKUP(D3212,FORNECEDORES!A:D,4,0)</f>
        <v>53.327.206/0001-97</v>
      </c>
      <c r="D3212" s="13" t="s">
        <v>1785</v>
      </c>
      <c r="E3212" s="20" t="str">
        <f t="shared" si="212"/>
        <v>04 0095</v>
      </c>
      <c r="F3212" s="28" t="s">
        <v>4945</v>
      </c>
      <c r="G3212" s="21" t="str">
        <f>VLOOKUP(E3212,'FILIAIS PETZ'!A:E,5,0)</f>
        <v>PETZ BETIM</v>
      </c>
      <c r="H3212" s="20" t="str">
        <f>VLOOKUP(E3212,'FILIAIS PETZ'!A:D,4,0)</f>
        <v>BTIM-MG</v>
      </c>
      <c r="I3212" s="54">
        <v>45439</v>
      </c>
      <c r="J3212" s="9">
        <v>918017</v>
      </c>
      <c r="K3212" s="9" t="s">
        <v>5858</v>
      </c>
      <c r="L3212" s="83" t="s">
        <v>8349</v>
      </c>
      <c r="M3212" s="85">
        <v>45464</v>
      </c>
      <c r="N3212" s="85">
        <v>45490</v>
      </c>
      <c r="O3212" s="85">
        <v>45468</v>
      </c>
      <c r="P3212" s="91" t="s">
        <v>4990</v>
      </c>
      <c r="Q3212" s="84">
        <v>3</v>
      </c>
      <c r="R3212" s="91">
        <v>1</v>
      </c>
      <c r="S3212" s="84">
        <v>8</v>
      </c>
      <c r="T3212" s="84" t="s">
        <v>32</v>
      </c>
      <c r="U3212" s="84">
        <v>11002</v>
      </c>
      <c r="V3212" s="84">
        <v>11002</v>
      </c>
      <c r="W3212" s="84" t="s">
        <v>4984</v>
      </c>
      <c r="X3212" s="84" t="s">
        <v>4992</v>
      </c>
      <c r="Y3212" s="10" t="s">
        <v>4993</v>
      </c>
      <c r="Z3212" s="10" t="s">
        <v>4993</v>
      </c>
      <c r="AA3212" s="10" t="s">
        <v>4992</v>
      </c>
      <c r="AB3212" s="10" t="s">
        <v>12941</v>
      </c>
      <c r="AC3212" s="84" t="s">
        <v>5006</v>
      </c>
      <c r="AD3212" s="29"/>
      <c r="AE3212" s="20" t="str">
        <f>VLOOKUP(E3212,'FILIAIS PETZ'!A:Q,17,0)</f>
        <v>MG-2</v>
      </c>
      <c r="AF3212" s="20" t="str">
        <f>VLOOKUP(E3212,'FILIAIS PETZ'!A:Q,3,0)</f>
        <v>FELICIO</v>
      </c>
      <c r="AG3212" s="20" t="str">
        <f>VLOOKUP(E3212,'FILIAIS PETZ'!A:Q,2,0)</f>
        <v>R3</v>
      </c>
      <c r="AH3212" s="75">
        <v>1754.64</v>
      </c>
      <c r="AI3212" s="16" t="s">
        <v>7885</v>
      </c>
      <c r="AJ3212" s="43">
        <f>VLOOKUP(E3212,'FILIAIS PETZ'!$A$2:$K$2000,11,0)</f>
        <v>18328118009084</v>
      </c>
      <c r="AK3212" s="44">
        <f t="shared" si="217"/>
        <v>18328118009084</v>
      </c>
    </row>
    <row r="3213" spans="1:37" s="14" customFormat="1" ht="15" customHeight="1" thickBot="1" x14ac:dyDescent="0.25">
      <c r="A3213" s="9">
        <f t="shared" si="216"/>
        <v>918306</v>
      </c>
      <c r="B3213" s="18">
        <f>VLOOKUP(C3213,FORNECEDORES!D:E,2,0)</f>
        <v>69979</v>
      </c>
      <c r="C3213" s="19" t="str">
        <f>VLOOKUP(D3213,FORNECEDORES!A:D,4,0)</f>
        <v>53.164.208/0001-02</v>
      </c>
      <c r="D3213" s="13" t="s">
        <v>6546</v>
      </c>
      <c r="E3213" s="20" t="str">
        <f t="shared" si="212"/>
        <v>04 0007</v>
      </c>
      <c r="F3213" s="28" t="s">
        <v>4950</v>
      </c>
      <c r="G3213" s="21" t="str">
        <f>VLOOKUP(E3213,'FILIAIS PETZ'!A:E,5,0)</f>
        <v>PETZ SOROCABA</v>
      </c>
      <c r="H3213" s="20" t="str">
        <f>VLOOKUP(E3213,'FILIAIS PETZ'!A:D,4,0)</f>
        <v>SCBA-SP</v>
      </c>
      <c r="I3213" s="54">
        <v>45439</v>
      </c>
      <c r="J3213" s="9">
        <v>918306</v>
      </c>
      <c r="K3213" s="9" t="s">
        <v>5858</v>
      </c>
      <c r="L3213" s="83" t="s">
        <v>7949</v>
      </c>
      <c r="M3213" s="85">
        <v>45440</v>
      </c>
      <c r="N3213" s="85">
        <v>45469</v>
      </c>
      <c r="O3213" s="85">
        <v>45448</v>
      </c>
      <c r="P3213" s="91" t="s">
        <v>4982</v>
      </c>
      <c r="Q3213" s="84">
        <v>3</v>
      </c>
      <c r="R3213" s="91">
        <v>1</v>
      </c>
      <c r="S3213" s="84">
        <v>8</v>
      </c>
      <c r="T3213" s="84" t="s">
        <v>32</v>
      </c>
      <c r="U3213" s="84">
        <v>11002</v>
      </c>
      <c r="V3213" s="84">
        <v>11002</v>
      </c>
      <c r="W3213" s="84" t="s">
        <v>5119</v>
      </c>
      <c r="X3213" s="84" t="s">
        <v>4985</v>
      </c>
      <c r="Y3213" s="9" t="s">
        <v>4993</v>
      </c>
      <c r="Z3213" s="9" t="s">
        <v>4993</v>
      </c>
      <c r="AA3213" s="9" t="s">
        <v>4989</v>
      </c>
      <c r="AB3213" s="9" t="s">
        <v>5005</v>
      </c>
      <c r="AC3213" s="84" t="s">
        <v>4988</v>
      </c>
      <c r="AD3213" s="29"/>
      <c r="AE3213" s="20" t="str">
        <f>VLOOKUP(E3213,'FILIAIS PETZ'!A:Q,17,0)</f>
        <v>SP7</v>
      </c>
      <c r="AF3213" s="20" t="str">
        <f>VLOOKUP(E3213,'FILIAIS PETZ'!A:Q,3,0)</f>
        <v>FELICIO</v>
      </c>
      <c r="AG3213" s="20" t="str">
        <f>VLOOKUP(E3213,'FILIAIS PETZ'!A:Q,2,0)</f>
        <v>R3</v>
      </c>
      <c r="AH3213" s="75">
        <v>969.03</v>
      </c>
      <c r="AI3213" s="16" t="s">
        <v>7950</v>
      </c>
      <c r="AJ3213" s="43">
        <f>VLOOKUP(E3213,'FILIAIS PETZ'!$A$2:$K$2000,11,0)</f>
        <v>18328118001695</v>
      </c>
      <c r="AK3213" s="44">
        <f t="shared" si="217"/>
        <v>18328118001695</v>
      </c>
    </row>
    <row r="3214" spans="1:37" s="14" customFormat="1" ht="15" customHeight="1" thickBot="1" x14ac:dyDescent="0.25">
      <c r="A3214" s="9">
        <f t="shared" si="216"/>
        <v>918676</v>
      </c>
      <c r="B3214" s="18">
        <f>VLOOKUP(C3214,FORNECEDORES!D:E,2,0)</f>
        <v>793913</v>
      </c>
      <c r="C3214" s="19" t="str">
        <f>VLOOKUP(D3214,FORNECEDORES!A:D,4,0)</f>
        <v>21.565.113/0001-04</v>
      </c>
      <c r="D3214" s="13" t="s">
        <v>8158</v>
      </c>
      <c r="E3214" s="20" t="str">
        <f t="shared" si="212"/>
        <v>04 0211</v>
      </c>
      <c r="F3214" s="28" t="s">
        <v>4974</v>
      </c>
      <c r="G3214" s="21" t="str">
        <f>VLOOKUP(E3214,'FILIAIS PETZ'!A:E,5,0)</f>
        <v>PETZ CASTELO BH</v>
      </c>
      <c r="H3214" s="20" t="str">
        <f>VLOOKUP(E3214,'FILIAIS PETZ'!A:D,4,0)</f>
        <v>CTLO-MG</v>
      </c>
      <c r="I3214" s="54">
        <v>45440</v>
      </c>
      <c r="J3214" s="9">
        <v>918676</v>
      </c>
      <c r="K3214" s="84" t="s">
        <v>5858</v>
      </c>
      <c r="L3214" s="83" t="s">
        <v>8156</v>
      </c>
      <c r="M3214" s="85">
        <v>45450</v>
      </c>
      <c r="N3214" s="85">
        <v>45476</v>
      </c>
      <c r="O3214" s="85">
        <v>45455</v>
      </c>
      <c r="P3214" s="91" t="s">
        <v>4990</v>
      </c>
      <c r="Q3214" s="84">
        <v>3</v>
      </c>
      <c r="R3214" s="91">
        <v>1</v>
      </c>
      <c r="S3214" s="84">
        <v>8</v>
      </c>
      <c r="T3214" s="84" t="s">
        <v>32</v>
      </c>
      <c r="U3214" s="84">
        <v>11002</v>
      </c>
      <c r="V3214" s="84">
        <v>11002</v>
      </c>
      <c r="W3214" s="84" t="s">
        <v>5039</v>
      </c>
      <c r="X3214" s="84" t="s">
        <v>4996</v>
      </c>
      <c r="Y3214" s="84" t="s">
        <v>4980</v>
      </c>
      <c r="Z3214" s="84" t="s">
        <v>4980</v>
      </c>
      <c r="AA3214" s="84" t="s">
        <v>5103</v>
      </c>
      <c r="AB3214" s="84" t="s">
        <v>5066</v>
      </c>
      <c r="AC3214" s="84" t="s">
        <v>5006</v>
      </c>
      <c r="AD3214" s="83"/>
      <c r="AE3214" s="20" t="str">
        <f>VLOOKUP(E3214,'FILIAIS PETZ'!A:Q,17,0)</f>
        <v>MG-1</v>
      </c>
      <c r="AF3214" s="20" t="str">
        <f>VLOOKUP(E3214,'FILIAIS PETZ'!A:Q,3,0)</f>
        <v>FELICIO</v>
      </c>
      <c r="AG3214" s="20" t="str">
        <f>VLOOKUP(E3214,'FILIAIS PETZ'!A:Q,2,0)</f>
        <v>R3</v>
      </c>
      <c r="AH3214" s="75">
        <v>640</v>
      </c>
      <c r="AI3214" s="16" t="s">
        <v>7886</v>
      </c>
      <c r="AJ3214" s="43">
        <f>VLOOKUP(E3214,'FILIAIS PETZ'!$A$2:$K$2000,11,0)</f>
        <v>18328118019985</v>
      </c>
      <c r="AK3214" s="44">
        <f t="shared" si="217"/>
        <v>18328118019985</v>
      </c>
    </row>
    <row r="3215" spans="1:37" s="14" customFormat="1" ht="15" customHeight="1" thickBot="1" x14ac:dyDescent="0.25">
      <c r="A3215" s="9">
        <f t="shared" si="216"/>
        <v>918678</v>
      </c>
      <c r="B3215" s="18">
        <f>VLOOKUP(C3215,FORNECEDORES!D:E,2,0)</f>
        <v>793913</v>
      </c>
      <c r="C3215" s="19" t="str">
        <f>VLOOKUP(D3215,FORNECEDORES!A:D,4,0)</f>
        <v>21.565.113/0001-04</v>
      </c>
      <c r="D3215" s="13" t="s">
        <v>8158</v>
      </c>
      <c r="E3215" s="20" t="str">
        <f t="shared" si="212"/>
        <v>04 0223</v>
      </c>
      <c r="F3215" s="28" t="s">
        <v>4977</v>
      </c>
      <c r="G3215" s="21" t="str">
        <f>VLOOKUP(E3215,'FILIAIS PETZ'!A:E,5,0)</f>
        <v>PETZ IPATINGA (ANTIGA BETIM AMERICAS/MG)</v>
      </c>
      <c r="H3215" s="20" t="str">
        <f>VLOOKUP(E3215,'FILIAIS PETZ'!A:D,4,0)</f>
        <v>IPTG-MG</v>
      </c>
      <c r="I3215" s="54">
        <v>45440</v>
      </c>
      <c r="J3215" s="9">
        <v>918678</v>
      </c>
      <c r="K3215" s="84" t="s">
        <v>5858</v>
      </c>
      <c r="L3215" s="83" t="s">
        <v>8603</v>
      </c>
      <c r="M3215" s="85">
        <v>45448</v>
      </c>
      <c r="N3215" s="85">
        <v>45497</v>
      </c>
      <c r="O3215" s="85">
        <v>45481</v>
      </c>
      <c r="P3215" s="91" t="s">
        <v>4990</v>
      </c>
      <c r="Q3215" s="84">
        <v>3</v>
      </c>
      <c r="R3215" s="91">
        <v>1</v>
      </c>
      <c r="S3215" s="84">
        <v>8</v>
      </c>
      <c r="T3215" s="84" t="s">
        <v>32</v>
      </c>
      <c r="U3215" s="84">
        <v>11002</v>
      </c>
      <c r="V3215" s="84">
        <v>11002</v>
      </c>
      <c r="W3215" s="84" t="s">
        <v>5039</v>
      </c>
      <c r="X3215" s="84" t="s">
        <v>4996</v>
      </c>
      <c r="Y3215" s="84" t="s">
        <v>4980</v>
      </c>
      <c r="Z3215" s="84" t="s">
        <v>4980</v>
      </c>
      <c r="AA3215" s="84" t="s">
        <v>5103</v>
      </c>
      <c r="AB3215" s="84" t="s">
        <v>5066</v>
      </c>
      <c r="AC3215" s="84" t="s">
        <v>5006</v>
      </c>
      <c r="AD3215" s="83"/>
      <c r="AE3215" s="20" t="str">
        <f>VLOOKUP(E3215,'FILIAIS PETZ'!A:Q,17,0)</f>
        <v>MG-2</v>
      </c>
      <c r="AF3215" s="20" t="str">
        <f>VLOOKUP(E3215,'FILIAIS PETZ'!A:Q,3,0)</f>
        <v>FELICIO</v>
      </c>
      <c r="AG3215" s="20" t="str">
        <f>VLOOKUP(E3215,'FILIAIS PETZ'!A:Q,2,0)</f>
        <v>R3</v>
      </c>
      <c r="AH3215" s="75">
        <v>1680.4</v>
      </c>
      <c r="AI3215" s="16" t="s">
        <v>7886</v>
      </c>
      <c r="AJ3215" s="43" t="str">
        <f>VLOOKUP(E3215,'FILIAIS PETZ'!$A$2:$K$2000,11,0)</f>
        <v>18.328.118/0213-78</v>
      </c>
      <c r="AK3215" s="44" t="str">
        <f t="shared" si="217"/>
        <v>18.328.118/0213-78</v>
      </c>
    </row>
    <row r="3216" spans="1:37" s="14" customFormat="1" ht="15" customHeight="1" thickBot="1" x14ac:dyDescent="0.25">
      <c r="A3216" s="9">
        <f t="shared" si="216"/>
        <v>919269</v>
      </c>
      <c r="B3216" s="18">
        <f>VLOOKUP(C3216,FORNECEDORES!D:E,2,0)</f>
        <v>3203</v>
      </c>
      <c r="C3216" s="19" t="str">
        <f>VLOOKUP(D3216,FORNECEDORES!A:D,4,0)</f>
        <v>19.658.535/0001-82</v>
      </c>
      <c r="D3216" s="13" t="s">
        <v>6459</v>
      </c>
      <c r="E3216" s="20" t="str">
        <f t="shared" ref="E3216:E3279" si="218">CONCATENATE("04 ",F3216)</f>
        <v>04 0144</v>
      </c>
      <c r="F3216" s="28" t="s">
        <v>4938</v>
      </c>
      <c r="G3216" s="21" t="str">
        <f>VLOOKUP(E3216,'FILIAIS PETZ'!A:E,5,0)</f>
        <v>PETZ FERNANDO CORREA</v>
      </c>
      <c r="H3216" s="20" t="str">
        <f>VLOOKUP(E3216,'FILIAIS PETZ'!A:D,4,0)</f>
        <v>FCOR-MT</v>
      </c>
      <c r="I3216" s="54">
        <v>45440</v>
      </c>
      <c r="J3216" s="9">
        <v>919269</v>
      </c>
      <c r="K3216" s="9" t="s">
        <v>5858</v>
      </c>
      <c r="L3216" s="83" t="s">
        <v>7954</v>
      </c>
      <c r="M3216" s="85">
        <v>45446</v>
      </c>
      <c r="N3216" s="85">
        <v>45469</v>
      </c>
      <c r="O3216" s="85">
        <v>45448</v>
      </c>
      <c r="P3216" s="91" t="s">
        <v>4982</v>
      </c>
      <c r="Q3216" s="84">
        <v>3</v>
      </c>
      <c r="R3216" s="91">
        <v>1</v>
      </c>
      <c r="S3216" s="84">
        <v>8</v>
      </c>
      <c r="T3216" s="84" t="s">
        <v>32</v>
      </c>
      <c r="U3216" s="84">
        <v>11002</v>
      </c>
      <c r="V3216" s="84">
        <v>11002</v>
      </c>
      <c r="W3216" s="84" t="s">
        <v>5057</v>
      </c>
      <c r="X3216" s="84" t="s">
        <v>4985</v>
      </c>
      <c r="Y3216" s="10" t="s">
        <v>4993</v>
      </c>
      <c r="Z3216" s="9" t="s">
        <v>5127</v>
      </c>
      <c r="AA3216" s="10" t="s">
        <v>4989</v>
      </c>
      <c r="AB3216" s="84" t="s">
        <v>5005</v>
      </c>
      <c r="AC3216" s="84" t="s">
        <v>4988</v>
      </c>
      <c r="AD3216" s="29" t="s">
        <v>4989</v>
      </c>
      <c r="AE3216" s="20" t="str">
        <f>VLOOKUP(E3216,'FILIAIS PETZ'!A:Q,17,0)</f>
        <v>CO-3</v>
      </c>
      <c r="AF3216" s="20" t="str">
        <f>VLOOKUP(E3216,'FILIAIS PETZ'!A:Q,3,0)</f>
        <v>FELICIO</v>
      </c>
      <c r="AG3216" s="20" t="str">
        <f>VLOOKUP(E3216,'FILIAIS PETZ'!A:Q,2,0)</f>
        <v>R3</v>
      </c>
      <c r="AH3216" s="75">
        <v>3708.94</v>
      </c>
      <c r="AI3216" s="16" t="s">
        <v>6496</v>
      </c>
      <c r="AJ3216" s="43">
        <f>VLOOKUP(E3216,'FILIAIS PETZ'!$A$2:$K$2000,11,0)</f>
        <v>18328118014169</v>
      </c>
      <c r="AK3216" s="44">
        <f t="shared" si="217"/>
        <v>18328118014169</v>
      </c>
    </row>
    <row r="3217" spans="1:37" s="14" customFormat="1" ht="15" customHeight="1" thickBot="1" x14ac:dyDescent="0.25">
      <c r="A3217" s="9">
        <f t="shared" si="216"/>
        <v>919272</v>
      </c>
      <c r="B3217" s="18">
        <f>VLOOKUP(C3217,FORNECEDORES!D:E,2,0)</f>
        <v>631374</v>
      </c>
      <c r="C3217" s="19" t="str">
        <f>VLOOKUP(D3217,FORNECEDORES!A:D,4,0)</f>
        <v>30.777.868/0001-63</v>
      </c>
      <c r="D3217" s="13" t="s">
        <v>4729</v>
      </c>
      <c r="E3217" s="20" t="str">
        <f t="shared" si="218"/>
        <v>04 0200</v>
      </c>
      <c r="F3217" s="28" t="s">
        <v>4960</v>
      </c>
      <c r="G3217" s="21" t="str">
        <f>VLOOKUP(E3217,'FILIAIS PETZ'!A:E,5,0)</f>
        <v>PETZ BRASILIA W3 NORTE</v>
      </c>
      <c r="H3217" s="20" t="str">
        <f>VLOOKUP(E3217,'FILIAIS PETZ'!A:D,4,0)</f>
        <v>W3NT-DF</v>
      </c>
      <c r="I3217" s="54">
        <v>45440</v>
      </c>
      <c r="J3217" s="9">
        <v>919272</v>
      </c>
      <c r="K3217" s="9"/>
      <c r="L3217" s="83"/>
      <c r="M3217" s="85"/>
      <c r="N3217" s="85"/>
      <c r="O3217" s="85"/>
      <c r="P3217" s="91" t="s">
        <v>4990</v>
      </c>
      <c r="Q3217" s="84">
        <v>3</v>
      </c>
      <c r="R3217" s="91">
        <v>1</v>
      </c>
      <c r="S3217" s="84">
        <v>8</v>
      </c>
      <c r="T3217" s="84" t="s">
        <v>32</v>
      </c>
      <c r="U3217" s="84">
        <v>11002</v>
      </c>
      <c r="V3217" s="84">
        <v>11002</v>
      </c>
      <c r="W3217" s="84" t="s">
        <v>5119</v>
      </c>
      <c r="X3217" s="84" t="s">
        <v>4985</v>
      </c>
      <c r="Y3217" s="9" t="s">
        <v>4997</v>
      </c>
      <c r="Z3217" s="9" t="s">
        <v>4993</v>
      </c>
      <c r="AA3217" s="9" t="s">
        <v>4989</v>
      </c>
      <c r="AB3217" s="9" t="s">
        <v>5066</v>
      </c>
      <c r="AC3217" s="84" t="s">
        <v>5006</v>
      </c>
      <c r="AD3217" s="29"/>
      <c r="AE3217" s="20" t="str">
        <f>VLOOKUP(E3217,'FILIAIS PETZ'!A:Q,17,0)</f>
        <v>CO-2</v>
      </c>
      <c r="AF3217" s="20" t="str">
        <f>VLOOKUP(E3217,'FILIAIS PETZ'!A:Q,3,0)</f>
        <v>FELICIO</v>
      </c>
      <c r="AG3217" s="20" t="str">
        <f>VLOOKUP(E3217,'FILIAIS PETZ'!A:Q,2,0)</f>
        <v>R3</v>
      </c>
      <c r="AH3217" s="75">
        <v>592.9</v>
      </c>
      <c r="AI3217" s="16" t="s">
        <v>7887</v>
      </c>
      <c r="AJ3217" s="43">
        <f>VLOOKUP(E3217,'FILIAIS PETZ'!$A$2:$K$2000,11,0)</f>
        <v>18328118018660</v>
      </c>
      <c r="AK3217" s="44">
        <f t="shared" si="217"/>
        <v>18328118018660</v>
      </c>
    </row>
    <row r="3218" spans="1:37" s="14" customFormat="1" ht="15" customHeight="1" thickBot="1" x14ac:dyDescent="0.25">
      <c r="A3218" s="9">
        <f t="shared" si="216"/>
        <v>919280</v>
      </c>
      <c r="B3218" s="18">
        <f>VLOOKUP(C3218,FORNECEDORES!D:E,2,0)</f>
        <v>741390</v>
      </c>
      <c r="C3218" s="19" t="str">
        <f>VLOOKUP(D3218,FORNECEDORES!A:D,4,0)</f>
        <v>53.327.206/0001-97</v>
      </c>
      <c r="D3218" s="13" t="s">
        <v>1785</v>
      </c>
      <c r="E3218" s="20" t="str">
        <f t="shared" si="218"/>
        <v>04 0238</v>
      </c>
      <c r="F3218" s="28" t="s">
        <v>5730</v>
      </c>
      <c r="G3218" s="21" t="str">
        <f>VLOOKUP(E3218,'FILIAIS PETZ'!A:E,5,0)</f>
        <v>PETZ SILVIANO BRANDÃO</v>
      </c>
      <c r="H3218" s="20" t="str">
        <f>VLOOKUP(E3218,'FILIAIS PETZ'!A:D,4,0)</f>
        <v>SVBD-MG</v>
      </c>
      <c r="I3218" s="54">
        <v>45440</v>
      </c>
      <c r="J3218" s="9">
        <v>919280</v>
      </c>
      <c r="K3218" s="9" t="s">
        <v>5858</v>
      </c>
      <c r="L3218" s="83" t="s">
        <v>8266</v>
      </c>
      <c r="M3218" s="85">
        <v>45460</v>
      </c>
      <c r="N3218" s="85">
        <v>45483</v>
      </c>
      <c r="O3218" s="85">
        <v>45463</v>
      </c>
      <c r="P3218" s="91" t="s">
        <v>4990</v>
      </c>
      <c r="Q3218" s="84">
        <v>3</v>
      </c>
      <c r="R3218" s="91">
        <v>1</v>
      </c>
      <c r="S3218" s="84">
        <v>8</v>
      </c>
      <c r="T3218" s="84" t="s">
        <v>32</v>
      </c>
      <c r="U3218" s="84">
        <v>11002</v>
      </c>
      <c r="V3218" s="84">
        <v>11002</v>
      </c>
      <c r="W3218" s="84" t="s">
        <v>4984</v>
      </c>
      <c r="X3218" s="84" t="s">
        <v>4992</v>
      </c>
      <c r="Y3218" s="57" t="s">
        <v>4993</v>
      </c>
      <c r="Z3218" s="9" t="s">
        <v>8241</v>
      </c>
      <c r="AA3218" s="9" t="s">
        <v>4992</v>
      </c>
      <c r="AB3218" s="9" t="s">
        <v>12941</v>
      </c>
      <c r="AC3218" s="84" t="s">
        <v>5006</v>
      </c>
      <c r="AD3218" s="29"/>
      <c r="AE3218" s="20" t="str">
        <f>VLOOKUP(E3218,'FILIAIS PETZ'!A:Q,17,0)</f>
        <v>MG-2</v>
      </c>
      <c r="AF3218" s="20" t="str">
        <f>VLOOKUP(E3218,'FILIAIS PETZ'!A:Q,3,0)</f>
        <v>FELICIO</v>
      </c>
      <c r="AG3218" s="20" t="str">
        <f>VLOOKUP(E3218,'FILIAIS PETZ'!A:Q,2,0)</f>
        <v>R3</v>
      </c>
      <c r="AH3218" s="75">
        <v>16040</v>
      </c>
      <c r="AI3218" s="16" t="s">
        <v>7888</v>
      </c>
      <c r="AJ3218" s="43">
        <f>VLOOKUP(E3218,'FILIAIS PETZ'!$A$2:$K$2000,11,0)</f>
        <v>18328118022188</v>
      </c>
      <c r="AK3218" s="44">
        <f t="shared" si="217"/>
        <v>18328118022188</v>
      </c>
    </row>
    <row r="3219" spans="1:37" s="14" customFormat="1" ht="15" customHeight="1" thickBot="1" x14ac:dyDescent="0.25">
      <c r="A3219" s="9" t="str">
        <f t="shared" si="216"/>
        <v>PREVENTIVA</v>
      </c>
      <c r="B3219" s="18">
        <f>VLOOKUP(C3219,FORNECEDORES!D:E,2,0)</f>
        <v>9057</v>
      </c>
      <c r="C3219" s="19" t="str">
        <f>VLOOKUP(D3219,FORNECEDORES!A:D,4,0)</f>
        <v>19.357.006/0001-49</v>
      </c>
      <c r="D3219" s="13" t="s">
        <v>2290</v>
      </c>
      <c r="E3219" s="20" t="str">
        <f t="shared" si="218"/>
        <v>04 0095</v>
      </c>
      <c r="F3219" s="28" t="s">
        <v>4945</v>
      </c>
      <c r="G3219" s="21" t="str">
        <f>VLOOKUP(E3219,'FILIAIS PETZ'!A:E,5,0)</f>
        <v>PETZ BETIM</v>
      </c>
      <c r="H3219" s="20" t="str">
        <f>VLOOKUP(E3219,'FILIAIS PETZ'!A:D,4,0)</f>
        <v>BTIM-MG</v>
      </c>
      <c r="I3219" s="54">
        <v>45444</v>
      </c>
      <c r="J3219" s="9" t="s">
        <v>4980</v>
      </c>
      <c r="K3219" s="9" t="s">
        <v>5858</v>
      </c>
      <c r="L3219" s="83" t="s">
        <v>7961</v>
      </c>
      <c r="M3219" s="85">
        <v>45447</v>
      </c>
      <c r="N3219" s="85">
        <v>45469</v>
      </c>
      <c r="O3219" s="85">
        <v>45448</v>
      </c>
      <c r="P3219" s="64" t="s">
        <v>4998</v>
      </c>
      <c r="Q3219" s="10">
        <v>3</v>
      </c>
      <c r="R3219" s="64" t="s">
        <v>4991</v>
      </c>
      <c r="S3219" s="10" t="s">
        <v>4983</v>
      </c>
      <c r="T3219" s="10" t="s">
        <v>32</v>
      </c>
      <c r="U3219" s="10">
        <v>11002</v>
      </c>
      <c r="V3219" s="10">
        <v>11002</v>
      </c>
      <c r="W3219" s="10" t="s">
        <v>5019</v>
      </c>
      <c r="X3219" s="10" t="s">
        <v>4985</v>
      </c>
      <c r="Y3219" s="10" t="s">
        <v>4980</v>
      </c>
      <c r="Z3219" s="10" t="s">
        <v>4980</v>
      </c>
      <c r="AA3219" s="10" t="s">
        <v>4989</v>
      </c>
      <c r="AB3219" s="10" t="s">
        <v>5066</v>
      </c>
      <c r="AC3219" s="84" t="s">
        <v>4999</v>
      </c>
      <c r="AD3219" s="29"/>
      <c r="AE3219" s="20" t="str">
        <f>VLOOKUP(E3219,'FILIAIS PETZ'!A:Q,17,0)</f>
        <v>MG-2</v>
      </c>
      <c r="AF3219" s="20" t="str">
        <f>VLOOKUP(E3219,'FILIAIS PETZ'!A:Q,3,0)</f>
        <v>FELICIO</v>
      </c>
      <c r="AG3219" s="20" t="str">
        <f>VLOOKUP(E3219,'FILIAIS PETZ'!A:Q,2,0)</f>
        <v>R3</v>
      </c>
      <c r="AH3219" s="75">
        <v>1800</v>
      </c>
      <c r="AI3219" s="16" t="s">
        <v>7896</v>
      </c>
      <c r="AJ3219" s="43">
        <f>VLOOKUP(E3219,'FILIAIS PETZ'!$A$2:$K$2000,11,0)</f>
        <v>18328118009084</v>
      </c>
      <c r="AK3219" s="44">
        <f t="shared" si="217"/>
        <v>18328118009084</v>
      </c>
    </row>
    <row r="3220" spans="1:37" s="14" customFormat="1" ht="15" customHeight="1" thickBot="1" x14ac:dyDescent="0.25">
      <c r="A3220" s="9" t="str">
        <f t="shared" si="216"/>
        <v>PREVENTIVA</v>
      </c>
      <c r="B3220" s="18">
        <f>VLOOKUP(C3220,FORNECEDORES!D:E,2,0)</f>
        <v>9057</v>
      </c>
      <c r="C3220" s="19" t="str">
        <f>VLOOKUP(D3220,FORNECEDORES!A:D,4,0)</f>
        <v>19.357.006/0001-49</v>
      </c>
      <c r="D3220" s="13" t="s">
        <v>2290</v>
      </c>
      <c r="E3220" s="20" t="str">
        <f t="shared" si="218"/>
        <v>04 0130</v>
      </c>
      <c r="F3220" s="28" t="s">
        <v>4975</v>
      </c>
      <c r="G3220" s="21" t="str">
        <f>VLOOKUP(E3220,'FILIAIS PETZ'!A:E,5,0)</f>
        <v>PETZ CARLOS LUZ</v>
      </c>
      <c r="H3220" s="20" t="str">
        <f>VLOOKUP(E3220,'FILIAIS PETZ'!A:D,4,0)</f>
        <v>CLUZ-MG</v>
      </c>
      <c r="I3220" s="54">
        <v>45444</v>
      </c>
      <c r="J3220" s="9" t="s">
        <v>4980</v>
      </c>
      <c r="K3220" s="9" t="s">
        <v>5858</v>
      </c>
      <c r="L3220" s="83" t="s">
        <v>7957</v>
      </c>
      <c r="M3220" s="85">
        <v>45447</v>
      </c>
      <c r="N3220" s="85">
        <v>45469</v>
      </c>
      <c r="O3220" s="85">
        <v>45448</v>
      </c>
      <c r="P3220" s="64" t="s">
        <v>4998</v>
      </c>
      <c r="Q3220" s="10">
        <v>3</v>
      </c>
      <c r="R3220" s="64" t="s">
        <v>4991</v>
      </c>
      <c r="S3220" s="10" t="s">
        <v>4983</v>
      </c>
      <c r="T3220" s="10" t="s">
        <v>32</v>
      </c>
      <c r="U3220" s="10">
        <v>11002</v>
      </c>
      <c r="V3220" s="10">
        <v>11002</v>
      </c>
      <c r="W3220" s="10" t="s">
        <v>5019</v>
      </c>
      <c r="X3220" s="10" t="s">
        <v>4985</v>
      </c>
      <c r="Y3220" s="10" t="s">
        <v>4980</v>
      </c>
      <c r="Z3220" s="10" t="s">
        <v>4980</v>
      </c>
      <c r="AA3220" s="10" t="s">
        <v>4989</v>
      </c>
      <c r="AB3220" s="10" t="s">
        <v>5066</v>
      </c>
      <c r="AC3220" s="84" t="s">
        <v>4999</v>
      </c>
      <c r="AD3220" s="29"/>
      <c r="AE3220" s="20" t="str">
        <f>VLOOKUP(E3220,'FILIAIS PETZ'!A:Q,17,0)</f>
        <v>MG-1</v>
      </c>
      <c r="AF3220" s="20" t="str">
        <f>VLOOKUP(E3220,'FILIAIS PETZ'!A:Q,3,0)</f>
        <v>FELICIO</v>
      </c>
      <c r="AG3220" s="20" t="str">
        <f>VLOOKUP(E3220,'FILIAIS PETZ'!A:Q,2,0)</f>
        <v>R3</v>
      </c>
      <c r="AH3220" s="75">
        <v>1200</v>
      </c>
      <c r="AI3220" s="16" t="s">
        <v>7896</v>
      </c>
      <c r="AJ3220" s="43">
        <f>VLOOKUP(E3220,'FILIAIS PETZ'!$A$2:$K$2000,11,0)</f>
        <v>18328118012204</v>
      </c>
      <c r="AK3220" s="44">
        <f t="shared" si="217"/>
        <v>18328118012204</v>
      </c>
    </row>
    <row r="3221" spans="1:37" s="14" customFormat="1" ht="15" customHeight="1" thickBot="1" x14ac:dyDescent="0.25">
      <c r="A3221" s="9" t="str">
        <f t="shared" si="216"/>
        <v>PREVENTIVA</v>
      </c>
      <c r="B3221" s="18">
        <f>VLOOKUP(C3221,FORNECEDORES!D:E,2,0)</f>
        <v>9057</v>
      </c>
      <c r="C3221" s="19" t="str">
        <f>VLOOKUP(D3221,FORNECEDORES!A:D,4,0)</f>
        <v>19.357.006/0001-49</v>
      </c>
      <c r="D3221" s="13" t="s">
        <v>2290</v>
      </c>
      <c r="E3221" s="20" t="str">
        <f t="shared" si="218"/>
        <v>04 0038</v>
      </c>
      <c r="F3221" s="28" t="s">
        <v>4979</v>
      </c>
      <c r="G3221" s="21" t="str">
        <f>VLOOKUP(E3221,'FILIAIS PETZ'!A:E,5,0)</f>
        <v>PETZ CENTER MINAS</v>
      </c>
      <c r="H3221" s="20" t="str">
        <f>VLOOKUP(E3221,'FILIAIS PETZ'!A:D,4,0)</f>
        <v>CTMN-MG</v>
      </c>
      <c r="I3221" s="54">
        <v>45444</v>
      </c>
      <c r="J3221" s="9" t="s">
        <v>4980</v>
      </c>
      <c r="K3221" s="9" t="s">
        <v>5858</v>
      </c>
      <c r="L3221" s="83" t="s">
        <v>7959</v>
      </c>
      <c r="M3221" s="85">
        <v>45447</v>
      </c>
      <c r="N3221" s="85">
        <v>45469</v>
      </c>
      <c r="O3221" s="85">
        <v>45448</v>
      </c>
      <c r="P3221" s="64" t="s">
        <v>4998</v>
      </c>
      <c r="Q3221" s="10">
        <v>3</v>
      </c>
      <c r="R3221" s="64" t="s">
        <v>4991</v>
      </c>
      <c r="S3221" s="10" t="s">
        <v>4983</v>
      </c>
      <c r="T3221" s="10" t="s">
        <v>32</v>
      </c>
      <c r="U3221" s="10">
        <v>11002</v>
      </c>
      <c r="V3221" s="10">
        <v>11002</v>
      </c>
      <c r="W3221" s="10"/>
      <c r="X3221" s="10" t="s">
        <v>4985</v>
      </c>
      <c r="Y3221" s="10" t="s">
        <v>4980</v>
      </c>
      <c r="Z3221" s="10" t="s">
        <v>4980</v>
      </c>
      <c r="AA3221" s="10" t="s">
        <v>4989</v>
      </c>
      <c r="AB3221" s="10" t="s">
        <v>5066</v>
      </c>
      <c r="AC3221" s="84" t="s">
        <v>4999</v>
      </c>
      <c r="AD3221" s="29"/>
      <c r="AE3221" s="20" t="str">
        <f>VLOOKUP(E3221,'FILIAIS PETZ'!A:Q,17,0)</f>
        <v>MG-2</v>
      </c>
      <c r="AF3221" s="20" t="str">
        <f>VLOOKUP(E3221,'FILIAIS PETZ'!A:Q,3,0)</f>
        <v>FELICIO</v>
      </c>
      <c r="AG3221" s="20" t="str">
        <f>VLOOKUP(E3221,'FILIAIS PETZ'!A:Q,2,0)</f>
        <v>R3</v>
      </c>
      <c r="AH3221" s="75">
        <v>1800</v>
      </c>
      <c r="AI3221" s="16" t="s">
        <v>7896</v>
      </c>
      <c r="AJ3221" s="43">
        <f>VLOOKUP(E3221,'FILIAIS PETZ'!$A$2:$K$2000,11,0)</f>
        <v>18328118003710</v>
      </c>
      <c r="AK3221" s="44">
        <f t="shared" si="217"/>
        <v>18328118003710</v>
      </c>
    </row>
    <row r="3222" spans="1:37" s="14" customFormat="1" ht="15" customHeight="1" thickBot="1" x14ac:dyDescent="0.25">
      <c r="A3222" s="9" t="str">
        <f t="shared" si="216"/>
        <v>PREVENTIVA</v>
      </c>
      <c r="B3222" s="18">
        <f>VLOOKUP(C3222,FORNECEDORES!D:E,2,0)</f>
        <v>9057</v>
      </c>
      <c r="C3222" s="19" t="str">
        <f>VLOOKUP(D3222,FORNECEDORES!A:D,4,0)</f>
        <v>19.357.006/0001-49</v>
      </c>
      <c r="D3222" s="13" t="s">
        <v>2290</v>
      </c>
      <c r="E3222" s="20" t="str">
        <f t="shared" si="218"/>
        <v>04 0107</v>
      </c>
      <c r="F3222" s="28" t="s">
        <v>4930</v>
      </c>
      <c r="G3222" s="21" t="str">
        <f>VLOOKUP(E3222,'FILIAIS PETZ'!A:E,5,0)</f>
        <v>PETZ CONTAGEM</v>
      </c>
      <c r="H3222" s="20" t="str">
        <f>VLOOKUP(E3222,'FILIAIS PETZ'!A:D,4,0)</f>
        <v>CNTG-MG</v>
      </c>
      <c r="I3222" s="54">
        <v>45444</v>
      </c>
      <c r="J3222" s="9" t="s">
        <v>4980</v>
      </c>
      <c r="K3222" s="9" t="s">
        <v>5858</v>
      </c>
      <c r="L3222" s="83" t="s">
        <v>7963</v>
      </c>
      <c r="M3222" s="85">
        <v>45447</v>
      </c>
      <c r="N3222" s="85">
        <v>45469</v>
      </c>
      <c r="O3222" s="85">
        <v>45448</v>
      </c>
      <c r="P3222" s="64" t="s">
        <v>4998</v>
      </c>
      <c r="Q3222" s="10">
        <v>3</v>
      </c>
      <c r="R3222" s="64" t="s">
        <v>4991</v>
      </c>
      <c r="S3222" s="10" t="s">
        <v>4983</v>
      </c>
      <c r="T3222" s="10" t="s">
        <v>32</v>
      </c>
      <c r="U3222" s="10">
        <v>11002</v>
      </c>
      <c r="V3222" s="10">
        <v>11002</v>
      </c>
      <c r="W3222" s="10" t="s">
        <v>5019</v>
      </c>
      <c r="X3222" s="10" t="s">
        <v>4985</v>
      </c>
      <c r="Y3222" s="10" t="s">
        <v>4980</v>
      </c>
      <c r="Z3222" s="10" t="s">
        <v>4980</v>
      </c>
      <c r="AA3222" s="10" t="s">
        <v>4989</v>
      </c>
      <c r="AB3222" s="10" t="s">
        <v>5066</v>
      </c>
      <c r="AC3222" s="84" t="s">
        <v>4999</v>
      </c>
      <c r="AD3222" s="29"/>
      <c r="AE3222" s="20" t="str">
        <f>VLOOKUP(E3222,'FILIAIS PETZ'!A:Q,17,0)</f>
        <v>MG-2</v>
      </c>
      <c r="AF3222" s="20" t="str">
        <f>VLOOKUP(E3222,'FILIAIS PETZ'!A:Q,3,0)</f>
        <v>FELICIO</v>
      </c>
      <c r="AG3222" s="20" t="str">
        <f>VLOOKUP(E3222,'FILIAIS PETZ'!A:Q,2,0)</f>
        <v>R3</v>
      </c>
      <c r="AH3222" s="75">
        <v>1200</v>
      </c>
      <c r="AI3222" s="16" t="s">
        <v>7896</v>
      </c>
      <c r="AJ3222" s="43">
        <f>VLOOKUP(E3222,'FILIAIS PETZ'!$A$2:$K$2000,11,0)</f>
        <v>18328118010414</v>
      </c>
      <c r="AK3222" s="44">
        <f t="shared" si="217"/>
        <v>18328118010414</v>
      </c>
    </row>
    <row r="3223" spans="1:37" s="14" customFormat="1" ht="15" customHeight="1" thickBot="1" x14ac:dyDescent="0.25">
      <c r="A3223" s="9" t="str">
        <f t="shared" si="216"/>
        <v>PREVENTIVA</v>
      </c>
      <c r="B3223" s="18">
        <f>VLOOKUP(C3223,FORNECEDORES!D:E,2,0)</f>
        <v>9057</v>
      </c>
      <c r="C3223" s="19" t="str">
        <f>VLOOKUP(D3223,FORNECEDORES!A:D,4,0)</f>
        <v>19.357.006/0001-49</v>
      </c>
      <c r="D3223" s="13" t="s">
        <v>2290</v>
      </c>
      <c r="E3223" s="20" t="str">
        <f t="shared" si="218"/>
        <v>04 0040</v>
      </c>
      <c r="F3223" s="28" t="s">
        <v>4943</v>
      </c>
      <c r="G3223" s="21" t="str">
        <f>VLOOKUP(E3223,'FILIAIS PETZ'!A:E,5,0)</f>
        <v>PETZ NOSSA SENHORA DO CARMO</v>
      </c>
      <c r="H3223" s="20" t="str">
        <f>VLOOKUP(E3223,'FILIAIS PETZ'!A:D,4,0)</f>
        <v>NSCA-MG</v>
      </c>
      <c r="I3223" s="54">
        <v>45444</v>
      </c>
      <c r="J3223" s="9" t="s">
        <v>4980</v>
      </c>
      <c r="K3223" s="9" t="s">
        <v>5858</v>
      </c>
      <c r="L3223" s="83" t="s">
        <v>7958</v>
      </c>
      <c r="M3223" s="85">
        <v>45447</v>
      </c>
      <c r="N3223" s="85">
        <v>45469</v>
      </c>
      <c r="O3223" s="85">
        <v>45448</v>
      </c>
      <c r="P3223" s="64" t="s">
        <v>4998</v>
      </c>
      <c r="Q3223" s="10">
        <v>3</v>
      </c>
      <c r="R3223" s="64" t="s">
        <v>4991</v>
      </c>
      <c r="S3223" s="10" t="s">
        <v>4983</v>
      </c>
      <c r="T3223" s="10" t="s">
        <v>32</v>
      </c>
      <c r="U3223" s="10">
        <v>11002</v>
      </c>
      <c r="V3223" s="10">
        <v>11002</v>
      </c>
      <c r="W3223" s="10" t="s">
        <v>5019</v>
      </c>
      <c r="X3223" s="10" t="s">
        <v>4985</v>
      </c>
      <c r="Y3223" s="10" t="s">
        <v>4980</v>
      </c>
      <c r="Z3223" s="10" t="s">
        <v>4980</v>
      </c>
      <c r="AA3223" s="10" t="s">
        <v>4989</v>
      </c>
      <c r="AB3223" s="10" t="s">
        <v>5066</v>
      </c>
      <c r="AC3223" s="84" t="s">
        <v>4999</v>
      </c>
      <c r="AD3223" s="29"/>
      <c r="AE3223" s="20" t="str">
        <f>VLOOKUP(E3223,'FILIAIS PETZ'!A:Q,17,0)</f>
        <v>MG-1</v>
      </c>
      <c r="AF3223" s="20" t="str">
        <f>VLOOKUP(E3223,'FILIAIS PETZ'!A:Q,3,0)</f>
        <v>FELICIO</v>
      </c>
      <c r="AG3223" s="20" t="str">
        <f>VLOOKUP(E3223,'FILIAIS PETZ'!A:Q,2,0)</f>
        <v>R3</v>
      </c>
      <c r="AH3223" s="75">
        <v>1800</v>
      </c>
      <c r="AI3223" s="16" t="s">
        <v>7896</v>
      </c>
      <c r="AJ3223" s="43">
        <f>VLOOKUP(E3223,'FILIAIS PETZ'!$A$2:$K$2000,11,0)</f>
        <v>18328118003981</v>
      </c>
      <c r="AK3223" s="44">
        <f t="shared" si="217"/>
        <v>18328118003981</v>
      </c>
    </row>
    <row r="3224" spans="1:37" s="14" customFormat="1" ht="15" customHeight="1" thickBot="1" x14ac:dyDescent="0.25">
      <c r="A3224" s="9" t="str">
        <f t="shared" si="216"/>
        <v>PREVENTIVA</v>
      </c>
      <c r="B3224" s="18">
        <f>VLOOKUP(C3224,FORNECEDORES!D:E,2,0)</f>
        <v>9057</v>
      </c>
      <c r="C3224" s="19" t="str">
        <f>VLOOKUP(D3224,FORNECEDORES!A:D,4,0)</f>
        <v>19.357.006/0001-49</v>
      </c>
      <c r="D3224" s="13" t="s">
        <v>2290</v>
      </c>
      <c r="E3224" s="20" t="str">
        <f t="shared" si="218"/>
        <v>04 0061</v>
      </c>
      <c r="F3224" s="28" t="s">
        <v>4946</v>
      </c>
      <c r="G3224" s="21" t="str">
        <f>VLOOKUP(E3224,'FILIAIS PETZ'!A:E,5,0)</f>
        <v>PETZ PAMPULHA</v>
      </c>
      <c r="H3224" s="20" t="str">
        <f>VLOOKUP(E3224,'FILIAIS PETZ'!A:D,4,0)</f>
        <v>PAMP-MG</v>
      </c>
      <c r="I3224" s="54">
        <v>45444</v>
      </c>
      <c r="J3224" s="9" t="s">
        <v>4980</v>
      </c>
      <c r="K3224" s="9" t="s">
        <v>5858</v>
      </c>
      <c r="L3224" s="83" t="s">
        <v>7960</v>
      </c>
      <c r="M3224" s="85">
        <v>45447</v>
      </c>
      <c r="N3224" s="85">
        <v>45469</v>
      </c>
      <c r="O3224" s="85">
        <v>45448</v>
      </c>
      <c r="P3224" s="64" t="s">
        <v>4998</v>
      </c>
      <c r="Q3224" s="10">
        <v>3</v>
      </c>
      <c r="R3224" s="64" t="s">
        <v>4991</v>
      </c>
      <c r="S3224" s="10" t="s">
        <v>4983</v>
      </c>
      <c r="T3224" s="10" t="s">
        <v>32</v>
      </c>
      <c r="U3224" s="10">
        <v>11002</v>
      </c>
      <c r="V3224" s="10">
        <v>11002</v>
      </c>
      <c r="W3224" s="10" t="s">
        <v>5019</v>
      </c>
      <c r="X3224" s="10" t="s">
        <v>4985</v>
      </c>
      <c r="Y3224" s="10" t="s">
        <v>4980</v>
      </c>
      <c r="Z3224" s="10" t="s">
        <v>4980</v>
      </c>
      <c r="AA3224" s="10" t="s">
        <v>4989</v>
      </c>
      <c r="AB3224" s="10" t="s">
        <v>5066</v>
      </c>
      <c r="AC3224" s="84" t="s">
        <v>4999</v>
      </c>
      <c r="AD3224" s="29"/>
      <c r="AE3224" s="20" t="str">
        <f>VLOOKUP(E3224,'FILIAIS PETZ'!A:Q,17,0)</f>
        <v>MG-1</v>
      </c>
      <c r="AF3224" s="20" t="str">
        <f>VLOOKUP(E3224,'FILIAIS PETZ'!A:Q,3,0)</f>
        <v>FELICIO</v>
      </c>
      <c r="AG3224" s="20" t="str">
        <f>VLOOKUP(E3224,'FILIAIS PETZ'!A:Q,2,0)</f>
        <v>R3</v>
      </c>
      <c r="AH3224" s="75">
        <v>1800</v>
      </c>
      <c r="AI3224" s="16" t="s">
        <v>7896</v>
      </c>
      <c r="AJ3224" s="43">
        <f>VLOOKUP(E3224,'FILIAIS PETZ'!$A$2:$K$2000,11,0)</f>
        <v>18328118006069</v>
      </c>
      <c r="AK3224" s="44">
        <f t="shared" si="217"/>
        <v>18328118006069</v>
      </c>
    </row>
    <row r="3225" spans="1:37" s="14" customFormat="1" ht="15" customHeight="1" thickBot="1" x14ac:dyDescent="0.25">
      <c r="A3225" s="9" t="str">
        <f t="shared" si="216"/>
        <v>PREVENTIVA</v>
      </c>
      <c r="B3225" s="18">
        <f>VLOOKUP(C3225,FORNECEDORES!D:E,2,0)</f>
        <v>9057</v>
      </c>
      <c r="C3225" s="19" t="str">
        <f>VLOOKUP(D3225,FORNECEDORES!A:D,4,0)</f>
        <v>19.357.006/0001-49</v>
      </c>
      <c r="D3225" s="13" t="s">
        <v>2290</v>
      </c>
      <c r="E3225" s="20" t="str">
        <f t="shared" si="218"/>
        <v>04 0084</v>
      </c>
      <c r="F3225" s="28" t="s">
        <v>4958</v>
      </c>
      <c r="G3225" s="21" t="str">
        <f>VLOOKUP(E3225,'FILIAIS PETZ'!A:E,5,0)</f>
        <v>PETZ RAJA</v>
      </c>
      <c r="H3225" s="20" t="str">
        <f>VLOOKUP(E3225,'FILIAIS PETZ'!A:D,4,0)</f>
        <v>RAJA-MG</v>
      </c>
      <c r="I3225" s="54">
        <v>45444</v>
      </c>
      <c r="J3225" s="9" t="s">
        <v>4980</v>
      </c>
      <c r="K3225" s="9" t="s">
        <v>5858</v>
      </c>
      <c r="L3225" s="83" t="s">
        <v>7956</v>
      </c>
      <c r="M3225" s="85">
        <v>45447</v>
      </c>
      <c r="N3225" s="85">
        <v>45469</v>
      </c>
      <c r="O3225" s="85">
        <v>45448</v>
      </c>
      <c r="P3225" s="64" t="s">
        <v>4998</v>
      </c>
      <c r="Q3225" s="10">
        <v>3</v>
      </c>
      <c r="R3225" s="64" t="s">
        <v>4991</v>
      </c>
      <c r="S3225" s="10" t="s">
        <v>4983</v>
      </c>
      <c r="T3225" s="10" t="s">
        <v>32</v>
      </c>
      <c r="U3225" s="10">
        <v>11002</v>
      </c>
      <c r="V3225" s="10">
        <v>11002</v>
      </c>
      <c r="W3225" s="10" t="s">
        <v>5019</v>
      </c>
      <c r="X3225" s="10" t="s">
        <v>4985</v>
      </c>
      <c r="Y3225" s="10" t="s">
        <v>4980</v>
      </c>
      <c r="Z3225" s="10" t="s">
        <v>4980</v>
      </c>
      <c r="AA3225" s="10" t="s">
        <v>4989</v>
      </c>
      <c r="AB3225" s="10" t="s">
        <v>5066</v>
      </c>
      <c r="AC3225" s="84" t="s">
        <v>4999</v>
      </c>
      <c r="AD3225" s="29"/>
      <c r="AE3225" s="20" t="str">
        <f>VLOOKUP(E3225,'FILIAIS PETZ'!A:Q,17,0)</f>
        <v>MG-1</v>
      </c>
      <c r="AF3225" s="20" t="str">
        <f>VLOOKUP(E3225,'FILIAIS PETZ'!A:Q,3,0)</f>
        <v>FELICIO</v>
      </c>
      <c r="AG3225" s="20" t="str">
        <f>VLOOKUP(E3225,'FILIAIS PETZ'!A:Q,2,0)</f>
        <v>R3</v>
      </c>
      <c r="AH3225" s="75">
        <v>1200</v>
      </c>
      <c r="AI3225" s="16" t="s">
        <v>7896</v>
      </c>
      <c r="AJ3225" s="43">
        <f>VLOOKUP(E3225,'FILIAIS PETZ'!$A$2:$K$2000,11,0)</f>
        <v>18328118007707</v>
      </c>
      <c r="AK3225" s="44">
        <f t="shared" si="217"/>
        <v>18328118007707</v>
      </c>
    </row>
    <row r="3226" spans="1:37" s="14" customFormat="1" ht="15" customHeight="1" thickBot="1" x14ac:dyDescent="0.25">
      <c r="A3226" s="9" t="str">
        <f t="shared" si="216"/>
        <v>PREVENTIVA</v>
      </c>
      <c r="B3226" s="18">
        <f>VLOOKUP(C3226,FORNECEDORES!D:E,2,0)</f>
        <v>9057</v>
      </c>
      <c r="C3226" s="19" t="str">
        <f>VLOOKUP(D3226,FORNECEDORES!A:D,4,0)</f>
        <v>19.357.006/0001-49</v>
      </c>
      <c r="D3226" s="13" t="s">
        <v>2290</v>
      </c>
      <c r="E3226" s="20" t="str">
        <f t="shared" si="218"/>
        <v>04 0155</v>
      </c>
      <c r="F3226" s="28" t="s">
        <v>4929</v>
      </c>
      <c r="G3226" s="21" t="str">
        <f>VLOOKUP(E3226,'FILIAIS PETZ'!A:E,5,0)</f>
        <v>PETZ SETE LAGOAS</v>
      </c>
      <c r="H3226" s="20" t="str">
        <f>VLOOKUP(E3226,'FILIAIS PETZ'!A:D,4,0)</f>
        <v>STLG-MG</v>
      </c>
      <c r="I3226" s="54">
        <v>45444</v>
      </c>
      <c r="J3226" s="9" t="s">
        <v>4980</v>
      </c>
      <c r="K3226" s="9" t="s">
        <v>5858</v>
      </c>
      <c r="L3226" s="83" t="s">
        <v>7962</v>
      </c>
      <c r="M3226" s="85">
        <v>45447</v>
      </c>
      <c r="N3226" s="85">
        <v>45469</v>
      </c>
      <c r="O3226" s="85">
        <v>45448</v>
      </c>
      <c r="P3226" s="64" t="s">
        <v>4998</v>
      </c>
      <c r="Q3226" s="10">
        <v>3</v>
      </c>
      <c r="R3226" s="64" t="s">
        <v>4991</v>
      </c>
      <c r="S3226" s="10" t="s">
        <v>4983</v>
      </c>
      <c r="T3226" s="10" t="s">
        <v>32</v>
      </c>
      <c r="U3226" s="10">
        <v>11002</v>
      </c>
      <c r="V3226" s="10">
        <v>11002</v>
      </c>
      <c r="W3226" s="10"/>
      <c r="X3226" s="10" t="s">
        <v>4985</v>
      </c>
      <c r="Y3226" s="10" t="s">
        <v>4980</v>
      </c>
      <c r="Z3226" s="10" t="s">
        <v>4980</v>
      </c>
      <c r="AA3226" s="10" t="s">
        <v>4989</v>
      </c>
      <c r="AB3226" s="10" t="s">
        <v>5066</v>
      </c>
      <c r="AC3226" s="84" t="s">
        <v>4999</v>
      </c>
      <c r="AD3226" s="29"/>
      <c r="AE3226" s="20" t="str">
        <f>VLOOKUP(E3226,'FILIAIS PETZ'!A:Q,17,0)</f>
        <v>MG-1</v>
      </c>
      <c r="AF3226" s="20" t="str">
        <f>VLOOKUP(E3226,'FILIAIS PETZ'!A:Q,3,0)</f>
        <v>FELICIO</v>
      </c>
      <c r="AG3226" s="20" t="str">
        <f>VLOOKUP(E3226,'FILIAIS PETZ'!A:Q,2,0)</f>
        <v>R3</v>
      </c>
      <c r="AH3226" s="75">
        <v>1200</v>
      </c>
      <c r="AI3226" s="16" t="s">
        <v>7896</v>
      </c>
      <c r="AJ3226" s="43">
        <f>VLOOKUP(E3226,'FILIAIS PETZ'!$A$2:$K$2000,11,0)</f>
        <v>18328118015645</v>
      </c>
      <c r="AK3226" s="44">
        <f t="shared" si="217"/>
        <v>18328118015645</v>
      </c>
    </row>
    <row r="3227" spans="1:37" s="14" customFormat="1" ht="15" customHeight="1" thickBot="1" x14ac:dyDescent="0.25">
      <c r="A3227" s="9" t="str">
        <f t="shared" si="216"/>
        <v>PREVENTIVA</v>
      </c>
      <c r="B3227" s="18">
        <f>VLOOKUP(C3227,FORNECEDORES!D:E,2,0)</f>
        <v>741390</v>
      </c>
      <c r="C3227" s="19" t="str">
        <f>VLOOKUP(D3227,FORNECEDORES!A:D,4,0)</f>
        <v>53.327.206/0001-97</v>
      </c>
      <c r="D3227" s="13" t="s">
        <v>1785</v>
      </c>
      <c r="E3227" s="20" t="str">
        <f t="shared" si="218"/>
        <v>04 0095</v>
      </c>
      <c r="F3227" s="28" t="s">
        <v>4945</v>
      </c>
      <c r="G3227" s="21" t="str">
        <f>VLOOKUP(E3227,'FILIAIS PETZ'!A:E,5,0)</f>
        <v>PETZ BETIM</v>
      </c>
      <c r="H3227" s="20" t="str">
        <f>VLOOKUP(E3227,'FILIAIS PETZ'!A:D,4,0)</f>
        <v>BTIM-MG</v>
      </c>
      <c r="I3227" s="54">
        <v>45444</v>
      </c>
      <c r="J3227" s="9" t="s">
        <v>4980</v>
      </c>
      <c r="K3227" s="9" t="s">
        <v>5858</v>
      </c>
      <c r="L3227" s="83" t="s">
        <v>8278</v>
      </c>
      <c r="M3227" s="85">
        <v>45457</v>
      </c>
      <c r="N3227" s="85">
        <v>45483</v>
      </c>
      <c r="O3227" s="85">
        <v>45463</v>
      </c>
      <c r="P3227" s="64" t="s">
        <v>4998</v>
      </c>
      <c r="Q3227" s="10">
        <v>3</v>
      </c>
      <c r="R3227" s="64" t="s">
        <v>4991</v>
      </c>
      <c r="S3227" s="58" t="s">
        <v>4983</v>
      </c>
      <c r="T3227" s="58" t="s">
        <v>32</v>
      </c>
      <c r="U3227" s="58">
        <v>11002</v>
      </c>
      <c r="V3227" s="58">
        <v>11002</v>
      </c>
      <c r="W3227" s="58"/>
      <c r="X3227" s="10" t="s">
        <v>4992</v>
      </c>
      <c r="Y3227" s="10" t="s">
        <v>4980</v>
      </c>
      <c r="Z3227" s="10" t="s">
        <v>4980</v>
      </c>
      <c r="AA3227" s="10" t="s">
        <v>4992</v>
      </c>
      <c r="AB3227" s="10" t="s">
        <v>5066</v>
      </c>
      <c r="AC3227" s="9" t="s">
        <v>4999</v>
      </c>
      <c r="AD3227" s="29"/>
      <c r="AE3227" s="20" t="str">
        <f>VLOOKUP(E3227,'FILIAIS PETZ'!A:Q,17,0)</f>
        <v>MG-2</v>
      </c>
      <c r="AF3227" s="20" t="str">
        <f>VLOOKUP(E3227,'FILIAIS PETZ'!A:Q,3,0)</f>
        <v>FELICIO</v>
      </c>
      <c r="AG3227" s="20" t="str">
        <f>VLOOKUP(E3227,'FILIAIS PETZ'!A:Q,2,0)</f>
        <v>R3</v>
      </c>
      <c r="AH3227" s="75">
        <v>1350</v>
      </c>
      <c r="AI3227" s="16" t="s">
        <v>7897</v>
      </c>
      <c r="AJ3227" s="43">
        <f>VLOOKUP(E3227,'FILIAIS PETZ'!$A$2:$K$2000,11,0)</f>
        <v>18328118009084</v>
      </c>
      <c r="AK3227" s="44">
        <f t="shared" si="217"/>
        <v>18328118009084</v>
      </c>
    </row>
    <row r="3228" spans="1:37" s="14" customFormat="1" ht="15" customHeight="1" thickBot="1" x14ac:dyDescent="0.25">
      <c r="A3228" s="9" t="str">
        <f t="shared" si="216"/>
        <v>PREVENTIVA</v>
      </c>
      <c r="B3228" s="18">
        <f>VLOOKUP(C3228,FORNECEDORES!D:E,2,0)</f>
        <v>741390</v>
      </c>
      <c r="C3228" s="19" t="str">
        <f>VLOOKUP(D3228,FORNECEDORES!A:D,4,0)</f>
        <v>53.327.206/0001-97</v>
      </c>
      <c r="D3228" s="13" t="s">
        <v>1785</v>
      </c>
      <c r="E3228" s="20" t="str">
        <f t="shared" si="218"/>
        <v>04 0130</v>
      </c>
      <c r="F3228" s="28" t="s">
        <v>4975</v>
      </c>
      <c r="G3228" s="21" t="str">
        <f>VLOOKUP(E3228,'FILIAIS PETZ'!A:E,5,0)</f>
        <v>PETZ CARLOS LUZ</v>
      </c>
      <c r="H3228" s="20" t="str">
        <f>VLOOKUP(E3228,'FILIAIS PETZ'!A:D,4,0)</f>
        <v>CLUZ-MG</v>
      </c>
      <c r="I3228" s="54">
        <v>45444</v>
      </c>
      <c r="J3228" s="9" t="s">
        <v>4980</v>
      </c>
      <c r="K3228" s="9" t="s">
        <v>5858</v>
      </c>
      <c r="L3228" s="83" t="s">
        <v>8279</v>
      </c>
      <c r="M3228" s="85">
        <v>45457</v>
      </c>
      <c r="N3228" s="85">
        <v>45483</v>
      </c>
      <c r="O3228" s="85">
        <v>45463</v>
      </c>
      <c r="P3228" s="64" t="s">
        <v>4998</v>
      </c>
      <c r="Q3228" s="10">
        <v>3</v>
      </c>
      <c r="R3228" s="64" t="s">
        <v>4991</v>
      </c>
      <c r="S3228" s="58" t="s">
        <v>4983</v>
      </c>
      <c r="T3228" s="58" t="s">
        <v>32</v>
      </c>
      <c r="U3228" s="58">
        <v>11002</v>
      </c>
      <c r="V3228" s="58">
        <v>11002</v>
      </c>
      <c r="W3228" s="58"/>
      <c r="X3228" s="10" t="s">
        <v>4992</v>
      </c>
      <c r="Y3228" s="10" t="s">
        <v>4980</v>
      </c>
      <c r="Z3228" s="10" t="s">
        <v>4980</v>
      </c>
      <c r="AA3228" s="10" t="s">
        <v>4992</v>
      </c>
      <c r="AB3228" s="10" t="s">
        <v>5066</v>
      </c>
      <c r="AC3228" s="9" t="s">
        <v>4999</v>
      </c>
      <c r="AD3228" s="29"/>
      <c r="AE3228" s="20" t="str">
        <f>VLOOKUP(E3228,'FILIAIS PETZ'!A:Q,17,0)</f>
        <v>MG-1</v>
      </c>
      <c r="AF3228" s="20" t="str">
        <f>VLOOKUP(E3228,'FILIAIS PETZ'!A:Q,3,0)</f>
        <v>FELICIO</v>
      </c>
      <c r="AG3228" s="20" t="str">
        <f>VLOOKUP(E3228,'FILIAIS PETZ'!A:Q,2,0)</f>
        <v>R3</v>
      </c>
      <c r="AH3228" s="75">
        <v>840</v>
      </c>
      <c r="AI3228" s="16" t="s">
        <v>7897</v>
      </c>
      <c r="AJ3228" s="43">
        <f>VLOOKUP(E3228,'FILIAIS PETZ'!$A$2:$K$2000,11,0)</f>
        <v>18328118012204</v>
      </c>
      <c r="AK3228" s="44">
        <f t="shared" si="217"/>
        <v>18328118012204</v>
      </c>
    </row>
    <row r="3229" spans="1:37" s="14" customFormat="1" ht="15" customHeight="1" thickBot="1" x14ac:dyDescent="0.25">
      <c r="A3229" s="9" t="str">
        <f t="shared" si="216"/>
        <v>PREVENTIVA</v>
      </c>
      <c r="B3229" s="18">
        <f>VLOOKUP(C3229,FORNECEDORES!D:E,2,0)</f>
        <v>7736</v>
      </c>
      <c r="C3229" s="19" t="str">
        <f>VLOOKUP(D3229,FORNECEDORES!A:D,4,0)</f>
        <v>27.385.816/0001-37</v>
      </c>
      <c r="D3229" s="13" t="s">
        <v>2591</v>
      </c>
      <c r="E3229" s="20" t="str">
        <f t="shared" si="218"/>
        <v>04 0240</v>
      </c>
      <c r="F3229" s="28" t="s">
        <v>4955</v>
      </c>
      <c r="G3229" s="21" t="str">
        <f>VLOOKUP(E3229,'FILIAIS PETZ'!A:E,5,0)</f>
        <v xml:space="preserve">CENTRO DE DISTRIBUIÇÃO HIDROLANDIA </v>
      </c>
      <c r="H3229" s="20" t="str">
        <f>VLOOKUP(E3229,'FILIAIS PETZ'!A:D,4,0)</f>
        <v>CDHD-GO</v>
      </c>
      <c r="I3229" s="54">
        <v>45444</v>
      </c>
      <c r="J3229" s="9" t="s">
        <v>4980</v>
      </c>
      <c r="K3229" s="9" t="s">
        <v>5858</v>
      </c>
      <c r="L3229" s="83" t="s">
        <v>8564</v>
      </c>
      <c r="M3229" s="85">
        <v>45474</v>
      </c>
      <c r="N3229" s="85">
        <v>45504</v>
      </c>
      <c r="O3229" s="85">
        <v>45481</v>
      </c>
      <c r="P3229" s="64" t="s">
        <v>4998</v>
      </c>
      <c r="Q3229" s="10">
        <v>3</v>
      </c>
      <c r="R3229" s="64" t="s">
        <v>4991</v>
      </c>
      <c r="S3229" s="58" t="s">
        <v>4983</v>
      </c>
      <c r="T3229" s="58" t="s">
        <v>32</v>
      </c>
      <c r="U3229" s="58">
        <v>11002</v>
      </c>
      <c r="V3229" s="58">
        <v>11002</v>
      </c>
      <c r="W3229" s="58"/>
      <c r="X3229" s="10" t="s">
        <v>4992</v>
      </c>
      <c r="Y3229" s="10" t="s">
        <v>4980</v>
      </c>
      <c r="Z3229" s="10" t="s">
        <v>4980</v>
      </c>
      <c r="AA3229" s="10" t="s">
        <v>4992</v>
      </c>
      <c r="AB3229" s="10" t="s">
        <v>5066</v>
      </c>
      <c r="AC3229" s="9" t="s">
        <v>4999</v>
      </c>
      <c r="AD3229" s="29"/>
      <c r="AE3229" s="20" t="str">
        <f>VLOOKUP(E3229,'FILIAIS PETZ'!A:Q,17,0)</f>
        <v>CD</v>
      </c>
      <c r="AF3229" s="20" t="str">
        <f>VLOOKUP(E3229,'FILIAIS PETZ'!A:Q,3,0)</f>
        <v>FELICIO</v>
      </c>
      <c r="AG3229" s="20" t="str">
        <f>VLOOKUP(E3229,'FILIAIS PETZ'!A:Q,2,0)</f>
        <v>CD</v>
      </c>
      <c r="AH3229" s="75">
        <v>1800</v>
      </c>
      <c r="AI3229" s="16" t="s">
        <v>7897</v>
      </c>
      <c r="AJ3229" s="43" t="str">
        <f>VLOOKUP(E3229,'FILIAIS PETZ'!$A$2:$K$2000,11,0)</f>
        <v>18.328.118/0228-54</v>
      </c>
      <c r="AK3229" s="44" t="str">
        <f t="shared" si="217"/>
        <v>18.328.118/0228-54</v>
      </c>
    </row>
    <row r="3230" spans="1:37" s="14" customFormat="1" ht="15" customHeight="1" thickBot="1" x14ac:dyDescent="0.25">
      <c r="A3230" s="9" t="str">
        <f t="shared" si="216"/>
        <v>PREVENTIVA</v>
      </c>
      <c r="B3230" s="18">
        <f>VLOOKUP(C3230,FORNECEDORES!D:E,2,0)</f>
        <v>7736</v>
      </c>
      <c r="C3230" s="19" t="str">
        <f>VLOOKUP(D3230,FORNECEDORES!A:D,4,0)</f>
        <v>27.385.816/0001-37</v>
      </c>
      <c r="D3230" s="13" t="s">
        <v>2591</v>
      </c>
      <c r="E3230" s="20" t="str">
        <f t="shared" si="218"/>
        <v>04 0240</v>
      </c>
      <c r="F3230" s="28" t="s">
        <v>4955</v>
      </c>
      <c r="G3230" s="21" t="str">
        <f>VLOOKUP(E3230,'FILIAIS PETZ'!A:E,5,0)</f>
        <v xml:space="preserve">CENTRO DE DISTRIBUIÇÃO HIDROLANDIA </v>
      </c>
      <c r="H3230" s="20" t="str">
        <f>VLOOKUP(E3230,'FILIAIS PETZ'!A:D,4,0)</f>
        <v>CDHD-GO</v>
      </c>
      <c r="I3230" s="54">
        <v>45444</v>
      </c>
      <c r="J3230" s="9" t="s">
        <v>4980</v>
      </c>
      <c r="K3230" s="9" t="s">
        <v>5858</v>
      </c>
      <c r="L3230" s="83" t="s">
        <v>8565</v>
      </c>
      <c r="M3230" s="85">
        <v>45474</v>
      </c>
      <c r="N3230" s="85">
        <v>45504</v>
      </c>
      <c r="O3230" s="85">
        <v>45481</v>
      </c>
      <c r="P3230" s="64" t="s">
        <v>4998</v>
      </c>
      <c r="Q3230" s="10">
        <v>3</v>
      </c>
      <c r="R3230" s="64">
        <v>1</v>
      </c>
      <c r="S3230" s="58">
        <v>8</v>
      </c>
      <c r="T3230" s="58" t="s">
        <v>32</v>
      </c>
      <c r="U3230" s="58">
        <v>11002</v>
      </c>
      <c r="V3230" s="58">
        <v>11002</v>
      </c>
      <c r="W3230" s="58" t="s">
        <v>5019</v>
      </c>
      <c r="X3230" s="10" t="s">
        <v>4985</v>
      </c>
      <c r="Y3230" s="10" t="s">
        <v>4980</v>
      </c>
      <c r="Z3230" s="10" t="s">
        <v>4980</v>
      </c>
      <c r="AA3230" s="10" t="s">
        <v>4989</v>
      </c>
      <c r="AB3230" s="10" t="s">
        <v>5066</v>
      </c>
      <c r="AC3230" s="9" t="s">
        <v>4999</v>
      </c>
      <c r="AD3230" s="29"/>
      <c r="AE3230" s="20" t="str">
        <f>VLOOKUP(E3230,'FILIAIS PETZ'!A:Q,17,0)</f>
        <v>CD</v>
      </c>
      <c r="AF3230" s="20" t="str">
        <f>VLOOKUP(E3230,'FILIAIS PETZ'!A:Q,3,0)</f>
        <v>FELICIO</v>
      </c>
      <c r="AG3230" s="20" t="str">
        <f>VLOOKUP(E3230,'FILIAIS PETZ'!A:Q,2,0)</f>
        <v>CD</v>
      </c>
      <c r="AH3230" s="75">
        <v>1400</v>
      </c>
      <c r="AI3230" s="16" t="s">
        <v>7896</v>
      </c>
      <c r="AJ3230" s="43" t="str">
        <f>VLOOKUP(E3230,'FILIAIS PETZ'!$A$2:$K$2000,11,0)</f>
        <v>18.328.118/0228-54</v>
      </c>
      <c r="AK3230" s="44" t="str">
        <f t="shared" si="217"/>
        <v>18.328.118/0228-54</v>
      </c>
    </row>
    <row r="3231" spans="1:37" s="14" customFormat="1" ht="15" customHeight="1" thickBot="1" x14ac:dyDescent="0.25">
      <c r="A3231" s="9" t="str">
        <f t="shared" si="216"/>
        <v>PREVENTIVA</v>
      </c>
      <c r="B3231" s="18">
        <f>VLOOKUP(C3231,FORNECEDORES!D:E,2,0)</f>
        <v>7736</v>
      </c>
      <c r="C3231" s="19" t="str">
        <f>VLOOKUP(D3231,FORNECEDORES!A:D,4,0)</f>
        <v>27.385.816/0001-37</v>
      </c>
      <c r="D3231" s="13" t="s">
        <v>2591</v>
      </c>
      <c r="E3231" s="20" t="str">
        <f t="shared" si="218"/>
        <v>04 0062</v>
      </c>
      <c r="F3231" s="28" t="s">
        <v>4968</v>
      </c>
      <c r="G3231" s="21" t="str">
        <f>VLOOKUP(E3231,'FILIAIS PETZ'!A:E,5,0)</f>
        <v>PETZ BRASILIA ASA NORTE</v>
      </c>
      <c r="H3231" s="20" t="str">
        <f>VLOOKUP(E3231,'FILIAIS PETZ'!A:D,4,0)</f>
        <v>ASAN-DF</v>
      </c>
      <c r="I3231" s="54">
        <v>45444</v>
      </c>
      <c r="J3231" s="9" t="s">
        <v>4980</v>
      </c>
      <c r="K3231" s="9" t="s">
        <v>5858</v>
      </c>
      <c r="L3231" s="83" t="s">
        <v>8559</v>
      </c>
      <c r="M3231" s="85">
        <v>45474</v>
      </c>
      <c r="N3231" s="85">
        <v>45504</v>
      </c>
      <c r="O3231" s="85">
        <v>45481</v>
      </c>
      <c r="P3231" s="64" t="s">
        <v>4998</v>
      </c>
      <c r="Q3231" s="10">
        <v>3</v>
      </c>
      <c r="R3231" s="64" t="s">
        <v>4991</v>
      </c>
      <c r="S3231" s="58" t="s">
        <v>4983</v>
      </c>
      <c r="T3231" s="58" t="s">
        <v>32</v>
      </c>
      <c r="U3231" s="58">
        <v>11002</v>
      </c>
      <c r="V3231" s="58">
        <v>11002</v>
      </c>
      <c r="W3231" s="58"/>
      <c r="X3231" s="10" t="s">
        <v>4992</v>
      </c>
      <c r="Y3231" s="10" t="s">
        <v>4980</v>
      </c>
      <c r="Z3231" s="10" t="s">
        <v>4980</v>
      </c>
      <c r="AA3231" s="10" t="s">
        <v>4992</v>
      </c>
      <c r="AB3231" s="10" t="s">
        <v>5066</v>
      </c>
      <c r="AC3231" s="9" t="s">
        <v>4999</v>
      </c>
      <c r="AD3231" s="29"/>
      <c r="AE3231" s="20" t="str">
        <f>VLOOKUP(E3231,'FILIAIS PETZ'!A:Q,17,0)</f>
        <v>CO-2</v>
      </c>
      <c r="AF3231" s="20" t="str">
        <f>VLOOKUP(E3231,'FILIAIS PETZ'!A:Q,3,0)</f>
        <v>FELICIO</v>
      </c>
      <c r="AG3231" s="20" t="str">
        <f>VLOOKUP(E3231,'FILIAIS PETZ'!A:Q,2,0)</f>
        <v>R3</v>
      </c>
      <c r="AH3231" s="75">
        <v>1500</v>
      </c>
      <c r="AI3231" s="16" t="s">
        <v>7897</v>
      </c>
      <c r="AJ3231" s="43">
        <f>VLOOKUP(E3231,'FILIAIS PETZ'!$A$2:$K$2000,11,0)</f>
        <v>18328118005500</v>
      </c>
      <c r="AK3231" s="44">
        <f t="shared" si="217"/>
        <v>18328118005500</v>
      </c>
    </row>
    <row r="3232" spans="1:37" s="14" customFormat="1" ht="15" customHeight="1" thickBot="1" x14ac:dyDescent="0.25">
      <c r="A3232" s="9" t="str">
        <f t="shared" si="216"/>
        <v>PREVENTIVA</v>
      </c>
      <c r="B3232" s="18">
        <f>VLOOKUP(C3232,FORNECEDORES!D:E,2,0)</f>
        <v>7736</v>
      </c>
      <c r="C3232" s="19" t="str">
        <f>VLOOKUP(D3232,FORNECEDORES!A:D,4,0)</f>
        <v>27.385.816/0001-37</v>
      </c>
      <c r="D3232" s="13" t="s">
        <v>2591</v>
      </c>
      <c r="E3232" s="20" t="str">
        <f t="shared" si="218"/>
        <v>04 0062</v>
      </c>
      <c r="F3232" s="28" t="s">
        <v>4968</v>
      </c>
      <c r="G3232" s="21" t="str">
        <f>VLOOKUP(E3232,'FILIAIS PETZ'!A:E,5,0)</f>
        <v>PETZ BRASILIA ASA NORTE</v>
      </c>
      <c r="H3232" s="20" t="str">
        <f>VLOOKUP(E3232,'FILIAIS PETZ'!A:D,4,0)</f>
        <v>ASAN-DF</v>
      </c>
      <c r="I3232" s="54">
        <v>45444</v>
      </c>
      <c r="J3232" s="9" t="s">
        <v>4980</v>
      </c>
      <c r="K3232" s="9" t="s">
        <v>5858</v>
      </c>
      <c r="L3232" s="83" t="s">
        <v>8558</v>
      </c>
      <c r="M3232" s="85">
        <v>45474</v>
      </c>
      <c r="N3232" s="85">
        <v>45504</v>
      </c>
      <c r="O3232" s="85">
        <v>45481</v>
      </c>
      <c r="P3232" s="64" t="s">
        <v>4998</v>
      </c>
      <c r="Q3232" s="10">
        <v>3</v>
      </c>
      <c r="R3232" s="64" t="s">
        <v>4991</v>
      </c>
      <c r="S3232" s="58" t="s">
        <v>4983</v>
      </c>
      <c r="T3232" s="58" t="s">
        <v>32</v>
      </c>
      <c r="U3232" s="58">
        <v>11002</v>
      </c>
      <c r="V3232" s="58">
        <v>11002</v>
      </c>
      <c r="W3232" s="58" t="s">
        <v>5019</v>
      </c>
      <c r="X3232" s="10" t="s">
        <v>4985</v>
      </c>
      <c r="Y3232" s="10" t="s">
        <v>4980</v>
      </c>
      <c r="Z3232" s="10" t="s">
        <v>4980</v>
      </c>
      <c r="AA3232" s="10" t="s">
        <v>4989</v>
      </c>
      <c r="AB3232" s="10" t="s">
        <v>5066</v>
      </c>
      <c r="AC3232" s="9" t="s">
        <v>4999</v>
      </c>
      <c r="AD3232" s="29"/>
      <c r="AE3232" s="20" t="str">
        <f>VLOOKUP(E3232,'FILIAIS PETZ'!A:Q,17,0)</f>
        <v>CO-2</v>
      </c>
      <c r="AF3232" s="20" t="str">
        <f>VLOOKUP(E3232,'FILIAIS PETZ'!A:Q,3,0)</f>
        <v>FELICIO</v>
      </c>
      <c r="AG3232" s="20" t="str">
        <f>VLOOKUP(E3232,'FILIAIS PETZ'!A:Q,2,0)</f>
        <v>R3</v>
      </c>
      <c r="AH3232" s="75">
        <v>1400</v>
      </c>
      <c r="AI3232" s="16" t="s">
        <v>7896</v>
      </c>
      <c r="AJ3232" s="43">
        <f>VLOOKUP(E3232,'FILIAIS PETZ'!$A$2:$K$2000,11,0)</f>
        <v>18328118005500</v>
      </c>
      <c r="AK3232" s="44">
        <f t="shared" si="217"/>
        <v>18328118005500</v>
      </c>
    </row>
    <row r="3233" spans="1:37" s="14" customFormat="1" ht="15" customHeight="1" thickBot="1" x14ac:dyDescent="0.25">
      <c r="A3233" s="9" t="str">
        <f t="shared" si="216"/>
        <v>PREVENTIVA</v>
      </c>
      <c r="B3233" s="18">
        <f>VLOOKUP(C3233,FORNECEDORES!D:E,2,0)</f>
        <v>7736</v>
      </c>
      <c r="C3233" s="19" t="str">
        <f>VLOOKUP(D3233,FORNECEDORES!A:D,4,0)</f>
        <v>27.385.816/0001-37</v>
      </c>
      <c r="D3233" s="13" t="s">
        <v>2591</v>
      </c>
      <c r="E3233" s="20" t="str">
        <f t="shared" si="218"/>
        <v>04 0048</v>
      </c>
      <c r="F3233" s="28" t="s">
        <v>4970</v>
      </c>
      <c r="G3233" s="21" t="str">
        <f>VLOOKUP(E3233,'FILIAIS PETZ'!A:E,5,0)</f>
        <v>PETZ BRASILIA EPIA</v>
      </c>
      <c r="H3233" s="20" t="str">
        <f>VLOOKUP(E3233,'FILIAIS PETZ'!A:D,4,0)</f>
        <v>EPIA-DF</v>
      </c>
      <c r="I3233" s="54">
        <v>45444</v>
      </c>
      <c r="J3233" s="9" t="s">
        <v>4980</v>
      </c>
      <c r="K3233" s="9" t="s">
        <v>5858</v>
      </c>
      <c r="L3233" s="83" t="s">
        <v>8569</v>
      </c>
      <c r="M3233" s="85">
        <v>45474</v>
      </c>
      <c r="N3233" s="85">
        <v>45504</v>
      </c>
      <c r="O3233" s="85">
        <v>45481</v>
      </c>
      <c r="P3233" s="64" t="s">
        <v>4998</v>
      </c>
      <c r="Q3233" s="10">
        <v>3</v>
      </c>
      <c r="R3233" s="64" t="s">
        <v>4991</v>
      </c>
      <c r="S3233" s="58" t="s">
        <v>4983</v>
      </c>
      <c r="T3233" s="58" t="s">
        <v>32</v>
      </c>
      <c r="U3233" s="58">
        <v>11002</v>
      </c>
      <c r="V3233" s="58">
        <v>11002</v>
      </c>
      <c r="W3233" s="58"/>
      <c r="X3233" s="10" t="s">
        <v>4992</v>
      </c>
      <c r="Y3233" s="10" t="s">
        <v>4980</v>
      </c>
      <c r="Z3233" s="10" t="s">
        <v>4980</v>
      </c>
      <c r="AA3233" s="10" t="s">
        <v>4992</v>
      </c>
      <c r="AB3233" s="10" t="s">
        <v>5066</v>
      </c>
      <c r="AC3233" s="9" t="s">
        <v>4999</v>
      </c>
      <c r="AD3233" s="29"/>
      <c r="AE3233" s="20" t="str">
        <f>VLOOKUP(E3233,'FILIAIS PETZ'!A:Q,17,0)</f>
        <v>CO-2</v>
      </c>
      <c r="AF3233" s="20" t="str">
        <f>VLOOKUP(E3233,'FILIAIS PETZ'!A:Q,3,0)</f>
        <v>FELICIO</v>
      </c>
      <c r="AG3233" s="20" t="str">
        <f>VLOOKUP(E3233,'FILIAIS PETZ'!A:Q,2,0)</f>
        <v>R3</v>
      </c>
      <c r="AH3233" s="75">
        <v>1800</v>
      </c>
      <c r="AI3233" s="16" t="s">
        <v>7897</v>
      </c>
      <c r="AJ3233" s="43">
        <f>VLOOKUP(E3233,'FILIAIS PETZ'!$A$2:$K$2000,11,0)</f>
        <v>18328118004368</v>
      </c>
      <c r="AK3233" s="44">
        <f t="shared" si="217"/>
        <v>18328118004368</v>
      </c>
    </row>
    <row r="3234" spans="1:37" s="14" customFormat="1" ht="15" customHeight="1" thickBot="1" x14ac:dyDescent="0.25">
      <c r="A3234" s="9" t="str">
        <f t="shared" si="216"/>
        <v>PREVENTIVA</v>
      </c>
      <c r="B3234" s="18">
        <f>VLOOKUP(C3234,FORNECEDORES!D:E,2,0)</f>
        <v>7736</v>
      </c>
      <c r="C3234" s="19" t="str">
        <f>VLOOKUP(D3234,FORNECEDORES!A:D,4,0)</f>
        <v>27.385.816/0001-37</v>
      </c>
      <c r="D3234" s="13" t="s">
        <v>2591</v>
      </c>
      <c r="E3234" s="20" t="str">
        <f t="shared" si="218"/>
        <v>04 0048</v>
      </c>
      <c r="F3234" s="28" t="s">
        <v>4970</v>
      </c>
      <c r="G3234" s="21" t="str">
        <f>VLOOKUP(E3234,'FILIAIS PETZ'!A:E,5,0)</f>
        <v>PETZ BRASILIA EPIA</v>
      </c>
      <c r="H3234" s="20" t="str">
        <f>VLOOKUP(E3234,'FILIAIS PETZ'!A:D,4,0)</f>
        <v>EPIA-DF</v>
      </c>
      <c r="I3234" s="54">
        <v>45444</v>
      </c>
      <c r="J3234" s="9" t="s">
        <v>4980</v>
      </c>
      <c r="K3234" s="9" t="s">
        <v>5858</v>
      </c>
      <c r="L3234" s="83" t="s">
        <v>8570</v>
      </c>
      <c r="M3234" s="85">
        <v>45474</v>
      </c>
      <c r="N3234" s="85">
        <v>45504</v>
      </c>
      <c r="O3234" s="85">
        <v>45481</v>
      </c>
      <c r="P3234" s="64" t="s">
        <v>4998</v>
      </c>
      <c r="Q3234" s="10">
        <v>3</v>
      </c>
      <c r="R3234" s="64" t="s">
        <v>4991</v>
      </c>
      <c r="S3234" s="58" t="s">
        <v>4983</v>
      </c>
      <c r="T3234" s="58" t="s">
        <v>32</v>
      </c>
      <c r="U3234" s="58">
        <v>11002</v>
      </c>
      <c r="V3234" s="58">
        <v>11002</v>
      </c>
      <c r="W3234" s="58" t="s">
        <v>5019</v>
      </c>
      <c r="X3234" s="10" t="s">
        <v>4985</v>
      </c>
      <c r="Y3234" s="10" t="s">
        <v>4980</v>
      </c>
      <c r="Z3234" s="10" t="s">
        <v>4980</v>
      </c>
      <c r="AA3234" s="10" t="s">
        <v>4989</v>
      </c>
      <c r="AB3234" s="10" t="s">
        <v>5066</v>
      </c>
      <c r="AC3234" s="9" t="s">
        <v>4999</v>
      </c>
      <c r="AD3234" s="29"/>
      <c r="AE3234" s="20" t="str">
        <f>VLOOKUP(E3234,'FILIAIS PETZ'!A:Q,17,0)</f>
        <v>CO-2</v>
      </c>
      <c r="AF3234" s="20" t="str">
        <f>VLOOKUP(E3234,'FILIAIS PETZ'!A:Q,3,0)</f>
        <v>FELICIO</v>
      </c>
      <c r="AG3234" s="20" t="str">
        <f>VLOOKUP(E3234,'FILIAIS PETZ'!A:Q,2,0)</f>
        <v>R3</v>
      </c>
      <c r="AH3234" s="75">
        <v>1400</v>
      </c>
      <c r="AI3234" s="16" t="s">
        <v>7896</v>
      </c>
      <c r="AJ3234" s="43">
        <f>VLOOKUP(E3234,'FILIAIS PETZ'!$A$2:$K$2000,11,0)</f>
        <v>18328118004368</v>
      </c>
      <c r="AK3234" s="44">
        <f t="shared" si="217"/>
        <v>18328118004368</v>
      </c>
    </row>
    <row r="3235" spans="1:37" s="14" customFormat="1" ht="15" customHeight="1" thickBot="1" x14ac:dyDescent="0.25">
      <c r="A3235" s="9" t="str">
        <f t="shared" si="216"/>
        <v>PREVENTIVA</v>
      </c>
      <c r="B3235" s="18">
        <f>VLOOKUP(C3235,FORNECEDORES!D:E,2,0)</f>
        <v>7736</v>
      </c>
      <c r="C3235" s="19" t="str">
        <f>VLOOKUP(D3235,FORNECEDORES!A:D,4,0)</f>
        <v>27.385.816/0001-37</v>
      </c>
      <c r="D3235" s="13" t="s">
        <v>2591</v>
      </c>
      <c r="E3235" s="20" t="str">
        <f t="shared" si="218"/>
        <v>04 0015</v>
      </c>
      <c r="F3235" s="28" t="s">
        <v>4971</v>
      </c>
      <c r="G3235" s="21" t="str">
        <f>VLOOKUP(E3235,'FILIAIS PETZ'!A:E,5,0)</f>
        <v>PETZ BRASILIA SIA</v>
      </c>
      <c r="H3235" s="20" t="str">
        <f>VLOOKUP(E3235,'FILIAIS PETZ'!A:D,4,0)</f>
        <v>BSIA-DF</v>
      </c>
      <c r="I3235" s="54">
        <v>45444</v>
      </c>
      <c r="J3235" s="9" t="s">
        <v>4980</v>
      </c>
      <c r="K3235" s="9" t="s">
        <v>5858</v>
      </c>
      <c r="L3235" s="83" t="s">
        <v>8591</v>
      </c>
      <c r="M3235" s="85">
        <v>45474</v>
      </c>
      <c r="N3235" s="85">
        <v>45504</v>
      </c>
      <c r="O3235" s="85">
        <v>45481</v>
      </c>
      <c r="P3235" s="64" t="s">
        <v>4998</v>
      </c>
      <c r="Q3235" s="10">
        <v>3</v>
      </c>
      <c r="R3235" s="64" t="s">
        <v>4991</v>
      </c>
      <c r="S3235" s="58" t="s">
        <v>4983</v>
      </c>
      <c r="T3235" s="58" t="s">
        <v>32</v>
      </c>
      <c r="U3235" s="58">
        <v>11002</v>
      </c>
      <c r="V3235" s="58">
        <v>11002</v>
      </c>
      <c r="W3235" s="58"/>
      <c r="X3235" s="10" t="s">
        <v>4992</v>
      </c>
      <c r="Y3235" s="10" t="s">
        <v>4980</v>
      </c>
      <c r="Z3235" s="10" t="s">
        <v>4980</v>
      </c>
      <c r="AA3235" s="10" t="s">
        <v>4992</v>
      </c>
      <c r="AB3235" s="10" t="s">
        <v>5066</v>
      </c>
      <c r="AC3235" s="9" t="s">
        <v>4999</v>
      </c>
      <c r="AD3235" s="29"/>
      <c r="AE3235" s="20" t="str">
        <f>VLOOKUP(E3235,'FILIAIS PETZ'!A:Q,17,0)</f>
        <v>CO-2</v>
      </c>
      <c r="AF3235" s="20" t="str">
        <f>VLOOKUP(E3235,'FILIAIS PETZ'!A:Q,3,0)</f>
        <v>FELICIO</v>
      </c>
      <c r="AG3235" s="20" t="str">
        <f>VLOOKUP(E3235,'FILIAIS PETZ'!A:Q,2,0)</f>
        <v>R3</v>
      </c>
      <c r="AH3235" s="75">
        <v>1800</v>
      </c>
      <c r="AI3235" s="16" t="s">
        <v>7897</v>
      </c>
      <c r="AJ3235" s="43">
        <f>VLOOKUP(E3235,'FILIAIS PETZ'!$A$2:$K$2000,11,0)</f>
        <v>18328118000451</v>
      </c>
      <c r="AK3235" s="44">
        <f t="shared" si="217"/>
        <v>18328118000451</v>
      </c>
    </row>
    <row r="3236" spans="1:37" s="14" customFormat="1" ht="15" customHeight="1" thickBot="1" x14ac:dyDescent="0.25">
      <c r="A3236" s="9" t="str">
        <f t="shared" si="216"/>
        <v>PREVENTIVA</v>
      </c>
      <c r="B3236" s="18">
        <f>VLOOKUP(C3236,FORNECEDORES!D:E,2,0)</f>
        <v>7736</v>
      </c>
      <c r="C3236" s="19" t="str">
        <f>VLOOKUP(D3236,FORNECEDORES!A:D,4,0)</f>
        <v>27.385.816/0001-37</v>
      </c>
      <c r="D3236" s="13" t="s">
        <v>2591</v>
      </c>
      <c r="E3236" s="20" t="str">
        <f t="shared" si="218"/>
        <v>04 0015</v>
      </c>
      <c r="F3236" s="28" t="s">
        <v>4971</v>
      </c>
      <c r="G3236" s="21" t="str">
        <f>VLOOKUP(E3236,'FILIAIS PETZ'!A:E,5,0)</f>
        <v>PETZ BRASILIA SIA</v>
      </c>
      <c r="H3236" s="20" t="str">
        <f>VLOOKUP(E3236,'FILIAIS PETZ'!A:D,4,0)</f>
        <v>BSIA-DF</v>
      </c>
      <c r="I3236" s="54">
        <v>45444</v>
      </c>
      <c r="J3236" s="9" t="s">
        <v>4980</v>
      </c>
      <c r="K3236" s="9" t="s">
        <v>5858</v>
      </c>
      <c r="L3236" s="83" t="s">
        <v>8592</v>
      </c>
      <c r="M3236" s="85">
        <v>45474</v>
      </c>
      <c r="N3236" s="85">
        <v>45504</v>
      </c>
      <c r="O3236" s="85">
        <v>45481</v>
      </c>
      <c r="P3236" s="64" t="s">
        <v>4998</v>
      </c>
      <c r="Q3236" s="10">
        <v>3</v>
      </c>
      <c r="R3236" s="64" t="s">
        <v>4991</v>
      </c>
      <c r="S3236" s="58" t="s">
        <v>4983</v>
      </c>
      <c r="T3236" s="58" t="s">
        <v>32</v>
      </c>
      <c r="U3236" s="58">
        <v>11002</v>
      </c>
      <c r="V3236" s="58">
        <v>11002</v>
      </c>
      <c r="W3236" s="58" t="s">
        <v>5019</v>
      </c>
      <c r="X3236" s="10" t="s">
        <v>4985</v>
      </c>
      <c r="Y3236" s="10" t="s">
        <v>4980</v>
      </c>
      <c r="Z3236" s="10" t="s">
        <v>4980</v>
      </c>
      <c r="AA3236" s="10" t="s">
        <v>4989</v>
      </c>
      <c r="AB3236" s="10" t="s">
        <v>5066</v>
      </c>
      <c r="AC3236" s="9" t="s">
        <v>4999</v>
      </c>
      <c r="AD3236" s="29"/>
      <c r="AE3236" s="20" t="str">
        <f>VLOOKUP(E3236,'FILIAIS PETZ'!A:Q,17,0)</f>
        <v>CO-2</v>
      </c>
      <c r="AF3236" s="20" t="str">
        <f>VLOOKUP(E3236,'FILIAIS PETZ'!A:Q,3,0)</f>
        <v>FELICIO</v>
      </c>
      <c r="AG3236" s="20" t="str">
        <f>VLOOKUP(E3236,'FILIAIS PETZ'!A:Q,2,0)</f>
        <v>R3</v>
      </c>
      <c r="AH3236" s="75">
        <v>1400</v>
      </c>
      <c r="AI3236" s="16" t="s">
        <v>7896</v>
      </c>
      <c r="AJ3236" s="43">
        <f>VLOOKUP(E3236,'FILIAIS PETZ'!$A$2:$K$2000,11,0)</f>
        <v>18328118000451</v>
      </c>
      <c r="AK3236" s="44">
        <f t="shared" si="217"/>
        <v>18328118000451</v>
      </c>
    </row>
    <row r="3237" spans="1:37" s="14" customFormat="1" ht="15" customHeight="1" thickBot="1" x14ac:dyDescent="0.25">
      <c r="A3237" s="9" t="str">
        <f t="shared" si="216"/>
        <v>PREVENTIVA</v>
      </c>
      <c r="B3237" s="18">
        <f>VLOOKUP(C3237,FORNECEDORES!D:E,2,0)</f>
        <v>7736</v>
      </c>
      <c r="C3237" s="19" t="str">
        <f>VLOOKUP(D3237,FORNECEDORES!A:D,4,0)</f>
        <v>27.385.816/0001-37</v>
      </c>
      <c r="D3237" s="13" t="s">
        <v>2591</v>
      </c>
      <c r="E3237" s="20" t="str">
        <f t="shared" si="218"/>
        <v>04 0200</v>
      </c>
      <c r="F3237" s="28" t="s">
        <v>4960</v>
      </c>
      <c r="G3237" s="21" t="str">
        <f>VLOOKUP(E3237,'FILIAIS PETZ'!A:E,5,0)</f>
        <v>PETZ BRASILIA W3 NORTE</v>
      </c>
      <c r="H3237" s="20" t="str">
        <f>VLOOKUP(E3237,'FILIAIS PETZ'!A:D,4,0)</f>
        <v>W3NT-DF</v>
      </c>
      <c r="I3237" s="54">
        <v>45444</v>
      </c>
      <c r="J3237" s="9" t="s">
        <v>4980</v>
      </c>
      <c r="K3237" s="9" t="s">
        <v>5858</v>
      </c>
      <c r="L3237" s="83" t="s">
        <v>8599</v>
      </c>
      <c r="M3237" s="85">
        <v>45474</v>
      </c>
      <c r="N3237" s="85">
        <v>45504</v>
      </c>
      <c r="O3237" s="85">
        <v>45481</v>
      </c>
      <c r="P3237" s="64" t="s">
        <v>4998</v>
      </c>
      <c r="Q3237" s="10">
        <v>3</v>
      </c>
      <c r="R3237" s="64" t="s">
        <v>4991</v>
      </c>
      <c r="S3237" s="58" t="s">
        <v>4983</v>
      </c>
      <c r="T3237" s="58" t="s">
        <v>32</v>
      </c>
      <c r="U3237" s="58">
        <v>11002</v>
      </c>
      <c r="V3237" s="58">
        <v>11002</v>
      </c>
      <c r="W3237" s="58"/>
      <c r="X3237" s="10" t="s">
        <v>4992</v>
      </c>
      <c r="Y3237" s="10" t="s">
        <v>4980</v>
      </c>
      <c r="Z3237" s="10" t="s">
        <v>4980</v>
      </c>
      <c r="AA3237" s="10" t="s">
        <v>4992</v>
      </c>
      <c r="AB3237" s="10" t="s">
        <v>5066</v>
      </c>
      <c r="AC3237" s="9" t="s">
        <v>4999</v>
      </c>
      <c r="AD3237" s="29"/>
      <c r="AE3237" s="20" t="str">
        <f>VLOOKUP(E3237,'FILIAIS PETZ'!A:Q,17,0)</f>
        <v>CO-2</v>
      </c>
      <c r="AF3237" s="20" t="str">
        <f>VLOOKUP(E3237,'FILIAIS PETZ'!A:Q,3,0)</f>
        <v>FELICIO</v>
      </c>
      <c r="AG3237" s="20" t="str">
        <f>VLOOKUP(E3237,'FILIAIS PETZ'!A:Q,2,0)</f>
        <v>R3</v>
      </c>
      <c r="AH3237" s="75">
        <v>2200</v>
      </c>
      <c r="AI3237" s="16" t="s">
        <v>7897</v>
      </c>
      <c r="AJ3237" s="43">
        <f>VLOOKUP(E3237,'FILIAIS PETZ'!$A$2:$K$2000,11,0)</f>
        <v>18328118018660</v>
      </c>
      <c r="AK3237" s="44">
        <f t="shared" si="217"/>
        <v>18328118018660</v>
      </c>
    </row>
    <row r="3238" spans="1:37" s="14" customFormat="1" ht="15" customHeight="1" thickBot="1" x14ac:dyDescent="0.25">
      <c r="A3238" s="9" t="str">
        <f t="shared" si="216"/>
        <v>PREVENTIVA</v>
      </c>
      <c r="B3238" s="18">
        <f>VLOOKUP(C3238,FORNECEDORES!D:E,2,0)</f>
        <v>7736</v>
      </c>
      <c r="C3238" s="19" t="str">
        <f>VLOOKUP(D3238,FORNECEDORES!A:D,4,0)</f>
        <v>27.385.816/0001-37</v>
      </c>
      <c r="D3238" s="13" t="s">
        <v>2591</v>
      </c>
      <c r="E3238" s="20" t="str">
        <f t="shared" si="218"/>
        <v>04 0200</v>
      </c>
      <c r="F3238" s="28" t="s">
        <v>4960</v>
      </c>
      <c r="G3238" s="21" t="str">
        <f>VLOOKUP(E3238,'FILIAIS PETZ'!A:E,5,0)</f>
        <v>PETZ BRASILIA W3 NORTE</v>
      </c>
      <c r="H3238" s="20" t="str">
        <f>VLOOKUP(E3238,'FILIAIS PETZ'!A:D,4,0)</f>
        <v>W3NT-DF</v>
      </c>
      <c r="I3238" s="54">
        <v>45444</v>
      </c>
      <c r="J3238" s="9" t="s">
        <v>4980</v>
      </c>
      <c r="K3238" s="9" t="s">
        <v>5858</v>
      </c>
      <c r="L3238" s="83" t="s">
        <v>8600</v>
      </c>
      <c r="M3238" s="85">
        <v>45474</v>
      </c>
      <c r="N3238" s="85">
        <v>45504</v>
      </c>
      <c r="O3238" s="85">
        <v>45481</v>
      </c>
      <c r="P3238" s="64" t="s">
        <v>4998</v>
      </c>
      <c r="Q3238" s="10">
        <v>3</v>
      </c>
      <c r="R3238" s="64" t="s">
        <v>4991</v>
      </c>
      <c r="S3238" s="58" t="s">
        <v>4983</v>
      </c>
      <c r="T3238" s="58" t="s">
        <v>32</v>
      </c>
      <c r="U3238" s="58">
        <v>11002</v>
      </c>
      <c r="V3238" s="58">
        <v>11002</v>
      </c>
      <c r="W3238" s="58" t="s">
        <v>5019</v>
      </c>
      <c r="X3238" s="10" t="s">
        <v>4985</v>
      </c>
      <c r="Y3238" s="10" t="s">
        <v>4980</v>
      </c>
      <c r="Z3238" s="10" t="s">
        <v>4980</v>
      </c>
      <c r="AA3238" s="10" t="s">
        <v>4989</v>
      </c>
      <c r="AB3238" s="10" t="s">
        <v>5066</v>
      </c>
      <c r="AC3238" s="9" t="s">
        <v>4999</v>
      </c>
      <c r="AD3238" s="29"/>
      <c r="AE3238" s="20" t="str">
        <f>VLOOKUP(E3238,'FILIAIS PETZ'!A:Q,17,0)</f>
        <v>CO-2</v>
      </c>
      <c r="AF3238" s="20" t="str">
        <f>VLOOKUP(E3238,'FILIAIS PETZ'!A:Q,3,0)</f>
        <v>FELICIO</v>
      </c>
      <c r="AG3238" s="20" t="str">
        <f>VLOOKUP(E3238,'FILIAIS PETZ'!A:Q,2,0)</f>
        <v>R3</v>
      </c>
      <c r="AH3238" s="75">
        <v>1600</v>
      </c>
      <c r="AI3238" s="16" t="s">
        <v>7896</v>
      </c>
      <c r="AJ3238" s="43">
        <f>VLOOKUP(E3238,'FILIAIS PETZ'!$A$2:$K$2000,11,0)</f>
        <v>18328118018660</v>
      </c>
      <c r="AK3238" s="44">
        <f t="shared" si="217"/>
        <v>18328118018660</v>
      </c>
    </row>
    <row r="3239" spans="1:37" s="14" customFormat="1" ht="15" customHeight="1" thickBot="1" x14ac:dyDescent="0.25">
      <c r="A3239" s="9" t="str">
        <f t="shared" si="216"/>
        <v>PREVENTIVA</v>
      </c>
      <c r="B3239" s="18">
        <f>VLOOKUP(C3239,FORNECEDORES!D:E,2,0)</f>
        <v>7736</v>
      </c>
      <c r="C3239" s="19" t="str">
        <f>VLOOKUP(D3239,FORNECEDORES!A:D,4,0)</f>
        <v>27.385.816/0001-37</v>
      </c>
      <c r="D3239" s="13" t="s">
        <v>2591</v>
      </c>
      <c r="E3239" s="20" t="str">
        <f t="shared" si="218"/>
        <v>04 0161</v>
      </c>
      <c r="F3239" s="28" t="s">
        <v>4959</v>
      </c>
      <c r="G3239" s="21" t="str">
        <f>VLOOKUP(E3239,'FILIAIS PETZ'!A:E,5,0)</f>
        <v>PETZ CEILANDIA</v>
      </c>
      <c r="H3239" s="20" t="str">
        <f>VLOOKUP(E3239,'FILIAIS PETZ'!A:D,4,0)</f>
        <v>CDIA-DF</v>
      </c>
      <c r="I3239" s="54">
        <v>45444</v>
      </c>
      <c r="J3239" s="9" t="s">
        <v>4980</v>
      </c>
      <c r="K3239" s="9" t="s">
        <v>5858</v>
      </c>
      <c r="L3239" s="83" t="s">
        <v>8567</v>
      </c>
      <c r="M3239" s="85">
        <v>45474</v>
      </c>
      <c r="N3239" s="85">
        <v>45504</v>
      </c>
      <c r="O3239" s="85">
        <v>45481</v>
      </c>
      <c r="P3239" s="64" t="s">
        <v>4998</v>
      </c>
      <c r="Q3239" s="10">
        <v>3</v>
      </c>
      <c r="R3239" s="64" t="s">
        <v>4991</v>
      </c>
      <c r="S3239" s="58" t="s">
        <v>4983</v>
      </c>
      <c r="T3239" s="58" t="s">
        <v>32</v>
      </c>
      <c r="U3239" s="58">
        <v>11002</v>
      </c>
      <c r="V3239" s="58">
        <v>11002</v>
      </c>
      <c r="W3239" s="58" t="s">
        <v>5019</v>
      </c>
      <c r="X3239" s="10" t="s">
        <v>4985</v>
      </c>
      <c r="Y3239" s="10" t="s">
        <v>4980</v>
      </c>
      <c r="Z3239" s="10" t="s">
        <v>4980</v>
      </c>
      <c r="AA3239" s="10" t="s">
        <v>4989</v>
      </c>
      <c r="AB3239" s="10" t="s">
        <v>5066</v>
      </c>
      <c r="AC3239" s="9" t="s">
        <v>4999</v>
      </c>
      <c r="AD3239" s="29"/>
      <c r="AE3239" s="20" t="str">
        <f>VLOOKUP(E3239,'FILIAIS PETZ'!A:Q,17,0)</f>
        <v>CO-1</v>
      </c>
      <c r="AF3239" s="20" t="str">
        <f>VLOOKUP(E3239,'FILIAIS PETZ'!A:Q,3,0)</f>
        <v>FELICIO</v>
      </c>
      <c r="AG3239" s="20" t="str">
        <f>VLOOKUP(E3239,'FILIAIS PETZ'!A:Q,2,0)</f>
        <v>R3</v>
      </c>
      <c r="AH3239" s="75">
        <v>700</v>
      </c>
      <c r="AI3239" s="16" t="s">
        <v>7896</v>
      </c>
      <c r="AJ3239" s="43">
        <f>VLOOKUP(E3239,'FILIAIS PETZ'!$A$2:$K$2000,11,0)</f>
        <v>18328118015211</v>
      </c>
      <c r="AK3239" s="44">
        <f t="shared" si="217"/>
        <v>18328118015211</v>
      </c>
    </row>
    <row r="3240" spans="1:37" s="14" customFormat="1" ht="15" customHeight="1" thickBot="1" x14ac:dyDescent="0.25">
      <c r="A3240" s="9" t="str">
        <f t="shared" si="216"/>
        <v>PREVENTIVA</v>
      </c>
      <c r="B3240" s="18">
        <f>VLOOKUP(C3240,FORNECEDORES!D:E,2,0)</f>
        <v>7736</v>
      </c>
      <c r="C3240" s="19" t="str">
        <f>VLOOKUP(D3240,FORNECEDORES!A:D,4,0)</f>
        <v>27.385.816/0001-37</v>
      </c>
      <c r="D3240" s="13" t="s">
        <v>2591</v>
      </c>
      <c r="E3240" s="20" t="str">
        <f t="shared" si="218"/>
        <v>04 0161</v>
      </c>
      <c r="F3240" s="28" t="s">
        <v>4959</v>
      </c>
      <c r="G3240" s="21" t="str">
        <f>VLOOKUP(E3240,'FILIAIS PETZ'!A:E,5,0)</f>
        <v>PETZ CEILANDIA</v>
      </c>
      <c r="H3240" s="20" t="str">
        <f>VLOOKUP(E3240,'FILIAIS PETZ'!A:D,4,0)</f>
        <v>CDIA-DF</v>
      </c>
      <c r="I3240" s="54">
        <v>45444</v>
      </c>
      <c r="J3240" s="9" t="s">
        <v>4980</v>
      </c>
      <c r="K3240" s="9" t="s">
        <v>5858</v>
      </c>
      <c r="L3240" s="83" t="s">
        <v>8566</v>
      </c>
      <c r="M3240" s="85">
        <v>45474</v>
      </c>
      <c r="N3240" s="85">
        <v>45504</v>
      </c>
      <c r="O3240" s="85">
        <v>45481</v>
      </c>
      <c r="P3240" s="64" t="s">
        <v>4998</v>
      </c>
      <c r="Q3240" s="10">
        <v>3</v>
      </c>
      <c r="R3240" s="64" t="s">
        <v>4991</v>
      </c>
      <c r="S3240" s="58" t="s">
        <v>4983</v>
      </c>
      <c r="T3240" s="58" t="s">
        <v>32</v>
      </c>
      <c r="U3240" s="58">
        <v>11002</v>
      </c>
      <c r="V3240" s="58">
        <v>11002</v>
      </c>
      <c r="W3240" s="58" t="s">
        <v>5019</v>
      </c>
      <c r="X3240" s="10" t="s">
        <v>4992</v>
      </c>
      <c r="Y3240" s="10" t="s">
        <v>4980</v>
      </c>
      <c r="Z3240" s="10" t="s">
        <v>4980</v>
      </c>
      <c r="AA3240" s="10" t="s">
        <v>4992</v>
      </c>
      <c r="AB3240" s="10" t="s">
        <v>5066</v>
      </c>
      <c r="AC3240" s="9" t="s">
        <v>4999</v>
      </c>
      <c r="AD3240" s="29"/>
      <c r="AE3240" s="20" t="str">
        <f>VLOOKUP(E3240,'FILIAIS PETZ'!A:Q,17,0)</f>
        <v>CO-1</v>
      </c>
      <c r="AF3240" s="20" t="str">
        <f>VLOOKUP(E3240,'FILIAIS PETZ'!A:Q,3,0)</f>
        <v>FELICIO</v>
      </c>
      <c r="AG3240" s="20" t="str">
        <f>VLOOKUP(E3240,'FILIAIS PETZ'!A:Q,2,0)</f>
        <v>R3</v>
      </c>
      <c r="AH3240" s="75">
        <v>900</v>
      </c>
      <c r="AI3240" s="16" t="s">
        <v>7897</v>
      </c>
      <c r="AJ3240" s="43">
        <f>VLOOKUP(E3240,'FILIAIS PETZ'!$A$2:$K$2000,11,0)</f>
        <v>18328118015211</v>
      </c>
      <c r="AK3240" s="44">
        <f t="shared" si="217"/>
        <v>18328118015211</v>
      </c>
    </row>
    <row r="3241" spans="1:37" s="14" customFormat="1" ht="15" customHeight="1" thickBot="1" x14ac:dyDescent="0.25">
      <c r="A3241" s="9" t="str">
        <f t="shared" si="216"/>
        <v>PREVENTIVA</v>
      </c>
      <c r="B3241" s="18">
        <f>VLOOKUP(C3241,FORNECEDORES!D:E,2,0)</f>
        <v>7736</v>
      </c>
      <c r="C3241" s="19" t="str">
        <f>VLOOKUP(D3241,FORNECEDORES!A:D,4,0)</f>
        <v>27.385.816/0001-37</v>
      </c>
      <c r="D3241" s="13" t="s">
        <v>2591</v>
      </c>
      <c r="E3241" s="20" t="str">
        <f t="shared" si="218"/>
        <v>04 0273</v>
      </c>
      <c r="F3241" s="28" t="s">
        <v>4972</v>
      </c>
      <c r="G3241" s="21" t="str">
        <f>VLOOKUP(E3241,'FILIAIS PETZ'!A:E,5,0)</f>
        <v xml:space="preserve">PETZ ESTAÇÃO GOIANIA </v>
      </c>
      <c r="H3241" s="20" t="str">
        <f>VLOOKUP(E3241,'FILIAIS PETZ'!A:D,4,0)</f>
        <v>ESTG-GO</v>
      </c>
      <c r="I3241" s="54">
        <v>45444</v>
      </c>
      <c r="J3241" s="9" t="s">
        <v>4980</v>
      </c>
      <c r="K3241" s="9"/>
      <c r="L3241" s="83"/>
      <c r="M3241" s="85"/>
      <c r="N3241" s="85"/>
      <c r="O3241" s="85"/>
      <c r="P3241" s="64" t="s">
        <v>4998</v>
      </c>
      <c r="Q3241" s="10">
        <v>3</v>
      </c>
      <c r="R3241" s="64" t="s">
        <v>4991</v>
      </c>
      <c r="S3241" s="58" t="s">
        <v>4983</v>
      </c>
      <c r="T3241" s="58" t="s">
        <v>32</v>
      </c>
      <c r="U3241" s="58">
        <v>11002</v>
      </c>
      <c r="V3241" s="58">
        <v>11002</v>
      </c>
      <c r="W3241" s="58" t="s">
        <v>5019</v>
      </c>
      <c r="X3241" s="10" t="s">
        <v>4985</v>
      </c>
      <c r="Y3241" s="10" t="s">
        <v>4980</v>
      </c>
      <c r="Z3241" s="10" t="s">
        <v>4980</v>
      </c>
      <c r="AA3241" s="10" t="s">
        <v>4989</v>
      </c>
      <c r="AB3241" s="10" t="s">
        <v>5066</v>
      </c>
      <c r="AC3241" s="9" t="s">
        <v>4999</v>
      </c>
      <c r="AD3241" s="29"/>
      <c r="AE3241" s="20" t="str">
        <f>VLOOKUP(E3241,'FILIAIS PETZ'!A:Q,17,0)</f>
        <v>CO-2</v>
      </c>
      <c r="AF3241" s="20" t="str">
        <f>VLOOKUP(E3241,'FILIAIS PETZ'!A:Q,3,0)</f>
        <v>FELICIO</v>
      </c>
      <c r="AG3241" s="20" t="str">
        <f>VLOOKUP(E3241,'FILIAIS PETZ'!A:Q,2,0)</f>
        <v>R3</v>
      </c>
      <c r="AH3241" s="75">
        <v>700</v>
      </c>
      <c r="AI3241" s="16" t="s">
        <v>7896</v>
      </c>
      <c r="AJ3241" s="43">
        <f>VLOOKUP(E3241,'FILIAIS PETZ'!$A$2:$K$2000,11,0)</f>
        <v>18328118027732</v>
      </c>
      <c r="AK3241" s="44">
        <f t="shared" si="217"/>
        <v>18328118027732</v>
      </c>
    </row>
    <row r="3242" spans="1:37" s="14" customFormat="1" ht="15" customHeight="1" thickBot="1" x14ac:dyDescent="0.25">
      <c r="A3242" s="9" t="str">
        <f t="shared" ref="A3242:A3273" si="219">J3242</f>
        <v>PREVENTIVA</v>
      </c>
      <c r="B3242" s="18">
        <f>VLOOKUP(C3242,FORNECEDORES!D:E,2,0)</f>
        <v>7736</v>
      </c>
      <c r="C3242" s="19" t="str">
        <f>VLOOKUP(D3242,FORNECEDORES!A:D,4,0)</f>
        <v>27.385.816/0001-37</v>
      </c>
      <c r="D3242" s="13" t="s">
        <v>2591</v>
      </c>
      <c r="E3242" s="20" t="str">
        <f t="shared" si="218"/>
        <v>04 0273</v>
      </c>
      <c r="F3242" s="28" t="s">
        <v>4972</v>
      </c>
      <c r="G3242" s="21" t="str">
        <f>VLOOKUP(E3242,'FILIAIS PETZ'!A:E,5,0)</f>
        <v xml:space="preserve">PETZ ESTAÇÃO GOIANIA </v>
      </c>
      <c r="H3242" s="20" t="str">
        <f>VLOOKUP(E3242,'FILIAIS PETZ'!A:D,4,0)</f>
        <v>ESTG-GO</v>
      </c>
      <c r="I3242" s="54">
        <v>45444</v>
      </c>
      <c r="J3242" s="9" t="s">
        <v>4980</v>
      </c>
      <c r="K3242" s="9" t="s">
        <v>5858</v>
      </c>
      <c r="L3242" s="83" t="s">
        <v>8568</v>
      </c>
      <c r="M3242" s="85">
        <v>45474</v>
      </c>
      <c r="N3242" s="85">
        <v>45504</v>
      </c>
      <c r="O3242" s="85">
        <v>45481</v>
      </c>
      <c r="P3242" s="64" t="s">
        <v>4998</v>
      </c>
      <c r="Q3242" s="10">
        <v>3</v>
      </c>
      <c r="R3242" s="64" t="s">
        <v>4991</v>
      </c>
      <c r="S3242" s="58" t="s">
        <v>4983</v>
      </c>
      <c r="T3242" s="58" t="s">
        <v>32</v>
      </c>
      <c r="U3242" s="58">
        <v>11002</v>
      </c>
      <c r="V3242" s="58">
        <v>11002</v>
      </c>
      <c r="W3242" s="58" t="s">
        <v>5019</v>
      </c>
      <c r="X3242" s="10" t="s">
        <v>4992</v>
      </c>
      <c r="Y3242" s="10" t="s">
        <v>4980</v>
      </c>
      <c r="Z3242" s="10" t="s">
        <v>4980</v>
      </c>
      <c r="AA3242" s="10" t="s">
        <v>4992</v>
      </c>
      <c r="AB3242" s="10" t="s">
        <v>5066</v>
      </c>
      <c r="AC3242" s="9" t="s">
        <v>4999</v>
      </c>
      <c r="AD3242" s="29"/>
      <c r="AE3242" s="20" t="str">
        <f>VLOOKUP(E3242,'FILIAIS PETZ'!A:Q,17,0)</f>
        <v>CO-2</v>
      </c>
      <c r="AF3242" s="20" t="str">
        <f>VLOOKUP(E3242,'FILIAIS PETZ'!A:Q,3,0)</f>
        <v>FELICIO</v>
      </c>
      <c r="AG3242" s="20" t="str">
        <f>VLOOKUP(E3242,'FILIAIS PETZ'!A:Q,2,0)</f>
        <v>R3</v>
      </c>
      <c r="AH3242" s="75">
        <v>800</v>
      </c>
      <c r="AI3242" s="16" t="s">
        <v>7897</v>
      </c>
      <c r="AJ3242" s="43">
        <f>VLOOKUP(E3242,'FILIAIS PETZ'!$A$2:$K$2000,11,0)</f>
        <v>18328118027732</v>
      </c>
      <c r="AK3242" s="44">
        <f t="shared" ref="AK3242:AK3273" si="220">AJ3242</f>
        <v>18328118027732</v>
      </c>
    </row>
    <row r="3243" spans="1:37" s="14" customFormat="1" ht="15" customHeight="1" thickBot="1" x14ac:dyDescent="0.25">
      <c r="A3243" s="9" t="str">
        <f t="shared" si="219"/>
        <v>PREVENTIVA</v>
      </c>
      <c r="B3243" s="18">
        <f>VLOOKUP(C3243,FORNECEDORES!D:E,2,0)</f>
        <v>7736</v>
      </c>
      <c r="C3243" s="19" t="str">
        <f>VLOOKUP(D3243,FORNECEDORES!A:D,4,0)</f>
        <v>27.385.816/0001-37</v>
      </c>
      <c r="D3243" s="13" t="s">
        <v>2591</v>
      </c>
      <c r="E3243" s="20" t="str">
        <f t="shared" si="218"/>
        <v>04 0168</v>
      </c>
      <c r="F3243" s="28" t="s">
        <v>4961</v>
      </c>
      <c r="G3243" s="21" t="str">
        <f>VLOOKUP(E3243,'FILIAIS PETZ'!A:E,5,0)</f>
        <v>PETZ GAMA LESTE</v>
      </c>
      <c r="H3243" s="20" t="str">
        <f>VLOOKUP(E3243,'FILIAIS PETZ'!A:D,4,0)</f>
        <v>GAMA-DF</v>
      </c>
      <c r="I3243" s="54">
        <v>45444</v>
      </c>
      <c r="J3243" s="9" t="s">
        <v>4980</v>
      </c>
      <c r="K3243" s="9" t="s">
        <v>5858</v>
      </c>
      <c r="L3243" s="83" t="s">
        <v>8575</v>
      </c>
      <c r="M3243" s="85">
        <v>45474</v>
      </c>
      <c r="N3243" s="85">
        <v>45504</v>
      </c>
      <c r="O3243" s="85">
        <v>45481</v>
      </c>
      <c r="P3243" s="64" t="s">
        <v>4998</v>
      </c>
      <c r="Q3243" s="10">
        <v>3</v>
      </c>
      <c r="R3243" s="64" t="s">
        <v>4991</v>
      </c>
      <c r="S3243" s="58" t="s">
        <v>4983</v>
      </c>
      <c r="T3243" s="58" t="s">
        <v>32</v>
      </c>
      <c r="U3243" s="58">
        <v>11002</v>
      </c>
      <c r="V3243" s="58">
        <v>11002</v>
      </c>
      <c r="W3243" s="58"/>
      <c r="X3243" s="10" t="s">
        <v>4992</v>
      </c>
      <c r="Y3243" s="10" t="s">
        <v>4980</v>
      </c>
      <c r="Z3243" s="10" t="s">
        <v>4980</v>
      </c>
      <c r="AA3243" s="10" t="s">
        <v>4992</v>
      </c>
      <c r="AB3243" s="10" t="s">
        <v>5066</v>
      </c>
      <c r="AC3243" s="9" t="s">
        <v>4999</v>
      </c>
      <c r="AD3243" s="29"/>
      <c r="AE3243" s="20" t="str">
        <f>VLOOKUP(E3243,'FILIAIS PETZ'!A:Q,17,0)</f>
        <v>CO-1</v>
      </c>
      <c r="AF3243" s="20" t="str">
        <f>VLOOKUP(E3243,'FILIAIS PETZ'!A:Q,3,0)</f>
        <v>FELICIO</v>
      </c>
      <c r="AG3243" s="20" t="str">
        <f>VLOOKUP(E3243,'FILIAIS PETZ'!A:Q,2,0)</f>
        <v>R3</v>
      </c>
      <c r="AH3243" s="75">
        <v>1800</v>
      </c>
      <c r="AI3243" s="16" t="s">
        <v>7897</v>
      </c>
      <c r="AJ3243" s="43">
        <f>VLOOKUP(E3243,'FILIAIS PETZ'!$A$2:$K$2000,11,0)</f>
        <v>18328118016021</v>
      </c>
      <c r="AK3243" s="44">
        <f t="shared" si="220"/>
        <v>18328118016021</v>
      </c>
    </row>
    <row r="3244" spans="1:37" s="14" customFormat="1" ht="15" customHeight="1" thickBot="1" x14ac:dyDescent="0.25">
      <c r="A3244" s="9" t="str">
        <f t="shared" si="219"/>
        <v>PREVENTIVA</v>
      </c>
      <c r="B3244" s="18">
        <f>VLOOKUP(C3244,FORNECEDORES!D:E,2,0)</f>
        <v>7736</v>
      </c>
      <c r="C3244" s="19" t="str">
        <f>VLOOKUP(D3244,FORNECEDORES!A:D,4,0)</f>
        <v>27.385.816/0001-37</v>
      </c>
      <c r="D3244" s="13" t="s">
        <v>2591</v>
      </c>
      <c r="E3244" s="20" t="str">
        <f t="shared" si="218"/>
        <v>04 0168</v>
      </c>
      <c r="F3244" s="28" t="s">
        <v>4961</v>
      </c>
      <c r="G3244" s="21" t="str">
        <f>VLOOKUP(E3244,'FILIAIS PETZ'!A:E,5,0)</f>
        <v>PETZ GAMA LESTE</v>
      </c>
      <c r="H3244" s="20" t="str">
        <f>VLOOKUP(E3244,'FILIAIS PETZ'!A:D,4,0)</f>
        <v>GAMA-DF</v>
      </c>
      <c r="I3244" s="54">
        <v>45444</v>
      </c>
      <c r="J3244" s="9" t="s">
        <v>4980</v>
      </c>
      <c r="K3244" s="9" t="s">
        <v>5858</v>
      </c>
      <c r="L3244" s="83" t="s">
        <v>8576</v>
      </c>
      <c r="M3244" s="85">
        <v>45474</v>
      </c>
      <c r="N3244" s="85">
        <v>45504</v>
      </c>
      <c r="O3244" s="85">
        <v>45481</v>
      </c>
      <c r="P3244" s="64" t="s">
        <v>4998</v>
      </c>
      <c r="Q3244" s="10">
        <v>3</v>
      </c>
      <c r="R3244" s="64" t="s">
        <v>4991</v>
      </c>
      <c r="S3244" s="58" t="s">
        <v>4983</v>
      </c>
      <c r="T3244" s="58" t="s">
        <v>32</v>
      </c>
      <c r="U3244" s="58">
        <v>11002</v>
      </c>
      <c r="V3244" s="58">
        <v>11002</v>
      </c>
      <c r="W3244" s="58" t="s">
        <v>5019</v>
      </c>
      <c r="X3244" s="10" t="s">
        <v>4985</v>
      </c>
      <c r="Y3244" s="10" t="s">
        <v>4980</v>
      </c>
      <c r="Z3244" s="10" t="s">
        <v>4980</v>
      </c>
      <c r="AA3244" s="10" t="s">
        <v>4989</v>
      </c>
      <c r="AB3244" s="10" t="s">
        <v>5066</v>
      </c>
      <c r="AC3244" s="9" t="s">
        <v>4999</v>
      </c>
      <c r="AD3244" s="29"/>
      <c r="AE3244" s="20" t="str">
        <f>VLOOKUP(E3244,'FILIAIS PETZ'!A:Q,17,0)</f>
        <v>CO-1</v>
      </c>
      <c r="AF3244" s="20" t="str">
        <f>VLOOKUP(E3244,'FILIAIS PETZ'!A:Q,3,0)</f>
        <v>FELICIO</v>
      </c>
      <c r="AG3244" s="20" t="str">
        <f>VLOOKUP(E3244,'FILIAIS PETZ'!A:Q,2,0)</f>
        <v>R3</v>
      </c>
      <c r="AH3244" s="75">
        <v>700</v>
      </c>
      <c r="AI3244" s="16" t="s">
        <v>7896</v>
      </c>
      <c r="AJ3244" s="43">
        <f>VLOOKUP(E3244,'FILIAIS PETZ'!$A$2:$K$2000,11,0)</f>
        <v>18328118016021</v>
      </c>
      <c r="AK3244" s="44">
        <f t="shared" si="220"/>
        <v>18328118016021</v>
      </c>
    </row>
    <row r="3245" spans="1:37" s="14" customFormat="1" ht="15" customHeight="1" thickBot="1" x14ac:dyDescent="0.25">
      <c r="A3245" s="9" t="str">
        <f t="shared" si="219"/>
        <v>PREVENTIVA</v>
      </c>
      <c r="B3245" s="18">
        <f>VLOOKUP(C3245,FORNECEDORES!D:E,2,0)</f>
        <v>7736</v>
      </c>
      <c r="C3245" s="19" t="str">
        <f>VLOOKUP(D3245,FORNECEDORES!A:D,4,0)</f>
        <v>27.385.816/0001-37</v>
      </c>
      <c r="D3245" s="13" t="s">
        <v>2591</v>
      </c>
      <c r="E3245" s="20" t="str">
        <f t="shared" si="218"/>
        <v>04 0207</v>
      </c>
      <c r="F3245" s="28" t="s">
        <v>4962</v>
      </c>
      <c r="G3245" s="21" t="str">
        <f>VLOOKUP(E3245,'FILIAIS PETZ'!A:E,5,0)</f>
        <v>PETZ GILBERTO SALOMÃO</v>
      </c>
      <c r="H3245" s="20" t="str">
        <f>VLOOKUP(E3245,'FILIAIS PETZ'!A:D,4,0)</f>
        <v>GBSL-DF</v>
      </c>
      <c r="I3245" s="54">
        <v>45444</v>
      </c>
      <c r="J3245" s="9" t="s">
        <v>4980</v>
      </c>
      <c r="K3245" s="9" t="s">
        <v>5858</v>
      </c>
      <c r="L3245" s="83" t="s">
        <v>8577</v>
      </c>
      <c r="M3245" s="85">
        <v>45474</v>
      </c>
      <c r="N3245" s="85">
        <v>45504</v>
      </c>
      <c r="O3245" s="85">
        <v>45481</v>
      </c>
      <c r="P3245" s="64" t="s">
        <v>4998</v>
      </c>
      <c r="Q3245" s="10">
        <v>3</v>
      </c>
      <c r="R3245" s="64" t="s">
        <v>4991</v>
      </c>
      <c r="S3245" s="58" t="s">
        <v>4983</v>
      </c>
      <c r="T3245" s="58" t="s">
        <v>32</v>
      </c>
      <c r="U3245" s="58">
        <v>11002</v>
      </c>
      <c r="V3245" s="58">
        <v>11002</v>
      </c>
      <c r="W3245" s="58"/>
      <c r="X3245" s="10" t="s">
        <v>4992</v>
      </c>
      <c r="Y3245" s="10" t="s">
        <v>4980</v>
      </c>
      <c r="Z3245" s="10" t="s">
        <v>4980</v>
      </c>
      <c r="AA3245" s="10" t="s">
        <v>4992</v>
      </c>
      <c r="AB3245" s="10" t="s">
        <v>5066</v>
      </c>
      <c r="AC3245" s="9" t="s">
        <v>4999</v>
      </c>
      <c r="AD3245" s="29"/>
      <c r="AE3245" s="20" t="str">
        <f>VLOOKUP(E3245,'FILIAIS PETZ'!A:Q,17,0)</f>
        <v>CO-1</v>
      </c>
      <c r="AF3245" s="20" t="str">
        <f>VLOOKUP(E3245,'FILIAIS PETZ'!A:Q,3,0)</f>
        <v>FELICIO</v>
      </c>
      <c r="AG3245" s="20" t="str">
        <f>VLOOKUP(E3245,'FILIAIS PETZ'!A:Q,2,0)</f>
        <v>R3</v>
      </c>
      <c r="AH3245" s="75">
        <v>1800</v>
      </c>
      <c r="AI3245" s="16" t="s">
        <v>7897</v>
      </c>
      <c r="AJ3245" s="43">
        <f>VLOOKUP(E3245,'FILIAIS PETZ'!$A$2:$K$2000,11,0)</f>
        <v>18328118020215</v>
      </c>
      <c r="AK3245" s="44">
        <f t="shared" si="220"/>
        <v>18328118020215</v>
      </c>
    </row>
    <row r="3246" spans="1:37" s="14" customFormat="1" ht="15" customHeight="1" thickBot="1" x14ac:dyDescent="0.25">
      <c r="A3246" s="9" t="str">
        <f t="shared" si="219"/>
        <v>PREVENTIVA</v>
      </c>
      <c r="B3246" s="18">
        <f>VLOOKUP(C3246,FORNECEDORES!D:E,2,0)</f>
        <v>7736</v>
      </c>
      <c r="C3246" s="19" t="str">
        <f>VLOOKUP(D3246,FORNECEDORES!A:D,4,0)</f>
        <v>27.385.816/0001-37</v>
      </c>
      <c r="D3246" s="13" t="s">
        <v>2591</v>
      </c>
      <c r="E3246" s="20" t="str">
        <f t="shared" si="218"/>
        <v>04 0207</v>
      </c>
      <c r="F3246" s="28" t="s">
        <v>4962</v>
      </c>
      <c r="G3246" s="21" t="str">
        <f>VLOOKUP(E3246,'FILIAIS PETZ'!A:E,5,0)</f>
        <v>PETZ GILBERTO SALOMÃO</v>
      </c>
      <c r="H3246" s="20" t="str">
        <f>VLOOKUP(E3246,'FILIAIS PETZ'!A:D,4,0)</f>
        <v>GBSL-DF</v>
      </c>
      <c r="I3246" s="54">
        <v>45444</v>
      </c>
      <c r="J3246" s="9" t="s">
        <v>4980</v>
      </c>
      <c r="K3246" s="9" t="s">
        <v>5858</v>
      </c>
      <c r="L3246" s="83" t="s">
        <v>8578</v>
      </c>
      <c r="M3246" s="85">
        <v>45474</v>
      </c>
      <c r="N3246" s="85">
        <v>45504</v>
      </c>
      <c r="O3246" s="85">
        <v>45481</v>
      </c>
      <c r="P3246" s="64" t="s">
        <v>4998</v>
      </c>
      <c r="Q3246" s="10">
        <v>3</v>
      </c>
      <c r="R3246" s="64" t="s">
        <v>4991</v>
      </c>
      <c r="S3246" s="58" t="s">
        <v>4983</v>
      </c>
      <c r="T3246" s="58" t="s">
        <v>32</v>
      </c>
      <c r="U3246" s="58">
        <v>11002</v>
      </c>
      <c r="V3246" s="58">
        <v>11002</v>
      </c>
      <c r="W3246" s="58" t="s">
        <v>5019</v>
      </c>
      <c r="X3246" s="10" t="s">
        <v>4985</v>
      </c>
      <c r="Y3246" s="10" t="s">
        <v>4980</v>
      </c>
      <c r="Z3246" s="10" t="s">
        <v>4980</v>
      </c>
      <c r="AA3246" s="10" t="s">
        <v>4989</v>
      </c>
      <c r="AB3246" s="10" t="s">
        <v>5066</v>
      </c>
      <c r="AC3246" s="9" t="s">
        <v>4999</v>
      </c>
      <c r="AD3246" s="29"/>
      <c r="AE3246" s="20" t="str">
        <f>VLOOKUP(E3246,'FILIAIS PETZ'!A:Q,17,0)</f>
        <v>CO-1</v>
      </c>
      <c r="AF3246" s="20" t="str">
        <f>VLOOKUP(E3246,'FILIAIS PETZ'!A:Q,3,0)</f>
        <v>FELICIO</v>
      </c>
      <c r="AG3246" s="20" t="str">
        <f>VLOOKUP(E3246,'FILIAIS PETZ'!A:Q,2,0)</f>
        <v>R3</v>
      </c>
      <c r="AH3246" s="75">
        <v>700</v>
      </c>
      <c r="AI3246" s="16" t="s">
        <v>7896</v>
      </c>
      <c r="AJ3246" s="43">
        <f>VLOOKUP(E3246,'FILIAIS PETZ'!$A$2:$K$2000,11,0)</f>
        <v>18328118020215</v>
      </c>
      <c r="AK3246" s="44">
        <f t="shared" si="220"/>
        <v>18328118020215</v>
      </c>
    </row>
    <row r="3247" spans="1:37" s="14" customFormat="1" ht="15" customHeight="1" thickBot="1" x14ac:dyDescent="0.25">
      <c r="A3247" s="9" t="str">
        <f t="shared" si="219"/>
        <v>PREVENTIVA</v>
      </c>
      <c r="B3247" s="18">
        <f>VLOOKUP(C3247,FORNECEDORES!D:E,2,0)</f>
        <v>741390</v>
      </c>
      <c r="C3247" s="19" t="str">
        <f>VLOOKUP(D3247,FORNECEDORES!A:D,4,0)</f>
        <v>53.327.206/0001-97</v>
      </c>
      <c r="D3247" s="13" t="s">
        <v>1785</v>
      </c>
      <c r="E3247" s="20" t="str">
        <f t="shared" si="218"/>
        <v>04 0038</v>
      </c>
      <c r="F3247" s="28" t="s">
        <v>4979</v>
      </c>
      <c r="G3247" s="21" t="str">
        <f>VLOOKUP(E3247,'FILIAIS PETZ'!A:E,5,0)</f>
        <v>PETZ CENTER MINAS</v>
      </c>
      <c r="H3247" s="20" t="str">
        <f>VLOOKUP(E3247,'FILIAIS PETZ'!A:D,4,0)</f>
        <v>CTMN-MG</v>
      </c>
      <c r="I3247" s="54">
        <v>45444</v>
      </c>
      <c r="J3247" s="9" t="s">
        <v>4980</v>
      </c>
      <c r="K3247" s="9" t="s">
        <v>5858</v>
      </c>
      <c r="L3247" s="83" t="s">
        <v>8315</v>
      </c>
      <c r="M3247" s="85">
        <v>45457</v>
      </c>
      <c r="N3247" s="85">
        <v>45490</v>
      </c>
      <c r="O3247" s="85">
        <v>45467</v>
      </c>
      <c r="P3247" s="64" t="s">
        <v>4998</v>
      </c>
      <c r="Q3247" s="10">
        <v>3</v>
      </c>
      <c r="R3247" s="64" t="s">
        <v>4991</v>
      </c>
      <c r="S3247" s="58" t="s">
        <v>4983</v>
      </c>
      <c r="T3247" s="58" t="s">
        <v>32</v>
      </c>
      <c r="U3247" s="58">
        <v>11002</v>
      </c>
      <c r="V3247" s="58">
        <v>11002</v>
      </c>
      <c r="W3247" s="58"/>
      <c r="X3247" s="10" t="s">
        <v>4992</v>
      </c>
      <c r="Y3247" s="10" t="s">
        <v>4980</v>
      </c>
      <c r="Z3247" s="10" t="s">
        <v>4980</v>
      </c>
      <c r="AA3247" s="10" t="s">
        <v>4992</v>
      </c>
      <c r="AB3247" s="10" t="s">
        <v>5066</v>
      </c>
      <c r="AC3247" s="9" t="s">
        <v>4999</v>
      </c>
      <c r="AD3247" s="29"/>
      <c r="AE3247" s="20" t="str">
        <f>VLOOKUP(E3247,'FILIAIS PETZ'!A:Q,17,0)</f>
        <v>MG-2</v>
      </c>
      <c r="AF3247" s="20" t="str">
        <f>VLOOKUP(E3247,'FILIAIS PETZ'!A:Q,3,0)</f>
        <v>FELICIO</v>
      </c>
      <c r="AG3247" s="20" t="str">
        <f>VLOOKUP(E3247,'FILIAIS PETZ'!A:Q,2,0)</f>
        <v>R3</v>
      </c>
      <c r="AH3247" s="75">
        <v>1100</v>
      </c>
      <c r="AI3247" s="16" t="s">
        <v>7897</v>
      </c>
      <c r="AJ3247" s="43">
        <f>VLOOKUP(E3247,'FILIAIS PETZ'!$A$2:$K$2000,11,0)</f>
        <v>18328118003710</v>
      </c>
      <c r="AK3247" s="44">
        <f t="shared" si="220"/>
        <v>18328118003710</v>
      </c>
    </row>
    <row r="3248" spans="1:37" s="14" customFormat="1" ht="15" customHeight="1" thickBot="1" x14ac:dyDescent="0.25">
      <c r="A3248" s="9" t="str">
        <f t="shared" si="219"/>
        <v>PREVENTIVA</v>
      </c>
      <c r="B3248" s="18">
        <f>VLOOKUP(C3248,FORNECEDORES!D:E,2,0)</f>
        <v>7736</v>
      </c>
      <c r="C3248" s="19" t="str">
        <f>VLOOKUP(D3248,FORNECEDORES!A:D,4,0)</f>
        <v>27.385.816/0001-37</v>
      </c>
      <c r="D3248" s="13" t="s">
        <v>2591</v>
      </c>
      <c r="E3248" s="20" t="str">
        <f t="shared" si="218"/>
        <v>04 0150</v>
      </c>
      <c r="F3248" s="28" t="s">
        <v>4963</v>
      </c>
      <c r="G3248" s="21" t="str">
        <f>VLOOKUP(E3248,'FILIAIS PETZ'!A:E,5,0)</f>
        <v>PETZ BRASILIA JARDIM BOTANICO</v>
      </c>
      <c r="H3248" s="20" t="str">
        <f>VLOOKUP(E3248,'FILIAIS PETZ'!A:D,4,0)</f>
        <v>BJDB-DF</v>
      </c>
      <c r="I3248" s="54">
        <v>45444</v>
      </c>
      <c r="J3248" s="9" t="s">
        <v>4980</v>
      </c>
      <c r="K3248" s="9" t="s">
        <v>5858</v>
      </c>
      <c r="L3248" s="83" t="s">
        <v>8579</v>
      </c>
      <c r="M3248" s="85">
        <v>45474</v>
      </c>
      <c r="N3248" s="85">
        <v>45504</v>
      </c>
      <c r="O3248" s="85">
        <v>45481</v>
      </c>
      <c r="P3248" s="64" t="s">
        <v>4998</v>
      </c>
      <c r="Q3248" s="10">
        <v>3</v>
      </c>
      <c r="R3248" s="64" t="s">
        <v>4991</v>
      </c>
      <c r="S3248" s="58" t="s">
        <v>4983</v>
      </c>
      <c r="T3248" s="58" t="s">
        <v>32</v>
      </c>
      <c r="U3248" s="58">
        <v>11002</v>
      </c>
      <c r="V3248" s="58">
        <v>11002</v>
      </c>
      <c r="W3248" s="58"/>
      <c r="X3248" s="10" t="s">
        <v>4992</v>
      </c>
      <c r="Y3248" s="10" t="s">
        <v>4980</v>
      </c>
      <c r="Z3248" s="10" t="s">
        <v>4980</v>
      </c>
      <c r="AA3248" s="10" t="s">
        <v>4992</v>
      </c>
      <c r="AB3248" s="10" t="s">
        <v>5066</v>
      </c>
      <c r="AC3248" s="9" t="s">
        <v>4999</v>
      </c>
      <c r="AD3248" s="29"/>
      <c r="AE3248" s="20" t="str">
        <f>VLOOKUP(E3248,'FILIAIS PETZ'!A:Q,17,0)</f>
        <v>CO-1</v>
      </c>
      <c r="AF3248" s="20" t="str">
        <f>VLOOKUP(E3248,'FILIAIS PETZ'!A:Q,3,0)</f>
        <v>FELICIO</v>
      </c>
      <c r="AG3248" s="20" t="str">
        <f>VLOOKUP(E3248,'FILIAIS PETZ'!A:Q,2,0)</f>
        <v>R3</v>
      </c>
      <c r="AH3248" s="75">
        <v>1800</v>
      </c>
      <c r="AI3248" s="16" t="s">
        <v>7897</v>
      </c>
      <c r="AJ3248" s="43">
        <f>VLOOKUP(E3248,'FILIAIS PETZ'!$A$2:$K$2000,11,0)</f>
        <v>18328118014320</v>
      </c>
      <c r="AK3248" s="44">
        <f t="shared" si="220"/>
        <v>18328118014320</v>
      </c>
    </row>
    <row r="3249" spans="1:37" s="14" customFormat="1" ht="15" customHeight="1" thickBot="1" x14ac:dyDescent="0.25">
      <c r="A3249" s="9" t="str">
        <f t="shared" si="219"/>
        <v>PREVENTIVA</v>
      </c>
      <c r="B3249" s="18">
        <f>VLOOKUP(C3249,FORNECEDORES!D:E,2,0)</f>
        <v>7736</v>
      </c>
      <c r="C3249" s="19" t="str">
        <f>VLOOKUP(D3249,FORNECEDORES!A:D,4,0)</f>
        <v>27.385.816/0001-37</v>
      </c>
      <c r="D3249" s="13" t="s">
        <v>2591</v>
      </c>
      <c r="E3249" s="20" t="str">
        <f t="shared" si="218"/>
        <v>04 0150</v>
      </c>
      <c r="F3249" s="28" t="s">
        <v>4963</v>
      </c>
      <c r="G3249" s="21" t="str">
        <f>VLOOKUP(E3249,'FILIAIS PETZ'!A:E,5,0)</f>
        <v>PETZ BRASILIA JARDIM BOTANICO</v>
      </c>
      <c r="H3249" s="20" t="str">
        <f>VLOOKUP(E3249,'FILIAIS PETZ'!A:D,4,0)</f>
        <v>BJDB-DF</v>
      </c>
      <c r="I3249" s="54">
        <v>45444</v>
      </c>
      <c r="J3249" s="9" t="s">
        <v>4980</v>
      </c>
      <c r="K3249" s="9" t="s">
        <v>5858</v>
      </c>
      <c r="L3249" s="83" t="s">
        <v>8580</v>
      </c>
      <c r="M3249" s="85">
        <v>45474</v>
      </c>
      <c r="N3249" s="85">
        <v>45504</v>
      </c>
      <c r="O3249" s="85">
        <v>45481</v>
      </c>
      <c r="P3249" s="64" t="s">
        <v>4998</v>
      </c>
      <c r="Q3249" s="10">
        <v>3</v>
      </c>
      <c r="R3249" s="64" t="s">
        <v>4991</v>
      </c>
      <c r="S3249" s="58" t="s">
        <v>4983</v>
      </c>
      <c r="T3249" s="58" t="s">
        <v>32</v>
      </c>
      <c r="U3249" s="58">
        <v>11002</v>
      </c>
      <c r="V3249" s="58">
        <v>11002</v>
      </c>
      <c r="W3249" s="58" t="s">
        <v>5019</v>
      </c>
      <c r="X3249" s="10" t="s">
        <v>4985</v>
      </c>
      <c r="Y3249" s="10" t="s">
        <v>4980</v>
      </c>
      <c r="Z3249" s="10" t="s">
        <v>4980</v>
      </c>
      <c r="AA3249" s="10" t="s">
        <v>4989</v>
      </c>
      <c r="AB3249" s="10" t="s">
        <v>5066</v>
      </c>
      <c r="AC3249" s="9" t="s">
        <v>4999</v>
      </c>
      <c r="AD3249" s="29"/>
      <c r="AE3249" s="20" t="str">
        <f>VLOOKUP(E3249,'FILIAIS PETZ'!A:Q,17,0)</f>
        <v>CO-1</v>
      </c>
      <c r="AF3249" s="20" t="str">
        <f>VLOOKUP(E3249,'FILIAIS PETZ'!A:Q,3,0)</f>
        <v>FELICIO</v>
      </c>
      <c r="AG3249" s="20" t="str">
        <f>VLOOKUP(E3249,'FILIAIS PETZ'!A:Q,2,0)</f>
        <v>R3</v>
      </c>
      <c r="AH3249" s="75">
        <v>1400</v>
      </c>
      <c r="AI3249" s="16" t="s">
        <v>7896</v>
      </c>
      <c r="AJ3249" s="43">
        <f>VLOOKUP(E3249,'FILIAIS PETZ'!$A$2:$K$2000,11,0)</f>
        <v>18328118014320</v>
      </c>
      <c r="AK3249" s="44">
        <f t="shared" si="220"/>
        <v>18328118014320</v>
      </c>
    </row>
    <row r="3250" spans="1:37" s="14" customFormat="1" ht="15" customHeight="1" thickBot="1" x14ac:dyDescent="0.25">
      <c r="A3250" s="9" t="str">
        <f t="shared" si="219"/>
        <v>PREVENTIVA</v>
      </c>
      <c r="B3250" s="18">
        <f>VLOOKUP(C3250,FORNECEDORES!D:E,2,0)</f>
        <v>741390</v>
      </c>
      <c r="C3250" s="19" t="str">
        <f>VLOOKUP(D3250,FORNECEDORES!A:D,4,0)</f>
        <v>53.327.206/0001-97</v>
      </c>
      <c r="D3250" s="13" t="s">
        <v>1785</v>
      </c>
      <c r="E3250" s="20" t="str">
        <f t="shared" si="218"/>
        <v>04 0107</v>
      </c>
      <c r="F3250" s="28" t="s">
        <v>4930</v>
      </c>
      <c r="G3250" s="21" t="str">
        <f>VLOOKUP(E3250,'FILIAIS PETZ'!A:E,5,0)</f>
        <v>PETZ CONTAGEM</v>
      </c>
      <c r="H3250" s="20" t="str">
        <f>VLOOKUP(E3250,'FILIAIS PETZ'!A:D,4,0)</f>
        <v>CNTG-MG</v>
      </c>
      <c r="I3250" s="54">
        <v>45444</v>
      </c>
      <c r="J3250" s="9" t="s">
        <v>4980</v>
      </c>
      <c r="K3250" s="9" t="s">
        <v>5858</v>
      </c>
      <c r="L3250" s="83" t="s">
        <v>8314</v>
      </c>
      <c r="M3250" s="85">
        <v>45457</v>
      </c>
      <c r="N3250" s="85">
        <v>45490</v>
      </c>
      <c r="O3250" s="85">
        <v>45467</v>
      </c>
      <c r="P3250" s="64" t="s">
        <v>4998</v>
      </c>
      <c r="Q3250" s="10">
        <v>3</v>
      </c>
      <c r="R3250" s="64" t="s">
        <v>4991</v>
      </c>
      <c r="S3250" s="58" t="s">
        <v>4983</v>
      </c>
      <c r="T3250" s="58" t="s">
        <v>32</v>
      </c>
      <c r="U3250" s="58">
        <v>11002</v>
      </c>
      <c r="V3250" s="58">
        <v>11002</v>
      </c>
      <c r="W3250" s="58"/>
      <c r="X3250" s="10" t="s">
        <v>4992</v>
      </c>
      <c r="Y3250" s="10" t="s">
        <v>4980</v>
      </c>
      <c r="Z3250" s="10" t="s">
        <v>4980</v>
      </c>
      <c r="AA3250" s="10" t="s">
        <v>4992</v>
      </c>
      <c r="AB3250" s="10" t="s">
        <v>5066</v>
      </c>
      <c r="AC3250" s="9" t="s">
        <v>4999</v>
      </c>
      <c r="AD3250" s="29"/>
      <c r="AE3250" s="20" t="str">
        <f>VLOOKUP(E3250,'FILIAIS PETZ'!A:Q,17,0)</f>
        <v>MG-2</v>
      </c>
      <c r="AF3250" s="20" t="str">
        <f>VLOOKUP(E3250,'FILIAIS PETZ'!A:Q,3,0)</f>
        <v>FELICIO</v>
      </c>
      <c r="AG3250" s="20" t="str">
        <f>VLOOKUP(E3250,'FILIAIS PETZ'!A:Q,2,0)</f>
        <v>R3</v>
      </c>
      <c r="AH3250" s="75">
        <v>1050</v>
      </c>
      <c r="AI3250" s="16" t="s">
        <v>7897</v>
      </c>
      <c r="AJ3250" s="43">
        <f>VLOOKUP(E3250,'FILIAIS PETZ'!$A$2:$K$2000,11,0)</f>
        <v>18328118010414</v>
      </c>
      <c r="AK3250" s="44">
        <f t="shared" si="220"/>
        <v>18328118010414</v>
      </c>
    </row>
    <row r="3251" spans="1:37" s="14" customFormat="1" ht="15" customHeight="1" thickBot="1" x14ac:dyDescent="0.25">
      <c r="A3251" s="9" t="str">
        <f t="shared" si="219"/>
        <v>PREVENTIVA</v>
      </c>
      <c r="B3251" s="18">
        <f>VLOOKUP(C3251,FORNECEDORES!D:E,2,0)</f>
        <v>7736</v>
      </c>
      <c r="C3251" s="19" t="str">
        <f>VLOOKUP(D3251,FORNECEDORES!A:D,4,0)</f>
        <v>27.385.816/0001-37</v>
      </c>
      <c r="D3251" s="13" t="s">
        <v>2591</v>
      </c>
      <c r="E3251" s="20" t="str">
        <f t="shared" si="218"/>
        <v>04 0255</v>
      </c>
      <c r="F3251" s="28" t="s">
        <v>4964</v>
      </c>
      <c r="G3251" s="21" t="str">
        <f>VLOOKUP(E3251,'FILIAIS PETZ'!A:E,5,0)</f>
        <v>PETZ PARK SHOPPING BRASILIA</v>
      </c>
      <c r="H3251" s="20" t="str">
        <f>VLOOKUP(E3251,'FILIAIS PETZ'!A:D,4,0)</f>
        <v>PKSB-DF</v>
      </c>
      <c r="I3251" s="54">
        <v>45444</v>
      </c>
      <c r="J3251" s="9" t="s">
        <v>4980</v>
      </c>
      <c r="K3251" s="9" t="s">
        <v>5858</v>
      </c>
      <c r="L3251" s="83" t="s">
        <v>8585</v>
      </c>
      <c r="M3251" s="85">
        <v>45474</v>
      </c>
      <c r="N3251" s="85">
        <v>45504</v>
      </c>
      <c r="O3251" s="85">
        <v>45481</v>
      </c>
      <c r="P3251" s="64" t="s">
        <v>4998</v>
      </c>
      <c r="Q3251" s="10">
        <v>3</v>
      </c>
      <c r="R3251" s="64" t="s">
        <v>4991</v>
      </c>
      <c r="S3251" s="58" t="s">
        <v>4983</v>
      </c>
      <c r="T3251" s="58" t="s">
        <v>32</v>
      </c>
      <c r="U3251" s="58">
        <v>11002</v>
      </c>
      <c r="V3251" s="58">
        <v>11002</v>
      </c>
      <c r="W3251" s="58"/>
      <c r="X3251" s="10" t="s">
        <v>4992</v>
      </c>
      <c r="Y3251" s="10" t="s">
        <v>4980</v>
      </c>
      <c r="Z3251" s="10" t="s">
        <v>4980</v>
      </c>
      <c r="AA3251" s="10" t="s">
        <v>4992</v>
      </c>
      <c r="AB3251" s="10" t="s">
        <v>5066</v>
      </c>
      <c r="AC3251" s="9" t="s">
        <v>4999</v>
      </c>
      <c r="AD3251" s="29"/>
      <c r="AE3251" s="20" t="str">
        <f>VLOOKUP(E3251,'FILIAIS PETZ'!A:Q,17,0)</f>
        <v>CO-2</v>
      </c>
      <c r="AF3251" s="20" t="str">
        <f>VLOOKUP(E3251,'FILIAIS PETZ'!A:Q,3,0)</f>
        <v>FELICIO</v>
      </c>
      <c r="AG3251" s="20" t="str">
        <f>VLOOKUP(E3251,'FILIAIS PETZ'!A:Q,2,0)</f>
        <v>R3</v>
      </c>
      <c r="AH3251" s="75">
        <v>1800</v>
      </c>
      <c r="AI3251" s="16" t="s">
        <v>7897</v>
      </c>
      <c r="AJ3251" s="43" t="str">
        <f>VLOOKUP(E3251,'FILIAIS PETZ'!$A$2:$K$2000,11,0)</f>
        <v>18.328.118/0242-02</v>
      </c>
      <c r="AK3251" s="44" t="str">
        <f t="shared" si="220"/>
        <v>18.328.118/0242-02</v>
      </c>
    </row>
    <row r="3252" spans="1:37" s="14" customFormat="1" ht="15" customHeight="1" thickBot="1" x14ac:dyDescent="0.25">
      <c r="A3252" s="9" t="str">
        <f t="shared" si="219"/>
        <v>PREVENTIVA</v>
      </c>
      <c r="B3252" s="18">
        <f>VLOOKUP(C3252,FORNECEDORES!D:E,2,0)</f>
        <v>741390</v>
      </c>
      <c r="C3252" s="19" t="str">
        <f>VLOOKUP(D3252,FORNECEDORES!A:D,4,0)</f>
        <v>53.327.206/0001-97</v>
      </c>
      <c r="D3252" s="13" t="s">
        <v>1785</v>
      </c>
      <c r="E3252" s="20" t="str">
        <f t="shared" si="218"/>
        <v>04 0162</v>
      </c>
      <c r="F3252" s="28" t="s">
        <v>5179</v>
      </c>
      <c r="G3252" s="21" t="str">
        <f>VLOOKUP(E3252,'FILIAIS PETZ'!A:E,5,0)</f>
        <v>PETZ CONTAGEM JOÃO CESAR</v>
      </c>
      <c r="H3252" s="20" t="str">
        <f>VLOOKUP(E3252,'FILIAIS PETZ'!A:D,4,0)</f>
        <v>CTJC-MG</v>
      </c>
      <c r="I3252" s="54">
        <v>45444</v>
      </c>
      <c r="J3252" s="9" t="s">
        <v>4980</v>
      </c>
      <c r="K3252" s="9" t="s">
        <v>5858</v>
      </c>
      <c r="L3252" s="83" t="s">
        <v>8316</v>
      </c>
      <c r="M3252" s="85">
        <v>45457</v>
      </c>
      <c r="N3252" s="85">
        <v>45490</v>
      </c>
      <c r="O3252" s="85">
        <v>45467</v>
      </c>
      <c r="P3252" s="64" t="s">
        <v>4998</v>
      </c>
      <c r="Q3252" s="10">
        <v>3</v>
      </c>
      <c r="R3252" s="64" t="s">
        <v>4991</v>
      </c>
      <c r="S3252" s="58" t="s">
        <v>4983</v>
      </c>
      <c r="T3252" s="58" t="s">
        <v>32</v>
      </c>
      <c r="U3252" s="58">
        <v>11002</v>
      </c>
      <c r="V3252" s="58">
        <v>11002</v>
      </c>
      <c r="W3252" s="58"/>
      <c r="X3252" s="10" t="s">
        <v>4992</v>
      </c>
      <c r="Y3252" s="10" t="s">
        <v>4980</v>
      </c>
      <c r="Z3252" s="10" t="s">
        <v>4980</v>
      </c>
      <c r="AA3252" s="10" t="s">
        <v>4992</v>
      </c>
      <c r="AB3252" s="10" t="s">
        <v>5066</v>
      </c>
      <c r="AC3252" s="9" t="s">
        <v>4999</v>
      </c>
      <c r="AD3252" s="29"/>
      <c r="AE3252" s="20" t="str">
        <f>VLOOKUP(E3252,'FILIAIS PETZ'!A:Q,17,0)</f>
        <v>MG-2</v>
      </c>
      <c r="AF3252" s="20" t="str">
        <f>VLOOKUP(E3252,'FILIAIS PETZ'!A:Q,3,0)</f>
        <v>FELICIO</v>
      </c>
      <c r="AG3252" s="20" t="str">
        <f>VLOOKUP(E3252,'FILIAIS PETZ'!A:Q,2,0)</f>
        <v>R3</v>
      </c>
      <c r="AH3252" s="75">
        <v>1100</v>
      </c>
      <c r="AI3252" s="16" t="s">
        <v>7897</v>
      </c>
      <c r="AJ3252" s="43">
        <f>VLOOKUP(E3252,'FILIAIS PETZ'!$A$2:$K$2000,11,0)</f>
        <v>18328118017265</v>
      </c>
      <c r="AK3252" s="44">
        <f t="shared" si="220"/>
        <v>18328118017265</v>
      </c>
    </row>
    <row r="3253" spans="1:37" s="14" customFormat="1" ht="15" customHeight="1" thickBot="1" x14ac:dyDescent="0.25">
      <c r="A3253" s="9" t="str">
        <f t="shared" si="219"/>
        <v>PREVENTIVA</v>
      </c>
      <c r="B3253" s="18">
        <f>VLOOKUP(C3253,FORNECEDORES!D:E,2,0)</f>
        <v>7736</v>
      </c>
      <c r="C3253" s="19" t="str">
        <f>VLOOKUP(D3253,FORNECEDORES!A:D,4,0)</f>
        <v>27.385.816/0001-37</v>
      </c>
      <c r="D3253" s="13" t="s">
        <v>2591</v>
      </c>
      <c r="E3253" s="20" t="str">
        <f t="shared" si="218"/>
        <v>04 0255</v>
      </c>
      <c r="F3253" s="28" t="s">
        <v>4964</v>
      </c>
      <c r="G3253" s="21" t="str">
        <f>VLOOKUP(E3253,'FILIAIS PETZ'!A:E,5,0)</f>
        <v>PETZ PARK SHOPPING BRASILIA</v>
      </c>
      <c r="H3253" s="20" t="str">
        <f>VLOOKUP(E3253,'FILIAIS PETZ'!A:D,4,0)</f>
        <v>PKSB-DF</v>
      </c>
      <c r="I3253" s="54">
        <v>45444</v>
      </c>
      <c r="J3253" s="9" t="s">
        <v>4980</v>
      </c>
      <c r="K3253" s="9" t="s">
        <v>5858</v>
      </c>
      <c r="L3253" s="83" t="s">
        <v>8586</v>
      </c>
      <c r="M3253" s="85">
        <v>45474</v>
      </c>
      <c r="N3253" s="85">
        <v>45504</v>
      </c>
      <c r="O3253" s="85">
        <v>45481</v>
      </c>
      <c r="P3253" s="64" t="s">
        <v>4998</v>
      </c>
      <c r="Q3253" s="10">
        <v>3</v>
      </c>
      <c r="R3253" s="64" t="s">
        <v>4991</v>
      </c>
      <c r="S3253" s="58" t="s">
        <v>4983</v>
      </c>
      <c r="T3253" s="58" t="s">
        <v>32</v>
      </c>
      <c r="U3253" s="58">
        <v>11002</v>
      </c>
      <c r="V3253" s="58">
        <v>11002</v>
      </c>
      <c r="W3253" s="58"/>
      <c r="X3253" s="10" t="s">
        <v>4985</v>
      </c>
      <c r="Y3253" s="10" t="s">
        <v>4980</v>
      </c>
      <c r="Z3253" s="10" t="s">
        <v>4980</v>
      </c>
      <c r="AA3253" s="10" t="s">
        <v>4989</v>
      </c>
      <c r="AB3253" s="10" t="s">
        <v>5066</v>
      </c>
      <c r="AC3253" s="9" t="s">
        <v>4999</v>
      </c>
      <c r="AD3253" s="29"/>
      <c r="AE3253" s="20" t="str">
        <f>VLOOKUP(E3253,'FILIAIS PETZ'!A:Q,17,0)</f>
        <v>CO-2</v>
      </c>
      <c r="AF3253" s="20" t="str">
        <f>VLOOKUP(E3253,'FILIAIS PETZ'!A:Q,3,0)</f>
        <v>FELICIO</v>
      </c>
      <c r="AG3253" s="20" t="str">
        <f>VLOOKUP(E3253,'FILIAIS PETZ'!A:Q,2,0)</f>
        <v>R3</v>
      </c>
      <c r="AH3253" s="75">
        <v>1400</v>
      </c>
      <c r="AI3253" s="16" t="s">
        <v>7896</v>
      </c>
      <c r="AJ3253" s="43" t="str">
        <f>VLOOKUP(E3253,'FILIAIS PETZ'!$A$2:$K$2000,11,0)</f>
        <v>18.328.118/0242-02</v>
      </c>
      <c r="AK3253" s="44" t="str">
        <f t="shared" si="220"/>
        <v>18.328.118/0242-02</v>
      </c>
    </row>
    <row r="3254" spans="1:37" s="14" customFormat="1" ht="15" customHeight="1" thickBot="1" x14ac:dyDescent="0.25">
      <c r="A3254" s="9" t="str">
        <f t="shared" si="219"/>
        <v>PREVENTIVA</v>
      </c>
      <c r="B3254" s="18">
        <f>VLOOKUP(C3254,FORNECEDORES!D:E,2,0)</f>
        <v>7736</v>
      </c>
      <c r="C3254" s="19" t="str">
        <f>VLOOKUP(D3254,FORNECEDORES!A:D,4,0)</f>
        <v>27.385.816/0001-37</v>
      </c>
      <c r="D3254" s="13" t="s">
        <v>2591</v>
      </c>
      <c r="E3254" s="20" t="str">
        <f t="shared" si="218"/>
        <v>04 0033</v>
      </c>
      <c r="F3254" s="28" t="s">
        <v>4933</v>
      </c>
      <c r="G3254" s="21" t="str">
        <f>VLOOKUP(E3254,'FILIAIS PETZ'!A:E,5,0)</f>
        <v>PETZ PARQUE FLAMBOYANT</v>
      </c>
      <c r="H3254" s="20" t="str">
        <f>VLOOKUP(E3254,'FILIAIS PETZ'!A:D,4,0)</f>
        <v>FBYT-GO</v>
      </c>
      <c r="I3254" s="54">
        <v>45444</v>
      </c>
      <c r="J3254" s="9" t="s">
        <v>4980</v>
      </c>
      <c r="K3254" s="9" t="s">
        <v>5858</v>
      </c>
      <c r="L3254" s="83" t="s">
        <v>8571</v>
      </c>
      <c r="M3254" s="85">
        <v>45474</v>
      </c>
      <c r="N3254" s="85">
        <v>45504</v>
      </c>
      <c r="O3254" s="85">
        <v>45481</v>
      </c>
      <c r="P3254" s="64" t="s">
        <v>4998</v>
      </c>
      <c r="Q3254" s="10">
        <v>3</v>
      </c>
      <c r="R3254" s="64" t="s">
        <v>4991</v>
      </c>
      <c r="S3254" s="58" t="s">
        <v>4983</v>
      </c>
      <c r="T3254" s="58" t="s">
        <v>32</v>
      </c>
      <c r="U3254" s="58">
        <v>11002</v>
      </c>
      <c r="V3254" s="58">
        <v>11002</v>
      </c>
      <c r="W3254" s="58"/>
      <c r="X3254" s="10" t="s">
        <v>4992</v>
      </c>
      <c r="Y3254" s="10" t="s">
        <v>4980</v>
      </c>
      <c r="Z3254" s="10" t="s">
        <v>4980</v>
      </c>
      <c r="AA3254" s="10" t="s">
        <v>4992</v>
      </c>
      <c r="AB3254" s="10" t="s">
        <v>5066</v>
      </c>
      <c r="AC3254" s="9" t="s">
        <v>4999</v>
      </c>
      <c r="AD3254" s="29"/>
      <c r="AE3254" s="20" t="str">
        <f>VLOOKUP(E3254,'FILIAIS PETZ'!A:Q,17,0)</f>
        <v>CO-2</v>
      </c>
      <c r="AF3254" s="20" t="str">
        <f>VLOOKUP(E3254,'FILIAIS PETZ'!A:Q,3,0)</f>
        <v>FELICIO</v>
      </c>
      <c r="AG3254" s="20" t="str">
        <f>VLOOKUP(E3254,'FILIAIS PETZ'!A:Q,2,0)</f>
        <v>R3</v>
      </c>
      <c r="AH3254" s="75">
        <v>1800</v>
      </c>
      <c r="AI3254" s="16" t="s">
        <v>7897</v>
      </c>
      <c r="AJ3254" s="43">
        <f>VLOOKUP(E3254,'FILIAIS PETZ'!$A$2:$K$2000,11,0)</f>
        <v>18328118003477</v>
      </c>
      <c r="AK3254" s="44">
        <f t="shared" si="220"/>
        <v>18328118003477</v>
      </c>
    </row>
    <row r="3255" spans="1:37" s="14" customFormat="1" ht="15" customHeight="1" thickBot="1" x14ac:dyDescent="0.25">
      <c r="A3255" s="9" t="str">
        <f t="shared" si="219"/>
        <v>PREVENTIVA</v>
      </c>
      <c r="B3255" s="18">
        <f>VLOOKUP(C3255,FORNECEDORES!D:E,2,0)</f>
        <v>7736</v>
      </c>
      <c r="C3255" s="19" t="str">
        <f>VLOOKUP(D3255,FORNECEDORES!A:D,4,0)</f>
        <v>27.385.816/0001-37</v>
      </c>
      <c r="D3255" s="13" t="s">
        <v>2591</v>
      </c>
      <c r="E3255" s="20" t="str">
        <f t="shared" si="218"/>
        <v>04 0033</v>
      </c>
      <c r="F3255" s="28" t="s">
        <v>4933</v>
      </c>
      <c r="G3255" s="21" t="str">
        <f>VLOOKUP(E3255,'FILIAIS PETZ'!A:E,5,0)</f>
        <v>PETZ PARQUE FLAMBOYANT</v>
      </c>
      <c r="H3255" s="20" t="str">
        <f>VLOOKUP(E3255,'FILIAIS PETZ'!A:D,4,0)</f>
        <v>FBYT-GO</v>
      </c>
      <c r="I3255" s="54">
        <v>45444</v>
      </c>
      <c r="J3255" s="9" t="s">
        <v>4980</v>
      </c>
      <c r="K3255" s="9" t="s">
        <v>5858</v>
      </c>
      <c r="L3255" s="83" t="s">
        <v>8572</v>
      </c>
      <c r="M3255" s="85">
        <v>45474</v>
      </c>
      <c r="N3255" s="85">
        <v>45504</v>
      </c>
      <c r="O3255" s="85">
        <v>45481</v>
      </c>
      <c r="P3255" s="64" t="s">
        <v>4998</v>
      </c>
      <c r="Q3255" s="10">
        <v>3</v>
      </c>
      <c r="R3255" s="64" t="s">
        <v>4991</v>
      </c>
      <c r="S3255" s="58" t="s">
        <v>4983</v>
      </c>
      <c r="T3255" s="58" t="s">
        <v>32</v>
      </c>
      <c r="U3255" s="58">
        <v>11002</v>
      </c>
      <c r="V3255" s="58">
        <v>11002</v>
      </c>
      <c r="W3255" s="58" t="s">
        <v>5019</v>
      </c>
      <c r="X3255" s="10" t="s">
        <v>4985</v>
      </c>
      <c r="Y3255" s="10" t="s">
        <v>4980</v>
      </c>
      <c r="Z3255" s="10" t="s">
        <v>4980</v>
      </c>
      <c r="AA3255" s="10" t="s">
        <v>4989</v>
      </c>
      <c r="AB3255" s="10" t="s">
        <v>5066</v>
      </c>
      <c r="AC3255" s="9" t="s">
        <v>4999</v>
      </c>
      <c r="AD3255" s="29"/>
      <c r="AE3255" s="20" t="str">
        <f>VLOOKUP(E3255,'FILIAIS PETZ'!A:Q,17,0)</f>
        <v>CO-2</v>
      </c>
      <c r="AF3255" s="20" t="str">
        <f>VLOOKUP(E3255,'FILIAIS PETZ'!A:Q,3,0)</f>
        <v>FELICIO</v>
      </c>
      <c r="AG3255" s="20" t="str">
        <f>VLOOKUP(E3255,'FILIAIS PETZ'!A:Q,2,0)</f>
        <v>R3</v>
      </c>
      <c r="AH3255" s="75">
        <v>1400</v>
      </c>
      <c r="AI3255" s="16" t="s">
        <v>7896</v>
      </c>
      <c r="AJ3255" s="43">
        <f>VLOOKUP(E3255,'FILIAIS PETZ'!$A$2:$K$2000,11,0)</f>
        <v>18328118003477</v>
      </c>
      <c r="AK3255" s="44">
        <f t="shared" si="220"/>
        <v>18328118003477</v>
      </c>
    </row>
    <row r="3256" spans="1:37" s="14" customFormat="1" ht="15" customHeight="1" thickBot="1" x14ac:dyDescent="0.25">
      <c r="A3256" s="9" t="str">
        <f t="shared" si="219"/>
        <v>PREVENTIVA</v>
      </c>
      <c r="B3256" s="18">
        <f>VLOOKUP(C3256,FORNECEDORES!D:E,2,0)</f>
        <v>7736</v>
      </c>
      <c r="C3256" s="19" t="str">
        <f>VLOOKUP(D3256,FORNECEDORES!A:D,4,0)</f>
        <v>27.385.816/0001-37</v>
      </c>
      <c r="D3256" s="13" t="s">
        <v>2591</v>
      </c>
      <c r="E3256" s="20" t="str">
        <f t="shared" si="218"/>
        <v>04 0029</v>
      </c>
      <c r="F3256" s="28" t="s">
        <v>4965</v>
      </c>
      <c r="G3256" s="21" t="str">
        <f>VLOOKUP(E3256,'FILIAIS PETZ'!A:E,5,0)</f>
        <v>PETZ PASSEIO DAS AGUAS</v>
      </c>
      <c r="H3256" s="20" t="str">
        <f>VLOOKUP(E3256,'FILIAIS PETZ'!A:D,4,0)</f>
        <v>PSAG-GO</v>
      </c>
      <c r="I3256" s="54">
        <v>45444</v>
      </c>
      <c r="J3256" s="9" t="s">
        <v>4980</v>
      </c>
      <c r="K3256" s="9" t="s">
        <v>5858</v>
      </c>
      <c r="L3256" s="83" t="s">
        <v>8587</v>
      </c>
      <c r="M3256" s="85">
        <v>45474</v>
      </c>
      <c r="N3256" s="85">
        <v>45504</v>
      </c>
      <c r="O3256" s="85">
        <v>45481</v>
      </c>
      <c r="P3256" s="64" t="s">
        <v>4998</v>
      </c>
      <c r="Q3256" s="10">
        <v>3</v>
      </c>
      <c r="R3256" s="64" t="s">
        <v>4991</v>
      </c>
      <c r="S3256" s="58" t="s">
        <v>4983</v>
      </c>
      <c r="T3256" s="58" t="s">
        <v>32</v>
      </c>
      <c r="U3256" s="58">
        <v>11002</v>
      </c>
      <c r="V3256" s="58">
        <v>11002</v>
      </c>
      <c r="W3256" s="58"/>
      <c r="X3256" s="10" t="s">
        <v>4992</v>
      </c>
      <c r="Y3256" s="10" t="s">
        <v>4980</v>
      </c>
      <c r="Z3256" s="10" t="s">
        <v>4980</v>
      </c>
      <c r="AA3256" s="10" t="s">
        <v>4992</v>
      </c>
      <c r="AB3256" s="10" t="s">
        <v>5066</v>
      </c>
      <c r="AC3256" s="9" t="s">
        <v>4999</v>
      </c>
      <c r="AD3256" s="29"/>
      <c r="AE3256" s="20" t="str">
        <f>VLOOKUP(E3256,'FILIAIS PETZ'!A:Q,17,0)</f>
        <v>CO-2</v>
      </c>
      <c r="AF3256" s="20" t="str">
        <f>VLOOKUP(E3256,'FILIAIS PETZ'!A:Q,3,0)</f>
        <v>FELICIO</v>
      </c>
      <c r="AG3256" s="20" t="str">
        <f>VLOOKUP(E3256,'FILIAIS PETZ'!A:Q,2,0)</f>
        <v>R3</v>
      </c>
      <c r="AH3256" s="75">
        <v>1500</v>
      </c>
      <c r="AI3256" s="16" t="s">
        <v>7897</v>
      </c>
      <c r="AJ3256" s="43">
        <f>VLOOKUP(E3256,'FILIAIS PETZ'!$A$2:$K$2000,11,0)</f>
        <v>18328118002900</v>
      </c>
      <c r="AK3256" s="44">
        <f t="shared" si="220"/>
        <v>18328118002900</v>
      </c>
    </row>
    <row r="3257" spans="1:37" s="14" customFormat="1" ht="15" customHeight="1" thickBot="1" x14ac:dyDescent="0.25">
      <c r="A3257" s="9" t="str">
        <f t="shared" si="219"/>
        <v>PREVENTIVA</v>
      </c>
      <c r="B3257" s="18">
        <f>VLOOKUP(C3257,FORNECEDORES!D:E,2,0)</f>
        <v>7736</v>
      </c>
      <c r="C3257" s="19" t="str">
        <f>VLOOKUP(D3257,FORNECEDORES!A:D,4,0)</f>
        <v>27.385.816/0001-37</v>
      </c>
      <c r="D3257" s="13" t="s">
        <v>2591</v>
      </c>
      <c r="E3257" s="20" t="str">
        <f t="shared" si="218"/>
        <v>04 0029</v>
      </c>
      <c r="F3257" s="28" t="s">
        <v>4965</v>
      </c>
      <c r="G3257" s="21" t="str">
        <f>VLOOKUP(E3257,'FILIAIS PETZ'!A:E,5,0)</f>
        <v>PETZ PASSEIO DAS AGUAS</v>
      </c>
      <c r="H3257" s="20" t="str">
        <f>VLOOKUP(E3257,'FILIAIS PETZ'!A:D,4,0)</f>
        <v>PSAG-GO</v>
      </c>
      <c r="I3257" s="54">
        <v>45444</v>
      </c>
      <c r="J3257" s="9" t="s">
        <v>4980</v>
      </c>
      <c r="K3257" s="9" t="s">
        <v>5858</v>
      </c>
      <c r="L3257" s="83" t="s">
        <v>8588</v>
      </c>
      <c r="M3257" s="85">
        <v>45474</v>
      </c>
      <c r="N3257" s="85">
        <v>45504</v>
      </c>
      <c r="O3257" s="85">
        <v>45481</v>
      </c>
      <c r="P3257" s="64" t="s">
        <v>4998</v>
      </c>
      <c r="Q3257" s="10">
        <v>3</v>
      </c>
      <c r="R3257" s="64" t="s">
        <v>4991</v>
      </c>
      <c r="S3257" s="58" t="s">
        <v>4983</v>
      </c>
      <c r="T3257" s="58" t="s">
        <v>32</v>
      </c>
      <c r="U3257" s="58">
        <v>11002</v>
      </c>
      <c r="V3257" s="58">
        <v>11002</v>
      </c>
      <c r="W3257" s="58" t="s">
        <v>5019</v>
      </c>
      <c r="X3257" s="10" t="s">
        <v>4985</v>
      </c>
      <c r="Y3257" s="10" t="s">
        <v>4980</v>
      </c>
      <c r="Z3257" s="10" t="s">
        <v>4980</v>
      </c>
      <c r="AA3257" s="10" t="s">
        <v>4989</v>
      </c>
      <c r="AB3257" s="10" t="s">
        <v>5066</v>
      </c>
      <c r="AC3257" s="9" t="s">
        <v>4999</v>
      </c>
      <c r="AD3257" s="29"/>
      <c r="AE3257" s="20" t="str">
        <f>VLOOKUP(E3257,'FILIAIS PETZ'!A:Q,17,0)</f>
        <v>CO-2</v>
      </c>
      <c r="AF3257" s="20" t="str">
        <f>VLOOKUP(E3257,'FILIAIS PETZ'!A:Q,3,0)</f>
        <v>FELICIO</v>
      </c>
      <c r="AG3257" s="20" t="str">
        <f>VLOOKUP(E3257,'FILIAIS PETZ'!A:Q,2,0)</f>
        <v>R3</v>
      </c>
      <c r="AH3257" s="75">
        <v>1400</v>
      </c>
      <c r="AI3257" s="16" t="s">
        <v>7896</v>
      </c>
      <c r="AJ3257" s="43">
        <f>VLOOKUP(E3257,'FILIAIS PETZ'!$A$2:$K$2000,11,0)</f>
        <v>18328118002900</v>
      </c>
      <c r="AK3257" s="44">
        <f t="shared" si="220"/>
        <v>18328118002900</v>
      </c>
    </row>
    <row r="3258" spans="1:37" s="14" customFormat="1" ht="15" customHeight="1" thickBot="1" x14ac:dyDescent="0.25">
      <c r="A3258" s="9" t="str">
        <f t="shared" si="219"/>
        <v>PREVENTIVA</v>
      </c>
      <c r="B3258" s="18">
        <f>VLOOKUP(C3258,FORNECEDORES!D:E,2,0)</f>
        <v>741390</v>
      </c>
      <c r="C3258" s="19" t="str">
        <f>VLOOKUP(D3258,FORNECEDORES!A:D,4,0)</f>
        <v>53.327.206/0001-97</v>
      </c>
      <c r="D3258" s="13" t="s">
        <v>1785</v>
      </c>
      <c r="E3258" s="20" t="str">
        <f t="shared" si="218"/>
        <v>04 0061</v>
      </c>
      <c r="F3258" s="28" t="s">
        <v>4946</v>
      </c>
      <c r="G3258" s="21" t="str">
        <f>VLOOKUP(E3258,'FILIAIS PETZ'!A:E,5,0)</f>
        <v>PETZ PAMPULHA</v>
      </c>
      <c r="H3258" s="20" t="str">
        <f>VLOOKUP(E3258,'FILIAIS PETZ'!A:D,4,0)</f>
        <v>PAMP-MG</v>
      </c>
      <c r="I3258" s="54">
        <v>45444</v>
      </c>
      <c r="J3258" s="9" t="s">
        <v>4980</v>
      </c>
      <c r="K3258" s="9" t="s">
        <v>5858</v>
      </c>
      <c r="L3258" s="83" t="s">
        <v>8283</v>
      </c>
      <c r="M3258" s="85">
        <v>45457</v>
      </c>
      <c r="N3258" s="85">
        <v>45483</v>
      </c>
      <c r="O3258" s="85">
        <v>45463</v>
      </c>
      <c r="P3258" s="64" t="s">
        <v>4998</v>
      </c>
      <c r="Q3258" s="10">
        <v>3</v>
      </c>
      <c r="R3258" s="64" t="s">
        <v>4991</v>
      </c>
      <c r="S3258" s="58" t="s">
        <v>4983</v>
      </c>
      <c r="T3258" s="58" t="s">
        <v>32</v>
      </c>
      <c r="U3258" s="58">
        <v>11002</v>
      </c>
      <c r="V3258" s="58">
        <v>11002</v>
      </c>
      <c r="W3258" s="58"/>
      <c r="X3258" s="10" t="s">
        <v>4992</v>
      </c>
      <c r="Y3258" s="10" t="s">
        <v>4980</v>
      </c>
      <c r="Z3258" s="10" t="s">
        <v>4980</v>
      </c>
      <c r="AA3258" s="10" t="s">
        <v>4992</v>
      </c>
      <c r="AB3258" s="10" t="s">
        <v>5066</v>
      </c>
      <c r="AC3258" s="9" t="s">
        <v>4999</v>
      </c>
      <c r="AD3258" s="29"/>
      <c r="AE3258" s="20" t="str">
        <f>VLOOKUP(E3258,'FILIAIS PETZ'!A:Q,17,0)</f>
        <v>MG-1</v>
      </c>
      <c r="AF3258" s="20" t="str">
        <f>VLOOKUP(E3258,'FILIAIS PETZ'!A:Q,3,0)</f>
        <v>FELICIO</v>
      </c>
      <c r="AG3258" s="20" t="str">
        <f>VLOOKUP(E3258,'FILIAIS PETZ'!A:Q,2,0)</f>
        <v>R3</v>
      </c>
      <c r="AH3258" s="75">
        <v>910</v>
      </c>
      <c r="AI3258" s="16" t="s">
        <v>7897</v>
      </c>
      <c r="AJ3258" s="43">
        <f>VLOOKUP(E3258,'FILIAIS PETZ'!$A$2:$K$2000,11,0)</f>
        <v>18328118006069</v>
      </c>
      <c r="AK3258" s="44">
        <f t="shared" si="220"/>
        <v>18328118006069</v>
      </c>
    </row>
    <row r="3259" spans="1:37" s="14" customFormat="1" ht="15" customHeight="1" thickBot="1" x14ac:dyDescent="0.25">
      <c r="A3259" s="9" t="str">
        <f t="shared" si="219"/>
        <v>PREVENTIVA</v>
      </c>
      <c r="B3259" s="18">
        <f>VLOOKUP(C3259,FORNECEDORES!D:E,2,0)</f>
        <v>7736</v>
      </c>
      <c r="C3259" s="19" t="str">
        <f>VLOOKUP(D3259,FORNECEDORES!A:D,4,0)</f>
        <v>27.385.816/0001-37</v>
      </c>
      <c r="D3259" s="13" t="s">
        <v>2591</v>
      </c>
      <c r="E3259" s="20" t="str">
        <f t="shared" si="218"/>
        <v>04 0077</v>
      </c>
      <c r="F3259" s="28" t="s">
        <v>4954</v>
      </c>
      <c r="G3259" s="21" t="str">
        <f>VLOOKUP(E3259,'FILIAIS PETZ'!A:E,5,0)</f>
        <v>PETZ GOIANIA (SETOR BUENO)</v>
      </c>
      <c r="H3259" s="20" t="str">
        <f>VLOOKUP(E3259,'FILIAIS PETZ'!A:D,4,0)</f>
        <v>BT63-GO</v>
      </c>
      <c r="I3259" s="54">
        <v>45444</v>
      </c>
      <c r="J3259" s="9" t="s">
        <v>4980</v>
      </c>
      <c r="K3259" s="9" t="s">
        <v>5858</v>
      </c>
      <c r="L3259" s="83" t="s">
        <v>8560</v>
      </c>
      <c r="M3259" s="85">
        <v>45474</v>
      </c>
      <c r="N3259" s="85">
        <v>45504</v>
      </c>
      <c r="O3259" s="85">
        <v>45481</v>
      </c>
      <c r="P3259" s="64" t="s">
        <v>4998</v>
      </c>
      <c r="Q3259" s="10">
        <v>3</v>
      </c>
      <c r="R3259" s="64" t="s">
        <v>4991</v>
      </c>
      <c r="S3259" s="58" t="s">
        <v>4983</v>
      </c>
      <c r="T3259" s="58" t="s">
        <v>32</v>
      </c>
      <c r="U3259" s="58">
        <v>11002</v>
      </c>
      <c r="V3259" s="58">
        <v>11002</v>
      </c>
      <c r="W3259" s="58"/>
      <c r="X3259" s="10" t="s">
        <v>4992</v>
      </c>
      <c r="Y3259" s="10" t="s">
        <v>4980</v>
      </c>
      <c r="Z3259" s="10" t="s">
        <v>4980</v>
      </c>
      <c r="AA3259" s="10" t="s">
        <v>4992</v>
      </c>
      <c r="AB3259" s="10" t="s">
        <v>5066</v>
      </c>
      <c r="AC3259" s="9" t="s">
        <v>4999</v>
      </c>
      <c r="AD3259" s="29"/>
      <c r="AE3259" s="20" t="str">
        <f>VLOOKUP(E3259,'FILIAIS PETZ'!A:Q,17,0)</f>
        <v>CO-2</v>
      </c>
      <c r="AF3259" s="20" t="str">
        <f>VLOOKUP(E3259,'FILIAIS PETZ'!A:Q,3,0)</f>
        <v>FELICIO</v>
      </c>
      <c r="AG3259" s="20" t="str">
        <f>VLOOKUP(E3259,'FILIAIS PETZ'!A:Q,2,0)</f>
        <v>R3</v>
      </c>
      <c r="AH3259" s="75">
        <v>2200</v>
      </c>
      <c r="AI3259" s="16" t="s">
        <v>7897</v>
      </c>
      <c r="AJ3259" s="43">
        <f>VLOOKUP(E3259,'FILIAIS PETZ'!$A$2:$K$2000,11,0)</f>
        <v>18328118007545</v>
      </c>
      <c r="AK3259" s="44">
        <f t="shared" si="220"/>
        <v>18328118007545</v>
      </c>
    </row>
    <row r="3260" spans="1:37" s="14" customFormat="1" ht="15" customHeight="1" thickBot="1" x14ac:dyDescent="0.25">
      <c r="A3260" s="9" t="str">
        <f t="shared" si="219"/>
        <v>PREVENTIVA</v>
      </c>
      <c r="B3260" s="18">
        <f>VLOOKUP(C3260,FORNECEDORES!D:E,2,0)</f>
        <v>7736</v>
      </c>
      <c r="C3260" s="19" t="str">
        <f>VLOOKUP(D3260,FORNECEDORES!A:D,4,0)</f>
        <v>27.385.816/0001-37</v>
      </c>
      <c r="D3260" s="13" t="s">
        <v>2591</v>
      </c>
      <c r="E3260" s="20" t="str">
        <f t="shared" si="218"/>
        <v>04 0077</v>
      </c>
      <c r="F3260" s="28" t="s">
        <v>4954</v>
      </c>
      <c r="G3260" s="21" t="str">
        <f>VLOOKUP(E3260,'FILIAIS PETZ'!A:E,5,0)</f>
        <v>PETZ GOIANIA (SETOR BUENO)</v>
      </c>
      <c r="H3260" s="20" t="str">
        <f>VLOOKUP(E3260,'FILIAIS PETZ'!A:D,4,0)</f>
        <v>BT63-GO</v>
      </c>
      <c r="I3260" s="54">
        <v>45444</v>
      </c>
      <c r="J3260" s="9" t="s">
        <v>4980</v>
      </c>
      <c r="K3260" s="9" t="s">
        <v>5858</v>
      </c>
      <c r="L3260" s="83" t="s">
        <v>8561</v>
      </c>
      <c r="M3260" s="85">
        <v>45474</v>
      </c>
      <c r="N3260" s="85">
        <v>45504</v>
      </c>
      <c r="O3260" s="85">
        <v>45481</v>
      </c>
      <c r="P3260" s="64" t="s">
        <v>4998</v>
      </c>
      <c r="Q3260" s="10">
        <v>3</v>
      </c>
      <c r="R3260" s="64" t="s">
        <v>4991</v>
      </c>
      <c r="S3260" s="58" t="s">
        <v>4983</v>
      </c>
      <c r="T3260" s="58" t="s">
        <v>32</v>
      </c>
      <c r="U3260" s="58">
        <v>11002</v>
      </c>
      <c r="V3260" s="58">
        <v>11002</v>
      </c>
      <c r="W3260" s="58" t="s">
        <v>5019</v>
      </c>
      <c r="X3260" s="10" t="s">
        <v>4985</v>
      </c>
      <c r="Y3260" s="10" t="s">
        <v>4980</v>
      </c>
      <c r="Z3260" s="10" t="s">
        <v>4980</v>
      </c>
      <c r="AA3260" s="10" t="s">
        <v>4989</v>
      </c>
      <c r="AB3260" s="10" t="s">
        <v>5066</v>
      </c>
      <c r="AC3260" s="9" t="s">
        <v>4999</v>
      </c>
      <c r="AD3260" s="29"/>
      <c r="AE3260" s="20" t="str">
        <f>VLOOKUP(E3260,'FILIAIS PETZ'!A:Q,17,0)</f>
        <v>CO-2</v>
      </c>
      <c r="AF3260" s="20" t="str">
        <f>VLOOKUP(E3260,'FILIAIS PETZ'!A:Q,3,0)</f>
        <v>FELICIO</v>
      </c>
      <c r="AG3260" s="20" t="str">
        <f>VLOOKUP(E3260,'FILIAIS PETZ'!A:Q,2,0)</f>
        <v>R3</v>
      </c>
      <c r="AH3260" s="75">
        <v>1600</v>
      </c>
      <c r="AI3260" s="16" t="s">
        <v>7896</v>
      </c>
      <c r="AJ3260" s="43">
        <f>VLOOKUP(E3260,'FILIAIS PETZ'!$A$2:$K$2000,11,0)</f>
        <v>18328118007545</v>
      </c>
      <c r="AK3260" s="44">
        <f t="shared" si="220"/>
        <v>18328118007545</v>
      </c>
    </row>
    <row r="3261" spans="1:37" s="14" customFormat="1" ht="15" customHeight="1" thickBot="1" x14ac:dyDescent="0.25">
      <c r="A3261" s="9" t="str">
        <f t="shared" si="219"/>
        <v>PREVENTIVA</v>
      </c>
      <c r="B3261" s="18">
        <f>VLOOKUP(C3261,FORNECEDORES!D:E,2,0)</f>
        <v>7736</v>
      </c>
      <c r="C3261" s="19" t="str">
        <f>VLOOKUP(D3261,FORNECEDORES!A:D,4,0)</f>
        <v>27.385.816/0001-37</v>
      </c>
      <c r="D3261" s="13" t="s">
        <v>2591</v>
      </c>
      <c r="E3261" s="20" t="str">
        <f t="shared" si="218"/>
        <v>04 0153</v>
      </c>
      <c r="F3261" s="28" t="s">
        <v>4966</v>
      </c>
      <c r="G3261" s="21" t="str">
        <f>VLOOKUP(E3261,'FILIAIS PETZ'!A:E,5,0)</f>
        <v>PETZ TAGUATINGA</v>
      </c>
      <c r="H3261" s="20" t="str">
        <f>VLOOKUP(E3261,'FILIAIS PETZ'!A:D,4,0)</f>
        <v>TGTG-DF</v>
      </c>
      <c r="I3261" s="54">
        <v>45444</v>
      </c>
      <c r="J3261" s="9" t="s">
        <v>4980</v>
      </c>
      <c r="K3261" s="9" t="s">
        <v>5858</v>
      </c>
      <c r="L3261" s="83" t="s">
        <v>8593</v>
      </c>
      <c r="M3261" s="85">
        <v>45474</v>
      </c>
      <c r="N3261" s="85">
        <v>45504</v>
      </c>
      <c r="O3261" s="85">
        <v>45481</v>
      </c>
      <c r="P3261" s="64" t="s">
        <v>4998</v>
      </c>
      <c r="Q3261" s="10">
        <v>3</v>
      </c>
      <c r="R3261" s="64" t="s">
        <v>4991</v>
      </c>
      <c r="S3261" s="58" t="s">
        <v>4983</v>
      </c>
      <c r="T3261" s="58" t="s">
        <v>32</v>
      </c>
      <c r="U3261" s="58">
        <v>11002</v>
      </c>
      <c r="V3261" s="58">
        <v>11002</v>
      </c>
      <c r="W3261" s="58"/>
      <c r="X3261" s="10" t="s">
        <v>4992</v>
      </c>
      <c r="Y3261" s="10" t="s">
        <v>4980</v>
      </c>
      <c r="Z3261" s="10" t="s">
        <v>4980</v>
      </c>
      <c r="AA3261" s="10" t="s">
        <v>4992</v>
      </c>
      <c r="AB3261" s="10" t="s">
        <v>5066</v>
      </c>
      <c r="AC3261" s="9" t="s">
        <v>4999</v>
      </c>
      <c r="AD3261" s="29"/>
      <c r="AE3261" s="20" t="str">
        <f>VLOOKUP(E3261,'FILIAIS PETZ'!A:Q,17,0)</f>
        <v>CO-1</v>
      </c>
      <c r="AF3261" s="20" t="str">
        <f>VLOOKUP(E3261,'FILIAIS PETZ'!A:Q,3,0)</f>
        <v>FELICIO</v>
      </c>
      <c r="AG3261" s="20" t="str">
        <f>VLOOKUP(E3261,'FILIAIS PETZ'!A:Q,2,0)</f>
        <v>R3</v>
      </c>
      <c r="AH3261" s="75">
        <v>1800</v>
      </c>
      <c r="AI3261" s="16" t="s">
        <v>7897</v>
      </c>
      <c r="AJ3261" s="43">
        <f>VLOOKUP(E3261,'FILIAIS PETZ'!$A$2:$K$2000,11,0)</f>
        <v>18328118014916</v>
      </c>
      <c r="AK3261" s="44">
        <f t="shared" si="220"/>
        <v>18328118014916</v>
      </c>
    </row>
    <row r="3262" spans="1:37" s="14" customFormat="1" ht="15" customHeight="1" thickBot="1" x14ac:dyDescent="0.25">
      <c r="A3262" s="9" t="str">
        <f t="shared" si="219"/>
        <v>PREVENTIVA</v>
      </c>
      <c r="B3262" s="18">
        <f>VLOOKUP(C3262,FORNECEDORES!D:E,2,0)</f>
        <v>7736</v>
      </c>
      <c r="C3262" s="19" t="str">
        <f>VLOOKUP(D3262,FORNECEDORES!A:D,4,0)</f>
        <v>27.385.816/0001-37</v>
      </c>
      <c r="D3262" s="13" t="s">
        <v>2591</v>
      </c>
      <c r="E3262" s="20" t="str">
        <f t="shared" si="218"/>
        <v>04 0153</v>
      </c>
      <c r="F3262" s="28" t="s">
        <v>4966</v>
      </c>
      <c r="G3262" s="21" t="str">
        <f>VLOOKUP(E3262,'FILIAIS PETZ'!A:E,5,0)</f>
        <v>PETZ TAGUATINGA</v>
      </c>
      <c r="H3262" s="20" t="str">
        <f>VLOOKUP(E3262,'FILIAIS PETZ'!A:D,4,0)</f>
        <v>TGTG-DF</v>
      </c>
      <c r="I3262" s="54">
        <v>45444</v>
      </c>
      <c r="J3262" s="9" t="s">
        <v>4980</v>
      </c>
      <c r="K3262" s="9" t="s">
        <v>5858</v>
      </c>
      <c r="L3262" s="83" t="s">
        <v>8594</v>
      </c>
      <c r="M3262" s="85">
        <v>45474</v>
      </c>
      <c r="N3262" s="85">
        <v>45504</v>
      </c>
      <c r="O3262" s="85">
        <v>45481</v>
      </c>
      <c r="P3262" s="64" t="s">
        <v>4998</v>
      </c>
      <c r="Q3262" s="10">
        <v>3</v>
      </c>
      <c r="R3262" s="64" t="s">
        <v>4991</v>
      </c>
      <c r="S3262" s="58" t="s">
        <v>4983</v>
      </c>
      <c r="T3262" s="58" t="s">
        <v>32</v>
      </c>
      <c r="U3262" s="58">
        <v>11002</v>
      </c>
      <c r="V3262" s="58">
        <v>11002</v>
      </c>
      <c r="W3262" s="58"/>
      <c r="X3262" s="10" t="s">
        <v>4985</v>
      </c>
      <c r="Y3262" s="10" t="s">
        <v>4980</v>
      </c>
      <c r="Z3262" s="10" t="s">
        <v>4980</v>
      </c>
      <c r="AA3262" s="10" t="s">
        <v>4989</v>
      </c>
      <c r="AB3262" s="10" t="s">
        <v>5066</v>
      </c>
      <c r="AC3262" s="9" t="s">
        <v>4999</v>
      </c>
      <c r="AD3262" s="29"/>
      <c r="AE3262" s="20" t="str">
        <f>VLOOKUP(E3262,'FILIAIS PETZ'!A:Q,17,0)</f>
        <v>CO-1</v>
      </c>
      <c r="AF3262" s="20" t="str">
        <f>VLOOKUP(E3262,'FILIAIS PETZ'!A:Q,3,0)</f>
        <v>FELICIO</v>
      </c>
      <c r="AG3262" s="20" t="str">
        <f>VLOOKUP(E3262,'FILIAIS PETZ'!A:Q,2,0)</f>
        <v>R3</v>
      </c>
      <c r="AH3262" s="75">
        <v>1400</v>
      </c>
      <c r="AI3262" s="16" t="s">
        <v>7896</v>
      </c>
      <c r="AJ3262" s="43">
        <f>VLOOKUP(E3262,'FILIAIS PETZ'!$A$2:$K$2000,11,0)</f>
        <v>18328118014916</v>
      </c>
      <c r="AK3262" s="44">
        <f t="shared" si="220"/>
        <v>18328118014916</v>
      </c>
    </row>
    <row r="3263" spans="1:37" s="14" customFormat="1" ht="15" customHeight="1" thickBot="1" x14ac:dyDescent="0.25">
      <c r="A3263" s="9" t="str">
        <f t="shared" si="219"/>
        <v>PREVENTIVA</v>
      </c>
      <c r="B3263" s="18">
        <f>VLOOKUP(C3263,FORNECEDORES!D:E,2,0)</f>
        <v>7736</v>
      </c>
      <c r="C3263" s="19" t="str">
        <f>VLOOKUP(D3263,FORNECEDORES!A:D,4,0)</f>
        <v>27.385.816/0001-37</v>
      </c>
      <c r="D3263" s="13" t="s">
        <v>2591</v>
      </c>
      <c r="E3263" s="20" t="str">
        <f t="shared" si="218"/>
        <v>04 0198</v>
      </c>
      <c r="F3263" s="28" t="s">
        <v>4967</v>
      </c>
      <c r="G3263" s="21" t="str">
        <f>VLOOKUP(E3263,'FILIAIS PETZ'!A:E,5,0)</f>
        <v>PETZ SHOPPING SUL VALPARAISO</v>
      </c>
      <c r="H3263" s="20" t="str">
        <f>VLOOKUP(E3263,'FILIAIS PETZ'!A:D,4,0)</f>
        <v>VALP-GO</v>
      </c>
      <c r="I3263" s="54">
        <v>45444</v>
      </c>
      <c r="J3263" s="9" t="s">
        <v>4980</v>
      </c>
      <c r="K3263" s="9" t="s">
        <v>5858</v>
      </c>
      <c r="L3263" s="83" t="s">
        <v>8595</v>
      </c>
      <c r="M3263" s="85">
        <v>45474</v>
      </c>
      <c r="N3263" s="85">
        <v>45504</v>
      </c>
      <c r="O3263" s="85">
        <v>45481</v>
      </c>
      <c r="P3263" s="64" t="s">
        <v>4998</v>
      </c>
      <c r="Q3263" s="10">
        <v>3</v>
      </c>
      <c r="R3263" s="64" t="s">
        <v>4991</v>
      </c>
      <c r="S3263" s="58" t="s">
        <v>4983</v>
      </c>
      <c r="T3263" s="58" t="s">
        <v>32</v>
      </c>
      <c r="U3263" s="58">
        <v>11002</v>
      </c>
      <c r="V3263" s="58">
        <v>11002</v>
      </c>
      <c r="W3263" s="58"/>
      <c r="X3263" s="10" t="s">
        <v>4992</v>
      </c>
      <c r="Y3263" s="10" t="s">
        <v>4980</v>
      </c>
      <c r="Z3263" s="10" t="s">
        <v>4980</v>
      </c>
      <c r="AA3263" s="10" t="s">
        <v>4992</v>
      </c>
      <c r="AB3263" s="10" t="s">
        <v>5066</v>
      </c>
      <c r="AC3263" s="9" t="s">
        <v>4999</v>
      </c>
      <c r="AD3263" s="29"/>
      <c r="AE3263" s="20" t="str">
        <f>VLOOKUP(E3263,'FILIAIS PETZ'!A:Q,17,0)</f>
        <v>CO-1</v>
      </c>
      <c r="AF3263" s="20" t="str">
        <f>VLOOKUP(E3263,'FILIAIS PETZ'!A:Q,3,0)</f>
        <v>FELICIO</v>
      </c>
      <c r="AG3263" s="20" t="str">
        <f>VLOOKUP(E3263,'FILIAIS PETZ'!A:Q,2,0)</f>
        <v>R3</v>
      </c>
      <c r="AH3263" s="75">
        <v>1800</v>
      </c>
      <c r="AI3263" s="16" t="s">
        <v>7897</v>
      </c>
      <c r="AJ3263" s="43">
        <f>VLOOKUP(E3263,'FILIAIS PETZ'!$A$2:$K$2000,11,0)</f>
        <v>18328118019390</v>
      </c>
      <c r="AK3263" s="44">
        <f t="shared" si="220"/>
        <v>18328118019390</v>
      </c>
    </row>
    <row r="3264" spans="1:37" s="14" customFormat="1" ht="15" customHeight="1" thickBot="1" x14ac:dyDescent="0.25">
      <c r="A3264" s="9" t="str">
        <f t="shared" si="219"/>
        <v>PREVENTIVA</v>
      </c>
      <c r="B3264" s="18">
        <f>VLOOKUP(C3264,FORNECEDORES!D:E,2,0)</f>
        <v>7736</v>
      </c>
      <c r="C3264" s="19" t="str">
        <f>VLOOKUP(D3264,FORNECEDORES!A:D,4,0)</f>
        <v>27.385.816/0001-37</v>
      </c>
      <c r="D3264" s="13" t="s">
        <v>2591</v>
      </c>
      <c r="E3264" s="20" t="str">
        <f t="shared" si="218"/>
        <v>04 0198</v>
      </c>
      <c r="F3264" s="28" t="s">
        <v>4967</v>
      </c>
      <c r="G3264" s="21" t="str">
        <f>VLOOKUP(E3264,'FILIAIS PETZ'!A:E,5,0)</f>
        <v>PETZ SHOPPING SUL VALPARAISO</v>
      </c>
      <c r="H3264" s="20" t="str">
        <f>VLOOKUP(E3264,'FILIAIS PETZ'!A:D,4,0)</f>
        <v>VALP-GO</v>
      </c>
      <c r="I3264" s="54">
        <v>45444</v>
      </c>
      <c r="J3264" s="9" t="s">
        <v>4980</v>
      </c>
      <c r="K3264" s="9" t="s">
        <v>5858</v>
      </c>
      <c r="L3264" s="83" t="s">
        <v>8596</v>
      </c>
      <c r="M3264" s="85">
        <v>45474</v>
      </c>
      <c r="N3264" s="85">
        <v>45504</v>
      </c>
      <c r="O3264" s="85">
        <v>45481</v>
      </c>
      <c r="P3264" s="64" t="s">
        <v>4998</v>
      </c>
      <c r="Q3264" s="10">
        <v>3</v>
      </c>
      <c r="R3264" s="64" t="s">
        <v>4991</v>
      </c>
      <c r="S3264" s="58" t="s">
        <v>4983</v>
      </c>
      <c r="T3264" s="58" t="s">
        <v>32</v>
      </c>
      <c r="U3264" s="58">
        <v>11002</v>
      </c>
      <c r="V3264" s="58">
        <v>11002</v>
      </c>
      <c r="W3264" s="58" t="s">
        <v>5019</v>
      </c>
      <c r="X3264" s="10" t="s">
        <v>4985</v>
      </c>
      <c r="Y3264" s="10" t="s">
        <v>4980</v>
      </c>
      <c r="Z3264" s="10" t="s">
        <v>4980</v>
      </c>
      <c r="AA3264" s="10" t="s">
        <v>4989</v>
      </c>
      <c r="AB3264" s="10" t="s">
        <v>5066</v>
      </c>
      <c r="AC3264" s="9" t="s">
        <v>4999</v>
      </c>
      <c r="AD3264" s="29"/>
      <c r="AE3264" s="20" t="str">
        <f>VLOOKUP(E3264,'FILIAIS PETZ'!A:Q,17,0)</f>
        <v>CO-1</v>
      </c>
      <c r="AF3264" s="20" t="str">
        <f>VLOOKUP(E3264,'FILIAIS PETZ'!A:Q,3,0)</f>
        <v>FELICIO</v>
      </c>
      <c r="AG3264" s="20" t="str">
        <f>VLOOKUP(E3264,'FILIAIS PETZ'!A:Q,2,0)</f>
        <v>R3</v>
      </c>
      <c r="AH3264" s="75">
        <v>700</v>
      </c>
      <c r="AI3264" s="16" t="s">
        <v>7896</v>
      </c>
      <c r="AJ3264" s="43">
        <f>VLOOKUP(E3264,'FILIAIS PETZ'!$A$2:$K$2000,11,0)</f>
        <v>18328118019390</v>
      </c>
      <c r="AK3264" s="44">
        <f t="shared" si="220"/>
        <v>18328118019390</v>
      </c>
    </row>
    <row r="3265" spans="1:37" s="14" customFormat="1" ht="15" customHeight="1" thickBot="1" x14ac:dyDescent="0.25">
      <c r="A3265" s="9" t="str">
        <f t="shared" si="219"/>
        <v>PREVENTIVA</v>
      </c>
      <c r="B3265" s="18">
        <f>VLOOKUP(C3265,FORNECEDORES!D:E,2,0)</f>
        <v>638161</v>
      </c>
      <c r="C3265" s="19" t="str">
        <f>VLOOKUP(D3265,FORNECEDORES!A:D,4,0)</f>
        <v>29.739.737/0005-36</v>
      </c>
      <c r="D3265" s="13" t="s">
        <v>7606</v>
      </c>
      <c r="E3265" s="20" t="str">
        <f t="shared" si="218"/>
        <v>04 0185</v>
      </c>
      <c r="F3265" s="28" t="s">
        <v>4973</v>
      </c>
      <c r="G3265" s="21" t="str">
        <f>VLOOKUP(E3265,'FILIAIS PETZ'!A:E,5,0)</f>
        <v>PETZ AV CONTORNO (ANTIGOS DADOS DE SVLB/MG - PETZ SILVA LOBO)</v>
      </c>
      <c r="H3265" s="20" t="str">
        <f>VLOOKUP(E3265,'FILIAIS PETZ'!A:D,4,0)</f>
        <v>ACTN-MG</v>
      </c>
      <c r="I3265" s="54">
        <v>45444</v>
      </c>
      <c r="J3265" s="9" t="s">
        <v>4980</v>
      </c>
      <c r="K3265" s="9" t="s">
        <v>5858</v>
      </c>
      <c r="L3265" s="83" t="s">
        <v>8237</v>
      </c>
      <c r="M3265" s="85">
        <v>45446</v>
      </c>
      <c r="N3265" s="85">
        <v>45483</v>
      </c>
      <c r="O3265" s="85">
        <v>45461</v>
      </c>
      <c r="P3265" s="64" t="s">
        <v>4998</v>
      </c>
      <c r="Q3265" s="10">
        <v>3</v>
      </c>
      <c r="R3265" s="64" t="s">
        <v>4991</v>
      </c>
      <c r="S3265" s="58" t="s">
        <v>4983</v>
      </c>
      <c r="T3265" s="58" t="s">
        <v>32</v>
      </c>
      <c r="U3265" s="58">
        <v>11002</v>
      </c>
      <c r="V3265" s="58">
        <v>11002</v>
      </c>
      <c r="W3265" s="58"/>
      <c r="X3265" s="10" t="s">
        <v>5033</v>
      </c>
      <c r="Y3265" s="10" t="s">
        <v>4980</v>
      </c>
      <c r="Z3265" s="10" t="s">
        <v>4980</v>
      </c>
      <c r="AA3265" s="10" t="s">
        <v>5033</v>
      </c>
      <c r="AB3265" s="10" t="s">
        <v>5066</v>
      </c>
      <c r="AC3265" s="9" t="s">
        <v>4999</v>
      </c>
      <c r="AD3265" s="29"/>
      <c r="AE3265" s="20" t="str">
        <f>VLOOKUP(E3265,'FILIAIS PETZ'!A:Q,17,0)</f>
        <v>MG-1</v>
      </c>
      <c r="AF3265" s="20" t="str">
        <f>VLOOKUP(E3265,'FILIAIS PETZ'!A:Q,3,0)</f>
        <v>FELICIO</v>
      </c>
      <c r="AG3265" s="20" t="str">
        <f>VLOOKUP(E3265,'FILIAIS PETZ'!A:Q,2,0)</f>
        <v>R3</v>
      </c>
      <c r="AH3265" s="75">
        <v>370</v>
      </c>
      <c r="AI3265" s="16" t="s">
        <v>7898</v>
      </c>
      <c r="AJ3265" s="43">
        <f>VLOOKUP(E3265,'FILIAIS PETZ'!$A$2:$K$2000,11,0)</f>
        <v>18328118017931</v>
      </c>
      <c r="AK3265" s="44">
        <f t="shared" si="220"/>
        <v>18328118017931</v>
      </c>
    </row>
    <row r="3266" spans="1:37" s="14" customFormat="1" ht="15" customHeight="1" thickBot="1" x14ac:dyDescent="0.25">
      <c r="A3266" s="9" t="str">
        <f t="shared" si="219"/>
        <v>PREVENTIVA</v>
      </c>
      <c r="B3266" s="18">
        <f>VLOOKUP(C3266,FORNECEDORES!D:E,2,0)</f>
        <v>6620</v>
      </c>
      <c r="C3266" s="19" t="str">
        <f>VLOOKUP(D3266,FORNECEDORES!A:D,4,0)</f>
        <v>02.666.249/0001-66</v>
      </c>
      <c r="D3266" s="13" t="s">
        <v>1360</v>
      </c>
      <c r="E3266" s="20" t="str">
        <f t="shared" si="218"/>
        <v>04 0015</v>
      </c>
      <c r="F3266" s="28" t="s">
        <v>4971</v>
      </c>
      <c r="G3266" s="21" t="str">
        <f>VLOOKUP(E3266,'FILIAIS PETZ'!A:E,5,0)</f>
        <v>PETZ BRASILIA SIA</v>
      </c>
      <c r="H3266" s="20" t="str">
        <f>VLOOKUP(E3266,'FILIAIS PETZ'!A:D,4,0)</f>
        <v>BSIA-DF</v>
      </c>
      <c r="I3266" s="54">
        <v>45444</v>
      </c>
      <c r="J3266" s="9" t="s">
        <v>4980</v>
      </c>
      <c r="K3266" s="9" t="s">
        <v>5858</v>
      </c>
      <c r="L3266" s="83" t="s">
        <v>8246</v>
      </c>
      <c r="M3266" s="85">
        <v>45447</v>
      </c>
      <c r="N3266" s="85">
        <v>45483</v>
      </c>
      <c r="O3266" s="85">
        <v>45462</v>
      </c>
      <c r="P3266" s="64" t="s">
        <v>4998</v>
      </c>
      <c r="Q3266" s="10" t="s">
        <v>5029</v>
      </c>
      <c r="R3266" s="64" t="s">
        <v>4991</v>
      </c>
      <c r="S3266" s="58" t="s">
        <v>4983</v>
      </c>
      <c r="T3266" s="58" t="s">
        <v>32</v>
      </c>
      <c r="U3266" s="58">
        <v>11002</v>
      </c>
      <c r="V3266" s="58">
        <v>11002</v>
      </c>
      <c r="W3266" s="58" t="s">
        <v>5019</v>
      </c>
      <c r="X3266" s="10" t="s">
        <v>4996</v>
      </c>
      <c r="Y3266" s="10" t="s">
        <v>4980</v>
      </c>
      <c r="Z3266" s="10" t="s">
        <v>4980</v>
      </c>
      <c r="AA3266" s="10" t="s">
        <v>5097</v>
      </c>
      <c r="AB3266" s="10" t="s">
        <v>12942</v>
      </c>
      <c r="AC3266" s="9" t="s">
        <v>4999</v>
      </c>
      <c r="AD3266" s="29"/>
      <c r="AE3266" s="20" t="str">
        <f>VLOOKUP(E3266,'FILIAIS PETZ'!A:Q,17,0)</f>
        <v>CO-2</v>
      </c>
      <c r="AF3266" s="20" t="str">
        <f>VLOOKUP(E3266,'FILIAIS PETZ'!A:Q,3,0)</f>
        <v>FELICIO</v>
      </c>
      <c r="AG3266" s="20" t="str">
        <f>VLOOKUP(E3266,'FILIAIS PETZ'!A:Q,2,0)</f>
        <v>R3</v>
      </c>
      <c r="AH3266" s="75">
        <v>455</v>
      </c>
      <c r="AI3266" s="16" t="s">
        <v>7899</v>
      </c>
      <c r="AJ3266" s="43">
        <f>VLOOKUP(E3266,'FILIAIS PETZ'!$A$2:$K$2000,11,0)</f>
        <v>18328118000451</v>
      </c>
      <c r="AK3266" s="44">
        <f t="shared" si="220"/>
        <v>18328118000451</v>
      </c>
    </row>
    <row r="3267" spans="1:37" s="14" customFormat="1" ht="15" customHeight="1" thickBot="1" x14ac:dyDescent="0.25">
      <c r="A3267" s="9" t="str">
        <f t="shared" si="219"/>
        <v>PREVENTIVA</v>
      </c>
      <c r="B3267" s="18">
        <f>VLOOKUP(C3267,FORNECEDORES!D:E,2,0)</f>
        <v>6620</v>
      </c>
      <c r="C3267" s="19" t="str">
        <f>VLOOKUP(D3267,FORNECEDORES!A:D,4,0)</f>
        <v>02.666.249/0001-66</v>
      </c>
      <c r="D3267" s="13" t="s">
        <v>1360</v>
      </c>
      <c r="E3267" s="20" t="str">
        <f t="shared" si="218"/>
        <v>04 0200</v>
      </c>
      <c r="F3267" s="28" t="s">
        <v>4960</v>
      </c>
      <c r="G3267" s="21" t="str">
        <f>VLOOKUP(E3267,'FILIAIS PETZ'!A:E,5,0)</f>
        <v>PETZ BRASILIA W3 NORTE</v>
      </c>
      <c r="H3267" s="20" t="str">
        <f>VLOOKUP(E3267,'FILIAIS PETZ'!A:D,4,0)</f>
        <v>W3NT-DF</v>
      </c>
      <c r="I3267" s="54">
        <v>45444</v>
      </c>
      <c r="J3267" s="9" t="s">
        <v>4980</v>
      </c>
      <c r="K3267" s="9" t="s">
        <v>5858</v>
      </c>
      <c r="L3267" s="83" t="s">
        <v>8248</v>
      </c>
      <c r="M3267" s="85">
        <v>45447</v>
      </c>
      <c r="N3267" s="85">
        <v>45483</v>
      </c>
      <c r="O3267" s="85">
        <v>45462</v>
      </c>
      <c r="P3267" s="64" t="s">
        <v>4998</v>
      </c>
      <c r="Q3267" s="10" t="s">
        <v>5029</v>
      </c>
      <c r="R3267" s="64" t="s">
        <v>4991</v>
      </c>
      <c r="S3267" s="58" t="s">
        <v>4983</v>
      </c>
      <c r="T3267" s="58" t="s">
        <v>32</v>
      </c>
      <c r="U3267" s="58">
        <v>11002</v>
      </c>
      <c r="V3267" s="58">
        <v>11002</v>
      </c>
      <c r="W3267" s="58" t="s">
        <v>5019</v>
      </c>
      <c r="X3267" s="10" t="s">
        <v>4996</v>
      </c>
      <c r="Y3267" s="10" t="s">
        <v>4980</v>
      </c>
      <c r="Z3267" s="10" t="s">
        <v>4980</v>
      </c>
      <c r="AA3267" s="10" t="s">
        <v>5097</v>
      </c>
      <c r="AB3267" s="10" t="s">
        <v>12942</v>
      </c>
      <c r="AC3267" s="9" t="s">
        <v>4999</v>
      </c>
      <c r="AD3267" s="29"/>
      <c r="AE3267" s="20" t="str">
        <f>VLOOKUP(E3267,'FILIAIS PETZ'!A:Q,17,0)</f>
        <v>CO-2</v>
      </c>
      <c r="AF3267" s="20" t="str">
        <f>VLOOKUP(E3267,'FILIAIS PETZ'!A:Q,3,0)</f>
        <v>FELICIO</v>
      </c>
      <c r="AG3267" s="20" t="str">
        <f>VLOOKUP(E3267,'FILIAIS PETZ'!A:Q,2,0)</f>
        <v>R3</v>
      </c>
      <c r="AH3267" s="75">
        <v>455</v>
      </c>
      <c r="AI3267" s="16" t="s">
        <v>7899</v>
      </c>
      <c r="AJ3267" s="43">
        <f>VLOOKUP(E3267,'FILIAIS PETZ'!$A$2:$K$2000,11,0)</f>
        <v>18328118018660</v>
      </c>
      <c r="AK3267" s="44">
        <f t="shared" si="220"/>
        <v>18328118018660</v>
      </c>
    </row>
    <row r="3268" spans="1:37" s="14" customFormat="1" ht="15" customHeight="1" thickBot="1" x14ac:dyDescent="0.25">
      <c r="A3268" s="9" t="str">
        <f t="shared" si="219"/>
        <v>PREVENTIVA</v>
      </c>
      <c r="B3268" s="18">
        <f>VLOOKUP(C3268,FORNECEDORES!D:E,2,0)</f>
        <v>25095</v>
      </c>
      <c r="C3268" s="19" t="str">
        <f>VLOOKUP(D3268,FORNECEDORES!A:D,4,0)</f>
        <v>29.739.737/0049-57</v>
      </c>
      <c r="D3268" s="13" t="s">
        <v>7596</v>
      </c>
      <c r="E3268" s="20" t="str">
        <f t="shared" si="218"/>
        <v>04 0073</v>
      </c>
      <c r="F3268" s="28" t="s">
        <v>4953</v>
      </c>
      <c r="G3268" s="21" t="str">
        <f>VLOOKUP(E3268,'FILIAIS PETZ'!A:E,5,0)</f>
        <v>PETZ CAMPO GRANDE</v>
      </c>
      <c r="H3268" s="20" t="str">
        <f>VLOOKUP(E3268,'FILIAIS PETZ'!A:D,4,0)</f>
        <v>CGDE-MS</v>
      </c>
      <c r="I3268" s="54">
        <v>45444</v>
      </c>
      <c r="J3268" s="9" t="s">
        <v>4980</v>
      </c>
      <c r="K3268" s="9" t="s">
        <v>5858</v>
      </c>
      <c r="L3268" s="83" t="s">
        <v>8233</v>
      </c>
      <c r="M3268" s="85">
        <v>45446</v>
      </c>
      <c r="N3268" s="85">
        <v>45483</v>
      </c>
      <c r="O3268" s="85">
        <v>45461</v>
      </c>
      <c r="P3268" s="64" t="s">
        <v>4998</v>
      </c>
      <c r="Q3268" s="10">
        <v>3</v>
      </c>
      <c r="R3268" s="64" t="s">
        <v>4991</v>
      </c>
      <c r="S3268" s="58" t="s">
        <v>4983</v>
      </c>
      <c r="T3268" s="58" t="s">
        <v>32</v>
      </c>
      <c r="U3268" s="58">
        <v>11002</v>
      </c>
      <c r="V3268" s="58">
        <v>11002</v>
      </c>
      <c r="W3268" s="58"/>
      <c r="X3268" s="10" t="s">
        <v>5033</v>
      </c>
      <c r="Y3268" s="10" t="s">
        <v>4980</v>
      </c>
      <c r="Z3268" s="10" t="s">
        <v>4980</v>
      </c>
      <c r="AA3268" s="10" t="s">
        <v>5033</v>
      </c>
      <c r="AB3268" s="10" t="s">
        <v>5066</v>
      </c>
      <c r="AC3268" s="9" t="s">
        <v>4999</v>
      </c>
      <c r="AD3268" s="29"/>
      <c r="AE3268" s="20" t="str">
        <f>VLOOKUP(E3268,'FILIAIS PETZ'!A:Q,17,0)</f>
        <v>CO-1</v>
      </c>
      <c r="AF3268" s="20" t="str">
        <f>VLOOKUP(E3268,'FILIAIS PETZ'!A:Q,3,0)</f>
        <v>FELICIO</v>
      </c>
      <c r="AG3268" s="20" t="str">
        <f>VLOOKUP(E3268,'FILIAIS PETZ'!A:Q,2,0)</f>
        <v>R3</v>
      </c>
      <c r="AH3268" s="75">
        <v>370</v>
      </c>
      <c r="AI3268" s="16" t="s">
        <v>7898</v>
      </c>
      <c r="AJ3268" s="43">
        <f>VLOOKUP(E3268,'FILIAIS PETZ'!$A$2:$K$2000,11,0)</f>
        <v>18328118007383</v>
      </c>
      <c r="AK3268" s="44">
        <f t="shared" si="220"/>
        <v>18328118007383</v>
      </c>
    </row>
    <row r="3269" spans="1:37" s="14" customFormat="1" ht="15" customHeight="1" thickBot="1" x14ac:dyDescent="0.25">
      <c r="A3269" s="9" t="str">
        <f t="shared" si="219"/>
        <v>PREVENTIVA</v>
      </c>
      <c r="B3269" s="18">
        <f>VLOOKUP(C3269,FORNECEDORES!D:E,2,0)</f>
        <v>179505</v>
      </c>
      <c r="C3269" s="19" t="str">
        <f>VLOOKUP(D3269,FORNECEDORES!A:D,4,0)</f>
        <v>29.739.737/0046-04</v>
      </c>
      <c r="D3269" s="13" t="s">
        <v>7599</v>
      </c>
      <c r="E3269" s="20" t="str">
        <f t="shared" si="218"/>
        <v>04 0165</v>
      </c>
      <c r="F3269" s="28" t="s">
        <v>4935</v>
      </c>
      <c r="G3269" s="21" t="str">
        <f>VLOOKUP(E3269,'FILIAIS PETZ'!A:E,5,0)</f>
        <v>PETZ CARAPICUIBA</v>
      </c>
      <c r="H3269" s="20" t="str">
        <f>VLOOKUP(E3269,'FILIAIS PETZ'!A:D,4,0)</f>
        <v>CPIC-SP</v>
      </c>
      <c r="I3269" s="54">
        <v>45444</v>
      </c>
      <c r="J3269" s="9" t="s">
        <v>4980</v>
      </c>
      <c r="K3269" s="9" t="s">
        <v>5858</v>
      </c>
      <c r="L3269" s="83" t="s">
        <v>8236</v>
      </c>
      <c r="M3269" s="85">
        <v>45446</v>
      </c>
      <c r="N3269" s="85">
        <v>45483</v>
      </c>
      <c r="O3269" s="85">
        <v>45461</v>
      </c>
      <c r="P3269" s="64" t="s">
        <v>4998</v>
      </c>
      <c r="Q3269" s="10">
        <v>3</v>
      </c>
      <c r="R3269" s="64" t="s">
        <v>4991</v>
      </c>
      <c r="S3269" s="58" t="s">
        <v>4983</v>
      </c>
      <c r="T3269" s="58" t="s">
        <v>32</v>
      </c>
      <c r="U3269" s="58">
        <v>11002</v>
      </c>
      <c r="V3269" s="58">
        <v>11002</v>
      </c>
      <c r="W3269" s="58"/>
      <c r="X3269" s="10" t="s">
        <v>5033</v>
      </c>
      <c r="Y3269" s="10" t="s">
        <v>4980</v>
      </c>
      <c r="Z3269" s="10" t="s">
        <v>4980</v>
      </c>
      <c r="AA3269" s="10" t="s">
        <v>5033</v>
      </c>
      <c r="AB3269" s="10" t="s">
        <v>5066</v>
      </c>
      <c r="AC3269" s="9" t="s">
        <v>4999</v>
      </c>
      <c r="AD3269" s="29"/>
      <c r="AE3269" s="20" t="str">
        <f>VLOOKUP(E3269,'FILIAIS PETZ'!A:Q,17,0)</f>
        <v>SP7</v>
      </c>
      <c r="AF3269" s="20" t="str">
        <f>VLOOKUP(E3269,'FILIAIS PETZ'!A:Q,3,0)</f>
        <v>FELICIO</v>
      </c>
      <c r="AG3269" s="20" t="str">
        <f>VLOOKUP(E3269,'FILIAIS PETZ'!A:Q,2,0)</f>
        <v>R3</v>
      </c>
      <c r="AH3269" s="75">
        <v>370</v>
      </c>
      <c r="AI3269" s="16" t="s">
        <v>7898</v>
      </c>
      <c r="AJ3269" s="43">
        <f>VLOOKUP(E3269,'FILIAIS PETZ'!$A$2:$K$2000,11,0)</f>
        <v>18328118015726</v>
      </c>
      <c r="AK3269" s="44">
        <f t="shared" si="220"/>
        <v>18328118015726</v>
      </c>
    </row>
    <row r="3270" spans="1:37" s="14" customFormat="1" ht="15" customHeight="1" thickBot="1" x14ac:dyDescent="0.25">
      <c r="A3270" s="9" t="str">
        <f t="shared" si="219"/>
        <v>PREVENTIVA</v>
      </c>
      <c r="B3270" s="18">
        <f>VLOOKUP(C3270,FORNECEDORES!D:E,2,0)</f>
        <v>638162</v>
      </c>
      <c r="C3270" s="19" t="str">
        <f>VLOOKUP(D3270,FORNECEDORES!A:D,4,0)</f>
        <v>29.739.737/0009-60</v>
      </c>
      <c r="D3270" s="13" t="s">
        <v>7600</v>
      </c>
      <c r="E3270" s="20" t="str">
        <f t="shared" si="218"/>
        <v>04 0161</v>
      </c>
      <c r="F3270" s="28" t="s">
        <v>4959</v>
      </c>
      <c r="G3270" s="21" t="str">
        <f>VLOOKUP(E3270,'FILIAIS PETZ'!A:E,5,0)</f>
        <v>PETZ CEILANDIA</v>
      </c>
      <c r="H3270" s="20" t="str">
        <f>VLOOKUP(E3270,'FILIAIS PETZ'!A:D,4,0)</f>
        <v>CDIA-DF</v>
      </c>
      <c r="I3270" s="54">
        <v>45444</v>
      </c>
      <c r="J3270" s="9" t="s">
        <v>4980</v>
      </c>
      <c r="K3270" s="9"/>
      <c r="L3270" s="83"/>
      <c r="M3270" s="85"/>
      <c r="N3270" s="85"/>
      <c r="O3270" s="85"/>
      <c r="P3270" s="64" t="s">
        <v>4998</v>
      </c>
      <c r="Q3270" s="10">
        <v>3</v>
      </c>
      <c r="R3270" s="64" t="s">
        <v>4991</v>
      </c>
      <c r="S3270" s="58" t="s">
        <v>4983</v>
      </c>
      <c r="T3270" s="58" t="s">
        <v>32</v>
      </c>
      <c r="U3270" s="58">
        <v>11002</v>
      </c>
      <c r="V3270" s="58">
        <v>11002</v>
      </c>
      <c r="W3270" s="58"/>
      <c r="X3270" s="10" t="s">
        <v>5033</v>
      </c>
      <c r="Y3270" s="10" t="s">
        <v>4980</v>
      </c>
      <c r="Z3270" s="10" t="s">
        <v>4980</v>
      </c>
      <c r="AA3270" s="10" t="s">
        <v>5033</v>
      </c>
      <c r="AB3270" s="10" t="s">
        <v>5066</v>
      </c>
      <c r="AC3270" s="9" t="s">
        <v>4999</v>
      </c>
      <c r="AD3270" s="29"/>
      <c r="AE3270" s="20" t="str">
        <f>VLOOKUP(E3270,'FILIAIS PETZ'!A:Q,17,0)</f>
        <v>CO-1</v>
      </c>
      <c r="AF3270" s="20" t="str">
        <f>VLOOKUP(E3270,'FILIAIS PETZ'!A:Q,3,0)</f>
        <v>FELICIO</v>
      </c>
      <c r="AG3270" s="20" t="str">
        <f>VLOOKUP(E3270,'FILIAIS PETZ'!A:Q,2,0)</f>
        <v>R3</v>
      </c>
      <c r="AH3270" s="75">
        <v>370</v>
      </c>
      <c r="AI3270" s="16" t="s">
        <v>7898</v>
      </c>
      <c r="AJ3270" s="43">
        <f>VLOOKUP(E3270,'FILIAIS PETZ'!$A$2:$K$2000,11,0)</f>
        <v>18328118015211</v>
      </c>
      <c r="AK3270" s="44">
        <f t="shared" si="220"/>
        <v>18328118015211</v>
      </c>
    </row>
    <row r="3271" spans="1:37" s="14" customFormat="1" ht="15" customHeight="1" thickBot="1" x14ac:dyDescent="0.25">
      <c r="A3271" s="9" t="str">
        <f t="shared" si="219"/>
        <v>PREVENTIVA</v>
      </c>
      <c r="B3271" s="18">
        <f>VLOOKUP(C3271,FORNECEDORES!D:E,2,0)</f>
        <v>9057</v>
      </c>
      <c r="C3271" s="19" t="str">
        <f>VLOOKUP(D3271,FORNECEDORES!A:D,4,0)</f>
        <v>19.357.006/0001-49</v>
      </c>
      <c r="D3271" s="13" t="s">
        <v>2290</v>
      </c>
      <c r="E3271" s="20" t="str">
        <f t="shared" si="218"/>
        <v>04 0244</v>
      </c>
      <c r="F3271" s="28" t="s">
        <v>4957</v>
      </c>
      <c r="G3271" s="21" t="str">
        <f>VLOOKUP(E3271,'FILIAIS PETZ'!A:E,5,0)</f>
        <v>PETZ GOVERNADOR VALADARES</v>
      </c>
      <c r="H3271" s="20" t="str">
        <f>VLOOKUP(E3271,'FILIAIS PETZ'!A:D,4,0)</f>
        <v>GVLD-MG</v>
      </c>
      <c r="I3271" s="54">
        <v>45444</v>
      </c>
      <c r="J3271" s="9" t="s">
        <v>4980</v>
      </c>
      <c r="K3271" s="9"/>
      <c r="L3271" s="83"/>
      <c r="M3271" s="85"/>
      <c r="N3271" s="85"/>
      <c r="O3271" s="85"/>
      <c r="P3271" s="64" t="s">
        <v>4998</v>
      </c>
      <c r="Q3271" s="10">
        <v>3</v>
      </c>
      <c r="R3271" s="64" t="s">
        <v>4991</v>
      </c>
      <c r="S3271" s="58" t="s">
        <v>4983</v>
      </c>
      <c r="T3271" s="58" t="s">
        <v>32</v>
      </c>
      <c r="U3271" s="58">
        <v>11002</v>
      </c>
      <c r="V3271" s="58">
        <v>11002</v>
      </c>
      <c r="W3271" s="58"/>
      <c r="X3271" s="10" t="s">
        <v>4992</v>
      </c>
      <c r="Y3271" s="10" t="s">
        <v>4980</v>
      </c>
      <c r="Z3271" s="10" t="s">
        <v>4980</v>
      </c>
      <c r="AA3271" s="10" t="s">
        <v>4992</v>
      </c>
      <c r="AB3271" s="10" t="s">
        <v>5066</v>
      </c>
      <c r="AC3271" s="9" t="s">
        <v>4999</v>
      </c>
      <c r="AD3271" s="29"/>
      <c r="AE3271" s="20" t="str">
        <f>VLOOKUP(E3271,'FILIAIS PETZ'!A:Q,17,0)</f>
        <v>MG-2</v>
      </c>
      <c r="AF3271" s="20" t="str">
        <f>VLOOKUP(E3271,'FILIAIS PETZ'!A:Q,3,0)</f>
        <v>FELICIO</v>
      </c>
      <c r="AG3271" s="20" t="str">
        <f>VLOOKUP(E3271,'FILIAIS PETZ'!A:Q,2,0)</f>
        <v>R3</v>
      </c>
      <c r="AH3271" s="75">
        <v>1500</v>
      </c>
      <c r="AI3271" s="16" t="s">
        <v>7900</v>
      </c>
      <c r="AJ3271" s="43" t="str">
        <f>VLOOKUP(E3271,'FILIAIS PETZ'!$A$2:$K$2000,11,0)</f>
        <v>18.328.118/0231-50</v>
      </c>
      <c r="AK3271" s="44" t="str">
        <f t="shared" si="220"/>
        <v>18.328.118/0231-50</v>
      </c>
    </row>
    <row r="3272" spans="1:37" s="14" customFormat="1" ht="15" customHeight="1" thickBot="1" x14ac:dyDescent="0.25">
      <c r="A3272" s="9" t="str">
        <f t="shared" si="219"/>
        <v>PREVENTIVA</v>
      </c>
      <c r="B3272" s="18">
        <f>VLOOKUP(C3272,FORNECEDORES!D:E,2,0)</f>
        <v>214092</v>
      </c>
      <c r="C3272" s="19" t="str">
        <f>VLOOKUP(D3272,FORNECEDORES!A:D,4,0)</f>
        <v>24.415.122/0001-07</v>
      </c>
      <c r="D3272" s="13" t="s">
        <v>3640</v>
      </c>
      <c r="E3272" s="20" t="str">
        <f t="shared" si="218"/>
        <v>04 0146</v>
      </c>
      <c r="F3272" s="28" t="s">
        <v>4947</v>
      </c>
      <c r="G3272" s="21" t="str">
        <f>VLOOKUP(E3272,'FILIAIS PETZ'!A:E,5,0)</f>
        <v>PETZ DJALMA BATISTA</v>
      </c>
      <c r="H3272" s="20" t="str">
        <f>VLOOKUP(E3272,'FILIAIS PETZ'!A:D,4,0)</f>
        <v>DJBA-AM</v>
      </c>
      <c r="I3272" s="54">
        <v>45444</v>
      </c>
      <c r="J3272" s="9" t="s">
        <v>4980</v>
      </c>
      <c r="K3272" s="9"/>
      <c r="L3272" s="83"/>
      <c r="M3272" s="85"/>
      <c r="N3272" s="85"/>
      <c r="O3272" s="85"/>
      <c r="P3272" s="64" t="s">
        <v>4998</v>
      </c>
      <c r="Q3272" s="10">
        <v>3</v>
      </c>
      <c r="R3272" s="64" t="s">
        <v>4991</v>
      </c>
      <c r="S3272" s="58" t="s">
        <v>4983</v>
      </c>
      <c r="T3272" s="58" t="s">
        <v>32</v>
      </c>
      <c r="U3272" s="58">
        <v>11002</v>
      </c>
      <c r="V3272" s="58">
        <v>11002</v>
      </c>
      <c r="W3272" s="58"/>
      <c r="X3272" s="10" t="s">
        <v>4992</v>
      </c>
      <c r="Y3272" s="10" t="s">
        <v>4980</v>
      </c>
      <c r="Z3272" s="10" t="s">
        <v>4980</v>
      </c>
      <c r="AA3272" s="10" t="s">
        <v>4992</v>
      </c>
      <c r="AB3272" s="10" t="s">
        <v>5066</v>
      </c>
      <c r="AC3272" s="9" t="s">
        <v>4999</v>
      </c>
      <c r="AD3272" s="29"/>
      <c r="AE3272" s="20" t="str">
        <f>VLOOKUP(E3272,'FILIAIS PETZ'!A:Q,17,0)</f>
        <v>CO-3</v>
      </c>
      <c r="AF3272" s="20" t="str">
        <f>VLOOKUP(E3272,'FILIAIS PETZ'!A:Q,3,0)</f>
        <v>FELICIO</v>
      </c>
      <c r="AG3272" s="20" t="str">
        <f>VLOOKUP(E3272,'FILIAIS PETZ'!A:Q,2,0)</f>
        <v>R3</v>
      </c>
      <c r="AH3272" s="75">
        <v>1400</v>
      </c>
      <c r="AI3272" s="16" t="s">
        <v>7897</v>
      </c>
      <c r="AJ3272" s="43">
        <f>VLOOKUP(E3272,'FILIAIS PETZ'!$A$2:$K$2000,11,0)</f>
        <v>18328118013782</v>
      </c>
      <c r="AK3272" s="44">
        <f t="shared" si="220"/>
        <v>18328118013782</v>
      </c>
    </row>
    <row r="3273" spans="1:37" s="14" customFormat="1" ht="15" customHeight="1" thickBot="1" x14ac:dyDescent="0.25">
      <c r="A3273" s="9" t="str">
        <f t="shared" si="219"/>
        <v>PREVENTIVA</v>
      </c>
      <c r="B3273" s="18">
        <f>VLOOKUP(C3273,FORNECEDORES!D:E,2,0)</f>
        <v>6620</v>
      </c>
      <c r="C3273" s="19" t="str">
        <f>VLOOKUP(D3273,FORNECEDORES!A:D,4,0)</f>
        <v>02.666.249/0001-66</v>
      </c>
      <c r="D3273" s="13" t="s">
        <v>1360</v>
      </c>
      <c r="E3273" s="20" t="str">
        <f t="shared" si="218"/>
        <v>04 0144</v>
      </c>
      <c r="F3273" s="28" t="s">
        <v>4938</v>
      </c>
      <c r="G3273" s="21" t="str">
        <f>VLOOKUP(E3273,'FILIAIS PETZ'!A:E,5,0)</f>
        <v>PETZ FERNANDO CORREA</v>
      </c>
      <c r="H3273" s="20" t="str">
        <f>VLOOKUP(E3273,'FILIAIS PETZ'!A:D,4,0)</f>
        <v>FCOR-MT</v>
      </c>
      <c r="I3273" s="54">
        <v>45444</v>
      </c>
      <c r="J3273" s="9" t="s">
        <v>4980</v>
      </c>
      <c r="K3273" s="9" t="s">
        <v>5858</v>
      </c>
      <c r="L3273" s="83" t="s">
        <v>8247</v>
      </c>
      <c r="M3273" s="85">
        <v>45447</v>
      </c>
      <c r="N3273" s="85">
        <v>45483</v>
      </c>
      <c r="O3273" s="85">
        <v>45462</v>
      </c>
      <c r="P3273" s="64" t="s">
        <v>4998</v>
      </c>
      <c r="Q3273" s="10" t="s">
        <v>5029</v>
      </c>
      <c r="R3273" s="64" t="s">
        <v>4991</v>
      </c>
      <c r="S3273" s="58" t="s">
        <v>4983</v>
      </c>
      <c r="T3273" s="58" t="s">
        <v>32</v>
      </c>
      <c r="U3273" s="58">
        <v>11002</v>
      </c>
      <c r="V3273" s="58">
        <v>11002</v>
      </c>
      <c r="W3273" s="58" t="s">
        <v>5019</v>
      </c>
      <c r="X3273" s="10" t="s">
        <v>4996</v>
      </c>
      <c r="Y3273" s="10" t="s">
        <v>4980</v>
      </c>
      <c r="Z3273" s="10" t="s">
        <v>4980</v>
      </c>
      <c r="AA3273" s="10" t="s">
        <v>5097</v>
      </c>
      <c r="AB3273" s="10" t="s">
        <v>12942</v>
      </c>
      <c r="AC3273" s="9" t="s">
        <v>4999</v>
      </c>
      <c r="AD3273" s="29"/>
      <c r="AE3273" s="20" t="str">
        <f>VLOOKUP(E3273,'FILIAIS PETZ'!A:Q,17,0)</f>
        <v>CO-3</v>
      </c>
      <c r="AF3273" s="20" t="str">
        <f>VLOOKUP(E3273,'FILIAIS PETZ'!A:Q,3,0)</f>
        <v>FELICIO</v>
      </c>
      <c r="AG3273" s="20" t="str">
        <f>VLOOKUP(E3273,'FILIAIS PETZ'!A:Q,2,0)</f>
        <v>R3</v>
      </c>
      <c r="AH3273" s="75">
        <v>455</v>
      </c>
      <c r="AI3273" s="16" t="s">
        <v>7899</v>
      </c>
      <c r="AJ3273" s="43">
        <f>VLOOKUP(E3273,'FILIAIS PETZ'!$A$2:$K$2000,11,0)</f>
        <v>18328118014169</v>
      </c>
      <c r="AK3273" s="44">
        <f t="shared" si="220"/>
        <v>18328118014169</v>
      </c>
    </row>
    <row r="3274" spans="1:37" s="14" customFormat="1" ht="15" customHeight="1" thickBot="1" x14ac:dyDescent="0.25">
      <c r="A3274" s="9" t="str">
        <f t="shared" ref="A3274:A3296" si="221">J3274</f>
        <v>PREVENTIVA</v>
      </c>
      <c r="B3274" s="18">
        <f>VLOOKUP(C3274,FORNECEDORES!D:E,2,0)</f>
        <v>638162</v>
      </c>
      <c r="C3274" s="19" t="str">
        <f>VLOOKUP(D3274,FORNECEDORES!A:D,4,0)</f>
        <v>29.739.737/0009-60</v>
      </c>
      <c r="D3274" s="13" t="s">
        <v>7600</v>
      </c>
      <c r="E3274" s="20" t="str">
        <f t="shared" si="218"/>
        <v>04 0168</v>
      </c>
      <c r="F3274" s="28" t="s">
        <v>4961</v>
      </c>
      <c r="G3274" s="21" t="str">
        <f>VLOOKUP(E3274,'FILIAIS PETZ'!A:E,5,0)</f>
        <v>PETZ GAMA LESTE</v>
      </c>
      <c r="H3274" s="20" t="str">
        <f>VLOOKUP(E3274,'FILIAIS PETZ'!A:D,4,0)</f>
        <v>GAMA-DF</v>
      </c>
      <c r="I3274" s="54">
        <v>45444</v>
      </c>
      <c r="J3274" s="9" t="s">
        <v>4980</v>
      </c>
      <c r="K3274" s="9" t="s">
        <v>5858</v>
      </c>
      <c r="L3274" s="83" t="s">
        <v>8231</v>
      </c>
      <c r="M3274" s="85">
        <v>45446</v>
      </c>
      <c r="N3274" s="85">
        <v>45483</v>
      </c>
      <c r="O3274" s="85">
        <v>45461</v>
      </c>
      <c r="P3274" s="64" t="s">
        <v>4998</v>
      </c>
      <c r="Q3274" s="10">
        <v>3</v>
      </c>
      <c r="R3274" s="64" t="s">
        <v>4991</v>
      </c>
      <c r="S3274" s="58" t="s">
        <v>4983</v>
      </c>
      <c r="T3274" s="58" t="s">
        <v>32</v>
      </c>
      <c r="U3274" s="58">
        <v>11002</v>
      </c>
      <c r="V3274" s="58">
        <v>11002</v>
      </c>
      <c r="W3274" s="58"/>
      <c r="X3274" s="10" t="s">
        <v>5033</v>
      </c>
      <c r="Y3274" s="10" t="s">
        <v>4980</v>
      </c>
      <c r="Z3274" s="10" t="s">
        <v>4980</v>
      </c>
      <c r="AA3274" s="10" t="s">
        <v>5033</v>
      </c>
      <c r="AB3274" s="10" t="s">
        <v>5066</v>
      </c>
      <c r="AC3274" s="9" t="s">
        <v>4999</v>
      </c>
      <c r="AD3274" s="29"/>
      <c r="AE3274" s="20" t="str">
        <f>VLOOKUP(E3274,'FILIAIS PETZ'!A:Q,17,0)</f>
        <v>CO-1</v>
      </c>
      <c r="AF3274" s="20" t="str">
        <f>VLOOKUP(E3274,'FILIAIS PETZ'!A:Q,3,0)</f>
        <v>FELICIO</v>
      </c>
      <c r="AG3274" s="20" t="str">
        <f>VLOOKUP(E3274,'FILIAIS PETZ'!A:Q,2,0)</f>
        <v>R3</v>
      </c>
      <c r="AH3274" s="75">
        <v>370</v>
      </c>
      <c r="AI3274" s="16" t="s">
        <v>7898</v>
      </c>
      <c r="AJ3274" s="43">
        <f>VLOOKUP(E3274,'FILIAIS PETZ'!$A$2:$K$2000,11,0)</f>
        <v>18328118016021</v>
      </c>
      <c r="AK3274" s="44">
        <f t="shared" ref="AK3274:AK3305" si="222">AJ3274</f>
        <v>18328118016021</v>
      </c>
    </row>
    <row r="3275" spans="1:37" s="14" customFormat="1" ht="15" customHeight="1" thickBot="1" x14ac:dyDescent="0.25">
      <c r="A3275" s="9" t="str">
        <f t="shared" si="221"/>
        <v>PREVENTIVA</v>
      </c>
      <c r="B3275" s="18">
        <f>VLOOKUP(C3275,FORNECEDORES!D:E,2,0)</f>
        <v>9057</v>
      </c>
      <c r="C3275" s="19" t="str">
        <f>VLOOKUP(D3275,FORNECEDORES!A:D,4,0)</f>
        <v>19.357.006/0001-49</v>
      </c>
      <c r="D3275" s="13" t="s">
        <v>2290</v>
      </c>
      <c r="E3275" s="20" t="str">
        <f t="shared" si="218"/>
        <v>04 0244</v>
      </c>
      <c r="F3275" s="28" t="s">
        <v>4957</v>
      </c>
      <c r="G3275" s="21" t="str">
        <f>VLOOKUP(E3275,'FILIAIS PETZ'!A:E,5,0)</f>
        <v>PETZ GOVERNADOR VALADARES</v>
      </c>
      <c r="H3275" s="20" t="str">
        <f>VLOOKUP(E3275,'FILIAIS PETZ'!A:D,4,0)</f>
        <v>GVLD-MG</v>
      </c>
      <c r="I3275" s="54">
        <v>45444</v>
      </c>
      <c r="J3275" s="9" t="s">
        <v>4980</v>
      </c>
      <c r="K3275" s="9"/>
      <c r="L3275" s="83"/>
      <c r="M3275" s="85"/>
      <c r="N3275" s="85"/>
      <c r="O3275" s="85"/>
      <c r="P3275" s="64" t="s">
        <v>4998</v>
      </c>
      <c r="Q3275" s="10">
        <v>3</v>
      </c>
      <c r="R3275" s="64" t="s">
        <v>4991</v>
      </c>
      <c r="S3275" s="58" t="s">
        <v>4983</v>
      </c>
      <c r="T3275" s="58" t="s">
        <v>32</v>
      </c>
      <c r="U3275" s="58">
        <v>11002</v>
      </c>
      <c r="V3275" s="58">
        <v>11002</v>
      </c>
      <c r="W3275" s="58"/>
      <c r="X3275" s="10" t="s">
        <v>4985</v>
      </c>
      <c r="Y3275" s="10" t="s">
        <v>4980</v>
      </c>
      <c r="Z3275" s="10" t="s">
        <v>4980</v>
      </c>
      <c r="AA3275" s="10" t="s">
        <v>4989</v>
      </c>
      <c r="AB3275" s="10" t="s">
        <v>5066</v>
      </c>
      <c r="AC3275" s="9" t="s">
        <v>4999</v>
      </c>
      <c r="AD3275" s="29"/>
      <c r="AE3275" s="20" t="str">
        <f>VLOOKUP(E3275,'FILIAIS PETZ'!A:Q,17,0)</f>
        <v>MG-2</v>
      </c>
      <c r="AF3275" s="20" t="str">
        <f>VLOOKUP(E3275,'FILIAIS PETZ'!A:Q,3,0)</f>
        <v>FELICIO</v>
      </c>
      <c r="AG3275" s="20" t="str">
        <f>VLOOKUP(E3275,'FILIAIS PETZ'!A:Q,2,0)</f>
        <v>R3</v>
      </c>
      <c r="AH3275" s="75">
        <v>1500</v>
      </c>
      <c r="AI3275" s="16" t="s">
        <v>7896</v>
      </c>
      <c r="AJ3275" s="43" t="str">
        <f>VLOOKUP(E3275,'FILIAIS PETZ'!$A$2:$K$2000,11,0)</f>
        <v>18.328.118/0231-50</v>
      </c>
      <c r="AK3275" s="44" t="str">
        <f t="shared" si="222"/>
        <v>18.328.118/0231-50</v>
      </c>
    </row>
    <row r="3276" spans="1:37" s="14" customFormat="1" ht="15" customHeight="1" thickBot="1" x14ac:dyDescent="0.25">
      <c r="A3276" s="9" t="str">
        <f t="shared" si="221"/>
        <v>PREVENTIVA</v>
      </c>
      <c r="B3276" s="18">
        <f>VLOOKUP(C3276,FORNECEDORES!D:E,2,0)</f>
        <v>55566</v>
      </c>
      <c r="C3276" s="19" t="str">
        <f>VLOOKUP(D3276,FORNECEDORES!A:D,4,0)</f>
        <v>29.209.860/0001-11</v>
      </c>
      <c r="D3276" s="13" t="s">
        <v>2679</v>
      </c>
      <c r="E3276" s="20" t="str">
        <f t="shared" si="218"/>
        <v>04 0093</v>
      </c>
      <c r="F3276" s="28" t="s">
        <v>4942</v>
      </c>
      <c r="G3276" s="21" t="str">
        <f>VLOOKUP(E3276,'FILIAIS PETZ'!A:E,5,0)</f>
        <v>PETZ INDAIATUBA</v>
      </c>
      <c r="H3276" s="20" t="str">
        <f>VLOOKUP(E3276,'FILIAIS PETZ'!A:D,4,0)</f>
        <v>INDT-SP</v>
      </c>
      <c r="I3276" s="54">
        <v>45444</v>
      </c>
      <c r="J3276" s="9" t="s">
        <v>4980</v>
      </c>
      <c r="K3276" s="9" t="s">
        <v>5858</v>
      </c>
      <c r="L3276" s="83" t="s">
        <v>8163</v>
      </c>
      <c r="M3276" s="85">
        <v>45449</v>
      </c>
      <c r="N3276" s="85">
        <v>45476</v>
      </c>
      <c r="O3276" s="85">
        <v>45460</v>
      </c>
      <c r="P3276" s="64" t="s">
        <v>4998</v>
      </c>
      <c r="Q3276" s="10">
        <v>3</v>
      </c>
      <c r="R3276" s="64">
        <v>1</v>
      </c>
      <c r="S3276" s="58" t="s">
        <v>4983</v>
      </c>
      <c r="T3276" s="58" t="s">
        <v>32</v>
      </c>
      <c r="U3276" s="58">
        <v>11002</v>
      </c>
      <c r="V3276" s="58">
        <v>11002</v>
      </c>
      <c r="W3276" s="58"/>
      <c r="X3276" s="10" t="s">
        <v>4992</v>
      </c>
      <c r="Y3276" s="10" t="s">
        <v>4980</v>
      </c>
      <c r="Z3276" s="10" t="s">
        <v>4980</v>
      </c>
      <c r="AA3276" s="10" t="s">
        <v>4992</v>
      </c>
      <c r="AB3276" s="10" t="s">
        <v>5066</v>
      </c>
      <c r="AC3276" s="9" t="s">
        <v>4999</v>
      </c>
      <c r="AD3276" s="29"/>
      <c r="AE3276" s="20" t="str">
        <f>VLOOKUP(E3276,'FILIAIS PETZ'!A:Q,17,0)</f>
        <v>SP7</v>
      </c>
      <c r="AF3276" s="20" t="str">
        <f>VLOOKUP(E3276,'FILIAIS PETZ'!A:Q,3,0)</f>
        <v>FELICIO</v>
      </c>
      <c r="AG3276" s="20" t="str">
        <f>VLOOKUP(E3276,'FILIAIS PETZ'!A:Q,2,0)</f>
        <v>R3</v>
      </c>
      <c r="AH3276" s="75">
        <v>1100</v>
      </c>
      <c r="AI3276" s="16" t="s">
        <v>7897</v>
      </c>
      <c r="AJ3276" s="43">
        <f>VLOOKUP(E3276,'FILIAIS PETZ'!$A$2:$K$2000,11,0)</f>
        <v>18328118008517</v>
      </c>
      <c r="AK3276" s="44">
        <f t="shared" si="222"/>
        <v>18328118008517</v>
      </c>
    </row>
    <row r="3277" spans="1:37" s="14" customFormat="1" ht="15" customHeight="1" thickBot="1" x14ac:dyDescent="0.25">
      <c r="A3277" s="9" t="str">
        <f t="shared" si="221"/>
        <v>PREVENTIVA</v>
      </c>
      <c r="B3277" s="18">
        <f>VLOOKUP(C3277,FORNECEDORES!D:E,2,0)</f>
        <v>55566</v>
      </c>
      <c r="C3277" s="19" t="str">
        <f>VLOOKUP(D3277,FORNECEDORES!A:D,4,0)</f>
        <v>29.209.860/0001-11</v>
      </c>
      <c r="D3277" s="13" t="s">
        <v>2679</v>
      </c>
      <c r="E3277" s="20" t="str">
        <f t="shared" si="218"/>
        <v>04 0156</v>
      </c>
      <c r="F3277" s="28" t="s">
        <v>4940</v>
      </c>
      <c r="G3277" s="21" t="str">
        <f>VLOOKUP(E3277,'FILIAIS PETZ'!A:E,5,0)</f>
        <v>PETZ ITAPETININGA</v>
      </c>
      <c r="H3277" s="20" t="str">
        <f>VLOOKUP(E3277,'FILIAIS PETZ'!A:D,4,0)</f>
        <v>ITPT-SP</v>
      </c>
      <c r="I3277" s="54">
        <v>45444</v>
      </c>
      <c r="J3277" s="9" t="s">
        <v>4980</v>
      </c>
      <c r="K3277" s="9" t="s">
        <v>5858</v>
      </c>
      <c r="L3277" s="83" t="s">
        <v>8343</v>
      </c>
      <c r="M3277" s="85">
        <v>45462</v>
      </c>
      <c r="N3277" s="85">
        <v>45490</v>
      </c>
      <c r="O3277" s="85">
        <v>45467</v>
      </c>
      <c r="P3277" s="64" t="s">
        <v>4998</v>
      </c>
      <c r="Q3277" s="10">
        <v>3</v>
      </c>
      <c r="R3277" s="64" t="s">
        <v>4991</v>
      </c>
      <c r="S3277" s="58" t="s">
        <v>4983</v>
      </c>
      <c r="T3277" s="58" t="s">
        <v>32</v>
      </c>
      <c r="U3277" s="58">
        <v>11002</v>
      </c>
      <c r="V3277" s="58">
        <v>11002</v>
      </c>
      <c r="W3277" s="58"/>
      <c r="X3277" s="10" t="s">
        <v>4992</v>
      </c>
      <c r="Y3277" s="10" t="s">
        <v>4980</v>
      </c>
      <c r="Z3277" s="10" t="s">
        <v>4980</v>
      </c>
      <c r="AA3277" s="10" t="s">
        <v>4992</v>
      </c>
      <c r="AB3277" s="10" t="s">
        <v>5066</v>
      </c>
      <c r="AC3277" s="9" t="s">
        <v>4999</v>
      </c>
      <c r="AD3277" s="29"/>
      <c r="AE3277" s="20" t="str">
        <f>VLOOKUP(E3277,'FILIAIS PETZ'!A:Q,17,0)</f>
        <v>SP7</v>
      </c>
      <c r="AF3277" s="20" t="str">
        <f>VLOOKUP(E3277,'FILIAIS PETZ'!A:Q,3,0)</f>
        <v>FELICIO</v>
      </c>
      <c r="AG3277" s="20" t="str">
        <f>VLOOKUP(E3277,'FILIAIS PETZ'!A:Q,2,0)</f>
        <v>R3</v>
      </c>
      <c r="AH3277" s="75">
        <v>1300</v>
      </c>
      <c r="AI3277" s="16" t="s">
        <v>7897</v>
      </c>
      <c r="AJ3277" s="43">
        <f>VLOOKUP(E3277,'FILIAIS PETZ'!$A$2:$K$2000,11,0)</f>
        <v>18328118014754</v>
      </c>
      <c r="AK3277" s="44">
        <f t="shared" si="222"/>
        <v>18328118014754</v>
      </c>
    </row>
    <row r="3278" spans="1:37" s="14" customFormat="1" ht="15" customHeight="1" thickBot="1" x14ac:dyDescent="0.25">
      <c r="A3278" s="9" t="str">
        <f t="shared" si="221"/>
        <v>PREVENTIVA</v>
      </c>
      <c r="B3278" s="18">
        <f>VLOOKUP(C3278,FORNECEDORES!D:E,2,0)</f>
        <v>55566</v>
      </c>
      <c r="C3278" s="19" t="str">
        <f>VLOOKUP(D3278,FORNECEDORES!A:D,4,0)</f>
        <v>29.209.860/0001-11</v>
      </c>
      <c r="D3278" s="13" t="s">
        <v>2679</v>
      </c>
      <c r="E3278" s="20" t="str">
        <f t="shared" si="218"/>
        <v>04 0119</v>
      </c>
      <c r="F3278" s="28" t="s">
        <v>4934</v>
      </c>
      <c r="G3278" s="21" t="str">
        <f>VLOOKUP(E3278,'FILIAIS PETZ'!A:E,5,0)</f>
        <v>PETZ ITU</v>
      </c>
      <c r="H3278" s="20" t="str">
        <f>VLOOKUP(E3278,'FILIAIS PETZ'!A:D,4,0)</f>
        <v>ITTU-SP</v>
      </c>
      <c r="I3278" s="54">
        <v>45444</v>
      </c>
      <c r="J3278" s="9" t="s">
        <v>4980</v>
      </c>
      <c r="K3278" s="9" t="s">
        <v>5858</v>
      </c>
      <c r="L3278" s="83" t="s">
        <v>8098</v>
      </c>
      <c r="M3278" s="85">
        <v>45449</v>
      </c>
      <c r="N3278" s="85">
        <v>45476</v>
      </c>
      <c r="O3278" s="85">
        <v>45455</v>
      </c>
      <c r="P3278" s="64" t="s">
        <v>4998</v>
      </c>
      <c r="Q3278" s="10">
        <v>3</v>
      </c>
      <c r="R3278" s="64" t="s">
        <v>4991</v>
      </c>
      <c r="S3278" s="58" t="s">
        <v>4983</v>
      </c>
      <c r="T3278" s="58" t="s">
        <v>32</v>
      </c>
      <c r="U3278" s="58">
        <v>11002</v>
      </c>
      <c r="V3278" s="58">
        <v>11002</v>
      </c>
      <c r="W3278" s="58"/>
      <c r="X3278" s="10" t="s">
        <v>4992</v>
      </c>
      <c r="Y3278" s="10" t="s">
        <v>4980</v>
      </c>
      <c r="Z3278" s="10" t="s">
        <v>4980</v>
      </c>
      <c r="AA3278" s="10" t="s">
        <v>4992</v>
      </c>
      <c r="AB3278" s="10" t="s">
        <v>5066</v>
      </c>
      <c r="AC3278" s="9" t="s">
        <v>4999</v>
      </c>
      <c r="AD3278" s="29"/>
      <c r="AE3278" s="20" t="str">
        <f>VLOOKUP(E3278,'FILIAIS PETZ'!A:Q,17,0)</f>
        <v>SP7</v>
      </c>
      <c r="AF3278" s="20" t="str">
        <f>VLOOKUP(E3278,'FILIAIS PETZ'!A:Q,3,0)</f>
        <v>FELICIO</v>
      </c>
      <c r="AG3278" s="20" t="str">
        <f>VLOOKUP(E3278,'FILIAIS PETZ'!A:Q,2,0)</f>
        <v>R3</v>
      </c>
      <c r="AH3278" s="75">
        <v>1250</v>
      </c>
      <c r="AI3278" s="16" t="s">
        <v>7897</v>
      </c>
      <c r="AJ3278" s="43">
        <f>VLOOKUP(E3278,'FILIAIS PETZ'!$A$2:$K$2000,11,0)</f>
        <v>18328118010848</v>
      </c>
      <c r="AK3278" s="44">
        <f t="shared" si="222"/>
        <v>18328118010848</v>
      </c>
    </row>
    <row r="3279" spans="1:37" s="14" customFormat="1" ht="15" customHeight="1" thickBot="1" x14ac:dyDescent="0.25">
      <c r="A3279" s="9" t="str">
        <f t="shared" si="221"/>
        <v>PREVENTIVA</v>
      </c>
      <c r="B3279" s="18">
        <f>VLOOKUP(C3279,FORNECEDORES!D:E,2,0)</f>
        <v>179505</v>
      </c>
      <c r="C3279" s="19" t="str">
        <f>VLOOKUP(D3279,FORNECEDORES!A:D,4,0)</f>
        <v>29.739.737/0046-04</v>
      </c>
      <c r="D3279" s="13" t="s">
        <v>7599</v>
      </c>
      <c r="E3279" s="20" t="str">
        <f t="shared" si="218"/>
        <v>04 0032</v>
      </c>
      <c r="F3279" s="28" t="s">
        <v>4951</v>
      </c>
      <c r="G3279" s="21" t="str">
        <f>VLOOKUP(E3279,'FILIAIS PETZ'!A:E,5,0)</f>
        <v>PETZ JAGUARE</v>
      </c>
      <c r="H3279" s="20" t="str">
        <f>VLOOKUP(E3279,'FILIAIS PETZ'!A:D,4,0)</f>
        <v>JGRE-SP</v>
      </c>
      <c r="I3279" s="54">
        <v>45444</v>
      </c>
      <c r="J3279" s="9" t="s">
        <v>4980</v>
      </c>
      <c r="K3279" s="9" t="s">
        <v>5858</v>
      </c>
      <c r="L3279" s="83" t="s">
        <v>8235</v>
      </c>
      <c r="M3279" s="85">
        <v>45446</v>
      </c>
      <c r="N3279" s="85">
        <v>45483</v>
      </c>
      <c r="O3279" s="85">
        <v>45461</v>
      </c>
      <c r="P3279" s="64" t="s">
        <v>4998</v>
      </c>
      <c r="Q3279" s="10">
        <v>3</v>
      </c>
      <c r="R3279" s="64" t="s">
        <v>4991</v>
      </c>
      <c r="S3279" s="58" t="s">
        <v>4983</v>
      </c>
      <c r="T3279" s="58" t="s">
        <v>32</v>
      </c>
      <c r="U3279" s="58">
        <v>11002</v>
      </c>
      <c r="V3279" s="58">
        <v>11002</v>
      </c>
      <c r="W3279" s="58"/>
      <c r="X3279" s="10" t="s">
        <v>5033</v>
      </c>
      <c r="Y3279" s="10" t="s">
        <v>4980</v>
      </c>
      <c r="Z3279" s="10" t="s">
        <v>4980</v>
      </c>
      <c r="AA3279" s="10" t="s">
        <v>5033</v>
      </c>
      <c r="AB3279" s="10" t="s">
        <v>5066</v>
      </c>
      <c r="AC3279" s="9" t="s">
        <v>4999</v>
      </c>
      <c r="AD3279" s="29"/>
      <c r="AE3279" s="20" t="str">
        <f>VLOOKUP(E3279,'FILIAIS PETZ'!A:Q,17,0)</f>
        <v>SP7</v>
      </c>
      <c r="AF3279" s="20" t="str">
        <f>VLOOKUP(E3279,'FILIAIS PETZ'!A:Q,3,0)</f>
        <v>FELICIO</v>
      </c>
      <c r="AG3279" s="20" t="str">
        <f>VLOOKUP(E3279,'FILIAIS PETZ'!A:Q,2,0)</f>
        <v>R3</v>
      </c>
      <c r="AH3279" s="75">
        <v>740</v>
      </c>
      <c r="AI3279" s="16" t="s">
        <v>7898</v>
      </c>
      <c r="AJ3279" s="43">
        <f>VLOOKUP(E3279,'FILIAIS PETZ'!$A$2:$K$2000,11,0)</f>
        <v>18328118003205</v>
      </c>
      <c r="AK3279" s="44">
        <f t="shared" si="222"/>
        <v>18328118003205</v>
      </c>
    </row>
    <row r="3280" spans="1:37" s="14" customFormat="1" ht="15" customHeight="1" thickBot="1" x14ac:dyDescent="0.25">
      <c r="A3280" s="9" t="str">
        <f t="shared" si="221"/>
        <v>PREVENTIVA</v>
      </c>
      <c r="B3280" s="18">
        <f>VLOOKUP(C3280,FORNECEDORES!D:E,2,0)</f>
        <v>638161</v>
      </c>
      <c r="C3280" s="19" t="str">
        <f>VLOOKUP(D3280,FORNECEDORES!A:D,4,0)</f>
        <v>29.739.737/0005-36</v>
      </c>
      <c r="D3280" s="13" t="s">
        <v>7606</v>
      </c>
      <c r="E3280" s="20" t="str">
        <f t="shared" ref="E3280:E3343" si="223">CONCATENATE("04 ",F3280)</f>
        <v>04 0040</v>
      </c>
      <c r="F3280" s="28" t="s">
        <v>4943</v>
      </c>
      <c r="G3280" s="21" t="str">
        <f>VLOOKUP(E3280,'FILIAIS PETZ'!A:E,5,0)</f>
        <v>PETZ NOSSA SENHORA DO CARMO</v>
      </c>
      <c r="H3280" s="20" t="str">
        <f>VLOOKUP(E3280,'FILIAIS PETZ'!A:D,4,0)</f>
        <v>NSCA-MG</v>
      </c>
      <c r="I3280" s="54">
        <v>45444</v>
      </c>
      <c r="J3280" s="9" t="s">
        <v>4980</v>
      </c>
      <c r="K3280" s="9" t="s">
        <v>5858</v>
      </c>
      <c r="L3280" s="83" t="s">
        <v>8238</v>
      </c>
      <c r="M3280" s="85">
        <v>45446</v>
      </c>
      <c r="N3280" s="85">
        <v>45483</v>
      </c>
      <c r="O3280" s="85">
        <v>45461</v>
      </c>
      <c r="P3280" s="64" t="s">
        <v>4998</v>
      </c>
      <c r="Q3280" s="10">
        <v>3</v>
      </c>
      <c r="R3280" s="64" t="s">
        <v>4991</v>
      </c>
      <c r="S3280" s="58" t="s">
        <v>4983</v>
      </c>
      <c r="T3280" s="58" t="s">
        <v>32</v>
      </c>
      <c r="U3280" s="58">
        <v>11002</v>
      </c>
      <c r="V3280" s="58">
        <v>11002</v>
      </c>
      <c r="W3280" s="58"/>
      <c r="X3280" s="10" t="s">
        <v>5033</v>
      </c>
      <c r="Y3280" s="10" t="s">
        <v>4980</v>
      </c>
      <c r="Z3280" s="10" t="s">
        <v>4980</v>
      </c>
      <c r="AA3280" s="10" t="s">
        <v>5033</v>
      </c>
      <c r="AB3280" s="10" t="s">
        <v>5066</v>
      </c>
      <c r="AC3280" s="9" t="s">
        <v>4999</v>
      </c>
      <c r="AD3280" s="29"/>
      <c r="AE3280" s="20" t="str">
        <f>VLOOKUP(E3280,'FILIAIS PETZ'!A:Q,17,0)</f>
        <v>MG-1</v>
      </c>
      <c r="AF3280" s="20" t="str">
        <f>VLOOKUP(E3280,'FILIAIS PETZ'!A:Q,3,0)</f>
        <v>FELICIO</v>
      </c>
      <c r="AG3280" s="20" t="str">
        <f>VLOOKUP(E3280,'FILIAIS PETZ'!A:Q,2,0)</f>
        <v>R3</v>
      </c>
      <c r="AH3280" s="75">
        <v>370</v>
      </c>
      <c r="AI3280" s="16" t="s">
        <v>7898</v>
      </c>
      <c r="AJ3280" s="43">
        <f>VLOOKUP(E3280,'FILIAIS PETZ'!$A$2:$K$2000,11,0)</f>
        <v>18328118003981</v>
      </c>
      <c r="AK3280" s="44">
        <f t="shared" si="222"/>
        <v>18328118003981</v>
      </c>
    </row>
    <row r="3281" spans="1:37" s="14" customFormat="1" ht="15" customHeight="1" thickBot="1" x14ac:dyDescent="0.25">
      <c r="A3281" s="9" t="str">
        <f t="shared" si="221"/>
        <v>PREVENTIVA</v>
      </c>
      <c r="B3281" s="18">
        <f>VLOOKUP(C3281,FORNECEDORES!D:E,2,0)</f>
        <v>741390</v>
      </c>
      <c r="C3281" s="19" t="str">
        <f>VLOOKUP(D3281,FORNECEDORES!A:D,4,0)</f>
        <v>53.327.206/0001-97</v>
      </c>
      <c r="D3281" s="13" t="s">
        <v>1785</v>
      </c>
      <c r="E3281" s="20" t="str">
        <f t="shared" si="223"/>
        <v>04 0040</v>
      </c>
      <c r="F3281" s="28" t="s">
        <v>4943</v>
      </c>
      <c r="G3281" s="21" t="str">
        <f>VLOOKUP(E3281,'FILIAIS PETZ'!A:E,5,0)</f>
        <v>PETZ NOSSA SENHORA DO CARMO</v>
      </c>
      <c r="H3281" s="20" t="str">
        <f>VLOOKUP(E3281,'FILIAIS PETZ'!A:D,4,0)</f>
        <v>NSCA-MG</v>
      </c>
      <c r="I3281" s="54">
        <v>45444</v>
      </c>
      <c r="J3281" s="9" t="s">
        <v>4980</v>
      </c>
      <c r="K3281" s="9" t="s">
        <v>5858</v>
      </c>
      <c r="L3281" s="83" t="s">
        <v>8317</v>
      </c>
      <c r="M3281" s="85">
        <v>45457</v>
      </c>
      <c r="N3281" s="85">
        <v>45490</v>
      </c>
      <c r="O3281" s="85">
        <v>45467</v>
      </c>
      <c r="P3281" s="64" t="s">
        <v>4998</v>
      </c>
      <c r="Q3281" s="10">
        <v>3</v>
      </c>
      <c r="R3281" s="64" t="s">
        <v>4991</v>
      </c>
      <c r="S3281" s="58" t="s">
        <v>4983</v>
      </c>
      <c r="T3281" s="58" t="s">
        <v>32</v>
      </c>
      <c r="U3281" s="58">
        <v>11002</v>
      </c>
      <c r="V3281" s="58">
        <v>11002</v>
      </c>
      <c r="W3281" s="58"/>
      <c r="X3281" s="10" t="s">
        <v>4992</v>
      </c>
      <c r="Y3281" s="10" t="s">
        <v>4980</v>
      </c>
      <c r="Z3281" s="10" t="s">
        <v>4980</v>
      </c>
      <c r="AA3281" s="10" t="s">
        <v>4992</v>
      </c>
      <c r="AB3281" s="10" t="s">
        <v>5066</v>
      </c>
      <c r="AC3281" s="9" t="s">
        <v>4999</v>
      </c>
      <c r="AD3281" s="29"/>
      <c r="AE3281" s="20" t="str">
        <f>VLOOKUP(E3281,'FILIAIS PETZ'!A:Q,17,0)</f>
        <v>MG-1</v>
      </c>
      <c r="AF3281" s="20" t="str">
        <f>VLOOKUP(E3281,'FILIAIS PETZ'!A:Q,3,0)</f>
        <v>FELICIO</v>
      </c>
      <c r="AG3281" s="20" t="str">
        <f>VLOOKUP(E3281,'FILIAIS PETZ'!A:Q,2,0)</f>
        <v>R3</v>
      </c>
      <c r="AH3281" s="75">
        <v>1800</v>
      </c>
      <c r="AI3281" s="16" t="s">
        <v>7897</v>
      </c>
      <c r="AJ3281" s="43">
        <f>VLOOKUP(E3281,'FILIAIS PETZ'!$A$2:$K$2000,11,0)</f>
        <v>18328118003981</v>
      </c>
      <c r="AK3281" s="44">
        <f t="shared" si="222"/>
        <v>18328118003981</v>
      </c>
    </row>
    <row r="3282" spans="1:37" s="14" customFormat="1" ht="15" customHeight="1" thickBot="1" x14ac:dyDescent="0.25">
      <c r="A3282" s="9" t="str">
        <f t="shared" si="221"/>
        <v>PREVENTIVA</v>
      </c>
      <c r="B3282" s="18">
        <f>VLOOKUP(C3282,FORNECEDORES!D:E,2,0)</f>
        <v>32124</v>
      </c>
      <c r="C3282" s="19" t="str">
        <f>VLOOKUP(D3282,FORNECEDORES!A:D,4,0)</f>
        <v>29.739.737/0017-70</v>
      </c>
      <c r="D3282" s="13" t="s">
        <v>7604</v>
      </c>
      <c r="E3282" s="20" t="str">
        <f t="shared" si="223"/>
        <v>04 0077</v>
      </c>
      <c r="F3282" s="28" t="s">
        <v>4954</v>
      </c>
      <c r="G3282" s="21" t="str">
        <f>VLOOKUP(E3282,'FILIAIS PETZ'!A:E,5,0)</f>
        <v>PETZ GOIANIA (SETOR BUENO)</v>
      </c>
      <c r="H3282" s="20" t="str">
        <f>VLOOKUP(E3282,'FILIAIS PETZ'!A:D,4,0)</f>
        <v>BT63-GO</v>
      </c>
      <c r="I3282" s="54">
        <v>45444</v>
      </c>
      <c r="J3282" s="9" t="s">
        <v>4980</v>
      </c>
      <c r="K3282" s="9" t="s">
        <v>5858</v>
      </c>
      <c r="L3282" s="83" t="s">
        <v>8234</v>
      </c>
      <c r="M3282" s="85">
        <v>45446</v>
      </c>
      <c r="N3282" s="85">
        <v>45483</v>
      </c>
      <c r="O3282" s="85">
        <v>45461</v>
      </c>
      <c r="P3282" s="64" t="s">
        <v>4998</v>
      </c>
      <c r="Q3282" s="10">
        <v>3</v>
      </c>
      <c r="R3282" s="64" t="s">
        <v>4991</v>
      </c>
      <c r="S3282" s="58" t="s">
        <v>4983</v>
      </c>
      <c r="T3282" s="58" t="s">
        <v>32</v>
      </c>
      <c r="U3282" s="58">
        <v>11002</v>
      </c>
      <c r="V3282" s="58">
        <v>11002</v>
      </c>
      <c r="W3282" s="58"/>
      <c r="X3282" s="10" t="s">
        <v>5033</v>
      </c>
      <c r="Y3282" s="10" t="s">
        <v>4980</v>
      </c>
      <c r="Z3282" s="10" t="s">
        <v>4980</v>
      </c>
      <c r="AA3282" s="10" t="s">
        <v>5033</v>
      </c>
      <c r="AB3282" s="10" t="s">
        <v>5066</v>
      </c>
      <c r="AC3282" s="9" t="s">
        <v>4999</v>
      </c>
      <c r="AD3282" s="29"/>
      <c r="AE3282" s="20" t="str">
        <f>VLOOKUP(E3282,'FILIAIS PETZ'!A:Q,17,0)</f>
        <v>CO-2</v>
      </c>
      <c r="AF3282" s="20" t="str">
        <f>VLOOKUP(E3282,'FILIAIS PETZ'!A:Q,3,0)</f>
        <v>FELICIO</v>
      </c>
      <c r="AG3282" s="20" t="str">
        <f>VLOOKUP(E3282,'FILIAIS PETZ'!A:Q,2,0)</f>
        <v>R3</v>
      </c>
      <c r="AH3282" s="75">
        <v>370</v>
      </c>
      <c r="AI3282" s="16" t="s">
        <v>7898</v>
      </c>
      <c r="AJ3282" s="43">
        <f>VLOOKUP(E3282,'FILIAIS PETZ'!$A$2:$K$2000,11,0)</f>
        <v>18328118007545</v>
      </c>
      <c r="AK3282" s="44">
        <f t="shared" si="222"/>
        <v>18328118007545</v>
      </c>
    </row>
    <row r="3283" spans="1:37" s="14" customFormat="1" ht="15" customHeight="1" thickBot="1" x14ac:dyDescent="0.25">
      <c r="A3283" s="9" t="str">
        <f t="shared" si="221"/>
        <v>PREVENTIVA</v>
      </c>
      <c r="B3283" s="18">
        <f>VLOOKUP(C3283,FORNECEDORES!D:E,2,0)</f>
        <v>6022</v>
      </c>
      <c r="C3283" s="19" t="str">
        <f>VLOOKUP(D3283,FORNECEDORES!A:D,4,0)</f>
        <v>06.696.624/0001-71</v>
      </c>
      <c r="D3283" s="13" t="s">
        <v>1558</v>
      </c>
      <c r="E3283" s="20" t="str">
        <f t="shared" si="223"/>
        <v>04 0077</v>
      </c>
      <c r="F3283" s="28" t="s">
        <v>4954</v>
      </c>
      <c r="G3283" s="21" t="str">
        <f>VLOOKUP(E3283,'FILIAIS PETZ'!A:E,5,0)</f>
        <v>PETZ GOIANIA (SETOR BUENO)</v>
      </c>
      <c r="H3283" s="20" t="str">
        <f>VLOOKUP(E3283,'FILIAIS PETZ'!A:D,4,0)</f>
        <v>BT63-GO</v>
      </c>
      <c r="I3283" s="54">
        <v>45444</v>
      </c>
      <c r="J3283" s="9" t="s">
        <v>4980</v>
      </c>
      <c r="K3283" s="9"/>
      <c r="L3283" s="83"/>
      <c r="M3283" s="85"/>
      <c r="N3283" s="85"/>
      <c r="O3283" s="85"/>
      <c r="P3283" s="64" t="s">
        <v>4998</v>
      </c>
      <c r="Q3283" s="10" t="s">
        <v>5029</v>
      </c>
      <c r="R3283" s="64" t="s">
        <v>4991</v>
      </c>
      <c r="S3283" s="58" t="s">
        <v>4983</v>
      </c>
      <c r="T3283" s="58" t="s">
        <v>32</v>
      </c>
      <c r="U3283" s="58">
        <v>11002</v>
      </c>
      <c r="V3283" s="58">
        <v>11002</v>
      </c>
      <c r="W3283" s="58" t="s">
        <v>5019</v>
      </c>
      <c r="X3283" s="10" t="s">
        <v>4996</v>
      </c>
      <c r="Y3283" s="10" t="s">
        <v>4980</v>
      </c>
      <c r="Z3283" s="10" t="s">
        <v>4980</v>
      </c>
      <c r="AA3283" s="10" t="s">
        <v>5097</v>
      </c>
      <c r="AB3283" s="10" t="s">
        <v>5066</v>
      </c>
      <c r="AC3283" s="9" t="s">
        <v>4999</v>
      </c>
      <c r="AD3283" s="29"/>
      <c r="AE3283" s="20" t="str">
        <f>VLOOKUP(E3283,'FILIAIS PETZ'!A:Q,17,0)</f>
        <v>CO-2</v>
      </c>
      <c r="AF3283" s="20" t="str">
        <f>VLOOKUP(E3283,'FILIAIS PETZ'!A:Q,3,0)</f>
        <v>FELICIO</v>
      </c>
      <c r="AG3283" s="20" t="str">
        <f>VLOOKUP(E3283,'FILIAIS PETZ'!A:Q,2,0)</f>
        <v>R3</v>
      </c>
      <c r="AH3283" s="75">
        <v>545</v>
      </c>
      <c r="AI3283" s="16" t="s">
        <v>7901</v>
      </c>
      <c r="AJ3283" s="43">
        <f>VLOOKUP(E3283,'FILIAIS PETZ'!$A$2:$K$2000,11,0)</f>
        <v>18328118007545</v>
      </c>
      <c r="AK3283" s="44">
        <f t="shared" si="222"/>
        <v>18328118007545</v>
      </c>
    </row>
    <row r="3284" spans="1:37" s="14" customFormat="1" ht="15" customHeight="1" thickBot="1" x14ac:dyDescent="0.25">
      <c r="A3284" s="9" t="str">
        <f t="shared" si="221"/>
        <v>PREVENTIVA</v>
      </c>
      <c r="B3284" s="18">
        <f>VLOOKUP(C3284,FORNECEDORES!D:E,2,0)</f>
        <v>55566</v>
      </c>
      <c r="C3284" s="19" t="str">
        <f>VLOOKUP(D3284,FORNECEDORES!A:D,4,0)</f>
        <v>29.209.860/0001-11</v>
      </c>
      <c r="D3284" s="13" t="s">
        <v>2679</v>
      </c>
      <c r="E3284" s="20" t="str">
        <f t="shared" si="223"/>
        <v>04 0007</v>
      </c>
      <c r="F3284" s="28" t="s">
        <v>4950</v>
      </c>
      <c r="G3284" s="21" t="str">
        <f>VLOOKUP(E3284,'FILIAIS PETZ'!A:E,5,0)</f>
        <v>PETZ SOROCABA</v>
      </c>
      <c r="H3284" s="20" t="str">
        <f>VLOOKUP(E3284,'FILIAIS PETZ'!A:D,4,0)</f>
        <v>SCBA-SP</v>
      </c>
      <c r="I3284" s="54">
        <v>45444</v>
      </c>
      <c r="J3284" s="9" t="s">
        <v>4980</v>
      </c>
      <c r="K3284" s="9" t="s">
        <v>5858</v>
      </c>
      <c r="L3284" s="83" t="s">
        <v>8342</v>
      </c>
      <c r="M3284" s="85">
        <v>45462</v>
      </c>
      <c r="N3284" s="85">
        <v>45490</v>
      </c>
      <c r="O3284" s="85">
        <v>45467</v>
      </c>
      <c r="P3284" s="64" t="s">
        <v>4998</v>
      </c>
      <c r="Q3284" s="10">
        <v>3</v>
      </c>
      <c r="R3284" s="64" t="s">
        <v>4991</v>
      </c>
      <c r="S3284" s="58" t="s">
        <v>4983</v>
      </c>
      <c r="T3284" s="58" t="s">
        <v>32</v>
      </c>
      <c r="U3284" s="58">
        <v>11002</v>
      </c>
      <c r="V3284" s="58">
        <v>11002</v>
      </c>
      <c r="W3284" s="58" t="s">
        <v>5019</v>
      </c>
      <c r="X3284" s="10" t="s">
        <v>4992</v>
      </c>
      <c r="Y3284" s="10" t="s">
        <v>4980</v>
      </c>
      <c r="Z3284" s="10" t="s">
        <v>4980</v>
      </c>
      <c r="AA3284" s="10" t="s">
        <v>4992</v>
      </c>
      <c r="AB3284" s="10" t="s">
        <v>5066</v>
      </c>
      <c r="AC3284" s="9" t="s">
        <v>4999</v>
      </c>
      <c r="AD3284" s="29"/>
      <c r="AE3284" s="20" t="str">
        <f>VLOOKUP(E3284,'FILIAIS PETZ'!A:Q,17,0)</f>
        <v>SP7</v>
      </c>
      <c r="AF3284" s="20" t="str">
        <f>VLOOKUP(E3284,'FILIAIS PETZ'!A:Q,3,0)</f>
        <v>FELICIO</v>
      </c>
      <c r="AG3284" s="20" t="str">
        <f>VLOOKUP(E3284,'FILIAIS PETZ'!A:Q,2,0)</f>
        <v>R3</v>
      </c>
      <c r="AH3284" s="75">
        <v>1500</v>
      </c>
      <c r="AI3284" s="16" t="s">
        <v>7897</v>
      </c>
      <c r="AJ3284" s="43">
        <f>VLOOKUP(E3284,'FILIAIS PETZ'!$A$2:$K$2000,11,0)</f>
        <v>18328118001695</v>
      </c>
      <c r="AK3284" s="44">
        <f t="shared" si="222"/>
        <v>18328118001695</v>
      </c>
    </row>
    <row r="3285" spans="1:37" s="14" customFormat="1" ht="15" customHeight="1" thickBot="1" x14ac:dyDescent="0.25">
      <c r="A3285" s="9" t="str">
        <f t="shared" si="221"/>
        <v>PREVENTIVA</v>
      </c>
      <c r="B3285" s="18">
        <f>VLOOKUP(C3285,FORNECEDORES!D:E,2,0)</f>
        <v>55566</v>
      </c>
      <c r="C3285" s="19" t="str">
        <f>VLOOKUP(D3285,FORNECEDORES!A:D,4,0)</f>
        <v>29.209.860/0001-11</v>
      </c>
      <c r="D3285" s="13" t="s">
        <v>2679</v>
      </c>
      <c r="E3285" s="20" t="str">
        <f t="shared" si="223"/>
        <v>04 0166</v>
      </c>
      <c r="F3285" s="28" t="s">
        <v>4932</v>
      </c>
      <c r="G3285" s="21" t="str">
        <f>VLOOKUP(E3285,'FILIAIS PETZ'!A:E,5,0)</f>
        <v>PETZ SOROCABA TAUSTE</v>
      </c>
      <c r="H3285" s="20" t="str">
        <f>VLOOKUP(E3285,'FILIAIS PETZ'!A:D,4,0)</f>
        <v>SOTT-SP</v>
      </c>
      <c r="I3285" s="54">
        <v>45444</v>
      </c>
      <c r="J3285" s="9" t="s">
        <v>4980</v>
      </c>
      <c r="K3285" s="9" t="s">
        <v>5858</v>
      </c>
      <c r="L3285" s="83" t="s">
        <v>8162</v>
      </c>
      <c r="M3285" s="85">
        <v>45449</v>
      </c>
      <c r="N3285" s="85">
        <v>45476</v>
      </c>
      <c r="O3285" s="85">
        <v>45460</v>
      </c>
      <c r="P3285" s="64" t="s">
        <v>4998</v>
      </c>
      <c r="Q3285" s="10">
        <v>3</v>
      </c>
      <c r="R3285" s="64" t="s">
        <v>4991</v>
      </c>
      <c r="S3285" s="58" t="s">
        <v>4983</v>
      </c>
      <c r="T3285" s="58" t="s">
        <v>32</v>
      </c>
      <c r="U3285" s="58">
        <v>11002</v>
      </c>
      <c r="V3285" s="58">
        <v>11002</v>
      </c>
      <c r="W3285" s="58"/>
      <c r="X3285" s="10" t="s">
        <v>4992</v>
      </c>
      <c r="Y3285" s="10" t="s">
        <v>4980</v>
      </c>
      <c r="Z3285" s="10" t="s">
        <v>4980</v>
      </c>
      <c r="AA3285" s="10" t="s">
        <v>4992</v>
      </c>
      <c r="AB3285" s="10" t="s">
        <v>5066</v>
      </c>
      <c r="AC3285" s="9" t="s">
        <v>4999</v>
      </c>
      <c r="AD3285" s="29"/>
      <c r="AE3285" s="20" t="str">
        <f>VLOOKUP(E3285,'FILIAIS PETZ'!A:Q,17,0)</f>
        <v>SP7</v>
      </c>
      <c r="AF3285" s="20" t="str">
        <f>VLOOKUP(E3285,'FILIAIS PETZ'!A:Q,3,0)</f>
        <v>FELICIO</v>
      </c>
      <c r="AG3285" s="20" t="str">
        <f>VLOOKUP(E3285,'FILIAIS PETZ'!A:Q,2,0)</f>
        <v>R3</v>
      </c>
      <c r="AH3285" s="75">
        <v>1000</v>
      </c>
      <c r="AI3285" s="16" t="s">
        <v>7897</v>
      </c>
      <c r="AJ3285" s="43">
        <f>VLOOKUP(E3285,'FILIAIS PETZ'!$A$2:$K$2000,11,0)</f>
        <v>18328118015998</v>
      </c>
      <c r="AK3285" s="44">
        <f t="shared" si="222"/>
        <v>18328118015998</v>
      </c>
    </row>
    <row r="3286" spans="1:37" s="14" customFormat="1" ht="15" customHeight="1" thickBot="1" x14ac:dyDescent="0.25">
      <c r="A3286" s="9" t="str">
        <f t="shared" si="221"/>
        <v>PREVENTIVA</v>
      </c>
      <c r="B3286" s="18">
        <f>VLOOKUP(C3286,FORNECEDORES!D:E,2,0)</f>
        <v>638162</v>
      </c>
      <c r="C3286" s="19" t="str">
        <f>VLOOKUP(D3286,FORNECEDORES!A:D,4,0)</f>
        <v>29.739.737/0009-60</v>
      </c>
      <c r="D3286" s="13" t="s">
        <v>7600</v>
      </c>
      <c r="E3286" s="20" t="str">
        <f t="shared" si="223"/>
        <v>04 0153</v>
      </c>
      <c r="F3286" s="28" t="s">
        <v>4966</v>
      </c>
      <c r="G3286" s="21" t="str">
        <f>VLOOKUP(E3286,'FILIAIS PETZ'!A:E,5,0)</f>
        <v>PETZ TAGUATINGA</v>
      </c>
      <c r="H3286" s="20" t="str">
        <f>VLOOKUP(E3286,'FILIAIS PETZ'!A:D,4,0)</f>
        <v>TGTG-DF</v>
      </c>
      <c r="I3286" s="54">
        <v>45444</v>
      </c>
      <c r="J3286" s="9" t="s">
        <v>4980</v>
      </c>
      <c r="K3286" s="9" t="s">
        <v>5858</v>
      </c>
      <c r="L3286" s="83" t="s">
        <v>8230</v>
      </c>
      <c r="M3286" s="85">
        <v>45446</v>
      </c>
      <c r="N3286" s="85">
        <v>45483</v>
      </c>
      <c r="O3286" s="85">
        <v>45461</v>
      </c>
      <c r="P3286" s="64" t="s">
        <v>4998</v>
      </c>
      <c r="Q3286" s="10">
        <v>3</v>
      </c>
      <c r="R3286" s="64" t="s">
        <v>4991</v>
      </c>
      <c r="S3286" s="58" t="s">
        <v>4983</v>
      </c>
      <c r="T3286" s="58" t="s">
        <v>32</v>
      </c>
      <c r="U3286" s="58">
        <v>11002</v>
      </c>
      <c r="V3286" s="58">
        <v>11002</v>
      </c>
      <c r="W3286" s="58"/>
      <c r="X3286" s="10" t="s">
        <v>5033</v>
      </c>
      <c r="Y3286" s="10" t="s">
        <v>4980</v>
      </c>
      <c r="Z3286" s="10" t="s">
        <v>4980</v>
      </c>
      <c r="AA3286" s="10" t="s">
        <v>5033</v>
      </c>
      <c r="AB3286" s="10" t="s">
        <v>5066</v>
      </c>
      <c r="AC3286" s="9" t="s">
        <v>4999</v>
      </c>
      <c r="AD3286" s="29"/>
      <c r="AE3286" s="20" t="str">
        <f>VLOOKUP(E3286,'FILIAIS PETZ'!A:Q,17,0)</f>
        <v>CO-1</v>
      </c>
      <c r="AF3286" s="20" t="str">
        <f>VLOOKUP(E3286,'FILIAIS PETZ'!A:Q,3,0)</f>
        <v>FELICIO</v>
      </c>
      <c r="AG3286" s="20" t="str">
        <f>VLOOKUP(E3286,'FILIAIS PETZ'!A:Q,2,0)</f>
        <v>R3</v>
      </c>
      <c r="AH3286" s="75">
        <v>370</v>
      </c>
      <c r="AI3286" s="16" t="s">
        <v>7898</v>
      </c>
      <c r="AJ3286" s="43">
        <f>VLOOKUP(E3286,'FILIAIS PETZ'!$A$2:$K$2000,11,0)</f>
        <v>18328118014916</v>
      </c>
      <c r="AK3286" s="44">
        <f t="shared" si="222"/>
        <v>18328118014916</v>
      </c>
    </row>
    <row r="3287" spans="1:37" s="14" customFormat="1" ht="15" customHeight="1" thickBot="1" x14ac:dyDescent="0.25">
      <c r="A3287" s="9" t="str">
        <f t="shared" si="221"/>
        <v>PREVENTIVA</v>
      </c>
      <c r="B3287" s="18">
        <f>VLOOKUP(C3287,FORNECEDORES!D:E,2,0)</f>
        <v>650296</v>
      </c>
      <c r="C3287" s="19" t="str">
        <f>VLOOKUP(D3287,FORNECEDORES!A:D,4,0)</f>
        <v>29.739.737/0026-60</v>
      </c>
      <c r="D3287" s="13" t="s">
        <v>7601</v>
      </c>
      <c r="E3287" s="20" t="str">
        <f t="shared" si="223"/>
        <v>04 0180</v>
      </c>
      <c r="F3287" s="28" t="s">
        <v>4944</v>
      </c>
      <c r="G3287" s="21" t="str">
        <f>VLOOKUP(E3287,'FILIAIS PETZ'!A:E,5,0)</f>
        <v>PETZ TORQUATO TAPAJOS</v>
      </c>
      <c r="H3287" s="20" t="str">
        <f>VLOOKUP(E3287,'FILIAIS PETZ'!A:D,4,0)</f>
        <v>TQTP-AM</v>
      </c>
      <c r="I3287" s="54">
        <v>45444</v>
      </c>
      <c r="J3287" s="9" t="s">
        <v>4980</v>
      </c>
      <c r="K3287" s="9" t="s">
        <v>5858</v>
      </c>
      <c r="L3287" s="83" t="s">
        <v>8232</v>
      </c>
      <c r="M3287" s="85">
        <v>45446</v>
      </c>
      <c r="N3287" s="85">
        <v>45483</v>
      </c>
      <c r="O3287" s="85">
        <v>45461</v>
      </c>
      <c r="P3287" s="64" t="s">
        <v>4998</v>
      </c>
      <c r="Q3287" s="10">
        <v>3</v>
      </c>
      <c r="R3287" s="64" t="s">
        <v>4991</v>
      </c>
      <c r="S3287" s="58" t="s">
        <v>4983</v>
      </c>
      <c r="T3287" s="58" t="s">
        <v>32</v>
      </c>
      <c r="U3287" s="58">
        <v>11002</v>
      </c>
      <c r="V3287" s="58">
        <v>11002</v>
      </c>
      <c r="W3287" s="58"/>
      <c r="X3287" s="10" t="s">
        <v>5033</v>
      </c>
      <c r="Y3287" s="10" t="s">
        <v>4980</v>
      </c>
      <c r="Z3287" s="10" t="s">
        <v>4980</v>
      </c>
      <c r="AA3287" s="10" t="s">
        <v>5033</v>
      </c>
      <c r="AB3287" s="10" t="s">
        <v>5066</v>
      </c>
      <c r="AC3287" s="9" t="s">
        <v>4999</v>
      </c>
      <c r="AD3287" s="29"/>
      <c r="AE3287" s="20" t="str">
        <f>VLOOKUP(E3287,'FILIAIS PETZ'!A:Q,17,0)</f>
        <v>CO-3</v>
      </c>
      <c r="AF3287" s="20" t="str">
        <f>VLOOKUP(E3287,'FILIAIS PETZ'!A:Q,3,0)</f>
        <v>FELICIO</v>
      </c>
      <c r="AG3287" s="20" t="str">
        <f>VLOOKUP(E3287,'FILIAIS PETZ'!A:Q,2,0)</f>
        <v>R3</v>
      </c>
      <c r="AH3287" s="75">
        <v>740</v>
      </c>
      <c r="AI3287" s="16" t="s">
        <v>7898</v>
      </c>
      <c r="AJ3287" s="43">
        <f>VLOOKUP(E3287,'FILIAIS PETZ'!$A$2:$K$2000,11,0)</f>
        <v>18328118017346</v>
      </c>
      <c r="AK3287" s="44">
        <f t="shared" si="222"/>
        <v>18328118017346</v>
      </c>
    </row>
    <row r="3288" spans="1:37" s="14" customFormat="1" ht="15" customHeight="1" thickBot="1" x14ac:dyDescent="0.25">
      <c r="A3288" s="9" t="str">
        <f t="shared" si="221"/>
        <v>PREVENTIVA</v>
      </c>
      <c r="B3288" s="18">
        <f>VLOOKUP(C3288,FORNECEDORES!D:E,2,0)</f>
        <v>638161</v>
      </c>
      <c r="C3288" s="19" t="str">
        <f>VLOOKUP(D3288,FORNECEDORES!A:D,4,0)</f>
        <v>29.739.737/0005-36</v>
      </c>
      <c r="D3288" s="13" t="s">
        <v>7606</v>
      </c>
      <c r="E3288" s="20" t="str">
        <f t="shared" si="223"/>
        <v>04 0211</v>
      </c>
      <c r="F3288" s="28" t="s">
        <v>4974</v>
      </c>
      <c r="G3288" s="21" t="str">
        <f>VLOOKUP(E3288,'FILIAIS PETZ'!A:E,5,0)</f>
        <v>PETZ CASTELO BH</v>
      </c>
      <c r="H3288" s="20" t="str">
        <f>VLOOKUP(E3288,'FILIAIS PETZ'!A:D,4,0)</f>
        <v>CTLO-MG</v>
      </c>
      <c r="I3288" s="54">
        <v>45444</v>
      </c>
      <c r="J3288" s="9" t="s">
        <v>4980</v>
      </c>
      <c r="K3288" s="9" t="s">
        <v>5858</v>
      </c>
      <c r="L3288" s="83" t="s">
        <v>8239</v>
      </c>
      <c r="M3288" s="85">
        <v>45446</v>
      </c>
      <c r="N3288" s="85">
        <v>45483</v>
      </c>
      <c r="O3288" s="85">
        <v>45461</v>
      </c>
      <c r="P3288" s="64" t="s">
        <v>4998</v>
      </c>
      <c r="Q3288" s="10">
        <v>3</v>
      </c>
      <c r="R3288" s="64" t="s">
        <v>4991</v>
      </c>
      <c r="S3288" s="58" t="s">
        <v>4983</v>
      </c>
      <c r="T3288" s="58" t="s">
        <v>32</v>
      </c>
      <c r="U3288" s="58">
        <v>11002</v>
      </c>
      <c r="V3288" s="58">
        <v>11002</v>
      </c>
      <c r="W3288" s="58"/>
      <c r="X3288" s="10" t="s">
        <v>5033</v>
      </c>
      <c r="Y3288" s="10" t="s">
        <v>4980</v>
      </c>
      <c r="Z3288" s="10" t="s">
        <v>4980</v>
      </c>
      <c r="AA3288" s="10" t="s">
        <v>5033</v>
      </c>
      <c r="AB3288" s="10" t="s">
        <v>5066</v>
      </c>
      <c r="AC3288" s="9" t="s">
        <v>4999</v>
      </c>
      <c r="AD3288" s="29"/>
      <c r="AE3288" s="20" t="str">
        <f>VLOOKUP(E3288,'FILIAIS PETZ'!A:Q,17,0)</f>
        <v>MG-1</v>
      </c>
      <c r="AF3288" s="20" t="str">
        <f>VLOOKUP(E3288,'FILIAIS PETZ'!A:Q,3,0)</f>
        <v>FELICIO</v>
      </c>
      <c r="AG3288" s="20" t="str">
        <f>VLOOKUP(E3288,'FILIAIS PETZ'!A:Q,2,0)</f>
        <v>R3</v>
      </c>
      <c r="AH3288" s="75">
        <v>370</v>
      </c>
      <c r="AI3288" s="16" t="s">
        <v>7898</v>
      </c>
      <c r="AJ3288" s="43">
        <f>VLOOKUP(E3288,'FILIAIS PETZ'!$A$2:$K$2000,11,0)</f>
        <v>18328118019985</v>
      </c>
      <c r="AK3288" s="44">
        <f t="shared" si="222"/>
        <v>18328118019985</v>
      </c>
    </row>
    <row r="3289" spans="1:37" s="14" customFormat="1" ht="15" customHeight="1" thickBot="1" x14ac:dyDescent="0.25">
      <c r="A3289" s="9" t="str">
        <f t="shared" si="221"/>
        <v>PREVENTIVA</v>
      </c>
      <c r="B3289" s="18">
        <f>VLOOKUP(C3289,FORNECEDORES!D:E,2,0)</f>
        <v>214092</v>
      </c>
      <c r="C3289" s="19" t="str">
        <f>VLOOKUP(D3289,FORNECEDORES!A:D,4,0)</f>
        <v>24.415.122/0001-07</v>
      </c>
      <c r="D3289" s="13" t="s">
        <v>3640</v>
      </c>
      <c r="E3289" s="20" t="str">
        <f t="shared" si="223"/>
        <v>04 0180</v>
      </c>
      <c r="F3289" s="28" t="s">
        <v>4944</v>
      </c>
      <c r="G3289" s="21" t="str">
        <f>VLOOKUP(E3289,'FILIAIS PETZ'!A:E,5,0)</f>
        <v>PETZ TORQUATO TAPAJOS</v>
      </c>
      <c r="H3289" s="20" t="str">
        <f>VLOOKUP(E3289,'FILIAIS PETZ'!A:D,4,0)</f>
        <v>TQTP-AM</v>
      </c>
      <c r="I3289" s="54">
        <v>45444</v>
      </c>
      <c r="J3289" s="9" t="s">
        <v>4980</v>
      </c>
      <c r="K3289" s="9"/>
      <c r="L3289" s="83"/>
      <c r="M3289" s="85"/>
      <c r="N3289" s="85"/>
      <c r="O3289" s="85"/>
      <c r="P3289" s="64" t="s">
        <v>4998</v>
      </c>
      <c r="Q3289" s="10">
        <v>3</v>
      </c>
      <c r="R3289" s="64" t="s">
        <v>4991</v>
      </c>
      <c r="S3289" s="58" t="s">
        <v>4983</v>
      </c>
      <c r="T3289" s="58" t="s">
        <v>32</v>
      </c>
      <c r="U3289" s="58">
        <v>11002</v>
      </c>
      <c r="V3289" s="58">
        <v>11002</v>
      </c>
      <c r="W3289" s="58" t="s">
        <v>5034</v>
      </c>
      <c r="X3289" s="10" t="s">
        <v>4992</v>
      </c>
      <c r="Y3289" s="10" t="s">
        <v>4980</v>
      </c>
      <c r="Z3289" s="10" t="s">
        <v>4980</v>
      </c>
      <c r="AA3289" s="10" t="s">
        <v>4992</v>
      </c>
      <c r="AB3289" s="10" t="s">
        <v>5066</v>
      </c>
      <c r="AC3289" s="9" t="s">
        <v>4999</v>
      </c>
      <c r="AD3289" s="29"/>
      <c r="AE3289" s="20" t="str">
        <f>VLOOKUP(E3289,'FILIAIS PETZ'!A:Q,17,0)</f>
        <v>CO-3</v>
      </c>
      <c r="AF3289" s="20" t="str">
        <f>VLOOKUP(E3289,'FILIAIS PETZ'!A:Q,3,0)</f>
        <v>FELICIO</v>
      </c>
      <c r="AG3289" s="20" t="str">
        <f>VLOOKUP(E3289,'FILIAIS PETZ'!A:Q,2,0)</f>
        <v>R3</v>
      </c>
      <c r="AH3289" s="75">
        <v>1400</v>
      </c>
      <c r="AI3289" s="16" t="s">
        <v>7897</v>
      </c>
      <c r="AJ3289" s="43">
        <f>VLOOKUP(E3289,'FILIAIS PETZ'!$A$2:$K$2000,11,0)</f>
        <v>18328118017346</v>
      </c>
      <c r="AK3289" s="44">
        <f t="shared" si="222"/>
        <v>18328118017346</v>
      </c>
    </row>
    <row r="3290" spans="1:37" s="14" customFormat="1" ht="15" customHeight="1" thickBot="1" x14ac:dyDescent="0.25">
      <c r="A3290" s="9" t="str">
        <f t="shared" si="221"/>
        <v>PREVENTIVA</v>
      </c>
      <c r="B3290" s="18">
        <f>VLOOKUP(C3290,FORNECEDORES!D:E,2,0)</f>
        <v>223099</v>
      </c>
      <c r="C3290" s="19" t="str">
        <f>VLOOKUP(D3290,FORNECEDORES!A:D,4,0)</f>
        <v>33.782.083/0001-77</v>
      </c>
      <c r="D3290" s="13" t="s">
        <v>3652</v>
      </c>
      <c r="E3290" s="20" t="str">
        <f t="shared" si="223"/>
        <v>04 0139</v>
      </c>
      <c r="F3290" s="28" t="s">
        <v>4978</v>
      </c>
      <c r="G3290" s="21" t="str">
        <f>VLOOKUP(E3290,'FILIAIS PETZ'!A:E,5,0)</f>
        <v>PETZ PALMAS</v>
      </c>
      <c r="H3290" s="20" t="str">
        <f>VLOOKUP(E3290,'FILIAIS PETZ'!A:D,4,0)</f>
        <v>PMAS-TO</v>
      </c>
      <c r="I3290" s="54">
        <v>45444</v>
      </c>
      <c r="J3290" s="9" t="s">
        <v>4980</v>
      </c>
      <c r="K3290" s="9" t="s">
        <v>5858</v>
      </c>
      <c r="L3290" s="83" t="s">
        <v>5815</v>
      </c>
      <c r="M3290" s="85">
        <v>45463</v>
      </c>
      <c r="N3290" s="85">
        <v>45490</v>
      </c>
      <c r="O3290" s="85">
        <v>45467</v>
      </c>
      <c r="P3290" s="64" t="s">
        <v>4998</v>
      </c>
      <c r="Q3290" s="10">
        <v>3</v>
      </c>
      <c r="R3290" s="64">
        <v>1</v>
      </c>
      <c r="S3290" s="58" t="s">
        <v>4983</v>
      </c>
      <c r="T3290" s="58" t="s">
        <v>32</v>
      </c>
      <c r="U3290" s="58">
        <v>11002</v>
      </c>
      <c r="V3290" s="58">
        <v>11002</v>
      </c>
      <c r="W3290" s="58" t="s">
        <v>5019</v>
      </c>
      <c r="X3290" s="10" t="s">
        <v>4985</v>
      </c>
      <c r="Y3290" s="10" t="s">
        <v>4980</v>
      </c>
      <c r="Z3290" s="9" t="s">
        <v>4980</v>
      </c>
      <c r="AA3290" s="10" t="s">
        <v>4989</v>
      </c>
      <c r="AB3290" s="10" t="s">
        <v>12942</v>
      </c>
      <c r="AC3290" s="9" t="s">
        <v>4999</v>
      </c>
      <c r="AD3290" s="29"/>
      <c r="AE3290" s="20" t="str">
        <f>VLOOKUP(E3290,'FILIAIS PETZ'!A:Q,17,0)</f>
        <v>CO-2</v>
      </c>
      <c r="AF3290" s="20" t="str">
        <f>VLOOKUP(E3290,'FILIAIS PETZ'!A:Q,3,0)</f>
        <v>FELICIO</v>
      </c>
      <c r="AG3290" s="20" t="str">
        <f>VLOOKUP(E3290,'FILIAIS PETZ'!A:Q,2,0)</f>
        <v>R3</v>
      </c>
      <c r="AH3290" s="75">
        <v>1500</v>
      </c>
      <c r="AI3290" s="16" t="s">
        <v>7902</v>
      </c>
      <c r="AJ3290" s="43">
        <f>VLOOKUP(E3290,'FILIAIS PETZ'!$A$2:$K$2000,11,0)</f>
        <v>18328118014088</v>
      </c>
      <c r="AK3290" s="44">
        <f t="shared" si="222"/>
        <v>18328118014088</v>
      </c>
    </row>
    <row r="3291" spans="1:37" s="14" customFormat="1" ht="15" customHeight="1" thickBot="1" x14ac:dyDescent="0.25">
      <c r="A3291" s="9" t="str">
        <f t="shared" si="221"/>
        <v>PREVENTIVA</v>
      </c>
      <c r="B3291" s="18">
        <f>VLOOKUP(C3291,FORNECEDORES!D:E,2,0)</f>
        <v>110436</v>
      </c>
      <c r="C3291" s="19" t="str">
        <f>VLOOKUP(D3291,FORNECEDORES!A:D,4,0)</f>
        <v>18.462.964/0001-17</v>
      </c>
      <c r="D3291" s="13" t="s">
        <v>2213</v>
      </c>
      <c r="E3291" s="20" t="str">
        <f t="shared" si="223"/>
        <v>04 0139</v>
      </c>
      <c r="F3291" s="28" t="s">
        <v>4978</v>
      </c>
      <c r="G3291" s="21" t="str">
        <f>VLOOKUP(E3291,'FILIAIS PETZ'!A:E,5,0)</f>
        <v>PETZ PALMAS</v>
      </c>
      <c r="H3291" s="20" t="str">
        <f>VLOOKUP(E3291,'FILIAIS PETZ'!A:D,4,0)</f>
        <v>PMAS-TO</v>
      </c>
      <c r="I3291" s="54">
        <v>45444</v>
      </c>
      <c r="J3291" s="9" t="s">
        <v>4980</v>
      </c>
      <c r="K3291" s="9" t="s">
        <v>5858</v>
      </c>
      <c r="L3291" s="83" t="s">
        <v>8809</v>
      </c>
      <c r="M3291" s="85">
        <v>45475</v>
      </c>
      <c r="N3291" s="85">
        <v>45518</v>
      </c>
      <c r="O3291" s="85">
        <v>45496</v>
      </c>
      <c r="P3291" s="64" t="s">
        <v>4998</v>
      </c>
      <c r="Q3291" s="10">
        <v>3</v>
      </c>
      <c r="R3291" s="64" t="s">
        <v>4991</v>
      </c>
      <c r="S3291" s="58" t="s">
        <v>4983</v>
      </c>
      <c r="T3291" s="58" t="s">
        <v>32</v>
      </c>
      <c r="U3291" s="58">
        <v>11002</v>
      </c>
      <c r="V3291" s="58">
        <v>11002</v>
      </c>
      <c r="W3291" s="58"/>
      <c r="X3291" s="10" t="s">
        <v>4992</v>
      </c>
      <c r="Y3291" s="10" t="s">
        <v>4980</v>
      </c>
      <c r="Z3291" s="10" t="s">
        <v>4980</v>
      </c>
      <c r="AA3291" s="10" t="s">
        <v>4992</v>
      </c>
      <c r="AB3291" s="10" t="s">
        <v>5066</v>
      </c>
      <c r="AC3291" s="9" t="s">
        <v>4999</v>
      </c>
      <c r="AD3291" s="29"/>
      <c r="AE3291" s="20" t="str">
        <f>VLOOKUP(E3291,'FILIAIS PETZ'!A:Q,17,0)</f>
        <v>CO-2</v>
      </c>
      <c r="AF3291" s="20" t="str">
        <f>VLOOKUP(E3291,'FILIAIS PETZ'!A:Q,3,0)</f>
        <v>FELICIO</v>
      </c>
      <c r="AG3291" s="20" t="str">
        <f>VLOOKUP(E3291,'FILIAIS PETZ'!A:Q,2,0)</f>
        <v>R3</v>
      </c>
      <c r="AH3291" s="75">
        <v>1900</v>
      </c>
      <c r="AI3291" s="16" t="s">
        <v>7897</v>
      </c>
      <c r="AJ3291" s="43">
        <f>VLOOKUP(E3291,'FILIAIS PETZ'!$A$2:$K$2000,11,0)</f>
        <v>18328118014088</v>
      </c>
      <c r="AK3291" s="44">
        <f t="shared" si="222"/>
        <v>18328118014088</v>
      </c>
    </row>
    <row r="3292" spans="1:37" s="14" customFormat="1" ht="15" customHeight="1" thickBot="1" x14ac:dyDescent="0.25">
      <c r="A3292" s="9" t="str">
        <f t="shared" si="221"/>
        <v>PREVENTIVA</v>
      </c>
      <c r="B3292" s="18">
        <f>VLOOKUP(C3292,FORNECEDORES!D:E,2,0)</f>
        <v>741390</v>
      </c>
      <c r="C3292" s="19" t="str">
        <f>VLOOKUP(D3292,FORNECEDORES!A:D,4,0)</f>
        <v>53.327.206/0001-97</v>
      </c>
      <c r="D3292" s="13" t="s">
        <v>1785</v>
      </c>
      <c r="E3292" s="20" t="str">
        <f t="shared" si="223"/>
        <v>04 0084</v>
      </c>
      <c r="F3292" s="28" t="s">
        <v>4958</v>
      </c>
      <c r="G3292" s="21" t="str">
        <f>VLOOKUP(E3292,'FILIAIS PETZ'!A:E,5,0)</f>
        <v>PETZ RAJA</v>
      </c>
      <c r="H3292" s="20" t="str">
        <f>VLOOKUP(E3292,'FILIAIS PETZ'!A:D,4,0)</f>
        <v>RAJA-MG</v>
      </c>
      <c r="I3292" s="54">
        <v>45444</v>
      </c>
      <c r="J3292" s="9" t="s">
        <v>4980</v>
      </c>
      <c r="K3292" s="9" t="s">
        <v>5858</v>
      </c>
      <c r="L3292" s="83" t="s">
        <v>8284</v>
      </c>
      <c r="M3292" s="85">
        <v>45457</v>
      </c>
      <c r="N3292" s="85">
        <v>45483</v>
      </c>
      <c r="O3292" s="85">
        <v>45463</v>
      </c>
      <c r="P3292" s="64" t="s">
        <v>4998</v>
      </c>
      <c r="Q3292" s="10">
        <v>3</v>
      </c>
      <c r="R3292" s="64" t="s">
        <v>4991</v>
      </c>
      <c r="S3292" s="58" t="s">
        <v>4983</v>
      </c>
      <c r="T3292" s="58" t="s">
        <v>32</v>
      </c>
      <c r="U3292" s="58">
        <v>11002</v>
      </c>
      <c r="V3292" s="58">
        <v>11002</v>
      </c>
      <c r="W3292" s="58"/>
      <c r="X3292" s="10" t="s">
        <v>4992</v>
      </c>
      <c r="Y3292" s="10" t="s">
        <v>4980</v>
      </c>
      <c r="Z3292" s="10" t="s">
        <v>4980</v>
      </c>
      <c r="AA3292" s="10" t="s">
        <v>4992</v>
      </c>
      <c r="AB3292" s="10" t="s">
        <v>5066</v>
      </c>
      <c r="AC3292" s="9" t="s">
        <v>4999</v>
      </c>
      <c r="AD3292" s="29"/>
      <c r="AE3292" s="20" t="str">
        <f>VLOOKUP(E3292,'FILIAIS PETZ'!A:Q,17,0)</f>
        <v>MG-1</v>
      </c>
      <c r="AF3292" s="20" t="str">
        <f>VLOOKUP(E3292,'FILIAIS PETZ'!A:Q,3,0)</f>
        <v>FELICIO</v>
      </c>
      <c r="AG3292" s="20" t="str">
        <f>VLOOKUP(E3292,'FILIAIS PETZ'!A:Q,2,0)</f>
        <v>R3</v>
      </c>
      <c r="AH3292" s="75">
        <v>960</v>
      </c>
      <c r="AI3292" s="16" t="s">
        <v>7897</v>
      </c>
      <c r="AJ3292" s="43">
        <f>VLOOKUP(E3292,'FILIAIS PETZ'!$A$2:$K$2000,11,0)</f>
        <v>18328118007707</v>
      </c>
      <c r="AK3292" s="44">
        <f t="shared" si="222"/>
        <v>18328118007707</v>
      </c>
    </row>
    <row r="3293" spans="1:37" s="14" customFormat="1" ht="15" customHeight="1" thickBot="1" x14ac:dyDescent="0.25">
      <c r="A3293" s="9" t="str">
        <f t="shared" si="221"/>
        <v>PREVENTIVA</v>
      </c>
      <c r="B3293" s="18">
        <f>VLOOKUP(C3293,FORNECEDORES!D:E,2,0)</f>
        <v>741390</v>
      </c>
      <c r="C3293" s="19" t="str">
        <f>VLOOKUP(D3293,FORNECEDORES!A:D,4,0)</f>
        <v>53.327.206/0001-97</v>
      </c>
      <c r="D3293" s="13" t="s">
        <v>1785</v>
      </c>
      <c r="E3293" s="20" t="str">
        <f t="shared" si="223"/>
        <v>04 0155</v>
      </c>
      <c r="F3293" s="28" t="s">
        <v>4929</v>
      </c>
      <c r="G3293" s="21" t="str">
        <f>VLOOKUP(E3293,'FILIAIS PETZ'!A:E,5,0)</f>
        <v>PETZ SETE LAGOAS</v>
      </c>
      <c r="H3293" s="20" t="str">
        <f>VLOOKUP(E3293,'FILIAIS PETZ'!A:D,4,0)</f>
        <v>STLG-MG</v>
      </c>
      <c r="I3293" s="54">
        <v>45444</v>
      </c>
      <c r="J3293" s="9" t="s">
        <v>4980</v>
      </c>
      <c r="K3293" s="9"/>
      <c r="L3293" s="83"/>
      <c r="M3293" s="85"/>
      <c r="N3293" s="85"/>
      <c r="O3293" s="85"/>
      <c r="P3293" s="64" t="s">
        <v>4998</v>
      </c>
      <c r="Q3293" s="10">
        <v>3</v>
      </c>
      <c r="R3293" s="64" t="s">
        <v>4991</v>
      </c>
      <c r="S3293" s="58" t="s">
        <v>4983</v>
      </c>
      <c r="T3293" s="58" t="s">
        <v>32</v>
      </c>
      <c r="U3293" s="58">
        <v>11002</v>
      </c>
      <c r="V3293" s="58">
        <v>11002</v>
      </c>
      <c r="W3293" s="58"/>
      <c r="X3293" s="10" t="s">
        <v>4992</v>
      </c>
      <c r="Y3293" s="10" t="s">
        <v>4980</v>
      </c>
      <c r="Z3293" s="10" t="s">
        <v>4980</v>
      </c>
      <c r="AA3293" s="10" t="s">
        <v>4992</v>
      </c>
      <c r="AB3293" s="10" t="s">
        <v>5066</v>
      </c>
      <c r="AC3293" s="9" t="s">
        <v>4999</v>
      </c>
      <c r="AD3293" s="29"/>
      <c r="AE3293" s="20" t="str">
        <f>VLOOKUP(E3293,'FILIAIS PETZ'!A:Q,17,0)</f>
        <v>MG-1</v>
      </c>
      <c r="AF3293" s="20" t="str">
        <f>VLOOKUP(E3293,'FILIAIS PETZ'!A:Q,3,0)</f>
        <v>FELICIO</v>
      </c>
      <c r="AG3293" s="20" t="str">
        <f>VLOOKUP(E3293,'FILIAIS PETZ'!A:Q,2,0)</f>
        <v>R3</v>
      </c>
      <c r="AH3293" s="75">
        <v>1150</v>
      </c>
      <c r="AI3293" s="16" t="s">
        <v>7897</v>
      </c>
      <c r="AJ3293" s="43">
        <f>VLOOKUP(E3293,'FILIAIS PETZ'!$A$2:$K$2000,11,0)</f>
        <v>18328118015645</v>
      </c>
      <c r="AK3293" s="44">
        <f t="shared" si="222"/>
        <v>18328118015645</v>
      </c>
    </row>
    <row r="3294" spans="1:37" s="14" customFormat="1" ht="15" customHeight="1" thickBot="1" x14ac:dyDescent="0.25">
      <c r="A3294" s="9" t="str">
        <f t="shared" si="221"/>
        <v>PREVENTIVA</v>
      </c>
      <c r="B3294" s="18">
        <f>VLOOKUP(C3294,FORNECEDORES!D:E,2,0)</f>
        <v>6620</v>
      </c>
      <c r="C3294" s="19" t="str">
        <f>VLOOKUP(D3294,FORNECEDORES!A:D,4,0)</f>
        <v>02.666.249/0001-66</v>
      </c>
      <c r="D3294" s="13" t="s">
        <v>1360</v>
      </c>
      <c r="E3294" s="20" t="str">
        <f t="shared" si="223"/>
        <v>04 0077</v>
      </c>
      <c r="F3294" s="28" t="s">
        <v>4954</v>
      </c>
      <c r="G3294" s="21" t="str">
        <f>VLOOKUP(E3294,'FILIAIS PETZ'!A:E,5,0)</f>
        <v>PETZ GOIANIA (SETOR BUENO)</v>
      </c>
      <c r="H3294" s="20" t="str">
        <f>VLOOKUP(E3294,'FILIAIS PETZ'!A:D,4,0)</f>
        <v>BT63-GO</v>
      </c>
      <c r="I3294" s="54">
        <v>45444</v>
      </c>
      <c r="J3294" s="9" t="s">
        <v>4980</v>
      </c>
      <c r="K3294" s="9" t="s">
        <v>5858</v>
      </c>
      <c r="L3294" s="83" t="s">
        <v>8249</v>
      </c>
      <c r="M3294" s="85">
        <v>45447</v>
      </c>
      <c r="N3294" s="85">
        <v>45483</v>
      </c>
      <c r="O3294" s="85">
        <v>45462</v>
      </c>
      <c r="P3294" s="64" t="s">
        <v>4998</v>
      </c>
      <c r="Q3294" s="10" t="s">
        <v>5029</v>
      </c>
      <c r="R3294" s="64" t="s">
        <v>4991</v>
      </c>
      <c r="S3294" s="58" t="s">
        <v>4983</v>
      </c>
      <c r="T3294" s="58" t="s">
        <v>32</v>
      </c>
      <c r="U3294" s="58">
        <v>11002</v>
      </c>
      <c r="V3294" s="58">
        <v>11002</v>
      </c>
      <c r="W3294" s="58" t="s">
        <v>5019</v>
      </c>
      <c r="X3294" s="10" t="s">
        <v>4996</v>
      </c>
      <c r="Y3294" s="10" t="s">
        <v>4980</v>
      </c>
      <c r="Z3294" s="10" t="s">
        <v>4980</v>
      </c>
      <c r="AA3294" s="10" t="s">
        <v>5097</v>
      </c>
      <c r="AB3294" s="10" t="s">
        <v>12942</v>
      </c>
      <c r="AC3294" s="9" t="s">
        <v>4999</v>
      </c>
      <c r="AD3294" s="29"/>
      <c r="AE3294" s="20" t="str">
        <f>VLOOKUP(E3294,'FILIAIS PETZ'!A:Q,17,0)</f>
        <v>CO-2</v>
      </c>
      <c r="AF3294" s="20" t="str">
        <f>VLOOKUP(E3294,'FILIAIS PETZ'!A:Q,3,0)</f>
        <v>FELICIO</v>
      </c>
      <c r="AG3294" s="20" t="str">
        <f>VLOOKUP(E3294,'FILIAIS PETZ'!A:Q,2,0)</f>
        <v>R3</v>
      </c>
      <c r="AH3294" s="75">
        <v>455</v>
      </c>
      <c r="AI3294" s="16" t="s">
        <v>7899</v>
      </c>
      <c r="AJ3294" s="43">
        <f>VLOOKUP(E3294,'FILIAIS PETZ'!$A$2:$K$2000,11,0)</f>
        <v>18328118007545</v>
      </c>
      <c r="AK3294" s="44">
        <f t="shared" si="222"/>
        <v>18328118007545</v>
      </c>
    </row>
    <row r="3295" spans="1:37" s="14" customFormat="1" ht="15" customHeight="1" thickBot="1" x14ac:dyDescent="0.25">
      <c r="A3295" s="9" t="str">
        <f t="shared" si="221"/>
        <v>PREVENTIVA</v>
      </c>
      <c r="B3295" s="18">
        <f>VLOOKUP(C3295,FORNECEDORES!D:E,2,0)</f>
        <v>6620</v>
      </c>
      <c r="C3295" s="19" t="str">
        <f>VLOOKUP(D3295,FORNECEDORES!A:D,4,0)</f>
        <v>02.666.249/0001-66</v>
      </c>
      <c r="D3295" s="13" t="s">
        <v>1360</v>
      </c>
      <c r="E3295" s="20" t="str">
        <f t="shared" si="223"/>
        <v>04 0240</v>
      </c>
      <c r="F3295" s="28" t="s">
        <v>4955</v>
      </c>
      <c r="G3295" s="21" t="str">
        <f>VLOOKUP(E3295,'FILIAIS PETZ'!A:E,5,0)</f>
        <v xml:space="preserve">CENTRO DE DISTRIBUIÇÃO HIDROLANDIA </v>
      </c>
      <c r="H3295" s="20" t="str">
        <f>VLOOKUP(E3295,'FILIAIS PETZ'!A:D,4,0)</f>
        <v>CDHD-GO</v>
      </c>
      <c r="I3295" s="54">
        <v>45444</v>
      </c>
      <c r="J3295" s="9" t="s">
        <v>4980</v>
      </c>
      <c r="K3295" s="9" t="s">
        <v>5858</v>
      </c>
      <c r="L3295" s="83" t="s">
        <v>8250</v>
      </c>
      <c r="M3295" s="85">
        <v>45447</v>
      </c>
      <c r="N3295" s="85">
        <v>45483</v>
      </c>
      <c r="O3295" s="85">
        <v>45462</v>
      </c>
      <c r="P3295" s="64" t="s">
        <v>4998</v>
      </c>
      <c r="Q3295" s="10" t="s">
        <v>5029</v>
      </c>
      <c r="R3295" s="64" t="s">
        <v>4991</v>
      </c>
      <c r="S3295" s="58" t="s">
        <v>4983</v>
      </c>
      <c r="T3295" s="58" t="s">
        <v>32</v>
      </c>
      <c r="U3295" s="58">
        <v>11002</v>
      </c>
      <c r="V3295" s="58">
        <v>11002</v>
      </c>
      <c r="W3295" s="58" t="s">
        <v>5019</v>
      </c>
      <c r="X3295" s="10" t="s">
        <v>4996</v>
      </c>
      <c r="Y3295" s="10" t="s">
        <v>4980</v>
      </c>
      <c r="Z3295" s="10" t="s">
        <v>4980</v>
      </c>
      <c r="AA3295" s="10" t="s">
        <v>5097</v>
      </c>
      <c r="AB3295" s="10" t="s">
        <v>12942</v>
      </c>
      <c r="AC3295" s="9" t="s">
        <v>4999</v>
      </c>
      <c r="AD3295" s="29"/>
      <c r="AE3295" s="20" t="str">
        <f>VLOOKUP(E3295,'FILIAIS PETZ'!A:Q,17,0)</f>
        <v>CD</v>
      </c>
      <c r="AF3295" s="20" t="str">
        <f>VLOOKUP(E3295,'FILIAIS PETZ'!A:Q,3,0)</f>
        <v>FELICIO</v>
      </c>
      <c r="AG3295" s="20" t="str">
        <f>VLOOKUP(E3295,'FILIAIS PETZ'!A:Q,2,0)</f>
        <v>CD</v>
      </c>
      <c r="AH3295" s="75">
        <v>385</v>
      </c>
      <c r="AI3295" s="16" t="s">
        <v>7899</v>
      </c>
      <c r="AJ3295" s="43" t="str">
        <f>VLOOKUP(E3295,'FILIAIS PETZ'!$A$2:$K$2000,11,0)</f>
        <v>18.328.118/0228-54</v>
      </c>
      <c r="AK3295" s="44" t="str">
        <f t="shared" si="222"/>
        <v>18.328.118/0228-54</v>
      </c>
    </row>
    <row r="3296" spans="1:37" s="14" customFormat="1" ht="15" customHeight="1" thickBot="1" x14ac:dyDescent="0.25">
      <c r="A3296" s="9" t="str">
        <f t="shared" si="221"/>
        <v>PREVENTIVA</v>
      </c>
      <c r="B3296" s="18">
        <f>VLOOKUP(C3296,FORNECEDORES!D:E,2,0)</f>
        <v>4722</v>
      </c>
      <c r="C3296" s="19" t="str">
        <f>VLOOKUP(D3296,FORNECEDORES!A:D,4,0)</f>
        <v>08.100.057/0001-74</v>
      </c>
      <c r="D3296" s="13" t="s">
        <v>6219</v>
      </c>
      <c r="E3296" s="20" t="str">
        <f t="shared" si="223"/>
        <v>04 0245</v>
      </c>
      <c r="F3296" s="28" t="s">
        <v>4976</v>
      </c>
      <c r="G3296" s="21" t="str">
        <f>VLOOKUP(E3296,'FILIAIS PETZ'!A:E,5,0)</f>
        <v>PETZ AFONSO PENA</v>
      </c>
      <c r="H3296" s="20" t="str">
        <f>VLOOKUP(E3296,'FILIAIS PETZ'!A:D,4,0)</f>
        <v>AFPN-MS</v>
      </c>
      <c r="I3296" s="54">
        <v>45444</v>
      </c>
      <c r="J3296" s="9" t="s">
        <v>4980</v>
      </c>
      <c r="K3296" s="84" t="s">
        <v>5858</v>
      </c>
      <c r="L3296" s="83" t="s">
        <v>8273</v>
      </c>
      <c r="M3296" s="85">
        <v>45453</v>
      </c>
      <c r="N3296" s="85">
        <v>45560</v>
      </c>
      <c r="O3296" s="85">
        <v>45544</v>
      </c>
      <c r="P3296" s="91" t="s">
        <v>4998</v>
      </c>
      <c r="Q3296" s="84">
        <v>3</v>
      </c>
      <c r="R3296" s="91">
        <v>1</v>
      </c>
      <c r="S3296" s="57" t="s">
        <v>4983</v>
      </c>
      <c r="T3296" s="57" t="s">
        <v>32</v>
      </c>
      <c r="U3296" s="57">
        <v>11002</v>
      </c>
      <c r="V3296" s="57">
        <v>11002</v>
      </c>
      <c r="W3296" s="57"/>
      <c r="X3296" s="10" t="s">
        <v>5016</v>
      </c>
      <c r="Y3296" s="9" t="s">
        <v>4994</v>
      </c>
      <c r="Z3296" s="9" t="s">
        <v>4994</v>
      </c>
      <c r="AA3296" s="9" t="s">
        <v>5732</v>
      </c>
      <c r="AB3296" s="10" t="s">
        <v>5040</v>
      </c>
      <c r="AC3296" s="9" t="s">
        <v>4999</v>
      </c>
      <c r="AD3296" s="29"/>
      <c r="AE3296" s="20" t="str">
        <f>VLOOKUP(E3296,'FILIAIS PETZ'!A:Q,17,0)</f>
        <v>CO-1</v>
      </c>
      <c r="AF3296" s="20" t="str">
        <f>VLOOKUP(E3296,'FILIAIS PETZ'!A:Q,3,0)</f>
        <v>FELICIO</v>
      </c>
      <c r="AG3296" s="20" t="str">
        <f>VLOOKUP(E3296,'FILIAIS PETZ'!A:Q,2,0)</f>
        <v>R3</v>
      </c>
      <c r="AH3296" s="75">
        <v>2330</v>
      </c>
      <c r="AI3296" s="16" t="s">
        <v>7903</v>
      </c>
      <c r="AJ3296" s="43" t="str">
        <f>VLOOKUP(E3296,'FILIAIS PETZ'!$A$2:$K$2000,11,0)</f>
        <v>18.328.118/0232-30</v>
      </c>
      <c r="AK3296" s="44" t="str">
        <f t="shared" si="222"/>
        <v>18.328.118/0232-30</v>
      </c>
    </row>
    <row r="3297" spans="1:37" s="14" customFormat="1" ht="15" customHeight="1" thickBot="1" x14ac:dyDescent="0.25">
      <c r="A3297" s="9" t="str">
        <f t="shared" ref="A3297:A3332" si="224">J3297</f>
        <v>PREVENTIVA</v>
      </c>
      <c r="B3297" s="18">
        <f>VLOOKUP(C3297,FORNECEDORES!D:E,2,0)</f>
        <v>255287</v>
      </c>
      <c r="C3297" s="19" t="str">
        <f>VLOOKUP(D3297,FORNECEDORES!A:D,4,0)</f>
        <v>27.093.558/0060-75</v>
      </c>
      <c r="D3297" s="13" t="s">
        <v>7158</v>
      </c>
      <c r="E3297" s="20" t="str">
        <f t="shared" si="223"/>
        <v>04 0008</v>
      </c>
      <c r="F3297" s="28" t="s">
        <v>4937</v>
      </c>
      <c r="G3297" s="21" t="str">
        <f>VLOOKUP(E3297,'FILIAIS PETZ'!A:E,5,0)</f>
        <v>PETZ ALPHAVILLE</v>
      </c>
      <c r="H3297" s="20" t="str">
        <f>VLOOKUP(E3297,'FILIAIS PETZ'!A:D,4,0)</f>
        <v>ALPH-SP</v>
      </c>
      <c r="I3297" s="46">
        <v>45444</v>
      </c>
      <c r="J3297" s="9" t="s">
        <v>4980</v>
      </c>
      <c r="K3297" s="9" t="s">
        <v>5858</v>
      </c>
      <c r="L3297" s="83" t="s">
        <v>8928</v>
      </c>
      <c r="M3297" s="85">
        <v>45481</v>
      </c>
      <c r="N3297" s="85">
        <v>45518</v>
      </c>
      <c r="O3297" s="85">
        <v>45498</v>
      </c>
      <c r="P3297" s="91" t="s">
        <v>4998</v>
      </c>
      <c r="Q3297" s="84">
        <v>3</v>
      </c>
      <c r="R3297" s="91">
        <v>1</v>
      </c>
      <c r="S3297" s="57" t="s">
        <v>4983</v>
      </c>
      <c r="T3297" s="57" t="s">
        <v>32</v>
      </c>
      <c r="U3297" s="57">
        <v>11002</v>
      </c>
      <c r="V3297" s="57">
        <v>11002</v>
      </c>
      <c r="W3297" s="57"/>
      <c r="X3297" s="10" t="s">
        <v>5016</v>
      </c>
      <c r="Y3297" s="10" t="s">
        <v>4980</v>
      </c>
      <c r="Z3297" s="9" t="s">
        <v>4994</v>
      </c>
      <c r="AA3297" s="9" t="s">
        <v>5732</v>
      </c>
      <c r="AB3297" s="9" t="s">
        <v>5005</v>
      </c>
      <c r="AC3297" s="9" t="s">
        <v>4999</v>
      </c>
      <c r="AD3297" s="29"/>
      <c r="AE3297" s="20" t="str">
        <f>VLOOKUP(E3297,'FILIAIS PETZ'!A:Q,17,0)</f>
        <v>SP7</v>
      </c>
      <c r="AF3297" s="20" t="str">
        <f>VLOOKUP(E3297,'FILIAIS PETZ'!A:Q,3,0)</f>
        <v>FELICIO</v>
      </c>
      <c r="AG3297" s="20" t="str">
        <f>VLOOKUP(E3297,'FILIAIS PETZ'!A:Q,2,0)</f>
        <v>R3</v>
      </c>
      <c r="AH3297" s="75">
        <v>2330</v>
      </c>
      <c r="AI3297" s="16" t="s">
        <v>7903</v>
      </c>
      <c r="AJ3297" s="43">
        <f>VLOOKUP(E3297,'FILIAIS PETZ'!$A$2:$K$2000,11,0)</f>
        <v>18328118001423</v>
      </c>
      <c r="AK3297" s="44">
        <f t="shared" si="222"/>
        <v>18328118001423</v>
      </c>
    </row>
    <row r="3298" spans="1:37" s="14" customFormat="1" ht="15" customHeight="1" thickBot="1" x14ac:dyDescent="0.25">
      <c r="A3298" s="9" t="str">
        <f t="shared" si="224"/>
        <v>PREVENTIVA</v>
      </c>
      <c r="B3298" s="18">
        <f>VLOOKUP(C3298,FORNECEDORES!D:E,2,0)</f>
        <v>4722</v>
      </c>
      <c r="C3298" s="19" t="str">
        <f>VLOOKUP(D3298,FORNECEDORES!A:D,4,0)</f>
        <v>08.100.057/0001-74</v>
      </c>
      <c r="D3298" s="13" t="s">
        <v>6219</v>
      </c>
      <c r="E3298" s="20" t="str">
        <f t="shared" si="223"/>
        <v>04 0211</v>
      </c>
      <c r="F3298" s="28" t="s">
        <v>4974</v>
      </c>
      <c r="G3298" s="21" t="str">
        <f>VLOOKUP(E3298,'FILIAIS PETZ'!A:E,5,0)</f>
        <v>PETZ CASTELO BH</v>
      </c>
      <c r="H3298" s="20" t="str">
        <f>VLOOKUP(E3298,'FILIAIS PETZ'!A:D,4,0)</f>
        <v>CTLO-MG</v>
      </c>
      <c r="I3298" s="46">
        <v>45444</v>
      </c>
      <c r="J3298" s="9" t="s">
        <v>4980</v>
      </c>
      <c r="K3298" s="9" t="s">
        <v>5858</v>
      </c>
      <c r="L3298" s="83" t="s">
        <v>10441</v>
      </c>
      <c r="M3298" s="85">
        <v>45453</v>
      </c>
      <c r="N3298" s="85">
        <v>45560</v>
      </c>
      <c r="O3298" s="85">
        <v>45544</v>
      </c>
      <c r="P3298" s="91" t="s">
        <v>4998</v>
      </c>
      <c r="Q3298" s="84">
        <v>3</v>
      </c>
      <c r="R3298" s="91">
        <v>1</v>
      </c>
      <c r="S3298" s="57" t="s">
        <v>4983</v>
      </c>
      <c r="T3298" s="57" t="s">
        <v>32</v>
      </c>
      <c r="U3298" s="57">
        <v>11002</v>
      </c>
      <c r="V3298" s="57">
        <v>11002</v>
      </c>
      <c r="W3298" s="57"/>
      <c r="X3298" s="10" t="s">
        <v>5016</v>
      </c>
      <c r="Y3298" s="9" t="s">
        <v>4994</v>
      </c>
      <c r="Z3298" s="9" t="s">
        <v>4994</v>
      </c>
      <c r="AA3298" s="9" t="s">
        <v>5732</v>
      </c>
      <c r="AB3298" s="10" t="s">
        <v>5040</v>
      </c>
      <c r="AC3298" s="9" t="s">
        <v>4999</v>
      </c>
      <c r="AD3298" s="29"/>
      <c r="AE3298" s="20" t="str">
        <f>VLOOKUP(E3298,'FILIAIS PETZ'!A:Q,17,0)</f>
        <v>MG-1</v>
      </c>
      <c r="AF3298" s="20" t="str">
        <f>VLOOKUP(E3298,'FILIAIS PETZ'!A:Q,3,0)</f>
        <v>FELICIO</v>
      </c>
      <c r="AG3298" s="20" t="str">
        <f>VLOOKUP(E3298,'FILIAIS PETZ'!A:Q,2,0)</f>
        <v>R3</v>
      </c>
      <c r="AH3298" s="75">
        <v>2330</v>
      </c>
      <c r="AI3298" s="16" t="s">
        <v>7903</v>
      </c>
      <c r="AJ3298" s="43">
        <f>VLOOKUP(E3298,'FILIAIS PETZ'!$A$2:$K$2000,11,0)</f>
        <v>18328118019985</v>
      </c>
      <c r="AK3298" s="44">
        <f t="shared" si="222"/>
        <v>18328118019985</v>
      </c>
    </row>
    <row r="3299" spans="1:37" s="14" customFormat="1" ht="15" customHeight="1" thickBot="1" x14ac:dyDescent="0.25">
      <c r="A3299" s="9" t="str">
        <f t="shared" si="224"/>
        <v>PREVENTIVA</v>
      </c>
      <c r="B3299" s="18">
        <f>VLOOKUP(C3299,FORNECEDORES!D:E,2,0)</f>
        <v>4990</v>
      </c>
      <c r="C3299" s="19" t="str">
        <f>VLOOKUP(D3299,FORNECEDORES!A:D,4,0)</f>
        <v>27.093.558/0012-78</v>
      </c>
      <c r="D3299" s="13" t="s">
        <v>7133</v>
      </c>
      <c r="E3299" s="20" t="str">
        <f t="shared" si="223"/>
        <v>04 0095</v>
      </c>
      <c r="F3299" s="28" t="s">
        <v>4945</v>
      </c>
      <c r="G3299" s="21" t="str">
        <f>VLOOKUP(E3299,'FILIAIS PETZ'!A:E,5,0)</f>
        <v>PETZ BETIM</v>
      </c>
      <c r="H3299" s="20" t="str">
        <f>VLOOKUP(E3299,'FILIAIS PETZ'!A:D,4,0)</f>
        <v>BTIM-MG</v>
      </c>
      <c r="I3299" s="46">
        <v>45444</v>
      </c>
      <c r="J3299" s="9" t="s">
        <v>4980</v>
      </c>
      <c r="K3299" s="9" t="s">
        <v>5858</v>
      </c>
      <c r="L3299" s="83" t="s">
        <v>8924</v>
      </c>
      <c r="M3299" s="85">
        <v>45481</v>
      </c>
      <c r="N3299" s="85">
        <v>45518</v>
      </c>
      <c r="O3299" s="85">
        <v>45498</v>
      </c>
      <c r="P3299" s="91" t="s">
        <v>4998</v>
      </c>
      <c r="Q3299" s="84">
        <v>3</v>
      </c>
      <c r="R3299" s="91">
        <v>1</v>
      </c>
      <c r="S3299" s="57" t="s">
        <v>4983</v>
      </c>
      <c r="T3299" s="57" t="s">
        <v>32</v>
      </c>
      <c r="U3299" s="57">
        <v>11002</v>
      </c>
      <c r="V3299" s="57">
        <v>11002</v>
      </c>
      <c r="W3299" s="57"/>
      <c r="X3299" s="10" t="s">
        <v>5016</v>
      </c>
      <c r="Y3299" s="10" t="s">
        <v>4980</v>
      </c>
      <c r="Z3299" s="9" t="s">
        <v>4994</v>
      </c>
      <c r="AA3299" s="9" t="s">
        <v>5732</v>
      </c>
      <c r="AB3299" s="9" t="s">
        <v>5005</v>
      </c>
      <c r="AC3299" s="9" t="s">
        <v>4999</v>
      </c>
      <c r="AD3299" s="29"/>
      <c r="AE3299" s="20" t="str">
        <f>VLOOKUP(E3299,'FILIAIS PETZ'!A:Q,17,0)</f>
        <v>MG-2</v>
      </c>
      <c r="AF3299" s="20" t="str">
        <f>VLOOKUP(E3299,'FILIAIS PETZ'!A:Q,3,0)</f>
        <v>FELICIO</v>
      </c>
      <c r="AG3299" s="20" t="str">
        <f>VLOOKUP(E3299,'FILIAIS PETZ'!A:Q,2,0)</f>
        <v>R3</v>
      </c>
      <c r="AH3299" s="75">
        <v>2330</v>
      </c>
      <c r="AI3299" s="16" t="s">
        <v>7903</v>
      </c>
      <c r="AJ3299" s="43">
        <f>VLOOKUP(E3299,'FILIAIS PETZ'!$A$2:$K$2000,11,0)</f>
        <v>18328118009084</v>
      </c>
      <c r="AK3299" s="44">
        <f t="shared" si="222"/>
        <v>18328118009084</v>
      </c>
    </row>
    <row r="3300" spans="1:37" s="14" customFormat="1" ht="15" customHeight="1" thickBot="1" x14ac:dyDescent="0.25">
      <c r="A3300" s="9" t="str">
        <f t="shared" si="224"/>
        <v>PREVENTIVA</v>
      </c>
      <c r="B3300" s="18">
        <f>VLOOKUP(C3300,FORNECEDORES!D:E,2,0)</f>
        <v>132859</v>
      </c>
      <c r="C3300" s="19" t="str">
        <f>VLOOKUP(D3300,FORNECEDORES!A:D,4,0)</f>
        <v>27.093.558/0006-20</v>
      </c>
      <c r="D3300" s="13" t="s">
        <v>7131</v>
      </c>
      <c r="E3300" s="20" t="str">
        <f t="shared" si="223"/>
        <v>04 0048</v>
      </c>
      <c r="F3300" s="28" t="s">
        <v>4970</v>
      </c>
      <c r="G3300" s="21" t="str">
        <f>VLOOKUP(E3300,'FILIAIS PETZ'!A:E,5,0)</f>
        <v>PETZ BRASILIA EPIA</v>
      </c>
      <c r="H3300" s="20" t="str">
        <f>VLOOKUP(E3300,'FILIAIS PETZ'!A:D,4,0)</f>
        <v>EPIA-DF</v>
      </c>
      <c r="I3300" s="46">
        <v>45444</v>
      </c>
      <c r="J3300" s="9" t="s">
        <v>4980</v>
      </c>
      <c r="K3300" s="9" t="s">
        <v>5858</v>
      </c>
      <c r="L3300" s="83" t="s">
        <v>8912</v>
      </c>
      <c r="M3300" s="85">
        <v>45481</v>
      </c>
      <c r="N3300" s="85">
        <v>45518</v>
      </c>
      <c r="O3300" s="85">
        <v>45498</v>
      </c>
      <c r="P3300" s="91" t="s">
        <v>4998</v>
      </c>
      <c r="Q3300" s="84">
        <v>3</v>
      </c>
      <c r="R3300" s="91">
        <v>1</v>
      </c>
      <c r="S3300" s="57" t="s">
        <v>4983</v>
      </c>
      <c r="T3300" s="57" t="s">
        <v>32</v>
      </c>
      <c r="U3300" s="57">
        <v>11002</v>
      </c>
      <c r="V3300" s="57">
        <v>11002</v>
      </c>
      <c r="W3300" s="57"/>
      <c r="X3300" s="10" t="s">
        <v>5016</v>
      </c>
      <c r="Y3300" s="10" t="s">
        <v>4980</v>
      </c>
      <c r="Z3300" s="9" t="s">
        <v>4994</v>
      </c>
      <c r="AA3300" s="9" t="s">
        <v>5732</v>
      </c>
      <c r="AB3300" s="9" t="s">
        <v>5005</v>
      </c>
      <c r="AC3300" s="9" t="s">
        <v>4999</v>
      </c>
      <c r="AD3300" s="29"/>
      <c r="AE3300" s="20" t="str">
        <f>VLOOKUP(E3300,'FILIAIS PETZ'!A:Q,17,0)</f>
        <v>CO-2</v>
      </c>
      <c r="AF3300" s="20" t="str">
        <f>VLOOKUP(E3300,'FILIAIS PETZ'!A:Q,3,0)</f>
        <v>FELICIO</v>
      </c>
      <c r="AG3300" s="20" t="str">
        <f>VLOOKUP(E3300,'FILIAIS PETZ'!A:Q,2,0)</f>
        <v>R3</v>
      </c>
      <c r="AH3300" s="75">
        <v>2330</v>
      </c>
      <c r="AI3300" s="16" t="s">
        <v>7903</v>
      </c>
      <c r="AJ3300" s="43">
        <f>VLOOKUP(E3300,'FILIAIS PETZ'!$A$2:$K$2000,11,0)</f>
        <v>18328118004368</v>
      </c>
      <c r="AK3300" s="44">
        <f t="shared" si="222"/>
        <v>18328118004368</v>
      </c>
    </row>
    <row r="3301" spans="1:37" s="14" customFormat="1" ht="15" customHeight="1" thickBot="1" x14ac:dyDescent="0.25">
      <c r="A3301" s="9" t="str">
        <f t="shared" si="224"/>
        <v>PREVENTIVA</v>
      </c>
      <c r="B3301" s="18">
        <f>VLOOKUP(C3301,FORNECEDORES!D:E,2,0)</f>
        <v>132859</v>
      </c>
      <c r="C3301" s="19" t="str">
        <f>VLOOKUP(D3301,FORNECEDORES!A:D,4,0)</f>
        <v>27.093.558/0006-20</v>
      </c>
      <c r="D3301" s="13" t="s">
        <v>7131</v>
      </c>
      <c r="E3301" s="20" t="str">
        <f t="shared" si="223"/>
        <v>04 0015</v>
      </c>
      <c r="F3301" s="28" t="s">
        <v>4971</v>
      </c>
      <c r="G3301" s="21" t="str">
        <f>VLOOKUP(E3301,'FILIAIS PETZ'!A:E,5,0)</f>
        <v>PETZ BRASILIA SIA</v>
      </c>
      <c r="H3301" s="20" t="str">
        <f>VLOOKUP(E3301,'FILIAIS PETZ'!A:D,4,0)</f>
        <v>BSIA-DF</v>
      </c>
      <c r="I3301" s="46">
        <v>45444</v>
      </c>
      <c r="J3301" s="9" t="s">
        <v>4980</v>
      </c>
      <c r="K3301" s="9" t="s">
        <v>5858</v>
      </c>
      <c r="L3301" s="83" t="s">
        <v>8908</v>
      </c>
      <c r="M3301" s="85">
        <v>45481</v>
      </c>
      <c r="N3301" s="85">
        <v>45518</v>
      </c>
      <c r="O3301" s="85">
        <v>45498</v>
      </c>
      <c r="P3301" s="91" t="s">
        <v>4998</v>
      </c>
      <c r="Q3301" s="84">
        <v>3</v>
      </c>
      <c r="R3301" s="91">
        <v>1</v>
      </c>
      <c r="S3301" s="57" t="s">
        <v>4983</v>
      </c>
      <c r="T3301" s="57" t="s">
        <v>32</v>
      </c>
      <c r="U3301" s="57">
        <v>11002</v>
      </c>
      <c r="V3301" s="57">
        <v>11002</v>
      </c>
      <c r="W3301" s="57"/>
      <c r="X3301" s="10" t="s">
        <v>5016</v>
      </c>
      <c r="Y3301" s="10" t="s">
        <v>4980</v>
      </c>
      <c r="Z3301" s="9" t="s">
        <v>4994</v>
      </c>
      <c r="AA3301" s="9" t="s">
        <v>5732</v>
      </c>
      <c r="AB3301" s="9" t="s">
        <v>5005</v>
      </c>
      <c r="AC3301" s="9" t="s">
        <v>4999</v>
      </c>
      <c r="AD3301" s="29"/>
      <c r="AE3301" s="20" t="str">
        <f>VLOOKUP(E3301,'FILIAIS PETZ'!A:Q,17,0)</f>
        <v>CO-2</v>
      </c>
      <c r="AF3301" s="20" t="str">
        <f>VLOOKUP(E3301,'FILIAIS PETZ'!A:Q,3,0)</f>
        <v>FELICIO</v>
      </c>
      <c r="AG3301" s="20" t="str">
        <f>VLOOKUP(E3301,'FILIAIS PETZ'!A:Q,2,0)</f>
        <v>R3</v>
      </c>
      <c r="AH3301" s="75">
        <v>2330</v>
      </c>
      <c r="AI3301" s="16" t="s">
        <v>7903</v>
      </c>
      <c r="AJ3301" s="43">
        <f>VLOOKUP(E3301,'FILIAIS PETZ'!$A$2:$K$2000,11,0)</f>
        <v>18328118000451</v>
      </c>
      <c r="AK3301" s="44">
        <f t="shared" si="222"/>
        <v>18328118000451</v>
      </c>
    </row>
    <row r="3302" spans="1:37" s="14" customFormat="1" ht="15" customHeight="1" thickBot="1" x14ac:dyDescent="0.25">
      <c r="A3302" s="9" t="str">
        <f t="shared" si="224"/>
        <v>PREVENTIVA</v>
      </c>
      <c r="B3302" s="18">
        <f>VLOOKUP(C3302,FORNECEDORES!D:E,2,0)</f>
        <v>132859</v>
      </c>
      <c r="C3302" s="19" t="str">
        <f>VLOOKUP(D3302,FORNECEDORES!A:D,4,0)</f>
        <v>27.093.558/0006-20</v>
      </c>
      <c r="D3302" s="13" t="s">
        <v>7131</v>
      </c>
      <c r="E3302" s="20" t="str">
        <f t="shared" si="223"/>
        <v>04 0200</v>
      </c>
      <c r="F3302" s="28" t="s">
        <v>4960</v>
      </c>
      <c r="G3302" s="21" t="str">
        <f>VLOOKUP(E3302,'FILIAIS PETZ'!A:E,5,0)</f>
        <v>PETZ BRASILIA W3 NORTE</v>
      </c>
      <c r="H3302" s="20" t="str">
        <f>VLOOKUP(E3302,'FILIAIS PETZ'!A:D,4,0)</f>
        <v>W3NT-DF</v>
      </c>
      <c r="I3302" s="46">
        <v>45444</v>
      </c>
      <c r="J3302" s="9" t="s">
        <v>4980</v>
      </c>
      <c r="K3302" s="9" t="s">
        <v>5858</v>
      </c>
      <c r="L3302" s="83" t="s">
        <v>8909</v>
      </c>
      <c r="M3302" s="85">
        <v>45481</v>
      </c>
      <c r="N3302" s="85">
        <v>45518</v>
      </c>
      <c r="O3302" s="85">
        <v>45498</v>
      </c>
      <c r="P3302" s="91" t="s">
        <v>4998</v>
      </c>
      <c r="Q3302" s="84">
        <v>3</v>
      </c>
      <c r="R3302" s="91">
        <v>1</v>
      </c>
      <c r="S3302" s="57" t="s">
        <v>4983</v>
      </c>
      <c r="T3302" s="57" t="s">
        <v>32</v>
      </c>
      <c r="U3302" s="57">
        <v>11002</v>
      </c>
      <c r="V3302" s="57">
        <v>11002</v>
      </c>
      <c r="W3302" s="57"/>
      <c r="X3302" s="10" t="s">
        <v>5016</v>
      </c>
      <c r="Y3302" s="10" t="s">
        <v>4980</v>
      </c>
      <c r="Z3302" s="9" t="s">
        <v>4994</v>
      </c>
      <c r="AA3302" s="9" t="s">
        <v>5732</v>
      </c>
      <c r="AB3302" s="9" t="s">
        <v>5005</v>
      </c>
      <c r="AC3302" s="9" t="s">
        <v>4999</v>
      </c>
      <c r="AD3302" s="29"/>
      <c r="AE3302" s="20" t="str">
        <f>VLOOKUP(E3302,'FILIAIS PETZ'!A:Q,17,0)</f>
        <v>CO-2</v>
      </c>
      <c r="AF3302" s="20" t="str">
        <f>VLOOKUP(E3302,'FILIAIS PETZ'!A:Q,3,0)</f>
        <v>FELICIO</v>
      </c>
      <c r="AG3302" s="20" t="str">
        <f>VLOOKUP(E3302,'FILIAIS PETZ'!A:Q,2,0)</f>
        <v>R3</v>
      </c>
      <c r="AH3302" s="75">
        <v>2330</v>
      </c>
      <c r="AI3302" s="16" t="s">
        <v>7903</v>
      </c>
      <c r="AJ3302" s="43">
        <f>VLOOKUP(E3302,'FILIAIS PETZ'!$A$2:$K$2000,11,0)</f>
        <v>18328118018660</v>
      </c>
      <c r="AK3302" s="44">
        <f t="shared" si="222"/>
        <v>18328118018660</v>
      </c>
    </row>
    <row r="3303" spans="1:37" s="14" customFormat="1" ht="15" customHeight="1" thickBot="1" x14ac:dyDescent="0.25">
      <c r="A3303" s="9" t="str">
        <f t="shared" si="224"/>
        <v>PREVENTIVA</v>
      </c>
      <c r="B3303" s="18">
        <f>VLOOKUP(C3303,FORNECEDORES!D:E,2,0)</f>
        <v>4722</v>
      </c>
      <c r="C3303" s="19" t="str">
        <f>VLOOKUP(D3303,FORNECEDORES!A:D,4,0)</f>
        <v>08.100.057/0001-74</v>
      </c>
      <c r="D3303" s="13" t="s">
        <v>6219</v>
      </c>
      <c r="E3303" s="20" t="str">
        <f t="shared" si="223"/>
        <v>04 0073</v>
      </c>
      <c r="F3303" s="28" t="s">
        <v>4953</v>
      </c>
      <c r="G3303" s="21" t="str">
        <f>VLOOKUP(E3303,'FILIAIS PETZ'!A:E,5,0)</f>
        <v>PETZ CAMPO GRANDE</v>
      </c>
      <c r="H3303" s="20" t="str">
        <f>VLOOKUP(E3303,'FILIAIS PETZ'!A:D,4,0)</f>
        <v>CGDE-MS</v>
      </c>
      <c r="I3303" s="46">
        <v>45444</v>
      </c>
      <c r="J3303" s="9" t="s">
        <v>4980</v>
      </c>
      <c r="K3303" s="9" t="s">
        <v>5858</v>
      </c>
      <c r="L3303" s="83" t="s">
        <v>12519</v>
      </c>
      <c r="M3303" s="85">
        <v>45453</v>
      </c>
      <c r="N3303" s="85">
        <v>45560</v>
      </c>
      <c r="O3303" s="85">
        <v>45544</v>
      </c>
      <c r="P3303" s="91" t="s">
        <v>4998</v>
      </c>
      <c r="Q3303" s="84">
        <v>3</v>
      </c>
      <c r="R3303" s="91">
        <v>1</v>
      </c>
      <c r="S3303" s="57" t="s">
        <v>4983</v>
      </c>
      <c r="T3303" s="57" t="s">
        <v>32</v>
      </c>
      <c r="U3303" s="57">
        <v>11002</v>
      </c>
      <c r="V3303" s="57">
        <v>11002</v>
      </c>
      <c r="W3303" s="57"/>
      <c r="X3303" s="10" t="s">
        <v>5016</v>
      </c>
      <c r="Y3303" s="9" t="s">
        <v>4994</v>
      </c>
      <c r="Z3303" s="9" t="s">
        <v>4994</v>
      </c>
      <c r="AA3303" s="9" t="s">
        <v>5732</v>
      </c>
      <c r="AB3303" s="10" t="s">
        <v>5040</v>
      </c>
      <c r="AC3303" s="9" t="s">
        <v>4999</v>
      </c>
      <c r="AD3303" s="29"/>
      <c r="AE3303" s="20" t="str">
        <f>VLOOKUP(E3303,'FILIAIS PETZ'!A:Q,17,0)</f>
        <v>CO-1</v>
      </c>
      <c r="AF3303" s="20" t="str">
        <f>VLOOKUP(E3303,'FILIAIS PETZ'!A:Q,3,0)</f>
        <v>FELICIO</v>
      </c>
      <c r="AG3303" s="20" t="str">
        <f>VLOOKUP(E3303,'FILIAIS PETZ'!A:Q,2,0)</f>
        <v>R3</v>
      </c>
      <c r="AH3303" s="75">
        <v>2330</v>
      </c>
      <c r="AI3303" s="16" t="s">
        <v>7903</v>
      </c>
      <c r="AJ3303" s="43">
        <f>VLOOKUP(E3303,'FILIAIS PETZ'!$A$2:$K$2000,11,0)</f>
        <v>18328118007383</v>
      </c>
      <c r="AK3303" s="44">
        <f t="shared" si="222"/>
        <v>18328118007383</v>
      </c>
    </row>
    <row r="3304" spans="1:37" s="14" customFormat="1" ht="15" customHeight="1" thickBot="1" x14ac:dyDescent="0.25">
      <c r="A3304" s="9" t="str">
        <f t="shared" si="224"/>
        <v>PREVENTIVA</v>
      </c>
      <c r="B3304" s="18">
        <f>VLOOKUP(C3304,FORNECEDORES!D:E,2,0)</f>
        <v>255287</v>
      </c>
      <c r="C3304" s="19" t="str">
        <f>VLOOKUP(D3304,FORNECEDORES!A:D,4,0)</f>
        <v>27.093.558/0060-75</v>
      </c>
      <c r="D3304" s="13" t="s">
        <v>7158</v>
      </c>
      <c r="E3304" s="20" t="str">
        <f t="shared" si="223"/>
        <v>04 0165</v>
      </c>
      <c r="F3304" s="28" t="s">
        <v>4935</v>
      </c>
      <c r="G3304" s="21" t="str">
        <f>VLOOKUP(E3304,'FILIAIS PETZ'!A:E,5,0)</f>
        <v>PETZ CARAPICUIBA</v>
      </c>
      <c r="H3304" s="20" t="str">
        <f>VLOOKUP(E3304,'FILIAIS PETZ'!A:D,4,0)</f>
        <v>CPIC-SP</v>
      </c>
      <c r="I3304" s="46">
        <v>45444</v>
      </c>
      <c r="J3304" s="9" t="s">
        <v>4980</v>
      </c>
      <c r="K3304" s="9" t="s">
        <v>5858</v>
      </c>
      <c r="L3304" s="83" t="s">
        <v>8923</v>
      </c>
      <c r="M3304" s="85">
        <v>45481</v>
      </c>
      <c r="N3304" s="85">
        <v>45518</v>
      </c>
      <c r="O3304" s="85">
        <v>45498</v>
      </c>
      <c r="P3304" s="91" t="s">
        <v>4998</v>
      </c>
      <c r="Q3304" s="84">
        <v>3</v>
      </c>
      <c r="R3304" s="91">
        <v>1</v>
      </c>
      <c r="S3304" s="57" t="s">
        <v>4983</v>
      </c>
      <c r="T3304" s="57" t="s">
        <v>32</v>
      </c>
      <c r="U3304" s="57">
        <v>11002</v>
      </c>
      <c r="V3304" s="57">
        <v>11002</v>
      </c>
      <c r="W3304" s="57"/>
      <c r="X3304" s="10" t="s">
        <v>5016</v>
      </c>
      <c r="Y3304" s="10" t="s">
        <v>4980</v>
      </c>
      <c r="Z3304" s="9" t="s">
        <v>4994</v>
      </c>
      <c r="AA3304" s="9" t="s">
        <v>5732</v>
      </c>
      <c r="AB3304" s="9" t="s">
        <v>5005</v>
      </c>
      <c r="AC3304" s="9" t="s">
        <v>4999</v>
      </c>
      <c r="AD3304" s="29"/>
      <c r="AE3304" s="20" t="str">
        <f>VLOOKUP(E3304,'FILIAIS PETZ'!A:Q,17,0)</f>
        <v>SP7</v>
      </c>
      <c r="AF3304" s="20" t="str">
        <f>VLOOKUP(E3304,'FILIAIS PETZ'!A:Q,3,0)</f>
        <v>FELICIO</v>
      </c>
      <c r="AG3304" s="20" t="str">
        <f>VLOOKUP(E3304,'FILIAIS PETZ'!A:Q,2,0)</f>
        <v>R3</v>
      </c>
      <c r="AH3304" s="75">
        <v>2330</v>
      </c>
      <c r="AI3304" s="16" t="s">
        <v>7903</v>
      </c>
      <c r="AJ3304" s="43">
        <f>VLOOKUP(E3304,'FILIAIS PETZ'!$A$2:$K$2000,11,0)</f>
        <v>18328118015726</v>
      </c>
      <c r="AK3304" s="44">
        <f t="shared" si="222"/>
        <v>18328118015726</v>
      </c>
    </row>
    <row r="3305" spans="1:37" s="14" customFormat="1" ht="15" customHeight="1" thickBot="1" x14ac:dyDescent="0.25">
      <c r="A3305" s="9" t="str">
        <f t="shared" si="224"/>
        <v>PREVENTIVA</v>
      </c>
      <c r="B3305" s="18">
        <f>VLOOKUP(C3305,FORNECEDORES!D:E,2,0)</f>
        <v>4990</v>
      </c>
      <c r="C3305" s="19" t="str">
        <f>VLOOKUP(D3305,FORNECEDORES!A:D,4,0)</f>
        <v>27.093.558/0012-78</v>
      </c>
      <c r="D3305" s="13" t="s">
        <v>7133</v>
      </c>
      <c r="E3305" s="20" t="str">
        <f t="shared" si="223"/>
        <v>04 0130</v>
      </c>
      <c r="F3305" s="28" t="s">
        <v>4975</v>
      </c>
      <c r="G3305" s="21" t="str">
        <f>VLOOKUP(E3305,'FILIAIS PETZ'!A:E,5,0)</f>
        <v>PETZ CARLOS LUZ</v>
      </c>
      <c r="H3305" s="20" t="str">
        <f>VLOOKUP(E3305,'FILIAIS PETZ'!A:D,4,0)</f>
        <v>CLUZ-MG</v>
      </c>
      <c r="I3305" s="46">
        <v>45444</v>
      </c>
      <c r="J3305" s="9" t="s">
        <v>4980</v>
      </c>
      <c r="K3305" s="9" t="s">
        <v>5858</v>
      </c>
      <c r="L3305" s="83" t="s">
        <v>8922</v>
      </c>
      <c r="M3305" s="85">
        <v>45481</v>
      </c>
      <c r="N3305" s="85">
        <v>45518</v>
      </c>
      <c r="O3305" s="85">
        <v>45498</v>
      </c>
      <c r="P3305" s="91" t="s">
        <v>4998</v>
      </c>
      <c r="Q3305" s="84">
        <v>3</v>
      </c>
      <c r="R3305" s="91">
        <v>1</v>
      </c>
      <c r="S3305" s="57" t="s">
        <v>4983</v>
      </c>
      <c r="T3305" s="57" t="s">
        <v>32</v>
      </c>
      <c r="U3305" s="57">
        <v>11002</v>
      </c>
      <c r="V3305" s="57">
        <v>11002</v>
      </c>
      <c r="W3305" s="57"/>
      <c r="X3305" s="10" t="s">
        <v>5016</v>
      </c>
      <c r="Y3305" s="10" t="s">
        <v>4980</v>
      </c>
      <c r="Z3305" s="9" t="s">
        <v>4994</v>
      </c>
      <c r="AA3305" s="9" t="s">
        <v>5732</v>
      </c>
      <c r="AB3305" s="9" t="s">
        <v>5005</v>
      </c>
      <c r="AC3305" s="9" t="s">
        <v>4999</v>
      </c>
      <c r="AD3305" s="29"/>
      <c r="AE3305" s="20" t="str">
        <f>VLOOKUP(E3305,'FILIAIS PETZ'!A:Q,17,0)</f>
        <v>MG-1</v>
      </c>
      <c r="AF3305" s="20" t="str">
        <f>VLOOKUP(E3305,'FILIAIS PETZ'!A:Q,3,0)</f>
        <v>FELICIO</v>
      </c>
      <c r="AG3305" s="20" t="str">
        <f>VLOOKUP(E3305,'FILIAIS PETZ'!A:Q,2,0)</f>
        <v>R3</v>
      </c>
      <c r="AH3305" s="75">
        <v>2330</v>
      </c>
      <c r="AI3305" s="16" t="s">
        <v>7903</v>
      </c>
      <c r="AJ3305" s="43">
        <f>VLOOKUP(E3305,'FILIAIS PETZ'!$A$2:$K$2000,11,0)</f>
        <v>18328118012204</v>
      </c>
      <c r="AK3305" s="44">
        <f t="shared" si="222"/>
        <v>18328118012204</v>
      </c>
    </row>
    <row r="3306" spans="1:37" s="14" customFormat="1" ht="15" customHeight="1" thickBot="1" x14ac:dyDescent="0.25">
      <c r="A3306" s="9" t="str">
        <f t="shared" si="224"/>
        <v>PREVENTIVA</v>
      </c>
      <c r="B3306" s="18">
        <f>VLOOKUP(C3306,FORNECEDORES!D:E,2,0)</f>
        <v>4990</v>
      </c>
      <c r="C3306" s="19" t="str">
        <f>VLOOKUP(D3306,FORNECEDORES!A:D,4,0)</f>
        <v>27.093.558/0012-78</v>
      </c>
      <c r="D3306" s="13" t="s">
        <v>7133</v>
      </c>
      <c r="E3306" s="20" t="str">
        <f t="shared" si="223"/>
        <v>04 0038</v>
      </c>
      <c r="F3306" s="28" t="s">
        <v>4979</v>
      </c>
      <c r="G3306" s="21" t="str">
        <f>VLOOKUP(E3306,'FILIAIS PETZ'!A:E,5,0)</f>
        <v>PETZ CENTER MINAS</v>
      </c>
      <c r="H3306" s="20" t="str">
        <f>VLOOKUP(E3306,'FILIAIS PETZ'!A:D,4,0)</f>
        <v>CTMN-MG</v>
      </c>
      <c r="I3306" s="46">
        <v>45444</v>
      </c>
      <c r="J3306" s="9" t="s">
        <v>4980</v>
      </c>
      <c r="K3306" s="9" t="s">
        <v>5858</v>
      </c>
      <c r="L3306" s="83" t="s">
        <v>8902</v>
      </c>
      <c r="M3306" s="85">
        <v>45481</v>
      </c>
      <c r="N3306" s="85">
        <v>45518</v>
      </c>
      <c r="O3306" s="85">
        <v>45498</v>
      </c>
      <c r="P3306" s="91" t="s">
        <v>4998</v>
      </c>
      <c r="Q3306" s="84">
        <v>3</v>
      </c>
      <c r="R3306" s="91">
        <v>1</v>
      </c>
      <c r="S3306" s="57" t="s">
        <v>4983</v>
      </c>
      <c r="T3306" s="57" t="s">
        <v>32</v>
      </c>
      <c r="U3306" s="57">
        <v>11002</v>
      </c>
      <c r="V3306" s="57">
        <v>11002</v>
      </c>
      <c r="W3306" s="57"/>
      <c r="X3306" s="10" t="s">
        <v>5016</v>
      </c>
      <c r="Y3306" s="10" t="s">
        <v>4980</v>
      </c>
      <c r="Z3306" s="9" t="s">
        <v>4994</v>
      </c>
      <c r="AA3306" s="9" t="s">
        <v>5732</v>
      </c>
      <c r="AB3306" s="9" t="s">
        <v>5005</v>
      </c>
      <c r="AC3306" s="9" t="s">
        <v>4999</v>
      </c>
      <c r="AD3306" s="29"/>
      <c r="AE3306" s="20" t="str">
        <f>VLOOKUP(E3306,'FILIAIS PETZ'!A:Q,17,0)</f>
        <v>MG-2</v>
      </c>
      <c r="AF3306" s="20" t="str">
        <f>VLOOKUP(E3306,'FILIAIS PETZ'!A:Q,3,0)</f>
        <v>FELICIO</v>
      </c>
      <c r="AG3306" s="20" t="str">
        <f>VLOOKUP(E3306,'FILIAIS PETZ'!A:Q,2,0)</f>
        <v>R3</v>
      </c>
      <c r="AH3306" s="75">
        <v>2330</v>
      </c>
      <c r="AI3306" s="16" t="s">
        <v>7903</v>
      </c>
      <c r="AJ3306" s="43">
        <f>VLOOKUP(E3306,'FILIAIS PETZ'!$A$2:$K$2000,11,0)</f>
        <v>18328118003710</v>
      </c>
      <c r="AK3306" s="44">
        <f t="shared" ref="AK3306:AK3337" si="225">AJ3306</f>
        <v>18328118003710</v>
      </c>
    </row>
    <row r="3307" spans="1:37" s="14" customFormat="1" ht="15" customHeight="1" thickBot="1" x14ac:dyDescent="0.25">
      <c r="A3307" s="9" t="str">
        <f t="shared" si="224"/>
        <v>PREVENTIVA</v>
      </c>
      <c r="B3307" s="18">
        <f>VLOOKUP(C3307,FORNECEDORES!D:E,2,0)</f>
        <v>4990</v>
      </c>
      <c r="C3307" s="19" t="str">
        <f>VLOOKUP(D3307,FORNECEDORES!A:D,4,0)</f>
        <v>27.093.558/0012-78</v>
      </c>
      <c r="D3307" s="13" t="s">
        <v>7133</v>
      </c>
      <c r="E3307" s="20" t="str">
        <f t="shared" si="223"/>
        <v>04 0107</v>
      </c>
      <c r="F3307" s="28" t="s">
        <v>4930</v>
      </c>
      <c r="G3307" s="21" t="str">
        <f>VLOOKUP(E3307,'FILIAIS PETZ'!A:E,5,0)</f>
        <v>PETZ CONTAGEM</v>
      </c>
      <c r="H3307" s="20" t="str">
        <f>VLOOKUP(E3307,'FILIAIS PETZ'!A:D,4,0)</f>
        <v>CNTG-MG</v>
      </c>
      <c r="I3307" s="46">
        <v>45444</v>
      </c>
      <c r="J3307" s="9" t="s">
        <v>4980</v>
      </c>
      <c r="K3307" s="9" t="s">
        <v>5858</v>
      </c>
      <c r="L3307" s="83" t="s">
        <v>8929</v>
      </c>
      <c r="M3307" s="85">
        <v>45481</v>
      </c>
      <c r="N3307" s="85">
        <v>45518</v>
      </c>
      <c r="O3307" s="85">
        <v>45498</v>
      </c>
      <c r="P3307" s="91" t="s">
        <v>4998</v>
      </c>
      <c r="Q3307" s="84">
        <v>3</v>
      </c>
      <c r="R3307" s="91">
        <v>1</v>
      </c>
      <c r="S3307" s="57" t="s">
        <v>4983</v>
      </c>
      <c r="T3307" s="57" t="s">
        <v>32</v>
      </c>
      <c r="U3307" s="57">
        <v>11002</v>
      </c>
      <c r="V3307" s="57">
        <v>11002</v>
      </c>
      <c r="W3307" s="57"/>
      <c r="X3307" s="10" t="s">
        <v>5016</v>
      </c>
      <c r="Y3307" s="10" t="s">
        <v>4980</v>
      </c>
      <c r="Z3307" s="9" t="s">
        <v>4994</v>
      </c>
      <c r="AA3307" s="9" t="s">
        <v>5732</v>
      </c>
      <c r="AB3307" s="9" t="s">
        <v>5005</v>
      </c>
      <c r="AC3307" s="9" t="s">
        <v>4999</v>
      </c>
      <c r="AD3307" s="29"/>
      <c r="AE3307" s="20" t="str">
        <f>VLOOKUP(E3307,'FILIAIS PETZ'!A:Q,17,0)</f>
        <v>MG-2</v>
      </c>
      <c r="AF3307" s="20" t="str">
        <f>VLOOKUP(E3307,'FILIAIS PETZ'!A:Q,3,0)</f>
        <v>FELICIO</v>
      </c>
      <c r="AG3307" s="20" t="str">
        <f>VLOOKUP(E3307,'FILIAIS PETZ'!A:Q,2,0)</f>
        <v>R3</v>
      </c>
      <c r="AH3307" s="75">
        <v>2330</v>
      </c>
      <c r="AI3307" s="16" t="s">
        <v>7903</v>
      </c>
      <c r="AJ3307" s="43">
        <f>VLOOKUP(E3307,'FILIAIS PETZ'!$A$2:$K$2000,11,0)</f>
        <v>18328118010414</v>
      </c>
      <c r="AK3307" s="44">
        <f t="shared" si="225"/>
        <v>18328118010414</v>
      </c>
    </row>
    <row r="3308" spans="1:37" s="14" customFormat="1" ht="15" customHeight="1" thickBot="1" x14ac:dyDescent="0.25">
      <c r="A3308" s="9" t="str">
        <f t="shared" si="224"/>
        <v>PREVENTIVA</v>
      </c>
      <c r="B3308" s="18">
        <f>VLOOKUP(C3308,FORNECEDORES!D:E,2,0)</f>
        <v>4990</v>
      </c>
      <c r="C3308" s="19" t="str">
        <f>VLOOKUP(D3308,FORNECEDORES!A:D,4,0)</f>
        <v>27.093.558/0012-78</v>
      </c>
      <c r="D3308" s="13" t="s">
        <v>7133</v>
      </c>
      <c r="E3308" s="20" t="str">
        <f t="shared" si="223"/>
        <v>04 0162</v>
      </c>
      <c r="F3308" s="28" t="s">
        <v>5179</v>
      </c>
      <c r="G3308" s="21" t="str">
        <f>VLOOKUP(E3308,'FILIAIS PETZ'!A:E,5,0)</f>
        <v>PETZ CONTAGEM JOÃO CESAR</v>
      </c>
      <c r="H3308" s="20" t="str">
        <f>VLOOKUP(E3308,'FILIAIS PETZ'!A:D,4,0)</f>
        <v>CTJC-MG</v>
      </c>
      <c r="I3308" s="46">
        <v>45444</v>
      </c>
      <c r="J3308" s="9" t="s">
        <v>4980</v>
      </c>
      <c r="K3308" s="9" t="s">
        <v>5858</v>
      </c>
      <c r="L3308" s="83" t="s">
        <v>8915</v>
      </c>
      <c r="M3308" s="85">
        <v>45481</v>
      </c>
      <c r="N3308" s="85">
        <v>45518</v>
      </c>
      <c r="O3308" s="85">
        <v>45498</v>
      </c>
      <c r="P3308" s="91" t="s">
        <v>4998</v>
      </c>
      <c r="Q3308" s="84">
        <v>3</v>
      </c>
      <c r="R3308" s="91">
        <v>1</v>
      </c>
      <c r="S3308" s="57" t="s">
        <v>4983</v>
      </c>
      <c r="T3308" s="57" t="s">
        <v>32</v>
      </c>
      <c r="U3308" s="57">
        <v>11002</v>
      </c>
      <c r="V3308" s="57">
        <v>11002</v>
      </c>
      <c r="W3308" s="57"/>
      <c r="X3308" s="10" t="s">
        <v>5016</v>
      </c>
      <c r="Y3308" s="10" t="s">
        <v>4980</v>
      </c>
      <c r="Z3308" s="9" t="s">
        <v>4994</v>
      </c>
      <c r="AA3308" s="9" t="s">
        <v>5732</v>
      </c>
      <c r="AB3308" s="9" t="s">
        <v>5005</v>
      </c>
      <c r="AC3308" s="9" t="s">
        <v>4999</v>
      </c>
      <c r="AD3308" s="29"/>
      <c r="AE3308" s="20" t="str">
        <f>VLOOKUP(E3308,'FILIAIS PETZ'!A:Q,17,0)</f>
        <v>MG-2</v>
      </c>
      <c r="AF3308" s="20" t="str">
        <f>VLOOKUP(E3308,'FILIAIS PETZ'!A:Q,3,0)</f>
        <v>FELICIO</v>
      </c>
      <c r="AG3308" s="20" t="str">
        <f>VLOOKUP(E3308,'FILIAIS PETZ'!A:Q,2,0)</f>
        <v>R3</v>
      </c>
      <c r="AH3308" s="75">
        <v>2330</v>
      </c>
      <c r="AI3308" s="16" t="s">
        <v>7903</v>
      </c>
      <c r="AJ3308" s="43">
        <f>VLOOKUP(E3308,'FILIAIS PETZ'!$A$2:$K$2000,11,0)</f>
        <v>18328118017265</v>
      </c>
      <c r="AK3308" s="44">
        <f t="shared" si="225"/>
        <v>18328118017265</v>
      </c>
    </row>
    <row r="3309" spans="1:37" s="14" customFormat="1" ht="15" customHeight="1" thickBot="1" x14ac:dyDescent="0.25">
      <c r="A3309" s="9" t="str">
        <f t="shared" si="224"/>
        <v>PREVENTIVA</v>
      </c>
      <c r="B3309" s="18">
        <f>VLOOKUP(C3309,FORNECEDORES!D:E,2,0)</f>
        <v>7827</v>
      </c>
      <c r="C3309" s="19" t="str">
        <f>VLOOKUP(D3309,FORNECEDORES!A:D,4,0)</f>
        <v>27.093.558/0013-59</v>
      </c>
      <c r="D3309" s="13" t="s">
        <v>7134</v>
      </c>
      <c r="E3309" s="20" t="str">
        <f t="shared" si="223"/>
        <v>04 0106</v>
      </c>
      <c r="F3309" s="28" t="s">
        <v>4952</v>
      </c>
      <c r="G3309" s="21" t="str">
        <f>VLOOKUP(E3309,'FILIAIS PETZ'!A:E,5,0)</f>
        <v>PETZ COTIA</v>
      </c>
      <c r="H3309" s="20" t="str">
        <f>VLOOKUP(E3309,'FILIAIS PETZ'!A:D,4,0)</f>
        <v>CTIA-SP</v>
      </c>
      <c r="I3309" s="46">
        <v>45444</v>
      </c>
      <c r="J3309" s="9" t="s">
        <v>4980</v>
      </c>
      <c r="K3309" s="9" t="s">
        <v>5858</v>
      </c>
      <c r="L3309" s="83" t="s">
        <v>8933</v>
      </c>
      <c r="M3309" s="85">
        <v>45481</v>
      </c>
      <c r="N3309" s="85">
        <v>45518</v>
      </c>
      <c r="O3309" s="85">
        <v>45498</v>
      </c>
      <c r="P3309" s="91" t="s">
        <v>4998</v>
      </c>
      <c r="Q3309" s="84">
        <v>3</v>
      </c>
      <c r="R3309" s="91">
        <v>1</v>
      </c>
      <c r="S3309" s="57" t="s">
        <v>4983</v>
      </c>
      <c r="T3309" s="57" t="s">
        <v>32</v>
      </c>
      <c r="U3309" s="57">
        <v>11002</v>
      </c>
      <c r="V3309" s="57">
        <v>11002</v>
      </c>
      <c r="W3309" s="57"/>
      <c r="X3309" s="10" t="s">
        <v>5016</v>
      </c>
      <c r="Y3309" s="10" t="s">
        <v>4980</v>
      </c>
      <c r="Z3309" s="9" t="s">
        <v>4994</v>
      </c>
      <c r="AA3309" s="9" t="s">
        <v>5732</v>
      </c>
      <c r="AB3309" s="9" t="s">
        <v>5005</v>
      </c>
      <c r="AC3309" s="9" t="s">
        <v>4999</v>
      </c>
      <c r="AD3309" s="29"/>
      <c r="AE3309" s="20" t="str">
        <f>VLOOKUP(E3309,'FILIAIS PETZ'!A:Q,17,0)</f>
        <v>SP7</v>
      </c>
      <c r="AF3309" s="20" t="str">
        <f>VLOOKUP(E3309,'FILIAIS PETZ'!A:Q,3,0)</f>
        <v>FELICIO</v>
      </c>
      <c r="AG3309" s="20" t="str">
        <f>VLOOKUP(E3309,'FILIAIS PETZ'!A:Q,2,0)</f>
        <v>R3</v>
      </c>
      <c r="AH3309" s="75">
        <v>2330</v>
      </c>
      <c r="AI3309" s="16" t="s">
        <v>7903</v>
      </c>
      <c r="AJ3309" s="43">
        <f>VLOOKUP(E3309,'FILIAIS PETZ'!$A$2:$K$2000,11,0)</f>
        <v>18328118009327</v>
      </c>
      <c r="AK3309" s="44">
        <f t="shared" si="225"/>
        <v>18328118009327</v>
      </c>
    </row>
    <row r="3310" spans="1:37" s="14" customFormat="1" ht="15" customHeight="1" thickBot="1" x14ac:dyDescent="0.25">
      <c r="A3310" s="9" t="str">
        <f t="shared" si="224"/>
        <v>PREVENTIVA</v>
      </c>
      <c r="B3310" s="18">
        <f>VLOOKUP(C3310,FORNECEDORES!D:E,2,0)</f>
        <v>4722</v>
      </c>
      <c r="C3310" s="19" t="str">
        <f>VLOOKUP(D3310,FORNECEDORES!A:D,4,0)</f>
        <v>08.100.057/0001-74</v>
      </c>
      <c r="D3310" s="13" t="s">
        <v>6219</v>
      </c>
      <c r="E3310" s="20" t="str">
        <f t="shared" si="223"/>
        <v>04 0146</v>
      </c>
      <c r="F3310" s="28" t="s">
        <v>4947</v>
      </c>
      <c r="G3310" s="21" t="str">
        <f>VLOOKUP(E3310,'FILIAIS PETZ'!A:E,5,0)</f>
        <v>PETZ DJALMA BATISTA</v>
      </c>
      <c r="H3310" s="20" t="str">
        <f>VLOOKUP(E3310,'FILIAIS PETZ'!A:D,4,0)</f>
        <v>DJBA-AM</v>
      </c>
      <c r="I3310" s="46">
        <v>45444</v>
      </c>
      <c r="J3310" s="9" t="s">
        <v>4980</v>
      </c>
      <c r="K3310" s="9" t="s">
        <v>5858</v>
      </c>
      <c r="L3310" s="83" t="s">
        <v>10869</v>
      </c>
      <c r="M3310" s="85">
        <v>45453</v>
      </c>
      <c r="N3310" s="85">
        <v>45560</v>
      </c>
      <c r="O3310" s="85">
        <v>45544</v>
      </c>
      <c r="P3310" s="91" t="s">
        <v>4998</v>
      </c>
      <c r="Q3310" s="84">
        <v>3</v>
      </c>
      <c r="R3310" s="91">
        <v>1</v>
      </c>
      <c r="S3310" s="57" t="s">
        <v>4983</v>
      </c>
      <c r="T3310" s="57" t="s">
        <v>32</v>
      </c>
      <c r="U3310" s="57">
        <v>11002</v>
      </c>
      <c r="V3310" s="57">
        <v>11002</v>
      </c>
      <c r="W3310" s="57"/>
      <c r="X3310" s="10" t="s">
        <v>5016</v>
      </c>
      <c r="Y3310" s="9" t="s">
        <v>4994</v>
      </c>
      <c r="Z3310" s="9" t="s">
        <v>4994</v>
      </c>
      <c r="AA3310" s="9" t="s">
        <v>5732</v>
      </c>
      <c r="AB3310" s="10" t="s">
        <v>5040</v>
      </c>
      <c r="AC3310" s="9" t="s">
        <v>4999</v>
      </c>
      <c r="AD3310" s="29"/>
      <c r="AE3310" s="20" t="str">
        <f>VLOOKUP(E3310,'FILIAIS PETZ'!A:Q,17,0)</f>
        <v>CO-3</v>
      </c>
      <c r="AF3310" s="20" t="str">
        <f>VLOOKUP(E3310,'FILIAIS PETZ'!A:Q,3,0)</f>
        <v>FELICIO</v>
      </c>
      <c r="AG3310" s="20" t="str">
        <f>VLOOKUP(E3310,'FILIAIS PETZ'!A:Q,2,0)</f>
        <v>R3</v>
      </c>
      <c r="AH3310" s="75">
        <v>5570</v>
      </c>
      <c r="AI3310" s="16" t="s">
        <v>7903</v>
      </c>
      <c r="AJ3310" s="43">
        <f>VLOOKUP(E3310,'FILIAIS PETZ'!$A$2:$K$2000,11,0)</f>
        <v>18328118013782</v>
      </c>
      <c r="AK3310" s="44">
        <f t="shared" si="225"/>
        <v>18328118013782</v>
      </c>
    </row>
    <row r="3311" spans="1:37" s="14" customFormat="1" ht="15" customHeight="1" thickBot="1" x14ac:dyDescent="0.25">
      <c r="A3311" s="9" t="str">
        <f t="shared" si="224"/>
        <v>PREVENTIVA</v>
      </c>
      <c r="B3311" s="18">
        <f>VLOOKUP(C3311,FORNECEDORES!D:E,2,0)</f>
        <v>132859</v>
      </c>
      <c r="C3311" s="19" t="str">
        <f>VLOOKUP(D3311,FORNECEDORES!A:D,4,0)</f>
        <v>27.093.558/0006-20</v>
      </c>
      <c r="D3311" s="13" t="s">
        <v>7131</v>
      </c>
      <c r="E3311" s="20" t="str">
        <f t="shared" si="223"/>
        <v>04 0161</v>
      </c>
      <c r="F3311" s="28" t="s">
        <v>4959</v>
      </c>
      <c r="G3311" s="21" t="str">
        <f>VLOOKUP(E3311,'FILIAIS PETZ'!A:E,5,0)</f>
        <v>PETZ CEILANDIA</v>
      </c>
      <c r="H3311" s="20" t="str">
        <f>VLOOKUP(E3311,'FILIAIS PETZ'!A:D,4,0)</f>
        <v>CDIA-DF</v>
      </c>
      <c r="I3311" s="46">
        <v>45444</v>
      </c>
      <c r="J3311" s="9" t="s">
        <v>4980</v>
      </c>
      <c r="K3311" s="9" t="s">
        <v>5858</v>
      </c>
      <c r="L3311" s="83" t="s">
        <v>8937</v>
      </c>
      <c r="M3311" s="85">
        <v>45481</v>
      </c>
      <c r="N3311" s="85">
        <v>45518</v>
      </c>
      <c r="O3311" s="85">
        <v>45498</v>
      </c>
      <c r="P3311" s="91" t="s">
        <v>4998</v>
      </c>
      <c r="Q3311" s="84">
        <v>3</v>
      </c>
      <c r="R3311" s="91">
        <v>1</v>
      </c>
      <c r="S3311" s="57" t="s">
        <v>4983</v>
      </c>
      <c r="T3311" s="57" t="s">
        <v>32</v>
      </c>
      <c r="U3311" s="57">
        <v>11002</v>
      </c>
      <c r="V3311" s="57">
        <v>11002</v>
      </c>
      <c r="W3311" s="57"/>
      <c r="X3311" s="10" t="s">
        <v>5016</v>
      </c>
      <c r="Y3311" s="10" t="s">
        <v>4980</v>
      </c>
      <c r="Z3311" s="9" t="s">
        <v>4994</v>
      </c>
      <c r="AA3311" s="9" t="s">
        <v>5732</v>
      </c>
      <c r="AB3311" s="9" t="s">
        <v>5005</v>
      </c>
      <c r="AC3311" s="9" t="s">
        <v>4999</v>
      </c>
      <c r="AD3311" s="29"/>
      <c r="AE3311" s="20" t="str">
        <f>VLOOKUP(E3311,'FILIAIS PETZ'!A:Q,17,0)</f>
        <v>CO-1</v>
      </c>
      <c r="AF3311" s="20" t="str">
        <f>VLOOKUP(E3311,'FILIAIS PETZ'!A:Q,3,0)</f>
        <v>FELICIO</v>
      </c>
      <c r="AG3311" s="20" t="str">
        <f>VLOOKUP(E3311,'FILIAIS PETZ'!A:Q,2,0)</f>
        <v>R3</v>
      </c>
      <c r="AH3311" s="75">
        <v>2330</v>
      </c>
      <c r="AI3311" s="16" t="s">
        <v>7903</v>
      </c>
      <c r="AJ3311" s="43">
        <f>VLOOKUP(E3311,'FILIAIS PETZ'!$A$2:$K$2000,11,0)</f>
        <v>18328118015211</v>
      </c>
      <c r="AK3311" s="44">
        <f t="shared" si="225"/>
        <v>18328118015211</v>
      </c>
    </row>
    <row r="3312" spans="1:37" s="14" customFormat="1" ht="15" customHeight="1" thickBot="1" x14ac:dyDescent="0.25">
      <c r="A3312" s="9" t="str">
        <f t="shared" si="224"/>
        <v>PREVENTIVA</v>
      </c>
      <c r="B3312" s="18">
        <f>VLOOKUP(C3312,FORNECEDORES!D:E,2,0)</f>
        <v>4722</v>
      </c>
      <c r="C3312" s="19" t="str">
        <f>VLOOKUP(D3312,FORNECEDORES!A:D,4,0)</f>
        <v>08.100.057/0001-74</v>
      </c>
      <c r="D3312" s="13" t="s">
        <v>6219</v>
      </c>
      <c r="E3312" s="20" t="str">
        <f t="shared" si="223"/>
        <v>04 0144</v>
      </c>
      <c r="F3312" s="28" t="s">
        <v>4938</v>
      </c>
      <c r="G3312" s="21" t="str">
        <f>VLOOKUP(E3312,'FILIAIS PETZ'!A:E,5,0)</f>
        <v>PETZ FERNANDO CORREA</v>
      </c>
      <c r="H3312" s="20" t="str">
        <f>VLOOKUP(E3312,'FILIAIS PETZ'!A:D,4,0)</f>
        <v>FCOR-MT</v>
      </c>
      <c r="I3312" s="46">
        <v>45444</v>
      </c>
      <c r="J3312" s="9" t="s">
        <v>4980</v>
      </c>
      <c r="K3312" s="9" t="s">
        <v>5858</v>
      </c>
      <c r="L3312" s="83" t="s">
        <v>5575</v>
      </c>
      <c r="M3312" s="85">
        <v>45453</v>
      </c>
      <c r="N3312" s="85">
        <v>45560</v>
      </c>
      <c r="O3312" s="85">
        <v>45544</v>
      </c>
      <c r="P3312" s="91" t="s">
        <v>4998</v>
      </c>
      <c r="Q3312" s="84">
        <v>3</v>
      </c>
      <c r="R3312" s="91">
        <v>1</v>
      </c>
      <c r="S3312" s="57" t="s">
        <v>4983</v>
      </c>
      <c r="T3312" s="57" t="s">
        <v>32</v>
      </c>
      <c r="U3312" s="57">
        <v>11002</v>
      </c>
      <c r="V3312" s="57">
        <v>11002</v>
      </c>
      <c r="W3312" s="57"/>
      <c r="X3312" s="10" t="s">
        <v>5016</v>
      </c>
      <c r="Y3312" s="9" t="s">
        <v>4994</v>
      </c>
      <c r="Z3312" s="9" t="s">
        <v>4994</v>
      </c>
      <c r="AA3312" s="9" t="s">
        <v>5732</v>
      </c>
      <c r="AB3312" s="10" t="s">
        <v>5040</v>
      </c>
      <c r="AC3312" s="9" t="s">
        <v>4999</v>
      </c>
      <c r="AD3312" s="29"/>
      <c r="AE3312" s="20" t="str">
        <f>VLOOKUP(E3312,'FILIAIS PETZ'!A:Q,17,0)</f>
        <v>CO-3</v>
      </c>
      <c r="AF3312" s="20" t="str">
        <f>VLOOKUP(E3312,'FILIAIS PETZ'!A:Q,3,0)</f>
        <v>FELICIO</v>
      </c>
      <c r="AG3312" s="20" t="str">
        <f>VLOOKUP(E3312,'FILIAIS PETZ'!A:Q,2,0)</f>
        <v>R3</v>
      </c>
      <c r="AH3312" s="75">
        <v>2330</v>
      </c>
      <c r="AI3312" s="16" t="s">
        <v>7903</v>
      </c>
      <c r="AJ3312" s="43">
        <f>VLOOKUP(E3312,'FILIAIS PETZ'!$A$2:$K$2000,11,0)</f>
        <v>18328118014169</v>
      </c>
      <c r="AK3312" s="44">
        <f t="shared" si="225"/>
        <v>18328118014169</v>
      </c>
    </row>
    <row r="3313" spans="1:37" s="14" customFormat="1" ht="15" customHeight="1" thickBot="1" x14ac:dyDescent="0.25">
      <c r="A3313" s="9" t="str">
        <f t="shared" si="224"/>
        <v>PREVENTIVA</v>
      </c>
      <c r="B3313" s="18">
        <f>VLOOKUP(C3313,FORNECEDORES!D:E,2,0)</f>
        <v>132859</v>
      </c>
      <c r="C3313" s="19" t="str">
        <f>VLOOKUP(D3313,FORNECEDORES!A:D,4,0)</f>
        <v>27.093.558/0006-20</v>
      </c>
      <c r="D3313" s="13" t="s">
        <v>7131</v>
      </c>
      <c r="E3313" s="20" t="str">
        <f t="shared" si="223"/>
        <v>04 0168</v>
      </c>
      <c r="F3313" s="28" t="s">
        <v>4961</v>
      </c>
      <c r="G3313" s="21" t="str">
        <f>VLOOKUP(E3313,'FILIAIS PETZ'!A:E,5,0)</f>
        <v>PETZ GAMA LESTE</v>
      </c>
      <c r="H3313" s="20" t="str">
        <f>VLOOKUP(E3313,'FILIAIS PETZ'!A:D,4,0)</f>
        <v>GAMA-DF</v>
      </c>
      <c r="I3313" s="46">
        <v>45444</v>
      </c>
      <c r="J3313" s="9" t="s">
        <v>4980</v>
      </c>
      <c r="K3313" s="9" t="s">
        <v>5858</v>
      </c>
      <c r="L3313" s="83" t="s">
        <v>8907</v>
      </c>
      <c r="M3313" s="85">
        <v>45481</v>
      </c>
      <c r="N3313" s="85">
        <v>45518</v>
      </c>
      <c r="O3313" s="85">
        <v>45498</v>
      </c>
      <c r="P3313" s="91" t="s">
        <v>4998</v>
      </c>
      <c r="Q3313" s="84">
        <v>3</v>
      </c>
      <c r="R3313" s="91">
        <v>1</v>
      </c>
      <c r="S3313" s="57" t="s">
        <v>4983</v>
      </c>
      <c r="T3313" s="57" t="s">
        <v>32</v>
      </c>
      <c r="U3313" s="57">
        <v>11002</v>
      </c>
      <c r="V3313" s="57">
        <v>11002</v>
      </c>
      <c r="W3313" s="57"/>
      <c r="X3313" s="10" t="s">
        <v>5016</v>
      </c>
      <c r="Y3313" s="10" t="s">
        <v>4980</v>
      </c>
      <c r="Z3313" s="9" t="s">
        <v>4994</v>
      </c>
      <c r="AA3313" s="9" t="s">
        <v>5732</v>
      </c>
      <c r="AB3313" s="9" t="s">
        <v>5005</v>
      </c>
      <c r="AC3313" s="9" t="s">
        <v>4999</v>
      </c>
      <c r="AD3313" s="29"/>
      <c r="AE3313" s="20" t="str">
        <f>VLOOKUP(E3313,'FILIAIS PETZ'!A:Q,17,0)</f>
        <v>CO-1</v>
      </c>
      <c r="AF3313" s="20" t="str">
        <f>VLOOKUP(E3313,'FILIAIS PETZ'!A:Q,3,0)</f>
        <v>FELICIO</v>
      </c>
      <c r="AG3313" s="20" t="str">
        <f>VLOOKUP(E3313,'FILIAIS PETZ'!A:Q,2,0)</f>
        <v>R3</v>
      </c>
      <c r="AH3313" s="75">
        <v>2330</v>
      </c>
      <c r="AI3313" s="16" t="s">
        <v>7903</v>
      </c>
      <c r="AJ3313" s="43">
        <f>VLOOKUP(E3313,'FILIAIS PETZ'!$A$2:$K$2000,11,0)</f>
        <v>18328118016021</v>
      </c>
      <c r="AK3313" s="44">
        <f t="shared" si="225"/>
        <v>18328118016021</v>
      </c>
    </row>
    <row r="3314" spans="1:37" s="14" customFormat="1" ht="15" customHeight="1" thickBot="1" x14ac:dyDescent="0.25">
      <c r="A3314" s="9" t="str">
        <f t="shared" si="224"/>
        <v>PREVENTIVA</v>
      </c>
      <c r="B3314" s="18">
        <f>VLOOKUP(C3314,FORNECEDORES!D:E,2,0)</f>
        <v>132859</v>
      </c>
      <c r="C3314" s="19" t="str">
        <f>VLOOKUP(D3314,FORNECEDORES!A:D,4,0)</f>
        <v>27.093.558/0006-20</v>
      </c>
      <c r="D3314" s="13" t="s">
        <v>7131</v>
      </c>
      <c r="E3314" s="20" t="str">
        <f t="shared" si="223"/>
        <v>04 0207</v>
      </c>
      <c r="F3314" s="28" t="s">
        <v>4962</v>
      </c>
      <c r="G3314" s="21" t="str">
        <f>VLOOKUP(E3314,'FILIAIS PETZ'!A:E,5,0)</f>
        <v>PETZ GILBERTO SALOMÃO</v>
      </c>
      <c r="H3314" s="20" t="str">
        <f>VLOOKUP(E3314,'FILIAIS PETZ'!A:D,4,0)</f>
        <v>GBSL-DF</v>
      </c>
      <c r="I3314" s="46">
        <v>45444</v>
      </c>
      <c r="J3314" s="9" t="s">
        <v>4980</v>
      </c>
      <c r="K3314" s="9" t="s">
        <v>5858</v>
      </c>
      <c r="L3314" s="83" t="s">
        <v>8906</v>
      </c>
      <c r="M3314" s="85">
        <v>45481</v>
      </c>
      <c r="N3314" s="85">
        <v>45518</v>
      </c>
      <c r="O3314" s="85">
        <v>45498</v>
      </c>
      <c r="P3314" s="91" t="s">
        <v>4998</v>
      </c>
      <c r="Q3314" s="84">
        <v>3</v>
      </c>
      <c r="R3314" s="91">
        <v>1</v>
      </c>
      <c r="S3314" s="57" t="s">
        <v>4983</v>
      </c>
      <c r="T3314" s="57" t="s">
        <v>32</v>
      </c>
      <c r="U3314" s="57">
        <v>11002</v>
      </c>
      <c r="V3314" s="57">
        <v>11002</v>
      </c>
      <c r="W3314" s="57"/>
      <c r="X3314" s="10" t="s">
        <v>5016</v>
      </c>
      <c r="Y3314" s="10" t="s">
        <v>4980</v>
      </c>
      <c r="Z3314" s="9" t="s">
        <v>4994</v>
      </c>
      <c r="AA3314" s="9" t="s">
        <v>5732</v>
      </c>
      <c r="AB3314" s="9" t="s">
        <v>5005</v>
      </c>
      <c r="AC3314" s="9" t="s">
        <v>4999</v>
      </c>
      <c r="AD3314" s="29"/>
      <c r="AE3314" s="20" t="str">
        <f>VLOOKUP(E3314,'FILIAIS PETZ'!A:Q,17,0)</f>
        <v>CO-1</v>
      </c>
      <c r="AF3314" s="20" t="str">
        <f>VLOOKUP(E3314,'FILIAIS PETZ'!A:Q,3,0)</f>
        <v>FELICIO</v>
      </c>
      <c r="AG3314" s="20" t="str">
        <f>VLOOKUP(E3314,'FILIAIS PETZ'!A:Q,2,0)</f>
        <v>R3</v>
      </c>
      <c r="AH3314" s="75">
        <v>2330</v>
      </c>
      <c r="AI3314" s="16" t="s">
        <v>7903</v>
      </c>
      <c r="AJ3314" s="43">
        <f>VLOOKUP(E3314,'FILIAIS PETZ'!$A$2:$K$2000,11,0)</f>
        <v>18328118020215</v>
      </c>
      <c r="AK3314" s="44">
        <f t="shared" si="225"/>
        <v>18328118020215</v>
      </c>
    </row>
    <row r="3315" spans="1:37" s="14" customFormat="1" ht="15" customHeight="1" thickBot="1" x14ac:dyDescent="0.25">
      <c r="A3315" s="9" t="str">
        <f t="shared" si="224"/>
        <v>PREVENTIVA</v>
      </c>
      <c r="B3315" s="18">
        <f>VLOOKUP(C3315,FORNECEDORES!D:E,2,0)</f>
        <v>165145</v>
      </c>
      <c r="C3315" s="19" t="str">
        <f>VLOOKUP(D3315,FORNECEDORES!A:D,4,0)</f>
        <v>27.093.558/0030-50</v>
      </c>
      <c r="D3315" s="13" t="s">
        <v>7141</v>
      </c>
      <c r="E3315" s="20" t="str">
        <f t="shared" si="223"/>
        <v>04 0077</v>
      </c>
      <c r="F3315" s="28" t="s">
        <v>4954</v>
      </c>
      <c r="G3315" s="21" t="str">
        <f>VLOOKUP(E3315,'FILIAIS PETZ'!A:E,5,0)</f>
        <v>PETZ GOIANIA (SETOR BUENO)</v>
      </c>
      <c r="H3315" s="20" t="str">
        <f>VLOOKUP(E3315,'FILIAIS PETZ'!A:D,4,0)</f>
        <v>BT63-GO</v>
      </c>
      <c r="I3315" s="46">
        <v>45444</v>
      </c>
      <c r="J3315" s="9" t="s">
        <v>4980</v>
      </c>
      <c r="K3315" s="9" t="s">
        <v>5858</v>
      </c>
      <c r="L3315" s="83" t="s">
        <v>8921</v>
      </c>
      <c r="M3315" s="85">
        <v>45481</v>
      </c>
      <c r="N3315" s="85">
        <v>45518</v>
      </c>
      <c r="O3315" s="85">
        <v>45498</v>
      </c>
      <c r="P3315" s="91" t="s">
        <v>4998</v>
      </c>
      <c r="Q3315" s="84">
        <v>3</v>
      </c>
      <c r="R3315" s="91">
        <v>1</v>
      </c>
      <c r="S3315" s="57" t="s">
        <v>4983</v>
      </c>
      <c r="T3315" s="57" t="s">
        <v>32</v>
      </c>
      <c r="U3315" s="57">
        <v>11002</v>
      </c>
      <c r="V3315" s="57">
        <v>11002</v>
      </c>
      <c r="W3315" s="57"/>
      <c r="X3315" s="10" t="s">
        <v>5016</v>
      </c>
      <c r="Y3315" s="10" t="s">
        <v>4980</v>
      </c>
      <c r="Z3315" s="9" t="s">
        <v>4994</v>
      </c>
      <c r="AA3315" s="9" t="s">
        <v>5732</v>
      </c>
      <c r="AB3315" s="9" t="s">
        <v>5005</v>
      </c>
      <c r="AC3315" s="9" t="s">
        <v>4999</v>
      </c>
      <c r="AD3315" s="29"/>
      <c r="AE3315" s="20" t="str">
        <f>VLOOKUP(E3315,'FILIAIS PETZ'!A:Q,17,0)</f>
        <v>CO-2</v>
      </c>
      <c r="AF3315" s="20" t="str">
        <f>VLOOKUP(E3315,'FILIAIS PETZ'!A:Q,3,0)</f>
        <v>FELICIO</v>
      </c>
      <c r="AG3315" s="20" t="str">
        <f>VLOOKUP(E3315,'FILIAIS PETZ'!A:Q,2,0)</f>
        <v>R3</v>
      </c>
      <c r="AH3315" s="75">
        <v>2330</v>
      </c>
      <c r="AI3315" s="16" t="s">
        <v>7903</v>
      </c>
      <c r="AJ3315" s="43">
        <f>VLOOKUP(E3315,'FILIAIS PETZ'!$A$2:$K$2000,11,0)</f>
        <v>18328118007545</v>
      </c>
      <c r="AK3315" s="44">
        <f t="shared" si="225"/>
        <v>18328118007545</v>
      </c>
    </row>
    <row r="3316" spans="1:37" s="14" customFormat="1" ht="15" customHeight="1" thickBot="1" x14ac:dyDescent="0.25">
      <c r="A3316" s="9" t="str">
        <f t="shared" si="224"/>
        <v>PREVENTIVA</v>
      </c>
      <c r="B3316" s="18">
        <f>VLOOKUP(C3316,FORNECEDORES!D:E,2,0)</f>
        <v>4990</v>
      </c>
      <c r="C3316" s="19" t="str">
        <f>VLOOKUP(D3316,FORNECEDORES!A:D,4,0)</f>
        <v>27.093.558/0012-78</v>
      </c>
      <c r="D3316" s="13" t="s">
        <v>7133</v>
      </c>
      <c r="E3316" s="20" t="str">
        <f t="shared" si="223"/>
        <v>04 0244</v>
      </c>
      <c r="F3316" s="28" t="s">
        <v>4957</v>
      </c>
      <c r="G3316" s="21" t="str">
        <f>VLOOKUP(E3316,'FILIAIS PETZ'!A:E,5,0)</f>
        <v>PETZ GOVERNADOR VALADARES</v>
      </c>
      <c r="H3316" s="20" t="str">
        <f>VLOOKUP(E3316,'FILIAIS PETZ'!A:D,4,0)</f>
        <v>GVLD-MG</v>
      </c>
      <c r="I3316" s="46">
        <v>45444</v>
      </c>
      <c r="J3316" s="9" t="s">
        <v>4980</v>
      </c>
      <c r="K3316" s="9" t="s">
        <v>5858</v>
      </c>
      <c r="L3316" s="83" t="s">
        <v>8920</v>
      </c>
      <c r="M3316" s="85">
        <v>45481</v>
      </c>
      <c r="N3316" s="85">
        <v>45518</v>
      </c>
      <c r="O3316" s="85">
        <v>45498</v>
      </c>
      <c r="P3316" s="91" t="s">
        <v>4998</v>
      </c>
      <c r="Q3316" s="84">
        <v>3</v>
      </c>
      <c r="R3316" s="91">
        <v>1</v>
      </c>
      <c r="S3316" s="57" t="s">
        <v>4983</v>
      </c>
      <c r="T3316" s="57" t="s">
        <v>32</v>
      </c>
      <c r="U3316" s="57">
        <v>11002</v>
      </c>
      <c r="V3316" s="57">
        <v>11002</v>
      </c>
      <c r="W3316" s="57"/>
      <c r="X3316" s="10" t="s">
        <v>5016</v>
      </c>
      <c r="Y3316" s="10" t="s">
        <v>4980</v>
      </c>
      <c r="Z3316" s="9" t="s">
        <v>4994</v>
      </c>
      <c r="AA3316" s="9" t="s">
        <v>5732</v>
      </c>
      <c r="AB3316" s="9" t="s">
        <v>5005</v>
      </c>
      <c r="AC3316" s="9" t="s">
        <v>4999</v>
      </c>
      <c r="AD3316" s="29"/>
      <c r="AE3316" s="20" t="str">
        <f>VLOOKUP(E3316,'FILIAIS PETZ'!A:Q,17,0)</f>
        <v>MG-2</v>
      </c>
      <c r="AF3316" s="20" t="str">
        <f>VLOOKUP(E3316,'FILIAIS PETZ'!A:Q,3,0)</f>
        <v>FELICIO</v>
      </c>
      <c r="AG3316" s="20" t="str">
        <f>VLOOKUP(E3316,'FILIAIS PETZ'!A:Q,2,0)</f>
        <v>R3</v>
      </c>
      <c r="AH3316" s="75">
        <v>2330</v>
      </c>
      <c r="AI3316" s="16" t="s">
        <v>7903</v>
      </c>
      <c r="AJ3316" s="43" t="str">
        <f>VLOOKUP(E3316,'FILIAIS PETZ'!$A$2:$K$2000,11,0)</f>
        <v>18.328.118/0231-50</v>
      </c>
      <c r="AK3316" s="44" t="str">
        <f t="shared" si="225"/>
        <v>18.328.118/0231-50</v>
      </c>
    </row>
    <row r="3317" spans="1:37" s="14" customFormat="1" ht="15" customHeight="1" thickBot="1" x14ac:dyDescent="0.25">
      <c r="A3317" s="9" t="str">
        <f t="shared" si="224"/>
        <v>PREVENTIVA</v>
      </c>
      <c r="B3317" s="18">
        <f>VLOOKUP(C3317,FORNECEDORES!D:E,2,0)</f>
        <v>396684</v>
      </c>
      <c r="C3317" s="19" t="str">
        <f>VLOOKUP(D3317,FORNECEDORES!A:D,4,0)</f>
        <v>27.093.558/0066-60</v>
      </c>
      <c r="D3317" s="13" t="s">
        <v>7164</v>
      </c>
      <c r="E3317" s="20" t="str">
        <f t="shared" si="223"/>
        <v>04 0026</v>
      </c>
      <c r="F3317" s="28" t="s">
        <v>4949</v>
      </c>
      <c r="G3317" s="21" t="str">
        <f>VLOOKUP(E3317,'FILIAIS PETZ'!A:E,5,0)</f>
        <v>PETZ IGUATEMI ESPLANADA</v>
      </c>
      <c r="H3317" s="20" t="str">
        <f>VLOOKUP(E3317,'FILIAIS PETZ'!A:D,4,0)</f>
        <v>IGES-SP</v>
      </c>
      <c r="I3317" s="46">
        <v>45444</v>
      </c>
      <c r="J3317" s="9" t="s">
        <v>4980</v>
      </c>
      <c r="K3317" s="9" t="s">
        <v>5858</v>
      </c>
      <c r="L3317" s="83" t="s">
        <v>8930</v>
      </c>
      <c r="M3317" s="85">
        <v>45481</v>
      </c>
      <c r="N3317" s="85">
        <v>45518</v>
      </c>
      <c r="O3317" s="85">
        <v>45498</v>
      </c>
      <c r="P3317" s="91" t="s">
        <v>4998</v>
      </c>
      <c r="Q3317" s="84">
        <v>3</v>
      </c>
      <c r="R3317" s="91">
        <v>1</v>
      </c>
      <c r="S3317" s="57" t="s">
        <v>4983</v>
      </c>
      <c r="T3317" s="57" t="s">
        <v>32</v>
      </c>
      <c r="U3317" s="57">
        <v>11002</v>
      </c>
      <c r="V3317" s="57">
        <v>11002</v>
      </c>
      <c r="W3317" s="57"/>
      <c r="X3317" s="10" t="s">
        <v>5016</v>
      </c>
      <c r="Y3317" s="10" t="s">
        <v>4980</v>
      </c>
      <c r="Z3317" s="9" t="s">
        <v>4994</v>
      </c>
      <c r="AA3317" s="9" t="s">
        <v>5732</v>
      </c>
      <c r="AB3317" s="9" t="s">
        <v>5005</v>
      </c>
      <c r="AC3317" s="9" t="s">
        <v>4999</v>
      </c>
      <c r="AD3317" s="29"/>
      <c r="AE3317" s="20" t="str">
        <f>VLOOKUP(E3317,'FILIAIS PETZ'!A:Q,17,0)</f>
        <v>SP7</v>
      </c>
      <c r="AF3317" s="20" t="str">
        <f>VLOOKUP(E3317,'FILIAIS PETZ'!A:Q,3,0)</f>
        <v>FELICIO</v>
      </c>
      <c r="AG3317" s="20" t="str">
        <f>VLOOKUP(E3317,'FILIAIS PETZ'!A:Q,2,0)</f>
        <v>R3</v>
      </c>
      <c r="AH3317" s="75">
        <v>2330</v>
      </c>
      <c r="AI3317" s="16" t="s">
        <v>7903</v>
      </c>
      <c r="AJ3317" s="43">
        <f>VLOOKUP(E3317,'FILIAIS PETZ'!$A$2:$K$2000,11,0)</f>
        <v>18328118002667</v>
      </c>
      <c r="AK3317" s="44">
        <f t="shared" si="225"/>
        <v>18328118002667</v>
      </c>
    </row>
    <row r="3318" spans="1:37" s="14" customFormat="1" ht="15" customHeight="1" thickBot="1" x14ac:dyDescent="0.25">
      <c r="A3318" s="9" t="str">
        <f t="shared" si="224"/>
        <v>PREVENTIVA</v>
      </c>
      <c r="B3318" s="18">
        <f>VLOOKUP(C3318,FORNECEDORES!D:E,2,0)</f>
        <v>4990</v>
      </c>
      <c r="C3318" s="19" t="str">
        <f>VLOOKUP(D3318,FORNECEDORES!A:D,4,0)</f>
        <v>27.093.558/0012-78</v>
      </c>
      <c r="D3318" s="13" t="s">
        <v>7133</v>
      </c>
      <c r="E3318" s="20" t="str">
        <f t="shared" si="223"/>
        <v>04 0185</v>
      </c>
      <c r="F3318" s="28" t="s">
        <v>4973</v>
      </c>
      <c r="G3318" s="21" t="str">
        <f>VLOOKUP(E3318,'FILIAIS PETZ'!A:E,5,0)</f>
        <v>PETZ AV CONTORNO (ANTIGOS DADOS DE SVLB/MG - PETZ SILVA LOBO)</v>
      </c>
      <c r="H3318" s="20" t="str">
        <f>VLOOKUP(E3318,'FILIAIS PETZ'!A:D,4,0)</f>
        <v>ACTN-MG</v>
      </c>
      <c r="I3318" s="46">
        <v>45444</v>
      </c>
      <c r="J3318" s="9" t="s">
        <v>4980</v>
      </c>
      <c r="K3318" s="9" t="s">
        <v>5858</v>
      </c>
      <c r="L3318" s="83" t="s">
        <v>8938</v>
      </c>
      <c r="M3318" s="85">
        <v>45481</v>
      </c>
      <c r="N3318" s="85">
        <v>45518</v>
      </c>
      <c r="O3318" s="85">
        <v>45498</v>
      </c>
      <c r="P3318" s="91" t="s">
        <v>4998</v>
      </c>
      <c r="Q3318" s="84">
        <v>3</v>
      </c>
      <c r="R3318" s="91">
        <v>1</v>
      </c>
      <c r="S3318" s="57" t="s">
        <v>4983</v>
      </c>
      <c r="T3318" s="57" t="s">
        <v>32</v>
      </c>
      <c r="U3318" s="57">
        <v>11002</v>
      </c>
      <c r="V3318" s="57">
        <v>11002</v>
      </c>
      <c r="W3318" s="57"/>
      <c r="X3318" s="10" t="s">
        <v>5016</v>
      </c>
      <c r="Y3318" s="10" t="s">
        <v>4980</v>
      </c>
      <c r="Z3318" s="9" t="s">
        <v>4994</v>
      </c>
      <c r="AA3318" s="9" t="s">
        <v>5732</v>
      </c>
      <c r="AB3318" s="9" t="s">
        <v>5005</v>
      </c>
      <c r="AC3318" s="9" t="s">
        <v>4999</v>
      </c>
      <c r="AD3318" s="29"/>
      <c r="AE3318" s="20" t="str">
        <f>VLOOKUP(E3318,'FILIAIS PETZ'!A:Q,17,0)</f>
        <v>MG-1</v>
      </c>
      <c r="AF3318" s="20" t="str">
        <f>VLOOKUP(E3318,'FILIAIS PETZ'!A:Q,3,0)</f>
        <v>FELICIO</v>
      </c>
      <c r="AG3318" s="20" t="str">
        <f>VLOOKUP(E3318,'FILIAIS PETZ'!A:Q,2,0)</f>
        <v>R3</v>
      </c>
      <c r="AH3318" s="75">
        <v>2330</v>
      </c>
      <c r="AI3318" s="16" t="s">
        <v>7903</v>
      </c>
      <c r="AJ3318" s="43">
        <f>VLOOKUP(E3318,'FILIAIS PETZ'!$A$2:$K$2000,11,0)</f>
        <v>18328118017931</v>
      </c>
      <c r="AK3318" s="44">
        <f t="shared" si="225"/>
        <v>18328118017931</v>
      </c>
    </row>
    <row r="3319" spans="1:37" s="14" customFormat="1" ht="15" customHeight="1" thickBot="1" x14ac:dyDescent="0.25">
      <c r="A3319" s="9" t="str">
        <f t="shared" si="224"/>
        <v>PREVENTIVA</v>
      </c>
      <c r="B3319" s="18">
        <f>VLOOKUP(C3319,FORNECEDORES!D:E,2,0)</f>
        <v>396684</v>
      </c>
      <c r="C3319" s="19" t="str">
        <f>VLOOKUP(D3319,FORNECEDORES!A:D,4,0)</f>
        <v>27.093.558/0066-60</v>
      </c>
      <c r="D3319" s="13" t="s">
        <v>7164</v>
      </c>
      <c r="E3319" s="20" t="str">
        <f t="shared" si="223"/>
        <v>04 0119</v>
      </c>
      <c r="F3319" s="28" t="s">
        <v>4934</v>
      </c>
      <c r="G3319" s="21" t="str">
        <f>VLOOKUP(E3319,'FILIAIS PETZ'!A:E,5,0)</f>
        <v>PETZ ITU</v>
      </c>
      <c r="H3319" s="20" t="str">
        <f>VLOOKUP(E3319,'FILIAIS PETZ'!A:D,4,0)</f>
        <v>ITTU-SP</v>
      </c>
      <c r="I3319" s="46">
        <v>45444</v>
      </c>
      <c r="J3319" s="9" t="s">
        <v>4980</v>
      </c>
      <c r="K3319" s="9" t="s">
        <v>5858</v>
      </c>
      <c r="L3319" s="83" t="s">
        <v>8931</v>
      </c>
      <c r="M3319" s="85">
        <v>45481</v>
      </c>
      <c r="N3319" s="85">
        <v>45518</v>
      </c>
      <c r="O3319" s="85">
        <v>45498</v>
      </c>
      <c r="P3319" s="91" t="s">
        <v>4998</v>
      </c>
      <c r="Q3319" s="84">
        <v>3</v>
      </c>
      <c r="R3319" s="91">
        <v>1</v>
      </c>
      <c r="S3319" s="57" t="s">
        <v>4983</v>
      </c>
      <c r="T3319" s="57" t="s">
        <v>32</v>
      </c>
      <c r="U3319" s="57">
        <v>11002</v>
      </c>
      <c r="V3319" s="57">
        <v>11002</v>
      </c>
      <c r="W3319" s="57"/>
      <c r="X3319" s="10" t="s">
        <v>5016</v>
      </c>
      <c r="Y3319" s="10" t="s">
        <v>4980</v>
      </c>
      <c r="Z3319" s="9" t="s">
        <v>4994</v>
      </c>
      <c r="AA3319" s="9" t="s">
        <v>5732</v>
      </c>
      <c r="AB3319" s="9" t="s">
        <v>5005</v>
      </c>
      <c r="AC3319" s="9" t="s">
        <v>4999</v>
      </c>
      <c r="AD3319" s="29"/>
      <c r="AE3319" s="20" t="str">
        <f>VLOOKUP(E3319,'FILIAIS PETZ'!A:Q,17,0)</f>
        <v>SP7</v>
      </c>
      <c r="AF3319" s="20" t="str">
        <f>VLOOKUP(E3319,'FILIAIS PETZ'!A:Q,3,0)</f>
        <v>FELICIO</v>
      </c>
      <c r="AG3319" s="20" t="str">
        <f>VLOOKUP(E3319,'FILIAIS PETZ'!A:Q,2,0)</f>
        <v>R3</v>
      </c>
      <c r="AH3319" s="75">
        <v>2330</v>
      </c>
      <c r="AI3319" s="16" t="s">
        <v>7903</v>
      </c>
      <c r="AJ3319" s="43">
        <f>VLOOKUP(E3319,'FILIAIS PETZ'!$A$2:$K$2000,11,0)</f>
        <v>18328118010848</v>
      </c>
      <c r="AK3319" s="44">
        <f t="shared" si="225"/>
        <v>18328118010848</v>
      </c>
    </row>
    <row r="3320" spans="1:37" s="14" customFormat="1" ht="15" customHeight="1" thickBot="1" x14ac:dyDescent="0.25">
      <c r="A3320" s="9" t="str">
        <f t="shared" si="224"/>
        <v>PREVENTIVA</v>
      </c>
      <c r="B3320" s="18">
        <f>VLOOKUP(C3320,FORNECEDORES!D:E,2,0)</f>
        <v>255287</v>
      </c>
      <c r="C3320" s="19" t="str">
        <f>VLOOKUP(D3320,FORNECEDORES!A:D,4,0)</f>
        <v>27.093.558/0060-75</v>
      </c>
      <c r="D3320" s="13" t="s">
        <v>7158</v>
      </c>
      <c r="E3320" s="20" t="str">
        <f t="shared" si="223"/>
        <v>04 0032</v>
      </c>
      <c r="F3320" s="28" t="s">
        <v>4951</v>
      </c>
      <c r="G3320" s="21" t="str">
        <f>VLOOKUP(E3320,'FILIAIS PETZ'!A:E,5,0)</f>
        <v>PETZ JAGUARE</v>
      </c>
      <c r="H3320" s="20" t="str">
        <f>VLOOKUP(E3320,'FILIAIS PETZ'!A:D,4,0)</f>
        <v>JGRE-SP</v>
      </c>
      <c r="I3320" s="46">
        <v>45444</v>
      </c>
      <c r="J3320" s="9" t="s">
        <v>4980</v>
      </c>
      <c r="K3320" s="9" t="s">
        <v>5858</v>
      </c>
      <c r="L3320" s="83" t="s">
        <v>8932</v>
      </c>
      <c r="M3320" s="85">
        <v>45481</v>
      </c>
      <c r="N3320" s="85">
        <v>45518</v>
      </c>
      <c r="O3320" s="85">
        <v>45498</v>
      </c>
      <c r="P3320" s="91" t="s">
        <v>4998</v>
      </c>
      <c r="Q3320" s="84">
        <v>3</v>
      </c>
      <c r="R3320" s="91">
        <v>1</v>
      </c>
      <c r="S3320" s="57" t="s">
        <v>4983</v>
      </c>
      <c r="T3320" s="57" t="s">
        <v>32</v>
      </c>
      <c r="U3320" s="57">
        <v>11002</v>
      </c>
      <c r="V3320" s="57">
        <v>11002</v>
      </c>
      <c r="W3320" s="57"/>
      <c r="X3320" s="10" t="s">
        <v>5016</v>
      </c>
      <c r="Y3320" s="10" t="s">
        <v>4980</v>
      </c>
      <c r="Z3320" s="9" t="s">
        <v>4994</v>
      </c>
      <c r="AA3320" s="9" t="s">
        <v>5732</v>
      </c>
      <c r="AB3320" s="9" t="s">
        <v>5005</v>
      </c>
      <c r="AC3320" s="9" t="s">
        <v>4999</v>
      </c>
      <c r="AD3320" s="29"/>
      <c r="AE3320" s="20" t="str">
        <f>VLOOKUP(E3320,'FILIAIS PETZ'!A:Q,17,0)</f>
        <v>SP7</v>
      </c>
      <c r="AF3320" s="20" t="str">
        <f>VLOOKUP(E3320,'FILIAIS PETZ'!A:Q,3,0)</f>
        <v>FELICIO</v>
      </c>
      <c r="AG3320" s="20" t="str">
        <f>VLOOKUP(E3320,'FILIAIS PETZ'!A:Q,2,0)</f>
        <v>R3</v>
      </c>
      <c r="AH3320" s="75">
        <v>2330</v>
      </c>
      <c r="AI3320" s="16" t="s">
        <v>7903</v>
      </c>
      <c r="AJ3320" s="43">
        <f>VLOOKUP(E3320,'FILIAIS PETZ'!$A$2:$K$2000,11,0)</f>
        <v>18328118003205</v>
      </c>
      <c r="AK3320" s="44">
        <f t="shared" si="225"/>
        <v>18328118003205</v>
      </c>
    </row>
    <row r="3321" spans="1:37" s="14" customFormat="1" ht="15" customHeight="1" thickBot="1" x14ac:dyDescent="0.25">
      <c r="A3321" s="9" t="str">
        <f t="shared" si="224"/>
        <v>PREVENTIVA</v>
      </c>
      <c r="B3321" s="18">
        <f>VLOOKUP(C3321,FORNECEDORES!D:E,2,0)</f>
        <v>132859</v>
      </c>
      <c r="C3321" s="19" t="str">
        <f>VLOOKUP(D3321,FORNECEDORES!A:D,4,0)</f>
        <v>27.093.558/0006-20</v>
      </c>
      <c r="D3321" s="13" t="s">
        <v>7131</v>
      </c>
      <c r="E3321" s="20" t="str">
        <f t="shared" si="223"/>
        <v>04 0150</v>
      </c>
      <c r="F3321" s="28" t="s">
        <v>4963</v>
      </c>
      <c r="G3321" s="21" t="str">
        <f>VLOOKUP(E3321,'FILIAIS PETZ'!A:E,5,0)</f>
        <v>PETZ BRASILIA JARDIM BOTANICO</v>
      </c>
      <c r="H3321" s="20" t="str">
        <f>VLOOKUP(E3321,'FILIAIS PETZ'!A:D,4,0)</f>
        <v>BJDB-DF</v>
      </c>
      <c r="I3321" s="46">
        <v>45444</v>
      </c>
      <c r="J3321" s="9" t="s">
        <v>4980</v>
      </c>
      <c r="K3321" s="9" t="s">
        <v>5858</v>
      </c>
      <c r="L3321" s="83" t="s">
        <v>8904</v>
      </c>
      <c r="M3321" s="85">
        <v>45481</v>
      </c>
      <c r="N3321" s="85">
        <v>45518</v>
      </c>
      <c r="O3321" s="85">
        <v>45498</v>
      </c>
      <c r="P3321" s="91" t="s">
        <v>4998</v>
      </c>
      <c r="Q3321" s="84">
        <v>3</v>
      </c>
      <c r="R3321" s="91">
        <v>1</v>
      </c>
      <c r="S3321" s="57" t="s">
        <v>4983</v>
      </c>
      <c r="T3321" s="57" t="s">
        <v>32</v>
      </c>
      <c r="U3321" s="57">
        <v>11002</v>
      </c>
      <c r="V3321" s="57">
        <v>11002</v>
      </c>
      <c r="W3321" s="57"/>
      <c r="X3321" s="10" t="s">
        <v>5016</v>
      </c>
      <c r="Y3321" s="10" t="s">
        <v>4980</v>
      </c>
      <c r="Z3321" s="9" t="s">
        <v>4994</v>
      </c>
      <c r="AA3321" s="9" t="s">
        <v>5732</v>
      </c>
      <c r="AB3321" s="9" t="s">
        <v>5005</v>
      </c>
      <c r="AC3321" s="9" t="s">
        <v>4999</v>
      </c>
      <c r="AD3321" s="29"/>
      <c r="AE3321" s="20" t="str">
        <f>VLOOKUP(E3321,'FILIAIS PETZ'!A:Q,17,0)</f>
        <v>CO-1</v>
      </c>
      <c r="AF3321" s="20" t="str">
        <f>VLOOKUP(E3321,'FILIAIS PETZ'!A:Q,3,0)</f>
        <v>FELICIO</v>
      </c>
      <c r="AG3321" s="20" t="str">
        <f>VLOOKUP(E3321,'FILIAIS PETZ'!A:Q,2,0)</f>
        <v>R3</v>
      </c>
      <c r="AH3321" s="75">
        <v>2330</v>
      </c>
      <c r="AI3321" s="16" t="s">
        <v>7903</v>
      </c>
      <c r="AJ3321" s="43">
        <f>VLOOKUP(E3321,'FILIAIS PETZ'!$A$2:$K$2000,11,0)</f>
        <v>18328118014320</v>
      </c>
      <c r="AK3321" s="44">
        <f t="shared" si="225"/>
        <v>18328118014320</v>
      </c>
    </row>
    <row r="3322" spans="1:37" s="14" customFormat="1" ht="15" customHeight="1" thickBot="1" x14ac:dyDescent="0.25">
      <c r="A3322" s="9" t="str">
        <f t="shared" si="224"/>
        <v>PREVENTIVA</v>
      </c>
      <c r="B3322" s="18">
        <f>VLOOKUP(C3322,FORNECEDORES!D:E,2,0)</f>
        <v>4722</v>
      </c>
      <c r="C3322" s="19" t="str">
        <f>VLOOKUP(D3322,FORNECEDORES!A:D,4,0)</f>
        <v>08.100.057/0001-74</v>
      </c>
      <c r="D3322" s="13" t="s">
        <v>6219</v>
      </c>
      <c r="E3322" s="20" t="str">
        <f t="shared" si="223"/>
        <v>04 0142</v>
      </c>
      <c r="F3322" s="28" t="s">
        <v>4931</v>
      </c>
      <c r="G3322" s="21" t="str">
        <f>VLOOKUP(E3322,'FILIAIS PETZ'!A:E,5,0)</f>
        <v>PETZ MIGUEL SUTIL</v>
      </c>
      <c r="H3322" s="20" t="str">
        <f>VLOOKUP(E3322,'FILIAIS PETZ'!A:D,4,0)</f>
        <v>MGST-MT</v>
      </c>
      <c r="I3322" s="46">
        <v>45444</v>
      </c>
      <c r="J3322" s="9" t="s">
        <v>4980</v>
      </c>
      <c r="K3322" s="9" t="s">
        <v>5858</v>
      </c>
      <c r="L3322" s="83" t="s">
        <v>12521</v>
      </c>
      <c r="M3322" s="85">
        <v>45453</v>
      </c>
      <c r="N3322" s="85">
        <v>45560</v>
      </c>
      <c r="O3322" s="85">
        <v>45544</v>
      </c>
      <c r="P3322" s="91" t="s">
        <v>4998</v>
      </c>
      <c r="Q3322" s="84">
        <v>3</v>
      </c>
      <c r="R3322" s="91">
        <v>1</v>
      </c>
      <c r="S3322" s="57" t="s">
        <v>4983</v>
      </c>
      <c r="T3322" s="57" t="s">
        <v>32</v>
      </c>
      <c r="U3322" s="57">
        <v>11002</v>
      </c>
      <c r="V3322" s="57">
        <v>11002</v>
      </c>
      <c r="W3322" s="57"/>
      <c r="X3322" s="10" t="s">
        <v>5016</v>
      </c>
      <c r="Y3322" s="9" t="s">
        <v>4994</v>
      </c>
      <c r="Z3322" s="9" t="s">
        <v>4994</v>
      </c>
      <c r="AA3322" s="9" t="s">
        <v>5732</v>
      </c>
      <c r="AB3322" s="10" t="s">
        <v>5040</v>
      </c>
      <c r="AC3322" s="9" t="s">
        <v>4999</v>
      </c>
      <c r="AD3322" s="29"/>
      <c r="AE3322" s="20" t="str">
        <f>VLOOKUP(E3322,'FILIAIS PETZ'!A:Q,17,0)</f>
        <v>CO-3</v>
      </c>
      <c r="AF3322" s="20" t="str">
        <f>VLOOKUP(E3322,'FILIAIS PETZ'!A:Q,3,0)</f>
        <v>FELICIO</v>
      </c>
      <c r="AG3322" s="20" t="str">
        <f>VLOOKUP(E3322,'FILIAIS PETZ'!A:Q,2,0)</f>
        <v>R3</v>
      </c>
      <c r="AH3322" s="75">
        <v>2330</v>
      </c>
      <c r="AI3322" s="16" t="s">
        <v>7903</v>
      </c>
      <c r="AJ3322" s="43">
        <f>VLOOKUP(E3322,'FILIAIS PETZ'!$A$2:$K$2000,11,0)</f>
        <v>18328118013430</v>
      </c>
      <c r="AK3322" s="44">
        <f t="shared" si="225"/>
        <v>18328118013430</v>
      </c>
    </row>
    <row r="3323" spans="1:37" s="14" customFormat="1" ht="15" customHeight="1" thickBot="1" x14ac:dyDescent="0.25">
      <c r="A3323" s="9" t="str">
        <f t="shared" si="224"/>
        <v>PREVENTIVA</v>
      </c>
      <c r="B3323" s="18">
        <f>VLOOKUP(C3323,FORNECEDORES!D:E,2,0)</f>
        <v>4722</v>
      </c>
      <c r="C3323" s="19" t="str">
        <f>VLOOKUP(D3323,FORNECEDORES!A:D,4,0)</f>
        <v>08.100.057/0001-74</v>
      </c>
      <c r="D3323" s="13" t="s">
        <v>6219</v>
      </c>
      <c r="E3323" s="20" t="str">
        <f t="shared" si="223"/>
        <v>04 0224</v>
      </c>
      <c r="F3323" s="28" t="s">
        <v>4941</v>
      </c>
      <c r="G3323" s="21" t="str">
        <f>VLOOKUP(E3323,'FILIAIS PETZ'!A:E,5,0)</f>
        <v>PETZ NORTE SUL PLAZA</v>
      </c>
      <c r="H3323" s="20" t="str">
        <f>VLOOKUP(E3323,'FILIAIS PETZ'!A:D,4,0)</f>
        <v>NSPL-MS</v>
      </c>
      <c r="I3323" s="46">
        <v>45444</v>
      </c>
      <c r="J3323" s="9" t="s">
        <v>4980</v>
      </c>
      <c r="K3323" s="9" t="s">
        <v>5858</v>
      </c>
      <c r="L3323" s="83" t="s">
        <v>5833</v>
      </c>
      <c r="M3323" s="85">
        <v>45453</v>
      </c>
      <c r="N3323" s="85">
        <v>45560</v>
      </c>
      <c r="O3323" s="85">
        <v>45544</v>
      </c>
      <c r="P3323" s="91" t="s">
        <v>4998</v>
      </c>
      <c r="Q3323" s="84">
        <v>3</v>
      </c>
      <c r="R3323" s="91">
        <v>1</v>
      </c>
      <c r="S3323" s="57" t="s">
        <v>4983</v>
      </c>
      <c r="T3323" s="57" t="s">
        <v>32</v>
      </c>
      <c r="U3323" s="57">
        <v>11002</v>
      </c>
      <c r="V3323" s="57">
        <v>11002</v>
      </c>
      <c r="W3323" s="57"/>
      <c r="X3323" s="10" t="s">
        <v>5016</v>
      </c>
      <c r="Y3323" s="9" t="s">
        <v>4994</v>
      </c>
      <c r="Z3323" s="9" t="s">
        <v>4994</v>
      </c>
      <c r="AA3323" s="9" t="s">
        <v>5732</v>
      </c>
      <c r="AB3323" s="10" t="s">
        <v>5040</v>
      </c>
      <c r="AC3323" s="9" t="s">
        <v>4999</v>
      </c>
      <c r="AD3323" s="29"/>
      <c r="AE3323" s="20" t="str">
        <f>VLOOKUP(E3323,'FILIAIS PETZ'!A:Q,17,0)</f>
        <v>CO-1</v>
      </c>
      <c r="AF3323" s="20" t="str">
        <f>VLOOKUP(E3323,'FILIAIS PETZ'!A:Q,3,0)</f>
        <v>FELICIO</v>
      </c>
      <c r="AG3323" s="20" t="str">
        <f>VLOOKUP(E3323,'FILIAIS PETZ'!A:Q,2,0)</f>
        <v>R3</v>
      </c>
      <c r="AH3323" s="75">
        <v>2330</v>
      </c>
      <c r="AI3323" s="16" t="s">
        <v>7903</v>
      </c>
      <c r="AJ3323" s="43">
        <f>VLOOKUP(E3323,'FILIAIS PETZ'!$A$2:$K$2000,11,0)</f>
        <v>18328118021459</v>
      </c>
      <c r="AK3323" s="44">
        <f t="shared" si="225"/>
        <v>18328118021459</v>
      </c>
    </row>
    <row r="3324" spans="1:37" s="14" customFormat="1" ht="15" customHeight="1" thickBot="1" x14ac:dyDescent="0.25">
      <c r="A3324" s="9" t="str">
        <f t="shared" si="224"/>
        <v>PREVENTIVA</v>
      </c>
      <c r="B3324" s="18">
        <f>VLOOKUP(C3324,FORNECEDORES!D:E,2,0)</f>
        <v>4990</v>
      </c>
      <c r="C3324" s="19" t="str">
        <f>VLOOKUP(D3324,FORNECEDORES!A:D,4,0)</f>
        <v>27.093.558/0012-78</v>
      </c>
      <c r="D3324" s="13" t="s">
        <v>7133</v>
      </c>
      <c r="E3324" s="20" t="str">
        <f t="shared" si="223"/>
        <v>04 0040</v>
      </c>
      <c r="F3324" s="28" t="s">
        <v>4943</v>
      </c>
      <c r="G3324" s="21" t="str">
        <f>VLOOKUP(E3324,'FILIAIS PETZ'!A:E,5,0)</f>
        <v>PETZ NOSSA SENHORA DO CARMO</v>
      </c>
      <c r="H3324" s="20" t="str">
        <f>VLOOKUP(E3324,'FILIAIS PETZ'!A:D,4,0)</f>
        <v>NSCA-MG</v>
      </c>
      <c r="I3324" s="46">
        <v>45444</v>
      </c>
      <c r="J3324" s="9" t="s">
        <v>4980</v>
      </c>
      <c r="K3324" s="9" t="s">
        <v>5858</v>
      </c>
      <c r="L3324" s="83" t="s">
        <v>8926</v>
      </c>
      <c r="M3324" s="85">
        <v>45481</v>
      </c>
      <c r="N3324" s="85">
        <v>45518</v>
      </c>
      <c r="O3324" s="85">
        <v>45498</v>
      </c>
      <c r="P3324" s="91" t="s">
        <v>4998</v>
      </c>
      <c r="Q3324" s="84">
        <v>3</v>
      </c>
      <c r="R3324" s="91">
        <v>1</v>
      </c>
      <c r="S3324" s="57" t="s">
        <v>4983</v>
      </c>
      <c r="T3324" s="57" t="s">
        <v>32</v>
      </c>
      <c r="U3324" s="57">
        <v>11002</v>
      </c>
      <c r="V3324" s="57">
        <v>11002</v>
      </c>
      <c r="W3324" s="57"/>
      <c r="X3324" s="10" t="s">
        <v>5016</v>
      </c>
      <c r="Y3324" s="10" t="s">
        <v>4980</v>
      </c>
      <c r="Z3324" s="9" t="s">
        <v>4994</v>
      </c>
      <c r="AA3324" s="9" t="s">
        <v>5732</v>
      </c>
      <c r="AB3324" s="9" t="s">
        <v>5005</v>
      </c>
      <c r="AC3324" s="9" t="s">
        <v>4999</v>
      </c>
      <c r="AD3324" s="29"/>
      <c r="AE3324" s="20" t="str">
        <f>VLOOKUP(E3324,'FILIAIS PETZ'!A:Q,17,0)</f>
        <v>MG-1</v>
      </c>
      <c r="AF3324" s="20" t="str">
        <f>VLOOKUP(E3324,'FILIAIS PETZ'!A:Q,3,0)</f>
        <v>FELICIO</v>
      </c>
      <c r="AG3324" s="20" t="str">
        <f>VLOOKUP(E3324,'FILIAIS PETZ'!A:Q,2,0)</f>
        <v>R3</v>
      </c>
      <c r="AH3324" s="75">
        <v>4660</v>
      </c>
      <c r="AI3324" s="16" t="s">
        <v>7903</v>
      </c>
      <c r="AJ3324" s="43">
        <f>VLOOKUP(E3324,'FILIAIS PETZ'!$A$2:$K$2000,11,0)</f>
        <v>18328118003981</v>
      </c>
      <c r="AK3324" s="44">
        <f t="shared" si="225"/>
        <v>18328118003981</v>
      </c>
    </row>
    <row r="3325" spans="1:37" s="14" customFormat="1" ht="15" customHeight="1" thickBot="1" x14ac:dyDescent="0.25">
      <c r="A3325" s="9" t="str">
        <f t="shared" si="224"/>
        <v>PREVENTIVA</v>
      </c>
      <c r="B3325" s="18">
        <f>VLOOKUP(C3325,FORNECEDORES!D:E,2,0)</f>
        <v>4722</v>
      </c>
      <c r="C3325" s="19" t="str">
        <f>VLOOKUP(D3325,FORNECEDORES!A:D,4,0)</f>
        <v>08.100.057/0001-74</v>
      </c>
      <c r="D3325" s="13" t="s">
        <v>6219</v>
      </c>
      <c r="E3325" s="20" t="str">
        <f t="shared" si="223"/>
        <v>04 0083</v>
      </c>
      <c r="F3325" s="28" t="s">
        <v>4936</v>
      </c>
      <c r="G3325" s="21" t="str">
        <f>VLOOKUP(E3325,'FILIAIS PETZ'!A:E,5,0)</f>
        <v>PETZ OSASCO</v>
      </c>
      <c r="H3325" s="20" t="str">
        <f>VLOOKUP(E3325,'FILIAIS PETZ'!A:D,4,0)</f>
        <v>OSAS-SP</v>
      </c>
      <c r="I3325" s="46">
        <v>45444</v>
      </c>
      <c r="J3325" s="9" t="s">
        <v>4980</v>
      </c>
      <c r="K3325" s="9" t="s">
        <v>5858</v>
      </c>
      <c r="L3325" s="83" t="s">
        <v>12583</v>
      </c>
      <c r="M3325" s="85">
        <v>45453</v>
      </c>
      <c r="N3325" s="85">
        <v>45560</v>
      </c>
      <c r="O3325" s="85">
        <v>45545</v>
      </c>
      <c r="P3325" s="91" t="s">
        <v>4998</v>
      </c>
      <c r="Q3325" s="84">
        <v>3</v>
      </c>
      <c r="R3325" s="91">
        <v>1</v>
      </c>
      <c r="S3325" s="57" t="s">
        <v>4983</v>
      </c>
      <c r="T3325" s="57" t="s">
        <v>32</v>
      </c>
      <c r="U3325" s="57">
        <v>11002</v>
      </c>
      <c r="V3325" s="57">
        <v>11002</v>
      </c>
      <c r="W3325" s="57"/>
      <c r="X3325" s="10" t="s">
        <v>5016</v>
      </c>
      <c r="Y3325" s="9" t="s">
        <v>4994</v>
      </c>
      <c r="Z3325" s="9" t="s">
        <v>4994</v>
      </c>
      <c r="AA3325" s="9" t="s">
        <v>5732</v>
      </c>
      <c r="AB3325" s="10" t="s">
        <v>5040</v>
      </c>
      <c r="AC3325" s="9" t="s">
        <v>4999</v>
      </c>
      <c r="AD3325" s="29"/>
      <c r="AE3325" s="20" t="str">
        <f>VLOOKUP(E3325,'FILIAIS PETZ'!A:Q,17,0)</f>
        <v>SP7</v>
      </c>
      <c r="AF3325" s="20" t="str">
        <f>VLOOKUP(E3325,'FILIAIS PETZ'!A:Q,3,0)</f>
        <v>FELICIO</v>
      </c>
      <c r="AG3325" s="20" t="str">
        <f>VLOOKUP(E3325,'FILIAIS PETZ'!A:Q,2,0)</f>
        <v>R3</v>
      </c>
      <c r="AH3325" s="75">
        <v>2330</v>
      </c>
      <c r="AI3325" s="16" t="s">
        <v>7903</v>
      </c>
      <c r="AJ3325" s="43">
        <f>VLOOKUP(E3325,'FILIAIS PETZ'!$A$2:$K$2000,11,0)</f>
        <v>18328118008355</v>
      </c>
      <c r="AK3325" s="44">
        <f t="shared" si="225"/>
        <v>18328118008355</v>
      </c>
    </row>
    <row r="3326" spans="1:37" s="14" customFormat="1" ht="15" customHeight="1" thickBot="1" x14ac:dyDescent="0.25">
      <c r="A3326" s="9" t="str">
        <f t="shared" si="224"/>
        <v>PREVENTIVA</v>
      </c>
      <c r="B3326" s="18">
        <f>VLOOKUP(C3326,FORNECEDORES!D:E,2,0)</f>
        <v>132859</v>
      </c>
      <c r="C3326" s="19" t="str">
        <f>VLOOKUP(D3326,FORNECEDORES!A:D,4,0)</f>
        <v>27.093.558/0006-20</v>
      </c>
      <c r="D3326" s="13" t="s">
        <v>7131</v>
      </c>
      <c r="E3326" s="20" t="str">
        <f t="shared" si="223"/>
        <v>04 0139</v>
      </c>
      <c r="F3326" s="28" t="s">
        <v>4978</v>
      </c>
      <c r="G3326" s="21" t="str">
        <f>VLOOKUP(E3326,'FILIAIS PETZ'!A:E,5,0)</f>
        <v>PETZ PALMAS</v>
      </c>
      <c r="H3326" s="20" t="str">
        <f>VLOOKUP(E3326,'FILIAIS PETZ'!A:D,4,0)</f>
        <v>PMAS-TO</v>
      </c>
      <c r="I3326" s="46">
        <v>45444</v>
      </c>
      <c r="J3326" s="9" t="s">
        <v>4980</v>
      </c>
      <c r="K3326" s="9" t="s">
        <v>5858</v>
      </c>
      <c r="L3326" s="83" t="s">
        <v>8913</v>
      </c>
      <c r="M3326" s="85">
        <v>45481</v>
      </c>
      <c r="N3326" s="85">
        <v>45518</v>
      </c>
      <c r="O3326" s="85">
        <v>45498</v>
      </c>
      <c r="P3326" s="91" t="s">
        <v>4998</v>
      </c>
      <c r="Q3326" s="84">
        <v>3</v>
      </c>
      <c r="R3326" s="91">
        <v>1</v>
      </c>
      <c r="S3326" s="57" t="s">
        <v>4983</v>
      </c>
      <c r="T3326" s="57" t="s">
        <v>32</v>
      </c>
      <c r="U3326" s="57">
        <v>11002</v>
      </c>
      <c r="V3326" s="57">
        <v>11002</v>
      </c>
      <c r="W3326" s="57"/>
      <c r="X3326" s="10" t="s">
        <v>5016</v>
      </c>
      <c r="Y3326" s="10" t="s">
        <v>4980</v>
      </c>
      <c r="Z3326" s="9" t="s">
        <v>4994</v>
      </c>
      <c r="AA3326" s="9" t="s">
        <v>5732</v>
      </c>
      <c r="AB3326" s="9" t="s">
        <v>5005</v>
      </c>
      <c r="AC3326" s="9" t="s">
        <v>4999</v>
      </c>
      <c r="AD3326" s="29"/>
      <c r="AE3326" s="20" t="str">
        <f>VLOOKUP(E3326,'FILIAIS PETZ'!A:Q,17,0)</f>
        <v>CO-2</v>
      </c>
      <c r="AF3326" s="20" t="str">
        <f>VLOOKUP(E3326,'FILIAIS PETZ'!A:Q,3,0)</f>
        <v>FELICIO</v>
      </c>
      <c r="AG3326" s="20" t="str">
        <f>VLOOKUP(E3326,'FILIAIS PETZ'!A:Q,2,0)</f>
        <v>R3</v>
      </c>
      <c r="AH3326" s="75">
        <v>2330</v>
      </c>
      <c r="AI3326" s="16" t="s">
        <v>7903</v>
      </c>
      <c r="AJ3326" s="43">
        <f>VLOOKUP(E3326,'FILIAIS PETZ'!$A$2:$K$2000,11,0)</f>
        <v>18328118014088</v>
      </c>
      <c r="AK3326" s="44">
        <f t="shared" si="225"/>
        <v>18328118014088</v>
      </c>
    </row>
    <row r="3327" spans="1:37" s="14" customFormat="1" ht="15" customHeight="1" thickBot="1" x14ac:dyDescent="0.25">
      <c r="A3327" s="9" t="str">
        <f t="shared" si="224"/>
        <v>PREVENTIVA</v>
      </c>
      <c r="B3327" s="18">
        <f>VLOOKUP(C3327,FORNECEDORES!D:E,2,0)</f>
        <v>4990</v>
      </c>
      <c r="C3327" s="19" t="str">
        <f>VLOOKUP(D3327,FORNECEDORES!A:D,4,0)</f>
        <v>27.093.558/0012-78</v>
      </c>
      <c r="D3327" s="13" t="s">
        <v>7133</v>
      </c>
      <c r="E3327" s="20" t="str">
        <f t="shared" si="223"/>
        <v>04 0061</v>
      </c>
      <c r="F3327" s="28" t="s">
        <v>4946</v>
      </c>
      <c r="G3327" s="21" t="str">
        <f>VLOOKUP(E3327,'FILIAIS PETZ'!A:E,5,0)</f>
        <v>PETZ PAMPULHA</v>
      </c>
      <c r="H3327" s="20" t="str">
        <f>VLOOKUP(E3327,'FILIAIS PETZ'!A:D,4,0)</f>
        <v>PAMP-MG</v>
      </c>
      <c r="I3327" s="46">
        <v>45444</v>
      </c>
      <c r="J3327" s="9" t="s">
        <v>4980</v>
      </c>
      <c r="K3327" s="9" t="s">
        <v>5858</v>
      </c>
      <c r="L3327" s="83" t="s">
        <v>8903</v>
      </c>
      <c r="M3327" s="85">
        <v>45481</v>
      </c>
      <c r="N3327" s="85">
        <v>45518</v>
      </c>
      <c r="O3327" s="85">
        <v>45498</v>
      </c>
      <c r="P3327" s="91" t="s">
        <v>4998</v>
      </c>
      <c r="Q3327" s="84">
        <v>3</v>
      </c>
      <c r="R3327" s="91">
        <v>1</v>
      </c>
      <c r="S3327" s="57" t="s">
        <v>4983</v>
      </c>
      <c r="T3327" s="57" t="s">
        <v>32</v>
      </c>
      <c r="U3327" s="57">
        <v>11002</v>
      </c>
      <c r="V3327" s="57">
        <v>11002</v>
      </c>
      <c r="W3327" s="57"/>
      <c r="X3327" s="10" t="s">
        <v>5016</v>
      </c>
      <c r="Y3327" s="10" t="s">
        <v>4980</v>
      </c>
      <c r="Z3327" s="9" t="s">
        <v>4994</v>
      </c>
      <c r="AA3327" s="9" t="s">
        <v>5732</v>
      </c>
      <c r="AB3327" s="9" t="s">
        <v>5005</v>
      </c>
      <c r="AC3327" s="9" t="s">
        <v>4999</v>
      </c>
      <c r="AD3327" s="29"/>
      <c r="AE3327" s="20" t="str">
        <f>VLOOKUP(E3327,'FILIAIS PETZ'!A:Q,17,0)</f>
        <v>MG-1</v>
      </c>
      <c r="AF3327" s="20" t="str">
        <f>VLOOKUP(E3327,'FILIAIS PETZ'!A:Q,3,0)</f>
        <v>FELICIO</v>
      </c>
      <c r="AG3327" s="20" t="str">
        <f>VLOOKUP(E3327,'FILIAIS PETZ'!A:Q,2,0)</f>
        <v>R3</v>
      </c>
      <c r="AH3327" s="75">
        <v>2330</v>
      </c>
      <c r="AI3327" s="16" t="s">
        <v>7903</v>
      </c>
      <c r="AJ3327" s="43">
        <f>VLOOKUP(E3327,'FILIAIS PETZ'!$A$2:$K$2000,11,0)</f>
        <v>18328118006069</v>
      </c>
      <c r="AK3327" s="44">
        <f t="shared" si="225"/>
        <v>18328118006069</v>
      </c>
    </row>
    <row r="3328" spans="1:37" s="14" customFormat="1" ht="15" customHeight="1" thickBot="1" x14ac:dyDescent="0.25">
      <c r="A3328" s="9" t="str">
        <f t="shared" si="224"/>
        <v>PREVENTIVA</v>
      </c>
      <c r="B3328" s="18">
        <f>VLOOKUP(C3328,FORNECEDORES!D:E,2,0)</f>
        <v>132859</v>
      </c>
      <c r="C3328" s="19" t="str">
        <f>VLOOKUP(D3328,FORNECEDORES!A:D,4,0)</f>
        <v>27.093.558/0006-20</v>
      </c>
      <c r="D3328" s="13" t="s">
        <v>7131</v>
      </c>
      <c r="E3328" s="20" t="str">
        <f t="shared" si="223"/>
        <v>04 0255</v>
      </c>
      <c r="F3328" s="28" t="s">
        <v>4964</v>
      </c>
      <c r="G3328" s="21" t="str">
        <f>VLOOKUP(E3328,'FILIAIS PETZ'!A:E,5,0)</f>
        <v>PETZ PARK SHOPPING BRASILIA</v>
      </c>
      <c r="H3328" s="20" t="str">
        <f>VLOOKUP(E3328,'FILIAIS PETZ'!A:D,4,0)</f>
        <v>PKSB-DF</v>
      </c>
      <c r="I3328" s="46">
        <v>45444</v>
      </c>
      <c r="J3328" s="9" t="s">
        <v>4980</v>
      </c>
      <c r="K3328" s="9" t="s">
        <v>5858</v>
      </c>
      <c r="L3328" s="83" t="s">
        <v>8919</v>
      </c>
      <c r="M3328" s="85">
        <v>45481</v>
      </c>
      <c r="N3328" s="85">
        <v>45518</v>
      </c>
      <c r="O3328" s="85">
        <v>45498</v>
      </c>
      <c r="P3328" s="91" t="s">
        <v>4998</v>
      </c>
      <c r="Q3328" s="84">
        <v>3</v>
      </c>
      <c r="R3328" s="91">
        <v>1</v>
      </c>
      <c r="S3328" s="57" t="s">
        <v>4983</v>
      </c>
      <c r="T3328" s="57" t="s">
        <v>32</v>
      </c>
      <c r="U3328" s="57">
        <v>11002</v>
      </c>
      <c r="V3328" s="57">
        <v>11002</v>
      </c>
      <c r="W3328" s="57"/>
      <c r="X3328" s="10" t="s">
        <v>5016</v>
      </c>
      <c r="Y3328" s="10" t="s">
        <v>4980</v>
      </c>
      <c r="Z3328" s="9" t="s">
        <v>4994</v>
      </c>
      <c r="AA3328" s="9" t="s">
        <v>5732</v>
      </c>
      <c r="AB3328" s="9" t="s">
        <v>5005</v>
      </c>
      <c r="AC3328" s="9" t="s">
        <v>4999</v>
      </c>
      <c r="AD3328" s="29"/>
      <c r="AE3328" s="20" t="str">
        <f>VLOOKUP(E3328,'FILIAIS PETZ'!A:Q,17,0)</f>
        <v>CO-2</v>
      </c>
      <c r="AF3328" s="20" t="str">
        <f>VLOOKUP(E3328,'FILIAIS PETZ'!A:Q,3,0)</f>
        <v>FELICIO</v>
      </c>
      <c r="AG3328" s="20" t="str">
        <f>VLOOKUP(E3328,'FILIAIS PETZ'!A:Q,2,0)</f>
        <v>R3</v>
      </c>
      <c r="AH3328" s="75">
        <v>2330</v>
      </c>
      <c r="AI3328" s="16" t="s">
        <v>7903</v>
      </c>
      <c r="AJ3328" s="43" t="str">
        <f>VLOOKUP(E3328,'FILIAIS PETZ'!$A$2:$K$2000,11,0)</f>
        <v>18.328.118/0242-02</v>
      </c>
      <c r="AK3328" s="44" t="str">
        <f t="shared" si="225"/>
        <v>18.328.118/0242-02</v>
      </c>
    </row>
    <row r="3329" spans="1:37" s="14" customFormat="1" ht="15" customHeight="1" thickBot="1" x14ac:dyDescent="0.25">
      <c r="A3329" s="9" t="str">
        <f t="shared" si="224"/>
        <v>PREVENTIVA</v>
      </c>
      <c r="B3329" s="18">
        <f>VLOOKUP(C3329,FORNECEDORES!D:E,2,0)</f>
        <v>165145</v>
      </c>
      <c r="C3329" s="19" t="str">
        <f>VLOOKUP(D3329,FORNECEDORES!A:D,4,0)</f>
        <v>27.093.558/0030-50</v>
      </c>
      <c r="D3329" s="13" t="s">
        <v>7141</v>
      </c>
      <c r="E3329" s="20" t="str">
        <f t="shared" si="223"/>
        <v>04 0033</v>
      </c>
      <c r="F3329" s="28" t="s">
        <v>4933</v>
      </c>
      <c r="G3329" s="21" t="str">
        <f>VLOOKUP(E3329,'FILIAIS PETZ'!A:E,5,0)</f>
        <v>PETZ PARQUE FLAMBOYANT</v>
      </c>
      <c r="H3329" s="20" t="str">
        <f>VLOOKUP(E3329,'FILIAIS PETZ'!A:D,4,0)</f>
        <v>FBYT-GO</v>
      </c>
      <c r="I3329" s="46">
        <v>45444</v>
      </c>
      <c r="J3329" s="9" t="s">
        <v>4980</v>
      </c>
      <c r="K3329" s="9" t="s">
        <v>5858</v>
      </c>
      <c r="L3329" s="83" t="s">
        <v>8911</v>
      </c>
      <c r="M3329" s="85">
        <v>45481</v>
      </c>
      <c r="N3329" s="85">
        <v>45518</v>
      </c>
      <c r="O3329" s="85">
        <v>45498</v>
      </c>
      <c r="P3329" s="91" t="s">
        <v>4998</v>
      </c>
      <c r="Q3329" s="84">
        <v>3</v>
      </c>
      <c r="R3329" s="91">
        <v>1</v>
      </c>
      <c r="S3329" s="57" t="s">
        <v>4983</v>
      </c>
      <c r="T3329" s="57" t="s">
        <v>32</v>
      </c>
      <c r="U3329" s="57">
        <v>11002</v>
      </c>
      <c r="V3329" s="57">
        <v>11002</v>
      </c>
      <c r="W3329" s="57"/>
      <c r="X3329" s="10" t="s">
        <v>5016</v>
      </c>
      <c r="Y3329" s="10" t="s">
        <v>4980</v>
      </c>
      <c r="Z3329" s="9" t="s">
        <v>4994</v>
      </c>
      <c r="AA3329" s="9" t="s">
        <v>5732</v>
      </c>
      <c r="AB3329" s="9" t="s">
        <v>5005</v>
      </c>
      <c r="AC3329" s="9" t="s">
        <v>4999</v>
      </c>
      <c r="AD3329" s="29"/>
      <c r="AE3329" s="20" t="str">
        <f>VLOOKUP(E3329,'FILIAIS PETZ'!A:Q,17,0)</f>
        <v>CO-2</v>
      </c>
      <c r="AF3329" s="20" t="str">
        <f>VLOOKUP(E3329,'FILIAIS PETZ'!A:Q,3,0)</f>
        <v>FELICIO</v>
      </c>
      <c r="AG3329" s="20" t="str">
        <f>VLOOKUP(E3329,'FILIAIS PETZ'!A:Q,2,0)</f>
        <v>R3</v>
      </c>
      <c r="AH3329" s="75">
        <v>2330</v>
      </c>
      <c r="AI3329" s="16" t="s">
        <v>7903</v>
      </c>
      <c r="AJ3329" s="43">
        <f>VLOOKUP(E3329,'FILIAIS PETZ'!$A$2:$K$2000,11,0)</f>
        <v>18328118003477</v>
      </c>
      <c r="AK3329" s="44">
        <f t="shared" si="225"/>
        <v>18328118003477</v>
      </c>
    </row>
    <row r="3330" spans="1:37" s="14" customFormat="1" ht="15" customHeight="1" thickBot="1" x14ac:dyDescent="0.25">
      <c r="A3330" s="9" t="str">
        <f t="shared" si="224"/>
        <v>PREVENTIVA</v>
      </c>
      <c r="B3330" s="18">
        <f>VLOOKUP(C3330,FORNECEDORES!D:E,2,0)</f>
        <v>165145</v>
      </c>
      <c r="C3330" s="19" t="str">
        <f>VLOOKUP(D3330,FORNECEDORES!A:D,4,0)</f>
        <v>27.093.558/0030-50</v>
      </c>
      <c r="D3330" s="13" t="s">
        <v>7141</v>
      </c>
      <c r="E3330" s="20" t="str">
        <f t="shared" si="223"/>
        <v>04 0029</v>
      </c>
      <c r="F3330" s="28" t="s">
        <v>4965</v>
      </c>
      <c r="G3330" s="21" t="str">
        <f>VLOOKUP(E3330,'FILIAIS PETZ'!A:E,5,0)</f>
        <v>PETZ PASSEIO DAS AGUAS</v>
      </c>
      <c r="H3330" s="20" t="str">
        <f>VLOOKUP(E3330,'FILIAIS PETZ'!A:D,4,0)</f>
        <v>PSAG-GO</v>
      </c>
      <c r="I3330" s="46">
        <v>45444</v>
      </c>
      <c r="J3330" s="9" t="s">
        <v>4980</v>
      </c>
      <c r="K3330" s="9" t="s">
        <v>5858</v>
      </c>
      <c r="L3330" s="83" t="s">
        <v>8910</v>
      </c>
      <c r="M3330" s="85">
        <v>45481</v>
      </c>
      <c r="N3330" s="85">
        <v>45518</v>
      </c>
      <c r="O3330" s="85">
        <v>45498</v>
      </c>
      <c r="P3330" s="91" t="s">
        <v>4998</v>
      </c>
      <c r="Q3330" s="84">
        <v>3</v>
      </c>
      <c r="R3330" s="91">
        <v>1</v>
      </c>
      <c r="S3330" s="57" t="s">
        <v>4983</v>
      </c>
      <c r="T3330" s="57" t="s">
        <v>32</v>
      </c>
      <c r="U3330" s="57">
        <v>11002</v>
      </c>
      <c r="V3330" s="57">
        <v>11002</v>
      </c>
      <c r="W3330" s="57"/>
      <c r="X3330" s="10" t="s">
        <v>5016</v>
      </c>
      <c r="Y3330" s="10" t="s">
        <v>4980</v>
      </c>
      <c r="Z3330" s="9" t="s">
        <v>4994</v>
      </c>
      <c r="AA3330" s="9" t="s">
        <v>5732</v>
      </c>
      <c r="AB3330" s="9" t="s">
        <v>5005</v>
      </c>
      <c r="AC3330" s="9" t="s">
        <v>4999</v>
      </c>
      <c r="AD3330" s="29"/>
      <c r="AE3330" s="20" t="str">
        <f>VLOOKUP(E3330,'FILIAIS PETZ'!A:Q,17,0)</f>
        <v>CO-2</v>
      </c>
      <c r="AF3330" s="20" t="str">
        <f>VLOOKUP(E3330,'FILIAIS PETZ'!A:Q,3,0)</f>
        <v>FELICIO</v>
      </c>
      <c r="AG3330" s="20" t="str">
        <f>VLOOKUP(E3330,'FILIAIS PETZ'!A:Q,2,0)</f>
        <v>R3</v>
      </c>
      <c r="AH3330" s="75">
        <v>2330</v>
      </c>
      <c r="AI3330" s="16" t="s">
        <v>7903</v>
      </c>
      <c r="AJ3330" s="43">
        <f>VLOOKUP(E3330,'FILIAIS PETZ'!$A$2:$K$2000,11,0)</f>
        <v>18328118002900</v>
      </c>
      <c r="AK3330" s="44">
        <f t="shared" si="225"/>
        <v>18328118002900</v>
      </c>
    </row>
    <row r="3331" spans="1:37" s="14" customFormat="1" ht="15" customHeight="1" thickBot="1" x14ac:dyDescent="0.25">
      <c r="A3331" s="9" t="str">
        <f t="shared" si="224"/>
        <v>PREVENTIVA</v>
      </c>
      <c r="B3331" s="18">
        <f>VLOOKUP(C3331,FORNECEDORES!D:E,2,0)</f>
        <v>4722</v>
      </c>
      <c r="C3331" s="19" t="str">
        <f>VLOOKUP(D3331,FORNECEDORES!A:D,4,0)</f>
        <v>08.100.057/0001-74</v>
      </c>
      <c r="D3331" s="13" t="s">
        <v>6219</v>
      </c>
      <c r="E3331" s="20" t="str">
        <f t="shared" si="223"/>
        <v>04 0252</v>
      </c>
      <c r="F3331" s="28" t="s">
        <v>4969</v>
      </c>
      <c r="G3331" s="21" t="str">
        <f>VLOOKUP(E3331,'FILIAIS PETZ'!A:E,5,0)</f>
        <v>PETZ SHOPPING PORTO VELHO</v>
      </c>
      <c r="H3331" s="20" t="str">
        <f>VLOOKUP(E3331,'FILIAIS PETZ'!A:D,4,0)</f>
        <v>SPVL-RO</v>
      </c>
      <c r="I3331" s="46">
        <v>45444</v>
      </c>
      <c r="J3331" s="9" t="s">
        <v>4980</v>
      </c>
      <c r="K3331" s="9" t="s">
        <v>5858</v>
      </c>
      <c r="L3331" s="83" t="s">
        <v>9149</v>
      </c>
      <c r="M3331" s="85">
        <v>45453</v>
      </c>
      <c r="N3331" s="85">
        <v>45560</v>
      </c>
      <c r="O3331" s="85">
        <v>45544</v>
      </c>
      <c r="P3331" s="91" t="s">
        <v>4998</v>
      </c>
      <c r="Q3331" s="84">
        <v>3</v>
      </c>
      <c r="R3331" s="91">
        <v>1</v>
      </c>
      <c r="S3331" s="57" t="s">
        <v>4983</v>
      </c>
      <c r="T3331" s="57" t="s">
        <v>32</v>
      </c>
      <c r="U3331" s="57">
        <v>11002</v>
      </c>
      <c r="V3331" s="57">
        <v>11002</v>
      </c>
      <c r="W3331" s="57"/>
      <c r="X3331" s="10" t="s">
        <v>5016</v>
      </c>
      <c r="Y3331" s="9" t="s">
        <v>4994</v>
      </c>
      <c r="Z3331" s="9" t="s">
        <v>4994</v>
      </c>
      <c r="AA3331" s="9" t="s">
        <v>5732</v>
      </c>
      <c r="AB3331" s="10" t="s">
        <v>5040</v>
      </c>
      <c r="AC3331" s="9" t="s">
        <v>4999</v>
      </c>
      <c r="AD3331" s="29"/>
      <c r="AE3331" s="20" t="str">
        <f>VLOOKUP(E3331,'FILIAIS PETZ'!A:Q,17,0)</f>
        <v>CO-3</v>
      </c>
      <c r="AF3331" s="20" t="str">
        <f>VLOOKUP(E3331,'FILIAIS PETZ'!A:Q,3,0)</f>
        <v>FELICIO</v>
      </c>
      <c r="AG3331" s="20" t="str">
        <f>VLOOKUP(E3331,'FILIAIS PETZ'!A:Q,2,0)</f>
        <v>R3</v>
      </c>
      <c r="AH3331" s="75">
        <v>2330</v>
      </c>
      <c r="AI3331" s="16" t="s">
        <v>7903</v>
      </c>
      <c r="AJ3331" s="43" t="str">
        <f>VLOOKUP(E3331,'FILIAIS PETZ'!$A$2:$K$2000,11,0)</f>
        <v>18.328.118/0238-26</v>
      </c>
      <c r="AK3331" s="44" t="str">
        <f t="shared" si="225"/>
        <v>18.328.118/0238-26</v>
      </c>
    </row>
    <row r="3332" spans="1:37" s="14" customFormat="1" ht="15" customHeight="1" thickBot="1" x14ac:dyDescent="0.25">
      <c r="A3332" s="9" t="str">
        <f t="shared" si="224"/>
        <v>PREVENTIVA</v>
      </c>
      <c r="B3332" s="18">
        <f>VLOOKUP(C3332,FORNECEDORES!D:E,2,0)</f>
        <v>4990</v>
      </c>
      <c r="C3332" s="19" t="str">
        <f>VLOOKUP(D3332,FORNECEDORES!A:D,4,0)</f>
        <v>27.093.558/0012-78</v>
      </c>
      <c r="D3332" s="13" t="s">
        <v>7133</v>
      </c>
      <c r="E3332" s="20" t="str">
        <f t="shared" si="223"/>
        <v>04 0084</v>
      </c>
      <c r="F3332" s="28" t="s">
        <v>4958</v>
      </c>
      <c r="G3332" s="21" t="str">
        <f>VLOOKUP(E3332,'FILIAIS PETZ'!A:E,5,0)</f>
        <v>PETZ RAJA</v>
      </c>
      <c r="H3332" s="20" t="str">
        <f>VLOOKUP(E3332,'FILIAIS PETZ'!A:D,4,0)</f>
        <v>RAJA-MG</v>
      </c>
      <c r="I3332" s="46">
        <v>45444</v>
      </c>
      <c r="J3332" s="9" t="s">
        <v>4980</v>
      </c>
      <c r="K3332" s="9" t="s">
        <v>5858</v>
      </c>
      <c r="L3332" s="83" t="s">
        <v>8925</v>
      </c>
      <c r="M3332" s="85">
        <v>45481</v>
      </c>
      <c r="N3332" s="85">
        <v>45518</v>
      </c>
      <c r="O3332" s="85">
        <v>45498</v>
      </c>
      <c r="P3332" s="91" t="s">
        <v>4998</v>
      </c>
      <c r="Q3332" s="84">
        <v>3</v>
      </c>
      <c r="R3332" s="91">
        <v>1</v>
      </c>
      <c r="S3332" s="57" t="s">
        <v>4983</v>
      </c>
      <c r="T3332" s="57" t="s">
        <v>32</v>
      </c>
      <c r="U3332" s="57">
        <v>11002</v>
      </c>
      <c r="V3332" s="57">
        <v>11002</v>
      </c>
      <c r="W3332" s="57"/>
      <c r="X3332" s="10" t="s">
        <v>5016</v>
      </c>
      <c r="Y3332" s="10" t="s">
        <v>4980</v>
      </c>
      <c r="Z3332" s="9" t="s">
        <v>4994</v>
      </c>
      <c r="AA3332" s="9" t="s">
        <v>5732</v>
      </c>
      <c r="AB3332" s="9" t="s">
        <v>5005</v>
      </c>
      <c r="AC3332" s="9" t="s">
        <v>4999</v>
      </c>
      <c r="AD3332" s="29"/>
      <c r="AE3332" s="20" t="str">
        <f>VLOOKUP(E3332,'FILIAIS PETZ'!A:Q,17,0)</f>
        <v>MG-1</v>
      </c>
      <c r="AF3332" s="20" t="str">
        <f>VLOOKUP(E3332,'FILIAIS PETZ'!A:Q,3,0)</f>
        <v>FELICIO</v>
      </c>
      <c r="AG3332" s="20" t="str">
        <f>VLOOKUP(E3332,'FILIAIS PETZ'!A:Q,2,0)</f>
        <v>R3</v>
      </c>
      <c r="AH3332" s="75">
        <v>2330</v>
      </c>
      <c r="AI3332" s="16" t="s">
        <v>7903</v>
      </c>
      <c r="AJ3332" s="43">
        <f>VLOOKUP(E3332,'FILIAIS PETZ'!$A$2:$K$2000,11,0)</f>
        <v>18328118007707</v>
      </c>
      <c r="AK3332" s="44">
        <f t="shared" si="225"/>
        <v>18328118007707</v>
      </c>
    </row>
    <row r="3333" spans="1:37" s="14" customFormat="1" ht="15" customHeight="1" thickBot="1" x14ac:dyDescent="0.25">
      <c r="A3333" s="9">
        <v>0</v>
      </c>
      <c r="B3333" s="18" t="e">
        <f>VLOOKUP(C3333,FORNECEDORES!D:E,2,0)</f>
        <v>#N/A</v>
      </c>
      <c r="C3333" s="19" t="e">
        <f>VLOOKUP(D3333,FORNECEDORES!A:D,4,0)</f>
        <v>#N/A</v>
      </c>
      <c r="D3333" s="13" t="s">
        <v>9278</v>
      </c>
      <c r="E3333" s="20" t="str">
        <f t="shared" si="223"/>
        <v>04 0077</v>
      </c>
      <c r="F3333" s="28" t="s">
        <v>4954</v>
      </c>
      <c r="G3333" s="21" t="str">
        <f>VLOOKUP(E3333,'FILIAIS PETZ'!A:E,5,0)</f>
        <v>PETZ GOIANIA (SETOR BUENO)</v>
      </c>
      <c r="H3333" s="20" t="str">
        <f>VLOOKUP(E3333,'FILIAIS PETZ'!A:D,4,0)</f>
        <v>BT63-GO</v>
      </c>
      <c r="I3333" s="46">
        <v>45364</v>
      </c>
      <c r="J3333" s="9"/>
      <c r="K3333" s="9" t="s">
        <v>9047</v>
      </c>
      <c r="L3333" s="83" t="s">
        <v>10175</v>
      </c>
      <c r="M3333" s="85">
        <v>45078</v>
      </c>
      <c r="N3333" s="85">
        <v>45378</v>
      </c>
      <c r="O3333" s="85">
        <v>45366</v>
      </c>
      <c r="P3333" s="91" t="s">
        <v>4998</v>
      </c>
      <c r="Q3333" s="84">
        <v>3</v>
      </c>
      <c r="R3333" s="91">
        <v>1</v>
      </c>
      <c r="S3333" s="9" t="s">
        <v>4983</v>
      </c>
      <c r="T3333" s="9" t="s">
        <v>32</v>
      </c>
      <c r="U3333" s="9">
        <v>11002</v>
      </c>
      <c r="V3333" s="9">
        <v>11002</v>
      </c>
      <c r="W3333" s="9"/>
      <c r="X3333" s="9" t="s">
        <v>5016</v>
      </c>
      <c r="Y3333" s="10" t="s">
        <v>4994</v>
      </c>
      <c r="Z3333" s="9" t="s">
        <v>4994</v>
      </c>
      <c r="AA3333" s="9" t="s">
        <v>5732</v>
      </c>
      <c r="AB3333" s="9" t="s">
        <v>5005</v>
      </c>
      <c r="AC3333" s="9" t="s">
        <v>4999</v>
      </c>
      <c r="AD3333" s="9"/>
      <c r="AE3333" s="20" t="str">
        <f>VLOOKUP(E3333,'FILIAIS PETZ'!A:Q,17,0)</f>
        <v>CO-2</v>
      </c>
      <c r="AF3333" s="20" t="str">
        <f>VLOOKUP(E3333,'FILIAIS PETZ'!A:Q,3,0)</f>
        <v>FELICIO</v>
      </c>
      <c r="AG3333" s="20" t="str">
        <f>VLOOKUP(E3333,'FILIAIS PETZ'!A:Q,2,0)</f>
        <v>R3</v>
      </c>
      <c r="AH3333" s="75">
        <v>2368.1999999999998</v>
      </c>
      <c r="AI3333" s="16" t="s">
        <v>10176</v>
      </c>
      <c r="AJ3333" s="43">
        <f>VLOOKUP(E3333,'FILIAIS PETZ'!$A$2:$K$2000,11,0)</f>
        <v>18328118007545</v>
      </c>
      <c r="AK3333" s="44">
        <f t="shared" si="225"/>
        <v>18328118007545</v>
      </c>
    </row>
    <row r="3334" spans="1:37" s="14" customFormat="1" ht="15" customHeight="1" thickBot="1" x14ac:dyDescent="0.25">
      <c r="A3334" s="9" t="str">
        <f t="shared" ref="A3334:A3352" si="226">J3334</f>
        <v>PREVENTIVA</v>
      </c>
      <c r="B3334" s="18">
        <f>VLOOKUP(C3334,FORNECEDORES!D:E,2,0)</f>
        <v>4722</v>
      </c>
      <c r="C3334" s="19" t="str">
        <f>VLOOKUP(D3334,FORNECEDORES!A:D,4,0)</f>
        <v>08.100.057/0001-74</v>
      </c>
      <c r="D3334" s="13" t="s">
        <v>6219</v>
      </c>
      <c r="E3334" s="20" t="str">
        <f t="shared" si="223"/>
        <v>04 0228</v>
      </c>
      <c r="F3334" s="28" t="s">
        <v>4939</v>
      </c>
      <c r="G3334" s="21" t="str">
        <f>VLOOKUP(E3334,'FILIAIS PETZ'!A:E,5,0)</f>
        <v>PETZ SHOPPING PANTANAL</v>
      </c>
      <c r="H3334" s="20" t="str">
        <f>VLOOKUP(E3334,'FILIAIS PETZ'!A:D,4,0)</f>
        <v>SPAN-MT</v>
      </c>
      <c r="I3334" s="46">
        <v>45444</v>
      </c>
      <c r="J3334" s="9" t="s">
        <v>4980</v>
      </c>
      <c r="K3334" s="9" t="s">
        <v>5858</v>
      </c>
      <c r="L3334" s="83" t="s">
        <v>5832</v>
      </c>
      <c r="M3334" s="85">
        <v>45453</v>
      </c>
      <c r="N3334" s="85">
        <v>45560</v>
      </c>
      <c r="O3334" s="85">
        <v>45544</v>
      </c>
      <c r="P3334" s="91" t="s">
        <v>4998</v>
      </c>
      <c r="Q3334" s="84">
        <v>3</v>
      </c>
      <c r="R3334" s="91">
        <v>1</v>
      </c>
      <c r="S3334" s="9" t="s">
        <v>4983</v>
      </c>
      <c r="T3334" s="9" t="s">
        <v>32</v>
      </c>
      <c r="U3334" s="9">
        <v>11002</v>
      </c>
      <c r="V3334" s="9">
        <v>11002</v>
      </c>
      <c r="W3334" s="9"/>
      <c r="X3334" s="10" t="s">
        <v>5016</v>
      </c>
      <c r="Y3334" s="9" t="s">
        <v>4994</v>
      </c>
      <c r="Z3334" s="9" t="s">
        <v>4994</v>
      </c>
      <c r="AA3334" s="9" t="s">
        <v>5732</v>
      </c>
      <c r="AB3334" s="10" t="s">
        <v>5040</v>
      </c>
      <c r="AC3334" s="9" t="s">
        <v>4999</v>
      </c>
      <c r="AD3334" s="29"/>
      <c r="AE3334" s="20" t="str">
        <f>VLOOKUP(E3334,'FILIAIS PETZ'!A:Q,17,0)</f>
        <v>CO-3</v>
      </c>
      <c r="AF3334" s="20" t="str">
        <f>VLOOKUP(E3334,'FILIAIS PETZ'!A:Q,3,0)</f>
        <v>FELICIO</v>
      </c>
      <c r="AG3334" s="20" t="str">
        <f>VLOOKUP(E3334,'FILIAIS PETZ'!A:Q,2,0)</f>
        <v>R3</v>
      </c>
      <c r="AH3334" s="75">
        <v>2330</v>
      </c>
      <c r="AI3334" s="16" t="s">
        <v>7903</v>
      </c>
      <c r="AJ3334" s="43">
        <f>VLOOKUP(E3334,'FILIAIS PETZ'!$A$2:$K$2000,11,0)</f>
        <v>18328118021700</v>
      </c>
      <c r="AK3334" s="44">
        <f t="shared" si="225"/>
        <v>18328118021700</v>
      </c>
    </row>
    <row r="3335" spans="1:37" s="14" customFormat="1" ht="15" customHeight="1" thickBot="1" x14ac:dyDescent="0.25">
      <c r="A3335" s="9" t="str">
        <f t="shared" si="226"/>
        <v>PREVENTIVA</v>
      </c>
      <c r="B3335" s="18">
        <f>VLOOKUP(C3335,FORNECEDORES!D:E,2,0)</f>
        <v>4722</v>
      </c>
      <c r="C3335" s="19" t="str">
        <f>VLOOKUP(D3335,FORNECEDORES!A:D,4,0)</f>
        <v>08.100.057/0001-74</v>
      </c>
      <c r="D3335" s="13" t="s">
        <v>6219</v>
      </c>
      <c r="E3335" s="20" t="str">
        <f t="shared" si="223"/>
        <v>04 0248</v>
      </c>
      <c r="F3335" s="28" t="s">
        <v>5848</v>
      </c>
      <c r="G3335" s="21" t="str">
        <f>VLOOKUP(E3335,'FILIAIS PETZ'!A:E,5,0)</f>
        <v>PETZ DIVINÓPOLIS</v>
      </c>
      <c r="H3335" s="20" t="str">
        <f>VLOOKUP(E3335,'FILIAIS PETZ'!A:D,4,0)</f>
        <v>DVNP-MG</v>
      </c>
      <c r="I3335" s="46">
        <v>45444</v>
      </c>
      <c r="J3335" s="9" t="s">
        <v>4980</v>
      </c>
      <c r="K3335" s="9" t="s">
        <v>5858</v>
      </c>
      <c r="L3335" s="83" t="s">
        <v>12534</v>
      </c>
      <c r="M3335" s="85">
        <v>45453</v>
      </c>
      <c r="N3335" s="85">
        <v>45560</v>
      </c>
      <c r="O3335" s="85">
        <v>45544</v>
      </c>
      <c r="P3335" s="91" t="s">
        <v>4998</v>
      </c>
      <c r="Q3335" s="84">
        <v>3</v>
      </c>
      <c r="R3335" s="91">
        <v>1</v>
      </c>
      <c r="S3335" s="9" t="s">
        <v>4983</v>
      </c>
      <c r="T3335" s="9" t="s">
        <v>32</v>
      </c>
      <c r="U3335" s="9">
        <v>11002</v>
      </c>
      <c r="V3335" s="9">
        <v>11002</v>
      </c>
      <c r="W3335" s="9"/>
      <c r="X3335" s="10" t="s">
        <v>5016</v>
      </c>
      <c r="Y3335" s="9" t="s">
        <v>4994</v>
      </c>
      <c r="Z3335" s="9" t="s">
        <v>4994</v>
      </c>
      <c r="AA3335" s="9" t="s">
        <v>5732</v>
      </c>
      <c r="AB3335" s="10" t="s">
        <v>5040</v>
      </c>
      <c r="AC3335" s="9" t="s">
        <v>4999</v>
      </c>
      <c r="AD3335" s="29"/>
      <c r="AE3335" s="20" t="str">
        <f>VLOOKUP(E3335,'FILIAIS PETZ'!A:Q,17,0)</f>
        <v>MG-2</v>
      </c>
      <c r="AF3335" s="20" t="str">
        <f>VLOOKUP(E3335,'FILIAIS PETZ'!A:Q,3,0)</f>
        <v>FELICIO</v>
      </c>
      <c r="AG3335" s="20" t="str">
        <f>VLOOKUP(E3335,'FILIAIS PETZ'!A:Q,2,0)</f>
        <v>R3</v>
      </c>
      <c r="AH3335" s="75">
        <v>2330</v>
      </c>
      <c r="AI3335" s="16" t="s">
        <v>7903</v>
      </c>
      <c r="AJ3335" s="43" t="str">
        <f>VLOOKUP(E3335,'FILIAIS PETZ'!$A$2:$K$2000,11,0)</f>
        <v>18.328.118/0246-36</v>
      </c>
      <c r="AK3335" s="44" t="str">
        <f t="shared" si="225"/>
        <v>18.328.118/0246-36</v>
      </c>
    </row>
    <row r="3336" spans="1:37" s="14" customFormat="1" ht="15" customHeight="1" thickBot="1" x14ac:dyDescent="0.25">
      <c r="A3336" s="9" t="str">
        <f t="shared" si="226"/>
        <v>PREVENTIVA</v>
      </c>
      <c r="B3336" s="18">
        <f>VLOOKUP(C3336,FORNECEDORES!D:E,2,0)</f>
        <v>4722</v>
      </c>
      <c r="C3336" s="19" t="str">
        <f>VLOOKUP(D3336,FORNECEDORES!A:D,4,0)</f>
        <v>08.100.057/0001-74</v>
      </c>
      <c r="D3336" s="13" t="s">
        <v>6219</v>
      </c>
      <c r="E3336" s="20" t="str">
        <f t="shared" si="223"/>
        <v>04 0251</v>
      </c>
      <c r="F3336" s="28" t="s">
        <v>5729</v>
      </c>
      <c r="G3336" s="21" t="str">
        <f>VLOOKUP(E3336,'FILIAIS PETZ'!A:E,5,0)</f>
        <v>PETZ BARREIRO</v>
      </c>
      <c r="H3336" s="20" t="str">
        <f>VLOOKUP(E3336,'FILIAIS PETZ'!A:D,4,0)</f>
        <v>BARR-MG</v>
      </c>
      <c r="I3336" s="46">
        <v>45444</v>
      </c>
      <c r="J3336" s="9" t="s">
        <v>4980</v>
      </c>
      <c r="K3336" s="9" t="s">
        <v>5858</v>
      </c>
      <c r="L3336" s="83" t="s">
        <v>10439</v>
      </c>
      <c r="M3336" s="85">
        <v>45453</v>
      </c>
      <c r="N3336" s="85">
        <v>45560</v>
      </c>
      <c r="O3336" s="85">
        <v>45544</v>
      </c>
      <c r="P3336" s="91" t="s">
        <v>4998</v>
      </c>
      <c r="Q3336" s="84">
        <v>3</v>
      </c>
      <c r="R3336" s="91">
        <v>1</v>
      </c>
      <c r="S3336" s="9" t="s">
        <v>4983</v>
      </c>
      <c r="T3336" s="9" t="s">
        <v>32</v>
      </c>
      <c r="U3336" s="9">
        <v>11002</v>
      </c>
      <c r="V3336" s="9">
        <v>11002</v>
      </c>
      <c r="W3336" s="9"/>
      <c r="X3336" s="10" t="s">
        <v>5016</v>
      </c>
      <c r="Y3336" s="9" t="s">
        <v>4994</v>
      </c>
      <c r="Z3336" s="9" t="s">
        <v>4994</v>
      </c>
      <c r="AA3336" s="9" t="s">
        <v>5732</v>
      </c>
      <c r="AB3336" s="10" t="s">
        <v>5040</v>
      </c>
      <c r="AC3336" s="9" t="s">
        <v>4999</v>
      </c>
      <c r="AD3336" s="29"/>
      <c r="AE3336" s="20" t="str">
        <f>VLOOKUP(E3336,'FILIAIS PETZ'!A:Q,17,0)</f>
        <v>MG-2</v>
      </c>
      <c r="AF3336" s="20" t="str">
        <f>VLOOKUP(E3336,'FILIAIS PETZ'!A:Q,3,0)</f>
        <v>FELICIO</v>
      </c>
      <c r="AG3336" s="20" t="str">
        <f>VLOOKUP(E3336,'FILIAIS PETZ'!A:Q,2,0)</f>
        <v>R3</v>
      </c>
      <c r="AH3336" s="75">
        <v>2330</v>
      </c>
      <c r="AI3336" s="16" t="s">
        <v>7903</v>
      </c>
      <c r="AJ3336" s="43">
        <f>VLOOKUP(E3336,'FILIAIS PETZ'!$A$2:$K$2000,11,0)</f>
        <v>18328118022420</v>
      </c>
      <c r="AK3336" s="44">
        <f t="shared" si="225"/>
        <v>18328118022420</v>
      </c>
    </row>
    <row r="3337" spans="1:37" s="14" customFormat="1" ht="15" customHeight="1" thickBot="1" x14ac:dyDescent="0.25">
      <c r="A3337" s="9" t="str">
        <f t="shared" si="226"/>
        <v>PREVENTIVA</v>
      </c>
      <c r="B3337" s="18">
        <f>VLOOKUP(C3337,FORNECEDORES!D:E,2,0)</f>
        <v>165145</v>
      </c>
      <c r="C3337" s="19" t="str">
        <f>VLOOKUP(D3337,FORNECEDORES!A:D,4,0)</f>
        <v>27.093.558/0030-50</v>
      </c>
      <c r="D3337" s="13" t="s">
        <v>7141</v>
      </c>
      <c r="E3337" s="20" t="str">
        <f t="shared" si="223"/>
        <v>04 0273</v>
      </c>
      <c r="F3337" s="28" t="s">
        <v>4972</v>
      </c>
      <c r="G3337" s="21" t="str">
        <f>VLOOKUP(E3337,'FILIAIS PETZ'!A:E,5,0)</f>
        <v xml:space="preserve">PETZ ESTAÇÃO GOIANIA </v>
      </c>
      <c r="H3337" s="20" t="str">
        <f>VLOOKUP(E3337,'FILIAIS PETZ'!A:D,4,0)</f>
        <v>ESTG-GO</v>
      </c>
      <c r="I3337" s="46">
        <v>45444</v>
      </c>
      <c r="J3337" s="9" t="s">
        <v>4980</v>
      </c>
      <c r="K3337" s="9" t="s">
        <v>5858</v>
      </c>
      <c r="L3337" s="83" t="s">
        <v>8939</v>
      </c>
      <c r="M3337" s="85">
        <v>45481</v>
      </c>
      <c r="N3337" s="85">
        <v>45518</v>
      </c>
      <c r="O3337" s="85">
        <v>45498</v>
      </c>
      <c r="P3337" s="91" t="s">
        <v>4998</v>
      </c>
      <c r="Q3337" s="84">
        <v>3</v>
      </c>
      <c r="R3337" s="91">
        <v>1</v>
      </c>
      <c r="S3337" s="9" t="s">
        <v>4983</v>
      </c>
      <c r="T3337" s="9" t="s">
        <v>32</v>
      </c>
      <c r="U3337" s="9">
        <v>11002</v>
      </c>
      <c r="V3337" s="9">
        <v>11002</v>
      </c>
      <c r="W3337" s="9"/>
      <c r="X3337" s="10" t="s">
        <v>5016</v>
      </c>
      <c r="Y3337" s="10" t="s">
        <v>4980</v>
      </c>
      <c r="Z3337" s="9" t="s">
        <v>4994</v>
      </c>
      <c r="AA3337" s="9" t="s">
        <v>5732</v>
      </c>
      <c r="AB3337" s="9" t="s">
        <v>5005</v>
      </c>
      <c r="AC3337" s="9" t="s">
        <v>4999</v>
      </c>
      <c r="AD3337" s="29"/>
      <c r="AE3337" s="20" t="str">
        <f>VLOOKUP(E3337,'FILIAIS PETZ'!A:Q,17,0)</f>
        <v>CO-2</v>
      </c>
      <c r="AF3337" s="20" t="str">
        <f>VLOOKUP(E3337,'FILIAIS PETZ'!A:Q,3,0)</f>
        <v>FELICIO</v>
      </c>
      <c r="AG3337" s="20" t="str">
        <f>VLOOKUP(E3337,'FILIAIS PETZ'!A:Q,2,0)</f>
        <v>R3</v>
      </c>
      <c r="AH3337" s="75">
        <v>2330</v>
      </c>
      <c r="AI3337" s="16" t="s">
        <v>7903</v>
      </c>
      <c r="AJ3337" s="43">
        <f>VLOOKUP(E3337,'FILIAIS PETZ'!$A$2:$K$2000,11,0)</f>
        <v>18328118027732</v>
      </c>
      <c r="AK3337" s="44">
        <f t="shared" si="225"/>
        <v>18328118027732</v>
      </c>
    </row>
    <row r="3338" spans="1:37" s="14" customFormat="1" ht="15" customHeight="1" thickBot="1" x14ac:dyDescent="0.25">
      <c r="A3338" s="9" t="str">
        <f t="shared" si="226"/>
        <v>PREVENTIVA</v>
      </c>
      <c r="B3338" s="18">
        <f>VLOOKUP(C3338,FORNECEDORES!D:E,2,0)</f>
        <v>396684</v>
      </c>
      <c r="C3338" s="19" t="str">
        <f>VLOOKUP(D3338,FORNECEDORES!A:D,4,0)</f>
        <v>27.093.558/0066-60</v>
      </c>
      <c r="D3338" s="13" t="s">
        <v>7164</v>
      </c>
      <c r="E3338" s="20" t="str">
        <f t="shared" si="223"/>
        <v>04 0166</v>
      </c>
      <c r="F3338" s="28" t="s">
        <v>4932</v>
      </c>
      <c r="G3338" s="21" t="str">
        <f>VLOOKUP(E3338,'FILIAIS PETZ'!A:E,5,0)</f>
        <v>PETZ SOROCABA TAUSTE</v>
      </c>
      <c r="H3338" s="20" t="str">
        <f>VLOOKUP(E3338,'FILIAIS PETZ'!A:D,4,0)</f>
        <v>SOTT-SP</v>
      </c>
      <c r="I3338" s="46">
        <v>45444</v>
      </c>
      <c r="J3338" s="9" t="s">
        <v>4980</v>
      </c>
      <c r="K3338" s="9" t="s">
        <v>5858</v>
      </c>
      <c r="L3338" s="83" t="s">
        <v>8936</v>
      </c>
      <c r="M3338" s="85">
        <v>45481</v>
      </c>
      <c r="N3338" s="85">
        <v>45518</v>
      </c>
      <c r="O3338" s="85">
        <v>45498</v>
      </c>
      <c r="P3338" s="91" t="s">
        <v>4998</v>
      </c>
      <c r="Q3338" s="84">
        <v>3</v>
      </c>
      <c r="R3338" s="91">
        <v>1</v>
      </c>
      <c r="S3338" s="9" t="s">
        <v>4983</v>
      </c>
      <c r="T3338" s="9" t="s">
        <v>32</v>
      </c>
      <c r="U3338" s="9">
        <v>11002</v>
      </c>
      <c r="V3338" s="9">
        <v>11002</v>
      </c>
      <c r="W3338" s="9"/>
      <c r="X3338" s="10" t="s">
        <v>5016</v>
      </c>
      <c r="Y3338" s="10" t="s">
        <v>4980</v>
      </c>
      <c r="Z3338" s="9" t="s">
        <v>4994</v>
      </c>
      <c r="AA3338" s="9" t="s">
        <v>5732</v>
      </c>
      <c r="AB3338" s="9" t="s">
        <v>5005</v>
      </c>
      <c r="AC3338" s="9" t="s">
        <v>4999</v>
      </c>
      <c r="AD3338" s="29"/>
      <c r="AE3338" s="20" t="str">
        <f>VLOOKUP(E3338,'FILIAIS PETZ'!A:Q,17,0)</f>
        <v>SP7</v>
      </c>
      <c r="AF3338" s="20" t="str">
        <f>VLOOKUP(E3338,'FILIAIS PETZ'!A:Q,3,0)</f>
        <v>FELICIO</v>
      </c>
      <c r="AG3338" s="20" t="str">
        <f>VLOOKUP(E3338,'FILIAIS PETZ'!A:Q,2,0)</f>
        <v>R3</v>
      </c>
      <c r="AH3338" s="75">
        <v>2330</v>
      </c>
      <c r="AI3338" s="16" t="s">
        <v>7903</v>
      </c>
      <c r="AJ3338" s="43">
        <f>VLOOKUP(E3338,'FILIAIS PETZ'!$A$2:$K$2000,11,0)</f>
        <v>18328118015998</v>
      </c>
      <c r="AK3338" s="44">
        <f t="shared" ref="AK3338:AK3352" si="227">AJ3338</f>
        <v>18328118015998</v>
      </c>
    </row>
    <row r="3339" spans="1:37" s="14" customFormat="1" ht="15" customHeight="1" thickBot="1" x14ac:dyDescent="0.25">
      <c r="A3339" s="9" t="str">
        <f t="shared" si="226"/>
        <v>PREVENTIVA</v>
      </c>
      <c r="B3339" s="18">
        <f>VLOOKUP(C3339,FORNECEDORES!D:E,2,0)</f>
        <v>132859</v>
      </c>
      <c r="C3339" s="19" t="str">
        <f>VLOOKUP(D3339,FORNECEDORES!A:D,4,0)</f>
        <v>27.093.558/0006-20</v>
      </c>
      <c r="D3339" s="13" t="s">
        <v>7131</v>
      </c>
      <c r="E3339" s="20" t="str">
        <f t="shared" si="223"/>
        <v>04 0153</v>
      </c>
      <c r="F3339" s="28" t="s">
        <v>4966</v>
      </c>
      <c r="G3339" s="21" t="str">
        <f>VLOOKUP(E3339,'FILIAIS PETZ'!A:E,5,0)</f>
        <v>PETZ TAGUATINGA</v>
      </c>
      <c r="H3339" s="20" t="str">
        <f>VLOOKUP(E3339,'FILIAIS PETZ'!A:D,4,0)</f>
        <v>TGTG-DF</v>
      </c>
      <c r="I3339" s="46">
        <v>45444</v>
      </c>
      <c r="J3339" s="9" t="s">
        <v>4980</v>
      </c>
      <c r="K3339" s="9" t="s">
        <v>5858</v>
      </c>
      <c r="L3339" s="83" t="s">
        <v>8918</v>
      </c>
      <c r="M3339" s="85">
        <v>45481</v>
      </c>
      <c r="N3339" s="85">
        <v>45518</v>
      </c>
      <c r="O3339" s="85">
        <v>45498</v>
      </c>
      <c r="P3339" s="91" t="s">
        <v>4998</v>
      </c>
      <c r="Q3339" s="84">
        <v>3</v>
      </c>
      <c r="R3339" s="91">
        <v>1</v>
      </c>
      <c r="S3339" s="9" t="s">
        <v>4983</v>
      </c>
      <c r="T3339" s="9" t="s">
        <v>32</v>
      </c>
      <c r="U3339" s="9">
        <v>11002</v>
      </c>
      <c r="V3339" s="9">
        <v>11002</v>
      </c>
      <c r="W3339" s="9"/>
      <c r="X3339" s="10" t="s">
        <v>5016</v>
      </c>
      <c r="Y3339" s="10" t="s">
        <v>4980</v>
      </c>
      <c r="Z3339" s="9" t="s">
        <v>4994</v>
      </c>
      <c r="AA3339" s="9" t="s">
        <v>5732</v>
      </c>
      <c r="AB3339" s="9" t="s">
        <v>5005</v>
      </c>
      <c r="AC3339" s="9" t="s">
        <v>4999</v>
      </c>
      <c r="AD3339" s="29"/>
      <c r="AE3339" s="20" t="str">
        <f>VLOOKUP(E3339,'FILIAIS PETZ'!A:Q,17,0)</f>
        <v>CO-1</v>
      </c>
      <c r="AF3339" s="20" t="str">
        <f>VLOOKUP(E3339,'FILIAIS PETZ'!A:Q,3,0)</f>
        <v>FELICIO</v>
      </c>
      <c r="AG3339" s="20" t="str">
        <f>VLOOKUP(E3339,'FILIAIS PETZ'!A:Q,2,0)</f>
        <v>R3</v>
      </c>
      <c r="AH3339" s="75">
        <v>2330</v>
      </c>
      <c r="AI3339" s="16" t="s">
        <v>7903</v>
      </c>
      <c r="AJ3339" s="43">
        <f>VLOOKUP(E3339,'FILIAIS PETZ'!$A$2:$K$2000,11,0)</f>
        <v>18328118014916</v>
      </c>
      <c r="AK3339" s="44">
        <f t="shared" si="227"/>
        <v>18328118014916</v>
      </c>
    </row>
    <row r="3340" spans="1:37" s="14" customFormat="1" ht="15" customHeight="1" thickBot="1" x14ac:dyDescent="0.25">
      <c r="A3340" s="9" t="str">
        <f t="shared" si="226"/>
        <v>PREVENTIVA</v>
      </c>
      <c r="B3340" s="18">
        <f>VLOOKUP(C3340,FORNECEDORES!D:E,2,0)</f>
        <v>255287</v>
      </c>
      <c r="C3340" s="19" t="str">
        <f>VLOOKUP(D3340,FORNECEDORES!A:D,4,0)</f>
        <v>27.093.558/0060-75</v>
      </c>
      <c r="D3340" s="13" t="s">
        <v>7158</v>
      </c>
      <c r="E3340" s="20" t="str">
        <f t="shared" si="223"/>
        <v>04 0051</v>
      </c>
      <c r="F3340" s="28" t="s">
        <v>4948</v>
      </c>
      <c r="G3340" s="21" t="str">
        <f>VLOOKUP(E3340,'FILIAIS PETZ'!A:E,5,0)</f>
        <v>PETZ TAMBORÉ</v>
      </c>
      <c r="H3340" s="20" t="str">
        <f>VLOOKUP(E3340,'FILIAIS PETZ'!A:D,4,0)</f>
        <v>TMBO-SP</v>
      </c>
      <c r="I3340" s="46">
        <v>45444</v>
      </c>
      <c r="J3340" s="9" t="s">
        <v>4980</v>
      </c>
      <c r="K3340" s="9" t="s">
        <v>5858</v>
      </c>
      <c r="L3340" s="83" t="s">
        <v>8927</v>
      </c>
      <c r="M3340" s="85">
        <v>45481</v>
      </c>
      <c r="N3340" s="85">
        <v>45518</v>
      </c>
      <c r="O3340" s="85">
        <v>45498</v>
      </c>
      <c r="P3340" s="91" t="s">
        <v>4998</v>
      </c>
      <c r="Q3340" s="84">
        <v>3</v>
      </c>
      <c r="R3340" s="91">
        <v>1</v>
      </c>
      <c r="S3340" s="9" t="s">
        <v>4983</v>
      </c>
      <c r="T3340" s="9" t="s">
        <v>32</v>
      </c>
      <c r="U3340" s="9">
        <v>11002</v>
      </c>
      <c r="V3340" s="9">
        <v>11002</v>
      </c>
      <c r="W3340" s="9"/>
      <c r="X3340" s="10" t="s">
        <v>5016</v>
      </c>
      <c r="Y3340" s="10" t="s">
        <v>4980</v>
      </c>
      <c r="Z3340" s="9" t="s">
        <v>4994</v>
      </c>
      <c r="AA3340" s="9" t="s">
        <v>5732</v>
      </c>
      <c r="AB3340" s="9" t="s">
        <v>5005</v>
      </c>
      <c r="AC3340" s="9" t="s">
        <v>4999</v>
      </c>
      <c r="AD3340" s="29"/>
      <c r="AE3340" s="20" t="str">
        <f>VLOOKUP(E3340,'FILIAIS PETZ'!A:Q,17,0)</f>
        <v>SP7</v>
      </c>
      <c r="AF3340" s="20" t="str">
        <f>VLOOKUP(E3340,'FILIAIS PETZ'!A:Q,3,0)</f>
        <v>FELICIO</v>
      </c>
      <c r="AG3340" s="20" t="str">
        <f>VLOOKUP(E3340,'FILIAIS PETZ'!A:Q,2,0)</f>
        <v>R3</v>
      </c>
      <c r="AH3340" s="75">
        <v>2330</v>
      </c>
      <c r="AI3340" s="16" t="s">
        <v>7903</v>
      </c>
      <c r="AJ3340" s="43">
        <f>VLOOKUP(E3340,'FILIAIS PETZ'!$A$2:$K$2000,11,0)</f>
        <v>18328118004872</v>
      </c>
      <c r="AK3340" s="44">
        <f t="shared" si="227"/>
        <v>18328118004872</v>
      </c>
    </row>
    <row r="3341" spans="1:37" s="14" customFormat="1" ht="15" customHeight="1" thickBot="1" x14ac:dyDescent="0.25">
      <c r="A3341" s="9" t="str">
        <f t="shared" si="226"/>
        <v>PREVENTIVA</v>
      </c>
      <c r="B3341" s="18">
        <f>VLOOKUP(C3341,FORNECEDORES!D:E,2,0)</f>
        <v>4722</v>
      </c>
      <c r="C3341" s="19" t="str">
        <f>VLOOKUP(D3341,FORNECEDORES!A:D,4,0)</f>
        <v>08.100.057/0001-74</v>
      </c>
      <c r="D3341" s="13" t="s">
        <v>6219</v>
      </c>
      <c r="E3341" s="20" t="str">
        <f t="shared" si="223"/>
        <v>04 0180</v>
      </c>
      <c r="F3341" s="28" t="s">
        <v>4944</v>
      </c>
      <c r="G3341" s="21" t="str">
        <f>VLOOKUP(E3341,'FILIAIS PETZ'!A:E,5,0)</f>
        <v>PETZ TORQUATO TAPAJOS</v>
      </c>
      <c r="H3341" s="20" t="str">
        <f>VLOOKUP(E3341,'FILIAIS PETZ'!A:D,4,0)</f>
        <v>TQTP-AM</v>
      </c>
      <c r="I3341" s="46">
        <v>45444</v>
      </c>
      <c r="J3341" s="9" t="s">
        <v>4980</v>
      </c>
      <c r="K3341" s="9" t="s">
        <v>5858</v>
      </c>
      <c r="L3341" s="83" t="s">
        <v>12528</v>
      </c>
      <c r="M3341" s="85">
        <v>45453</v>
      </c>
      <c r="N3341" s="85">
        <v>45560</v>
      </c>
      <c r="O3341" s="85">
        <v>45544</v>
      </c>
      <c r="P3341" s="91" t="s">
        <v>4998</v>
      </c>
      <c r="Q3341" s="84">
        <v>3</v>
      </c>
      <c r="R3341" s="91">
        <v>1</v>
      </c>
      <c r="S3341" s="9" t="s">
        <v>4983</v>
      </c>
      <c r="T3341" s="9" t="s">
        <v>32</v>
      </c>
      <c r="U3341" s="9">
        <v>11002</v>
      </c>
      <c r="V3341" s="9">
        <v>11002</v>
      </c>
      <c r="W3341" s="9"/>
      <c r="X3341" s="10" t="s">
        <v>5016</v>
      </c>
      <c r="Y3341" s="9" t="s">
        <v>4994</v>
      </c>
      <c r="Z3341" s="9" t="s">
        <v>4994</v>
      </c>
      <c r="AA3341" s="9" t="s">
        <v>5732</v>
      </c>
      <c r="AB3341" s="10" t="s">
        <v>5040</v>
      </c>
      <c r="AC3341" s="9" t="s">
        <v>4999</v>
      </c>
      <c r="AD3341" s="29"/>
      <c r="AE3341" s="20" t="str">
        <f>VLOOKUP(E3341,'FILIAIS PETZ'!A:Q,17,0)</f>
        <v>CO-3</v>
      </c>
      <c r="AF3341" s="20" t="str">
        <f>VLOOKUP(E3341,'FILIAIS PETZ'!A:Q,3,0)</f>
        <v>FELICIO</v>
      </c>
      <c r="AG3341" s="20" t="str">
        <f>VLOOKUP(E3341,'FILIAIS PETZ'!A:Q,2,0)</f>
        <v>R3</v>
      </c>
      <c r="AH3341" s="75">
        <v>5570</v>
      </c>
      <c r="AI3341" s="16" t="s">
        <v>7903</v>
      </c>
      <c r="AJ3341" s="43">
        <f>VLOOKUP(E3341,'FILIAIS PETZ'!$A$2:$K$2000,11,0)</f>
        <v>18328118017346</v>
      </c>
      <c r="AK3341" s="44">
        <f t="shared" si="227"/>
        <v>18328118017346</v>
      </c>
    </row>
    <row r="3342" spans="1:37" s="14" customFormat="1" ht="15" customHeight="1" thickBot="1" x14ac:dyDescent="0.25">
      <c r="A3342" s="9" t="str">
        <f t="shared" si="226"/>
        <v>PREVENTIVA</v>
      </c>
      <c r="B3342" s="18">
        <f>VLOOKUP(C3342,FORNECEDORES!D:E,2,0)</f>
        <v>132859</v>
      </c>
      <c r="C3342" s="19" t="str">
        <f>VLOOKUP(D3342,FORNECEDORES!A:D,4,0)</f>
        <v>27.093.558/0006-20</v>
      </c>
      <c r="D3342" s="13" t="s">
        <v>7131</v>
      </c>
      <c r="E3342" s="20" t="str">
        <f t="shared" si="223"/>
        <v>04 0198</v>
      </c>
      <c r="F3342" s="28" t="s">
        <v>4967</v>
      </c>
      <c r="G3342" s="21" t="str">
        <f>VLOOKUP(E3342,'FILIAIS PETZ'!A:E,5,0)</f>
        <v>PETZ SHOPPING SUL VALPARAISO</v>
      </c>
      <c r="H3342" s="20" t="str">
        <f>VLOOKUP(E3342,'FILIAIS PETZ'!A:D,4,0)</f>
        <v>VALP-GO</v>
      </c>
      <c r="I3342" s="46">
        <v>45444</v>
      </c>
      <c r="J3342" s="9" t="s">
        <v>4980</v>
      </c>
      <c r="K3342" s="9" t="s">
        <v>5858</v>
      </c>
      <c r="L3342" s="83" t="s">
        <v>8905</v>
      </c>
      <c r="M3342" s="85">
        <v>45481</v>
      </c>
      <c r="N3342" s="85">
        <v>45518</v>
      </c>
      <c r="O3342" s="85">
        <v>45498</v>
      </c>
      <c r="P3342" s="91" t="s">
        <v>4998</v>
      </c>
      <c r="Q3342" s="84">
        <v>3</v>
      </c>
      <c r="R3342" s="91">
        <v>1</v>
      </c>
      <c r="S3342" s="9" t="s">
        <v>4983</v>
      </c>
      <c r="T3342" s="9" t="s">
        <v>32</v>
      </c>
      <c r="U3342" s="9">
        <v>11002</v>
      </c>
      <c r="V3342" s="9">
        <v>11002</v>
      </c>
      <c r="W3342" s="9"/>
      <c r="X3342" s="10" t="s">
        <v>5016</v>
      </c>
      <c r="Y3342" s="10" t="s">
        <v>4980</v>
      </c>
      <c r="Z3342" s="9" t="s">
        <v>4994</v>
      </c>
      <c r="AA3342" s="9" t="s">
        <v>5732</v>
      </c>
      <c r="AB3342" s="9" t="s">
        <v>5005</v>
      </c>
      <c r="AC3342" s="9" t="s">
        <v>4999</v>
      </c>
      <c r="AD3342" s="29"/>
      <c r="AE3342" s="20" t="str">
        <f>VLOOKUP(E3342,'FILIAIS PETZ'!A:Q,17,0)</f>
        <v>CO-1</v>
      </c>
      <c r="AF3342" s="20" t="str">
        <f>VLOOKUP(E3342,'FILIAIS PETZ'!A:Q,3,0)</f>
        <v>FELICIO</v>
      </c>
      <c r="AG3342" s="20" t="str">
        <f>VLOOKUP(E3342,'FILIAIS PETZ'!A:Q,2,0)</f>
        <v>R3</v>
      </c>
      <c r="AH3342" s="75">
        <v>2330</v>
      </c>
      <c r="AI3342" s="16" t="s">
        <v>7903</v>
      </c>
      <c r="AJ3342" s="43">
        <f>VLOOKUP(E3342,'FILIAIS PETZ'!$A$2:$K$2000,11,0)</f>
        <v>18328118019390</v>
      </c>
      <c r="AK3342" s="44">
        <f t="shared" si="227"/>
        <v>18328118019390</v>
      </c>
    </row>
    <row r="3343" spans="1:37" s="14" customFormat="1" ht="15" customHeight="1" thickBot="1" x14ac:dyDescent="0.25">
      <c r="A3343" s="9" t="str">
        <f t="shared" si="226"/>
        <v>PREVENTIVA</v>
      </c>
      <c r="B3343" s="18">
        <f>VLOOKUP(C3343,FORNECEDORES!D:E,2,0)</f>
        <v>108353</v>
      </c>
      <c r="C3343" s="19" t="str">
        <f>VLOOKUP(D3343,FORNECEDORES!A:D,4,0)</f>
        <v>27.093.558/0052-65</v>
      </c>
      <c r="D3343" s="13" t="s">
        <v>7154</v>
      </c>
      <c r="E3343" s="20" t="str">
        <f t="shared" si="223"/>
        <v>04 0237</v>
      </c>
      <c r="F3343" s="28" t="s">
        <v>6532</v>
      </c>
      <c r="G3343" s="21" t="str">
        <f>VLOOKUP(E3343,'FILIAIS PETZ'!A:E,5,0)</f>
        <v>PETZ INDEPENDENCIA SHOPPING</v>
      </c>
      <c r="H3343" s="20" t="str">
        <f>VLOOKUP(E3343,'FILIAIS PETZ'!A:D,4,0)</f>
        <v>SIND-MG</v>
      </c>
      <c r="I3343" s="46">
        <v>45444</v>
      </c>
      <c r="J3343" s="9" t="s">
        <v>4980</v>
      </c>
      <c r="K3343" s="9" t="s">
        <v>5858</v>
      </c>
      <c r="L3343" s="83" t="s">
        <v>8916</v>
      </c>
      <c r="M3343" s="85">
        <v>45481</v>
      </c>
      <c r="N3343" s="85">
        <v>45518</v>
      </c>
      <c r="O3343" s="85">
        <v>45498</v>
      </c>
      <c r="P3343" s="91" t="s">
        <v>4998</v>
      </c>
      <c r="Q3343" s="84">
        <v>3</v>
      </c>
      <c r="R3343" s="91">
        <v>1</v>
      </c>
      <c r="S3343" s="9" t="s">
        <v>4983</v>
      </c>
      <c r="T3343" s="9" t="s">
        <v>32</v>
      </c>
      <c r="U3343" s="9">
        <v>11002</v>
      </c>
      <c r="V3343" s="9">
        <v>11002</v>
      </c>
      <c r="W3343" s="9"/>
      <c r="X3343" s="10" t="s">
        <v>5016</v>
      </c>
      <c r="Y3343" s="10" t="s">
        <v>4980</v>
      </c>
      <c r="Z3343" s="9" t="s">
        <v>4994</v>
      </c>
      <c r="AA3343" s="9" t="s">
        <v>5732</v>
      </c>
      <c r="AB3343" s="9" t="s">
        <v>5005</v>
      </c>
      <c r="AC3343" s="9" t="s">
        <v>4999</v>
      </c>
      <c r="AD3343" s="29"/>
      <c r="AE3343" s="20" t="str">
        <f>VLOOKUP(E3343,'FILIAIS PETZ'!A:Q,17,0)</f>
        <v>MG-1</v>
      </c>
      <c r="AF3343" s="20" t="str">
        <f>VLOOKUP(E3343,'FILIAIS PETZ'!A:Q,3,0)</f>
        <v>FELICIO</v>
      </c>
      <c r="AG3343" s="20" t="str">
        <f>VLOOKUP(E3343,'FILIAIS PETZ'!A:Q,2,0)</f>
        <v>R3</v>
      </c>
      <c r="AH3343" s="75">
        <v>2330</v>
      </c>
      <c r="AI3343" s="16" t="s">
        <v>7903</v>
      </c>
      <c r="AJ3343" s="43">
        <f>VLOOKUP(E3343,'FILIAIS PETZ'!$A$2:$K$2000,11,0)</f>
        <v>18328118022501</v>
      </c>
      <c r="AK3343" s="44">
        <f t="shared" si="227"/>
        <v>18328118022501</v>
      </c>
    </row>
    <row r="3344" spans="1:37" s="14" customFormat="1" ht="15" customHeight="1" thickBot="1" x14ac:dyDescent="0.25">
      <c r="A3344" s="9" t="str">
        <f t="shared" si="226"/>
        <v>PREVENTIVA</v>
      </c>
      <c r="B3344" s="18">
        <f>VLOOKUP(C3344,FORNECEDORES!D:E,2,0)</f>
        <v>285085</v>
      </c>
      <c r="C3344" s="19" t="str">
        <f>VLOOKUP(D3344,FORNECEDORES!A:D,4,0)</f>
        <v>27.093.558/0032-11</v>
      </c>
      <c r="D3344" s="13" t="s">
        <v>7143</v>
      </c>
      <c r="E3344" s="20" t="str">
        <f t="shared" ref="E3344:E3407" si="228">CONCATENATE("04 ",F3344)</f>
        <v>04 0093</v>
      </c>
      <c r="F3344" s="28" t="s">
        <v>4942</v>
      </c>
      <c r="G3344" s="21" t="str">
        <f>VLOOKUP(E3344,'FILIAIS PETZ'!A:E,5,0)</f>
        <v>PETZ INDAIATUBA</v>
      </c>
      <c r="H3344" s="20" t="str">
        <f>VLOOKUP(E3344,'FILIAIS PETZ'!A:D,4,0)</f>
        <v>INDT-SP</v>
      </c>
      <c r="I3344" s="46">
        <v>45444</v>
      </c>
      <c r="J3344" s="9" t="s">
        <v>4980</v>
      </c>
      <c r="K3344" s="9" t="s">
        <v>5858</v>
      </c>
      <c r="L3344" s="83" t="s">
        <v>8934</v>
      </c>
      <c r="M3344" s="85">
        <v>45481</v>
      </c>
      <c r="N3344" s="85">
        <v>45518</v>
      </c>
      <c r="O3344" s="85">
        <v>45498</v>
      </c>
      <c r="P3344" s="91" t="s">
        <v>4998</v>
      </c>
      <c r="Q3344" s="84">
        <v>3</v>
      </c>
      <c r="R3344" s="91">
        <v>1</v>
      </c>
      <c r="S3344" s="9" t="s">
        <v>4983</v>
      </c>
      <c r="T3344" s="9" t="s">
        <v>32</v>
      </c>
      <c r="U3344" s="9">
        <v>11002</v>
      </c>
      <c r="V3344" s="9">
        <v>11002</v>
      </c>
      <c r="W3344" s="9"/>
      <c r="X3344" s="10" t="s">
        <v>5016</v>
      </c>
      <c r="Y3344" s="10" t="s">
        <v>4980</v>
      </c>
      <c r="Z3344" s="9" t="s">
        <v>4994</v>
      </c>
      <c r="AA3344" s="9" t="s">
        <v>5732</v>
      </c>
      <c r="AB3344" s="9" t="s">
        <v>5005</v>
      </c>
      <c r="AC3344" s="9" t="s">
        <v>4999</v>
      </c>
      <c r="AD3344" s="29"/>
      <c r="AE3344" s="20" t="str">
        <f>VLOOKUP(E3344,'FILIAIS PETZ'!A:Q,17,0)</f>
        <v>SP7</v>
      </c>
      <c r="AF3344" s="20" t="str">
        <f>VLOOKUP(E3344,'FILIAIS PETZ'!A:Q,3,0)</f>
        <v>FELICIO</v>
      </c>
      <c r="AG3344" s="20" t="str">
        <f>VLOOKUP(E3344,'FILIAIS PETZ'!A:Q,2,0)</f>
        <v>R3</v>
      </c>
      <c r="AH3344" s="75">
        <v>2330</v>
      </c>
      <c r="AI3344" s="16" t="s">
        <v>7903</v>
      </c>
      <c r="AJ3344" s="43">
        <f>VLOOKUP(E3344,'FILIAIS PETZ'!$A$2:$K$2000,11,0)</f>
        <v>18328118008517</v>
      </c>
      <c r="AK3344" s="44">
        <f t="shared" si="227"/>
        <v>18328118008517</v>
      </c>
    </row>
    <row r="3345" spans="1:37" s="14" customFormat="1" ht="15" customHeight="1" thickBot="1" x14ac:dyDescent="0.25">
      <c r="A3345" s="9" t="str">
        <f t="shared" si="226"/>
        <v>PREVENTIVA</v>
      </c>
      <c r="B3345" s="18">
        <f>VLOOKUP(C3345,FORNECEDORES!D:E,2,0)</f>
        <v>108353</v>
      </c>
      <c r="C3345" s="19" t="str">
        <f>VLOOKUP(D3345,FORNECEDORES!A:D,4,0)</f>
        <v>27.093.558/0052-65</v>
      </c>
      <c r="D3345" s="13" t="s">
        <v>7154</v>
      </c>
      <c r="E3345" s="20" t="str">
        <f t="shared" si="228"/>
        <v>04 0122</v>
      </c>
      <c r="F3345" s="28" t="s">
        <v>6386</v>
      </c>
      <c r="G3345" s="21" t="str">
        <f>VLOOKUP(E3345,'FILIAIS PETZ'!A:E,5,0)</f>
        <v>PETZ JUIZ DE FORA</v>
      </c>
      <c r="H3345" s="20" t="str">
        <f>VLOOKUP(E3345,'FILIAIS PETZ'!A:D,4,0)</f>
        <v>JUZF-MG</v>
      </c>
      <c r="I3345" s="46">
        <v>45444</v>
      </c>
      <c r="J3345" s="9" t="s">
        <v>4980</v>
      </c>
      <c r="K3345" s="9" t="s">
        <v>5858</v>
      </c>
      <c r="L3345" s="83" t="s">
        <v>8914</v>
      </c>
      <c r="M3345" s="85">
        <v>45481</v>
      </c>
      <c r="N3345" s="85">
        <v>45518</v>
      </c>
      <c r="O3345" s="85">
        <v>45498</v>
      </c>
      <c r="P3345" s="91" t="s">
        <v>4998</v>
      </c>
      <c r="Q3345" s="84">
        <v>3</v>
      </c>
      <c r="R3345" s="91">
        <v>1</v>
      </c>
      <c r="S3345" s="9" t="s">
        <v>4983</v>
      </c>
      <c r="T3345" s="9" t="s">
        <v>32</v>
      </c>
      <c r="U3345" s="9">
        <v>11002</v>
      </c>
      <c r="V3345" s="9">
        <v>11002</v>
      </c>
      <c r="W3345" s="9"/>
      <c r="X3345" s="10" t="s">
        <v>5016</v>
      </c>
      <c r="Y3345" s="10" t="s">
        <v>4980</v>
      </c>
      <c r="Z3345" s="9" t="s">
        <v>4994</v>
      </c>
      <c r="AA3345" s="9" t="s">
        <v>5732</v>
      </c>
      <c r="AB3345" s="9" t="s">
        <v>5005</v>
      </c>
      <c r="AC3345" s="9" t="s">
        <v>4999</v>
      </c>
      <c r="AD3345" s="29"/>
      <c r="AE3345" s="20" t="str">
        <f>VLOOKUP(E3345,'FILIAIS PETZ'!A:Q,17,0)</f>
        <v>MG-1</v>
      </c>
      <c r="AF3345" s="20" t="str">
        <f>VLOOKUP(E3345,'FILIAIS PETZ'!A:Q,3,0)</f>
        <v>FELICIO</v>
      </c>
      <c r="AG3345" s="20" t="str">
        <f>VLOOKUP(E3345,'FILIAIS PETZ'!A:Q,2,0)</f>
        <v>R3</v>
      </c>
      <c r="AH3345" s="75">
        <v>2330</v>
      </c>
      <c r="AI3345" s="16" t="s">
        <v>7903</v>
      </c>
      <c r="AJ3345" s="43">
        <f>VLOOKUP(E3345,'FILIAIS PETZ'!$A$2:$K$2000,11,0)</f>
        <v>18328118011810</v>
      </c>
      <c r="AK3345" s="44">
        <f t="shared" si="227"/>
        <v>18328118011810</v>
      </c>
    </row>
    <row r="3346" spans="1:37" s="14" customFormat="1" ht="15" customHeight="1" thickBot="1" x14ac:dyDescent="0.25">
      <c r="A3346" s="9" t="str">
        <f t="shared" si="226"/>
        <v>PREVENTIVA</v>
      </c>
      <c r="B3346" s="18">
        <f>VLOOKUP(C3346,FORNECEDORES!D:E,2,0)</f>
        <v>4722</v>
      </c>
      <c r="C3346" s="19" t="str">
        <f>VLOOKUP(D3346,FORNECEDORES!A:D,4,0)</f>
        <v>08.100.057/0001-74</v>
      </c>
      <c r="D3346" s="13" t="s">
        <v>6219</v>
      </c>
      <c r="E3346" s="20" t="str">
        <f t="shared" si="228"/>
        <v>04 0232</v>
      </c>
      <c r="F3346" s="28" t="s">
        <v>4956</v>
      </c>
      <c r="G3346" s="21" t="str">
        <f>VLOOKUP(E3346,'FILIAIS PETZ'!A:E,5,0)</f>
        <v>PETZ VARZEA GRANDE</v>
      </c>
      <c r="H3346" s="20" t="str">
        <f>VLOOKUP(E3346,'FILIAIS PETZ'!A:D,4,0)</f>
        <v>VGDE-MT</v>
      </c>
      <c r="I3346" s="46">
        <v>45444</v>
      </c>
      <c r="J3346" s="9" t="s">
        <v>4980</v>
      </c>
      <c r="K3346" s="9" t="s">
        <v>5858</v>
      </c>
      <c r="L3346" s="83" t="s">
        <v>6008</v>
      </c>
      <c r="M3346" s="85">
        <v>45453</v>
      </c>
      <c r="N3346" s="85">
        <v>45560</v>
      </c>
      <c r="O3346" s="85">
        <v>45544</v>
      </c>
      <c r="P3346" s="91" t="s">
        <v>4998</v>
      </c>
      <c r="Q3346" s="84">
        <v>3</v>
      </c>
      <c r="R3346" s="91">
        <v>1</v>
      </c>
      <c r="S3346" s="9" t="s">
        <v>4983</v>
      </c>
      <c r="T3346" s="9" t="s">
        <v>32</v>
      </c>
      <c r="U3346" s="9">
        <v>11002</v>
      </c>
      <c r="V3346" s="9">
        <v>11002</v>
      </c>
      <c r="W3346" s="9"/>
      <c r="X3346" s="10" t="s">
        <v>5016</v>
      </c>
      <c r="Y3346" s="9" t="s">
        <v>4994</v>
      </c>
      <c r="Z3346" s="9" t="s">
        <v>4994</v>
      </c>
      <c r="AA3346" s="9" t="s">
        <v>5732</v>
      </c>
      <c r="AB3346" s="10" t="s">
        <v>5040</v>
      </c>
      <c r="AC3346" s="9" t="s">
        <v>4999</v>
      </c>
      <c r="AD3346" s="29"/>
      <c r="AE3346" s="20" t="str">
        <f>VLOOKUP(E3346,'FILIAIS PETZ'!A:Q,17,0)</f>
        <v>CO-3</v>
      </c>
      <c r="AF3346" s="20" t="str">
        <f>VLOOKUP(E3346,'FILIAIS PETZ'!A:Q,3,0)</f>
        <v>FELICIO</v>
      </c>
      <c r="AG3346" s="20" t="str">
        <f>VLOOKUP(E3346,'FILIAIS PETZ'!A:Q,2,0)</f>
        <v>R3</v>
      </c>
      <c r="AH3346" s="75">
        <v>2330</v>
      </c>
      <c r="AI3346" s="16" t="s">
        <v>7903</v>
      </c>
      <c r="AJ3346" s="43">
        <f>VLOOKUP(E3346,'FILIAIS PETZ'!$A$2:$K$2000,11,0)</f>
        <v>18328118021963</v>
      </c>
      <c r="AK3346" s="44">
        <f t="shared" si="227"/>
        <v>18328118021963</v>
      </c>
    </row>
    <row r="3347" spans="1:37" s="14" customFormat="1" ht="15" customHeight="1" thickBot="1" x14ac:dyDescent="0.25">
      <c r="A3347" s="9" t="str">
        <f t="shared" si="226"/>
        <v>PREVENTIVA</v>
      </c>
      <c r="B3347" s="18">
        <f>VLOOKUP(C3347,FORNECEDORES!D:E,2,0)</f>
        <v>741390</v>
      </c>
      <c r="C3347" s="19" t="str">
        <f>VLOOKUP(D3347,FORNECEDORES!A:D,4,0)</f>
        <v>53.327.206/0001-97</v>
      </c>
      <c r="D3347" s="13" t="s">
        <v>1785</v>
      </c>
      <c r="E3347" s="20" t="str">
        <f t="shared" si="228"/>
        <v>04 0122</v>
      </c>
      <c r="F3347" s="28" t="s">
        <v>6386</v>
      </c>
      <c r="G3347" s="21" t="str">
        <f>VLOOKUP(E3347,'FILIAIS PETZ'!A:E,5,0)</f>
        <v>PETZ JUIZ DE FORA</v>
      </c>
      <c r="H3347" s="20" t="str">
        <f>VLOOKUP(E3347,'FILIAIS PETZ'!A:D,4,0)</f>
        <v>JUZF-MG</v>
      </c>
      <c r="I3347" s="46">
        <v>45444</v>
      </c>
      <c r="J3347" s="9" t="s">
        <v>4980</v>
      </c>
      <c r="K3347" s="9"/>
      <c r="L3347" s="83"/>
      <c r="M3347" s="85"/>
      <c r="N3347" s="85"/>
      <c r="O3347" s="85"/>
      <c r="P3347" s="91" t="s">
        <v>4998</v>
      </c>
      <c r="Q3347" s="84">
        <v>3</v>
      </c>
      <c r="R3347" s="91">
        <v>1</v>
      </c>
      <c r="S3347" s="9">
        <v>8</v>
      </c>
      <c r="T3347" s="9" t="s">
        <v>32</v>
      </c>
      <c r="U3347" s="9">
        <v>11002</v>
      </c>
      <c r="V3347" s="9">
        <v>11002</v>
      </c>
      <c r="W3347" s="9" t="s">
        <v>5019</v>
      </c>
      <c r="X3347" s="10" t="s">
        <v>4992</v>
      </c>
      <c r="Y3347" s="10" t="s">
        <v>4980</v>
      </c>
      <c r="Z3347" s="10" t="s">
        <v>4980</v>
      </c>
      <c r="AA3347" s="10" t="s">
        <v>4992</v>
      </c>
      <c r="AB3347" s="10" t="s">
        <v>5066</v>
      </c>
      <c r="AC3347" s="9" t="s">
        <v>4999</v>
      </c>
      <c r="AD3347" s="29"/>
      <c r="AE3347" s="20" t="str">
        <f>VLOOKUP(E3347,'FILIAIS PETZ'!A:Q,17,0)</f>
        <v>MG-1</v>
      </c>
      <c r="AF3347" s="20" t="str">
        <f>VLOOKUP(E3347,'FILIAIS PETZ'!A:Q,3,0)</f>
        <v>FELICIO</v>
      </c>
      <c r="AG3347" s="20" t="str">
        <f>VLOOKUP(E3347,'FILIAIS PETZ'!A:Q,2,0)</f>
        <v>R3</v>
      </c>
      <c r="AH3347" s="75">
        <v>1120</v>
      </c>
      <c r="AI3347" s="16" t="s">
        <v>7897</v>
      </c>
      <c r="AJ3347" s="43">
        <f>VLOOKUP(E3347,'FILIAIS PETZ'!$A$2:$K$2000,11,0)</f>
        <v>18328118011810</v>
      </c>
      <c r="AK3347" s="44">
        <f t="shared" si="227"/>
        <v>18328118011810</v>
      </c>
    </row>
    <row r="3348" spans="1:37" s="14" customFormat="1" ht="15" customHeight="1" thickBot="1" x14ac:dyDescent="0.25">
      <c r="A3348" s="9" t="str">
        <f t="shared" si="226"/>
        <v>PREVENTIVA</v>
      </c>
      <c r="B3348" s="18">
        <f>VLOOKUP(C3348,FORNECEDORES!D:E,2,0)</f>
        <v>9057</v>
      </c>
      <c r="C3348" s="19" t="str">
        <f>VLOOKUP(D3348,FORNECEDORES!A:D,4,0)</f>
        <v>19.357.006/0001-49</v>
      </c>
      <c r="D3348" s="13" t="s">
        <v>2290</v>
      </c>
      <c r="E3348" s="20" t="str">
        <f t="shared" si="228"/>
        <v>04 0122</v>
      </c>
      <c r="F3348" s="28" t="s">
        <v>6386</v>
      </c>
      <c r="G3348" s="21" t="str">
        <f>VLOOKUP(E3348,'FILIAIS PETZ'!A:E,5,0)</f>
        <v>PETZ JUIZ DE FORA</v>
      </c>
      <c r="H3348" s="20" t="str">
        <f>VLOOKUP(E3348,'FILIAIS PETZ'!A:D,4,0)</f>
        <v>JUZF-MG</v>
      </c>
      <c r="I3348" s="46">
        <v>45444</v>
      </c>
      <c r="J3348" s="9" t="s">
        <v>4980</v>
      </c>
      <c r="K3348" s="9" t="s">
        <v>5858</v>
      </c>
      <c r="L3348" s="83" t="s">
        <v>7964</v>
      </c>
      <c r="M3348" s="85">
        <v>45447</v>
      </c>
      <c r="N3348" s="85">
        <v>45469</v>
      </c>
      <c r="O3348" s="85">
        <v>45448</v>
      </c>
      <c r="P3348" s="91" t="s">
        <v>4998</v>
      </c>
      <c r="Q3348" s="84">
        <v>3</v>
      </c>
      <c r="R3348" s="91">
        <v>1</v>
      </c>
      <c r="S3348" s="9">
        <v>8</v>
      </c>
      <c r="T3348" s="9" t="s">
        <v>32</v>
      </c>
      <c r="U3348" s="9">
        <v>11002</v>
      </c>
      <c r="V3348" s="9">
        <v>11002</v>
      </c>
      <c r="W3348" s="9" t="s">
        <v>5019</v>
      </c>
      <c r="X3348" s="10" t="s">
        <v>4985</v>
      </c>
      <c r="Y3348" s="10" t="s">
        <v>4980</v>
      </c>
      <c r="Z3348" s="10" t="s">
        <v>4980</v>
      </c>
      <c r="AA3348" s="10" t="s">
        <v>4989</v>
      </c>
      <c r="AB3348" s="10" t="s">
        <v>5066</v>
      </c>
      <c r="AC3348" s="9" t="s">
        <v>4999</v>
      </c>
      <c r="AD3348" s="29"/>
      <c r="AE3348" s="20" t="str">
        <f>VLOOKUP(E3348,'FILIAIS PETZ'!A:Q,17,0)</f>
        <v>MG-1</v>
      </c>
      <c r="AF3348" s="20" t="str">
        <f>VLOOKUP(E3348,'FILIAIS PETZ'!A:Q,3,0)</f>
        <v>FELICIO</v>
      </c>
      <c r="AG3348" s="20" t="str">
        <f>VLOOKUP(E3348,'FILIAIS PETZ'!A:Q,2,0)</f>
        <v>R3</v>
      </c>
      <c r="AH3348" s="75">
        <v>1200</v>
      </c>
      <c r="AI3348" s="16" t="s">
        <v>7896</v>
      </c>
      <c r="AJ3348" s="43">
        <f>VLOOKUP(E3348,'FILIAIS PETZ'!$A$2:$K$2000,11,0)</f>
        <v>18328118011810</v>
      </c>
      <c r="AK3348" s="44">
        <f t="shared" si="227"/>
        <v>18328118011810</v>
      </c>
    </row>
    <row r="3349" spans="1:37" s="14" customFormat="1" ht="15" customHeight="1" thickBot="1" x14ac:dyDescent="0.25">
      <c r="A3349" s="9" t="str">
        <f t="shared" si="226"/>
        <v>PREVENTIVA</v>
      </c>
      <c r="B3349" s="18">
        <f>VLOOKUP(C3349,FORNECEDORES!D:E,2,0)</f>
        <v>7736</v>
      </c>
      <c r="C3349" s="19" t="str">
        <f>VLOOKUP(D3349,FORNECEDORES!A:D,4,0)</f>
        <v>27.385.816/0001-37</v>
      </c>
      <c r="D3349" s="13" t="s">
        <v>2591</v>
      </c>
      <c r="E3349" s="20" t="str">
        <f t="shared" si="228"/>
        <v>04 0257</v>
      </c>
      <c r="F3349" s="28" t="s">
        <v>5998</v>
      </c>
      <c r="G3349" s="21" t="str">
        <f>VLOOKUP(E3349,'FILIAIS PETZ'!A:E,5,0)</f>
        <v>PETZ AGUAS CLARAS</v>
      </c>
      <c r="H3349" s="20" t="str">
        <f>VLOOKUP(E3349,'FILIAIS PETZ'!A:D,4,0)</f>
        <v>ACLR-DF</v>
      </c>
      <c r="I3349" s="46">
        <v>45444</v>
      </c>
      <c r="J3349" s="9" t="s">
        <v>4980</v>
      </c>
      <c r="K3349" s="9" t="s">
        <v>5858</v>
      </c>
      <c r="L3349" s="83" t="s">
        <v>8555</v>
      </c>
      <c r="M3349" s="85">
        <v>45474</v>
      </c>
      <c r="N3349" s="85">
        <v>45504</v>
      </c>
      <c r="O3349" s="85">
        <v>45481</v>
      </c>
      <c r="P3349" s="91" t="s">
        <v>4998</v>
      </c>
      <c r="Q3349" s="84">
        <v>3</v>
      </c>
      <c r="R3349" s="91">
        <v>1</v>
      </c>
      <c r="S3349" s="9">
        <v>8</v>
      </c>
      <c r="T3349" s="9" t="s">
        <v>32</v>
      </c>
      <c r="U3349" s="9">
        <v>11002</v>
      </c>
      <c r="V3349" s="9">
        <v>11002</v>
      </c>
      <c r="W3349" s="9" t="s">
        <v>5019</v>
      </c>
      <c r="X3349" s="10" t="s">
        <v>4985</v>
      </c>
      <c r="Y3349" s="10" t="s">
        <v>4980</v>
      </c>
      <c r="Z3349" s="10" t="s">
        <v>4980</v>
      </c>
      <c r="AA3349" s="10" t="s">
        <v>4989</v>
      </c>
      <c r="AB3349" s="10" t="s">
        <v>5066</v>
      </c>
      <c r="AC3349" s="9" t="s">
        <v>4999</v>
      </c>
      <c r="AD3349" s="29"/>
      <c r="AE3349" s="20" t="str">
        <f>VLOOKUP(E3349,'FILIAIS PETZ'!A:Q,17,0)</f>
        <v>CO-1</v>
      </c>
      <c r="AF3349" s="20" t="str">
        <f>VLOOKUP(E3349,'FILIAIS PETZ'!A:Q,3,0)</f>
        <v>FELICIO</v>
      </c>
      <c r="AG3349" s="20" t="str">
        <f>VLOOKUP(E3349,'FILIAIS PETZ'!A:Q,2,0)</f>
        <v>R3</v>
      </c>
      <c r="AH3349" s="75">
        <v>1400</v>
      </c>
      <c r="AI3349" s="16" t="s">
        <v>7896</v>
      </c>
      <c r="AJ3349" s="43" t="str">
        <f>VLOOKUP(E3349,'FILIAIS PETZ'!$A$2:$K$2000,11,0)</f>
        <v>18.328.118/0281-19</v>
      </c>
      <c r="AK3349" s="44" t="str">
        <f t="shared" si="227"/>
        <v>18.328.118/0281-19</v>
      </c>
    </row>
    <row r="3350" spans="1:37" s="14" customFormat="1" ht="15" customHeight="1" thickBot="1" x14ac:dyDescent="0.25">
      <c r="A3350" s="9" t="str">
        <f t="shared" si="226"/>
        <v>PREVENTIVA</v>
      </c>
      <c r="B3350" s="18">
        <f>VLOOKUP(C3350,FORNECEDORES!D:E,2,0)</f>
        <v>4990</v>
      </c>
      <c r="C3350" s="19" t="str">
        <f>VLOOKUP(D3350,FORNECEDORES!A:D,4,0)</f>
        <v>27.093.558/0012-78</v>
      </c>
      <c r="D3350" s="13" t="s">
        <v>7133</v>
      </c>
      <c r="E3350" s="20" t="str">
        <f t="shared" si="228"/>
        <v>04 0155</v>
      </c>
      <c r="F3350" s="28" t="s">
        <v>4929</v>
      </c>
      <c r="G3350" s="21" t="str">
        <f>VLOOKUP(E3350,'FILIAIS PETZ'!A:E,5,0)</f>
        <v>PETZ SETE LAGOAS</v>
      </c>
      <c r="H3350" s="20" t="str">
        <f>VLOOKUP(E3350,'FILIAIS PETZ'!A:D,4,0)</f>
        <v>STLG-MG</v>
      </c>
      <c r="I3350" s="46">
        <v>45444</v>
      </c>
      <c r="J3350" s="9" t="s">
        <v>4980</v>
      </c>
      <c r="K3350" s="9" t="s">
        <v>5858</v>
      </c>
      <c r="L3350" s="83" t="s">
        <v>8917</v>
      </c>
      <c r="M3350" s="85">
        <v>45481</v>
      </c>
      <c r="N3350" s="85">
        <v>45518</v>
      </c>
      <c r="O3350" s="85">
        <v>45498</v>
      </c>
      <c r="P3350" s="91" t="s">
        <v>4998</v>
      </c>
      <c r="Q3350" s="84">
        <v>3</v>
      </c>
      <c r="R3350" s="91">
        <v>1</v>
      </c>
      <c r="S3350" s="9" t="s">
        <v>4983</v>
      </c>
      <c r="T3350" s="9" t="s">
        <v>32</v>
      </c>
      <c r="U3350" s="9">
        <v>11002</v>
      </c>
      <c r="V3350" s="9">
        <v>11002</v>
      </c>
      <c r="W3350" s="9"/>
      <c r="X3350" s="10" t="s">
        <v>5016</v>
      </c>
      <c r="Y3350" s="10" t="s">
        <v>4980</v>
      </c>
      <c r="Z3350" s="9" t="s">
        <v>4994</v>
      </c>
      <c r="AA3350" s="9" t="s">
        <v>5732</v>
      </c>
      <c r="AB3350" s="9" t="s">
        <v>5005</v>
      </c>
      <c r="AC3350" s="9" t="s">
        <v>4999</v>
      </c>
      <c r="AD3350" s="29"/>
      <c r="AE3350" s="20" t="str">
        <f>VLOOKUP(E3350,'FILIAIS PETZ'!A:Q,17,0)</f>
        <v>MG-1</v>
      </c>
      <c r="AF3350" s="20" t="str">
        <f>VLOOKUP(E3350,'FILIAIS PETZ'!A:Q,3,0)</f>
        <v>FELICIO</v>
      </c>
      <c r="AG3350" s="20" t="str">
        <f>VLOOKUP(E3350,'FILIAIS PETZ'!A:Q,2,0)</f>
        <v>R3</v>
      </c>
      <c r="AH3350" s="75">
        <v>2330</v>
      </c>
      <c r="AI3350" s="16" t="s">
        <v>7903</v>
      </c>
      <c r="AJ3350" s="43">
        <f>VLOOKUP(E3350,'FILIAIS PETZ'!$A$2:$K$2000,11,0)</f>
        <v>18328118015645</v>
      </c>
      <c r="AK3350" s="44">
        <f t="shared" si="227"/>
        <v>18328118015645</v>
      </c>
    </row>
    <row r="3351" spans="1:37" s="14" customFormat="1" ht="15" customHeight="1" thickBot="1" x14ac:dyDescent="0.25">
      <c r="A3351" s="9" t="str">
        <f t="shared" si="226"/>
        <v>PREVENTIVA</v>
      </c>
      <c r="B3351" s="18">
        <f>VLOOKUP(C3351,FORNECEDORES!D:E,2,0)</f>
        <v>398395</v>
      </c>
      <c r="C3351" s="19" t="str">
        <f>VLOOKUP(D3351,FORNECEDORES!A:D,4,0)</f>
        <v>27.093.558/0087-95</v>
      </c>
      <c r="D3351" s="13" t="s">
        <v>7171</v>
      </c>
      <c r="E3351" s="20" t="str">
        <f t="shared" si="228"/>
        <v>04 0223</v>
      </c>
      <c r="F3351" s="28" t="s">
        <v>4977</v>
      </c>
      <c r="G3351" s="21" t="str">
        <f>VLOOKUP(E3351,'FILIAIS PETZ'!A:E,5,0)</f>
        <v>PETZ IPATINGA (ANTIGA BETIM AMERICAS/MG)</v>
      </c>
      <c r="H3351" s="20" t="str">
        <f>VLOOKUP(E3351,'FILIAIS PETZ'!A:D,4,0)</f>
        <v>IPTG-MG</v>
      </c>
      <c r="I3351" s="46">
        <v>45444</v>
      </c>
      <c r="J3351" s="9" t="s">
        <v>4980</v>
      </c>
      <c r="K3351" s="9" t="s">
        <v>5858</v>
      </c>
      <c r="L3351" s="83" t="s">
        <v>8940</v>
      </c>
      <c r="M3351" s="85">
        <v>45481</v>
      </c>
      <c r="N3351" s="85">
        <v>45518</v>
      </c>
      <c r="O3351" s="85">
        <v>45498</v>
      </c>
      <c r="P3351" s="91" t="s">
        <v>4998</v>
      </c>
      <c r="Q3351" s="84">
        <v>3</v>
      </c>
      <c r="R3351" s="91">
        <v>1</v>
      </c>
      <c r="S3351" s="9" t="s">
        <v>4983</v>
      </c>
      <c r="T3351" s="9" t="s">
        <v>32</v>
      </c>
      <c r="U3351" s="9">
        <v>11002</v>
      </c>
      <c r="V3351" s="9">
        <v>11002</v>
      </c>
      <c r="W3351" s="9"/>
      <c r="X3351" s="10" t="s">
        <v>5016</v>
      </c>
      <c r="Y3351" s="10" t="s">
        <v>4980</v>
      </c>
      <c r="Z3351" s="9" t="s">
        <v>4994</v>
      </c>
      <c r="AA3351" s="9" t="s">
        <v>5732</v>
      </c>
      <c r="AB3351" s="9" t="s">
        <v>5005</v>
      </c>
      <c r="AC3351" s="9" t="s">
        <v>4999</v>
      </c>
      <c r="AD3351" s="29"/>
      <c r="AE3351" s="20" t="str">
        <f>VLOOKUP(E3351,'FILIAIS PETZ'!A:Q,17,0)</f>
        <v>MG-2</v>
      </c>
      <c r="AF3351" s="20" t="str">
        <f>VLOOKUP(E3351,'FILIAIS PETZ'!A:Q,3,0)</f>
        <v>FELICIO</v>
      </c>
      <c r="AG3351" s="20" t="str">
        <f>VLOOKUP(E3351,'FILIAIS PETZ'!A:Q,2,0)</f>
        <v>R3</v>
      </c>
      <c r="AH3351" s="75">
        <v>2330</v>
      </c>
      <c r="AI3351" s="16" t="s">
        <v>7903</v>
      </c>
      <c r="AJ3351" s="43" t="str">
        <f>VLOOKUP(E3351,'FILIAIS PETZ'!$A$2:$K$2000,11,0)</f>
        <v>18.328.118/0213-78</v>
      </c>
      <c r="AK3351" s="44" t="str">
        <f t="shared" si="227"/>
        <v>18.328.118/0213-78</v>
      </c>
    </row>
    <row r="3352" spans="1:37" s="14" customFormat="1" ht="15" customHeight="1" thickBot="1" x14ac:dyDescent="0.25">
      <c r="A3352" s="9" t="str">
        <f t="shared" si="226"/>
        <v>PREVENTIVA</v>
      </c>
      <c r="B3352" s="18">
        <f>VLOOKUP(C3352,FORNECEDORES!D:E,2,0)</f>
        <v>396684</v>
      </c>
      <c r="C3352" s="19" t="str">
        <f>VLOOKUP(D3352,FORNECEDORES!A:D,4,0)</f>
        <v>27.093.558/0066-60</v>
      </c>
      <c r="D3352" s="13" t="s">
        <v>7164</v>
      </c>
      <c r="E3352" s="20" t="str">
        <f t="shared" si="228"/>
        <v>04 0007</v>
      </c>
      <c r="F3352" s="28" t="s">
        <v>4950</v>
      </c>
      <c r="G3352" s="21" t="str">
        <f>VLOOKUP(E3352,'FILIAIS PETZ'!A:E,5,0)</f>
        <v>PETZ SOROCABA</v>
      </c>
      <c r="H3352" s="20" t="str">
        <f>VLOOKUP(E3352,'FILIAIS PETZ'!A:D,4,0)</f>
        <v>SCBA-SP</v>
      </c>
      <c r="I3352" s="46">
        <v>45444</v>
      </c>
      <c r="J3352" s="9" t="s">
        <v>4980</v>
      </c>
      <c r="K3352" s="9" t="s">
        <v>5858</v>
      </c>
      <c r="L3352" s="83" t="s">
        <v>8935</v>
      </c>
      <c r="M3352" s="85">
        <v>45481</v>
      </c>
      <c r="N3352" s="85">
        <v>45518</v>
      </c>
      <c r="O3352" s="85">
        <v>45498</v>
      </c>
      <c r="P3352" s="91" t="s">
        <v>4998</v>
      </c>
      <c r="Q3352" s="84">
        <v>3</v>
      </c>
      <c r="R3352" s="91">
        <v>1</v>
      </c>
      <c r="S3352" s="9" t="s">
        <v>4983</v>
      </c>
      <c r="T3352" s="9" t="s">
        <v>32</v>
      </c>
      <c r="U3352" s="9">
        <v>11002</v>
      </c>
      <c r="V3352" s="9">
        <v>11002</v>
      </c>
      <c r="W3352" s="9"/>
      <c r="X3352" s="10" t="s">
        <v>5016</v>
      </c>
      <c r="Y3352" s="10" t="s">
        <v>4980</v>
      </c>
      <c r="Z3352" s="9" t="s">
        <v>4994</v>
      </c>
      <c r="AA3352" s="9" t="s">
        <v>5732</v>
      </c>
      <c r="AB3352" s="9" t="s">
        <v>5005</v>
      </c>
      <c r="AC3352" s="9" t="s">
        <v>4999</v>
      </c>
      <c r="AD3352" s="29"/>
      <c r="AE3352" s="20" t="str">
        <f>VLOOKUP(E3352,'FILIAIS PETZ'!A:Q,17,0)</f>
        <v>SP7</v>
      </c>
      <c r="AF3352" s="20" t="str">
        <f>VLOOKUP(E3352,'FILIAIS PETZ'!A:Q,3,0)</f>
        <v>FELICIO</v>
      </c>
      <c r="AG3352" s="20" t="str">
        <f>VLOOKUP(E3352,'FILIAIS PETZ'!A:Q,2,0)</f>
        <v>R3</v>
      </c>
      <c r="AH3352" s="75">
        <v>2330</v>
      </c>
      <c r="AI3352" s="16" t="s">
        <v>7903</v>
      </c>
      <c r="AJ3352" s="43">
        <f>VLOOKUP(E3352,'FILIAIS PETZ'!$A$2:$K$2000,11,0)</f>
        <v>18328118001695</v>
      </c>
      <c r="AK3352" s="44">
        <f t="shared" si="227"/>
        <v>18328118001695</v>
      </c>
    </row>
    <row r="3353" spans="1:37" s="14" customFormat="1" ht="15" customHeight="1" thickBot="1" x14ac:dyDescent="0.25">
      <c r="A3353" s="9" t="e">
        <v>#REF!</v>
      </c>
      <c r="B3353" s="18">
        <f>VLOOKUP(C3353,FORNECEDORES!D:E,2,0)</f>
        <v>55666</v>
      </c>
      <c r="C3353" s="19" t="str">
        <f>VLOOKUP(D3353,FORNECEDORES!A:D,4,0)</f>
        <v>33.045.885/0001-02</v>
      </c>
      <c r="D3353" s="13" t="s">
        <v>2848</v>
      </c>
      <c r="E3353" s="20" t="str">
        <f t="shared" si="228"/>
        <v>04 0010</v>
      </c>
      <c r="F3353" s="28" t="s">
        <v>8983</v>
      </c>
      <c r="G3353" s="21" t="str">
        <f>VLOOKUP(E3353,'FILIAIS PETZ'!A:E,5,0)</f>
        <v>PETZ SANTA CECILIA</v>
      </c>
      <c r="H3353" s="20" t="str">
        <f>VLOOKUP(E3353,'FILIAIS PETZ'!A:D,4,0)</f>
        <v>STCE-SP</v>
      </c>
      <c r="I3353" s="46">
        <v>45444</v>
      </c>
      <c r="J3353" s="9" t="s">
        <v>4980</v>
      </c>
      <c r="K3353" s="9" t="s">
        <v>9035</v>
      </c>
      <c r="L3353" s="83" t="s">
        <v>10788</v>
      </c>
      <c r="M3353" s="85">
        <v>45462</v>
      </c>
      <c r="N3353" s="85">
        <v>45490</v>
      </c>
      <c r="O3353" s="85">
        <v>45470</v>
      </c>
      <c r="P3353" s="91" t="s">
        <v>4998</v>
      </c>
      <c r="Q3353" s="84">
        <v>3</v>
      </c>
      <c r="R3353" s="91" t="s">
        <v>4991</v>
      </c>
      <c r="S3353" s="9" t="s">
        <v>4983</v>
      </c>
      <c r="T3353" s="9" t="s">
        <v>32</v>
      </c>
      <c r="U3353" s="9">
        <v>11002</v>
      </c>
      <c r="V3353" s="9">
        <v>11002</v>
      </c>
      <c r="W3353" s="9"/>
      <c r="X3353" s="10" t="s">
        <v>4992</v>
      </c>
      <c r="Y3353" s="9" t="s">
        <v>4980</v>
      </c>
      <c r="Z3353" s="9" t="s">
        <v>4980</v>
      </c>
      <c r="AA3353" s="9" t="s">
        <v>4992</v>
      </c>
      <c r="AB3353" s="9" t="s">
        <v>5066</v>
      </c>
      <c r="AC3353" s="9" t="s">
        <v>4999</v>
      </c>
      <c r="AD3353" s="29"/>
      <c r="AE3353" s="20" t="str">
        <f>VLOOKUP(E3353,'FILIAIS PETZ'!A:Q,17,0)</f>
        <v>SP2</v>
      </c>
      <c r="AF3353" s="20" t="str">
        <f>VLOOKUP(E3353,'FILIAIS PETZ'!A:Q,3,0)</f>
        <v>FELICIO</v>
      </c>
      <c r="AG3353" s="20" t="str">
        <f>VLOOKUP(E3353,'FILIAIS PETZ'!A:Q,2,0)</f>
        <v>R3</v>
      </c>
      <c r="AH3353" s="75">
        <v>1250</v>
      </c>
      <c r="AI3353" s="16" t="s">
        <v>7897</v>
      </c>
      <c r="AJ3353" s="43">
        <f>VLOOKUP(E3353,'FILIAIS PETZ'!$A$2:$K$2000,11,0)</f>
        <v>18328118001938</v>
      </c>
      <c r="AK3353" s="44">
        <v>18328118001938</v>
      </c>
    </row>
    <row r="3354" spans="1:37" s="14" customFormat="1" ht="15" customHeight="1" thickBot="1" x14ac:dyDescent="0.25">
      <c r="A3354" s="9" t="e">
        <v>#REF!</v>
      </c>
      <c r="B3354" s="18">
        <f>VLOOKUP(C3354,FORNECEDORES!D:E,2,0)</f>
        <v>93074</v>
      </c>
      <c r="C3354" s="19" t="str">
        <f>VLOOKUP(D3354,FORNECEDORES!A:D,4,0)</f>
        <v>29.739.737/0053-33</v>
      </c>
      <c r="D3354" s="13" t="s">
        <v>7598</v>
      </c>
      <c r="E3354" s="20" t="str">
        <f t="shared" si="228"/>
        <v>04 0011</v>
      </c>
      <c r="F3354" s="28" t="s">
        <v>8976</v>
      </c>
      <c r="G3354" s="21" t="str">
        <f>VLOOKUP(E3354,'FILIAIS PETZ'!A:E,5,0)</f>
        <v>PETZ AUGUSTA</v>
      </c>
      <c r="H3354" s="20" t="str">
        <f>VLOOKUP(E3354,'FILIAIS PETZ'!A:D,4,0)</f>
        <v>AUGT-SP</v>
      </c>
      <c r="I3354" s="46">
        <v>45444</v>
      </c>
      <c r="J3354" s="9" t="s">
        <v>4980</v>
      </c>
      <c r="K3354" s="9" t="s">
        <v>9047</v>
      </c>
      <c r="L3354" s="83" t="s">
        <v>10789</v>
      </c>
      <c r="M3354" s="85">
        <v>45446</v>
      </c>
      <c r="N3354" s="85">
        <v>45490</v>
      </c>
      <c r="O3354" s="85">
        <v>45470</v>
      </c>
      <c r="P3354" s="91" t="s">
        <v>4998</v>
      </c>
      <c r="Q3354" s="84">
        <v>3</v>
      </c>
      <c r="R3354" s="91" t="s">
        <v>4991</v>
      </c>
      <c r="S3354" s="9" t="s">
        <v>4983</v>
      </c>
      <c r="T3354" s="9" t="s">
        <v>32</v>
      </c>
      <c r="U3354" s="9">
        <v>11002</v>
      </c>
      <c r="V3354" s="9">
        <v>11002</v>
      </c>
      <c r="W3354" s="9"/>
      <c r="X3354" s="10" t="s">
        <v>5033</v>
      </c>
      <c r="Y3354" s="10" t="s">
        <v>4980</v>
      </c>
      <c r="Z3354" s="10" t="s">
        <v>4980</v>
      </c>
      <c r="AA3354" s="10" t="s">
        <v>5033</v>
      </c>
      <c r="AB3354" s="10" t="s">
        <v>5066</v>
      </c>
      <c r="AC3354" s="9" t="s">
        <v>4999</v>
      </c>
      <c r="AD3354" s="29"/>
      <c r="AE3354" s="20" t="str">
        <f>VLOOKUP(E3354,'FILIAIS PETZ'!A:Q,17,0)</f>
        <v>SP2</v>
      </c>
      <c r="AF3354" s="20" t="str">
        <f>VLOOKUP(E3354,'FILIAIS PETZ'!A:Q,3,0)</f>
        <v>FELICIO</v>
      </c>
      <c r="AG3354" s="20" t="str">
        <f>VLOOKUP(E3354,'FILIAIS PETZ'!A:Q,2,0)</f>
        <v>R3</v>
      </c>
      <c r="AH3354" s="75">
        <v>370</v>
      </c>
      <c r="AI3354" s="16" t="s">
        <v>7898</v>
      </c>
      <c r="AJ3354" s="43">
        <f>VLOOKUP(E3354,'FILIAIS PETZ'!$A$2:$K$2000,11,0)</f>
        <v>18328118001776</v>
      </c>
      <c r="AK3354" s="44">
        <v>18328118001776</v>
      </c>
    </row>
    <row r="3355" spans="1:37" s="14" customFormat="1" ht="15" customHeight="1" thickBot="1" x14ac:dyDescent="0.25">
      <c r="A3355" s="9" t="e">
        <v>#REF!</v>
      </c>
      <c r="B3355" s="18">
        <f>VLOOKUP(C3355,FORNECEDORES!D:E,2,0)</f>
        <v>6740</v>
      </c>
      <c r="C3355" s="19" t="str">
        <f>VLOOKUP(D3355,FORNECEDORES!A:D,4,0)</f>
        <v>29.739.737/0052-52</v>
      </c>
      <c r="D3355" s="13" t="s">
        <v>7597</v>
      </c>
      <c r="E3355" s="20" t="str">
        <f t="shared" si="228"/>
        <v>04 0247</v>
      </c>
      <c r="F3355" s="28" t="s">
        <v>8967</v>
      </c>
      <c r="G3355" s="21" t="str">
        <f>VLOOKUP(E3355,'FILIAIS PETZ'!A:E,5,0)</f>
        <v>PETZ AV GOIÁS</v>
      </c>
      <c r="H3355" s="20" t="str">
        <f>VLOOKUP(E3355,'FILIAIS PETZ'!A:D,4,0)</f>
        <v>AVGO-SP</v>
      </c>
      <c r="I3355" s="46">
        <v>45444</v>
      </c>
      <c r="J3355" s="9" t="s">
        <v>4980</v>
      </c>
      <c r="K3355" s="9" t="s">
        <v>9047</v>
      </c>
      <c r="L3355" s="83" t="s">
        <v>10790</v>
      </c>
      <c r="M3355" s="85">
        <v>45446</v>
      </c>
      <c r="N3355" s="85">
        <v>45490</v>
      </c>
      <c r="O3355" s="85">
        <v>45470</v>
      </c>
      <c r="P3355" s="91" t="s">
        <v>4998</v>
      </c>
      <c r="Q3355" s="84">
        <v>3</v>
      </c>
      <c r="R3355" s="91" t="s">
        <v>4991</v>
      </c>
      <c r="S3355" s="9" t="s">
        <v>4983</v>
      </c>
      <c r="T3355" s="9" t="s">
        <v>32</v>
      </c>
      <c r="U3355" s="9">
        <v>11002</v>
      </c>
      <c r="V3355" s="9">
        <v>11002</v>
      </c>
      <c r="W3355" s="9"/>
      <c r="X3355" s="10" t="s">
        <v>5033</v>
      </c>
      <c r="Y3355" s="10" t="s">
        <v>4980</v>
      </c>
      <c r="Z3355" s="10" t="s">
        <v>4980</v>
      </c>
      <c r="AA3355" s="10" t="s">
        <v>5033</v>
      </c>
      <c r="AB3355" s="10" t="s">
        <v>5066</v>
      </c>
      <c r="AC3355" s="9" t="s">
        <v>4999</v>
      </c>
      <c r="AD3355" s="29"/>
      <c r="AE3355" s="20" t="str">
        <f>VLOOKUP(E3355,'FILIAIS PETZ'!A:Q,17,0)</f>
        <v>SP3</v>
      </c>
      <c r="AF3355" s="20" t="str">
        <f>VLOOKUP(E3355,'FILIAIS PETZ'!A:Q,3,0)</f>
        <v>FELICIO</v>
      </c>
      <c r="AG3355" s="20" t="str">
        <f>VLOOKUP(E3355,'FILIAIS PETZ'!A:Q,2,0)</f>
        <v>R3</v>
      </c>
      <c r="AH3355" s="75">
        <v>370</v>
      </c>
      <c r="AI3355" s="16" t="s">
        <v>7898</v>
      </c>
      <c r="AJ3355" s="43" t="str">
        <f>VLOOKUP(E3355,'FILIAIS PETZ'!$A$2:$K$2000,11,0)</f>
        <v>18.328.118/0236-64</v>
      </c>
      <c r="AK3355" s="44" t="s">
        <v>9093</v>
      </c>
    </row>
    <row r="3356" spans="1:37" s="14" customFormat="1" ht="15" customHeight="1" thickBot="1" x14ac:dyDescent="0.25">
      <c r="A3356" s="9" t="e">
        <v>#REF!</v>
      </c>
      <c r="B3356" s="18">
        <f>VLOOKUP(C3356,FORNECEDORES!D:E,2,0)</f>
        <v>179505</v>
      </c>
      <c r="C3356" s="19" t="str">
        <f>VLOOKUP(D3356,FORNECEDORES!A:D,4,0)</f>
        <v>29.739.737/0046-04</v>
      </c>
      <c r="D3356" s="13" t="s">
        <v>7599</v>
      </c>
      <c r="E3356" s="20" t="str">
        <f t="shared" si="228"/>
        <v>04 0125</v>
      </c>
      <c r="F3356" s="28" t="s">
        <v>8981</v>
      </c>
      <c r="G3356" s="21" t="str">
        <f>VLOOKUP(E3356,'FILIAIS PETZ'!A:E,5,0)</f>
        <v>PETZ CERRO CORA</v>
      </c>
      <c r="H3356" s="20" t="str">
        <f>VLOOKUP(E3356,'FILIAIS PETZ'!A:D,4,0)</f>
        <v>CORA-SP</v>
      </c>
      <c r="I3356" s="46">
        <v>45444</v>
      </c>
      <c r="J3356" s="9" t="s">
        <v>4980</v>
      </c>
      <c r="K3356" s="9" t="s">
        <v>9047</v>
      </c>
      <c r="L3356" s="83" t="s">
        <v>10791</v>
      </c>
      <c r="M3356" s="85">
        <v>45446</v>
      </c>
      <c r="N3356" s="85">
        <v>45490</v>
      </c>
      <c r="O3356" s="85">
        <v>45470</v>
      </c>
      <c r="P3356" s="91" t="s">
        <v>4998</v>
      </c>
      <c r="Q3356" s="84">
        <v>3</v>
      </c>
      <c r="R3356" s="91" t="s">
        <v>4991</v>
      </c>
      <c r="S3356" s="9" t="s">
        <v>4983</v>
      </c>
      <c r="T3356" s="9" t="s">
        <v>32</v>
      </c>
      <c r="U3356" s="9">
        <v>11002</v>
      </c>
      <c r="V3356" s="9">
        <v>11002</v>
      </c>
      <c r="W3356" s="9"/>
      <c r="X3356" s="10" t="s">
        <v>5033</v>
      </c>
      <c r="Y3356" s="10" t="s">
        <v>4980</v>
      </c>
      <c r="Z3356" s="10" t="s">
        <v>4980</v>
      </c>
      <c r="AA3356" s="10" t="s">
        <v>5033</v>
      </c>
      <c r="AB3356" s="10" t="s">
        <v>5066</v>
      </c>
      <c r="AC3356" s="9" t="s">
        <v>4999</v>
      </c>
      <c r="AD3356" s="29"/>
      <c r="AE3356" s="20" t="str">
        <f>VLOOKUP(E3356,'FILIAIS PETZ'!A:Q,17,0)</f>
        <v>SP7</v>
      </c>
      <c r="AF3356" s="20" t="str">
        <f>VLOOKUP(E3356,'FILIAIS PETZ'!A:Q,3,0)</f>
        <v>FELICIO</v>
      </c>
      <c r="AG3356" s="20" t="str">
        <f>VLOOKUP(E3356,'FILIAIS PETZ'!A:Q,2,0)</f>
        <v>R3</v>
      </c>
      <c r="AH3356" s="75">
        <v>370</v>
      </c>
      <c r="AI3356" s="16" t="s">
        <v>7898</v>
      </c>
      <c r="AJ3356" s="43">
        <f>VLOOKUP(E3356,'FILIAIS PETZ'!$A$2:$K$2000,11,0)</f>
        <v>18328118013600</v>
      </c>
      <c r="AK3356" s="44">
        <v>18328118013600</v>
      </c>
    </row>
    <row r="3357" spans="1:37" s="14" customFormat="1" ht="15" customHeight="1" thickBot="1" x14ac:dyDescent="0.25">
      <c r="A3357" s="9" t="e">
        <v>#REF!</v>
      </c>
      <c r="B3357" s="18">
        <f>VLOOKUP(C3357,FORNECEDORES!D:E,2,0)</f>
        <v>6740</v>
      </c>
      <c r="C3357" s="19" t="str">
        <f>VLOOKUP(D3357,FORNECEDORES!A:D,4,0)</f>
        <v>29.739.737/0052-52</v>
      </c>
      <c r="D3357" s="13" t="s">
        <v>7597</v>
      </c>
      <c r="E3357" s="20" t="str">
        <f t="shared" si="228"/>
        <v>04 0024</v>
      </c>
      <c r="F3357" s="28" t="s">
        <v>8626</v>
      </c>
      <c r="G3357" s="21" t="str">
        <f>VLOOKUP(E3357,'FILIAIS PETZ'!A:E,5,0)</f>
        <v>PETZ DIADEMA</v>
      </c>
      <c r="H3357" s="20" t="str">
        <f>VLOOKUP(E3357,'FILIAIS PETZ'!A:D,4,0)</f>
        <v>DDMA-SP</v>
      </c>
      <c r="I3357" s="46">
        <v>45444</v>
      </c>
      <c r="J3357" s="9" t="s">
        <v>4980</v>
      </c>
      <c r="K3357" s="9" t="s">
        <v>9047</v>
      </c>
      <c r="L3357" s="83" t="s">
        <v>10792</v>
      </c>
      <c r="M3357" s="85">
        <v>45446</v>
      </c>
      <c r="N3357" s="85">
        <v>45490</v>
      </c>
      <c r="O3357" s="85">
        <v>45470</v>
      </c>
      <c r="P3357" s="91" t="s">
        <v>4998</v>
      </c>
      <c r="Q3357" s="84">
        <v>3</v>
      </c>
      <c r="R3357" s="91" t="s">
        <v>4991</v>
      </c>
      <c r="S3357" s="9" t="s">
        <v>4983</v>
      </c>
      <c r="T3357" s="9" t="s">
        <v>32</v>
      </c>
      <c r="U3357" s="9">
        <v>11002</v>
      </c>
      <c r="V3357" s="9">
        <v>11002</v>
      </c>
      <c r="W3357" s="9"/>
      <c r="X3357" s="10" t="s">
        <v>5033</v>
      </c>
      <c r="Y3357" s="10" t="s">
        <v>4980</v>
      </c>
      <c r="Z3357" s="10" t="s">
        <v>4980</v>
      </c>
      <c r="AA3357" s="10" t="s">
        <v>5033</v>
      </c>
      <c r="AB3357" s="10" t="s">
        <v>5066</v>
      </c>
      <c r="AC3357" s="9" t="s">
        <v>4999</v>
      </c>
      <c r="AD3357" s="29"/>
      <c r="AE3357" s="20" t="str">
        <f>VLOOKUP(E3357,'FILIAIS PETZ'!A:Q,17,0)</f>
        <v>SP3</v>
      </c>
      <c r="AF3357" s="20" t="str">
        <f>VLOOKUP(E3357,'FILIAIS PETZ'!A:Q,3,0)</f>
        <v>FELICIO</v>
      </c>
      <c r="AG3357" s="20" t="str">
        <f>VLOOKUP(E3357,'FILIAIS PETZ'!A:Q,2,0)</f>
        <v>R3</v>
      </c>
      <c r="AH3357" s="75">
        <v>740</v>
      </c>
      <c r="AI3357" s="16" t="s">
        <v>7898</v>
      </c>
      <c r="AJ3357" s="43">
        <f>VLOOKUP(E3357,'FILIAIS PETZ'!$A$2:$K$2000,11,0)</f>
        <v>18328118000966</v>
      </c>
      <c r="AK3357" s="44">
        <v>18328118000966</v>
      </c>
    </row>
    <row r="3358" spans="1:37" s="14" customFormat="1" ht="15" customHeight="1" thickBot="1" x14ac:dyDescent="0.25">
      <c r="A3358" s="9" t="e">
        <v>#REF!</v>
      </c>
      <c r="B3358" s="18">
        <f>VLOOKUP(C3358,FORNECEDORES!D:E,2,0)</f>
        <v>179505</v>
      </c>
      <c r="C3358" s="19" t="str">
        <f>VLOOKUP(D3358,FORNECEDORES!A:D,4,0)</f>
        <v>29.739.737/0046-04</v>
      </c>
      <c r="D3358" s="13" t="s">
        <v>7599</v>
      </c>
      <c r="E3358" s="20" t="str">
        <f t="shared" si="228"/>
        <v>04 0221</v>
      </c>
      <c r="F3358" s="28" t="s">
        <v>8980</v>
      </c>
      <c r="G3358" s="21" t="str">
        <f>VLOOKUP(E3358,'FILIAIS PETZ'!A:E,5,0)</f>
        <v>PETZ GASTAO VIDIGAL</v>
      </c>
      <c r="H3358" s="20" t="str">
        <f>VLOOKUP(E3358,'FILIAIS PETZ'!A:D,4,0)</f>
        <v>GVDL-SP</v>
      </c>
      <c r="I3358" s="46">
        <v>45444</v>
      </c>
      <c r="J3358" s="9" t="s">
        <v>4980</v>
      </c>
      <c r="K3358" s="9" t="s">
        <v>9047</v>
      </c>
      <c r="L3358" s="83" t="s">
        <v>10793</v>
      </c>
      <c r="M3358" s="85">
        <v>45446</v>
      </c>
      <c r="N3358" s="85">
        <v>45490</v>
      </c>
      <c r="O3358" s="85">
        <v>45470</v>
      </c>
      <c r="P3358" s="91" t="s">
        <v>4998</v>
      </c>
      <c r="Q3358" s="84">
        <v>3</v>
      </c>
      <c r="R3358" s="91" t="s">
        <v>4991</v>
      </c>
      <c r="S3358" s="9" t="s">
        <v>4983</v>
      </c>
      <c r="T3358" s="9" t="s">
        <v>32</v>
      </c>
      <c r="U3358" s="9">
        <v>11002</v>
      </c>
      <c r="V3358" s="9">
        <v>11002</v>
      </c>
      <c r="W3358" s="9"/>
      <c r="X3358" s="10" t="s">
        <v>5033</v>
      </c>
      <c r="Y3358" s="10" t="s">
        <v>4980</v>
      </c>
      <c r="Z3358" s="10" t="s">
        <v>4980</v>
      </c>
      <c r="AA3358" s="10" t="s">
        <v>5033</v>
      </c>
      <c r="AB3358" s="10" t="s">
        <v>5066</v>
      </c>
      <c r="AC3358" s="9" t="s">
        <v>4999</v>
      </c>
      <c r="AD3358" s="29"/>
      <c r="AE3358" s="20" t="str">
        <f>VLOOKUP(E3358,'FILIAIS PETZ'!A:Q,17,0)</f>
        <v>SP7</v>
      </c>
      <c r="AF3358" s="20" t="str">
        <f>VLOOKUP(E3358,'FILIAIS PETZ'!A:Q,3,0)</f>
        <v>FELICIO</v>
      </c>
      <c r="AG3358" s="20" t="str">
        <f>VLOOKUP(E3358,'FILIAIS PETZ'!A:Q,2,0)</f>
        <v>R3</v>
      </c>
      <c r="AH3358" s="75">
        <v>370</v>
      </c>
      <c r="AI3358" s="16" t="s">
        <v>7898</v>
      </c>
      <c r="AJ3358" s="43">
        <f>VLOOKUP(E3358,'FILIAIS PETZ'!$A$2:$K$2000,11,0)</f>
        <v>18328118021025</v>
      </c>
      <c r="AK3358" s="44">
        <v>18328118021025</v>
      </c>
    </row>
    <row r="3359" spans="1:37" s="14" customFormat="1" ht="15" customHeight="1" thickBot="1" x14ac:dyDescent="0.25">
      <c r="A3359" s="9" t="e">
        <v>#REF!</v>
      </c>
      <c r="B3359" s="18">
        <f>VLOOKUP(C3359,FORNECEDORES!D:E,2,0)</f>
        <v>6740</v>
      </c>
      <c r="C3359" s="19" t="str">
        <f>VLOOKUP(D3359,FORNECEDORES!A:D,4,0)</f>
        <v>29.739.737/0052-52</v>
      </c>
      <c r="D3359" s="13" t="s">
        <v>7597</v>
      </c>
      <c r="E3359" s="20" t="str">
        <f t="shared" si="228"/>
        <v>04 0138</v>
      </c>
      <c r="F3359" s="28" t="s">
        <v>8627</v>
      </c>
      <c r="G3359" s="21" t="str">
        <f>VLOOKUP(E3359,'FILIAIS PETZ'!A:E,5,0)</f>
        <v>PETZ JOÃO FIRMINO</v>
      </c>
      <c r="H3359" s="20" t="str">
        <f>VLOOKUP(E3359,'FILIAIS PETZ'!A:D,4,0)</f>
        <v>JFIR-SP</v>
      </c>
      <c r="I3359" s="46">
        <v>45444</v>
      </c>
      <c r="J3359" s="9" t="s">
        <v>4980</v>
      </c>
      <c r="K3359" s="9" t="s">
        <v>9047</v>
      </c>
      <c r="L3359" s="83" t="s">
        <v>10794</v>
      </c>
      <c r="M3359" s="85">
        <v>45446</v>
      </c>
      <c r="N3359" s="85">
        <v>45490</v>
      </c>
      <c r="O3359" s="85">
        <v>45470</v>
      </c>
      <c r="P3359" s="91" t="s">
        <v>4998</v>
      </c>
      <c r="Q3359" s="84">
        <v>3</v>
      </c>
      <c r="R3359" s="91" t="s">
        <v>4991</v>
      </c>
      <c r="S3359" s="9" t="s">
        <v>4983</v>
      </c>
      <c r="T3359" s="9" t="s">
        <v>32</v>
      </c>
      <c r="U3359" s="9">
        <v>11002</v>
      </c>
      <c r="V3359" s="9">
        <v>11002</v>
      </c>
      <c r="W3359" s="9"/>
      <c r="X3359" s="10" t="s">
        <v>5033</v>
      </c>
      <c r="Y3359" s="10" t="s">
        <v>4980</v>
      </c>
      <c r="Z3359" s="10" t="s">
        <v>4980</v>
      </c>
      <c r="AA3359" s="10" t="s">
        <v>5033</v>
      </c>
      <c r="AB3359" s="10" t="s">
        <v>5066</v>
      </c>
      <c r="AC3359" s="9" t="s">
        <v>4999</v>
      </c>
      <c r="AD3359" s="29"/>
      <c r="AE3359" s="20" t="str">
        <f>VLOOKUP(E3359,'FILIAIS PETZ'!A:Q,17,0)</f>
        <v>SP3</v>
      </c>
      <c r="AF3359" s="20" t="str">
        <f>VLOOKUP(E3359,'FILIAIS PETZ'!A:Q,3,0)</f>
        <v>FELICIO</v>
      </c>
      <c r="AG3359" s="20" t="str">
        <f>VLOOKUP(E3359,'FILIAIS PETZ'!A:Q,2,0)</f>
        <v>R3</v>
      </c>
      <c r="AH3359" s="75">
        <v>740</v>
      </c>
      <c r="AI3359" s="16" t="s">
        <v>7898</v>
      </c>
      <c r="AJ3359" s="43">
        <f>VLOOKUP(E3359,'FILIAIS PETZ'!$A$2:$K$2000,11,0)</f>
        <v>18328118012972</v>
      </c>
      <c r="AK3359" s="44">
        <v>18328118012972</v>
      </c>
    </row>
    <row r="3360" spans="1:37" s="14" customFormat="1" ht="15" customHeight="1" thickBot="1" x14ac:dyDescent="0.25">
      <c r="A3360" s="9" t="e">
        <v>#REF!</v>
      </c>
      <c r="B3360" s="18">
        <f>VLOOKUP(C3360,FORNECEDORES!D:E,2,0)</f>
        <v>179505</v>
      </c>
      <c r="C3360" s="19" t="str">
        <f>VLOOKUP(D3360,FORNECEDORES!A:D,4,0)</f>
        <v>29.739.737/0046-04</v>
      </c>
      <c r="D3360" s="13" t="s">
        <v>7599</v>
      </c>
      <c r="E3360" s="20" t="str">
        <f t="shared" si="228"/>
        <v>04 0060</v>
      </c>
      <c r="F3360" s="28" t="s">
        <v>8625</v>
      </c>
      <c r="G3360" s="21" t="str">
        <f>VLOOKUP(E3360,'FILIAIS PETZ'!A:E,5,0)</f>
        <v>PETZ PACAEMBU</v>
      </c>
      <c r="H3360" s="20" t="str">
        <f>VLOOKUP(E3360,'FILIAIS PETZ'!A:D,4,0)</f>
        <v>PCBU-SP</v>
      </c>
      <c r="I3360" s="46">
        <v>45444</v>
      </c>
      <c r="J3360" s="9" t="s">
        <v>4980</v>
      </c>
      <c r="K3360" s="9" t="s">
        <v>9047</v>
      </c>
      <c r="L3360" s="83" t="s">
        <v>10795</v>
      </c>
      <c r="M3360" s="85">
        <v>45446</v>
      </c>
      <c r="N3360" s="85">
        <v>45490</v>
      </c>
      <c r="O3360" s="85">
        <v>45470</v>
      </c>
      <c r="P3360" s="91" t="s">
        <v>4998</v>
      </c>
      <c r="Q3360" s="84">
        <v>3</v>
      </c>
      <c r="R3360" s="91" t="s">
        <v>4991</v>
      </c>
      <c r="S3360" s="9" t="s">
        <v>4983</v>
      </c>
      <c r="T3360" s="9" t="s">
        <v>32</v>
      </c>
      <c r="U3360" s="9">
        <v>11002</v>
      </c>
      <c r="V3360" s="9">
        <v>11002</v>
      </c>
      <c r="W3360" s="9"/>
      <c r="X3360" s="10" t="s">
        <v>5033</v>
      </c>
      <c r="Y3360" s="10" t="s">
        <v>4980</v>
      </c>
      <c r="Z3360" s="10" t="s">
        <v>4980</v>
      </c>
      <c r="AA3360" s="10" t="s">
        <v>5033</v>
      </c>
      <c r="AB3360" s="10" t="s">
        <v>5066</v>
      </c>
      <c r="AC3360" s="9" t="s">
        <v>4999</v>
      </c>
      <c r="AD3360" s="29"/>
      <c r="AE3360" s="20" t="str">
        <f>VLOOKUP(E3360,'FILIAIS PETZ'!A:Q,17,0)</f>
        <v>SP2</v>
      </c>
      <c r="AF3360" s="20" t="str">
        <f>VLOOKUP(E3360,'FILIAIS PETZ'!A:Q,3,0)</f>
        <v>FELICIO</v>
      </c>
      <c r="AG3360" s="20" t="str">
        <f>VLOOKUP(E3360,'FILIAIS PETZ'!A:Q,2,0)</f>
        <v>R3</v>
      </c>
      <c r="AH3360" s="75">
        <v>370</v>
      </c>
      <c r="AI3360" s="16" t="s">
        <v>7898</v>
      </c>
      <c r="AJ3360" s="43">
        <f>VLOOKUP(E3360,'FILIAIS PETZ'!$A$2:$K$2000,11,0)</f>
        <v>18328118006220</v>
      </c>
      <c r="AK3360" s="44">
        <v>18328118006220</v>
      </c>
    </row>
    <row r="3361" spans="1:37" s="14" customFormat="1" ht="15" customHeight="1" thickBot="1" x14ac:dyDescent="0.25">
      <c r="A3361" s="9" t="e">
        <v>#REF!</v>
      </c>
      <c r="B3361" s="18">
        <f>VLOOKUP(C3361,FORNECEDORES!D:E,2,0)</f>
        <v>6740</v>
      </c>
      <c r="C3361" s="19" t="str">
        <f>VLOOKUP(D3361,FORNECEDORES!A:D,4,0)</f>
        <v>29.739.737/0052-52</v>
      </c>
      <c r="D3361" s="13" t="s">
        <v>7597</v>
      </c>
      <c r="E3361" s="20" t="str">
        <f t="shared" si="228"/>
        <v>04 0068</v>
      </c>
      <c r="F3361" s="28" t="s">
        <v>8958</v>
      </c>
      <c r="G3361" s="21" t="str">
        <f>VLOOKUP(E3361,'FILIAIS PETZ'!A:E,5,0)</f>
        <v>PETZ PEREIRA BARRETO</v>
      </c>
      <c r="H3361" s="20" t="str">
        <f>VLOOKUP(E3361,'FILIAIS PETZ'!A:D,4,0)</f>
        <v>PBAR-SP</v>
      </c>
      <c r="I3361" s="46">
        <v>45444</v>
      </c>
      <c r="J3361" s="9" t="s">
        <v>4980</v>
      </c>
      <c r="K3361" s="9" t="s">
        <v>9047</v>
      </c>
      <c r="L3361" s="83" t="s">
        <v>10796</v>
      </c>
      <c r="M3361" s="85">
        <v>45446</v>
      </c>
      <c r="N3361" s="85">
        <v>45490</v>
      </c>
      <c r="O3361" s="85">
        <v>45470</v>
      </c>
      <c r="P3361" s="91" t="s">
        <v>4998</v>
      </c>
      <c r="Q3361" s="84">
        <v>3</v>
      </c>
      <c r="R3361" s="91" t="s">
        <v>4991</v>
      </c>
      <c r="S3361" s="9" t="s">
        <v>4983</v>
      </c>
      <c r="T3361" s="9" t="s">
        <v>32</v>
      </c>
      <c r="U3361" s="9">
        <v>11002</v>
      </c>
      <c r="V3361" s="9">
        <v>11002</v>
      </c>
      <c r="W3361" s="9"/>
      <c r="X3361" s="10" t="s">
        <v>5033</v>
      </c>
      <c r="Y3361" s="10" t="s">
        <v>4980</v>
      </c>
      <c r="Z3361" s="10" t="s">
        <v>4980</v>
      </c>
      <c r="AA3361" s="10" t="s">
        <v>5033</v>
      </c>
      <c r="AB3361" s="10" t="s">
        <v>5066</v>
      </c>
      <c r="AC3361" s="9" t="s">
        <v>4999</v>
      </c>
      <c r="AD3361" s="29"/>
      <c r="AE3361" s="20" t="str">
        <f>VLOOKUP(E3361,'FILIAIS PETZ'!A:Q,17,0)</f>
        <v>SP3</v>
      </c>
      <c r="AF3361" s="20" t="str">
        <f>VLOOKUP(E3361,'FILIAIS PETZ'!A:Q,3,0)</f>
        <v>FELICIO</v>
      </c>
      <c r="AG3361" s="20" t="str">
        <f>VLOOKUP(E3361,'FILIAIS PETZ'!A:Q,2,0)</f>
        <v>R3</v>
      </c>
      <c r="AH3361" s="75">
        <v>370</v>
      </c>
      <c r="AI3361" s="16" t="s">
        <v>7898</v>
      </c>
      <c r="AJ3361" s="43">
        <f>VLOOKUP(E3361,'FILIAIS PETZ'!$A$2:$K$2000,11,0)</f>
        <v>18328118007111</v>
      </c>
      <c r="AK3361" s="44">
        <v>18328118007111</v>
      </c>
    </row>
    <row r="3362" spans="1:37" s="14" customFormat="1" ht="15" customHeight="1" thickBot="1" x14ac:dyDescent="0.25">
      <c r="A3362" s="9" t="e">
        <v>#REF!</v>
      </c>
      <c r="B3362" s="18">
        <f>VLOOKUP(C3362,FORNECEDORES!D:E,2,0)</f>
        <v>179505</v>
      </c>
      <c r="C3362" s="19" t="str">
        <f>VLOOKUP(D3362,FORNECEDORES!A:D,4,0)</f>
        <v>29.739.737/0046-04</v>
      </c>
      <c r="D3362" s="13" t="s">
        <v>7599</v>
      </c>
      <c r="E3362" s="20" t="str">
        <f t="shared" si="228"/>
        <v>04 0059</v>
      </c>
      <c r="F3362" s="28" t="s">
        <v>8714</v>
      </c>
      <c r="G3362" s="21" t="str">
        <f>VLOOKUP(E3362,'FILIAIS PETZ'!A:E,5,0)</f>
        <v>PETZ POMPÉIA</v>
      </c>
      <c r="H3362" s="20" t="str">
        <f>VLOOKUP(E3362,'FILIAIS PETZ'!A:D,4,0)</f>
        <v>POMP-SP</v>
      </c>
      <c r="I3362" s="46">
        <v>45444</v>
      </c>
      <c r="J3362" s="9" t="s">
        <v>4980</v>
      </c>
      <c r="K3362" s="9" t="s">
        <v>9047</v>
      </c>
      <c r="L3362" s="83" t="s">
        <v>10797</v>
      </c>
      <c r="M3362" s="85">
        <v>45446</v>
      </c>
      <c r="N3362" s="85">
        <v>45490</v>
      </c>
      <c r="O3362" s="85">
        <v>45470</v>
      </c>
      <c r="P3362" s="91" t="s">
        <v>4998</v>
      </c>
      <c r="Q3362" s="84">
        <v>3</v>
      </c>
      <c r="R3362" s="91" t="s">
        <v>4991</v>
      </c>
      <c r="S3362" s="9" t="s">
        <v>4983</v>
      </c>
      <c r="T3362" s="9" t="s">
        <v>32</v>
      </c>
      <c r="U3362" s="9">
        <v>11002</v>
      </c>
      <c r="V3362" s="9">
        <v>11002</v>
      </c>
      <c r="W3362" s="9"/>
      <c r="X3362" s="10" t="s">
        <v>5033</v>
      </c>
      <c r="Y3362" s="10" t="s">
        <v>4980</v>
      </c>
      <c r="Z3362" s="10" t="s">
        <v>4980</v>
      </c>
      <c r="AA3362" s="10" t="s">
        <v>5033</v>
      </c>
      <c r="AB3362" s="10" t="s">
        <v>5066</v>
      </c>
      <c r="AC3362" s="9" t="s">
        <v>4999</v>
      </c>
      <c r="AD3362" s="29"/>
      <c r="AE3362" s="20" t="str">
        <f>VLOOKUP(E3362,'FILIAIS PETZ'!A:Q,17,0)</f>
        <v>SP2</v>
      </c>
      <c r="AF3362" s="20" t="str">
        <f>VLOOKUP(E3362,'FILIAIS PETZ'!A:Q,3,0)</f>
        <v>FELICIO</v>
      </c>
      <c r="AG3362" s="20" t="str">
        <f>VLOOKUP(E3362,'FILIAIS PETZ'!A:Q,2,0)</f>
        <v>R3</v>
      </c>
      <c r="AH3362" s="75">
        <v>370</v>
      </c>
      <c r="AI3362" s="16" t="s">
        <v>7898</v>
      </c>
      <c r="AJ3362" s="43">
        <f>VLOOKUP(E3362,'FILIAIS PETZ'!$A$2:$K$2000,11,0)</f>
        <v>18328118005763</v>
      </c>
      <c r="AK3362" s="44">
        <v>18328118005763</v>
      </c>
    </row>
    <row r="3363" spans="1:37" s="14" customFormat="1" ht="15" customHeight="1" thickBot="1" x14ac:dyDescent="0.25">
      <c r="A3363" s="9" t="e">
        <v>#REF!</v>
      </c>
      <c r="B3363" s="18">
        <f>VLOOKUP(C3363,FORNECEDORES!D:E,2,0)</f>
        <v>93074</v>
      </c>
      <c r="C3363" s="19" t="str">
        <f>VLOOKUP(D3363,FORNECEDORES!A:D,4,0)</f>
        <v>29.739.737/0053-33</v>
      </c>
      <c r="D3363" s="13" t="s">
        <v>7598</v>
      </c>
      <c r="E3363" s="20" t="str">
        <f t="shared" si="228"/>
        <v>04 0067</v>
      </c>
      <c r="F3363" s="28" t="s">
        <v>8611</v>
      </c>
      <c r="G3363" s="21" t="str">
        <f>VLOOKUP(E3363,'FILIAIS PETZ'!A:E,5,0)</f>
        <v>PETZ EXTRA RICARDO JAFET</v>
      </c>
      <c r="H3363" s="20" t="str">
        <f>VLOOKUP(E3363,'FILIAIS PETZ'!A:D,4,0)</f>
        <v>RJAF-SP</v>
      </c>
      <c r="I3363" s="46">
        <v>45444</v>
      </c>
      <c r="J3363" s="9" t="s">
        <v>4980</v>
      </c>
      <c r="K3363" s="9" t="s">
        <v>9047</v>
      </c>
      <c r="L3363" s="83" t="s">
        <v>10798</v>
      </c>
      <c r="M3363" s="85">
        <v>45446</v>
      </c>
      <c r="N3363" s="85">
        <v>45490</v>
      </c>
      <c r="O3363" s="85">
        <v>45470</v>
      </c>
      <c r="P3363" s="91" t="s">
        <v>4998</v>
      </c>
      <c r="Q3363" s="84">
        <v>3</v>
      </c>
      <c r="R3363" s="91" t="s">
        <v>4991</v>
      </c>
      <c r="S3363" s="9" t="s">
        <v>4983</v>
      </c>
      <c r="T3363" s="9" t="s">
        <v>32</v>
      </c>
      <c r="U3363" s="9">
        <v>11002</v>
      </c>
      <c r="V3363" s="9">
        <v>11002</v>
      </c>
      <c r="W3363" s="9"/>
      <c r="X3363" s="10" t="s">
        <v>5033</v>
      </c>
      <c r="Y3363" s="10" t="s">
        <v>4980</v>
      </c>
      <c r="Z3363" s="10" t="s">
        <v>4980</v>
      </c>
      <c r="AA3363" s="10" t="s">
        <v>5033</v>
      </c>
      <c r="AB3363" s="10" t="s">
        <v>5066</v>
      </c>
      <c r="AC3363" s="9" t="s">
        <v>4999</v>
      </c>
      <c r="AD3363" s="29"/>
      <c r="AE3363" s="20" t="str">
        <f>VLOOKUP(E3363,'FILIAIS PETZ'!A:Q,17,0)</f>
        <v>SP2</v>
      </c>
      <c r="AF3363" s="20" t="str">
        <f>VLOOKUP(E3363,'FILIAIS PETZ'!A:Q,3,0)</f>
        <v>FELICIO</v>
      </c>
      <c r="AG3363" s="20" t="str">
        <f>VLOOKUP(E3363,'FILIAIS PETZ'!A:Q,2,0)</f>
        <v>R3</v>
      </c>
      <c r="AH3363" s="75">
        <v>1110</v>
      </c>
      <c r="AI3363" s="16" t="s">
        <v>7898</v>
      </c>
      <c r="AJ3363" s="43">
        <f>VLOOKUP(E3363,'FILIAIS PETZ'!$A$2:$K$2000,11,0)</f>
        <v>18328118006573</v>
      </c>
      <c r="AK3363" s="44">
        <v>18328118006573</v>
      </c>
    </row>
    <row r="3364" spans="1:37" s="14" customFormat="1" ht="15" customHeight="1" thickBot="1" x14ac:dyDescent="0.25">
      <c r="A3364" s="9" t="e">
        <v>#REF!</v>
      </c>
      <c r="B3364" s="18">
        <f>VLOOKUP(C3364,FORNECEDORES!D:E,2,0)</f>
        <v>6740</v>
      </c>
      <c r="C3364" s="19" t="str">
        <f>VLOOKUP(D3364,FORNECEDORES!A:D,4,0)</f>
        <v>29.739.737/0052-52</v>
      </c>
      <c r="D3364" s="13" t="s">
        <v>7597</v>
      </c>
      <c r="E3364" s="20" t="str">
        <f t="shared" si="228"/>
        <v>04 0003</v>
      </c>
      <c r="F3364" s="28" t="s">
        <v>8971</v>
      </c>
      <c r="G3364" s="21" t="str">
        <f>VLOOKUP(E3364,'FILIAIS PETZ'!A:E,5,0)</f>
        <v>PETZ SAO BERNARDO</v>
      </c>
      <c r="H3364" s="20" t="str">
        <f>VLOOKUP(E3364,'FILIAIS PETZ'!A:D,4,0)</f>
        <v>SBCA-SP</v>
      </c>
      <c r="I3364" s="46">
        <v>45444</v>
      </c>
      <c r="J3364" s="9" t="s">
        <v>4980</v>
      </c>
      <c r="K3364" s="9" t="s">
        <v>9047</v>
      </c>
      <c r="L3364" s="83" t="s">
        <v>10799</v>
      </c>
      <c r="M3364" s="85">
        <v>45446</v>
      </c>
      <c r="N3364" s="85">
        <v>45490</v>
      </c>
      <c r="O3364" s="85">
        <v>45470</v>
      </c>
      <c r="P3364" s="91" t="s">
        <v>4998</v>
      </c>
      <c r="Q3364" s="84">
        <v>3</v>
      </c>
      <c r="R3364" s="91" t="s">
        <v>4991</v>
      </c>
      <c r="S3364" s="9" t="s">
        <v>4983</v>
      </c>
      <c r="T3364" s="9" t="s">
        <v>32</v>
      </c>
      <c r="U3364" s="9">
        <v>11002</v>
      </c>
      <c r="V3364" s="9">
        <v>11002</v>
      </c>
      <c r="W3364" s="9"/>
      <c r="X3364" s="10" t="s">
        <v>5033</v>
      </c>
      <c r="Y3364" s="10" t="s">
        <v>4980</v>
      </c>
      <c r="Z3364" s="10" t="s">
        <v>4980</v>
      </c>
      <c r="AA3364" s="10" t="s">
        <v>5033</v>
      </c>
      <c r="AB3364" s="10" t="s">
        <v>5066</v>
      </c>
      <c r="AC3364" s="9" t="s">
        <v>4999</v>
      </c>
      <c r="AD3364" s="29"/>
      <c r="AE3364" s="20" t="str">
        <f>VLOOKUP(E3364,'FILIAIS PETZ'!A:Q,17,0)</f>
        <v>SP3</v>
      </c>
      <c r="AF3364" s="20" t="str">
        <f>VLOOKUP(E3364,'FILIAIS PETZ'!A:Q,3,0)</f>
        <v>FELICIO</v>
      </c>
      <c r="AG3364" s="20" t="str">
        <f>VLOOKUP(E3364,'FILIAIS PETZ'!A:Q,2,0)</f>
        <v>R3</v>
      </c>
      <c r="AH3364" s="75">
        <v>370</v>
      </c>
      <c r="AI3364" s="16" t="s">
        <v>7898</v>
      </c>
      <c r="AJ3364" s="43">
        <f>VLOOKUP(E3364,'FILIAIS PETZ'!$A$2:$K$2000,11,0)</f>
        <v>18328118002152</v>
      </c>
      <c r="AK3364" s="44">
        <v>18328118002152</v>
      </c>
    </row>
    <row r="3365" spans="1:37" s="14" customFormat="1" ht="15" customHeight="1" thickBot="1" x14ac:dyDescent="0.25">
      <c r="A3365" s="9" t="e">
        <v>#REF!</v>
      </c>
      <c r="B3365" s="18">
        <f>VLOOKUP(C3365,FORNECEDORES!D:E,2,0)</f>
        <v>6620</v>
      </c>
      <c r="C3365" s="19" t="str">
        <f>VLOOKUP(D3365,FORNECEDORES!A:D,4,0)</f>
        <v>02.666.249/0001-66</v>
      </c>
      <c r="D3365" s="13" t="s">
        <v>1360</v>
      </c>
      <c r="E3365" s="20" t="str">
        <f t="shared" si="228"/>
        <v>04 0010</v>
      </c>
      <c r="F3365" s="28" t="s">
        <v>8983</v>
      </c>
      <c r="G3365" s="21" t="str">
        <f>VLOOKUP(E3365,'FILIAIS PETZ'!A:E,5,0)</f>
        <v>PETZ SANTA CECILIA</v>
      </c>
      <c r="H3365" s="20" t="str">
        <f>VLOOKUP(E3365,'FILIAIS PETZ'!A:D,4,0)</f>
        <v>STCE-SP</v>
      </c>
      <c r="I3365" s="46">
        <v>45444</v>
      </c>
      <c r="J3365" s="9" t="s">
        <v>4980</v>
      </c>
      <c r="K3365" s="9"/>
      <c r="L3365" s="83"/>
      <c r="M3365" s="85"/>
      <c r="N3365" s="85"/>
      <c r="O3365" s="85"/>
      <c r="P3365" s="91" t="s">
        <v>4998</v>
      </c>
      <c r="Q3365" s="84" t="s">
        <v>5029</v>
      </c>
      <c r="R3365" s="91" t="s">
        <v>4991</v>
      </c>
      <c r="S3365" s="9" t="s">
        <v>4983</v>
      </c>
      <c r="T3365" s="9" t="s">
        <v>32</v>
      </c>
      <c r="U3365" s="9">
        <v>11002</v>
      </c>
      <c r="V3365" s="9">
        <v>11002</v>
      </c>
      <c r="W3365" s="9"/>
      <c r="X3365" s="10" t="s">
        <v>4996</v>
      </c>
      <c r="Y3365" s="10" t="s">
        <v>4980</v>
      </c>
      <c r="Z3365" s="10" t="s">
        <v>4980</v>
      </c>
      <c r="AA3365" s="10" t="s">
        <v>5097</v>
      </c>
      <c r="AB3365" s="10" t="s">
        <v>12942</v>
      </c>
      <c r="AC3365" s="9" t="s">
        <v>4999</v>
      </c>
      <c r="AD3365" s="29"/>
      <c r="AE3365" s="20" t="str">
        <f>VLOOKUP(E3365,'FILIAIS PETZ'!A:Q,17,0)</f>
        <v>SP2</v>
      </c>
      <c r="AF3365" s="20" t="str">
        <f>VLOOKUP(E3365,'FILIAIS PETZ'!A:Q,3,0)</f>
        <v>FELICIO</v>
      </c>
      <c r="AG3365" s="20" t="str">
        <f>VLOOKUP(E3365,'FILIAIS PETZ'!A:Q,2,0)</f>
        <v>R3</v>
      </c>
      <c r="AH3365" s="75">
        <v>400</v>
      </c>
      <c r="AI3365" s="16" t="s">
        <v>7899</v>
      </c>
      <c r="AJ3365" s="43">
        <f>VLOOKUP(E3365,'FILIAIS PETZ'!$A$2:$K$2000,11,0)</f>
        <v>18328118001938</v>
      </c>
      <c r="AK3365" s="44">
        <v>18328118001938</v>
      </c>
    </row>
    <row r="3366" spans="1:37" s="14" customFormat="1" ht="15" customHeight="1" thickBot="1" x14ac:dyDescent="0.25">
      <c r="A3366" s="9" t="e">
        <v>#REF!</v>
      </c>
      <c r="B3366" s="18">
        <f>VLOOKUP(C3366,FORNECEDORES!D:E,2,0)</f>
        <v>6620</v>
      </c>
      <c r="C3366" s="19" t="str">
        <f>VLOOKUP(D3366,FORNECEDORES!A:D,4,0)</f>
        <v>02.666.249/0001-66</v>
      </c>
      <c r="D3366" s="13" t="s">
        <v>1360</v>
      </c>
      <c r="E3366" s="20" t="str">
        <f t="shared" si="228"/>
        <v>04 0010</v>
      </c>
      <c r="F3366" s="28" t="s">
        <v>8983</v>
      </c>
      <c r="G3366" s="21" t="str">
        <f>VLOOKUP(E3366,'FILIAIS PETZ'!A:E,5,0)</f>
        <v>PETZ SANTA CECILIA</v>
      </c>
      <c r="H3366" s="20" t="str">
        <f>VLOOKUP(E3366,'FILIAIS PETZ'!A:D,4,0)</f>
        <v>STCE-SP</v>
      </c>
      <c r="I3366" s="46">
        <v>45444</v>
      </c>
      <c r="J3366" s="9" t="s">
        <v>4980</v>
      </c>
      <c r="K3366" s="9"/>
      <c r="L3366" s="83"/>
      <c r="M3366" s="85"/>
      <c r="N3366" s="85"/>
      <c r="O3366" s="85"/>
      <c r="P3366" s="91" t="s">
        <v>4998</v>
      </c>
      <c r="Q3366" s="84">
        <v>3</v>
      </c>
      <c r="R3366" s="91">
        <v>1</v>
      </c>
      <c r="S3366" s="9">
        <v>8</v>
      </c>
      <c r="T3366" s="9" t="s">
        <v>32</v>
      </c>
      <c r="U3366" s="9" t="s">
        <v>5048</v>
      </c>
      <c r="V3366" s="9" t="s">
        <v>5048</v>
      </c>
      <c r="W3366" s="9" t="s">
        <v>5021</v>
      </c>
      <c r="X3366" s="10" t="s">
        <v>4996</v>
      </c>
      <c r="Y3366" s="10" t="s">
        <v>4980</v>
      </c>
      <c r="Z3366" s="10" t="s">
        <v>4980</v>
      </c>
      <c r="AA3366" s="10" t="s">
        <v>5097</v>
      </c>
      <c r="AB3366" s="10" t="s">
        <v>12942</v>
      </c>
      <c r="AC3366" s="9" t="s">
        <v>4999</v>
      </c>
      <c r="AD3366" s="29"/>
      <c r="AE3366" s="20" t="str">
        <f>VLOOKUP(E3366,'FILIAIS PETZ'!A:Q,17,0)</f>
        <v>SP2</v>
      </c>
      <c r="AF3366" s="20" t="str">
        <f>VLOOKUP(E3366,'FILIAIS PETZ'!A:Q,3,0)</f>
        <v>FELICIO</v>
      </c>
      <c r="AG3366" s="20" t="str">
        <f>VLOOKUP(E3366,'FILIAIS PETZ'!A:Q,2,0)</f>
        <v>R3</v>
      </c>
      <c r="AH3366" s="75">
        <v>380</v>
      </c>
      <c r="AI3366" s="16" t="s">
        <v>10800</v>
      </c>
      <c r="AJ3366" s="43">
        <f>VLOOKUP(E3366,'FILIAIS PETZ'!$A$2:$K$2000,11,0)</f>
        <v>18328118001938</v>
      </c>
      <c r="AK3366" s="44">
        <v>18328118001938</v>
      </c>
    </row>
    <row r="3367" spans="1:37" s="14" customFormat="1" ht="15" customHeight="1" thickBot="1" x14ac:dyDescent="0.25">
      <c r="A3367" s="9" t="e">
        <v>#REF!</v>
      </c>
      <c r="B3367" s="18">
        <f>VLOOKUP(C3367,FORNECEDORES!D:E,2,0)</f>
        <v>6620</v>
      </c>
      <c r="C3367" s="19" t="str">
        <f>VLOOKUP(D3367,FORNECEDORES!A:D,4,0)</f>
        <v>02.666.249/0001-66</v>
      </c>
      <c r="D3367" s="13" t="s">
        <v>1360</v>
      </c>
      <c r="E3367" s="20" t="str">
        <f t="shared" si="228"/>
        <v>04 0011</v>
      </c>
      <c r="F3367" s="28" t="s">
        <v>8976</v>
      </c>
      <c r="G3367" s="21" t="str">
        <f>VLOOKUP(E3367,'FILIAIS PETZ'!A:E,5,0)</f>
        <v>PETZ AUGUSTA</v>
      </c>
      <c r="H3367" s="20" t="str">
        <f>VLOOKUP(E3367,'FILIAIS PETZ'!A:D,4,0)</f>
        <v>AUGT-SP</v>
      </c>
      <c r="I3367" s="46">
        <v>45444</v>
      </c>
      <c r="J3367" s="9" t="s">
        <v>4980</v>
      </c>
      <c r="K3367" s="9"/>
      <c r="L3367" s="83"/>
      <c r="M3367" s="85"/>
      <c r="N3367" s="85"/>
      <c r="O3367" s="85"/>
      <c r="P3367" s="91" t="s">
        <v>4998</v>
      </c>
      <c r="Q3367" s="84">
        <v>3</v>
      </c>
      <c r="R3367" s="91">
        <v>1</v>
      </c>
      <c r="S3367" s="9">
        <v>8</v>
      </c>
      <c r="T3367" s="9" t="s">
        <v>32</v>
      </c>
      <c r="U3367" s="9" t="s">
        <v>5048</v>
      </c>
      <c r="V3367" s="9" t="s">
        <v>5048</v>
      </c>
      <c r="W3367" s="9" t="s">
        <v>5021</v>
      </c>
      <c r="X3367" s="10" t="s">
        <v>4996</v>
      </c>
      <c r="Y3367" s="10" t="s">
        <v>4980</v>
      </c>
      <c r="Z3367" s="10" t="s">
        <v>4980</v>
      </c>
      <c r="AA3367" s="10" t="s">
        <v>5097</v>
      </c>
      <c r="AB3367" s="10" t="s">
        <v>12942</v>
      </c>
      <c r="AC3367" s="9" t="s">
        <v>4999</v>
      </c>
      <c r="AD3367" s="29"/>
      <c r="AE3367" s="20" t="str">
        <f>VLOOKUP(E3367,'FILIAIS PETZ'!A:Q,17,0)</f>
        <v>SP2</v>
      </c>
      <c r="AF3367" s="20" t="str">
        <f>VLOOKUP(E3367,'FILIAIS PETZ'!A:Q,3,0)</f>
        <v>FELICIO</v>
      </c>
      <c r="AG3367" s="20" t="str">
        <f>VLOOKUP(E3367,'FILIAIS PETZ'!A:Q,2,0)</f>
        <v>R3</v>
      </c>
      <c r="AH3367" s="75">
        <v>380</v>
      </c>
      <c r="AI3367" s="16" t="s">
        <v>10800</v>
      </c>
      <c r="AJ3367" s="43">
        <f>VLOOKUP(E3367,'FILIAIS PETZ'!$A$2:$K$2000,11,0)</f>
        <v>18328118001776</v>
      </c>
      <c r="AK3367" s="44">
        <v>18328118001776</v>
      </c>
    </row>
    <row r="3368" spans="1:37" s="14" customFormat="1" ht="15" customHeight="1" thickBot="1" x14ac:dyDescent="0.25">
      <c r="A3368" s="9" t="e">
        <v>#REF!</v>
      </c>
      <c r="B3368" s="18">
        <f>VLOOKUP(C3368,FORNECEDORES!D:E,2,0)</f>
        <v>6620</v>
      </c>
      <c r="C3368" s="19" t="str">
        <f>VLOOKUP(D3368,FORNECEDORES!A:D,4,0)</f>
        <v>02.666.249/0001-66</v>
      </c>
      <c r="D3368" s="13" t="s">
        <v>1360</v>
      </c>
      <c r="E3368" s="20" t="str">
        <f t="shared" si="228"/>
        <v>04 0067</v>
      </c>
      <c r="F3368" s="28" t="s">
        <v>8611</v>
      </c>
      <c r="G3368" s="21" t="str">
        <f>VLOOKUP(E3368,'FILIAIS PETZ'!A:E,5,0)</f>
        <v>PETZ EXTRA RICARDO JAFET</v>
      </c>
      <c r="H3368" s="20" t="str">
        <f>VLOOKUP(E3368,'FILIAIS PETZ'!A:D,4,0)</f>
        <v>RJAF-SP</v>
      </c>
      <c r="I3368" s="46">
        <v>45444</v>
      </c>
      <c r="J3368" s="9" t="s">
        <v>4980</v>
      </c>
      <c r="K3368" s="9"/>
      <c r="L3368" s="83"/>
      <c r="M3368" s="85"/>
      <c r="N3368" s="85"/>
      <c r="O3368" s="85"/>
      <c r="P3368" s="91" t="s">
        <v>4998</v>
      </c>
      <c r="Q3368" s="84">
        <v>3</v>
      </c>
      <c r="R3368" s="91">
        <v>1</v>
      </c>
      <c r="S3368" s="9">
        <v>8</v>
      </c>
      <c r="T3368" s="9" t="s">
        <v>32</v>
      </c>
      <c r="U3368" s="9" t="s">
        <v>5048</v>
      </c>
      <c r="V3368" s="9" t="s">
        <v>5048</v>
      </c>
      <c r="W3368" s="9" t="s">
        <v>5021</v>
      </c>
      <c r="X3368" s="10" t="s">
        <v>4996</v>
      </c>
      <c r="Y3368" s="10" t="s">
        <v>4980</v>
      </c>
      <c r="Z3368" s="10" t="s">
        <v>4980</v>
      </c>
      <c r="AA3368" s="10" t="s">
        <v>5097</v>
      </c>
      <c r="AB3368" s="10" t="s">
        <v>12942</v>
      </c>
      <c r="AC3368" s="9" t="s">
        <v>4999</v>
      </c>
      <c r="AD3368" s="29"/>
      <c r="AE3368" s="20" t="str">
        <f>VLOOKUP(E3368,'FILIAIS PETZ'!A:Q,17,0)</f>
        <v>SP2</v>
      </c>
      <c r="AF3368" s="20" t="str">
        <f>VLOOKUP(E3368,'FILIAIS PETZ'!A:Q,3,0)</f>
        <v>FELICIO</v>
      </c>
      <c r="AG3368" s="20" t="str">
        <f>VLOOKUP(E3368,'FILIAIS PETZ'!A:Q,2,0)</f>
        <v>R3</v>
      </c>
      <c r="AH3368" s="75">
        <v>490</v>
      </c>
      <c r="AI3368" s="16" t="s">
        <v>10800</v>
      </c>
      <c r="AJ3368" s="43">
        <f>VLOOKUP(E3368,'FILIAIS PETZ'!$A$2:$K$2000,11,0)</f>
        <v>18328118006573</v>
      </c>
      <c r="AK3368" s="44">
        <v>18328118006573</v>
      </c>
    </row>
    <row r="3369" spans="1:37" s="14" customFormat="1" ht="15" customHeight="1" thickBot="1" x14ac:dyDescent="0.25">
      <c r="A3369" s="9" t="str">
        <f t="shared" ref="A3369:A3379" si="229">J3369</f>
        <v>PREVENTIVA</v>
      </c>
      <c r="B3369" s="18">
        <f>VLOOKUP(C3369,FORNECEDORES!D:E,2,0)</f>
        <v>4722</v>
      </c>
      <c r="C3369" s="19" t="str">
        <f>VLOOKUP(D3369,FORNECEDORES!A:D,4,0)</f>
        <v>08.100.057/0001-74</v>
      </c>
      <c r="D3369" s="13" t="s">
        <v>6219</v>
      </c>
      <c r="E3369" s="20" t="str">
        <f t="shared" si="228"/>
        <v>04 0247</v>
      </c>
      <c r="F3369" s="28" t="s">
        <v>8967</v>
      </c>
      <c r="G3369" s="21" t="str">
        <f>VLOOKUP(E3369,'FILIAIS PETZ'!A:E,5,0)</f>
        <v>PETZ AV GOIÁS</v>
      </c>
      <c r="H3369" s="20" t="str">
        <f>VLOOKUP(E3369,'FILIAIS PETZ'!A:D,4,0)</f>
        <v>AVGO-SP</v>
      </c>
      <c r="I3369" s="46">
        <v>45444</v>
      </c>
      <c r="J3369" s="9" t="s">
        <v>4980</v>
      </c>
      <c r="K3369" s="9" t="s">
        <v>5858</v>
      </c>
      <c r="L3369" s="83" t="s">
        <v>12572</v>
      </c>
      <c r="M3369" s="85">
        <v>45453</v>
      </c>
      <c r="N3369" s="85">
        <v>45560</v>
      </c>
      <c r="O3369" s="85">
        <v>45545</v>
      </c>
      <c r="P3369" s="91" t="s">
        <v>4998</v>
      </c>
      <c r="Q3369" s="84">
        <v>3</v>
      </c>
      <c r="R3369" s="91">
        <v>1</v>
      </c>
      <c r="S3369" s="9" t="s">
        <v>4983</v>
      </c>
      <c r="T3369" s="9" t="s">
        <v>32</v>
      </c>
      <c r="U3369" s="9">
        <v>11002</v>
      </c>
      <c r="V3369" s="9">
        <v>11002</v>
      </c>
      <c r="W3369" s="9"/>
      <c r="X3369" s="10" t="s">
        <v>5016</v>
      </c>
      <c r="Y3369" s="9" t="s">
        <v>4994</v>
      </c>
      <c r="Z3369" s="9" t="s">
        <v>4994</v>
      </c>
      <c r="AA3369" s="9" t="s">
        <v>5732</v>
      </c>
      <c r="AB3369" s="10" t="s">
        <v>5040</v>
      </c>
      <c r="AC3369" s="9" t="s">
        <v>4999</v>
      </c>
      <c r="AD3369" s="29"/>
      <c r="AE3369" s="20" t="str">
        <f>VLOOKUP(E3369,'FILIAIS PETZ'!A:Q,17,0)</f>
        <v>SP3</v>
      </c>
      <c r="AF3369" s="20" t="str">
        <f>VLOOKUP(E3369,'FILIAIS PETZ'!A:Q,3,0)</f>
        <v>FELICIO</v>
      </c>
      <c r="AG3369" s="20" t="str">
        <f>VLOOKUP(E3369,'FILIAIS PETZ'!A:Q,2,0)</f>
        <v>R3</v>
      </c>
      <c r="AH3369" s="75">
        <v>2330</v>
      </c>
      <c r="AI3369" s="16" t="s">
        <v>10801</v>
      </c>
      <c r="AJ3369" s="43" t="str">
        <f>VLOOKUP(E3369,'FILIAIS PETZ'!$A$2:$K$2000,11,0)</f>
        <v>18.328.118/0236-64</v>
      </c>
      <c r="AK3369" s="44" t="s">
        <v>9093</v>
      </c>
    </row>
    <row r="3370" spans="1:37" s="14" customFormat="1" ht="15" customHeight="1" thickBot="1" x14ac:dyDescent="0.25">
      <c r="A3370" s="9" t="str">
        <f t="shared" si="229"/>
        <v>PREVENTIVA</v>
      </c>
      <c r="B3370" s="18">
        <f>VLOOKUP(C3370,FORNECEDORES!D:E,2,0)</f>
        <v>4722</v>
      </c>
      <c r="C3370" s="19" t="str">
        <f>VLOOKUP(D3370,FORNECEDORES!A:D,4,0)</f>
        <v>08.100.057/0001-74</v>
      </c>
      <c r="D3370" s="13" t="s">
        <v>6219</v>
      </c>
      <c r="E3370" s="20" t="str">
        <f t="shared" si="228"/>
        <v>04 0017</v>
      </c>
      <c r="F3370" s="28" t="s">
        <v>8713</v>
      </c>
      <c r="G3370" s="21" t="str">
        <f>VLOOKUP(E3370,'FILIAIS PETZ'!A:E,5,0)</f>
        <v>PETZ CARREFOUR SAO CAETANO</v>
      </c>
      <c r="H3370" s="20" t="str">
        <f>VLOOKUP(E3370,'FILIAIS PETZ'!A:D,4,0)</f>
        <v>SCSU-SP</v>
      </c>
      <c r="I3370" s="46">
        <v>45444</v>
      </c>
      <c r="J3370" s="9" t="s">
        <v>4980</v>
      </c>
      <c r="K3370" s="9" t="s">
        <v>5858</v>
      </c>
      <c r="L3370" s="83" t="s">
        <v>12566</v>
      </c>
      <c r="M3370" s="85">
        <v>45453</v>
      </c>
      <c r="N3370" s="85">
        <v>45560</v>
      </c>
      <c r="O3370" s="85">
        <v>45544</v>
      </c>
      <c r="P3370" s="91" t="s">
        <v>4998</v>
      </c>
      <c r="Q3370" s="84">
        <v>3</v>
      </c>
      <c r="R3370" s="91">
        <v>1</v>
      </c>
      <c r="S3370" s="9" t="s">
        <v>4983</v>
      </c>
      <c r="T3370" s="9" t="s">
        <v>32</v>
      </c>
      <c r="U3370" s="9">
        <v>11002</v>
      </c>
      <c r="V3370" s="9">
        <v>11002</v>
      </c>
      <c r="W3370" s="9"/>
      <c r="X3370" s="10" t="s">
        <v>5016</v>
      </c>
      <c r="Y3370" s="9" t="s">
        <v>4994</v>
      </c>
      <c r="Z3370" s="9" t="s">
        <v>4994</v>
      </c>
      <c r="AA3370" s="9" t="s">
        <v>5732</v>
      </c>
      <c r="AB3370" s="10" t="s">
        <v>5040</v>
      </c>
      <c r="AC3370" s="9" t="s">
        <v>4999</v>
      </c>
      <c r="AD3370" s="29"/>
      <c r="AE3370" s="20" t="str">
        <f>VLOOKUP(E3370,'FILIAIS PETZ'!A:Q,17,0)</f>
        <v>SP3</v>
      </c>
      <c r="AF3370" s="20" t="str">
        <f>VLOOKUP(E3370,'FILIAIS PETZ'!A:Q,3,0)</f>
        <v>FELICIO</v>
      </c>
      <c r="AG3370" s="20" t="str">
        <f>VLOOKUP(E3370,'FILIAIS PETZ'!A:Q,2,0)</f>
        <v>R3</v>
      </c>
      <c r="AH3370" s="75">
        <v>2330</v>
      </c>
      <c r="AI3370" s="16" t="s">
        <v>10801</v>
      </c>
      <c r="AJ3370" s="43">
        <f>VLOOKUP(E3370,'FILIAIS PETZ'!$A$2:$K$2000,11,0)</f>
        <v>18328118000532</v>
      </c>
      <c r="AK3370" s="44">
        <v>18328118000532</v>
      </c>
    </row>
    <row r="3371" spans="1:37" s="14" customFormat="1" ht="15" customHeight="1" thickBot="1" x14ac:dyDescent="0.25">
      <c r="A3371" s="84" t="str">
        <f t="shared" si="229"/>
        <v>PREVENTIVA</v>
      </c>
      <c r="B3371" s="18">
        <f>VLOOKUP(C3371,FORNECEDORES!D:E,2,0)</f>
        <v>4722</v>
      </c>
      <c r="C3371" s="19" t="str">
        <f>VLOOKUP(D3371,FORNECEDORES!A:D,4,0)</f>
        <v>08.100.057/0001-74</v>
      </c>
      <c r="D3371" s="13" t="s">
        <v>6219</v>
      </c>
      <c r="E3371" s="20" t="str">
        <f t="shared" si="228"/>
        <v>04 0024</v>
      </c>
      <c r="F3371" s="28" t="s">
        <v>8626</v>
      </c>
      <c r="G3371" s="21" t="str">
        <f>VLOOKUP(E3371,'FILIAIS PETZ'!A:E,5,0)</f>
        <v>PETZ DIADEMA</v>
      </c>
      <c r="H3371" s="20" t="str">
        <f>VLOOKUP(E3371,'FILIAIS PETZ'!A:D,4,0)</f>
        <v>DDMA-SP</v>
      </c>
      <c r="I3371" s="46">
        <v>45444</v>
      </c>
      <c r="J3371" s="9" t="s">
        <v>4980</v>
      </c>
      <c r="K3371" s="9" t="s">
        <v>5858</v>
      </c>
      <c r="L3371" s="83" t="s">
        <v>12575</v>
      </c>
      <c r="M3371" s="85">
        <v>45453</v>
      </c>
      <c r="N3371" s="85">
        <v>45560</v>
      </c>
      <c r="O3371" s="85">
        <v>45545</v>
      </c>
      <c r="P3371" s="91" t="s">
        <v>4998</v>
      </c>
      <c r="Q3371" s="84">
        <v>3</v>
      </c>
      <c r="R3371" s="91">
        <v>1</v>
      </c>
      <c r="S3371" s="9" t="s">
        <v>4983</v>
      </c>
      <c r="T3371" s="9" t="s">
        <v>32</v>
      </c>
      <c r="U3371" s="9">
        <v>11002</v>
      </c>
      <c r="V3371" s="9">
        <v>11002</v>
      </c>
      <c r="W3371" s="9"/>
      <c r="X3371" s="10" t="s">
        <v>5016</v>
      </c>
      <c r="Y3371" s="9" t="s">
        <v>4994</v>
      </c>
      <c r="Z3371" s="9" t="s">
        <v>4994</v>
      </c>
      <c r="AA3371" s="9" t="s">
        <v>5732</v>
      </c>
      <c r="AB3371" s="10" t="s">
        <v>5040</v>
      </c>
      <c r="AC3371" s="9" t="s">
        <v>4999</v>
      </c>
      <c r="AD3371" s="29"/>
      <c r="AE3371" s="20" t="str">
        <f>VLOOKUP(E3371,'FILIAIS PETZ'!A:Q,17,0)</f>
        <v>SP3</v>
      </c>
      <c r="AF3371" s="20" t="str">
        <f>VLOOKUP(E3371,'FILIAIS PETZ'!A:Q,3,0)</f>
        <v>FELICIO</v>
      </c>
      <c r="AG3371" s="20" t="str">
        <f>VLOOKUP(E3371,'FILIAIS PETZ'!A:Q,2,0)</f>
        <v>R3</v>
      </c>
      <c r="AH3371" s="75">
        <v>2330</v>
      </c>
      <c r="AI3371" s="16" t="s">
        <v>7903</v>
      </c>
      <c r="AJ3371" s="43">
        <f>VLOOKUP(E3371,'FILIAIS PETZ'!$A$2:$K$2000,11,0)</f>
        <v>18328118000966</v>
      </c>
      <c r="AK3371" s="44">
        <v>18328118000966</v>
      </c>
    </row>
    <row r="3372" spans="1:37" s="14" customFormat="1" ht="15" customHeight="1" thickBot="1" x14ac:dyDescent="0.25">
      <c r="A3372" s="84" t="str">
        <f t="shared" si="229"/>
        <v>PREVENTIVA</v>
      </c>
      <c r="B3372" s="18">
        <f>VLOOKUP(C3372,FORNECEDORES!D:E,2,0)</f>
        <v>4722</v>
      </c>
      <c r="C3372" s="19" t="str">
        <f>VLOOKUP(D3372,FORNECEDORES!A:D,4,0)</f>
        <v>08.100.057/0001-74</v>
      </c>
      <c r="D3372" s="13" t="s">
        <v>6219</v>
      </c>
      <c r="E3372" s="20" t="str">
        <f t="shared" si="228"/>
        <v>04 0138</v>
      </c>
      <c r="F3372" s="28" t="s">
        <v>8627</v>
      </c>
      <c r="G3372" s="21" t="str">
        <f>VLOOKUP(E3372,'FILIAIS PETZ'!A:E,5,0)</f>
        <v>PETZ JOÃO FIRMINO</v>
      </c>
      <c r="H3372" s="20" t="str">
        <f>VLOOKUP(E3372,'FILIAIS PETZ'!A:D,4,0)</f>
        <v>JFIR-SP</v>
      </c>
      <c r="I3372" s="46">
        <v>45444</v>
      </c>
      <c r="J3372" s="9" t="s">
        <v>4980</v>
      </c>
      <c r="K3372" s="9" t="s">
        <v>5858</v>
      </c>
      <c r="L3372" s="83" t="s">
        <v>12578</v>
      </c>
      <c r="M3372" s="85">
        <v>45453</v>
      </c>
      <c r="N3372" s="85">
        <v>45560</v>
      </c>
      <c r="O3372" s="85">
        <v>45545</v>
      </c>
      <c r="P3372" s="91" t="s">
        <v>4998</v>
      </c>
      <c r="Q3372" s="84">
        <v>3</v>
      </c>
      <c r="R3372" s="91">
        <v>1</v>
      </c>
      <c r="S3372" s="9" t="s">
        <v>4983</v>
      </c>
      <c r="T3372" s="9" t="s">
        <v>32</v>
      </c>
      <c r="U3372" s="9">
        <v>11002</v>
      </c>
      <c r="V3372" s="9">
        <v>11002</v>
      </c>
      <c r="W3372" s="9"/>
      <c r="X3372" s="10" t="s">
        <v>5016</v>
      </c>
      <c r="Y3372" s="9" t="s">
        <v>4994</v>
      </c>
      <c r="Z3372" s="9" t="s">
        <v>4994</v>
      </c>
      <c r="AA3372" s="9" t="s">
        <v>5732</v>
      </c>
      <c r="AB3372" s="10" t="s">
        <v>5040</v>
      </c>
      <c r="AC3372" s="9" t="s">
        <v>4999</v>
      </c>
      <c r="AD3372" s="29"/>
      <c r="AE3372" s="20" t="str">
        <f>VLOOKUP(E3372,'FILIAIS PETZ'!A:Q,17,0)</f>
        <v>SP3</v>
      </c>
      <c r="AF3372" s="20" t="str">
        <f>VLOOKUP(E3372,'FILIAIS PETZ'!A:Q,3,0)</f>
        <v>FELICIO</v>
      </c>
      <c r="AG3372" s="20" t="str">
        <f>VLOOKUP(E3372,'FILIAIS PETZ'!A:Q,2,0)</f>
        <v>R3</v>
      </c>
      <c r="AH3372" s="75">
        <v>2330</v>
      </c>
      <c r="AI3372" s="16" t="s">
        <v>7903</v>
      </c>
      <c r="AJ3372" s="43">
        <f>VLOOKUP(E3372,'FILIAIS PETZ'!$A$2:$K$2000,11,0)</f>
        <v>18328118012972</v>
      </c>
      <c r="AK3372" s="44">
        <v>18328118012972</v>
      </c>
    </row>
    <row r="3373" spans="1:37" s="14" customFormat="1" ht="15" customHeight="1" thickBot="1" x14ac:dyDescent="0.25">
      <c r="A3373" s="9" t="str">
        <f t="shared" si="229"/>
        <v>PREVENTIVA</v>
      </c>
      <c r="B3373" s="18">
        <f>VLOOKUP(C3373,FORNECEDORES!D:E,2,0)</f>
        <v>4722</v>
      </c>
      <c r="C3373" s="19" t="str">
        <f>VLOOKUP(D3373,FORNECEDORES!A:D,4,0)</f>
        <v>08.100.057/0001-74</v>
      </c>
      <c r="D3373" s="13" t="s">
        <v>6219</v>
      </c>
      <c r="E3373" s="20" t="str">
        <f t="shared" si="228"/>
        <v>04 0181</v>
      </c>
      <c r="F3373" s="28" t="s">
        <v>8969</v>
      </c>
      <c r="G3373" s="21" t="str">
        <f>VLOOKUP(E3373,'FILIAIS PETZ'!A:E,5,0)</f>
        <v>PETZ MAUA SHOPPING</v>
      </c>
      <c r="H3373" s="20" t="str">
        <f>VLOOKUP(E3373,'FILIAIS PETZ'!A:D,4,0)</f>
        <v>MAUA-SP</v>
      </c>
      <c r="I3373" s="46">
        <v>45444</v>
      </c>
      <c r="J3373" s="9" t="s">
        <v>4980</v>
      </c>
      <c r="K3373" s="9" t="s">
        <v>5858</v>
      </c>
      <c r="L3373" s="83" t="s">
        <v>12551</v>
      </c>
      <c r="M3373" s="85">
        <v>45453</v>
      </c>
      <c r="N3373" s="85">
        <v>45560</v>
      </c>
      <c r="O3373" s="85">
        <v>45544</v>
      </c>
      <c r="P3373" s="91" t="s">
        <v>4998</v>
      </c>
      <c r="Q3373" s="84">
        <v>3</v>
      </c>
      <c r="R3373" s="91">
        <v>1</v>
      </c>
      <c r="S3373" s="9" t="s">
        <v>4983</v>
      </c>
      <c r="T3373" s="9" t="s">
        <v>32</v>
      </c>
      <c r="U3373" s="9">
        <v>11002</v>
      </c>
      <c r="V3373" s="9">
        <v>11002</v>
      </c>
      <c r="W3373" s="9"/>
      <c r="X3373" s="10" t="s">
        <v>5016</v>
      </c>
      <c r="Y3373" s="9" t="s">
        <v>4994</v>
      </c>
      <c r="Z3373" s="9" t="s">
        <v>4994</v>
      </c>
      <c r="AA3373" s="9" t="s">
        <v>5732</v>
      </c>
      <c r="AB3373" s="10" t="s">
        <v>5040</v>
      </c>
      <c r="AC3373" s="9" t="s">
        <v>4999</v>
      </c>
      <c r="AD3373" s="29"/>
      <c r="AE3373" s="20" t="str">
        <f>VLOOKUP(E3373,'FILIAIS PETZ'!A:Q,17,0)</f>
        <v>SP3</v>
      </c>
      <c r="AF3373" s="20" t="str">
        <f>VLOOKUP(E3373,'FILIAIS PETZ'!A:Q,3,0)</f>
        <v>FELICIO</v>
      </c>
      <c r="AG3373" s="20" t="str">
        <f>VLOOKUP(E3373,'FILIAIS PETZ'!A:Q,2,0)</f>
        <v>R3</v>
      </c>
      <c r="AH3373" s="75">
        <v>2330</v>
      </c>
      <c r="AI3373" s="16" t="s">
        <v>7903</v>
      </c>
      <c r="AJ3373" s="43">
        <f>VLOOKUP(E3373,'FILIAIS PETZ'!$A$2:$K$2000,11,0)</f>
        <v>18328118016617</v>
      </c>
      <c r="AK3373" s="44">
        <v>18328118016617</v>
      </c>
    </row>
    <row r="3374" spans="1:37" s="14" customFormat="1" ht="15" customHeight="1" thickBot="1" x14ac:dyDescent="0.25">
      <c r="A3374" s="84" t="str">
        <f t="shared" si="229"/>
        <v>PREVENTIVA</v>
      </c>
      <c r="B3374" s="18">
        <f>VLOOKUP(C3374,FORNECEDORES!D:E,2,0)</f>
        <v>4722</v>
      </c>
      <c r="C3374" s="19" t="str">
        <f>VLOOKUP(D3374,FORNECEDORES!A:D,4,0)</f>
        <v>08.100.057/0001-74</v>
      </c>
      <c r="D3374" s="13" t="s">
        <v>6219</v>
      </c>
      <c r="E3374" s="20" t="str">
        <f t="shared" si="228"/>
        <v>04 0068</v>
      </c>
      <c r="F3374" s="28" t="s">
        <v>8958</v>
      </c>
      <c r="G3374" s="21" t="str">
        <f>VLOOKUP(E3374,'FILIAIS PETZ'!A:E,5,0)</f>
        <v>PETZ PEREIRA BARRETO</v>
      </c>
      <c r="H3374" s="20" t="str">
        <f>VLOOKUP(E3374,'FILIAIS PETZ'!A:D,4,0)</f>
        <v>PBAR-SP</v>
      </c>
      <c r="I3374" s="46">
        <v>45444</v>
      </c>
      <c r="J3374" s="9" t="s">
        <v>4980</v>
      </c>
      <c r="K3374" s="84" t="s">
        <v>5858</v>
      </c>
      <c r="L3374" s="83" t="s">
        <v>12626</v>
      </c>
      <c r="M3374" s="85">
        <v>45453</v>
      </c>
      <c r="N3374" s="85">
        <v>45560</v>
      </c>
      <c r="O3374" s="85">
        <v>45546</v>
      </c>
      <c r="P3374" s="91" t="s">
        <v>4998</v>
      </c>
      <c r="Q3374" s="84">
        <v>3</v>
      </c>
      <c r="R3374" s="91">
        <v>1</v>
      </c>
      <c r="S3374" s="9" t="s">
        <v>4983</v>
      </c>
      <c r="T3374" s="9" t="s">
        <v>32</v>
      </c>
      <c r="U3374" s="9">
        <v>11002</v>
      </c>
      <c r="V3374" s="9">
        <v>11002</v>
      </c>
      <c r="W3374" s="9"/>
      <c r="X3374" s="10" t="s">
        <v>5016</v>
      </c>
      <c r="Y3374" s="9" t="s">
        <v>4994</v>
      </c>
      <c r="Z3374" s="9" t="s">
        <v>4994</v>
      </c>
      <c r="AA3374" s="9" t="s">
        <v>5732</v>
      </c>
      <c r="AB3374" s="10" t="s">
        <v>5040</v>
      </c>
      <c r="AC3374" s="9" t="s">
        <v>4999</v>
      </c>
      <c r="AD3374" s="29"/>
      <c r="AE3374" s="20" t="str">
        <f>VLOOKUP(E3374,'FILIAIS PETZ'!A:Q,17,0)</f>
        <v>SP3</v>
      </c>
      <c r="AF3374" s="20" t="str">
        <f>VLOOKUP(E3374,'FILIAIS PETZ'!A:Q,3,0)</f>
        <v>FELICIO</v>
      </c>
      <c r="AG3374" s="20" t="str">
        <f>VLOOKUP(E3374,'FILIAIS PETZ'!A:Q,2,0)</f>
        <v>R3</v>
      </c>
      <c r="AH3374" s="75">
        <v>2330</v>
      </c>
      <c r="AI3374" s="16" t="s">
        <v>7903</v>
      </c>
      <c r="AJ3374" s="43">
        <f>VLOOKUP(E3374,'FILIAIS PETZ'!$A$2:$K$2000,11,0)</f>
        <v>18328118007111</v>
      </c>
      <c r="AK3374" s="44">
        <v>18328118007111</v>
      </c>
    </row>
    <row r="3375" spans="1:37" s="14" customFormat="1" ht="15" customHeight="1" thickBot="1" x14ac:dyDescent="0.25">
      <c r="A3375" s="84" t="str">
        <f t="shared" si="229"/>
        <v>PREVENTIVA</v>
      </c>
      <c r="B3375" s="18">
        <f>VLOOKUP(C3375,FORNECEDORES!D:E,2,0)</f>
        <v>4722</v>
      </c>
      <c r="C3375" s="19" t="str">
        <f>VLOOKUP(D3375,FORNECEDORES!A:D,4,0)</f>
        <v>08.100.057/0001-74</v>
      </c>
      <c r="D3375" s="13" t="s">
        <v>6219</v>
      </c>
      <c r="E3375" s="20" t="str">
        <f t="shared" si="228"/>
        <v>04 0044</v>
      </c>
      <c r="F3375" s="28" t="s">
        <v>8974</v>
      </c>
      <c r="G3375" s="21" t="str">
        <f>VLOOKUP(E3375,'FILIAIS PETZ'!A:E,5,0)</f>
        <v>PETZ SANTO ANDRE</v>
      </c>
      <c r="H3375" s="20" t="str">
        <f>VLOOKUP(E3375,'FILIAIS PETZ'!A:D,4,0)</f>
        <v>STAD-SP</v>
      </c>
      <c r="I3375" s="46">
        <v>45444</v>
      </c>
      <c r="J3375" s="9" t="s">
        <v>4980</v>
      </c>
      <c r="K3375" s="9" t="s">
        <v>5858</v>
      </c>
      <c r="L3375" s="83" t="s">
        <v>12568</v>
      </c>
      <c r="M3375" s="85">
        <v>45453</v>
      </c>
      <c r="N3375" s="85">
        <v>45560</v>
      </c>
      <c r="O3375" s="85">
        <v>45545</v>
      </c>
      <c r="P3375" s="91" t="s">
        <v>4998</v>
      </c>
      <c r="Q3375" s="84">
        <v>3</v>
      </c>
      <c r="R3375" s="91">
        <v>1</v>
      </c>
      <c r="S3375" s="9" t="s">
        <v>4983</v>
      </c>
      <c r="T3375" s="9" t="s">
        <v>32</v>
      </c>
      <c r="U3375" s="9">
        <v>11002</v>
      </c>
      <c r="V3375" s="9">
        <v>11002</v>
      </c>
      <c r="W3375" s="9"/>
      <c r="X3375" s="10" t="s">
        <v>5016</v>
      </c>
      <c r="Y3375" s="9" t="s">
        <v>4994</v>
      </c>
      <c r="Z3375" s="9" t="s">
        <v>4994</v>
      </c>
      <c r="AA3375" s="9" t="s">
        <v>5732</v>
      </c>
      <c r="AB3375" s="10" t="s">
        <v>5040</v>
      </c>
      <c r="AC3375" s="9" t="s">
        <v>4999</v>
      </c>
      <c r="AD3375" s="29"/>
      <c r="AE3375" s="20" t="str">
        <f>VLOOKUP(E3375,'FILIAIS PETZ'!A:Q,17,0)</f>
        <v>SP3</v>
      </c>
      <c r="AF3375" s="20" t="str">
        <f>VLOOKUP(E3375,'FILIAIS PETZ'!A:Q,3,0)</f>
        <v>FELICIO</v>
      </c>
      <c r="AG3375" s="20" t="str">
        <f>VLOOKUP(E3375,'FILIAIS PETZ'!A:Q,2,0)</f>
        <v>R3</v>
      </c>
      <c r="AH3375" s="75">
        <v>2330</v>
      </c>
      <c r="AI3375" s="16" t="s">
        <v>10801</v>
      </c>
      <c r="AJ3375" s="43">
        <f>VLOOKUP(E3375,'FILIAIS PETZ'!$A$2:$K$2000,11,0)</f>
        <v>18328118004600</v>
      </c>
      <c r="AK3375" s="44">
        <v>18328118004600</v>
      </c>
    </row>
    <row r="3376" spans="1:37" s="14" customFormat="1" ht="15" customHeight="1" thickBot="1" x14ac:dyDescent="0.25">
      <c r="A3376" s="9" t="str">
        <f t="shared" si="229"/>
        <v>PREVENTIVA</v>
      </c>
      <c r="B3376" s="18">
        <f>VLOOKUP(C3376,FORNECEDORES!D:E,2,0)</f>
        <v>4722</v>
      </c>
      <c r="C3376" s="19" t="str">
        <f>VLOOKUP(D3376,FORNECEDORES!A:D,4,0)</f>
        <v>08.100.057/0001-74</v>
      </c>
      <c r="D3376" s="13" t="s">
        <v>6219</v>
      </c>
      <c r="E3376" s="20" t="str">
        <f t="shared" si="228"/>
        <v>04 0116</v>
      </c>
      <c r="F3376" s="28" t="s">
        <v>8970</v>
      </c>
      <c r="G3376" s="21" t="str">
        <f>VLOOKUP(E3376,'FILIAIS PETZ'!A:E,5,0)</f>
        <v>PETZ SANTO ANDRE DOM PEDRO</v>
      </c>
      <c r="H3376" s="20" t="str">
        <f>VLOOKUP(E3376,'FILIAIS PETZ'!A:D,4,0)</f>
        <v>SADP-SP</v>
      </c>
      <c r="I3376" s="46">
        <v>45444</v>
      </c>
      <c r="J3376" s="9" t="s">
        <v>4980</v>
      </c>
      <c r="K3376" s="9" t="s">
        <v>5858</v>
      </c>
      <c r="L3376" s="83" t="s">
        <v>12545</v>
      </c>
      <c r="M3376" s="85">
        <v>45453</v>
      </c>
      <c r="N3376" s="85">
        <v>45560</v>
      </c>
      <c r="O3376" s="85">
        <v>45544</v>
      </c>
      <c r="P3376" s="91" t="s">
        <v>4998</v>
      </c>
      <c r="Q3376" s="84">
        <v>3</v>
      </c>
      <c r="R3376" s="91">
        <v>1</v>
      </c>
      <c r="S3376" s="9" t="s">
        <v>4983</v>
      </c>
      <c r="T3376" s="9" t="s">
        <v>32</v>
      </c>
      <c r="U3376" s="9">
        <v>11002</v>
      </c>
      <c r="V3376" s="9">
        <v>11002</v>
      </c>
      <c r="W3376" s="9"/>
      <c r="X3376" s="10" t="s">
        <v>5016</v>
      </c>
      <c r="Y3376" s="9" t="s">
        <v>4994</v>
      </c>
      <c r="Z3376" s="9" t="s">
        <v>4994</v>
      </c>
      <c r="AA3376" s="9" t="s">
        <v>5732</v>
      </c>
      <c r="AB3376" s="10" t="s">
        <v>5040</v>
      </c>
      <c r="AC3376" s="9" t="s">
        <v>4999</v>
      </c>
      <c r="AD3376" s="29"/>
      <c r="AE3376" s="20" t="str">
        <f>VLOOKUP(E3376,'FILIAIS PETZ'!A:Q,17,0)</f>
        <v>SP3</v>
      </c>
      <c r="AF3376" s="20" t="str">
        <f>VLOOKUP(E3376,'FILIAIS PETZ'!A:Q,3,0)</f>
        <v>FELICIO</v>
      </c>
      <c r="AG3376" s="20" t="str">
        <f>VLOOKUP(E3376,'FILIAIS PETZ'!A:Q,2,0)</f>
        <v>R3</v>
      </c>
      <c r="AH3376" s="75">
        <v>2330</v>
      </c>
      <c r="AI3376" s="16" t="s">
        <v>7903</v>
      </c>
      <c r="AJ3376" s="43">
        <f>VLOOKUP(E3376,'FILIAIS PETZ'!$A$2:$K$2000,11,0)</f>
        <v>18328118011062</v>
      </c>
      <c r="AK3376" s="44">
        <v>18328118011062</v>
      </c>
    </row>
    <row r="3377" spans="1:37" s="14" customFormat="1" ht="15" customHeight="1" thickBot="1" x14ac:dyDescent="0.25">
      <c r="A3377" s="9" t="str">
        <f t="shared" si="229"/>
        <v>PREVENTIVA</v>
      </c>
      <c r="B3377" s="18">
        <f>VLOOKUP(C3377,FORNECEDORES!D:E,2,0)</f>
        <v>4722</v>
      </c>
      <c r="C3377" s="19" t="str">
        <f>VLOOKUP(D3377,FORNECEDORES!A:D,4,0)</f>
        <v>08.100.057/0001-74</v>
      </c>
      <c r="D3377" s="13" t="s">
        <v>6219</v>
      </c>
      <c r="E3377" s="20" t="str">
        <f t="shared" si="228"/>
        <v>04 0003</v>
      </c>
      <c r="F3377" s="28" t="s">
        <v>8971</v>
      </c>
      <c r="G3377" s="21" t="str">
        <f>VLOOKUP(E3377,'FILIAIS PETZ'!A:E,5,0)</f>
        <v>PETZ SAO BERNARDO</v>
      </c>
      <c r="H3377" s="20" t="str">
        <f>VLOOKUP(E3377,'FILIAIS PETZ'!A:D,4,0)</f>
        <v>SBCA-SP</v>
      </c>
      <c r="I3377" s="46">
        <v>45444</v>
      </c>
      <c r="J3377" s="9" t="s">
        <v>4980</v>
      </c>
      <c r="K3377" s="9" t="s">
        <v>5858</v>
      </c>
      <c r="L3377" s="83" t="s">
        <v>12548</v>
      </c>
      <c r="M3377" s="85">
        <v>45453</v>
      </c>
      <c r="N3377" s="85">
        <v>45560</v>
      </c>
      <c r="O3377" s="85">
        <v>45544</v>
      </c>
      <c r="P3377" s="91" t="s">
        <v>4998</v>
      </c>
      <c r="Q3377" s="84">
        <v>3</v>
      </c>
      <c r="R3377" s="91">
        <v>1</v>
      </c>
      <c r="S3377" s="9" t="s">
        <v>4983</v>
      </c>
      <c r="T3377" s="9" t="s">
        <v>32</v>
      </c>
      <c r="U3377" s="9">
        <v>11002</v>
      </c>
      <c r="V3377" s="9">
        <v>11002</v>
      </c>
      <c r="W3377" s="9"/>
      <c r="X3377" s="10" t="s">
        <v>5016</v>
      </c>
      <c r="Y3377" s="9" t="s">
        <v>4994</v>
      </c>
      <c r="Z3377" s="9" t="s">
        <v>4994</v>
      </c>
      <c r="AA3377" s="9" t="s">
        <v>5732</v>
      </c>
      <c r="AB3377" s="10" t="s">
        <v>5040</v>
      </c>
      <c r="AC3377" s="9" t="s">
        <v>4999</v>
      </c>
      <c r="AD3377" s="29"/>
      <c r="AE3377" s="20" t="str">
        <f>VLOOKUP(E3377,'FILIAIS PETZ'!A:Q,17,0)</f>
        <v>SP3</v>
      </c>
      <c r="AF3377" s="20" t="str">
        <f>VLOOKUP(E3377,'FILIAIS PETZ'!A:Q,3,0)</f>
        <v>FELICIO</v>
      </c>
      <c r="AG3377" s="20" t="str">
        <f>VLOOKUP(E3377,'FILIAIS PETZ'!A:Q,2,0)</f>
        <v>R3</v>
      </c>
      <c r="AH3377" s="75">
        <v>2330</v>
      </c>
      <c r="AI3377" s="16" t="s">
        <v>7903</v>
      </c>
      <c r="AJ3377" s="43">
        <f>VLOOKUP(E3377,'FILIAIS PETZ'!$A$2:$K$2000,11,0)</f>
        <v>18328118002152</v>
      </c>
      <c r="AK3377" s="44">
        <v>18328118002152</v>
      </c>
    </row>
    <row r="3378" spans="1:37" s="14" customFormat="1" ht="15" customHeight="1" thickBot="1" x14ac:dyDescent="0.25">
      <c r="A3378" s="9" t="str">
        <f t="shared" si="229"/>
        <v>PREVENTIVA</v>
      </c>
      <c r="B3378" s="18">
        <f>VLOOKUP(C3378,FORNECEDORES!D:E,2,0)</f>
        <v>4722</v>
      </c>
      <c r="C3378" s="19" t="str">
        <f>VLOOKUP(D3378,FORNECEDORES!A:D,4,0)</f>
        <v>08.100.057/0001-74</v>
      </c>
      <c r="D3378" s="13" t="s">
        <v>6219</v>
      </c>
      <c r="E3378" s="20" t="str">
        <f t="shared" si="228"/>
        <v>04 0243</v>
      </c>
      <c r="F3378" s="28" t="s">
        <v>8973</v>
      </c>
      <c r="G3378" s="21" t="str">
        <f>VLOOKUP(E3378,'FILIAIS PETZ'!A:E,5,0)</f>
        <v>PETZ SHOPPING GOLDEN SQUARE</v>
      </c>
      <c r="H3378" s="20" t="str">
        <f>VLOOKUP(E3378,'FILIAIS PETZ'!A:D,4,0)</f>
        <v>SGSQ-SP</v>
      </c>
      <c r="I3378" s="46">
        <v>45444</v>
      </c>
      <c r="J3378" s="9" t="s">
        <v>4980</v>
      </c>
      <c r="K3378" s="9" t="s">
        <v>5858</v>
      </c>
      <c r="L3378" s="83" t="s">
        <v>12542</v>
      </c>
      <c r="M3378" s="85">
        <v>45453</v>
      </c>
      <c r="N3378" s="85">
        <v>45560</v>
      </c>
      <c r="O3378" s="85">
        <v>45544</v>
      </c>
      <c r="P3378" s="91" t="s">
        <v>4998</v>
      </c>
      <c r="Q3378" s="84">
        <v>3</v>
      </c>
      <c r="R3378" s="91">
        <v>1</v>
      </c>
      <c r="S3378" s="9" t="s">
        <v>4983</v>
      </c>
      <c r="T3378" s="9" t="s">
        <v>32</v>
      </c>
      <c r="U3378" s="9">
        <v>11002</v>
      </c>
      <c r="V3378" s="9">
        <v>11002</v>
      </c>
      <c r="W3378" s="9"/>
      <c r="X3378" s="10" t="s">
        <v>5016</v>
      </c>
      <c r="Y3378" s="9" t="s">
        <v>4994</v>
      </c>
      <c r="Z3378" s="9" t="s">
        <v>4994</v>
      </c>
      <c r="AA3378" s="9" t="s">
        <v>5732</v>
      </c>
      <c r="AB3378" s="10" t="s">
        <v>5040</v>
      </c>
      <c r="AC3378" s="9" t="s">
        <v>4999</v>
      </c>
      <c r="AD3378" s="29"/>
      <c r="AE3378" s="20" t="str">
        <f>VLOOKUP(E3378,'FILIAIS PETZ'!A:Q,17,0)</f>
        <v>SP3</v>
      </c>
      <c r="AF3378" s="20" t="str">
        <f>VLOOKUP(E3378,'FILIAIS PETZ'!A:Q,3,0)</f>
        <v>FELICIO</v>
      </c>
      <c r="AG3378" s="20" t="str">
        <f>VLOOKUP(E3378,'FILIAIS PETZ'!A:Q,2,0)</f>
        <v>R3</v>
      </c>
      <c r="AH3378" s="75">
        <v>2330</v>
      </c>
      <c r="AI3378" s="16" t="s">
        <v>7903</v>
      </c>
      <c r="AJ3378" s="43" t="str">
        <f>VLOOKUP(E3378,'FILIAIS PETZ'!$A$2:$K$2000,11,0)</f>
        <v>18.328.118/0229-35</v>
      </c>
      <c r="AK3378" s="44" t="s">
        <v>9061</v>
      </c>
    </row>
    <row r="3379" spans="1:37" s="14" customFormat="1" ht="15" customHeight="1" thickBot="1" x14ac:dyDescent="0.25">
      <c r="A3379" s="9" t="str">
        <f t="shared" si="229"/>
        <v>PREVENTIVA</v>
      </c>
      <c r="B3379" s="18">
        <f>VLOOKUP(C3379,FORNECEDORES!D:E,2,0)</f>
        <v>4722</v>
      </c>
      <c r="C3379" s="19" t="str">
        <f>VLOOKUP(D3379,FORNECEDORES!A:D,4,0)</f>
        <v>08.100.057/0001-74</v>
      </c>
      <c r="D3379" s="13" t="s">
        <v>6219</v>
      </c>
      <c r="E3379" s="20" t="str">
        <f t="shared" si="228"/>
        <v>04 0258</v>
      </c>
      <c r="F3379" s="28" t="s">
        <v>8972</v>
      </c>
      <c r="G3379" s="21" t="str">
        <f>VLOOKUP(E3379,'FILIAIS PETZ'!A:E,5,0)</f>
        <v xml:space="preserve">PETZ SHOPPING GRAND PLAZA </v>
      </c>
      <c r="H3379" s="20" t="str">
        <f>VLOOKUP(E3379,'FILIAIS PETZ'!A:D,4,0)</f>
        <v>SGPZ-SP</v>
      </c>
      <c r="I3379" s="46">
        <v>45444</v>
      </c>
      <c r="J3379" s="9" t="s">
        <v>4980</v>
      </c>
      <c r="K3379" s="9" t="s">
        <v>5858</v>
      </c>
      <c r="L3379" s="83" t="s">
        <v>12539</v>
      </c>
      <c r="M3379" s="85">
        <v>45453</v>
      </c>
      <c r="N3379" s="85">
        <v>45560</v>
      </c>
      <c r="O3379" s="85">
        <v>45544</v>
      </c>
      <c r="P3379" s="91" t="s">
        <v>4998</v>
      </c>
      <c r="Q3379" s="84">
        <v>3</v>
      </c>
      <c r="R3379" s="91">
        <v>1</v>
      </c>
      <c r="S3379" s="9" t="s">
        <v>4983</v>
      </c>
      <c r="T3379" s="9" t="s">
        <v>32</v>
      </c>
      <c r="U3379" s="9">
        <v>11002</v>
      </c>
      <c r="V3379" s="9">
        <v>11002</v>
      </c>
      <c r="W3379" s="9"/>
      <c r="X3379" s="10" t="s">
        <v>5016</v>
      </c>
      <c r="Y3379" s="9" t="s">
        <v>4994</v>
      </c>
      <c r="Z3379" s="9" t="s">
        <v>4994</v>
      </c>
      <c r="AA3379" s="9" t="s">
        <v>5732</v>
      </c>
      <c r="AB3379" s="10" t="s">
        <v>5040</v>
      </c>
      <c r="AC3379" s="9" t="s">
        <v>4999</v>
      </c>
      <c r="AD3379" s="29"/>
      <c r="AE3379" s="20" t="str">
        <f>VLOOKUP(E3379,'FILIAIS PETZ'!A:Q,17,0)</f>
        <v>SP3</v>
      </c>
      <c r="AF3379" s="20" t="str">
        <f>VLOOKUP(E3379,'FILIAIS PETZ'!A:Q,3,0)</f>
        <v>FELICIO</v>
      </c>
      <c r="AG3379" s="20" t="str">
        <f>VLOOKUP(E3379,'FILIAIS PETZ'!A:Q,2,0)</f>
        <v>R3</v>
      </c>
      <c r="AH3379" s="75">
        <v>2330</v>
      </c>
      <c r="AI3379" s="16" t="s">
        <v>7903</v>
      </c>
      <c r="AJ3379" s="43" t="str">
        <f>VLOOKUP(E3379,'FILIAIS PETZ'!$A$2:$K$2000,11,0)</f>
        <v>18.328.118/0249-89</v>
      </c>
      <c r="AK3379" s="44" t="s">
        <v>9091</v>
      </c>
    </row>
    <row r="3380" spans="1:37" s="14" customFormat="1" ht="15" customHeight="1" thickBot="1" x14ac:dyDescent="0.25">
      <c r="A3380" s="9">
        <v>0</v>
      </c>
      <c r="B3380" s="18" t="e">
        <f>VLOOKUP(C3380,FORNECEDORES!D:E,2,0)</f>
        <v>#N/A</v>
      </c>
      <c r="C3380" s="19" t="e">
        <f>VLOOKUP(D3380,FORNECEDORES!A:D,4,0)</f>
        <v>#N/A</v>
      </c>
      <c r="D3380" s="13" t="s">
        <v>9278</v>
      </c>
      <c r="E3380" s="20" t="str">
        <f t="shared" si="228"/>
        <v>04 0077</v>
      </c>
      <c r="F3380" s="28" t="s">
        <v>4954</v>
      </c>
      <c r="G3380" s="21" t="str">
        <f>VLOOKUP(E3380,'FILIAIS PETZ'!A:E,5,0)</f>
        <v>PETZ GOIANIA (SETOR BUENO)</v>
      </c>
      <c r="H3380" s="20" t="str">
        <f>VLOOKUP(E3380,'FILIAIS PETZ'!A:D,4,0)</f>
        <v>BT63-GO</v>
      </c>
      <c r="I3380" s="46">
        <v>45364</v>
      </c>
      <c r="J3380" s="9"/>
      <c r="K3380" s="9" t="s">
        <v>9047</v>
      </c>
      <c r="L3380" s="83" t="s">
        <v>10177</v>
      </c>
      <c r="M3380" s="85">
        <v>45110</v>
      </c>
      <c r="N3380" s="85">
        <v>45378</v>
      </c>
      <c r="O3380" s="85">
        <v>45366</v>
      </c>
      <c r="P3380" s="91" t="s">
        <v>4998</v>
      </c>
      <c r="Q3380" s="84">
        <v>3</v>
      </c>
      <c r="R3380" s="91">
        <v>1</v>
      </c>
      <c r="S3380" s="9" t="s">
        <v>4983</v>
      </c>
      <c r="T3380" s="9" t="s">
        <v>32</v>
      </c>
      <c r="U3380" s="9">
        <v>11002</v>
      </c>
      <c r="V3380" s="9">
        <v>11002</v>
      </c>
      <c r="W3380" s="9"/>
      <c r="X3380" s="9" t="s">
        <v>5016</v>
      </c>
      <c r="Y3380" s="10" t="s">
        <v>4994</v>
      </c>
      <c r="Z3380" s="9" t="s">
        <v>4994</v>
      </c>
      <c r="AA3380" s="9" t="s">
        <v>5732</v>
      </c>
      <c r="AB3380" s="9" t="s">
        <v>5005</v>
      </c>
      <c r="AC3380" s="9" t="s">
        <v>4999</v>
      </c>
      <c r="AD3380" s="9"/>
      <c r="AE3380" s="20" t="str">
        <f>VLOOKUP(E3380,'FILIAIS PETZ'!A:Q,17,0)</f>
        <v>CO-2</v>
      </c>
      <c r="AF3380" s="20" t="str">
        <f>VLOOKUP(E3380,'FILIAIS PETZ'!A:Q,3,0)</f>
        <v>FELICIO</v>
      </c>
      <c r="AG3380" s="20" t="str">
        <f>VLOOKUP(E3380,'FILIAIS PETZ'!A:Q,2,0)</f>
        <v>R3</v>
      </c>
      <c r="AH3380" s="75">
        <v>2368.1999999999998</v>
      </c>
      <c r="AI3380" s="16" t="s">
        <v>10178</v>
      </c>
      <c r="AJ3380" s="43">
        <f>VLOOKUP(E3380,'FILIAIS PETZ'!$A$2:$K$2000,11,0)</f>
        <v>18328118007545</v>
      </c>
      <c r="AK3380" s="44">
        <v>18328118019551</v>
      </c>
    </row>
    <row r="3381" spans="1:37" s="14" customFormat="1" ht="15" customHeight="1" thickBot="1" x14ac:dyDescent="0.25">
      <c r="A3381" s="9">
        <v>0</v>
      </c>
      <c r="B3381" s="18" t="e">
        <f>VLOOKUP(C3381,FORNECEDORES!D:E,2,0)</f>
        <v>#N/A</v>
      </c>
      <c r="C3381" s="19" t="e">
        <f>VLOOKUP(D3381,FORNECEDORES!A:D,4,0)</f>
        <v>#N/A</v>
      </c>
      <c r="D3381" s="13" t="s">
        <v>9278</v>
      </c>
      <c r="E3381" s="20" t="str">
        <f t="shared" si="228"/>
        <v>04 0107</v>
      </c>
      <c r="F3381" s="28" t="s">
        <v>4930</v>
      </c>
      <c r="G3381" s="21" t="str">
        <f>VLOOKUP(E3381,'FILIAIS PETZ'!A:E,5,0)</f>
        <v>PETZ CONTAGEM</v>
      </c>
      <c r="H3381" s="20" t="str">
        <f>VLOOKUP(E3381,'FILIAIS PETZ'!A:D,4,0)</f>
        <v>CNTG-MG</v>
      </c>
      <c r="I3381" s="46">
        <v>45366</v>
      </c>
      <c r="J3381" s="9"/>
      <c r="K3381" s="9" t="s">
        <v>9047</v>
      </c>
      <c r="L3381" s="83" t="s">
        <v>10179</v>
      </c>
      <c r="M3381" s="85">
        <v>45272</v>
      </c>
      <c r="N3381" s="85">
        <v>45378</v>
      </c>
      <c r="O3381" s="85">
        <v>45366</v>
      </c>
      <c r="P3381" s="91" t="s">
        <v>4990</v>
      </c>
      <c r="Q3381" s="84">
        <v>3</v>
      </c>
      <c r="R3381" s="91">
        <v>1</v>
      </c>
      <c r="S3381" s="9" t="s">
        <v>4983</v>
      </c>
      <c r="T3381" s="9" t="s">
        <v>32</v>
      </c>
      <c r="U3381" s="9">
        <v>11002</v>
      </c>
      <c r="V3381" s="9">
        <v>11002</v>
      </c>
      <c r="W3381" s="9"/>
      <c r="X3381" s="9" t="s">
        <v>5016</v>
      </c>
      <c r="Y3381" s="10" t="s">
        <v>4994</v>
      </c>
      <c r="Z3381" s="9" t="s">
        <v>4994</v>
      </c>
      <c r="AA3381" s="9" t="s">
        <v>5732</v>
      </c>
      <c r="AB3381" s="9" t="s">
        <v>5005</v>
      </c>
      <c r="AC3381" s="9" t="s">
        <v>4999</v>
      </c>
      <c r="AD3381" s="9"/>
      <c r="AE3381" s="20" t="str">
        <f>VLOOKUP(E3381,'FILIAIS PETZ'!A:Q,17,0)</f>
        <v>MG-2</v>
      </c>
      <c r="AF3381" s="20" t="str">
        <f>VLOOKUP(E3381,'FILIAIS PETZ'!A:Q,3,0)</f>
        <v>FELICIO</v>
      </c>
      <c r="AG3381" s="20" t="str">
        <f>VLOOKUP(E3381,'FILIAIS PETZ'!A:Q,2,0)</f>
        <v>R3</v>
      </c>
      <c r="AH3381" s="75">
        <v>3846.15</v>
      </c>
      <c r="AI3381" s="16" t="s">
        <v>10180</v>
      </c>
      <c r="AJ3381" s="43">
        <f>VLOOKUP(E3381,'FILIAIS PETZ'!$A$2:$K$2000,11,0)</f>
        <v>18328118010414</v>
      </c>
      <c r="AK3381" s="44">
        <v>18328118001938</v>
      </c>
    </row>
    <row r="3382" spans="1:37" s="14" customFormat="1" ht="15" customHeight="1" thickBot="1" x14ac:dyDescent="0.25">
      <c r="A3382" s="9">
        <v>0</v>
      </c>
      <c r="B3382" s="18" t="e">
        <f>VLOOKUP(C3382,FORNECEDORES!D:E,2,0)</f>
        <v>#N/A</v>
      </c>
      <c r="C3382" s="19" t="e">
        <f>VLOOKUP(D3382,FORNECEDORES!A:D,4,0)</f>
        <v>#N/A</v>
      </c>
      <c r="D3382" s="13" t="s">
        <v>9278</v>
      </c>
      <c r="E3382" s="20" t="str">
        <f t="shared" si="228"/>
        <v>04 0122</v>
      </c>
      <c r="F3382" s="28" t="s">
        <v>6386</v>
      </c>
      <c r="G3382" s="21" t="str">
        <f>VLOOKUP(E3382,'FILIAIS PETZ'!A:E,5,0)</f>
        <v>PETZ JUIZ DE FORA</v>
      </c>
      <c r="H3382" s="20" t="str">
        <f>VLOOKUP(E3382,'FILIAIS PETZ'!A:D,4,0)</f>
        <v>JUZF-MG</v>
      </c>
      <c r="I3382" s="46">
        <v>45366</v>
      </c>
      <c r="J3382" s="9"/>
      <c r="K3382" s="9" t="s">
        <v>9047</v>
      </c>
      <c r="L3382" s="83" t="s">
        <v>10181</v>
      </c>
      <c r="M3382" s="85">
        <v>45272</v>
      </c>
      <c r="N3382" s="85">
        <v>45378</v>
      </c>
      <c r="O3382" s="85">
        <v>45366</v>
      </c>
      <c r="P3382" s="91" t="s">
        <v>4990</v>
      </c>
      <c r="Q3382" s="84">
        <v>3</v>
      </c>
      <c r="R3382" s="91">
        <v>1</v>
      </c>
      <c r="S3382" s="9" t="s">
        <v>4983</v>
      </c>
      <c r="T3382" s="9" t="s">
        <v>32</v>
      </c>
      <c r="U3382" s="9">
        <v>11002</v>
      </c>
      <c r="V3382" s="9">
        <v>11002</v>
      </c>
      <c r="W3382" s="9"/>
      <c r="X3382" s="9" t="s">
        <v>5016</v>
      </c>
      <c r="Y3382" s="10" t="s">
        <v>4994</v>
      </c>
      <c r="Z3382" s="9" t="s">
        <v>4994</v>
      </c>
      <c r="AA3382" s="9" t="s">
        <v>5732</v>
      </c>
      <c r="AB3382" s="9" t="s">
        <v>5005</v>
      </c>
      <c r="AC3382" s="9" t="s">
        <v>4999</v>
      </c>
      <c r="AD3382" s="9"/>
      <c r="AE3382" s="20" t="str">
        <f>VLOOKUP(E3382,'FILIAIS PETZ'!A:Q,17,0)</f>
        <v>MG-1</v>
      </c>
      <c r="AF3382" s="20" t="str">
        <f>VLOOKUP(E3382,'FILIAIS PETZ'!A:Q,3,0)</f>
        <v>FELICIO</v>
      </c>
      <c r="AG3382" s="20" t="str">
        <f>VLOOKUP(E3382,'FILIAIS PETZ'!A:Q,2,0)</f>
        <v>R3</v>
      </c>
      <c r="AH3382" s="75">
        <v>3846.15</v>
      </c>
      <c r="AI3382" s="16" t="s">
        <v>10182</v>
      </c>
      <c r="AJ3382" s="43">
        <f>VLOOKUP(E3382,'FILIAIS PETZ'!$A$2:$K$2000,11,0)</f>
        <v>18328118011810</v>
      </c>
      <c r="AK3382" s="44">
        <v>18328118006905</v>
      </c>
    </row>
    <row r="3383" spans="1:37" s="14" customFormat="1" ht="15" customHeight="1" thickBot="1" x14ac:dyDescent="0.25">
      <c r="A3383" s="9" t="s">
        <v>4980</v>
      </c>
      <c r="B3383" s="18" t="e">
        <f>VLOOKUP(C3383,FORNECEDORES!D:E,2,0)</f>
        <v>#N/A</v>
      </c>
      <c r="C3383" s="19" t="e">
        <f>VLOOKUP(D3383,FORNECEDORES!A:D,4,0)</f>
        <v>#N/A</v>
      </c>
      <c r="D3383" s="13" t="s">
        <v>9280</v>
      </c>
      <c r="E3383" s="20" t="str">
        <f t="shared" si="228"/>
        <v>04 0010</v>
      </c>
      <c r="F3383" s="28" t="s">
        <v>8983</v>
      </c>
      <c r="G3383" s="21" t="str">
        <f>VLOOKUP(E3383,'FILIAIS PETZ'!A:E,5,0)</f>
        <v>PETZ SANTA CECILIA</v>
      </c>
      <c r="H3383" s="20" t="str">
        <f>VLOOKUP(E3383,'FILIAIS PETZ'!A:D,4,0)</f>
        <v>STCE-SP</v>
      </c>
      <c r="I3383" s="46">
        <v>45444</v>
      </c>
      <c r="J3383" s="9" t="s">
        <v>4980</v>
      </c>
      <c r="K3383" s="9" t="s">
        <v>9047</v>
      </c>
      <c r="L3383" s="83" t="s">
        <v>10806</v>
      </c>
      <c r="M3383" s="85">
        <v>45464</v>
      </c>
      <c r="N3383" s="85">
        <v>45490</v>
      </c>
      <c r="O3383" s="85">
        <v>45470</v>
      </c>
      <c r="P3383" s="91" t="s">
        <v>4998</v>
      </c>
      <c r="Q3383" s="84">
        <v>3</v>
      </c>
      <c r="R3383" s="91">
        <v>1</v>
      </c>
      <c r="S3383" s="9" t="s">
        <v>4983</v>
      </c>
      <c r="T3383" s="9" t="s">
        <v>32</v>
      </c>
      <c r="U3383" s="9">
        <v>11002</v>
      </c>
      <c r="V3383" s="9">
        <v>11002</v>
      </c>
      <c r="W3383" s="9"/>
      <c r="X3383" s="10" t="s">
        <v>5016</v>
      </c>
      <c r="Y3383" s="10" t="s">
        <v>4980</v>
      </c>
      <c r="Z3383" s="9" t="s">
        <v>4994</v>
      </c>
      <c r="AA3383" s="9" t="s">
        <v>5732</v>
      </c>
      <c r="AB3383" s="9" t="s">
        <v>5005</v>
      </c>
      <c r="AC3383" s="9" t="s">
        <v>4999</v>
      </c>
      <c r="AD3383" s="29"/>
      <c r="AE3383" s="20" t="str">
        <f>VLOOKUP(E3383,'FILIAIS PETZ'!A:Q,17,0)</f>
        <v>SP2</v>
      </c>
      <c r="AF3383" s="20" t="str">
        <f>VLOOKUP(E3383,'FILIAIS PETZ'!A:Q,3,0)</f>
        <v>FELICIO</v>
      </c>
      <c r="AG3383" s="20" t="str">
        <f>VLOOKUP(E3383,'FILIAIS PETZ'!A:Q,2,0)</f>
        <v>R3</v>
      </c>
      <c r="AH3383" s="75">
        <v>2330</v>
      </c>
      <c r="AI3383" s="16" t="s">
        <v>10801</v>
      </c>
      <c r="AJ3383" s="43">
        <f>VLOOKUP(E3383,'FILIAIS PETZ'!$A$2:$K$2000,11,0)</f>
        <v>18328118001938</v>
      </c>
      <c r="AK3383" s="44">
        <v>18328118001938</v>
      </c>
    </row>
    <row r="3384" spans="1:37" s="14" customFormat="1" ht="15" customHeight="1" thickBot="1" x14ac:dyDescent="0.25">
      <c r="A3384" s="9" t="e">
        <v>#REF!</v>
      </c>
      <c r="B3384" s="18" t="e">
        <f>VLOOKUP(C3384,FORNECEDORES!D:E,2,0)</f>
        <v>#N/A</v>
      </c>
      <c r="C3384" s="19" t="e">
        <f>VLOOKUP(D3384,FORNECEDORES!A:D,4,0)</f>
        <v>#N/A</v>
      </c>
      <c r="D3384" s="13" t="s">
        <v>9275</v>
      </c>
      <c r="E3384" s="20" t="str">
        <f t="shared" si="228"/>
        <v>04 0011</v>
      </c>
      <c r="F3384" s="28" t="s">
        <v>8976</v>
      </c>
      <c r="G3384" s="21" t="str">
        <f>VLOOKUP(E3384,'FILIAIS PETZ'!A:E,5,0)</f>
        <v>PETZ AUGUSTA</v>
      </c>
      <c r="H3384" s="20" t="str">
        <f>VLOOKUP(E3384,'FILIAIS PETZ'!A:D,4,0)</f>
        <v>AUGT-SP</v>
      </c>
      <c r="I3384" s="46">
        <v>45444</v>
      </c>
      <c r="J3384" s="9" t="s">
        <v>4980</v>
      </c>
      <c r="K3384" s="9" t="s">
        <v>9047</v>
      </c>
      <c r="L3384" s="83" t="s">
        <v>10807</v>
      </c>
      <c r="M3384" s="85">
        <v>45464</v>
      </c>
      <c r="N3384" s="85">
        <v>45490</v>
      </c>
      <c r="O3384" s="85">
        <v>45470</v>
      </c>
      <c r="P3384" s="91" t="s">
        <v>4998</v>
      </c>
      <c r="Q3384" s="84">
        <v>3</v>
      </c>
      <c r="R3384" s="91">
        <v>1</v>
      </c>
      <c r="S3384" s="9" t="s">
        <v>4983</v>
      </c>
      <c r="T3384" s="9" t="s">
        <v>32</v>
      </c>
      <c r="U3384" s="9">
        <v>11002</v>
      </c>
      <c r="V3384" s="9">
        <v>11002</v>
      </c>
      <c r="W3384" s="9"/>
      <c r="X3384" s="10" t="s">
        <v>5016</v>
      </c>
      <c r="Y3384" s="10" t="s">
        <v>4980</v>
      </c>
      <c r="Z3384" s="9" t="s">
        <v>4994</v>
      </c>
      <c r="AA3384" s="9" t="s">
        <v>5732</v>
      </c>
      <c r="AB3384" s="9" t="s">
        <v>5005</v>
      </c>
      <c r="AC3384" s="9" t="s">
        <v>4999</v>
      </c>
      <c r="AD3384" s="29"/>
      <c r="AE3384" s="20" t="str">
        <f>VLOOKUP(E3384,'FILIAIS PETZ'!A:Q,17,0)</f>
        <v>SP2</v>
      </c>
      <c r="AF3384" s="20" t="str">
        <f>VLOOKUP(E3384,'FILIAIS PETZ'!A:Q,3,0)</f>
        <v>FELICIO</v>
      </c>
      <c r="AG3384" s="20" t="str">
        <f>VLOOKUP(E3384,'FILIAIS PETZ'!A:Q,2,0)</f>
        <v>R3</v>
      </c>
      <c r="AH3384" s="75">
        <v>2330</v>
      </c>
      <c r="AI3384" s="16" t="s">
        <v>10801</v>
      </c>
      <c r="AJ3384" s="43">
        <f>VLOOKUP(E3384,'FILIAIS PETZ'!$A$2:$K$2000,11,0)</f>
        <v>18328118001776</v>
      </c>
      <c r="AK3384" s="44">
        <v>18328118001776</v>
      </c>
    </row>
    <row r="3385" spans="1:37" s="14" customFormat="1" ht="15" customHeight="1" thickBot="1" x14ac:dyDescent="0.25">
      <c r="A3385" s="9" t="e">
        <v>#REF!</v>
      </c>
      <c r="B3385" s="18" t="e">
        <f>VLOOKUP(C3385,FORNECEDORES!D:E,2,0)</f>
        <v>#N/A</v>
      </c>
      <c r="C3385" s="19" t="e">
        <f>VLOOKUP(D3385,FORNECEDORES!A:D,4,0)</f>
        <v>#N/A</v>
      </c>
      <c r="D3385" s="13" t="s">
        <v>9275</v>
      </c>
      <c r="E3385" s="20" t="str">
        <f t="shared" si="228"/>
        <v>04 0019</v>
      </c>
      <c r="F3385" s="28" t="s">
        <v>8977</v>
      </c>
      <c r="G3385" s="21" t="str">
        <f>VLOOKUP(E3385,'FILIAIS PETZ'!A:E,5,0)</f>
        <v>PETZ BUTANTA</v>
      </c>
      <c r="H3385" s="20" t="str">
        <f>VLOOKUP(E3385,'FILIAIS PETZ'!A:D,4,0)</f>
        <v>BTTA-SP</v>
      </c>
      <c r="I3385" s="46">
        <v>45444</v>
      </c>
      <c r="J3385" s="9" t="s">
        <v>4980</v>
      </c>
      <c r="K3385" s="9" t="s">
        <v>9047</v>
      </c>
      <c r="L3385" s="83" t="s">
        <v>10808</v>
      </c>
      <c r="M3385" s="85">
        <v>45464</v>
      </c>
      <c r="N3385" s="85">
        <v>45490</v>
      </c>
      <c r="O3385" s="85">
        <v>45470</v>
      </c>
      <c r="P3385" s="91" t="s">
        <v>4998</v>
      </c>
      <c r="Q3385" s="84">
        <v>3</v>
      </c>
      <c r="R3385" s="91">
        <v>1</v>
      </c>
      <c r="S3385" s="9" t="s">
        <v>4983</v>
      </c>
      <c r="T3385" s="9" t="s">
        <v>32</v>
      </c>
      <c r="U3385" s="9">
        <v>11002</v>
      </c>
      <c r="V3385" s="9">
        <v>11002</v>
      </c>
      <c r="W3385" s="9"/>
      <c r="X3385" s="10" t="s">
        <v>5016</v>
      </c>
      <c r="Y3385" s="10" t="s">
        <v>4980</v>
      </c>
      <c r="Z3385" s="9" t="s">
        <v>4994</v>
      </c>
      <c r="AA3385" s="9" t="s">
        <v>5732</v>
      </c>
      <c r="AB3385" s="9" t="s">
        <v>5005</v>
      </c>
      <c r="AC3385" s="9" t="s">
        <v>4999</v>
      </c>
      <c r="AD3385" s="29"/>
      <c r="AE3385" s="20" t="str">
        <f>VLOOKUP(E3385,'FILIAIS PETZ'!A:Q,17,0)</f>
        <v>SP2</v>
      </c>
      <c r="AF3385" s="20" t="str">
        <f>VLOOKUP(E3385,'FILIAIS PETZ'!A:Q,3,0)</f>
        <v>FELICIO</v>
      </c>
      <c r="AG3385" s="20" t="str">
        <f>VLOOKUP(E3385,'FILIAIS PETZ'!A:Q,2,0)</f>
        <v>R3</v>
      </c>
      <c r="AH3385" s="75">
        <v>2330</v>
      </c>
      <c r="AI3385" s="16" t="s">
        <v>10801</v>
      </c>
      <c r="AJ3385" s="43">
        <f>VLOOKUP(E3385,'FILIAIS PETZ'!$A$2:$K$2000,11,0)</f>
        <v>18328118000885</v>
      </c>
      <c r="AK3385" s="44">
        <v>18328118000885</v>
      </c>
    </row>
    <row r="3386" spans="1:37" s="14" customFormat="1" ht="15" customHeight="1" thickBot="1" x14ac:dyDescent="0.25">
      <c r="A3386" s="9" t="e">
        <v>#REF!</v>
      </c>
      <c r="B3386" s="18" t="e">
        <f>VLOOKUP(C3386,FORNECEDORES!D:E,2,0)</f>
        <v>#N/A</v>
      </c>
      <c r="C3386" s="19" t="e">
        <f>VLOOKUP(D3386,FORNECEDORES!A:D,4,0)</f>
        <v>#N/A</v>
      </c>
      <c r="D3386" s="13" t="s">
        <v>9280</v>
      </c>
      <c r="E3386" s="20" t="str">
        <f t="shared" si="228"/>
        <v>04 0046</v>
      </c>
      <c r="F3386" s="28" t="s">
        <v>8978</v>
      </c>
      <c r="G3386" s="21" t="str">
        <f>VLOOKUP(E3386,'FILIAIS PETZ'!A:E,5,0)</f>
        <v>PETZ CIDADE JARDIM</v>
      </c>
      <c r="H3386" s="20" t="str">
        <f>VLOOKUP(E3386,'FILIAIS PETZ'!A:D,4,0)</f>
        <v>CDJD-SP</v>
      </c>
      <c r="I3386" s="46">
        <v>45444</v>
      </c>
      <c r="J3386" s="9" t="s">
        <v>4980</v>
      </c>
      <c r="K3386" s="9" t="s">
        <v>9047</v>
      </c>
      <c r="L3386" s="83" t="s">
        <v>10809</v>
      </c>
      <c r="M3386" s="85">
        <v>45464</v>
      </c>
      <c r="N3386" s="85">
        <v>45490</v>
      </c>
      <c r="O3386" s="85">
        <v>45470</v>
      </c>
      <c r="P3386" s="91" t="s">
        <v>4998</v>
      </c>
      <c r="Q3386" s="84">
        <v>3</v>
      </c>
      <c r="R3386" s="91">
        <v>1</v>
      </c>
      <c r="S3386" s="9" t="s">
        <v>4983</v>
      </c>
      <c r="T3386" s="9" t="s">
        <v>32</v>
      </c>
      <c r="U3386" s="9">
        <v>11002</v>
      </c>
      <c r="V3386" s="9">
        <v>11002</v>
      </c>
      <c r="W3386" s="9"/>
      <c r="X3386" s="10" t="s">
        <v>5016</v>
      </c>
      <c r="Y3386" s="10" t="s">
        <v>4980</v>
      </c>
      <c r="Z3386" s="9" t="s">
        <v>4994</v>
      </c>
      <c r="AA3386" s="9" t="s">
        <v>5732</v>
      </c>
      <c r="AB3386" s="9" t="s">
        <v>5005</v>
      </c>
      <c r="AC3386" s="9" t="s">
        <v>4999</v>
      </c>
      <c r="AD3386" s="29"/>
      <c r="AE3386" s="20" t="str">
        <f>VLOOKUP(E3386,'FILIAIS PETZ'!A:Q,17,0)</f>
        <v>SP2</v>
      </c>
      <c r="AF3386" s="20" t="str">
        <f>VLOOKUP(E3386,'FILIAIS PETZ'!A:Q,3,0)</f>
        <v>FELICIO</v>
      </c>
      <c r="AG3386" s="20" t="str">
        <f>VLOOKUP(E3386,'FILIAIS PETZ'!A:Q,2,0)</f>
        <v>R3</v>
      </c>
      <c r="AH3386" s="75">
        <v>2330</v>
      </c>
      <c r="AI3386" s="16" t="s">
        <v>10801</v>
      </c>
      <c r="AJ3386" s="43">
        <f>VLOOKUP(E3386,'FILIAIS PETZ'!$A$2:$K$2000,11,0)</f>
        <v>18328118004520</v>
      </c>
      <c r="AK3386" s="44">
        <v>18328118004520</v>
      </c>
    </row>
    <row r="3387" spans="1:37" s="14" customFormat="1" ht="15" customHeight="1" thickBot="1" x14ac:dyDescent="0.25">
      <c r="A3387" s="9" t="e">
        <v>#REF!</v>
      </c>
      <c r="B3387" s="18" t="e">
        <f>VLOOKUP(C3387,FORNECEDORES!D:E,2,0)</f>
        <v>#N/A</v>
      </c>
      <c r="C3387" s="19" t="e">
        <f>VLOOKUP(D3387,FORNECEDORES!A:D,4,0)</f>
        <v>#N/A</v>
      </c>
      <c r="D3387" s="13" t="s">
        <v>9275</v>
      </c>
      <c r="E3387" s="20" t="str">
        <f t="shared" si="228"/>
        <v>04 0059</v>
      </c>
      <c r="F3387" s="28" t="s">
        <v>8714</v>
      </c>
      <c r="G3387" s="21" t="str">
        <f>VLOOKUP(E3387,'FILIAIS PETZ'!A:E,5,0)</f>
        <v>PETZ POMPÉIA</v>
      </c>
      <c r="H3387" s="20" t="str">
        <f>VLOOKUP(E3387,'FILIAIS PETZ'!A:D,4,0)</f>
        <v>POMP-SP</v>
      </c>
      <c r="I3387" s="46">
        <v>45444</v>
      </c>
      <c r="J3387" s="9" t="s">
        <v>4980</v>
      </c>
      <c r="K3387" s="9" t="s">
        <v>9047</v>
      </c>
      <c r="L3387" s="83" t="s">
        <v>10810</v>
      </c>
      <c r="M3387" s="85">
        <v>45464</v>
      </c>
      <c r="N3387" s="85">
        <v>45490</v>
      </c>
      <c r="O3387" s="85">
        <v>45470</v>
      </c>
      <c r="P3387" s="91" t="s">
        <v>4998</v>
      </c>
      <c r="Q3387" s="84">
        <v>3</v>
      </c>
      <c r="R3387" s="91">
        <v>1</v>
      </c>
      <c r="S3387" s="9" t="s">
        <v>4983</v>
      </c>
      <c r="T3387" s="9" t="s">
        <v>32</v>
      </c>
      <c r="U3387" s="9">
        <v>11002</v>
      </c>
      <c r="V3387" s="9">
        <v>11002</v>
      </c>
      <c r="W3387" s="9"/>
      <c r="X3387" s="10" t="s">
        <v>5016</v>
      </c>
      <c r="Y3387" s="10" t="s">
        <v>4980</v>
      </c>
      <c r="Z3387" s="9" t="s">
        <v>4994</v>
      </c>
      <c r="AA3387" s="9" t="s">
        <v>5732</v>
      </c>
      <c r="AB3387" s="9" t="s">
        <v>5005</v>
      </c>
      <c r="AC3387" s="9" t="s">
        <v>4999</v>
      </c>
      <c r="AD3387" s="29"/>
      <c r="AE3387" s="20" t="str">
        <f>VLOOKUP(E3387,'FILIAIS PETZ'!A:Q,17,0)</f>
        <v>SP2</v>
      </c>
      <c r="AF3387" s="20" t="str">
        <f>VLOOKUP(E3387,'FILIAIS PETZ'!A:Q,3,0)</f>
        <v>FELICIO</v>
      </c>
      <c r="AG3387" s="20" t="str">
        <f>VLOOKUP(E3387,'FILIAIS PETZ'!A:Q,2,0)</f>
        <v>R3</v>
      </c>
      <c r="AH3387" s="75">
        <v>2330</v>
      </c>
      <c r="AI3387" s="16" t="s">
        <v>10801</v>
      </c>
      <c r="AJ3387" s="43">
        <f>VLOOKUP(E3387,'FILIAIS PETZ'!$A$2:$K$2000,11,0)</f>
        <v>18328118005763</v>
      </c>
      <c r="AK3387" s="44">
        <v>18328118005763</v>
      </c>
    </row>
    <row r="3388" spans="1:37" s="14" customFormat="1" ht="15" customHeight="1" thickBot="1" x14ac:dyDescent="0.25">
      <c r="A3388" s="9" t="e">
        <v>#REF!</v>
      </c>
      <c r="B3388" s="18" t="e">
        <f>VLOOKUP(C3388,FORNECEDORES!D:E,2,0)</f>
        <v>#N/A</v>
      </c>
      <c r="C3388" s="19" t="e">
        <f>VLOOKUP(D3388,FORNECEDORES!A:D,4,0)</f>
        <v>#N/A</v>
      </c>
      <c r="D3388" s="13" t="s">
        <v>9275</v>
      </c>
      <c r="E3388" s="20" t="str">
        <f t="shared" si="228"/>
        <v>04 0060</v>
      </c>
      <c r="F3388" s="28" t="s">
        <v>8625</v>
      </c>
      <c r="G3388" s="21" t="str">
        <f>VLOOKUP(E3388,'FILIAIS PETZ'!A:E,5,0)</f>
        <v>PETZ PACAEMBU</v>
      </c>
      <c r="H3388" s="20" t="str">
        <f>VLOOKUP(E3388,'FILIAIS PETZ'!A:D,4,0)</f>
        <v>PCBU-SP</v>
      </c>
      <c r="I3388" s="46">
        <v>45444</v>
      </c>
      <c r="J3388" s="9" t="s">
        <v>4980</v>
      </c>
      <c r="K3388" s="9" t="s">
        <v>9047</v>
      </c>
      <c r="L3388" s="83" t="s">
        <v>10811</v>
      </c>
      <c r="M3388" s="85">
        <v>45464</v>
      </c>
      <c r="N3388" s="85">
        <v>45490</v>
      </c>
      <c r="O3388" s="85">
        <v>45470</v>
      </c>
      <c r="P3388" s="91" t="s">
        <v>4998</v>
      </c>
      <c r="Q3388" s="84">
        <v>3</v>
      </c>
      <c r="R3388" s="91">
        <v>1</v>
      </c>
      <c r="S3388" s="9" t="s">
        <v>4983</v>
      </c>
      <c r="T3388" s="9" t="s">
        <v>32</v>
      </c>
      <c r="U3388" s="9">
        <v>11002</v>
      </c>
      <c r="V3388" s="9">
        <v>11002</v>
      </c>
      <c r="W3388" s="9"/>
      <c r="X3388" s="10" t="s">
        <v>5016</v>
      </c>
      <c r="Y3388" s="10" t="s">
        <v>4980</v>
      </c>
      <c r="Z3388" s="9" t="s">
        <v>4994</v>
      </c>
      <c r="AA3388" s="9" t="s">
        <v>5732</v>
      </c>
      <c r="AB3388" s="9" t="s">
        <v>5005</v>
      </c>
      <c r="AC3388" s="9" t="s">
        <v>4999</v>
      </c>
      <c r="AD3388" s="29"/>
      <c r="AE3388" s="20" t="str">
        <f>VLOOKUP(E3388,'FILIAIS PETZ'!A:Q,17,0)</f>
        <v>SP2</v>
      </c>
      <c r="AF3388" s="20" t="str">
        <f>VLOOKUP(E3388,'FILIAIS PETZ'!A:Q,3,0)</f>
        <v>FELICIO</v>
      </c>
      <c r="AG3388" s="20" t="str">
        <f>VLOOKUP(E3388,'FILIAIS PETZ'!A:Q,2,0)</f>
        <v>R3</v>
      </c>
      <c r="AH3388" s="75">
        <v>2330</v>
      </c>
      <c r="AI3388" s="16" t="s">
        <v>10801</v>
      </c>
      <c r="AJ3388" s="43">
        <f>VLOOKUP(E3388,'FILIAIS PETZ'!$A$2:$K$2000,11,0)</f>
        <v>18328118006220</v>
      </c>
      <c r="AK3388" s="44">
        <v>18328118006220</v>
      </c>
    </row>
    <row r="3389" spans="1:37" s="14" customFormat="1" ht="15" customHeight="1" thickBot="1" x14ac:dyDescent="0.25">
      <c r="A3389" s="9" t="e">
        <v>#REF!</v>
      </c>
      <c r="B3389" s="18" t="e">
        <f>VLOOKUP(C3389,FORNECEDORES!D:E,2,0)</f>
        <v>#N/A</v>
      </c>
      <c r="C3389" s="19" t="e">
        <f>VLOOKUP(D3389,FORNECEDORES!A:D,4,0)</f>
        <v>#N/A</v>
      </c>
      <c r="D3389" s="13" t="s">
        <v>9280</v>
      </c>
      <c r="E3389" s="20" t="str">
        <f t="shared" si="228"/>
        <v>04 0067</v>
      </c>
      <c r="F3389" s="28" t="s">
        <v>8611</v>
      </c>
      <c r="G3389" s="21" t="str">
        <f>VLOOKUP(E3389,'FILIAIS PETZ'!A:E,5,0)</f>
        <v>PETZ EXTRA RICARDO JAFET</v>
      </c>
      <c r="H3389" s="20" t="str">
        <f>VLOOKUP(E3389,'FILIAIS PETZ'!A:D,4,0)</f>
        <v>RJAF-SP</v>
      </c>
      <c r="I3389" s="46">
        <v>45444</v>
      </c>
      <c r="J3389" s="9" t="s">
        <v>4980</v>
      </c>
      <c r="K3389" s="9" t="s">
        <v>9047</v>
      </c>
      <c r="L3389" s="83" t="s">
        <v>10812</v>
      </c>
      <c r="M3389" s="85">
        <v>45464</v>
      </c>
      <c r="N3389" s="85">
        <v>45490</v>
      </c>
      <c r="O3389" s="85">
        <v>45470</v>
      </c>
      <c r="P3389" s="91" t="s">
        <v>4998</v>
      </c>
      <c r="Q3389" s="84">
        <v>3</v>
      </c>
      <c r="R3389" s="91">
        <v>1</v>
      </c>
      <c r="S3389" s="9" t="s">
        <v>4983</v>
      </c>
      <c r="T3389" s="9" t="s">
        <v>32</v>
      </c>
      <c r="U3389" s="9">
        <v>11002</v>
      </c>
      <c r="V3389" s="9">
        <v>11002</v>
      </c>
      <c r="W3389" s="9"/>
      <c r="X3389" s="10" t="s">
        <v>5016</v>
      </c>
      <c r="Y3389" s="10" t="s">
        <v>4980</v>
      </c>
      <c r="Z3389" s="9" t="s">
        <v>4994</v>
      </c>
      <c r="AA3389" s="9" t="s">
        <v>5732</v>
      </c>
      <c r="AB3389" s="9" t="s">
        <v>5005</v>
      </c>
      <c r="AC3389" s="9" t="s">
        <v>4999</v>
      </c>
      <c r="AD3389" s="29"/>
      <c r="AE3389" s="20" t="str">
        <f>VLOOKUP(E3389,'FILIAIS PETZ'!A:Q,17,0)</f>
        <v>SP2</v>
      </c>
      <c r="AF3389" s="20" t="str">
        <f>VLOOKUP(E3389,'FILIAIS PETZ'!A:Q,3,0)</f>
        <v>FELICIO</v>
      </c>
      <c r="AG3389" s="20" t="str">
        <f>VLOOKUP(E3389,'FILIAIS PETZ'!A:Q,2,0)</f>
        <v>R3</v>
      </c>
      <c r="AH3389" s="75">
        <v>4660</v>
      </c>
      <c r="AI3389" s="16" t="s">
        <v>10801</v>
      </c>
      <c r="AJ3389" s="43">
        <f>VLOOKUP(E3389,'FILIAIS PETZ'!$A$2:$K$2000,11,0)</f>
        <v>18328118006573</v>
      </c>
      <c r="AK3389" s="44">
        <v>18328118006573</v>
      </c>
    </row>
    <row r="3390" spans="1:37" s="14" customFormat="1" ht="15" customHeight="1" thickBot="1" x14ac:dyDescent="0.25">
      <c r="A3390" s="9" t="e">
        <v>#REF!</v>
      </c>
      <c r="B3390" s="18" t="e">
        <f>VLOOKUP(C3390,FORNECEDORES!D:E,2,0)</f>
        <v>#N/A</v>
      </c>
      <c r="C3390" s="19" t="e">
        <f>VLOOKUP(D3390,FORNECEDORES!A:D,4,0)</f>
        <v>#N/A</v>
      </c>
      <c r="D3390" s="13" t="s">
        <v>9275</v>
      </c>
      <c r="E3390" s="20" t="str">
        <f t="shared" si="228"/>
        <v>04 0125</v>
      </c>
      <c r="F3390" s="28" t="s">
        <v>8981</v>
      </c>
      <c r="G3390" s="21" t="str">
        <f>VLOOKUP(E3390,'FILIAIS PETZ'!A:E,5,0)</f>
        <v>PETZ CERRO CORA</v>
      </c>
      <c r="H3390" s="20" t="str">
        <f>VLOOKUP(E3390,'FILIAIS PETZ'!A:D,4,0)</f>
        <v>CORA-SP</v>
      </c>
      <c r="I3390" s="46">
        <v>45444</v>
      </c>
      <c r="J3390" s="9" t="s">
        <v>4980</v>
      </c>
      <c r="K3390" s="9" t="s">
        <v>9047</v>
      </c>
      <c r="L3390" s="83" t="s">
        <v>10813</v>
      </c>
      <c r="M3390" s="85">
        <v>45464</v>
      </c>
      <c r="N3390" s="85">
        <v>45490</v>
      </c>
      <c r="O3390" s="85">
        <v>45470</v>
      </c>
      <c r="P3390" s="91" t="s">
        <v>4998</v>
      </c>
      <c r="Q3390" s="84">
        <v>3</v>
      </c>
      <c r="R3390" s="91">
        <v>1</v>
      </c>
      <c r="S3390" s="9" t="s">
        <v>4983</v>
      </c>
      <c r="T3390" s="9" t="s">
        <v>32</v>
      </c>
      <c r="U3390" s="9">
        <v>11002</v>
      </c>
      <c r="V3390" s="9">
        <v>11002</v>
      </c>
      <c r="W3390" s="9"/>
      <c r="X3390" s="10" t="s">
        <v>5016</v>
      </c>
      <c r="Y3390" s="10" t="s">
        <v>4980</v>
      </c>
      <c r="Z3390" s="9" t="s">
        <v>4994</v>
      </c>
      <c r="AA3390" s="9" t="s">
        <v>5732</v>
      </c>
      <c r="AB3390" s="9" t="s">
        <v>5005</v>
      </c>
      <c r="AC3390" s="9" t="s">
        <v>4999</v>
      </c>
      <c r="AD3390" s="29"/>
      <c r="AE3390" s="20" t="str">
        <f>VLOOKUP(E3390,'FILIAIS PETZ'!A:Q,17,0)</f>
        <v>SP7</v>
      </c>
      <c r="AF3390" s="20" t="str">
        <f>VLOOKUP(E3390,'FILIAIS PETZ'!A:Q,3,0)</f>
        <v>FELICIO</v>
      </c>
      <c r="AG3390" s="20" t="str">
        <f>VLOOKUP(E3390,'FILIAIS PETZ'!A:Q,2,0)</f>
        <v>R3</v>
      </c>
      <c r="AH3390" s="75">
        <v>2330</v>
      </c>
      <c r="AI3390" s="16" t="s">
        <v>10801</v>
      </c>
      <c r="AJ3390" s="43">
        <f>VLOOKUP(E3390,'FILIAIS PETZ'!$A$2:$K$2000,11,0)</f>
        <v>18328118013600</v>
      </c>
      <c r="AK3390" s="44">
        <v>18328118013600</v>
      </c>
    </row>
    <row r="3391" spans="1:37" s="14" customFormat="1" ht="15" customHeight="1" thickBot="1" x14ac:dyDescent="0.25">
      <c r="A3391" s="9" t="e">
        <v>#REF!</v>
      </c>
      <c r="B3391" s="18" t="e">
        <f>VLOOKUP(C3391,FORNECEDORES!D:E,2,0)</f>
        <v>#N/A</v>
      </c>
      <c r="C3391" s="19" t="e">
        <f>VLOOKUP(D3391,FORNECEDORES!A:D,4,0)</f>
        <v>#N/A</v>
      </c>
      <c r="D3391" s="13" t="s">
        <v>9280</v>
      </c>
      <c r="E3391" s="20" t="str">
        <f t="shared" si="228"/>
        <v>04 0151</v>
      </c>
      <c r="F3391" s="28" t="s">
        <v>8979</v>
      </c>
      <c r="G3391" s="21" t="str">
        <f>VLOOKUP(E3391,'FILIAIS PETZ'!A:E,5,0)</f>
        <v>PETZ VILA MARIANA</v>
      </c>
      <c r="H3391" s="20" t="str">
        <f>VLOOKUP(E3391,'FILIAIS PETZ'!A:D,4,0)</f>
        <v>VLMA-SP</v>
      </c>
      <c r="I3391" s="46">
        <v>45444</v>
      </c>
      <c r="J3391" s="9" t="s">
        <v>4980</v>
      </c>
      <c r="K3391" s="9" t="s">
        <v>9047</v>
      </c>
      <c r="L3391" s="83" t="s">
        <v>10814</v>
      </c>
      <c r="M3391" s="85">
        <v>45464</v>
      </c>
      <c r="N3391" s="85">
        <v>45490</v>
      </c>
      <c r="O3391" s="85">
        <v>45470</v>
      </c>
      <c r="P3391" s="91" t="s">
        <v>4998</v>
      </c>
      <c r="Q3391" s="84">
        <v>3</v>
      </c>
      <c r="R3391" s="91">
        <v>1</v>
      </c>
      <c r="S3391" s="9" t="s">
        <v>4983</v>
      </c>
      <c r="T3391" s="9" t="s">
        <v>32</v>
      </c>
      <c r="U3391" s="9">
        <v>11002</v>
      </c>
      <c r="V3391" s="9">
        <v>11002</v>
      </c>
      <c r="W3391" s="9"/>
      <c r="X3391" s="10" t="s">
        <v>5016</v>
      </c>
      <c r="Y3391" s="10" t="s">
        <v>4980</v>
      </c>
      <c r="Z3391" s="9" t="s">
        <v>4994</v>
      </c>
      <c r="AA3391" s="9" t="s">
        <v>5732</v>
      </c>
      <c r="AB3391" s="9" t="s">
        <v>5005</v>
      </c>
      <c r="AC3391" s="9" t="s">
        <v>4999</v>
      </c>
      <c r="AD3391" s="29"/>
      <c r="AE3391" s="20" t="str">
        <f>VLOOKUP(E3391,'FILIAIS PETZ'!A:Q,17,0)</f>
        <v>SP2</v>
      </c>
      <c r="AF3391" s="20" t="str">
        <f>VLOOKUP(E3391,'FILIAIS PETZ'!A:Q,3,0)</f>
        <v>FELICIO</v>
      </c>
      <c r="AG3391" s="20" t="str">
        <f>VLOOKUP(E3391,'FILIAIS PETZ'!A:Q,2,0)</f>
        <v>R3</v>
      </c>
      <c r="AH3391" s="75">
        <v>2330</v>
      </c>
      <c r="AI3391" s="16" t="s">
        <v>10801</v>
      </c>
      <c r="AJ3391" s="43">
        <f>VLOOKUP(E3391,'FILIAIS PETZ'!$A$2:$K$2000,11,0)</f>
        <v>18328118014835</v>
      </c>
      <c r="AK3391" s="44">
        <v>18328118014835</v>
      </c>
    </row>
    <row r="3392" spans="1:37" s="14" customFormat="1" ht="15" customHeight="1" thickBot="1" x14ac:dyDescent="0.25">
      <c r="A3392" s="9" t="e">
        <v>#REF!</v>
      </c>
      <c r="B3392" s="18" t="e">
        <f>VLOOKUP(C3392,FORNECEDORES!D:E,2,0)</f>
        <v>#N/A</v>
      </c>
      <c r="C3392" s="19" t="e">
        <f>VLOOKUP(D3392,FORNECEDORES!A:D,4,0)</f>
        <v>#N/A</v>
      </c>
      <c r="D3392" s="13" t="s">
        <v>9275</v>
      </c>
      <c r="E3392" s="20" t="str">
        <f t="shared" si="228"/>
        <v>04 0177</v>
      </c>
      <c r="F3392" s="28" t="s">
        <v>8982</v>
      </c>
      <c r="G3392" s="21" t="str">
        <f>VLOOKUP(E3392,'FILIAIS PETZ'!A:E,5,0)</f>
        <v>PETZ TEODORO SAMPAIO</v>
      </c>
      <c r="H3392" s="20" t="str">
        <f>VLOOKUP(E3392,'FILIAIS PETZ'!A:D,4,0)</f>
        <v>TEOD-SP</v>
      </c>
      <c r="I3392" s="46">
        <v>45444</v>
      </c>
      <c r="J3392" s="9" t="s">
        <v>4980</v>
      </c>
      <c r="K3392" s="9" t="s">
        <v>9047</v>
      </c>
      <c r="L3392" s="83" t="s">
        <v>10815</v>
      </c>
      <c r="M3392" s="85">
        <v>45464</v>
      </c>
      <c r="N3392" s="85">
        <v>45490</v>
      </c>
      <c r="O3392" s="85">
        <v>45470</v>
      </c>
      <c r="P3392" s="91" t="s">
        <v>4998</v>
      </c>
      <c r="Q3392" s="84">
        <v>3</v>
      </c>
      <c r="R3392" s="91">
        <v>1</v>
      </c>
      <c r="S3392" s="9" t="s">
        <v>4983</v>
      </c>
      <c r="T3392" s="9" t="s">
        <v>32</v>
      </c>
      <c r="U3392" s="9">
        <v>11002</v>
      </c>
      <c r="V3392" s="9">
        <v>11002</v>
      </c>
      <c r="W3392" s="9"/>
      <c r="X3392" s="10" t="s">
        <v>5016</v>
      </c>
      <c r="Y3392" s="10" t="s">
        <v>4980</v>
      </c>
      <c r="Z3392" s="9" t="s">
        <v>4994</v>
      </c>
      <c r="AA3392" s="9" t="s">
        <v>5732</v>
      </c>
      <c r="AB3392" s="9" t="s">
        <v>5005</v>
      </c>
      <c r="AC3392" s="9" t="s">
        <v>4999</v>
      </c>
      <c r="AD3392" s="29"/>
      <c r="AE3392" s="20" t="str">
        <f>VLOOKUP(E3392,'FILIAIS PETZ'!A:Q,17,0)</f>
        <v>SP2</v>
      </c>
      <c r="AF3392" s="20" t="str">
        <f>VLOOKUP(E3392,'FILIAIS PETZ'!A:Q,3,0)</f>
        <v>FELICIO</v>
      </c>
      <c r="AG3392" s="20" t="str">
        <f>VLOOKUP(E3392,'FILIAIS PETZ'!A:Q,2,0)</f>
        <v>R3</v>
      </c>
      <c r="AH3392" s="75">
        <v>2330</v>
      </c>
      <c r="AI3392" s="16" t="s">
        <v>10801</v>
      </c>
      <c r="AJ3392" s="43">
        <f>VLOOKUP(E3392,'FILIAIS PETZ'!$A$2:$K$2000,11,0)</f>
        <v>18328118016455</v>
      </c>
      <c r="AK3392" s="44">
        <v>18328118016455</v>
      </c>
    </row>
    <row r="3393" spans="1:37" s="14" customFormat="1" ht="15" customHeight="1" thickBot="1" x14ac:dyDescent="0.25">
      <c r="A3393" s="9" t="e">
        <v>#REF!</v>
      </c>
      <c r="B3393" s="18" t="e">
        <f>VLOOKUP(C3393,FORNECEDORES!D:E,2,0)</f>
        <v>#N/A</v>
      </c>
      <c r="C3393" s="19" t="e">
        <f>VLOOKUP(D3393,FORNECEDORES!A:D,4,0)</f>
        <v>#N/A</v>
      </c>
      <c r="D3393" s="13" t="s">
        <v>9280</v>
      </c>
      <c r="E3393" s="20" t="str">
        <f t="shared" si="228"/>
        <v>04 0284</v>
      </c>
      <c r="F3393" s="28" t="s">
        <v>8966</v>
      </c>
      <c r="G3393" s="21" t="str">
        <f>VLOOKUP(E3393,'FILIAIS PETZ'!A:E,5,0)</f>
        <v>PETZ ASSAI ANCHIETA</v>
      </c>
      <c r="H3393" s="20" t="str">
        <f>VLOOKUP(E3393,'FILIAIS PETZ'!A:D,4,0)</f>
        <v>ASAC-SP</v>
      </c>
      <c r="I3393" s="46">
        <v>45444</v>
      </c>
      <c r="J3393" s="9" t="s">
        <v>4980</v>
      </c>
      <c r="K3393" s="9" t="s">
        <v>9047</v>
      </c>
      <c r="L3393" s="83" t="s">
        <v>10816</v>
      </c>
      <c r="M3393" s="85">
        <v>45464</v>
      </c>
      <c r="N3393" s="85">
        <v>45490</v>
      </c>
      <c r="O3393" s="85">
        <v>45470</v>
      </c>
      <c r="P3393" s="91" t="s">
        <v>4998</v>
      </c>
      <c r="Q3393" s="84">
        <v>3</v>
      </c>
      <c r="R3393" s="91">
        <v>1</v>
      </c>
      <c r="S3393" s="9" t="s">
        <v>4983</v>
      </c>
      <c r="T3393" s="9" t="s">
        <v>32</v>
      </c>
      <c r="U3393" s="9">
        <v>11002</v>
      </c>
      <c r="V3393" s="9">
        <v>11002</v>
      </c>
      <c r="W3393" s="9"/>
      <c r="X3393" s="10" t="s">
        <v>5016</v>
      </c>
      <c r="Y3393" s="10" t="s">
        <v>4980</v>
      </c>
      <c r="Z3393" s="9" t="s">
        <v>4994</v>
      </c>
      <c r="AA3393" s="9" t="s">
        <v>5732</v>
      </c>
      <c r="AB3393" s="9" t="s">
        <v>5005</v>
      </c>
      <c r="AC3393" s="9" t="s">
        <v>4999</v>
      </c>
      <c r="AD3393" s="29"/>
      <c r="AE3393" s="20" t="str">
        <f>VLOOKUP(E3393,'FILIAIS PETZ'!A:Q,17,0)</f>
        <v>SP3</v>
      </c>
      <c r="AF3393" s="20" t="str">
        <f>VLOOKUP(E3393,'FILIAIS PETZ'!A:Q,3,0)</f>
        <v>FELICIO</v>
      </c>
      <c r="AG3393" s="20" t="str">
        <f>VLOOKUP(E3393,'FILIAIS PETZ'!A:Q,2,0)</f>
        <v>R3</v>
      </c>
      <c r="AH3393" s="75">
        <v>2330</v>
      </c>
      <c r="AI3393" s="16" t="s">
        <v>10801</v>
      </c>
      <c r="AJ3393" s="43" t="str">
        <f>VLOOKUP(E3393,'FILIAIS PETZ'!$A$2:$K$2000,11,0)</f>
        <v>18.328.118/0290-00</v>
      </c>
      <c r="AK3393" s="44" t="s">
        <v>9283</v>
      </c>
    </row>
    <row r="3394" spans="1:37" s="14" customFormat="1" ht="15" customHeight="1" thickBot="1" x14ac:dyDescent="0.25">
      <c r="A3394" s="9" t="e">
        <v>#REF!</v>
      </c>
      <c r="B3394" s="18" t="e">
        <f>VLOOKUP(C3394,FORNECEDORES!D:E,2,0)</f>
        <v>#N/A</v>
      </c>
      <c r="C3394" s="19" t="e">
        <f>VLOOKUP(D3394,FORNECEDORES!A:D,4,0)</f>
        <v>#N/A</v>
      </c>
      <c r="D3394" s="13" t="s">
        <v>9280</v>
      </c>
      <c r="E3394" s="20" t="str">
        <f t="shared" si="228"/>
        <v>04 0221</v>
      </c>
      <c r="F3394" s="28" t="s">
        <v>8980</v>
      </c>
      <c r="G3394" s="21" t="str">
        <f>VLOOKUP(E3394,'FILIAIS PETZ'!A:E,5,0)</f>
        <v>PETZ GASTAO VIDIGAL</v>
      </c>
      <c r="H3394" s="20" t="str">
        <f>VLOOKUP(E3394,'FILIAIS PETZ'!A:D,4,0)</f>
        <v>GVDL-SP</v>
      </c>
      <c r="I3394" s="46">
        <v>45444</v>
      </c>
      <c r="J3394" s="9" t="s">
        <v>4980</v>
      </c>
      <c r="K3394" s="9" t="s">
        <v>9047</v>
      </c>
      <c r="L3394" s="83" t="s">
        <v>10817</v>
      </c>
      <c r="M3394" s="85">
        <v>45464</v>
      </c>
      <c r="N3394" s="85">
        <v>45490</v>
      </c>
      <c r="O3394" s="85">
        <v>45470</v>
      </c>
      <c r="P3394" s="91" t="s">
        <v>4998</v>
      </c>
      <c r="Q3394" s="84">
        <v>3</v>
      </c>
      <c r="R3394" s="91">
        <v>1</v>
      </c>
      <c r="S3394" s="9" t="s">
        <v>4983</v>
      </c>
      <c r="T3394" s="9" t="s">
        <v>32</v>
      </c>
      <c r="U3394" s="9">
        <v>11002</v>
      </c>
      <c r="V3394" s="9">
        <v>11002</v>
      </c>
      <c r="W3394" s="9"/>
      <c r="X3394" s="10" t="s">
        <v>5016</v>
      </c>
      <c r="Y3394" s="10" t="s">
        <v>4980</v>
      </c>
      <c r="Z3394" s="9" t="s">
        <v>4994</v>
      </c>
      <c r="AA3394" s="9" t="s">
        <v>5732</v>
      </c>
      <c r="AB3394" s="9" t="s">
        <v>5005</v>
      </c>
      <c r="AC3394" s="9" t="s">
        <v>4999</v>
      </c>
      <c r="AD3394" s="29"/>
      <c r="AE3394" s="20" t="str">
        <f>VLOOKUP(E3394,'FILIAIS PETZ'!A:Q,17,0)</f>
        <v>SP7</v>
      </c>
      <c r="AF3394" s="20" t="str">
        <f>VLOOKUP(E3394,'FILIAIS PETZ'!A:Q,3,0)</f>
        <v>FELICIO</v>
      </c>
      <c r="AG3394" s="20" t="str">
        <f>VLOOKUP(E3394,'FILIAIS PETZ'!A:Q,2,0)</f>
        <v>R3</v>
      </c>
      <c r="AH3394" s="75">
        <v>2330</v>
      </c>
      <c r="AI3394" s="16" t="s">
        <v>10801</v>
      </c>
      <c r="AJ3394" s="43">
        <f>VLOOKUP(E3394,'FILIAIS PETZ'!$A$2:$K$2000,11,0)</f>
        <v>18328118021025</v>
      </c>
      <c r="AK3394" s="44">
        <v>18328118021025</v>
      </c>
    </row>
    <row r="3395" spans="1:37" s="14" customFormat="1" ht="15" customHeight="1" thickBot="1" x14ac:dyDescent="0.25">
      <c r="A3395" s="9" t="e">
        <v>#REF!</v>
      </c>
      <c r="B3395" s="18" t="e">
        <f>VLOOKUP(C3395,FORNECEDORES!D:E,2,0)</f>
        <v>#N/A</v>
      </c>
      <c r="C3395" s="19" t="e">
        <f>VLOOKUP(D3395,FORNECEDORES!A:D,4,0)</f>
        <v>#N/A</v>
      </c>
      <c r="D3395" s="13" t="s">
        <v>9275</v>
      </c>
      <c r="E3395" s="20" t="str">
        <f t="shared" si="228"/>
        <v>04 0271</v>
      </c>
      <c r="F3395" s="28" t="s">
        <v>9568</v>
      </c>
      <c r="G3395" s="21" t="str">
        <f>VLOOKUP(E3395,'FILIAIS PETZ'!A:E,5,0)</f>
        <v>PETZ ALAMEDA SANTOS</v>
      </c>
      <c r="H3395" s="20" t="str">
        <f>VLOOKUP(E3395,'FILIAIS PETZ'!A:D,4,0)</f>
        <v>ASTS-SP</v>
      </c>
      <c r="I3395" s="46">
        <v>45444</v>
      </c>
      <c r="J3395" s="9" t="s">
        <v>4980</v>
      </c>
      <c r="K3395" s="9" t="s">
        <v>9047</v>
      </c>
      <c r="L3395" s="83" t="s">
        <v>10818</v>
      </c>
      <c r="M3395" s="85">
        <v>45464</v>
      </c>
      <c r="N3395" s="85">
        <v>45490</v>
      </c>
      <c r="O3395" s="85">
        <v>45470</v>
      </c>
      <c r="P3395" s="91" t="s">
        <v>4998</v>
      </c>
      <c r="Q3395" s="84">
        <v>3</v>
      </c>
      <c r="R3395" s="91">
        <v>1</v>
      </c>
      <c r="S3395" s="9" t="s">
        <v>4983</v>
      </c>
      <c r="T3395" s="9" t="s">
        <v>32</v>
      </c>
      <c r="U3395" s="9">
        <v>11002</v>
      </c>
      <c r="V3395" s="9">
        <v>11002</v>
      </c>
      <c r="W3395" s="9"/>
      <c r="X3395" s="10" t="s">
        <v>5016</v>
      </c>
      <c r="Y3395" s="10" t="s">
        <v>4980</v>
      </c>
      <c r="Z3395" s="9" t="s">
        <v>4994</v>
      </c>
      <c r="AA3395" s="9" t="s">
        <v>5732</v>
      </c>
      <c r="AB3395" s="9" t="s">
        <v>5005</v>
      </c>
      <c r="AC3395" s="9" t="s">
        <v>4999</v>
      </c>
      <c r="AD3395" s="29"/>
      <c r="AE3395" s="20" t="str">
        <f>VLOOKUP(E3395,'FILIAIS PETZ'!A:Q,17,0)</f>
        <v>SP2</v>
      </c>
      <c r="AF3395" s="20" t="str">
        <f>VLOOKUP(E3395,'FILIAIS PETZ'!A:Q,3,0)</f>
        <v>FELICIO</v>
      </c>
      <c r="AG3395" s="20" t="str">
        <f>VLOOKUP(E3395,'FILIAIS PETZ'!A:Q,2,0)</f>
        <v>R3</v>
      </c>
      <c r="AH3395" s="75">
        <v>2330</v>
      </c>
      <c r="AI3395" s="16" t="s">
        <v>10801</v>
      </c>
      <c r="AJ3395" s="43" t="str">
        <f>VLOOKUP(E3395,'FILIAIS PETZ'!$A$2:$K$2000,11,0)</f>
        <v>18.328.118/0269-22</v>
      </c>
      <c r="AK3395" s="44" t="s">
        <v>9570</v>
      </c>
    </row>
    <row r="3396" spans="1:37" s="14" customFormat="1" ht="15" customHeight="1" thickBot="1" x14ac:dyDescent="0.25">
      <c r="A3396" s="9" t="e">
        <v>#REF!</v>
      </c>
      <c r="B3396" s="18" t="e">
        <f>VLOOKUP(C3396,FORNECEDORES!D:E,2,0)</f>
        <v>#N/A</v>
      </c>
      <c r="C3396" s="19" t="e">
        <f>VLOOKUP(D3396,FORNECEDORES!A:D,4,0)</f>
        <v>#N/A</v>
      </c>
      <c r="D3396" s="13" t="s">
        <v>9275</v>
      </c>
      <c r="E3396" s="20" t="str">
        <f t="shared" si="228"/>
        <v>04 0256</v>
      </c>
      <c r="F3396" s="28" t="s">
        <v>9144</v>
      </c>
      <c r="G3396" s="21" t="str">
        <f>VLOOKUP(E3396,'FILIAIS PETZ'!A:E,5,0)</f>
        <v>PETZ ACLIMAÇÃO</v>
      </c>
      <c r="H3396" s="20" t="str">
        <f>VLOOKUP(E3396,'FILIAIS PETZ'!A:D,4,0)</f>
        <v>ACLM-SP</v>
      </c>
      <c r="I3396" s="46">
        <v>45444</v>
      </c>
      <c r="J3396" s="9" t="s">
        <v>4980</v>
      </c>
      <c r="K3396" s="9" t="s">
        <v>9047</v>
      </c>
      <c r="L3396" s="83" t="s">
        <v>10819</v>
      </c>
      <c r="M3396" s="85">
        <v>45464</v>
      </c>
      <c r="N3396" s="85">
        <v>45490</v>
      </c>
      <c r="O3396" s="85">
        <v>45470</v>
      </c>
      <c r="P3396" s="91" t="s">
        <v>4998</v>
      </c>
      <c r="Q3396" s="84">
        <v>3</v>
      </c>
      <c r="R3396" s="91">
        <v>1</v>
      </c>
      <c r="S3396" s="9" t="s">
        <v>4983</v>
      </c>
      <c r="T3396" s="9" t="s">
        <v>32</v>
      </c>
      <c r="U3396" s="9">
        <v>11002</v>
      </c>
      <c r="V3396" s="9">
        <v>11002</v>
      </c>
      <c r="W3396" s="9"/>
      <c r="X3396" s="10" t="s">
        <v>5016</v>
      </c>
      <c r="Y3396" s="10" t="s">
        <v>4980</v>
      </c>
      <c r="Z3396" s="9" t="s">
        <v>4994</v>
      </c>
      <c r="AA3396" s="9" t="s">
        <v>5732</v>
      </c>
      <c r="AB3396" s="9" t="s">
        <v>5005</v>
      </c>
      <c r="AC3396" s="9" t="s">
        <v>4999</v>
      </c>
      <c r="AD3396" s="29"/>
      <c r="AE3396" s="20" t="str">
        <f>VLOOKUP(E3396,'FILIAIS PETZ'!A:Q,17,0)</f>
        <v>SP2</v>
      </c>
      <c r="AF3396" s="20" t="str">
        <f>VLOOKUP(E3396,'FILIAIS PETZ'!A:Q,3,0)</f>
        <v>FELICIO</v>
      </c>
      <c r="AG3396" s="20" t="str">
        <f>VLOOKUP(E3396,'FILIAIS PETZ'!A:Q,2,0)</f>
        <v>R3</v>
      </c>
      <c r="AH3396" s="75">
        <v>2330</v>
      </c>
      <c r="AI3396" s="16" t="s">
        <v>10801</v>
      </c>
      <c r="AJ3396" s="43" t="str">
        <f>VLOOKUP(E3396,'FILIAIS PETZ'!$A$2:$K$2000,11,0)</f>
        <v>18.328.118/0243-93</v>
      </c>
      <c r="AK3396" s="44" t="s">
        <v>9146</v>
      </c>
    </row>
    <row r="3397" spans="1:37" s="14" customFormat="1" ht="15" customHeight="1" thickBot="1" x14ac:dyDescent="0.25">
      <c r="A3397" s="9" t="e">
        <v>#REF!</v>
      </c>
      <c r="B3397" s="18" t="e">
        <f>VLOOKUP(C3397,FORNECEDORES!D:E,2,0)</f>
        <v>#N/A</v>
      </c>
      <c r="C3397" s="19" t="e">
        <f>VLOOKUP(D3397,FORNECEDORES!A:D,4,0)</f>
        <v>#N/A</v>
      </c>
      <c r="D3397" s="13" t="s">
        <v>9275</v>
      </c>
      <c r="E3397" s="20" t="str">
        <f t="shared" si="228"/>
        <v>04 0263</v>
      </c>
      <c r="F3397" s="28" t="s">
        <v>8628</v>
      </c>
      <c r="G3397" s="21" t="str">
        <f>VLOOKUP(E3397,'FILIAIS PETZ'!A:E,5,0)</f>
        <v>PETZ PÃO DE AÇUCAR JABAQUARA</v>
      </c>
      <c r="H3397" s="20" t="str">
        <f>VLOOKUP(E3397,'FILIAIS PETZ'!A:D,4,0)</f>
        <v>JABQ-SP</v>
      </c>
      <c r="I3397" s="46">
        <v>45444</v>
      </c>
      <c r="J3397" s="9" t="s">
        <v>4980</v>
      </c>
      <c r="K3397" s="9" t="s">
        <v>9047</v>
      </c>
      <c r="L3397" s="83" t="s">
        <v>10820</v>
      </c>
      <c r="M3397" s="85">
        <v>45464</v>
      </c>
      <c r="N3397" s="85">
        <v>45490</v>
      </c>
      <c r="O3397" s="85">
        <v>45470</v>
      </c>
      <c r="P3397" s="91" t="s">
        <v>4998</v>
      </c>
      <c r="Q3397" s="84">
        <v>3</v>
      </c>
      <c r="R3397" s="91">
        <v>1</v>
      </c>
      <c r="S3397" s="9" t="s">
        <v>4983</v>
      </c>
      <c r="T3397" s="9" t="s">
        <v>32</v>
      </c>
      <c r="U3397" s="9">
        <v>11002</v>
      </c>
      <c r="V3397" s="9">
        <v>11002</v>
      </c>
      <c r="W3397" s="9"/>
      <c r="X3397" s="10" t="s">
        <v>5016</v>
      </c>
      <c r="Y3397" s="10" t="s">
        <v>4980</v>
      </c>
      <c r="Z3397" s="9" t="s">
        <v>4994</v>
      </c>
      <c r="AA3397" s="9" t="s">
        <v>5732</v>
      </c>
      <c r="AB3397" s="9" t="s">
        <v>5005</v>
      </c>
      <c r="AC3397" s="9" t="s">
        <v>4999</v>
      </c>
      <c r="AD3397" s="29"/>
      <c r="AE3397" s="20" t="str">
        <f>VLOOKUP(E3397,'FILIAIS PETZ'!A:Q,17,0)</f>
        <v>SP3</v>
      </c>
      <c r="AF3397" s="20" t="str">
        <f>VLOOKUP(E3397,'FILIAIS PETZ'!A:Q,3,0)</f>
        <v>FELICIO</v>
      </c>
      <c r="AG3397" s="20" t="str">
        <f>VLOOKUP(E3397,'FILIAIS PETZ'!A:Q,2,0)</f>
        <v>R3</v>
      </c>
      <c r="AH3397" s="75">
        <v>2330</v>
      </c>
      <c r="AI3397" s="16" t="s">
        <v>10801</v>
      </c>
      <c r="AJ3397" s="43" t="str">
        <f>VLOOKUP(E3397,'FILIAIS PETZ'!$A$2:$K$2000,11,0)</f>
        <v>18.328.118/0258-70</v>
      </c>
      <c r="AK3397" s="44" t="s">
        <v>9134</v>
      </c>
    </row>
    <row r="3398" spans="1:37" s="14" customFormat="1" ht="15" customHeight="1" thickBot="1" x14ac:dyDescent="0.25">
      <c r="A3398" s="14" t="str">
        <f>J3398</f>
        <v>PREVENTIVA</v>
      </c>
      <c r="B3398" s="18">
        <f>VLOOKUP(C3398,FORNECEDORES!D:E,2,0)</f>
        <v>94718</v>
      </c>
      <c r="C3398" s="19" t="str">
        <f>VLOOKUP(D3398,FORNECEDORES!A:D,4,0)</f>
        <v>03.729.363/0001-50</v>
      </c>
      <c r="D3398" s="13" t="s">
        <v>11810</v>
      </c>
      <c r="E3398" s="20" t="str">
        <f t="shared" si="228"/>
        <v>04 0011</v>
      </c>
      <c r="F3398" s="28" t="s">
        <v>8976</v>
      </c>
      <c r="G3398" s="21" t="str">
        <f>VLOOKUP(E3398,'FILIAIS PETZ'!A:E,5,0)</f>
        <v>PETZ AUGUSTA</v>
      </c>
      <c r="H3398" s="20" t="str">
        <f>VLOOKUP(E3398,'FILIAIS PETZ'!A:D,4,0)</f>
        <v>AUGT-SP</v>
      </c>
      <c r="I3398" s="46">
        <v>45444</v>
      </c>
      <c r="J3398" s="9" t="s">
        <v>4980</v>
      </c>
      <c r="K3398" s="9" t="s">
        <v>9035</v>
      </c>
      <c r="L3398" s="83" t="s">
        <v>10821</v>
      </c>
      <c r="M3398" s="85">
        <v>45446</v>
      </c>
      <c r="N3398" s="85">
        <v>45469</v>
      </c>
      <c r="O3398" s="85">
        <v>45446</v>
      </c>
      <c r="P3398" s="91" t="s">
        <v>4998</v>
      </c>
      <c r="Q3398" s="84">
        <v>3</v>
      </c>
      <c r="R3398" s="91">
        <v>1</v>
      </c>
      <c r="S3398" s="9">
        <v>8</v>
      </c>
      <c r="T3398" s="9" t="s">
        <v>32</v>
      </c>
      <c r="U3398" s="9">
        <v>11002</v>
      </c>
      <c r="V3398" s="9">
        <v>11002</v>
      </c>
      <c r="W3398" s="9" t="s">
        <v>5019</v>
      </c>
      <c r="X3398" s="10" t="s">
        <v>5033</v>
      </c>
      <c r="Y3398" s="9" t="s">
        <v>4980</v>
      </c>
      <c r="Z3398" s="9" t="s">
        <v>4980</v>
      </c>
      <c r="AA3398" s="9" t="s">
        <v>5033</v>
      </c>
      <c r="AB3398" s="9" t="s">
        <v>5066</v>
      </c>
      <c r="AC3398" s="9" t="s">
        <v>5006</v>
      </c>
      <c r="AD3398" s="29"/>
      <c r="AE3398" s="20" t="str">
        <f>VLOOKUP(E3398,'FILIAIS PETZ'!A:Q,17,0)</f>
        <v>SP2</v>
      </c>
      <c r="AF3398" s="20" t="str">
        <f>VLOOKUP(E3398,'FILIAIS PETZ'!A:Q,3,0)</f>
        <v>FELICIO</v>
      </c>
      <c r="AG3398" s="20" t="str">
        <f>VLOOKUP(E3398,'FILIAIS PETZ'!A:Q,2,0)</f>
        <v>R3</v>
      </c>
      <c r="AH3398" s="76">
        <v>900</v>
      </c>
      <c r="AI3398" s="16" t="s">
        <v>10822</v>
      </c>
      <c r="AJ3398" s="43">
        <f>VLOOKUP(E3398,'FILIAIS PETZ'!$A$2:$K$2000,11,0)</f>
        <v>18328118001776</v>
      </c>
      <c r="AK3398" s="44">
        <v>18328118001776</v>
      </c>
    </row>
    <row r="3399" spans="1:37" s="14" customFormat="1" ht="15" customHeight="1" thickBot="1" x14ac:dyDescent="0.25">
      <c r="A3399" s="9">
        <f t="shared" ref="A3399:A3432" si="230">J3399</f>
        <v>922107</v>
      </c>
      <c r="B3399" s="18">
        <f>VLOOKUP(C3399,FORNECEDORES!D:E,2,0)</f>
        <v>631374</v>
      </c>
      <c r="C3399" s="19" t="str">
        <f>VLOOKUP(D3399,FORNECEDORES!A:D,4,0)</f>
        <v>30.777.868/0001-63</v>
      </c>
      <c r="D3399" s="13" t="s">
        <v>4729</v>
      </c>
      <c r="E3399" s="20" t="str">
        <f t="shared" si="228"/>
        <v>04 0240</v>
      </c>
      <c r="F3399" s="28" t="s">
        <v>4955</v>
      </c>
      <c r="G3399" s="21" t="str">
        <f>VLOOKUP(E3399,'FILIAIS PETZ'!A:E,5,0)</f>
        <v xml:space="preserve">CENTRO DE DISTRIBUIÇÃO HIDROLANDIA </v>
      </c>
      <c r="H3399" s="20" t="str">
        <f>VLOOKUP(E3399,'FILIAIS PETZ'!A:D,4,0)</f>
        <v>CDHD-GO</v>
      </c>
      <c r="I3399" s="46">
        <v>45446</v>
      </c>
      <c r="J3399" s="9">
        <v>922107</v>
      </c>
      <c r="K3399" s="9" t="s">
        <v>5858</v>
      </c>
      <c r="L3399" s="83" t="s">
        <v>7953</v>
      </c>
      <c r="M3399" s="85">
        <v>45447</v>
      </c>
      <c r="N3399" s="85">
        <v>45469</v>
      </c>
      <c r="O3399" s="85">
        <v>45448</v>
      </c>
      <c r="P3399" s="91" t="s">
        <v>4982</v>
      </c>
      <c r="Q3399" s="84">
        <v>3</v>
      </c>
      <c r="R3399" s="91">
        <v>1</v>
      </c>
      <c r="S3399" s="9">
        <v>8</v>
      </c>
      <c r="T3399" s="9" t="s">
        <v>32</v>
      </c>
      <c r="U3399" s="9">
        <v>11002</v>
      </c>
      <c r="V3399" s="9">
        <v>11002</v>
      </c>
      <c r="W3399" s="9" t="s">
        <v>5039</v>
      </c>
      <c r="X3399" s="10" t="s">
        <v>4985</v>
      </c>
      <c r="Y3399" s="9" t="s">
        <v>4993</v>
      </c>
      <c r="Z3399" s="9" t="s">
        <v>4993</v>
      </c>
      <c r="AA3399" s="9" t="s">
        <v>4989</v>
      </c>
      <c r="AB3399" s="9" t="s">
        <v>12941</v>
      </c>
      <c r="AC3399" s="9" t="s">
        <v>4988</v>
      </c>
      <c r="AD3399" s="29" t="s">
        <v>4989</v>
      </c>
      <c r="AE3399" s="20" t="str">
        <f>VLOOKUP(E3399,'FILIAIS PETZ'!A:Q,17,0)</f>
        <v>CD</v>
      </c>
      <c r="AF3399" s="20" t="str">
        <f>VLOOKUP(E3399,'FILIAIS PETZ'!A:Q,3,0)</f>
        <v>FELICIO</v>
      </c>
      <c r="AG3399" s="20" t="str">
        <f>VLOOKUP(E3399,'FILIAIS PETZ'!A:Q,2,0)</f>
        <v>CD</v>
      </c>
      <c r="AH3399" s="75">
        <v>9230.52</v>
      </c>
      <c r="AI3399" s="16" t="s">
        <v>7984</v>
      </c>
      <c r="AJ3399" s="43" t="str">
        <f>VLOOKUP(E3399,'FILIAIS PETZ'!$A$2:$K$2000,11,0)</f>
        <v>18.328.118/0228-54</v>
      </c>
      <c r="AK3399" s="44" t="str">
        <f t="shared" ref="AK3399:AK3430" si="231">AJ3399</f>
        <v>18.328.118/0228-54</v>
      </c>
    </row>
    <row r="3400" spans="1:37" s="14" customFormat="1" ht="15" customHeight="1" thickBot="1" x14ac:dyDescent="0.25">
      <c r="A3400" s="9">
        <f t="shared" si="230"/>
        <v>922113</v>
      </c>
      <c r="B3400" s="18">
        <f>VLOOKUP(C3400,FORNECEDORES!D:E,2,0)</f>
        <v>631374</v>
      </c>
      <c r="C3400" s="19" t="str">
        <f>VLOOKUP(D3400,FORNECEDORES!A:D,4,0)</f>
        <v>30.777.868/0001-63</v>
      </c>
      <c r="D3400" s="13" t="s">
        <v>4729</v>
      </c>
      <c r="E3400" s="20" t="str">
        <f t="shared" si="228"/>
        <v>04 0048</v>
      </c>
      <c r="F3400" s="28" t="s">
        <v>4970</v>
      </c>
      <c r="G3400" s="21" t="str">
        <f>VLOOKUP(E3400,'FILIAIS PETZ'!A:E,5,0)</f>
        <v>PETZ BRASILIA EPIA</v>
      </c>
      <c r="H3400" s="20" t="str">
        <f>VLOOKUP(E3400,'FILIAIS PETZ'!A:D,4,0)</f>
        <v>EPIA-DF</v>
      </c>
      <c r="I3400" s="46">
        <v>45446</v>
      </c>
      <c r="J3400" s="9">
        <v>922113</v>
      </c>
      <c r="K3400" s="9" t="s">
        <v>5858</v>
      </c>
      <c r="L3400" s="83" t="s">
        <v>7951</v>
      </c>
      <c r="M3400" s="85">
        <v>45447</v>
      </c>
      <c r="N3400" s="85">
        <v>45469</v>
      </c>
      <c r="O3400" s="85">
        <v>45448</v>
      </c>
      <c r="P3400" s="91" t="s">
        <v>4990</v>
      </c>
      <c r="Q3400" s="84">
        <v>3</v>
      </c>
      <c r="R3400" s="91">
        <v>1</v>
      </c>
      <c r="S3400" s="9">
        <v>8</v>
      </c>
      <c r="T3400" s="9" t="s">
        <v>32</v>
      </c>
      <c r="U3400" s="9">
        <v>11002</v>
      </c>
      <c r="V3400" s="9">
        <v>11002</v>
      </c>
      <c r="W3400" s="9" t="s">
        <v>5019</v>
      </c>
      <c r="X3400" s="10" t="s">
        <v>4985</v>
      </c>
      <c r="Y3400" s="9" t="s">
        <v>4993</v>
      </c>
      <c r="Z3400" s="9" t="s">
        <v>4993</v>
      </c>
      <c r="AA3400" s="9" t="s">
        <v>4989</v>
      </c>
      <c r="AB3400" s="9" t="s">
        <v>12941</v>
      </c>
      <c r="AC3400" s="9" t="s">
        <v>5006</v>
      </c>
      <c r="AD3400" s="29"/>
      <c r="AE3400" s="20" t="str">
        <f>VLOOKUP(E3400,'FILIAIS PETZ'!A:Q,17,0)</f>
        <v>CO-2</v>
      </c>
      <c r="AF3400" s="20" t="str">
        <f>VLOOKUP(E3400,'FILIAIS PETZ'!A:Q,3,0)</f>
        <v>FELICIO</v>
      </c>
      <c r="AG3400" s="20" t="str">
        <f>VLOOKUP(E3400,'FILIAIS PETZ'!A:Q,2,0)</f>
        <v>R3</v>
      </c>
      <c r="AH3400" s="75">
        <v>895.4</v>
      </c>
      <c r="AI3400" s="16" t="s">
        <v>7908</v>
      </c>
      <c r="AJ3400" s="43">
        <f>VLOOKUP(E3400,'FILIAIS PETZ'!$A$2:$K$2000,11,0)</f>
        <v>18328118004368</v>
      </c>
      <c r="AK3400" s="44">
        <f t="shared" si="231"/>
        <v>18328118004368</v>
      </c>
    </row>
    <row r="3401" spans="1:37" s="14" customFormat="1" ht="15" customHeight="1" thickBot="1" x14ac:dyDescent="0.25">
      <c r="A3401" s="9">
        <f t="shared" si="230"/>
        <v>922115</v>
      </c>
      <c r="B3401" s="18">
        <f>VLOOKUP(C3401,FORNECEDORES!D:E,2,0)</f>
        <v>631374</v>
      </c>
      <c r="C3401" s="19" t="str">
        <f>VLOOKUP(D3401,FORNECEDORES!A:D,4,0)</f>
        <v>30.777.868/0001-63</v>
      </c>
      <c r="D3401" s="13" t="s">
        <v>4729</v>
      </c>
      <c r="E3401" s="20" t="str">
        <f t="shared" si="228"/>
        <v>04 0232</v>
      </c>
      <c r="F3401" s="28" t="s">
        <v>4956</v>
      </c>
      <c r="G3401" s="21" t="str">
        <f>VLOOKUP(E3401,'FILIAIS PETZ'!A:E,5,0)</f>
        <v>PETZ VARZEA GRANDE</v>
      </c>
      <c r="H3401" s="20" t="str">
        <f>VLOOKUP(E3401,'FILIAIS PETZ'!A:D,4,0)</f>
        <v>VGDE-MT</v>
      </c>
      <c r="I3401" s="46">
        <v>45446</v>
      </c>
      <c r="J3401" s="9">
        <v>922115</v>
      </c>
      <c r="K3401" s="9" t="s">
        <v>5858</v>
      </c>
      <c r="L3401" s="83" t="s">
        <v>7952</v>
      </c>
      <c r="M3401" s="85">
        <v>45447</v>
      </c>
      <c r="N3401" s="85">
        <v>45469</v>
      </c>
      <c r="O3401" s="85">
        <v>45448</v>
      </c>
      <c r="P3401" s="91" t="s">
        <v>4990</v>
      </c>
      <c r="Q3401" s="84">
        <v>3</v>
      </c>
      <c r="R3401" s="91">
        <v>1</v>
      </c>
      <c r="S3401" s="9">
        <v>8</v>
      </c>
      <c r="T3401" s="9" t="s">
        <v>32</v>
      </c>
      <c r="U3401" s="9">
        <v>11002</v>
      </c>
      <c r="V3401" s="9">
        <v>11002</v>
      </c>
      <c r="W3401" s="9" t="s">
        <v>5039</v>
      </c>
      <c r="X3401" s="10" t="s">
        <v>5016</v>
      </c>
      <c r="Y3401" s="10" t="s">
        <v>4997</v>
      </c>
      <c r="Z3401" s="9" t="s">
        <v>4993</v>
      </c>
      <c r="AA3401" s="9" t="s">
        <v>5101</v>
      </c>
      <c r="AB3401" s="9" t="s">
        <v>12941</v>
      </c>
      <c r="AC3401" s="9" t="s">
        <v>4995</v>
      </c>
      <c r="AD3401" s="29"/>
      <c r="AE3401" s="20" t="str">
        <f>VLOOKUP(E3401,'FILIAIS PETZ'!A:Q,17,0)</f>
        <v>CO-3</v>
      </c>
      <c r="AF3401" s="20" t="str">
        <f>VLOOKUP(E3401,'FILIAIS PETZ'!A:Q,3,0)</f>
        <v>FELICIO</v>
      </c>
      <c r="AG3401" s="20" t="str">
        <f>VLOOKUP(E3401,'FILIAIS PETZ'!A:Q,2,0)</f>
        <v>R3</v>
      </c>
      <c r="AH3401" s="75">
        <v>707.85</v>
      </c>
      <c r="AI3401" s="16" t="s">
        <v>7909</v>
      </c>
      <c r="AJ3401" s="43">
        <f>VLOOKUP(E3401,'FILIAIS PETZ'!$A$2:$K$2000,11,0)</f>
        <v>18328118021963</v>
      </c>
      <c r="AK3401" s="44">
        <f t="shared" si="231"/>
        <v>18328118021963</v>
      </c>
    </row>
    <row r="3402" spans="1:37" s="14" customFormat="1" ht="15" customHeight="1" thickBot="1" x14ac:dyDescent="0.25">
      <c r="A3402" s="9">
        <f t="shared" si="230"/>
        <v>922121</v>
      </c>
      <c r="B3402" s="18">
        <f>VLOOKUP(C3402,FORNECEDORES!D:E,2,0)</f>
        <v>774172</v>
      </c>
      <c r="C3402" s="19" t="str">
        <f>VLOOKUP(D3402,FORNECEDORES!A:D,4,0)</f>
        <v>54.212.044/0001-04</v>
      </c>
      <c r="D3402" s="13" t="s">
        <v>7874</v>
      </c>
      <c r="E3402" s="20" t="str">
        <f t="shared" si="228"/>
        <v>04 0142</v>
      </c>
      <c r="F3402" s="28" t="s">
        <v>4931</v>
      </c>
      <c r="G3402" s="21" t="str">
        <f>VLOOKUP(E3402,'FILIAIS PETZ'!A:E,5,0)</f>
        <v>PETZ MIGUEL SUTIL</v>
      </c>
      <c r="H3402" s="20" t="str">
        <f>VLOOKUP(E3402,'FILIAIS PETZ'!A:D,4,0)</f>
        <v>MGST-MT</v>
      </c>
      <c r="I3402" s="46">
        <v>45446</v>
      </c>
      <c r="J3402" s="9">
        <v>922121</v>
      </c>
      <c r="K3402" s="9" t="s">
        <v>5858</v>
      </c>
      <c r="L3402" s="83" t="s">
        <v>7982</v>
      </c>
      <c r="M3402" s="85">
        <v>45447</v>
      </c>
      <c r="N3402" s="85">
        <v>45469</v>
      </c>
      <c r="O3402" s="85">
        <v>45450</v>
      </c>
      <c r="P3402" s="91" t="s">
        <v>4990</v>
      </c>
      <c r="Q3402" s="84">
        <v>3</v>
      </c>
      <c r="R3402" s="91">
        <v>1</v>
      </c>
      <c r="S3402" s="9">
        <v>8</v>
      </c>
      <c r="T3402" s="9" t="s">
        <v>32</v>
      </c>
      <c r="U3402" s="9">
        <v>11002</v>
      </c>
      <c r="V3402" s="9">
        <v>11002</v>
      </c>
      <c r="W3402" s="9" t="s">
        <v>5024</v>
      </c>
      <c r="X3402" s="10" t="s">
        <v>4985</v>
      </c>
      <c r="Y3402" s="10" t="s">
        <v>4993</v>
      </c>
      <c r="Z3402" s="9" t="s">
        <v>5127</v>
      </c>
      <c r="AA3402" s="9" t="s">
        <v>4989</v>
      </c>
      <c r="AB3402" s="9" t="s">
        <v>5066</v>
      </c>
      <c r="AC3402" s="9" t="s">
        <v>5006</v>
      </c>
      <c r="AD3402" s="29"/>
      <c r="AE3402" s="20" t="str">
        <f>VLOOKUP(E3402,'FILIAIS PETZ'!A:Q,17,0)</f>
        <v>CO-3</v>
      </c>
      <c r="AF3402" s="20" t="str">
        <f>VLOOKUP(E3402,'FILIAIS PETZ'!A:Q,3,0)</f>
        <v>FELICIO</v>
      </c>
      <c r="AG3402" s="20" t="str">
        <f>VLOOKUP(E3402,'FILIAIS PETZ'!A:Q,2,0)</f>
        <v>R3</v>
      </c>
      <c r="AH3402" s="75">
        <v>1796.56</v>
      </c>
      <c r="AI3402" s="16" t="s">
        <v>7910</v>
      </c>
      <c r="AJ3402" s="43">
        <f>VLOOKUP(E3402,'FILIAIS PETZ'!$A$2:$K$2000,11,0)</f>
        <v>18328118013430</v>
      </c>
      <c r="AK3402" s="44">
        <f t="shared" si="231"/>
        <v>18328118013430</v>
      </c>
    </row>
    <row r="3403" spans="1:37" s="14" customFormat="1" ht="15" customHeight="1" thickBot="1" x14ac:dyDescent="0.25">
      <c r="A3403" s="9">
        <f t="shared" si="230"/>
        <v>922125</v>
      </c>
      <c r="B3403" s="18">
        <f>VLOOKUP(C3403,FORNECEDORES!D:E,2,0)</f>
        <v>223099</v>
      </c>
      <c r="C3403" s="19" t="str">
        <f>VLOOKUP(D3403,FORNECEDORES!A:D,4,0)</f>
        <v>33.782.083/0001-77</v>
      </c>
      <c r="D3403" s="13" t="s">
        <v>3652</v>
      </c>
      <c r="E3403" s="20" t="str">
        <f t="shared" si="228"/>
        <v>04 0139</v>
      </c>
      <c r="F3403" s="28" t="s">
        <v>4978</v>
      </c>
      <c r="G3403" s="21" t="str">
        <f>VLOOKUP(E3403,'FILIAIS PETZ'!A:E,5,0)</f>
        <v>PETZ PALMAS</v>
      </c>
      <c r="H3403" s="20" t="str">
        <f>VLOOKUP(E3403,'FILIAIS PETZ'!A:D,4,0)</f>
        <v>PMAS-TO</v>
      </c>
      <c r="I3403" s="46">
        <v>45446</v>
      </c>
      <c r="J3403" s="9">
        <v>922125</v>
      </c>
      <c r="K3403" s="9" t="s">
        <v>5858</v>
      </c>
      <c r="L3403" s="83" t="s">
        <v>8326</v>
      </c>
      <c r="M3403" s="85">
        <v>45463</v>
      </c>
      <c r="N3403" s="85">
        <v>45490</v>
      </c>
      <c r="O3403" s="85">
        <v>45467</v>
      </c>
      <c r="P3403" s="91" t="s">
        <v>4990</v>
      </c>
      <c r="Q3403" s="84">
        <v>3</v>
      </c>
      <c r="R3403" s="91">
        <v>1</v>
      </c>
      <c r="S3403" s="9">
        <v>8</v>
      </c>
      <c r="T3403" s="9" t="s">
        <v>32</v>
      </c>
      <c r="U3403" s="9">
        <v>11002</v>
      </c>
      <c r="V3403" s="9">
        <v>11002</v>
      </c>
      <c r="W3403" s="9" t="s">
        <v>5021</v>
      </c>
      <c r="X3403" s="10" t="s">
        <v>4985</v>
      </c>
      <c r="Y3403" s="10" t="s">
        <v>4993</v>
      </c>
      <c r="Z3403" s="9" t="s">
        <v>8408</v>
      </c>
      <c r="AA3403" s="9" t="s">
        <v>4989</v>
      </c>
      <c r="AB3403" s="9" t="s">
        <v>12941</v>
      </c>
      <c r="AC3403" s="9" t="s">
        <v>5006</v>
      </c>
      <c r="AD3403" s="29" t="s">
        <v>7878</v>
      </c>
      <c r="AE3403" s="20" t="str">
        <f>VLOOKUP(E3403,'FILIAIS PETZ'!A:Q,17,0)</f>
        <v>CO-2</v>
      </c>
      <c r="AF3403" s="20" t="str">
        <f>VLOOKUP(E3403,'FILIAIS PETZ'!A:Q,3,0)</f>
        <v>FELICIO</v>
      </c>
      <c r="AG3403" s="20" t="str">
        <f>VLOOKUP(E3403,'FILIAIS PETZ'!A:Q,2,0)</f>
        <v>R3</v>
      </c>
      <c r="AH3403" s="75">
        <v>3300</v>
      </c>
      <c r="AI3403" s="16" t="s">
        <v>7911</v>
      </c>
      <c r="AJ3403" s="43">
        <f>VLOOKUP(E3403,'FILIAIS PETZ'!$A$2:$K$2000,11,0)</f>
        <v>18328118014088</v>
      </c>
      <c r="AK3403" s="44">
        <f t="shared" si="231"/>
        <v>18328118014088</v>
      </c>
    </row>
    <row r="3404" spans="1:37" s="14" customFormat="1" ht="15" customHeight="1" thickBot="1" x14ac:dyDescent="0.25">
      <c r="A3404" s="9">
        <f t="shared" si="230"/>
        <v>922126</v>
      </c>
      <c r="B3404" s="18">
        <f>VLOOKUP(C3404,FORNECEDORES!D:E,2,0)</f>
        <v>223099</v>
      </c>
      <c r="C3404" s="19" t="str">
        <f>VLOOKUP(D3404,FORNECEDORES!A:D,4,0)</f>
        <v>33.782.083/0001-77</v>
      </c>
      <c r="D3404" s="13" t="s">
        <v>3652</v>
      </c>
      <c r="E3404" s="20" t="str">
        <f t="shared" si="228"/>
        <v>04 0139</v>
      </c>
      <c r="F3404" s="28" t="s">
        <v>4978</v>
      </c>
      <c r="G3404" s="21" t="str">
        <f>VLOOKUP(E3404,'FILIAIS PETZ'!A:E,5,0)</f>
        <v>PETZ PALMAS</v>
      </c>
      <c r="H3404" s="20" t="str">
        <f>VLOOKUP(E3404,'FILIAIS PETZ'!A:D,4,0)</f>
        <v>PMAS-TO</v>
      </c>
      <c r="I3404" s="46">
        <v>45446</v>
      </c>
      <c r="J3404" s="9">
        <v>922126</v>
      </c>
      <c r="K3404" s="9" t="s">
        <v>5858</v>
      </c>
      <c r="L3404" s="83" t="s">
        <v>8327</v>
      </c>
      <c r="M3404" s="85">
        <v>45463</v>
      </c>
      <c r="N3404" s="85">
        <v>45490</v>
      </c>
      <c r="O3404" s="85">
        <v>45467</v>
      </c>
      <c r="P3404" s="91" t="s">
        <v>4990</v>
      </c>
      <c r="Q3404" s="84">
        <v>3</v>
      </c>
      <c r="R3404" s="91">
        <v>1</v>
      </c>
      <c r="S3404" s="9">
        <v>8</v>
      </c>
      <c r="T3404" s="9" t="s">
        <v>32</v>
      </c>
      <c r="U3404" s="9">
        <v>11002</v>
      </c>
      <c r="V3404" s="9">
        <v>11002</v>
      </c>
      <c r="W3404" s="9" t="s">
        <v>6867</v>
      </c>
      <c r="X3404" s="10" t="s">
        <v>4985</v>
      </c>
      <c r="Y3404" s="10" t="s">
        <v>4993</v>
      </c>
      <c r="Z3404" s="10" t="s">
        <v>4993</v>
      </c>
      <c r="AA3404" s="10" t="s">
        <v>4989</v>
      </c>
      <c r="AB3404" s="10" t="s">
        <v>12941</v>
      </c>
      <c r="AC3404" s="9" t="s">
        <v>5006</v>
      </c>
      <c r="AD3404" s="29"/>
      <c r="AE3404" s="20" t="str">
        <f>VLOOKUP(E3404,'FILIAIS PETZ'!A:Q,17,0)</f>
        <v>CO-2</v>
      </c>
      <c r="AF3404" s="20" t="str">
        <f>VLOOKUP(E3404,'FILIAIS PETZ'!A:Q,3,0)</f>
        <v>FELICIO</v>
      </c>
      <c r="AG3404" s="20" t="str">
        <f>VLOOKUP(E3404,'FILIAIS PETZ'!A:Q,2,0)</f>
        <v>R3</v>
      </c>
      <c r="AH3404" s="75">
        <v>690</v>
      </c>
      <c r="AI3404" s="16" t="s">
        <v>7912</v>
      </c>
      <c r="AJ3404" s="43">
        <f>VLOOKUP(E3404,'FILIAIS PETZ'!$A$2:$K$2000,11,0)</f>
        <v>18328118014088</v>
      </c>
      <c r="AK3404" s="44">
        <f t="shared" si="231"/>
        <v>18328118014088</v>
      </c>
    </row>
    <row r="3405" spans="1:37" s="14" customFormat="1" ht="15" customHeight="1" thickBot="1" x14ac:dyDescent="0.25">
      <c r="A3405" s="9">
        <f t="shared" si="230"/>
        <v>922127</v>
      </c>
      <c r="B3405" s="18">
        <f>VLOOKUP(C3405,FORNECEDORES!D:E,2,0)</f>
        <v>223099</v>
      </c>
      <c r="C3405" s="19" t="str">
        <f>VLOOKUP(D3405,FORNECEDORES!A:D,4,0)</f>
        <v>33.782.083/0001-77</v>
      </c>
      <c r="D3405" s="13" t="s">
        <v>3652</v>
      </c>
      <c r="E3405" s="20" t="str">
        <f t="shared" si="228"/>
        <v>04 0139</v>
      </c>
      <c r="F3405" s="28" t="s">
        <v>4978</v>
      </c>
      <c r="G3405" s="21" t="str">
        <f>VLOOKUP(E3405,'FILIAIS PETZ'!A:E,5,0)</f>
        <v>PETZ PALMAS</v>
      </c>
      <c r="H3405" s="20" t="str">
        <f>VLOOKUP(E3405,'FILIAIS PETZ'!A:D,4,0)</f>
        <v>PMAS-TO</v>
      </c>
      <c r="I3405" s="46">
        <v>45446</v>
      </c>
      <c r="J3405" s="9">
        <v>922127</v>
      </c>
      <c r="K3405" s="9" t="s">
        <v>5858</v>
      </c>
      <c r="L3405" s="83" t="s">
        <v>8328</v>
      </c>
      <c r="M3405" s="85">
        <v>45463</v>
      </c>
      <c r="N3405" s="85">
        <v>45490</v>
      </c>
      <c r="O3405" s="85">
        <v>45467</v>
      </c>
      <c r="P3405" s="91" t="s">
        <v>4990</v>
      </c>
      <c r="Q3405" s="84">
        <v>3</v>
      </c>
      <c r="R3405" s="91">
        <v>1</v>
      </c>
      <c r="S3405" s="9">
        <v>8</v>
      </c>
      <c r="T3405" s="9" t="s">
        <v>32</v>
      </c>
      <c r="U3405" s="9">
        <v>11002</v>
      </c>
      <c r="V3405" s="9">
        <v>11002</v>
      </c>
      <c r="W3405" s="9" t="s">
        <v>5039</v>
      </c>
      <c r="X3405" s="10" t="s">
        <v>4985</v>
      </c>
      <c r="Y3405" s="10" t="s">
        <v>4993</v>
      </c>
      <c r="Z3405" s="10" t="s">
        <v>4993</v>
      </c>
      <c r="AA3405" s="10" t="s">
        <v>4989</v>
      </c>
      <c r="AB3405" s="10" t="s">
        <v>12941</v>
      </c>
      <c r="AC3405" s="9" t="s">
        <v>5006</v>
      </c>
      <c r="AD3405" s="29"/>
      <c r="AE3405" s="20" t="str">
        <f>VLOOKUP(E3405,'FILIAIS PETZ'!A:Q,17,0)</f>
        <v>CO-2</v>
      </c>
      <c r="AF3405" s="20" t="str">
        <f>VLOOKUP(E3405,'FILIAIS PETZ'!A:Q,3,0)</f>
        <v>FELICIO</v>
      </c>
      <c r="AG3405" s="20" t="str">
        <f>VLOOKUP(E3405,'FILIAIS PETZ'!A:Q,2,0)</f>
        <v>R3</v>
      </c>
      <c r="AH3405" s="75">
        <v>350</v>
      </c>
      <c r="AI3405" s="16" t="s">
        <v>7913</v>
      </c>
      <c r="AJ3405" s="43">
        <f>VLOOKUP(E3405,'FILIAIS PETZ'!$A$2:$K$2000,11,0)</f>
        <v>18328118014088</v>
      </c>
      <c r="AK3405" s="44">
        <f t="shared" si="231"/>
        <v>18328118014088</v>
      </c>
    </row>
    <row r="3406" spans="1:37" s="14" customFormat="1" ht="15" customHeight="1" thickBot="1" x14ac:dyDescent="0.25">
      <c r="A3406" s="9">
        <f t="shared" si="230"/>
        <v>922128</v>
      </c>
      <c r="B3406" s="18">
        <f>VLOOKUP(C3406,FORNECEDORES!D:E,2,0)</f>
        <v>223099</v>
      </c>
      <c r="C3406" s="19" t="str">
        <f>VLOOKUP(D3406,FORNECEDORES!A:D,4,0)</f>
        <v>33.782.083/0001-77</v>
      </c>
      <c r="D3406" s="13" t="s">
        <v>3652</v>
      </c>
      <c r="E3406" s="20" t="str">
        <f t="shared" si="228"/>
        <v>04 0139</v>
      </c>
      <c r="F3406" s="28" t="s">
        <v>4978</v>
      </c>
      <c r="G3406" s="21" t="str">
        <f>VLOOKUP(E3406,'FILIAIS PETZ'!A:E,5,0)</f>
        <v>PETZ PALMAS</v>
      </c>
      <c r="H3406" s="20" t="str">
        <f>VLOOKUP(E3406,'FILIAIS PETZ'!A:D,4,0)</f>
        <v>PMAS-TO</v>
      </c>
      <c r="I3406" s="46">
        <v>45446</v>
      </c>
      <c r="J3406" s="9">
        <v>922128</v>
      </c>
      <c r="K3406" s="9" t="s">
        <v>5858</v>
      </c>
      <c r="L3406" s="83" t="s">
        <v>8330</v>
      </c>
      <c r="M3406" s="85">
        <v>45463</v>
      </c>
      <c r="N3406" s="85">
        <v>45490</v>
      </c>
      <c r="O3406" s="85">
        <v>45467</v>
      </c>
      <c r="P3406" s="91" t="s">
        <v>4990</v>
      </c>
      <c r="Q3406" s="84">
        <v>3</v>
      </c>
      <c r="R3406" s="91">
        <v>1</v>
      </c>
      <c r="S3406" s="9">
        <v>8</v>
      </c>
      <c r="T3406" s="9" t="s">
        <v>32</v>
      </c>
      <c r="U3406" s="9">
        <v>11002</v>
      </c>
      <c r="V3406" s="9">
        <v>11002</v>
      </c>
      <c r="W3406" s="9" t="s">
        <v>5039</v>
      </c>
      <c r="X3406" s="10" t="s">
        <v>4985</v>
      </c>
      <c r="Y3406" s="10" t="s">
        <v>4993</v>
      </c>
      <c r="Z3406" s="10" t="s">
        <v>4993</v>
      </c>
      <c r="AA3406" s="10" t="s">
        <v>4989</v>
      </c>
      <c r="AB3406" s="10" t="s">
        <v>12941</v>
      </c>
      <c r="AC3406" s="9" t="s">
        <v>5006</v>
      </c>
      <c r="AD3406" s="29"/>
      <c r="AE3406" s="20" t="str">
        <f>VLOOKUP(E3406,'FILIAIS PETZ'!A:Q,17,0)</f>
        <v>CO-2</v>
      </c>
      <c r="AF3406" s="20" t="str">
        <f>VLOOKUP(E3406,'FILIAIS PETZ'!A:Q,3,0)</f>
        <v>FELICIO</v>
      </c>
      <c r="AG3406" s="20" t="str">
        <f>VLOOKUP(E3406,'FILIAIS PETZ'!A:Q,2,0)</f>
        <v>R3</v>
      </c>
      <c r="AH3406" s="75">
        <v>350</v>
      </c>
      <c r="AI3406" s="16" t="s">
        <v>7914</v>
      </c>
      <c r="AJ3406" s="43">
        <f>VLOOKUP(E3406,'FILIAIS PETZ'!$A$2:$K$2000,11,0)</f>
        <v>18328118014088</v>
      </c>
      <c r="AK3406" s="44">
        <f t="shared" si="231"/>
        <v>18328118014088</v>
      </c>
    </row>
    <row r="3407" spans="1:37" s="14" customFormat="1" ht="15" customHeight="1" thickBot="1" x14ac:dyDescent="0.25">
      <c r="A3407" s="9">
        <f t="shared" si="230"/>
        <v>922733</v>
      </c>
      <c r="B3407" s="18">
        <f>VLOOKUP(C3407,FORNECEDORES!D:E,2,0)</f>
        <v>7736</v>
      </c>
      <c r="C3407" s="19" t="str">
        <f>VLOOKUP(D3407,FORNECEDORES!A:D,4,0)</f>
        <v>27.385.816/0001-37</v>
      </c>
      <c r="D3407" s="13" t="s">
        <v>2591</v>
      </c>
      <c r="E3407" s="20" t="str">
        <f t="shared" si="228"/>
        <v>04 0144</v>
      </c>
      <c r="F3407" s="28" t="s">
        <v>4938</v>
      </c>
      <c r="G3407" s="21" t="str">
        <f>VLOOKUP(E3407,'FILIAIS PETZ'!A:E,5,0)</f>
        <v>PETZ FERNANDO CORREA</v>
      </c>
      <c r="H3407" s="20" t="str">
        <f>VLOOKUP(E3407,'FILIAIS PETZ'!A:D,4,0)</f>
        <v>FCOR-MT</v>
      </c>
      <c r="I3407" s="46">
        <v>45446</v>
      </c>
      <c r="J3407" s="9">
        <v>922733</v>
      </c>
      <c r="K3407" s="9" t="s">
        <v>5858</v>
      </c>
      <c r="L3407" s="83" t="s">
        <v>8691</v>
      </c>
      <c r="M3407" s="85">
        <v>45481</v>
      </c>
      <c r="N3407" s="85">
        <v>45511</v>
      </c>
      <c r="O3407" s="85">
        <v>45490</v>
      </c>
      <c r="P3407" s="91" t="s">
        <v>4990</v>
      </c>
      <c r="Q3407" s="84">
        <v>3</v>
      </c>
      <c r="R3407" s="91">
        <v>1</v>
      </c>
      <c r="S3407" s="9">
        <v>8</v>
      </c>
      <c r="T3407" s="9" t="s">
        <v>32</v>
      </c>
      <c r="U3407" s="9">
        <v>11002</v>
      </c>
      <c r="V3407" s="9">
        <v>11002</v>
      </c>
      <c r="W3407" s="9" t="s">
        <v>5019</v>
      </c>
      <c r="X3407" s="10" t="s">
        <v>4985</v>
      </c>
      <c r="Y3407" s="9" t="s">
        <v>4993</v>
      </c>
      <c r="Z3407" s="9" t="s">
        <v>8408</v>
      </c>
      <c r="AA3407" s="9" t="s">
        <v>4989</v>
      </c>
      <c r="AB3407" s="9" t="s">
        <v>12941</v>
      </c>
      <c r="AC3407" s="9" t="s">
        <v>5006</v>
      </c>
      <c r="AD3407" s="29" t="s">
        <v>7878</v>
      </c>
      <c r="AE3407" s="20" t="str">
        <f>VLOOKUP(E3407,'FILIAIS PETZ'!A:Q,17,0)</f>
        <v>CO-3</v>
      </c>
      <c r="AF3407" s="20" t="str">
        <f>VLOOKUP(E3407,'FILIAIS PETZ'!A:Q,3,0)</f>
        <v>FELICIO</v>
      </c>
      <c r="AG3407" s="20" t="str">
        <f>VLOOKUP(E3407,'FILIAIS PETZ'!A:Q,2,0)</f>
        <v>R3</v>
      </c>
      <c r="AH3407" s="75">
        <v>14979</v>
      </c>
      <c r="AI3407" s="16" t="s">
        <v>7916</v>
      </c>
      <c r="AJ3407" s="43">
        <f>VLOOKUP(E3407,'FILIAIS PETZ'!$A$2:$K$2000,11,0)</f>
        <v>18328118014169</v>
      </c>
      <c r="AK3407" s="44">
        <f t="shared" si="231"/>
        <v>18328118014169</v>
      </c>
    </row>
    <row r="3408" spans="1:37" s="14" customFormat="1" ht="15" customHeight="1" thickBot="1" x14ac:dyDescent="0.25">
      <c r="A3408" s="9">
        <f t="shared" si="230"/>
        <v>922738</v>
      </c>
      <c r="B3408" s="18">
        <f>VLOOKUP(C3408,FORNECEDORES!D:E,2,0)</f>
        <v>7736</v>
      </c>
      <c r="C3408" s="19" t="str">
        <f>VLOOKUP(D3408,FORNECEDORES!A:D,4,0)</f>
        <v>27.385.816/0001-37</v>
      </c>
      <c r="D3408" s="13" t="s">
        <v>2591</v>
      </c>
      <c r="E3408" s="20" t="str">
        <f t="shared" ref="E3408:E3471" si="232">CONCATENATE("04 ",F3408)</f>
        <v>04 0077</v>
      </c>
      <c r="F3408" s="28" t="s">
        <v>4954</v>
      </c>
      <c r="G3408" s="21" t="str">
        <f>VLOOKUP(E3408,'FILIAIS PETZ'!A:E,5,0)</f>
        <v>PETZ GOIANIA (SETOR BUENO)</v>
      </c>
      <c r="H3408" s="20" t="str">
        <f>VLOOKUP(E3408,'FILIAIS PETZ'!A:D,4,0)</f>
        <v>BT63-GO</v>
      </c>
      <c r="I3408" s="46">
        <v>45446</v>
      </c>
      <c r="J3408" s="9">
        <v>922738</v>
      </c>
      <c r="K3408" s="9" t="s">
        <v>5858</v>
      </c>
      <c r="L3408" s="83" t="s">
        <v>8123</v>
      </c>
      <c r="M3408" s="85">
        <v>45453</v>
      </c>
      <c r="N3408" s="85">
        <v>45476</v>
      </c>
      <c r="O3408" s="85">
        <v>45455</v>
      </c>
      <c r="P3408" s="91" t="s">
        <v>4990</v>
      </c>
      <c r="Q3408" s="84">
        <v>3</v>
      </c>
      <c r="R3408" s="91">
        <v>1</v>
      </c>
      <c r="S3408" s="9">
        <v>8</v>
      </c>
      <c r="T3408" s="9" t="s">
        <v>32</v>
      </c>
      <c r="U3408" s="9">
        <v>11002</v>
      </c>
      <c r="V3408" s="9">
        <v>11002</v>
      </c>
      <c r="W3408" s="9" t="s">
        <v>5119</v>
      </c>
      <c r="X3408" s="10" t="s">
        <v>4985</v>
      </c>
      <c r="Y3408" s="10" t="s">
        <v>4980</v>
      </c>
      <c r="Z3408" s="10" t="s">
        <v>4980</v>
      </c>
      <c r="AA3408" s="10" t="s">
        <v>4989</v>
      </c>
      <c r="AB3408" s="10" t="s">
        <v>5005</v>
      </c>
      <c r="AC3408" s="9" t="s">
        <v>5006</v>
      </c>
      <c r="AD3408" s="29"/>
      <c r="AE3408" s="20" t="str">
        <f>VLOOKUP(E3408,'FILIAIS PETZ'!A:Q,17,0)</f>
        <v>CO-2</v>
      </c>
      <c r="AF3408" s="20" t="str">
        <f>VLOOKUP(E3408,'FILIAIS PETZ'!A:Q,3,0)</f>
        <v>FELICIO</v>
      </c>
      <c r="AG3408" s="20" t="str">
        <f>VLOOKUP(E3408,'FILIAIS PETZ'!A:Q,2,0)</f>
        <v>R3</v>
      </c>
      <c r="AH3408" s="75">
        <v>278</v>
      </c>
      <c r="AI3408" s="16" t="s">
        <v>7918</v>
      </c>
      <c r="AJ3408" s="43">
        <f>VLOOKUP(E3408,'FILIAIS PETZ'!$A$2:$K$2000,11,0)</f>
        <v>18328118007545</v>
      </c>
      <c r="AK3408" s="44">
        <f t="shared" si="231"/>
        <v>18328118007545</v>
      </c>
    </row>
    <row r="3409" spans="1:37" s="14" customFormat="1" ht="15" customHeight="1" thickBot="1" x14ac:dyDescent="0.25">
      <c r="A3409" s="9">
        <f t="shared" si="230"/>
        <v>922739</v>
      </c>
      <c r="B3409" s="18">
        <f>VLOOKUP(C3409,FORNECEDORES!D:E,2,0)</f>
        <v>7736</v>
      </c>
      <c r="C3409" s="19" t="str">
        <f>VLOOKUP(D3409,FORNECEDORES!A:D,4,0)</f>
        <v>27.385.816/0001-37</v>
      </c>
      <c r="D3409" s="13" t="s">
        <v>2591</v>
      </c>
      <c r="E3409" s="20" t="str">
        <f t="shared" si="232"/>
        <v>04 0142</v>
      </c>
      <c r="F3409" s="28" t="s">
        <v>4931</v>
      </c>
      <c r="G3409" s="21" t="str">
        <f>VLOOKUP(E3409,'FILIAIS PETZ'!A:E,5,0)</f>
        <v>PETZ MIGUEL SUTIL</v>
      </c>
      <c r="H3409" s="20" t="str">
        <f>VLOOKUP(E3409,'FILIAIS PETZ'!A:D,4,0)</f>
        <v>MGST-MT</v>
      </c>
      <c r="I3409" s="46">
        <v>45446</v>
      </c>
      <c r="J3409" s="9">
        <v>922739</v>
      </c>
      <c r="K3409" s="9" t="s">
        <v>5858</v>
      </c>
      <c r="L3409" s="83" t="s">
        <v>8124</v>
      </c>
      <c r="M3409" s="85">
        <v>45453</v>
      </c>
      <c r="N3409" s="85">
        <v>45476</v>
      </c>
      <c r="O3409" s="85">
        <v>45455</v>
      </c>
      <c r="P3409" s="91" t="s">
        <v>4990</v>
      </c>
      <c r="Q3409" s="84">
        <v>3</v>
      </c>
      <c r="R3409" s="91">
        <v>1</v>
      </c>
      <c r="S3409" s="9">
        <v>8</v>
      </c>
      <c r="T3409" s="9" t="s">
        <v>32</v>
      </c>
      <c r="U3409" s="9">
        <v>11002</v>
      </c>
      <c r="V3409" s="9">
        <v>11002</v>
      </c>
      <c r="W3409" s="9" t="s">
        <v>5039</v>
      </c>
      <c r="X3409" s="10" t="s">
        <v>4985</v>
      </c>
      <c r="Y3409" s="9" t="s">
        <v>4997</v>
      </c>
      <c r="Z3409" s="9" t="s">
        <v>5127</v>
      </c>
      <c r="AA3409" s="9" t="s">
        <v>4989</v>
      </c>
      <c r="AB3409" s="9" t="s">
        <v>12941</v>
      </c>
      <c r="AC3409" s="9" t="s">
        <v>5006</v>
      </c>
      <c r="AD3409" s="29"/>
      <c r="AE3409" s="20" t="str">
        <f>VLOOKUP(E3409,'FILIAIS PETZ'!A:Q,17,0)</f>
        <v>CO-3</v>
      </c>
      <c r="AF3409" s="20" t="str">
        <f>VLOOKUP(E3409,'FILIAIS PETZ'!A:Q,3,0)</f>
        <v>FELICIO</v>
      </c>
      <c r="AG3409" s="20" t="str">
        <f>VLOOKUP(E3409,'FILIAIS PETZ'!A:Q,2,0)</f>
        <v>R3</v>
      </c>
      <c r="AH3409" s="75">
        <v>450</v>
      </c>
      <c r="AI3409" s="16" t="s">
        <v>7919</v>
      </c>
      <c r="AJ3409" s="43">
        <f>VLOOKUP(E3409,'FILIAIS PETZ'!$A$2:$K$2000,11,0)</f>
        <v>18328118013430</v>
      </c>
      <c r="AK3409" s="44">
        <f t="shared" si="231"/>
        <v>18328118013430</v>
      </c>
    </row>
    <row r="3410" spans="1:37" s="14" customFormat="1" ht="15" customHeight="1" thickBot="1" x14ac:dyDescent="0.25">
      <c r="A3410" s="9">
        <f t="shared" si="230"/>
        <v>922740</v>
      </c>
      <c r="B3410" s="18">
        <f>VLOOKUP(C3410,FORNECEDORES!D:E,2,0)</f>
        <v>7736</v>
      </c>
      <c r="C3410" s="19" t="str">
        <f>VLOOKUP(D3410,FORNECEDORES!A:D,4,0)</f>
        <v>27.385.816/0001-37</v>
      </c>
      <c r="D3410" s="13" t="s">
        <v>2591</v>
      </c>
      <c r="E3410" s="20" t="str">
        <f t="shared" si="232"/>
        <v>04 0142</v>
      </c>
      <c r="F3410" s="28" t="s">
        <v>4931</v>
      </c>
      <c r="G3410" s="21" t="str">
        <f>VLOOKUP(E3410,'FILIAIS PETZ'!A:E,5,0)</f>
        <v>PETZ MIGUEL SUTIL</v>
      </c>
      <c r="H3410" s="20" t="str">
        <f>VLOOKUP(E3410,'FILIAIS PETZ'!A:D,4,0)</f>
        <v>MGST-MT</v>
      </c>
      <c r="I3410" s="46">
        <v>45446</v>
      </c>
      <c r="J3410" s="9">
        <v>922740</v>
      </c>
      <c r="K3410" s="9" t="s">
        <v>5858</v>
      </c>
      <c r="L3410" s="83" t="s">
        <v>8125</v>
      </c>
      <c r="M3410" s="85">
        <v>45453</v>
      </c>
      <c r="N3410" s="85">
        <v>45476</v>
      </c>
      <c r="O3410" s="85">
        <v>45455</v>
      </c>
      <c r="P3410" s="91" t="s">
        <v>4990</v>
      </c>
      <c r="Q3410" s="84">
        <v>3</v>
      </c>
      <c r="R3410" s="91">
        <v>1</v>
      </c>
      <c r="S3410" s="9">
        <v>8</v>
      </c>
      <c r="T3410" s="9" t="s">
        <v>32</v>
      </c>
      <c r="U3410" s="9">
        <v>11002</v>
      </c>
      <c r="V3410" s="9">
        <v>11002</v>
      </c>
      <c r="W3410" s="9" t="s">
        <v>5039</v>
      </c>
      <c r="X3410" s="10" t="s">
        <v>4985</v>
      </c>
      <c r="Y3410" s="9" t="s">
        <v>4997</v>
      </c>
      <c r="Z3410" s="9" t="s">
        <v>5127</v>
      </c>
      <c r="AA3410" s="9" t="s">
        <v>4989</v>
      </c>
      <c r="AB3410" s="9" t="s">
        <v>12941</v>
      </c>
      <c r="AC3410" s="9" t="s">
        <v>5006</v>
      </c>
      <c r="AD3410" s="29"/>
      <c r="AE3410" s="20" t="str">
        <f>VLOOKUP(E3410,'FILIAIS PETZ'!A:Q,17,0)</f>
        <v>CO-3</v>
      </c>
      <c r="AF3410" s="20" t="str">
        <f>VLOOKUP(E3410,'FILIAIS PETZ'!A:Q,3,0)</f>
        <v>FELICIO</v>
      </c>
      <c r="AG3410" s="20" t="str">
        <f>VLOOKUP(E3410,'FILIAIS PETZ'!A:Q,2,0)</f>
        <v>R3</v>
      </c>
      <c r="AH3410" s="75">
        <v>580</v>
      </c>
      <c r="AI3410" s="16" t="s">
        <v>7920</v>
      </c>
      <c r="AJ3410" s="43">
        <f>VLOOKUP(E3410,'FILIAIS PETZ'!$A$2:$K$2000,11,0)</f>
        <v>18328118013430</v>
      </c>
      <c r="AK3410" s="44">
        <f t="shared" si="231"/>
        <v>18328118013430</v>
      </c>
    </row>
    <row r="3411" spans="1:37" s="14" customFormat="1" ht="15" customHeight="1" thickBot="1" x14ac:dyDescent="0.25">
      <c r="A3411" s="9">
        <f t="shared" si="230"/>
        <v>922741</v>
      </c>
      <c r="B3411" s="18">
        <f>VLOOKUP(C3411,FORNECEDORES!D:E,2,0)</f>
        <v>7736</v>
      </c>
      <c r="C3411" s="19" t="str">
        <f>VLOOKUP(D3411,FORNECEDORES!A:D,4,0)</f>
        <v>27.385.816/0001-37</v>
      </c>
      <c r="D3411" s="13" t="s">
        <v>2591</v>
      </c>
      <c r="E3411" s="20" t="str">
        <f t="shared" si="232"/>
        <v>04 0142</v>
      </c>
      <c r="F3411" s="28" t="s">
        <v>4931</v>
      </c>
      <c r="G3411" s="21" t="str">
        <f>VLOOKUP(E3411,'FILIAIS PETZ'!A:E,5,0)</f>
        <v>PETZ MIGUEL SUTIL</v>
      </c>
      <c r="H3411" s="20" t="str">
        <f>VLOOKUP(E3411,'FILIAIS PETZ'!A:D,4,0)</f>
        <v>MGST-MT</v>
      </c>
      <c r="I3411" s="46">
        <v>45446</v>
      </c>
      <c r="J3411" s="9">
        <v>922741</v>
      </c>
      <c r="K3411" s="9" t="s">
        <v>5858</v>
      </c>
      <c r="L3411" s="83" t="s">
        <v>8126</v>
      </c>
      <c r="M3411" s="85">
        <v>45453</v>
      </c>
      <c r="N3411" s="85">
        <v>45476</v>
      </c>
      <c r="O3411" s="85">
        <v>45455</v>
      </c>
      <c r="P3411" s="91" t="s">
        <v>4990</v>
      </c>
      <c r="Q3411" s="84">
        <v>3</v>
      </c>
      <c r="R3411" s="91">
        <v>1</v>
      </c>
      <c r="S3411" s="9">
        <v>8</v>
      </c>
      <c r="T3411" s="9" t="s">
        <v>32</v>
      </c>
      <c r="U3411" s="9">
        <v>11002</v>
      </c>
      <c r="V3411" s="9">
        <v>11002</v>
      </c>
      <c r="W3411" s="9" t="s">
        <v>5062</v>
      </c>
      <c r="X3411" s="10" t="s">
        <v>4992</v>
      </c>
      <c r="Y3411" s="10" t="s">
        <v>4993</v>
      </c>
      <c r="Z3411" s="10" t="s">
        <v>4993</v>
      </c>
      <c r="AA3411" s="10" t="s">
        <v>4992</v>
      </c>
      <c r="AB3411" s="10" t="s">
        <v>12941</v>
      </c>
      <c r="AC3411" s="9" t="s">
        <v>5006</v>
      </c>
      <c r="AD3411" s="29"/>
      <c r="AE3411" s="20" t="str">
        <f>VLOOKUP(E3411,'FILIAIS PETZ'!A:Q,17,0)</f>
        <v>CO-3</v>
      </c>
      <c r="AF3411" s="20" t="str">
        <f>VLOOKUP(E3411,'FILIAIS PETZ'!A:Q,3,0)</f>
        <v>FELICIO</v>
      </c>
      <c r="AG3411" s="20" t="str">
        <f>VLOOKUP(E3411,'FILIAIS PETZ'!A:Q,2,0)</f>
        <v>R3</v>
      </c>
      <c r="AH3411" s="75">
        <v>480</v>
      </c>
      <c r="AI3411" s="16" t="s">
        <v>7921</v>
      </c>
      <c r="AJ3411" s="43">
        <f>VLOOKUP(E3411,'FILIAIS PETZ'!$A$2:$K$2000,11,0)</f>
        <v>18328118013430</v>
      </c>
      <c r="AK3411" s="44">
        <f t="shared" si="231"/>
        <v>18328118013430</v>
      </c>
    </row>
    <row r="3412" spans="1:37" s="14" customFormat="1" ht="15" customHeight="1" thickBot="1" x14ac:dyDescent="0.25">
      <c r="A3412" s="9">
        <f t="shared" si="230"/>
        <v>922744</v>
      </c>
      <c r="B3412" s="18">
        <f>VLOOKUP(C3412,FORNECEDORES!D:E,2,0)</f>
        <v>7736</v>
      </c>
      <c r="C3412" s="19" t="str">
        <f>VLOOKUP(D3412,FORNECEDORES!A:D,4,0)</f>
        <v>27.385.816/0001-37</v>
      </c>
      <c r="D3412" s="13" t="s">
        <v>2591</v>
      </c>
      <c r="E3412" s="20" t="str">
        <f t="shared" si="232"/>
        <v>04 0224</v>
      </c>
      <c r="F3412" s="28" t="s">
        <v>4941</v>
      </c>
      <c r="G3412" s="21" t="str">
        <f>VLOOKUP(E3412,'FILIAIS PETZ'!A:E,5,0)</f>
        <v>PETZ NORTE SUL PLAZA</v>
      </c>
      <c r="H3412" s="20" t="str">
        <f>VLOOKUP(E3412,'FILIAIS PETZ'!A:D,4,0)</f>
        <v>NSPL-MS</v>
      </c>
      <c r="I3412" s="46">
        <v>45446</v>
      </c>
      <c r="J3412" s="9">
        <v>922744</v>
      </c>
      <c r="K3412" s="9" t="s">
        <v>5858</v>
      </c>
      <c r="L3412" s="83" t="s">
        <v>8127</v>
      </c>
      <c r="M3412" s="85">
        <v>45453</v>
      </c>
      <c r="N3412" s="85">
        <v>45476</v>
      </c>
      <c r="O3412" s="85">
        <v>45455</v>
      </c>
      <c r="P3412" s="91" t="s">
        <v>4990</v>
      </c>
      <c r="Q3412" s="84">
        <v>3</v>
      </c>
      <c r="R3412" s="91">
        <v>1</v>
      </c>
      <c r="S3412" s="9">
        <v>8</v>
      </c>
      <c r="T3412" s="9" t="s">
        <v>32</v>
      </c>
      <c r="U3412" s="9">
        <v>11002</v>
      </c>
      <c r="V3412" s="9">
        <v>11002</v>
      </c>
      <c r="W3412" s="9" t="s">
        <v>5034</v>
      </c>
      <c r="X3412" s="10" t="s">
        <v>4985</v>
      </c>
      <c r="Y3412" s="10" t="s">
        <v>4993</v>
      </c>
      <c r="Z3412" s="10" t="s">
        <v>4993</v>
      </c>
      <c r="AA3412" s="10" t="s">
        <v>4989</v>
      </c>
      <c r="AB3412" s="10" t="s">
        <v>12941</v>
      </c>
      <c r="AC3412" s="9" t="s">
        <v>5006</v>
      </c>
      <c r="AD3412" s="29"/>
      <c r="AE3412" s="20" t="str">
        <f>VLOOKUP(E3412,'FILIAIS PETZ'!A:Q,17,0)</f>
        <v>CO-1</v>
      </c>
      <c r="AF3412" s="20" t="str">
        <f>VLOOKUP(E3412,'FILIAIS PETZ'!A:Q,3,0)</f>
        <v>FELICIO</v>
      </c>
      <c r="AG3412" s="20" t="str">
        <f>VLOOKUP(E3412,'FILIAIS PETZ'!A:Q,2,0)</f>
        <v>R3</v>
      </c>
      <c r="AH3412" s="75">
        <v>490</v>
      </c>
      <c r="AI3412" s="16" t="s">
        <v>7922</v>
      </c>
      <c r="AJ3412" s="43">
        <f>VLOOKUP(E3412,'FILIAIS PETZ'!$A$2:$K$2000,11,0)</f>
        <v>18328118021459</v>
      </c>
      <c r="AK3412" s="44">
        <f t="shared" si="231"/>
        <v>18328118021459</v>
      </c>
    </row>
    <row r="3413" spans="1:37" s="14" customFormat="1" ht="15" customHeight="1" thickBot="1" x14ac:dyDescent="0.25">
      <c r="A3413" s="9">
        <f t="shared" si="230"/>
        <v>922754</v>
      </c>
      <c r="B3413" s="18">
        <f>VLOOKUP(C3413,FORNECEDORES!D:E,2,0)</f>
        <v>7736</v>
      </c>
      <c r="C3413" s="19" t="str">
        <f>VLOOKUP(D3413,FORNECEDORES!A:D,4,0)</f>
        <v>27.385.816/0001-37</v>
      </c>
      <c r="D3413" s="13" t="s">
        <v>2591</v>
      </c>
      <c r="E3413" s="20" t="str">
        <f t="shared" si="232"/>
        <v>04 0224</v>
      </c>
      <c r="F3413" s="28" t="s">
        <v>4941</v>
      </c>
      <c r="G3413" s="21" t="str">
        <f>VLOOKUP(E3413,'FILIAIS PETZ'!A:E,5,0)</f>
        <v>PETZ NORTE SUL PLAZA</v>
      </c>
      <c r="H3413" s="20" t="str">
        <f>VLOOKUP(E3413,'FILIAIS PETZ'!A:D,4,0)</f>
        <v>NSPL-MS</v>
      </c>
      <c r="I3413" s="46">
        <v>45446</v>
      </c>
      <c r="J3413" s="9">
        <v>922754</v>
      </c>
      <c r="K3413" s="9" t="s">
        <v>5858</v>
      </c>
      <c r="L3413" s="83" t="s">
        <v>8128</v>
      </c>
      <c r="M3413" s="85">
        <v>45453</v>
      </c>
      <c r="N3413" s="85">
        <v>45476</v>
      </c>
      <c r="O3413" s="85">
        <v>45455</v>
      </c>
      <c r="P3413" s="91" t="s">
        <v>4990</v>
      </c>
      <c r="Q3413" s="84">
        <v>3</v>
      </c>
      <c r="R3413" s="91">
        <v>1</v>
      </c>
      <c r="S3413" s="9">
        <v>8</v>
      </c>
      <c r="T3413" s="9" t="s">
        <v>32</v>
      </c>
      <c r="U3413" s="9">
        <v>11002</v>
      </c>
      <c r="V3413" s="9">
        <v>11002</v>
      </c>
      <c r="W3413" s="9" t="s">
        <v>5034</v>
      </c>
      <c r="X3413" s="10" t="s">
        <v>4985</v>
      </c>
      <c r="Y3413" s="10" t="s">
        <v>4993</v>
      </c>
      <c r="Z3413" s="10" t="s">
        <v>4993</v>
      </c>
      <c r="AA3413" s="10" t="s">
        <v>4989</v>
      </c>
      <c r="AB3413" s="10" t="s">
        <v>12941</v>
      </c>
      <c r="AC3413" s="9" t="s">
        <v>5006</v>
      </c>
      <c r="AD3413" s="29"/>
      <c r="AE3413" s="20" t="str">
        <f>VLOOKUP(E3413,'FILIAIS PETZ'!A:Q,17,0)</f>
        <v>CO-1</v>
      </c>
      <c r="AF3413" s="20" t="str">
        <f>VLOOKUP(E3413,'FILIAIS PETZ'!A:Q,3,0)</f>
        <v>FELICIO</v>
      </c>
      <c r="AG3413" s="20" t="str">
        <f>VLOOKUP(E3413,'FILIAIS PETZ'!A:Q,2,0)</f>
        <v>R3</v>
      </c>
      <c r="AH3413" s="75">
        <v>224</v>
      </c>
      <c r="AI3413" s="16" t="s">
        <v>7923</v>
      </c>
      <c r="AJ3413" s="43">
        <f>VLOOKUP(E3413,'FILIAIS PETZ'!$A$2:$K$2000,11,0)</f>
        <v>18328118021459</v>
      </c>
      <c r="AK3413" s="44">
        <f t="shared" si="231"/>
        <v>18328118021459</v>
      </c>
    </row>
    <row r="3414" spans="1:37" s="14" customFormat="1" ht="15" customHeight="1" thickBot="1" x14ac:dyDescent="0.25">
      <c r="A3414" s="9">
        <f t="shared" si="230"/>
        <v>922757</v>
      </c>
      <c r="B3414" s="18">
        <f>VLOOKUP(C3414,FORNECEDORES!D:E,2,0)</f>
        <v>7736</v>
      </c>
      <c r="C3414" s="19" t="str">
        <f>VLOOKUP(D3414,FORNECEDORES!A:D,4,0)</f>
        <v>27.385.816/0001-37</v>
      </c>
      <c r="D3414" s="13" t="s">
        <v>2591</v>
      </c>
      <c r="E3414" s="20" t="str">
        <f t="shared" si="232"/>
        <v>04 0224</v>
      </c>
      <c r="F3414" s="28" t="s">
        <v>4941</v>
      </c>
      <c r="G3414" s="21" t="str">
        <f>VLOOKUP(E3414,'FILIAIS PETZ'!A:E,5,0)</f>
        <v>PETZ NORTE SUL PLAZA</v>
      </c>
      <c r="H3414" s="20" t="str">
        <f>VLOOKUP(E3414,'FILIAIS PETZ'!A:D,4,0)</f>
        <v>NSPL-MS</v>
      </c>
      <c r="I3414" s="46">
        <v>45446</v>
      </c>
      <c r="J3414" s="9">
        <v>922757</v>
      </c>
      <c r="K3414" s="9" t="s">
        <v>5858</v>
      </c>
      <c r="L3414" s="83" t="s">
        <v>8129</v>
      </c>
      <c r="M3414" s="85">
        <v>45453</v>
      </c>
      <c r="N3414" s="85">
        <v>45476</v>
      </c>
      <c r="O3414" s="85">
        <v>45455</v>
      </c>
      <c r="P3414" s="91" t="s">
        <v>4990</v>
      </c>
      <c r="Q3414" s="84">
        <v>3</v>
      </c>
      <c r="R3414" s="91">
        <v>1</v>
      </c>
      <c r="S3414" s="9">
        <v>8</v>
      </c>
      <c r="T3414" s="9" t="s">
        <v>32</v>
      </c>
      <c r="U3414" s="9">
        <v>11002</v>
      </c>
      <c r="V3414" s="9">
        <v>11002</v>
      </c>
      <c r="W3414" s="9" t="s">
        <v>5021</v>
      </c>
      <c r="X3414" s="10" t="s">
        <v>4985</v>
      </c>
      <c r="Y3414" s="10" t="s">
        <v>4980</v>
      </c>
      <c r="Z3414" s="10" t="s">
        <v>4980</v>
      </c>
      <c r="AA3414" s="10" t="s">
        <v>4989</v>
      </c>
      <c r="AB3414" s="10" t="s">
        <v>5005</v>
      </c>
      <c r="AC3414" s="9" t="s">
        <v>5006</v>
      </c>
      <c r="AD3414" s="29"/>
      <c r="AE3414" s="20" t="str">
        <f>VLOOKUP(E3414,'FILIAIS PETZ'!A:Q,17,0)</f>
        <v>CO-1</v>
      </c>
      <c r="AF3414" s="20" t="str">
        <f>VLOOKUP(E3414,'FILIAIS PETZ'!A:Q,3,0)</f>
        <v>FELICIO</v>
      </c>
      <c r="AG3414" s="20" t="str">
        <f>VLOOKUP(E3414,'FILIAIS PETZ'!A:Q,2,0)</f>
        <v>R3</v>
      </c>
      <c r="AH3414" s="75">
        <v>70</v>
      </c>
      <c r="AI3414" s="16" t="s">
        <v>7924</v>
      </c>
      <c r="AJ3414" s="43">
        <f>VLOOKUP(E3414,'FILIAIS PETZ'!$A$2:$K$2000,11,0)</f>
        <v>18328118021459</v>
      </c>
      <c r="AK3414" s="44">
        <f t="shared" si="231"/>
        <v>18328118021459</v>
      </c>
    </row>
    <row r="3415" spans="1:37" s="14" customFormat="1" ht="15" customHeight="1" thickBot="1" x14ac:dyDescent="0.25">
      <c r="A3415" s="9">
        <f t="shared" si="230"/>
        <v>922759</v>
      </c>
      <c r="B3415" s="18">
        <f>VLOOKUP(C3415,FORNECEDORES!D:E,2,0)</f>
        <v>7736</v>
      </c>
      <c r="C3415" s="19" t="str">
        <f>VLOOKUP(D3415,FORNECEDORES!A:D,4,0)</f>
        <v>27.385.816/0001-37</v>
      </c>
      <c r="D3415" s="13" t="s">
        <v>2591</v>
      </c>
      <c r="E3415" s="20" t="str">
        <f t="shared" si="232"/>
        <v>04 0073</v>
      </c>
      <c r="F3415" s="28" t="s">
        <v>4953</v>
      </c>
      <c r="G3415" s="21" t="str">
        <f>VLOOKUP(E3415,'FILIAIS PETZ'!A:E,5,0)</f>
        <v>PETZ CAMPO GRANDE</v>
      </c>
      <c r="H3415" s="20" t="str">
        <f>VLOOKUP(E3415,'FILIAIS PETZ'!A:D,4,0)</f>
        <v>CGDE-MS</v>
      </c>
      <c r="I3415" s="46">
        <v>45446</v>
      </c>
      <c r="J3415" s="9">
        <v>922759</v>
      </c>
      <c r="K3415" s="9" t="s">
        <v>5858</v>
      </c>
      <c r="L3415" s="83" t="s">
        <v>8130</v>
      </c>
      <c r="M3415" s="85">
        <v>45453</v>
      </c>
      <c r="N3415" s="85">
        <v>45476</v>
      </c>
      <c r="O3415" s="85">
        <v>45455</v>
      </c>
      <c r="P3415" s="91" t="s">
        <v>4990</v>
      </c>
      <c r="Q3415" s="84">
        <v>3</v>
      </c>
      <c r="R3415" s="91">
        <v>1</v>
      </c>
      <c r="S3415" s="9">
        <v>8</v>
      </c>
      <c r="T3415" s="9" t="s">
        <v>32</v>
      </c>
      <c r="U3415" s="9">
        <v>11002</v>
      </c>
      <c r="V3415" s="9">
        <v>11002</v>
      </c>
      <c r="W3415" s="9" t="s">
        <v>5019</v>
      </c>
      <c r="X3415" s="10" t="s">
        <v>4985</v>
      </c>
      <c r="Y3415" s="10" t="s">
        <v>4993</v>
      </c>
      <c r="Z3415" s="10" t="s">
        <v>4993</v>
      </c>
      <c r="AA3415" s="10" t="s">
        <v>4989</v>
      </c>
      <c r="AB3415" s="10" t="s">
        <v>12941</v>
      </c>
      <c r="AC3415" s="9" t="s">
        <v>5006</v>
      </c>
      <c r="AD3415" s="29"/>
      <c r="AE3415" s="20" t="str">
        <f>VLOOKUP(E3415,'FILIAIS PETZ'!A:Q,17,0)</f>
        <v>CO-1</v>
      </c>
      <c r="AF3415" s="20" t="str">
        <f>VLOOKUP(E3415,'FILIAIS PETZ'!A:Q,3,0)</f>
        <v>FELICIO</v>
      </c>
      <c r="AG3415" s="20" t="str">
        <f>VLOOKUP(E3415,'FILIAIS PETZ'!A:Q,2,0)</f>
        <v>R3</v>
      </c>
      <c r="AH3415" s="75">
        <v>350</v>
      </c>
      <c r="AI3415" s="16" t="s">
        <v>7925</v>
      </c>
      <c r="AJ3415" s="43">
        <f>VLOOKUP(E3415,'FILIAIS PETZ'!$A$2:$K$2000,11,0)</f>
        <v>18328118007383</v>
      </c>
      <c r="AK3415" s="44">
        <f t="shared" si="231"/>
        <v>18328118007383</v>
      </c>
    </row>
    <row r="3416" spans="1:37" s="14" customFormat="1" ht="15" customHeight="1" thickBot="1" x14ac:dyDescent="0.25">
      <c r="A3416" s="9">
        <f t="shared" si="230"/>
        <v>922761</v>
      </c>
      <c r="B3416" s="18">
        <f>VLOOKUP(C3416,FORNECEDORES!D:E,2,0)</f>
        <v>7736</v>
      </c>
      <c r="C3416" s="19" t="str">
        <f>VLOOKUP(D3416,FORNECEDORES!A:D,4,0)</f>
        <v>27.385.816/0001-37</v>
      </c>
      <c r="D3416" s="13" t="s">
        <v>2591</v>
      </c>
      <c r="E3416" s="20" t="str">
        <f t="shared" si="232"/>
        <v>04 0073</v>
      </c>
      <c r="F3416" s="28" t="s">
        <v>4953</v>
      </c>
      <c r="G3416" s="21" t="str">
        <f>VLOOKUP(E3416,'FILIAIS PETZ'!A:E,5,0)</f>
        <v>PETZ CAMPO GRANDE</v>
      </c>
      <c r="H3416" s="20" t="str">
        <f>VLOOKUP(E3416,'FILIAIS PETZ'!A:D,4,0)</f>
        <v>CGDE-MS</v>
      </c>
      <c r="I3416" s="46">
        <v>45446</v>
      </c>
      <c r="J3416" s="9">
        <v>922761</v>
      </c>
      <c r="K3416" s="9" t="s">
        <v>5858</v>
      </c>
      <c r="L3416" s="83" t="s">
        <v>8131</v>
      </c>
      <c r="M3416" s="85">
        <v>45453</v>
      </c>
      <c r="N3416" s="85">
        <v>45476</v>
      </c>
      <c r="O3416" s="85">
        <v>45455</v>
      </c>
      <c r="P3416" s="91" t="s">
        <v>4990</v>
      </c>
      <c r="Q3416" s="84">
        <v>3</v>
      </c>
      <c r="R3416" s="91">
        <v>1</v>
      </c>
      <c r="S3416" s="9">
        <v>8</v>
      </c>
      <c r="T3416" s="9" t="s">
        <v>32</v>
      </c>
      <c r="U3416" s="9">
        <v>11002</v>
      </c>
      <c r="V3416" s="9">
        <v>11002</v>
      </c>
      <c r="W3416" s="9" t="s">
        <v>5062</v>
      </c>
      <c r="X3416" s="10" t="s">
        <v>4992</v>
      </c>
      <c r="Y3416" s="10" t="s">
        <v>4993</v>
      </c>
      <c r="Z3416" s="10" t="s">
        <v>4993</v>
      </c>
      <c r="AA3416" s="10" t="s">
        <v>4992</v>
      </c>
      <c r="AB3416" s="10" t="s">
        <v>12941</v>
      </c>
      <c r="AC3416" s="9" t="s">
        <v>5006</v>
      </c>
      <c r="AD3416" s="29"/>
      <c r="AE3416" s="20" t="str">
        <f>VLOOKUP(E3416,'FILIAIS PETZ'!A:Q,17,0)</f>
        <v>CO-1</v>
      </c>
      <c r="AF3416" s="20" t="str">
        <f>VLOOKUP(E3416,'FILIAIS PETZ'!A:Q,3,0)</f>
        <v>FELICIO</v>
      </c>
      <c r="AG3416" s="20" t="str">
        <f>VLOOKUP(E3416,'FILIAIS PETZ'!A:Q,2,0)</f>
        <v>R3</v>
      </c>
      <c r="AH3416" s="75">
        <v>644</v>
      </c>
      <c r="AI3416" s="16" t="s">
        <v>7926</v>
      </c>
      <c r="AJ3416" s="43">
        <f>VLOOKUP(E3416,'FILIAIS PETZ'!$A$2:$K$2000,11,0)</f>
        <v>18328118007383</v>
      </c>
      <c r="AK3416" s="44">
        <f t="shared" si="231"/>
        <v>18328118007383</v>
      </c>
    </row>
    <row r="3417" spans="1:37" s="14" customFormat="1" ht="15" customHeight="1" thickBot="1" x14ac:dyDescent="0.25">
      <c r="A3417" s="9">
        <f t="shared" si="230"/>
        <v>922762</v>
      </c>
      <c r="B3417" s="18">
        <f>VLOOKUP(C3417,FORNECEDORES!D:E,2,0)</f>
        <v>7736</v>
      </c>
      <c r="C3417" s="19" t="str">
        <f>VLOOKUP(D3417,FORNECEDORES!A:D,4,0)</f>
        <v>27.385.816/0001-37</v>
      </c>
      <c r="D3417" s="13" t="s">
        <v>2591</v>
      </c>
      <c r="E3417" s="20" t="str">
        <f t="shared" si="232"/>
        <v>04 0073</v>
      </c>
      <c r="F3417" s="28" t="s">
        <v>4953</v>
      </c>
      <c r="G3417" s="21" t="str">
        <f>VLOOKUP(E3417,'FILIAIS PETZ'!A:E,5,0)</f>
        <v>PETZ CAMPO GRANDE</v>
      </c>
      <c r="H3417" s="20" t="str">
        <f>VLOOKUP(E3417,'FILIAIS PETZ'!A:D,4,0)</f>
        <v>CGDE-MS</v>
      </c>
      <c r="I3417" s="46">
        <v>45446</v>
      </c>
      <c r="J3417" s="9">
        <v>922762</v>
      </c>
      <c r="K3417" s="9" t="s">
        <v>5858</v>
      </c>
      <c r="L3417" s="83" t="s">
        <v>8132</v>
      </c>
      <c r="M3417" s="85">
        <v>45453</v>
      </c>
      <c r="N3417" s="85">
        <v>45476</v>
      </c>
      <c r="O3417" s="85">
        <v>45455</v>
      </c>
      <c r="P3417" s="91" t="s">
        <v>4990</v>
      </c>
      <c r="Q3417" s="84">
        <v>3</v>
      </c>
      <c r="R3417" s="91">
        <v>1</v>
      </c>
      <c r="S3417" s="9">
        <v>8</v>
      </c>
      <c r="T3417" s="9" t="s">
        <v>32</v>
      </c>
      <c r="U3417" s="9">
        <v>11002</v>
      </c>
      <c r="V3417" s="9">
        <v>11002</v>
      </c>
      <c r="W3417" s="9" t="s">
        <v>5182</v>
      </c>
      <c r="X3417" s="10" t="s">
        <v>4985</v>
      </c>
      <c r="Y3417" s="10" t="s">
        <v>4980</v>
      </c>
      <c r="Z3417" s="10" t="s">
        <v>4980</v>
      </c>
      <c r="AA3417" s="10" t="s">
        <v>4989</v>
      </c>
      <c r="AB3417" s="10" t="s">
        <v>5005</v>
      </c>
      <c r="AC3417" s="9" t="s">
        <v>5006</v>
      </c>
      <c r="AD3417" s="29"/>
      <c r="AE3417" s="20" t="str">
        <f>VLOOKUP(E3417,'FILIAIS PETZ'!A:Q,17,0)</f>
        <v>CO-1</v>
      </c>
      <c r="AF3417" s="20" t="str">
        <f>VLOOKUP(E3417,'FILIAIS PETZ'!A:Q,3,0)</f>
        <v>FELICIO</v>
      </c>
      <c r="AG3417" s="20" t="str">
        <f>VLOOKUP(E3417,'FILIAIS PETZ'!A:Q,2,0)</f>
        <v>R3</v>
      </c>
      <c r="AH3417" s="75">
        <v>168</v>
      </c>
      <c r="AI3417" s="16" t="s">
        <v>7927</v>
      </c>
      <c r="AJ3417" s="43">
        <f>VLOOKUP(E3417,'FILIAIS PETZ'!$A$2:$K$2000,11,0)</f>
        <v>18328118007383</v>
      </c>
      <c r="AK3417" s="44">
        <f t="shared" si="231"/>
        <v>18328118007383</v>
      </c>
    </row>
    <row r="3418" spans="1:37" s="14" customFormat="1" ht="15" customHeight="1" thickBot="1" x14ac:dyDescent="0.25">
      <c r="A3418" s="9">
        <f t="shared" si="230"/>
        <v>922764</v>
      </c>
      <c r="B3418" s="18">
        <f>VLOOKUP(C3418,FORNECEDORES!D:E,2,0)</f>
        <v>7736</v>
      </c>
      <c r="C3418" s="19" t="str">
        <f>VLOOKUP(D3418,FORNECEDORES!A:D,4,0)</f>
        <v>27.385.816/0001-37</v>
      </c>
      <c r="D3418" s="13" t="s">
        <v>2591</v>
      </c>
      <c r="E3418" s="20" t="str">
        <f t="shared" si="232"/>
        <v>04 0073</v>
      </c>
      <c r="F3418" s="28" t="s">
        <v>4953</v>
      </c>
      <c r="G3418" s="21" t="str">
        <f>VLOOKUP(E3418,'FILIAIS PETZ'!A:E,5,0)</f>
        <v>PETZ CAMPO GRANDE</v>
      </c>
      <c r="H3418" s="20" t="str">
        <f>VLOOKUP(E3418,'FILIAIS PETZ'!A:D,4,0)</f>
        <v>CGDE-MS</v>
      </c>
      <c r="I3418" s="46">
        <v>45446</v>
      </c>
      <c r="J3418" s="9">
        <v>922764</v>
      </c>
      <c r="K3418" s="9" t="s">
        <v>5858</v>
      </c>
      <c r="L3418" s="83" t="s">
        <v>8133</v>
      </c>
      <c r="M3418" s="85">
        <v>45453</v>
      </c>
      <c r="N3418" s="85">
        <v>45476</v>
      </c>
      <c r="O3418" s="85">
        <v>45455</v>
      </c>
      <c r="P3418" s="91" t="s">
        <v>4990</v>
      </c>
      <c r="Q3418" s="84">
        <v>3</v>
      </c>
      <c r="R3418" s="91">
        <v>1</v>
      </c>
      <c r="S3418" s="9">
        <v>8</v>
      </c>
      <c r="T3418" s="9" t="s">
        <v>32</v>
      </c>
      <c r="U3418" s="9">
        <v>11002</v>
      </c>
      <c r="V3418" s="9">
        <v>11002</v>
      </c>
      <c r="W3418" s="9" t="s">
        <v>5019</v>
      </c>
      <c r="X3418" s="10" t="s">
        <v>4985</v>
      </c>
      <c r="Y3418" s="10" t="s">
        <v>4993</v>
      </c>
      <c r="Z3418" s="10" t="s">
        <v>4993</v>
      </c>
      <c r="AA3418" s="10" t="s">
        <v>4989</v>
      </c>
      <c r="AB3418" s="10" t="s">
        <v>12941</v>
      </c>
      <c r="AC3418" s="9" t="s">
        <v>5006</v>
      </c>
      <c r="AD3418" s="29"/>
      <c r="AE3418" s="20" t="str">
        <f>VLOOKUP(E3418,'FILIAIS PETZ'!A:Q,17,0)</f>
        <v>CO-1</v>
      </c>
      <c r="AF3418" s="20" t="str">
        <f>VLOOKUP(E3418,'FILIAIS PETZ'!A:Q,3,0)</f>
        <v>FELICIO</v>
      </c>
      <c r="AG3418" s="20" t="str">
        <f>VLOOKUP(E3418,'FILIAIS PETZ'!A:Q,2,0)</f>
        <v>R3</v>
      </c>
      <c r="AH3418" s="75">
        <v>252</v>
      </c>
      <c r="AI3418" s="16" t="s">
        <v>7928</v>
      </c>
      <c r="AJ3418" s="43">
        <f>VLOOKUP(E3418,'FILIAIS PETZ'!$A$2:$K$2000,11,0)</f>
        <v>18328118007383</v>
      </c>
      <c r="AK3418" s="44">
        <f t="shared" si="231"/>
        <v>18328118007383</v>
      </c>
    </row>
    <row r="3419" spans="1:37" s="14" customFormat="1" ht="15" customHeight="1" thickBot="1" x14ac:dyDescent="0.25">
      <c r="A3419" s="9">
        <f t="shared" si="230"/>
        <v>922779</v>
      </c>
      <c r="B3419" s="18">
        <f>VLOOKUP(C3419,FORNECEDORES!D:E,2,0)</f>
        <v>7736</v>
      </c>
      <c r="C3419" s="19" t="str">
        <f>VLOOKUP(D3419,FORNECEDORES!A:D,4,0)</f>
        <v>27.385.816/0001-37</v>
      </c>
      <c r="D3419" s="13" t="s">
        <v>2591</v>
      </c>
      <c r="E3419" s="20" t="str">
        <f t="shared" si="232"/>
        <v>04 0073</v>
      </c>
      <c r="F3419" s="28" t="s">
        <v>4953</v>
      </c>
      <c r="G3419" s="21" t="str">
        <f>VLOOKUP(E3419,'FILIAIS PETZ'!A:E,5,0)</f>
        <v>PETZ CAMPO GRANDE</v>
      </c>
      <c r="H3419" s="20" t="str">
        <f>VLOOKUP(E3419,'FILIAIS PETZ'!A:D,4,0)</f>
        <v>CGDE-MS</v>
      </c>
      <c r="I3419" s="46">
        <v>45446</v>
      </c>
      <c r="J3419" s="9">
        <v>922779</v>
      </c>
      <c r="K3419" s="9" t="s">
        <v>5858</v>
      </c>
      <c r="L3419" s="83" t="s">
        <v>8134</v>
      </c>
      <c r="M3419" s="85">
        <v>45453</v>
      </c>
      <c r="N3419" s="85">
        <v>45476</v>
      </c>
      <c r="O3419" s="85">
        <v>45455</v>
      </c>
      <c r="P3419" s="91" t="s">
        <v>4990</v>
      </c>
      <c r="Q3419" s="84">
        <v>3</v>
      </c>
      <c r="R3419" s="91">
        <v>1</v>
      </c>
      <c r="S3419" s="9">
        <v>8</v>
      </c>
      <c r="T3419" s="9" t="s">
        <v>32</v>
      </c>
      <c r="U3419" s="9">
        <v>11002</v>
      </c>
      <c r="V3419" s="9">
        <v>11002</v>
      </c>
      <c r="W3419" s="9" t="s">
        <v>5021</v>
      </c>
      <c r="X3419" s="10" t="s">
        <v>4985</v>
      </c>
      <c r="Y3419" s="10" t="s">
        <v>4993</v>
      </c>
      <c r="Z3419" s="10" t="s">
        <v>4993</v>
      </c>
      <c r="AA3419" s="10" t="s">
        <v>4989</v>
      </c>
      <c r="AB3419" s="10" t="s">
        <v>5066</v>
      </c>
      <c r="AC3419" s="9" t="s">
        <v>5006</v>
      </c>
      <c r="AD3419" s="29"/>
      <c r="AE3419" s="20" t="str">
        <f>VLOOKUP(E3419,'FILIAIS PETZ'!A:Q,17,0)</f>
        <v>CO-1</v>
      </c>
      <c r="AF3419" s="20" t="str">
        <f>VLOOKUP(E3419,'FILIAIS PETZ'!A:Q,3,0)</f>
        <v>FELICIO</v>
      </c>
      <c r="AG3419" s="20" t="str">
        <f>VLOOKUP(E3419,'FILIAIS PETZ'!A:Q,2,0)</f>
        <v>R3</v>
      </c>
      <c r="AH3419" s="75">
        <v>196</v>
      </c>
      <c r="AI3419" s="16" t="s">
        <v>7929</v>
      </c>
      <c r="AJ3419" s="43">
        <f>VLOOKUP(E3419,'FILIAIS PETZ'!$A$2:$K$2000,11,0)</f>
        <v>18328118007383</v>
      </c>
      <c r="AK3419" s="44">
        <f t="shared" si="231"/>
        <v>18328118007383</v>
      </c>
    </row>
    <row r="3420" spans="1:37" s="14" customFormat="1" ht="15" customHeight="1" thickBot="1" x14ac:dyDescent="0.25">
      <c r="A3420" s="9">
        <f t="shared" si="230"/>
        <v>922780</v>
      </c>
      <c r="B3420" s="18">
        <f>VLOOKUP(C3420,FORNECEDORES!D:E,2,0)</f>
        <v>7736</v>
      </c>
      <c r="C3420" s="19" t="str">
        <f>VLOOKUP(D3420,FORNECEDORES!A:D,4,0)</f>
        <v>27.385.816/0001-37</v>
      </c>
      <c r="D3420" s="13" t="s">
        <v>2591</v>
      </c>
      <c r="E3420" s="20" t="str">
        <f t="shared" si="232"/>
        <v>04 0257</v>
      </c>
      <c r="F3420" s="28" t="s">
        <v>5998</v>
      </c>
      <c r="G3420" s="21" t="str">
        <f>VLOOKUP(E3420,'FILIAIS PETZ'!A:E,5,0)</f>
        <v>PETZ AGUAS CLARAS</v>
      </c>
      <c r="H3420" s="20" t="str">
        <f>VLOOKUP(E3420,'FILIAIS PETZ'!A:D,4,0)</f>
        <v>ACLR-DF</v>
      </c>
      <c r="I3420" s="46">
        <v>45446</v>
      </c>
      <c r="J3420" s="9">
        <v>922780</v>
      </c>
      <c r="K3420" s="9" t="s">
        <v>5858</v>
      </c>
      <c r="L3420" s="83" t="s">
        <v>8135</v>
      </c>
      <c r="M3420" s="85">
        <v>45453</v>
      </c>
      <c r="N3420" s="85">
        <v>45476</v>
      </c>
      <c r="O3420" s="85">
        <v>45455</v>
      </c>
      <c r="P3420" s="91" t="s">
        <v>4990</v>
      </c>
      <c r="Q3420" s="84">
        <v>3</v>
      </c>
      <c r="R3420" s="91">
        <v>1</v>
      </c>
      <c r="S3420" s="9">
        <v>8</v>
      </c>
      <c r="T3420" s="9" t="s">
        <v>32</v>
      </c>
      <c r="U3420" s="9">
        <v>11002</v>
      </c>
      <c r="V3420" s="9">
        <v>11002</v>
      </c>
      <c r="W3420" s="9" t="s">
        <v>5019</v>
      </c>
      <c r="X3420" s="10" t="s">
        <v>4985</v>
      </c>
      <c r="Y3420" s="10" t="s">
        <v>4980</v>
      </c>
      <c r="Z3420" s="10" t="s">
        <v>4980</v>
      </c>
      <c r="AA3420" s="10" t="s">
        <v>4989</v>
      </c>
      <c r="AB3420" s="10" t="s">
        <v>5005</v>
      </c>
      <c r="AC3420" s="9" t="s">
        <v>5006</v>
      </c>
      <c r="AD3420" s="29"/>
      <c r="AE3420" s="20" t="str">
        <f>VLOOKUP(E3420,'FILIAIS PETZ'!A:Q,17,0)</f>
        <v>CO-1</v>
      </c>
      <c r="AF3420" s="20" t="str">
        <f>VLOOKUP(E3420,'FILIAIS PETZ'!A:Q,3,0)</f>
        <v>FELICIO</v>
      </c>
      <c r="AG3420" s="20" t="str">
        <f>VLOOKUP(E3420,'FILIAIS PETZ'!A:Q,2,0)</f>
        <v>R3</v>
      </c>
      <c r="AH3420" s="75">
        <v>432.6</v>
      </c>
      <c r="AI3420" s="16" t="s">
        <v>7930</v>
      </c>
      <c r="AJ3420" s="43" t="str">
        <f>VLOOKUP(E3420,'FILIAIS PETZ'!$A$2:$K$2000,11,0)</f>
        <v>18.328.118/0281-19</v>
      </c>
      <c r="AK3420" s="44" t="str">
        <f t="shared" si="231"/>
        <v>18.328.118/0281-19</v>
      </c>
    </row>
    <row r="3421" spans="1:37" s="14" customFormat="1" ht="15" customHeight="1" thickBot="1" x14ac:dyDescent="0.25">
      <c r="A3421" s="9">
        <f t="shared" si="230"/>
        <v>922782</v>
      </c>
      <c r="B3421" s="18">
        <f>VLOOKUP(C3421,FORNECEDORES!D:E,2,0)</f>
        <v>7736</v>
      </c>
      <c r="C3421" s="19" t="str">
        <f>VLOOKUP(D3421,FORNECEDORES!A:D,4,0)</f>
        <v>27.385.816/0001-37</v>
      </c>
      <c r="D3421" s="13" t="s">
        <v>2591</v>
      </c>
      <c r="E3421" s="20" t="str">
        <f t="shared" si="232"/>
        <v>04 0168</v>
      </c>
      <c r="F3421" s="28" t="s">
        <v>4961</v>
      </c>
      <c r="G3421" s="21" t="str">
        <f>VLOOKUP(E3421,'FILIAIS PETZ'!A:E,5,0)</f>
        <v>PETZ GAMA LESTE</v>
      </c>
      <c r="H3421" s="20" t="str">
        <f>VLOOKUP(E3421,'FILIAIS PETZ'!A:D,4,0)</f>
        <v>GAMA-DF</v>
      </c>
      <c r="I3421" s="46">
        <v>45446</v>
      </c>
      <c r="J3421" s="9">
        <v>922782</v>
      </c>
      <c r="K3421" s="9" t="s">
        <v>5858</v>
      </c>
      <c r="L3421" s="83" t="s">
        <v>8136</v>
      </c>
      <c r="M3421" s="85">
        <v>45453</v>
      </c>
      <c r="N3421" s="85">
        <v>45476</v>
      </c>
      <c r="O3421" s="85">
        <v>45455</v>
      </c>
      <c r="P3421" s="91" t="s">
        <v>4990</v>
      </c>
      <c r="Q3421" s="84">
        <v>3</v>
      </c>
      <c r="R3421" s="91">
        <v>1</v>
      </c>
      <c r="S3421" s="9">
        <v>8</v>
      </c>
      <c r="T3421" s="9" t="s">
        <v>32</v>
      </c>
      <c r="U3421" s="9">
        <v>11002</v>
      </c>
      <c r="V3421" s="9">
        <v>11002</v>
      </c>
      <c r="W3421" s="9" t="s">
        <v>5021</v>
      </c>
      <c r="X3421" s="10" t="s">
        <v>4985</v>
      </c>
      <c r="Y3421" s="10" t="s">
        <v>4980</v>
      </c>
      <c r="Z3421" s="10" t="s">
        <v>4980</v>
      </c>
      <c r="AA3421" s="10" t="s">
        <v>4989</v>
      </c>
      <c r="AB3421" s="10" t="s">
        <v>5005</v>
      </c>
      <c r="AC3421" s="9" t="s">
        <v>5006</v>
      </c>
      <c r="AD3421" s="29"/>
      <c r="AE3421" s="20" t="str">
        <f>VLOOKUP(E3421,'FILIAIS PETZ'!A:Q,17,0)</f>
        <v>CO-1</v>
      </c>
      <c r="AF3421" s="20" t="str">
        <f>VLOOKUP(E3421,'FILIAIS PETZ'!A:Q,3,0)</f>
        <v>FELICIO</v>
      </c>
      <c r="AG3421" s="20" t="str">
        <f>VLOOKUP(E3421,'FILIAIS PETZ'!A:Q,2,0)</f>
        <v>R3</v>
      </c>
      <c r="AH3421" s="75">
        <v>463.4</v>
      </c>
      <c r="AI3421" s="16" t="s">
        <v>7931</v>
      </c>
      <c r="AJ3421" s="43">
        <f>VLOOKUP(E3421,'FILIAIS PETZ'!$A$2:$K$2000,11,0)</f>
        <v>18328118016021</v>
      </c>
      <c r="AK3421" s="44">
        <f t="shared" si="231"/>
        <v>18328118016021</v>
      </c>
    </row>
    <row r="3422" spans="1:37" s="14" customFormat="1" ht="15" customHeight="1" thickBot="1" x14ac:dyDescent="0.25">
      <c r="A3422" s="9">
        <f t="shared" si="230"/>
        <v>922787</v>
      </c>
      <c r="B3422" s="18">
        <f>VLOOKUP(C3422,FORNECEDORES!D:E,2,0)</f>
        <v>7736</v>
      </c>
      <c r="C3422" s="19" t="str">
        <f>VLOOKUP(D3422,FORNECEDORES!A:D,4,0)</f>
        <v>27.385.816/0001-37</v>
      </c>
      <c r="D3422" s="13" t="s">
        <v>2591</v>
      </c>
      <c r="E3422" s="20" t="str">
        <f t="shared" si="232"/>
        <v>04 0200</v>
      </c>
      <c r="F3422" s="28" t="s">
        <v>4960</v>
      </c>
      <c r="G3422" s="21" t="str">
        <f>VLOOKUP(E3422,'FILIAIS PETZ'!A:E,5,0)</f>
        <v>PETZ BRASILIA W3 NORTE</v>
      </c>
      <c r="H3422" s="20" t="str">
        <f>VLOOKUP(E3422,'FILIAIS PETZ'!A:D,4,0)</f>
        <v>W3NT-DF</v>
      </c>
      <c r="I3422" s="46">
        <v>45446</v>
      </c>
      <c r="J3422" s="9">
        <v>922787</v>
      </c>
      <c r="K3422" s="9" t="s">
        <v>5858</v>
      </c>
      <c r="L3422" s="83" t="s">
        <v>8137</v>
      </c>
      <c r="M3422" s="85">
        <v>45453</v>
      </c>
      <c r="N3422" s="85">
        <v>45476</v>
      </c>
      <c r="O3422" s="85">
        <v>45455</v>
      </c>
      <c r="P3422" s="91" t="s">
        <v>4990</v>
      </c>
      <c r="Q3422" s="84">
        <v>3</v>
      </c>
      <c r="R3422" s="91">
        <v>1</v>
      </c>
      <c r="S3422" s="9">
        <v>8</v>
      </c>
      <c r="T3422" s="9" t="s">
        <v>32</v>
      </c>
      <c r="U3422" s="9">
        <v>11002</v>
      </c>
      <c r="V3422" s="9">
        <v>11002</v>
      </c>
      <c r="W3422" s="9" t="s">
        <v>5119</v>
      </c>
      <c r="X3422" s="10" t="s">
        <v>4985</v>
      </c>
      <c r="Y3422" s="10" t="s">
        <v>4980</v>
      </c>
      <c r="Z3422" s="10" t="s">
        <v>4980</v>
      </c>
      <c r="AA3422" s="10" t="s">
        <v>4989</v>
      </c>
      <c r="AB3422" s="10" t="s">
        <v>5005</v>
      </c>
      <c r="AC3422" s="9" t="s">
        <v>5006</v>
      </c>
      <c r="AD3422" s="29"/>
      <c r="AE3422" s="20" t="str">
        <f>VLOOKUP(E3422,'FILIAIS PETZ'!A:Q,17,0)</f>
        <v>CO-2</v>
      </c>
      <c r="AF3422" s="20" t="str">
        <f>VLOOKUP(E3422,'FILIAIS PETZ'!A:Q,3,0)</f>
        <v>FELICIO</v>
      </c>
      <c r="AG3422" s="20" t="str">
        <f>VLOOKUP(E3422,'FILIAIS PETZ'!A:Q,2,0)</f>
        <v>R3</v>
      </c>
      <c r="AH3422" s="75">
        <v>70</v>
      </c>
      <c r="AI3422" s="16" t="s">
        <v>7932</v>
      </c>
      <c r="AJ3422" s="43">
        <f>VLOOKUP(E3422,'FILIAIS PETZ'!$A$2:$K$2000,11,0)</f>
        <v>18328118018660</v>
      </c>
      <c r="AK3422" s="44">
        <f t="shared" si="231"/>
        <v>18328118018660</v>
      </c>
    </row>
    <row r="3423" spans="1:37" s="14" customFormat="1" ht="15" customHeight="1" thickBot="1" x14ac:dyDescent="0.25">
      <c r="A3423" s="9">
        <f t="shared" si="230"/>
        <v>922788</v>
      </c>
      <c r="B3423" s="18">
        <f>VLOOKUP(C3423,FORNECEDORES!D:E,2,0)</f>
        <v>7736</v>
      </c>
      <c r="C3423" s="19" t="str">
        <f>VLOOKUP(D3423,FORNECEDORES!A:D,4,0)</f>
        <v>27.385.816/0001-37</v>
      </c>
      <c r="D3423" s="13" t="s">
        <v>2591</v>
      </c>
      <c r="E3423" s="20" t="str">
        <f t="shared" si="232"/>
        <v>04 0207</v>
      </c>
      <c r="F3423" s="28" t="s">
        <v>4962</v>
      </c>
      <c r="G3423" s="21" t="str">
        <f>VLOOKUP(E3423,'FILIAIS PETZ'!A:E,5,0)</f>
        <v>PETZ GILBERTO SALOMÃO</v>
      </c>
      <c r="H3423" s="20" t="str">
        <f>VLOOKUP(E3423,'FILIAIS PETZ'!A:D,4,0)</f>
        <v>GBSL-DF</v>
      </c>
      <c r="I3423" s="46">
        <v>45446</v>
      </c>
      <c r="J3423" s="9">
        <v>922788</v>
      </c>
      <c r="K3423" s="9" t="s">
        <v>5858</v>
      </c>
      <c r="L3423" s="83" t="s">
        <v>8138</v>
      </c>
      <c r="M3423" s="85">
        <v>45453</v>
      </c>
      <c r="N3423" s="85">
        <v>45476</v>
      </c>
      <c r="O3423" s="85">
        <v>45455</v>
      </c>
      <c r="P3423" s="91" t="s">
        <v>4990</v>
      </c>
      <c r="Q3423" s="84">
        <v>3</v>
      </c>
      <c r="R3423" s="91">
        <v>1</v>
      </c>
      <c r="S3423" s="9">
        <v>8</v>
      </c>
      <c r="T3423" s="9" t="s">
        <v>32</v>
      </c>
      <c r="U3423" s="9">
        <v>11002</v>
      </c>
      <c r="V3423" s="9">
        <v>11002</v>
      </c>
      <c r="W3423" s="9" t="s">
        <v>5019</v>
      </c>
      <c r="X3423" s="10" t="s">
        <v>4985</v>
      </c>
      <c r="Y3423" s="10" t="s">
        <v>4980</v>
      </c>
      <c r="Z3423" s="10" t="s">
        <v>4980</v>
      </c>
      <c r="AA3423" s="10" t="s">
        <v>4989</v>
      </c>
      <c r="AB3423" s="10" t="s">
        <v>5005</v>
      </c>
      <c r="AC3423" s="9" t="s">
        <v>5006</v>
      </c>
      <c r="AD3423" s="29"/>
      <c r="AE3423" s="20" t="str">
        <f>VLOOKUP(E3423,'FILIAIS PETZ'!A:Q,17,0)</f>
        <v>CO-1</v>
      </c>
      <c r="AF3423" s="20" t="str">
        <f>VLOOKUP(E3423,'FILIAIS PETZ'!A:Q,3,0)</f>
        <v>FELICIO</v>
      </c>
      <c r="AG3423" s="20" t="str">
        <f>VLOOKUP(E3423,'FILIAIS PETZ'!A:Q,2,0)</f>
        <v>R3</v>
      </c>
      <c r="AH3423" s="75">
        <v>795.2</v>
      </c>
      <c r="AI3423" s="16" t="s">
        <v>7933</v>
      </c>
      <c r="AJ3423" s="43">
        <f>VLOOKUP(E3423,'FILIAIS PETZ'!$A$2:$K$2000,11,0)</f>
        <v>18328118020215</v>
      </c>
      <c r="AK3423" s="44">
        <f t="shared" si="231"/>
        <v>18328118020215</v>
      </c>
    </row>
    <row r="3424" spans="1:37" s="14" customFormat="1" ht="15" customHeight="1" thickBot="1" x14ac:dyDescent="0.25">
      <c r="A3424" s="9">
        <f t="shared" si="230"/>
        <v>922790</v>
      </c>
      <c r="B3424" s="18">
        <f>VLOOKUP(C3424,FORNECEDORES!D:E,2,0)</f>
        <v>7736</v>
      </c>
      <c r="C3424" s="19" t="str">
        <f>VLOOKUP(D3424,FORNECEDORES!A:D,4,0)</f>
        <v>27.385.816/0001-37</v>
      </c>
      <c r="D3424" s="13" t="s">
        <v>2591</v>
      </c>
      <c r="E3424" s="20" t="str">
        <f t="shared" si="232"/>
        <v>04 0207</v>
      </c>
      <c r="F3424" s="28" t="s">
        <v>4962</v>
      </c>
      <c r="G3424" s="21" t="str">
        <f>VLOOKUP(E3424,'FILIAIS PETZ'!A:E,5,0)</f>
        <v>PETZ GILBERTO SALOMÃO</v>
      </c>
      <c r="H3424" s="20" t="str">
        <f>VLOOKUP(E3424,'FILIAIS PETZ'!A:D,4,0)</f>
        <v>GBSL-DF</v>
      </c>
      <c r="I3424" s="46">
        <v>45446</v>
      </c>
      <c r="J3424" s="9">
        <v>922790</v>
      </c>
      <c r="K3424" s="9" t="s">
        <v>5858</v>
      </c>
      <c r="L3424" s="83" t="s">
        <v>8139</v>
      </c>
      <c r="M3424" s="85">
        <v>45453</v>
      </c>
      <c r="N3424" s="85">
        <v>45476</v>
      </c>
      <c r="O3424" s="85">
        <v>45455</v>
      </c>
      <c r="P3424" s="91" t="s">
        <v>4990</v>
      </c>
      <c r="Q3424" s="84">
        <v>3</v>
      </c>
      <c r="R3424" s="91">
        <v>1</v>
      </c>
      <c r="S3424" s="9">
        <v>8</v>
      </c>
      <c r="T3424" s="9" t="s">
        <v>32</v>
      </c>
      <c r="U3424" s="9">
        <v>11002</v>
      </c>
      <c r="V3424" s="9">
        <v>11002</v>
      </c>
      <c r="W3424" s="9" t="s">
        <v>5021</v>
      </c>
      <c r="X3424" s="10" t="s">
        <v>4985</v>
      </c>
      <c r="Y3424" s="10" t="s">
        <v>4980</v>
      </c>
      <c r="Z3424" s="10" t="s">
        <v>4980</v>
      </c>
      <c r="AA3424" s="10" t="s">
        <v>4989</v>
      </c>
      <c r="AB3424" s="10" t="s">
        <v>5005</v>
      </c>
      <c r="AC3424" s="9" t="s">
        <v>5006</v>
      </c>
      <c r="AD3424" s="29"/>
      <c r="AE3424" s="20" t="str">
        <f>VLOOKUP(E3424,'FILIAIS PETZ'!A:Q,17,0)</f>
        <v>CO-1</v>
      </c>
      <c r="AF3424" s="20" t="str">
        <f>VLOOKUP(E3424,'FILIAIS PETZ'!A:Q,3,0)</f>
        <v>FELICIO</v>
      </c>
      <c r="AG3424" s="20" t="str">
        <f>VLOOKUP(E3424,'FILIAIS PETZ'!A:Q,2,0)</f>
        <v>R3</v>
      </c>
      <c r="AH3424" s="75">
        <v>504</v>
      </c>
      <c r="AI3424" s="16" t="s">
        <v>7934</v>
      </c>
      <c r="AJ3424" s="43">
        <f>VLOOKUP(E3424,'FILIAIS PETZ'!$A$2:$K$2000,11,0)</f>
        <v>18328118020215</v>
      </c>
      <c r="AK3424" s="44">
        <f t="shared" si="231"/>
        <v>18328118020215</v>
      </c>
    </row>
    <row r="3425" spans="1:37" s="14" customFormat="1" ht="15" customHeight="1" thickBot="1" x14ac:dyDescent="0.25">
      <c r="A3425" s="9">
        <f t="shared" si="230"/>
        <v>922792</v>
      </c>
      <c r="B3425" s="18">
        <f>VLOOKUP(C3425,FORNECEDORES!D:E,2,0)</f>
        <v>7736</v>
      </c>
      <c r="C3425" s="19" t="str">
        <f>VLOOKUP(D3425,FORNECEDORES!A:D,4,0)</f>
        <v>27.385.816/0001-37</v>
      </c>
      <c r="D3425" s="13" t="s">
        <v>2591</v>
      </c>
      <c r="E3425" s="20" t="str">
        <f t="shared" si="232"/>
        <v>04 0062</v>
      </c>
      <c r="F3425" s="28" t="s">
        <v>4968</v>
      </c>
      <c r="G3425" s="21" t="str">
        <f>VLOOKUP(E3425,'FILIAIS PETZ'!A:E,5,0)</f>
        <v>PETZ BRASILIA ASA NORTE</v>
      </c>
      <c r="H3425" s="20" t="str">
        <f>VLOOKUP(E3425,'FILIAIS PETZ'!A:D,4,0)</f>
        <v>ASAN-DF</v>
      </c>
      <c r="I3425" s="46">
        <v>45446</v>
      </c>
      <c r="J3425" s="9">
        <v>922792</v>
      </c>
      <c r="K3425" s="9" t="s">
        <v>5858</v>
      </c>
      <c r="L3425" s="83" t="s">
        <v>8140</v>
      </c>
      <c r="M3425" s="85">
        <v>45453</v>
      </c>
      <c r="N3425" s="85">
        <v>45476</v>
      </c>
      <c r="O3425" s="85">
        <v>45455</v>
      </c>
      <c r="P3425" s="91" t="s">
        <v>4990</v>
      </c>
      <c r="Q3425" s="84">
        <v>3</v>
      </c>
      <c r="R3425" s="91">
        <v>1</v>
      </c>
      <c r="S3425" s="9">
        <v>8</v>
      </c>
      <c r="T3425" s="9" t="s">
        <v>32</v>
      </c>
      <c r="U3425" s="9">
        <v>11002</v>
      </c>
      <c r="V3425" s="9">
        <v>11002</v>
      </c>
      <c r="W3425" s="9" t="s">
        <v>5021</v>
      </c>
      <c r="X3425" s="10" t="s">
        <v>4985</v>
      </c>
      <c r="Y3425" s="10" t="s">
        <v>4993</v>
      </c>
      <c r="Z3425" s="9" t="s">
        <v>4993</v>
      </c>
      <c r="AA3425" s="9" t="s">
        <v>5014</v>
      </c>
      <c r="AB3425" s="9" t="s">
        <v>12941</v>
      </c>
      <c r="AC3425" s="9" t="s">
        <v>5006</v>
      </c>
      <c r="AD3425" s="29"/>
      <c r="AE3425" s="20" t="str">
        <f>VLOOKUP(E3425,'FILIAIS PETZ'!A:Q,17,0)</f>
        <v>CO-2</v>
      </c>
      <c r="AF3425" s="20" t="str">
        <f>VLOOKUP(E3425,'FILIAIS PETZ'!A:Q,3,0)</f>
        <v>FELICIO</v>
      </c>
      <c r="AG3425" s="20" t="str">
        <f>VLOOKUP(E3425,'FILIAIS PETZ'!A:Q,2,0)</f>
        <v>R3</v>
      </c>
      <c r="AH3425" s="75">
        <v>53.2</v>
      </c>
      <c r="AI3425" s="16" t="s">
        <v>7935</v>
      </c>
      <c r="AJ3425" s="43">
        <f>VLOOKUP(E3425,'FILIAIS PETZ'!$A$2:$K$2000,11,0)</f>
        <v>18328118005500</v>
      </c>
      <c r="AK3425" s="44">
        <f t="shared" si="231"/>
        <v>18328118005500</v>
      </c>
    </row>
    <row r="3426" spans="1:37" s="14" customFormat="1" ht="15" customHeight="1" thickBot="1" x14ac:dyDescent="0.25">
      <c r="A3426" s="9">
        <f t="shared" si="230"/>
        <v>922793</v>
      </c>
      <c r="B3426" s="18">
        <f>VLOOKUP(C3426,FORNECEDORES!D:E,2,0)</f>
        <v>7736</v>
      </c>
      <c r="C3426" s="19" t="str">
        <f>VLOOKUP(D3426,FORNECEDORES!A:D,4,0)</f>
        <v>27.385.816/0001-37</v>
      </c>
      <c r="D3426" s="13" t="s">
        <v>2591</v>
      </c>
      <c r="E3426" s="20" t="str">
        <f t="shared" si="232"/>
        <v>04 0142</v>
      </c>
      <c r="F3426" s="28" t="s">
        <v>4931</v>
      </c>
      <c r="G3426" s="21" t="str">
        <f>VLOOKUP(E3426,'FILIAIS PETZ'!A:E,5,0)</f>
        <v>PETZ MIGUEL SUTIL</v>
      </c>
      <c r="H3426" s="20" t="str">
        <f>VLOOKUP(E3426,'FILIAIS PETZ'!A:D,4,0)</f>
        <v>MGST-MT</v>
      </c>
      <c r="I3426" s="46">
        <v>45446</v>
      </c>
      <c r="J3426" s="9">
        <v>922793</v>
      </c>
      <c r="K3426" s="9" t="s">
        <v>5858</v>
      </c>
      <c r="L3426" s="83" t="s">
        <v>8141</v>
      </c>
      <c r="M3426" s="85">
        <v>45453</v>
      </c>
      <c r="N3426" s="85">
        <v>45476</v>
      </c>
      <c r="O3426" s="85">
        <v>45455</v>
      </c>
      <c r="P3426" s="91" t="s">
        <v>4990</v>
      </c>
      <c r="Q3426" s="84">
        <v>3</v>
      </c>
      <c r="R3426" s="91">
        <v>1</v>
      </c>
      <c r="S3426" s="9">
        <v>8</v>
      </c>
      <c r="T3426" s="9" t="s">
        <v>32</v>
      </c>
      <c r="U3426" s="9">
        <v>11002</v>
      </c>
      <c r="V3426" s="9">
        <v>11002</v>
      </c>
      <c r="W3426" s="9" t="s">
        <v>5019</v>
      </c>
      <c r="X3426" s="10" t="s">
        <v>4992</v>
      </c>
      <c r="Y3426" s="10" t="s">
        <v>4993</v>
      </c>
      <c r="Z3426" s="9" t="s">
        <v>4993</v>
      </c>
      <c r="AA3426" s="9" t="s">
        <v>4992</v>
      </c>
      <c r="AB3426" s="9" t="s">
        <v>5066</v>
      </c>
      <c r="AC3426" s="9" t="s">
        <v>5006</v>
      </c>
      <c r="AD3426" s="29"/>
      <c r="AE3426" s="20" t="str">
        <f>VLOOKUP(E3426,'FILIAIS PETZ'!A:Q,17,0)</f>
        <v>CO-3</v>
      </c>
      <c r="AF3426" s="20" t="str">
        <f>VLOOKUP(E3426,'FILIAIS PETZ'!A:Q,3,0)</f>
        <v>FELICIO</v>
      </c>
      <c r="AG3426" s="20" t="str">
        <f>VLOOKUP(E3426,'FILIAIS PETZ'!A:Q,2,0)</f>
        <v>R3</v>
      </c>
      <c r="AH3426" s="75">
        <v>2800</v>
      </c>
      <c r="AI3426" s="16" t="s">
        <v>7936</v>
      </c>
      <c r="AJ3426" s="43">
        <f>VLOOKUP(E3426,'FILIAIS PETZ'!$A$2:$K$2000,11,0)</f>
        <v>18328118013430</v>
      </c>
      <c r="AK3426" s="44">
        <f t="shared" si="231"/>
        <v>18328118013430</v>
      </c>
    </row>
    <row r="3427" spans="1:37" s="14" customFormat="1" ht="15" customHeight="1" thickBot="1" x14ac:dyDescent="0.25">
      <c r="A3427" s="9">
        <f t="shared" si="230"/>
        <v>922795</v>
      </c>
      <c r="B3427" s="18">
        <f>VLOOKUP(C3427,FORNECEDORES!D:E,2,0)</f>
        <v>7736</v>
      </c>
      <c r="C3427" s="19" t="str">
        <f>VLOOKUP(D3427,FORNECEDORES!A:D,4,0)</f>
        <v>27.385.816/0001-37</v>
      </c>
      <c r="D3427" s="13" t="s">
        <v>2591</v>
      </c>
      <c r="E3427" s="20" t="str">
        <f t="shared" si="232"/>
        <v>04 0207</v>
      </c>
      <c r="F3427" s="28" t="s">
        <v>4962</v>
      </c>
      <c r="G3427" s="21" t="str">
        <f>VLOOKUP(E3427,'FILIAIS PETZ'!A:E,5,0)</f>
        <v>PETZ GILBERTO SALOMÃO</v>
      </c>
      <c r="H3427" s="20" t="str">
        <f>VLOOKUP(E3427,'FILIAIS PETZ'!A:D,4,0)</f>
        <v>GBSL-DF</v>
      </c>
      <c r="I3427" s="46">
        <v>45446</v>
      </c>
      <c r="J3427" s="9">
        <v>922795</v>
      </c>
      <c r="K3427" s="9" t="s">
        <v>5858</v>
      </c>
      <c r="L3427" s="83" t="s">
        <v>8142</v>
      </c>
      <c r="M3427" s="85">
        <v>45453</v>
      </c>
      <c r="N3427" s="85">
        <v>45476</v>
      </c>
      <c r="O3427" s="85">
        <v>45455</v>
      </c>
      <c r="P3427" s="91" t="s">
        <v>4990</v>
      </c>
      <c r="Q3427" s="84">
        <v>3</v>
      </c>
      <c r="R3427" s="91">
        <v>1</v>
      </c>
      <c r="S3427" s="9">
        <v>8</v>
      </c>
      <c r="T3427" s="9" t="s">
        <v>32</v>
      </c>
      <c r="U3427" s="9">
        <v>11002</v>
      </c>
      <c r="V3427" s="9">
        <v>11002</v>
      </c>
      <c r="W3427" s="9" t="s">
        <v>5019</v>
      </c>
      <c r="X3427" s="10" t="s">
        <v>4985</v>
      </c>
      <c r="Y3427" s="10" t="s">
        <v>4980</v>
      </c>
      <c r="Z3427" s="10" t="s">
        <v>4980</v>
      </c>
      <c r="AA3427" s="10" t="s">
        <v>4989</v>
      </c>
      <c r="AB3427" s="10" t="s">
        <v>5005</v>
      </c>
      <c r="AC3427" s="9" t="s">
        <v>5006</v>
      </c>
      <c r="AD3427" s="29"/>
      <c r="AE3427" s="20" t="str">
        <f>VLOOKUP(E3427,'FILIAIS PETZ'!A:Q,17,0)</f>
        <v>CO-1</v>
      </c>
      <c r="AF3427" s="20" t="str">
        <f>VLOOKUP(E3427,'FILIAIS PETZ'!A:Q,3,0)</f>
        <v>FELICIO</v>
      </c>
      <c r="AG3427" s="20" t="str">
        <f>VLOOKUP(E3427,'FILIAIS PETZ'!A:Q,2,0)</f>
        <v>R3</v>
      </c>
      <c r="AH3427" s="75">
        <v>84</v>
      </c>
      <c r="AI3427" s="16" t="s">
        <v>7937</v>
      </c>
      <c r="AJ3427" s="43">
        <f>VLOOKUP(E3427,'FILIAIS PETZ'!$A$2:$K$2000,11,0)</f>
        <v>18328118020215</v>
      </c>
      <c r="AK3427" s="44">
        <f t="shared" si="231"/>
        <v>18328118020215</v>
      </c>
    </row>
    <row r="3428" spans="1:37" s="14" customFormat="1" ht="15" customHeight="1" thickBot="1" x14ac:dyDescent="0.25">
      <c r="A3428" s="9">
        <f t="shared" si="230"/>
        <v>922798</v>
      </c>
      <c r="B3428" s="18">
        <f>VLOOKUP(C3428,FORNECEDORES!D:E,2,0)</f>
        <v>7736</v>
      </c>
      <c r="C3428" s="19" t="str">
        <f>VLOOKUP(D3428,FORNECEDORES!A:D,4,0)</f>
        <v>27.385.816/0001-37</v>
      </c>
      <c r="D3428" s="13" t="s">
        <v>2591</v>
      </c>
      <c r="E3428" s="20" t="str">
        <f t="shared" si="232"/>
        <v>04 0153</v>
      </c>
      <c r="F3428" s="28" t="s">
        <v>4966</v>
      </c>
      <c r="G3428" s="21" t="str">
        <f>VLOOKUP(E3428,'FILIAIS PETZ'!A:E,5,0)</f>
        <v>PETZ TAGUATINGA</v>
      </c>
      <c r="H3428" s="20" t="str">
        <f>VLOOKUP(E3428,'FILIAIS PETZ'!A:D,4,0)</f>
        <v>TGTG-DF</v>
      </c>
      <c r="I3428" s="46">
        <v>45446</v>
      </c>
      <c r="J3428" s="9">
        <v>922798</v>
      </c>
      <c r="K3428" s="9" t="s">
        <v>5858</v>
      </c>
      <c r="L3428" s="83" t="s">
        <v>8143</v>
      </c>
      <c r="M3428" s="85">
        <v>45453</v>
      </c>
      <c r="N3428" s="85">
        <v>45476</v>
      </c>
      <c r="O3428" s="85">
        <v>45455</v>
      </c>
      <c r="P3428" s="91" t="s">
        <v>4990</v>
      </c>
      <c r="Q3428" s="84">
        <v>3</v>
      </c>
      <c r="R3428" s="91">
        <v>1</v>
      </c>
      <c r="S3428" s="9">
        <v>8</v>
      </c>
      <c r="T3428" s="9" t="s">
        <v>32</v>
      </c>
      <c r="U3428" s="9">
        <v>11002</v>
      </c>
      <c r="V3428" s="9">
        <v>11002</v>
      </c>
      <c r="W3428" s="9" t="s">
        <v>5019</v>
      </c>
      <c r="X3428" s="10" t="s">
        <v>4985</v>
      </c>
      <c r="Y3428" s="9" t="s">
        <v>4993</v>
      </c>
      <c r="Z3428" s="9" t="s">
        <v>4993</v>
      </c>
      <c r="AA3428" s="9" t="s">
        <v>4989</v>
      </c>
      <c r="AB3428" s="9" t="s">
        <v>12941</v>
      </c>
      <c r="AC3428" s="9" t="s">
        <v>5006</v>
      </c>
      <c r="AD3428" s="29"/>
      <c r="AE3428" s="20" t="str">
        <f>VLOOKUP(E3428,'FILIAIS PETZ'!A:Q,17,0)</f>
        <v>CO-1</v>
      </c>
      <c r="AF3428" s="20" t="str">
        <f>VLOOKUP(E3428,'FILIAIS PETZ'!A:Q,3,0)</f>
        <v>FELICIO</v>
      </c>
      <c r="AG3428" s="20" t="str">
        <f>VLOOKUP(E3428,'FILIAIS PETZ'!A:Q,2,0)</f>
        <v>R3</v>
      </c>
      <c r="AH3428" s="75">
        <v>74.2</v>
      </c>
      <c r="AI3428" s="16" t="s">
        <v>7938</v>
      </c>
      <c r="AJ3428" s="43">
        <f>VLOOKUP(E3428,'FILIAIS PETZ'!$A$2:$K$2000,11,0)</f>
        <v>18328118014916</v>
      </c>
      <c r="AK3428" s="44">
        <f t="shared" si="231"/>
        <v>18328118014916</v>
      </c>
    </row>
    <row r="3429" spans="1:37" s="14" customFormat="1" ht="15" customHeight="1" thickBot="1" x14ac:dyDescent="0.25">
      <c r="A3429" s="9">
        <f t="shared" si="230"/>
        <v>922799</v>
      </c>
      <c r="B3429" s="18">
        <f>VLOOKUP(C3429,FORNECEDORES!D:E,2,0)</f>
        <v>7736</v>
      </c>
      <c r="C3429" s="19" t="str">
        <f>VLOOKUP(D3429,FORNECEDORES!A:D,4,0)</f>
        <v>27.385.816/0001-37</v>
      </c>
      <c r="D3429" s="13" t="s">
        <v>2591</v>
      </c>
      <c r="E3429" s="20" t="str">
        <f t="shared" si="232"/>
        <v>04 0200</v>
      </c>
      <c r="F3429" s="28" t="s">
        <v>4960</v>
      </c>
      <c r="G3429" s="21" t="str">
        <f>VLOOKUP(E3429,'FILIAIS PETZ'!A:E,5,0)</f>
        <v>PETZ BRASILIA W3 NORTE</v>
      </c>
      <c r="H3429" s="20" t="str">
        <f>VLOOKUP(E3429,'FILIAIS PETZ'!A:D,4,0)</f>
        <v>W3NT-DF</v>
      </c>
      <c r="I3429" s="46">
        <v>45446</v>
      </c>
      <c r="J3429" s="9">
        <v>922799</v>
      </c>
      <c r="K3429" s="9" t="s">
        <v>5858</v>
      </c>
      <c r="L3429" s="83" t="s">
        <v>8144</v>
      </c>
      <c r="M3429" s="85">
        <v>45453</v>
      </c>
      <c r="N3429" s="85">
        <v>45476</v>
      </c>
      <c r="O3429" s="85">
        <v>45455</v>
      </c>
      <c r="P3429" s="91" t="s">
        <v>4990</v>
      </c>
      <c r="Q3429" s="84">
        <v>3</v>
      </c>
      <c r="R3429" s="91">
        <v>1</v>
      </c>
      <c r="S3429" s="9">
        <v>8</v>
      </c>
      <c r="T3429" s="9" t="s">
        <v>32</v>
      </c>
      <c r="U3429" s="9">
        <v>11002</v>
      </c>
      <c r="V3429" s="9">
        <v>11002</v>
      </c>
      <c r="W3429" s="9" t="s">
        <v>5021</v>
      </c>
      <c r="X3429" s="10" t="s">
        <v>4985</v>
      </c>
      <c r="Y3429" s="10" t="s">
        <v>4980</v>
      </c>
      <c r="Z3429" s="10" t="s">
        <v>4980</v>
      </c>
      <c r="AA3429" s="10" t="s">
        <v>4989</v>
      </c>
      <c r="AB3429" s="10" t="s">
        <v>5005</v>
      </c>
      <c r="AC3429" s="9" t="s">
        <v>5006</v>
      </c>
      <c r="AD3429" s="29"/>
      <c r="AE3429" s="20" t="str">
        <f>VLOOKUP(E3429,'FILIAIS PETZ'!A:Q,17,0)</f>
        <v>CO-2</v>
      </c>
      <c r="AF3429" s="20" t="str">
        <f>VLOOKUP(E3429,'FILIAIS PETZ'!A:Q,3,0)</f>
        <v>FELICIO</v>
      </c>
      <c r="AG3429" s="20" t="str">
        <f>VLOOKUP(E3429,'FILIAIS PETZ'!A:Q,2,0)</f>
        <v>R3</v>
      </c>
      <c r="AH3429" s="75">
        <v>88.2</v>
      </c>
      <c r="AI3429" s="16" t="s">
        <v>7939</v>
      </c>
      <c r="AJ3429" s="43">
        <f>VLOOKUP(E3429,'FILIAIS PETZ'!$A$2:$K$2000,11,0)</f>
        <v>18328118018660</v>
      </c>
      <c r="AK3429" s="44">
        <f t="shared" si="231"/>
        <v>18328118018660</v>
      </c>
    </row>
    <row r="3430" spans="1:37" s="14" customFormat="1" ht="15" customHeight="1" thickBot="1" x14ac:dyDescent="0.25">
      <c r="A3430" s="9">
        <f t="shared" si="230"/>
        <v>922801</v>
      </c>
      <c r="B3430" s="18">
        <f>VLOOKUP(C3430,FORNECEDORES!D:E,2,0)</f>
        <v>7736</v>
      </c>
      <c r="C3430" s="19" t="str">
        <f>VLOOKUP(D3430,FORNECEDORES!A:D,4,0)</f>
        <v>27.385.816/0001-37</v>
      </c>
      <c r="D3430" s="13" t="s">
        <v>2591</v>
      </c>
      <c r="E3430" s="20" t="str">
        <f t="shared" si="232"/>
        <v>04 0144</v>
      </c>
      <c r="F3430" s="28" t="s">
        <v>4938</v>
      </c>
      <c r="G3430" s="21" t="str">
        <f>VLOOKUP(E3430,'FILIAIS PETZ'!A:E,5,0)</f>
        <v>PETZ FERNANDO CORREA</v>
      </c>
      <c r="H3430" s="20" t="str">
        <f>VLOOKUP(E3430,'FILIAIS PETZ'!A:D,4,0)</f>
        <v>FCOR-MT</v>
      </c>
      <c r="I3430" s="46">
        <v>45446</v>
      </c>
      <c r="J3430" s="9">
        <v>922801</v>
      </c>
      <c r="K3430" s="9" t="s">
        <v>5858</v>
      </c>
      <c r="L3430" s="83" t="s">
        <v>8145</v>
      </c>
      <c r="M3430" s="85">
        <v>45453</v>
      </c>
      <c r="N3430" s="85">
        <v>45476</v>
      </c>
      <c r="O3430" s="85">
        <v>45455</v>
      </c>
      <c r="P3430" s="91" t="s">
        <v>4990</v>
      </c>
      <c r="Q3430" s="84">
        <v>3</v>
      </c>
      <c r="R3430" s="91">
        <v>1</v>
      </c>
      <c r="S3430" s="9">
        <v>8</v>
      </c>
      <c r="T3430" s="9" t="s">
        <v>32</v>
      </c>
      <c r="U3430" s="9">
        <v>11002</v>
      </c>
      <c r="V3430" s="9">
        <v>11002</v>
      </c>
      <c r="W3430" s="9" t="s">
        <v>5019</v>
      </c>
      <c r="X3430" s="10" t="s">
        <v>4992</v>
      </c>
      <c r="Y3430" s="10" t="s">
        <v>4993</v>
      </c>
      <c r="Z3430" s="9" t="s">
        <v>8408</v>
      </c>
      <c r="AA3430" s="9" t="s">
        <v>4992</v>
      </c>
      <c r="AB3430" s="9" t="s">
        <v>12941</v>
      </c>
      <c r="AC3430" s="9" t="s">
        <v>5006</v>
      </c>
      <c r="AD3430" s="29" t="s">
        <v>7878</v>
      </c>
      <c r="AE3430" s="20" t="str">
        <f>VLOOKUP(E3430,'FILIAIS PETZ'!A:Q,17,0)</f>
        <v>CO-3</v>
      </c>
      <c r="AF3430" s="20" t="str">
        <f>VLOOKUP(E3430,'FILIAIS PETZ'!A:Q,3,0)</f>
        <v>FELICIO</v>
      </c>
      <c r="AG3430" s="20" t="str">
        <f>VLOOKUP(E3430,'FILIAIS PETZ'!A:Q,2,0)</f>
        <v>R3</v>
      </c>
      <c r="AH3430" s="75">
        <v>2800</v>
      </c>
      <c r="AI3430" s="16" t="s">
        <v>7936</v>
      </c>
      <c r="AJ3430" s="43">
        <f>VLOOKUP(E3430,'FILIAIS PETZ'!$A$2:$K$2000,11,0)</f>
        <v>18328118014169</v>
      </c>
      <c r="AK3430" s="44">
        <f t="shared" si="231"/>
        <v>18328118014169</v>
      </c>
    </row>
    <row r="3431" spans="1:37" s="14" customFormat="1" ht="15" customHeight="1" thickBot="1" x14ac:dyDescent="0.25">
      <c r="A3431" s="9">
        <f t="shared" si="230"/>
        <v>922803</v>
      </c>
      <c r="B3431" s="18">
        <f>VLOOKUP(C3431,FORNECEDORES!D:E,2,0)</f>
        <v>7736</v>
      </c>
      <c r="C3431" s="19" t="str">
        <f>VLOOKUP(D3431,FORNECEDORES!A:D,4,0)</f>
        <v>27.385.816/0001-37</v>
      </c>
      <c r="D3431" s="13" t="s">
        <v>2591</v>
      </c>
      <c r="E3431" s="20" t="str">
        <f t="shared" si="232"/>
        <v>04 0224</v>
      </c>
      <c r="F3431" s="28" t="s">
        <v>4941</v>
      </c>
      <c r="G3431" s="21" t="str">
        <f>VLOOKUP(E3431,'FILIAIS PETZ'!A:E,5,0)</f>
        <v>PETZ NORTE SUL PLAZA</v>
      </c>
      <c r="H3431" s="20" t="str">
        <f>VLOOKUP(E3431,'FILIAIS PETZ'!A:D,4,0)</f>
        <v>NSPL-MS</v>
      </c>
      <c r="I3431" s="46">
        <v>45446</v>
      </c>
      <c r="J3431" s="9">
        <v>922803</v>
      </c>
      <c r="K3431" s="9" t="s">
        <v>5858</v>
      </c>
      <c r="L3431" s="83" t="s">
        <v>8146</v>
      </c>
      <c r="M3431" s="85">
        <v>45453</v>
      </c>
      <c r="N3431" s="85">
        <v>45476</v>
      </c>
      <c r="O3431" s="85">
        <v>45455</v>
      </c>
      <c r="P3431" s="91" t="s">
        <v>4990</v>
      </c>
      <c r="Q3431" s="84">
        <v>3</v>
      </c>
      <c r="R3431" s="91">
        <v>1</v>
      </c>
      <c r="S3431" s="9">
        <v>8</v>
      </c>
      <c r="T3431" s="9" t="s">
        <v>32</v>
      </c>
      <c r="U3431" s="9">
        <v>11002</v>
      </c>
      <c r="V3431" s="9">
        <v>11002</v>
      </c>
      <c r="W3431" s="9" t="s">
        <v>5019</v>
      </c>
      <c r="X3431" s="10" t="s">
        <v>4985</v>
      </c>
      <c r="Y3431" s="9" t="s">
        <v>4993</v>
      </c>
      <c r="Z3431" s="9" t="s">
        <v>4993</v>
      </c>
      <c r="AA3431" s="9" t="s">
        <v>4989</v>
      </c>
      <c r="AB3431" s="9" t="s">
        <v>12941</v>
      </c>
      <c r="AC3431" s="9" t="s">
        <v>5006</v>
      </c>
      <c r="AD3431" s="29"/>
      <c r="AE3431" s="20" t="str">
        <f>VLOOKUP(E3431,'FILIAIS PETZ'!A:Q,17,0)</f>
        <v>CO-1</v>
      </c>
      <c r="AF3431" s="20" t="str">
        <f>VLOOKUP(E3431,'FILIAIS PETZ'!A:Q,3,0)</f>
        <v>FELICIO</v>
      </c>
      <c r="AG3431" s="20" t="str">
        <f>VLOOKUP(E3431,'FILIAIS PETZ'!A:Q,2,0)</f>
        <v>R3</v>
      </c>
      <c r="AH3431" s="75">
        <v>352.9</v>
      </c>
      <c r="AI3431" s="16" t="s">
        <v>7940</v>
      </c>
      <c r="AJ3431" s="43">
        <f>VLOOKUP(E3431,'FILIAIS PETZ'!$A$2:$K$2000,11,0)</f>
        <v>18328118021459</v>
      </c>
      <c r="AK3431" s="44">
        <f t="shared" ref="AK3431:AK3462" si="233">AJ3431</f>
        <v>18328118021459</v>
      </c>
    </row>
    <row r="3432" spans="1:37" s="14" customFormat="1" ht="15" customHeight="1" thickBot="1" x14ac:dyDescent="0.25">
      <c r="A3432" s="9">
        <f t="shared" si="230"/>
        <v>922806</v>
      </c>
      <c r="B3432" s="18">
        <f>VLOOKUP(C3432,FORNECEDORES!D:E,2,0)</f>
        <v>7736</v>
      </c>
      <c r="C3432" s="19" t="str">
        <f>VLOOKUP(D3432,FORNECEDORES!A:D,4,0)</f>
        <v>27.385.816/0001-37</v>
      </c>
      <c r="D3432" s="13" t="s">
        <v>2591</v>
      </c>
      <c r="E3432" s="20" t="str">
        <f t="shared" si="232"/>
        <v>04 0033</v>
      </c>
      <c r="F3432" s="28" t="s">
        <v>4933</v>
      </c>
      <c r="G3432" s="21" t="str">
        <f>VLOOKUP(E3432,'FILIAIS PETZ'!A:E,5,0)</f>
        <v>PETZ PARQUE FLAMBOYANT</v>
      </c>
      <c r="H3432" s="20" t="str">
        <f>VLOOKUP(E3432,'FILIAIS PETZ'!A:D,4,0)</f>
        <v>FBYT-GO</v>
      </c>
      <c r="I3432" s="46">
        <v>45446</v>
      </c>
      <c r="J3432" s="9">
        <v>922806</v>
      </c>
      <c r="K3432" s="9" t="s">
        <v>5858</v>
      </c>
      <c r="L3432" s="83" t="s">
        <v>8147</v>
      </c>
      <c r="M3432" s="85">
        <v>45453</v>
      </c>
      <c r="N3432" s="85">
        <v>45476</v>
      </c>
      <c r="O3432" s="85">
        <v>45455</v>
      </c>
      <c r="P3432" s="91" t="s">
        <v>4990</v>
      </c>
      <c r="Q3432" s="84">
        <v>3</v>
      </c>
      <c r="R3432" s="91">
        <v>1</v>
      </c>
      <c r="S3432" s="9">
        <v>8</v>
      </c>
      <c r="T3432" s="9" t="s">
        <v>32</v>
      </c>
      <c r="U3432" s="9">
        <v>11002</v>
      </c>
      <c r="V3432" s="9">
        <v>11002</v>
      </c>
      <c r="W3432" s="9" t="s">
        <v>5019</v>
      </c>
      <c r="X3432" s="10" t="s">
        <v>4992</v>
      </c>
      <c r="Y3432" s="10" t="s">
        <v>4993</v>
      </c>
      <c r="Z3432" s="9" t="s">
        <v>4993</v>
      </c>
      <c r="AA3432" s="9" t="s">
        <v>4992</v>
      </c>
      <c r="AB3432" s="9" t="s">
        <v>5005</v>
      </c>
      <c r="AC3432" s="9" t="s">
        <v>5006</v>
      </c>
      <c r="AD3432" s="29"/>
      <c r="AE3432" s="20" t="str">
        <f>VLOOKUP(E3432,'FILIAIS PETZ'!A:Q,17,0)</f>
        <v>CO-2</v>
      </c>
      <c r="AF3432" s="20" t="str">
        <f>VLOOKUP(E3432,'FILIAIS PETZ'!A:Q,3,0)</f>
        <v>FELICIO</v>
      </c>
      <c r="AG3432" s="20" t="str">
        <f>VLOOKUP(E3432,'FILIAIS PETZ'!A:Q,2,0)</f>
        <v>R3</v>
      </c>
      <c r="AH3432" s="75">
        <v>350</v>
      </c>
      <c r="AI3432" s="16" t="s">
        <v>7941</v>
      </c>
      <c r="AJ3432" s="43">
        <f>VLOOKUP(E3432,'FILIAIS PETZ'!$A$2:$K$2000,11,0)</f>
        <v>18328118003477</v>
      </c>
      <c r="AK3432" s="44">
        <f t="shared" si="233"/>
        <v>18328118003477</v>
      </c>
    </row>
    <row r="3433" spans="1:37" s="14" customFormat="1" ht="15" customHeight="1" thickBot="1" x14ac:dyDescent="0.25">
      <c r="A3433" s="9">
        <v>0</v>
      </c>
      <c r="B3433" s="18" t="e">
        <f>VLOOKUP(C3433,FORNECEDORES!D:E,2,0)</f>
        <v>#N/A</v>
      </c>
      <c r="C3433" s="19" t="e">
        <f>VLOOKUP(D3433,FORNECEDORES!A:D,4,0)</f>
        <v>#N/A</v>
      </c>
      <c r="D3433" s="13" t="s">
        <v>9278</v>
      </c>
      <c r="E3433" s="20" t="str">
        <f t="shared" si="232"/>
        <v>04 0208</v>
      </c>
      <c r="F3433" s="28" t="s">
        <v>8975</v>
      </c>
      <c r="G3433" s="21" t="str">
        <f>VLOOKUP(E3433,'FILIAIS PETZ'!A:E,5,0)</f>
        <v>PETZ AVENIDA ANGELICA</v>
      </c>
      <c r="H3433" s="20" t="str">
        <f>VLOOKUP(E3433,'FILIAIS PETZ'!A:D,4,0)</f>
        <v>ANGL-SP</v>
      </c>
      <c r="I3433" s="46">
        <v>45366</v>
      </c>
      <c r="J3433" s="9"/>
      <c r="K3433" s="9" t="s">
        <v>9047</v>
      </c>
      <c r="L3433" s="83" t="s">
        <v>10183</v>
      </c>
      <c r="M3433" s="85">
        <v>45264</v>
      </c>
      <c r="N3433" s="85">
        <v>45378</v>
      </c>
      <c r="O3433" s="85">
        <v>45366</v>
      </c>
      <c r="P3433" s="91" t="s">
        <v>4998</v>
      </c>
      <c r="Q3433" s="84">
        <v>3</v>
      </c>
      <c r="R3433" s="91">
        <v>1</v>
      </c>
      <c r="S3433" s="9" t="s">
        <v>4983</v>
      </c>
      <c r="T3433" s="9" t="s">
        <v>32</v>
      </c>
      <c r="U3433" s="9">
        <v>11002</v>
      </c>
      <c r="V3433" s="9">
        <v>11002</v>
      </c>
      <c r="W3433" s="9"/>
      <c r="X3433" s="9" t="s">
        <v>5016</v>
      </c>
      <c r="Y3433" s="10" t="s">
        <v>4994</v>
      </c>
      <c r="Z3433" s="9" t="s">
        <v>4994</v>
      </c>
      <c r="AA3433" s="9" t="s">
        <v>5732</v>
      </c>
      <c r="AB3433" s="9" t="s">
        <v>5005</v>
      </c>
      <c r="AC3433" s="9" t="s">
        <v>4999</v>
      </c>
      <c r="AD3433" s="9"/>
      <c r="AE3433" s="20" t="str">
        <f>VLOOKUP(E3433,'FILIAIS PETZ'!A:Q,17,0)</f>
        <v>SP2</v>
      </c>
      <c r="AF3433" s="20" t="str">
        <f>VLOOKUP(E3433,'FILIAIS PETZ'!A:Q,3,0)</f>
        <v>FELICIO</v>
      </c>
      <c r="AG3433" s="20" t="str">
        <f>VLOOKUP(E3433,'FILIAIS PETZ'!A:Q,2,0)</f>
        <v>R3</v>
      </c>
      <c r="AH3433" s="75">
        <v>2123.1799999999998</v>
      </c>
      <c r="AI3433" s="16" t="s">
        <v>10184</v>
      </c>
      <c r="AJ3433" s="43">
        <f>VLOOKUP(E3433,'FILIAIS PETZ'!$A$2:$K$2000,11,0)</f>
        <v>18328118019551</v>
      </c>
      <c r="AK3433" s="44">
        <f t="shared" si="233"/>
        <v>18328118019551</v>
      </c>
    </row>
    <row r="3434" spans="1:37" s="14" customFormat="1" ht="15" customHeight="1" thickBot="1" x14ac:dyDescent="0.25">
      <c r="A3434" s="9">
        <v>0</v>
      </c>
      <c r="B3434" s="18" t="e">
        <f>VLOOKUP(C3434,FORNECEDORES!D:E,2,0)</f>
        <v>#N/A</v>
      </c>
      <c r="C3434" s="19" t="e">
        <f>VLOOKUP(D3434,FORNECEDORES!A:D,4,0)</f>
        <v>#N/A</v>
      </c>
      <c r="D3434" s="13" t="s">
        <v>9278</v>
      </c>
      <c r="E3434" s="20" t="str">
        <f t="shared" si="232"/>
        <v>04 0077</v>
      </c>
      <c r="F3434" s="28" t="s">
        <v>4954</v>
      </c>
      <c r="G3434" s="21" t="str">
        <f>VLOOKUP(E3434,'FILIAIS PETZ'!A:E,5,0)</f>
        <v>PETZ GOIANIA (SETOR BUENO)</v>
      </c>
      <c r="H3434" s="20" t="str">
        <f>VLOOKUP(E3434,'FILIAIS PETZ'!A:D,4,0)</f>
        <v>BT63-GO</v>
      </c>
      <c r="I3434" s="46">
        <v>45366</v>
      </c>
      <c r="J3434" s="9"/>
      <c r="K3434" s="9" t="s">
        <v>9047</v>
      </c>
      <c r="L3434" s="83" t="s">
        <v>10185</v>
      </c>
      <c r="M3434" s="85">
        <v>45261</v>
      </c>
      <c r="N3434" s="85">
        <v>45378</v>
      </c>
      <c r="O3434" s="85">
        <v>45366</v>
      </c>
      <c r="P3434" s="91" t="s">
        <v>4998</v>
      </c>
      <c r="Q3434" s="84">
        <v>3</v>
      </c>
      <c r="R3434" s="91">
        <v>1</v>
      </c>
      <c r="S3434" s="9" t="s">
        <v>4983</v>
      </c>
      <c r="T3434" s="9" t="s">
        <v>32</v>
      </c>
      <c r="U3434" s="9">
        <v>11002</v>
      </c>
      <c r="V3434" s="9">
        <v>11002</v>
      </c>
      <c r="W3434" s="9"/>
      <c r="X3434" s="9" t="s">
        <v>5016</v>
      </c>
      <c r="Y3434" s="10" t="s">
        <v>4994</v>
      </c>
      <c r="Z3434" s="9" t="s">
        <v>4994</v>
      </c>
      <c r="AA3434" s="9" t="s">
        <v>5732</v>
      </c>
      <c r="AB3434" s="9" t="s">
        <v>5005</v>
      </c>
      <c r="AC3434" s="9" t="s">
        <v>4999</v>
      </c>
      <c r="AD3434" s="9"/>
      <c r="AE3434" s="20" t="str">
        <f>VLOOKUP(E3434,'FILIAIS PETZ'!A:Q,17,0)</f>
        <v>CO-2</v>
      </c>
      <c r="AF3434" s="20" t="str">
        <f>VLOOKUP(E3434,'FILIAIS PETZ'!A:Q,3,0)</f>
        <v>FELICIO</v>
      </c>
      <c r="AG3434" s="20" t="str">
        <f>VLOOKUP(E3434,'FILIAIS PETZ'!A:Q,2,0)</f>
        <v>R3</v>
      </c>
      <c r="AH3434" s="75">
        <v>2368.1999999999998</v>
      </c>
      <c r="AI3434" s="16" t="s">
        <v>10186</v>
      </c>
      <c r="AJ3434" s="43">
        <f>VLOOKUP(E3434,'FILIAIS PETZ'!$A$2:$K$2000,11,0)</f>
        <v>18328118007545</v>
      </c>
      <c r="AK3434" s="44">
        <f t="shared" si="233"/>
        <v>18328118007545</v>
      </c>
    </row>
    <row r="3435" spans="1:37" s="14" customFormat="1" ht="15" customHeight="1" thickBot="1" x14ac:dyDescent="0.25">
      <c r="A3435" s="9">
        <f t="shared" ref="A3435:A3466" si="234">J3435</f>
        <v>921412</v>
      </c>
      <c r="B3435" s="18">
        <f>VLOOKUP(C3435,FORNECEDORES!D:E,2,0)</f>
        <v>571449</v>
      </c>
      <c r="C3435" s="19" t="str">
        <f>VLOOKUP(D3435,FORNECEDORES!A:D,4,0)</f>
        <v>31.166.517/0001-89</v>
      </c>
      <c r="D3435" s="13" t="s">
        <v>4529</v>
      </c>
      <c r="E3435" s="20" t="str">
        <f t="shared" si="232"/>
        <v>04 0026</v>
      </c>
      <c r="F3435" s="28" t="s">
        <v>4949</v>
      </c>
      <c r="G3435" s="21" t="str">
        <f>VLOOKUP(E3435,'FILIAIS PETZ'!A:E,5,0)</f>
        <v>PETZ IGUATEMI ESPLANADA</v>
      </c>
      <c r="H3435" s="20" t="str">
        <f>VLOOKUP(E3435,'FILIAIS PETZ'!A:D,4,0)</f>
        <v>IGES-SP</v>
      </c>
      <c r="I3435" s="46">
        <v>45447</v>
      </c>
      <c r="J3435" s="9">
        <v>921412</v>
      </c>
      <c r="K3435" s="9" t="s">
        <v>5858</v>
      </c>
      <c r="L3435" s="83" t="s">
        <v>6843</v>
      </c>
      <c r="M3435" s="85">
        <v>45448</v>
      </c>
      <c r="N3435" s="85">
        <v>45469</v>
      </c>
      <c r="O3435" s="85">
        <v>45450</v>
      </c>
      <c r="P3435" s="91" t="s">
        <v>4990</v>
      </c>
      <c r="Q3435" s="84">
        <v>3</v>
      </c>
      <c r="R3435" s="91">
        <v>1</v>
      </c>
      <c r="S3435" s="9">
        <v>8</v>
      </c>
      <c r="T3435" s="9" t="s">
        <v>32</v>
      </c>
      <c r="U3435" s="9">
        <v>11002</v>
      </c>
      <c r="V3435" s="9">
        <v>11002</v>
      </c>
      <c r="W3435" s="9" t="s">
        <v>5019</v>
      </c>
      <c r="X3435" s="10" t="s">
        <v>4985</v>
      </c>
      <c r="Y3435" s="10" t="s">
        <v>4980</v>
      </c>
      <c r="Z3435" s="10" t="s">
        <v>4980</v>
      </c>
      <c r="AA3435" s="10" t="s">
        <v>4989</v>
      </c>
      <c r="AB3435" s="10" t="s">
        <v>5066</v>
      </c>
      <c r="AC3435" s="9" t="s">
        <v>5006</v>
      </c>
      <c r="AD3435" s="29"/>
      <c r="AE3435" s="20" t="str">
        <f>VLOOKUP(E3435,'FILIAIS PETZ'!A:Q,17,0)</f>
        <v>SP7</v>
      </c>
      <c r="AF3435" s="20" t="str">
        <f>VLOOKUP(E3435,'FILIAIS PETZ'!A:Q,3,0)</f>
        <v>FELICIO</v>
      </c>
      <c r="AG3435" s="20" t="str">
        <f>VLOOKUP(E3435,'FILIAIS PETZ'!A:Q,2,0)</f>
        <v>R3</v>
      </c>
      <c r="AH3435" s="75">
        <v>600</v>
      </c>
      <c r="AI3435" s="16" t="s">
        <v>7904</v>
      </c>
      <c r="AJ3435" s="43">
        <f>VLOOKUP(E3435,'FILIAIS PETZ'!$A$2:$K$2000,11,0)</f>
        <v>18328118002667</v>
      </c>
      <c r="AK3435" s="44">
        <f t="shared" si="233"/>
        <v>18328118002667</v>
      </c>
    </row>
    <row r="3436" spans="1:37" s="14" customFormat="1" ht="15" customHeight="1" thickBot="1" x14ac:dyDescent="0.25">
      <c r="A3436" s="9">
        <f t="shared" si="234"/>
        <v>921415</v>
      </c>
      <c r="B3436" s="18">
        <f>VLOOKUP(C3436,FORNECEDORES!D:E,2,0)</f>
        <v>571449</v>
      </c>
      <c r="C3436" s="19" t="str">
        <f>VLOOKUP(D3436,FORNECEDORES!A:D,4,0)</f>
        <v>31.166.517/0001-89</v>
      </c>
      <c r="D3436" s="13" t="s">
        <v>4529</v>
      </c>
      <c r="E3436" s="20" t="str">
        <f t="shared" si="232"/>
        <v>04 0026</v>
      </c>
      <c r="F3436" s="28" t="s">
        <v>4949</v>
      </c>
      <c r="G3436" s="21" t="str">
        <f>VLOOKUP(E3436,'FILIAIS PETZ'!A:E,5,0)</f>
        <v>PETZ IGUATEMI ESPLANADA</v>
      </c>
      <c r="H3436" s="20" t="str">
        <f>VLOOKUP(E3436,'FILIAIS PETZ'!A:D,4,0)</f>
        <v>IGES-SP</v>
      </c>
      <c r="I3436" s="46">
        <v>45447</v>
      </c>
      <c r="J3436" s="9">
        <v>921415</v>
      </c>
      <c r="K3436" s="9" t="s">
        <v>5858</v>
      </c>
      <c r="L3436" s="83" t="s">
        <v>6845</v>
      </c>
      <c r="M3436" s="85">
        <v>45448</v>
      </c>
      <c r="N3436" s="85">
        <v>45469</v>
      </c>
      <c r="O3436" s="85">
        <v>45450</v>
      </c>
      <c r="P3436" s="91" t="s">
        <v>4990</v>
      </c>
      <c r="Q3436" s="84">
        <v>3</v>
      </c>
      <c r="R3436" s="91">
        <v>1</v>
      </c>
      <c r="S3436" s="9">
        <v>8</v>
      </c>
      <c r="T3436" s="9" t="s">
        <v>32</v>
      </c>
      <c r="U3436" s="9">
        <v>11002</v>
      </c>
      <c r="V3436" s="9">
        <v>11002</v>
      </c>
      <c r="W3436" s="9" t="s">
        <v>5019</v>
      </c>
      <c r="X3436" s="10" t="s">
        <v>4992</v>
      </c>
      <c r="Y3436" s="10" t="s">
        <v>4980</v>
      </c>
      <c r="Z3436" s="10" t="s">
        <v>4980</v>
      </c>
      <c r="AA3436" s="10" t="s">
        <v>4992</v>
      </c>
      <c r="AB3436" s="10" t="s">
        <v>5066</v>
      </c>
      <c r="AC3436" s="9" t="s">
        <v>5006</v>
      </c>
      <c r="AD3436" s="29"/>
      <c r="AE3436" s="20" t="str">
        <f>VLOOKUP(E3436,'FILIAIS PETZ'!A:Q,17,0)</f>
        <v>SP7</v>
      </c>
      <c r="AF3436" s="20" t="str">
        <f>VLOOKUP(E3436,'FILIAIS PETZ'!A:Q,3,0)</f>
        <v>FELICIO</v>
      </c>
      <c r="AG3436" s="20" t="str">
        <f>VLOOKUP(E3436,'FILIAIS PETZ'!A:Q,2,0)</f>
        <v>R3</v>
      </c>
      <c r="AH3436" s="75">
        <v>620</v>
      </c>
      <c r="AI3436" s="16" t="s">
        <v>7905</v>
      </c>
      <c r="AJ3436" s="43">
        <f>VLOOKUP(E3436,'FILIAIS PETZ'!$A$2:$K$2000,11,0)</f>
        <v>18328118002667</v>
      </c>
      <c r="AK3436" s="44">
        <f t="shared" si="233"/>
        <v>18328118002667</v>
      </c>
    </row>
    <row r="3437" spans="1:37" s="14" customFormat="1" ht="15" customHeight="1" thickBot="1" x14ac:dyDescent="0.25">
      <c r="A3437" s="9">
        <f t="shared" si="234"/>
        <v>921483</v>
      </c>
      <c r="B3437" s="18">
        <f>VLOOKUP(C3437,FORNECEDORES!D:E,2,0)</f>
        <v>741390</v>
      </c>
      <c r="C3437" s="19" t="str">
        <f>VLOOKUP(D3437,FORNECEDORES!A:D,4,0)</f>
        <v>53.327.206/0001-97</v>
      </c>
      <c r="D3437" s="13" t="s">
        <v>1785</v>
      </c>
      <c r="E3437" s="20" t="str">
        <f t="shared" si="232"/>
        <v>04 0185</v>
      </c>
      <c r="F3437" s="28" t="s">
        <v>4973</v>
      </c>
      <c r="G3437" s="21" t="str">
        <f>VLOOKUP(E3437,'FILIAIS PETZ'!A:E,5,0)</f>
        <v>PETZ AV CONTORNO (ANTIGOS DADOS DE SVLB/MG - PETZ SILVA LOBO)</v>
      </c>
      <c r="H3437" s="20" t="str">
        <f>VLOOKUP(E3437,'FILIAIS PETZ'!A:D,4,0)</f>
        <v>ACTN-MG</v>
      </c>
      <c r="I3437" s="46">
        <v>45447</v>
      </c>
      <c r="J3437" s="9">
        <v>921483</v>
      </c>
      <c r="K3437" s="9" t="s">
        <v>5858</v>
      </c>
      <c r="L3437" s="83" t="s">
        <v>8322</v>
      </c>
      <c r="M3437" s="85">
        <v>45457</v>
      </c>
      <c r="N3437" s="85">
        <v>45490</v>
      </c>
      <c r="O3437" s="85">
        <v>45467</v>
      </c>
      <c r="P3437" s="91" t="s">
        <v>4990</v>
      </c>
      <c r="Q3437" s="84">
        <v>3</v>
      </c>
      <c r="R3437" s="91">
        <v>1</v>
      </c>
      <c r="S3437" s="9">
        <v>8</v>
      </c>
      <c r="T3437" s="9" t="s">
        <v>32</v>
      </c>
      <c r="U3437" s="9">
        <v>11002</v>
      </c>
      <c r="V3437" s="9">
        <v>11002</v>
      </c>
      <c r="W3437" s="9" t="s">
        <v>5019</v>
      </c>
      <c r="X3437" s="10" t="s">
        <v>4992</v>
      </c>
      <c r="Y3437" s="10" t="s">
        <v>4980</v>
      </c>
      <c r="Z3437" s="10" t="s">
        <v>4980</v>
      </c>
      <c r="AA3437" s="10" t="s">
        <v>4992</v>
      </c>
      <c r="AB3437" s="10" t="s">
        <v>5066</v>
      </c>
      <c r="AC3437" s="9" t="s">
        <v>5006</v>
      </c>
      <c r="AD3437" s="29"/>
      <c r="AE3437" s="20" t="str">
        <f>VLOOKUP(E3437,'FILIAIS PETZ'!A:Q,17,0)</f>
        <v>MG-1</v>
      </c>
      <c r="AF3437" s="20" t="str">
        <f>VLOOKUP(E3437,'FILIAIS PETZ'!A:Q,3,0)</f>
        <v>FELICIO</v>
      </c>
      <c r="AG3437" s="20" t="str">
        <f>VLOOKUP(E3437,'FILIAIS PETZ'!A:Q,2,0)</f>
        <v>R3</v>
      </c>
      <c r="AH3437" s="75">
        <v>800</v>
      </c>
      <c r="AI3437" s="16" t="s">
        <v>7906</v>
      </c>
      <c r="AJ3437" s="43">
        <f>VLOOKUP(E3437,'FILIAIS PETZ'!$A$2:$K$2000,11,0)</f>
        <v>18328118017931</v>
      </c>
      <c r="AK3437" s="44">
        <f t="shared" si="233"/>
        <v>18328118017931</v>
      </c>
    </row>
    <row r="3438" spans="1:37" s="14" customFormat="1" ht="15" customHeight="1" thickBot="1" x14ac:dyDescent="0.25">
      <c r="A3438" s="9">
        <f t="shared" si="234"/>
        <v>921485</v>
      </c>
      <c r="B3438" s="18">
        <f>VLOOKUP(C3438,FORNECEDORES!D:E,2,0)</f>
        <v>741390</v>
      </c>
      <c r="C3438" s="19" t="str">
        <f>VLOOKUP(D3438,FORNECEDORES!A:D,4,0)</f>
        <v>53.327.206/0001-97</v>
      </c>
      <c r="D3438" s="13" t="s">
        <v>1785</v>
      </c>
      <c r="E3438" s="20" t="str">
        <f t="shared" si="232"/>
        <v>04 0223</v>
      </c>
      <c r="F3438" s="28" t="s">
        <v>4977</v>
      </c>
      <c r="G3438" s="21" t="str">
        <f>VLOOKUP(E3438,'FILIAIS PETZ'!A:E,5,0)</f>
        <v>PETZ IPATINGA (ANTIGA BETIM AMERICAS/MG)</v>
      </c>
      <c r="H3438" s="20" t="str">
        <f>VLOOKUP(E3438,'FILIAIS PETZ'!A:D,4,0)</f>
        <v>IPTG-MG</v>
      </c>
      <c r="I3438" s="46">
        <v>45447</v>
      </c>
      <c r="J3438" s="9">
        <v>921485</v>
      </c>
      <c r="K3438" s="9" t="s">
        <v>5858</v>
      </c>
      <c r="L3438" s="83" t="s">
        <v>8281</v>
      </c>
      <c r="M3438" s="85">
        <v>45457</v>
      </c>
      <c r="N3438" s="85">
        <v>45483</v>
      </c>
      <c r="O3438" s="85">
        <v>45463</v>
      </c>
      <c r="P3438" s="91" t="s">
        <v>4990</v>
      </c>
      <c r="Q3438" s="84">
        <v>3</v>
      </c>
      <c r="R3438" s="91">
        <v>1</v>
      </c>
      <c r="S3438" s="9">
        <v>8</v>
      </c>
      <c r="T3438" s="9" t="s">
        <v>32</v>
      </c>
      <c r="U3438" s="9">
        <v>11002</v>
      </c>
      <c r="V3438" s="9">
        <v>11002</v>
      </c>
      <c r="W3438" s="9" t="s">
        <v>5019</v>
      </c>
      <c r="X3438" s="10" t="s">
        <v>4992</v>
      </c>
      <c r="Y3438" s="10" t="s">
        <v>4980</v>
      </c>
      <c r="Z3438" s="10" t="s">
        <v>4980</v>
      </c>
      <c r="AA3438" s="10" t="s">
        <v>4992</v>
      </c>
      <c r="AB3438" s="10" t="s">
        <v>5066</v>
      </c>
      <c r="AC3438" s="9" t="s">
        <v>5006</v>
      </c>
      <c r="AD3438" s="29"/>
      <c r="AE3438" s="20" t="str">
        <f>VLOOKUP(E3438,'FILIAIS PETZ'!A:Q,17,0)</f>
        <v>MG-2</v>
      </c>
      <c r="AF3438" s="20" t="str">
        <f>VLOOKUP(E3438,'FILIAIS PETZ'!A:Q,3,0)</f>
        <v>FELICIO</v>
      </c>
      <c r="AG3438" s="20" t="str">
        <f>VLOOKUP(E3438,'FILIAIS PETZ'!A:Q,2,0)</f>
        <v>R3</v>
      </c>
      <c r="AH3438" s="75">
        <v>1400</v>
      </c>
      <c r="AI3438" s="16" t="s">
        <v>7906</v>
      </c>
      <c r="AJ3438" s="43" t="str">
        <f>VLOOKUP(E3438,'FILIAIS PETZ'!$A$2:$K$2000,11,0)</f>
        <v>18.328.118/0213-78</v>
      </c>
      <c r="AK3438" s="44" t="str">
        <f t="shared" si="233"/>
        <v>18.328.118/0213-78</v>
      </c>
    </row>
    <row r="3439" spans="1:37" s="14" customFormat="1" ht="15" customHeight="1" thickBot="1" x14ac:dyDescent="0.25">
      <c r="A3439" s="9">
        <f t="shared" si="234"/>
        <v>921486</v>
      </c>
      <c r="B3439" s="18">
        <f>VLOOKUP(C3439,FORNECEDORES!D:E,2,0)</f>
        <v>741390</v>
      </c>
      <c r="C3439" s="19" t="str">
        <f>VLOOKUP(D3439,FORNECEDORES!A:D,4,0)</f>
        <v>53.327.206/0001-97</v>
      </c>
      <c r="D3439" s="13" t="s">
        <v>1785</v>
      </c>
      <c r="E3439" s="20" t="str">
        <f t="shared" si="232"/>
        <v>04 0211</v>
      </c>
      <c r="F3439" s="28" t="s">
        <v>4974</v>
      </c>
      <c r="G3439" s="21" t="str">
        <f>VLOOKUP(E3439,'FILIAIS PETZ'!A:E,5,0)</f>
        <v>PETZ CASTELO BH</v>
      </c>
      <c r="H3439" s="20" t="str">
        <f>VLOOKUP(E3439,'FILIAIS PETZ'!A:D,4,0)</f>
        <v>CTLO-MG</v>
      </c>
      <c r="I3439" s="46">
        <v>45447</v>
      </c>
      <c r="J3439" s="9">
        <v>921486</v>
      </c>
      <c r="K3439" s="9" t="s">
        <v>5858</v>
      </c>
      <c r="L3439" s="83" t="s">
        <v>8280</v>
      </c>
      <c r="M3439" s="85">
        <v>45457</v>
      </c>
      <c r="N3439" s="85">
        <v>45483</v>
      </c>
      <c r="O3439" s="85">
        <v>45463</v>
      </c>
      <c r="P3439" s="91" t="s">
        <v>4990</v>
      </c>
      <c r="Q3439" s="84">
        <v>3</v>
      </c>
      <c r="R3439" s="91">
        <v>1</v>
      </c>
      <c r="S3439" s="9">
        <v>8</v>
      </c>
      <c r="T3439" s="9" t="s">
        <v>32</v>
      </c>
      <c r="U3439" s="9">
        <v>11002</v>
      </c>
      <c r="V3439" s="9">
        <v>11002</v>
      </c>
      <c r="W3439" s="9" t="s">
        <v>5019</v>
      </c>
      <c r="X3439" s="10" t="s">
        <v>4992</v>
      </c>
      <c r="Y3439" s="10" t="s">
        <v>4980</v>
      </c>
      <c r="Z3439" s="10" t="s">
        <v>4980</v>
      </c>
      <c r="AA3439" s="10" t="s">
        <v>4992</v>
      </c>
      <c r="AB3439" s="10" t="s">
        <v>5066</v>
      </c>
      <c r="AC3439" s="9" t="s">
        <v>5006</v>
      </c>
      <c r="AD3439" s="29"/>
      <c r="AE3439" s="20" t="str">
        <f>VLOOKUP(E3439,'FILIAIS PETZ'!A:Q,17,0)</f>
        <v>MG-1</v>
      </c>
      <c r="AF3439" s="20" t="str">
        <f>VLOOKUP(E3439,'FILIAIS PETZ'!A:Q,3,0)</f>
        <v>FELICIO</v>
      </c>
      <c r="AG3439" s="20" t="str">
        <f>VLOOKUP(E3439,'FILIAIS PETZ'!A:Q,2,0)</f>
        <v>R3</v>
      </c>
      <c r="AH3439" s="75">
        <v>800</v>
      </c>
      <c r="AI3439" s="16" t="s">
        <v>7906</v>
      </c>
      <c r="AJ3439" s="43">
        <f>VLOOKUP(E3439,'FILIAIS PETZ'!$A$2:$K$2000,11,0)</f>
        <v>18328118019985</v>
      </c>
      <c r="AK3439" s="44">
        <f t="shared" si="233"/>
        <v>18328118019985</v>
      </c>
    </row>
    <row r="3440" spans="1:37" s="14" customFormat="1" ht="15" customHeight="1" thickBot="1" x14ac:dyDescent="0.25">
      <c r="A3440" s="9">
        <f t="shared" si="234"/>
        <v>921487</v>
      </c>
      <c r="B3440" s="18">
        <f>VLOOKUP(C3440,FORNECEDORES!D:E,2,0)</f>
        <v>741390</v>
      </c>
      <c r="C3440" s="19" t="str">
        <f>VLOOKUP(D3440,FORNECEDORES!A:D,4,0)</f>
        <v>53.327.206/0001-97</v>
      </c>
      <c r="D3440" s="13" t="s">
        <v>1785</v>
      </c>
      <c r="E3440" s="20" t="str">
        <f t="shared" si="232"/>
        <v>04 0251</v>
      </c>
      <c r="F3440" s="28" t="s">
        <v>5729</v>
      </c>
      <c r="G3440" s="21" t="str">
        <f>VLOOKUP(E3440,'FILIAIS PETZ'!A:E,5,0)</f>
        <v>PETZ BARREIRO</v>
      </c>
      <c r="H3440" s="20" t="str">
        <f>VLOOKUP(E3440,'FILIAIS PETZ'!A:D,4,0)</f>
        <v>BARR-MG</v>
      </c>
      <c r="I3440" s="46">
        <v>45447</v>
      </c>
      <c r="J3440" s="9">
        <v>921487</v>
      </c>
      <c r="K3440" s="9" t="s">
        <v>5858</v>
      </c>
      <c r="L3440" s="83" t="s">
        <v>8277</v>
      </c>
      <c r="M3440" s="85">
        <v>45457</v>
      </c>
      <c r="N3440" s="85">
        <v>45483</v>
      </c>
      <c r="O3440" s="85">
        <v>45463</v>
      </c>
      <c r="P3440" s="91" t="s">
        <v>4990</v>
      </c>
      <c r="Q3440" s="84">
        <v>3</v>
      </c>
      <c r="R3440" s="91">
        <v>1</v>
      </c>
      <c r="S3440" s="9">
        <v>8</v>
      </c>
      <c r="T3440" s="9" t="s">
        <v>32</v>
      </c>
      <c r="U3440" s="9">
        <v>11002</v>
      </c>
      <c r="V3440" s="9">
        <v>11002</v>
      </c>
      <c r="W3440" s="9" t="s">
        <v>5019</v>
      </c>
      <c r="X3440" s="10" t="s">
        <v>4992</v>
      </c>
      <c r="Y3440" s="10" t="s">
        <v>4980</v>
      </c>
      <c r="Z3440" s="10" t="s">
        <v>4980</v>
      </c>
      <c r="AA3440" s="10" t="s">
        <v>4992</v>
      </c>
      <c r="AB3440" s="10" t="s">
        <v>5066</v>
      </c>
      <c r="AC3440" s="9" t="s">
        <v>5006</v>
      </c>
      <c r="AD3440" s="29"/>
      <c r="AE3440" s="20" t="str">
        <f>VLOOKUP(E3440,'FILIAIS PETZ'!A:Q,17,0)</f>
        <v>MG-2</v>
      </c>
      <c r="AF3440" s="20" t="str">
        <f>VLOOKUP(E3440,'FILIAIS PETZ'!A:Q,3,0)</f>
        <v>FELICIO</v>
      </c>
      <c r="AG3440" s="20" t="str">
        <f>VLOOKUP(E3440,'FILIAIS PETZ'!A:Q,2,0)</f>
        <v>R3</v>
      </c>
      <c r="AH3440" s="75">
        <v>800</v>
      </c>
      <c r="AI3440" s="16" t="s">
        <v>7906</v>
      </c>
      <c r="AJ3440" s="43">
        <f>VLOOKUP(E3440,'FILIAIS PETZ'!$A$2:$K$2000,11,0)</f>
        <v>18328118022420</v>
      </c>
      <c r="AK3440" s="44">
        <f t="shared" si="233"/>
        <v>18328118022420</v>
      </c>
    </row>
    <row r="3441" spans="1:37" s="14" customFormat="1" ht="15" customHeight="1" thickBot="1" x14ac:dyDescent="0.25">
      <c r="A3441" s="9">
        <f t="shared" si="234"/>
        <v>921492</v>
      </c>
      <c r="B3441" s="18">
        <f>VLOOKUP(C3441,FORNECEDORES!D:E,2,0)</f>
        <v>741390</v>
      </c>
      <c r="C3441" s="19" t="str">
        <f>VLOOKUP(D3441,FORNECEDORES!A:D,4,0)</f>
        <v>53.327.206/0001-97</v>
      </c>
      <c r="D3441" s="13" t="s">
        <v>1785</v>
      </c>
      <c r="E3441" s="20" t="str">
        <f t="shared" si="232"/>
        <v>04 0248</v>
      </c>
      <c r="F3441" s="28" t="s">
        <v>5848</v>
      </c>
      <c r="G3441" s="21" t="str">
        <f>VLOOKUP(E3441,'FILIAIS PETZ'!A:E,5,0)</f>
        <v>PETZ DIVINÓPOLIS</v>
      </c>
      <c r="H3441" s="20" t="str">
        <f>VLOOKUP(E3441,'FILIAIS PETZ'!A:D,4,0)</f>
        <v>DVNP-MG</v>
      </c>
      <c r="I3441" s="46">
        <v>45447</v>
      </c>
      <c r="J3441" s="9">
        <v>921492</v>
      </c>
      <c r="K3441" s="9" t="s">
        <v>5858</v>
      </c>
      <c r="L3441" s="83" t="s">
        <v>8707</v>
      </c>
      <c r="M3441" s="85">
        <v>45484</v>
      </c>
      <c r="N3441" s="85">
        <v>45511</v>
      </c>
      <c r="O3441" s="85">
        <v>45490</v>
      </c>
      <c r="P3441" s="91" t="s">
        <v>4990</v>
      </c>
      <c r="Q3441" s="84">
        <v>3</v>
      </c>
      <c r="R3441" s="91">
        <v>1</v>
      </c>
      <c r="S3441" s="9">
        <v>8</v>
      </c>
      <c r="T3441" s="9" t="s">
        <v>32</v>
      </c>
      <c r="U3441" s="9">
        <v>11002</v>
      </c>
      <c r="V3441" s="9">
        <v>11002</v>
      </c>
      <c r="W3441" s="9" t="s">
        <v>5019</v>
      </c>
      <c r="X3441" s="10" t="s">
        <v>4992</v>
      </c>
      <c r="Y3441" s="10" t="s">
        <v>4980</v>
      </c>
      <c r="Z3441" s="10" t="s">
        <v>4980</v>
      </c>
      <c r="AA3441" s="10" t="s">
        <v>4992</v>
      </c>
      <c r="AB3441" s="10" t="s">
        <v>5066</v>
      </c>
      <c r="AC3441" s="9" t="s">
        <v>5006</v>
      </c>
      <c r="AD3441" s="29"/>
      <c r="AE3441" s="20" t="str">
        <f>VLOOKUP(E3441,'FILIAIS PETZ'!A:Q,17,0)</f>
        <v>MG-2</v>
      </c>
      <c r="AF3441" s="20" t="str">
        <f>VLOOKUP(E3441,'FILIAIS PETZ'!A:Q,3,0)</f>
        <v>FELICIO</v>
      </c>
      <c r="AG3441" s="20" t="str">
        <f>VLOOKUP(E3441,'FILIAIS PETZ'!A:Q,2,0)</f>
        <v>R3</v>
      </c>
      <c r="AH3441" s="75">
        <v>800</v>
      </c>
      <c r="AI3441" s="16" t="s">
        <v>7906</v>
      </c>
      <c r="AJ3441" s="43" t="str">
        <f>VLOOKUP(E3441,'FILIAIS PETZ'!$A$2:$K$2000,11,0)</f>
        <v>18.328.118/0246-36</v>
      </c>
      <c r="AK3441" s="44" t="str">
        <f t="shared" si="233"/>
        <v>18.328.118/0246-36</v>
      </c>
    </row>
    <row r="3442" spans="1:37" s="14" customFormat="1" ht="15" customHeight="1" thickBot="1" x14ac:dyDescent="0.25">
      <c r="A3442" s="9">
        <f t="shared" si="234"/>
        <v>921494</v>
      </c>
      <c r="B3442" s="18">
        <f>VLOOKUP(C3442,FORNECEDORES!D:E,2,0)</f>
        <v>741390</v>
      </c>
      <c r="C3442" s="19" t="str">
        <f>VLOOKUP(D3442,FORNECEDORES!A:D,4,0)</f>
        <v>53.327.206/0001-97</v>
      </c>
      <c r="D3442" s="13" t="s">
        <v>1785</v>
      </c>
      <c r="E3442" s="20" t="str">
        <f t="shared" si="232"/>
        <v>04 0238</v>
      </c>
      <c r="F3442" s="28" t="s">
        <v>5730</v>
      </c>
      <c r="G3442" s="21" t="str">
        <f>VLOOKUP(E3442,'FILIAIS PETZ'!A:E,5,0)</f>
        <v>PETZ SILVIANO BRANDÃO</v>
      </c>
      <c r="H3442" s="20" t="str">
        <f>VLOOKUP(E3442,'FILIAIS PETZ'!A:D,4,0)</f>
        <v>SVBD-MG</v>
      </c>
      <c r="I3442" s="46">
        <v>45447</v>
      </c>
      <c r="J3442" s="9">
        <v>921494</v>
      </c>
      <c r="K3442" s="9" t="s">
        <v>5858</v>
      </c>
      <c r="L3442" s="83" t="s">
        <v>8318</v>
      </c>
      <c r="M3442" s="85">
        <v>45457</v>
      </c>
      <c r="N3442" s="85">
        <v>45490</v>
      </c>
      <c r="O3442" s="85">
        <v>45467</v>
      </c>
      <c r="P3442" s="91" t="s">
        <v>4990</v>
      </c>
      <c r="Q3442" s="84">
        <v>3</v>
      </c>
      <c r="R3442" s="91">
        <v>1</v>
      </c>
      <c r="S3442" s="9">
        <v>8</v>
      </c>
      <c r="T3442" s="9" t="s">
        <v>32</v>
      </c>
      <c r="U3442" s="9">
        <v>11002</v>
      </c>
      <c r="V3442" s="9">
        <v>11002</v>
      </c>
      <c r="W3442" s="9" t="s">
        <v>5019</v>
      </c>
      <c r="X3442" s="10" t="s">
        <v>4992</v>
      </c>
      <c r="Y3442" s="10" t="s">
        <v>4980</v>
      </c>
      <c r="Z3442" s="10" t="s">
        <v>4980</v>
      </c>
      <c r="AA3442" s="10" t="s">
        <v>4992</v>
      </c>
      <c r="AB3442" s="10" t="s">
        <v>5066</v>
      </c>
      <c r="AC3442" s="9" t="s">
        <v>5006</v>
      </c>
      <c r="AD3442" s="29"/>
      <c r="AE3442" s="20" t="str">
        <f>VLOOKUP(E3442,'FILIAIS PETZ'!A:Q,17,0)</f>
        <v>MG-2</v>
      </c>
      <c r="AF3442" s="20" t="str">
        <f>VLOOKUP(E3442,'FILIAIS PETZ'!A:Q,3,0)</f>
        <v>FELICIO</v>
      </c>
      <c r="AG3442" s="20" t="str">
        <f>VLOOKUP(E3442,'FILIAIS PETZ'!A:Q,2,0)</f>
        <v>R3</v>
      </c>
      <c r="AH3442" s="75">
        <v>800</v>
      </c>
      <c r="AI3442" s="16" t="s">
        <v>7906</v>
      </c>
      <c r="AJ3442" s="43">
        <f>VLOOKUP(E3442,'FILIAIS PETZ'!$A$2:$K$2000,11,0)</f>
        <v>18328118022188</v>
      </c>
      <c r="AK3442" s="44">
        <f t="shared" si="233"/>
        <v>18328118022188</v>
      </c>
    </row>
    <row r="3443" spans="1:37" s="14" customFormat="1" ht="15" customHeight="1" thickBot="1" x14ac:dyDescent="0.25">
      <c r="A3443" s="9">
        <f t="shared" si="234"/>
        <v>921505</v>
      </c>
      <c r="B3443" s="18">
        <f>VLOOKUP(C3443,FORNECEDORES!D:E,2,0)</f>
        <v>741390</v>
      </c>
      <c r="C3443" s="19" t="str">
        <f>VLOOKUP(D3443,FORNECEDORES!A:D,4,0)</f>
        <v>53.327.206/0001-97</v>
      </c>
      <c r="D3443" s="13" t="s">
        <v>1785</v>
      </c>
      <c r="E3443" s="20" t="str">
        <f t="shared" si="232"/>
        <v>04 0122</v>
      </c>
      <c r="F3443" s="28" t="s">
        <v>6386</v>
      </c>
      <c r="G3443" s="21" t="str">
        <f>VLOOKUP(E3443,'FILIAIS PETZ'!A:E,5,0)</f>
        <v>PETZ JUIZ DE FORA</v>
      </c>
      <c r="H3443" s="20" t="str">
        <f>VLOOKUP(E3443,'FILIAIS PETZ'!A:D,4,0)</f>
        <v>JUZF-MG</v>
      </c>
      <c r="I3443" s="46">
        <v>45447</v>
      </c>
      <c r="J3443" s="9">
        <v>921505</v>
      </c>
      <c r="K3443" s="9" t="s">
        <v>5858</v>
      </c>
      <c r="L3443" s="83" t="s">
        <v>8276</v>
      </c>
      <c r="M3443" s="85">
        <v>45457</v>
      </c>
      <c r="N3443" s="85">
        <v>45483</v>
      </c>
      <c r="O3443" s="85">
        <v>45463</v>
      </c>
      <c r="P3443" s="91" t="s">
        <v>4990</v>
      </c>
      <c r="Q3443" s="84">
        <v>3</v>
      </c>
      <c r="R3443" s="91">
        <v>1</v>
      </c>
      <c r="S3443" s="9">
        <v>8</v>
      </c>
      <c r="T3443" s="9" t="s">
        <v>32</v>
      </c>
      <c r="U3443" s="9">
        <v>11002</v>
      </c>
      <c r="V3443" s="9">
        <v>11002</v>
      </c>
      <c r="W3443" s="9" t="s">
        <v>5019</v>
      </c>
      <c r="X3443" s="10" t="s">
        <v>4992</v>
      </c>
      <c r="Y3443" s="10" t="s">
        <v>4980</v>
      </c>
      <c r="Z3443" s="10" t="s">
        <v>4980</v>
      </c>
      <c r="AA3443" s="10" t="s">
        <v>4992</v>
      </c>
      <c r="AB3443" s="10" t="s">
        <v>5066</v>
      </c>
      <c r="AC3443" s="9" t="s">
        <v>5006</v>
      </c>
      <c r="AD3443" s="29"/>
      <c r="AE3443" s="20" t="str">
        <f>VLOOKUP(E3443,'FILIAIS PETZ'!A:Q,17,0)</f>
        <v>MG-1</v>
      </c>
      <c r="AF3443" s="20" t="str">
        <f>VLOOKUP(E3443,'FILIAIS PETZ'!A:Q,3,0)</f>
        <v>FELICIO</v>
      </c>
      <c r="AG3443" s="20" t="str">
        <f>VLOOKUP(E3443,'FILIAIS PETZ'!A:Q,2,0)</f>
        <v>R3</v>
      </c>
      <c r="AH3443" s="75">
        <v>1120</v>
      </c>
      <c r="AI3443" s="16" t="s">
        <v>7906</v>
      </c>
      <c r="AJ3443" s="43">
        <f>VLOOKUP(E3443,'FILIAIS PETZ'!$A$2:$K$2000,11,0)</f>
        <v>18328118011810</v>
      </c>
      <c r="AK3443" s="44">
        <f t="shared" si="233"/>
        <v>18328118011810</v>
      </c>
    </row>
    <row r="3444" spans="1:37" s="14" customFormat="1" ht="15" customHeight="1" thickBot="1" x14ac:dyDescent="0.25">
      <c r="A3444" s="9">
        <f t="shared" si="234"/>
        <v>921507</v>
      </c>
      <c r="B3444" s="18">
        <f>VLOOKUP(C3444,FORNECEDORES!D:E,2,0)</f>
        <v>741390</v>
      </c>
      <c r="C3444" s="19" t="str">
        <f>VLOOKUP(D3444,FORNECEDORES!A:D,4,0)</f>
        <v>53.327.206/0001-97</v>
      </c>
      <c r="D3444" s="13" t="s">
        <v>1785</v>
      </c>
      <c r="E3444" s="20" t="str">
        <f t="shared" si="232"/>
        <v>04 0237</v>
      </c>
      <c r="F3444" s="28" t="s">
        <v>6532</v>
      </c>
      <c r="G3444" s="21" t="str">
        <f>VLOOKUP(E3444,'FILIAIS PETZ'!A:E,5,0)</f>
        <v>PETZ INDEPENDENCIA SHOPPING</v>
      </c>
      <c r="H3444" s="20" t="str">
        <f>VLOOKUP(E3444,'FILIAIS PETZ'!A:D,4,0)</f>
        <v>SIND-MG</v>
      </c>
      <c r="I3444" s="46">
        <v>45447</v>
      </c>
      <c r="J3444" s="9">
        <v>921507</v>
      </c>
      <c r="K3444" s="9" t="s">
        <v>5858</v>
      </c>
      <c r="L3444" s="83" t="s">
        <v>8282</v>
      </c>
      <c r="M3444" s="85">
        <v>45457</v>
      </c>
      <c r="N3444" s="85">
        <v>45483</v>
      </c>
      <c r="O3444" s="85">
        <v>45463</v>
      </c>
      <c r="P3444" s="91" t="s">
        <v>4990</v>
      </c>
      <c r="Q3444" s="84">
        <v>3</v>
      </c>
      <c r="R3444" s="91">
        <v>1</v>
      </c>
      <c r="S3444" s="9">
        <v>8</v>
      </c>
      <c r="T3444" s="9" t="s">
        <v>32</v>
      </c>
      <c r="U3444" s="9">
        <v>11002</v>
      </c>
      <c r="V3444" s="9">
        <v>11002</v>
      </c>
      <c r="W3444" s="9" t="s">
        <v>5019</v>
      </c>
      <c r="X3444" s="10" t="s">
        <v>4992</v>
      </c>
      <c r="Y3444" s="10" t="s">
        <v>4980</v>
      </c>
      <c r="Z3444" s="10" t="s">
        <v>4980</v>
      </c>
      <c r="AA3444" s="10" t="s">
        <v>4992</v>
      </c>
      <c r="AB3444" s="10" t="s">
        <v>5066</v>
      </c>
      <c r="AC3444" s="9" t="s">
        <v>5006</v>
      </c>
      <c r="AD3444" s="29"/>
      <c r="AE3444" s="20" t="str">
        <f>VLOOKUP(E3444,'FILIAIS PETZ'!A:Q,17,0)</f>
        <v>MG-1</v>
      </c>
      <c r="AF3444" s="20" t="str">
        <f>VLOOKUP(E3444,'FILIAIS PETZ'!A:Q,3,0)</f>
        <v>FELICIO</v>
      </c>
      <c r="AG3444" s="20" t="str">
        <f>VLOOKUP(E3444,'FILIAIS PETZ'!A:Q,2,0)</f>
        <v>R3</v>
      </c>
      <c r="AH3444" s="75">
        <v>950</v>
      </c>
      <c r="AI3444" s="16" t="s">
        <v>7906</v>
      </c>
      <c r="AJ3444" s="43">
        <f>VLOOKUP(E3444,'FILIAIS PETZ'!$A$2:$K$2000,11,0)</f>
        <v>18328118022501</v>
      </c>
      <c r="AK3444" s="44">
        <f t="shared" si="233"/>
        <v>18328118022501</v>
      </c>
    </row>
    <row r="3445" spans="1:37" s="14" customFormat="1" ht="15" customHeight="1" thickBot="1" x14ac:dyDescent="0.25">
      <c r="A3445" s="9">
        <f t="shared" si="234"/>
        <v>921518</v>
      </c>
      <c r="B3445" s="18">
        <f>VLOOKUP(C3445,FORNECEDORES!D:E,2,0)</f>
        <v>9057</v>
      </c>
      <c r="C3445" s="19" t="str">
        <f>VLOOKUP(D3445,FORNECEDORES!A:D,4,0)</f>
        <v>19.357.006/0001-49</v>
      </c>
      <c r="D3445" s="13" t="s">
        <v>2290</v>
      </c>
      <c r="E3445" s="20" t="str">
        <f t="shared" si="232"/>
        <v>04 0162</v>
      </c>
      <c r="F3445" s="28" t="s">
        <v>5179</v>
      </c>
      <c r="G3445" s="21" t="str">
        <f>VLOOKUP(E3445,'FILIAIS PETZ'!A:E,5,0)</f>
        <v>PETZ CONTAGEM JOÃO CESAR</v>
      </c>
      <c r="H3445" s="20" t="str">
        <f>VLOOKUP(E3445,'FILIAIS PETZ'!A:D,4,0)</f>
        <v>CTJC-MG</v>
      </c>
      <c r="I3445" s="46">
        <v>45447</v>
      </c>
      <c r="J3445" s="9">
        <v>921518</v>
      </c>
      <c r="K3445" s="9" t="s">
        <v>5858</v>
      </c>
      <c r="L3445" s="83" t="s">
        <v>7965</v>
      </c>
      <c r="M3445" s="85">
        <v>45447</v>
      </c>
      <c r="N3445" s="85">
        <v>45469</v>
      </c>
      <c r="O3445" s="85">
        <v>45448</v>
      </c>
      <c r="P3445" s="91" t="s">
        <v>4990</v>
      </c>
      <c r="Q3445" s="84">
        <v>3</v>
      </c>
      <c r="R3445" s="91">
        <v>1</v>
      </c>
      <c r="S3445" s="9">
        <v>8</v>
      </c>
      <c r="T3445" s="9" t="s">
        <v>32</v>
      </c>
      <c r="U3445" s="9">
        <v>11002</v>
      </c>
      <c r="V3445" s="9">
        <v>11002</v>
      </c>
      <c r="W3445" s="9" t="s">
        <v>5019</v>
      </c>
      <c r="X3445" s="10" t="s">
        <v>4985</v>
      </c>
      <c r="Y3445" s="10" t="s">
        <v>4980</v>
      </c>
      <c r="Z3445" s="10" t="s">
        <v>4980</v>
      </c>
      <c r="AA3445" s="10" t="s">
        <v>4989</v>
      </c>
      <c r="AB3445" s="10" t="s">
        <v>5066</v>
      </c>
      <c r="AC3445" s="9" t="s">
        <v>5006</v>
      </c>
      <c r="AD3445" s="29"/>
      <c r="AE3445" s="20" t="str">
        <f>VLOOKUP(E3445,'FILIAIS PETZ'!A:Q,17,0)</f>
        <v>MG-2</v>
      </c>
      <c r="AF3445" s="20" t="str">
        <f>VLOOKUP(E3445,'FILIAIS PETZ'!A:Q,3,0)</f>
        <v>FELICIO</v>
      </c>
      <c r="AG3445" s="20" t="str">
        <f>VLOOKUP(E3445,'FILIAIS PETZ'!A:Q,2,0)</f>
        <v>R3</v>
      </c>
      <c r="AH3445" s="75">
        <v>1200</v>
      </c>
      <c r="AI3445" s="16" t="s">
        <v>7904</v>
      </c>
      <c r="AJ3445" s="43">
        <f>VLOOKUP(E3445,'FILIAIS PETZ'!$A$2:$K$2000,11,0)</f>
        <v>18328118017265</v>
      </c>
      <c r="AK3445" s="44">
        <f t="shared" si="233"/>
        <v>18328118017265</v>
      </c>
    </row>
    <row r="3446" spans="1:37" s="14" customFormat="1" ht="15" customHeight="1" thickBot="1" x14ac:dyDescent="0.25">
      <c r="A3446" s="9">
        <f t="shared" si="234"/>
        <v>921526</v>
      </c>
      <c r="B3446" s="18">
        <f>VLOOKUP(C3446,FORNECEDORES!D:E,2,0)</f>
        <v>9057</v>
      </c>
      <c r="C3446" s="19" t="str">
        <f>VLOOKUP(D3446,FORNECEDORES!A:D,4,0)</f>
        <v>19.357.006/0001-49</v>
      </c>
      <c r="D3446" s="13" t="s">
        <v>2290</v>
      </c>
      <c r="E3446" s="20" t="str">
        <f t="shared" si="232"/>
        <v>04 0244</v>
      </c>
      <c r="F3446" s="28" t="s">
        <v>4957</v>
      </c>
      <c r="G3446" s="21" t="str">
        <f>VLOOKUP(E3446,'FILIAIS PETZ'!A:E,5,0)</f>
        <v>PETZ GOVERNADOR VALADARES</v>
      </c>
      <c r="H3446" s="20" t="str">
        <f>VLOOKUP(E3446,'FILIAIS PETZ'!A:D,4,0)</f>
        <v>GVLD-MG</v>
      </c>
      <c r="I3446" s="46">
        <v>45447</v>
      </c>
      <c r="J3446" s="9">
        <v>921526</v>
      </c>
      <c r="K3446" s="9" t="s">
        <v>5858</v>
      </c>
      <c r="L3446" s="83" t="s">
        <v>7966</v>
      </c>
      <c r="M3446" s="85">
        <v>45447</v>
      </c>
      <c r="N3446" s="85">
        <v>45469</v>
      </c>
      <c r="O3446" s="85">
        <v>45448</v>
      </c>
      <c r="P3446" s="91" t="s">
        <v>4990</v>
      </c>
      <c r="Q3446" s="84">
        <v>3</v>
      </c>
      <c r="R3446" s="91">
        <v>1</v>
      </c>
      <c r="S3446" s="9">
        <v>8</v>
      </c>
      <c r="T3446" s="9" t="s">
        <v>32</v>
      </c>
      <c r="U3446" s="9">
        <v>11002</v>
      </c>
      <c r="V3446" s="9">
        <v>11002</v>
      </c>
      <c r="W3446" s="9" t="s">
        <v>5019</v>
      </c>
      <c r="X3446" s="10" t="s">
        <v>4992</v>
      </c>
      <c r="Y3446" s="10" t="s">
        <v>4980</v>
      </c>
      <c r="Z3446" s="10" t="s">
        <v>4980</v>
      </c>
      <c r="AA3446" s="10" t="s">
        <v>4992</v>
      </c>
      <c r="AB3446" s="10" t="s">
        <v>5066</v>
      </c>
      <c r="AC3446" s="9" t="s">
        <v>5006</v>
      </c>
      <c r="AD3446" s="29"/>
      <c r="AE3446" s="20" t="str">
        <f>VLOOKUP(E3446,'FILIAIS PETZ'!A:Q,17,0)</f>
        <v>MG-2</v>
      </c>
      <c r="AF3446" s="20" t="str">
        <f>VLOOKUP(E3446,'FILIAIS PETZ'!A:Q,3,0)</f>
        <v>FELICIO</v>
      </c>
      <c r="AG3446" s="20" t="str">
        <f>VLOOKUP(E3446,'FILIAIS PETZ'!A:Q,2,0)</f>
        <v>R3</v>
      </c>
      <c r="AH3446" s="75">
        <v>1500</v>
      </c>
      <c r="AI3446" s="16" t="s">
        <v>7907</v>
      </c>
      <c r="AJ3446" s="43" t="str">
        <f>VLOOKUP(E3446,'FILIAIS PETZ'!$A$2:$K$2000,11,0)</f>
        <v>18.328.118/0231-50</v>
      </c>
      <c r="AK3446" s="44" t="str">
        <f t="shared" si="233"/>
        <v>18.328.118/0231-50</v>
      </c>
    </row>
    <row r="3447" spans="1:37" s="14" customFormat="1" ht="15" customHeight="1" thickBot="1" x14ac:dyDescent="0.25">
      <c r="A3447" s="9">
        <f t="shared" si="234"/>
        <v>921527</v>
      </c>
      <c r="B3447" s="18">
        <f>VLOOKUP(C3447,FORNECEDORES!D:E,2,0)</f>
        <v>9057</v>
      </c>
      <c r="C3447" s="19" t="str">
        <f>VLOOKUP(D3447,FORNECEDORES!A:D,4,0)</f>
        <v>19.357.006/0001-49</v>
      </c>
      <c r="D3447" s="13" t="s">
        <v>2290</v>
      </c>
      <c r="E3447" s="20" t="str">
        <f t="shared" si="232"/>
        <v>04 0244</v>
      </c>
      <c r="F3447" s="28" t="s">
        <v>4957</v>
      </c>
      <c r="G3447" s="21" t="str">
        <f>VLOOKUP(E3447,'FILIAIS PETZ'!A:E,5,0)</f>
        <v>PETZ GOVERNADOR VALADARES</v>
      </c>
      <c r="H3447" s="20" t="str">
        <f>VLOOKUP(E3447,'FILIAIS PETZ'!A:D,4,0)</f>
        <v>GVLD-MG</v>
      </c>
      <c r="I3447" s="46">
        <v>45447</v>
      </c>
      <c r="J3447" s="9">
        <v>921527</v>
      </c>
      <c r="K3447" s="9" t="s">
        <v>5858</v>
      </c>
      <c r="L3447" s="83" t="s">
        <v>7967</v>
      </c>
      <c r="M3447" s="85">
        <v>45447</v>
      </c>
      <c r="N3447" s="85">
        <v>45469</v>
      </c>
      <c r="O3447" s="85">
        <v>45448</v>
      </c>
      <c r="P3447" s="91" t="s">
        <v>4990</v>
      </c>
      <c r="Q3447" s="84">
        <v>3</v>
      </c>
      <c r="R3447" s="91">
        <v>1</v>
      </c>
      <c r="S3447" s="9">
        <v>8</v>
      </c>
      <c r="T3447" s="9" t="s">
        <v>32</v>
      </c>
      <c r="U3447" s="9">
        <v>11002</v>
      </c>
      <c r="V3447" s="9">
        <v>11002</v>
      </c>
      <c r="W3447" s="9" t="s">
        <v>5019</v>
      </c>
      <c r="X3447" s="10" t="s">
        <v>4985</v>
      </c>
      <c r="Y3447" s="10" t="s">
        <v>4980</v>
      </c>
      <c r="Z3447" s="10" t="s">
        <v>4980</v>
      </c>
      <c r="AA3447" s="10" t="s">
        <v>4989</v>
      </c>
      <c r="AB3447" s="10" t="s">
        <v>5066</v>
      </c>
      <c r="AC3447" s="9" t="s">
        <v>5006</v>
      </c>
      <c r="AD3447" s="29"/>
      <c r="AE3447" s="20" t="str">
        <f>VLOOKUP(E3447,'FILIAIS PETZ'!A:Q,17,0)</f>
        <v>MG-2</v>
      </c>
      <c r="AF3447" s="20" t="str">
        <f>VLOOKUP(E3447,'FILIAIS PETZ'!A:Q,3,0)</f>
        <v>FELICIO</v>
      </c>
      <c r="AG3447" s="20" t="str">
        <f>VLOOKUP(E3447,'FILIAIS PETZ'!A:Q,2,0)</f>
        <v>R3</v>
      </c>
      <c r="AH3447" s="75">
        <v>1500</v>
      </c>
      <c r="AI3447" s="16" t="s">
        <v>7904</v>
      </c>
      <c r="AJ3447" s="43" t="str">
        <f>VLOOKUP(E3447,'FILIAIS PETZ'!$A$2:$K$2000,11,0)</f>
        <v>18.328.118/0231-50</v>
      </c>
      <c r="AK3447" s="44" t="str">
        <f t="shared" si="233"/>
        <v>18.328.118/0231-50</v>
      </c>
    </row>
    <row r="3448" spans="1:37" s="14" customFormat="1" ht="15" customHeight="1" thickBot="1" x14ac:dyDescent="0.25">
      <c r="A3448" s="9">
        <f t="shared" si="234"/>
        <v>921528</v>
      </c>
      <c r="B3448" s="18">
        <f>VLOOKUP(C3448,FORNECEDORES!D:E,2,0)</f>
        <v>9057</v>
      </c>
      <c r="C3448" s="19" t="str">
        <f>VLOOKUP(D3448,FORNECEDORES!A:D,4,0)</f>
        <v>19.357.006/0001-49</v>
      </c>
      <c r="D3448" s="13" t="s">
        <v>2290</v>
      </c>
      <c r="E3448" s="20" t="str">
        <f t="shared" si="232"/>
        <v>04 0251</v>
      </c>
      <c r="F3448" s="28" t="s">
        <v>5729</v>
      </c>
      <c r="G3448" s="21" t="str">
        <f>VLOOKUP(E3448,'FILIAIS PETZ'!A:E,5,0)</f>
        <v>PETZ BARREIRO</v>
      </c>
      <c r="H3448" s="20" t="str">
        <f>VLOOKUP(E3448,'FILIAIS PETZ'!A:D,4,0)</f>
        <v>BARR-MG</v>
      </c>
      <c r="I3448" s="46">
        <v>45447</v>
      </c>
      <c r="J3448" s="9">
        <v>921528</v>
      </c>
      <c r="K3448" s="9" t="s">
        <v>5858</v>
      </c>
      <c r="L3448" s="83" t="s">
        <v>7968</v>
      </c>
      <c r="M3448" s="85">
        <v>45447</v>
      </c>
      <c r="N3448" s="85">
        <v>45469</v>
      </c>
      <c r="O3448" s="85">
        <v>45448</v>
      </c>
      <c r="P3448" s="91" t="s">
        <v>4990</v>
      </c>
      <c r="Q3448" s="84">
        <v>3</v>
      </c>
      <c r="R3448" s="91">
        <v>1</v>
      </c>
      <c r="S3448" s="9">
        <v>8</v>
      </c>
      <c r="T3448" s="9" t="s">
        <v>32</v>
      </c>
      <c r="U3448" s="9">
        <v>11002</v>
      </c>
      <c r="V3448" s="9">
        <v>11002</v>
      </c>
      <c r="W3448" s="9" t="s">
        <v>5019</v>
      </c>
      <c r="X3448" s="10" t="s">
        <v>4985</v>
      </c>
      <c r="Y3448" s="10" t="s">
        <v>4980</v>
      </c>
      <c r="Z3448" s="10" t="s">
        <v>4980</v>
      </c>
      <c r="AA3448" s="10" t="s">
        <v>4989</v>
      </c>
      <c r="AB3448" s="10" t="s">
        <v>5066</v>
      </c>
      <c r="AC3448" s="9" t="s">
        <v>5006</v>
      </c>
      <c r="AD3448" s="29"/>
      <c r="AE3448" s="20" t="str">
        <f>VLOOKUP(E3448,'FILIAIS PETZ'!A:Q,17,0)</f>
        <v>MG-2</v>
      </c>
      <c r="AF3448" s="20" t="str">
        <f>VLOOKUP(E3448,'FILIAIS PETZ'!A:Q,3,0)</f>
        <v>FELICIO</v>
      </c>
      <c r="AG3448" s="20" t="str">
        <f>VLOOKUP(E3448,'FILIAIS PETZ'!A:Q,2,0)</f>
        <v>R3</v>
      </c>
      <c r="AH3448" s="75">
        <v>1000</v>
      </c>
      <c r="AI3448" s="16" t="s">
        <v>7904</v>
      </c>
      <c r="AJ3448" s="43">
        <f>VLOOKUP(E3448,'FILIAIS PETZ'!$A$2:$K$2000,11,0)</f>
        <v>18328118022420</v>
      </c>
      <c r="AK3448" s="44">
        <f t="shared" si="233"/>
        <v>18328118022420</v>
      </c>
    </row>
    <row r="3449" spans="1:37" s="14" customFormat="1" ht="15" customHeight="1" thickBot="1" x14ac:dyDescent="0.25">
      <c r="A3449" s="9">
        <f t="shared" si="234"/>
        <v>921531</v>
      </c>
      <c r="B3449" s="18">
        <f>VLOOKUP(C3449,FORNECEDORES!D:E,2,0)</f>
        <v>9057</v>
      </c>
      <c r="C3449" s="19" t="str">
        <f>VLOOKUP(D3449,FORNECEDORES!A:D,4,0)</f>
        <v>19.357.006/0001-49</v>
      </c>
      <c r="D3449" s="13" t="s">
        <v>2290</v>
      </c>
      <c r="E3449" s="20" t="str">
        <f t="shared" si="232"/>
        <v>04 0248</v>
      </c>
      <c r="F3449" s="28" t="s">
        <v>5848</v>
      </c>
      <c r="G3449" s="21" t="str">
        <f>VLOOKUP(E3449,'FILIAIS PETZ'!A:E,5,0)</f>
        <v>PETZ DIVINÓPOLIS</v>
      </c>
      <c r="H3449" s="20" t="str">
        <f>VLOOKUP(E3449,'FILIAIS PETZ'!A:D,4,0)</f>
        <v>DVNP-MG</v>
      </c>
      <c r="I3449" s="46">
        <v>45447</v>
      </c>
      <c r="J3449" s="9">
        <v>921531</v>
      </c>
      <c r="K3449" s="9" t="s">
        <v>5858</v>
      </c>
      <c r="L3449" s="83" t="s">
        <v>7969</v>
      </c>
      <c r="M3449" s="85">
        <v>45447</v>
      </c>
      <c r="N3449" s="85">
        <v>45469</v>
      </c>
      <c r="O3449" s="85">
        <v>45448</v>
      </c>
      <c r="P3449" s="91" t="s">
        <v>4990</v>
      </c>
      <c r="Q3449" s="84">
        <v>3</v>
      </c>
      <c r="R3449" s="91">
        <v>1</v>
      </c>
      <c r="S3449" s="9">
        <v>8</v>
      </c>
      <c r="T3449" s="9" t="s">
        <v>32</v>
      </c>
      <c r="U3449" s="9">
        <v>11002</v>
      </c>
      <c r="V3449" s="9">
        <v>11002</v>
      </c>
      <c r="W3449" s="9" t="s">
        <v>5019</v>
      </c>
      <c r="X3449" s="10" t="s">
        <v>4985</v>
      </c>
      <c r="Y3449" s="10" t="s">
        <v>4980</v>
      </c>
      <c r="Z3449" s="10" t="s">
        <v>4980</v>
      </c>
      <c r="AA3449" s="10" t="s">
        <v>4989</v>
      </c>
      <c r="AB3449" s="10" t="s">
        <v>5066</v>
      </c>
      <c r="AC3449" s="9" t="s">
        <v>5006</v>
      </c>
      <c r="AD3449" s="29"/>
      <c r="AE3449" s="20" t="str">
        <f>VLOOKUP(E3449,'FILIAIS PETZ'!A:Q,17,0)</f>
        <v>MG-2</v>
      </c>
      <c r="AF3449" s="20" t="str">
        <f>VLOOKUP(E3449,'FILIAIS PETZ'!A:Q,3,0)</f>
        <v>FELICIO</v>
      </c>
      <c r="AG3449" s="20" t="str">
        <f>VLOOKUP(E3449,'FILIAIS PETZ'!A:Q,2,0)</f>
        <v>R3</v>
      </c>
      <c r="AH3449" s="75">
        <v>1400</v>
      </c>
      <c r="AI3449" s="16" t="s">
        <v>7904</v>
      </c>
      <c r="AJ3449" s="43" t="str">
        <f>VLOOKUP(E3449,'FILIAIS PETZ'!$A$2:$K$2000,11,0)</f>
        <v>18.328.118/0246-36</v>
      </c>
      <c r="AK3449" s="44" t="str">
        <f t="shared" si="233"/>
        <v>18.328.118/0246-36</v>
      </c>
    </row>
    <row r="3450" spans="1:37" s="14" customFormat="1" ht="15" customHeight="1" thickBot="1" x14ac:dyDescent="0.25">
      <c r="A3450" s="9">
        <f t="shared" si="234"/>
        <v>921532</v>
      </c>
      <c r="B3450" s="18">
        <f>VLOOKUP(C3450,FORNECEDORES!D:E,2,0)</f>
        <v>9057</v>
      </c>
      <c r="C3450" s="19" t="str">
        <f>VLOOKUP(D3450,FORNECEDORES!A:D,4,0)</f>
        <v>19.357.006/0001-49</v>
      </c>
      <c r="D3450" s="13" t="s">
        <v>2290</v>
      </c>
      <c r="E3450" s="20" t="str">
        <f t="shared" si="232"/>
        <v>04 0238</v>
      </c>
      <c r="F3450" s="28" t="s">
        <v>5730</v>
      </c>
      <c r="G3450" s="21" t="str">
        <f>VLOOKUP(E3450,'FILIAIS PETZ'!A:E,5,0)</f>
        <v>PETZ SILVIANO BRANDÃO</v>
      </c>
      <c r="H3450" s="20" t="str">
        <f>VLOOKUP(E3450,'FILIAIS PETZ'!A:D,4,0)</f>
        <v>SVBD-MG</v>
      </c>
      <c r="I3450" s="46">
        <v>45447</v>
      </c>
      <c r="J3450" s="9">
        <v>921532</v>
      </c>
      <c r="K3450" s="9" t="s">
        <v>5858</v>
      </c>
      <c r="L3450" s="83" t="s">
        <v>7970</v>
      </c>
      <c r="M3450" s="85">
        <v>45447</v>
      </c>
      <c r="N3450" s="85">
        <v>45469</v>
      </c>
      <c r="O3450" s="85">
        <v>45448</v>
      </c>
      <c r="P3450" s="91" t="s">
        <v>4990</v>
      </c>
      <c r="Q3450" s="84">
        <v>3</v>
      </c>
      <c r="R3450" s="91">
        <v>1</v>
      </c>
      <c r="S3450" s="9">
        <v>8</v>
      </c>
      <c r="T3450" s="9" t="s">
        <v>32</v>
      </c>
      <c r="U3450" s="9">
        <v>11002</v>
      </c>
      <c r="V3450" s="9">
        <v>11002</v>
      </c>
      <c r="W3450" s="9" t="s">
        <v>5019</v>
      </c>
      <c r="X3450" s="10" t="s">
        <v>4985</v>
      </c>
      <c r="Y3450" s="10" t="s">
        <v>4980</v>
      </c>
      <c r="Z3450" s="10" t="s">
        <v>4980</v>
      </c>
      <c r="AA3450" s="10" t="s">
        <v>4989</v>
      </c>
      <c r="AB3450" s="10" t="s">
        <v>5066</v>
      </c>
      <c r="AC3450" s="9" t="s">
        <v>5006</v>
      </c>
      <c r="AD3450" s="29"/>
      <c r="AE3450" s="20" t="str">
        <f>VLOOKUP(E3450,'FILIAIS PETZ'!A:Q,17,0)</f>
        <v>MG-2</v>
      </c>
      <c r="AF3450" s="20" t="str">
        <f>VLOOKUP(E3450,'FILIAIS PETZ'!A:Q,3,0)</f>
        <v>FELICIO</v>
      </c>
      <c r="AG3450" s="20" t="str">
        <f>VLOOKUP(E3450,'FILIAIS PETZ'!A:Q,2,0)</f>
        <v>R3</v>
      </c>
      <c r="AH3450" s="75">
        <v>1000</v>
      </c>
      <c r="AI3450" s="16" t="s">
        <v>7904</v>
      </c>
      <c r="AJ3450" s="43">
        <f>VLOOKUP(E3450,'FILIAIS PETZ'!$A$2:$K$2000,11,0)</f>
        <v>18328118022188</v>
      </c>
      <c r="AK3450" s="44">
        <f t="shared" si="233"/>
        <v>18328118022188</v>
      </c>
    </row>
    <row r="3451" spans="1:37" s="14" customFormat="1" ht="15" customHeight="1" thickBot="1" x14ac:dyDescent="0.25">
      <c r="A3451" s="9">
        <f t="shared" si="234"/>
        <v>921533</v>
      </c>
      <c r="B3451" s="18">
        <f>VLOOKUP(C3451,FORNECEDORES!D:E,2,0)</f>
        <v>9057</v>
      </c>
      <c r="C3451" s="19" t="str">
        <f>VLOOKUP(D3451,FORNECEDORES!A:D,4,0)</f>
        <v>19.357.006/0001-49</v>
      </c>
      <c r="D3451" s="13" t="s">
        <v>2290</v>
      </c>
      <c r="E3451" s="20" t="str">
        <f t="shared" si="232"/>
        <v>04 0237</v>
      </c>
      <c r="F3451" s="28" t="s">
        <v>6532</v>
      </c>
      <c r="G3451" s="21" t="str">
        <f>VLOOKUP(E3451,'FILIAIS PETZ'!A:E,5,0)</f>
        <v>PETZ INDEPENDENCIA SHOPPING</v>
      </c>
      <c r="H3451" s="20" t="str">
        <f>VLOOKUP(E3451,'FILIAIS PETZ'!A:D,4,0)</f>
        <v>SIND-MG</v>
      </c>
      <c r="I3451" s="46">
        <v>45447</v>
      </c>
      <c r="J3451" s="9">
        <v>921533</v>
      </c>
      <c r="K3451" s="9" t="s">
        <v>5858</v>
      </c>
      <c r="L3451" s="83" t="s">
        <v>7971</v>
      </c>
      <c r="M3451" s="85">
        <v>45447</v>
      </c>
      <c r="N3451" s="85">
        <v>45469</v>
      </c>
      <c r="O3451" s="85">
        <v>45448</v>
      </c>
      <c r="P3451" s="91" t="s">
        <v>4990</v>
      </c>
      <c r="Q3451" s="84">
        <v>3</v>
      </c>
      <c r="R3451" s="91">
        <v>1</v>
      </c>
      <c r="S3451" s="9">
        <v>8</v>
      </c>
      <c r="T3451" s="9" t="s">
        <v>32</v>
      </c>
      <c r="U3451" s="9">
        <v>11002</v>
      </c>
      <c r="V3451" s="9">
        <v>11002</v>
      </c>
      <c r="W3451" s="9" t="s">
        <v>5019</v>
      </c>
      <c r="X3451" s="10" t="s">
        <v>4985</v>
      </c>
      <c r="Y3451" s="10" t="s">
        <v>4980</v>
      </c>
      <c r="Z3451" s="10" t="s">
        <v>4980</v>
      </c>
      <c r="AA3451" s="10" t="s">
        <v>4989</v>
      </c>
      <c r="AB3451" s="10" t="s">
        <v>5066</v>
      </c>
      <c r="AC3451" s="9" t="s">
        <v>5006</v>
      </c>
      <c r="AD3451" s="29"/>
      <c r="AE3451" s="20" t="str">
        <f>VLOOKUP(E3451,'FILIAIS PETZ'!A:Q,17,0)</f>
        <v>MG-1</v>
      </c>
      <c r="AF3451" s="20" t="str">
        <f>VLOOKUP(E3451,'FILIAIS PETZ'!A:Q,3,0)</f>
        <v>FELICIO</v>
      </c>
      <c r="AG3451" s="20" t="str">
        <f>VLOOKUP(E3451,'FILIAIS PETZ'!A:Q,2,0)</f>
        <v>R3</v>
      </c>
      <c r="AH3451" s="75">
        <v>1200</v>
      </c>
      <c r="AI3451" s="16" t="s">
        <v>7904</v>
      </c>
      <c r="AJ3451" s="43">
        <f>VLOOKUP(E3451,'FILIAIS PETZ'!$A$2:$K$2000,11,0)</f>
        <v>18328118022501</v>
      </c>
      <c r="AK3451" s="44">
        <f t="shared" si="233"/>
        <v>18328118022501</v>
      </c>
    </row>
    <row r="3452" spans="1:37" s="14" customFormat="1" ht="15" customHeight="1" thickBot="1" x14ac:dyDescent="0.25">
      <c r="A3452" s="9">
        <f t="shared" si="234"/>
        <v>921536</v>
      </c>
      <c r="B3452" s="18">
        <f>VLOOKUP(C3452,FORNECEDORES!D:E,2,0)</f>
        <v>9057</v>
      </c>
      <c r="C3452" s="19" t="str">
        <f>VLOOKUP(D3452,FORNECEDORES!A:D,4,0)</f>
        <v>19.357.006/0001-49</v>
      </c>
      <c r="D3452" s="13" t="s">
        <v>2290</v>
      </c>
      <c r="E3452" s="20" t="str">
        <f t="shared" si="232"/>
        <v>04 0211</v>
      </c>
      <c r="F3452" s="28" t="s">
        <v>4974</v>
      </c>
      <c r="G3452" s="21" t="str">
        <f>VLOOKUP(E3452,'FILIAIS PETZ'!A:E,5,0)</f>
        <v>PETZ CASTELO BH</v>
      </c>
      <c r="H3452" s="20" t="str">
        <f>VLOOKUP(E3452,'FILIAIS PETZ'!A:D,4,0)</f>
        <v>CTLO-MG</v>
      </c>
      <c r="I3452" s="46">
        <v>45447</v>
      </c>
      <c r="J3452" s="9">
        <v>921536</v>
      </c>
      <c r="K3452" s="9" t="s">
        <v>5858</v>
      </c>
      <c r="L3452" s="83" t="s">
        <v>7972</v>
      </c>
      <c r="M3452" s="85">
        <v>45447</v>
      </c>
      <c r="N3452" s="85">
        <v>45469</v>
      </c>
      <c r="O3452" s="85">
        <v>45448</v>
      </c>
      <c r="P3452" s="91" t="s">
        <v>4990</v>
      </c>
      <c r="Q3452" s="84">
        <v>3</v>
      </c>
      <c r="R3452" s="91">
        <v>1</v>
      </c>
      <c r="S3452" s="9">
        <v>8</v>
      </c>
      <c r="T3452" s="9" t="s">
        <v>32</v>
      </c>
      <c r="U3452" s="9">
        <v>11002</v>
      </c>
      <c r="V3452" s="9">
        <v>11002</v>
      </c>
      <c r="W3452" s="9" t="s">
        <v>5019</v>
      </c>
      <c r="X3452" s="10" t="s">
        <v>4985</v>
      </c>
      <c r="Y3452" s="10" t="s">
        <v>4980</v>
      </c>
      <c r="Z3452" s="10" t="s">
        <v>4980</v>
      </c>
      <c r="AA3452" s="10" t="s">
        <v>4989</v>
      </c>
      <c r="AB3452" s="10" t="s">
        <v>5066</v>
      </c>
      <c r="AC3452" s="9" t="s">
        <v>5006</v>
      </c>
      <c r="AD3452" s="29"/>
      <c r="AE3452" s="20" t="str">
        <f>VLOOKUP(E3452,'FILIAIS PETZ'!A:Q,17,0)</f>
        <v>MG-1</v>
      </c>
      <c r="AF3452" s="20" t="str">
        <f>VLOOKUP(E3452,'FILIAIS PETZ'!A:Q,3,0)</f>
        <v>FELICIO</v>
      </c>
      <c r="AG3452" s="20" t="str">
        <f>VLOOKUP(E3452,'FILIAIS PETZ'!A:Q,2,0)</f>
        <v>R3</v>
      </c>
      <c r="AH3452" s="75">
        <v>1200</v>
      </c>
      <c r="AI3452" s="16" t="s">
        <v>7904</v>
      </c>
      <c r="AJ3452" s="43">
        <f>VLOOKUP(E3452,'FILIAIS PETZ'!$A$2:$K$2000,11,0)</f>
        <v>18328118019985</v>
      </c>
      <c r="AK3452" s="44">
        <f t="shared" si="233"/>
        <v>18328118019985</v>
      </c>
    </row>
    <row r="3453" spans="1:37" s="14" customFormat="1" ht="15" customHeight="1" thickBot="1" x14ac:dyDescent="0.25">
      <c r="A3453" s="9">
        <f t="shared" si="234"/>
        <v>921539</v>
      </c>
      <c r="B3453" s="18">
        <f>VLOOKUP(C3453,FORNECEDORES!D:E,2,0)</f>
        <v>55566</v>
      </c>
      <c r="C3453" s="19" t="str">
        <f>VLOOKUP(D3453,FORNECEDORES!A:D,4,0)</f>
        <v>29.209.860/0001-11</v>
      </c>
      <c r="D3453" s="13" t="s">
        <v>2679</v>
      </c>
      <c r="E3453" s="20" t="str">
        <f t="shared" si="232"/>
        <v>04 0008</v>
      </c>
      <c r="F3453" s="28" t="s">
        <v>4937</v>
      </c>
      <c r="G3453" s="21" t="str">
        <f>VLOOKUP(E3453,'FILIAIS PETZ'!A:E,5,0)</f>
        <v>PETZ ALPHAVILLE</v>
      </c>
      <c r="H3453" s="20" t="str">
        <f>VLOOKUP(E3453,'FILIAIS PETZ'!A:D,4,0)</f>
        <v>ALPH-SP</v>
      </c>
      <c r="I3453" s="46">
        <v>45447</v>
      </c>
      <c r="J3453" s="9">
        <v>921539</v>
      </c>
      <c r="K3453" s="9" t="s">
        <v>5858</v>
      </c>
      <c r="L3453" s="83" t="s">
        <v>8337</v>
      </c>
      <c r="M3453" s="85">
        <v>45462</v>
      </c>
      <c r="N3453" s="85">
        <v>45490</v>
      </c>
      <c r="O3453" s="85">
        <v>45467</v>
      </c>
      <c r="P3453" s="91" t="s">
        <v>4990</v>
      </c>
      <c r="Q3453" s="84">
        <v>3</v>
      </c>
      <c r="R3453" s="91">
        <v>1</v>
      </c>
      <c r="S3453" s="9">
        <v>8</v>
      </c>
      <c r="T3453" s="9" t="s">
        <v>32</v>
      </c>
      <c r="U3453" s="9">
        <v>11002</v>
      </c>
      <c r="V3453" s="9">
        <v>11002</v>
      </c>
      <c r="W3453" s="9" t="s">
        <v>5019</v>
      </c>
      <c r="X3453" s="10" t="s">
        <v>4992</v>
      </c>
      <c r="Y3453" s="10" t="s">
        <v>4980</v>
      </c>
      <c r="Z3453" s="10" t="s">
        <v>4980</v>
      </c>
      <c r="AA3453" s="10" t="s">
        <v>4992</v>
      </c>
      <c r="AB3453" s="10" t="s">
        <v>5066</v>
      </c>
      <c r="AC3453" s="9" t="s">
        <v>5006</v>
      </c>
      <c r="AD3453" s="29"/>
      <c r="AE3453" s="20" t="str">
        <f>VLOOKUP(E3453,'FILIAIS PETZ'!A:Q,17,0)</f>
        <v>SP7</v>
      </c>
      <c r="AF3453" s="20" t="str">
        <f>VLOOKUP(E3453,'FILIAIS PETZ'!A:Q,3,0)</f>
        <v>FELICIO</v>
      </c>
      <c r="AG3453" s="20" t="str">
        <f>VLOOKUP(E3453,'FILIAIS PETZ'!A:Q,2,0)</f>
        <v>R3</v>
      </c>
      <c r="AH3453" s="75">
        <v>1300</v>
      </c>
      <c r="AI3453" s="16" t="s">
        <v>7906</v>
      </c>
      <c r="AJ3453" s="43">
        <f>VLOOKUP(E3453,'FILIAIS PETZ'!$A$2:$K$2000,11,0)</f>
        <v>18328118001423</v>
      </c>
      <c r="AK3453" s="44">
        <f t="shared" si="233"/>
        <v>18328118001423</v>
      </c>
    </row>
    <row r="3454" spans="1:37" s="14" customFormat="1" ht="15" customHeight="1" thickBot="1" x14ac:dyDescent="0.25">
      <c r="A3454" s="9">
        <f t="shared" si="234"/>
        <v>921543</v>
      </c>
      <c r="B3454" s="18">
        <f>VLOOKUP(C3454,FORNECEDORES!D:E,2,0)</f>
        <v>55566</v>
      </c>
      <c r="C3454" s="19" t="str">
        <f>VLOOKUP(D3454,FORNECEDORES!A:D,4,0)</f>
        <v>29.209.860/0001-11</v>
      </c>
      <c r="D3454" s="13" t="s">
        <v>2679</v>
      </c>
      <c r="E3454" s="20" t="str">
        <f t="shared" si="232"/>
        <v>04 0165</v>
      </c>
      <c r="F3454" s="28" t="s">
        <v>4935</v>
      </c>
      <c r="G3454" s="21" t="str">
        <f>VLOOKUP(E3454,'FILIAIS PETZ'!A:E,5,0)</f>
        <v>PETZ CARAPICUIBA</v>
      </c>
      <c r="H3454" s="20" t="str">
        <f>VLOOKUP(E3454,'FILIAIS PETZ'!A:D,4,0)</f>
        <v>CPIC-SP</v>
      </c>
      <c r="I3454" s="46">
        <v>45447</v>
      </c>
      <c r="J3454" s="9">
        <v>921543</v>
      </c>
      <c r="K3454" s="9" t="s">
        <v>5858</v>
      </c>
      <c r="L3454" s="83" t="s">
        <v>8097</v>
      </c>
      <c r="M3454" s="85">
        <v>45449</v>
      </c>
      <c r="N3454" s="85">
        <v>45476</v>
      </c>
      <c r="O3454" s="85">
        <v>45455</v>
      </c>
      <c r="P3454" s="91" t="s">
        <v>4990</v>
      </c>
      <c r="Q3454" s="84">
        <v>3</v>
      </c>
      <c r="R3454" s="91">
        <v>1</v>
      </c>
      <c r="S3454" s="9">
        <v>8</v>
      </c>
      <c r="T3454" s="9" t="s">
        <v>32</v>
      </c>
      <c r="U3454" s="9">
        <v>11002</v>
      </c>
      <c r="V3454" s="9">
        <v>11002</v>
      </c>
      <c r="W3454" s="9" t="s">
        <v>5019</v>
      </c>
      <c r="X3454" s="10" t="s">
        <v>4992</v>
      </c>
      <c r="Y3454" s="10" t="s">
        <v>4980</v>
      </c>
      <c r="Z3454" s="10" t="s">
        <v>4980</v>
      </c>
      <c r="AA3454" s="10" t="s">
        <v>4992</v>
      </c>
      <c r="AB3454" s="10" t="s">
        <v>5066</v>
      </c>
      <c r="AC3454" s="9" t="s">
        <v>5006</v>
      </c>
      <c r="AD3454" s="29"/>
      <c r="AE3454" s="20" t="str">
        <f>VLOOKUP(E3454,'FILIAIS PETZ'!A:Q,17,0)</f>
        <v>SP7</v>
      </c>
      <c r="AF3454" s="20" t="str">
        <f>VLOOKUP(E3454,'FILIAIS PETZ'!A:Q,3,0)</f>
        <v>FELICIO</v>
      </c>
      <c r="AG3454" s="20" t="str">
        <f>VLOOKUP(E3454,'FILIAIS PETZ'!A:Q,2,0)</f>
        <v>R3</v>
      </c>
      <c r="AH3454" s="75">
        <v>1300</v>
      </c>
      <c r="AI3454" s="16" t="s">
        <v>7906</v>
      </c>
      <c r="AJ3454" s="43">
        <f>VLOOKUP(E3454,'FILIAIS PETZ'!$A$2:$K$2000,11,0)</f>
        <v>18328118015726</v>
      </c>
      <c r="AK3454" s="44">
        <f t="shared" si="233"/>
        <v>18328118015726</v>
      </c>
    </row>
    <row r="3455" spans="1:37" s="14" customFormat="1" ht="15" customHeight="1" thickBot="1" x14ac:dyDescent="0.25">
      <c r="A3455" s="9">
        <f t="shared" si="234"/>
        <v>921544</v>
      </c>
      <c r="B3455" s="18">
        <f>VLOOKUP(C3455,FORNECEDORES!D:E,2,0)</f>
        <v>55566</v>
      </c>
      <c r="C3455" s="19" t="str">
        <f>VLOOKUP(D3455,FORNECEDORES!A:D,4,0)</f>
        <v>29.209.860/0001-11</v>
      </c>
      <c r="D3455" s="13" t="s">
        <v>2679</v>
      </c>
      <c r="E3455" s="20" t="str">
        <f t="shared" si="232"/>
        <v>04 0106</v>
      </c>
      <c r="F3455" s="28" t="s">
        <v>4952</v>
      </c>
      <c r="G3455" s="21" t="str">
        <f>VLOOKUP(E3455,'FILIAIS PETZ'!A:E,5,0)</f>
        <v>PETZ COTIA</v>
      </c>
      <c r="H3455" s="20" t="str">
        <f>VLOOKUP(E3455,'FILIAIS PETZ'!A:D,4,0)</f>
        <v>CTIA-SP</v>
      </c>
      <c r="I3455" s="46">
        <v>45447</v>
      </c>
      <c r="J3455" s="9">
        <v>921544</v>
      </c>
      <c r="K3455" s="9" t="s">
        <v>5858</v>
      </c>
      <c r="L3455" s="83" t="s">
        <v>8338</v>
      </c>
      <c r="M3455" s="85">
        <v>45462</v>
      </c>
      <c r="N3455" s="85">
        <v>45490</v>
      </c>
      <c r="O3455" s="85">
        <v>45467</v>
      </c>
      <c r="P3455" s="91" t="s">
        <v>4990</v>
      </c>
      <c r="Q3455" s="84">
        <v>3</v>
      </c>
      <c r="R3455" s="91">
        <v>1</v>
      </c>
      <c r="S3455" s="9">
        <v>8</v>
      </c>
      <c r="T3455" s="9" t="s">
        <v>32</v>
      </c>
      <c r="U3455" s="9">
        <v>11002</v>
      </c>
      <c r="V3455" s="9">
        <v>11002</v>
      </c>
      <c r="W3455" s="9" t="s">
        <v>5019</v>
      </c>
      <c r="X3455" s="10" t="s">
        <v>4992</v>
      </c>
      <c r="Y3455" s="10" t="s">
        <v>4980</v>
      </c>
      <c r="Z3455" s="10" t="s">
        <v>4980</v>
      </c>
      <c r="AA3455" s="10" t="s">
        <v>4992</v>
      </c>
      <c r="AB3455" s="10" t="s">
        <v>5066</v>
      </c>
      <c r="AC3455" s="9" t="s">
        <v>5006</v>
      </c>
      <c r="AD3455" s="29"/>
      <c r="AE3455" s="20" t="str">
        <f>VLOOKUP(E3455,'FILIAIS PETZ'!A:Q,17,0)</f>
        <v>SP7</v>
      </c>
      <c r="AF3455" s="20" t="str">
        <f>VLOOKUP(E3455,'FILIAIS PETZ'!A:Q,3,0)</f>
        <v>FELICIO</v>
      </c>
      <c r="AG3455" s="20" t="str">
        <f>VLOOKUP(E3455,'FILIAIS PETZ'!A:Q,2,0)</f>
        <v>R3</v>
      </c>
      <c r="AH3455" s="75">
        <v>1300</v>
      </c>
      <c r="AI3455" s="16" t="s">
        <v>7906</v>
      </c>
      <c r="AJ3455" s="43">
        <f>VLOOKUP(E3455,'FILIAIS PETZ'!$A$2:$K$2000,11,0)</f>
        <v>18328118009327</v>
      </c>
      <c r="AK3455" s="44">
        <f t="shared" si="233"/>
        <v>18328118009327</v>
      </c>
    </row>
    <row r="3456" spans="1:37" s="14" customFormat="1" ht="15" customHeight="1" thickBot="1" x14ac:dyDescent="0.25">
      <c r="A3456" s="9">
        <f t="shared" si="234"/>
        <v>921545</v>
      </c>
      <c r="B3456" s="18">
        <f>VLOOKUP(C3456,FORNECEDORES!D:E,2,0)</f>
        <v>55566</v>
      </c>
      <c r="C3456" s="19" t="str">
        <f>VLOOKUP(D3456,FORNECEDORES!A:D,4,0)</f>
        <v>29.209.860/0001-11</v>
      </c>
      <c r="D3456" s="13" t="s">
        <v>2679</v>
      </c>
      <c r="E3456" s="20" t="str">
        <f t="shared" si="232"/>
        <v>04 0032</v>
      </c>
      <c r="F3456" s="28" t="s">
        <v>4951</v>
      </c>
      <c r="G3456" s="21" t="str">
        <f>VLOOKUP(E3456,'FILIAIS PETZ'!A:E,5,0)</f>
        <v>PETZ JAGUARE</v>
      </c>
      <c r="H3456" s="20" t="str">
        <f>VLOOKUP(E3456,'FILIAIS PETZ'!A:D,4,0)</f>
        <v>JGRE-SP</v>
      </c>
      <c r="I3456" s="46">
        <v>45447</v>
      </c>
      <c r="J3456" s="9">
        <v>921545</v>
      </c>
      <c r="K3456" s="9" t="s">
        <v>5858</v>
      </c>
      <c r="L3456" s="83" t="s">
        <v>8339</v>
      </c>
      <c r="M3456" s="85">
        <v>45462</v>
      </c>
      <c r="N3456" s="85">
        <v>45490</v>
      </c>
      <c r="O3456" s="85">
        <v>45467</v>
      </c>
      <c r="P3456" s="91" t="s">
        <v>4990</v>
      </c>
      <c r="Q3456" s="84">
        <v>3</v>
      </c>
      <c r="R3456" s="91">
        <v>1</v>
      </c>
      <c r="S3456" s="9">
        <v>8</v>
      </c>
      <c r="T3456" s="9" t="s">
        <v>32</v>
      </c>
      <c r="U3456" s="9">
        <v>11002</v>
      </c>
      <c r="V3456" s="9">
        <v>11002</v>
      </c>
      <c r="W3456" s="9" t="s">
        <v>5019</v>
      </c>
      <c r="X3456" s="10" t="s">
        <v>4992</v>
      </c>
      <c r="Y3456" s="10" t="s">
        <v>4980</v>
      </c>
      <c r="Z3456" s="10" t="s">
        <v>4980</v>
      </c>
      <c r="AA3456" s="10" t="s">
        <v>4992</v>
      </c>
      <c r="AB3456" s="10" t="s">
        <v>5066</v>
      </c>
      <c r="AC3456" s="9" t="s">
        <v>5006</v>
      </c>
      <c r="AD3456" s="29"/>
      <c r="AE3456" s="20" t="str">
        <f>VLOOKUP(E3456,'FILIAIS PETZ'!A:Q,17,0)</f>
        <v>SP7</v>
      </c>
      <c r="AF3456" s="20" t="str">
        <f>VLOOKUP(E3456,'FILIAIS PETZ'!A:Q,3,0)</f>
        <v>FELICIO</v>
      </c>
      <c r="AG3456" s="20" t="str">
        <f>VLOOKUP(E3456,'FILIAIS PETZ'!A:Q,2,0)</f>
        <v>R3</v>
      </c>
      <c r="AH3456" s="75">
        <v>1300</v>
      </c>
      <c r="AI3456" s="16" t="s">
        <v>7906</v>
      </c>
      <c r="AJ3456" s="43">
        <f>VLOOKUP(E3456,'FILIAIS PETZ'!$A$2:$K$2000,11,0)</f>
        <v>18328118003205</v>
      </c>
      <c r="AK3456" s="44">
        <f t="shared" si="233"/>
        <v>18328118003205</v>
      </c>
    </row>
    <row r="3457" spans="1:37" s="14" customFormat="1" ht="15" customHeight="1" thickBot="1" x14ac:dyDescent="0.25">
      <c r="A3457" s="9">
        <f t="shared" si="234"/>
        <v>921546</v>
      </c>
      <c r="B3457" s="18">
        <f>VLOOKUP(C3457,FORNECEDORES!D:E,2,0)</f>
        <v>55566</v>
      </c>
      <c r="C3457" s="19" t="str">
        <f>VLOOKUP(D3457,FORNECEDORES!A:D,4,0)</f>
        <v>29.209.860/0001-11</v>
      </c>
      <c r="D3457" s="13" t="s">
        <v>2679</v>
      </c>
      <c r="E3457" s="20" t="str">
        <f t="shared" si="232"/>
        <v>04 0083</v>
      </c>
      <c r="F3457" s="28" t="s">
        <v>4936</v>
      </c>
      <c r="G3457" s="21" t="str">
        <f>VLOOKUP(E3457,'FILIAIS PETZ'!A:E,5,0)</f>
        <v>PETZ OSASCO</v>
      </c>
      <c r="H3457" s="20" t="str">
        <f>VLOOKUP(E3457,'FILIAIS PETZ'!A:D,4,0)</f>
        <v>OSAS-SP</v>
      </c>
      <c r="I3457" s="46">
        <v>45447</v>
      </c>
      <c r="J3457" s="9">
        <v>921546</v>
      </c>
      <c r="K3457" s="9" t="s">
        <v>5858</v>
      </c>
      <c r="L3457" s="83" t="s">
        <v>8340</v>
      </c>
      <c r="M3457" s="85">
        <v>45462</v>
      </c>
      <c r="N3457" s="85">
        <v>45490</v>
      </c>
      <c r="O3457" s="85">
        <v>45467</v>
      </c>
      <c r="P3457" s="91" t="s">
        <v>4990</v>
      </c>
      <c r="Q3457" s="84">
        <v>3</v>
      </c>
      <c r="R3457" s="91">
        <v>1</v>
      </c>
      <c r="S3457" s="9">
        <v>8</v>
      </c>
      <c r="T3457" s="9" t="s">
        <v>32</v>
      </c>
      <c r="U3457" s="9">
        <v>11002</v>
      </c>
      <c r="V3457" s="9">
        <v>11002</v>
      </c>
      <c r="W3457" s="9" t="s">
        <v>5019</v>
      </c>
      <c r="X3457" s="10" t="s">
        <v>4992</v>
      </c>
      <c r="Y3457" s="10" t="s">
        <v>4980</v>
      </c>
      <c r="Z3457" s="10" t="s">
        <v>4980</v>
      </c>
      <c r="AA3457" s="10" t="s">
        <v>4992</v>
      </c>
      <c r="AB3457" s="10" t="s">
        <v>5066</v>
      </c>
      <c r="AC3457" s="9" t="s">
        <v>5006</v>
      </c>
      <c r="AD3457" s="29"/>
      <c r="AE3457" s="20" t="str">
        <f>VLOOKUP(E3457,'FILIAIS PETZ'!A:Q,17,0)</f>
        <v>SP7</v>
      </c>
      <c r="AF3457" s="20" t="str">
        <f>VLOOKUP(E3457,'FILIAIS PETZ'!A:Q,3,0)</f>
        <v>FELICIO</v>
      </c>
      <c r="AG3457" s="20" t="str">
        <f>VLOOKUP(E3457,'FILIAIS PETZ'!A:Q,2,0)</f>
        <v>R3</v>
      </c>
      <c r="AH3457" s="75">
        <v>1300</v>
      </c>
      <c r="AI3457" s="16" t="s">
        <v>7906</v>
      </c>
      <c r="AJ3457" s="43">
        <f>VLOOKUP(E3457,'FILIAIS PETZ'!$A$2:$K$2000,11,0)</f>
        <v>18328118008355</v>
      </c>
      <c r="AK3457" s="44">
        <f t="shared" si="233"/>
        <v>18328118008355</v>
      </c>
    </row>
    <row r="3458" spans="1:37" s="14" customFormat="1" ht="15" customHeight="1" thickBot="1" x14ac:dyDescent="0.25">
      <c r="A3458" s="9">
        <f t="shared" si="234"/>
        <v>921548</v>
      </c>
      <c r="B3458" s="18">
        <f>VLOOKUP(C3458,FORNECEDORES!D:E,2,0)</f>
        <v>55566</v>
      </c>
      <c r="C3458" s="19" t="str">
        <f>VLOOKUP(D3458,FORNECEDORES!A:D,4,0)</f>
        <v>29.209.860/0001-11</v>
      </c>
      <c r="D3458" s="13" t="s">
        <v>2679</v>
      </c>
      <c r="E3458" s="20" t="str">
        <f t="shared" si="232"/>
        <v>04 0051</v>
      </c>
      <c r="F3458" s="28" t="s">
        <v>4948</v>
      </c>
      <c r="G3458" s="21" t="str">
        <f>VLOOKUP(E3458,'FILIAIS PETZ'!A:E,5,0)</f>
        <v>PETZ TAMBORÉ</v>
      </c>
      <c r="H3458" s="20" t="str">
        <f>VLOOKUP(E3458,'FILIAIS PETZ'!A:D,4,0)</f>
        <v>TMBO-SP</v>
      </c>
      <c r="I3458" s="46">
        <v>45447</v>
      </c>
      <c r="J3458" s="9">
        <v>921548</v>
      </c>
      <c r="K3458" s="9" t="s">
        <v>5858</v>
      </c>
      <c r="L3458" s="83" t="s">
        <v>8341</v>
      </c>
      <c r="M3458" s="85">
        <v>45462</v>
      </c>
      <c r="N3458" s="85">
        <v>45490</v>
      </c>
      <c r="O3458" s="85">
        <v>45467</v>
      </c>
      <c r="P3458" s="91" t="s">
        <v>4990</v>
      </c>
      <c r="Q3458" s="84">
        <v>3</v>
      </c>
      <c r="R3458" s="91">
        <v>1</v>
      </c>
      <c r="S3458" s="9">
        <v>8</v>
      </c>
      <c r="T3458" s="9" t="s">
        <v>32</v>
      </c>
      <c r="U3458" s="9">
        <v>11002</v>
      </c>
      <c r="V3458" s="9">
        <v>11002</v>
      </c>
      <c r="W3458" s="9" t="s">
        <v>5019</v>
      </c>
      <c r="X3458" s="10" t="s">
        <v>4992</v>
      </c>
      <c r="Y3458" s="10" t="s">
        <v>4980</v>
      </c>
      <c r="Z3458" s="10" t="s">
        <v>4980</v>
      </c>
      <c r="AA3458" s="10" t="s">
        <v>4992</v>
      </c>
      <c r="AB3458" s="10" t="s">
        <v>5066</v>
      </c>
      <c r="AC3458" s="9" t="s">
        <v>5006</v>
      </c>
      <c r="AD3458" s="29"/>
      <c r="AE3458" s="20" t="str">
        <f>VLOOKUP(E3458,'FILIAIS PETZ'!A:Q,17,0)</f>
        <v>SP7</v>
      </c>
      <c r="AF3458" s="20" t="str">
        <f>VLOOKUP(E3458,'FILIAIS PETZ'!A:Q,3,0)</f>
        <v>FELICIO</v>
      </c>
      <c r="AG3458" s="20" t="str">
        <f>VLOOKUP(E3458,'FILIAIS PETZ'!A:Q,2,0)</f>
        <v>R3</v>
      </c>
      <c r="AH3458" s="75">
        <v>1300</v>
      </c>
      <c r="AI3458" s="16" t="s">
        <v>7906</v>
      </c>
      <c r="AJ3458" s="43">
        <f>VLOOKUP(E3458,'FILIAIS PETZ'!$A$2:$K$2000,11,0)</f>
        <v>18328118004872</v>
      </c>
      <c r="AK3458" s="44">
        <f t="shared" si="233"/>
        <v>18328118004872</v>
      </c>
    </row>
    <row r="3459" spans="1:37" s="14" customFormat="1" ht="15" customHeight="1" thickBot="1" x14ac:dyDescent="0.25">
      <c r="A3459" s="9">
        <f t="shared" si="234"/>
        <v>921742</v>
      </c>
      <c r="B3459" s="18">
        <f>VLOOKUP(C3459,FORNECEDORES!D:E,2,0)</f>
        <v>530375</v>
      </c>
      <c r="C3459" s="19" t="str">
        <f>VLOOKUP(D3459,FORNECEDORES!A:D,4,0)</f>
        <v>23.080.842/0001-04</v>
      </c>
      <c r="D3459" s="13" t="s">
        <v>4370</v>
      </c>
      <c r="E3459" s="20" t="str">
        <f t="shared" si="232"/>
        <v>04 0008</v>
      </c>
      <c r="F3459" s="28" t="s">
        <v>4937</v>
      </c>
      <c r="G3459" s="21" t="str">
        <f>VLOOKUP(E3459,'FILIAIS PETZ'!A:E,5,0)</f>
        <v>PETZ ALPHAVILLE</v>
      </c>
      <c r="H3459" s="20" t="str">
        <f>VLOOKUP(E3459,'FILIAIS PETZ'!A:D,4,0)</f>
        <v>ALPH-SP</v>
      </c>
      <c r="I3459" s="46">
        <v>45447</v>
      </c>
      <c r="J3459" s="9">
        <v>921742</v>
      </c>
      <c r="K3459" s="9" t="s">
        <v>5858</v>
      </c>
      <c r="L3459" s="83" t="s">
        <v>8086</v>
      </c>
      <c r="M3459" s="85">
        <v>45449</v>
      </c>
      <c r="N3459" s="85">
        <v>45476</v>
      </c>
      <c r="O3459" s="85">
        <v>45454</v>
      </c>
      <c r="P3459" s="91" t="s">
        <v>4990</v>
      </c>
      <c r="Q3459" s="84">
        <v>3</v>
      </c>
      <c r="R3459" s="91">
        <v>1</v>
      </c>
      <c r="S3459" s="9">
        <v>8</v>
      </c>
      <c r="T3459" s="9" t="s">
        <v>32</v>
      </c>
      <c r="U3459" s="9">
        <v>11002</v>
      </c>
      <c r="V3459" s="9">
        <v>11002</v>
      </c>
      <c r="W3459" s="9" t="s">
        <v>5019</v>
      </c>
      <c r="X3459" s="10" t="s">
        <v>4985</v>
      </c>
      <c r="Y3459" s="9" t="s">
        <v>4980</v>
      </c>
      <c r="Z3459" s="9" t="s">
        <v>4980</v>
      </c>
      <c r="AA3459" s="9" t="s">
        <v>4989</v>
      </c>
      <c r="AB3459" s="9" t="s">
        <v>5066</v>
      </c>
      <c r="AC3459" s="9" t="s">
        <v>5006</v>
      </c>
      <c r="AD3459" s="29"/>
      <c r="AE3459" s="20" t="str">
        <f>VLOOKUP(E3459,'FILIAIS PETZ'!A:Q,17,0)</f>
        <v>SP7</v>
      </c>
      <c r="AF3459" s="20" t="str">
        <f>VLOOKUP(E3459,'FILIAIS PETZ'!A:Q,3,0)</f>
        <v>FELICIO</v>
      </c>
      <c r="AG3459" s="20" t="str">
        <f>VLOOKUP(E3459,'FILIAIS PETZ'!A:Q,2,0)</f>
        <v>R3</v>
      </c>
      <c r="AH3459" s="75">
        <v>850</v>
      </c>
      <c r="AI3459" s="16" t="s">
        <v>7904</v>
      </c>
      <c r="AJ3459" s="43">
        <f>VLOOKUP(E3459,'FILIAIS PETZ'!$A$2:$K$2000,11,0)</f>
        <v>18328118001423</v>
      </c>
      <c r="AK3459" s="44">
        <f t="shared" si="233"/>
        <v>18328118001423</v>
      </c>
    </row>
    <row r="3460" spans="1:37" s="14" customFormat="1" ht="15" customHeight="1" thickBot="1" x14ac:dyDescent="0.25">
      <c r="A3460" s="9">
        <f t="shared" si="234"/>
        <v>921769</v>
      </c>
      <c r="B3460" s="18">
        <f>VLOOKUP(C3460,FORNECEDORES!D:E,2,0)</f>
        <v>530375</v>
      </c>
      <c r="C3460" s="19" t="str">
        <f>VLOOKUP(D3460,FORNECEDORES!A:D,4,0)</f>
        <v>23.080.842/0001-04</v>
      </c>
      <c r="D3460" s="13" t="s">
        <v>4370</v>
      </c>
      <c r="E3460" s="20" t="str">
        <f t="shared" si="232"/>
        <v>04 0165</v>
      </c>
      <c r="F3460" s="28" t="s">
        <v>4935</v>
      </c>
      <c r="G3460" s="21" t="str">
        <f>VLOOKUP(E3460,'FILIAIS PETZ'!A:E,5,0)</f>
        <v>PETZ CARAPICUIBA</v>
      </c>
      <c r="H3460" s="20" t="str">
        <f>VLOOKUP(E3460,'FILIAIS PETZ'!A:D,4,0)</f>
        <v>CPIC-SP</v>
      </c>
      <c r="I3460" s="46">
        <v>45447</v>
      </c>
      <c r="J3460" s="9">
        <v>921769</v>
      </c>
      <c r="K3460" s="9" t="s">
        <v>5858</v>
      </c>
      <c r="L3460" s="83" t="s">
        <v>8087</v>
      </c>
      <c r="M3460" s="85">
        <v>45449</v>
      </c>
      <c r="N3460" s="85">
        <v>45476</v>
      </c>
      <c r="O3460" s="85">
        <v>45454</v>
      </c>
      <c r="P3460" s="91" t="s">
        <v>4990</v>
      </c>
      <c r="Q3460" s="84">
        <v>3</v>
      </c>
      <c r="R3460" s="91">
        <v>1</v>
      </c>
      <c r="S3460" s="9">
        <v>8</v>
      </c>
      <c r="T3460" s="9" t="s">
        <v>32</v>
      </c>
      <c r="U3460" s="9">
        <v>11002</v>
      </c>
      <c r="V3460" s="9">
        <v>11002</v>
      </c>
      <c r="W3460" s="9" t="s">
        <v>5019</v>
      </c>
      <c r="X3460" s="10" t="s">
        <v>4985</v>
      </c>
      <c r="Y3460" s="9" t="s">
        <v>4980</v>
      </c>
      <c r="Z3460" s="9" t="s">
        <v>4980</v>
      </c>
      <c r="AA3460" s="9" t="s">
        <v>4989</v>
      </c>
      <c r="AB3460" s="9" t="s">
        <v>5066</v>
      </c>
      <c r="AC3460" s="9" t="s">
        <v>5006</v>
      </c>
      <c r="AD3460" s="29"/>
      <c r="AE3460" s="20" t="str">
        <f>VLOOKUP(E3460,'FILIAIS PETZ'!A:Q,17,0)</f>
        <v>SP7</v>
      </c>
      <c r="AF3460" s="20" t="str">
        <f>VLOOKUP(E3460,'FILIAIS PETZ'!A:Q,3,0)</f>
        <v>FELICIO</v>
      </c>
      <c r="AG3460" s="20" t="str">
        <f>VLOOKUP(E3460,'FILIAIS PETZ'!A:Q,2,0)</f>
        <v>R3</v>
      </c>
      <c r="AH3460" s="75">
        <v>850</v>
      </c>
      <c r="AI3460" s="16" t="s">
        <v>7904</v>
      </c>
      <c r="AJ3460" s="43">
        <f>VLOOKUP(E3460,'FILIAIS PETZ'!$A$2:$K$2000,11,0)</f>
        <v>18328118015726</v>
      </c>
      <c r="AK3460" s="44">
        <f t="shared" si="233"/>
        <v>18328118015726</v>
      </c>
    </row>
    <row r="3461" spans="1:37" s="14" customFormat="1" ht="15" customHeight="1" thickBot="1" x14ac:dyDescent="0.25">
      <c r="A3461" s="9">
        <f t="shared" si="234"/>
        <v>921770</v>
      </c>
      <c r="B3461" s="18">
        <f>VLOOKUP(C3461,FORNECEDORES!D:E,2,0)</f>
        <v>530375</v>
      </c>
      <c r="C3461" s="19" t="str">
        <f>VLOOKUP(D3461,FORNECEDORES!A:D,4,0)</f>
        <v>23.080.842/0001-04</v>
      </c>
      <c r="D3461" s="13" t="s">
        <v>4370</v>
      </c>
      <c r="E3461" s="20" t="str">
        <f t="shared" si="232"/>
        <v>04 0106</v>
      </c>
      <c r="F3461" s="28" t="s">
        <v>4952</v>
      </c>
      <c r="G3461" s="21" t="str">
        <f>VLOOKUP(E3461,'FILIAIS PETZ'!A:E,5,0)</f>
        <v>PETZ COTIA</v>
      </c>
      <c r="H3461" s="20" t="str">
        <f>VLOOKUP(E3461,'FILIAIS PETZ'!A:D,4,0)</f>
        <v>CTIA-SP</v>
      </c>
      <c r="I3461" s="46">
        <v>45447</v>
      </c>
      <c r="J3461" s="9">
        <v>921770</v>
      </c>
      <c r="K3461" s="9" t="s">
        <v>5858</v>
      </c>
      <c r="L3461" s="83" t="s">
        <v>8088</v>
      </c>
      <c r="M3461" s="85">
        <v>45449</v>
      </c>
      <c r="N3461" s="85">
        <v>45476</v>
      </c>
      <c r="O3461" s="85">
        <v>45454</v>
      </c>
      <c r="P3461" s="91" t="s">
        <v>4990</v>
      </c>
      <c r="Q3461" s="84">
        <v>3</v>
      </c>
      <c r="R3461" s="91">
        <v>1</v>
      </c>
      <c r="S3461" s="9">
        <v>8</v>
      </c>
      <c r="T3461" s="9" t="s">
        <v>32</v>
      </c>
      <c r="U3461" s="9">
        <v>11002</v>
      </c>
      <c r="V3461" s="9">
        <v>11002</v>
      </c>
      <c r="W3461" s="9" t="s">
        <v>5019</v>
      </c>
      <c r="X3461" s="10" t="s">
        <v>4985</v>
      </c>
      <c r="Y3461" s="9" t="s">
        <v>4980</v>
      </c>
      <c r="Z3461" s="9" t="s">
        <v>4980</v>
      </c>
      <c r="AA3461" s="9" t="s">
        <v>4989</v>
      </c>
      <c r="AB3461" s="9" t="s">
        <v>5066</v>
      </c>
      <c r="AC3461" s="9" t="s">
        <v>5006</v>
      </c>
      <c r="AD3461" s="29"/>
      <c r="AE3461" s="20" t="str">
        <f>VLOOKUP(E3461,'FILIAIS PETZ'!A:Q,17,0)</f>
        <v>SP7</v>
      </c>
      <c r="AF3461" s="20" t="str">
        <f>VLOOKUP(E3461,'FILIAIS PETZ'!A:Q,3,0)</f>
        <v>FELICIO</v>
      </c>
      <c r="AG3461" s="20" t="str">
        <f>VLOOKUP(E3461,'FILIAIS PETZ'!A:Q,2,0)</f>
        <v>R3</v>
      </c>
      <c r="AH3461" s="75">
        <v>850</v>
      </c>
      <c r="AI3461" s="16" t="s">
        <v>7904</v>
      </c>
      <c r="AJ3461" s="43">
        <f>VLOOKUP(E3461,'FILIAIS PETZ'!$A$2:$K$2000,11,0)</f>
        <v>18328118009327</v>
      </c>
      <c r="AK3461" s="44">
        <f t="shared" si="233"/>
        <v>18328118009327</v>
      </c>
    </row>
    <row r="3462" spans="1:37" s="14" customFormat="1" ht="15" customHeight="1" thickBot="1" x14ac:dyDescent="0.25">
      <c r="A3462" s="9">
        <f t="shared" si="234"/>
        <v>921776</v>
      </c>
      <c r="B3462" s="18">
        <f>VLOOKUP(C3462,FORNECEDORES!D:E,2,0)</f>
        <v>530375</v>
      </c>
      <c r="C3462" s="19" t="str">
        <f>VLOOKUP(D3462,FORNECEDORES!A:D,4,0)</f>
        <v>23.080.842/0001-04</v>
      </c>
      <c r="D3462" s="13" t="s">
        <v>4370</v>
      </c>
      <c r="E3462" s="20" t="str">
        <f t="shared" si="232"/>
        <v>04 0093</v>
      </c>
      <c r="F3462" s="28" t="s">
        <v>4942</v>
      </c>
      <c r="G3462" s="21" t="str">
        <f>VLOOKUP(E3462,'FILIAIS PETZ'!A:E,5,0)</f>
        <v>PETZ INDAIATUBA</v>
      </c>
      <c r="H3462" s="20" t="str">
        <f>VLOOKUP(E3462,'FILIAIS PETZ'!A:D,4,0)</f>
        <v>INDT-SP</v>
      </c>
      <c r="I3462" s="46">
        <v>45447</v>
      </c>
      <c r="J3462" s="9">
        <v>921776</v>
      </c>
      <c r="K3462" s="9" t="s">
        <v>5858</v>
      </c>
      <c r="L3462" s="83" t="s">
        <v>8089</v>
      </c>
      <c r="M3462" s="85">
        <v>45449</v>
      </c>
      <c r="N3462" s="85">
        <v>45476</v>
      </c>
      <c r="O3462" s="85">
        <v>45454</v>
      </c>
      <c r="P3462" s="91" t="s">
        <v>4990</v>
      </c>
      <c r="Q3462" s="84">
        <v>3</v>
      </c>
      <c r="R3462" s="91">
        <v>1</v>
      </c>
      <c r="S3462" s="9">
        <v>8</v>
      </c>
      <c r="T3462" s="9" t="s">
        <v>32</v>
      </c>
      <c r="U3462" s="9">
        <v>11002</v>
      </c>
      <c r="V3462" s="9">
        <v>11002</v>
      </c>
      <c r="W3462" s="9" t="s">
        <v>5019</v>
      </c>
      <c r="X3462" s="10" t="s">
        <v>4985</v>
      </c>
      <c r="Y3462" s="9" t="s">
        <v>4980</v>
      </c>
      <c r="Z3462" s="9" t="s">
        <v>4980</v>
      </c>
      <c r="AA3462" s="9" t="s">
        <v>4989</v>
      </c>
      <c r="AB3462" s="9" t="s">
        <v>5066</v>
      </c>
      <c r="AC3462" s="9" t="s">
        <v>5006</v>
      </c>
      <c r="AD3462" s="29"/>
      <c r="AE3462" s="20" t="str">
        <f>VLOOKUP(E3462,'FILIAIS PETZ'!A:Q,17,0)</f>
        <v>SP7</v>
      </c>
      <c r="AF3462" s="20" t="str">
        <f>VLOOKUP(E3462,'FILIAIS PETZ'!A:Q,3,0)</f>
        <v>FELICIO</v>
      </c>
      <c r="AG3462" s="20" t="str">
        <f>VLOOKUP(E3462,'FILIAIS PETZ'!A:Q,2,0)</f>
        <v>R3</v>
      </c>
      <c r="AH3462" s="75">
        <v>850</v>
      </c>
      <c r="AI3462" s="16" t="s">
        <v>7904</v>
      </c>
      <c r="AJ3462" s="43">
        <f>VLOOKUP(E3462,'FILIAIS PETZ'!$A$2:$K$2000,11,0)</f>
        <v>18328118008517</v>
      </c>
      <c r="AK3462" s="44">
        <f t="shared" si="233"/>
        <v>18328118008517</v>
      </c>
    </row>
    <row r="3463" spans="1:37" s="14" customFormat="1" ht="15" customHeight="1" thickBot="1" x14ac:dyDescent="0.25">
      <c r="A3463" s="9">
        <f t="shared" si="234"/>
        <v>921778</v>
      </c>
      <c r="B3463" s="18">
        <f>VLOOKUP(C3463,FORNECEDORES!D:E,2,0)</f>
        <v>530375</v>
      </c>
      <c r="C3463" s="19" t="str">
        <f>VLOOKUP(D3463,FORNECEDORES!A:D,4,0)</f>
        <v>23.080.842/0001-04</v>
      </c>
      <c r="D3463" s="13" t="s">
        <v>4370</v>
      </c>
      <c r="E3463" s="20" t="str">
        <f t="shared" si="232"/>
        <v>04 0156</v>
      </c>
      <c r="F3463" s="28" t="s">
        <v>4940</v>
      </c>
      <c r="G3463" s="21" t="str">
        <f>VLOOKUP(E3463,'FILIAIS PETZ'!A:E,5,0)</f>
        <v>PETZ ITAPETININGA</v>
      </c>
      <c r="H3463" s="20" t="str">
        <f>VLOOKUP(E3463,'FILIAIS PETZ'!A:D,4,0)</f>
        <v>ITPT-SP</v>
      </c>
      <c r="I3463" s="46">
        <v>45447</v>
      </c>
      <c r="J3463" s="9">
        <v>921778</v>
      </c>
      <c r="K3463" s="9" t="s">
        <v>5858</v>
      </c>
      <c r="L3463" s="83" t="s">
        <v>8090</v>
      </c>
      <c r="M3463" s="85">
        <v>45449</v>
      </c>
      <c r="N3463" s="85">
        <v>45476</v>
      </c>
      <c r="O3463" s="85">
        <v>45454</v>
      </c>
      <c r="P3463" s="91" t="s">
        <v>4990</v>
      </c>
      <c r="Q3463" s="84">
        <v>3</v>
      </c>
      <c r="R3463" s="91">
        <v>1</v>
      </c>
      <c r="S3463" s="9">
        <v>8</v>
      </c>
      <c r="T3463" s="9" t="s">
        <v>32</v>
      </c>
      <c r="U3463" s="9">
        <v>11002</v>
      </c>
      <c r="V3463" s="9">
        <v>11002</v>
      </c>
      <c r="W3463" s="9" t="s">
        <v>5019</v>
      </c>
      <c r="X3463" s="10" t="s">
        <v>4985</v>
      </c>
      <c r="Y3463" s="9" t="s">
        <v>4980</v>
      </c>
      <c r="Z3463" s="9" t="s">
        <v>4980</v>
      </c>
      <c r="AA3463" s="9" t="s">
        <v>4989</v>
      </c>
      <c r="AB3463" s="9" t="s">
        <v>5066</v>
      </c>
      <c r="AC3463" s="9" t="s">
        <v>5006</v>
      </c>
      <c r="AD3463" s="29"/>
      <c r="AE3463" s="20" t="str">
        <f>VLOOKUP(E3463,'FILIAIS PETZ'!A:Q,17,0)</f>
        <v>SP7</v>
      </c>
      <c r="AF3463" s="20" t="str">
        <f>VLOOKUP(E3463,'FILIAIS PETZ'!A:Q,3,0)</f>
        <v>FELICIO</v>
      </c>
      <c r="AG3463" s="20" t="str">
        <f>VLOOKUP(E3463,'FILIAIS PETZ'!A:Q,2,0)</f>
        <v>R3</v>
      </c>
      <c r="AH3463" s="75">
        <v>850</v>
      </c>
      <c r="AI3463" s="16" t="s">
        <v>7904</v>
      </c>
      <c r="AJ3463" s="43">
        <f>VLOOKUP(E3463,'FILIAIS PETZ'!$A$2:$K$2000,11,0)</f>
        <v>18328118014754</v>
      </c>
      <c r="AK3463" s="44">
        <f t="shared" ref="AK3463:AK3494" si="235">AJ3463</f>
        <v>18328118014754</v>
      </c>
    </row>
    <row r="3464" spans="1:37" s="14" customFormat="1" ht="15" customHeight="1" thickBot="1" x14ac:dyDescent="0.25">
      <c r="A3464" s="9">
        <f t="shared" si="234"/>
        <v>921783</v>
      </c>
      <c r="B3464" s="18">
        <f>VLOOKUP(C3464,FORNECEDORES!D:E,2,0)</f>
        <v>530375</v>
      </c>
      <c r="C3464" s="19" t="str">
        <f>VLOOKUP(D3464,FORNECEDORES!A:D,4,0)</f>
        <v>23.080.842/0001-04</v>
      </c>
      <c r="D3464" s="13" t="s">
        <v>4370</v>
      </c>
      <c r="E3464" s="20" t="str">
        <f t="shared" si="232"/>
        <v>04 0119</v>
      </c>
      <c r="F3464" s="28" t="s">
        <v>4934</v>
      </c>
      <c r="G3464" s="21" t="str">
        <f>VLOOKUP(E3464,'FILIAIS PETZ'!A:E,5,0)</f>
        <v>PETZ ITU</v>
      </c>
      <c r="H3464" s="20" t="str">
        <f>VLOOKUP(E3464,'FILIAIS PETZ'!A:D,4,0)</f>
        <v>ITTU-SP</v>
      </c>
      <c r="I3464" s="46">
        <v>45447</v>
      </c>
      <c r="J3464" s="9">
        <v>921783</v>
      </c>
      <c r="K3464" s="9" t="s">
        <v>5858</v>
      </c>
      <c r="L3464" s="83" t="s">
        <v>8091</v>
      </c>
      <c r="M3464" s="85">
        <v>45449</v>
      </c>
      <c r="N3464" s="85">
        <v>45476</v>
      </c>
      <c r="O3464" s="85">
        <v>45454</v>
      </c>
      <c r="P3464" s="91" t="s">
        <v>4990</v>
      </c>
      <c r="Q3464" s="84">
        <v>3</v>
      </c>
      <c r="R3464" s="91">
        <v>1</v>
      </c>
      <c r="S3464" s="9">
        <v>8</v>
      </c>
      <c r="T3464" s="9" t="s">
        <v>32</v>
      </c>
      <c r="U3464" s="9">
        <v>11002</v>
      </c>
      <c r="V3464" s="9">
        <v>11002</v>
      </c>
      <c r="W3464" s="9" t="s">
        <v>5019</v>
      </c>
      <c r="X3464" s="10" t="s">
        <v>4985</v>
      </c>
      <c r="Y3464" s="9" t="s">
        <v>4980</v>
      </c>
      <c r="Z3464" s="9" t="s">
        <v>4980</v>
      </c>
      <c r="AA3464" s="9" t="s">
        <v>4989</v>
      </c>
      <c r="AB3464" s="9" t="s">
        <v>5066</v>
      </c>
      <c r="AC3464" s="9" t="s">
        <v>5006</v>
      </c>
      <c r="AD3464" s="29"/>
      <c r="AE3464" s="20" t="str">
        <f>VLOOKUP(E3464,'FILIAIS PETZ'!A:Q,17,0)</f>
        <v>SP7</v>
      </c>
      <c r="AF3464" s="20" t="str">
        <f>VLOOKUP(E3464,'FILIAIS PETZ'!A:Q,3,0)</f>
        <v>FELICIO</v>
      </c>
      <c r="AG3464" s="20" t="str">
        <f>VLOOKUP(E3464,'FILIAIS PETZ'!A:Q,2,0)</f>
        <v>R3</v>
      </c>
      <c r="AH3464" s="75">
        <v>850</v>
      </c>
      <c r="AI3464" s="16" t="s">
        <v>7904</v>
      </c>
      <c r="AJ3464" s="43">
        <f>VLOOKUP(E3464,'FILIAIS PETZ'!$A$2:$K$2000,11,0)</f>
        <v>18328118010848</v>
      </c>
      <c r="AK3464" s="44">
        <f t="shared" si="235"/>
        <v>18328118010848</v>
      </c>
    </row>
    <row r="3465" spans="1:37" s="14" customFormat="1" ht="15" customHeight="1" thickBot="1" x14ac:dyDescent="0.25">
      <c r="A3465" s="9">
        <f t="shared" si="234"/>
        <v>921785</v>
      </c>
      <c r="B3465" s="18">
        <f>VLOOKUP(C3465,FORNECEDORES!D:E,2,0)</f>
        <v>530375</v>
      </c>
      <c r="C3465" s="19" t="str">
        <f>VLOOKUP(D3465,FORNECEDORES!A:D,4,0)</f>
        <v>23.080.842/0001-04</v>
      </c>
      <c r="D3465" s="13" t="s">
        <v>4370</v>
      </c>
      <c r="E3465" s="20" t="str">
        <f t="shared" si="232"/>
        <v>04 0032</v>
      </c>
      <c r="F3465" s="28" t="s">
        <v>4951</v>
      </c>
      <c r="G3465" s="21" t="str">
        <f>VLOOKUP(E3465,'FILIAIS PETZ'!A:E,5,0)</f>
        <v>PETZ JAGUARE</v>
      </c>
      <c r="H3465" s="20" t="str">
        <f>VLOOKUP(E3465,'FILIAIS PETZ'!A:D,4,0)</f>
        <v>JGRE-SP</v>
      </c>
      <c r="I3465" s="46">
        <v>45447</v>
      </c>
      <c r="J3465" s="9">
        <v>921785</v>
      </c>
      <c r="K3465" s="9" t="s">
        <v>5858</v>
      </c>
      <c r="L3465" s="83" t="s">
        <v>8092</v>
      </c>
      <c r="M3465" s="85">
        <v>45449</v>
      </c>
      <c r="N3465" s="85">
        <v>45476</v>
      </c>
      <c r="O3465" s="85">
        <v>45454</v>
      </c>
      <c r="P3465" s="91" t="s">
        <v>4990</v>
      </c>
      <c r="Q3465" s="84">
        <v>3</v>
      </c>
      <c r="R3465" s="91">
        <v>1</v>
      </c>
      <c r="S3465" s="9">
        <v>8</v>
      </c>
      <c r="T3465" s="9" t="s">
        <v>32</v>
      </c>
      <c r="U3465" s="9">
        <v>11002</v>
      </c>
      <c r="V3465" s="9">
        <v>11002</v>
      </c>
      <c r="W3465" s="9" t="s">
        <v>5019</v>
      </c>
      <c r="X3465" s="10" t="s">
        <v>4985</v>
      </c>
      <c r="Y3465" s="9" t="s">
        <v>4980</v>
      </c>
      <c r="Z3465" s="9" t="s">
        <v>4980</v>
      </c>
      <c r="AA3465" s="9" t="s">
        <v>4989</v>
      </c>
      <c r="AB3465" s="9" t="s">
        <v>5066</v>
      </c>
      <c r="AC3465" s="9" t="s">
        <v>5006</v>
      </c>
      <c r="AD3465" s="29"/>
      <c r="AE3465" s="20" t="str">
        <f>VLOOKUP(E3465,'FILIAIS PETZ'!A:Q,17,0)</f>
        <v>SP7</v>
      </c>
      <c r="AF3465" s="20" t="str">
        <f>VLOOKUP(E3465,'FILIAIS PETZ'!A:Q,3,0)</f>
        <v>FELICIO</v>
      </c>
      <c r="AG3465" s="20" t="str">
        <f>VLOOKUP(E3465,'FILIAIS PETZ'!A:Q,2,0)</f>
        <v>R3</v>
      </c>
      <c r="AH3465" s="75">
        <v>850</v>
      </c>
      <c r="AI3465" s="16" t="s">
        <v>7904</v>
      </c>
      <c r="AJ3465" s="43">
        <f>VLOOKUP(E3465,'FILIAIS PETZ'!$A$2:$K$2000,11,0)</f>
        <v>18328118003205</v>
      </c>
      <c r="AK3465" s="44">
        <f t="shared" si="235"/>
        <v>18328118003205</v>
      </c>
    </row>
    <row r="3466" spans="1:37" s="14" customFormat="1" ht="15" customHeight="1" thickBot="1" x14ac:dyDescent="0.25">
      <c r="A3466" s="9">
        <f t="shared" si="234"/>
        <v>921791</v>
      </c>
      <c r="B3466" s="18">
        <f>VLOOKUP(C3466,FORNECEDORES!D:E,2,0)</f>
        <v>530375</v>
      </c>
      <c r="C3466" s="19" t="str">
        <f>VLOOKUP(D3466,FORNECEDORES!A:D,4,0)</f>
        <v>23.080.842/0001-04</v>
      </c>
      <c r="D3466" s="13" t="s">
        <v>4370</v>
      </c>
      <c r="E3466" s="20" t="str">
        <f t="shared" si="232"/>
        <v>04 0083</v>
      </c>
      <c r="F3466" s="28" t="s">
        <v>4936</v>
      </c>
      <c r="G3466" s="21" t="str">
        <f>VLOOKUP(E3466,'FILIAIS PETZ'!A:E,5,0)</f>
        <v>PETZ OSASCO</v>
      </c>
      <c r="H3466" s="20" t="str">
        <f>VLOOKUP(E3466,'FILIAIS PETZ'!A:D,4,0)</f>
        <v>OSAS-SP</v>
      </c>
      <c r="I3466" s="46">
        <v>45447</v>
      </c>
      <c r="J3466" s="9">
        <v>921791</v>
      </c>
      <c r="K3466" s="9" t="s">
        <v>5858</v>
      </c>
      <c r="L3466" s="83" t="s">
        <v>8093</v>
      </c>
      <c r="M3466" s="85">
        <v>45449</v>
      </c>
      <c r="N3466" s="85">
        <v>45476</v>
      </c>
      <c r="O3466" s="85">
        <v>45454</v>
      </c>
      <c r="P3466" s="91" t="s">
        <v>4990</v>
      </c>
      <c r="Q3466" s="84">
        <v>3</v>
      </c>
      <c r="R3466" s="91">
        <v>1</v>
      </c>
      <c r="S3466" s="9">
        <v>8</v>
      </c>
      <c r="T3466" s="9" t="s">
        <v>32</v>
      </c>
      <c r="U3466" s="9">
        <v>11002</v>
      </c>
      <c r="V3466" s="9">
        <v>11002</v>
      </c>
      <c r="W3466" s="9" t="s">
        <v>5019</v>
      </c>
      <c r="X3466" s="10" t="s">
        <v>4985</v>
      </c>
      <c r="Y3466" s="9" t="s">
        <v>4980</v>
      </c>
      <c r="Z3466" s="9" t="s">
        <v>4980</v>
      </c>
      <c r="AA3466" s="9" t="s">
        <v>4989</v>
      </c>
      <c r="AB3466" s="9" t="s">
        <v>5066</v>
      </c>
      <c r="AC3466" s="9" t="s">
        <v>5006</v>
      </c>
      <c r="AD3466" s="29"/>
      <c r="AE3466" s="20" t="str">
        <f>VLOOKUP(E3466,'FILIAIS PETZ'!A:Q,17,0)</f>
        <v>SP7</v>
      </c>
      <c r="AF3466" s="20" t="str">
        <f>VLOOKUP(E3466,'FILIAIS PETZ'!A:Q,3,0)</f>
        <v>FELICIO</v>
      </c>
      <c r="AG3466" s="20" t="str">
        <f>VLOOKUP(E3466,'FILIAIS PETZ'!A:Q,2,0)</f>
        <v>R3</v>
      </c>
      <c r="AH3466" s="75">
        <v>850</v>
      </c>
      <c r="AI3466" s="16" t="s">
        <v>7904</v>
      </c>
      <c r="AJ3466" s="43">
        <f>VLOOKUP(E3466,'FILIAIS PETZ'!$A$2:$K$2000,11,0)</f>
        <v>18328118008355</v>
      </c>
      <c r="AK3466" s="44">
        <f t="shared" si="235"/>
        <v>18328118008355</v>
      </c>
    </row>
    <row r="3467" spans="1:37" s="14" customFormat="1" ht="15" customHeight="1" thickBot="1" x14ac:dyDescent="0.25">
      <c r="A3467" s="9">
        <f t="shared" ref="A3467:A3503" si="236">J3467</f>
        <v>921798</v>
      </c>
      <c r="B3467" s="18">
        <f>VLOOKUP(C3467,FORNECEDORES!D:E,2,0)</f>
        <v>530375</v>
      </c>
      <c r="C3467" s="19" t="str">
        <f>VLOOKUP(D3467,FORNECEDORES!A:D,4,0)</f>
        <v>23.080.842/0001-04</v>
      </c>
      <c r="D3467" s="13" t="s">
        <v>4370</v>
      </c>
      <c r="E3467" s="20" t="str">
        <f t="shared" si="232"/>
        <v>04 0007</v>
      </c>
      <c r="F3467" s="28" t="s">
        <v>4950</v>
      </c>
      <c r="G3467" s="21" t="str">
        <f>VLOOKUP(E3467,'FILIAIS PETZ'!A:E,5,0)</f>
        <v>PETZ SOROCABA</v>
      </c>
      <c r="H3467" s="20" t="str">
        <f>VLOOKUP(E3467,'FILIAIS PETZ'!A:D,4,0)</f>
        <v>SCBA-SP</v>
      </c>
      <c r="I3467" s="46">
        <v>45447</v>
      </c>
      <c r="J3467" s="9">
        <v>921798</v>
      </c>
      <c r="K3467" s="9" t="s">
        <v>5858</v>
      </c>
      <c r="L3467" s="83" t="s">
        <v>8094</v>
      </c>
      <c r="M3467" s="85">
        <v>45449</v>
      </c>
      <c r="N3467" s="85">
        <v>45476</v>
      </c>
      <c r="O3467" s="85">
        <v>45454</v>
      </c>
      <c r="P3467" s="91" t="s">
        <v>4990</v>
      </c>
      <c r="Q3467" s="84">
        <v>3</v>
      </c>
      <c r="R3467" s="91">
        <v>1</v>
      </c>
      <c r="S3467" s="9">
        <v>8</v>
      </c>
      <c r="T3467" s="9" t="s">
        <v>32</v>
      </c>
      <c r="U3467" s="9">
        <v>11002</v>
      </c>
      <c r="V3467" s="9">
        <v>11002</v>
      </c>
      <c r="W3467" s="9" t="s">
        <v>5019</v>
      </c>
      <c r="X3467" s="10" t="s">
        <v>4985</v>
      </c>
      <c r="Y3467" s="9" t="s">
        <v>4980</v>
      </c>
      <c r="Z3467" s="9" t="s">
        <v>4980</v>
      </c>
      <c r="AA3467" s="9" t="s">
        <v>4989</v>
      </c>
      <c r="AB3467" s="9" t="s">
        <v>5066</v>
      </c>
      <c r="AC3467" s="9" t="s">
        <v>5006</v>
      </c>
      <c r="AD3467" s="29"/>
      <c r="AE3467" s="20" t="str">
        <f>VLOOKUP(E3467,'FILIAIS PETZ'!A:Q,17,0)</f>
        <v>SP7</v>
      </c>
      <c r="AF3467" s="20" t="str">
        <f>VLOOKUP(E3467,'FILIAIS PETZ'!A:Q,3,0)</f>
        <v>FELICIO</v>
      </c>
      <c r="AG3467" s="20" t="str">
        <f>VLOOKUP(E3467,'FILIAIS PETZ'!A:Q,2,0)</f>
        <v>R3</v>
      </c>
      <c r="AH3467" s="75">
        <v>850</v>
      </c>
      <c r="AI3467" s="16" t="s">
        <v>7904</v>
      </c>
      <c r="AJ3467" s="43">
        <f>VLOOKUP(E3467,'FILIAIS PETZ'!$A$2:$K$2000,11,0)</f>
        <v>18328118001695</v>
      </c>
      <c r="AK3467" s="44">
        <f t="shared" si="235"/>
        <v>18328118001695</v>
      </c>
    </row>
    <row r="3468" spans="1:37" s="14" customFormat="1" ht="15" customHeight="1" thickBot="1" x14ac:dyDescent="0.25">
      <c r="A3468" s="9">
        <f t="shared" si="236"/>
        <v>921800</v>
      </c>
      <c r="B3468" s="18">
        <f>VLOOKUP(C3468,FORNECEDORES!D:E,2,0)</f>
        <v>530375</v>
      </c>
      <c r="C3468" s="19" t="str">
        <f>VLOOKUP(D3468,FORNECEDORES!A:D,4,0)</f>
        <v>23.080.842/0001-04</v>
      </c>
      <c r="D3468" s="13" t="s">
        <v>4370</v>
      </c>
      <c r="E3468" s="20" t="str">
        <f t="shared" si="232"/>
        <v>04 0166</v>
      </c>
      <c r="F3468" s="28" t="s">
        <v>4932</v>
      </c>
      <c r="G3468" s="21" t="str">
        <f>VLOOKUP(E3468,'FILIAIS PETZ'!A:E,5,0)</f>
        <v>PETZ SOROCABA TAUSTE</v>
      </c>
      <c r="H3468" s="20" t="str">
        <f>VLOOKUP(E3468,'FILIAIS PETZ'!A:D,4,0)</f>
        <v>SOTT-SP</v>
      </c>
      <c r="I3468" s="46">
        <v>45447</v>
      </c>
      <c r="J3468" s="9">
        <v>921800</v>
      </c>
      <c r="K3468" s="9" t="s">
        <v>5858</v>
      </c>
      <c r="L3468" s="83" t="s">
        <v>8095</v>
      </c>
      <c r="M3468" s="85">
        <v>45449</v>
      </c>
      <c r="N3468" s="85">
        <v>45476</v>
      </c>
      <c r="O3468" s="85">
        <v>45454</v>
      </c>
      <c r="P3468" s="91" t="s">
        <v>4990</v>
      </c>
      <c r="Q3468" s="84">
        <v>3</v>
      </c>
      <c r="R3468" s="91">
        <v>1</v>
      </c>
      <c r="S3468" s="9">
        <v>8</v>
      </c>
      <c r="T3468" s="9" t="s">
        <v>32</v>
      </c>
      <c r="U3468" s="9">
        <v>11002</v>
      </c>
      <c r="V3468" s="9">
        <v>11002</v>
      </c>
      <c r="W3468" s="9" t="s">
        <v>5019</v>
      </c>
      <c r="X3468" s="10" t="s">
        <v>4985</v>
      </c>
      <c r="Y3468" s="9" t="s">
        <v>4980</v>
      </c>
      <c r="Z3468" s="9" t="s">
        <v>4980</v>
      </c>
      <c r="AA3468" s="9" t="s">
        <v>4989</v>
      </c>
      <c r="AB3468" s="9" t="s">
        <v>5066</v>
      </c>
      <c r="AC3468" s="9" t="s">
        <v>5006</v>
      </c>
      <c r="AD3468" s="29"/>
      <c r="AE3468" s="20" t="str">
        <f>VLOOKUP(E3468,'FILIAIS PETZ'!A:Q,17,0)</f>
        <v>SP7</v>
      </c>
      <c r="AF3468" s="20" t="str">
        <f>VLOOKUP(E3468,'FILIAIS PETZ'!A:Q,3,0)</f>
        <v>FELICIO</v>
      </c>
      <c r="AG3468" s="20" t="str">
        <f>VLOOKUP(E3468,'FILIAIS PETZ'!A:Q,2,0)</f>
        <v>R3</v>
      </c>
      <c r="AH3468" s="75">
        <v>850</v>
      </c>
      <c r="AI3468" s="16" t="s">
        <v>7904</v>
      </c>
      <c r="AJ3468" s="43">
        <f>VLOOKUP(E3468,'FILIAIS PETZ'!$A$2:$K$2000,11,0)</f>
        <v>18328118015998</v>
      </c>
      <c r="AK3468" s="44">
        <f t="shared" si="235"/>
        <v>18328118015998</v>
      </c>
    </row>
    <row r="3469" spans="1:37" s="14" customFormat="1" ht="15" customHeight="1" thickBot="1" x14ac:dyDescent="0.25">
      <c r="A3469" s="9">
        <f t="shared" si="236"/>
        <v>921801</v>
      </c>
      <c r="B3469" s="18">
        <f>VLOOKUP(C3469,FORNECEDORES!D:E,2,0)</f>
        <v>530375</v>
      </c>
      <c r="C3469" s="19" t="str">
        <f>VLOOKUP(D3469,FORNECEDORES!A:D,4,0)</f>
        <v>23.080.842/0001-04</v>
      </c>
      <c r="D3469" s="13" t="s">
        <v>4370</v>
      </c>
      <c r="E3469" s="20" t="str">
        <f t="shared" si="232"/>
        <v>04 0051</v>
      </c>
      <c r="F3469" s="28" t="s">
        <v>4948</v>
      </c>
      <c r="G3469" s="21" t="str">
        <f>VLOOKUP(E3469,'FILIAIS PETZ'!A:E,5,0)</f>
        <v>PETZ TAMBORÉ</v>
      </c>
      <c r="H3469" s="20" t="str">
        <f>VLOOKUP(E3469,'FILIAIS PETZ'!A:D,4,0)</f>
        <v>TMBO-SP</v>
      </c>
      <c r="I3469" s="46">
        <v>45447</v>
      </c>
      <c r="J3469" s="9">
        <v>921801</v>
      </c>
      <c r="K3469" s="9" t="s">
        <v>5858</v>
      </c>
      <c r="L3469" s="83" t="s">
        <v>8096</v>
      </c>
      <c r="M3469" s="85">
        <v>45449</v>
      </c>
      <c r="N3469" s="85">
        <v>45476</v>
      </c>
      <c r="O3469" s="85">
        <v>45454</v>
      </c>
      <c r="P3469" s="91" t="s">
        <v>4990</v>
      </c>
      <c r="Q3469" s="84">
        <v>3</v>
      </c>
      <c r="R3469" s="91">
        <v>1</v>
      </c>
      <c r="S3469" s="9">
        <v>8</v>
      </c>
      <c r="T3469" s="9" t="s">
        <v>32</v>
      </c>
      <c r="U3469" s="9">
        <v>11002</v>
      </c>
      <c r="V3469" s="9">
        <v>11002</v>
      </c>
      <c r="W3469" s="9" t="s">
        <v>5019</v>
      </c>
      <c r="X3469" s="10" t="s">
        <v>4985</v>
      </c>
      <c r="Y3469" s="9" t="s">
        <v>4980</v>
      </c>
      <c r="Z3469" s="9" t="s">
        <v>4980</v>
      </c>
      <c r="AA3469" s="9" t="s">
        <v>4989</v>
      </c>
      <c r="AB3469" s="9" t="s">
        <v>5066</v>
      </c>
      <c r="AC3469" s="9" t="s">
        <v>5006</v>
      </c>
      <c r="AD3469" s="29"/>
      <c r="AE3469" s="20" t="str">
        <f>VLOOKUP(E3469,'FILIAIS PETZ'!A:Q,17,0)</f>
        <v>SP7</v>
      </c>
      <c r="AF3469" s="20" t="str">
        <f>VLOOKUP(E3469,'FILIAIS PETZ'!A:Q,3,0)</f>
        <v>FELICIO</v>
      </c>
      <c r="AG3469" s="20" t="str">
        <f>VLOOKUP(E3469,'FILIAIS PETZ'!A:Q,2,0)</f>
        <v>R3</v>
      </c>
      <c r="AH3469" s="75">
        <v>850</v>
      </c>
      <c r="AI3469" s="16" t="s">
        <v>7904</v>
      </c>
      <c r="AJ3469" s="43">
        <f>VLOOKUP(E3469,'FILIAIS PETZ'!$A$2:$K$2000,11,0)</f>
        <v>18328118004872</v>
      </c>
      <c r="AK3469" s="44">
        <f t="shared" si="235"/>
        <v>18328118004872</v>
      </c>
    </row>
    <row r="3470" spans="1:37" s="14" customFormat="1" ht="15" customHeight="1" thickBot="1" x14ac:dyDescent="0.25">
      <c r="A3470" s="9">
        <f t="shared" si="236"/>
        <v>921803</v>
      </c>
      <c r="B3470" s="18">
        <f>VLOOKUP(C3470,FORNECEDORES!D:E,2,0)</f>
        <v>534449</v>
      </c>
      <c r="C3470" s="19" t="str">
        <f>VLOOKUP(D3470,FORNECEDORES!A:D,4,0)</f>
        <v>34.997.109/0001-67</v>
      </c>
      <c r="D3470" s="13" t="s">
        <v>4410</v>
      </c>
      <c r="E3470" s="20" t="str">
        <f t="shared" si="232"/>
        <v>04 0180</v>
      </c>
      <c r="F3470" s="28" t="s">
        <v>4944</v>
      </c>
      <c r="G3470" s="21" t="str">
        <f>VLOOKUP(E3470,'FILIAIS PETZ'!A:E,5,0)</f>
        <v>PETZ TORQUATO TAPAJOS</v>
      </c>
      <c r="H3470" s="20" t="str">
        <f>VLOOKUP(E3470,'FILIAIS PETZ'!A:D,4,0)</f>
        <v>TQTP-AM</v>
      </c>
      <c r="I3470" s="46">
        <v>45447</v>
      </c>
      <c r="J3470" s="9">
        <v>921803</v>
      </c>
      <c r="K3470" s="9" t="s">
        <v>5858</v>
      </c>
      <c r="L3470" s="83" t="s">
        <v>8335</v>
      </c>
      <c r="M3470" s="85">
        <v>45463</v>
      </c>
      <c r="N3470" s="85">
        <v>45490</v>
      </c>
      <c r="O3470" s="85">
        <v>45467</v>
      </c>
      <c r="P3470" s="91" t="s">
        <v>4990</v>
      </c>
      <c r="Q3470" s="84">
        <v>3</v>
      </c>
      <c r="R3470" s="91">
        <v>1</v>
      </c>
      <c r="S3470" s="9">
        <v>8</v>
      </c>
      <c r="T3470" s="9" t="s">
        <v>32</v>
      </c>
      <c r="U3470" s="9">
        <v>11002</v>
      </c>
      <c r="V3470" s="9">
        <v>11002</v>
      </c>
      <c r="W3470" s="9" t="s">
        <v>5019</v>
      </c>
      <c r="X3470" s="10" t="s">
        <v>4985</v>
      </c>
      <c r="Y3470" s="10" t="s">
        <v>4980</v>
      </c>
      <c r="Z3470" s="10" t="s">
        <v>4980</v>
      </c>
      <c r="AA3470" s="10" t="s">
        <v>4989</v>
      </c>
      <c r="AB3470" s="10" t="s">
        <v>12942</v>
      </c>
      <c r="AC3470" s="9" t="s">
        <v>5006</v>
      </c>
      <c r="AD3470" s="29"/>
      <c r="AE3470" s="20" t="str">
        <f>VLOOKUP(E3470,'FILIAIS PETZ'!A:Q,17,0)</f>
        <v>CO-3</v>
      </c>
      <c r="AF3470" s="20" t="str">
        <f>VLOOKUP(E3470,'FILIAIS PETZ'!A:Q,3,0)</f>
        <v>FELICIO</v>
      </c>
      <c r="AG3470" s="20" t="str">
        <f>VLOOKUP(E3470,'FILIAIS PETZ'!A:Q,2,0)</f>
        <v>R3</v>
      </c>
      <c r="AH3470" s="75">
        <v>890</v>
      </c>
      <c r="AI3470" s="16" t="s">
        <v>7904</v>
      </c>
      <c r="AJ3470" s="43">
        <f>VLOOKUP(E3470,'FILIAIS PETZ'!$A$2:$K$2000,11,0)</f>
        <v>18328118017346</v>
      </c>
      <c r="AK3470" s="44">
        <f t="shared" si="235"/>
        <v>18328118017346</v>
      </c>
    </row>
    <row r="3471" spans="1:37" s="14" customFormat="1" ht="15" customHeight="1" thickBot="1" x14ac:dyDescent="0.25">
      <c r="A3471" s="9">
        <f t="shared" si="236"/>
        <v>921805</v>
      </c>
      <c r="B3471" s="18">
        <f>VLOOKUP(C3471,FORNECEDORES!D:E,2,0)</f>
        <v>534449</v>
      </c>
      <c r="C3471" s="19" t="str">
        <f>VLOOKUP(D3471,FORNECEDORES!A:D,4,0)</f>
        <v>34.997.109/0001-67</v>
      </c>
      <c r="D3471" s="13" t="s">
        <v>4410</v>
      </c>
      <c r="E3471" s="20" t="str">
        <f t="shared" si="232"/>
        <v>04 0146</v>
      </c>
      <c r="F3471" s="28" t="s">
        <v>4947</v>
      </c>
      <c r="G3471" s="21" t="str">
        <f>VLOOKUP(E3471,'FILIAIS PETZ'!A:E,5,0)</f>
        <v>PETZ DJALMA BATISTA</v>
      </c>
      <c r="H3471" s="20" t="str">
        <f>VLOOKUP(E3471,'FILIAIS PETZ'!A:D,4,0)</f>
        <v>DJBA-AM</v>
      </c>
      <c r="I3471" s="46">
        <v>45447</v>
      </c>
      <c r="J3471" s="9">
        <v>921805</v>
      </c>
      <c r="K3471" s="9" t="s">
        <v>5858</v>
      </c>
      <c r="L3471" s="83" t="s">
        <v>8334</v>
      </c>
      <c r="M3471" s="85">
        <v>45463</v>
      </c>
      <c r="N3471" s="85">
        <v>45490</v>
      </c>
      <c r="O3471" s="85">
        <v>45467</v>
      </c>
      <c r="P3471" s="91" t="s">
        <v>4990</v>
      </c>
      <c r="Q3471" s="84">
        <v>3</v>
      </c>
      <c r="R3471" s="91">
        <v>1</v>
      </c>
      <c r="S3471" s="9">
        <v>8</v>
      </c>
      <c r="T3471" s="9" t="s">
        <v>32</v>
      </c>
      <c r="U3471" s="9">
        <v>11002</v>
      </c>
      <c r="V3471" s="9">
        <v>11002</v>
      </c>
      <c r="W3471" s="9" t="s">
        <v>5019</v>
      </c>
      <c r="X3471" s="10" t="s">
        <v>4985</v>
      </c>
      <c r="Y3471" s="10" t="s">
        <v>4980</v>
      </c>
      <c r="Z3471" s="10" t="s">
        <v>4980</v>
      </c>
      <c r="AA3471" s="10" t="s">
        <v>4989</v>
      </c>
      <c r="AB3471" s="10" t="s">
        <v>12942</v>
      </c>
      <c r="AC3471" s="9" t="s">
        <v>5006</v>
      </c>
      <c r="AD3471" s="29"/>
      <c r="AE3471" s="20" t="str">
        <f>VLOOKUP(E3471,'FILIAIS PETZ'!A:Q,17,0)</f>
        <v>CO-3</v>
      </c>
      <c r="AF3471" s="20" t="str">
        <f>VLOOKUP(E3471,'FILIAIS PETZ'!A:Q,3,0)</f>
        <v>FELICIO</v>
      </c>
      <c r="AG3471" s="20" t="str">
        <f>VLOOKUP(E3471,'FILIAIS PETZ'!A:Q,2,0)</f>
        <v>R3</v>
      </c>
      <c r="AH3471" s="75">
        <v>890</v>
      </c>
      <c r="AI3471" s="16" t="s">
        <v>7904</v>
      </c>
      <c r="AJ3471" s="43">
        <f>VLOOKUP(E3471,'FILIAIS PETZ'!$A$2:$K$2000,11,0)</f>
        <v>18328118013782</v>
      </c>
      <c r="AK3471" s="44">
        <f t="shared" si="235"/>
        <v>18328118013782</v>
      </c>
    </row>
    <row r="3472" spans="1:37" s="14" customFormat="1" ht="15" customHeight="1" thickBot="1" x14ac:dyDescent="0.25">
      <c r="A3472" s="9">
        <f t="shared" si="236"/>
        <v>921807</v>
      </c>
      <c r="B3472" s="18">
        <f>VLOOKUP(C3472,FORNECEDORES!D:E,2,0)</f>
        <v>534449</v>
      </c>
      <c r="C3472" s="19" t="str">
        <f>VLOOKUP(D3472,FORNECEDORES!A:D,4,0)</f>
        <v>34.997.109/0001-67</v>
      </c>
      <c r="D3472" s="13" t="s">
        <v>4410</v>
      </c>
      <c r="E3472" s="20" t="str">
        <f t="shared" ref="E3472:E3535" si="237">CONCATENATE("04 ",F3472)</f>
        <v>04 0252</v>
      </c>
      <c r="F3472" s="28" t="s">
        <v>4969</v>
      </c>
      <c r="G3472" s="21" t="str">
        <f>VLOOKUP(E3472,'FILIAIS PETZ'!A:E,5,0)</f>
        <v>PETZ SHOPPING PORTO VELHO</v>
      </c>
      <c r="H3472" s="20" t="str">
        <f>VLOOKUP(E3472,'FILIAIS PETZ'!A:D,4,0)</f>
        <v>SPVL-RO</v>
      </c>
      <c r="I3472" s="46">
        <v>45447</v>
      </c>
      <c r="J3472" s="9">
        <v>921807</v>
      </c>
      <c r="K3472" s="9" t="s">
        <v>5858</v>
      </c>
      <c r="L3472" s="83" t="s">
        <v>8331</v>
      </c>
      <c r="M3472" s="85">
        <v>45463</v>
      </c>
      <c r="N3472" s="85">
        <v>45490</v>
      </c>
      <c r="O3472" s="85">
        <v>45467</v>
      </c>
      <c r="P3472" s="91" t="s">
        <v>4990</v>
      </c>
      <c r="Q3472" s="84">
        <v>3</v>
      </c>
      <c r="R3472" s="91">
        <v>1</v>
      </c>
      <c r="S3472" s="9">
        <v>8</v>
      </c>
      <c r="T3472" s="9" t="s">
        <v>32</v>
      </c>
      <c r="U3472" s="9">
        <v>11002</v>
      </c>
      <c r="V3472" s="9">
        <v>11002</v>
      </c>
      <c r="W3472" s="9" t="s">
        <v>5019</v>
      </c>
      <c r="X3472" s="10" t="s">
        <v>4985</v>
      </c>
      <c r="Y3472" s="10" t="s">
        <v>4980</v>
      </c>
      <c r="Z3472" s="10" t="s">
        <v>4980</v>
      </c>
      <c r="AA3472" s="10" t="s">
        <v>4989</v>
      </c>
      <c r="AB3472" s="10" t="s">
        <v>12942</v>
      </c>
      <c r="AC3472" s="9" t="s">
        <v>5006</v>
      </c>
      <c r="AD3472" s="29"/>
      <c r="AE3472" s="20" t="str">
        <f>VLOOKUP(E3472,'FILIAIS PETZ'!A:Q,17,0)</f>
        <v>CO-3</v>
      </c>
      <c r="AF3472" s="20" t="str">
        <f>VLOOKUP(E3472,'FILIAIS PETZ'!A:Q,3,0)</f>
        <v>FELICIO</v>
      </c>
      <c r="AG3472" s="20" t="str">
        <f>VLOOKUP(E3472,'FILIAIS PETZ'!A:Q,2,0)</f>
        <v>R3</v>
      </c>
      <c r="AH3472" s="75">
        <v>890</v>
      </c>
      <c r="AI3472" s="16" t="s">
        <v>7904</v>
      </c>
      <c r="AJ3472" s="43" t="str">
        <f>VLOOKUP(E3472,'FILIAIS PETZ'!$A$2:$K$2000,11,0)</f>
        <v>18.328.118/0238-26</v>
      </c>
      <c r="AK3472" s="44" t="str">
        <f t="shared" si="235"/>
        <v>18.328.118/0238-26</v>
      </c>
    </row>
    <row r="3473" spans="1:37" s="14" customFormat="1" ht="15" customHeight="1" thickBot="1" x14ac:dyDescent="0.25">
      <c r="A3473" s="9">
        <f t="shared" si="236"/>
        <v>921811</v>
      </c>
      <c r="B3473" s="18">
        <f>VLOOKUP(C3473,FORNECEDORES!D:E,2,0)</f>
        <v>534449</v>
      </c>
      <c r="C3473" s="19" t="str">
        <f>VLOOKUP(D3473,FORNECEDORES!A:D,4,0)</f>
        <v>34.997.109/0001-67</v>
      </c>
      <c r="D3473" s="13" t="s">
        <v>4410</v>
      </c>
      <c r="E3473" s="20" t="str">
        <f t="shared" si="237"/>
        <v>04 0252</v>
      </c>
      <c r="F3473" s="28" t="s">
        <v>4969</v>
      </c>
      <c r="G3473" s="21" t="str">
        <f>VLOOKUP(E3473,'FILIAIS PETZ'!A:E,5,0)</f>
        <v>PETZ SHOPPING PORTO VELHO</v>
      </c>
      <c r="H3473" s="20" t="str">
        <f>VLOOKUP(E3473,'FILIAIS PETZ'!A:D,4,0)</f>
        <v>SPVL-RO</v>
      </c>
      <c r="I3473" s="46">
        <v>45447</v>
      </c>
      <c r="J3473" s="9">
        <v>921811</v>
      </c>
      <c r="K3473" s="9" t="s">
        <v>5858</v>
      </c>
      <c r="L3473" s="83" t="s">
        <v>8332</v>
      </c>
      <c r="M3473" s="85">
        <v>45463</v>
      </c>
      <c r="N3473" s="85">
        <v>45490</v>
      </c>
      <c r="O3473" s="85">
        <v>45467</v>
      </c>
      <c r="P3473" s="91" t="s">
        <v>4990</v>
      </c>
      <c r="Q3473" s="84">
        <v>3</v>
      </c>
      <c r="R3473" s="91">
        <v>1</v>
      </c>
      <c r="S3473" s="9">
        <v>8</v>
      </c>
      <c r="T3473" s="9" t="s">
        <v>32</v>
      </c>
      <c r="U3473" s="9">
        <v>11002</v>
      </c>
      <c r="V3473" s="9">
        <v>11002</v>
      </c>
      <c r="W3473" s="9" t="s">
        <v>5019</v>
      </c>
      <c r="X3473" s="10" t="s">
        <v>4992</v>
      </c>
      <c r="Y3473" s="10" t="s">
        <v>4980</v>
      </c>
      <c r="Z3473" s="10" t="s">
        <v>4980</v>
      </c>
      <c r="AA3473" s="10" t="s">
        <v>4992</v>
      </c>
      <c r="AB3473" s="10" t="s">
        <v>12942</v>
      </c>
      <c r="AC3473" s="9" t="s">
        <v>5006</v>
      </c>
      <c r="AD3473" s="29"/>
      <c r="AE3473" s="20" t="str">
        <f>VLOOKUP(E3473,'FILIAIS PETZ'!A:Q,17,0)</f>
        <v>CO-3</v>
      </c>
      <c r="AF3473" s="20" t="str">
        <f>VLOOKUP(E3473,'FILIAIS PETZ'!A:Q,3,0)</f>
        <v>FELICIO</v>
      </c>
      <c r="AG3473" s="20" t="str">
        <f>VLOOKUP(E3473,'FILIAIS PETZ'!A:Q,2,0)</f>
        <v>R3</v>
      </c>
      <c r="AH3473" s="75">
        <v>900</v>
      </c>
      <c r="AI3473" s="16" t="s">
        <v>7906</v>
      </c>
      <c r="AJ3473" s="43" t="str">
        <f>VLOOKUP(E3473,'FILIAIS PETZ'!$A$2:$K$2000,11,0)</f>
        <v>18.328.118/0238-26</v>
      </c>
      <c r="AK3473" s="44" t="str">
        <f t="shared" si="235"/>
        <v>18.328.118/0238-26</v>
      </c>
    </row>
    <row r="3474" spans="1:37" s="14" customFormat="1" ht="15" customHeight="1" thickBot="1" x14ac:dyDescent="0.25">
      <c r="A3474" s="9">
        <f t="shared" si="236"/>
        <v>921813</v>
      </c>
      <c r="B3474" s="18">
        <f>VLOOKUP(C3474,FORNECEDORES!D:E,2,0)</f>
        <v>534449</v>
      </c>
      <c r="C3474" s="19" t="str">
        <f>VLOOKUP(D3474,FORNECEDORES!A:D,4,0)</f>
        <v>34.997.109/0001-67</v>
      </c>
      <c r="D3474" s="13" t="s">
        <v>4410</v>
      </c>
      <c r="E3474" s="20" t="str">
        <f t="shared" si="237"/>
        <v>04 0180</v>
      </c>
      <c r="F3474" s="28" t="s">
        <v>4944</v>
      </c>
      <c r="G3474" s="21" t="str">
        <f>VLOOKUP(E3474,'FILIAIS PETZ'!A:E,5,0)</f>
        <v>PETZ TORQUATO TAPAJOS</v>
      </c>
      <c r="H3474" s="20" t="str">
        <f>VLOOKUP(E3474,'FILIAIS PETZ'!A:D,4,0)</f>
        <v>TQTP-AM</v>
      </c>
      <c r="I3474" s="46">
        <v>45447</v>
      </c>
      <c r="J3474" s="9">
        <v>921813</v>
      </c>
      <c r="K3474" s="9" t="s">
        <v>5858</v>
      </c>
      <c r="L3474" s="83" t="s">
        <v>8336</v>
      </c>
      <c r="M3474" s="85">
        <v>45463</v>
      </c>
      <c r="N3474" s="85">
        <v>45490</v>
      </c>
      <c r="O3474" s="85">
        <v>45467</v>
      </c>
      <c r="P3474" s="91" t="s">
        <v>4990</v>
      </c>
      <c r="Q3474" s="84">
        <v>3</v>
      </c>
      <c r="R3474" s="91">
        <v>1</v>
      </c>
      <c r="S3474" s="9">
        <v>8</v>
      </c>
      <c r="T3474" s="9" t="s">
        <v>32</v>
      </c>
      <c r="U3474" s="9">
        <v>11002</v>
      </c>
      <c r="V3474" s="9">
        <v>11002</v>
      </c>
      <c r="W3474" s="9" t="s">
        <v>5019</v>
      </c>
      <c r="X3474" s="10" t="s">
        <v>4992</v>
      </c>
      <c r="Y3474" s="10" t="s">
        <v>4980</v>
      </c>
      <c r="Z3474" s="10" t="s">
        <v>4980</v>
      </c>
      <c r="AA3474" s="10" t="s">
        <v>4992</v>
      </c>
      <c r="AB3474" s="10" t="s">
        <v>12942</v>
      </c>
      <c r="AC3474" s="9" t="s">
        <v>5006</v>
      </c>
      <c r="AD3474" s="29"/>
      <c r="AE3474" s="20" t="str">
        <f>VLOOKUP(E3474,'FILIAIS PETZ'!A:Q,17,0)</f>
        <v>CO-3</v>
      </c>
      <c r="AF3474" s="20" t="str">
        <f>VLOOKUP(E3474,'FILIAIS PETZ'!A:Q,3,0)</f>
        <v>FELICIO</v>
      </c>
      <c r="AG3474" s="20" t="str">
        <f>VLOOKUP(E3474,'FILIAIS PETZ'!A:Q,2,0)</f>
        <v>R3</v>
      </c>
      <c r="AH3474" s="75">
        <v>900</v>
      </c>
      <c r="AI3474" s="16" t="s">
        <v>7906</v>
      </c>
      <c r="AJ3474" s="43">
        <f>VLOOKUP(E3474,'FILIAIS PETZ'!$A$2:$K$2000,11,0)</f>
        <v>18328118017346</v>
      </c>
      <c r="AK3474" s="44">
        <f t="shared" si="235"/>
        <v>18328118017346</v>
      </c>
    </row>
    <row r="3475" spans="1:37" s="14" customFormat="1" ht="15" customHeight="1" thickBot="1" x14ac:dyDescent="0.25">
      <c r="A3475" s="9">
        <f t="shared" si="236"/>
        <v>921816</v>
      </c>
      <c r="B3475" s="18">
        <f>VLOOKUP(C3475,FORNECEDORES!D:E,2,0)</f>
        <v>534449</v>
      </c>
      <c r="C3475" s="19" t="str">
        <f>VLOOKUP(D3475,FORNECEDORES!A:D,4,0)</f>
        <v>34.997.109/0001-67</v>
      </c>
      <c r="D3475" s="13" t="s">
        <v>4410</v>
      </c>
      <c r="E3475" s="20" t="str">
        <f t="shared" si="237"/>
        <v>04 0146</v>
      </c>
      <c r="F3475" s="28" t="s">
        <v>4947</v>
      </c>
      <c r="G3475" s="21" t="str">
        <f>VLOOKUP(E3475,'FILIAIS PETZ'!A:E,5,0)</f>
        <v>PETZ DJALMA BATISTA</v>
      </c>
      <c r="H3475" s="20" t="str">
        <f>VLOOKUP(E3475,'FILIAIS PETZ'!A:D,4,0)</f>
        <v>DJBA-AM</v>
      </c>
      <c r="I3475" s="46">
        <v>45447</v>
      </c>
      <c r="J3475" s="9">
        <v>921816</v>
      </c>
      <c r="K3475" s="9" t="s">
        <v>5858</v>
      </c>
      <c r="L3475" s="83" t="s">
        <v>8333</v>
      </c>
      <c r="M3475" s="85">
        <v>45463</v>
      </c>
      <c r="N3475" s="85">
        <v>45490</v>
      </c>
      <c r="O3475" s="85">
        <v>45467</v>
      </c>
      <c r="P3475" s="91" t="s">
        <v>4990</v>
      </c>
      <c r="Q3475" s="84">
        <v>3</v>
      </c>
      <c r="R3475" s="91">
        <v>1</v>
      </c>
      <c r="S3475" s="9">
        <v>8</v>
      </c>
      <c r="T3475" s="9" t="s">
        <v>32</v>
      </c>
      <c r="U3475" s="9">
        <v>11002</v>
      </c>
      <c r="V3475" s="9">
        <v>11002</v>
      </c>
      <c r="W3475" s="9" t="s">
        <v>5019</v>
      </c>
      <c r="X3475" s="10" t="s">
        <v>4992</v>
      </c>
      <c r="Y3475" s="10" t="s">
        <v>4980</v>
      </c>
      <c r="Z3475" s="10" t="s">
        <v>4980</v>
      </c>
      <c r="AA3475" s="10" t="s">
        <v>4992</v>
      </c>
      <c r="AB3475" s="10" t="s">
        <v>12942</v>
      </c>
      <c r="AC3475" s="9" t="s">
        <v>5006</v>
      </c>
      <c r="AD3475" s="29"/>
      <c r="AE3475" s="20" t="str">
        <f>VLOOKUP(E3475,'FILIAIS PETZ'!A:Q,17,0)</f>
        <v>CO-3</v>
      </c>
      <c r="AF3475" s="20" t="str">
        <f>VLOOKUP(E3475,'FILIAIS PETZ'!A:Q,3,0)</f>
        <v>FELICIO</v>
      </c>
      <c r="AG3475" s="20" t="str">
        <f>VLOOKUP(E3475,'FILIAIS PETZ'!A:Q,2,0)</f>
        <v>R3</v>
      </c>
      <c r="AH3475" s="75">
        <v>900</v>
      </c>
      <c r="AI3475" s="16" t="s">
        <v>7906</v>
      </c>
      <c r="AJ3475" s="43">
        <f>VLOOKUP(E3475,'FILIAIS PETZ'!$A$2:$K$2000,11,0)</f>
        <v>18328118013782</v>
      </c>
      <c r="AK3475" s="44">
        <f t="shared" si="235"/>
        <v>18328118013782</v>
      </c>
    </row>
    <row r="3476" spans="1:37" s="14" customFormat="1" ht="15" customHeight="1" thickBot="1" x14ac:dyDescent="0.25">
      <c r="A3476" s="9">
        <f t="shared" si="236"/>
        <v>921818</v>
      </c>
      <c r="B3476" s="18">
        <f>VLOOKUP(C3476,FORNECEDORES!D:E,2,0)</f>
        <v>7736</v>
      </c>
      <c r="C3476" s="19" t="str">
        <f>VLOOKUP(D3476,FORNECEDORES!A:D,4,0)</f>
        <v>27.385.816/0001-37</v>
      </c>
      <c r="D3476" s="13" t="s">
        <v>2591</v>
      </c>
      <c r="E3476" s="20" t="str">
        <f t="shared" si="237"/>
        <v>04 0073</v>
      </c>
      <c r="F3476" s="28" t="s">
        <v>4953</v>
      </c>
      <c r="G3476" s="21" t="str">
        <f>VLOOKUP(E3476,'FILIAIS PETZ'!A:E,5,0)</f>
        <v>PETZ CAMPO GRANDE</v>
      </c>
      <c r="H3476" s="20" t="str">
        <f>VLOOKUP(E3476,'FILIAIS PETZ'!A:D,4,0)</f>
        <v>CGDE-MS</v>
      </c>
      <c r="I3476" s="46">
        <v>45447</v>
      </c>
      <c r="J3476" s="9">
        <v>921818</v>
      </c>
      <c r="K3476" s="9" t="s">
        <v>5858</v>
      </c>
      <c r="L3476" s="83" t="s">
        <v>8563</v>
      </c>
      <c r="M3476" s="85">
        <v>45474</v>
      </c>
      <c r="N3476" s="85">
        <v>45504</v>
      </c>
      <c r="O3476" s="85">
        <v>45481</v>
      </c>
      <c r="P3476" s="91" t="s">
        <v>4990</v>
      </c>
      <c r="Q3476" s="84">
        <v>3</v>
      </c>
      <c r="R3476" s="91">
        <v>1</v>
      </c>
      <c r="S3476" s="9">
        <v>8</v>
      </c>
      <c r="T3476" s="9" t="s">
        <v>32</v>
      </c>
      <c r="U3476" s="9">
        <v>11002</v>
      </c>
      <c r="V3476" s="9">
        <v>11002</v>
      </c>
      <c r="W3476" s="9" t="s">
        <v>5019</v>
      </c>
      <c r="X3476" s="10" t="s">
        <v>4985</v>
      </c>
      <c r="Y3476" s="9" t="s">
        <v>4980</v>
      </c>
      <c r="Z3476" s="9" t="s">
        <v>4980</v>
      </c>
      <c r="AA3476" s="9" t="s">
        <v>4989</v>
      </c>
      <c r="AB3476" s="10" t="s">
        <v>5066</v>
      </c>
      <c r="AC3476" s="9" t="s">
        <v>5006</v>
      </c>
      <c r="AD3476" s="29"/>
      <c r="AE3476" s="20" t="str">
        <f>VLOOKUP(E3476,'FILIAIS PETZ'!A:Q,17,0)</f>
        <v>CO-1</v>
      </c>
      <c r="AF3476" s="20" t="str">
        <f>VLOOKUP(E3476,'FILIAIS PETZ'!A:Q,3,0)</f>
        <v>FELICIO</v>
      </c>
      <c r="AG3476" s="20" t="str">
        <f>VLOOKUP(E3476,'FILIAIS PETZ'!A:Q,2,0)</f>
        <v>R3</v>
      </c>
      <c r="AH3476" s="75">
        <v>1400</v>
      </c>
      <c r="AI3476" s="16" t="s">
        <v>7904</v>
      </c>
      <c r="AJ3476" s="43">
        <f>VLOOKUP(E3476,'FILIAIS PETZ'!$A$2:$K$2000,11,0)</f>
        <v>18328118007383</v>
      </c>
      <c r="AK3476" s="44">
        <f t="shared" si="235"/>
        <v>18328118007383</v>
      </c>
    </row>
    <row r="3477" spans="1:37" s="14" customFormat="1" ht="15" customHeight="1" thickBot="1" x14ac:dyDescent="0.25">
      <c r="A3477" s="9">
        <f t="shared" si="236"/>
        <v>921820</v>
      </c>
      <c r="B3477" s="18">
        <f>VLOOKUP(C3477,FORNECEDORES!D:E,2,0)</f>
        <v>7736</v>
      </c>
      <c r="C3477" s="19" t="str">
        <f>VLOOKUP(D3477,FORNECEDORES!A:D,4,0)</f>
        <v>27.385.816/0001-37</v>
      </c>
      <c r="D3477" s="13" t="s">
        <v>2591</v>
      </c>
      <c r="E3477" s="20" t="str">
        <f t="shared" si="237"/>
        <v>04 0144</v>
      </c>
      <c r="F3477" s="28" t="s">
        <v>4938</v>
      </c>
      <c r="G3477" s="21" t="str">
        <f>VLOOKUP(E3477,'FILIAIS PETZ'!A:E,5,0)</f>
        <v>PETZ FERNANDO CORREA</v>
      </c>
      <c r="H3477" s="20" t="str">
        <f>VLOOKUP(E3477,'FILIAIS PETZ'!A:D,4,0)</f>
        <v>FCOR-MT</v>
      </c>
      <c r="I3477" s="46">
        <v>45447</v>
      </c>
      <c r="J3477" s="9">
        <v>921820</v>
      </c>
      <c r="K3477" s="9" t="s">
        <v>5858</v>
      </c>
      <c r="L3477" s="83" t="s">
        <v>8574</v>
      </c>
      <c r="M3477" s="85">
        <v>45474</v>
      </c>
      <c r="N3477" s="85">
        <v>45504</v>
      </c>
      <c r="O3477" s="85">
        <v>45481</v>
      </c>
      <c r="P3477" s="91" t="s">
        <v>4990</v>
      </c>
      <c r="Q3477" s="84">
        <v>3</v>
      </c>
      <c r="R3477" s="91">
        <v>1</v>
      </c>
      <c r="S3477" s="9">
        <v>8</v>
      </c>
      <c r="T3477" s="9" t="s">
        <v>32</v>
      </c>
      <c r="U3477" s="9">
        <v>11002</v>
      </c>
      <c r="V3477" s="9">
        <v>11002</v>
      </c>
      <c r="W3477" s="9" t="s">
        <v>5019</v>
      </c>
      <c r="X3477" s="10" t="s">
        <v>4985</v>
      </c>
      <c r="Y3477" s="9" t="s">
        <v>4980</v>
      </c>
      <c r="Z3477" s="9" t="s">
        <v>4980</v>
      </c>
      <c r="AA3477" s="9" t="s">
        <v>4989</v>
      </c>
      <c r="AB3477" s="10" t="s">
        <v>5066</v>
      </c>
      <c r="AC3477" s="9" t="s">
        <v>5006</v>
      </c>
      <c r="AD3477" s="29"/>
      <c r="AE3477" s="20" t="str">
        <f>VLOOKUP(E3477,'FILIAIS PETZ'!A:Q,17,0)</f>
        <v>CO-3</v>
      </c>
      <c r="AF3477" s="20" t="str">
        <f>VLOOKUP(E3477,'FILIAIS PETZ'!A:Q,3,0)</f>
        <v>FELICIO</v>
      </c>
      <c r="AG3477" s="20" t="str">
        <f>VLOOKUP(E3477,'FILIAIS PETZ'!A:Q,2,0)</f>
        <v>R3</v>
      </c>
      <c r="AH3477" s="75">
        <v>1600</v>
      </c>
      <c r="AI3477" s="16" t="s">
        <v>7904</v>
      </c>
      <c r="AJ3477" s="43">
        <f>VLOOKUP(E3477,'FILIAIS PETZ'!$A$2:$K$2000,11,0)</f>
        <v>18328118014169</v>
      </c>
      <c r="AK3477" s="44">
        <f t="shared" si="235"/>
        <v>18328118014169</v>
      </c>
    </row>
    <row r="3478" spans="1:37" s="14" customFormat="1" ht="15" customHeight="1" thickBot="1" x14ac:dyDescent="0.25">
      <c r="A3478" s="9">
        <f t="shared" si="236"/>
        <v>921821</v>
      </c>
      <c r="B3478" s="18">
        <f>VLOOKUP(C3478,FORNECEDORES!D:E,2,0)</f>
        <v>7736</v>
      </c>
      <c r="C3478" s="19" t="str">
        <f>VLOOKUP(D3478,FORNECEDORES!A:D,4,0)</f>
        <v>27.385.816/0001-37</v>
      </c>
      <c r="D3478" s="13" t="s">
        <v>2591</v>
      </c>
      <c r="E3478" s="20" t="str">
        <f t="shared" si="237"/>
        <v>04 0142</v>
      </c>
      <c r="F3478" s="28" t="s">
        <v>4931</v>
      </c>
      <c r="G3478" s="21" t="str">
        <f>VLOOKUP(E3478,'FILIAIS PETZ'!A:E,5,0)</f>
        <v>PETZ MIGUEL SUTIL</v>
      </c>
      <c r="H3478" s="20" t="str">
        <f>VLOOKUP(E3478,'FILIAIS PETZ'!A:D,4,0)</f>
        <v>MGST-MT</v>
      </c>
      <c r="I3478" s="46">
        <v>45447</v>
      </c>
      <c r="J3478" s="9">
        <v>921821</v>
      </c>
      <c r="K3478" s="9" t="s">
        <v>5858</v>
      </c>
      <c r="L3478" s="83" t="s">
        <v>8582</v>
      </c>
      <c r="M3478" s="85">
        <v>45474</v>
      </c>
      <c r="N3478" s="85">
        <v>45504</v>
      </c>
      <c r="O3478" s="85">
        <v>45481</v>
      </c>
      <c r="P3478" s="91" t="s">
        <v>4990</v>
      </c>
      <c r="Q3478" s="84">
        <v>3</v>
      </c>
      <c r="R3478" s="91">
        <v>1</v>
      </c>
      <c r="S3478" s="9">
        <v>8</v>
      </c>
      <c r="T3478" s="9" t="s">
        <v>32</v>
      </c>
      <c r="U3478" s="9">
        <v>11002</v>
      </c>
      <c r="V3478" s="9">
        <v>11002</v>
      </c>
      <c r="W3478" s="9" t="s">
        <v>5019</v>
      </c>
      <c r="X3478" s="10" t="s">
        <v>4985</v>
      </c>
      <c r="Y3478" s="9" t="s">
        <v>4980</v>
      </c>
      <c r="Z3478" s="9" t="s">
        <v>4980</v>
      </c>
      <c r="AA3478" s="9" t="s">
        <v>4989</v>
      </c>
      <c r="AB3478" s="10" t="s">
        <v>5066</v>
      </c>
      <c r="AC3478" s="9" t="s">
        <v>5006</v>
      </c>
      <c r="AD3478" s="29"/>
      <c r="AE3478" s="20" t="str">
        <f>VLOOKUP(E3478,'FILIAIS PETZ'!A:Q,17,0)</f>
        <v>CO-3</v>
      </c>
      <c r="AF3478" s="20" t="str">
        <f>VLOOKUP(E3478,'FILIAIS PETZ'!A:Q,3,0)</f>
        <v>FELICIO</v>
      </c>
      <c r="AG3478" s="20" t="str">
        <f>VLOOKUP(E3478,'FILIAIS PETZ'!A:Q,2,0)</f>
        <v>R3</v>
      </c>
      <c r="AH3478" s="75">
        <v>1600</v>
      </c>
      <c r="AI3478" s="16" t="s">
        <v>7904</v>
      </c>
      <c r="AJ3478" s="43">
        <f>VLOOKUP(E3478,'FILIAIS PETZ'!$A$2:$K$2000,11,0)</f>
        <v>18328118013430</v>
      </c>
      <c r="AK3478" s="44">
        <f t="shared" si="235"/>
        <v>18328118013430</v>
      </c>
    </row>
    <row r="3479" spans="1:37" s="14" customFormat="1" ht="15" customHeight="1" thickBot="1" x14ac:dyDescent="0.25">
      <c r="A3479" s="9">
        <f t="shared" si="236"/>
        <v>921825</v>
      </c>
      <c r="B3479" s="18">
        <f>VLOOKUP(C3479,FORNECEDORES!D:E,2,0)</f>
        <v>7736</v>
      </c>
      <c r="C3479" s="19" t="str">
        <f>VLOOKUP(D3479,FORNECEDORES!A:D,4,0)</f>
        <v>27.385.816/0001-37</v>
      </c>
      <c r="D3479" s="13" t="s">
        <v>2591</v>
      </c>
      <c r="E3479" s="20" t="str">
        <f t="shared" si="237"/>
        <v>04 0224</v>
      </c>
      <c r="F3479" s="28" t="s">
        <v>4941</v>
      </c>
      <c r="G3479" s="21" t="str">
        <f>VLOOKUP(E3479,'FILIAIS PETZ'!A:E,5,0)</f>
        <v>PETZ NORTE SUL PLAZA</v>
      </c>
      <c r="H3479" s="20" t="str">
        <f>VLOOKUP(E3479,'FILIAIS PETZ'!A:D,4,0)</f>
        <v>NSPL-MS</v>
      </c>
      <c r="I3479" s="46">
        <v>45447</v>
      </c>
      <c r="J3479" s="9">
        <v>921825</v>
      </c>
      <c r="K3479" s="9" t="s">
        <v>5858</v>
      </c>
      <c r="L3479" s="83" t="s">
        <v>8584</v>
      </c>
      <c r="M3479" s="85">
        <v>45474</v>
      </c>
      <c r="N3479" s="85">
        <v>45504</v>
      </c>
      <c r="O3479" s="85">
        <v>45481</v>
      </c>
      <c r="P3479" s="91" t="s">
        <v>4990</v>
      </c>
      <c r="Q3479" s="84">
        <v>3</v>
      </c>
      <c r="R3479" s="91">
        <v>1</v>
      </c>
      <c r="S3479" s="9">
        <v>8</v>
      </c>
      <c r="T3479" s="9" t="s">
        <v>32</v>
      </c>
      <c r="U3479" s="9">
        <v>11002</v>
      </c>
      <c r="V3479" s="9">
        <v>11002</v>
      </c>
      <c r="W3479" s="9" t="s">
        <v>5019</v>
      </c>
      <c r="X3479" s="10" t="s">
        <v>4985</v>
      </c>
      <c r="Y3479" s="9" t="s">
        <v>4980</v>
      </c>
      <c r="Z3479" s="9" t="s">
        <v>4980</v>
      </c>
      <c r="AA3479" s="9" t="s">
        <v>4989</v>
      </c>
      <c r="AB3479" s="10" t="s">
        <v>5066</v>
      </c>
      <c r="AC3479" s="9" t="s">
        <v>5006</v>
      </c>
      <c r="AD3479" s="29"/>
      <c r="AE3479" s="20" t="str">
        <f>VLOOKUP(E3479,'FILIAIS PETZ'!A:Q,17,0)</f>
        <v>CO-1</v>
      </c>
      <c r="AF3479" s="20" t="str">
        <f>VLOOKUP(E3479,'FILIAIS PETZ'!A:Q,3,0)</f>
        <v>FELICIO</v>
      </c>
      <c r="AG3479" s="20" t="str">
        <f>VLOOKUP(E3479,'FILIAIS PETZ'!A:Q,2,0)</f>
        <v>R3</v>
      </c>
      <c r="AH3479" s="75">
        <v>1400</v>
      </c>
      <c r="AI3479" s="16" t="s">
        <v>7904</v>
      </c>
      <c r="AJ3479" s="43">
        <f>VLOOKUP(E3479,'FILIAIS PETZ'!$A$2:$K$2000,11,0)</f>
        <v>18328118021459</v>
      </c>
      <c r="AK3479" s="44">
        <f t="shared" si="235"/>
        <v>18328118021459</v>
      </c>
    </row>
    <row r="3480" spans="1:37" s="14" customFormat="1" ht="15" customHeight="1" thickBot="1" x14ac:dyDescent="0.25">
      <c r="A3480" s="9">
        <f t="shared" si="236"/>
        <v>921826</v>
      </c>
      <c r="B3480" s="18">
        <f>VLOOKUP(C3480,FORNECEDORES!D:E,2,0)</f>
        <v>7736</v>
      </c>
      <c r="C3480" s="19" t="str">
        <f>VLOOKUP(D3480,FORNECEDORES!A:D,4,0)</f>
        <v>27.385.816/0001-37</v>
      </c>
      <c r="D3480" s="13" t="s">
        <v>2591</v>
      </c>
      <c r="E3480" s="20" t="str">
        <f t="shared" si="237"/>
        <v>04 0228</v>
      </c>
      <c r="F3480" s="28" t="s">
        <v>4939</v>
      </c>
      <c r="G3480" s="21" t="str">
        <f>VLOOKUP(E3480,'FILIAIS PETZ'!A:E,5,0)</f>
        <v>PETZ SHOPPING PANTANAL</v>
      </c>
      <c r="H3480" s="20" t="str">
        <f>VLOOKUP(E3480,'FILIAIS PETZ'!A:D,4,0)</f>
        <v>SPAN-MT</v>
      </c>
      <c r="I3480" s="46">
        <v>45447</v>
      </c>
      <c r="J3480" s="9">
        <v>921826</v>
      </c>
      <c r="K3480" s="9" t="s">
        <v>5858</v>
      </c>
      <c r="L3480" s="83" t="s">
        <v>8590</v>
      </c>
      <c r="M3480" s="85">
        <v>45474</v>
      </c>
      <c r="N3480" s="85">
        <v>45504</v>
      </c>
      <c r="O3480" s="85">
        <v>45481</v>
      </c>
      <c r="P3480" s="91" t="s">
        <v>4990</v>
      </c>
      <c r="Q3480" s="84">
        <v>3</v>
      </c>
      <c r="R3480" s="91">
        <v>1</v>
      </c>
      <c r="S3480" s="9">
        <v>8</v>
      </c>
      <c r="T3480" s="9" t="s">
        <v>32</v>
      </c>
      <c r="U3480" s="9">
        <v>11002</v>
      </c>
      <c r="V3480" s="9">
        <v>11002</v>
      </c>
      <c r="W3480" s="9" t="s">
        <v>5019</v>
      </c>
      <c r="X3480" s="10" t="s">
        <v>4985</v>
      </c>
      <c r="Y3480" s="9" t="s">
        <v>4980</v>
      </c>
      <c r="Z3480" s="9" t="s">
        <v>4980</v>
      </c>
      <c r="AA3480" s="9" t="s">
        <v>4989</v>
      </c>
      <c r="AB3480" s="10" t="s">
        <v>5066</v>
      </c>
      <c r="AC3480" s="9" t="s">
        <v>5006</v>
      </c>
      <c r="AD3480" s="29"/>
      <c r="AE3480" s="20" t="str">
        <f>VLOOKUP(E3480,'FILIAIS PETZ'!A:Q,17,0)</f>
        <v>CO-3</v>
      </c>
      <c r="AF3480" s="20" t="str">
        <f>VLOOKUP(E3480,'FILIAIS PETZ'!A:Q,3,0)</f>
        <v>FELICIO</v>
      </c>
      <c r="AG3480" s="20" t="str">
        <f>VLOOKUP(E3480,'FILIAIS PETZ'!A:Q,2,0)</f>
        <v>R3</v>
      </c>
      <c r="AH3480" s="75">
        <v>1600</v>
      </c>
      <c r="AI3480" s="16" t="s">
        <v>7904</v>
      </c>
      <c r="AJ3480" s="43">
        <f>VLOOKUP(E3480,'FILIAIS PETZ'!$A$2:$K$2000,11,0)</f>
        <v>18328118021700</v>
      </c>
      <c r="AK3480" s="44">
        <f t="shared" si="235"/>
        <v>18328118021700</v>
      </c>
    </row>
    <row r="3481" spans="1:37" s="14" customFormat="1" ht="15" customHeight="1" thickBot="1" x14ac:dyDescent="0.25">
      <c r="A3481" s="9">
        <f t="shared" si="236"/>
        <v>921828</v>
      </c>
      <c r="B3481" s="18">
        <f>VLOOKUP(C3481,FORNECEDORES!D:E,2,0)</f>
        <v>7736</v>
      </c>
      <c r="C3481" s="19" t="str">
        <f>VLOOKUP(D3481,FORNECEDORES!A:D,4,0)</f>
        <v>27.385.816/0001-37</v>
      </c>
      <c r="D3481" s="13" t="s">
        <v>2591</v>
      </c>
      <c r="E3481" s="20" t="str">
        <f t="shared" si="237"/>
        <v>04 0245</v>
      </c>
      <c r="F3481" s="28" t="s">
        <v>4976</v>
      </c>
      <c r="G3481" s="21" t="str">
        <f>VLOOKUP(E3481,'FILIAIS PETZ'!A:E,5,0)</f>
        <v>PETZ AFONSO PENA</v>
      </c>
      <c r="H3481" s="20" t="str">
        <f>VLOOKUP(E3481,'FILIAIS PETZ'!A:D,4,0)</f>
        <v>AFPN-MS</v>
      </c>
      <c r="I3481" s="46">
        <v>45447</v>
      </c>
      <c r="J3481" s="9">
        <v>921828</v>
      </c>
      <c r="K3481" s="9" t="s">
        <v>5858</v>
      </c>
      <c r="L3481" s="83" t="s">
        <v>8557</v>
      </c>
      <c r="M3481" s="85">
        <v>45474</v>
      </c>
      <c r="N3481" s="85">
        <v>45504</v>
      </c>
      <c r="O3481" s="85">
        <v>45481</v>
      </c>
      <c r="P3481" s="91" t="s">
        <v>4990</v>
      </c>
      <c r="Q3481" s="84">
        <v>3</v>
      </c>
      <c r="R3481" s="91">
        <v>1</v>
      </c>
      <c r="S3481" s="9">
        <v>8</v>
      </c>
      <c r="T3481" s="9" t="s">
        <v>32</v>
      </c>
      <c r="U3481" s="9">
        <v>11002</v>
      </c>
      <c r="V3481" s="9">
        <v>11002</v>
      </c>
      <c r="W3481" s="9" t="s">
        <v>5019</v>
      </c>
      <c r="X3481" s="10" t="s">
        <v>4985</v>
      </c>
      <c r="Y3481" s="9" t="s">
        <v>4980</v>
      </c>
      <c r="Z3481" s="9" t="s">
        <v>4980</v>
      </c>
      <c r="AA3481" s="9" t="s">
        <v>4989</v>
      </c>
      <c r="AB3481" s="10" t="s">
        <v>5066</v>
      </c>
      <c r="AC3481" s="9" t="s">
        <v>5006</v>
      </c>
      <c r="AD3481" s="29"/>
      <c r="AE3481" s="20" t="str">
        <f>VLOOKUP(E3481,'FILIAIS PETZ'!A:Q,17,0)</f>
        <v>CO-1</v>
      </c>
      <c r="AF3481" s="20" t="str">
        <f>VLOOKUP(E3481,'FILIAIS PETZ'!A:Q,3,0)</f>
        <v>FELICIO</v>
      </c>
      <c r="AG3481" s="20" t="str">
        <f>VLOOKUP(E3481,'FILIAIS PETZ'!A:Q,2,0)</f>
        <v>R3</v>
      </c>
      <c r="AH3481" s="75">
        <v>1600</v>
      </c>
      <c r="AI3481" s="16" t="s">
        <v>7904</v>
      </c>
      <c r="AJ3481" s="43" t="str">
        <f>VLOOKUP(E3481,'FILIAIS PETZ'!$A$2:$K$2000,11,0)</f>
        <v>18.328.118/0232-30</v>
      </c>
      <c r="AK3481" s="44" t="str">
        <f t="shared" si="235"/>
        <v>18.328.118/0232-30</v>
      </c>
    </row>
    <row r="3482" spans="1:37" s="14" customFormat="1" ht="15" customHeight="1" thickBot="1" x14ac:dyDescent="0.25">
      <c r="A3482" s="9">
        <f t="shared" si="236"/>
        <v>921830</v>
      </c>
      <c r="B3482" s="18">
        <f>VLOOKUP(C3482,FORNECEDORES!D:E,2,0)</f>
        <v>7736</v>
      </c>
      <c r="C3482" s="19" t="str">
        <f>VLOOKUP(D3482,FORNECEDORES!A:D,4,0)</f>
        <v>27.385.816/0001-37</v>
      </c>
      <c r="D3482" s="13" t="s">
        <v>2591</v>
      </c>
      <c r="E3482" s="20" t="str">
        <f t="shared" si="237"/>
        <v>04 0232</v>
      </c>
      <c r="F3482" s="28" t="s">
        <v>4956</v>
      </c>
      <c r="G3482" s="21" t="str">
        <f>VLOOKUP(E3482,'FILIAIS PETZ'!A:E,5,0)</f>
        <v>PETZ VARZEA GRANDE</v>
      </c>
      <c r="H3482" s="20" t="str">
        <f>VLOOKUP(E3482,'FILIAIS PETZ'!A:D,4,0)</f>
        <v>VGDE-MT</v>
      </c>
      <c r="I3482" s="46">
        <v>45447</v>
      </c>
      <c r="J3482" s="9">
        <v>921830</v>
      </c>
      <c r="K3482" s="9" t="s">
        <v>5858</v>
      </c>
      <c r="L3482" s="83" t="s">
        <v>8598</v>
      </c>
      <c r="M3482" s="85">
        <v>45474</v>
      </c>
      <c r="N3482" s="85">
        <v>45504</v>
      </c>
      <c r="O3482" s="85">
        <v>45481</v>
      </c>
      <c r="P3482" s="91" t="s">
        <v>4990</v>
      </c>
      <c r="Q3482" s="84">
        <v>3</v>
      </c>
      <c r="R3482" s="91">
        <v>1</v>
      </c>
      <c r="S3482" s="9">
        <v>8</v>
      </c>
      <c r="T3482" s="9" t="s">
        <v>32</v>
      </c>
      <c r="U3482" s="9">
        <v>11002</v>
      </c>
      <c r="V3482" s="9">
        <v>11002</v>
      </c>
      <c r="W3482" s="9" t="s">
        <v>5019</v>
      </c>
      <c r="X3482" s="10" t="s">
        <v>4985</v>
      </c>
      <c r="Y3482" s="9" t="s">
        <v>4980</v>
      </c>
      <c r="Z3482" s="9" t="s">
        <v>4980</v>
      </c>
      <c r="AA3482" s="9" t="s">
        <v>4989</v>
      </c>
      <c r="AB3482" s="10" t="s">
        <v>5066</v>
      </c>
      <c r="AC3482" s="9" t="s">
        <v>5006</v>
      </c>
      <c r="AD3482" s="29"/>
      <c r="AE3482" s="20" t="str">
        <f>VLOOKUP(E3482,'FILIAIS PETZ'!A:Q,17,0)</f>
        <v>CO-3</v>
      </c>
      <c r="AF3482" s="20" t="str">
        <f>VLOOKUP(E3482,'FILIAIS PETZ'!A:Q,3,0)</f>
        <v>FELICIO</v>
      </c>
      <c r="AG3482" s="20" t="str">
        <f>VLOOKUP(E3482,'FILIAIS PETZ'!A:Q,2,0)</f>
        <v>R3</v>
      </c>
      <c r="AH3482" s="75">
        <v>1200</v>
      </c>
      <c r="AI3482" s="16" t="s">
        <v>7904</v>
      </c>
      <c r="AJ3482" s="43">
        <f>VLOOKUP(E3482,'FILIAIS PETZ'!$A$2:$K$2000,11,0)</f>
        <v>18328118021963</v>
      </c>
      <c r="AK3482" s="44">
        <f t="shared" si="235"/>
        <v>18328118021963</v>
      </c>
    </row>
    <row r="3483" spans="1:37" s="14" customFormat="1" ht="15" customHeight="1" thickBot="1" x14ac:dyDescent="0.25">
      <c r="A3483" s="9">
        <f t="shared" si="236"/>
        <v>921831</v>
      </c>
      <c r="B3483" s="18">
        <f>VLOOKUP(C3483,FORNECEDORES!D:E,2,0)</f>
        <v>7736</v>
      </c>
      <c r="C3483" s="19" t="str">
        <f>VLOOKUP(D3483,FORNECEDORES!A:D,4,0)</f>
        <v>27.385.816/0001-37</v>
      </c>
      <c r="D3483" s="13" t="s">
        <v>2591</v>
      </c>
      <c r="E3483" s="20" t="str">
        <f t="shared" si="237"/>
        <v>04 0073</v>
      </c>
      <c r="F3483" s="28" t="s">
        <v>4953</v>
      </c>
      <c r="G3483" s="21" t="str">
        <f>VLOOKUP(E3483,'FILIAIS PETZ'!A:E,5,0)</f>
        <v>PETZ CAMPO GRANDE</v>
      </c>
      <c r="H3483" s="20" t="str">
        <f>VLOOKUP(E3483,'FILIAIS PETZ'!A:D,4,0)</f>
        <v>CGDE-MS</v>
      </c>
      <c r="I3483" s="46">
        <v>45447</v>
      </c>
      <c r="J3483" s="9">
        <v>921831</v>
      </c>
      <c r="K3483" s="9" t="s">
        <v>5858</v>
      </c>
      <c r="L3483" s="83" t="s">
        <v>8562</v>
      </c>
      <c r="M3483" s="85">
        <v>45474</v>
      </c>
      <c r="N3483" s="85">
        <v>45504</v>
      </c>
      <c r="O3483" s="85">
        <v>45481</v>
      </c>
      <c r="P3483" s="91" t="s">
        <v>4990</v>
      </c>
      <c r="Q3483" s="84">
        <v>3</v>
      </c>
      <c r="R3483" s="91">
        <v>1</v>
      </c>
      <c r="S3483" s="9">
        <v>8</v>
      </c>
      <c r="T3483" s="9" t="s">
        <v>32</v>
      </c>
      <c r="U3483" s="9">
        <v>11002</v>
      </c>
      <c r="V3483" s="9">
        <v>11002</v>
      </c>
      <c r="W3483" s="9" t="s">
        <v>5019</v>
      </c>
      <c r="X3483" s="10" t="s">
        <v>4992</v>
      </c>
      <c r="Y3483" s="10" t="s">
        <v>4980</v>
      </c>
      <c r="Z3483" s="10" t="s">
        <v>4980</v>
      </c>
      <c r="AA3483" s="10" t="s">
        <v>4992</v>
      </c>
      <c r="AB3483" s="10" t="s">
        <v>5066</v>
      </c>
      <c r="AC3483" s="9" t="s">
        <v>5006</v>
      </c>
      <c r="AD3483" s="29"/>
      <c r="AE3483" s="20" t="str">
        <f>VLOOKUP(E3483,'FILIAIS PETZ'!A:Q,17,0)</f>
        <v>CO-1</v>
      </c>
      <c r="AF3483" s="20" t="str">
        <f>VLOOKUP(E3483,'FILIAIS PETZ'!A:Q,3,0)</f>
        <v>FELICIO</v>
      </c>
      <c r="AG3483" s="20" t="str">
        <f>VLOOKUP(E3483,'FILIAIS PETZ'!A:Q,2,0)</f>
        <v>R3</v>
      </c>
      <c r="AH3483" s="75">
        <v>1800</v>
      </c>
      <c r="AI3483" s="16" t="s">
        <v>7905</v>
      </c>
      <c r="AJ3483" s="43">
        <f>VLOOKUP(E3483,'FILIAIS PETZ'!$A$2:$K$2000,11,0)</f>
        <v>18328118007383</v>
      </c>
      <c r="AK3483" s="44">
        <f t="shared" si="235"/>
        <v>18328118007383</v>
      </c>
    </row>
    <row r="3484" spans="1:37" s="14" customFormat="1" ht="15" customHeight="1" thickBot="1" x14ac:dyDescent="0.25">
      <c r="A3484" s="9">
        <f t="shared" si="236"/>
        <v>921832</v>
      </c>
      <c r="B3484" s="18">
        <f>VLOOKUP(C3484,FORNECEDORES!D:E,2,0)</f>
        <v>7736</v>
      </c>
      <c r="C3484" s="19" t="str">
        <f>VLOOKUP(D3484,FORNECEDORES!A:D,4,0)</f>
        <v>27.385.816/0001-37</v>
      </c>
      <c r="D3484" s="13" t="s">
        <v>2591</v>
      </c>
      <c r="E3484" s="20" t="str">
        <f t="shared" si="237"/>
        <v>04 0144</v>
      </c>
      <c r="F3484" s="28" t="s">
        <v>4938</v>
      </c>
      <c r="G3484" s="21" t="str">
        <f>VLOOKUP(E3484,'FILIAIS PETZ'!A:E,5,0)</f>
        <v>PETZ FERNANDO CORREA</v>
      </c>
      <c r="H3484" s="20" t="str">
        <f>VLOOKUP(E3484,'FILIAIS PETZ'!A:D,4,0)</f>
        <v>FCOR-MT</v>
      </c>
      <c r="I3484" s="46">
        <v>45447</v>
      </c>
      <c r="J3484" s="9">
        <v>921832</v>
      </c>
      <c r="K3484" s="9" t="s">
        <v>5858</v>
      </c>
      <c r="L3484" s="83" t="s">
        <v>8573</v>
      </c>
      <c r="M3484" s="85">
        <v>45474</v>
      </c>
      <c r="N3484" s="85">
        <v>45504</v>
      </c>
      <c r="O3484" s="85">
        <v>45481</v>
      </c>
      <c r="P3484" s="91" t="s">
        <v>4990</v>
      </c>
      <c r="Q3484" s="84">
        <v>3</v>
      </c>
      <c r="R3484" s="91">
        <v>1</v>
      </c>
      <c r="S3484" s="9">
        <v>8</v>
      </c>
      <c r="T3484" s="9" t="s">
        <v>32</v>
      </c>
      <c r="U3484" s="9">
        <v>11002</v>
      </c>
      <c r="V3484" s="9">
        <v>11002</v>
      </c>
      <c r="W3484" s="9" t="s">
        <v>5019</v>
      </c>
      <c r="X3484" s="10" t="s">
        <v>4992</v>
      </c>
      <c r="Y3484" s="10" t="s">
        <v>4980</v>
      </c>
      <c r="Z3484" s="10" t="s">
        <v>4980</v>
      </c>
      <c r="AA3484" s="10" t="s">
        <v>4992</v>
      </c>
      <c r="AB3484" s="10" t="s">
        <v>5066</v>
      </c>
      <c r="AC3484" s="9" t="s">
        <v>5006</v>
      </c>
      <c r="AD3484" s="29"/>
      <c r="AE3484" s="20" t="str">
        <f>VLOOKUP(E3484,'FILIAIS PETZ'!A:Q,17,0)</f>
        <v>CO-3</v>
      </c>
      <c r="AF3484" s="20" t="str">
        <f>VLOOKUP(E3484,'FILIAIS PETZ'!A:Q,3,0)</f>
        <v>FELICIO</v>
      </c>
      <c r="AG3484" s="20" t="str">
        <f>VLOOKUP(E3484,'FILIAIS PETZ'!A:Q,2,0)</f>
        <v>R3</v>
      </c>
      <c r="AH3484" s="75">
        <v>2200</v>
      </c>
      <c r="AI3484" s="16" t="s">
        <v>7905</v>
      </c>
      <c r="AJ3484" s="43">
        <f>VLOOKUP(E3484,'FILIAIS PETZ'!$A$2:$K$2000,11,0)</f>
        <v>18328118014169</v>
      </c>
      <c r="AK3484" s="44">
        <f t="shared" si="235"/>
        <v>18328118014169</v>
      </c>
    </row>
    <row r="3485" spans="1:37" s="14" customFormat="1" ht="15" customHeight="1" thickBot="1" x14ac:dyDescent="0.25">
      <c r="A3485" s="9">
        <f t="shared" si="236"/>
        <v>921835</v>
      </c>
      <c r="B3485" s="18">
        <f>VLOOKUP(C3485,FORNECEDORES!D:E,2,0)</f>
        <v>7736</v>
      </c>
      <c r="C3485" s="19" t="str">
        <f>VLOOKUP(D3485,FORNECEDORES!A:D,4,0)</f>
        <v>27.385.816/0001-37</v>
      </c>
      <c r="D3485" s="13" t="s">
        <v>2591</v>
      </c>
      <c r="E3485" s="20" t="str">
        <f t="shared" si="237"/>
        <v>04 0142</v>
      </c>
      <c r="F3485" s="28" t="s">
        <v>4931</v>
      </c>
      <c r="G3485" s="21" t="str">
        <f>VLOOKUP(E3485,'FILIAIS PETZ'!A:E,5,0)</f>
        <v>PETZ MIGUEL SUTIL</v>
      </c>
      <c r="H3485" s="20" t="str">
        <f>VLOOKUP(E3485,'FILIAIS PETZ'!A:D,4,0)</f>
        <v>MGST-MT</v>
      </c>
      <c r="I3485" s="46">
        <v>45447</v>
      </c>
      <c r="J3485" s="9">
        <v>921835</v>
      </c>
      <c r="K3485" s="9" t="s">
        <v>5858</v>
      </c>
      <c r="L3485" s="83" t="s">
        <v>8581</v>
      </c>
      <c r="M3485" s="85">
        <v>45474</v>
      </c>
      <c r="N3485" s="85">
        <v>45504</v>
      </c>
      <c r="O3485" s="85">
        <v>45481</v>
      </c>
      <c r="P3485" s="91" t="s">
        <v>4990</v>
      </c>
      <c r="Q3485" s="84">
        <v>3</v>
      </c>
      <c r="R3485" s="91">
        <v>1</v>
      </c>
      <c r="S3485" s="9">
        <v>8</v>
      </c>
      <c r="T3485" s="9" t="s">
        <v>32</v>
      </c>
      <c r="U3485" s="9">
        <v>11002</v>
      </c>
      <c r="V3485" s="9">
        <v>11002</v>
      </c>
      <c r="W3485" s="9" t="s">
        <v>5019</v>
      </c>
      <c r="X3485" s="10" t="s">
        <v>4992</v>
      </c>
      <c r="Y3485" s="10" t="s">
        <v>4980</v>
      </c>
      <c r="Z3485" s="10" t="s">
        <v>4980</v>
      </c>
      <c r="AA3485" s="10" t="s">
        <v>4992</v>
      </c>
      <c r="AB3485" s="10" t="s">
        <v>5066</v>
      </c>
      <c r="AC3485" s="9" t="s">
        <v>5006</v>
      </c>
      <c r="AD3485" s="29"/>
      <c r="AE3485" s="20" t="str">
        <f>VLOOKUP(E3485,'FILIAIS PETZ'!A:Q,17,0)</f>
        <v>CO-3</v>
      </c>
      <c r="AF3485" s="20" t="str">
        <f>VLOOKUP(E3485,'FILIAIS PETZ'!A:Q,3,0)</f>
        <v>FELICIO</v>
      </c>
      <c r="AG3485" s="20" t="str">
        <f>VLOOKUP(E3485,'FILIAIS PETZ'!A:Q,2,0)</f>
        <v>R3</v>
      </c>
      <c r="AH3485" s="75">
        <v>1800</v>
      </c>
      <c r="AI3485" s="16" t="s">
        <v>7905</v>
      </c>
      <c r="AJ3485" s="43">
        <f>VLOOKUP(E3485,'FILIAIS PETZ'!$A$2:$K$2000,11,0)</f>
        <v>18328118013430</v>
      </c>
      <c r="AK3485" s="44">
        <f t="shared" si="235"/>
        <v>18328118013430</v>
      </c>
    </row>
    <row r="3486" spans="1:37" s="14" customFormat="1" ht="15" customHeight="1" thickBot="1" x14ac:dyDescent="0.25">
      <c r="A3486" s="9">
        <f t="shared" si="236"/>
        <v>921836</v>
      </c>
      <c r="B3486" s="18">
        <f>VLOOKUP(C3486,FORNECEDORES!D:E,2,0)</f>
        <v>7736</v>
      </c>
      <c r="C3486" s="19" t="str">
        <f>VLOOKUP(D3486,FORNECEDORES!A:D,4,0)</f>
        <v>27.385.816/0001-37</v>
      </c>
      <c r="D3486" s="13" t="s">
        <v>2591</v>
      </c>
      <c r="E3486" s="20" t="str">
        <f t="shared" si="237"/>
        <v>04 0224</v>
      </c>
      <c r="F3486" s="28" t="s">
        <v>4941</v>
      </c>
      <c r="G3486" s="21" t="str">
        <f>VLOOKUP(E3486,'FILIAIS PETZ'!A:E,5,0)</f>
        <v>PETZ NORTE SUL PLAZA</v>
      </c>
      <c r="H3486" s="20" t="str">
        <f>VLOOKUP(E3486,'FILIAIS PETZ'!A:D,4,0)</f>
        <v>NSPL-MS</v>
      </c>
      <c r="I3486" s="46">
        <v>45447</v>
      </c>
      <c r="J3486" s="9">
        <v>921836</v>
      </c>
      <c r="K3486" s="9" t="s">
        <v>5858</v>
      </c>
      <c r="L3486" s="83" t="s">
        <v>8583</v>
      </c>
      <c r="M3486" s="85">
        <v>45474</v>
      </c>
      <c r="N3486" s="85">
        <v>45504</v>
      </c>
      <c r="O3486" s="85">
        <v>45481</v>
      </c>
      <c r="P3486" s="91" t="s">
        <v>4990</v>
      </c>
      <c r="Q3486" s="84">
        <v>3</v>
      </c>
      <c r="R3486" s="91">
        <v>1</v>
      </c>
      <c r="S3486" s="9">
        <v>8</v>
      </c>
      <c r="T3486" s="9" t="s">
        <v>32</v>
      </c>
      <c r="U3486" s="9">
        <v>11002</v>
      </c>
      <c r="V3486" s="9">
        <v>11002</v>
      </c>
      <c r="W3486" s="9" t="s">
        <v>5019</v>
      </c>
      <c r="X3486" s="10" t="s">
        <v>4992</v>
      </c>
      <c r="Y3486" s="10" t="s">
        <v>4980</v>
      </c>
      <c r="Z3486" s="10" t="s">
        <v>4980</v>
      </c>
      <c r="AA3486" s="10" t="s">
        <v>4992</v>
      </c>
      <c r="AB3486" s="10" t="s">
        <v>5066</v>
      </c>
      <c r="AC3486" s="9" t="s">
        <v>5006</v>
      </c>
      <c r="AD3486" s="29"/>
      <c r="AE3486" s="20" t="str">
        <f>VLOOKUP(E3486,'FILIAIS PETZ'!A:Q,17,0)</f>
        <v>CO-1</v>
      </c>
      <c r="AF3486" s="20" t="str">
        <f>VLOOKUP(E3486,'FILIAIS PETZ'!A:Q,3,0)</f>
        <v>FELICIO</v>
      </c>
      <c r="AG3486" s="20" t="str">
        <f>VLOOKUP(E3486,'FILIAIS PETZ'!A:Q,2,0)</f>
        <v>R3</v>
      </c>
      <c r="AH3486" s="75">
        <v>1800</v>
      </c>
      <c r="AI3486" s="16" t="s">
        <v>7905</v>
      </c>
      <c r="AJ3486" s="43">
        <f>VLOOKUP(E3486,'FILIAIS PETZ'!$A$2:$K$2000,11,0)</f>
        <v>18328118021459</v>
      </c>
      <c r="AK3486" s="44">
        <f t="shared" si="235"/>
        <v>18328118021459</v>
      </c>
    </row>
    <row r="3487" spans="1:37" s="14" customFormat="1" ht="15" customHeight="1" thickBot="1" x14ac:dyDescent="0.25">
      <c r="A3487" s="9">
        <f t="shared" si="236"/>
        <v>921837</v>
      </c>
      <c r="B3487" s="18">
        <f>VLOOKUP(C3487,FORNECEDORES!D:E,2,0)</f>
        <v>7736</v>
      </c>
      <c r="C3487" s="19" t="str">
        <f>VLOOKUP(D3487,FORNECEDORES!A:D,4,0)</f>
        <v>27.385.816/0001-37</v>
      </c>
      <c r="D3487" s="13" t="s">
        <v>2591</v>
      </c>
      <c r="E3487" s="20" t="str">
        <f t="shared" si="237"/>
        <v>04 0228</v>
      </c>
      <c r="F3487" s="28" t="s">
        <v>4939</v>
      </c>
      <c r="G3487" s="21" t="str">
        <f>VLOOKUP(E3487,'FILIAIS PETZ'!A:E,5,0)</f>
        <v>PETZ SHOPPING PANTANAL</v>
      </c>
      <c r="H3487" s="20" t="str">
        <f>VLOOKUP(E3487,'FILIAIS PETZ'!A:D,4,0)</f>
        <v>SPAN-MT</v>
      </c>
      <c r="I3487" s="46">
        <v>45447</v>
      </c>
      <c r="J3487" s="9">
        <v>921837</v>
      </c>
      <c r="K3487" s="9" t="s">
        <v>5858</v>
      </c>
      <c r="L3487" s="83" t="s">
        <v>8589</v>
      </c>
      <c r="M3487" s="85">
        <v>45474</v>
      </c>
      <c r="N3487" s="85">
        <v>45504</v>
      </c>
      <c r="O3487" s="85">
        <v>45481</v>
      </c>
      <c r="P3487" s="91" t="s">
        <v>4990</v>
      </c>
      <c r="Q3487" s="84">
        <v>3</v>
      </c>
      <c r="R3487" s="91">
        <v>1</v>
      </c>
      <c r="S3487" s="9">
        <v>8</v>
      </c>
      <c r="T3487" s="9" t="s">
        <v>32</v>
      </c>
      <c r="U3487" s="9">
        <v>11002</v>
      </c>
      <c r="V3487" s="9">
        <v>11002</v>
      </c>
      <c r="W3487" s="9" t="s">
        <v>5019</v>
      </c>
      <c r="X3487" s="10" t="s">
        <v>4992</v>
      </c>
      <c r="Y3487" s="10" t="s">
        <v>4980</v>
      </c>
      <c r="Z3487" s="10" t="s">
        <v>4980</v>
      </c>
      <c r="AA3487" s="10" t="s">
        <v>4992</v>
      </c>
      <c r="AB3487" s="10" t="s">
        <v>5066</v>
      </c>
      <c r="AC3487" s="9" t="s">
        <v>5006</v>
      </c>
      <c r="AD3487" s="29"/>
      <c r="AE3487" s="20" t="str">
        <f>VLOOKUP(E3487,'FILIAIS PETZ'!A:Q,17,0)</f>
        <v>CO-3</v>
      </c>
      <c r="AF3487" s="20" t="str">
        <f>VLOOKUP(E3487,'FILIAIS PETZ'!A:Q,3,0)</f>
        <v>FELICIO</v>
      </c>
      <c r="AG3487" s="20" t="str">
        <f>VLOOKUP(E3487,'FILIAIS PETZ'!A:Q,2,0)</f>
        <v>R3</v>
      </c>
      <c r="AH3487" s="75">
        <v>1800</v>
      </c>
      <c r="AI3487" s="16" t="s">
        <v>7905</v>
      </c>
      <c r="AJ3487" s="43">
        <f>VLOOKUP(E3487,'FILIAIS PETZ'!$A$2:$K$2000,11,0)</f>
        <v>18328118021700</v>
      </c>
      <c r="AK3487" s="44">
        <f t="shared" si="235"/>
        <v>18328118021700</v>
      </c>
    </row>
    <row r="3488" spans="1:37" s="14" customFormat="1" ht="15" customHeight="1" thickBot="1" x14ac:dyDescent="0.25">
      <c r="A3488" s="9">
        <f t="shared" si="236"/>
        <v>921838</v>
      </c>
      <c r="B3488" s="18">
        <f>VLOOKUP(C3488,FORNECEDORES!D:E,2,0)</f>
        <v>7736</v>
      </c>
      <c r="C3488" s="19" t="str">
        <f>VLOOKUP(D3488,FORNECEDORES!A:D,4,0)</f>
        <v>27.385.816/0001-37</v>
      </c>
      <c r="D3488" s="13" t="s">
        <v>2591</v>
      </c>
      <c r="E3488" s="20" t="str">
        <f t="shared" si="237"/>
        <v>04 0245</v>
      </c>
      <c r="F3488" s="28" t="s">
        <v>4976</v>
      </c>
      <c r="G3488" s="21" t="str">
        <f>VLOOKUP(E3488,'FILIAIS PETZ'!A:E,5,0)</f>
        <v>PETZ AFONSO PENA</v>
      </c>
      <c r="H3488" s="20" t="str">
        <f>VLOOKUP(E3488,'FILIAIS PETZ'!A:D,4,0)</f>
        <v>AFPN-MS</v>
      </c>
      <c r="I3488" s="46">
        <v>45447</v>
      </c>
      <c r="J3488" s="9">
        <v>921838</v>
      </c>
      <c r="K3488" s="9" t="s">
        <v>5858</v>
      </c>
      <c r="L3488" s="83" t="s">
        <v>8556</v>
      </c>
      <c r="M3488" s="85">
        <v>45474</v>
      </c>
      <c r="N3488" s="85">
        <v>45504</v>
      </c>
      <c r="O3488" s="85">
        <v>45481</v>
      </c>
      <c r="P3488" s="91" t="s">
        <v>4990</v>
      </c>
      <c r="Q3488" s="84">
        <v>3</v>
      </c>
      <c r="R3488" s="91">
        <v>1</v>
      </c>
      <c r="S3488" s="9">
        <v>8</v>
      </c>
      <c r="T3488" s="9" t="s">
        <v>32</v>
      </c>
      <c r="U3488" s="9">
        <v>11002</v>
      </c>
      <c r="V3488" s="9">
        <v>11002</v>
      </c>
      <c r="W3488" s="9" t="s">
        <v>5019</v>
      </c>
      <c r="X3488" s="10" t="s">
        <v>4992</v>
      </c>
      <c r="Y3488" s="10" t="s">
        <v>4980</v>
      </c>
      <c r="Z3488" s="10" t="s">
        <v>4980</v>
      </c>
      <c r="AA3488" s="10" t="s">
        <v>4992</v>
      </c>
      <c r="AB3488" s="10" t="s">
        <v>5066</v>
      </c>
      <c r="AC3488" s="9" t="s">
        <v>5006</v>
      </c>
      <c r="AD3488" s="29"/>
      <c r="AE3488" s="20" t="str">
        <f>VLOOKUP(E3488,'FILIAIS PETZ'!A:Q,17,0)</f>
        <v>CO-1</v>
      </c>
      <c r="AF3488" s="20" t="str">
        <f>VLOOKUP(E3488,'FILIAIS PETZ'!A:Q,3,0)</f>
        <v>FELICIO</v>
      </c>
      <c r="AG3488" s="20" t="str">
        <f>VLOOKUP(E3488,'FILIAIS PETZ'!A:Q,2,0)</f>
        <v>R3</v>
      </c>
      <c r="AH3488" s="75">
        <v>1800</v>
      </c>
      <c r="AI3488" s="16" t="s">
        <v>7905</v>
      </c>
      <c r="AJ3488" s="43" t="str">
        <f>VLOOKUP(E3488,'FILIAIS PETZ'!$A$2:$K$2000,11,0)</f>
        <v>18.328.118/0232-30</v>
      </c>
      <c r="AK3488" s="44" t="str">
        <f t="shared" si="235"/>
        <v>18.328.118/0232-30</v>
      </c>
    </row>
    <row r="3489" spans="1:37" s="14" customFormat="1" ht="15" customHeight="1" thickBot="1" x14ac:dyDescent="0.25">
      <c r="A3489" s="9">
        <f t="shared" si="236"/>
        <v>921840</v>
      </c>
      <c r="B3489" s="18">
        <f>VLOOKUP(C3489,FORNECEDORES!D:E,2,0)</f>
        <v>7736</v>
      </c>
      <c r="C3489" s="19" t="str">
        <f>VLOOKUP(D3489,FORNECEDORES!A:D,4,0)</f>
        <v>27.385.816/0001-37</v>
      </c>
      <c r="D3489" s="13" t="s">
        <v>2591</v>
      </c>
      <c r="E3489" s="20" t="str">
        <f t="shared" si="237"/>
        <v>04 0232</v>
      </c>
      <c r="F3489" s="28" t="s">
        <v>4956</v>
      </c>
      <c r="G3489" s="21" t="str">
        <f>VLOOKUP(E3489,'FILIAIS PETZ'!A:E,5,0)</f>
        <v>PETZ VARZEA GRANDE</v>
      </c>
      <c r="H3489" s="20" t="str">
        <f>VLOOKUP(E3489,'FILIAIS PETZ'!A:D,4,0)</f>
        <v>VGDE-MT</v>
      </c>
      <c r="I3489" s="46">
        <v>45447</v>
      </c>
      <c r="J3489" s="9">
        <v>921840</v>
      </c>
      <c r="K3489" s="9" t="s">
        <v>5858</v>
      </c>
      <c r="L3489" s="83" t="s">
        <v>8597</v>
      </c>
      <c r="M3489" s="85">
        <v>45474</v>
      </c>
      <c r="N3489" s="85">
        <v>45504</v>
      </c>
      <c r="O3489" s="85">
        <v>45481</v>
      </c>
      <c r="P3489" s="91" t="s">
        <v>4990</v>
      </c>
      <c r="Q3489" s="84">
        <v>3</v>
      </c>
      <c r="R3489" s="91">
        <v>1</v>
      </c>
      <c r="S3489" s="9">
        <v>8</v>
      </c>
      <c r="T3489" s="9" t="s">
        <v>32</v>
      </c>
      <c r="U3489" s="9">
        <v>11002</v>
      </c>
      <c r="V3489" s="9">
        <v>11002</v>
      </c>
      <c r="W3489" s="9" t="s">
        <v>5019</v>
      </c>
      <c r="X3489" s="10" t="s">
        <v>4992</v>
      </c>
      <c r="Y3489" s="10" t="s">
        <v>4980</v>
      </c>
      <c r="Z3489" s="10" t="s">
        <v>4980</v>
      </c>
      <c r="AA3489" s="10" t="s">
        <v>4992</v>
      </c>
      <c r="AB3489" s="10" t="s">
        <v>5066</v>
      </c>
      <c r="AC3489" s="9" t="s">
        <v>5006</v>
      </c>
      <c r="AD3489" s="29"/>
      <c r="AE3489" s="20" t="str">
        <f>VLOOKUP(E3489,'FILIAIS PETZ'!A:Q,17,0)</f>
        <v>CO-3</v>
      </c>
      <c r="AF3489" s="20" t="str">
        <f>VLOOKUP(E3489,'FILIAIS PETZ'!A:Q,3,0)</f>
        <v>FELICIO</v>
      </c>
      <c r="AG3489" s="20" t="str">
        <f>VLOOKUP(E3489,'FILIAIS PETZ'!A:Q,2,0)</f>
        <v>R3</v>
      </c>
      <c r="AH3489" s="75">
        <v>1800</v>
      </c>
      <c r="AI3489" s="16" t="s">
        <v>7905</v>
      </c>
      <c r="AJ3489" s="43">
        <f>VLOOKUP(E3489,'FILIAIS PETZ'!$A$2:$K$2000,11,0)</f>
        <v>18328118021963</v>
      </c>
      <c r="AK3489" s="44">
        <f t="shared" si="235"/>
        <v>18328118021963</v>
      </c>
    </row>
    <row r="3490" spans="1:37" s="14" customFormat="1" ht="15" customHeight="1" thickBot="1" x14ac:dyDescent="0.25">
      <c r="A3490" s="9">
        <f t="shared" si="236"/>
        <v>921842</v>
      </c>
      <c r="B3490" s="18">
        <f>VLOOKUP(C3490,FORNECEDORES!D:E,2,0)</f>
        <v>7736</v>
      </c>
      <c r="C3490" s="19" t="str">
        <f>VLOOKUP(D3490,FORNECEDORES!A:D,4,0)</f>
        <v>27.385.816/0001-37</v>
      </c>
      <c r="D3490" s="13" t="s">
        <v>2591</v>
      </c>
      <c r="E3490" s="20" t="str">
        <f t="shared" si="237"/>
        <v>04 0257</v>
      </c>
      <c r="F3490" s="28" t="s">
        <v>5998</v>
      </c>
      <c r="G3490" s="21" t="str">
        <f>VLOOKUP(E3490,'FILIAIS PETZ'!A:E,5,0)</f>
        <v>PETZ AGUAS CLARAS</v>
      </c>
      <c r="H3490" s="20" t="str">
        <f>VLOOKUP(E3490,'FILIAIS PETZ'!A:D,4,0)</f>
        <v>ACLR-DF</v>
      </c>
      <c r="I3490" s="46">
        <v>45447</v>
      </c>
      <c r="J3490" s="9">
        <v>921842</v>
      </c>
      <c r="K3490" s="9" t="s">
        <v>5858</v>
      </c>
      <c r="L3490" s="83" t="s">
        <v>8554</v>
      </c>
      <c r="M3490" s="85">
        <v>45474</v>
      </c>
      <c r="N3490" s="85">
        <v>45504</v>
      </c>
      <c r="O3490" s="85">
        <v>45481</v>
      </c>
      <c r="P3490" s="91" t="s">
        <v>4990</v>
      </c>
      <c r="Q3490" s="84">
        <v>3</v>
      </c>
      <c r="R3490" s="91">
        <v>1</v>
      </c>
      <c r="S3490" s="9">
        <v>8</v>
      </c>
      <c r="T3490" s="9" t="s">
        <v>32</v>
      </c>
      <c r="U3490" s="9">
        <v>11002</v>
      </c>
      <c r="V3490" s="9">
        <v>11002</v>
      </c>
      <c r="W3490" s="9" t="s">
        <v>5019</v>
      </c>
      <c r="X3490" s="10" t="s">
        <v>4992</v>
      </c>
      <c r="Y3490" s="10" t="s">
        <v>4980</v>
      </c>
      <c r="Z3490" s="10" t="s">
        <v>4980</v>
      </c>
      <c r="AA3490" s="10" t="s">
        <v>4992</v>
      </c>
      <c r="AB3490" s="10" t="s">
        <v>5066</v>
      </c>
      <c r="AC3490" s="9" t="s">
        <v>5006</v>
      </c>
      <c r="AD3490" s="29"/>
      <c r="AE3490" s="20" t="str">
        <f>VLOOKUP(E3490,'FILIAIS PETZ'!A:Q,17,0)</f>
        <v>CO-1</v>
      </c>
      <c r="AF3490" s="20" t="str">
        <f>VLOOKUP(E3490,'FILIAIS PETZ'!A:Q,3,0)</f>
        <v>FELICIO</v>
      </c>
      <c r="AG3490" s="20" t="str">
        <f>VLOOKUP(E3490,'FILIAIS PETZ'!A:Q,2,0)</f>
        <v>R3</v>
      </c>
      <c r="AH3490" s="75">
        <v>1500</v>
      </c>
      <c r="AI3490" s="16" t="s">
        <v>7905</v>
      </c>
      <c r="AJ3490" s="43" t="str">
        <f>VLOOKUP(E3490,'FILIAIS PETZ'!$A$2:$K$2000,11,0)</f>
        <v>18.328.118/0281-19</v>
      </c>
      <c r="AK3490" s="44" t="str">
        <f t="shared" si="235"/>
        <v>18.328.118/0281-19</v>
      </c>
    </row>
    <row r="3491" spans="1:37" s="14" customFormat="1" ht="15" customHeight="1" thickBot="1" x14ac:dyDescent="0.25">
      <c r="A3491" s="9">
        <f t="shared" si="236"/>
        <v>922130</v>
      </c>
      <c r="B3491" s="18">
        <f>VLOOKUP(C3491,FORNECEDORES!D:E,2,0)</f>
        <v>774172</v>
      </c>
      <c r="C3491" s="19" t="str">
        <f>VLOOKUP(D3491,FORNECEDORES!A:D,4,0)</f>
        <v>54.212.044/0001-04</v>
      </c>
      <c r="D3491" s="13" t="s">
        <v>7874</v>
      </c>
      <c r="E3491" s="20" t="str">
        <f t="shared" si="237"/>
        <v>04 0228</v>
      </c>
      <c r="F3491" s="28" t="s">
        <v>4939</v>
      </c>
      <c r="G3491" s="21" t="str">
        <f>VLOOKUP(E3491,'FILIAIS PETZ'!A:E,5,0)</f>
        <v>PETZ SHOPPING PANTANAL</v>
      </c>
      <c r="H3491" s="20" t="str">
        <f>VLOOKUP(E3491,'FILIAIS PETZ'!A:D,4,0)</f>
        <v>SPAN-MT</v>
      </c>
      <c r="I3491" s="46">
        <v>45447</v>
      </c>
      <c r="J3491" s="9">
        <v>922130</v>
      </c>
      <c r="K3491" s="9" t="s">
        <v>5858</v>
      </c>
      <c r="L3491" s="83" t="s">
        <v>7983</v>
      </c>
      <c r="M3491" s="85">
        <v>45447</v>
      </c>
      <c r="N3491" s="85">
        <v>45469</v>
      </c>
      <c r="O3491" s="85">
        <v>45450</v>
      </c>
      <c r="P3491" s="91" t="s">
        <v>4990</v>
      </c>
      <c r="Q3491" s="84">
        <v>3</v>
      </c>
      <c r="R3491" s="91">
        <v>1</v>
      </c>
      <c r="S3491" s="9">
        <v>8</v>
      </c>
      <c r="T3491" s="9" t="s">
        <v>32</v>
      </c>
      <c r="U3491" s="9">
        <v>11002</v>
      </c>
      <c r="V3491" s="9">
        <v>11002</v>
      </c>
      <c r="W3491" s="9" t="s">
        <v>5039</v>
      </c>
      <c r="X3491" s="10" t="s">
        <v>4985</v>
      </c>
      <c r="Y3491" s="10" t="s">
        <v>4993</v>
      </c>
      <c r="Z3491" s="9" t="s">
        <v>4993</v>
      </c>
      <c r="AA3491" s="9" t="s">
        <v>4989</v>
      </c>
      <c r="AB3491" s="9" t="s">
        <v>5066</v>
      </c>
      <c r="AC3491" s="9" t="s">
        <v>5006</v>
      </c>
      <c r="AD3491" s="29"/>
      <c r="AE3491" s="20" t="str">
        <f>VLOOKUP(E3491,'FILIAIS PETZ'!A:Q,17,0)</f>
        <v>CO-3</v>
      </c>
      <c r="AF3491" s="20" t="str">
        <f>VLOOKUP(E3491,'FILIAIS PETZ'!A:Q,3,0)</f>
        <v>FELICIO</v>
      </c>
      <c r="AG3491" s="20" t="str">
        <f>VLOOKUP(E3491,'FILIAIS PETZ'!A:Q,2,0)</f>
        <v>R3</v>
      </c>
      <c r="AH3491" s="75">
        <v>250</v>
      </c>
      <c r="AI3491" s="16" t="s">
        <v>7915</v>
      </c>
      <c r="AJ3491" s="43">
        <f>VLOOKUP(E3491,'FILIAIS PETZ'!$A$2:$K$2000,11,0)</f>
        <v>18328118021700</v>
      </c>
      <c r="AK3491" s="44">
        <f t="shared" si="235"/>
        <v>18328118021700</v>
      </c>
    </row>
    <row r="3492" spans="1:37" s="14" customFormat="1" ht="15" customHeight="1" thickBot="1" x14ac:dyDescent="0.25">
      <c r="A3492" s="9">
        <f t="shared" si="236"/>
        <v>922736</v>
      </c>
      <c r="B3492" s="18">
        <f>VLOOKUP(C3492,FORNECEDORES!D:E,2,0)</f>
        <v>7736</v>
      </c>
      <c r="C3492" s="19" t="str">
        <f>VLOOKUP(D3492,FORNECEDORES!A:D,4,0)</f>
        <v>27.385.816/0001-37</v>
      </c>
      <c r="D3492" s="13" t="s">
        <v>2591</v>
      </c>
      <c r="E3492" s="20" t="str">
        <f t="shared" si="237"/>
        <v>04 0073</v>
      </c>
      <c r="F3492" s="28" t="s">
        <v>4953</v>
      </c>
      <c r="G3492" s="21" t="str">
        <f>VLOOKUP(E3492,'FILIAIS PETZ'!A:E,5,0)</f>
        <v>PETZ CAMPO GRANDE</v>
      </c>
      <c r="H3492" s="20" t="str">
        <f>VLOOKUP(E3492,'FILIAIS PETZ'!A:D,4,0)</f>
        <v>CGDE-MS</v>
      </c>
      <c r="I3492" s="46">
        <v>45447</v>
      </c>
      <c r="J3492" s="9">
        <v>922736</v>
      </c>
      <c r="K3492" s="9" t="s">
        <v>5858</v>
      </c>
      <c r="L3492" s="83" t="s">
        <v>8122</v>
      </c>
      <c r="M3492" s="85">
        <v>45453</v>
      </c>
      <c r="N3492" s="85">
        <v>45476</v>
      </c>
      <c r="O3492" s="85">
        <v>45455</v>
      </c>
      <c r="P3492" s="91" t="s">
        <v>4990</v>
      </c>
      <c r="Q3492" s="84">
        <v>3</v>
      </c>
      <c r="R3492" s="91">
        <v>1</v>
      </c>
      <c r="S3492" s="9">
        <v>8</v>
      </c>
      <c r="T3492" s="9" t="s">
        <v>32</v>
      </c>
      <c r="U3492" s="9">
        <v>11002</v>
      </c>
      <c r="V3492" s="9">
        <v>11002</v>
      </c>
      <c r="W3492" s="9" t="s">
        <v>5039</v>
      </c>
      <c r="X3492" s="10" t="s">
        <v>4985</v>
      </c>
      <c r="Y3492" s="9" t="s">
        <v>4997</v>
      </c>
      <c r="Z3492" s="9" t="s">
        <v>5127</v>
      </c>
      <c r="AA3492" s="9" t="s">
        <v>4989</v>
      </c>
      <c r="AB3492" s="9" t="s">
        <v>12941</v>
      </c>
      <c r="AC3492" s="9" t="s">
        <v>5006</v>
      </c>
      <c r="AD3492" s="29"/>
      <c r="AE3492" s="20" t="str">
        <f>VLOOKUP(E3492,'FILIAIS PETZ'!A:Q,17,0)</f>
        <v>CO-1</v>
      </c>
      <c r="AF3492" s="20" t="str">
        <f>VLOOKUP(E3492,'FILIAIS PETZ'!A:Q,3,0)</f>
        <v>FELICIO</v>
      </c>
      <c r="AG3492" s="20" t="str">
        <f>VLOOKUP(E3492,'FILIAIS PETZ'!A:Q,2,0)</f>
        <v>R3</v>
      </c>
      <c r="AH3492" s="75">
        <v>6272</v>
      </c>
      <c r="AI3492" s="16" t="s">
        <v>7917</v>
      </c>
      <c r="AJ3492" s="43">
        <f>VLOOKUP(E3492,'FILIAIS PETZ'!$A$2:$K$2000,11,0)</f>
        <v>18328118007383</v>
      </c>
      <c r="AK3492" s="44">
        <f t="shared" si="235"/>
        <v>18328118007383</v>
      </c>
    </row>
    <row r="3493" spans="1:37" s="14" customFormat="1" ht="15" customHeight="1" thickBot="1" x14ac:dyDescent="0.25">
      <c r="A3493" s="9">
        <f t="shared" si="236"/>
        <v>922296</v>
      </c>
      <c r="B3493" s="18">
        <f>VLOOKUP(C3493,FORNECEDORES!D:E,2,0)</f>
        <v>32507</v>
      </c>
      <c r="C3493" s="19" t="str">
        <f>VLOOKUP(D3493,FORNECEDORES!A:D,4,0)</f>
        <v>10.237.839/0001-00</v>
      </c>
      <c r="D3493" s="13" t="s">
        <v>1753</v>
      </c>
      <c r="E3493" s="20" t="str">
        <f t="shared" si="237"/>
        <v>04 0008</v>
      </c>
      <c r="F3493" s="28" t="s">
        <v>4937</v>
      </c>
      <c r="G3493" s="21" t="str">
        <f>VLOOKUP(E3493,'FILIAIS PETZ'!A:E,5,0)</f>
        <v>PETZ ALPHAVILLE</v>
      </c>
      <c r="H3493" s="20" t="str">
        <f>VLOOKUP(E3493,'FILIAIS PETZ'!A:D,4,0)</f>
        <v>ALPH-SP</v>
      </c>
      <c r="I3493" s="46">
        <v>45447</v>
      </c>
      <c r="J3493" s="9">
        <v>922296</v>
      </c>
      <c r="K3493" s="9" t="s">
        <v>5858</v>
      </c>
      <c r="L3493" s="83" t="s">
        <v>8304</v>
      </c>
      <c r="M3493" s="85">
        <v>45462</v>
      </c>
      <c r="N3493" s="85">
        <v>45490</v>
      </c>
      <c r="O3493" s="85">
        <v>45467</v>
      </c>
      <c r="P3493" s="91" t="s">
        <v>4990</v>
      </c>
      <c r="Q3493" s="84">
        <v>3</v>
      </c>
      <c r="R3493" s="91">
        <v>1</v>
      </c>
      <c r="S3493" s="9">
        <v>8</v>
      </c>
      <c r="T3493" s="9" t="s">
        <v>32</v>
      </c>
      <c r="U3493" s="9">
        <v>11002</v>
      </c>
      <c r="V3493" s="9">
        <v>11002</v>
      </c>
      <c r="W3493" s="9" t="s">
        <v>5019</v>
      </c>
      <c r="X3493" s="10" t="s">
        <v>4992</v>
      </c>
      <c r="Y3493" s="9" t="s">
        <v>4994</v>
      </c>
      <c r="Z3493" s="9" t="s">
        <v>4994</v>
      </c>
      <c r="AA3493" s="9" t="s">
        <v>5099</v>
      </c>
      <c r="AB3493" s="9" t="s">
        <v>5005</v>
      </c>
      <c r="AC3493" s="9" t="s">
        <v>4995</v>
      </c>
      <c r="AD3493" s="29"/>
      <c r="AE3493" s="20" t="str">
        <f>VLOOKUP(E3493,'FILIAIS PETZ'!A:Q,17,0)</f>
        <v>SP7</v>
      </c>
      <c r="AF3493" s="20" t="str">
        <f>VLOOKUP(E3493,'FILIAIS PETZ'!A:Q,3,0)</f>
        <v>FELICIO</v>
      </c>
      <c r="AG3493" s="20" t="str">
        <f>VLOOKUP(E3493,'FILIAIS PETZ'!A:Q,2,0)</f>
        <v>R3</v>
      </c>
      <c r="AH3493" s="75">
        <v>2200</v>
      </c>
      <c r="AI3493" s="16" t="s">
        <v>7942</v>
      </c>
      <c r="AJ3493" s="43">
        <f>VLOOKUP(E3493,'FILIAIS PETZ'!$A$2:$K$2000,11,0)</f>
        <v>18328118001423</v>
      </c>
      <c r="AK3493" s="44">
        <f t="shared" si="235"/>
        <v>18328118001423</v>
      </c>
    </row>
    <row r="3494" spans="1:37" s="14" customFormat="1" ht="15" customHeight="1" thickBot="1" x14ac:dyDescent="0.25">
      <c r="A3494" s="9">
        <f t="shared" si="236"/>
        <v>922297</v>
      </c>
      <c r="B3494" s="18">
        <f>VLOOKUP(C3494,FORNECEDORES!D:E,2,0)</f>
        <v>32507</v>
      </c>
      <c r="C3494" s="19" t="str">
        <f>VLOOKUP(D3494,FORNECEDORES!A:D,4,0)</f>
        <v>10.237.839/0001-00</v>
      </c>
      <c r="D3494" s="13" t="s">
        <v>1753</v>
      </c>
      <c r="E3494" s="20" t="str">
        <f t="shared" si="237"/>
        <v>04 0007</v>
      </c>
      <c r="F3494" s="28" t="s">
        <v>4950</v>
      </c>
      <c r="G3494" s="21" t="str">
        <f>VLOOKUP(E3494,'FILIAIS PETZ'!A:E,5,0)</f>
        <v>PETZ SOROCABA</v>
      </c>
      <c r="H3494" s="20" t="str">
        <f>VLOOKUP(E3494,'FILIAIS PETZ'!A:D,4,0)</f>
        <v>SCBA-SP</v>
      </c>
      <c r="I3494" s="46">
        <v>45447</v>
      </c>
      <c r="J3494" s="9">
        <v>922297</v>
      </c>
      <c r="K3494" s="9" t="s">
        <v>5858</v>
      </c>
      <c r="L3494" s="83" t="s">
        <v>8306</v>
      </c>
      <c r="M3494" s="85">
        <v>45462</v>
      </c>
      <c r="N3494" s="85">
        <v>45490</v>
      </c>
      <c r="O3494" s="85">
        <v>45467</v>
      </c>
      <c r="P3494" s="91" t="s">
        <v>4990</v>
      </c>
      <c r="Q3494" s="84">
        <v>3</v>
      </c>
      <c r="R3494" s="91">
        <v>1</v>
      </c>
      <c r="S3494" s="9">
        <v>8</v>
      </c>
      <c r="T3494" s="9" t="s">
        <v>32</v>
      </c>
      <c r="U3494" s="9">
        <v>11002</v>
      </c>
      <c r="V3494" s="9">
        <v>11002</v>
      </c>
      <c r="W3494" s="9" t="s">
        <v>5019</v>
      </c>
      <c r="X3494" s="10" t="s">
        <v>4992</v>
      </c>
      <c r="Y3494" s="9" t="s">
        <v>4994</v>
      </c>
      <c r="Z3494" s="9" t="s">
        <v>4994</v>
      </c>
      <c r="AA3494" s="9" t="s">
        <v>5099</v>
      </c>
      <c r="AB3494" s="9" t="s">
        <v>5005</v>
      </c>
      <c r="AC3494" s="9" t="s">
        <v>4995</v>
      </c>
      <c r="AD3494" s="29"/>
      <c r="AE3494" s="20" t="str">
        <f>VLOOKUP(E3494,'FILIAIS PETZ'!A:Q,17,0)</f>
        <v>SP7</v>
      </c>
      <c r="AF3494" s="20" t="str">
        <f>VLOOKUP(E3494,'FILIAIS PETZ'!A:Q,3,0)</f>
        <v>FELICIO</v>
      </c>
      <c r="AG3494" s="20" t="str">
        <f>VLOOKUP(E3494,'FILIAIS PETZ'!A:Q,2,0)</f>
        <v>R3</v>
      </c>
      <c r="AH3494" s="75">
        <v>3000</v>
      </c>
      <c r="AI3494" s="16" t="s">
        <v>7943</v>
      </c>
      <c r="AJ3494" s="43">
        <f>VLOOKUP(E3494,'FILIAIS PETZ'!$A$2:$K$2000,11,0)</f>
        <v>18328118001695</v>
      </c>
      <c r="AK3494" s="44">
        <f t="shared" si="235"/>
        <v>18328118001695</v>
      </c>
    </row>
    <row r="3495" spans="1:37" s="14" customFormat="1" ht="15" customHeight="1" thickBot="1" x14ac:dyDescent="0.25">
      <c r="A3495" s="9">
        <f t="shared" si="236"/>
        <v>922299</v>
      </c>
      <c r="B3495" s="18">
        <f>VLOOKUP(C3495,FORNECEDORES!D:E,2,0)</f>
        <v>32507</v>
      </c>
      <c r="C3495" s="19" t="str">
        <f>VLOOKUP(D3495,FORNECEDORES!A:D,4,0)</f>
        <v>10.237.839/0001-00</v>
      </c>
      <c r="D3495" s="13" t="s">
        <v>1753</v>
      </c>
      <c r="E3495" s="20" t="str">
        <f t="shared" si="237"/>
        <v>04 0007</v>
      </c>
      <c r="F3495" s="28" t="s">
        <v>4950</v>
      </c>
      <c r="G3495" s="21" t="str">
        <f>VLOOKUP(E3495,'FILIAIS PETZ'!A:E,5,0)</f>
        <v>PETZ SOROCABA</v>
      </c>
      <c r="H3495" s="20" t="str">
        <f>VLOOKUP(E3495,'FILIAIS PETZ'!A:D,4,0)</f>
        <v>SCBA-SP</v>
      </c>
      <c r="I3495" s="46">
        <v>45447</v>
      </c>
      <c r="J3495" s="9">
        <v>922299</v>
      </c>
      <c r="K3495" s="9" t="s">
        <v>5858</v>
      </c>
      <c r="L3495" s="83" t="s">
        <v>8305</v>
      </c>
      <c r="M3495" s="85">
        <v>45462</v>
      </c>
      <c r="N3495" s="85">
        <v>45490</v>
      </c>
      <c r="O3495" s="85">
        <v>45467</v>
      </c>
      <c r="P3495" s="91" t="s">
        <v>4990</v>
      </c>
      <c r="Q3495" s="84">
        <v>3</v>
      </c>
      <c r="R3495" s="91">
        <v>1</v>
      </c>
      <c r="S3495" s="9">
        <v>8</v>
      </c>
      <c r="T3495" s="9" t="s">
        <v>32</v>
      </c>
      <c r="U3495" s="9">
        <v>11002</v>
      </c>
      <c r="V3495" s="9">
        <v>11002</v>
      </c>
      <c r="W3495" s="9" t="s">
        <v>5019</v>
      </c>
      <c r="X3495" s="10" t="s">
        <v>4992</v>
      </c>
      <c r="Y3495" s="9" t="s">
        <v>4994</v>
      </c>
      <c r="Z3495" s="9" t="s">
        <v>4994</v>
      </c>
      <c r="AA3495" s="9" t="s">
        <v>5099</v>
      </c>
      <c r="AB3495" s="9" t="s">
        <v>5005</v>
      </c>
      <c r="AC3495" s="9" t="s">
        <v>4995</v>
      </c>
      <c r="AD3495" s="29"/>
      <c r="AE3495" s="20" t="str">
        <f>VLOOKUP(E3495,'FILIAIS PETZ'!A:Q,17,0)</f>
        <v>SP7</v>
      </c>
      <c r="AF3495" s="20" t="str">
        <f>VLOOKUP(E3495,'FILIAIS PETZ'!A:Q,3,0)</f>
        <v>FELICIO</v>
      </c>
      <c r="AG3495" s="20" t="str">
        <f>VLOOKUP(E3495,'FILIAIS PETZ'!A:Q,2,0)</f>
        <v>R3</v>
      </c>
      <c r="AH3495" s="75">
        <v>3950</v>
      </c>
      <c r="AI3495" s="16" t="s">
        <v>7944</v>
      </c>
      <c r="AJ3495" s="43">
        <f>VLOOKUP(E3495,'FILIAIS PETZ'!$A$2:$K$2000,11,0)</f>
        <v>18328118001695</v>
      </c>
      <c r="AK3495" s="44">
        <f t="shared" ref="AK3495:AK3503" si="238">AJ3495</f>
        <v>18328118001695</v>
      </c>
    </row>
    <row r="3496" spans="1:37" s="14" customFormat="1" ht="15" customHeight="1" thickBot="1" x14ac:dyDescent="0.25">
      <c r="A3496" s="9">
        <f t="shared" si="236"/>
        <v>922302</v>
      </c>
      <c r="B3496" s="18">
        <f>VLOOKUP(C3496,FORNECEDORES!D:E,2,0)</f>
        <v>32507</v>
      </c>
      <c r="C3496" s="19" t="str">
        <f>VLOOKUP(D3496,FORNECEDORES!A:D,4,0)</f>
        <v>10.237.839/0001-00</v>
      </c>
      <c r="D3496" s="13" t="s">
        <v>1753</v>
      </c>
      <c r="E3496" s="20" t="str">
        <f t="shared" si="237"/>
        <v>04 0032</v>
      </c>
      <c r="F3496" s="28" t="s">
        <v>4951</v>
      </c>
      <c r="G3496" s="21" t="str">
        <f>VLOOKUP(E3496,'FILIAIS PETZ'!A:E,5,0)</f>
        <v>PETZ JAGUARE</v>
      </c>
      <c r="H3496" s="20" t="str">
        <f>VLOOKUP(E3496,'FILIAIS PETZ'!A:D,4,0)</f>
        <v>JGRE-SP</v>
      </c>
      <c r="I3496" s="46">
        <v>45447</v>
      </c>
      <c r="J3496" s="9">
        <v>922302</v>
      </c>
      <c r="K3496" s="9" t="s">
        <v>5858</v>
      </c>
      <c r="L3496" s="83" t="s">
        <v>8308</v>
      </c>
      <c r="M3496" s="85">
        <v>45462</v>
      </c>
      <c r="N3496" s="85">
        <v>45490</v>
      </c>
      <c r="O3496" s="85">
        <v>45467</v>
      </c>
      <c r="P3496" s="91" t="s">
        <v>4990</v>
      </c>
      <c r="Q3496" s="84">
        <v>3</v>
      </c>
      <c r="R3496" s="91">
        <v>1</v>
      </c>
      <c r="S3496" s="9">
        <v>8</v>
      </c>
      <c r="T3496" s="9" t="s">
        <v>32</v>
      </c>
      <c r="U3496" s="9">
        <v>11002</v>
      </c>
      <c r="V3496" s="9">
        <v>11002</v>
      </c>
      <c r="W3496" s="9" t="s">
        <v>5019</v>
      </c>
      <c r="X3496" s="10" t="s">
        <v>4992</v>
      </c>
      <c r="Y3496" s="9" t="s">
        <v>4994</v>
      </c>
      <c r="Z3496" s="9" t="s">
        <v>4994</v>
      </c>
      <c r="AA3496" s="9" t="s">
        <v>5099</v>
      </c>
      <c r="AB3496" s="9" t="s">
        <v>5005</v>
      </c>
      <c r="AC3496" s="9" t="s">
        <v>4995</v>
      </c>
      <c r="AD3496" s="29"/>
      <c r="AE3496" s="20" t="str">
        <f>VLOOKUP(E3496,'FILIAIS PETZ'!A:Q,17,0)</f>
        <v>SP7</v>
      </c>
      <c r="AF3496" s="20" t="str">
        <f>VLOOKUP(E3496,'FILIAIS PETZ'!A:Q,3,0)</f>
        <v>FELICIO</v>
      </c>
      <c r="AG3496" s="20" t="str">
        <f>VLOOKUP(E3496,'FILIAIS PETZ'!A:Q,2,0)</f>
        <v>R3</v>
      </c>
      <c r="AH3496" s="75">
        <v>2200</v>
      </c>
      <c r="AI3496" s="16" t="s">
        <v>7942</v>
      </c>
      <c r="AJ3496" s="43">
        <f>VLOOKUP(E3496,'FILIAIS PETZ'!$A$2:$K$2000,11,0)</f>
        <v>18328118003205</v>
      </c>
      <c r="AK3496" s="44">
        <f t="shared" si="238"/>
        <v>18328118003205</v>
      </c>
    </row>
    <row r="3497" spans="1:37" s="14" customFormat="1" ht="15" customHeight="1" thickBot="1" x14ac:dyDescent="0.25">
      <c r="A3497" s="9">
        <f t="shared" si="236"/>
        <v>922313</v>
      </c>
      <c r="B3497" s="18">
        <f>VLOOKUP(C3497,FORNECEDORES!D:E,2,0)</f>
        <v>32507</v>
      </c>
      <c r="C3497" s="19" t="str">
        <f>VLOOKUP(D3497,FORNECEDORES!A:D,4,0)</f>
        <v>10.237.839/0001-00</v>
      </c>
      <c r="D3497" s="13" t="s">
        <v>1753</v>
      </c>
      <c r="E3497" s="20" t="str">
        <f t="shared" si="237"/>
        <v>04 0032</v>
      </c>
      <c r="F3497" s="28" t="s">
        <v>4951</v>
      </c>
      <c r="G3497" s="21" t="str">
        <f>VLOOKUP(E3497,'FILIAIS PETZ'!A:E,5,0)</f>
        <v>PETZ JAGUARE</v>
      </c>
      <c r="H3497" s="20" t="str">
        <f>VLOOKUP(E3497,'FILIAIS PETZ'!A:D,4,0)</f>
        <v>JGRE-SP</v>
      </c>
      <c r="I3497" s="46">
        <v>45447</v>
      </c>
      <c r="J3497" s="9">
        <v>922313</v>
      </c>
      <c r="K3497" s="9" t="s">
        <v>5858</v>
      </c>
      <c r="L3497" s="83" t="s">
        <v>8307</v>
      </c>
      <c r="M3497" s="85">
        <v>45462</v>
      </c>
      <c r="N3497" s="85">
        <v>45490</v>
      </c>
      <c r="O3497" s="85">
        <v>45467</v>
      </c>
      <c r="P3497" s="91" t="s">
        <v>4990</v>
      </c>
      <c r="Q3497" s="84">
        <v>3</v>
      </c>
      <c r="R3497" s="91">
        <v>1</v>
      </c>
      <c r="S3497" s="9">
        <v>8</v>
      </c>
      <c r="T3497" s="9" t="s">
        <v>32</v>
      </c>
      <c r="U3497" s="9">
        <v>11002</v>
      </c>
      <c r="V3497" s="9">
        <v>11002</v>
      </c>
      <c r="W3497" s="9" t="s">
        <v>5019</v>
      </c>
      <c r="X3497" s="10" t="s">
        <v>4992</v>
      </c>
      <c r="Y3497" s="9" t="s">
        <v>4994</v>
      </c>
      <c r="Z3497" s="9" t="s">
        <v>4994</v>
      </c>
      <c r="AA3497" s="9" t="s">
        <v>5099</v>
      </c>
      <c r="AB3497" s="9" t="s">
        <v>5005</v>
      </c>
      <c r="AC3497" s="9" t="s">
        <v>4995</v>
      </c>
      <c r="AD3497" s="29"/>
      <c r="AE3497" s="20" t="str">
        <f>VLOOKUP(E3497,'FILIAIS PETZ'!A:Q,17,0)</f>
        <v>SP7</v>
      </c>
      <c r="AF3497" s="20" t="str">
        <f>VLOOKUP(E3497,'FILIAIS PETZ'!A:Q,3,0)</f>
        <v>FELICIO</v>
      </c>
      <c r="AG3497" s="20" t="str">
        <f>VLOOKUP(E3497,'FILIAIS PETZ'!A:Q,2,0)</f>
        <v>R3</v>
      </c>
      <c r="AH3497" s="75">
        <v>1500</v>
      </c>
      <c r="AI3497" s="16" t="s">
        <v>7943</v>
      </c>
      <c r="AJ3497" s="43">
        <f>VLOOKUP(E3497,'FILIAIS PETZ'!$A$2:$K$2000,11,0)</f>
        <v>18328118003205</v>
      </c>
      <c r="AK3497" s="44">
        <f t="shared" si="238"/>
        <v>18328118003205</v>
      </c>
    </row>
    <row r="3498" spans="1:37" s="14" customFormat="1" ht="15" customHeight="1" thickBot="1" x14ac:dyDescent="0.25">
      <c r="A3498" s="9">
        <f t="shared" si="236"/>
        <v>922810</v>
      </c>
      <c r="B3498" s="18">
        <f>VLOOKUP(C3498,FORNECEDORES!D:E,2,0)</f>
        <v>791274</v>
      </c>
      <c r="C3498" s="19" t="str">
        <f>VLOOKUP(D3498,FORNECEDORES!A:D,4,0)</f>
        <v>40.140.726/0001-44</v>
      </c>
      <c r="D3498" s="13" t="s">
        <v>8151</v>
      </c>
      <c r="E3498" s="20" t="str">
        <f t="shared" si="237"/>
        <v>04 0073</v>
      </c>
      <c r="F3498" s="28" t="s">
        <v>4953</v>
      </c>
      <c r="G3498" s="21" t="str">
        <f>VLOOKUP(E3498,'FILIAIS PETZ'!A:E,5,0)</f>
        <v>PETZ CAMPO GRANDE</v>
      </c>
      <c r="H3498" s="20" t="str">
        <f>VLOOKUP(E3498,'FILIAIS PETZ'!A:D,4,0)</f>
        <v>CGDE-MS</v>
      </c>
      <c r="I3498" s="46">
        <v>45447</v>
      </c>
      <c r="J3498" s="9">
        <v>922810</v>
      </c>
      <c r="K3498" s="9" t="s">
        <v>5858</v>
      </c>
      <c r="L3498" s="83" t="s">
        <v>8155</v>
      </c>
      <c r="M3498" s="85">
        <v>45449</v>
      </c>
      <c r="N3498" s="85">
        <v>45476</v>
      </c>
      <c r="O3498" s="85">
        <v>45455</v>
      </c>
      <c r="P3498" s="91" t="s">
        <v>4990</v>
      </c>
      <c r="Q3498" s="84">
        <v>3</v>
      </c>
      <c r="R3498" s="91">
        <v>1</v>
      </c>
      <c r="S3498" s="9">
        <v>8</v>
      </c>
      <c r="T3498" s="9" t="s">
        <v>32</v>
      </c>
      <c r="U3498" s="9">
        <v>11002</v>
      </c>
      <c r="V3498" s="9">
        <v>11002</v>
      </c>
      <c r="W3498" s="9" t="s">
        <v>5039</v>
      </c>
      <c r="X3498" s="10" t="s">
        <v>5016</v>
      </c>
      <c r="Y3498" s="10" t="s">
        <v>4980</v>
      </c>
      <c r="Z3498" s="9" t="s">
        <v>4980</v>
      </c>
      <c r="AA3498" s="9" t="s">
        <v>5103</v>
      </c>
      <c r="AB3498" s="9" t="s">
        <v>12941</v>
      </c>
      <c r="AC3498" s="9" t="s">
        <v>5006</v>
      </c>
      <c r="AD3498" s="29"/>
      <c r="AE3498" s="20" t="str">
        <f>VLOOKUP(E3498,'FILIAIS PETZ'!A:Q,17,0)</f>
        <v>CO-1</v>
      </c>
      <c r="AF3498" s="20" t="str">
        <f>VLOOKUP(E3498,'FILIAIS PETZ'!A:Q,3,0)</f>
        <v>FELICIO</v>
      </c>
      <c r="AG3498" s="20" t="str">
        <f>VLOOKUP(E3498,'FILIAIS PETZ'!A:Q,2,0)</f>
        <v>R3</v>
      </c>
      <c r="AH3498" s="75">
        <v>3610.0000000000005</v>
      </c>
      <c r="AI3498" s="16" t="s">
        <v>7945</v>
      </c>
      <c r="AJ3498" s="43">
        <f>VLOOKUP(E3498,'FILIAIS PETZ'!$A$2:$K$2000,11,0)</f>
        <v>18328118007383</v>
      </c>
      <c r="AK3498" s="44">
        <f t="shared" si="238"/>
        <v>18328118007383</v>
      </c>
    </row>
    <row r="3499" spans="1:37" s="14" customFormat="1" ht="15" customHeight="1" thickBot="1" x14ac:dyDescent="0.25">
      <c r="A3499" s="9">
        <f t="shared" si="236"/>
        <v>922813</v>
      </c>
      <c r="B3499" s="18">
        <f>VLOOKUP(C3499,FORNECEDORES!D:E,2,0)</f>
        <v>6620</v>
      </c>
      <c r="C3499" s="19" t="str">
        <f>VLOOKUP(D3499,FORNECEDORES!A:D,4,0)</f>
        <v>02.666.249/0001-66</v>
      </c>
      <c r="D3499" s="13" t="s">
        <v>1360</v>
      </c>
      <c r="E3499" s="20" t="str">
        <f t="shared" si="237"/>
        <v>04 0240</v>
      </c>
      <c r="F3499" s="28" t="s">
        <v>4955</v>
      </c>
      <c r="G3499" s="21" t="str">
        <f>VLOOKUP(E3499,'FILIAIS PETZ'!A:E,5,0)</f>
        <v xml:space="preserve">CENTRO DE DISTRIBUIÇÃO HIDROLANDIA </v>
      </c>
      <c r="H3499" s="20" t="str">
        <f>VLOOKUP(E3499,'FILIAIS PETZ'!A:D,4,0)</f>
        <v>CDHD-GO</v>
      </c>
      <c r="I3499" s="46">
        <v>45447</v>
      </c>
      <c r="J3499" s="9">
        <v>922813</v>
      </c>
      <c r="K3499" s="9"/>
      <c r="L3499" s="83"/>
      <c r="M3499" s="85"/>
      <c r="N3499" s="85"/>
      <c r="O3499" s="85"/>
      <c r="P3499" s="91" t="s">
        <v>4990</v>
      </c>
      <c r="Q3499" s="84">
        <v>3</v>
      </c>
      <c r="R3499" s="91">
        <v>1</v>
      </c>
      <c r="S3499" s="9">
        <v>8</v>
      </c>
      <c r="T3499" s="9" t="s">
        <v>32</v>
      </c>
      <c r="U3499" s="9">
        <v>11002</v>
      </c>
      <c r="V3499" s="9">
        <v>11002</v>
      </c>
      <c r="W3499" s="9" t="s">
        <v>4984</v>
      </c>
      <c r="X3499" s="10" t="s">
        <v>4996</v>
      </c>
      <c r="Y3499" s="9" t="s">
        <v>4993</v>
      </c>
      <c r="Z3499" s="9" t="s">
        <v>4993</v>
      </c>
      <c r="AA3499" s="9" t="s">
        <v>5097</v>
      </c>
      <c r="AB3499" s="9" t="s">
        <v>12941</v>
      </c>
      <c r="AC3499" s="9" t="s">
        <v>5006</v>
      </c>
      <c r="AD3499" s="29"/>
      <c r="AE3499" s="20" t="str">
        <f>VLOOKUP(E3499,'FILIAIS PETZ'!A:Q,17,0)</f>
        <v>CD</v>
      </c>
      <c r="AF3499" s="20" t="str">
        <f>VLOOKUP(E3499,'FILIAIS PETZ'!A:Q,3,0)</f>
        <v>FELICIO</v>
      </c>
      <c r="AG3499" s="20" t="str">
        <f>VLOOKUP(E3499,'FILIAIS PETZ'!A:Q,2,0)</f>
        <v>CD</v>
      </c>
      <c r="AH3499" s="75">
        <v>1450</v>
      </c>
      <c r="AI3499" s="16" t="s">
        <v>7946</v>
      </c>
      <c r="AJ3499" s="43" t="str">
        <f>VLOOKUP(E3499,'FILIAIS PETZ'!$A$2:$K$2000,11,0)</f>
        <v>18.328.118/0228-54</v>
      </c>
      <c r="AK3499" s="44" t="str">
        <f t="shared" si="238"/>
        <v>18.328.118/0228-54</v>
      </c>
    </row>
    <row r="3500" spans="1:37" s="14" customFormat="1" ht="15" customHeight="1" thickBot="1" x14ac:dyDescent="0.25">
      <c r="A3500" s="9">
        <f t="shared" si="236"/>
        <v>922821</v>
      </c>
      <c r="B3500" s="18">
        <f>VLOOKUP(C3500,FORNECEDORES!D:E,2,0)</f>
        <v>6620</v>
      </c>
      <c r="C3500" s="19" t="str">
        <f>VLOOKUP(D3500,FORNECEDORES!A:D,4,0)</f>
        <v>02.666.249/0001-66</v>
      </c>
      <c r="D3500" s="13" t="s">
        <v>1360</v>
      </c>
      <c r="E3500" s="20" t="str">
        <f t="shared" si="237"/>
        <v>04 0077</v>
      </c>
      <c r="F3500" s="28" t="s">
        <v>4954</v>
      </c>
      <c r="G3500" s="21" t="str">
        <f>VLOOKUP(E3500,'FILIAIS PETZ'!A:E,5,0)</f>
        <v>PETZ GOIANIA (SETOR BUENO)</v>
      </c>
      <c r="H3500" s="20" t="str">
        <f>VLOOKUP(E3500,'FILIAIS PETZ'!A:D,4,0)</f>
        <v>BT63-GO</v>
      </c>
      <c r="I3500" s="46">
        <v>45447</v>
      </c>
      <c r="J3500" s="9">
        <v>922821</v>
      </c>
      <c r="K3500" s="9"/>
      <c r="L3500" s="83"/>
      <c r="M3500" s="85"/>
      <c r="N3500" s="85"/>
      <c r="O3500" s="85"/>
      <c r="P3500" s="91" t="s">
        <v>4990</v>
      </c>
      <c r="Q3500" s="84">
        <v>3</v>
      </c>
      <c r="R3500" s="91">
        <v>1</v>
      </c>
      <c r="S3500" s="9">
        <v>8</v>
      </c>
      <c r="T3500" s="9" t="s">
        <v>32</v>
      </c>
      <c r="U3500" s="9">
        <v>11002</v>
      </c>
      <c r="V3500" s="9">
        <v>11002</v>
      </c>
      <c r="W3500" s="9" t="s">
        <v>4984</v>
      </c>
      <c r="X3500" s="10" t="s">
        <v>4996</v>
      </c>
      <c r="Y3500" s="9" t="s">
        <v>4993</v>
      </c>
      <c r="Z3500" s="9" t="s">
        <v>4993</v>
      </c>
      <c r="AA3500" s="9" t="s">
        <v>5097</v>
      </c>
      <c r="AB3500" s="9" t="s">
        <v>12941</v>
      </c>
      <c r="AC3500" s="9" t="s">
        <v>5006</v>
      </c>
      <c r="AD3500" s="29"/>
      <c r="AE3500" s="20" t="str">
        <f>VLOOKUP(E3500,'FILIAIS PETZ'!A:Q,17,0)</f>
        <v>CO-2</v>
      </c>
      <c r="AF3500" s="20" t="str">
        <f>VLOOKUP(E3500,'FILIAIS PETZ'!A:Q,3,0)</f>
        <v>FELICIO</v>
      </c>
      <c r="AG3500" s="20" t="str">
        <f>VLOOKUP(E3500,'FILIAIS PETZ'!A:Q,2,0)</f>
        <v>R3</v>
      </c>
      <c r="AH3500" s="75">
        <v>1450</v>
      </c>
      <c r="AI3500" s="16" t="s">
        <v>7946</v>
      </c>
      <c r="AJ3500" s="43">
        <f>VLOOKUP(E3500,'FILIAIS PETZ'!$A$2:$K$2000,11,0)</f>
        <v>18328118007545</v>
      </c>
      <c r="AK3500" s="44">
        <f t="shared" si="238"/>
        <v>18328118007545</v>
      </c>
    </row>
    <row r="3501" spans="1:37" s="14" customFormat="1" ht="15" customHeight="1" thickBot="1" x14ac:dyDescent="0.25">
      <c r="A3501" s="9">
        <f t="shared" si="236"/>
        <v>922823</v>
      </c>
      <c r="B3501" s="18">
        <f>VLOOKUP(C3501,FORNECEDORES!D:E,2,0)</f>
        <v>14456</v>
      </c>
      <c r="C3501" s="19" t="str">
        <f>VLOOKUP(D3501,FORNECEDORES!A:D,4,0)</f>
        <v>29.274.777/0001-26</v>
      </c>
      <c r="D3501" s="13" t="s">
        <v>2689</v>
      </c>
      <c r="E3501" s="20" t="str">
        <f t="shared" si="237"/>
        <v>04 0165</v>
      </c>
      <c r="F3501" s="28" t="s">
        <v>4935</v>
      </c>
      <c r="G3501" s="21" t="str">
        <f>VLOOKUP(E3501,'FILIAIS PETZ'!A:E,5,0)</f>
        <v>PETZ CARAPICUIBA</v>
      </c>
      <c r="H3501" s="20" t="str">
        <f>VLOOKUP(E3501,'FILIAIS PETZ'!A:D,4,0)</f>
        <v>CPIC-SP</v>
      </c>
      <c r="I3501" s="46">
        <v>45447</v>
      </c>
      <c r="J3501" s="9">
        <v>922823</v>
      </c>
      <c r="K3501" s="9" t="s">
        <v>5858</v>
      </c>
      <c r="L3501" s="83" t="s">
        <v>8312</v>
      </c>
      <c r="M3501" s="85">
        <v>45463</v>
      </c>
      <c r="N3501" s="85">
        <v>45490</v>
      </c>
      <c r="O3501" s="85">
        <v>45467</v>
      </c>
      <c r="P3501" s="91" t="s">
        <v>4990</v>
      </c>
      <c r="Q3501" s="84">
        <v>3</v>
      </c>
      <c r="R3501" s="91">
        <v>1</v>
      </c>
      <c r="S3501" s="9">
        <v>8</v>
      </c>
      <c r="T3501" s="9" t="s">
        <v>32</v>
      </c>
      <c r="U3501" s="9">
        <v>11002</v>
      </c>
      <c r="V3501" s="9">
        <v>11002</v>
      </c>
      <c r="W3501" s="9" t="s">
        <v>5019</v>
      </c>
      <c r="X3501" s="10" t="s">
        <v>4996</v>
      </c>
      <c r="Y3501" s="10" t="s">
        <v>4993</v>
      </c>
      <c r="Z3501" s="10" t="s">
        <v>4993</v>
      </c>
      <c r="AA3501" s="10" t="s">
        <v>4987</v>
      </c>
      <c r="AB3501" s="9" t="s">
        <v>12941</v>
      </c>
      <c r="AC3501" s="9" t="s">
        <v>5006</v>
      </c>
      <c r="AD3501" s="29"/>
      <c r="AE3501" s="20" t="str">
        <f>VLOOKUP(E3501,'FILIAIS PETZ'!A:Q,17,0)</f>
        <v>SP7</v>
      </c>
      <c r="AF3501" s="20" t="str">
        <f>VLOOKUP(E3501,'FILIAIS PETZ'!A:Q,3,0)</f>
        <v>FELICIO</v>
      </c>
      <c r="AG3501" s="20" t="str">
        <f>VLOOKUP(E3501,'FILIAIS PETZ'!A:Q,2,0)</f>
        <v>R3</v>
      </c>
      <c r="AH3501" s="75">
        <v>490</v>
      </c>
      <c r="AI3501" s="16" t="s">
        <v>7947</v>
      </c>
      <c r="AJ3501" s="43">
        <f>VLOOKUP(E3501,'FILIAIS PETZ'!$A$2:$K$2000,11,0)</f>
        <v>18328118015726</v>
      </c>
      <c r="AK3501" s="44">
        <f t="shared" si="238"/>
        <v>18328118015726</v>
      </c>
    </row>
    <row r="3502" spans="1:37" s="14" customFormat="1" ht="15" customHeight="1" thickBot="1" x14ac:dyDescent="0.25">
      <c r="A3502" s="9">
        <f t="shared" si="236"/>
        <v>922826</v>
      </c>
      <c r="B3502" s="18">
        <f>VLOOKUP(C3502,FORNECEDORES!D:E,2,0)</f>
        <v>214078</v>
      </c>
      <c r="C3502" s="19" t="str">
        <f>VLOOKUP(D3502,FORNECEDORES!A:D,4,0)</f>
        <v>23.572.256/0001-79</v>
      </c>
      <c r="D3502" s="13" t="s">
        <v>4650</v>
      </c>
      <c r="E3502" s="20" t="str">
        <f t="shared" si="237"/>
        <v>04 0165</v>
      </c>
      <c r="F3502" s="28" t="s">
        <v>4935</v>
      </c>
      <c r="G3502" s="21" t="str">
        <f>VLOOKUP(E3502,'FILIAIS PETZ'!A:E,5,0)</f>
        <v>PETZ CARAPICUIBA</v>
      </c>
      <c r="H3502" s="20" t="str">
        <f>VLOOKUP(E3502,'FILIAIS PETZ'!A:D,4,0)</f>
        <v>CPIC-SP</v>
      </c>
      <c r="I3502" s="46">
        <v>45447</v>
      </c>
      <c r="J3502" s="9">
        <v>922826</v>
      </c>
      <c r="K3502" s="9" t="s">
        <v>5858</v>
      </c>
      <c r="L3502" s="83" t="s">
        <v>7795</v>
      </c>
      <c r="M3502" s="85">
        <v>45448</v>
      </c>
      <c r="N3502" s="85">
        <v>45469</v>
      </c>
      <c r="O3502" s="85">
        <v>45450</v>
      </c>
      <c r="P3502" s="91" t="s">
        <v>4990</v>
      </c>
      <c r="Q3502" s="84">
        <v>3</v>
      </c>
      <c r="R3502" s="91">
        <v>1</v>
      </c>
      <c r="S3502" s="9">
        <v>8</v>
      </c>
      <c r="T3502" s="9" t="s">
        <v>32</v>
      </c>
      <c r="U3502" s="9">
        <v>11002</v>
      </c>
      <c r="V3502" s="9">
        <v>11002</v>
      </c>
      <c r="W3502" s="9" t="s">
        <v>4984</v>
      </c>
      <c r="X3502" s="10" t="s">
        <v>4985</v>
      </c>
      <c r="Y3502" s="10" t="s">
        <v>4997</v>
      </c>
      <c r="Z3502" s="10" t="s">
        <v>4993</v>
      </c>
      <c r="AA3502" s="10" t="s">
        <v>4989</v>
      </c>
      <c r="AB3502" s="10" t="s">
        <v>12941</v>
      </c>
      <c r="AC3502" s="9" t="s">
        <v>5006</v>
      </c>
      <c r="AD3502" s="29"/>
      <c r="AE3502" s="20" t="str">
        <f>VLOOKUP(E3502,'FILIAIS PETZ'!A:Q,17,0)</f>
        <v>SP7</v>
      </c>
      <c r="AF3502" s="20" t="str">
        <f>VLOOKUP(E3502,'FILIAIS PETZ'!A:Q,3,0)</f>
        <v>FELICIO</v>
      </c>
      <c r="AG3502" s="20" t="str">
        <f>VLOOKUP(E3502,'FILIAIS PETZ'!A:Q,2,0)</f>
        <v>R3</v>
      </c>
      <c r="AH3502" s="75">
        <v>1500</v>
      </c>
      <c r="AI3502" s="16" t="s">
        <v>7948</v>
      </c>
      <c r="AJ3502" s="43">
        <f>VLOOKUP(E3502,'FILIAIS PETZ'!$A$2:$K$2000,11,0)</f>
        <v>18328118015726</v>
      </c>
      <c r="AK3502" s="44">
        <f t="shared" si="238"/>
        <v>18328118015726</v>
      </c>
    </row>
    <row r="3503" spans="1:37" s="14" customFormat="1" ht="15" customHeight="1" thickBot="1" x14ac:dyDescent="0.25">
      <c r="A3503" s="9">
        <f t="shared" si="236"/>
        <v>922810</v>
      </c>
      <c r="B3503" s="18">
        <f>VLOOKUP(C3503,FORNECEDORES!D:E,2,0)</f>
        <v>791274</v>
      </c>
      <c r="C3503" s="19" t="str">
        <f>VLOOKUP(D3503,FORNECEDORES!A:D,4,0)</f>
        <v>40.140.726/0001-44</v>
      </c>
      <c r="D3503" s="13" t="s">
        <v>8151</v>
      </c>
      <c r="E3503" s="20" t="str">
        <f t="shared" si="237"/>
        <v>04 0073</v>
      </c>
      <c r="F3503" s="28" t="s">
        <v>4953</v>
      </c>
      <c r="G3503" s="21" t="str">
        <f>VLOOKUP(E3503,'FILIAIS PETZ'!A:E,5,0)</f>
        <v>PETZ CAMPO GRANDE</v>
      </c>
      <c r="H3503" s="20" t="str">
        <f>VLOOKUP(E3503,'FILIAIS PETZ'!A:D,4,0)</f>
        <v>CGDE-MS</v>
      </c>
      <c r="I3503" s="46">
        <v>45447</v>
      </c>
      <c r="J3503" s="9">
        <v>922810</v>
      </c>
      <c r="K3503" s="9" t="s">
        <v>5858</v>
      </c>
      <c r="L3503" s="83" t="s">
        <v>8154</v>
      </c>
      <c r="M3503" s="85">
        <v>45449</v>
      </c>
      <c r="N3503" s="85">
        <v>45476</v>
      </c>
      <c r="O3503" s="85">
        <v>45455</v>
      </c>
      <c r="P3503" s="91" t="s">
        <v>4990</v>
      </c>
      <c r="Q3503" s="84">
        <v>3</v>
      </c>
      <c r="R3503" s="91">
        <v>1</v>
      </c>
      <c r="S3503" s="9">
        <v>8</v>
      </c>
      <c r="T3503" s="9" t="s">
        <v>32</v>
      </c>
      <c r="U3503" s="9">
        <v>11002</v>
      </c>
      <c r="V3503" s="9">
        <v>11002</v>
      </c>
      <c r="W3503" s="9" t="s">
        <v>5039</v>
      </c>
      <c r="X3503" s="10" t="s">
        <v>4996</v>
      </c>
      <c r="Y3503" s="10" t="s">
        <v>4980</v>
      </c>
      <c r="Z3503" s="9" t="s">
        <v>4980</v>
      </c>
      <c r="AA3503" s="9" t="s">
        <v>5103</v>
      </c>
      <c r="AB3503" s="9" t="s">
        <v>12941</v>
      </c>
      <c r="AC3503" s="9" t="s">
        <v>5006</v>
      </c>
      <c r="AD3503" s="29"/>
      <c r="AE3503" s="20" t="str">
        <f>VLOOKUP(E3503,'FILIAIS PETZ'!A:Q,17,0)</f>
        <v>CO-1</v>
      </c>
      <c r="AF3503" s="20" t="str">
        <f>VLOOKUP(E3503,'FILIAIS PETZ'!A:Q,3,0)</f>
        <v>FELICIO</v>
      </c>
      <c r="AG3503" s="20" t="str">
        <f>VLOOKUP(E3503,'FILIAIS PETZ'!A:Q,2,0)</f>
        <v>R3</v>
      </c>
      <c r="AH3503" s="75">
        <v>2238.7199999999998</v>
      </c>
      <c r="AI3503" s="16" t="s">
        <v>7945</v>
      </c>
      <c r="AJ3503" s="43">
        <f>VLOOKUP(E3503,'FILIAIS PETZ'!$A$2:$K$2000,11,0)</f>
        <v>18328118007383</v>
      </c>
      <c r="AK3503" s="44">
        <f t="shared" si="238"/>
        <v>18328118007383</v>
      </c>
    </row>
    <row r="3504" spans="1:37" s="14" customFormat="1" ht="15" customHeight="1" thickBot="1" x14ac:dyDescent="0.25">
      <c r="A3504" s="9">
        <v>922118</v>
      </c>
      <c r="B3504" s="18">
        <f>VLOOKUP(C3504,FORNECEDORES!D:E,2,0)</f>
        <v>17452</v>
      </c>
      <c r="C3504" s="19" t="str">
        <f>VLOOKUP(D3504,FORNECEDORES!A:D,4,0)</f>
        <v>28.631.838/0001-00</v>
      </c>
      <c r="D3504" s="13" t="s">
        <v>3724</v>
      </c>
      <c r="E3504" s="20" t="str">
        <f t="shared" si="237"/>
        <v>04 0060</v>
      </c>
      <c r="F3504" s="28" t="s">
        <v>8625</v>
      </c>
      <c r="G3504" s="21" t="str">
        <f>VLOOKUP(E3504,'FILIAIS PETZ'!A:E,5,0)</f>
        <v>PETZ PACAEMBU</v>
      </c>
      <c r="H3504" s="20" t="str">
        <f>VLOOKUP(E3504,'FILIAIS PETZ'!A:D,4,0)</f>
        <v>PCBU-SP</v>
      </c>
      <c r="I3504" s="46">
        <v>45447</v>
      </c>
      <c r="J3504" s="9">
        <v>922118</v>
      </c>
      <c r="K3504" s="9" t="s">
        <v>9047</v>
      </c>
      <c r="L3504" s="83" t="s">
        <v>5318</v>
      </c>
      <c r="M3504" s="85">
        <v>45447</v>
      </c>
      <c r="N3504" s="85">
        <v>45497</v>
      </c>
      <c r="O3504" s="85">
        <v>45491</v>
      </c>
      <c r="P3504" s="91" t="s">
        <v>4982</v>
      </c>
      <c r="Q3504" s="84">
        <v>3</v>
      </c>
      <c r="R3504" s="91">
        <v>1</v>
      </c>
      <c r="S3504" s="9">
        <v>8</v>
      </c>
      <c r="T3504" s="9" t="s">
        <v>32</v>
      </c>
      <c r="U3504" s="9">
        <v>11002</v>
      </c>
      <c r="V3504" s="9">
        <v>11002</v>
      </c>
      <c r="W3504" s="9" t="s">
        <v>5019</v>
      </c>
      <c r="X3504" s="10" t="s">
        <v>4985</v>
      </c>
      <c r="Y3504" s="57" t="s">
        <v>4993</v>
      </c>
      <c r="Z3504" s="9" t="s">
        <v>5020</v>
      </c>
      <c r="AA3504" s="9" t="s">
        <v>4989</v>
      </c>
      <c r="AB3504" s="9" t="s">
        <v>12941</v>
      </c>
      <c r="AC3504" s="9" t="s">
        <v>4988</v>
      </c>
      <c r="AD3504" s="29" t="s">
        <v>5020</v>
      </c>
      <c r="AE3504" s="20" t="str">
        <f>VLOOKUP(E3504,'FILIAIS PETZ'!A:Q,17,0)</f>
        <v>SP2</v>
      </c>
      <c r="AF3504" s="20" t="str">
        <f>VLOOKUP(E3504,'FILIAIS PETZ'!A:Q,3,0)</f>
        <v>FELICIO</v>
      </c>
      <c r="AG3504" s="20" t="str">
        <f>VLOOKUP(E3504,'FILIAIS PETZ'!A:Q,2,0)</f>
        <v>R3</v>
      </c>
      <c r="AH3504" s="75">
        <v>21655.200000000001</v>
      </c>
      <c r="AI3504" s="16" t="s">
        <v>10823</v>
      </c>
      <c r="AJ3504" s="43">
        <f>VLOOKUP(E3504,'FILIAIS PETZ'!$A$2:$K$2000,11,0)</f>
        <v>18328118006220</v>
      </c>
      <c r="AK3504" s="44">
        <v>18328118006220</v>
      </c>
    </row>
    <row r="3505" spans="1:37" s="14" customFormat="1" ht="15" customHeight="1" thickBot="1" x14ac:dyDescent="0.25">
      <c r="A3505" s="9">
        <v>922122</v>
      </c>
      <c r="B3505" s="18">
        <f>VLOOKUP(C3505,FORNECEDORES!D:E,2,0)</f>
        <v>93074</v>
      </c>
      <c r="C3505" s="19" t="str">
        <f>VLOOKUP(D3505,FORNECEDORES!A:D,4,0)</f>
        <v>29.739.737/0053-33</v>
      </c>
      <c r="D3505" s="13" t="s">
        <v>7598</v>
      </c>
      <c r="E3505" s="20" t="str">
        <f t="shared" si="237"/>
        <v>04 0067</v>
      </c>
      <c r="F3505" s="28" t="s">
        <v>8611</v>
      </c>
      <c r="G3505" s="21" t="str">
        <f>VLOOKUP(E3505,'FILIAIS PETZ'!A:E,5,0)</f>
        <v>PETZ EXTRA RICARDO JAFET</v>
      </c>
      <c r="H3505" s="20" t="str">
        <f>VLOOKUP(E3505,'FILIAIS PETZ'!A:D,4,0)</f>
        <v>RJAF-SP</v>
      </c>
      <c r="I3505" s="46">
        <v>45447</v>
      </c>
      <c r="J3505" s="9">
        <v>922122</v>
      </c>
      <c r="K3505" s="9" t="s">
        <v>9047</v>
      </c>
      <c r="L3505" s="83" t="s">
        <v>10824</v>
      </c>
      <c r="M3505" s="85">
        <v>45477</v>
      </c>
      <c r="N3505" s="85">
        <v>45504</v>
      </c>
      <c r="O3505" s="85">
        <v>45491</v>
      </c>
      <c r="P3505" s="91" t="s">
        <v>4982</v>
      </c>
      <c r="Q3505" s="84">
        <v>3</v>
      </c>
      <c r="R3505" s="91">
        <v>1</v>
      </c>
      <c r="S3505" s="9">
        <v>8</v>
      </c>
      <c r="T3505" s="9" t="s">
        <v>32</v>
      </c>
      <c r="U3505" s="9">
        <v>11002</v>
      </c>
      <c r="V3505" s="9">
        <v>11002</v>
      </c>
      <c r="W3505" s="9" t="s">
        <v>5107</v>
      </c>
      <c r="X3505" s="10" t="s">
        <v>4996</v>
      </c>
      <c r="Y3505" s="84" t="s">
        <v>4993</v>
      </c>
      <c r="Z3505" s="84" t="s">
        <v>4993</v>
      </c>
      <c r="AA3505" s="84" t="s">
        <v>5033</v>
      </c>
      <c r="AB3505" s="84" t="s">
        <v>12941</v>
      </c>
      <c r="AC3505" s="9" t="s">
        <v>4988</v>
      </c>
      <c r="AD3505" s="29"/>
      <c r="AE3505" s="20" t="str">
        <f>VLOOKUP(E3505,'FILIAIS PETZ'!A:Q,17,0)</f>
        <v>SP2</v>
      </c>
      <c r="AF3505" s="20" t="str">
        <f>VLOOKUP(E3505,'FILIAIS PETZ'!A:Q,3,0)</f>
        <v>FELICIO</v>
      </c>
      <c r="AG3505" s="20" t="str">
        <f>VLOOKUP(E3505,'FILIAIS PETZ'!A:Q,2,0)</f>
        <v>R3</v>
      </c>
      <c r="AH3505" s="75">
        <v>10967.33</v>
      </c>
      <c r="AI3505" s="16" t="s">
        <v>10825</v>
      </c>
      <c r="AJ3505" s="43">
        <f>VLOOKUP(E3505,'FILIAIS PETZ'!$A$2:$K$2000,11,0)</f>
        <v>18328118006573</v>
      </c>
      <c r="AK3505" s="44">
        <v>18328118006573</v>
      </c>
    </row>
    <row r="3506" spans="1:37" s="14" customFormat="1" ht="15" customHeight="1" thickBot="1" x14ac:dyDescent="0.25">
      <c r="A3506" s="9">
        <v>922152</v>
      </c>
      <c r="B3506" s="18">
        <f>VLOOKUP(C3506,FORNECEDORES!D:E,2,0)</f>
        <v>32507</v>
      </c>
      <c r="C3506" s="19" t="str">
        <f>VLOOKUP(D3506,FORNECEDORES!A:D,4,0)</f>
        <v>10.237.839/0001-00</v>
      </c>
      <c r="D3506" s="13" t="s">
        <v>1753</v>
      </c>
      <c r="E3506" s="20" t="str">
        <f t="shared" si="237"/>
        <v>04 0017</v>
      </c>
      <c r="F3506" s="28" t="s">
        <v>8713</v>
      </c>
      <c r="G3506" s="21" t="str">
        <f>VLOOKUP(E3506,'FILIAIS PETZ'!A:E,5,0)</f>
        <v>PETZ CARREFOUR SAO CAETANO</v>
      </c>
      <c r="H3506" s="20" t="str">
        <f>VLOOKUP(E3506,'FILIAIS PETZ'!A:D,4,0)</f>
        <v>SCSU-SP</v>
      </c>
      <c r="I3506" s="46">
        <v>45447</v>
      </c>
      <c r="J3506" s="9">
        <v>922152</v>
      </c>
      <c r="K3506" s="9" t="s">
        <v>9035</v>
      </c>
      <c r="L3506" s="83" t="s">
        <v>10826</v>
      </c>
      <c r="M3506" s="85">
        <v>45461</v>
      </c>
      <c r="N3506" s="85">
        <v>45483</v>
      </c>
      <c r="O3506" s="85">
        <v>45468</v>
      </c>
      <c r="P3506" s="91" t="s">
        <v>4990</v>
      </c>
      <c r="Q3506" s="84">
        <v>3</v>
      </c>
      <c r="R3506" s="91">
        <v>1</v>
      </c>
      <c r="S3506" s="9">
        <v>8</v>
      </c>
      <c r="T3506" s="9" t="s">
        <v>32</v>
      </c>
      <c r="U3506" s="9">
        <v>11002</v>
      </c>
      <c r="V3506" s="9">
        <v>11002</v>
      </c>
      <c r="W3506" s="9" t="s">
        <v>5019</v>
      </c>
      <c r="X3506" s="10" t="s">
        <v>4992</v>
      </c>
      <c r="Y3506" s="9" t="s">
        <v>4994</v>
      </c>
      <c r="Z3506" s="9" t="s">
        <v>4994</v>
      </c>
      <c r="AA3506" s="9" t="s">
        <v>5099</v>
      </c>
      <c r="AB3506" s="9" t="s">
        <v>5005</v>
      </c>
      <c r="AC3506" s="9" t="s">
        <v>4995</v>
      </c>
      <c r="AD3506" s="29"/>
      <c r="AE3506" s="20" t="str">
        <f>VLOOKUP(E3506,'FILIAIS PETZ'!A:Q,17,0)</f>
        <v>SP3</v>
      </c>
      <c r="AF3506" s="20" t="str">
        <f>VLOOKUP(E3506,'FILIAIS PETZ'!A:Q,3,0)</f>
        <v>FELICIO</v>
      </c>
      <c r="AG3506" s="20" t="str">
        <f>VLOOKUP(E3506,'FILIAIS PETZ'!A:Q,2,0)</f>
        <v>R3</v>
      </c>
      <c r="AH3506" s="75">
        <v>1650</v>
      </c>
      <c r="AI3506" s="16" t="s">
        <v>10827</v>
      </c>
      <c r="AJ3506" s="43">
        <f>VLOOKUP(E3506,'FILIAIS PETZ'!$A$2:$K$2000,11,0)</f>
        <v>18328118000532</v>
      </c>
      <c r="AK3506" s="44">
        <v>18328118000532</v>
      </c>
    </row>
    <row r="3507" spans="1:37" s="14" customFormat="1" ht="15" customHeight="1" thickBot="1" x14ac:dyDescent="0.25">
      <c r="A3507" s="9">
        <v>922207</v>
      </c>
      <c r="B3507" s="18">
        <f>VLOOKUP(C3507,FORNECEDORES!D:E,2,0)</f>
        <v>32507</v>
      </c>
      <c r="C3507" s="19" t="str">
        <f>VLOOKUP(D3507,FORNECEDORES!A:D,4,0)</f>
        <v>10.237.839/0001-00</v>
      </c>
      <c r="D3507" s="13" t="s">
        <v>1753</v>
      </c>
      <c r="E3507" s="20" t="str">
        <f t="shared" si="237"/>
        <v>04 0019</v>
      </c>
      <c r="F3507" s="28" t="s">
        <v>8977</v>
      </c>
      <c r="G3507" s="21" t="str">
        <f>VLOOKUP(E3507,'FILIAIS PETZ'!A:E,5,0)</f>
        <v>PETZ BUTANTA</v>
      </c>
      <c r="H3507" s="20" t="str">
        <f>VLOOKUP(E3507,'FILIAIS PETZ'!A:D,4,0)</f>
        <v>BTTA-SP</v>
      </c>
      <c r="I3507" s="46">
        <v>45447</v>
      </c>
      <c r="J3507" s="9">
        <v>922207</v>
      </c>
      <c r="K3507" s="9"/>
      <c r="L3507" s="83"/>
      <c r="M3507" s="85"/>
      <c r="N3507" s="85"/>
      <c r="O3507" s="85"/>
      <c r="P3507" s="91" t="s">
        <v>4990</v>
      </c>
      <c r="Q3507" s="84">
        <v>3</v>
      </c>
      <c r="R3507" s="91">
        <v>1</v>
      </c>
      <c r="S3507" s="9">
        <v>8</v>
      </c>
      <c r="T3507" s="9" t="s">
        <v>32</v>
      </c>
      <c r="U3507" s="9">
        <v>11002</v>
      </c>
      <c r="V3507" s="9">
        <v>11002</v>
      </c>
      <c r="W3507" s="9" t="s">
        <v>5019</v>
      </c>
      <c r="X3507" s="10" t="s">
        <v>4992</v>
      </c>
      <c r="Y3507" s="9" t="s">
        <v>4994</v>
      </c>
      <c r="Z3507" s="9" t="s">
        <v>4994</v>
      </c>
      <c r="AA3507" s="9" t="s">
        <v>5099</v>
      </c>
      <c r="AB3507" s="9" t="s">
        <v>5005</v>
      </c>
      <c r="AC3507" s="9" t="s">
        <v>4995</v>
      </c>
      <c r="AD3507" s="29"/>
      <c r="AE3507" s="20" t="str">
        <f>VLOOKUP(E3507,'FILIAIS PETZ'!A:Q,17,0)</f>
        <v>SP2</v>
      </c>
      <c r="AF3507" s="20" t="str">
        <f>VLOOKUP(E3507,'FILIAIS PETZ'!A:Q,3,0)</f>
        <v>FELICIO</v>
      </c>
      <c r="AG3507" s="20" t="str">
        <f>VLOOKUP(E3507,'FILIAIS PETZ'!A:Q,2,0)</f>
        <v>R3</v>
      </c>
      <c r="AH3507" s="75">
        <v>1100</v>
      </c>
      <c r="AI3507" s="16" t="s">
        <v>10828</v>
      </c>
      <c r="AJ3507" s="43">
        <f>VLOOKUP(E3507,'FILIAIS PETZ'!$A$2:$K$2000,11,0)</f>
        <v>18328118000885</v>
      </c>
      <c r="AK3507" s="44">
        <v>18328118000885</v>
      </c>
    </row>
    <row r="3508" spans="1:37" s="14" customFormat="1" ht="15" customHeight="1" thickBot="1" x14ac:dyDescent="0.25">
      <c r="A3508" s="9">
        <v>922212</v>
      </c>
      <c r="B3508" s="18">
        <f>VLOOKUP(C3508,FORNECEDORES!D:E,2,0)</f>
        <v>32507</v>
      </c>
      <c r="C3508" s="19" t="str">
        <f>VLOOKUP(D3508,FORNECEDORES!A:D,4,0)</f>
        <v>10.237.839/0001-00</v>
      </c>
      <c r="D3508" s="13" t="s">
        <v>1753</v>
      </c>
      <c r="E3508" s="20" t="str">
        <f t="shared" si="237"/>
        <v>04 0010</v>
      </c>
      <c r="F3508" s="28" t="s">
        <v>8983</v>
      </c>
      <c r="G3508" s="21" t="str">
        <f>VLOOKUP(E3508,'FILIAIS PETZ'!A:E,5,0)</f>
        <v>PETZ SANTA CECILIA</v>
      </c>
      <c r="H3508" s="20" t="str">
        <f>VLOOKUP(E3508,'FILIAIS PETZ'!A:D,4,0)</f>
        <v>STCE-SP</v>
      </c>
      <c r="I3508" s="46">
        <v>45447</v>
      </c>
      <c r="J3508" s="9">
        <v>922212</v>
      </c>
      <c r="K3508" s="9" t="s">
        <v>9035</v>
      </c>
      <c r="L3508" s="83" t="s">
        <v>10829</v>
      </c>
      <c r="M3508" s="85">
        <v>45461</v>
      </c>
      <c r="N3508" s="85">
        <v>45483</v>
      </c>
      <c r="O3508" s="85">
        <v>45468</v>
      </c>
      <c r="P3508" s="91" t="s">
        <v>4990</v>
      </c>
      <c r="Q3508" s="84">
        <v>3</v>
      </c>
      <c r="R3508" s="91">
        <v>1</v>
      </c>
      <c r="S3508" s="9">
        <v>8</v>
      </c>
      <c r="T3508" s="9" t="s">
        <v>32</v>
      </c>
      <c r="U3508" s="9">
        <v>11002</v>
      </c>
      <c r="V3508" s="9">
        <v>11002</v>
      </c>
      <c r="W3508" s="9" t="s">
        <v>5019</v>
      </c>
      <c r="X3508" s="10" t="s">
        <v>4992</v>
      </c>
      <c r="Y3508" s="9" t="s">
        <v>4994</v>
      </c>
      <c r="Z3508" s="9" t="s">
        <v>4994</v>
      </c>
      <c r="AA3508" s="9" t="s">
        <v>5099</v>
      </c>
      <c r="AB3508" s="9" t="s">
        <v>5005</v>
      </c>
      <c r="AC3508" s="9" t="s">
        <v>4995</v>
      </c>
      <c r="AD3508" s="29"/>
      <c r="AE3508" s="20" t="str">
        <f>VLOOKUP(E3508,'FILIAIS PETZ'!A:Q,17,0)</f>
        <v>SP2</v>
      </c>
      <c r="AF3508" s="20" t="str">
        <f>VLOOKUP(E3508,'FILIAIS PETZ'!A:Q,3,0)</f>
        <v>FELICIO</v>
      </c>
      <c r="AG3508" s="20" t="str">
        <f>VLOOKUP(E3508,'FILIAIS PETZ'!A:Q,2,0)</f>
        <v>R3</v>
      </c>
      <c r="AH3508" s="75">
        <v>3600</v>
      </c>
      <c r="AI3508" s="16" t="s">
        <v>10830</v>
      </c>
      <c r="AJ3508" s="43">
        <f>VLOOKUP(E3508,'FILIAIS PETZ'!$A$2:$K$2000,11,0)</f>
        <v>18328118001938</v>
      </c>
      <c r="AK3508" s="44">
        <v>18328118001938</v>
      </c>
    </row>
    <row r="3509" spans="1:37" s="14" customFormat="1" ht="15" customHeight="1" thickBot="1" x14ac:dyDescent="0.25">
      <c r="A3509" s="9">
        <v>922260</v>
      </c>
      <c r="B3509" s="18">
        <f>VLOOKUP(C3509,FORNECEDORES!D:E,2,0)</f>
        <v>55664</v>
      </c>
      <c r="C3509" s="19" t="str">
        <f>VLOOKUP(D3509,FORNECEDORES!A:D,4,0)</f>
        <v>25.064.681/0001-82</v>
      </c>
      <c r="D3509" s="13" t="s">
        <v>2536</v>
      </c>
      <c r="E3509" s="20" t="str">
        <f t="shared" si="237"/>
        <v>04 0067</v>
      </c>
      <c r="F3509" s="28" t="s">
        <v>8611</v>
      </c>
      <c r="G3509" s="21" t="str">
        <f>VLOOKUP(E3509,'FILIAIS PETZ'!A:E,5,0)</f>
        <v>PETZ EXTRA RICARDO JAFET</v>
      </c>
      <c r="H3509" s="20" t="str">
        <f>VLOOKUP(E3509,'FILIAIS PETZ'!A:D,4,0)</f>
        <v>RJAF-SP</v>
      </c>
      <c r="I3509" s="46">
        <v>45447</v>
      </c>
      <c r="J3509" s="9">
        <v>922260</v>
      </c>
      <c r="K3509" s="9" t="s">
        <v>9035</v>
      </c>
      <c r="L3509" s="83" t="s">
        <v>10831</v>
      </c>
      <c r="M3509" s="85">
        <v>45447</v>
      </c>
      <c r="N3509" s="85">
        <v>45469</v>
      </c>
      <c r="O3509" s="85">
        <v>45447</v>
      </c>
      <c r="P3509" s="91" t="s">
        <v>4990</v>
      </c>
      <c r="Q3509" s="84">
        <v>3</v>
      </c>
      <c r="R3509" s="91">
        <v>1</v>
      </c>
      <c r="S3509" s="9">
        <v>8</v>
      </c>
      <c r="T3509" s="9" t="s">
        <v>32</v>
      </c>
      <c r="U3509" s="9">
        <v>11002</v>
      </c>
      <c r="V3509" s="9">
        <v>11002</v>
      </c>
      <c r="W3509" s="9" t="s">
        <v>5019</v>
      </c>
      <c r="X3509" s="10" t="s">
        <v>4985</v>
      </c>
      <c r="Y3509" s="57" t="s">
        <v>4997</v>
      </c>
      <c r="Z3509" s="9" t="s">
        <v>4993</v>
      </c>
      <c r="AA3509" s="9" t="s">
        <v>4989</v>
      </c>
      <c r="AB3509" s="9" t="s">
        <v>5005</v>
      </c>
      <c r="AC3509" s="9" t="s">
        <v>5006</v>
      </c>
      <c r="AD3509" s="29"/>
      <c r="AE3509" s="20" t="str">
        <f>VLOOKUP(E3509,'FILIAIS PETZ'!A:Q,17,0)</f>
        <v>SP2</v>
      </c>
      <c r="AF3509" s="20" t="str">
        <f>VLOOKUP(E3509,'FILIAIS PETZ'!A:Q,3,0)</f>
        <v>FELICIO</v>
      </c>
      <c r="AG3509" s="20" t="str">
        <f>VLOOKUP(E3509,'FILIAIS PETZ'!A:Q,2,0)</f>
        <v>R3</v>
      </c>
      <c r="AH3509" s="75">
        <v>124.8</v>
      </c>
      <c r="AI3509" s="16" t="s">
        <v>10832</v>
      </c>
      <c r="AJ3509" s="43">
        <f>VLOOKUP(E3509,'FILIAIS PETZ'!$A$2:$K$2000,11,0)</f>
        <v>18328118006573</v>
      </c>
      <c r="AK3509" s="44">
        <v>18328118006573</v>
      </c>
    </row>
    <row r="3510" spans="1:37" s="14" customFormat="1" ht="15" customHeight="1" thickBot="1" x14ac:dyDescent="0.25">
      <c r="A3510" s="9">
        <f>J3510</f>
        <v>924643</v>
      </c>
      <c r="B3510" s="18">
        <f>VLOOKUP(C3510,FORNECEDORES!D:E,2,0)</f>
        <v>741390</v>
      </c>
      <c r="C3510" s="19" t="str">
        <f>VLOOKUP(D3510,FORNECEDORES!A:D,4,0)</f>
        <v>53.327.206/0001-97</v>
      </c>
      <c r="D3510" s="13" t="s">
        <v>1785</v>
      </c>
      <c r="E3510" s="20" t="str">
        <f t="shared" si="237"/>
        <v>04 0038</v>
      </c>
      <c r="F3510" s="28" t="s">
        <v>4979</v>
      </c>
      <c r="G3510" s="21" t="str">
        <f>VLOOKUP(E3510,'FILIAIS PETZ'!A:E,5,0)</f>
        <v>PETZ CENTER MINAS</v>
      </c>
      <c r="H3510" s="20" t="str">
        <f>VLOOKUP(E3510,'FILIAIS PETZ'!A:D,4,0)</f>
        <v>CTMN-MG</v>
      </c>
      <c r="I3510" s="46">
        <v>45448</v>
      </c>
      <c r="J3510" s="9">
        <v>924643</v>
      </c>
      <c r="K3510" s="9" t="s">
        <v>5858</v>
      </c>
      <c r="L3510" s="83" t="s">
        <v>5500</v>
      </c>
      <c r="M3510" s="85">
        <v>45482</v>
      </c>
      <c r="N3510" s="85">
        <v>45511</v>
      </c>
      <c r="O3510" s="85">
        <v>45490</v>
      </c>
      <c r="P3510" s="91" t="s">
        <v>4990</v>
      </c>
      <c r="Q3510" s="84">
        <v>3</v>
      </c>
      <c r="R3510" s="91">
        <v>1</v>
      </c>
      <c r="S3510" s="9">
        <v>8</v>
      </c>
      <c r="T3510" s="9" t="s">
        <v>32</v>
      </c>
      <c r="U3510" s="9">
        <v>11002</v>
      </c>
      <c r="V3510" s="9">
        <v>11002</v>
      </c>
      <c r="W3510" s="9" t="s">
        <v>4984</v>
      </c>
      <c r="X3510" s="10" t="s">
        <v>4992</v>
      </c>
      <c r="Y3510" s="10" t="s">
        <v>4993</v>
      </c>
      <c r="Z3510" s="10" t="s">
        <v>4993</v>
      </c>
      <c r="AA3510" s="10" t="s">
        <v>4992</v>
      </c>
      <c r="AB3510" s="10" t="s">
        <v>12941</v>
      </c>
      <c r="AC3510" s="9" t="s">
        <v>5006</v>
      </c>
      <c r="AD3510" s="29"/>
      <c r="AE3510" s="20" t="str">
        <f>VLOOKUP(E3510,'FILIAIS PETZ'!A:Q,17,0)</f>
        <v>MG-2</v>
      </c>
      <c r="AF3510" s="20" t="str">
        <f>VLOOKUP(E3510,'FILIAIS PETZ'!A:Q,3,0)</f>
        <v>FELICIO</v>
      </c>
      <c r="AG3510" s="20" t="str">
        <f>VLOOKUP(E3510,'FILIAIS PETZ'!A:Q,2,0)</f>
        <v>R3</v>
      </c>
      <c r="AH3510" s="75">
        <v>894.92</v>
      </c>
      <c r="AI3510" s="16" t="s">
        <v>7995</v>
      </c>
      <c r="AJ3510" s="43">
        <f>VLOOKUP(E3510,'FILIAIS PETZ'!$A$2:$K$2000,11,0)</f>
        <v>18328118003710</v>
      </c>
      <c r="AK3510" s="44">
        <f>AJ3510</f>
        <v>18328118003710</v>
      </c>
    </row>
    <row r="3511" spans="1:37" s="14" customFormat="1" ht="15" customHeight="1" thickBot="1" x14ac:dyDescent="0.25">
      <c r="A3511" s="9">
        <f>J3511</f>
        <v>924648</v>
      </c>
      <c r="B3511" s="18">
        <f>VLOOKUP(C3511,FORNECEDORES!D:E,2,0)</f>
        <v>741390</v>
      </c>
      <c r="C3511" s="19" t="str">
        <f>VLOOKUP(D3511,FORNECEDORES!A:D,4,0)</f>
        <v>53.327.206/0001-97</v>
      </c>
      <c r="D3511" s="13" t="s">
        <v>1785</v>
      </c>
      <c r="E3511" s="20" t="str">
        <f t="shared" si="237"/>
        <v>04 0038</v>
      </c>
      <c r="F3511" s="28" t="s">
        <v>4979</v>
      </c>
      <c r="G3511" s="21" t="str">
        <f>VLOOKUP(E3511,'FILIAIS PETZ'!A:E,5,0)</f>
        <v>PETZ CENTER MINAS</v>
      </c>
      <c r="H3511" s="20" t="str">
        <f>VLOOKUP(E3511,'FILIAIS PETZ'!A:D,4,0)</f>
        <v>CTMN-MG</v>
      </c>
      <c r="I3511" s="46">
        <v>45448</v>
      </c>
      <c r="J3511" s="9">
        <v>924648</v>
      </c>
      <c r="K3511" s="9" t="s">
        <v>5858</v>
      </c>
      <c r="L3511" s="83" t="s">
        <v>8837</v>
      </c>
      <c r="M3511" s="85">
        <v>45491</v>
      </c>
      <c r="N3511" s="85">
        <v>45518</v>
      </c>
      <c r="O3511" s="85">
        <v>45497</v>
      </c>
      <c r="P3511" s="91" t="s">
        <v>4990</v>
      </c>
      <c r="Q3511" s="84">
        <v>3</v>
      </c>
      <c r="R3511" s="91">
        <v>1</v>
      </c>
      <c r="S3511" s="9">
        <v>8</v>
      </c>
      <c r="T3511" s="9" t="s">
        <v>32</v>
      </c>
      <c r="U3511" s="9">
        <v>11002</v>
      </c>
      <c r="V3511" s="9">
        <v>11002</v>
      </c>
      <c r="W3511" s="9" t="s">
        <v>5019</v>
      </c>
      <c r="X3511" s="10" t="s">
        <v>4992</v>
      </c>
      <c r="Y3511" s="10" t="s">
        <v>4993</v>
      </c>
      <c r="Z3511" s="10" t="s">
        <v>4993</v>
      </c>
      <c r="AA3511" s="10" t="s">
        <v>4992</v>
      </c>
      <c r="AB3511" s="10" t="s">
        <v>12941</v>
      </c>
      <c r="AC3511" s="9" t="s">
        <v>5006</v>
      </c>
      <c r="AD3511" s="29"/>
      <c r="AE3511" s="20" t="str">
        <f>VLOOKUP(E3511,'FILIAIS PETZ'!A:Q,17,0)</f>
        <v>MG-2</v>
      </c>
      <c r="AF3511" s="20" t="str">
        <f>VLOOKUP(E3511,'FILIAIS PETZ'!A:Q,3,0)</f>
        <v>FELICIO</v>
      </c>
      <c r="AG3511" s="20" t="str">
        <f>VLOOKUP(E3511,'FILIAIS PETZ'!A:Q,2,0)</f>
        <v>R3</v>
      </c>
      <c r="AH3511" s="75">
        <v>1748.62</v>
      </c>
      <c r="AI3511" s="16" t="s">
        <v>7996</v>
      </c>
      <c r="AJ3511" s="43">
        <f>VLOOKUP(E3511,'FILIAIS PETZ'!$A$2:$K$2000,11,0)</f>
        <v>18328118003710</v>
      </c>
      <c r="AK3511" s="44">
        <f>AJ3511</f>
        <v>18328118003710</v>
      </c>
    </row>
    <row r="3512" spans="1:37" s="14" customFormat="1" ht="15" customHeight="1" thickBot="1" x14ac:dyDescent="0.25">
      <c r="A3512" s="9">
        <f>J3512</f>
        <v>924652</v>
      </c>
      <c r="B3512" s="18">
        <f>VLOOKUP(C3512,FORNECEDORES!D:E,2,0)</f>
        <v>741390</v>
      </c>
      <c r="C3512" s="19" t="str">
        <f>VLOOKUP(D3512,FORNECEDORES!A:D,4,0)</f>
        <v>53.327.206/0001-97</v>
      </c>
      <c r="D3512" s="13" t="s">
        <v>1785</v>
      </c>
      <c r="E3512" s="20" t="str">
        <f t="shared" si="237"/>
        <v>04 0162</v>
      </c>
      <c r="F3512" s="28" t="s">
        <v>5179</v>
      </c>
      <c r="G3512" s="21" t="str">
        <f>VLOOKUP(E3512,'FILIAIS PETZ'!A:E,5,0)</f>
        <v>PETZ CONTAGEM JOÃO CESAR</v>
      </c>
      <c r="H3512" s="20" t="str">
        <f>VLOOKUP(E3512,'FILIAIS PETZ'!A:D,4,0)</f>
        <v>CTJC-MG</v>
      </c>
      <c r="I3512" s="46">
        <v>45448</v>
      </c>
      <c r="J3512" s="9">
        <v>924652</v>
      </c>
      <c r="K3512" s="9" t="s">
        <v>5858</v>
      </c>
      <c r="L3512" s="83" t="s">
        <v>8709</v>
      </c>
      <c r="M3512" s="85">
        <v>45484</v>
      </c>
      <c r="N3512" s="85">
        <v>45511</v>
      </c>
      <c r="O3512" s="85">
        <v>45490</v>
      </c>
      <c r="P3512" s="91" t="s">
        <v>4990</v>
      </c>
      <c r="Q3512" s="84">
        <v>3</v>
      </c>
      <c r="R3512" s="91">
        <v>1</v>
      </c>
      <c r="S3512" s="9">
        <v>8</v>
      </c>
      <c r="T3512" s="9" t="s">
        <v>32</v>
      </c>
      <c r="U3512" s="9">
        <v>11002</v>
      </c>
      <c r="V3512" s="9">
        <v>11002</v>
      </c>
      <c r="W3512" s="9" t="s">
        <v>5019</v>
      </c>
      <c r="X3512" s="10" t="s">
        <v>4992</v>
      </c>
      <c r="Y3512" s="10" t="s">
        <v>4993</v>
      </c>
      <c r="Z3512" s="10" t="s">
        <v>4993</v>
      </c>
      <c r="AA3512" s="10" t="s">
        <v>4992</v>
      </c>
      <c r="AB3512" s="10" t="s">
        <v>12941</v>
      </c>
      <c r="AC3512" s="9" t="s">
        <v>5006</v>
      </c>
      <c r="AD3512" s="29"/>
      <c r="AE3512" s="20" t="str">
        <f>VLOOKUP(E3512,'FILIAIS PETZ'!A:Q,17,0)</f>
        <v>MG-2</v>
      </c>
      <c r="AF3512" s="20" t="str">
        <f>VLOOKUP(E3512,'FILIAIS PETZ'!A:Q,3,0)</f>
        <v>FELICIO</v>
      </c>
      <c r="AG3512" s="20" t="str">
        <f>VLOOKUP(E3512,'FILIAIS PETZ'!A:Q,2,0)</f>
        <v>R3</v>
      </c>
      <c r="AH3512" s="75">
        <v>1748.62</v>
      </c>
      <c r="AI3512" s="16" t="s">
        <v>7997</v>
      </c>
      <c r="AJ3512" s="43">
        <f>VLOOKUP(E3512,'FILIAIS PETZ'!$A$2:$K$2000,11,0)</f>
        <v>18328118017265</v>
      </c>
      <c r="AK3512" s="44">
        <f>AJ3512</f>
        <v>18328118017265</v>
      </c>
    </row>
    <row r="3513" spans="1:37" s="14" customFormat="1" ht="15" customHeight="1" thickBot="1" x14ac:dyDescent="0.25">
      <c r="A3513" s="9">
        <f>J3513</f>
        <v>924661</v>
      </c>
      <c r="B3513" s="18">
        <f>VLOOKUP(C3513,FORNECEDORES!D:E,2,0)</f>
        <v>20268</v>
      </c>
      <c r="C3513" s="19" t="str">
        <f>VLOOKUP(D3513,FORNECEDORES!A:D,4,0)</f>
        <v>15.809.407/0001-31</v>
      </c>
      <c r="D3513" s="13" t="s">
        <v>2077</v>
      </c>
      <c r="E3513" s="20" t="str">
        <f t="shared" si="237"/>
        <v>04 0007</v>
      </c>
      <c r="F3513" s="28" t="s">
        <v>4950</v>
      </c>
      <c r="G3513" s="21" t="str">
        <f>VLOOKUP(E3513,'FILIAIS PETZ'!A:E,5,0)</f>
        <v>PETZ SOROCABA</v>
      </c>
      <c r="H3513" s="20" t="str">
        <f>VLOOKUP(E3513,'FILIAIS PETZ'!A:D,4,0)</f>
        <v>SCBA-SP</v>
      </c>
      <c r="I3513" s="46">
        <v>45448</v>
      </c>
      <c r="J3513" s="9">
        <v>924661</v>
      </c>
      <c r="K3513" s="9" t="s">
        <v>5858</v>
      </c>
      <c r="L3513" s="83" t="s">
        <v>7344</v>
      </c>
      <c r="M3513" s="85">
        <v>45453</v>
      </c>
      <c r="N3513" s="85">
        <v>45476</v>
      </c>
      <c r="O3513" s="85">
        <v>45455</v>
      </c>
      <c r="P3513" s="91" t="s">
        <v>4990</v>
      </c>
      <c r="Q3513" s="84">
        <v>3</v>
      </c>
      <c r="R3513" s="91">
        <v>1</v>
      </c>
      <c r="S3513" s="9">
        <v>8</v>
      </c>
      <c r="T3513" s="9" t="s">
        <v>32</v>
      </c>
      <c r="U3513" s="9">
        <v>11002</v>
      </c>
      <c r="V3513" s="9">
        <v>11002</v>
      </c>
      <c r="W3513" s="9" t="s">
        <v>4984</v>
      </c>
      <c r="X3513" s="10" t="s">
        <v>4996</v>
      </c>
      <c r="Y3513" s="10" t="s">
        <v>4993</v>
      </c>
      <c r="Z3513" s="9" t="s">
        <v>8408</v>
      </c>
      <c r="AA3513" s="9" t="s">
        <v>4989</v>
      </c>
      <c r="AB3513" s="9" t="s">
        <v>5005</v>
      </c>
      <c r="AC3513" s="9" t="s">
        <v>5006</v>
      </c>
      <c r="AD3513" s="29" t="s">
        <v>7878</v>
      </c>
      <c r="AE3513" s="20" t="str">
        <f>VLOOKUP(E3513,'FILIAIS PETZ'!A:Q,17,0)</f>
        <v>SP7</v>
      </c>
      <c r="AF3513" s="20" t="str">
        <f>VLOOKUP(E3513,'FILIAIS PETZ'!A:Q,3,0)</f>
        <v>FELICIO</v>
      </c>
      <c r="AG3513" s="20" t="str">
        <f>VLOOKUP(E3513,'FILIAIS PETZ'!A:Q,2,0)</f>
        <v>R3</v>
      </c>
      <c r="AH3513" s="75">
        <v>8616</v>
      </c>
      <c r="AI3513" s="16" t="s">
        <v>7998</v>
      </c>
      <c r="AJ3513" s="43">
        <f>VLOOKUP(E3513,'FILIAIS PETZ'!$A$2:$K$2000,11,0)</f>
        <v>18328118001695</v>
      </c>
      <c r="AK3513" s="44">
        <f>AJ3513</f>
        <v>18328118001695</v>
      </c>
    </row>
    <row r="3514" spans="1:37" s="14" customFormat="1" ht="15" customHeight="1" thickBot="1" x14ac:dyDescent="0.25">
      <c r="B3514" s="18">
        <f>VLOOKUP(C3514,FORNECEDORES!D:E,2,0)</f>
        <v>40460</v>
      </c>
      <c r="C3514" s="19" t="str">
        <f>VLOOKUP(D3514,FORNECEDORES!A:D,4,0)</f>
        <v>30.515.748/0001-98</v>
      </c>
      <c r="D3514" s="13" t="s">
        <v>2732</v>
      </c>
      <c r="E3514" s="20" t="str">
        <f t="shared" si="237"/>
        <v>04 0010</v>
      </c>
      <c r="F3514" s="28" t="s">
        <v>8983</v>
      </c>
      <c r="G3514" s="21" t="str">
        <f>VLOOKUP(E3514,'FILIAIS PETZ'!A:E,5,0)</f>
        <v>PETZ SANTA CECILIA</v>
      </c>
      <c r="H3514" s="20" t="str">
        <f>VLOOKUP(E3514,'FILIAIS PETZ'!A:D,4,0)</f>
        <v>STCE-SP</v>
      </c>
      <c r="I3514" s="46">
        <v>45449</v>
      </c>
      <c r="J3514" s="9">
        <v>923774</v>
      </c>
      <c r="K3514" s="9" t="s">
        <v>9047</v>
      </c>
      <c r="L3514" s="83" t="s">
        <v>13485</v>
      </c>
      <c r="M3514" s="85">
        <v>45524</v>
      </c>
      <c r="N3514" s="85">
        <v>45574</v>
      </c>
      <c r="O3514" s="85">
        <v>45568</v>
      </c>
      <c r="P3514" s="91" t="s">
        <v>4990</v>
      </c>
      <c r="Q3514" s="84" t="s">
        <v>5029</v>
      </c>
      <c r="R3514" s="91" t="s">
        <v>4991</v>
      </c>
      <c r="S3514" s="9" t="s">
        <v>5052</v>
      </c>
      <c r="T3514" s="9" t="s">
        <v>32</v>
      </c>
      <c r="U3514" s="9" t="s">
        <v>5048</v>
      </c>
      <c r="V3514" s="9" t="s">
        <v>5048</v>
      </c>
      <c r="W3514" s="9" t="s">
        <v>5119</v>
      </c>
      <c r="X3514" s="10" t="s">
        <v>4985</v>
      </c>
      <c r="Y3514" s="9" t="s">
        <v>4980</v>
      </c>
      <c r="Z3514" s="9" t="s">
        <v>4980</v>
      </c>
      <c r="AA3514" s="9" t="s">
        <v>4989</v>
      </c>
      <c r="AB3514" s="9" t="s">
        <v>5066</v>
      </c>
      <c r="AC3514" s="9" t="s">
        <v>5006</v>
      </c>
      <c r="AD3514" s="29"/>
      <c r="AE3514" s="20" t="str">
        <f>VLOOKUP(E3514,'FILIAIS PETZ'!A:Q,17,0)</f>
        <v>SP2</v>
      </c>
      <c r="AF3514" s="20" t="str">
        <f>VLOOKUP(E3514,'FILIAIS PETZ'!A:Q,3,0)</f>
        <v>FELICIO</v>
      </c>
      <c r="AG3514" s="20" t="str">
        <f>VLOOKUP(E3514,'FILIAIS PETZ'!A:Q,2,0)</f>
        <v>R3</v>
      </c>
      <c r="AH3514" s="75">
        <v>980</v>
      </c>
      <c r="AI3514" s="16" t="s">
        <v>10833</v>
      </c>
      <c r="AJ3514" s="43">
        <f>VLOOKUP(E3514,'FILIAIS PETZ'!$A$2:$K$2000,11,0)</f>
        <v>18328118001938</v>
      </c>
      <c r="AK3514" s="44">
        <v>18328118001938</v>
      </c>
    </row>
    <row r="3515" spans="1:37" s="14" customFormat="1" ht="15" customHeight="1" thickBot="1" x14ac:dyDescent="0.25">
      <c r="B3515" s="18">
        <f>VLOOKUP(C3515,FORNECEDORES!D:E,2,0)</f>
        <v>40460</v>
      </c>
      <c r="C3515" s="19" t="str">
        <f>VLOOKUP(D3515,FORNECEDORES!A:D,4,0)</f>
        <v>30.515.748/0001-98</v>
      </c>
      <c r="D3515" s="13" t="s">
        <v>2732</v>
      </c>
      <c r="E3515" s="20" t="str">
        <f t="shared" si="237"/>
        <v>04 0067</v>
      </c>
      <c r="F3515" s="28" t="s">
        <v>8611</v>
      </c>
      <c r="G3515" s="21" t="str">
        <f>VLOOKUP(E3515,'FILIAIS PETZ'!A:E,5,0)</f>
        <v>PETZ EXTRA RICARDO JAFET</v>
      </c>
      <c r="H3515" s="20" t="str">
        <f>VLOOKUP(E3515,'FILIAIS PETZ'!A:D,4,0)</f>
        <v>RJAF-SP</v>
      </c>
      <c r="I3515" s="46">
        <v>45449</v>
      </c>
      <c r="J3515" s="9">
        <v>923776</v>
      </c>
      <c r="K3515" s="84" t="s">
        <v>5858</v>
      </c>
      <c r="L3515" s="83" t="s">
        <v>12986</v>
      </c>
      <c r="M3515" s="85">
        <v>45553</v>
      </c>
      <c r="N3515" s="85">
        <v>45574</v>
      </c>
      <c r="O3515" s="85">
        <v>45555</v>
      </c>
      <c r="P3515" s="91" t="s">
        <v>4990</v>
      </c>
      <c r="Q3515" s="84" t="s">
        <v>5029</v>
      </c>
      <c r="R3515" s="91" t="s">
        <v>4991</v>
      </c>
      <c r="S3515" s="9" t="s">
        <v>5052</v>
      </c>
      <c r="T3515" s="9" t="s">
        <v>32</v>
      </c>
      <c r="U3515" s="9" t="s">
        <v>5048</v>
      </c>
      <c r="V3515" s="9" t="s">
        <v>5048</v>
      </c>
      <c r="W3515" s="9" t="s">
        <v>5119</v>
      </c>
      <c r="X3515" s="10" t="s">
        <v>4985</v>
      </c>
      <c r="Y3515" s="9" t="s">
        <v>4980</v>
      </c>
      <c r="Z3515" s="9" t="s">
        <v>4980</v>
      </c>
      <c r="AA3515" s="9" t="s">
        <v>4989</v>
      </c>
      <c r="AB3515" s="9" t="s">
        <v>5066</v>
      </c>
      <c r="AC3515" s="9" t="s">
        <v>5006</v>
      </c>
      <c r="AD3515" s="29"/>
      <c r="AE3515" s="20" t="str">
        <f>VLOOKUP(E3515,'FILIAIS PETZ'!A:Q,17,0)</f>
        <v>SP2</v>
      </c>
      <c r="AF3515" s="20" t="str">
        <f>VLOOKUP(E3515,'FILIAIS PETZ'!A:Q,3,0)</f>
        <v>FELICIO</v>
      </c>
      <c r="AG3515" s="20" t="str">
        <f>VLOOKUP(E3515,'FILIAIS PETZ'!A:Q,2,0)</f>
        <v>R3</v>
      </c>
      <c r="AH3515" s="75">
        <v>980</v>
      </c>
      <c r="AI3515" s="16" t="s">
        <v>10833</v>
      </c>
      <c r="AJ3515" s="43">
        <f>VLOOKUP(E3515,'FILIAIS PETZ'!$A$2:$K$2000,11,0)</f>
        <v>18328118006573</v>
      </c>
      <c r="AK3515" s="44">
        <v>18328118006573</v>
      </c>
    </row>
    <row r="3516" spans="1:37" s="14" customFormat="1" ht="15" customHeight="1" thickBot="1" x14ac:dyDescent="0.25">
      <c r="B3516" s="18">
        <f>VLOOKUP(C3516,FORNECEDORES!D:E,2,0)</f>
        <v>40460</v>
      </c>
      <c r="C3516" s="19" t="str">
        <f>VLOOKUP(D3516,FORNECEDORES!A:D,4,0)</f>
        <v>30.515.748/0001-98</v>
      </c>
      <c r="D3516" s="13" t="s">
        <v>2732</v>
      </c>
      <c r="E3516" s="20" t="str">
        <f t="shared" si="237"/>
        <v>04 0011</v>
      </c>
      <c r="F3516" s="28" t="s">
        <v>8976</v>
      </c>
      <c r="G3516" s="21" t="str">
        <f>VLOOKUP(E3516,'FILIAIS PETZ'!A:E,5,0)</f>
        <v>PETZ AUGUSTA</v>
      </c>
      <c r="H3516" s="20" t="str">
        <f>VLOOKUP(E3516,'FILIAIS PETZ'!A:D,4,0)</f>
        <v>AUGT-SP</v>
      </c>
      <c r="I3516" s="46">
        <v>45449</v>
      </c>
      <c r="J3516" s="9">
        <v>923778</v>
      </c>
      <c r="K3516" s="9" t="s">
        <v>9047</v>
      </c>
      <c r="L3516" s="29" t="s">
        <v>13486</v>
      </c>
      <c r="M3516" s="46">
        <v>45524</v>
      </c>
      <c r="N3516" s="46">
        <v>45574</v>
      </c>
      <c r="O3516" s="46">
        <v>45568</v>
      </c>
      <c r="P3516" s="91" t="s">
        <v>4990</v>
      </c>
      <c r="Q3516" s="84" t="s">
        <v>5029</v>
      </c>
      <c r="R3516" s="91" t="s">
        <v>4991</v>
      </c>
      <c r="S3516" s="9" t="s">
        <v>5052</v>
      </c>
      <c r="T3516" s="9" t="s">
        <v>32</v>
      </c>
      <c r="U3516" s="9" t="s">
        <v>5048</v>
      </c>
      <c r="V3516" s="9" t="s">
        <v>5048</v>
      </c>
      <c r="W3516" s="9" t="s">
        <v>5119</v>
      </c>
      <c r="X3516" s="10" t="s">
        <v>4985</v>
      </c>
      <c r="Y3516" s="9" t="s">
        <v>4980</v>
      </c>
      <c r="Z3516" s="9" t="s">
        <v>4980</v>
      </c>
      <c r="AA3516" s="9" t="s">
        <v>4989</v>
      </c>
      <c r="AB3516" s="9" t="s">
        <v>5066</v>
      </c>
      <c r="AC3516" s="9" t="s">
        <v>5006</v>
      </c>
      <c r="AD3516" s="29"/>
      <c r="AE3516" s="20" t="str">
        <f>VLOOKUP(E3516,'FILIAIS PETZ'!A:Q,17,0)</f>
        <v>SP2</v>
      </c>
      <c r="AF3516" s="20" t="str">
        <f>VLOOKUP(E3516,'FILIAIS PETZ'!A:Q,3,0)</f>
        <v>FELICIO</v>
      </c>
      <c r="AG3516" s="20" t="str">
        <f>VLOOKUP(E3516,'FILIAIS PETZ'!A:Q,2,0)</f>
        <v>R3</v>
      </c>
      <c r="AH3516" s="75">
        <v>980</v>
      </c>
      <c r="AI3516" s="16" t="s">
        <v>10833</v>
      </c>
      <c r="AJ3516" s="43">
        <f>VLOOKUP(E3516,'FILIAIS PETZ'!$A$2:$K$2000,11,0)</f>
        <v>18328118001776</v>
      </c>
      <c r="AK3516" s="44">
        <v>18328118001776</v>
      </c>
    </row>
    <row r="3517" spans="1:37" s="14" customFormat="1" ht="15" customHeight="1" thickBot="1" x14ac:dyDescent="0.25">
      <c r="B3517" s="18">
        <f>VLOOKUP(C3517,FORNECEDORES!D:E,2,0)</f>
        <v>40460</v>
      </c>
      <c r="C3517" s="19" t="str">
        <f>VLOOKUP(D3517,FORNECEDORES!A:D,4,0)</f>
        <v>30.515.748/0001-98</v>
      </c>
      <c r="D3517" s="13" t="s">
        <v>2732</v>
      </c>
      <c r="E3517" s="20" t="str">
        <f t="shared" si="237"/>
        <v>04 0067</v>
      </c>
      <c r="F3517" s="28" t="s">
        <v>8611</v>
      </c>
      <c r="G3517" s="21" t="str">
        <f>VLOOKUP(E3517,'FILIAIS PETZ'!A:E,5,0)</f>
        <v>PETZ EXTRA RICARDO JAFET</v>
      </c>
      <c r="H3517" s="20" t="str">
        <f>VLOOKUP(E3517,'FILIAIS PETZ'!A:D,4,0)</f>
        <v>RJAF-SP</v>
      </c>
      <c r="I3517" s="46">
        <v>45449</v>
      </c>
      <c r="J3517" s="9">
        <v>923784</v>
      </c>
      <c r="K3517" s="9" t="s">
        <v>5858</v>
      </c>
      <c r="L3517" s="29" t="s">
        <v>12985</v>
      </c>
      <c r="M3517" s="46">
        <v>45553</v>
      </c>
      <c r="N3517" s="46">
        <v>45574</v>
      </c>
      <c r="O3517" s="46">
        <v>45555</v>
      </c>
      <c r="P3517" s="91" t="s">
        <v>4990</v>
      </c>
      <c r="Q3517" s="84" t="s">
        <v>5029</v>
      </c>
      <c r="R3517" s="91" t="s">
        <v>4991</v>
      </c>
      <c r="S3517" s="9" t="s">
        <v>5052</v>
      </c>
      <c r="T3517" s="9" t="s">
        <v>32</v>
      </c>
      <c r="U3517" s="9" t="s">
        <v>5048</v>
      </c>
      <c r="V3517" s="9" t="s">
        <v>5048</v>
      </c>
      <c r="W3517" s="9" t="s">
        <v>5019</v>
      </c>
      <c r="X3517" s="10" t="s">
        <v>4985</v>
      </c>
      <c r="Y3517" s="9" t="s">
        <v>4980</v>
      </c>
      <c r="Z3517" s="9" t="s">
        <v>4980</v>
      </c>
      <c r="AA3517" s="9" t="s">
        <v>4989</v>
      </c>
      <c r="AB3517" s="9" t="s">
        <v>5066</v>
      </c>
      <c r="AC3517" s="9" t="s">
        <v>5006</v>
      </c>
      <c r="AD3517" s="29"/>
      <c r="AE3517" s="20" t="str">
        <f>VLOOKUP(E3517,'FILIAIS PETZ'!A:Q,17,0)</f>
        <v>SP2</v>
      </c>
      <c r="AF3517" s="20" t="str">
        <f>VLOOKUP(E3517,'FILIAIS PETZ'!A:Q,3,0)</f>
        <v>FELICIO</v>
      </c>
      <c r="AG3517" s="20" t="str">
        <f>VLOOKUP(E3517,'FILIAIS PETZ'!A:Q,2,0)</f>
        <v>R3</v>
      </c>
      <c r="AH3517" s="75">
        <v>980</v>
      </c>
      <c r="AI3517" s="16" t="s">
        <v>10834</v>
      </c>
      <c r="AJ3517" s="43">
        <f>VLOOKUP(E3517,'FILIAIS PETZ'!$A$2:$K$2000,11,0)</f>
        <v>18328118006573</v>
      </c>
      <c r="AK3517" s="44">
        <v>18328118006573</v>
      </c>
    </row>
    <row r="3518" spans="1:37" s="14" customFormat="1" ht="15" customHeight="1" thickBot="1" x14ac:dyDescent="0.25">
      <c r="B3518" s="18">
        <f>VLOOKUP(C3518,FORNECEDORES!D:E,2,0)</f>
        <v>40460</v>
      </c>
      <c r="C3518" s="19" t="str">
        <f>VLOOKUP(D3518,FORNECEDORES!A:D,4,0)</f>
        <v>30.515.748/0001-98</v>
      </c>
      <c r="D3518" s="13" t="s">
        <v>2732</v>
      </c>
      <c r="E3518" s="20" t="str">
        <f t="shared" si="237"/>
        <v>04 0060</v>
      </c>
      <c r="F3518" s="28" t="s">
        <v>8625</v>
      </c>
      <c r="G3518" s="21" t="str">
        <f>VLOOKUP(E3518,'FILIAIS PETZ'!A:E,5,0)</f>
        <v>PETZ PACAEMBU</v>
      </c>
      <c r="H3518" s="20" t="str">
        <f>VLOOKUP(E3518,'FILIAIS PETZ'!A:D,4,0)</f>
        <v>PCBU-SP</v>
      </c>
      <c r="I3518" s="46">
        <v>45449</v>
      </c>
      <c r="J3518" s="9">
        <v>923786</v>
      </c>
      <c r="K3518" s="9" t="s">
        <v>9047</v>
      </c>
      <c r="L3518" s="29" t="s">
        <v>10835</v>
      </c>
      <c r="M3518" s="46">
        <v>45492</v>
      </c>
      <c r="N3518" s="46">
        <v>45518</v>
      </c>
      <c r="O3518" s="46">
        <v>45505</v>
      </c>
      <c r="P3518" s="91" t="s">
        <v>4990</v>
      </c>
      <c r="Q3518" s="84" t="s">
        <v>5029</v>
      </c>
      <c r="R3518" s="91" t="s">
        <v>4991</v>
      </c>
      <c r="S3518" s="9" t="s">
        <v>5052</v>
      </c>
      <c r="T3518" s="9" t="s">
        <v>32</v>
      </c>
      <c r="U3518" s="9" t="s">
        <v>5048</v>
      </c>
      <c r="V3518" s="9" t="s">
        <v>5048</v>
      </c>
      <c r="W3518" s="9" t="s">
        <v>5019</v>
      </c>
      <c r="X3518" s="10" t="s">
        <v>4985</v>
      </c>
      <c r="Y3518" s="9" t="s">
        <v>4980</v>
      </c>
      <c r="Z3518" s="9" t="s">
        <v>4980</v>
      </c>
      <c r="AA3518" s="9" t="s">
        <v>4989</v>
      </c>
      <c r="AB3518" s="9" t="s">
        <v>5066</v>
      </c>
      <c r="AC3518" s="9" t="s">
        <v>5006</v>
      </c>
      <c r="AD3518" s="29"/>
      <c r="AE3518" s="20" t="str">
        <f>VLOOKUP(E3518,'FILIAIS PETZ'!A:Q,17,0)</f>
        <v>SP2</v>
      </c>
      <c r="AF3518" s="20" t="str">
        <f>VLOOKUP(E3518,'FILIAIS PETZ'!A:Q,3,0)</f>
        <v>FELICIO</v>
      </c>
      <c r="AG3518" s="20" t="str">
        <f>VLOOKUP(E3518,'FILIAIS PETZ'!A:Q,2,0)</f>
        <v>R3</v>
      </c>
      <c r="AH3518" s="75">
        <v>980</v>
      </c>
      <c r="AI3518" s="16" t="s">
        <v>10834</v>
      </c>
      <c r="AJ3518" s="43">
        <f>VLOOKUP(E3518,'FILIAIS PETZ'!$A$2:$K$2000,11,0)</f>
        <v>18328118006220</v>
      </c>
      <c r="AK3518" s="44">
        <v>18328118006220</v>
      </c>
    </row>
    <row r="3519" spans="1:37" s="14" customFormat="1" ht="15" customHeight="1" thickBot="1" x14ac:dyDescent="0.25">
      <c r="B3519" s="18">
        <f>VLOOKUP(C3519,FORNECEDORES!D:E,2,0)</f>
        <v>40460</v>
      </c>
      <c r="C3519" s="19" t="str">
        <f>VLOOKUP(D3519,FORNECEDORES!A:D,4,0)</f>
        <v>30.515.748/0001-98</v>
      </c>
      <c r="D3519" s="13" t="s">
        <v>2732</v>
      </c>
      <c r="E3519" s="20" t="str">
        <f t="shared" si="237"/>
        <v>04 0010</v>
      </c>
      <c r="F3519" s="28" t="s">
        <v>8983</v>
      </c>
      <c r="G3519" s="21" t="str">
        <f>VLOOKUP(E3519,'FILIAIS PETZ'!A:E,5,0)</f>
        <v>PETZ SANTA CECILIA</v>
      </c>
      <c r="H3519" s="20" t="str">
        <f>VLOOKUP(E3519,'FILIAIS PETZ'!A:D,4,0)</f>
        <v>STCE-SP</v>
      </c>
      <c r="I3519" s="46">
        <v>45449</v>
      </c>
      <c r="J3519" s="9">
        <v>923787</v>
      </c>
      <c r="K3519" s="9" t="s">
        <v>9047</v>
      </c>
      <c r="L3519" s="29" t="s">
        <v>13487</v>
      </c>
      <c r="M3519" s="46">
        <v>45524</v>
      </c>
      <c r="N3519" s="46">
        <v>45574</v>
      </c>
      <c r="O3519" s="46">
        <v>45568</v>
      </c>
      <c r="P3519" s="91" t="s">
        <v>4990</v>
      </c>
      <c r="Q3519" s="84" t="s">
        <v>5029</v>
      </c>
      <c r="R3519" s="91" t="s">
        <v>4991</v>
      </c>
      <c r="S3519" s="9" t="s">
        <v>5052</v>
      </c>
      <c r="T3519" s="9" t="s">
        <v>32</v>
      </c>
      <c r="U3519" s="9" t="s">
        <v>5048</v>
      </c>
      <c r="V3519" s="9" t="s">
        <v>5048</v>
      </c>
      <c r="W3519" s="9" t="s">
        <v>5019</v>
      </c>
      <c r="X3519" s="10" t="s">
        <v>4985</v>
      </c>
      <c r="Y3519" s="9" t="s">
        <v>4980</v>
      </c>
      <c r="Z3519" s="9" t="s">
        <v>4980</v>
      </c>
      <c r="AA3519" s="9" t="s">
        <v>4989</v>
      </c>
      <c r="AB3519" s="9" t="s">
        <v>5066</v>
      </c>
      <c r="AC3519" s="9" t="s">
        <v>5006</v>
      </c>
      <c r="AD3519" s="29"/>
      <c r="AE3519" s="20" t="str">
        <f>VLOOKUP(E3519,'FILIAIS PETZ'!A:Q,17,0)</f>
        <v>SP2</v>
      </c>
      <c r="AF3519" s="20" t="str">
        <f>VLOOKUP(E3519,'FILIAIS PETZ'!A:Q,3,0)</f>
        <v>FELICIO</v>
      </c>
      <c r="AG3519" s="20" t="str">
        <f>VLOOKUP(E3519,'FILIAIS PETZ'!A:Q,2,0)</f>
        <v>R3</v>
      </c>
      <c r="AH3519" s="75">
        <v>980</v>
      </c>
      <c r="AI3519" s="16" t="s">
        <v>10834</v>
      </c>
      <c r="AJ3519" s="43">
        <f>VLOOKUP(E3519,'FILIAIS PETZ'!$A$2:$K$2000,11,0)</f>
        <v>18328118001938</v>
      </c>
      <c r="AK3519" s="44">
        <v>18328118001938</v>
      </c>
    </row>
    <row r="3520" spans="1:37" s="14" customFormat="1" ht="15" customHeight="1" thickBot="1" x14ac:dyDescent="0.25">
      <c r="B3520" s="18">
        <f>VLOOKUP(C3520,FORNECEDORES!D:E,2,0)</f>
        <v>40460</v>
      </c>
      <c r="C3520" s="19" t="str">
        <f>VLOOKUP(D3520,FORNECEDORES!A:D,4,0)</f>
        <v>30.515.748/0001-98</v>
      </c>
      <c r="D3520" s="13" t="s">
        <v>2732</v>
      </c>
      <c r="E3520" s="20" t="str">
        <f t="shared" si="237"/>
        <v>04 0011</v>
      </c>
      <c r="F3520" s="28" t="s">
        <v>8976</v>
      </c>
      <c r="G3520" s="21" t="str">
        <f>VLOOKUP(E3520,'FILIAIS PETZ'!A:E,5,0)</f>
        <v>PETZ AUGUSTA</v>
      </c>
      <c r="H3520" s="20" t="str">
        <f>VLOOKUP(E3520,'FILIAIS PETZ'!A:D,4,0)</f>
        <v>AUGT-SP</v>
      </c>
      <c r="I3520" s="46">
        <v>45449</v>
      </c>
      <c r="J3520" s="9">
        <v>923790</v>
      </c>
      <c r="K3520" s="9" t="s">
        <v>9047</v>
      </c>
      <c r="L3520" s="29" t="s">
        <v>13488</v>
      </c>
      <c r="M3520" s="46">
        <v>45524</v>
      </c>
      <c r="N3520" s="46">
        <v>45574</v>
      </c>
      <c r="O3520" s="46">
        <v>45568</v>
      </c>
      <c r="P3520" s="91" t="s">
        <v>4990</v>
      </c>
      <c r="Q3520" s="84" t="s">
        <v>5029</v>
      </c>
      <c r="R3520" s="91" t="s">
        <v>4991</v>
      </c>
      <c r="S3520" s="9" t="s">
        <v>5052</v>
      </c>
      <c r="T3520" s="9" t="s">
        <v>32</v>
      </c>
      <c r="U3520" s="9" t="s">
        <v>5048</v>
      </c>
      <c r="V3520" s="9" t="s">
        <v>5048</v>
      </c>
      <c r="W3520" s="9" t="s">
        <v>5019</v>
      </c>
      <c r="X3520" s="10" t="s">
        <v>4985</v>
      </c>
      <c r="Y3520" s="9" t="s">
        <v>4980</v>
      </c>
      <c r="Z3520" s="9" t="s">
        <v>4980</v>
      </c>
      <c r="AA3520" s="9" t="s">
        <v>4989</v>
      </c>
      <c r="AB3520" s="9" t="s">
        <v>5066</v>
      </c>
      <c r="AC3520" s="9" t="s">
        <v>5006</v>
      </c>
      <c r="AD3520" s="29"/>
      <c r="AE3520" s="20" t="str">
        <f>VLOOKUP(E3520,'FILIAIS PETZ'!A:Q,17,0)</f>
        <v>SP2</v>
      </c>
      <c r="AF3520" s="20" t="str">
        <f>VLOOKUP(E3520,'FILIAIS PETZ'!A:Q,3,0)</f>
        <v>FELICIO</v>
      </c>
      <c r="AG3520" s="20" t="str">
        <f>VLOOKUP(E3520,'FILIAIS PETZ'!A:Q,2,0)</f>
        <v>R3</v>
      </c>
      <c r="AH3520" s="75">
        <v>980</v>
      </c>
      <c r="AI3520" s="16" t="s">
        <v>10834</v>
      </c>
      <c r="AJ3520" s="43">
        <f>VLOOKUP(E3520,'FILIAIS PETZ'!$A$2:$K$2000,11,0)</f>
        <v>18328118001776</v>
      </c>
      <c r="AK3520" s="44">
        <v>18328118001776</v>
      </c>
    </row>
    <row r="3521" spans="2:37" s="14" customFormat="1" ht="15" customHeight="1" thickBot="1" x14ac:dyDescent="0.25">
      <c r="B3521" s="18">
        <f>VLOOKUP(C3521,FORNECEDORES!D:E,2,0)</f>
        <v>40460</v>
      </c>
      <c r="C3521" s="19" t="str">
        <f>VLOOKUP(D3521,FORNECEDORES!A:D,4,0)</f>
        <v>30.515.748/0001-98</v>
      </c>
      <c r="D3521" s="13" t="s">
        <v>2732</v>
      </c>
      <c r="E3521" s="20" t="str">
        <f t="shared" si="237"/>
        <v>04 0019</v>
      </c>
      <c r="F3521" s="28" t="s">
        <v>8977</v>
      </c>
      <c r="G3521" s="21" t="str">
        <f>VLOOKUP(E3521,'FILIAIS PETZ'!A:E,5,0)</f>
        <v>PETZ BUTANTA</v>
      </c>
      <c r="H3521" s="20" t="str">
        <f>VLOOKUP(E3521,'FILIAIS PETZ'!A:D,4,0)</f>
        <v>BTTA-SP</v>
      </c>
      <c r="I3521" s="46">
        <v>45449</v>
      </c>
      <c r="J3521" s="9">
        <v>923794</v>
      </c>
      <c r="K3521" s="9" t="s">
        <v>9047</v>
      </c>
      <c r="L3521" s="29" t="s">
        <v>10836</v>
      </c>
      <c r="M3521" s="46">
        <v>45492</v>
      </c>
      <c r="N3521" s="46">
        <v>45518</v>
      </c>
      <c r="O3521" s="46">
        <v>45505</v>
      </c>
      <c r="P3521" s="91" t="s">
        <v>4990</v>
      </c>
      <c r="Q3521" s="84" t="s">
        <v>5029</v>
      </c>
      <c r="R3521" s="91" t="s">
        <v>4991</v>
      </c>
      <c r="S3521" s="9" t="s">
        <v>5052</v>
      </c>
      <c r="T3521" s="9" t="s">
        <v>32</v>
      </c>
      <c r="U3521" s="9" t="s">
        <v>5048</v>
      </c>
      <c r="V3521" s="9" t="s">
        <v>5048</v>
      </c>
      <c r="W3521" s="9" t="s">
        <v>5019</v>
      </c>
      <c r="X3521" s="10" t="s">
        <v>4985</v>
      </c>
      <c r="Y3521" s="9" t="s">
        <v>4980</v>
      </c>
      <c r="Z3521" s="9" t="s">
        <v>4980</v>
      </c>
      <c r="AA3521" s="9" t="s">
        <v>4989</v>
      </c>
      <c r="AB3521" s="9" t="s">
        <v>5066</v>
      </c>
      <c r="AC3521" s="9" t="s">
        <v>5006</v>
      </c>
      <c r="AD3521" s="29"/>
      <c r="AE3521" s="20" t="str">
        <f>VLOOKUP(E3521,'FILIAIS PETZ'!A:Q,17,0)</f>
        <v>SP2</v>
      </c>
      <c r="AF3521" s="20" t="str">
        <f>VLOOKUP(E3521,'FILIAIS PETZ'!A:Q,3,0)</f>
        <v>FELICIO</v>
      </c>
      <c r="AG3521" s="20" t="str">
        <f>VLOOKUP(E3521,'FILIAIS PETZ'!A:Q,2,0)</f>
        <v>R3</v>
      </c>
      <c r="AH3521" s="75">
        <v>980</v>
      </c>
      <c r="AI3521" s="16" t="s">
        <v>10834</v>
      </c>
      <c r="AJ3521" s="43">
        <f>VLOOKUP(E3521,'FILIAIS PETZ'!$A$2:$K$2000,11,0)</f>
        <v>18328118000885</v>
      </c>
      <c r="AK3521" s="44">
        <v>18328118000885</v>
      </c>
    </row>
    <row r="3522" spans="2:37" s="14" customFormat="1" ht="15" customHeight="1" thickBot="1" x14ac:dyDescent="0.25">
      <c r="B3522" s="18">
        <f>VLOOKUP(C3522,FORNECEDORES!D:E,2,0)</f>
        <v>40460</v>
      </c>
      <c r="C3522" s="19" t="str">
        <f>VLOOKUP(D3522,FORNECEDORES!A:D,4,0)</f>
        <v>30.515.748/0001-98</v>
      </c>
      <c r="D3522" s="13" t="s">
        <v>2732</v>
      </c>
      <c r="E3522" s="20" t="str">
        <f t="shared" si="237"/>
        <v>04 0221</v>
      </c>
      <c r="F3522" s="28" t="s">
        <v>8980</v>
      </c>
      <c r="G3522" s="21" t="str">
        <f>VLOOKUP(E3522,'FILIAIS PETZ'!A:E,5,0)</f>
        <v>PETZ GASTAO VIDIGAL</v>
      </c>
      <c r="H3522" s="20" t="str">
        <f>VLOOKUP(E3522,'FILIAIS PETZ'!A:D,4,0)</f>
        <v>GVDL-SP</v>
      </c>
      <c r="I3522" s="46">
        <v>45449</v>
      </c>
      <c r="J3522" s="9">
        <v>923795</v>
      </c>
      <c r="K3522" s="9" t="s">
        <v>9047</v>
      </c>
      <c r="L3522" s="29" t="s">
        <v>10837</v>
      </c>
      <c r="M3522" s="46">
        <v>45492</v>
      </c>
      <c r="N3522" s="46">
        <v>45518</v>
      </c>
      <c r="O3522" s="46">
        <v>45505</v>
      </c>
      <c r="P3522" s="91" t="s">
        <v>4990</v>
      </c>
      <c r="Q3522" s="84" t="s">
        <v>5029</v>
      </c>
      <c r="R3522" s="91" t="s">
        <v>4991</v>
      </c>
      <c r="S3522" s="9" t="s">
        <v>5052</v>
      </c>
      <c r="T3522" s="9" t="s">
        <v>32</v>
      </c>
      <c r="U3522" s="9" t="s">
        <v>5048</v>
      </c>
      <c r="V3522" s="9" t="s">
        <v>5048</v>
      </c>
      <c r="W3522" s="9" t="s">
        <v>5019</v>
      </c>
      <c r="X3522" s="10" t="s">
        <v>4985</v>
      </c>
      <c r="Y3522" s="9" t="s">
        <v>4980</v>
      </c>
      <c r="Z3522" s="9" t="s">
        <v>4980</v>
      </c>
      <c r="AA3522" s="9" t="s">
        <v>4989</v>
      </c>
      <c r="AB3522" s="9" t="s">
        <v>5066</v>
      </c>
      <c r="AC3522" s="9" t="s">
        <v>5006</v>
      </c>
      <c r="AD3522" s="29"/>
      <c r="AE3522" s="20" t="str">
        <f>VLOOKUP(E3522,'FILIAIS PETZ'!A:Q,17,0)</f>
        <v>SP7</v>
      </c>
      <c r="AF3522" s="20" t="str">
        <f>VLOOKUP(E3522,'FILIAIS PETZ'!A:Q,3,0)</f>
        <v>FELICIO</v>
      </c>
      <c r="AG3522" s="20" t="str">
        <f>VLOOKUP(E3522,'FILIAIS PETZ'!A:Q,2,0)</f>
        <v>R3</v>
      </c>
      <c r="AH3522" s="75">
        <v>980</v>
      </c>
      <c r="AI3522" s="16" t="s">
        <v>10834</v>
      </c>
      <c r="AJ3522" s="43">
        <f>VLOOKUP(E3522,'FILIAIS PETZ'!$A$2:$K$2000,11,0)</f>
        <v>18328118021025</v>
      </c>
      <c r="AK3522" s="44">
        <v>18328118021025</v>
      </c>
    </row>
    <row r="3523" spans="2:37" s="14" customFormat="1" ht="15" customHeight="1" thickBot="1" x14ac:dyDescent="0.25">
      <c r="B3523" s="18">
        <f>VLOOKUP(C3523,FORNECEDORES!D:E,2,0)</f>
        <v>40460</v>
      </c>
      <c r="C3523" s="19" t="str">
        <f>VLOOKUP(D3523,FORNECEDORES!A:D,4,0)</f>
        <v>30.515.748/0001-98</v>
      </c>
      <c r="D3523" s="13" t="s">
        <v>2732</v>
      </c>
      <c r="E3523" s="20" t="str">
        <f t="shared" si="237"/>
        <v>04 0208</v>
      </c>
      <c r="F3523" s="28" t="s">
        <v>8975</v>
      </c>
      <c r="G3523" s="21" t="str">
        <f>VLOOKUP(E3523,'FILIAIS PETZ'!A:E,5,0)</f>
        <v>PETZ AVENIDA ANGELICA</v>
      </c>
      <c r="H3523" s="20" t="str">
        <f>VLOOKUP(E3523,'FILIAIS PETZ'!A:D,4,0)</f>
        <v>ANGL-SP</v>
      </c>
      <c r="I3523" s="46">
        <v>45449</v>
      </c>
      <c r="J3523" s="9">
        <v>923798</v>
      </c>
      <c r="K3523" s="9" t="s">
        <v>9047</v>
      </c>
      <c r="L3523" s="29" t="s">
        <v>10838</v>
      </c>
      <c r="M3523" s="46">
        <v>45492</v>
      </c>
      <c r="N3523" s="46">
        <v>45518</v>
      </c>
      <c r="O3523" s="46">
        <v>45505</v>
      </c>
      <c r="P3523" s="91" t="s">
        <v>4990</v>
      </c>
      <c r="Q3523" s="84" t="s">
        <v>5029</v>
      </c>
      <c r="R3523" s="91" t="s">
        <v>4991</v>
      </c>
      <c r="S3523" s="9" t="s">
        <v>5052</v>
      </c>
      <c r="T3523" s="9" t="s">
        <v>32</v>
      </c>
      <c r="U3523" s="9" t="s">
        <v>5048</v>
      </c>
      <c r="V3523" s="9" t="s">
        <v>5048</v>
      </c>
      <c r="W3523" s="9" t="s">
        <v>5019</v>
      </c>
      <c r="X3523" s="10" t="s">
        <v>4985</v>
      </c>
      <c r="Y3523" s="9" t="s">
        <v>4980</v>
      </c>
      <c r="Z3523" s="9" t="s">
        <v>4980</v>
      </c>
      <c r="AA3523" s="9" t="s">
        <v>4989</v>
      </c>
      <c r="AB3523" s="9" t="s">
        <v>5066</v>
      </c>
      <c r="AC3523" s="9" t="s">
        <v>5006</v>
      </c>
      <c r="AD3523" s="29"/>
      <c r="AE3523" s="20" t="str">
        <f>VLOOKUP(E3523,'FILIAIS PETZ'!A:Q,17,0)</f>
        <v>SP2</v>
      </c>
      <c r="AF3523" s="20" t="str">
        <f>VLOOKUP(E3523,'FILIAIS PETZ'!A:Q,3,0)</f>
        <v>FELICIO</v>
      </c>
      <c r="AG3523" s="20" t="str">
        <f>VLOOKUP(E3523,'FILIAIS PETZ'!A:Q,2,0)</f>
        <v>R3</v>
      </c>
      <c r="AH3523" s="75">
        <v>980</v>
      </c>
      <c r="AI3523" s="16" t="s">
        <v>10834</v>
      </c>
      <c r="AJ3523" s="43">
        <f>VLOOKUP(E3523,'FILIAIS PETZ'!$A$2:$K$2000,11,0)</f>
        <v>18328118019551</v>
      </c>
      <c r="AK3523" s="44">
        <v>18328118019551</v>
      </c>
    </row>
    <row r="3524" spans="2:37" s="14" customFormat="1" ht="15" customHeight="1" thickBot="1" x14ac:dyDescent="0.25">
      <c r="B3524" s="18">
        <f>VLOOKUP(C3524,FORNECEDORES!D:E,2,0)</f>
        <v>55566</v>
      </c>
      <c r="C3524" s="19" t="str">
        <f>VLOOKUP(D3524,FORNECEDORES!A:D,4,0)</f>
        <v>29.209.860/0001-11</v>
      </c>
      <c r="D3524" s="13" t="s">
        <v>2679</v>
      </c>
      <c r="E3524" s="20" t="str">
        <f t="shared" si="237"/>
        <v>04 0256</v>
      </c>
      <c r="F3524" s="28" t="s">
        <v>9144</v>
      </c>
      <c r="G3524" s="21" t="str">
        <f>VLOOKUP(E3524,'FILIAIS PETZ'!A:E,5,0)</f>
        <v>PETZ ACLIMAÇÃO</v>
      </c>
      <c r="H3524" s="20" t="str">
        <f>VLOOKUP(E3524,'FILIAIS PETZ'!A:D,4,0)</f>
        <v>ACLM-SP</v>
      </c>
      <c r="I3524" s="46">
        <v>45449</v>
      </c>
      <c r="J3524" s="9">
        <v>923799</v>
      </c>
      <c r="K3524" s="9" t="s">
        <v>9035</v>
      </c>
      <c r="L3524" s="29" t="s">
        <v>10839</v>
      </c>
      <c r="M3524" s="46">
        <v>45462</v>
      </c>
      <c r="N3524" s="46">
        <v>45490</v>
      </c>
      <c r="O3524" s="46">
        <v>45470</v>
      </c>
      <c r="P3524" s="91" t="s">
        <v>4990</v>
      </c>
      <c r="Q3524" s="84" t="s">
        <v>5029</v>
      </c>
      <c r="R3524" s="91" t="s">
        <v>4991</v>
      </c>
      <c r="S3524" s="9" t="s">
        <v>5052</v>
      </c>
      <c r="T3524" s="9" t="s">
        <v>32</v>
      </c>
      <c r="U3524" s="9" t="s">
        <v>5048</v>
      </c>
      <c r="V3524" s="9" t="s">
        <v>5048</v>
      </c>
      <c r="W3524" s="9" t="s">
        <v>5019</v>
      </c>
      <c r="X3524" s="10" t="s">
        <v>4992</v>
      </c>
      <c r="Y3524" s="10" t="s">
        <v>4980</v>
      </c>
      <c r="Z3524" s="10" t="s">
        <v>4980</v>
      </c>
      <c r="AA3524" s="10" t="s">
        <v>4992</v>
      </c>
      <c r="AB3524" s="10" t="s">
        <v>5066</v>
      </c>
      <c r="AC3524" s="9" t="s">
        <v>5006</v>
      </c>
      <c r="AD3524" s="29"/>
      <c r="AE3524" s="20" t="str">
        <f>VLOOKUP(E3524,'FILIAIS PETZ'!A:Q,17,0)</f>
        <v>SP2</v>
      </c>
      <c r="AF3524" s="20" t="str">
        <f>VLOOKUP(E3524,'FILIAIS PETZ'!A:Q,3,0)</f>
        <v>FELICIO</v>
      </c>
      <c r="AG3524" s="20" t="str">
        <f>VLOOKUP(E3524,'FILIAIS PETZ'!A:Q,2,0)</f>
        <v>R3</v>
      </c>
      <c r="AH3524" s="75">
        <v>1000</v>
      </c>
      <c r="AI3524" s="16" t="s">
        <v>10840</v>
      </c>
      <c r="AJ3524" s="43" t="str">
        <f>VLOOKUP(E3524,'FILIAIS PETZ'!$A$2:$K$2000,11,0)</f>
        <v>18.328.118/0243-93</v>
      </c>
      <c r="AK3524" s="44" t="s">
        <v>9146</v>
      </c>
    </row>
    <row r="3525" spans="2:37" s="14" customFormat="1" ht="15" customHeight="1" thickBot="1" x14ac:dyDescent="0.25">
      <c r="B3525" s="18">
        <f>VLOOKUP(C3525,FORNECEDORES!D:E,2,0)</f>
        <v>55566</v>
      </c>
      <c r="C3525" s="19" t="str">
        <f>VLOOKUP(D3525,FORNECEDORES!A:D,4,0)</f>
        <v>29.209.860/0001-11</v>
      </c>
      <c r="D3525" s="13" t="s">
        <v>2679</v>
      </c>
      <c r="E3525" s="20" t="str">
        <f t="shared" si="237"/>
        <v>04 0263</v>
      </c>
      <c r="F3525" s="28" t="s">
        <v>8628</v>
      </c>
      <c r="G3525" s="21" t="str">
        <f>VLOOKUP(E3525,'FILIAIS PETZ'!A:E,5,0)</f>
        <v>PETZ PÃO DE AÇUCAR JABAQUARA</v>
      </c>
      <c r="H3525" s="20" t="str">
        <f>VLOOKUP(E3525,'FILIAIS PETZ'!A:D,4,0)</f>
        <v>JABQ-SP</v>
      </c>
      <c r="I3525" s="46">
        <v>45449</v>
      </c>
      <c r="J3525" s="9">
        <v>923801</v>
      </c>
      <c r="K3525" s="9" t="s">
        <v>9035</v>
      </c>
      <c r="L3525" s="29" t="s">
        <v>10841</v>
      </c>
      <c r="M3525" s="46">
        <v>45462</v>
      </c>
      <c r="N3525" s="46">
        <v>45490</v>
      </c>
      <c r="O3525" s="46">
        <v>45470</v>
      </c>
      <c r="P3525" s="91" t="s">
        <v>4990</v>
      </c>
      <c r="Q3525" s="84" t="s">
        <v>5029</v>
      </c>
      <c r="R3525" s="91" t="s">
        <v>4991</v>
      </c>
      <c r="S3525" s="9" t="s">
        <v>5052</v>
      </c>
      <c r="T3525" s="9" t="s">
        <v>32</v>
      </c>
      <c r="U3525" s="9" t="s">
        <v>5048</v>
      </c>
      <c r="V3525" s="9" t="s">
        <v>5048</v>
      </c>
      <c r="W3525" s="9" t="s">
        <v>5019</v>
      </c>
      <c r="X3525" s="10" t="s">
        <v>4992</v>
      </c>
      <c r="Y3525" s="10" t="s">
        <v>4980</v>
      </c>
      <c r="Z3525" s="10" t="s">
        <v>4980</v>
      </c>
      <c r="AA3525" s="10" t="s">
        <v>4992</v>
      </c>
      <c r="AB3525" s="10" t="s">
        <v>5066</v>
      </c>
      <c r="AC3525" s="9" t="s">
        <v>5006</v>
      </c>
      <c r="AD3525" s="29"/>
      <c r="AE3525" s="20" t="str">
        <f>VLOOKUP(E3525,'FILIAIS PETZ'!A:Q,17,0)</f>
        <v>SP3</v>
      </c>
      <c r="AF3525" s="20" t="str">
        <f>VLOOKUP(E3525,'FILIAIS PETZ'!A:Q,3,0)</f>
        <v>FELICIO</v>
      </c>
      <c r="AG3525" s="20" t="str">
        <f>VLOOKUP(E3525,'FILIAIS PETZ'!A:Q,2,0)</f>
        <v>R3</v>
      </c>
      <c r="AH3525" s="75">
        <v>1000</v>
      </c>
      <c r="AI3525" s="16" t="s">
        <v>10840</v>
      </c>
      <c r="AJ3525" s="43" t="str">
        <f>VLOOKUP(E3525,'FILIAIS PETZ'!$A$2:$K$2000,11,0)</f>
        <v>18.328.118/0258-70</v>
      </c>
      <c r="AK3525" s="44" t="s">
        <v>9134</v>
      </c>
    </row>
    <row r="3526" spans="2:37" s="14" customFormat="1" ht="15" customHeight="1" thickBot="1" x14ac:dyDescent="0.25">
      <c r="B3526" s="18">
        <f>VLOOKUP(C3526,FORNECEDORES!D:E,2,0)</f>
        <v>530375</v>
      </c>
      <c r="C3526" s="19" t="str">
        <f>VLOOKUP(D3526,FORNECEDORES!A:D,4,0)</f>
        <v>23.080.842/0001-04</v>
      </c>
      <c r="D3526" s="13" t="s">
        <v>4370</v>
      </c>
      <c r="E3526" s="20" t="str">
        <f t="shared" si="237"/>
        <v>04 0135</v>
      </c>
      <c r="F3526" s="28" t="s">
        <v>8712</v>
      </c>
      <c r="G3526" s="21" t="str">
        <f>VLOOKUP(E3526,'FILIAIS PETZ'!A:E,5,0)</f>
        <v>PETZ CARREFOUR ANCHIETA</v>
      </c>
      <c r="H3526" s="20" t="str">
        <f>VLOOKUP(E3526,'FILIAIS PETZ'!A:D,4,0)</f>
        <v>ANCH-SP</v>
      </c>
      <c r="I3526" s="46">
        <v>45449</v>
      </c>
      <c r="J3526" s="9">
        <v>923879</v>
      </c>
      <c r="K3526" s="9"/>
      <c r="L3526" s="29"/>
      <c r="M3526" s="46"/>
      <c r="N3526" s="46"/>
      <c r="O3526" s="46"/>
      <c r="P3526" s="91" t="s">
        <v>4990</v>
      </c>
      <c r="Q3526" s="84" t="s">
        <v>5029</v>
      </c>
      <c r="R3526" s="91" t="s">
        <v>4991</v>
      </c>
      <c r="S3526" s="9" t="s">
        <v>5052</v>
      </c>
      <c r="T3526" s="9" t="s">
        <v>32</v>
      </c>
      <c r="U3526" s="9" t="s">
        <v>5048</v>
      </c>
      <c r="V3526" s="9" t="s">
        <v>5048</v>
      </c>
      <c r="W3526" s="9" t="s">
        <v>5019</v>
      </c>
      <c r="X3526" s="10" t="s">
        <v>4985</v>
      </c>
      <c r="Y3526" s="9" t="s">
        <v>4980</v>
      </c>
      <c r="Z3526" s="9" t="s">
        <v>4980</v>
      </c>
      <c r="AA3526" s="9" t="s">
        <v>4989</v>
      </c>
      <c r="AB3526" s="9" t="s">
        <v>5066</v>
      </c>
      <c r="AC3526" s="9" t="s">
        <v>5006</v>
      </c>
      <c r="AD3526" s="29"/>
      <c r="AE3526" s="20" t="str">
        <f>VLOOKUP(E3526,'FILIAIS PETZ'!A:Q,17,0)</f>
        <v>SP3</v>
      </c>
      <c r="AF3526" s="20" t="str">
        <f>VLOOKUP(E3526,'FILIAIS PETZ'!A:Q,3,0)</f>
        <v>FELICIO</v>
      </c>
      <c r="AG3526" s="20" t="str">
        <f>VLOOKUP(E3526,'FILIAIS PETZ'!A:Q,2,0)</f>
        <v>R3</v>
      </c>
      <c r="AH3526" s="75">
        <v>850</v>
      </c>
      <c r="AI3526" s="16" t="s">
        <v>10842</v>
      </c>
      <c r="AJ3526" s="43">
        <f>VLOOKUP(E3526,'FILIAIS PETZ'!$A$2:$K$2000,11,0)</f>
        <v>18328118012549</v>
      </c>
      <c r="AK3526" s="44">
        <v>18328118012549</v>
      </c>
    </row>
    <row r="3527" spans="2:37" s="14" customFormat="1" ht="15" customHeight="1" thickBot="1" x14ac:dyDescent="0.25">
      <c r="B3527" s="18">
        <f>VLOOKUP(C3527,FORNECEDORES!D:E,2,0)</f>
        <v>530375</v>
      </c>
      <c r="C3527" s="19" t="str">
        <f>VLOOKUP(D3527,FORNECEDORES!A:D,4,0)</f>
        <v>23.080.842/0001-04</v>
      </c>
      <c r="D3527" s="13" t="s">
        <v>4370</v>
      </c>
      <c r="E3527" s="20" t="str">
        <f t="shared" si="237"/>
        <v>04 0284</v>
      </c>
      <c r="F3527" s="28" t="s">
        <v>8966</v>
      </c>
      <c r="G3527" s="21" t="str">
        <f>VLOOKUP(E3527,'FILIAIS PETZ'!A:E,5,0)</f>
        <v>PETZ ASSAI ANCHIETA</v>
      </c>
      <c r="H3527" s="20" t="str">
        <f>VLOOKUP(E3527,'FILIAIS PETZ'!A:D,4,0)</f>
        <v>ASAC-SP</v>
      </c>
      <c r="I3527" s="46">
        <v>45449</v>
      </c>
      <c r="J3527" s="9">
        <v>923880</v>
      </c>
      <c r="K3527" s="9"/>
      <c r="L3527" s="29"/>
      <c r="M3527" s="46"/>
      <c r="N3527" s="46"/>
      <c r="O3527" s="46"/>
      <c r="P3527" s="91" t="s">
        <v>4990</v>
      </c>
      <c r="Q3527" s="84" t="s">
        <v>5029</v>
      </c>
      <c r="R3527" s="91" t="s">
        <v>4991</v>
      </c>
      <c r="S3527" s="9" t="s">
        <v>5052</v>
      </c>
      <c r="T3527" s="9" t="s">
        <v>32</v>
      </c>
      <c r="U3527" s="9" t="s">
        <v>5048</v>
      </c>
      <c r="V3527" s="9" t="s">
        <v>5048</v>
      </c>
      <c r="W3527" s="9" t="s">
        <v>5019</v>
      </c>
      <c r="X3527" s="10" t="s">
        <v>4985</v>
      </c>
      <c r="Y3527" s="9" t="s">
        <v>4980</v>
      </c>
      <c r="Z3527" s="9" t="s">
        <v>4980</v>
      </c>
      <c r="AA3527" s="9" t="s">
        <v>4989</v>
      </c>
      <c r="AB3527" s="9" t="s">
        <v>5066</v>
      </c>
      <c r="AC3527" s="9" t="s">
        <v>5006</v>
      </c>
      <c r="AD3527" s="29"/>
      <c r="AE3527" s="20" t="str">
        <f>VLOOKUP(E3527,'FILIAIS PETZ'!A:Q,17,0)</f>
        <v>SP3</v>
      </c>
      <c r="AF3527" s="20" t="str">
        <f>VLOOKUP(E3527,'FILIAIS PETZ'!A:Q,3,0)</f>
        <v>FELICIO</v>
      </c>
      <c r="AG3527" s="20" t="str">
        <f>VLOOKUP(E3527,'FILIAIS PETZ'!A:Q,2,0)</f>
        <v>R3</v>
      </c>
      <c r="AH3527" s="75">
        <v>850</v>
      </c>
      <c r="AI3527" s="16" t="s">
        <v>10842</v>
      </c>
      <c r="AJ3527" s="43" t="str">
        <f>VLOOKUP(E3527,'FILIAIS PETZ'!$A$2:$K$2000,11,0)</f>
        <v>18.328.118/0290-00</v>
      </c>
      <c r="AK3527" s="44" t="s">
        <v>9283</v>
      </c>
    </row>
    <row r="3528" spans="2:37" s="14" customFormat="1" ht="15" customHeight="1" thickBot="1" x14ac:dyDescent="0.25">
      <c r="B3528" s="18">
        <f>VLOOKUP(C3528,FORNECEDORES!D:E,2,0)</f>
        <v>530375</v>
      </c>
      <c r="C3528" s="19" t="str">
        <f>VLOOKUP(D3528,FORNECEDORES!A:D,4,0)</f>
        <v>23.080.842/0001-04</v>
      </c>
      <c r="D3528" s="13" t="s">
        <v>4370</v>
      </c>
      <c r="E3528" s="20" t="str">
        <f t="shared" si="237"/>
        <v>04 0247</v>
      </c>
      <c r="F3528" s="28" t="s">
        <v>8967</v>
      </c>
      <c r="G3528" s="21" t="str">
        <f>VLOOKUP(E3528,'FILIAIS PETZ'!A:E,5,0)</f>
        <v>PETZ AV GOIÁS</v>
      </c>
      <c r="H3528" s="20" t="str">
        <f>VLOOKUP(E3528,'FILIAIS PETZ'!A:D,4,0)</f>
        <v>AVGO-SP</v>
      </c>
      <c r="I3528" s="46">
        <v>45449</v>
      </c>
      <c r="J3528" s="9">
        <v>923882</v>
      </c>
      <c r="K3528" s="9"/>
      <c r="L3528" s="29"/>
      <c r="M3528" s="46"/>
      <c r="N3528" s="46"/>
      <c r="O3528" s="46"/>
      <c r="P3528" s="91" t="s">
        <v>4990</v>
      </c>
      <c r="Q3528" s="84" t="s">
        <v>5029</v>
      </c>
      <c r="R3528" s="91" t="s">
        <v>4991</v>
      </c>
      <c r="S3528" s="9" t="s">
        <v>5052</v>
      </c>
      <c r="T3528" s="9" t="s">
        <v>32</v>
      </c>
      <c r="U3528" s="9" t="s">
        <v>5048</v>
      </c>
      <c r="V3528" s="9" t="s">
        <v>5048</v>
      </c>
      <c r="W3528" s="9" t="s">
        <v>5019</v>
      </c>
      <c r="X3528" s="10" t="s">
        <v>4985</v>
      </c>
      <c r="Y3528" s="9" t="s">
        <v>4980</v>
      </c>
      <c r="Z3528" s="9" t="s">
        <v>4980</v>
      </c>
      <c r="AA3528" s="9" t="s">
        <v>4989</v>
      </c>
      <c r="AB3528" s="9" t="s">
        <v>5066</v>
      </c>
      <c r="AC3528" s="9" t="s">
        <v>5006</v>
      </c>
      <c r="AD3528" s="29"/>
      <c r="AE3528" s="20" t="str">
        <f>VLOOKUP(E3528,'FILIAIS PETZ'!A:Q,17,0)</f>
        <v>SP3</v>
      </c>
      <c r="AF3528" s="20" t="str">
        <f>VLOOKUP(E3528,'FILIAIS PETZ'!A:Q,3,0)</f>
        <v>FELICIO</v>
      </c>
      <c r="AG3528" s="20" t="str">
        <f>VLOOKUP(E3528,'FILIAIS PETZ'!A:Q,2,0)</f>
        <v>R3</v>
      </c>
      <c r="AH3528" s="75">
        <v>850</v>
      </c>
      <c r="AI3528" s="16" t="s">
        <v>10842</v>
      </c>
      <c r="AJ3528" s="43" t="str">
        <f>VLOOKUP(E3528,'FILIAIS PETZ'!$A$2:$K$2000,11,0)</f>
        <v>18.328.118/0236-64</v>
      </c>
      <c r="AK3528" s="44" t="s">
        <v>9093</v>
      </c>
    </row>
    <row r="3529" spans="2:37" s="14" customFormat="1" ht="15" customHeight="1" thickBot="1" x14ac:dyDescent="0.25">
      <c r="B3529" s="18">
        <f>VLOOKUP(C3529,FORNECEDORES!D:E,2,0)</f>
        <v>530375</v>
      </c>
      <c r="C3529" s="19" t="str">
        <f>VLOOKUP(D3529,FORNECEDORES!A:D,4,0)</f>
        <v>23.080.842/0001-04</v>
      </c>
      <c r="D3529" s="13" t="s">
        <v>4370</v>
      </c>
      <c r="E3529" s="20" t="str">
        <f t="shared" si="237"/>
        <v>04 0024</v>
      </c>
      <c r="F3529" s="28" t="s">
        <v>8626</v>
      </c>
      <c r="G3529" s="21" t="str">
        <f>VLOOKUP(E3529,'FILIAIS PETZ'!A:E,5,0)</f>
        <v>PETZ DIADEMA</v>
      </c>
      <c r="H3529" s="20" t="str">
        <f>VLOOKUP(E3529,'FILIAIS PETZ'!A:D,4,0)</f>
        <v>DDMA-SP</v>
      </c>
      <c r="I3529" s="46">
        <v>45449</v>
      </c>
      <c r="J3529" s="9">
        <v>923883</v>
      </c>
      <c r="K3529" s="9"/>
      <c r="L3529" s="29"/>
      <c r="M3529" s="46"/>
      <c r="N3529" s="46"/>
      <c r="O3529" s="46"/>
      <c r="P3529" s="91" t="s">
        <v>4990</v>
      </c>
      <c r="Q3529" s="84" t="s">
        <v>5029</v>
      </c>
      <c r="R3529" s="91" t="s">
        <v>4991</v>
      </c>
      <c r="S3529" s="9" t="s">
        <v>5052</v>
      </c>
      <c r="T3529" s="9" t="s">
        <v>32</v>
      </c>
      <c r="U3529" s="9" t="s">
        <v>5048</v>
      </c>
      <c r="V3529" s="9" t="s">
        <v>5048</v>
      </c>
      <c r="W3529" s="9" t="s">
        <v>5019</v>
      </c>
      <c r="X3529" s="10" t="s">
        <v>4985</v>
      </c>
      <c r="Y3529" s="9" t="s">
        <v>4980</v>
      </c>
      <c r="Z3529" s="9" t="s">
        <v>4980</v>
      </c>
      <c r="AA3529" s="9" t="s">
        <v>4989</v>
      </c>
      <c r="AB3529" s="9" t="s">
        <v>5066</v>
      </c>
      <c r="AC3529" s="9" t="s">
        <v>5006</v>
      </c>
      <c r="AD3529" s="29"/>
      <c r="AE3529" s="20" t="str">
        <f>VLOOKUP(E3529,'FILIAIS PETZ'!A:Q,17,0)</f>
        <v>SP3</v>
      </c>
      <c r="AF3529" s="20" t="str">
        <f>VLOOKUP(E3529,'FILIAIS PETZ'!A:Q,3,0)</f>
        <v>FELICIO</v>
      </c>
      <c r="AG3529" s="20" t="str">
        <f>VLOOKUP(E3529,'FILIAIS PETZ'!A:Q,2,0)</f>
        <v>R3</v>
      </c>
      <c r="AH3529" s="75">
        <v>850</v>
      </c>
      <c r="AI3529" s="16" t="s">
        <v>10842</v>
      </c>
      <c r="AJ3529" s="43">
        <f>VLOOKUP(E3529,'FILIAIS PETZ'!$A$2:$K$2000,11,0)</f>
        <v>18328118000966</v>
      </c>
      <c r="AK3529" s="44">
        <v>18328118000966</v>
      </c>
    </row>
    <row r="3530" spans="2:37" s="14" customFormat="1" ht="15" customHeight="1" thickBot="1" x14ac:dyDescent="0.25">
      <c r="B3530" s="18">
        <f>VLOOKUP(C3530,FORNECEDORES!D:E,2,0)</f>
        <v>530375</v>
      </c>
      <c r="C3530" s="19" t="str">
        <f>VLOOKUP(D3530,FORNECEDORES!A:D,4,0)</f>
        <v>23.080.842/0001-04</v>
      </c>
      <c r="D3530" s="13" t="s">
        <v>4370</v>
      </c>
      <c r="E3530" s="20" t="str">
        <f t="shared" si="237"/>
        <v>04 0069</v>
      </c>
      <c r="F3530" s="28" t="s">
        <v>8968</v>
      </c>
      <c r="G3530" s="21" t="str">
        <f>VLOOKUP(E3530,'FILIAIS PETZ'!A:E,5,0)</f>
        <v>PETZ GIOVANNI PIRELLI</v>
      </c>
      <c r="H3530" s="20" t="str">
        <f>VLOOKUP(E3530,'FILIAIS PETZ'!A:D,4,0)</f>
        <v>GPIR-SP</v>
      </c>
      <c r="I3530" s="46">
        <v>45449</v>
      </c>
      <c r="J3530" s="9">
        <v>923884</v>
      </c>
      <c r="K3530" s="9"/>
      <c r="L3530" s="83"/>
      <c r="M3530" s="85"/>
      <c r="N3530" s="46"/>
      <c r="O3530" s="46"/>
      <c r="P3530" s="91" t="s">
        <v>4990</v>
      </c>
      <c r="Q3530" s="84" t="s">
        <v>5029</v>
      </c>
      <c r="R3530" s="91" t="s">
        <v>4991</v>
      </c>
      <c r="S3530" s="9" t="s">
        <v>5052</v>
      </c>
      <c r="T3530" s="9" t="s">
        <v>32</v>
      </c>
      <c r="U3530" s="9" t="s">
        <v>5048</v>
      </c>
      <c r="V3530" s="9" t="s">
        <v>5048</v>
      </c>
      <c r="W3530" s="9" t="s">
        <v>5019</v>
      </c>
      <c r="X3530" s="10" t="s">
        <v>4985</v>
      </c>
      <c r="Y3530" s="9" t="s">
        <v>4980</v>
      </c>
      <c r="Z3530" s="9" t="s">
        <v>4980</v>
      </c>
      <c r="AA3530" s="9" t="s">
        <v>4989</v>
      </c>
      <c r="AB3530" s="9" t="s">
        <v>5066</v>
      </c>
      <c r="AC3530" s="9" t="s">
        <v>5006</v>
      </c>
      <c r="AD3530" s="29"/>
      <c r="AE3530" s="20" t="str">
        <f>VLOOKUP(E3530,'FILIAIS PETZ'!A:Q,17,0)</f>
        <v>SP3</v>
      </c>
      <c r="AF3530" s="20" t="str">
        <f>VLOOKUP(E3530,'FILIAIS PETZ'!A:Q,3,0)</f>
        <v>FELICIO</v>
      </c>
      <c r="AG3530" s="20" t="str">
        <f>VLOOKUP(E3530,'FILIAIS PETZ'!A:Q,2,0)</f>
        <v>R3</v>
      </c>
      <c r="AH3530" s="75">
        <v>850</v>
      </c>
      <c r="AI3530" s="16" t="s">
        <v>10842</v>
      </c>
      <c r="AJ3530" s="43">
        <f>VLOOKUP(E3530,'FILIAIS PETZ'!$A$2:$K$2000,11,0)</f>
        <v>18328118006905</v>
      </c>
      <c r="AK3530" s="44">
        <v>18328118006905</v>
      </c>
    </row>
    <row r="3531" spans="2:37" s="14" customFormat="1" ht="15" customHeight="1" thickBot="1" x14ac:dyDescent="0.25">
      <c r="B3531" s="18">
        <f>VLOOKUP(C3531,FORNECEDORES!D:E,2,0)</f>
        <v>530375</v>
      </c>
      <c r="C3531" s="19" t="str">
        <f>VLOOKUP(D3531,FORNECEDORES!A:D,4,0)</f>
        <v>23.080.842/0001-04</v>
      </c>
      <c r="D3531" s="13" t="s">
        <v>4370</v>
      </c>
      <c r="E3531" s="20" t="str">
        <f t="shared" si="237"/>
        <v>04 0138</v>
      </c>
      <c r="F3531" s="28" t="s">
        <v>8627</v>
      </c>
      <c r="G3531" s="21" t="str">
        <f>VLOOKUP(E3531,'FILIAIS PETZ'!A:E,5,0)</f>
        <v>PETZ JOÃO FIRMINO</v>
      </c>
      <c r="H3531" s="20" t="str">
        <f>VLOOKUP(E3531,'FILIAIS PETZ'!A:D,4,0)</f>
        <v>JFIR-SP</v>
      </c>
      <c r="I3531" s="46">
        <v>45449</v>
      </c>
      <c r="J3531" s="9">
        <v>923885</v>
      </c>
      <c r="K3531" s="9"/>
      <c r="L3531" s="83"/>
      <c r="M3531" s="85"/>
      <c r="N3531" s="46"/>
      <c r="O3531" s="46"/>
      <c r="P3531" s="91" t="s">
        <v>4990</v>
      </c>
      <c r="Q3531" s="84" t="s">
        <v>5029</v>
      </c>
      <c r="R3531" s="91" t="s">
        <v>4991</v>
      </c>
      <c r="S3531" s="9" t="s">
        <v>5052</v>
      </c>
      <c r="T3531" s="9" t="s">
        <v>32</v>
      </c>
      <c r="U3531" s="9" t="s">
        <v>5048</v>
      </c>
      <c r="V3531" s="9" t="s">
        <v>5048</v>
      </c>
      <c r="W3531" s="9" t="s">
        <v>5019</v>
      </c>
      <c r="X3531" s="10" t="s">
        <v>4985</v>
      </c>
      <c r="Y3531" s="9" t="s">
        <v>4980</v>
      </c>
      <c r="Z3531" s="9" t="s">
        <v>4980</v>
      </c>
      <c r="AA3531" s="9" t="s">
        <v>4989</v>
      </c>
      <c r="AB3531" s="9" t="s">
        <v>5066</v>
      </c>
      <c r="AC3531" s="9" t="s">
        <v>5006</v>
      </c>
      <c r="AD3531" s="29"/>
      <c r="AE3531" s="20" t="str">
        <f>VLOOKUP(E3531,'FILIAIS PETZ'!A:Q,17,0)</f>
        <v>SP3</v>
      </c>
      <c r="AF3531" s="20" t="str">
        <f>VLOOKUP(E3531,'FILIAIS PETZ'!A:Q,3,0)</f>
        <v>FELICIO</v>
      </c>
      <c r="AG3531" s="20" t="str">
        <f>VLOOKUP(E3531,'FILIAIS PETZ'!A:Q,2,0)</f>
        <v>R3</v>
      </c>
      <c r="AH3531" s="75">
        <v>850</v>
      </c>
      <c r="AI3531" s="16" t="s">
        <v>10842</v>
      </c>
      <c r="AJ3531" s="43">
        <f>VLOOKUP(E3531,'FILIAIS PETZ'!$A$2:$K$2000,11,0)</f>
        <v>18328118012972</v>
      </c>
      <c r="AK3531" s="44">
        <v>18328118012972</v>
      </c>
    </row>
    <row r="3532" spans="2:37" s="14" customFormat="1" ht="15" customHeight="1" thickBot="1" x14ac:dyDescent="0.25">
      <c r="B3532" s="18">
        <f>VLOOKUP(C3532,FORNECEDORES!D:E,2,0)</f>
        <v>530375</v>
      </c>
      <c r="C3532" s="19" t="str">
        <f>VLOOKUP(D3532,FORNECEDORES!A:D,4,0)</f>
        <v>23.080.842/0001-04</v>
      </c>
      <c r="D3532" s="13" t="s">
        <v>4370</v>
      </c>
      <c r="E3532" s="20" t="str">
        <f t="shared" si="237"/>
        <v>04 0181</v>
      </c>
      <c r="F3532" s="28" t="s">
        <v>8969</v>
      </c>
      <c r="G3532" s="21" t="str">
        <f>VLOOKUP(E3532,'FILIAIS PETZ'!A:E,5,0)</f>
        <v>PETZ MAUA SHOPPING</v>
      </c>
      <c r="H3532" s="20" t="str">
        <f>VLOOKUP(E3532,'FILIAIS PETZ'!A:D,4,0)</f>
        <v>MAUA-SP</v>
      </c>
      <c r="I3532" s="46">
        <v>45449</v>
      </c>
      <c r="J3532" s="9">
        <v>923886</v>
      </c>
      <c r="K3532" s="9"/>
      <c r="L3532" s="29"/>
      <c r="M3532" s="46"/>
      <c r="N3532" s="46"/>
      <c r="O3532" s="46"/>
      <c r="P3532" s="91" t="s">
        <v>4990</v>
      </c>
      <c r="Q3532" s="84" t="s">
        <v>5029</v>
      </c>
      <c r="R3532" s="91" t="s">
        <v>4991</v>
      </c>
      <c r="S3532" s="9" t="s">
        <v>5052</v>
      </c>
      <c r="T3532" s="9" t="s">
        <v>32</v>
      </c>
      <c r="U3532" s="9" t="s">
        <v>5048</v>
      </c>
      <c r="V3532" s="9" t="s">
        <v>5048</v>
      </c>
      <c r="W3532" s="9" t="s">
        <v>5019</v>
      </c>
      <c r="X3532" s="10" t="s">
        <v>4985</v>
      </c>
      <c r="Y3532" s="9" t="s">
        <v>4980</v>
      </c>
      <c r="Z3532" s="9" t="s">
        <v>4980</v>
      </c>
      <c r="AA3532" s="9" t="s">
        <v>4989</v>
      </c>
      <c r="AB3532" s="9" t="s">
        <v>5066</v>
      </c>
      <c r="AC3532" s="9" t="s">
        <v>5006</v>
      </c>
      <c r="AD3532" s="29"/>
      <c r="AE3532" s="20" t="str">
        <f>VLOOKUP(E3532,'FILIAIS PETZ'!A:Q,17,0)</f>
        <v>SP3</v>
      </c>
      <c r="AF3532" s="20" t="str">
        <f>VLOOKUP(E3532,'FILIAIS PETZ'!A:Q,3,0)</f>
        <v>FELICIO</v>
      </c>
      <c r="AG3532" s="20" t="str">
        <f>VLOOKUP(E3532,'FILIAIS PETZ'!A:Q,2,0)</f>
        <v>R3</v>
      </c>
      <c r="AH3532" s="75">
        <v>850</v>
      </c>
      <c r="AI3532" s="16" t="s">
        <v>10842</v>
      </c>
      <c r="AJ3532" s="43">
        <f>VLOOKUP(E3532,'FILIAIS PETZ'!$A$2:$K$2000,11,0)</f>
        <v>18328118016617</v>
      </c>
      <c r="AK3532" s="44">
        <v>18328118016617</v>
      </c>
    </row>
    <row r="3533" spans="2:37" s="14" customFormat="1" ht="15" customHeight="1" thickBot="1" x14ac:dyDescent="0.25">
      <c r="B3533" s="18">
        <f>VLOOKUP(C3533,FORNECEDORES!D:E,2,0)</f>
        <v>530375</v>
      </c>
      <c r="C3533" s="19" t="str">
        <f>VLOOKUP(D3533,FORNECEDORES!A:D,4,0)</f>
        <v>23.080.842/0001-04</v>
      </c>
      <c r="D3533" s="13" t="s">
        <v>4370</v>
      </c>
      <c r="E3533" s="20" t="str">
        <f t="shared" si="237"/>
        <v>04 0068</v>
      </c>
      <c r="F3533" s="28" t="s">
        <v>8958</v>
      </c>
      <c r="G3533" s="21" t="str">
        <f>VLOOKUP(E3533,'FILIAIS PETZ'!A:E,5,0)</f>
        <v>PETZ PEREIRA BARRETO</v>
      </c>
      <c r="H3533" s="20" t="str">
        <f>VLOOKUP(E3533,'FILIAIS PETZ'!A:D,4,0)</f>
        <v>PBAR-SP</v>
      </c>
      <c r="I3533" s="46">
        <v>45449</v>
      </c>
      <c r="J3533" s="9">
        <v>923888</v>
      </c>
      <c r="K3533" s="9"/>
      <c r="L3533" s="29"/>
      <c r="M3533" s="46"/>
      <c r="N3533" s="46"/>
      <c r="O3533" s="46"/>
      <c r="P3533" s="91" t="s">
        <v>4990</v>
      </c>
      <c r="Q3533" s="84" t="s">
        <v>5029</v>
      </c>
      <c r="R3533" s="91" t="s">
        <v>4991</v>
      </c>
      <c r="S3533" s="9" t="s">
        <v>5052</v>
      </c>
      <c r="T3533" s="9" t="s">
        <v>32</v>
      </c>
      <c r="U3533" s="9" t="s">
        <v>5048</v>
      </c>
      <c r="V3533" s="9" t="s">
        <v>5048</v>
      </c>
      <c r="W3533" s="9" t="s">
        <v>5019</v>
      </c>
      <c r="X3533" s="10" t="s">
        <v>4985</v>
      </c>
      <c r="Y3533" s="9" t="s">
        <v>4980</v>
      </c>
      <c r="Z3533" s="9" t="s">
        <v>4980</v>
      </c>
      <c r="AA3533" s="9" t="s">
        <v>4989</v>
      </c>
      <c r="AB3533" s="9" t="s">
        <v>5066</v>
      </c>
      <c r="AC3533" s="9" t="s">
        <v>5006</v>
      </c>
      <c r="AD3533" s="29"/>
      <c r="AE3533" s="20" t="str">
        <f>VLOOKUP(E3533,'FILIAIS PETZ'!A:Q,17,0)</f>
        <v>SP3</v>
      </c>
      <c r="AF3533" s="20" t="str">
        <f>VLOOKUP(E3533,'FILIAIS PETZ'!A:Q,3,0)</f>
        <v>FELICIO</v>
      </c>
      <c r="AG3533" s="20" t="str">
        <f>VLOOKUP(E3533,'FILIAIS PETZ'!A:Q,2,0)</f>
        <v>R3</v>
      </c>
      <c r="AH3533" s="75">
        <v>850</v>
      </c>
      <c r="AI3533" s="16" t="s">
        <v>10842</v>
      </c>
      <c r="AJ3533" s="43">
        <f>VLOOKUP(E3533,'FILIAIS PETZ'!$A$2:$K$2000,11,0)</f>
        <v>18328118007111</v>
      </c>
      <c r="AK3533" s="44">
        <v>18328118007111</v>
      </c>
    </row>
    <row r="3534" spans="2:37" s="14" customFormat="1" ht="15" customHeight="1" thickBot="1" x14ac:dyDescent="0.25">
      <c r="B3534" s="18">
        <f>VLOOKUP(C3534,FORNECEDORES!D:E,2,0)</f>
        <v>530375</v>
      </c>
      <c r="C3534" s="19" t="str">
        <f>VLOOKUP(D3534,FORNECEDORES!A:D,4,0)</f>
        <v>23.080.842/0001-04</v>
      </c>
      <c r="D3534" s="13" t="s">
        <v>4370</v>
      </c>
      <c r="E3534" s="20" t="str">
        <f t="shared" si="237"/>
        <v>04 0116</v>
      </c>
      <c r="F3534" s="28" t="s">
        <v>8970</v>
      </c>
      <c r="G3534" s="21" t="str">
        <f>VLOOKUP(E3534,'FILIAIS PETZ'!A:E,5,0)</f>
        <v>PETZ SANTO ANDRE DOM PEDRO</v>
      </c>
      <c r="H3534" s="20" t="str">
        <f>VLOOKUP(E3534,'FILIAIS PETZ'!A:D,4,0)</f>
        <v>SADP-SP</v>
      </c>
      <c r="I3534" s="46">
        <v>45449</v>
      </c>
      <c r="J3534" s="9">
        <v>923890</v>
      </c>
      <c r="K3534" s="9"/>
      <c r="L3534" s="29"/>
      <c r="M3534" s="46"/>
      <c r="N3534" s="46"/>
      <c r="O3534" s="46"/>
      <c r="P3534" s="91" t="s">
        <v>4990</v>
      </c>
      <c r="Q3534" s="84" t="s">
        <v>5029</v>
      </c>
      <c r="R3534" s="91" t="s">
        <v>4991</v>
      </c>
      <c r="S3534" s="9" t="s">
        <v>5052</v>
      </c>
      <c r="T3534" s="9" t="s">
        <v>32</v>
      </c>
      <c r="U3534" s="9" t="s">
        <v>5048</v>
      </c>
      <c r="V3534" s="9" t="s">
        <v>5048</v>
      </c>
      <c r="W3534" s="9" t="s">
        <v>5019</v>
      </c>
      <c r="X3534" s="10" t="s">
        <v>4985</v>
      </c>
      <c r="Y3534" s="9" t="s">
        <v>4980</v>
      </c>
      <c r="Z3534" s="9" t="s">
        <v>4980</v>
      </c>
      <c r="AA3534" s="9" t="s">
        <v>4989</v>
      </c>
      <c r="AB3534" s="9" t="s">
        <v>5066</v>
      </c>
      <c r="AC3534" s="9" t="s">
        <v>5006</v>
      </c>
      <c r="AD3534" s="29"/>
      <c r="AE3534" s="20" t="str">
        <f>VLOOKUP(E3534,'FILIAIS PETZ'!A:Q,17,0)</f>
        <v>SP3</v>
      </c>
      <c r="AF3534" s="20" t="str">
        <f>VLOOKUP(E3534,'FILIAIS PETZ'!A:Q,3,0)</f>
        <v>FELICIO</v>
      </c>
      <c r="AG3534" s="20" t="str">
        <f>VLOOKUP(E3534,'FILIAIS PETZ'!A:Q,2,0)</f>
        <v>R3</v>
      </c>
      <c r="AH3534" s="75">
        <v>850</v>
      </c>
      <c r="AI3534" s="16" t="s">
        <v>10842</v>
      </c>
      <c r="AJ3534" s="43">
        <f>VLOOKUP(E3534,'FILIAIS PETZ'!$A$2:$K$2000,11,0)</f>
        <v>18328118011062</v>
      </c>
      <c r="AK3534" s="44">
        <v>18328118011062</v>
      </c>
    </row>
    <row r="3535" spans="2:37" s="14" customFormat="1" ht="15" customHeight="1" thickBot="1" x14ac:dyDescent="0.25">
      <c r="B3535" s="18">
        <f>VLOOKUP(C3535,FORNECEDORES!D:E,2,0)</f>
        <v>530375</v>
      </c>
      <c r="C3535" s="19" t="str">
        <f>VLOOKUP(D3535,FORNECEDORES!A:D,4,0)</f>
        <v>23.080.842/0001-04</v>
      </c>
      <c r="D3535" s="13" t="s">
        <v>4370</v>
      </c>
      <c r="E3535" s="20" t="str">
        <f t="shared" si="237"/>
        <v>04 0003</v>
      </c>
      <c r="F3535" s="28" t="s">
        <v>8971</v>
      </c>
      <c r="G3535" s="21" t="str">
        <f>VLOOKUP(E3535,'FILIAIS PETZ'!A:E,5,0)</f>
        <v>PETZ SAO BERNARDO</v>
      </c>
      <c r="H3535" s="20" t="str">
        <f>VLOOKUP(E3535,'FILIAIS PETZ'!A:D,4,0)</f>
        <v>SBCA-SP</v>
      </c>
      <c r="I3535" s="46">
        <v>45449</v>
      </c>
      <c r="J3535" s="9">
        <v>923891</v>
      </c>
      <c r="K3535" s="9"/>
      <c r="L3535" s="29"/>
      <c r="M3535" s="46"/>
      <c r="N3535" s="46"/>
      <c r="O3535" s="46"/>
      <c r="P3535" s="91" t="s">
        <v>4990</v>
      </c>
      <c r="Q3535" s="84" t="s">
        <v>5029</v>
      </c>
      <c r="R3535" s="91" t="s">
        <v>4991</v>
      </c>
      <c r="S3535" s="9" t="s">
        <v>5052</v>
      </c>
      <c r="T3535" s="9" t="s">
        <v>32</v>
      </c>
      <c r="U3535" s="9" t="s">
        <v>5048</v>
      </c>
      <c r="V3535" s="9" t="s">
        <v>5048</v>
      </c>
      <c r="W3535" s="9" t="s">
        <v>5019</v>
      </c>
      <c r="X3535" s="10" t="s">
        <v>4985</v>
      </c>
      <c r="Y3535" s="9" t="s">
        <v>4980</v>
      </c>
      <c r="Z3535" s="9" t="s">
        <v>4980</v>
      </c>
      <c r="AA3535" s="9" t="s">
        <v>4989</v>
      </c>
      <c r="AB3535" s="9" t="s">
        <v>5066</v>
      </c>
      <c r="AC3535" s="9" t="s">
        <v>5006</v>
      </c>
      <c r="AD3535" s="29"/>
      <c r="AE3535" s="20" t="str">
        <f>VLOOKUP(E3535,'FILIAIS PETZ'!A:Q,17,0)</f>
        <v>SP3</v>
      </c>
      <c r="AF3535" s="20" t="str">
        <f>VLOOKUP(E3535,'FILIAIS PETZ'!A:Q,3,0)</f>
        <v>FELICIO</v>
      </c>
      <c r="AG3535" s="20" t="str">
        <f>VLOOKUP(E3535,'FILIAIS PETZ'!A:Q,2,0)</f>
        <v>R3</v>
      </c>
      <c r="AH3535" s="75">
        <v>850</v>
      </c>
      <c r="AI3535" s="16" t="s">
        <v>10842</v>
      </c>
      <c r="AJ3535" s="43">
        <f>VLOOKUP(E3535,'FILIAIS PETZ'!$A$2:$K$2000,11,0)</f>
        <v>18328118002152</v>
      </c>
      <c r="AK3535" s="44">
        <v>18328118002152</v>
      </c>
    </row>
    <row r="3536" spans="2:37" s="14" customFormat="1" ht="15" customHeight="1" thickBot="1" x14ac:dyDescent="0.25">
      <c r="B3536" s="18">
        <f>VLOOKUP(C3536,FORNECEDORES!D:E,2,0)</f>
        <v>530375</v>
      </c>
      <c r="C3536" s="19" t="str">
        <f>VLOOKUP(D3536,FORNECEDORES!A:D,4,0)</f>
        <v>23.080.842/0001-04</v>
      </c>
      <c r="D3536" s="13" t="s">
        <v>4370</v>
      </c>
      <c r="E3536" s="20" t="str">
        <f t="shared" ref="E3536:E3599" si="239">CONCATENATE("04 ",F3536)</f>
        <v>04 0017</v>
      </c>
      <c r="F3536" s="28" t="s">
        <v>8713</v>
      </c>
      <c r="G3536" s="21" t="str">
        <f>VLOOKUP(E3536,'FILIAIS PETZ'!A:E,5,0)</f>
        <v>PETZ CARREFOUR SAO CAETANO</v>
      </c>
      <c r="H3536" s="20" t="str">
        <f>VLOOKUP(E3536,'FILIAIS PETZ'!A:D,4,0)</f>
        <v>SCSU-SP</v>
      </c>
      <c r="I3536" s="46">
        <v>45449</v>
      </c>
      <c r="J3536" s="9">
        <v>923892</v>
      </c>
      <c r="K3536" s="9"/>
      <c r="L3536" s="29"/>
      <c r="M3536" s="46"/>
      <c r="N3536" s="46"/>
      <c r="O3536" s="46"/>
      <c r="P3536" s="91" t="s">
        <v>4990</v>
      </c>
      <c r="Q3536" s="84" t="s">
        <v>5029</v>
      </c>
      <c r="R3536" s="91" t="s">
        <v>4991</v>
      </c>
      <c r="S3536" s="9" t="s">
        <v>5052</v>
      </c>
      <c r="T3536" s="9" t="s">
        <v>32</v>
      </c>
      <c r="U3536" s="9" t="s">
        <v>5048</v>
      </c>
      <c r="V3536" s="9" t="s">
        <v>5048</v>
      </c>
      <c r="W3536" s="9" t="s">
        <v>5019</v>
      </c>
      <c r="X3536" s="10" t="s">
        <v>4985</v>
      </c>
      <c r="Y3536" s="9" t="s">
        <v>4980</v>
      </c>
      <c r="Z3536" s="9" t="s">
        <v>4980</v>
      </c>
      <c r="AA3536" s="9" t="s">
        <v>4989</v>
      </c>
      <c r="AB3536" s="9" t="s">
        <v>5066</v>
      </c>
      <c r="AC3536" s="9" t="s">
        <v>5006</v>
      </c>
      <c r="AD3536" s="29"/>
      <c r="AE3536" s="20" t="str">
        <f>VLOOKUP(E3536,'FILIAIS PETZ'!A:Q,17,0)</f>
        <v>SP3</v>
      </c>
      <c r="AF3536" s="20" t="str">
        <f>VLOOKUP(E3536,'FILIAIS PETZ'!A:Q,3,0)</f>
        <v>FELICIO</v>
      </c>
      <c r="AG3536" s="20" t="str">
        <f>VLOOKUP(E3536,'FILIAIS PETZ'!A:Q,2,0)</f>
        <v>R3</v>
      </c>
      <c r="AH3536" s="75">
        <v>850</v>
      </c>
      <c r="AI3536" s="16" t="s">
        <v>10842</v>
      </c>
      <c r="AJ3536" s="43">
        <f>VLOOKUP(E3536,'FILIAIS PETZ'!$A$2:$K$2000,11,0)</f>
        <v>18328118000532</v>
      </c>
      <c r="AK3536" s="44">
        <v>18328118000532</v>
      </c>
    </row>
    <row r="3537" spans="2:37" s="14" customFormat="1" ht="15" customHeight="1" thickBot="1" x14ac:dyDescent="0.25">
      <c r="B3537" s="18">
        <f>VLOOKUP(C3537,FORNECEDORES!D:E,2,0)</f>
        <v>530375</v>
      </c>
      <c r="C3537" s="19" t="str">
        <f>VLOOKUP(D3537,FORNECEDORES!A:D,4,0)</f>
        <v>23.080.842/0001-04</v>
      </c>
      <c r="D3537" s="13" t="s">
        <v>4370</v>
      </c>
      <c r="E3537" s="20" t="str">
        <f t="shared" si="239"/>
        <v>04 0258</v>
      </c>
      <c r="F3537" s="28" t="s">
        <v>8972</v>
      </c>
      <c r="G3537" s="21" t="str">
        <f>VLOOKUP(E3537,'FILIAIS PETZ'!A:E,5,0)</f>
        <v xml:space="preserve">PETZ SHOPPING GRAND PLAZA </v>
      </c>
      <c r="H3537" s="20" t="str">
        <f>VLOOKUP(E3537,'FILIAIS PETZ'!A:D,4,0)</f>
        <v>SGPZ-SP</v>
      </c>
      <c r="I3537" s="46">
        <v>45449</v>
      </c>
      <c r="J3537" s="9">
        <v>923894</v>
      </c>
      <c r="K3537" s="9"/>
      <c r="L3537" s="29"/>
      <c r="M3537" s="46"/>
      <c r="N3537" s="46"/>
      <c r="O3537" s="46"/>
      <c r="P3537" s="91" t="s">
        <v>4990</v>
      </c>
      <c r="Q3537" s="84" t="s">
        <v>5029</v>
      </c>
      <c r="R3537" s="91" t="s">
        <v>4991</v>
      </c>
      <c r="S3537" s="9" t="s">
        <v>5052</v>
      </c>
      <c r="T3537" s="9" t="s">
        <v>32</v>
      </c>
      <c r="U3537" s="9" t="s">
        <v>5048</v>
      </c>
      <c r="V3537" s="9" t="s">
        <v>5048</v>
      </c>
      <c r="W3537" s="9" t="s">
        <v>5019</v>
      </c>
      <c r="X3537" s="10" t="s">
        <v>4985</v>
      </c>
      <c r="Y3537" s="9" t="s">
        <v>4980</v>
      </c>
      <c r="Z3537" s="9" t="s">
        <v>4980</v>
      </c>
      <c r="AA3537" s="9" t="s">
        <v>4989</v>
      </c>
      <c r="AB3537" s="9" t="s">
        <v>5066</v>
      </c>
      <c r="AC3537" s="9" t="s">
        <v>5006</v>
      </c>
      <c r="AD3537" s="29"/>
      <c r="AE3537" s="20" t="str">
        <f>VLOOKUP(E3537,'FILIAIS PETZ'!A:Q,17,0)</f>
        <v>SP3</v>
      </c>
      <c r="AF3537" s="20" t="str">
        <f>VLOOKUP(E3537,'FILIAIS PETZ'!A:Q,3,0)</f>
        <v>FELICIO</v>
      </c>
      <c r="AG3537" s="20" t="str">
        <f>VLOOKUP(E3537,'FILIAIS PETZ'!A:Q,2,0)</f>
        <v>R3</v>
      </c>
      <c r="AH3537" s="75">
        <v>850</v>
      </c>
      <c r="AI3537" s="16" t="s">
        <v>10842</v>
      </c>
      <c r="AJ3537" s="43" t="str">
        <f>VLOOKUP(E3537,'FILIAIS PETZ'!$A$2:$K$2000,11,0)</f>
        <v>18.328.118/0249-89</v>
      </c>
      <c r="AK3537" s="44" t="s">
        <v>9091</v>
      </c>
    </row>
    <row r="3538" spans="2:37" s="14" customFormat="1" ht="15" customHeight="1" thickBot="1" x14ac:dyDescent="0.25">
      <c r="B3538" s="18">
        <f>VLOOKUP(C3538,FORNECEDORES!D:E,2,0)</f>
        <v>530375</v>
      </c>
      <c r="C3538" s="19" t="str">
        <f>VLOOKUP(D3538,FORNECEDORES!A:D,4,0)</f>
        <v>23.080.842/0001-04</v>
      </c>
      <c r="D3538" s="13" t="s">
        <v>4370</v>
      </c>
      <c r="E3538" s="20" t="str">
        <f t="shared" si="239"/>
        <v>04 0243</v>
      </c>
      <c r="F3538" s="28" t="s">
        <v>8973</v>
      </c>
      <c r="G3538" s="21" t="str">
        <f>VLOOKUP(E3538,'FILIAIS PETZ'!A:E,5,0)</f>
        <v>PETZ SHOPPING GOLDEN SQUARE</v>
      </c>
      <c r="H3538" s="20" t="str">
        <f>VLOOKUP(E3538,'FILIAIS PETZ'!A:D,4,0)</f>
        <v>SGSQ-SP</v>
      </c>
      <c r="I3538" s="46">
        <v>45449</v>
      </c>
      <c r="J3538" s="9">
        <v>923895</v>
      </c>
      <c r="K3538" s="9"/>
      <c r="L3538" s="29"/>
      <c r="M3538" s="46"/>
      <c r="N3538" s="46"/>
      <c r="O3538" s="46"/>
      <c r="P3538" s="91" t="s">
        <v>4990</v>
      </c>
      <c r="Q3538" s="84" t="s">
        <v>5029</v>
      </c>
      <c r="R3538" s="91" t="s">
        <v>4991</v>
      </c>
      <c r="S3538" s="9" t="s">
        <v>5052</v>
      </c>
      <c r="T3538" s="9" t="s">
        <v>32</v>
      </c>
      <c r="U3538" s="9" t="s">
        <v>5048</v>
      </c>
      <c r="V3538" s="9" t="s">
        <v>5048</v>
      </c>
      <c r="W3538" s="9" t="s">
        <v>5019</v>
      </c>
      <c r="X3538" s="10" t="s">
        <v>4985</v>
      </c>
      <c r="Y3538" s="9" t="s">
        <v>4980</v>
      </c>
      <c r="Z3538" s="9" t="s">
        <v>4980</v>
      </c>
      <c r="AA3538" s="9" t="s">
        <v>4989</v>
      </c>
      <c r="AB3538" s="9" t="s">
        <v>5066</v>
      </c>
      <c r="AC3538" s="9" t="s">
        <v>5006</v>
      </c>
      <c r="AD3538" s="29"/>
      <c r="AE3538" s="20" t="str">
        <f>VLOOKUP(E3538,'FILIAIS PETZ'!A:Q,17,0)</f>
        <v>SP3</v>
      </c>
      <c r="AF3538" s="20" t="str">
        <f>VLOOKUP(E3538,'FILIAIS PETZ'!A:Q,3,0)</f>
        <v>FELICIO</v>
      </c>
      <c r="AG3538" s="20" t="str">
        <f>VLOOKUP(E3538,'FILIAIS PETZ'!A:Q,2,0)</f>
        <v>R3</v>
      </c>
      <c r="AH3538" s="75">
        <v>850</v>
      </c>
      <c r="AI3538" s="16" t="s">
        <v>10842</v>
      </c>
      <c r="AJ3538" s="43" t="str">
        <f>VLOOKUP(E3538,'FILIAIS PETZ'!$A$2:$K$2000,11,0)</f>
        <v>18.328.118/0229-35</v>
      </c>
      <c r="AK3538" s="44" t="s">
        <v>9061</v>
      </c>
    </row>
    <row r="3539" spans="2:37" s="14" customFormat="1" ht="15" customHeight="1" thickBot="1" x14ac:dyDescent="0.25">
      <c r="B3539" s="18">
        <f>VLOOKUP(C3539,FORNECEDORES!D:E,2,0)</f>
        <v>530375</v>
      </c>
      <c r="C3539" s="19" t="str">
        <f>VLOOKUP(D3539,FORNECEDORES!A:D,4,0)</f>
        <v>23.080.842/0001-04</v>
      </c>
      <c r="D3539" s="13" t="s">
        <v>4370</v>
      </c>
      <c r="E3539" s="20" t="str">
        <f t="shared" si="239"/>
        <v>04 0044</v>
      </c>
      <c r="F3539" s="28" t="s">
        <v>8974</v>
      </c>
      <c r="G3539" s="21" t="str">
        <f>VLOOKUP(E3539,'FILIAIS PETZ'!A:E,5,0)</f>
        <v>PETZ SANTO ANDRE</v>
      </c>
      <c r="H3539" s="20" t="str">
        <f>VLOOKUP(E3539,'FILIAIS PETZ'!A:D,4,0)</f>
        <v>STAD-SP</v>
      </c>
      <c r="I3539" s="46">
        <v>45449</v>
      </c>
      <c r="J3539" s="9">
        <v>923896</v>
      </c>
      <c r="K3539" s="9"/>
      <c r="L3539" s="29"/>
      <c r="M3539" s="46"/>
      <c r="N3539" s="46"/>
      <c r="O3539" s="46"/>
      <c r="P3539" s="91" t="s">
        <v>4990</v>
      </c>
      <c r="Q3539" s="84" t="s">
        <v>5029</v>
      </c>
      <c r="R3539" s="91" t="s">
        <v>4991</v>
      </c>
      <c r="S3539" s="9" t="s">
        <v>5052</v>
      </c>
      <c r="T3539" s="9" t="s">
        <v>32</v>
      </c>
      <c r="U3539" s="9" t="s">
        <v>5048</v>
      </c>
      <c r="V3539" s="9" t="s">
        <v>5048</v>
      </c>
      <c r="W3539" s="9" t="s">
        <v>5019</v>
      </c>
      <c r="X3539" s="10" t="s">
        <v>4985</v>
      </c>
      <c r="Y3539" s="9" t="s">
        <v>4980</v>
      </c>
      <c r="Z3539" s="9" t="s">
        <v>4980</v>
      </c>
      <c r="AA3539" s="9" t="s">
        <v>4989</v>
      </c>
      <c r="AB3539" s="9" t="s">
        <v>5066</v>
      </c>
      <c r="AC3539" s="9" t="s">
        <v>5006</v>
      </c>
      <c r="AD3539" s="29"/>
      <c r="AE3539" s="20" t="str">
        <f>VLOOKUP(E3539,'FILIAIS PETZ'!A:Q,17,0)</f>
        <v>SP3</v>
      </c>
      <c r="AF3539" s="20" t="str">
        <f>VLOOKUP(E3539,'FILIAIS PETZ'!A:Q,3,0)</f>
        <v>FELICIO</v>
      </c>
      <c r="AG3539" s="20" t="str">
        <f>VLOOKUP(E3539,'FILIAIS PETZ'!A:Q,2,0)</f>
        <v>R3</v>
      </c>
      <c r="AH3539" s="75">
        <v>850</v>
      </c>
      <c r="AI3539" s="16" t="s">
        <v>10842</v>
      </c>
      <c r="AJ3539" s="43">
        <f>VLOOKUP(E3539,'FILIAIS PETZ'!$A$2:$K$2000,11,0)</f>
        <v>18328118004600</v>
      </c>
      <c r="AK3539" s="44">
        <v>18328118004600</v>
      </c>
    </row>
    <row r="3540" spans="2:37" s="14" customFormat="1" ht="15" customHeight="1" thickBot="1" x14ac:dyDescent="0.25">
      <c r="B3540" s="18">
        <f>VLOOKUP(C3540,FORNECEDORES!D:E,2,0)</f>
        <v>55666</v>
      </c>
      <c r="C3540" s="19" t="str">
        <f>VLOOKUP(D3540,FORNECEDORES!A:D,4,0)</f>
        <v>33.045.885/0001-02</v>
      </c>
      <c r="D3540" s="13" t="s">
        <v>2848</v>
      </c>
      <c r="E3540" s="20" t="str">
        <f t="shared" si="239"/>
        <v>04 0135</v>
      </c>
      <c r="F3540" s="28" t="s">
        <v>8712</v>
      </c>
      <c r="G3540" s="21" t="str">
        <f>VLOOKUP(E3540,'FILIAIS PETZ'!A:E,5,0)</f>
        <v>PETZ CARREFOUR ANCHIETA</v>
      </c>
      <c r="H3540" s="20" t="str">
        <f>VLOOKUP(E3540,'FILIAIS PETZ'!A:D,4,0)</f>
        <v>ANCH-SP</v>
      </c>
      <c r="I3540" s="46">
        <v>45449</v>
      </c>
      <c r="J3540" s="9">
        <v>923898</v>
      </c>
      <c r="K3540" s="9" t="s">
        <v>9035</v>
      </c>
      <c r="L3540" s="29" t="s">
        <v>10843</v>
      </c>
      <c r="M3540" s="46">
        <v>45462</v>
      </c>
      <c r="N3540" s="46">
        <v>45490</v>
      </c>
      <c r="O3540" s="46">
        <v>45470</v>
      </c>
      <c r="P3540" s="91" t="s">
        <v>4990</v>
      </c>
      <c r="Q3540" s="84" t="s">
        <v>5029</v>
      </c>
      <c r="R3540" s="91" t="s">
        <v>4991</v>
      </c>
      <c r="S3540" s="9" t="s">
        <v>5052</v>
      </c>
      <c r="T3540" s="9" t="s">
        <v>32</v>
      </c>
      <c r="U3540" s="9" t="s">
        <v>5048</v>
      </c>
      <c r="V3540" s="9" t="s">
        <v>5048</v>
      </c>
      <c r="W3540" s="9" t="s">
        <v>5019</v>
      </c>
      <c r="X3540" s="10" t="s">
        <v>4992</v>
      </c>
      <c r="Y3540" s="9" t="s">
        <v>4980</v>
      </c>
      <c r="Z3540" s="9" t="s">
        <v>4980</v>
      </c>
      <c r="AA3540" s="9" t="s">
        <v>4992</v>
      </c>
      <c r="AB3540" s="9" t="s">
        <v>5066</v>
      </c>
      <c r="AC3540" s="9" t="s">
        <v>5006</v>
      </c>
      <c r="AD3540" s="29"/>
      <c r="AE3540" s="20" t="str">
        <f>VLOOKUP(E3540,'FILIAIS PETZ'!A:Q,17,0)</f>
        <v>SP3</v>
      </c>
      <c r="AF3540" s="20" t="str">
        <f>VLOOKUP(E3540,'FILIAIS PETZ'!A:Q,3,0)</f>
        <v>FELICIO</v>
      </c>
      <c r="AG3540" s="20" t="str">
        <f>VLOOKUP(E3540,'FILIAIS PETZ'!A:Q,2,0)</f>
        <v>R3</v>
      </c>
      <c r="AH3540" s="75">
        <v>1200</v>
      </c>
      <c r="AI3540" s="16" t="s">
        <v>10840</v>
      </c>
      <c r="AJ3540" s="43">
        <f>VLOOKUP(E3540,'FILIAIS PETZ'!$A$2:$K$2000,11,0)</f>
        <v>18328118012549</v>
      </c>
      <c r="AK3540" s="44">
        <v>18328118012549</v>
      </c>
    </row>
    <row r="3541" spans="2:37" s="14" customFormat="1" ht="15" customHeight="1" thickBot="1" x14ac:dyDescent="0.25">
      <c r="B3541" s="18">
        <f>VLOOKUP(C3541,FORNECEDORES!D:E,2,0)</f>
        <v>55666</v>
      </c>
      <c r="C3541" s="19" t="str">
        <f>VLOOKUP(D3541,FORNECEDORES!A:D,4,0)</f>
        <v>33.045.885/0001-02</v>
      </c>
      <c r="D3541" s="13" t="s">
        <v>2848</v>
      </c>
      <c r="E3541" s="20" t="str">
        <f t="shared" si="239"/>
        <v>04 0284</v>
      </c>
      <c r="F3541" s="28" t="s">
        <v>8966</v>
      </c>
      <c r="G3541" s="21" t="str">
        <f>VLOOKUP(E3541,'FILIAIS PETZ'!A:E,5,0)</f>
        <v>PETZ ASSAI ANCHIETA</v>
      </c>
      <c r="H3541" s="20" t="str">
        <f>VLOOKUP(E3541,'FILIAIS PETZ'!A:D,4,0)</f>
        <v>ASAC-SP</v>
      </c>
      <c r="I3541" s="46">
        <v>45449</v>
      </c>
      <c r="J3541" s="9">
        <v>923899</v>
      </c>
      <c r="K3541" s="9" t="s">
        <v>9035</v>
      </c>
      <c r="L3541" s="29" t="s">
        <v>10844</v>
      </c>
      <c r="M3541" s="46">
        <v>45462</v>
      </c>
      <c r="N3541" s="46">
        <v>45490</v>
      </c>
      <c r="O3541" s="46">
        <v>45470</v>
      </c>
      <c r="P3541" s="91" t="s">
        <v>4990</v>
      </c>
      <c r="Q3541" s="84" t="s">
        <v>5029</v>
      </c>
      <c r="R3541" s="91" t="s">
        <v>4991</v>
      </c>
      <c r="S3541" s="9" t="s">
        <v>5052</v>
      </c>
      <c r="T3541" s="9" t="s">
        <v>32</v>
      </c>
      <c r="U3541" s="9" t="s">
        <v>5048</v>
      </c>
      <c r="V3541" s="9" t="s">
        <v>5048</v>
      </c>
      <c r="W3541" s="9" t="s">
        <v>5019</v>
      </c>
      <c r="X3541" s="10" t="s">
        <v>4992</v>
      </c>
      <c r="Y3541" s="9" t="s">
        <v>4980</v>
      </c>
      <c r="Z3541" s="9" t="s">
        <v>4980</v>
      </c>
      <c r="AA3541" s="9" t="s">
        <v>4992</v>
      </c>
      <c r="AB3541" s="9" t="s">
        <v>5066</v>
      </c>
      <c r="AC3541" s="9" t="s">
        <v>5006</v>
      </c>
      <c r="AD3541" s="29"/>
      <c r="AE3541" s="20" t="str">
        <f>VLOOKUP(E3541,'FILIAIS PETZ'!A:Q,17,0)</f>
        <v>SP3</v>
      </c>
      <c r="AF3541" s="20" t="str">
        <f>VLOOKUP(E3541,'FILIAIS PETZ'!A:Q,3,0)</f>
        <v>FELICIO</v>
      </c>
      <c r="AG3541" s="20" t="str">
        <f>VLOOKUP(E3541,'FILIAIS PETZ'!A:Q,2,0)</f>
        <v>R3</v>
      </c>
      <c r="AH3541" s="75">
        <v>1200</v>
      </c>
      <c r="AI3541" s="16" t="s">
        <v>10840</v>
      </c>
      <c r="AJ3541" s="43" t="str">
        <f>VLOOKUP(E3541,'FILIAIS PETZ'!$A$2:$K$2000,11,0)</f>
        <v>18.328.118/0290-00</v>
      </c>
      <c r="AK3541" s="44" t="s">
        <v>9283</v>
      </c>
    </row>
    <row r="3542" spans="2:37" s="14" customFormat="1" ht="15" customHeight="1" thickBot="1" x14ac:dyDescent="0.25">
      <c r="B3542" s="18">
        <f>VLOOKUP(C3542,FORNECEDORES!D:E,2,0)</f>
        <v>55666</v>
      </c>
      <c r="C3542" s="19" t="str">
        <f>VLOOKUP(D3542,FORNECEDORES!A:D,4,0)</f>
        <v>33.045.885/0001-02</v>
      </c>
      <c r="D3542" s="13" t="s">
        <v>2848</v>
      </c>
      <c r="E3542" s="20" t="str">
        <f t="shared" si="239"/>
        <v>04 0247</v>
      </c>
      <c r="F3542" s="28" t="s">
        <v>8967</v>
      </c>
      <c r="G3542" s="21" t="str">
        <f>VLOOKUP(E3542,'FILIAIS PETZ'!A:E,5,0)</f>
        <v>PETZ AV GOIÁS</v>
      </c>
      <c r="H3542" s="20" t="str">
        <f>VLOOKUP(E3542,'FILIAIS PETZ'!A:D,4,0)</f>
        <v>AVGO-SP</v>
      </c>
      <c r="I3542" s="46">
        <v>45449</v>
      </c>
      <c r="J3542" s="9">
        <v>923900</v>
      </c>
      <c r="K3542" s="9" t="s">
        <v>9035</v>
      </c>
      <c r="L3542" s="29" t="s">
        <v>10845</v>
      </c>
      <c r="M3542" s="46">
        <v>45462</v>
      </c>
      <c r="N3542" s="46">
        <v>45490</v>
      </c>
      <c r="O3542" s="46">
        <v>45470</v>
      </c>
      <c r="P3542" s="91" t="s">
        <v>4990</v>
      </c>
      <c r="Q3542" s="84" t="s">
        <v>5029</v>
      </c>
      <c r="R3542" s="91" t="s">
        <v>4991</v>
      </c>
      <c r="S3542" s="9" t="s">
        <v>5052</v>
      </c>
      <c r="T3542" s="9" t="s">
        <v>32</v>
      </c>
      <c r="U3542" s="9" t="s">
        <v>5048</v>
      </c>
      <c r="V3542" s="9" t="s">
        <v>5048</v>
      </c>
      <c r="W3542" s="9" t="s">
        <v>5019</v>
      </c>
      <c r="X3542" s="10" t="s">
        <v>4992</v>
      </c>
      <c r="Y3542" s="9" t="s">
        <v>4980</v>
      </c>
      <c r="Z3542" s="9" t="s">
        <v>4980</v>
      </c>
      <c r="AA3542" s="9" t="s">
        <v>4992</v>
      </c>
      <c r="AB3542" s="9" t="s">
        <v>5066</v>
      </c>
      <c r="AC3542" s="9" t="s">
        <v>5006</v>
      </c>
      <c r="AD3542" s="29"/>
      <c r="AE3542" s="20" t="str">
        <f>VLOOKUP(E3542,'FILIAIS PETZ'!A:Q,17,0)</f>
        <v>SP3</v>
      </c>
      <c r="AF3542" s="20" t="str">
        <f>VLOOKUP(E3542,'FILIAIS PETZ'!A:Q,3,0)</f>
        <v>FELICIO</v>
      </c>
      <c r="AG3542" s="20" t="str">
        <f>VLOOKUP(E3542,'FILIAIS PETZ'!A:Q,2,0)</f>
        <v>R3</v>
      </c>
      <c r="AH3542" s="75">
        <v>1200</v>
      </c>
      <c r="AI3542" s="16" t="s">
        <v>10840</v>
      </c>
      <c r="AJ3542" s="43" t="str">
        <f>VLOOKUP(E3542,'FILIAIS PETZ'!$A$2:$K$2000,11,0)</f>
        <v>18.328.118/0236-64</v>
      </c>
      <c r="AK3542" s="44" t="s">
        <v>9093</v>
      </c>
    </row>
    <row r="3543" spans="2:37" s="14" customFormat="1" ht="15" customHeight="1" thickBot="1" x14ac:dyDescent="0.25">
      <c r="B3543" s="18">
        <f>VLOOKUP(C3543,FORNECEDORES!D:E,2,0)</f>
        <v>55666</v>
      </c>
      <c r="C3543" s="19" t="str">
        <f>VLOOKUP(D3543,FORNECEDORES!A:D,4,0)</f>
        <v>33.045.885/0001-02</v>
      </c>
      <c r="D3543" s="13" t="s">
        <v>2848</v>
      </c>
      <c r="E3543" s="20" t="str">
        <f t="shared" si="239"/>
        <v>04 0024</v>
      </c>
      <c r="F3543" s="28" t="s">
        <v>8626</v>
      </c>
      <c r="G3543" s="21" t="str">
        <f>VLOOKUP(E3543,'FILIAIS PETZ'!A:E,5,0)</f>
        <v>PETZ DIADEMA</v>
      </c>
      <c r="H3543" s="20" t="str">
        <f>VLOOKUP(E3543,'FILIAIS PETZ'!A:D,4,0)</f>
        <v>DDMA-SP</v>
      </c>
      <c r="I3543" s="46">
        <v>45449</v>
      </c>
      <c r="J3543" s="9">
        <v>923901</v>
      </c>
      <c r="K3543" s="9" t="s">
        <v>9035</v>
      </c>
      <c r="L3543" s="29" t="s">
        <v>10846</v>
      </c>
      <c r="M3543" s="46">
        <v>45462</v>
      </c>
      <c r="N3543" s="46">
        <v>45490</v>
      </c>
      <c r="O3543" s="46">
        <v>45470</v>
      </c>
      <c r="P3543" s="91" t="s">
        <v>4990</v>
      </c>
      <c r="Q3543" s="84" t="s">
        <v>5029</v>
      </c>
      <c r="R3543" s="91" t="s">
        <v>4991</v>
      </c>
      <c r="S3543" s="9" t="s">
        <v>5052</v>
      </c>
      <c r="T3543" s="9" t="s">
        <v>32</v>
      </c>
      <c r="U3543" s="9" t="s">
        <v>5048</v>
      </c>
      <c r="V3543" s="9" t="s">
        <v>5048</v>
      </c>
      <c r="W3543" s="9" t="s">
        <v>5019</v>
      </c>
      <c r="X3543" s="10" t="s">
        <v>4992</v>
      </c>
      <c r="Y3543" s="9" t="s">
        <v>4980</v>
      </c>
      <c r="Z3543" s="9" t="s">
        <v>4980</v>
      </c>
      <c r="AA3543" s="9" t="s">
        <v>4992</v>
      </c>
      <c r="AB3543" s="9" t="s">
        <v>5066</v>
      </c>
      <c r="AC3543" s="9" t="s">
        <v>5006</v>
      </c>
      <c r="AD3543" s="29"/>
      <c r="AE3543" s="20" t="str">
        <f>VLOOKUP(E3543,'FILIAIS PETZ'!A:Q,17,0)</f>
        <v>SP3</v>
      </c>
      <c r="AF3543" s="20" t="str">
        <f>VLOOKUP(E3543,'FILIAIS PETZ'!A:Q,3,0)</f>
        <v>FELICIO</v>
      </c>
      <c r="AG3543" s="20" t="str">
        <f>VLOOKUP(E3543,'FILIAIS PETZ'!A:Q,2,0)</f>
        <v>R3</v>
      </c>
      <c r="AH3543" s="75">
        <v>1200</v>
      </c>
      <c r="AI3543" s="16" t="s">
        <v>10840</v>
      </c>
      <c r="AJ3543" s="43">
        <f>VLOOKUP(E3543,'FILIAIS PETZ'!$A$2:$K$2000,11,0)</f>
        <v>18328118000966</v>
      </c>
      <c r="AK3543" s="44">
        <v>18328118000966</v>
      </c>
    </row>
    <row r="3544" spans="2:37" s="14" customFormat="1" ht="15" customHeight="1" thickBot="1" x14ac:dyDescent="0.25">
      <c r="B3544" s="18">
        <f>VLOOKUP(C3544,FORNECEDORES!D:E,2,0)</f>
        <v>55666</v>
      </c>
      <c r="C3544" s="19" t="str">
        <f>VLOOKUP(D3544,FORNECEDORES!A:D,4,0)</f>
        <v>33.045.885/0001-02</v>
      </c>
      <c r="D3544" s="13" t="s">
        <v>2848</v>
      </c>
      <c r="E3544" s="20" t="str">
        <f t="shared" si="239"/>
        <v>04 0069</v>
      </c>
      <c r="F3544" s="28" t="s">
        <v>8968</v>
      </c>
      <c r="G3544" s="21" t="str">
        <f>VLOOKUP(E3544,'FILIAIS PETZ'!A:E,5,0)</f>
        <v>PETZ GIOVANNI PIRELLI</v>
      </c>
      <c r="H3544" s="20" t="str">
        <f>VLOOKUP(E3544,'FILIAIS PETZ'!A:D,4,0)</f>
        <v>GPIR-SP</v>
      </c>
      <c r="I3544" s="46">
        <v>45449</v>
      </c>
      <c r="J3544" s="9">
        <v>923902</v>
      </c>
      <c r="K3544" s="9" t="s">
        <v>9035</v>
      </c>
      <c r="L3544" s="29" t="s">
        <v>10847</v>
      </c>
      <c r="M3544" s="46">
        <v>45462</v>
      </c>
      <c r="N3544" s="46">
        <v>45490</v>
      </c>
      <c r="O3544" s="46">
        <v>45470</v>
      </c>
      <c r="P3544" s="91" t="s">
        <v>4990</v>
      </c>
      <c r="Q3544" s="84" t="s">
        <v>5029</v>
      </c>
      <c r="R3544" s="91" t="s">
        <v>4991</v>
      </c>
      <c r="S3544" s="9" t="s">
        <v>5052</v>
      </c>
      <c r="T3544" s="9" t="s">
        <v>32</v>
      </c>
      <c r="U3544" s="9" t="s">
        <v>5048</v>
      </c>
      <c r="V3544" s="9" t="s">
        <v>5048</v>
      </c>
      <c r="W3544" s="9" t="s">
        <v>5019</v>
      </c>
      <c r="X3544" s="10" t="s">
        <v>4992</v>
      </c>
      <c r="Y3544" s="9" t="s">
        <v>4980</v>
      </c>
      <c r="Z3544" s="9" t="s">
        <v>4980</v>
      </c>
      <c r="AA3544" s="9" t="s">
        <v>4992</v>
      </c>
      <c r="AB3544" s="9" t="s">
        <v>5066</v>
      </c>
      <c r="AC3544" s="9" t="s">
        <v>5006</v>
      </c>
      <c r="AD3544" s="29"/>
      <c r="AE3544" s="20" t="str">
        <f>VLOOKUP(E3544,'FILIAIS PETZ'!A:Q,17,0)</f>
        <v>SP3</v>
      </c>
      <c r="AF3544" s="20" t="str">
        <f>VLOOKUP(E3544,'FILIAIS PETZ'!A:Q,3,0)</f>
        <v>FELICIO</v>
      </c>
      <c r="AG3544" s="20" t="str">
        <f>VLOOKUP(E3544,'FILIAIS PETZ'!A:Q,2,0)</f>
        <v>R3</v>
      </c>
      <c r="AH3544" s="75">
        <v>1200</v>
      </c>
      <c r="AI3544" s="16" t="s">
        <v>10840</v>
      </c>
      <c r="AJ3544" s="43">
        <f>VLOOKUP(E3544,'FILIAIS PETZ'!$A$2:$K$2000,11,0)</f>
        <v>18328118006905</v>
      </c>
      <c r="AK3544" s="44">
        <v>18328118006905</v>
      </c>
    </row>
    <row r="3545" spans="2:37" s="14" customFormat="1" ht="15" customHeight="1" thickBot="1" x14ac:dyDescent="0.25">
      <c r="B3545" s="18">
        <f>VLOOKUP(C3545,FORNECEDORES!D:E,2,0)</f>
        <v>55666</v>
      </c>
      <c r="C3545" s="19" t="str">
        <f>VLOOKUP(D3545,FORNECEDORES!A:D,4,0)</f>
        <v>33.045.885/0001-02</v>
      </c>
      <c r="D3545" s="13" t="s">
        <v>2848</v>
      </c>
      <c r="E3545" s="20" t="str">
        <f t="shared" si="239"/>
        <v>04 0138</v>
      </c>
      <c r="F3545" s="28" t="s">
        <v>8627</v>
      </c>
      <c r="G3545" s="21" t="str">
        <f>VLOOKUP(E3545,'FILIAIS PETZ'!A:E,5,0)</f>
        <v>PETZ JOÃO FIRMINO</v>
      </c>
      <c r="H3545" s="20" t="str">
        <f>VLOOKUP(E3545,'FILIAIS PETZ'!A:D,4,0)</f>
        <v>JFIR-SP</v>
      </c>
      <c r="I3545" s="46">
        <v>45449</v>
      </c>
      <c r="J3545" s="9">
        <v>923903</v>
      </c>
      <c r="K3545" s="9" t="s">
        <v>9035</v>
      </c>
      <c r="L3545" s="29" t="s">
        <v>7895</v>
      </c>
      <c r="M3545" s="46">
        <v>45462</v>
      </c>
      <c r="N3545" s="46">
        <v>45490</v>
      </c>
      <c r="O3545" s="46">
        <v>45470</v>
      </c>
      <c r="P3545" s="91" t="s">
        <v>4990</v>
      </c>
      <c r="Q3545" s="84" t="s">
        <v>5029</v>
      </c>
      <c r="R3545" s="91" t="s">
        <v>4991</v>
      </c>
      <c r="S3545" s="9" t="s">
        <v>5052</v>
      </c>
      <c r="T3545" s="9" t="s">
        <v>32</v>
      </c>
      <c r="U3545" s="9" t="s">
        <v>5048</v>
      </c>
      <c r="V3545" s="9" t="s">
        <v>5048</v>
      </c>
      <c r="W3545" s="9" t="s">
        <v>5019</v>
      </c>
      <c r="X3545" s="10" t="s">
        <v>4992</v>
      </c>
      <c r="Y3545" s="9" t="s">
        <v>4980</v>
      </c>
      <c r="Z3545" s="9" t="s">
        <v>4980</v>
      </c>
      <c r="AA3545" s="9" t="s">
        <v>4992</v>
      </c>
      <c r="AB3545" s="9" t="s">
        <v>5066</v>
      </c>
      <c r="AC3545" s="9" t="s">
        <v>5006</v>
      </c>
      <c r="AD3545" s="29"/>
      <c r="AE3545" s="20" t="str">
        <f>VLOOKUP(E3545,'FILIAIS PETZ'!A:Q,17,0)</f>
        <v>SP3</v>
      </c>
      <c r="AF3545" s="20" t="str">
        <f>VLOOKUP(E3545,'FILIAIS PETZ'!A:Q,3,0)</f>
        <v>FELICIO</v>
      </c>
      <c r="AG3545" s="20" t="str">
        <f>VLOOKUP(E3545,'FILIAIS PETZ'!A:Q,2,0)</f>
        <v>R3</v>
      </c>
      <c r="AH3545" s="75">
        <v>1200</v>
      </c>
      <c r="AI3545" s="16" t="s">
        <v>10840</v>
      </c>
      <c r="AJ3545" s="43">
        <f>VLOOKUP(E3545,'FILIAIS PETZ'!$A$2:$K$2000,11,0)</f>
        <v>18328118012972</v>
      </c>
      <c r="AK3545" s="44">
        <v>18328118012972</v>
      </c>
    </row>
    <row r="3546" spans="2:37" s="14" customFormat="1" ht="15" customHeight="1" thickBot="1" x14ac:dyDescent="0.25">
      <c r="B3546" s="18">
        <f>VLOOKUP(C3546,FORNECEDORES!D:E,2,0)</f>
        <v>55666</v>
      </c>
      <c r="C3546" s="19" t="str">
        <f>VLOOKUP(D3546,FORNECEDORES!A:D,4,0)</f>
        <v>33.045.885/0001-02</v>
      </c>
      <c r="D3546" s="13" t="s">
        <v>2848</v>
      </c>
      <c r="E3546" s="20" t="str">
        <f t="shared" si="239"/>
        <v>04 0181</v>
      </c>
      <c r="F3546" s="28" t="s">
        <v>8969</v>
      </c>
      <c r="G3546" s="21" t="str">
        <f>VLOOKUP(E3546,'FILIAIS PETZ'!A:E,5,0)</f>
        <v>PETZ MAUA SHOPPING</v>
      </c>
      <c r="H3546" s="20" t="str">
        <f>VLOOKUP(E3546,'FILIAIS PETZ'!A:D,4,0)</f>
        <v>MAUA-SP</v>
      </c>
      <c r="I3546" s="46">
        <v>45449</v>
      </c>
      <c r="J3546" s="9">
        <v>923904</v>
      </c>
      <c r="K3546" s="9" t="s">
        <v>9035</v>
      </c>
      <c r="L3546" s="29" t="s">
        <v>10848</v>
      </c>
      <c r="M3546" s="46">
        <v>45462</v>
      </c>
      <c r="N3546" s="46">
        <v>45490</v>
      </c>
      <c r="O3546" s="46">
        <v>45470</v>
      </c>
      <c r="P3546" s="91" t="s">
        <v>4990</v>
      </c>
      <c r="Q3546" s="84" t="s">
        <v>5029</v>
      </c>
      <c r="R3546" s="91" t="s">
        <v>4991</v>
      </c>
      <c r="S3546" s="9" t="s">
        <v>5052</v>
      </c>
      <c r="T3546" s="9" t="s">
        <v>32</v>
      </c>
      <c r="U3546" s="9" t="s">
        <v>5048</v>
      </c>
      <c r="V3546" s="9" t="s">
        <v>5048</v>
      </c>
      <c r="W3546" s="9" t="s">
        <v>5019</v>
      </c>
      <c r="X3546" s="10" t="s">
        <v>4992</v>
      </c>
      <c r="Y3546" s="9" t="s">
        <v>4980</v>
      </c>
      <c r="Z3546" s="9" t="s">
        <v>4980</v>
      </c>
      <c r="AA3546" s="9" t="s">
        <v>4992</v>
      </c>
      <c r="AB3546" s="9" t="s">
        <v>5066</v>
      </c>
      <c r="AC3546" s="9" t="s">
        <v>5006</v>
      </c>
      <c r="AD3546" s="29"/>
      <c r="AE3546" s="20" t="str">
        <f>VLOOKUP(E3546,'FILIAIS PETZ'!A:Q,17,0)</f>
        <v>SP3</v>
      </c>
      <c r="AF3546" s="20" t="str">
        <f>VLOOKUP(E3546,'FILIAIS PETZ'!A:Q,3,0)</f>
        <v>FELICIO</v>
      </c>
      <c r="AG3546" s="20" t="str">
        <f>VLOOKUP(E3546,'FILIAIS PETZ'!A:Q,2,0)</f>
        <v>R3</v>
      </c>
      <c r="AH3546" s="75">
        <v>1200</v>
      </c>
      <c r="AI3546" s="16" t="s">
        <v>10840</v>
      </c>
      <c r="AJ3546" s="43">
        <f>VLOOKUP(E3546,'FILIAIS PETZ'!$A$2:$K$2000,11,0)</f>
        <v>18328118016617</v>
      </c>
      <c r="AK3546" s="44">
        <v>18328118016617</v>
      </c>
    </row>
    <row r="3547" spans="2:37" s="14" customFormat="1" ht="15" customHeight="1" thickBot="1" x14ac:dyDescent="0.25">
      <c r="B3547" s="18">
        <f>VLOOKUP(C3547,FORNECEDORES!D:E,2,0)</f>
        <v>55666</v>
      </c>
      <c r="C3547" s="19" t="str">
        <f>VLOOKUP(D3547,FORNECEDORES!A:D,4,0)</f>
        <v>33.045.885/0001-02</v>
      </c>
      <c r="D3547" s="13" t="s">
        <v>2848</v>
      </c>
      <c r="E3547" s="20" t="str">
        <f t="shared" si="239"/>
        <v>04 0068</v>
      </c>
      <c r="F3547" s="28" t="s">
        <v>8958</v>
      </c>
      <c r="G3547" s="21" t="str">
        <f>VLOOKUP(E3547,'FILIAIS PETZ'!A:E,5,0)</f>
        <v>PETZ PEREIRA BARRETO</v>
      </c>
      <c r="H3547" s="20" t="str">
        <f>VLOOKUP(E3547,'FILIAIS PETZ'!A:D,4,0)</f>
        <v>PBAR-SP</v>
      </c>
      <c r="I3547" s="46">
        <v>45449</v>
      </c>
      <c r="J3547" s="9">
        <v>923905</v>
      </c>
      <c r="K3547" s="9" t="s">
        <v>9035</v>
      </c>
      <c r="L3547" s="29" t="s">
        <v>10849</v>
      </c>
      <c r="M3547" s="46">
        <v>45462</v>
      </c>
      <c r="N3547" s="46">
        <v>45490</v>
      </c>
      <c r="O3547" s="46">
        <v>45470</v>
      </c>
      <c r="P3547" s="91" t="s">
        <v>4990</v>
      </c>
      <c r="Q3547" s="84" t="s">
        <v>5029</v>
      </c>
      <c r="R3547" s="91" t="s">
        <v>4991</v>
      </c>
      <c r="S3547" s="9" t="s">
        <v>5052</v>
      </c>
      <c r="T3547" s="9" t="s">
        <v>32</v>
      </c>
      <c r="U3547" s="9" t="s">
        <v>5048</v>
      </c>
      <c r="V3547" s="9" t="s">
        <v>5048</v>
      </c>
      <c r="W3547" s="9" t="s">
        <v>5019</v>
      </c>
      <c r="X3547" s="10" t="s">
        <v>4992</v>
      </c>
      <c r="Y3547" s="9" t="s">
        <v>4980</v>
      </c>
      <c r="Z3547" s="9" t="s">
        <v>4980</v>
      </c>
      <c r="AA3547" s="9" t="s">
        <v>4992</v>
      </c>
      <c r="AB3547" s="9" t="s">
        <v>5066</v>
      </c>
      <c r="AC3547" s="9" t="s">
        <v>5006</v>
      </c>
      <c r="AD3547" s="29"/>
      <c r="AE3547" s="20" t="str">
        <f>VLOOKUP(E3547,'FILIAIS PETZ'!A:Q,17,0)</f>
        <v>SP3</v>
      </c>
      <c r="AF3547" s="20" t="str">
        <f>VLOOKUP(E3547,'FILIAIS PETZ'!A:Q,3,0)</f>
        <v>FELICIO</v>
      </c>
      <c r="AG3547" s="20" t="str">
        <f>VLOOKUP(E3547,'FILIAIS PETZ'!A:Q,2,0)</f>
        <v>R3</v>
      </c>
      <c r="AH3547" s="75">
        <v>1200</v>
      </c>
      <c r="AI3547" s="16" t="s">
        <v>10840</v>
      </c>
      <c r="AJ3547" s="43">
        <f>VLOOKUP(E3547,'FILIAIS PETZ'!$A$2:$K$2000,11,0)</f>
        <v>18328118007111</v>
      </c>
      <c r="AK3547" s="44">
        <v>18328118007111</v>
      </c>
    </row>
    <row r="3548" spans="2:37" s="14" customFormat="1" ht="15" customHeight="1" thickBot="1" x14ac:dyDescent="0.25">
      <c r="B3548" s="18">
        <f>VLOOKUP(C3548,FORNECEDORES!D:E,2,0)</f>
        <v>55666</v>
      </c>
      <c r="C3548" s="19" t="str">
        <f>VLOOKUP(D3548,FORNECEDORES!A:D,4,0)</f>
        <v>33.045.885/0001-02</v>
      </c>
      <c r="D3548" s="13" t="s">
        <v>2848</v>
      </c>
      <c r="E3548" s="20" t="str">
        <f t="shared" si="239"/>
        <v>04 0116</v>
      </c>
      <c r="F3548" s="28" t="s">
        <v>8970</v>
      </c>
      <c r="G3548" s="21" t="str">
        <f>VLOOKUP(E3548,'FILIAIS PETZ'!A:E,5,0)</f>
        <v>PETZ SANTO ANDRE DOM PEDRO</v>
      </c>
      <c r="H3548" s="20" t="str">
        <f>VLOOKUP(E3548,'FILIAIS PETZ'!A:D,4,0)</f>
        <v>SADP-SP</v>
      </c>
      <c r="I3548" s="46">
        <v>45449</v>
      </c>
      <c r="J3548" s="9">
        <v>923907</v>
      </c>
      <c r="K3548" s="9" t="s">
        <v>9035</v>
      </c>
      <c r="L3548" s="29" t="s">
        <v>10850</v>
      </c>
      <c r="M3548" s="46">
        <v>45462</v>
      </c>
      <c r="N3548" s="46">
        <v>45490</v>
      </c>
      <c r="O3548" s="46">
        <v>45470</v>
      </c>
      <c r="P3548" s="91" t="s">
        <v>4990</v>
      </c>
      <c r="Q3548" s="84" t="s">
        <v>5029</v>
      </c>
      <c r="R3548" s="91" t="s">
        <v>4991</v>
      </c>
      <c r="S3548" s="9" t="s">
        <v>5052</v>
      </c>
      <c r="T3548" s="9" t="s">
        <v>32</v>
      </c>
      <c r="U3548" s="9" t="s">
        <v>5048</v>
      </c>
      <c r="V3548" s="9" t="s">
        <v>5048</v>
      </c>
      <c r="W3548" s="9" t="s">
        <v>5019</v>
      </c>
      <c r="X3548" s="10" t="s">
        <v>4992</v>
      </c>
      <c r="Y3548" s="9" t="s">
        <v>4980</v>
      </c>
      <c r="Z3548" s="9" t="s">
        <v>4980</v>
      </c>
      <c r="AA3548" s="9" t="s">
        <v>4992</v>
      </c>
      <c r="AB3548" s="9" t="s">
        <v>5066</v>
      </c>
      <c r="AC3548" s="9" t="s">
        <v>5006</v>
      </c>
      <c r="AD3548" s="29"/>
      <c r="AE3548" s="20" t="str">
        <f>VLOOKUP(E3548,'FILIAIS PETZ'!A:Q,17,0)</f>
        <v>SP3</v>
      </c>
      <c r="AF3548" s="20" t="str">
        <f>VLOOKUP(E3548,'FILIAIS PETZ'!A:Q,3,0)</f>
        <v>FELICIO</v>
      </c>
      <c r="AG3548" s="20" t="str">
        <f>VLOOKUP(E3548,'FILIAIS PETZ'!A:Q,2,0)</f>
        <v>R3</v>
      </c>
      <c r="AH3548" s="75">
        <v>1200</v>
      </c>
      <c r="AI3548" s="16" t="s">
        <v>10840</v>
      </c>
      <c r="AJ3548" s="43">
        <f>VLOOKUP(E3548,'FILIAIS PETZ'!$A$2:$K$2000,11,0)</f>
        <v>18328118011062</v>
      </c>
      <c r="AK3548" s="44">
        <v>18328118011062</v>
      </c>
    </row>
    <row r="3549" spans="2:37" s="14" customFormat="1" ht="15" customHeight="1" thickBot="1" x14ac:dyDescent="0.25">
      <c r="B3549" s="18">
        <f>VLOOKUP(C3549,FORNECEDORES!D:E,2,0)</f>
        <v>55666</v>
      </c>
      <c r="C3549" s="19" t="str">
        <f>VLOOKUP(D3549,FORNECEDORES!A:D,4,0)</f>
        <v>33.045.885/0001-02</v>
      </c>
      <c r="D3549" s="13" t="s">
        <v>2848</v>
      </c>
      <c r="E3549" s="20" t="str">
        <f t="shared" si="239"/>
        <v>04 0003</v>
      </c>
      <c r="F3549" s="28" t="s">
        <v>8971</v>
      </c>
      <c r="G3549" s="21" t="str">
        <f>VLOOKUP(E3549,'FILIAIS PETZ'!A:E,5,0)</f>
        <v>PETZ SAO BERNARDO</v>
      </c>
      <c r="H3549" s="20" t="str">
        <f>VLOOKUP(E3549,'FILIAIS PETZ'!A:D,4,0)</f>
        <v>SBCA-SP</v>
      </c>
      <c r="I3549" s="46">
        <v>45449</v>
      </c>
      <c r="J3549" s="9">
        <v>923909</v>
      </c>
      <c r="K3549" s="9" t="s">
        <v>9035</v>
      </c>
      <c r="L3549" s="29" t="s">
        <v>10851</v>
      </c>
      <c r="M3549" s="46">
        <v>45462</v>
      </c>
      <c r="N3549" s="46">
        <v>45490</v>
      </c>
      <c r="O3549" s="46">
        <v>45470</v>
      </c>
      <c r="P3549" s="91" t="s">
        <v>4990</v>
      </c>
      <c r="Q3549" s="84" t="s">
        <v>5029</v>
      </c>
      <c r="R3549" s="91" t="s">
        <v>4991</v>
      </c>
      <c r="S3549" s="9" t="s">
        <v>5052</v>
      </c>
      <c r="T3549" s="9" t="s">
        <v>32</v>
      </c>
      <c r="U3549" s="9" t="s">
        <v>5048</v>
      </c>
      <c r="V3549" s="9" t="s">
        <v>5048</v>
      </c>
      <c r="W3549" s="9" t="s">
        <v>5019</v>
      </c>
      <c r="X3549" s="10" t="s">
        <v>4992</v>
      </c>
      <c r="Y3549" s="9" t="s">
        <v>4980</v>
      </c>
      <c r="Z3549" s="9" t="s">
        <v>4980</v>
      </c>
      <c r="AA3549" s="9" t="s">
        <v>4992</v>
      </c>
      <c r="AB3549" s="9" t="s">
        <v>5066</v>
      </c>
      <c r="AC3549" s="9" t="s">
        <v>5006</v>
      </c>
      <c r="AD3549" s="29"/>
      <c r="AE3549" s="20" t="str">
        <f>VLOOKUP(E3549,'FILIAIS PETZ'!A:Q,17,0)</f>
        <v>SP3</v>
      </c>
      <c r="AF3549" s="20" t="str">
        <f>VLOOKUP(E3549,'FILIAIS PETZ'!A:Q,3,0)</f>
        <v>FELICIO</v>
      </c>
      <c r="AG3549" s="20" t="str">
        <f>VLOOKUP(E3549,'FILIAIS PETZ'!A:Q,2,0)</f>
        <v>R3</v>
      </c>
      <c r="AH3549" s="75">
        <v>1200</v>
      </c>
      <c r="AI3549" s="16" t="s">
        <v>10840</v>
      </c>
      <c r="AJ3549" s="43">
        <f>VLOOKUP(E3549,'FILIAIS PETZ'!$A$2:$K$2000,11,0)</f>
        <v>18328118002152</v>
      </c>
      <c r="AK3549" s="44">
        <v>18328118002152</v>
      </c>
    </row>
    <row r="3550" spans="2:37" s="14" customFormat="1" ht="15" customHeight="1" thickBot="1" x14ac:dyDescent="0.25">
      <c r="B3550" s="18">
        <f>VLOOKUP(C3550,FORNECEDORES!D:E,2,0)</f>
        <v>55666</v>
      </c>
      <c r="C3550" s="19" t="str">
        <f>VLOOKUP(D3550,FORNECEDORES!A:D,4,0)</f>
        <v>33.045.885/0001-02</v>
      </c>
      <c r="D3550" s="13" t="s">
        <v>2848</v>
      </c>
      <c r="E3550" s="20" t="str">
        <f t="shared" si="239"/>
        <v>04 0017</v>
      </c>
      <c r="F3550" s="28" t="s">
        <v>8713</v>
      </c>
      <c r="G3550" s="21" t="str">
        <f>VLOOKUP(E3550,'FILIAIS PETZ'!A:E,5,0)</f>
        <v>PETZ CARREFOUR SAO CAETANO</v>
      </c>
      <c r="H3550" s="20" t="str">
        <f>VLOOKUP(E3550,'FILIAIS PETZ'!A:D,4,0)</f>
        <v>SCSU-SP</v>
      </c>
      <c r="I3550" s="46">
        <v>45449</v>
      </c>
      <c r="J3550" s="9">
        <v>923911</v>
      </c>
      <c r="K3550" s="9" t="s">
        <v>9035</v>
      </c>
      <c r="L3550" s="29" t="s">
        <v>10852</v>
      </c>
      <c r="M3550" s="46">
        <v>45462</v>
      </c>
      <c r="N3550" s="46">
        <v>45490</v>
      </c>
      <c r="O3550" s="46">
        <v>45470</v>
      </c>
      <c r="P3550" s="91" t="s">
        <v>4990</v>
      </c>
      <c r="Q3550" s="84" t="s">
        <v>5029</v>
      </c>
      <c r="R3550" s="91" t="s">
        <v>4991</v>
      </c>
      <c r="S3550" s="9" t="s">
        <v>5052</v>
      </c>
      <c r="T3550" s="9" t="s">
        <v>32</v>
      </c>
      <c r="U3550" s="9" t="s">
        <v>5048</v>
      </c>
      <c r="V3550" s="9" t="s">
        <v>5048</v>
      </c>
      <c r="W3550" s="9" t="s">
        <v>5019</v>
      </c>
      <c r="X3550" s="10" t="s">
        <v>4992</v>
      </c>
      <c r="Y3550" s="9" t="s">
        <v>4980</v>
      </c>
      <c r="Z3550" s="9" t="s">
        <v>4980</v>
      </c>
      <c r="AA3550" s="9" t="s">
        <v>4992</v>
      </c>
      <c r="AB3550" s="9" t="s">
        <v>5066</v>
      </c>
      <c r="AC3550" s="9" t="s">
        <v>5006</v>
      </c>
      <c r="AD3550" s="29"/>
      <c r="AE3550" s="20" t="str">
        <f>VLOOKUP(E3550,'FILIAIS PETZ'!A:Q,17,0)</f>
        <v>SP3</v>
      </c>
      <c r="AF3550" s="20" t="str">
        <f>VLOOKUP(E3550,'FILIAIS PETZ'!A:Q,3,0)</f>
        <v>FELICIO</v>
      </c>
      <c r="AG3550" s="20" t="str">
        <f>VLOOKUP(E3550,'FILIAIS PETZ'!A:Q,2,0)</f>
        <v>R3</v>
      </c>
      <c r="AH3550" s="75">
        <v>1200</v>
      </c>
      <c r="AI3550" s="16" t="s">
        <v>10840</v>
      </c>
      <c r="AJ3550" s="43">
        <f>VLOOKUP(E3550,'FILIAIS PETZ'!$A$2:$K$2000,11,0)</f>
        <v>18328118000532</v>
      </c>
      <c r="AK3550" s="44">
        <v>18328118000532</v>
      </c>
    </row>
    <row r="3551" spans="2:37" s="14" customFormat="1" ht="15" customHeight="1" thickBot="1" x14ac:dyDescent="0.25">
      <c r="B3551" s="18">
        <f>VLOOKUP(C3551,FORNECEDORES!D:E,2,0)</f>
        <v>55666</v>
      </c>
      <c r="C3551" s="19" t="str">
        <f>VLOOKUP(D3551,FORNECEDORES!A:D,4,0)</f>
        <v>33.045.885/0001-02</v>
      </c>
      <c r="D3551" s="13" t="s">
        <v>2848</v>
      </c>
      <c r="E3551" s="20" t="str">
        <f t="shared" si="239"/>
        <v>04 0258</v>
      </c>
      <c r="F3551" s="28" t="s">
        <v>8972</v>
      </c>
      <c r="G3551" s="21" t="str">
        <f>VLOOKUP(E3551,'FILIAIS PETZ'!A:E,5,0)</f>
        <v xml:space="preserve">PETZ SHOPPING GRAND PLAZA </v>
      </c>
      <c r="H3551" s="20" t="str">
        <f>VLOOKUP(E3551,'FILIAIS PETZ'!A:D,4,0)</f>
        <v>SGPZ-SP</v>
      </c>
      <c r="I3551" s="46">
        <v>45449</v>
      </c>
      <c r="J3551" s="9">
        <v>923912</v>
      </c>
      <c r="K3551" s="9" t="s">
        <v>9035</v>
      </c>
      <c r="L3551" s="29" t="s">
        <v>10853</v>
      </c>
      <c r="M3551" s="46">
        <v>45462</v>
      </c>
      <c r="N3551" s="46">
        <v>45490</v>
      </c>
      <c r="O3551" s="46">
        <v>45470</v>
      </c>
      <c r="P3551" s="91" t="s">
        <v>4990</v>
      </c>
      <c r="Q3551" s="84" t="s">
        <v>5029</v>
      </c>
      <c r="R3551" s="91" t="s">
        <v>4991</v>
      </c>
      <c r="S3551" s="9" t="s">
        <v>5052</v>
      </c>
      <c r="T3551" s="9" t="s">
        <v>32</v>
      </c>
      <c r="U3551" s="9" t="s">
        <v>5048</v>
      </c>
      <c r="V3551" s="9" t="s">
        <v>5048</v>
      </c>
      <c r="W3551" s="9" t="s">
        <v>5019</v>
      </c>
      <c r="X3551" s="10" t="s">
        <v>4992</v>
      </c>
      <c r="Y3551" s="9" t="s">
        <v>4980</v>
      </c>
      <c r="Z3551" s="9" t="s">
        <v>4980</v>
      </c>
      <c r="AA3551" s="9" t="s">
        <v>4992</v>
      </c>
      <c r="AB3551" s="9" t="s">
        <v>5066</v>
      </c>
      <c r="AC3551" s="9" t="s">
        <v>5006</v>
      </c>
      <c r="AD3551" s="29"/>
      <c r="AE3551" s="20" t="str">
        <f>VLOOKUP(E3551,'FILIAIS PETZ'!A:Q,17,0)</f>
        <v>SP3</v>
      </c>
      <c r="AF3551" s="20" t="str">
        <f>VLOOKUP(E3551,'FILIAIS PETZ'!A:Q,3,0)</f>
        <v>FELICIO</v>
      </c>
      <c r="AG3551" s="20" t="str">
        <f>VLOOKUP(E3551,'FILIAIS PETZ'!A:Q,2,0)</f>
        <v>R3</v>
      </c>
      <c r="AH3551" s="75">
        <v>1200</v>
      </c>
      <c r="AI3551" s="16" t="s">
        <v>10840</v>
      </c>
      <c r="AJ3551" s="43" t="str">
        <f>VLOOKUP(E3551,'FILIAIS PETZ'!$A$2:$K$2000,11,0)</f>
        <v>18.328.118/0249-89</v>
      </c>
      <c r="AK3551" s="44" t="s">
        <v>9091</v>
      </c>
    </row>
    <row r="3552" spans="2:37" s="14" customFormat="1" ht="15" customHeight="1" thickBot="1" x14ac:dyDescent="0.25">
      <c r="B3552" s="18">
        <f>VLOOKUP(C3552,FORNECEDORES!D:E,2,0)</f>
        <v>55666</v>
      </c>
      <c r="C3552" s="19" t="str">
        <f>VLOOKUP(D3552,FORNECEDORES!A:D,4,0)</f>
        <v>33.045.885/0001-02</v>
      </c>
      <c r="D3552" s="13" t="s">
        <v>2848</v>
      </c>
      <c r="E3552" s="20" t="str">
        <f t="shared" si="239"/>
        <v>04 0243</v>
      </c>
      <c r="F3552" s="28" t="s">
        <v>8973</v>
      </c>
      <c r="G3552" s="21" t="str">
        <f>VLOOKUP(E3552,'FILIAIS PETZ'!A:E,5,0)</f>
        <v>PETZ SHOPPING GOLDEN SQUARE</v>
      </c>
      <c r="H3552" s="20" t="str">
        <f>VLOOKUP(E3552,'FILIAIS PETZ'!A:D,4,0)</f>
        <v>SGSQ-SP</v>
      </c>
      <c r="I3552" s="46">
        <v>45449</v>
      </c>
      <c r="J3552" s="9">
        <v>923914</v>
      </c>
      <c r="K3552" s="9" t="s">
        <v>9035</v>
      </c>
      <c r="L3552" s="29" t="s">
        <v>10854</v>
      </c>
      <c r="M3552" s="46">
        <v>45462</v>
      </c>
      <c r="N3552" s="46">
        <v>45490</v>
      </c>
      <c r="O3552" s="46">
        <v>45470</v>
      </c>
      <c r="P3552" s="91" t="s">
        <v>4990</v>
      </c>
      <c r="Q3552" s="84" t="s">
        <v>5029</v>
      </c>
      <c r="R3552" s="91" t="s">
        <v>4991</v>
      </c>
      <c r="S3552" s="9" t="s">
        <v>5052</v>
      </c>
      <c r="T3552" s="9" t="s">
        <v>32</v>
      </c>
      <c r="U3552" s="9" t="s">
        <v>5048</v>
      </c>
      <c r="V3552" s="9" t="s">
        <v>5048</v>
      </c>
      <c r="W3552" s="9" t="s">
        <v>5019</v>
      </c>
      <c r="X3552" s="10" t="s">
        <v>4992</v>
      </c>
      <c r="Y3552" s="9" t="s">
        <v>4980</v>
      </c>
      <c r="Z3552" s="9" t="s">
        <v>4980</v>
      </c>
      <c r="AA3552" s="9" t="s">
        <v>4992</v>
      </c>
      <c r="AB3552" s="9" t="s">
        <v>5066</v>
      </c>
      <c r="AC3552" s="9" t="s">
        <v>5006</v>
      </c>
      <c r="AD3552" s="29"/>
      <c r="AE3552" s="20" t="str">
        <f>VLOOKUP(E3552,'FILIAIS PETZ'!A:Q,17,0)</f>
        <v>SP3</v>
      </c>
      <c r="AF3552" s="20" t="str">
        <f>VLOOKUP(E3552,'FILIAIS PETZ'!A:Q,3,0)</f>
        <v>FELICIO</v>
      </c>
      <c r="AG3552" s="20" t="str">
        <f>VLOOKUP(E3552,'FILIAIS PETZ'!A:Q,2,0)</f>
        <v>R3</v>
      </c>
      <c r="AH3552" s="75">
        <v>1200</v>
      </c>
      <c r="AI3552" s="16" t="s">
        <v>10840</v>
      </c>
      <c r="AJ3552" s="43" t="str">
        <f>VLOOKUP(E3552,'FILIAIS PETZ'!$A$2:$K$2000,11,0)</f>
        <v>18.328.118/0229-35</v>
      </c>
      <c r="AK3552" s="44" t="s">
        <v>9061</v>
      </c>
    </row>
    <row r="3553" spans="2:37" s="14" customFormat="1" ht="15" customHeight="1" thickBot="1" x14ac:dyDescent="0.25">
      <c r="B3553" s="18">
        <f>VLOOKUP(C3553,FORNECEDORES!D:E,2,0)</f>
        <v>55666</v>
      </c>
      <c r="C3553" s="19" t="str">
        <f>VLOOKUP(D3553,FORNECEDORES!A:D,4,0)</f>
        <v>33.045.885/0001-02</v>
      </c>
      <c r="D3553" s="13" t="s">
        <v>2848</v>
      </c>
      <c r="E3553" s="20" t="str">
        <f t="shared" si="239"/>
        <v>04 0044</v>
      </c>
      <c r="F3553" s="28" t="s">
        <v>8974</v>
      </c>
      <c r="G3553" s="21" t="str">
        <f>VLOOKUP(E3553,'FILIAIS PETZ'!A:E,5,0)</f>
        <v>PETZ SANTO ANDRE</v>
      </c>
      <c r="H3553" s="20" t="str">
        <f>VLOOKUP(E3553,'FILIAIS PETZ'!A:D,4,0)</f>
        <v>STAD-SP</v>
      </c>
      <c r="I3553" s="46">
        <v>45449</v>
      </c>
      <c r="J3553" s="9">
        <v>923915</v>
      </c>
      <c r="K3553" s="9" t="s">
        <v>9035</v>
      </c>
      <c r="L3553" s="29" t="s">
        <v>10855</v>
      </c>
      <c r="M3553" s="46">
        <v>45462</v>
      </c>
      <c r="N3553" s="46">
        <v>45490</v>
      </c>
      <c r="O3553" s="46">
        <v>45470</v>
      </c>
      <c r="P3553" s="91" t="s">
        <v>4990</v>
      </c>
      <c r="Q3553" s="84" t="s">
        <v>5029</v>
      </c>
      <c r="R3553" s="91" t="s">
        <v>4991</v>
      </c>
      <c r="S3553" s="9" t="s">
        <v>5052</v>
      </c>
      <c r="T3553" s="9" t="s">
        <v>32</v>
      </c>
      <c r="U3553" s="9" t="s">
        <v>5048</v>
      </c>
      <c r="V3553" s="9" t="s">
        <v>5048</v>
      </c>
      <c r="W3553" s="9" t="s">
        <v>5019</v>
      </c>
      <c r="X3553" s="10" t="s">
        <v>4992</v>
      </c>
      <c r="Y3553" s="9" t="s">
        <v>4980</v>
      </c>
      <c r="Z3553" s="9" t="s">
        <v>4980</v>
      </c>
      <c r="AA3553" s="9" t="s">
        <v>4992</v>
      </c>
      <c r="AB3553" s="9" t="s">
        <v>5066</v>
      </c>
      <c r="AC3553" s="9" t="s">
        <v>5006</v>
      </c>
      <c r="AD3553" s="29"/>
      <c r="AE3553" s="20" t="str">
        <f>VLOOKUP(E3553,'FILIAIS PETZ'!A:Q,17,0)</f>
        <v>SP3</v>
      </c>
      <c r="AF3553" s="20" t="str">
        <f>VLOOKUP(E3553,'FILIAIS PETZ'!A:Q,3,0)</f>
        <v>FELICIO</v>
      </c>
      <c r="AG3553" s="20" t="str">
        <f>VLOOKUP(E3553,'FILIAIS PETZ'!A:Q,2,0)</f>
        <v>R3</v>
      </c>
      <c r="AH3553" s="75">
        <v>1200</v>
      </c>
      <c r="AI3553" s="16" t="s">
        <v>10840</v>
      </c>
      <c r="AJ3553" s="43">
        <f>VLOOKUP(E3553,'FILIAIS PETZ'!$A$2:$K$2000,11,0)</f>
        <v>18328118004600</v>
      </c>
      <c r="AK3553" s="44">
        <v>18328118004600</v>
      </c>
    </row>
    <row r="3554" spans="2:37" s="14" customFormat="1" ht="15" customHeight="1" thickBot="1" x14ac:dyDescent="0.25">
      <c r="B3554" s="18">
        <f>VLOOKUP(C3554,FORNECEDORES!D:E,2,0)</f>
        <v>383318</v>
      </c>
      <c r="C3554" s="19" t="str">
        <f>VLOOKUP(D3554,FORNECEDORES!A:D,4,0)</f>
        <v>39.498.106/0001-00</v>
      </c>
      <c r="D3554" s="13" t="s">
        <v>4084</v>
      </c>
      <c r="E3554" s="20" t="str">
        <f t="shared" si="239"/>
        <v>04 0221</v>
      </c>
      <c r="F3554" s="28" t="s">
        <v>8980</v>
      </c>
      <c r="G3554" s="21" t="str">
        <f>VLOOKUP(E3554,'FILIAIS PETZ'!A:E,5,0)</f>
        <v>PETZ GASTAO VIDIGAL</v>
      </c>
      <c r="H3554" s="20" t="str">
        <f>VLOOKUP(E3554,'FILIAIS PETZ'!A:D,4,0)</f>
        <v>GVDL-SP</v>
      </c>
      <c r="I3554" s="46">
        <v>45449</v>
      </c>
      <c r="J3554" s="9">
        <v>923918</v>
      </c>
      <c r="K3554" s="9"/>
      <c r="L3554" s="29"/>
      <c r="M3554" s="46"/>
      <c r="N3554" s="46"/>
      <c r="O3554" s="46"/>
      <c r="P3554" s="91" t="s">
        <v>4990</v>
      </c>
      <c r="Q3554" s="84" t="s">
        <v>5029</v>
      </c>
      <c r="R3554" s="91" t="s">
        <v>4991</v>
      </c>
      <c r="S3554" s="9" t="s">
        <v>5052</v>
      </c>
      <c r="T3554" s="9" t="s">
        <v>32</v>
      </c>
      <c r="U3554" s="9" t="s">
        <v>5048</v>
      </c>
      <c r="V3554" s="9" t="s">
        <v>5048</v>
      </c>
      <c r="W3554" s="9" t="s">
        <v>5019</v>
      </c>
      <c r="X3554" s="10" t="s">
        <v>4992</v>
      </c>
      <c r="Y3554" s="9" t="s">
        <v>4980</v>
      </c>
      <c r="Z3554" s="9" t="s">
        <v>4980</v>
      </c>
      <c r="AA3554" s="9" t="s">
        <v>4992</v>
      </c>
      <c r="AB3554" s="9" t="s">
        <v>5066</v>
      </c>
      <c r="AC3554" s="9" t="s">
        <v>5006</v>
      </c>
      <c r="AD3554" s="29"/>
      <c r="AE3554" s="20" t="str">
        <f>VLOOKUP(E3554,'FILIAIS PETZ'!A:Q,17,0)</f>
        <v>SP7</v>
      </c>
      <c r="AF3554" s="20" t="str">
        <f>VLOOKUP(E3554,'FILIAIS PETZ'!A:Q,3,0)</f>
        <v>FELICIO</v>
      </c>
      <c r="AG3554" s="20" t="str">
        <f>VLOOKUP(E3554,'FILIAIS PETZ'!A:Q,2,0)</f>
        <v>R3</v>
      </c>
      <c r="AH3554" s="75">
        <v>780</v>
      </c>
      <c r="AI3554" s="16" t="s">
        <v>10840</v>
      </c>
      <c r="AJ3554" s="43">
        <f>VLOOKUP(E3554,'FILIAIS PETZ'!$A$2:$K$2000,11,0)</f>
        <v>18328118021025</v>
      </c>
      <c r="AK3554" s="44">
        <v>18328118021025</v>
      </c>
    </row>
    <row r="3555" spans="2:37" s="14" customFormat="1" ht="15" customHeight="1" thickBot="1" x14ac:dyDescent="0.25">
      <c r="B3555" s="18">
        <f>VLOOKUP(C3555,FORNECEDORES!D:E,2,0)</f>
        <v>383318</v>
      </c>
      <c r="C3555" s="19" t="str">
        <f>VLOOKUP(D3555,FORNECEDORES!A:D,4,0)</f>
        <v>39.498.106/0001-00</v>
      </c>
      <c r="D3555" s="13" t="s">
        <v>4084</v>
      </c>
      <c r="E3555" s="20" t="str">
        <f t="shared" si="239"/>
        <v>04 0059</v>
      </c>
      <c r="F3555" s="28" t="s">
        <v>8714</v>
      </c>
      <c r="G3555" s="21" t="str">
        <f>VLOOKUP(E3555,'FILIAIS PETZ'!A:E,5,0)</f>
        <v>PETZ POMPÉIA</v>
      </c>
      <c r="H3555" s="20" t="str">
        <f>VLOOKUP(E3555,'FILIAIS PETZ'!A:D,4,0)</f>
        <v>POMP-SP</v>
      </c>
      <c r="I3555" s="46">
        <v>45449</v>
      </c>
      <c r="J3555" s="9">
        <v>923919</v>
      </c>
      <c r="K3555" s="9"/>
      <c r="L3555" s="29"/>
      <c r="M3555" s="46"/>
      <c r="N3555" s="46"/>
      <c r="O3555" s="46"/>
      <c r="P3555" s="91" t="s">
        <v>4990</v>
      </c>
      <c r="Q3555" s="84" t="s">
        <v>5029</v>
      </c>
      <c r="R3555" s="91" t="s">
        <v>4991</v>
      </c>
      <c r="S3555" s="9" t="s">
        <v>5052</v>
      </c>
      <c r="T3555" s="9" t="s">
        <v>32</v>
      </c>
      <c r="U3555" s="9" t="s">
        <v>5048</v>
      </c>
      <c r="V3555" s="9" t="s">
        <v>5048</v>
      </c>
      <c r="W3555" s="9" t="s">
        <v>5019</v>
      </c>
      <c r="X3555" s="10" t="s">
        <v>4992</v>
      </c>
      <c r="Y3555" s="9" t="s">
        <v>4980</v>
      </c>
      <c r="Z3555" s="9" t="s">
        <v>4980</v>
      </c>
      <c r="AA3555" s="9" t="s">
        <v>4992</v>
      </c>
      <c r="AB3555" s="9" t="s">
        <v>5066</v>
      </c>
      <c r="AC3555" s="9" t="s">
        <v>5006</v>
      </c>
      <c r="AD3555" s="29"/>
      <c r="AE3555" s="20" t="str">
        <f>VLOOKUP(E3555,'FILIAIS PETZ'!A:Q,17,0)</f>
        <v>SP2</v>
      </c>
      <c r="AF3555" s="20" t="str">
        <f>VLOOKUP(E3555,'FILIAIS PETZ'!A:Q,3,0)</f>
        <v>FELICIO</v>
      </c>
      <c r="AG3555" s="20" t="str">
        <f>VLOOKUP(E3555,'FILIAIS PETZ'!A:Q,2,0)</f>
        <v>R3</v>
      </c>
      <c r="AH3555" s="75">
        <v>970</v>
      </c>
      <c r="AI3555" s="16" t="s">
        <v>10840</v>
      </c>
      <c r="AJ3555" s="43">
        <f>VLOOKUP(E3555,'FILIAIS PETZ'!$A$2:$K$2000,11,0)</f>
        <v>18328118005763</v>
      </c>
      <c r="AK3555" s="44">
        <v>18328118005763</v>
      </c>
    </row>
    <row r="3556" spans="2:37" s="14" customFormat="1" ht="15" customHeight="1" thickBot="1" x14ac:dyDescent="0.25">
      <c r="B3556" s="18">
        <f>VLOOKUP(C3556,FORNECEDORES!D:E,2,0)</f>
        <v>383318</v>
      </c>
      <c r="C3556" s="19" t="str">
        <f>VLOOKUP(D3556,FORNECEDORES!A:D,4,0)</f>
        <v>39.498.106/0001-00</v>
      </c>
      <c r="D3556" s="13" t="s">
        <v>4084</v>
      </c>
      <c r="E3556" s="20" t="str">
        <f t="shared" si="239"/>
        <v>04 0060</v>
      </c>
      <c r="F3556" s="28" t="s">
        <v>8625</v>
      </c>
      <c r="G3556" s="21" t="str">
        <f>VLOOKUP(E3556,'FILIAIS PETZ'!A:E,5,0)</f>
        <v>PETZ PACAEMBU</v>
      </c>
      <c r="H3556" s="20" t="str">
        <f>VLOOKUP(E3556,'FILIAIS PETZ'!A:D,4,0)</f>
        <v>PCBU-SP</v>
      </c>
      <c r="I3556" s="46">
        <v>45449</v>
      </c>
      <c r="J3556" s="9">
        <v>923920</v>
      </c>
      <c r="K3556" s="9" t="s">
        <v>9035</v>
      </c>
      <c r="L3556" s="29" t="s">
        <v>10856</v>
      </c>
      <c r="M3556" s="46">
        <v>45475</v>
      </c>
      <c r="N3556" s="46">
        <v>45504</v>
      </c>
      <c r="O3556" s="46">
        <v>45484</v>
      </c>
      <c r="P3556" s="91" t="s">
        <v>4990</v>
      </c>
      <c r="Q3556" s="84" t="s">
        <v>5029</v>
      </c>
      <c r="R3556" s="91" t="s">
        <v>4991</v>
      </c>
      <c r="S3556" s="9" t="s">
        <v>5052</v>
      </c>
      <c r="T3556" s="9" t="s">
        <v>32</v>
      </c>
      <c r="U3556" s="9" t="s">
        <v>5048</v>
      </c>
      <c r="V3556" s="9" t="s">
        <v>5048</v>
      </c>
      <c r="W3556" s="9" t="s">
        <v>5019</v>
      </c>
      <c r="X3556" s="10" t="s">
        <v>4992</v>
      </c>
      <c r="Y3556" s="9" t="s">
        <v>4980</v>
      </c>
      <c r="Z3556" s="9" t="s">
        <v>4980</v>
      </c>
      <c r="AA3556" s="9" t="s">
        <v>4992</v>
      </c>
      <c r="AB3556" s="9" t="s">
        <v>5066</v>
      </c>
      <c r="AC3556" s="9" t="s">
        <v>5006</v>
      </c>
      <c r="AD3556" s="29"/>
      <c r="AE3556" s="20" t="str">
        <f>VLOOKUP(E3556,'FILIAIS PETZ'!A:Q,17,0)</f>
        <v>SP2</v>
      </c>
      <c r="AF3556" s="20" t="str">
        <f>VLOOKUP(E3556,'FILIAIS PETZ'!A:Q,3,0)</f>
        <v>FELICIO</v>
      </c>
      <c r="AG3556" s="20" t="str">
        <f>VLOOKUP(E3556,'FILIAIS PETZ'!A:Q,2,0)</f>
        <v>R3</v>
      </c>
      <c r="AH3556" s="75">
        <v>780</v>
      </c>
      <c r="AI3556" s="16" t="s">
        <v>10840</v>
      </c>
      <c r="AJ3556" s="43">
        <f>VLOOKUP(E3556,'FILIAIS PETZ'!$A$2:$K$2000,11,0)</f>
        <v>18328118006220</v>
      </c>
      <c r="AK3556" s="44">
        <v>18328118006220</v>
      </c>
    </row>
    <row r="3557" spans="2:37" s="14" customFormat="1" ht="15" customHeight="1" thickBot="1" x14ac:dyDescent="0.25">
      <c r="B3557" s="18">
        <f>VLOOKUP(C3557,FORNECEDORES!D:E,2,0)</f>
        <v>383318</v>
      </c>
      <c r="C3557" s="19" t="str">
        <f>VLOOKUP(D3557,FORNECEDORES!A:D,4,0)</f>
        <v>39.498.106/0001-00</v>
      </c>
      <c r="D3557" s="13" t="s">
        <v>4084</v>
      </c>
      <c r="E3557" s="20" t="str">
        <f t="shared" si="239"/>
        <v>04 0125</v>
      </c>
      <c r="F3557" s="28" t="s">
        <v>8981</v>
      </c>
      <c r="G3557" s="21" t="str">
        <f>VLOOKUP(E3557,'FILIAIS PETZ'!A:E,5,0)</f>
        <v>PETZ CERRO CORA</v>
      </c>
      <c r="H3557" s="20" t="str">
        <f>VLOOKUP(E3557,'FILIAIS PETZ'!A:D,4,0)</f>
        <v>CORA-SP</v>
      </c>
      <c r="I3557" s="46">
        <v>45449</v>
      </c>
      <c r="J3557" s="9">
        <v>923964</v>
      </c>
      <c r="K3557" s="9" t="s">
        <v>9035</v>
      </c>
      <c r="L3557" s="29" t="s">
        <v>10857</v>
      </c>
      <c r="M3557" s="46">
        <v>45475</v>
      </c>
      <c r="N3557" s="46">
        <v>45504</v>
      </c>
      <c r="O3557" s="46">
        <v>45484</v>
      </c>
      <c r="P3557" s="91" t="s">
        <v>4990</v>
      </c>
      <c r="Q3557" s="84" t="s">
        <v>5029</v>
      </c>
      <c r="R3557" s="91" t="s">
        <v>4991</v>
      </c>
      <c r="S3557" s="9" t="s">
        <v>5052</v>
      </c>
      <c r="T3557" s="9" t="s">
        <v>32</v>
      </c>
      <c r="U3557" s="9" t="s">
        <v>5048</v>
      </c>
      <c r="V3557" s="9" t="s">
        <v>5048</v>
      </c>
      <c r="W3557" s="9" t="s">
        <v>5019</v>
      </c>
      <c r="X3557" s="10" t="s">
        <v>4992</v>
      </c>
      <c r="Y3557" s="9" t="s">
        <v>4980</v>
      </c>
      <c r="Z3557" s="9" t="s">
        <v>4980</v>
      </c>
      <c r="AA3557" s="9" t="s">
        <v>4992</v>
      </c>
      <c r="AB3557" s="9" t="s">
        <v>5066</v>
      </c>
      <c r="AC3557" s="9" t="s">
        <v>5006</v>
      </c>
      <c r="AD3557" s="29"/>
      <c r="AE3557" s="20" t="str">
        <f>VLOOKUP(E3557,'FILIAIS PETZ'!A:Q,17,0)</f>
        <v>SP7</v>
      </c>
      <c r="AF3557" s="20" t="str">
        <f>VLOOKUP(E3557,'FILIAIS PETZ'!A:Q,3,0)</f>
        <v>FELICIO</v>
      </c>
      <c r="AG3557" s="20" t="str">
        <f>VLOOKUP(E3557,'FILIAIS PETZ'!A:Q,2,0)</f>
        <v>R3</v>
      </c>
      <c r="AH3557" s="75">
        <v>970</v>
      </c>
      <c r="AI3557" s="16" t="s">
        <v>10840</v>
      </c>
      <c r="AJ3557" s="43">
        <f>VLOOKUP(E3557,'FILIAIS PETZ'!$A$2:$K$2000,11,0)</f>
        <v>18328118013600</v>
      </c>
      <c r="AK3557" s="44">
        <v>18328118013600</v>
      </c>
    </row>
    <row r="3558" spans="2:37" s="14" customFormat="1" ht="15" customHeight="1" thickBot="1" x14ac:dyDescent="0.25">
      <c r="B3558" s="18">
        <f>VLOOKUP(C3558,FORNECEDORES!D:E,2,0)</f>
        <v>383318</v>
      </c>
      <c r="C3558" s="19" t="str">
        <f>VLOOKUP(D3558,FORNECEDORES!A:D,4,0)</f>
        <v>39.498.106/0001-00</v>
      </c>
      <c r="D3558" s="13" t="s">
        <v>4084</v>
      </c>
      <c r="E3558" s="20" t="str">
        <f t="shared" si="239"/>
        <v>04 0177</v>
      </c>
      <c r="F3558" s="28" t="s">
        <v>8982</v>
      </c>
      <c r="G3558" s="21" t="str">
        <f>VLOOKUP(E3558,'FILIAIS PETZ'!A:E,5,0)</f>
        <v>PETZ TEODORO SAMPAIO</v>
      </c>
      <c r="H3558" s="20" t="str">
        <f>VLOOKUP(E3558,'FILIAIS PETZ'!A:D,4,0)</f>
        <v>TEOD-SP</v>
      </c>
      <c r="I3558" s="46">
        <v>45449</v>
      </c>
      <c r="J3558" s="9">
        <v>923965</v>
      </c>
      <c r="K3558" s="9"/>
      <c r="L3558" s="29"/>
      <c r="M3558" s="46"/>
      <c r="N3558" s="46"/>
      <c r="O3558" s="46"/>
      <c r="P3558" s="91" t="s">
        <v>4990</v>
      </c>
      <c r="Q3558" s="84" t="s">
        <v>5029</v>
      </c>
      <c r="R3558" s="91" t="s">
        <v>4991</v>
      </c>
      <c r="S3558" s="9" t="s">
        <v>5052</v>
      </c>
      <c r="T3558" s="9" t="s">
        <v>32</v>
      </c>
      <c r="U3558" s="9" t="s">
        <v>5048</v>
      </c>
      <c r="V3558" s="9" t="s">
        <v>5048</v>
      </c>
      <c r="W3558" s="9" t="s">
        <v>5019</v>
      </c>
      <c r="X3558" s="10" t="s">
        <v>4992</v>
      </c>
      <c r="Y3558" s="9" t="s">
        <v>4980</v>
      </c>
      <c r="Z3558" s="9" t="s">
        <v>4980</v>
      </c>
      <c r="AA3558" s="9" t="s">
        <v>4992</v>
      </c>
      <c r="AB3558" s="9" t="s">
        <v>5066</v>
      </c>
      <c r="AC3558" s="9" t="s">
        <v>5006</v>
      </c>
      <c r="AD3558" s="29"/>
      <c r="AE3558" s="20" t="str">
        <f>VLOOKUP(E3558,'FILIAIS PETZ'!A:Q,17,0)</f>
        <v>SP2</v>
      </c>
      <c r="AF3558" s="20" t="str">
        <f>VLOOKUP(E3558,'FILIAIS PETZ'!A:Q,3,0)</f>
        <v>FELICIO</v>
      </c>
      <c r="AG3558" s="20" t="str">
        <f>VLOOKUP(E3558,'FILIAIS PETZ'!A:Q,2,0)</f>
        <v>R3</v>
      </c>
      <c r="AH3558" s="75">
        <v>780</v>
      </c>
      <c r="AI3558" s="16" t="s">
        <v>10840</v>
      </c>
      <c r="AJ3558" s="43">
        <f>VLOOKUP(E3558,'FILIAIS PETZ'!$A$2:$K$2000,11,0)</f>
        <v>18328118016455</v>
      </c>
      <c r="AK3558" s="44">
        <v>18328118016455</v>
      </c>
    </row>
    <row r="3559" spans="2:37" s="14" customFormat="1" ht="15" customHeight="1" thickBot="1" x14ac:dyDescent="0.25">
      <c r="B3559" s="18">
        <f>VLOOKUP(C3559,FORNECEDORES!D:E,2,0)</f>
        <v>383318</v>
      </c>
      <c r="C3559" s="19" t="str">
        <f>VLOOKUP(D3559,FORNECEDORES!A:D,4,0)</f>
        <v>39.498.106/0001-00</v>
      </c>
      <c r="D3559" s="13" t="s">
        <v>4084</v>
      </c>
      <c r="E3559" s="20" t="str">
        <f t="shared" si="239"/>
        <v>04 0010</v>
      </c>
      <c r="F3559" s="28" t="s">
        <v>8983</v>
      </c>
      <c r="G3559" s="21" t="str">
        <f>VLOOKUP(E3559,'FILIAIS PETZ'!A:E,5,0)</f>
        <v>PETZ SANTA CECILIA</v>
      </c>
      <c r="H3559" s="20" t="str">
        <f>VLOOKUP(E3559,'FILIAIS PETZ'!A:D,4,0)</f>
        <v>STCE-SP</v>
      </c>
      <c r="I3559" s="46">
        <v>45449</v>
      </c>
      <c r="J3559" s="9">
        <v>923967</v>
      </c>
      <c r="K3559" s="9"/>
      <c r="L3559" s="29"/>
      <c r="M3559" s="46"/>
      <c r="N3559" s="46"/>
      <c r="O3559" s="46"/>
      <c r="P3559" s="91" t="s">
        <v>4990</v>
      </c>
      <c r="Q3559" s="84" t="s">
        <v>5029</v>
      </c>
      <c r="R3559" s="91" t="s">
        <v>4991</v>
      </c>
      <c r="S3559" s="9" t="s">
        <v>5052</v>
      </c>
      <c r="T3559" s="9" t="s">
        <v>32</v>
      </c>
      <c r="U3559" s="9" t="s">
        <v>5048</v>
      </c>
      <c r="V3559" s="9" t="s">
        <v>5048</v>
      </c>
      <c r="W3559" s="9" t="s">
        <v>5019</v>
      </c>
      <c r="X3559" s="10" t="s">
        <v>4992</v>
      </c>
      <c r="Y3559" s="9" t="s">
        <v>4980</v>
      </c>
      <c r="Z3559" s="9" t="s">
        <v>4980</v>
      </c>
      <c r="AA3559" s="9" t="s">
        <v>4992</v>
      </c>
      <c r="AB3559" s="9" t="s">
        <v>5066</v>
      </c>
      <c r="AC3559" s="9" t="s">
        <v>5006</v>
      </c>
      <c r="AD3559" s="29"/>
      <c r="AE3559" s="20" t="str">
        <f>VLOOKUP(E3559,'FILIAIS PETZ'!A:Q,17,0)</f>
        <v>SP2</v>
      </c>
      <c r="AF3559" s="20" t="str">
        <f>VLOOKUP(E3559,'FILIAIS PETZ'!A:Q,3,0)</f>
        <v>FELICIO</v>
      </c>
      <c r="AG3559" s="20" t="str">
        <f>VLOOKUP(E3559,'FILIAIS PETZ'!A:Q,2,0)</f>
        <v>R3</v>
      </c>
      <c r="AH3559" s="75">
        <v>1280</v>
      </c>
      <c r="AI3559" s="16" t="s">
        <v>10840</v>
      </c>
      <c r="AJ3559" s="43">
        <f>VLOOKUP(E3559,'FILIAIS PETZ'!$A$2:$K$2000,11,0)</f>
        <v>18328118001938</v>
      </c>
      <c r="AK3559" s="44">
        <v>18328118001938</v>
      </c>
    </row>
    <row r="3560" spans="2:37" s="14" customFormat="1" ht="15" customHeight="1" thickBot="1" x14ac:dyDescent="0.25">
      <c r="B3560" s="18">
        <f>VLOOKUP(C3560,FORNECEDORES!D:E,2,0)</f>
        <v>26105</v>
      </c>
      <c r="C3560" s="19" t="str">
        <f>VLOOKUP(D3560,FORNECEDORES!A:D,4,0)</f>
        <v>24.433.731/0001-99</v>
      </c>
      <c r="D3560" s="13" t="s">
        <v>31</v>
      </c>
      <c r="E3560" s="20" t="str">
        <f t="shared" si="239"/>
        <v>04 0208</v>
      </c>
      <c r="F3560" s="28" t="s">
        <v>8975</v>
      </c>
      <c r="G3560" s="21" t="str">
        <f>VLOOKUP(E3560,'FILIAIS PETZ'!A:E,5,0)</f>
        <v>PETZ AVENIDA ANGELICA</v>
      </c>
      <c r="H3560" s="20" t="str">
        <f>VLOOKUP(E3560,'FILIAIS PETZ'!A:D,4,0)</f>
        <v>ANGL-SP</v>
      </c>
      <c r="I3560" s="46">
        <v>45449</v>
      </c>
      <c r="J3560" s="9">
        <v>923992</v>
      </c>
      <c r="K3560" s="9" t="s">
        <v>9035</v>
      </c>
      <c r="L3560" s="29" t="s">
        <v>10858</v>
      </c>
      <c r="M3560" s="46">
        <v>45450</v>
      </c>
      <c r="N3560" s="46">
        <v>45469</v>
      </c>
      <c r="O3560" s="46">
        <v>45453</v>
      </c>
      <c r="P3560" s="91" t="s">
        <v>4990</v>
      </c>
      <c r="Q3560" s="84" t="s">
        <v>5029</v>
      </c>
      <c r="R3560" s="91" t="s">
        <v>4991</v>
      </c>
      <c r="S3560" s="9" t="s">
        <v>5052</v>
      </c>
      <c r="T3560" s="9" t="s">
        <v>32</v>
      </c>
      <c r="U3560" s="9" t="s">
        <v>5048</v>
      </c>
      <c r="V3560" s="9" t="s">
        <v>5048</v>
      </c>
      <c r="W3560" s="9" t="s">
        <v>5019</v>
      </c>
      <c r="X3560" s="10" t="s">
        <v>4992</v>
      </c>
      <c r="Y3560" s="57" t="s">
        <v>4980</v>
      </c>
      <c r="Z3560" s="9" t="s">
        <v>4980</v>
      </c>
      <c r="AA3560" s="9" t="s">
        <v>4992</v>
      </c>
      <c r="AB3560" s="9" t="s">
        <v>5066</v>
      </c>
      <c r="AC3560" s="9" t="s">
        <v>5006</v>
      </c>
      <c r="AD3560" s="29"/>
      <c r="AE3560" s="20" t="str">
        <f>VLOOKUP(E3560,'FILIAIS PETZ'!A:Q,17,0)</f>
        <v>SP2</v>
      </c>
      <c r="AF3560" s="20" t="str">
        <f>VLOOKUP(E3560,'FILIAIS PETZ'!A:Q,3,0)</f>
        <v>FELICIO</v>
      </c>
      <c r="AG3560" s="20" t="str">
        <f>VLOOKUP(E3560,'FILIAIS PETZ'!A:Q,2,0)</f>
        <v>R3</v>
      </c>
      <c r="AH3560" s="75">
        <v>1000</v>
      </c>
      <c r="AI3560" s="16" t="s">
        <v>10840</v>
      </c>
      <c r="AJ3560" s="43">
        <f>VLOOKUP(E3560,'FILIAIS PETZ'!$A$2:$K$2000,11,0)</f>
        <v>18328118019551</v>
      </c>
      <c r="AK3560" s="44">
        <v>18328118019551</v>
      </c>
    </row>
    <row r="3561" spans="2:37" s="14" customFormat="1" ht="15" customHeight="1" thickBot="1" x14ac:dyDescent="0.25">
      <c r="B3561" s="18">
        <f>VLOOKUP(C3561,FORNECEDORES!D:E,2,0)</f>
        <v>26105</v>
      </c>
      <c r="C3561" s="19" t="str">
        <f>VLOOKUP(D3561,FORNECEDORES!A:D,4,0)</f>
        <v>24.433.731/0001-99</v>
      </c>
      <c r="D3561" s="13" t="s">
        <v>31</v>
      </c>
      <c r="E3561" s="20" t="str">
        <f t="shared" si="239"/>
        <v>04 0011</v>
      </c>
      <c r="F3561" s="28" t="s">
        <v>8976</v>
      </c>
      <c r="G3561" s="21" t="str">
        <f>VLOOKUP(E3561,'FILIAIS PETZ'!A:E,5,0)</f>
        <v>PETZ AUGUSTA</v>
      </c>
      <c r="H3561" s="20" t="str">
        <f>VLOOKUP(E3561,'FILIAIS PETZ'!A:D,4,0)</f>
        <v>AUGT-SP</v>
      </c>
      <c r="I3561" s="46">
        <v>45449</v>
      </c>
      <c r="J3561" s="9">
        <v>923994</v>
      </c>
      <c r="K3561" s="9" t="s">
        <v>9035</v>
      </c>
      <c r="L3561" s="29" t="s">
        <v>10859</v>
      </c>
      <c r="M3561" s="46">
        <v>45450</v>
      </c>
      <c r="N3561" s="46">
        <v>45469</v>
      </c>
      <c r="O3561" s="46">
        <v>45453</v>
      </c>
      <c r="P3561" s="91" t="s">
        <v>4990</v>
      </c>
      <c r="Q3561" s="84" t="s">
        <v>5029</v>
      </c>
      <c r="R3561" s="91" t="s">
        <v>4991</v>
      </c>
      <c r="S3561" s="9" t="s">
        <v>5052</v>
      </c>
      <c r="T3561" s="9" t="s">
        <v>32</v>
      </c>
      <c r="U3561" s="9" t="s">
        <v>5048</v>
      </c>
      <c r="V3561" s="9" t="s">
        <v>5048</v>
      </c>
      <c r="W3561" s="9" t="s">
        <v>5019</v>
      </c>
      <c r="X3561" s="10" t="s">
        <v>4992</v>
      </c>
      <c r="Y3561" s="57" t="s">
        <v>4980</v>
      </c>
      <c r="Z3561" s="9" t="s">
        <v>4980</v>
      </c>
      <c r="AA3561" s="9" t="s">
        <v>4992</v>
      </c>
      <c r="AB3561" s="9" t="s">
        <v>5066</v>
      </c>
      <c r="AC3561" s="9" t="s">
        <v>5006</v>
      </c>
      <c r="AD3561" s="29"/>
      <c r="AE3561" s="20" t="str">
        <f>VLOOKUP(E3561,'FILIAIS PETZ'!A:Q,17,0)</f>
        <v>SP2</v>
      </c>
      <c r="AF3561" s="20" t="str">
        <f>VLOOKUP(E3561,'FILIAIS PETZ'!A:Q,3,0)</f>
        <v>FELICIO</v>
      </c>
      <c r="AG3561" s="20" t="str">
        <f>VLOOKUP(E3561,'FILIAIS PETZ'!A:Q,2,0)</f>
        <v>R3</v>
      </c>
      <c r="AH3561" s="75">
        <v>1000</v>
      </c>
      <c r="AI3561" s="16" t="s">
        <v>10840</v>
      </c>
      <c r="AJ3561" s="43">
        <f>VLOOKUP(E3561,'FILIAIS PETZ'!$A$2:$K$2000,11,0)</f>
        <v>18328118001776</v>
      </c>
      <c r="AK3561" s="44">
        <v>18328118001776</v>
      </c>
    </row>
    <row r="3562" spans="2:37" s="14" customFormat="1" ht="15" customHeight="1" thickBot="1" x14ac:dyDescent="0.25">
      <c r="B3562" s="18">
        <f>VLOOKUP(C3562,FORNECEDORES!D:E,2,0)</f>
        <v>26105</v>
      </c>
      <c r="C3562" s="19" t="str">
        <f>VLOOKUP(D3562,FORNECEDORES!A:D,4,0)</f>
        <v>24.433.731/0001-99</v>
      </c>
      <c r="D3562" s="13" t="s">
        <v>31</v>
      </c>
      <c r="E3562" s="20" t="str">
        <f t="shared" si="239"/>
        <v>04 0011</v>
      </c>
      <c r="F3562" s="28" t="s">
        <v>8976</v>
      </c>
      <c r="G3562" s="21" t="str">
        <f>VLOOKUP(E3562,'FILIAIS PETZ'!A:E,5,0)</f>
        <v>PETZ AUGUSTA</v>
      </c>
      <c r="H3562" s="20" t="str">
        <f>VLOOKUP(E3562,'FILIAIS PETZ'!A:D,4,0)</f>
        <v>AUGT-SP</v>
      </c>
      <c r="I3562" s="46">
        <v>45449</v>
      </c>
      <c r="J3562" s="9">
        <v>923995</v>
      </c>
      <c r="K3562" s="9" t="s">
        <v>9035</v>
      </c>
      <c r="L3562" s="29" t="s">
        <v>10860</v>
      </c>
      <c r="M3562" s="46">
        <v>45450</v>
      </c>
      <c r="N3562" s="46">
        <v>45469</v>
      </c>
      <c r="O3562" s="46">
        <v>45453</v>
      </c>
      <c r="P3562" s="91" t="s">
        <v>4990</v>
      </c>
      <c r="Q3562" s="84" t="s">
        <v>5029</v>
      </c>
      <c r="R3562" s="91" t="s">
        <v>4991</v>
      </c>
      <c r="S3562" s="9" t="s">
        <v>5052</v>
      </c>
      <c r="T3562" s="9" t="s">
        <v>32</v>
      </c>
      <c r="U3562" s="9" t="s">
        <v>5048</v>
      </c>
      <c r="V3562" s="9" t="s">
        <v>5048</v>
      </c>
      <c r="W3562" s="9" t="s">
        <v>5119</v>
      </c>
      <c r="X3562" s="10" t="s">
        <v>4992</v>
      </c>
      <c r="Y3562" s="57" t="s">
        <v>4980</v>
      </c>
      <c r="Z3562" s="9" t="s">
        <v>4980</v>
      </c>
      <c r="AA3562" s="9" t="s">
        <v>4992</v>
      </c>
      <c r="AB3562" s="9" t="s">
        <v>5066</v>
      </c>
      <c r="AC3562" s="9" t="s">
        <v>5006</v>
      </c>
      <c r="AD3562" s="29"/>
      <c r="AE3562" s="20" t="str">
        <f>VLOOKUP(E3562,'FILIAIS PETZ'!A:Q,17,0)</f>
        <v>SP2</v>
      </c>
      <c r="AF3562" s="20" t="str">
        <f>VLOOKUP(E3562,'FILIAIS PETZ'!A:Q,3,0)</f>
        <v>FELICIO</v>
      </c>
      <c r="AG3562" s="20" t="str">
        <f>VLOOKUP(E3562,'FILIAIS PETZ'!A:Q,2,0)</f>
        <v>R3</v>
      </c>
      <c r="AH3562" s="75">
        <v>1000</v>
      </c>
      <c r="AI3562" s="16" t="s">
        <v>10861</v>
      </c>
      <c r="AJ3562" s="43">
        <f>VLOOKUP(E3562,'FILIAIS PETZ'!$A$2:$K$2000,11,0)</f>
        <v>18328118001776</v>
      </c>
      <c r="AK3562" s="44">
        <v>18328118001776</v>
      </c>
    </row>
    <row r="3563" spans="2:37" s="14" customFormat="1" ht="15" customHeight="1" thickBot="1" x14ac:dyDescent="0.25">
      <c r="B3563" s="18">
        <f>VLOOKUP(C3563,FORNECEDORES!D:E,2,0)</f>
        <v>26105</v>
      </c>
      <c r="C3563" s="19" t="str">
        <f>VLOOKUP(D3563,FORNECEDORES!A:D,4,0)</f>
        <v>24.433.731/0001-99</v>
      </c>
      <c r="D3563" s="13" t="s">
        <v>31</v>
      </c>
      <c r="E3563" s="20" t="str">
        <f t="shared" si="239"/>
        <v>04 0019</v>
      </c>
      <c r="F3563" s="28" t="s">
        <v>8977</v>
      </c>
      <c r="G3563" s="21" t="str">
        <f>VLOOKUP(E3563,'FILIAIS PETZ'!A:E,5,0)</f>
        <v>PETZ BUTANTA</v>
      </c>
      <c r="H3563" s="20" t="str">
        <f>VLOOKUP(E3563,'FILIAIS PETZ'!A:D,4,0)</f>
        <v>BTTA-SP</v>
      </c>
      <c r="I3563" s="46">
        <v>45449</v>
      </c>
      <c r="J3563" s="9">
        <v>923998</v>
      </c>
      <c r="K3563" s="9" t="s">
        <v>9035</v>
      </c>
      <c r="L3563" s="55" t="s">
        <v>10862</v>
      </c>
      <c r="M3563" s="46">
        <v>45450</v>
      </c>
      <c r="N3563" s="46">
        <v>45469</v>
      </c>
      <c r="O3563" s="46">
        <v>45453</v>
      </c>
      <c r="P3563" s="91" t="s">
        <v>4990</v>
      </c>
      <c r="Q3563" s="84" t="s">
        <v>5029</v>
      </c>
      <c r="R3563" s="91" t="s">
        <v>4991</v>
      </c>
      <c r="S3563" s="9" t="s">
        <v>5052</v>
      </c>
      <c r="T3563" s="9" t="s">
        <v>32</v>
      </c>
      <c r="U3563" s="9" t="s">
        <v>5048</v>
      </c>
      <c r="V3563" s="9" t="s">
        <v>5048</v>
      </c>
      <c r="W3563" s="9" t="s">
        <v>5019</v>
      </c>
      <c r="X3563" s="10" t="s">
        <v>4992</v>
      </c>
      <c r="Y3563" s="57" t="s">
        <v>4980</v>
      </c>
      <c r="Z3563" s="9" t="s">
        <v>4980</v>
      </c>
      <c r="AA3563" s="9" t="s">
        <v>4992</v>
      </c>
      <c r="AB3563" s="9" t="s">
        <v>5066</v>
      </c>
      <c r="AC3563" s="9" t="s">
        <v>5006</v>
      </c>
      <c r="AD3563" s="29"/>
      <c r="AE3563" s="20" t="str">
        <f>VLOOKUP(E3563,'FILIAIS PETZ'!A:Q,17,0)</f>
        <v>SP2</v>
      </c>
      <c r="AF3563" s="20" t="str">
        <f>VLOOKUP(E3563,'FILIAIS PETZ'!A:Q,3,0)</f>
        <v>FELICIO</v>
      </c>
      <c r="AG3563" s="20" t="str">
        <f>VLOOKUP(E3563,'FILIAIS PETZ'!A:Q,2,0)</f>
        <v>R3</v>
      </c>
      <c r="AH3563" s="75">
        <v>1000</v>
      </c>
      <c r="AI3563" s="16" t="s">
        <v>10840</v>
      </c>
      <c r="AJ3563" s="43">
        <f>VLOOKUP(E3563,'FILIAIS PETZ'!$A$2:$K$2000,11,0)</f>
        <v>18328118000885</v>
      </c>
      <c r="AK3563" s="44">
        <v>18328118000885</v>
      </c>
    </row>
    <row r="3564" spans="2:37" s="14" customFormat="1" ht="15" customHeight="1" thickBot="1" x14ac:dyDescent="0.25">
      <c r="B3564" s="18">
        <f>VLOOKUP(C3564,FORNECEDORES!D:E,2,0)</f>
        <v>26105</v>
      </c>
      <c r="C3564" s="19" t="str">
        <f>VLOOKUP(D3564,FORNECEDORES!A:D,4,0)</f>
        <v>24.433.731/0001-99</v>
      </c>
      <c r="D3564" s="13" t="s">
        <v>31</v>
      </c>
      <c r="E3564" s="20" t="str">
        <f t="shared" si="239"/>
        <v>04 0046</v>
      </c>
      <c r="F3564" s="28" t="s">
        <v>8978</v>
      </c>
      <c r="G3564" s="21" t="str">
        <f>VLOOKUP(E3564,'FILIAIS PETZ'!A:E,5,0)</f>
        <v>PETZ CIDADE JARDIM</v>
      </c>
      <c r="H3564" s="20" t="str">
        <f>VLOOKUP(E3564,'FILIAIS PETZ'!A:D,4,0)</f>
        <v>CDJD-SP</v>
      </c>
      <c r="I3564" s="46">
        <v>45449</v>
      </c>
      <c r="J3564" s="9">
        <v>923999</v>
      </c>
      <c r="K3564" s="9" t="s">
        <v>9035</v>
      </c>
      <c r="L3564" s="29" t="s">
        <v>10863</v>
      </c>
      <c r="M3564" s="46">
        <v>45450</v>
      </c>
      <c r="N3564" s="46">
        <v>45469</v>
      </c>
      <c r="O3564" s="46">
        <v>45453</v>
      </c>
      <c r="P3564" s="91" t="s">
        <v>4990</v>
      </c>
      <c r="Q3564" s="84" t="s">
        <v>5029</v>
      </c>
      <c r="R3564" s="91" t="s">
        <v>4991</v>
      </c>
      <c r="S3564" s="9" t="s">
        <v>5052</v>
      </c>
      <c r="T3564" s="9" t="s">
        <v>32</v>
      </c>
      <c r="U3564" s="9" t="s">
        <v>5048</v>
      </c>
      <c r="V3564" s="9" t="s">
        <v>5048</v>
      </c>
      <c r="W3564" s="9" t="s">
        <v>5019</v>
      </c>
      <c r="X3564" s="10" t="s">
        <v>4992</v>
      </c>
      <c r="Y3564" s="57" t="s">
        <v>4980</v>
      </c>
      <c r="Z3564" s="9" t="s">
        <v>4980</v>
      </c>
      <c r="AA3564" s="9" t="s">
        <v>4992</v>
      </c>
      <c r="AB3564" s="9" t="s">
        <v>5066</v>
      </c>
      <c r="AC3564" s="9" t="s">
        <v>5006</v>
      </c>
      <c r="AD3564" s="29"/>
      <c r="AE3564" s="20" t="str">
        <f>VLOOKUP(E3564,'FILIAIS PETZ'!A:Q,17,0)</f>
        <v>SP2</v>
      </c>
      <c r="AF3564" s="20" t="str">
        <f>VLOOKUP(E3564,'FILIAIS PETZ'!A:Q,3,0)</f>
        <v>FELICIO</v>
      </c>
      <c r="AG3564" s="20" t="str">
        <f>VLOOKUP(E3564,'FILIAIS PETZ'!A:Q,2,0)</f>
        <v>R3</v>
      </c>
      <c r="AH3564" s="75">
        <v>1000</v>
      </c>
      <c r="AI3564" s="16" t="s">
        <v>10840</v>
      </c>
      <c r="AJ3564" s="43">
        <f>VLOOKUP(E3564,'FILIAIS PETZ'!$A$2:$K$2000,11,0)</f>
        <v>18328118004520</v>
      </c>
      <c r="AK3564" s="44">
        <v>18328118004520</v>
      </c>
    </row>
    <row r="3565" spans="2:37" s="14" customFormat="1" ht="15" customHeight="1" thickBot="1" x14ac:dyDescent="0.25">
      <c r="B3565" s="18">
        <f>VLOOKUP(C3565,FORNECEDORES!D:E,2,0)</f>
        <v>26105</v>
      </c>
      <c r="C3565" s="19" t="str">
        <f>VLOOKUP(D3565,FORNECEDORES!A:D,4,0)</f>
        <v>24.433.731/0001-99</v>
      </c>
      <c r="D3565" s="13" t="s">
        <v>31</v>
      </c>
      <c r="E3565" s="20" t="str">
        <f t="shared" si="239"/>
        <v>04 0067</v>
      </c>
      <c r="F3565" s="28" t="s">
        <v>8611</v>
      </c>
      <c r="G3565" s="21" t="str">
        <f>VLOOKUP(E3565,'FILIAIS PETZ'!A:E,5,0)</f>
        <v>PETZ EXTRA RICARDO JAFET</v>
      </c>
      <c r="H3565" s="20" t="str">
        <f>VLOOKUP(E3565,'FILIAIS PETZ'!A:D,4,0)</f>
        <v>RJAF-SP</v>
      </c>
      <c r="I3565" s="46">
        <v>45449</v>
      </c>
      <c r="J3565" s="9">
        <v>924006</v>
      </c>
      <c r="K3565" s="9" t="s">
        <v>9035</v>
      </c>
      <c r="L3565" s="29" t="s">
        <v>10864</v>
      </c>
      <c r="M3565" s="46">
        <v>45450</v>
      </c>
      <c r="N3565" s="46">
        <v>45469</v>
      </c>
      <c r="O3565" s="46">
        <v>45453</v>
      </c>
      <c r="P3565" s="91" t="s">
        <v>4990</v>
      </c>
      <c r="Q3565" s="84" t="s">
        <v>5029</v>
      </c>
      <c r="R3565" s="91" t="s">
        <v>4991</v>
      </c>
      <c r="S3565" s="9" t="s">
        <v>5052</v>
      </c>
      <c r="T3565" s="9" t="s">
        <v>32</v>
      </c>
      <c r="U3565" s="9" t="s">
        <v>5048</v>
      </c>
      <c r="V3565" s="9" t="s">
        <v>5048</v>
      </c>
      <c r="W3565" s="9" t="s">
        <v>5019</v>
      </c>
      <c r="X3565" s="10" t="s">
        <v>4992</v>
      </c>
      <c r="Y3565" s="57" t="s">
        <v>4980</v>
      </c>
      <c r="Z3565" s="9" t="s">
        <v>4980</v>
      </c>
      <c r="AA3565" s="9" t="s">
        <v>4992</v>
      </c>
      <c r="AB3565" s="9" t="s">
        <v>5066</v>
      </c>
      <c r="AC3565" s="9" t="s">
        <v>5006</v>
      </c>
      <c r="AD3565" s="29"/>
      <c r="AE3565" s="20" t="str">
        <f>VLOOKUP(E3565,'FILIAIS PETZ'!A:Q,17,0)</f>
        <v>SP2</v>
      </c>
      <c r="AF3565" s="20" t="str">
        <f>VLOOKUP(E3565,'FILIAIS PETZ'!A:Q,3,0)</f>
        <v>FELICIO</v>
      </c>
      <c r="AG3565" s="20" t="str">
        <f>VLOOKUP(E3565,'FILIAIS PETZ'!A:Q,2,0)</f>
        <v>R3</v>
      </c>
      <c r="AH3565" s="75">
        <v>1000</v>
      </c>
      <c r="AI3565" s="16" t="s">
        <v>10840</v>
      </c>
      <c r="AJ3565" s="43">
        <f>VLOOKUP(E3565,'FILIAIS PETZ'!$A$2:$K$2000,11,0)</f>
        <v>18328118006573</v>
      </c>
      <c r="AK3565" s="44">
        <v>18328118006573</v>
      </c>
    </row>
    <row r="3566" spans="2:37" s="14" customFormat="1" ht="15" customHeight="1" thickBot="1" x14ac:dyDescent="0.25">
      <c r="B3566" s="18">
        <f>VLOOKUP(C3566,FORNECEDORES!D:E,2,0)</f>
        <v>26105</v>
      </c>
      <c r="C3566" s="19" t="str">
        <f>VLOOKUP(D3566,FORNECEDORES!A:D,4,0)</f>
        <v>24.433.731/0001-99</v>
      </c>
      <c r="D3566" s="13" t="s">
        <v>31</v>
      </c>
      <c r="E3566" s="20" t="str">
        <f t="shared" si="239"/>
        <v>04 0067</v>
      </c>
      <c r="F3566" s="28" t="s">
        <v>8611</v>
      </c>
      <c r="G3566" s="21" t="str">
        <f>VLOOKUP(E3566,'FILIAIS PETZ'!A:E,5,0)</f>
        <v>PETZ EXTRA RICARDO JAFET</v>
      </c>
      <c r="H3566" s="20" t="str">
        <f>VLOOKUP(E3566,'FILIAIS PETZ'!A:D,4,0)</f>
        <v>RJAF-SP</v>
      </c>
      <c r="I3566" s="46">
        <v>45449</v>
      </c>
      <c r="J3566" s="9">
        <v>924007</v>
      </c>
      <c r="K3566" s="9" t="s">
        <v>9035</v>
      </c>
      <c r="L3566" s="29" t="s">
        <v>10865</v>
      </c>
      <c r="M3566" s="46">
        <v>45450</v>
      </c>
      <c r="N3566" s="46">
        <v>45469</v>
      </c>
      <c r="O3566" s="46">
        <v>45453</v>
      </c>
      <c r="P3566" s="91" t="s">
        <v>4990</v>
      </c>
      <c r="Q3566" s="84" t="s">
        <v>5029</v>
      </c>
      <c r="R3566" s="91" t="s">
        <v>4991</v>
      </c>
      <c r="S3566" s="9" t="s">
        <v>5052</v>
      </c>
      <c r="T3566" s="9" t="s">
        <v>32</v>
      </c>
      <c r="U3566" s="9" t="s">
        <v>5048</v>
      </c>
      <c r="V3566" s="9" t="s">
        <v>5048</v>
      </c>
      <c r="W3566" s="9" t="s">
        <v>5119</v>
      </c>
      <c r="X3566" s="10" t="s">
        <v>4992</v>
      </c>
      <c r="Y3566" s="57" t="s">
        <v>4980</v>
      </c>
      <c r="Z3566" s="9" t="s">
        <v>4980</v>
      </c>
      <c r="AA3566" s="9" t="s">
        <v>4992</v>
      </c>
      <c r="AB3566" s="9" t="s">
        <v>5066</v>
      </c>
      <c r="AC3566" s="9" t="s">
        <v>5006</v>
      </c>
      <c r="AD3566" s="29"/>
      <c r="AE3566" s="20" t="str">
        <f>VLOOKUP(E3566,'FILIAIS PETZ'!A:Q,17,0)</f>
        <v>SP2</v>
      </c>
      <c r="AF3566" s="20" t="str">
        <f>VLOOKUP(E3566,'FILIAIS PETZ'!A:Q,3,0)</f>
        <v>FELICIO</v>
      </c>
      <c r="AG3566" s="20" t="str">
        <f>VLOOKUP(E3566,'FILIAIS PETZ'!A:Q,2,0)</f>
        <v>R3</v>
      </c>
      <c r="AH3566" s="75">
        <v>1000</v>
      </c>
      <c r="AI3566" s="16" t="s">
        <v>10861</v>
      </c>
      <c r="AJ3566" s="43">
        <f>VLOOKUP(E3566,'FILIAIS PETZ'!$A$2:$K$2000,11,0)</f>
        <v>18328118006573</v>
      </c>
      <c r="AK3566" s="44">
        <v>18328118006573</v>
      </c>
    </row>
    <row r="3567" spans="2:37" s="14" customFormat="1" ht="15" customHeight="1" thickBot="1" x14ac:dyDescent="0.25">
      <c r="B3567" s="18">
        <f>VLOOKUP(C3567,FORNECEDORES!D:E,2,0)</f>
        <v>26105</v>
      </c>
      <c r="C3567" s="19" t="str">
        <f>VLOOKUP(D3567,FORNECEDORES!A:D,4,0)</f>
        <v>24.433.731/0001-99</v>
      </c>
      <c r="D3567" s="13" t="s">
        <v>31</v>
      </c>
      <c r="E3567" s="20" t="str">
        <f t="shared" si="239"/>
        <v>04 0151</v>
      </c>
      <c r="F3567" s="28" t="s">
        <v>8979</v>
      </c>
      <c r="G3567" s="21" t="str">
        <f>VLOOKUP(E3567,'FILIAIS PETZ'!A:E,5,0)</f>
        <v>PETZ VILA MARIANA</v>
      </c>
      <c r="H3567" s="20" t="str">
        <f>VLOOKUP(E3567,'FILIAIS PETZ'!A:D,4,0)</f>
        <v>VLMA-SP</v>
      </c>
      <c r="I3567" s="46">
        <v>45449</v>
      </c>
      <c r="J3567" s="9">
        <v>924008</v>
      </c>
      <c r="K3567" s="9" t="s">
        <v>9035</v>
      </c>
      <c r="L3567" s="29" t="s">
        <v>10866</v>
      </c>
      <c r="M3567" s="46">
        <v>45450</v>
      </c>
      <c r="N3567" s="46">
        <v>45469</v>
      </c>
      <c r="O3567" s="46">
        <v>45453</v>
      </c>
      <c r="P3567" s="91" t="s">
        <v>4990</v>
      </c>
      <c r="Q3567" s="84" t="s">
        <v>5029</v>
      </c>
      <c r="R3567" s="91" t="s">
        <v>4991</v>
      </c>
      <c r="S3567" s="9" t="s">
        <v>5052</v>
      </c>
      <c r="T3567" s="9" t="s">
        <v>32</v>
      </c>
      <c r="U3567" s="9" t="s">
        <v>5048</v>
      </c>
      <c r="V3567" s="9" t="s">
        <v>5048</v>
      </c>
      <c r="W3567" s="9" t="s">
        <v>5019</v>
      </c>
      <c r="X3567" s="10" t="s">
        <v>4992</v>
      </c>
      <c r="Y3567" s="57" t="s">
        <v>4980</v>
      </c>
      <c r="Z3567" s="9" t="s">
        <v>4980</v>
      </c>
      <c r="AA3567" s="9" t="s">
        <v>4992</v>
      </c>
      <c r="AB3567" s="9" t="s">
        <v>5066</v>
      </c>
      <c r="AC3567" s="9" t="s">
        <v>5006</v>
      </c>
      <c r="AD3567" s="29"/>
      <c r="AE3567" s="20" t="str">
        <f>VLOOKUP(E3567,'FILIAIS PETZ'!A:Q,17,0)</f>
        <v>SP2</v>
      </c>
      <c r="AF3567" s="20" t="str">
        <f>VLOOKUP(E3567,'FILIAIS PETZ'!A:Q,3,0)</f>
        <v>FELICIO</v>
      </c>
      <c r="AG3567" s="20" t="str">
        <f>VLOOKUP(E3567,'FILIAIS PETZ'!A:Q,2,0)</f>
        <v>R3</v>
      </c>
      <c r="AH3567" s="75">
        <v>1000</v>
      </c>
      <c r="AI3567" s="16" t="s">
        <v>10840</v>
      </c>
      <c r="AJ3567" s="43">
        <f>VLOOKUP(E3567,'FILIAIS PETZ'!$A$2:$K$2000,11,0)</f>
        <v>18328118014835</v>
      </c>
      <c r="AK3567" s="44">
        <v>18328118014835</v>
      </c>
    </row>
    <row r="3568" spans="2:37" s="14" customFormat="1" ht="15" customHeight="1" thickBot="1" x14ac:dyDescent="0.25">
      <c r="B3568" s="18">
        <f>VLOOKUP(C3568,FORNECEDORES!D:E,2,0)</f>
        <v>315303</v>
      </c>
      <c r="C3568" s="19" t="str">
        <f>VLOOKUP(D3568,FORNECEDORES!A:D,4,0)</f>
        <v>46.594.144/0001-14</v>
      </c>
      <c r="D3568" s="13" t="s">
        <v>3903</v>
      </c>
      <c r="E3568" s="20" t="str">
        <f t="shared" si="239"/>
        <v>04 0138</v>
      </c>
      <c r="F3568" s="28" t="s">
        <v>8627</v>
      </c>
      <c r="G3568" s="21" t="str">
        <f>VLOOKUP(E3568,'FILIAIS PETZ'!A:E,5,0)</f>
        <v>PETZ JOÃO FIRMINO</v>
      </c>
      <c r="H3568" s="20" t="str">
        <f>VLOOKUP(E3568,'FILIAIS PETZ'!A:D,4,0)</f>
        <v>JFIR-SP</v>
      </c>
      <c r="I3568" s="46">
        <v>45449</v>
      </c>
      <c r="J3568" s="9">
        <v>924015</v>
      </c>
      <c r="K3568" s="9" t="s">
        <v>9035</v>
      </c>
      <c r="L3568" s="29" t="s">
        <v>10867</v>
      </c>
      <c r="M3568" s="46">
        <v>45456</v>
      </c>
      <c r="N3568" s="46">
        <v>45476</v>
      </c>
      <c r="O3568" s="46">
        <v>45461</v>
      </c>
      <c r="P3568" s="91" t="s">
        <v>4990</v>
      </c>
      <c r="Q3568" s="84" t="s">
        <v>5029</v>
      </c>
      <c r="R3568" s="91" t="s">
        <v>4991</v>
      </c>
      <c r="S3568" s="9" t="s">
        <v>5052</v>
      </c>
      <c r="T3568" s="9" t="s">
        <v>32</v>
      </c>
      <c r="U3568" s="9" t="s">
        <v>5048</v>
      </c>
      <c r="V3568" s="9" t="s">
        <v>5048</v>
      </c>
      <c r="W3568" s="9" t="s">
        <v>4984</v>
      </c>
      <c r="X3568" s="10" t="s">
        <v>4996</v>
      </c>
      <c r="Y3568" s="9" t="s">
        <v>4980</v>
      </c>
      <c r="Z3568" s="9" t="s">
        <v>4980</v>
      </c>
      <c r="AA3568" s="9" t="s">
        <v>5022</v>
      </c>
      <c r="AB3568" s="9" t="s">
        <v>5066</v>
      </c>
      <c r="AC3568" s="9" t="s">
        <v>5006</v>
      </c>
      <c r="AD3568" s="29"/>
      <c r="AE3568" s="20" t="str">
        <f>VLOOKUP(E3568,'FILIAIS PETZ'!A:Q,17,0)</f>
        <v>SP3</v>
      </c>
      <c r="AF3568" s="20" t="str">
        <f>VLOOKUP(E3568,'FILIAIS PETZ'!A:Q,3,0)</f>
        <v>FELICIO</v>
      </c>
      <c r="AG3568" s="20" t="str">
        <f>VLOOKUP(E3568,'FILIAIS PETZ'!A:Q,2,0)</f>
        <v>R3</v>
      </c>
      <c r="AH3568" s="75">
        <v>350</v>
      </c>
      <c r="AI3568" s="16" t="s">
        <v>10868</v>
      </c>
      <c r="AJ3568" s="43">
        <f>VLOOKUP(E3568,'FILIAIS PETZ'!$A$2:$K$2000,11,0)</f>
        <v>18328118012972</v>
      </c>
      <c r="AK3568" s="44">
        <v>18328118012972</v>
      </c>
    </row>
    <row r="3569" spans="2:37" s="14" customFormat="1" ht="15" customHeight="1" thickBot="1" x14ac:dyDescent="0.25">
      <c r="B3569" s="18">
        <f>VLOOKUP(C3569,FORNECEDORES!D:E,2,0)</f>
        <v>315303</v>
      </c>
      <c r="C3569" s="19" t="str">
        <f>VLOOKUP(D3569,FORNECEDORES!A:D,4,0)</f>
        <v>46.594.144/0001-14</v>
      </c>
      <c r="D3569" s="13" t="s">
        <v>3903</v>
      </c>
      <c r="E3569" s="20" t="str">
        <f t="shared" si="239"/>
        <v>04 0010</v>
      </c>
      <c r="F3569" s="28" t="s">
        <v>8983</v>
      </c>
      <c r="G3569" s="21" t="str">
        <f>VLOOKUP(E3569,'FILIAIS PETZ'!A:E,5,0)</f>
        <v>PETZ SANTA CECILIA</v>
      </c>
      <c r="H3569" s="20" t="str">
        <f>VLOOKUP(E3569,'FILIAIS PETZ'!A:D,4,0)</f>
        <v>STCE-SP</v>
      </c>
      <c r="I3569" s="46">
        <v>45449</v>
      </c>
      <c r="J3569" s="9">
        <v>924016</v>
      </c>
      <c r="K3569" s="9" t="s">
        <v>9035</v>
      </c>
      <c r="L3569" s="55" t="s">
        <v>10869</v>
      </c>
      <c r="M3569" s="46">
        <v>45456</v>
      </c>
      <c r="N3569" s="46">
        <v>45476</v>
      </c>
      <c r="O3569" s="46">
        <v>45461</v>
      </c>
      <c r="P3569" s="91" t="s">
        <v>4990</v>
      </c>
      <c r="Q3569" s="84" t="s">
        <v>5029</v>
      </c>
      <c r="R3569" s="91" t="s">
        <v>4991</v>
      </c>
      <c r="S3569" s="9" t="s">
        <v>5052</v>
      </c>
      <c r="T3569" s="9" t="s">
        <v>32</v>
      </c>
      <c r="U3569" s="9" t="s">
        <v>5048</v>
      </c>
      <c r="V3569" s="9" t="s">
        <v>5048</v>
      </c>
      <c r="W3569" s="9" t="s">
        <v>4984</v>
      </c>
      <c r="X3569" s="10" t="s">
        <v>4996</v>
      </c>
      <c r="Y3569" s="9" t="s">
        <v>4980</v>
      </c>
      <c r="Z3569" s="9" t="s">
        <v>4980</v>
      </c>
      <c r="AA3569" s="9" t="s">
        <v>5022</v>
      </c>
      <c r="AB3569" s="9" t="s">
        <v>5066</v>
      </c>
      <c r="AC3569" s="9" t="s">
        <v>5006</v>
      </c>
      <c r="AD3569" s="29"/>
      <c r="AE3569" s="20" t="str">
        <f>VLOOKUP(E3569,'FILIAIS PETZ'!A:Q,17,0)</f>
        <v>SP2</v>
      </c>
      <c r="AF3569" s="20" t="str">
        <f>VLOOKUP(E3569,'FILIAIS PETZ'!A:Q,3,0)</f>
        <v>FELICIO</v>
      </c>
      <c r="AG3569" s="20" t="str">
        <f>VLOOKUP(E3569,'FILIAIS PETZ'!A:Q,2,0)</f>
        <v>R3</v>
      </c>
      <c r="AH3569" s="75">
        <v>480</v>
      </c>
      <c r="AI3569" s="16" t="s">
        <v>10868</v>
      </c>
      <c r="AJ3569" s="43">
        <f>VLOOKUP(E3569,'FILIAIS PETZ'!$A$2:$K$2000,11,0)</f>
        <v>18328118001938</v>
      </c>
      <c r="AK3569" s="44">
        <v>18328118001938</v>
      </c>
    </row>
    <row r="3570" spans="2:37" s="14" customFormat="1" ht="15" customHeight="1" thickBot="1" x14ac:dyDescent="0.25">
      <c r="B3570" s="18">
        <f>VLOOKUP(C3570,FORNECEDORES!D:E,2,0)</f>
        <v>14456</v>
      </c>
      <c r="C3570" s="19" t="str">
        <f>VLOOKUP(D3570,FORNECEDORES!A:D,4,0)</f>
        <v>29.274.777/0001-26</v>
      </c>
      <c r="D3570" s="13" t="s">
        <v>2689</v>
      </c>
      <c r="E3570" s="20" t="str">
        <f t="shared" si="239"/>
        <v>04 0011</v>
      </c>
      <c r="F3570" s="28" t="s">
        <v>8976</v>
      </c>
      <c r="G3570" s="21" t="str">
        <f>VLOOKUP(E3570,'FILIAIS PETZ'!A:E,5,0)</f>
        <v>PETZ AUGUSTA</v>
      </c>
      <c r="H3570" s="20" t="str">
        <f>VLOOKUP(E3570,'FILIAIS PETZ'!A:D,4,0)</f>
        <v>AUGT-SP</v>
      </c>
      <c r="I3570" s="46">
        <v>45449</v>
      </c>
      <c r="J3570" s="9">
        <v>923384</v>
      </c>
      <c r="K3570" s="9" t="s">
        <v>9035</v>
      </c>
      <c r="L3570" s="55" t="s">
        <v>10870</v>
      </c>
      <c r="M3570" s="46">
        <v>45453</v>
      </c>
      <c r="N3570" s="46">
        <v>45476</v>
      </c>
      <c r="O3570" s="46">
        <v>45461</v>
      </c>
      <c r="P3570" s="91" t="s">
        <v>4990</v>
      </c>
      <c r="Q3570" s="84">
        <v>3</v>
      </c>
      <c r="R3570" s="91">
        <v>1</v>
      </c>
      <c r="S3570" s="9">
        <v>8</v>
      </c>
      <c r="T3570" s="9" t="s">
        <v>32</v>
      </c>
      <c r="U3570" s="9">
        <v>11002</v>
      </c>
      <c r="V3570" s="9">
        <v>11002</v>
      </c>
      <c r="W3570" s="9" t="s">
        <v>10169</v>
      </c>
      <c r="X3570" s="10" t="s">
        <v>4985</v>
      </c>
      <c r="Y3570" s="9" t="s">
        <v>4997</v>
      </c>
      <c r="Z3570" s="9" t="s">
        <v>4993</v>
      </c>
      <c r="AA3570" s="9" t="s">
        <v>4989</v>
      </c>
      <c r="AB3570" s="9" t="s">
        <v>12941</v>
      </c>
      <c r="AC3570" s="9" t="s">
        <v>5006</v>
      </c>
      <c r="AD3570" s="29"/>
      <c r="AE3570" s="20" t="str">
        <f>VLOOKUP(E3570,'FILIAIS PETZ'!A:Q,17,0)</f>
        <v>SP2</v>
      </c>
      <c r="AF3570" s="20" t="str">
        <f>VLOOKUP(E3570,'FILIAIS PETZ'!A:Q,3,0)</f>
        <v>FELICIO</v>
      </c>
      <c r="AG3570" s="20" t="str">
        <f>VLOOKUP(E3570,'FILIAIS PETZ'!A:Q,2,0)</f>
        <v>R3</v>
      </c>
      <c r="AH3570" s="75">
        <v>590</v>
      </c>
      <c r="AI3570" s="16" t="s">
        <v>10871</v>
      </c>
      <c r="AJ3570" s="43">
        <f>VLOOKUP(E3570,'FILIAIS PETZ'!$A$2:$K$2000,11,0)</f>
        <v>18328118001776</v>
      </c>
      <c r="AK3570" s="44">
        <v>18328118001776</v>
      </c>
    </row>
    <row r="3571" spans="2:37" s="14" customFormat="1" ht="15" customHeight="1" thickBot="1" x14ac:dyDescent="0.25">
      <c r="B3571" s="18">
        <f>VLOOKUP(C3571,FORNECEDORES!D:E,2,0)</f>
        <v>14456</v>
      </c>
      <c r="C3571" s="19" t="str">
        <f>VLOOKUP(D3571,FORNECEDORES!A:D,4,0)</f>
        <v>29.274.777/0001-26</v>
      </c>
      <c r="D3571" s="13" t="s">
        <v>2689</v>
      </c>
      <c r="E3571" s="20" t="str">
        <f t="shared" si="239"/>
        <v>04 0011</v>
      </c>
      <c r="F3571" s="28" t="s">
        <v>8976</v>
      </c>
      <c r="G3571" s="21" t="str">
        <f>VLOOKUP(E3571,'FILIAIS PETZ'!A:E,5,0)</f>
        <v>PETZ AUGUSTA</v>
      </c>
      <c r="H3571" s="20" t="str">
        <f>VLOOKUP(E3571,'FILIAIS PETZ'!A:D,4,0)</f>
        <v>AUGT-SP</v>
      </c>
      <c r="I3571" s="46">
        <v>45449</v>
      </c>
      <c r="J3571" s="9">
        <v>923385</v>
      </c>
      <c r="K3571" s="9" t="s">
        <v>9035</v>
      </c>
      <c r="L3571" s="29" t="s">
        <v>10872</v>
      </c>
      <c r="M3571" s="46">
        <v>45453</v>
      </c>
      <c r="N3571" s="46">
        <v>45476</v>
      </c>
      <c r="O3571" s="46">
        <v>45461</v>
      </c>
      <c r="P3571" s="91" t="s">
        <v>4990</v>
      </c>
      <c r="Q3571" s="84">
        <v>3</v>
      </c>
      <c r="R3571" s="91">
        <v>1</v>
      </c>
      <c r="S3571" s="9">
        <v>8</v>
      </c>
      <c r="T3571" s="9" t="s">
        <v>32</v>
      </c>
      <c r="U3571" s="9">
        <v>11002</v>
      </c>
      <c r="V3571" s="9">
        <v>11002</v>
      </c>
      <c r="W3571" s="9" t="s">
        <v>10169</v>
      </c>
      <c r="X3571" s="10" t="s">
        <v>4985</v>
      </c>
      <c r="Y3571" s="9" t="s">
        <v>4997</v>
      </c>
      <c r="Z3571" s="9" t="s">
        <v>4993</v>
      </c>
      <c r="AA3571" s="9" t="s">
        <v>4989</v>
      </c>
      <c r="AB3571" s="9" t="s">
        <v>12941</v>
      </c>
      <c r="AC3571" s="9" t="s">
        <v>5006</v>
      </c>
      <c r="AD3571" s="29"/>
      <c r="AE3571" s="20" t="str">
        <f>VLOOKUP(E3571,'FILIAIS PETZ'!A:Q,17,0)</f>
        <v>SP2</v>
      </c>
      <c r="AF3571" s="20" t="str">
        <f>VLOOKUP(E3571,'FILIAIS PETZ'!A:Q,3,0)</f>
        <v>FELICIO</v>
      </c>
      <c r="AG3571" s="20" t="str">
        <f>VLOOKUP(E3571,'FILIAIS PETZ'!A:Q,2,0)</f>
        <v>R3</v>
      </c>
      <c r="AH3571" s="75">
        <v>190</v>
      </c>
      <c r="AI3571" s="16" t="s">
        <v>10873</v>
      </c>
      <c r="AJ3571" s="43">
        <f>VLOOKUP(E3571,'FILIAIS PETZ'!$A$2:$K$2000,11,0)</f>
        <v>18328118001776</v>
      </c>
      <c r="AK3571" s="44">
        <v>18328118001776</v>
      </c>
    </row>
    <row r="3572" spans="2:37" s="14" customFormat="1" ht="15" customHeight="1" thickBot="1" x14ac:dyDescent="0.25">
      <c r="B3572" s="18">
        <f>VLOOKUP(C3572,FORNECEDORES!D:E,2,0)</f>
        <v>14456</v>
      </c>
      <c r="C3572" s="19" t="str">
        <f>VLOOKUP(D3572,FORNECEDORES!A:D,4,0)</f>
        <v>29.274.777/0001-26</v>
      </c>
      <c r="D3572" s="13" t="s">
        <v>2689</v>
      </c>
      <c r="E3572" s="20" t="str">
        <f t="shared" si="239"/>
        <v>04 0208</v>
      </c>
      <c r="F3572" s="28" t="s">
        <v>8975</v>
      </c>
      <c r="G3572" s="21" t="str">
        <f>VLOOKUP(E3572,'FILIAIS PETZ'!A:E,5,0)</f>
        <v>PETZ AVENIDA ANGELICA</v>
      </c>
      <c r="H3572" s="20" t="str">
        <f>VLOOKUP(E3572,'FILIAIS PETZ'!A:D,4,0)</f>
        <v>ANGL-SP</v>
      </c>
      <c r="I3572" s="46">
        <v>45449</v>
      </c>
      <c r="J3572" s="9">
        <v>923389</v>
      </c>
      <c r="K3572" s="9" t="s">
        <v>9035</v>
      </c>
      <c r="L3572" s="29" t="s">
        <v>10874</v>
      </c>
      <c r="M3572" s="46">
        <v>45453</v>
      </c>
      <c r="N3572" s="46">
        <v>45476</v>
      </c>
      <c r="O3572" s="46">
        <v>45461</v>
      </c>
      <c r="P3572" s="91" t="s">
        <v>4990</v>
      </c>
      <c r="Q3572" s="84">
        <v>3</v>
      </c>
      <c r="R3572" s="91">
        <v>1</v>
      </c>
      <c r="S3572" s="9">
        <v>8</v>
      </c>
      <c r="T3572" s="9" t="s">
        <v>32</v>
      </c>
      <c r="U3572" s="9">
        <v>11002</v>
      </c>
      <c r="V3572" s="9">
        <v>11002</v>
      </c>
      <c r="W3572" s="9" t="s">
        <v>5107</v>
      </c>
      <c r="X3572" s="10" t="s">
        <v>4985</v>
      </c>
      <c r="Y3572" s="9" t="s">
        <v>4997</v>
      </c>
      <c r="Z3572" s="9" t="s">
        <v>4993</v>
      </c>
      <c r="AA3572" s="9" t="s">
        <v>4989</v>
      </c>
      <c r="AB3572" s="9" t="s">
        <v>12941</v>
      </c>
      <c r="AC3572" s="9" t="s">
        <v>5006</v>
      </c>
      <c r="AD3572" s="29"/>
      <c r="AE3572" s="20" t="str">
        <f>VLOOKUP(E3572,'FILIAIS PETZ'!A:Q,17,0)</f>
        <v>SP2</v>
      </c>
      <c r="AF3572" s="20" t="str">
        <f>VLOOKUP(E3572,'FILIAIS PETZ'!A:Q,3,0)</f>
        <v>FELICIO</v>
      </c>
      <c r="AG3572" s="20" t="str">
        <f>VLOOKUP(E3572,'FILIAIS PETZ'!A:Q,2,0)</f>
        <v>R3</v>
      </c>
      <c r="AH3572" s="75">
        <v>490</v>
      </c>
      <c r="AI3572" s="16" t="s">
        <v>9405</v>
      </c>
      <c r="AJ3572" s="43">
        <f>VLOOKUP(E3572,'FILIAIS PETZ'!$A$2:$K$2000,11,0)</f>
        <v>18328118019551</v>
      </c>
      <c r="AK3572" s="44">
        <v>18328118019551</v>
      </c>
    </row>
    <row r="3573" spans="2:37" s="14" customFormat="1" ht="15" customHeight="1" thickBot="1" x14ac:dyDescent="0.25">
      <c r="B3573" s="18">
        <f>VLOOKUP(C3573,FORNECEDORES!D:E,2,0)</f>
        <v>14456</v>
      </c>
      <c r="C3573" s="19" t="str">
        <f>VLOOKUP(D3573,FORNECEDORES!A:D,4,0)</f>
        <v>29.274.777/0001-26</v>
      </c>
      <c r="D3573" s="13" t="s">
        <v>2689</v>
      </c>
      <c r="E3573" s="20" t="str">
        <f t="shared" si="239"/>
        <v>04 0011</v>
      </c>
      <c r="F3573" s="28" t="s">
        <v>8976</v>
      </c>
      <c r="G3573" s="21" t="str">
        <f>VLOOKUP(E3573,'FILIAIS PETZ'!A:E,5,0)</f>
        <v>PETZ AUGUSTA</v>
      </c>
      <c r="H3573" s="20" t="str">
        <f>VLOOKUP(E3573,'FILIAIS PETZ'!A:D,4,0)</f>
        <v>AUGT-SP</v>
      </c>
      <c r="I3573" s="46">
        <v>45449</v>
      </c>
      <c r="J3573" s="9">
        <v>923387</v>
      </c>
      <c r="K3573" s="9" t="s">
        <v>9035</v>
      </c>
      <c r="L3573" s="29" t="s">
        <v>10875</v>
      </c>
      <c r="M3573" s="46">
        <v>45453</v>
      </c>
      <c r="N3573" s="46">
        <v>45476</v>
      </c>
      <c r="O3573" s="46">
        <v>45461</v>
      </c>
      <c r="P3573" s="91" t="s">
        <v>4990</v>
      </c>
      <c r="Q3573" s="84">
        <v>3</v>
      </c>
      <c r="R3573" s="91">
        <v>1</v>
      </c>
      <c r="S3573" s="9">
        <v>8</v>
      </c>
      <c r="T3573" s="9" t="s">
        <v>32</v>
      </c>
      <c r="U3573" s="9">
        <v>11002</v>
      </c>
      <c r="V3573" s="9">
        <v>11002</v>
      </c>
      <c r="W3573" s="9" t="s">
        <v>5021</v>
      </c>
      <c r="X3573" s="10" t="s">
        <v>4985</v>
      </c>
      <c r="Y3573" s="9" t="s">
        <v>4997</v>
      </c>
      <c r="Z3573" s="9" t="s">
        <v>4993</v>
      </c>
      <c r="AA3573" s="9" t="s">
        <v>4989</v>
      </c>
      <c r="AB3573" s="9" t="s">
        <v>12941</v>
      </c>
      <c r="AC3573" s="9" t="s">
        <v>5006</v>
      </c>
      <c r="AD3573" s="29"/>
      <c r="AE3573" s="20" t="str">
        <f>VLOOKUP(E3573,'FILIAIS PETZ'!A:Q,17,0)</f>
        <v>SP2</v>
      </c>
      <c r="AF3573" s="20" t="str">
        <f>VLOOKUP(E3573,'FILIAIS PETZ'!A:Q,3,0)</f>
        <v>FELICIO</v>
      </c>
      <c r="AG3573" s="20" t="str">
        <f>VLOOKUP(E3573,'FILIAIS PETZ'!A:Q,2,0)</f>
        <v>R3</v>
      </c>
      <c r="AH3573" s="75">
        <v>690</v>
      </c>
      <c r="AI3573" s="16" t="s">
        <v>10876</v>
      </c>
      <c r="AJ3573" s="43">
        <f>VLOOKUP(E3573,'FILIAIS PETZ'!$A$2:$K$2000,11,0)</f>
        <v>18328118001776</v>
      </c>
      <c r="AK3573" s="44">
        <v>18328118001776</v>
      </c>
    </row>
    <row r="3574" spans="2:37" s="14" customFormat="1" ht="15" customHeight="1" thickBot="1" x14ac:dyDescent="0.25">
      <c r="B3574" s="18">
        <f>VLOOKUP(C3574,FORNECEDORES!D:E,2,0)</f>
        <v>14456</v>
      </c>
      <c r="C3574" s="19" t="str">
        <f>VLOOKUP(D3574,FORNECEDORES!A:D,4,0)</f>
        <v>29.274.777/0001-26</v>
      </c>
      <c r="D3574" s="13" t="s">
        <v>2689</v>
      </c>
      <c r="E3574" s="20" t="str">
        <f t="shared" si="239"/>
        <v>04 0067</v>
      </c>
      <c r="F3574" s="28" t="s">
        <v>8611</v>
      </c>
      <c r="G3574" s="21" t="str">
        <f>VLOOKUP(E3574,'FILIAIS PETZ'!A:E,5,0)</f>
        <v>PETZ EXTRA RICARDO JAFET</v>
      </c>
      <c r="H3574" s="20" t="str">
        <f>VLOOKUP(E3574,'FILIAIS PETZ'!A:D,4,0)</f>
        <v>RJAF-SP</v>
      </c>
      <c r="I3574" s="46">
        <v>45449</v>
      </c>
      <c r="J3574" s="9">
        <v>923406</v>
      </c>
      <c r="K3574" s="9" t="s">
        <v>9035</v>
      </c>
      <c r="L3574" s="29" t="s">
        <v>10877</v>
      </c>
      <c r="M3574" s="46">
        <v>45453</v>
      </c>
      <c r="N3574" s="46">
        <v>45476</v>
      </c>
      <c r="O3574" s="46">
        <v>45461</v>
      </c>
      <c r="P3574" s="91" t="s">
        <v>4990</v>
      </c>
      <c r="Q3574" s="84">
        <v>3</v>
      </c>
      <c r="R3574" s="91">
        <v>1</v>
      </c>
      <c r="S3574" s="9">
        <v>8</v>
      </c>
      <c r="T3574" s="9" t="s">
        <v>32</v>
      </c>
      <c r="U3574" s="9">
        <v>11002</v>
      </c>
      <c r="V3574" s="9">
        <v>11002</v>
      </c>
      <c r="W3574" s="9" t="s">
        <v>5119</v>
      </c>
      <c r="X3574" s="10" t="s">
        <v>4985</v>
      </c>
      <c r="Y3574" s="9" t="s">
        <v>4997</v>
      </c>
      <c r="Z3574" s="9" t="s">
        <v>4993</v>
      </c>
      <c r="AA3574" s="9" t="s">
        <v>4989</v>
      </c>
      <c r="AB3574" s="9" t="s">
        <v>12941</v>
      </c>
      <c r="AC3574" s="9" t="s">
        <v>5006</v>
      </c>
      <c r="AD3574" s="29"/>
      <c r="AE3574" s="20" t="str">
        <f>VLOOKUP(E3574,'FILIAIS PETZ'!A:Q,17,0)</f>
        <v>SP2</v>
      </c>
      <c r="AF3574" s="20" t="str">
        <f>VLOOKUP(E3574,'FILIAIS PETZ'!A:Q,3,0)</f>
        <v>FELICIO</v>
      </c>
      <c r="AG3574" s="20" t="str">
        <f>VLOOKUP(E3574,'FILIAIS PETZ'!A:Q,2,0)</f>
        <v>R3</v>
      </c>
      <c r="AH3574" s="75">
        <v>290</v>
      </c>
      <c r="AI3574" s="16" t="s">
        <v>10878</v>
      </c>
      <c r="AJ3574" s="43">
        <f>VLOOKUP(E3574,'FILIAIS PETZ'!$A$2:$K$2000,11,0)</f>
        <v>18328118006573</v>
      </c>
      <c r="AK3574" s="44">
        <v>18328118006573</v>
      </c>
    </row>
    <row r="3575" spans="2:37" s="14" customFormat="1" ht="15" customHeight="1" thickBot="1" x14ac:dyDescent="0.25">
      <c r="B3575" s="18">
        <f>VLOOKUP(C3575,FORNECEDORES!D:E,2,0)</f>
        <v>14456</v>
      </c>
      <c r="C3575" s="19" t="str">
        <f>VLOOKUP(D3575,FORNECEDORES!A:D,4,0)</f>
        <v>29.274.777/0001-26</v>
      </c>
      <c r="D3575" s="13" t="s">
        <v>2689</v>
      </c>
      <c r="E3575" s="20" t="str">
        <f t="shared" si="239"/>
        <v>04 0151</v>
      </c>
      <c r="F3575" s="28" t="s">
        <v>8979</v>
      </c>
      <c r="G3575" s="21" t="str">
        <f>VLOOKUP(E3575,'FILIAIS PETZ'!A:E,5,0)</f>
        <v>PETZ VILA MARIANA</v>
      </c>
      <c r="H3575" s="20" t="str">
        <f>VLOOKUP(E3575,'FILIAIS PETZ'!A:D,4,0)</f>
        <v>VLMA-SP</v>
      </c>
      <c r="I3575" s="46">
        <v>45449</v>
      </c>
      <c r="J3575" s="9">
        <v>923428</v>
      </c>
      <c r="K3575" s="9" t="s">
        <v>9035</v>
      </c>
      <c r="L3575" s="29" t="s">
        <v>10879</v>
      </c>
      <c r="M3575" s="46">
        <v>45453</v>
      </c>
      <c r="N3575" s="46">
        <v>45476</v>
      </c>
      <c r="O3575" s="46">
        <v>45461</v>
      </c>
      <c r="P3575" s="91" t="s">
        <v>4990</v>
      </c>
      <c r="Q3575" s="84">
        <v>3</v>
      </c>
      <c r="R3575" s="91">
        <v>1</v>
      </c>
      <c r="S3575" s="9">
        <v>8</v>
      </c>
      <c r="T3575" s="9" t="s">
        <v>32</v>
      </c>
      <c r="U3575" s="9">
        <v>11002</v>
      </c>
      <c r="V3575" s="9">
        <v>11002</v>
      </c>
      <c r="W3575" s="9" t="s">
        <v>5107</v>
      </c>
      <c r="X3575" s="10" t="s">
        <v>4985</v>
      </c>
      <c r="Y3575" s="9" t="s">
        <v>4997</v>
      </c>
      <c r="Z3575" s="9" t="s">
        <v>4993</v>
      </c>
      <c r="AA3575" s="9" t="s">
        <v>4989</v>
      </c>
      <c r="AB3575" s="9" t="s">
        <v>12941</v>
      </c>
      <c r="AC3575" s="9" t="s">
        <v>5006</v>
      </c>
      <c r="AD3575" s="29"/>
      <c r="AE3575" s="20" t="str">
        <f>VLOOKUP(E3575,'FILIAIS PETZ'!A:Q,17,0)</f>
        <v>SP2</v>
      </c>
      <c r="AF3575" s="20" t="str">
        <f>VLOOKUP(E3575,'FILIAIS PETZ'!A:Q,3,0)</f>
        <v>FELICIO</v>
      </c>
      <c r="AG3575" s="20" t="str">
        <f>VLOOKUP(E3575,'FILIAIS PETZ'!A:Q,2,0)</f>
        <v>R3</v>
      </c>
      <c r="AH3575" s="75">
        <v>890</v>
      </c>
      <c r="AI3575" s="16" t="s">
        <v>10880</v>
      </c>
      <c r="AJ3575" s="43">
        <f>VLOOKUP(E3575,'FILIAIS PETZ'!$A$2:$K$2000,11,0)</f>
        <v>18328118014835</v>
      </c>
      <c r="AK3575" s="44">
        <v>18328118014835</v>
      </c>
    </row>
    <row r="3576" spans="2:37" s="14" customFormat="1" ht="15" customHeight="1" thickBot="1" x14ac:dyDescent="0.25">
      <c r="B3576" s="18">
        <f>VLOOKUP(C3576,FORNECEDORES!D:E,2,0)</f>
        <v>14456</v>
      </c>
      <c r="C3576" s="19" t="str">
        <f>VLOOKUP(D3576,FORNECEDORES!A:D,4,0)</f>
        <v>29.274.777/0001-26</v>
      </c>
      <c r="D3576" s="13" t="s">
        <v>2689</v>
      </c>
      <c r="E3576" s="20" t="str">
        <f t="shared" si="239"/>
        <v>04 0044</v>
      </c>
      <c r="F3576" s="28" t="s">
        <v>8974</v>
      </c>
      <c r="G3576" s="21" t="str">
        <f>VLOOKUP(E3576,'FILIAIS PETZ'!A:E,5,0)</f>
        <v>PETZ SANTO ANDRE</v>
      </c>
      <c r="H3576" s="20" t="str">
        <f>VLOOKUP(E3576,'FILIAIS PETZ'!A:D,4,0)</f>
        <v>STAD-SP</v>
      </c>
      <c r="I3576" s="46">
        <v>45449</v>
      </c>
      <c r="J3576" s="9">
        <v>923408</v>
      </c>
      <c r="K3576" s="9" t="s">
        <v>9035</v>
      </c>
      <c r="L3576" s="29" t="s">
        <v>10881</v>
      </c>
      <c r="M3576" s="46">
        <v>45453</v>
      </c>
      <c r="N3576" s="46">
        <v>45476</v>
      </c>
      <c r="O3576" s="46">
        <v>45461</v>
      </c>
      <c r="P3576" s="91" t="s">
        <v>4990</v>
      </c>
      <c r="Q3576" s="84">
        <v>3</v>
      </c>
      <c r="R3576" s="91">
        <v>1</v>
      </c>
      <c r="S3576" s="9">
        <v>8</v>
      </c>
      <c r="T3576" s="9" t="s">
        <v>32</v>
      </c>
      <c r="U3576" s="9">
        <v>11002</v>
      </c>
      <c r="V3576" s="9">
        <v>11002</v>
      </c>
      <c r="W3576" s="9" t="s">
        <v>5119</v>
      </c>
      <c r="X3576" s="10" t="s">
        <v>4985</v>
      </c>
      <c r="Y3576" s="9" t="s">
        <v>4997</v>
      </c>
      <c r="Z3576" s="9" t="s">
        <v>4993</v>
      </c>
      <c r="AA3576" s="9" t="s">
        <v>4989</v>
      </c>
      <c r="AB3576" s="9" t="s">
        <v>12941</v>
      </c>
      <c r="AC3576" s="9" t="s">
        <v>5006</v>
      </c>
      <c r="AD3576" s="29"/>
      <c r="AE3576" s="20" t="str">
        <f>VLOOKUP(E3576,'FILIAIS PETZ'!A:Q,17,0)</f>
        <v>SP3</v>
      </c>
      <c r="AF3576" s="20" t="str">
        <f>VLOOKUP(E3576,'FILIAIS PETZ'!A:Q,3,0)</f>
        <v>FELICIO</v>
      </c>
      <c r="AG3576" s="20" t="str">
        <f>VLOOKUP(E3576,'FILIAIS PETZ'!A:Q,2,0)</f>
        <v>R3</v>
      </c>
      <c r="AH3576" s="75">
        <v>390</v>
      </c>
      <c r="AI3576" s="16" t="s">
        <v>10882</v>
      </c>
      <c r="AJ3576" s="43">
        <f>VLOOKUP(E3576,'FILIAIS PETZ'!$A$2:$K$2000,11,0)</f>
        <v>18328118004600</v>
      </c>
      <c r="AK3576" s="44">
        <v>18328118004600</v>
      </c>
    </row>
    <row r="3577" spans="2:37" s="14" customFormat="1" ht="15" customHeight="1" thickBot="1" x14ac:dyDescent="0.25">
      <c r="B3577" s="18">
        <f>VLOOKUP(C3577,FORNECEDORES!D:E,2,0)</f>
        <v>14456</v>
      </c>
      <c r="C3577" s="19" t="str">
        <f>VLOOKUP(D3577,FORNECEDORES!A:D,4,0)</f>
        <v>29.274.777/0001-26</v>
      </c>
      <c r="D3577" s="13" t="s">
        <v>2689</v>
      </c>
      <c r="E3577" s="20" t="str">
        <f t="shared" si="239"/>
        <v>04 0044</v>
      </c>
      <c r="F3577" s="28" t="s">
        <v>8974</v>
      </c>
      <c r="G3577" s="21" t="str">
        <f>VLOOKUP(E3577,'FILIAIS PETZ'!A:E,5,0)</f>
        <v>PETZ SANTO ANDRE</v>
      </c>
      <c r="H3577" s="20" t="str">
        <f>VLOOKUP(E3577,'FILIAIS PETZ'!A:D,4,0)</f>
        <v>STAD-SP</v>
      </c>
      <c r="I3577" s="46">
        <v>45449</v>
      </c>
      <c r="J3577" s="9">
        <v>923410</v>
      </c>
      <c r="K3577" s="9" t="s">
        <v>9035</v>
      </c>
      <c r="L3577" s="29" t="s">
        <v>10883</v>
      </c>
      <c r="M3577" s="46">
        <v>45453</v>
      </c>
      <c r="N3577" s="46">
        <v>45476</v>
      </c>
      <c r="O3577" s="46">
        <v>45461</v>
      </c>
      <c r="P3577" s="91" t="s">
        <v>4990</v>
      </c>
      <c r="Q3577" s="84">
        <v>3</v>
      </c>
      <c r="R3577" s="91">
        <v>1</v>
      </c>
      <c r="S3577" s="9">
        <v>8</v>
      </c>
      <c r="T3577" s="9" t="s">
        <v>32</v>
      </c>
      <c r="U3577" s="9">
        <v>11002</v>
      </c>
      <c r="V3577" s="9">
        <v>11002</v>
      </c>
      <c r="W3577" s="9" t="s">
        <v>5024</v>
      </c>
      <c r="X3577" s="10" t="s">
        <v>4985</v>
      </c>
      <c r="Y3577" s="9" t="s">
        <v>4997</v>
      </c>
      <c r="Z3577" s="9" t="s">
        <v>4993</v>
      </c>
      <c r="AA3577" s="9" t="s">
        <v>4989</v>
      </c>
      <c r="AB3577" s="9" t="s">
        <v>12941</v>
      </c>
      <c r="AC3577" s="9" t="s">
        <v>5006</v>
      </c>
      <c r="AD3577" s="29"/>
      <c r="AE3577" s="20" t="str">
        <f>VLOOKUP(E3577,'FILIAIS PETZ'!A:Q,17,0)</f>
        <v>SP3</v>
      </c>
      <c r="AF3577" s="20" t="str">
        <f>VLOOKUP(E3577,'FILIAIS PETZ'!A:Q,3,0)</f>
        <v>FELICIO</v>
      </c>
      <c r="AG3577" s="20" t="str">
        <f>VLOOKUP(E3577,'FILIAIS PETZ'!A:Q,2,0)</f>
        <v>R3</v>
      </c>
      <c r="AH3577" s="75">
        <v>690</v>
      </c>
      <c r="AI3577" s="16" t="s">
        <v>10884</v>
      </c>
      <c r="AJ3577" s="43">
        <f>VLOOKUP(E3577,'FILIAIS PETZ'!$A$2:$K$2000,11,0)</f>
        <v>18328118004600</v>
      </c>
      <c r="AK3577" s="44">
        <v>18328118004600</v>
      </c>
    </row>
    <row r="3578" spans="2:37" s="14" customFormat="1" ht="15" customHeight="1" thickBot="1" x14ac:dyDescent="0.25">
      <c r="B3578" s="18">
        <f>VLOOKUP(C3578,FORNECEDORES!D:E,2,0)</f>
        <v>14456</v>
      </c>
      <c r="C3578" s="19" t="str">
        <f>VLOOKUP(D3578,FORNECEDORES!A:D,4,0)</f>
        <v>29.274.777/0001-26</v>
      </c>
      <c r="D3578" s="13" t="s">
        <v>2689</v>
      </c>
      <c r="E3578" s="20" t="str">
        <f t="shared" si="239"/>
        <v>04 0068</v>
      </c>
      <c r="F3578" s="28" t="s">
        <v>8958</v>
      </c>
      <c r="G3578" s="21" t="str">
        <f>VLOOKUP(E3578,'FILIAIS PETZ'!A:E,5,0)</f>
        <v>PETZ PEREIRA BARRETO</v>
      </c>
      <c r="H3578" s="20" t="str">
        <f>VLOOKUP(E3578,'FILIAIS PETZ'!A:D,4,0)</f>
        <v>PBAR-SP</v>
      </c>
      <c r="I3578" s="46">
        <v>45449</v>
      </c>
      <c r="J3578" s="9">
        <v>923394</v>
      </c>
      <c r="K3578" s="9" t="s">
        <v>9035</v>
      </c>
      <c r="L3578" s="29" t="s">
        <v>10885</v>
      </c>
      <c r="M3578" s="46">
        <v>45453</v>
      </c>
      <c r="N3578" s="46">
        <v>45476</v>
      </c>
      <c r="O3578" s="46">
        <v>45461</v>
      </c>
      <c r="P3578" s="91" t="s">
        <v>4990</v>
      </c>
      <c r="Q3578" s="84">
        <v>3</v>
      </c>
      <c r="R3578" s="91">
        <v>1</v>
      </c>
      <c r="S3578" s="9">
        <v>8</v>
      </c>
      <c r="T3578" s="9" t="s">
        <v>32</v>
      </c>
      <c r="U3578" s="9">
        <v>11002</v>
      </c>
      <c r="V3578" s="9">
        <v>11002</v>
      </c>
      <c r="W3578" s="9" t="s">
        <v>5107</v>
      </c>
      <c r="X3578" s="10" t="s">
        <v>4985</v>
      </c>
      <c r="Y3578" s="9" t="s">
        <v>4997</v>
      </c>
      <c r="Z3578" s="9" t="s">
        <v>4993</v>
      </c>
      <c r="AA3578" s="9" t="s">
        <v>4989</v>
      </c>
      <c r="AB3578" s="9" t="s">
        <v>12941</v>
      </c>
      <c r="AC3578" s="9" t="s">
        <v>5006</v>
      </c>
      <c r="AD3578" s="29"/>
      <c r="AE3578" s="20" t="str">
        <f>VLOOKUP(E3578,'FILIAIS PETZ'!A:Q,17,0)</f>
        <v>SP3</v>
      </c>
      <c r="AF3578" s="20" t="str">
        <f>VLOOKUP(E3578,'FILIAIS PETZ'!A:Q,3,0)</f>
        <v>FELICIO</v>
      </c>
      <c r="AG3578" s="20" t="str">
        <f>VLOOKUP(E3578,'FILIAIS PETZ'!A:Q,2,0)</f>
        <v>R3</v>
      </c>
      <c r="AH3578" s="75">
        <v>290</v>
      </c>
      <c r="AI3578" s="16" t="s">
        <v>9405</v>
      </c>
      <c r="AJ3578" s="43">
        <f>VLOOKUP(E3578,'FILIAIS PETZ'!$A$2:$K$2000,11,0)</f>
        <v>18328118007111</v>
      </c>
      <c r="AK3578" s="44">
        <v>18328118007111</v>
      </c>
    </row>
    <row r="3579" spans="2:37" s="14" customFormat="1" ht="15" customHeight="1" thickBot="1" x14ac:dyDescent="0.25">
      <c r="B3579" s="18">
        <f>VLOOKUP(C3579,FORNECEDORES!D:E,2,0)</f>
        <v>14456</v>
      </c>
      <c r="C3579" s="19" t="str">
        <f>VLOOKUP(D3579,FORNECEDORES!A:D,4,0)</f>
        <v>29.274.777/0001-26</v>
      </c>
      <c r="D3579" s="13" t="s">
        <v>2689</v>
      </c>
      <c r="E3579" s="20" t="str">
        <f t="shared" si="239"/>
        <v>04 0068</v>
      </c>
      <c r="F3579" s="28" t="s">
        <v>8958</v>
      </c>
      <c r="G3579" s="21" t="str">
        <f>VLOOKUP(E3579,'FILIAIS PETZ'!A:E,5,0)</f>
        <v>PETZ PEREIRA BARRETO</v>
      </c>
      <c r="H3579" s="20" t="str">
        <f>VLOOKUP(E3579,'FILIAIS PETZ'!A:D,4,0)</f>
        <v>PBAR-SP</v>
      </c>
      <c r="I3579" s="46">
        <v>45449</v>
      </c>
      <c r="J3579" s="9">
        <v>923401</v>
      </c>
      <c r="K3579" s="9" t="s">
        <v>9035</v>
      </c>
      <c r="L3579" s="29" t="s">
        <v>10886</v>
      </c>
      <c r="M3579" s="46">
        <v>45453</v>
      </c>
      <c r="N3579" s="46">
        <v>45476</v>
      </c>
      <c r="O3579" s="46">
        <v>45461</v>
      </c>
      <c r="P3579" s="91" t="s">
        <v>4990</v>
      </c>
      <c r="Q3579" s="84">
        <v>3</v>
      </c>
      <c r="R3579" s="91">
        <v>1</v>
      </c>
      <c r="S3579" s="9">
        <v>8</v>
      </c>
      <c r="T3579" s="9" t="s">
        <v>32</v>
      </c>
      <c r="U3579" s="9">
        <v>11002</v>
      </c>
      <c r="V3579" s="9">
        <v>11002</v>
      </c>
      <c r="W3579" s="9" t="s">
        <v>5024</v>
      </c>
      <c r="X3579" s="10" t="s">
        <v>4985</v>
      </c>
      <c r="Y3579" s="9" t="s">
        <v>4997</v>
      </c>
      <c r="Z3579" s="9" t="s">
        <v>4993</v>
      </c>
      <c r="AA3579" s="9" t="s">
        <v>4989</v>
      </c>
      <c r="AB3579" s="9" t="s">
        <v>12941</v>
      </c>
      <c r="AC3579" s="9" t="s">
        <v>5006</v>
      </c>
      <c r="AD3579" s="29"/>
      <c r="AE3579" s="20" t="str">
        <f>VLOOKUP(E3579,'FILIAIS PETZ'!A:Q,17,0)</f>
        <v>SP3</v>
      </c>
      <c r="AF3579" s="20" t="str">
        <f>VLOOKUP(E3579,'FILIAIS PETZ'!A:Q,3,0)</f>
        <v>FELICIO</v>
      </c>
      <c r="AG3579" s="20" t="str">
        <f>VLOOKUP(E3579,'FILIAIS PETZ'!A:Q,2,0)</f>
        <v>R3</v>
      </c>
      <c r="AH3579" s="75">
        <v>690</v>
      </c>
      <c r="AI3579" s="16" t="s">
        <v>10887</v>
      </c>
      <c r="AJ3579" s="43">
        <f>VLOOKUP(E3579,'FILIAIS PETZ'!$A$2:$K$2000,11,0)</f>
        <v>18328118007111</v>
      </c>
      <c r="AK3579" s="44">
        <v>18328118007111</v>
      </c>
    </row>
    <row r="3580" spans="2:37" s="14" customFormat="1" ht="15" customHeight="1" thickBot="1" x14ac:dyDescent="0.25">
      <c r="B3580" s="18">
        <f>VLOOKUP(C3580,FORNECEDORES!D:E,2,0)</f>
        <v>39969</v>
      </c>
      <c r="C3580" s="19" t="str">
        <f>VLOOKUP(D3580,FORNECEDORES!A:D,4,0)</f>
        <v>23.457.797/0001-56</v>
      </c>
      <c r="D3580" s="13" t="s">
        <v>2466</v>
      </c>
      <c r="E3580" s="20" t="str">
        <f t="shared" si="239"/>
        <v>04 0221</v>
      </c>
      <c r="F3580" s="28" t="s">
        <v>8980</v>
      </c>
      <c r="G3580" s="21" t="str">
        <f>VLOOKUP(E3580,'FILIAIS PETZ'!A:E,5,0)</f>
        <v>PETZ GASTAO VIDIGAL</v>
      </c>
      <c r="H3580" s="20" t="str">
        <f>VLOOKUP(E3580,'FILIAIS PETZ'!A:D,4,0)</f>
        <v>GVDL-SP</v>
      </c>
      <c r="I3580" s="46">
        <v>45449</v>
      </c>
      <c r="J3580" s="9">
        <v>923926</v>
      </c>
      <c r="K3580" s="9" t="s">
        <v>9035</v>
      </c>
      <c r="L3580" s="29" t="s">
        <v>10888</v>
      </c>
      <c r="M3580" s="46">
        <v>45454</v>
      </c>
      <c r="N3580" s="46">
        <v>45476</v>
      </c>
      <c r="O3580" s="46">
        <v>45455</v>
      </c>
      <c r="P3580" s="91" t="s">
        <v>4990</v>
      </c>
      <c r="Q3580" s="84">
        <v>3</v>
      </c>
      <c r="R3580" s="91">
        <v>1</v>
      </c>
      <c r="S3580" s="9">
        <v>8</v>
      </c>
      <c r="T3580" s="9" t="s">
        <v>32</v>
      </c>
      <c r="U3580" s="9">
        <v>11002</v>
      </c>
      <c r="V3580" s="9">
        <v>11002</v>
      </c>
      <c r="W3580" s="9" t="s">
        <v>5057</v>
      </c>
      <c r="X3580" s="10" t="s">
        <v>4985</v>
      </c>
      <c r="Y3580" s="9" t="s">
        <v>4997</v>
      </c>
      <c r="Z3580" s="9" t="s">
        <v>4993</v>
      </c>
      <c r="AA3580" s="9" t="s">
        <v>4989</v>
      </c>
      <c r="AB3580" s="9" t="s">
        <v>12941</v>
      </c>
      <c r="AC3580" s="9" t="s">
        <v>5006</v>
      </c>
      <c r="AD3580" s="29"/>
      <c r="AE3580" s="20" t="str">
        <f>VLOOKUP(E3580,'FILIAIS PETZ'!A:Q,17,0)</f>
        <v>SP7</v>
      </c>
      <c r="AF3580" s="20" t="str">
        <f>VLOOKUP(E3580,'FILIAIS PETZ'!A:Q,3,0)</f>
        <v>FELICIO</v>
      </c>
      <c r="AG3580" s="20" t="str">
        <f>VLOOKUP(E3580,'FILIAIS PETZ'!A:Q,2,0)</f>
        <v>R3</v>
      </c>
      <c r="AH3580" s="75">
        <v>620</v>
      </c>
      <c r="AI3580" s="16" t="s">
        <v>10889</v>
      </c>
      <c r="AJ3580" s="43">
        <f>VLOOKUP(E3580,'FILIAIS PETZ'!$A$2:$K$2000,11,0)</f>
        <v>18328118021025</v>
      </c>
      <c r="AK3580" s="44">
        <v>18328118021025</v>
      </c>
    </row>
    <row r="3581" spans="2:37" s="14" customFormat="1" ht="15" customHeight="1" thickBot="1" x14ac:dyDescent="0.25">
      <c r="B3581" s="18">
        <f>VLOOKUP(C3581,FORNECEDORES!D:E,2,0)</f>
        <v>39969</v>
      </c>
      <c r="C3581" s="19" t="str">
        <f>VLOOKUP(D3581,FORNECEDORES!A:D,4,0)</f>
        <v>23.457.797/0001-56</v>
      </c>
      <c r="D3581" s="13" t="s">
        <v>2466</v>
      </c>
      <c r="E3581" s="20" t="str">
        <f t="shared" si="239"/>
        <v>04 0221</v>
      </c>
      <c r="F3581" s="28" t="s">
        <v>8980</v>
      </c>
      <c r="G3581" s="21" t="str">
        <f>VLOOKUP(E3581,'FILIAIS PETZ'!A:E,5,0)</f>
        <v>PETZ GASTAO VIDIGAL</v>
      </c>
      <c r="H3581" s="20" t="str">
        <f>VLOOKUP(E3581,'FILIAIS PETZ'!A:D,4,0)</f>
        <v>GVDL-SP</v>
      </c>
      <c r="I3581" s="46">
        <v>45449</v>
      </c>
      <c r="J3581" s="9">
        <v>923928</v>
      </c>
      <c r="K3581" s="9" t="s">
        <v>9035</v>
      </c>
      <c r="L3581" s="29" t="s">
        <v>10890</v>
      </c>
      <c r="M3581" s="46">
        <v>45454</v>
      </c>
      <c r="N3581" s="46">
        <v>45476</v>
      </c>
      <c r="O3581" s="46">
        <v>45455</v>
      </c>
      <c r="P3581" s="91" t="s">
        <v>4990</v>
      </c>
      <c r="Q3581" s="84">
        <v>3</v>
      </c>
      <c r="R3581" s="91">
        <v>1</v>
      </c>
      <c r="S3581" s="9">
        <v>8</v>
      </c>
      <c r="T3581" s="9" t="s">
        <v>32</v>
      </c>
      <c r="U3581" s="9">
        <v>11002</v>
      </c>
      <c r="V3581" s="9">
        <v>11002</v>
      </c>
      <c r="W3581" s="9" t="s">
        <v>10169</v>
      </c>
      <c r="X3581" s="10" t="s">
        <v>4985</v>
      </c>
      <c r="Y3581" s="9" t="s">
        <v>4997</v>
      </c>
      <c r="Z3581" s="9" t="s">
        <v>4993</v>
      </c>
      <c r="AA3581" s="9" t="s">
        <v>4989</v>
      </c>
      <c r="AB3581" s="9" t="s">
        <v>12941</v>
      </c>
      <c r="AC3581" s="9" t="s">
        <v>5006</v>
      </c>
      <c r="AD3581" s="29"/>
      <c r="AE3581" s="20" t="str">
        <f>VLOOKUP(E3581,'FILIAIS PETZ'!A:Q,17,0)</f>
        <v>SP7</v>
      </c>
      <c r="AF3581" s="20" t="str">
        <f>VLOOKUP(E3581,'FILIAIS PETZ'!A:Q,3,0)</f>
        <v>FELICIO</v>
      </c>
      <c r="AG3581" s="20" t="str">
        <f>VLOOKUP(E3581,'FILIAIS PETZ'!A:Q,2,0)</f>
        <v>R3</v>
      </c>
      <c r="AH3581" s="75">
        <v>290</v>
      </c>
      <c r="AI3581" s="16" t="s">
        <v>10891</v>
      </c>
      <c r="AJ3581" s="43">
        <f>VLOOKUP(E3581,'FILIAIS PETZ'!$A$2:$K$2000,11,0)</f>
        <v>18328118021025</v>
      </c>
      <c r="AK3581" s="44">
        <v>18328118021025</v>
      </c>
    </row>
    <row r="3582" spans="2:37" s="14" customFormat="1" ht="15" customHeight="1" thickBot="1" x14ac:dyDescent="0.25">
      <c r="B3582" s="18">
        <f>VLOOKUP(C3582,FORNECEDORES!D:E,2,0)</f>
        <v>39969</v>
      </c>
      <c r="C3582" s="19" t="str">
        <f>VLOOKUP(D3582,FORNECEDORES!A:D,4,0)</f>
        <v>23.457.797/0001-56</v>
      </c>
      <c r="D3582" s="13" t="s">
        <v>2466</v>
      </c>
      <c r="E3582" s="20" t="str">
        <f t="shared" si="239"/>
        <v>04 0221</v>
      </c>
      <c r="F3582" s="28" t="s">
        <v>8980</v>
      </c>
      <c r="G3582" s="21" t="str">
        <f>VLOOKUP(E3582,'FILIAIS PETZ'!A:E,5,0)</f>
        <v>PETZ GASTAO VIDIGAL</v>
      </c>
      <c r="H3582" s="20" t="str">
        <f>VLOOKUP(E3582,'FILIAIS PETZ'!A:D,4,0)</f>
        <v>GVDL-SP</v>
      </c>
      <c r="I3582" s="46">
        <v>45449</v>
      </c>
      <c r="J3582" s="9">
        <v>923930</v>
      </c>
      <c r="K3582" s="9" t="s">
        <v>9035</v>
      </c>
      <c r="L3582" s="29" t="s">
        <v>10892</v>
      </c>
      <c r="M3582" s="46">
        <v>45454</v>
      </c>
      <c r="N3582" s="46">
        <v>45476</v>
      </c>
      <c r="O3582" s="46">
        <v>45455</v>
      </c>
      <c r="P3582" s="91" t="s">
        <v>4990</v>
      </c>
      <c r="Q3582" s="84">
        <v>3</v>
      </c>
      <c r="R3582" s="91">
        <v>1</v>
      </c>
      <c r="S3582" s="9">
        <v>8</v>
      </c>
      <c r="T3582" s="9" t="s">
        <v>32</v>
      </c>
      <c r="U3582" s="9">
        <v>11002</v>
      </c>
      <c r="V3582" s="9">
        <v>11002</v>
      </c>
      <c r="W3582" s="9" t="s">
        <v>5021</v>
      </c>
      <c r="X3582" s="10" t="s">
        <v>4985</v>
      </c>
      <c r="Y3582" s="9" t="s">
        <v>4997</v>
      </c>
      <c r="Z3582" s="9" t="s">
        <v>4993</v>
      </c>
      <c r="AA3582" s="9" t="s">
        <v>4989</v>
      </c>
      <c r="AB3582" s="9" t="s">
        <v>12941</v>
      </c>
      <c r="AC3582" s="9" t="s">
        <v>5006</v>
      </c>
      <c r="AD3582" s="29"/>
      <c r="AE3582" s="20" t="str">
        <f>VLOOKUP(E3582,'FILIAIS PETZ'!A:Q,17,0)</f>
        <v>SP7</v>
      </c>
      <c r="AF3582" s="20" t="str">
        <f>VLOOKUP(E3582,'FILIAIS PETZ'!A:Q,3,0)</f>
        <v>FELICIO</v>
      </c>
      <c r="AG3582" s="20" t="str">
        <f>VLOOKUP(E3582,'FILIAIS PETZ'!A:Q,2,0)</f>
        <v>R3</v>
      </c>
      <c r="AH3582" s="75">
        <v>100</v>
      </c>
      <c r="AI3582" s="16" t="s">
        <v>10893</v>
      </c>
      <c r="AJ3582" s="43">
        <f>VLOOKUP(E3582,'FILIAIS PETZ'!$A$2:$K$2000,11,0)</f>
        <v>18328118021025</v>
      </c>
      <c r="AK3582" s="44">
        <v>18328118021025</v>
      </c>
    </row>
    <row r="3583" spans="2:37" s="14" customFormat="1" ht="15" customHeight="1" thickBot="1" x14ac:dyDescent="0.25">
      <c r="B3583" s="18">
        <f>VLOOKUP(C3583,FORNECEDORES!D:E,2,0)</f>
        <v>39969</v>
      </c>
      <c r="C3583" s="19" t="str">
        <f>VLOOKUP(D3583,FORNECEDORES!A:D,4,0)</f>
        <v>23.457.797/0001-56</v>
      </c>
      <c r="D3583" s="13" t="s">
        <v>2466</v>
      </c>
      <c r="E3583" s="20" t="str">
        <f t="shared" si="239"/>
        <v>04 0019</v>
      </c>
      <c r="F3583" s="28" t="s">
        <v>8977</v>
      </c>
      <c r="G3583" s="21" t="str">
        <f>VLOOKUP(E3583,'FILIAIS PETZ'!A:E,5,0)</f>
        <v>PETZ BUTANTA</v>
      </c>
      <c r="H3583" s="20" t="str">
        <f>VLOOKUP(E3583,'FILIAIS PETZ'!A:D,4,0)</f>
        <v>BTTA-SP</v>
      </c>
      <c r="I3583" s="46">
        <v>45449</v>
      </c>
      <c r="J3583" s="9">
        <v>923913</v>
      </c>
      <c r="K3583" s="9" t="s">
        <v>9035</v>
      </c>
      <c r="L3583" s="29" t="s">
        <v>10894</v>
      </c>
      <c r="M3583" s="46">
        <v>45454</v>
      </c>
      <c r="N3583" s="46">
        <v>45476</v>
      </c>
      <c r="O3583" s="46">
        <v>45455</v>
      </c>
      <c r="P3583" s="91" t="s">
        <v>4990</v>
      </c>
      <c r="Q3583" s="84">
        <v>3</v>
      </c>
      <c r="R3583" s="91">
        <v>1</v>
      </c>
      <c r="S3583" s="9">
        <v>8</v>
      </c>
      <c r="T3583" s="9" t="s">
        <v>32</v>
      </c>
      <c r="U3583" s="9">
        <v>11002</v>
      </c>
      <c r="V3583" s="9">
        <v>11002</v>
      </c>
      <c r="W3583" s="9" t="s">
        <v>4984</v>
      </c>
      <c r="X3583" s="10" t="s">
        <v>4985</v>
      </c>
      <c r="Y3583" s="9" t="s">
        <v>4997</v>
      </c>
      <c r="Z3583" s="9" t="s">
        <v>4993</v>
      </c>
      <c r="AA3583" s="9" t="s">
        <v>4989</v>
      </c>
      <c r="AB3583" s="9" t="s">
        <v>12941</v>
      </c>
      <c r="AC3583" s="9" t="s">
        <v>5006</v>
      </c>
      <c r="AD3583" s="29"/>
      <c r="AE3583" s="20" t="str">
        <f>VLOOKUP(E3583,'FILIAIS PETZ'!A:Q,17,0)</f>
        <v>SP2</v>
      </c>
      <c r="AF3583" s="20" t="str">
        <f>VLOOKUP(E3583,'FILIAIS PETZ'!A:Q,3,0)</f>
        <v>FELICIO</v>
      </c>
      <c r="AG3583" s="20" t="str">
        <f>VLOOKUP(E3583,'FILIAIS PETZ'!A:Q,2,0)</f>
        <v>R3</v>
      </c>
      <c r="AH3583" s="75">
        <v>250</v>
      </c>
      <c r="AI3583" s="16" t="s">
        <v>10895</v>
      </c>
      <c r="AJ3583" s="43">
        <f>VLOOKUP(E3583,'FILIAIS PETZ'!$A$2:$K$2000,11,0)</f>
        <v>18328118000885</v>
      </c>
      <c r="AK3583" s="44">
        <v>18328118000885</v>
      </c>
    </row>
    <row r="3584" spans="2:37" s="14" customFormat="1" ht="15" customHeight="1" thickBot="1" x14ac:dyDescent="0.25">
      <c r="B3584" s="18">
        <f>VLOOKUP(C3584,FORNECEDORES!D:E,2,0)</f>
        <v>39969</v>
      </c>
      <c r="C3584" s="19" t="str">
        <f>VLOOKUP(D3584,FORNECEDORES!A:D,4,0)</f>
        <v>23.457.797/0001-56</v>
      </c>
      <c r="D3584" s="13" t="s">
        <v>2466</v>
      </c>
      <c r="E3584" s="20" t="str">
        <f t="shared" si="239"/>
        <v>04 0177</v>
      </c>
      <c r="F3584" s="28" t="s">
        <v>8982</v>
      </c>
      <c r="G3584" s="21" t="str">
        <f>VLOOKUP(E3584,'FILIAIS PETZ'!A:E,5,0)</f>
        <v>PETZ TEODORO SAMPAIO</v>
      </c>
      <c r="H3584" s="20" t="str">
        <f>VLOOKUP(E3584,'FILIAIS PETZ'!A:D,4,0)</f>
        <v>TEOD-SP</v>
      </c>
      <c r="I3584" s="46">
        <v>45449</v>
      </c>
      <c r="J3584" s="9">
        <v>923981</v>
      </c>
      <c r="K3584" s="9" t="s">
        <v>9035</v>
      </c>
      <c r="L3584" s="29" t="s">
        <v>5904</v>
      </c>
      <c r="M3584" s="46">
        <v>45454</v>
      </c>
      <c r="N3584" s="46">
        <v>45476</v>
      </c>
      <c r="O3584" s="46">
        <v>45455</v>
      </c>
      <c r="P3584" s="91" t="s">
        <v>4990</v>
      </c>
      <c r="Q3584" s="84">
        <v>3</v>
      </c>
      <c r="R3584" s="91">
        <v>1</v>
      </c>
      <c r="S3584" s="9">
        <v>8</v>
      </c>
      <c r="T3584" s="9" t="s">
        <v>32</v>
      </c>
      <c r="U3584" s="9">
        <v>11002</v>
      </c>
      <c r="V3584" s="9">
        <v>11002</v>
      </c>
      <c r="W3584" s="9" t="s">
        <v>5107</v>
      </c>
      <c r="X3584" s="10" t="s">
        <v>4985</v>
      </c>
      <c r="Y3584" s="9" t="s">
        <v>4997</v>
      </c>
      <c r="Z3584" s="9" t="s">
        <v>4993</v>
      </c>
      <c r="AA3584" s="9" t="s">
        <v>4989</v>
      </c>
      <c r="AB3584" s="9" t="s">
        <v>12941</v>
      </c>
      <c r="AC3584" s="9" t="s">
        <v>5006</v>
      </c>
      <c r="AD3584" s="29"/>
      <c r="AE3584" s="20" t="str">
        <f>VLOOKUP(E3584,'FILIAIS PETZ'!A:Q,17,0)</f>
        <v>SP2</v>
      </c>
      <c r="AF3584" s="20" t="str">
        <f>VLOOKUP(E3584,'FILIAIS PETZ'!A:Q,3,0)</f>
        <v>FELICIO</v>
      </c>
      <c r="AG3584" s="20" t="str">
        <f>VLOOKUP(E3584,'FILIAIS PETZ'!A:Q,2,0)</f>
        <v>R3</v>
      </c>
      <c r="AH3584" s="75">
        <v>200</v>
      </c>
      <c r="AI3584" s="16" t="s">
        <v>10896</v>
      </c>
      <c r="AJ3584" s="43">
        <f>VLOOKUP(E3584,'FILIAIS PETZ'!$A$2:$K$2000,11,0)</f>
        <v>18328118016455</v>
      </c>
      <c r="AK3584" s="44">
        <v>18328118016455</v>
      </c>
    </row>
    <row r="3585" spans="1:37" s="14" customFormat="1" ht="15" customHeight="1" thickBot="1" x14ac:dyDescent="0.25">
      <c r="B3585" s="18">
        <f>VLOOKUP(C3585,FORNECEDORES!D:E,2,0)</f>
        <v>39969</v>
      </c>
      <c r="C3585" s="19" t="str">
        <f>VLOOKUP(D3585,FORNECEDORES!A:D,4,0)</f>
        <v>23.457.797/0001-56</v>
      </c>
      <c r="D3585" s="13" t="s">
        <v>2466</v>
      </c>
      <c r="E3585" s="20" t="str">
        <f t="shared" si="239"/>
        <v>04 0011</v>
      </c>
      <c r="F3585" s="28" t="s">
        <v>8976</v>
      </c>
      <c r="G3585" s="21" t="str">
        <f>VLOOKUP(E3585,'FILIAIS PETZ'!A:E,5,0)</f>
        <v>PETZ AUGUSTA</v>
      </c>
      <c r="H3585" s="20" t="str">
        <f>VLOOKUP(E3585,'FILIAIS PETZ'!A:D,4,0)</f>
        <v>AUGT-SP</v>
      </c>
      <c r="I3585" s="46">
        <v>45449</v>
      </c>
      <c r="J3585" s="9">
        <v>923871</v>
      </c>
      <c r="K3585" s="9" t="s">
        <v>9035</v>
      </c>
      <c r="L3585" s="29" t="s">
        <v>5558</v>
      </c>
      <c r="M3585" s="46">
        <v>45454</v>
      </c>
      <c r="N3585" s="46">
        <v>45476</v>
      </c>
      <c r="O3585" s="46">
        <v>45455</v>
      </c>
      <c r="P3585" s="91" t="s">
        <v>4990</v>
      </c>
      <c r="Q3585" s="84">
        <v>3</v>
      </c>
      <c r="R3585" s="91">
        <v>1</v>
      </c>
      <c r="S3585" s="9">
        <v>8</v>
      </c>
      <c r="T3585" s="9" t="s">
        <v>32</v>
      </c>
      <c r="U3585" s="9">
        <v>11002</v>
      </c>
      <c r="V3585" s="9">
        <v>11002</v>
      </c>
      <c r="W3585" s="9" t="s">
        <v>5024</v>
      </c>
      <c r="X3585" s="10" t="s">
        <v>4985</v>
      </c>
      <c r="Y3585" s="9" t="s">
        <v>4997</v>
      </c>
      <c r="Z3585" s="9" t="s">
        <v>4993</v>
      </c>
      <c r="AA3585" s="9" t="s">
        <v>4989</v>
      </c>
      <c r="AB3585" s="9" t="s">
        <v>12941</v>
      </c>
      <c r="AC3585" s="9" t="s">
        <v>5006</v>
      </c>
      <c r="AD3585" s="29"/>
      <c r="AE3585" s="20" t="str">
        <f>VLOOKUP(E3585,'FILIAIS PETZ'!A:Q,17,0)</f>
        <v>SP2</v>
      </c>
      <c r="AF3585" s="20" t="str">
        <f>VLOOKUP(E3585,'FILIAIS PETZ'!A:Q,3,0)</f>
        <v>FELICIO</v>
      </c>
      <c r="AG3585" s="20" t="str">
        <f>VLOOKUP(E3585,'FILIAIS PETZ'!A:Q,2,0)</f>
        <v>R3</v>
      </c>
      <c r="AH3585" s="75">
        <v>200</v>
      </c>
      <c r="AI3585" s="16" t="s">
        <v>10897</v>
      </c>
      <c r="AJ3585" s="43">
        <f>VLOOKUP(E3585,'FILIAIS PETZ'!$A$2:$K$2000,11,0)</f>
        <v>18328118001776</v>
      </c>
      <c r="AK3585" s="44">
        <v>18328118001776</v>
      </c>
    </row>
    <row r="3586" spans="1:37" s="14" customFormat="1" ht="15" customHeight="1" thickBot="1" x14ac:dyDescent="0.25">
      <c r="B3586" s="18">
        <f>VLOOKUP(C3586,FORNECEDORES!D:E,2,0)</f>
        <v>39969</v>
      </c>
      <c r="C3586" s="19" t="str">
        <f>VLOOKUP(D3586,FORNECEDORES!A:D,4,0)</f>
        <v>23.457.797/0001-56</v>
      </c>
      <c r="D3586" s="13" t="s">
        <v>2466</v>
      </c>
      <c r="E3586" s="20" t="str">
        <f t="shared" si="239"/>
        <v>04 0125</v>
      </c>
      <c r="F3586" s="28" t="s">
        <v>8981</v>
      </c>
      <c r="G3586" s="21" t="str">
        <f>VLOOKUP(E3586,'FILIAIS PETZ'!A:E,5,0)</f>
        <v>PETZ CERRO CORA</v>
      </c>
      <c r="H3586" s="20" t="str">
        <f>VLOOKUP(E3586,'FILIAIS PETZ'!A:D,4,0)</f>
        <v>CORA-SP</v>
      </c>
      <c r="I3586" s="46">
        <v>45449</v>
      </c>
      <c r="J3586" s="9">
        <v>923923</v>
      </c>
      <c r="K3586" s="9" t="s">
        <v>9035</v>
      </c>
      <c r="L3586" s="29" t="s">
        <v>5559</v>
      </c>
      <c r="M3586" s="46">
        <v>45454</v>
      </c>
      <c r="N3586" s="46">
        <v>45476</v>
      </c>
      <c r="O3586" s="46">
        <v>45455</v>
      </c>
      <c r="P3586" s="91" t="s">
        <v>4990</v>
      </c>
      <c r="Q3586" s="84">
        <v>3</v>
      </c>
      <c r="R3586" s="91">
        <v>1</v>
      </c>
      <c r="S3586" s="9">
        <v>8</v>
      </c>
      <c r="T3586" s="9" t="s">
        <v>32</v>
      </c>
      <c r="U3586" s="9">
        <v>11002</v>
      </c>
      <c r="V3586" s="9">
        <v>11002</v>
      </c>
      <c r="W3586" s="9" t="s">
        <v>10898</v>
      </c>
      <c r="X3586" s="10" t="s">
        <v>4985</v>
      </c>
      <c r="Y3586" s="9" t="s">
        <v>4997</v>
      </c>
      <c r="Z3586" s="9" t="s">
        <v>4993</v>
      </c>
      <c r="AA3586" s="9" t="s">
        <v>4989</v>
      </c>
      <c r="AB3586" s="9" t="s">
        <v>12941</v>
      </c>
      <c r="AC3586" s="9" t="s">
        <v>5006</v>
      </c>
      <c r="AD3586" s="29"/>
      <c r="AE3586" s="20" t="str">
        <f>VLOOKUP(E3586,'FILIAIS PETZ'!A:Q,17,0)</f>
        <v>SP7</v>
      </c>
      <c r="AF3586" s="20" t="str">
        <f>VLOOKUP(E3586,'FILIAIS PETZ'!A:Q,3,0)</f>
        <v>FELICIO</v>
      </c>
      <c r="AG3586" s="20" t="str">
        <f>VLOOKUP(E3586,'FILIAIS PETZ'!A:Q,2,0)</f>
        <v>R3</v>
      </c>
      <c r="AH3586" s="75">
        <v>380</v>
      </c>
      <c r="AI3586" s="16" t="s">
        <v>10899</v>
      </c>
      <c r="AJ3586" s="43">
        <f>VLOOKUP(E3586,'FILIAIS PETZ'!$A$2:$K$2000,11,0)</f>
        <v>18328118013600</v>
      </c>
      <c r="AK3586" s="44">
        <v>18328118013600</v>
      </c>
    </row>
    <row r="3587" spans="1:37" s="14" customFormat="1" ht="15" customHeight="1" thickBot="1" x14ac:dyDescent="0.25">
      <c r="B3587" s="18">
        <f>VLOOKUP(C3587,FORNECEDORES!D:E,2,0)</f>
        <v>39969</v>
      </c>
      <c r="C3587" s="19" t="str">
        <f>VLOOKUP(D3587,FORNECEDORES!A:D,4,0)</f>
        <v>23.457.797/0001-56</v>
      </c>
      <c r="D3587" s="13" t="s">
        <v>2466</v>
      </c>
      <c r="E3587" s="20" t="str">
        <f t="shared" si="239"/>
        <v>04 0247</v>
      </c>
      <c r="F3587" s="28" t="s">
        <v>8967</v>
      </c>
      <c r="G3587" s="21" t="str">
        <f>VLOOKUP(E3587,'FILIAIS PETZ'!A:E,5,0)</f>
        <v>PETZ AV GOIÁS</v>
      </c>
      <c r="H3587" s="20" t="str">
        <f>VLOOKUP(E3587,'FILIAIS PETZ'!A:D,4,0)</f>
        <v>AVGO-SP</v>
      </c>
      <c r="I3587" s="46">
        <v>45449</v>
      </c>
      <c r="J3587" s="9">
        <v>923881</v>
      </c>
      <c r="K3587" s="9" t="s">
        <v>9035</v>
      </c>
      <c r="L3587" s="29" t="s">
        <v>5560</v>
      </c>
      <c r="M3587" s="46">
        <v>45454</v>
      </c>
      <c r="N3587" s="46">
        <v>45476</v>
      </c>
      <c r="O3587" s="46">
        <v>45455</v>
      </c>
      <c r="P3587" s="91" t="s">
        <v>4990</v>
      </c>
      <c r="Q3587" s="84">
        <v>3</v>
      </c>
      <c r="R3587" s="91">
        <v>1</v>
      </c>
      <c r="S3587" s="9">
        <v>8</v>
      </c>
      <c r="T3587" s="9" t="s">
        <v>32</v>
      </c>
      <c r="U3587" s="9">
        <v>11002</v>
      </c>
      <c r="V3587" s="9">
        <v>11002</v>
      </c>
      <c r="W3587" s="9" t="s">
        <v>10898</v>
      </c>
      <c r="X3587" s="10" t="s">
        <v>4985</v>
      </c>
      <c r="Y3587" s="9" t="s">
        <v>4997</v>
      </c>
      <c r="Z3587" s="9" t="s">
        <v>4993</v>
      </c>
      <c r="AA3587" s="9" t="s">
        <v>4989</v>
      </c>
      <c r="AB3587" s="9" t="s">
        <v>12941</v>
      </c>
      <c r="AC3587" s="9" t="s">
        <v>5006</v>
      </c>
      <c r="AD3587" s="29"/>
      <c r="AE3587" s="20" t="str">
        <f>VLOOKUP(E3587,'FILIAIS PETZ'!A:Q,17,0)</f>
        <v>SP3</v>
      </c>
      <c r="AF3587" s="20" t="str">
        <f>VLOOKUP(E3587,'FILIAIS PETZ'!A:Q,3,0)</f>
        <v>FELICIO</v>
      </c>
      <c r="AG3587" s="20" t="str">
        <f>VLOOKUP(E3587,'FILIAIS PETZ'!A:Q,2,0)</f>
        <v>R3</v>
      </c>
      <c r="AH3587" s="75">
        <v>200</v>
      </c>
      <c r="AI3587" s="16" t="s">
        <v>10900</v>
      </c>
      <c r="AJ3587" s="43" t="str">
        <f>VLOOKUP(E3587,'FILIAIS PETZ'!$A$2:$K$2000,11,0)</f>
        <v>18.328.118/0236-64</v>
      </c>
      <c r="AK3587" s="44" t="s">
        <v>9093</v>
      </c>
    </row>
    <row r="3588" spans="1:37" s="14" customFormat="1" ht="15" customHeight="1" thickBot="1" x14ac:dyDescent="0.25">
      <c r="B3588" s="18">
        <f>VLOOKUP(C3588,FORNECEDORES!D:E,2,0)</f>
        <v>39969</v>
      </c>
      <c r="C3588" s="19" t="str">
        <f>VLOOKUP(D3588,FORNECEDORES!A:D,4,0)</f>
        <v>23.457.797/0001-56</v>
      </c>
      <c r="D3588" s="13" t="s">
        <v>2466</v>
      </c>
      <c r="E3588" s="20" t="str">
        <f t="shared" si="239"/>
        <v>04 0247</v>
      </c>
      <c r="F3588" s="28" t="s">
        <v>8967</v>
      </c>
      <c r="G3588" s="21" t="str">
        <f>VLOOKUP(E3588,'FILIAIS PETZ'!A:E,5,0)</f>
        <v>PETZ AV GOIÁS</v>
      </c>
      <c r="H3588" s="20" t="str">
        <f>VLOOKUP(E3588,'FILIAIS PETZ'!A:D,4,0)</f>
        <v>AVGO-SP</v>
      </c>
      <c r="I3588" s="46">
        <v>45449</v>
      </c>
      <c r="J3588" s="9">
        <v>923889</v>
      </c>
      <c r="K3588" s="9" t="s">
        <v>9035</v>
      </c>
      <c r="L3588" s="29" t="s">
        <v>5561</v>
      </c>
      <c r="M3588" s="46">
        <v>45454</v>
      </c>
      <c r="N3588" s="46">
        <v>45476</v>
      </c>
      <c r="O3588" s="46">
        <v>45455</v>
      </c>
      <c r="P3588" s="91" t="s">
        <v>4990</v>
      </c>
      <c r="Q3588" s="84">
        <v>3</v>
      </c>
      <c r="R3588" s="91">
        <v>1</v>
      </c>
      <c r="S3588" s="9">
        <v>8</v>
      </c>
      <c r="T3588" s="9" t="s">
        <v>32</v>
      </c>
      <c r="U3588" s="9">
        <v>11002</v>
      </c>
      <c r="V3588" s="9">
        <v>11002</v>
      </c>
      <c r="W3588" s="9" t="s">
        <v>5067</v>
      </c>
      <c r="X3588" s="10" t="s">
        <v>4985</v>
      </c>
      <c r="Y3588" s="9" t="s">
        <v>4997</v>
      </c>
      <c r="Z3588" s="9" t="s">
        <v>4993</v>
      </c>
      <c r="AA3588" s="9" t="s">
        <v>4989</v>
      </c>
      <c r="AB3588" s="9" t="s">
        <v>12941</v>
      </c>
      <c r="AC3588" s="9" t="s">
        <v>5006</v>
      </c>
      <c r="AD3588" s="29"/>
      <c r="AE3588" s="20" t="str">
        <f>VLOOKUP(E3588,'FILIAIS PETZ'!A:Q,17,0)</f>
        <v>SP3</v>
      </c>
      <c r="AF3588" s="20" t="str">
        <f>VLOOKUP(E3588,'FILIAIS PETZ'!A:Q,3,0)</f>
        <v>FELICIO</v>
      </c>
      <c r="AG3588" s="20" t="str">
        <f>VLOOKUP(E3588,'FILIAIS PETZ'!A:Q,2,0)</f>
        <v>R3</v>
      </c>
      <c r="AH3588" s="75">
        <v>550</v>
      </c>
      <c r="AI3588" s="16" t="s">
        <v>10901</v>
      </c>
      <c r="AJ3588" s="43" t="str">
        <f>VLOOKUP(E3588,'FILIAIS PETZ'!$A$2:$K$2000,11,0)</f>
        <v>18.328.118/0236-64</v>
      </c>
      <c r="AK3588" s="44" t="s">
        <v>9093</v>
      </c>
    </row>
    <row r="3589" spans="1:37" s="14" customFormat="1" ht="15" customHeight="1" thickBot="1" x14ac:dyDescent="0.25">
      <c r="B3589" s="18">
        <f>VLOOKUP(C3589,FORNECEDORES!D:E,2,0)</f>
        <v>39969</v>
      </c>
      <c r="C3589" s="19" t="str">
        <f>VLOOKUP(D3589,FORNECEDORES!A:D,4,0)</f>
        <v>23.457.797/0001-56</v>
      </c>
      <c r="D3589" s="13" t="s">
        <v>2466</v>
      </c>
      <c r="E3589" s="20" t="str">
        <f t="shared" si="239"/>
        <v>04 0247</v>
      </c>
      <c r="F3589" s="28" t="s">
        <v>8967</v>
      </c>
      <c r="G3589" s="21" t="str">
        <f>VLOOKUP(E3589,'FILIAIS PETZ'!A:E,5,0)</f>
        <v>PETZ AV GOIÁS</v>
      </c>
      <c r="H3589" s="20" t="str">
        <f>VLOOKUP(E3589,'FILIAIS PETZ'!A:D,4,0)</f>
        <v>AVGO-SP</v>
      </c>
      <c r="I3589" s="46">
        <v>45449</v>
      </c>
      <c r="J3589" s="9">
        <v>923897</v>
      </c>
      <c r="K3589" s="9" t="s">
        <v>9035</v>
      </c>
      <c r="L3589" s="29" t="s">
        <v>5562</v>
      </c>
      <c r="M3589" s="46">
        <v>45454</v>
      </c>
      <c r="N3589" s="46">
        <v>45476</v>
      </c>
      <c r="O3589" s="46">
        <v>45455</v>
      </c>
      <c r="P3589" s="91" t="s">
        <v>4990</v>
      </c>
      <c r="Q3589" s="84">
        <v>3</v>
      </c>
      <c r="R3589" s="91">
        <v>1</v>
      </c>
      <c r="S3589" s="9">
        <v>8</v>
      </c>
      <c r="T3589" s="9" t="s">
        <v>32</v>
      </c>
      <c r="U3589" s="9">
        <v>11002</v>
      </c>
      <c r="V3589" s="9">
        <v>11002</v>
      </c>
      <c r="W3589" s="9" t="s">
        <v>5067</v>
      </c>
      <c r="X3589" s="10" t="s">
        <v>4985</v>
      </c>
      <c r="Y3589" s="9" t="s">
        <v>4997</v>
      </c>
      <c r="Z3589" s="9" t="s">
        <v>4993</v>
      </c>
      <c r="AA3589" s="9" t="s">
        <v>4989</v>
      </c>
      <c r="AB3589" s="9" t="s">
        <v>12941</v>
      </c>
      <c r="AC3589" s="9" t="s">
        <v>5006</v>
      </c>
      <c r="AD3589" s="29"/>
      <c r="AE3589" s="20" t="str">
        <f>VLOOKUP(E3589,'FILIAIS PETZ'!A:Q,17,0)</f>
        <v>SP3</v>
      </c>
      <c r="AF3589" s="20" t="str">
        <f>VLOOKUP(E3589,'FILIAIS PETZ'!A:Q,3,0)</f>
        <v>FELICIO</v>
      </c>
      <c r="AG3589" s="20" t="str">
        <f>VLOOKUP(E3589,'FILIAIS PETZ'!A:Q,2,0)</f>
        <v>R3</v>
      </c>
      <c r="AH3589" s="75">
        <v>150</v>
      </c>
      <c r="AI3589" s="16" t="s">
        <v>10902</v>
      </c>
      <c r="AJ3589" s="43" t="str">
        <f>VLOOKUP(E3589,'FILIAIS PETZ'!$A$2:$K$2000,11,0)</f>
        <v>18.328.118/0236-64</v>
      </c>
      <c r="AK3589" s="44" t="s">
        <v>9093</v>
      </c>
    </row>
    <row r="3590" spans="1:37" s="14" customFormat="1" ht="15" customHeight="1" thickBot="1" x14ac:dyDescent="0.25">
      <c r="B3590" s="18">
        <f>VLOOKUP(C3590,FORNECEDORES!D:E,2,0)</f>
        <v>39969</v>
      </c>
      <c r="C3590" s="19" t="str">
        <f>VLOOKUP(D3590,FORNECEDORES!A:D,4,0)</f>
        <v>23.457.797/0001-56</v>
      </c>
      <c r="D3590" s="13" t="s">
        <v>2466</v>
      </c>
      <c r="E3590" s="20" t="str">
        <f t="shared" si="239"/>
        <v>04 0069</v>
      </c>
      <c r="F3590" s="28" t="s">
        <v>8968</v>
      </c>
      <c r="G3590" s="21" t="str">
        <f>VLOOKUP(E3590,'FILIAIS PETZ'!A:E,5,0)</f>
        <v>PETZ GIOVANNI PIRELLI</v>
      </c>
      <c r="H3590" s="20" t="str">
        <f>VLOOKUP(E3590,'FILIAIS PETZ'!A:D,4,0)</f>
        <v>GPIR-SP</v>
      </c>
      <c r="I3590" s="46">
        <v>45449</v>
      </c>
      <c r="J3590" s="9">
        <v>923936</v>
      </c>
      <c r="K3590" s="9" t="s">
        <v>9035</v>
      </c>
      <c r="L3590" s="29" t="s">
        <v>5563</v>
      </c>
      <c r="M3590" s="46">
        <v>45454</v>
      </c>
      <c r="N3590" s="46">
        <v>45476</v>
      </c>
      <c r="O3590" s="46">
        <v>45455</v>
      </c>
      <c r="P3590" s="91" t="s">
        <v>4990</v>
      </c>
      <c r="Q3590" s="84">
        <v>3</v>
      </c>
      <c r="R3590" s="91">
        <v>1</v>
      </c>
      <c r="S3590" s="9">
        <v>8</v>
      </c>
      <c r="T3590" s="9" t="s">
        <v>32</v>
      </c>
      <c r="U3590" s="9">
        <v>11002</v>
      </c>
      <c r="V3590" s="9">
        <v>11002</v>
      </c>
      <c r="W3590" s="9" t="s">
        <v>5024</v>
      </c>
      <c r="X3590" s="10" t="s">
        <v>4985</v>
      </c>
      <c r="Y3590" s="9" t="s">
        <v>4997</v>
      </c>
      <c r="Z3590" s="9" t="s">
        <v>4993</v>
      </c>
      <c r="AA3590" s="9" t="s">
        <v>4989</v>
      </c>
      <c r="AB3590" s="9" t="s">
        <v>12941</v>
      </c>
      <c r="AC3590" s="9" t="s">
        <v>5006</v>
      </c>
      <c r="AD3590" s="29"/>
      <c r="AE3590" s="20" t="str">
        <f>VLOOKUP(E3590,'FILIAIS PETZ'!A:Q,17,0)</f>
        <v>SP3</v>
      </c>
      <c r="AF3590" s="20" t="str">
        <f>VLOOKUP(E3590,'FILIAIS PETZ'!A:Q,3,0)</f>
        <v>FELICIO</v>
      </c>
      <c r="AG3590" s="20" t="str">
        <f>VLOOKUP(E3590,'FILIAIS PETZ'!A:Q,2,0)</f>
        <v>R3</v>
      </c>
      <c r="AH3590" s="75">
        <v>320</v>
      </c>
      <c r="AI3590" s="16" t="s">
        <v>10903</v>
      </c>
      <c r="AJ3590" s="43">
        <f>VLOOKUP(E3590,'FILIAIS PETZ'!$A$2:$K$2000,11,0)</f>
        <v>18328118006905</v>
      </c>
      <c r="AK3590" s="44">
        <v>18328118006905</v>
      </c>
    </row>
    <row r="3591" spans="1:37" s="14" customFormat="1" ht="15" customHeight="1" thickBot="1" x14ac:dyDescent="0.25">
      <c r="B3591" s="18">
        <f>VLOOKUP(C3591,FORNECEDORES!D:E,2,0)</f>
        <v>39969</v>
      </c>
      <c r="C3591" s="19" t="str">
        <f>VLOOKUP(D3591,FORNECEDORES!A:D,4,0)</f>
        <v>23.457.797/0001-56</v>
      </c>
      <c r="D3591" s="13" t="s">
        <v>2466</v>
      </c>
      <c r="E3591" s="20" t="str">
        <f t="shared" si="239"/>
        <v>04 0069</v>
      </c>
      <c r="F3591" s="28" t="s">
        <v>8968</v>
      </c>
      <c r="G3591" s="21" t="str">
        <f>VLOOKUP(E3591,'FILIAIS PETZ'!A:E,5,0)</f>
        <v>PETZ GIOVANNI PIRELLI</v>
      </c>
      <c r="H3591" s="20" t="str">
        <f>VLOOKUP(E3591,'FILIAIS PETZ'!A:D,4,0)</f>
        <v>GPIR-SP</v>
      </c>
      <c r="I3591" s="46">
        <v>45449</v>
      </c>
      <c r="J3591" s="9">
        <v>923938</v>
      </c>
      <c r="K3591" s="9" t="s">
        <v>9035</v>
      </c>
      <c r="L3591" s="29" t="s">
        <v>5564</v>
      </c>
      <c r="M3591" s="46">
        <v>45454</v>
      </c>
      <c r="N3591" s="46">
        <v>45476</v>
      </c>
      <c r="O3591" s="46">
        <v>45455</v>
      </c>
      <c r="P3591" s="91" t="s">
        <v>4990</v>
      </c>
      <c r="Q3591" s="84">
        <v>3</v>
      </c>
      <c r="R3591" s="91">
        <v>1</v>
      </c>
      <c r="S3591" s="9">
        <v>8</v>
      </c>
      <c r="T3591" s="9" t="s">
        <v>32</v>
      </c>
      <c r="U3591" s="9">
        <v>11002</v>
      </c>
      <c r="V3591" s="9">
        <v>11002</v>
      </c>
      <c r="W3591" s="9" t="s">
        <v>5024</v>
      </c>
      <c r="X3591" s="10" t="s">
        <v>4985</v>
      </c>
      <c r="Y3591" s="9" t="s">
        <v>4997</v>
      </c>
      <c r="Z3591" s="9" t="s">
        <v>4993</v>
      </c>
      <c r="AA3591" s="9" t="s">
        <v>4989</v>
      </c>
      <c r="AB3591" s="9" t="s">
        <v>12941</v>
      </c>
      <c r="AC3591" s="9" t="s">
        <v>5006</v>
      </c>
      <c r="AD3591" s="29"/>
      <c r="AE3591" s="20" t="str">
        <f>VLOOKUP(E3591,'FILIAIS PETZ'!A:Q,17,0)</f>
        <v>SP3</v>
      </c>
      <c r="AF3591" s="20" t="str">
        <f>VLOOKUP(E3591,'FILIAIS PETZ'!A:Q,3,0)</f>
        <v>FELICIO</v>
      </c>
      <c r="AG3591" s="20" t="str">
        <f>VLOOKUP(E3591,'FILIAIS PETZ'!A:Q,2,0)</f>
        <v>R3</v>
      </c>
      <c r="AH3591" s="75">
        <v>100</v>
      </c>
      <c r="AI3591" s="16" t="s">
        <v>10904</v>
      </c>
      <c r="AJ3591" s="43">
        <f>VLOOKUP(E3591,'FILIAIS PETZ'!$A$2:$K$2000,11,0)</f>
        <v>18328118006905</v>
      </c>
      <c r="AK3591" s="44">
        <v>18328118006905</v>
      </c>
    </row>
    <row r="3592" spans="1:37" s="14" customFormat="1" ht="15" customHeight="1" thickBot="1" x14ac:dyDescent="0.25">
      <c r="A3592" s="9">
        <f t="shared" ref="A3592:A3620" si="240">J3592</f>
        <v>925832</v>
      </c>
      <c r="B3592" s="18">
        <f>VLOOKUP(C3592,FORNECEDORES!D:E,2,0)</f>
        <v>741390</v>
      </c>
      <c r="C3592" s="19" t="str">
        <f>VLOOKUP(D3592,FORNECEDORES!A:D,4,0)</f>
        <v>53.327.206/0001-97</v>
      </c>
      <c r="D3592" s="13" t="s">
        <v>1785</v>
      </c>
      <c r="E3592" s="20" t="str">
        <f t="shared" si="239"/>
        <v>04 0162</v>
      </c>
      <c r="F3592" s="28" t="s">
        <v>5179</v>
      </c>
      <c r="G3592" s="21" t="str">
        <f>VLOOKUP(E3592,'FILIAIS PETZ'!A:E,5,0)</f>
        <v>PETZ CONTAGEM JOÃO CESAR</v>
      </c>
      <c r="H3592" s="20" t="str">
        <f>VLOOKUP(E3592,'FILIAIS PETZ'!A:D,4,0)</f>
        <v>CTJC-MG</v>
      </c>
      <c r="I3592" s="46">
        <v>45450</v>
      </c>
      <c r="J3592" s="9">
        <v>925832</v>
      </c>
      <c r="K3592" s="9" t="s">
        <v>5858</v>
      </c>
      <c r="L3592" s="29" t="s">
        <v>8708</v>
      </c>
      <c r="M3592" s="46">
        <v>45484</v>
      </c>
      <c r="N3592" s="46">
        <v>45511</v>
      </c>
      <c r="O3592" s="46">
        <v>45490</v>
      </c>
      <c r="P3592" s="91" t="s">
        <v>4990</v>
      </c>
      <c r="Q3592" s="84">
        <v>3</v>
      </c>
      <c r="R3592" s="91">
        <v>1</v>
      </c>
      <c r="S3592" s="9">
        <v>8</v>
      </c>
      <c r="T3592" s="9" t="s">
        <v>32</v>
      </c>
      <c r="U3592" s="9">
        <v>11002</v>
      </c>
      <c r="V3592" s="9">
        <v>11002</v>
      </c>
      <c r="W3592" s="9" t="s">
        <v>5034</v>
      </c>
      <c r="X3592" s="10" t="s">
        <v>4992</v>
      </c>
      <c r="Y3592" s="10" t="s">
        <v>4993</v>
      </c>
      <c r="Z3592" s="10" t="s">
        <v>4993</v>
      </c>
      <c r="AA3592" s="10" t="s">
        <v>4992</v>
      </c>
      <c r="AB3592" s="10" t="s">
        <v>12941</v>
      </c>
      <c r="AC3592" s="9" t="s">
        <v>5006</v>
      </c>
      <c r="AD3592" s="29"/>
      <c r="AE3592" s="20" t="str">
        <f>VLOOKUP(E3592,'FILIAIS PETZ'!A:Q,17,0)</f>
        <v>MG-2</v>
      </c>
      <c r="AF3592" s="20" t="str">
        <f>VLOOKUP(E3592,'FILIAIS PETZ'!A:Q,3,0)</f>
        <v>FELICIO</v>
      </c>
      <c r="AG3592" s="20" t="str">
        <f>VLOOKUP(E3592,'FILIAIS PETZ'!A:Q,2,0)</f>
        <v>R3</v>
      </c>
      <c r="AH3592" s="75">
        <v>3738.31</v>
      </c>
      <c r="AI3592" s="16" t="s">
        <v>7999</v>
      </c>
      <c r="AJ3592" s="43">
        <f>VLOOKUP(E3592,'FILIAIS PETZ'!$A$2:$K$2000,11,0)</f>
        <v>18328118017265</v>
      </c>
      <c r="AK3592" s="44">
        <f t="shared" ref="AK3592:AK3620" si="241">AJ3592</f>
        <v>18328118017265</v>
      </c>
    </row>
    <row r="3593" spans="1:37" s="14" customFormat="1" ht="15" customHeight="1" thickBot="1" x14ac:dyDescent="0.25">
      <c r="A3593" s="9">
        <f t="shared" si="240"/>
        <v>925840</v>
      </c>
      <c r="B3593" s="18">
        <f>VLOOKUP(C3593,FORNECEDORES!D:E,2,0)</f>
        <v>9057</v>
      </c>
      <c r="C3593" s="19" t="str">
        <f>VLOOKUP(D3593,FORNECEDORES!A:D,4,0)</f>
        <v>19.357.006/0001-49</v>
      </c>
      <c r="D3593" s="13" t="s">
        <v>2290</v>
      </c>
      <c r="E3593" s="20" t="str">
        <f t="shared" si="239"/>
        <v>04 0084</v>
      </c>
      <c r="F3593" s="28" t="s">
        <v>4958</v>
      </c>
      <c r="G3593" s="21" t="str">
        <f>VLOOKUP(E3593,'FILIAIS PETZ'!A:E,5,0)</f>
        <v>PETZ RAJA</v>
      </c>
      <c r="H3593" s="20" t="str">
        <f>VLOOKUP(E3593,'FILIAIS PETZ'!A:D,4,0)</f>
        <v>RAJA-MG</v>
      </c>
      <c r="I3593" s="46">
        <v>45450</v>
      </c>
      <c r="J3593" s="9">
        <v>925840</v>
      </c>
      <c r="K3593" s="9" t="s">
        <v>5858</v>
      </c>
      <c r="L3593" s="29" t="s">
        <v>8694</v>
      </c>
      <c r="M3593" s="46">
        <v>45483</v>
      </c>
      <c r="N3593" s="46">
        <v>45511</v>
      </c>
      <c r="O3593" s="46">
        <v>45490</v>
      </c>
      <c r="P3593" s="91" t="s">
        <v>4990</v>
      </c>
      <c r="Q3593" s="84">
        <v>3</v>
      </c>
      <c r="R3593" s="91">
        <v>1</v>
      </c>
      <c r="S3593" s="9">
        <v>8</v>
      </c>
      <c r="T3593" s="9" t="s">
        <v>32</v>
      </c>
      <c r="U3593" s="9">
        <v>11002</v>
      </c>
      <c r="V3593" s="9">
        <v>11002</v>
      </c>
      <c r="W3593" s="9" t="s">
        <v>5057</v>
      </c>
      <c r="X3593" s="10" t="s">
        <v>4985</v>
      </c>
      <c r="Y3593" s="10" t="s">
        <v>4993</v>
      </c>
      <c r="Z3593" s="10" t="s">
        <v>4993</v>
      </c>
      <c r="AA3593" s="10" t="s">
        <v>4989</v>
      </c>
      <c r="AB3593" s="10" t="s">
        <v>12941</v>
      </c>
      <c r="AC3593" s="9" t="s">
        <v>5006</v>
      </c>
      <c r="AD3593" s="29"/>
      <c r="AE3593" s="20" t="str">
        <f>VLOOKUP(E3593,'FILIAIS PETZ'!A:Q,17,0)</f>
        <v>MG-1</v>
      </c>
      <c r="AF3593" s="20" t="str">
        <f>VLOOKUP(E3593,'FILIAIS PETZ'!A:Q,3,0)</f>
        <v>FELICIO</v>
      </c>
      <c r="AG3593" s="20" t="str">
        <f>VLOOKUP(E3593,'FILIAIS PETZ'!A:Q,2,0)</f>
        <v>R3</v>
      </c>
      <c r="AH3593" s="75">
        <v>7880</v>
      </c>
      <c r="AI3593" s="16" t="s">
        <v>8000</v>
      </c>
      <c r="AJ3593" s="43">
        <f>VLOOKUP(E3593,'FILIAIS PETZ'!$A$2:$K$2000,11,0)</f>
        <v>18328118007707</v>
      </c>
      <c r="AK3593" s="44">
        <f t="shared" si="241"/>
        <v>18328118007707</v>
      </c>
    </row>
    <row r="3594" spans="1:37" s="14" customFormat="1" ht="15" customHeight="1" thickBot="1" x14ac:dyDescent="0.25">
      <c r="A3594" s="9">
        <f t="shared" si="240"/>
        <v>925842</v>
      </c>
      <c r="B3594" s="18">
        <f>VLOOKUP(C3594,FORNECEDORES!D:E,2,0)</f>
        <v>214078</v>
      </c>
      <c r="C3594" s="19" t="str">
        <f>VLOOKUP(D3594,FORNECEDORES!A:D,4,0)</f>
        <v>23.572.256/0001-79</v>
      </c>
      <c r="D3594" s="13" t="s">
        <v>4650</v>
      </c>
      <c r="E3594" s="20" t="str">
        <f t="shared" si="239"/>
        <v>04 0156</v>
      </c>
      <c r="F3594" s="28" t="s">
        <v>4940</v>
      </c>
      <c r="G3594" s="21" t="str">
        <f>VLOOKUP(E3594,'FILIAIS PETZ'!A:E,5,0)</f>
        <v>PETZ ITAPETININGA</v>
      </c>
      <c r="H3594" s="20" t="str">
        <f>VLOOKUP(E3594,'FILIAIS PETZ'!A:D,4,0)</f>
        <v>ITPT-SP</v>
      </c>
      <c r="I3594" s="46">
        <v>45450</v>
      </c>
      <c r="J3594" s="9">
        <v>925842</v>
      </c>
      <c r="K3594" s="9" t="s">
        <v>5858</v>
      </c>
      <c r="L3594" s="29" t="s">
        <v>7796</v>
      </c>
      <c r="M3594" s="46">
        <v>45453</v>
      </c>
      <c r="N3594" s="46">
        <v>45476</v>
      </c>
      <c r="O3594" s="46">
        <v>45455</v>
      </c>
      <c r="P3594" s="91" t="s">
        <v>4990</v>
      </c>
      <c r="Q3594" s="84">
        <v>3</v>
      </c>
      <c r="R3594" s="91">
        <v>1</v>
      </c>
      <c r="S3594" s="9">
        <v>8</v>
      </c>
      <c r="T3594" s="9" t="s">
        <v>32</v>
      </c>
      <c r="U3594" s="9">
        <v>11002</v>
      </c>
      <c r="V3594" s="9">
        <v>11002</v>
      </c>
      <c r="W3594" s="9" t="s">
        <v>4984</v>
      </c>
      <c r="X3594" s="10" t="s">
        <v>4985</v>
      </c>
      <c r="Y3594" s="10" t="s">
        <v>4997</v>
      </c>
      <c r="Z3594" s="10" t="s">
        <v>4993</v>
      </c>
      <c r="AA3594" s="10" t="s">
        <v>4989</v>
      </c>
      <c r="AB3594" s="10" t="s">
        <v>12941</v>
      </c>
      <c r="AC3594" s="9" t="s">
        <v>5006</v>
      </c>
      <c r="AD3594" s="29"/>
      <c r="AE3594" s="20" t="str">
        <f>VLOOKUP(E3594,'FILIAIS PETZ'!A:Q,17,0)</f>
        <v>SP7</v>
      </c>
      <c r="AF3594" s="20" t="str">
        <f>VLOOKUP(E3594,'FILIAIS PETZ'!A:Q,3,0)</f>
        <v>FELICIO</v>
      </c>
      <c r="AG3594" s="20" t="str">
        <f>VLOOKUP(E3594,'FILIAIS PETZ'!A:Q,2,0)</f>
        <v>R3</v>
      </c>
      <c r="AH3594" s="75">
        <v>2665</v>
      </c>
      <c r="AI3594" s="16" t="s">
        <v>8001</v>
      </c>
      <c r="AJ3594" s="43">
        <f>VLOOKUP(E3594,'FILIAIS PETZ'!$A$2:$K$2000,11,0)</f>
        <v>18328118014754</v>
      </c>
      <c r="AK3594" s="44">
        <f t="shared" si="241"/>
        <v>18328118014754</v>
      </c>
    </row>
    <row r="3595" spans="1:37" s="14" customFormat="1" ht="15" customHeight="1" thickBot="1" x14ac:dyDescent="0.25">
      <c r="A3595" s="9">
        <f t="shared" si="240"/>
        <v>925847</v>
      </c>
      <c r="B3595" s="18">
        <f>VLOOKUP(C3595,FORNECEDORES!D:E,2,0)</f>
        <v>148446</v>
      </c>
      <c r="C3595" s="19" t="str">
        <f>VLOOKUP(D3595,FORNECEDORES!A:D,4,0)</f>
        <v>56.840.051/0001-86</v>
      </c>
      <c r="D3595" s="13" t="s">
        <v>7692</v>
      </c>
      <c r="E3595" s="20" t="str">
        <f t="shared" si="239"/>
        <v>04 0083</v>
      </c>
      <c r="F3595" s="28" t="s">
        <v>4936</v>
      </c>
      <c r="G3595" s="21" t="str">
        <f>VLOOKUP(E3595,'FILIAIS PETZ'!A:E,5,0)</f>
        <v>PETZ OSASCO</v>
      </c>
      <c r="H3595" s="20" t="str">
        <f>VLOOKUP(E3595,'FILIAIS PETZ'!A:D,4,0)</f>
        <v>OSAS-SP</v>
      </c>
      <c r="I3595" s="46">
        <v>45450</v>
      </c>
      <c r="J3595" s="9">
        <v>925847</v>
      </c>
      <c r="K3595" s="9" t="s">
        <v>5858</v>
      </c>
      <c r="L3595" s="29" t="s">
        <v>8148</v>
      </c>
      <c r="M3595" s="46">
        <v>45453</v>
      </c>
      <c r="N3595" s="46">
        <v>45476</v>
      </c>
      <c r="O3595" s="46">
        <v>45455</v>
      </c>
      <c r="P3595" s="91" t="s">
        <v>4990</v>
      </c>
      <c r="Q3595" s="84">
        <v>3</v>
      </c>
      <c r="R3595" s="91">
        <v>1</v>
      </c>
      <c r="S3595" s="9">
        <v>8</v>
      </c>
      <c r="T3595" s="9" t="s">
        <v>32</v>
      </c>
      <c r="U3595" s="9">
        <v>11002</v>
      </c>
      <c r="V3595" s="9">
        <v>11002</v>
      </c>
      <c r="W3595" s="9" t="s">
        <v>5057</v>
      </c>
      <c r="X3595" s="10" t="s">
        <v>4996</v>
      </c>
      <c r="Y3595" s="9" t="s">
        <v>4993</v>
      </c>
      <c r="Z3595" s="9" t="s">
        <v>8408</v>
      </c>
      <c r="AA3595" s="9" t="s">
        <v>5014</v>
      </c>
      <c r="AB3595" s="9" t="s">
        <v>5005</v>
      </c>
      <c r="AC3595" s="9" t="s">
        <v>5006</v>
      </c>
      <c r="AD3595" s="29" t="s">
        <v>7878</v>
      </c>
      <c r="AE3595" s="20" t="str">
        <f>VLOOKUP(E3595,'FILIAIS PETZ'!A:Q,17,0)</f>
        <v>SP7</v>
      </c>
      <c r="AF3595" s="20" t="str">
        <f>VLOOKUP(E3595,'FILIAIS PETZ'!A:Q,3,0)</f>
        <v>FELICIO</v>
      </c>
      <c r="AG3595" s="20" t="str">
        <f>VLOOKUP(E3595,'FILIAIS PETZ'!A:Q,2,0)</f>
        <v>R3</v>
      </c>
      <c r="AH3595" s="75">
        <v>597</v>
      </c>
      <c r="AI3595" s="16" t="s">
        <v>8002</v>
      </c>
      <c r="AJ3595" s="43">
        <f>VLOOKUP(E3595,'FILIAIS PETZ'!$A$2:$K$2000,11,0)</f>
        <v>18328118008355</v>
      </c>
      <c r="AK3595" s="44">
        <f t="shared" si="241"/>
        <v>18328118008355</v>
      </c>
    </row>
    <row r="3596" spans="1:37" s="14" customFormat="1" ht="15" customHeight="1" thickBot="1" x14ac:dyDescent="0.25">
      <c r="A3596" s="9">
        <f t="shared" si="240"/>
        <v>926300</v>
      </c>
      <c r="B3596" s="18">
        <f>VLOOKUP(C3596,FORNECEDORES!D:E,2,0)</f>
        <v>7736</v>
      </c>
      <c r="C3596" s="19" t="str">
        <f>VLOOKUP(D3596,FORNECEDORES!A:D,4,0)</f>
        <v>27.385.816/0001-37</v>
      </c>
      <c r="D3596" s="13" t="s">
        <v>2591</v>
      </c>
      <c r="E3596" s="20" t="str">
        <f t="shared" si="239"/>
        <v>04 0257</v>
      </c>
      <c r="F3596" s="28" t="s">
        <v>5998</v>
      </c>
      <c r="G3596" s="21" t="str">
        <f>VLOOKUP(E3596,'FILIAIS PETZ'!A:E,5,0)</f>
        <v>PETZ AGUAS CLARAS</v>
      </c>
      <c r="H3596" s="20" t="str">
        <f>VLOOKUP(E3596,'FILIAIS PETZ'!A:D,4,0)</f>
        <v>ACLR-DF</v>
      </c>
      <c r="I3596" s="46">
        <v>45453</v>
      </c>
      <c r="J3596" s="9">
        <v>926300</v>
      </c>
      <c r="K3596" s="9" t="s">
        <v>5858</v>
      </c>
      <c r="L3596" s="29" t="s">
        <v>8062</v>
      </c>
      <c r="M3596" s="46">
        <v>45414</v>
      </c>
      <c r="N3596" s="46">
        <v>45469</v>
      </c>
      <c r="O3596" s="46">
        <v>45453</v>
      </c>
      <c r="P3596" s="91" t="s">
        <v>4990</v>
      </c>
      <c r="Q3596" s="84">
        <v>3</v>
      </c>
      <c r="R3596" s="91">
        <v>1</v>
      </c>
      <c r="S3596" s="9">
        <v>8</v>
      </c>
      <c r="T3596" s="9" t="s">
        <v>32</v>
      </c>
      <c r="U3596" s="9">
        <v>11002</v>
      </c>
      <c r="V3596" s="9">
        <v>11002</v>
      </c>
      <c r="W3596" s="9" t="s">
        <v>5019</v>
      </c>
      <c r="X3596" s="10" t="s">
        <v>4985</v>
      </c>
      <c r="Y3596" s="9" t="s">
        <v>4980</v>
      </c>
      <c r="Z3596" s="9" t="s">
        <v>4980</v>
      </c>
      <c r="AA3596" s="9" t="s">
        <v>4989</v>
      </c>
      <c r="AB3596" s="10" t="s">
        <v>5066</v>
      </c>
      <c r="AC3596" s="9" t="s">
        <v>5006</v>
      </c>
      <c r="AD3596" s="29"/>
      <c r="AE3596" s="20" t="str">
        <f>VLOOKUP(E3596,'FILIAIS PETZ'!A:Q,17,0)</f>
        <v>CO-1</v>
      </c>
      <c r="AF3596" s="20" t="str">
        <f>VLOOKUP(E3596,'FILIAIS PETZ'!A:Q,3,0)</f>
        <v>FELICIO</v>
      </c>
      <c r="AG3596" s="20" t="str">
        <f>VLOOKUP(E3596,'FILIAIS PETZ'!A:Q,2,0)</f>
        <v>R3</v>
      </c>
      <c r="AH3596" s="75">
        <v>1400</v>
      </c>
      <c r="AI3596" s="16" t="s">
        <v>6528</v>
      </c>
      <c r="AJ3596" s="43" t="str">
        <f>VLOOKUP(E3596,'FILIAIS PETZ'!$A$2:$K$2000,11,0)</f>
        <v>18.328.118/0281-19</v>
      </c>
      <c r="AK3596" s="44" t="str">
        <f t="shared" si="241"/>
        <v>18.328.118/0281-19</v>
      </c>
    </row>
    <row r="3597" spans="1:37" s="14" customFormat="1" ht="15" customHeight="1" thickBot="1" x14ac:dyDescent="0.25">
      <c r="A3597" s="9">
        <f t="shared" si="240"/>
        <v>926303</v>
      </c>
      <c r="B3597" s="18">
        <f>VLOOKUP(C3597,FORNECEDORES!D:E,2,0)</f>
        <v>7736</v>
      </c>
      <c r="C3597" s="19" t="str">
        <f>VLOOKUP(D3597,FORNECEDORES!A:D,4,0)</f>
        <v>27.385.816/0001-37</v>
      </c>
      <c r="D3597" s="13" t="s">
        <v>2591</v>
      </c>
      <c r="E3597" s="20" t="str">
        <f t="shared" si="239"/>
        <v>04 0257</v>
      </c>
      <c r="F3597" s="28" t="s">
        <v>5998</v>
      </c>
      <c r="G3597" s="21" t="str">
        <f>VLOOKUP(E3597,'FILIAIS PETZ'!A:E,5,0)</f>
        <v>PETZ AGUAS CLARAS</v>
      </c>
      <c r="H3597" s="20" t="str">
        <f>VLOOKUP(E3597,'FILIAIS PETZ'!A:D,4,0)</f>
        <v>ACLR-DF</v>
      </c>
      <c r="I3597" s="46">
        <v>45453</v>
      </c>
      <c r="J3597" s="9">
        <v>926303</v>
      </c>
      <c r="K3597" s="9" t="s">
        <v>5858</v>
      </c>
      <c r="L3597" s="29" t="s">
        <v>8063</v>
      </c>
      <c r="M3597" s="46">
        <v>45446</v>
      </c>
      <c r="N3597" s="46">
        <v>45476</v>
      </c>
      <c r="O3597" s="46">
        <v>45453</v>
      </c>
      <c r="P3597" s="91" t="s">
        <v>4990</v>
      </c>
      <c r="Q3597" s="84">
        <v>3</v>
      </c>
      <c r="R3597" s="91">
        <v>1</v>
      </c>
      <c r="S3597" s="9">
        <v>8</v>
      </c>
      <c r="T3597" s="9" t="s">
        <v>32</v>
      </c>
      <c r="U3597" s="9">
        <v>11002</v>
      </c>
      <c r="V3597" s="9">
        <v>11002</v>
      </c>
      <c r="W3597" s="9" t="s">
        <v>5019</v>
      </c>
      <c r="X3597" s="10" t="s">
        <v>4985</v>
      </c>
      <c r="Y3597" s="9" t="s">
        <v>4980</v>
      </c>
      <c r="Z3597" s="9" t="s">
        <v>4980</v>
      </c>
      <c r="AA3597" s="9" t="s">
        <v>4989</v>
      </c>
      <c r="AB3597" s="10" t="s">
        <v>5066</v>
      </c>
      <c r="AC3597" s="9" t="s">
        <v>5006</v>
      </c>
      <c r="AD3597" s="29"/>
      <c r="AE3597" s="20" t="str">
        <f>VLOOKUP(E3597,'FILIAIS PETZ'!A:Q,17,0)</f>
        <v>CO-1</v>
      </c>
      <c r="AF3597" s="20" t="str">
        <f>VLOOKUP(E3597,'FILIAIS PETZ'!A:Q,3,0)</f>
        <v>FELICIO</v>
      </c>
      <c r="AG3597" s="20" t="str">
        <f>VLOOKUP(E3597,'FILIAIS PETZ'!A:Q,2,0)</f>
        <v>R3</v>
      </c>
      <c r="AH3597" s="75">
        <v>1400</v>
      </c>
      <c r="AI3597" s="16" t="s">
        <v>7308</v>
      </c>
      <c r="AJ3597" s="43" t="str">
        <f>VLOOKUP(E3597,'FILIAIS PETZ'!$A$2:$K$2000,11,0)</f>
        <v>18.328.118/0281-19</v>
      </c>
      <c r="AK3597" s="44" t="str">
        <f t="shared" si="241"/>
        <v>18.328.118/0281-19</v>
      </c>
    </row>
    <row r="3598" spans="1:37" s="14" customFormat="1" ht="15" customHeight="1" thickBot="1" x14ac:dyDescent="0.25">
      <c r="A3598" s="9">
        <f t="shared" si="240"/>
        <v>926384</v>
      </c>
      <c r="B3598" s="18">
        <f>VLOOKUP(C3598,FORNECEDORES!D:E,2,0)</f>
        <v>20268</v>
      </c>
      <c r="C3598" s="19" t="str">
        <f>VLOOKUP(D3598,FORNECEDORES!A:D,4,0)</f>
        <v>15.809.407/0001-31</v>
      </c>
      <c r="D3598" s="13" t="s">
        <v>2077</v>
      </c>
      <c r="E3598" s="20" t="str">
        <f t="shared" si="239"/>
        <v>04 0165</v>
      </c>
      <c r="F3598" s="28" t="s">
        <v>4935</v>
      </c>
      <c r="G3598" s="21" t="str">
        <f>VLOOKUP(E3598,'FILIAIS PETZ'!A:E,5,0)</f>
        <v>PETZ CARAPICUIBA</v>
      </c>
      <c r="H3598" s="20" t="str">
        <f>VLOOKUP(E3598,'FILIAIS PETZ'!A:D,4,0)</f>
        <v>CPIC-SP</v>
      </c>
      <c r="I3598" s="46">
        <v>45453</v>
      </c>
      <c r="J3598" s="9">
        <v>926384</v>
      </c>
      <c r="K3598" s="9" t="s">
        <v>5858</v>
      </c>
      <c r="L3598" s="29" t="s">
        <v>6270</v>
      </c>
      <c r="M3598" s="46">
        <v>45455</v>
      </c>
      <c r="N3598" s="46">
        <v>45483</v>
      </c>
      <c r="O3598" s="46">
        <v>45460</v>
      </c>
      <c r="P3598" s="91" t="s">
        <v>4990</v>
      </c>
      <c r="Q3598" s="84">
        <v>3</v>
      </c>
      <c r="R3598" s="91">
        <v>1</v>
      </c>
      <c r="S3598" s="9">
        <v>8</v>
      </c>
      <c r="T3598" s="9" t="s">
        <v>32</v>
      </c>
      <c r="U3598" s="9">
        <v>11002</v>
      </c>
      <c r="V3598" s="9">
        <v>11002</v>
      </c>
      <c r="W3598" s="9" t="s">
        <v>4984</v>
      </c>
      <c r="X3598" s="10" t="s">
        <v>4996</v>
      </c>
      <c r="Y3598" s="10" t="s">
        <v>4994</v>
      </c>
      <c r="Z3598" s="9" t="s">
        <v>4994</v>
      </c>
      <c r="AA3598" s="9" t="s">
        <v>4989</v>
      </c>
      <c r="AB3598" s="9" t="s">
        <v>5005</v>
      </c>
      <c r="AC3598" s="9" t="s">
        <v>4995</v>
      </c>
      <c r="AD3598" s="29"/>
      <c r="AE3598" s="20" t="str">
        <f>VLOOKUP(E3598,'FILIAIS PETZ'!A:Q,17,0)</f>
        <v>SP7</v>
      </c>
      <c r="AF3598" s="20" t="str">
        <f>VLOOKUP(E3598,'FILIAIS PETZ'!A:Q,3,0)</f>
        <v>FELICIO</v>
      </c>
      <c r="AG3598" s="20" t="str">
        <f>VLOOKUP(E3598,'FILIAIS PETZ'!A:Q,2,0)</f>
        <v>R3</v>
      </c>
      <c r="AH3598" s="75">
        <v>990</v>
      </c>
      <c r="AI3598" s="16" t="s">
        <v>8064</v>
      </c>
      <c r="AJ3598" s="43">
        <f>VLOOKUP(E3598,'FILIAIS PETZ'!$A$2:$K$2000,11,0)</f>
        <v>18328118015726</v>
      </c>
      <c r="AK3598" s="44">
        <f t="shared" si="241"/>
        <v>18328118015726</v>
      </c>
    </row>
    <row r="3599" spans="1:37" s="14" customFormat="1" ht="15" customHeight="1" thickBot="1" x14ac:dyDescent="0.25">
      <c r="A3599" s="9">
        <f t="shared" si="240"/>
        <v>926550</v>
      </c>
      <c r="B3599" s="18">
        <f>VLOOKUP(C3599,FORNECEDORES!D:E,2,0)</f>
        <v>23096</v>
      </c>
      <c r="C3599" s="19" t="str">
        <f>VLOOKUP(D3599,FORNECEDORES!A:D,4,0)</f>
        <v>61.149.506/0049-04</v>
      </c>
      <c r="D3599" s="13" t="s">
        <v>7890</v>
      </c>
      <c r="E3599" s="20" t="str">
        <f t="shared" si="239"/>
        <v>04 0073</v>
      </c>
      <c r="F3599" s="28" t="s">
        <v>4953</v>
      </c>
      <c r="G3599" s="21" t="str">
        <f>VLOOKUP(E3599,'FILIAIS PETZ'!A:E,5,0)</f>
        <v>PETZ CAMPO GRANDE</v>
      </c>
      <c r="H3599" s="20" t="str">
        <f>VLOOKUP(E3599,'FILIAIS PETZ'!A:D,4,0)</f>
        <v>CGDE-MS</v>
      </c>
      <c r="I3599" s="46">
        <v>45453</v>
      </c>
      <c r="J3599" s="9">
        <v>926550</v>
      </c>
      <c r="K3599" s="9" t="s">
        <v>5858</v>
      </c>
      <c r="L3599" s="29" t="s">
        <v>8698</v>
      </c>
      <c r="M3599" s="46">
        <v>45455</v>
      </c>
      <c r="N3599" s="46">
        <v>45511</v>
      </c>
      <c r="O3599" s="46">
        <v>45490</v>
      </c>
      <c r="P3599" s="91" t="s">
        <v>5003</v>
      </c>
      <c r="Q3599" s="84">
        <v>3</v>
      </c>
      <c r="R3599" s="91">
        <v>1</v>
      </c>
      <c r="S3599" s="9">
        <v>8</v>
      </c>
      <c r="T3599" s="9" t="s">
        <v>32</v>
      </c>
      <c r="U3599" s="9">
        <v>11002</v>
      </c>
      <c r="V3599" s="9">
        <v>11002</v>
      </c>
      <c r="W3599" s="9" t="s">
        <v>5019</v>
      </c>
      <c r="X3599" s="10" t="s">
        <v>4985</v>
      </c>
      <c r="Y3599" s="10" t="s">
        <v>4993</v>
      </c>
      <c r="Z3599" s="9" t="s">
        <v>8408</v>
      </c>
      <c r="AA3599" s="9" t="s">
        <v>4989</v>
      </c>
      <c r="AB3599" s="9" t="s">
        <v>5005</v>
      </c>
      <c r="AC3599" s="9" t="s">
        <v>5006</v>
      </c>
      <c r="AD3599" s="29" t="s">
        <v>7878</v>
      </c>
      <c r="AE3599" s="20" t="str">
        <f>VLOOKUP(E3599,'FILIAIS PETZ'!A:Q,17,0)</f>
        <v>CO-1</v>
      </c>
      <c r="AF3599" s="20" t="str">
        <f>VLOOKUP(E3599,'FILIAIS PETZ'!A:Q,3,0)</f>
        <v>FELICIO</v>
      </c>
      <c r="AG3599" s="20" t="str">
        <f>VLOOKUP(E3599,'FILIAIS PETZ'!A:Q,2,0)</f>
        <v>R3</v>
      </c>
      <c r="AH3599" s="75">
        <v>6980.86</v>
      </c>
      <c r="AI3599" s="16" t="s">
        <v>8065</v>
      </c>
      <c r="AJ3599" s="43">
        <f>VLOOKUP(E3599,'FILIAIS PETZ'!$A$2:$K$2000,11,0)</f>
        <v>18328118007383</v>
      </c>
      <c r="AK3599" s="44">
        <f t="shared" si="241"/>
        <v>18328118007383</v>
      </c>
    </row>
    <row r="3600" spans="1:37" s="14" customFormat="1" ht="15" customHeight="1" thickBot="1" x14ac:dyDescent="0.25">
      <c r="A3600" s="9">
        <f t="shared" si="240"/>
        <v>926553</v>
      </c>
      <c r="B3600" s="18">
        <f>VLOOKUP(C3600,FORNECEDORES!D:E,2,0)</f>
        <v>795920</v>
      </c>
      <c r="C3600" s="19" t="str">
        <f>VLOOKUP(D3600,FORNECEDORES!A:D,4,0)</f>
        <v>48.288.912/0001-37</v>
      </c>
      <c r="D3600" s="13" t="s">
        <v>8227</v>
      </c>
      <c r="E3600" s="20" t="str">
        <f t="shared" ref="E3600:E3663" si="242">CONCATENATE("04 ",F3600)</f>
        <v>04 0146</v>
      </c>
      <c r="F3600" s="28" t="s">
        <v>4947</v>
      </c>
      <c r="G3600" s="21" t="str">
        <f>VLOOKUP(E3600,'FILIAIS PETZ'!A:E,5,0)</f>
        <v>PETZ DJALMA BATISTA</v>
      </c>
      <c r="H3600" s="20" t="str">
        <f>VLOOKUP(E3600,'FILIAIS PETZ'!A:D,4,0)</f>
        <v>DJBA-AM</v>
      </c>
      <c r="I3600" s="46">
        <v>45453</v>
      </c>
      <c r="J3600" s="9">
        <v>926553</v>
      </c>
      <c r="K3600" s="9" t="s">
        <v>5858</v>
      </c>
      <c r="L3600" s="29" t="s">
        <v>8225</v>
      </c>
      <c r="M3600" s="46">
        <v>45456</v>
      </c>
      <c r="N3600" s="46">
        <v>45483</v>
      </c>
      <c r="O3600" s="46">
        <v>45461</v>
      </c>
      <c r="P3600" s="91" t="s">
        <v>4990</v>
      </c>
      <c r="Q3600" s="84">
        <v>3</v>
      </c>
      <c r="R3600" s="91">
        <v>1</v>
      </c>
      <c r="S3600" s="9">
        <v>8</v>
      </c>
      <c r="T3600" s="9" t="s">
        <v>32</v>
      </c>
      <c r="U3600" s="9">
        <v>11002</v>
      </c>
      <c r="V3600" s="9">
        <v>11002</v>
      </c>
      <c r="W3600" s="9" t="s">
        <v>5019</v>
      </c>
      <c r="X3600" s="10" t="s">
        <v>4992</v>
      </c>
      <c r="Y3600" s="10" t="s">
        <v>4993</v>
      </c>
      <c r="Z3600" s="9" t="s">
        <v>8408</v>
      </c>
      <c r="AA3600" s="9" t="s">
        <v>5013</v>
      </c>
      <c r="AB3600" s="9" t="s">
        <v>12941</v>
      </c>
      <c r="AC3600" s="9" t="s">
        <v>5006</v>
      </c>
      <c r="AD3600" s="29"/>
      <c r="AE3600" s="20" t="str">
        <f>VLOOKUP(E3600,'FILIAIS PETZ'!A:Q,17,0)</f>
        <v>CO-3</v>
      </c>
      <c r="AF3600" s="20" t="str">
        <f>VLOOKUP(E3600,'FILIAIS PETZ'!A:Q,3,0)</f>
        <v>FELICIO</v>
      </c>
      <c r="AG3600" s="20" t="str">
        <f>VLOOKUP(E3600,'FILIAIS PETZ'!A:Q,2,0)</f>
        <v>R3</v>
      </c>
      <c r="AH3600" s="75">
        <v>3800</v>
      </c>
      <c r="AI3600" s="16" t="s">
        <v>8066</v>
      </c>
      <c r="AJ3600" s="43">
        <f>VLOOKUP(E3600,'FILIAIS PETZ'!$A$2:$K$2000,11,0)</f>
        <v>18328118013782</v>
      </c>
      <c r="AK3600" s="44">
        <f t="shared" si="241"/>
        <v>18328118013782</v>
      </c>
    </row>
    <row r="3601" spans="1:37" s="14" customFormat="1" ht="15" customHeight="1" thickBot="1" x14ac:dyDescent="0.25">
      <c r="A3601" s="9">
        <f t="shared" si="240"/>
        <v>926554</v>
      </c>
      <c r="B3601" s="18">
        <f>VLOOKUP(C3601,FORNECEDORES!D:E,2,0)</f>
        <v>148446</v>
      </c>
      <c r="C3601" s="19" t="str">
        <f>VLOOKUP(D3601,FORNECEDORES!A:D,4,0)</f>
        <v>56.840.051/0001-86</v>
      </c>
      <c r="D3601" s="13" t="s">
        <v>7692</v>
      </c>
      <c r="E3601" s="20" t="str">
        <f t="shared" si="242"/>
        <v>04 0146</v>
      </c>
      <c r="F3601" s="28" t="s">
        <v>4947</v>
      </c>
      <c r="G3601" s="21" t="str">
        <f>VLOOKUP(E3601,'FILIAIS PETZ'!A:E,5,0)</f>
        <v>PETZ DJALMA BATISTA</v>
      </c>
      <c r="H3601" s="20" t="str">
        <f>VLOOKUP(E3601,'FILIAIS PETZ'!A:D,4,0)</f>
        <v>DJBA-AM</v>
      </c>
      <c r="I3601" s="46">
        <v>45453</v>
      </c>
      <c r="J3601" s="9">
        <v>926554</v>
      </c>
      <c r="K3601" s="9" t="s">
        <v>5858</v>
      </c>
      <c r="L3601" s="29" t="s">
        <v>8537</v>
      </c>
      <c r="M3601" s="46">
        <v>45464</v>
      </c>
      <c r="N3601" s="46">
        <v>45490</v>
      </c>
      <c r="O3601" s="46">
        <v>45467</v>
      </c>
      <c r="P3601" s="91" t="s">
        <v>4990</v>
      </c>
      <c r="Q3601" s="84">
        <v>3</v>
      </c>
      <c r="R3601" s="91">
        <v>1</v>
      </c>
      <c r="S3601" s="9">
        <v>8</v>
      </c>
      <c r="T3601" s="9" t="s">
        <v>32</v>
      </c>
      <c r="U3601" s="9">
        <v>11002</v>
      </c>
      <c r="V3601" s="9">
        <v>11002</v>
      </c>
      <c r="W3601" s="9" t="s">
        <v>5024</v>
      </c>
      <c r="X3601" s="10" t="s">
        <v>4985</v>
      </c>
      <c r="Y3601" s="9" t="s">
        <v>4993</v>
      </c>
      <c r="Z3601" s="9" t="s">
        <v>8408</v>
      </c>
      <c r="AA3601" s="9" t="s">
        <v>5014</v>
      </c>
      <c r="AB3601" s="9" t="s">
        <v>5005</v>
      </c>
      <c r="AC3601" s="9" t="s">
        <v>5006</v>
      </c>
      <c r="AD3601" s="29" t="s">
        <v>7878</v>
      </c>
      <c r="AE3601" s="20" t="str">
        <f>VLOOKUP(E3601,'FILIAIS PETZ'!A:Q,17,0)</f>
        <v>CO-3</v>
      </c>
      <c r="AF3601" s="20" t="str">
        <f>VLOOKUP(E3601,'FILIAIS PETZ'!A:Q,3,0)</f>
        <v>FELICIO</v>
      </c>
      <c r="AG3601" s="20" t="str">
        <f>VLOOKUP(E3601,'FILIAIS PETZ'!A:Q,2,0)</f>
        <v>R3</v>
      </c>
      <c r="AH3601" s="75">
        <v>3891</v>
      </c>
      <c r="AI3601" s="16" t="s">
        <v>8067</v>
      </c>
      <c r="AJ3601" s="43">
        <f>VLOOKUP(E3601,'FILIAIS PETZ'!$A$2:$K$2000,11,0)</f>
        <v>18328118013782</v>
      </c>
      <c r="AK3601" s="44">
        <f t="shared" si="241"/>
        <v>18328118013782</v>
      </c>
    </row>
    <row r="3602" spans="1:37" s="14" customFormat="1" ht="15" customHeight="1" thickBot="1" x14ac:dyDescent="0.25">
      <c r="A3602" s="9">
        <f t="shared" si="240"/>
        <v>926558</v>
      </c>
      <c r="B3602" s="18">
        <f>VLOOKUP(C3602,FORNECEDORES!D:E,2,0)</f>
        <v>530375</v>
      </c>
      <c r="C3602" s="19" t="str">
        <f>VLOOKUP(D3602,FORNECEDORES!A:D,4,0)</f>
        <v>23.080.842/0001-04</v>
      </c>
      <c r="D3602" s="13" t="s">
        <v>4370</v>
      </c>
      <c r="E3602" s="20" t="str">
        <f t="shared" si="242"/>
        <v>04 0008</v>
      </c>
      <c r="F3602" s="28" t="s">
        <v>4937</v>
      </c>
      <c r="G3602" s="21" t="str">
        <f>VLOOKUP(E3602,'FILIAIS PETZ'!A:E,5,0)</f>
        <v>PETZ ALPHAVILLE</v>
      </c>
      <c r="H3602" s="20" t="str">
        <f>VLOOKUP(E3602,'FILIAIS PETZ'!A:D,4,0)</f>
        <v>ALPH-SP</v>
      </c>
      <c r="I3602" s="46">
        <v>45453</v>
      </c>
      <c r="J3602" s="9">
        <v>926558</v>
      </c>
      <c r="K3602" s="9" t="s">
        <v>5858</v>
      </c>
      <c r="L3602" s="29" t="s">
        <v>8167</v>
      </c>
      <c r="M3602" s="46">
        <v>45454</v>
      </c>
      <c r="N3602" s="46">
        <v>45483</v>
      </c>
      <c r="O3602" s="46">
        <v>45460</v>
      </c>
      <c r="P3602" s="91" t="s">
        <v>4990</v>
      </c>
      <c r="Q3602" s="84">
        <v>3</v>
      </c>
      <c r="R3602" s="91">
        <v>1</v>
      </c>
      <c r="S3602" s="9">
        <v>8</v>
      </c>
      <c r="T3602" s="9" t="s">
        <v>32</v>
      </c>
      <c r="U3602" s="9">
        <v>11002</v>
      </c>
      <c r="V3602" s="9">
        <v>11002</v>
      </c>
      <c r="W3602" s="9" t="s">
        <v>4984</v>
      </c>
      <c r="X3602" s="10" t="s">
        <v>4985</v>
      </c>
      <c r="Y3602" s="10" t="s">
        <v>4980</v>
      </c>
      <c r="Z3602" s="10" t="s">
        <v>4980</v>
      </c>
      <c r="AA3602" s="10" t="s">
        <v>4989</v>
      </c>
      <c r="AB3602" s="10" t="s">
        <v>5005</v>
      </c>
      <c r="AC3602" s="9" t="s">
        <v>5006</v>
      </c>
      <c r="AD3602" s="29"/>
      <c r="AE3602" s="20" t="str">
        <f>VLOOKUP(E3602,'FILIAIS PETZ'!A:Q,17,0)</f>
        <v>SP7</v>
      </c>
      <c r="AF3602" s="20" t="str">
        <f>VLOOKUP(E3602,'FILIAIS PETZ'!A:Q,3,0)</f>
        <v>FELICIO</v>
      </c>
      <c r="AG3602" s="20" t="str">
        <f>VLOOKUP(E3602,'FILIAIS PETZ'!A:Q,2,0)</f>
        <v>R3</v>
      </c>
      <c r="AH3602" s="75">
        <v>980</v>
      </c>
      <c r="AI3602" s="16" t="s">
        <v>8068</v>
      </c>
      <c r="AJ3602" s="43">
        <f>VLOOKUP(E3602,'FILIAIS PETZ'!$A$2:$K$2000,11,0)</f>
        <v>18328118001423</v>
      </c>
      <c r="AK3602" s="44">
        <f t="shared" si="241"/>
        <v>18328118001423</v>
      </c>
    </row>
    <row r="3603" spans="1:37" s="14" customFormat="1" ht="15" customHeight="1" thickBot="1" x14ac:dyDescent="0.25">
      <c r="A3603" s="9">
        <f t="shared" si="240"/>
        <v>926559</v>
      </c>
      <c r="B3603" s="18">
        <f>VLOOKUP(C3603,FORNECEDORES!D:E,2,0)</f>
        <v>530375</v>
      </c>
      <c r="C3603" s="19" t="str">
        <f>VLOOKUP(D3603,FORNECEDORES!A:D,4,0)</f>
        <v>23.080.842/0001-04</v>
      </c>
      <c r="D3603" s="13" t="s">
        <v>4370</v>
      </c>
      <c r="E3603" s="20" t="str">
        <f t="shared" si="242"/>
        <v>04 0008</v>
      </c>
      <c r="F3603" s="28" t="s">
        <v>4937</v>
      </c>
      <c r="G3603" s="21" t="str">
        <f>VLOOKUP(E3603,'FILIAIS PETZ'!A:E,5,0)</f>
        <v>PETZ ALPHAVILLE</v>
      </c>
      <c r="H3603" s="20" t="str">
        <f>VLOOKUP(E3603,'FILIAIS PETZ'!A:D,4,0)</f>
        <v>ALPH-SP</v>
      </c>
      <c r="I3603" s="46">
        <v>45453</v>
      </c>
      <c r="J3603" s="9">
        <v>926559</v>
      </c>
      <c r="K3603" s="9" t="s">
        <v>5858</v>
      </c>
      <c r="L3603" s="29" t="s">
        <v>8168</v>
      </c>
      <c r="M3603" s="46">
        <v>45454</v>
      </c>
      <c r="N3603" s="46">
        <v>45483</v>
      </c>
      <c r="O3603" s="46">
        <v>45460</v>
      </c>
      <c r="P3603" s="91" t="s">
        <v>4990</v>
      </c>
      <c r="Q3603" s="84">
        <v>3</v>
      </c>
      <c r="R3603" s="91">
        <v>1</v>
      </c>
      <c r="S3603" s="9">
        <v>8</v>
      </c>
      <c r="T3603" s="9" t="s">
        <v>32</v>
      </c>
      <c r="U3603" s="9">
        <v>11002</v>
      </c>
      <c r="V3603" s="9">
        <v>11002</v>
      </c>
      <c r="W3603" s="9" t="s">
        <v>4984</v>
      </c>
      <c r="X3603" s="10" t="s">
        <v>4985</v>
      </c>
      <c r="Y3603" s="10" t="s">
        <v>4993</v>
      </c>
      <c r="Z3603" s="10" t="s">
        <v>4993</v>
      </c>
      <c r="AA3603" s="10" t="s">
        <v>4989</v>
      </c>
      <c r="AB3603" s="10" t="s">
        <v>12941</v>
      </c>
      <c r="AC3603" s="9" t="s">
        <v>5006</v>
      </c>
      <c r="AD3603" s="29"/>
      <c r="AE3603" s="20" t="str">
        <f>VLOOKUP(E3603,'FILIAIS PETZ'!A:Q,17,0)</f>
        <v>SP7</v>
      </c>
      <c r="AF3603" s="20" t="str">
        <f>VLOOKUP(E3603,'FILIAIS PETZ'!A:Q,3,0)</f>
        <v>FELICIO</v>
      </c>
      <c r="AG3603" s="20" t="str">
        <f>VLOOKUP(E3603,'FILIAIS PETZ'!A:Q,2,0)</f>
        <v>R3</v>
      </c>
      <c r="AH3603" s="75">
        <v>1530</v>
      </c>
      <c r="AI3603" s="16" t="s">
        <v>8069</v>
      </c>
      <c r="AJ3603" s="43">
        <f>VLOOKUP(E3603,'FILIAIS PETZ'!$A$2:$K$2000,11,0)</f>
        <v>18328118001423</v>
      </c>
      <c r="AK3603" s="44">
        <f t="shared" si="241"/>
        <v>18328118001423</v>
      </c>
    </row>
    <row r="3604" spans="1:37" s="14" customFormat="1" ht="15" customHeight="1" thickBot="1" x14ac:dyDescent="0.25">
      <c r="A3604" s="9">
        <f t="shared" si="240"/>
        <v>926563</v>
      </c>
      <c r="B3604" s="18">
        <f>VLOOKUP(C3604,FORNECEDORES!D:E,2,0)</f>
        <v>530375</v>
      </c>
      <c r="C3604" s="19" t="str">
        <f>VLOOKUP(D3604,FORNECEDORES!A:D,4,0)</f>
        <v>23.080.842/0001-04</v>
      </c>
      <c r="D3604" s="13" t="s">
        <v>4370</v>
      </c>
      <c r="E3604" s="20" t="str">
        <f t="shared" si="242"/>
        <v>04 0165</v>
      </c>
      <c r="F3604" s="28" t="s">
        <v>4935</v>
      </c>
      <c r="G3604" s="21" t="str">
        <f>VLOOKUP(E3604,'FILIAIS PETZ'!A:E,5,0)</f>
        <v>PETZ CARAPICUIBA</v>
      </c>
      <c r="H3604" s="20" t="str">
        <f>VLOOKUP(E3604,'FILIAIS PETZ'!A:D,4,0)</f>
        <v>CPIC-SP</v>
      </c>
      <c r="I3604" s="46">
        <v>45453</v>
      </c>
      <c r="J3604" s="9">
        <v>926563</v>
      </c>
      <c r="K3604" s="9" t="s">
        <v>5858</v>
      </c>
      <c r="L3604" s="29" t="s">
        <v>8169</v>
      </c>
      <c r="M3604" s="46">
        <v>45454</v>
      </c>
      <c r="N3604" s="46">
        <v>45483</v>
      </c>
      <c r="O3604" s="46">
        <v>45460</v>
      </c>
      <c r="P3604" s="91" t="s">
        <v>4990</v>
      </c>
      <c r="Q3604" s="84">
        <v>3</v>
      </c>
      <c r="R3604" s="91">
        <v>1</v>
      </c>
      <c r="S3604" s="9">
        <v>8</v>
      </c>
      <c r="T3604" s="9" t="s">
        <v>32</v>
      </c>
      <c r="U3604" s="9">
        <v>11002</v>
      </c>
      <c r="V3604" s="9">
        <v>11002</v>
      </c>
      <c r="W3604" s="9" t="s">
        <v>4984</v>
      </c>
      <c r="X3604" s="10" t="s">
        <v>4985</v>
      </c>
      <c r="Y3604" s="10" t="s">
        <v>4993</v>
      </c>
      <c r="Z3604" s="10" t="s">
        <v>4993</v>
      </c>
      <c r="AA3604" s="10" t="s">
        <v>4989</v>
      </c>
      <c r="AB3604" s="10" t="s">
        <v>12941</v>
      </c>
      <c r="AC3604" s="9" t="s">
        <v>5006</v>
      </c>
      <c r="AD3604" s="29"/>
      <c r="AE3604" s="20" t="str">
        <f>VLOOKUP(E3604,'FILIAIS PETZ'!A:Q,17,0)</f>
        <v>SP7</v>
      </c>
      <c r="AF3604" s="20" t="str">
        <f>VLOOKUP(E3604,'FILIAIS PETZ'!A:Q,3,0)</f>
        <v>FELICIO</v>
      </c>
      <c r="AG3604" s="20" t="str">
        <f>VLOOKUP(E3604,'FILIAIS PETZ'!A:Q,2,0)</f>
        <v>R3</v>
      </c>
      <c r="AH3604" s="75">
        <v>450</v>
      </c>
      <c r="AI3604" s="16" t="s">
        <v>8070</v>
      </c>
      <c r="AJ3604" s="43">
        <f>VLOOKUP(E3604,'FILIAIS PETZ'!$A$2:$K$2000,11,0)</f>
        <v>18328118015726</v>
      </c>
      <c r="AK3604" s="44">
        <f t="shared" si="241"/>
        <v>18328118015726</v>
      </c>
    </row>
    <row r="3605" spans="1:37" s="14" customFormat="1" ht="15" customHeight="1" thickBot="1" x14ac:dyDescent="0.25">
      <c r="A3605" s="9">
        <f t="shared" si="240"/>
        <v>926565</v>
      </c>
      <c r="B3605" s="18">
        <f>VLOOKUP(C3605,FORNECEDORES!D:E,2,0)</f>
        <v>530375</v>
      </c>
      <c r="C3605" s="19" t="str">
        <f>VLOOKUP(D3605,FORNECEDORES!A:D,4,0)</f>
        <v>23.080.842/0001-04</v>
      </c>
      <c r="D3605" s="13" t="s">
        <v>4370</v>
      </c>
      <c r="E3605" s="20" t="str">
        <f t="shared" si="242"/>
        <v>04 0165</v>
      </c>
      <c r="F3605" s="28" t="s">
        <v>4935</v>
      </c>
      <c r="G3605" s="21" t="str">
        <f>VLOOKUP(E3605,'FILIAIS PETZ'!A:E,5,0)</f>
        <v>PETZ CARAPICUIBA</v>
      </c>
      <c r="H3605" s="20" t="str">
        <f>VLOOKUP(E3605,'FILIAIS PETZ'!A:D,4,0)</f>
        <v>CPIC-SP</v>
      </c>
      <c r="I3605" s="46">
        <v>45453</v>
      </c>
      <c r="J3605" s="9">
        <v>926565</v>
      </c>
      <c r="K3605" s="9" t="s">
        <v>5858</v>
      </c>
      <c r="L3605" s="29" t="s">
        <v>8170</v>
      </c>
      <c r="M3605" s="46">
        <v>45454</v>
      </c>
      <c r="N3605" s="46">
        <v>45483</v>
      </c>
      <c r="O3605" s="46">
        <v>45460</v>
      </c>
      <c r="P3605" s="91" t="s">
        <v>4990</v>
      </c>
      <c r="Q3605" s="84">
        <v>3</v>
      </c>
      <c r="R3605" s="91">
        <v>1</v>
      </c>
      <c r="S3605" s="9">
        <v>8</v>
      </c>
      <c r="T3605" s="9" t="s">
        <v>32</v>
      </c>
      <c r="U3605" s="9">
        <v>11002</v>
      </c>
      <c r="V3605" s="9">
        <v>11002</v>
      </c>
      <c r="W3605" s="9" t="s">
        <v>4984</v>
      </c>
      <c r="X3605" s="10" t="s">
        <v>4985</v>
      </c>
      <c r="Y3605" s="10" t="s">
        <v>4993</v>
      </c>
      <c r="Z3605" s="10" t="s">
        <v>4993</v>
      </c>
      <c r="AA3605" s="10" t="s">
        <v>4989</v>
      </c>
      <c r="AB3605" s="10" t="s">
        <v>12941</v>
      </c>
      <c r="AC3605" s="9" t="s">
        <v>5006</v>
      </c>
      <c r="AD3605" s="29"/>
      <c r="AE3605" s="20" t="str">
        <f>VLOOKUP(E3605,'FILIAIS PETZ'!A:Q,17,0)</f>
        <v>SP7</v>
      </c>
      <c r="AF3605" s="20" t="str">
        <f>VLOOKUP(E3605,'FILIAIS PETZ'!A:Q,3,0)</f>
        <v>FELICIO</v>
      </c>
      <c r="AG3605" s="20" t="str">
        <f>VLOOKUP(E3605,'FILIAIS PETZ'!A:Q,2,0)</f>
        <v>R3</v>
      </c>
      <c r="AH3605" s="75">
        <v>700</v>
      </c>
      <c r="AI3605" s="16" t="s">
        <v>8071</v>
      </c>
      <c r="AJ3605" s="43">
        <f>VLOOKUP(E3605,'FILIAIS PETZ'!$A$2:$K$2000,11,0)</f>
        <v>18328118015726</v>
      </c>
      <c r="AK3605" s="44">
        <f t="shared" si="241"/>
        <v>18328118015726</v>
      </c>
    </row>
    <row r="3606" spans="1:37" s="14" customFormat="1" ht="15" customHeight="1" thickBot="1" x14ac:dyDescent="0.25">
      <c r="A3606" s="9">
        <f t="shared" si="240"/>
        <v>926567</v>
      </c>
      <c r="B3606" s="18">
        <f>VLOOKUP(C3606,FORNECEDORES!D:E,2,0)</f>
        <v>530375</v>
      </c>
      <c r="C3606" s="19" t="str">
        <f>VLOOKUP(D3606,FORNECEDORES!A:D,4,0)</f>
        <v>23.080.842/0001-04</v>
      </c>
      <c r="D3606" s="13" t="s">
        <v>4370</v>
      </c>
      <c r="E3606" s="20" t="str">
        <f t="shared" si="242"/>
        <v>04 0165</v>
      </c>
      <c r="F3606" s="28" t="s">
        <v>4935</v>
      </c>
      <c r="G3606" s="21" t="str">
        <f>VLOOKUP(E3606,'FILIAIS PETZ'!A:E,5,0)</f>
        <v>PETZ CARAPICUIBA</v>
      </c>
      <c r="H3606" s="20" t="str">
        <f>VLOOKUP(E3606,'FILIAIS PETZ'!A:D,4,0)</f>
        <v>CPIC-SP</v>
      </c>
      <c r="I3606" s="46">
        <v>45453</v>
      </c>
      <c r="J3606" s="9">
        <v>926567</v>
      </c>
      <c r="K3606" s="9" t="s">
        <v>5858</v>
      </c>
      <c r="L3606" s="29" t="s">
        <v>8171</v>
      </c>
      <c r="M3606" s="46">
        <v>45454</v>
      </c>
      <c r="N3606" s="46">
        <v>45483</v>
      </c>
      <c r="O3606" s="46">
        <v>45460</v>
      </c>
      <c r="P3606" s="91" t="s">
        <v>4990</v>
      </c>
      <c r="Q3606" s="84">
        <v>3</v>
      </c>
      <c r="R3606" s="91">
        <v>1</v>
      </c>
      <c r="S3606" s="9">
        <v>8</v>
      </c>
      <c r="T3606" s="9" t="s">
        <v>32</v>
      </c>
      <c r="U3606" s="9">
        <v>11002</v>
      </c>
      <c r="V3606" s="9">
        <v>11002</v>
      </c>
      <c r="W3606" s="9" t="s">
        <v>4984</v>
      </c>
      <c r="X3606" s="10" t="s">
        <v>4985</v>
      </c>
      <c r="Y3606" s="10" t="s">
        <v>4993</v>
      </c>
      <c r="Z3606" s="10" t="s">
        <v>4993</v>
      </c>
      <c r="AA3606" s="10" t="s">
        <v>4989</v>
      </c>
      <c r="AB3606" s="10" t="s">
        <v>12941</v>
      </c>
      <c r="AC3606" s="9" t="s">
        <v>5006</v>
      </c>
      <c r="AD3606" s="29"/>
      <c r="AE3606" s="20" t="str">
        <f>VLOOKUP(E3606,'FILIAIS PETZ'!A:Q,17,0)</f>
        <v>SP7</v>
      </c>
      <c r="AF3606" s="20" t="str">
        <f>VLOOKUP(E3606,'FILIAIS PETZ'!A:Q,3,0)</f>
        <v>FELICIO</v>
      </c>
      <c r="AG3606" s="20" t="str">
        <f>VLOOKUP(E3606,'FILIAIS PETZ'!A:Q,2,0)</f>
        <v>R3</v>
      </c>
      <c r="AH3606" s="75">
        <v>450</v>
      </c>
      <c r="AI3606" s="16" t="s">
        <v>8072</v>
      </c>
      <c r="AJ3606" s="43">
        <f>VLOOKUP(E3606,'FILIAIS PETZ'!$A$2:$K$2000,11,0)</f>
        <v>18328118015726</v>
      </c>
      <c r="AK3606" s="44">
        <f t="shared" si="241"/>
        <v>18328118015726</v>
      </c>
    </row>
    <row r="3607" spans="1:37" s="14" customFormat="1" ht="15" customHeight="1" thickBot="1" x14ac:dyDescent="0.25">
      <c r="A3607" s="9">
        <f t="shared" si="240"/>
        <v>926581</v>
      </c>
      <c r="B3607" s="18">
        <f>VLOOKUP(C3607,FORNECEDORES!D:E,2,0)</f>
        <v>530375</v>
      </c>
      <c r="C3607" s="19" t="str">
        <f>VLOOKUP(D3607,FORNECEDORES!A:D,4,0)</f>
        <v>23.080.842/0001-04</v>
      </c>
      <c r="D3607" s="13" t="s">
        <v>4370</v>
      </c>
      <c r="E3607" s="20" t="str">
        <f t="shared" si="242"/>
        <v>04 0093</v>
      </c>
      <c r="F3607" s="28" t="s">
        <v>4942</v>
      </c>
      <c r="G3607" s="21" t="str">
        <f>VLOOKUP(E3607,'FILIAIS PETZ'!A:E,5,0)</f>
        <v>PETZ INDAIATUBA</v>
      </c>
      <c r="H3607" s="20" t="str">
        <f>VLOOKUP(E3607,'FILIAIS PETZ'!A:D,4,0)</f>
        <v>INDT-SP</v>
      </c>
      <c r="I3607" s="46">
        <v>45453</v>
      </c>
      <c r="J3607" s="9">
        <v>926581</v>
      </c>
      <c r="K3607" s="9" t="s">
        <v>5858</v>
      </c>
      <c r="L3607" s="29" t="s">
        <v>8172</v>
      </c>
      <c r="M3607" s="46">
        <v>45454</v>
      </c>
      <c r="N3607" s="46">
        <v>45483</v>
      </c>
      <c r="O3607" s="46">
        <v>45460</v>
      </c>
      <c r="P3607" s="91" t="s">
        <v>4990</v>
      </c>
      <c r="Q3607" s="84">
        <v>3</v>
      </c>
      <c r="R3607" s="91">
        <v>1</v>
      </c>
      <c r="S3607" s="9">
        <v>8</v>
      </c>
      <c r="T3607" s="9" t="s">
        <v>32</v>
      </c>
      <c r="U3607" s="9">
        <v>11002</v>
      </c>
      <c r="V3607" s="9">
        <v>11002</v>
      </c>
      <c r="W3607" s="9" t="s">
        <v>4984</v>
      </c>
      <c r="X3607" s="10" t="s">
        <v>4985</v>
      </c>
      <c r="Y3607" s="10" t="s">
        <v>4980</v>
      </c>
      <c r="Z3607" s="10" t="s">
        <v>4980</v>
      </c>
      <c r="AA3607" s="10" t="s">
        <v>4989</v>
      </c>
      <c r="AB3607" s="10" t="s">
        <v>5005</v>
      </c>
      <c r="AC3607" s="9" t="s">
        <v>5006</v>
      </c>
      <c r="AD3607" s="29"/>
      <c r="AE3607" s="20" t="str">
        <f>VLOOKUP(E3607,'FILIAIS PETZ'!A:Q,17,0)</f>
        <v>SP7</v>
      </c>
      <c r="AF3607" s="20" t="str">
        <f>VLOOKUP(E3607,'FILIAIS PETZ'!A:Q,3,0)</f>
        <v>FELICIO</v>
      </c>
      <c r="AG3607" s="20" t="str">
        <f>VLOOKUP(E3607,'FILIAIS PETZ'!A:Q,2,0)</f>
        <v>R3</v>
      </c>
      <c r="AH3607" s="75">
        <v>580</v>
      </c>
      <c r="AI3607" s="16" t="s">
        <v>8073</v>
      </c>
      <c r="AJ3607" s="43">
        <f>VLOOKUP(E3607,'FILIAIS PETZ'!$A$2:$K$2000,11,0)</f>
        <v>18328118008517</v>
      </c>
      <c r="AK3607" s="44">
        <f t="shared" si="241"/>
        <v>18328118008517</v>
      </c>
    </row>
    <row r="3608" spans="1:37" s="14" customFormat="1" ht="15" customHeight="1" thickBot="1" x14ac:dyDescent="0.25">
      <c r="A3608" s="9">
        <f t="shared" si="240"/>
        <v>926583</v>
      </c>
      <c r="B3608" s="18">
        <f>VLOOKUP(C3608,FORNECEDORES!D:E,2,0)</f>
        <v>530375</v>
      </c>
      <c r="C3608" s="19" t="str">
        <f>VLOOKUP(D3608,FORNECEDORES!A:D,4,0)</f>
        <v>23.080.842/0001-04</v>
      </c>
      <c r="D3608" s="13" t="s">
        <v>4370</v>
      </c>
      <c r="E3608" s="20" t="str">
        <f t="shared" si="242"/>
        <v>04 0156</v>
      </c>
      <c r="F3608" s="28" t="s">
        <v>4940</v>
      </c>
      <c r="G3608" s="21" t="str">
        <f>VLOOKUP(E3608,'FILIAIS PETZ'!A:E,5,0)</f>
        <v>PETZ ITAPETININGA</v>
      </c>
      <c r="H3608" s="20" t="str">
        <f>VLOOKUP(E3608,'FILIAIS PETZ'!A:D,4,0)</f>
        <v>ITPT-SP</v>
      </c>
      <c r="I3608" s="46">
        <v>45453</v>
      </c>
      <c r="J3608" s="9">
        <v>926583</v>
      </c>
      <c r="K3608" s="9" t="s">
        <v>5858</v>
      </c>
      <c r="L3608" s="29" t="s">
        <v>8173</v>
      </c>
      <c r="M3608" s="46">
        <v>45454</v>
      </c>
      <c r="N3608" s="46">
        <v>45483</v>
      </c>
      <c r="O3608" s="46">
        <v>45460</v>
      </c>
      <c r="P3608" s="91" t="s">
        <v>4990</v>
      </c>
      <c r="Q3608" s="84">
        <v>3</v>
      </c>
      <c r="R3608" s="91">
        <v>1</v>
      </c>
      <c r="S3608" s="9">
        <v>8</v>
      </c>
      <c r="T3608" s="9" t="s">
        <v>32</v>
      </c>
      <c r="U3608" s="9">
        <v>11002</v>
      </c>
      <c r="V3608" s="9">
        <v>11002</v>
      </c>
      <c r="W3608" s="9" t="s">
        <v>4984</v>
      </c>
      <c r="X3608" s="10" t="s">
        <v>4985</v>
      </c>
      <c r="Y3608" s="10" t="s">
        <v>4980</v>
      </c>
      <c r="Z3608" s="10" t="s">
        <v>4980</v>
      </c>
      <c r="AA3608" s="10" t="s">
        <v>4989</v>
      </c>
      <c r="AB3608" s="10" t="s">
        <v>5005</v>
      </c>
      <c r="AC3608" s="9" t="s">
        <v>5006</v>
      </c>
      <c r="AD3608" s="29"/>
      <c r="AE3608" s="20" t="str">
        <f>VLOOKUP(E3608,'FILIAIS PETZ'!A:Q,17,0)</f>
        <v>SP7</v>
      </c>
      <c r="AF3608" s="20" t="str">
        <f>VLOOKUP(E3608,'FILIAIS PETZ'!A:Q,3,0)</f>
        <v>FELICIO</v>
      </c>
      <c r="AG3608" s="20" t="str">
        <f>VLOOKUP(E3608,'FILIAIS PETZ'!A:Q,2,0)</f>
        <v>R3</v>
      </c>
      <c r="AH3608" s="75">
        <v>240</v>
      </c>
      <c r="AI3608" s="16" t="s">
        <v>8074</v>
      </c>
      <c r="AJ3608" s="43">
        <f>VLOOKUP(E3608,'FILIAIS PETZ'!$A$2:$K$2000,11,0)</f>
        <v>18328118014754</v>
      </c>
      <c r="AK3608" s="44">
        <f t="shared" si="241"/>
        <v>18328118014754</v>
      </c>
    </row>
    <row r="3609" spans="1:37" s="14" customFormat="1" ht="15" customHeight="1" thickBot="1" x14ac:dyDescent="0.25">
      <c r="A3609" s="9">
        <f t="shared" si="240"/>
        <v>926585</v>
      </c>
      <c r="B3609" s="18">
        <f>VLOOKUP(C3609,FORNECEDORES!D:E,2,0)</f>
        <v>530375</v>
      </c>
      <c r="C3609" s="19" t="str">
        <f>VLOOKUP(D3609,FORNECEDORES!A:D,4,0)</f>
        <v>23.080.842/0001-04</v>
      </c>
      <c r="D3609" s="13" t="s">
        <v>4370</v>
      </c>
      <c r="E3609" s="20" t="str">
        <f t="shared" si="242"/>
        <v>04 0119</v>
      </c>
      <c r="F3609" s="28" t="s">
        <v>4934</v>
      </c>
      <c r="G3609" s="21" t="str">
        <f>VLOOKUP(E3609,'FILIAIS PETZ'!A:E,5,0)</f>
        <v>PETZ ITU</v>
      </c>
      <c r="H3609" s="20" t="str">
        <f>VLOOKUP(E3609,'FILIAIS PETZ'!A:D,4,0)</f>
        <v>ITTU-SP</v>
      </c>
      <c r="I3609" s="46">
        <v>45453</v>
      </c>
      <c r="J3609" s="9">
        <v>926585</v>
      </c>
      <c r="K3609" s="9" t="s">
        <v>5858</v>
      </c>
      <c r="L3609" s="29" t="s">
        <v>8174</v>
      </c>
      <c r="M3609" s="46">
        <v>45454</v>
      </c>
      <c r="N3609" s="46">
        <v>45483</v>
      </c>
      <c r="O3609" s="46">
        <v>45460</v>
      </c>
      <c r="P3609" s="91" t="s">
        <v>4990</v>
      </c>
      <c r="Q3609" s="84">
        <v>3</v>
      </c>
      <c r="R3609" s="91">
        <v>1</v>
      </c>
      <c r="S3609" s="9">
        <v>8</v>
      </c>
      <c r="T3609" s="9" t="s">
        <v>32</v>
      </c>
      <c r="U3609" s="9">
        <v>11002</v>
      </c>
      <c r="V3609" s="9">
        <v>11002</v>
      </c>
      <c r="W3609" s="9" t="s">
        <v>4984</v>
      </c>
      <c r="X3609" s="10" t="s">
        <v>4985</v>
      </c>
      <c r="Y3609" s="10" t="s">
        <v>4980</v>
      </c>
      <c r="Z3609" s="10" t="s">
        <v>4980</v>
      </c>
      <c r="AA3609" s="10" t="s">
        <v>4989</v>
      </c>
      <c r="AB3609" s="10" t="s">
        <v>5005</v>
      </c>
      <c r="AC3609" s="9" t="s">
        <v>5006</v>
      </c>
      <c r="AD3609" s="29"/>
      <c r="AE3609" s="20" t="str">
        <f>VLOOKUP(E3609,'FILIAIS PETZ'!A:Q,17,0)</f>
        <v>SP7</v>
      </c>
      <c r="AF3609" s="20" t="str">
        <f>VLOOKUP(E3609,'FILIAIS PETZ'!A:Q,3,0)</f>
        <v>FELICIO</v>
      </c>
      <c r="AG3609" s="20" t="str">
        <f>VLOOKUP(E3609,'FILIAIS PETZ'!A:Q,2,0)</f>
        <v>R3</v>
      </c>
      <c r="AH3609" s="75">
        <v>1140</v>
      </c>
      <c r="AI3609" s="16" t="s">
        <v>8075</v>
      </c>
      <c r="AJ3609" s="43">
        <f>VLOOKUP(E3609,'FILIAIS PETZ'!$A$2:$K$2000,11,0)</f>
        <v>18328118010848</v>
      </c>
      <c r="AK3609" s="44">
        <f t="shared" si="241"/>
        <v>18328118010848</v>
      </c>
    </row>
    <row r="3610" spans="1:37" s="14" customFormat="1" ht="15" customHeight="1" thickBot="1" x14ac:dyDescent="0.25">
      <c r="A3610" s="9">
        <f t="shared" si="240"/>
        <v>926588</v>
      </c>
      <c r="B3610" s="18">
        <f>VLOOKUP(C3610,FORNECEDORES!D:E,2,0)</f>
        <v>530375</v>
      </c>
      <c r="C3610" s="19" t="str">
        <f>VLOOKUP(D3610,FORNECEDORES!A:D,4,0)</f>
        <v>23.080.842/0001-04</v>
      </c>
      <c r="D3610" s="13" t="s">
        <v>4370</v>
      </c>
      <c r="E3610" s="20" t="str">
        <f t="shared" si="242"/>
        <v>04 0119</v>
      </c>
      <c r="F3610" s="28" t="s">
        <v>4934</v>
      </c>
      <c r="G3610" s="21" t="str">
        <f>VLOOKUP(E3610,'FILIAIS PETZ'!A:E,5,0)</f>
        <v>PETZ ITU</v>
      </c>
      <c r="H3610" s="20" t="str">
        <f>VLOOKUP(E3610,'FILIAIS PETZ'!A:D,4,0)</f>
        <v>ITTU-SP</v>
      </c>
      <c r="I3610" s="46">
        <v>45453</v>
      </c>
      <c r="J3610" s="9">
        <v>926588</v>
      </c>
      <c r="K3610" s="9" t="s">
        <v>5858</v>
      </c>
      <c r="L3610" s="29" t="s">
        <v>8175</v>
      </c>
      <c r="M3610" s="46">
        <v>45454</v>
      </c>
      <c r="N3610" s="46">
        <v>45483</v>
      </c>
      <c r="O3610" s="46">
        <v>45460</v>
      </c>
      <c r="P3610" s="91" t="s">
        <v>4990</v>
      </c>
      <c r="Q3610" s="84">
        <v>3</v>
      </c>
      <c r="R3610" s="91">
        <v>1</v>
      </c>
      <c r="S3610" s="9">
        <v>8</v>
      </c>
      <c r="T3610" s="9" t="s">
        <v>32</v>
      </c>
      <c r="U3610" s="9">
        <v>11002</v>
      </c>
      <c r="V3610" s="9">
        <v>11002</v>
      </c>
      <c r="W3610" s="9" t="s">
        <v>4984</v>
      </c>
      <c r="X3610" s="10" t="s">
        <v>4985</v>
      </c>
      <c r="Y3610" s="10" t="s">
        <v>4993</v>
      </c>
      <c r="Z3610" s="10" t="s">
        <v>4993</v>
      </c>
      <c r="AA3610" s="10" t="s">
        <v>4989</v>
      </c>
      <c r="AB3610" s="10" t="s">
        <v>12941</v>
      </c>
      <c r="AC3610" s="9" t="s">
        <v>5006</v>
      </c>
      <c r="AD3610" s="29"/>
      <c r="AE3610" s="20" t="str">
        <f>VLOOKUP(E3610,'FILIAIS PETZ'!A:Q,17,0)</f>
        <v>SP7</v>
      </c>
      <c r="AF3610" s="20" t="str">
        <f>VLOOKUP(E3610,'FILIAIS PETZ'!A:Q,3,0)</f>
        <v>FELICIO</v>
      </c>
      <c r="AG3610" s="20" t="str">
        <f>VLOOKUP(E3610,'FILIAIS PETZ'!A:Q,2,0)</f>
        <v>R3</v>
      </c>
      <c r="AH3610" s="75">
        <v>3128</v>
      </c>
      <c r="AI3610" s="16" t="s">
        <v>8076</v>
      </c>
      <c r="AJ3610" s="43">
        <f>VLOOKUP(E3610,'FILIAIS PETZ'!$A$2:$K$2000,11,0)</f>
        <v>18328118010848</v>
      </c>
      <c r="AK3610" s="44">
        <f t="shared" si="241"/>
        <v>18328118010848</v>
      </c>
    </row>
    <row r="3611" spans="1:37" s="14" customFormat="1" ht="15" customHeight="1" thickBot="1" x14ac:dyDescent="0.25">
      <c r="A3611" s="9">
        <f t="shared" si="240"/>
        <v>926590</v>
      </c>
      <c r="B3611" s="18">
        <f>VLOOKUP(C3611,FORNECEDORES!D:E,2,0)</f>
        <v>530375</v>
      </c>
      <c r="C3611" s="19" t="str">
        <f>VLOOKUP(D3611,FORNECEDORES!A:D,4,0)</f>
        <v>23.080.842/0001-04</v>
      </c>
      <c r="D3611" s="13" t="s">
        <v>4370</v>
      </c>
      <c r="E3611" s="20" t="str">
        <f t="shared" si="242"/>
        <v>04 0032</v>
      </c>
      <c r="F3611" s="28" t="s">
        <v>4951</v>
      </c>
      <c r="G3611" s="21" t="str">
        <f>VLOOKUP(E3611,'FILIAIS PETZ'!A:E,5,0)</f>
        <v>PETZ JAGUARE</v>
      </c>
      <c r="H3611" s="20" t="str">
        <f>VLOOKUP(E3611,'FILIAIS PETZ'!A:D,4,0)</f>
        <v>JGRE-SP</v>
      </c>
      <c r="I3611" s="46">
        <v>45453</v>
      </c>
      <c r="J3611" s="9">
        <v>926590</v>
      </c>
      <c r="K3611" s="9" t="s">
        <v>5858</v>
      </c>
      <c r="L3611" s="29" t="s">
        <v>8176</v>
      </c>
      <c r="M3611" s="46">
        <v>45454</v>
      </c>
      <c r="N3611" s="46">
        <v>45483</v>
      </c>
      <c r="O3611" s="46">
        <v>45460</v>
      </c>
      <c r="P3611" s="91" t="s">
        <v>4990</v>
      </c>
      <c r="Q3611" s="84">
        <v>3</v>
      </c>
      <c r="R3611" s="91">
        <v>1</v>
      </c>
      <c r="S3611" s="9">
        <v>8</v>
      </c>
      <c r="T3611" s="9" t="s">
        <v>32</v>
      </c>
      <c r="U3611" s="9">
        <v>11002</v>
      </c>
      <c r="V3611" s="9">
        <v>11002</v>
      </c>
      <c r="W3611" s="9" t="s">
        <v>4984</v>
      </c>
      <c r="X3611" s="10" t="s">
        <v>4985</v>
      </c>
      <c r="Y3611" s="10" t="s">
        <v>4993</v>
      </c>
      <c r="Z3611" s="10" t="s">
        <v>4993</v>
      </c>
      <c r="AA3611" s="10" t="s">
        <v>4989</v>
      </c>
      <c r="AB3611" s="10" t="s">
        <v>12941</v>
      </c>
      <c r="AC3611" s="9" t="s">
        <v>5006</v>
      </c>
      <c r="AD3611" s="29"/>
      <c r="AE3611" s="20" t="str">
        <f>VLOOKUP(E3611,'FILIAIS PETZ'!A:Q,17,0)</f>
        <v>SP7</v>
      </c>
      <c r="AF3611" s="20" t="str">
        <f>VLOOKUP(E3611,'FILIAIS PETZ'!A:Q,3,0)</f>
        <v>FELICIO</v>
      </c>
      <c r="AG3611" s="20" t="str">
        <f>VLOOKUP(E3611,'FILIAIS PETZ'!A:Q,2,0)</f>
        <v>R3</v>
      </c>
      <c r="AH3611" s="75">
        <v>800</v>
      </c>
      <c r="AI3611" s="16" t="s">
        <v>8077</v>
      </c>
      <c r="AJ3611" s="43">
        <f>VLOOKUP(E3611,'FILIAIS PETZ'!$A$2:$K$2000,11,0)</f>
        <v>18328118003205</v>
      </c>
      <c r="AK3611" s="44">
        <f t="shared" si="241"/>
        <v>18328118003205</v>
      </c>
    </row>
    <row r="3612" spans="1:37" s="14" customFormat="1" ht="15" customHeight="1" thickBot="1" x14ac:dyDescent="0.25">
      <c r="A3612" s="9">
        <f t="shared" si="240"/>
        <v>926598</v>
      </c>
      <c r="B3612" s="18">
        <f>VLOOKUP(C3612,FORNECEDORES!D:E,2,0)</f>
        <v>530375</v>
      </c>
      <c r="C3612" s="19" t="str">
        <f>VLOOKUP(D3612,FORNECEDORES!A:D,4,0)</f>
        <v>23.080.842/0001-04</v>
      </c>
      <c r="D3612" s="13" t="s">
        <v>4370</v>
      </c>
      <c r="E3612" s="20" t="str">
        <f t="shared" si="242"/>
        <v>04 0119</v>
      </c>
      <c r="F3612" s="28" t="s">
        <v>4934</v>
      </c>
      <c r="G3612" s="21" t="str">
        <f>VLOOKUP(E3612,'FILIAIS PETZ'!A:E,5,0)</f>
        <v>PETZ ITU</v>
      </c>
      <c r="H3612" s="20" t="str">
        <f>VLOOKUP(E3612,'FILIAIS PETZ'!A:D,4,0)</f>
        <v>ITTU-SP</v>
      </c>
      <c r="I3612" s="46">
        <v>45453</v>
      </c>
      <c r="J3612" s="9">
        <v>926598</v>
      </c>
      <c r="K3612" s="9" t="s">
        <v>5858</v>
      </c>
      <c r="L3612" s="29" t="s">
        <v>8177</v>
      </c>
      <c r="M3612" s="46">
        <v>45454</v>
      </c>
      <c r="N3612" s="46">
        <v>45483</v>
      </c>
      <c r="O3612" s="46">
        <v>45460</v>
      </c>
      <c r="P3612" s="91" t="s">
        <v>4990</v>
      </c>
      <c r="Q3612" s="84">
        <v>3</v>
      </c>
      <c r="R3612" s="91">
        <v>1</v>
      </c>
      <c r="S3612" s="9">
        <v>8</v>
      </c>
      <c r="T3612" s="9" t="s">
        <v>32</v>
      </c>
      <c r="U3612" s="9">
        <v>11002</v>
      </c>
      <c r="V3612" s="9">
        <v>11002</v>
      </c>
      <c r="W3612" s="9" t="s">
        <v>4984</v>
      </c>
      <c r="X3612" s="10" t="s">
        <v>4985</v>
      </c>
      <c r="Y3612" s="10" t="s">
        <v>4980</v>
      </c>
      <c r="Z3612" s="10" t="s">
        <v>4980</v>
      </c>
      <c r="AA3612" s="10" t="s">
        <v>4989</v>
      </c>
      <c r="AB3612" s="10" t="s">
        <v>5005</v>
      </c>
      <c r="AC3612" s="9" t="s">
        <v>5006</v>
      </c>
      <c r="AD3612" s="29"/>
      <c r="AE3612" s="20" t="str">
        <f>VLOOKUP(E3612,'FILIAIS PETZ'!A:Q,17,0)</f>
        <v>SP7</v>
      </c>
      <c r="AF3612" s="20" t="str">
        <f>VLOOKUP(E3612,'FILIAIS PETZ'!A:Q,3,0)</f>
        <v>FELICIO</v>
      </c>
      <c r="AG3612" s="20" t="str">
        <f>VLOOKUP(E3612,'FILIAIS PETZ'!A:Q,2,0)</f>
        <v>R3</v>
      </c>
      <c r="AH3612" s="75">
        <v>860</v>
      </c>
      <c r="AI3612" s="16" t="s">
        <v>8078</v>
      </c>
      <c r="AJ3612" s="43">
        <f>VLOOKUP(E3612,'FILIAIS PETZ'!$A$2:$K$2000,11,0)</f>
        <v>18328118010848</v>
      </c>
      <c r="AK3612" s="44">
        <f t="shared" si="241"/>
        <v>18328118010848</v>
      </c>
    </row>
    <row r="3613" spans="1:37" s="14" customFormat="1" ht="15" customHeight="1" thickBot="1" x14ac:dyDescent="0.25">
      <c r="A3613" s="9">
        <f t="shared" si="240"/>
        <v>926609</v>
      </c>
      <c r="B3613" s="18">
        <f>VLOOKUP(C3613,FORNECEDORES!D:E,2,0)</f>
        <v>530375</v>
      </c>
      <c r="C3613" s="19" t="str">
        <f>VLOOKUP(D3613,FORNECEDORES!A:D,4,0)</f>
        <v>23.080.842/0001-04</v>
      </c>
      <c r="D3613" s="13" t="s">
        <v>4370</v>
      </c>
      <c r="E3613" s="20" t="str">
        <f t="shared" si="242"/>
        <v>04 0026</v>
      </c>
      <c r="F3613" s="28" t="s">
        <v>4949</v>
      </c>
      <c r="G3613" s="21" t="str">
        <f>VLOOKUP(E3613,'FILIAIS PETZ'!A:E,5,0)</f>
        <v>PETZ IGUATEMI ESPLANADA</v>
      </c>
      <c r="H3613" s="20" t="str">
        <f>VLOOKUP(E3613,'FILIAIS PETZ'!A:D,4,0)</f>
        <v>IGES-SP</v>
      </c>
      <c r="I3613" s="46">
        <v>45453</v>
      </c>
      <c r="J3613" s="9">
        <v>926609</v>
      </c>
      <c r="K3613" s="9" t="s">
        <v>5858</v>
      </c>
      <c r="L3613" s="29" t="s">
        <v>8178</v>
      </c>
      <c r="M3613" s="46">
        <v>45454</v>
      </c>
      <c r="N3613" s="46">
        <v>45483</v>
      </c>
      <c r="O3613" s="46">
        <v>45460</v>
      </c>
      <c r="P3613" s="91" t="s">
        <v>4990</v>
      </c>
      <c r="Q3613" s="84">
        <v>3</v>
      </c>
      <c r="R3613" s="91">
        <v>1</v>
      </c>
      <c r="S3613" s="9">
        <v>8</v>
      </c>
      <c r="T3613" s="9" t="s">
        <v>32</v>
      </c>
      <c r="U3613" s="9">
        <v>11002</v>
      </c>
      <c r="V3613" s="9">
        <v>11002</v>
      </c>
      <c r="W3613" s="9" t="s">
        <v>4984</v>
      </c>
      <c r="X3613" s="10" t="s">
        <v>4985</v>
      </c>
      <c r="Y3613" s="10" t="s">
        <v>4993</v>
      </c>
      <c r="Z3613" s="10" t="s">
        <v>4993</v>
      </c>
      <c r="AA3613" s="10" t="s">
        <v>4989</v>
      </c>
      <c r="AB3613" s="10" t="s">
        <v>12941</v>
      </c>
      <c r="AC3613" s="9" t="s">
        <v>5006</v>
      </c>
      <c r="AD3613" s="29"/>
      <c r="AE3613" s="20" t="str">
        <f>VLOOKUP(E3613,'FILIAIS PETZ'!A:Q,17,0)</f>
        <v>SP7</v>
      </c>
      <c r="AF3613" s="20" t="str">
        <f>VLOOKUP(E3613,'FILIAIS PETZ'!A:Q,3,0)</f>
        <v>FELICIO</v>
      </c>
      <c r="AG3613" s="20" t="str">
        <f>VLOOKUP(E3613,'FILIAIS PETZ'!A:Q,2,0)</f>
        <v>R3</v>
      </c>
      <c r="AH3613" s="75">
        <v>240</v>
      </c>
      <c r="AI3613" s="16" t="s">
        <v>8079</v>
      </c>
      <c r="AJ3613" s="43">
        <f>VLOOKUP(E3613,'FILIAIS PETZ'!$A$2:$K$2000,11,0)</f>
        <v>18328118002667</v>
      </c>
      <c r="AK3613" s="44">
        <f t="shared" si="241"/>
        <v>18328118002667</v>
      </c>
    </row>
    <row r="3614" spans="1:37" s="14" customFormat="1" ht="15" customHeight="1" thickBot="1" x14ac:dyDescent="0.25">
      <c r="A3614" s="9">
        <f t="shared" si="240"/>
        <v>926613</v>
      </c>
      <c r="B3614" s="18">
        <f>VLOOKUP(C3614,FORNECEDORES!D:E,2,0)</f>
        <v>530375</v>
      </c>
      <c r="C3614" s="19" t="str">
        <f>VLOOKUP(D3614,FORNECEDORES!A:D,4,0)</f>
        <v>23.080.842/0001-04</v>
      </c>
      <c r="D3614" s="13" t="s">
        <v>4370</v>
      </c>
      <c r="E3614" s="20" t="str">
        <f t="shared" si="242"/>
        <v>04 0007</v>
      </c>
      <c r="F3614" s="28" t="s">
        <v>4950</v>
      </c>
      <c r="G3614" s="21" t="str">
        <f>VLOOKUP(E3614,'FILIAIS PETZ'!A:E,5,0)</f>
        <v>PETZ SOROCABA</v>
      </c>
      <c r="H3614" s="20" t="str">
        <f>VLOOKUP(E3614,'FILIAIS PETZ'!A:D,4,0)</f>
        <v>SCBA-SP</v>
      </c>
      <c r="I3614" s="46">
        <v>45453</v>
      </c>
      <c r="J3614" s="9">
        <v>926613</v>
      </c>
      <c r="K3614" s="9" t="s">
        <v>5858</v>
      </c>
      <c r="L3614" s="29" t="s">
        <v>8179</v>
      </c>
      <c r="M3614" s="46">
        <v>45454</v>
      </c>
      <c r="N3614" s="46">
        <v>45483</v>
      </c>
      <c r="O3614" s="46">
        <v>45460</v>
      </c>
      <c r="P3614" s="91" t="s">
        <v>4990</v>
      </c>
      <c r="Q3614" s="84">
        <v>3</v>
      </c>
      <c r="R3614" s="91">
        <v>1</v>
      </c>
      <c r="S3614" s="9">
        <v>8</v>
      </c>
      <c r="T3614" s="9" t="s">
        <v>32</v>
      </c>
      <c r="U3614" s="9">
        <v>11002</v>
      </c>
      <c r="V3614" s="9">
        <v>11002</v>
      </c>
      <c r="W3614" s="9" t="s">
        <v>4984</v>
      </c>
      <c r="X3614" s="10" t="s">
        <v>4985</v>
      </c>
      <c r="Y3614" s="10" t="s">
        <v>4993</v>
      </c>
      <c r="Z3614" s="10" t="s">
        <v>4993</v>
      </c>
      <c r="AA3614" s="10" t="s">
        <v>4989</v>
      </c>
      <c r="AB3614" s="10" t="s">
        <v>12941</v>
      </c>
      <c r="AC3614" s="9" t="s">
        <v>5006</v>
      </c>
      <c r="AD3614" s="29"/>
      <c r="AE3614" s="20" t="str">
        <f>VLOOKUP(E3614,'FILIAIS PETZ'!A:Q,17,0)</f>
        <v>SP7</v>
      </c>
      <c r="AF3614" s="20" t="str">
        <f>VLOOKUP(E3614,'FILIAIS PETZ'!A:Q,3,0)</f>
        <v>FELICIO</v>
      </c>
      <c r="AG3614" s="20" t="str">
        <f>VLOOKUP(E3614,'FILIAIS PETZ'!A:Q,2,0)</f>
        <v>R3</v>
      </c>
      <c r="AH3614" s="75">
        <v>590</v>
      </c>
      <c r="AI3614" s="16" t="s">
        <v>8080</v>
      </c>
      <c r="AJ3614" s="43">
        <f>VLOOKUP(E3614,'FILIAIS PETZ'!$A$2:$K$2000,11,0)</f>
        <v>18328118001695</v>
      </c>
      <c r="AK3614" s="44">
        <f t="shared" si="241"/>
        <v>18328118001695</v>
      </c>
    </row>
    <row r="3615" spans="1:37" s="14" customFormat="1" ht="15" customHeight="1" thickBot="1" x14ac:dyDescent="0.25">
      <c r="A3615" s="9">
        <f t="shared" si="240"/>
        <v>926617</v>
      </c>
      <c r="B3615" s="18">
        <f>VLOOKUP(C3615,FORNECEDORES!D:E,2,0)</f>
        <v>530375</v>
      </c>
      <c r="C3615" s="19" t="str">
        <f>VLOOKUP(D3615,FORNECEDORES!A:D,4,0)</f>
        <v>23.080.842/0001-04</v>
      </c>
      <c r="D3615" s="13" t="s">
        <v>4370</v>
      </c>
      <c r="E3615" s="20" t="str">
        <f t="shared" si="242"/>
        <v>04 0026</v>
      </c>
      <c r="F3615" s="28" t="s">
        <v>4949</v>
      </c>
      <c r="G3615" s="21" t="str">
        <f>VLOOKUP(E3615,'FILIAIS PETZ'!A:E,5,0)</f>
        <v>PETZ IGUATEMI ESPLANADA</v>
      </c>
      <c r="H3615" s="20" t="str">
        <f>VLOOKUP(E3615,'FILIAIS PETZ'!A:D,4,0)</f>
        <v>IGES-SP</v>
      </c>
      <c r="I3615" s="46">
        <v>45453</v>
      </c>
      <c r="J3615" s="9">
        <v>926617</v>
      </c>
      <c r="K3615" s="9" t="s">
        <v>5858</v>
      </c>
      <c r="L3615" s="29" t="s">
        <v>8180</v>
      </c>
      <c r="M3615" s="46">
        <v>45454</v>
      </c>
      <c r="N3615" s="46">
        <v>45483</v>
      </c>
      <c r="O3615" s="46">
        <v>45460</v>
      </c>
      <c r="P3615" s="91" t="s">
        <v>4990</v>
      </c>
      <c r="Q3615" s="84">
        <v>3</v>
      </c>
      <c r="R3615" s="91">
        <v>1</v>
      </c>
      <c r="S3615" s="9">
        <v>8</v>
      </c>
      <c r="T3615" s="9" t="s">
        <v>32</v>
      </c>
      <c r="U3615" s="9">
        <v>11002</v>
      </c>
      <c r="V3615" s="9">
        <v>11002</v>
      </c>
      <c r="W3615" s="9" t="s">
        <v>4984</v>
      </c>
      <c r="X3615" s="10" t="s">
        <v>4985</v>
      </c>
      <c r="Y3615" s="10" t="s">
        <v>4993</v>
      </c>
      <c r="Z3615" s="10" t="s">
        <v>4993</v>
      </c>
      <c r="AA3615" s="10" t="s">
        <v>4989</v>
      </c>
      <c r="AB3615" s="10" t="s">
        <v>12941</v>
      </c>
      <c r="AC3615" s="9" t="s">
        <v>5006</v>
      </c>
      <c r="AD3615" s="29"/>
      <c r="AE3615" s="20" t="str">
        <f>VLOOKUP(E3615,'FILIAIS PETZ'!A:Q,17,0)</f>
        <v>SP7</v>
      </c>
      <c r="AF3615" s="20" t="str">
        <f>VLOOKUP(E3615,'FILIAIS PETZ'!A:Q,3,0)</f>
        <v>FELICIO</v>
      </c>
      <c r="AG3615" s="20" t="str">
        <f>VLOOKUP(E3615,'FILIAIS PETZ'!A:Q,2,0)</f>
        <v>R3</v>
      </c>
      <c r="AH3615" s="75">
        <v>450</v>
      </c>
      <c r="AI3615" s="16" t="s">
        <v>8081</v>
      </c>
      <c r="AJ3615" s="43">
        <f>VLOOKUP(E3615,'FILIAIS PETZ'!$A$2:$K$2000,11,0)</f>
        <v>18328118002667</v>
      </c>
      <c r="AK3615" s="44">
        <f t="shared" si="241"/>
        <v>18328118002667</v>
      </c>
    </row>
    <row r="3616" spans="1:37" s="14" customFormat="1" ht="15" customHeight="1" thickBot="1" x14ac:dyDescent="0.25">
      <c r="A3616" s="9">
        <f t="shared" si="240"/>
        <v>926619</v>
      </c>
      <c r="B3616" s="18">
        <f>VLOOKUP(C3616,FORNECEDORES!D:E,2,0)</f>
        <v>530375</v>
      </c>
      <c r="C3616" s="19" t="str">
        <f>VLOOKUP(D3616,FORNECEDORES!A:D,4,0)</f>
        <v>23.080.842/0001-04</v>
      </c>
      <c r="D3616" s="13" t="s">
        <v>4370</v>
      </c>
      <c r="E3616" s="20" t="str">
        <f t="shared" si="242"/>
        <v>04 0051</v>
      </c>
      <c r="F3616" s="28" t="s">
        <v>4948</v>
      </c>
      <c r="G3616" s="21" t="str">
        <f>VLOOKUP(E3616,'FILIAIS PETZ'!A:E,5,0)</f>
        <v>PETZ TAMBORÉ</v>
      </c>
      <c r="H3616" s="20" t="str">
        <f>VLOOKUP(E3616,'FILIAIS PETZ'!A:D,4,0)</f>
        <v>TMBO-SP</v>
      </c>
      <c r="I3616" s="46">
        <v>45453</v>
      </c>
      <c r="J3616" s="9">
        <v>926619</v>
      </c>
      <c r="K3616" s="9" t="s">
        <v>5858</v>
      </c>
      <c r="L3616" s="29" t="s">
        <v>8181</v>
      </c>
      <c r="M3616" s="46">
        <v>45454</v>
      </c>
      <c r="N3616" s="46">
        <v>45483</v>
      </c>
      <c r="O3616" s="46">
        <v>45460</v>
      </c>
      <c r="P3616" s="91" t="s">
        <v>4990</v>
      </c>
      <c r="Q3616" s="84">
        <v>3</v>
      </c>
      <c r="R3616" s="91">
        <v>1</v>
      </c>
      <c r="S3616" s="9">
        <v>8</v>
      </c>
      <c r="T3616" s="9" t="s">
        <v>32</v>
      </c>
      <c r="U3616" s="9">
        <v>11002</v>
      </c>
      <c r="V3616" s="9">
        <v>11002</v>
      </c>
      <c r="W3616" s="9" t="s">
        <v>4984</v>
      </c>
      <c r="X3616" s="10" t="s">
        <v>4985</v>
      </c>
      <c r="Y3616" s="9" t="s">
        <v>4993</v>
      </c>
      <c r="Z3616" s="9" t="s">
        <v>8408</v>
      </c>
      <c r="AA3616" s="9" t="s">
        <v>4989</v>
      </c>
      <c r="AB3616" s="9" t="s">
        <v>12941</v>
      </c>
      <c r="AC3616" s="9" t="s">
        <v>5006</v>
      </c>
      <c r="AD3616" s="29" t="s">
        <v>7878</v>
      </c>
      <c r="AE3616" s="20" t="str">
        <f>VLOOKUP(E3616,'FILIAIS PETZ'!A:Q,17,0)</f>
        <v>SP7</v>
      </c>
      <c r="AF3616" s="20" t="str">
        <f>VLOOKUP(E3616,'FILIAIS PETZ'!A:Q,3,0)</f>
        <v>FELICIO</v>
      </c>
      <c r="AG3616" s="20" t="str">
        <f>VLOOKUP(E3616,'FILIAIS PETZ'!A:Q,2,0)</f>
        <v>R3</v>
      </c>
      <c r="AH3616" s="75">
        <v>1660</v>
      </c>
      <c r="AI3616" s="16" t="s">
        <v>8082</v>
      </c>
      <c r="AJ3616" s="43">
        <f>VLOOKUP(E3616,'FILIAIS PETZ'!$A$2:$K$2000,11,0)</f>
        <v>18328118004872</v>
      </c>
      <c r="AK3616" s="44">
        <f t="shared" si="241"/>
        <v>18328118004872</v>
      </c>
    </row>
    <row r="3617" spans="1:37" s="14" customFormat="1" ht="15" customHeight="1" thickBot="1" x14ac:dyDescent="0.25">
      <c r="A3617" s="9">
        <f t="shared" si="240"/>
        <v>926621</v>
      </c>
      <c r="B3617" s="18">
        <f>VLOOKUP(C3617,FORNECEDORES!D:E,2,0)</f>
        <v>530375</v>
      </c>
      <c r="C3617" s="19" t="str">
        <f>VLOOKUP(D3617,FORNECEDORES!A:D,4,0)</f>
        <v>23.080.842/0001-04</v>
      </c>
      <c r="D3617" s="13" t="s">
        <v>4370</v>
      </c>
      <c r="E3617" s="20" t="str">
        <f t="shared" si="242"/>
        <v>04 0051</v>
      </c>
      <c r="F3617" s="28" t="s">
        <v>4948</v>
      </c>
      <c r="G3617" s="21" t="str">
        <f>VLOOKUP(E3617,'FILIAIS PETZ'!A:E,5,0)</f>
        <v>PETZ TAMBORÉ</v>
      </c>
      <c r="H3617" s="20" t="str">
        <f>VLOOKUP(E3617,'FILIAIS PETZ'!A:D,4,0)</f>
        <v>TMBO-SP</v>
      </c>
      <c r="I3617" s="46">
        <v>45453</v>
      </c>
      <c r="J3617" s="9">
        <v>926621</v>
      </c>
      <c r="K3617" s="9" t="s">
        <v>5858</v>
      </c>
      <c r="L3617" s="29" t="s">
        <v>8182</v>
      </c>
      <c r="M3617" s="46">
        <v>45454</v>
      </c>
      <c r="N3617" s="46">
        <v>45483</v>
      </c>
      <c r="O3617" s="46">
        <v>45460</v>
      </c>
      <c r="P3617" s="91" t="s">
        <v>4990</v>
      </c>
      <c r="Q3617" s="84">
        <v>3</v>
      </c>
      <c r="R3617" s="91">
        <v>1</v>
      </c>
      <c r="S3617" s="9">
        <v>8</v>
      </c>
      <c r="T3617" s="9" t="s">
        <v>32</v>
      </c>
      <c r="U3617" s="9">
        <v>11002</v>
      </c>
      <c r="V3617" s="9">
        <v>11002</v>
      </c>
      <c r="W3617" s="9" t="s">
        <v>4984</v>
      </c>
      <c r="X3617" s="10" t="s">
        <v>4985</v>
      </c>
      <c r="Y3617" s="9" t="s">
        <v>4993</v>
      </c>
      <c r="Z3617" s="9" t="s">
        <v>8408</v>
      </c>
      <c r="AA3617" s="9" t="s">
        <v>4989</v>
      </c>
      <c r="AB3617" s="9" t="s">
        <v>12941</v>
      </c>
      <c r="AC3617" s="9" t="s">
        <v>5006</v>
      </c>
      <c r="AD3617" s="29" t="s">
        <v>7878</v>
      </c>
      <c r="AE3617" s="20" t="str">
        <f>VLOOKUP(E3617,'FILIAIS PETZ'!A:Q,17,0)</f>
        <v>SP7</v>
      </c>
      <c r="AF3617" s="20" t="str">
        <f>VLOOKUP(E3617,'FILIAIS PETZ'!A:Q,3,0)</f>
        <v>FELICIO</v>
      </c>
      <c r="AG3617" s="20" t="str">
        <f>VLOOKUP(E3617,'FILIAIS PETZ'!A:Q,2,0)</f>
        <v>R3</v>
      </c>
      <c r="AH3617" s="75">
        <v>1460</v>
      </c>
      <c r="AI3617" s="16" t="s">
        <v>8083</v>
      </c>
      <c r="AJ3617" s="43">
        <f>VLOOKUP(E3617,'FILIAIS PETZ'!$A$2:$K$2000,11,0)</f>
        <v>18328118004872</v>
      </c>
      <c r="AK3617" s="44">
        <f t="shared" si="241"/>
        <v>18328118004872</v>
      </c>
    </row>
    <row r="3618" spans="1:37" s="14" customFormat="1" ht="15" customHeight="1" thickBot="1" x14ac:dyDescent="0.25">
      <c r="A3618" s="9">
        <f t="shared" si="240"/>
        <v>926622</v>
      </c>
      <c r="B3618" s="18">
        <f>VLOOKUP(C3618,FORNECEDORES!D:E,2,0)</f>
        <v>530375</v>
      </c>
      <c r="C3618" s="19" t="str">
        <f>VLOOKUP(D3618,FORNECEDORES!A:D,4,0)</f>
        <v>23.080.842/0001-04</v>
      </c>
      <c r="D3618" s="13" t="s">
        <v>4370</v>
      </c>
      <c r="E3618" s="20" t="str">
        <f t="shared" si="242"/>
        <v>04 0051</v>
      </c>
      <c r="F3618" s="28" t="s">
        <v>4948</v>
      </c>
      <c r="G3618" s="21" t="str">
        <f>VLOOKUP(E3618,'FILIAIS PETZ'!A:E,5,0)</f>
        <v>PETZ TAMBORÉ</v>
      </c>
      <c r="H3618" s="20" t="str">
        <f>VLOOKUP(E3618,'FILIAIS PETZ'!A:D,4,0)</f>
        <v>TMBO-SP</v>
      </c>
      <c r="I3618" s="46">
        <v>45453</v>
      </c>
      <c r="J3618" s="9">
        <v>926622</v>
      </c>
      <c r="K3618" s="9" t="s">
        <v>5858</v>
      </c>
      <c r="L3618" s="29" t="s">
        <v>8183</v>
      </c>
      <c r="M3618" s="46">
        <v>45454</v>
      </c>
      <c r="N3618" s="46">
        <v>45483</v>
      </c>
      <c r="O3618" s="46">
        <v>45460</v>
      </c>
      <c r="P3618" s="91" t="s">
        <v>4990</v>
      </c>
      <c r="Q3618" s="84">
        <v>3</v>
      </c>
      <c r="R3618" s="91">
        <v>1</v>
      </c>
      <c r="S3618" s="9">
        <v>8</v>
      </c>
      <c r="T3618" s="9" t="s">
        <v>32</v>
      </c>
      <c r="U3618" s="9">
        <v>11002</v>
      </c>
      <c r="V3618" s="9">
        <v>11002</v>
      </c>
      <c r="W3618" s="9" t="s">
        <v>4984</v>
      </c>
      <c r="X3618" s="10" t="s">
        <v>4985</v>
      </c>
      <c r="Y3618" s="9" t="s">
        <v>4993</v>
      </c>
      <c r="Z3618" s="9" t="s">
        <v>8408</v>
      </c>
      <c r="AA3618" s="9" t="s">
        <v>4989</v>
      </c>
      <c r="AB3618" s="9" t="s">
        <v>12941</v>
      </c>
      <c r="AC3618" s="9" t="s">
        <v>5006</v>
      </c>
      <c r="AD3618" s="29" t="s">
        <v>7878</v>
      </c>
      <c r="AE3618" s="20" t="str">
        <f>VLOOKUP(E3618,'FILIAIS PETZ'!A:Q,17,0)</f>
        <v>SP7</v>
      </c>
      <c r="AF3618" s="20" t="str">
        <f>VLOOKUP(E3618,'FILIAIS PETZ'!A:Q,3,0)</f>
        <v>FELICIO</v>
      </c>
      <c r="AG3618" s="20" t="str">
        <f>VLOOKUP(E3618,'FILIAIS PETZ'!A:Q,2,0)</f>
        <v>R3</v>
      </c>
      <c r="AH3618" s="75">
        <v>1060</v>
      </c>
      <c r="AI3618" s="16" t="s">
        <v>8084</v>
      </c>
      <c r="AJ3618" s="43">
        <f>VLOOKUP(E3618,'FILIAIS PETZ'!$A$2:$K$2000,11,0)</f>
        <v>18328118004872</v>
      </c>
      <c r="AK3618" s="44">
        <f t="shared" si="241"/>
        <v>18328118004872</v>
      </c>
    </row>
    <row r="3619" spans="1:37" s="14" customFormat="1" ht="15" customHeight="1" thickBot="1" x14ac:dyDescent="0.25">
      <c r="A3619" s="9">
        <f t="shared" si="240"/>
        <v>926624</v>
      </c>
      <c r="B3619" s="18">
        <f>VLOOKUP(C3619,FORNECEDORES!D:E,2,0)</f>
        <v>530375</v>
      </c>
      <c r="C3619" s="19" t="str">
        <f>VLOOKUP(D3619,FORNECEDORES!A:D,4,0)</f>
        <v>23.080.842/0001-04</v>
      </c>
      <c r="D3619" s="13" t="s">
        <v>4370</v>
      </c>
      <c r="E3619" s="20" t="str">
        <f t="shared" si="242"/>
        <v>04 0166</v>
      </c>
      <c r="F3619" s="28" t="s">
        <v>4932</v>
      </c>
      <c r="G3619" s="21" t="str">
        <f>VLOOKUP(E3619,'FILIAIS PETZ'!A:E,5,0)</f>
        <v>PETZ SOROCABA TAUSTE</v>
      </c>
      <c r="H3619" s="20" t="str">
        <f>VLOOKUP(E3619,'FILIAIS PETZ'!A:D,4,0)</f>
        <v>SOTT-SP</v>
      </c>
      <c r="I3619" s="46">
        <v>45453</v>
      </c>
      <c r="J3619" s="9">
        <v>926624</v>
      </c>
      <c r="K3619" s="9" t="s">
        <v>5858</v>
      </c>
      <c r="L3619" s="29" t="s">
        <v>8184</v>
      </c>
      <c r="M3619" s="46">
        <v>45454</v>
      </c>
      <c r="N3619" s="46">
        <v>45483</v>
      </c>
      <c r="O3619" s="46">
        <v>45460</v>
      </c>
      <c r="P3619" s="91" t="s">
        <v>4990</v>
      </c>
      <c r="Q3619" s="84">
        <v>3</v>
      </c>
      <c r="R3619" s="91">
        <v>1</v>
      </c>
      <c r="S3619" s="9">
        <v>8</v>
      </c>
      <c r="T3619" s="9" t="s">
        <v>32</v>
      </c>
      <c r="U3619" s="9">
        <v>11002</v>
      </c>
      <c r="V3619" s="9">
        <v>11002</v>
      </c>
      <c r="W3619" s="9" t="s">
        <v>4984</v>
      </c>
      <c r="X3619" s="10" t="s">
        <v>4985</v>
      </c>
      <c r="Y3619" s="10" t="s">
        <v>4980</v>
      </c>
      <c r="Z3619" s="10" t="s">
        <v>4980</v>
      </c>
      <c r="AA3619" s="10" t="s">
        <v>4989</v>
      </c>
      <c r="AB3619" s="10" t="s">
        <v>5005</v>
      </c>
      <c r="AC3619" s="9" t="s">
        <v>5006</v>
      </c>
      <c r="AD3619" s="29"/>
      <c r="AE3619" s="20" t="str">
        <f>VLOOKUP(E3619,'FILIAIS PETZ'!A:Q,17,0)</f>
        <v>SP7</v>
      </c>
      <c r="AF3619" s="20" t="str">
        <f>VLOOKUP(E3619,'FILIAIS PETZ'!A:Q,3,0)</f>
        <v>FELICIO</v>
      </c>
      <c r="AG3619" s="20" t="str">
        <f>VLOOKUP(E3619,'FILIAIS PETZ'!A:Q,2,0)</f>
        <v>R3</v>
      </c>
      <c r="AH3619" s="75">
        <v>240</v>
      </c>
      <c r="AI3619" s="16" t="s">
        <v>8074</v>
      </c>
      <c r="AJ3619" s="43">
        <f>VLOOKUP(E3619,'FILIAIS PETZ'!$A$2:$K$2000,11,0)</f>
        <v>18328118015998</v>
      </c>
      <c r="AK3619" s="44">
        <f t="shared" si="241"/>
        <v>18328118015998</v>
      </c>
    </row>
    <row r="3620" spans="1:37" s="14" customFormat="1" ht="15" customHeight="1" thickBot="1" x14ac:dyDescent="0.25">
      <c r="A3620" s="9">
        <f t="shared" si="240"/>
        <v>926626</v>
      </c>
      <c r="B3620" s="18">
        <f>VLOOKUP(C3620,FORNECEDORES!D:E,2,0)</f>
        <v>530375</v>
      </c>
      <c r="C3620" s="19" t="str">
        <f>VLOOKUP(D3620,FORNECEDORES!A:D,4,0)</f>
        <v>23.080.842/0001-04</v>
      </c>
      <c r="D3620" s="13" t="s">
        <v>4370</v>
      </c>
      <c r="E3620" s="20" t="str">
        <f t="shared" si="242"/>
        <v>04 0051</v>
      </c>
      <c r="F3620" s="28" t="s">
        <v>4948</v>
      </c>
      <c r="G3620" s="21" t="str">
        <f>VLOOKUP(E3620,'FILIAIS PETZ'!A:E,5,0)</f>
        <v>PETZ TAMBORÉ</v>
      </c>
      <c r="H3620" s="20" t="str">
        <f>VLOOKUP(E3620,'FILIAIS PETZ'!A:D,4,0)</f>
        <v>TMBO-SP</v>
      </c>
      <c r="I3620" s="46">
        <v>45453</v>
      </c>
      <c r="J3620" s="9">
        <v>926626</v>
      </c>
      <c r="K3620" s="9" t="s">
        <v>5858</v>
      </c>
      <c r="L3620" s="29" t="s">
        <v>8185</v>
      </c>
      <c r="M3620" s="46">
        <v>45454</v>
      </c>
      <c r="N3620" s="46">
        <v>45483</v>
      </c>
      <c r="O3620" s="46">
        <v>45460</v>
      </c>
      <c r="P3620" s="91" t="s">
        <v>4990</v>
      </c>
      <c r="Q3620" s="84">
        <v>3</v>
      </c>
      <c r="R3620" s="91">
        <v>1</v>
      </c>
      <c r="S3620" s="9">
        <v>8</v>
      </c>
      <c r="T3620" s="9" t="s">
        <v>32</v>
      </c>
      <c r="U3620" s="9">
        <v>11002</v>
      </c>
      <c r="V3620" s="9">
        <v>11002</v>
      </c>
      <c r="W3620" s="9" t="s">
        <v>4984</v>
      </c>
      <c r="X3620" s="10" t="s">
        <v>4985</v>
      </c>
      <c r="Y3620" s="9" t="s">
        <v>4993</v>
      </c>
      <c r="Z3620" s="9" t="s">
        <v>8408</v>
      </c>
      <c r="AA3620" s="9" t="s">
        <v>4989</v>
      </c>
      <c r="AB3620" s="9" t="s">
        <v>12941</v>
      </c>
      <c r="AC3620" s="9" t="s">
        <v>5006</v>
      </c>
      <c r="AD3620" s="29" t="s">
        <v>7878</v>
      </c>
      <c r="AE3620" s="20" t="str">
        <f>VLOOKUP(E3620,'FILIAIS PETZ'!A:Q,17,0)</f>
        <v>SP7</v>
      </c>
      <c r="AF3620" s="20" t="str">
        <f>VLOOKUP(E3620,'FILIAIS PETZ'!A:Q,3,0)</f>
        <v>FELICIO</v>
      </c>
      <c r="AG3620" s="20" t="str">
        <f>VLOOKUP(E3620,'FILIAIS PETZ'!A:Q,2,0)</f>
        <v>R3</v>
      </c>
      <c r="AH3620" s="75">
        <v>1250</v>
      </c>
      <c r="AI3620" s="16" t="s">
        <v>8085</v>
      </c>
      <c r="AJ3620" s="43">
        <f>VLOOKUP(E3620,'FILIAIS PETZ'!$A$2:$K$2000,11,0)</f>
        <v>18328118004872</v>
      </c>
      <c r="AK3620" s="44">
        <f t="shared" si="241"/>
        <v>18328118004872</v>
      </c>
    </row>
    <row r="3621" spans="1:37" s="14" customFormat="1" ht="15" customHeight="1" thickBot="1" x14ac:dyDescent="0.25">
      <c r="B3621" s="18">
        <f>VLOOKUP(C3621,FORNECEDORES!D:E,2,0)</f>
        <v>530375</v>
      </c>
      <c r="C3621" s="19" t="str">
        <f>VLOOKUP(D3621,FORNECEDORES!A:D,4,0)</f>
        <v>23.080.842/0001-04</v>
      </c>
      <c r="D3621" s="13" t="s">
        <v>4370</v>
      </c>
      <c r="E3621" s="20" t="str">
        <f t="shared" si="242"/>
        <v>04 0024</v>
      </c>
      <c r="F3621" s="28" t="s">
        <v>8626</v>
      </c>
      <c r="G3621" s="21" t="str">
        <f>VLOOKUP(E3621,'FILIAIS PETZ'!A:E,5,0)</f>
        <v>PETZ DIADEMA</v>
      </c>
      <c r="H3621" s="20" t="str">
        <f>VLOOKUP(E3621,'FILIAIS PETZ'!A:D,4,0)</f>
        <v>DDMA-SP</v>
      </c>
      <c r="I3621" s="46">
        <v>45453</v>
      </c>
      <c r="J3621" s="9">
        <v>924089</v>
      </c>
      <c r="K3621" s="9" t="s">
        <v>9035</v>
      </c>
      <c r="L3621" s="29" t="s">
        <v>10905</v>
      </c>
      <c r="M3621" s="46">
        <v>45461</v>
      </c>
      <c r="N3621" s="46">
        <v>45497</v>
      </c>
      <c r="O3621" s="46">
        <v>45474</v>
      </c>
      <c r="P3621" s="91" t="s">
        <v>4990</v>
      </c>
      <c r="Q3621" s="84">
        <v>3</v>
      </c>
      <c r="R3621" s="91">
        <v>1</v>
      </c>
      <c r="S3621" s="9">
        <v>8</v>
      </c>
      <c r="T3621" s="9" t="s">
        <v>32</v>
      </c>
      <c r="U3621" s="9">
        <v>11002</v>
      </c>
      <c r="V3621" s="9">
        <v>11002</v>
      </c>
      <c r="W3621" s="9" t="s">
        <v>5107</v>
      </c>
      <c r="X3621" s="10" t="s">
        <v>4985</v>
      </c>
      <c r="Y3621" s="9" t="s">
        <v>4980</v>
      </c>
      <c r="Z3621" s="9" t="s">
        <v>4980</v>
      </c>
      <c r="AA3621" s="9" t="s">
        <v>4989</v>
      </c>
      <c r="AB3621" s="9" t="s">
        <v>5005</v>
      </c>
      <c r="AC3621" s="9" t="s">
        <v>5006</v>
      </c>
      <c r="AD3621" s="29"/>
      <c r="AE3621" s="20" t="str">
        <f>VLOOKUP(E3621,'FILIAIS PETZ'!A:Q,17,0)</f>
        <v>SP3</v>
      </c>
      <c r="AF3621" s="20" t="str">
        <f>VLOOKUP(E3621,'FILIAIS PETZ'!A:Q,3,0)</f>
        <v>FELICIO</v>
      </c>
      <c r="AG3621" s="20" t="str">
        <f>VLOOKUP(E3621,'FILIAIS PETZ'!A:Q,2,0)</f>
        <v>R3</v>
      </c>
      <c r="AH3621" s="75">
        <v>60</v>
      </c>
      <c r="AI3621" s="16" t="s">
        <v>10906</v>
      </c>
      <c r="AJ3621" s="43">
        <f>VLOOKUP(E3621,'FILIAIS PETZ'!$A$2:$K$2000,11,0)</f>
        <v>18328118000966</v>
      </c>
      <c r="AK3621" s="44">
        <v>18328118000966</v>
      </c>
    </row>
    <row r="3622" spans="1:37" s="14" customFormat="1" ht="15" customHeight="1" thickBot="1" x14ac:dyDescent="0.25">
      <c r="B3622" s="18">
        <f>VLOOKUP(C3622,FORNECEDORES!D:E,2,0)</f>
        <v>530375</v>
      </c>
      <c r="C3622" s="19" t="str">
        <f>VLOOKUP(D3622,FORNECEDORES!A:D,4,0)</f>
        <v>23.080.842/0001-04</v>
      </c>
      <c r="D3622" s="13" t="s">
        <v>4370</v>
      </c>
      <c r="E3622" s="20" t="str">
        <f t="shared" si="242"/>
        <v>04 0024</v>
      </c>
      <c r="F3622" s="28" t="s">
        <v>8626</v>
      </c>
      <c r="G3622" s="21" t="str">
        <f>VLOOKUP(E3622,'FILIAIS PETZ'!A:E,5,0)</f>
        <v>PETZ DIADEMA</v>
      </c>
      <c r="H3622" s="20" t="str">
        <f>VLOOKUP(E3622,'FILIAIS PETZ'!A:D,4,0)</f>
        <v>DDMA-SP</v>
      </c>
      <c r="I3622" s="46">
        <v>45453</v>
      </c>
      <c r="J3622" s="9">
        <v>924092</v>
      </c>
      <c r="K3622" s="9" t="s">
        <v>9035</v>
      </c>
      <c r="L3622" s="29" t="s">
        <v>10907</v>
      </c>
      <c r="M3622" s="46">
        <v>45461</v>
      </c>
      <c r="N3622" s="46">
        <v>45497</v>
      </c>
      <c r="O3622" s="46">
        <v>45474</v>
      </c>
      <c r="P3622" s="91" t="s">
        <v>4990</v>
      </c>
      <c r="Q3622" s="84">
        <v>3</v>
      </c>
      <c r="R3622" s="91">
        <v>1</v>
      </c>
      <c r="S3622" s="9">
        <v>8</v>
      </c>
      <c r="T3622" s="9" t="s">
        <v>32</v>
      </c>
      <c r="U3622" s="9">
        <v>11002</v>
      </c>
      <c r="V3622" s="9">
        <v>11002</v>
      </c>
      <c r="W3622" s="9" t="s">
        <v>5107</v>
      </c>
      <c r="X3622" s="10" t="s">
        <v>4985</v>
      </c>
      <c r="Y3622" s="9" t="s">
        <v>4980</v>
      </c>
      <c r="Z3622" s="9" t="s">
        <v>4980</v>
      </c>
      <c r="AA3622" s="9" t="s">
        <v>4989</v>
      </c>
      <c r="AB3622" s="9" t="s">
        <v>5005</v>
      </c>
      <c r="AC3622" s="9" t="s">
        <v>5006</v>
      </c>
      <c r="AD3622" s="29"/>
      <c r="AE3622" s="20" t="str">
        <f>VLOOKUP(E3622,'FILIAIS PETZ'!A:Q,17,0)</f>
        <v>SP3</v>
      </c>
      <c r="AF3622" s="20" t="str">
        <f>VLOOKUP(E3622,'FILIAIS PETZ'!A:Q,3,0)</f>
        <v>FELICIO</v>
      </c>
      <c r="AG3622" s="20" t="str">
        <f>VLOOKUP(E3622,'FILIAIS PETZ'!A:Q,2,0)</f>
        <v>R3</v>
      </c>
      <c r="AH3622" s="75">
        <v>220</v>
      </c>
      <c r="AI3622" s="16" t="s">
        <v>10908</v>
      </c>
      <c r="AJ3622" s="43">
        <f>VLOOKUP(E3622,'FILIAIS PETZ'!$A$2:$K$2000,11,0)</f>
        <v>18328118000966</v>
      </c>
      <c r="AK3622" s="44">
        <v>18328118000966</v>
      </c>
    </row>
    <row r="3623" spans="1:37" s="14" customFormat="1" ht="15" customHeight="1" thickBot="1" x14ac:dyDescent="0.25">
      <c r="B3623" s="18">
        <f>VLOOKUP(C3623,FORNECEDORES!D:E,2,0)</f>
        <v>530375</v>
      </c>
      <c r="C3623" s="19" t="str">
        <f>VLOOKUP(D3623,FORNECEDORES!A:D,4,0)</f>
        <v>23.080.842/0001-04</v>
      </c>
      <c r="D3623" s="13" t="s">
        <v>4370</v>
      </c>
      <c r="E3623" s="20" t="str">
        <f t="shared" si="242"/>
        <v>04 0181</v>
      </c>
      <c r="F3623" s="28" t="s">
        <v>8969</v>
      </c>
      <c r="G3623" s="21" t="str">
        <f>VLOOKUP(E3623,'FILIAIS PETZ'!A:E,5,0)</f>
        <v>PETZ MAUA SHOPPING</v>
      </c>
      <c r="H3623" s="20" t="str">
        <f>VLOOKUP(E3623,'FILIAIS PETZ'!A:D,4,0)</f>
        <v>MAUA-SP</v>
      </c>
      <c r="I3623" s="46">
        <v>45453</v>
      </c>
      <c r="J3623" s="9">
        <v>926192</v>
      </c>
      <c r="K3623" s="9" t="s">
        <v>9035</v>
      </c>
      <c r="L3623" s="29" t="s">
        <v>10909</v>
      </c>
      <c r="M3623" s="46">
        <v>45461</v>
      </c>
      <c r="N3623" s="46">
        <v>45497</v>
      </c>
      <c r="O3623" s="46">
        <v>45474</v>
      </c>
      <c r="P3623" s="91" t="s">
        <v>4990</v>
      </c>
      <c r="Q3623" s="84">
        <v>3</v>
      </c>
      <c r="R3623" s="91">
        <v>1</v>
      </c>
      <c r="S3623" s="9">
        <v>8</v>
      </c>
      <c r="T3623" s="9" t="s">
        <v>32</v>
      </c>
      <c r="U3623" s="9">
        <v>11002</v>
      </c>
      <c r="V3623" s="9">
        <v>11002</v>
      </c>
      <c r="W3623" s="9" t="s">
        <v>5019</v>
      </c>
      <c r="X3623" s="10" t="s">
        <v>4985</v>
      </c>
      <c r="Y3623" s="9" t="s">
        <v>4980</v>
      </c>
      <c r="Z3623" s="9" t="s">
        <v>4980</v>
      </c>
      <c r="AA3623" s="9" t="s">
        <v>4989</v>
      </c>
      <c r="AB3623" s="9" t="s">
        <v>5005</v>
      </c>
      <c r="AC3623" s="9" t="s">
        <v>5006</v>
      </c>
      <c r="AD3623" s="29"/>
      <c r="AE3623" s="20" t="str">
        <f>VLOOKUP(E3623,'FILIAIS PETZ'!A:Q,17,0)</f>
        <v>SP3</v>
      </c>
      <c r="AF3623" s="20" t="str">
        <f>VLOOKUP(E3623,'FILIAIS PETZ'!A:Q,3,0)</f>
        <v>FELICIO</v>
      </c>
      <c r="AG3623" s="20" t="str">
        <f>VLOOKUP(E3623,'FILIAIS PETZ'!A:Q,2,0)</f>
        <v>R3</v>
      </c>
      <c r="AH3623" s="75">
        <v>140</v>
      </c>
      <c r="AI3623" s="16" t="s">
        <v>10910</v>
      </c>
      <c r="AJ3623" s="43">
        <f>VLOOKUP(E3623,'FILIAIS PETZ'!$A$2:$K$2000,11,0)</f>
        <v>18328118016617</v>
      </c>
      <c r="AK3623" s="44">
        <v>18328118016617</v>
      </c>
    </row>
    <row r="3624" spans="1:37" s="14" customFormat="1" ht="15" customHeight="1" thickBot="1" x14ac:dyDescent="0.25">
      <c r="B3624" s="18">
        <f>VLOOKUP(C3624,FORNECEDORES!D:E,2,0)</f>
        <v>530375</v>
      </c>
      <c r="C3624" s="19" t="str">
        <f>VLOOKUP(D3624,FORNECEDORES!A:D,4,0)</f>
        <v>23.080.842/0001-04</v>
      </c>
      <c r="D3624" s="13" t="s">
        <v>4370</v>
      </c>
      <c r="E3624" s="20" t="str">
        <f t="shared" si="242"/>
        <v>04 0181</v>
      </c>
      <c r="F3624" s="28" t="s">
        <v>8969</v>
      </c>
      <c r="G3624" s="21" t="str">
        <f>VLOOKUP(E3624,'FILIAIS PETZ'!A:E,5,0)</f>
        <v>PETZ MAUA SHOPPING</v>
      </c>
      <c r="H3624" s="20" t="str">
        <f>VLOOKUP(E3624,'FILIAIS PETZ'!A:D,4,0)</f>
        <v>MAUA-SP</v>
      </c>
      <c r="I3624" s="46">
        <v>45453</v>
      </c>
      <c r="J3624" s="9">
        <v>926194</v>
      </c>
      <c r="K3624" s="9" t="s">
        <v>9035</v>
      </c>
      <c r="L3624" s="29" t="s">
        <v>10911</v>
      </c>
      <c r="M3624" s="46">
        <v>45461</v>
      </c>
      <c r="N3624" s="46">
        <v>45497</v>
      </c>
      <c r="O3624" s="46">
        <v>45474</v>
      </c>
      <c r="P3624" s="91" t="s">
        <v>4990</v>
      </c>
      <c r="Q3624" s="84">
        <v>3</v>
      </c>
      <c r="R3624" s="91">
        <v>1</v>
      </c>
      <c r="S3624" s="9">
        <v>8</v>
      </c>
      <c r="T3624" s="9" t="s">
        <v>32</v>
      </c>
      <c r="U3624" s="9">
        <v>11002</v>
      </c>
      <c r="V3624" s="9">
        <v>11002</v>
      </c>
      <c r="W3624" s="9" t="s">
        <v>5019</v>
      </c>
      <c r="X3624" s="10" t="s">
        <v>4985</v>
      </c>
      <c r="Y3624" s="9" t="s">
        <v>4980</v>
      </c>
      <c r="Z3624" s="9" t="s">
        <v>4980</v>
      </c>
      <c r="AA3624" s="9" t="s">
        <v>4989</v>
      </c>
      <c r="AB3624" s="9" t="s">
        <v>5005</v>
      </c>
      <c r="AC3624" s="9" t="s">
        <v>5006</v>
      </c>
      <c r="AD3624" s="29"/>
      <c r="AE3624" s="20" t="str">
        <f>VLOOKUP(E3624,'FILIAIS PETZ'!A:Q,17,0)</f>
        <v>SP3</v>
      </c>
      <c r="AF3624" s="20" t="str">
        <f>VLOOKUP(E3624,'FILIAIS PETZ'!A:Q,3,0)</f>
        <v>FELICIO</v>
      </c>
      <c r="AG3624" s="20" t="str">
        <f>VLOOKUP(E3624,'FILIAIS PETZ'!A:Q,2,0)</f>
        <v>R3</v>
      </c>
      <c r="AH3624" s="75">
        <v>90</v>
      </c>
      <c r="AI3624" s="16" t="s">
        <v>10912</v>
      </c>
      <c r="AJ3624" s="43">
        <f>VLOOKUP(E3624,'FILIAIS PETZ'!$A$2:$K$2000,11,0)</f>
        <v>18328118016617</v>
      </c>
      <c r="AK3624" s="44">
        <v>18328118016617</v>
      </c>
    </row>
    <row r="3625" spans="1:37" s="14" customFormat="1" ht="15" customHeight="1" thickBot="1" x14ac:dyDescent="0.25">
      <c r="B3625" s="18">
        <f>VLOOKUP(C3625,FORNECEDORES!D:E,2,0)</f>
        <v>530375</v>
      </c>
      <c r="C3625" s="19" t="str">
        <f>VLOOKUP(D3625,FORNECEDORES!A:D,4,0)</f>
        <v>23.080.842/0001-04</v>
      </c>
      <c r="D3625" s="13" t="s">
        <v>4370</v>
      </c>
      <c r="E3625" s="20" t="str">
        <f t="shared" si="242"/>
        <v>04 0138</v>
      </c>
      <c r="F3625" s="28" t="s">
        <v>8627</v>
      </c>
      <c r="G3625" s="21" t="str">
        <f>VLOOKUP(E3625,'FILIAIS PETZ'!A:E,5,0)</f>
        <v>PETZ JOÃO FIRMINO</v>
      </c>
      <c r="H3625" s="20" t="str">
        <f>VLOOKUP(E3625,'FILIAIS PETZ'!A:D,4,0)</f>
        <v>JFIR-SP</v>
      </c>
      <c r="I3625" s="46">
        <v>45453</v>
      </c>
      <c r="J3625" s="9">
        <v>924109</v>
      </c>
      <c r="K3625" s="9" t="s">
        <v>9035</v>
      </c>
      <c r="L3625" s="29" t="s">
        <v>10913</v>
      </c>
      <c r="M3625" s="46">
        <v>45461</v>
      </c>
      <c r="N3625" s="46">
        <v>45497</v>
      </c>
      <c r="O3625" s="46">
        <v>45474</v>
      </c>
      <c r="P3625" s="91" t="s">
        <v>4990</v>
      </c>
      <c r="Q3625" s="84">
        <v>3</v>
      </c>
      <c r="R3625" s="91">
        <v>1</v>
      </c>
      <c r="S3625" s="9">
        <v>8</v>
      </c>
      <c r="T3625" s="9" t="s">
        <v>32</v>
      </c>
      <c r="U3625" s="9">
        <v>11002</v>
      </c>
      <c r="V3625" s="9">
        <v>11002</v>
      </c>
      <c r="W3625" s="9" t="s">
        <v>5019</v>
      </c>
      <c r="X3625" s="10" t="s">
        <v>4985</v>
      </c>
      <c r="Y3625" s="9" t="s">
        <v>4980</v>
      </c>
      <c r="Z3625" s="9" t="s">
        <v>4980</v>
      </c>
      <c r="AA3625" s="9" t="s">
        <v>4989</v>
      </c>
      <c r="AB3625" s="9" t="s">
        <v>5005</v>
      </c>
      <c r="AC3625" s="9" t="s">
        <v>5006</v>
      </c>
      <c r="AD3625" s="29"/>
      <c r="AE3625" s="20" t="str">
        <f>VLOOKUP(E3625,'FILIAIS PETZ'!A:Q,17,0)</f>
        <v>SP3</v>
      </c>
      <c r="AF3625" s="20" t="str">
        <f>VLOOKUP(E3625,'FILIAIS PETZ'!A:Q,3,0)</f>
        <v>FELICIO</v>
      </c>
      <c r="AG3625" s="20" t="str">
        <f>VLOOKUP(E3625,'FILIAIS PETZ'!A:Q,2,0)</f>
        <v>R3</v>
      </c>
      <c r="AH3625" s="75">
        <v>140</v>
      </c>
      <c r="AI3625" s="16" t="s">
        <v>10914</v>
      </c>
      <c r="AJ3625" s="43">
        <f>VLOOKUP(E3625,'FILIAIS PETZ'!$A$2:$K$2000,11,0)</f>
        <v>18328118012972</v>
      </c>
      <c r="AK3625" s="44">
        <v>18328118012972</v>
      </c>
    </row>
    <row r="3626" spans="1:37" s="14" customFormat="1" ht="15" customHeight="1" thickBot="1" x14ac:dyDescent="0.25">
      <c r="B3626" s="18">
        <f>VLOOKUP(C3626,FORNECEDORES!D:E,2,0)</f>
        <v>530375</v>
      </c>
      <c r="C3626" s="19" t="str">
        <f>VLOOKUP(D3626,FORNECEDORES!A:D,4,0)</f>
        <v>23.080.842/0001-04</v>
      </c>
      <c r="D3626" s="13" t="s">
        <v>4370</v>
      </c>
      <c r="E3626" s="20" t="str">
        <f t="shared" si="242"/>
        <v>04 0044</v>
      </c>
      <c r="F3626" s="28" t="s">
        <v>8974</v>
      </c>
      <c r="G3626" s="21" t="str">
        <f>VLOOKUP(E3626,'FILIAIS PETZ'!A:E,5,0)</f>
        <v>PETZ SANTO ANDRE</v>
      </c>
      <c r="H3626" s="20" t="str">
        <f>VLOOKUP(E3626,'FILIAIS PETZ'!A:D,4,0)</f>
        <v>STAD-SP</v>
      </c>
      <c r="I3626" s="46">
        <v>45453</v>
      </c>
      <c r="J3626" s="9">
        <v>926202</v>
      </c>
      <c r="K3626" s="9" t="s">
        <v>9035</v>
      </c>
      <c r="L3626" s="29" t="s">
        <v>10915</v>
      </c>
      <c r="M3626" s="46">
        <v>45461</v>
      </c>
      <c r="N3626" s="46">
        <v>45497</v>
      </c>
      <c r="O3626" s="46">
        <v>45474</v>
      </c>
      <c r="P3626" s="91" t="s">
        <v>4990</v>
      </c>
      <c r="Q3626" s="84">
        <v>3</v>
      </c>
      <c r="R3626" s="91">
        <v>1</v>
      </c>
      <c r="S3626" s="9">
        <v>8</v>
      </c>
      <c r="T3626" s="9" t="s">
        <v>32</v>
      </c>
      <c r="U3626" s="9">
        <v>11002</v>
      </c>
      <c r="V3626" s="9">
        <v>11002</v>
      </c>
      <c r="W3626" s="9" t="s">
        <v>5021</v>
      </c>
      <c r="X3626" s="10" t="s">
        <v>4985</v>
      </c>
      <c r="Y3626" s="9" t="s">
        <v>4980</v>
      </c>
      <c r="Z3626" s="9" t="s">
        <v>4980</v>
      </c>
      <c r="AA3626" s="9" t="s">
        <v>4989</v>
      </c>
      <c r="AB3626" s="9" t="s">
        <v>5005</v>
      </c>
      <c r="AC3626" s="9" t="s">
        <v>5006</v>
      </c>
      <c r="AD3626" s="29"/>
      <c r="AE3626" s="20" t="str">
        <f>VLOOKUP(E3626,'FILIAIS PETZ'!A:Q,17,0)</f>
        <v>SP3</v>
      </c>
      <c r="AF3626" s="20" t="str">
        <f>VLOOKUP(E3626,'FILIAIS PETZ'!A:Q,3,0)</f>
        <v>FELICIO</v>
      </c>
      <c r="AG3626" s="20" t="str">
        <f>VLOOKUP(E3626,'FILIAIS PETZ'!A:Q,2,0)</f>
        <v>R3</v>
      </c>
      <c r="AH3626" s="75">
        <v>270</v>
      </c>
      <c r="AI3626" s="16" t="s">
        <v>10916</v>
      </c>
      <c r="AJ3626" s="43">
        <f>VLOOKUP(E3626,'FILIAIS PETZ'!$A$2:$K$2000,11,0)</f>
        <v>18328118004600</v>
      </c>
      <c r="AK3626" s="44">
        <v>18328118004600</v>
      </c>
    </row>
    <row r="3627" spans="1:37" s="14" customFormat="1" ht="15" customHeight="1" thickBot="1" x14ac:dyDescent="0.25">
      <c r="B3627" s="18">
        <f>VLOOKUP(C3627,FORNECEDORES!D:E,2,0)</f>
        <v>530375</v>
      </c>
      <c r="C3627" s="19" t="str">
        <f>VLOOKUP(D3627,FORNECEDORES!A:D,4,0)</f>
        <v>23.080.842/0001-04</v>
      </c>
      <c r="D3627" s="13" t="s">
        <v>4370</v>
      </c>
      <c r="E3627" s="20" t="str">
        <f t="shared" si="242"/>
        <v>04 0044</v>
      </c>
      <c r="F3627" s="28" t="s">
        <v>8974</v>
      </c>
      <c r="G3627" s="21" t="str">
        <f>VLOOKUP(E3627,'FILIAIS PETZ'!A:E,5,0)</f>
        <v>PETZ SANTO ANDRE</v>
      </c>
      <c r="H3627" s="20" t="str">
        <f>VLOOKUP(E3627,'FILIAIS PETZ'!A:D,4,0)</f>
        <v>STAD-SP</v>
      </c>
      <c r="I3627" s="46">
        <v>45453</v>
      </c>
      <c r="J3627" s="9">
        <v>926205</v>
      </c>
      <c r="K3627" s="9" t="s">
        <v>9035</v>
      </c>
      <c r="L3627" s="29" t="s">
        <v>10917</v>
      </c>
      <c r="M3627" s="46">
        <v>45461</v>
      </c>
      <c r="N3627" s="46">
        <v>45497</v>
      </c>
      <c r="O3627" s="46">
        <v>45474</v>
      </c>
      <c r="P3627" s="91" t="s">
        <v>4990</v>
      </c>
      <c r="Q3627" s="84">
        <v>3</v>
      </c>
      <c r="R3627" s="91">
        <v>1</v>
      </c>
      <c r="S3627" s="9">
        <v>8</v>
      </c>
      <c r="T3627" s="9" t="s">
        <v>32</v>
      </c>
      <c r="U3627" s="9">
        <v>11002</v>
      </c>
      <c r="V3627" s="9">
        <v>11002</v>
      </c>
      <c r="W3627" s="9" t="s">
        <v>5021</v>
      </c>
      <c r="X3627" s="10" t="s">
        <v>4985</v>
      </c>
      <c r="Y3627" s="9" t="s">
        <v>4980</v>
      </c>
      <c r="Z3627" s="9" t="s">
        <v>4980</v>
      </c>
      <c r="AA3627" s="9" t="s">
        <v>4989</v>
      </c>
      <c r="AB3627" s="9" t="s">
        <v>5005</v>
      </c>
      <c r="AC3627" s="9" t="s">
        <v>5006</v>
      </c>
      <c r="AD3627" s="29"/>
      <c r="AE3627" s="20" t="str">
        <f>VLOOKUP(E3627,'FILIAIS PETZ'!A:Q,17,0)</f>
        <v>SP3</v>
      </c>
      <c r="AF3627" s="20" t="str">
        <f>VLOOKUP(E3627,'FILIAIS PETZ'!A:Q,3,0)</f>
        <v>FELICIO</v>
      </c>
      <c r="AG3627" s="20" t="str">
        <f>VLOOKUP(E3627,'FILIAIS PETZ'!A:Q,2,0)</f>
        <v>R3</v>
      </c>
      <c r="AH3627" s="75">
        <v>190</v>
      </c>
      <c r="AI3627" s="16" t="s">
        <v>10918</v>
      </c>
      <c r="AJ3627" s="43">
        <f>VLOOKUP(E3627,'FILIAIS PETZ'!$A$2:$K$2000,11,0)</f>
        <v>18328118004600</v>
      </c>
      <c r="AK3627" s="44">
        <v>18328118004600</v>
      </c>
    </row>
    <row r="3628" spans="1:37" s="14" customFormat="1" ht="15" customHeight="1" thickBot="1" x14ac:dyDescent="0.25">
      <c r="B3628" s="18">
        <f>VLOOKUP(C3628,FORNECEDORES!D:E,2,0)</f>
        <v>530375</v>
      </c>
      <c r="C3628" s="19" t="str">
        <f>VLOOKUP(D3628,FORNECEDORES!A:D,4,0)</f>
        <v>23.080.842/0001-04</v>
      </c>
      <c r="D3628" s="13" t="s">
        <v>4370</v>
      </c>
      <c r="E3628" s="20" t="str">
        <f t="shared" si="242"/>
        <v>04 0044</v>
      </c>
      <c r="F3628" s="28" t="s">
        <v>8974</v>
      </c>
      <c r="G3628" s="21" t="str">
        <f>VLOOKUP(E3628,'FILIAIS PETZ'!A:E,5,0)</f>
        <v>PETZ SANTO ANDRE</v>
      </c>
      <c r="H3628" s="20" t="str">
        <f>VLOOKUP(E3628,'FILIAIS PETZ'!A:D,4,0)</f>
        <v>STAD-SP</v>
      </c>
      <c r="I3628" s="46">
        <v>45453</v>
      </c>
      <c r="J3628" s="9">
        <v>926208</v>
      </c>
      <c r="K3628" s="9" t="s">
        <v>9035</v>
      </c>
      <c r="L3628" s="29" t="s">
        <v>10919</v>
      </c>
      <c r="M3628" s="46">
        <v>45461</v>
      </c>
      <c r="N3628" s="46">
        <v>45497</v>
      </c>
      <c r="O3628" s="46">
        <v>45474</v>
      </c>
      <c r="P3628" s="91" t="s">
        <v>4990</v>
      </c>
      <c r="Q3628" s="84">
        <v>3</v>
      </c>
      <c r="R3628" s="91">
        <v>1</v>
      </c>
      <c r="S3628" s="9">
        <v>8</v>
      </c>
      <c r="T3628" s="9" t="s">
        <v>32</v>
      </c>
      <c r="U3628" s="9">
        <v>11002</v>
      </c>
      <c r="V3628" s="9">
        <v>11002</v>
      </c>
      <c r="W3628" s="9" t="s">
        <v>5034</v>
      </c>
      <c r="X3628" s="10" t="s">
        <v>4985</v>
      </c>
      <c r="Y3628" s="9" t="s">
        <v>4980</v>
      </c>
      <c r="Z3628" s="9" t="s">
        <v>4980</v>
      </c>
      <c r="AA3628" s="9" t="s">
        <v>4989</v>
      </c>
      <c r="AB3628" s="9" t="s">
        <v>5005</v>
      </c>
      <c r="AC3628" s="9" t="s">
        <v>5006</v>
      </c>
      <c r="AD3628" s="29"/>
      <c r="AE3628" s="20" t="str">
        <f>VLOOKUP(E3628,'FILIAIS PETZ'!A:Q,17,0)</f>
        <v>SP3</v>
      </c>
      <c r="AF3628" s="20" t="str">
        <f>VLOOKUP(E3628,'FILIAIS PETZ'!A:Q,3,0)</f>
        <v>FELICIO</v>
      </c>
      <c r="AG3628" s="20" t="str">
        <f>VLOOKUP(E3628,'FILIAIS PETZ'!A:Q,2,0)</f>
        <v>R3</v>
      </c>
      <c r="AH3628" s="75">
        <v>110</v>
      </c>
      <c r="AI3628" s="16" t="s">
        <v>10920</v>
      </c>
      <c r="AJ3628" s="43">
        <f>VLOOKUP(E3628,'FILIAIS PETZ'!$A$2:$K$2000,11,0)</f>
        <v>18328118004600</v>
      </c>
      <c r="AK3628" s="44">
        <v>18328118004600</v>
      </c>
    </row>
    <row r="3629" spans="1:37" s="14" customFormat="1" ht="15" customHeight="1" thickBot="1" x14ac:dyDescent="0.25">
      <c r="B3629" s="18">
        <f>VLOOKUP(C3629,FORNECEDORES!D:E,2,0)</f>
        <v>530375</v>
      </c>
      <c r="C3629" s="19" t="str">
        <f>VLOOKUP(D3629,FORNECEDORES!A:D,4,0)</f>
        <v>23.080.842/0001-04</v>
      </c>
      <c r="D3629" s="13" t="s">
        <v>4370</v>
      </c>
      <c r="E3629" s="20" t="str">
        <f t="shared" si="242"/>
        <v>04 0044</v>
      </c>
      <c r="F3629" s="28" t="s">
        <v>8974</v>
      </c>
      <c r="G3629" s="21" t="str">
        <f>VLOOKUP(E3629,'FILIAIS PETZ'!A:E,5,0)</f>
        <v>PETZ SANTO ANDRE</v>
      </c>
      <c r="H3629" s="20" t="str">
        <f>VLOOKUP(E3629,'FILIAIS PETZ'!A:D,4,0)</f>
        <v>STAD-SP</v>
      </c>
      <c r="I3629" s="46">
        <v>45453</v>
      </c>
      <c r="J3629" s="9">
        <v>926209</v>
      </c>
      <c r="K3629" s="9" t="s">
        <v>9035</v>
      </c>
      <c r="L3629" s="29" t="s">
        <v>10921</v>
      </c>
      <c r="M3629" s="46">
        <v>45461</v>
      </c>
      <c r="N3629" s="46">
        <v>45497</v>
      </c>
      <c r="O3629" s="46">
        <v>45474</v>
      </c>
      <c r="P3629" s="91" t="s">
        <v>4990</v>
      </c>
      <c r="Q3629" s="84">
        <v>3</v>
      </c>
      <c r="R3629" s="91">
        <v>1</v>
      </c>
      <c r="S3629" s="9">
        <v>8</v>
      </c>
      <c r="T3629" s="9" t="s">
        <v>32</v>
      </c>
      <c r="U3629" s="9">
        <v>11002</v>
      </c>
      <c r="V3629" s="9">
        <v>11002</v>
      </c>
      <c r="W3629" s="9" t="s">
        <v>5107</v>
      </c>
      <c r="X3629" s="10" t="s">
        <v>4985</v>
      </c>
      <c r="Y3629" s="9" t="s">
        <v>4980</v>
      </c>
      <c r="Z3629" s="9" t="s">
        <v>4980</v>
      </c>
      <c r="AA3629" s="9" t="s">
        <v>4989</v>
      </c>
      <c r="AB3629" s="9" t="s">
        <v>5005</v>
      </c>
      <c r="AC3629" s="9" t="s">
        <v>5006</v>
      </c>
      <c r="AD3629" s="29"/>
      <c r="AE3629" s="20" t="str">
        <f>VLOOKUP(E3629,'FILIAIS PETZ'!A:Q,17,0)</f>
        <v>SP3</v>
      </c>
      <c r="AF3629" s="20" t="str">
        <f>VLOOKUP(E3629,'FILIAIS PETZ'!A:Q,3,0)</f>
        <v>FELICIO</v>
      </c>
      <c r="AG3629" s="20" t="str">
        <f>VLOOKUP(E3629,'FILIAIS PETZ'!A:Q,2,0)</f>
        <v>R3</v>
      </c>
      <c r="AH3629" s="75">
        <v>80</v>
      </c>
      <c r="AI3629" s="16" t="s">
        <v>10922</v>
      </c>
      <c r="AJ3629" s="43">
        <f>VLOOKUP(E3629,'FILIAIS PETZ'!$A$2:$K$2000,11,0)</f>
        <v>18328118004600</v>
      </c>
      <c r="AK3629" s="44">
        <v>18328118004600</v>
      </c>
    </row>
    <row r="3630" spans="1:37" s="14" customFormat="1" ht="15" customHeight="1" thickBot="1" x14ac:dyDescent="0.25">
      <c r="B3630" s="18">
        <f>VLOOKUP(C3630,FORNECEDORES!D:E,2,0)</f>
        <v>530375</v>
      </c>
      <c r="C3630" s="19" t="str">
        <f>VLOOKUP(D3630,FORNECEDORES!A:D,4,0)</f>
        <v>23.080.842/0001-04</v>
      </c>
      <c r="D3630" s="13" t="s">
        <v>4370</v>
      </c>
      <c r="E3630" s="20" t="str">
        <f t="shared" si="242"/>
        <v>04 0044</v>
      </c>
      <c r="F3630" s="28" t="s">
        <v>8974</v>
      </c>
      <c r="G3630" s="21" t="str">
        <f>VLOOKUP(E3630,'FILIAIS PETZ'!A:E,5,0)</f>
        <v>PETZ SANTO ANDRE</v>
      </c>
      <c r="H3630" s="20" t="str">
        <f>VLOOKUP(E3630,'FILIAIS PETZ'!A:D,4,0)</f>
        <v>STAD-SP</v>
      </c>
      <c r="I3630" s="46">
        <v>45453</v>
      </c>
      <c r="J3630" s="9">
        <v>926210</v>
      </c>
      <c r="K3630" s="9" t="s">
        <v>9035</v>
      </c>
      <c r="L3630" s="29" t="s">
        <v>10923</v>
      </c>
      <c r="M3630" s="46">
        <v>45461</v>
      </c>
      <c r="N3630" s="46">
        <v>45497</v>
      </c>
      <c r="O3630" s="46">
        <v>45474</v>
      </c>
      <c r="P3630" s="91" t="s">
        <v>4990</v>
      </c>
      <c r="Q3630" s="84">
        <v>3</v>
      </c>
      <c r="R3630" s="91">
        <v>1</v>
      </c>
      <c r="S3630" s="9">
        <v>8</v>
      </c>
      <c r="T3630" s="9" t="s">
        <v>32</v>
      </c>
      <c r="U3630" s="9">
        <v>11002</v>
      </c>
      <c r="V3630" s="9">
        <v>11002</v>
      </c>
      <c r="W3630" s="9" t="s">
        <v>5019</v>
      </c>
      <c r="X3630" s="10" t="s">
        <v>4985</v>
      </c>
      <c r="Y3630" s="9" t="s">
        <v>4980</v>
      </c>
      <c r="Z3630" s="9" t="s">
        <v>4980</v>
      </c>
      <c r="AA3630" s="9" t="s">
        <v>4989</v>
      </c>
      <c r="AB3630" s="9" t="s">
        <v>5005</v>
      </c>
      <c r="AC3630" s="9" t="s">
        <v>5006</v>
      </c>
      <c r="AD3630" s="29"/>
      <c r="AE3630" s="20" t="str">
        <f>VLOOKUP(E3630,'FILIAIS PETZ'!A:Q,17,0)</f>
        <v>SP3</v>
      </c>
      <c r="AF3630" s="20" t="str">
        <f>VLOOKUP(E3630,'FILIAIS PETZ'!A:Q,3,0)</f>
        <v>FELICIO</v>
      </c>
      <c r="AG3630" s="20" t="str">
        <f>VLOOKUP(E3630,'FILIAIS PETZ'!A:Q,2,0)</f>
        <v>R3</v>
      </c>
      <c r="AH3630" s="75">
        <v>140</v>
      </c>
      <c r="AI3630" s="16" t="s">
        <v>10924</v>
      </c>
      <c r="AJ3630" s="43">
        <f>VLOOKUP(E3630,'FILIAIS PETZ'!$A$2:$K$2000,11,0)</f>
        <v>18328118004600</v>
      </c>
      <c r="AK3630" s="44">
        <v>18328118004600</v>
      </c>
    </row>
    <row r="3631" spans="1:37" s="14" customFormat="1" ht="15" customHeight="1" thickBot="1" x14ac:dyDescent="0.25">
      <c r="B3631" s="18">
        <f>VLOOKUP(C3631,FORNECEDORES!D:E,2,0)</f>
        <v>530375</v>
      </c>
      <c r="C3631" s="19" t="str">
        <f>VLOOKUP(D3631,FORNECEDORES!A:D,4,0)</f>
        <v>23.080.842/0001-04</v>
      </c>
      <c r="D3631" s="13" t="s">
        <v>4370</v>
      </c>
      <c r="E3631" s="20" t="str">
        <f t="shared" si="242"/>
        <v>04 0044</v>
      </c>
      <c r="F3631" s="28" t="s">
        <v>8974</v>
      </c>
      <c r="G3631" s="21" t="str">
        <f>VLOOKUP(E3631,'FILIAIS PETZ'!A:E,5,0)</f>
        <v>PETZ SANTO ANDRE</v>
      </c>
      <c r="H3631" s="20" t="str">
        <f>VLOOKUP(E3631,'FILIAIS PETZ'!A:D,4,0)</f>
        <v>STAD-SP</v>
      </c>
      <c r="I3631" s="46">
        <v>45453</v>
      </c>
      <c r="J3631" s="9">
        <v>926212</v>
      </c>
      <c r="K3631" s="9" t="s">
        <v>9035</v>
      </c>
      <c r="L3631" s="29" t="s">
        <v>10925</v>
      </c>
      <c r="M3631" s="46">
        <v>45461</v>
      </c>
      <c r="N3631" s="46">
        <v>45497</v>
      </c>
      <c r="O3631" s="46">
        <v>45474</v>
      </c>
      <c r="P3631" s="91" t="s">
        <v>4990</v>
      </c>
      <c r="Q3631" s="84">
        <v>3</v>
      </c>
      <c r="R3631" s="91">
        <v>1</v>
      </c>
      <c r="S3631" s="9">
        <v>8</v>
      </c>
      <c r="T3631" s="9" t="s">
        <v>32</v>
      </c>
      <c r="U3631" s="9">
        <v>11002</v>
      </c>
      <c r="V3631" s="9">
        <v>11002</v>
      </c>
      <c r="W3631" s="9" t="s">
        <v>5021</v>
      </c>
      <c r="X3631" s="10" t="s">
        <v>4985</v>
      </c>
      <c r="Y3631" s="9" t="s">
        <v>4980</v>
      </c>
      <c r="Z3631" s="9" t="s">
        <v>4980</v>
      </c>
      <c r="AA3631" s="9" t="s">
        <v>4989</v>
      </c>
      <c r="AB3631" s="9" t="s">
        <v>5005</v>
      </c>
      <c r="AC3631" s="9" t="s">
        <v>5006</v>
      </c>
      <c r="AD3631" s="29"/>
      <c r="AE3631" s="20" t="str">
        <f>VLOOKUP(E3631,'FILIAIS PETZ'!A:Q,17,0)</f>
        <v>SP3</v>
      </c>
      <c r="AF3631" s="20" t="str">
        <f>VLOOKUP(E3631,'FILIAIS PETZ'!A:Q,3,0)</f>
        <v>FELICIO</v>
      </c>
      <c r="AG3631" s="20" t="str">
        <f>VLOOKUP(E3631,'FILIAIS PETZ'!A:Q,2,0)</f>
        <v>R3</v>
      </c>
      <c r="AH3631" s="75">
        <v>240</v>
      </c>
      <c r="AI3631" s="16" t="s">
        <v>10926</v>
      </c>
      <c r="AJ3631" s="43">
        <f>VLOOKUP(E3631,'FILIAIS PETZ'!$A$2:$K$2000,11,0)</f>
        <v>18328118004600</v>
      </c>
      <c r="AK3631" s="44">
        <v>18328118004600</v>
      </c>
    </row>
    <row r="3632" spans="1:37" s="14" customFormat="1" ht="15" customHeight="1" thickBot="1" x14ac:dyDescent="0.25">
      <c r="B3632" s="18">
        <f>VLOOKUP(C3632,FORNECEDORES!D:E,2,0)</f>
        <v>530375</v>
      </c>
      <c r="C3632" s="19" t="str">
        <f>VLOOKUP(D3632,FORNECEDORES!A:D,4,0)</f>
        <v>23.080.842/0001-04</v>
      </c>
      <c r="D3632" s="13" t="s">
        <v>4370</v>
      </c>
      <c r="E3632" s="20" t="str">
        <f t="shared" si="242"/>
        <v>04 0044</v>
      </c>
      <c r="F3632" s="28" t="s">
        <v>8974</v>
      </c>
      <c r="G3632" s="21" t="str">
        <f>VLOOKUP(E3632,'FILIAIS PETZ'!A:E,5,0)</f>
        <v>PETZ SANTO ANDRE</v>
      </c>
      <c r="H3632" s="20" t="str">
        <f>VLOOKUP(E3632,'FILIAIS PETZ'!A:D,4,0)</f>
        <v>STAD-SP</v>
      </c>
      <c r="I3632" s="46">
        <v>45453</v>
      </c>
      <c r="J3632" s="9">
        <v>926213</v>
      </c>
      <c r="K3632" s="9" t="s">
        <v>9035</v>
      </c>
      <c r="L3632" s="29" t="s">
        <v>10927</v>
      </c>
      <c r="M3632" s="46">
        <v>45461</v>
      </c>
      <c r="N3632" s="46">
        <v>45497</v>
      </c>
      <c r="O3632" s="46">
        <v>45474</v>
      </c>
      <c r="P3632" s="91" t="s">
        <v>4990</v>
      </c>
      <c r="Q3632" s="84">
        <v>3</v>
      </c>
      <c r="R3632" s="91">
        <v>1</v>
      </c>
      <c r="S3632" s="9">
        <v>8</v>
      </c>
      <c r="T3632" s="9" t="s">
        <v>32</v>
      </c>
      <c r="U3632" s="9">
        <v>11002</v>
      </c>
      <c r="V3632" s="9">
        <v>11002</v>
      </c>
      <c r="W3632" s="9" t="s">
        <v>10169</v>
      </c>
      <c r="X3632" s="10" t="s">
        <v>4985</v>
      </c>
      <c r="Y3632" s="9" t="s">
        <v>4980</v>
      </c>
      <c r="Z3632" s="9" t="s">
        <v>4980</v>
      </c>
      <c r="AA3632" s="9" t="s">
        <v>4989</v>
      </c>
      <c r="AB3632" s="9" t="s">
        <v>5005</v>
      </c>
      <c r="AC3632" s="9" t="s">
        <v>5006</v>
      </c>
      <c r="AD3632" s="29"/>
      <c r="AE3632" s="20" t="str">
        <f>VLOOKUP(E3632,'FILIAIS PETZ'!A:Q,17,0)</f>
        <v>SP3</v>
      </c>
      <c r="AF3632" s="20" t="str">
        <f>VLOOKUP(E3632,'FILIAIS PETZ'!A:Q,3,0)</f>
        <v>FELICIO</v>
      </c>
      <c r="AG3632" s="20" t="str">
        <f>VLOOKUP(E3632,'FILIAIS PETZ'!A:Q,2,0)</f>
        <v>R3</v>
      </c>
      <c r="AH3632" s="75">
        <v>90</v>
      </c>
      <c r="AI3632" s="16" t="s">
        <v>10928</v>
      </c>
      <c r="AJ3632" s="43">
        <f>VLOOKUP(E3632,'FILIAIS PETZ'!$A$2:$K$2000,11,0)</f>
        <v>18328118004600</v>
      </c>
      <c r="AK3632" s="44">
        <v>18328118004600</v>
      </c>
    </row>
    <row r="3633" spans="2:37" s="14" customFormat="1" ht="15" customHeight="1" thickBot="1" x14ac:dyDescent="0.25">
      <c r="B3633" s="18">
        <f>VLOOKUP(C3633,FORNECEDORES!D:E,2,0)</f>
        <v>530375</v>
      </c>
      <c r="C3633" s="19" t="str">
        <f>VLOOKUP(D3633,FORNECEDORES!A:D,4,0)</f>
        <v>23.080.842/0001-04</v>
      </c>
      <c r="D3633" s="13" t="s">
        <v>4370</v>
      </c>
      <c r="E3633" s="20" t="str">
        <f t="shared" si="242"/>
        <v>04 0069</v>
      </c>
      <c r="F3633" s="28" t="s">
        <v>8968</v>
      </c>
      <c r="G3633" s="21" t="str">
        <f>VLOOKUP(E3633,'FILIAIS PETZ'!A:E,5,0)</f>
        <v>PETZ GIOVANNI PIRELLI</v>
      </c>
      <c r="H3633" s="20" t="str">
        <f>VLOOKUP(E3633,'FILIAIS PETZ'!A:D,4,0)</f>
        <v>GPIR-SP</v>
      </c>
      <c r="I3633" s="46">
        <v>45453</v>
      </c>
      <c r="J3633" s="9">
        <v>924096</v>
      </c>
      <c r="K3633" s="9" t="s">
        <v>9035</v>
      </c>
      <c r="L3633" s="29" t="s">
        <v>10929</v>
      </c>
      <c r="M3633" s="46">
        <v>45461</v>
      </c>
      <c r="N3633" s="46">
        <v>45497</v>
      </c>
      <c r="O3633" s="46">
        <v>45474</v>
      </c>
      <c r="P3633" s="91" t="s">
        <v>4990</v>
      </c>
      <c r="Q3633" s="84">
        <v>3</v>
      </c>
      <c r="R3633" s="91">
        <v>1</v>
      </c>
      <c r="S3633" s="9">
        <v>8</v>
      </c>
      <c r="T3633" s="9" t="s">
        <v>32</v>
      </c>
      <c r="U3633" s="9">
        <v>11002</v>
      </c>
      <c r="V3633" s="9">
        <v>11002</v>
      </c>
      <c r="W3633" s="9" t="s">
        <v>10297</v>
      </c>
      <c r="X3633" s="10" t="s">
        <v>4985</v>
      </c>
      <c r="Y3633" s="9" t="s">
        <v>4980</v>
      </c>
      <c r="Z3633" s="9" t="s">
        <v>4980</v>
      </c>
      <c r="AA3633" s="9" t="s">
        <v>4989</v>
      </c>
      <c r="AB3633" s="9" t="s">
        <v>5005</v>
      </c>
      <c r="AC3633" s="9" t="s">
        <v>5006</v>
      </c>
      <c r="AD3633" s="29"/>
      <c r="AE3633" s="20" t="str">
        <f>VLOOKUP(E3633,'FILIAIS PETZ'!A:Q,17,0)</f>
        <v>SP3</v>
      </c>
      <c r="AF3633" s="20" t="str">
        <f>VLOOKUP(E3633,'FILIAIS PETZ'!A:Q,3,0)</f>
        <v>FELICIO</v>
      </c>
      <c r="AG3633" s="20" t="str">
        <f>VLOOKUP(E3633,'FILIAIS PETZ'!A:Q,2,0)</f>
        <v>R3</v>
      </c>
      <c r="AH3633" s="75">
        <v>180</v>
      </c>
      <c r="AI3633" s="16" t="s">
        <v>10930</v>
      </c>
      <c r="AJ3633" s="43">
        <f>VLOOKUP(E3633,'FILIAIS PETZ'!$A$2:$K$2000,11,0)</f>
        <v>18328118006905</v>
      </c>
      <c r="AK3633" s="44">
        <v>18328118006905</v>
      </c>
    </row>
    <row r="3634" spans="2:37" s="14" customFormat="1" ht="15" customHeight="1" thickBot="1" x14ac:dyDescent="0.25">
      <c r="B3634" s="18">
        <f>VLOOKUP(C3634,FORNECEDORES!D:E,2,0)</f>
        <v>530375</v>
      </c>
      <c r="C3634" s="19" t="str">
        <f>VLOOKUP(D3634,FORNECEDORES!A:D,4,0)</f>
        <v>23.080.842/0001-04</v>
      </c>
      <c r="D3634" s="13" t="s">
        <v>4370</v>
      </c>
      <c r="E3634" s="20" t="str">
        <f t="shared" si="242"/>
        <v>04 0069</v>
      </c>
      <c r="F3634" s="28" t="s">
        <v>8968</v>
      </c>
      <c r="G3634" s="21" t="str">
        <f>VLOOKUP(E3634,'FILIAIS PETZ'!A:E,5,0)</f>
        <v>PETZ GIOVANNI PIRELLI</v>
      </c>
      <c r="H3634" s="20" t="str">
        <f>VLOOKUP(E3634,'FILIAIS PETZ'!A:D,4,0)</f>
        <v>GPIR-SP</v>
      </c>
      <c r="I3634" s="46">
        <v>45453</v>
      </c>
      <c r="J3634" s="9">
        <v>924098</v>
      </c>
      <c r="K3634" s="9" t="s">
        <v>9035</v>
      </c>
      <c r="L3634" s="29" t="s">
        <v>10931</v>
      </c>
      <c r="M3634" s="46">
        <v>45461</v>
      </c>
      <c r="N3634" s="46">
        <v>45497</v>
      </c>
      <c r="O3634" s="46">
        <v>45474</v>
      </c>
      <c r="P3634" s="91" t="s">
        <v>4990</v>
      </c>
      <c r="Q3634" s="84">
        <v>3</v>
      </c>
      <c r="R3634" s="91">
        <v>1</v>
      </c>
      <c r="S3634" s="9">
        <v>8</v>
      </c>
      <c r="T3634" s="9" t="s">
        <v>32</v>
      </c>
      <c r="U3634" s="9">
        <v>11002</v>
      </c>
      <c r="V3634" s="9">
        <v>11002</v>
      </c>
      <c r="W3634" s="9" t="s">
        <v>5024</v>
      </c>
      <c r="X3634" s="10" t="s">
        <v>4985</v>
      </c>
      <c r="Y3634" s="9" t="s">
        <v>4980</v>
      </c>
      <c r="Z3634" s="9" t="s">
        <v>4980</v>
      </c>
      <c r="AA3634" s="9" t="s">
        <v>4989</v>
      </c>
      <c r="AB3634" s="9" t="s">
        <v>5005</v>
      </c>
      <c r="AC3634" s="9" t="s">
        <v>5006</v>
      </c>
      <c r="AD3634" s="29"/>
      <c r="AE3634" s="20" t="str">
        <f>VLOOKUP(E3634,'FILIAIS PETZ'!A:Q,17,0)</f>
        <v>SP3</v>
      </c>
      <c r="AF3634" s="20" t="str">
        <f>VLOOKUP(E3634,'FILIAIS PETZ'!A:Q,3,0)</f>
        <v>FELICIO</v>
      </c>
      <c r="AG3634" s="20" t="str">
        <f>VLOOKUP(E3634,'FILIAIS PETZ'!A:Q,2,0)</f>
        <v>R3</v>
      </c>
      <c r="AH3634" s="75">
        <v>240</v>
      </c>
      <c r="AI3634" s="16" t="s">
        <v>10932</v>
      </c>
      <c r="AJ3634" s="43">
        <f>VLOOKUP(E3634,'FILIAIS PETZ'!$A$2:$K$2000,11,0)</f>
        <v>18328118006905</v>
      </c>
      <c r="AK3634" s="44">
        <v>18328118006905</v>
      </c>
    </row>
    <row r="3635" spans="2:37" s="14" customFormat="1" ht="15" customHeight="1" thickBot="1" x14ac:dyDescent="0.25">
      <c r="B3635" s="18">
        <f>VLOOKUP(C3635,FORNECEDORES!D:E,2,0)</f>
        <v>530375</v>
      </c>
      <c r="C3635" s="19" t="str">
        <f>VLOOKUP(D3635,FORNECEDORES!A:D,4,0)</f>
        <v>23.080.842/0001-04</v>
      </c>
      <c r="D3635" s="13" t="s">
        <v>4370</v>
      </c>
      <c r="E3635" s="20" t="str">
        <f t="shared" si="242"/>
        <v>04 0003</v>
      </c>
      <c r="F3635" s="28" t="s">
        <v>8971</v>
      </c>
      <c r="G3635" s="21" t="str">
        <f>VLOOKUP(E3635,'FILIAIS PETZ'!A:E,5,0)</f>
        <v>PETZ SAO BERNARDO</v>
      </c>
      <c r="H3635" s="20" t="str">
        <f>VLOOKUP(E3635,'FILIAIS PETZ'!A:D,4,0)</f>
        <v>SBCA-SP</v>
      </c>
      <c r="I3635" s="46">
        <v>45453</v>
      </c>
      <c r="J3635" s="9">
        <v>926219</v>
      </c>
      <c r="K3635" s="9" t="s">
        <v>9035</v>
      </c>
      <c r="L3635" s="29" t="s">
        <v>10933</v>
      </c>
      <c r="M3635" s="46">
        <v>45461</v>
      </c>
      <c r="N3635" s="46">
        <v>45497</v>
      </c>
      <c r="O3635" s="46">
        <v>45474</v>
      </c>
      <c r="P3635" s="91" t="s">
        <v>4990</v>
      </c>
      <c r="Q3635" s="84">
        <v>3</v>
      </c>
      <c r="R3635" s="91">
        <v>1</v>
      </c>
      <c r="S3635" s="9">
        <v>8</v>
      </c>
      <c r="T3635" s="9" t="s">
        <v>32</v>
      </c>
      <c r="U3635" s="9">
        <v>11002</v>
      </c>
      <c r="V3635" s="9">
        <v>11002</v>
      </c>
      <c r="W3635" s="9" t="s">
        <v>10169</v>
      </c>
      <c r="X3635" s="10" t="s">
        <v>4985</v>
      </c>
      <c r="Y3635" s="9" t="s">
        <v>4980</v>
      </c>
      <c r="Z3635" s="9" t="s">
        <v>4980</v>
      </c>
      <c r="AA3635" s="9" t="s">
        <v>4989</v>
      </c>
      <c r="AB3635" s="9" t="s">
        <v>5005</v>
      </c>
      <c r="AC3635" s="9" t="s">
        <v>5006</v>
      </c>
      <c r="AD3635" s="29"/>
      <c r="AE3635" s="20" t="str">
        <f>VLOOKUP(E3635,'FILIAIS PETZ'!A:Q,17,0)</f>
        <v>SP3</v>
      </c>
      <c r="AF3635" s="20" t="str">
        <f>VLOOKUP(E3635,'FILIAIS PETZ'!A:Q,3,0)</f>
        <v>FELICIO</v>
      </c>
      <c r="AG3635" s="20" t="str">
        <f>VLOOKUP(E3635,'FILIAIS PETZ'!A:Q,2,0)</f>
        <v>R3</v>
      </c>
      <c r="AH3635" s="75">
        <v>140</v>
      </c>
      <c r="AI3635" s="16" t="s">
        <v>10934</v>
      </c>
      <c r="AJ3635" s="43">
        <f>VLOOKUP(E3635,'FILIAIS PETZ'!$A$2:$K$2000,11,0)</f>
        <v>18328118002152</v>
      </c>
      <c r="AK3635" s="44">
        <v>18328118002152</v>
      </c>
    </row>
    <row r="3636" spans="2:37" s="14" customFormat="1" ht="15" customHeight="1" thickBot="1" x14ac:dyDescent="0.25">
      <c r="B3636" s="18">
        <f>VLOOKUP(C3636,FORNECEDORES!D:E,2,0)</f>
        <v>530375</v>
      </c>
      <c r="C3636" s="19" t="str">
        <f>VLOOKUP(D3636,FORNECEDORES!A:D,4,0)</f>
        <v>23.080.842/0001-04</v>
      </c>
      <c r="D3636" s="13" t="s">
        <v>4370</v>
      </c>
      <c r="E3636" s="20" t="str">
        <f t="shared" si="242"/>
        <v>04 0003</v>
      </c>
      <c r="F3636" s="28" t="s">
        <v>8971</v>
      </c>
      <c r="G3636" s="21" t="str">
        <f>VLOOKUP(E3636,'FILIAIS PETZ'!A:E,5,0)</f>
        <v>PETZ SAO BERNARDO</v>
      </c>
      <c r="H3636" s="20" t="str">
        <f>VLOOKUP(E3636,'FILIAIS PETZ'!A:D,4,0)</f>
        <v>SBCA-SP</v>
      </c>
      <c r="I3636" s="46">
        <v>45453</v>
      </c>
      <c r="J3636" s="9">
        <v>926221</v>
      </c>
      <c r="K3636" s="9" t="s">
        <v>9035</v>
      </c>
      <c r="L3636" s="29" t="s">
        <v>10935</v>
      </c>
      <c r="M3636" s="46">
        <v>45461</v>
      </c>
      <c r="N3636" s="46">
        <v>45497</v>
      </c>
      <c r="O3636" s="46">
        <v>45474</v>
      </c>
      <c r="P3636" s="91" t="s">
        <v>4990</v>
      </c>
      <c r="Q3636" s="84">
        <v>3</v>
      </c>
      <c r="R3636" s="91">
        <v>1</v>
      </c>
      <c r="S3636" s="9">
        <v>8</v>
      </c>
      <c r="T3636" s="9" t="s">
        <v>32</v>
      </c>
      <c r="U3636" s="9">
        <v>11002</v>
      </c>
      <c r="V3636" s="9">
        <v>11002</v>
      </c>
      <c r="W3636" s="9" t="s">
        <v>5019</v>
      </c>
      <c r="X3636" s="10" t="s">
        <v>4985</v>
      </c>
      <c r="Y3636" s="9" t="s">
        <v>4980</v>
      </c>
      <c r="Z3636" s="9" t="s">
        <v>4980</v>
      </c>
      <c r="AA3636" s="9" t="s">
        <v>4989</v>
      </c>
      <c r="AB3636" s="9" t="s">
        <v>5005</v>
      </c>
      <c r="AC3636" s="9" t="s">
        <v>5006</v>
      </c>
      <c r="AD3636" s="29"/>
      <c r="AE3636" s="20" t="str">
        <f>VLOOKUP(E3636,'FILIAIS PETZ'!A:Q,17,0)</f>
        <v>SP3</v>
      </c>
      <c r="AF3636" s="20" t="str">
        <f>VLOOKUP(E3636,'FILIAIS PETZ'!A:Q,3,0)</f>
        <v>FELICIO</v>
      </c>
      <c r="AG3636" s="20" t="str">
        <f>VLOOKUP(E3636,'FILIAIS PETZ'!A:Q,2,0)</f>
        <v>R3</v>
      </c>
      <c r="AH3636" s="75">
        <v>120</v>
      </c>
      <c r="AI3636" s="16" t="s">
        <v>10936</v>
      </c>
      <c r="AJ3636" s="43">
        <f>VLOOKUP(E3636,'FILIAIS PETZ'!$A$2:$K$2000,11,0)</f>
        <v>18328118002152</v>
      </c>
      <c r="AK3636" s="44">
        <v>18328118002152</v>
      </c>
    </row>
    <row r="3637" spans="2:37" s="14" customFormat="1" ht="15" customHeight="1" thickBot="1" x14ac:dyDescent="0.25">
      <c r="B3637" s="18">
        <f>VLOOKUP(C3637,FORNECEDORES!D:E,2,0)</f>
        <v>530375</v>
      </c>
      <c r="C3637" s="19" t="str">
        <f>VLOOKUP(D3637,FORNECEDORES!A:D,4,0)</f>
        <v>23.080.842/0001-04</v>
      </c>
      <c r="D3637" s="13" t="s">
        <v>4370</v>
      </c>
      <c r="E3637" s="20" t="str">
        <f t="shared" si="242"/>
        <v>04 0003</v>
      </c>
      <c r="F3637" s="28" t="s">
        <v>8971</v>
      </c>
      <c r="G3637" s="21" t="str">
        <f>VLOOKUP(E3637,'FILIAIS PETZ'!A:E,5,0)</f>
        <v>PETZ SAO BERNARDO</v>
      </c>
      <c r="H3637" s="20" t="str">
        <f>VLOOKUP(E3637,'FILIAIS PETZ'!A:D,4,0)</f>
        <v>SBCA-SP</v>
      </c>
      <c r="I3637" s="46">
        <v>45453</v>
      </c>
      <c r="J3637" s="9">
        <v>926222</v>
      </c>
      <c r="K3637" s="9" t="s">
        <v>9035</v>
      </c>
      <c r="L3637" s="29" t="s">
        <v>10937</v>
      </c>
      <c r="M3637" s="46">
        <v>45461</v>
      </c>
      <c r="N3637" s="46">
        <v>45497</v>
      </c>
      <c r="O3637" s="46">
        <v>45474</v>
      </c>
      <c r="P3637" s="91" t="s">
        <v>4990</v>
      </c>
      <c r="Q3637" s="84">
        <v>3</v>
      </c>
      <c r="R3637" s="91">
        <v>1</v>
      </c>
      <c r="S3637" s="9">
        <v>8</v>
      </c>
      <c r="T3637" s="9" t="s">
        <v>32</v>
      </c>
      <c r="U3637" s="9">
        <v>11002</v>
      </c>
      <c r="V3637" s="9">
        <v>11002</v>
      </c>
      <c r="W3637" s="9" t="s">
        <v>5024</v>
      </c>
      <c r="X3637" s="10" t="s">
        <v>4985</v>
      </c>
      <c r="Y3637" s="9" t="s">
        <v>4980</v>
      </c>
      <c r="Z3637" s="9" t="s">
        <v>4980</v>
      </c>
      <c r="AA3637" s="9" t="s">
        <v>4989</v>
      </c>
      <c r="AB3637" s="9" t="s">
        <v>5005</v>
      </c>
      <c r="AC3637" s="9" t="s">
        <v>5006</v>
      </c>
      <c r="AD3637" s="29"/>
      <c r="AE3637" s="20" t="str">
        <f>VLOOKUP(E3637,'FILIAIS PETZ'!A:Q,17,0)</f>
        <v>SP3</v>
      </c>
      <c r="AF3637" s="20" t="str">
        <f>VLOOKUP(E3637,'FILIAIS PETZ'!A:Q,3,0)</f>
        <v>FELICIO</v>
      </c>
      <c r="AG3637" s="20" t="str">
        <f>VLOOKUP(E3637,'FILIAIS PETZ'!A:Q,2,0)</f>
        <v>R3</v>
      </c>
      <c r="AH3637" s="75">
        <v>60</v>
      </c>
      <c r="AI3637" s="16" t="s">
        <v>10938</v>
      </c>
      <c r="AJ3637" s="43">
        <f>VLOOKUP(E3637,'FILIAIS PETZ'!$A$2:$K$2000,11,0)</f>
        <v>18328118002152</v>
      </c>
      <c r="AK3637" s="44">
        <v>18328118002152</v>
      </c>
    </row>
    <row r="3638" spans="2:37" s="14" customFormat="1" ht="15" customHeight="1" thickBot="1" x14ac:dyDescent="0.25">
      <c r="B3638" s="18">
        <f>VLOOKUP(C3638,FORNECEDORES!D:E,2,0)</f>
        <v>530375</v>
      </c>
      <c r="C3638" s="19" t="str">
        <f>VLOOKUP(D3638,FORNECEDORES!A:D,4,0)</f>
        <v>23.080.842/0001-04</v>
      </c>
      <c r="D3638" s="13" t="s">
        <v>4370</v>
      </c>
      <c r="E3638" s="20" t="str">
        <f t="shared" si="242"/>
        <v>04 0017</v>
      </c>
      <c r="F3638" s="28" t="s">
        <v>8713</v>
      </c>
      <c r="G3638" s="21" t="str">
        <f>VLOOKUP(E3638,'FILIAIS PETZ'!A:E,5,0)</f>
        <v>PETZ CARREFOUR SAO CAETANO</v>
      </c>
      <c r="H3638" s="20" t="str">
        <f>VLOOKUP(E3638,'FILIAIS PETZ'!A:D,4,0)</f>
        <v>SCSU-SP</v>
      </c>
      <c r="I3638" s="46">
        <v>45453</v>
      </c>
      <c r="J3638" s="9">
        <v>926226</v>
      </c>
      <c r="K3638" s="9" t="s">
        <v>9035</v>
      </c>
      <c r="L3638" s="29" t="s">
        <v>10939</v>
      </c>
      <c r="M3638" s="46">
        <v>45461</v>
      </c>
      <c r="N3638" s="46">
        <v>45497</v>
      </c>
      <c r="O3638" s="46">
        <v>45474</v>
      </c>
      <c r="P3638" s="91" t="s">
        <v>4990</v>
      </c>
      <c r="Q3638" s="84">
        <v>3</v>
      </c>
      <c r="R3638" s="91">
        <v>1</v>
      </c>
      <c r="S3638" s="9">
        <v>8</v>
      </c>
      <c r="T3638" s="9" t="s">
        <v>32</v>
      </c>
      <c r="U3638" s="9">
        <v>11002</v>
      </c>
      <c r="V3638" s="9">
        <v>11002</v>
      </c>
      <c r="W3638" s="9" t="s">
        <v>5182</v>
      </c>
      <c r="X3638" s="10" t="s">
        <v>4985</v>
      </c>
      <c r="Y3638" s="9" t="s">
        <v>4980</v>
      </c>
      <c r="Z3638" s="9" t="s">
        <v>4980</v>
      </c>
      <c r="AA3638" s="9" t="s">
        <v>4989</v>
      </c>
      <c r="AB3638" s="9" t="s">
        <v>5005</v>
      </c>
      <c r="AC3638" s="9" t="s">
        <v>5006</v>
      </c>
      <c r="AD3638" s="29"/>
      <c r="AE3638" s="20" t="str">
        <f>VLOOKUP(E3638,'FILIAIS PETZ'!A:Q,17,0)</f>
        <v>SP3</v>
      </c>
      <c r="AF3638" s="20" t="str">
        <f>VLOOKUP(E3638,'FILIAIS PETZ'!A:Q,3,0)</f>
        <v>FELICIO</v>
      </c>
      <c r="AG3638" s="20" t="str">
        <f>VLOOKUP(E3638,'FILIAIS PETZ'!A:Q,2,0)</f>
        <v>R3</v>
      </c>
      <c r="AH3638" s="75">
        <v>140</v>
      </c>
      <c r="AI3638" s="16" t="s">
        <v>10940</v>
      </c>
      <c r="AJ3638" s="43">
        <f>VLOOKUP(E3638,'FILIAIS PETZ'!$A$2:$K$2000,11,0)</f>
        <v>18328118000532</v>
      </c>
      <c r="AK3638" s="44">
        <v>18328118000532</v>
      </c>
    </row>
    <row r="3639" spans="2:37" s="14" customFormat="1" ht="15" customHeight="1" thickBot="1" x14ac:dyDescent="0.25">
      <c r="B3639" s="18">
        <f>VLOOKUP(C3639,FORNECEDORES!D:E,2,0)</f>
        <v>530375</v>
      </c>
      <c r="C3639" s="19" t="str">
        <f>VLOOKUP(D3639,FORNECEDORES!A:D,4,0)</f>
        <v>23.080.842/0001-04</v>
      </c>
      <c r="D3639" s="13" t="s">
        <v>4370</v>
      </c>
      <c r="E3639" s="20" t="str">
        <f t="shared" si="242"/>
        <v>04 0284</v>
      </c>
      <c r="F3639" s="28" t="s">
        <v>8966</v>
      </c>
      <c r="G3639" s="21" t="str">
        <f>VLOOKUP(E3639,'FILIAIS PETZ'!A:E,5,0)</f>
        <v>PETZ ASSAI ANCHIETA</v>
      </c>
      <c r="H3639" s="20" t="str">
        <f>VLOOKUP(E3639,'FILIAIS PETZ'!A:D,4,0)</f>
        <v>ASAC-SP</v>
      </c>
      <c r="I3639" s="46">
        <v>45453</v>
      </c>
      <c r="J3639" s="9">
        <v>924075</v>
      </c>
      <c r="K3639" s="9" t="s">
        <v>9035</v>
      </c>
      <c r="L3639" s="29" t="s">
        <v>10941</v>
      </c>
      <c r="M3639" s="46">
        <v>45461</v>
      </c>
      <c r="N3639" s="46">
        <v>45497</v>
      </c>
      <c r="O3639" s="46">
        <v>45474</v>
      </c>
      <c r="P3639" s="91" t="s">
        <v>4990</v>
      </c>
      <c r="Q3639" s="84">
        <v>3</v>
      </c>
      <c r="R3639" s="91">
        <v>1</v>
      </c>
      <c r="S3639" s="9">
        <v>8</v>
      </c>
      <c r="T3639" s="9" t="s">
        <v>32</v>
      </c>
      <c r="U3639" s="9">
        <v>11002</v>
      </c>
      <c r="V3639" s="9">
        <v>11002</v>
      </c>
      <c r="W3639" s="9" t="s">
        <v>5019</v>
      </c>
      <c r="X3639" s="10" t="s">
        <v>4985</v>
      </c>
      <c r="Y3639" s="9" t="s">
        <v>4980</v>
      </c>
      <c r="Z3639" s="9" t="s">
        <v>4980</v>
      </c>
      <c r="AA3639" s="9" t="s">
        <v>4989</v>
      </c>
      <c r="AB3639" s="9" t="s">
        <v>5005</v>
      </c>
      <c r="AC3639" s="9" t="s">
        <v>5006</v>
      </c>
      <c r="AD3639" s="29"/>
      <c r="AE3639" s="20" t="str">
        <f>VLOOKUP(E3639,'FILIAIS PETZ'!A:Q,17,0)</f>
        <v>SP3</v>
      </c>
      <c r="AF3639" s="20" t="str">
        <f>VLOOKUP(E3639,'FILIAIS PETZ'!A:Q,3,0)</f>
        <v>FELICIO</v>
      </c>
      <c r="AG3639" s="20" t="str">
        <f>VLOOKUP(E3639,'FILIAIS PETZ'!A:Q,2,0)</f>
        <v>R3</v>
      </c>
      <c r="AH3639" s="75">
        <v>160</v>
      </c>
      <c r="AI3639" s="16" t="s">
        <v>10942</v>
      </c>
      <c r="AJ3639" s="43" t="str">
        <f>VLOOKUP(E3639,'FILIAIS PETZ'!$A$2:$K$2000,11,0)</f>
        <v>18.328.118/0290-00</v>
      </c>
      <c r="AK3639" s="44" t="s">
        <v>9283</v>
      </c>
    </row>
    <row r="3640" spans="2:37" s="14" customFormat="1" ht="15" customHeight="1" thickBot="1" x14ac:dyDescent="0.25">
      <c r="B3640" s="18">
        <f>VLOOKUP(C3640,FORNECEDORES!D:E,2,0)</f>
        <v>530375</v>
      </c>
      <c r="C3640" s="19" t="str">
        <f>VLOOKUP(D3640,FORNECEDORES!A:D,4,0)</f>
        <v>23.080.842/0001-04</v>
      </c>
      <c r="D3640" s="13" t="s">
        <v>4370</v>
      </c>
      <c r="E3640" s="20" t="str">
        <f t="shared" si="242"/>
        <v>04 0284</v>
      </c>
      <c r="F3640" s="28" t="s">
        <v>8966</v>
      </c>
      <c r="G3640" s="21" t="str">
        <f>VLOOKUP(E3640,'FILIAIS PETZ'!A:E,5,0)</f>
        <v>PETZ ASSAI ANCHIETA</v>
      </c>
      <c r="H3640" s="20" t="str">
        <f>VLOOKUP(E3640,'FILIAIS PETZ'!A:D,4,0)</f>
        <v>ASAC-SP</v>
      </c>
      <c r="I3640" s="46">
        <v>45453</v>
      </c>
      <c r="J3640" s="9">
        <v>924076</v>
      </c>
      <c r="K3640" s="9" t="s">
        <v>9035</v>
      </c>
      <c r="L3640" s="29" t="s">
        <v>10943</v>
      </c>
      <c r="M3640" s="46">
        <v>45461</v>
      </c>
      <c r="N3640" s="46">
        <v>45497</v>
      </c>
      <c r="O3640" s="46">
        <v>45474</v>
      </c>
      <c r="P3640" s="91" t="s">
        <v>4990</v>
      </c>
      <c r="Q3640" s="84">
        <v>3</v>
      </c>
      <c r="R3640" s="91">
        <v>1</v>
      </c>
      <c r="S3640" s="9">
        <v>8</v>
      </c>
      <c r="T3640" s="9" t="s">
        <v>32</v>
      </c>
      <c r="U3640" s="9">
        <v>11002</v>
      </c>
      <c r="V3640" s="9">
        <v>11002</v>
      </c>
      <c r="W3640" s="9" t="s">
        <v>5021</v>
      </c>
      <c r="X3640" s="10" t="s">
        <v>4985</v>
      </c>
      <c r="Y3640" s="9" t="s">
        <v>4980</v>
      </c>
      <c r="Z3640" s="9" t="s">
        <v>4980</v>
      </c>
      <c r="AA3640" s="9" t="s">
        <v>4989</v>
      </c>
      <c r="AB3640" s="9" t="s">
        <v>5005</v>
      </c>
      <c r="AC3640" s="9" t="s">
        <v>5006</v>
      </c>
      <c r="AD3640" s="29"/>
      <c r="AE3640" s="20" t="str">
        <f>VLOOKUP(E3640,'FILIAIS PETZ'!A:Q,17,0)</f>
        <v>SP3</v>
      </c>
      <c r="AF3640" s="20" t="str">
        <f>VLOOKUP(E3640,'FILIAIS PETZ'!A:Q,3,0)</f>
        <v>FELICIO</v>
      </c>
      <c r="AG3640" s="20" t="str">
        <f>VLOOKUP(E3640,'FILIAIS PETZ'!A:Q,2,0)</f>
        <v>R3</v>
      </c>
      <c r="AH3640" s="75">
        <v>130</v>
      </c>
      <c r="AI3640" s="16" t="s">
        <v>10944</v>
      </c>
      <c r="AJ3640" s="43" t="str">
        <f>VLOOKUP(E3640,'FILIAIS PETZ'!$A$2:$K$2000,11,0)</f>
        <v>18.328.118/0290-00</v>
      </c>
      <c r="AK3640" s="44" t="s">
        <v>9283</v>
      </c>
    </row>
    <row r="3641" spans="2:37" s="14" customFormat="1" ht="15" customHeight="1" thickBot="1" x14ac:dyDescent="0.25">
      <c r="B3641" s="18">
        <f>VLOOKUP(C3641,FORNECEDORES!D:E,2,0)</f>
        <v>530375</v>
      </c>
      <c r="C3641" s="19" t="str">
        <f>VLOOKUP(D3641,FORNECEDORES!A:D,4,0)</f>
        <v>23.080.842/0001-04</v>
      </c>
      <c r="D3641" s="13" t="s">
        <v>4370</v>
      </c>
      <c r="E3641" s="20" t="str">
        <f t="shared" si="242"/>
        <v>04 0284</v>
      </c>
      <c r="F3641" s="28" t="s">
        <v>8966</v>
      </c>
      <c r="G3641" s="21" t="str">
        <f>VLOOKUP(E3641,'FILIAIS PETZ'!A:E,5,0)</f>
        <v>PETZ ASSAI ANCHIETA</v>
      </c>
      <c r="H3641" s="20" t="str">
        <f>VLOOKUP(E3641,'FILIAIS PETZ'!A:D,4,0)</f>
        <v>ASAC-SP</v>
      </c>
      <c r="I3641" s="46">
        <v>45453</v>
      </c>
      <c r="J3641" s="9">
        <v>924077</v>
      </c>
      <c r="K3641" s="9" t="s">
        <v>9035</v>
      </c>
      <c r="L3641" s="29" t="s">
        <v>10945</v>
      </c>
      <c r="M3641" s="46">
        <v>45461</v>
      </c>
      <c r="N3641" s="46">
        <v>45497</v>
      </c>
      <c r="O3641" s="46">
        <v>45474</v>
      </c>
      <c r="P3641" s="91" t="s">
        <v>4990</v>
      </c>
      <c r="Q3641" s="84">
        <v>3</v>
      </c>
      <c r="R3641" s="91">
        <v>1</v>
      </c>
      <c r="S3641" s="9">
        <v>8</v>
      </c>
      <c r="T3641" s="9" t="s">
        <v>32</v>
      </c>
      <c r="U3641" s="9">
        <v>11002</v>
      </c>
      <c r="V3641" s="9">
        <v>11002</v>
      </c>
      <c r="W3641" s="9" t="s">
        <v>5107</v>
      </c>
      <c r="X3641" s="10" t="s">
        <v>4985</v>
      </c>
      <c r="Y3641" s="9" t="s">
        <v>4980</v>
      </c>
      <c r="Z3641" s="9" t="s">
        <v>4980</v>
      </c>
      <c r="AA3641" s="9" t="s">
        <v>4989</v>
      </c>
      <c r="AB3641" s="9" t="s">
        <v>5005</v>
      </c>
      <c r="AC3641" s="9" t="s">
        <v>5006</v>
      </c>
      <c r="AD3641" s="29"/>
      <c r="AE3641" s="20" t="str">
        <f>VLOOKUP(E3641,'FILIAIS PETZ'!A:Q,17,0)</f>
        <v>SP3</v>
      </c>
      <c r="AF3641" s="20" t="str">
        <f>VLOOKUP(E3641,'FILIAIS PETZ'!A:Q,3,0)</f>
        <v>FELICIO</v>
      </c>
      <c r="AG3641" s="20" t="str">
        <f>VLOOKUP(E3641,'FILIAIS PETZ'!A:Q,2,0)</f>
        <v>R3</v>
      </c>
      <c r="AH3641" s="75">
        <v>130</v>
      </c>
      <c r="AI3641" s="16" t="s">
        <v>10946</v>
      </c>
      <c r="AJ3641" s="43" t="str">
        <f>VLOOKUP(E3641,'FILIAIS PETZ'!$A$2:$K$2000,11,0)</f>
        <v>18.328.118/0290-00</v>
      </c>
      <c r="AK3641" s="44" t="s">
        <v>9283</v>
      </c>
    </row>
    <row r="3642" spans="2:37" s="14" customFormat="1" ht="15" customHeight="1" thickBot="1" x14ac:dyDescent="0.25">
      <c r="B3642" s="18">
        <f>VLOOKUP(C3642,FORNECEDORES!D:E,2,0)</f>
        <v>530375</v>
      </c>
      <c r="C3642" s="19" t="str">
        <f>VLOOKUP(D3642,FORNECEDORES!A:D,4,0)</f>
        <v>23.080.842/0001-04</v>
      </c>
      <c r="D3642" s="13" t="s">
        <v>4370</v>
      </c>
      <c r="E3642" s="20" t="str">
        <f t="shared" si="242"/>
        <v>04 0284</v>
      </c>
      <c r="F3642" s="28" t="s">
        <v>8966</v>
      </c>
      <c r="G3642" s="21" t="str">
        <f>VLOOKUP(E3642,'FILIAIS PETZ'!A:E,5,0)</f>
        <v>PETZ ASSAI ANCHIETA</v>
      </c>
      <c r="H3642" s="20" t="str">
        <f>VLOOKUP(E3642,'FILIAIS PETZ'!A:D,4,0)</f>
        <v>ASAC-SP</v>
      </c>
      <c r="I3642" s="46">
        <v>45453</v>
      </c>
      <c r="J3642" s="9">
        <v>924080</v>
      </c>
      <c r="K3642" s="9" t="s">
        <v>9035</v>
      </c>
      <c r="L3642" s="29" t="s">
        <v>10947</v>
      </c>
      <c r="M3642" s="46">
        <v>45461</v>
      </c>
      <c r="N3642" s="46">
        <v>45497</v>
      </c>
      <c r="O3642" s="46">
        <v>45474</v>
      </c>
      <c r="P3642" s="91" t="s">
        <v>4990</v>
      </c>
      <c r="Q3642" s="84">
        <v>3</v>
      </c>
      <c r="R3642" s="91">
        <v>1</v>
      </c>
      <c r="S3642" s="9">
        <v>8</v>
      </c>
      <c r="T3642" s="9" t="s">
        <v>32</v>
      </c>
      <c r="U3642" s="9">
        <v>11002</v>
      </c>
      <c r="V3642" s="9">
        <v>11002</v>
      </c>
      <c r="W3642" s="9" t="s">
        <v>5021</v>
      </c>
      <c r="X3642" s="10" t="s">
        <v>4985</v>
      </c>
      <c r="Y3642" s="9" t="s">
        <v>4980</v>
      </c>
      <c r="Z3642" s="9" t="s">
        <v>4980</v>
      </c>
      <c r="AA3642" s="9" t="s">
        <v>4989</v>
      </c>
      <c r="AB3642" s="9" t="s">
        <v>5005</v>
      </c>
      <c r="AC3642" s="9" t="s">
        <v>5006</v>
      </c>
      <c r="AD3642" s="29"/>
      <c r="AE3642" s="20" t="str">
        <f>VLOOKUP(E3642,'FILIAIS PETZ'!A:Q,17,0)</f>
        <v>SP3</v>
      </c>
      <c r="AF3642" s="20" t="str">
        <f>VLOOKUP(E3642,'FILIAIS PETZ'!A:Q,3,0)</f>
        <v>FELICIO</v>
      </c>
      <c r="AG3642" s="20" t="str">
        <f>VLOOKUP(E3642,'FILIAIS PETZ'!A:Q,2,0)</f>
        <v>R3</v>
      </c>
      <c r="AH3642" s="75">
        <v>110</v>
      </c>
      <c r="AI3642" s="16" t="s">
        <v>10948</v>
      </c>
      <c r="AJ3642" s="43" t="str">
        <f>VLOOKUP(E3642,'FILIAIS PETZ'!$A$2:$K$2000,11,0)</f>
        <v>18.328.118/0290-00</v>
      </c>
      <c r="AK3642" s="44" t="s">
        <v>9283</v>
      </c>
    </row>
    <row r="3643" spans="2:37" s="14" customFormat="1" ht="15" customHeight="1" thickBot="1" x14ac:dyDescent="0.25">
      <c r="B3643" s="18">
        <f>VLOOKUP(C3643,FORNECEDORES!D:E,2,0)</f>
        <v>530375</v>
      </c>
      <c r="C3643" s="19" t="str">
        <f>VLOOKUP(D3643,FORNECEDORES!A:D,4,0)</f>
        <v>23.080.842/0001-04</v>
      </c>
      <c r="D3643" s="13" t="s">
        <v>4370</v>
      </c>
      <c r="E3643" s="20" t="str">
        <f t="shared" si="242"/>
        <v>04 0284</v>
      </c>
      <c r="F3643" s="28" t="s">
        <v>8966</v>
      </c>
      <c r="G3643" s="21" t="str">
        <f>VLOOKUP(E3643,'FILIAIS PETZ'!A:E,5,0)</f>
        <v>PETZ ASSAI ANCHIETA</v>
      </c>
      <c r="H3643" s="20" t="str">
        <f>VLOOKUP(E3643,'FILIAIS PETZ'!A:D,4,0)</f>
        <v>ASAC-SP</v>
      </c>
      <c r="I3643" s="46">
        <v>45453</v>
      </c>
      <c r="J3643" s="9">
        <v>924082</v>
      </c>
      <c r="K3643" s="9" t="s">
        <v>9035</v>
      </c>
      <c r="L3643" s="29" t="s">
        <v>10949</v>
      </c>
      <c r="M3643" s="46">
        <v>45461</v>
      </c>
      <c r="N3643" s="46">
        <v>45497</v>
      </c>
      <c r="O3643" s="46">
        <v>45474</v>
      </c>
      <c r="P3643" s="91" t="s">
        <v>4990</v>
      </c>
      <c r="Q3643" s="84">
        <v>3</v>
      </c>
      <c r="R3643" s="91">
        <v>1</v>
      </c>
      <c r="S3643" s="9">
        <v>8</v>
      </c>
      <c r="T3643" s="9" t="s">
        <v>32</v>
      </c>
      <c r="U3643" s="9">
        <v>11002</v>
      </c>
      <c r="V3643" s="9">
        <v>11002</v>
      </c>
      <c r="W3643" s="9" t="s">
        <v>5019</v>
      </c>
      <c r="X3643" s="10" t="s">
        <v>4985</v>
      </c>
      <c r="Y3643" s="9" t="s">
        <v>4980</v>
      </c>
      <c r="Z3643" s="9" t="s">
        <v>4980</v>
      </c>
      <c r="AA3643" s="9" t="s">
        <v>4989</v>
      </c>
      <c r="AB3643" s="9" t="s">
        <v>5005</v>
      </c>
      <c r="AC3643" s="9" t="s">
        <v>5006</v>
      </c>
      <c r="AD3643" s="29"/>
      <c r="AE3643" s="20" t="str">
        <f>VLOOKUP(E3643,'FILIAIS PETZ'!A:Q,17,0)</f>
        <v>SP3</v>
      </c>
      <c r="AF3643" s="20" t="str">
        <f>VLOOKUP(E3643,'FILIAIS PETZ'!A:Q,3,0)</f>
        <v>FELICIO</v>
      </c>
      <c r="AG3643" s="20" t="str">
        <f>VLOOKUP(E3643,'FILIAIS PETZ'!A:Q,2,0)</f>
        <v>R3</v>
      </c>
      <c r="AH3643" s="75">
        <v>120</v>
      </c>
      <c r="AI3643" s="16" t="s">
        <v>10950</v>
      </c>
      <c r="AJ3643" s="43" t="str">
        <f>VLOOKUP(E3643,'FILIAIS PETZ'!$A$2:$K$2000,11,0)</f>
        <v>18.328.118/0290-00</v>
      </c>
      <c r="AK3643" s="44" t="s">
        <v>9283</v>
      </c>
    </row>
    <row r="3644" spans="2:37" s="14" customFormat="1" ht="15" customHeight="1" thickBot="1" x14ac:dyDescent="0.25">
      <c r="B3644" s="18">
        <f>VLOOKUP(C3644,FORNECEDORES!D:E,2,0)</f>
        <v>530375</v>
      </c>
      <c r="C3644" s="19" t="str">
        <f>VLOOKUP(D3644,FORNECEDORES!A:D,4,0)</f>
        <v>23.080.842/0001-04</v>
      </c>
      <c r="D3644" s="13" t="s">
        <v>4370</v>
      </c>
      <c r="E3644" s="20" t="str">
        <f t="shared" si="242"/>
        <v>04 0258</v>
      </c>
      <c r="F3644" s="28" t="s">
        <v>8972</v>
      </c>
      <c r="G3644" s="21" t="str">
        <f>VLOOKUP(E3644,'FILIAIS PETZ'!A:E,5,0)</f>
        <v xml:space="preserve">PETZ SHOPPING GRAND PLAZA </v>
      </c>
      <c r="H3644" s="20" t="str">
        <f>VLOOKUP(E3644,'FILIAIS PETZ'!A:D,4,0)</f>
        <v>SGPZ-SP</v>
      </c>
      <c r="I3644" s="46">
        <v>45453</v>
      </c>
      <c r="J3644" s="9">
        <v>926236</v>
      </c>
      <c r="K3644" s="9" t="s">
        <v>9035</v>
      </c>
      <c r="L3644" s="29" t="s">
        <v>10951</v>
      </c>
      <c r="M3644" s="46">
        <v>45461</v>
      </c>
      <c r="N3644" s="46">
        <v>45497</v>
      </c>
      <c r="O3644" s="46">
        <v>45474</v>
      </c>
      <c r="P3644" s="91" t="s">
        <v>4990</v>
      </c>
      <c r="Q3644" s="84">
        <v>3</v>
      </c>
      <c r="R3644" s="91">
        <v>1</v>
      </c>
      <c r="S3644" s="9">
        <v>8</v>
      </c>
      <c r="T3644" s="9" t="s">
        <v>32</v>
      </c>
      <c r="U3644" s="9">
        <v>11002</v>
      </c>
      <c r="V3644" s="9">
        <v>11002</v>
      </c>
      <c r="W3644" s="9" t="s">
        <v>5107</v>
      </c>
      <c r="X3644" s="10" t="s">
        <v>4985</v>
      </c>
      <c r="Y3644" s="9" t="s">
        <v>4980</v>
      </c>
      <c r="Z3644" s="9" t="s">
        <v>4980</v>
      </c>
      <c r="AA3644" s="9" t="s">
        <v>4989</v>
      </c>
      <c r="AB3644" s="9" t="s">
        <v>5005</v>
      </c>
      <c r="AC3644" s="9" t="s">
        <v>5006</v>
      </c>
      <c r="AD3644" s="29"/>
      <c r="AE3644" s="20" t="str">
        <f>VLOOKUP(E3644,'FILIAIS PETZ'!A:Q,17,0)</f>
        <v>SP3</v>
      </c>
      <c r="AF3644" s="20" t="str">
        <f>VLOOKUP(E3644,'FILIAIS PETZ'!A:Q,3,0)</f>
        <v>FELICIO</v>
      </c>
      <c r="AG3644" s="20" t="str">
        <f>VLOOKUP(E3644,'FILIAIS PETZ'!A:Q,2,0)</f>
        <v>R3</v>
      </c>
      <c r="AH3644" s="75">
        <v>140</v>
      </c>
      <c r="AI3644" s="16" t="s">
        <v>10952</v>
      </c>
      <c r="AJ3644" s="43" t="str">
        <f>VLOOKUP(E3644,'FILIAIS PETZ'!$A$2:$K$2000,11,0)</f>
        <v>18.328.118/0249-89</v>
      </c>
      <c r="AK3644" s="44" t="s">
        <v>9091</v>
      </c>
    </row>
    <row r="3645" spans="2:37" s="14" customFormat="1" ht="15" customHeight="1" thickBot="1" x14ac:dyDescent="0.25">
      <c r="B3645" s="18">
        <f>VLOOKUP(C3645,FORNECEDORES!D:E,2,0)</f>
        <v>530375</v>
      </c>
      <c r="C3645" s="19" t="str">
        <f>VLOOKUP(D3645,FORNECEDORES!A:D,4,0)</f>
        <v>23.080.842/0001-04</v>
      </c>
      <c r="D3645" s="13" t="s">
        <v>4370</v>
      </c>
      <c r="E3645" s="20" t="str">
        <f t="shared" si="242"/>
        <v>04 0258</v>
      </c>
      <c r="F3645" s="28" t="s">
        <v>8972</v>
      </c>
      <c r="G3645" s="21" t="str">
        <f>VLOOKUP(E3645,'FILIAIS PETZ'!A:E,5,0)</f>
        <v xml:space="preserve">PETZ SHOPPING GRAND PLAZA </v>
      </c>
      <c r="H3645" s="20" t="str">
        <f>VLOOKUP(E3645,'FILIAIS PETZ'!A:D,4,0)</f>
        <v>SGPZ-SP</v>
      </c>
      <c r="I3645" s="46">
        <v>45453</v>
      </c>
      <c r="J3645" s="9">
        <v>926238</v>
      </c>
      <c r="K3645" s="9" t="s">
        <v>9035</v>
      </c>
      <c r="L3645" s="29" t="s">
        <v>10953</v>
      </c>
      <c r="M3645" s="46">
        <v>45461</v>
      </c>
      <c r="N3645" s="46">
        <v>45497</v>
      </c>
      <c r="O3645" s="46">
        <v>45474</v>
      </c>
      <c r="P3645" s="91" t="s">
        <v>4990</v>
      </c>
      <c r="Q3645" s="84">
        <v>3</v>
      </c>
      <c r="R3645" s="91">
        <v>1</v>
      </c>
      <c r="S3645" s="9">
        <v>8</v>
      </c>
      <c r="T3645" s="9" t="s">
        <v>32</v>
      </c>
      <c r="U3645" s="9">
        <v>11002</v>
      </c>
      <c r="V3645" s="9">
        <v>11002</v>
      </c>
      <c r="W3645" s="9" t="s">
        <v>5034</v>
      </c>
      <c r="X3645" s="10" t="s">
        <v>4985</v>
      </c>
      <c r="Y3645" s="9" t="s">
        <v>4980</v>
      </c>
      <c r="Z3645" s="9" t="s">
        <v>4980</v>
      </c>
      <c r="AA3645" s="9" t="s">
        <v>4989</v>
      </c>
      <c r="AB3645" s="9" t="s">
        <v>5005</v>
      </c>
      <c r="AC3645" s="9" t="s">
        <v>5006</v>
      </c>
      <c r="AD3645" s="29"/>
      <c r="AE3645" s="20" t="str">
        <f>VLOOKUP(E3645,'FILIAIS PETZ'!A:Q,17,0)</f>
        <v>SP3</v>
      </c>
      <c r="AF3645" s="20" t="str">
        <f>VLOOKUP(E3645,'FILIAIS PETZ'!A:Q,3,0)</f>
        <v>FELICIO</v>
      </c>
      <c r="AG3645" s="20" t="str">
        <f>VLOOKUP(E3645,'FILIAIS PETZ'!A:Q,2,0)</f>
        <v>R3</v>
      </c>
      <c r="AH3645" s="75">
        <v>120</v>
      </c>
      <c r="AI3645" s="16" t="s">
        <v>10954</v>
      </c>
      <c r="AJ3645" s="43" t="str">
        <f>VLOOKUP(E3645,'FILIAIS PETZ'!$A$2:$K$2000,11,0)</f>
        <v>18.328.118/0249-89</v>
      </c>
      <c r="AK3645" s="44" t="s">
        <v>9091</v>
      </c>
    </row>
    <row r="3646" spans="2:37" s="14" customFormat="1" ht="15" customHeight="1" thickBot="1" x14ac:dyDescent="0.25">
      <c r="B3646" s="18">
        <f>VLOOKUP(C3646,FORNECEDORES!D:E,2,0)</f>
        <v>530375</v>
      </c>
      <c r="C3646" s="19" t="str">
        <f>VLOOKUP(D3646,FORNECEDORES!A:D,4,0)</f>
        <v>23.080.842/0001-04</v>
      </c>
      <c r="D3646" s="13" t="s">
        <v>4370</v>
      </c>
      <c r="E3646" s="20" t="str">
        <f t="shared" si="242"/>
        <v>04 0258</v>
      </c>
      <c r="F3646" s="28" t="s">
        <v>8972</v>
      </c>
      <c r="G3646" s="21" t="str">
        <f>VLOOKUP(E3646,'FILIAIS PETZ'!A:E,5,0)</f>
        <v xml:space="preserve">PETZ SHOPPING GRAND PLAZA </v>
      </c>
      <c r="H3646" s="20" t="str">
        <f>VLOOKUP(E3646,'FILIAIS PETZ'!A:D,4,0)</f>
        <v>SGPZ-SP</v>
      </c>
      <c r="I3646" s="46">
        <v>45453</v>
      </c>
      <c r="J3646" s="9">
        <v>926241</v>
      </c>
      <c r="K3646" s="9" t="s">
        <v>9035</v>
      </c>
      <c r="L3646" s="29" t="s">
        <v>10955</v>
      </c>
      <c r="M3646" s="46">
        <v>45461</v>
      </c>
      <c r="N3646" s="46">
        <v>45497</v>
      </c>
      <c r="O3646" s="46">
        <v>45474</v>
      </c>
      <c r="P3646" s="91" t="s">
        <v>4990</v>
      </c>
      <c r="Q3646" s="84">
        <v>3</v>
      </c>
      <c r="R3646" s="91">
        <v>1</v>
      </c>
      <c r="S3646" s="9">
        <v>8</v>
      </c>
      <c r="T3646" s="9" t="s">
        <v>32</v>
      </c>
      <c r="U3646" s="9">
        <v>11002</v>
      </c>
      <c r="V3646" s="9">
        <v>11002</v>
      </c>
      <c r="W3646" s="9" t="s">
        <v>5019</v>
      </c>
      <c r="X3646" s="10" t="s">
        <v>4985</v>
      </c>
      <c r="Y3646" s="9" t="s">
        <v>4980</v>
      </c>
      <c r="Z3646" s="9" t="s">
        <v>4980</v>
      </c>
      <c r="AA3646" s="9" t="s">
        <v>4989</v>
      </c>
      <c r="AB3646" s="9" t="s">
        <v>5005</v>
      </c>
      <c r="AC3646" s="9" t="s">
        <v>5006</v>
      </c>
      <c r="AD3646" s="29"/>
      <c r="AE3646" s="20" t="str">
        <f>VLOOKUP(E3646,'FILIAIS PETZ'!A:Q,17,0)</f>
        <v>SP3</v>
      </c>
      <c r="AF3646" s="20" t="str">
        <f>VLOOKUP(E3646,'FILIAIS PETZ'!A:Q,3,0)</f>
        <v>FELICIO</v>
      </c>
      <c r="AG3646" s="20" t="str">
        <f>VLOOKUP(E3646,'FILIAIS PETZ'!A:Q,2,0)</f>
        <v>R3</v>
      </c>
      <c r="AH3646" s="75">
        <v>380</v>
      </c>
      <c r="AI3646" s="16" t="s">
        <v>10956</v>
      </c>
      <c r="AJ3646" s="43" t="str">
        <f>VLOOKUP(E3646,'FILIAIS PETZ'!$A$2:$K$2000,11,0)</f>
        <v>18.328.118/0249-89</v>
      </c>
      <c r="AK3646" s="44" t="s">
        <v>9091</v>
      </c>
    </row>
    <row r="3647" spans="2:37" s="14" customFormat="1" ht="15" customHeight="1" thickBot="1" x14ac:dyDescent="0.25">
      <c r="B3647" s="18">
        <f>VLOOKUP(C3647,FORNECEDORES!D:E,2,0)</f>
        <v>530375</v>
      </c>
      <c r="C3647" s="19" t="str">
        <f>VLOOKUP(D3647,FORNECEDORES!A:D,4,0)</f>
        <v>23.080.842/0001-04</v>
      </c>
      <c r="D3647" s="13" t="s">
        <v>4370</v>
      </c>
      <c r="E3647" s="20" t="str">
        <f t="shared" si="242"/>
        <v>04 0069</v>
      </c>
      <c r="F3647" s="28" t="s">
        <v>8968</v>
      </c>
      <c r="G3647" s="21" t="str">
        <f>VLOOKUP(E3647,'FILIAIS PETZ'!A:E,5,0)</f>
        <v>PETZ GIOVANNI PIRELLI</v>
      </c>
      <c r="H3647" s="20" t="str">
        <f>VLOOKUP(E3647,'FILIAIS PETZ'!A:D,4,0)</f>
        <v>GPIR-SP</v>
      </c>
      <c r="I3647" s="46">
        <v>45453</v>
      </c>
      <c r="J3647" s="9">
        <v>924099</v>
      </c>
      <c r="K3647" s="9" t="s">
        <v>9035</v>
      </c>
      <c r="L3647" s="29" t="s">
        <v>10957</v>
      </c>
      <c r="M3647" s="46">
        <v>45461</v>
      </c>
      <c r="N3647" s="46">
        <v>45497</v>
      </c>
      <c r="O3647" s="46">
        <v>45474</v>
      </c>
      <c r="P3647" s="91" t="s">
        <v>4990</v>
      </c>
      <c r="Q3647" s="84">
        <v>3</v>
      </c>
      <c r="R3647" s="91">
        <v>1</v>
      </c>
      <c r="S3647" s="9">
        <v>8</v>
      </c>
      <c r="T3647" s="9" t="s">
        <v>32</v>
      </c>
      <c r="U3647" s="9">
        <v>11002</v>
      </c>
      <c r="V3647" s="9">
        <v>11002</v>
      </c>
      <c r="W3647" s="9" t="s">
        <v>5021</v>
      </c>
      <c r="X3647" s="10" t="s">
        <v>4985</v>
      </c>
      <c r="Y3647" s="9" t="s">
        <v>4980</v>
      </c>
      <c r="Z3647" s="9" t="s">
        <v>4980</v>
      </c>
      <c r="AA3647" s="9" t="s">
        <v>4989</v>
      </c>
      <c r="AB3647" s="9" t="s">
        <v>5005</v>
      </c>
      <c r="AC3647" s="9" t="s">
        <v>5006</v>
      </c>
      <c r="AD3647" s="29"/>
      <c r="AE3647" s="20" t="str">
        <f>VLOOKUP(E3647,'FILIAIS PETZ'!A:Q,17,0)</f>
        <v>SP3</v>
      </c>
      <c r="AF3647" s="20" t="str">
        <f>VLOOKUP(E3647,'FILIAIS PETZ'!A:Q,3,0)</f>
        <v>FELICIO</v>
      </c>
      <c r="AG3647" s="20" t="str">
        <f>VLOOKUP(E3647,'FILIAIS PETZ'!A:Q,2,0)</f>
        <v>R3</v>
      </c>
      <c r="AH3647" s="75">
        <v>180</v>
      </c>
      <c r="AI3647" s="16" t="s">
        <v>10958</v>
      </c>
      <c r="AJ3647" s="43">
        <f>VLOOKUP(E3647,'FILIAIS PETZ'!$A$2:$K$2000,11,0)</f>
        <v>18328118006905</v>
      </c>
      <c r="AK3647" s="44">
        <v>18328118006905</v>
      </c>
    </row>
    <row r="3648" spans="2:37" s="14" customFormat="1" ht="15" customHeight="1" thickBot="1" x14ac:dyDescent="0.25">
      <c r="B3648" s="18">
        <f>VLOOKUP(C3648,FORNECEDORES!D:E,2,0)</f>
        <v>530375</v>
      </c>
      <c r="C3648" s="19" t="str">
        <f>VLOOKUP(D3648,FORNECEDORES!A:D,4,0)</f>
        <v>23.080.842/0001-04</v>
      </c>
      <c r="D3648" s="13" t="s">
        <v>4370</v>
      </c>
      <c r="E3648" s="20" t="str">
        <f t="shared" si="242"/>
        <v>04 0069</v>
      </c>
      <c r="F3648" s="28" t="s">
        <v>8968</v>
      </c>
      <c r="G3648" s="21" t="str">
        <f>VLOOKUP(E3648,'FILIAIS PETZ'!A:E,5,0)</f>
        <v>PETZ GIOVANNI PIRELLI</v>
      </c>
      <c r="H3648" s="20" t="str">
        <f>VLOOKUP(E3648,'FILIAIS PETZ'!A:D,4,0)</f>
        <v>GPIR-SP</v>
      </c>
      <c r="I3648" s="46">
        <v>45453</v>
      </c>
      <c r="J3648" s="9">
        <v>924102</v>
      </c>
      <c r="K3648" s="9" t="s">
        <v>9035</v>
      </c>
      <c r="L3648" s="29" t="s">
        <v>10959</v>
      </c>
      <c r="M3648" s="46">
        <v>45461</v>
      </c>
      <c r="N3648" s="46">
        <v>45497</v>
      </c>
      <c r="O3648" s="46">
        <v>45474</v>
      </c>
      <c r="P3648" s="91" t="s">
        <v>4990</v>
      </c>
      <c r="Q3648" s="84">
        <v>3</v>
      </c>
      <c r="R3648" s="91">
        <v>1</v>
      </c>
      <c r="S3648" s="9">
        <v>8</v>
      </c>
      <c r="T3648" s="9" t="s">
        <v>32</v>
      </c>
      <c r="U3648" s="9">
        <v>11002</v>
      </c>
      <c r="V3648" s="9">
        <v>11002</v>
      </c>
      <c r="W3648" s="9" t="s">
        <v>5021</v>
      </c>
      <c r="X3648" s="10" t="s">
        <v>4985</v>
      </c>
      <c r="Y3648" s="9" t="s">
        <v>4980</v>
      </c>
      <c r="Z3648" s="9" t="s">
        <v>4980</v>
      </c>
      <c r="AA3648" s="9" t="s">
        <v>4989</v>
      </c>
      <c r="AB3648" s="9" t="s">
        <v>5005</v>
      </c>
      <c r="AC3648" s="9" t="s">
        <v>5006</v>
      </c>
      <c r="AD3648" s="29"/>
      <c r="AE3648" s="20" t="str">
        <f>VLOOKUP(E3648,'FILIAIS PETZ'!A:Q,17,0)</f>
        <v>SP3</v>
      </c>
      <c r="AF3648" s="20" t="str">
        <f>VLOOKUP(E3648,'FILIAIS PETZ'!A:Q,3,0)</f>
        <v>FELICIO</v>
      </c>
      <c r="AG3648" s="20" t="str">
        <f>VLOOKUP(E3648,'FILIAIS PETZ'!A:Q,2,0)</f>
        <v>R3</v>
      </c>
      <c r="AH3648" s="75">
        <v>60</v>
      </c>
      <c r="AI3648" s="16" t="s">
        <v>10960</v>
      </c>
      <c r="AJ3648" s="43">
        <f>VLOOKUP(E3648,'FILIAIS PETZ'!$A$2:$K$2000,11,0)</f>
        <v>18328118006905</v>
      </c>
      <c r="AK3648" s="44">
        <v>18328118006905</v>
      </c>
    </row>
    <row r="3649" spans="2:37" s="14" customFormat="1" ht="15" customHeight="1" thickBot="1" x14ac:dyDescent="0.25">
      <c r="B3649" s="18">
        <f>VLOOKUP(C3649,FORNECEDORES!D:E,2,0)</f>
        <v>530375</v>
      </c>
      <c r="C3649" s="19" t="str">
        <f>VLOOKUP(D3649,FORNECEDORES!A:D,4,0)</f>
        <v>23.080.842/0001-04</v>
      </c>
      <c r="D3649" s="13" t="s">
        <v>4370</v>
      </c>
      <c r="E3649" s="20" t="str">
        <f t="shared" si="242"/>
        <v>04 0069</v>
      </c>
      <c r="F3649" s="28" t="s">
        <v>8968</v>
      </c>
      <c r="G3649" s="21" t="str">
        <f>VLOOKUP(E3649,'FILIAIS PETZ'!A:E,5,0)</f>
        <v>PETZ GIOVANNI PIRELLI</v>
      </c>
      <c r="H3649" s="20" t="str">
        <f>VLOOKUP(E3649,'FILIAIS PETZ'!A:D,4,0)</f>
        <v>GPIR-SP</v>
      </c>
      <c r="I3649" s="46">
        <v>45453</v>
      </c>
      <c r="J3649" s="9">
        <v>924103</v>
      </c>
      <c r="K3649" s="9" t="s">
        <v>9035</v>
      </c>
      <c r="L3649" s="29" t="s">
        <v>10961</v>
      </c>
      <c r="M3649" s="46">
        <v>45461</v>
      </c>
      <c r="N3649" s="46">
        <v>45497</v>
      </c>
      <c r="O3649" s="46">
        <v>45474</v>
      </c>
      <c r="P3649" s="91" t="s">
        <v>4990</v>
      </c>
      <c r="Q3649" s="84">
        <v>3</v>
      </c>
      <c r="R3649" s="91">
        <v>1</v>
      </c>
      <c r="S3649" s="9">
        <v>8</v>
      </c>
      <c r="T3649" s="9" t="s">
        <v>32</v>
      </c>
      <c r="U3649" s="9">
        <v>11002</v>
      </c>
      <c r="V3649" s="9">
        <v>11002</v>
      </c>
      <c r="W3649" s="9" t="s">
        <v>5019</v>
      </c>
      <c r="X3649" s="10" t="s">
        <v>4985</v>
      </c>
      <c r="Y3649" s="9" t="s">
        <v>4980</v>
      </c>
      <c r="Z3649" s="9" t="s">
        <v>4980</v>
      </c>
      <c r="AA3649" s="9" t="s">
        <v>4989</v>
      </c>
      <c r="AB3649" s="9" t="s">
        <v>5005</v>
      </c>
      <c r="AC3649" s="9" t="s">
        <v>5006</v>
      </c>
      <c r="AD3649" s="29"/>
      <c r="AE3649" s="20" t="str">
        <f>VLOOKUP(E3649,'FILIAIS PETZ'!A:Q,17,0)</f>
        <v>SP3</v>
      </c>
      <c r="AF3649" s="20" t="str">
        <f>VLOOKUP(E3649,'FILIAIS PETZ'!A:Q,3,0)</f>
        <v>FELICIO</v>
      </c>
      <c r="AG3649" s="20" t="str">
        <f>VLOOKUP(E3649,'FILIAIS PETZ'!A:Q,2,0)</f>
        <v>R3</v>
      </c>
      <c r="AH3649" s="75">
        <v>90</v>
      </c>
      <c r="AI3649" s="16" t="s">
        <v>10962</v>
      </c>
      <c r="AJ3649" s="43">
        <f>VLOOKUP(E3649,'FILIAIS PETZ'!$A$2:$K$2000,11,0)</f>
        <v>18328118006905</v>
      </c>
      <c r="AK3649" s="44">
        <v>18328118006905</v>
      </c>
    </row>
    <row r="3650" spans="2:37" s="14" customFormat="1" ht="15" customHeight="1" thickBot="1" x14ac:dyDescent="0.25">
      <c r="B3650" s="18">
        <f>VLOOKUP(C3650,FORNECEDORES!D:E,2,0)</f>
        <v>530375</v>
      </c>
      <c r="C3650" s="19" t="str">
        <f>VLOOKUP(D3650,FORNECEDORES!A:D,4,0)</f>
        <v>23.080.842/0001-04</v>
      </c>
      <c r="D3650" s="13" t="s">
        <v>4370</v>
      </c>
      <c r="E3650" s="20" t="str">
        <f t="shared" si="242"/>
        <v>04 0069</v>
      </c>
      <c r="F3650" s="28" t="s">
        <v>8968</v>
      </c>
      <c r="G3650" s="21" t="str">
        <f>VLOOKUP(E3650,'FILIAIS PETZ'!A:E,5,0)</f>
        <v>PETZ GIOVANNI PIRELLI</v>
      </c>
      <c r="H3650" s="20" t="str">
        <f>VLOOKUP(E3650,'FILIAIS PETZ'!A:D,4,0)</f>
        <v>GPIR-SP</v>
      </c>
      <c r="I3650" s="46">
        <v>45453</v>
      </c>
      <c r="J3650" s="9">
        <v>924106</v>
      </c>
      <c r="K3650" s="9" t="s">
        <v>9035</v>
      </c>
      <c r="L3650" s="29" t="s">
        <v>10963</v>
      </c>
      <c r="M3650" s="46">
        <v>45461</v>
      </c>
      <c r="N3650" s="46">
        <v>45497</v>
      </c>
      <c r="O3650" s="46">
        <v>45474</v>
      </c>
      <c r="P3650" s="91" t="s">
        <v>4990</v>
      </c>
      <c r="Q3650" s="84">
        <v>3</v>
      </c>
      <c r="R3650" s="91">
        <v>1</v>
      </c>
      <c r="S3650" s="9">
        <v>8</v>
      </c>
      <c r="T3650" s="9" t="s">
        <v>32</v>
      </c>
      <c r="U3650" s="9">
        <v>11002</v>
      </c>
      <c r="V3650" s="9">
        <v>11002</v>
      </c>
      <c r="W3650" s="9" t="s">
        <v>5019</v>
      </c>
      <c r="X3650" s="10" t="s">
        <v>4985</v>
      </c>
      <c r="Y3650" s="9" t="s">
        <v>4980</v>
      </c>
      <c r="Z3650" s="9" t="s">
        <v>4980</v>
      </c>
      <c r="AA3650" s="9" t="s">
        <v>4989</v>
      </c>
      <c r="AB3650" s="9" t="s">
        <v>5005</v>
      </c>
      <c r="AC3650" s="9" t="s">
        <v>5006</v>
      </c>
      <c r="AD3650" s="29"/>
      <c r="AE3650" s="20" t="str">
        <f>VLOOKUP(E3650,'FILIAIS PETZ'!A:Q,17,0)</f>
        <v>SP3</v>
      </c>
      <c r="AF3650" s="20" t="str">
        <f>VLOOKUP(E3650,'FILIAIS PETZ'!A:Q,3,0)</f>
        <v>FELICIO</v>
      </c>
      <c r="AG3650" s="20" t="str">
        <f>VLOOKUP(E3650,'FILIAIS PETZ'!A:Q,2,0)</f>
        <v>R3</v>
      </c>
      <c r="AH3650" s="75">
        <v>310</v>
      </c>
      <c r="AI3650" s="16" t="s">
        <v>10964</v>
      </c>
      <c r="AJ3650" s="43">
        <f>VLOOKUP(E3650,'FILIAIS PETZ'!$A$2:$K$2000,11,0)</f>
        <v>18328118006905</v>
      </c>
      <c r="AK3650" s="44">
        <v>18328118006905</v>
      </c>
    </row>
    <row r="3651" spans="2:37" s="14" customFormat="1" ht="15" customHeight="1" thickBot="1" x14ac:dyDescent="0.25">
      <c r="B3651" s="18">
        <f>VLOOKUP(C3651,FORNECEDORES!D:E,2,0)</f>
        <v>530375</v>
      </c>
      <c r="C3651" s="19" t="str">
        <f>VLOOKUP(D3651,FORNECEDORES!A:D,4,0)</f>
        <v>23.080.842/0001-04</v>
      </c>
      <c r="D3651" s="13" t="s">
        <v>4370</v>
      </c>
      <c r="E3651" s="20" t="str">
        <f t="shared" si="242"/>
        <v>04 0284</v>
      </c>
      <c r="F3651" s="28" t="s">
        <v>8966</v>
      </c>
      <c r="G3651" s="21" t="str">
        <f>VLOOKUP(E3651,'FILIAIS PETZ'!A:E,5,0)</f>
        <v>PETZ ASSAI ANCHIETA</v>
      </c>
      <c r="H3651" s="20" t="str">
        <f>VLOOKUP(E3651,'FILIAIS PETZ'!A:D,4,0)</f>
        <v>ASAC-SP</v>
      </c>
      <c r="I3651" s="46">
        <v>45453</v>
      </c>
      <c r="J3651" s="9">
        <v>924083</v>
      </c>
      <c r="K3651" s="9" t="s">
        <v>9035</v>
      </c>
      <c r="L3651" s="29" t="s">
        <v>10965</v>
      </c>
      <c r="M3651" s="46">
        <v>45461</v>
      </c>
      <c r="N3651" s="46">
        <v>45497</v>
      </c>
      <c r="O3651" s="46">
        <v>45474</v>
      </c>
      <c r="P3651" s="91" t="s">
        <v>4990</v>
      </c>
      <c r="Q3651" s="84">
        <v>3</v>
      </c>
      <c r="R3651" s="91">
        <v>1</v>
      </c>
      <c r="S3651" s="9">
        <v>8</v>
      </c>
      <c r="T3651" s="9" t="s">
        <v>32</v>
      </c>
      <c r="U3651" s="9">
        <v>11002</v>
      </c>
      <c r="V3651" s="9">
        <v>11002</v>
      </c>
      <c r="W3651" s="9" t="s">
        <v>5107</v>
      </c>
      <c r="X3651" s="10" t="s">
        <v>4985</v>
      </c>
      <c r="Y3651" s="9" t="s">
        <v>4980</v>
      </c>
      <c r="Z3651" s="9" t="s">
        <v>4980</v>
      </c>
      <c r="AA3651" s="9" t="s">
        <v>4989</v>
      </c>
      <c r="AB3651" s="9" t="s">
        <v>5005</v>
      </c>
      <c r="AC3651" s="9" t="s">
        <v>5006</v>
      </c>
      <c r="AD3651" s="29"/>
      <c r="AE3651" s="20" t="str">
        <f>VLOOKUP(E3651,'FILIAIS PETZ'!A:Q,17,0)</f>
        <v>SP3</v>
      </c>
      <c r="AF3651" s="20" t="str">
        <f>VLOOKUP(E3651,'FILIAIS PETZ'!A:Q,3,0)</f>
        <v>FELICIO</v>
      </c>
      <c r="AG3651" s="20" t="str">
        <f>VLOOKUP(E3651,'FILIAIS PETZ'!A:Q,2,0)</f>
        <v>R3</v>
      </c>
      <c r="AH3651" s="75">
        <v>60</v>
      </c>
      <c r="AI3651" s="16" t="s">
        <v>10966</v>
      </c>
      <c r="AJ3651" s="43" t="str">
        <f>VLOOKUP(E3651,'FILIAIS PETZ'!$A$2:$K$2000,11,0)</f>
        <v>18.328.118/0290-00</v>
      </c>
      <c r="AK3651" s="44" t="s">
        <v>9283</v>
      </c>
    </row>
    <row r="3652" spans="2:37" s="14" customFormat="1" ht="15" customHeight="1" thickBot="1" x14ac:dyDescent="0.25">
      <c r="B3652" s="18">
        <f>VLOOKUP(C3652,FORNECEDORES!D:E,2,0)</f>
        <v>530375</v>
      </c>
      <c r="C3652" s="19" t="str">
        <f>VLOOKUP(D3652,FORNECEDORES!A:D,4,0)</f>
        <v>23.080.842/0001-04</v>
      </c>
      <c r="D3652" s="13" t="s">
        <v>4370</v>
      </c>
      <c r="E3652" s="20" t="str">
        <f t="shared" si="242"/>
        <v>04 0024</v>
      </c>
      <c r="F3652" s="28" t="s">
        <v>8626</v>
      </c>
      <c r="G3652" s="21" t="str">
        <f>VLOOKUP(E3652,'FILIAIS PETZ'!A:E,5,0)</f>
        <v>PETZ DIADEMA</v>
      </c>
      <c r="H3652" s="20" t="str">
        <f>VLOOKUP(E3652,'FILIAIS PETZ'!A:D,4,0)</f>
        <v>DDMA-SP</v>
      </c>
      <c r="I3652" s="46">
        <v>45453</v>
      </c>
      <c r="J3652" s="9">
        <v>924093</v>
      </c>
      <c r="K3652" s="9" t="s">
        <v>9035</v>
      </c>
      <c r="L3652" s="29" t="s">
        <v>10967</v>
      </c>
      <c r="M3652" s="46">
        <v>45461</v>
      </c>
      <c r="N3652" s="46">
        <v>45497</v>
      </c>
      <c r="O3652" s="46">
        <v>45474</v>
      </c>
      <c r="P3652" s="91" t="s">
        <v>4990</v>
      </c>
      <c r="Q3652" s="84">
        <v>3</v>
      </c>
      <c r="R3652" s="91">
        <v>1</v>
      </c>
      <c r="S3652" s="9">
        <v>8</v>
      </c>
      <c r="T3652" s="9" t="s">
        <v>32</v>
      </c>
      <c r="U3652" s="9">
        <v>11002</v>
      </c>
      <c r="V3652" s="9">
        <v>11002</v>
      </c>
      <c r="W3652" s="9" t="s">
        <v>5021</v>
      </c>
      <c r="X3652" s="10" t="s">
        <v>4985</v>
      </c>
      <c r="Y3652" s="9" t="s">
        <v>4980</v>
      </c>
      <c r="Z3652" s="9" t="s">
        <v>4980</v>
      </c>
      <c r="AA3652" s="9" t="s">
        <v>4989</v>
      </c>
      <c r="AB3652" s="9" t="s">
        <v>5005</v>
      </c>
      <c r="AC3652" s="9" t="s">
        <v>5006</v>
      </c>
      <c r="AD3652" s="29"/>
      <c r="AE3652" s="20" t="str">
        <f>VLOOKUP(E3652,'FILIAIS PETZ'!A:Q,17,0)</f>
        <v>SP3</v>
      </c>
      <c r="AF3652" s="20" t="str">
        <f>VLOOKUP(E3652,'FILIAIS PETZ'!A:Q,3,0)</f>
        <v>FELICIO</v>
      </c>
      <c r="AG3652" s="20" t="str">
        <f>VLOOKUP(E3652,'FILIAIS PETZ'!A:Q,2,0)</f>
        <v>R3</v>
      </c>
      <c r="AH3652" s="75">
        <v>230</v>
      </c>
      <c r="AI3652" s="16" t="s">
        <v>10968</v>
      </c>
      <c r="AJ3652" s="43">
        <f>VLOOKUP(E3652,'FILIAIS PETZ'!$A$2:$K$2000,11,0)</f>
        <v>18328118000966</v>
      </c>
      <c r="AK3652" s="44">
        <v>18328118000966</v>
      </c>
    </row>
    <row r="3653" spans="2:37" s="14" customFormat="1" ht="15" customHeight="1" thickBot="1" x14ac:dyDescent="0.25">
      <c r="B3653" s="18">
        <f>VLOOKUP(C3653,FORNECEDORES!D:E,2,0)</f>
        <v>530375</v>
      </c>
      <c r="C3653" s="19" t="str">
        <f>VLOOKUP(D3653,FORNECEDORES!A:D,4,0)</f>
        <v>23.080.842/0001-04</v>
      </c>
      <c r="D3653" s="13" t="s">
        <v>4370</v>
      </c>
      <c r="E3653" s="20" t="str">
        <f t="shared" si="242"/>
        <v>04 0017</v>
      </c>
      <c r="F3653" s="28" t="s">
        <v>8713</v>
      </c>
      <c r="G3653" s="21" t="str">
        <f>VLOOKUP(E3653,'FILIAIS PETZ'!A:E,5,0)</f>
        <v>PETZ CARREFOUR SAO CAETANO</v>
      </c>
      <c r="H3653" s="20" t="str">
        <f>VLOOKUP(E3653,'FILIAIS PETZ'!A:D,4,0)</f>
        <v>SCSU-SP</v>
      </c>
      <c r="I3653" s="46">
        <v>45453</v>
      </c>
      <c r="J3653" s="9">
        <v>926227</v>
      </c>
      <c r="K3653" s="9" t="s">
        <v>9035</v>
      </c>
      <c r="L3653" s="29" t="s">
        <v>10969</v>
      </c>
      <c r="M3653" s="46">
        <v>45461</v>
      </c>
      <c r="N3653" s="46">
        <v>45497</v>
      </c>
      <c r="O3653" s="46">
        <v>45474</v>
      </c>
      <c r="P3653" s="91" t="s">
        <v>4990</v>
      </c>
      <c r="Q3653" s="84">
        <v>3</v>
      </c>
      <c r="R3653" s="91">
        <v>1</v>
      </c>
      <c r="S3653" s="9">
        <v>8</v>
      </c>
      <c r="T3653" s="9" t="s">
        <v>32</v>
      </c>
      <c r="U3653" s="9">
        <v>11002</v>
      </c>
      <c r="V3653" s="9">
        <v>11002</v>
      </c>
      <c r="W3653" s="9" t="s">
        <v>5021</v>
      </c>
      <c r="X3653" s="10" t="s">
        <v>4985</v>
      </c>
      <c r="Y3653" s="9" t="s">
        <v>4980</v>
      </c>
      <c r="Z3653" s="9" t="s">
        <v>4980</v>
      </c>
      <c r="AA3653" s="9" t="s">
        <v>4989</v>
      </c>
      <c r="AB3653" s="9" t="s">
        <v>5005</v>
      </c>
      <c r="AC3653" s="9" t="s">
        <v>5006</v>
      </c>
      <c r="AD3653" s="29"/>
      <c r="AE3653" s="20" t="str">
        <f>VLOOKUP(E3653,'FILIAIS PETZ'!A:Q,17,0)</f>
        <v>SP3</v>
      </c>
      <c r="AF3653" s="20" t="str">
        <f>VLOOKUP(E3653,'FILIAIS PETZ'!A:Q,3,0)</f>
        <v>FELICIO</v>
      </c>
      <c r="AG3653" s="20" t="str">
        <f>VLOOKUP(E3653,'FILIAIS PETZ'!A:Q,2,0)</f>
        <v>R3</v>
      </c>
      <c r="AH3653" s="75">
        <v>90</v>
      </c>
      <c r="AI3653" s="16" t="s">
        <v>10970</v>
      </c>
      <c r="AJ3653" s="43">
        <f>VLOOKUP(E3653,'FILIAIS PETZ'!$A$2:$K$2000,11,0)</f>
        <v>18328118000532</v>
      </c>
      <c r="AK3653" s="44">
        <v>18328118000532</v>
      </c>
    </row>
    <row r="3654" spans="2:37" s="14" customFormat="1" ht="15" customHeight="1" thickBot="1" x14ac:dyDescent="0.25">
      <c r="B3654" s="18">
        <f>VLOOKUP(C3654,FORNECEDORES!D:E,2,0)</f>
        <v>530375</v>
      </c>
      <c r="C3654" s="19" t="str">
        <f>VLOOKUP(D3654,FORNECEDORES!A:D,4,0)</f>
        <v>23.080.842/0001-04</v>
      </c>
      <c r="D3654" s="13" t="s">
        <v>4370</v>
      </c>
      <c r="E3654" s="20" t="str">
        <f t="shared" si="242"/>
        <v>04 0017</v>
      </c>
      <c r="F3654" s="28" t="s">
        <v>8713</v>
      </c>
      <c r="G3654" s="21" t="str">
        <f>VLOOKUP(E3654,'FILIAIS PETZ'!A:E,5,0)</f>
        <v>PETZ CARREFOUR SAO CAETANO</v>
      </c>
      <c r="H3654" s="20" t="str">
        <f>VLOOKUP(E3654,'FILIAIS PETZ'!A:D,4,0)</f>
        <v>SCSU-SP</v>
      </c>
      <c r="I3654" s="46">
        <v>45453</v>
      </c>
      <c r="J3654" s="9">
        <v>926228</v>
      </c>
      <c r="K3654" s="9" t="s">
        <v>9035</v>
      </c>
      <c r="L3654" s="29" t="s">
        <v>10971</v>
      </c>
      <c r="M3654" s="46">
        <v>45461</v>
      </c>
      <c r="N3654" s="46">
        <v>45497</v>
      </c>
      <c r="O3654" s="46">
        <v>45474</v>
      </c>
      <c r="P3654" s="91" t="s">
        <v>4990</v>
      </c>
      <c r="Q3654" s="84">
        <v>3</v>
      </c>
      <c r="R3654" s="91">
        <v>1</v>
      </c>
      <c r="S3654" s="9">
        <v>8</v>
      </c>
      <c r="T3654" s="9" t="s">
        <v>32</v>
      </c>
      <c r="U3654" s="9">
        <v>11002</v>
      </c>
      <c r="V3654" s="9">
        <v>11002</v>
      </c>
      <c r="W3654" s="9" t="s">
        <v>10297</v>
      </c>
      <c r="X3654" s="10" t="s">
        <v>4985</v>
      </c>
      <c r="Y3654" s="9" t="s">
        <v>4980</v>
      </c>
      <c r="Z3654" s="9" t="s">
        <v>4980</v>
      </c>
      <c r="AA3654" s="9" t="s">
        <v>4989</v>
      </c>
      <c r="AB3654" s="9" t="s">
        <v>5005</v>
      </c>
      <c r="AC3654" s="9" t="s">
        <v>5006</v>
      </c>
      <c r="AD3654" s="29"/>
      <c r="AE3654" s="20" t="str">
        <f>VLOOKUP(E3654,'FILIAIS PETZ'!A:Q,17,0)</f>
        <v>SP3</v>
      </c>
      <c r="AF3654" s="20" t="str">
        <f>VLOOKUP(E3654,'FILIAIS PETZ'!A:Q,3,0)</f>
        <v>FELICIO</v>
      </c>
      <c r="AG3654" s="20" t="str">
        <f>VLOOKUP(E3654,'FILIAIS PETZ'!A:Q,2,0)</f>
        <v>R3</v>
      </c>
      <c r="AH3654" s="75">
        <v>110</v>
      </c>
      <c r="AI3654" s="16" t="s">
        <v>10972</v>
      </c>
      <c r="AJ3654" s="43">
        <f>VLOOKUP(E3654,'FILIAIS PETZ'!$A$2:$K$2000,11,0)</f>
        <v>18328118000532</v>
      </c>
      <c r="AK3654" s="44">
        <v>18328118000532</v>
      </c>
    </row>
    <row r="3655" spans="2:37" s="14" customFormat="1" ht="15" customHeight="1" thickBot="1" x14ac:dyDescent="0.25">
      <c r="B3655" s="18">
        <f>VLOOKUP(C3655,FORNECEDORES!D:E,2,0)</f>
        <v>530375</v>
      </c>
      <c r="C3655" s="19" t="str">
        <f>VLOOKUP(D3655,FORNECEDORES!A:D,4,0)</f>
        <v>23.080.842/0001-04</v>
      </c>
      <c r="D3655" s="13" t="s">
        <v>4370</v>
      </c>
      <c r="E3655" s="20" t="str">
        <f t="shared" si="242"/>
        <v>04 0284</v>
      </c>
      <c r="F3655" s="28" t="s">
        <v>8966</v>
      </c>
      <c r="G3655" s="21" t="str">
        <f>VLOOKUP(E3655,'FILIAIS PETZ'!A:E,5,0)</f>
        <v>PETZ ASSAI ANCHIETA</v>
      </c>
      <c r="H3655" s="20" t="str">
        <f>VLOOKUP(E3655,'FILIAIS PETZ'!A:D,4,0)</f>
        <v>ASAC-SP</v>
      </c>
      <c r="I3655" s="46">
        <v>45453</v>
      </c>
      <c r="J3655" s="9">
        <v>924085</v>
      </c>
      <c r="K3655" s="9" t="s">
        <v>9035</v>
      </c>
      <c r="L3655" s="29" t="s">
        <v>10973</v>
      </c>
      <c r="M3655" s="46">
        <v>45461</v>
      </c>
      <c r="N3655" s="46">
        <v>45497</v>
      </c>
      <c r="O3655" s="46">
        <v>45474</v>
      </c>
      <c r="P3655" s="91" t="s">
        <v>4990</v>
      </c>
      <c r="Q3655" s="84">
        <v>3</v>
      </c>
      <c r="R3655" s="91">
        <v>1</v>
      </c>
      <c r="S3655" s="9">
        <v>8</v>
      </c>
      <c r="T3655" s="9" t="s">
        <v>32</v>
      </c>
      <c r="U3655" s="9">
        <v>11002</v>
      </c>
      <c r="V3655" s="9">
        <v>11002</v>
      </c>
      <c r="W3655" s="9" t="s">
        <v>5019</v>
      </c>
      <c r="X3655" s="10" t="s">
        <v>4985</v>
      </c>
      <c r="Y3655" s="9" t="s">
        <v>4980</v>
      </c>
      <c r="Z3655" s="9" t="s">
        <v>4980</v>
      </c>
      <c r="AA3655" s="9" t="s">
        <v>4989</v>
      </c>
      <c r="AB3655" s="9" t="s">
        <v>5005</v>
      </c>
      <c r="AC3655" s="9" t="s">
        <v>5006</v>
      </c>
      <c r="AD3655" s="29"/>
      <c r="AE3655" s="20" t="str">
        <f>VLOOKUP(E3655,'FILIAIS PETZ'!A:Q,17,0)</f>
        <v>SP3</v>
      </c>
      <c r="AF3655" s="20" t="str">
        <f>VLOOKUP(E3655,'FILIAIS PETZ'!A:Q,3,0)</f>
        <v>FELICIO</v>
      </c>
      <c r="AG3655" s="20" t="str">
        <f>VLOOKUP(E3655,'FILIAIS PETZ'!A:Q,2,0)</f>
        <v>R3</v>
      </c>
      <c r="AH3655" s="75">
        <v>240</v>
      </c>
      <c r="AI3655" s="16" t="s">
        <v>10974</v>
      </c>
      <c r="AJ3655" s="43" t="str">
        <f>VLOOKUP(E3655,'FILIAIS PETZ'!$A$2:$K$2000,11,0)</f>
        <v>18.328.118/0290-00</v>
      </c>
      <c r="AK3655" s="44" t="s">
        <v>9283</v>
      </c>
    </row>
    <row r="3656" spans="2:37" s="14" customFormat="1" ht="15" customHeight="1" thickBot="1" x14ac:dyDescent="0.25">
      <c r="B3656" s="18">
        <f>VLOOKUP(C3656,FORNECEDORES!D:E,2,0)</f>
        <v>530375</v>
      </c>
      <c r="C3656" s="19" t="str">
        <f>VLOOKUP(D3656,FORNECEDORES!A:D,4,0)</f>
        <v>23.080.842/0001-04</v>
      </c>
      <c r="D3656" s="13" t="s">
        <v>4370</v>
      </c>
      <c r="E3656" s="20" t="str">
        <f t="shared" si="242"/>
        <v>04 0284</v>
      </c>
      <c r="F3656" s="28" t="s">
        <v>8966</v>
      </c>
      <c r="G3656" s="21" t="str">
        <f>VLOOKUP(E3656,'FILIAIS PETZ'!A:E,5,0)</f>
        <v>PETZ ASSAI ANCHIETA</v>
      </c>
      <c r="H3656" s="20" t="str">
        <f>VLOOKUP(E3656,'FILIAIS PETZ'!A:D,4,0)</f>
        <v>ASAC-SP</v>
      </c>
      <c r="I3656" s="46">
        <v>45453</v>
      </c>
      <c r="J3656" s="9">
        <v>924087</v>
      </c>
      <c r="K3656" s="9" t="s">
        <v>9035</v>
      </c>
      <c r="L3656" s="29" t="s">
        <v>10975</v>
      </c>
      <c r="M3656" s="46">
        <v>45461</v>
      </c>
      <c r="N3656" s="46">
        <v>45497</v>
      </c>
      <c r="O3656" s="46">
        <v>45474</v>
      </c>
      <c r="P3656" s="91" t="s">
        <v>4990</v>
      </c>
      <c r="Q3656" s="84">
        <v>3</v>
      </c>
      <c r="R3656" s="91">
        <v>1</v>
      </c>
      <c r="S3656" s="9">
        <v>8</v>
      </c>
      <c r="T3656" s="9" t="s">
        <v>32</v>
      </c>
      <c r="U3656" s="9">
        <v>11002</v>
      </c>
      <c r="V3656" s="9">
        <v>11002</v>
      </c>
      <c r="W3656" s="9" t="s">
        <v>5019</v>
      </c>
      <c r="X3656" s="10" t="s">
        <v>4985</v>
      </c>
      <c r="Y3656" s="9" t="s">
        <v>4980</v>
      </c>
      <c r="Z3656" s="9" t="s">
        <v>4980</v>
      </c>
      <c r="AA3656" s="9" t="s">
        <v>4989</v>
      </c>
      <c r="AB3656" s="9" t="s">
        <v>5005</v>
      </c>
      <c r="AC3656" s="9" t="s">
        <v>5006</v>
      </c>
      <c r="AD3656" s="29"/>
      <c r="AE3656" s="20" t="str">
        <f>VLOOKUP(E3656,'FILIAIS PETZ'!A:Q,17,0)</f>
        <v>SP3</v>
      </c>
      <c r="AF3656" s="20" t="str">
        <f>VLOOKUP(E3656,'FILIAIS PETZ'!A:Q,3,0)</f>
        <v>FELICIO</v>
      </c>
      <c r="AG3656" s="20" t="str">
        <f>VLOOKUP(E3656,'FILIAIS PETZ'!A:Q,2,0)</f>
        <v>R3</v>
      </c>
      <c r="AH3656" s="75">
        <v>220</v>
      </c>
      <c r="AI3656" s="16" t="s">
        <v>10976</v>
      </c>
      <c r="AJ3656" s="43" t="str">
        <f>VLOOKUP(E3656,'FILIAIS PETZ'!$A$2:$K$2000,11,0)</f>
        <v>18.328.118/0290-00</v>
      </c>
      <c r="AK3656" s="44" t="s">
        <v>9283</v>
      </c>
    </row>
    <row r="3657" spans="2:37" s="14" customFormat="1" ht="15" customHeight="1" thickBot="1" x14ac:dyDescent="0.25">
      <c r="B3657" s="18">
        <f>VLOOKUP(C3657,FORNECEDORES!D:E,2,0)</f>
        <v>530375</v>
      </c>
      <c r="C3657" s="19" t="str">
        <f>VLOOKUP(D3657,FORNECEDORES!A:D,4,0)</f>
        <v>23.080.842/0001-04</v>
      </c>
      <c r="D3657" s="13" t="s">
        <v>4370</v>
      </c>
      <c r="E3657" s="20" t="str">
        <f t="shared" si="242"/>
        <v>04 0044</v>
      </c>
      <c r="F3657" s="28" t="s">
        <v>8974</v>
      </c>
      <c r="G3657" s="21" t="str">
        <f>VLOOKUP(E3657,'FILIAIS PETZ'!A:E,5,0)</f>
        <v>PETZ SANTO ANDRE</v>
      </c>
      <c r="H3657" s="20" t="str">
        <f>VLOOKUP(E3657,'FILIAIS PETZ'!A:D,4,0)</f>
        <v>STAD-SP</v>
      </c>
      <c r="I3657" s="46">
        <v>45453</v>
      </c>
      <c r="J3657" s="9">
        <v>926214</v>
      </c>
      <c r="K3657" s="9" t="s">
        <v>9035</v>
      </c>
      <c r="L3657" s="29" t="s">
        <v>10977</v>
      </c>
      <c r="M3657" s="46">
        <v>45461</v>
      </c>
      <c r="N3657" s="46">
        <v>45497</v>
      </c>
      <c r="O3657" s="46">
        <v>45474</v>
      </c>
      <c r="P3657" s="91" t="s">
        <v>4990</v>
      </c>
      <c r="Q3657" s="84">
        <v>3</v>
      </c>
      <c r="R3657" s="91">
        <v>1</v>
      </c>
      <c r="S3657" s="9">
        <v>8</v>
      </c>
      <c r="T3657" s="9" t="s">
        <v>32</v>
      </c>
      <c r="U3657" s="9">
        <v>11002</v>
      </c>
      <c r="V3657" s="9">
        <v>11002</v>
      </c>
      <c r="W3657" s="9" t="s">
        <v>5019</v>
      </c>
      <c r="X3657" s="10" t="s">
        <v>4985</v>
      </c>
      <c r="Y3657" s="9" t="s">
        <v>4980</v>
      </c>
      <c r="Z3657" s="9" t="s">
        <v>4980</v>
      </c>
      <c r="AA3657" s="9" t="s">
        <v>4989</v>
      </c>
      <c r="AB3657" s="9" t="s">
        <v>5005</v>
      </c>
      <c r="AC3657" s="9" t="s">
        <v>5006</v>
      </c>
      <c r="AD3657" s="29"/>
      <c r="AE3657" s="20" t="str">
        <f>VLOOKUP(E3657,'FILIAIS PETZ'!A:Q,17,0)</f>
        <v>SP3</v>
      </c>
      <c r="AF3657" s="20" t="str">
        <f>VLOOKUP(E3657,'FILIAIS PETZ'!A:Q,3,0)</f>
        <v>FELICIO</v>
      </c>
      <c r="AG3657" s="20" t="str">
        <f>VLOOKUP(E3657,'FILIAIS PETZ'!A:Q,2,0)</f>
        <v>R3</v>
      </c>
      <c r="AH3657" s="75">
        <v>140</v>
      </c>
      <c r="AI3657" s="16" t="s">
        <v>10978</v>
      </c>
      <c r="AJ3657" s="43">
        <f>VLOOKUP(E3657,'FILIAIS PETZ'!$A$2:$K$2000,11,0)</f>
        <v>18328118004600</v>
      </c>
      <c r="AK3657" s="44">
        <v>18328118004600</v>
      </c>
    </row>
    <row r="3658" spans="2:37" s="14" customFormat="1" ht="15" customHeight="1" thickBot="1" x14ac:dyDescent="0.25">
      <c r="B3658" s="18">
        <f>VLOOKUP(C3658,FORNECEDORES!D:E,2,0)</f>
        <v>530375</v>
      </c>
      <c r="C3658" s="19" t="str">
        <f>VLOOKUP(D3658,FORNECEDORES!A:D,4,0)</f>
        <v>23.080.842/0001-04</v>
      </c>
      <c r="D3658" s="13" t="s">
        <v>4370</v>
      </c>
      <c r="E3658" s="20" t="str">
        <f t="shared" si="242"/>
        <v>04 0044</v>
      </c>
      <c r="F3658" s="28" t="s">
        <v>8974</v>
      </c>
      <c r="G3658" s="21" t="str">
        <f>VLOOKUP(E3658,'FILIAIS PETZ'!A:E,5,0)</f>
        <v>PETZ SANTO ANDRE</v>
      </c>
      <c r="H3658" s="20" t="str">
        <f>VLOOKUP(E3658,'FILIAIS PETZ'!A:D,4,0)</f>
        <v>STAD-SP</v>
      </c>
      <c r="I3658" s="46">
        <v>45453</v>
      </c>
      <c r="J3658" s="9">
        <v>926216</v>
      </c>
      <c r="K3658" s="9" t="s">
        <v>9035</v>
      </c>
      <c r="L3658" s="29" t="s">
        <v>10979</v>
      </c>
      <c r="M3658" s="46">
        <v>45461</v>
      </c>
      <c r="N3658" s="46">
        <v>45497</v>
      </c>
      <c r="O3658" s="46">
        <v>45474</v>
      </c>
      <c r="P3658" s="91" t="s">
        <v>4990</v>
      </c>
      <c r="Q3658" s="84">
        <v>3</v>
      </c>
      <c r="R3658" s="91">
        <v>1</v>
      </c>
      <c r="S3658" s="9">
        <v>8</v>
      </c>
      <c r="T3658" s="9" t="s">
        <v>32</v>
      </c>
      <c r="U3658" s="9">
        <v>11002</v>
      </c>
      <c r="V3658" s="9">
        <v>11002</v>
      </c>
      <c r="W3658" s="9" t="s">
        <v>5019</v>
      </c>
      <c r="X3658" s="10" t="s">
        <v>4985</v>
      </c>
      <c r="Y3658" s="9" t="s">
        <v>4980</v>
      </c>
      <c r="Z3658" s="9" t="s">
        <v>4980</v>
      </c>
      <c r="AA3658" s="9" t="s">
        <v>4989</v>
      </c>
      <c r="AB3658" s="9" t="s">
        <v>5005</v>
      </c>
      <c r="AC3658" s="9" t="s">
        <v>5006</v>
      </c>
      <c r="AD3658" s="29"/>
      <c r="AE3658" s="20" t="str">
        <f>VLOOKUP(E3658,'FILIAIS PETZ'!A:Q,17,0)</f>
        <v>SP3</v>
      </c>
      <c r="AF3658" s="20" t="str">
        <f>VLOOKUP(E3658,'FILIAIS PETZ'!A:Q,3,0)</f>
        <v>FELICIO</v>
      </c>
      <c r="AG3658" s="20" t="str">
        <f>VLOOKUP(E3658,'FILIAIS PETZ'!A:Q,2,0)</f>
        <v>R3</v>
      </c>
      <c r="AH3658" s="75">
        <v>120</v>
      </c>
      <c r="AI3658" s="16" t="s">
        <v>10980</v>
      </c>
      <c r="AJ3658" s="43">
        <f>VLOOKUP(E3658,'FILIAIS PETZ'!$A$2:$K$2000,11,0)</f>
        <v>18328118004600</v>
      </c>
      <c r="AK3658" s="44">
        <v>18328118004600</v>
      </c>
    </row>
    <row r="3659" spans="2:37" s="14" customFormat="1" ht="15" customHeight="1" thickBot="1" x14ac:dyDescent="0.25">
      <c r="B3659" s="18">
        <f>VLOOKUP(C3659,FORNECEDORES!D:E,2,0)</f>
        <v>530375</v>
      </c>
      <c r="C3659" s="19" t="str">
        <f>VLOOKUP(D3659,FORNECEDORES!A:D,4,0)</f>
        <v>23.080.842/0001-04</v>
      </c>
      <c r="D3659" s="13" t="s">
        <v>4370</v>
      </c>
      <c r="E3659" s="20" t="str">
        <f t="shared" si="242"/>
        <v>04 0044</v>
      </c>
      <c r="F3659" s="28" t="s">
        <v>8974</v>
      </c>
      <c r="G3659" s="21" t="str">
        <f>VLOOKUP(E3659,'FILIAIS PETZ'!A:E,5,0)</f>
        <v>PETZ SANTO ANDRE</v>
      </c>
      <c r="H3659" s="20" t="str">
        <f>VLOOKUP(E3659,'FILIAIS PETZ'!A:D,4,0)</f>
        <v>STAD-SP</v>
      </c>
      <c r="I3659" s="46">
        <v>45453</v>
      </c>
      <c r="J3659" s="9">
        <v>926217</v>
      </c>
      <c r="K3659" s="9" t="s">
        <v>9035</v>
      </c>
      <c r="L3659" s="29" t="s">
        <v>10981</v>
      </c>
      <c r="M3659" s="46">
        <v>45461</v>
      </c>
      <c r="N3659" s="46">
        <v>45497</v>
      </c>
      <c r="O3659" s="46">
        <v>45474</v>
      </c>
      <c r="P3659" s="91" t="s">
        <v>4990</v>
      </c>
      <c r="Q3659" s="84">
        <v>3</v>
      </c>
      <c r="R3659" s="91">
        <v>1</v>
      </c>
      <c r="S3659" s="9">
        <v>8</v>
      </c>
      <c r="T3659" s="9" t="s">
        <v>32</v>
      </c>
      <c r="U3659" s="9">
        <v>11002</v>
      </c>
      <c r="V3659" s="9">
        <v>11002</v>
      </c>
      <c r="W3659" s="9" t="s">
        <v>5024</v>
      </c>
      <c r="X3659" s="10" t="s">
        <v>4985</v>
      </c>
      <c r="Y3659" s="9" t="s">
        <v>4980</v>
      </c>
      <c r="Z3659" s="9" t="s">
        <v>4980</v>
      </c>
      <c r="AA3659" s="9" t="s">
        <v>4989</v>
      </c>
      <c r="AB3659" s="9" t="s">
        <v>5005</v>
      </c>
      <c r="AC3659" s="9" t="s">
        <v>5006</v>
      </c>
      <c r="AD3659" s="29"/>
      <c r="AE3659" s="20" t="str">
        <f>VLOOKUP(E3659,'FILIAIS PETZ'!A:Q,17,0)</f>
        <v>SP3</v>
      </c>
      <c r="AF3659" s="20" t="str">
        <f>VLOOKUP(E3659,'FILIAIS PETZ'!A:Q,3,0)</f>
        <v>FELICIO</v>
      </c>
      <c r="AG3659" s="20" t="str">
        <f>VLOOKUP(E3659,'FILIAIS PETZ'!A:Q,2,0)</f>
        <v>R3</v>
      </c>
      <c r="AH3659" s="75">
        <v>160</v>
      </c>
      <c r="AI3659" s="16" t="s">
        <v>10982</v>
      </c>
      <c r="AJ3659" s="43">
        <f>VLOOKUP(E3659,'FILIAIS PETZ'!$A$2:$K$2000,11,0)</f>
        <v>18328118004600</v>
      </c>
      <c r="AK3659" s="44">
        <v>18328118004600</v>
      </c>
    </row>
    <row r="3660" spans="2:37" s="14" customFormat="1" ht="15" customHeight="1" thickBot="1" x14ac:dyDescent="0.25">
      <c r="B3660" s="18">
        <f>VLOOKUP(C3660,FORNECEDORES!D:E,2,0)</f>
        <v>530375</v>
      </c>
      <c r="C3660" s="19" t="str">
        <f>VLOOKUP(D3660,FORNECEDORES!A:D,4,0)</f>
        <v>23.080.842/0001-04</v>
      </c>
      <c r="D3660" s="13" t="s">
        <v>4370</v>
      </c>
      <c r="E3660" s="20" t="str">
        <f t="shared" si="242"/>
        <v>04 0044</v>
      </c>
      <c r="F3660" s="28" t="s">
        <v>8974</v>
      </c>
      <c r="G3660" s="21" t="str">
        <f>VLOOKUP(E3660,'FILIAIS PETZ'!A:E,5,0)</f>
        <v>PETZ SANTO ANDRE</v>
      </c>
      <c r="H3660" s="20" t="str">
        <f>VLOOKUP(E3660,'FILIAIS PETZ'!A:D,4,0)</f>
        <v>STAD-SP</v>
      </c>
      <c r="I3660" s="46">
        <v>45453</v>
      </c>
      <c r="J3660" s="9">
        <v>926218</v>
      </c>
      <c r="K3660" s="9" t="s">
        <v>9035</v>
      </c>
      <c r="L3660" s="29" t="s">
        <v>10983</v>
      </c>
      <c r="M3660" s="46">
        <v>45461</v>
      </c>
      <c r="N3660" s="46">
        <v>45497</v>
      </c>
      <c r="O3660" s="46">
        <v>45474</v>
      </c>
      <c r="P3660" s="91" t="s">
        <v>4990</v>
      </c>
      <c r="Q3660" s="84">
        <v>3</v>
      </c>
      <c r="R3660" s="91">
        <v>1</v>
      </c>
      <c r="S3660" s="9">
        <v>8</v>
      </c>
      <c r="T3660" s="9" t="s">
        <v>32</v>
      </c>
      <c r="U3660" s="9">
        <v>11002</v>
      </c>
      <c r="V3660" s="9">
        <v>11002</v>
      </c>
      <c r="W3660" s="9" t="s">
        <v>5119</v>
      </c>
      <c r="X3660" s="10" t="s">
        <v>4985</v>
      </c>
      <c r="Y3660" s="9" t="s">
        <v>4980</v>
      </c>
      <c r="Z3660" s="9" t="s">
        <v>4980</v>
      </c>
      <c r="AA3660" s="9" t="s">
        <v>4989</v>
      </c>
      <c r="AB3660" s="9" t="s">
        <v>5005</v>
      </c>
      <c r="AC3660" s="9" t="s">
        <v>5006</v>
      </c>
      <c r="AD3660" s="29"/>
      <c r="AE3660" s="20" t="str">
        <f>VLOOKUP(E3660,'FILIAIS PETZ'!A:Q,17,0)</f>
        <v>SP3</v>
      </c>
      <c r="AF3660" s="20" t="str">
        <f>VLOOKUP(E3660,'FILIAIS PETZ'!A:Q,3,0)</f>
        <v>FELICIO</v>
      </c>
      <c r="AG3660" s="20" t="str">
        <f>VLOOKUP(E3660,'FILIAIS PETZ'!A:Q,2,0)</f>
        <v>R3</v>
      </c>
      <c r="AH3660" s="75">
        <v>120</v>
      </c>
      <c r="AI3660" s="16" t="s">
        <v>10984</v>
      </c>
      <c r="AJ3660" s="43">
        <f>VLOOKUP(E3660,'FILIAIS PETZ'!$A$2:$K$2000,11,0)</f>
        <v>18328118004600</v>
      </c>
      <c r="AK3660" s="44">
        <v>18328118004600</v>
      </c>
    </row>
    <row r="3661" spans="2:37" s="14" customFormat="1" ht="15" customHeight="1" thickBot="1" x14ac:dyDescent="0.25">
      <c r="B3661" s="18">
        <f>VLOOKUP(C3661,FORNECEDORES!D:E,2,0)</f>
        <v>530375</v>
      </c>
      <c r="C3661" s="19" t="str">
        <f>VLOOKUP(D3661,FORNECEDORES!A:D,4,0)</f>
        <v>23.080.842/0001-04</v>
      </c>
      <c r="D3661" s="13" t="s">
        <v>4370</v>
      </c>
      <c r="E3661" s="20" t="str">
        <f t="shared" si="242"/>
        <v>04 0138</v>
      </c>
      <c r="F3661" s="28" t="s">
        <v>8627</v>
      </c>
      <c r="G3661" s="21" t="str">
        <f>VLOOKUP(E3661,'FILIAIS PETZ'!A:E,5,0)</f>
        <v>PETZ JOÃO FIRMINO</v>
      </c>
      <c r="H3661" s="20" t="str">
        <f>VLOOKUP(E3661,'FILIAIS PETZ'!A:D,4,0)</f>
        <v>JFIR-SP</v>
      </c>
      <c r="I3661" s="46">
        <v>45453</v>
      </c>
      <c r="J3661" s="9">
        <v>924111</v>
      </c>
      <c r="K3661" s="9" t="s">
        <v>9035</v>
      </c>
      <c r="L3661" s="29" t="s">
        <v>10985</v>
      </c>
      <c r="M3661" s="46">
        <v>45461</v>
      </c>
      <c r="N3661" s="46">
        <v>45497</v>
      </c>
      <c r="O3661" s="46">
        <v>45474</v>
      </c>
      <c r="P3661" s="91" t="s">
        <v>4990</v>
      </c>
      <c r="Q3661" s="84">
        <v>3</v>
      </c>
      <c r="R3661" s="91">
        <v>1</v>
      </c>
      <c r="S3661" s="9">
        <v>8</v>
      </c>
      <c r="T3661" s="9" t="s">
        <v>32</v>
      </c>
      <c r="U3661" s="9">
        <v>11002</v>
      </c>
      <c r="V3661" s="9">
        <v>11002</v>
      </c>
      <c r="W3661" s="9" t="s">
        <v>5024</v>
      </c>
      <c r="X3661" s="10" t="s">
        <v>4985</v>
      </c>
      <c r="Y3661" s="9" t="s">
        <v>4980</v>
      </c>
      <c r="Z3661" s="9" t="s">
        <v>4980</v>
      </c>
      <c r="AA3661" s="9" t="s">
        <v>4989</v>
      </c>
      <c r="AB3661" s="9" t="s">
        <v>5005</v>
      </c>
      <c r="AC3661" s="9" t="s">
        <v>5006</v>
      </c>
      <c r="AD3661" s="29"/>
      <c r="AE3661" s="20" t="str">
        <f>VLOOKUP(E3661,'FILIAIS PETZ'!A:Q,17,0)</f>
        <v>SP3</v>
      </c>
      <c r="AF3661" s="20" t="str">
        <f>VLOOKUP(E3661,'FILIAIS PETZ'!A:Q,3,0)</f>
        <v>FELICIO</v>
      </c>
      <c r="AG3661" s="20" t="str">
        <f>VLOOKUP(E3661,'FILIAIS PETZ'!A:Q,2,0)</f>
        <v>R3</v>
      </c>
      <c r="AH3661" s="75">
        <v>80</v>
      </c>
      <c r="AI3661" s="16" t="s">
        <v>10986</v>
      </c>
      <c r="AJ3661" s="43">
        <f>VLOOKUP(E3661,'FILIAIS PETZ'!$A$2:$K$2000,11,0)</f>
        <v>18328118012972</v>
      </c>
      <c r="AK3661" s="44">
        <v>18328118012972</v>
      </c>
    </row>
    <row r="3662" spans="2:37" s="14" customFormat="1" ht="15" customHeight="1" thickBot="1" x14ac:dyDescent="0.25">
      <c r="B3662" s="18">
        <f>VLOOKUP(C3662,FORNECEDORES!D:E,2,0)</f>
        <v>530375</v>
      </c>
      <c r="C3662" s="19" t="str">
        <f>VLOOKUP(D3662,FORNECEDORES!A:D,4,0)</f>
        <v>23.080.842/0001-04</v>
      </c>
      <c r="D3662" s="13" t="s">
        <v>4370</v>
      </c>
      <c r="E3662" s="20" t="str">
        <f t="shared" si="242"/>
        <v>04 0138</v>
      </c>
      <c r="F3662" s="28" t="s">
        <v>8627</v>
      </c>
      <c r="G3662" s="21" t="str">
        <f>VLOOKUP(E3662,'FILIAIS PETZ'!A:E,5,0)</f>
        <v>PETZ JOÃO FIRMINO</v>
      </c>
      <c r="H3662" s="20" t="str">
        <f>VLOOKUP(E3662,'FILIAIS PETZ'!A:D,4,0)</f>
        <v>JFIR-SP</v>
      </c>
      <c r="I3662" s="46">
        <v>45453</v>
      </c>
      <c r="J3662" s="9">
        <v>924113</v>
      </c>
      <c r="K3662" s="9" t="s">
        <v>9035</v>
      </c>
      <c r="L3662" s="29" t="s">
        <v>10987</v>
      </c>
      <c r="M3662" s="46">
        <v>45461</v>
      </c>
      <c r="N3662" s="46">
        <v>45497</v>
      </c>
      <c r="O3662" s="46">
        <v>45474</v>
      </c>
      <c r="P3662" s="91" t="s">
        <v>4990</v>
      </c>
      <c r="Q3662" s="84">
        <v>3</v>
      </c>
      <c r="R3662" s="91">
        <v>1</v>
      </c>
      <c r="S3662" s="9">
        <v>8</v>
      </c>
      <c r="T3662" s="9" t="s">
        <v>32</v>
      </c>
      <c r="U3662" s="9">
        <v>11002</v>
      </c>
      <c r="V3662" s="9">
        <v>11002</v>
      </c>
      <c r="W3662" s="9" t="s">
        <v>5024</v>
      </c>
      <c r="X3662" s="10" t="s">
        <v>4985</v>
      </c>
      <c r="Y3662" s="9" t="s">
        <v>4980</v>
      </c>
      <c r="Z3662" s="9" t="s">
        <v>4980</v>
      </c>
      <c r="AA3662" s="9" t="s">
        <v>4989</v>
      </c>
      <c r="AB3662" s="9" t="s">
        <v>5005</v>
      </c>
      <c r="AC3662" s="9" t="s">
        <v>5006</v>
      </c>
      <c r="AD3662" s="29"/>
      <c r="AE3662" s="20" t="str">
        <f>VLOOKUP(E3662,'FILIAIS PETZ'!A:Q,17,0)</f>
        <v>SP3</v>
      </c>
      <c r="AF3662" s="20" t="str">
        <f>VLOOKUP(E3662,'FILIAIS PETZ'!A:Q,3,0)</f>
        <v>FELICIO</v>
      </c>
      <c r="AG3662" s="20" t="str">
        <f>VLOOKUP(E3662,'FILIAIS PETZ'!A:Q,2,0)</f>
        <v>R3</v>
      </c>
      <c r="AH3662" s="75">
        <v>120</v>
      </c>
      <c r="AI3662" s="16" t="s">
        <v>10988</v>
      </c>
      <c r="AJ3662" s="43">
        <f>VLOOKUP(E3662,'FILIAIS PETZ'!$A$2:$K$2000,11,0)</f>
        <v>18328118012972</v>
      </c>
      <c r="AK3662" s="44">
        <v>18328118012972</v>
      </c>
    </row>
    <row r="3663" spans="2:37" s="14" customFormat="1" ht="15" customHeight="1" thickBot="1" x14ac:dyDescent="0.25">
      <c r="B3663" s="18">
        <f>VLOOKUP(C3663,FORNECEDORES!D:E,2,0)</f>
        <v>530375</v>
      </c>
      <c r="C3663" s="19" t="str">
        <f>VLOOKUP(D3663,FORNECEDORES!A:D,4,0)</f>
        <v>23.080.842/0001-04</v>
      </c>
      <c r="D3663" s="13" t="s">
        <v>4370</v>
      </c>
      <c r="E3663" s="20" t="str">
        <f t="shared" si="242"/>
        <v>04 0138</v>
      </c>
      <c r="F3663" s="28" t="s">
        <v>8627</v>
      </c>
      <c r="G3663" s="21" t="str">
        <f>VLOOKUP(E3663,'FILIAIS PETZ'!A:E,5,0)</f>
        <v>PETZ JOÃO FIRMINO</v>
      </c>
      <c r="H3663" s="20" t="str">
        <f>VLOOKUP(E3663,'FILIAIS PETZ'!A:D,4,0)</f>
        <v>JFIR-SP</v>
      </c>
      <c r="I3663" s="46">
        <v>45453</v>
      </c>
      <c r="J3663" s="9">
        <v>924115</v>
      </c>
      <c r="K3663" s="9" t="s">
        <v>9035</v>
      </c>
      <c r="L3663" s="29" t="s">
        <v>10989</v>
      </c>
      <c r="M3663" s="46">
        <v>45461</v>
      </c>
      <c r="N3663" s="46">
        <v>45497</v>
      </c>
      <c r="O3663" s="46">
        <v>45474</v>
      </c>
      <c r="P3663" s="91" t="s">
        <v>4990</v>
      </c>
      <c r="Q3663" s="84">
        <v>3</v>
      </c>
      <c r="R3663" s="91">
        <v>1</v>
      </c>
      <c r="S3663" s="9">
        <v>8</v>
      </c>
      <c r="T3663" s="9" t="s">
        <v>32</v>
      </c>
      <c r="U3663" s="9">
        <v>11002</v>
      </c>
      <c r="V3663" s="9">
        <v>11002</v>
      </c>
      <c r="W3663" s="9" t="s">
        <v>5107</v>
      </c>
      <c r="X3663" s="10" t="s">
        <v>4985</v>
      </c>
      <c r="Y3663" s="9" t="s">
        <v>4980</v>
      </c>
      <c r="Z3663" s="9" t="s">
        <v>4980</v>
      </c>
      <c r="AA3663" s="9" t="s">
        <v>4989</v>
      </c>
      <c r="AB3663" s="9" t="s">
        <v>5005</v>
      </c>
      <c r="AC3663" s="9" t="s">
        <v>5006</v>
      </c>
      <c r="AD3663" s="29"/>
      <c r="AE3663" s="20" t="str">
        <f>VLOOKUP(E3663,'FILIAIS PETZ'!A:Q,17,0)</f>
        <v>SP3</v>
      </c>
      <c r="AF3663" s="20" t="str">
        <f>VLOOKUP(E3663,'FILIAIS PETZ'!A:Q,3,0)</f>
        <v>FELICIO</v>
      </c>
      <c r="AG3663" s="20" t="str">
        <f>VLOOKUP(E3663,'FILIAIS PETZ'!A:Q,2,0)</f>
        <v>R3</v>
      </c>
      <c r="AH3663" s="75">
        <v>110</v>
      </c>
      <c r="AI3663" s="16" t="s">
        <v>10990</v>
      </c>
      <c r="AJ3663" s="43">
        <f>VLOOKUP(E3663,'FILIAIS PETZ'!$A$2:$K$2000,11,0)</f>
        <v>18328118012972</v>
      </c>
      <c r="AK3663" s="44">
        <v>18328118012972</v>
      </c>
    </row>
    <row r="3664" spans="2:37" s="14" customFormat="1" ht="15" customHeight="1" thickBot="1" x14ac:dyDescent="0.25">
      <c r="B3664" s="18">
        <f>VLOOKUP(C3664,FORNECEDORES!D:E,2,0)</f>
        <v>530375</v>
      </c>
      <c r="C3664" s="19" t="str">
        <f>VLOOKUP(D3664,FORNECEDORES!A:D,4,0)</f>
        <v>23.080.842/0001-04</v>
      </c>
      <c r="D3664" s="13" t="s">
        <v>4370</v>
      </c>
      <c r="E3664" s="20" t="str">
        <f t="shared" ref="E3664:E3727" si="243">CONCATENATE("04 ",F3664)</f>
        <v>04 0138</v>
      </c>
      <c r="F3664" s="28" t="s">
        <v>8627</v>
      </c>
      <c r="G3664" s="21" t="str">
        <f>VLOOKUP(E3664,'FILIAIS PETZ'!A:E,5,0)</f>
        <v>PETZ JOÃO FIRMINO</v>
      </c>
      <c r="H3664" s="20" t="str">
        <f>VLOOKUP(E3664,'FILIAIS PETZ'!A:D,4,0)</f>
        <v>JFIR-SP</v>
      </c>
      <c r="I3664" s="46">
        <v>45453</v>
      </c>
      <c r="J3664" s="9">
        <v>924116</v>
      </c>
      <c r="K3664" s="9" t="s">
        <v>9035</v>
      </c>
      <c r="L3664" s="29" t="s">
        <v>10991</v>
      </c>
      <c r="M3664" s="46">
        <v>45461</v>
      </c>
      <c r="N3664" s="46">
        <v>45497</v>
      </c>
      <c r="O3664" s="46">
        <v>45474</v>
      </c>
      <c r="P3664" s="91" t="s">
        <v>4990</v>
      </c>
      <c r="Q3664" s="84">
        <v>3</v>
      </c>
      <c r="R3664" s="91">
        <v>1</v>
      </c>
      <c r="S3664" s="9">
        <v>8</v>
      </c>
      <c r="T3664" s="9" t="s">
        <v>32</v>
      </c>
      <c r="U3664" s="9">
        <v>11002</v>
      </c>
      <c r="V3664" s="9">
        <v>11002</v>
      </c>
      <c r="W3664" s="9" t="s">
        <v>5021</v>
      </c>
      <c r="X3664" s="10" t="s">
        <v>4985</v>
      </c>
      <c r="Y3664" s="9" t="s">
        <v>4980</v>
      </c>
      <c r="Z3664" s="9" t="s">
        <v>4980</v>
      </c>
      <c r="AA3664" s="9" t="s">
        <v>4989</v>
      </c>
      <c r="AB3664" s="9" t="s">
        <v>5005</v>
      </c>
      <c r="AC3664" s="9" t="s">
        <v>5006</v>
      </c>
      <c r="AD3664" s="29"/>
      <c r="AE3664" s="20" t="str">
        <f>VLOOKUP(E3664,'FILIAIS PETZ'!A:Q,17,0)</f>
        <v>SP3</v>
      </c>
      <c r="AF3664" s="20" t="str">
        <f>VLOOKUP(E3664,'FILIAIS PETZ'!A:Q,3,0)</f>
        <v>FELICIO</v>
      </c>
      <c r="AG3664" s="20" t="str">
        <f>VLOOKUP(E3664,'FILIAIS PETZ'!A:Q,2,0)</f>
        <v>R3</v>
      </c>
      <c r="AH3664" s="75">
        <v>80</v>
      </c>
      <c r="AI3664" s="16" t="s">
        <v>10992</v>
      </c>
      <c r="AJ3664" s="43">
        <f>VLOOKUP(E3664,'FILIAIS PETZ'!$A$2:$K$2000,11,0)</f>
        <v>18328118012972</v>
      </c>
      <c r="AK3664" s="44">
        <v>18328118012972</v>
      </c>
    </row>
    <row r="3665" spans="1:37" s="14" customFormat="1" ht="15" customHeight="1" thickBot="1" x14ac:dyDescent="0.25">
      <c r="B3665" s="18">
        <f>VLOOKUP(C3665,FORNECEDORES!D:E,2,0)</f>
        <v>530375</v>
      </c>
      <c r="C3665" s="19" t="str">
        <f>VLOOKUP(D3665,FORNECEDORES!A:D,4,0)</f>
        <v>23.080.842/0001-04</v>
      </c>
      <c r="D3665" s="13" t="s">
        <v>4370</v>
      </c>
      <c r="E3665" s="20" t="str">
        <f t="shared" si="243"/>
        <v>04 0003</v>
      </c>
      <c r="F3665" s="28" t="s">
        <v>8971</v>
      </c>
      <c r="G3665" s="21" t="str">
        <f>VLOOKUP(E3665,'FILIAIS PETZ'!A:E,5,0)</f>
        <v>PETZ SAO BERNARDO</v>
      </c>
      <c r="H3665" s="20" t="str">
        <f>VLOOKUP(E3665,'FILIAIS PETZ'!A:D,4,0)</f>
        <v>SBCA-SP</v>
      </c>
      <c r="I3665" s="46">
        <v>45453</v>
      </c>
      <c r="J3665" s="9">
        <v>926223</v>
      </c>
      <c r="K3665" s="9" t="s">
        <v>9035</v>
      </c>
      <c r="L3665" s="29" t="s">
        <v>10993</v>
      </c>
      <c r="M3665" s="46">
        <v>45461</v>
      </c>
      <c r="N3665" s="46">
        <v>45497</v>
      </c>
      <c r="O3665" s="46">
        <v>45474</v>
      </c>
      <c r="P3665" s="91" t="s">
        <v>4990</v>
      </c>
      <c r="Q3665" s="84">
        <v>3</v>
      </c>
      <c r="R3665" s="91">
        <v>1</v>
      </c>
      <c r="S3665" s="9">
        <v>8</v>
      </c>
      <c r="T3665" s="9" t="s">
        <v>32</v>
      </c>
      <c r="U3665" s="9">
        <v>11002</v>
      </c>
      <c r="V3665" s="9">
        <v>11002</v>
      </c>
      <c r="W3665" s="9" t="s">
        <v>5021</v>
      </c>
      <c r="X3665" s="10" t="s">
        <v>4985</v>
      </c>
      <c r="Y3665" s="9" t="s">
        <v>4980</v>
      </c>
      <c r="Z3665" s="9" t="s">
        <v>4980</v>
      </c>
      <c r="AA3665" s="9" t="s">
        <v>4989</v>
      </c>
      <c r="AB3665" s="9" t="s">
        <v>5005</v>
      </c>
      <c r="AC3665" s="9" t="s">
        <v>5006</v>
      </c>
      <c r="AD3665" s="29"/>
      <c r="AE3665" s="20" t="str">
        <f>VLOOKUP(E3665,'FILIAIS PETZ'!A:Q,17,0)</f>
        <v>SP3</v>
      </c>
      <c r="AF3665" s="20" t="str">
        <f>VLOOKUP(E3665,'FILIAIS PETZ'!A:Q,3,0)</f>
        <v>FELICIO</v>
      </c>
      <c r="AG3665" s="20" t="str">
        <f>VLOOKUP(E3665,'FILIAIS PETZ'!A:Q,2,0)</f>
        <v>R3</v>
      </c>
      <c r="AH3665" s="75">
        <v>90</v>
      </c>
      <c r="AI3665" s="16" t="s">
        <v>10994</v>
      </c>
      <c r="AJ3665" s="43">
        <f>VLOOKUP(E3665,'FILIAIS PETZ'!$A$2:$K$2000,11,0)</f>
        <v>18328118002152</v>
      </c>
      <c r="AK3665" s="44">
        <v>18328118002152</v>
      </c>
    </row>
    <row r="3666" spans="1:37" s="14" customFormat="1" ht="15" customHeight="1" thickBot="1" x14ac:dyDescent="0.25">
      <c r="B3666" s="18">
        <f>VLOOKUP(C3666,FORNECEDORES!D:E,2,0)</f>
        <v>530375</v>
      </c>
      <c r="C3666" s="19" t="str">
        <f>VLOOKUP(D3666,FORNECEDORES!A:D,4,0)</f>
        <v>23.080.842/0001-04</v>
      </c>
      <c r="D3666" s="13" t="s">
        <v>4370</v>
      </c>
      <c r="E3666" s="20" t="str">
        <f t="shared" si="243"/>
        <v>04 0003</v>
      </c>
      <c r="F3666" s="28" t="s">
        <v>8971</v>
      </c>
      <c r="G3666" s="21" t="str">
        <f>VLOOKUP(E3666,'FILIAIS PETZ'!A:E,5,0)</f>
        <v>PETZ SAO BERNARDO</v>
      </c>
      <c r="H3666" s="20" t="str">
        <f>VLOOKUP(E3666,'FILIAIS PETZ'!A:D,4,0)</f>
        <v>SBCA-SP</v>
      </c>
      <c r="I3666" s="46">
        <v>45453</v>
      </c>
      <c r="J3666" s="9">
        <v>926224</v>
      </c>
      <c r="K3666" s="9" t="s">
        <v>9035</v>
      </c>
      <c r="L3666" s="29" t="s">
        <v>10995</v>
      </c>
      <c r="M3666" s="46">
        <v>45461</v>
      </c>
      <c r="N3666" s="46">
        <v>45497</v>
      </c>
      <c r="O3666" s="46">
        <v>45474</v>
      </c>
      <c r="P3666" s="91" t="s">
        <v>4990</v>
      </c>
      <c r="Q3666" s="84">
        <v>3</v>
      </c>
      <c r="R3666" s="91">
        <v>1</v>
      </c>
      <c r="S3666" s="9">
        <v>8</v>
      </c>
      <c r="T3666" s="9" t="s">
        <v>32</v>
      </c>
      <c r="U3666" s="9">
        <v>11002</v>
      </c>
      <c r="V3666" s="9">
        <v>11002</v>
      </c>
      <c r="W3666" s="9" t="s">
        <v>5034</v>
      </c>
      <c r="X3666" s="10" t="s">
        <v>4985</v>
      </c>
      <c r="Y3666" s="9" t="s">
        <v>4980</v>
      </c>
      <c r="Z3666" s="9" t="s">
        <v>4980</v>
      </c>
      <c r="AA3666" s="9" t="s">
        <v>4989</v>
      </c>
      <c r="AB3666" s="9" t="s">
        <v>5005</v>
      </c>
      <c r="AC3666" s="9" t="s">
        <v>5006</v>
      </c>
      <c r="AD3666" s="29"/>
      <c r="AE3666" s="20" t="str">
        <f>VLOOKUP(E3666,'FILIAIS PETZ'!A:Q,17,0)</f>
        <v>SP3</v>
      </c>
      <c r="AF3666" s="20" t="str">
        <f>VLOOKUP(E3666,'FILIAIS PETZ'!A:Q,3,0)</f>
        <v>FELICIO</v>
      </c>
      <c r="AG3666" s="20" t="str">
        <f>VLOOKUP(E3666,'FILIAIS PETZ'!A:Q,2,0)</f>
        <v>R3</v>
      </c>
      <c r="AH3666" s="75">
        <v>120</v>
      </c>
      <c r="AI3666" s="16" t="s">
        <v>10996</v>
      </c>
      <c r="AJ3666" s="43">
        <f>VLOOKUP(E3666,'FILIAIS PETZ'!$A$2:$K$2000,11,0)</f>
        <v>18328118002152</v>
      </c>
      <c r="AK3666" s="44">
        <v>18328118002152</v>
      </c>
    </row>
    <row r="3667" spans="1:37" s="14" customFormat="1" ht="15" customHeight="1" thickBot="1" x14ac:dyDescent="0.25">
      <c r="B3667" s="18">
        <f>VLOOKUP(C3667,FORNECEDORES!D:E,2,0)</f>
        <v>530375</v>
      </c>
      <c r="C3667" s="19" t="str">
        <f>VLOOKUP(D3667,FORNECEDORES!A:D,4,0)</f>
        <v>23.080.842/0001-04</v>
      </c>
      <c r="D3667" s="13" t="s">
        <v>4370</v>
      </c>
      <c r="E3667" s="20" t="str">
        <f t="shared" si="243"/>
        <v>04 0068</v>
      </c>
      <c r="F3667" s="28" t="s">
        <v>8958</v>
      </c>
      <c r="G3667" s="21" t="str">
        <f>VLOOKUP(E3667,'FILIAIS PETZ'!A:E,5,0)</f>
        <v>PETZ PEREIRA BARRETO</v>
      </c>
      <c r="H3667" s="20" t="str">
        <f>VLOOKUP(E3667,'FILIAIS PETZ'!A:D,4,0)</f>
        <v>PBAR-SP</v>
      </c>
      <c r="I3667" s="46">
        <v>45453</v>
      </c>
      <c r="J3667" s="9">
        <v>926199</v>
      </c>
      <c r="K3667" s="9" t="s">
        <v>9035</v>
      </c>
      <c r="L3667" s="29" t="s">
        <v>10997</v>
      </c>
      <c r="M3667" s="46">
        <v>45461</v>
      </c>
      <c r="N3667" s="46">
        <v>45497</v>
      </c>
      <c r="O3667" s="46">
        <v>45474</v>
      </c>
      <c r="P3667" s="91" t="s">
        <v>4990</v>
      </c>
      <c r="Q3667" s="84">
        <v>3</v>
      </c>
      <c r="R3667" s="91">
        <v>1</v>
      </c>
      <c r="S3667" s="9">
        <v>8</v>
      </c>
      <c r="T3667" s="9" t="s">
        <v>32</v>
      </c>
      <c r="U3667" s="9">
        <v>11002</v>
      </c>
      <c r="V3667" s="9">
        <v>11002</v>
      </c>
      <c r="W3667" s="9" t="s">
        <v>5021</v>
      </c>
      <c r="X3667" s="10" t="s">
        <v>4985</v>
      </c>
      <c r="Y3667" s="9" t="s">
        <v>4980</v>
      </c>
      <c r="Z3667" s="9" t="s">
        <v>4980</v>
      </c>
      <c r="AA3667" s="9" t="s">
        <v>4989</v>
      </c>
      <c r="AB3667" s="9" t="s">
        <v>5005</v>
      </c>
      <c r="AC3667" s="9" t="s">
        <v>5006</v>
      </c>
      <c r="AD3667" s="29"/>
      <c r="AE3667" s="20" t="str">
        <f>VLOOKUP(E3667,'FILIAIS PETZ'!A:Q,17,0)</f>
        <v>SP3</v>
      </c>
      <c r="AF3667" s="20" t="str">
        <f>VLOOKUP(E3667,'FILIAIS PETZ'!A:Q,3,0)</f>
        <v>FELICIO</v>
      </c>
      <c r="AG3667" s="20" t="str">
        <f>VLOOKUP(E3667,'FILIAIS PETZ'!A:Q,2,0)</f>
        <v>R3</v>
      </c>
      <c r="AH3667" s="75">
        <v>180</v>
      </c>
      <c r="AI3667" s="16" t="s">
        <v>10998</v>
      </c>
      <c r="AJ3667" s="43">
        <f>VLOOKUP(E3667,'FILIAIS PETZ'!$A$2:$K$2000,11,0)</f>
        <v>18328118007111</v>
      </c>
      <c r="AK3667" s="44">
        <v>18328118007111</v>
      </c>
    </row>
    <row r="3668" spans="1:37" s="14" customFormat="1" ht="15" customHeight="1" thickBot="1" x14ac:dyDescent="0.25">
      <c r="B3668" s="18">
        <f>VLOOKUP(C3668,FORNECEDORES!D:E,2,0)</f>
        <v>530375</v>
      </c>
      <c r="C3668" s="19" t="str">
        <f>VLOOKUP(D3668,FORNECEDORES!A:D,4,0)</f>
        <v>23.080.842/0001-04</v>
      </c>
      <c r="D3668" s="13" t="s">
        <v>4370</v>
      </c>
      <c r="E3668" s="20" t="str">
        <f t="shared" si="243"/>
        <v>04 0068</v>
      </c>
      <c r="F3668" s="28" t="s">
        <v>8958</v>
      </c>
      <c r="G3668" s="21" t="str">
        <f>VLOOKUP(E3668,'FILIAIS PETZ'!A:E,5,0)</f>
        <v>PETZ PEREIRA BARRETO</v>
      </c>
      <c r="H3668" s="20" t="str">
        <f>VLOOKUP(E3668,'FILIAIS PETZ'!A:D,4,0)</f>
        <v>PBAR-SP</v>
      </c>
      <c r="I3668" s="46">
        <v>45453</v>
      </c>
      <c r="J3668" s="9">
        <v>926201</v>
      </c>
      <c r="K3668" s="9" t="s">
        <v>9035</v>
      </c>
      <c r="L3668" s="29" t="s">
        <v>10999</v>
      </c>
      <c r="M3668" s="46">
        <v>45461</v>
      </c>
      <c r="N3668" s="46">
        <v>45497</v>
      </c>
      <c r="O3668" s="46">
        <v>45474</v>
      </c>
      <c r="P3668" s="91" t="s">
        <v>4990</v>
      </c>
      <c r="Q3668" s="84">
        <v>3</v>
      </c>
      <c r="R3668" s="91">
        <v>1</v>
      </c>
      <c r="S3668" s="9">
        <v>8</v>
      </c>
      <c r="T3668" s="9" t="s">
        <v>32</v>
      </c>
      <c r="U3668" s="9">
        <v>11002</v>
      </c>
      <c r="V3668" s="9">
        <v>11002</v>
      </c>
      <c r="W3668" s="9" t="s">
        <v>5019</v>
      </c>
      <c r="X3668" s="10" t="s">
        <v>4985</v>
      </c>
      <c r="Y3668" s="9" t="s">
        <v>4980</v>
      </c>
      <c r="Z3668" s="9" t="s">
        <v>4980</v>
      </c>
      <c r="AA3668" s="9" t="s">
        <v>4989</v>
      </c>
      <c r="AB3668" s="9" t="s">
        <v>5005</v>
      </c>
      <c r="AC3668" s="9" t="s">
        <v>5006</v>
      </c>
      <c r="AD3668" s="29"/>
      <c r="AE3668" s="20" t="str">
        <f>VLOOKUP(E3668,'FILIAIS PETZ'!A:Q,17,0)</f>
        <v>SP3</v>
      </c>
      <c r="AF3668" s="20" t="str">
        <f>VLOOKUP(E3668,'FILIAIS PETZ'!A:Q,3,0)</f>
        <v>FELICIO</v>
      </c>
      <c r="AG3668" s="20" t="str">
        <f>VLOOKUP(E3668,'FILIAIS PETZ'!A:Q,2,0)</f>
        <v>R3</v>
      </c>
      <c r="AH3668" s="75">
        <v>60</v>
      </c>
      <c r="AI3668" s="16" t="s">
        <v>11000</v>
      </c>
      <c r="AJ3668" s="43">
        <f>VLOOKUP(E3668,'FILIAIS PETZ'!$A$2:$K$2000,11,0)</f>
        <v>18328118007111</v>
      </c>
      <c r="AK3668" s="44">
        <v>18328118007111</v>
      </c>
    </row>
    <row r="3669" spans="1:37" s="14" customFormat="1" ht="15" customHeight="1" thickBot="1" x14ac:dyDescent="0.25">
      <c r="B3669" s="18">
        <f>VLOOKUP(C3669,FORNECEDORES!D:E,2,0)</f>
        <v>530375</v>
      </c>
      <c r="C3669" s="19" t="str">
        <f>VLOOKUP(D3669,FORNECEDORES!A:D,4,0)</f>
        <v>23.080.842/0001-04</v>
      </c>
      <c r="D3669" s="13" t="s">
        <v>4370</v>
      </c>
      <c r="E3669" s="20" t="str">
        <f t="shared" si="243"/>
        <v>04 0243</v>
      </c>
      <c r="F3669" s="28" t="s">
        <v>8973</v>
      </c>
      <c r="G3669" s="21" t="str">
        <f>VLOOKUP(E3669,'FILIAIS PETZ'!A:E,5,0)</f>
        <v>PETZ SHOPPING GOLDEN SQUARE</v>
      </c>
      <c r="H3669" s="20" t="str">
        <f>VLOOKUP(E3669,'FILIAIS PETZ'!A:D,4,0)</f>
        <v>SGSQ-SP</v>
      </c>
      <c r="I3669" s="46">
        <v>45453</v>
      </c>
      <c r="J3669" s="9">
        <v>926229</v>
      </c>
      <c r="K3669" s="9" t="s">
        <v>9035</v>
      </c>
      <c r="L3669" s="29" t="s">
        <v>11001</v>
      </c>
      <c r="M3669" s="46">
        <v>45461</v>
      </c>
      <c r="N3669" s="46">
        <v>45497</v>
      </c>
      <c r="O3669" s="46">
        <v>45474</v>
      </c>
      <c r="P3669" s="91" t="s">
        <v>4990</v>
      </c>
      <c r="Q3669" s="84">
        <v>3</v>
      </c>
      <c r="R3669" s="91">
        <v>1</v>
      </c>
      <c r="S3669" s="9">
        <v>8</v>
      </c>
      <c r="T3669" s="9" t="s">
        <v>32</v>
      </c>
      <c r="U3669" s="9">
        <v>11002</v>
      </c>
      <c r="V3669" s="9">
        <v>11002</v>
      </c>
      <c r="W3669" s="9" t="s">
        <v>5107</v>
      </c>
      <c r="X3669" s="10" t="s">
        <v>4985</v>
      </c>
      <c r="Y3669" s="9" t="s">
        <v>4980</v>
      </c>
      <c r="Z3669" s="9" t="s">
        <v>4980</v>
      </c>
      <c r="AA3669" s="9" t="s">
        <v>4989</v>
      </c>
      <c r="AB3669" s="9" t="s">
        <v>5005</v>
      </c>
      <c r="AC3669" s="9" t="s">
        <v>5006</v>
      </c>
      <c r="AD3669" s="29"/>
      <c r="AE3669" s="20" t="str">
        <f>VLOOKUP(E3669,'FILIAIS PETZ'!A:Q,17,0)</f>
        <v>SP3</v>
      </c>
      <c r="AF3669" s="20" t="str">
        <f>VLOOKUP(E3669,'FILIAIS PETZ'!A:Q,3,0)</f>
        <v>FELICIO</v>
      </c>
      <c r="AG3669" s="20" t="str">
        <f>VLOOKUP(E3669,'FILIAIS PETZ'!A:Q,2,0)</f>
        <v>R3</v>
      </c>
      <c r="AH3669" s="75">
        <v>110</v>
      </c>
      <c r="AI3669" s="16" t="s">
        <v>11002</v>
      </c>
      <c r="AJ3669" s="43" t="str">
        <f>VLOOKUP(E3669,'FILIAIS PETZ'!$A$2:$K$2000,11,0)</f>
        <v>18.328.118/0229-35</v>
      </c>
      <c r="AK3669" s="44" t="s">
        <v>9061</v>
      </c>
    </row>
    <row r="3670" spans="1:37" s="14" customFormat="1" ht="15" customHeight="1" thickBot="1" x14ac:dyDescent="0.25">
      <c r="B3670" s="18">
        <f>VLOOKUP(C3670,FORNECEDORES!D:E,2,0)</f>
        <v>530375</v>
      </c>
      <c r="C3670" s="19" t="str">
        <f>VLOOKUP(D3670,FORNECEDORES!A:D,4,0)</f>
        <v>23.080.842/0001-04</v>
      </c>
      <c r="D3670" s="13" t="s">
        <v>4370</v>
      </c>
      <c r="E3670" s="20" t="str">
        <f t="shared" si="243"/>
        <v>04 0243</v>
      </c>
      <c r="F3670" s="28" t="s">
        <v>8973</v>
      </c>
      <c r="G3670" s="21" t="str">
        <f>VLOOKUP(E3670,'FILIAIS PETZ'!A:E,5,0)</f>
        <v>PETZ SHOPPING GOLDEN SQUARE</v>
      </c>
      <c r="H3670" s="20" t="str">
        <f>VLOOKUP(E3670,'FILIAIS PETZ'!A:D,4,0)</f>
        <v>SGSQ-SP</v>
      </c>
      <c r="I3670" s="46">
        <v>45453</v>
      </c>
      <c r="J3670" s="9">
        <v>926230</v>
      </c>
      <c r="K3670" s="9" t="s">
        <v>9035</v>
      </c>
      <c r="L3670" s="29" t="s">
        <v>11003</v>
      </c>
      <c r="M3670" s="46">
        <v>45461</v>
      </c>
      <c r="N3670" s="46">
        <v>45497</v>
      </c>
      <c r="O3670" s="46">
        <v>45474</v>
      </c>
      <c r="P3670" s="91" t="s">
        <v>4990</v>
      </c>
      <c r="Q3670" s="84">
        <v>3</v>
      </c>
      <c r="R3670" s="91">
        <v>1</v>
      </c>
      <c r="S3670" s="9">
        <v>8</v>
      </c>
      <c r="T3670" s="9" t="s">
        <v>32</v>
      </c>
      <c r="U3670" s="9">
        <v>11002</v>
      </c>
      <c r="V3670" s="9">
        <v>11002</v>
      </c>
      <c r="W3670" s="9" t="s">
        <v>10169</v>
      </c>
      <c r="X3670" s="10" t="s">
        <v>4985</v>
      </c>
      <c r="Y3670" s="9" t="s">
        <v>4980</v>
      </c>
      <c r="Z3670" s="9" t="s">
        <v>4980</v>
      </c>
      <c r="AA3670" s="9" t="s">
        <v>4989</v>
      </c>
      <c r="AB3670" s="9" t="s">
        <v>5005</v>
      </c>
      <c r="AC3670" s="9" t="s">
        <v>5006</v>
      </c>
      <c r="AD3670" s="29"/>
      <c r="AE3670" s="20" t="str">
        <f>VLOOKUP(E3670,'FILIAIS PETZ'!A:Q,17,0)</f>
        <v>SP3</v>
      </c>
      <c r="AF3670" s="20" t="str">
        <f>VLOOKUP(E3670,'FILIAIS PETZ'!A:Q,3,0)</f>
        <v>FELICIO</v>
      </c>
      <c r="AG3670" s="20" t="str">
        <f>VLOOKUP(E3670,'FILIAIS PETZ'!A:Q,2,0)</f>
        <v>R3</v>
      </c>
      <c r="AH3670" s="75">
        <v>120</v>
      </c>
      <c r="AI3670" s="16" t="s">
        <v>11004</v>
      </c>
      <c r="AJ3670" s="43" t="str">
        <f>VLOOKUP(E3670,'FILIAIS PETZ'!$A$2:$K$2000,11,0)</f>
        <v>18.328.118/0229-35</v>
      </c>
      <c r="AK3670" s="44" t="s">
        <v>9061</v>
      </c>
    </row>
    <row r="3671" spans="1:37" s="14" customFormat="1" ht="15" customHeight="1" thickBot="1" x14ac:dyDescent="0.25">
      <c r="B3671" s="18">
        <f>VLOOKUP(C3671,FORNECEDORES!D:E,2,0)</f>
        <v>530375</v>
      </c>
      <c r="C3671" s="19" t="str">
        <f>VLOOKUP(D3671,FORNECEDORES!A:D,4,0)</f>
        <v>23.080.842/0001-04</v>
      </c>
      <c r="D3671" s="13" t="s">
        <v>4370</v>
      </c>
      <c r="E3671" s="20" t="str">
        <f t="shared" si="243"/>
        <v>04 0243</v>
      </c>
      <c r="F3671" s="28" t="s">
        <v>8973</v>
      </c>
      <c r="G3671" s="21" t="str">
        <f>VLOOKUP(E3671,'FILIAIS PETZ'!A:E,5,0)</f>
        <v>PETZ SHOPPING GOLDEN SQUARE</v>
      </c>
      <c r="H3671" s="20" t="str">
        <f>VLOOKUP(E3671,'FILIAIS PETZ'!A:D,4,0)</f>
        <v>SGSQ-SP</v>
      </c>
      <c r="I3671" s="46">
        <v>45453</v>
      </c>
      <c r="J3671" s="9">
        <v>926234</v>
      </c>
      <c r="K3671" s="9" t="s">
        <v>9035</v>
      </c>
      <c r="L3671" s="29" t="s">
        <v>11005</v>
      </c>
      <c r="M3671" s="46">
        <v>45461</v>
      </c>
      <c r="N3671" s="46">
        <v>45497</v>
      </c>
      <c r="O3671" s="46">
        <v>45474</v>
      </c>
      <c r="P3671" s="91" t="s">
        <v>4990</v>
      </c>
      <c r="Q3671" s="84">
        <v>3</v>
      </c>
      <c r="R3671" s="91">
        <v>1</v>
      </c>
      <c r="S3671" s="9">
        <v>8</v>
      </c>
      <c r="T3671" s="9" t="s">
        <v>32</v>
      </c>
      <c r="U3671" s="9">
        <v>11002</v>
      </c>
      <c r="V3671" s="9">
        <v>11002</v>
      </c>
      <c r="W3671" s="9" t="s">
        <v>5019</v>
      </c>
      <c r="X3671" s="10" t="s">
        <v>4985</v>
      </c>
      <c r="Y3671" s="9" t="s">
        <v>4980</v>
      </c>
      <c r="Z3671" s="9" t="s">
        <v>4980</v>
      </c>
      <c r="AA3671" s="9" t="s">
        <v>4989</v>
      </c>
      <c r="AB3671" s="9" t="s">
        <v>5005</v>
      </c>
      <c r="AC3671" s="9" t="s">
        <v>5006</v>
      </c>
      <c r="AD3671" s="29"/>
      <c r="AE3671" s="20" t="str">
        <f>VLOOKUP(E3671,'FILIAIS PETZ'!A:Q,17,0)</f>
        <v>SP3</v>
      </c>
      <c r="AF3671" s="20" t="str">
        <f>VLOOKUP(E3671,'FILIAIS PETZ'!A:Q,3,0)</f>
        <v>FELICIO</v>
      </c>
      <c r="AG3671" s="20" t="str">
        <f>VLOOKUP(E3671,'FILIAIS PETZ'!A:Q,2,0)</f>
        <v>R3</v>
      </c>
      <c r="AH3671" s="75">
        <v>40</v>
      </c>
      <c r="AI3671" s="16" t="s">
        <v>11006</v>
      </c>
      <c r="AJ3671" s="43" t="str">
        <f>VLOOKUP(E3671,'FILIAIS PETZ'!$A$2:$K$2000,11,0)</f>
        <v>18.328.118/0229-35</v>
      </c>
      <c r="AK3671" s="44" t="s">
        <v>9061</v>
      </c>
    </row>
    <row r="3672" spans="1:37" s="14" customFormat="1" ht="15" customHeight="1" thickBot="1" x14ac:dyDescent="0.25">
      <c r="B3672" s="18">
        <f>VLOOKUP(C3672,FORNECEDORES!D:E,2,0)</f>
        <v>530375</v>
      </c>
      <c r="C3672" s="19" t="str">
        <f>VLOOKUP(D3672,FORNECEDORES!A:D,4,0)</f>
        <v>23.080.842/0001-04</v>
      </c>
      <c r="D3672" s="13" t="s">
        <v>4370</v>
      </c>
      <c r="E3672" s="20" t="str">
        <f t="shared" si="243"/>
        <v>04 0181</v>
      </c>
      <c r="F3672" s="28" t="s">
        <v>8969</v>
      </c>
      <c r="G3672" s="21" t="str">
        <f>VLOOKUP(E3672,'FILIAIS PETZ'!A:E,5,0)</f>
        <v>PETZ MAUA SHOPPING</v>
      </c>
      <c r="H3672" s="20" t="str">
        <f>VLOOKUP(E3672,'FILIAIS PETZ'!A:D,4,0)</f>
        <v>MAUA-SP</v>
      </c>
      <c r="I3672" s="46">
        <v>45453</v>
      </c>
      <c r="J3672" s="9">
        <v>926196</v>
      </c>
      <c r="K3672" s="9" t="s">
        <v>9035</v>
      </c>
      <c r="L3672" s="29" t="s">
        <v>11007</v>
      </c>
      <c r="M3672" s="46">
        <v>45461</v>
      </c>
      <c r="N3672" s="46">
        <v>45497</v>
      </c>
      <c r="O3672" s="46">
        <v>45474</v>
      </c>
      <c r="P3672" s="91" t="s">
        <v>4990</v>
      </c>
      <c r="Q3672" s="84">
        <v>3</v>
      </c>
      <c r="R3672" s="91">
        <v>1</v>
      </c>
      <c r="S3672" s="9">
        <v>8</v>
      </c>
      <c r="T3672" s="9" t="s">
        <v>32</v>
      </c>
      <c r="U3672" s="9">
        <v>11002</v>
      </c>
      <c r="V3672" s="9">
        <v>11002</v>
      </c>
      <c r="W3672" s="9" t="s">
        <v>5107</v>
      </c>
      <c r="X3672" s="10" t="s">
        <v>4985</v>
      </c>
      <c r="Y3672" s="9" t="s">
        <v>4980</v>
      </c>
      <c r="Z3672" s="9" t="s">
        <v>4980</v>
      </c>
      <c r="AA3672" s="9" t="s">
        <v>4989</v>
      </c>
      <c r="AB3672" s="9" t="s">
        <v>5005</v>
      </c>
      <c r="AC3672" s="9" t="s">
        <v>5006</v>
      </c>
      <c r="AD3672" s="29"/>
      <c r="AE3672" s="20" t="str">
        <f>VLOOKUP(E3672,'FILIAIS PETZ'!A:Q,17,0)</f>
        <v>SP3</v>
      </c>
      <c r="AF3672" s="20" t="str">
        <f>VLOOKUP(E3672,'FILIAIS PETZ'!A:Q,3,0)</f>
        <v>FELICIO</v>
      </c>
      <c r="AG3672" s="20" t="str">
        <f>VLOOKUP(E3672,'FILIAIS PETZ'!A:Q,2,0)</f>
        <v>R3</v>
      </c>
      <c r="AH3672" s="75">
        <v>60</v>
      </c>
      <c r="AI3672" s="16" t="s">
        <v>11008</v>
      </c>
      <c r="AJ3672" s="43">
        <f>VLOOKUP(E3672,'FILIAIS PETZ'!$A$2:$K$2000,11,0)</f>
        <v>18328118016617</v>
      </c>
      <c r="AK3672" s="44">
        <v>18328118016617</v>
      </c>
    </row>
    <row r="3673" spans="1:37" s="14" customFormat="1" ht="15" customHeight="1" thickBot="1" x14ac:dyDescent="0.25">
      <c r="B3673" s="18">
        <f>VLOOKUP(C3673,FORNECEDORES!D:E,2,0)</f>
        <v>530375</v>
      </c>
      <c r="C3673" s="19" t="str">
        <f>VLOOKUP(D3673,FORNECEDORES!A:D,4,0)</f>
        <v>23.080.842/0001-04</v>
      </c>
      <c r="D3673" s="13" t="s">
        <v>4370</v>
      </c>
      <c r="E3673" s="20" t="str">
        <f t="shared" si="243"/>
        <v>04 0181</v>
      </c>
      <c r="F3673" s="28" t="s">
        <v>8969</v>
      </c>
      <c r="G3673" s="21" t="str">
        <f>VLOOKUP(E3673,'FILIAIS PETZ'!A:E,5,0)</f>
        <v>PETZ MAUA SHOPPING</v>
      </c>
      <c r="H3673" s="20" t="str">
        <f>VLOOKUP(E3673,'FILIAIS PETZ'!A:D,4,0)</f>
        <v>MAUA-SP</v>
      </c>
      <c r="I3673" s="46">
        <v>45453</v>
      </c>
      <c r="J3673" s="9">
        <v>926198</v>
      </c>
      <c r="K3673" s="9" t="s">
        <v>9035</v>
      </c>
      <c r="L3673" s="29" t="s">
        <v>11009</v>
      </c>
      <c r="M3673" s="46">
        <v>45461</v>
      </c>
      <c r="N3673" s="46">
        <v>45497</v>
      </c>
      <c r="O3673" s="46">
        <v>45474</v>
      </c>
      <c r="P3673" s="91" t="s">
        <v>4990</v>
      </c>
      <c r="Q3673" s="84">
        <v>3</v>
      </c>
      <c r="R3673" s="91">
        <v>1</v>
      </c>
      <c r="S3673" s="9">
        <v>8</v>
      </c>
      <c r="T3673" s="9" t="s">
        <v>32</v>
      </c>
      <c r="U3673" s="9">
        <v>11002</v>
      </c>
      <c r="V3673" s="9">
        <v>11002</v>
      </c>
      <c r="W3673" s="9" t="s">
        <v>5107</v>
      </c>
      <c r="X3673" s="10" t="s">
        <v>4985</v>
      </c>
      <c r="Y3673" s="9" t="s">
        <v>4980</v>
      </c>
      <c r="Z3673" s="9" t="s">
        <v>4980</v>
      </c>
      <c r="AA3673" s="9" t="s">
        <v>4989</v>
      </c>
      <c r="AB3673" s="9" t="s">
        <v>5005</v>
      </c>
      <c r="AC3673" s="9" t="s">
        <v>5006</v>
      </c>
      <c r="AD3673" s="29"/>
      <c r="AE3673" s="20" t="str">
        <f>VLOOKUP(E3673,'FILIAIS PETZ'!A:Q,17,0)</f>
        <v>SP3</v>
      </c>
      <c r="AF3673" s="20" t="str">
        <f>VLOOKUP(E3673,'FILIAIS PETZ'!A:Q,3,0)</f>
        <v>FELICIO</v>
      </c>
      <c r="AG3673" s="20" t="str">
        <f>VLOOKUP(E3673,'FILIAIS PETZ'!A:Q,2,0)</f>
        <v>R3</v>
      </c>
      <c r="AH3673" s="75">
        <v>90</v>
      </c>
      <c r="AI3673" s="16" t="s">
        <v>11010</v>
      </c>
      <c r="AJ3673" s="43">
        <f>VLOOKUP(E3673,'FILIAIS PETZ'!$A$2:$K$2000,11,0)</f>
        <v>18328118016617</v>
      </c>
      <c r="AK3673" s="44">
        <v>18328118016617</v>
      </c>
    </row>
    <row r="3674" spans="1:37" s="14" customFormat="1" ht="15" customHeight="1" thickBot="1" x14ac:dyDescent="0.25">
      <c r="B3674" s="18">
        <f>VLOOKUP(C3674,FORNECEDORES!D:E,2,0)</f>
        <v>0</v>
      </c>
      <c r="C3674" s="19" t="str">
        <f>VLOOKUP(D3674,FORNECEDORES!A:D,4,0)</f>
        <v>10.897.880/0001-02</v>
      </c>
      <c r="D3674" s="13" t="s">
        <v>4016</v>
      </c>
      <c r="E3674" s="20" t="str">
        <f t="shared" si="243"/>
        <v>04 0181</v>
      </c>
      <c r="F3674" s="28" t="s">
        <v>8969</v>
      </c>
      <c r="G3674" s="21" t="str">
        <f>VLOOKUP(E3674,'FILIAIS PETZ'!A:E,5,0)</f>
        <v>PETZ MAUA SHOPPING</v>
      </c>
      <c r="H3674" s="20" t="str">
        <f>VLOOKUP(E3674,'FILIAIS PETZ'!A:D,4,0)</f>
        <v>MAUA-SP</v>
      </c>
      <c r="I3674" s="46">
        <v>45453</v>
      </c>
      <c r="J3674" s="9">
        <v>926294</v>
      </c>
      <c r="K3674" s="9" t="s">
        <v>9035</v>
      </c>
      <c r="L3674" s="29" t="s">
        <v>11011</v>
      </c>
      <c r="M3674" s="46">
        <v>45454</v>
      </c>
      <c r="N3674" s="46">
        <v>45476</v>
      </c>
      <c r="O3674" s="46">
        <v>45455</v>
      </c>
      <c r="P3674" s="91" t="s">
        <v>4990</v>
      </c>
      <c r="Q3674" s="84">
        <v>3</v>
      </c>
      <c r="R3674" s="91">
        <v>1</v>
      </c>
      <c r="S3674" s="9">
        <v>8</v>
      </c>
      <c r="T3674" s="9" t="s">
        <v>32</v>
      </c>
      <c r="U3674" s="9">
        <v>11002</v>
      </c>
      <c r="V3674" s="9">
        <v>11002</v>
      </c>
      <c r="W3674" s="9" t="s">
        <v>10169</v>
      </c>
      <c r="X3674" s="10" t="s">
        <v>4996</v>
      </c>
      <c r="Y3674" s="9" t="s">
        <v>4997</v>
      </c>
      <c r="Z3674" s="9" t="s">
        <v>4993</v>
      </c>
      <c r="AA3674" s="9" t="s">
        <v>5068</v>
      </c>
      <c r="AB3674" s="9" t="s">
        <v>12941</v>
      </c>
      <c r="AC3674" s="9" t="s">
        <v>5006</v>
      </c>
      <c r="AD3674" s="29"/>
      <c r="AE3674" s="20" t="str">
        <f>VLOOKUP(E3674,'FILIAIS PETZ'!A:Q,17,0)</f>
        <v>SP3</v>
      </c>
      <c r="AF3674" s="20" t="str">
        <f>VLOOKUP(E3674,'FILIAIS PETZ'!A:Q,3,0)</f>
        <v>FELICIO</v>
      </c>
      <c r="AG3674" s="20" t="str">
        <f>VLOOKUP(E3674,'FILIAIS PETZ'!A:Q,2,0)</f>
        <v>R3</v>
      </c>
      <c r="AH3674" s="75">
        <v>1280</v>
      </c>
      <c r="AI3674" s="16" t="s">
        <v>11012</v>
      </c>
      <c r="AJ3674" s="43">
        <f>VLOOKUP(E3674,'FILIAIS PETZ'!$A$2:$K$2000,11,0)</f>
        <v>18328118016617</v>
      </c>
      <c r="AK3674" s="44">
        <v>18328118016617</v>
      </c>
    </row>
    <row r="3675" spans="1:37" s="14" customFormat="1" ht="15" customHeight="1" thickBot="1" x14ac:dyDescent="0.25">
      <c r="B3675" s="18" t="e">
        <f>VLOOKUP(C3675,FORNECEDORES!D:E,2,0)</f>
        <v>#N/A</v>
      </c>
      <c r="C3675" s="19" t="e">
        <f>VLOOKUP(D3675,FORNECEDORES!A:D,4,0)</f>
        <v>#N/A</v>
      </c>
      <c r="D3675" s="13" t="s">
        <v>9029</v>
      </c>
      <c r="E3675" s="20" t="str">
        <f t="shared" si="243"/>
        <v>04 0135</v>
      </c>
      <c r="F3675" s="28" t="s">
        <v>8712</v>
      </c>
      <c r="G3675" s="21" t="str">
        <f>VLOOKUP(E3675,'FILIAIS PETZ'!A:E,5,0)</f>
        <v>PETZ CARREFOUR ANCHIETA</v>
      </c>
      <c r="H3675" s="20" t="str">
        <f>VLOOKUP(E3675,'FILIAIS PETZ'!A:D,4,0)</f>
        <v>ANCH-SP</v>
      </c>
      <c r="I3675" s="46">
        <v>45453</v>
      </c>
      <c r="J3675" s="9">
        <v>926299</v>
      </c>
      <c r="K3675" s="9" t="s">
        <v>9035</v>
      </c>
      <c r="L3675" s="29" t="s">
        <v>11013</v>
      </c>
      <c r="M3675" s="46">
        <v>45457</v>
      </c>
      <c r="N3675" s="46">
        <v>45483</v>
      </c>
      <c r="O3675" s="46">
        <v>45464</v>
      </c>
      <c r="P3675" s="91" t="s">
        <v>4990</v>
      </c>
      <c r="Q3675" s="84">
        <v>3</v>
      </c>
      <c r="R3675" s="91">
        <v>1</v>
      </c>
      <c r="S3675" s="9">
        <v>8</v>
      </c>
      <c r="T3675" s="9" t="s">
        <v>32</v>
      </c>
      <c r="U3675" s="9">
        <v>11002</v>
      </c>
      <c r="V3675" s="9">
        <v>11002</v>
      </c>
      <c r="W3675" s="9" t="s">
        <v>10169</v>
      </c>
      <c r="X3675" s="10" t="s">
        <v>4996</v>
      </c>
      <c r="Y3675" s="9" t="s">
        <v>4997</v>
      </c>
      <c r="Z3675" s="9" t="s">
        <v>4993</v>
      </c>
      <c r="AA3675" s="9" t="s">
        <v>5731</v>
      </c>
      <c r="AB3675" s="9" t="s">
        <v>12941</v>
      </c>
      <c r="AC3675" s="9" t="s">
        <v>5006</v>
      </c>
      <c r="AD3675" s="29"/>
      <c r="AE3675" s="20" t="str">
        <f>VLOOKUP(E3675,'FILIAIS PETZ'!A:Q,17,0)</f>
        <v>SP3</v>
      </c>
      <c r="AF3675" s="20" t="str">
        <f>VLOOKUP(E3675,'FILIAIS PETZ'!A:Q,3,0)</f>
        <v>FELICIO</v>
      </c>
      <c r="AG3675" s="20" t="str">
        <f>VLOOKUP(E3675,'FILIAIS PETZ'!A:Q,2,0)</f>
        <v>R3</v>
      </c>
      <c r="AH3675" s="75">
        <v>3870</v>
      </c>
      <c r="AI3675" s="16" t="s">
        <v>11014</v>
      </c>
      <c r="AJ3675" s="43">
        <f>VLOOKUP(E3675,'FILIAIS PETZ'!$A$2:$K$2000,11,0)</f>
        <v>18328118012549</v>
      </c>
      <c r="AK3675" s="44">
        <v>18328118012549</v>
      </c>
    </row>
    <row r="3676" spans="1:37" s="14" customFormat="1" ht="15" customHeight="1" thickBot="1" x14ac:dyDescent="0.25">
      <c r="B3676" s="18">
        <f>VLOOKUP(C3676,FORNECEDORES!D:E,2,0)</f>
        <v>40460</v>
      </c>
      <c r="C3676" s="19" t="str">
        <f>VLOOKUP(D3676,FORNECEDORES!A:D,4,0)</f>
        <v>30.515.748/0001-98</v>
      </c>
      <c r="D3676" s="87" t="s">
        <v>2732</v>
      </c>
      <c r="E3676" s="20" t="str">
        <f t="shared" si="243"/>
        <v>04 0011</v>
      </c>
      <c r="F3676" s="28" t="s">
        <v>8976</v>
      </c>
      <c r="G3676" s="21" t="str">
        <f>VLOOKUP(E3676,'FILIAIS PETZ'!A:E,5,0)</f>
        <v>PETZ AUGUSTA</v>
      </c>
      <c r="H3676" s="20" t="str">
        <f>VLOOKUP(E3676,'FILIAIS PETZ'!A:D,4,0)</f>
        <v>AUGT-SP</v>
      </c>
      <c r="I3676" s="46">
        <v>45453</v>
      </c>
      <c r="J3676" s="9">
        <v>926173</v>
      </c>
      <c r="K3676" s="9" t="s">
        <v>9035</v>
      </c>
      <c r="L3676" s="29" t="s">
        <v>11293</v>
      </c>
      <c r="M3676" s="46">
        <v>45463</v>
      </c>
      <c r="N3676" s="46">
        <v>45463</v>
      </c>
      <c r="O3676" s="46">
        <v>45474</v>
      </c>
      <c r="P3676" s="91" t="s">
        <v>4990</v>
      </c>
      <c r="Q3676" s="84">
        <v>3</v>
      </c>
      <c r="R3676" s="91">
        <v>1</v>
      </c>
      <c r="S3676" s="9">
        <v>8</v>
      </c>
      <c r="T3676" s="9" t="s">
        <v>32</v>
      </c>
      <c r="U3676" s="9">
        <v>11002</v>
      </c>
      <c r="V3676" s="9">
        <v>11002</v>
      </c>
      <c r="W3676" s="9" t="s">
        <v>11294</v>
      </c>
      <c r="X3676" s="10" t="s">
        <v>4985</v>
      </c>
      <c r="Y3676" s="9" t="s">
        <v>4993</v>
      </c>
      <c r="Z3676" s="9" t="s">
        <v>8408</v>
      </c>
      <c r="AA3676" s="9" t="s">
        <v>4989</v>
      </c>
      <c r="AB3676" s="9" t="s">
        <v>12941</v>
      </c>
      <c r="AC3676" s="9" t="s">
        <v>5006</v>
      </c>
      <c r="AD3676" s="29"/>
      <c r="AE3676" s="20" t="str">
        <f>VLOOKUP(E3676,'FILIAIS PETZ'!A:Q,17,0)</f>
        <v>SP2</v>
      </c>
      <c r="AF3676" s="20" t="str">
        <f>VLOOKUP(E3676,'FILIAIS PETZ'!A:Q,3,0)</f>
        <v>FELICIO</v>
      </c>
      <c r="AG3676" s="20" t="str">
        <f>VLOOKUP(E3676,'FILIAIS PETZ'!A:Q,2,0)</f>
        <v>R3</v>
      </c>
      <c r="AH3676" s="76">
        <v>3500</v>
      </c>
      <c r="AI3676" s="16" t="s">
        <v>11295</v>
      </c>
      <c r="AJ3676" s="43">
        <f>VLOOKUP(E3676,'FILIAIS PETZ'!$A$2:$K$2000,11,0)</f>
        <v>18328118001776</v>
      </c>
      <c r="AK3676" s="44">
        <v>18328118001776</v>
      </c>
    </row>
    <row r="3677" spans="1:37" s="14" customFormat="1" ht="15" customHeight="1" thickBot="1" x14ac:dyDescent="0.25">
      <c r="B3677" s="18">
        <f>VLOOKUP(C3677,FORNECEDORES!D:E,2,0)</f>
        <v>40460</v>
      </c>
      <c r="C3677" s="19" t="str">
        <f>VLOOKUP(D3677,FORNECEDORES!A:D,4,0)</f>
        <v>30.515.748/0001-98</v>
      </c>
      <c r="D3677" s="87" t="s">
        <v>2732</v>
      </c>
      <c r="E3677" s="20" t="str">
        <f t="shared" si="243"/>
        <v>04 0067</v>
      </c>
      <c r="F3677" s="28" t="s">
        <v>8611</v>
      </c>
      <c r="G3677" s="21" t="str">
        <f>VLOOKUP(E3677,'FILIAIS PETZ'!A:E,5,0)</f>
        <v>PETZ EXTRA RICARDO JAFET</v>
      </c>
      <c r="H3677" s="20" t="str">
        <f>VLOOKUP(E3677,'FILIAIS PETZ'!A:D,4,0)</f>
        <v>RJAF-SP</v>
      </c>
      <c r="I3677" s="46">
        <v>45453</v>
      </c>
      <c r="J3677" s="9">
        <v>926175</v>
      </c>
      <c r="K3677" s="9" t="s">
        <v>9035</v>
      </c>
      <c r="L3677" s="29" t="s">
        <v>11296</v>
      </c>
      <c r="M3677" s="46">
        <v>45463</v>
      </c>
      <c r="N3677" s="46">
        <v>45463</v>
      </c>
      <c r="O3677" s="46">
        <v>45474</v>
      </c>
      <c r="P3677" s="91" t="s">
        <v>4990</v>
      </c>
      <c r="Q3677" s="84">
        <v>3</v>
      </c>
      <c r="R3677" s="91">
        <v>1</v>
      </c>
      <c r="S3677" s="9">
        <v>8</v>
      </c>
      <c r="T3677" s="9" t="s">
        <v>32</v>
      </c>
      <c r="U3677" s="9">
        <v>11002</v>
      </c>
      <c r="V3677" s="9">
        <v>11002</v>
      </c>
      <c r="W3677" s="9" t="s">
        <v>5119</v>
      </c>
      <c r="X3677" s="10" t="s">
        <v>4985</v>
      </c>
      <c r="Y3677" s="9" t="s">
        <v>4993</v>
      </c>
      <c r="Z3677" s="9" t="s">
        <v>8408</v>
      </c>
      <c r="AA3677" s="9" t="s">
        <v>4989</v>
      </c>
      <c r="AB3677" s="9" t="s">
        <v>12941</v>
      </c>
      <c r="AC3677" s="9" t="s">
        <v>5006</v>
      </c>
      <c r="AD3677" s="29"/>
      <c r="AE3677" s="20" t="str">
        <f>VLOOKUP(E3677,'FILIAIS PETZ'!A:Q,17,0)</f>
        <v>SP2</v>
      </c>
      <c r="AF3677" s="20" t="str">
        <f>VLOOKUP(E3677,'FILIAIS PETZ'!A:Q,3,0)</f>
        <v>FELICIO</v>
      </c>
      <c r="AG3677" s="20" t="str">
        <f>VLOOKUP(E3677,'FILIAIS PETZ'!A:Q,2,0)</f>
        <v>R3</v>
      </c>
      <c r="AH3677" s="76">
        <v>800</v>
      </c>
      <c r="AI3677" s="16" t="s">
        <v>11297</v>
      </c>
      <c r="AJ3677" s="43">
        <f>VLOOKUP(E3677,'FILIAIS PETZ'!$A$2:$K$2000,11,0)</f>
        <v>18328118006573</v>
      </c>
      <c r="AK3677" s="44">
        <v>18328118006573</v>
      </c>
    </row>
    <row r="3678" spans="1:37" s="14" customFormat="1" ht="15" customHeight="1" thickBot="1" x14ac:dyDescent="0.25">
      <c r="A3678" s="9">
        <f t="shared" ref="A3678:A3692" si="244">J3678</f>
        <v>926989</v>
      </c>
      <c r="B3678" s="18">
        <f>VLOOKUP(C3678,FORNECEDORES!D:E,2,0)</f>
        <v>4722</v>
      </c>
      <c r="C3678" s="19" t="str">
        <f>VLOOKUP(D3678,FORNECEDORES!A:D,4,0)</f>
        <v>08.100.057/0001-74</v>
      </c>
      <c r="D3678" s="13" t="s">
        <v>6219</v>
      </c>
      <c r="E3678" s="20" t="str">
        <f t="shared" si="243"/>
        <v>04 0077</v>
      </c>
      <c r="F3678" s="28" t="s">
        <v>4954</v>
      </c>
      <c r="G3678" s="21" t="str">
        <f>VLOOKUP(E3678,'FILIAIS PETZ'!A:E,5,0)</f>
        <v>PETZ GOIANIA (SETOR BUENO)</v>
      </c>
      <c r="H3678" s="20" t="str">
        <f>VLOOKUP(E3678,'FILIAIS PETZ'!A:D,4,0)</f>
        <v>BT63-GO</v>
      </c>
      <c r="I3678" s="46">
        <v>45454</v>
      </c>
      <c r="J3678" s="9">
        <v>926989</v>
      </c>
      <c r="K3678" s="9" t="s">
        <v>5858</v>
      </c>
      <c r="L3678" s="29" t="s">
        <v>8344</v>
      </c>
      <c r="M3678" s="46">
        <v>45463</v>
      </c>
      <c r="N3678" s="46">
        <v>45490</v>
      </c>
      <c r="O3678" s="46">
        <v>45468</v>
      </c>
      <c r="P3678" s="91" t="s">
        <v>4990</v>
      </c>
      <c r="Q3678" s="84">
        <v>3</v>
      </c>
      <c r="R3678" s="91">
        <v>1</v>
      </c>
      <c r="S3678" s="9">
        <v>8</v>
      </c>
      <c r="T3678" s="9" t="s">
        <v>32</v>
      </c>
      <c r="U3678" s="9">
        <v>11002</v>
      </c>
      <c r="V3678" s="9">
        <v>11002</v>
      </c>
      <c r="W3678" s="9" t="s">
        <v>4984</v>
      </c>
      <c r="X3678" s="10" t="s">
        <v>4996</v>
      </c>
      <c r="Y3678" s="9" t="s">
        <v>4994</v>
      </c>
      <c r="Z3678" s="9" t="s">
        <v>4994</v>
      </c>
      <c r="AA3678" s="9" t="s">
        <v>5732</v>
      </c>
      <c r="AB3678" s="10" t="s">
        <v>5040</v>
      </c>
      <c r="AC3678" s="9" t="s">
        <v>5992</v>
      </c>
      <c r="AD3678" s="29"/>
      <c r="AE3678" s="20" t="str">
        <f>VLOOKUP(E3678,'FILIAIS PETZ'!A:Q,17,0)</f>
        <v>CO-2</v>
      </c>
      <c r="AF3678" s="20" t="str">
        <f>VLOOKUP(E3678,'FILIAIS PETZ'!A:Q,3,0)</f>
        <v>FELICIO</v>
      </c>
      <c r="AG3678" s="20" t="str">
        <f>VLOOKUP(E3678,'FILIAIS PETZ'!A:Q,2,0)</f>
        <v>R3</v>
      </c>
      <c r="AH3678" s="75">
        <v>11844</v>
      </c>
      <c r="AI3678" s="16" t="s">
        <v>5602</v>
      </c>
      <c r="AJ3678" s="43">
        <f>VLOOKUP(E3678,'FILIAIS PETZ'!$A$2:$K$2000,11,0)</f>
        <v>18328118007545</v>
      </c>
      <c r="AK3678" s="44">
        <f t="shared" ref="AK3678:AK3692" si="245">AJ3678</f>
        <v>18328118007545</v>
      </c>
    </row>
    <row r="3679" spans="1:37" s="14" customFormat="1" ht="15" customHeight="1" thickBot="1" x14ac:dyDescent="0.25">
      <c r="A3679" s="9">
        <f t="shared" si="244"/>
        <v>926994</v>
      </c>
      <c r="B3679" s="18">
        <f>VLOOKUP(C3679,FORNECEDORES!D:E,2,0)</f>
        <v>776925</v>
      </c>
      <c r="C3679" s="19" t="str">
        <f>VLOOKUP(D3679,FORNECEDORES!A:D,4,0)</f>
        <v>54.428.648/0001-92</v>
      </c>
      <c r="D3679" s="13" t="s">
        <v>8268</v>
      </c>
      <c r="E3679" s="20" t="str">
        <f t="shared" si="243"/>
        <v>04 0180</v>
      </c>
      <c r="F3679" s="28" t="s">
        <v>4944</v>
      </c>
      <c r="G3679" s="21" t="str">
        <f>VLOOKUP(E3679,'FILIAIS PETZ'!A:E,5,0)</f>
        <v>PETZ TORQUATO TAPAJOS</v>
      </c>
      <c r="H3679" s="20" t="str">
        <f>VLOOKUP(E3679,'FILIAIS PETZ'!A:D,4,0)</f>
        <v>TQTP-AM</v>
      </c>
      <c r="I3679" s="46">
        <v>45454</v>
      </c>
      <c r="J3679" s="9">
        <v>926994</v>
      </c>
      <c r="K3679" s="9" t="s">
        <v>5858</v>
      </c>
      <c r="L3679" s="29" t="s">
        <v>6035</v>
      </c>
      <c r="M3679" s="46">
        <v>45460</v>
      </c>
      <c r="N3679" s="46">
        <v>45483</v>
      </c>
      <c r="O3679" s="46">
        <v>45463</v>
      </c>
      <c r="P3679" s="91" t="s">
        <v>4982</v>
      </c>
      <c r="Q3679" s="84">
        <v>3</v>
      </c>
      <c r="R3679" s="91">
        <v>1</v>
      </c>
      <c r="S3679" s="9">
        <v>8</v>
      </c>
      <c r="T3679" s="9" t="s">
        <v>32</v>
      </c>
      <c r="U3679" s="9">
        <v>11002</v>
      </c>
      <c r="V3679" s="9">
        <v>11002</v>
      </c>
      <c r="W3679" s="9" t="s">
        <v>4984</v>
      </c>
      <c r="X3679" s="10" t="s">
        <v>4985</v>
      </c>
      <c r="Y3679" s="10" t="s">
        <v>4993</v>
      </c>
      <c r="Z3679" s="9" t="s">
        <v>5020</v>
      </c>
      <c r="AA3679" s="9" t="s">
        <v>4989</v>
      </c>
      <c r="AB3679" s="9" t="s">
        <v>12941</v>
      </c>
      <c r="AC3679" s="9" t="s">
        <v>4988</v>
      </c>
      <c r="AD3679" s="29">
        <v>800000246</v>
      </c>
      <c r="AE3679" s="20" t="str">
        <f>VLOOKUP(E3679,'FILIAIS PETZ'!A:Q,17,0)</f>
        <v>CO-3</v>
      </c>
      <c r="AF3679" s="20" t="str">
        <f>VLOOKUP(E3679,'FILIAIS PETZ'!A:Q,3,0)</f>
        <v>FELICIO</v>
      </c>
      <c r="AG3679" s="20" t="str">
        <f>VLOOKUP(E3679,'FILIAIS PETZ'!A:Q,2,0)</f>
        <v>R3</v>
      </c>
      <c r="AH3679" s="75">
        <v>3866.25</v>
      </c>
      <c r="AI3679" s="16" t="s">
        <v>8108</v>
      </c>
      <c r="AJ3679" s="43">
        <f>VLOOKUP(E3679,'FILIAIS PETZ'!$A$2:$K$2000,11,0)</f>
        <v>18328118017346</v>
      </c>
      <c r="AK3679" s="44">
        <f t="shared" si="245"/>
        <v>18328118017346</v>
      </c>
    </row>
    <row r="3680" spans="1:37" s="14" customFormat="1" ht="15" customHeight="1" thickBot="1" x14ac:dyDescent="0.25">
      <c r="A3680" s="9">
        <f t="shared" si="244"/>
        <v>927002</v>
      </c>
      <c r="B3680" s="18">
        <f>VLOOKUP(C3680,FORNECEDORES!D:E,2,0)</f>
        <v>793210</v>
      </c>
      <c r="C3680" s="19" t="str">
        <f>VLOOKUP(D3680,FORNECEDORES!A:D,4,0)</f>
        <v>25.285.694/0001-81</v>
      </c>
      <c r="D3680" s="13" t="s">
        <v>8486</v>
      </c>
      <c r="E3680" s="20" t="str">
        <f t="shared" si="243"/>
        <v>04 0146</v>
      </c>
      <c r="F3680" s="28" t="s">
        <v>4947</v>
      </c>
      <c r="G3680" s="21" t="str">
        <f>VLOOKUP(E3680,'FILIAIS PETZ'!A:E,5,0)</f>
        <v>PETZ DJALMA BATISTA</v>
      </c>
      <c r="H3680" s="20" t="str">
        <f>VLOOKUP(E3680,'FILIAIS PETZ'!A:D,4,0)</f>
        <v>DJBA-AM</v>
      </c>
      <c r="I3680" s="46">
        <v>45454</v>
      </c>
      <c r="J3680" s="9">
        <v>927002</v>
      </c>
      <c r="K3680" s="9"/>
      <c r="L3680" s="29"/>
      <c r="M3680" s="46"/>
      <c r="N3680" s="46"/>
      <c r="O3680" s="46"/>
      <c r="P3680" s="91" t="s">
        <v>4990</v>
      </c>
      <c r="Q3680" s="84">
        <v>3</v>
      </c>
      <c r="R3680" s="91">
        <v>1</v>
      </c>
      <c r="S3680" s="9">
        <v>8</v>
      </c>
      <c r="T3680" s="9" t="s">
        <v>32</v>
      </c>
      <c r="U3680" s="9">
        <v>11002</v>
      </c>
      <c r="V3680" s="9">
        <v>11002</v>
      </c>
      <c r="W3680" s="9" t="s">
        <v>5024</v>
      </c>
      <c r="X3680" s="10" t="s">
        <v>4985</v>
      </c>
      <c r="Y3680" s="57" t="s">
        <v>4993</v>
      </c>
      <c r="Z3680" s="9" t="s">
        <v>8408</v>
      </c>
      <c r="AA3680" s="9" t="s">
        <v>4989</v>
      </c>
      <c r="AB3680" s="9" t="s">
        <v>5005</v>
      </c>
      <c r="AC3680" s="9" t="s">
        <v>5006</v>
      </c>
      <c r="AD3680" s="29" t="s">
        <v>7878</v>
      </c>
      <c r="AE3680" s="20" t="str">
        <f>VLOOKUP(E3680,'FILIAIS PETZ'!A:Q,17,0)</f>
        <v>CO-3</v>
      </c>
      <c r="AF3680" s="20" t="str">
        <f>VLOOKUP(E3680,'FILIAIS PETZ'!A:Q,3,0)</f>
        <v>FELICIO</v>
      </c>
      <c r="AG3680" s="20" t="str">
        <f>VLOOKUP(E3680,'FILIAIS PETZ'!A:Q,2,0)</f>
        <v>R3</v>
      </c>
      <c r="AH3680" s="75">
        <v>2638.76</v>
      </c>
      <c r="AI3680" s="16" t="s">
        <v>8109</v>
      </c>
      <c r="AJ3680" s="43">
        <f>VLOOKUP(E3680,'FILIAIS PETZ'!$A$2:$K$2000,11,0)</f>
        <v>18328118013782</v>
      </c>
      <c r="AK3680" s="44">
        <f t="shared" si="245"/>
        <v>18328118013782</v>
      </c>
    </row>
    <row r="3681" spans="1:37" s="14" customFormat="1" ht="15" customHeight="1" thickBot="1" x14ac:dyDescent="0.25">
      <c r="A3681" s="9">
        <f t="shared" si="244"/>
        <v>927100</v>
      </c>
      <c r="B3681" s="18">
        <f>VLOOKUP(C3681,FORNECEDORES!D:E,2,0)</f>
        <v>3203</v>
      </c>
      <c r="C3681" s="19" t="str">
        <f>VLOOKUP(D3681,FORNECEDORES!A:D,4,0)</f>
        <v>19.658.535/0001-82</v>
      </c>
      <c r="D3681" s="13" t="s">
        <v>6459</v>
      </c>
      <c r="E3681" s="20" t="str">
        <f t="shared" si="243"/>
        <v>04 0106</v>
      </c>
      <c r="F3681" s="28" t="s">
        <v>4952</v>
      </c>
      <c r="G3681" s="21" t="str">
        <f>VLOOKUP(E3681,'FILIAIS PETZ'!A:E,5,0)</f>
        <v>PETZ COTIA</v>
      </c>
      <c r="H3681" s="20" t="str">
        <f>VLOOKUP(E3681,'FILIAIS PETZ'!A:D,4,0)</f>
        <v>CTIA-SP</v>
      </c>
      <c r="I3681" s="46">
        <v>45454</v>
      </c>
      <c r="J3681" s="9">
        <v>927100</v>
      </c>
      <c r="K3681" s="9" t="s">
        <v>5858</v>
      </c>
      <c r="L3681" s="29" t="s">
        <v>8161</v>
      </c>
      <c r="M3681" s="46">
        <v>45454</v>
      </c>
      <c r="N3681" s="46">
        <v>45483</v>
      </c>
      <c r="O3681" s="46">
        <v>45460</v>
      </c>
      <c r="P3681" s="91" t="s">
        <v>4982</v>
      </c>
      <c r="Q3681" s="84">
        <v>3</v>
      </c>
      <c r="R3681" s="91">
        <v>1</v>
      </c>
      <c r="S3681" s="9">
        <v>8</v>
      </c>
      <c r="T3681" s="9" t="s">
        <v>32</v>
      </c>
      <c r="U3681" s="9">
        <v>11002</v>
      </c>
      <c r="V3681" s="9">
        <v>11002</v>
      </c>
      <c r="W3681" s="9" t="s">
        <v>5122</v>
      </c>
      <c r="X3681" s="10" t="s">
        <v>4985</v>
      </c>
      <c r="Y3681" s="10" t="s">
        <v>4993</v>
      </c>
      <c r="Z3681" s="10" t="s">
        <v>4993</v>
      </c>
      <c r="AA3681" s="10" t="s">
        <v>4989</v>
      </c>
      <c r="AB3681" s="10" t="s">
        <v>12941</v>
      </c>
      <c r="AC3681" s="9" t="s">
        <v>4988</v>
      </c>
      <c r="AD3681" s="29">
        <v>800000262</v>
      </c>
      <c r="AE3681" s="20" t="str">
        <f>VLOOKUP(E3681,'FILIAIS PETZ'!A:Q,17,0)</f>
        <v>SP7</v>
      </c>
      <c r="AF3681" s="20" t="str">
        <f>VLOOKUP(E3681,'FILIAIS PETZ'!A:Q,3,0)</f>
        <v>FELICIO</v>
      </c>
      <c r="AG3681" s="20" t="str">
        <f>VLOOKUP(E3681,'FILIAIS PETZ'!A:Q,2,0)</f>
        <v>R3</v>
      </c>
      <c r="AH3681" s="75">
        <v>6926.82</v>
      </c>
      <c r="AI3681" s="16" t="s">
        <v>8110</v>
      </c>
      <c r="AJ3681" s="43">
        <f>VLOOKUP(E3681,'FILIAIS PETZ'!$A$2:$K$2000,11,0)</f>
        <v>18328118009327</v>
      </c>
      <c r="AK3681" s="44">
        <f t="shared" si="245"/>
        <v>18328118009327</v>
      </c>
    </row>
    <row r="3682" spans="1:37" s="14" customFormat="1" ht="15" customHeight="1" thickBot="1" x14ac:dyDescent="0.25">
      <c r="A3682" s="9">
        <f t="shared" si="244"/>
        <v>927119</v>
      </c>
      <c r="B3682" s="18">
        <f>VLOOKUP(C3682,FORNECEDORES!D:E,2,0)</f>
        <v>7736</v>
      </c>
      <c r="C3682" s="19" t="str">
        <f>VLOOKUP(D3682,FORNECEDORES!A:D,4,0)</f>
        <v>27.385.816/0001-37</v>
      </c>
      <c r="D3682" s="13" t="s">
        <v>2591</v>
      </c>
      <c r="E3682" s="20" t="str">
        <f t="shared" si="243"/>
        <v>04 0062</v>
      </c>
      <c r="F3682" s="28" t="s">
        <v>4968</v>
      </c>
      <c r="G3682" s="21" t="str">
        <f>VLOOKUP(E3682,'FILIAIS PETZ'!A:E,5,0)</f>
        <v>PETZ BRASILIA ASA NORTE</v>
      </c>
      <c r="H3682" s="20" t="str">
        <f>VLOOKUP(E3682,'FILIAIS PETZ'!A:D,4,0)</f>
        <v>ASAN-DF</v>
      </c>
      <c r="I3682" s="46">
        <v>45454</v>
      </c>
      <c r="J3682" s="9">
        <v>927119</v>
      </c>
      <c r="K3682" s="9" t="s">
        <v>5858</v>
      </c>
      <c r="L3682" s="29" t="s">
        <v>8601</v>
      </c>
      <c r="M3682" s="46">
        <v>45474</v>
      </c>
      <c r="N3682" s="46">
        <v>45504</v>
      </c>
      <c r="O3682" s="46">
        <v>45481</v>
      </c>
      <c r="P3682" s="91" t="s">
        <v>4990</v>
      </c>
      <c r="Q3682" s="84">
        <v>3</v>
      </c>
      <c r="R3682" s="91">
        <v>1</v>
      </c>
      <c r="S3682" s="9">
        <v>8</v>
      </c>
      <c r="T3682" s="9" t="s">
        <v>32</v>
      </c>
      <c r="U3682" s="9">
        <v>11002</v>
      </c>
      <c r="V3682" s="9">
        <v>11002</v>
      </c>
      <c r="W3682" s="9" t="s">
        <v>5021</v>
      </c>
      <c r="X3682" s="10" t="s">
        <v>4985</v>
      </c>
      <c r="Y3682" s="10" t="s">
        <v>4993</v>
      </c>
      <c r="Z3682" s="10" t="s">
        <v>4993</v>
      </c>
      <c r="AA3682" s="10" t="s">
        <v>4989</v>
      </c>
      <c r="AB3682" s="10" t="s">
        <v>12941</v>
      </c>
      <c r="AC3682" s="9" t="s">
        <v>5006</v>
      </c>
      <c r="AD3682" s="29"/>
      <c r="AE3682" s="20" t="str">
        <f>VLOOKUP(E3682,'FILIAIS PETZ'!A:Q,17,0)</f>
        <v>CO-2</v>
      </c>
      <c r="AF3682" s="20" t="str">
        <f>VLOOKUP(E3682,'FILIAIS PETZ'!A:Q,3,0)</f>
        <v>FELICIO</v>
      </c>
      <c r="AG3682" s="20" t="str">
        <f>VLOOKUP(E3682,'FILIAIS PETZ'!A:Q,2,0)</f>
        <v>R3</v>
      </c>
      <c r="AH3682" s="75">
        <v>7835</v>
      </c>
      <c r="AI3682" s="16" t="s">
        <v>8111</v>
      </c>
      <c r="AJ3682" s="43">
        <f>VLOOKUP(E3682,'FILIAIS PETZ'!$A$2:$K$2000,11,0)</f>
        <v>18328118005500</v>
      </c>
      <c r="AK3682" s="44">
        <f t="shared" si="245"/>
        <v>18328118005500</v>
      </c>
    </row>
    <row r="3683" spans="1:37" s="14" customFormat="1" ht="15" customHeight="1" thickBot="1" x14ac:dyDescent="0.25">
      <c r="A3683" s="9">
        <f t="shared" si="244"/>
        <v>927120</v>
      </c>
      <c r="B3683" s="18">
        <f>VLOOKUP(C3683,FORNECEDORES!D:E,2,0)</f>
        <v>7736</v>
      </c>
      <c r="C3683" s="19" t="str">
        <f>VLOOKUP(D3683,FORNECEDORES!A:D,4,0)</f>
        <v>27.385.816/0001-37</v>
      </c>
      <c r="D3683" s="13" t="s">
        <v>2591</v>
      </c>
      <c r="E3683" s="20" t="str">
        <f t="shared" si="243"/>
        <v>04 0200</v>
      </c>
      <c r="F3683" s="28" t="s">
        <v>4960</v>
      </c>
      <c r="G3683" s="21" t="str">
        <f>VLOOKUP(E3683,'FILIAIS PETZ'!A:E,5,0)</f>
        <v>PETZ BRASILIA W3 NORTE</v>
      </c>
      <c r="H3683" s="20" t="str">
        <f>VLOOKUP(E3683,'FILIAIS PETZ'!A:D,4,0)</f>
        <v>W3NT-DF</v>
      </c>
      <c r="I3683" s="46">
        <v>45454</v>
      </c>
      <c r="J3683" s="9">
        <v>927120</v>
      </c>
      <c r="K3683" s="9" t="s">
        <v>5858</v>
      </c>
      <c r="L3683" s="29" t="s">
        <v>8692</v>
      </c>
      <c r="M3683" s="46">
        <v>45481</v>
      </c>
      <c r="N3683" s="46">
        <v>45511</v>
      </c>
      <c r="O3683" s="46">
        <v>45490</v>
      </c>
      <c r="P3683" s="91" t="s">
        <v>4990</v>
      </c>
      <c r="Q3683" s="84">
        <v>3</v>
      </c>
      <c r="R3683" s="91">
        <v>1</v>
      </c>
      <c r="S3683" s="9">
        <v>8</v>
      </c>
      <c r="T3683" s="9" t="s">
        <v>32</v>
      </c>
      <c r="U3683" s="9">
        <v>11002</v>
      </c>
      <c r="V3683" s="9">
        <v>11002</v>
      </c>
      <c r="W3683" s="9" t="s">
        <v>5021</v>
      </c>
      <c r="X3683" s="10" t="s">
        <v>4985</v>
      </c>
      <c r="Y3683" s="9" t="s">
        <v>4993</v>
      </c>
      <c r="Z3683" s="9" t="s">
        <v>8408</v>
      </c>
      <c r="AA3683" s="9" t="s">
        <v>4989</v>
      </c>
      <c r="AB3683" s="9" t="s">
        <v>12941</v>
      </c>
      <c r="AC3683" s="9" t="s">
        <v>5006</v>
      </c>
      <c r="AD3683" s="29" t="s">
        <v>7878</v>
      </c>
      <c r="AE3683" s="20" t="str">
        <f>VLOOKUP(E3683,'FILIAIS PETZ'!A:Q,17,0)</f>
        <v>CO-2</v>
      </c>
      <c r="AF3683" s="20" t="str">
        <f>VLOOKUP(E3683,'FILIAIS PETZ'!A:Q,3,0)</f>
        <v>FELICIO</v>
      </c>
      <c r="AG3683" s="20" t="str">
        <f>VLOOKUP(E3683,'FILIAIS PETZ'!A:Q,2,0)</f>
        <v>R3</v>
      </c>
      <c r="AH3683" s="75">
        <v>1092.5</v>
      </c>
      <c r="AI3683" s="16" t="s">
        <v>8112</v>
      </c>
      <c r="AJ3683" s="43">
        <f>VLOOKUP(E3683,'FILIAIS PETZ'!$A$2:$K$2000,11,0)</f>
        <v>18328118018660</v>
      </c>
      <c r="AK3683" s="44">
        <f t="shared" si="245"/>
        <v>18328118018660</v>
      </c>
    </row>
    <row r="3684" spans="1:37" s="14" customFormat="1" ht="15" customHeight="1" thickBot="1" x14ac:dyDescent="0.25">
      <c r="A3684" s="9">
        <f t="shared" si="244"/>
        <v>927369</v>
      </c>
      <c r="B3684" s="18">
        <f>VLOOKUP(C3684,FORNECEDORES!D:E,2,0)</f>
        <v>9057</v>
      </c>
      <c r="C3684" s="19" t="str">
        <f>VLOOKUP(D3684,FORNECEDORES!A:D,4,0)</f>
        <v>19.357.006/0001-49</v>
      </c>
      <c r="D3684" s="13" t="s">
        <v>2290</v>
      </c>
      <c r="E3684" s="20" t="str">
        <f t="shared" si="243"/>
        <v>04 0223</v>
      </c>
      <c r="F3684" s="28" t="s">
        <v>4977</v>
      </c>
      <c r="G3684" s="21" t="str">
        <f>VLOOKUP(E3684,'FILIAIS PETZ'!A:E,5,0)</f>
        <v>PETZ IPATINGA (ANTIGA BETIM AMERICAS/MG)</v>
      </c>
      <c r="H3684" s="20" t="str">
        <f>VLOOKUP(E3684,'FILIAIS PETZ'!A:D,4,0)</f>
        <v>IPTG-MG</v>
      </c>
      <c r="I3684" s="46">
        <v>45454</v>
      </c>
      <c r="J3684" s="9">
        <v>927369</v>
      </c>
      <c r="K3684" s="9" t="s">
        <v>5858</v>
      </c>
      <c r="L3684" s="29" t="s">
        <v>8186</v>
      </c>
      <c r="M3684" s="46">
        <v>45455</v>
      </c>
      <c r="N3684" s="46">
        <v>45483</v>
      </c>
      <c r="O3684" s="46">
        <v>45460</v>
      </c>
      <c r="P3684" s="91" t="s">
        <v>4990</v>
      </c>
      <c r="Q3684" s="84">
        <v>3</v>
      </c>
      <c r="R3684" s="91">
        <v>1</v>
      </c>
      <c r="S3684" s="9">
        <v>8</v>
      </c>
      <c r="T3684" s="9" t="s">
        <v>32</v>
      </c>
      <c r="U3684" s="9">
        <v>11002</v>
      </c>
      <c r="V3684" s="9">
        <v>11002</v>
      </c>
      <c r="W3684" s="9" t="s">
        <v>5019</v>
      </c>
      <c r="X3684" s="10" t="s">
        <v>4985</v>
      </c>
      <c r="Y3684" s="9" t="s">
        <v>4980</v>
      </c>
      <c r="Z3684" s="9" t="s">
        <v>4980</v>
      </c>
      <c r="AA3684" s="9" t="s">
        <v>4989</v>
      </c>
      <c r="AB3684" s="9" t="s">
        <v>5005</v>
      </c>
      <c r="AC3684" s="9" t="s">
        <v>5006</v>
      </c>
      <c r="AD3684" s="29"/>
      <c r="AE3684" s="20" t="str">
        <f>VLOOKUP(E3684,'FILIAIS PETZ'!A:Q,17,0)</f>
        <v>MG-2</v>
      </c>
      <c r="AF3684" s="20" t="str">
        <f>VLOOKUP(E3684,'FILIAIS PETZ'!A:Q,3,0)</f>
        <v>FELICIO</v>
      </c>
      <c r="AG3684" s="20" t="str">
        <f>VLOOKUP(E3684,'FILIAIS PETZ'!A:Q,2,0)</f>
        <v>R3</v>
      </c>
      <c r="AH3684" s="75">
        <v>530</v>
      </c>
      <c r="AI3684" s="16" t="s">
        <v>8113</v>
      </c>
      <c r="AJ3684" s="43" t="str">
        <f>VLOOKUP(E3684,'FILIAIS PETZ'!$A$2:$K$2000,11,0)</f>
        <v>18.328.118/0213-78</v>
      </c>
      <c r="AK3684" s="44" t="str">
        <f t="shared" si="245"/>
        <v>18.328.118/0213-78</v>
      </c>
    </row>
    <row r="3685" spans="1:37" s="14" customFormat="1" ht="15" customHeight="1" thickBot="1" x14ac:dyDescent="0.25">
      <c r="A3685" s="9">
        <f t="shared" si="244"/>
        <v>927370</v>
      </c>
      <c r="B3685" s="18">
        <f>VLOOKUP(C3685,FORNECEDORES!D:E,2,0)</f>
        <v>9057</v>
      </c>
      <c r="C3685" s="19" t="str">
        <f>VLOOKUP(D3685,FORNECEDORES!A:D,4,0)</f>
        <v>19.357.006/0001-49</v>
      </c>
      <c r="D3685" s="13" t="s">
        <v>2290</v>
      </c>
      <c r="E3685" s="20" t="str">
        <f t="shared" si="243"/>
        <v>04 0244</v>
      </c>
      <c r="F3685" s="28" t="s">
        <v>4957</v>
      </c>
      <c r="G3685" s="21" t="str">
        <f>VLOOKUP(E3685,'FILIAIS PETZ'!A:E,5,0)</f>
        <v>PETZ GOVERNADOR VALADARES</v>
      </c>
      <c r="H3685" s="20" t="str">
        <f>VLOOKUP(E3685,'FILIAIS PETZ'!A:D,4,0)</f>
        <v>GVLD-MG</v>
      </c>
      <c r="I3685" s="46">
        <v>45454</v>
      </c>
      <c r="J3685" s="9">
        <v>927370</v>
      </c>
      <c r="K3685" s="9" t="s">
        <v>5858</v>
      </c>
      <c r="L3685" s="29" t="s">
        <v>8187</v>
      </c>
      <c r="M3685" s="46">
        <v>45455</v>
      </c>
      <c r="N3685" s="46">
        <v>45483</v>
      </c>
      <c r="O3685" s="46">
        <v>45460</v>
      </c>
      <c r="P3685" s="91" t="s">
        <v>4990</v>
      </c>
      <c r="Q3685" s="84">
        <v>3</v>
      </c>
      <c r="R3685" s="91">
        <v>1</v>
      </c>
      <c r="S3685" s="9">
        <v>8</v>
      </c>
      <c r="T3685" s="9" t="s">
        <v>32</v>
      </c>
      <c r="U3685" s="9">
        <v>11002</v>
      </c>
      <c r="V3685" s="9">
        <v>11002</v>
      </c>
      <c r="W3685" s="9" t="s">
        <v>5019</v>
      </c>
      <c r="X3685" s="10" t="s">
        <v>4985</v>
      </c>
      <c r="Y3685" s="9" t="s">
        <v>4980</v>
      </c>
      <c r="Z3685" s="9" t="s">
        <v>4980</v>
      </c>
      <c r="AA3685" s="9" t="s">
        <v>4989</v>
      </c>
      <c r="AB3685" s="9" t="s">
        <v>5005</v>
      </c>
      <c r="AC3685" s="9" t="s">
        <v>5006</v>
      </c>
      <c r="AD3685" s="29"/>
      <c r="AE3685" s="20" t="str">
        <f>VLOOKUP(E3685,'FILIAIS PETZ'!A:Q,17,0)</f>
        <v>MG-2</v>
      </c>
      <c r="AF3685" s="20" t="str">
        <f>VLOOKUP(E3685,'FILIAIS PETZ'!A:Q,3,0)</f>
        <v>FELICIO</v>
      </c>
      <c r="AG3685" s="20" t="str">
        <f>VLOOKUP(E3685,'FILIAIS PETZ'!A:Q,2,0)</f>
        <v>R3</v>
      </c>
      <c r="AH3685" s="75">
        <v>300</v>
      </c>
      <c r="AI3685" s="16" t="s">
        <v>8114</v>
      </c>
      <c r="AJ3685" s="43" t="str">
        <f>VLOOKUP(E3685,'FILIAIS PETZ'!$A$2:$K$2000,11,0)</f>
        <v>18.328.118/0231-50</v>
      </c>
      <c r="AK3685" s="44" t="str">
        <f t="shared" si="245"/>
        <v>18.328.118/0231-50</v>
      </c>
    </row>
    <row r="3686" spans="1:37" s="14" customFormat="1" ht="15" customHeight="1" thickBot="1" x14ac:dyDescent="0.25">
      <c r="A3686" s="9">
        <f t="shared" si="244"/>
        <v>927371</v>
      </c>
      <c r="B3686" s="18">
        <f>VLOOKUP(C3686,FORNECEDORES!D:E,2,0)</f>
        <v>9057</v>
      </c>
      <c r="C3686" s="19" t="str">
        <f>VLOOKUP(D3686,FORNECEDORES!A:D,4,0)</f>
        <v>19.357.006/0001-49</v>
      </c>
      <c r="D3686" s="13" t="s">
        <v>2290</v>
      </c>
      <c r="E3686" s="20" t="str">
        <f t="shared" si="243"/>
        <v>04 0122</v>
      </c>
      <c r="F3686" s="28" t="s">
        <v>6386</v>
      </c>
      <c r="G3686" s="21" t="str">
        <f>VLOOKUP(E3686,'FILIAIS PETZ'!A:E,5,0)</f>
        <v>PETZ JUIZ DE FORA</v>
      </c>
      <c r="H3686" s="20" t="str">
        <f>VLOOKUP(E3686,'FILIAIS PETZ'!A:D,4,0)</f>
        <v>JUZF-MG</v>
      </c>
      <c r="I3686" s="46">
        <v>45454</v>
      </c>
      <c r="J3686" s="9">
        <v>927371</v>
      </c>
      <c r="K3686" s="9" t="s">
        <v>5858</v>
      </c>
      <c r="L3686" s="29" t="s">
        <v>8188</v>
      </c>
      <c r="M3686" s="46">
        <v>45455</v>
      </c>
      <c r="N3686" s="46">
        <v>45483</v>
      </c>
      <c r="O3686" s="46">
        <v>45460</v>
      </c>
      <c r="P3686" s="91" t="s">
        <v>4990</v>
      </c>
      <c r="Q3686" s="84">
        <v>3</v>
      </c>
      <c r="R3686" s="91">
        <v>1</v>
      </c>
      <c r="S3686" s="9">
        <v>8</v>
      </c>
      <c r="T3686" s="9" t="s">
        <v>32</v>
      </c>
      <c r="U3686" s="9">
        <v>11002</v>
      </c>
      <c r="V3686" s="9">
        <v>11002</v>
      </c>
      <c r="W3686" s="9" t="s">
        <v>8107</v>
      </c>
      <c r="X3686" s="10" t="s">
        <v>4985</v>
      </c>
      <c r="Y3686" s="9" t="s">
        <v>4993</v>
      </c>
      <c r="Z3686" s="9" t="s">
        <v>8408</v>
      </c>
      <c r="AA3686" s="9" t="s">
        <v>4989</v>
      </c>
      <c r="AB3686" s="9" t="s">
        <v>12941</v>
      </c>
      <c r="AC3686" s="9" t="s">
        <v>5006</v>
      </c>
      <c r="AD3686" s="29" t="s">
        <v>7878</v>
      </c>
      <c r="AE3686" s="20" t="str">
        <f>VLOOKUP(E3686,'FILIAIS PETZ'!A:Q,17,0)</f>
        <v>MG-1</v>
      </c>
      <c r="AF3686" s="20" t="str">
        <f>VLOOKUP(E3686,'FILIAIS PETZ'!A:Q,3,0)</f>
        <v>FELICIO</v>
      </c>
      <c r="AG3686" s="20" t="str">
        <f>VLOOKUP(E3686,'FILIAIS PETZ'!A:Q,2,0)</f>
        <v>R3</v>
      </c>
      <c r="AH3686" s="75">
        <v>7900</v>
      </c>
      <c r="AI3686" s="16" t="s">
        <v>8115</v>
      </c>
      <c r="AJ3686" s="43">
        <f>VLOOKUP(E3686,'FILIAIS PETZ'!$A$2:$K$2000,11,0)</f>
        <v>18328118011810</v>
      </c>
      <c r="AK3686" s="44">
        <f t="shared" si="245"/>
        <v>18328118011810</v>
      </c>
    </row>
    <row r="3687" spans="1:37" s="14" customFormat="1" ht="15" customHeight="1" thickBot="1" x14ac:dyDescent="0.25">
      <c r="A3687" s="9">
        <f t="shared" si="244"/>
        <v>927377</v>
      </c>
      <c r="B3687" s="18">
        <f>VLOOKUP(C3687,FORNECEDORES!D:E,2,0)</f>
        <v>9057</v>
      </c>
      <c r="C3687" s="19" t="str">
        <f>VLOOKUP(D3687,FORNECEDORES!A:D,4,0)</f>
        <v>19.357.006/0001-49</v>
      </c>
      <c r="D3687" s="13" t="s">
        <v>2290</v>
      </c>
      <c r="E3687" s="20" t="str">
        <f t="shared" si="243"/>
        <v>04 0248</v>
      </c>
      <c r="F3687" s="28" t="s">
        <v>5848</v>
      </c>
      <c r="G3687" s="21" t="str">
        <f>VLOOKUP(E3687,'FILIAIS PETZ'!A:E,5,0)</f>
        <v>PETZ DIVINÓPOLIS</v>
      </c>
      <c r="H3687" s="20" t="str">
        <f>VLOOKUP(E3687,'FILIAIS PETZ'!A:D,4,0)</f>
        <v>DVNP-MG</v>
      </c>
      <c r="I3687" s="46">
        <v>45454</v>
      </c>
      <c r="J3687" s="9">
        <v>927377</v>
      </c>
      <c r="K3687" s="9" t="s">
        <v>5858</v>
      </c>
      <c r="L3687" s="29" t="s">
        <v>8189</v>
      </c>
      <c r="M3687" s="46">
        <v>45455</v>
      </c>
      <c r="N3687" s="46">
        <v>45483</v>
      </c>
      <c r="O3687" s="46">
        <v>45460</v>
      </c>
      <c r="P3687" s="91" t="s">
        <v>4990</v>
      </c>
      <c r="Q3687" s="84">
        <v>3</v>
      </c>
      <c r="R3687" s="91">
        <v>1</v>
      </c>
      <c r="S3687" s="9">
        <v>8</v>
      </c>
      <c r="T3687" s="9" t="s">
        <v>32</v>
      </c>
      <c r="U3687" s="9">
        <v>11002</v>
      </c>
      <c r="V3687" s="9">
        <v>11002</v>
      </c>
      <c r="W3687" s="9" t="s">
        <v>4984</v>
      </c>
      <c r="X3687" s="10" t="s">
        <v>4985</v>
      </c>
      <c r="Y3687" s="10" t="s">
        <v>4993</v>
      </c>
      <c r="Z3687" s="10" t="s">
        <v>4993</v>
      </c>
      <c r="AA3687" s="10" t="s">
        <v>4989</v>
      </c>
      <c r="AB3687" s="10" t="s">
        <v>12941</v>
      </c>
      <c r="AC3687" s="9" t="s">
        <v>5006</v>
      </c>
      <c r="AD3687" s="29"/>
      <c r="AE3687" s="20" t="str">
        <f>VLOOKUP(E3687,'FILIAIS PETZ'!A:Q,17,0)</f>
        <v>MG-2</v>
      </c>
      <c r="AF3687" s="20" t="str">
        <f>VLOOKUP(E3687,'FILIAIS PETZ'!A:Q,3,0)</f>
        <v>FELICIO</v>
      </c>
      <c r="AG3687" s="20" t="str">
        <f>VLOOKUP(E3687,'FILIAIS PETZ'!A:Q,2,0)</f>
        <v>R3</v>
      </c>
      <c r="AH3687" s="75">
        <v>450</v>
      </c>
      <c r="AI3687" s="16" t="s">
        <v>8116</v>
      </c>
      <c r="AJ3687" s="43" t="str">
        <f>VLOOKUP(E3687,'FILIAIS PETZ'!$A$2:$K$2000,11,0)</f>
        <v>18.328.118/0246-36</v>
      </c>
      <c r="AK3687" s="44" t="str">
        <f t="shared" si="245"/>
        <v>18.328.118/0246-36</v>
      </c>
    </row>
    <row r="3688" spans="1:37" s="14" customFormat="1" ht="15" customHeight="1" thickBot="1" x14ac:dyDescent="0.25">
      <c r="A3688" s="9">
        <f t="shared" si="244"/>
        <v>927404</v>
      </c>
      <c r="B3688" s="18">
        <f>VLOOKUP(C3688,FORNECEDORES!D:E,2,0)</f>
        <v>9057</v>
      </c>
      <c r="C3688" s="19" t="str">
        <f>VLOOKUP(D3688,FORNECEDORES!A:D,4,0)</f>
        <v>19.357.006/0001-49</v>
      </c>
      <c r="D3688" s="13" t="s">
        <v>2290</v>
      </c>
      <c r="E3688" s="20" t="str">
        <f t="shared" si="243"/>
        <v>04 0040</v>
      </c>
      <c r="F3688" s="28" t="s">
        <v>4943</v>
      </c>
      <c r="G3688" s="21" t="str">
        <f>VLOOKUP(E3688,'FILIAIS PETZ'!A:E,5,0)</f>
        <v>PETZ NOSSA SENHORA DO CARMO</v>
      </c>
      <c r="H3688" s="20" t="str">
        <f>VLOOKUP(E3688,'FILIAIS PETZ'!A:D,4,0)</f>
        <v>NSCA-MG</v>
      </c>
      <c r="I3688" s="46">
        <v>45454</v>
      </c>
      <c r="J3688" s="9">
        <v>927404</v>
      </c>
      <c r="K3688" s="9" t="s">
        <v>5858</v>
      </c>
      <c r="L3688" s="29" t="s">
        <v>8190</v>
      </c>
      <c r="M3688" s="46">
        <v>45455</v>
      </c>
      <c r="N3688" s="46">
        <v>45483</v>
      </c>
      <c r="O3688" s="46">
        <v>45460</v>
      </c>
      <c r="P3688" s="91" t="s">
        <v>4990</v>
      </c>
      <c r="Q3688" s="84">
        <v>3</v>
      </c>
      <c r="R3688" s="91">
        <v>1</v>
      </c>
      <c r="S3688" s="9">
        <v>8</v>
      </c>
      <c r="T3688" s="9" t="s">
        <v>32</v>
      </c>
      <c r="U3688" s="9">
        <v>11002</v>
      </c>
      <c r="V3688" s="9">
        <v>11002</v>
      </c>
      <c r="W3688" s="9" t="s">
        <v>4984</v>
      </c>
      <c r="X3688" s="10" t="s">
        <v>4985</v>
      </c>
      <c r="Y3688" s="10" t="s">
        <v>4993</v>
      </c>
      <c r="Z3688" s="10" t="s">
        <v>4993</v>
      </c>
      <c r="AA3688" s="10" t="s">
        <v>4989</v>
      </c>
      <c r="AB3688" s="10" t="s">
        <v>12941</v>
      </c>
      <c r="AC3688" s="9" t="s">
        <v>5006</v>
      </c>
      <c r="AD3688" s="29"/>
      <c r="AE3688" s="20" t="str">
        <f>VLOOKUP(E3688,'FILIAIS PETZ'!A:Q,17,0)</f>
        <v>MG-1</v>
      </c>
      <c r="AF3688" s="20" t="str">
        <f>VLOOKUP(E3688,'FILIAIS PETZ'!A:Q,3,0)</f>
        <v>FELICIO</v>
      </c>
      <c r="AG3688" s="20" t="str">
        <f>VLOOKUP(E3688,'FILIAIS PETZ'!A:Q,2,0)</f>
        <v>R3</v>
      </c>
      <c r="AH3688" s="75">
        <v>350</v>
      </c>
      <c r="AI3688" s="16" t="s">
        <v>8117</v>
      </c>
      <c r="AJ3688" s="43">
        <f>VLOOKUP(E3688,'FILIAIS PETZ'!$A$2:$K$2000,11,0)</f>
        <v>18328118003981</v>
      </c>
      <c r="AK3688" s="44">
        <f t="shared" si="245"/>
        <v>18328118003981</v>
      </c>
    </row>
    <row r="3689" spans="1:37" s="14" customFormat="1" ht="15" customHeight="1" thickBot="1" x14ac:dyDescent="0.25">
      <c r="A3689" s="9">
        <f t="shared" si="244"/>
        <v>927411</v>
      </c>
      <c r="B3689" s="18">
        <f>VLOOKUP(C3689,FORNECEDORES!D:E,2,0)</f>
        <v>9057</v>
      </c>
      <c r="C3689" s="19" t="str">
        <f>VLOOKUP(D3689,FORNECEDORES!A:D,4,0)</f>
        <v>19.357.006/0001-49</v>
      </c>
      <c r="D3689" s="13" t="s">
        <v>2290</v>
      </c>
      <c r="E3689" s="20" t="str">
        <f t="shared" si="243"/>
        <v>04 0040</v>
      </c>
      <c r="F3689" s="28" t="s">
        <v>4943</v>
      </c>
      <c r="G3689" s="21" t="str">
        <f>VLOOKUP(E3689,'FILIAIS PETZ'!A:E,5,0)</f>
        <v>PETZ NOSSA SENHORA DO CARMO</v>
      </c>
      <c r="H3689" s="20" t="str">
        <f>VLOOKUP(E3689,'FILIAIS PETZ'!A:D,4,0)</f>
        <v>NSCA-MG</v>
      </c>
      <c r="I3689" s="46">
        <v>45454</v>
      </c>
      <c r="J3689" s="9">
        <v>927411</v>
      </c>
      <c r="K3689" s="9" t="s">
        <v>5858</v>
      </c>
      <c r="L3689" s="29" t="s">
        <v>8191</v>
      </c>
      <c r="M3689" s="46">
        <v>45455</v>
      </c>
      <c r="N3689" s="46">
        <v>45483</v>
      </c>
      <c r="O3689" s="46">
        <v>45460</v>
      </c>
      <c r="P3689" s="91" t="s">
        <v>4990</v>
      </c>
      <c r="Q3689" s="84">
        <v>3</v>
      </c>
      <c r="R3689" s="91">
        <v>1</v>
      </c>
      <c r="S3689" s="9">
        <v>8</v>
      </c>
      <c r="T3689" s="9" t="s">
        <v>32</v>
      </c>
      <c r="U3689" s="9">
        <v>11002</v>
      </c>
      <c r="V3689" s="9">
        <v>11002</v>
      </c>
      <c r="W3689" s="9" t="s">
        <v>5019</v>
      </c>
      <c r="X3689" s="10" t="s">
        <v>4985</v>
      </c>
      <c r="Y3689" s="9" t="s">
        <v>4980</v>
      </c>
      <c r="Z3689" s="9" t="s">
        <v>4980</v>
      </c>
      <c r="AA3689" s="9" t="s">
        <v>4989</v>
      </c>
      <c r="AB3689" s="9" t="s">
        <v>5005</v>
      </c>
      <c r="AC3689" s="9" t="s">
        <v>5006</v>
      </c>
      <c r="AD3689" s="29"/>
      <c r="AE3689" s="20" t="str">
        <f>VLOOKUP(E3689,'FILIAIS PETZ'!A:Q,17,0)</f>
        <v>MG-1</v>
      </c>
      <c r="AF3689" s="20" t="str">
        <f>VLOOKUP(E3689,'FILIAIS PETZ'!A:Q,3,0)</f>
        <v>FELICIO</v>
      </c>
      <c r="AG3689" s="20" t="str">
        <f>VLOOKUP(E3689,'FILIAIS PETZ'!A:Q,2,0)</f>
        <v>R3</v>
      </c>
      <c r="AH3689" s="75">
        <v>290</v>
      </c>
      <c r="AI3689" s="16" t="s">
        <v>8118</v>
      </c>
      <c r="AJ3689" s="43">
        <f>VLOOKUP(E3689,'FILIAIS PETZ'!$A$2:$K$2000,11,0)</f>
        <v>18328118003981</v>
      </c>
      <c r="AK3689" s="44">
        <f t="shared" si="245"/>
        <v>18328118003981</v>
      </c>
    </row>
    <row r="3690" spans="1:37" s="14" customFormat="1" ht="15" customHeight="1" thickBot="1" x14ac:dyDescent="0.25">
      <c r="A3690" s="9">
        <f t="shared" si="244"/>
        <v>927443</v>
      </c>
      <c r="B3690" s="18">
        <f>VLOOKUP(C3690,FORNECEDORES!D:E,2,0)</f>
        <v>9057</v>
      </c>
      <c r="C3690" s="19" t="str">
        <f>VLOOKUP(D3690,FORNECEDORES!A:D,4,0)</f>
        <v>19.357.006/0001-49</v>
      </c>
      <c r="D3690" s="13" t="s">
        <v>2290</v>
      </c>
      <c r="E3690" s="20" t="str">
        <f t="shared" si="243"/>
        <v>04 0038</v>
      </c>
      <c r="F3690" s="28" t="s">
        <v>4979</v>
      </c>
      <c r="G3690" s="21" t="str">
        <f>VLOOKUP(E3690,'FILIAIS PETZ'!A:E,5,0)</f>
        <v>PETZ CENTER MINAS</v>
      </c>
      <c r="H3690" s="20" t="str">
        <f>VLOOKUP(E3690,'FILIAIS PETZ'!A:D,4,0)</f>
        <v>CTMN-MG</v>
      </c>
      <c r="I3690" s="46">
        <v>45454</v>
      </c>
      <c r="J3690" s="9">
        <v>927443</v>
      </c>
      <c r="K3690" s="9" t="s">
        <v>5858</v>
      </c>
      <c r="L3690" s="29" t="s">
        <v>8192</v>
      </c>
      <c r="M3690" s="46">
        <v>45455</v>
      </c>
      <c r="N3690" s="46">
        <v>45483</v>
      </c>
      <c r="O3690" s="46">
        <v>45460</v>
      </c>
      <c r="P3690" s="91" t="s">
        <v>4990</v>
      </c>
      <c r="Q3690" s="84">
        <v>3</v>
      </c>
      <c r="R3690" s="91">
        <v>1</v>
      </c>
      <c r="S3690" s="9">
        <v>8</v>
      </c>
      <c r="T3690" s="9" t="s">
        <v>32</v>
      </c>
      <c r="U3690" s="9">
        <v>11002</v>
      </c>
      <c r="V3690" s="9">
        <v>11002</v>
      </c>
      <c r="W3690" s="9" t="s">
        <v>5034</v>
      </c>
      <c r="X3690" s="10" t="s">
        <v>4985</v>
      </c>
      <c r="Y3690" s="10" t="s">
        <v>4997</v>
      </c>
      <c r="Z3690" s="10" t="s">
        <v>4993</v>
      </c>
      <c r="AA3690" s="9" t="s">
        <v>4989</v>
      </c>
      <c r="AB3690" s="10" t="s">
        <v>12941</v>
      </c>
      <c r="AC3690" s="9" t="s">
        <v>5006</v>
      </c>
      <c r="AD3690" s="29"/>
      <c r="AE3690" s="20" t="str">
        <f>VLOOKUP(E3690,'FILIAIS PETZ'!A:Q,17,0)</f>
        <v>MG-2</v>
      </c>
      <c r="AF3690" s="20" t="str">
        <f>VLOOKUP(E3690,'FILIAIS PETZ'!A:Q,3,0)</f>
        <v>FELICIO</v>
      </c>
      <c r="AG3690" s="20" t="str">
        <f>VLOOKUP(E3690,'FILIAIS PETZ'!A:Q,2,0)</f>
        <v>R3</v>
      </c>
      <c r="AH3690" s="75">
        <v>3400</v>
      </c>
      <c r="AI3690" s="16" t="s">
        <v>8119</v>
      </c>
      <c r="AJ3690" s="43">
        <f>VLOOKUP(E3690,'FILIAIS PETZ'!$A$2:$K$2000,11,0)</f>
        <v>18328118003710</v>
      </c>
      <c r="AK3690" s="44">
        <f t="shared" si="245"/>
        <v>18328118003710</v>
      </c>
    </row>
    <row r="3691" spans="1:37" s="14" customFormat="1" ht="15" customHeight="1" thickBot="1" x14ac:dyDescent="0.25">
      <c r="A3691" s="9">
        <f t="shared" si="244"/>
        <v>927447</v>
      </c>
      <c r="B3691" s="18">
        <f>VLOOKUP(C3691,FORNECEDORES!D:E,2,0)</f>
        <v>9057</v>
      </c>
      <c r="C3691" s="19" t="str">
        <f>VLOOKUP(D3691,FORNECEDORES!A:D,4,0)</f>
        <v>19.357.006/0001-49</v>
      </c>
      <c r="D3691" s="13" t="s">
        <v>2290</v>
      </c>
      <c r="E3691" s="20" t="str">
        <f t="shared" si="243"/>
        <v>04 0061</v>
      </c>
      <c r="F3691" s="28" t="s">
        <v>4946</v>
      </c>
      <c r="G3691" s="21" t="str">
        <f>VLOOKUP(E3691,'FILIAIS PETZ'!A:E,5,0)</f>
        <v>PETZ PAMPULHA</v>
      </c>
      <c r="H3691" s="20" t="str">
        <f>VLOOKUP(E3691,'FILIAIS PETZ'!A:D,4,0)</f>
        <v>PAMP-MG</v>
      </c>
      <c r="I3691" s="46">
        <v>45454</v>
      </c>
      <c r="J3691" s="9">
        <v>927447</v>
      </c>
      <c r="K3691" s="9" t="s">
        <v>5858</v>
      </c>
      <c r="L3691" s="29" t="s">
        <v>8193</v>
      </c>
      <c r="M3691" s="46">
        <v>45455</v>
      </c>
      <c r="N3691" s="46">
        <v>45483</v>
      </c>
      <c r="O3691" s="46">
        <v>45460</v>
      </c>
      <c r="P3691" s="91" t="s">
        <v>4990</v>
      </c>
      <c r="Q3691" s="84">
        <v>3</v>
      </c>
      <c r="R3691" s="91">
        <v>1</v>
      </c>
      <c r="S3691" s="9">
        <v>8</v>
      </c>
      <c r="T3691" s="9" t="s">
        <v>32</v>
      </c>
      <c r="U3691" s="9">
        <v>11002</v>
      </c>
      <c r="V3691" s="9">
        <v>11002</v>
      </c>
      <c r="W3691" s="9" t="s">
        <v>5019</v>
      </c>
      <c r="X3691" s="10" t="s">
        <v>4985</v>
      </c>
      <c r="Y3691" s="10" t="s">
        <v>4993</v>
      </c>
      <c r="Z3691" s="10" t="s">
        <v>4993</v>
      </c>
      <c r="AA3691" s="10" t="s">
        <v>4989</v>
      </c>
      <c r="AB3691" s="10" t="s">
        <v>12941</v>
      </c>
      <c r="AC3691" s="9" t="s">
        <v>5006</v>
      </c>
      <c r="AD3691" s="29"/>
      <c r="AE3691" s="20" t="str">
        <f>VLOOKUP(E3691,'FILIAIS PETZ'!A:Q,17,0)</f>
        <v>MG-1</v>
      </c>
      <c r="AF3691" s="20" t="str">
        <f>VLOOKUP(E3691,'FILIAIS PETZ'!A:Q,3,0)</f>
        <v>FELICIO</v>
      </c>
      <c r="AG3691" s="20" t="str">
        <f>VLOOKUP(E3691,'FILIAIS PETZ'!A:Q,2,0)</f>
        <v>R3</v>
      </c>
      <c r="AH3691" s="75">
        <v>880</v>
      </c>
      <c r="AI3691" s="16" t="s">
        <v>8120</v>
      </c>
      <c r="AJ3691" s="43">
        <f>VLOOKUP(E3691,'FILIAIS PETZ'!$A$2:$K$2000,11,0)</f>
        <v>18328118006069</v>
      </c>
      <c r="AK3691" s="44">
        <f t="shared" si="245"/>
        <v>18328118006069</v>
      </c>
    </row>
    <row r="3692" spans="1:37" s="14" customFormat="1" ht="15" customHeight="1" thickBot="1" x14ac:dyDescent="0.25">
      <c r="A3692" s="9">
        <f t="shared" si="244"/>
        <v>927448</v>
      </c>
      <c r="B3692" s="18">
        <f>VLOOKUP(C3692,FORNECEDORES!D:E,2,0)</f>
        <v>9057</v>
      </c>
      <c r="C3692" s="19" t="str">
        <f>VLOOKUP(D3692,FORNECEDORES!A:D,4,0)</f>
        <v>19.357.006/0001-49</v>
      </c>
      <c r="D3692" s="13" t="s">
        <v>2290</v>
      </c>
      <c r="E3692" s="20" t="str">
        <f t="shared" si="243"/>
        <v>04 0223</v>
      </c>
      <c r="F3692" s="28" t="s">
        <v>4977</v>
      </c>
      <c r="G3692" s="21" t="str">
        <f>VLOOKUP(E3692,'FILIAIS PETZ'!A:E,5,0)</f>
        <v>PETZ IPATINGA (ANTIGA BETIM AMERICAS/MG)</v>
      </c>
      <c r="H3692" s="20" t="str">
        <f>VLOOKUP(E3692,'FILIAIS PETZ'!A:D,4,0)</f>
        <v>IPTG-MG</v>
      </c>
      <c r="I3692" s="46">
        <v>45454</v>
      </c>
      <c r="J3692" s="9">
        <v>927448</v>
      </c>
      <c r="K3692" s="9" t="s">
        <v>5858</v>
      </c>
      <c r="L3692" s="29" t="s">
        <v>8194</v>
      </c>
      <c r="M3692" s="46">
        <v>45455</v>
      </c>
      <c r="N3692" s="46">
        <v>45483</v>
      </c>
      <c r="O3692" s="46">
        <v>45460</v>
      </c>
      <c r="P3692" s="91" t="s">
        <v>4990</v>
      </c>
      <c r="Q3692" s="84">
        <v>3</v>
      </c>
      <c r="R3692" s="91">
        <v>1</v>
      </c>
      <c r="S3692" s="9">
        <v>8</v>
      </c>
      <c r="T3692" s="9" t="s">
        <v>32</v>
      </c>
      <c r="U3692" s="9">
        <v>11002</v>
      </c>
      <c r="V3692" s="9">
        <v>11002</v>
      </c>
      <c r="W3692" s="9" t="s">
        <v>4984</v>
      </c>
      <c r="X3692" s="10" t="s">
        <v>4985</v>
      </c>
      <c r="Y3692" s="9" t="s">
        <v>4980</v>
      </c>
      <c r="Z3692" s="9" t="s">
        <v>4980</v>
      </c>
      <c r="AA3692" s="9" t="s">
        <v>4989</v>
      </c>
      <c r="AB3692" s="9" t="s">
        <v>5005</v>
      </c>
      <c r="AC3692" s="9" t="s">
        <v>5006</v>
      </c>
      <c r="AD3692" s="29"/>
      <c r="AE3692" s="20" t="str">
        <f>VLOOKUP(E3692,'FILIAIS PETZ'!A:Q,17,0)</f>
        <v>MG-2</v>
      </c>
      <c r="AF3692" s="20" t="str">
        <f>VLOOKUP(E3692,'FILIAIS PETZ'!A:Q,3,0)</f>
        <v>FELICIO</v>
      </c>
      <c r="AG3692" s="20" t="str">
        <f>VLOOKUP(E3692,'FILIAIS PETZ'!A:Q,2,0)</f>
        <v>R3</v>
      </c>
      <c r="AH3692" s="75">
        <v>1500</v>
      </c>
      <c r="AI3692" s="16" t="s">
        <v>8121</v>
      </c>
      <c r="AJ3692" s="43" t="str">
        <f>VLOOKUP(E3692,'FILIAIS PETZ'!$A$2:$K$2000,11,0)</f>
        <v>18.328.118/0213-78</v>
      </c>
      <c r="AK3692" s="44" t="str">
        <f t="shared" si="245"/>
        <v>18.328.118/0213-78</v>
      </c>
    </row>
    <row r="3693" spans="1:37" s="14" customFormat="1" ht="15" customHeight="1" thickBot="1" x14ac:dyDescent="0.25">
      <c r="B3693" s="18">
        <f>VLOOKUP(C3693,FORNECEDORES!D:E,2,0)</f>
        <v>39969</v>
      </c>
      <c r="C3693" s="19" t="str">
        <f>VLOOKUP(D3693,FORNECEDORES!A:D,4,0)</f>
        <v>23.457.797/0001-56</v>
      </c>
      <c r="D3693" s="13" t="s">
        <v>2466</v>
      </c>
      <c r="E3693" s="20" t="str">
        <f t="shared" si="243"/>
        <v>04 0011</v>
      </c>
      <c r="F3693" s="28" t="s">
        <v>8976</v>
      </c>
      <c r="G3693" s="21" t="str">
        <f>VLOOKUP(E3693,'FILIAIS PETZ'!A:E,5,0)</f>
        <v>PETZ AUGUSTA</v>
      </c>
      <c r="H3693" s="20" t="str">
        <f>VLOOKUP(E3693,'FILIAIS PETZ'!A:D,4,0)</f>
        <v>AUGT-SP</v>
      </c>
      <c r="I3693" s="46">
        <v>45454</v>
      </c>
      <c r="J3693" s="9">
        <v>926589</v>
      </c>
      <c r="K3693" s="9" t="s">
        <v>9035</v>
      </c>
      <c r="L3693" s="29" t="s">
        <v>5565</v>
      </c>
      <c r="M3693" s="46">
        <v>45462</v>
      </c>
      <c r="N3693" s="46">
        <v>45490</v>
      </c>
      <c r="O3693" s="46">
        <v>45470</v>
      </c>
      <c r="P3693" s="91" t="s">
        <v>4990</v>
      </c>
      <c r="Q3693" s="84">
        <v>3</v>
      </c>
      <c r="R3693" s="91">
        <v>1</v>
      </c>
      <c r="S3693" s="9">
        <v>8</v>
      </c>
      <c r="T3693" s="9" t="s">
        <v>32</v>
      </c>
      <c r="U3693" s="9">
        <v>11002</v>
      </c>
      <c r="V3693" s="9">
        <v>11002</v>
      </c>
      <c r="W3693" s="9" t="s">
        <v>5024</v>
      </c>
      <c r="X3693" s="10" t="s">
        <v>4985</v>
      </c>
      <c r="Y3693" s="9" t="s">
        <v>4997</v>
      </c>
      <c r="Z3693" s="9" t="s">
        <v>4993</v>
      </c>
      <c r="AA3693" s="9" t="s">
        <v>4989</v>
      </c>
      <c r="AB3693" s="9" t="s">
        <v>12941</v>
      </c>
      <c r="AC3693" s="9" t="s">
        <v>5006</v>
      </c>
      <c r="AD3693" s="29"/>
      <c r="AE3693" s="20" t="str">
        <f>VLOOKUP(E3693,'FILIAIS PETZ'!A:Q,17,0)</f>
        <v>SP2</v>
      </c>
      <c r="AF3693" s="20" t="str">
        <f>VLOOKUP(E3693,'FILIAIS PETZ'!A:Q,3,0)</f>
        <v>FELICIO</v>
      </c>
      <c r="AG3693" s="20" t="str">
        <f>VLOOKUP(E3693,'FILIAIS PETZ'!A:Q,2,0)</f>
        <v>R3</v>
      </c>
      <c r="AH3693" s="75">
        <v>1130</v>
      </c>
      <c r="AI3693" s="16" t="s">
        <v>11015</v>
      </c>
      <c r="AJ3693" s="43">
        <f>VLOOKUP(E3693,'FILIAIS PETZ'!$A$2:$K$2000,11,0)</f>
        <v>18328118001776</v>
      </c>
      <c r="AK3693" s="44">
        <v>18328118001776</v>
      </c>
    </row>
    <row r="3694" spans="1:37" s="14" customFormat="1" ht="15" customHeight="1" thickBot="1" x14ac:dyDescent="0.25">
      <c r="B3694" s="18">
        <f>VLOOKUP(C3694,FORNECEDORES!D:E,2,0)</f>
        <v>39969</v>
      </c>
      <c r="C3694" s="19" t="str">
        <f>VLOOKUP(D3694,FORNECEDORES!A:D,4,0)</f>
        <v>23.457.797/0001-56</v>
      </c>
      <c r="D3694" s="13" t="s">
        <v>2466</v>
      </c>
      <c r="E3694" s="20" t="str">
        <f t="shared" si="243"/>
        <v>04 0044</v>
      </c>
      <c r="F3694" s="28" t="s">
        <v>8974</v>
      </c>
      <c r="G3694" s="21" t="str">
        <f>VLOOKUP(E3694,'FILIAIS PETZ'!A:E,5,0)</f>
        <v>PETZ SANTO ANDRE</v>
      </c>
      <c r="H3694" s="20" t="str">
        <f>VLOOKUP(E3694,'FILIAIS PETZ'!A:D,4,0)</f>
        <v>STAD-SP</v>
      </c>
      <c r="I3694" s="46">
        <v>45454</v>
      </c>
      <c r="J3694" s="9">
        <v>926592</v>
      </c>
      <c r="K3694" s="9" t="s">
        <v>9035</v>
      </c>
      <c r="L3694" s="29" t="s">
        <v>5566</v>
      </c>
      <c r="M3694" s="46">
        <v>45462</v>
      </c>
      <c r="N3694" s="46">
        <v>45490</v>
      </c>
      <c r="O3694" s="46">
        <v>45470</v>
      </c>
      <c r="P3694" s="91" t="s">
        <v>4990</v>
      </c>
      <c r="Q3694" s="84">
        <v>3</v>
      </c>
      <c r="R3694" s="91">
        <v>1</v>
      </c>
      <c r="S3694" s="9">
        <v>8</v>
      </c>
      <c r="T3694" s="9" t="s">
        <v>32</v>
      </c>
      <c r="U3694" s="9">
        <v>11002</v>
      </c>
      <c r="V3694" s="9">
        <v>11002</v>
      </c>
      <c r="W3694" s="9" t="s">
        <v>4984</v>
      </c>
      <c r="X3694" s="10" t="s">
        <v>4985</v>
      </c>
      <c r="Y3694" s="9" t="s">
        <v>4997</v>
      </c>
      <c r="Z3694" s="9" t="s">
        <v>4993</v>
      </c>
      <c r="AA3694" s="9" t="s">
        <v>4989</v>
      </c>
      <c r="AB3694" s="9" t="s">
        <v>12941</v>
      </c>
      <c r="AC3694" s="9" t="s">
        <v>5006</v>
      </c>
      <c r="AD3694" s="29"/>
      <c r="AE3694" s="20" t="str">
        <f>VLOOKUP(E3694,'FILIAIS PETZ'!A:Q,17,0)</f>
        <v>SP3</v>
      </c>
      <c r="AF3694" s="20" t="str">
        <f>VLOOKUP(E3694,'FILIAIS PETZ'!A:Q,3,0)</f>
        <v>FELICIO</v>
      </c>
      <c r="AG3694" s="20" t="str">
        <f>VLOOKUP(E3694,'FILIAIS PETZ'!A:Q,2,0)</f>
        <v>R3</v>
      </c>
      <c r="AH3694" s="75">
        <v>720</v>
      </c>
      <c r="AI3694" s="16" t="s">
        <v>11016</v>
      </c>
      <c r="AJ3694" s="43">
        <f>VLOOKUP(E3694,'FILIAIS PETZ'!$A$2:$K$2000,11,0)</f>
        <v>18328118004600</v>
      </c>
      <c r="AK3694" s="44">
        <v>18328118004600</v>
      </c>
    </row>
    <row r="3695" spans="1:37" s="14" customFormat="1" ht="15" customHeight="1" thickBot="1" x14ac:dyDescent="0.25">
      <c r="B3695" s="18">
        <f>VLOOKUP(C3695,FORNECEDORES!D:E,2,0)</f>
        <v>39969</v>
      </c>
      <c r="C3695" s="19" t="str">
        <f>VLOOKUP(D3695,FORNECEDORES!A:D,4,0)</f>
        <v>23.457.797/0001-56</v>
      </c>
      <c r="D3695" s="13" t="s">
        <v>2466</v>
      </c>
      <c r="E3695" s="20" t="str">
        <f t="shared" si="243"/>
        <v>04 0011</v>
      </c>
      <c r="F3695" s="28" t="s">
        <v>8976</v>
      </c>
      <c r="G3695" s="21" t="str">
        <f>VLOOKUP(E3695,'FILIAIS PETZ'!A:E,5,0)</f>
        <v>PETZ AUGUSTA</v>
      </c>
      <c r="H3695" s="20" t="str">
        <f>VLOOKUP(E3695,'FILIAIS PETZ'!A:D,4,0)</f>
        <v>AUGT-SP</v>
      </c>
      <c r="I3695" s="46">
        <v>45454</v>
      </c>
      <c r="J3695" s="9">
        <v>926597</v>
      </c>
      <c r="K3695" s="9" t="s">
        <v>9035</v>
      </c>
      <c r="L3695" s="55" t="s">
        <v>5567</v>
      </c>
      <c r="M3695" s="46">
        <v>45462</v>
      </c>
      <c r="N3695" s="46">
        <v>45490</v>
      </c>
      <c r="O3695" s="46">
        <v>45470</v>
      </c>
      <c r="P3695" s="91" t="s">
        <v>4990</v>
      </c>
      <c r="Q3695" s="84">
        <v>3</v>
      </c>
      <c r="R3695" s="91">
        <v>1</v>
      </c>
      <c r="S3695" s="9">
        <v>8</v>
      </c>
      <c r="T3695" s="9" t="s">
        <v>32</v>
      </c>
      <c r="U3695" s="9">
        <v>11002</v>
      </c>
      <c r="V3695" s="9">
        <v>11002</v>
      </c>
      <c r="W3695" s="9" t="s">
        <v>5019</v>
      </c>
      <c r="X3695" s="10" t="s">
        <v>4985</v>
      </c>
      <c r="Y3695" s="9" t="s">
        <v>4997</v>
      </c>
      <c r="Z3695" s="9" t="s">
        <v>4993</v>
      </c>
      <c r="AA3695" s="9" t="s">
        <v>4989</v>
      </c>
      <c r="AB3695" s="9" t="s">
        <v>12941</v>
      </c>
      <c r="AC3695" s="9" t="s">
        <v>5006</v>
      </c>
      <c r="AD3695" s="29"/>
      <c r="AE3695" s="20" t="str">
        <f>VLOOKUP(E3695,'FILIAIS PETZ'!A:Q,17,0)</f>
        <v>SP2</v>
      </c>
      <c r="AF3695" s="20" t="str">
        <f>VLOOKUP(E3695,'FILIAIS PETZ'!A:Q,3,0)</f>
        <v>FELICIO</v>
      </c>
      <c r="AG3695" s="20" t="str">
        <f>VLOOKUP(E3695,'FILIAIS PETZ'!A:Q,2,0)</f>
        <v>R3</v>
      </c>
      <c r="AH3695" s="75">
        <v>1150</v>
      </c>
      <c r="AI3695" s="16" t="s">
        <v>11017</v>
      </c>
      <c r="AJ3695" s="43">
        <f>VLOOKUP(E3695,'FILIAIS PETZ'!$A$2:$K$2000,11,0)</f>
        <v>18328118001776</v>
      </c>
      <c r="AK3695" s="44">
        <v>18328118001776</v>
      </c>
    </row>
    <row r="3696" spans="1:37" s="14" customFormat="1" ht="15" customHeight="1" thickBot="1" x14ac:dyDescent="0.25">
      <c r="B3696" s="18">
        <f>VLOOKUP(C3696,FORNECEDORES!D:E,2,0)</f>
        <v>524165</v>
      </c>
      <c r="C3696" s="19" t="str">
        <f>VLOOKUP(D3696,FORNECEDORES!A:D,4,0)</f>
        <v>36.687.266/0001-00</v>
      </c>
      <c r="D3696" s="13" t="s">
        <v>4358</v>
      </c>
      <c r="E3696" s="20" t="str">
        <f t="shared" si="243"/>
        <v>04 0263</v>
      </c>
      <c r="F3696" s="28" t="s">
        <v>8628</v>
      </c>
      <c r="G3696" s="21" t="str">
        <f>VLOOKUP(E3696,'FILIAIS PETZ'!A:E,5,0)</f>
        <v>PETZ PÃO DE AÇUCAR JABAQUARA</v>
      </c>
      <c r="H3696" s="20" t="str">
        <f>VLOOKUP(E3696,'FILIAIS PETZ'!A:D,4,0)</f>
        <v>JABQ-SP</v>
      </c>
      <c r="I3696" s="46">
        <v>45454</v>
      </c>
      <c r="J3696" s="9">
        <v>926695</v>
      </c>
      <c r="K3696" s="9" t="s">
        <v>9035</v>
      </c>
      <c r="L3696" s="29" t="s">
        <v>11018</v>
      </c>
      <c r="M3696" s="46">
        <v>45454</v>
      </c>
      <c r="N3696" s="46">
        <v>45476</v>
      </c>
      <c r="O3696" s="46">
        <v>45455</v>
      </c>
      <c r="P3696" s="91" t="s">
        <v>4990</v>
      </c>
      <c r="Q3696" s="84">
        <v>3</v>
      </c>
      <c r="R3696" s="91">
        <v>1</v>
      </c>
      <c r="S3696" s="9">
        <v>8</v>
      </c>
      <c r="T3696" s="9" t="s">
        <v>32</v>
      </c>
      <c r="U3696" s="9">
        <v>11002</v>
      </c>
      <c r="V3696" s="9">
        <v>11002</v>
      </c>
      <c r="W3696" s="9" t="s">
        <v>5107</v>
      </c>
      <c r="X3696" s="10" t="s">
        <v>4992</v>
      </c>
      <c r="Y3696" s="9" t="s">
        <v>4997</v>
      </c>
      <c r="Z3696" s="9" t="s">
        <v>4993</v>
      </c>
      <c r="AA3696" s="9" t="s">
        <v>4992</v>
      </c>
      <c r="AB3696" s="9" t="s">
        <v>12941</v>
      </c>
      <c r="AC3696" s="9" t="s">
        <v>5006</v>
      </c>
      <c r="AD3696" s="29"/>
      <c r="AE3696" s="20" t="str">
        <f>VLOOKUP(E3696,'FILIAIS PETZ'!A:Q,17,0)</f>
        <v>SP3</v>
      </c>
      <c r="AF3696" s="20" t="str">
        <f>VLOOKUP(E3696,'FILIAIS PETZ'!A:Q,3,0)</f>
        <v>FELICIO</v>
      </c>
      <c r="AG3696" s="20" t="str">
        <f>VLOOKUP(E3696,'FILIAIS PETZ'!A:Q,2,0)</f>
        <v>R3</v>
      </c>
      <c r="AH3696" s="75">
        <v>763.9</v>
      </c>
      <c r="AI3696" s="16" t="s">
        <v>11019</v>
      </c>
      <c r="AJ3696" s="43" t="str">
        <f>VLOOKUP(E3696,'FILIAIS PETZ'!$A$2:$K$2000,11,0)</f>
        <v>18.328.118/0258-70</v>
      </c>
      <c r="AK3696" s="44" t="s">
        <v>9134</v>
      </c>
    </row>
    <row r="3697" spans="1:37" s="14" customFormat="1" ht="15" customHeight="1" thickBot="1" x14ac:dyDescent="0.25">
      <c r="B3697" s="18">
        <f>VLOOKUP(C3697,FORNECEDORES!D:E,2,0)</f>
        <v>524165</v>
      </c>
      <c r="C3697" s="19" t="str">
        <f>VLOOKUP(D3697,FORNECEDORES!A:D,4,0)</f>
        <v>36.687.266/0001-00</v>
      </c>
      <c r="D3697" s="13" t="s">
        <v>4358</v>
      </c>
      <c r="E3697" s="20" t="str">
        <f t="shared" si="243"/>
        <v>04 0181</v>
      </c>
      <c r="F3697" s="28" t="s">
        <v>8969</v>
      </c>
      <c r="G3697" s="21" t="str">
        <f>VLOOKUP(E3697,'FILIAIS PETZ'!A:E,5,0)</f>
        <v>PETZ MAUA SHOPPING</v>
      </c>
      <c r="H3697" s="20" t="str">
        <f>VLOOKUP(E3697,'FILIAIS PETZ'!A:D,4,0)</f>
        <v>MAUA-SP</v>
      </c>
      <c r="I3697" s="46">
        <v>45454</v>
      </c>
      <c r="J3697" s="9">
        <v>926696</v>
      </c>
      <c r="K3697" s="9" t="s">
        <v>9035</v>
      </c>
      <c r="L3697" s="29" t="s">
        <v>11020</v>
      </c>
      <c r="M3697" s="46">
        <v>45454</v>
      </c>
      <c r="N3697" s="46">
        <v>45476</v>
      </c>
      <c r="O3697" s="46">
        <v>45455</v>
      </c>
      <c r="P3697" s="91" t="s">
        <v>4990</v>
      </c>
      <c r="Q3697" s="84">
        <v>3</v>
      </c>
      <c r="R3697" s="91">
        <v>1</v>
      </c>
      <c r="S3697" s="9">
        <v>8</v>
      </c>
      <c r="T3697" s="9" t="s">
        <v>32</v>
      </c>
      <c r="U3697" s="9">
        <v>11002</v>
      </c>
      <c r="V3697" s="9">
        <v>11002</v>
      </c>
      <c r="W3697" s="9" t="s">
        <v>5019</v>
      </c>
      <c r="X3697" s="10" t="s">
        <v>4992</v>
      </c>
      <c r="Y3697" s="9" t="s">
        <v>4997</v>
      </c>
      <c r="Z3697" s="9" t="s">
        <v>4993</v>
      </c>
      <c r="AA3697" s="9" t="s">
        <v>4992</v>
      </c>
      <c r="AB3697" s="9" t="s">
        <v>12941</v>
      </c>
      <c r="AC3697" s="9" t="s">
        <v>5006</v>
      </c>
      <c r="AD3697" s="29"/>
      <c r="AE3697" s="20" t="str">
        <f>VLOOKUP(E3697,'FILIAIS PETZ'!A:Q,17,0)</f>
        <v>SP3</v>
      </c>
      <c r="AF3697" s="20" t="str">
        <f>VLOOKUP(E3697,'FILIAIS PETZ'!A:Q,3,0)</f>
        <v>FELICIO</v>
      </c>
      <c r="AG3697" s="20" t="str">
        <f>VLOOKUP(E3697,'FILIAIS PETZ'!A:Q,2,0)</f>
        <v>R3</v>
      </c>
      <c r="AH3697" s="75">
        <v>1182.5</v>
      </c>
      <c r="AI3697" s="16" t="s">
        <v>10713</v>
      </c>
      <c r="AJ3697" s="43">
        <f>VLOOKUP(E3697,'FILIAIS PETZ'!$A$2:$K$2000,11,0)</f>
        <v>18328118016617</v>
      </c>
      <c r="AK3697" s="44">
        <v>18328118016617</v>
      </c>
    </row>
    <row r="3698" spans="1:37" s="14" customFormat="1" ht="15" customHeight="1" thickBot="1" x14ac:dyDescent="0.25">
      <c r="B3698" s="18">
        <f>VLOOKUP(C3698,FORNECEDORES!D:E,2,0)</f>
        <v>524165</v>
      </c>
      <c r="C3698" s="19" t="str">
        <f>VLOOKUP(D3698,FORNECEDORES!A:D,4,0)</f>
        <v>36.687.266/0001-00</v>
      </c>
      <c r="D3698" s="13" t="s">
        <v>4358</v>
      </c>
      <c r="E3698" s="20" t="str">
        <f t="shared" si="243"/>
        <v>04 0151</v>
      </c>
      <c r="F3698" s="28" t="s">
        <v>8979</v>
      </c>
      <c r="G3698" s="21" t="str">
        <f>VLOOKUP(E3698,'FILIAIS PETZ'!A:E,5,0)</f>
        <v>PETZ VILA MARIANA</v>
      </c>
      <c r="H3698" s="20" t="str">
        <f>VLOOKUP(E3698,'FILIAIS PETZ'!A:D,4,0)</f>
        <v>VLMA-SP</v>
      </c>
      <c r="I3698" s="46">
        <v>45454</v>
      </c>
      <c r="J3698" s="9">
        <v>926699</v>
      </c>
      <c r="K3698" s="9" t="s">
        <v>9035</v>
      </c>
      <c r="L3698" s="29" t="s">
        <v>11021</v>
      </c>
      <c r="M3698" s="46">
        <v>45454</v>
      </c>
      <c r="N3698" s="46">
        <v>45476</v>
      </c>
      <c r="O3698" s="46">
        <v>45455</v>
      </c>
      <c r="P3698" s="91" t="s">
        <v>4990</v>
      </c>
      <c r="Q3698" s="84">
        <v>3</v>
      </c>
      <c r="R3698" s="91">
        <v>1</v>
      </c>
      <c r="S3698" s="9">
        <v>8</v>
      </c>
      <c r="T3698" s="9" t="s">
        <v>32</v>
      </c>
      <c r="U3698" s="9">
        <v>11002</v>
      </c>
      <c r="V3698" s="9">
        <v>11002</v>
      </c>
      <c r="W3698" s="9" t="s">
        <v>5107</v>
      </c>
      <c r="X3698" s="10" t="s">
        <v>4992</v>
      </c>
      <c r="Y3698" s="9" t="s">
        <v>4997</v>
      </c>
      <c r="Z3698" s="9" t="s">
        <v>4993</v>
      </c>
      <c r="AA3698" s="9" t="s">
        <v>4992</v>
      </c>
      <c r="AB3698" s="9" t="s">
        <v>12941</v>
      </c>
      <c r="AC3698" s="9" t="s">
        <v>5006</v>
      </c>
      <c r="AD3698" s="29"/>
      <c r="AE3698" s="20" t="str">
        <f>VLOOKUP(E3698,'FILIAIS PETZ'!A:Q,17,0)</f>
        <v>SP2</v>
      </c>
      <c r="AF3698" s="20" t="str">
        <f>VLOOKUP(E3698,'FILIAIS PETZ'!A:Q,3,0)</f>
        <v>FELICIO</v>
      </c>
      <c r="AG3698" s="20" t="str">
        <f>VLOOKUP(E3698,'FILIAIS PETZ'!A:Q,2,0)</f>
        <v>R3</v>
      </c>
      <c r="AH3698" s="75">
        <v>800</v>
      </c>
      <c r="AI3698" s="16" t="s">
        <v>10713</v>
      </c>
      <c r="AJ3698" s="43">
        <f>VLOOKUP(E3698,'FILIAIS PETZ'!$A$2:$K$2000,11,0)</f>
        <v>18328118014835</v>
      </c>
      <c r="AK3698" s="44">
        <v>18328118014835</v>
      </c>
    </row>
    <row r="3699" spans="1:37" s="14" customFormat="1" ht="15" customHeight="1" thickBot="1" x14ac:dyDescent="0.25">
      <c r="B3699" s="18">
        <f>VLOOKUP(C3699,FORNECEDORES!D:E,2,0)</f>
        <v>383318</v>
      </c>
      <c r="C3699" s="19" t="str">
        <f>VLOOKUP(D3699,FORNECEDORES!A:D,4,0)</f>
        <v>39.498.106/0001-00</v>
      </c>
      <c r="D3699" s="13" t="s">
        <v>4084</v>
      </c>
      <c r="E3699" s="20" t="str">
        <f t="shared" si="243"/>
        <v>04 0067</v>
      </c>
      <c r="F3699" s="28" t="s">
        <v>8611</v>
      </c>
      <c r="G3699" s="21" t="str">
        <f>VLOOKUP(E3699,'FILIAIS PETZ'!A:E,5,0)</f>
        <v>PETZ EXTRA RICARDO JAFET</v>
      </c>
      <c r="H3699" s="20" t="str">
        <f>VLOOKUP(E3699,'FILIAIS PETZ'!A:D,4,0)</f>
        <v>RJAF-SP</v>
      </c>
      <c r="I3699" s="46">
        <v>45454</v>
      </c>
      <c r="J3699" s="9">
        <v>926861</v>
      </c>
      <c r="K3699" s="9" t="s">
        <v>9035</v>
      </c>
      <c r="L3699" s="29" t="s">
        <v>11022</v>
      </c>
      <c r="M3699" s="46">
        <v>45455</v>
      </c>
      <c r="N3699" s="46">
        <v>45476</v>
      </c>
      <c r="O3699" s="46">
        <v>45460</v>
      </c>
      <c r="P3699" s="91" t="s">
        <v>4982</v>
      </c>
      <c r="Q3699" s="84">
        <v>3</v>
      </c>
      <c r="R3699" s="91">
        <v>1</v>
      </c>
      <c r="S3699" s="9">
        <v>8</v>
      </c>
      <c r="T3699" s="9" t="s">
        <v>32</v>
      </c>
      <c r="U3699" s="9">
        <v>11002</v>
      </c>
      <c r="V3699" s="9">
        <v>11002</v>
      </c>
      <c r="W3699" s="9" t="s">
        <v>10898</v>
      </c>
      <c r="X3699" s="10" t="s">
        <v>4992</v>
      </c>
      <c r="Y3699" s="9" t="s">
        <v>4997</v>
      </c>
      <c r="Z3699" s="9" t="s">
        <v>4993</v>
      </c>
      <c r="AA3699" s="9" t="s">
        <v>4992</v>
      </c>
      <c r="AB3699" s="9" t="s">
        <v>12941</v>
      </c>
      <c r="AC3699" s="9" t="s">
        <v>4988</v>
      </c>
      <c r="AD3699" s="29"/>
      <c r="AE3699" s="20" t="str">
        <f>VLOOKUP(E3699,'FILIAIS PETZ'!A:Q,17,0)</f>
        <v>SP2</v>
      </c>
      <c r="AF3699" s="20" t="str">
        <f>VLOOKUP(E3699,'FILIAIS PETZ'!A:Q,3,0)</f>
        <v>FELICIO</v>
      </c>
      <c r="AG3699" s="20" t="str">
        <f>VLOOKUP(E3699,'FILIAIS PETZ'!A:Q,2,0)</f>
        <v>R3</v>
      </c>
      <c r="AH3699" s="75">
        <v>3730</v>
      </c>
      <c r="AI3699" s="16" t="s">
        <v>11023</v>
      </c>
      <c r="AJ3699" s="43">
        <f>VLOOKUP(E3699,'FILIAIS PETZ'!$A$2:$K$2000,11,0)</f>
        <v>18328118006573</v>
      </c>
      <c r="AK3699" s="44">
        <v>18328118006573</v>
      </c>
    </row>
    <row r="3700" spans="1:37" s="14" customFormat="1" ht="15" customHeight="1" thickBot="1" x14ac:dyDescent="0.25">
      <c r="B3700" s="18">
        <f>VLOOKUP(C3700,FORNECEDORES!D:E,2,0)</f>
        <v>383318</v>
      </c>
      <c r="C3700" s="19" t="str">
        <f>VLOOKUP(D3700,FORNECEDORES!A:D,4,0)</f>
        <v>39.498.106/0001-00</v>
      </c>
      <c r="D3700" s="13" t="s">
        <v>4084</v>
      </c>
      <c r="E3700" s="20" t="str">
        <f t="shared" si="243"/>
        <v>04 0060</v>
      </c>
      <c r="F3700" s="28" t="s">
        <v>8625</v>
      </c>
      <c r="G3700" s="21" t="str">
        <f>VLOOKUP(E3700,'FILIAIS PETZ'!A:E,5,0)</f>
        <v>PETZ PACAEMBU</v>
      </c>
      <c r="H3700" s="20" t="str">
        <f>VLOOKUP(E3700,'FILIAIS PETZ'!A:D,4,0)</f>
        <v>PCBU-SP</v>
      </c>
      <c r="I3700" s="46">
        <v>45454</v>
      </c>
      <c r="J3700" s="9">
        <v>926859</v>
      </c>
      <c r="K3700" s="9"/>
      <c r="L3700" s="29"/>
      <c r="M3700" s="46"/>
      <c r="N3700" s="46"/>
      <c r="O3700" s="46"/>
      <c r="P3700" s="91" t="s">
        <v>4990</v>
      </c>
      <c r="Q3700" s="84">
        <v>3</v>
      </c>
      <c r="R3700" s="91">
        <v>1</v>
      </c>
      <c r="S3700" s="9">
        <v>8</v>
      </c>
      <c r="T3700" s="9" t="s">
        <v>32</v>
      </c>
      <c r="U3700" s="9">
        <v>11002</v>
      </c>
      <c r="V3700" s="9">
        <v>11002</v>
      </c>
      <c r="W3700" s="9" t="s">
        <v>5019</v>
      </c>
      <c r="X3700" s="10" t="s">
        <v>4992</v>
      </c>
      <c r="Y3700" s="9" t="s">
        <v>4997</v>
      </c>
      <c r="Z3700" s="9" t="s">
        <v>4993</v>
      </c>
      <c r="AA3700" s="9" t="s">
        <v>4992</v>
      </c>
      <c r="AB3700" s="9" t="s">
        <v>12941</v>
      </c>
      <c r="AC3700" s="9" t="s">
        <v>5006</v>
      </c>
      <c r="AD3700" s="29"/>
      <c r="AE3700" s="20" t="str">
        <f>VLOOKUP(E3700,'FILIAIS PETZ'!A:Q,17,0)</f>
        <v>SP2</v>
      </c>
      <c r="AF3700" s="20" t="str">
        <f>VLOOKUP(E3700,'FILIAIS PETZ'!A:Q,3,0)</f>
        <v>FELICIO</v>
      </c>
      <c r="AG3700" s="20" t="str">
        <f>VLOOKUP(E3700,'FILIAIS PETZ'!A:Q,2,0)</f>
        <v>R3</v>
      </c>
      <c r="AH3700" s="75">
        <v>220</v>
      </c>
      <c r="AI3700" s="16" t="s">
        <v>11024</v>
      </c>
      <c r="AJ3700" s="43">
        <f>VLOOKUP(E3700,'FILIAIS PETZ'!$A$2:$K$2000,11,0)</f>
        <v>18328118006220</v>
      </c>
      <c r="AK3700" s="44">
        <v>18328118006220</v>
      </c>
    </row>
    <row r="3701" spans="1:37" s="14" customFormat="1" ht="15" customHeight="1" thickBot="1" x14ac:dyDescent="0.25">
      <c r="B3701" s="18">
        <f>VLOOKUP(C3701,FORNECEDORES!D:E,2,0)</f>
        <v>383318</v>
      </c>
      <c r="C3701" s="19" t="str">
        <f>VLOOKUP(D3701,FORNECEDORES!A:D,4,0)</f>
        <v>39.498.106/0001-00</v>
      </c>
      <c r="D3701" s="13" t="s">
        <v>4084</v>
      </c>
      <c r="E3701" s="20" t="str">
        <f t="shared" si="243"/>
        <v>04 0221</v>
      </c>
      <c r="F3701" s="28" t="s">
        <v>8980</v>
      </c>
      <c r="G3701" s="21" t="str">
        <f>VLOOKUP(E3701,'FILIAIS PETZ'!A:E,5,0)</f>
        <v>PETZ GASTAO VIDIGAL</v>
      </c>
      <c r="H3701" s="20" t="str">
        <f>VLOOKUP(E3701,'FILIAIS PETZ'!A:D,4,0)</f>
        <v>GVDL-SP</v>
      </c>
      <c r="I3701" s="46">
        <v>45454</v>
      </c>
      <c r="J3701" s="9">
        <v>926874</v>
      </c>
      <c r="K3701" s="9" t="s">
        <v>9035</v>
      </c>
      <c r="L3701" s="29" t="s">
        <v>11025</v>
      </c>
      <c r="M3701" s="46">
        <v>45456</v>
      </c>
      <c r="N3701" s="46">
        <v>45476</v>
      </c>
      <c r="O3701" s="46">
        <v>45491</v>
      </c>
      <c r="P3701" s="91" t="s">
        <v>4990</v>
      </c>
      <c r="Q3701" s="84">
        <v>3</v>
      </c>
      <c r="R3701" s="91">
        <v>1</v>
      </c>
      <c r="S3701" s="9">
        <v>8</v>
      </c>
      <c r="T3701" s="9" t="s">
        <v>32</v>
      </c>
      <c r="U3701" s="9">
        <v>11002</v>
      </c>
      <c r="V3701" s="9">
        <v>11002</v>
      </c>
      <c r="W3701" s="9" t="s">
        <v>10169</v>
      </c>
      <c r="X3701" s="10" t="s">
        <v>4992</v>
      </c>
      <c r="Y3701" s="9" t="s">
        <v>4997</v>
      </c>
      <c r="Z3701" s="9" t="s">
        <v>4993</v>
      </c>
      <c r="AA3701" s="9" t="s">
        <v>4992</v>
      </c>
      <c r="AB3701" s="9" t="s">
        <v>12941</v>
      </c>
      <c r="AC3701" s="9" t="s">
        <v>5006</v>
      </c>
      <c r="AD3701" s="29"/>
      <c r="AE3701" s="20" t="str">
        <f>VLOOKUP(E3701,'FILIAIS PETZ'!A:Q,17,0)</f>
        <v>SP7</v>
      </c>
      <c r="AF3701" s="20" t="str">
        <f>VLOOKUP(E3701,'FILIAIS PETZ'!A:Q,3,0)</f>
        <v>FELICIO</v>
      </c>
      <c r="AG3701" s="20" t="str">
        <f>VLOOKUP(E3701,'FILIAIS PETZ'!A:Q,2,0)</f>
        <v>R3</v>
      </c>
      <c r="AH3701" s="75">
        <v>870</v>
      </c>
      <c r="AI3701" s="16" t="s">
        <v>11026</v>
      </c>
      <c r="AJ3701" s="43">
        <f>VLOOKUP(E3701,'FILIAIS PETZ'!$A$2:$K$2000,11,0)</f>
        <v>18328118021025</v>
      </c>
      <c r="AK3701" s="44">
        <v>18328118021025</v>
      </c>
    </row>
    <row r="3702" spans="1:37" s="14" customFormat="1" ht="15" customHeight="1" thickBot="1" x14ac:dyDescent="0.25">
      <c r="B3702" s="18">
        <f>VLOOKUP(C3702,FORNECEDORES!D:E,2,0)</f>
        <v>383318</v>
      </c>
      <c r="C3702" s="19" t="str">
        <f>VLOOKUP(D3702,FORNECEDORES!A:D,4,0)</f>
        <v>39.498.106/0001-00</v>
      </c>
      <c r="D3702" s="13" t="s">
        <v>4084</v>
      </c>
      <c r="E3702" s="20" t="str">
        <f t="shared" si="243"/>
        <v>04 0019</v>
      </c>
      <c r="F3702" s="28" t="s">
        <v>8977</v>
      </c>
      <c r="G3702" s="21" t="str">
        <f>VLOOKUP(E3702,'FILIAIS PETZ'!A:E,5,0)</f>
        <v>PETZ BUTANTA</v>
      </c>
      <c r="H3702" s="20" t="str">
        <f>VLOOKUP(E3702,'FILIAIS PETZ'!A:D,4,0)</f>
        <v>BTTA-SP</v>
      </c>
      <c r="I3702" s="46">
        <v>45454</v>
      </c>
      <c r="J3702" s="9">
        <v>926876</v>
      </c>
      <c r="K3702" s="9" t="s">
        <v>9035</v>
      </c>
      <c r="L3702" s="29" t="s">
        <v>11027</v>
      </c>
      <c r="M3702" s="46">
        <v>45456</v>
      </c>
      <c r="N3702" s="46">
        <v>45476</v>
      </c>
      <c r="O3702" s="46">
        <v>45491</v>
      </c>
      <c r="P3702" s="91" t="s">
        <v>4990</v>
      </c>
      <c r="Q3702" s="84">
        <v>3</v>
      </c>
      <c r="R3702" s="91">
        <v>1</v>
      </c>
      <c r="S3702" s="9">
        <v>8</v>
      </c>
      <c r="T3702" s="9" t="s">
        <v>32</v>
      </c>
      <c r="U3702" s="9">
        <v>11002</v>
      </c>
      <c r="V3702" s="9">
        <v>11002</v>
      </c>
      <c r="W3702" s="9" t="s">
        <v>5065</v>
      </c>
      <c r="X3702" s="10" t="s">
        <v>4992</v>
      </c>
      <c r="Y3702" s="9" t="s">
        <v>4997</v>
      </c>
      <c r="Z3702" s="9" t="s">
        <v>4993</v>
      </c>
      <c r="AA3702" s="9" t="s">
        <v>4992</v>
      </c>
      <c r="AB3702" s="9" t="s">
        <v>12941</v>
      </c>
      <c r="AC3702" s="9" t="s">
        <v>5006</v>
      </c>
      <c r="AD3702" s="29"/>
      <c r="AE3702" s="20" t="str">
        <f>VLOOKUP(E3702,'FILIAIS PETZ'!A:Q,17,0)</f>
        <v>SP2</v>
      </c>
      <c r="AF3702" s="20" t="str">
        <f>VLOOKUP(E3702,'FILIAIS PETZ'!A:Q,3,0)</f>
        <v>FELICIO</v>
      </c>
      <c r="AG3702" s="20" t="str">
        <f>VLOOKUP(E3702,'FILIAIS PETZ'!A:Q,2,0)</f>
        <v>R3</v>
      </c>
      <c r="AH3702" s="75">
        <v>550</v>
      </c>
      <c r="AI3702" s="16" t="s">
        <v>11028</v>
      </c>
      <c r="AJ3702" s="43">
        <f>VLOOKUP(E3702,'FILIAIS PETZ'!$A$2:$K$2000,11,0)</f>
        <v>18328118000885</v>
      </c>
      <c r="AK3702" s="44">
        <v>18328118000885</v>
      </c>
    </row>
    <row r="3703" spans="1:37" s="14" customFormat="1" ht="15" customHeight="1" thickBot="1" x14ac:dyDescent="0.25">
      <c r="B3703" s="18">
        <f>VLOOKUP(C3703,FORNECEDORES!D:E,2,0)</f>
        <v>383318</v>
      </c>
      <c r="C3703" s="19" t="str">
        <f>VLOOKUP(D3703,FORNECEDORES!A:D,4,0)</f>
        <v>39.498.106/0001-00</v>
      </c>
      <c r="D3703" s="13" t="s">
        <v>4084</v>
      </c>
      <c r="E3703" s="20" t="str">
        <f t="shared" si="243"/>
        <v>04 0125</v>
      </c>
      <c r="F3703" s="28" t="s">
        <v>8981</v>
      </c>
      <c r="G3703" s="21" t="str">
        <f>VLOOKUP(E3703,'FILIAIS PETZ'!A:E,5,0)</f>
        <v>PETZ CERRO CORA</v>
      </c>
      <c r="H3703" s="20" t="str">
        <f>VLOOKUP(E3703,'FILIAIS PETZ'!A:D,4,0)</f>
        <v>CORA-SP</v>
      </c>
      <c r="I3703" s="46">
        <v>45454</v>
      </c>
      <c r="J3703" s="9">
        <v>926877</v>
      </c>
      <c r="K3703" s="9" t="s">
        <v>9035</v>
      </c>
      <c r="L3703" s="29" t="s">
        <v>11029</v>
      </c>
      <c r="M3703" s="46">
        <v>45456</v>
      </c>
      <c r="N3703" s="46">
        <v>45476</v>
      </c>
      <c r="O3703" s="46">
        <v>45491</v>
      </c>
      <c r="P3703" s="91" t="s">
        <v>4990</v>
      </c>
      <c r="Q3703" s="84">
        <v>3</v>
      </c>
      <c r="R3703" s="91">
        <v>1</v>
      </c>
      <c r="S3703" s="9">
        <v>8</v>
      </c>
      <c r="T3703" s="9" t="s">
        <v>32</v>
      </c>
      <c r="U3703" s="9">
        <v>11002</v>
      </c>
      <c r="V3703" s="9">
        <v>11002</v>
      </c>
      <c r="W3703" s="9" t="s">
        <v>10169</v>
      </c>
      <c r="X3703" s="10" t="s">
        <v>4992</v>
      </c>
      <c r="Y3703" s="9" t="s">
        <v>4997</v>
      </c>
      <c r="Z3703" s="9" t="s">
        <v>4993</v>
      </c>
      <c r="AA3703" s="9" t="s">
        <v>4992</v>
      </c>
      <c r="AB3703" s="9" t="s">
        <v>12941</v>
      </c>
      <c r="AC3703" s="9" t="s">
        <v>5006</v>
      </c>
      <c r="AD3703" s="29"/>
      <c r="AE3703" s="20" t="str">
        <f>VLOOKUP(E3703,'FILIAIS PETZ'!A:Q,17,0)</f>
        <v>SP7</v>
      </c>
      <c r="AF3703" s="20" t="str">
        <f>VLOOKUP(E3703,'FILIAIS PETZ'!A:Q,3,0)</f>
        <v>FELICIO</v>
      </c>
      <c r="AG3703" s="20" t="str">
        <f>VLOOKUP(E3703,'FILIAIS PETZ'!A:Q,2,0)</f>
        <v>R3</v>
      </c>
      <c r="AH3703" s="75">
        <v>670</v>
      </c>
      <c r="AI3703" s="16" t="s">
        <v>11030</v>
      </c>
      <c r="AJ3703" s="43">
        <f>VLOOKUP(E3703,'FILIAIS PETZ'!$A$2:$K$2000,11,0)</f>
        <v>18328118013600</v>
      </c>
      <c r="AK3703" s="44">
        <v>18328118013600</v>
      </c>
    </row>
    <row r="3704" spans="1:37" s="14" customFormat="1" ht="15" customHeight="1" thickBot="1" x14ac:dyDescent="0.25">
      <c r="B3704" s="18">
        <f>VLOOKUP(C3704,FORNECEDORES!D:E,2,0)</f>
        <v>383318</v>
      </c>
      <c r="C3704" s="19" t="str">
        <f>VLOOKUP(D3704,FORNECEDORES!A:D,4,0)</f>
        <v>39.498.106/0001-00</v>
      </c>
      <c r="D3704" s="13" t="s">
        <v>4084</v>
      </c>
      <c r="E3704" s="20" t="str">
        <f t="shared" si="243"/>
        <v>04 0010</v>
      </c>
      <c r="F3704" s="28" t="s">
        <v>8983</v>
      </c>
      <c r="G3704" s="21" t="str">
        <f>VLOOKUP(E3704,'FILIAIS PETZ'!A:E,5,0)</f>
        <v>PETZ SANTA CECILIA</v>
      </c>
      <c r="H3704" s="20" t="str">
        <f>VLOOKUP(E3704,'FILIAIS PETZ'!A:D,4,0)</f>
        <v>STCE-SP</v>
      </c>
      <c r="I3704" s="46">
        <v>45454</v>
      </c>
      <c r="J3704" s="9">
        <v>926863</v>
      </c>
      <c r="K3704" s="9"/>
      <c r="L3704" s="29"/>
      <c r="M3704" s="46"/>
      <c r="N3704" s="46"/>
      <c r="O3704" s="46"/>
      <c r="P3704" s="91" t="s">
        <v>4990</v>
      </c>
      <c r="Q3704" s="84">
        <v>3</v>
      </c>
      <c r="R3704" s="91">
        <v>1</v>
      </c>
      <c r="S3704" s="9">
        <v>8</v>
      </c>
      <c r="T3704" s="9" t="s">
        <v>32</v>
      </c>
      <c r="U3704" s="9">
        <v>11002</v>
      </c>
      <c r="V3704" s="9">
        <v>11002</v>
      </c>
      <c r="W3704" s="9" t="s">
        <v>5019</v>
      </c>
      <c r="X3704" s="10" t="s">
        <v>4992</v>
      </c>
      <c r="Y3704" s="9" t="s">
        <v>4997</v>
      </c>
      <c r="Z3704" s="9" t="s">
        <v>4993</v>
      </c>
      <c r="AA3704" s="9" t="s">
        <v>4992</v>
      </c>
      <c r="AB3704" s="9" t="s">
        <v>12941</v>
      </c>
      <c r="AC3704" s="9" t="s">
        <v>5006</v>
      </c>
      <c r="AD3704" s="29"/>
      <c r="AE3704" s="20" t="str">
        <f>VLOOKUP(E3704,'FILIAIS PETZ'!A:Q,17,0)</f>
        <v>SP2</v>
      </c>
      <c r="AF3704" s="20" t="str">
        <f>VLOOKUP(E3704,'FILIAIS PETZ'!A:Q,3,0)</f>
        <v>FELICIO</v>
      </c>
      <c r="AG3704" s="20" t="str">
        <f>VLOOKUP(E3704,'FILIAIS PETZ'!A:Q,2,0)</f>
        <v>R3</v>
      </c>
      <c r="AH3704" s="75">
        <v>220</v>
      </c>
      <c r="AI3704" s="16" t="s">
        <v>11024</v>
      </c>
      <c r="AJ3704" s="43">
        <f>VLOOKUP(E3704,'FILIAIS PETZ'!$A$2:$K$2000,11,0)</f>
        <v>18328118001938</v>
      </c>
      <c r="AK3704" s="44">
        <v>18328118001938</v>
      </c>
    </row>
    <row r="3705" spans="1:37" s="14" customFormat="1" ht="15" customHeight="1" thickBot="1" x14ac:dyDescent="0.25">
      <c r="B3705" s="18">
        <f>VLOOKUP(C3705,FORNECEDORES!D:E,2,0)</f>
        <v>383318</v>
      </c>
      <c r="C3705" s="19" t="str">
        <f>VLOOKUP(D3705,FORNECEDORES!A:D,4,0)</f>
        <v>39.498.106/0001-00</v>
      </c>
      <c r="D3705" s="13" t="s">
        <v>4084</v>
      </c>
      <c r="E3705" s="20" t="str">
        <f t="shared" si="243"/>
        <v>04 0011</v>
      </c>
      <c r="F3705" s="28" t="s">
        <v>8976</v>
      </c>
      <c r="G3705" s="21" t="str">
        <f>VLOOKUP(E3705,'FILIAIS PETZ'!A:E,5,0)</f>
        <v>PETZ AUGUSTA</v>
      </c>
      <c r="H3705" s="20" t="str">
        <f>VLOOKUP(E3705,'FILIAIS PETZ'!A:D,4,0)</f>
        <v>AUGT-SP</v>
      </c>
      <c r="I3705" s="46">
        <v>45454</v>
      </c>
      <c r="J3705" s="9">
        <v>926844</v>
      </c>
      <c r="K3705" s="9" t="s">
        <v>9035</v>
      </c>
      <c r="L3705" s="29" t="s">
        <v>11031</v>
      </c>
      <c r="M3705" s="46">
        <v>45455</v>
      </c>
      <c r="N3705" s="46">
        <v>45476</v>
      </c>
      <c r="O3705" s="46">
        <v>45460</v>
      </c>
      <c r="P3705" s="91" t="s">
        <v>4990</v>
      </c>
      <c r="Q3705" s="84">
        <v>3</v>
      </c>
      <c r="R3705" s="91">
        <v>1</v>
      </c>
      <c r="S3705" s="9">
        <v>8</v>
      </c>
      <c r="T3705" s="9" t="s">
        <v>32</v>
      </c>
      <c r="U3705" s="9">
        <v>11002</v>
      </c>
      <c r="V3705" s="9">
        <v>11002</v>
      </c>
      <c r="W3705" s="9" t="s">
        <v>10169</v>
      </c>
      <c r="X3705" s="10" t="s">
        <v>4992</v>
      </c>
      <c r="Y3705" s="9" t="s">
        <v>4997</v>
      </c>
      <c r="Z3705" s="9" t="s">
        <v>4993</v>
      </c>
      <c r="AA3705" s="9" t="s">
        <v>4992</v>
      </c>
      <c r="AB3705" s="9" t="s">
        <v>12941</v>
      </c>
      <c r="AC3705" s="9" t="s">
        <v>5006</v>
      </c>
      <c r="AD3705" s="29"/>
      <c r="AE3705" s="20" t="str">
        <f>VLOOKUP(E3705,'FILIAIS PETZ'!A:Q,17,0)</f>
        <v>SP2</v>
      </c>
      <c r="AF3705" s="20" t="str">
        <f>VLOOKUP(E3705,'FILIAIS PETZ'!A:Q,3,0)</f>
        <v>FELICIO</v>
      </c>
      <c r="AG3705" s="20" t="str">
        <f>VLOOKUP(E3705,'FILIAIS PETZ'!A:Q,2,0)</f>
        <v>R3</v>
      </c>
      <c r="AH3705" s="75">
        <v>457.32</v>
      </c>
      <c r="AI3705" s="16" t="s">
        <v>11032</v>
      </c>
      <c r="AJ3705" s="43">
        <f>VLOOKUP(E3705,'FILIAIS PETZ'!$A$2:$K$2000,11,0)</f>
        <v>18328118001776</v>
      </c>
      <c r="AK3705" s="44">
        <v>18328118001776</v>
      </c>
    </row>
    <row r="3706" spans="1:37" s="14" customFormat="1" ht="15" customHeight="1" thickBot="1" x14ac:dyDescent="0.25">
      <c r="B3706" s="18">
        <f>VLOOKUP(C3706,FORNECEDORES!D:E,2,0)</f>
        <v>383318</v>
      </c>
      <c r="C3706" s="19" t="str">
        <f>VLOOKUP(D3706,FORNECEDORES!A:D,4,0)</f>
        <v>39.498.106/0001-00</v>
      </c>
      <c r="D3706" s="13" t="s">
        <v>4084</v>
      </c>
      <c r="E3706" s="20" t="str">
        <f t="shared" si="243"/>
        <v>04 0125</v>
      </c>
      <c r="F3706" s="28" t="s">
        <v>8981</v>
      </c>
      <c r="G3706" s="21" t="str">
        <f>VLOOKUP(E3706,'FILIAIS PETZ'!A:E,5,0)</f>
        <v>PETZ CERRO CORA</v>
      </c>
      <c r="H3706" s="20" t="str">
        <f>VLOOKUP(E3706,'FILIAIS PETZ'!A:D,4,0)</f>
        <v>CORA-SP</v>
      </c>
      <c r="I3706" s="46">
        <v>45454</v>
      </c>
      <c r="J3706" s="9">
        <v>926850</v>
      </c>
      <c r="K3706" s="9" t="s">
        <v>9035</v>
      </c>
      <c r="L3706" s="29" t="s">
        <v>11033</v>
      </c>
      <c r="M3706" s="46">
        <v>45455</v>
      </c>
      <c r="N3706" s="46">
        <v>45476</v>
      </c>
      <c r="O3706" s="46">
        <v>45460</v>
      </c>
      <c r="P3706" s="91" t="s">
        <v>4990</v>
      </c>
      <c r="Q3706" s="84">
        <v>3</v>
      </c>
      <c r="R3706" s="91">
        <v>1</v>
      </c>
      <c r="S3706" s="9">
        <v>8</v>
      </c>
      <c r="T3706" s="9" t="s">
        <v>32</v>
      </c>
      <c r="U3706" s="9">
        <v>11002</v>
      </c>
      <c r="V3706" s="9">
        <v>11002</v>
      </c>
      <c r="W3706" s="9" t="s">
        <v>5065</v>
      </c>
      <c r="X3706" s="10" t="s">
        <v>4992</v>
      </c>
      <c r="Y3706" s="9" t="s">
        <v>4997</v>
      </c>
      <c r="Z3706" s="9" t="s">
        <v>4993</v>
      </c>
      <c r="AA3706" s="9" t="s">
        <v>4992</v>
      </c>
      <c r="AB3706" s="9" t="s">
        <v>12941</v>
      </c>
      <c r="AC3706" s="9" t="s">
        <v>5006</v>
      </c>
      <c r="AD3706" s="29"/>
      <c r="AE3706" s="20" t="str">
        <f>VLOOKUP(E3706,'FILIAIS PETZ'!A:Q,17,0)</f>
        <v>SP7</v>
      </c>
      <c r="AF3706" s="20" t="str">
        <f>VLOOKUP(E3706,'FILIAIS PETZ'!A:Q,3,0)</f>
        <v>FELICIO</v>
      </c>
      <c r="AG3706" s="20" t="str">
        <f>VLOOKUP(E3706,'FILIAIS PETZ'!A:Q,2,0)</f>
        <v>R3</v>
      </c>
      <c r="AH3706" s="75">
        <v>457.32</v>
      </c>
      <c r="AI3706" s="16" t="s">
        <v>11034</v>
      </c>
      <c r="AJ3706" s="43">
        <f>VLOOKUP(E3706,'FILIAIS PETZ'!$A$2:$K$2000,11,0)</f>
        <v>18328118013600</v>
      </c>
      <c r="AK3706" s="44">
        <v>18328118013600</v>
      </c>
    </row>
    <row r="3707" spans="1:37" s="14" customFormat="1" ht="15" customHeight="1" thickBot="1" x14ac:dyDescent="0.25">
      <c r="B3707" s="18">
        <f>VLOOKUP(C3707,FORNECEDORES!D:E,2,0)</f>
        <v>26105</v>
      </c>
      <c r="C3707" s="19" t="str">
        <f>VLOOKUP(D3707,FORNECEDORES!A:D,4,0)</f>
        <v>24.433.731/0001-99</v>
      </c>
      <c r="D3707" s="13" t="s">
        <v>31</v>
      </c>
      <c r="E3707" s="20" t="str">
        <f t="shared" si="243"/>
        <v>04 0019</v>
      </c>
      <c r="F3707" s="28" t="s">
        <v>8977</v>
      </c>
      <c r="G3707" s="21" t="str">
        <f>VLOOKUP(E3707,'FILIAIS PETZ'!A:E,5,0)</f>
        <v>PETZ BUTANTA</v>
      </c>
      <c r="H3707" s="20" t="str">
        <f>VLOOKUP(E3707,'FILIAIS PETZ'!A:D,4,0)</f>
        <v>BTTA-SP</v>
      </c>
      <c r="I3707" s="46">
        <v>45454</v>
      </c>
      <c r="J3707" s="9">
        <v>927027</v>
      </c>
      <c r="K3707" s="9" t="s">
        <v>9047</v>
      </c>
      <c r="L3707" s="29" t="s">
        <v>11035</v>
      </c>
      <c r="M3707" s="46">
        <v>45457</v>
      </c>
      <c r="N3707" s="46">
        <v>45483</v>
      </c>
      <c r="O3707" s="46">
        <v>45469</v>
      </c>
      <c r="P3707" s="91" t="s">
        <v>4990</v>
      </c>
      <c r="Q3707" s="84">
        <v>3</v>
      </c>
      <c r="R3707" s="91">
        <v>1</v>
      </c>
      <c r="S3707" s="9">
        <v>8</v>
      </c>
      <c r="T3707" s="9" t="s">
        <v>32</v>
      </c>
      <c r="U3707" s="9">
        <v>11002</v>
      </c>
      <c r="V3707" s="9">
        <v>11002</v>
      </c>
      <c r="W3707" s="9" t="s">
        <v>5065</v>
      </c>
      <c r="X3707" s="10" t="s">
        <v>4992</v>
      </c>
      <c r="Y3707" s="10" t="s">
        <v>4997</v>
      </c>
      <c r="Z3707" s="9" t="s">
        <v>4993</v>
      </c>
      <c r="AA3707" s="9" t="s">
        <v>4992</v>
      </c>
      <c r="AB3707" s="9" t="s">
        <v>12941</v>
      </c>
      <c r="AC3707" s="9" t="s">
        <v>5006</v>
      </c>
      <c r="AD3707" s="29"/>
      <c r="AE3707" s="20" t="str">
        <f>VLOOKUP(E3707,'FILIAIS PETZ'!A:Q,17,0)</f>
        <v>SP2</v>
      </c>
      <c r="AF3707" s="20" t="str">
        <f>VLOOKUP(E3707,'FILIAIS PETZ'!A:Q,3,0)</f>
        <v>FELICIO</v>
      </c>
      <c r="AG3707" s="20" t="str">
        <f>VLOOKUP(E3707,'FILIAIS PETZ'!A:Q,2,0)</f>
        <v>R3</v>
      </c>
      <c r="AH3707" s="75">
        <v>1375</v>
      </c>
      <c r="AI3707" s="16" t="s">
        <v>11036</v>
      </c>
      <c r="AJ3707" s="43">
        <f>VLOOKUP(E3707,'FILIAIS PETZ'!$A$2:$K$2000,11,0)</f>
        <v>18328118000885</v>
      </c>
      <c r="AK3707" s="44">
        <v>18328118000885</v>
      </c>
    </row>
    <row r="3708" spans="1:37" s="14" customFormat="1" ht="15" customHeight="1" thickBot="1" x14ac:dyDescent="0.25">
      <c r="A3708" s="9">
        <f t="shared" ref="A3708:A3714" si="246">J3708</f>
        <v>928166</v>
      </c>
      <c r="B3708" s="18">
        <f>VLOOKUP(C3708,FORNECEDORES!D:E,2,0)</f>
        <v>741390</v>
      </c>
      <c r="C3708" s="19" t="str">
        <f>VLOOKUP(D3708,FORNECEDORES!A:D,4,0)</f>
        <v>53.327.206/0001-97</v>
      </c>
      <c r="D3708" s="13" t="s">
        <v>1785</v>
      </c>
      <c r="E3708" s="20" t="str">
        <f t="shared" si="243"/>
        <v>04 0251</v>
      </c>
      <c r="F3708" s="28" t="s">
        <v>5729</v>
      </c>
      <c r="G3708" s="21" t="str">
        <f>VLOOKUP(E3708,'FILIAIS PETZ'!A:E,5,0)</f>
        <v>PETZ BARREIRO</v>
      </c>
      <c r="H3708" s="20" t="str">
        <f>VLOOKUP(E3708,'FILIAIS PETZ'!A:D,4,0)</f>
        <v>BARR-MG</v>
      </c>
      <c r="I3708" s="46">
        <v>45456</v>
      </c>
      <c r="J3708" s="9">
        <v>928166</v>
      </c>
      <c r="K3708" s="9" t="s">
        <v>5858</v>
      </c>
      <c r="L3708" s="29" t="s">
        <v>8265</v>
      </c>
      <c r="M3708" s="46">
        <v>45457</v>
      </c>
      <c r="N3708" s="46">
        <v>45483</v>
      </c>
      <c r="O3708" s="46">
        <v>45463</v>
      </c>
      <c r="P3708" s="91" t="s">
        <v>4982</v>
      </c>
      <c r="Q3708" s="84">
        <v>3</v>
      </c>
      <c r="R3708" s="91">
        <v>1</v>
      </c>
      <c r="S3708" s="9">
        <v>8</v>
      </c>
      <c r="T3708" s="9" t="s">
        <v>32</v>
      </c>
      <c r="U3708" s="9">
        <v>11002</v>
      </c>
      <c r="V3708" s="9">
        <v>10509</v>
      </c>
      <c r="W3708" s="9" t="s">
        <v>5019</v>
      </c>
      <c r="X3708" s="10" t="s">
        <v>4992</v>
      </c>
      <c r="Y3708" s="10" t="s">
        <v>4993</v>
      </c>
      <c r="Z3708" s="10" t="s">
        <v>4993</v>
      </c>
      <c r="AA3708" s="10" t="s">
        <v>4992</v>
      </c>
      <c r="AB3708" s="10" t="s">
        <v>12941</v>
      </c>
      <c r="AC3708" s="9" t="s">
        <v>4988</v>
      </c>
      <c r="AD3708" s="29">
        <v>800000247</v>
      </c>
      <c r="AE3708" s="20" t="str">
        <f>VLOOKUP(E3708,'FILIAIS PETZ'!A:Q,17,0)</f>
        <v>MG-2</v>
      </c>
      <c r="AF3708" s="20" t="str">
        <f>VLOOKUP(E3708,'FILIAIS PETZ'!A:Q,3,0)</f>
        <v>FELICIO</v>
      </c>
      <c r="AG3708" s="20" t="str">
        <f>VLOOKUP(E3708,'FILIAIS PETZ'!A:Q,2,0)</f>
        <v>R3</v>
      </c>
      <c r="AH3708" s="75">
        <v>5272.2</v>
      </c>
      <c r="AI3708" s="16" t="s">
        <v>8195</v>
      </c>
      <c r="AJ3708" s="43">
        <f>VLOOKUP(E3708,'FILIAIS PETZ'!$A$2:$K$2000,11,0)</f>
        <v>18328118022420</v>
      </c>
      <c r="AK3708" s="44">
        <f t="shared" ref="AK3708:AK3714" si="247">AJ3708</f>
        <v>18328118022420</v>
      </c>
    </row>
    <row r="3709" spans="1:37" s="14" customFormat="1" ht="15" customHeight="1" thickBot="1" x14ac:dyDescent="0.25">
      <c r="A3709" s="9">
        <f t="shared" si="246"/>
        <v>928169</v>
      </c>
      <c r="B3709" s="18">
        <f>VLOOKUP(C3709,FORNECEDORES!D:E,2,0)</f>
        <v>14456</v>
      </c>
      <c r="C3709" s="19" t="str">
        <f>VLOOKUP(D3709,FORNECEDORES!A:D,4,0)</f>
        <v>29.274.777/0001-26</v>
      </c>
      <c r="D3709" s="13" t="s">
        <v>2689</v>
      </c>
      <c r="E3709" s="20" t="str">
        <f t="shared" si="243"/>
        <v>04 0032</v>
      </c>
      <c r="F3709" s="28" t="s">
        <v>4951</v>
      </c>
      <c r="G3709" s="21" t="str">
        <f>VLOOKUP(E3709,'FILIAIS PETZ'!A:E,5,0)</f>
        <v>PETZ JAGUARE</v>
      </c>
      <c r="H3709" s="20" t="str">
        <f>VLOOKUP(E3709,'FILIAIS PETZ'!A:D,4,0)</f>
        <v>JGRE-SP</v>
      </c>
      <c r="I3709" s="46">
        <v>45456</v>
      </c>
      <c r="J3709" s="9">
        <v>928169</v>
      </c>
      <c r="K3709" s="9" t="s">
        <v>5858</v>
      </c>
      <c r="L3709" s="29" t="s">
        <v>8310</v>
      </c>
      <c r="M3709" s="46">
        <v>45463</v>
      </c>
      <c r="N3709" s="46">
        <v>45490</v>
      </c>
      <c r="O3709" s="46">
        <v>45467</v>
      </c>
      <c r="P3709" s="91" t="s">
        <v>4990</v>
      </c>
      <c r="Q3709" s="84">
        <v>3</v>
      </c>
      <c r="R3709" s="91">
        <v>1</v>
      </c>
      <c r="S3709" s="9">
        <v>8</v>
      </c>
      <c r="T3709" s="9" t="s">
        <v>32</v>
      </c>
      <c r="U3709" s="9">
        <v>11002</v>
      </c>
      <c r="V3709" s="9">
        <v>11002</v>
      </c>
      <c r="W3709" s="9" t="s">
        <v>5039</v>
      </c>
      <c r="X3709" s="10" t="s">
        <v>4985</v>
      </c>
      <c r="Y3709" s="10" t="s">
        <v>4993</v>
      </c>
      <c r="Z3709" s="10" t="s">
        <v>4993</v>
      </c>
      <c r="AA3709" s="10" t="s">
        <v>4987</v>
      </c>
      <c r="AB3709" s="9" t="s">
        <v>12941</v>
      </c>
      <c r="AC3709" s="9" t="s">
        <v>5006</v>
      </c>
      <c r="AD3709" s="29"/>
      <c r="AE3709" s="20" t="str">
        <f>VLOOKUP(E3709,'FILIAIS PETZ'!A:Q,17,0)</f>
        <v>SP7</v>
      </c>
      <c r="AF3709" s="20" t="str">
        <f>VLOOKUP(E3709,'FILIAIS PETZ'!A:Q,3,0)</f>
        <v>FELICIO</v>
      </c>
      <c r="AG3709" s="20" t="str">
        <f>VLOOKUP(E3709,'FILIAIS PETZ'!A:Q,2,0)</f>
        <v>R3</v>
      </c>
      <c r="AH3709" s="75">
        <v>390</v>
      </c>
      <c r="AI3709" s="16" t="s">
        <v>8196</v>
      </c>
      <c r="AJ3709" s="43">
        <f>VLOOKUP(E3709,'FILIAIS PETZ'!$A$2:$K$2000,11,0)</f>
        <v>18328118003205</v>
      </c>
      <c r="AK3709" s="44">
        <f t="shared" si="247"/>
        <v>18328118003205</v>
      </c>
    </row>
    <row r="3710" spans="1:37" s="14" customFormat="1" ht="15" customHeight="1" thickBot="1" x14ac:dyDescent="0.25">
      <c r="A3710" s="9">
        <f t="shared" si="246"/>
        <v>928171</v>
      </c>
      <c r="B3710" s="18">
        <f>VLOOKUP(C3710,FORNECEDORES!D:E,2,0)</f>
        <v>14456</v>
      </c>
      <c r="C3710" s="19" t="str">
        <f>VLOOKUP(D3710,FORNECEDORES!A:D,4,0)</f>
        <v>29.274.777/0001-26</v>
      </c>
      <c r="D3710" s="13" t="s">
        <v>2689</v>
      </c>
      <c r="E3710" s="20" t="str">
        <f t="shared" si="243"/>
        <v>04 0165</v>
      </c>
      <c r="F3710" s="28" t="s">
        <v>4935</v>
      </c>
      <c r="G3710" s="21" t="str">
        <f>VLOOKUP(E3710,'FILIAIS PETZ'!A:E,5,0)</f>
        <v>PETZ CARAPICUIBA</v>
      </c>
      <c r="H3710" s="20" t="str">
        <f>VLOOKUP(E3710,'FILIAIS PETZ'!A:D,4,0)</f>
        <v>CPIC-SP</v>
      </c>
      <c r="I3710" s="46">
        <v>45456</v>
      </c>
      <c r="J3710" s="9">
        <v>928171</v>
      </c>
      <c r="K3710" s="9" t="s">
        <v>5858</v>
      </c>
      <c r="L3710" s="29" t="s">
        <v>8311</v>
      </c>
      <c r="M3710" s="46">
        <v>45463</v>
      </c>
      <c r="N3710" s="46">
        <v>45490</v>
      </c>
      <c r="O3710" s="46">
        <v>45467</v>
      </c>
      <c r="P3710" s="91" t="s">
        <v>4990</v>
      </c>
      <c r="Q3710" s="84">
        <v>3</v>
      </c>
      <c r="R3710" s="91">
        <v>1</v>
      </c>
      <c r="S3710" s="9">
        <v>8</v>
      </c>
      <c r="T3710" s="9" t="s">
        <v>32</v>
      </c>
      <c r="U3710" s="9">
        <v>11002</v>
      </c>
      <c r="V3710" s="9">
        <v>11002</v>
      </c>
      <c r="W3710" s="9" t="s">
        <v>5019</v>
      </c>
      <c r="X3710" s="10" t="s">
        <v>4985</v>
      </c>
      <c r="Y3710" s="10" t="s">
        <v>4993</v>
      </c>
      <c r="Z3710" s="10" t="s">
        <v>4993</v>
      </c>
      <c r="AA3710" s="10" t="s">
        <v>4987</v>
      </c>
      <c r="AB3710" s="9" t="s">
        <v>12941</v>
      </c>
      <c r="AC3710" s="9" t="s">
        <v>5006</v>
      </c>
      <c r="AD3710" s="29"/>
      <c r="AE3710" s="20" t="str">
        <f>VLOOKUP(E3710,'FILIAIS PETZ'!A:Q,17,0)</f>
        <v>SP7</v>
      </c>
      <c r="AF3710" s="20" t="str">
        <f>VLOOKUP(E3710,'FILIAIS PETZ'!A:Q,3,0)</f>
        <v>FELICIO</v>
      </c>
      <c r="AG3710" s="20" t="str">
        <f>VLOOKUP(E3710,'FILIAIS PETZ'!A:Q,2,0)</f>
        <v>R3</v>
      </c>
      <c r="AH3710" s="75">
        <v>590</v>
      </c>
      <c r="AI3710" s="16" t="s">
        <v>8197</v>
      </c>
      <c r="AJ3710" s="43">
        <f>VLOOKUP(E3710,'FILIAIS PETZ'!$A$2:$K$2000,11,0)</f>
        <v>18328118015726</v>
      </c>
      <c r="AK3710" s="44">
        <f t="shared" si="247"/>
        <v>18328118015726</v>
      </c>
    </row>
    <row r="3711" spans="1:37" s="14" customFormat="1" ht="15" customHeight="1" thickBot="1" x14ac:dyDescent="0.25">
      <c r="A3711" s="9">
        <f t="shared" si="246"/>
        <v>928400</v>
      </c>
      <c r="B3711" s="18">
        <f>VLOOKUP(C3711,FORNECEDORES!D:E,2,0)</f>
        <v>32507</v>
      </c>
      <c r="C3711" s="19" t="str">
        <f>VLOOKUP(D3711,FORNECEDORES!A:D,4,0)</f>
        <v>10.237.839/0001-00</v>
      </c>
      <c r="D3711" s="13" t="s">
        <v>1753</v>
      </c>
      <c r="E3711" s="20" t="str">
        <f t="shared" si="243"/>
        <v>04 0008</v>
      </c>
      <c r="F3711" s="28" t="s">
        <v>4937</v>
      </c>
      <c r="G3711" s="21" t="str">
        <f>VLOOKUP(E3711,'FILIAIS PETZ'!A:E,5,0)</f>
        <v>PETZ ALPHAVILLE</v>
      </c>
      <c r="H3711" s="20" t="str">
        <f>VLOOKUP(E3711,'FILIAIS PETZ'!A:D,4,0)</f>
        <v>ALPH-SP</v>
      </c>
      <c r="I3711" s="46">
        <v>45456</v>
      </c>
      <c r="J3711" s="9">
        <v>928400</v>
      </c>
      <c r="K3711" s="9" t="s">
        <v>5858</v>
      </c>
      <c r="L3711" s="29" t="s">
        <v>8309</v>
      </c>
      <c r="M3711" s="46">
        <v>45462</v>
      </c>
      <c r="N3711" s="46">
        <v>45490</v>
      </c>
      <c r="O3711" s="46">
        <v>45467</v>
      </c>
      <c r="P3711" s="91" t="s">
        <v>4990</v>
      </c>
      <c r="Q3711" s="84">
        <v>3</v>
      </c>
      <c r="R3711" s="91">
        <v>1</v>
      </c>
      <c r="S3711" s="9">
        <v>8</v>
      </c>
      <c r="T3711" s="9" t="s">
        <v>32</v>
      </c>
      <c r="U3711" s="9">
        <v>11002</v>
      </c>
      <c r="V3711" s="9">
        <v>11002</v>
      </c>
      <c r="W3711" s="9" t="s">
        <v>5019</v>
      </c>
      <c r="X3711" s="10" t="s">
        <v>4992</v>
      </c>
      <c r="Y3711" s="9" t="s">
        <v>4994</v>
      </c>
      <c r="Z3711" s="9" t="s">
        <v>4994</v>
      </c>
      <c r="AA3711" s="9" t="s">
        <v>5099</v>
      </c>
      <c r="AB3711" s="9" t="s">
        <v>5005</v>
      </c>
      <c r="AC3711" s="9" t="s">
        <v>4995</v>
      </c>
      <c r="AD3711" s="29"/>
      <c r="AE3711" s="20" t="str">
        <f>VLOOKUP(E3711,'FILIAIS PETZ'!A:Q,17,0)</f>
        <v>SP7</v>
      </c>
      <c r="AF3711" s="20" t="str">
        <f>VLOOKUP(E3711,'FILIAIS PETZ'!A:Q,3,0)</f>
        <v>FELICIO</v>
      </c>
      <c r="AG3711" s="20" t="str">
        <f>VLOOKUP(E3711,'FILIAIS PETZ'!A:Q,2,0)</f>
        <v>R3</v>
      </c>
      <c r="AH3711" s="75">
        <v>2400</v>
      </c>
      <c r="AI3711" s="16" t="s">
        <v>7943</v>
      </c>
      <c r="AJ3711" s="43">
        <f>VLOOKUP(E3711,'FILIAIS PETZ'!$A$2:$K$2000,11,0)</f>
        <v>18328118001423</v>
      </c>
      <c r="AK3711" s="44">
        <f t="shared" si="247"/>
        <v>18328118001423</v>
      </c>
    </row>
    <row r="3712" spans="1:37" s="14" customFormat="1" ht="15" customHeight="1" thickBot="1" x14ac:dyDescent="0.25">
      <c r="A3712" s="9">
        <f t="shared" si="246"/>
        <v>928642</v>
      </c>
      <c r="B3712" s="18">
        <f>VLOOKUP(C3712,FORNECEDORES!D:E,2,0)</f>
        <v>223099</v>
      </c>
      <c r="C3712" s="19" t="str">
        <f>VLOOKUP(D3712,FORNECEDORES!A:D,4,0)</f>
        <v>33.782.083/0001-77</v>
      </c>
      <c r="D3712" s="13" t="s">
        <v>3652</v>
      </c>
      <c r="E3712" s="20" t="str">
        <f t="shared" si="243"/>
        <v>04 0139</v>
      </c>
      <c r="F3712" s="28" t="s">
        <v>4978</v>
      </c>
      <c r="G3712" s="21" t="str">
        <f>VLOOKUP(E3712,'FILIAIS PETZ'!A:E,5,0)</f>
        <v>PETZ PALMAS</v>
      </c>
      <c r="H3712" s="20" t="str">
        <f>VLOOKUP(E3712,'FILIAIS PETZ'!A:D,4,0)</f>
        <v>PMAS-TO</v>
      </c>
      <c r="I3712" s="46">
        <v>45456</v>
      </c>
      <c r="J3712" s="9">
        <v>928642</v>
      </c>
      <c r="K3712" s="9" t="s">
        <v>5858</v>
      </c>
      <c r="L3712" s="29" t="s">
        <v>8325</v>
      </c>
      <c r="M3712" s="46">
        <v>45463</v>
      </c>
      <c r="N3712" s="46">
        <v>45490</v>
      </c>
      <c r="O3712" s="46">
        <v>45467</v>
      </c>
      <c r="P3712" s="91" t="s">
        <v>4990</v>
      </c>
      <c r="Q3712" s="84">
        <v>3</v>
      </c>
      <c r="R3712" s="91">
        <v>1</v>
      </c>
      <c r="S3712" s="9">
        <v>8</v>
      </c>
      <c r="T3712" s="9" t="s">
        <v>32</v>
      </c>
      <c r="U3712" s="9">
        <v>11002</v>
      </c>
      <c r="V3712" s="9">
        <v>11002</v>
      </c>
      <c r="W3712" s="9" t="s">
        <v>5024</v>
      </c>
      <c r="X3712" s="10" t="s">
        <v>4985</v>
      </c>
      <c r="Y3712" s="10" t="s">
        <v>4993</v>
      </c>
      <c r="Z3712" s="9" t="s">
        <v>8408</v>
      </c>
      <c r="AA3712" s="9" t="s">
        <v>4989</v>
      </c>
      <c r="AB3712" s="9" t="s">
        <v>12941</v>
      </c>
      <c r="AC3712" s="9" t="s">
        <v>5006</v>
      </c>
      <c r="AD3712" s="29" t="s">
        <v>7878</v>
      </c>
      <c r="AE3712" s="20" t="str">
        <f>VLOOKUP(E3712,'FILIAIS PETZ'!A:Q,17,0)</f>
        <v>CO-2</v>
      </c>
      <c r="AF3712" s="20" t="str">
        <f>VLOOKUP(E3712,'FILIAIS PETZ'!A:Q,3,0)</f>
        <v>FELICIO</v>
      </c>
      <c r="AG3712" s="20" t="str">
        <f>VLOOKUP(E3712,'FILIAIS PETZ'!A:Q,2,0)</f>
        <v>R3</v>
      </c>
      <c r="AH3712" s="75">
        <v>1890</v>
      </c>
      <c r="AI3712" s="16" t="s">
        <v>8198</v>
      </c>
      <c r="AJ3712" s="43">
        <f>VLOOKUP(E3712,'FILIAIS PETZ'!$A$2:$K$2000,11,0)</f>
        <v>18328118014088</v>
      </c>
      <c r="AK3712" s="44">
        <f t="shared" si="247"/>
        <v>18328118014088</v>
      </c>
    </row>
    <row r="3713" spans="1:37" s="14" customFormat="1" ht="15" customHeight="1" thickBot="1" x14ac:dyDescent="0.25">
      <c r="A3713" s="9">
        <f t="shared" si="246"/>
        <v>928643</v>
      </c>
      <c r="B3713" s="18">
        <f>VLOOKUP(C3713,FORNECEDORES!D:E,2,0)</f>
        <v>631374</v>
      </c>
      <c r="C3713" s="19" t="str">
        <f>VLOOKUP(D3713,FORNECEDORES!A:D,4,0)</f>
        <v>30.777.868/0001-63</v>
      </c>
      <c r="D3713" s="13" t="s">
        <v>4729</v>
      </c>
      <c r="E3713" s="20" t="str">
        <f t="shared" si="243"/>
        <v>04 0144</v>
      </c>
      <c r="F3713" s="28" t="s">
        <v>4938</v>
      </c>
      <c r="G3713" s="21" t="str">
        <f>VLOOKUP(E3713,'FILIAIS PETZ'!A:E,5,0)</f>
        <v>PETZ FERNANDO CORREA</v>
      </c>
      <c r="H3713" s="20" t="str">
        <f>VLOOKUP(E3713,'FILIAIS PETZ'!A:D,4,0)</f>
        <v>FCOR-MT</v>
      </c>
      <c r="I3713" s="46">
        <v>45456</v>
      </c>
      <c r="J3713" s="9">
        <v>928643</v>
      </c>
      <c r="K3713" s="9" t="s">
        <v>5858</v>
      </c>
      <c r="L3713" s="29" t="s">
        <v>8319</v>
      </c>
      <c r="M3713" s="46">
        <v>45460</v>
      </c>
      <c r="N3713" s="46">
        <v>45490</v>
      </c>
      <c r="O3713" s="46">
        <v>45467</v>
      </c>
      <c r="P3713" s="91" t="s">
        <v>4990</v>
      </c>
      <c r="Q3713" s="84">
        <v>3</v>
      </c>
      <c r="R3713" s="91">
        <v>1</v>
      </c>
      <c r="S3713" s="9">
        <v>8</v>
      </c>
      <c r="T3713" s="9" t="s">
        <v>32</v>
      </c>
      <c r="U3713" s="9">
        <v>11002</v>
      </c>
      <c r="V3713" s="9">
        <v>11002</v>
      </c>
      <c r="W3713" s="9" t="s">
        <v>5019</v>
      </c>
      <c r="X3713" s="10" t="s">
        <v>4985</v>
      </c>
      <c r="Y3713" s="9" t="s">
        <v>4993</v>
      </c>
      <c r="Z3713" s="9" t="s">
        <v>4993</v>
      </c>
      <c r="AA3713" s="9" t="s">
        <v>4989</v>
      </c>
      <c r="AB3713" s="9" t="s">
        <v>12941</v>
      </c>
      <c r="AC3713" s="9" t="s">
        <v>5006</v>
      </c>
      <c r="AD3713" s="29" t="s">
        <v>7878</v>
      </c>
      <c r="AE3713" s="20" t="str">
        <f>VLOOKUP(E3713,'FILIAIS PETZ'!A:Q,17,0)</f>
        <v>CO-3</v>
      </c>
      <c r="AF3713" s="20" t="str">
        <f>VLOOKUP(E3713,'FILIAIS PETZ'!A:Q,3,0)</f>
        <v>FELICIO</v>
      </c>
      <c r="AG3713" s="20" t="str">
        <f>VLOOKUP(E3713,'FILIAIS PETZ'!A:Q,2,0)</f>
        <v>R3</v>
      </c>
      <c r="AH3713" s="75">
        <v>4368.1000000000004</v>
      </c>
      <c r="AI3713" s="16" t="s">
        <v>8199</v>
      </c>
      <c r="AJ3713" s="43">
        <f>VLOOKUP(E3713,'FILIAIS PETZ'!$A$2:$K$2000,11,0)</f>
        <v>18328118014169</v>
      </c>
      <c r="AK3713" s="44">
        <f t="shared" si="247"/>
        <v>18328118014169</v>
      </c>
    </row>
    <row r="3714" spans="1:37" s="14" customFormat="1" ht="15" customHeight="1" thickBot="1" x14ac:dyDescent="0.25">
      <c r="A3714" s="9">
        <f t="shared" si="246"/>
        <v>928644</v>
      </c>
      <c r="B3714" s="18">
        <f>VLOOKUP(C3714,FORNECEDORES!D:E,2,0)</f>
        <v>7736</v>
      </c>
      <c r="C3714" s="19" t="str">
        <f>VLOOKUP(D3714,FORNECEDORES!A:D,4,0)</f>
        <v>27.385.816/0001-37</v>
      </c>
      <c r="D3714" s="13" t="s">
        <v>2591</v>
      </c>
      <c r="E3714" s="20" t="str">
        <f t="shared" si="243"/>
        <v>04 0144</v>
      </c>
      <c r="F3714" s="28" t="s">
        <v>4938</v>
      </c>
      <c r="G3714" s="21" t="str">
        <f>VLOOKUP(E3714,'FILIAIS PETZ'!A:E,5,0)</f>
        <v>PETZ FERNANDO CORREA</v>
      </c>
      <c r="H3714" s="20" t="str">
        <f>VLOOKUP(E3714,'FILIAIS PETZ'!A:D,4,0)</f>
        <v>FCOR-MT</v>
      </c>
      <c r="I3714" s="46">
        <v>45456</v>
      </c>
      <c r="J3714" s="9">
        <v>928644</v>
      </c>
      <c r="K3714" s="9" t="s">
        <v>5858</v>
      </c>
      <c r="L3714" s="29" t="s">
        <v>8301</v>
      </c>
      <c r="M3714" s="46">
        <v>45461</v>
      </c>
      <c r="N3714" s="46">
        <v>45483</v>
      </c>
      <c r="O3714" s="46">
        <v>45463</v>
      </c>
      <c r="P3714" s="91" t="s">
        <v>4990</v>
      </c>
      <c r="Q3714" s="84">
        <v>3</v>
      </c>
      <c r="R3714" s="91">
        <v>1</v>
      </c>
      <c r="S3714" s="9">
        <v>8</v>
      </c>
      <c r="T3714" s="9" t="s">
        <v>32</v>
      </c>
      <c r="U3714" s="9">
        <v>11002</v>
      </c>
      <c r="V3714" s="9">
        <v>11002</v>
      </c>
      <c r="W3714" s="9" t="s">
        <v>5019</v>
      </c>
      <c r="X3714" s="10" t="s">
        <v>4985</v>
      </c>
      <c r="Y3714" s="9" t="s">
        <v>4993</v>
      </c>
      <c r="Z3714" s="9" t="s">
        <v>8408</v>
      </c>
      <c r="AA3714" s="9" t="s">
        <v>4989</v>
      </c>
      <c r="AB3714" s="9" t="s">
        <v>5066</v>
      </c>
      <c r="AC3714" s="9" t="s">
        <v>5006</v>
      </c>
      <c r="AD3714" s="29" t="s">
        <v>7878</v>
      </c>
      <c r="AE3714" s="20" t="str">
        <f>VLOOKUP(E3714,'FILIAIS PETZ'!A:Q,17,0)</f>
        <v>CO-3</v>
      </c>
      <c r="AF3714" s="20" t="str">
        <f>VLOOKUP(E3714,'FILIAIS PETZ'!A:Q,3,0)</f>
        <v>FELICIO</v>
      </c>
      <c r="AG3714" s="20" t="str">
        <f>VLOOKUP(E3714,'FILIAIS PETZ'!A:Q,2,0)</f>
        <v>R3</v>
      </c>
      <c r="AH3714" s="75">
        <v>1200</v>
      </c>
      <c r="AI3714" s="16" t="s">
        <v>8200</v>
      </c>
      <c r="AJ3714" s="43">
        <f>VLOOKUP(E3714,'FILIAIS PETZ'!$A$2:$K$2000,11,0)</f>
        <v>18328118014169</v>
      </c>
      <c r="AK3714" s="44">
        <f t="shared" si="247"/>
        <v>18328118014169</v>
      </c>
    </row>
    <row r="3715" spans="1:37" s="14" customFormat="1" ht="15" customHeight="1" thickBot="1" x14ac:dyDescent="0.25">
      <c r="B3715" s="18">
        <f>VLOOKUP(C3715,FORNECEDORES!D:E,2,0)</f>
        <v>34977</v>
      </c>
      <c r="C3715" s="19" t="str">
        <f>VLOOKUP(D3715,FORNECEDORES!A:D,4,0)</f>
        <v>10.864.136/0001-01</v>
      </c>
      <c r="D3715" s="13" t="s">
        <v>4240</v>
      </c>
      <c r="E3715" s="20" t="str">
        <f t="shared" si="243"/>
        <v>04 0060</v>
      </c>
      <c r="F3715" s="28" t="s">
        <v>8625</v>
      </c>
      <c r="G3715" s="21" t="str">
        <f>VLOOKUP(E3715,'FILIAIS PETZ'!A:E,5,0)</f>
        <v>PETZ PACAEMBU</v>
      </c>
      <c r="H3715" s="20" t="str">
        <f>VLOOKUP(E3715,'FILIAIS PETZ'!A:D,4,0)</f>
        <v>PCBU-SP</v>
      </c>
      <c r="I3715" s="46">
        <v>45456</v>
      </c>
      <c r="J3715" s="9">
        <v>928080</v>
      </c>
      <c r="K3715" s="9" t="s">
        <v>9035</v>
      </c>
      <c r="L3715" s="29" t="s">
        <v>11037</v>
      </c>
      <c r="M3715" s="46">
        <v>45457</v>
      </c>
      <c r="N3715" s="46">
        <v>45483</v>
      </c>
      <c r="O3715" s="46">
        <v>45464</v>
      </c>
      <c r="P3715" s="91" t="s">
        <v>4990</v>
      </c>
      <c r="Q3715" s="84">
        <v>3</v>
      </c>
      <c r="R3715" s="91">
        <v>1</v>
      </c>
      <c r="S3715" s="9">
        <v>8</v>
      </c>
      <c r="T3715" s="9" t="s">
        <v>32</v>
      </c>
      <c r="U3715" s="9">
        <v>11002</v>
      </c>
      <c r="V3715" s="9">
        <v>11002</v>
      </c>
      <c r="W3715" s="9" t="s">
        <v>10297</v>
      </c>
      <c r="X3715" s="10" t="s">
        <v>4985</v>
      </c>
      <c r="Y3715" s="10" t="s">
        <v>4997</v>
      </c>
      <c r="Z3715" s="9" t="s">
        <v>4993</v>
      </c>
      <c r="AA3715" s="9" t="s">
        <v>5022</v>
      </c>
      <c r="AB3715" s="9" t="s">
        <v>5066</v>
      </c>
      <c r="AC3715" s="9" t="s">
        <v>5006</v>
      </c>
      <c r="AD3715" s="29"/>
      <c r="AE3715" s="20" t="str">
        <f>VLOOKUP(E3715,'FILIAIS PETZ'!A:Q,17,0)</f>
        <v>SP2</v>
      </c>
      <c r="AF3715" s="20" t="str">
        <f>VLOOKUP(E3715,'FILIAIS PETZ'!A:Q,3,0)</f>
        <v>FELICIO</v>
      </c>
      <c r="AG3715" s="20" t="str">
        <f>VLOOKUP(E3715,'FILIAIS PETZ'!A:Q,2,0)</f>
        <v>R3</v>
      </c>
      <c r="AH3715" s="75">
        <v>350</v>
      </c>
      <c r="AI3715" s="16" t="s">
        <v>11038</v>
      </c>
      <c r="AJ3715" s="43">
        <f>VLOOKUP(E3715,'FILIAIS PETZ'!$A$2:$K$2000,11,0)</f>
        <v>18328118006220</v>
      </c>
      <c r="AK3715" s="44">
        <v>18328118006220</v>
      </c>
    </row>
    <row r="3716" spans="1:37" s="14" customFormat="1" ht="15" customHeight="1" thickBot="1" x14ac:dyDescent="0.25">
      <c r="B3716" s="18">
        <f>VLOOKUP(C3716,FORNECEDORES!D:E,2,0)</f>
        <v>34977</v>
      </c>
      <c r="C3716" s="19" t="str">
        <f>VLOOKUP(D3716,FORNECEDORES!A:D,4,0)</f>
        <v>10.864.136/0001-01</v>
      </c>
      <c r="D3716" s="13" t="s">
        <v>4240</v>
      </c>
      <c r="E3716" s="20" t="str">
        <f t="shared" si="243"/>
        <v>04 0060</v>
      </c>
      <c r="F3716" s="28" t="s">
        <v>8625</v>
      </c>
      <c r="G3716" s="21" t="str">
        <f>VLOOKUP(E3716,'FILIAIS PETZ'!A:E,5,0)</f>
        <v>PETZ PACAEMBU</v>
      </c>
      <c r="H3716" s="20" t="str">
        <f>VLOOKUP(E3716,'FILIAIS PETZ'!A:D,4,0)</f>
        <v>PCBU-SP</v>
      </c>
      <c r="I3716" s="46">
        <v>45456</v>
      </c>
      <c r="J3716" s="9">
        <v>928092</v>
      </c>
      <c r="K3716" s="9" t="s">
        <v>9035</v>
      </c>
      <c r="L3716" s="29" t="s">
        <v>11039</v>
      </c>
      <c r="M3716" s="46">
        <v>45457</v>
      </c>
      <c r="N3716" s="46">
        <v>45483</v>
      </c>
      <c r="O3716" s="46">
        <v>45464</v>
      </c>
      <c r="P3716" s="91" t="s">
        <v>4982</v>
      </c>
      <c r="Q3716" s="84">
        <v>3</v>
      </c>
      <c r="R3716" s="91">
        <v>1</v>
      </c>
      <c r="S3716" s="9">
        <v>8</v>
      </c>
      <c r="T3716" s="9" t="s">
        <v>32</v>
      </c>
      <c r="U3716" s="9">
        <v>11002</v>
      </c>
      <c r="V3716" s="9">
        <v>11002</v>
      </c>
      <c r="W3716" s="9" t="s">
        <v>4984</v>
      </c>
      <c r="X3716" s="10" t="s">
        <v>4985</v>
      </c>
      <c r="Y3716" s="10" t="s">
        <v>4993</v>
      </c>
      <c r="Z3716" s="9" t="s">
        <v>5127</v>
      </c>
      <c r="AA3716" s="9" t="s">
        <v>5020</v>
      </c>
      <c r="AB3716" s="9" t="s">
        <v>12941</v>
      </c>
      <c r="AC3716" s="9" t="s">
        <v>4988</v>
      </c>
      <c r="AD3716" s="29" t="s">
        <v>5020</v>
      </c>
      <c r="AE3716" s="20" t="str">
        <f>VLOOKUP(E3716,'FILIAIS PETZ'!A:Q,17,0)</f>
        <v>SP2</v>
      </c>
      <c r="AF3716" s="20" t="str">
        <f>VLOOKUP(E3716,'FILIAIS PETZ'!A:Q,3,0)</f>
        <v>FELICIO</v>
      </c>
      <c r="AG3716" s="20" t="str">
        <f>VLOOKUP(E3716,'FILIAIS PETZ'!A:Q,2,0)</f>
        <v>R3</v>
      </c>
      <c r="AH3716" s="75">
        <v>7420.9</v>
      </c>
      <c r="AI3716" s="16" t="s">
        <v>11040</v>
      </c>
      <c r="AJ3716" s="43">
        <f>VLOOKUP(E3716,'FILIAIS PETZ'!$A$2:$K$2000,11,0)</f>
        <v>18328118006220</v>
      </c>
      <c r="AK3716" s="44">
        <v>18328118006220</v>
      </c>
    </row>
    <row r="3717" spans="1:37" s="14" customFormat="1" ht="15" customHeight="1" thickBot="1" x14ac:dyDescent="0.25">
      <c r="B3717" s="18">
        <f>VLOOKUP(C3717,FORNECEDORES!D:E,2,0)</f>
        <v>148893</v>
      </c>
      <c r="C3717" s="19" t="str">
        <f>VLOOKUP(D3717,FORNECEDORES!A:D,4,0)</f>
        <v>06.191.743/0001-72</v>
      </c>
      <c r="D3717" s="13" t="s">
        <v>4752</v>
      </c>
      <c r="E3717" s="20" t="str">
        <f t="shared" si="243"/>
        <v>04 0011</v>
      </c>
      <c r="F3717" s="28" t="s">
        <v>8976</v>
      </c>
      <c r="G3717" s="21" t="str">
        <f>VLOOKUP(E3717,'FILIAIS PETZ'!A:E,5,0)</f>
        <v>PETZ AUGUSTA</v>
      </c>
      <c r="H3717" s="20" t="str">
        <f>VLOOKUP(E3717,'FILIAIS PETZ'!A:D,4,0)</f>
        <v>AUGT-SP</v>
      </c>
      <c r="I3717" s="46">
        <v>45456</v>
      </c>
      <c r="J3717" s="9">
        <v>928100</v>
      </c>
      <c r="K3717" s="9"/>
      <c r="L3717" s="29"/>
      <c r="M3717" s="46"/>
      <c r="N3717" s="46"/>
      <c r="O3717" s="46"/>
      <c r="P3717" s="91" t="s">
        <v>4990</v>
      </c>
      <c r="Q3717" s="84">
        <v>3</v>
      </c>
      <c r="R3717" s="91">
        <v>1</v>
      </c>
      <c r="S3717" s="9">
        <v>8</v>
      </c>
      <c r="T3717" s="9" t="s">
        <v>32</v>
      </c>
      <c r="U3717" s="9">
        <v>11002</v>
      </c>
      <c r="V3717" s="9">
        <v>11002</v>
      </c>
      <c r="W3717" s="9" t="s">
        <v>10898</v>
      </c>
      <c r="X3717" s="10" t="s">
        <v>4992</v>
      </c>
      <c r="Y3717" s="10" t="s">
        <v>4993</v>
      </c>
      <c r="Z3717" s="9" t="s">
        <v>4993</v>
      </c>
      <c r="AA3717" s="9" t="s">
        <v>4992</v>
      </c>
      <c r="AB3717" s="9" t="s">
        <v>5066</v>
      </c>
      <c r="AC3717" s="9" t="s">
        <v>5006</v>
      </c>
      <c r="AD3717" s="29"/>
      <c r="AE3717" s="20" t="str">
        <f>VLOOKUP(E3717,'FILIAIS PETZ'!A:Q,17,0)</f>
        <v>SP2</v>
      </c>
      <c r="AF3717" s="20" t="str">
        <f>VLOOKUP(E3717,'FILIAIS PETZ'!A:Q,3,0)</f>
        <v>FELICIO</v>
      </c>
      <c r="AG3717" s="20" t="str">
        <f>VLOOKUP(E3717,'FILIAIS PETZ'!A:Q,2,0)</f>
        <v>R3</v>
      </c>
      <c r="AH3717" s="75">
        <v>908.88</v>
      </c>
      <c r="AI3717" s="16" t="s">
        <v>11041</v>
      </c>
      <c r="AJ3717" s="43">
        <f>VLOOKUP(E3717,'FILIAIS PETZ'!$A$2:$K$2000,11,0)</f>
        <v>18328118001776</v>
      </c>
      <c r="AK3717" s="44">
        <v>18328118001776</v>
      </c>
    </row>
    <row r="3718" spans="1:37" s="14" customFormat="1" ht="15" customHeight="1" thickBot="1" x14ac:dyDescent="0.25">
      <c r="A3718" s="9">
        <f t="shared" ref="A3718:A3742" si="248">J3718</f>
        <v>930487</v>
      </c>
      <c r="B3718" s="18">
        <f>VLOOKUP(C3718,FORNECEDORES!D:E,2,0)</f>
        <v>198134</v>
      </c>
      <c r="C3718" s="19" t="str">
        <f>VLOOKUP(D3718,FORNECEDORES!A:D,4,0)</f>
        <v>44.197.883/0001-47</v>
      </c>
      <c r="D3718" s="13" t="s">
        <v>3410</v>
      </c>
      <c r="E3718" s="20" t="str">
        <f t="shared" si="243"/>
        <v>04 0007</v>
      </c>
      <c r="F3718" s="28" t="s">
        <v>4950</v>
      </c>
      <c r="G3718" s="21" t="str">
        <f>VLOOKUP(E3718,'FILIAIS PETZ'!A:E,5,0)</f>
        <v>PETZ SOROCABA</v>
      </c>
      <c r="H3718" s="20" t="str">
        <f>VLOOKUP(E3718,'FILIAIS PETZ'!A:D,4,0)</f>
        <v>SCBA-SP</v>
      </c>
      <c r="I3718" s="46">
        <v>45457</v>
      </c>
      <c r="J3718" s="9">
        <v>930487</v>
      </c>
      <c r="K3718" s="9"/>
      <c r="L3718" s="29"/>
      <c r="M3718" s="46"/>
      <c r="N3718" s="46"/>
      <c r="O3718" s="46"/>
      <c r="P3718" s="91" t="s">
        <v>4982</v>
      </c>
      <c r="Q3718" s="84">
        <v>3</v>
      </c>
      <c r="R3718" s="91">
        <v>1</v>
      </c>
      <c r="S3718" s="9">
        <v>8</v>
      </c>
      <c r="T3718" s="9" t="s">
        <v>32</v>
      </c>
      <c r="U3718" s="9">
        <v>11002</v>
      </c>
      <c r="V3718" s="9">
        <v>11002</v>
      </c>
      <c r="W3718" s="9" t="s">
        <v>5067</v>
      </c>
      <c r="X3718" s="10" t="s">
        <v>4985</v>
      </c>
      <c r="Y3718" s="9" t="s">
        <v>4993</v>
      </c>
      <c r="Z3718" s="9" t="s">
        <v>4993</v>
      </c>
      <c r="AA3718" s="9" t="s">
        <v>6025</v>
      </c>
      <c r="AB3718" s="9" t="s">
        <v>12941</v>
      </c>
      <c r="AC3718" s="9" t="s">
        <v>4988</v>
      </c>
      <c r="AD3718" s="29" t="s">
        <v>5067</v>
      </c>
      <c r="AE3718" s="20" t="str">
        <f>VLOOKUP(E3718,'FILIAIS PETZ'!A:Q,17,0)</f>
        <v>SP7</v>
      </c>
      <c r="AF3718" s="20" t="str">
        <f>VLOOKUP(E3718,'FILIAIS PETZ'!A:Q,3,0)</f>
        <v>FELICIO</v>
      </c>
      <c r="AG3718" s="20" t="str">
        <f>VLOOKUP(E3718,'FILIAIS PETZ'!A:Q,2,0)</f>
        <v>R3</v>
      </c>
      <c r="AH3718" s="75">
        <v>37452</v>
      </c>
      <c r="AI3718" s="16" t="s">
        <v>8201</v>
      </c>
      <c r="AJ3718" s="43">
        <f>VLOOKUP(E3718,'FILIAIS PETZ'!$A$2:$K$2000,11,0)</f>
        <v>18328118001695</v>
      </c>
      <c r="AK3718" s="44">
        <f t="shared" ref="AK3718:AK3742" si="249">AJ3718</f>
        <v>18328118001695</v>
      </c>
    </row>
    <row r="3719" spans="1:37" s="14" customFormat="1" ht="15" customHeight="1" thickBot="1" x14ac:dyDescent="0.25">
      <c r="A3719" s="9">
        <f t="shared" si="248"/>
        <v>918655</v>
      </c>
      <c r="B3719" s="18">
        <f>VLOOKUP(C3719,FORNECEDORES!D:E,2,0)</f>
        <v>23096</v>
      </c>
      <c r="C3719" s="19" t="str">
        <f>VLOOKUP(D3719,FORNECEDORES!A:D,4,0)</f>
        <v>61.149.506/0049-04</v>
      </c>
      <c r="D3719" s="13" t="s">
        <v>7890</v>
      </c>
      <c r="E3719" s="20" t="str">
        <f t="shared" si="243"/>
        <v>04 0122</v>
      </c>
      <c r="F3719" s="28" t="s">
        <v>6386</v>
      </c>
      <c r="G3719" s="21" t="str">
        <f>VLOOKUP(E3719,'FILIAIS PETZ'!A:E,5,0)</f>
        <v>PETZ JUIZ DE FORA</v>
      </c>
      <c r="H3719" s="20" t="str">
        <f>VLOOKUP(E3719,'FILIAIS PETZ'!A:D,4,0)</f>
        <v>JUZF-MG</v>
      </c>
      <c r="I3719" s="46">
        <v>45460</v>
      </c>
      <c r="J3719" s="9">
        <v>918655</v>
      </c>
      <c r="K3719" s="9" t="s">
        <v>5858</v>
      </c>
      <c r="L3719" s="29" t="s">
        <v>8697</v>
      </c>
      <c r="M3719" s="46">
        <v>45454</v>
      </c>
      <c r="N3719" s="46">
        <v>45511</v>
      </c>
      <c r="O3719" s="46">
        <v>45490</v>
      </c>
      <c r="P3719" s="91" t="s">
        <v>5003</v>
      </c>
      <c r="Q3719" s="84">
        <v>3</v>
      </c>
      <c r="R3719" s="91">
        <v>1</v>
      </c>
      <c r="S3719" s="9">
        <v>8</v>
      </c>
      <c r="T3719" s="9" t="s">
        <v>32</v>
      </c>
      <c r="U3719" s="9">
        <v>11002</v>
      </c>
      <c r="V3719" s="9">
        <v>11002</v>
      </c>
      <c r="W3719" s="9" t="s">
        <v>4984</v>
      </c>
      <c r="X3719" s="10" t="s">
        <v>4985</v>
      </c>
      <c r="Y3719" s="10" t="s">
        <v>4993</v>
      </c>
      <c r="Z3719" s="9" t="s">
        <v>8408</v>
      </c>
      <c r="AA3719" s="9" t="s">
        <v>4989</v>
      </c>
      <c r="AB3719" s="9" t="s">
        <v>5005</v>
      </c>
      <c r="AC3719" s="9" t="s">
        <v>5006</v>
      </c>
      <c r="AD3719" s="29" t="s">
        <v>7878</v>
      </c>
      <c r="AE3719" s="20" t="str">
        <f>VLOOKUP(E3719,'FILIAIS PETZ'!A:Q,17,0)</f>
        <v>MG-1</v>
      </c>
      <c r="AF3719" s="20" t="str">
        <f>VLOOKUP(E3719,'FILIAIS PETZ'!A:Q,3,0)</f>
        <v>FELICIO</v>
      </c>
      <c r="AG3719" s="20" t="str">
        <f>VLOOKUP(E3719,'FILIAIS PETZ'!A:Q,2,0)</f>
        <v>R3</v>
      </c>
      <c r="AH3719" s="75">
        <v>2752.23</v>
      </c>
      <c r="AI3719" s="16" t="s">
        <v>8164</v>
      </c>
      <c r="AJ3719" s="43">
        <f>VLOOKUP(E3719,'FILIAIS PETZ'!$A$2:$K$2000,11,0)</f>
        <v>18328118011810</v>
      </c>
      <c r="AK3719" s="44">
        <f t="shared" si="249"/>
        <v>18328118011810</v>
      </c>
    </row>
    <row r="3720" spans="1:37" s="14" customFormat="1" ht="15" customHeight="1" thickBot="1" x14ac:dyDescent="0.25">
      <c r="A3720" s="9">
        <f t="shared" si="248"/>
        <v>930662</v>
      </c>
      <c r="B3720" s="18">
        <f>VLOOKUP(C3720,FORNECEDORES!D:E,2,0)</f>
        <v>776925</v>
      </c>
      <c r="C3720" s="19" t="str">
        <f>VLOOKUP(D3720,FORNECEDORES!A:D,4,0)</f>
        <v>54.428.648/0001-92</v>
      </c>
      <c r="D3720" s="13" t="s">
        <v>8268</v>
      </c>
      <c r="E3720" s="20" t="str">
        <f t="shared" si="243"/>
        <v>04 0146</v>
      </c>
      <c r="F3720" s="28" t="s">
        <v>4947</v>
      </c>
      <c r="G3720" s="21" t="str">
        <f>VLOOKUP(E3720,'FILIAIS PETZ'!A:E,5,0)</f>
        <v>PETZ DJALMA BATISTA</v>
      </c>
      <c r="H3720" s="20" t="str">
        <f>VLOOKUP(E3720,'FILIAIS PETZ'!A:D,4,0)</f>
        <v>DJBA-AM</v>
      </c>
      <c r="I3720" s="46">
        <v>45460</v>
      </c>
      <c r="J3720" s="9">
        <v>930662</v>
      </c>
      <c r="K3720" s="9" t="s">
        <v>5858</v>
      </c>
      <c r="L3720" s="29" t="s">
        <v>5574</v>
      </c>
      <c r="M3720" s="46">
        <v>45460</v>
      </c>
      <c r="N3720" s="46">
        <v>45483</v>
      </c>
      <c r="O3720" s="46">
        <v>45463</v>
      </c>
      <c r="P3720" s="91" t="s">
        <v>4990</v>
      </c>
      <c r="Q3720" s="84">
        <v>3</v>
      </c>
      <c r="R3720" s="91">
        <v>1</v>
      </c>
      <c r="S3720" s="9">
        <v>8</v>
      </c>
      <c r="T3720" s="9" t="s">
        <v>32</v>
      </c>
      <c r="U3720" s="9">
        <v>11002</v>
      </c>
      <c r="V3720" s="9">
        <v>11002</v>
      </c>
      <c r="W3720" s="9" t="s">
        <v>5019</v>
      </c>
      <c r="X3720" s="10" t="s">
        <v>4985</v>
      </c>
      <c r="Y3720" s="10" t="s">
        <v>4997</v>
      </c>
      <c r="Z3720" s="9" t="s">
        <v>4993</v>
      </c>
      <c r="AA3720" s="9" t="s">
        <v>4989</v>
      </c>
      <c r="AB3720" s="9" t="s">
        <v>12941</v>
      </c>
      <c r="AC3720" s="9" t="s">
        <v>5006</v>
      </c>
      <c r="AD3720" s="29"/>
      <c r="AE3720" s="20" t="str">
        <f>VLOOKUP(E3720,'FILIAIS PETZ'!A:Q,17,0)</f>
        <v>CO-3</v>
      </c>
      <c r="AF3720" s="20" t="str">
        <f>VLOOKUP(E3720,'FILIAIS PETZ'!A:Q,3,0)</f>
        <v>FELICIO</v>
      </c>
      <c r="AG3720" s="20" t="str">
        <f>VLOOKUP(E3720,'FILIAIS PETZ'!A:Q,2,0)</f>
        <v>R3</v>
      </c>
      <c r="AH3720" s="75">
        <v>1300</v>
      </c>
      <c r="AI3720" s="16" t="s">
        <v>8202</v>
      </c>
      <c r="AJ3720" s="43">
        <f>VLOOKUP(E3720,'FILIAIS PETZ'!$A$2:$K$2000,11,0)</f>
        <v>18328118013782</v>
      </c>
      <c r="AK3720" s="44">
        <f t="shared" si="249"/>
        <v>18328118013782</v>
      </c>
    </row>
    <row r="3721" spans="1:37" s="14" customFormat="1" ht="15" customHeight="1" thickBot="1" x14ac:dyDescent="0.25">
      <c r="A3721" s="9">
        <f t="shared" si="248"/>
        <v>930663</v>
      </c>
      <c r="B3721" s="18">
        <f>VLOOKUP(C3721,FORNECEDORES!D:E,2,0)</f>
        <v>776925</v>
      </c>
      <c r="C3721" s="19" t="str">
        <f>VLOOKUP(D3721,FORNECEDORES!A:D,4,0)</f>
        <v>54.428.648/0001-92</v>
      </c>
      <c r="D3721" s="13" t="s">
        <v>8268</v>
      </c>
      <c r="E3721" s="20" t="str">
        <f t="shared" si="243"/>
        <v>04 0146</v>
      </c>
      <c r="F3721" s="28" t="s">
        <v>4947</v>
      </c>
      <c r="G3721" s="21" t="str">
        <f>VLOOKUP(E3721,'FILIAIS PETZ'!A:E,5,0)</f>
        <v>PETZ DJALMA BATISTA</v>
      </c>
      <c r="H3721" s="20" t="str">
        <f>VLOOKUP(E3721,'FILIAIS PETZ'!A:D,4,0)</f>
        <v>DJBA-AM</v>
      </c>
      <c r="I3721" s="46">
        <v>45460</v>
      </c>
      <c r="J3721" s="9">
        <v>930663</v>
      </c>
      <c r="K3721" s="9" t="s">
        <v>5858</v>
      </c>
      <c r="L3721" s="55" t="s">
        <v>8273</v>
      </c>
      <c r="M3721" s="46">
        <v>45460</v>
      </c>
      <c r="N3721" s="46">
        <v>45483</v>
      </c>
      <c r="O3721" s="46">
        <v>45463</v>
      </c>
      <c r="P3721" s="91" t="s">
        <v>4990</v>
      </c>
      <c r="Q3721" s="84">
        <v>3</v>
      </c>
      <c r="R3721" s="91">
        <v>1</v>
      </c>
      <c r="S3721" s="9">
        <v>8</v>
      </c>
      <c r="T3721" s="9" t="s">
        <v>32</v>
      </c>
      <c r="U3721" s="9">
        <v>11002</v>
      </c>
      <c r="V3721" s="9">
        <v>11002</v>
      </c>
      <c r="W3721" s="9" t="s">
        <v>5057</v>
      </c>
      <c r="X3721" s="10" t="s">
        <v>4985</v>
      </c>
      <c r="Y3721" s="10" t="s">
        <v>4997</v>
      </c>
      <c r="Z3721" s="9" t="s">
        <v>4993</v>
      </c>
      <c r="AA3721" s="9" t="s">
        <v>4989</v>
      </c>
      <c r="AB3721" s="9" t="s">
        <v>12941</v>
      </c>
      <c r="AC3721" s="9" t="s">
        <v>5006</v>
      </c>
      <c r="AD3721" s="29"/>
      <c r="AE3721" s="20" t="str">
        <f>VLOOKUP(E3721,'FILIAIS PETZ'!A:Q,17,0)</f>
        <v>CO-3</v>
      </c>
      <c r="AF3721" s="20" t="str">
        <f>VLOOKUP(E3721,'FILIAIS PETZ'!A:Q,3,0)</f>
        <v>FELICIO</v>
      </c>
      <c r="AG3721" s="20" t="str">
        <f>VLOOKUP(E3721,'FILIAIS PETZ'!A:Q,2,0)</f>
        <v>R3</v>
      </c>
      <c r="AH3721" s="75">
        <v>1900</v>
      </c>
      <c r="AI3721" s="16" t="s">
        <v>8203</v>
      </c>
      <c r="AJ3721" s="43">
        <f>VLOOKUP(E3721,'FILIAIS PETZ'!$A$2:$K$2000,11,0)</f>
        <v>18328118013782</v>
      </c>
      <c r="AK3721" s="44">
        <f t="shared" si="249"/>
        <v>18328118013782</v>
      </c>
    </row>
    <row r="3722" spans="1:37" s="14" customFormat="1" ht="15" customHeight="1" thickBot="1" x14ac:dyDescent="0.25">
      <c r="A3722" s="9">
        <f t="shared" si="248"/>
        <v>930664</v>
      </c>
      <c r="B3722" s="18">
        <f>VLOOKUP(C3722,FORNECEDORES!D:E,2,0)</f>
        <v>776925</v>
      </c>
      <c r="C3722" s="19" t="str">
        <f>VLOOKUP(D3722,FORNECEDORES!A:D,4,0)</f>
        <v>54.428.648/0001-92</v>
      </c>
      <c r="D3722" s="13" t="s">
        <v>8268</v>
      </c>
      <c r="E3722" s="20" t="str">
        <f t="shared" si="243"/>
        <v>04 0146</v>
      </c>
      <c r="F3722" s="28" t="s">
        <v>4947</v>
      </c>
      <c r="G3722" s="21" t="str">
        <f>VLOOKUP(E3722,'FILIAIS PETZ'!A:E,5,0)</f>
        <v>PETZ DJALMA BATISTA</v>
      </c>
      <c r="H3722" s="20" t="str">
        <f>VLOOKUP(E3722,'FILIAIS PETZ'!A:D,4,0)</f>
        <v>DJBA-AM</v>
      </c>
      <c r="I3722" s="46">
        <v>45460</v>
      </c>
      <c r="J3722" s="9">
        <v>930664</v>
      </c>
      <c r="K3722" s="9" t="s">
        <v>5858</v>
      </c>
      <c r="L3722" s="55" t="s">
        <v>8274</v>
      </c>
      <c r="M3722" s="46">
        <v>45460</v>
      </c>
      <c r="N3722" s="46">
        <v>45483</v>
      </c>
      <c r="O3722" s="46">
        <v>45463</v>
      </c>
      <c r="P3722" s="91" t="s">
        <v>4990</v>
      </c>
      <c r="Q3722" s="84">
        <v>3</v>
      </c>
      <c r="R3722" s="91">
        <v>1</v>
      </c>
      <c r="S3722" s="9">
        <v>8</v>
      </c>
      <c r="T3722" s="9" t="s">
        <v>32</v>
      </c>
      <c r="U3722" s="9">
        <v>11002</v>
      </c>
      <c r="V3722" s="9">
        <v>11002</v>
      </c>
      <c r="W3722" s="9" t="s">
        <v>5019</v>
      </c>
      <c r="X3722" s="10" t="s">
        <v>4985</v>
      </c>
      <c r="Y3722" s="10" t="s">
        <v>4980</v>
      </c>
      <c r="Z3722" s="9" t="s">
        <v>4980</v>
      </c>
      <c r="AA3722" s="9" t="s">
        <v>4989</v>
      </c>
      <c r="AB3722" s="9" t="s">
        <v>5066</v>
      </c>
      <c r="AC3722" s="9" t="s">
        <v>5006</v>
      </c>
      <c r="AD3722" s="29"/>
      <c r="AE3722" s="20" t="str">
        <f>VLOOKUP(E3722,'FILIAIS PETZ'!A:Q,17,0)</f>
        <v>CO-3</v>
      </c>
      <c r="AF3722" s="20" t="str">
        <f>VLOOKUP(E3722,'FILIAIS PETZ'!A:Q,3,0)</f>
        <v>FELICIO</v>
      </c>
      <c r="AG3722" s="20" t="str">
        <f>VLOOKUP(E3722,'FILIAIS PETZ'!A:Q,2,0)</f>
        <v>R3</v>
      </c>
      <c r="AH3722" s="75">
        <v>1500</v>
      </c>
      <c r="AI3722" s="16" t="s">
        <v>8204</v>
      </c>
      <c r="AJ3722" s="43">
        <f>VLOOKUP(E3722,'FILIAIS PETZ'!$A$2:$K$2000,11,0)</f>
        <v>18328118013782</v>
      </c>
      <c r="AK3722" s="44">
        <f t="shared" si="249"/>
        <v>18328118013782</v>
      </c>
    </row>
    <row r="3723" spans="1:37" s="14" customFormat="1" ht="15" customHeight="1" thickBot="1" x14ac:dyDescent="0.25">
      <c r="A3723" s="9">
        <f t="shared" si="248"/>
        <v>930665</v>
      </c>
      <c r="B3723" s="18">
        <f>VLOOKUP(C3723,FORNECEDORES!D:E,2,0)</f>
        <v>776925</v>
      </c>
      <c r="C3723" s="19" t="str">
        <f>VLOOKUP(D3723,FORNECEDORES!A:D,4,0)</f>
        <v>54.428.648/0001-92</v>
      </c>
      <c r="D3723" s="13" t="s">
        <v>8268</v>
      </c>
      <c r="E3723" s="20" t="str">
        <f t="shared" si="243"/>
        <v>04 0146</v>
      </c>
      <c r="F3723" s="28" t="s">
        <v>4947</v>
      </c>
      <c r="G3723" s="21" t="str">
        <f>VLOOKUP(E3723,'FILIAIS PETZ'!A:E,5,0)</f>
        <v>PETZ DJALMA BATISTA</v>
      </c>
      <c r="H3723" s="20" t="str">
        <f>VLOOKUP(E3723,'FILIAIS PETZ'!A:D,4,0)</f>
        <v>DJBA-AM</v>
      </c>
      <c r="I3723" s="46">
        <v>45460</v>
      </c>
      <c r="J3723" s="9">
        <v>930665</v>
      </c>
      <c r="K3723" s="9" t="s">
        <v>5858</v>
      </c>
      <c r="L3723" s="55" t="s">
        <v>8275</v>
      </c>
      <c r="M3723" s="46">
        <v>45460</v>
      </c>
      <c r="N3723" s="46">
        <v>45483</v>
      </c>
      <c r="O3723" s="46">
        <v>45463</v>
      </c>
      <c r="P3723" s="91" t="s">
        <v>4990</v>
      </c>
      <c r="Q3723" s="84">
        <v>3</v>
      </c>
      <c r="R3723" s="91">
        <v>1</v>
      </c>
      <c r="S3723" s="9">
        <v>8</v>
      </c>
      <c r="T3723" s="9" t="s">
        <v>32</v>
      </c>
      <c r="U3723" s="9">
        <v>11002</v>
      </c>
      <c r="V3723" s="9">
        <v>11002</v>
      </c>
      <c r="W3723" s="9" t="s">
        <v>5019</v>
      </c>
      <c r="X3723" s="10" t="s">
        <v>4985</v>
      </c>
      <c r="Y3723" s="10" t="s">
        <v>4980</v>
      </c>
      <c r="Z3723" s="9" t="s">
        <v>4980</v>
      </c>
      <c r="AA3723" s="9" t="s">
        <v>4989</v>
      </c>
      <c r="AB3723" s="9" t="s">
        <v>5005</v>
      </c>
      <c r="AC3723" s="9" t="s">
        <v>5006</v>
      </c>
      <c r="AD3723" s="29"/>
      <c r="AE3723" s="20" t="str">
        <f>VLOOKUP(E3723,'FILIAIS PETZ'!A:Q,17,0)</f>
        <v>CO-3</v>
      </c>
      <c r="AF3723" s="20" t="str">
        <f>VLOOKUP(E3723,'FILIAIS PETZ'!A:Q,3,0)</f>
        <v>FELICIO</v>
      </c>
      <c r="AG3723" s="20" t="str">
        <f>VLOOKUP(E3723,'FILIAIS PETZ'!A:Q,2,0)</f>
        <v>R3</v>
      </c>
      <c r="AH3723" s="75">
        <v>600</v>
      </c>
      <c r="AI3723" s="16" t="s">
        <v>8205</v>
      </c>
      <c r="AJ3723" s="43">
        <f>VLOOKUP(E3723,'FILIAIS PETZ'!$A$2:$K$2000,11,0)</f>
        <v>18328118013782</v>
      </c>
      <c r="AK3723" s="44">
        <f t="shared" si="249"/>
        <v>18328118013782</v>
      </c>
    </row>
    <row r="3724" spans="1:37" s="14" customFormat="1" ht="15" customHeight="1" thickBot="1" x14ac:dyDescent="0.25">
      <c r="A3724" s="9">
        <f t="shared" si="248"/>
        <v>930667</v>
      </c>
      <c r="B3724" s="18">
        <f>VLOOKUP(C3724,FORNECEDORES!D:E,2,0)</f>
        <v>776925</v>
      </c>
      <c r="C3724" s="19" t="str">
        <f>VLOOKUP(D3724,FORNECEDORES!A:D,4,0)</f>
        <v>54.428.648/0001-92</v>
      </c>
      <c r="D3724" s="13" t="s">
        <v>8268</v>
      </c>
      <c r="E3724" s="20" t="str">
        <f t="shared" si="243"/>
        <v>04 0180</v>
      </c>
      <c r="F3724" s="28" t="s">
        <v>4944</v>
      </c>
      <c r="G3724" s="21" t="str">
        <f>VLOOKUP(E3724,'FILIAIS PETZ'!A:E,5,0)</f>
        <v>PETZ TORQUATO TAPAJOS</v>
      </c>
      <c r="H3724" s="20" t="str">
        <f>VLOOKUP(E3724,'FILIAIS PETZ'!A:D,4,0)</f>
        <v>TQTP-AM</v>
      </c>
      <c r="I3724" s="46">
        <v>45460</v>
      </c>
      <c r="J3724" s="9">
        <v>930667</v>
      </c>
      <c r="K3724" s="9" t="s">
        <v>5858</v>
      </c>
      <c r="L3724" s="55" t="s">
        <v>6324</v>
      </c>
      <c r="M3724" s="46">
        <v>45460</v>
      </c>
      <c r="N3724" s="46">
        <v>45483</v>
      </c>
      <c r="O3724" s="46">
        <v>45463</v>
      </c>
      <c r="P3724" s="91" t="s">
        <v>4990</v>
      </c>
      <c r="Q3724" s="84">
        <v>3</v>
      </c>
      <c r="R3724" s="91">
        <v>1</v>
      </c>
      <c r="S3724" s="9">
        <v>8</v>
      </c>
      <c r="T3724" s="9" t="s">
        <v>32</v>
      </c>
      <c r="U3724" s="9">
        <v>11002</v>
      </c>
      <c r="V3724" s="9">
        <v>11002</v>
      </c>
      <c r="W3724" s="9" t="s">
        <v>5019</v>
      </c>
      <c r="X3724" s="10" t="s">
        <v>4985</v>
      </c>
      <c r="Y3724" s="10" t="s">
        <v>4980</v>
      </c>
      <c r="Z3724" s="9" t="s">
        <v>4980</v>
      </c>
      <c r="AA3724" s="9" t="s">
        <v>4989</v>
      </c>
      <c r="AB3724" s="9" t="s">
        <v>12942</v>
      </c>
      <c r="AC3724" s="9" t="s">
        <v>5006</v>
      </c>
      <c r="AD3724" s="29"/>
      <c r="AE3724" s="20" t="str">
        <f>VLOOKUP(E3724,'FILIAIS PETZ'!A:Q,17,0)</f>
        <v>CO-3</v>
      </c>
      <c r="AF3724" s="20" t="str">
        <f>VLOOKUP(E3724,'FILIAIS PETZ'!A:Q,3,0)</f>
        <v>FELICIO</v>
      </c>
      <c r="AG3724" s="20" t="str">
        <f>VLOOKUP(E3724,'FILIAIS PETZ'!A:Q,2,0)</f>
        <v>R3</v>
      </c>
      <c r="AH3724" s="75">
        <v>1500</v>
      </c>
      <c r="AI3724" s="16" t="s">
        <v>8204</v>
      </c>
      <c r="AJ3724" s="43">
        <f>VLOOKUP(E3724,'FILIAIS PETZ'!$A$2:$K$2000,11,0)</f>
        <v>18328118017346</v>
      </c>
      <c r="AK3724" s="44">
        <f t="shared" si="249"/>
        <v>18328118017346</v>
      </c>
    </row>
    <row r="3725" spans="1:37" s="14" customFormat="1" ht="15" customHeight="1" thickBot="1" x14ac:dyDescent="0.25">
      <c r="A3725" s="9">
        <f t="shared" si="248"/>
        <v>930669</v>
      </c>
      <c r="B3725" s="18">
        <f>VLOOKUP(C3725,FORNECEDORES!D:E,2,0)</f>
        <v>776925</v>
      </c>
      <c r="C3725" s="19" t="str">
        <f>VLOOKUP(D3725,FORNECEDORES!A:D,4,0)</f>
        <v>54.428.648/0001-92</v>
      </c>
      <c r="D3725" s="13" t="s">
        <v>8268</v>
      </c>
      <c r="E3725" s="20" t="str">
        <f t="shared" si="243"/>
        <v>04 0180</v>
      </c>
      <c r="F3725" s="28" t="s">
        <v>4944</v>
      </c>
      <c r="G3725" s="21" t="str">
        <f>VLOOKUP(E3725,'FILIAIS PETZ'!A:E,5,0)</f>
        <v>PETZ TORQUATO TAPAJOS</v>
      </c>
      <c r="H3725" s="20" t="str">
        <f>VLOOKUP(E3725,'FILIAIS PETZ'!A:D,4,0)</f>
        <v>TQTP-AM</v>
      </c>
      <c r="I3725" s="46">
        <v>45460</v>
      </c>
      <c r="J3725" s="9">
        <v>930669</v>
      </c>
      <c r="K3725" s="9" t="s">
        <v>5858</v>
      </c>
      <c r="L3725" s="55" t="s">
        <v>5321</v>
      </c>
      <c r="M3725" s="46">
        <v>45460</v>
      </c>
      <c r="N3725" s="46">
        <v>45483</v>
      </c>
      <c r="O3725" s="46">
        <v>45463</v>
      </c>
      <c r="P3725" s="91" t="s">
        <v>4990</v>
      </c>
      <c r="Q3725" s="84">
        <v>3</v>
      </c>
      <c r="R3725" s="91">
        <v>1</v>
      </c>
      <c r="S3725" s="9">
        <v>8</v>
      </c>
      <c r="T3725" s="9" t="s">
        <v>32</v>
      </c>
      <c r="U3725" s="9">
        <v>11002</v>
      </c>
      <c r="V3725" s="9">
        <v>11002</v>
      </c>
      <c r="W3725" s="9" t="s">
        <v>5019</v>
      </c>
      <c r="X3725" s="10" t="s">
        <v>4985</v>
      </c>
      <c r="Y3725" s="10" t="s">
        <v>4980</v>
      </c>
      <c r="Z3725" s="9" t="s">
        <v>4980</v>
      </c>
      <c r="AA3725" s="9" t="s">
        <v>4989</v>
      </c>
      <c r="AB3725" s="9" t="s">
        <v>5005</v>
      </c>
      <c r="AC3725" s="9" t="s">
        <v>5006</v>
      </c>
      <c r="AD3725" s="29"/>
      <c r="AE3725" s="20" t="str">
        <f>VLOOKUP(E3725,'FILIAIS PETZ'!A:Q,17,0)</f>
        <v>CO-3</v>
      </c>
      <c r="AF3725" s="20" t="str">
        <f>VLOOKUP(E3725,'FILIAIS PETZ'!A:Q,3,0)</f>
        <v>FELICIO</v>
      </c>
      <c r="AG3725" s="20" t="str">
        <f>VLOOKUP(E3725,'FILIAIS PETZ'!A:Q,2,0)</f>
        <v>R3</v>
      </c>
      <c r="AH3725" s="75">
        <v>600</v>
      </c>
      <c r="AI3725" s="16" t="s">
        <v>8205</v>
      </c>
      <c r="AJ3725" s="43">
        <f>VLOOKUP(E3725,'FILIAIS PETZ'!$A$2:$K$2000,11,0)</f>
        <v>18328118017346</v>
      </c>
      <c r="AK3725" s="44">
        <f t="shared" si="249"/>
        <v>18328118017346</v>
      </c>
    </row>
    <row r="3726" spans="1:37" s="14" customFormat="1" ht="15" customHeight="1" thickBot="1" x14ac:dyDescent="0.25">
      <c r="A3726" s="9">
        <f t="shared" si="248"/>
        <v>930672</v>
      </c>
      <c r="B3726" s="18">
        <f>VLOOKUP(C3726,FORNECEDORES!D:E,2,0)</f>
        <v>774172</v>
      </c>
      <c r="C3726" s="19" t="str">
        <f>VLOOKUP(D3726,FORNECEDORES!A:D,4,0)</f>
        <v>54.212.044/0001-04</v>
      </c>
      <c r="D3726" s="13" t="s">
        <v>7874</v>
      </c>
      <c r="E3726" s="20" t="str">
        <f t="shared" si="243"/>
        <v>04 0224</v>
      </c>
      <c r="F3726" s="28" t="s">
        <v>4941</v>
      </c>
      <c r="G3726" s="21" t="str">
        <f>VLOOKUP(E3726,'FILIAIS PETZ'!A:E,5,0)</f>
        <v>PETZ NORTE SUL PLAZA</v>
      </c>
      <c r="H3726" s="20" t="str">
        <f>VLOOKUP(E3726,'FILIAIS PETZ'!A:D,4,0)</f>
        <v>NSPL-MS</v>
      </c>
      <c r="I3726" s="46">
        <v>45460</v>
      </c>
      <c r="J3726" s="9">
        <v>930672</v>
      </c>
      <c r="K3726" s="9" t="s">
        <v>5858</v>
      </c>
      <c r="L3726" s="55" t="s">
        <v>8267</v>
      </c>
      <c r="M3726" s="46">
        <v>45461</v>
      </c>
      <c r="N3726" s="46">
        <v>45483</v>
      </c>
      <c r="O3726" s="46">
        <v>45463</v>
      </c>
      <c r="P3726" s="91" t="s">
        <v>4990</v>
      </c>
      <c r="Q3726" s="84">
        <v>3</v>
      </c>
      <c r="R3726" s="91">
        <v>1</v>
      </c>
      <c r="S3726" s="9">
        <v>8</v>
      </c>
      <c r="T3726" s="9" t="s">
        <v>32</v>
      </c>
      <c r="U3726" s="9">
        <v>11002</v>
      </c>
      <c r="V3726" s="9">
        <v>11002</v>
      </c>
      <c r="W3726" s="9" t="s">
        <v>5019</v>
      </c>
      <c r="X3726" s="10" t="s">
        <v>4985</v>
      </c>
      <c r="Y3726" s="10" t="s">
        <v>4993</v>
      </c>
      <c r="Z3726" s="9" t="s">
        <v>4993</v>
      </c>
      <c r="AA3726" s="9" t="s">
        <v>5013</v>
      </c>
      <c r="AB3726" s="9" t="s">
        <v>12941</v>
      </c>
      <c r="AC3726" s="9" t="s">
        <v>5006</v>
      </c>
      <c r="AD3726" s="29"/>
      <c r="AE3726" s="20" t="str">
        <f>VLOOKUP(E3726,'FILIAIS PETZ'!A:Q,17,0)</f>
        <v>CO-1</v>
      </c>
      <c r="AF3726" s="20" t="str">
        <f>VLOOKUP(E3726,'FILIAIS PETZ'!A:Q,3,0)</f>
        <v>FELICIO</v>
      </c>
      <c r="AG3726" s="20" t="str">
        <f>VLOOKUP(E3726,'FILIAIS PETZ'!A:Q,2,0)</f>
        <v>R3</v>
      </c>
      <c r="AH3726" s="75">
        <v>5000</v>
      </c>
      <c r="AI3726" s="16" t="s">
        <v>8206</v>
      </c>
      <c r="AJ3726" s="43">
        <f>VLOOKUP(E3726,'FILIAIS PETZ'!$A$2:$K$2000,11,0)</f>
        <v>18328118021459</v>
      </c>
      <c r="AK3726" s="44">
        <f t="shared" si="249"/>
        <v>18328118021459</v>
      </c>
    </row>
    <row r="3727" spans="1:37" s="14" customFormat="1" ht="15" customHeight="1" thickBot="1" x14ac:dyDescent="0.25">
      <c r="A3727" s="9">
        <f t="shared" si="248"/>
        <v>930679</v>
      </c>
      <c r="B3727" s="18">
        <f>VLOOKUP(C3727,FORNECEDORES!D:E,2,0)</f>
        <v>7736</v>
      </c>
      <c r="C3727" s="19" t="str">
        <f>VLOOKUP(D3727,FORNECEDORES!A:D,4,0)</f>
        <v>27.385.816/0001-37</v>
      </c>
      <c r="D3727" s="13" t="s">
        <v>2591</v>
      </c>
      <c r="E3727" s="20" t="str">
        <f t="shared" si="243"/>
        <v>04 0062</v>
      </c>
      <c r="F3727" s="28" t="s">
        <v>4968</v>
      </c>
      <c r="G3727" s="21" t="str">
        <f>VLOOKUP(E3727,'FILIAIS PETZ'!A:E,5,0)</f>
        <v>PETZ BRASILIA ASA NORTE</v>
      </c>
      <c r="H3727" s="20" t="str">
        <f>VLOOKUP(E3727,'FILIAIS PETZ'!A:D,4,0)</f>
        <v>ASAN-DF</v>
      </c>
      <c r="I3727" s="46">
        <v>45460</v>
      </c>
      <c r="J3727" s="9">
        <v>930679</v>
      </c>
      <c r="K3727" s="9" t="s">
        <v>5858</v>
      </c>
      <c r="L3727" s="29" t="s">
        <v>8285</v>
      </c>
      <c r="M3727" s="46">
        <v>45461</v>
      </c>
      <c r="N3727" s="46">
        <v>45483</v>
      </c>
      <c r="O3727" s="46">
        <v>45463</v>
      </c>
      <c r="P3727" s="91" t="s">
        <v>4990</v>
      </c>
      <c r="Q3727" s="84">
        <v>3</v>
      </c>
      <c r="R3727" s="91">
        <v>1</v>
      </c>
      <c r="S3727" s="9">
        <v>8</v>
      </c>
      <c r="T3727" s="9" t="s">
        <v>32</v>
      </c>
      <c r="U3727" s="9">
        <v>11002</v>
      </c>
      <c r="V3727" s="9">
        <v>11002</v>
      </c>
      <c r="W3727" s="9" t="s">
        <v>5057</v>
      </c>
      <c r="X3727" s="10" t="s">
        <v>4985</v>
      </c>
      <c r="Y3727" s="10" t="s">
        <v>4993</v>
      </c>
      <c r="Z3727" s="9" t="s">
        <v>4993</v>
      </c>
      <c r="AA3727" s="9" t="s">
        <v>5014</v>
      </c>
      <c r="AB3727" s="9" t="s">
        <v>12941</v>
      </c>
      <c r="AC3727" s="9" t="s">
        <v>5006</v>
      </c>
      <c r="AD3727" s="29"/>
      <c r="AE3727" s="20" t="str">
        <f>VLOOKUP(E3727,'FILIAIS PETZ'!A:Q,17,0)</f>
        <v>CO-2</v>
      </c>
      <c r="AF3727" s="20" t="str">
        <f>VLOOKUP(E3727,'FILIAIS PETZ'!A:Q,3,0)</f>
        <v>FELICIO</v>
      </c>
      <c r="AG3727" s="20" t="str">
        <f>VLOOKUP(E3727,'FILIAIS PETZ'!A:Q,2,0)</f>
        <v>R3</v>
      </c>
      <c r="AH3727" s="75">
        <v>1680</v>
      </c>
      <c r="AI3727" s="16" t="s">
        <v>8207</v>
      </c>
      <c r="AJ3727" s="43">
        <f>VLOOKUP(E3727,'FILIAIS PETZ'!$A$2:$K$2000,11,0)</f>
        <v>18328118005500</v>
      </c>
      <c r="AK3727" s="44">
        <f t="shared" si="249"/>
        <v>18328118005500</v>
      </c>
    </row>
    <row r="3728" spans="1:37" s="14" customFormat="1" ht="15" customHeight="1" thickBot="1" x14ac:dyDescent="0.25">
      <c r="A3728" s="9">
        <f t="shared" si="248"/>
        <v>930681</v>
      </c>
      <c r="B3728" s="18">
        <f>VLOOKUP(C3728,FORNECEDORES!D:E,2,0)</f>
        <v>7736</v>
      </c>
      <c r="C3728" s="19" t="str">
        <f>VLOOKUP(D3728,FORNECEDORES!A:D,4,0)</f>
        <v>27.385.816/0001-37</v>
      </c>
      <c r="D3728" s="13" t="s">
        <v>2591</v>
      </c>
      <c r="E3728" s="20" t="str">
        <f t="shared" ref="E3728:E3791" si="250">CONCATENATE("04 ",F3728)</f>
        <v>04 0168</v>
      </c>
      <c r="F3728" s="28" t="s">
        <v>4961</v>
      </c>
      <c r="G3728" s="21" t="str">
        <f>VLOOKUP(E3728,'FILIAIS PETZ'!A:E,5,0)</f>
        <v>PETZ GAMA LESTE</v>
      </c>
      <c r="H3728" s="20" t="str">
        <f>VLOOKUP(E3728,'FILIAIS PETZ'!A:D,4,0)</f>
        <v>GAMA-DF</v>
      </c>
      <c r="I3728" s="46">
        <v>45460</v>
      </c>
      <c r="J3728" s="9">
        <v>930681</v>
      </c>
      <c r="K3728" s="9" t="s">
        <v>5858</v>
      </c>
      <c r="L3728" s="29" t="s">
        <v>8286</v>
      </c>
      <c r="M3728" s="46">
        <v>45461</v>
      </c>
      <c r="N3728" s="46">
        <v>45483</v>
      </c>
      <c r="O3728" s="46">
        <v>45463</v>
      </c>
      <c r="P3728" s="91" t="s">
        <v>4990</v>
      </c>
      <c r="Q3728" s="84">
        <v>3</v>
      </c>
      <c r="R3728" s="91">
        <v>1</v>
      </c>
      <c r="S3728" s="9">
        <v>8</v>
      </c>
      <c r="T3728" s="9" t="s">
        <v>32</v>
      </c>
      <c r="U3728" s="9">
        <v>11002</v>
      </c>
      <c r="V3728" s="9">
        <v>11002</v>
      </c>
      <c r="W3728" s="9" t="s">
        <v>5039</v>
      </c>
      <c r="X3728" s="10" t="s">
        <v>4985</v>
      </c>
      <c r="Y3728" s="10" t="s">
        <v>4993</v>
      </c>
      <c r="Z3728" s="10" t="s">
        <v>4993</v>
      </c>
      <c r="AA3728" s="10" t="s">
        <v>4989</v>
      </c>
      <c r="AB3728" s="10" t="s">
        <v>5066</v>
      </c>
      <c r="AC3728" s="9" t="s">
        <v>5006</v>
      </c>
      <c r="AD3728" s="29"/>
      <c r="AE3728" s="20" t="str">
        <f>VLOOKUP(E3728,'FILIAIS PETZ'!A:Q,17,0)</f>
        <v>CO-1</v>
      </c>
      <c r="AF3728" s="20" t="str">
        <f>VLOOKUP(E3728,'FILIAIS PETZ'!A:Q,3,0)</f>
        <v>FELICIO</v>
      </c>
      <c r="AG3728" s="20" t="str">
        <f>VLOOKUP(E3728,'FILIAIS PETZ'!A:Q,2,0)</f>
        <v>R3</v>
      </c>
      <c r="AH3728" s="75">
        <v>450</v>
      </c>
      <c r="AI3728" s="16" t="s">
        <v>8208</v>
      </c>
      <c r="AJ3728" s="43">
        <f>VLOOKUP(E3728,'FILIAIS PETZ'!$A$2:$K$2000,11,0)</f>
        <v>18328118016021</v>
      </c>
      <c r="AK3728" s="44">
        <f t="shared" si="249"/>
        <v>18328118016021</v>
      </c>
    </row>
    <row r="3729" spans="1:37" s="14" customFormat="1" ht="15" customHeight="1" thickBot="1" x14ac:dyDescent="0.25">
      <c r="A3729" s="9">
        <f t="shared" si="248"/>
        <v>930682</v>
      </c>
      <c r="B3729" s="18">
        <f>VLOOKUP(C3729,FORNECEDORES!D:E,2,0)</f>
        <v>7736</v>
      </c>
      <c r="C3729" s="19" t="str">
        <f>VLOOKUP(D3729,FORNECEDORES!A:D,4,0)</f>
        <v>27.385.816/0001-37</v>
      </c>
      <c r="D3729" s="13" t="s">
        <v>2591</v>
      </c>
      <c r="E3729" s="20" t="str">
        <f t="shared" si="250"/>
        <v>04 0168</v>
      </c>
      <c r="F3729" s="28" t="s">
        <v>4961</v>
      </c>
      <c r="G3729" s="21" t="str">
        <f>VLOOKUP(E3729,'FILIAIS PETZ'!A:E,5,0)</f>
        <v>PETZ GAMA LESTE</v>
      </c>
      <c r="H3729" s="20" t="str">
        <f>VLOOKUP(E3729,'FILIAIS PETZ'!A:D,4,0)</f>
        <v>GAMA-DF</v>
      </c>
      <c r="I3729" s="46">
        <v>45460</v>
      </c>
      <c r="J3729" s="9">
        <v>930682</v>
      </c>
      <c r="K3729" s="9" t="s">
        <v>5858</v>
      </c>
      <c r="L3729" s="29" t="s">
        <v>8287</v>
      </c>
      <c r="M3729" s="46">
        <v>45461</v>
      </c>
      <c r="N3729" s="46">
        <v>45483</v>
      </c>
      <c r="O3729" s="46">
        <v>45463</v>
      </c>
      <c r="P3729" s="91" t="s">
        <v>4990</v>
      </c>
      <c r="Q3729" s="84">
        <v>3</v>
      </c>
      <c r="R3729" s="91">
        <v>1</v>
      </c>
      <c r="S3729" s="9">
        <v>8</v>
      </c>
      <c r="T3729" s="9" t="s">
        <v>32</v>
      </c>
      <c r="U3729" s="9">
        <v>11002</v>
      </c>
      <c r="V3729" s="9">
        <v>11002</v>
      </c>
      <c r="W3729" s="9" t="s">
        <v>5119</v>
      </c>
      <c r="X3729" s="10" t="s">
        <v>4985</v>
      </c>
      <c r="Y3729" s="10" t="s">
        <v>4993</v>
      </c>
      <c r="Z3729" s="10" t="s">
        <v>4993</v>
      </c>
      <c r="AA3729" s="10" t="s">
        <v>4989</v>
      </c>
      <c r="AB3729" s="10" t="s">
        <v>12941</v>
      </c>
      <c r="AC3729" s="9" t="s">
        <v>5006</v>
      </c>
      <c r="AD3729" s="29"/>
      <c r="AE3729" s="20" t="str">
        <f>VLOOKUP(E3729,'FILIAIS PETZ'!A:Q,17,0)</f>
        <v>CO-1</v>
      </c>
      <c r="AF3729" s="20" t="str">
        <f>VLOOKUP(E3729,'FILIAIS PETZ'!A:Q,3,0)</f>
        <v>FELICIO</v>
      </c>
      <c r="AG3729" s="20" t="str">
        <f>VLOOKUP(E3729,'FILIAIS PETZ'!A:Q,2,0)</f>
        <v>R3</v>
      </c>
      <c r="AH3729" s="75">
        <v>1632.96</v>
      </c>
      <c r="AI3729" s="16" t="s">
        <v>8209</v>
      </c>
      <c r="AJ3729" s="43">
        <f>VLOOKUP(E3729,'FILIAIS PETZ'!$A$2:$K$2000,11,0)</f>
        <v>18328118016021</v>
      </c>
      <c r="AK3729" s="44">
        <f t="shared" si="249"/>
        <v>18328118016021</v>
      </c>
    </row>
    <row r="3730" spans="1:37" s="14" customFormat="1" ht="15" customHeight="1" thickBot="1" x14ac:dyDescent="0.25">
      <c r="A3730" s="9">
        <f t="shared" si="248"/>
        <v>930686</v>
      </c>
      <c r="B3730" s="18">
        <f>VLOOKUP(C3730,FORNECEDORES!D:E,2,0)</f>
        <v>7736</v>
      </c>
      <c r="C3730" s="19" t="str">
        <f>VLOOKUP(D3730,FORNECEDORES!A:D,4,0)</f>
        <v>27.385.816/0001-37</v>
      </c>
      <c r="D3730" s="13" t="s">
        <v>2591</v>
      </c>
      <c r="E3730" s="20" t="str">
        <f t="shared" si="250"/>
        <v>04 0062</v>
      </c>
      <c r="F3730" s="28" t="s">
        <v>4968</v>
      </c>
      <c r="G3730" s="21" t="str">
        <f>VLOOKUP(E3730,'FILIAIS PETZ'!A:E,5,0)</f>
        <v>PETZ BRASILIA ASA NORTE</v>
      </c>
      <c r="H3730" s="20" t="str">
        <f>VLOOKUP(E3730,'FILIAIS PETZ'!A:D,4,0)</f>
        <v>ASAN-DF</v>
      </c>
      <c r="I3730" s="46">
        <v>45460</v>
      </c>
      <c r="J3730" s="9">
        <v>930686</v>
      </c>
      <c r="K3730" s="9" t="s">
        <v>5858</v>
      </c>
      <c r="L3730" s="29" t="s">
        <v>8288</v>
      </c>
      <c r="M3730" s="46">
        <v>45461</v>
      </c>
      <c r="N3730" s="46">
        <v>45483</v>
      </c>
      <c r="O3730" s="46">
        <v>45463</v>
      </c>
      <c r="P3730" s="91" t="s">
        <v>4990</v>
      </c>
      <c r="Q3730" s="84">
        <v>3</v>
      </c>
      <c r="R3730" s="91">
        <v>1</v>
      </c>
      <c r="S3730" s="9">
        <v>8</v>
      </c>
      <c r="T3730" s="9" t="s">
        <v>32</v>
      </c>
      <c r="U3730" s="9">
        <v>11002</v>
      </c>
      <c r="V3730" s="9">
        <v>11002</v>
      </c>
      <c r="W3730" s="9" t="s">
        <v>5057</v>
      </c>
      <c r="X3730" s="10" t="s">
        <v>4985</v>
      </c>
      <c r="Y3730" s="10" t="s">
        <v>4993</v>
      </c>
      <c r="Z3730" s="10" t="s">
        <v>4993</v>
      </c>
      <c r="AA3730" s="10" t="s">
        <v>4989</v>
      </c>
      <c r="AB3730" s="10" t="s">
        <v>12941</v>
      </c>
      <c r="AC3730" s="9" t="s">
        <v>5006</v>
      </c>
      <c r="AD3730" s="29"/>
      <c r="AE3730" s="20" t="str">
        <f>VLOOKUP(E3730,'FILIAIS PETZ'!A:Q,17,0)</f>
        <v>CO-2</v>
      </c>
      <c r="AF3730" s="20" t="str">
        <f>VLOOKUP(E3730,'FILIAIS PETZ'!A:Q,3,0)</f>
        <v>FELICIO</v>
      </c>
      <c r="AG3730" s="20" t="str">
        <f>VLOOKUP(E3730,'FILIAIS PETZ'!A:Q,2,0)</f>
        <v>R3</v>
      </c>
      <c r="AH3730" s="75">
        <v>2784</v>
      </c>
      <c r="AI3730" s="16" t="s">
        <v>8210</v>
      </c>
      <c r="AJ3730" s="43">
        <f>VLOOKUP(E3730,'FILIAIS PETZ'!$A$2:$K$2000,11,0)</f>
        <v>18328118005500</v>
      </c>
      <c r="AK3730" s="44">
        <f t="shared" si="249"/>
        <v>18328118005500</v>
      </c>
    </row>
    <row r="3731" spans="1:37" s="14" customFormat="1" ht="15" customHeight="1" thickBot="1" x14ac:dyDescent="0.25">
      <c r="A3731" s="9">
        <f t="shared" si="248"/>
        <v>930689</v>
      </c>
      <c r="B3731" s="18">
        <f>VLOOKUP(C3731,FORNECEDORES!D:E,2,0)</f>
        <v>7736</v>
      </c>
      <c r="C3731" s="19" t="str">
        <f>VLOOKUP(D3731,FORNECEDORES!A:D,4,0)</f>
        <v>27.385.816/0001-37</v>
      </c>
      <c r="D3731" s="13" t="s">
        <v>2591</v>
      </c>
      <c r="E3731" s="20" t="str">
        <f t="shared" si="250"/>
        <v>04 0062</v>
      </c>
      <c r="F3731" s="28" t="s">
        <v>4968</v>
      </c>
      <c r="G3731" s="21" t="str">
        <f>VLOOKUP(E3731,'FILIAIS PETZ'!A:E,5,0)</f>
        <v>PETZ BRASILIA ASA NORTE</v>
      </c>
      <c r="H3731" s="20" t="str">
        <f>VLOOKUP(E3731,'FILIAIS PETZ'!A:D,4,0)</f>
        <v>ASAN-DF</v>
      </c>
      <c r="I3731" s="46">
        <v>45460</v>
      </c>
      <c r="J3731" s="9">
        <v>930689</v>
      </c>
      <c r="K3731" s="9" t="s">
        <v>5858</v>
      </c>
      <c r="L3731" s="29" t="s">
        <v>8289</v>
      </c>
      <c r="M3731" s="46">
        <v>45461</v>
      </c>
      <c r="N3731" s="46">
        <v>45483</v>
      </c>
      <c r="O3731" s="46">
        <v>45463</v>
      </c>
      <c r="P3731" s="91" t="s">
        <v>4990</v>
      </c>
      <c r="Q3731" s="84">
        <v>3</v>
      </c>
      <c r="R3731" s="91">
        <v>1</v>
      </c>
      <c r="S3731" s="9">
        <v>8</v>
      </c>
      <c r="T3731" s="9" t="s">
        <v>32</v>
      </c>
      <c r="U3731" s="9">
        <v>11002</v>
      </c>
      <c r="V3731" s="9">
        <v>11002</v>
      </c>
      <c r="W3731" s="9" t="s">
        <v>5119</v>
      </c>
      <c r="X3731" s="10" t="s">
        <v>4985</v>
      </c>
      <c r="Y3731" s="10" t="s">
        <v>4993</v>
      </c>
      <c r="Z3731" s="10" t="s">
        <v>4993</v>
      </c>
      <c r="AA3731" s="10" t="s">
        <v>4989</v>
      </c>
      <c r="AB3731" s="10" t="s">
        <v>12941</v>
      </c>
      <c r="AC3731" s="9" t="s">
        <v>4995</v>
      </c>
      <c r="AD3731" s="29"/>
      <c r="AE3731" s="20" t="str">
        <f>VLOOKUP(E3731,'FILIAIS PETZ'!A:Q,17,0)</f>
        <v>CO-2</v>
      </c>
      <c r="AF3731" s="20" t="str">
        <f>VLOOKUP(E3731,'FILIAIS PETZ'!A:Q,3,0)</f>
        <v>FELICIO</v>
      </c>
      <c r="AG3731" s="20" t="str">
        <f>VLOOKUP(E3731,'FILIAIS PETZ'!A:Q,2,0)</f>
        <v>R3</v>
      </c>
      <c r="AH3731" s="75">
        <v>308</v>
      </c>
      <c r="AI3731" s="16" t="s">
        <v>8211</v>
      </c>
      <c r="AJ3731" s="43">
        <f>VLOOKUP(E3731,'FILIAIS PETZ'!$A$2:$K$2000,11,0)</f>
        <v>18328118005500</v>
      </c>
      <c r="AK3731" s="44">
        <f t="shared" si="249"/>
        <v>18328118005500</v>
      </c>
    </row>
    <row r="3732" spans="1:37" s="14" customFormat="1" ht="15" customHeight="1" thickBot="1" x14ac:dyDescent="0.25">
      <c r="A3732" s="9">
        <f t="shared" si="248"/>
        <v>930691</v>
      </c>
      <c r="B3732" s="18">
        <f>VLOOKUP(C3732,FORNECEDORES!D:E,2,0)</f>
        <v>7736</v>
      </c>
      <c r="C3732" s="19" t="str">
        <f>VLOOKUP(D3732,FORNECEDORES!A:D,4,0)</f>
        <v>27.385.816/0001-37</v>
      </c>
      <c r="D3732" s="13" t="s">
        <v>2591</v>
      </c>
      <c r="E3732" s="20" t="str">
        <f t="shared" si="250"/>
        <v>04 0015</v>
      </c>
      <c r="F3732" s="28" t="s">
        <v>4971</v>
      </c>
      <c r="G3732" s="21" t="str">
        <f>VLOOKUP(E3732,'FILIAIS PETZ'!A:E,5,0)</f>
        <v>PETZ BRASILIA SIA</v>
      </c>
      <c r="H3732" s="20" t="str">
        <f>VLOOKUP(E3732,'FILIAIS PETZ'!A:D,4,0)</f>
        <v>BSIA-DF</v>
      </c>
      <c r="I3732" s="46">
        <v>45460</v>
      </c>
      <c r="J3732" s="9">
        <v>930691</v>
      </c>
      <c r="K3732" s="9" t="s">
        <v>5858</v>
      </c>
      <c r="L3732" s="29" t="s">
        <v>8290</v>
      </c>
      <c r="M3732" s="46">
        <v>45461</v>
      </c>
      <c r="N3732" s="46">
        <v>45483</v>
      </c>
      <c r="O3732" s="46">
        <v>45463</v>
      </c>
      <c r="P3732" s="91" t="s">
        <v>4990</v>
      </c>
      <c r="Q3732" s="84">
        <v>3</v>
      </c>
      <c r="R3732" s="91">
        <v>1</v>
      </c>
      <c r="S3732" s="9">
        <v>8</v>
      </c>
      <c r="T3732" s="9" t="s">
        <v>32</v>
      </c>
      <c r="U3732" s="9">
        <v>11002</v>
      </c>
      <c r="V3732" s="9">
        <v>11002</v>
      </c>
      <c r="W3732" s="9" t="s">
        <v>5019</v>
      </c>
      <c r="X3732" s="10" t="s">
        <v>4985</v>
      </c>
      <c r="Y3732" s="10" t="s">
        <v>4980</v>
      </c>
      <c r="Z3732" s="10" t="s">
        <v>4980</v>
      </c>
      <c r="AA3732" s="10" t="s">
        <v>4989</v>
      </c>
      <c r="AB3732" s="10" t="s">
        <v>5005</v>
      </c>
      <c r="AC3732" s="9" t="s">
        <v>5006</v>
      </c>
      <c r="AD3732" s="29"/>
      <c r="AE3732" s="20" t="str">
        <f>VLOOKUP(E3732,'FILIAIS PETZ'!A:Q,17,0)</f>
        <v>CO-2</v>
      </c>
      <c r="AF3732" s="20" t="str">
        <f>VLOOKUP(E3732,'FILIAIS PETZ'!A:Q,3,0)</f>
        <v>FELICIO</v>
      </c>
      <c r="AG3732" s="20" t="str">
        <f>VLOOKUP(E3732,'FILIAIS PETZ'!A:Q,2,0)</f>
        <v>R3</v>
      </c>
      <c r="AH3732" s="75">
        <v>543.20000000000005</v>
      </c>
      <c r="AI3732" s="16" t="s">
        <v>8212</v>
      </c>
      <c r="AJ3732" s="43">
        <f>VLOOKUP(E3732,'FILIAIS PETZ'!$A$2:$K$2000,11,0)</f>
        <v>18328118000451</v>
      </c>
      <c r="AK3732" s="44">
        <f t="shared" si="249"/>
        <v>18328118000451</v>
      </c>
    </row>
    <row r="3733" spans="1:37" s="14" customFormat="1" ht="15" customHeight="1" thickBot="1" x14ac:dyDescent="0.25">
      <c r="A3733" s="9">
        <f t="shared" si="248"/>
        <v>930693</v>
      </c>
      <c r="B3733" s="18">
        <f>VLOOKUP(C3733,FORNECEDORES!D:E,2,0)</f>
        <v>7736</v>
      </c>
      <c r="C3733" s="19" t="str">
        <f>VLOOKUP(D3733,FORNECEDORES!A:D,4,0)</f>
        <v>27.385.816/0001-37</v>
      </c>
      <c r="D3733" s="13" t="s">
        <v>2591</v>
      </c>
      <c r="E3733" s="20" t="str">
        <f t="shared" si="250"/>
        <v>04 0073</v>
      </c>
      <c r="F3733" s="28" t="s">
        <v>4953</v>
      </c>
      <c r="G3733" s="21" t="str">
        <f>VLOOKUP(E3733,'FILIAIS PETZ'!A:E,5,0)</f>
        <v>PETZ CAMPO GRANDE</v>
      </c>
      <c r="H3733" s="20" t="str">
        <f>VLOOKUP(E3733,'FILIAIS PETZ'!A:D,4,0)</f>
        <v>CGDE-MS</v>
      </c>
      <c r="I3733" s="46">
        <v>45460</v>
      </c>
      <c r="J3733" s="9">
        <v>930693</v>
      </c>
      <c r="K3733" s="9" t="s">
        <v>5858</v>
      </c>
      <c r="L3733" s="29" t="s">
        <v>8291</v>
      </c>
      <c r="M3733" s="46">
        <v>45461</v>
      </c>
      <c r="N3733" s="46">
        <v>45483</v>
      </c>
      <c r="O3733" s="46">
        <v>45463</v>
      </c>
      <c r="P3733" s="91" t="s">
        <v>4990</v>
      </c>
      <c r="Q3733" s="84">
        <v>3</v>
      </c>
      <c r="R3733" s="91">
        <v>1</v>
      </c>
      <c r="S3733" s="9">
        <v>8</v>
      </c>
      <c r="T3733" s="9" t="s">
        <v>32</v>
      </c>
      <c r="U3733" s="9">
        <v>11002</v>
      </c>
      <c r="V3733" s="9">
        <v>11002</v>
      </c>
      <c r="W3733" s="9" t="s">
        <v>5019</v>
      </c>
      <c r="X3733" s="10" t="s">
        <v>4985</v>
      </c>
      <c r="Y3733" s="10" t="s">
        <v>4993</v>
      </c>
      <c r="Z3733" s="10" t="s">
        <v>5020</v>
      </c>
      <c r="AA3733" s="10" t="s">
        <v>4989</v>
      </c>
      <c r="AB3733" s="10" t="s">
        <v>12941</v>
      </c>
      <c r="AC3733" s="9" t="s">
        <v>5006</v>
      </c>
      <c r="AD3733" s="29"/>
      <c r="AE3733" s="20" t="str">
        <f>VLOOKUP(E3733,'FILIAIS PETZ'!A:Q,17,0)</f>
        <v>CO-1</v>
      </c>
      <c r="AF3733" s="20" t="str">
        <f>VLOOKUP(E3733,'FILIAIS PETZ'!A:Q,3,0)</f>
        <v>FELICIO</v>
      </c>
      <c r="AG3733" s="20" t="str">
        <f>VLOOKUP(E3733,'FILIAIS PETZ'!A:Q,2,0)</f>
        <v>R3</v>
      </c>
      <c r="AH3733" s="75">
        <v>392</v>
      </c>
      <c r="AI3733" s="16" t="s">
        <v>8213</v>
      </c>
      <c r="AJ3733" s="43">
        <f>VLOOKUP(E3733,'FILIAIS PETZ'!$A$2:$K$2000,11,0)</f>
        <v>18328118007383</v>
      </c>
      <c r="AK3733" s="44">
        <f t="shared" si="249"/>
        <v>18328118007383</v>
      </c>
    </row>
    <row r="3734" spans="1:37" s="14" customFormat="1" ht="15" customHeight="1" thickBot="1" x14ac:dyDescent="0.25">
      <c r="A3734" s="9">
        <f t="shared" si="248"/>
        <v>930696</v>
      </c>
      <c r="B3734" s="18">
        <f>VLOOKUP(C3734,FORNECEDORES!D:E,2,0)</f>
        <v>7736</v>
      </c>
      <c r="C3734" s="19" t="str">
        <f>VLOOKUP(D3734,FORNECEDORES!A:D,4,0)</f>
        <v>27.385.816/0001-37</v>
      </c>
      <c r="D3734" s="13" t="s">
        <v>2591</v>
      </c>
      <c r="E3734" s="20" t="str">
        <f t="shared" si="250"/>
        <v>04 0153</v>
      </c>
      <c r="F3734" s="28" t="s">
        <v>4966</v>
      </c>
      <c r="G3734" s="21" t="str">
        <f>VLOOKUP(E3734,'FILIAIS PETZ'!A:E,5,0)</f>
        <v>PETZ TAGUATINGA</v>
      </c>
      <c r="H3734" s="20" t="str">
        <f>VLOOKUP(E3734,'FILIAIS PETZ'!A:D,4,0)</f>
        <v>TGTG-DF</v>
      </c>
      <c r="I3734" s="46">
        <v>45460</v>
      </c>
      <c r="J3734" s="9">
        <v>930696</v>
      </c>
      <c r="K3734" s="9" t="s">
        <v>5858</v>
      </c>
      <c r="L3734" s="29" t="s">
        <v>8292</v>
      </c>
      <c r="M3734" s="46">
        <v>45461</v>
      </c>
      <c r="N3734" s="46">
        <v>45483</v>
      </c>
      <c r="O3734" s="46">
        <v>45463</v>
      </c>
      <c r="P3734" s="91" t="s">
        <v>4990</v>
      </c>
      <c r="Q3734" s="84">
        <v>3</v>
      </c>
      <c r="R3734" s="91">
        <v>1</v>
      </c>
      <c r="S3734" s="9">
        <v>8</v>
      </c>
      <c r="T3734" s="9" t="s">
        <v>32</v>
      </c>
      <c r="U3734" s="9">
        <v>11002</v>
      </c>
      <c r="V3734" s="9">
        <v>11002</v>
      </c>
      <c r="W3734" s="9" t="s">
        <v>5021</v>
      </c>
      <c r="X3734" s="10" t="s">
        <v>4985</v>
      </c>
      <c r="Y3734" s="10" t="s">
        <v>4993</v>
      </c>
      <c r="Z3734" s="10" t="s">
        <v>4993</v>
      </c>
      <c r="AA3734" s="10" t="s">
        <v>4989</v>
      </c>
      <c r="AB3734" s="10" t="s">
        <v>5066</v>
      </c>
      <c r="AC3734" s="9" t="s">
        <v>5006</v>
      </c>
      <c r="AD3734" s="29"/>
      <c r="AE3734" s="20" t="str">
        <f>VLOOKUP(E3734,'FILIAIS PETZ'!A:Q,17,0)</f>
        <v>CO-1</v>
      </c>
      <c r="AF3734" s="20" t="str">
        <f>VLOOKUP(E3734,'FILIAIS PETZ'!A:Q,3,0)</f>
        <v>FELICIO</v>
      </c>
      <c r="AG3734" s="20" t="str">
        <f>VLOOKUP(E3734,'FILIAIS PETZ'!A:Q,2,0)</f>
        <v>R3</v>
      </c>
      <c r="AH3734" s="75">
        <v>350</v>
      </c>
      <c r="AI3734" s="16" t="s">
        <v>8214</v>
      </c>
      <c r="AJ3734" s="43">
        <f>VLOOKUP(E3734,'FILIAIS PETZ'!$A$2:$K$2000,11,0)</f>
        <v>18328118014916</v>
      </c>
      <c r="AK3734" s="44">
        <f t="shared" si="249"/>
        <v>18328118014916</v>
      </c>
    </row>
    <row r="3735" spans="1:37" s="14" customFormat="1" ht="15" customHeight="1" thickBot="1" x14ac:dyDescent="0.25">
      <c r="A3735" s="9">
        <f t="shared" si="248"/>
        <v>930698</v>
      </c>
      <c r="B3735" s="18">
        <f>VLOOKUP(C3735,FORNECEDORES!D:E,2,0)</f>
        <v>7736</v>
      </c>
      <c r="C3735" s="19" t="str">
        <f>VLOOKUP(D3735,FORNECEDORES!A:D,4,0)</f>
        <v>27.385.816/0001-37</v>
      </c>
      <c r="D3735" s="13" t="s">
        <v>2591</v>
      </c>
      <c r="E3735" s="20" t="str">
        <f t="shared" si="250"/>
        <v>04 0033</v>
      </c>
      <c r="F3735" s="28" t="s">
        <v>4933</v>
      </c>
      <c r="G3735" s="21" t="str">
        <f>VLOOKUP(E3735,'FILIAIS PETZ'!A:E,5,0)</f>
        <v>PETZ PARQUE FLAMBOYANT</v>
      </c>
      <c r="H3735" s="20" t="str">
        <f>VLOOKUP(E3735,'FILIAIS PETZ'!A:D,4,0)</f>
        <v>FBYT-GO</v>
      </c>
      <c r="I3735" s="46">
        <v>45460</v>
      </c>
      <c r="J3735" s="9">
        <v>930698</v>
      </c>
      <c r="K3735" s="9" t="s">
        <v>5858</v>
      </c>
      <c r="L3735" s="29" t="s">
        <v>8293</v>
      </c>
      <c r="M3735" s="46">
        <v>45461</v>
      </c>
      <c r="N3735" s="46">
        <v>45483</v>
      </c>
      <c r="O3735" s="46">
        <v>45463</v>
      </c>
      <c r="P3735" s="91" t="s">
        <v>4990</v>
      </c>
      <c r="Q3735" s="84">
        <v>3</v>
      </c>
      <c r="R3735" s="91">
        <v>1</v>
      </c>
      <c r="S3735" s="9">
        <v>8</v>
      </c>
      <c r="T3735" s="9" t="s">
        <v>32</v>
      </c>
      <c r="U3735" s="9">
        <v>11002</v>
      </c>
      <c r="V3735" s="9">
        <v>11002</v>
      </c>
      <c r="W3735" s="9" t="s">
        <v>5119</v>
      </c>
      <c r="X3735" s="10" t="s">
        <v>4985</v>
      </c>
      <c r="Y3735" s="10" t="s">
        <v>4980</v>
      </c>
      <c r="Z3735" s="10" t="s">
        <v>4980</v>
      </c>
      <c r="AA3735" s="10" t="s">
        <v>4989</v>
      </c>
      <c r="AB3735" s="10" t="s">
        <v>5005</v>
      </c>
      <c r="AC3735" s="9" t="s">
        <v>5006</v>
      </c>
      <c r="AD3735" s="29"/>
      <c r="AE3735" s="20" t="str">
        <f>VLOOKUP(E3735,'FILIAIS PETZ'!A:Q,17,0)</f>
        <v>CO-2</v>
      </c>
      <c r="AF3735" s="20" t="str">
        <f>VLOOKUP(E3735,'FILIAIS PETZ'!A:Q,3,0)</f>
        <v>FELICIO</v>
      </c>
      <c r="AG3735" s="20" t="str">
        <f>VLOOKUP(E3735,'FILIAIS PETZ'!A:Q,2,0)</f>
        <v>R3</v>
      </c>
      <c r="AH3735" s="75">
        <v>350</v>
      </c>
      <c r="AI3735" s="16" t="s">
        <v>8215</v>
      </c>
      <c r="AJ3735" s="43">
        <f>VLOOKUP(E3735,'FILIAIS PETZ'!$A$2:$K$2000,11,0)</f>
        <v>18328118003477</v>
      </c>
      <c r="AK3735" s="44">
        <f t="shared" si="249"/>
        <v>18328118003477</v>
      </c>
    </row>
    <row r="3736" spans="1:37" s="14" customFormat="1" ht="15" customHeight="1" thickBot="1" x14ac:dyDescent="0.25">
      <c r="A3736" s="9">
        <f t="shared" si="248"/>
        <v>930701</v>
      </c>
      <c r="B3736" s="18">
        <f>VLOOKUP(C3736,FORNECEDORES!D:E,2,0)</f>
        <v>7736</v>
      </c>
      <c r="C3736" s="19" t="str">
        <f>VLOOKUP(D3736,FORNECEDORES!A:D,4,0)</f>
        <v>27.385.816/0001-37</v>
      </c>
      <c r="D3736" s="13" t="s">
        <v>2591</v>
      </c>
      <c r="E3736" s="20" t="str">
        <f t="shared" si="250"/>
        <v>04 0033</v>
      </c>
      <c r="F3736" s="28" t="s">
        <v>4933</v>
      </c>
      <c r="G3736" s="21" t="str">
        <f>VLOOKUP(E3736,'FILIAIS PETZ'!A:E,5,0)</f>
        <v>PETZ PARQUE FLAMBOYANT</v>
      </c>
      <c r="H3736" s="20" t="str">
        <f>VLOOKUP(E3736,'FILIAIS PETZ'!A:D,4,0)</f>
        <v>FBYT-GO</v>
      </c>
      <c r="I3736" s="46">
        <v>45460</v>
      </c>
      <c r="J3736" s="9">
        <v>930701</v>
      </c>
      <c r="K3736" s="9" t="s">
        <v>5858</v>
      </c>
      <c r="L3736" s="29" t="s">
        <v>8294</v>
      </c>
      <c r="M3736" s="46">
        <v>45461</v>
      </c>
      <c r="N3736" s="46">
        <v>45483</v>
      </c>
      <c r="O3736" s="46">
        <v>45463</v>
      </c>
      <c r="P3736" s="91" t="s">
        <v>4990</v>
      </c>
      <c r="Q3736" s="84">
        <v>3</v>
      </c>
      <c r="R3736" s="91">
        <v>1</v>
      </c>
      <c r="S3736" s="9">
        <v>8</v>
      </c>
      <c r="T3736" s="9" t="s">
        <v>32</v>
      </c>
      <c r="U3736" s="9">
        <v>11002</v>
      </c>
      <c r="V3736" s="9">
        <v>11002</v>
      </c>
      <c r="W3736" s="9" t="s">
        <v>5021</v>
      </c>
      <c r="X3736" s="10" t="s">
        <v>4985</v>
      </c>
      <c r="Y3736" s="10" t="s">
        <v>4980</v>
      </c>
      <c r="Z3736" s="10" t="s">
        <v>4980</v>
      </c>
      <c r="AA3736" s="10" t="s">
        <v>4989</v>
      </c>
      <c r="AB3736" s="10" t="s">
        <v>5005</v>
      </c>
      <c r="AC3736" s="9" t="s">
        <v>5006</v>
      </c>
      <c r="AD3736" s="29"/>
      <c r="AE3736" s="20" t="str">
        <f>VLOOKUP(E3736,'FILIAIS PETZ'!A:Q,17,0)</f>
        <v>CO-2</v>
      </c>
      <c r="AF3736" s="20" t="str">
        <f>VLOOKUP(E3736,'FILIAIS PETZ'!A:Q,3,0)</f>
        <v>FELICIO</v>
      </c>
      <c r="AG3736" s="20" t="str">
        <f>VLOOKUP(E3736,'FILIAIS PETZ'!A:Q,2,0)</f>
        <v>R3</v>
      </c>
      <c r="AH3736" s="75">
        <v>609</v>
      </c>
      <c r="AI3736" s="16" t="s">
        <v>8216</v>
      </c>
      <c r="AJ3736" s="43">
        <f>VLOOKUP(E3736,'FILIAIS PETZ'!$A$2:$K$2000,11,0)</f>
        <v>18328118003477</v>
      </c>
      <c r="AK3736" s="44">
        <f t="shared" si="249"/>
        <v>18328118003477</v>
      </c>
    </row>
    <row r="3737" spans="1:37" s="14" customFormat="1" ht="15" customHeight="1" thickBot="1" x14ac:dyDescent="0.25">
      <c r="A3737" s="9">
        <f t="shared" si="248"/>
        <v>930702</v>
      </c>
      <c r="B3737" s="18">
        <f>VLOOKUP(C3737,FORNECEDORES!D:E,2,0)</f>
        <v>7736</v>
      </c>
      <c r="C3737" s="19" t="str">
        <f>VLOOKUP(D3737,FORNECEDORES!A:D,4,0)</f>
        <v>27.385.816/0001-37</v>
      </c>
      <c r="D3737" s="13" t="s">
        <v>2591</v>
      </c>
      <c r="E3737" s="20" t="str">
        <f t="shared" si="250"/>
        <v>04 0033</v>
      </c>
      <c r="F3737" s="28" t="s">
        <v>4933</v>
      </c>
      <c r="G3737" s="21" t="str">
        <f>VLOOKUP(E3737,'FILIAIS PETZ'!A:E,5,0)</f>
        <v>PETZ PARQUE FLAMBOYANT</v>
      </c>
      <c r="H3737" s="20" t="str">
        <f>VLOOKUP(E3737,'FILIAIS PETZ'!A:D,4,0)</f>
        <v>FBYT-GO</v>
      </c>
      <c r="I3737" s="46">
        <v>45460</v>
      </c>
      <c r="J3737" s="9">
        <v>930702</v>
      </c>
      <c r="K3737" s="9" t="s">
        <v>5858</v>
      </c>
      <c r="L3737" s="29" t="s">
        <v>8295</v>
      </c>
      <c r="M3737" s="46">
        <v>45461</v>
      </c>
      <c r="N3737" s="46">
        <v>45483</v>
      </c>
      <c r="O3737" s="46">
        <v>45463</v>
      </c>
      <c r="P3737" s="91" t="s">
        <v>4990</v>
      </c>
      <c r="Q3737" s="84">
        <v>3</v>
      </c>
      <c r="R3737" s="91">
        <v>1</v>
      </c>
      <c r="S3737" s="9">
        <v>8</v>
      </c>
      <c r="T3737" s="9" t="s">
        <v>32</v>
      </c>
      <c r="U3737" s="9">
        <v>11002</v>
      </c>
      <c r="V3737" s="9">
        <v>11002</v>
      </c>
      <c r="W3737" s="9" t="s">
        <v>5019</v>
      </c>
      <c r="X3737" s="10" t="s">
        <v>4985</v>
      </c>
      <c r="Y3737" s="10" t="s">
        <v>4980</v>
      </c>
      <c r="Z3737" s="10" t="s">
        <v>4980</v>
      </c>
      <c r="AA3737" s="10" t="s">
        <v>4989</v>
      </c>
      <c r="AB3737" s="10" t="s">
        <v>5005</v>
      </c>
      <c r="AC3737" s="9" t="s">
        <v>5006</v>
      </c>
      <c r="AD3737" s="29"/>
      <c r="AE3737" s="20" t="str">
        <f>VLOOKUP(E3737,'FILIAIS PETZ'!A:Q,17,0)</f>
        <v>CO-2</v>
      </c>
      <c r="AF3737" s="20" t="str">
        <f>VLOOKUP(E3737,'FILIAIS PETZ'!A:Q,3,0)</f>
        <v>FELICIO</v>
      </c>
      <c r="AG3737" s="20" t="str">
        <f>VLOOKUP(E3737,'FILIAIS PETZ'!A:Q,2,0)</f>
        <v>R3</v>
      </c>
      <c r="AH3737" s="75">
        <v>490</v>
      </c>
      <c r="AI3737" s="16" t="s">
        <v>8217</v>
      </c>
      <c r="AJ3737" s="43">
        <f>VLOOKUP(E3737,'FILIAIS PETZ'!$A$2:$K$2000,11,0)</f>
        <v>18328118003477</v>
      </c>
      <c r="AK3737" s="44">
        <f t="shared" si="249"/>
        <v>18328118003477</v>
      </c>
    </row>
    <row r="3738" spans="1:37" s="14" customFormat="1" ht="15" customHeight="1" thickBot="1" x14ac:dyDescent="0.25">
      <c r="A3738" s="9">
        <f t="shared" si="248"/>
        <v>930703</v>
      </c>
      <c r="B3738" s="18">
        <f>VLOOKUP(C3738,FORNECEDORES!D:E,2,0)</f>
        <v>7736</v>
      </c>
      <c r="C3738" s="19" t="str">
        <f>VLOOKUP(D3738,FORNECEDORES!A:D,4,0)</f>
        <v>27.385.816/0001-37</v>
      </c>
      <c r="D3738" s="13" t="s">
        <v>2591</v>
      </c>
      <c r="E3738" s="20" t="str">
        <f t="shared" si="250"/>
        <v>04 0033</v>
      </c>
      <c r="F3738" s="28" t="s">
        <v>4933</v>
      </c>
      <c r="G3738" s="21" t="str">
        <f>VLOOKUP(E3738,'FILIAIS PETZ'!A:E,5,0)</f>
        <v>PETZ PARQUE FLAMBOYANT</v>
      </c>
      <c r="H3738" s="20" t="str">
        <f>VLOOKUP(E3738,'FILIAIS PETZ'!A:D,4,0)</f>
        <v>FBYT-GO</v>
      </c>
      <c r="I3738" s="46">
        <v>45460</v>
      </c>
      <c r="J3738" s="9">
        <v>930703</v>
      </c>
      <c r="K3738" s="9" t="s">
        <v>5858</v>
      </c>
      <c r="L3738" s="29" t="s">
        <v>8296</v>
      </c>
      <c r="M3738" s="46">
        <v>45461</v>
      </c>
      <c r="N3738" s="46">
        <v>45483</v>
      </c>
      <c r="O3738" s="46">
        <v>45463</v>
      </c>
      <c r="P3738" s="91" t="s">
        <v>4990</v>
      </c>
      <c r="Q3738" s="84">
        <v>3</v>
      </c>
      <c r="R3738" s="91">
        <v>1</v>
      </c>
      <c r="S3738" s="9">
        <v>8</v>
      </c>
      <c r="T3738" s="9" t="s">
        <v>32</v>
      </c>
      <c r="U3738" s="9">
        <v>11002</v>
      </c>
      <c r="V3738" s="9">
        <v>11002</v>
      </c>
      <c r="W3738" s="9" t="s">
        <v>5024</v>
      </c>
      <c r="X3738" s="10" t="s">
        <v>4985</v>
      </c>
      <c r="Y3738" s="10" t="s">
        <v>4980</v>
      </c>
      <c r="Z3738" s="10" t="s">
        <v>4980</v>
      </c>
      <c r="AA3738" s="10" t="s">
        <v>4989</v>
      </c>
      <c r="AB3738" s="10" t="s">
        <v>5005</v>
      </c>
      <c r="AC3738" s="9" t="s">
        <v>5006</v>
      </c>
      <c r="AD3738" s="29"/>
      <c r="AE3738" s="20" t="str">
        <f>VLOOKUP(E3738,'FILIAIS PETZ'!A:Q,17,0)</f>
        <v>CO-2</v>
      </c>
      <c r="AF3738" s="20" t="str">
        <f>VLOOKUP(E3738,'FILIAIS PETZ'!A:Q,3,0)</f>
        <v>FELICIO</v>
      </c>
      <c r="AG3738" s="20" t="str">
        <f>VLOOKUP(E3738,'FILIAIS PETZ'!A:Q,2,0)</f>
        <v>R3</v>
      </c>
      <c r="AH3738" s="75">
        <v>756</v>
      </c>
      <c r="AI3738" s="16" t="s">
        <v>8218</v>
      </c>
      <c r="AJ3738" s="43">
        <f>VLOOKUP(E3738,'FILIAIS PETZ'!$A$2:$K$2000,11,0)</f>
        <v>18328118003477</v>
      </c>
      <c r="AK3738" s="44">
        <f t="shared" si="249"/>
        <v>18328118003477</v>
      </c>
    </row>
    <row r="3739" spans="1:37" s="14" customFormat="1" ht="15" customHeight="1" thickBot="1" x14ac:dyDescent="0.25">
      <c r="A3739" s="9">
        <f t="shared" si="248"/>
        <v>930705</v>
      </c>
      <c r="B3739" s="18">
        <f>VLOOKUP(C3739,FORNECEDORES!D:E,2,0)</f>
        <v>7736</v>
      </c>
      <c r="C3739" s="19" t="str">
        <f>VLOOKUP(D3739,FORNECEDORES!A:D,4,0)</f>
        <v>27.385.816/0001-37</v>
      </c>
      <c r="D3739" s="13" t="s">
        <v>2591</v>
      </c>
      <c r="E3739" s="20" t="str">
        <f t="shared" si="250"/>
        <v>04 0077</v>
      </c>
      <c r="F3739" s="28" t="s">
        <v>4954</v>
      </c>
      <c r="G3739" s="21" t="str">
        <f>VLOOKUP(E3739,'FILIAIS PETZ'!A:E,5,0)</f>
        <v>PETZ GOIANIA (SETOR BUENO)</v>
      </c>
      <c r="H3739" s="20" t="str">
        <f>VLOOKUP(E3739,'FILIAIS PETZ'!A:D,4,0)</f>
        <v>BT63-GO</v>
      </c>
      <c r="I3739" s="46">
        <v>45460</v>
      </c>
      <c r="J3739" s="9">
        <v>930705</v>
      </c>
      <c r="K3739" s="9" t="s">
        <v>5858</v>
      </c>
      <c r="L3739" s="29" t="s">
        <v>8297</v>
      </c>
      <c r="M3739" s="46">
        <v>45461</v>
      </c>
      <c r="N3739" s="46">
        <v>45483</v>
      </c>
      <c r="O3739" s="46">
        <v>45463</v>
      </c>
      <c r="P3739" s="91" t="s">
        <v>4990</v>
      </c>
      <c r="Q3739" s="84">
        <v>3</v>
      </c>
      <c r="R3739" s="91">
        <v>1</v>
      </c>
      <c r="S3739" s="9">
        <v>8</v>
      </c>
      <c r="T3739" s="9" t="s">
        <v>32</v>
      </c>
      <c r="U3739" s="9">
        <v>11002</v>
      </c>
      <c r="V3739" s="9">
        <v>11002</v>
      </c>
      <c r="W3739" s="9" t="s">
        <v>5019</v>
      </c>
      <c r="X3739" s="10" t="s">
        <v>4985</v>
      </c>
      <c r="Y3739" s="10" t="s">
        <v>4993</v>
      </c>
      <c r="Z3739" s="10" t="s">
        <v>4993</v>
      </c>
      <c r="AA3739" s="10" t="s">
        <v>4989</v>
      </c>
      <c r="AB3739" s="10" t="s">
        <v>5005</v>
      </c>
      <c r="AC3739" s="9" t="s">
        <v>5006</v>
      </c>
      <c r="AD3739" s="29"/>
      <c r="AE3739" s="20" t="str">
        <f>VLOOKUP(E3739,'FILIAIS PETZ'!A:Q,17,0)</f>
        <v>CO-2</v>
      </c>
      <c r="AF3739" s="20" t="str">
        <f>VLOOKUP(E3739,'FILIAIS PETZ'!A:Q,3,0)</f>
        <v>FELICIO</v>
      </c>
      <c r="AG3739" s="20" t="str">
        <f>VLOOKUP(E3739,'FILIAIS PETZ'!A:Q,2,0)</f>
        <v>R3</v>
      </c>
      <c r="AH3739" s="75">
        <v>336</v>
      </c>
      <c r="AI3739" s="16" t="s">
        <v>8219</v>
      </c>
      <c r="AJ3739" s="43">
        <f>VLOOKUP(E3739,'FILIAIS PETZ'!$A$2:$K$2000,11,0)</f>
        <v>18328118007545</v>
      </c>
      <c r="AK3739" s="44">
        <f t="shared" si="249"/>
        <v>18328118007545</v>
      </c>
    </row>
    <row r="3740" spans="1:37" s="14" customFormat="1" ht="15" customHeight="1" thickBot="1" x14ac:dyDescent="0.25">
      <c r="A3740" s="9">
        <f t="shared" si="248"/>
        <v>930706</v>
      </c>
      <c r="B3740" s="18">
        <f>VLOOKUP(C3740,FORNECEDORES!D:E,2,0)</f>
        <v>7736</v>
      </c>
      <c r="C3740" s="19" t="str">
        <f>VLOOKUP(D3740,FORNECEDORES!A:D,4,0)</f>
        <v>27.385.816/0001-37</v>
      </c>
      <c r="D3740" s="13" t="s">
        <v>2591</v>
      </c>
      <c r="E3740" s="20" t="str">
        <f t="shared" si="250"/>
        <v>04 0048</v>
      </c>
      <c r="F3740" s="28" t="s">
        <v>4970</v>
      </c>
      <c r="G3740" s="21" t="str">
        <f>VLOOKUP(E3740,'FILIAIS PETZ'!A:E,5,0)</f>
        <v>PETZ BRASILIA EPIA</v>
      </c>
      <c r="H3740" s="20" t="str">
        <f>VLOOKUP(E3740,'FILIAIS PETZ'!A:D,4,0)</f>
        <v>EPIA-DF</v>
      </c>
      <c r="I3740" s="46">
        <v>45460</v>
      </c>
      <c r="J3740" s="9">
        <v>930706</v>
      </c>
      <c r="K3740" s="9" t="s">
        <v>5858</v>
      </c>
      <c r="L3740" s="29" t="s">
        <v>8298</v>
      </c>
      <c r="M3740" s="46">
        <v>45461</v>
      </c>
      <c r="N3740" s="46">
        <v>45483</v>
      </c>
      <c r="O3740" s="46">
        <v>45463</v>
      </c>
      <c r="P3740" s="91" t="s">
        <v>4990</v>
      </c>
      <c r="Q3740" s="84">
        <v>3</v>
      </c>
      <c r="R3740" s="91">
        <v>1</v>
      </c>
      <c r="S3740" s="9">
        <v>8</v>
      </c>
      <c r="T3740" s="9" t="s">
        <v>32</v>
      </c>
      <c r="U3740" s="9">
        <v>11002</v>
      </c>
      <c r="V3740" s="9">
        <v>11002</v>
      </c>
      <c r="W3740" s="9" t="s">
        <v>5024</v>
      </c>
      <c r="X3740" s="10" t="s">
        <v>4985</v>
      </c>
      <c r="Y3740" s="10" t="s">
        <v>4980</v>
      </c>
      <c r="Z3740" s="10" t="s">
        <v>4980</v>
      </c>
      <c r="AA3740" s="10" t="s">
        <v>4989</v>
      </c>
      <c r="AB3740" s="10" t="s">
        <v>5005</v>
      </c>
      <c r="AC3740" s="9" t="s">
        <v>5006</v>
      </c>
      <c r="AD3740" s="29"/>
      <c r="AE3740" s="20" t="str">
        <f>VLOOKUP(E3740,'FILIAIS PETZ'!A:Q,17,0)</f>
        <v>CO-2</v>
      </c>
      <c r="AF3740" s="20" t="str">
        <f>VLOOKUP(E3740,'FILIAIS PETZ'!A:Q,3,0)</f>
        <v>FELICIO</v>
      </c>
      <c r="AG3740" s="20" t="str">
        <f>VLOOKUP(E3740,'FILIAIS PETZ'!A:Q,2,0)</f>
        <v>R3</v>
      </c>
      <c r="AH3740" s="75">
        <v>536.20000000000005</v>
      </c>
      <c r="AI3740" s="16" t="s">
        <v>8220</v>
      </c>
      <c r="AJ3740" s="43">
        <f>VLOOKUP(E3740,'FILIAIS PETZ'!$A$2:$K$2000,11,0)</f>
        <v>18328118004368</v>
      </c>
      <c r="AK3740" s="44">
        <f t="shared" si="249"/>
        <v>18328118004368</v>
      </c>
    </row>
    <row r="3741" spans="1:37" s="14" customFormat="1" ht="15" customHeight="1" thickBot="1" x14ac:dyDescent="0.25">
      <c r="A3741" s="9">
        <f t="shared" si="248"/>
        <v>930707</v>
      </c>
      <c r="B3741" s="18">
        <f>VLOOKUP(C3741,FORNECEDORES!D:E,2,0)</f>
        <v>7736</v>
      </c>
      <c r="C3741" s="19" t="str">
        <f>VLOOKUP(D3741,FORNECEDORES!A:D,4,0)</f>
        <v>27.385.816/0001-37</v>
      </c>
      <c r="D3741" s="13" t="s">
        <v>2591</v>
      </c>
      <c r="E3741" s="20" t="str">
        <f t="shared" si="250"/>
        <v>04 0033</v>
      </c>
      <c r="F3741" s="28" t="s">
        <v>4933</v>
      </c>
      <c r="G3741" s="21" t="str">
        <f>VLOOKUP(E3741,'FILIAIS PETZ'!A:E,5,0)</f>
        <v>PETZ PARQUE FLAMBOYANT</v>
      </c>
      <c r="H3741" s="20" t="str">
        <f>VLOOKUP(E3741,'FILIAIS PETZ'!A:D,4,0)</f>
        <v>FBYT-GO</v>
      </c>
      <c r="I3741" s="46">
        <v>45460</v>
      </c>
      <c r="J3741" s="9">
        <v>930707</v>
      </c>
      <c r="K3741" s="9" t="s">
        <v>5858</v>
      </c>
      <c r="L3741" s="29" t="s">
        <v>8299</v>
      </c>
      <c r="M3741" s="46">
        <v>45461</v>
      </c>
      <c r="N3741" s="46">
        <v>45483</v>
      </c>
      <c r="O3741" s="46">
        <v>45463</v>
      </c>
      <c r="P3741" s="91" t="s">
        <v>4990</v>
      </c>
      <c r="Q3741" s="84">
        <v>3</v>
      </c>
      <c r="R3741" s="91">
        <v>1</v>
      </c>
      <c r="S3741" s="9">
        <v>8</v>
      </c>
      <c r="T3741" s="9" t="s">
        <v>32</v>
      </c>
      <c r="U3741" s="9">
        <v>11002</v>
      </c>
      <c r="V3741" s="9">
        <v>11002</v>
      </c>
      <c r="W3741" s="9" t="s">
        <v>5019</v>
      </c>
      <c r="X3741" s="10" t="s">
        <v>4985</v>
      </c>
      <c r="Y3741" s="10" t="s">
        <v>4980</v>
      </c>
      <c r="Z3741" s="10" t="s">
        <v>4980</v>
      </c>
      <c r="AA3741" s="10" t="s">
        <v>4989</v>
      </c>
      <c r="AB3741" s="10" t="s">
        <v>5005</v>
      </c>
      <c r="AC3741" s="9" t="s">
        <v>5006</v>
      </c>
      <c r="AD3741" s="29"/>
      <c r="AE3741" s="20" t="str">
        <f>VLOOKUP(E3741,'FILIAIS PETZ'!A:Q,17,0)</f>
        <v>CO-2</v>
      </c>
      <c r="AF3741" s="20" t="str">
        <f>VLOOKUP(E3741,'FILIAIS PETZ'!A:Q,3,0)</f>
        <v>FELICIO</v>
      </c>
      <c r="AG3741" s="20" t="str">
        <f>VLOOKUP(E3741,'FILIAIS PETZ'!A:Q,2,0)</f>
        <v>R3</v>
      </c>
      <c r="AH3741" s="75">
        <v>200</v>
      </c>
      <c r="AI3741" s="16" t="s">
        <v>8221</v>
      </c>
      <c r="AJ3741" s="43">
        <f>VLOOKUP(E3741,'FILIAIS PETZ'!$A$2:$K$2000,11,0)</f>
        <v>18328118003477</v>
      </c>
      <c r="AK3741" s="44">
        <f t="shared" si="249"/>
        <v>18328118003477</v>
      </c>
    </row>
    <row r="3742" spans="1:37" s="14" customFormat="1" ht="15" customHeight="1" thickBot="1" x14ac:dyDescent="0.25">
      <c r="A3742" s="9">
        <f t="shared" si="248"/>
        <v>930711</v>
      </c>
      <c r="B3742" s="18">
        <f>VLOOKUP(C3742,FORNECEDORES!D:E,2,0)</f>
        <v>7736</v>
      </c>
      <c r="C3742" s="19" t="str">
        <f>VLOOKUP(D3742,FORNECEDORES!A:D,4,0)</f>
        <v>27.385.816/0001-37</v>
      </c>
      <c r="D3742" s="13" t="s">
        <v>2591</v>
      </c>
      <c r="E3742" s="20" t="str">
        <f t="shared" si="250"/>
        <v>04 0144</v>
      </c>
      <c r="F3742" s="28" t="s">
        <v>4938</v>
      </c>
      <c r="G3742" s="21" t="str">
        <f>VLOOKUP(E3742,'FILIAIS PETZ'!A:E,5,0)</f>
        <v>PETZ FERNANDO CORREA</v>
      </c>
      <c r="H3742" s="20" t="str">
        <f>VLOOKUP(E3742,'FILIAIS PETZ'!A:D,4,0)</f>
        <v>FCOR-MT</v>
      </c>
      <c r="I3742" s="46">
        <v>45460</v>
      </c>
      <c r="J3742" s="9">
        <v>930711</v>
      </c>
      <c r="K3742" s="9" t="s">
        <v>5858</v>
      </c>
      <c r="L3742" s="29" t="s">
        <v>8300</v>
      </c>
      <c r="M3742" s="46">
        <v>45461</v>
      </c>
      <c r="N3742" s="46">
        <v>45483</v>
      </c>
      <c r="O3742" s="46">
        <v>45463</v>
      </c>
      <c r="P3742" s="91" t="s">
        <v>4990</v>
      </c>
      <c r="Q3742" s="84">
        <v>3</v>
      </c>
      <c r="R3742" s="91">
        <v>1</v>
      </c>
      <c r="S3742" s="9">
        <v>8</v>
      </c>
      <c r="T3742" s="9" t="s">
        <v>32</v>
      </c>
      <c r="U3742" s="9">
        <v>11002</v>
      </c>
      <c r="V3742" s="9">
        <v>11002</v>
      </c>
      <c r="W3742" s="9" t="s">
        <v>5039</v>
      </c>
      <c r="X3742" s="10" t="s">
        <v>5016</v>
      </c>
      <c r="Y3742" s="10" t="s">
        <v>4997</v>
      </c>
      <c r="Z3742" s="9" t="s">
        <v>4993</v>
      </c>
      <c r="AA3742" s="9" t="s">
        <v>5101</v>
      </c>
      <c r="AB3742" s="9" t="s">
        <v>5066</v>
      </c>
      <c r="AC3742" s="9" t="s">
        <v>5006</v>
      </c>
      <c r="AD3742" s="29"/>
      <c r="AE3742" s="20" t="str">
        <f>VLOOKUP(E3742,'FILIAIS PETZ'!A:Q,17,0)</f>
        <v>CO-3</v>
      </c>
      <c r="AF3742" s="20" t="str">
        <f>VLOOKUP(E3742,'FILIAIS PETZ'!A:Q,3,0)</f>
        <v>FELICIO</v>
      </c>
      <c r="AG3742" s="20" t="str">
        <f>VLOOKUP(E3742,'FILIAIS PETZ'!A:Q,2,0)</f>
        <v>R3</v>
      </c>
      <c r="AH3742" s="75">
        <v>786.8</v>
      </c>
      <c r="AI3742" s="16" t="s">
        <v>8222</v>
      </c>
      <c r="AJ3742" s="43">
        <f>VLOOKUP(E3742,'FILIAIS PETZ'!$A$2:$K$2000,11,0)</f>
        <v>18328118014169</v>
      </c>
      <c r="AK3742" s="44">
        <f t="shared" si="249"/>
        <v>18328118014169</v>
      </c>
    </row>
    <row r="3743" spans="1:37" s="14" customFormat="1" ht="15" customHeight="1" thickBot="1" x14ac:dyDescent="0.25">
      <c r="B3743" s="18">
        <f>VLOOKUP(C3743,FORNECEDORES!D:E,2,0)</f>
        <v>179505</v>
      </c>
      <c r="C3743" s="19" t="str">
        <f>VLOOKUP(D3743,FORNECEDORES!A:D,4,0)</f>
        <v>29.739.737/0046-04</v>
      </c>
      <c r="D3743" s="13" t="s">
        <v>7599</v>
      </c>
      <c r="E3743" s="20" t="str">
        <f t="shared" si="250"/>
        <v>04 0060</v>
      </c>
      <c r="F3743" s="28" t="s">
        <v>8625</v>
      </c>
      <c r="G3743" s="21" t="str">
        <f>VLOOKUP(E3743,'FILIAIS PETZ'!A:E,5,0)</f>
        <v>PETZ PACAEMBU</v>
      </c>
      <c r="H3743" s="20" t="str">
        <f>VLOOKUP(E3743,'FILIAIS PETZ'!A:D,4,0)</f>
        <v>PCBU-SP</v>
      </c>
      <c r="I3743" s="46">
        <v>45460</v>
      </c>
      <c r="J3743" s="9">
        <v>930171</v>
      </c>
      <c r="K3743" s="9" t="s">
        <v>5858</v>
      </c>
      <c r="L3743" s="83" t="s">
        <v>13612</v>
      </c>
      <c r="M3743" s="85">
        <v>45540</v>
      </c>
      <c r="N3743" s="85">
        <v>45595</v>
      </c>
      <c r="O3743" s="85">
        <v>45576</v>
      </c>
      <c r="P3743" s="91" t="s">
        <v>4990</v>
      </c>
      <c r="Q3743" s="84">
        <v>3</v>
      </c>
      <c r="R3743" s="91">
        <v>1</v>
      </c>
      <c r="S3743" s="9">
        <v>8</v>
      </c>
      <c r="T3743" s="9" t="s">
        <v>32</v>
      </c>
      <c r="U3743" s="9">
        <v>11002</v>
      </c>
      <c r="V3743" s="9">
        <v>11002</v>
      </c>
      <c r="W3743" s="9" t="s">
        <v>5019</v>
      </c>
      <c r="X3743" s="10" t="s">
        <v>5033</v>
      </c>
      <c r="Y3743" s="84" t="s">
        <v>4993</v>
      </c>
      <c r="Z3743" s="84" t="s">
        <v>4993</v>
      </c>
      <c r="AA3743" s="84" t="s">
        <v>5033</v>
      </c>
      <c r="AB3743" s="84" t="s">
        <v>12941</v>
      </c>
      <c r="AC3743" s="9" t="s">
        <v>5006</v>
      </c>
      <c r="AD3743" s="29"/>
      <c r="AE3743" s="20" t="str">
        <f>VLOOKUP(E3743,'FILIAIS PETZ'!A:Q,17,0)</f>
        <v>SP2</v>
      </c>
      <c r="AF3743" s="20" t="str">
        <f>VLOOKUP(E3743,'FILIAIS PETZ'!A:Q,3,0)</f>
        <v>FELICIO</v>
      </c>
      <c r="AG3743" s="20" t="str">
        <f>VLOOKUP(E3743,'FILIAIS PETZ'!A:Q,2,0)</f>
        <v>R3</v>
      </c>
      <c r="AH3743" s="75">
        <v>93.69</v>
      </c>
      <c r="AI3743" s="16" t="s">
        <v>11042</v>
      </c>
      <c r="AJ3743" s="43">
        <f>VLOOKUP(E3743,'FILIAIS PETZ'!$A$2:$K$2000,11,0)</f>
        <v>18328118006220</v>
      </c>
      <c r="AK3743" s="44">
        <v>18328118006220</v>
      </c>
    </row>
    <row r="3744" spans="1:37" s="14" customFormat="1" ht="15" customHeight="1" thickBot="1" x14ac:dyDescent="0.25">
      <c r="B3744" s="18">
        <f>VLOOKUP(C3744,FORNECEDORES!D:E,2,0)</f>
        <v>179505</v>
      </c>
      <c r="C3744" s="19" t="str">
        <f>VLOOKUP(D3744,FORNECEDORES!A:D,4,0)</f>
        <v>29.739.737/0046-04</v>
      </c>
      <c r="D3744" s="13" t="s">
        <v>7599</v>
      </c>
      <c r="E3744" s="20" t="str">
        <f t="shared" si="250"/>
        <v>04 0060</v>
      </c>
      <c r="F3744" s="28" t="s">
        <v>8625</v>
      </c>
      <c r="G3744" s="21" t="str">
        <f>VLOOKUP(E3744,'FILIAIS PETZ'!A:E,5,0)</f>
        <v>PETZ PACAEMBU</v>
      </c>
      <c r="H3744" s="20" t="str">
        <f>VLOOKUP(E3744,'FILIAIS PETZ'!A:D,4,0)</f>
        <v>PCBU-SP</v>
      </c>
      <c r="I3744" s="46">
        <v>45460</v>
      </c>
      <c r="J3744" s="9">
        <v>930175</v>
      </c>
      <c r="K3744" s="9" t="s">
        <v>5858</v>
      </c>
      <c r="L3744" s="83" t="s">
        <v>13611</v>
      </c>
      <c r="M3744" s="85">
        <v>45540</v>
      </c>
      <c r="N3744" s="85">
        <v>45595</v>
      </c>
      <c r="O3744" s="85">
        <v>45576</v>
      </c>
      <c r="P3744" s="91" t="s">
        <v>4990</v>
      </c>
      <c r="Q3744" s="84">
        <v>3</v>
      </c>
      <c r="R3744" s="91">
        <v>1</v>
      </c>
      <c r="S3744" s="9">
        <v>8</v>
      </c>
      <c r="T3744" s="9" t="s">
        <v>32</v>
      </c>
      <c r="U3744" s="9">
        <v>11002</v>
      </c>
      <c r="V3744" s="9">
        <v>11002</v>
      </c>
      <c r="W3744" s="9" t="s">
        <v>5019</v>
      </c>
      <c r="X3744" s="10" t="s">
        <v>5033</v>
      </c>
      <c r="Y3744" s="84" t="s">
        <v>4993</v>
      </c>
      <c r="Z3744" s="84" t="s">
        <v>4993</v>
      </c>
      <c r="AA3744" s="84" t="s">
        <v>5033</v>
      </c>
      <c r="AB3744" s="84" t="s">
        <v>12941</v>
      </c>
      <c r="AC3744" s="9" t="s">
        <v>5006</v>
      </c>
      <c r="AD3744" s="29"/>
      <c r="AE3744" s="20" t="str">
        <f>VLOOKUP(E3744,'FILIAIS PETZ'!A:Q,17,0)</f>
        <v>SP2</v>
      </c>
      <c r="AF3744" s="20" t="str">
        <f>VLOOKUP(E3744,'FILIAIS PETZ'!A:Q,3,0)</f>
        <v>FELICIO</v>
      </c>
      <c r="AG3744" s="20" t="str">
        <f>VLOOKUP(E3744,'FILIAIS PETZ'!A:Q,2,0)</f>
        <v>R3</v>
      </c>
      <c r="AH3744" s="75">
        <v>2604.5700000000002</v>
      </c>
      <c r="AI3744" s="16" t="s">
        <v>11043</v>
      </c>
      <c r="AJ3744" s="43">
        <f>VLOOKUP(E3744,'FILIAIS PETZ'!$A$2:$K$2000,11,0)</f>
        <v>18328118006220</v>
      </c>
      <c r="AK3744" s="44">
        <v>18328118006220</v>
      </c>
    </row>
    <row r="3745" spans="2:37" s="14" customFormat="1" ht="15" customHeight="1" thickBot="1" x14ac:dyDescent="0.25">
      <c r="B3745" s="18">
        <f>VLOOKUP(C3745,FORNECEDORES!D:E,2,0)</f>
        <v>530375</v>
      </c>
      <c r="C3745" s="19" t="str">
        <f>VLOOKUP(D3745,FORNECEDORES!A:D,4,0)</f>
        <v>23.080.842/0001-04</v>
      </c>
      <c r="D3745" s="13" t="s">
        <v>4370</v>
      </c>
      <c r="E3745" s="20" t="str">
        <f t="shared" si="250"/>
        <v>04 0284</v>
      </c>
      <c r="F3745" s="28" t="s">
        <v>8966</v>
      </c>
      <c r="G3745" s="21" t="str">
        <f>VLOOKUP(E3745,'FILIAIS PETZ'!A:E,5,0)</f>
        <v>PETZ ASSAI ANCHIETA</v>
      </c>
      <c r="H3745" s="20" t="str">
        <f>VLOOKUP(E3745,'FILIAIS PETZ'!A:D,4,0)</f>
        <v>ASAC-SP</v>
      </c>
      <c r="I3745" s="46">
        <v>45460</v>
      </c>
      <c r="J3745" s="9">
        <v>930250</v>
      </c>
      <c r="K3745" s="9" t="s">
        <v>9035</v>
      </c>
      <c r="L3745" s="29" t="s">
        <v>11044</v>
      </c>
      <c r="M3745" s="46">
        <v>45461</v>
      </c>
      <c r="N3745" s="46">
        <v>45497</v>
      </c>
      <c r="O3745" s="46">
        <v>45474</v>
      </c>
      <c r="P3745" s="91" t="s">
        <v>4990</v>
      </c>
      <c r="Q3745" s="84">
        <v>3</v>
      </c>
      <c r="R3745" s="91">
        <v>1</v>
      </c>
      <c r="S3745" s="9">
        <v>8</v>
      </c>
      <c r="T3745" s="9" t="s">
        <v>32</v>
      </c>
      <c r="U3745" s="9">
        <v>11002</v>
      </c>
      <c r="V3745" s="9">
        <v>11002</v>
      </c>
      <c r="W3745" s="9" t="s">
        <v>5107</v>
      </c>
      <c r="X3745" s="10" t="s">
        <v>4985</v>
      </c>
      <c r="Y3745" s="10" t="s">
        <v>4997</v>
      </c>
      <c r="Z3745" s="10" t="s">
        <v>4993</v>
      </c>
      <c r="AA3745" s="10" t="s">
        <v>4989</v>
      </c>
      <c r="AB3745" s="10" t="s">
        <v>12941</v>
      </c>
      <c r="AC3745" s="9" t="s">
        <v>5006</v>
      </c>
      <c r="AD3745" s="29"/>
      <c r="AE3745" s="20" t="str">
        <f>VLOOKUP(E3745,'FILIAIS PETZ'!A:Q,17,0)</f>
        <v>SP3</v>
      </c>
      <c r="AF3745" s="20" t="str">
        <f>VLOOKUP(E3745,'FILIAIS PETZ'!A:Q,3,0)</f>
        <v>FELICIO</v>
      </c>
      <c r="AG3745" s="20" t="str">
        <f>VLOOKUP(E3745,'FILIAIS PETZ'!A:Q,2,0)</f>
        <v>R3</v>
      </c>
      <c r="AH3745" s="75">
        <v>650</v>
      </c>
      <c r="AI3745" s="16" t="s">
        <v>11045</v>
      </c>
      <c r="AJ3745" s="43" t="str">
        <f>VLOOKUP(E3745,'FILIAIS PETZ'!$A$2:$K$2000,11,0)</f>
        <v>18.328.118/0290-00</v>
      </c>
      <c r="AK3745" s="44" t="s">
        <v>9283</v>
      </c>
    </row>
    <row r="3746" spans="2:37" s="14" customFormat="1" ht="15" customHeight="1" thickBot="1" x14ac:dyDescent="0.25">
      <c r="B3746" s="18">
        <f>VLOOKUP(C3746,FORNECEDORES!D:E,2,0)</f>
        <v>530375</v>
      </c>
      <c r="C3746" s="19" t="str">
        <f>VLOOKUP(D3746,FORNECEDORES!A:D,4,0)</f>
        <v>23.080.842/0001-04</v>
      </c>
      <c r="D3746" s="13" t="s">
        <v>4370</v>
      </c>
      <c r="E3746" s="20" t="str">
        <f t="shared" si="250"/>
        <v>04 0284</v>
      </c>
      <c r="F3746" s="28" t="s">
        <v>8966</v>
      </c>
      <c r="G3746" s="21" t="str">
        <f>VLOOKUP(E3746,'FILIAIS PETZ'!A:E,5,0)</f>
        <v>PETZ ASSAI ANCHIETA</v>
      </c>
      <c r="H3746" s="20" t="str">
        <f>VLOOKUP(E3746,'FILIAIS PETZ'!A:D,4,0)</f>
        <v>ASAC-SP</v>
      </c>
      <c r="I3746" s="46">
        <v>45460</v>
      </c>
      <c r="J3746" s="9">
        <v>930253</v>
      </c>
      <c r="K3746" s="9" t="s">
        <v>9035</v>
      </c>
      <c r="L3746" s="29" t="s">
        <v>11046</v>
      </c>
      <c r="M3746" s="46">
        <v>45461</v>
      </c>
      <c r="N3746" s="46">
        <v>45497</v>
      </c>
      <c r="O3746" s="46">
        <v>45474</v>
      </c>
      <c r="P3746" s="91" t="s">
        <v>4990</v>
      </c>
      <c r="Q3746" s="84">
        <v>3</v>
      </c>
      <c r="R3746" s="91">
        <v>1</v>
      </c>
      <c r="S3746" s="9">
        <v>8</v>
      </c>
      <c r="T3746" s="9" t="s">
        <v>32</v>
      </c>
      <c r="U3746" s="9">
        <v>11002</v>
      </c>
      <c r="V3746" s="9">
        <v>11002</v>
      </c>
      <c r="W3746" s="9" t="s">
        <v>5107</v>
      </c>
      <c r="X3746" s="10" t="s">
        <v>4985</v>
      </c>
      <c r="Y3746" s="10" t="s">
        <v>4997</v>
      </c>
      <c r="Z3746" s="10" t="s">
        <v>4993</v>
      </c>
      <c r="AA3746" s="10" t="s">
        <v>4989</v>
      </c>
      <c r="AB3746" s="10" t="s">
        <v>12941</v>
      </c>
      <c r="AC3746" s="9" t="s">
        <v>5006</v>
      </c>
      <c r="AD3746" s="29"/>
      <c r="AE3746" s="20" t="str">
        <f>VLOOKUP(E3746,'FILIAIS PETZ'!A:Q,17,0)</f>
        <v>SP3</v>
      </c>
      <c r="AF3746" s="20" t="str">
        <f>VLOOKUP(E3746,'FILIAIS PETZ'!A:Q,3,0)</f>
        <v>FELICIO</v>
      </c>
      <c r="AG3746" s="20" t="str">
        <f>VLOOKUP(E3746,'FILIAIS PETZ'!A:Q,2,0)</f>
        <v>R3</v>
      </c>
      <c r="AH3746" s="75">
        <v>730</v>
      </c>
      <c r="AI3746" s="16" t="s">
        <v>11047</v>
      </c>
      <c r="AJ3746" s="43" t="str">
        <f>VLOOKUP(E3746,'FILIAIS PETZ'!$A$2:$K$2000,11,0)</f>
        <v>18.328.118/0290-00</v>
      </c>
      <c r="AK3746" s="44" t="s">
        <v>9283</v>
      </c>
    </row>
    <row r="3747" spans="2:37" s="14" customFormat="1" ht="15" customHeight="1" thickBot="1" x14ac:dyDescent="0.25">
      <c r="B3747" s="18">
        <f>VLOOKUP(C3747,FORNECEDORES!D:E,2,0)</f>
        <v>530375</v>
      </c>
      <c r="C3747" s="19" t="str">
        <f>VLOOKUP(D3747,FORNECEDORES!A:D,4,0)</f>
        <v>23.080.842/0001-04</v>
      </c>
      <c r="D3747" s="13" t="s">
        <v>4370</v>
      </c>
      <c r="E3747" s="20" t="str">
        <f t="shared" si="250"/>
        <v>04 0284</v>
      </c>
      <c r="F3747" s="28" t="s">
        <v>8966</v>
      </c>
      <c r="G3747" s="21" t="str">
        <f>VLOOKUP(E3747,'FILIAIS PETZ'!A:E,5,0)</f>
        <v>PETZ ASSAI ANCHIETA</v>
      </c>
      <c r="H3747" s="20" t="str">
        <f>VLOOKUP(E3747,'FILIAIS PETZ'!A:D,4,0)</f>
        <v>ASAC-SP</v>
      </c>
      <c r="I3747" s="46">
        <v>45460</v>
      </c>
      <c r="J3747" s="9">
        <v>930254</v>
      </c>
      <c r="K3747" s="9" t="s">
        <v>9035</v>
      </c>
      <c r="L3747" s="29" t="s">
        <v>11048</v>
      </c>
      <c r="M3747" s="46">
        <v>45461</v>
      </c>
      <c r="N3747" s="46">
        <v>45497</v>
      </c>
      <c r="O3747" s="46">
        <v>45474</v>
      </c>
      <c r="P3747" s="91" t="s">
        <v>4990</v>
      </c>
      <c r="Q3747" s="84">
        <v>3</v>
      </c>
      <c r="R3747" s="91">
        <v>1</v>
      </c>
      <c r="S3747" s="9">
        <v>8</v>
      </c>
      <c r="T3747" s="9" t="s">
        <v>32</v>
      </c>
      <c r="U3747" s="9">
        <v>11002</v>
      </c>
      <c r="V3747" s="9">
        <v>11002</v>
      </c>
      <c r="W3747" s="9" t="s">
        <v>5019</v>
      </c>
      <c r="X3747" s="10" t="s">
        <v>4985</v>
      </c>
      <c r="Y3747" s="10" t="s">
        <v>4997</v>
      </c>
      <c r="Z3747" s="10" t="s">
        <v>4993</v>
      </c>
      <c r="AA3747" s="10" t="s">
        <v>4989</v>
      </c>
      <c r="AB3747" s="10" t="s">
        <v>12941</v>
      </c>
      <c r="AC3747" s="9" t="s">
        <v>5006</v>
      </c>
      <c r="AD3747" s="29"/>
      <c r="AE3747" s="20" t="str">
        <f>VLOOKUP(E3747,'FILIAIS PETZ'!A:Q,17,0)</f>
        <v>SP3</v>
      </c>
      <c r="AF3747" s="20" t="str">
        <f>VLOOKUP(E3747,'FILIAIS PETZ'!A:Q,3,0)</f>
        <v>FELICIO</v>
      </c>
      <c r="AG3747" s="20" t="str">
        <f>VLOOKUP(E3747,'FILIAIS PETZ'!A:Q,2,0)</f>
        <v>R3</v>
      </c>
      <c r="AH3747" s="75">
        <v>210</v>
      </c>
      <c r="AI3747" s="16" t="s">
        <v>11049</v>
      </c>
      <c r="AJ3747" s="43" t="str">
        <f>VLOOKUP(E3747,'FILIAIS PETZ'!$A$2:$K$2000,11,0)</f>
        <v>18.328.118/0290-00</v>
      </c>
      <c r="AK3747" s="44" t="s">
        <v>9283</v>
      </c>
    </row>
    <row r="3748" spans="2:37" s="14" customFormat="1" ht="15" customHeight="1" thickBot="1" x14ac:dyDescent="0.25">
      <c r="B3748" s="18">
        <f>VLOOKUP(C3748,FORNECEDORES!D:E,2,0)</f>
        <v>530375</v>
      </c>
      <c r="C3748" s="19" t="str">
        <f>VLOOKUP(D3748,FORNECEDORES!A:D,4,0)</f>
        <v>23.080.842/0001-04</v>
      </c>
      <c r="D3748" s="13" t="s">
        <v>4370</v>
      </c>
      <c r="E3748" s="20" t="str">
        <f t="shared" si="250"/>
        <v>04 0284</v>
      </c>
      <c r="F3748" s="28" t="s">
        <v>8966</v>
      </c>
      <c r="G3748" s="21" t="str">
        <f>VLOOKUP(E3748,'FILIAIS PETZ'!A:E,5,0)</f>
        <v>PETZ ASSAI ANCHIETA</v>
      </c>
      <c r="H3748" s="20" t="str">
        <f>VLOOKUP(E3748,'FILIAIS PETZ'!A:D,4,0)</f>
        <v>ASAC-SP</v>
      </c>
      <c r="I3748" s="46">
        <v>45460</v>
      </c>
      <c r="J3748" s="9">
        <v>930256</v>
      </c>
      <c r="K3748" s="9" t="s">
        <v>9035</v>
      </c>
      <c r="L3748" s="29" t="s">
        <v>11050</v>
      </c>
      <c r="M3748" s="46">
        <v>45461</v>
      </c>
      <c r="N3748" s="46">
        <v>45497</v>
      </c>
      <c r="O3748" s="46">
        <v>45474</v>
      </c>
      <c r="P3748" s="91" t="s">
        <v>4990</v>
      </c>
      <c r="Q3748" s="84">
        <v>3</v>
      </c>
      <c r="R3748" s="91">
        <v>1</v>
      </c>
      <c r="S3748" s="9">
        <v>8</v>
      </c>
      <c r="T3748" s="9" t="s">
        <v>32</v>
      </c>
      <c r="U3748" s="9">
        <v>11002</v>
      </c>
      <c r="V3748" s="9">
        <v>11002</v>
      </c>
      <c r="W3748" s="9" t="s">
        <v>5034</v>
      </c>
      <c r="X3748" s="10" t="s">
        <v>4985</v>
      </c>
      <c r="Y3748" s="10" t="s">
        <v>4997</v>
      </c>
      <c r="Z3748" s="10" t="s">
        <v>4993</v>
      </c>
      <c r="AA3748" s="10" t="s">
        <v>4989</v>
      </c>
      <c r="AB3748" s="10" t="s">
        <v>12941</v>
      </c>
      <c r="AC3748" s="9" t="s">
        <v>5006</v>
      </c>
      <c r="AD3748" s="29"/>
      <c r="AE3748" s="20" t="str">
        <f>VLOOKUP(E3748,'FILIAIS PETZ'!A:Q,17,0)</f>
        <v>SP3</v>
      </c>
      <c r="AF3748" s="20" t="str">
        <f>VLOOKUP(E3748,'FILIAIS PETZ'!A:Q,3,0)</f>
        <v>FELICIO</v>
      </c>
      <c r="AG3748" s="20" t="str">
        <f>VLOOKUP(E3748,'FILIAIS PETZ'!A:Q,2,0)</f>
        <v>R3</v>
      </c>
      <c r="AH3748" s="75">
        <v>180</v>
      </c>
      <c r="AI3748" s="16" t="s">
        <v>11051</v>
      </c>
      <c r="AJ3748" s="43" t="str">
        <f>VLOOKUP(E3748,'FILIAIS PETZ'!$A$2:$K$2000,11,0)</f>
        <v>18.328.118/0290-00</v>
      </c>
      <c r="AK3748" s="44" t="s">
        <v>9283</v>
      </c>
    </row>
    <row r="3749" spans="2:37" s="14" customFormat="1" ht="15" customHeight="1" thickBot="1" x14ac:dyDescent="0.25">
      <c r="B3749" s="18">
        <f>VLOOKUP(C3749,FORNECEDORES!D:E,2,0)</f>
        <v>530375</v>
      </c>
      <c r="C3749" s="19" t="str">
        <f>VLOOKUP(D3749,FORNECEDORES!A:D,4,0)</f>
        <v>23.080.842/0001-04</v>
      </c>
      <c r="D3749" s="13" t="s">
        <v>4370</v>
      </c>
      <c r="E3749" s="20" t="str">
        <f t="shared" si="250"/>
        <v>04 0284</v>
      </c>
      <c r="F3749" s="28" t="s">
        <v>8966</v>
      </c>
      <c r="G3749" s="21" t="str">
        <f>VLOOKUP(E3749,'FILIAIS PETZ'!A:E,5,0)</f>
        <v>PETZ ASSAI ANCHIETA</v>
      </c>
      <c r="H3749" s="20" t="str">
        <f>VLOOKUP(E3749,'FILIAIS PETZ'!A:D,4,0)</f>
        <v>ASAC-SP</v>
      </c>
      <c r="I3749" s="46">
        <v>45460</v>
      </c>
      <c r="J3749" s="9">
        <v>930258</v>
      </c>
      <c r="K3749" s="9" t="s">
        <v>9035</v>
      </c>
      <c r="L3749" s="29" t="s">
        <v>11052</v>
      </c>
      <c r="M3749" s="46">
        <v>45461</v>
      </c>
      <c r="N3749" s="46">
        <v>45497</v>
      </c>
      <c r="O3749" s="46">
        <v>45474</v>
      </c>
      <c r="P3749" s="91" t="s">
        <v>4990</v>
      </c>
      <c r="Q3749" s="84">
        <v>3</v>
      </c>
      <c r="R3749" s="91">
        <v>1</v>
      </c>
      <c r="S3749" s="9">
        <v>8</v>
      </c>
      <c r="T3749" s="9" t="s">
        <v>32</v>
      </c>
      <c r="U3749" s="9">
        <v>11002</v>
      </c>
      <c r="V3749" s="9">
        <v>11002</v>
      </c>
      <c r="W3749" s="9" t="s">
        <v>5107</v>
      </c>
      <c r="X3749" s="10" t="s">
        <v>4985</v>
      </c>
      <c r="Y3749" s="10" t="s">
        <v>4997</v>
      </c>
      <c r="Z3749" s="10" t="s">
        <v>4993</v>
      </c>
      <c r="AA3749" s="10" t="s">
        <v>4989</v>
      </c>
      <c r="AB3749" s="10" t="s">
        <v>12941</v>
      </c>
      <c r="AC3749" s="9" t="s">
        <v>5006</v>
      </c>
      <c r="AD3749" s="29"/>
      <c r="AE3749" s="20" t="str">
        <f>VLOOKUP(E3749,'FILIAIS PETZ'!A:Q,17,0)</f>
        <v>SP3</v>
      </c>
      <c r="AF3749" s="20" t="str">
        <f>VLOOKUP(E3749,'FILIAIS PETZ'!A:Q,3,0)</f>
        <v>FELICIO</v>
      </c>
      <c r="AG3749" s="20" t="str">
        <f>VLOOKUP(E3749,'FILIAIS PETZ'!A:Q,2,0)</f>
        <v>R3</v>
      </c>
      <c r="AH3749" s="75">
        <v>100</v>
      </c>
      <c r="AI3749" s="16" t="s">
        <v>11053</v>
      </c>
      <c r="AJ3749" s="43" t="str">
        <f>VLOOKUP(E3749,'FILIAIS PETZ'!$A$2:$K$2000,11,0)</f>
        <v>18.328.118/0290-00</v>
      </c>
      <c r="AK3749" s="44" t="s">
        <v>9283</v>
      </c>
    </row>
    <row r="3750" spans="2:37" s="14" customFormat="1" ht="15" customHeight="1" thickBot="1" x14ac:dyDescent="0.25">
      <c r="B3750" s="18">
        <f>VLOOKUP(C3750,FORNECEDORES!D:E,2,0)</f>
        <v>530375</v>
      </c>
      <c r="C3750" s="19" t="str">
        <f>VLOOKUP(D3750,FORNECEDORES!A:D,4,0)</f>
        <v>23.080.842/0001-04</v>
      </c>
      <c r="D3750" s="13" t="s">
        <v>4370</v>
      </c>
      <c r="E3750" s="20" t="str">
        <f t="shared" si="250"/>
        <v>04 0247</v>
      </c>
      <c r="F3750" s="28" t="s">
        <v>8967</v>
      </c>
      <c r="G3750" s="21" t="str">
        <f>VLOOKUP(E3750,'FILIAIS PETZ'!A:E,5,0)</f>
        <v>PETZ AV GOIÁS</v>
      </c>
      <c r="H3750" s="20" t="str">
        <f>VLOOKUP(E3750,'FILIAIS PETZ'!A:D,4,0)</f>
        <v>AVGO-SP</v>
      </c>
      <c r="I3750" s="46">
        <v>45460</v>
      </c>
      <c r="J3750" s="9">
        <v>930262</v>
      </c>
      <c r="K3750" s="9" t="s">
        <v>9035</v>
      </c>
      <c r="L3750" s="29" t="s">
        <v>11054</v>
      </c>
      <c r="M3750" s="46">
        <v>45461</v>
      </c>
      <c r="N3750" s="46">
        <v>45497</v>
      </c>
      <c r="O3750" s="46">
        <v>45474</v>
      </c>
      <c r="P3750" s="91" t="s">
        <v>4990</v>
      </c>
      <c r="Q3750" s="84">
        <v>3</v>
      </c>
      <c r="R3750" s="91">
        <v>1</v>
      </c>
      <c r="S3750" s="9">
        <v>8</v>
      </c>
      <c r="T3750" s="9" t="s">
        <v>32</v>
      </c>
      <c r="U3750" s="9">
        <v>11002</v>
      </c>
      <c r="V3750" s="9">
        <v>11002</v>
      </c>
      <c r="W3750" s="9" t="s">
        <v>5024</v>
      </c>
      <c r="X3750" s="10" t="s">
        <v>4985</v>
      </c>
      <c r="Y3750" s="10" t="s">
        <v>4997</v>
      </c>
      <c r="Z3750" s="10" t="s">
        <v>4993</v>
      </c>
      <c r="AA3750" s="10" t="s">
        <v>4989</v>
      </c>
      <c r="AB3750" s="10" t="s">
        <v>12941</v>
      </c>
      <c r="AC3750" s="9" t="s">
        <v>5006</v>
      </c>
      <c r="AD3750" s="29"/>
      <c r="AE3750" s="20" t="str">
        <f>VLOOKUP(E3750,'FILIAIS PETZ'!A:Q,17,0)</f>
        <v>SP3</v>
      </c>
      <c r="AF3750" s="20" t="str">
        <f>VLOOKUP(E3750,'FILIAIS PETZ'!A:Q,3,0)</f>
        <v>FELICIO</v>
      </c>
      <c r="AG3750" s="20" t="str">
        <f>VLOOKUP(E3750,'FILIAIS PETZ'!A:Q,2,0)</f>
        <v>R3</v>
      </c>
      <c r="AH3750" s="75">
        <v>55</v>
      </c>
      <c r="AI3750" s="16" t="s">
        <v>11055</v>
      </c>
      <c r="AJ3750" s="43" t="str">
        <f>VLOOKUP(E3750,'FILIAIS PETZ'!$A$2:$K$2000,11,0)</f>
        <v>18.328.118/0236-64</v>
      </c>
      <c r="AK3750" s="44" t="s">
        <v>9093</v>
      </c>
    </row>
    <row r="3751" spans="2:37" s="14" customFormat="1" ht="15" customHeight="1" thickBot="1" x14ac:dyDescent="0.25">
      <c r="B3751" s="18">
        <f>VLOOKUP(C3751,FORNECEDORES!D:E,2,0)</f>
        <v>530375</v>
      </c>
      <c r="C3751" s="19" t="str">
        <f>VLOOKUP(D3751,FORNECEDORES!A:D,4,0)</f>
        <v>23.080.842/0001-04</v>
      </c>
      <c r="D3751" s="13" t="s">
        <v>4370</v>
      </c>
      <c r="E3751" s="20" t="str">
        <f t="shared" si="250"/>
        <v>04 0247</v>
      </c>
      <c r="F3751" s="28" t="s">
        <v>8967</v>
      </c>
      <c r="G3751" s="21" t="str">
        <f>VLOOKUP(E3751,'FILIAIS PETZ'!A:E,5,0)</f>
        <v>PETZ AV GOIÁS</v>
      </c>
      <c r="H3751" s="20" t="str">
        <f>VLOOKUP(E3751,'FILIAIS PETZ'!A:D,4,0)</f>
        <v>AVGO-SP</v>
      </c>
      <c r="I3751" s="46">
        <v>45460</v>
      </c>
      <c r="J3751" s="9">
        <v>930264</v>
      </c>
      <c r="K3751" s="9" t="s">
        <v>9035</v>
      </c>
      <c r="L3751" s="29" t="s">
        <v>11056</v>
      </c>
      <c r="M3751" s="46">
        <v>45461</v>
      </c>
      <c r="N3751" s="46">
        <v>45497</v>
      </c>
      <c r="O3751" s="46">
        <v>45474</v>
      </c>
      <c r="P3751" s="91" t="s">
        <v>4990</v>
      </c>
      <c r="Q3751" s="84">
        <v>3</v>
      </c>
      <c r="R3751" s="91">
        <v>1</v>
      </c>
      <c r="S3751" s="9">
        <v>8</v>
      </c>
      <c r="T3751" s="9" t="s">
        <v>32</v>
      </c>
      <c r="U3751" s="9">
        <v>11002</v>
      </c>
      <c r="V3751" s="9">
        <v>11002</v>
      </c>
      <c r="W3751" s="9" t="s">
        <v>10898</v>
      </c>
      <c r="X3751" s="10" t="s">
        <v>4985</v>
      </c>
      <c r="Y3751" s="10" t="s">
        <v>4997</v>
      </c>
      <c r="Z3751" s="10" t="s">
        <v>4993</v>
      </c>
      <c r="AA3751" s="10" t="s">
        <v>4989</v>
      </c>
      <c r="AB3751" s="10" t="s">
        <v>12941</v>
      </c>
      <c r="AC3751" s="9" t="s">
        <v>5006</v>
      </c>
      <c r="AD3751" s="29"/>
      <c r="AE3751" s="20" t="str">
        <f>VLOOKUP(E3751,'FILIAIS PETZ'!A:Q,17,0)</f>
        <v>SP3</v>
      </c>
      <c r="AF3751" s="20" t="str">
        <f>VLOOKUP(E3751,'FILIAIS PETZ'!A:Q,3,0)</f>
        <v>FELICIO</v>
      </c>
      <c r="AG3751" s="20" t="str">
        <f>VLOOKUP(E3751,'FILIAIS PETZ'!A:Q,2,0)</f>
        <v>R3</v>
      </c>
      <c r="AH3751" s="75">
        <v>115</v>
      </c>
      <c r="AI3751" s="16" t="s">
        <v>11057</v>
      </c>
      <c r="AJ3751" s="43" t="str">
        <f>VLOOKUP(E3751,'FILIAIS PETZ'!$A$2:$K$2000,11,0)</f>
        <v>18.328.118/0236-64</v>
      </c>
      <c r="AK3751" s="44" t="s">
        <v>9093</v>
      </c>
    </row>
    <row r="3752" spans="2:37" s="14" customFormat="1" ht="15" customHeight="1" thickBot="1" x14ac:dyDescent="0.25">
      <c r="B3752" s="18">
        <f>VLOOKUP(C3752,FORNECEDORES!D:E,2,0)</f>
        <v>530375</v>
      </c>
      <c r="C3752" s="19" t="str">
        <f>VLOOKUP(D3752,FORNECEDORES!A:D,4,0)</f>
        <v>23.080.842/0001-04</v>
      </c>
      <c r="D3752" s="13" t="s">
        <v>4370</v>
      </c>
      <c r="E3752" s="20" t="str">
        <f t="shared" si="250"/>
        <v>04 0247</v>
      </c>
      <c r="F3752" s="28" t="s">
        <v>8967</v>
      </c>
      <c r="G3752" s="21" t="str">
        <f>VLOOKUP(E3752,'FILIAIS PETZ'!A:E,5,0)</f>
        <v>PETZ AV GOIÁS</v>
      </c>
      <c r="H3752" s="20" t="str">
        <f>VLOOKUP(E3752,'FILIAIS PETZ'!A:D,4,0)</f>
        <v>AVGO-SP</v>
      </c>
      <c r="I3752" s="46">
        <v>45460</v>
      </c>
      <c r="J3752" s="9">
        <v>930266</v>
      </c>
      <c r="K3752" s="9" t="s">
        <v>9035</v>
      </c>
      <c r="L3752" s="29" t="s">
        <v>11058</v>
      </c>
      <c r="M3752" s="46">
        <v>45461</v>
      </c>
      <c r="N3752" s="46">
        <v>45497</v>
      </c>
      <c r="O3752" s="46">
        <v>45474</v>
      </c>
      <c r="P3752" s="91" t="s">
        <v>4990</v>
      </c>
      <c r="Q3752" s="84">
        <v>3</v>
      </c>
      <c r="R3752" s="91">
        <v>1</v>
      </c>
      <c r="S3752" s="9">
        <v>8</v>
      </c>
      <c r="T3752" s="9" t="s">
        <v>32</v>
      </c>
      <c r="U3752" s="9">
        <v>11002</v>
      </c>
      <c r="V3752" s="9">
        <v>11002</v>
      </c>
      <c r="W3752" s="9" t="s">
        <v>5019</v>
      </c>
      <c r="X3752" s="10" t="s">
        <v>4985</v>
      </c>
      <c r="Y3752" s="10" t="s">
        <v>4997</v>
      </c>
      <c r="Z3752" s="10" t="s">
        <v>4993</v>
      </c>
      <c r="AA3752" s="10" t="s">
        <v>4989</v>
      </c>
      <c r="AB3752" s="10" t="s">
        <v>12941</v>
      </c>
      <c r="AC3752" s="9" t="s">
        <v>5006</v>
      </c>
      <c r="AD3752" s="29"/>
      <c r="AE3752" s="20" t="str">
        <f>VLOOKUP(E3752,'FILIAIS PETZ'!A:Q,17,0)</f>
        <v>SP3</v>
      </c>
      <c r="AF3752" s="20" t="str">
        <f>VLOOKUP(E3752,'FILIAIS PETZ'!A:Q,3,0)</f>
        <v>FELICIO</v>
      </c>
      <c r="AG3752" s="20" t="str">
        <f>VLOOKUP(E3752,'FILIAIS PETZ'!A:Q,2,0)</f>
        <v>R3</v>
      </c>
      <c r="AH3752" s="75">
        <v>110</v>
      </c>
      <c r="AI3752" s="16" t="s">
        <v>11059</v>
      </c>
      <c r="AJ3752" s="43" t="str">
        <f>VLOOKUP(E3752,'FILIAIS PETZ'!$A$2:$K$2000,11,0)</f>
        <v>18.328.118/0236-64</v>
      </c>
      <c r="AK3752" s="44" t="s">
        <v>9093</v>
      </c>
    </row>
    <row r="3753" spans="2:37" s="14" customFormat="1" ht="15" customHeight="1" thickBot="1" x14ac:dyDescent="0.25">
      <c r="B3753" s="18">
        <f>VLOOKUP(C3753,FORNECEDORES!D:E,2,0)</f>
        <v>530375</v>
      </c>
      <c r="C3753" s="19" t="str">
        <f>VLOOKUP(D3753,FORNECEDORES!A:D,4,0)</f>
        <v>23.080.842/0001-04</v>
      </c>
      <c r="D3753" s="13" t="s">
        <v>4370</v>
      </c>
      <c r="E3753" s="20" t="str">
        <f t="shared" si="250"/>
        <v>04 0247</v>
      </c>
      <c r="F3753" s="28" t="s">
        <v>8967</v>
      </c>
      <c r="G3753" s="21" t="str">
        <f>VLOOKUP(E3753,'FILIAIS PETZ'!A:E,5,0)</f>
        <v>PETZ AV GOIÁS</v>
      </c>
      <c r="H3753" s="20" t="str">
        <f>VLOOKUP(E3753,'FILIAIS PETZ'!A:D,4,0)</f>
        <v>AVGO-SP</v>
      </c>
      <c r="I3753" s="46">
        <v>45460</v>
      </c>
      <c r="J3753" s="9">
        <v>930267</v>
      </c>
      <c r="K3753" s="9" t="s">
        <v>9035</v>
      </c>
      <c r="L3753" s="29" t="s">
        <v>11060</v>
      </c>
      <c r="M3753" s="46">
        <v>45461</v>
      </c>
      <c r="N3753" s="46">
        <v>45497</v>
      </c>
      <c r="O3753" s="46">
        <v>45474</v>
      </c>
      <c r="P3753" s="91" t="s">
        <v>4990</v>
      </c>
      <c r="Q3753" s="84">
        <v>3</v>
      </c>
      <c r="R3753" s="91">
        <v>1</v>
      </c>
      <c r="S3753" s="9">
        <v>8</v>
      </c>
      <c r="T3753" s="9" t="s">
        <v>32</v>
      </c>
      <c r="U3753" s="9">
        <v>11002</v>
      </c>
      <c r="V3753" s="9">
        <v>11002</v>
      </c>
      <c r="W3753" s="9" t="s">
        <v>5019</v>
      </c>
      <c r="X3753" s="10" t="s">
        <v>4985</v>
      </c>
      <c r="Y3753" s="10" t="s">
        <v>4997</v>
      </c>
      <c r="Z3753" s="10" t="s">
        <v>4993</v>
      </c>
      <c r="AA3753" s="10" t="s">
        <v>4989</v>
      </c>
      <c r="AB3753" s="10" t="s">
        <v>12941</v>
      </c>
      <c r="AC3753" s="9" t="s">
        <v>5006</v>
      </c>
      <c r="AD3753" s="29"/>
      <c r="AE3753" s="20" t="str">
        <f>VLOOKUP(E3753,'FILIAIS PETZ'!A:Q,17,0)</f>
        <v>SP3</v>
      </c>
      <c r="AF3753" s="20" t="str">
        <f>VLOOKUP(E3753,'FILIAIS PETZ'!A:Q,3,0)</f>
        <v>FELICIO</v>
      </c>
      <c r="AG3753" s="20" t="str">
        <f>VLOOKUP(E3753,'FILIAIS PETZ'!A:Q,2,0)</f>
        <v>R3</v>
      </c>
      <c r="AH3753" s="75">
        <v>55</v>
      </c>
      <c r="AI3753" s="16" t="s">
        <v>11061</v>
      </c>
      <c r="AJ3753" s="43" t="str">
        <f>VLOOKUP(E3753,'FILIAIS PETZ'!$A$2:$K$2000,11,0)</f>
        <v>18.328.118/0236-64</v>
      </c>
      <c r="AK3753" s="44" t="s">
        <v>9093</v>
      </c>
    </row>
    <row r="3754" spans="2:37" s="14" customFormat="1" ht="15" customHeight="1" thickBot="1" x14ac:dyDescent="0.25">
      <c r="B3754" s="18">
        <f>VLOOKUP(C3754,FORNECEDORES!D:E,2,0)</f>
        <v>530375</v>
      </c>
      <c r="C3754" s="19" t="str">
        <f>VLOOKUP(D3754,FORNECEDORES!A:D,4,0)</f>
        <v>23.080.842/0001-04</v>
      </c>
      <c r="D3754" s="13" t="s">
        <v>4370</v>
      </c>
      <c r="E3754" s="20" t="str">
        <f t="shared" si="250"/>
        <v>04 0247</v>
      </c>
      <c r="F3754" s="28" t="s">
        <v>8967</v>
      </c>
      <c r="G3754" s="21" t="str">
        <f>VLOOKUP(E3754,'FILIAIS PETZ'!A:E,5,0)</f>
        <v>PETZ AV GOIÁS</v>
      </c>
      <c r="H3754" s="20" t="str">
        <f>VLOOKUP(E3754,'FILIAIS PETZ'!A:D,4,0)</f>
        <v>AVGO-SP</v>
      </c>
      <c r="I3754" s="46">
        <v>45460</v>
      </c>
      <c r="J3754" s="9">
        <v>930269</v>
      </c>
      <c r="K3754" s="9" t="s">
        <v>9035</v>
      </c>
      <c r="L3754" s="29" t="s">
        <v>11062</v>
      </c>
      <c r="M3754" s="46">
        <v>45461</v>
      </c>
      <c r="N3754" s="46">
        <v>45497</v>
      </c>
      <c r="O3754" s="46">
        <v>45474</v>
      </c>
      <c r="P3754" s="91" t="s">
        <v>4990</v>
      </c>
      <c r="Q3754" s="84">
        <v>3</v>
      </c>
      <c r="R3754" s="91">
        <v>1</v>
      </c>
      <c r="S3754" s="9">
        <v>8</v>
      </c>
      <c r="T3754" s="9" t="s">
        <v>32</v>
      </c>
      <c r="U3754" s="9">
        <v>11002</v>
      </c>
      <c r="V3754" s="9">
        <v>11002</v>
      </c>
      <c r="W3754" s="9" t="s">
        <v>10898</v>
      </c>
      <c r="X3754" s="10" t="s">
        <v>4985</v>
      </c>
      <c r="Y3754" s="10" t="s">
        <v>4997</v>
      </c>
      <c r="Z3754" s="10" t="s">
        <v>4993</v>
      </c>
      <c r="AA3754" s="10" t="s">
        <v>4989</v>
      </c>
      <c r="AB3754" s="10" t="s">
        <v>12941</v>
      </c>
      <c r="AC3754" s="9" t="s">
        <v>5006</v>
      </c>
      <c r="AD3754" s="29"/>
      <c r="AE3754" s="20" t="str">
        <f>VLOOKUP(E3754,'FILIAIS PETZ'!A:Q,17,0)</f>
        <v>SP3</v>
      </c>
      <c r="AF3754" s="20" t="str">
        <f>VLOOKUP(E3754,'FILIAIS PETZ'!A:Q,3,0)</f>
        <v>FELICIO</v>
      </c>
      <c r="AG3754" s="20" t="str">
        <f>VLOOKUP(E3754,'FILIAIS PETZ'!A:Q,2,0)</f>
        <v>R3</v>
      </c>
      <c r="AH3754" s="75">
        <v>180</v>
      </c>
      <c r="AI3754" s="16" t="s">
        <v>11063</v>
      </c>
      <c r="AJ3754" s="43" t="str">
        <f>VLOOKUP(E3754,'FILIAIS PETZ'!$A$2:$K$2000,11,0)</f>
        <v>18.328.118/0236-64</v>
      </c>
      <c r="AK3754" s="44" t="s">
        <v>9093</v>
      </c>
    </row>
    <row r="3755" spans="2:37" s="14" customFormat="1" ht="15" customHeight="1" thickBot="1" x14ac:dyDescent="0.25">
      <c r="B3755" s="18">
        <f>VLOOKUP(C3755,FORNECEDORES!D:E,2,0)</f>
        <v>530375</v>
      </c>
      <c r="C3755" s="19" t="str">
        <f>VLOOKUP(D3755,FORNECEDORES!A:D,4,0)</f>
        <v>23.080.842/0001-04</v>
      </c>
      <c r="D3755" s="13" t="s">
        <v>4370</v>
      </c>
      <c r="E3755" s="20" t="str">
        <f t="shared" si="250"/>
        <v>04 0247</v>
      </c>
      <c r="F3755" s="28" t="s">
        <v>8967</v>
      </c>
      <c r="G3755" s="21" t="str">
        <f>VLOOKUP(E3755,'FILIAIS PETZ'!A:E,5,0)</f>
        <v>PETZ AV GOIÁS</v>
      </c>
      <c r="H3755" s="20" t="str">
        <f>VLOOKUP(E3755,'FILIAIS PETZ'!A:D,4,0)</f>
        <v>AVGO-SP</v>
      </c>
      <c r="I3755" s="46">
        <v>45460</v>
      </c>
      <c r="J3755" s="9">
        <v>930271</v>
      </c>
      <c r="K3755" s="9" t="s">
        <v>9035</v>
      </c>
      <c r="L3755" s="29" t="s">
        <v>11064</v>
      </c>
      <c r="M3755" s="46">
        <v>45461</v>
      </c>
      <c r="N3755" s="46">
        <v>45497</v>
      </c>
      <c r="O3755" s="46">
        <v>45474</v>
      </c>
      <c r="P3755" s="91" t="s">
        <v>4990</v>
      </c>
      <c r="Q3755" s="84">
        <v>3</v>
      </c>
      <c r="R3755" s="91">
        <v>1</v>
      </c>
      <c r="S3755" s="9">
        <v>8</v>
      </c>
      <c r="T3755" s="9" t="s">
        <v>32</v>
      </c>
      <c r="U3755" s="9">
        <v>11002</v>
      </c>
      <c r="V3755" s="9">
        <v>11002</v>
      </c>
      <c r="W3755" s="9" t="s">
        <v>5019</v>
      </c>
      <c r="X3755" s="10" t="s">
        <v>4985</v>
      </c>
      <c r="Y3755" s="10" t="s">
        <v>4997</v>
      </c>
      <c r="Z3755" s="10" t="s">
        <v>4993</v>
      </c>
      <c r="AA3755" s="10" t="s">
        <v>4989</v>
      </c>
      <c r="AB3755" s="10" t="s">
        <v>12941</v>
      </c>
      <c r="AC3755" s="9" t="s">
        <v>5006</v>
      </c>
      <c r="AD3755" s="29"/>
      <c r="AE3755" s="20" t="str">
        <f>VLOOKUP(E3755,'FILIAIS PETZ'!A:Q,17,0)</f>
        <v>SP3</v>
      </c>
      <c r="AF3755" s="20" t="str">
        <f>VLOOKUP(E3755,'FILIAIS PETZ'!A:Q,3,0)</f>
        <v>FELICIO</v>
      </c>
      <c r="AG3755" s="20" t="str">
        <f>VLOOKUP(E3755,'FILIAIS PETZ'!A:Q,2,0)</f>
        <v>R3</v>
      </c>
      <c r="AH3755" s="75">
        <v>240</v>
      </c>
      <c r="AI3755" s="16" t="s">
        <v>11065</v>
      </c>
      <c r="AJ3755" s="43" t="str">
        <f>VLOOKUP(E3755,'FILIAIS PETZ'!$A$2:$K$2000,11,0)</f>
        <v>18.328.118/0236-64</v>
      </c>
      <c r="AK3755" s="44" t="s">
        <v>9093</v>
      </c>
    </row>
    <row r="3756" spans="2:37" s="14" customFormat="1" ht="15" customHeight="1" thickBot="1" x14ac:dyDescent="0.25">
      <c r="B3756" s="18">
        <f>VLOOKUP(C3756,FORNECEDORES!D:E,2,0)</f>
        <v>530375</v>
      </c>
      <c r="C3756" s="19" t="str">
        <f>VLOOKUP(D3756,FORNECEDORES!A:D,4,0)</f>
        <v>23.080.842/0001-04</v>
      </c>
      <c r="D3756" s="13" t="s">
        <v>4370</v>
      </c>
      <c r="E3756" s="20" t="str">
        <f t="shared" si="250"/>
        <v>04 0247</v>
      </c>
      <c r="F3756" s="28" t="s">
        <v>8967</v>
      </c>
      <c r="G3756" s="21" t="str">
        <f>VLOOKUP(E3756,'FILIAIS PETZ'!A:E,5,0)</f>
        <v>PETZ AV GOIÁS</v>
      </c>
      <c r="H3756" s="20" t="str">
        <f>VLOOKUP(E3756,'FILIAIS PETZ'!A:D,4,0)</f>
        <v>AVGO-SP</v>
      </c>
      <c r="I3756" s="46">
        <v>45460</v>
      </c>
      <c r="J3756" s="9">
        <v>930272</v>
      </c>
      <c r="K3756" s="9" t="s">
        <v>9035</v>
      </c>
      <c r="L3756" s="29" t="s">
        <v>11066</v>
      </c>
      <c r="M3756" s="46">
        <v>45461</v>
      </c>
      <c r="N3756" s="46">
        <v>45497</v>
      </c>
      <c r="O3756" s="46">
        <v>45474</v>
      </c>
      <c r="P3756" s="91" t="s">
        <v>4990</v>
      </c>
      <c r="Q3756" s="84">
        <v>3</v>
      </c>
      <c r="R3756" s="91">
        <v>1</v>
      </c>
      <c r="S3756" s="9">
        <v>8</v>
      </c>
      <c r="T3756" s="9" t="s">
        <v>32</v>
      </c>
      <c r="U3756" s="9">
        <v>11002</v>
      </c>
      <c r="V3756" s="9">
        <v>11002</v>
      </c>
      <c r="W3756" s="9" t="s">
        <v>10898</v>
      </c>
      <c r="X3756" s="10" t="s">
        <v>4985</v>
      </c>
      <c r="Y3756" s="10" t="s">
        <v>4997</v>
      </c>
      <c r="Z3756" s="10" t="s">
        <v>4993</v>
      </c>
      <c r="AA3756" s="10" t="s">
        <v>4989</v>
      </c>
      <c r="AB3756" s="10" t="s">
        <v>12941</v>
      </c>
      <c r="AC3756" s="9" t="s">
        <v>5006</v>
      </c>
      <c r="AD3756" s="29"/>
      <c r="AE3756" s="20" t="str">
        <f>VLOOKUP(E3756,'FILIAIS PETZ'!A:Q,17,0)</f>
        <v>SP3</v>
      </c>
      <c r="AF3756" s="20" t="str">
        <f>VLOOKUP(E3756,'FILIAIS PETZ'!A:Q,3,0)</f>
        <v>FELICIO</v>
      </c>
      <c r="AG3756" s="20" t="str">
        <f>VLOOKUP(E3756,'FILIAIS PETZ'!A:Q,2,0)</f>
        <v>R3</v>
      </c>
      <c r="AH3756" s="75">
        <v>40</v>
      </c>
      <c r="AI3756" s="16" t="s">
        <v>11067</v>
      </c>
      <c r="AJ3756" s="43" t="str">
        <f>VLOOKUP(E3756,'FILIAIS PETZ'!$A$2:$K$2000,11,0)</f>
        <v>18.328.118/0236-64</v>
      </c>
      <c r="AK3756" s="44" t="s">
        <v>9093</v>
      </c>
    </row>
    <row r="3757" spans="2:37" s="14" customFormat="1" ht="15" customHeight="1" thickBot="1" x14ac:dyDescent="0.25">
      <c r="B3757" s="18">
        <f>VLOOKUP(C3757,FORNECEDORES!D:E,2,0)</f>
        <v>530375</v>
      </c>
      <c r="C3757" s="19" t="str">
        <f>VLOOKUP(D3757,FORNECEDORES!A:D,4,0)</f>
        <v>23.080.842/0001-04</v>
      </c>
      <c r="D3757" s="13" t="s">
        <v>4370</v>
      </c>
      <c r="E3757" s="20" t="str">
        <f t="shared" si="250"/>
        <v>04 0247</v>
      </c>
      <c r="F3757" s="28" t="s">
        <v>8967</v>
      </c>
      <c r="G3757" s="21" t="str">
        <f>VLOOKUP(E3757,'FILIAIS PETZ'!A:E,5,0)</f>
        <v>PETZ AV GOIÁS</v>
      </c>
      <c r="H3757" s="20" t="str">
        <f>VLOOKUP(E3757,'FILIAIS PETZ'!A:D,4,0)</f>
        <v>AVGO-SP</v>
      </c>
      <c r="I3757" s="46">
        <v>45460</v>
      </c>
      <c r="J3757" s="9">
        <v>930273</v>
      </c>
      <c r="K3757" s="9" t="s">
        <v>9035</v>
      </c>
      <c r="L3757" s="29" t="s">
        <v>11068</v>
      </c>
      <c r="M3757" s="46">
        <v>45461</v>
      </c>
      <c r="N3757" s="46">
        <v>45497</v>
      </c>
      <c r="O3757" s="46">
        <v>45474</v>
      </c>
      <c r="P3757" s="91" t="s">
        <v>4990</v>
      </c>
      <c r="Q3757" s="84">
        <v>3</v>
      </c>
      <c r="R3757" s="91">
        <v>1</v>
      </c>
      <c r="S3757" s="9">
        <v>8</v>
      </c>
      <c r="T3757" s="9" t="s">
        <v>32</v>
      </c>
      <c r="U3757" s="9">
        <v>11002</v>
      </c>
      <c r="V3757" s="9">
        <v>11002</v>
      </c>
      <c r="W3757" s="9" t="s">
        <v>5019</v>
      </c>
      <c r="X3757" s="10" t="s">
        <v>4985</v>
      </c>
      <c r="Y3757" s="10" t="s">
        <v>4997</v>
      </c>
      <c r="Z3757" s="10" t="s">
        <v>4993</v>
      </c>
      <c r="AA3757" s="10" t="s">
        <v>4989</v>
      </c>
      <c r="AB3757" s="10" t="s">
        <v>12941</v>
      </c>
      <c r="AC3757" s="9" t="s">
        <v>5006</v>
      </c>
      <c r="AD3757" s="29"/>
      <c r="AE3757" s="20" t="str">
        <f>VLOOKUP(E3757,'FILIAIS PETZ'!A:Q,17,0)</f>
        <v>SP3</v>
      </c>
      <c r="AF3757" s="20" t="str">
        <f>VLOOKUP(E3757,'FILIAIS PETZ'!A:Q,3,0)</f>
        <v>FELICIO</v>
      </c>
      <c r="AG3757" s="20" t="str">
        <f>VLOOKUP(E3757,'FILIAIS PETZ'!A:Q,2,0)</f>
        <v>R3</v>
      </c>
      <c r="AH3757" s="75">
        <v>90</v>
      </c>
      <c r="AI3757" s="16" t="s">
        <v>11069</v>
      </c>
      <c r="AJ3757" s="43" t="str">
        <f>VLOOKUP(E3757,'FILIAIS PETZ'!$A$2:$K$2000,11,0)</f>
        <v>18.328.118/0236-64</v>
      </c>
      <c r="AK3757" s="44" t="s">
        <v>9093</v>
      </c>
    </row>
    <row r="3758" spans="2:37" s="14" customFormat="1" ht="15" customHeight="1" thickBot="1" x14ac:dyDescent="0.25">
      <c r="B3758" s="18">
        <f>VLOOKUP(C3758,FORNECEDORES!D:E,2,0)</f>
        <v>530375</v>
      </c>
      <c r="C3758" s="19" t="str">
        <f>VLOOKUP(D3758,FORNECEDORES!A:D,4,0)</f>
        <v>23.080.842/0001-04</v>
      </c>
      <c r="D3758" s="13" t="s">
        <v>4370</v>
      </c>
      <c r="E3758" s="20" t="str">
        <f t="shared" si="250"/>
        <v>04 0247</v>
      </c>
      <c r="F3758" s="28" t="s">
        <v>8967</v>
      </c>
      <c r="G3758" s="21" t="str">
        <f>VLOOKUP(E3758,'FILIAIS PETZ'!A:E,5,0)</f>
        <v>PETZ AV GOIÁS</v>
      </c>
      <c r="H3758" s="20" t="str">
        <f>VLOOKUP(E3758,'FILIAIS PETZ'!A:D,4,0)</f>
        <v>AVGO-SP</v>
      </c>
      <c r="I3758" s="46">
        <v>45460</v>
      </c>
      <c r="J3758" s="9">
        <v>930275</v>
      </c>
      <c r="K3758" s="9" t="s">
        <v>9035</v>
      </c>
      <c r="L3758" s="29" t="s">
        <v>11070</v>
      </c>
      <c r="M3758" s="46">
        <v>45461</v>
      </c>
      <c r="N3758" s="46">
        <v>45497</v>
      </c>
      <c r="O3758" s="46">
        <v>45474</v>
      </c>
      <c r="P3758" s="91" t="s">
        <v>4990</v>
      </c>
      <c r="Q3758" s="84">
        <v>3</v>
      </c>
      <c r="R3758" s="91">
        <v>1</v>
      </c>
      <c r="S3758" s="9">
        <v>8</v>
      </c>
      <c r="T3758" s="9" t="s">
        <v>32</v>
      </c>
      <c r="U3758" s="9">
        <v>11002</v>
      </c>
      <c r="V3758" s="9">
        <v>11002</v>
      </c>
      <c r="W3758" s="9" t="s">
        <v>5019</v>
      </c>
      <c r="X3758" s="10" t="s">
        <v>4985</v>
      </c>
      <c r="Y3758" s="10" t="s">
        <v>4997</v>
      </c>
      <c r="Z3758" s="10" t="s">
        <v>4993</v>
      </c>
      <c r="AA3758" s="10" t="s">
        <v>4989</v>
      </c>
      <c r="AB3758" s="10" t="s">
        <v>12941</v>
      </c>
      <c r="AC3758" s="9" t="s">
        <v>5006</v>
      </c>
      <c r="AD3758" s="29"/>
      <c r="AE3758" s="20" t="str">
        <f>VLOOKUP(E3758,'FILIAIS PETZ'!A:Q,17,0)</f>
        <v>SP3</v>
      </c>
      <c r="AF3758" s="20" t="str">
        <f>VLOOKUP(E3758,'FILIAIS PETZ'!A:Q,3,0)</f>
        <v>FELICIO</v>
      </c>
      <c r="AG3758" s="20" t="str">
        <f>VLOOKUP(E3758,'FILIAIS PETZ'!A:Q,2,0)</f>
        <v>R3</v>
      </c>
      <c r="AH3758" s="75">
        <v>410</v>
      </c>
      <c r="AI3758" s="16" t="s">
        <v>11071</v>
      </c>
      <c r="AJ3758" s="43" t="str">
        <f>VLOOKUP(E3758,'FILIAIS PETZ'!$A$2:$K$2000,11,0)</f>
        <v>18.328.118/0236-64</v>
      </c>
      <c r="AK3758" s="44" t="s">
        <v>9093</v>
      </c>
    </row>
    <row r="3759" spans="2:37" s="14" customFormat="1" ht="15" customHeight="1" thickBot="1" x14ac:dyDescent="0.25">
      <c r="B3759" s="18">
        <f>VLOOKUP(C3759,FORNECEDORES!D:E,2,0)</f>
        <v>530375</v>
      </c>
      <c r="C3759" s="19" t="str">
        <f>VLOOKUP(D3759,FORNECEDORES!A:D,4,0)</f>
        <v>23.080.842/0001-04</v>
      </c>
      <c r="D3759" s="13" t="s">
        <v>4370</v>
      </c>
      <c r="E3759" s="20" t="str">
        <f t="shared" si="250"/>
        <v>04 0247</v>
      </c>
      <c r="F3759" s="28" t="s">
        <v>8967</v>
      </c>
      <c r="G3759" s="21" t="str">
        <f>VLOOKUP(E3759,'FILIAIS PETZ'!A:E,5,0)</f>
        <v>PETZ AV GOIÁS</v>
      </c>
      <c r="H3759" s="20" t="str">
        <f>VLOOKUP(E3759,'FILIAIS PETZ'!A:D,4,0)</f>
        <v>AVGO-SP</v>
      </c>
      <c r="I3759" s="46">
        <v>45460</v>
      </c>
      <c r="J3759" s="9">
        <v>930277</v>
      </c>
      <c r="K3759" s="9" t="s">
        <v>9035</v>
      </c>
      <c r="L3759" s="29" t="s">
        <v>11072</v>
      </c>
      <c r="M3759" s="46">
        <v>45461</v>
      </c>
      <c r="N3759" s="46">
        <v>45497</v>
      </c>
      <c r="O3759" s="46">
        <v>45474</v>
      </c>
      <c r="P3759" s="91" t="s">
        <v>4990</v>
      </c>
      <c r="Q3759" s="84">
        <v>3</v>
      </c>
      <c r="R3759" s="91">
        <v>1</v>
      </c>
      <c r="S3759" s="9">
        <v>8</v>
      </c>
      <c r="T3759" s="9" t="s">
        <v>32</v>
      </c>
      <c r="U3759" s="9">
        <v>11002</v>
      </c>
      <c r="V3759" s="9">
        <v>11002</v>
      </c>
      <c r="W3759" s="9" t="s">
        <v>5019</v>
      </c>
      <c r="X3759" s="10" t="s">
        <v>4985</v>
      </c>
      <c r="Y3759" s="10" t="s">
        <v>4997</v>
      </c>
      <c r="Z3759" s="10" t="s">
        <v>4993</v>
      </c>
      <c r="AA3759" s="10" t="s">
        <v>4989</v>
      </c>
      <c r="AB3759" s="10" t="s">
        <v>12941</v>
      </c>
      <c r="AC3759" s="9" t="s">
        <v>5006</v>
      </c>
      <c r="AD3759" s="29"/>
      <c r="AE3759" s="20" t="str">
        <f>VLOOKUP(E3759,'FILIAIS PETZ'!A:Q,17,0)</f>
        <v>SP3</v>
      </c>
      <c r="AF3759" s="20" t="str">
        <f>VLOOKUP(E3759,'FILIAIS PETZ'!A:Q,3,0)</f>
        <v>FELICIO</v>
      </c>
      <c r="AG3759" s="20" t="str">
        <f>VLOOKUP(E3759,'FILIAIS PETZ'!A:Q,2,0)</f>
        <v>R3</v>
      </c>
      <c r="AH3759" s="75">
        <v>120</v>
      </c>
      <c r="AI3759" s="16" t="s">
        <v>11073</v>
      </c>
      <c r="AJ3759" s="43" t="str">
        <f>VLOOKUP(E3759,'FILIAIS PETZ'!$A$2:$K$2000,11,0)</f>
        <v>18.328.118/0236-64</v>
      </c>
      <c r="AK3759" s="44" t="s">
        <v>9093</v>
      </c>
    </row>
    <row r="3760" spans="2:37" s="14" customFormat="1" ht="15" customHeight="1" thickBot="1" x14ac:dyDescent="0.25">
      <c r="B3760" s="18">
        <f>VLOOKUP(C3760,FORNECEDORES!D:E,2,0)</f>
        <v>530375</v>
      </c>
      <c r="C3760" s="19" t="str">
        <f>VLOOKUP(D3760,FORNECEDORES!A:D,4,0)</f>
        <v>23.080.842/0001-04</v>
      </c>
      <c r="D3760" s="13" t="s">
        <v>4370</v>
      </c>
      <c r="E3760" s="20" t="str">
        <f t="shared" si="250"/>
        <v>04 0135</v>
      </c>
      <c r="F3760" s="28" t="s">
        <v>8712</v>
      </c>
      <c r="G3760" s="21" t="str">
        <f>VLOOKUP(E3760,'FILIAIS PETZ'!A:E,5,0)</f>
        <v>PETZ CARREFOUR ANCHIETA</v>
      </c>
      <c r="H3760" s="20" t="str">
        <f>VLOOKUP(E3760,'FILIAIS PETZ'!A:D,4,0)</f>
        <v>ANCH-SP</v>
      </c>
      <c r="I3760" s="46">
        <v>45460</v>
      </c>
      <c r="J3760" s="9">
        <v>930278</v>
      </c>
      <c r="K3760" s="9" t="s">
        <v>9035</v>
      </c>
      <c r="L3760" s="29" t="s">
        <v>11074</v>
      </c>
      <c r="M3760" s="46">
        <v>45461</v>
      </c>
      <c r="N3760" s="46">
        <v>45497</v>
      </c>
      <c r="O3760" s="46">
        <v>45474</v>
      </c>
      <c r="P3760" s="91" t="s">
        <v>4990</v>
      </c>
      <c r="Q3760" s="84">
        <v>3</v>
      </c>
      <c r="R3760" s="91">
        <v>1</v>
      </c>
      <c r="S3760" s="9">
        <v>8</v>
      </c>
      <c r="T3760" s="9" t="s">
        <v>32</v>
      </c>
      <c r="U3760" s="9">
        <v>11002</v>
      </c>
      <c r="V3760" s="9">
        <v>11002</v>
      </c>
      <c r="W3760" s="9" t="s">
        <v>10169</v>
      </c>
      <c r="X3760" s="10" t="s">
        <v>4985</v>
      </c>
      <c r="Y3760" s="10" t="s">
        <v>4997</v>
      </c>
      <c r="Z3760" s="10" t="s">
        <v>4993</v>
      </c>
      <c r="AA3760" s="10" t="s">
        <v>4989</v>
      </c>
      <c r="AB3760" s="10" t="s">
        <v>12941</v>
      </c>
      <c r="AC3760" s="9" t="s">
        <v>5006</v>
      </c>
      <c r="AD3760" s="29"/>
      <c r="AE3760" s="20" t="str">
        <f>VLOOKUP(E3760,'FILIAIS PETZ'!A:Q,17,0)</f>
        <v>SP3</v>
      </c>
      <c r="AF3760" s="20" t="str">
        <f>VLOOKUP(E3760,'FILIAIS PETZ'!A:Q,3,0)</f>
        <v>FELICIO</v>
      </c>
      <c r="AG3760" s="20" t="str">
        <f>VLOOKUP(E3760,'FILIAIS PETZ'!A:Q,2,0)</f>
        <v>R3</v>
      </c>
      <c r="AH3760" s="75">
        <v>120</v>
      </c>
      <c r="AI3760" s="16" t="s">
        <v>11075</v>
      </c>
      <c r="AJ3760" s="43">
        <f>VLOOKUP(E3760,'FILIAIS PETZ'!$A$2:$K$2000,11,0)</f>
        <v>18328118012549</v>
      </c>
      <c r="AK3760" s="44">
        <v>18328118012549</v>
      </c>
    </row>
    <row r="3761" spans="2:37" s="14" customFormat="1" ht="15" customHeight="1" thickBot="1" x14ac:dyDescent="0.25">
      <c r="B3761" s="18">
        <f>VLOOKUP(C3761,FORNECEDORES!D:E,2,0)</f>
        <v>530375</v>
      </c>
      <c r="C3761" s="19" t="str">
        <f>VLOOKUP(D3761,FORNECEDORES!A:D,4,0)</f>
        <v>23.080.842/0001-04</v>
      </c>
      <c r="D3761" s="13" t="s">
        <v>4370</v>
      </c>
      <c r="E3761" s="20" t="str">
        <f t="shared" si="250"/>
        <v>04 0135</v>
      </c>
      <c r="F3761" s="28" t="s">
        <v>8712</v>
      </c>
      <c r="G3761" s="21" t="str">
        <f>VLOOKUP(E3761,'FILIAIS PETZ'!A:E,5,0)</f>
        <v>PETZ CARREFOUR ANCHIETA</v>
      </c>
      <c r="H3761" s="20" t="str">
        <f>VLOOKUP(E3761,'FILIAIS PETZ'!A:D,4,0)</f>
        <v>ANCH-SP</v>
      </c>
      <c r="I3761" s="46">
        <v>45460</v>
      </c>
      <c r="J3761" s="9">
        <v>930279</v>
      </c>
      <c r="K3761" s="9" t="s">
        <v>9035</v>
      </c>
      <c r="L3761" s="29" t="s">
        <v>11076</v>
      </c>
      <c r="M3761" s="46">
        <v>45461</v>
      </c>
      <c r="N3761" s="46">
        <v>45497</v>
      </c>
      <c r="O3761" s="46">
        <v>45474</v>
      </c>
      <c r="P3761" s="91" t="s">
        <v>4990</v>
      </c>
      <c r="Q3761" s="84">
        <v>3</v>
      </c>
      <c r="R3761" s="91">
        <v>1</v>
      </c>
      <c r="S3761" s="9">
        <v>8</v>
      </c>
      <c r="T3761" s="9" t="s">
        <v>32</v>
      </c>
      <c r="U3761" s="9">
        <v>11002</v>
      </c>
      <c r="V3761" s="9">
        <v>11002</v>
      </c>
      <c r="W3761" s="9" t="s">
        <v>5107</v>
      </c>
      <c r="X3761" s="10" t="s">
        <v>4985</v>
      </c>
      <c r="Y3761" s="10" t="s">
        <v>4997</v>
      </c>
      <c r="Z3761" s="10" t="s">
        <v>4993</v>
      </c>
      <c r="AA3761" s="10" t="s">
        <v>4989</v>
      </c>
      <c r="AB3761" s="10" t="s">
        <v>12941</v>
      </c>
      <c r="AC3761" s="9" t="s">
        <v>5006</v>
      </c>
      <c r="AD3761" s="29"/>
      <c r="AE3761" s="20" t="str">
        <f>VLOOKUP(E3761,'FILIAIS PETZ'!A:Q,17,0)</f>
        <v>SP3</v>
      </c>
      <c r="AF3761" s="20" t="str">
        <f>VLOOKUP(E3761,'FILIAIS PETZ'!A:Q,3,0)</f>
        <v>FELICIO</v>
      </c>
      <c r="AG3761" s="20" t="str">
        <f>VLOOKUP(E3761,'FILIAIS PETZ'!A:Q,2,0)</f>
        <v>R3</v>
      </c>
      <c r="AH3761" s="75">
        <v>80</v>
      </c>
      <c r="AI3761" s="16" t="s">
        <v>11077</v>
      </c>
      <c r="AJ3761" s="43">
        <f>VLOOKUP(E3761,'FILIAIS PETZ'!$A$2:$K$2000,11,0)</f>
        <v>18328118012549</v>
      </c>
      <c r="AK3761" s="44">
        <v>18328118012549</v>
      </c>
    </row>
    <row r="3762" spans="2:37" s="14" customFormat="1" ht="15" customHeight="1" thickBot="1" x14ac:dyDescent="0.25">
      <c r="B3762" s="18">
        <f>VLOOKUP(C3762,FORNECEDORES!D:E,2,0)</f>
        <v>530375</v>
      </c>
      <c r="C3762" s="19" t="str">
        <f>VLOOKUP(D3762,FORNECEDORES!A:D,4,0)</f>
        <v>23.080.842/0001-04</v>
      </c>
      <c r="D3762" s="13" t="s">
        <v>4370</v>
      </c>
      <c r="E3762" s="20" t="str">
        <f t="shared" si="250"/>
        <v>04 0135</v>
      </c>
      <c r="F3762" s="28" t="s">
        <v>8712</v>
      </c>
      <c r="G3762" s="21" t="str">
        <f>VLOOKUP(E3762,'FILIAIS PETZ'!A:E,5,0)</f>
        <v>PETZ CARREFOUR ANCHIETA</v>
      </c>
      <c r="H3762" s="20" t="str">
        <f>VLOOKUP(E3762,'FILIAIS PETZ'!A:D,4,0)</f>
        <v>ANCH-SP</v>
      </c>
      <c r="I3762" s="46">
        <v>45460</v>
      </c>
      <c r="J3762" s="9">
        <v>930280</v>
      </c>
      <c r="K3762" s="9" t="s">
        <v>9035</v>
      </c>
      <c r="L3762" s="29" t="s">
        <v>11078</v>
      </c>
      <c r="M3762" s="46">
        <v>45461</v>
      </c>
      <c r="N3762" s="46">
        <v>45497</v>
      </c>
      <c r="O3762" s="46">
        <v>45474</v>
      </c>
      <c r="P3762" s="91" t="s">
        <v>4990</v>
      </c>
      <c r="Q3762" s="84">
        <v>3</v>
      </c>
      <c r="R3762" s="91">
        <v>1</v>
      </c>
      <c r="S3762" s="9">
        <v>8</v>
      </c>
      <c r="T3762" s="9" t="s">
        <v>32</v>
      </c>
      <c r="U3762" s="9">
        <v>11002</v>
      </c>
      <c r="V3762" s="9">
        <v>11002</v>
      </c>
      <c r="W3762" s="9" t="s">
        <v>10169</v>
      </c>
      <c r="X3762" s="10" t="s">
        <v>4985</v>
      </c>
      <c r="Y3762" s="10" t="s">
        <v>4997</v>
      </c>
      <c r="Z3762" s="10" t="s">
        <v>4993</v>
      </c>
      <c r="AA3762" s="10" t="s">
        <v>4989</v>
      </c>
      <c r="AB3762" s="10" t="s">
        <v>12941</v>
      </c>
      <c r="AC3762" s="9" t="s">
        <v>5006</v>
      </c>
      <c r="AD3762" s="29"/>
      <c r="AE3762" s="20" t="str">
        <f>VLOOKUP(E3762,'FILIAIS PETZ'!A:Q,17,0)</f>
        <v>SP3</v>
      </c>
      <c r="AF3762" s="20" t="str">
        <f>VLOOKUP(E3762,'FILIAIS PETZ'!A:Q,3,0)</f>
        <v>FELICIO</v>
      </c>
      <c r="AG3762" s="20" t="str">
        <f>VLOOKUP(E3762,'FILIAIS PETZ'!A:Q,2,0)</f>
        <v>R3</v>
      </c>
      <c r="AH3762" s="75">
        <v>160</v>
      </c>
      <c r="AI3762" s="16" t="s">
        <v>11079</v>
      </c>
      <c r="AJ3762" s="43">
        <f>VLOOKUP(E3762,'FILIAIS PETZ'!$A$2:$K$2000,11,0)</f>
        <v>18328118012549</v>
      </c>
      <c r="AK3762" s="44">
        <v>18328118012549</v>
      </c>
    </row>
    <row r="3763" spans="2:37" s="14" customFormat="1" ht="15" customHeight="1" thickBot="1" x14ac:dyDescent="0.25">
      <c r="B3763" s="18">
        <f>VLOOKUP(C3763,FORNECEDORES!D:E,2,0)</f>
        <v>530375</v>
      </c>
      <c r="C3763" s="19" t="str">
        <f>VLOOKUP(D3763,FORNECEDORES!A:D,4,0)</f>
        <v>23.080.842/0001-04</v>
      </c>
      <c r="D3763" s="13" t="s">
        <v>4370</v>
      </c>
      <c r="E3763" s="20" t="str">
        <f t="shared" si="250"/>
        <v>04 0024</v>
      </c>
      <c r="F3763" s="28" t="s">
        <v>8626</v>
      </c>
      <c r="G3763" s="21" t="str">
        <f>VLOOKUP(E3763,'FILIAIS PETZ'!A:E,5,0)</f>
        <v>PETZ DIADEMA</v>
      </c>
      <c r="H3763" s="20" t="str">
        <f>VLOOKUP(E3763,'FILIAIS PETZ'!A:D,4,0)</f>
        <v>DDMA-SP</v>
      </c>
      <c r="I3763" s="46">
        <v>45460</v>
      </c>
      <c r="J3763" s="9">
        <v>930282</v>
      </c>
      <c r="K3763" s="9" t="s">
        <v>9035</v>
      </c>
      <c r="L3763" s="29" t="s">
        <v>11080</v>
      </c>
      <c r="M3763" s="46">
        <v>45461</v>
      </c>
      <c r="N3763" s="46">
        <v>45497</v>
      </c>
      <c r="O3763" s="46">
        <v>45474</v>
      </c>
      <c r="P3763" s="91" t="s">
        <v>4990</v>
      </c>
      <c r="Q3763" s="84">
        <v>3</v>
      </c>
      <c r="R3763" s="91">
        <v>1</v>
      </c>
      <c r="S3763" s="9">
        <v>8</v>
      </c>
      <c r="T3763" s="9" t="s">
        <v>32</v>
      </c>
      <c r="U3763" s="9">
        <v>11002</v>
      </c>
      <c r="V3763" s="9">
        <v>11002</v>
      </c>
      <c r="W3763" s="9" t="s">
        <v>5019</v>
      </c>
      <c r="X3763" s="10" t="s">
        <v>4985</v>
      </c>
      <c r="Y3763" s="10" t="s">
        <v>4997</v>
      </c>
      <c r="Z3763" s="10" t="s">
        <v>4993</v>
      </c>
      <c r="AA3763" s="10" t="s">
        <v>4989</v>
      </c>
      <c r="AB3763" s="10" t="s">
        <v>12941</v>
      </c>
      <c r="AC3763" s="9" t="s">
        <v>5006</v>
      </c>
      <c r="AD3763" s="29"/>
      <c r="AE3763" s="20" t="str">
        <f>VLOOKUP(E3763,'FILIAIS PETZ'!A:Q,17,0)</f>
        <v>SP3</v>
      </c>
      <c r="AF3763" s="20" t="str">
        <f>VLOOKUP(E3763,'FILIAIS PETZ'!A:Q,3,0)</f>
        <v>FELICIO</v>
      </c>
      <c r="AG3763" s="20" t="str">
        <f>VLOOKUP(E3763,'FILIAIS PETZ'!A:Q,2,0)</f>
        <v>R3</v>
      </c>
      <c r="AH3763" s="75">
        <v>290</v>
      </c>
      <c r="AI3763" s="16" t="s">
        <v>11081</v>
      </c>
      <c r="AJ3763" s="43">
        <f>VLOOKUP(E3763,'FILIAIS PETZ'!$A$2:$K$2000,11,0)</f>
        <v>18328118000966</v>
      </c>
      <c r="AK3763" s="44">
        <v>18328118000966</v>
      </c>
    </row>
    <row r="3764" spans="2:37" s="14" customFormat="1" ht="15" customHeight="1" thickBot="1" x14ac:dyDescent="0.25">
      <c r="B3764" s="18">
        <f>VLOOKUP(C3764,FORNECEDORES!D:E,2,0)</f>
        <v>530375</v>
      </c>
      <c r="C3764" s="19" t="str">
        <f>VLOOKUP(D3764,FORNECEDORES!A:D,4,0)</f>
        <v>23.080.842/0001-04</v>
      </c>
      <c r="D3764" s="13" t="s">
        <v>4370</v>
      </c>
      <c r="E3764" s="20" t="str">
        <f t="shared" si="250"/>
        <v>04 0024</v>
      </c>
      <c r="F3764" s="28" t="s">
        <v>8626</v>
      </c>
      <c r="G3764" s="21" t="str">
        <f>VLOOKUP(E3764,'FILIAIS PETZ'!A:E,5,0)</f>
        <v>PETZ DIADEMA</v>
      </c>
      <c r="H3764" s="20" t="str">
        <f>VLOOKUP(E3764,'FILIAIS PETZ'!A:D,4,0)</f>
        <v>DDMA-SP</v>
      </c>
      <c r="I3764" s="46">
        <v>45460</v>
      </c>
      <c r="J3764" s="9">
        <v>930283</v>
      </c>
      <c r="K3764" s="9" t="s">
        <v>9035</v>
      </c>
      <c r="L3764" s="29" t="s">
        <v>11082</v>
      </c>
      <c r="M3764" s="46">
        <v>45461</v>
      </c>
      <c r="N3764" s="46">
        <v>45497</v>
      </c>
      <c r="O3764" s="46">
        <v>45474</v>
      </c>
      <c r="P3764" s="91" t="s">
        <v>4990</v>
      </c>
      <c r="Q3764" s="84">
        <v>3</v>
      </c>
      <c r="R3764" s="91">
        <v>1</v>
      </c>
      <c r="S3764" s="9">
        <v>8</v>
      </c>
      <c r="T3764" s="9" t="s">
        <v>32</v>
      </c>
      <c r="U3764" s="9">
        <v>11002</v>
      </c>
      <c r="V3764" s="9">
        <v>11002</v>
      </c>
      <c r="W3764" s="9" t="s">
        <v>5019</v>
      </c>
      <c r="X3764" s="10" t="s">
        <v>4985</v>
      </c>
      <c r="Y3764" s="10" t="s">
        <v>4997</v>
      </c>
      <c r="Z3764" s="10" t="s">
        <v>4993</v>
      </c>
      <c r="AA3764" s="10" t="s">
        <v>4989</v>
      </c>
      <c r="AB3764" s="10" t="s">
        <v>12941</v>
      </c>
      <c r="AC3764" s="9" t="s">
        <v>5006</v>
      </c>
      <c r="AD3764" s="29"/>
      <c r="AE3764" s="20" t="str">
        <f>VLOOKUP(E3764,'FILIAIS PETZ'!A:Q,17,0)</f>
        <v>SP3</v>
      </c>
      <c r="AF3764" s="20" t="str">
        <f>VLOOKUP(E3764,'FILIAIS PETZ'!A:Q,3,0)</f>
        <v>FELICIO</v>
      </c>
      <c r="AG3764" s="20" t="str">
        <f>VLOOKUP(E3764,'FILIAIS PETZ'!A:Q,2,0)</f>
        <v>R3</v>
      </c>
      <c r="AH3764" s="75">
        <v>650</v>
      </c>
      <c r="AI3764" s="16" t="s">
        <v>11083</v>
      </c>
      <c r="AJ3764" s="43">
        <f>VLOOKUP(E3764,'FILIAIS PETZ'!$A$2:$K$2000,11,0)</f>
        <v>18328118000966</v>
      </c>
      <c r="AK3764" s="44">
        <v>18328118000966</v>
      </c>
    </row>
    <row r="3765" spans="2:37" s="14" customFormat="1" ht="15" customHeight="1" thickBot="1" x14ac:dyDescent="0.25">
      <c r="B3765" s="18">
        <f>VLOOKUP(C3765,FORNECEDORES!D:E,2,0)</f>
        <v>530375</v>
      </c>
      <c r="C3765" s="19" t="str">
        <f>VLOOKUP(D3765,FORNECEDORES!A:D,4,0)</f>
        <v>23.080.842/0001-04</v>
      </c>
      <c r="D3765" s="13" t="s">
        <v>4370</v>
      </c>
      <c r="E3765" s="20" t="str">
        <f t="shared" si="250"/>
        <v>04 0069</v>
      </c>
      <c r="F3765" s="28" t="s">
        <v>8968</v>
      </c>
      <c r="G3765" s="21" t="str">
        <f>VLOOKUP(E3765,'FILIAIS PETZ'!A:E,5,0)</f>
        <v>PETZ GIOVANNI PIRELLI</v>
      </c>
      <c r="H3765" s="20" t="str">
        <f>VLOOKUP(E3765,'FILIAIS PETZ'!A:D,4,0)</f>
        <v>GPIR-SP</v>
      </c>
      <c r="I3765" s="46">
        <v>45460</v>
      </c>
      <c r="J3765" s="9">
        <v>930284</v>
      </c>
      <c r="K3765" s="9" t="s">
        <v>9035</v>
      </c>
      <c r="L3765" s="29" t="s">
        <v>11084</v>
      </c>
      <c r="M3765" s="46">
        <v>45461</v>
      </c>
      <c r="N3765" s="46">
        <v>45497</v>
      </c>
      <c r="O3765" s="46">
        <v>45474</v>
      </c>
      <c r="P3765" s="91" t="s">
        <v>4990</v>
      </c>
      <c r="Q3765" s="84">
        <v>3</v>
      </c>
      <c r="R3765" s="91">
        <v>1</v>
      </c>
      <c r="S3765" s="9">
        <v>8</v>
      </c>
      <c r="T3765" s="9" t="s">
        <v>32</v>
      </c>
      <c r="U3765" s="9">
        <v>11002</v>
      </c>
      <c r="V3765" s="9">
        <v>11002</v>
      </c>
      <c r="W3765" s="9" t="s">
        <v>5024</v>
      </c>
      <c r="X3765" s="10" t="s">
        <v>4985</v>
      </c>
      <c r="Y3765" s="10" t="s">
        <v>4997</v>
      </c>
      <c r="Z3765" s="10" t="s">
        <v>4993</v>
      </c>
      <c r="AA3765" s="10" t="s">
        <v>4989</v>
      </c>
      <c r="AB3765" s="10" t="s">
        <v>12941</v>
      </c>
      <c r="AC3765" s="9" t="s">
        <v>5006</v>
      </c>
      <c r="AD3765" s="29"/>
      <c r="AE3765" s="20" t="str">
        <f>VLOOKUP(E3765,'FILIAIS PETZ'!A:Q,17,0)</f>
        <v>SP3</v>
      </c>
      <c r="AF3765" s="20" t="str">
        <f>VLOOKUP(E3765,'FILIAIS PETZ'!A:Q,3,0)</f>
        <v>FELICIO</v>
      </c>
      <c r="AG3765" s="20" t="str">
        <f>VLOOKUP(E3765,'FILIAIS PETZ'!A:Q,2,0)</f>
        <v>R3</v>
      </c>
      <c r="AH3765" s="75">
        <v>680</v>
      </c>
      <c r="AI3765" s="16" t="s">
        <v>11085</v>
      </c>
      <c r="AJ3765" s="43">
        <f>VLOOKUP(E3765,'FILIAIS PETZ'!$A$2:$K$2000,11,0)</f>
        <v>18328118006905</v>
      </c>
      <c r="AK3765" s="44">
        <v>18328118006905</v>
      </c>
    </row>
    <row r="3766" spans="2:37" s="14" customFormat="1" ht="15" customHeight="1" thickBot="1" x14ac:dyDescent="0.25">
      <c r="B3766" s="18">
        <f>VLOOKUP(C3766,FORNECEDORES!D:E,2,0)</f>
        <v>530375</v>
      </c>
      <c r="C3766" s="19" t="str">
        <f>VLOOKUP(D3766,FORNECEDORES!A:D,4,0)</f>
        <v>23.080.842/0001-04</v>
      </c>
      <c r="D3766" s="13" t="s">
        <v>4370</v>
      </c>
      <c r="E3766" s="20" t="str">
        <f t="shared" si="250"/>
        <v>04 0069</v>
      </c>
      <c r="F3766" s="28" t="s">
        <v>8968</v>
      </c>
      <c r="G3766" s="21" t="str">
        <f>VLOOKUP(E3766,'FILIAIS PETZ'!A:E,5,0)</f>
        <v>PETZ GIOVANNI PIRELLI</v>
      </c>
      <c r="H3766" s="20" t="str">
        <f>VLOOKUP(E3766,'FILIAIS PETZ'!A:D,4,0)</f>
        <v>GPIR-SP</v>
      </c>
      <c r="I3766" s="46">
        <v>45460</v>
      </c>
      <c r="J3766" s="9">
        <v>930286</v>
      </c>
      <c r="K3766" s="9" t="s">
        <v>9035</v>
      </c>
      <c r="L3766" s="29" t="s">
        <v>11086</v>
      </c>
      <c r="M3766" s="46">
        <v>45461</v>
      </c>
      <c r="N3766" s="46">
        <v>45497</v>
      </c>
      <c r="O3766" s="46">
        <v>45474</v>
      </c>
      <c r="P3766" s="91" t="s">
        <v>4990</v>
      </c>
      <c r="Q3766" s="84">
        <v>3</v>
      </c>
      <c r="R3766" s="91">
        <v>1</v>
      </c>
      <c r="S3766" s="9">
        <v>8</v>
      </c>
      <c r="T3766" s="9" t="s">
        <v>32</v>
      </c>
      <c r="U3766" s="9">
        <v>11002</v>
      </c>
      <c r="V3766" s="9">
        <v>11002</v>
      </c>
      <c r="W3766" s="9" t="s">
        <v>5057</v>
      </c>
      <c r="X3766" s="10" t="s">
        <v>4985</v>
      </c>
      <c r="Y3766" s="10" t="s">
        <v>4997</v>
      </c>
      <c r="Z3766" s="10" t="s">
        <v>4993</v>
      </c>
      <c r="AA3766" s="10" t="s">
        <v>4989</v>
      </c>
      <c r="AB3766" s="10" t="s">
        <v>12941</v>
      </c>
      <c r="AC3766" s="9" t="s">
        <v>5006</v>
      </c>
      <c r="AD3766" s="29"/>
      <c r="AE3766" s="20" t="str">
        <f>VLOOKUP(E3766,'FILIAIS PETZ'!A:Q,17,0)</f>
        <v>SP3</v>
      </c>
      <c r="AF3766" s="20" t="str">
        <f>VLOOKUP(E3766,'FILIAIS PETZ'!A:Q,3,0)</f>
        <v>FELICIO</v>
      </c>
      <c r="AG3766" s="20" t="str">
        <f>VLOOKUP(E3766,'FILIAIS PETZ'!A:Q,2,0)</f>
        <v>R3</v>
      </c>
      <c r="AH3766" s="75">
        <v>160</v>
      </c>
      <c r="AI3766" s="16" t="s">
        <v>11087</v>
      </c>
      <c r="AJ3766" s="43">
        <f>VLOOKUP(E3766,'FILIAIS PETZ'!$A$2:$K$2000,11,0)</f>
        <v>18328118006905</v>
      </c>
      <c r="AK3766" s="44">
        <v>18328118006905</v>
      </c>
    </row>
    <row r="3767" spans="2:37" s="14" customFormat="1" ht="15" customHeight="1" thickBot="1" x14ac:dyDescent="0.25">
      <c r="B3767" s="18">
        <f>VLOOKUP(C3767,FORNECEDORES!D:E,2,0)</f>
        <v>530375</v>
      </c>
      <c r="C3767" s="19" t="str">
        <f>VLOOKUP(D3767,FORNECEDORES!A:D,4,0)</f>
        <v>23.080.842/0001-04</v>
      </c>
      <c r="D3767" s="13" t="s">
        <v>4370</v>
      </c>
      <c r="E3767" s="20" t="str">
        <f t="shared" si="250"/>
        <v>04 0069</v>
      </c>
      <c r="F3767" s="28" t="s">
        <v>8968</v>
      </c>
      <c r="G3767" s="21" t="str">
        <f>VLOOKUP(E3767,'FILIAIS PETZ'!A:E,5,0)</f>
        <v>PETZ GIOVANNI PIRELLI</v>
      </c>
      <c r="H3767" s="20" t="str">
        <f>VLOOKUP(E3767,'FILIAIS PETZ'!A:D,4,0)</f>
        <v>GPIR-SP</v>
      </c>
      <c r="I3767" s="46">
        <v>45460</v>
      </c>
      <c r="J3767" s="9">
        <v>930288</v>
      </c>
      <c r="K3767" s="9" t="s">
        <v>9035</v>
      </c>
      <c r="L3767" s="29" t="s">
        <v>11088</v>
      </c>
      <c r="M3767" s="46">
        <v>45461</v>
      </c>
      <c r="N3767" s="46">
        <v>45497</v>
      </c>
      <c r="O3767" s="46">
        <v>45474</v>
      </c>
      <c r="P3767" s="91" t="s">
        <v>4990</v>
      </c>
      <c r="Q3767" s="84">
        <v>3</v>
      </c>
      <c r="R3767" s="91">
        <v>1</v>
      </c>
      <c r="S3767" s="9">
        <v>8</v>
      </c>
      <c r="T3767" s="9" t="s">
        <v>32</v>
      </c>
      <c r="U3767" s="9">
        <v>11002</v>
      </c>
      <c r="V3767" s="9">
        <v>11002</v>
      </c>
      <c r="W3767" s="9" t="s">
        <v>4984</v>
      </c>
      <c r="X3767" s="10" t="s">
        <v>4985</v>
      </c>
      <c r="Y3767" s="10" t="s">
        <v>4997</v>
      </c>
      <c r="Z3767" s="10" t="s">
        <v>4993</v>
      </c>
      <c r="AA3767" s="10" t="s">
        <v>4989</v>
      </c>
      <c r="AB3767" s="10" t="s">
        <v>12941</v>
      </c>
      <c r="AC3767" s="9" t="s">
        <v>5006</v>
      </c>
      <c r="AD3767" s="29"/>
      <c r="AE3767" s="20" t="str">
        <f>VLOOKUP(E3767,'FILIAIS PETZ'!A:Q,17,0)</f>
        <v>SP3</v>
      </c>
      <c r="AF3767" s="20" t="str">
        <f>VLOOKUP(E3767,'FILIAIS PETZ'!A:Q,3,0)</f>
        <v>FELICIO</v>
      </c>
      <c r="AG3767" s="20" t="str">
        <f>VLOOKUP(E3767,'FILIAIS PETZ'!A:Q,2,0)</f>
        <v>R3</v>
      </c>
      <c r="AH3767" s="75">
        <v>330</v>
      </c>
      <c r="AI3767" s="16" t="s">
        <v>11089</v>
      </c>
      <c r="AJ3767" s="43">
        <f>VLOOKUP(E3767,'FILIAIS PETZ'!$A$2:$K$2000,11,0)</f>
        <v>18328118006905</v>
      </c>
      <c r="AK3767" s="44">
        <v>18328118006905</v>
      </c>
    </row>
    <row r="3768" spans="2:37" s="14" customFormat="1" ht="15" customHeight="1" thickBot="1" x14ac:dyDescent="0.25">
      <c r="B3768" s="18">
        <f>VLOOKUP(C3768,FORNECEDORES!D:E,2,0)</f>
        <v>530375</v>
      </c>
      <c r="C3768" s="19" t="str">
        <f>VLOOKUP(D3768,FORNECEDORES!A:D,4,0)</f>
        <v>23.080.842/0001-04</v>
      </c>
      <c r="D3768" s="13" t="s">
        <v>4370</v>
      </c>
      <c r="E3768" s="20" t="str">
        <f t="shared" si="250"/>
        <v>04 0069</v>
      </c>
      <c r="F3768" s="28" t="s">
        <v>8968</v>
      </c>
      <c r="G3768" s="21" t="str">
        <f>VLOOKUP(E3768,'FILIAIS PETZ'!A:E,5,0)</f>
        <v>PETZ GIOVANNI PIRELLI</v>
      </c>
      <c r="H3768" s="20" t="str">
        <f>VLOOKUP(E3768,'FILIAIS PETZ'!A:D,4,0)</f>
        <v>GPIR-SP</v>
      </c>
      <c r="I3768" s="46">
        <v>45460</v>
      </c>
      <c r="J3768" s="9">
        <v>930289</v>
      </c>
      <c r="K3768" s="9" t="s">
        <v>9035</v>
      </c>
      <c r="L3768" s="29" t="s">
        <v>11090</v>
      </c>
      <c r="M3768" s="46">
        <v>45461</v>
      </c>
      <c r="N3768" s="46">
        <v>45497</v>
      </c>
      <c r="O3768" s="46">
        <v>45474</v>
      </c>
      <c r="P3768" s="91" t="s">
        <v>4990</v>
      </c>
      <c r="Q3768" s="84">
        <v>3</v>
      </c>
      <c r="R3768" s="91">
        <v>1</v>
      </c>
      <c r="S3768" s="9">
        <v>8</v>
      </c>
      <c r="T3768" s="9" t="s">
        <v>32</v>
      </c>
      <c r="U3768" s="9">
        <v>11002</v>
      </c>
      <c r="V3768" s="9">
        <v>11002</v>
      </c>
      <c r="W3768" s="9" t="s">
        <v>5057</v>
      </c>
      <c r="X3768" s="10" t="s">
        <v>4985</v>
      </c>
      <c r="Y3768" s="10" t="s">
        <v>4997</v>
      </c>
      <c r="Z3768" s="10" t="s">
        <v>4993</v>
      </c>
      <c r="AA3768" s="10" t="s">
        <v>4989</v>
      </c>
      <c r="AB3768" s="10" t="s">
        <v>12941</v>
      </c>
      <c r="AC3768" s="9" t="s">
        <v>5006</v>
      </c>
      <c r="AD3768" s="29"/>
      <c r="AE3768" s="20" t="str">
        <f>VLOOKUP(E3768,'FILIAIS PETZ'!A:Q,17,0)</f>
        <v>SP3</v>
      </c>
      <c r="AF3768" s="20" t="str">
        <f>VLOOKUP(E3768,'FILIAIS PETZ'!A:Q,3,0)</f>
        <v>FELICIO</v>
      </c>
      <c r="AG3768" s="20" t="str">
        <f>VLOOKUP(E3768,'FILIAIS PETZ'!A:Q,2,0)</f>
        <v>R3</v>
      </c>
      <c r="AH3768" s="75">
        <v>340</v>
      </c>
      <c r="AI3768" s="16" t="s">
        <v>11091</v>
      </c>
      <c r="AJ3768" s="43">
        <f>VLOOKUP(E3768,'FILIAIS PETZ'!$A$2:$K$2000,11,0)</f>
        <v>18328118006905</v>
      </c>
      <c r="AK3768" s="44">
        <v>18328118006905</v>
      </c>
    </row>
    <row r="3769" spans="2:37" s="14" customFormat="1" ht="15" customHeight="1" thickBot="1" x14ac:dyDescent="0.25">
      <c r="B3769" s="18">
        <f>VLOOKUP(C3769,FORNECEDORES!D:E,2,0)</f>
        <v>530375</v>
      </c>
      <c r="C3769" s="19" t="str">
        <f>VLOOKUP(D3769,FORNECEDORES!A:D,4,0)</f>
        <v>23.080.842/0001-04</v>
      </c>
      <c r="D3769" s="13" t="s">
        <v>4370</v>
      </c>
      <c r="E3769" s="20" t="str">
        <f t="shared" si="250"/>
        <v>04 0069</v>
      </c>
      <c r="F3769" s="28" t="s">
        <v>8968</v>
      </c>
      <c r="G3769" s="21" t="str">
        <f>VLOOKUP(E3769,'FILIAIS PETZ'!A:E,5,0)</f>
        <v>PETZ GIOVANNI PIRELLI</v>
      </c>
      <c r="H3769" s="20" t="str">
        <f>VLOOKUP(E3769,'FILIAIS PETZ'!A:D,4,0)</f>
        <v>GPIR-SP</v>
      </c>
      <c r="I3769" s="46">
        <v>45460</v>
      </c>
      <c r="J3769" s="9">
        <v>930290</v>
      </c>
      <c r="K3769" s="9" t="s">
        <v>9035</v>
      </c>
      <c r="L3769" s="29" t="s">
        <v>11092</v>
      </c>
      <c r="M3769" s="46">
        <v>45461</v>
      </c>
      <c r="N3769" s="46">
        <v>45497</v>
      </c>
      <c r="O3769" s="46">
        <v>45474</v>
      </c>
      <c r="P3769" s="91" t="s">
        <v>4990</v>
      </c>
      <c r="Q3769" s="84">
        <v>3</v>
      </c>
      <c r="R3769" s="91">
        <v>1</v>
      </c>
      <c r="S3769" s="9">
        <v>8</v>
      </c>
      <c r="T3769" s="9" t="s">
        <v>32</v>
      </c>
      <c r="U3769" s="9">
        <v>11002</v>
      </c>
      <c r="V3769" s="9">
        <v>11002</v>
      </c>
      <c r="W3769" s="9" t="s">
        <v>5024</v>
      </c>
      <c r="X3769" s="10" t="s">
        <v>4985</v>
      </c>
      <c r="Y3769" s="10" t="s">
        <v>4997</v>
      </c>
      <c r="Z3769" s="10" t="s">
        <v>4993</v>
      </c>
      <c r="AA3769" s="10" t="s">
        <v>4989</v>
      </c>
      <c r="AB3769" s="10" t="s">
        <v>12941</v>
      </c>
      <c r="AC3769" s="9" t="s">
        <v>5006</v>
      </c>
      <c r="AD3769" s="29"/>
      <c r="AE3769" s="20" t="str">
        <f>VLOOKUP(E3769,'FILIAIS PETZ'!A:Q,17,0)</f>
        <v>SP3</v>
      </c>
      <c r="AF3769" s="20" t="str">
        <f>VLOOKUP(E3769,'FILIAIS PETZ'!A:Q,3,0)</f>
        <v>FELICIO</v>
      </c>
      <c r="AG3769" s="20" t="str">
        <f>VLOOKUP(E3769,'FILIAIS PETZ'!A:Q,2,0)</f>
        <v>R3</v>
      </c>
      <c r="AH3769" s="75">
        <v>320</v>
      </c>
      <c r="AI3769" s="16" t="s">
        <v>11093</v>
      </c>
      <c r="AJ3769" s="43">
        <f>VLOOKUP(E3769,'FILIAIS PETZ'!$A$2:$K$2000,11,0)</f>
        <v>18328118006905</v>
      </c>
      <c r="AK3769" s="44">
        <v>18328118006905</v>
      </c>
    </row>
    <row r="3770" spans="2:37" s="14" customFormat="1" ht="15" customHeight="1" thickBot="1" x14ac:dyDescent="0.25">
      <c r="B3770" s="18">
        <f>VLOOKUP(C3770,FORNECEDORES!D:E,2,0)</f>
        <v>530375</v>
      </c>
      <c r="C3770" s="19" t="str">
        <f>VLOOKUP(D3770,FORNECEDORES!A:D,4,0)</f>
        <v>23.080.842/0001-04</v>
      </c>
      <c r="D3770" s="13" t="s">
        <v>4370</v>
      </c>
      <c r="E3770" s="20" t="str">
        <f t="shared" si="250"/>
        <v>04 0069</v>
      </c>
      <c r="F3770" s="28" t="s">
        <v>8968</v>
      </c>
      <c r="G3770" s="21" t="str">
        <f>VLOOKUP(E3770,'FILIAIS PETZ'!A:E,5,0)</f>
        <v>PETZ GIOVANNI PIRELLI</v>
      </c>
      <c r="H3770" s="20" t="str">
        <f>VLOOKUP(E3770,'FILIAIS PETZ'!A:D,4,0)</f>
        <v>GPIR-SP</v>
      </c>
      <c r="I3770" s="46">
        <v>45460</v>
      </c>
      <c r="J3770" s="9">
        <v>930293</v>
      </c>
      <c r="K3770" s="9" t="s">
        <v>9035</v>
      </c>
      <c r="L3770" s="29" t="s">
        <v>11094</v>
      </c>
      <c r="M3770" s="46">
        <v>45461</v>
      </c>
      <c r="N3770" s="46">
        <v>45497</v>
      </c>
      <c r="O3770" s="46">
        <v>45474</v>
      </c>
      <c r="P3770" s="91" t="s">
        <v>4990</v>
      </c>
      <c r="Q3770" s="84">
        <v>3</v>
      </c>
      <c r="R3770" s="91">
        <v>1</v>
      </c>
      <c r="S3770" s="9">
        <v>8</v>
      </c>
      <c r="T3770" s="9" t="s">
        <v>32</v>
      </c>
      <c r="U3770" s="9">
        <v>11002</v>
      </c>
      <c r="V3770" s="9">
        <v>11002</v>
      </c>
      <c r="W3770" s="9" t="s">
        <v>5107</v>
      </c>
      <c r="X3770" s="10" t="s">
        <v>4985</v>
      </c>
      <c r="Y3770" s="10" t="s">
        <v>4997</v>
      </c>
      <c r="Z3770" s="10" t="s">
        <v>4993</v>
      </c>
      <c r="AA3770" s="10" t="s">
        <v>4989</v>
      </c>
      <c r="AB3770" s="10" t="s">
        <v>12941</v>
      </c>
      <c r="AC3770" s="9" t="s">
        <v>5006</v>
      </c>
      <c r="AD3770" s="29"/>
      <c r="AE3770" s="20" t="str">
        <f>VLOOKUP(E3770,'FILIAIS PETZ'!A:Q,17,0)</f>
        <v>SP3</v>
      </c>
      <c r="AF3770" s="20" t="str">
        <f>VLOOKUP(E3770,'FILIAIS PETZ'!A:Q,3,0)</f>
        <v>FELICIO</v>
      </c>
      <c r="AG3770" s="20" t="str">
        <f>VLOOKUP(E3770,'FILIAIS PETZ'!A:Q,2,0)</f>
        <v>R3</v>
      </c>
      <c r="AH3770" s="75">
        <v>180</v>
      </c>
      <c r="AI3770" s="16" t="s">
        <v>11095</v>
      </c>
      <c r="AJ3770" s="43">
        <f>VLOOKUP(E3770,'FILIAIS PETZ'!$A$2:$K$2000,11,0)</f>
        <v>18328118006905</v>
      </c>
      <c r="AK3770" s="44">
        <v>18328118006905</v>
      </c>
    </row>
    <row r="3771" spans="2:37" s="14" customFormat="1" ht="15" customHeight="1" thickBot="1" x14ac:dyDescent="0.25">
      <c r="B3771" s="18">
        <f>VLOOKUP(C3771,FORNECEDORES!D:E,2,0)</f>
        <v>530375</v>
      </c>
      <c r="C3771" s="19" t="str">
        <f>VLOOKUP(D3771,FORNECEDORES!A:D,4,0)</f>
        <v>23.080.842/0001-04</v>
      </c>
      <c r="D3771" s="13" t="s">
        <v>4370</v>
      </c>
      <c r="E3771" s="20" t="str">
        <f t="shared" si="250"/>
        <v>04 0138</v>
      </c>
      <c r="F3771" s="28" t="s">
        <v>8627</v>
      </c>
      <c r="G3771" s="21" t="str">
        <f>VLOOKUP(E3771,'FILIAIS PETZ'!A:E,5,0)</f>
        <v>PETZ JOÃO FIRMINO</v>
      </c>
      <c r="H3771" s="20" t="str">
        <f>VLOOKUP(E3771,'FILIAIS PETZ'!A:D,4,0)</f>
        <v>JFIR-SP</v>
      </c>
      <c r="I3771" s="46">
        <v>45460</v>
      </c>
      <c r="J3771" s="9">
        <v>930294</v>
      </c>
      <c r="K3771" s="9" t="s">
        <v>9035</v>
      </c>
      <c r="L3771" s="29" t="s">
        <v>11096</v>
      </c>
      <c r="M3771" s="46">
        <v>45461</v>
      </c>
      <c r="N3771" s="46">
        <v>45497</v>
      </c>
      <c r="O3771" s="46">
        <v>45474</v>
      </c>
      <c r="P3771" s="91" t="s">
        <v>4990</v>
      </c>
      <c r="Q3771" s="84">
        <v>3</v>
      </c>
      <c r="R3771" s="91">
        <v>1</v>
      </c>
      <c r="S3771" s="9">
        <v>8</v>
      </c>
      <c r="T3771" s="9" t="s">
        <v>32</v>
      </c>
      <c r="U3771" s="9">
        <v>11002</v>
      </c>
      <c r="V3771" s="9">
        <v>11002</v>
      </c>
      <c r="W3771" s="9" t="s">
        <v>5019</v>
      </c>
      <c r="X3771" s="10" t="s">
        <v>4985</v>
      </c>
      <c r="Y3771" s="10" t="s">
        <v>4997</v>
      </c>
      <c r="Z3771" s="10" t="s">
        <v>4993</v>
      </c>
      <c r="AA3771" s="10" t="s">
        <v>4989</v>
      </c>
      <c r="AB3771" s="10" t="s">
        <v>12941</v>
      </c>
      <c r="AC3771" s="9" t="s">
        <v>5006</v>
      </c>
      <c r="AD3771" s="29"/>
      <c r="AE3771" s="20" t="str">
        <f>VLOOKUP(E3771,'FILIAIS PETZ'!A:Q,17,0)</f>
        <v>SP3</v>
      </c>
      <c r="AF3771" s="20" t="str">
        <f>VLOOKUP(E3771,'FILIAIS PETZ'!A:Q,3,0)</f>
        <v>FELICIO</v>
      </c>
      <c r="AG3771" s="20" t="str">
        <f>VLOOKUP(E3771,'FILIAIS PETZ'!A:Q,2,0)</f>
        <v>R3</v>
      </c>
      <c r="AH3771" s="75">
        <v>80</v>
      </c>
      <c r="AI3771" s="16" t="s">
        <v>11097</v>
      </c>
      <c r="AJ3771" s="43">
        <f>VLOOKUP(E3771,'FILIAIS PETZ'!$A$2:$K$2000,11,0)</f>
        <v>18328118012972</v>
      </c>
      <c r="AK3771" s="44">
        <v>18328118012972</v>
      </c>
    </row>
    <row r="3772" spans="2:37" s="14" customFormat="1" ht="15" customHeight="1" thickBot="1" x14ac:dyDescent="0.25">
      <c r="B3772" s="18">
        <f>VLOOKUP(C3772,FORNECEDORES!D:E,2,0)</f>
        <v>530375</v>
      </c>
      <c r="C3772" s="19" t="str">
        <f>VLOOKUP(D3772,FORNECEDORES!A:D,4,0)</f>
        <v>23.080.842/0001-04</v>
      </c>
      <c r="D3772" s="13" t="s">
        <v>4370</v>
      </c>
      <c r="E3772" s="20" t="str">
        <f t="shared" si="250"/>
        <v>04 0138</v>
      </c>
      <c r="F3772" s="28" t="s">
        <v>8627</v>
      </c>
      <c r="G3772" s="21" t="str">
        <f>VLOOKUP(E3772,'FILIAIS PETZ'!A:E,5,0)</f>
        <v>PETZ JOÃO FIRMINO</v>
      </c>
      <c r="H3772" s="20" t="str">
        <f>VLOOKUP(E3772,'FILIAIS PETZ'!A:D,4,0)</f>
        <v>JFIR-SP</v>
      </c>
      <c r="I3772" s="46">
        <v>45460</v>
      </c>
      <c r="J3772" s="9">
        <v>930295</v>
      </c>
      <c r="K3772" s="9" t="s">
        <v>9035</v>
      </c>
      <c r="L3772" s="29" t="s">
        <v>11098</v>
      </c>
      <c r="M3772" s="46">
        <v>45461</v>
      </c>
      <c r="N3772" s="46">
        <v>45497</v>
      </c>
      <c r="O3772" s="46">
        <v>45474</v>
      </c>
      <c r="P3772" s="91" t="s">
        <v>4990</v>
      </c>
      <c r="Q3772" s="84">
        <v>3</v>
      </c>
      <c r="R3772" s="91">
        <v>1</v>
      </c>
      <c r="S3772" s="9">
        <v>8</v>
      </c>
      <c r="T3772" s="9" t="s">
        <v>32</v>
      </c>
      <c r="U3772" s="9">
        <v>11002</v>
      </c>
      <c r="V3772" s="9">
        <v>11002</v>
      </c>
      <c r="W3772" s="9" t="s">
        <v>5119</v>
      </c>
      <c r="X3772" s="10" t="s">
        <v>4985</v>
      </c>
      <c r="Y3772" s="10" t="s">
        <v>4997</v>
      </c>
      <c r="Z3772" s="10" t="s">
        <v>4993</v>
      </c>
      <c r="AA3772" s="10" t="s">
        <v>4989</v>
      </c>
      <c r="AB3772" s="10" t="s">
        <v>12941</v>
      </c>
      <c r="AC3772" s="9" t="s">
        <v>5006</v>
      </c>
      <c r="AD3772" s="29"/>
      <c r="AE3772" s="20" t="str">
        <f>VLOOKUP(E3772,'FILIAIS PETZ'!A:Q,17,0)</f>
        <v>SP3</v>
      </c>
      <c r="AF3772" s="20" t="str">
        <f>VLOOKUP(E3772,'FILIAIS PETZ'!A:Q,3,0)</f>
        <v>FELICIO</v>
      </c>
      <c r="AG3772" s="20" t="str">
        <f>VLOOKUP(E3772,'FILIAIS PETZ'!A:Q,2,0)</f>
        <v>R3</v>
      </c>
      <c r="AH3772" s="75">
        <v>90</v>
      </c>
      <c r="AI3772" s="16" t="s">
        <v>11099</v>
      </c>
      <c r="AJ3772" s="43">
        <f>VLOOKUP(E3772,'FILIAIS PETZ'!$A$2:$K$2000,11,0)</f>
        <v>18328118012972</v>
      </c>
      <c r="AK3772" s="44">
        <v>18328118012972</v>
      </c>
    </row>
    <row r="3773" spans="2:37" s="14" customFormat="1" ht="15" customHeight="1" thickBot="1" x14ac:dyDescent="0.25">
      <c r="B3773" s="18">
        <f>VLOOKUP(C3773,FORNECEDORES!D:E,2,0)</f>
        <v>530375</v>
      </c>
      <c r="C3773" s="19" t="str">
        <f>VLOOKUP(D3773,FORNECEDORES!A:D,4,0)</f>
        <v>23.080.842/0001-04</v>
      </c>
      <c r="D3773" s="13" t="s">
        <v>4370</v>
      </c>
      <c r="E3773" s="20" t="str">
        <f t="shared" si="250"/>
        <v>04 0138</v>
      </c>
      <c r="F3773" s="28" t="s">
        <v>8627</v>
      </c>
      <c r="G3773" s="21" t="str">
        <f>VLOOKUP(E3773,'FILIAIS PETZ'!A:E,5,0)</f>
        <v>PETZ JOÃO FIRMINO</v>
      </c>
      <c r="H3773" s="20" t="str">
        <f>VLOOKUP(E3773,'FILIAIS PETZ'!A:D,4,0)</f>
        <v>JFIR-SP</v>
      </c>
      <c r="I3773" s="46">
        <v>45460</v>
      </c>
      <c r="J3773" s="9">
        <v>930296</v>
      </c>
      <c r="K3773" s="9" t="s">
        <v>9035</v>
      </c>
      <c r="L3773" s="29" t="s">
        <v>11100</v>
      </c>
      <c r="M3773" s="46">
        <v>45461</v>
      </c>
      <c r="N3773" s="46">
        <v>45497</v>
      </c>
      <c r="O3773" s="46">
        <v>45474</v>
      </c>
      <c r="P3773" s="91" t="s">
        <v>4990</v>
      </c>
      <c r="Q3773" s="84">
        <v>3</v>
      </c>
      <c r="R3773" s="91">
        <v>1</v>
      </c>
      <c r="S3773" s="9">
        <v>8</v>
      </c>
      <c r="T3773" s="9" t="s">
        <v>32</v>
      </c>
      <c r="U3773" s="9">
        <v>11002</v>
      </c>
      <c r="V3773" s="9">
        <v>11002</v>
      </c>
      <c r="W3773" s="9" t="s">
        <v>5034</v>
      </c>
      <c r="X3773" s="10" t="s">
        <v>4985</v>
      </c>
      <c r="Y3773" s="10" t="s">
        <v>4997</v>
      </c>
      <c r="Z3773" s="10" t="s">
        <v>4993</v>
      </c>
      <c r="AA3773" s="10" t="s">
        <v>4989</v>
      </c>
      <c r="AB3773" s="10" t="s">
        <v>12941</v>
      </c>
      <c r="AC3773" s="9" t="s">
        <v>5006</v>
      </c>
      <c r="AD3773" s="29"/>
      <c r="AE3773" s="20" t="str">
        <f>VLOOKUP(E3773,'FILIAIS PETZ'!A:Q,17,0)</f>
        <v>SP3</v>
      </c>
      <c r="AF3773" s="20" t="str">
        <f>VLOOKUP(E3773,'FILIAIS PETZ'!A:Q,3,0)</f>
        <v>FELICIO</v>
      </c>
      <c r="AG3773" s="20" t="str">
        <f>VLOOKUP(E3773,'FILIAIS PETZ'!A:Q,2,0)</f>
        <v>R3</v>
      </c>
      <c r="AH3773" s="75">
        <v>90</v>
      </c>
      <c r="AI3773" s="16" t="s">
        <v>11101</v>
      </c>
      <c r="AJ3773" s="43">
        <f>VLOOKUP(E3773,'FILIAIS PETZ'!$A$2:$K$2000,11,0)</f>
        <v>18328118012972</v>
      </c>
      <c r="AK3773" s="44">
        <v>18328118012972</v>
      </c>
    </row>
    <row r="3774" spans="2:37" s="14" customFormat="1" ht="15" customHeight="1" thickBot="1" x14ac:dyDescent="0.25">
      <c r="B3774" s="18">
        <f>VLOOKUP(C3774,FORNECEDORES!D:E,2,0)</f>
        <v>530375</v>
      </c>
      <c r="C3774" s="19" t="str">
        <f>VLOOKUP(D3774,FORNECEDORES!A:D,4,0)</f>
        <v>23.080.842/0001-04</v>
      </c>
      <c r="D3774" s="13" t="s">
        <v>4370</v>
      </c>
      <c r="E3774" s="20" t="str">
        <f t="shared" si="250"/>
        <v>04 0138</v>
      </c>
      <c r="F3774" s="28" t="s">
        <v>8627</v>
      </c>
      <c r="G3774" s="21" t="str">
        <f>VLOOKUP(E3774,'FILIAIS PETZ'!A:E,5,0)</f>
        <v>PETZ JOÃO FIRMINO</v>
      </c>
      <c r="H3774" s="20" t="str">
        <f>VLOOKUP(E3774,'FILIAIS PETZ'!A:D,4,0)</f>
        <v>JFIR-SP</v>
      </c>
      <c r="I3774" s="46">
        <v>45460</v>
      </c>
      <c r="J3774" s="9">
        <v>930298</v>
      </c>
      <c r="K3774" s="9" t="s">
        <v>9035</v>
      </c>
      <c r="L3774" s="29" t="s">
        <v>11102</v>
      </c>
      <c r="M3774" s="46">
        <v>45461</v>
      </c>
      <c r="N3774" s="46">
        <v>45497</v>
      </c>
      <c r="O3774" s="46">
        <v>45474</v>
      </c>
      <c r="P3774" s="91" t="s">
        <v>4990</v>
      </c>
      <c r="Q3774" s="84">
        <v>3</v>
      </c>
      <c r="R3774" s="91">
        <v>1</v>
      </c>
      <c r="S3774" s="9">
        <v>8</v>
      </c>
      <c r="T3774" s="9" t="s">
        <v>32</v>
      </c>
      <c r="U3774" s="9">
        <v>11002</v>
      </c>
      <c r="V3774" s="9">
        <v>11002</v>
      </c>
      <c r="W3774" s="9" t="s">
        <v>5034</v>
      </c>
      <c r="X3774" s="10" t="s">
        <v>4985</v>
      </c>
      <c r="Y3774" s="10" t="s">
        <v>4997</v>
      </c>
      <c r="Z3774" s="10" t="s">
        <v>4993</v>
      </c>
      <c r="AA3774" s="10" t="s">
        <v>4989</v>
      </c>
      <c r="AB3774" s="10" t="s">
        <v>12941</v>
      </c>
      <c r="AC3774" s="9" t="s">
        <v>5006</v>
      </c>
      <c r="AD3774" s="29"/>
      <c r="AE3774" s="20" t="str">
        <f>VLOOKUP(E3774,'FILIAIS PETZ'!A:Q,17,0)</f>
        <v>SP3</v>
      </c>
      <c r="AF3774" s="20" t="str">
        <f>VLOOKUP(E3774,'FILIAIS PETZ'!A:Q,3,0)</f>
        <v>FELICIO</v>
      </c>
      <c r="AG3774" s="20" t="str">
        <f>VLOOKUP(E3774,'FILIAIS PETZ'!A:Q,2,0)</f>
        <v>R3</v>
      </c>
      <c r="AH3774" s="75">
        <v>120</v>
      </c>
      <c r="AI3774" s="16" t="s">
        <v>11103</v>
      </c>
      <c r="AJ3774" s="43">
        <f>VLOOKUP(E3774,'FILIAIS PETZ'!$A$2:$K$2000,11,0)</f>
        <v>18328118012972</v>
      </c>
      <c r="AK3774" s="44">
        <v>18328118012972</v>
      </c>
    </row>
    <row r="3775" spans="2:37" s="14" customFormat="1" ht="15" customHeight="1" thickBot="1" x14ac:dyDescent="0.25">
      <c r="B3775" s="18">
        <f>VLOOKUP(C3775,FORNECEDORES!D:E,2,0)</f>
        <v>530375</v>
      </c>
      <c r="C3775" s="19" t="str">
        <f>VLOOKUP(D3775,FORNECEDORES!A:D,4,0)</f>
        <v>23.080.842/0001-04</v>
      </c>
      <c r="D3775" s="13" t="s">
        <v>4370</v>
      </c>
      <c r="E3775" s="20" t="str">
        <f t="shared" si="250"/>
        <v>04 0138</v>
      </c>
      <c r="F3775" s="28" t="s">
        <v>8627</v>
      </c>
      <c r="G3775" s="21" t="str">
        <f>VLOOKUP(E3775,'FILIAIS PETZ'!A:E,5,0)</f>
        <v>PETZ JOÃO FIRMINO</v>
      </c>
      <c r="H3775" s="20" t="str">
        <f>VLOOKUP(E3775,'FILIAIS PETZ'!A:D,4,0)</f>
        <v>JFIR-SP</v>
      </c>
      <c r="I3775" s="46">
        <v>45460</v>
      </c>
      <c r="J3775" s="9">
        <v>930300</v>
      </c>
      <c r="K3775" s="9" t="s">
        <v>9035</v>
      </c>
      <c r="L3775" s="29" t="s">
        <v>11104</v>
      </c>
      <c r="M3775" s="46">
        <v>45461</v>
      </c>
      <c r="N3775" s="46">
        <v>45497</v>
      </c>
      <c r="O3775" s="46">
        <v>45474</v>
      </c>
      <c r="P3775" s="91" t="s">
        <v>4990</v>
      </c>
      <c r="Q3775" s="84">
        <v>3</v>
      </c>
      <c r="R3775" s="91">
        <v>1</v>
      </c>
      <c r="S3775" s="9">
        <v>8</v>
      </c>
      <c r="T3775" s="9" t="s">
        <v>32</v>
      </c>
      <c r="U3775" s="9">
        <v>11002</v>
      </c>
      <c r="V3775" s="9">
        <v>11002</v>
      </c>
      <c r="W3775" s="9" t="s">
        <v>5034</v>
      </c>
      <c r="X3775" s="10" t="s">
        <v>4985</v>
      </c>
      <c r="Y3775" s="10" t="s">
        <v>4997</v>
      </c>
      <c r="Z3775" s="10" t="s">
        <v>4993</v>
      </c>
      <c r="AA3775" s="10" t="s">
        <v>4989</v>
      </c>
      <c r="AB3775" s="10" t="s">
        <v>12941</v>
      </c>
      <c r="AC3775" s="9" t="s">
        <v>5006</v>
      </c>
      <c r="AD3775" s="29"/>
      <c r="AE3775" s="20" t="str">
        <f>VLOOKUP(E3775,'FILIAIS PETZ'!A:Q,17,0)</f>
        <v>SP3</v>
      </c>
      <c r="AF3775" s="20" t="str">
        <f>VLOOKUP(E3775,'FILIAIS PETZ'!A:Q,3,0)</f>
        <v>FELICIO</v>
      </c>
      <c r="AG3775" s="20" t="str">
        <f>VLOOKUP(E3775,'FILIAIS PETZ'!A:Q,2,0)</f>
        <v>R3</v>
      </c>
      <c r="AH3775" s="75">
        <v>240</v>
      </c>
      <c r="AI3775" s="16" t="s">
        <v>11105</v>
      </c>
      <c r="AJ3775" s="43">
        <f>VLOOKUP(E3775,'FILIAIS PETZ'!$A$2:$K$2000,11,0)</f>
        <v>18328118012972</v>
      </c>
      <c r="AK3775" s="44">
        <v>18328118012972</v>
      </c>
    </row>
    <row r="3776" spans="2:37" s="14" customFormat="1" ht="15" customHeight="1" thickBot="1" x14ac:dyDescent="0.25">
      <c r="B3776" s="18">
        <f>VLOOKUP(C3776,FORNECEDORES!D:E,2,0)</f>
        <v>530375</v>
      </c>
      <c r="C3776" s="19" t="str">
        <f>VLOOKUP(D3776,FORNECEDORES!A:D,4,0)</f>
        <v>23.080.842/0001-04</v>
      </c>
      <c r="D3776" s="13" t="s">
        <v>4370</v>
      </c>
      <c r="E3776" s="20" t="str">
        <f t="shared" si="250"/>
        <v>04 0138</v>
      </c>
      <c r="F3776" s="28" t="s">
        <v>8627</v>
      </c>
      <c r="G3776" s="21" t="str">
        <f>VLOOKUP(E3776,'FILIAIS PETZ'!A:E,5,0)</f>
        <v>PETZ JOÃO FIRMINO</v>
      </c>
      <c r="H3776" s="20" t="str">
        <f>VLOOKUP(E3776,'FILIAIS PETZ'!A:D,4,0)</f>
        <v>JFIR-SP</v>
      </c>
      <c r="I3776" s="46">
        <v>45460</v>
      </c>
      <c r="J3776" s="9">
        <v>930302</v>
      </c>
      <c r="K3776" s="9" t="s">
        <v>9035</v>
      </c>
      <c r="L3776" s="29" t="s">
        <v>11106</v>
      </c>
      <c r="M3776" s="46">
        <v>45461</v>
      </c>
      <c r="N3776" s="46">
        <v>45497</v>
      </c>
      <c r="O3776" s="46">
        <v>45474</v>
      </c>
      <c r="P3776" s="91" t="s">
        <v>4990</v>
      </c>
      <c r="Q3776" s="84">
        <v>3</v>
      </c>
      <c r="R3776" s="91">
        <v>1</v>
      </c>
      <c r="S3776" s="9">
        <v>8</v>
      </c>
      <c r="T3776" s="9" t="s">
        <v>32</v>
      </c>
      <c r="U3776" s="9">
        <v>11002</v>
      </c>
      <c r="V3776" s="9">
        <v>11002</v>
      </c>
      <c r="W3776" s="9" t="s">
        <v>5019</v>
      </c>
      <c r="X3776" s="10" t="s">
        <v>4985</v>
      </c>
      <c r="Y3776" s="10" t="s">
        <v>4997</v>
      </c>
      <c r="Z3776" s="10" t="s">
        <v>4993</v>
      </c>
      <c r="AA3776" s="10" t="s">
        <v>4989</v>
      </c>
      <c r="AB3776" s="10" t="s">
        <v>12941</v>
      </c>
      <c r="AC3776" s="9" t="s">
        <v>5006</v>
      </c>
      <c r="AD3776" s="29"/>
      <c r="AE3776" s="20" t="str">
        <f>VLOOKUP(E3776,'FILIAIS PETZ'!A:Q,17,0)</f>
        <v>SP3</v>
      </c>
      <c r="AF3776" s="20" t="str">
        <f>VLOOKUP(E3776,'FILIAIS PETZ'!A:Q,3,0)</f>
        <v>FELICIO</v>
      </c>
      <c r="AG3776" s="20" t="str">
        <f>VLOOKUP(E3776,'FILIAIS PETZ'!A:Q,2,0)</f>
        <v>R3</v>
      </c>
      <c r="AH3776" s="75">
        <v>210</v>
      </c>
      <c r="AI3776" s="16" t="s">
        <v>11107</v>
      </c>
      <c r="AJ3776" s="43">
        <f>VLOOKUP(E3776,'FILIAIS PETZ'!$A$2:$K$2000,11,0)</f>
        <v>18328118012972</v>
      </c>
      <c r="AK3776" s="44">
        <v>18328118012972</v>
      </c>
    </row>
    <row r="3777" spans="2:37" s="14" customFormat="1" ht="15" customHeight="1" thickBot="1" x14ac:dyDescent="0.25">
      <c r="B3777" s="18">
        <f>VLOOKUP(C3777,FORNECEDORES!D:E,2,0)</f>
        <v>530375</v>
      </c>
      <c r="C3777" s="19" t="str">
        <f>VLOOKUP(D3777,FORNECEDORES!A:D,4,0)</f>
        <v>23.080.842/0001-04</v>
      </c>
      <c r="D3777" s="13" t="s">
        <v>4370</v>
      </c>
      <c r="E3777" s="20" t="str">
        <f t="shared" si="250"/>
        <v>04 0181</v>
      </c>
      <c r="F3777" s="28" t="s">
        <v>8969</v>
      </c>
      <c r="G3777" s="21" t="str">
        <f>VLOOKUP(E3777,'FILIAIS PETZ'!A:E,5,0)</f>
        <v>PETZ MAUA SHOPPING</v>
      </c>
      <c r="H3777" s="20" t="str">
        <f>VLOOKUP(E3777,'FILIAIS PETZ'!A:D,4,0)</f>
        <v>MAUA-SP</v>
      </c>
      <c r="I3777" s="46">
        <v>45460</v>
      </c>
      <c r="J3777" s="9">
        <v>930310</v>
      </c>
      <c r="K3777" s="9" t="s">
        <v>9035</v>
      </c>
      <c r="L3777" s="29" t="s">
        <v>11108</v>
      </c>
      <c r="M3777" s="46">
        <v>45461</v>
      </c>
      <c r="N3777" s="46">
        <v>45497</v>
      </c>
      <c r="O3777" s="46">
        <v>45474</v>
      </c>
      <c r="P3777" s="91" t="s">
        <v>4990</v>
      </c>
      <c r="Q3777" s="84">
        <v>3</v>
      </c>
      <c r="R3777" s="91">
        <v>1</v>
      </c>
      <c r="S3777" s="9">
        <v>8</v>
      </c>
      <c r="T3777" s="9" t="s">
        <v>32</v>
      </c>
      <c r="U3777" s="9">
        <v>11002</v>
      </c>
      <c r="V3777" s="9">
        <v>11002</v>
      </c>
      <c r="W3777" s="9" t="s">
        <v>5057</v>
      </c>
      <c r="X3777" s="10" t="s">
        <v>4985</v>
      </c>
      <c r="Y3777" s="10" t="s">
        <v>4997</v>
      </c>
      <c r="Z3777" s="10" t="s">
        <v>4993</v>
      </c>
      <c r="AA3777" s="10" t="s">
        <v>4989</v>
      </c>
      <c r="AB3777" s="10" t="s">
        <v>12941</v>
      </c>
      <c r="AC3777" s="9" t="s">
        <v>5006</v>
      </c>
      <c r="AD3777" s="29"/>
      <c r="AE3777" s="20" t="str">
        <f>VLOOKUP(E3777,'FILIAIS PETZ'!A:Q,17,0)</f>
        <v>SP3</v>
      </c>
      <c r="AF3777" s="20" t="str">
        <f>VLOOKUP(E3777,'FILIAIS PETZ'!A:Q,3,0)</f>
        <v>FELICIO</v>
      </c>
      <c r="AG3777" s="20" t="str">
        <f>VLOOKUP(E3777,'FILIAIS PETZ'!A:Q,2,0)</f>
        <v>R3</v>
      </c>
      <c r="AH3777" s="75">
        <v>810</v>
      </c>
      <c r="AI3777" s="16" t="s">
        <v>11109</v>
      </c>
      <c r="AJ3777" s="43">
        <f>VLOOKUP(E3777,'FILIAIS PETZ'!$A$2:$K$2000,11,0)</f>
        <v>18328118016617</v>
      </c>
      <c r="AK3777" s="44">
        <v>18328118016617</v>
      </c>
    </row>
    <row r="3778" spans="2:37" s="14" customFormat="1" ht="15" customHeight="1" thickBot="1" x14ac:dyDescent="0.25">
      <c r="B3778" s="18">
        <f>VLOOKUP(C3778,FORNECEDORES!D:E,2,0)</f>
        <v>530375</v>
      </c>
      <c r="C3778" s="19" t="str">
        <f>VLOOKUP(D3778,FORNECEDORES!A:D,4,0)</f>
        <v>23.080.842/0001-04</v>
      </c>
      <c r="D3778" s="13" t="s">
        <v>4370</v>
      </c>
      <c r="E3778" s="20" t="str">
        <f t="shared" si="250"/>
        <v>04 0181</v>
      </c>
      <c r="F3778" s="28" t="s">
        <v>8969</v>
      </c>
      <c r="G3778" s="21" t="str">
        <f>VLOOKUP(E3778,'FILIAIS PETZ'!A:E,5,0)</f>
        <v>PETZ MAUA SHOPPING</v>
      </c>
      <c r="H3778" s="20" t="str">
        <f>VLOOKUP(E3778,'FILIAIS PETZ'!A:D,4,0)</f>
        <v>MAUA-SP</v>
      </c>
      <c r="I3778" s="46">
        <v>45460</v>
      </c>
      <c r="J3778" s="9">
        <v>930312</v>
      </c>
      <c r="K3778" s="9" t="s">
        <v>9035</v>
      </c>
      <c r="L3778" s="29" t="s">
        <v>11110</v>
      </c>
      <c r="M3778" s="46">
        <v>45461</v>
      </c>
      <c r="N3778" s="46">
        <v>45497</v>
      </c>
      <c r="O3778" s="46">
        <v>45474</v>
      </c>
      <c r="P3778" s="91" t="s">
        <v>4990</v>
      </c>
      <c r="Q3778" s="84">
        <v>3</v>
      </c>
      <c r="R3778" s="91">
        <v>1</v>
      </c>
      <c r="S3778" s="9">
        <v>8</v>
      </c>
      <c r="T3778" s="9" t="s">
        <v>32</v>
      </c>
      <c r="U3778" s="9">
        <v>11002</v>
      </c>
      <c r="V3778" s="9">
        <v>11002</v>
      </c>
      <c r="W3778" s="9" t="s">
        <v>10898</v>
      </c>
      <c r="X3778" s="10" t="s">
        <v>4985</v>
      </c>
      <c r="Y3778" s="10" t="s">
        <v>4997</v>
      </c>
      <c r="Z3778" s="10" t="s">
        <v>4993</v>
      </c>
      <c r="AA3778" s="10" t="s">
        <v>4989</v>
      </c>
      <c r="AB3778" s="10" t="s">
        <v>12941</v>
      </c>
      <c r="AC3778" s="9" t="s">
        <v>5006</v>
      </c>
      <c r="AD3778" s="29"/>
      <c r="AE3778" s="20" t="str">
        <f>VLOOKUP(E3778,'FILIAIS PETZ'!A:Q,17,0)</f>
        <v>SP3</v>
      </c>
      <c r="AF3778" s="20" t="str">
        <f>VLOOKUP(E3778,'FILIAIS PETZ'!A:Q,3,0)</f>
        <v>FELICIO</v>
      </c>
      <c r="AG3778" s="20" t="str">
        <f>VLOOKUP(E3778,'FILIAIS PETZ'!A:Q,2,0)</f>
        <v>R3</v>
      </c>
      <c r="AH3778" s="75">
        <v>180</v>
      </c>
      <c r="AI3778" s="16" t="s">
        <v>11111</v>
      </c>
      <c r="AJ3778" s="43">
        <f>VLOOKUP(E3778,'FILIAIS PETZ'!$A$2:$K$2000,11,0)</f>
        <v>18328118016617</v>
      </c>
      <c r="AK3778" s="44">
        <v>18328118016617</v>
      </c>
    </row>
    <row r="3779" spans="2:37" s="14" customFormat="1" ht="15" customHeight="1" thickBot="1" x14ac:dyDescent="0.25">
      <c r="B3779" s="18">
        <f>VLOOKUP(C3779,FORNECEDORES!D:E,2,0)</f>
        <v>530375</v>
      </c>
      <c r="C3779" s="19" t="str">
        <f>VLOOKUP(D3779,FORNECEDORES!A:D,4,0)</f>
        <v>23.080.842/0001-04</v>
      </c>
      <c r="D3779" s="13" t="s">
        <v>4370</v>
      </c>
      <c r="E3779" s="20" t="str">
        <f t="shared" si="250"/>
        <v>04 0181</v>
      </c>
      <c r="F3779" s="28" t="s">
        <v>8969</v>
      </c>
      <c r="G3779" s="21" t="str">
        <f>VLOOKUP(E3779,'FILIAIS PETZ'!A:E,5,0)</f>
        <v>PETZ MAUA SHOPPING</v>
      </c>
      <c r="H3779" s="20" t="str">
        <f>VLOOKUP(E3779,'FILIAIS PETZ'!A:D,4,0)</f>
        <v>MAUA-SP</v>
      </c>
      <c r="I3779" s="46">
        <v>45460</v>
      </c>
      <c r="J3779" s="9">
        <v>930313</v>
      </c>
      <c r="K3779" s="9" t="s">
        <v>9035</v>
      </c>
      <c r="L3779" s="29" t="s">
        <v>11112</v>
      </c>
      <c r="M3779" s="46">
        <v>45461</v>
      </c>
      <c r="N3779" s="46">
        <v>45497</v>
      </c>
      <c r="O3779" s="46">
        <v>45474</v>
      </c>
      <c r="P3779" s="91" t="s">
        <v>4990</v>
      </c>
      <c r="Q3779" s="84">
        <v>3</v>
      </c>
      <c r="R3779" s="91">
        <v>1</v>
      </c>
      <c r="S3779" s="9">
        <v>8</v>
      </c>
      <c r="T3779" s="9" t="s">
        <v>32</v>
      </c>
      <c r="U3779" s="9">
        <v>11002</v>
      </c>
      <c r="V3779" s="9">
        <v>11002</v>
      </c>
      <c r="W3779" s="9" t="s">
        <v>5019</v>
      </c>
      <c r="X3779" s="10" t="s">
        <v>4985</v>
      </c>
      <c r="Y3779" s="10" t="s">
        <v>4997</v>
      </c>
      <c r="Z3779" s="10" t="s">
        <v>4993</v>
      </c>
      <c r="AA3779" s="10" t="s">
        <v>4989</v>
      </c>
      <c r="AB3779" s="10" t="s">
        <v>12941</v>
      </c>
      <c r="AC3779" s="9" t="s">
        <v>5006</v>
      </c>
      <c r="AD3779" s="29"/>
      <c r="AE3779" s="20" t="str">
        <f>VLOOKUP(E3779,'FILIAIS PETZ'!A:Q,17,0)</f>
        <v>SP3</v>
      </c>
      <c r="AF3779" s="20" t="str">
        <f>VLOOKUP(E3779,'FILIAIS PETZ'!A:Q,3,0)</f>
        <v>FELICIO</v>
      </c>
      <c r="AG3779" s="20" t="str">
        <f>VLOOKUP(E3779,'FILIAIS PETZ'!A:Q,2,0)</f>
        <v>R3</v>
      </c>
      <c r="AH3779" s="75">
        <v>440</v>
      </c>
      <c r="AI3779" s="16" t="s">
        <v>11113</v>
      </c>
      <c r="AJ3779" s="43">
        <f>VLOOKUP(E3779,'FILIAIS PETZ'!$A$2:$K$2000,11,0)</f>
        <v>18328118016617</v>
      </c>
      <c r="AK3779" s="44">
        <v>18328118016617</v>
      </c>
    </row>
    <row r="3780" spans="2:37" s="14" customFormat="1" ht="15" customHeight="1" thickBot="1" x14ac:dyDescent="0.25">
      <c r="B3780" s="18">
        <f>VLOOKUP(C3780,FORNECEDORES!D:E,2,0)</f>
        <v>530375</v>
      </c>
      <c r="C3780" s="19" t="str">
        <f>VLOOKUP(D3780,FORNECEDORES!A:D,4,0)</f>
        <v>23.080.842/0001-04</v>
      </c>
      <c r="D3780" s="13" t="s">
        <v>4370</v>
      </c>
      <c r="E3780" s="20" t="str">
        <f t="shared" si="250"/>
        <v>04 0181</v>
      </c>
      <c r="F3780" s="28" t="s">
        <v>8969</v>
      </c>
      <c r="G3780" s="21" t="str">
        <f>VLOOKUP(E3780,'FILIAIS PETZ'!A:E,5,0)</f>
        <v>PETZ MAUA SHOPPING</v>
      </c>
      <c r="H3780" s="20" t="str">
        <f>VLOOKUP(E3780,'FILIAIS PETZ'!A:D,4,0)</f>
        <v>MAUA-SP</v>
      </c>
      <c r="I3780" s="46">
        <v>45460</v>
      </c>
      <c r="J3780" s="9">
        <v>930315</v>
      </c>
      <c r="K3780" s="9" t="s">
        <v>9035</v>
      </c>
      <c r="L3780" s="29" t="s">
        <v>11114</v>
      </c>
      <c r="M3780" s="46">
        <v>45461</v>
      </c>
      <c r="N3780" s="46">
        <v>45497</v>
      </c>
      <c r="O3780" s="46">
        <v>45474</v>
      </c>
      <c r="P3780" s="91" t="s">
        <v>4990</v>
      </c>
      <c r="Q3780" s="84">
        <v>3</v>
      </c>
      <c r="R3780" s="91">
        <v>1</v>
      </c>
      <c r="S3780" s="9">
        <v>8</v>
      </c>
      <c r="T3780" s="9" t="s">
        <v>32</v>
      </c>
      <c r="U3780" s="9">
        <v>11002</v>
      </c>
      <c r="V3780" s="9">
        <v>11002</v>
      </c>
      <c r="W3780" s="9" t="s">
        <v>10898</v>
      </c>
      <c r="X3780" s="10" t="s">
        <v>4985</v>
      </c>
      <c r="Y3780" s="10" t="s">
        <v>4997</v>
      </c>
      <c r="Z3780" s="10" t="s">
        <v>4993</v>
      </c>
      <c r="AA3780" s="10" t="s">
        <v>4989</v>
      </c>
      <c r="AB3780" s="10" t="s">
        <v>12941</v>
      </c>
      <c r="AC3780" s="9" t="s">
        <v>5006</v>
      </c>
      <c r="AD3780" s="29"/>
      <c r="AE3780" s="20" t="str">
        <f>VLOOKUP(E3780,'FILIAIS PETZ'!A:Q,17,0)</f>
        <v>SP3</v>
      </c>
      <c r="AF3780" s="20" t="str">
        <f>VLOOKUP(E3780,'FILIAIS PETZ'!A:Q,3,0)</f>
        <v>FELICIO</v>
      </c>
      <c r="AG3780" s="20" t="str">
        <f>VLOOKUP(E3780,'FILIAIS PETZ'!A:Q,2,0)</f>
        <v>R3</v>
      </c>
      <c r="AH3780" s="75">
        <v>240</v>
      </c>
      <c r="AI3780" s="16" t="s">
        <v>11115</v>
      </c>
      <c r="AJ3780" s="43">
        <f>VLOOKUP(E3780,'FILIAIS PETZ'!$A$2:$K$2000,11,0)</f>
        <v>18328118016617</v>
      </c>
      <c r="AK3780" s="44">
        <v>18328118016617</v>
      </c>
    </row>
    <row r="3781" spans="2:37" s="14" customFormat="1" ht="15" customHeight="1" thickBot="1" x14ac:dyDescent="0.25">
      <c r="B3781" s="18">
        <f>VLOOKUP(C3781,FORNECEDORES!D:E,2,0)</f>
        <v>530375</v>
      </c>
      <c r="C3781" s="19" t="str">
        <f>VLOOKUP(D3781,FORNECEDORES!A:D,4,0)</f>
        <v>23.080.842/0001-04</v>
      </c>
      <c r="D3781" s="13" t="s">
        <v>4370</v>
      </c>
      <c r="E3781" s="20" t="str">
        <f t="shared" si="250"/>
        <v>04 0068</v>
      </c>
      <c r="F3781" s="28" t="s">
        <v>8958</v>
      </c>
      <c r="G3781" s="21" t="str">
        <f>VLOOKUP(E3781,'FILIAIS PETZ'!A:E,5,0)</f>
        <v>PETZ PEREIRA BARRETO</v>
      </c>
      <c r="H3781" s="20" t="str">
        <f>VLOOKUP(E3781,'FILIAIS PETZ'!A:D,4,0)</f>
        <v>PBAR-SP</v>
      </c>
      <c r="I3781" s="46">
        <v>45460</v>
      </c>
      <c r="J3781" s="9">
        <v>930319</v>
      </c>
      <c r="K3781" s="9" t="s">
        <v>9035</v>
      </c>
      <c r="L3781" s="29" t="s">
        <v>11116</v>
      </c>
      <c r="M3781" s="46">
        <v>45461</v>
      </c>
      <c r="N3781" s="46">
        <v>45497</v>
      </c>
      <c r="O3781" s="46">
        <v>45474</v>
      </c>
      <c r="P3781" s="91" t="s">
        <v>4990</v>
      </c>
      <c r="Q3781" s="84">
        <v>3</v>
      </c>
      <c r="R3781" s="91">
        <v>1</v>
      </c>
      <c r="S3781" s="9">
        <v>8</v>
      </c>
      <c r="T3781" s="9" t="s">
        <v>32</v>
      </c>
      <c r="U3781" s="9">
        <v>11002</v>
      </c>
      <c r="V3781" s="9">
        <v>11002</v>
      </c>
      <c r="W3781" s="9" t="s">
        <v>5067</v>
      </c>
      <c r="X3781" s="10" t="s">
        <v>4985</v>
      </c>
      <c r="Y3781" s="10" t="s">
        <v>4997</v>
      </c>
      <c r="Z3781" s="10" t="s">
        <v>4993</v>
      </c>
      <c r="AA3781" s="10" t="s">
        <v>4989</v>
      </c>
      <c r="AB3781" s="10" t="s">
        <v>12941</v>
      </c>
      <c r="AC3781" s="9" t="s">
        <v>5006</v>
      </c>
      <c r="AD3781" s="29"/>
      <c r="AE3781" s="20" t="str">
        <f>VLOOKUP(E3781,'FILIAIS PETZ'!A:Q,17,0)</f>
        <v>SP3</v>
      </c>
      <c r="AF3781" s="20" t="str">
        <f>VLOOKUP(E3781,'FILIAIS PETZ'!A:Q,3,0)</f>
        <v>FELICIO</v>
      </c>
      <c r="AG3781" s="20" t="str">
        <f>VLOOKUP(E3781,'FILIAIS PETZ'!A:Q,2,0)</f>
        <v>R3</v>
      </c>
      <c r="AH3781" s="75">
        <v>240</v>
      </c>
      <c r="AI3781" s="16" t="s">
        <v>11117</v>
      </c>
      <c r="AJ3781" s="43">
        <f>VLOOKUP(E3781,'FILIAIS PETZ'!$A$2:$K$2000,11,0)</f>
        <v>18328118007111</v>
      </c>
      <c r="AK3781" s="44">
        <v>18328118007111</v>
      </c>
    </row>
    <row r="3782" spans="2:37" s="14" customFormat="1" ht="15" customHeight="1" thickBot="1" x14ac:dyDescent="0.25">
      <c r="B3782" s="18">
        <f>VLOOKUP(C3782,FORNECEDORES!D:E,2,0)</f>
        <v>530375</v>
      </c>
      <c r="C3782" s="19" t="str">
        <f>VLOOKUP(D3782,FORNECEDORES!A:D,4,0)</f>
        <v>23.080.842/0001-04</v>
      </c>
      <c r="D3782" s="13" t="s">
        <v>4370</v>
      </c>
      <c r="E3782" s="20" t="str">
        <f t="shared" si="250"/>
        <v>04 0068</v>
      </c>
      <c r="F3782" s="28" t="s">
        <v>8958</v>
      </c>
      <c r="G3782" s="21" t="str">
        <f>VLOOKUP(E3782,'FILIAIS PETZ'!A:E,5,0)</f>
        <v>PETZ PEREIRA BARRETO</v>
      </c>
      <c r="H3782" s="20" t="str">
        <f>VLOOKUP(E3782,'FILIAIS PETZ'!A:D,4,0)</f>
        <v>PBAR-SP</v>
      </c>
      <c r="I3782" s="46">
        <v>45460</v>
      </c>
      <c r="J3782" s="9">
        <v>930321</v>
      </c>
      <c r="K3782" s="9" t="s">
        <v>9035</v>
      </c>
      <c r="L3782" s="29" t="s">
        <v>11118</v>
      </c>
      <c r="M3782" s="46">
        <v>45461</v>
      </c>
      <c r="N3782" s="46">
        <v>45497</v>
      </c>
      <c r="O3782" s="46">
        <v>45474</v>
      </c>
      <c r="P3782" s="91" t="s">
        <v>4990</v>
      </c>
      <c r="Q3782" s="84">
        <v>3</v>
      </c>
      <c r="R3782" s="91">
        <v>1</v>
      </c>
      <c r="S3782" s="9">
        <v>8</v>
      </c>
      <c r="T3782" s="9" t="s">
        <v>32</v>
      </c>
      <c r="U3782" s="9">
        <v>11002</v>
      </c>
      <c r="V3782" s="9">
        <v>11002</v>
      </c>
      <c r="W3782" s="9" t="s">
        <v>5034</v>
      </c>
      <c r="X3782" s="10" t="s">
        <v>4985</v>
      </c>
      <c r="Y3782" s="10" t="s">
        <v>4997</v>
      </c>
      <c r="Z3782" s="10" t="s">
        <v>4993</v>
      </c>
      <c r="AA3782" s="10" t="s">
        <v>4989</v>
      </c>
      <c r="AB3782" s="10" t="s">
        <v>12941</v>
      </c>
      <c r="AC3782" s="9" t="s">
        <v>5006</v>
      </c>
      <c r="AD3782" s="29"/>
      <c r="AE3782" s="20" t="str">
        <f>VLOOKUP(E3782,'FILIAIS PETZ'!A:Q,17,0)</f>
        <v>SP3</v>
      </c>
      <c r="AF3782" s="20" t="str">
        <f>VLOOKUP(E3782,'FILIAIS PETZ'!A:Q,3,0)</f>
        <v>FELICIO</v>
      </c>
      <c r="AG3782" s="20" t="str">
        <f>VLOOKUP(E3782,'FILIAIS PETZ'!A:Q,2,0)</f>
        <v>R3</v>
      </c>
      <c r="AH3782" s="75">
        <v>320</v>
      </c>
      <c r="AI3782" s="16" t="s">
        <v>11119</v>
      </c>
      <c r="AJ3782" s="43">
        <f>VLOOKUP(E3782,'FILIAIS PETZ'!$A$2:$K$2000,11,0)</f>
        <v>18328118007111</v>
      </c>
      <c r="AK3782" s="44">
        <v>18328118007111</v>
      </c>
    </row>
    <row r="3783" spans="2:37" s="14" customFormat="1" ht="15" customHeight="1" thickBot="1" x14ac:dyDescent="0.25">
      <c r="B3783" s="18">
        <f>VLOOKUP(C3783,FORNECEDORES!D:E,2,0)</f>
        <v>530375</v>
      </c>
      <c r="C3783" s="19" t="str">
        <f>VLOOKUP(D3783,FORNECEDORES!A:D,4,0)</f>
        <v>23.080.842/0001-04</v>
      </c>
      <c r="D3783" s="13" t="s">
        <v>4370</v>
      </c>
      <c r="E3783" s="20" t="str">
        <f t="shared" si="250"/>
        <v>04 0068</v>
      </c>
      <c r="F3783" s="28" t="s">
        <v>8958</v>
      </c>
      <c r="G3783" s="21" t="str">
        <f>VLOOKUP(E3783,'FILIAIS PETZ'!A:E,5,0)</f>
        <v>PETZ PEREIRA BARRETO</v>
      </c>
      <c r="H3783" s="20" t="str">
        <f>VLOOKUP(E3783,'FILIAIS PETZ'!A:D,4,0)</f>
        <v>PBAR-SP</v>
      </c>
      <c r="I3783" s="46">
        <v>45460</v>
      </c>
      <c r="J3783" s="9">
        <v>930322</v>
      </c>
      <c r="K3783" s="9" t="s">
        <v>9035</v>
      </c>
      <c r="L3783" s="29" t="s">
        <v>11120</v>
      </c>
      <c r="M3783" s="46">
        <v>45461</v>
      </c>
      <c r="N3783" s="46">
        <v>45497</v>
      </c>
      <c r="O3783" s="46">
        <v>45474</v>
      </c>
      <c r="P3783" s="91" t="s">
        <v>4990</v>
      </c>
      <c r="Q3783" s="84">
        <v>3</v>
      </c>
      <c r="R3783" s="91">
        <v>1</v>
      </c>
      <c r="S3783" s="9">
        <v>8</v>
      </c>
      <c r="T3783" s="9" t="s">
        <v>32</v>
      </c>
      <c r="U3783" s="9">
        <v>11002</v>
      </c>
      <c r="V3783" s="9">
        <v>11002</v>
      </c>
      <c r="W3783" s="9" t="s">
        <v>10898</v>
      </c>
      <c r="X3783" s="10" t="s">
        <v>4985</v>
      </c>
      <c r="Y3783" s="10" t="s">
        <v>4997</v>
      </c>
      <c r="Z3783" s="10" t="s">
        <v>4993</v>
      </c>
      <c r="AA3783" s="10" t="s">
        <v>4989</v>
      </c>
      <c r="AB3783" s="10" t="s">
        <v>12941</v>
      </c>
      <c r="AC3783" s="9" t="s">
        <v>5006</v>
      </c>
      <c r="AD3783" s="29"/>
      <c r="AE3783" s="20" t="str">
        <f>VLOOKUP(E3783,'FILIAIS PETZ'!A:Q,17,0)</f>
        <v>SP3</v>
      </c>
      <c r="AF3783" s="20" t="str">
        <f>VLOOKUP(E3783,'FILIAIS PETZ'!A:Q,3,0)</f>
        <v>FELICIO</v>
      </c>
      <c r="AG3783" s="20" t="str">
        <f>VLOOKUP(E3783,'FILIAIS PETZ'!A:Q,2,0)</f>
        <v>R3</v>
      </c>
      <c r="AH3783" s="75">
        <v>180</v>
      </c>
      <c r="AI3783" s="16" t="s">
        <v>11121</v>
      </c>
      <c r="AJ3783" s="43">
        <f>VLOOKUP(E3783,'FILIAIS PETZ'!$A$2:$K$2000,11,0)</f>
        <v>18328118007111</v>
      </c>
      <c r="AK3783" s="44">
        <v>18328118007111</v>
      </c>
    </row>
    <row r="3784" spans="2:37" s="14" customFormat="1" ht="15" customHeight="1" thickBot="1" x14ac:dyDescent="0.25">
      <c r="B3784" s="18">
        <f>VLOOKUP(C3784,FORNECEDORES!D:E,2,0)</f>
        <v>530375</v>
      </c>
      <c r="C3784" s="19" t="str">
        <f>VLOOKUP(D3784,FORNECEDORES!A:D,4,0)</f>
        <v>23.080.842/0001-04</v>
      </c>
      <c r="D3784" s="13" t="s">
        <v>4370</v>
      </c>
      <c r="E3784" s="20" t="str">
        <f t="shared" si="250"/>
        <v>04 0044</v>
      </c>
      <c r="F3784" s="28" t="s">
        <v>8974</v>
      </c>
      <c r="G3784" s="21" t="str">
        <f>VLOOKUP(E3784,'FILIAIS PETZ'!A:E,5,0)</f>
        <v>PETZ SANTO ANDRE</v>
      </c>
      <c r="H3784" s="20" t="str">
        <f>VLOOKUP(E3784,'FILIAIS PETZ'!A:D,4,0)</f>
        <v>STAD-SP</v>
      </c>
      <c r="I3784" s="46">
        <v>45460</v>
      </c>
      <c r="J3784" s="9">
        <v>930325</v>
      </c>
      <c r="K3784" s="9" t="s">
        <v>9035</v>
      </c>
      <c r="L3784" s="29" t="s">
        <v>11122</v>
      </c>
      <c r="M3784" s="46">
        <v>45461</v>
      </c>
      <c r="N3784" s="46">
        <v>45497</v>
      </c>
      <c r="O3784" s="46">
        <v>45474</v>
      </c>
      <c r="P3784" s="91" t="s">
        <v>4990</v>
      </c>
      <c r="Q3784" s="84">
        <v>3</v>
      </c>
      <c r="R3784" s="91">
        <v>1</v>
      </c>
      <c r="S3784" s="9">
        <v>8</v>
      </c>
      <c r="T3784" s="9" t="s">
        <v>32</v>
      </c>
      <c r="U3784" s="9">
        <v>11002</v>
      </c>
      <c r="V3784" s="9">
        <v>11002</v>
      </c>
      <c r="W3784" s="9" t="s">
        <v>5034</v>
      </c>
      <c r="X3784" s="10" t="s">
        <v>4985</v>
      </c>
      <c r="Y3784" s="10" t="s">
        <v>4997</v>
      </c>
      <c r="Z3784" s="10" t="s">
        <v>4993</v>
      </c>
      <c r="AA3784" s="10" t="s">
        <v>4989</v>
      </c>
      <c r="AB3784" s="10" t="s">
        <v>12941</v>
      </c>
      <c r="AC3784" s="9" t="s">
        <v>5006</v>
      </c>
      <c r="AD3784" s="29"/>
      <c r="AE3784" s="20" t="str">
        <f>VLOOKUP(E3784,'FILIAIS PETZ'!A:Q,17,0)</f>
        <v>SP3</v>
      </c>
      <c r="AF3784" s="20" t="str">
        <f>VLOOKUP(E3784,'FILIAIS PETZ'!A:Q,3,0)</f>
        <v>FELICIO</v>
      </c>
      <c r="AG3784" s="20" t="str">
        <f>VLOOKUP(E3784,'FILIAIS PETZ'!A:Q,2,0)</f>
        <v>R3</v>
      </c>
      <c r="AH3784" s="75">
        <v>780</v>
      </c>
      <c r="AI3784" s="16" t="s">
        <v>11123</v>
      </c>
      <c r="AJ3784" s="43">
        <f>VLOOKUP(E3784,'FILIAIS PETZ'!$A$2:$K$2000,11,0)</f>
        <v>18328118004600</v>
      </c>
      <c r="AK3784" s="44">
        <v>18328118004600</v>
      </c>
    </row>
    <row r="3785" spans="2:37" s="14" customFormat="1" ht="15" customHeight="1" thickBot="1" x14ac:dyDescent="0.25">
      <c r="B3785" s="18">
        <f>VLOOKUP(C3785,FORNECEDORES!D:E,2,0)</f>
        <v>530375</v>
      </c>
      <c r="C3785" s="19" t="str">
        <f>VLOOKUP(D3785,FORNECEDORES!A:D,4,0)</f>
        <v>23.080.842/0001-04</v>
      </c>
      <c r="D3785" s="13" t="s">
        <v>4370</v>
      </c>
      <c r="E3785" s="20" t="str">
        <f t="shared" si="250"/>
        <v>04 0044</v>
      </c>
      <c r="F3785" s="28" t="s">
        <v>8974</v>
      </c>
      <c r="G3785" s="21" t="str">
        <f>VLOOKUP(E3785,'FILIAIS PETZ'!A:E,5,0)</f>
        <v>PETZ SANTO ANDRE</v>
      </c>
      <c r="H3785" s="20" t="str">
        <f>VLOOKUP(E3785,'FILIAIS PETZ'!A:D,4,0)</f>
        <v>STAD-SP</v>
      </c>
      <c r="I3785" s="46">
        <v>45460</v>
      </c>
      <c r="J3785" s="9">
        <v>930326</v>
      </c>
      <c r="K3785" s="9" t="s">
        <v>9035</v>
      </c>
      <c r="L3785" s="29" t="s">
        <v>11124</v>
      </c>
      <c r="M3785" s="46">
        <v>45461</v>
      </c>
      <c r="N3785" s="46">
        <v>45497</v>
      </c>
      <c r="O3785" s="46">
        <v>45474</v>
      </c>
      <c r="P3785" s="91" t="s">
        <v>4990</v>
      </c>
      <c r="Q3785" s="84">
        <v>3</v>
      </c>
      <c r="R3785" s="91">
        <v>1</v>
      </c>
      <c r="S3785" s="9">
        <v>8</v>
      </c>
      <c r="T3785" s="9" t="s">
        <v>32</v>
      </c>
      <c r="U3785" s="9">
        <v>11002</v>
      </c>
      <c r="V3785" s="9">
        <v>11002</v>
      </c>
      <c r="W3785" s="9" t="s">
        <v>5024</v>
      </c>
      <c r="X3785" s="10" t="s">
        <v>4985</v>
      </c>
      <c r="Y3785" s="10" t="s">
        <v>4997</v>
      </c>
      <c r="Z3785" s="10" t="s">
        <v>4993</v>
      </c>
      <c r="AA3785" s="10" t="s">
        <v>4989</v>
      </c>
      <c r="AB3785" s="10" t="s">
        <v>12941</v>
      </c>
      <c r="AC3785" s="9" t="s">
        <v>5006</v>
      </c>
      <c r="AD3785" s="29"/>
      <c r="AE3785" s="20" t="str">
        <f>VLOOKUP(E3785,'FILIAIS PETZ'!A:Q,17,0)</f>
        <v>SP3</v>
      </c>
      <c r="AF3785" s="20" t="str">
        <f>VLOOKUP(E3785,'FILIAIS PETZ'!A:Q,3,0)</f>
        <v>FELICIO</v>
      </c>
      <c r="AG3785" s="20" t="str">
        <f>VLOOKUP(E3785,'FILIAIS PETZ'!A:Q,2,0)</f>
        <v>R3</v>
      </c>
      <c r="AH3785" s="75">
        <v>130</v>
      </c>
      <c r="AI3785" s="16" t="s">
        <v>11125</v>
      </c>
      <c r="AJ3785" s="43">
        <f>VLOOKUP(E3785,'FILIAIS PETZ'!$A$2:$K$2000,11,0)</f>
        <v>18328118004600</v>
      </c>
      <c r="AK3785" s="44">
        <v>18328118004600</v>
      </c>
    </row>
    <row r="3786" spans="2:37" s="14" customFormat="1" ht="15" customHeight="1" thickBot="1" x14ac:dyDescent="0.25">
      <c r="B3786" s="18">
        <f>VLOOKUP(C3786,FORNECEDORES!D:E,2,0)</f>
        <v>530375</v>
      </c>
      <c r="C3786" s="19" t="str">
        <f>VLOOKUP(D3786,FORNECEDORES!A:D,4,0)</f>
        <v>23.080.842/0001-04</v>
      </c>
      <c r="D3786" s="13" t="s">
        <v>4370</v>
      </c>
      <c r="E3786" s="20" t="str">
        <f t="shared" si="250"/>
        <v>04 0044</v>
      </c>
      <c r="F3786" s="28" t="s">
        <v>8974</v>
      </c>
      <c r="G3786" s="21" t="str">
        <f>VLOOKUP(E3786,'FILIAIS PETZ'!A:E,5,0)</f>
        <v>PETZ SANTO ANDRE</v>
      </c>
      <c r="H3786" s="20" t="str">
        <f>VLOOKUP(E3786,'FILIAIS PETZ'!A:D,4,0)</f>
        <v>STAD-SP</v>
      </c>
      <c r="I3786" s="46">
        <v>45460</v>
      </c>
      <c r="J3786" s="9">
        <v>930328</v>
      </c>
      <c r="K3786" s="9" t="s">
        <v>9035</v>
      </c>
      <c r="L3786" s="29" t="s">
        <v>11126</v>
      </c>
      <c r="M3786" s="46">
        <v>45461</v>
      </c>
      <c r="N3786" s="46">
        <v>45497</v>
      </c>
      <c r="O3786" s="46">
        <v>45474</v>
      </c>
      <c r="P3786" s="91" t="s">
        <v>4990</v>
      </c>
      <c r="Q3786" s="84">
        <v>3</v>
      </c>
      <c r="R3786" s="91">
        <v>1</v>
      </c>
      <c r="S3786" s="9">
        <v>8</v>
      </c>
      <c r="T3786" s="9" t="s">
        <v>32</v>
      </c>
      <c r="U3786" s="9">
        <v>11002</v>
      </c>
      <c r="V3786" s="9">
        <v>11002</v>
      </c>
      <c r="W3786" s="9" t="s">
        <v>5024</v>
      </c>
      <c r="X3786" s="10" t="s">
        <v>4985</v>
      </c>
      <c r="Y3786" s="10" t="s">
        <v>4997</v>
      </c>
      <c r="Z3786" s="10" t="s">
        <v>4993</v>
      </c>
      <c r="AA3786" s="10" t="s">
        <v>4989</v>
      </c>
      <c r="AB3786" s="10" t="s">
        <v>12941</v>
      </c>
      <c r="AC3786" s="9" t="s">
        <v>5006</v>
      </c>
      <c r="AD3786" s="29"/>
      <c r="AE3786" s="20" t="str">
        <f>VLOOKUP(E3786,'FILIAIS PETZ'!A:Q,17,0)</f>
        <v>SP3</v>
      </c>
      <c r="AF3786" s="20" t="str">
        <f>VLOOKUP(E3786,'FILIAIS PETZ'!A:Q,3,0)</f>
        <v>FELICIO</v>
      </c>
      <c r="AG3786" s="20" t="str">
        <f>VLOOKUP(E3786,'FILIAIS PETZ'!A:Q,2,0)</f>
        <v>R3</v>
      </c>
      <c r="AH3786" s="75">
        <v>240</v>
      </c>
      <c r="AI3786" s="16" t="s">
        <v>11127</v>
      </c>
      <c r="AJ3786" s="43">
        <f>VLOOKUP(E3786,'FILIAIS PETZ'!$A$2:$K$2000,11,0)</f>
        <v>18328118004600</v>
      </c>
      <c r="AK3786" s="44">
        <v>18328118004600</v>
      </c>
    </row>
    <row r="3787" spans="2:37" s="14" customFormat="1" ht="15" customHeight="1" thickBot="1" x14ac:dyDescent="0.25">
      <c r="B3787" s="18">
        <f>VLOOKUP(C3787,FORNECEDORES!D:E,2,0)</f>
        <v>530375</v>
      </c>
      <c r="C3787" s="19" t="str">
        <f>VLOOKUP(D3787,FORNECEDORES!A:D,4,0)</f>
        <v>23.080.842/0001-04</v>
      </c>
      <c r="D3787" s="13" t="s">
        <v>4370</v>
      </c>
      <c r="E3787" s="20" t="str">
        <f t="shared" si="250"/>
        <v>04 0044</v>
      </c>
      <c r="F3787" s="28" t="s">
        <v>8974</v>
      </c>
      <c r="G3787" s="21" t="str">
        <f>VLOOKUP(E3787,'FILIAIS PETZ'!A:E,5,0)</f>
        <v>PETZ SANTO ANDRE</v>
      </c>
      <c r="H3787" s="20" t="str">
        <f>VLOOKUP(E3787,'FILIAIS PETZ'!A:D,4,0)</f>
        <v>STAD-SP</v>
      </c>
      <c r="I3787" s="46">
        <v>45460</v>
      </c>
      <c r="J3787" s="9">
        <v>930330</v>
      </c>
      <c r="K3787" s="9" t="s">
        <v>9035</v>
      </c>
      <c r="L3787" s="29" t="s">
        <v>11128</v>
      </c>
      <c r="M3787" s="46">
        <v>45461</v>
      </c>
      <c r="N3787" s="46">
        <v>45497</v>
      </c>
      <c r="O3787" s="46">
        <v>45474</v>
      </c>
      <c r="P3787" s="91" t="s">
        <v>4990</v>
      </c>
      <c r="Q3787" s="84">
        <v>3</v>
      </c>
      <c r="R3787" s="91">
        <v>1</v>
      </c>
      <c r="S3787" s="9">
        <v>8</v>
      </c>
      <c r="T3787" s="9" t="s">
        <v>32</v>
      </c>
      <c r="U3787" s="9">
        <v>11002</v>
      </c>
      <c r="V3787" s="9">
        <v>11002</v>
      </c>
      <c r="W3787" s="9" t="s">
        <v>5024</v>
      </c>
      <c r="X3787" s="10" t="s">
        <v>4985</v>
      </c>
      <c r="Y3787" s="10" t="s">
        <v>4997</v>
      </c>
      <c r="Z3787" s="10" t="s">
        <v>4993</v>
      </c>
      <c r="AA3787" s="10" t="s">
        <v>4989</v>
      </c>
      <c r="AB3787" s="10" t="s">
        <v>12941</v>
      </c>
      <c r="AC3787" s="9" t="s">
        <v>5006</v>
      </c>
      <c r="AD3787" s="29"/>
      <c r="AE3787" s="20" t="str">
        <f>VLOOKUP(E3787,'FILIAIS PETZ'!A:Q,17,0)</f>
        <v>SP3</v>
      </c>
      <c r="AF3787" s="20" t="str">
        <f>VLOOKUP(E3787,'FILIAIS PETZ'!A:Q,3,0)</f>
        <v>FELICIO</v>
      </c>
      <c r="AG3787" s="20" t="str">
        <f>VLOOKUP(E3787,'FILIAIS PETZ'!A:Q,2,0)</f>
        <v>R3</v>
      </c>
      <c r="AH3787" s="75">
        <v>120</v>
      </c>
      <c r="AI3787" s="16" t="s">
        <v>11129</v>
      </c>
      <c r="AJ3787" s="43">
        <f>VLOOKUP(E3787,'FILIAIS PETZ'!$A$2:$K$2000,11,0)</f>
        <v>18328118004600</v>
      </c>
      <c r="AK3787" s="44">
        <v>18328118004600</v>
      </c>
    </row>
    <row r="3788" spans="2:37" s="14" customFormat="1" ht="15" customHeight="1" thickBot="1" x14ac:dyDescent="0.25">
      <c r="B3788" s="18">
        <f>VLOOKUP(C3788,FORNECEDORES!D:E,2,0)</f>
        <v>530375</v>
      </c>
      <c r="C3788" s="19" t="str">
        <f>VLOOKUP(D3788,FORNECEDORES!A:D,4,0)</f>
        <v>23.080.842/0001-04</v>
      </c>
      <c r="D3788" s="13" t="s">
        <v>4370</v>
      </c>
      <c r="E3788" s="20" t="str">
        <f t="shared" si="250"/>
        <v>04 0044</v>
      </c>
      <c r="F3788" s="28" t="s">
        <v>8974</v>
      </c>
      <c r="G3788" s="21" t="str">
        <f>VLOOKUP(E3788,'FILIAIS PETZ'!A:E,5,0)</f>
        <v>PETZ SANTO ANDRE</v>
      </c>
      <c r="H3788" s="20" t="str">
        <f>VLOOKUP(E3788,'FILIAIS PETZ'!A:D,4,0)</f>
        <v>STAD-SP</v>
      </c>
      <c r="I3788" s="46">
        <v>45460</v>
      </c>
      <c r="J3788" s="9">
        <v>930331</v>
      </c>
      <c r="K3788" s="9" t="s">
        <v>9035</v>
      </c>
      <c r="L3788" s="29" t="s">
        <v>11130</v>
      </c>
      <c r="M3788" s="46">
        <v>45461</v>
      </c>
      <c r="N3788" s="46">
        <v>45497</v>
      </c>
      <c r="O3788" s="46">
        <v>45474</v>
      </c>
      <c r="P3788" s="91" t="s">
        <v>4990</v>
      </c>
      <c r="Q3788" s="84">
        <v>3</v>
      </c>
      <c r="R3788" s="91">
        <v>1</v>
      </c>
      <c r="S3788" s="9">
        <v>8</v>
      </c>
      <c r="T3788" s="9" t="s">
        <v>32</v>
      </c>
      <c r="U3788" s="9">
        <v>11002</v>
      </c>
      <c r="V3788" s="9">
        <v>11002</v>
      </c>
      <c r="W3788" s="9" t="s">
        <v>5182</v>
      </c>
      <c r="X3788" s="10" t="s">
        <v>4985</v>
      </c>
      <c r="Y3788" s="10" t="s">
        <v>4997</v>
      </c>
      <c r="Z3788" s="10" t="s">
        <v>4993</v>
      </c>
      <c r="AA3788" s="10" t="s">
        <v>4989</v>
      </c>
      <c r="AB3788" s="10" t="s">
        <v>12941</v>
      </c>
      <c r="AC3788" s="9" t="s">
        <v>5006</v>
      </c>
      <c r="AD3788" s="29"/>
      <c r="AE3788" s="20" t="str">
        <f>VLOOKUP(E3788,'FILIAIS PETZ'!A:Q,17,0)</f>
        <v>SP3</v>
      </c>
      <c r="AF3788" s="20" t="str">
        <f>VLOOKUP(E3788,'FILIAIS PETZ'!A:Q,3,0)</f>
        <v>FELICIO</v>
      </c>
      <c r="AG3788" s="20" t="str">
        <f>VLOOKUP(E3788,'FILIAIS PETZ'!A:Q,2,0)</f>
        <v>R3</v>
      </c>
      <c r="AH3788" s="75">
        <v>90</v>
      </c>
      <c r="AI3788" s="16" t="s">
        <v>11131</v>
      </c>
      <c r="AJ3788" s="43">
        <f>VLOOKUP(E3788,'FILIAIS PETZ'!$A$2:$K$2000,11,0)</f>
        <v>18328118004600</v>
      </c>
      <c r="AK3788" s="44">
        <v>18328118004600</v>
      </c>
    </row>
    <row r="3789" spans="2:37" s="14" customFormat="1" ht="15" customHeight="1" thickBot="1" x14ac:dyDescent="0.25">
      <c r="B3789" s="18">
        <f>VLOOKUP(C3789,FORNECEDORES!D:E,2,0)</f>
        <v>530375</v>
      </c>
      <c r="C3789" s="19" t="str">
        <f>VLOOKUP(D3789,FORNECEDORES!A:D,4,0)</f>
        <v>23.080.842/0001-04</v>
      </c>
      <c r="D3789" s="13" t="s">
        <v>4370</v>
      </c>
      <c r="E3789" s="20" t="str">
        <f t="shared" si="250"/>
        <v>04 0044</v>
      </c>
      <c r="F3789" s="28" t="s">
        <v>8974</v>
      </c>
      <c r="G3789" s="21" t="str">
        <f>VLOOKUP(E3789,'FILIAIS PETZ'!A:E,5,0)</f>
        <v>PETZ SANTO ANDRE</v>
      </c>
      <c r="H3789" s="20" t="str">
        <f>VLOOKUP(E3789,'FILIAIS PETZ'!A:D,4,0)</f>
        <v>STAD-SP</v>
      </c>
      <c r="I3789" s="46">
        <v>45460</v>
      </c>
      <c r="J3789" s="9">
        <v>930332</v>
      </c>
      <c r="K3789" s="9" t="s">
        <v>9035</v>
      </c>
      <c r="L3789" s="29" t="s">
        <v>11132</v>
      </c>
      <c r="M3789" s="46">
        <v>45461</v>
      </c>
      <c r="N3789" s="46">
        <v>45497</v>
      </c>
      <c r="O3789" s="46">
        <v>45474</v>
      </c>
      <c r="P3789" s="91" t="s">
        <v>4990</v>
      </c>
      <c r="Q3789" s="84">
        <v>3</v>
      </c>
      <c r="R3789" s="91">
        <v>1</v>
      </c>
      <c r="S3789" s="9">
        <v>8</v>
      </c>
      <c r="T3789" s="9" t="s">
        <v>32</v>
      </c>
      <c r="U3789" s="9">
        <v>11002</v>
      </c>
      <c r="V3789" s="9">
        <v>11002</v>
      </c>
      <c r="W3789" s="9" t="s">
        <v>5019</v>
      </c>
      <c r="X3789" s="10" t="s">
        <v>4985</v>
      </c>
      <c r="Y3789" s="10" t="s">
        <v>4997</v>
      </c>
      <c r="Z3789" s="10" t="s">
        <v>4993</v>
      </c>
      <c r="AA3789" s="10" t="s">
        <v>4989</v>
      </c>
      <c r="AB3789" s="10" t="s">
        <v>12941</v>
      </c>
      <c r="AC3789" s="9" t="s">
        <v>5006</v>
      </c>
      <c r="AD3789" s="29"/>
      <c r="AE3789" s="20" t="str">
        <f>VLOOKUP(E3789,'FILIAIS PETZ'!A:Q,17,0)</f>
        <v>SP3</v>
      </c>
      <c r="AF3789" s="20" t="str">
        <f>VLOOKUP(E3789,'FILIAIS PETZ'!A:Q,3,0)</f>
        <v>FELICIO</v>
      </c>
      <c r="AG3789" s="20" t="str">
        <f>VLOOKUP(E3789,'FILIAIS PETZ'!A:Q,2,0)</f>
        <v>R3</v>
      </c>
      <c r="AH3789" s="75">
        <v>90</v>
      </c>
      <c r="AI3789" s="16" t="s">
        <v>11133</v>
      </c>
      <c r="AJ3789" s="43">
        <f>VLOOKUP(E3789,'FILIAIS PETZ'!$A$2:$K$2000,11,0)</f>
        <v>18328118004600</v>
      </c>
      <c r="AK3789" s="44">
        <v>18328118004600</v>
      </c>
    </row>
    <row r="3790" spans="2:37" s="14" customFormat="1" ht="15" customHeight="1" thickBot="1" x14ac:dyDescent="0.25">
      <c r="B3790" s="18">
        <f>VLOOKUP(C3790,FORNECEDORES!D:E,2,0)</f>
        <v>530375</v>
      </c>
      <c r="C3790" s="19" t="str">
        <f>VLOOKUP(D3790,FORNECEDORES!A:D,4,0)</f>
        <v>23.080.842/0001-04</v>
      </c>
      <c r="D3790" s="13" t="s">
        <v>4370</v>
      </c>
      <c r="E3790" s="20" t="str">
        <f t="shared" si="250"/>
        <v>04 0044</v>
      </c>
      <c r="F3790" s="28" t="s">
        <v>8974</v>
      </c>
      <c r="G3790" s="21" t="str">
        <f>VLOOKUP(E3790,'FILIAIS PETZ'!A:E,5,0)</f>
        <v>PETZ SANTO ANDRE</v>
      </c>
      <c r="H3790" s="20" t="str">
        <f>VLOOKUP(E3790,'FILIAIS PETZ'!A:D,4,0)</f>
        <v>STAD-SP</v>
      </c>
      <c r="I3790" s="46">
        <v>45460</v>
      </c>
      <c r="J3790" s="9">
        <v>930337</v>
      </c>
      <c r="K3790" s="9" t="s">
        <v>9035</v>
      </c>
      <c r="L3790" s="29" t="s">
        <v>11134</v>
      </c>
      <c r="M3790" s="46">
        <v>45461</v>
      </c>
      <c r="N3790" s="46">
        <v>45497</v>
      </c>
      <c r="O3790" s="46">
        <v>45474</v>
      </c>
      <c r="P3790" s="91" t="s">
        <v>4990</v>
      </c>
      <c r="Q3790" s="84">
        <v>3</v>
      </c>
      <c r="R3790" s="91">
        <v>1</v>
      </c>
      <c r="S3790" s="9">
        <v>8</v>
      </c>
      <c r="T3790" s="9" t="s">
        <v>32</v>
      </c>
      <c r="U3790" s="9">
        <v>11002</v>
      </c>
      <c r="V3790" s="9">
        <v>11002</v>
      </c>
      <c r="W3790" s="9" t="s">
        <v>5119</v>
      </c>
      <c r="X3790" s="10" t="s">
        <v>4985</v>
      </c>
      <c r="Y3790" s="10" t="s">
        <v>4997</v>
      </c>
      <c r="Z3790" s="10" t="s">
        <v>4993</v>
      </c>
      <c r="AA3790" s="10" t="s">
        <v>4989</v>
      </c>
      <c r="AB3790" s="10" t="s">
        <v>12941</v>
      </c>
      <c r="AC3790" s="9" t="s">
        <v>5006</v>
      </c>
      <c r="AD3790" s="29"/>
      <c r="AE3790" s="20" t="str">
        <f>VLOOKUP(E3790,'FILIAIS PETZ'!A:Q,17,0)</f>
        <v>SP3</v>
      </c>
      <c r="AF3790" s="20" t="str">
        <f>VLOOKUP(E3790,'FILIAIS PETZ'!A:Q,3,0)</f>
        <v>FELICIO</v>
      </c>
      <c r="AG3790" s="20" t="str">
        <f>VLOOKUP(E3790,'FILIAIS PETZ'!A:Q,2,0)</f>
        <v>R3</v>
      </c>
      <c r="AH3790" s="75">
        <v>260</v>
      </c>
      <c r="AI3790" s="16" t="s">
        <v>11135</v>
      </c>
      <c r="AJ3790" s="43">
        <f>VLOOKUP(E3790,'FILIAIS PETZ'!$A$2:$K$2000,11,0)</f>
        <v>18328118004600</v>
      </c>
      <c r="AK3790" s="44">
        <v>18328118004600</v>
      </c>
    </row>
    <row r="3791" spans="2:37" s="14" customFormat="1" ht="15" customHeight="1" thickBot="1" x14ac:dyDescent="0.25">
      <c r="B3791" s="18">
        <f>VLOOKUP(C3791,FORNECEDORES!D:E,2,0)</f>
        <v>530375</v>
      </c>
      <c r="C3791" s="19" t="str">
        <f>VLOOKUP(D3791,FORNECEDORES!A:D,4,0)</f>
        <v>23.080.842/0001-04</v>
      </c>
      <c r="D3791" s="13" t="s">
        <v>4370</v>
      </c>
      <c r="E3791" s="20" t="str">
        <f t="shared" si="250"/>
        <v>04 0044</v>
      </c>
      <c r="F3791" s="28" t="s">
        <v>8974</v>
      </c>
      <c r="G3791" s="21" t="str">
        <f>VLOOKUP(E3791,'FILIAIS PETZ'!A:E,5,0)</f>
        <v>PETZ SANTO ANDRE</v>
      </c>
      <c r="H3791" s="20" t="str">
        <f>VLOOKUP(E3791,'FILIAIS PETZ'!A:D,4,0)</f>
        <v>STAD-SP</v>
      </c>
      <c r="I3791" s="46">
        <v>45460</v>
      </c>
      <c r="J3791" s="9">
        <v>930338</v>
      </c>
      <c r="K3791" s="9" t="s">
        <v>9035</v>
      </c>
      <c r="L3791" s="29" t="s">
        <v>11136</v>
      </c>
      <c r="M3791" s="46">
        <v>45461</v>
      </c>
      <c r="N3791" s="46">
        <v>45497</v>
      </c>
      <c r="O3791" s="46">
        <v>45474</v>
      </c>
      <c r="P3791" s="91" t="s">
        <v>4990</v>
      </c>
      <c r="Q3791" s="84">
        <v>3</v>
      </c>
      <c r="R3791" s="91">
        <v>1</v>
      </c>
      <c r="S3791" s="9">
        <v>8</v>
      </c>
      <c r="T3791" s="9" t="s">
        <v>32</v>
      </c>
      <c r="U3791" s="9">
        <v>11002</v>
      </c>
      <c r="V3791" s="9">
        <v>11002</v>
      </c>
      <c r="W3791" s="9" t="s">
        <v>5119</v>
      </c>
      <c r="X3791" s="10" t="s">
        <v>4985</v>
      </c>
      <c r="Y3791" s="10" t="s">
        <v>4997</v>
      </c>
      <c r="Z3791" s="10" t="s">
        <v>4993</v>
      </c>
      <c r="AA3791" s="10" t="s">
        <v>4989</v>
      </c>
      <c r="AB3791" s="10" t="s">
        <v>12941</v>
      </c>
      <c r="AC3791" s="9" t="s">
        <v>5006</v>
      </c>
      <c r="AD3791" s="29"/>
      <c r="AE3791" s="20" t="str">
        <f>VLOOKUP(E3791,'FILIAIS PETZ'!A:Q,17,0)</f>
        <v>SP3</v>
      </c>
      <c r="AF3791" s="20" t="str">
        <f>VLOOKUP(E3791,'FILIAIS PETZ'!A:Q,3,0)</f>
        <v>FELICIO</v>
      </c>
      <c r="AG3791" s="20" t="str">
        <f>VLOOKUP(E3791,'FILIAIS PETZ'!A:Q,2,0)</f>
        <v>R3</v>
      </c>
      <c r="AH3791" s="75">
        <v>220</v>
      </c>
      <c r="AI3791" s="16" t="s">
        <v>11137</v>
      </c>
      <c r="AJ3791" s="43">
        <f>VLOOKUP(E3791,'FILIAIS PETZ'!$A$2:$K$2000,11,0)</f>
        <v>18328118004600</v>
      </c>
      <c r="AK3791" s="44">
        <v>18328118004600</v>
      </c>
    </row>
    <row r="3792" spans="2:37" s="14" customFormat="1" ht="15" customHeight="1" thickBot="1" x14ac:dyDescent="0.25">
      <c r="B3792" s="18">
        <f>VLOOKUP(C3792,FORNECEDORES!D:E,2,0)</f>
        <v>530375</v>
      </c>
      <c r="C3792" s="19" t="str">
        <f>VLOOKUP(D3792,FORNECEDORES!A:D,4,0)</f>
        <v>23.080.842/0001-04</v>
      </c>
      <c r="D3792" s="13" t="s">
        <v>4370</v>
      </c>
      <c r="E3792" s="20" t="str">
        <f t="shared" ref="E3792:E3855" si="251">CONCATENATE("04 ",F3792)</f>
        <v>04 0044</v>
      </c>
      <c r="F3792" s="28" t="s">
        <v>8974</v>
      </c>
      <c r="G3792" s="21" t="str">
        <f>VLOOKUP(E3792,'FILIAIS PETZ'!A:E,5,0)</f>
        <v>PETZ SANTO ANDRE</v>
      </c>
      <c r="H3792" s="20" t="str">
        <f>VLOOKUP(E3792,'FILIAIS PETZ'!A:D,4,0)</f>
        <v>STAD-SP</v>
      </c>
      <c r="I3792" s="46">
        <v>45460</v>
      </c>
      <c r="J3792" s="9">
        <v>930339</v>
      </c>
      <c r="K3792" s="9" t="s">
        <v>9035</v>
      </c>
      <c r="L3792" s="29" t="s">
        <v>11138</v>
      </c>
      <c r="M3792" s="46">
        <v>45461</v>
      </c>
      <c r="N3792" s="46">
        <v>45497</v>
      </c>
      <c r="O3792" s="46">
        <v>45474</v>
      </c>
      <c r="P3792" s="91" t="s">
        <v>4990</v>
      </c>
      <c r="Q3792" s="84">
        <v>3</v>
      </c>
      <c r="R3792" s="91">
        <v>1</v>
      </c>
      <c r="S3792" s="9">
        <v>8</v>
      </c>
      <c r="T3792" s="9" t="s">
        <v>32</v>
      </c>
      <c r="U3792" s="9">
        <v>11002</v>
      </c>
      <c r="V3792" s="9">
        <v>11002</v>
      </c>
      <c r="W3792" s="9" t="s">
        <v>10898</v>
      </c>
      <c r="X3792" s="10" t="s">
        <v>4985</v>
      </c>
      <c r="Y3792" s="10" t="s">
        <v>4997</v>
      </c>
      <c r="Z3792" s="10" t="s">
        <v>4993</v>
      </c>
      <c r="AA3792" s="10" t="s">
        <v>4989</v>
      </c>
      <c r="AB3792" s="10" t="s">
        <v>12941</v>
      </c>
      <c r="AC3792" s="9" t="s">
        <v>5006</v>
      </c>
      <c r="AD3792" s="29"/>
      <c r="AE3792" s="20" t="str">
        <f>VLOOKUP(E3792,'FILIAIS PETZ'!A:Q,17,0)</f>
        <v>SP3</v>
      </c>
      <c r="AF3792" s="20" t="str">
        <f>VLOOKUP(E3792,'FILIAIS PETZ'!A:Q,3,0)</f>
        <v>FELICIO</v>
      </c>
      <c r="AG3792" s="20" t="str">
        <f>VLOOKUP(E3792,'FILIAIS PETZ'!A:Q,2,0)</f>
        <v>R3</v>
      </c>
      <c r="AH3792" s="75">
        <v>90</v>
      </c>
      <c r="AI3792" s="16" t="s">
        <v>11139</v>
      </c>
      <c r="AJ3792" s="43">
        <f>VLOOKUP(E3792,'FILIAIS PETZ'!$A$2:$K$2000,11,0)</f>
        <v>18328118004600</v>
      </c>
      <c r="AK3792" s="44">
        <v>18328118004600</v>
      </c>
    </row>
    <row r="3793" spans="2:37" s="14" customFormat="1" ht="15" customHeight="1" thickBot="1" x14ac:dyDescent="0.25">
      <c r="B3793" s="18">
        <f>VLOOKUP(C3793,FORNECEDORES!D:E,2,0)</f>
        <v>530375</v>
      </c>
      <c r="C3793" s="19" t="str">
        <f>VLOOKUP(D3793,FORNECEDORES!A:D,4,0)</f>
        <v>23.080.842/0001-04</v>
      </c>
      <c r="D3793" s="13" t="s">
        <v>4370</v>
      </c>
      <c r="E3793" s="20" t="str">
        <f t="shared" si="251"/>
        <v>04 0044</v>
      </c>
      <c r="F3793" s="28" t="s">
        <v>8974</v>
      </c>
      <c r="G3793" s="21" t="str">
        <f>VLOOKUP(E3793,'FILIAIS PETZ'!A:E,5,0)</f>
        <v>PETZ SANTO ANDRE</v>
      </c>
      <c r="H3793" s="20" t="str">
        <f>VLOOKUP(E3793,'FILIAIS PETZ'!A:D,4,0)</f>
        <v>STAD-SP</v>
      </c>
      <c r="I3793" s="46">
        <v>45460</v>
      </c>
      <c r="J3793" s="9">
        <v>930343</v>
      </c>
      <c r="K3793" s="9" t="s">
        <v>9035</v>
      </c>
      <c r="L3793" s="29" t="s">
        <v>11140</v>
      </c>
      <c r="M3793" s="46">
        <v>45461</v>
      </c>
      <c r="N3793" s="46">
        <v>45497</v>
      </c>
      <c r="O3793" s="46">
        <v>45474</v>
      </c>
      <c r="P3793" s="91" t="s">
        <v>4990</v>
      </c>
      <c r="Q3793" s="84">
        <v>3</v>
      </c>
      <c r="R3793" s="91">
        <v>1</v>
      </c>
      <c r="S3793" s="9">
        <v>8</v>
      </c>
      <c r="T3793" s="9" t="s">
        <v>32</v>
      </c>
      <c r="U3793" s="9">
        <v>11002</v>
      </c>
      <c r="V3793" s="9">
        <v>11002</v>
      </c>
      <c r="W3793" s="9" t="s">
        <v>5024</v>
      </c>
      <c r="X3793" s="10" t="s">
        <v>4985</v>
      </c>
      <c r="Y3793" s="10" t="s">
        <v>4997</v>
      </c>
      <c r="Z3793" s="10" t="s">
        <v>4993</v>
      </c>
      <c r="AA3793" s="10" t="s">
        <v>4989</v>
      </c>
      <c r="AB3793" s="10" t="s">
        <v>12941</v>
      </c>
      <c r="AC3793" s="9" t="s">
        <v>5006</v>
      </c>
      <c r="AD3793" s="29"/>
      <c r="AE3793" s="20" t="str">
        <f>VLOOKUP(E3793,'FILIAIS PETZ'!A:Q,17,0)</f>
        <v>SP3</v>
      </c>
      <c r="AF3793" s="20" t="str">
        <f>VLOOKUP(E3793,'FILIAIS PETZ'!A:Q,3,0)</f>
        <v>FELICIO</v>
      </c>
      <c r="AG3793" s="20" t="str">
        <f>VLOOKUP(E3793,'FILIAIS PETZ'!A:Q,2,0)</f>
        <v>R3</v>
      </c>
      <c r="AH3793" s="75">
        <v>340</v>
      </c>
      <c r="AI3793" s="16" t="s">
        <v>11141</v>
      </c>
      <c r="AJ3793" s="43">
        <f>VLOOKUP(E3793,'FILIAIS PETZ'!$A$2:$K$2000,11,0)</f>
        <v>18328118004600</v>
      </c>
      <c r="AK3793" s="44">
        <v>18328118004600</v>
      </c>
    </row>
    <row r="3794" spans="2:37" s="14" customFormat="1" ht="15" customHeight="1" thickBot="1" x14ac:dyDescent="0.25">
      <c r="B3794" s="18">
        <f>VLOOKUP(C3794,FORNECEDORES!D:E,2,0)</f>
        <v>530375</v>
      </c>
      <c r="C3794" s="19" t="str">
        <f>VLOOKUP(D3794,FORNECEDORES!A:D,4,0)</f>
        <v>23.080.842/0001-04</v>
      </c>
      <c r="D3794" s="13" t="s">
        <v>4370</v>
      </c>
      <c r="E3794" s="20" t="str">
        <f t="shared" si="251"/>
        <v>04 0044</v>
      </c>
      <c r="F3794" s="28" t="s">
        <v>8974</v>
      </c>
      <c r="G3794" s="21" t="str">
        <f>VLOOKUP(E3794,'FILIAIS PETZ'!A:E,5,0)</f>
        <v>PETZ SANTO ANDRE</v>
      </c>
      <c r="H3794" s="20" t="str">
        <f>VLOOKUP(E3794,'FILIAIS PETZ'!A:D,4,0)</f>
        <v>STAD-SP</v>
      </c>
      <c r="I3794" s="46">
        <v>45460</v>
      </c>
      <c r="J3794" s="9">
        <v>930345</v>
      </c>
      <c r="K3794" s="9" t="s">
        <v>9035</v>
      </c>
      <c r="L3794" s="29" t="s">
        <v>11142</v>
      </c>
      <c r="M3794" s="46">
        <v>45461</v>
      </c>
      <c r="N3794" s="46">
        <v>45497</v>
      </c>
      <c r="O3794" s="46">
        <v>45474</v>
      </c>
      <c r="P3794" s="91" t="s">
        <v>4990</v>
      </c>
      <c r="Q3794" s="84">
        <v>3</v>
      </c>
      <c r="R3794" s="91">
        <v>1</v>
      </c>
      <c r="S3794" s="9">
        <v>8</v>
      </c>
      <c r="T3794" s="9" t="s">
        <v>32</v>
      </c>
      <c r="U3794" s="9">
        <v>11002</v>
      </c>
      <c r="V3794" s="9">
        <v>11002</v>
      </c>
      <c r="W3794" s="9" t="s">
        <v>5024</v>
      </c>
      <c r="X3794" s="10" t="s">
        <v>4985</v>
      </c>
      <c r="Y3794" s="10" t="s">
        <v>4997</v>
      </c>
      <c r="Z3794" s="10" t="s">
        <v>4993</v>
      </c>
      <c r="AA3794" s="10" t="s">
        <v>4989</v>
      </c>
      <c r="AB3794" s="10" t="s">
        <v>12941</v>
      </c>
      <c r="AC3794" s="9" t="s">
        <v>5006</v>
      </c>
      <c r="AD3794" s="29"/>
      <c r="AE3794" s="20" t="str">
        <f>VLOOKUP(E3794,'FILIAIS PETZ'!A:Q,17,0)</f>
        <v>SP3</v>
      </c>
      <c r="AF3794" s="20" t="str">
        <f>VLOOKUP(E3794,'FILIAIS PETZ'!A:Q,3,0)</f>
        <v>FELICIO</v>
      </c>
      <c r="AG3794" s="20" t="str">
        <f>VLOOKUP(E3794,'FILIAIS PETZ'!A:Q,2,0)</f>
        <v>R3</v>
      </c>
      <c r="AH3794" s="75">
        <v>180</v>
      </c>
      <c r="AI3794" s="16" t="s">
        <v>11143</v>
      </c>
      <c r="AJ3794" s="43">
        <f>VLOOKUP(E3794,'FILIAIS PETZ'!$A$2:$K$2000,11,0)</f>
        <v>18328118004600</v>
      </c>
      <c r="AK3794" s="44">
        <v>18328118004600</v>
      </c>
    </row>
    <row r="3795" spans="2:37" s="14" customFormat="1" ht="15" customHeight="1" thickBot="1" x14ac:dyDescent="0.25">
      <c r="B3795" s="18">
        <f>VLOOKUP(C3795,FORNECEDORES!D:E,2,0)</f>
        <v>530375</v>
      </c>
      <c r="C3795" s="19" t="str">
        <f>VLOOKUP(D3795,FORNECEDORES!A:D,4,0)</f>
        <v>23.080.842/0001-04</v>
      </c>
      <c r="D3795" s="13" t="s">
        <v>4370</v>
      </c>
      <c r="E3795" s="20" t="str">
        <f t="shared" si="251"/>
        <v>04 0044</v>
      </c>
      <c r="F3795" s="28" t="s">
        <v>8974</v>
      </c>
      <c r="G3795" s="21" t="str">
        <f>VLOOKUP(E3795,'FILIAIS PETZ'!A:E,5,0)</f>
        <v>PETZ SANTO ANDRE</v>
      </c>
      <c r="H3795" s="20" t="str">
        <f>VLOOKUP(E3795,'FILIAIS PETZ'!A:D,4,0)</f>
        <v>STAD-SP</v>
      </c>
      <c r="I3795" s="46">
        <v>45460</v>
      </c>
      <c r="J3795" s="9">
        <v>930347</v>
      </c>
      <c r="K3795" s="9" t="s">
        <v>9035</v>
      </c>
      <c r="L3795" s="29" t="s">
        <v>11144</v>
      </c>
      <c r="M3795" s="46">
        <v>45461</v>
      </c>
      <c r="N3795" s="46">
        <v>45497</v>
      </c>
      <c r="O3795" s="46">
        <v>45474</v>
      </c>
      <c r="P3795" s="91" t="s">
        <v>4990</v>
      </c>
      <c r="Q3795" s="84">
        <v>3</v>
      </c>
      <c r="R3795" s="91">
        <v>1</v>
      </c>
      <c r="S3795" s="9">
        <v>8</v>
      </c>
      <c r="T3795" s="9" t="s">
        <v>32</v>
      </c>
      <c r="U3795" s="9">
        <v>11002</v>
      </c>
      <c r="V3795" s="9">
        <v>11002</v>
      </c>
      <c r="W3795" s="9" t="s">
        <v>5024</v>
      </c>
      <c r="X3795" s="10" t="s">
        <v>4985</v>
      </c>
      <c r="Y3795" s="10" t="s">
        <v>4997</v>
      </c>
      <c r="Z3795" s="10" t="s">
        <v>4993</v>
      </c>
      <c r="AA3795" s="10" t="s">
        <v>4989</v>
      </c>
      <c r="AB3795" s="10" t="s">
        <v>12941</v>
      </c>
      <c r="AC3795" s="9" t="s">
        <v>5006</v>
      </c>
      <c r="AD3795" s="29"/>
      <c r="AE3795" s="20" t="str">
        <f>VLOOKUP(E3795,'FILIAIS PETZ'!A:Q,17,0)</f>
        <v>SP3</v>
      </c>
      <c r="AF3795" s="20" t="str">
        <f>VLOOKUP(E3795,'FILIAIS PETZ'!A:Q,3,0)</f>
        <v>FELICIO</v>
      </c>
      <c r="AG3795" s="20" t="str">
        <f>VLOOKUP(E3795,'FILIAIS PETZ'!A:Q,2,0)</f>
        <v>R3</v>
      </c>
      <c r="AH3795" s="75">
        <v>40</v>
      </c>
      <c r="AI3795" s="16" t="s">
        <v>11145</v>
      </c>
      <c r="AJ3795" s="43">
        <f>VLOOKUP(E3795,'FILIAIS PETZ'!$A$2:$K$2000,11,0)</f>
        <v>18328118004600</v>
      </c>
      <c r="AK3795" s="44">
        <v>18328118004600</v>
      </c>
    </row>
    <row r="3796" spans="2:37" s="14" customFormat="1" ht="15" customHeight="1" thickBot="1" x14ac:dyDescent="0.25">
      <c r="B3796" s="18">
        <f>VLOOKUP(C3796,FORNECEDORES!D:E,2,0)</f>
        <v>530375</v>
      </c>
      <c r="C3796" s="19" t="str">
        <f>VLOOKUP(D3796,FORNECEDORES!A:D,4,0)</f>
        <v>23.080.842/0001-04</v>
      </c>
      <c r="D3796" s="13" t="s">
        <v>4370</v>
      </c>
      <c r="E3796" s="20" t="str">
        <f t="shared" si="251"/>
        <v>04 0044</v>
      </c>
      <c r="F3796" s="28" t="s">
        <v>8974</v>
      </c>
      <c r="G3796" s="21" t="str">
        <f>VLOOKUP(E3796,'FILIAIS PETZ'!A:E,5,0)</f>
        <v>PETZ SANTO ANDRE</v>
      </c>
      <c r="H3796" s="20" t="str">
        <f>VLOOKUP(E3796,'FILIAIS PETZ'!A:D,4,0)</f>
        <v>STAD-SP</v>
      </c>
      <c r="I3796" s="46">
        <v>45460</v>
      </c>
      <c r="J3796" s="9">
        <v>930349</v>
      </c>
      <c r="K3796" s="9" t="s">
        <v>9035</v>
      </c>
      <c r="L3796" s="29" t="s">
        <v>11146</v>
      </c>
      <c r="M3796" s="46">
        <v>45461</v>
      </c>
      <c r="N3796" s="46">
        <v>45497</v>
      </c>
      <c r="O3796" s="46">
        <v>45474</v>
      </c>
      <c r="P3796" s="91" t="s">
        <v>4990</v>
      </c>
      <c r="Q3796" s="84">
        <v>3</v>
      </c>
      <c r="R3796" s="91">
        <v>1</v>
      </c>
      <c r="S3796" s="9">
        <v>8</v>
      </c>
      <c r="T3796" s="9" t="s">
        <v>32</v>
      </c>
      <c r="U3796" s="9">
        <v>11002</v>
      </c>
      <c r="V3796" s="9">
        <v>11002</v>
      </c>
      <c r="W3796" s="9" t="s">
        <v>5024</v>
      </c>
      <c r="X3796" s="10" t="s">
        <v>4985</v>
      </c>
      <c r="Y3796" s="10" t="s">
        <v>4997</v>
      </c>
      <c r="Z3796" s="10" t="s">
        <v>4993</v>
      </c>
      <c r="AA3796" s="10" t="s">
        <v>4989</v>
      </c>
      <c r="AB3796" s="10" t="s">
        <v>12941</v>
      </c>
      <c r="AC3796" s="9" t="s">
        <v>5006</v>
      </c>
      <c r="AD3796" s="29"/>
      <c r="AE3796" s="20" t="str">
        <f>VLOOKUP(E3796,'FILIAIS PETZ'!A:Q,17,0)</f>
        <v>SP3</v>
      </c>
      <c r="AF3796" s="20" t="str">
        <f>VLOOKUP(E3796,'FILIAIS PETZ'!A:Q,3,0)</f>
        <v>FELICIO</v>
      </c>
      <c r="AG3796" s="20" t="str">
        <f>VLOOKUP(E3796,'FILIAIS PETZ'!A:Q,2,0)</f>
        <v>R3</v>
      </c>
      <c r="AH3796" s="75">
        <v>140</v>
      </c>
      <c r="AI3796" s="16" t="s">
        <v>11147</v>
      </c>
      <c r="AJ3796" s="43">
        <f>VLOOKUP(E3796,'FILIAIS PETZ'!$A$2:$K$2000,11,0)</f>
        <v>18328118004600</v>
      </c>
      <c r="AK3796" s="44">
        <v>18328118004600</v>
      </c>
    </row>
    <row r="3797" spans="2:37" s="14" customFormat="1" ht="15" customHeight="1" thickBot="1" x14ac:dyDescent="0.25">
      <c r="B3797" s="18">
        <f>VLOOKUP(C3797,FORNECEDORES!D:E,2,0)</f>
        <v>530375</v>
      </c>
      <c r="C3797" s="19" t="str">
        <f>VLOOKUP(D3797,FORNECEDORES!A:D,4,0)</f>
        <v>23.080.842/0001-04</v>
      </c>
      <c r="D3797" s="13" t="s">
        <v>4370</v>
      </c>
      <c r="E3797" s="20" t="str">
        <f t="shared" si="251"/>
        <v>04 0044</v>
      </c>
      <c r="F3797" s="28" t="s">
        <v>8974</v>
      </c>
      <c r="G3797" s="21" t="str">
        <f>VLOOKUP(E3797,'FILIAIS PETZ'!A:E,5,0)</f>
        <v>PETZ SANTO ANDRE</v>
      </c>
      <c r="H3797" s="20" t="str">
        <f>VLOOKUP(E3797,'FILIAIS PETZ'!A:D,4,0)</f>
        <v>STAD-SP</v>
      </c>
      <c r="I3797" s="46">
        <v>45460</v>
      </c>
      <c r="J3797" s="9">
        <v>930351</v>
      </c>
      <c r="K3797" s="9" t="s">
        <v>9035</v>
      </c>
      <c r="L3797" s="29" t="s">
        <v>11148</v>
      </c>
      <c r="M3797" s="46">
        <v>45461</v>
      </c>
      <c r="N3797" s="46">
        <v>45497</v>
      </c>
      <c r="O3797" s="46">
        <v>45474</v>
      </c>
      <c r="P3797" s="91" t="s">
        <v>4990</v>
      </c>
      <c r="Q3797" s="84">
        <v>3</v>
      </c>
      <c r="R3797" s="91">
        <v>1</v>
      </c>
      <c r="S3797" s="9">
        <v>8</v>
      </c>
      <c r="T3797" s="9" t="s">
        <v>32</v>
      </c>
      <c r="U3797" s="9">
        <v>11002</v>
      </c>
      <c r="V3797" s="9">
        <v>11002</v>
      </c>
      <c r="W3797" s="9" t="s">
        <v>5024</v>
      </c>
      <c r="X3797" s="10" t="s">
        <v>4985</v>
      </c>
      <c r="Y3797" s="10" t="s">
        <v>4997</v>
      </c>
      <c r="Z3797" s="10" t="s">
        <v>4993</v>
      </c>
      <c r="AA3797" s="10" t="s">
        <v>4989</v>
      </c>
      <c r="AB3797" s="10" t="s">
        <v>12941</v>
      </c>
      <c r="AC3797" s="9" t="s">
        <v>5006</v>
      </c>
      <c r="AD3797" s="29"/>
      <c r="AE3797" s="20" t="str">
        <f>VLOOKUP(E3797,'FILIAIS PETZ'!A:Q,17,0)</f>
        <v>SP3</v>
      </c>
      <c r="AF3797" s="20" t="str">
        <f>VLOOKUP(E3797,'FILIAIS PETZ'!A:Q,3,0)</f>
        <v>FELICIO</v>
      </c>
      <c r="AG3797" s="20" t="str">
        <f>VLOOKUP(E3797,'FILIAIS PETZ'!A:Q,2,0)</f>
        <v>R3</v>
      </c>
      <c r="AH3797" s="75">
        <v>110</v>
      </c>
      <c r="AI3797" s="16" t="s">
        <v>11149</v>
      </c>
      <c r="AJ3797" s="43">
        <f>VLOOKUP(E3797,'FILIAIS PETZ'!$A$2:$K$2000,11,0)</f>
        <v>18328118004600</v>
      </c>
      <c r="AK3797" s="44">
        <v>18328118004600</v>
      </c>
    </row>
    <row r="3798" spans="2:37" s="14" customFormat="1" ht="15" customHeight="1" thickBot="1" x14ac:dyDescent="0.25">
      <c r="B3798" s="18">
        <f>VLOOKUP(C3798,FORNECEDORES!D:E,2,0)</f>
        <v>530375</v>
      </c>
      <c r="C3798" s="19" t="str">
        <f>VLOOKUP(D3798,FORNECEDORES!A:D,4,0)</f>
        <v>23.080.842/0001-04</v>
      </c>
      <c r="D3798" s="13" t="s">
        <v>4370</v>
      </c>
      <c r="E3798" s="20" t="str">
        <f t="shared" si="251"/>
        <v>04 0044</v>
      </c>
      <c r="F3798" s="28" t="s">
        <v>8974</v>
      </c>
      <c r="G3798" s="21" t="str">
        <f>VLOOKUP(E3798,'FILIAIS PETZ'!A:E,5,0)</f>
        <v>PETZ SANTO ANDRE</v>
      </c>
      <c r="H3798" s="20" t="str">
        <f>VLOOKUP(E3798,'FILIAIS PETZ'!A:D,4,0)</f>
        <v>STAD-SP</v>
      </c>
      <c r="I3798" s="46">
        <v>45460</v>
      </c>
      <c r="J3798" s="9">
        <v>930354</v>
      </c>
      <c r="K3798" s="9" t="s">
        <v>9035</v>
      </c>
      <c r="L3798" s="29" t="s">
        <v>11150</v>
      </c>
      <c r="M3798" s="46">
        <v>45461</v>
      </c>
      <c r="N3798" s="46">
        <v>45497</v>
      </c>
      <c r="O3798" s="46">
        <v>45474</v>
      </c>
      <c r="P3798" s="91" t="s">
        <v>4990</v>
      </c>
      <c r="Q3798" s="84">
        <v>3</v>
      </c>
      <c r="R3798" s="91">
        <v>1</v>
      </c>
      <c r="S3798" s="9">
        <v>8</v>
      </c>
      <c r="T3798" s="9" t="s">
        <v>32</v>
      </c>
      <c r="U3798" s="9">
        <v>11002</v>
      </c>
      <c r="V3798" s="9">
        <v>11002</v>
      </c>
      <c r="W3798" s="9" t="s">
        <v>5024</v>
      </c>
      <c r="X3798" s="10" t="s">
        <v>4985</v>
      </c>
      <c r="Y3798" s="10" t="s">
        <v>4997</v>
      </c>
      <c r="Z3798" s="10" t="s">
        <v>4993</v>
      </c>
      <c r="AA3798" s="10" t="s">
        <v>4989</v>
      </c>
      <c r="AB3798" s="10" t="s">
        <v>12941</v>
      </c>
      <c r="AC3798" s="9" t="s">
        <v>5006</v>
      </c>
      <c r="AD3798" s="29"/>
      <c r="AE3798" s="20" t="str">
        <f>VLOOKUP(E3798,'FILIAIS PETZ'!A:Q,17,0)</f>
        <v>SP3</v>
      </c>
      <c r="AF3798" s="20" t="str">
        <f>VLOOKUP(E3798,'FILIAIS PETZ'!A:Q,3,0)</f>
        <v>FELICIO</v>
      </c>
      <c r="AG3798" s="20" t="str">
        <f>VLOOKUP(E3798,'FILIAIS PETZ'!A:Q,2,0)</f>
        <v>R3</v>
      </c>
      <c r="AH3798" s="75">
        <v>180</v>
      </c>
      <c r="AI3798" s="16" t="s">
        <v>11151</v>
      </c>
      <c r="AJ3798" s="43">
        <f>VLOOKUP(E3798,'FILIAIS PETZ'!$A$2:$K$2000,11,0)</f>
        <v>18328118004600</v>
      </c>
      <c r="AK3798" s="44">
        <v>18328118004600</v>
      </c>
    </row>
    <row r="3799" spans="2:37" s="14" customFormat="1" ht="15" customHeight="1" thickBot="1" x14ac:dyDescent="0.25">
      <c r="B3799" s="18">
        <f>VLOOKUP(C3799,FORNECEDORES!D:E,2,0)</f>
        <v>530375</v>
      </c>
      <c r="C3799" s="19" t="str">
        <f>VLOOKUP(D3799,FORNECEDORES!A:D,4,0)</f>
        <v>23.080.842/0001-04</v>
      </c>
      <c r="D3799" s="13" t="s">
        <v>4370</v>
      </c>
      <c r="E3799" s="20" t="str">
        <f t="shared" si="251"/>
        <v>04 0044</v>
      </c>
      <c r="F3799" s="28" t="s">
        <v>8974</v>
      </c>
      <c r="G3799" s="21" t="str">
        <f>VLOOKUP(E3799,'FILIAIS PETZ'!A:E,5,0)</f>
        <v>PETZ SANTO ANDRE</v>
      </c>
      <c r="H3799" s="20" t="str">
        <f>VLOOKUP(E3799,'FILIAIS PETZ'!A:D,4,0)</f>
        <v>STAD-SP</v>
      </c>
      <c r="I3799" s="46">
        <v>45460</v>
      </c>
      <c r="J3799" s="9">
        <v>930355</v>
      </c>
      <c r="K3799" s="9" t="s">
        <v>9035</v>
      </c>
      <c r="L3799" s="29" t="s">
        <v>11152</v>
      </c>
      <c r="M3799" s="46">
        <v>45461</v>
      </c>
      <c r="N3799" s="46">
        <v>45497</v>
      </c>
      <c r="O3799" s="46">
        <v>45474</v>
      </c>
      <c r="P3799" s="91" t="s">
        <v>4990</v>
      </c>
      <c r="Q3799" s="84">
        <v>3</v>
      </c>
      <c r="R3799" s="91">
        <v>1</v>
      </c>
      <c r="S3799" s="9">
        <v>8</v>
      </c>
      <c r="T3799" s="9" t="s">
        <v>32</v>
      </c>
      <c r="U3799" s="9">
        <v>11002</v>
      </c>
      <c r="V3799" s="9">
        <v>11002</v>
      </c>
      <c r="W3799" s="9" t="s">
        <v>5024</v>
      </c>
      <c r="X3799" s="10" t="s">
        <v>4985</v>
      </c>
      <c r="Y3799" s="10" t="s">
        <v>4997</v>
      </c>
      <c r="Z3799" s="10" t="s">
        <v>4993</v>
      </c>
      <c r="AA3799" s="10" t="s">
        <v>4989</v>
      </c>
      <c r="AB3799" s="10" t="s">
        <v>12941</v>
      </c>
      <c r="AC3799" s="9" t="s">
        <v>5006</v>
      </c>
      <c r="AD3799" s="29"/>
      <c r="AE3799" s="20" t="str">
        <f>VLOOKUP(E3799,'FILIAIS PETZ'!A:Q,17,0)</f>
        <v>SP3</v>
      </c>
      <c r="AF3799" s="20" t="str">
        <f>VLOOKUP(E3799,'FILIAIS PETZ'!A:Q,3,0)</f>
        <v>FELICIO</v>
      </c>
      <c r="AG3799" s="20" t="str">
        <f>VLOOKUP(E3799,'FILIAIS PETZ'!A:Q,2,0)</f>
        <v>R3</v>
      </c>
      <c r="AH3799" s="75">
        <v>120</v>
      </c>
      <c r="AI3799" s="16" t="s">
        <v>11153</v>
      </c>
      <c r="AJ3799" s="43">
        <f>VLOOKUP(E3799,'FILIAIS PETZ'!$A$2:$K$2000,11,0)</f>
        <v>18328118004600</v>
      </c>
      <c r="AK3799" s="44">
        <v>18328118004600</v>
      </c>
    </row>
    <row r="3800" spans="2:37" s="14" customFormat="1" ht="15" customHeight="1" thickBot="1" x14ac:dyDescent="0.25">
      <c r="B3800" s="18">
        <f>VLOOKUP(C3800,FORNECEDORES!D:E,2,0)</f>
        <v>530375</v>
      </c>
      <c r="C3800" s="19" t="str">
        <f>VLOOKUP(D3800,FORNECEDORES!A:D,4,0)</f>
        <v>23.080.842/0001-04</v>
      </c>
      <c r="D3800" s="13" t="s">
        <v>4370</v>
      </c>
      <c r="E3800" s="20" t="str">
        <f t="shared" si="251"/>
        <v>04 0044</v>
      </c>
      <c r="F3800" s="28" t="s">
        <v>8974</v>
      </c>
      <c r="G3800" s="21" t="str">
        <f>VLOOKUP(E3800,'FILIAIS PETZ'!A:E,5,0)</f>
        <v>PETZ SANTO ANDRE</v>
      </c>
      <c r="H3800" s="20" t="str">
        <f>VLOOKUP(E3800,'FILIAIS PETZ'!A:D,4,0)</f>
        <v>STAD-SP</v>
      </c>
      <c r="I3800" s="46">
        <v>45460</v>
      </c>
      <c r="J3800" s="9">
        <v>930356</v>
      </c>
      <c r="K3800" s="9" t="s">
        <v>9035</v>
      </c>
      <c r="L3800" s="29" t="s">
        <v>11154</v>
      </c>
      <c r="M3800" s="46">
        <v>45461</v>
      </c>
      <c r="N3800" s="46">
        <v>45497</v>
      </c>
      <c r="O3800" s="46">
        <v>45474</v>
      </c>
      <c r="P3800" s="91" t="s">
        <v>4990</v>
      </c>
      <c r="Q3800" s="84">
        <v>3</v>
      </c>
      <c r="R3800" s="91">
        <v>1</v>
      </c>
      <c r="S3800" s="9">
        <v>8</v>
      </c>
      <c r="T3800" s="9" t="s">
        <v>32</v>
      </c>
      <c r="U3800" s="9">
        <v>11002</v>
      </c>
      <c r="V3800" s="9">
        <v>11002</v>
      </c>
      <c r="W3800" s="9" t="s">
        <v>5024</v>
      </c>
      <c r="X3800" s="10" t="s">
        <v>4985</v>
      </c>
      <c r="Y3800" s="10" t="s">
        <v>4997</v>
      </c>
      <c r="Z3800" s="10" t="s">
        <v>4993</v>
      </c>
      <c r="AA3800" s="10" t="s">
        <v>4989</v>
      </c>
      <c r="AB3800" s="10" t="s">
        <v>12941</v>
      </c>
      <c r="AC3800" s="9" t="s">
        <v>5006</v>
      </c>
      <c r="AD3800" s="29"/>
      <c r="AE3800" s="20" t="str">
        <f>VLOOKUP(E3800,'FILIAIS PETZ'!A:Q,17,0)</f>
        <v>SP3</v>
      </c>
      <c r="AF3800" s="20" t="str">
        <f>VLOOKUP(E3800,'FILIAIS PETZ'!A:Q,3,0)</f>
        <v>FELICIO</v>
      </c>
      <c r="AG3800" s="20" t="str">
        <f>VLOOKUP(E3800,'FILIAIS PETZ'!A:Q,2,0)</f>
        <v>R3</v>
      </c>
      <c r="AH3800" s="75">
        <v>180</v>
      </c>
      <c r="AI3800" s="16" t="s">
        <v>11155</v>
      </c>
      <c r="AJ3800" s="43">
        <f>VLOOKUP(E3800,'FILIAIS PETZ'!$A$2:$K$2000,11,0)</f>
        <v>18328118004600</v>
      </c>
      <c r="AK3800" s="44">
        <v>18328118004600</v>
      </c>
    </row>
    <row r="3801" spans="2:37" s="14" customFormat="1" ht="15" customHeight="1" thickBot="1" x14ac:dyDescent="0.25">
      <c r="B3801" s="18">
        <f>VLOOKUP(C3801,FORNECEDORES!D:E,2,0)</f>
        <v>530375</v>
      </c>
      <c r="C3801" s="19" t="str">
        <f>VLOOKUP(D3801,FORNECEDORES!A:D,4,0)</f>
        <v>23.080.842/0001-04</v>
      </c>
      <c r="D3801" s="13" t="s">
        <v>4370</v>
      </c>
      <c r="E3801" s="20" t="str">
        <f t="shared" si="251"/>
        <v>04 0044</v>
      </c>
      <c r="F3801" s="28" t="s">
        <v>8974</v>
      </c>
      <c r="G3801" s="21" t="str">
        <f>VLOOKUP(E3801,'FILIAIS PETZ'!A:E,5,0)</f>
        <v>PETZ SANTO ANDRE</v>
      </c>
      <c r="H3801" s="20" t="str">
        <f>VLOOKUP(E3801,'FILIAIS PETZ'!A:D,4,0)</f>
        <v>STAD-SP</v>
      </c>
      <c r="I3801" s="46">
        <v>45460</v>
      </c>
      <c r="J3801" s="9">
        <v>930357</v>
      </c>
      <c r="K3801" s="9" t="s">
        <v>9035</v>
      </c>
      <c r="L3801" s="29" t="s">
        <v>11156</v>
      </c>
      <c r="M3801" s="46">
        <v>45461</v>
      </c>
      <c r="N3801" s="46">
        <v>45497</v>
      </c>
      <c r="O3801" s="46">
        <v>45474</v>
      </c>
      <c r="P3801" s="91" t="s">
        <v>4990</v>
      </c>
      <c r="Q3801" s="84">
        <v>3</v>
      </c>
      <c r="R3801" s="91">
        <v>1</v>
      </c>
      <c r="S3801" s="9">
        <v>8</v>
      </c>
      <c r="T3801" s="9" t="s">
        <v>32</v>
      </c>
      <c r="U3801" s="9">
        <v>11002</v>
      </c>
      <c r="V3801" s="9">
        <v>11002</v>
      </c>
      <c r="W3801" s="9" t="s">
        <v>5024</v>
      </c>
      <c r="X3801" s="10" t="s">
        <v>4985</v>
      </c>
      <c r="Y3801" s="10" t="s">
        <v>4997</v>
      </c>
      <c r="Z3801" s="10" t="s">
        <v>4993</v>
      </c>
      <c r="AA3801" s="10" t="s">
        <v>4989</v>
      </c>
      <c r="AB3801" s="10" t="s">
        <v>12941</v>
      </c>
      <c r="AC3801" s="9" t="s">
        <v>5006</v>
      </c>
      <c r="AD3801" s="29"/>
      <c r="AE3801" s="20" t="str">
        <f>VLOOKUP(E3801,'FILIAIS PETZ'!A:Q,17,0)</f>
        <v>SP3</v>
      </c>
      <c r="AF3801" s="20" t="str">
        <f>VLOOKUP(E3801,'FILIAIS PETZ'!A:Q,3,0)</f>
        <v>FELICIO</v>
      </c>
      <c r="AG3801" s="20" t="str">
        <f>VLOOKUP(E3801,'FILIAIS PETZ'!A:Q,2,0)</f>
        <v>R3</v>
      </c>
      <c r="AH3801" s="75">
        <v>680</v>
      </c>
      <c r="AI3801" s="16" t="s">
        <v>11157</v>
      </c>
      <c r="AJ3801" s="43">
        <f>VLOOKUP(E3801,'FILIAIS PETZ'!$A$2:$K$2000,11,0)</f>
        <v>18328118004600</v>
      </c>
      <c r="AK3801" s="44">
        <v>18328118004600</v>
      </c>
    </row>
    <row r="3802" spans="2:37" s="14" customFormat="1" ht="15" customHeight="1" thickBot="1" x14ac:dyDescent="0.25">
      <c r="B3802" s="18">
        <f>VLOOKUP(C3802,FORNECEDORES!D:E,2,0)</f>
        <v>530375</v>
      </c>
      <c r="C3802" s="19" t="str">
        <f>VLOOKUP(D3802,FORNECEDORES!A:D,4,0)</f>
        <v>23.080.842/0001-04</v>
      </c>
      <c r="D3802" s="13" t="s">
        <v>4370</v>
      </c>
      <c r="E3802" s="20" t="str">
        <f t="shared" si="251"/>
        <v>04 0044</v>
      </c>
      <c r="F3802" s="28" t="s">
        <v>8974</v>
      </c>
      <c r="G3802" s="21" t="str">
        <f>VLOOKUP(E3802,'FILIAIS PETZ'!A:E,5,0)</f>
        <v>PETZ SANTO ANDRE</v>
      </c>
      <c r="H3802" s="20" t="str">
        <f>VLOOKUP(E3802,'FILIAIS PETZ'!A:D,4,0)</f>
        <v>STAD-SP</v>
      </c>
      <c r="I3802" s="46">
        <v>45460</v>
      </c>
      <c r="J3802" s="9">
        <v>930358</v>
      </c>
      <c r="K3802" s="9" t="s">
        <v>9035</v>
      </c>
      <c r="L3802" s="29" t="s">
        <v>11158</v>
      </c>
      <c r="M3802" s="46">
        <v>45461</v>
      </c>
      <c r="N3802" s="46">
        <v>45497</v>
      </c>
      <c r="O3802" s="46">
        <v>45474</v>
      </c>
      <c r="P3802" s="91" t="s">
        <v>4990</v>
      </c>
      <c r="Q3802" s="84">
        <v>3</v>
      </c>
      <c r="R3802" s="91">
        <v>1</v>
      </c>
      <c r="S3802" s="9">
        <v>8</v>
      </c>
      <c r="T3802" s="9" t="s">
        <v>32</v>
      </c>
      <c r="U3802" s="9">
        <v>11002</v>
      </c>
      <c r="V3802" s="9">
        <v>11002</v>
      </c>
      <c r="W3802" s="9" t="s">
        <v>5019</v>
      </c>
      <c r="X3802" s="10" t="s">
        <v>4985</v>
      </c>
      <c r="Y3802" s="10" t="s">
        <v>4997</v>
      </c>
      <c r="Z3802" s="10" t="s">
        <v>4993</v>
      </c>
      <c r="AA3802" s="10" t="s">
        <v>4989</v>
      </c>
      <c r="AB3802" s="10" t="s">
        <v>12941</v>
      </c>
      <c r="AC3802" s="9" t="s">
        <v>5006</v>
      </c>
      <c r="AD3802" s="29"/>
      <c r="AE3802" s="20" t="str">
        <f>VLOOKUP(E3802,'FILIAIS PETZ'!A:Q,17,0)</f>
        <v>SP3</v>
      </c>
      <c r="AF3802" s="20" t="str">
        <f>VLOOKUP(E3802,'FILIAIS PETZ'!A:Q,3,0)</f>
        <v>FELICIO</v>
      </c>
      <c r="AG3802" s="20" t="str">
        <f>VLOOKUP(E3802,'FILIAIS PETZ'!A:Q,2,0)</f>
        <v>R3</v>
      </c>
      <c r="AH3802" s="75">
        <v>210</v>
      </c>
      <c r="AI3802" s="16" t="s">
        <v>11159</v>
      </c>
      <c r="AJ3802" s="43">
        <f>VLOOKUP(E3802,'FILIAIS PETZ'!$A$2:$K$2000,11,0)</f>
        <v>18328118004600</v>
      </c>
      <c r="AK3802" s="44">
        <v>18328118004600</v>
      </c>
    </row>
    <row r="3803" spans="2:37" s="14" customFormat="1" ht="15" customHeight="1" thickBot="1" x14ac:dyDescent="0.25">
      <c r="B3803" s="18">
        <f>VLOOKUP(C3803,FORNECEDORES!D:E,2,0)</f>
        <v>530375</v>
      </c>
      <c r="C3803" s="19" t="str">
        <f>VLOOKUP(D3803,FORNECEDORES!A:D,4,0)</f>
        <v>23.080.842/0001-04</v>
      </c>
      <c r="D3803" s="13" t="s">
        <v>4370</v>
      </c>
      <c r="E3803" s="20" t="str">
        <f t="shared" si="251"/>
        <v>04 0044</v>
      </c>
      <c r="F3803" s="28" t="s">
        <v>8974</v>
      </c>
      <c r="G3803" s="21" t="str">
        <f>VLOOKUP(E3803,'FILIAIS PETZ'!A:E,5,0)</f>
        <v>PETZ SANTO ANDRE</v>
      </c>
      <c r="H3803" s="20" t="str">
        <f>VLOOKUP(E3803,'FILIAIS PETZ'!A:D,4,0)</f>
        <v>STAD-SP</v>
      </c>
      <c r="I3803" s="46">
        <v>45460</v>
      </c>
      <c r="J3803" s="9">
        <v>930360</v>
      </c>
      <c r="K3803" s="9" t="s">
        <v>9035</v>
      </c>
      <c r="L3803" s="29" t="s">
        <v>11160</v>
      </c>
      <c r="M3803" s="46">
        <v>45461</v>
      </c>
      <c r="N3803" s="46">
        <v>45497</v>
      </c>
      <c r="O3803" s="46">
        <v>45474</v>
      </c>
      <c r="P3803" s="91" t="s">
        <v>4990</v>
      </c>
      <c r="Q3803" s="84">
        <v>3</v>
      </c>
      <c r="R3803" s="91">
        <v>1</v>
      </c>
      <c r="S3803" s="9">
        <v>8</v>
      </c>
      <c r="T3803" s="9" t="s">
        <v>32</v>
      </c>
      <c r="U3803" s="9">
        <v>11002</v>
      </c>
      <c r="V3803" s="9">
        <v>11002</v>
      </c>
      <c r="W3803" s="9" t="s">
        <v>5107</v>
      </c>
      <c r="X3803" s="10" t="s">
        <v>4985</v>
      </c>
      <c r="Y3803" s="10" t="s">
        <v>4997</v>
      </c>
      <c r="Z3803" s="10" t="s">
        <v>4993</v>
      </c>
      <c r="AA3803" s="10" t="s">
        <v>4989</v>
      </c>
      <c r="AB3803" s="10" t="s">
        <v>12941</v>
      </c>
      <c r="AC3803" s="9" t="s">
        <v>5006</v>
      </c>
      <c r="AD3803" s="29"/>
      <c r="AE3803" s="20" t="str">
        <f>VLOOKUP(E3803,'FILIAIS PETZ'!A:Q,17,0)</f>
        <v>SP3</v>
      </c>
      <c r="AF3803" s="20" t="str">
        <f>VLOOKUP(E3803,'FILIAIS PETZ'!A:Q,3,0)</f>
        <v>FELICIO</v>
      </c>
      <c r="AG3803" s="20" t="str">
        <f>VLOOKUP(E3803,'FILIAIS PETZ'!A:Q,2,0)</f>
        <v>R3</v>
      </c>
      <c r="AH3803" s="75">
        <v>60</v>
      </c>
      <c r="AI3803" s="16" t="s">
        <v>11161</v>
      </c>
      <c r="AJ3803" s="43">
        <f>VLOOKUP(E3803,'FILIAIS PETZ'!$A$2:$K$2000,11,0)</f>
        <v>18328118004600</v>
      </c>
      <c r="AK3803" s="44">
        <v>18328118004600</v>
      </c>
    </row>
    <row r="3804" spans="2:37" s="14" customFormat="1" ht="15" customHeight="1" thickBot="1" x14ac:dyDescent="0.25">
      <c r="B3804" s="18">
        <f>VLOOKUP(C3804,FORNECEDORES!D:E,2,0)</f>
        <v>530375</v>
      </c>
      <c r="C3804" s="19" t="str">
        <f>VLOOKUP(D3804,FORNECEDORES!A:D,4,0)</f>
        <v>23.080.842/0001-04</v>
      </c>
      <c r="D3804" s="13" t="s">
        <v>4370</v>
      </c>
      <c r="E3804" s="20" t="str">
        <f t="shared" si="251"/>
        <v>04 0044</v>
      </c>
      <c r="F3804" s="28" t="s">
        <v>8974</v>
      </c>
      <c r="G3804" s="21" t="str">
        <f>VLOOKUP(E3804,'FILIAIS PETZ'!A:E,5,0)</f>
        <v>PETZ SANTO ANDRE</v>
      </c>
      <c r="H3804" s="20" t="str">
        <f>VLOOKUP(E3804,'FILIAIS PETZ'!A:D,4,0)</f>
        <v>STAD-SP</v>
      </c>
      <c r="I3804" s="46">
        <v>45460</v>
      </c>
      <c r="J3804" s="9">
        <v>930362</v>
      </c>
      <c r="K3804" s="9" t="s">
        <v>9035</v>
      </c>
      <c r="L3804" s="29" t="s">
        <v>11162</v>
      </c>
      <c r="M3804" s="46">
        <v>45461</v>
      </c>
      <c r="N3804" s="46">
        <v>45497</v>
      </c>
      <c r="O3804" s="46">
        <v>45474</v>
      </c>
      <c r="P3804" s="91" t="s">
        <v>4990</v>
      </c>
      <c r="Q3804" s="84">
        <v>3</v>
      </c>
      <c r="R3804" s="91">
        <v>1</v>
      </c>
      <c r="S3804" s="9">
        <v>8</v>
      </c>
      <c r="T3804" s="9" t="s">
        <v>32</v>
      </c>
      <c r="U3804" s="9">
        <v>11002</v>
      </c>
      <c r="V3804" s="9">
        <v>11002</v>
      </c>
      <c r="W3804" s="9" t="s">
        <v>5034</v>
      </c>
      <c r="X3804" s="10" t="s">
        <v>4985</v>
      </c>
      <c r="Y3804" s="10" t="s">
        <v>4997</v>
      </c>
      <c r="Z3804" s="10" t="s">
        <v>4993</v>
      </c>
      <c r="AA3804" s="10" t="s">
        <v>4989</v>
      </c>
      <c r="AB3804" s="10" t="s">
        <v>12941</v>
      </c>
      <c r="AC3804" s="9" t="s">
        <v>5006</v>
      </c>
      <c r="AD3804" s="29"/>
      <c r="AE3804" s="20" t="str">
        <f>VLOOKUP(E3804,'FILIAIS PETZ'!A:Q,17,0)</f>
        <v>SP3</v>
      </c>
      <c r="AF3804" s="20" t="str">
        <f>VLOOKUP(E3804,'FILIAIS PETZ'!A:Q,3,0)</f>
        <v>FELICIO</v>
      </c>
      <c r="AG3804" s="20" t="str">
        <f>VLOOKUP(E3804,'FILIAIS PETZ'!A:Q,2,0)</f>
        <v>R3</v>
      </c>
      <c r="AH3804" s="75">
        <v>55</v>
      </c>
      <c r="AI3804" s="16" t="s">
        <v>11163</v>
      </c>
      <c r="AJ3804" s="43">
        <f>VLOOKUP(E3804,'FILIAIS PETZ'!$A$2:$K$2000,11,0)</f>
        <v>18328118004600</v>
      </c>
      <c r="AK3804" s="44">
        <v>18328118004600</v>
      </c>
    </row>
    <row r="3805" spans="2:37" s="14" customFormat="1" ht="15" customHeight="1" thickBot="1" x14ac:dyDescent="0.25">
      <c r="B3805" s="18">
        <f>VLOOKUP(C3805,FORNECEDORES!D:E,2,0)</f>
        <v>530375</v>
      </c>
      <c r="C3805" s="19" t="str">
        <f>VLOOKUP(D3805,FORNECEDORES!A:D,4,0)</f>
        <v>23.080.842/0001-04</v>
      </c>
      <c r="D3805" s="13" t="s">
        <v>4370</v>
      </c>
      <c r="E3805" s="20" t="str">
        <f t="shared" si="251"/>
        <v>04 0044</v>
      </c>
      <c r="F3805" s="28" t="s">
        <v>8974</v>
      </c>
      <c r="G3805" s="21" t="str">
        <f>VLOOKUP(E3805,'FILIAIS PETZ'!A:E,5,0)</f>
        <v>PETZ SANTO ANDRE</v>
      </c>
      <c r="H3805" s="20" t="str">
        <f>VLOOKUP(E3805,'FILIAIS PETZ'!A:D,4,0)</f>
        <v>STAD-SP</v>
      </c>
      <c r="I3805" s="46">
        <v>45460</v>
      </c>
      <c r="J3805" s="9">
        <v>930363</v>
      </c>
      <c r="K3805" s="9" t="s">
        <v>9035</v>
      </c>
      <c r="L3805" s="29" t="s">
        <v>11164</v>
      </c>
      <c r="M3805" s="46">
        <v>45461</v>
      </c>
      <c r="N3805" s="46">
        <v>45497</v>
      </c>
      <c r="O3805" s="46">
        <v>45474</v>
      </c>
      <c r="P3805" s="91" t="s">
        <v>4990</v>
      </c>
      <c r="Q3805" s="84">
        <v>3</v>
      </c>
      <c r="R3805" s="91">
        <v>1</v>
      </c>
      <c r="S3805" s="9">
        <v>8</v>
      </c>
      <c r="T3805" s="9" t="s">
        <v>32</v>
      </c>
      <c r="U3805" s="9">
        <v>11002</v>
      </c>
      <c r="V3805" s="9">
        <v>11002</v>
      </c>
      <c r="W3805" s="9" t="s">
        <v>5019</v>
      </c>
      <c r="X3805" s="10" t="s">
        <v>4985</v>
      </c>
      <c r="Y3805" s="10" t="s">
        <v>4997</v>
      </c>
      <c r="Z3805" s="10" t="s">
        <v>4993</v>
      </c>
      <c r="AA3805" s="10" t="s">
        <v>4989</v>
      </c>
      <c r="AB3805" s="10" t="s">
        <v>12941</v>
      </c>
      <c r="AC3805" s="9" t="s">
        <v>5006</v>
      </c>
      <c r="AD3805" s="29"/>
      <c r="AE3805" s="20" t="str">
        <f>VLOOKUP(E3805,'FILIAIS PETZ'!A:Q,17,0)</f>
        <v>SP3</v>
      </c>
      <c r="AF3805" s="20" t="str">
        <f>VLOOKUP(E3805,'FILIAIS PETZ'!A:Q,3,0)</f>
        <v>FELICIO</v>
      </c>
      <c r="AG3805" s="20" t="str">
        <f>VLOOKUP(E3805,'FILIAIS PETZ'!A:Q,2,0)</f>
        <v>R3</v>
      </c>
      <c r="AH3805" s="75">
        <v>100</v>
      </c>
      <c r="AI3805" s="16" t="s">
        <v>11165</v>
      </c>
      <c r="AJ3805" s="43">
        <f>VLOOKUP(E3805,'FILIAIS PETZ'!$A$2:$K$2000,11,0)</f>
        <v>18328118004600</v>
      </c>
      <c r="AK3805" s="44">
        <v>18328118004600</v>
      </c>
    </row>
    <row r="3806" spans="2:37" s="14" customFormat="1" ht="15" customHeight="1" thickBot="1" x14ac:dyDescent="0.25">
      <c r="B3806" s="18">
        <f>VLOOKUP(C3806,FORNECEDORES!D:E,2,0)</f>
        <v>530375</v>
      </c>
      <c r="C3806" s="19" t="str">
        <f>VLOOKUP(D3806,FORNECEDORES!A:D,4,0)</f>
        <v>23.080.842/0001-04</v>
      </c>
      <c r="D3806" s="13" t="s">
        <v>4370</v>
      </c>
      <c r="E3806" s="20" t="str">
        <f t="shared" si="251"/>
        <v>04 0044</v>
      </c>
      <c r="F3806" s="28" t="s">
        <v>8974</v>
      </c>
      <c r="G3806" s="21" t="str">
        <f>VLOOKUP(E3806,'FILIAIS PETZ'!A:E,5,0)</f>
        <v>PETZ SANTO ANDRE</v>
      </c>
      <c r="H3806" s="20" t="str">
        <f>VLOOKUP(E3806,'FILIAIS PETZ'!A:D,4,0)</f>
        <v>STAD-SP</v>
      </c>
      <c r="I3806" s="46">
        <v>45460</v>
      </c>
      <c r="J3806" s="9">
        <v>930365</v>
      </c>
      <c r="K3806" s="9" t="s">
        <v>9035</v>
      </c>
      <c r="L3806" s="29" t="s">
        <v>11166</v>
      </c>
      <c r="M3806" s="46">
        <v>45461</v>
      </c>
      <c r="N3806" s="46">
        <v>45497</v>
      </c>
      <c r="O3806" s="46">
        <v>45474</v>
      </c>
      <c r="P3806" s="91" t="s">
        <v>4990</v>
      </c>
      <c r="Q3806" s="84">
        <v>3</v>
      </c>
      <c r="R3806" s="91">
        <v>1</v>
      </c>
      <c r="S3806" s="9">
        <v>8</v>
      </c>
      <c r="T3806" s="9" t="s">
        <v>32</v>
      </c>
      <c r="U3806" s="9">
        <v>11002</v>
      </c>
      <c r="V3806" s="9">
        <v>11002</v>
      </c>
      <c r="W3806" s="9" t="s">
        <v>5024</v>
      </c>
      <c r="X3806" s="10" t="s">
        <v>4985</v>
      </c>
      <c r="Y3806" s="10" t="s">
        <v>4997</v>
      </c>
      <c r="Z3806" s="10" t="s">
        <v>4993</v>
      </c>
      <c r="AA3806" s="10" t="s">
        <v>4989</v>
      </c>
      <c r="AB3806" s="10" t="s">
        <v>12941</v>
      </c>
      <c r="AC3806" s="9" t="s">
        <v>5006</v>
      </c>
      <c r="AD3806" s="29"/>
      <c r="AE3806" s="20" t="str">
        <f>VLOOKUP(E3806,'FILIAIS PETZ'!A:Q,17,0)</f>
        <v>SP3</v>
      </c>
      <c r="AF3806" s="20" t="str">
        <f>VLOOKUP(E3806,'FILIAIS PETZ'!A:Q,3,0)</f>
        <v>FELICIO</v>
      </c>
      <c r="AG3806" s="20" t="str">
        <f>VLOOKUP(E3806,'FILIAIS PETZ'!A:Q,2,0)</f>
        <v>R3</v>
      </c>
      <c r="AH3806" s="75">
        <v>360</v>
      </c>
      <c r="AI3806" s="16" t="s">
        <v>11167</v>
      </c>
      <c r="AJ3806" s="43">
        <f>VLOOKUP(E3806,'FILIAIS PETZ'!$A$2:$K$2000,11,0)</f>
        <v>18328118004600</v>
      </c>
      <c r="AK3806" s="44">
        <v>18328118004600</v>
      </c>
    </row>
    <row r="3807" spans="2:37" s="14" customFormat="1" ht="15" customHeight="1" thickBot="1" x14ac:dyDescent="0.25">
      <c r="B3807" s="18">
        <f>VLOOKUP(C3807,FORNECEDORES!D:E,2,0)</f>
        <v>530375</v>
      </c>
      <c r="C3807" s="19" t="str">
        <f>VLOOKUP(D3807,FORNECEDORES!A:D,4,0)</f>
        <v>23.080.842/0001-04</v>
      </c>
      <c r="D3807" s="13" t="s">
        <v>4370</v>
      </c>
      <c r="E3807" s="20" t="str">
        <f t="shared" si="251"/>
        <v>04 0044</v>
      </c>
      <c r="F3807" s="28" t="s">
        <v>8974</v>
      </c>
      <c r="G3807" s="21" t="str">
        <f>VLOOKUP(E3807,'FILIAIS PETZ'!A:E,5,0)</f>
        <v>PETZ SANTO ANDRE</v>
      </c>
      <c r="H3807" s="20" t="str">
        <f>VLOOKUP(E3807,'FILIAIS PETZ'!A:D,4,0)</f>
        <v>STAD-SP</v>
      </c>
      <c r="I3807" s="46">
        <v>45460</v>
      </c>
      <c r="J3807" s="9">
        <v>930366</v>
      </c>
      <c r="K3807" s="9" t="s">
        <v>9035</v>
      </c>
      <c r="L3807" s="29" t="s">
        <v>11168</v>
      </c>
      <c r="M3807" s="46">
        <v>45461</v>
      </c>
      <c r="N3807" s="46">
        <v>45497</v>
      </c>
      <c r="O3807" s="46">
        <v>45474</v>
      </c>
      <c r="P3807" s="91" t="s">
        <v>4990</v>
      </c>
      <c r="Q3807" s="84">
        <v>3</v>
      </c>
      <c r="R3807" s="91">
        <v>1</v>
      </c>
      <c r="S3807" s="9">
        <v>8</v>
      </c>
      <c r="T3807" s="9" t="s">
        <v>32</v>
      </c>
      <c r="U3807" s="9">
        <v>11002</v>
      </c>
      <c r="V3807" s="9">
        <v>11002</v>
      </c>
      <c r="W3807" s="9" t="s">
        <v>5024</v>
      </c>
      <c r="X3807" s="10" t="s">
        <v>4985</v>
      </c>
      <c r="Y3807" s="10" t="s">
        <v>4997</v>
      </c>
      <c r="Z3807" s="10" t="s">
        <v>4993</v>
      </c>
      <c r="AA3807" s="10" t="s">
        <v>4989</v>
      </c>
      <c r="AB3807" s="10" t="s">
        <v>12941</v>
      </c>
      <c r="AC3807" s="9" t="s">
        <v>5006</v>
      </c>
      <c r="AD3807" s="29"/>
      <c r="AE3807" s="20" t="str">
        <f>VLOOKUP(E3807,'FILIAIS PETZ'!A:Q,17,0)</f>
        <v>SP3</v>
      </c>
      <c r="AF3807" s="20" t="str">
        <f>VLOOKUP(E3807,'FILIAIS PETZ'!A:Q,3,0)</f>
        <v>FELICIO</v>
      </c>
      <c r="AG3807" s="20" t="str">
        <f>VLOOKUP(E3807,'FILIAIS PETZ'!A:Q,2,0)</f>
        <v>R3</v>
      </c>
      <c r="AH3807" s="75">
        <v>80</v>
      </c>
      <c r="AI3807" s="16" t="s">
        <v>11169</v>
      </c>
      <c r="AJ3807" s="43">
        <f>VLOOKUP(E3807,'FILIAIS PETZ'!$A$2:$K$2000,11,0)</f>
        <v>18328118004600</v>
      </c>
      <c r="AK3807" s="44">
        <v>18328118004600</v>
      </c>
    </row>
    <row r="3808" spans="2:37" s="14" customFormat="1" ht="15" customHeight="1" thickBot="1" x14ac:dyDescent="0.25">
      <c r="B3808" s="18">
        <f>VLOOKUP(C3808,FORNECEDORES!D:E,2,0)</f>
        <v>530375</v>
      </c>
      <c r="C3808" s="19" t="str">
        <f>VLOOKUP(D3808,FORNECEDORES!A:D,4,0)</f>
        <v>23.080.842/0001-04</v>
      </c>
      <c r="D3808" s="13" t="s">
        <v>4370</v>
      </c>
      <c r="E3808" s="20" t="str">
        <f t="shared" si="251"/>
        <v>04 0044</v>
      </c>
      <c r="F3808" s="28" t="s">
        <v>8974</v>
      </c>
      <c r="G3808" s="21" t="str">
        <f>VLOOKUP(E3808,'FILIAIS PETZ'!A:E,5,0)</f>
        <v>PETZ SANTO ANDRE</v>
      </c>
      <c r="H3808" s="20" t="str">
        <f>VLOOKUP(E3808,'FILIAIS PETZ'!A:D,4,0)</f>
        <v>STAD-SP</v>
      </c>
      <c r="I3808" s="46">
        <v>45460</v>
      </c>
      <c r="J3808" s="9">
        <v>930367</v>
      </c>
      <c r="K3808" s="9" t="s">
        <v>9035</v>
      </c>
      <c r="L3808" s="29" t="s">
        <v>11170</v>
      </c>
      <c r="M3808" s="46">
        <v>45461</v>
      </c>
      <c r="N3808" s="46">
        <v>45497</v>
      </c>
      <c r="O3808" s="46">
        <v>45474</v>
      </c>
      <c r="P3808" s="91" t="s">
        <v>4990</v>
      </c>
      <c r="Q3808" s="84">
        <v>3</v>
      </c>
      <c r="R3808" s="91">
        <v>1</v>
      </c>
      <c r="S3808" s="9">
        <v>8</v>
      </c>
      <c r="T3808" s="9" t="s">
        <v>32</v>
      </c>
      <c r="U3808" s="9">
        <v>11002</v>
      </c>
      <c r="V3808" s="9">
        <v>11002</v>
      </c>
      <c r="W3808" s="9" t="s">
        <v>5119</v>
      </c>
      <c r="X3808" s="10" t="s">
        <v>4985</v>
      </c>
      <c r="Y3808" s="10" t="s">
        <v>4997</v>
      </c>
      <c r="Z3808" s="10" t="s">
        <v>4993</v>
      </c>
      <c r="AA3808" s="10" t="s">
        <v>4989</v>
      </c>
      <c r="AB3808" s="10" t="s">
        <v>12941</v>
      </c>
      <c r="AC3808" s="9" t="s">
        <v>5006</v>
      </c>
      <c r="AD3808" s="29"/>
      <c r="AE3808" s="20" t="str">
        <f>VLOOKUP(E3808,'FILIAIS PETZ'!A:Q,17,0)</f>
        <v>SP3</v>
      </c>
      <c r="AF3808" s="20" t="str">
        <f>VLOOKUP(E3808,'FILIAIS PETZ'!A:Q,3,0)</f>
        <v>FELICIO</v>
      </c>
      <c r="AG3808" s="20" t="str">
        <f>VLOOKUP(E3808,'FILIAIS PETZ'!A:Q,2,0)</f>
        <v>R3</v>
      </c>
      <c r="AH3808" s="75">
        <v>120</v>
      </c>
      <c r="AI3808" s="16" t="s">
        <v>11171</v>
      </c>
      <c r="AJ3808" s="43">
        <f>VLOOKUP(E3808,'FILIAIS PETZ'!$A$2:$K$2000,11,0)</f>
        <v>18328118004600</v>
      </c>
      <c r="AK3808" s="44">
        <v>18328118004600</v>
      </c>
    </row>
    <row r="3809" spans="2:37" s="14" customFormat="1" ht="15" customHeight="1" thickBot="1" x14ac:dyDescent="0.25">
      <c r="B3809" s="18">
        <f>VLOOKUP(C3809,FORNECEDORES!D:E,2,0)</f>
        <v>530375</v>
      </c>
      <c r="C3809" s="19" t="str">
        <f>VLOOKUP(D3809,FORNECEDORES!A:D,4,0)</f>
        <v>23.080.842/0001-04</v>
      </c>
      <c r="D3809" s="13" t="s">
        <v>4370</v>
      </c>
      <c r="E3809" s="20" t="str">
        <f t="shared" si="251"/>
        <v>04 0044</v>
      </c>
      <c r="F3809" s="28" t="s">
        <v>8974</v>
      </c>
      <c r="G3809" s="21" t="str">
        <f>VLOOKUP(E3809,'FILIAIS PETZ'!A:E,5,0)</f>
        <v>PETZ SANTO ANDRE</v>
      </c>
      <c r="H3809" s="20" t="str">
        <f>VLOOKUP(E3809,'FILIAIS PETZ'!A:D,4,0)</f>
        <v>STAD-SP</v>
      </c>
      <c r="I3809" s="46">
        <v>45460</v>
      </c>
      <c r="J3809" s="9">
        <v>930368</v>
      </c>
      <c r="K3809" s="9" t="s">
        <v>9035</v>
      </c>
      <c r="L3809" s="29" t="s">
        <v>10965</v>
      </c>
      <c r="M3809" s="46">
        <v>45461</v>
      </c>
      <c r="N3809" s="46">
        <v>45497</v>
      </c>
      <c r="O3809" s="46">
        <v>45474</v>
      </c>
      <c r="P3809" s="91" t="s">
        <v>4990</v>
      </c>
      <c r="Q3809" s="84">
        <v>3</v>
      </c>
      <c r="R3809" s="91">
        <v>1</v>
      </c>
      <c r="S3809" s="9">
        <v>8</v>
      </c>
      <c r="T3809" s="9" t="s">
        <v>32</v>
      </c>
      <c r="U3809" s="9">
        <v>11002</v>
      </c>
      <c r="V3809" s="9">
        <v>11002</v>
      </c>
      <c r="W3809" s="9" t="s">
        <v>5024</v>
      </c>
      <c r="X3809" s="10" t="s">
        <v>4985</v>
      </c>
      <c r="Y3809" s="10" t="s">
        <v>4997</v>
      </c>
      <c r="Z3809" s="10" t="s">
        <v>4993</v>
      </c>
      <c r="AA3809" s="10" t="s">
        <v>4989</v>
      </c>
      <c r="AB3809" s="10" t="s">
        <v>12941</v>
      </c>
      <c r="AC3809" s="9" t="s">
        <v>5006</v>
      </c>
      <c r="AD3809" s="29"/>
      <c r="AE3809" s="20" t="str">
        <f>VLOOKUP(E3809,'FILIAIS PETZ'!A:Q,17,0)</f>
        <v>SP3</v>
      </c>
      <c r="AF3809" s="20" t="str">
        <f>VLOOKUP(E3809,'FILIAIS PETZ'!A:Q,3,0)</f>
        <v>FELICIO</v>
      </c>
      <c r="AG3809" s="20" t="str">
        <f>VLOOKUP(E3809,'FILIAIS PETZ'!A:Q,2,0)</f>
        <v>R3</v>
      </c>
      <c r="AH3809" s="75">
        <v>210</v>
      </c>
      <c r="AI3809" s="16" t="s">
        <v>11172</v>
      </c>
      <c r="AJ3809" s="43">
        <f>VLOOKUP(E3809,'FILIAIS PETZ'!$A$2:$K$2000,11,0)</f>
        <v>18328118004600</v>
      </c>
      <c r="AK3809" s="44">
        <v>18328118004600</v>
      </c>
    </row>
    <row r="3810" spans="2:37" s="14" customFormat="1" ht="15" customHeight="1" thickBot="1" x14ac:dyDescent="0.25">
      <c r="B3810" s="18">
        <f>VLOOKUP(C3810,FORNECEDORES!D:E,2,0)</f>
        <v>530375</v>
      </c>
      <c r="C3810" s="19" t="str">
        <f>VLOOKUP(D3810,FORNECEDORES!A:D,4,0)</f>
        <v>23.080.842/0001-04</v>
      </c>
      <c r="D3810" s="13" t="s">
        <v>4370</v>
      </c>
      <c r="E3810" s="20" t="str">
        <f t="shared" si="251"/>
        <v>04 0003</v>
      </c>
      <c r="F3810" s="28" t="s">
        <v>8971</v>
      </c>
      <c r="G3810" s="21" t="str">
        <f>VLOOKUP(E3810,'FILIAIS PETZ'!A:E,5,0)</f>
        <v>PETZ SAO BERNARDO</v>
      </c>
      <c r="H3810" s="20" t="str">
        <f>VLOOKUP(E3810,'FILIAIS PETZ'!A:D,4,0)</f>
        <v>SBCA-SP</v>
      </c>
      <c r="I3810" s="46">
        <v>45460</v>
      </c>
      <c r="J3810" s="9">
        <v>930369</v>
      </c>
      <c r="K3810" s="9" t="s">
        <v>9035</v>
      </c>
      <c r="L3810" s="29" t="s">
        <v>11173</v>
      </c>
      <c r="M3810" s="46">
        <v>45461</v>
      </c>
      <c r="N3810" s="46">
        <v>45497</v>
      </c>
      <c r="O3810" s="46">
        <v>45474</v>
      </c>
      <c r="P3810" s="91" t="s">
        <v>4990</v>
      </c>
      <c r="Q3810" s="84">
        <v>3</v>
      </c>
      <c r="R3810" s="91">
        <v>1</v>
      </c>
      <c r="S3810" s="9">
        <v>8</v>
      </c>
      <c r="T3810" s="9" t="s">
        <v>32</v>
      </c>
      <c r="U3810" s="9">
        <v>11002</v>
      </c>
      <c r="V3810" s="9">
        <v>11002</v>
      </c>
      <c r="W3810" s="9" t="s">
        <v>5107</v>
      </c>
      <c r="X3810" s="10" t="s">
        <v>4985</v>
      </c>
      <c r="Y3810" s="10" t="s">
        <v>4997</v>
      </c>
      <c r="Z3810" s="10" t="s">
        <v>4993</v>
      </c>
      <c r="AA3810" s="10" t="s">
        <v>4989</v>
      </c>
      <c r="AB3810" s="10" t="s">
        <v>12941</v>
      </c>
      <c r="AC3810" s="9" t="s">
        <v>5006</v>
      </c>
      <c r="AD3810" s="29"/>
      <c r="AE3810" s="20" t="str">
        <f>VLOOKUP(E3810,'FILIAIS PETZ'!A:Q,17,0)</f>
        <v>SP3</v>
      </c>
      <c r="AF3810" s="20" t="str">
        <f>VLOOKUP(E3810,'FILIAIS PETZ'!A:Q,3,0)</f>
        <v>FELICIO</v>
      </c>
      <c r="AG3810" s="20" t="str">
        <f>VLOOKUP(E3810,'FILIAIS PETZ'!A:Q,2,0)</f>
        <v>R3</v>
      </c>
      <c r="AH3810" s="75">
        <v>390</v>
      </c>
      <c r="AI3810" s="16" t="s">
        <v>11174</v>
      </c>
      <c r="AJ3810" s="43">
        <f>VLOOKUP(E3810,'FILIAIS PETZ'!$A$2:$K$2000,11,0)</f>
        <v>18328118002152</v>
      </c>
      <c r="AK3810" s="44">
        <v>18328118002152</v>
      </c>
    </row>
    <row r="3811" spans="2:37" s="14" customFormat="1" ht="15" customHeight="1" thickBot="1" x14ac:dyDescent="0.25">
      <c r="B3811" s="18">
        <f>VLOOKUP(C3811,FORNECEDORES!D:E,2,0)</f>
        <v>530375</v>
      </c>
      <c r="C3811" s="19" t="str">
        <f>VLOOKUP(D3811,FORNECEDORES!A:D,4,0)</f>
        <v>23.080.842/0001-04</v>
      </c>
      <c r="D3811" s="13" t="s">
        <v>4370</v>
      </c>
      <c r="E3811" s="20" t="str">
        <f t="shared" si="251"/>
        <v>04 0003</v>
      </c>
      <c r="F3811" s="28" t="s">
        <v>8971</v>
      </c>
      <c r="G3811" s="21" t="str">
        <f>VLOOKUP(E3811,'FILIAIS PETZ'!A:E,5,0)</f>
        <v>PETZ SAO BERNARDO</v>
      </c>
      <c r="H3811" s="20" t="str">
        <f>VLOOKUP(E3811,'FILIAIS PETZ'!A:D,4,0)</f>
        <v>SBCA-SP</v>
      </c>
      <c r="I3811" s="46">
        <v>45460</v>
      </c>
      <c r="J3811" s="9">
        <v>930370</v>
      </c>
      <c r="K3811" s="9" t="s">
        <v>9035</v>
      </c>
      <c r="L3811" s="29" t="s">
        <v>11175</v>
      </c>
      <c r="M3811" s="46">
        <v>45461</v>
      </c>
      <c r="N3811" s="46">
        <v>45497</v>
      </c>
      <c r="O3811" s="46">
        <v>45474</v>
      </c>
      <c r="P3811" s="91" t="s">
        <v>4990</v>
      </c>
      <c r="Q3811" s="84">
        <v>3</v>
      </c>
      <c r="R3811" s="91">
        <v>1</v>
      </c>
      <c r="S3811" s="9">
        <v>8</v>
      </c>
      <c r="T3811" s="9" t="s">
        <v>32</v>
      </c>
      <c r="U3811" s="9">
        <v>11002</v>
      </c>
      <c r="V3811" s="9">
        <v>11002</v>
      </c>
      <c r="W3811" s="9" t="s">
        <v>10898</v>
      </c>
      <c r="X3811" s="10" t="s">
        <v>4985</v>
      </c>
      <c r="Y3811" s="10" t="s">
        <v>4997</v>
      </c>
      <c r="Z3811" s="10" t="s">
        <v>4993</v>
      </c>
      <c r="AA3811" s="10" t="s">
        <v>4989</v>
      </c>
      <c r="AB3811" s="10" t="s">
        <v>12941</v>
      </c>
      <c r="AC3811" s="9" t="s">
        <v>5006</v>
      </c>
      <c r="AD3811" s="29"/>
      <c r="AE3811" s="20" t="str">
        <f>VLOOKUP(E3811,'FILIAIS PETZ'!A:Q,17,0)</f>
        <v>SP3</v>
      </c>
      <c r="AF3811" s="20" t="str">
        <f>VLOOKUP(E3811,'FILIAIS PETZ'!A:Q,3,0)</f>
        <v>FELICIO</v>
      </c>
      <c r="AG3811" s="20" t="str">
        <f>VLOOKUP(E3811,'FILIAIS PETZ'!A:Q,2,0)</f>
        <v>R3</v>
      </c>
      <c r="AH3811" s="75">
        <v>205</v>
      </c>
      <c r="AI3811" s="16" t="s">
        <v>11176</v>
      </c>
      <c r="AJ3811" s="43">
        <f>VLOOKUP(E3811,'FILIAIS PETZ'!$A$2:$K$2000,11,0)</f>
        <v>18328118002152</v>
      </c>
      <c r="AK3811" s="44">
        <v>18328118002152</v>
      </c>
    </row>
    <row r="3812" spans="2:37" s="14" customFormat="1" ht="15" customHeight="1" thickBot="1" x14ac:dyDescent="0.25">
      <c r="B3812" s="18">
        <f>VLOOKUP(C3812,FORNECEDORES!D:E,2,0)</f>
        <v>530375</v>
      </c>
      <c r="C3812" s="19" t="str">
        <f>VLOOKUP(D3812,FORNECEDORES!A:D,4,0)</f>
        <v>23.080.842/0001-04</v>
      </c>
      <c r="D3812" s="13" t="s">
        <v>4370</v>
      </c>
      <c r="E3812" s="20" t="str">
        <f t="shared" si="251"/>
        <v>04 0003</v>
      </c>
      <c r="F3812" s="28" t="s">
        <v>8971</v>
      </c>
      <c r="G3812" s="21" t="str">
        <f>VLOOKUP(E3812,'FILIAIS PETZ'!A:E,5,0)</f>
        <v>PETZ SAO BERNARDO</v>
      </c>
      <c r="H3812" s="20" t="str">
        <f>VLOOKUP(E3812,'FILIAIS PETZ'!A:D,4,0)</f>
        <v>SBCA-SP</v>
      </c>
      <c r="I3812" s="46">
        <v>45460</v>
      </c>
      <c r="J3812" s="9">
        <v>930372</v>
      </c>
      <c r="K3812" s="9" t="s">
        <v>9035</v>
      </c>
      <c r="L3812" s="29" t="s">
        <v>11177</v>
      </c>
      <c r="M3812" s="46">
        <v>45461</v>
      </c>
      <c r="N3812" s="46">
        <v>45497</v>
      </c>
      <c r="O3812" s="46">
        <v>45474</v>
      </c>
      <c r="P3812" s="91" t="s">
        <v>4990</v>
      </c>
      <c r="Q3812" s="84">
        <v>3</v>
      </c>
      <c r="R3812" s="91">
        <v>1</v>
      </c>
      <c r="S3812" s="9">
        <v>8</v>
      </c>
      <c r="T3812" s="9" t="s">
        <v>32</v>
      </c>
      <c r="U3812" s="9">
        <v>11002</v>
      </c>
      <c r="V3812" s="9">
        <v>11002</v>
      </c>
      <c r="W3812" s="9" t="s">
        <v>5057</v>
      </c>
      <c r="X3812" s="10" t="s">
        <v>4985</v>
      </c>
      <c r="Y3812" s="10" t="s">
        <v>4997</v>
      </c>
      <c r="Z3812" s="10" t="s">
        <v>4993</v>
      </c>
      <c r="AA3812" s="10" t="s">
        <v>4989</v>
      </c>
      <c r="AB3812" s="10" t="s">
        <v>12941</v>
      </c>
      <c r="AC3812" s="9" t="s">
        <v>5006</v>
      </c>
      <c r="AD3812" s="29"/>
      <c r="AE3812" s="20" t="str">
        <f>VLOOKUP(E3812,'FILIAIS PETZ'!A:Q,17,0)</f>
        <v>SP3</v>
      </c>
      <c r="AF3812" s="20" t="str">
        <f>VLOOKUP(E3812,'FILIAIS PETZ'!A:Q,3,0)</f>
        <v>FELICIO</v>
      </c>
      <c r="AG3812" s="20" t="str">
        <f>VLOOKUP(E3812,'FILIAIS PETZ'!A:Q,2,0)</f>
        <v>R3</v>
      </c>
      <c r="AH3812" s="75">
        <v>210</v>
      </c>
      <c r="AI3812" s="16" t="s">
        <v>11178</v>
      </c>
      <c r="AJ3812" s="43">
        <f>VLOOKUP(E3812,'FILIAIS PETZ'!$A$2:$K$2000,11,0)</f>
        <v>18328118002152</v>
      </c>
      <c r="AK3812" s="44">
        <v>18328118002152</v>
      </c>
    </row>
    <row r="3813" spans="2:37" s="14" customFormat="1" ht="15" customHeight="1" thickBot="1" x14ac:dyDescent="0.25">
      <c r="B3813" s="18">
        <f>VLOOKUP(C3813,FORNECEDORES!D:E,2,0)</f>
        <v>530375</v>
      </c>
      <c r="C3813" s="19" t="str">
        <f>VLOOKUP(D3813,FORNECEDORES!A:D,4,0)</f>
        <v>23.080.842/0001-04</v>
      </c>
      <c r="D3813" s="13" t="s">
        <v>4370</v>
      </c>
      <c r="E3813" s="20" t="str">
        <f t="shared" si="251"/>
        <v>04 0003</v>
      </c>
      <c r="F3813" s="28" t="s">
        <v>8971</v>
      </c>
      <c r="G3813" s="21" t="str">
        <f>VLOOKUP(E3813,'FILIAIS PETZ'!A:E,5,0)</f>
        <v>PETZ SAO BERNARDO</v>
      </c>
      <c r="H3813" s="20" t="str">
        <f>VLOOKUP(E3813,'FILIAIS PETZ'!A:D,4,0)</f>
        <v>SBCA-SP</v>
      </c>
      <c r="I3813" s="46">
        <v>45460</v>
      </c>
      <c r="J3813" s="9">
        <v>930375</v>
      </c>
      <c r="K3813" s="9" t="s">
        <v>9035</v>
      </c>
      <c r="L3813" s="29" t="s">
        <v>11179</v>
      </c>
      <c r="M3813" s="46">
        <v>45461</v>
      </c>
      <c r="N3813" s="46">
        <v>45497</v>
      </c>
      <c r="O3813" s="46">
        <v>45474</v>
      </c>
      <c r="P3813" s="91" t="s">
        <v>4990</v>
      </c>
      <c r="Q3813" s="84">
        <v>3</v>
      </c>
      <c r="R3813" s="91">
        <v>1</v>
      </c>
      <c r="S3813" s="9">
        <v>8</v>
      </c>
      <c r="T3813" s="9" t="s">
        <v>32</v>
      </c>
      <c r="U3813" s="9">
        <v>11002</v>
      </c>
      <c r="V3813" s="9">
        <v>11002</v>
      </c>
      <c r="W3813" s="9" t="s">
        <v>10898</v>
      </c>
      <c r="X3813" s="10" t="s">
        <v>4985</v>
      </c>
      <c r="Y3813" s="10" t="s">
        <v>4997</v>
      </c>
      <c r="Z3813" s="10" t="s">
        <v>4993</v>
      </c>
      <c r="AA3813" s="10" t="s">
        <v>4989</v>
      </c>
      <c r="AB3813" s="10" t="s">
        <v>12941</v>
      </c>
      <c r="AC3813" s="9" t="s">
        <v>5006</v>
      </c>
      <c r="AD3813" s="29"/>
      <c r="AE3813" s="20" t="str">
        <f>VLOOKUP(E3813,'FILIAIS PETZ'!A:Q,17,0)</f>
        <v>SP3</v>
      </c>
      <c r="AF3813" s="20" t="str">
        <f>VLOOKUP(E3813,'FILIAIS PETZ'!A:Q,3,0)</f>
        <v>FELICIO</v>
      </c>
      <c r="AG3813" s="20" t="str">
        <f>VLOOKUP(E3813,'FILIAIS PETZ'!A:Q,2,0)</f>
        <v>R3</v>
      </c>
      <c r="AH3813" s="75">
        <v>50</v>
      </c>
      <c r="AI3813" s="16" t="s">
        <v>11180</v>
      </c>
      <c r="AJ3813" s="43">
        <f>VLOOKUP(E3813,'FILIAIS PETZ'!$A$2:$K$2000,11,0)</f>
        <v>18328118002152</v>
      </c>
      <c r="AK3813" s="44">
        <v>18328118002152</v>
      </c>
    </row>
    <row r="3814" spans="2:37" s="14" customFormat="1" ht="15" customHeight="1" thickBot="1" x14ac:dyDescent="0.25">
      <c r="B3814" s="18">
        <f>VLOOKUP(C3814,FORNECEDORES!D:E,2,0)</f>
        <v>530375</v>
      </c>
      <c r="C3814" s="19" t="str">
        <f>VLOOKUP(D3814,FORNECEDORES!A:D,4,0)</f>
        <v>23.080.842/0001-04</v>
      </c>
      <c r="D3814" s="13" t="s">
        <v>4370</v>
      </c>
      <c r="E3814" s="20" t="str">
        <f t="shared" si="251"/>
        <v>04 0003</v>
      </c>
      <c r="F3814" s="28" t="s">
        <v>8971</v>
      </c>
      <c r="G3814" s="21" t="str">
        <f>VLOOKUP(E3814,'FILIAIS PETZ'!A:E,5,0)</f>
        <v>PETZ SAO BERNARDO</v>
      </c>
      <c r="H3814" s="20" t="str">
        <f>VLOOKUP(E3814,'FILIAIS PETZ'!A:D,4,0)</f>
        <v>SBCA-SP</v>
      </c>
      <c r="I3814" s="46">
        <v>45460</v>
      </c>
      <c r="J3814" s="9">
        <v>930376</v>
      </c>
      <c r="K3814" s="9" t="s">
        <v>9035</v>
      </c>
      <c r="L3814" s="29" t="s">
        <v>11181</v>
      </c>
      <c r="M3814" s="46">
        <v>45461</v>
      </c>
      <c r="N3814" s="46">
        <v>45497</v>
      </c>
      <c r="O3814" s="46">
        <v>45474</v>
      </c>
      <c r="P3814" s="91" t="s">
        <v>4990</v>
      </c>
      <c r="Q3814" s="84">
        <v>3</v>
      </c>
      <c r="R3814" s="91">
        <v>1</v>
      </c>
      <c r="S3814" s="9">
        <v>8</v>
      </c>
      <c r="T3814" s="9" t="s">
        <v>32</v>
      </c>
      <c r="U3814" s="9">
        <v>11002</v>
      </c>
      <c r="V3814" s="9">
        <v>11002</v>
      </c>
      <c r="W3814" s="9" t="s">
        <v>5034</v>
      </c>
      <c r="X3814" s="10" t="s">
        <v>4985</v>
      </c>
      <c r="Y3814" s="10" t="s">
        <v>4997</v>
      </c>
      <c r="Z3814" s="10" t="s">
        <v>4993</v>
      </c>
      <c r="AA3814" s="10" t="s">
        <v>4989</v>
      </c>
      <c r="AB3814" s="10" t="s">
        <v>12941</v>
      </c>
      <c r="AC3814" s="9" t="s">
        <v>5006</v>
      </c>
      <c r="AD3814" s="29"/>
      <c r="AE3814" s="20" t="str">
        <f>VLOOKUP(E3814,'FILIAIS PETZ'!A:Q,17,0)</f>
        <v>SP3</v>
      </c>
      <c r="AF3814" s="20" t="str">
        <f>VLOOKUP(E3814,'FILIAIS PETZ'!A:Q,3,0)</f>
        <v>FELICIO</v>
      </c>
      <c r="AG3814" s="20" t="str">
        <f>VLOOKUP(E3814,'FILIAIS PETZ'!A:Q,2,0)</f>
        <v>R3</v>
      </c>
      <c r="AH3814" s="75">
        <v>240</v>
      </c>
      <c r="AI3814" s="16" t="s">
        <v>11182</v>
      </c>
      <c r="AJ3814" s="43">
        <f>VLOOKUP(E3814,'FILIAIS PETZ'!$A$2:$K$2000,11,0)</f>
        <v>18328118002152</v>
      </c>
      <c r="AK3814" s="44">
        <v>18328118002152</v>
      </c>
    </row>
    <row r="3815" spans="2:37" s="14" customFormat="1" ht="15" customHeight="1" thickBot="1" x14ac:dyDescent="0.25">
      <c r="B3815" s="18">
        <f>VLOOKUP(C3815,FORNECEDORES!D:E,2,0)</f>
        <v>530375</v>
      </c>
      <c r="C3815" s="19" t="str">
        <f>VLOOKUP(D3815,FORNECEDORES!A:D,4,0)</f>
        <v>23.080.842/0001-04</v>
      </c>
      <c r="D3815" s="13" t="s">
        <v>4370</v>
      </c>
      <c r="E3815" s="20" t="str">
        <f t="shared" si="251"/>
        <v>04 0017</v>
      </c>
      <c r="F3815" s="28" t="s">
        <v>8713</v>
      </c>
      <c r="G3815" s="21" t="str">
        <f>VLOOKUP(E3815,'FILIAIS PETZ'!A:E,5,0)</f>
        <v>PETZ CARREFOUR SAO CAETANO</v>
      </c>
      <c r="H3815" s="20" t="str">
        <f>VLOOKUP(E3815,'FILIAIS PETZ'!A:D,4,0)</f>
        <v>SCSU-SP</v>
      </c>
      <c r="I3815" s="46">
        <v>45460</v>
      </c>
      <c r="J3815" s="9">
        <v>930380</v>
      </c>
      <c r="K3815" s="9" t="s">
        <v>9035</v>
      </c>
      <c r="L3815" s="29" t="s">
        <v>11183</v>
      </c>
      <c r="M3815" s="46">
        <v>45461</v>
      </c>
      <c r="N3815" s="46">
        <v>45497</v>
      </c>
      <c r="O3815" s="46">
        <v>45474</v>
      </c>
      <c r="P3815" s="91" t="s">
        <v>4990</v>
      </c>
      <c r="Q3815" s="84">
        <v>3</v>
      </c>
      <c r="R3815" s="91">
        <v>1</v>
      </c>
      <c r="S3815" s="9">
        <v>8</v>
      </c>
      <c r="T3815" s="9" t="s">
        <v>32</v>
      </c>
      <c r="U3815" s="9">
        <v>11002</v>
      </c>
      <c r="V3815" s="9">
        <v>11002</v>
      </c>
      <c r="W3815" s="9" t="s">
        <v>5182</v>
      </c>
      <c r="X3815" s="10" t="s">
        <v>4985</v>
      </c>
      <c r="Y3815" s="10" t="s">
        <v>4997</v>
      </c>
      <c r="Z3815" s="10" t="s">
        <v>4993</v>
      </c>
      <c r="AA3815" s="10" t="s">
        <v>4989</v>
      </c>
      <c r="AB3815" s="10" t="s">
        <v>12941</v>
      </c>
      <c r="AC3815" s="9" t="s">
        <v>5006</v>
      </c>
      <c r="AD3815" s="29"/>
      <c r="AE3815" s="20" t="str">
        <f>VLOOKUP(E3815,'FILIAIS PETZ'!A:Q,17,0)</f>
        <v>SP3</v>
      </c>
      <c r="AF3815" s="20" t="str">
        <f>VLOOKUP(E3815,'FILIAIS PETZ'!A:Q,3,0)</f>
        <v>FELICIO</v>
      </c>
      <c r="AG3815" s="20" t="str">
        <f>VLOOKUP(E3815,'FILIAIS PETZ'!A:Q,2,0)</f>
        <v>R3</v>
      </c>
      <c r="AH3815" s="75">
        <v>80</v>
      </c>
      <c r="AI3815" s="16" t="s">
        <v>11184</v>
      </c>
      <c r="AJ3815" s="43">
        <f>VLOOKUP(E3815,'FILIAIS PETZ'!$A$2:$K$2000,11,0)</f>
        <v>18328118000532</v>
      </c>
      <c r="AK3815" s="44">
        <v>18328118000532</v>
      </c>
    </row>
    <row r="3816" spans="2:37" s="14" customFormat="1" ht="15" customHeight="1" thickBot="1" x14ac:dyDescent="0.25">
      <c r="B3816" s="18">
        <f>VLOOKUP(C3816,FORNECEDORES!D:E,2,0)</f>
        <v>530375</v>
      </c>
      <c r="C3816" s="19" t="str">
        <f>VLOOKUP(D3816,FORNECEDORES!A:D,4,0)</f>
        <v>23.080.842/0001-04</v>
      </c>
      <c r="D3816" s="13" t="s">
        <v>4370</v>
      </c>
      <c r="E3816" s="20" t="str">
        <f t="shared" si="251"/>
        <v>04 0017</v>
      </c>
      <c r="F3816" s="28" t="s">
        <v>8713</v>
      </c>
      <c r="G3816" s="21" t="str">
        <f>VLOOKUP(E3816,'FILIAIS PETZ'!A:E,5,0)</f>
        <v>PETZ CARREFOUR SAO CAETANO</v>
      </c>
      <c r="H3816" s="20" t="str">
        <f>VLOOKUP(E3816,'FILIAIS PETZ'!A:D,4,0)</f>
        <v>SCSU-SP</v>
      </c>
      <c r="I3816" s="46">
        <v>45460</v>
      </c>
      <c r="J3816" s="9">
        <v>930381</v>
      </c>
      <c r="K3816" s="9" t="s">
        <v>9035</v>
      </c>
      <c r="L3816" s="29" t="s">
        <v>11185</v>
      </c>
      <c r="M3816" s="46">
        <v>45461</v>
      </c>
      <c r="N3816" s="46">
        <v>45497</v>
      </c>
      <c r="O3816" s="46">
        <v>45474</v>
      </c>
      <c r="P3816" s="91" t="s">
        <v>4990</v>
      </c>
      <c r="Q3816" s="84">
        <v>3</v>
      </c>
      <c r="R3816" s="91">
        <v>1</v>
      </c>
      <c r="S3816" s="9">
        <v>8</v>
      </c>
      <c r="T3816" s="9" t="s">
        <v>32</v>
      </c>
      <c r="U3816" s="9">
        <v>11002</v>
      </c>
      <c r="V3816" s="9">
        <v>11002</v>
      </c>
      <c r="W3816" s="9" t="s">
        <v>10169</v>
      </c>
      <c r="X3816" s="10" t="s">
        <v>4985</v>
      </c>
      <c r="Y3816" s="10" t="s">
        <v>4997</v>
      </c>
      <c r="Z3816" s="10" t="s">
        <v>4993</v>
      </c>
      <c r="AA3816" s="10" t="s">
        <v>4989</v>
      </c>
      <c r="AB3816" s="10" t="s">
        <v>12941</v>
      </c>
      <c r="AC3816" s="9" t="s">
        <v>5006</v>
      </c>
      <c r="AD3816" s="29"/>
      <c r="AE3816" s="20" t="str">
        <f>VLOOKUP(E3816,'FILIAIS PETZ'!A:Q,17,0)</f>
        <v>SP3</v>
      </c>
      <c r="AF3816" s="20" t="str">
        <f>VLOOKUP(E3816,'FILIAIS PETZ'!A:Q,3,0)</f>
        <v>FELICIO</v>
      </c>
      <c r="AG3816" s="20" t="str">
        <f>VLOOKUP(E3816,'FILIAIS PETZ'!A:Q,2,0)</f>
        <v>R3</v>
      </c>
      <c r="AH3816" s="75">
        <v>120</v>
      </c>
      <c r="AI3816" s="16" t="s">
        <v>11186</v>
      </c>
      <c r="AJ3816" s="43">
        <f>VLOOKUP(E3816,'FILIAIS PETZ'!$A$2:$K$2000,11,0)</f>
        <v>18328118000532</v>
      </c>
      <c r="AK3816" s="44">
        <v>18328118000532</v>
      </c>
    </row>
    <row r="3817" spans="2:37" s="14" customFormat="1" ht="15" customHeight="1" thickBot="1" x14ac:dyDescent="0.25">
      <c r="B3817" s="18">
        <f>VLOOKUP(C3817,FORNECEDORES!D:E,2,0)</f>
        <v>530375</v>
      </c>
      <c r="C3817" s="19" t="str">
        <f>VLOOKUP(D3817,FORNECEDORES!A:D,4,0)</f>
        <v>23.080.842/0001-04</v>
      </c>
      <c r="D3817" s="13" t="s">
        <v>4370</v>
      </c>
      <c r="E3817" s="20" t="str">
        <f t="shared" si="251"/>
        <v>04 0017</v>
      </c>
      <c r="F3817" s="28" t="s">
        <v>8713</v>
      </c>
      <c r="G3817" s="21" t="str">
        <f>VLOOKUP(E3817,'FILIAIS PETZ'!A:E,5,0)</f>
        <v>PETZ CARREFOUR SAO CAETANO</v>
      </c>
      <c r="H3817" s="20" t="str">
        <f>VLOOKUP(E3817,'FILIAIS PETZ'!A:D,4,0)</f>
        <v>SCSU-SP</v>
      </c>
      <c r="I3817" s="46">
        <v>45460</v>
      </c>
      <c r="J3817" s="9">
        <v>930383</v>
      </c>
      <c r="K3817" s="9" t="s">
        <v>9035</v>
      </c>
      <c r="L3817" s="29" t="s">
        <v>11187</v>
      </c>
      <c r="M3817" s="46">
        <v>45461</v>
      </c>
      <c r="N3817" s="46">
        <v>45497</v>
      </c>
      <c r="O3817" s="46">
        <v>45474</v>
      </c>
      <c r="P3817" s="91" t="s">
        <v>4990</v>
      </c>
      <c r="Q3817" s="84">
        <v>3</v>
      </c>
      <c r="R3817" s="91">
        <v>1</v>
      </c>
      <c r="S3817" s="9">
        <v>8</v>
      </c>
      <c r="T3817" s="9" t="s">
        <v>32</v>
      </c>
      <c r="U3817" s="9">
        <v>11002</v>
      </c>
      <c r="V3817" s="9">
        <v>11002</v>
      </c>
      <c r="W3817" s="9" t="s">
        <v>5019</v>
      </c>
      <c r="X3817" s="10" t="s">
        <v>4985</v>
      </c>
      <c r="Y3817" s="10" t="s">
        <v>4997</v>
      </c>
      <c r="Z3817" s="10" t="s">
        <v>4993</v>
      </c>
      <c r="AA3817" s="10" t="s">
        <v>4989</v>
      </c>
      <c r="AB3817" s="10" t="s">
        <v>12941</v>
      </c>
      <c r="AC3817" s="9" t="s">
        <v>5006</v>
      </c>
      <c r="AD3817" s="29"/>
      <c r="AE3817" s="20" t="str">
        <f>VLOOKUP(E3817,'FILIAIS PETZ'!A:Q,17,0)</f>
        <v>SP3</v>
      </c>
      <c r="AF3817" s="20" t="str">
        <f>VLOOKUP(E3817,'FILIAIS PETZ'!A:Q,3,0)</f>
        <v>FELICIO</v>
      </c>
      <c r="AG3817" s="20" t="str">
        <f>VLOOKUP(E3817,'FILIAIS PETZ'!A:Q,2,0)</f>
        <v>R3</v>
      </c>
      <c r="AH3817" s="75">
        <v>380</v>
      </c>
      <c r="AI3817" s="16" t="s">
        <v>11188</v>
      </c>
      <c r="AJ3817" s="43">
        <f>VLOOKUP(E3817,'FILIAIS PETZ'!$A$2:$K$2000,11,0)</f>
        <v>18328118000532</v>
      </c>
      <c r="AK3817" s="44">
        <v>18328118000532</v>
      </c>
    </row>
    <row r="3818" spans="2:37" s="14" customFormat="1" ht="15" customHeight="1" thickBot="1" x14ac:dyDescent="0.25">
      <c r="B3818" s="18">
        <f>VLOOKUP(C3818,FORNECEDORES!D:E,2,0)</f>
        <v>530375</v>
      </c>
      <c r="C3818" s="19" t="str">
        <f>VLOOKUP(D3818,FORNECEDORES!A:D,4,0)</f>
        <v>23.080.842/0001-04</v>
      </c>
      <c r="D3818" s="13" t="s">
        <v>4370</v>
      </c>
      <c r="E3818" s="20" t="str">
        <f t="shared" si="251"/>
        <v>04 0017</v>
      </c>
      <c r="F3818" s="28" t="s">
        <v>8713</v>
      </c>
      <c r="G3818" s="21" t="str">
        <f>VLOOKUP(E3818,'FILIAIS PETZ'!A:E,5,0)</f>
        <v>PETZ CARREFOUR SAO CAETANO</v>
      </c>
      <c r="H3818" s="20" t="str">
        <f>VLOOKUP(E3818,'FILIAIS PETZ'!A:D,4,0)</f>
        <v>SCSU-SP</v>
      </c>
      <c r="I3818" s="46">
        <v>45460</v>
      </c>
      <c r="J3818" s="9">
        <v>930385</v>
      </c>
      <c r="K3818" s="9" t="s">
        <v>9035</v>
      </c>
      <c r="L3818" s="29" t="s">
        <v>11189</v>
      </c>
      <c r="M3818" s="46">
        <v>45461</v>
      </c>
      <c r="N3818" s="46">
        <v>45497</v>
      </c>
      <c r="O3818" s="46">
        <v>45474</v>
      </c>
      <c r="P3818" s="91" t="s">
        <v>4990</v>
      </c>
      <c r="Q3818" s="84">
        <v>3</v>
      </c>
      <c r="R3818" s="91">
        <v>1</v>
      </c>
      <c r="S3818" s="9">
        <v>8</v>
      </c>
      <c r="T3818" s="9" t="s">
        <v>32</v>
      </c>
      <c r="U3818" s="9">
        <v>11002</v>
      </c>
      <c r="V3818" s="9">
        <v>11002</v>
      </c>
      <c r="W3818" s="9" t="s">
        <v>10898</v>
      </c>
      <c r="X3818" s="10" t="s">
        <v>4985</v>
      </c>
      <c r="Y3818" s="10" t="s">
        <v>4997</v>
      </c>
      <c r="Z3818" s="10" t="s">
        <v>4993</v>
      </c>
      <c r="AA3818" s="10" t="s">
        <v>4989</v>
      </c>
      <c r="AB3818" s="10" t="s">
        <v>12941</v>
      </c>
      <c r="AC3818" s="9" t="s">
        <v>5006</v>
      </c>
      <c r="AD3818" s="29"/>
      <c r="AE3818" s="20" t="str">
        <f>VLOOKUP(E3818,'FILIAIS PETZ'!A:Q,17,0)</f>
        <v>SP3</v>
      </c>
      <c r="AF3818" s="20" t="str">
        <f>VLOOKUP(E3818,'FILIAIS PETZ'!A:Q,3,0)</f>
        <v>FELICIO</v>
      </c>
      <c r="AG3818" s="20" t="str">
        <f>VLOOKUP(E3818,'FILIAIS PETZ'!A:Q,2,0)</f>
        <v>R3</v>
      </c>
      <c r="AH3818" s="75">
        <v>90</v>
      </c>
      <c r="AI3818" s="16" t="s">
        <v>11190</v>
      </c>
      <c r="AJ3818" s="43">
        <f>VLOOKUP(E3818,'FILIAIS PETZ'!$A$2:$K$2000,11,0)</f>
        <v>18328118000532</v>
      </c>
      <c r="AK3818" s="44">
        <v>18328118000532</v>
      </c>
    </row>
    <row r="3819" spans="2:37" s="14" customFormat="1" ht="15" customHeight="1" thickBot="1" x14ac:dyDescent="0.25">
      <c r="B3819" s="18">
        <f>VLOOKUP(C3819,FORNECEDORES!D:E,2,0)</f>
        <v>530375</v>
      </c>
      <c r="C3819" s="19" t="str">
        <f>VLOOKUP(D3819,FORNECEDORES!A:D,4,0)</f>
        <v>23.080.842/0001-04</v>
      </c>
      <c r="D3819" s="13" t="s">
        <v>4370</v>
      </c>
      <c r="E3819" s="20" t="str">
        <f t="shared" si="251"/>
        <v>04 0017</v>
      </c>
      <c r="F3819" s="28" t="s">
        <v>8713</v>
      </c>
      <c r="G3819" s="21" t="str">
        <f>VLOOKUP(E3819,'FILIAIS PETZ'!A:E,5,0)</f>
        <v>PETZ CARREFOUR SAO CAETANO</v>
      </c>
      <c r="H3819" s="20" t="str">
        <f>VLOOKUP(E3819,'FILIAIS PETZ'!A:D,4,0)</f>
        <v>SCSU-SP</v>
      </c>
      <c r="I3819" s="46">
        <v>45460</v>
      </c>
      <c r="J3819" s="9">
        <v>930387</v>
      </c>
      <c r="K3819" s="9" t="s">
        <v>9035</v>
      </c>
      <c r="L3819" s="29" t="s">
        <v>11191</v>
      </c>
      <c r="M3819" s="46">
        <v>45461</v>
      </c>
      <c r="N3819" s="46">
        <v>45497</v>
      </c>
      <c r="O3819" s="46">
        <v>45474</v>
      </c>
      <c r="P3819" s="91" t="s">
        <v>4990</v>
      </c>
      <c r="Q3819" s="84">
        <v>3</v>
      </c>
      <c r="R3819" s="91">
        <v>1</v>
      </c>
      <c r="S3819" s="9">
        <v>8</v>
      </c>
      <c r="T3819" s="9" t="s">
        <v>32</v>
      </c>
      <c r="U3819" s="9">
        <v>11002</v>
      </c>
      <c r="V3819" s="9">
        <v>11002</v>
      </c>
      <c r="W3819" s="9" t="s">
        <v>5019</v>
      </c>
      <c r="X3819" s="10" t="s">
        <v>4985</v>
      </c>
      <c r="Y3819" s="10" t="s">
        <v>4997</v>
      </c>
      <c r="Z3819" s="10" t="s">
        <v>4993</v>
      </c>
      <c r="AA3819" s="10" t="s">
        <v>4989</v>
      </c>
      <c r="AB3819" s="10" t="s">
        <v>12941</v>
      </c>
      <c r="AC3819" s="9" t="s">
        <v>5006</v>
      </c>
      <c r="AD3819" s="29"/>
      <c r="AE3819" s="20" t="str">
        <f>VLOOKUP(E3819,'FILIAIS PETZ'!A:Q,17,0)</f>
        <v>SP3</v>
      </c>
      <c r="AF3819" s="20" t="str">
        <f>VLOOKUP(E3819,'FILIAIS PETZ'!A:Q,3,0)</f>
        <v>FELICIO</v>
      </c>
      <c r="AG3819" s="20" t="str">
        <f>VLOOKUP(E3819,'FILIAIS PETZ'!A:Q,2,0)</f>
        <v>R3</v>
      </c>
      <c r="AH3819" s="75">
        <v>120</v>
      </c>
      <c r="AI3819" s="16" t="s">
        <v>11192</v>
      </c>
      <c r="AJ3819" s="43">
        <f>VLOOKUP(E3819,'FILIAIS PETZ'!$A$2:$K$2000,11,0)</f>
        <v>18328118000532</v>
      </c>
      <c r="AK3819" s="44">
        <v>18328118000532</v>
      </c>
    </row>
    <row r="3820" spans="2:37" s="14" customFormat="1" ht="15" customHeight="1" thickBot="1" x14ac:dyDescent="0.25">
      <c r="B3820" s="18">
        <f>VLOOKUP(C3820,FORNECEDORES!D:E,2,0)</f>
        <v>530375</v>
      </c>
      <c r="C3820" s="19" t="str">
        <f>VLOOKUP(D3820,FORNECEDORES!A:D,4,0)</f>
        <v>23.080.842/0001-04</v>
      </c>
      <c r="D3820" s="13" t="s">
        <v>4370</v>
      </c>
      <c r="E3820" s="20" t="str">
        <f t="shared" si="251"/>
        <v>04 0017</v>
      </c>
      <c r="F3820" s="28" t="s">
        <v>8713</v>
      </c>
      <c r="G3820" s="21" t="str">
        <f>VLOOKUP(E3820,'FILIAIS PETZ'!A:E,5,0)</f>
        <v>PETZ CARREFOUR SAO CAETANO</v>
      </c>
      <c r="H3820" s="20" t="str">
        <f>VLOOKUP(E3820,'FILIAIS PETZ'!A:D,4,0)</f>
        <v>SCSU-SP</v>
      </c>
      <c r="I3820" s="46">
        <v>45460</v>
      </c>
      <c r="J3820" s="9">
        <v>930388</v>
      </c>
      <c r="K3820" s="9" t="s">
        <v>9035</v>
      </c>
      <c r="L3820" s="29" t="s">
        <v>11193</v>
      </c>
      <c r="M3820" s="46">
        <v>45461</v>
      </c>
      <c r="N3820" s="46">
        <v>45497</v>
      </c>
      <c r="O3820" s="46">
        <v>45474</v>
      </c>
      <c r="P3820" s="91" t="s">
        <v>4990</v>
      </c>
      <c r="Q3820" s="84">
        <v>3</v>
      </c>
      <c r="R3820" s="91">
        <v>1</v>
      </c>
      <c r="S3820" s="9">
        <v>8</v>
      </c>
      <c r="T3820" s="9" t="s">
        <v>32</v>
      </c>
      <c r="U3820" s="9">
        <v>11002</v>
      </c>
      <c r="V3820" s="9">
        <v>11002</v>
      </c>
      <c r="W3820" s="9" t="s">
        <v>5107</v>
      </c>
      <c r="X3820" s="10" t="s">
        <v>4985</v>
      </c>
      <c r="Y3820" s="10" t="s">
        <v>4993</v>
      </c>
      <c r="Z3820" s="9" t="s">
        <v>12031</v>
      </c>
      <c r="AA3820" s="9" t="s">
        <v>4989</v>
      </c>
      <c r="AB3820" s="9" t="s">
        <v>12941</v>
      </c>
      <c r="AC3820" s="9" t="s">
        <v>5006</v>
      </c>
      <c r="AD3820" s="29"/>
      <c r="AE3820" s="20" t="str">
        <f>VLOOKUP(E3820,'FILIAIS PETZ'!A:Q,17,0)</f>
        <v>SP3</v>
      </c>
      <c r="AF3820" s="20" t="str">
        <f>VLOOKUP(E3820,'FILIAIS PETZ'!A:Q,3,0)</f>
        <v>FELICIO</v>
      </c>
      <c r="AG3820" s="20" t="str">
        <f>VLOOKUP(E3820,'FILIAIS PETZ'!A:Q,2,0)</f>
        <v>R3</v>
      </c>
      <c r="AH3820" s="75">
        <v>90</v>
      </c>
      <c r="AI3820" s="16" t="s">
        <v>11194</v>
      </c>
      <c r="AJ3820" s="43">
        <f>VLOOKUP(E3820,'FILIAIS PETZ'!$A$2:$K$2000,11,0)</f>
        <v>18328118000532</v>
      </c>
      <c r="AK3820" s="44">
        <v>18328118000532</v>
      </c>
    </row>
    <row r="3821" spans="2:37" s="14" customFormat="1" ht="15" customHeight="1" thickBot="1" x14ac:dyDescent="0.25">
      <c r="B3821" s="18">
        <f>VLOOKUP(C3821,FORNECEDORES!D:E,2,0)</f>
        <v>530375</v>
      </c>
      <c r="C3821" s="19" t="str">
        <f>VLOOKUP(D3821,FORNECEDORES!A:D,4,0)</f>
        <v>23.080.842/0001-04</v>
      </c>
      <c r="D3821" s="13" t="s">
        <v>4370</v>
      </c>
      <c r="E3821" s="20" t="str">
        <f t="shared" si="251"/>
        <v>04 0017</v>
      </c>
      <c r="F3821" s="28" t="s">
        <v>8713</v>
      </c>
      <c r="G3821" s="21" t="str">
        <f>VLOOKUP(E3821,'FILIAIS PETZ'!A:E,5,0)</f>
        <v>PETZ CARREFOUR SAO CAETANO</v>
      </c>
      <c r="H3821" s="20" t="str">
        <f>VLOOKUP(E3821,'FILIAIS PETZ'!A:D,4,0)</f>
        <v>SCSU-SP</v>
      </c>
      <c r="I3821" s="46">
        <v>45460</v>
      </c>
      <c r="J3821" s="9">
        <v>930390</v>
      </c>
      <c r="K3821" s="9" t="s">
        <v>9035</v>
      </c>
      <c r="L3821" s="29" t="s">
        <v>11195</v>
      </c>
      <c r="M3821" s="46">
        <v>45461</v>
      </c>
      <c r="N3821" s="46">
        <v>45497</v>
      </c>
      <c r="O3821" s="46">
        <v>45474</v>
      </c>
      <c r="P3821" s="91" t="s">
        <v>4990</v>
      </c>
      <c r="Q3821" s="84">
        <v>3</v>
      </c>
      <c r="R3821" s="91">
        <v>1</v>
      </c>
      <c r="S3821" s="9">
        <v>8</v>
      </c>
      <c r="T3821" s="9" t="s">
        <v>32</v>
      </c>
      <c r="U3821" s="9">
        <v>11002</v>
      </c>
      <c r="V3821" s="9">
        <v>11002</v>
      </c>
      <c r="W3821" s="9" t="s">
        <v>10898</v>
      </c>
      <c r="X3821" s="10" t="s">
        <v>4985</v>
      </c>
      <c r="Y3821" s="10" t="s">
        <v>4997</v>
      </c>
      <c r="Z3821" s="10" t="s">
        <v>4993</v>
      </c>
      <c r="AA3821" s="10" t="s">
        <v>4989</v>
      </c>
      <c r="AB3821" s="10" t="s">
        <v>12941</v>
      </c>
      <c r="AC3821" s="9" t="s">
        <v>5006</v>
      </c>
      <c r="AD3821" s="29"/>
      <c r="AE3821" s="20" t="str">
        <f>VLOOKUP(E3821,'FILIAIS PETZ'!A:Q,17,0)</f>
        <v>SP3</v>
      </c>
      <c r="AF3821" s="20" t="str">
        <f>VLOOKUP(E3821,'FILIAIS PETZ'!A:Q,3,0)</f>
        <v>FELICIO</v>
      </c>
      <c r="AG3821" s="20" t="str">
        <f>VLOOKUP(E3821,'FILIAIS PETZ'!A:Q,2,0)</f>
        <v>R3</v>
      </c>
      <c r="AH3821" s="75">
        <v>240</v>
      </c>
      <c r="AI3821" s="16" t="s">
        <v>11196</v>
      </c>
      <c r="AJ3821" s="43">
        <f>VLOOKUP(E3821,'FILIAIS PETZ'!$A$2:$K$2000,11,0)</f>
        <v>18328118000532</v>
      </c>
      <c r="AK3821" s="44">
        <v>18328118000532</v>
      </c>
    </row>
    <row r="3822" spans="2:37" s="14" customFormat="1" ht="15" customHeight="1" thickBot="1" x14ac:dyDescent="0.25">
      <c r="B3822" s="18">
        <f>VLOOKUP(C3822,FORNECEDORES!D:E,2,0)</f>
        <v>530375</v>
      </c>
      <c r="C3822" s="19" t="str">
        <f>VLOOKUP(D3822,FORNECEDORES!A:D,4,0)</f>
        <v>23.080.842/0001-04</v>
      </c>
      <c r="D3822" s="13" t="s">
        <v>4370</v>
      </c>
      <c r="E3822" s="20" t="str">
        <f t="shared" si="251"/>
        <v>04 0243</v>
      </c>
      <c r="F3822" s="28" t="s">
        <v>8973</v>
      </c>
      <c r="G3822" s="21" t="str">
        <f>VLOOKUP(E3822,'FILIAIS PETZ'!A:E,5,0)</f>
        <v>PETZ SHOPPING GOLDEN SQUARE</v>
      </c>
      <c r="H3822" s="20" t="str">
        <f>VLOOKUP(E3822,'FILIAIS PETZ'!A:D,4,0)</f>
        <v>SGSQ-SP</v>
      </c>
      <c r="I3822" s="46">
        <v>45460</v>
      </c>
      <c r="J3822" s="9">
        <v>930391</v>
      </c>
      <c r="K3822" s="9" t="s">
        <v>9035</v>
      </c>
      <c r="L3822" s="29" t="s">
        <v>11197</v>
      </c>
      <c r="M3822" s="46">
        <v>45461</v>
      </c>
      <c r="N3822" s="46">
        <v>45497</v>
      </c>
      <c r="O3822" s="46">
        <v>45474</v>
      </c>
      <c r="P3822" s="91" t="s">
        <v>4990</v>
      </c>
      <c r="Q3822" s="84">
        <v>3</v>
      </c>
      <c r="R3822" s="91">
        <v>1</v>
      </c>
      <c r="S3822" s="9">
        <v>8</v>
      </c>
      <c r="T3822" s="9" t="s">
        <v>32</v>
      </c>
      <c r="U3822" s="9">
        <v>11002</v>
      </c>
      <c r="V3822" s="9">
        <v>11002</v>
      </c>
      <c r="W3822" s="9" t="s">
        <v>5107</v>
      </c>
      <c r="X3822" s="10" t="s">
        <v>4985</v>
      </c>
      <c r="Y3822" s="10" t="s">
        <v>4997</v>
      </c>
      <c r="Z3822" s="10" t="s">
        <v>4993</v>
      </c>
      <c r="AA3822" s="10" t="s">
        <v>4989</v>
      </c>
      <c r="AB3822" s="10" t="s">
        <v>12941</v>
      </c>
      <c r="AC3822" s="9" t="s">
        <v>5006</v>
      </c>
      <c r="AD3822" s="29"/>
      <c r="AE3822" s="20" t="str">
        <f>VLOOKUP(E3822,'FILIAIS PETZ'!A:Q,17,0)</f>
        <v>SP3</v>
      </c>
      <c r="AF3822" s="20" t="str">
        <f>VLOOKUP(E3822,'FILIAIS PETZ'!A:Q,3,0)</f>
        <v>FELICIO</v>
      </c>
      <c r="AG3822" s="20" t="str">
        <f>VLOOKUP(E3822,'FILIAIS PETZ'!A:Q,2,0)</f>
        <v>R3</v>
      </c>
      <c r="AH3822" s="75">
        <v>220</v>
      </c>
      <c r="AI3822" s="16" t="s">
        <v>11198</v>
      </c>
      <c r="AJ3822" s="43" t="str">
        <f>VLOOKUP(E3822,'FILIAIS PETZ'!$A$2:$K$2000,11,0)</f>
        <v>18.328.118/0229-35</v>
      </c>
      <c r="AK3822" s="44" t="s">
        <v>9061</v>
      </c>
    </row>
    <row r="3823" spans="2:37" s="14" customFormat="1" ht="15" customHeight="1" thickBot="1" x14ac:dyDescent="0.25">
      <c r="B3823" s="18">
        <f>VLOOKUP(C3823,FORNECEDORES!D:E,2,0)</f>
        <v>530375</v>
      </c>
      <c r="C3823" s="19" t="str">
        <f>VLOOKUP(D3823,FORNECEDORES!A:D,4,0)</f>
        <v>23.080.842/0001-04</v>
      </c>
      <c r="D3823" s="13" t="s">
        <v>4370</v>
      </c>
      <c r="E3823" s="20" t="str">
        <f t="shared" si="251"/>
        <v>04 0243</v>
      </c>
      <c r="F3823" s="28" t="s">
        <v>8973</v>
      </c>
      <c r="G3823" s="21" t="str">
        <f>VLOOKUP(E3823,'FILIAIS PETZ'!A:E,5,0)</f>
        <v>PETZ SHOPPING GOLDEN SQUARE</v>
      </c>
      <c r="H3823" s="20" t="str">
        <f>VLOOKUP(E3823,'FILIAIS PETZ'!A:D,4,0)</f>
        <v>SGSQ-SP</v>
      </c>
      <c r="I3823" s="46">
        <v>45460</v>
      </c>
      <c r="J3823" s="9">
        <v>930392</v>
      </c>
      <c r="K3823" s="9" t="s">
        <v>9035</v>
      </c>
      <c r="L3823" s="29" t="s">
        <v>11199</v>
      </c>
      <c r="M3823" s="46">
        <v>45461</v>
      </c>
      <c r="N3823" s="46">
        <v>45497</v>
      </c>
      <c r="O3823" s="46">
        <v>45474</v>
      </c>
      <c r="P3823" s="91" t="s">
        <v>4990</v>
      </c>
      <c r="Q3823" s="84">
        <v>3</v>
      </c>
      <c r="R3823" s="91">
        <v>1</v>
      </c>
      <c r="S3823" s="9">
        <v>8</v>
      </c>
      <c r="T3823" s="9" t="s">
        <v>32</v>
      </c>
      <c r="U3823" s="9">
        <v>11002</v>
      </c>
      <c r="V3823" s="9">
        <v>11002</v>
      </c>
      <c r="W3823" s="9" t="s">
        <v>5019</v>
      </c>
      <c r="X3823" s="10" t="s">
        <v>4985</v>
      </c>
      <c r="Y3823" s="10" t="s">
        <v>4997</v>
      </c>
      <c r="Z3823" s="10" t="s">
        <v>4993</v>
      </c>
      <c r="AA3823" s="10" t="s">
        <v>4989</v>
      </c>
      <c r="AB3823" s="10" t="s">
        <v>12941</v>
      </c>
      <c r="AC3823" s="9" t="s">
        <v>5006</v>
      </c>
      <c r="AD3823" s="29"/>
      <c r="AE3823" s="20" t="str">
        <f>VLOOKUP(E3823,'FILIAIS PETZ'!A:Q,17,0)</f>
        <v>SP3</v>
      </c>
      <c r="AF3823" s="20" t="str">
        <f>VLOOKUP(E3823,'FILIAIS PETZ'!A:Q,3,0)</f>
        <v>FELICIO</v>
      </c>
      <c r="AG3823" s="20" t="str">
        <f>VLOOKUP(E3823,'FILIAIS PETZ'!A:Q,2,0)</f>
        <v>R3</v>
      </c>
      <c r="AH3823" s="75">
        <v>340</v>
      </c>
      <c r="AI3823" s="16" t="s">
        <v>11200</v>
      </c>
      <c r="AJ3823" s="43" t="str">
        <f>VLOOKUP(E3823,'FILIAIS PETZ'!$A$2:$K$2000,11,0)</f>
        <v>18.328.118/0229-35</v>
      </c>
      <c r="AK3823" s="44" t="s">
        <v>9061</v>
      </c>
    </row>
    <row r="3824" spans="2:37" s="14" customFormat="1" ht="15" customHeight="1" thickBot="1" x14ac:dyDescent="0.25">
      <c r="B3824" s="18">
        <f>VLOOKUP(C3824,FORNECEDORES!D:E,2,0)</f>
        <v>530375</v>
      </c>
      <c r="C3824" s="19" t="str">
        <f>VLOOKUP(D3824,FORNECEDORES!A:D,4,0)</f>
        <v>23.080.842/0001-04</v>
      </c>
      <c r="D3824" s="13" t="s">
        <v>4370</v>
      </c>
      <c r="E3824" s="20" t="str">
        <f t="shared" si="251"/>
        <v>04 0243</v>
      </c>
      <c r="F3824" s="28" t="s">
        <v>8973</v>
      </c>
      <c r="G3824" s="21" t="str">
        <f>VLOOKUP(E3824,'FILIAIS PETZ'!A:E,5,0)</f>
        <v>PETZ SHOPPING GOLDEN SQUARE</v>
      </c>
      <c r="H3824" s="20" t="str">
        <f>VLOOKUP(E3824,'FILIAIS PETZ'!A:D,4,0)</f>
        <v>SGSQ-SP</v>
      </c>
      <c r="I3824" s="46">
        <v>45460</v>
      </c>
      <c r="J3824" s="9">
        <v>930394</v>
      </c>
      <c r="K3824" s="9" t="s">
        <v>9035</v>
      </c>
      <c r="L3824" s="29" t="s">
        <v>11201</v>
      </c>
      <c r="M3824" s="46">
        <v>45461</v>
      </c>
      <c r="N3824" s="46">
        <v>45497</v>
      </c>
      <c r="O3824" s="46">
        <v>45474</v>
      </c>
      <c r="P3824" s="91" t="s">
        <v>4990</v>
      </c>
      <c r="Q3824" s="84">
        <v>3</v>
      </c>
      <c r="R3824" s="91">
        <v>1</v>
      </c>
      <c r="S3824" s="9">
        <v>8</v>
      </c>
      <c r="T3824" s="9" t="s">
        <v>32</v>
      </c>
      <c r="U3824" s="9">
        <v>11002</v>
      </c>
      <c r="V3824" s="9">
        <v>11002</v>
      </c>
      <c r="W3824" s="9" t="s">
        <v>5034</v>
      </c>
      <c r="X3824" s="10" t="s">
        <v>4985</v>
      </c>
      <c r="Y3824" s="10" t="s">
        <v>4997</v>
      </c>
      <c r="Z3824" s="10" t="s">
        <v>4993</v>
      </c>
      <c r="AA3824" s="10" t="s">
        <v>4989</v>
      </c>
      <c r="AB3824" s="10" t="s">
        <v>12941</v>
      </c>
      <c r="AC3824" s="9" t="s">
        <v>5006</v>
      </c>
      <c r="AD3824" s="29"/>
      <c r="AE3824" s="20" t="str">
        <f>VLOOKUP(E3824,'FILIAIS PETZ'!A:Q,17,0)</f>
        <v>SP3</v>
      </c>
      <c r="AF3824" s="20" t="str">
        <f>VLOOKUP(E3824,'FILIAIS PETZ'!A:Q,3,0)</f>
        <v>FELICIO</v>
      </c>
      <c r="AG3824" s="20" t="str">
        <f>VLOOKUP(E3824,'FILIAIS PETZ'!A:Q,2,0)</f>
        <v>R3</v>
      </c>
      <c r="AH3824" s="75">
        <v>140</v>
      </c>
      <c r="AI3824" s="16" t="s">
        <v>11202</v>
      </c>
      <c r="AJ3824" s="43" t="str">
        <f>VLOOKUP(E3824,'FILIAIS PETZ'!$A$2:$K$2000,11,0)</f>
        <v>18.328.118/0229-35</v>
      </c>
      <c r="AK3824" s="44" t="s">
        <v>9061</v>
      </c>
    </row>
    <row r="3825" spans="1:37" s="14" customFormat="1" ht="15" customHeight="1" thickBot="1" x14ac:dyDescent="0.25">
      <c r="B3825" s="18">
        <f>VLOOKUP(C3825,FORNECEDORES!D:E,2,0)</f>
        <v>530375</v>
      </c>
      <c r="C3825" s="19" t="str">
        <f>VLOOKUP(D3825,FORNECEDORES!A:D,4,0)</f>
        <v>23.080.842/0001-04</v>
      </c>
      <c r="D3825" s="13" t="s">
        <v>4370</v>
      </c>
      <c r="E3825" s="20" t="str">
        <f t="shared" si="251"/>
        <v>04 0258</v>
      </c>
      <c r="F3825" s="28" t="s">
        <v>8972</v>
      </c>
      <c r="G3825" s="21" t="str">
        <f>VLOOKUP(E3825,'FILIAIS PETZ'!A:E,5,0)</f>
        <v xml:space="preserve">PETZ SHOPPING GRAND PLAZA </v>
      </c>
      <c r="H3825" s="20" t="str">
        <f>VLOOKUP(E3825,'FILIAIS PETZ'!A:D,4,0)</f>
        <v>SGPZ-SP</v>
      </c>
      <c r="I3825" s="46">
        <v>45460</v>
      </c>
      <c r="J3825" s="9">
        <v>930396</v>
      </c>
      <c r="K3825" s="9" t="s">
        <v>9035</v>
      </c>
      <c r="L3825" s="29" t="s">
        <v>11203</v>
      </c>
      <c r="M3825" s="46">
        <v>45461</v>
      </c>
      <c r="N3825" s="46">
        <v>45497</v>
      </c>
      <c r="O3825" s="46">
        <v>45474</v>
      </c>
      <c r="P3825" s="91" t="s">
        <v>4990</v>
      </c>
      <c r="Q3825" s="84">
        <v>3</v>
      </c>
      <c r="R3825" s="91">
        <v>1</v>
      </c>
      <c r="S3825" s="9">
        <v>8</v>
      </c>
      <c r="T3825" s="9" t="s">
        <v>32</v>
      </c>
      <c r="U3825" s="9">
        <v>11002</v>
      </c>
      <c r="V3825" s="9">
        <v>11002</v>
      </c>
      <c r="W3825" s="9" t="s">
        <v>5019</v>
      </c>
      <c r="X3825" s="10" t="s">
        <v>4985</v>
      </c>
      <c r="Y3825" s="10" t="s">
        <v>4997</v>
      </c>
      <c r="Z3825" s="10" t="s">
        <v>4993</v>
      </c>
      <c r="AA3825" s="10" t="s">
        <v>4989</v>
      </c>
      <c r="AB3825" s="10" t="s">
        <v>12941</v>
      </c>
      <c r="AC3825" s="9" t="s">
        <v>5006</v>
      </c>
      <c r="AD3825" s="29"/>
      <c r="AE3825" s="20" t="str">
        <f>VLOOKUP(E3825,'FILIAIS PETZ'!A:Q,17,0)</f>
        <v>SP3</v>
      </c>
      <c r="AF3825" s="20" t="str">
        <f>VLOOKUP(E3825,'FILIAIS PETZ'!A:Q,3,0)</f>
        <v>FELICIO</v>
      </c>
      <c r="AG3825" s="20" t="str">
        <f>VLOOKUP(E3825,'FILIAIS PETZ'!A:Q,2,0)</f>
        <v>R3</v>
      </c>
      <c r="AH3825" s="75">
        <v>90</v>
      </c>
      <c r="AI3825" s="16" t="s">
        <v>11204</v>
      </c>
      <c r="AJ3825" s="43" t="str">
        <f>VLOOKUP(E3825,'FILIAIS PETZ'!$A$2:$K$2000,11,0)</f>
        <v>18.328.118/0249-89</v>
      </c>
      <c r="AK3825" s="44" t="s">
        <v>9091</v>
      </c>
    </row>
    <row r="3826" spans="1:37" s="14" customFormat="1" ht="15" customHeight="1" thickBot="1" x14ac:dyDescent="0.25">
      <c r="B3826" s="18">
        <f>VLOOKUP(C3826,FORNECEDORES!D:E,2,0)</f>
        <v>530375</v>
      </c>
      <c r="C3826" s="19" t="str">
        <f>VLOOKUP(D3826,FORNECEDORES!A:D,4,0)</f>
        <v>23.080.842/0001-04</v>
      </c>
      <c r="D3826" s="13" t="s">
        <v>4370</v>
      </c>
      <c r="E3826" s="20" t="str">
        <f t="shared" si="251"/>
        <v>04 0258</v>
      </c>
      <c r="F3826" s="28" t="s">
        <v>8972</v>
      </c>
      <c r="G3826" s="21" t="str">
        <f>VLOOKUP(E3826,'FILIAIS PETZ'!A:E,5,0)</f>
        <v xml:space="preserve">PETZ SHOPPING GRAND PLAZA </v>
      </c>
      <c r="H3826" s="20" t="str">
        <f>VLOOKUP(E3826,'FILIAIS PETZ'!A:D,4,0)</f>
        <v>SGPZ-SP</v>
      </c>
      <c r="I3826" s="46">
        <v>45460</v>
      </c>
      <c r="J3826" s="9">
        <v>930402</v>
      </c>
      <c r="K3826" s="9" t="s">
        <v>9035</v>
      </c>
      <c r="L3826" s="29" t="s">
        <v>11205</v>
      </c>
      <c r="M3826" s="46">
        <v>45461</v>
      </c>
      <c r="N3826" s="46">
        <v>45497</v>
      </c>
      <c r="O3826" s="46">
        <v>45474</v>
      </c>
      <c r="P3826" s="91" t="s">
        <v>4990</v>
      </c>
      <c r="Q3826" s="84">
        <v>3</v>
      </c>
      <c r="R3826" s="91">
        <v>1</v>
      </c>
      <c r="S3826" s="9">
        <v>8</v>
      </c>
      <c r="T3826" s="9" t="s">
        <v>32</v>
      </c>
      <c r="U3826" s="9">
        <v>11002</v>
      </c>
      <c r="V3826" s="9">
        <v>11002</v>
      </c>
      <c r="W3826" s="9" t="s">
        <v>5034</v>
      </c>
      <c r="X3826" s="10" t="s">
        <v>4985</v>
      </c>
      <c r="Y3826" s="10" t="s">
        <v>4997</v>
      </c>
      <c r="Z3826" s="10" t="s">
        <v>4993</v>
      </c>
      <c r="AA3826" s="10" t="s">
        <v>4989</v>
      </c>
      <c r="AB3826" s="10" t="s">
        <v>12941</v>
      </c>
      <c r="AC3826" s="9" t="s">
        <v>5006</v>
      </c>
      <c r="AD3826" s="29"/>
      <c r="AE3826" s="20" t="str">
        <f>VLOOKUP(E3826,'FILIAIS PETZ'!A:Q,17,0)</f>
        <v>SP3</v>
      </c>
      <c r="AF3826" s="20" t="str">
        <f>VLOOKUP(E3826,'FILIAIS PETZ'!A:Q,3,0)</f>
        <v>FELICIO</v>
      </c>
      <c r="AG3826" s="20" t="str">
        <f>VLOOKUP(E3826,'FILIAIS PETZ'!A:Q,2,0)</f>
        <v>R3</v>
      </c>
      <c r="AH3826" s="75">
        <v>80</v>
      </c>
      <c r="AI3826" s="16" t="s">
        <v>11206</v>
      </c>
      <c r="AJ3826" s="43" t="str">
        <f>VLOOKUP(E3826,'FILIAIS PETZ'!$A$2:$K$2000,11,0)</f>
        <v>18.328.118/0249-89</v>
      </c>
      <c r="AK3826" s="44" t="s">
        <v>9091</v>
      </c>
    </row>
    <row r="3827" spans="1:37" s="14" customFormat="1" ht="15" customHeight="1" thickBot="1" x14ac:dyDescent="0.25">
      <c r="B3827" s="18">
        <f>VLOOKUP(C3827,FORNECEDORES!D:E,2,0)</f>
        <v>530375</v>
      </c>
      <c r="C3827" s="19" t="str">
        <f>VLOOKUP(D3827,FORNECEDORES!A:D,4,0)</f>
        <v>23.080.842/0001-04</v>
      </c>
      <c r="D3827" s="13" t="s">
        <v>4370</v>
      </c>
      <c r="E3827" s="20" t="str">
        <f t="shared" si="251"/>
        <v>04 0258</v>
      </c>
      <c r="F3827" s="28" t="s">
        <v>8972</v>
      </c>
      <c r="G3827" s="21" t="str">
        <f>VLOOKUP(E3827,'FILIAIS PETZ'!A:E,5,0)</f>
        <v xml:space="preserve">PETZ SHOPPING GRAND PLAZA </v>
      </c>
      <c r="H3827" s="20" t="str">
        <f>VLOOKUP(E3827,'FILIAIS PETZ'!A:D,4,0)</f>
        <v>SGPZ-SP</v>
      </c>
      <c r="I3827" s="46">
        <v>45460</v>
      </c>
      <c r="J3827" s="9">
        <v>930403</v>
      </c>
      <c r="K3827" s="9" t="s">
        <v>9035</v>
      </c>
      <c r="L3827" s="29" t="s">
        <v>10983</v>
      </c>
      <c r="M3827" s="46">
        <v>45461</v>
      </c>
      <c r="N3827" s="46">
        <v>45497</v>
      </c>
      <c r="O3827" s="46">
        <v>45474</v>
      </c>
      <c r="P3827" s="91" t="s">
        <v>4990</v>
      </c>
      <c r="Q3827" s="84">
        <v>3</v>
      </c>
      <c r="R3827" s="91">
        <v>1</v>
      </c>
      <c r="S3827" s="9">
        <v>8</v>
      </c>
      <c r="T3827" s="9" t="s">
        <v>32</v>
      </c>
      <c r="U3827" s="9">
        <v>11002</v>
      </c>
      <c r="V3827" s="9">
        <v>11002</v>
      </c>
      <c r="W3827" s="9" t="s">
        <v>5107</v>
      </c>
      <c r="X3827" s="10" t="s">
        <v>4985</v>
      </c>
      <c r="Y3827" s="10" t="s">
        <v>4997</v>
      </c>
      <c r="Z3827" s="10" t="s">
        <v>4993</v>
      </c>
      <c r="AA3827" s="10" t="s">
        <v>4989</v>
      </c>
      <c r="AB3827" s="10" t="s">
        <v>12941</v>
      </c>
      <c r="AC3827" s="9" t="s">
        <v>5006</v>
      </c>
      <c r="AD3827" s="29"/>
      <c r="AE3827" s="20" t="str">
        <f>VLOOKUP(E3827,'FILIAIS PETZ'!A:Q,17,0)</f>
        <v>SP3</v>
      </c>
      <c r="AF3827" s="20" t="str">
        <f>VLOOKUP(E3827,'FILIAIS PETZ'!A:Q,3,0)</f>
        <v>FELICIO</v>
      </c>
      <c r="AG3827" s="20" t="str">
        <f>VLOOKUP(E3827,'FILIAIS PETZ'!A:Q,2,0)</f>
        <v>R3</v>
      </c>
      <c r="AH3827" s="75">
        <v>110</v>
      </c>
      <c r="AI3827" s="16" t="s">
        <v>11207</v>
      </c>
      <c r="AJ3827" s="43" t="str">
        <f>VLOOKUP(E3827,'FILIAIS PETZ'!$A$2:$K$2000,11,0)</f>
        <v>18.328.118/0249-89</v>
      </c>
      <c r="AK3827" s="44" t="s">
        <v>9091</v>
      </c>
    </row>
    <row r="3828" spans="1:37" s="14" customFormat="1" ht="15" customHeight="1" thickBot="1" x14ac:dyDescent="0.25">
      <c r="B3828" s="18">
        <f>VLOOKUP(C3828,FORNECEDORES!D:E,2,0)</f>
        <v>315303</v>
      </c>
      <c r="C3828" s="19" t="str">
        <f>VLOOKUP(D3828,FORNECEDORES!A:D,4,0)</f>
        <v>46.594.144/0001-14</v>
      </c>
      <c r="D3828" s="13" t="s">
        <v>3903</v>
      </c>
      <c r="E3828" s="20" t="str">
        <f t="shared" si="251"/>
        <v>04 0010</v>
      </c>
      <c r="F3828" s="28" t="s">
        <v>8983</v>
      </c>
      <c r="G3828" s="21" t="str">
        <f>VLOOKUP(E3828,'FILIAIS PETZ'!A:E,5,0)</f>
        <v>PETZ SANTA CECILIA</v>
      </c>
      <c r="H3828" s="20" t="str">
        <f>VLOOKUP(E3828,'FILIAIS PETZ'!A:D,4,0)</f>
        <v>STCE-SP</v>
      </c>
      <c r="I3828" s="46">
        <v>45460</v>
      </c>
      <c r="J3828" s="9">
        <v>930409</v>
      </c>
      <c r="K3828" s="9" t="s">
        <v>9047</v>
      </c>
      <c r="L3828" s="29" t="s">
        <v>9138</v>
      </c>
      <c r="M3828" s="46">
        <v>45484</v>
      </c>
      <c r="N3828" s="46">
        <v>45504</v>
      </c>
      <c r="O3828" s="46">
        <v>45491</v>
      </c>
      <c r="P3828" s="91" t="s">
        <v>4982</v>
      </c>
      <c r="Q3828" s="84">
        <v>3</v>
      </c>
      <c r="R3828" s="91">
        <v>1</v>
      </c>
      <c r="S3828" s="9">
        <v>8</v>
      </c>
      <c r="T3828" s="9" t="s">
        <v>32</v>
      </c>
      <c r="U3828" s="9">
        <v>11002</v>
      </c>
      <c r="V3828" s="9">
        <v>11002</v>
      </c>
      <c r="W3828" s="9" t="s">
        <v>4984</v>
      </c>
      <c r="X3828" s="10" t="s">
        <v>4985</v>
      </c>
      <c r="Y3828" s="9" t="s">
        <v>4993</v>
      </c>
      <c r="Z3828" s="9" t="s">
        <v>4993</v>
      </c>
      <c r="AA3828" s="9" t="s">
        <v>5022</v>
      </c>
      <c r="AB3828" s="9" t="s">
        <v>12941</v>
      </c>
      <c r="AC3828" s="9" t="s">
        <v>4988</v>
      </c>
      <c r="AD3828" s="29"/>
      <c r="AE3828" s="20" t="str">
        <f>VLOOKUP(E3828,'FILIAIS PETZ'!A:Q,17,0)</f>
        <v>SP2</v>
      </c>
      <c r="AF3828" s="20" t="str">
        <f>VLOOKUP(E3828,'FILIAIS PETZ'!A:Q,3,0)</f>
        <v>FELICIO</v>
      </c>
      <c r="AG3828" s="20" t="str">
        <f>VLOOKUP(E3828,'FILIAIS PETZ'!A:Q,2,0)</f>
        <v>R3</v>
      </c>
      <c r="AH3828" s="75">
        <v>9718</v>
      </c>
      <c r="AI3828" s="16" t="s">
        <v>11208</v>
      </c>
      <c r="AJ3828" s="43">
        <f>VLOOKUP(E3828,'FILIAIS PETZ'!$A$2:$K$2000,11,0)</f>
        <v>18328118001938</v>
      </c>
      <c r="AK3828" s="44">
        <v>18328118001938</v>
      </c>
    </row>
    <row r="3829" spans="1:37" s="14" customFormat="1" ht="15" customHeight="1" thickBot="1" x14ac:dyDescent="0.25">
      <c r="A3829" s="9">
        <f>J3829</f>
        <v>931247</v>
      </c>
      <c r="B3829" s="18">
        <f>VLOOKUP(C3829,FORNECEDORES!D:E,2,0)</f>
        <v>7524</v>
      </c>
      <c r="C3829" s="19" t="str">
        <f>VLOOKUP(D3829,FORNECEDORES!A:D,4,0)</f>
        <v>02.237.989/0001-87</v>
      </c>
      <c r="D3829" s="13" t="s">
        <v>6590</v>
      </c>
      <c r="E3829" s="20" t="str">
        <f t="shared" si="251"/>
        <v>04 0007</v>
      </c>
      <c r="F3829" s="28" t="s">
        <v>4950</v>
      </c>
      <c r="G3829" s="21" t="str">
        <f>VLOOKUP(E3829,'FILIAIS PETZ'!A:E,5,0)</f>
        <v>PETZ SOROCABA</v>
      </c>
      <c r="H3829" s="20" t="str">
        <f>VLOOKUP(E3829,'FILIAIS PETZ'!A:D,4,0)</f>
        <v>SCBA-SP</v>
      </c>
      <c r="I3829" s="46">
        <v>45461</v>
      </c>
      <c r="J3829" s="9">
        <v>931247</v>
      </c>
      <c r="K3829" s="9" t="s">
        <v>5858</v>
      </c>
      <c r="L3829" s="29" t="s">
        <v>11579</v>
      </c>
      <c r="M3829" s="46">
        <v>45462</v>
      </c>
      <c r="N3829" s="46">
        <v>45525</v>
      </c>
      <c r="O3829" s="46">
        <v>45512</v>
      </c>
      <c r="P3829" s="91" t="s">
        <v>4982</v>
      </c>
      <c r="Q3829" s="84">
        <v>3</v>
      </c>
      <c r="R3829" s="91">
        <v>1</v>
      </c>
      <c r="S3829" s="9">
        <v>8</v>
      </c>
      <c r="T3829" s="9" t="s">
        <v>32</v>
      </c>
      <c r="U3829" s="9">
        <v>11002</v>
      </c>
      <c r="V3829" s="9">
        <v>11002</v>
      </c>
      <c r="W3829" s="9" t="s">
        <v>5119</v>
      </c>
      <c r="X3829" s="10" t="s">
        <v>4985</v>
      </c>
      <c r="Y3829" s="9" t="s">
        <v>4993</v>
      </c>
      <c r="Z3829" s="9" t="s">
        <v>4993</v>
      </c>
      <c r="AA3829" s="9" t="s">
        <v>4989</v>
      </c>
      <c r="AB3829" s="9" t="s">
        <v>5005</v>
      </c>
      <c r="AC3829" s="9" t="s">
        <v>4988</v>
      </c>
      <c r="AD3829" s="29" t="s">
        <v>5119</v>
      </c>
      <c r="AE3829" s="20" t="str">
        <f>VLOOKUP(E3829,'FILIAIS PETZ'!A:Q,17,0)</f>
        <v>SP7</v>
      </c>
      <c r="AF3829" s="20" t="str">
        <f>VLOOKUP(E3829,'FILIAIS PETZ'!A:Q,3,0)</f>
        <v>FELICIO</v>
      </c>
      <c r="AG3829" s="20" t="str">
        <f>VLOOKUP(E3829,'FILIAIS PETZ'!A:Q,2,0)</f>
        <v>R3</v>
      </c>
      <c r="AH3829" s="75">
        <v>2438.86</v>
      </c>
      <c r="AI3829" s="16" t="s">
        <v>8242</v>
      </c>
      <c r="AJ3829" s="43">
        <f>VLOOKUP(E3829,'FILIAIS PETZ'!$A$2:$K$2000,11,0)</f>
        <v>18328118001695</v>
      </c>
      <c r="AK3829" s="44">
        <f>AJ3829</f>
        <v>18328118001695</v>
      </c>
    </row>
    <row r="3830" spans="1:37" s="14" customFormat="1" ht="15" customHeight="1" thickBot="1" x14ac:dyDescent="0.25">
      <c r="A3830" s="9">
        <f>J3830</f>
        <v>931254</v>
      </c>
      <c r="B3830" s="18">
        <f>VLOOKUP(C3830,FORNECEDORES!D:E,2,0)</f>
        <v>198134</v>
      </c>
      <c r="C3830" s="19" t="str">
        <f>VLOOKUP(D3830,FORNECEDORES!A:D,4,0)</f>
        <v>44.197.883/0001-47</v>
      </c>
      <c r="D3830" s="13" t="s">
        <v>3410</v>
      </c>
      <c r="E3830" s="20" t="str">
        <f t="shared" si="251"/>
        <v>04 0007</v>
      </c>
      <c r="F3830" s="28" t="s">
        <v>4950</v>
      </c>
      <c r="G3830" s="21" t="str">
        <f>VLOOKUP(E3830,'FILIAIS PETZ'!A:E,5,0)</f>
        <v>PETZ SOROCABA</v>
      </c>
      <c r="H3830" s="20" t="str">
        <f>VLOOKUP(E3830,'FILIAIS PETZ'!A:D,4,0)</f>
        <v>SCBA-SP</v>
      </c>
      <c r="I3830" s="46">
        <v>45461</v>
      </c>
      <c r="J3830" s="9">
        <v>931254</v>
      </c>
      <c r="K3830" s="9" t="s">
        <v>5858</v>
      </c>
      <c r="L3830" s="29" t="s">
        <v>8696</v>
      </c>
      <c r="M3830" s="46">
        <v>45461</v>
      </c>
      <c r="N3830" s="46">
        <v>45504</v>
      </c>
      <c r="O3830" s="46">
        <v>45490</v>
      </c>
      <c r="P3830" s="91" t="s">
        <v>4982</v>
      </c>
      <c r="Q3830" s="84">
        <v>3</v>
      </c>
      <c r="R3830" s="91">
        <v>1</v>
      </c>
      <c r="S3830" s="9">
        <v>8</v>
      </c>
      <c r="T3830" s="9" t="s">
        <v>32</v>
      </c>
      <c r="U3830" s="9">
        <v>11002</v>
      </c>
      <c r="V3830" s="9">
        <v>11002</v>
      </c>
      <c r="W3830" s="9" t="s">
        <v>5067</v>
      </c>
      <c r="X3830" s="10" t="s">
        <v>4985</v>
      </c>
      <c r="Y3830" s="9" t="s">
        <v>4993</v>
      </c>
      <c r="Z3830" s="9" t="s">
        <v>4993</v>
      </c>
      <c r="AA3830" s="9" t="s">
        <v>6025</v>
      </c>
      <c r="AB3830" s="9" t="s">
        <v>12941</v>
      </c>
      <c r="AC3830" s="9" t="s">
        <v>4988</v>
      </c>
      <c r="AD3830" s="29" t="s">
        <v>8711</v>
      </c>
      <c r="AE3830" s="20" t="str">
        <f>VLOOKUP(E3830,'FILIAIS PETZ'!A:Q,17,0)</f>
        <v>SP7</v>
      </c>
      <c r="AF3830" s="20" t="str">
        <f>VLOOKUP(E3830,'FILIAIS PETZ'!A:Q,3,0)</f>
        <v>FELICIO</v>
      </c>
      <c r="AG3830" s="20" t="str">
        <f>VLOOKUP(E3830,'FILIAIS PETZ'!A:Q,2,0)</f>
        <v>R3</v>
      </c>
      <c r="AH3830" s="75">
        <v>15702</v>
      </c>
      <c r="AI3830" s="16" t="s">
        <v>8243</v>
      </c>
      <c r="AJ3830" s="43">
        <f>VLOOKUP(E3830,'FILIAIS PETZ'!$A$2:$K$2000,11,0)</f>
        <v>18328118001695</v>
      </c>
      <c r="AK3830" s="44">
        <f>AJ3830</f>
        <v>18328118001695</v>
      </c>
    </row>
    <row r="3831" spans="1:37" s="14" customFormat="1" ht="15" customHeight="1" thickBot="1" x14ac:dyDescent="0.25">
      <c r="B3831" s="18" t="e">
        <f>VLOOKUP(C3831,FORNECEDORES!D:E,2,0)</f>
        <v>#N/A</v>
      </c>
      <c r="C3831" s="19" t="e">
        <f>VLOOKUP(D3831,FORNECEDORES!A:D,4,0)</f>
        <v>#N/A</v>
      </c>
      <c r="D3831" s="13" t="s">
        <v>9029</v>
      </c>
      <c r="E3831" s="20" t="str">
        <f t="shared" si="251"/>
        <v>04 0243</v>
      </c>
      <c r="F3831" s="28" t="s">
        <v>8973</v>
      </c>
      <c r="G3831" s="21" t="str">
        <f>VLOOKUP(E3831,'FILIAIS PETZ'!A:E,5,0)</f>
        <v>PETZ SHOPPING GOLDEN SQUARE</v>
      </c>
      <c r="H3831" s="20" t="str">
        <f>VLOOKUP(E3831,'FILIAIS PETZ'!A:D,4,0)</f>
        <v>SGSQ-SP</v>
      </c>
      <c r="I3831" s="46">
        <v>45461</v>
      </c>
      <c r="J3831" s="9">
        <v>931378</v>
      </c>
      <c r="K3831" s="9" t="s">
        <v>9035</v>
      </c>
      <c r="L3831" s="29" t="s">
        <v>9598</v>
      </c>
      <c r="M3831" s="46">
        <v>45461</v>
      </c>
      <c r="N3831" s="46">
        <v>45483</v>
      </c>
      <c r="O3831" s="46">
        <v>45468</v>
      </c>
      <c r="P3831" s="91" t="s">
        <v>4990</v>
      </c>
      <c r="Q3831" s="84">
        <v>3</v>
      </c>
      <c r="R3831" s="91">
        <v>1</v>
      </c>
      <c r="S3831" s="9">
        <v>8</v>
      </c>
      <c r="T3831" s="9" t="s">
        <v>32</v>
      </c>
      <c r="U3831" s="9">
        <v>11002</v>
      </c>
      <c r="V3831" s="9">
        <v>11002</v>
      </c>
      <c r="W3831" s="9" t="s">
        <v>5034</v>
      </c>
      <c r="X3831" s="10" t="s">
        <v>4985</v>
      </c>
      <c r="Y3831" s="9" t="s">
        <v>4997</v>
      </c>
      <c r="Z3831" s="9" t="s">
        <v>4993</v>
      </c>
      <c r="AA3831" s="9" t="s">
        <v>5731</v>
      </c>
      <c r="AB3831" s="9" t="s">
        <v>12941</v>
      </c>
      <c r="AC3831" s="9" t="s">
        <v>5006</v>
      </c>
      <c r="AD3831" s="29"/>
      <c r="AE3831" s="20" t="str">
        <f>VLOOKUP(E3831,'FILIAIS PETZ'!A:Q,17,0)</f>
        <v>SP3</v>
      </c>
      <c r="AF3831" s="20" t="str">
        <f>VLOOKUP(E3831,'FILIAIS PETZ'!A:Q,3,0)</f>
        <v>FELICIO</v>
      </c>
      <c r="AG3831" s="20" t="str">
        <f>VLOOKUP(E3831,'FILIAIS PETZ'!A:Q,2,0)</f>
        <v>R3</v>
      </c>
      <c r="AH3831" s="75">
        <v>1280</v>
      </c>
      <c r="AI3831" s="16" t="s">
        <v>11209</v>
      </c>
      <c r="AJ3831" s="43" t="str">
        <f>VLOOKUP(E3831,'FILIAIS PETZ'!$A$2:$K$2000,11,0)</f>
        <v>18.328.118/0229-35</v>
      </c>
      <c r="AK3831" s="44" t="s">
        <v>9061</v>
      </c>
    </row>
    <row r="3832" spans="1:37" s="14" customFormat="1" ht="15" customHeight="1" thickBot="1" x14ac:dyDescent="0.25">
      <c r="A3832" s="9">
        <f t="shared" ref="A3832:A3843" si="252">J3832</f>
        <v>931612</v>
      </c>
      <c r="B3832" s="18">
        <f>VLOOKUP(C3832,FORNECEDORES!D:E,2,0)</f>
        <v>3816</v>
      </c>
      <c r="C3832" s="19" t="str">
        <f>VLOOKUP(D3832,FORNECEDORES!A:D,4,0)</f>
        <v>00.059.799/0001-91</v>
      </c>
      <c r="D3832" s="13" t="s">
        <v>4013</v>
      </c>
      <c r="E3832" s="20" t="str">
        <f t="shared" si="251"/>
        <v>04 0122</v>
      </c>
      <c r="F3832" s="28" t="s">
        <v>6386</v>
      </c>
      <c r="G3832" s="21" t="str">
        <f>VLOOKUP(E3832,'FILIAIS PETZ'!A:E,5,0)</f>
        <v>PETZ JUIZ DE FORA</v>
      </c>
      <c r="H3832" s="20" t="str">
        <f>VLOOKUP(E3832,'FILIAIS PETZ'!A:D,4,0)</f>
        <v>JUZF-MG</v>
      </c>
      <c r="I3832" s="46">
        <v>45462</v>
      </c>
      <c r="J3832" s="9">
        <v>931612</v>
      </c>
      <c r="K3832" s="9" t="s">
        <v>5858</v>
      </c>
      <c r="L3832" s="29" t="s">
        <v>13872</v>
      </c>
      <c r="M3832" s="46">
        <v>45574</v>
      </c>
      <c r="N3832" s="46">
        <v>45609</v>
      </c>
      <c r="O3832" s="46">
        <v>45587</v>
      </c>
      <c r="P3832" s="91" t="s">
        <v>4982</v>
      </c>
      <c r="Q3832" s="84">
        <v>3</v>
      </c>
      <c r="R3832" s="91">
        <v>1</v>
      </c>
      <c r="S3832" s="9">
        <v>8</v>
      </c>
      <c r="T3832" s="9" t="s">
        <v>32</v>
      </c>
      <c r="U3832" s="9">
        <v>11002</v>
      </c>
      <c r="V3832" s="9">
        <v>11002</v>
      </c>
      <c r="W3832" s="9" t="s">
        <v>5065</v>
      </c>
      <c r="X3832" s="10" t="s">
        <v>4996</v>
      </c>
      <c r="Y3832" s="9" t="s">
        <v>4993</v>
      </c>
      <c r="Z3832" s="9" t="s">
        <v>4993</v>
      </c>
      <c r="AA3832" s="9" t="s">
        <v>5068</v>
      </c>
      <c r="AB3832" s="9" t="s">
        <v>12942</v>
      </c>
      <c r="AC3832" s="9" t="s">
        <v>4988</v>
      </c>
      <c r="AD3832" s="29" t="s">
        <v>5014</v>
      </c>
      <c r="AE3832" s="20" t="str">
        <f>VLOOKUP(E3832,'FILIAIS PETZ'!A:Q,17,0)</f>
        <v>MG-1</v>
      </c>
      <c r="AF3832" s="20" t="str">
        <f>VLOOKUP(E3832,'FILIAIS PETZ'!A:Q,3,0)</f>
        <v>FELICIO</v>
      </c>
      <c r="AG3832" s="20" t="str">
        <f>VLOOKUP(E3832,'FILIAIS PETZ'!A:Q,2,0)</f>
        <v>R3</v>
      </c>
      <c r="AH3832" s="75">
        <v>9868.4</v>
      </c>
      <c r="AI3832" s="16" t="s">
        <v>8244</v>
      </c>
      <c r="AJ3832" s="43">
        <f>VLOOKUP(E3832,'FILIAIS PETZ'!$A$2:$K$2000,11,0)</f>
        <v>18328118011810</v>
      </c>
      <c r="AK3832" s="44">
        <f t="shared" ref="AK3832:AK3843" si="253">AJ3832</f>
        <v>18328118011810</v>
      </c>
    </row>
    <row r="3833" spans="1:37" s="14" customFormat="1" ht="15" customHeight="1" thickBot="1" x14ac:dyDescent="0.25">
      <c r="A3833" s="9">
        <f t="shared" si="252"/>
        <v>931613</v>
      </c>
      <c r="B3833" s="18">
        <f>VLOOKUP(C3833,FORNECEDORES!D:E,2,0)</f>
        <v>3816</v>
      </c>
      <c r="C3833" s="19" t="str">
        <f>VLOOKUP(D3833,FORNECEDORES!A:D,4,0)</f>
        <v>00.059.799/0001-91</v>
      </c>
      <c r="D3833" s="13" t="s">
        <v>4013</v>
      </c>
      <c r="E3833" s="20" t="str">
        <f t="shared" si="251"/>
        <v>04 0139</v>
      </c>
      <c r="F3833" s="28" t="s">
        <v>4978</v>
      </c>
      <c r="G3833" s="21" t="str">
        <f>VLOOKUP(E3833,'FILIAIS PETZ'!A:E,5,0)</f>
        <v>PETZ PALMAS</v>
      </c>
      <c r="H3833" s="20" t="str">
        <f>VLOOKUP(E3833,'FILIAIS PETZ'!A:D,4,0)</f>
        <v>PMAS-TO</v>
      </c>
      <c r="I3833" s="46">
        <v>45462</v>
      </c>
      <c r="J3833" s="9">
        <v>931613</v>
      </c>
      <c r="K3833" s="9" t="s">
        <v>5858</v>
      </c>
      <c r="L3833" s="29" t="s">
        <v>13871</v>
      </c>
      <c r="M3833" s="46">
        <v>45574</v>
      </c>
      <c r="N3833" s="46">
        <v>45609</v>
      </c>
      <c r="O3833" s="46">
        <v>45587</v>
      </c>
      <c r="P3833" s="91" t="s">
        <v>4982</v>
      </c>
      <c r="Q3833" s="84">
        <v>3</v>
      </c>
      <c r="R3833" s="91">
        <v>1</v>
      </c>
      <c r="S3833" s="9">
        <v>8</v>
      </c>
      <c r="T3833" s="9" t="s">
        <v>32</v>
      </c>
      <c r="U3833" s="9">
        <v>11002</v>
      </c>
      <c r="V3833" s="9">
        <v>11002</v>
      </c>
      <c r="W3833" s="9" t="s">
        <v>5065</v>
      </c>
      <c r="X3833" s="10" t="s">
        <v>4996</v>
      </c>
      <c r="Y3833" s="9" t="s">
        <v>4993</v>
      </c>
      <c r="Z3833" s="9" t="s">
        <v>4993</v>
      </c>
      <c r="AA3833" s="9" t="s">
        <v>5068</v>
      </c>
      <c r="AB3833" s="9" t="s">
        <v>12942</v>
      </c>
      <c r="AC3833" s="9" t="s">
        <v>4988</v>
      </c>
      <c r="AD3833" s="29" t="s">
        <v>5014</v>
      </c>
      <c r="AE3833" s="20" t="str">
        <f>VLOOKUP(E3833,'FILIAIS PETZ'!A:Q,17,0)</f>
        <v>CO-2</v>
      </c>
      <c r="AF3833" s="20" t="str">
        <f>VLOOKUP(E3833,'FILIAIS PETZ'!A:Q,3,0)</f>
        <v>FELICIO</v>
      </c>
      <c r="AG3833" s="20" t="str">
        <f>VLOOKUP(E3833,'FILIAIS PETZ'!A:Q,2,0)</f>
        <v>R3</v>
      </c>
      <c r="AH3833" s="75">
        <v>9868.4</v>
      </c>
      <c r="AI3833" s="16" t="s">
        <v>8244</v>
      </c>
      <c r="AJ3833" s="43">
        <f>VLOOKUP(E3833,'FILIAIS PETZ'!$A$2:$K$2000,11,0)</f>
        <v>18328118014088</v>
      </c>
      <c r="AK3833" s="44">
        <f t="shared" si="253"/>
        <v>18328118014088</v>
      </c>
    </row>
    <row r="3834" spans="1:37" s="14" customFormat="1" ht="15" customHeight="1" thickBot="1" x14ac:dyDescent="0.25">
      <c r="A3834" s="9">
        <f t="shared" si="252"/>
        <v>931617</v>
      </c>
      <c r="B3834" s="18">
        <f>VLOOKUP(C3834,FORNECEDORES!D:E,2,0)</f>
        <v>3816</v>
      </c>
      <c r="C3834" s="19" t="str">
        <f>VLOOKUP(D3834,FORNECEDORES!A:D,4,0)</f>
        <v>00.059.799/0001-91</v>
      </c>
      <c r="D3834" s="13" t="s">
        <v>4013</v>
      </c>
      <c r="E3834" s="20" t="str">
        <f t="shared" si="251"/>
        <v>04 0155</v>
      </c>
      <c r="F3834" s="28" t="s">
        <v>4929</v>
      </c>
      <c r="G3834" s="21" t="str">
        <f>VLOOKUP(E3834,'FILIAIS PETZ'!A:E,5,0)</f>
        <v>PETZ SETE LAGOAS</v>
      </c>
      <c r="H3834" s="20" t="str">
        <f>VLOOKUP(E3834,'FILIAIS PETZ'!A:D,4,0)</f>
        <v>STLG-MG</v>
      </c>
      <c r="I3834" s="46">
        <v>45462</v>
      </c>
      <c r="J3834" s="9">
        <v>931617</v>
      </c>
      <c r="K3834" s="9" t="s">
        <v>5858</v>
      </c>
      <c r="L3834" s="29" t="s">
        <v>13870</v>
      </c>
      <c r="M3834" s="46">
        <v>45574</v>
      </c>
      <c r="N3834" s="46">
        <v>45609</v>
      </c>
      <c r="O3834" s="46">
        <v>45587</v>
      </c>
      <c r="P3834" s="91" t="s">
        <v>4982</v>
      </c>
      <c r="Q3834" s="84">
        <v>3</v>
      </c>
      <c r="R3834" s="91">
        <v>1</v>
      </c>
      <c r="S3834" s="9">
        <v>8</v>
      </c>
      <c r="T3834" s="9" t="s">
        <v>32</v>
      </c>
      <c r="U3834" s="9">
        <v>11002</v>
      </c>
      <c r="V3834" s="9">
        <v>11002</v>
      </c>
      <c r="W3834" s="9" t="s">
        <v>5065</v>
      </c>
      <c r="X3834" s="10" t="s">
        <v>4996</v>
      </c>
      <c r="Y3834" s="9" t="s">
        <v>4993</v>
      </c>
      <c r="Z3834" s="9" t="s">
        <v>4993</v>
      </c>
      <c r="AA3834" s="9" t="s">
        <v>5068</v>
      </c>
      <c r="AB3834" s="9" t="s">
        <v>12942</v>
      </c>
      <c r="AC3834" s="9" t="s">
        <v>4988</v>
      </c>
      <c r="AD3834" s="29" t="s">
        <v>5014</v>
      </c>
      <c r="AE3834" s="20" t="str">
        <f>VLOOKUP(E3834,'FILIAIS PETZ'!A:Q,17,0)</f>
        <v>MG-1</v>
      </c>
      <c r="AF3834" s="20" t="str">
        <f>VLOOKUP(E3834,'FILIAIS PETZ'!A:Q,3,0)</f>
        <v>FELICIO</v>
      </c>
      <c r="AG3834" s="20" t="str">
        <f>VLOOKUP(E3834,'FILIAIS PETZ'!A:Q,2,0)</f>
        <v>R3</v>
      </c>
      <c r="AH3834" s="75">
        <v>9868.4</v>
      </c>
      <c r="AI3834" s="16" t="s">
        <v>8244</v>
      </c>
      <c r="AJ3834" s="43">
        <f>VLOOKUP(E3834,'FILIAIS PETZ'!$A$2:$K$2000,11,0)</f>
        <v>18328118015645</v>
      </c>
      <c r="AK3834" s="44">
        <f t="shared" si="253"/>
        <v>18328118015645</v>
      </c>
    </row>
    <row r="3835" spans="1:37" s="14" customFormat="1" ht="15" customHeight="1" thickBot="1" x14ac:dyDescent="0.25">
      <c r="A3835" s="9">
        <f t="shared" si="252"/>
        <v>931618</v>
      </c>
      <c r="B3835" s="18">
        <f>VLOOKUP(C3835,FORNECEDORES!D:E,2,0)</f>
        <v>3816</v>
      </c>
      <c r="C3835" s="19" t="str">
        <f>VLOOKUP(D3835,FORNECEDORES!A:D,4,0)</f>
        <v>00.059.799/0001-91</v>
      </c>
      <c r="D3835" s="13" t="s">
        <v>4013</v>
      </c>
      <c r="E3835" s="20" t="str">
        <f t="shared" si="251"/>
        <v>04 0040</v>
      </c>
      <c r="F3835" s="28" t="s">
        <v>4943</v>
      </c>
      <c r="G3835" s="21" t="str">
        <f>VLOOKUP(E3835,'FILIAIS PETZ'!A:E,5,0)</f>
        <v>PETZ NOSSA SENHORA DO CARMO</v>
      </c>
      <c r="H3835" s="20" t="str">
        <f>VLOOKUP(E3835,'FILIAIS PETZ'!A:D,4,0)</f>
        <v>NSCA-MG</v>
      </c>
      <c r="I3835" s="46">
        <v>45462</v>
      </c>
      <c r="J3835" s="9">
        <v>931618</v>
      </c>
      <c r="K3835" s="9" t="s">
        <v>5858</v>
      </c>
      <c r="L3835" s="29" t="s">
        <v>13873</v>
      </c>
      <c r="M3835" s="46">
        <v>45574</v>
      </c>
      <c r="N3835" s="46">
        <v>45609</v>
      </c>
      <c r="O3835" s="46">
        <v>45587</v>
      </c>
      <c r="P3835" s="91" t="s">
        <v>4982</v>
      </c>
      <c r="Q3835" s="84">
        <v>3</v>
      </c>
      <c r="R3835" s="91">
        <v>1</v>
      </c>
      <c r="S3835" s="9">
        <v>8</v>
      </c>
      <c r="T3835" s="9" t="s">
        <v>32</v>
      </c>
      <c r="U3835" s="9">
        <v>11002</v>
      </c>
      <c r="V3835" s="9">
        <v>11002</v>
      </c>
      <c r="W3835" s="9" t="s">
        <v>5065</v>
      </c>
      <c r="X3835" s="10" t="s">
        <v>4996</v>
      </c>
      <c r="Y3835" s="9" t="s">
        <v>4993</v>
      </c>
      <c r="Z3835" s="9" t="s">
        <v>4993</v>
      </c>
      <c r="AA3835" s="9" t="s">
        <v>5068</v>
      </c>
      <c r="AB3835" s="9" t="s">
        <v>12942</v>
      </c>
      <c r="AC3835" s="9" t="s">
        <v>4988</v>
      </c>
      <c r="AD3835" s="29" t="s">
        <v>5014</v>
      </c>
      <c r="AE3835" s="20" t="str">
        <f>VLOOKUP(E3835,'FILIAIS PETZ'!A:Q,17,0)</f>
        <v>MG-1</v>
      </c>
      <c r="AF3835" s="20" t="str">
        <f>VLOOKUP(E3835,'FILIAIS PETZ'!A:Q,3,0)</f>
        <v>FELICIO</v>
      </c>
      <c r="AG3835" s="20" t="str">
        <f>VLOOKUP(E3835,'FILIAIS PETZ'!A:Q,2,0)</f>
        <v>R3</v>
      </c>
      <c r="AH3835" s="75">
        <v>9868.4</v>
      </c>
      <c r="AI3835" s="16" t="s">
        <v>8244</v>
      </c>
      <c r="AJ3835" s="43">
        <f>VLOOKUP(E3835,'FILIAIS PETZ'!$A$2:$K$2000,11,0)</f>
        <v>18328118003981</v>
      </c>
      <c r="AK3835" s="44">
        <f t="shared" si="253"/>
        <v>18328118003981</v>
      </c>
    </row>
    <row r="3836" spans="1:37" s="14" customFormat="1" ht="15" customHeight="1" thickBot="1" x14ac:dyDescent="0.25">
      <c r="A3836" s="9">
        <f t="shared" si="252"/>
        <v>931619</v>
      </c>
      <c r="B3836" s="18">
        <f>VLOOKUP(C3836,FORNECEDORES!D:E,2,0)</f>
        <v>3816</v>
      </c>
      <c r="C3836" s="19" t="str">
        <f>VLOOKUP(D3836,FORNECEDORES!A:D,4,0)</f>
        <v>00.059.799/0001-91</v>
      </c>
      <c r="D3836" s="13" t="s">
        <v>4013</v>
      </c>
      <c r="E3836" s="20" t="str">
        <f t="shared" si="251"/>
        <v>04 0122</v>
      </c>
      <c r="F3836" s="28" t="s">
        <v>6386</v>
      </c>
      <c r="G3836" s="21" t="str">
        <f>VLOOKUP(E3836,'FILIAIS PETZ'!A:E,5,0)</f>
        <v>PETZ JUIZ DE FORA</v>
      </c>
      <c r="H3836" s="20" t="str">
        <f>VLOOKUP(E3836,'FILIAIS PETZ'!A:D,4,0)</f>
        <v>JUZF-MG</v>
      </c>
      <c r="I3836" s="46">
        <v>45462</v>
      </c>
      <c r="J3836" s="9">
        <v>931619</v>
      </c>
      <c r="K3836" s="9" t="s">
        <v>5858</v>
      </c>
      <c r="L3836" s="29" t="s">
        <v>12675</v>
      </c>
      <c r="M3836" s="46">
        <v>45537</v>
      </c>
      <c r="N3836" s="46">
        <v>45567</v>
      </c>
      <c r="O3836" s="46">
        <v>45547</v>
      </c>
      <c r="P3836" s="91" t="s">
        <v>4982</v>
      </c>
      <c r="Q3836" s="84">
        <v>3</v>
      </c>
      <c r="R3836" s="91">
        <v>1</v>
      </c>
      <c r="S3836" s="9">
        <v>8</v>
      </c>
      <c r="T3836" s="9" t="s">
        <v>32</v>
      </c>
      <c r="U3836" s="9">
        <v>11002</v>
      </c>
      <c r="V3836" s="9">
        <v>11002</v>
      </c>
      <c r="W3836" s="9" t="s">
        <v>5065</v>
      </c>
      <c r="X3836" s="10" t="s">
        <v>4996</v>
      </c>
      <c r="Y3836" s="9" t="s">
        <v>4993</v>
      </c>
      <c r="Z3836" s="9" t="s">
        <v>4993</v>
      </c>
      <c r="AA3836" s="9" t="s">
        <v>5068</v>
      </c>
      <c r="AB3836" s="9" t="s">
        <v>12942</v>
      </c>
      <c r="AC3836" s="9" t="s">
        <v>4988</v>
      </c>
      <c r="AD3836" s="29" t="s">
        <v>5014</v>
      </c>
      <c r="AE3836" s="20" t="str">
        <f>VLOOKUP(E3836,'FILIAIS PETZ'!A:Q,17,0)</f>
        <v>MG-1</v>
      </c>
      <c r="AF3836" s="20" t="str">
        <f>VLOOKUP(E3836,'FILIAIS PETZ'!A:Q,3,0)</f>
        <v>FELICIO</v>
      </c>
      <c r="AG3836" s="20" t="str">
        <f>VLOOKUP(E3836,'FILIAIS PETZ'!A:Q,2,0)</f>
        <v>R3</v>
      </c>
      <c r="AH3836" s="75">
        <v>1000</v>
      </c>
      <c r="AI3836" s="16" t="s">
        <v>12676</v>
      </c>
      <c r="AJ3836" s="43">
        <f>VLOOKUP(E3836,'FILIAIS PETZ'!$A$2:$K$2000,11,0)</f>
        <v>18328118011810</v>
      </c>
      <c r="AK3836" s="44">
        <f t="shared" si="253"/>
        <v>18328118011810</v>
      </c>
    </row>
    <row r="3837" spans="1:37" s="14" customFormat="1" ht="15" customHeight="1" thickBot="1" x14ac:dyDescent="0.25">
      <c r="A3837" s="9">
        <f t="shared" si="252"/>
        <v>931622</v>
      </c>
      <c r="B3837" s="18">
        <f>VLOOKUP(C3837,FORNECEDORES!D:E,2,0)</f>
        <v>3816</v>
      </c>
      <c r="C3837" s="19" t="str">
        <f>VLOOKUP(D3837,FORNECEDORES!A:D,4,0)</f>
        <v>00.059.799/0001-91</v>
      </c>
      <c r="D3837" s="13" t="s">
        <v>4013</v>
      </c>
      <c r="E3837" s="20" t="str">
        <f t="shared" si="251"/>
        <v>04 0139</v>
      </c>
      <c r="F3837" s="28" t="s">
        <v>4978</v>
      </c>
      <c r="G3837" s="21" t="str">
        <f>VLOOKUP(E3837,'FILIAIS PETZ'!A:E,5,0)</f>
        <v>PETZ PALMAS</v>
      </c>
      <c r="H3837" s="20" t="str">
        <f>VLOOKUP(E3837,'FILIAIS PETZ'!A:D,4,0)</f>
        <v>PMAS-TO</v>
      </c>
      <c r="I3837" s="46">
        <v>45462</v>
      </c>
      <c r="J3837" s="9">
        <v>931622</v>
      </c>
      <c r="K3837" s="9"/>
      <c r="L3837" s="29"/>
      <c r="M3837" s="46"/>
      <c r="N3837" s="46"/>
      <c r="O3837" s="46"/>
      <c r="P3837" s="91" t="s">
        <v>4982</v>
      </c>
      <c r="Q3837" s="84">
        <v>3</v>
      </c>
      <c r="R3837" s="91">
        <v>1</v>
      </c>
      <c r="S3837" s="9">
        <v>8</v>
      </c>
      <c r="T3837" s="9" t="s">
        <v>32</v>
      </c>
      <c r="U3837" s="9">
        <v>11002</v>
      </c>
      <c r="V3837" s="9">
        <v>11002</v>
      </c>
      <c r="W3837" s="9" t="s">
        <v>5065</v>
      </c>
      <c r="X3837" s="10" t="s">
        <v>4996</v>
      </c>
      <c r="Y3837" s="9" t="s">
        <v>4993</v>
      </c>
      <c r="Z3837" s="9" t="s">
        <v>4993</v>
      </c>
      <c r="AA3837" s="9" t="s">
        <v>5068</v>
      </c>
      <c r="AB3837" s="9" t="s">
        <v>12942</v>
      </c>
      <c r="AC3837" s="9" t="s">
        <v>4988</v>
      </c>
      <c r="AD3837" s="29" t="s">
        <v>5014</v>
      </c>
      <c r="AE3837" s="20" t="str">
        <f>VLOOKUP(E3837,'FILIAIS PETZ'!A:Q,17,0)</f>
        <v>CO-2</v>
      </c>
      <c r="AF3837" s="20" t="str">
        <f>VLOOKUP(E3837,'FILIAIS PETZ'!A:Q,3,0)</f>
        <v>FELICIO</v>
      </c>
      <c r="AG3837" s="20" t="str">
        <f>VLOOKUP(E3837,'FILIAIS PETZ'!A:Q,2,0)</f>
        <v>R3</v>
      </c>
      <c r="AH3837" s="75">
        <v>1500</v>
      </c>
      <c r="AI3837" s="16" t="s">
        <v>8245</v>
      </c>
      <c r="AJ3837" s="43">
        <f>VLOOKUP(E3837,'FILIAIS PETZ'!$A$2:$K$2000,11,0)</f>
        <v>18328118014088</v>
      </c>
      <c r="AK3837" s="44">
        <f t="shared" si="253"/>
        <v>18328118014088</v>
      </c>
    </row>
    <row r="3838" spans="1:37" s="14" customFormat="1" ht="15" customHeight="1" thickBot="1" x14ac:dyDescent="0.25">
      <c r="A3838" s="9">
        <f t="shared" si="252"/>
        <v>931624</v>
      </c>
      <c r="B3838" s="18">
        <f>VLOOKUP(C3838,FORNECEDORES!D:E,2,0)</f>
        <v>3816</v>
      </c>
      <c r="C3838" s="19" t="str">
        <f>VLOOKUP(D3838,FORNECEDORES!A:D,4,0)</f>
        <v>00.059.799/0001-91</v>
      </c>
      <c r="D3838" s="13" t="s">
        <v>4013</v>
      </c>
      <c r="E3838" s="20" t="str">
        <f t="shared" si="251"/>
        <v>04 0155</v>
      </c>
      <c r="F3838" s="28" t="s">
        <v>4929</v>
      </c>
      <c r="G3838" s="21" t="str">
        <f>VLOOKUP(E3838,'FILIAIS PETZ'!A:E,5,0)</f>
        <v>PETZ SETE LAGOAS</v>
      </c>
      <c r="H3838" s="20" t="str">
        <f>VLOOKUP(E3838,'FILIAIS PETZ'!A:D,4,0)</f>
        <v>STLG-MG</v>
      </c>
      <c r="I3838" s="46">
        <v>45462</v>
      </c>
      <c r="J3838" s="9">
        <v>931624</v>
      </c>
      <c r="K3838" s="9"/>
      <c r="L3838" s="29"/>
      <c r="M3838" s="46"/>
      <c r="N3838" s="46"/>
      <c r="O3838" s="46"/>
      <c r="P3838" s="91" t="s">
        <v>4982</v>
      </c>
      <c r="Q3838" s="84">
        <v>3</v>
      </c>
      <c r="R3838" s="91">
        <v>1</v>
      </c>
      <c r="S3838" s="9">
        <v>8</v>
      </c>
      <c r="T3838" s="9" t="s">
        <v>32</v>
      </c>
      <c r="U3838" s="9">
        <v>11002</v>
      </c>
      <c r="V3838" s="9">
        <v>11002</v>
      </c>
      <c r="W3838" s="9" t="s">
        <v>5065</v>
      </c>
      <c r="X3838" s="10" t="s">
        <v>4996</v>
      </c>
      <c r="Y3838" s="9" t="s">
        <v>4993</v>
      </c>
      <c r="Z3838" s="9" t="s">
        <v>4993</v>
      </c>
      <c r="AA3838" s="9" t="s">
        <v>5068</v>
      </c>
      <c r="AB3838" s="9" t="s">
        <v>12942</v>
      </c>
      <c r="AC3838" s="9" t="s">
        <v>4988</v>
      </c>
      <c r="AD3838" s="29" t="s">
        <v>5014</v>
      </c>
      <c r="AE3838" s="20" t="str">
        <f>VLOOKUP(E3838,'FILIAIS PETZ'!A:Q,17,0)</f>
        <v>MG-1</v>
      </c>
      <c r="AF3838" s="20" t="str">
        <f>VLOOKUP(E3838,'FILIAIS PETZ'!A:Q,3,0)</f>
        <v>FELICIO</v>
      </c>
      <c r="AG3838" s="20" t="str">
        <f>VLOOKUP(E3838,'FILIAIS PETZ'!A:Q,2,0)</f>
        <v>R3</v>
      </c>
      <c r="AH3838" s="75">
        <v>700</v>
      </c>
      <c r="AI3838" s="16" t="s">
        <v>8245</v>
      </c>
      <c r="AJ3838" s="43">
        <f>VLOOKUP(E3838,'FILIAIS PETZ'!$A$2:$K$2000,11,0)</f>
        <v>18328118015645</v>
      </c>
      <c r="AK3838" s="44">
        <f t="shared" si="253"/>
        <v>18328118015645</v>
      </c>
    </row>
    <row r="3839" spans="1:37" s="14" customFormat="1" ht="15" customHeight="1" thickBot="1" x14ac:dyDescent="0.25">
      <c r="A3839" s="9">
        <f t="shared" si="252"/>
        <v>931625</v>
      </c>
      <c r="B3839" s="18">
        <f>VLOOKUP(C3839,FORNECEDORES!D:E,2,0)</f>
        <v>3816</v>
      </c>
      <c r="C3839" s="19" t="str">
        <f>VLOOKUP(D3839,FORNECEDORES!A:D,4,0)</f>
        <v>00.059.799/0001-91</v>
      </c>
      <c r="D3839" s="13" t="s">
        <v>4013</v>
      </c>
      <c r="E3839" s="20" t="str">
        <f t="shared" si="251"/>
        <v>04 0040</v>
      </c>
      <c r="F3839" s="28" t="s">
        <v>4943</v>
      </c>
      <c r="G3839" s="21" t="str">
        <f>VLOOKUP(E3839,'FILIAIS PETZ'!A:E,5,0)</f>
        <v>PETZ NOSSA SENHORA DO CARMO</v>
      </c>
      <c r="H3839" s="20" t="str">
        <f>VLOOKUP(E3839,'FILIAIS PETZ'!A:D,4,0)</f>
        <v>NSCA-MG</v>
      </c>
      <c r="I3839" s="46">
        <v>45462</v>
      </c>
      <c r="J3839" s="9">
        <v>931625</v>
      </c>
      <c r="K3839" s="9"/>
      <c r="L3839" s="29"/>
      <c r="M3839" s="46"/>
      <c r="N3839" s="46"/>
      <c r="O3839" s="46"/>
      <c r="P3839" s="91" t="s">
        <v>4982</v>
      </c>
      <c r="Q3839" s="84">
        <v>3</v>
      </c>
      <c r="R3839" s="91">
        <v>1</v>
      </c>
      <c r="S3839" s="9">
        <v>8</v>
      </c>
      <c r="T3839" s="9" t="s">
        <v>32</v>
      </c>
      <c r="U3839" s="9">
        <v>11002</v>
      </c>
      <c r="V3839" s="9">
        <v>11002</v>
      </c>
      <c r="W3839" s="9" t="s">
        <v>5065</v>
      </c>
      <c r="X3839" s="10" t="s">
        <v>4996</v>
      </c>
      <c r="Y3839" s="9" t="s">
        <v>4993</v>
      </c>
      <c r="Z3839" s="9" t="s">
        <v>4993</v>
      </c>
      <c r="AA3839" s="9" t="s">
        <v>5068</v>
      </c>
      <c r="AB3839" s="9" t="s">
        <v>12942</v>
      </c>
      <c r="AC3839" s="9" t="s">
        <v>4988</v>
      </c>
      <c r="AD3839" s="29" t="s">
        <v>5014</v>
      </c>
      <c r="AE3839" s="20" t="str">
        <f>VLOOKUP(E3839,'FILIAIS PETZ'!A:Q,17,0)</f>
        <v>MG-1</v>
      </c>
      <c r="AF3839" s="20" t="str">
        <f>VLOOKUP(E3839,'FILIAIS PETZ'!A:Q,3,0)</f>
        <v>FELICIO</v>
      </c>
      <c r="AG3839" s="20" t="str">
        <f>VLOOKUP(E3839,'FILIAIS PETZ'!A:Q,2,0)</f>
        <v>R3</v>
      </c>
      <c r="AH3839" s="75">
        <v>600</v>
      </c>
      <c r="AI3839" s="16" t="s">
        <v>8245</v>
      </c>
      <c r="AJ3839" s="43">
        <f>VLOOKUP(E3839,'FILIAIS PETZ'!$A$2:$K$2000,11,0)</f>
        <v>18328118003981</v>
      </c>
      <c r="AK3839" s="44">
        <f t="shared" si="253"/>
        <v>18328118003981</v>
      </c>
    </row>
    <row r="3840" spans="1:37" s="14" customFormat="1" ht="15" customHeight="1" thickBot="1" x14ac:dyDescent="0.25">
      <c r="A3840" s="9">
        <f t="shared" si="252"/>
        <v>931676</v>
      </c>
      <c r="B3840" s="18">
        <f>VLOOKUP(C3840,FORNECEDORES!D:E,2,0)</f>
        <v>17452</v>
      </c>
      <c r="C3840" s="19" t="str">
        <f>VLOOKUP(D3840,FORNECEDORES!A:D,4,0)</f>
        <v>28.631.838/0001-00</v>
      </c>
      <c r="D3840" s="13" t="s">
        <v>3724</v>
      </c>
      <c r="E3840" s="20" t="str">
        <f t="shared" si="251"/>
        <v>04 0015</v>
      </c>
      <c r="F3840" s="28" t="s">
        <v>4971</v>
      </c>
      <c r="G3840" s="21" t="str">
        <f>VLOOKUP(E3840,'FILIAIS PETZ'!A:E,5,0)</f>
        <v>PETZ BRASILIA SIA</v>
      </c>
      <c r="H3840" s="20" t="str">
        <f>VLOOKUP(E3840,'FILIAIS PETZ'!A:D,4,0)</f>
        <v>BSIA-DF</v>
      </c>
      <c r="I3840" s="46">
        <v>45462</v>
      </c>
      <c r="J3840" s="9">
        <v>931676</v>
      </c>
      <c r="K3840" s="9" t="s">
        <v>5858</v>
      </c>
      <c r="L3840" s="29" t="s">
        <v>5581</v>
      </c>
      <c r="M3840" s="46">
        <v>45489</v>
      </c>
      <c r="N3840" s="46">
        <v>45518</v>
      </c>
      <c r="O3840" s="46">
        <v>45496</v>
      </c>
      <c r="P3840" s="91" t="s">
        <v>4982</v>
      </c>
      <c r="Q3840" s="84">
        <v>3</v>
      </c>
      <c r="R3840" s="91">
        <v>1</v>
      </c>
      <c r="S3840" s="9">
        <v>8</v>
      </c>
      <c r="T3840" s="9" t="s">
        <v>32</v>
      </c>
      <c r="U3840" s="9">
        <v>11002</v>
      </c>
      <c r="V3840" s="9">
        <v>11002</v>
      </c>
      <c r="W3840" s="9" t="s">
        <v>4984</v>
      </c>
      <c r="X3840" s="10" t="s">
        <v>4985</v>
      </c>
      <c r="Y3840" s="57" t="s">
        <v>4993</v>
      </c>
      <c r="Z3840" s="9" t="s">
        <v>5020</v>
      </c>
      <c r="AA3840" s="9" t="s">
        <v>4989</v>
      </c>
      <c r="AB3840" s="9" t="s">
        <v>12941</v>
      </c>
      <c r="AC3840" s="9" t="s">
        <v>4988</v>
      </c>
      <c r="AD3840" s="29" t="s">
        <v>6608</v>
      </c>
      <c r="AE3840" s="20" t="str">
        <f>VLOOKUP(E3840,'FILIAIS PETZ'!A:Q,17,0)</f>
        <v>CO-2</v>
      </c>
      <c r="AF3840" s="20" t="str">
        <f>VLOOKUP(E3840,'FILIAIS PETZ'!A:Q,3,0)</f>
        <v>FELICIO</v>
      </c>
      <c r="AG3840" s="20" t="str">
        <f>VLOOKUP(E3840,'FILIAIS PETZ'!A:Q,2,0)</f>
        <v>R3</v>
      </c>
      <c r="AH3840" s="75">
        <v>12117.89</v>
      </c>
      <c r="AI3840" s="16" t="s">
        <v>8251</v>
      </c>
      <c r="AJ3840" s="43">
        <f>VLOOKUP(E3840,'FILIAIS PETZ'!$A$2:$K$2000,11,0)</f>
        <v>18328118000451</v>
      </c>
      <c r="AK3840" s="44">
        <f t="shared" si="253"/>
        <v>18328118000451</v>
      </c>
    </row>
    <row r="3841" spans="1:37" s="14" customFormat="1" ht="15" customHeight="1" thickBot="1" x14ac:dyDescent="0.25">
      <c r="A3841" s="9">
        <f t="shared" si="252"/>
        <v>932085</v>
      </c>
      <c r="B3841" s="18">
        <f>VLOOKUP(C3841,FORNECEDORES!D:E,2,0)</f>
        <v>755572</v>
      </c>
      <c r="C3841" s="19" t="str">
        <f>VLOOKUP(D3841,FORNECEDORES!A:D,4,0)</f>
        <v>53.795.002/0001-80</v>
      </c>
      <c r="D3841" s="13" t="s">
        <v>5850</v>
      </c>
      <c r="E3841" s="20" t="str">
        <f t="shared" si="251"/>
        <v>04 0273</v>
      </c>
      <c r="F3841" s="28" t="s">
        <v>4972</v>
      </c>
      <c r="G3841" s="21" t="str">
        <f>VLOOKUP(E3841,'FILIAIS PETZ'!A:E,5,0)</f>
        <v xml:space="preserve">PETZ ESTAÇÃO GOIANIA </v>
      </c>
      <c r="H3841" s="20" t="str">
        <f>VLOOKUP(E3841,'FILIAIS PETZ'!A:D,4,0)</f>
        <v>ESTG-GO</v>
      </c>
      <c r="I3841" s="46">
        <v>45462</v>
      </c>
      <c r="J3841" s="9">
        <v>932085</v>
      </c>
      <c r="K3841" s="9" t="s">
        <v>5858</v>
      </c>
      <c r="L3841" s="29" t="s">
        <v>7512</v>
      </c>
      <c r="M3841" s="46">
        <v>45475</v>
      </c>
      <c r="N3841" s="46">
        <v>45504</v>
      </c>
      <c r="O3841" s="46">
        <v>45481</v>
      </c>
      <c r="P3841" s="91" t="s">
        <v>4990</v>
      </c>
      <c r="Q3841" s="84">
        <v>3</v>
      </c>
      <c r="R3841" s="91">
        <v>1</v>
      </c>
      <c r="S3841" s="9">
        <v>8</v>
      </c>
      <c r="T3841" s="9" t="s">
        <v>32</v>
      </c>
      <c r="U3841" s="9">
        <v>11002</v>
      </c>
      <c r="V3841" s="9">
        <v>11002</v>
      </c>
      <c r="W3841" s="9" t="s">
        <v>5039</v>
      </c>
      <c r="X3841" s="10" t="s">
        <v>5016</v>
      </c>
      <c r="Y3841" s="57" t="s">
        <v>4997</v>
      </c>
      <c r="Z3841" s="9" t="s">
        <v>4993</v>
      </c>
      <c r="AA3841" s="10" t="s">
        <v>5103</v>
      </c>
      <c r="AB3841" s="9" t="s">
        <v>12941</v>
      </c>
      <c r="AC3841" s="9" t="s">
        <v>5006</v>
      </c>
      <c r="AD3841" s="29"/>
      <c r="AE3841" s="20" t="str">
        <f>VLOOKUP(E3841,'FILIAIS PETZ'!A:Q,17,0)</f>
        <v>CO-2</v>
      </c>
      <c r="AF3841" s="20" t="str">
        <f>VLOOKUP(E3841,'FILIAIS PETZ'!A:Q,3,0)</f>
        <v>FELICIO</v>
      </c>
      <c r="AG3841" s="20" t="str">
        <f>VLOOKUP(E3841,'FILIAIS PETZ'!A:Q,2,0)</f>
        <v>R3</v>
      </c>
      <c r="AH3841" s="75">
        <v>600</v>
      </c>
      <c r="AI3841" s="16" t="s">
        <v>8252</v>
      </c>
      <c r="AJ3841" s="43">
        <f>VLOOKUP(E3841,'FILIAIS PETZ'!$A$2:$K$2000,11,0)</f>
        <v>18328118027732</v>
      </c>
      <c r="AK3841" s="44">
        <f t="shared" si="253"/>
        <v>18328118027732</v>
      </c>
    </row>
    <row r="3842" spans="1:37" s="14" customFormat="1" ht="15" customHeight="1" thickBot="1" x14ac:dyDescent="0.25">
      <c r="A3842" s="9">
        <f t="shared" si="252"/>
        <v>932088</v>
      </c>
      <c r="B3842" s="18">
        <f>VLOOKUP(C3842,FORNECEDORES!D:E,2,0)</f>
        <v>755572</v>
      </c>
      <c r="C3842" s="19" t="str">
        <f>VLOOKUP(D3842,FORNECEDORES!A:D,4,0)</f>
        <v>53.795.002/0001-80</v>
      </c>
      <c r="D3842" s="13" t="s">
        <v>5850</v>
      </c>
      <c r="E3842" s="20" t="str">
        <f t="shared" si="251"/>
        <v>04 0048</v>
      </c>
      <c r="F3842" s="28" t="s">
        <v>4970</v>
      </c>
      <c r="G3842" s="21" t="str">
        <f>VLOOKUP(E3842,'FILIAIS PETZ'!A:E,5,0)</f>
        <v>PETZ BRASILIA EPIA</v>
      </c>
      <c r="H3842" s="20" t="str">
        <f>VLOOKUP(E3842,'FILIAIS PETZ'!A:D,4,0)</f>
        <v>EPIA-DF</v>
      </c>
      <c r="I3842" s="46">
        <v>45462</v>
      </c>
      <c r="J3842" s="9">
        <v>932088</v>
      </c>
      <c r="K3842" s="9" t="s">
        <v>5858</v>
      </c>
      <c r="L3842" s="29" t="s">
        <v>7764</v>
      </c>
      <c r="M3842" s="46">
        <v>45475</v>
      </c>
      <c r="N3842" s="46">
        <v>45504</v>
      </c>
      <c r="O3842" s="46">
        <v>45481</v>
      </c>
      <c r="P3842" s="91" t="s">
        <v>4990</v>
      </c>
      <c r="Q3842" s="84">
        <v>3</v>
      </c>
      <c r="R3842" s="91">
        <v>1</v>
      </c>
      <c r="S3842" s="9">
        <v>8</v>
      </c>
      <c r="T3842" s="9" t="s">
        <v>32</v>
      </c>
      <c r="U3842" s="9">
        <v>11002</v>
      </c>
      <c r="V3842" s="9">
        <v>11002</v>
      </c>
      <c r="W3842" s="9" t="s">
        <v>5039</v>
      </c>
      <c r="X3842" s="10" t="s">
        <v>5016</v>
      </c>
      <c r="Y3842" s="57" t="s">
        <v>4997</v>
      </c>
      <c r="Z3842" s="9" t="s">
        <v>4993</v>
      </c>
      <c r="AA3842" s="10" t="s">
        <v>5103</v>
      </c>
      <c r="AB3842" s="9" t="s">
        <v>12941</v>
      </c>
      <c r="AC3842" s="9" t="s">
        <v>5006</v>
      </c>
      <c r="AD3842" s="29"/>
      <c r="AE3842" s="20" t="str">
        <f>VLOOKUP(E3842,'FILIAIS PETZ'!A:Q,17,0)</f>
        <v>CO-2</v>
      </c>
      <c r="AF3842" s="20" t="str">
        <f>VLOOKUP(E3842,'FILIAIS PETZ'!A:Q,3,0)</f>
        <v>FELICIO</v>
      </c>
      <c r="AG3842" s="20" t="str">
        <f>VLOOKUP(E3842,'FILIAIS PETZ'!A:Q,2,0)</f>
        <v>R3</v>
      </c>
      <c r="AH3842" s="75">
        <v>5330</v>
      </c>
      <c r="AI3842" s="16" t="s">
        <v>8253</v>
      </c>
      <c r="AJ3842" s="43">
        <f>VLOOKUP(E3842,'FILIAIS PETZ'!$A$2:$K$2000,11,0)</f>
        <v>18328118004368</v>
      </c>
      <c r="AK3842" s="44">
        <f t="shared" si="253"/>
        <v>18328118004368</v>
      </c>
    </row>
    <row r="3843" spans="1:37" s="14" customFormat="1" ht="15" customHeight="1" thickBot="1" x14ac:dyDescent="0.25">
      <c r="A3843" s="9">
        <f t="shared" si="252"/>
        <v>932093</v>
      </c>
      <c r="B3843" s="18">
        <f>VLOOKUP(C3843,FORNECEDORES!D:E,2,0)</f>
        <v>7736</v>
      </c>
      <c r="C3843" s="19" t="str">
        <f>VLOOKUP(D3843,FORNECEDORES!A:D,4,0)</f>
        <v>27.385.816/0001-37</v>
      </c>
      <c r="D3843" s="13" t="s">
        <v>2591</v>
      </c>
      <c r="E3843" s="20" t="str">
        <f t="shared" si="251"/>
        <v>04 0048</v>
      </c>
      <c r="F3843" s="28" t="s">
        <v>4970</v>
      </c>
      <c r="G3843" s="21" t="str">
        <f>VLOOKUP(E3843,'FILIAIS PETZ'!A:E,5,0)</f>
        <v>PETZ BRASILIA EPIA</v>
      </c>
      <c r="H3843" s="20" t="str">
        <f>VLOOKUP(E3843,'FILIAIS PETZ'!A:D,4,0)</f>
        <v>EPIA-DF</v>
      </c>
      <c r="I3843" s="46">
        <v>45462</v>
      </c>
      <c r="J3843" s="9">
        <v>932093</v>
      </c>
      <c r="K3843" s="9" t="s">
        <v>5858</v>
      </c>
      <c r="L3843" s="29" t="s">
        <v>8693</v>
      </c>
      <c r="M3843" s="46">
        <v>45481</v>
      </c>
      <c r="N3843" s="46">
        <v>45511</v>
      </c>
      <c r="O3843" s="46">
        <v>45490</v>
      </c>
      <c r="P3843" s="91" t="s">
        <v>4990</v>
      </c>
      <c r="Q3843" s="84">
        <v>3</v>
      </c>
      <c r="R3843" s="91">
        <v>1</v>
      </c>
      <c r="S3843" s="9">
        <v>8</v>
      </c>
      <c r="T3843" s="9" t="s">
        <v>32</v>
      </c>
      <c r="U3843" s="9">
        <v>11002</v>
      </c>
      <c r="V3843" s="9">
        <v>11002</v>
      </c>
      <c r="W3843" s="9" t="s">
        <v>5024</v>
      </c>
      <c r="X3843" s="10" t="s">
        <v>4985</v>
      </c>
      <c r="Y3843" s="10" t="s">
        <v>4993</v>
      </c>
      <c r="Z3843" s="10" t="s">
        <v>4993</v>
      </c>
      <c r="AA3843" s="10" t="s">
        <v>4989</v>
      </c>
      <c r="AB3843" s="10" t="s">
        <v>12941</v>
      </c>
      <c r="AC3843" s="9" t="s">
        <v>5006</v>
      </c>
      <c r="AD3843" s="29"/>
      <c r="AE3843" s="20" t="str">
        <f>VLOOKUP(E3843,'FILIAIS PETZ'!A:Q,17,0)</f>
        <v>CO-2</v>
      </c>
      <c r="AF3843" s="20" t="str">
        <f>VLOOKUP(E3843,'FILIAIS PETZ'!A:Q,3,0)</f>
        <v>FELICIO</v>
      </c>
      <c r="AG3843" s="20" t="str">
        <f>VLOOKUP(E3843,'FILIAIS PETZ'!A:Q,2,0)</f>
        <v>R3</v>
      </c>
      <c r="AH3843" s="75">
        <v>5080.4799999999996</v>
      </c>
      <c r="AI3843" s="16" t="s">
        <v>8254</v>
      </c>
      <c r="AJ3843" s="43">
        <f>VLOOKUP(E3843,'FILIAIS PETZ'!$A$2:$K$2000,11,0)</f>
        <v>18328118004368</v>
      </c>
      <c r="AK3843" s="44">
        <f t="shared" si="253"/>
        <v>18328118004368</v>
      </c>
    </row>
    <row r="3844" spans="1:37" s="14" customFormat="1" ht="15" customHeight="1" thickBot="1" x14ac:dyDescent="0.25">
      <c r="B3844" s="18">
        <f>VLOOKUP(C3844,FORNECEDORES!D:E,2,0)</f>
        <v>14456</v>
      </c>
      <c r="C3844" s="19" t="str">
        <f>VLOOKUP(D3844,FORNECEDORES!A:D,4,0)</f>
        <v>29.274.777/0001-26</v>
      </c>
      <c r="D3844" s="13" t="s">
        <v>2689</v>
      </c>
      <c r="E3844" s="20" t="str">
        <f t="shared" si="251"/>
        <v>04 0059</v>
      </c>
      <c r="F3844" s="28" t="s">
        <v>8714</v>
      </c>
      <c r="G3844" s="21" t="str">
        <f>VLOOKUP(E3844,'FILIAIS PETZ'!A:E,5,0)</f>
        <v>PETZ POMPÉIA</v>
      </c>
      <c r="H3844" s="20" t="str">
        <f>VLOOKUP(E3844,'FILIAIS PETZ'!A:D,4,0)</f>
        <v>POMP-SP</v>
      </c>
      <c r="I3844" s="46">
        <v>45462</v>
      </c>
      <c r="J3844" s="9">
        <v>931532</v>
      </c>
      <c r="K3844" s="9" t="s">
        <v>9035</v>
      </c>
      <c r="L3844" s="29" t="s">
        <v>11210</v>
      </c>
      <c r="M3844" s="46">
        <v>45463</v>
      </c>
      <c r="N3844" s="46">
        <v>45490</v>
      </c>
      <c r="O3844" s="46">
        <v>45470</v>
      </c>
      <c r="P3844" s="91" t="s">
        <v>4990</v>
      </c>
      <c r="Q3844" s="84">
        <v>3</v>
      </c>
      <c r="R3844" s="91">
        <v>1</v>
      </c>
      <c r="S3844" s="9">
        <v>8</v>
      </c>
      <c r="T3844" s="9" t="s">
        <v>32</v>
      </c>
      <c r="U3844" s="9">
        <v>11002</v>
      </c>
      <c r="V3844" s="9">
        <v>11002</v>
      </c>
      <c r="W3844" s="9" t="s">
        <v>5119</v>
      </c>
      <c r="X3844" s="10" t="s">
        <v>4985</v>
      </c>
      <c r="Y3844" s="9" t="s">
        <v>4997</v>
      </c>
      <c r="Z3844" s="9" t="s">
        <v>4993</v>
      </c>
      <c r="AA3844" s="9" t="s">
        <v>4989</v>
      </c>
      <c r="AB3844" s="9" t="s">
        <v>12941</v>
      </c>
      <c r="AC3844" s="9" t="s">
        <v>5006</v>
      </c>
      <c r="AD3844" s="29"/>
      <c r="AE3844" s="20" t="str">
        <f>VLOOKUP(E3844,'FILIAIS PETZ'!A:Q,17,0)</f>
        <v>SP2</v>
      </c>
      <c r="AF3844" s="20" t="str">
        <f>VLOOKUP(E3844,'FILIAIS PETZ'!A:Q,3,0)</f>
        <v>FELICIO</v>
      </c>
      <c r="AG3844" s="20" t="str">
        <f>VLOOKUP(E3844,'FILIAIS PETZ'!A:Q,2,0)</f>
        <v>R3</v>
      </c>
      <c r="AH3844" s="75">
        <v>490</v>
      </c>
      <c r="AI3844" s="16" t="s">
        <v>11211</v>
      </c>
      <c r="AJ3844" s="43">
        <f>VLOOKUP(E3844,'FILIAIS PETZ'!$A$2:$K$2000,11,0)</f>
        <v>18328118005763</v>
      </c>
      <c r="AK3844" s="44">
        <v>18328118005763</v>
      </c>
    </row>
    <row r="3845" spans="1:37" s="14" customFormat="1" ht="15" customHeight="1" thickBot="1" x14ac:dyDescent="0.25">
      <c r="B3845" s="18">
        <f>VLOOKUP(C3845,FORNECEDORES!D:E,2,0)</f>
        <v>14456</v>
      </c>
      <c r="C3845" s="19" t="str">
        <f>VLOOKUP(D3845,FORNECEDORES!A:D,4,0)</f>
        <v>29.274.777/0001-26</v>
      </c>
      <c r="D3845" s="13" t="s">
        <v>2689</v>
      </c>
      <c r="E3845" s="20" t="str">
        <f t="shared" si="251"/>
        <v>04 0068</v>
      </c>
      <c r="F3845" s="28" t="s">
        <v>8958</v>
      </c>
      <c r="G3845" s="21" t="str">
        <f>VLOOKUP(E3845,'FILIAIS PETZ'!A:E,5,0)</f>
        <v>PETZ PEREIRA BARRETO</v>
      </c>
      <c r="H3845" s="20" t="str">
        <f>VLOOKUP(E3845,'FILIAIS PETZ'!A:D,4,0)</f>
        <v>PBAR-SP</v>
      </c>
      <c r="I3845" s="46">
        <v>45462</v>
      </c>
      <c r="J3845" s="9">
        <v>931526</v>
      </c>
      <c r="K3845" s="9" t="s">
        <v>9035</v>
      </c>
      <c r="L3845" s="29" t="s">
        <v>11212</v>
      </c>
      <c r="M3845" s="46">
        <v>45463</v>
      </c>
      <c r="N3845" s="46">
        <v>45490</v>
      </c>
      <c r="O3845" s="46">
        <v>45470</v>
      </c>
      <c r="P3845" s="91" t="s">
        <v>4990</v>
      </c>
      <c r="Q3845" s="84">
        <v>3</v>
      </c>
      <c r="R3845" s="91">
        <v>1</v>
      </c>
      <c r="S3845" s="9">
        <v>8</v>
      </c>
      <c r="T3845" s="9" t="s">
        <v>32</v>
      </c>
      <c r="U3845" s="9">
        <v>11002</v>
      </c>
      <c r="V3845" s="9">
        <v>11002</v>
      </c>
      <c r="W3845" s="9" t="s">
        <v>5019</v>
      </c>
      <c r="X3845" s="10" t="s">
        <v>4985</v>
      </c>
      <c r="Y3845" s="10" t="s">
        <v>4997</v>
      </c>
      <c r="Z3845" s="9" t="s">
        <v>8241</v>
      </c>
      <c r="AA3845" s="9" t="s">
        <v>4989</v>
      </c>
      <c r="AB3845" s="9" t="s">
        <v>12941</v>
      </c>
      <c r="AC3845" s="9" t="s">
        <v>5006</v>
      </c>
      <c r="AD3845" s="29"/>
      <c r="AE3845" s="20" t="str">
        <f>VLOOKUP(E3845,'FILIAIS PETZ'!A:Q,17,0)</f>
        <v>SP3</v>
      </c>
      <c r="AF3845" s="20" t="str">
        <f>VLOOKUP(E3845,'FILIAIS PETZ'!A:Q,3,0)</f>
        <v>FELICIO</v>
      </c>
      <c r="AG3845" s="20" t="str">
        <f>VLOOKUP(E3845,'FILIAIS PETZ'!A:Q,2,0)</f>
        <v>R3</v>
      </c>
      <c r="AH3845" s="75">
        <v>1690</v>
      </c>
      <c r="AI3845" s="16" t="s">
        <v>11213</v>
      </c>
      <c r="AJ3845" s="43">
        <f>VLOOKUP(E3845,'FILIAIS PETZ'!$A$2:$K$2000,11,0)</f>
        <v>18328118007111</v>
      </c>
      <c r="AK3845" s="44">
        <v>18328118007111</v>
      </c>
    </row>
    <row r="3846" spans="1:37" s="14" customFormat="1" ht="15" customHeight="1" thickBot="1" x14ac:dyDescent="0.25">
      <c r="B3846" s="18">
        <f>VLOOKUP(C3846,FORNECEDORES!D:E,2,0)</f>
        <v>14456</v>
      </c>
      <c r="C3846" s="19" t="str">
        <f>VLOOKUP(D3846,FORNECEDORES!A:D,4,0)</f>
        <v>29.274.777/0001-26</v>
      </c>
      <c r="D3846" s="13" t="s">
        <v>2689</v>
      </c>
      <c r="E3846" s="20" t="str">
        <f t="shared" si="251"/>
        <v>04 0067</v>
      </c>
      <c r="F3846" s="28" t="s">
        <v>8611</v>
      </c>
      <c r="G3846" s="21" t="str">
        <f>VLOOKUP(E3846,'FILIAIS PETZ'!A:E,5,0)</f>
        <v>PETZ EXTRA RICARDO JAFET</v>
      </c>
      <c r="H3846" s="20" t="str">
        <f>VLOOKUP(E3846,'FILIAIS PETZ'!A:D,4,0)</f>
        <v>RJAF-SP</v>
      </c>
      <c r="I3846" s="46">
        <v>45462</v>
      </c>
      <c r="J3846" s="9">
        <v>931533</v>
      </c>
      <c r="K3846" s="9" t="s">
        <v>9035</v>
      </c>
      <c r="L3846" s="29" t="s">
        <v>11214</v>
      </c>
      <c r="M3846" s="46">
        <v>45463</v>
      </c>
      <c r="N3846" s="46">
        <v>45490</v>
      </c>
      <c r="O3846" s="46">
        <v>45470</v>
      </c>
      <c r="P3846" s="91" t="s">
        <v>4990</v>
      </c>
      <c r="Q3846" s="84">
        <v>3</v>
      </c>
      <c r="R3846" s="91">
        <v>1</v>
      </c>
      <c r="S3846" s="9">
        <v>8</v>
      </c>
      <c r="T3846" s="9" t="s">
        <v>32</v>
      </c>
      <c r="U3846" s="9">
        <v>11002</v>
      </c>
      <c r="V3846" s="9">
        <v>11002</v>
      </c>
      <c r="W3846" s="9" t="s">
        <v>5119</v>
      </c>
      <c r="X3846" s="10" t="s">
        <v>4985</v>
      </c>
      <c r="Y3846" s="9" t="s">
        <v>4997</v>
      </c>
      <c r="Z3846" s="9" t="s">
        <v>4993</v>
      </c>
      <c r="AA3846" s="9" t="s">
        <v>4989</v>
      </c>
      <c r="AB3846" s="9" t="s">
        <v>12941</v>
      </c>
      <c r="AC3846" s="9" t="s">
        <v>5006</v>
      </c>
      <c r="AD3846" s="29"/>
      <c r="AE3846" s="20" t="str">
        <f>VLOOKUP(E3846,'FILIAIS PETZ'!A:Q,17,0)</f>
        <v>SP2</v>
      </c>
      <c r="AF3846" s="20" t="str">
        <f>VLOOKUP(E3846,'FILIAIS PETZ'!A:Q,3,0)</f>
        <v>FELICIO</v>
      </c>
      <c r="AG3846" s="20" t="str">
        <f>VLOOKUP(E3846,'FILIAIS PETZ'!A:Q,2,0)</f>
        <v>R3</v>
      </c>
      <c r="AH3846" s="75">
        <v>1190</v>
      </c>
      <c r="AI3846" s="16" t="s">
        <v>11215</v>
      </c>
      <c r="AJ3846" s="43">
        <f>VLOOKUP(E3846,'FILIAIS PETZ'!$A$2:$K$2000,11,0)</f>
        <v>18328118006573</v>
      </c>
      <c r="AK3846" s="44">
        <v>18328118006573</v>
      </c>
    </row>
    <row r="3847" spans="1:37" s="14" customFormat="1" ht="15" customHeight="1" thickBot="1" x14ac:dyDescent="0.25">
      <c r="B3847" s="18">
        <f>VLOOKUP(C3847,FORNECEDORES!D:E,2,0)</f>
        <v>14456</v>
      </c>
      <c r="C3847" s="19" t="str">
        <f>VLOOKUP(D3847,FORNECEDORES!A:D,4,0)</f>
        <v>29.274.777/0001-26</v>
      </c>
      <c r="D3847" s="13" t="s">
        <v>2689</v>
      </c>
      <c r="E3847" s="20" t="str">
        <f t="shared" si="251"/>
        <v>04 0138</v>
      </c>
      <c r="F3847" s="28" t="s">
        <v>8627</v>
      </c>
      <c r="G3847" s="21" t="str">
        <f>VLOOKUP(E3847,'FILIAIS PETZ'!A:E,5,0)</f>
        <v>PETZ JOÃO FIRMINO</v>
      </c>
      <c r="H3847" s="20" t="str">
        <f>VLOOKUP(E3847,'FILIAIS PETZ'!A:D,4,0)</f>
        <v>JFIR-SP</v>
      </c>
      <c r="I3847" s="46">
        <v>45462</v>
      </c>
      <c r="J3847" s="9">
        <v>931524</v>
      </c>
      <c r="K3847" s="9" t="s">
        <v>9035</v>
      </c>
      <c r="L3847" s="29" t="s">
        <v>11216</v>
      </c>
      <c r="M3847" s="46">
        <v>45463</v>
      </c>
      <c r="N3847" s="46">
        <v>45490</v>
      </c>
      <c r="O3847" s="46">
        <v>45470</v>
      </c>
      <c r="P3847" s="91" t="s">
        <v>4990</v>
      </c>
      <c r="Q3847" s="84">
        <v>3</v>
      </c>
      <c r="R3847" s="91">
        <v>1</v>
      </c>
      <c r="S3847" s="9">
        <v>8</v>
      </c>
      <c r="T3847" s="9" t="s">
        <v>32</v>
      </c>
      <c r="U3847" s="9">
        <v>11002</v>
      </c>
      <c r="V3847" s="9">
        <v>11002</v>
      </c>
      <c r="W3847" s="9" t="s">
        <v>5107</v>
      </c>
      <c r="X3847" s="10" t="s">
        <v>4985</v>
      </c>
      <c r="Y3847" s="9" t="s">
        <v>4997</v>
      </c>
      <c r="Z3847" s="9" t="s">
        <v>4993</v>
      </c>
      <c r="AA3847" s="9" t="s">
        <v>4989</v>
      </c>
      <c r="AB3847" s="9" t="s">
        <v>12941</v>
      </c>
      <c r="AC3847" s="9" t="s">
        <v>5006</v>
      </c>
      <c r="AD3847" s="29"/>
      <c r="AE3847" s="20" t="str">
        <f>VLOOKUP(E3847,'FILIAIS PETZ'!A:Q,17,0)</f>
        <v>SP3</v>
      </c>
      <c r="AF3847" s="20" t="str">
        <f>VLOOKUP(E3847,'FILIAIS PETZ'!A:Q,3,0)</f>
        <v>FELICIO</v>
      </c>
      <c r="AG3847" s="20" t="str">
        <f>VLOOKUP(E3847,'FILIAIS PETZ'!A:Q,2,0)</f>
        <v>R3</v>
      </c>
      <c r="AH3847" s="75">
        <v>1100</v>
      </c>
      <c r="AI3847" s="16" t="s">
        <v>11217</v>
      </c>
      <c r="AJ3847" s="43">
        <f>VLOOKUP(E3847,'FILIAIS PETZ'!$A$2:$K$2000,11,0)</f>
        <v>18328118012972</v>
      </c>
      <c r="AK3847" s="44">
        <v>18328118012972</v>
      </c>
    </row>
    <row r="3848" spans="1:37" s="14" customFormat="1" ht="15" customHeight="1" thickBot="1" x14ac:dyDescent="0.25">
      <c r="B3848" s="18">
        <f>VLOOKUP(C3848,FORNECEDORES!D:E,2,0)</f>
        <v>14456</v>
      </c>
      <c r="C3848" s="19" t="str">
        <f>VLOOKUP(D3848,FORNECEDORES!A:D,4,0)</f>
        <v>29.274.777/0001-26</v>
      </c>
      <c r="D3848" s="13" t="s">
        <v>2689</v>
      </c>
      <c r="E3848" s="20" t="str">
        <f t="shared" si="251"/>
        <v>04 0044</v>
      </c>
      <c r="F3848" s="28" t="s">
        <v>8974</v>
      </c>
      <c r="G3848" s="21" t="str">
        <f>VLOOKUP(E3848,'FILIAIS PETZ'!A:E,5,0)</f>
        <v>PETZ SANTO ANDRE</v>
      </c>
      <c r="H3848" s="20" t="str">
        <f>VLOOKUP(E3848,'FILIAIS PETZ'!A:D,4,0)</f>
        <v>STAD-SP</v>
      </c>
      <c r="I3848" s="46">
        <v>45462</v>
      </c>
      <c r="J3848" s="9">
        <v>931535</v>
      </c>
      <c r="K3848" s="9" t="s">
        <v>9035</v>
      </c>
      <c r="L3848" s="29" t="s">
        <v>11218</v>
      </c>
      <c r="M3848" s="46">
        <v>45463</v>
      </c>
      <c r="N3848" s="46">
        <v>45490</v>
      </c>
      <c r="O3848" s="46">
        <v>45470</v>
      </c>
      <c r="P3848" s="91" t="s">
        <v>4990</v>
      </c>
      <c r="Q3848" s="84">
        <v>3</v>
      </c>
      <c r="R3848" s="91">
        <v>1</v>
      </c>
      <c r="S3848" s="9">
        <v>8</v>
      </c>
      <c r="T3848" s="9" t="s">
        <v>32</v>
      </c>
      <c r="U3848" s="9">
        <v>11002</v>
      </c>
      <c r="V3848" s="9">
        <v>11002</v>
      </c>
      <c r="W3848" s="9" t="s">
        <v>5107</v>
      </c>
      <c r="X3848" s="10" t="s">
        <v>4985</v>
      </c>
      <c r="Y3848" s="9" t="s">
        <v>4997</v>
      </c>
      <c r="Z3848" s="9" t="s">
        <v>4993</v>
      </c>
      <c r="AA3848" s="9" t="s">
        <v>4989</v>
      </c>
      <c r="AB3848" s="9" t="s">
        <v>12941</v>
      </c>
      <c r="AC3848" s="9" t="s">
        <v>5006</v>
      </c>
      <c r="AD3848" s="29"/>
      <c r="AE3848" s="20" t="str">
        <f>VLOOKUP(E3848,'FILIAIS PETZ'!A:Q,17,0)</f>
        <v>SP3</v>
      </c>
      <c r="AF3848" s="20" t="str">
        <f>VLOOKUP(E3848,'FILIAIS PETZ'!A:Q,3,0)</f>
        <v>FELICIO</v>
      </c>
      <c r="AG3848" s="20" t="str">
        <f>VLOOKUP(E3848,'FILIAIS PETZ'!A:Q,2,0)</f>
        <v>R3</v>
      </c>
      <c r="AH3848" s="75">
        <v>690</v>
      </c>
      <c r="AI3848" s="16" t="s">
        <v>11219</v>
      </c>
      <c r="AJ3848" s="43">
        <f>VLOOKUP(E3848,'FILIAIS PETZ'!$A$2:$K$2000,11,0)</f>
        <v>18328118004600</v>
      </c>
      <c r="AK3848" s="44">
        <v>18328118004600</v>
      </c>
    </row>
    <row r="3849" spans="1:37" s="14" customFormat="1" ht="15" customHeight="1" thickBot="1" x14ac:dyDescent="0.25">
      <c r="B3849" s="18">
        <f>VLOOKUP(C3849,FORNECEDORES!D:E,2,0)</f>
        <v>14456</v>
      </c>
      <c r="C3849" s="19" t="str">
        <f>VLOOKUP(D3849,FORNECEDORES!A:D,4,0)</f>
        <v>29.274.777/0001-26</v>
      </c>
      <c r="D3849" s="13" t="s">
        <v>2689</v>
      </c>
      <c r="E3849" s="20" t="str">
        <f t="shared" si="251"/>
        <v>04 0068</v>
      </c>
      <c r="F3849" s="28" t="s">
        <v>8958</v>
      </c>
      <c r="G3849" s="21" t="str">
        <f>VLOOKUP(E3849,'FILIAIS PETZ'!A:E,5,0)</f>
        <v>PETZ PEREIRA BARRETO</v>
      </c>
      <c r="H3849" s="20" t="str">
        <f>VLOOKUP(E3849,'FILIAIS PETZ'!A:D,4,0)</f>
        <v>PBAR-SP</v>
      </c>
      <c r="I3849" s="46">
        <v>45462</v>
      </c>
      <c r="J3849" s="9">
        <v>931529</v>
      </c>
      <c r="K3849" s="9" t="s">
        <v>9035</v>
      </c>
      <c r="L3849" s="29" t="s">
        <v>11220</v>
      </c>
      <c r="M3849" s="46">
        <v>45463</v>
      </c>
      <c r="N3849" s="46">
        <v>45490</v>
      </c>
      <c r="O3849" s="46">
        <v>45470</v>
      </c>
      <c r="P3849" s="91" t="s">
        <v>4990</v>
      </c>
      <c r="Q3849" s="84">
        <v>3</v>
      </c>
      <c r="R3849" s="91">
        <v>1</v>
      </c>
      <c r="S3849" s="9">
        <v>8</v>
      </c>
      <c r="T3849" s="9" t="s">
        <v>32</v>
      </c>
      <c r="U3849" s="9">
        <v>11002</v>
      </c>
      <c r="V3849" s="9">
        <v>11002</v>
      </c>
      <c r="W3849" s="9" t="s">
        <v>4984</v>
      </c>
      <c r="X3849" s="10" t="s">
        <v>4985</v>
      </c>
      <c r="Y3849" s="10" t="s">
        <v>4997</v>
      </c>
      <c r="Z3849" s="9" t="s">
        <v>8241</v>
      </c>
      <c r="AA3849" s="9" t="s">
        <v>4989</v>
      </c>
      <c r="AB3849" s="9" t="s">
        <v>12941</v>
      </c>
      <c r="AC3849" s="9" t="s">
        <v>5006</v>
      </c>
      <c r="AD3849" s="29"/>
      <c r="AE3849" s="20" t="str">
        <f>VLOOKUP(E3849,'FILIAIS PETZ'!A:Q,17,0)</f>
        <v>SP3</v>
      </c>
      <c r="AF3849" s="20" t="str">
        <f>VLOOKUP(E3849,'FILIAIS PETZ'!A:Q,3,0)</f>
        <v>FELICIO</v>
      </c>
      <c r="AG3849" s="20" t="str">
        <f>VLOOKUP(E3849,'FILIAIS PETZ'!A:Q,2,0)</f>
        <v>R3</v>
      </c>
      <c r="AH3849" s="75">
        <v>690</v>
      </c>
      <c r="AI3849" s="16" t="s">
        <v>11221</v>
      </c>
      <c r="AJ3849" s="43">
        <f>VLOOKUP(E3849,'FILIAIS PETZ'!$A$2:$K$2000,11,0)</f>
        <v>18328118007111</v>
      </c>
      <c r="AK3849" s="44">
        <v>18328118007111</v>
      </c>
    </row>
    <row r="3850" spans="1:37" s="14" customFormat="1" ht="15" customHeight="1" thickBot="1" x14ac:dyDescent="0.25">
      <c r="A3850" s="9">
        <f>J3850</f>
        <v>932774</v>
      </c>
      <c r="B3850" s="18">
        <f>VLOOKUP(C3850,FORNECEDORES!D:E,2,0)</f>
        <v>716884</v>
      </c>
      <c r="C3850" s="19" t="str">
        <f>VLOOKUP(D3850,FORNECEDORES!A:D,4,0)</f>
        <v>44.505.635/0001-16</v>
      </c>
      <c r="D3850" s="13" t="s">
        <v>6153</v>
      </c>
      <c r="E3850" s="20" t="str">
        <f t="shared" si="251"/>
        <v>04 0007</v>
      </c>
      <c r="F3850" s="28" t="s">
        <v>4950</v>
      </c>
      <c r="G3850" s="21" t="str">
        <f>VLOOKUP(E3850,'FILIAIS PETZ'!A:E,5,0)</f>
        <v>PETZ SOROCABA</v>
      </c>
      <c r="H3850" s="20" t="str">
        <f>VLOOKUP(E3850,'FILIAIS PETZ'!A:D,4,0)</f>
        <v>SCBA-SP</v>
      </c>
      <c r="I3850" s="46">
        <v>45463</v>
      </c>
      <c r="J3850" s="9">
        <v>932774</v>
      </c>
      <c r="K3850" s="9" t="s">
        <v>5858</v>
      </c>
      <c r="L3850" s="29" t="s">
        <v>8330</v>
      </c>
      <c r="M3850" s="46">
        <v>45477</v>
      </c>
      <c r="N3850" s="46">
        <v>45511</v>
      </c>
      <c r="O3850" s="46">
        <v>45490</v>
      </c>
      <c r="P3850" s="91" t="s">
        <v>4982</v>
      </c>
      <c r="Q3850" s="84">
        <v>3</v>
      </c>
      <c r="R3850" s="91">
        <v>1</v>
      </c>
      <c r="S3850" s="9">
        <v>8</v>
      </c>
      <c r="T3850" s="9" t="s">
        <v>32</v>
      </c>
      <c r="U3850" s="9">
        <v>11002</v>
      </c>
      <c r="V3850" s="9">
        <v>11002</v>
      </c>
      <c r="W3850" s="9" t="s">
        <v>5119</v>
      </c>
      <c r="X3850" s="10" t="s">
        <v>4985</v>
      </c>
      <c r="Y3850" s="9" t="s">
        <v>4993</v>
      </c>
      <c r="Z3850" s="9" t="s">
        <v>4993</v>
      </c>
      <c r="AA3850" s="9" t="s">
        <v>4989</v>
      </c>
      <c r="AB3850" s="9" t="s">
        <v>12941</v>
      </c>
      <c r="AC3850" s="9" t="s">
        <v>4988</v>
      </c>
      <c r="AD3850" s="29" t="s">
        <v>5119</v>
      </c>
      <c r="AE3850" s="20" t="str">
        <f>VLOOKUP(E3850,'FILIAIS PETZ'!A:Q,17,0)</f>
        <v>SP7</v>
      </c>
      <c r="AF3850" s="20" t="str">
        <f>VLOOKUP(E3850,'FILIAIS PETZ'!A:Q,3,0)</f>
        <v>FELICIO</v>
      </c>
      <c r="AG3850" s="20" t="str">
        <f>VLOOKUP(E3850,'FILIAIS PETZ'!A:Q,2,0)</f>
        <v>R3</v>
      </c>
      <c r="AH3850" s="75">
        <v>23955.77</v>
      </c>
      <c r="AI3850" s="16" t="s">
        <v>8302</v>
      </c>
      <c r="AJ3850" s="43">
        <f>VLOOKUP(E3850,'FILIAIS PETZ'!$A$2:$K$2000,11,0)</f>
        <v>18328118001695</v>
      </c>
      <c r="AK3850" s="44">
        <f>AJ3850</f>
        <v>18328118001695</v>
      </c>
    </row>
    <row r="3851" spans="1:37" s="14" customFormat="1" ht="15" customHeight="1" thickBot="1" x14ac:dyDescent="0.25">
      <c r="A3851" s="9">
        <f>J3851</f>
        <v>932778</v>
      </c>
      <c r="B3851" s="18">
        <f>VLOOKUP(C3851,FORNECEDORES!D:E,2,0)</f>
        <v>7736</v>
      </c>
      <c r="C3851" s="19" t="str">
        <f>VLOOKUP(D3851,FORNECEDORES!A:D,4,0)</f>
        <v>27.385.816/0001-37</v>
      </c>
      <c r="D3851" s="13" t="s">
        <v>2591</v>
      </c>
      <c r="E3851" s="20" t="str">
        <f t="shared" si="251"/>
        <v>04 0073</v>
      </c>
      <c r="F3851" s="28" t="s">
        <v>4953</v>
      </c>
      <c r="G3851" s="21" t="str">
        <f>VLOOKUP(E3851,'FILIAIS PETZ'!A:E,5,0)</f>
        <v>PETZ CAMPO GRANDE</v>
      </c>
      <c r="H3851" s="20" t="str">
        <f>VLOOKUP(E3851,'FILIAIS PETZ'!A:D,4,0)</f>
        <v>CGDE-MS</v>
      </c>
      <c r="I3851" s="46">
        <v>45463</v>
      </c>
      <c r="J3851" s="9">
        <v>932778</v>
      </c>
      <c r="K3851" s="9" t="s">
        <v>5858</v>
      </c>
      <c r="L3851" s="29" t="s">
        <v>8602</v>
      </c>
      <c r="M3851" s="46">
        <v>45474</v>
      </c>
      <c r="N3851" s="46">
        <v>45504</v>
      </c>
      <c r="O3851" s="46">
        <v>45481</v>
      </c>
      <c r="P3851" s="91" t="s">
        <v>4990</v>
      </c>
      <c r="Q3851" s="84">
        <v>3</v>
      </c>
      <c r="R3851" s="91">
        <v>1</v>
      </c>
      <c r="S3851" s="9">
        <v>8</v>
      </c>
      <c r="T3851" s="9" t="s">
        <v>32</v>
      </c>
      <c r="U3851" s="9">
        <v>11002</v>
      </c>
      <c r="V3851" s="9">
        <v>11002</v>
      </c>
      <c r="W3851" s="9" t="s">
        <v>5019</v>
      </c>
      <c r="X3851" s="10" t="s">
        <v>4985</v>
      </c>
      <c r="Y3851" s="9" t="s">
        <v>4993</v>
      </c>
      <c r="Z3851" s="9" t="s">
        <v>8408</v>
      </c>
      <c r="AA3851" s="9" t="s">
        <v>4989</v>
      </c>
      <c r="AB3851" s="9" t="s">
        <v>12941</v>
      </c>
      <c r="AC3851" s="9" t="s">
        <v>5006</v>
      </c>
      <c r="AD3851" s="29" t="s">
        <v>7878</v>
      </c>
      <c r="AE3851" s="20" t="str">
        <f>VLOOKUP(E3851,'FILIAIS PETZ'!A:Q,17,0)</f>
        <v>CO-1</v>
      </c>
      <c r="AF3851" s="20" t="str">
        <f>VLOOKUP(E3851,'FILIAIS PETZ'!A:Q,3,0)</f>
        <v>FELICIO</v>
      </c>
      <c r="AG3851" s="20" t="str">
        <f>VLOOKUP(E3851,'FILIAIS PETZ'!A:Q,2,0)</f>
        <v>R3</v>
      </c>
      <c r="AH3851" s="75">
        <v>3500</v>
      </c>
      <c r="AI3851" s="16" t="s">
        <v>8303</v>
      </c>
      <c r="AJ3851" s="43">
        <f>VLOOKUP(E3851,'FILIAIS PETZ'!$A$2:$K$2000,11,0)</f>
        <v>18328118007383</v>
      </c>
      <c r="AK3851" s="44">
        <f>AJ3851</f>
        <v>18328118007383</v>
      </c>
    </row>
    <row r="3852" spans="1:37" s="14" customFormat="1" ht="15" customHeight="1" thickBot="1" x14ac:dyDescent="0.25">
      <c r="A3852" s="9">
        <f>J3852</f>
        <v>933093</v>
      </c>
      <c r="B3852" s="18">
        <f>VLOOKUP(C3852,FORNECEDORES!D:E,2,0)</f>
        <v>24422</v>
      </c>
      <c r="C3852" s="19" t="str">
        <f>VLOOKUP(D3852,FORNECEDORES!A:D,4,0)</f>
        <v>00.865.512/0001-10</v>
      </c>
      <c r="D3852" s="13" t="s">
        <v>1214</v>
      </c>
      <c r="E3852" s="20" t="str">
        <f t="shared" si="251"/>
        <v>04 0073</v>
      </c>
      <c r="F3852" s="28" t="s">
        <v>4953</v>
      </c>
      <c r="G3852" s="21" t="str">
        <f>VLOOKUP(E3852,'FILIAIS PETZ'!A:E,5,0)</f>
        <v>PETZ CAMPO GRANDE</v>
      </c>
      <c r="H3852" s="20" t="str">
        <f>VLOOKUP(E3852,'FILIAIS PETZ'!A:D,4,0)</f>
        <v>CGDE-MS</v>
      </c>
      <c r="I3852" s="46">
        <v>45463</v>
      </c>
      <c r="J3852" s="9">
        <v>933093</v>
      </c>
      <c r="K3852" s="9" t="s">
        <v>5858</v>
      </c>
      <c r="L3852" s="29" t="s">
        <v>8321</v>
      </c>
      <c r="M3852" s="46">
        <v>45464</v>
      </c>
      <c r="N3852" s="46">
        <v>45490</v>
      </c>
      <c r="O3852" s="46">
        <v>45467</v>
      </c>
      <c r="P3852" s="91" t="s">
        <v>4982</v>
      </c>
      <c r="Q3852" s="84">
        <v>3</v>
      </c>
      <c r="R3852" s="91">
        <v>1</v>
      </c>
      <c r="S3852" s="9">
        <v>8</v>
      </c>
      <c r="T3852" s="9" t="s">
        <v>32</v>
      </c>
      <c r="U3852" s="9">
        <v>11002</v>
      </c>
      <c r="V3852" s="9">
        <v>11002</v>
      </c>
      <c r="W3852" s="9" t="s">
        <v>5057</v>
      </c>
      <c r="X3852" s="10" t="s">
        <v>4985</v>
      </c>
      <c r="Y3852" s="9" t="s">
        <v>4993</v>
      </c>
      <c r="Z3852" s="9" t="s">
        <v>4993</v>
      </c>
      <c r="AA3852" s="9" t="s">
        <v>4989</v>
      </c>
      <c r="AB3852" s="9" t="s">
        <v>5005</v>
      </c>
      <c r="AC3852" s="9" t="s">
        <v>4988</v>
      </c>
      <c r="AD3852" s="29">
        <v>800000249</v>
      </c>
      <c r="AE3852" s="20" t="str">
        <f>VLOOKUP(E3852,'FILIAIS PETZ'!A:Q,17,0)</f>
        <v>CO-1</v>
      </c>
      <c r="AF3852" s="20" t="str">
        <f>VLOOKUP(E3852,'FILIAIS PETZ'!A:Q,3,0)</f>
        <v>FELICIO</v>
      </c>
      <c r="AG3852" s="20" t="str">
        <f>VLOOKUP(E3852,'FILIAIS PETZ'!A:Q,2,0)</f>
        <v>R3</v>
      </c>
      <c r="AH3852" s="75">
        <v>4575.03</v>
      </c>
      <c r="AI3852" s="16" t="s">
        <v>8320</v>
      </c>
      <c r="AJ3852" s="43">
        <f>VLOOKUP(E3852,'FILIAIS PETZ'!$A$2:$K$2000,11,0)</f>
        <v>18328118007383</v>
      </c>
      <c r="AK3852" s="44">
        <f>AJ3852</f>
        <v>18328118007383</v>
      </c>
    </row>
    <row r="3853" spans="1:37" s="14" customFormat="1" ht="15" customHeight="1" thickBot="1" x14ac:dyDescent="0.25">
      <c r="B3853" s="18">
        <f>VLOOKUP(C3853,FORNECEDORES!D:E,2,0)</f>
        <v>39969</v>
      </c>
      <c r="C3853" s="19" t="str">
        <f>VLOOKUP(D3853,FORNECEDORES!A:D,4,0)</f>
        <v>23.457.797/0001-56</v>
      </c>
      <c r="D3853" s="13" t="s">
        <v>2466</v>
      </c>
      <c r="E3853" s="20" t="str">
        <f t="shared" si="251"/>
        <v>04 0067</v>
      </c>
      <c r="F3853" s="28" t="s">
        <v>8611</v>
      </c>
      <c r="G3853" s="21" t="str">
        <f>VLOOKUP(E3853,'FILIAIS PETZ'!A:E,5,0)</f>
        <v>PETZ EXTRA RICARDO JAFET</v>
      </c>
      <c r="H3853" s="20" t="str">
        <f>VLOOKUP(E3853,'FILIAIS PETZ'!A:D,4,0)</f>
        <v>RJAF-SP</v>
      </c>
      <c r="I3853" s="46">
        <v>45463</v>
      </c>
      <c r="J3853" s="9">
        <v>932466</v>
      </c>
      <c r="K3853" s="9" t="s">
        <v>9035</v>
      </c>
      <c r="L3853" s="29" t="s">
        <v>6073</v>
      </c>
      <c r="M3853" s="46">
        <v>45463</v>
      </c>
      <c r="N3853" s="46">
        <v>45497</v>
      </c>
      <c r="O3853" s="46">
        <v>45474</v>
      </c>
      <c r="P3853" s="91" t="s">
        <v>4990</v>
      </c>
      <c r="Q3853" s="84">
        <v>3</v>
      </c>
      <c r="R3853" s="91">
        <v>1</v>
      </c>
      <c r="S3853" s="9">
        <v>8</v>
      </c>
      <c r="T3853" s="9" t="s">
        <v>32</v>
      </c>
      <c r="U3853" s="9">
        <v>11002</v>
      </c>
      <c r="V3853" s="9">
        <v>11002</v>
      </c>
      <c r="W3853" s="9" t="s">
        <v>5021</v>
      </c>
      <c r="X3853" s="10" t="s">
        <v>4985</v>
      </c>
      <c r="Y3853" s="9" t="s">
        <v>4997</v>
      </c>
      <c r="Z3853" s="9" t="s">
        <v>4993</v>
      </c>
      <c r="AA3853" s="9" t="s">
        <v>4989</v>
      </c>
      <c r="AB3853" s="9" t="s">
        <v>12941</v>
      </c>
      <c r="AC3853" s="9" t="s">
        <v>5006</v>
      </c>
      <c r="AD3853" s="29"/>
      <c r="AE3853" s="20" t="str">
        <f>VLOOKUP(E3853,'FILIAIS PETZ'!A:Q,17,0)</f>
        <v>SP2</v>
      </c>
      <c r="AF3853" s="20" t="str">
        <f>VLOOKUP(E3853,'FILIAIS PETZ'!A:Q,3,0)</f>
        <v>FELICIO</v>
      </c>
      <c r="AG3853" s="20" t="str">
        <f>VLOOKUP(E3853,'FILIAIS PETZ'!A:Q,2,0)</f>
        <v>R3</v>
      </c>
      <c r="AH3853" s="75">
        <v>200</v>
      </c>
      <c r="AI3853" s="16" t="s">
        <v>11222</v>
      </c>
      <c r="AJ3853" s="43">
        <f>VLOOKUP(E3853,'FILIAIS PETZ'!$A$2:$K$2000,11,0)</f>
        <v>18328118006573</v>
      </c>
      <c r="AK3853" s="44">
        <v>18328118006573</v>
      </c>
    </row>
    <row r="3854" spans="1:37" s="14" customFormat="1" ht="15" customHeight="1" thickBot="1" x14ac:dyDescent="0.25">
      <c r="B3854" s="18">
        <f>VLOOKUP(C3854,FORNECEDORES!D:E,2,0)</f>
        <v>39969</v>
      </c>
      <c r="C3854" s="19" t="str">
        <f>VLOOKUP(D3854,FORNECEDORES!A:D,4,0)</f>
        <v>23.457.797/0001-56</v>
      </c>
      <c r="D3854" s="13" t="s">
        <v>2466</v>
      </c>
      <c r="E3854" s="20" t="str">
        <f t="shared" si="251"/>
        <v>04 0067</v>
      </c>
      <c r="F3854" s="28" t="s">
        <v>8611</v>
      </c>
      <c r="G3854" s="21" t="str">
        <f>VLOOKUP(E3854,'FILIAIS PETZ'!A:E,5,0)</f>
        <v>PETZ EXTRA RICARDO JAFET</v>
      </c>
      <c r="H3854" s="20" t="str">
        <f>VLOOKUP(E3854,'FILIAIS PETZ'!A:D,4,0)</f>
        <v>RJAF-SP</v>
      </c>
      <c r="I3854" s="46">
        <v>45463</v>
      </c>
      <c r="J3854" s="9">
        <v>932468</v>
      </c>
      <c r="K3854" s="9" t="s">
        <v>9035</v>
      </c>
      <c r="L3854" s="29" t="s">
        <v>11223</v>
      </c>
      <c r="M3854" s="46">
        <v>45463</v>
      </c>
      <c r="N3854" s="46">
        <v>45497</v>
      </c>
      <c r="O3854" s="46">
        <v>45474</v>
      </c>
      <c r="P3854" s="91" t="s">
        <v>4990</v>
      </c>
      <c r="Q3854" s="84">
        <v>3</v>
      </c>
      <c r="R3854" s="91">
        <v>1</v>
      </c>
      <c r="S3854" s="9">
        <v>8</v>
      </c>
      <c r="T3854" s="9" t="s">
        <v>32</v>
      </c>
      <c r="U3854" s="9">
        <v>11002</v>
      </c>
      <c r="V3854" s="9">
        <v>11002</v>
      </c>
      <c r="W3854" s="9" t="s">
        <v>5021</v>
      </c>
      <c r="X3854" s="10" t="s">
        <v>4985</v>
      </c>
      <c r="Y3854" s="9" t="s">
        <v>4997</v>
      </c>
      <c r="Z3854" s="9" t="s">
        <v>4993</v>
      </c>
      <c r="AA3854" s="9" t="s">
        <v>4989</v>
      </c>
      <c r="AB3854" s="9" t="s">
        <v>12941</v>
      </c>
      <c r="AC3854" s="9" t="s">
        <v>5006</v>
      </c>
      <c r="AD3854" s="29"/>
      <c r="AE3854" s="20" t="str">
        <f>VLOOKUP(E3854,'FILIAIS PETZ'!A:Q,17,0)</f>
        <v>SP2</v>
      </c>
      <c r="AF3854" s="20" t="str">
        <f>VLOOKUP(E3854,'FILIAIS PETZ'!A:Q,3,0)</f>
        <v>FELICIO</v>
      </c>
      <c r="AG3854" s="20" t="str">
        <f>VLOOKUP(E3854,'FILIAIS PETZ'!A:Q,2,0)</f>
        <v>R3</v>
      </c>
      <c r="AH3854" s="75">
        <v>80</v>
      </c>
      <c r="AI3854" s="16" t="s">
        <v>11224</v>
      </c>
      <c r="AJ3854" s="43">
        <f>VLOOKUP(E3854,'FILIAIS PETZ'!$A$2:$K$2000,11,0)</f>
        <v>18328118006573</v>
      </c>
      <c r="AK3854" s="44">
        <v>18328118006573</v>
      </c>
    </row>
    <row r="3855" spans="1:37" s="14" customFormat="1" ht="15" customHeight="1" thickBot="1" x14ac:dyDescent="0.25">
      <c r="B3855" s="18">
        <f>VLOOKUP(C3855,FORNECEDORES!D:E,2,0)</f>
        <v>39969</v>
      </c>
      <c r="C3855" s="19" t="str">
        <f>VLOOKUP(D3855,FORNECEDORES!A:D,4,0)</f>
        <v>23.457.797/0001-56</v>
      </c>
      <c r="D3855" s="13" t="s">
        <v>2466</v>
      </c>
      <c r="E3855" s="20" t="str">
        <f t="shared" si="251"/>
        <v>04 0067</v>
      </c>
      <c r="F3855" s="28" t="s">
        <v>8611</v>
      </c>
      <c r="G3855" s="21" t="str">
        <f>VLOOKUP(E3855,'FILIAIS PETZ'!A:E,5,0)</f>
        <v>PETZ EXTRA RICARDO JAFET</v>
      </c>
      <c r="H3855" s="20" t="str">
        <f>VLOOKUP(E3855,'FILIAIS PETZ'!A:D,4,0)</f>
        <v>RJAF-SP</v>
      </c>
      <c r="I3855" s="46">
        <v>45463</v>
      </c>
      <c r="J3855" s="9">
        <v>932469</v>
      </c>
      <c r="K3855" s="9" t="s">
        <v>9035</v>
      </c>
      <c r="L3855" s="29" t="s">
        <v>5827</v>
      </c>
      <c r="M3855" s="46">
        <v>45463</v>
      </c>
      <c r="N3855" s="46">
        <v>45497</v>
      </c>
      <c r="O3855" s="46">
        <v>45474</v>
      </c>
      <c r="P3855" s="91" t="s">
        <v>4990</v>
      </c>
      <c r="Q3855" s="84">
        <v>3</v>
      </c>
      <c r="R3855" s="91">
        <v>1</v>
      </c>
      <c r="S3855" s="9">
        <v>8</v>
      </c>
      <c r="T3855" s="9" t="s">
        <v>32</v>
      </c>
      <c r="U3855" s="9">
        <v>11002</v>
      </c>
      <c r="V3855" s="9">
        <v>11002</v>
      </c>
      <c r="W3855" s="9" t="s">
        <v>5021</v>
      </c>
      <c r="X3855" s="10" t="s">
        <v>4985</v>
      </c>
      <c r="Y3855" s="9" t="s">
        <v>4997</v>
      </c>
      <c r="Z3855" s="9" t="s">
        <v>4993</v>
      </c>
      <c r="AA3855" s="9" t="s">
        <v>4989</v>
      </c>
      <c r="AB3855" s="9" t="s">
        <v>12941</v>
      </c>
      <c r="AC3855" s="9" t="s">
        <v>5006</v>
      </c>
      <c r="AD3855" s="29"/>
      <c r="AE3855" s="20" t="str">
        <f>VLOOKUP(E3855,'FILIAIS PETZ'!A:Q,17,0)</f>
        <v>SP2</v>
      </c>
      <c r="AF3855" s="20" t="str">
        <f>VLOOKUP(E3855,'FILIAIS PETZ'!A:Q,3,0)</f>
        <v>FELICIO</v>
      </c>
      <c r="AG3855" s="20" t="str">
        <f>VLOOKUP(E3855,'FILIAIS PETZ'!A:Q,2,0)</f>
        <v>R3</v>
      </c>
      <c r="AH3855" s="75">
        <v>70</v>
      </c>
      <c r="AI3855" s="16" t="s">
        <v>11225</v>
      </c>
      <c r="AJ3855" s="43">
        <f>VLOOKUP(E3855,'FILIAIS PETZ'!$A$2:$K$2000,11,0)</f>
        <v>18328118006573</v>
      </c>
      <c r="AK3855" s="44">
        <v>18328118006573</v>
      </c>
    </row>
    <row r="3856" spans="1:37" s="14" customFormat="1" ht="15" customHeight="1" thickBot="1" x14ac:dyDescent="0.25">
      <c r="B3856" s="18">
        <f>VLOOKUP(C3856,FORNECEDORES!D:E,2,0)</f>
        <v>39969</v>
      </c>
      <c r="C3856" s="19" t="str">
        <f>VLOOKUP(D3856,FORNECEDORES!A:D,4,0)</f>
        <v>23.457.797/0001-56</v>
      </c>
      <c r="D3856" s="13" t="s">
        <v>2466</v>
      </c>
      <c r="E3856" s="20" t="str">
        <f t="shared" ref="E3856:E3919" si="254">CONCATENATE("04 ",F3856)</f>
        <v>04 0263</v>
      </c>
      <c r="F3856" s="28" t="s">
        <v>8628</v>
      </c>
      <c r="G3856" s="21" t="str">
        <f>VLOOKUP(E3856,'FILIAIS PETZ'!A:E,5,0)</f>
        <v>PETZ PÃO DE AÇUCAR JABAQUARA</v>
      </c>
      <c r="H3856" s="20" t="str">
        <f>VLOOKUP(E3856,'FILIAIS PETZ'!A:D,4,0)</f>
        <v>JABQ-SP</v>
      </c>
      <c r="I3856" s="46">
        <v>45463</v>
      </c>
      <c r="J3856" s="9">
        <v>932465</v>
      </c>
      <c r="K3856" s="9" t="s">
        <v>9035</v>
      </c>
      <c r="L3856" s="29" t="s">
        <v>5828</v>
      </c>
      <c r="M3856" s="46">
        <v>45463</v>
      </c>
      <c r="N3856" s="46">
        <v>45497</v>
      </c>
      <c r="O3856" s="46">
        <v>45474</v>
      </c>
      <c r="P3856" s="91" t="s">
        <v>4990</v>
      </c>
      <c r="Q3856" s="84">
        <v>3</v>
      </c>
      <c r="R3856" s="91">
        <v>1</v>
      </c>
      <c r="S3856" s="9">
        <v>8</v>
      </c>
      <c r="T3856" s="9" t="s">
        <v>32</v>
      </c>
      <c r="U3856" s="9">
        <v>11002</v>
      </c>
      <c r="V3856" s="9">
        <v>11002</v>
      </c>
      <c r="W3856" s="9" t="s">
        <v>5019</v>
      </c>
      <c r="X3856" s="10" t="s">
        <v>4985</v>
      </c>
      <c r="Y3856" s="9" t="s">
        <v>4997</v>
      </c>
      <c r="Z3856" s="9" t="s">
        <v>4993</v>
      </c>
      <c r="AA3856" s="9" t="s">
        <v>4989</v>
      </c>
      <c r="AB3856" s="9" t="s">
        <v>12941</v>
      </c>
      <c r="AC3856" s="9" t="s">
        <v>5006</v>
      </c>
      <c r="AD3856" s="29"/>
      <c r="AE3856" s="20" t="str">
        <f>VLOOKUP(E3856,'FILIAIS PETZ'!A:Q,17,0)</f>
        <v>SP3</v>
      </c>
      <c r="AF3856" s="20" t="str">
        <f>VLOOKUP(E3856,'FILIAIS PETZ'!A:Q,3,0)</f>
        <v>FELICIO</v>
      </c>
      <c r="AG3856" s="20" t="str">
        <f>VLOOKUP(E3856,'FILIAIS PETZ'!A:Q,2,0)</f>
        <v>R3</v>
      </c>
      <c r="AH3856" s="75">
        <v>270</v>
      </c>
      <c r="AI3856" s="16" t="s">
        <v>11226</v>
      </c>
      <c r="AJ3856" s="43" t="str">
        <f>VLOOKUP(E3856,'FILIAIS PETZ'!$A$2:$K$2000,11,0)</f>
        <v>18.328.118/0258-70</v>
      </c>
      <c r="AK3856" s="44" t="s">
        <v>9134</v>
      </c>
    </row>
    <row r="3857" spans="1:37" s="14" customFormat="1" ht="15" customHeight="1" thickBot="1" x14ac:dyDescent="0.25">
      <c r="B3857" s="18">
        <f>VLOOKUP(C3857,FORNECEDORES!D:E,2,0)</f>
        <v>39969</v>
      </c>
      <c r="C3857" s="19" t="str">
        <f>VLOOKUP(D3857,FORNECEDORES!A:D,4,0)</f>
        <v>23.457.797/0001-56</v>
      </c>
      <c r="D3857" s="13" t="s">
        <v>2466</v>
      </c>
      <c r="E3857" s="20" t="str">
        <f t="shared" si="254"/>
        <v>04 0151</v>
      </c>
      <c r="F3857" s="28" t="s">
        <v>8979</v>
      </c>
      <c r="G3857" s="21" t="str">
        <f>VLOOKUP(E3857,'FILIAIS PETZ'!A:E,5,0)</f>
        <v>PETZ VILA MARIANA</v>
      </c>
      <c r="H3857" s="20" t="str">
        <f>VLOOKUP(E3857,'FILIAIS PETZ'!A:D,4,0)</f>
        <v>VLMA-SP</v>
      </c>
      <c r="I3857" s="46">
        <v>45463</v>
      </c>
      <c r="J3857" s="9">
        <v>932473</v>
      </c>
      <c r="K3857" s="9" t="s">
        <v>9035</v>
      </c>
      <c r="L3857" s="29" t="s">
        <v>11227</v>
      </c>
      <c r="M3857" s="46">
        <v>45463</v>
      </c>
      <c r="N3857" s="46">
        <v>45497</v>
      </c>
      <c r="O3857" s="46">
        <v>45474</v>
      </c>
      <c r="P3857" s="91" t="s">
        <v>4990</v>
      </c>
      <c r="Q3857" s="84">
        <v>3</v>
      </c>
      <c r="R3857" s="91">
        <v>1</v>
      </c>
      <c r="S3857" s="9">
        <v>8</v>
      </c>
      <c r="T3857" s="9" t="s">
        <v>32</v>
      </c>
      <c r="U3857" s="9">
        <v>11002</v>
      </c>
      <c r="V3857" s="9">
        <v>11002</v>
      </c>
      <c r="W3857" s="9" t="s">
        <v>5019</v>
      </c>
      <c r="X3857" s="10" t="s">
        <v>4985</v>
      </c>
      <c r="Y3857" s="9" t="s">
        <v>4997</v>
      </c>
      <c r="Z3857" s="9" t="s">
        <v>4993</v>
      </c>
      <c r="AA3857" s="9" t="s">
        <v>4989</v>
      </c>
      <c r="AB3857" s="9" t="s">
        <v>12941</v>
      </c>
      <c r="AC3857" s="9" t="s">
        <v>5006</v>
      </c>
      <c r="AD3857" s="29"/>
      <c r="AE3857" s="20" t="str">
        <f>VLOOKUP(E3857,'FILIAIS PETZ'!A:Q,17,0)</f>
        <v>SP2</v>
      </c>
      <c r="AF3857" s="20" t="str">
        <f>VLOOKUP(E3857,'FILIAIS PETZ'!A:Q,3,0)</f>
        <v>FELICIO</v>
      </c>
      <c r="AG3857" s="20" t="str">
        <f>VLOOKUP(E3857,'FILIAIS PETZ'!A:Q,2,0)</f>
        <v>R3</v>
      </c>
      <c r="AH3857" s="75">
        <v>150</v>
      </c>
      <c r="AI3857" s="16" t="s">
        <v>11228</v>
      </c>
      <c r="AJ3857" s="43">
        <f>VLOOKUP(E3857,'FILIAIS PETZ'!$A$2:$K$2000,11,0)</f>
        <v>18328118014835</v>
      </c>
      <c r="AK3857" s="44">
        <v>18328118014835</v>
      </c>
    </row>
    <row r="3858" spans="1:37" s="14" customFormat="1" ht="15" customHeight="1" thickBot="1" x14ac:dyDescent="0.25">
      <c r="B3858" s="18">
        <f>VLOOKUP(C3858,FORNECEDORES!D:E,2,0)</f>
        <v>39969</v>
      </c>
      <c r="C3858" s="19" t="str">
        <f>VLOOKUP(D3858,FORNECEDORES!A:D,4,0)</f>
        <v>23.457.797/0001-56</v>
      </c>
      <c r="D3858" s="13" t="s">
        <v>2466</v>
      </c>
      <c r="E3858" s="20" t="str">
        <f t="shared" si="254"/>
        <v>04 0151</v>
      </c>
      <c r="F3858" s="28" t="s">
        <v>8979</v>
      </c>
      <c r="G3858" s="21" t="str">
        <f>VLOOKUP(E3858,'FILIAIS PETZ'!A:E,5,0)</f>
        <v>PETZ VILA MARIANA</v>
      </c>
      <c r="H3858" s="20" t="str">
        <f>VLOOKUP(E3858,'FILIAIS PETZ'!A:D,4,0)</f>
        <v>VLMA-SP</v>
      </c>
      <c r="I3858" s="46">
        <v>45463</v>
      </c>
      <c r="J3858" s="9">
        <v>932474</v>
      </c>
      <c r="K3858" s="9" t="s">
        <v>9035</v>
      </c>
      <c r="L3858" s="29" t="s">
        <v>5829</v>
      </c>
      <c r="M3858" s="46">
        <v>45463</v>
      </c>
      <c r="N3858" s="46">
        <v>45497</v>
      </c>
      <c r="O3858" s="46">
        <v>45474</v>
      </c>
      <c r="P3858" s="91" t="s">
        <v>4990</v>
      </c>
      <c r="Q3858" s="84">
        <v>3</v>
      </c>
      <c r="R3858" s="91">
        <v>1</v>
      </c>
      <c r="S3858" s="9">
        <v>8</v>
      </c>
      <c r="T3858" s="9" t="s">
        <v>32</v>
      </c>
      <c r="U3858" s="9">
        <v>11002</v>
      </c>
      <c r="V3858" s="9">
        <v>11002</v>
      </c>
      <c r="W3858" s="9" t="s">
        <v>5021</v>
      </c>
      <c r="X3858" s="10" t="s">
        <v>4985</v>
      </c>
      <c r="Y3858" s="9" t="s">
        <v>4997</v>
      </c>
      <c r="Z3858" s="9" t="s">
        <v>4993</v>
      </c>
      <c r="AA3858" s="9" t="s">
        <v>4989</v>
      </c>
      <c r="AB3858" s="9" t="s">
        <v>12941</v>
      </c>
      <c r="AC3858" s="9" t="s">
        <v>5006</v>
      </c>
      <c r="AD3858" s="29"/>
      <c r="AE3858" s="20" t="str">
        <f>VLOOKUP(E3858,'FILIAIS PETZ'!A:Q,17,0)</f>
        <v>SP2</v>
      </c>
      <c r="AF3858" s="20" t="str">
        <f>VLOOKUP(E3858,'FILIAIS PETZ'!A:Q,3,0)</f>
        <v>FELICIO</v>
      </c>
      <c r="AG3858" s="20" t="str">
        <f>VLOOKUP(E3858,'FILIAIS PETZ'!A:Q,2,0)</f>
        <v>R3</v>
      </c>
      <c r="AH3858" s="75">
        <v>350</v>
      </c>
      <c r="AI3858" s="16" t="s">
        <v>11229</v>
      </c>
      <c r="AJ3858" s="43">
        <f>VLOOKUP(E3858,'FILIAIS PETZ'!$A$2:$K$2000,11,0)</f>
        <v>18328118014835</v>
      </c>
      <c r="AK3858" s="44">
        <v>18328118014835</v>
      </c>
    </row>
    <row r="3859" spans="1:37" s="14" customFormat="1" ht="15" customHeight="1" thickBot="1" x14ac:dyDescent="0.25">
      <c r="B3859" s="18">
        <f>VLOOKUP(C3859,FORNECEDORES!D:E,2,0)</f>
        <v>39969</v>
      </c>
      <c r="C3859" s="19" t="str">
        <f>VLOOKUP(D3859,FORNECEDORES!A:D,4,0)</f>
        <v>23.457.797/0001-56</v>
      </c>
      <c r="D3859" s="13" t="s">
        <v>2466</v>
      </c>
      <c r="E3859" s="20" t="str">
        <f t="shared" si="254"/>
        <v>04 0151</v>
      </c>
      <c r="F3859" s="28" t="s">
        <v>8979</v>
      </c>
      <c r="G3859" s="21" t="str">
        <f>VLOOKUP(E3859,'FILIAIS PETZ'!A:E,5,0)</f>
        <v>PETZ VILA MARIANA</v>
      </c>
      <c r="H3859" s="20" t="str">
        <f>VLOOKUP(E3859,'FILIAIS PETZ'!A:D,4,0)</f>
        <v>VLMA-SP</v>
      </c>
      <c r="I3859" s="46">
        <v>45463</v>
      </c>
      <c r="J3859" s="9">
        <v>932476</v>
      </c>
      <c r="K3859" s="9" t="s">
        <v>9035</v>
      </c>
      <c r="L3859" s="29" t="s">
        <v>11230</v>
      </c>
      <c r="M3859" s="46">
        <v>45463</v>
      </c>
      <c r="N3859" s="46">
        <v>45497</v>
      </c>
      <c r="O3859" s="46">
        <v>45474</v>
      </c>
      <c r="P3859" s="91" t="s">
        <v>4990</v>
      </c>
      <c r="Q3859" s="84">
        <v>3</v>
      </c>
      <c r="R3859" s="91">
        <v>1</v>
      </c>
      <c r="S3859" s="9">
        <v>8</v>
      </c>
      <c r="T3859" s="9" t="s">
        <v>32</v>
      </c>
      <c r="U3859" s="9">
        <v>11002</v>
      </c>
      <c r="V3859" s="9">
        <v>11002</v>
      </c>
      <c r="W3859" s="9" t="s">
        <v>5019</v>
      </c>
      <c r="X3859" s="10" t="s">
        <v>4985</v>
      </c>
      <c r="Y3859" s="9" t="s">
        <v>4997</v>
      </c>
      <c r="Z3859" s="9" t="s">
        <v>4993</v>
      </c>
      <c r="AA3859" s="9" t="s">
        <v>4989</v>
      </c>
      <c r="AB3859" s="9" t="s">
        <v>12941</v>
      </c>
      <c r="AC3859" s="9" t="s">
        <v>5006</v>
      </c>
      <c r="AD3859" s="29"/>
      <c r="AE3859" s="20" t="str">
        <f>VLOOKUP(E3859,'FILIAIS PETZ'!A:Q,17,0)</f>
        <v>SP2</v>
      </c>
      <c r="AF3859" s="20" t="str">
        <f>VLOOKUP(E3859,'FILIAIS PETZ'!A:Q,3,0)</f>
        <v>FELICIO</v>
      </c>
      <c r="AG3859" s="20" t="str">
        <f>VLOOKUP(E3859,'FILIAIS PETZ'!A:Q,2,0)</f>
        <v>R3</v>
      </c>
      <c r="AH3859" s="75">
        <v>230</v>
      </c>
      <c r="AI3859" s="16" t="s">
        <v>11231</v>
      </c>
      <c r="AJ3859" s="43">
        <f>VLOOKUP(E3859,'FILIAIS PETZ'!$A$2:$K$2000,11,0)</f>
        <v>18328118014835</v>
      </c>
      <c r="AK3859" s="44">
        <v>18328118014835</v>
      </c>
    </row>
    <row r="3860" spans="1:37" s="14" customFormat="1" ht="15" customHeight="1" thickBot="1" x14ac:dyDescent="0.25">
      <c r="B3860" s="18">
        <f>VLOOKUP(C3860,FORNECEDORES!D:E,2,0)</f>
        <v>39969</v>
      </c>
      <c r="C3860" s="19" t="str">
        <f>VLOOKUP(D3860,FORNECEDORES!A:D,4,0)</f>
        <v>23.457.797/0001-56</v>
      </c>
      <c r="D3860" s="13" t="s">
        <v>2466</v>
      </c>
      <c r="E3860" s="20" t="str">
        <f t="shared" si="254"/>
        <v>04 0151</v>
      </c>
      <c r="F3860" s="28" t="s">
        <v>8979</v>
      </c>
      <c r="G3860" s="21" t="str">
        <f>VLOOKUP(E3860,'FILIAIS PETZ'!A:E,5,0)</f>
        <v>PETZ VILA MARIANA</v>
      </c>
      <c r="H3860" s="20" t="str">
        <f>VLOOKUP(E3860,'FILIAIS PETZ'!A:D,4,0)</f>
        <v>VLMA-SP</v>
      </c>
      <c r="I3860" s="46">
        <v>45463</v>
      </c>
      <c r="J3860" s="9">
        <v>932477</v>
      </c>
      <c r="K3860" s="9" t="s">
        <v>9035</v>
      </c>
      <c r="L3860" s="29" t="s">
        <v>5830</v>
      </c>
      <c r="M3860" s="46">
        <v>45463</v>
      </c>
      <c r="N3860" s="46">
        <v>45497</v>
      </c>
      <c r="O3860" s="46">
        <v>45474</v>
      </c>
      <c r="P3860" s="91" t="s">
        <v>4990</v>
      </c>
      <c r="Q3860" s="84">
        <v>3</v>
      </c>
      <c r="R3860" s="91">
        <v>1</v>
      </c>
      <c r="S3860" s="9">
        <v>8</v>
      </c>
      <c r="T3860" s="9" t="s">
        <v>32</v>
      </c>
      <c r="U3860" s="9">
        <v>11002</v>
      </c>
      <c r="V3860" s="9">
        <v>11002</v>
      </c>
      <c r="W3860" s="9" t="s">
        <v>5019</v>
      </c>
      <c r="X3860" s="10" t="s">
        <v>4985</v>
      </c>
      <c r="Y3860" s="9" t="s">
        <v>4997</v>
      </c>
      <c r="Z3860" s="9" t="s">
        <v>4993</v>
      </c>
      <c r="AA3860" s="9" t="s">
        <v>4989</v>
      </c>
      <c r="AB3860" s="9" t="s">
        <v>12941</v>
      </c>
      <c r="AC3860" s="9" t="s">
        <v>5006</v>
      </c>
      <c r="AD3860" s="29"/>
      <c r="AE3860" s="20" t="str">
        <f>VLOOKUP(E3860,'FILIAIS PETZ'!A:Q,17,0)</f>
        <v>SP2</v>
      </c>
      <c r="AF3860" s="20" t="str">
        <f>VLOOKUP(E3860,'FILIAIS PETZ'!A:Q,3,0)</f>
        <v>FELICIO</v>
      </c>
      <c r="AG3860" s="20" t="str">
        <f>VLOOKUP(E3860,'FILIAIS PETZ'!A:Q,2,0)</f>
        <v>R3</v>
      </c>
      <c r="AH3860" s="75">
        <v>150</v>
      </c>
      <c r="AI3860" s="16" t="s">
        <v>11232</v>
      </c>
      <c r="AJ3860" s="43">
        <f>VLOOKUP(E3860,'FILIAIS PETZ'!$A$2:$K$2000,11,0)</f>
        <v>18328118014835</v>
      </c>
      <c r="AK3860" s="44">
        <v>18328118014835</v>
      </c>
    </row>
    <row r="3861" spans="1:37" s="14" customFormat="1" ht="15" customHeight="1" thickBot="1" x14ac:dyDescent="0.25">
      <c r="B3861" s="18">
        <f>VLOOKUP(C3861,FORNECEDORES!D:E,2,0)</f>
        <v>39969</v>
      </c>
      <c r="C3861" s="19" t="str">
        <f>VLOOKUP(D3861,FORNECEDORES!A:D,4,0)</f>
        <v>23.457.797/0001-56</v>
      </c>
      <c r="D3861" s="13" t="s">
        <v>2466</v>
      </c>
      <c r="E3861" s="20" t="str">
        <f t="shared" si="254"/>
        <v>04 0151</v>
      </c>
      <c r="F3861" s="28" t="s">
        <v>8979</v>
      </c>
      <c r="G3861" s="21" t="str">
        <f>VLOOKUP(E3861,'FILIAIS PETZ'!A:E,5,0)</f>
        <v>PETZ VILA MARIANA</v>
      </c>
      <c r="H3861" s="20" t="str">
        <f>VLOOKUP(E3861,'FILIAIS PETZ'!A:D,4,0)</f>
        <v>VLMA-SP</v>
      </c>
      <c r="I3861" s="46">
        <v>45463</v>
      </c>
      <c r="J3861" s="9">
        <v>932481</v>
      </c>
      <c r="K3861" s="9" t="s">
        <v>9035</v>
      </c>
      <c r="L3861" s="29" t="s">
        <v>5831</v>
      </c>
      <c r="M3861" s="46">
        <v>45463</v>
      </c>
      <c r="N3861" s="46">
        <v>45497</v>
      </c>
      <c r="O3861" s="46">
        <v>45474</v>
      </c>
      <c r="P3861" s="91" t="s">
        <v>4990</v>
      </c>
      <c r="Q3861" s="84">
        <v>3</v>
      </c>
      <c r="R3861" s="91">
        <v>1</v>
      </c>
      <c r="S3861" s="9">
        <v>8</v>
      </c>
      <c r="T3861" s="9" t="s">
        <v>32</v>
      </c>
      <c r="U3861" s="9">
        <v>11002</v>
      </c>
      <c r="V3861" s="9">
        <v>11002</v>
      </c>
      <c r="W3861" s="9" t="s">
        <v>5021</v>
      </c>
      <c r="X3861" s="10" t="s">
        <v>4985</v>
      </c>
      <c r="Y3861" s="9" t="s">
        <v>4997</v>
      </c>
      <c r="Z3861" s="9" t="s">
        <v>4993</v>
      </c>
      <c r="AA3861" s="9" t="s">
        <v>4989</v>
      </c>
      <c r="AB3861" s="9" t="s">
        <v>12941</v>
      </c>
      <c r="AC3861" s="9" t="s">
        <v>5006</v>
      </c>
      <c r="AD3861" s="29"/>
      <c r="AE3861" s="20" t="str">
        <f>VLOOKUP(E3861,'FILIAIS PETZ'!A:Q,17,0)</f>
        <v>SP2</v>
      </c>
      <c r="AF3861" s="20" t="str">
        <f>VLOOKUP(E3861,'FILIAIS PETZ'!A:Q,3,0)</f>
        <v>FELICIO</v>
      </c>
      <c r="AG3861" s="20" t="str">
        <f>VLOOKUP(E3861,'FILIAIS PETZ'!A:Q,2,0)</f>
        <v>R3</v>
      </c>
      <c r="AH3861" s="75">
        <v>150</v>
      </c>
      <c r="AI3861" s="16" t="s">
        <v>11233</v>
      </c>
      <c r="AJ3861" s="43">
        <f>VLOOKUP(E3861,'FILIAIS PETZ'!$A$2:$K$2000,11,0)</f>
        <v>18328118014835</v>
      </c>
      <c r="AK3861" s="44">
        <v>18328118014835</v>
      </c>
    </row>
    <row r="3862" spans="1:37" s="14" customFormat="1" ht="15" customHeight="1" thickBot="1" x14ac:dyDescent="0.25">
      <c r="B3862" s="18">
        <f>VLOOKUP(C3862,FORNECEDORES!D:E,2,0)</f>
        <v>39969</v>
      </c>
      <c r="C3862" s="19" t="str">
        <f>VLOOKUP(D3862,FORNECEDORES!A:D,4,0)</f>
        <v>23.457.797/0001-56</v>
      </c>
      <c r="D3862" s="13" t="s">
        <v>2466</v>
      </c>
      <c r="E3862" s="20" t="str">
        <f t="shared" si="254"/>
        <v>04 0151</v>
      </c>
      <c r="F3862" s="28" t="s">
        <v>8979</v>
      </c>
      <c r="G3862" s="21" t="str">
        <f>VLOOKUP(E3862,'FILIAIS PETZ'!A:E,5,0)</f>
        <v>PETZ VILA MARIANA</v>
      </c>
      <c r="H3862" s="20" t="str">
        <f>VLOOKUP(E3862,'FILIAIS PETZ'!A:D,4,0)</f>
        <v>VLMA-SP</v>
      </c>
      <c r="I3862" s="46">
        <v>45463</v>
      </c>
      <c r="J3862" s="9">
        <v>932490</v>
      </c>
      <c r="K3862" s="9" t="s">
        <v>9035</v>
      </c>
      <c r="L3862" s="29" t="s">
        <v>11234</v>
      </c>
      <c r="M3862" s="46">
        <v>45463</v>
      </c>
      <c r="N3862" s="46">
        <v>45497</v>
      </c>
      <c r="O3862" s="46">
        <v>45474</v>
      </c>
      <c r="P3862" s="91" t="s">
        <v>4990</v>
      </c>
      <c r="Q3862" s="84">
        <v>3</v>
      </c>
      <c r="R3862" s="91">
        <v>1</v>
      </c>
      <c r="S3862" s="9">
        <v>8</v>
      </c>
      <c r="T3862" s="9" t="s">
        <v>32</v>
      </c>
      <c r="U3862" s="9">
        <v>11002</v>
      </c>
      <c r="V3862" s="9">
        <v>11002</v>
      </c>
      <c r="W3862" s="9" t="s">
        <v>5021</v>
      </c>
      <c r="X3862" s="10" t="s">
        <v>4985</v>
      </c>
      <c r="Y3862" s="9" t="s">
        <v>4997</v>
      </c>
      <c r="Z3862" s="9" t="s">
        <v>4993</v>
      </c>
      <c r="AA3862" s="9" t="s">
        <v>4989</v>
      </c>
      <c r="AB3862" s="9" t="s">
        <v>12941</v>
      </c>
      <c r="AC3862" s="9" t="s">
        <v>5006</v>
      </c>
      <c r="AD3862" s="29"/>
      <c r="AE3862" s="20" t="str">
        <f>VLOOKUP(E3862,'FILIAIS PETZ'!A:Q,17,0)</f>
        <v>SP2</v>
      </c>
      <c r="AF3862" s="20" t="str">
        <f>VLOOKUP(E3862,'FILIAIS PETZ'!A:Q,3,0)</f>
        <v>FELICIO</v>
      </c>
      <c r="AG3862" s="20" t="str">
        <f>VLOOKUP(E3862,'FILIAIS PETZ'!A:Q,2,0)</f>
        <v>R3</v>
      </c>
      <c r="AH3862" s="75">
        <v>360</v>
      </c>
      <c r="AI3862" s="16" t="s">
        <v>11235</v>
      </c>
      <c r="AJ3862" s="43">
        <f>VLOOKUP(E3862,'FILIAIS PETZ'!$A$2:$K$2000,11,0)</f>
        <v>18328118014835</v>
      </c>
      <c r="AK3862" s="44">
        <v>18328118014835</v>
      </c>
    </row>
    <row r="3863" spans="1:37" s="14" customFormat="1" ht="15" customHeight="1" thickBot="1" x14ac:dyDescent="0.25">
      <c r="B3863" s="18">
        <f>VLOOKUP(C3863,FORNECEDORES!D:E,2,0)</f>
        <v>39969</v>
      </c>
      <c r="C3863" s="19" t="str">
        <f>VLOOKUP(D3863,FORNECEDORES!A:D,4,0)</f>
        <v>23.457.797/0001-56</v>
      </c>
      <c r="D3863" s="13" t="s">
        <v>2466</v>
      </c>
      <c r="E3863" s="20" t="str">
        <f t="shared" si="254"/>
        <v>04 0151</v>
      </c>
      <c r="F3863" s="28" t="s">
        <v>8979</v>
      </c>
      <c r="G3863" s="21" t="str">
        <f>VLOOKUP(E3863,'FILIAIS PETZ'!A:E,5,0)</f>
        <v>PETZ VILA MARIANA</v>
      </c>
      <c r="H3863" s="20" t="str">
        <f>VLOOKUP(E3863,'FILIAIS PETZ'!A:D,4,0)</f>
        <v>VLMA-SP</v>
      </c>
      <c r="I3863" s="46">
        <v>45463</v>
      </c>
      <c r="J3863" s="9">
        <v>932492</v>
      </c>
      <c r="K3863" s="9" t="s">
        <v>9035</v>
      </c>
      <c r="L3863" s="29" t="s">
        <v>11236</v>
      </c>
      <c r="M3863" s="46">
        <v>45463</v>
      </c>
      <c r="N3863" s="46">
        <v>45497</v>
      </c>
      <c r="O3863" s="46">
        <v>45474</v>
      </c>
      <c r="P3863" s="91" t="s">
        <v>4990</v>
      </c>
      <c r="Q3863" s="84">
        <v>3</v>
      </c>
      <c r="R3863" s="91">
        <v>1</v>
      </c>
      <c r="S3863" s="9">
        <v>8</v>
      </c>
      <c r="T3863" s="9" t="s">
        <v>32</v>
      </c>
      <c r="U3863" s="9">
        <v>11002</v>
      </c>
      <c r="V3863" s="9">
        <v>11002</v>
      </c>
      <c r="W3863" s="9" t="s">
        <v>5107</v>
      </c>
      <c r="X3863" s="10" t="s">
        <v>4985</v>
      </c>
      <c r="Y3863" s="9" t="s">
        <v>4997</v>
      </c>
      <c r="Z3863" s="9" t="s">
        <v>4993</v>
      </c>
      <c r="AA3863" s="9" t="s">
        <v>4989</v>
      </c>
      <c r="AB3863" s="9" t="s">
        <v>12941</v>
      </c>
      <c r="AC3863" s="9" t="s">
        <v>5006</v>
      </c>
      <c r="AD3863" s="29"/>
      <c r="AE3863" s="20" t="str">
        <f>VLOOKUP(E3863,'FILIAIS PETZ'!A:Q,17,0)</f>
        <v>SP2</v>
      </c>
      <c r="AF3863" s="20" t="str">
        <f>VLOOKUP(E3863,'FILIAIS PETZ'!A:Q,3,0)</f>
        <v>FELICIO</v>
      </c>
      <c r="AG3863" s="20" t="str">
        <f>VLOOKUP(E3863,'FILIAIS PETZ'!A:Q,2,0)</f>
        <v>R3</v>
      </c>
      <c r="AH3863" s="75">
        <v>450</v>
      </c>
      <c r="AI3863" s="16" t="s">
        <v>11237</v>
      </c>
      <c r="AJ3863" s="43">
        <f>VLOOKUP(E3863,'FILIAIS PETZ'!$A$2:$K$2000,11,0)</f>
        <v>18328118014835</v>
      </c>
      <c r="AK3863" s="44">
        <v>18328118014835</v>
      </c>
    </row>
    <row r="3864" spans="1:37" s="14" customFormat="1" ht="15" customHeight="1" thickBot="1" x14ac:dyDescent="0.25">
      <c r="B3864" s="18">
        <f>VLOOKUP(C3864,FORNECEDORES!D:E,2,0)</f>
        <v>39969</v>
      </c>
      <c r="C3864" s="19" t="str">
        <f>VLOOKUP(D3864,FORNECEDORES!A:D,4,0)</f>
        <v>23.457.797/0001-56</v>
      </c>
      <c r="D3864" s="13" t="s">
        <v>2466</v>
      </c>
      <c r="E3864" s="20" t="str">
        <f t="shared" si="254"/>
        <v>04 0044</v>
      </c>
      <c r="F3864" s="28" t="s">
        <v>8974</v>
      </c>
      <c r="G3864" s="21" t="str">
        <f>VLOOKUP(E3864,'FILIAIS PETZ'!A:E,5,0)</f>
        <v>PETZ SANTO ANDRE</v>
      </c>
      <c r="H3864" s="20" t="str">
        <f>VLOOKUP(E3864,'FILIAIS PETZ'!A:D,4,0)</f>
        <v>STAD-SP</v>
      </c>
      <c r="I3864" s="46">
        <v>45463</v>
      </c>
      <c r="J3864" s="9">
        <v>932470</v>
      </c>
      <c r="K3864" s="9" t="s">
        <v>9035</v>
      </c>
      <c r="L3864" s="29" t="s">
        <v>11238</v>
      </c>
      <c r="M3864" s="46">
        <v>45463</v>
      </c>
      <c r="N3864" s="46">
        <v>45497</v>
      </c>
      <c r="O3864" s="46">
        <v>45474</v>
      </c>
      <c r="P3864" s="91" t="s">
        <v>4990</v>
      </c>
      <c r="Q3864" s="84">
        <v>3</v>
      </c>
      <c r="R3864" s="91">
        <v>1</v>
      </c>
      <c r="S3864" s="9">
        <v>8</v>
      </c>
      <c r="T3864" s="9" t="s">
        <v>32</v>
      </c>
      <c r="U3864" s="9">
        <v>11002</v>
      </c>
      <c r="V3864" s="9">
        <v>11002</v>
      </c>
      <c r="W3864" s="9" t="s">
        <v>5034</v>
      </c>
      <c r="X3864" s="10" t="s">
        <v>4985</v>
      </c>
      <c r="Y3864" s="9" t="s">
        <v>4997</v>
      </c>
      <c r="Z3864" s="9" t="s">
        <v>4993</v>
      </c>
      <c r="AA3864" s="9" t="s">
        <v>4989</v>
      </c>
      <c r="AB3864" s="9" t="s">
        <v>12941</v>
      </c>
      <c r="AC3864" s="9" t="s">
        <v>5006</v>
      </c>
      <c r="AD3864" s="29"/>
      <c r="AE3864" s="20" t="str">
        <f>VLOOKUP(E3864,'FILIAIS PETZ'!A:Q,17,0)</f>
        <v>SP3</v>
      </c>
      <c r="AF3864" s="20" t="str">
        <f>VLOOKUP(E3864,'FILIAIS PETZ'!A:Q,3,0)</f>
        <v>FELICIO</v>
      </c>
      <c r="AG3864" s="20" t="str">
        <f>VLOOKUP(E3864,'FILIAIS PETZ'!A:Q,2,0)</f>
        <v>R3</v>
      </c>
      <c r="AH3864" s="75">
        <v>250</v>
      </c>
      <c r="AI3864" s="16" t="s">
        <v>11239</v>
      </c>
      <c r="AJ3864" s="43">
        <f>VLOOKUP(E3864,'FILIAIS PETZ'!$A$2:$K$2000,11,0)</f>
        <v>18328118004600</v>
      </c>
      <c r="AK3864" s="44">
        <v>18328118004600</v>
      </c>
    </row>
    <row r="3865" spans="1:37" s="14" customFormat="1" ht="15" customHeight="1" thickBot="1" x14ac:dyDescent="0.25">
      <c r="A3865" s="84">
        <f>J3865</f>
        <v>932561</v>
      </c>
      <c r="B3865" s="18">
        <f>VLOOKUP(C3865,FORNECEDORES!D:E,2,0)</f>
        <v>315303</v>
      </c>
      <c r="C3865" s="19" t="str">
        <f>VLOOKUP(D3865,FORNECEDORES!A:D,4,0)</f>
        <v>46.594.144/0001-14</v>
      </c>
      <c r="D3865" s="13" t="s">
        <v>3903</v>
      </c>
      <c r="E3865" s="20" t="str">
        <f t="shared" si="254"/>
        <v>04 0069</v>
      </c>
      <c r="F3865" s="28" t="s">
        <v>8968</v>
      </c>
      <c r="G3865" s="21" t="str">
        <f>VLOOKUP(E3865,'FILIAIS PETZ'!A:E,5,0)</f>
        <v>PETZ GIOVANNI PIRELLI</v>
      </c>
      <c r="H3865" s="20" t="str">
        <f>VLOOKUP(E3865,'FILIAIS PETZ'!A:D,4,0)</f>
        <v>GPIR-SP</v>
      </c>
      <c r="I3865" s="46">
        <v>45463</v>
      </c>
      <c r="J3865" s="9">
        <v>932561</v>
      </c>
      <c r="K3865" s="84" t="s">
        <v>5858</v>
      </c>
      <c r="L3865" s="83" t="s">
        <v>9485</v>
      </c>
      <c r="M3865" s="46">
        <v>45477</v>
      </c>
      <c r="N3865" s="46">
        <v>45567</v>
      </c>
      <c r="O3865" s="46">
        <v>45547</v>
      </c>
      <c r="P3865" s="91" t="s">
        <v>4990</v>
      </c>
      <c r="Q3865" s="84">
        <v>3</v>
      </c>
      <c r="R3865" s="91">
        <v>1</v>
      </c>
      <c r="S3865" s="9">
        <v>8</v>
      </c>
      <c r="T3865" s="9" t="s">
        <v>32</v>
      </c>
      <c r="U3865" s="9">
        <v>11002</v>
      </c>
      <c r="V3865" s="9">
        <v>11002</v>
      </c>
      <c r="W3865" s="9" t="s">
        <v>5019</v>
      </c>
      <c r="X3865" s="10" t="s">
        <v>4985</v>
      </c>
      <c r="Y3865" s="9" t="s">
        <v>4993</v>
      </c>
      <c r="Z3865" s="9" t="s">
        <v>4993</v>
      </c>
      <c r="AA3865" s="9" t="s">
        <v>5022</v>
      </c>
      <c r="AB3865" s="9" t="s">
        <v>12941</v>
      </c>
      <c r="AC3865" s="9" t="s">
        <v>5006</v>
      </c>
      <c r="AD3865" s="29"/>
      <c r="AE3865" s="20" t="str">
        <f>VLOOKUP(E3865,'FILIAIS PETZ'!A:Q,17,0)</f>
        <v>SP3</v>
      </c>
      <c r="AF3865" s="20" t="str">
        <f>VLOOKUP(E3865,'FILIAIS PETZ'!A:Q,3,0)</f>
        <v>FELICIO</v>
      </c>
      <c r="AG3865" s="20" t="str">
        <f>VLOOKUP(E3865,'FILIAIS PETZ'!A:Q,2,0)</f>
        <v>R3</v>
      </c>
      <c r="AH3865" s="75">
        <v>770</v>
      </c>
      <c r="AI3865" s="16" t="s">
        <v>11240</v>
      </c>
      <c r="AJ3865" s="43">
        <f>VLOOKUP(E3865,'FILIAIS PETZ'!$A$2:$K$2000,11,0)</f>
        <v>18328118006905</v>
      </c>
      <c r="AK3865" s="44">
        <v>18328118006905</v>
      </c>
    </row>
    <row r="3866" spans="1:37" s="14" customFormat="1" ht="15" customHeight="1" thickBot="1" x14ac:dyDescent="0.25">
      <c r="A3866" s="84">
        <f>J3866</f>
        <v>932562</v>
      </c>
      <c r="B3866" s="18">
        <f>VLOOKUP(C3866,FORNECEDORES!D:E,2,0)</f>
        <v>315303</v>
      </c>
      <c r="C3866" s="19" t="str">
        <f>VLOOKUP(D3866,FORNECEDORES!A:D,4,0)</f>
        <v>46.594.144/0001-14</v>
      </c>
      <c r="D3866" s="13" t="s">
        <v>3903</v>
      </c>
      <c r="E3866" s="20" t="str">
        <f t="shared" si="254"/>
        <v>04 0069</v>
      </c>
      <c r="F3866" s="28" t="s">
        <v>8968</v>
      </c>
      <c r="G3866" s="21" t="str">
        <f>VLOOKUP(E3866,'FILIAIS PETZ'!A:E,5,0)</f>
        <v>PETZ GIOVANNI PIRELLI</v>
      </c>
      <c r="H3866" s="20" t="str">
        <f>VLOOKUP(E3866,'FILIAIS PETZ'!A:D,4,0)</f>
        <v>GPIR-SP</v>
      </c>
      <c r="I3866" s="46">
        <v>45463</v>
      </c>
      <c r="J3866" s="9">
        <v>932562</v>
      </c>
      <c r="K3866" s="84" t="s">
        <v>5858</v>
      </c>
      <c r="L3866" s="83" t="s">
        <v>12642</v>
      </c>
      <c r="M3866" s="46">
        <v>45477</v>
      </c>
      <c r="N3866" s="46">
        <v>45567</v>
      </c>
      <c r="O3866" s="46">
        <v>45547</v>
      </c>
      <c r="P3866" s="91" t="s">
        <v>4990</v>
      </c>
      <c r="Q3866" s="84">
        <v>3</v>
      </c>
      <c r="R3866" s="91">
        <v>1</v>
      </c>
      <c r="S3866" s="9">
        <v>8</v>
      </c>
      <c r="T3866" s="9" t="s">
        <v>32</v>
      </c>
      <c r="U3866" s="9">
        <v>11002</v>
      </c>
      <c r="V3866" s="9">
        <v>11002</v>
      </c>
      <c r="W3866" s="9" t="s">
        <v>5019</v>
      </c>
      <c r="X3866" s="10" t="s">
        <v>4985</v>
      </c>
      <c r="Y3866" s="9" t="s">
        <v>4993</v>
      </c>
      <c r="Z3866" s="9" t="s">
        <v>4993</v>
      </c>
      <c r="AA3866" s="9" t="s">
        <v>5022</v>
      </c>
      <c r="AB3866" s="9" t="s">
        <v>12941</v>
      </c>
      <c r="AC3866" s="9" t="s">
        <v>5006</v>
      </c>
      <c r="AD3866" s="29"/>
      <c r="AE3866" s="20" t="str">
        <f>VLOOKUP(E3866,'FILIAIS PETZ'!A:Q,17,0)</f>
        <v>SP3</v>
      </c>
      <c r="AF3866" s="20" t="str">
        <f>VLOOKUP(E3866,'FILIAIS PETZ'!A:Q,3,0)</f>
        <v>FELICIO</v>
      </c>
      <c r="AG3866" s="20" t="str">
        <f>VLOOKUP(E3866,'FILIAIS PETZ'!A:Q,2,0)</f>
        <v>R3</v>
      </c>
      <c r="AH3866" s="75">
        <v>700</v>
      </c>
      <c r="AI3866" s="16" t="s">
        <v>11241</v>
      </c>
      <c r="AJ3866" s="43">
        <f>VLOOKUP(E3866,'FILIAIS PETZ'!$A$2:$K$2000,11,0)</f>
        <v>18328118006905</v>
      </c>
      <c r="AK3866" s="44">
        <v>18328118006905</v>
      </c>
    </row>
    <row r="3867" spans="1:37" s="14" customFormat="1" ht="15" customHeight="1" thickBot="1" x14ac:dyDescent="0.25">
      <c r="A3867" s="84">
        <f>J3867</f>
        <v>932564</v>
      </c>
      <c r="B3867" s="18">
        <f>VLOOKUP(C3867,FORNECEDORES!D:E,2,0)</f>
        <v>315303</v>
      </c>
      <c r="C3867" s="19" t="str">
        <f>VLOOKUP(D3867,FORNECEDORES!A:D,4,0)</f>
        <v>46.594.144/0001-14</v>
      </c>
      <c r="D3867" s="13" t="s">
        <v>3903</v>
      </c>
      <c r="E3867" s="20" t="str">
        <f t="shared" si="254"/>
        <v>04 0069</v>
      </c>
      <c r="F3867" s="28" t="s">
        <v>8968</v>
      </c>
      <c r="G3867" s="21" t="str">
        <f>VLOOKUP(E3867,'FILIAIS PETZ'!A:E,5,0)</f>
        <v>PETZ GIOVANNI PIRELLI</v>
      </c>
      <c r="H3867" s="20" t="str">
        <f>VLOOKUP(E3867,'FILIAIS PETZ'!A:D,4,0)</f>
        <v>GPIR-SP</v>
      </c>
      <c r="I3867" s="46">
        <v>45463</v>
      </c>
      <c r="J3867" s="9">
        <v>932564</v>
      </c>
      <c r="K3867" s="9" t="s">
        <v>5858</v>
      </c>
      <c r="L3867" s="83" t="s">
        <v>9356</v>
      </c>
      <c r="M3867" s="46">
        <v>45477</v>
      </c>
      <c r="N3867" s="46">
        <v>45567</v>
      </c>
      <c r="O3867" s="46">
        <v>45547</v>
      </c>
      <c r="P3867" s="91" t="s">
        <v>4990</v>
      </c>
      <c r="Q3867" s="84">
        <v>3</v>
      </c>
      <c r="R3867" s="91">
        <v>1</v>
      </c>
      <c r="S3867" s="9">
        <v>8</v>
      </c>
      <c r="T3867" s="9" t="s">
        <v>32</v>
      </c>
      <c r="U3867" s="9">
        <v>11002</v>
      </c>
      <c r="V3867" s="9">
        <v>11002</v>
      </c>
      <c r="W3867" s="9" t="s">
        <v>5019</v>
      </c>
      <c r="X3867" s="10" t="s">
        <v>4985</v>
      </c>
      <c r="Y3867" s="9" t="s">
        <v>4997</v>
      </c>
      <c r="Z3867" s="9" t="s">
        <v>4993</v>
      </c>
      <c r="AA3867" s="9" t="s">
        <v>5022</v>
      </c>
      <c r="AB3867" s="9" t="s">
        <v>5066</v>
      </c>
      <c r="AC3867" s="9" t="s">
        <v>5006</v>
      </c>
      <c r="AD3867" s="29"/>
      <c r="AE3867" s="20" t="str">
        <f>VLOOKUP(E3867,'FILIAIS PETZ'!A:Q,17,0)</f>
        <v>SP3</v>
      </c>
      <c r="AF3867" s="20" t="str">
        <f>VLOOKUP(E3867,'FILIAIS PETZ'!A:Q,3,0)</f>
        <v>FELICIO</v>
      </c>
      <c r="AG3867" s="20" t="str">
        <f>VLOOKUP(E3867,'FILIAIS PETZ'!A:Q,2,0)</f>
        <v>R3</v>
      </c>
      <c r="AH3867" s="75">
        <v>500</v>
      </c>
      <c r="AI3867" s="16" t="s">
        <v>11242</v>
      </c>
      <c r="AJ3867" s="43">
        <f>VLOOKUP(E3867,'FILIAIS PETZ'!$A$2:$K$2000,11,0)</f>
        <v>18328118006905</v>
      </c>
      <c r="AK3867" s="44">
        <v>18328118006905</v>
      </c>
    </row>
    <row r="3868" spans="1:37" s="14" customFormat="1" ht="15" customHeight="1" thickBot="1" x14ac:dyDescent="0.25">
      <c r="B3868" s="18">
        <f>VLOOKUP(C3868,FORNECEDORES!D:E,2,0)</f>
        <v>39969</v>
      </c>
      <c r="C3868" s="19" t="str">
        <f>VLOOKUP(D3868,FORNECEDORES!A:D,4,0)</f>
        <v>23.457.797/0001-56</v>
      </c>
      <c r="D3868" s="13" t="s">
        <v>2466</v>
      </c>
      <c r="E3868" s="20" t="str">
        <f t="shared" si="254"/>
        <v>04 0177</v>
      </c>
      <c r="F3868" s="28" t="s">
        <v>8982</v>
      </c>
      <c r="G3868" s="21" t="str">
        <f>VLOOKUP(E3868,'FILIAIS PETZ'!A:E,5,0)</f>
        <v>PETZ TEODORO SAMPAIO</v>
      </c>
      <c r="H3868" s="20" t="str">
        <f>VLOOKUP(E3868,'FILIAIS PETZ'!A:D,4,0)</f>
        <v>TEOD-SP</v>
      </c>
      <c r="I3868" s="46">
        <v>45463</v>
      </c>
      <c r="J3868" s="9">
        <v>932609</v>
      </c>
      <c r="K3868" s="9" t="s">
        <v>9035</v>
      </c>
      <c r="L3868" s="29" t="s">
        <v>11243</v>
      </c>
      <c r="M3868" s="46">
        <v>45463</v>
      </c>
      <c r="N3868" s="46">
        <v>45497</v>
      </c>
      <c r="O3868" s="46">
        <v>45474</v>
      </c>
      <c r="P3868" s="91" t="s">
        <v>4990</v>
      </c>
      <c r="Q3868" s="84">
        <v>3</v>
      </c>
      <c r="R3868" s="91">
        <v>1</v>
      </c>
      <c r="S3868" s="9">
        <v>8</v>
      </c>
      <c r="T3868" s="9" t="s">
        <v>32</v>
      </c>
      <c r="U3868" s="9">
        <v>11002</v>
      </c>
      <c r="V3868" s="9">
        <v>11002</v>
      </c>
      <c r="W3868" s="9" t="s">
        <v>5019</v>
      </c>
      <c r="X3868" s="10" t="s">
        <v>4985</v>
      </c>
      <c r="Y3868" s="10" t="s">
        <v>4980</v>
      </c>
      <c r="Z3868" s="9" t="s">
        <v>4980</v>
      </c>
      <c r="AA3868" s="9" t="s">
        <v>4989</v>
      </c>
      <c r="AB3868" s="9" t="s">
        <v>5066</v>
      </c>
      <c r="AC3868" s="9" t="s">
        <v>5006</v>
      </c>
      <c r="AD3868" s="29"/>
      <c r="AE3868" s="20" t="str">
        <f>VLOOKUP(E3868,'FILIAIS PETZ'!A:Q,17,0)</f>
        <v>SP2</v>
      </c>
      <c r="AF3868" s="20" t="str">
        <f>VLOOKUP(E3868,'FILIAIS PETZ'!A:Q,3,0)</f>
        <v>FELICIO</v>
      </c>
      <c r="AG3868" s="20" t="str">
        <f>VLOOKUP(E3868,'FILIAIS PETZ'!A:Q,2,0)</f>
        <v>R3</v>
      </c>
      <c r="AH3868" s="75">
        <v>980</v>
      </c>
      <c r="AI3868" s="16" t="s">
        <v>11244</v>
      </c>
      <c r="AJ3868" s="43">
        <f>VLOOKUP(E3868,'FILIAIS PETZ'!$A$2:$K$2000,11,0)</f>
        <v>18328118016455</v>
      </c>
      <c r="AK3868" s="44">
        <v>18328118016455</v>
      </c>
    </row>
    <row r="3869" spans="1:37" s="14" customFormat="1" ht="15" customHeight="1" thickBot="1" x14ac:dyDescent="0.25">
      <c r="B3869" s="18">
        <f>VLOOKUP(C3869,FORNECEDORES!D:E,2,0)</f>
        <v>39969</v>
      </c>
      <c r="C3869" s="19" t="str">
        <f>VLOOKUP(D3869,FORNECEDORES!A:D,4,0)</f>
        <v>23.457.797/0001-56</v>
      </c>
      <c r="D3869" s="13" t="s">
        <v>2466</v>
      </c>
      <c r="E3869" s="20" t="str">
        <f t="shared" si="254"/>
        <v>04 0177</v>
      </c>
      <c r="F3869" s="28" t="s">
        <v>8982</v>
      </c>
      <c r="G3869" s="21" t="str">
        <f>VLOOKUP(E3869,'FILIAIS PETZ'!A:E,5,0)</f>
        <v>PETZ TEODORO SAMPAIO</v>
      </c>
      <c r="H3869" s="20" t="str">
        <f>VLOOKUP(E3869,'FILIAIS PETZ'!A:D,4,0)</f>
        <v>TEOD-SP</v>
      </c>
      <c r="I3869" s="46">
        <v>45463</v>
      </c>
      <c r="J3869" s="9">
        <v>932611</v>
      </c>
      <c r="K3869" s="9" t="s">
        <v>9035</v>
      </c>
      <c r="L3869" s="29" t="s">
        <v>11245</v>
      </c>
      <c r="M3869" s="46">
        <v>45463</v>
      </c>
      <c r="N3869" s="46">
        <v>45497</v>
      </c>
      <c r="O3869" s="46">
        <v>45474</v>
      </c>
      <c r="P3869" s="91" t="s">
        <v>4990</v>
      </c>
      <c r="Q3869" s="84">
        <v>3</v>
      </c>
      <c r="R3869" s="91">
        <v>1</v>
      </c>
      <c r="S3869" s="9">
        <v>8</v>
      </c>
      <c r="T3869" s="9" t="s">
        <v>32</v>
      </c>
      <c r="U3869" s="9">
        <v>11002</v>
      </c>
      <c r="V3869" s="9">
        <v>11002</v>
      </c>
      <c r="W3869" s="9" t="s">
        <v>5019</v>
      </c>
      <c r="X3869" s="10" t="s">
        <v>4985</v>
      </c>
      <c r="Y3869" s="10" t="s">
        <v>4980</v>
      </c>
      <c r="Z3869" s="9" t="s">
        <v>4980</v>
      </c>
      <c r="AA3869" s="9" t="s">
        <v>4989</v>
      </c>
      <c r="AB3869" s="9" t="s">
        <v>5005</v>
      </c>
      <c r="AC3869" s="9" t="s">
        <v>5006</v>
      </c>
      <c r="AD3869" s="29"/>
      <c r="AE3869" s="20" t="str">
        <f>VLOOKUP(E3869,'FILIAIS PETZ'!A:Q,17,0)</f>
        <v>SP2</v>
      </c>
      <c r="AF3869" s="20" t="str">
        <f>VLOOKUP(E3869,'FILIAIS PETZ'!A:Q,3,0)</f>
        <v>FELICIO</v>
      </c>
      <c r="AG3869" s="20" t="str">
        <f>VLOOKUP(E3869,'FILIAIS PETZ'!A:Q,2,0)</f>
        <v>R3</v>
      </c>
      <c r="AH3869" s="75">
        <v>387</v>
      </c>
      <c r="AI3869" s="16" t="s">
        <v>11246</v>
      </c>
      <c r="AJ3869" s="43">
        <f>VLOOKUP(E3869,'FILIAIS PETZ'!$A$2:$K$2000,11,0)</f>
        <v>18328118016455</v>
      </c>
      <c r="AK3869" s="44">
        <v>18328118016455</v>
      </c>
    </row>
    <row r="3870" spans="1:37" s="14" customFormat="1" ht="15" customHeight="1" thickBot="1" x14ac:dyDescent="0.25">
      <c r="B3870" s="18">
        <f>VLOOKUP(C3870,FORNECEDORES!D:E,2,0)</f>
        <v>39969</v>
      </c>
      <c r="C3870" s="19" t="str">
        <f>VLOOKUP(D3870,FORNECEDORES!A:D,4,0)</f>
        <v>23.457.797/0001-56</v>
      </c>
      <c r="D3870" s="13" t="s">
        <v>2466</v>
      </c>
      <c r="E3870" s="20" t="str">
        <f t="shared" si="254"/>
        <v>04 0046</v>
      </c>
      <c r="F3870" s="28" t="s">
        <v>8978</v>
      </c>
      <c r="G3870" s="21" t="str">
        <f>VLOOKUP(E3870,'FILIAIS PETZ'!A:E,5,0)</f>
        <v>PETZ CIDADE JARDIM</v>
      </c>
      <c r="H3870" s="20" t="str">
        <f>VLOOKUP(E3870,'FILIAIS PETZ'!A:D,4,0)</f>
        <v>CDJD-SP</v>
      </c>
      <c r="I3870" s="46">
        <v>45463</v>
      </c>
      <c r="J3870" s="9">
        <v>932591</v>
      </c>
      <c r="K3870" s="9" t="s">
        <v>9035</v>
      </c>
      <c r="L3870" s="29" t="s">
        <v>6074</v>
      </c>
      <c r="M3870" s="46">
        <v>45463</v>
      </c>
      <c r="N3870" s="46">
        <v>45497</v>
      </c>
      <c r="O3870" s="46">
        <v>45474</v>
      </c>
      <c r="P3870" s="91" t="s">
        <v>4990</v>
      </c>
      <c r="Q3870" s="84">
        <v>3</v>
      </c>
      <c r="R3870" s="91">
        <v>1</v>
      </c>
      <c r="S3870" s="9">
        <v>8</v>
      </c>
      <c r="T3870" s="9" t="s">
        <v>32</v>
      </c>
      <c r="U3870" s="9">
        <v>11002</v>
      </c>
      <c r="V3870" s="9">
        <v>11002</v>
      </c>
      <c r="W3870" s="9" t="s">
        <v>5019</v>
      </c>
      <c r="X3870" s="10" t="s">
        <v>4985</v>
      </c>
      <c r="Y3870" s="9" t="s">
        <v>4997</v>
      </c>
      <c r="Z3870" s="9" t="s">
        <v>4993</v>
      </c>
      <c r="AA3870" s="9" t="s">
        <v>4989</v>
      </c>
      <c r="AB3870" s="9" t="s">
        <v>12941</v>
      </c>
      <c r="AC3870" s="9" t="s">
        <v>5006</v>
      </c>
      <c r="AD3870" s="29"/>
      <c r="AE3870" s="20" t="str">
        <f>VLOOKUP(E3870,'FILIAIS PETZ'!A:Q,17,0)</f>
        <v>SP2</v>
      </c>
      <c r="AF3870" s="20" t="str">
        <f>VLOOKUP(E3870,'FILIAIS PETZ'!A:Q,3,0)</f>
        <v>FELICIO</v>
      </c>
      <c r="AG3870" s="20" t="str">
        <f>VLOOKUP(E3870,'FILIAIS PETZ'!A:Q,2,0)</f>
        <v>R3</v>
      </c>
      <c r="AH3870" s="75">
        <v>250</v>
      </c>
      <c r="AI3870" s="16" t="s">
        <v>11247</v>
      </c>
      <c r="AJ3870" s="43">
        <f>VLOOKUP(E3870,'FILIAIS PETZ'!$A$2:$K$2000,11,0)</f>
        <v>18328118004520</v>
      </c>
      <c r="AK3870" s="44">
        <v>18328118004520</v>
      </c>
    </row>
    <row r="3871" spans="1:37" s="14" customFormat="1" ht="15" customHeight="1" thickBot="1" x14ac:dyDescent="0.25">
      <c r="B3871" s="18">
        <f>VLOOKUP(C3871,FORNECEDORES!D:E,2,0)</f>
        <v>39969</v>
      </c>
      <c r="C3871" s="19" t="str">
        <f>VLOOKUP(D3871,FORNECEDORES!A:D,4,0)</f>
        <v>23.457.797/0001-56</v>
      </c>
      <c r="D3871" s="13" t="s">
        <v>2466</v>
      </c>
      <c r="E3871" s="20" t="str">
        <f t="shared" si="254"/>
        <v>04 0067</v>
      </c>
      <c r="F3871" s="28" t="s">
        <v>8611</v>
      </c>
      <c r="G3871" s="21" t="str">
        <f>VLOOKUP(E3871,'FILIAIS PETZ'!A:E,5,0)</f>
        <v>PETZ EXTRA RICARDO JAFET</v>
      </c>
      <c r="H3871" s="20" t="str">
        <f>VLOOKUP(E3871,'FILIAIS PETZ'!A:D,4,0)</f>
        <v>RJAF-SP</v>
      </c>
      <c r="I3871" s="46">
        <v>45463</v>
      </c>
      <c r="J3871" s="9">
        <v>932608</v>
      </c>
      <c r="K3871" s="9" t="s">
        <v>9035</v>
      </c>
      <c r="L3871" s="29" t="s">
        <v>6075</v>
      </c>
      <c r="M3871" s="46">
        <v>45463</v>
      </c>
      <c r="N3871" s="46">
        <v>45497</v>
      </c>
      <c r="O3871" s="46">
        <v>45474</v>
      </c>
      <c r="P3871" s="91" t="s">
        <v>4990</v>
      </c>
      <c r="Q3871" s="84">
        <v>3</v>
      </c>
      <c r="R3871" s="91">
        <v>1</v>
      </c>
      <c r="S3871" s="9">
        <v>8</v>
      </c>
      <c r="T3871" s="9" t="s">
        <v>32</v>
      </c>
      <c r="U3871" s="9">
        <v>11002</v>
      </c>
      <c r="V3871" s="9">
        <v>11002</v>
      </c>
      <c r="W3871" s="9" t="s">
        <v>5034</v>
      </c>
      <c r="X3871" s="10" t="s">
        <v>4985</v>
      </c>
      <c r="Y3871" s="9" t="s">
        <v>4997</v>
      </c>
      <c r="Z3871" s="9" t="s">
        <v>4993</v>
      </c>
      <c r="AA3871" s="9" t="s">
        <v>4989</v>
      </c>
      <c r="AB3871" s="9" t="s">
        <v>12941</v>
      </c>
      <c r="AC3871" s="9" t="s">
        <v>5006</v>
      </c>
      <c r="AD3871" s="29"/>
      <c r="AE3871" s="20" t="str">
        <f>VLOOKUP(E3871,'FILIAIS PETZ'!A:Q,17,0)</f>
        <v>SP2</v>
      </c>
      <c r="AF3871" s="20" t="str">
        <f>VLOOKUP(E3871,'FILIAIS PETZ'!A:Q,3,0)</f>
        <v>FELICIO</v>
      </c>
      <c r="AG3871" s="20" t="str">
        <f>VLOOKUP(E3871,'FILIAIS PETZ'!A:Q,2,0)</f>
        <v>R3</v>
      </c>
      <c r="AH3871" s="75">
        <v>200</v>
      </c>
      <c r="AI3871" s="16" t="s">
        <v>11248</v>
      </c>
      <c r="AJ3871" s="43">
        <f>VLOOKUP(E3871,'FILIAIS PETZ'!$A$2:$K$2000,11,0)</f>
        <v>18328118006573</v>
      </c>
      <c r="AK3871" s="44">
        <v>18328118006573</v>
      </c>
    </row>
    <row r="3872" spans="1:37" s="14" customFormat="1" ht="15" customHeight="1" thickBot="1" x14ac:dyDescent="0.25">
      <c r="B3872" s="18">
        <f>VLOOKUP(C3872,FORNECEDORES!D:E,2,0)</f>
        <v>39969</v>
      </c>
      <c r="C3872" s="19" t="str">
        <f>VLOOKUP(D3872,FORNECEDORES!A:D,4,0)</f>
        <v>23.457.797/0001-56</v>
      </c>
      <c r="D3872" s="13" t="s">
        <v>2466</v>
      </c>
      <c r="E3872" s="20" t="str">
        <f t="shared" si="254"/>
        <v>04 0059</v>
      </c>
      <c r="F3872" s="28" t="s">
        <v>8714</v>
      </c>
      <c r="G3872" s="21" t="str">
        <f>VLOOKUP(E3872,'FILIAIS PETZ'!A:E,5,0)</f>
        <v>PETZ POMPÉIA</v>
      </c>
      <c r="H3872" s="20" t="str">
        <f>VLOOKUP(E3872,'FILIAIS PETZ'!A:D,4,0)</f>
        <v>POMP-SP</v>
      </c>
      <c r="I3872" s="46">
        <v>45463</v>
      </c>
      <c r="J3872" s="9">
        <v>932601</v>
      </c>
      <c r="K3872" s="9" t="s">
        <v>9035</v>
      </c>
      <c r="L3872" s="29" t="s">
        <v>6326</v>
      </c>
      <c r="M3872" s="46">
        <v>45463</v>
      </c>
      <c r="N3872" s="46">
        <v>45497</v>
      </c>
      <c r="O3872" s="46">
        <v>45474</v>
      </c>
      <c r="P3872" s="91" t="s">
        <v>4990</v>
      </c>
      <c r="Q3872" s="84">
        <v>3</v>
      </c>
      <c r="R3872" s="91">
        <v>1</v>
      </c>
      <c r="S3872" s="9">
        <v>8</v>
      </c>
      <c r="T3872" s="9" t="s">
        <v>32</v>
      </c>
      <c r="U3872" s="9">
        <v>11002</v>
      </c>
      <c r="V3872" s="9">
        <v>11002</v>
      </c>
      <c r="W3872" s="9" t="s">
        <v>5057</v>
      </c>
      <c r="X3872" s="10" t="s">
        <v>4985</v>
      </c>
      <c r="Y3872" s="9" t="s">
        <v>4997</v>
      </c>
      <c r="Z3872" s="9" t="s">
        <v>4993</v>
      </c>
      <c r="AA3872" s="9" t="s">
        <v>4989</v>
      </c>
      <c r="AB3872" s="9" t="s">
        <v>12941</v>
      </c>
      <c r="AC3872" s="9" t="s">
        <v>5006</v>
      </c>
      <c r="AD3872" s="29"/>
      <c r="AE3872" s="20" t="str">
        <f>VLOOKUP(E3872,'FILIAIS PETZ'!A:Q,17,0)</f>
        <v>SP2</v>
      </c>
      <c r="AF3872" s="20" t="str">
        <f>VLOOKUP(E3872,'FILIAIS PETZ'!A:Q,3,0)</f>
        <v>FELICIO</v>
      </c>
      <c r="AG3872" s="20" t="str">
        <f>VLOOKUP(E3872,'FILIAIS PETZ'!A:Q,2,0)</f>
        <v>R3</v>
      </c>
      <c r="AH3872" s="75">
        <v>270</v>
      </c>
      <c r="AI3872" s="16" t="s">
        <v>11249</v>
      </c>
      <c r="AJ3872" s="43">
        <f>VLOOKUP(E3872,'FILIAIS PETZ'!$A$2:$K$2000,11,0)</f>
        <v>18328118005763</v>
      </c>
      <c r="AK3872" s="44">
        <v>18328118005763</v>
      </c>
    </row>
    <row r="3873" spans="1:37" s="14" customFormat="1" ht="15" customHeight="1" thickBot="1" x14ac:dyDescent="0.25">
      <c r="B3873" s="18">
        <f>VLOOKUP(C3873,FORNECEDORES!D:E,2,0)</f>
        <v>39969</v>
      </c>
      <c r="C3873" s="19" t="str">
        <f>VLOOKUP(D3873,FORNECEDORES!A:D,4,0)</f>
        <v>23.457.797/0001-56</v>
      </c>
      <c r="D3873" s="13" t="s">
        <v>2466</v>
      </c>
      <c r="E3873" s="20" t="str">
        <f t="shared" si="254"/>
        <v>04 0059</v>
      </c>
      <c r="F3873" s="28" t="s">
        <v>8714</v>
      </c>
      <c r="G3873" s="21" t="str">
        <f>VLOOKUP(E3873,'FILIAIS PETZ'!A:E,5,0)</f>
        <v>PETZ POMPÉIA</v>
      </c>
      <c r="H3873" s="20" t="str">
        <f>VLOOKUP(E3873,'FILIAIS PETZ'!A:D,4,0)</f>
        <v>POMP-SP</v>
      </c>
      <c r="I3873" s="46">
        <v>45463</v>
      </c>
      <c r="J3873" s="9">
        <v>932602</v>
      </c>
      <c r="K3873" s="9" t="s">
        <v>9035</v>
      </c>
      <c r="L3873" s="29" t="s">
        <v>6327</v>
      </c>
      <c r="M3873" s="46">
        <v>45463</v>
      </c>
      <c r="N3873" s="46">
        <v>45497</v>
      </c>
      <c r="O3873" s="46">
        <v>45474</v>
      </c>
      <c r="P3873" s="91" t="s">
        <v>4990</v>
      </c>
      <c r="Q3873" s="84">
        <v>3</v>
      </c>
      <c r="R3873" s="91">
        <v>1</v>
      </c>
      <c r="S3873" s="9">
        <v>8</v>
      </c>
      <c r="T3873" s="9" t="s">
        <v>32</v>
      </c>
      <c r="U3873" s="9">
        <v>11002</v>
      </c>
      <c r="V3873" s="9">
        <v>11002</v>
      </c>
      <c r="W3873" s="9" t="s">
        <v>5034</v>
      </c>
      <c r="X3873" s="10" t="s">
        <v>4985</v>
      </c>
      <c r="Y3873" s="9" t="s">
        <v>4997</v>
      </c>
      <c r="Z3873" s="9" t="s">
        <v>4993</v>
      </c>
      <c r="AA3873" s="9" t="s">
        <v>4989</v>
      </c>
      <c r="AB3873" s="9" t="s">
        <v>12941</v>
      </c>
      <c r="AC3873" s="9" t="s">
        <v>5006</v>
      </c>
      <c r="AD3873" s="29"/>
      <c r="AE3873" s="20" t="str">
        <f>VLOOKUP(E3873,'FILIAIS PETZ'!A:Q,17,0)</f>
        <v>SP2</v>
      </c>
      <c r="AF3873" s="20" t="str">
        <f>VLOOKUP(E3873,'FILIAIS PETZ'!A:Q,3,0)</f>
        <v>FELICIO</v>
      </c>
      <c r="AG3873" s="20" t="str">
        <f>VLOOKUP(E3873,'FILIAIS PETZ'!A:Q,2,0)</f>
        <v>R3</v>
      </c>
      <c r="AH3873" s="75">
        <v>150</v>
      </c>
      <c r="AI3873" s="16" t="s">
        <v>11250</v>
      </c>
      <c r="AJ3873" s="43">
        <f>VLOOKUP(E3873,'FILIAIS PETZ'!$A$2:$K$2000,11,0)</f>
        <v>18328118005763</v>
      </c>
      <c r="AK3873" s="44">
        <v>18328118005763</v>
      </c>
    </row>
    <row r="3874" spans="1:37" s="14" customFormat="1" ht="15" customHeight="1" thickBot="1" x14ac:dyDescent="0.25">
      <c r="B3874" s="18">
        <f>VLOOKUP(C3874,FORNECEDORES!D:E,2,0)</f>
        <v>39969</v>
      </c>
      <c r="C3874" s="19" t="str">
        <f>VLOOKUP(D3874,FORNECEDORES!A:D,4,0)</f>
        <v>23.457.797/0001-56</v>
      </c>
      <c r="D3874" s="13" t="s">
        <v>2466</v>
      </c>
      <c r="E3874" s="20" t="str">
        <f t="shared" si="254"/>
        <v>04 0059</v>
      </c>
      <c r="F3874" s="28" t="s">
        <v>8714</v>
      </c>
      <c r="G3874" s="21" t="str">
        <f>VLOOKUP(E3874,'FILIAIS PETZ'!A:E,5,0)</f>
        <v>PETZ POMPÉIA</v>
      </c>
      <c r="H3874" s="20" t="str">
        <f>VLOOKUP(E3874,'FILIAIS PETZ'!A:D,4,0)</f>
        <v>POMP-SP</v>
      </c>
      <c r="I3874" s="46">
        <v>45463</v>
      </c>
      <c r="J3874" s="9">
        <v>932605</v>
      </c>
      <c r="K3874" s="9" t="s">
        <v>9035</v>
      </c>
      <c r="L3874" s="29" t="s">
        <v>6328</v>
      </c>
      <c r="M3874" s="46">
        <v>45463</v>
      </c>
      <c r="N3874" s="46">
        <v>45497</v>
      </c>
      <c r="O3874" s="46">
        <v>45474</v>
      </c>
      <c r="P3874" s="91" t="s">
        <v>4990</v>
      </c>
      <c r="Q3874" s="84">
        <v>3</v>
      </c>
      <c r="R3874" s="91">
        <v>1</v>
      </c>
      <c r="S3874" s="9">
        <v>8</v>
      </c>
      <c r="T3874" s="9" t="s">
        <v>32</v>
      </c>
      <c r="U3874" s="9">
        <v>11002</v>
      </c>
      <c r="V3874" s="9">
        <v>11002</v>
      </c>
      <c r="W3874" s="9" t="s">
        <v>5021</v>
      </c>
      <c r="X3874" s="10" t="s">
        <v>4985</v>
      </c>
      <c r="Y3874" s="9" t="s">
        <v>4997</v>
      </c>
      <c r="Z3874" s="9" t="s">
        <v>4993</v>
      </c>
      <c r="AA3874" s="9" t="s">
        <v>4989</v>
      </c>
      <c r="AB3874" s="9" t="s">
        <v>12941</v>
      </c>
      <c r="AC3874" s="9" t="s">
        <v>5006</v>
      </c>
      <c r="AD3874" s="29"/>
      <c r="AE3874" s="20" t="str">
        <f>VLOOKUP(E3874,'FILIAIS PETZ'!A:Q,17,0)</f>
        <v>SP2</v>
      </c>
      <c r="AF3874" s="20" t="str">
        <f>VLOOKUP(E3874,'FILIAIS PETZ'!A:Q,3,0)</f>
        <v>FELICIO</v>
      </c>
      <c r="AG3874" s="20" t="str">
        <f>VLOOKUP(E3874,'FILIAIS PETZ'!A:Q,2,0)</f>
        <v>R3</v>
      </c>
      <c r="AH3874" s="75">
        <v>120</v>
      </c>
      <c r="AI3874" s="16" t="s">
        <v>11251</v>
      </c>
      <c r="AJ3874" s="43">
        <f>VLOOKUP(E3874,'FILIAIS PETZ'!$A$2:$K$2000,11,0)</f>
        <v>18328118005763</v>
      </c>
      <c r="AK3874" s="44">
        <v>18328118005763</v>
      </c>
    </row>
    <row r="3875" spans="1:37" s="14" customFormat="1" ht="15" customHeight="1" thickBot="1" x14ac:dyDescent="0.25">
      <c r="B3875" s="18">
        <f>VLOOKUP(C3875,FORNECEDORES!D:E,2,0)</f>
        <v>39969</v>
      </c>
      <c r="C3875" s="19" t="str">
        <f>VLOOKUP(D3875,FORNECEDORES!A:D,4,0)</f>
        <v>23.457.797/0001-56</v>
      </c>
      <c r="D3875" s="13" t="s">
        <v>2466</v>
      </c>
      <c r="E3875" s="20" t="str">
        <f t="shared" si="254"/>
        <v>04 0059</v>
      </c>
      <c r="F3875" s="28" t="s">
        <v>8714</v>
      </c>
      <c r="G3875" s="21" t="str">
        <f>VLOOKUP(E3875,'FILIAIS PETZ'!A:E,5,0)</f>
        <v>PETZ POMPÉIA</v>
      </c>
      <c r="H3875" s="20" t="str">
        <f>VLOOKUP(E3875,'FILIAIS PETZ'!A:D,4,0)</f>
        <v>POMP-SP</v>
      </c>
      <c r="I3875" s="46">
        <v>45463</v>
      </c>
      <c r="J3875" s="9">
        <v>932607</v>
      </c>
      <c r="K3875" s="9" t="s">
        <v>9035</v>
      </c>
      <c r="L3875" s="29" t="s">
        <v>6329</v>
      </c>
      <c r="M3875" s="46">
        <v>45463</v>
      </c>
      <c r="N3875" s="46">
        <v>45497</v>
      </c>
      <c r="O3875" s="46">
        <v>45474</v>
      </c>
      <c r="P3875" s="91" t="s">
        <v>4990</v>
      </c>
      <c r="Q3875" s="84">
        <v>3</v>
      </c>
      <c r="R3875" s="91">
        <v>1</v>
      </c>
      <c r="S3875" s="9">
        <v>8</v>
      </c>
      <c r="T3875" s="9" t="s">
        <v>32</v>
      </c>
      <c r="U3875" s="9">
        <v>11002</v>
      </c>
      <c r="V3875" s="9">
        <v>11002</v>
      </c>
      <c r="W3875" s="9" t="s">
        <v>5021</v>
      </c>
      <c r="X3875" s="10" t="s">
        <v>4985</v>
      </c>
      <c r="Y3875" s="9" t="s">
        <v>4997</v>
      </c>
      <c r="Z3875" s="9" t="s">
        <v>4993</v>
      </c>
      <c r="AA3875" s="9" t="s">
        <v>4989</v>
      </c>
      <c r="AB3875" s="9" t="s">
        <v>12941</v>
      </c>
      <c r="AC3875" s="9" t="s">
        <v>5006</v>
      </c>
      <c r="AD3875" s="29"/>
      <c r="AE3875" s="20" t="str">
        <f>VLOOKUP(E3875,'FILIAIS PETZ'!A:Q,17,0)</f>
        <v>SP2</v>
      </c>
      <c r="AF3875" s="20" t="str">
        <f>VLOOKUP(E3875,'FILIAIS PETZ'!A:Q,3,0)</f>
        <v>FELICIO</v>
      </c>
      <c r="AG3875" s="20" t="str">
        <f>VLOOKUP(E3875,'FILIAIS PETZ'!A:Q,2,0)</f>
        <v>R3</v>
      </c>
      <c r="AH3875" s="75">
        <v>120</v>
      </c>
      <c r="AI3875" s="16" t="s">
        <v>11252</v>
      </c>
      <c r="AJ3875" s="43">
        <f>VLOOKUP(E3875,'FILIAIS PETZ'!$A$2:$K$2000,11,0)</f>
        <v>18328118005763</v>
      </c>
      <c r="AK3875" s="44">
        <v>18328118005763</v>
      </c>
    </row>
    <row r="3876" spans="1:37" s="14" customFormat="1" ht="15" customHeight="1" thickBot="1" x14ac:dyDescent="0.25">
      <c r="B3876" s="18">
        <f>VLOOKUP(C3876,FORNECEDORES!D:E,2,0)</f>
        <v>39969</v>
      </c>
      <c r="C3876" s="19" t="str">
        <f>VLOOKUP(D3876,FORNECEDORES!A:D,4,0)</f>
        <v>23.457.797/0001-56</v>
      </c>
      <c r="D3876" s="13" t="s">
        <v>2466</v>
      </c>
      <c r="E3876" s="20" t="str">
        <f t="shared" si="254"/>
        <v>04 0125</v>
      </c>
      <c r="F3876" s="28" t="s">
        <v>8981</v>
      </c>
      <c r="G3876" s="21" t="str">
        <f>VLOOKUP(E3876,'FILIAIS PETZ'!A:E,5,0)</f>
        <v>PETZ CERRO CORA</v>
      </c>
      <c r="H3876" s="20" t="str">
        <f>VLOOKUP(E3876,'FILIAIS PETZ'!A:D,4,0)</f>
        <v>CORA-SP</v>
      </c>
      <c r="I3876" s="46">
        <v>45463</v>
      </c>
      <c r="J3876" s="9">
        <v>932574</v>
      </c>
      <c r="K3876" s="9" t="s">
        <v>9035</v>
      </c>
      <c r="L3876" s="29" t="s">
        <v>6330</v>
      </c>
      <c r="M3876" s="46">
        <v>45463</v>
      </c>
      <c r="N3876" s="46">
        <v>45497</v>
      </c>
      <c r="O3876" s="46">
        <v>45474</v>
      </c>
      <c r="P3876" s="91" t="s">
        <v>4990</v>
      </c>
      <c r="Q3876" s="84">
        <v>3</v>
      </c>
      <c r="R3876" s="91">
        <v>1</v>
      </c>
      <c r="S3876" s="9">
        <v>8</v>
      </c>
      <c r="T3876" s="9" t="s">
        <v>32</v>
      </c>
      <c r="U3876" s="9">
        <v>11002</v>
      </c>
      <c r="V3876" s="9">
        <v>11002</v>
      </c>
      <c r="W3876" s="9"/>
      <c r="X3876" s="10" t="s">
        <v>4985</v>
      </c>
      <c r="Y3876" s="10" t="s">
        <v>4993</v>
      </c>
      <c r="Z3876" s="9" t="s">
        <v>8241</v>
      </c>
      <c r="AA3876" s="9" t="s">
        <v>4989</v>
      </c>
      <c r="AB3876" s="9" t="s">
        <v>12941</v>
      </c>
      <c r="AC3876" s="9" t="s">
        <v>5006</v>
      </c>
      <c r="AD3876" s="29"/>
      <c r="AE3876" s="20" t="str">
        <f>VLOOKUP(E3876,'FILIAIS PETZ'!A:Q,17,0)</f>
        <v>SP7</v>
      </c>
      <c r="AF3876" s="20" t="str">
        <f>VLOOKUP(E3876,'FILIAIS PETZ'!A:Q,3,0)</f>
        <v>FELICIO</v>
      </c>
      <c r="AG3876" s="20" t="str">
        <f>VLOOKUP(E3876,'FILIAIS PETZ'!A:Q,2,0)</f>
        <v>R3</v>
      </c>
      <c r="AH3876" s="75">
        <v>800</v>
      </c>
      <c r="AI3876" s="16" t="s">
        <v>11253</v>
      </c>
      <c r="AJ3876" s="43">
        <f>VLOOKUP(E3876,'FILIAIS PETZ'!$A$2:$K$2000,11,0)</f>
        <v>18328118013600</v>
      </c>
      <c r="AK3876" s="44">
        <v>18328118013600</v>
      </c>
    </row>
    <row r="3877" spans="1:37" s="14" customFormat="1" ht="15" customHeight="1" thickBot="1" x14ac:dyDescent="0.25">
      <c r="B3877" s="18">
        <f>VLOOKUP(C3877,FORNECEDORES!D:E,2,0)</f>
        <v>39969</v>
      </c>
      <c r="C3877" s="19" t="str">
        <f>VLOOKUP(D3877,FORNECEDORES!A:D,4,0)</f>
        <v>23.457.797/0001-56</v>
      </c>
      <c r="D3877" s="13" t="s">
        <v>2466</v>
      </c>
      <c r="E3877" s="20" t="str">
        <f t="shared" si="254"/>
        <v>04 0125</v>
      </c>
      <c r="F3877" s="28" t="s">
        <v>8981</v>
      </c>
      <c r="G3877" s="21" t="str">
        <f>VLOOKUP(E3877,'FILIAIS PETZ'!A:E,5,0)</f>
        <v>PETZ CERRO CORA</v>
      </c>
      <c r="H3877" s="20" t="str">
        <f>VLOOKUP(E3877,'FILIAIS PETZ'!A:D,4,0)</f>
        <v>CORA-SP</v>
      </c>
      <c r="I3877" s="46">
        <v>45463</v>
      </c>
      <c r="J3877" s="9">
        <v>932576</v>
      </c>
      <c r="K3877" s="9" t="s">
        <v>9035</v>
      </c>
      <c r="L3877" s="29" t="s">
        <v>6331</v>
      </c>
      <c r="M3877" s="46">
        <v>45463</v>
      </c>
      <c r="N3877" s="46">
        <v>45497</v>
      </c>
      <c r="O3877" s="46">
        <v>45474</v>
      </c>
      <c r="P3877" s="91" t="s">
        <v>4990</v>
      </c>
      <c r="Q3877" s="84">
        <v>3</v>
      </c>
      <c r="R3877" s="91">
        <v>1</v>
      </c>
      <c r="S3877" s="9">
        <v>8</v>
      </c>
      <c r="T3877" s="9" t="s">
        <v>32</v>
      </c>
      <c r="U3877" s="9">
        <v>11002</v>
      </c>
      <c r="V3877" s="9">
        <v>11002</v>
      </c>
      <c r="W3877" s="9"/>
      <c r="X3877" s="10" t="s">
        <v>4985</v>
      </c>
      <c r="Y3877" s="10" t="s">
        <v>4993</v>
      </c>
      <c r="Z3877" s="9" t="s">
        <v>8241</v>
      </c>
      <c r="AA3877" s="9" t="s">
        <v>4989</v>
      </c>
      <c r="AB3877" s="9" t="s">
        <v>12941</v>
      </c>
      <c r="AC3877" s="9" t="s">
        <v>5006</v>
      </c>
      <c r="AD3877" s="29"/>
      <c r="AE3877" s="20" t="str">
        <f>VLOOKUP(E3877,'FILIAIS PETZ'!A:Q,17,0)</f>
        <v>SP7</v>
      </c>
      <c r="AF3877" s="20" t="str">
        <f>VLOOKUP(E3877,'FILIAIS PETZ'!A:Q,3,0)</f>
        <v>FELICIO</v>
      </c>
      <c r="AG3877" s="20" t="str">
        <f>VLOOKUP(E3877,'FILIAIS PETZ'!A:Q,2,0)</f>
        <v>R3</v>
      </c>
      <c r="AH3877" s="75">
        <v>300</v>
      </c>
      <c r="AI3877" s="16" t="s">
        <v>11254</v>
      </c>
      <c r="AJ3877" s="43">
        <f>VLOOKUP(E3877,'FILIAIS PETZ'!$A$2:$K$2000,11,0)</f>
        <v>18328118013600</v>
      </c>
      <c r="AK3877" s="44">
        <v>18328118013600</v>
      </c>
    </row>
    <row r="3878" spans="1:37" s="14" customFormat="1" ht="15" customHeight="1" thickBot="1" x14ac:dyDescent="0.25">
      <c r="B3878" s="18">
        <f>VLOOKUP(C3878,FORNECEDORES!D:E,2,0)</f>
        <v>39969</v>
      </c>
      <c r="C3878" s="19" t="str">
        <f>VLOOKUP(D3878,FORNECEDORES!A:D,4,0)</f>
        <v>23.457.797/0001-56</v>
      </c>
      <c r="D3878" s="13" t="s">
        <v>2466</v>
      </c>
      <c r="E3878" s="20" t="str">
        <f t="shared" si="254"/>
        <v>04 0125</v>
      </c>
      <c r="F3878" s="28" t="s">
        <v>8981</v>
      </c>
      <c r="G3878" s="21" t="str">
        <f>VLOOKUP(E3878,'FILIAIS PETZ'!A:E,5,0)</f>
        <v>PETZ CERRO CORA</v>
      </c>
      <c r="H3878" s="20" t="str">
        <f>VLOOKUP(E3878,'FILIAIS PETZ'!A:D,4,0)</f>
        <v>CORA-SP</v>
      </c>
      <c r="I3878" s="46">
        <v>45463</v>
      </c>
      <c r="J3878" s="9">
        <v>932577</v>
      </c>
      <c r="K3878" s="9" t="s">
        <v>9035</v>
      </c>
      <c r="L3878" s="29" t="s">
        <v>11255</v>
      </c>
      <c r="M3878" s="46">
        <v>45463</v>
      </c>
      <c r="N3878" s="46">
        <v>45497</v>
      </c>
      <c r="O3878" s="46">
        <v>45474</v>
      </c>
      <c r="P3878" s="91" t="s">
        <v>4990</v>
      </c>
      <c r="Q3878" s="84">
        <v>3</v>
      </c>
      <c r="R3878" s="91">
        <v>1</v>
      </c>
      <c r="S3878" s="9">
        <v>8</v>
      </c>
      <c r="T3878" s="9" t="s">
        <v>32</v>
      </c>
      <c r="U3878" s="9">
        <v>11002</v>
      </c>
      <c r="V3878" s="9">
        <v>11002</v>
      </c>
      <c r="W3878" s="9"/>
      <c r="X3878" s="10" t="s">
        <v>4985</v>
      </c>
      <c r="Y3878" s="10" t="s">
        <v>4993</v>
      </c>
      <c r="Z3878" s="9" t="s">
        <v>8241</v>
      </c>
      <c r="AA3878" s="9" t="s">
        <v>4989</v>
      </c>
      <c r="AB3878" s="9" t="s">
        <v>12941</v>
      </c>
      <c r="AC3878" s="9" t="s">
        <v>5006</v>
      </c>
      <c r="AD3878" s="29"/>
      <c r="AE3878" s="20" t="str">
        <f>VLOOKUP(E3878,'FILIAIS PETZ'!A:Q,17,0)</f>
        <v>SP7</v>
      </c>
      <c r="AF3878" s="20" t="str">
        <f>VLOOKUP(E3878,'FILIAIS PETZ'!A:Q,3,0)</f>
        <v>FELICIO</v>
      </c>
      <c r="AG3878" s="20" t="str">
        <f>VLOOKUP(E3878,'FILIAIS PETZ'!A:Q,2,0)</f>
        <v>R3</v>
      </c>
      <c r="AH3878" s="75">
        <v>280</v>
      </c>
      <c r="AI3878" s="16" t="s">
        <v>11256</v>
      </c>
      <c r="AJ3878" s="43">
        <f>VLOOKUP(E3878,'FILIAIS PETZ'!$A$2:$K$2000,11,0)</f>
        <v>18328118013600</v>
      </c>
      <c r="AK3878" s="44">
        <v>18328118013600</v>
      </c>
    </row>
    <row r="3879" spans="1:37" s="14" customFormat="1" ht="15" customHeight="1" thickBot="1" x14ac:dyDescent="0.25">
      <c r="B3879" s="18">
        <f>VLOOKUP(C3879,FORNECEDORES!D:E,2,0)</f>
        <v>39969</v>
      </c>
      <c r="C3879" s="19" t="str">
        <f>VLOOKUP(D3879,FORNECEDORES!A:D,4,0)</f>
        <v>23.457.797/0001-56</v>
      </c>
      <c r="D3879" s="13" t="s">
        <v>2466</v>
      </c>
      <c r="E3879" s="20" t="str">
        <f t="shared" si="254"/>
        <v>04 0125</v>
      </c>
      <c r="F3879" s="28" t="s">
        <v>8981</v>
      </c>
      <c r="G3879" s="21" t="str">
        <f>VLOOKUP(E3879,'FILIAIS PETZ'!A:E,5,0)</f>
        <v>PETZ CERRO CORA</v>
      </c>
      <c r="H3879" s="20" t="str">
        <f>VLOOKUP(E3879,'FILIAIS PETZ'!A:D,4,0)</f>
        <v>CORA-SP</v>
      </c>
      <c r="I3879" s="46">
        <v>45463</v>
      </c>
      <c r="J3879" s="9">
        <v>932579</v>
      </c>
      <c r="K3879" s="9" t="s">
        <v>9035</v>
      </c>
      <c r="L3879" s="29" t="s">
        <v>11257</v>
      </c>
      <c r="M3879" s="46">
        <v>45463</v>
      </c>
      <c r="N3879" s="46">
        <v>45497</v>
      </c>
      <c r="O3879" s="46">
        <v>45474</v>
      </c>
      <c r="P3879" s="91" t="s">
        <v>4990</v>
      </c>
      <c r="Q3879" s="84">
        <v>3</v>
      </c>
      <c r="R3879" s="91">
        <v>1</v>
      </c>
      <c r="S3879" s="9">
        <v>8</v>
      </c>
      <c r="T3879" s="9" t="s">
        <v>32</v>
      </c>
      <c r="U3879" s="9">
        <v>11002</v>
      </c>
      <c r="V3879" s="9">
        <v>11002</v>
      </c>
      <c r="W3879" s="9"/>
      <c r="X3879" s="10" t="s">
        <v>4985</v>
      </c>
      <c r="Y3879" s="9" t="s">
        <v>4997</v>
      </c>
      <c r="Z3879" s="9" t="s">
        <v>4993</v>
      </c>
      <c r="AA3879" s="9" t="s">
        <v>4989</v>
      </c>
      <c r="AB3879" s="9" t="s">
        <v>12941</v>
      </c>
      <c r="AC3879" s="9" t="s">
        <v>5006</v>
      </c>
      <c r="AD3879" s="29"/>
      <c r="AE3879" s="20" t="str">
        <f>VLOOKUP(E3879,'FILIAIS PETZ'!A:Q,17,0)</f>
        <v>SP7</v>
      </c>
      <c r="AF3879" s="20" t="str">
        <f>VLOOKUP(E3879,'FILIAIS PETZ'!A:Q,3,0)</f>
        <v>FELICIO</v>
      </c>
      <c r="AG3879" s="20" t="str">
        <f>VLOOKUP(E3879,'FILIAIS PETZ'!A:Q,2,0)</f>
        <v>R3</v>
      </c>
      <c r="AH3879" s="75">
        <v>680</v>
      </c>
      <c r="AI3879" s="16" t="s">
        <v>11258</v>
      </c>
      <c r="AJ3879" s="43">
        <f>VLOOKUP(E3879,'FILIAIS PETZ'!$A$2:$K$2000,11,0)</f>
        <v>18328118013600</v>
      </c>
      <c r="AK3879" s="44">
        <v>18328118013600</v>
      </c>
    </row>
    <row r="3880" spans="1:37" s="14" customFormat="1" ht="15" customHeight="1" thickBot="1" x14ac:dyDescent="0.25">
      <c r="B3880" s="18">
        <f>VLOOKUP(C3880,FORNECEDORES!D:E,2,0)</f>
        <v>39969</v>
      </c>
      <c r="C3880" s="19" t="str">
        <f>VLOOKUP(D3880,FORNECEDORES!A:D,4,0)</f>
        <v>23.457.797/0001-56</v>
      </c>
      <c r="D3880" s="13" t="s">
        <v>2466</v>
      </c>
      <c r="E3880" s="20" t="str">
        <f t="shared" si="254"/>
        <v>04 0125</v>
      </c>
      <c r="F3880" s="28" t="s">
        <v>8981</v>
      </c>
      <c r="G3880" s="21" t="str">
        <f>VLOOKUP(E3880,'FILIAIS PETZ'!A:E,5,0)</f>
        <v>PETZ CERRO CORA</v>
      </c>
      <c r="H3880" s="20" t="str">
        <f>VLOOKUP(E3880,'FILIAIS PETZ'!A:D,4,0)</f>
        <v>CORA-SP</v>
      </c>
      <c r="I3880" s="46">
        <v>45463</v>
      </c>
      <c r="J3880" s="9">
        <v>932581</v>
      </c>
      <c r="K3880" s="9" t="s">
        <v>9035</v>
      </c>
      <c r="L3880" s="29" t="s">
        <v>11259</v>
      </c>
      <c r="M3880" s="46">
        <v>45463</v>
      </c>
      <c r="N3880" s="46">
        <v>45497</v>
      </c>
      <c r="O3880" s="46">
        <v>45474</v>
      </c>
      <c r="P3880" s="91" t="s">
        <v>4990</v>
      </c>
      <c r="Q3880" s="84">
        <v>3</v>
      </c>
      <c r="R3880" s="91">
        <v>1</v>
      </c>
      <c r="S3880" s="9">
        <v>8</v>
      </c>
      <c r="T3880" s="9" t="s">
        <v>32</v>
      </c>
      <c r="U3880" s="9">
        <v>11002</v>
      </c>
      <c r="V3880" s="9">
        <v>11002</v>
      </c>
      <c r="W3880" s="9"/>
      <c r="X3880" s="10" t="s">
        <v>4985</v>
      </c>
      <c r="Y3880" s="9" t="s">
        <v>4997</v>
      </c>
      <c r="Z3880" s="9" t="s">
        <v>4993</v>
      </c>
      <c r="AA3880" s="9" t="s">
        <v>4989</v>
      </c>
      <c r="AB3880" s="9" t="s">
        <v>12941</v>
      </c>
      <c r="AC3880" s="9" t="s">
        <v>5006</v>
      </c>
      <c r="AD3880" s="29"/>
      <c r="AE3880" s="20" t="str">
        <f>VLOOKUP(E3880,'FILIAIS PETZ'!A:Q,17,0)</f>
        <v>SP7</v>
      </c>
      <c r="AF3880" s="20" t="str">
        <f>VLOOKUP(E3880,'FILIAIS PETZ'!A:Q,3,0)</f>
        <v>FELICIO</v>
      </c>
      <c r="AG3880" s="20" t="str">
        <f>VLOOKUP(E3880,'FILIAIS PETZ'!A:Q,2,0)</f>
        <v>R3</v>
      </c>
      <c r="AH3880" s="75">
        <v>360</v>
      </c>
      <c r="AI3880" s="16" t="s">
        <v>11260</v>
      </c>
      <c r="AJ3880" s="43">
        <f>VLOOKUP(E3880,'FILIAIS PETZ'!$A$2:$K$2000,11,0)</f>
        <v>18328118013600</v>
      </c>
      <c r="AK3880" s="44">
        <v>18328118013600</v>
      </c>
    </row>
    <row r="3881" spans="1:37" s="14" customFormat="1" ht="15" customHeight="1" thickBot="1" x14ac:dyDescent="0.25">
      <c r="B3881" s="18">
        <f>VLOOKUP(C3881,FORNECEDORES!D:E,2,0)</f>
        <v>39969</v>
      </c>
      <c r="C3881" s="19" t="str">
        <f>VLOOKUP(D3881,FORNECEDORES!A:D,4,0)</f>
        <v>23.457.797/0001-56</v>
      </c>
      <c r="D3881" s="13" t="s">
        <v>2466</v>
      </c>
      <c r="E3881" s="20" t="str">
        <f t="shared" si="254"/>
        <v>04 0125</v>
      </c>
      <c r="F3881" s="28" t="s">
        <v>8981</v>
      </c>
      <c r="G3881" s="21" t="str">
        <f>VLOOKUP(E3881,'FILIAIS PETZ'!A:E,5,0)</f>
        <v>PETZ CERRO CORA</v>
      </c>
      <c r="H3881" s="20" t="str">
        <f>VLOOKUP(E3881,'FILIAIS PETZ'!A:D,4,0)</f>
        <v>CORA-SP</v>
      </c>
      <c r="I3881" s="46">
        <v>45463</v>
      </c>
      <c r="J3881" s="9">
        <v>932582</v>
      </c>
      <c r="K3881" s="9" t="s">
        <v>9035</v>
      </c>
      <c r="L3881" s="29" t="s">
        <v>11261</v>
      </c>
      <c r="M3881" s="46">
        <v>45463</v>
      </c>
      <c r="N3881" s="46">
        <v>45497</v>
      </c>
      <c r="O3881" s="46">
        <v>45474</v>
      </c>
      <c r="P3881" s="91" t="s">
        <v>4990</v>
      </c>
      <c r="Q3881" s="84">
        <v>3</v>
      </c>
      <c r="R3881" s="91">
        <v>1</v>
      </c>
      <c r="S3881" s="9">
        <v>8</v>
      </c>
      <c r="T3881" s="9" t="s">
        <v>32</v>
      </c>
      <c r="U3881" s="9">
        <v>11002</v>
      </c>
      <c r="V3881" s="9">
        <v>11002</v>
      </c>
      <c r="W3881" s="9"/>
      <c r="X3881" s="10" t="s">
        <v>4985</v>
      </c>
      <c r="Y3881" s="9" t="s">
        <v>4997</v>
      </c>
      <c r="Z3881" s="9" t="s">
        <v>4993</v>
      </c>
      <c r="AA3881" s="9" t="s">
        <v>4989</v>
      </c>
      <c r="AB3881" s="9" t="s">
        <v>12941</v>
      </c>
      <c r="AC3881" s="9" t="s">
        <v>5006</v>
      </c>
      <c r="AD3881" s="29"/>
      <c r="AE3881" s="20" t="str">
        <f>VLOOKUP(E3881,'FILIAIS PETZ'!A:Q,17,0)</f>
        <v>SP7</v>
      </c>
      <c r="AF3881" s="20" t="str">
        <f>VLOOKUP(E3881,'FILIAIS PETZ'!A:Q,3,0)</f>
        <v>FELICIO</v>
      </c>
      <c r="AG3881" s="20" t="str">
        <f>VLOOKUP(E3881,'FILIAIS PETZ'!A:Q,2,0)</f>
        <v>R3</v>
      </c>
      <c r="AH3881" s="75">
        <v>200</v>
      </c>
      <c r="AI3881" s="16" t="s">
        <v>11262</v>
      </c>
      <c r="AJ3881" s="43">
        <f>VLOOKUP(E3881,'FILIAIS PETZ'!$A$2:$K$2000,11,0)</f>
        <v>18328118013600</v>
      </c>
      <c r="AK3881" s="44">
        <v>18328118013600</v>
      </c>
    </row>
    <row r="3882" spans="1:37" s="14" customFormat="1" ht="15" customHeight="1" thickBot="1" x14ac:dyDescent="0.25">
      <c r="B3882" s="18">
        <f>VLOOKUP(C3882,FORNECEDORES!D:E,2,0)</f>
        <v>39969</v>
      </c>
      <c r="C3882" s="19" t="str">
        <f>VLOOKUP(D3882,FORNECEDORES!A:D,4,0)</f>
        <v>23.457.797/0001-56</v>
      </c>
      <c r="D3882" s="13" t="s">
        <v>2466</v>
      </c>
      <c r="E3882" s="20" t="str">
        <f t="shared" si="254"/>
        <v>04 0125</v>
      </c>
      <c r="F3882" s="28" t="s">
        <v>8981</v>
      </c>
      <c r="G3882" s="21" t="str">
        <f>VLOOKUP(E3882,'FILIAIS PETZ'!A:E,5,0)</f>
        <v>PETZ CERRO CORA</v>
      </c>
      <c r="H3882" s="20" t="str">
        <f>VLOOKUP(E3882,'FILIAIS PETZ'!A:D,4,0)</f>
        <v>CORA-SP</v>
      </c>
      <c r="I3882" s="46">
        <v>45463</v>
      </c>
      <c r="J3882" s="9">
        <v>932584</v>
      </c>
      <c r="K3882" s="9" t="s">
        <v>9035</v>
      </c>
      <c r="L3882" s="29" t="s">
        <v>11263</v>
      </c>
      <c r="M3882" s="46">
        <v>45463</v>
      </c>
      <c r="N3882" s="46">
        <v>45497</v>
      </c>
      <c r="O3882" s="46">
        <v>45474</v>
      </c>
      <c r="P3882" s="91" t="s">
        <v>4990</v>
      </c>
      <c r="Q3882" s="84">
        <v>3</v>
      </c>
      <c r="R3882" s="91">
        <v>1</v>
      </c>
      <c r="S3882" s="9">
        <v>8</v>
      </c>
      <c r="T3882" s="9" t="s">
        <v>32</v>
      </c>
      <c r="U3882" s="9">
        <v>11002</v>
      </c>
      <c r="V3882" s="9">
        <v>11002</v>
      </c>
      <c r="W3882" s="9"/>
      <c r="X3882" s="10" t="s">
        <v>4985</v>
      </c>
      <c r="Y3882" s="10" t="s">
        <v>4993</v>
      </c>
      <c r="Z3882" s="9" t="s">
        <v>8241</v>
      </c>
      <c r="AA3882" s="9" t="s">
        <v>4989</v>
      </c>
      <c r="AB3882" s="9" t="s">
        <v>12941</v>
      </c>
      <c r="AC3882" s="9" t="s">
        <v>5006</v>
      </c>
      <c r="AD3882" s="29"/>
      <c r="AE3882" s="20" t="str">
        <f>VLOOKUP(E3882,'FILIAIS PETZ'!A:Q,17,0)</f>
        <v>SP7</v>
      </c>
      <c r="AF3882" s="20" t="str">
        <f>VLOOKUP(E3882,'FILIAIS PETZ'!A:Q,3,0)</f>
        <v>FELICIO</v>
      </c>
      <c r="AG3882" s="20" t="str">
        <f>VLOOKUP(E3882,'FILIAIS PETZ'!A:Q,2,0)</f>
        <v>R3</v>
      </c>
      <c r="AH3882" s="75">
        <v>200</v>
      </c>
      <c r="AI3882" s="16" t="s">
        <v>11264</v>
      </c>
      <c r="AJ3882" s="43">
        <f>VLOOKUP(E3882,'FILIAIS PETZ'!$A$2:$K$2000,11,0)</f>
        <v>18328118013600</v>
      </c>
      <c r="AK3882" s="44">
        <v>18328118013600</v>
      </c>
    </row>
    <row r="3883" spans="1:37" s="14" customFormat="1" ht="15" customHeight="1" thickBot="1" x14ac:dyDescent="0.25">
      <c r="B3883" s="18">
        <f>VLOOKUP(C3883,FORNECEDORES!D:E,2,0)</f>
        <v>39969</v>
      </c>
      <c r="C3883" s="19" t="str">
        <f>VLOOKUP(D3883,FORNECEDORES!A:D,4,0)</f>
        <v>23.457.797/0001-56</v>
      </c>
      <c r="D3883" s="13" t="s">
        <v>2466</v>
      </c>
      <c r="E3883" s="20" t="str">
        <f t="shared" si="254"/>
        <v>04 0125</v>
      </c>
      <c r="F3883" s="28" t="s">
        <v>8981</v>
      </c>
      <c r="G3883" s="21" t="str">
        <f>VLOOKUP(E3883,'FILIAIS PETZ'!A:E,5,0)</f>
        <v>PETZ CERRO CORA</v>
      </c>
      <c r="H3883" s="20" t="str">
        <f>VLOOKUP(E3883,'FILIAIS PETZ'!A:D,4,0)</f>
        <v>CORA-SP</v>
      </c>
      <c r="I3883" s="46">
        <v>45463</v>
      </c>
      <c r="J3883" s="9">
        <v>932585</v>
      </c>
      <c r="K3883" s="9" t="s">
        <v>9035</v>
      </c>
      <c r="L3883" s="29" t="s">
        <v>6076</v>
      </c>
      <c r="M3883" s="46">
        <v>45463</v>
      </c>
      <c r="N3883" s="46">
        <v>45497</v>
      </c>
      <c r="O3883" s="46">
        <v>45474</v>
      </c>
      <c r="P3883" s="91" t="s">
        <v>4990</v>
      </c>
      <c r="Q3883" s="84">
        <v>3</v>
      </c>
      <c r="R3883" s="91">
        <v>1</v>
      </c>
      <c r="S3883" s="9">
        <v>8</v>
      </c>
      <c r="T3883" s="9" t="s">
        <v>32</v>
      </c>
      <c r="U3883" s="9">
        <v>11002</v>
      </c>
      <c r="V3883" s="9">
        <v>11002</v>
      </c>
      <c r="W3883" s="9"/>
      <c r="X3883" s="10" t="s">
        <v>4985</v>
      </c>
      <c r="Y3883" s="9" t="s">
        <v>4997</v>
      </c>
      <c r="Z3883" s="9" t="s">
        <v>4993</v>
      </c>
      <c r="AA3883" s="9" t="s">
        <v>4989</v>
      </c>
      <c r="AB3883" s="9" t="s">
        <v>12941</v>
      </c>
      <c r="AC3883" s="9" t="s">
        <v>5006</v>
      </c>
      <c r="AD3883" s="29"/>
      <c r="AE3883" s="20" t="str">
        <f>VLOOKUP(E3883,'FILIAIS PETZ'!A:Q,17,0)</f>
        <v>SP7</v>
      </c>
      <c r="AF3883" s="20" t="str">
        <f>VLOOKUP(E3883,'FILIAIS PETZ'!A:Q,3,0)</f>
        <v>FELICIO</v>
      </c>
      <c r="AG3883" s="20" t="str">
        <f>VLOOKUP(E3883,'FILIAIS PETZ'!A:Q,2,0)</f>
        <v>R3</v>
      </c>
      <c r="AH3883" s="75">
        <v>220</v>
      </c>
      <c r="AI3883" s="16" t="s">
        <v>11265</v>
      </c>
      <c r="AJ3883" s="43">
        <f>VLOOKUP(E3883,'FILIAIS PETZ'!$A$2:$K$2000,11,0)</f>
        <v>18328118013600</v>
      </c>
      <c r="AK3883" s="44">
        <v>18328118013600</v>
      </c>
    </row>
    <row r="3884" spans="1:37" s="14" customFormat="1" ht="15" customHeight="1" thickBot="1" x14ac:dyDescent="0.25">
      <c r="B3884" s="18">
        <f>VLOOKUP(C3884,FORNECEDORES!D:E,2,0)</f>
        <v>39969</v>
      </c>
      <c r="C3884" s="19" t="str">
        <f>VLOOKUP(D3884,FORNECEDORES!A:D,4,0)</f>
        <v>23.457.797/0001-56</v>
      </c>
      <c r="D3884" s="13" t="s">
        <v>2466</v>
      </c>
      <c r="E3884" s="20" t="str">
        <f t="shared" si="254"/>
        <v>04 0125</v>
      </c>
      <c r="F3884" s="28" t="s">
        <v>8981</v>
      </c>
      <c r="G3884" s="21" t="str">
        <f>VLOOKUP(E3884,'FILIAIS PETZ'!A:E,5,0)</f>
        <v>PETZ CERRO CORA</v>
      </c>
      <c r="H3884" s="20" t="str">
        <f>VLOOKUP(E3884,'FILIAIS PETZ'!A:D,4,0)</f>
        <v>CORA-SP</v>
      </c>
      <c r="I3884" s="46">
        <v>45463</v>
      </c>
      <c r="J3884" s="9">
        <v>932587</v>
      </c>
      <c r="K3884" s="9" t="s">
        <v>9035</v>
      </c>
      <c r="L3884" s="29" t="s">
        <v>6077</v>
      </c>
      <c r="M3884" s="46">
        <v>45463</v>
      </c>
      <c r="N3884" s="46">
        <v>45497</v>
      </c>
      <c r="O3884" s="46">
        <v>45474</v>
      </c>
      <c r="P3884" s="91" t="s">
        <v>4990</v>
      </c>
      <c r="Q3884" s="84">
        <v>3</v>
      </c>
      <c r="R3884" s="91">
        <v>1</v>
      </c>
      <c r="S3884" s="9">
        <v>8</v>
      </c>
      <c r="T3884" s="9" t="s">
        <v>32</v>
      </c>
      <c r="U3884" s="9">
        <v>11002</v>
      </c>
      <c r="V3884" s="9">
        <v>11002</v>
      </c>
      <c r="W3884" s="9"/>
      <c r="X3884" s="10" t="s">
        <v>4985</v>
      </c>
      <c r="Y3884" s="9" t="s">
        <v>4997</v>
      </c>
      <c r="Z3884" s="9" t="s">
        <v>4993</v>
      </c>
      <c r="AA3884" s="9" t="s">
        <v>4989</v>
      </c>
      <c r="AB3884" s="9" t="s">
        <v>12941</v>
      </c>
      <c r="AC3884" s="9" t="s">
        <v>5006</v>
      </c>
      <c r="AD3884" s="29"/>
      <c r="AE3884" s="20" t="str">
        <f>VLOOKUP(E3884,'FILIAIS PETZ'!A:Q,17,0)</f>
        <v>SP7</v>
      </c>
      <c r="AF3884" s="20" t="str">
        <f>VLOOKUP(E3884,'FILIAIS PETZ'!A:Q,3,0)</f>
        <v>FELICIO</v>
      </c>
      <c r="AG3884" s="20" t="str">
        <f>VLOOKUP(E3884,'FILIAIS PETZ'!A:Q,2,0)</f>
        <v>R3</v>
      </c>
      <c r="AH3884" s="75">
        <v>150</v>
      </c>
      <c r="AI3884" s="16" t="s">
        <v>11266</v>
      </c>
      <c r="AJ3884" s="43">
        <f>VLOOKUP(E3884,'FILIAIS PETZ'!$A$2:$K$2000,11,0)</f>
        <v>18328118013600</v>
      </c>
      <c r="AK3884" s="44">
        <v>18328118013600</v>
      </c>
    </row>
    <row r="3885" spans="1:37" s="14" customFormat="1" ht="15" customHeight="1" thickBot="1" x14ac:dyDescent="0.25">
      <c r="B3885" s="18">
        <f>VLOOKUP(C3885,FORNECEDORES!D:E,2,0)</f>
        <v>34977</v>
      </c>
      <c r="C3885" s="19" t="str">
        <f>VLOOKUP(D3885,FORNECEDORES!A:D,4,0)</f>
        <v>10.864.136/0001-01</v>
      </c>
      <c r="D3885" s="13" t="s">
        <v>4240</v>
      </c>
      <c r="E3885" s="20" t="str">
        <f t="shared" si="254"/>
        <v>04 0060</v>
      </c>
      <c r="F3885" s="28" t="s">
        <v>8625</v>
      </c>
      <c r="G3885" s="21" t="str">
        <f>VLOOKUP(E3885,'FILIAIS PETZ'!A:E,5,0)</f>
        <v>PETZ PACAEMBU</v>
      </c>
      <c r="H3885" s="20" t="str">
        <f>VLOOKUP(E3885,'FILIAIS PETZ'!A:D,4,0)</f>
        <v>PCBU-SP</v>
      </c>
      <c r="I3885" s="46">
        <v>45463</v>
      </c>
      <c r="J3885" s="9">
        <v>932636</v>
      </c>
      <c r="K3885" s="9"/>
      <c r="L3885" s="29"/>
      <c r="M3885" s="46"/>
      <c r="N3885" s="46"/>
      <c r="O3885" s="46"/>
      <c r="P3885" s="91" t="s">
        <v>4990</v>
      </c>
      <c r="Q3885" s="84">
        <v>3</v>
      </c>
      <c r="R3885" s="91">
        <v>1</v>
      </c>
      <c r="S3885" s="9">
        <v>8</v>
      </c>
      <c r="T3885" s="9" t="s">
        <v>32</v>
      </c>
      <c r="U3885" s="9">
        <v>11002</v>
      </c>
      <c r="V3885" s="9">
        <v>11002</v>
      </c>
      <c r="W3885" s="9" t="s">
        <v>10297</v>
      </c>
      <c r="X3885" s="10" t="s">
        <v>4985</v>
      </c>
      <c r="Y3885" s="10" t="s">
        <v>4997</v>
      </c>
      <c r="Z3885" s="9" t="s">
        <v>4993</v>
      </c>
      <c r="AA3885" s="9" t="s">
        <v>5022</v>
      </c>
      <c r="AB3885" s="9" t="s">
        <v>5066</v>
      </c>
      <c r="AC3885" s="9" t="s">
        <v>5006</v>
      </c>
      <c r="AD3885" s="29"/>
      <c r="AE3885" s="20" t="str">
        <f>VLOOKUP(E3885,'FILIAIS PETZ'!A:Q,17,0)</f>
        <v>SP2</v>
      </c>
      <c r="AF3885" s="20" t="str">
        <f>VLOOKUP(E3885,'FILIAIS PETZ'!A:Q,3,0)</f>
        <v>FELICIO</v>
      </c>
      <c r="AG3885" s="20" t="str">
        <f>VLOOKUP(E3885,'FILIAIS PETZ'!A:Q,2,0)</f>
        <v>R3</v>
      </c>
      <c r="AH3885" s="75">
        <v>350</v>
      </c>
      <c r="AI3885" s="16" t="s">
        <v>11038</v>
      </c>
      <c r="AJ3885" s="43">
        <f>VLOOKUP(E3885,'FILIAIS PETZ'!$A$2:$K$2000,11,0)</f>
        <v>18328118006220</v>
      </c>
      <c r="AK3885" s="44">
        <v>18328118006220</v>
      </c>
    </row>
    <row r="3886" spans="1:37" s="14" customFormat="1" ht="15" customHeight="1" thickBot="1" x14ac:dyDescent="0.25">
      <c r="B3886" s="18">
        <f>VLOOKUP(C3886,FORNECEDORES!D:E,2,0)</f>
        <v>6740</v>
      </c>
      <c r="C3886" s="19" t="str">
        <f>VLOOKUP(D3886,FORNECEDORES!A:D,4,0)</f>
        <v>29.739.737/0052-52</v>
      </c>
      <c r="D3886" s="13" t="s">
        <v>7597</v>
      </c>
      <c r="E3886" s="20" t="str">
        <f t="shared" si="254"/>
        <v>04 0138</v>
      </c>
      <c r="F3886" s="28" t="s">
        <v>8627</v>
      </c>
      <c r="G3886" s="21" t="str">
        <f>VLOOKUP(E3886,'FILIAIS PETZ'!A:E,5,0)</f>
        <v>PETZ JOÃO FIRMINO</v>
      </c>
      <c r="H3886" s="20" t="str">
        <f>VLOOKUP(E3886,'FILIAIS PETZ'!A:D,4,0)</f>
        <v>JFIR-SP</v>
      </c>
      <c r="I3886" s="46">
        <v>45467</v>
      </c>
      <c r="J3886" s="9">
        <v>934902</v>
      </c>
      <c r="K3886" s="9" t="s">
        <v>5858</v>
      </c>
      <c r="L3886" s="29" t="s">
        <v>13608</v>
      </c>
      <c r="M3886" s="46">
        <v>45540</v>
      </c>
      <c r="N3886" s="46">
        <v>45595</v>
      </c>
      <c r="O3886" s="46">
        <v>45576</v>
      </c>
      <c r="P3886" s="91" t="s">
        <v>4990</v>
      </c>
      <c r="Q3886" s="84">
        <v>3</v>
      </c>
      <c r="R3886" s="91">
        <v>1</v>
      </c>
      <c r="S3886" s="9">
        <v>8</v>
      </c>
      <c r="T3886" s="9" t="s">
        <v>32</v>
      </c>
      <c r="U3886" s="9">
        <v>11002</v>
      </c>
      <c r="V3886" s="9">
        <v>11002</v>
      </c>
      <c r="W3886" s="9" t="s">
        <v>5019</v>
      </c>
      <c r="X3886" s="10" t="s">
        <v>5033</v>
      </c>
      <c r="Y3886" s="84" t="s">
        <v>4993</v>
      </c>
      <c r="Z3886" s="84" t="s">
        <v>4993</v>
      </c>
      <c r="AA3886" s="84" t="s">
        <v>5033</v>
      </c>
      <c r="AB3886" s="84" t="s">
        <v>12941</v>
      </c>
      <c r="AC3886" s="9" t="s">
        <v>5006</v>
      </c>
      <c r="AD3886" s="29"/>
      <c r="AE3886" s="20" t="str">
        <f>VLOOKUP(E3886,'FILIAIS PETZ'!A:Q,17,0)</f>
        <v>SP3</v>
      </c>
      <c r="AF3886" s="20" t="str">
        <f>VLOOKUP(E3886,'FILIAIS PETZ'!A:Q,3,0)</f>
        <v>FELICIO</v>
      </c>
      <c r="AG3886" s="20" t="str">
        <f>VLOOKUP(E3886,'FILIAIS PETZ'!A:Q,2,0)</f>
        <v>R3</v>
      </c>
      <c r="AH3886" s="75">
        <v>1252.27</v>
      </c>
      <c r="AI3886" s="16" t="s">
        <v>11267</v>
      </c>
      <c r="AJ3886" s="43">
        <f>VLOOKUP(E3886,'FILIAIS PETZ'!$A$2:$K$2000,11,0)</f>
        <v>18328118012972</v>
      </c>
      <c r="AK3886" s="44">
        <v>18328118012972</v>
      </c>
    </row>
    <row r="3887" spans="1:37" s="14" customFormat="1" ht="15" customHeight="1" thickBot="1" x14ac:dyDescent="0.25">
      <c r="A3887" s="9">
        <f t="shared" ref="A3887:A3897" si="255">J3887</f>
        <v>935293</v>
      </c>
      <c r="B3887" s="18">
        <f>VLOOKUP(C3887,FORNECEDORES!D:E,2,0)</f>
        <v>3816</v>
      </c>
      <c r="C3887" s="19" t="str">
        <f>VLOOKUP(D3887,FORNECEDORES!A:D,4,0)</f>
        <v>00.059.799/0001-91</v>
      </c>
      <c r="D3887" s="13" t="s">
        <v>4013</v>
      </c>
      <c r="E3887" s="20" t="str">
        <f t="shared" si="254"/>
        <v>04 0048</v>
      </c>
      <c r="F3887" s="28" t="s">
        <v>4970</v>
      </c>
      <c r="G3887" s="21" t="str">
        <f>VLOOKUP(E3887,'FILIAIS PETZ'!A:E,5,0)</f>
        <v>PETZ BRASILIA EPIA</v>
      </c>
      <c r="H3887" s="20" t="str">
        <f>VLOOKUP(E3887,'FILIAIS PETZ'!A:D,4,0)</f>
        <v>EPIA-DF</v>
      </c>
      <c r="I3887" s="46">
        <v>45468</v>
      </c>
      <c r="J3887" s="9">
        <v>935293</v>
      </c>
      <c r="K3887" s="9" t="s">
        <v>5858</v>
      </c>
      <c r="L3887" s="29" t="s">
        <v>8358</v>
      </c>
      <c r="M3887" s="46">
        <v>45432</v>
      </c>
      <c r="N3887" s="46">
        <v>45483</v>
      </c>
      <c r="O3887" s="46">
        <v>45468</v>
      </c>
      <c r="P3887" s="91" t="s">
        <v>4990</v>
      </c>
      <c r="Q3887" s="84">
        <v>3</v>
      </c>
      <c r="R3887" s="91">
        <v>1</v>
      </c>
      <c r="S3887" s="9" t="s">
        <v>4983</v>
      </c>
      <c r="T3887" s="9" t="s">
        <v>32</v>
      </c>
      <c r="U3887" s="9">
        <v>11002</v>
      </c>
      <c r="V3887" s="9">
        <v>11002</v>
      </c>
      <c r="W3887" s="9" t="s">
        <v>5065</v>
      </c>
      <c r="X3887" s="10" t="s">
        <v>4996</v>
      </c>
      <c r="Y3887" s="9" t="s">
        <v>4993</v>
      </c>
      <c r="Z3887" s="9" t="s">
        <v>4993</v>
      </c>
      <c r="AA3887" s="9" t="s">
        <v>5068</v>
      </c>
      <c r="AB3887" s="9" t="s">
        <v>12942</v>
      </c>
      <c r="AC3887" s="9" t="s">
        <v>5006</v>
      </c>
      <c r="AD3887" s="29"/>
      <c r="AE3887" s="20" t="str">
        <f>VLOOKUP(E3887,'FILIAIS PETZ'!A:Q,17,0)</f>
        <v>CO-2</v>
      </c>
      <c r="AF3887" s="20" t="str">
        <f>VLOOKUP(E3887,'FILIAIS PETZ'!A:Q,3,0)</f>
        <v>FELICIO</v>
      </c>
      <c r="AG3887" s="20" t="str">
        <f>VLOOKUP(E3887,'FILIAIS PETZ'!A:Q,2,0)</f>
        <v>R3</v>
      </c>
      <c r="AH3887" s="75">
        <v>900</v>
      </c>
      <c r="AI3887" s="16" t="s">
        <v>8360</v>
      </c>
      <c r="AJ3887" s="43">
        <f>VLOOKUP(E3887,'FILIAIS PETZ'!$A$2:$K$2000,11,0)</f>
        <v>18328118004368</v>
      </c>
      <c r="AK3887" s="44">
        <f t="shared" ref="AK3887:AK3897" si="256">AJ3887</f>
        <v>18328118004368</v>
      </c>
    </row>
    <row r="3888" spans="1:37" s="14" customFormat="1" ht="15" customHeight="1" thickBot="1" x14ac:dyDescent="0.25">
      <c r="A3888" s="9">
        <f t="shared" si="255"/>
        <v>935295</v>
      </c>
      <c r="B3888" s="18">
        <f>VLOOKUP(C3888,FORNECEDORES!D:E,2,0)</f>
        <v>3816</v>
      </c>
      <c r="C3888" s="19" t="str">
        <f>VLOOKUP(D3888,FORNECEDORES!A:D,4,0)</f>
        <v>00.059.799/0001-91</v>
      </c>
      <c r="D3888" s="13" t="s">
        <v>4013</v>
      </c>
      <c r="E3888" s="20" t="str">
        <f t="shared" si="254"/>
        <v>04 0048</v>
      </c>
      <c r="F3888" s="28" t="s">
        <v>4970</v>
      </c>
      <c r="G3888" s="21" t="str">
        <f>VLOOKUP(E3888,'FILIAIS PETZ'!A:E,5,0)</f>
        <v>PETZ BRASILIA EPIA</v>
      </c>
      <c r="H3888" s="20" t="str">
        <f>VLOOKUP(E3888,'FILIAIS PETZ'!A:D,4,0)</f>
        <v>EPIA-DF</v>
      </c>
      <c r="I3888" s="46">
        <v>45468</v>
      </c>
      <c r="J3888" s="9">
        <v>935295</v>
      </c>
      <c r="K3888" s="9" t="s">
        <v>5858</v>
      </c>
      <c r="L3888" s="29" t="s">
        <v>8359</v>
      </c>
      <c r="M3888" s="46">
        <v>45421</v>
      </c>
      <c r="N3888" s="46">
        <v>45483</v>
      </c>
      <c r="O3888" s="46">
        <v>45468</v>
      </c>
      <c r="P3888" s="91" t="s">
        <v>4990</v>
      </c>
      <c r="Q3888" s="84">
        <v>3</v>
      </c>
      <c r="R3888" s="91">
        <v>1</v>
      </c>
      <c r="S3888" s="9" t="s">
        <v>4983</v>
      </c>
      <c r="T3888" s="9" t="s">
        <v>32</v>
      </c>
      <c r="U3888" s="9">
        <v>11002</v>
      </c>
      <c r="V3888" s="9">
        <v>11002</v>
      </c>
      <c r="W3888" s="9" t="s">
        <v>5065</v>
      </c>
      <c r="X3888" s="10" t="s">
        <v>4996</v>
      </c>
      <c r="Y3888" s="9" t="s">
        <v>4993</v>
      </c>
      <c r="Z3888" s="9" t="s">
        <v>4993</v>
      </c>
      <c r="AA3888" s="9" t="s">
        <v>5068</v>
      </c>
      <c r="AB3888" s="9" t="s">
        <v>5005</v>
      </c>
      <c r="AC3888" s="9" t="s">
        <v>5006</v>
      </c>
      <c r="AD3888" s="29"/>
      <c r="AE3888" s="20" t="str">
        <f>VLOOKUP(E3888,'FILIAIS PETZ'!A:Q,17,0)</f>
        <v>CO-2</v>
      </c>
      <c r="AF3888" s="20" t="str">
        <f>VLOOKUP(E3888,'FILIAIS PETZ'!A:Q,3,0)</f>
        <v>FELICIO</v>
      </c>
      <c r="AG3888" s="20" t="str">
        <f>VLOOKUP(E3888,'FILIAIS PETZ'!A:Q,2,0)</f>
        <v>R3</v>
      </c>
      <c r="AH3888" s="75">
        <v>79.89</v>
      </c>
      <c r="AI3888" s="16" t="s">
        <v>8361</v>
      </c>
      <c r="AJ3888" s="43">
        <f>VLOOKUP(E3888,'FILIAIS PETZ'!$A$2:$K$2000,11,0)</f>
        <v>18328118004368</v>
      </c>
      <c r="AK3888" s="44">
        <f t="shared" si="256"/>
        <v>18328118004368</v>
      </c>
    </row>
    <row r="3889" spans="1:37" s="14" customFormat="1" ht="15" customHeight="1" thickBot="1" x14ac:dyDescent="0.25">
      <c r="A3889" s="9">
        <f t="shared" si="255"/>
        <v>935569</v>
      </c>
      <c r="B3889" s="18">
        <f>VLOOKUP(C3889,FORNECEDORES!D:E,2,0)</f>
        <v>4990</v>
      </c>
      <c r="C3889" s="19" t="str">
        <f>VLOOKUP(D3889,FORNECEDORES!A:D,4,0)</f>
        <v>27.093.558/0012-78</v>
      </c>
      <c r="D3889" s="13" t="s">
        <v>7133</v>
      </c>
      <c r="E3889" s="20" t="str">
        <f t="shared" si="254"/>
        <v>04 0155</v>
      </c>
      <c r="F3889" s="28" t="s">
        <v>4929</v>
      </c>
      <c r="G3889" s="21" t="str">
        <f>VLOOKUP(E3889,'FILIAIS PETZ'!A:E,5,0)</f>
        <v>PETZ SETE LAGOAS</v>
      </c>
      <c r="H3889" s="20" t="str">
        <f>VLOOKUP(E3889,'FILIAIS PETZ'!A:D,4,0)</f>
        <v>STLG-MG</v>
      </c>
      <c r="I3889" s="46">
        <v>45468</v>
      </c>
      <c r="J3889" s="9">
        <v>935569</v>
      </c>
      <c r="K3889" s="9" t="s">
        <v>5858</v>
      </c>
      <c r="L3889" s="29" t="s">
        <v>8397</v>
      </c>
      <c r="M3889" s="46">
        <v>45464</v>
      </c>
      <c r="N3889" s="46">
        <v>45490</v>
      </c>
      <c r="O3889" s="46">
        <v>45468</v>
      </c>
      <c r="P3889" s="91" t="s">
        <v>4990</v>
      </c>
      <c r="Q3889" s="84">
        <v>3</v>
      </c>
      <c r="R3889" s="91">
        <v>1</v>
      </c>
      <c r="S3889" s="9" t="s">
        <v>4983</v>
      </c>
      <c r="T3889" s="9" t="s">
        <v>32</v>
      </c>
      <c r="U3889" s="9">
        <v>11002</v>
      </c>
      <c r="V3889" s="9">
        <v>11002</v>
      </c>
      <c r="W3889" s="9"/>
      <c r="X3889" s="10" t="s">
        <v>5016</v>
      </c>
      <c r="Y3889" s="10" t="s">
        <v>4980</v>
      </c>
      <c r="Z3889" s="9" t="s">
        <v>4994</v>
      </c>
      <c r="AA3889" s="9" t="s">
        <v>5732</v>
      </c>
      <c r="AB3889" s="9" t="s">
        <v>5005</v>
      </c>
      <c r="AC3889" s="9" t="s">
        <v>5006</v>
      </c>
      <c r="AD3889" s="29"/>
      <c r="AE3889" s="20" t="str">
        <f>VLOOKUP(E3889,'FILIAIS PETZ'!A:Q,17,0)</f>
        <v>MG-1</v>
      </c>
      <c r="AF3889" s="20" t="str">
        <f>VLOOKUP(E3889,'FILIAIS PETZ'!A:Q,3,0)</f>
        <v>FELICIO</v>
      </c>
      <c r="AG3889" s="20" t="str">
        <f>VLOOKUP(E3889,'FILIAIS PETZ'!A:Q,2,0)</f>
        <v>R3</v>
      </c>
      <c r="AH3889" s="75">
        <v>2330</v>
      </c>
      <c r="AI3889" s="16" t="s">
        <v>7246</v>
      </c>
      <c r="AJ3889" s="43">
        <f>VLOOKUP(E3889,'FILIAIS PETZ'!$A$2:$K$2000,11,0)</f>
        <v>18328118015645</v>
      </c>
      <c r="AK3889" s="44">
        <f t="shared" si="256"/>
        <v>18328118015645</v>
      </c>
    </row>
    <row r="3890" spans="1:37" s="14" customFormat="1" ht="15" customHeight="1" thickBot="1" x14ac:dyDescent="0.25">
      <c r="A3890" s="9">
        <f t="shared" si="255"/>
        <v>935578</v>
      </c>
      <c r="B3890" s="18">
        <f>VLOOKUP(C3890,FORNECEDORES!D:E,2,0)</f>
        <v>398395</v>
      </c>
      <c r="C3890" s="19" t="str">
        <f>VLOOKUP(D3890,FORNECEDORES!A:D,4,0)</f>
        <v>27.093.558/0087-95</v>
      </c>
      <c r="D3890" s="13" t="s">
        <v>7171</v>
      </c>
      <c r="E3890" s="20" t="str">
        <f t="shared" si="254"/>
        <v>04 0223</v>
      </c>
      <c r="F3890" s="28" t="s">
        <v>4977</v>
      </c>
      <c r="G3890" s="21" t="str">
        <f>VLOOKUP(E3890,'FILIAIS PETZ'!A:E,5,0)</f>
        <v>PETZ IPATINGA (ANTIGA BETIM AMERICAS/MG)</v>
      </c>
      <c r="H3890" s="20" t="str">
        <f>VLOOKUP(E3890,'FILIAIS PETZ'!A:D,4,0)</f>
        <v>IPTG-MG</v>
      </c>
      <c r="I3890" s="46">
        <v>45468</v>
      </c>
      <c r="J3890" s="9">
        <v>935578</v>
      </c>
      <c r="K3890" s="9" t="s">
        <v>5858</v>
      </c>
      <c r="L3890" s="29" t="s">
        <v>8398</v>
      </c>
      <c r="M3890" s="46">
        <v>45464</v>
      </c>
      <c r="N3890" s="46">
        <v>45490</v>
      </c>
      <c r="O3890" s="46">
        <v>45468</v>
      </c>
      <c r="P3890" s="91" t="s">
        <v>4990</v>
      </c>
      <c r="Q3890" s="84">
        <v>3</v>
      </c>
      <c r="R3890" s="91">
        <v>1</v>
      </c>
      <c r="S3890" s="9" t="s">
        <v>4983</v>
      </c>
      <c r="T3890" s="9" t="s">
        <v>32</v>
      </c>
      <c r="U3890" s="9">
        <v>11002</v>
      </c>
      <c r="V3890" s="9">
        <v>11002</v>
      </c>
      <c r="W3890" s="9"/>
      <c r="X3890" s="10" t="s">
        <v>5016</v>
      </c>
      <c r="Y3890" s="10" t="s">
        <v>4980</v>
      </c>
      <c r="Z3890" s="9" t="s">
        <v>4994</v>
      </c>
      <c r="AA3890" s="9" t="s">
        <v>5732</v>
      </c>
      <c r="AB3890" s="9" t="s">
        <v>5005</v>
      </c>
      <c r="AC3890" s="9" t="s">
        <v>5006</v>
      </c>
      <c r="AD3890" s="29"/>
      <c r="AE3890" s="20" t="str">
        <f>VLOOKUP(E3890,'FILIAIS PETZ'!A:Q,17,0)</f>
        <v>MG-2</v>
      </c>
      <c r="AF3890" s="20" t="str">
        <f>VLOOKUP(E3890,'FILIAIS PETZ'!A:Q,3,0)</f>
        <v>FELICIO</v>
      </c>
      <c r="AG3890" s="20" t="str">
        <f>VLOOKUP(E3890,'FILIAIS PETZ'!A:Q,2,0)</f>
        <v>R3</v>
      </c>
      <c r="AH3890" s="75">
        <v>2330</v>
      </c>
      <c r="AI3890" s="16" t="s">
        <v>7246</v>
      </c>
      <c r="AJ3890" s="43" t="str">
        <f>VLOOKUP(E3890,'FILIAIS PETZ'!$A$2:$K$2000,11,0)</f>
        <v>18.328.118/0213-78</v>
      </c>
      <c r="AK3890" s="44" t="str">
        <f t="shared" si="256"/>
        <v>18.328.118/0213-78</v>
      </c>
    </row>
    <row r="3891" spans="1:37" s="14" customFormat="1" ht="15" customHeight="1" thickBot="1" x14ac:dyDescent="0.25">
      <c r="A3891" s="9">
        <f t="shared" si="255"/>
        <v>935585</v>
      </c>
      <c r="B3891" s="18">
        <f>VLOOKUP(C3891,FORNECEDORES!D:E,2,0)</f>
        <v>177561</v>
      </c>
      <c r="C3891" s="19" t="str">
        <f>VLOOKUP(D3891,FORNECEDORES!A:D,4,0)</f>
        <v>23.574.499/0001-46</v>
      </c>
      <c r="D3891" s="13" t="s">
        <v>3436</v>
      </c>
      <c r="E3891" s="20" t="str">
        <f t="shared" si="254"/>
        <v>04 0142</v>
      </c>
      <c r="F3891" s="28" t="s">
        <v>4931</v>
      </c>
      <c r="G3891" s="21" t="str">
        <f>VLOOKUP(E3891,'FILIAIS PETZ'!A:E,5,0)</f>
        <v>PETZ MIGUEL SUTIL</v>
      </c>
      <c r="H3891" s="20" t="str">
        <f>VLOOKUP(E3891,'FILIAIS PETZ'!A:D,4,0)</f>
        <v>MGST-MT</v>
      </c>
      <c r="I3891" s="46">
        <v>45468</v>
      </c>
      <c r="J3891" s="9">
        <v>935585</v>
      </c>
      <c r="K3891" s="9" t="s">
        <v>5858</v>
      </c>
      <c r="L3891" s="29" t="s">
        <v>8695</v>
      </c>
      <c r="M3891" s="46">
        <v>45483</v>
      </c>
      <c r="N3891" s="46">
        <v>45511</v>
      </c>
      <c r="O3891" s="46">
        <v>45490</v>
      </c>
      <c r="P3891" s="91" t="s">
        <v>4990</v>
      </c>
      <c r="Q3891" s="84">
        <v>3</v>
      </c>
      <c r="R3891" s="91">
        <v>1</v>
      </c>
      <c r="S3891" s="9">
        <v>8</v>
      </c>
      <c r="T3891" s="9" t="s">
        <v>32</v>
      </c>
      <c r="U3891" s="9">
        <v>11002</v>
      </c>
      <c r="V3891" s="9">
        <v>11002</v>
      </c>
      <c r="W3891" s="9" t="s">
        <v>5039</v>
      </c>
      <c r="X3891" s="10" t="s">
        <v>5016</v>
      </c>
      <c r="Y3891" s="9" t="s">
        <v>4994</v>
      </c>
      <c r="Z3891" s="9" t="s">
        <v>4994</v>
      </c>
      <c r="AA3891" s="9" t="s">
        <v>5103</v>
      </c>
      <c r="AB3891" s="9" t="s">
        <v>5005</v>
      </c>
      <c r="AC3891" s="9" t="s">
        <v>5006</v>
      </c>
      <c r="AD3891" s="29"/>
      <c r="AE3891" s="20" t="str">
        <f>VLOOKUP(E3891,'FILIAIS PETZ'!A:Q,17,0)</f>
        <v>CO-3</v>
      </c>
      <c r="AF3891" s="20" t="str">
        <f>VLOOKUP(E3891,'FILIAIS PETZ'!A:Q,3,0)</f>
        <v>FELICIO</v>
      </c>
      <c r="AG3891" s="20" t="str">
        <f>VLOOKUP(E3891,'FILIAIS PETZ'!A:Q,2,0)</f>
        <v>R3</v>
      </c>
      <c r="AH3891" s="75">
        <v>4600</v>
      </c>
      <c r="AI3891" s="16" t="s">
        <v>8399</v>
      </c>
      <c r="AJ3891" s="43">
        <f>VLOOKUP(E3891,'FILIAIS PETZ'!$A$2:$K$2000,11,0)</f>
        <v>18328118013430</v>
      </c>
      <c r="AK3891" s="44">
        <f t="shared" si="256"/>
        <v>18328118013430</v>
      </c>
    </row>
    <row r="3892" spans="1:37" s="14" customFormat="1" ht="15" customHeight="1" thickBot="1" x14ac:dyDescent="0.25">
      <c r="A3892" s="9">
        <f t="shared" si="255"/>
        <v>935587</v>
      </c>
      <c r="B3892" s="18">
        <f>VLOOKUP(C3892,FORNECEDORES!D:E,2,0)</f>
        <v>20268</v>
      </c>
      <c r="C3892" s="19" t="str">
        <f>VLOOKUP(D3892,FORNECEDORES!A:D,4,0)</f>
        <v>15.809.407/0001-31</v>
      </c>
      <c r="D3892" s="13" t="s">
        <v>2077</v>
      </c>
      <c r="E3892" s="20" t="str">
        <f t="shared" si="254"/>
        <v>04 0165</v>
      </c>
      <c r="F3892" s="28" t="s">
        <v>4935</v>
      </c>
      <c r="G3892" s="21" t="str">
        <f>VLOOKUP(E3892,'FILIAIS PETZ'!A:E,5,0)</f>
        <v>PETZ CARAPICUIBA</v>
      </c>
      <c r="H3892" s="20" t="str">
        <f>VLOOKUP(E3892,'FILIAIS PETZ'!A:D,4,0)</f>
        <v>CPIC-SP</v>
      </c>
      <c r="I3892" s="46">
        <v>45468</v>
      </c>
      <c r="J3892" s="9">
        <v>935587</v>
      </c>
      <c r="K3892" s="9" t="s">
        <v>5858</v>
      </c>
      <c r="L3892" s="29" t="s">
        <v>6824</v>
      </c>
      <c r="M3892" s="46">
        <v>45474</v>
      </c>
      <c r="N3892" s="46">
        <v>45504</v>
      </c>
      <c r="O3892" s="46">
        <v>45481</v>
      </c>
      <c r="P3892" s="91" t="s">
        <v>4990</v>
      </c>
      <c r="Q3892" s="84">
        <v>3</v>
      </c>
      <c r="R3892" s="91">
        <v>1</v>
      </c>
      <c r="S3892" s="9">
        <v>8</v>
      </c>
      <c r="T3892" s="9" t="s">
        <v>32</v>
      </c>
      <c r="U3892" s="9">
        <v>11002</v>
      </c>
      <c r="V3892" s="9">
        <v>11002</v>
      </c>
      <c r="W3892" s="9" t="s">
        <v>4984</v>
      </c>
      <c r="X3892" s="10" t="s">
        <v>4996</v>
      </c>
      <c r="Y3892" s="10" t="s">
        <v>4994</v>
      </c>
      <c r="Z3892" s="9" t="s">
        <v>4994</v>
      </c>
      <c r="AA3892" s="9" t="s">
        <v>4989</v>
      </c>
      <c r="AB3892" s="9" t="s">
        <v>5005</v>
      </c>
      <c r="AC3892" s="9" t="s">
        <v>4995</v>
      </c>
      <c r="AD3892" s="29"/>
      <c r="AE3892" s="20" t="str">
        <f>VLOOKUP(E3892,'FILIAIS PETZ'!A:Q,17,0)</f>
        <v>SP7</v>
      </c>
      <c r="AF3892" s="20" t="str">
        <f>VLOOKUP(E3892,'FILIAIS PETZ'!A:Q,3,0)</f>
        <v>FELICIO</v>
      </c>
      <c r="AG3892" s="20" t="str">
        <f>VLOOKUP(E3892,'FILIAIS PETZ'!A:Q,2,0)</f>
        <v>R3</v>
      </c>
      <c r="AH3892" s="75">
        <v>990</v>
      </c>
      <c r="AI3892" s="16" t="s">
        <v>8064</v>
      </c>
      <c r="AJ3892" s="43">
        <f>VLOOKUP(E3892,'FILIAIS PETZ'!$A$2:$K$2000,11,0)</f>
        <v>18328118015726</v>
      </c>
      <c r="AK3892" s="44">
        <f t="shared" si="256"/>
        <v>18328118015726</v>
      </c>
    </row>
    <row r="3893" spans="1:37" s="14" customFormat="1" ht="15" customHeight="1" thickBot="1" x14ac:dyDescent="0.25">
      <c r="A3893" s="9">
        <f t="shared" si="255"/>
        <v>935940</v>
      </c>
      <c r="B3893" s="18">
        <f>VLOOKUP(C3893,FORNECEDORES!D:E,2,0)</f>
        <v>18357</v>
      </c>
      <c r="C3893" s="19" t="str">
        <f>VLOOKUP(D3893,FORNECEDORES!A:D,4,0)</f>
        <v>04.184.872/0001-08</v>
      </c>
      <c r="D3893" s="13" t="s">
        <v>1439</v>
      </c>
      <c r="E3893" s="20" t="str">
        <f t="shared" si="254"/>
        <v>04 0051</v>
      </c>
      <c r="F3893" s="28" t="s">
        <v>4948</v>
      </c>
      <c r="G3893" s="21" t="str">
        <f>VLOOKUP(E3893,'FILIAIS PETZ'!A:E,5,0)</f>
        <v>PETZ TAMBORÉ</v>
      </c>
      <c r="H3893" s="20" t="str">
        <f>VLOOKUP(E3893,'FILIAIS PETZ'!A:D,4,0)</f>
        <v>TMBO-SP</v>
      </c>
      <c r="I3893" s="46">
        <v>45468</v>
      </c>
      <c r="J3893" s="9">
        <v>935940</v>
      </c>
      <c r="K3893" s="9" t="s">
        <v>5858</v>
      </c>
      <c r="L3893" s="29" t="s">
        <v>8541</v>
      </c>
      <c r="M3893" s="46">
        <v>45469</v>
      </c>
      <c r="N3893" s="46">
        <v>45497</v>
      </c>
      <c r="O3893" s="46">
        <v>45481</v>
      </c>
      <c r="P3893" s="91" t="s">
        <v>5003</v>
      </c>
      <c r="Q3893" s="84">
        <v>3</v>
      </c>
      <c r="R3893" s="91">
        <v>1</v>
      </c>
      <c r="S3893" s="9">
        <v>8</v>
      </c>
      <c r="T3893" s="9" t="s">
        <v>32</v>
      </c>
      <c r="U3893" s="9">
        <v>11002</v>
      </c>
      <c r="V3893" s="9">
        <v>11002</v>
      </c>
      <c r="W3893" s="9" t="s">
        <v>5019</v>
      </c>
      <c r="X3893" s="10" t="s">
        <v>4985</v>
      </c>
      <c r="Y3893" s="10" t="s">
        <v>4993</v>
      </c>
      <c r="Z3893" s="9" t="s">
        <v>8408</v>
      </c>
      <c r="AA3893" s="9" t="s">
        <v>4989</v>
      </c>
      <c r="AB3893" s="9" t="s">
        <v>5005</v>
      </c>
      <c r="AC3893" s="9" t="s">
        <v>5006</v>
      </c>
      <c r="AD3893" s="29"/>
      <c r="AE3893" s="20" t="str">
        <f>VLOOKUP(E3893,'FILIAIS PETZ'!A:Q,17,0)</f>
        <v>SP7</v>
      </c>
      <c r="AF3893" s="20" t="str">
        <f>VLOOKUP(E3893,'FILIAIS PETZ'!A:Q,3,0)</f>
        <v>FELICIO</v>
      </c>
      <c r="AG3893" s="20" t="str">
        <f>VLOOKUP(E3893,'FILIAIS PETZ'!A:Q,2,0)</f>
        <v>R3</v>
      </c>
      <c r="AH3893" s="75">
        <v>2332.23</v>
      </c>
      <c r="AI3893" s="16" t="s">
        <v>8400</v>
      </c>
      <c r="AJ3893" s="43">
        <f>VLOOKUP(E3893,'FILIAIS PETZ'!$A$2:$K$2000,11,0)</f>
        <v>18328118004872</v>
      </c>
      <c r="AK3893" s="44">
        <f t="shared" si="256"/>
        <v>18328118004872</v>
      </c>
    </row>
    <row r="3894" spans="1:37" s="14" customFormat="1" ht="15" customHeight="1" thickBot="1" x14ac:dyDescent="0.25">
      <c r="A3894" s="9">
        <f t="shared" si="255"/>
        <v>935941</v>
      </c>
      <c r="B3894" s="18">
        <f>VLOOKUP(C3894,FORNECEDORES!D:E,2,0)</f>
        <v>631374</v>
      </c>
      <c r="C3894" s="19" t="str">
        <f>VLOOKUP(D3894,FORNECEDORES!A:D,4,0)</f>
        <v>30.777.868/0001-63</v>
      </c>
      <c r="D3894" s="13" t="s">
        <v>4729</v>
      </c>
      <c r="E3894" s="20" t="str">
        <f t="shared" si="254"/>
        <v>04 0008</v>
      </c>
      <c r="F3894" s="28" t="s">
        <v>4937</v>
      </c>
      <c r="G3894" s="21" t="str">
        <f>VLOOKUP(E3894,'FILIAIS PETZ'!A:E,5,0)</f>
        <v>PETZ ALPHAVILLE</v>
      </c>
      <c r="H3894" s="20" t="str">
        <f>VLOOKUP(E3894,'FILIAIS PETZ'!A:D,4,0)</f>
        <v>ALPH-SP</v>
      </c>
      <c r="I3894" s="46">
        <v>45468</v>
      </c>
      <c r="J3894" s="9">
        <v>935941</v>
      </c>
      <c r="K3894" s="9" t="s">
        <v>5858</v>
      </c>
      <c r="L3894" s="29" t="s">
        <v>8829</v>
      </c>
      <c r="M3894" s="46">
        <v>45483</v>
      </c>
      <c r="N3894" s="46">
        <v>45518</v>
      </c>
      <c r="O3894" s="46">
        <v>45497</v>
      </c>
      <c r="P3894" s="91" t="s">
        <v>4990</v>
      </c>
      <c r="Q3894" s="84">
        <v>3</v>
      </c>
      <c r="R3894" s="91">
        <v>1</v>
      </c>
      <c r="S3894" s="9">
        <v>8</v>
      </c>
      <c r="T3894" s="9" t="s">
        <v>32</v>
      </c>
      <c r="U3894" s="9">
        <v>11002</v>
      </c>
      <c r="V3894" s="9">
        <v>11002</v>
      </c>
      <c r="W3894" s="9" t="s">
        <v>5034</v>
      </c>
      <c r="X3894" s="10" t="s">
        <v>4985</v>
      </c>
      <c r="Y3894" s="9" t="s">
        <v>4993</v>
      </c>
      <c r="Z3894" s="9" t="s">
        <v>4993</v>
      </c>
      <c r="AA3894" s="9" t="s">
        <v>4989</v>
      </c>
      <c r="AB3894" s="9" t="s">
        <v>12941</v>
      </c>
      <c r="AC3894" s="9" t="s">
        <v>5006</v>
      </c>
      <c r="AD3894" s="29"/>
      <c r="AE3894" s="20" t="str">
        <f>VLOOKUP(E3894,'FILIAIS PETZ'!A:Q,17,0)</f>
        <v>SP7</v>
      </c>
      <c r="AF3894" s="20" t="str">
        <f>VLOOKUP(E3894,'FILIAIS PETZ'!A:Q,3,0)</f>
        <v>FELICIO</v>
      </c>
      <c r="AG3894" s="20" t="str">
        <f>VLOOKUP(E3894,'FILIAIS PETZ'!A:Q,2,0)</f>
        <v>R3</v>
      </c>
      <c r="AH3894" s="75">
        <v>4568.05</v>
      </c>
      <c r="AI3894" s="16" t="s">
        <v>8401</v>
      </c>
      <c r="AJ3894" s="43">
        <f>VLOOKUP(E3894,'FILIAIS PETZ'!$A$2:$K$2000,11,0)</f>
        <v>18328118001423</v>
      </c>
      <c r="AK3894" s="44">
        <f t="shared" si="256"/>
        <v>18328118001423</v>
      </c>
    </row>
    <row r="3895" spans="1:37" s="14" customFormat="1" ht="15" customHeight="1" thickBot="1" x14ac:dyDescent="0.25">
      <c r="A3895" s="9">
        <f t="shared" si="255"/>
        <v>936080</v>
      </c>
      <c r="B3895" s="18">
        <f>VLOOKUP(C3895,FORNECEDORES!D:E,2,0)</f>
        <v>396684</v>
      </c>
      <c r="C3895" s="19" t="str">
        <f>VLOOKUP(D3895,FORNECEDORES!A:D,4,0)</f>
        <v>27.093.558/0066-60</v>
      </c>
      <c r="D3895" s="13" t="s">
        <v>7164</v>
      </c>
      <c r="E3895" s="20" t="str">
        <f t="shared" si="254"/>
        <v>04 0007</v>
      </c>
      <c r="F3895" s="28" t="s">
        <v>4950</v>
      </c>
      <c r="G3895" s="21" t="str">
        <f>VLOOKUP(E3895,'FILIAIS PETZ'!A:E,5,0)</f>
        <v>PETZ SOROCABA</v>
      </c>
      <c r="H3895" s="20" t="str">
        <f>VLOOKUP(E3895,'FILIAIS PETZ'!A:D,4,0)</f>
        <v>SCBA-SP</v>
      </c>
      <c r="I3895" s="46">
        <v>45468</v>
      </c>
      <c r="J3895" s="9">
        <v>936080</v>
      </c>
      <c r="K3895" s="9" t="s">
        <v>5858</v>
      </c>
      <c r="L3895" s="29" t="s">
        <v>8405</v>
      </c>
      <c r="M3895" s="46">
        <v>45464</v>
      </c>
      <c r="N3895" s="46">
        <v>45497</v>
      </c>
      <c r="O3895" s="46">
        <v>45481</v>
      </c>
      <c r="P3895" s="91" t="s">
        <v>4990</v>
      </c>
      <c r="Q3895" s="84">
        <v>3</v>
      </c>
      <c r="R3895" s="91">
        <v>1</v>
      </c>
      <c r="S3895" s="9" t="s">
        <v>4983</v>
      </c>
      <c r="T3895" s="9" t="s">
        <v>32</v>
      </c>
      <c r="U3895" s="9">
        <v>11002</v>
      </c>
      <c r="V3895" s="9">
        <v>11002</v>
      </c>
      <c r="W3895" s="9"/>
      <c r="X3895" s="10" t="s">
        <v>5016</v>
      </c>
      <c r="Y3895" s="10" t="s">
        <v>4980</v>
      </c>
      <c r="Z3895" s="9" t="s">
        <v>4994</v>
      </c>
      <c r="AA3895" s="9" t="s">
        <v>5732</v>
      </c>
      <c r="AB3895" s="9" t="s">
        <v>5005</v>
      </c>
      <c r="AC3895" s="9" t="s">
        <v>5006</v>
      </c>
      <c r="AD3895" s="29"/>
      <c r="AE3895" s="20" t="str">
        <f>VLOOKUP(E3895,'FILIAIS PETZ'!A:Q,17,0)</f>
        <v>SP7</v>
      </c>
      <c r="AF3895" s="20" t="str">
        <f>VLOOKUP(E3895,'FILIAIS PETZ'!A:Q,3,0)</f>
        <v>FELICIO</v>
      </c>
      <c r="AG3895" s="20" t="str">
        <f>VLOOKUP(E3895,'FILIAIS PETZ'!A:Q,2,0)</f>
        <v>R3</v>
      </c>
      <c r="AH3895" s="75">
        <v>2330</v>
      </c>
      <c r="AI3895" s="16" t="s">
        <v>7246</v>
      </c>
      <c r="AJ3895" s="43">
        <f>VLOOKUP(E3895,'FILIAIS PETZ'!$A$2:$K$2000,11,0)</f>
        <v>18328118001695</v>
      </c>
      <c r="AK3895" s="44">
        <f t="shared" si="256"/>
        <v>18328118001695</v>
      </c>
    </row>
    <row r="3896" spans="1:37" s="14" customFormat="1" ht="15" customHeight="1" thickBot="1" x14ac:dyDescent="0.25">
      <c r="A3896" s="9">
        <f t="shared" si="255"/>
        <v>936137</v>
      </c>
      <c r="B3896" s="18">
        <f>VLOOKUP(C3896,FORNECEDORES!D:E,2,0)</f>
        <v>811858</v>
      </c>
      <c r="C3896" s="19" t="str">
        <f>VLOOKUP(D3896,FORNECEDORES!A:D,4,0)</f>
        <v>61.149.506/0097-01</v>
      </c>
      <c r="D3896" s="13" t="s">
        <v>8540</v>
      </c>
      <c r="E3896" s="20" t="str">
        <f t="shared" si="254"/>
        <v>04 0077</v>
      </c>
      <c r="F3896" s="28" t="s">
        <v>4954</v>
      </c>
      <c r="G3896" s="21" t="str">
        <f>VLOOKUP(E3896,'FILIAIS PETZ'!A:E,5,0)</f>
        <v>PETZ GOIANIA (SETOR BUENO)</v>
      </c>
      <c r="H3896" s="20" t="str">
        <f>VLOOKUP(E3896,'FILIAIS PETZ'!A:D,4,0)</f>
        <v>BT63-GO</v>
      </c>
      <c r="I3896" s="46">
        <v>45469</v>
      </c>
      <c r="J3896" s="9">
        <v>936137</v>
      </c>
      <c r="K3896" s="9" t="s">
        <v>5858</v>
      </c>
      <c r="L3896" s="29" t="s">
        <v>8669</v>
      </c>
      <c r="M3896" s="46">
        <v>45470</v>
      </c>
      <c r="N3896" s="46">
        <v>45511</v>
      </c>
      <c r="O3896" s="46">
        <v>45490</v>
      </c>
      <c r="P3896" s="91" t="s">
        <v>5003</v>
      </c>
      <c r="Q3896" s="84">
        <v>3</v>
      </c>
      <c r="R3896" s="91">
        <v>1</v>
      </c>
      <c r="S3896" s="9">
        <v>8</v>
      </c>
      <c r="T3896" s="9" t="s">
        <v>32</v>
      </c>
      <c r="U3896" s="9">
        <v>11002</v>
      </c>
      <c r="V3896" s="9">
        <v>11002</v>
      </c>
      <c r="W3896" s="9" t="s">
        <v>5019</v>
      </c>
      <c r="X3896" s="10" t="s">
        <v>4985</v>
      </c>
      <c r="Y3896" s="10" t="s">
        <v>4993</v>
      </c>
      <c r="Z3896" s="9" t="s">
        <v>8408</v>
      </c>
      <c r="AA3896" s="9" t="s">
        <v>4989</v>
      </c>
      <c r="AB3896" s="9" t="s">
        <v>5005</v>
      </c>
      <c r="AC3896" s="9" t="s">
        <v>5006</v>
      </c>
      <c r="AD3896" s="29"/>
      <c r="AE3896" s="20" t="str">
        <f>VLOOKUP(E3896,'FILIAIS PETZ'!A:Q,17,0)</f>
        <v>CO-2</v>
      </c>
      <c r="AF3896" s="20" t="str">
        <f>VLOOKUP(E3896,'FILIAIS PETZ'!A:Q,3,0)</f>
        <v>FELICIO</v>
      </c>
      <c r="AG3896" s="20" t="str">
        <f>VLOOKUP(E3896,'FILIAIS PETZ'!A:Q,2,0)</f>
        <v>R3</v>
      </c>
      <c r="AH3896" s="75">
        <v>2197.59</v>
      </c>
      <c r="AI3896" s="16" t="s">
        <v>8406</v>
      </c>
      <c r="AJ3896" s="43">
        <f>VLOOKUP(E3896,'FILIAIS PETZ'!$A$2:$K$2000,11,0)</f>
        <v>18328118007545</v>
      </c>
      <c r="AK3896" s="44">
        <f t="shared" si="256"/>
        <v>18328118007545</v>
      </c>
    </row>
    <row r="3897" spans="1:37" s="14" customFormat="1" ht="15" customHeight="1" thickBot="1" x14ac:dyDescent="0.25">
      <c r="A3897" s="9">
        <f t="shared" si="255"/>
        <v>936214</v>
      </c>
      <c r="B3897" s="18">
        <f>VLOOKUP(C3897,FORNECEDORES!D:E,2,0)</f>
        <v>214078</v>
      </c>
      <c r="C3897" s="19" t="str">
        <f>VLOOKUP(D3897,FORNECEDORES!A:D,4,0)</f>
        <v>23.572.256/0001-79</v>
      </c>
      <c r="D3897" s="13" t="s">
        <v>4650</v>
      </c>
      <c r="E3897" s="20" t="str">
        <f t="shared" si="254"/>
        <v>04 0165</v>
      </c>
      <c r="F3897" s="28" t="s">
        <v>4935</v>
      </c>
      <c r="G3897" s="21" t="str">
        <f>VLOOKUP(E3897,'FILIAIS PETZ'!A:E,5,0)</f>
        <v>PETZ CARAPICUIBA</v>
      </c>
      <c r="H3897" s="20" t="str">
        <f>VLOOKUP(E3897,'FILIAIS PETZ'!A:D,4,0)</f>
        <v>CPIC-SP</v>
      </c>
      <c r="I3897" s="46">
        <v>45469</v>
      </c>
      <c r="J3897" s="9">
        <v>936214</v>
      </c>
      <c r="K3897" s="9" t="s">
        <v>5858</v>
      </c>
      <c r="L3897" s="29" t="s">
        <v>8538</v>
      </c>
      <c r="M3897" s="46">
        <v>45474</v>
      </c>
      <c r="N3897" s="46">
        <v>45504</v>
      </c>
      <c r="O3897" s="46">
        <v>45481</v>
      </c>
      <c r="P3897" s="91" t="s">
        <v>4990</v>
      </c>
      <c r="Q3897" s="84">
        <v>3</v>
      </c>
      <c r="R3897" s="91">
        <v>1</v>
      </c>
      <c r="S3897" s="9">
        <v>8</v>
      </c>
      <c r="T3897" s="9" t="s">
        <v>32</v>
      </c>
      <c r="U3897" s="9">
        <v>11002</v>
      </c>
      <c r="V3897" s="9">
        <v>11002</v>
      </c>
      <c r="W3897" s="9" t="s">
        <v>5039</v>
      </c>
      <c r="X3897" s="10" t="s">
        <v>4985</v>
      </c>
      <c r="Y3897" s="10" t="s">
        <v>4997</v>
      </c>
      <c r="Z3897" s="10" t="s">
        <v>4993</v>
      </c>
      <c r="AA3897" s="10" t="s">
        <v>4989</v>
      </c>
      <c r="AB3897" s="10" t="s">
        <v>12941</v>
      </c>
      <c r="AC3897" s="9" t="s">
        <v>5006</v>
      </c>
      <c r="AD3897" s="29"/>
      <c r="AE3897" s="20" t="str">
        <f>VLOOKUP(E3897,'FILIAIS PETZ'!A:Q,17,0)</f>
        <v>SP7</v>
      </c>
      <c r="AF3897" s="20" t="str">
        <f>VLOOKUP(E3897,'FILIAIS PETZ'!A:Q,3,0)</f>
        <v>FELICIO</v>
      </c>
      <c r="AG3897" s="20" t="str">
        <f>VLOOKUP(E3897,'FILIAIS PETZ'!A:Q,2,0)</f>
        <v>R3</v>
      </c>
      <c r="AH3897" s="75">
        <v>980</v>
      </c>
      <c r="AI3897" s="16" t="s">
        <v>8409</v>
      </c>
      <c r="AJ3897" s="43">
        <f>VLOOKUP(E3897,'FILIAIS PETZ'!$A$2:$K$2000,11,0)</f>
        <v>18328118015726</v>
      </c>
      <c r="AK3897" s="44">
        <f t="shared" si="256"/>
        <v>18328118015726</v>
      </c>
    </row>
    <row r="3898" spans="1:37" s="14" customFormat="1" ht="15" customHeight="1" thickBot="1" x14ac:dyDescent="0.25">
      <c r="B3898" s="18">
        <f>VLOOKUP(C3898,FORNECEDORES!D:E,2,0)</f>
        <v>6740</v>
      </c>
      <c r="C3898" s="19" t="str">
        <f>VLOOKUP(D3898,FORNECEDORES!A:D,4,0)</f>
        <v>29.739.737/0052-52</v>
      </c>
      <c r="D3898" s="13" t="s">
        <v>7597</v>
      </c>
      <c r="E3898" s="20" t="str">
        <f t="shared" si="254"/>
        <v>04 0068</v>
      </c>
      <c r="F3898" s="28" t="s">
        <v>8958</v>
      </c>
      <c r="G3898" s="21" t="str">
        <f>VLOOKUP(E3898,'FILIAIS PETZ'!A:E,5,0)</f>
        <v>PETZ PEREIRA BARRETO</v>
      </c>
      <c r="H3898" s="20" t="str">
        <f>VLOOKUP(E3898,'FILIAIS PETZ'!A:D,4,0)</f>
        <v>PBAR-SP</v>
      </c>
      <c r="I3898" s="46">
        <v>45469</v>
      </c>
      <c r="J3898" s="9">
        <v>936182</v>
      </c>
      <c r="K3898" s="9" t="s">
        <v>5858</v>
      </c>
      <c r="L3898" s="29" t="s">
        <v>13609</v>
      </c>
      <c r="M3898" s="46">
        <v>45547</v>
      </c>
      <c r="N3898" s="46">
        <v>45595</v>
      </c>
      <c r="O3898" s="46">
        <v>45576</v>
      </c>
      <c r="P3898" s="91" t="s">
        <v>4990</v>
      </c>
      <c r="Q3898" s="84">
        <v>3</v>
      </c>
      <c r="R3898" s="91">
        <v>1</v>
      </c>
      <c r="S3898" s="9">
        <v>8</v>
      </c>
      <c r="T3898" s="9" t="s">
        <v>32</v>
      </c>
      <c r="U3898" s="9">
        <v>11002</v>
      </c>
      <c r="V3898" s="9">
        <v>11002</v>
      </c>
      <c r="W3898" s="9" t="s">
        <v>5019</v>
      </c>
      <c r="X3898" s="10" t="s">
        <v>5033</v>
      </c>
      <c r="Y3898" s="84" t="s">
        <v>4993</v>
      </c>
      <c r="Z3898" s="84" t="s">
        <v>4993</v>
      </c>
      <c r="AA3898" s="84" t="s">
        <v>5033</v>
      </c>
      <c r="AB3898" s="84" t="s">
        <v>12941</v>
      </c>
      <c r="AC3898" s="9" t="s">
        <v>5006</v>
      </c>
      <c r="AD3898" s="29"/>
      <c r="AE3898" s="20" t="str">
        <f>VLOOKUP(E3898,'FILIAIS PETZ'!A:Q,17,0)</f>
        <v>SP3</v>
      </c>
      <c r="AF3898" s="20" t="str">
        <f>VLOOKUP(E3898,'FILIAIS PETZ'!A:Q,3,0)</f>
        <v>FELICIO</v>
      </c>
      <c r="AG3898" s="20" t="str">
        <f>VLOOKUP(E3898,'FILIAIS PETZ'!A:Q,2,0)</f>
        <v>R3</v>
      </c>
      <c r="AH3898" s="75">
        <v>1695.79</v>
      </c>
      <c r="AI3898" s="16" t="s">
        <v>11268</v>
      </c>
      <c r="AJ3898" s="43">
        <f>VLOOKUP(E3898,'FILIAIS PETZ'!$A$2:$K$2000,11,0)</f>
        <v>18328118007111</v>
      </c>
      <c r="AK3898" s="44">
        <v>18328118007111</v>
      </c>
    </row>
    <row r="3899" spans="1:37" s="14" customFormat="1" ht="15" customHeight="1" thickBot="1" x14ac:dyDescent="0.25">
      <c r="B3899" s="18" t="e">
        <f>VLOOKUP(C3899,FORNECEDORES!D:E,2,0)</f>
        <v>#N/A</v>
      </c>
      <c r="C3899" s="19" t="e">
        <f>VLOOKUP(D3899,FORNECEDORES!A:D,4,0)</f>
        <v>#N/A</v>
      </c>
      <c r="D3899" s="13" t="s">
        <v>9222</v>
      </c>
      <c r="E3899" s="20" t="str">
        <f t="shared" si="254"/>
        <v>04 0067</v>
      </c>
      <c r="F3899" s="28" t="s">
        <v>8611</v>
      </c>
      <c r="G3899" s="21" t="str">
        <f>VLOOKUP(E3899,'FILIAIS PETZ'!A:E,5,0)</f>
        <v>PETZ EXTRA RICARDO JAFET</v>
      </c>
      <c r="H3899" s="20" t="str">
        <f>VLOOKUP(E3899,'FILIAIS PETZ'!A:D,4,0)</f>
        <v>RJAF-SP</v>
      </c>
      <c r="I3899" s="46">
        <v>45469</v>
      </c>
      <c r="J3899" s="9">
        <v>936285</v>
      </c>
      <c r="K3899" s="9" t="s">
        <v>9047</v>
      </c>
      <c r="L3899" s="29" t="s">
        <v>11269</v>
      </c>
      <c r="M3899" s="46">
        <v>45453</v>
      </c>
      <c r="N3899" s="46">
        <v>45483</v>
      </c>
      <c r="O3899" s="46">
        <v>45469</v>
      </c>
      <c r="P3899" s="91" t="s">
        <v>4990</v>
      </c>
      <c r="Q3899" s="84">
        <v>3</v>
      </c>
      <c r="R3899" s="91">
        <v>1</v>
      </c>
      <c r="S3899" s="9">
        <v>8</v>
      </c>
      <c r="T3899" s="9" t="s">
        <v>32</v>
      </c>
      <c r="U3899" s="9">
        <v>11002</v>
      </c>
      <c r="V3899" s="9">
        <v>10903</v>
      </c>
      <c r="W3899" s="9" t="s">
        <v>4984</v>
      </c>
      <c r="X3899" s="10" t="s">
        <v>4996</v>
      </c>
      <c r="Y3899" s="10" t="s">
        <v>4997</v>
      </c>
      <c r="Z3899" s="9" t="s">
        <v>4993</v>
      </c>
      <c r="AA3899" s="9" t="s">
        <v>5097</v>
      </c>
      <c r="AB3899" s="9" t="s">
        <v>12941</v>
      </c>
      <c r="AC3899" s="9" t="s">
        <v>4995</v>
      </c>
      <c r="AD3899" s="29"/>
      <c r="AE3899" s="20" t="str">
        <f>VLOOKUP(E3899,'FILIAIS PETZ'!A:Q,17,0)</f>
        <v>SP2</v>
      </c>
      <c r="AF3899" s="20" t="str">
        <f>VLOOKUP(E3899,'FILIAIS PETZ'!A:Q,3,0)</f>
        <v>FELICIO</v>
      </c>
      <c r="AG3899" s="20" t="str">
        <f>VLOOKUP(E3899,'FILIAIS PETZ'!A:Q,2,0)</f>
        <v>R3</v>
      </c>
      <c r="AH3899" s="75">
        <v>2624.4</v>
      </c>
      <c r="AI3899" s="16" t="s">
        <v>11270</v>
      </c>
      <c r="AJ3899" s="43">
        <f>VLOOKUP(E3899,'FILIAIS PETZ'!$A$2:$K$2000,11,0)</f>
        <v>18328118006573</v>
      </c>
      <c r="AK3899" s="44">
        <v>18328118006573</v>
      </c>
    </row>
    <row r="3900" spans="1:37" s="14" customFormat="1" ht="15" customHeight="1" thickBot="1" x14ac:dyDescent="0.25">
      <c r="A3900" s="9">
        <f>J3900</f>
        <v>939364</v>
      </c>
      <c r="B3900" s="18">
        <f>VLOOKUP(C3900,FORNECEDORES!D:E,2,0)</f>
        <v>379168</v>
      </c>
      <c r="C3900" s="19" t="str">
        <f>VLOOKUP(D3900,FORNECEDORES!A:D,4,0)</f>
        <v>84.531.557/0001-49</v>
      </c>
      <c r="D3900" s="13" t="s">
        <v>4090</v>
      </c>
      <c r="E3900" s="20" t="str">
        <f t="shared" si="254"/>
        <v>04 0146</v>
      </c>
      <c r="F3900" s="28" t="s">
        <v>4947</v>
      </c>
      <c r="G3900" s="21" t="str">
        <f>VLOOKUP(E3900,'FILIAIS PETZ'!A:E,5,0)</f>
        <v>PETZ DJALMA BATISTA</v>
      </c>
      <c r="H3900" s="20" t="str">
        <f>VLOOKUP(E3900,'FILIAIS PETZ'!A:D,4,0)</f>
        <v>DJBA-AM</v>
      </c>
      <c r="I3900" s="46">
        <v>45471</v>
      </c>
      <c r="J3900" s="9">
        <v>939364</v>
      </c>
      <c r="K3900" s="9" t="s">
        <v>5858</v>
      </c>
      <c r="L3900" s="29" t="s">
        <v>8149</v>
      </c>
      <c r="M3900" s="46">
        <v>45475</v>
      </c>
      <c r="N3900" s="46">
        <v>45518</v>
      </c>
      <c r="O3900" s="46">
        <v>45497</v>
      </c>
      <c r="P3900" s="91" t="s">
        <v>4990</v>
      </c>
      <c r="Q3900" s="84">
        <v>3</v>
      </c>
      <c r="R3900" s="91">
        <v>1</v>
      </c>
      <c r="S3900" s="9">
        <v>8</v>
      </c>
      <c r="T3900" s="9" t="s">
        <v>32</v>
      </c>
      <c r="U3900" s="9">
        <v>11002</v>
      </c>
      <c r="V3900" s="9">
        <v>11002</v>
      </c>
      <c r="W3900" s="9" t="s">
        <v>5039</v>
      </c>
      <c r="X3900" s="10" t="s">
        <v>4985</v>
      </c>
      <c r="Y3900" s="10" t="s">
        <v>4993</v>
      </c>
      <c r="Z3900" s="10" t="s">
        <v>4993</v>
      </c>
      <c r="AA3900" s="10" t="s">
        <v>4989</v>
      </c>
      <c r="AB3900" s="10" t="s">
        <v>12941</v>
      </c>
      <c r="AC3900" s="9" t="s">
        <v>5006</v>
      </c>
      <c r="AD3900" s="29"/>
      <c r="AE3900" s="20" t="str">
        <f>VLOOKUP(E3900,'FILIAIS PETZ'!A:Q,17,0)</f>
        <v>CO-3</v>
      </c>
      <c r="AF3900" s="20" t="str">
        <f>VLOOKUP(E3900,'FILIAIS PETZ'!A:Q,3,0)</f>
        <v>FELICIO</v>
      </c>
      <c r="AG3900" s="20" t="str">
        <f>VLOOKUP(E3900,'FILIAIS PETZ'!A:Q,2,0)</f>
        <v>R3</v>
      </c>
      <c r="AH3900" s="75">
        <v>700</v>
      </c>
      <c r="AI3900" s="16" t="s">
        <v>8410</v>
      </c>
      <c r="AJ3900" s="43">
        <f>VLOOKUP(E3900,'FILIAIS PETZ'!$A$2:$K$2000,11,0)</f>
        <v>18328118013782</v>
      </c>
      <c r="AK3900" s="44">
        <f>AJ3900</f>
        <v>18328118013782</v>
      </c>
    </row>
    <row r="3901" spans="1:37" s="14" customFormat="1" ht="15" customHeight="1" thickBot="1" x14ac:dyDescent="0.25">
      <c r="A3901" s="9">
        <f>J3901</f>
        <v>939366</v>
      </c>
      <c r="B3901" s="18">
        <f>VLOOKUP(C3901,FORNECEDORES!D:E,2,0)</f>
        <v>379168</v>
      </c>
      <c r="C3901" s="19" t="str">
        <f>VLOOKUP(D3901,FORNECEDORES!A:D,4,0)</f>
        <v>84.531.557/0001-49</v>
      </c>
      <c r="D3901" s="13" t="s">
        <v>4090</v>
      </c>
      <c r="E3901" s="20" t="str">
        <f t="shared" si="254"/>
        <v>04 0146</v>
      </c>
      <c r="F3901" s="28" t="s">
        <v>4947</v>
      </c>
      <c r="G3901" s="21" t="str">
        <f>VLOOKUP(E3901,'FILIAIS PETZ'!A:E,5,0)</f>
        <v>PETZ DJALMA BATISTA</v>
      </c>
      <c r="H3901" s="20" t="str">
        <f>VLOOKUP(E3901,'FILIAIS PETZ'!A:D,4,0)</f>
        <v>DJBA-AM</v>
      </c>
      <c r="I3901" s="46">
        <v>45471</v>
      </c>
      <c r="J3901" s="9">
        <v>939366</v>
      </c>
      <c r="K3901" s="9" t="s">
        <v>5858</v>
      </c>
      <c r="L3901" s="29" t="s">
        <v>8848</v>
      </c>
      <c r="M3901" s="46">
        <v>45475</v>
      </c>
      <c r="N3901" s="46">
        <v>45518</v>
      </c>
      <c r="O3901" s="46">
        <v>45497</v>
      </c>
      <c r="P3901" s="91" t="s">
        <v>4990</v>
      </c>
      <c r="Q3901" s="84">
        <v>3</v>
      </c>
      <c r="R3901" s="91">
        <v>1</v>
      </c>
      <c r="S3901" s="9">
        <v>8</v>
      </c>
      <c r="T3901" s="9" t="s">
        <v>32</v>
      </c>
      <c r="U3901" s="9">
        <v>11002</v>
      </c>
      <c r="V3901" s="9">
        <v>11002</v>
      </c>
      <c r="W3901" s="9" t="s">
        <v>5024</v>
      </c>
      <c r="X3901" s="10" t="s">
        <v>4985</v>
      </c>
      <c r="Y3901" s="57" t="s">
        <v>4997</v>
      </c>
      <c r="Z3901" s="9" t="s">
        <v>8241</v>
      </c>
      <c r="AA3901" s="9" t="s">
        <v>4989</v>
      </c>
      <c r="AB3901" s="9" t="s">
        <v>12941</v>
      </c>
      <c r="AC3901" s="9" t="s">
        <v>5006</v>
      </c>
      <c r="AD3901" s="29"/>
      <c r="AE3901" s="20" t="str">
        <f>VLOOKUP(E3901,'FILIAIS PETZ'!A:Q,17,0)</f>
        <v>CO-3</v>
      </c>
      <c r="AF3901" s="20" t="str">
        <f>VLOOKUP(E3901,'FILIAIS PETZ'!A:Q,3,0)</f>
        <v>FELICIO</v>
      </c>
      <c r="AG3901" s="20" t="str">
        <f>VLOOKUP(E3901,'FILIAIS PETZ'!A:Q,2,0)</f>
        <v>R3</v>
      </c>
      <c r="AH3901" s="75">
        <v>665</v>
      </c>
      <c r="AI3901" s="16" t="s">
        <v>8411</v>
      </c>
      <c r="AJ3901" s="43">
        <f>VLOOKUP(E3901,'FILIAIS PETZ'!$A$2:$K$2000,11,0)</f>
        <v>18328118013782</v>
      </c>
      <c r="AK3901" s="44">
        <f>AJ3901</f>
        <v>18328118013782</v>
      </c>
    </row>
    <row r="3902" spans="1:37" s="14" customFormat="1" ht="15" customHeight="1" thickBot="1" x14ac:dyDescent="0.25">
      <c r="B3902" s="18">
        <f>VLOOKUP(C3902,FORNECEDORES!D:E,2,0)</f>
        <v>40460</v>
      </c>
      <c r="C3902" s="19" t="str">
        <f>VLOOKUP(D3902,FORNECEDORES!A:D,4,0)</f>
        <v>30.515.748/0001-98</v>
      </c>
      <c r="D3902" s="13" t="s">
        <v>2732</v>
      </c>
      <c r="E3902" s="20" t="str">
        <f t="shared" si="254"/>
        <v>04 0181</v>
      </c>
      <c r="F3902" s="28" t="s">
        <v>8969</v>
      </c>
      <c r="G3902" s="21" t="str">
        <f>VLOOKUP(E3902,'FILIAIS PETZ'!A:E,5,0)</f>
        <v>PETZ MAUA SHOPPING</v>
      </c>
      <c r="H3902" s="20" t="str">
        <f>VLOOKUP(E3902,'FILIAIS PETZ'!A:D,4,0)</f>
        <v>MAUA-SP</v>
      </c>
      <c r="I3902" s="46">
        <v>45471</v>
      </c>
      <c r="J3902" s="9">
        <v>937855</v>
      </c>
      <c r="K3902" s="9" t="s">
        <v>9047</v>
      </c>
      <c r="L3902" s="29" t="s">
        <v>11271</v>
      </c>
      <c r="M3902" s="46">
        <v>45492</v>
      </c>
      <c r="N3902" s="46">
        <v>45518</v>
      </c>
      <c r="O3902" s="46">
        <v>45505</v>
      </c>
      <c r="P3902" s="91" t="s">
        <v>4990</v>
      </c>
      <c r="Q3902" s="84">
        <v>3</v>
      </c>
      <c r="R3902" s="91">
        <v>1</v>
      </c>
      <c r="S3902" s="9">
        <v>8</v>
      </c>
      <c r="T3902" s="9" t="s">
        <v>32</v>
      </c>
      <c r="U3902" s="9">
        <v>11002</v>
      </c>
      <c r="V3902" s="9">
        <v>11002</v>
      </c>
      <c r="W3902" s="9" t="s">
        <v>5057</v>
      </c>
      <c r="X3902" s="10" t="s">
        <v>4985</v>
      </c>
      <c r="Y3902" s="9" t="s">
        <v>4997</v>
      </c>
      <c r="Z3902" s="9" t="s">
        <v>4993</v>
      </c>
      <c r="AA3902" s="9" t="s">
        <v>4989</v>
      </c>
      <c r="AB3902" s="9" t="s">
        <v>12941</v>
      </c>
      <c r="AC3902" s="9" t="s">
        <v>5006</v>
      </c>
      <c r="AD3902" s="29"/>
      <c r="AE3902" s="20" t="str">
        <f>VLOOKUP(E3902,'FILIAIS PETZ'!A:Q,17,0)</f>
        <v>SP3</v>
      </c>
      <c r="AF3902" s="20" t="str">
        <f>VLOOKUP(E3902,'FILIAIS PETZ'!A:Q,3,0)</f>
        <v>FELICIO</v>
      </c>
      <c r="AG3902" s="20" t="str">
        <f>VLOOKUP(E3902,'FILIAIS PETZ'!A:Q,2,0)</f>
        <v>R3</v>
      </c>
      <c r="AH3902" s="75">
        <v>3400</v>
      </c>
      <c r="AI3902" s="16" t="s">
        <v>11272</v>
      </c>
      <c r="AJ3902" s="43">
        <f>VLOOKUP(E3902,'FILIAIS PETZ'!$A$2:$K$2000,11,0)</f>
        <v>18328118016617</v>
      </c>
      <c r="AK3902" s="44">
        <v>18328118016617</v>
      </c>
    </row>
    <row r="3903" spans="1:37" s="14" customFormat="1" ht="15" customHeight="1" thickBot="1" x14ac:dyDescent="0.25">
      <c r="B3903" s="18">
        <f>VLOOKUP(C3903,FORNECEDORES!D:E,2,0)</f>
        <v>39969</v>
      </c>
      <c r="C3903" s="19" t="str">
        <f>VLOOKUP(D3903,FORNECEDORES!A:D,4,0)</f>
        <v>23.457.797/0001-56</v>
      </c>
      <c r="D3903" s="13" t="s">
        <v>2466</v>
      </c>
      <c r="E3903" s="20" t="str">
        <f t="shared" si="254"/>
        <v>04 0069</v>
      </c>
      <c r="F3903" s="28" t="s">
        <v>8968</v>
      </c>
      <c r="G3903" s="21" t="str">
        <f>VLOOKUP(E3903,'FILIAIS PETZ'!A:E,5,0)</f>
        <v>PETZ GIOVANNI PIRELLI</v>
      </c>
      <c r="H3903" s="20" t="str">
        <f>VLOOKUP(E3903,'FILIAIS PETZ'!A:D,4,0)</f>
        <v>GPIR-SP</v>
      </c>
      <c r="I3903" s="46">
        <v>45471</v>
      </c>
      <c r="J3903" s="9">
        <v>937876</v>
      </c>
      <c r="K3903" s="9" t="s">
        <v>9035</v>
      </c>
      <c r="L3903" s="29" t="s">
        <v>6078</v>
      </c>
      <c r="M3903" s="46">
        <v>45474</v>
      </c>
      <c r="N3903" s="46">
        <v>45504</v>
      </c>
      <c r="O3903" s="46">
        <v>45483</v>
      </c>
      <c r="P3903" s="91" t="s">
        <v>4990</v>
      </c>
      <c r="Q3903" s="84">
        <v>3</v>
      </c>
      <c r="R3903" s="91">
        <v>1</v>
      </c>
      <c r="S3903" s="9">
        <v>8</v>
      </c>
      <c r="T3903" s="9" t="s">
        <v>32</v>
      </c>
      <c r="U3903" s="9">
        <v>11002</v>
      </c>
      <c r="V3903" s="9">
        <v>11002</v>
      </c>
      <c r="W3903" s="9" t="s">
        <v>8715</v>
      </c>
      <c r="X3903" s="10" t="s">
        <v>4985</v>
      </c>
      <c r="Y3903" s="9" t="s">
        <v>4997</v>
      </c>
      <c r="Z3903" s="9" t="s">
        <v>4993</v>
      </c>
      <c r="AA3903" s="9" t="s">
        <v>4989</v>
      </c>
      <c r="AB3903" s="9" t="s">
        <v>12941</v>
      </c>
      <c r="AC3903" s="9" t="s">
        <v>5006</v>
      </c>
      <c r="AD3903" s="29"/>
      <c r="AE3903" s="20" t="str">
        <f>VLOOKUP(E3903,'FILIAIS PETZ'!A:Q,17,0)</f>
        <v>SP3</v>
      </c>
      <c r="AF3903" s="20" t="str">
        <f>VLOOKUP(E3903,'FILIAIS PETZ'!A:Q,3,0)</f>
        <v>FELICIO</v>
      </c>
      <c r="AG3903" s="20" t="str">
        <f>VLOOKUP(E3903,'FILIAIS PETZ'!A:Q,2,0)</f>
        <v>R3</v>
      </c>
      <c r="AH3903" s="75">
        <v>270</v>
      </c>
      <c r="AI3903" s="16" t="s">
        <v>11273</v>
      </c>
      <c r="AJ3903" s="43">
        <f>VLOOKUP(E3903,'FILIAIS PETZ'!$A$2:$K$2000,11,0)</f>
        <v>18328118006905</v>
      </c>
      <c r="AK3903" s="44">
        <v>18328118006905</v>
      </c>
    </row>
    <row r="3904" spans="1:37" s="14" customFormat="1" ht="15" customHeight="1" thickBot="1" x14ac:dyDescent="0.25">
      <c r="B3904" s="18">
        <f>VLOOKUP(C3904,FORNECEDORES!D:E,2,0)</f>
        <v>39969</v>
      </c>
      <c r="C3904" s="19" t="str">
        <f>VLOOKUP(D3904,FORNECEDORES!A:D,4,0)</f>
        <v>23.457.797/0001-56</v>
      </c>
      <c r="D3904" s="13" t="s">
        <v>2466</v>
      </c>
      <c r="E3904" s="20" t="str">
        <f t="shared" si="254"/>
        <v>04 0069</v>
      </c>
      <c r="F3904" s="28" t="s">
        <v>8968</v>
      </c>
      <c r="G3904" s="21" t="str">
        <f>VLOOKUP(E3904,'FILIAIS PETZ'!A:E,5,0)</f>
        <v>PETZ GIOVANNI PIRELLI</v>
      </c>
      <c r="H3904" s="20" t="str">
        <f>VLOOKUP(E3904,'FILIAIS PETZ'!A:D,4,0)</f>
        <v>GPIR-SP</v>
      </c>
      <c r="I3904" s="46">
        <v>45471</v>
      </c>
      <c r="J3904" s="9">
        <v>937878</v>
      </c>
      <c r="K3904" s="9" t="s">
        <v>9035</v>
      </c>
      <c r="L3904" s="29" t="s">
        <v>6399</v>
      </c>
      <c r="M3904" s="46">
        <v>45474</v>
      </c>
      <c r="N3904" s="46">
        <v>45504</v>
      </c>
      <c r="O3904" s="46">
        <v>45483</v>
      </c>
      <c r="P3904" s="91" t="s">
        <v>4990</v>
      </c>
      <c r="Q3904" s="84">
        <v>3</v>
      </c>
      <c r="R3904" s="91">
        <v>1</v>
      </c>
      <c r="S3904" s="9">
        <v>8</v>
      </c>
      <c r="T3904" s="9" t="s">
        <v>32</v>
      </c>
      <c r="U3904" s="9">
        <v>11002</v>
      </c>
      <c r="V3904" s="9">
        <v>11002</v>
      </c>
      <c r="W3904" s="9" t="s">
        <v>8715</v>
      </c>
      <c r="X3904" s="10" t="s">
        <v>4985</v>
      </c>
      <c r="Y3904" s="9" t="s">
        <v>4997</v>
      </c>
      <c r="Z3904" s="9" t="s">
        <v>4993</v>
      </c>
      <c r="AA3904" s="9" t="s">
        <v>4989</v>
      </c>
      <c r="AB3904" s="9" t="s">
        <v>12941</v>
      </c>
      <c r="AC3904" s="9" t="s">
        <v>5006</v>
      </c>
      <c r="AD3904" s="29"/>
      <c r="AE3904" s="20" t="str">
        <f>VLOOKUP(E3904,'FILIAIS PETZ'!A:Q,17,0)</f>
        <v>SP3</v>
      </c>
      <c r="AF3904" s="20" t="str">
        <f>VLOOKUP(E3904,'FILIAIS PETZ'!A:Q,3,0)</f>
        <v>FELICIO</v>
      </c>
      <c r="AG3904" s="20" t="str">
        <f>VLOOKUP(E3904,'FILIAIS PETZ'!A:Q,2,0)</f>
        <v>R3</v>
      </c>
      <c r="AH3904" s="75">
        <v>350</v>
      </c>
      <c r="AI3904" s="16" t="s">
        <v>11274</v>
      </c>
      <c r="AJ3904" s="43">
        <f>VLOOKUP(E3904,'FILIAIS PETZ'!$A$2:$K$2000,11,0)</f>
        <v>18328118006905</v>
      </c>
      <c r="AK3904" s="44">
        <v>18328118006905</v>
      </c>
    </row>
    <row r="3905" spans="1:37" s="14" customFormat="1" ht="15" customHeight="1" thickBot="1" x14ac:dyDescent="0.25">
      <c r="B3905" s="18">
        <f>VLOOKUP(C3905,FORNECEDORES!D:E,2,0)</f>
        <v>39969</v>
      </c>
      <c r="C3905" s="19" t="str">
        <f>VLOOKUP(D3905,FORNECEDORES!A:D,4,0)</f>
        <v>23.457.797/0001-56</v>
      </c>
      <c r="D3905" s="13" t="s">
        <v>2466</v>
      </c>
      <c r="E3905" s="20" t="str">
        <f t="shared" si="254"/>
        <v>04 0059</v>
      </c>
      <c r="F3905" s="28" t="s">
        <v>8714</v>
      </c>
      <c r="G3905" s="21" t="str">
        <f>VLOOKUP(E3905,'FILIAIS PETZ'!A:E,5,0)</f>
        <v>PETZ POMPÉIA</v>
      </c>
      <c r="H3905" s="20" t="str">
        <f>VLOOKUP(E3905,'FILIAIS PETZ'!A:D,4,0)</f>
        <v>POMP-SP</v>
      </c>
      <c r="I3905" s="46">
        <v>45471</v>
      </c>
      <c r="J3905" s="9">
        <v>937885</v>
      </c>
      <c r="K3905" s="9" t="s">
        <v>9035</v>
      </c>
      <c r="L3905" s="29" t="s">
        <v>11275</v>
      </c>
      <c r="M3905" s="46">
        <v>45474</v>
      </c>
      <c r="N3905" s="46">
        <v>45504</v>
      </c>
      <c r="O3905" s="46">
        <v>45483</v>
      </c>
      <c r="P3905" s="91" t="s">
        <v>4990</v>
      </c>
      <c r="Q3905" s="84">
        <v>3</v>
      </c>
      <c r="R3905" s="91">
        <v>1</v>
      </c>
      <c r="S3905" s="9">
        <v>8</v>
      </c>
      <c r="T3905" s="9" t="s">
        <v>32</v>
      </c>
      <c r="U3905" s="9">
        <v>11002</v>
      </c>
      <c r="V3905" s="9">
        <v>11002</v>
      </c>
      <c r="W3905" s="9" t="s">
        <v>5019</v>
      </c>
      <c r="X3905" s="10" t="s">
        <v>4985</v>
      </c>
      <c r="Y3905" s="9" t="s">
        <v>4997</v>
      </c>
      <c r="Z3905" s="9" t="s">
        <v>4993</v>
      </c>
      <c r="AA3905" s="9" t="s">
        <v>4989</v>
      </c>
      <c r="AB3905" s="9" t="s">
        <v>12941</v>
      </c>
      <c r="AC3905" s="9" t="s">
        <v>5006</v>
      </c>
      <c r="AD3905" s="29"/>
      <c r="AE3905" s="20" t="str">
        <f>VLOOKUP(E3905,'FILIAIS PETZ'!A:Q,17,0)</f>
        <v>SP2</v>
      </c>
      <c r="AF3905" s="20" t="str">
        <f>VLOOKUP(E3905,'FILIAIS PETZ'!A:Q,3,0)</f>
        <v>FELICIO</v>
      </c>
      <c r="AG3905" s="20" t="str">
        <f>VLOOKUP(E3905,'FILIAIS PETZ'!A:Q,2,0)</f>
        <v>R3</v>
      </c>
      <c r="AH3905" s="75">
        <v>250</v>
      </c>
      <c r="AI3905" s="16" t="s">
        <v>11276</v>
      </c>
      <c r="AJ3905" s="43">
        <f>VLOOKUP(E3905,'FILIAIS PETZ'!$A$2:$K$2000,11,0)</f>
        <v>18328118005763</v>
      </c>
      <c r="AK3905" s="44">
        <v>18328118005763</v>
      </c>
    </row>
    <row r="3906" spans="1:37" s="14" customFormat="1" ht="15" customHeight="1" thickBot="1" x14ac:dyDescent="0.25">
      <c r="B3906" s="18">
        <f>VLOOKUP(C3906,FORNECEDORES!D:E,2,0)</f>
        <v>39969</v>
      </c>
      <c r="C3906" s="19" t="str">
        <f>VLOOKUP(D3906,FORNECEDORES!A:D,4,0)</f>
        <v>23.457.797/0001-56</v>
      </c>
      <c r="D3906" s="13" t="s">
        <v>2466</v>
      </c>
      <c r="E3906" s="20" t="str">
        <f t="shared" si="254"/>
        <v>04 0059</v>
      </c>
      <c r="F3906" s="28" t="s">
        <v>8714</v>
      </c>
      <c r="G3906" s="21" t="str">
        <f>VLOOKUP(E3906,'FILIAIS PETZ'!A:E,5,0)</f>
        <v>PETZ POMPÉIA</v>
      </c>
      <c r="H3906" s="20" t="str">
        <f>VLOOKUP(E3906,'FILIAIS PETZ'!A:D,4,0)</f>
        <v>POMP-SP</v>
      </c>
      <c r="I3906" s="46">
        <v>45471</v>
      </c>
      <c r="J3906" s="9">
        <v>937887</v>
      </c>
      <c r="K3906" s="9" t="s">
        <v>9035</v>
      </c>
      <c r="L3906" s="29" t="s">
        <v>11277</v>
      </c>
      <c r="M3906" s="46">
        <v>45474</v>
      </c>
      <c r="N3906" s="46">
        <v>45504</v>
      </c>
      <c r="O3906" s="46">
        <v>45483</v>
      </c>
      <c r="P3906" s="91" t="s">
        <v>4990</v>
      </c>
      <c r="Q3906" s="84">
        <v>3</v>
      </c>
      <c r="R3906" s="91">
        <v>1</v>
      </c>
      <c r="S3906" s="9">
        <v>8</v>
      </c>
      <c r="T3906" s="9" t="s">
        <v>32</v>
      </c>
      <c r="U3906" s="9">
        <v>11002</v>
      </c>
      <c r="V3906" s="9">
        <v>11002</v>
      </c>
      <c r="W3906" s="9" t="s">
        <v>5021</v>
      </c>
      <c r="X3906" s="10" t="s">
        <v>4985</v>
      </c>
      <c r="Y3906" s="9" t="s">
        <v>4997</v>
      </c>
      <c r="Z3906" s="9" t="s">
        <v>4993</v>
      </c>
      <c r="AA3906" s="9" t="s">
        <v>4989</v>
      </c>
      <c r="AB3906" s="9" t="s">
        <v>12941</v>
      </c>
      <c r="AC3906" s="9" t="s">
        <v>5006</v>
      </c>
      <c r="AD3906" s="29"/>
      <c r="AE3906" s="20" t="str">
        <f>VLOOKUP(E3906,'FILIAIS PETZ'!A:Q,17,0)</f>
        <v>SP2</v>
      </c>
      <c r="AF3906" s="20" t="str">
        <f>VLOOKUP(E3906,'FILIAIS PETZ'!A:Q,3,0)</f>
        <v>FELICIO</v>
      </c>
      <c r="AG3906" s="20" t="str">
        <f>VLOOKUP(E3906,'FILIAIS PETZ'!A:Q,2,0)</f>
        <v>R3</v>
      </c>
      <c r="AH3906" s="75">
        <v>100</v>
      </c>
      <c r="AI3906" s="16" t="s">
        <v>11278</v>
      </c>
      <c r="AJ3906" s="43">
        <f>VLOOKUP(E3906,'FILIAIS PETZ'!$A$2:$K$2000,11,0)</f>
        <v>18328118005763</v>
      </c>
      <c r="AK3906" s="44">
        <v>18328118005763</v>
      </c>
    </row>
    <row r="3907" spans="1:37" s="14" customFormat="1" ht="15" customHeight="1" thickBot="1" x14ac:dyDescent="0.25">
      <c r="B3907" s="18">
        <f>VLOOKUP(C3907,FORNECEDORES!D:E,2,0)</f>
        <v>39969</v>
      </c>
      <c r="C3907" s="19" t="str">
        <f>VLOOKUP(D3907,FORNECEDORES!A:D,4,0)</f>
        <v>23.457.797/0001-56</v>
      </c>
      <c r="D3907" s="13" t="s">
        <v>2466</v>
      </c>
      <c r="E3907" s="20" t="str">
        <f t="shared" si="254"/>
        <v>04 0059</v>
      </c>
      <c r="F3907" s="28" t="s">
        <v>8714</v>
      </c>
      <c r="G3907" s="21" t="str">
        <f>VLOOKUP(E3907,'FILIAIS PETZ'!A:E,5,0)</f>
        <v>PETZ POMPÉIA</v>
      </c>
      <c r="H3907" s="20" t="str">
        <f>VLOOKUP(E3907,'FILIAIS PETZ'!A:D,4,0)</f>
        <v>POMP-SP</v>
      </c>
      <c r="I3907" s="46">
        <v>45471</v>
      </c>
      <c r="J3907" s="9">
        <v>937888</v>
      </c>
      <c r="K3907" s="9" t="s">
        <v>9035</v>
      </c>
      <c r="L3907" s="29" t="s">
        <v>11279</v>
      </c>
      <c r="M3907" s="46">
        <v>45474</v>
      </c>
      <c r="N3907" s="46">
        <v>45504</v>
      </c>
      <c r="O3907" s="46">
        <v>45483</v>
      </c>
      <c r="P3907" s="91" t="s">
        <v>4990</v>
      </c>
      <c r="Q3907" s="84">
        <v>3</v>
      </c>
      <c r="R3907" s="91">
        <v>1</v>
      </c>
      <c r="S3907" s="9">
        <v>8</v>
      </c>
      <c r="T3907" s="9" t="s">
        <v>32</v>
      </c>
      <c r="U3907" s="9">
        <v>11002</v>
      </c>
      <c r="V3907" s="9">
        <v>11002</v>
      </c>
      <c r="W3907" s="9" t="s">
        <v>5019</v>
      </c>
      <c r="X3907" s="10" t="s">
        <v>4985</v>
      </c>
      <c r="Y3907" s="9" t="s">
        <v>4997</v>
      </c>
      <c r="Z3907" s="9" t="s">
        <v>4993</v>
      </c>
      <c r="AA3907" s="9" t="s">
        <v>4989</v>
      </c>
      <c r="AB3907" s="9" t="s">
        <v>12941</v>
      </c>
      <c r="AC3907" s="9" t="s">
        <v>5006</v>
      </c>
      <c r="AD3907" s="29"/>
      <c r="AE3907" s="20" t="str">
        <f>VLOOKUP(E3907,'FILIAIS PETZ'!A:Q,17,0)</f>
        <v>SP2</v>
      </c>
      <c r="AF3907" s="20" t="str">
        <f>VLOOKUP(E3907,'FILIAIS PETZ'!A:Q,3,0)</f>
        <v>FELICIO</v>
      </c>
      <c r="AG3907" s="20" t="str">
        <f>VLOOKUP(E3907,'FILIAIS PETZ'!A:Q,2,0)</f>
        <v>R3</v>
      </c>
      <c r="AH3907" s="75">
        <v>100</v>
      </c>
      <c r="AI3907" s="16" t="s">
        <v>11280</v>
      </c>
      <c r="AJ3907" s="43">
        <f>VLOOKUP(E3907,'FILIAIS PETZ'!$A$2:$K$2000,11,0)</f>
        <v>18328118005763</v>
      </c>
      <c r="AK3907" s="44">
        <v>18328118005763</v>
      </c>
    </row>
    <row r="3908" spans="1:37" s="14" customFormat="1" ht="15" customHeight="1" thickBot="1" x14ac:dyDescent="0.25">
      <c r="B3908" s="18">
        <f>VLOOKUP(C3908,FORNECEDORES!D:E,2,0)</f>
        <v>39969</v>
      </c>
      <c r="C3908" s="19" t="str">
        <f>VLOOKUP(D3908,FORNECEDORES!A:D,4,0)</f>
        <v>23.457.797/0001-56</v>
      </c>
      <c r="D3908" s="13" t="s">
        <v>2466</v>
      </c>
      <c r="E3908" s="20" t="str">
        <f t="shared" si="254"/>
        <v>04 0059</v>
      </c>
      <c r="F3908" s="28" t="s">
        <v>8714</v>
      </c>
      <c r="G3908" s="21" t="str">
        <f>VLOOKUP(E3908,'FILIAIS PETZ'!A:E,5,0)</f>
        <v>PETZ POMPÉIA</v>
      </c>
      <c r="H3908" s="20" t="str">
        <f>VLOOKUP(E3908,'FILIAIS PETZ'!A:D,4,0)</f>
        <v>POMP-SP</v>
      </c>
      <c r="I3908" s="46">
        <v>45471</v>
      </c>
      <c r="J3908" s="9">
        <v>937889</v>
      </c>
      <c r="K3908" s="9" t="s">
        <v>9035</v>
      </c>
      <c r="L3908" s="29" t="s">
        <v>11281</v>
      </c>
      <c r="M3908" s="46">
        <v>45474</v>
      </c>
      <c r="N3908" s="46">
        <v>45504</v>
      </c>
      <c r="O3908" s="46">
        <v>45483</v>
      </c>
      <c r="P3908" s="91" t="s">
        <v>4990</v>
      </c>
      <c r="Q3908" s="84">
        <v>3</v>
      </c>
      <c r="R3908" s="91">
        <v>1</v>
      </c>
      <c r="S3908" s="9">
        <v>8</v>
      </c>
      <c r="T3908" s="9" t="s">
        <v>32</v>
      </c>
      <c r="U3908" s="9">
        <v>11002</v>
      </c>
      <c r="V3908" s="9">
        <v>11002</v>
      </c>
      <c r="W3908" s="9" t="s">
        <v>5021</v>
      </c>
      <c r="X3908" s="10" t="s">
        <v>4985</v>
      </c>
      <c r="Y3908" s="9" t="s">
        <v>4997</v>
      </c>
      <c r="Z3908" s="9" t="s">
        <v>4993</v>
      </c>
      <c r="AA3908" s="9" t="s">
        <v>4989</v>
      </c>
      <c r="AB3908" s="9" t="s">
        <v>12941</v>
      </c>
      <c r="AC3908" s="9" t="s">
        <v>5006</v>
      </c>
      <c r="AD3908" s="29"/>
      <c r="AE3908" s="20" t="str">
        <f>VLOOKUP(E3908,'FILIAIS PETZ'!A:Q,17,0)</f>
        <v>SP2</v>
      </c>
      <c r="AF3908" s="20" t="str">
        <f>VLOOKUP(E3908,'FILIAIS PETZ'!A:Q,3,0)</f>
        <v>FELICIO</v>
      </c>
      <c r="AG3908" s="20" t="str">
        <f>VLOOKUP(E3908,'FILIAIS PETZ'!A:Q,2,0)</f>
        <v>R3</v>
      </c>
      <c r="AH3908" s="75">
        <v>380</v>
      </c>
      <c r="AI3908" s="16" t="s">
        <v>11282</v>
      </c>
      <c r="AJ3908" s="43">
        <f>VLOOKUP(E3908,'FILIAIS PETZ'!$A$2:$K$2000,11,0)</f>
        <v>18328118005763</v>
      </c>
      <c r="AK3908" s="44">
        <v>18328118005763</v>
      </c>
    </row>
    <row r="3909" spans="1:37" s="14" customFormat="1" ht="15" customHeight="1" thickBot="1" x14ac:dyDescent="0.25">
      <c r="B3909" s="18">
        <f>VLOOKUP(C3909,FORNECEDORES!D:E,2,0)</f>
        <v>39969</v>
      </c>
      <c r="C3909" s="19" t="str">
        <f>VLOOKUP(D3909,FORNECEDORES!A:D,4,0)</f>
        <v>23.457.797/0001-56</v>
      </c>
      <c r="D3909" s="13" t="s">
        <v>2466</v>
      </c>
      <c r="E3909" s="20" t="str">
        <f t="shared" si="254"/>
        <v>04 0059</v>
      </c>
      <c r="F3909" s="28" t="s">
        <v>8714</v>
      </c>
      <c r="G3909" s="21" t="str">
        <f>VLOOKUP(E3909,'FILIAIS PETZ'!A:E,5,0)</f>
        <v>PETZ POMPÉIA</v>
      </c>
      <c r="H3909" s="20" t="str">
        <f>VLOOKUP(E3909,'FILIAIS PETZ'!A:D,4,0)</f>
        <v>POMP-SP</v>
      </c>
      <c r="I3909" s="46">
        <v>45471</v>
      </c>
      <c r="J3909" s="9">
        <v>937892</v>
      </c>
      <c r="K3909" s="9" t="s">
        <v>9035</v>
      </c>
      <c r="L3909" s="29" t="s">
        <v>11283</v>
      </c>
      <c r="M3909" s="46">
        <v>45474</v>
      </c>
      <c r="N3909" s="46">
        <v>45504</v>
      </c>
      <c r="O3909" s="46">
        <v>45483</v>
      </c>
      <c r="P3909" s="91" t="s">
        <v>4990</v>
      </c>
      <c r="Q3909" s="84">
        <v>3</v>
      </c>
      <c r="R3909" s="91">
        <v>1</v>
      </c>
      <c r="S3909" s="9">
        <v>8</v>
      </c>
      <c r="T3909" s="9" t="s">
        <v>32</v>
      </c>
      <c r="U3909" s="9">
        <v>11002</v>
      </c>
      <c r="V3909" s="9">
        <v>11002</v>
      </c>
      <c r="W3909" s="9" t="s">
        <v>5021</v>
      </c>
      <c r="X3909" s="10" t="s">
        <v>4985</v>
      </c>
      <c r="Y3909" s="9" t="s">
        <v>4997</v>
      </c>
      <c r="Z3909" s="9" t="s">
        <v>4993</v>
      </c>
      <c r="AA3909" s="9" t="s">
        <v>4989</v>
      </c>
      <c r="AB3909" s="9" t="s">
        <v>12941</v>
      </c>
      <c r="AC3909" s="9" t="s">
        <v>5006</v>
      </c>
      <c r="AD3909" s="29"/>
      <c r="AE3909" s="20" t="str">
        <f>VLOOKUP(E3909,'FILIAIS PETZ'!A:Q,17,0)</f>
        <v>SP2</v>
      </c>
      <c r="AF3909" s="20" t="str">
        <f>VLOOKUP(E3909,'FILIAIS PETZ'!A:Q,3,0)</f>
        <v>FELICIO</v>
      </c>
      <c r="AG3909" s="20" t="str">
        <f>VLOOKUP(E3909,'FILIAIS PETZ'!A:Q,2,0)</f>
        <v>R3</v>
      </c>
      <c r="AH3909" s="75">
        <v>150</v>
      </c>
      <c r="AI3909" s="16" t="s">
        <v>11284</v>
      </c>
      <c r="AJ3909" s="43">
        <f>VLOOKUP(E3909,'FILIAIS PETZ'!$A$2:$K$2000,11,0)</f>
        <v>18328118005763</v>
      </c>
      <c r="AK3909" s="44">
        <v>18328118005763</v>
      </c>
    </row>
    <row r="3910" spans="1:37" s="14" customFormat="1" ht="15" customHeight="1" thickBot="1" x14ac:dyDescent="0.25">
      <c r="B3910" s="18">
        <f>VLOOKUP(C3910,FORNECEDORES!D:E,2,0)</f>
        <v>39969</v>
      </c>
      <c r="C3910" s="19" t="str">
        <f>VLOOKUP(D3910,FORNECEDORES!A:D,4,0)</f>
        <v>23.457.797/0001-56</v>
      </c>
      <c r="D3910" s="13" t="s">
        <v>2466</v>
      </c>
      <c r="E3910" s="20" t="str">
        <f t="shared" si="254"/>
        <v>04 0059</v>
      </c>
      <c r="F3910" s="28" t="s">
        <v>8714</v>
      </c>
      <c r="G3910" s="21" t="str">
        <f>VLOOKUP(E3910,'FILIAIS PETZ'!A:E,5,0)</f>
        <v>PETZ POMPÉIA</v>
      </c>
      <c r="H3910" s="20" t="str">
        <f>VLOOKUP(E3910,'FILIAIS PETZ'!A:D,4,0)</f>
        <v>POMP-SP</v>
      </c>
      <c r="I3910" s="46">
        <v>45471</v>
      </c>
      <c r="J3910" s="9">
        <v>937894</v>
      </c>
      <c r="K3910" s="9" t="s">
        <v>9035</v>
      </c>
      <c r="L3910" s="29" t="s">
        <v>6134</v>
      </c>
      <c r="M3910" s="46">
        <v>45474</v>
      </c>
      <c r="N3910" s="46">
        <v>45504</v>
      </c>
      <c r="O3910" s="46">
        <v>45483</v>
      </c>
      <c r="P3910" s="91" t="s">
        <v>4990</v>
      </c>
      <c r="Q3910" s="84">
        <v>3</v>
      </c>
      <c r="R3910" s="91">
        <v>1</v>
      </c>
      <c r="S3910" s="9">
        <v>8</v>
      </c>
      <c r="T3910" s="9" t="s">
        <v>32</v>
      </c>
      <c r="U3910" s="9">
        <v>11002</v>
      </c>
      <c r="V3910" s="9">
        <v>11002</v>
      </c>
      <c r="W3910" s="9" t="s">
        <v>5021</v>
      </c>
      <c r="X3910" s="10" t="s">
        <v>4985</v>
      </c>
      <c r="Y3910" s="9" t="s">
        <v>4997</v>
      </c>
      <c r="Z3910" s="9" t="s">
        <v>4993</v>
      </c>
      <c r="AA3910" s="9" t="s">
        <v>4989</v>
      </c>
      <c r="AB3910" s="9" t="s">
        <v>12941</v>
      </c>
      <c r="AC3910" s="9" t="s">
        <v>5006</v>
      </c>
      <c r="AD3910" s="29"/>
      <c r="AE3910" s="20" t="str">
        <f>VLOOKUP(E3910,'FILIAIS PETZ'!A:Q,17,0)</f>
        <v>SP2</v>
      </c>
      <c r="AF3910" s="20" t="str">
        <f>VLOOKUP(E3910,'FILIAIS PETZ'!A:Q,3,0)</f>
        <v>FELICIO</v>
      </c>
      <c r="AG3910" s="20" t="str">
        <f>VLOOKUP(E3910,'FILIAIS PETZ'!A:Q,2,0)</f>
        <v>R3</v>
      </c>
      <c r="AH3910" s="75">
        <v>120</v>
      </c>
      <c r="AI3910" s="16" t="s">
        <v>11285</v>
      </c>
      <c r="AJ3910" s="43">
        <f>VLOOKUP(E3910,'FILIAIS PETZ'!$A$2:$K$2000,11,0)</f>
        <v>18328118005763</v>
      </c>
      <c r="AK3910" s="44">
        <v>18328118005763</v>
      </c>
    </row>
    <row r="3911" spans="1:37" s="14" customFormat="1" ht="15" customHeight="1" thickBot="1" x14ac:dyDescent="0.25">
      <c r="B3911" s="18">
        <f>VLOOKUP(C3911,FORNECEDORES!D:E,2,0)</f>
        <v>39969</v>
      </c>
      <c r="C3911" s="19" t="str">
        <f>VLOOKUP(D3911,FORNECEDORES!A:D,4,0)</f>
        <v>23.457.797/0001-56</v>
      </c>
      <c r="D3911" s="13" t="s">
        <v>2466</v>
      </c>
      <c r="E3911" s="20" t="str">
        <f t="shared" si="254"/>
        <v>04 0059</v>
      </c>
      <c r="F3911" s="28" t="s">
        <v>8714</v>
      </c>
      <c r="G3911" s="21" t="str">
        <f>VLOOKUP(E3911,'FILIAIS PETZ'!A:E,5,0)</f>
        <v>PETZ POMPÉIA</v>
      </c>
      <c r="H3911" s="20" t="str">
        <f>VLOOKUP(E3911,'FILIAIS PETZ'!A:D,4,0)</f>
        <v>POMP-SP</v>
      </c>
      <c r="I3911" s="46">
        <v>45471</v>
      </c>
      <c r="J3911" s="9">
        <v>937898</v>
      </c>
      <c r="K3911" s="9" t="s">
        <v>9035</v>
      </c>
      <c r="L3911" s="29" t="s">
        <v>6135</v>
      </c>
      <c r="M3911" s="46">
        <v>45474</v>
      </c>
      <c r="N3911" s="46">
        <v>45504</v>
      </c>
      <c r="O3911" s="46">
        <v>45483</v>
      </c>
      <c r="P3911" s="91" t="s">
        <v>4990</v>
      </c>
      <c r="Q3911" s="84">
        <v>3</v>
      </c>
      <c r="R3911" s="91">
        <v>1</v>
      </c>
      <c r="S3911" s="9">
        <v>8</v>
      </c>
      <c r="T3911" s="9" t="s">
        <v>32</v>
      </c>
      <c r="U3911" s="9">
        <v>11002</v>
      </c>
      <c r="V3911" s="9">
        <v>11002</v>
      </c>
      <c r="W3911" s="9" t="s">
        <v>5021</v>
      </c>
      <c r="X3911" s="10" t="s">
        <v>4985</v>
      </c>
      <c r="Y3911" s="9" t="s">
        <v>4997</v>
      </c>
      <c r="Z3911" s="9" t="s">
        <v>4993</v>
      </c>
      <c r="AA3911" s="9" t="s">
        <v>4989</v>
      </c>
      <c r="AB3911" s="9" t="s">
        <v>12941</v>
      </c>
      <c r="AC3911" s="9" t="s">
        <v>5006</v>
      </c>
      <c r="AD3911" s="29"/>
      <c r="AE3911" s="20" t="str">
        <f>VLOOKUP(E3911,'FILIAIS PETZ'!A:Q,17,0)</f>
        <v>SP2</v>
      </c>
      <c r="AF3911" s="20" t="str">
        <f>VLOOKUP(E3911,'FILIAIS PETZ'!A:Q,3,0)</f>
        <v>FELICIO</v>
      </c>
      <c r="AG3911" s="20" t="str">
        <f>VLOOKUP(E3911,'FILIAIS PETZ'!A:Q,2,0)</f>
        <v>R3</v>
      </c>
      <c r="AH3911" s="75">
        <v>880</v>
      </c>
      <c r="AI3911" s="16" t="s">
        <v>11286</v>
      </c>
      <c r="AJ3911" s="43">
        <f>VLOOKUP(E3911,'FILIAIS PETZ'!$A$2:$K$2000,11,0)</f>
        <v>18328118005763</v>
      </c>
      <c r="AK3911" s="44">
        <v>18328118005763</v>
      </c>
    </row>
    <row r="3912" spans="1:37" s="14" customFormat="1" ht="15" customHeight="1" thickBot="1" x14ac:dyDescent="0.25">
      <c r="B3912" s="18">
        <f>VLOOKUP(C3912,FORNECEDORES!D:E,2,0)</f>
        <v>39969</v>
      </c>
      <c r="C3912" s="19" t="str">
        <f>VLOOKUP(D3912,FORNECEDORES!A:D,4,0)</f>
        <v>23.457.797/0001-56</v>
      </c>
      <c r="D3912" s="13" t="s">
        <v>2466</v>
      </c>
      <c r="E3912" s="20" t="str">
        <f t="shared" si="254"/>
        <v>04 0271</v>
      </c>
      <c r="F3912" s="28" t="s">
        <v>9568</v>
      </c>
      <c r="G3912" s="21" t="str">
        <f>VLOOKUP(E3912,'FILIAIS PETZ'!A:E,5,0)</f>
        <v>PETZ ALAMEDA SANTOS</v>
      </c>
      <c r="H3912" s="20" t="str">
        <f>VLOOKUP(E3912,'FILIAIS PETZ'!A:D,4,0)</f>
        <v>ASTS-SP</v>
      </c>
      <c r="I3912" s="46">
        <v>45471</v>
      </c>
      <c r="J3912" s="9">
        <v>937868</v>
      </c>
      <c r="K3912" s="9" t="s">
        <v>9035</v>
      </c>
      <c r="L3912" s="29" t="s">
        <v>6136</v>
      </c>
      <c r="M3912" s="46">
        <v>45474</v>
      </c>
      <c r="N3912" s="46">
        <v>45504</v>
      </c>
      <c r="O3912" s="46">
        <v>45483</v>
      </c>
      <c r="P3912" s="91" t="s">
        <v>4990</v>
      </c>
      <c r="Q3912" s="84">
        <v>3</v>
      </c>
      <c r="R3912" s="91">
        <v>1</v>
      </c>
      <c r="S3912" s="9">
        <v>8</v>
      </c>
      <c r="T3912" s="9" t="s">
        <v>32</v>
      </c>
      <c r="U3912" s="9">
        <v>11002</v>
      </c>
      <c r="V3912" s="9">
        <v>11002</v>
      </c>
      <c r="W3912" s="9" t="s">
        <v>5021</v>
      </c>
      <c r="X3912" s="10" t="s">
        <v>4985</v>
      </c>
      <c r="Y3912" s="9" t="s">
        <v>4997</v>
      </c>
      <c r="Z3912" s="9" t="s">
        <v>4993</v>
      </c>
      <c r="AA3912" s="9" t="s">
        <v>4989</v>
      </c>
      <c r="AB3912" s="9" t="s">
        <v>12941</v>
      </c>
      <c r="AC3912" s="9" t="s">
        <v>5006</v>
      </c>
      <c r="AD3912" s="29"/>
      <c r="AE3912" s="20" t="str">
        <f>VLOOKUP(E3912,'FILIAIS PETZ'!A:Q,17,0)</f>
        <v>SP2</v>
      </c>
      <c r="AF3912" s="20" t="str">
        <f>VLOOKUP(E3912,'FILIAIS PETZ'!A:Q,3,0)</f>
        <v>FELICIO</v>
      </c>
      <c r="AG3912" s="20" t="str">
        <f>VLOOKUP(E3912,'FILIAIS PETZ'!A:Q,2,0)</f>
        <v>R3</v>
      </c>
      <c r="AH3912" s="75">
        <v>180</v>
      </c>
      <c r="AI3912" s="16" t="s">
        <v>11287</v>
      </c>
      <c r="AJ3912" s="43" t="str">
        <f>VLOOKUP(E3912,'FILIAIS PETZ'!$A$2:$K$2000,11,0)</f>
        <v>18.328.118/0269-22</v>
      </c>
      <c r="AK3912" s="44" t="s">
        <v>9570</v>
      </c>
    </row>
    <row r="3913" spans="1:37" s="14" customFormat="1" ht="15" customHeight="1" thickBot="1" x14ac:dyDescent="0.25">
      <c r="B3913" s="18">
        <f>VLOOKUP(C3913,FORNECEDORES!D:E,2,0)</f>
        <v>39969</v>
      </c>
      <c r="C3913" s="19" t="str">
        <f>VLOOKUP(D3913,FORNECEDORES!A:D,4,0)</f>
        <v>23.457.797/0001-56</v>
      </c>
      <c r="D3913" s="13" t="s">
        <v>2466</v>
      </c>
      <c r="E3913" s="20" t="str">
        <f t="shared" si="254"/>
        <v>04 0271</v>
      </c>
      <c r="F3913" s="28" t="s">
        <v>9568</v>
      </c>
      <c r="G3913" s="21" t="str">
        <f>VLOOKUP(E3913,'FILIAIS PETZ'!A:E,5,0)</f>
        <v>PETZ ALAMEDA SANTOS</v>
      </c>
      <c r="H3913" s="20" t="str">
        <f>VLOOKUP(E3913,'FILIAIS PETZ'!A:D,4,0)</f>
        <v>ASTS-SP</v>
      </c>
      <c r="I3913" s="46">
        <v>45471</v>
      </c>
      <c r="J3913" s="9">
        <v>937869</v>
      </c>
      <c r="K3913" s="9" t="s">
        <v>9035</v>
      </c>
      <c r="L3913" s="29" t="s">
        <v>6137</v>
      </c>
      <c r="M3913" s="46">
        <v>45474</v>
      </c>
      <c r="N3913" s="46">
        <v>45504</v>
      </c>
      <c r="O3913" s="46">
        <v>45483</v>
      </c>
      <c r="P3913" s="91" t="s">
        <v>4990</v>
      </c>
      <c r="Q3913" s="84">
        <v>3</v>
      </c>
      <c r="R3913" s="91">
        <v>1</v>
      </c>
      <c r="S3913" s="9">
        <v>8</v>
      </c>
      <c r="T3913" s="9" t="s">
        <v>32</v>
      </c>
      <c r="U3913" s="9">
        <v>11002</v>
      </c>
      <c r="V3913" s="9">
        <v>11002</v>
      </c>
      <c r="W3913" s="9" t="s">
        <v>5021</v>
      </c>
      <c r="X3913" s="10" t="s">
        <v>4985</v>
      </c>
      <c r="Y3913" s="9" t="s">
        <v>4997</v>
      </c>
      <c r="Z3913" s="9" t="s">
        <v>4993</v>
      </c>
      <c r="AA3913" s="9" t="s">
        <v>4989</v>
      </c>
      <c r="AB3913" s="9" t="s">
        <v>12941</v>
      </c>
      <c r="AC3913" s="9" t="s">
        <v>5006</v>
      </c>
      <c r="AD3913" s="29"/>
      <c r="AE3913" s="20" t="str">
        <f>VLOOKUP(E3913,'FILIAIS PETZ'!A:Q,17,0)</f>
        <v>SP2</v>
      </c>
      <c r="AF3913" s="20" t="str">
        <f>VLOOKUP(E3913,'FILIAIS PETZ'!A:Q,3,0)</f>
        <v>FELICIO</v>
      </c>
      <c r="AG3913" s="20" t="str">
        <f>VLOOKUP(E3913,'FILIAIS PETZ'!A:Q,2,0)</f>
        <v>R3</v>
      </c>
      <c r="AH3913" s="75">
        <v>200</v>
      </c>
      <c r="AI3913" s="16" t="s">
        <v>11288</v>
      </c>
      <c r="AJ3913" s="43" t="str">
        <f>VLOOKUP(E3913,'FILIAIS PETZ'!$A$2:$K$2000,11,0)</f>
        <v>18.328.118/0269-22</v>
      </c>
      <c r="AK3913" s="44" t="s">
        <v>9570</v>
      </c>
    </row>
    <row r="3914" spans="1:37" s="14" customFormat="1" ht="15" customHeight="1" thickBot="1" x14ac:dyDescent="0.25">
      <c r="B3914" s="18">
        <f>VLOOKUP(C3914,FORNECEDORES!D:E,2,0)</f>
        <v>39969</v>
      </c>
      <c r="C3914" s="19" t="str">
        <f>VLOOKUP(D3914,FORNECEDORES!A:D,4,0)</f>
        <v>23.457.797/0001-56</v>
      </c>
      <c r="D3914" s="13" t="s">
        <v>2466</v>
      </c>
      <c r="E3914" s="20" t="str">
        <f t="shared" si="254"/>
        <v>04 0271</v>
      </c>
      <c r="F3914" s="28" t="s">
        <v>9568</v>
      </c>
      <c r="G3914" s="21" t="str">
        <f>VLOOKUP(E3914,'FILIAIS PETZ'!A:E,5,0)</f>
        <v>PETZ ALAMEDA SANTOS</v>
      </c>
      <c r="H3914" s="20" t="str">
        <f>VLOOKUP(E3914,'FILIAIS PETZ'!A:D,4,0)</f>
        <v>ASTS-SP</v>
      </c>
      <c r="I3914" s="46">
        <v>45471</v>
      </c>
      <c r="J3914" s="9">
        <v>937872</v>
      </c>
      <c r="K3914" s="9" t="s">
        <v>9035</v>
      </c>
      <c r="L3914" s="29" t="s">
        <v>6138</v>
      </c>
      <c r="M3914" s="46">
        <v>45474</v>
      </c>
      <c r="N3914" s="46">
        <v>45504</v>
      </c>
      <c r="O3914" s="46">
        <v>45483</v>
      </c>
      <c r="P3914" s="91" t="s">
        <v>4990</v>
      </c>
      <c r="Q3914" s="84">
        <v>3</v>
      </c>
      <c r="R3914" s="91">
        <v>1</v>
      </c>
      <c r="S3914" s="9">
        <v>8</v>
      </c>
      <c r="T3914" s="9" t="s">
        <v>32</v>
      </c>
      <c r="U3914" s="9">
        <v>11002</v>
      </c>
      <c r="V3914" s="9">
        <v>11002</v>
      </c>
      <c r="W3914" s="9" t="s">
        <v>5019</v>
      </c>
      <c r="X3914" s="10" t="s">
        <v>4985</v>
      </c>
      <c r="Y3914" s="9" t="s">
        <v>4997</v>
      </c>
      <c r="Z3914" s="9" t="s">
        <v>4993</v>
      </c>
      <c r="AA3914" s="9" t="s">
        <v>4989</v>
      </c>
      <c r="AB3914" s="9" t="s">
        <v>12941</v>
      </c>
      <c r="AC3914" s="9" t="s">
        <v>5006</v>
      </c>
      <c r="AD3914" s="29"/>
      <c r="AE3914" s="20" t="str">
        <f>VLOOKUP(E3914,'FILIAIS PETZ'!A:Q,17,0)</f>
        <v>SP2</v>
      </c>
      <c r="AF3914" s="20" t="str">
        <f>VLOOKUP(E3914,'FILIAIS PETZ'!A:Q,3,0)</f>
        <v>FELICIO</v>
      </c>
      <c r="AG3914" s="20" t="str">
        <f>VLOOKUP(E3914,'FILIAIS PETZ'!A:Q,2,0)</f>
        <v>R3</v>
      </c>
      <c r="AH3914" s="75">
        <v>150</v>
      </c>
      <c r="AI3914" s="16" t="s">
        <v>11289</v>
      </c>
      <c r="AJ3914" s="43" t="str">
        <f>VLOOKUP(E3914,'FILIAIS PETZ'!$A$2:$K$2000,11,0)</f>
        <v>18.328.118/0269-22</v>
      </c>
      <c r="AK3914" s="44" t="s">
        <v>9570</v>
      </c>
    </row>
    <row r="3915" spans="1:37" s="14" customFormat="1" ht="15" customHeight="1" thickBot="1" x14ac:dyDescent="0.25">
      <c r="B3915" s="18">
        <f>VLOOKUP(C3915,FORNECEDORES!D:E,2,0)</f>
        <v>39969</v>
      </c>
      <c r="C3915" s="19" t="str">
        <f>VLOOKUP(D3915,FORNECEDORES!A:D,4,0)</f>
        <v>23.457.797/0001-56</v>
      </c>
      <c r="D3915" s="13" t="s">
        <v>2466</v>
      </c>
      <c r="E3915" s="20" t="str">
        <f t="shared" si="254"/>
        <v>04 0256</v>
      </c>
      <c r="F3915" s="28" t="s">
        <v>9144</v>
      </c>
      <c r="G3915" s="21" t="str">
        <f>VLOOKUP(E3915,'FILIAIS PETZ'!A:E,5,0)</f>
        <v>PETZ ACLIMAÇÃO</v>
      </c>
      <c r="H3915" s="20" t="str">
        <f>VLOOKUP(E3915,'FILIAIS PETZ'!A:D,4,0)</f>
        <v>ACLM-SP</v>
      </c>
      <c r="I3915" s="46">
        <v>45471</v>
      </c>
      <c r="J3915" s="9">
        <v>937865</v>
      </c>
      <c r="K3915" s="9" t="s">
        <v>9035</v>
      </c>
      <c r="L3915" s="29" t="s">
        <v>6139</v>
      </c>
      <c r="M3915" s="46">
        <v>45474</v>
      </c>
      <c r="N3915" s="46">
        <v>45504</v>
      </c>
      <c r="O3915" s="46">
        <v>45483</v>
      </c>
      <c r="P3915" s="91" t="s">
        <v>4990</v>
      </c>
      <c r="Q3915" s="84">
        <v>3</v>
      </c>
      <c r="R3915" s="91">
        <v>1</v>
      </c>
      <c r="S3915" s="9">
        <v>8</v>
      </c>
      <c r="T3915" s="9" t="s">
        <v>32</v>
      </c>
      <c r="U3915" s="9">
        <v>11002</v>
      </c>
      <c r="V3915" s="9">
        <v>11002</v>
      </c>
      <c r="W3915" s="9" t="s">
        <v>5021</v>
      </c>
      <c r="X3915" s="10" t="s">
        <v>4985</v>
      </c>
      <c r="Y3915" s="9" t="s">
        <v>4997</v>
      </c>
      <c r="Z3915" s="9" t="s">
        <v>4993</v>
      </c>
      <c r="AA3915" s="9" t="s">
        <v>4989</v>
      </c>
      <c r="AB3915" s="9" t="s">
        <v>12941</v>
      </c>
      <c r="AC3915" s="9" t="s">
        <v>5006</v>
      </c>
      <c r="AD3915" s="29"/>
      <c r="AE3915" s="20" t="str">
        <f>VLOOKUP(E3915,'FILIAIS PETZ'!A:Q,17,0)</f>
        <v>SP2</v>
      </c>
      <c r="AF3915" s="20" t="str">
        <f>VLOOKUP(E3915,'FILIAIS PETZ'!A:Q,3,0)</f>
        <v>FELICIO</v>
      </c>
      <c r="AG3915" s="20" t="str">
        <f>VLOOKUP(E3915,'FILIAIS PETZ'!A:Q,2,0)</f>
        <v>R3</v>
      </c>
      <c r="AH3915" s="75">
        <v>500</v>
      </c>
      <c r="AI3915" s="16" t="s">
        <v>11290</v>
      </c>
      <c r="AJ3915" s="43" t="str">
        <f>VLOOKUP(E3915,'FILIAIS PETZ'!$A$2:$K$2000,11,0)</f>
        <v>18.328.118/0243-93</v>
      </c>
      <c r="AK3915" s="44" t="s">
        <v>9146</v>
      </c>
    </row>
    <row r="3916" spans="1:37" s="14" customFormat="1" ht="15" customHeight="1" thickBot="1" x14ac:dyDescent="0.25">
      <c r="B3916" s="18">
        <f>VLOOKUP(C3916,FORNECEDORES!D:E,2,0)</f>
        <v>39969</v>
      </c>
      <c r="C3916" s="19" t="str">
        <f>VLOOKUP(D3916,FORNECEDORES!A:D,4,0)</f>
        <v>23.457.797/0001-56</v>
      </c>
      <c r="D3916" s="13" t="s">
        <v>2466</v>
      </c>
      <c r="E3916" s="20" t="str">
        <f t="shared" si="254"/>
        <v>04 0256</v>
      </c>
      <c r="F3916" s="28" t="s">
        <v>9144</v>
      </c>
      <c r="G3916" s="21" t="str">
        <f>VLOOKUP(E3916,'FILIAIS PETZ'!A:E,5,0)</f>
        <v>PETZ ACLIMAÇÃO</v>
      </c>
      <c r="H3916" s="20" t="str">
        <f>VLOOKUP(E3916,'FILIAIS PETZ'!A:D,4,0)</f>
        <v>ACLM-SP</v>
      </c>
      <c r="I3916" s="46">
        <v>45471</v>
      </c>
      <c r="J3916" s="9">
        <v>937867</v>
      </c>
      <c r="K3916" s="9" t="s">
        <v>9035</v>
      </c>
      <c r="L3916" s="29" t="s">
        <v>11291</v>
      </c>
      <c r="M3916" s="46">
        <v>45474</v>
      </c>
      <c r="N3916" s="46">
        <v>45504</v>
      </c>
      <c r="O3916" s="46">
        <v>45483</v>
      </c>
      <c r="P3916" s="91" t="s">
        <v>4990</v>
      </c>
      <c r="Q3916" s="84">
        <v>3</v>
      </c>
      <c r="R3916" s="91">
        <v>1</v>
      </c>
      <c r="S3916" s="9">
        <v>8</v>
      </c>
      <c r="T3916" s="9" t="s">
        <v>32</v>
      </c>
      <c r="U3916" s="9">
        <v>11002</v>
      </c>
      <c r="V3916" s="9">
        <v>11002</v>
      </c>
      <c r="W3916" s="9" t="s">
        <v>5107</v>
      </c>
      <c r="X3916" s="10" t="s">
        <v>4985</v>
      </c>
      <c r="Y3916" s="9" t="s">
        <v>4997</v>
      </c>
      <c r="Z3916" s="9" t="s">
        <v>4993</v>
      </c>
      <c r="AA3916" s="9" t="s">
        <v>4989</v>
      </c>
      <c r="AB3916" s="9" t="s">
        <v>12941</v>
      </c>
      <c r="AC3916" s="9" t="s">
        <v>5006</v>
      </c>
      <c r="AD3916" s="29"/>
      <c r="AE3916" s="20" t="str">
        <f>VLOOKUP(E3916,'FILIAIS PETZ'!A:Q,17,0)</f>
        <v>SP2</v>
      </c>
      <c r="AF3916" s="20" t="str">
        <f>VLOOKUP(E3916,'FILIAIS PETZ'!A:Q,3,0)</f>
        <v>FELICIO</v>
      </c>
      <c r="AG3916" s="20" t="str">
        <f>VLOOKUP(E3916,'FILIAIS PETZ'!A:Q,2,0)</f>
        <v>R3</v>
      </c>
      <c r="AH3916" s="75">
        <v>775</v>
      </c>
      <c r="AI3916" s="16" t="s">
        <v>11292</v>
      </c>
      <c r="AJ3916" s="43" t="str">
        <f>VLOOKUP(E3916,'FILIAIS PETZ'!$A$2:$K$2000,11,0)</f>
        <v>18.328.118/0243-93</v>
      </c>
      <c r="AK3916" s="44" t="s">
        <v>9146</v>
      </c>
    </row>
    <row r="3917" spans="1:37" s="14" customFormat="1" ht="15" customHeight="1" thickBot="1" x14ac:dyDescent="0.25">
      <c r="A3917" s="9" t="str">
        <f t="shared" ref="A3917:A3926" si="257">J3917</f>
        <v>PREVENTIVA</v>
      </c>
      <c r="B3917" s="18">
        <f>VLOOKUP(C3917,FORNECEDORES!D:E,2,0)</f>
        <v>9057</v>
      </c>
      <c r="C3917" s="19" t="str">
        <f>VLOOKUP(D3917,FORNECEDORES!A:D,4,0)</f>
        <v>19.357.006/0001-49</v>
      </c>
      <c r="D3917" s="13" t="s">
        <v>2290</v>
      </c>
      <c r="E3917" s="20" t="str">
        <f t="shared" si="254"/>
        <v>04 0095</v>
      </c>
      <c r="F3917" s="28" t="s">
        <v>4945</v>
      </c>
      <c r="G3917" s="21" t="str">
        <f>VLOOKUP(E3917,'FILIAIS PETZ'!A:E,5,0)</f>
        <v>PETZ BETIM</v>
      </c>
      <c r="H3917" s="20" t="str">
        <f>VLOOKUP(E3917,'FILIAIS PETZ'!A:D,4,0)</f>
        <v>BTIM-MG</v>
      </c>
      <c r="I3917" s="46">
        <v>45474</v>
      </c>
      <c r="J3917" s="9" t="s">
        <v>4980</v>
      </c>
      <c r="K3917" s="9" t="s">
        <v>5858</v>
      </c>
      <c r="L3917" s="29" t="s">
        <v>8550</v>
      </c>
      <c r="M3917" s="46">
        <v>45476</v>
      </c>
      <c r="N3917" s="46">
        <v>45504</v>
      </c>
      <c r="O3917" s="46">
        <v>45481</v>
      </c>
      <c r="P3917" s="91" t="s">
        <v>4998</v>
      </c>
      <c r="Q3917" s="84">
        <v>3</v>
      </c>
      <c r="R3917" s="91" t="s">
        <v>4991</v>
      </c>
      <c r="S3917" s="9" t="s">
        <v>4983</v>
      </c>
      <c r="T3917" s="9" t="s">
        <v>32</v>
      </c>
      <c r="U3917" s="9">
        <v>11002</v>
      </c>
      <c r="V3917" s="9">
        <v>11002</v>
      </c>
      <c r="W3917" s="9" t="s">
        <v>5019</v>
      </c>
      <c r="X3917" s="10" t="s">
        <v>4985</v>
      </c>
      <c r="Y3917" s="10" t="s">
        <v>4980</v>
      </c>
      <c r="Z3917" s="10" t="s">
        <v>4980</v>
      </c>
      <c r="AA3917" s="10" t="s">
        <v>4989</v>
      </c>
      <c r="AB3917" s="10" t="s">
        <v>5066</v>
      </c>
      <c r="AC3917" s="9" t="s">
        <v>4999</v>
      </c>
      <c r="AD3917" s="29"/>
      <c r="AE3917" s="20" t="str">
        <f>VLOOKUP(E3917,'FILIAIS PETZ'!A:Q,17,0)</f>
        <v>MG-2</v>
      </c>
      <c r="AF3917" s="20" t="str">
        <f>VLOOKUP(E3917,'FILIAIS PETZ'!A:Q,3,0)</f>
        <v>FELICIO</v>
      </c>
      <c r="AG3917" s="20" t="str">
        <f>VLOOKUP(E3917,'FILIAIS PETZ'!A:Q,2,0)</f>
        <v>R3</v>
      </c>
      <c r="AH3917" s="75">
        <v>1800</v>
      </c>
      <c r="AI3917" s="16" t="s">
        <v>8412</v>
      </c>
      <c r="AJ3917" s="43">
        <f>VLOOKUP(E3917,'FILIAIS PETZ'!$A$2:$K$2000,11,0)</f>
        <v>18328118009084</v>
      </c>
      <c r="AK3917" s="44">
        <f t="shared" ref="AK3917:AK3948" si="258">AJ3917</f>
        <v>18328118009084</v>
      </c>
    </row>
    <row r="3918" spans="1:37" s="14" customFormat="1" ht="15" customHeight="1" thickBot="1" x14ac:dyDescent="0.25">
      <c r="A3918" s="9" t="str">
        <f t="shared" si="257"/>
        <v>PREVENTIVA</v>
      </c>
      <c r="B3918" s="18">
        <f>VLOOKUP(C3918,FORNECEDORES!D:E,2,0)</f>
        <v>9057</v>
      </c>
      <c r="C3918" s="19" t="str">
        <f>VLOOKUP(D3918,FORNECEDORES!A:D,4,0)</f>
        <v>19.357.006/0001-49</v>
      </c>
      <c r="D3918" s="13" t="s">
        <v>2290</v>
      </c>
      <c r="E3918" s="20" t="str">
        <f t="shared" si="254"/>
        <v>04 0130</v>
      </c>
      <c r="F3918" s="28" t="s">
        <v>4975</v>
      </c>
      <c r="G3918" s="21" t="str">
        <f>VLOOKUP(E3918,'FILIAIS PETZ'!A:E,5,0)</f>
        <v>PETZ CARLOS LUZ</v>
      </c>
      <c r="H3918" s="20" t="str">
        <f>VLOOKUP(E3918,'FILIAIS PETZ'!A:D,4,0)</f>
        <v>CLUZ-MG</v>
      </c>
      <c r="I3918" s="46">
        <v>45474</v>
      </c>
      <c r="J3918" s="9" t="s">
        <v>4980</v>
      </c>
      <c r="K3918" s="9" t="s">
        <v>5858</v>
      </c>
      <c r="L3918" s="29" t="s">
        <v>8546</v>
      </c>
      <c r="M3918" s="46">
        <v>45476</v>
      </c>
      <c r="N3918" s="46">
        <v>45504</v>
      </c>
      <c r="O3918" s="46">
        <v>45481</v>
      </c>
      <c r="P3918" s="91" t="s">
        <v>4998</v>
      </c>
      <c r="Q3918" s="84">
        <v>3</v>
      </c>
      <c r="R3918" s="91" t="s">
        <v>4991</v>
      </c>
      <c r="S3918" s="9" t="s">
        <v>4983</v>
      </c>
      <c r="T3918" s="9" t="s">
        <v>32</v>
      </c>
      <c r="U3918" s="9">
        <v>11002</v>
      </c>
      <c r="V3918" s="9">
        <v>11002</v>
      </c>
      <c r="W3918" s="9" t="s">
        <v>5019</v>
      </c>
      <c r="X3918" s="10" t="s">
        <v>4985</v>
      </c>
      <c r="Y3918" s="10" t="s">
        <v>4980</v>
      </c>
      <c r="Z3918" s="10" t="s">
        <v>4980</v>
      </c>
      <c r="AA3918" s="10" t="s">
        <v>4989</v>
      </c>
      <c r="AB3918" s="10" t="s">
        <v>5066</v>
      </c>
      <c r="AC3918" s="9" t="s">
        <v>4999</v>
      </c>
      <c r="AD3918" s="29"/>
      <c r="AE3918" s="20" t="str">
        <f>VLOOKUP(E3918,'FILIAIS PETZ'!A:Q,17,0)</f>
        <v>MG-1</v>
      </c>
      <c r="AF3918" s="20" t="str">
        <f>VLOOKUP(E3918,'FILIAIS PETZ'!A:Q,3,0)</f>
        <v>FELICIO</v>
      </c>
      <c r="AG3918" s="20" t="str">
        <f>VLOOKUP(E3918,'FILIAIS PETZ'!A:Q,2,0)</f>
        <v>R3</v>
      </c>
      <c r="AH3918" s="75">
        <v>1200</v>
      </c>
      <c r="AI3918" s="16" t="s">
        <v>8412</v>
      </c>
      <c r="AJ3918" s="43">
        <f>VLOOKUP(E3918,'FILIAIS PETZ'!$A$2:$K$2000,11,0)</f>
        <v>18328118012204</v>
      </c>
      <c r="AK3918" s="44">
        <f t="shared" si="258"/>
        <v>18328118012204</v>
      </c>
    </row>
    <row r="3919" spans="1:37" s="14" customFormat="1" ht="15" customHeight="1" thickBot="1" x14ac:dyDescent="0.25">
      <c r="A3919" s="9" t="str">
        <f t="shared" si="257"/>
        <v>PREVENTIVA</v>
      </c>
      <c r="B3919" s="18">
        <f>VLOOKUP(C3919,FORNECEDORES!D:E,2,0)</f>
        <v>9057</v>
      </c>
      <c r="C3919" s="19" t="str">
        <f>VLOOKUP(D3919,FORNECEDORES!A:D,4,0)</f>
        <v>19.357.006/0001-49</v>
      </c>
      <c r="D3919" s="13" t="s">
        <v>2290</v>
      </c>
      <c r="E3919" s="20" t="str">
        <f t="shared" si="254"/>
        <v>04 0038</v>
      </c>
      <c r="F3919" s="28" t="s">
        <v>4979</v>
      </c>
      <c r="G3919" s="21" t="str">
        <f>VLOOKUP(E3919,'FILIAIS PETZ'!A:E,5,0)</f>
        <v>PETZ CENTER MINAS</v>
      </c>
      <c r="H3919" s="20" t="str">
        <f>VLOOKUP(E3919,'FILIAIS PETZ'!A:D,4,0)</f>
        <v>CTMN-MG</v>
      </c>
      <c r="I3919" s="46">
        <v>45474</v>
      </c>
      <c r="J3919" s="9" t="s">
        <v>4980</v>
      </c>
      <c r="K3919" s="9" t="s">
        <v>5858</v>
      </c>
      <c r="L3919" s="29" t="s">
        <v>8548</v>
      </c>
      <c r="M3919" s="46">
        <v>45476</v>
      </c>
      <c r="N3919" s="46">
        <v>45504</v>
      </c>
      <c r="O3919" s="46">
        <v>45481</v>
      </c>
      <c r="P3919" s="91" t="s">
        <v>4998</v>
      </c>
      <c r="Q3919" s="84">
        <v>3</v>
      </c>
      <c r="R3919" s="91" t="s">
        <v>4991</v>
      </c>
      <c r="S3919" s="9" t="s">
        <v>4983</v>
      </c>
      <c r="T3919" s="9" t="s">
        <v>32</v>
      </c>
      <c r="U3919" s="9">
        <v>11002</v>
      </c>
      <c r="V3919" s="9">
        <v>11002</v>
      </c>
      <c r="W3919" s="9"/>
      <c r="X3919" s="10" t="s">
        <v>4985</v>
      </c>
      <c r="Y3919" s="10" t="s">
        <v>4980</v>
      </c>
      <c r="Z3919" s="10" t="s">
        <v>4980</v>
      </c>
      <c r="AA3919" s="10" t="s">
        <v>4989</v>
      </c>
      <c r="AB3919" s="10" t="s">
        <v>5066</v>
      </c>
      <c r="AC3919" s="9" t="s">
        <v>4999</v>
      </c>
      <c r="AD3919" s="29"/>
      <c r="AE3919" s="20" t="str">
        <f>VLOOKUP(E3919,'FILIAIS PETZ'!A:Q,17,0)</f>
        <v>MG-2</v>
      </c>
      <c r="AF3919" s="20" t="str">
        <f>VLOOKUP(E3919,'FILIAIS PETZ'!A:Q,3,0)</f>
        <v>FELICIO</v>
      </c>
      <c r="AG3919" s="20" t="str">
        <f>VLOOKUP(E3919,'FILIAIS PETZ'!A:Q,2,0)</f>
        <v>R3</v>
      </c>
      <c r="AH3919" s="75">
        <v>1800</v>
      </c>
      <c r="AI3919" s="16" t="s">
        <v>8412</v>
      </c>
      <c r="AJ3919" s="43">
        <f>VLOOKUP(E3919,'FILIAIS PETZ'!$A$2:$K$2000,11,0)</f>
        <v>18328118003710</v>
      </c>
      <c r="AK3919" s="44">
        <f t="shared" si="258"/>
        <v>18328118003710</v>
      </c>
    </row>
    <row r="3920" spans="1:37" s="14" customFormat="1" ht="15" customHeight="1" thickBot="1" x14ac:dyDescent="0.25">
      <c r="A3920" s="9" t="str">
        <f t="shared" si="257"/>
        <v>PREVENTIVA</v>
      </c>
      <c r="B3920" s="18">
        <f>VLOOKUP(C3920,FORNECEDORES!D:E,2,0)</f>
        <v>9057</v>
      </c>
      <c r="C3920" s="19" t="str">
        <f>VLOOKUP(D3920,FORNECEDORES!A:D,4,0)</f>
        <v>19.357.006/0001-49</v>
      </c>
      <c r="D3920" s="13" t="s">
        <v>2290</v>
      </c>
      <c r="E3920" s="20" t="str">
        <f t="shared" ref="E3920:E3983" si="259">CONCATENATE("04 ",F3920)</f>
        <v>04 0107</v>
      </c>
      <c r="F3920" s="28" t="s">
        <v>4930</v>
      </c>
      <c r="G3920" s="21" t="str">
        <f>VLOOKUP(E3920,'FILIAIS PETZ'!A:E,5,0)</f>
        <v>PETZ CONTAGEM</v>
      </c>
      <c r="H3920" s="20" t="str">
        <f>VLOOKUP(E3920,'FILIAIS PETZ'!A:D,4,0)</f>
        <v>CNTG-MG</v>
      </c>
      <c r="I3920" s="46">
        <v>45474</v>
      </c>
      <c r="J3920" s="9" t="s">
        <v>4980</v>
      </c>
      <c r="K3920" s="9" t="s">
        <v>5858</v>
      </c>
      <c r="L3920" s="29" t="s">
        <v>8552</v>
      </c>
      <c r="M3920" s="46">
        <v>45476</v>
      </c>
      <c r="N3920" s="46">
        <v>45504</v>
      </c>
      <c r="O3920" s="46">
        <v>45481</v>
      </c>
      <c r="P3920" s="91" t="s">
        <v>4998</v>
      </c>
      <c r="Q3920" s="84">
        <v>3</v>
      </c>
      <c r="R3920" s="91" t="s">
        <v>4991</v>
      </c>
      <c r="S3920" s="9" t="s">
        <v>4983</v>
      </c>
      <c r="T3920" s="9" t="s">
        <v>32</v>
      </c>
      <c r="U3920" s="9">
        <v>11002</v>
      </c>
      <c r="V3920" s="9">
        <v>11002</v>
      </c>
      <c r="W3920" s="9" t="s">
        <v>5019</v>
      </c>
      <c r="X3920" s="10" t="s">
        <v>4985</v>
      </c>
      <c r="Y3920" s="10" t="s">
        <v>4980</v>
      </c>
      <c r="Z3920" s="10" t="s">
        <v>4980</v>
      </c>
      <c r="AA3920" s="10" t="s">
        <v>4989</v>
      </c>
      <c r="AB3920" s="10" t="s">
        <v>5066</v>
      </c>
      <c r="AC3920" s="9" t="s">
        <v>4999</v>
      </c>
      <c r="AD3920" s="29"/>
      <c r="AE3920" s="20" t="str">
        <f>VLOOKUP(E3920,'FILIAIS PETZ'!A:Q,17,0)</f>
        <v>MG-2</v>
      </c>
      <c r="AF3920" s="20" t="str">
        <f>VLOOKUP(E3920,'FILIAIS PETZ'!A:Q,3,0)</f>
        <v>FELICIO</v>
      </c>
      <c r="AG3920" s="20" t="str">
        <f>VLOOKUP(E3920,'FILIAIS PETZ'!A:Q,2,0)</f>
        <v>R3</v>
      </c>
      <c r="AH3920" s="75">
        <v>1200</v>
      </c>
      <c r="AI3920" s="16" t="s">
        <v>8412</v>
      </c>
      <c r="AJ3920" s="43">
        <f>VLOOKUP(E3920,'FILIAIS PETZ'!$A$2:$K$2000,11,0)</f>
        <v>18328118010414</v>
      </c>
      <c r="AK3920" s="44">
        <f t="shared" si="258"/>
        <v>18328118010414</v>
      </c>
    </row>
    <row r="3921" spans="1:37" s="14" customFormat="1" ht="15" customHeight="1" thickBot="1" x14ac:dyDescent="0.25">
      <c r="A3921" s="9" t="str">
        <f t="shared" si="257"/>
        <v>PREVENTIVA</v>
      </c>
      <c r="B3921" s="18">
        <f>VLOOKUP(C3921,FORNECEDORES!D:E,2,0)</f>
        <v>9057</v>
      </c>
      <c r="C3921" s="19" t="str">
        <f>VLOOKUP(D3921,FORNECEDORES!A:D,4,0)</f>
        <v>19.357.006/0001-49</v>
      </c>
      <c r="D3921" s="13" t="s">
        <v>2290</v>
      </c>
      <c r="E3921" s="20" t="str">
        <f t="shared" si="259"/>
        <v>04 0040</v>
      </c>
      <c r="F3921" s="28" t="s">
        <v>4943</v>
      </c>
      <c r="G3921" s="21" t="str">
        <f>VLOOKUP(E3921,'FILIAIS PETZ'!A:E,5,0)</f>
        <v>PETZ NOSSA SENHORA DO CARMO</v>
      </c>
      <c r="H3921" s="20" t="str">
        <f>VLOOKUP(E3921,'FILIAIS PETZ'!A:D,4,0)</f>
        <v>NSCA-MG</v>
      </c>
      <c r="I3921" s="46">
        <v>45474</v>
      </c>
      <c r="J3921" s="9" t="s">
        <v>4980</v>
      </c>
      <c r="K3921" s="9" t="s">
        <v>5858</v>
      </c>
      <c r="L3921" s="29" t="s">
        <v>8547</v>
      </c>
      <c r="M3921" s="46">
        <v>45476</v>
      </c>
      <c r="N3921" s="46">
        <v>45504</v>
      </c>
      <c r="O3921" s="46">
        <v>45481</v>
      </c>
      <c r="P3921" s="91" t="s">
        <v>4998</v>
      </c>
      <c r="Q3921" s="84">
        <v>3</v>
      </c>
      <c r="R3921" s="91" t="s">
        <v>4991</v>
      </c>
      <c r="S3921" s="9" t="s">
        <v>4983</v>
      </c>
      <c r="T3921" s="9" t="s">
        <v>32</v>
      </c>
      <c r="U3921" s="9">
        <v>11002</v>
      </c>
      <c r="V3921" s="9">
        <v>11002</v>
      </c>
      <c r="W3921" s="9" t="s">
        <v>5019</v>
      </c>
      <c r="X3921" s="10" t="s">
        <v>4985</v>
      </c>
      <c r="Y3921" s="10" t="s">
        <v>4980</v>
      </c>
      <c r="Z3921" s="10" t="s">
        <v>4980</v>
      </c>
      <c r="AA3921" s="10" t="s">
        <v>4989</v>
      </c>
      <c r="AB3921" s="10" t="s">
        <v>5066</v>
      </c>
      <c r="AC3921" s="9" t="s">
        <v>4999</v>
      </c>
      <c r="AD3921" s="29"/>
      <c r="AE3921" s="20" t="str">
        <f>VLOOKUP(E3921,'FILIAIS PETZ'!A:Q,17,0)</f>
        <v>MG-1</v>
      </c>
      <c r="AF3921" s="20" t="str">
        <f>VLOOKUP(E3921,'FILIAIS PETZ'!A:Q,3,0)</f>
        <v>FELICIO</v>
      </c>
      <c r="AG3921" s="20" t="str">
        <f>VLOOKUP(E3921,'FILIAIS PETZ'!A:Q,2,0)</f>
        <v>R3</v>
      </c>
      <c r="AH3921" s="75">
        <v>1800</v>
      </c>
      <c r="AI3921" s="16" t="s">
        <v>8412</v>
      </c>
      <c r="AJ3921" s="43">
        <f>VLOOKUP(E3921,'FILIAIS PETZ'!$A$2:$K$2000,11,0)</f>
        <v>18328118003981</v>
      </c>
      <c r="AK3921" s="44">
        <f t="shared" si="258"/>
        <v>18328118003981</v>
      </c>
    </row>
    <row r="3922" spans="1:37" s="14" customFormat="1" ht="15" customHeight="1" thickBot="1" x14ac:dyDescent="0.25">
      <c r="A3922" s="9" t="str">
        <f t="shared" si="257"/>
        <v>PREVENTIVA</v>
      </c>
      <c r="B3922" s="18">
        <f>VLOOKUP(C3922,FORNECEDORES!D:E,2,0)</f>
        <v>9057</v>
      </c>
      <c r="C3922" s="19" t="str">
        <f>VLOOKUP(D3922,FORNECEDORES!A:D,4,0)</f>
        <v>19.357.006/0001-49</v>
      </c>
      <c r="D3922" s="13" t="s">
        <v>2290</v>
      </c>
      <c r="E3922" s="20" t="str">
        <f t="shared" si="259"/>
        <v>04 0061</v>
      </c>
      <c r="F3922" s="28" t="s">
        <v>4946</v>
      </c>
      <c r="G3922" s="21" t="str">
        <f>VLOOKUP(E3922,'FILIAIS PETZ'!A:E,5,0)</f>
        <v>PETZ PAMPULHA</v>
      </c>
      <c r="H3922" s="20" t="str">
        <f>VLOOKUP(E3922,'FILIAIS PETZ'!A:D,4,0)</f>
        <v>PAMP-MG</v>
      </c>
      <c r="I3922" s="46">
        <v>45474</v>
      </c>
      <c r="J3922" s="9" t="s">
        <v>4980</v>
      </c>
      <c r="K3922" s="9" t="s">
        <v>5858</v>
      </c>
      <c r="L3922" s="29" t="s">
        <v>8549</v>
      </c>
      <c r="M3922" s="46">
        <v>45476</v>
      </c>
      <c r="N3922" s="46">
        <v>45504</v>
      </c>
      <c r="O3922" s="46">
        <v>45481</v>
      </c>
      <c r="P3922" s="91" t="s">
        <v>4998</v>
      </c>
      <c r="Q3922" s="84">
        <v>3</v>
      </c>
      <c r="R3922" s="91" t="s">
        <v>4991</v>
      </c>
      <c r="S3922" s="9" t="s">
        <v>4983</v>
      </c>
      <c r="T3922" s="9" t="s">
        <v>32</v>
      </c>
      <c r="U3922" s="9">
        <v>11002</v>
      </c>
      <c r="V3922" s="9">
        <v>11002</v>
      </c>
      <c r="W3922" s="9" t="s">
        <v>5019</v>
      </c>
      <c r="X3922" s="10" t="s">
        <v>4985</v>
      </c>
      <c r="Y3922" s="10" t="s">
        <v>4980</v>
      </c>
      <c r="Z3922" s="10" t="s">
        <v>4980</v>
      </c>
      <c r="AA3922" s="10" t="s">
        <v>4989</v>
      </c>
      <c r="AB3922" s="10" t="s">
        <v>5066</v>
      </c>
      <c r="AC3922" s="9" t="s">
        <v>4999</v>
      </c>
      <c r="AD3922" s="29"/>
      <c r="AE3922" s="20" t="str">
        <f>VLOOKUP(E3922,'FILIAIS PETZ'!A:Q,17,0)</f>
        <v>MG-1</v>
      </c>
      <c r="AF3922" s="20" t="str">
        <f>VLOOKUP(E3922,'FILIAIS PETZ'!A:Q,3,0)</f>
        <v>FELICIO</v>
      </c>
      <c r="AG3922" s="20" t="str">
        <f>VLOOKUP(E3922,'FILIAIS PETZ'!A:Q,2,0)</f>
        <v>R3</v>
      </c>
      <c r="AH3922" s="75">
        <v>1800</v>
      </c>
      <c r="AI3922" s="16" t="s">
        <v>8412</v>
      </c>
      <c r="AJ3922" s="43">
        <f>VLOOKUP(E3922,'FILIAIS PETZ'!$A$2:$K$2000,11,0)</f>
        <v>18328118006069</v>
      </c>
      <c r="AK3922" s="44">
        <f t="shared" si="258"/>
        <v>18328118006069</v>
      </c>
    </row>
    <row r="3923" spans="1:37" s="14" customFormat="1" ht="15" customHeight="1" thickBot="1" x14ac:dyDescent="0.25">
      <c r="A3923" s="9" t="str">
        <f t="shared" si="257"/>
        <v>PREVENTIVA</v>
      </c>
      <c r="B3923" s="18">
        <f>VLOOKUP(C3923,FORNECEDORES!D:E,2,0)</f>
        <v>9057</v>
      </c>
      <c r="C3923" s="19" t="str">
        <f>VLOOKUP(D3923,FORNECEDORES!A:D,4,0)</f>
        <v>19.357.006/0001-49</v>
      </c>
      <c r="D3923" s="13" t="s">
        <v>2290</v>
      </c>
      <c r="E3923" s="20" t="str">
        <f t="shared" si="259"/>
        <v>04 0084</v>
      </c>
      <c r="F3923" s="28" t="s">
        <v>4958</v>
      </c>
      <c r="G3923" s="21" t="str">
        <f>VLOOKUP(E3923,'FILIAIS PETZ'!A:E,5,0)</f>
        <v>PETZ RAJA</v>
      </c>
      <c r="H3923" s="20" t="str">
        <f>VLOOKUP(E3923,'FILIAIS PETZ'!A:D,4,0)</f>
        <v>RAJA-MG</v>
      </c>
      <c r="I3923" s="46">
        <v>45474</v>
      </c>
      <c r="J3923" s="9" t="s">
        <v>4980</v>
      </c>
      <c r="K3923" s="9" t="s">
        <v>5858</v>
      </c>
      <c r="L3923" s="29" t="s">
        <v>8545</v>
      </c>
      <c r="M3923" s="46">
        <v>45476</v>
      </c>
      <c r="N3923" s="46">
        <v>45504</v>
      </c>
      <c r="O3923" s="46">
        <v>45481</v>
      </c>
      <c r="P3923" s="91" t="s">
        <v>4998</v>
      </c>
      <c r="Q3923" s="84">
        <v>3</v>
      </c>
      <c r="R3923" s="91" t="s">
        <v>4991</v>
      </c>
      <c r="S3923" s="9" t="s">
        <v>4983</v>
      </c>
      <c r="T3923" s="9" t="s">
        <v>32</v>
      </c>
      <c r="U3923" s="9">
        <v>11002</v>
      </c>
      <c r="V3923" s="9">
        <v>11002</v>
      </c>
      <c r="W3923" s="9" t="s">
        <v>5019</v>
      </c>
      <c r="X3923" s="10" t="s">
        <v>4985</v>
      </c>
      <c r="Y3923" s="10" t="s">
        <v>4980</v>
      </c>
      <c r="Z3923" s="10" t="s">
        <v>4980</v>
      </c>
      <c r="AA3923" s="10" t="s">
        <v>4989</v>
      </c>
      <c r="AB3923" s="10" t="s">
        <v>5066</v>
      </c>
      <c r="AC3923" s="9" t="s">
        <v>4999</v>
      </c>
      <c r="AD3923" s="29"/>
      <c r="AE3923" s="20" t="str">
        <f>VLOOKUP(E3923,'FILIAIS PETZ'!A:Q,17,0)</f>
        <v>MG-1</v>
      </c>
      <c r="AF3923" s="20" t="str">
        <f>VLOOKUP(E3923,'FILIAIS PETZ'!A:Q,3,0)</f>
        <v>FELICIO</v>
      </c>
      <c r="AG3923" s="20" t="str">
        <f>VLOOKUP(E3923,'FILIAIS PETZ'!A:Q,2,0)</f>
        <v>R3</v>
      </c>
      <c r="AH3923" s="75">
        <v>1200</v>
      </c>
      <c r="AI3923" s="16" t="s">
        <v>8412</v>
      </c>
      <c r="AJ3923" s="43">
        <f>VLOOKUP(E3923,'FILIAIS PETZ'!$A$2:$K$2000,11,0)</f>
        <v>18328118007707</v>
      </c>
      <c r="AK3923" s="44">
        <f t="shared" si="258"/>
        <v>18328118007707</v>
      </c>
    </row>
    <row r="3924" spans="1:37" s="14" customFormat="1" ht="15" customHeight="1" thickBot="1" x14ac:dyDescent="0.25">
      <c r="A3924" s="9" t="str">
        <f t="shared" si="257"/>
        <v>PREVENTIVA</v>
      </c>
      <c r="B3924" s="18">
        <f>VLOOKUP(C3924,FORNECEDORES!D:E,2,0)</f>
        <v>9057</v>
      </c>
      <c r="C3924" s="19" t="str">
        <f>VLOOKUP(D3924,FORNECEDORES!A:D,4,0)</f>
        <v>19.357.006/0001-49</v>
      </c>
      <c r="D3924" s="13" t="s">
        <v>2290</v>
      </c>
      <c r="E3924" s="20" t="str">
        <f t="shared" si="259"/>
        <v>04 0155</v>
      </c>
      <c r="F3924" s="28" t="s">
        <v>4929</v>
      </c>
      <c r="G3924" s="21" t="str">
        <f>VLOOKUP(E3924,'FILIAIS PETZ'!A:E,5,0)</f>
        <v>PETZ SETE LAGOAS</v>
      </c>
      <c r="H3924" s="20" t="str">
        <f>VLOOKUP(E3924,'FILIAIS PETZ'!A:D,4,0)</f>
        <v>STLG-MG</v>
      </c>
      <c r="I3924" s="46">
        <v>45474</v>
      </c>
      <c r="J3924" s="9" t="s">
        <v>4980</v>
      </c>
      <c r="K3924" s="9" t="s">
        <v>5858</v>
      </c>
      <c r="L3924" s="29" t="s">
        <v>8551</v>
      </c>
      <c r="M3924" s="46">
        <v>45476</v>
      </c>
      <c r="N3924" s="46">
        <v>45504</v>
      </c>
      <c r="O3924" s="46">
        <v>45481</v>
      </c>
      <c r="P3924" s="91" t="s">
        <v>4998</v>
      </c>
      <c r="Q3924" s="84">
        <v>3</v>
      </c>
      <c r="R3924" s="91" t="s">
        <v>4991</v>
      </c>
      <c r="S3924" s="9" t="s">
        <v>4983</v>
      </c>
      <c r="T3924" s="9" t="s">
        <v>32</v>
      </c>
      <c r="U3924" s="9">
        <v>11002</v>
      </c>
      <c r="V3924" s="9">
        <v>11002</v>
      </c>
      <c r="W3924" s="9"/>
      <c r="X3924" s="10" t="s">
        <v>4985</v>
      </c>
      <c r="Y3924" s="10" t="s">
        <v>4980</v>
      </c>
      <c r="Z3924" s="10" t="s">
        <v>4980</v>
      </c>
      <c r="AA3924" s="10" t="s">
        <v>4989</v>
      </c>
      <c r="AB3924" s="10" t="s">
        <v>5066</v>
      </c>
      <c r="AC3924" s="9" t="s">
        <v>4999</v>
      </c>
      <c r="AD3924" s="29"/>
      <c r="AE3924" s="20" t="str">
        <f>VLOOKUP(E3924,'FILIAIS PETZ'!A:Q,17,0)</f>
        <v>MG-1</v>
      </c>
      <c r="AF3924" s="20" t="str">
        <f>VLOOKUP(E3924,'FILIAIS PETZ'!A:Q,3,0)</f>
        <v>FELICIO</v>
      </c>
      <c r="AG3924" s="20" t="str">
        <f>VLOOKUP(E3924,'FILIAIS PETZ'!A:Q,2,0)</f>
        <v>R3</v>
      </c>
      <c r="AH3924" s="75">
        <v>1200</v>
      </c>
      <c r="AI3924" s="16" t="s">
        <v>8412</v>
      </c>
      <c r="AJ3924" s="43">
        <f>VLOOKUP(E3924,'FILIAIS PETZ'!$A$2:$K$2000,11,0)</f>
        <v>18328118015645</v>
      </c>
      <c r="AK3924" s="44">
        <f t="shared" si="258"/>
        <v>18328118015645</v>
      </c>
    </row>
    <row r="3925" spans="1:37" s="14" customFormat="1" ht="15" customHeight="1" thickBot="1" x14ac:dyDescent="0.25">
      <c r="A3925" s="9" t="str">
        <f t="shared" si="257"/>
        <v>PREVENTIVA</v>
      </c>
      <c r="B3925" s="18">
        <f>VLOOKUP(C3925,FORNECEDORES!D:E,2,0)</f>
        <v>741390</v>
      </c>
      <c r="C3925" s="19" t="str">
        <f>VLOOKUP(D3925,FORNECEDORES!A:D,4,0)</f>
        <v>53.327.206/0001-97</v>
      </c>
      <c r="D3925" s="13" t="s">
        <v>1785</v>
      </c>
      <c r="E3925" s="20" t="str">
        <f t="shared" si="259"/>
        <v>04 0095</v>
      </c>
      <c r="F3925" s="28" t="s">
        <v>4945</v>
      </c>
      <c r="G3925" s="21" t="str">
        <f>VLOOKUP(E3925,'FILIAIS PETZ'!A:E,5,0)</f>
        <v>PETZ BETIM</v>
      </c>
      <c r="H3925" s="20" t="str">
        <f>VLOOKUP(E3925,'FILIAIS PETZ'!A:D,4,0)</f>
        <v>BTIM-MG</v>
      </c>
      <c r="I3925" s="46">
        <v>45474</v>
      </c>
      <c r="J3925" s="9" t="s">
        <v>4980</v>
      </c>
      <c r="K3925" s="9" t="s">
        <v>5858</v>
      </c>
      <c r="L3925" s="29" t="s">
        <v>5541</v>
      </c>
      <c r="M3925" s="46">
        <v>45484</v>
      </c>
      <c r="N3925" s="46">
        <v>45518</v>
      </c>
      <c r="O3925" s="46">
        <v>45496</v>
      </c>
      <c r="P3925" s="91" t="s">
        <v>4998</v>
      </c>
      <c r="Q3925" s="84">
        <v>3</v>
      </c>
      <c r="R3925" s="91" t="s">
        <v>4991</v>
      </c>
      <c r="S3925" s="9" t="s">
        <v>4983</v>
      </c>
      <c r="T3925" s="9" t="s">
        <v>32</v>
      </c>
      <c r="U3925" s="9">
        <v>11002</v>
      </c>
      <c r="V3925" s="9">
        <v>11002</v>
      </c>
      <c r="W3925" s="9"/>
      <c r="X3925" s="10" t="s">
        <v>4992</v>
      </c>
      <c r="Y3925" s="10" t="s">
        <v>4980</v>
      </c>
      <c r="Z3925" s="10" t="s">
        <v>4980</v>
      </c>
      <c r="AA3925" s="10" t="s">
        <v>4992</v>
      </c>
      <c r="AB3925" s="10" t="s">
        <v>5066</v>
      </c>
      <c r="AC3925" s="9" t="s">
        <v>4999</v>
      </c>
      <c r="AD3925" s="29"/>
      <c r="AE3925" s="20" t="str">
        <f>VLOOKUP(E3925,'FILIAIS PETZ'!A:Q,17,0)</f>
        <v>MG-2</v>
      </c>
      <c r="AF3925" s="20" t="str">
        <f>VLOOKUP(E3925,'FILIAIS PETZ'!A:Q,3,0)</f>
        <v>FELICIO</v>
      </c>
      <c r="AG3925" s="20" t="str">
        <f>VLOOKUP(E3925,'FILIAIS PETZ'!A:Q,2,0)</f>
        <v>R3</v>
      </c>
      <c r="AH3925" s="75">
        <v>1350</v>
      </c>
      <c r="AI3925" s="16" t="s">
        <v>8413</v>
      </c>
      <c r="AJ3925" s="43">
        <f>VLOOKUP(E3925,'FILIAIS PETZ'!$A$2:$K$2000,11,0)</f>
        <v>18328118009084</v>
      </c>
      <c r="AK3925" s="44">
        <f t="shared" si="258"/>
        <v>18328118009084</v>
      </c>
    </row>
    <row r="3926" spans="1:37" s="14" customFormat="1" ht="15" customHeight="1" thickBot="1" x14ac:dyDescent="0.25">
      <c r="A3926" s="9" t="str">
        <f t="shared" si="257"/>
        <v>PREVENTIVA</v>
      </c>
      <c r="B3926" s="18">
        <f>VLOOKUP(C3926,FORNECEDORES!D:E,2,0)</f>
        <v>741390</v>
      </c>
      <c r="C3926" s="19" t="str">
        <f>VLOOKUP(D3926,FORNECEDORES!A:D,4,0)</f>
        <v>53.327.206/0001-97</v>
      </c>
      <c r="D3926" s="13" t="s">
        <v>1785</v>
      </c>
      <c r="E3926" s="20" t="str">
        <f t="shared" si="259"/>
        <v>04 0130</v>
      </c>
      <c r="F3926" s="28" t="s">
        <v>4975</v>
      </c>
      <c r="G3926" s="21" t="str">
        <f>VLOOKUP(E3926,'FILIAIS PETZ'!A:E,5,0)</f>
        <v>PETZ CARLOS LUZ</v>
      </c>
      <c r="H3926" s="20" t="str">
        <f>VLOOKUP(E3926,'FILIAIS PETZ'!A:D,4,0)</f>
        <v>CLUZ-MG</v>
      </c>
      <c r="I3926" s="46">
        <v>45474</v>
      </c>
      <c r="J3926" s="9" t="s">
        <v>4980</v>
      </c>
      <c r="K3926" s="9" t="s">
        <v>5858</v>
      </c>
      <c r="L3926" s="29" t="s">
        <v>5540</v>
      </c>
      <c r="M3926" s="46">
        <v>45484</v>
      </c>
      <c r="N3926" s="46">
        <v>45518</v>
      </c>
      <c r="O3926" s="46">
        <v>45496</v>
      </c>
      <c r="P3926" s="91" t="s">
        <v>4998</v>
      </c>
      <c r="Q3926" s="84">
        <v>3</v>
      </c>
      <c r="R3926" s="91" t="s">
        <v>4991</v>
      </c>
      <c r="S3926" s="9" t="s">
        <v>4983</v>
      </c>
      <c r="T3926" s="9" t="s">
        <v>32</v>
      </c>
      <c r="U3926" s="9">
        <v>11002</v>
      </c>
      <c r="V3926" s="9">
        <v>11002</v>
      </c>
      <c r="W3926" s="9"/>
      <c r="X3926" s="10" t="s">
        <v>4992</v>
      </c>
      <c r="Y3926" s="10" t="s">
        <v>4980</v>
      </c>
      <c r="Z3926" s="10" t="s">
        <v>4980</v>
      </c>
      <c r="AA3926" s="10" t="s">
        <v>4992</v>
      </c>
      <c r="AB3926" s="10" t="s">
        <v>5066</v>
      </c>
      <c r="AC3926" s="9" t="s">
        <v>4999</v>
      </c>
      <c r="AD3926" s="29"/>
      <c r="AE3926" s="20" t="str">
        <f>VLOOKUP(E3926,'FILIAIS PETZ'!A:Q,17,0)</f>
        <v>MG-1</v>
      </c>
      <c r="AF3926" s="20" t="str">
        <f>VLOOKUP(E3926,'FILIAIS PETZ'!A:Q,3,0)</f>
        <v>FELICIO</v>
      </c>
      <c r="AG3926" s="20" t="str">
        <f>VLOOKUP(E3926,'FILIAIS PETZ'!A:Q,2,0)</f>
        <v>R3</v>
      </c>
      <c r="AH3926" s="75">
        <v>840</v>
      </c>
      <c r="AI3926" s="16" t="s">
        <v>8413</v>
      </c>
      <c r="AJ3926" s="43">
        <f>VLOOKUP(E3926,'FILIAIS PETZ'!$A$2:$K$2000,11,0)</f>
        <v>18328118012204</v>
      </c>
      <c r="AK3926" s="44">
        <f t="shared" si="258"/>
        <v>18328118012204</v>
      </c>
    </row>
    <row r="3927" spans="1:37" s="14" customFormat="1" ht="15" customHeight="1" thickBot="1" x14ac:dyDescent="0.25">
      <c r="A3927" s="9" t="str">
        <f t="shared" ref="A3927:A3964" si="260">J3927</f>
        <v>PREVENTIVA</v>
      </c>
      <c r="B3927" s="18">
        <f>VLOOKUP(C3927,FORNECEDORES!D:E,2,0)</f>
        <v>7736</v>
      </c>
      <c r="C3927" s="19" t="str">
        <f>VLOOKUP(D3927,FORNECEDORES!A:D,4,0)</f>
        <v>27.385.816/0001-37</v>
      </c>
      <c r="D3927" s="13" t="s">
        <v>2591</v>
      </c>
      <c r="E3927" s="20" t="str">
        <f t="shared" si="259"/>
        <v>04 0240</v>
      </c>
      <c r="F3927" s="28" t="s">
        <v>4955</v>
      </c>
      <c r="G3927" s="21" t="str">
        <f>VLOOKUP(E3927,'FILIAIS PETZ'!A:E,5,0)</f>
        <v xml:space="preserve">CENTRO DE DISTRIBUIÇÃO HIDROLANDIA </v>
      </c>
      <c r="H3927" s="20" t="str">
        <f>VLOOKUP(E3927,'FILIAIS PETZ'!A:D,4,0)</f>
        <v>CDHD-GO</v>
      </c>
      <c r="I3927" s="46">
        <v>45474</v>
      </c>
      <c r="J3927" s="9" t="s">
        <v>4980</v>
      </c>
      <c r="K3927" s="9" t="s">
        <v>5858</v>
      </c>
      <c r="L3927" s="29" t="s">
        <v>11778</v>
      </c>
      <c r="M3927" s="46">
        <v>45505</v>
      </c>
      <c r="N3927" s="46">
        <v>45532</v>
      </c>
      <c r="O3927" s="46">
        <v>45517</v>
      </c>
      <c r="P3927" s="91" t="s">
        <v>4998</v>
      </c>
      <c r="Q3927" s="84">
        <v>3</v>
      </c>
      <c r="R3927" s="91" t="s">
        <v>4991</v>
      </c>
      <c r="S3927" s="9" t="s">
        <v>4983</v>
      </c>
      <c r="T3927" s="9" t="s">
        <v>32</v>
      </c>
      <c r="U3927" s="9">
        <v>11002</v>
      </c>
      <c r="V3927" s="9">
        <v>11002</v>
      </c>
      <c r="W3927" s="9"/>
      <c r="X3927" s="10" t="s">
        <v>4992</v>
      </c>
      <c r="Y3927" s="10" t="s">
        <v>4980</v>
      </c>
      <c r="Z3927" s="10" t="s">
        <v>4980</v>
      </c>
      <c r="AA3927" s="10" t="s">
        <v>4992</v>
      </c>
      <c r="AB3927" s="10" t="s">
        <v>5066</v>
      </c>
      <c r="AC3927" s="9" t="s">
        <v>4999</v>
      </c>
      <c r="AD3927" s="29"/>
      <c r="AE3927" s="20" t="str">
        <f>VLOOKUP(E3927,'FILIAIS PETZ'!A:Q,17,0)</f>
        <v>CD</v>
      </c>
      <c r="AF3927" s="20" t="str">
        <f>VLOOKUP(E3927,'FILIAIS PETZ'!A:Q,3,0)</f>
        <v>FELICIO</v>
      </c>
      <c r="AG3927" s="20" t="str">
        <f>VLOOKUP(E3927,'FILIAIS PETZ'!A:Q,2,0)</f>
        <v>CD</v>
      </c>
      <c r="AH3927" s="75">
        <v>1800</v>
      </c>
      <c r="AI3927" s="16" t="s">
        <v>8413</v>
      </c>
      <c r="AJ3927" s="43" t="str">
        <f>VLOOKUP(E3927,'FILIAIS PETZ'!$A$2:$K$2000,11,0)</f>
        <v>18.328.118/0228-54</v>
      </c>
      <c r="AK3927" s="44" t="str">
        <f t="shared" si="258"/>
        <v>18.328.118/0228-54</v>
      </c>
    </row>
    <row r="3928" spans="1:37" s="14" customFormat="1" ht="15" customHeight="1" thickBot="1" x14ac:dyDescent="0.25">
      <c r="A3928" s="9" t="str">
        <f t="shared" si="260"/>
        <v>PREVENTIVA</v>
      </c>
      <c r="B3928" s="18">
        <f>VLOOKUP(C3928,FORNECEDORES!D:E,2,0)</f>
        <v>7736</v>
      </c>
      <c r="C3928" s="19" t="str">
        <f>VLOOKUP(D3928,FORNECEDORES!A:D,4,0)</f>
        <v>27.385.816/0001-37</v>
      </c>
      <c r="D3928" s="13" t="s">
        <v>2591</v>
      </c>
      <c r="E3928" s="20" t="str">
        <f t="shared" si="259"/>
        <v>04 0240</v>
      </c>
      <c r="F3928" s="28" t="s">
        <v>4955</v>
      </c>
      <c r="G3928" s="21" t="str">
        <f>VLOOKUP(E3928,'FILIAIS PETZ'!A:E,5,0)</f>
        <v xml:space="preserve">CENTRO DE DISTRIBUIÇÃO HIDROLANDIA </v>
      </c>
      <c r="H3928" s="20" t="str">
        <f>VLOOKUP(E3928,'FILIAIS PETZ'!A:D,4,0)</f>
        <v>CDHD-GO</v>
      </c>
      <c r="I3928" s="46">
        <v>45474</v>
      </c>
      <c r="J3928" s="9" t="s">
        <v>4980</v>
      </c>
      <c r="K3928" s="9" t="s">
        <v>5858</v>
      </c>
      <c r="L3928" s="29" t="s">
        <v>11779</v>
      </c>
      <c r="M3928" s="46">
        <v>45505</v>
      </c>
      <c r="N3928" s="46">
        <v>45532</v>
      </c>
      <c r="O3928" s="46">
        <v>45517</v>
      </c>
      <c r="P3928" s="91" t="s">
        <v>4998</v>
      </c>
      <c r="Q3928" s="84">
        <v>3</v>
      </c>
      <c r="R3928" s="91">
        <v>1</v>
      </c>
      <c r="S3928" s="9">
        <v>8</v>
      </c>
      <c r="T3928" s="9" t="s">
        <v>32</v>
      </c>
      <c r="U3928" s="9">
        <v>11002</v>
      </c>
      <c r="V3928" s="9">
        <v>11002</v>
      </c>
      <c r="W3928" s="9" t="s">
        <v>5019</v>
      </c>
      <c r="X3928" s="10" t="s">
        <v>4985</v>
      </c>
      <c r="Y3928" s="10" t="s">
        <v>4980</v>
      </c>
      <c r="Z3928" s="10" t="s">
        <v>4980</v>
      </c>
      <c r="AA3928" s="10" t="s">
        <v>4989</v>
      </c>
      <c r="AB3928" s="10" t="s">
        <v>5066</v>
      </c>
      <c r="AC3928" s="9" t="s">
        <v>4999</v>
      </c>
      <c r="AD3928" s="29"/>
      <c r="AE3928" s="20" t="str">
        <f>VLOOKUP(E3928,'FILIAIS PETZ'!A:Q,17,0)</f>
        <v>CD</v>
      </c>
      <c r="AF3928" s="20" t="str">
        <f>VLOOKUP(E3928,'FILIAIS PETZ'!A:Q,3,0)</f>
        <v>FELICIO</v>
      </c>
      <c r="AG3928" s="20" t="str">
        <f>VLOOKUP(E3928,'FILIAIS PETZ'!A:Q,2,0)</f>
        <v>CD</v>
      </c>
      <c r="AH3928" s="75">
        <v>1400</v>
      </c>
      <c r="AI3928" s="16" t="s">
        <v>8412</v>
      </c>
      <c r="AJ3928" s="43" t="str">
        <f>VLOOKUP(E3928,'FILIAIS PETZ'!$A$2:$K$2000,11,0)</f>
        <v>18.328.118/0228-54</v>
      </c>
      <c r="AK3928" s="44" t="str">
        <f t="shared" si="258"/>
        <v>18.328.118/0228-54</v>
      </c>
    </row>
    <row r="3929" spans="1:37" s="14" customFormat="1" ht="15" customHeight="1" thickBot="1" x14ac:dyDescent="0.25">
      <c r="A3929" s="9" t="str">
        <f t="shared" si="260"/>
        <v>PREVENTIVA</v>
      </c>
      <c r="B3929" s="18">
        <f>VLOOKUP(C3929,FORNECEDORES!D:E,2,0)</f>
        <v>7736</v>
      </c>
      <c r="C3929" s="19" t="str">
        <f>VLOOKUP(D3929,FORNECEDORES!A:D,4,0)</f>
        <v>27.385.816/0001-37</v>
      </c>
      <c r="D3929" s="13" t="s">
        <v>2591</v>
      </c>
      <c r="E3929" s="20" t="str">
        <f t="shared" si="259"/>
        <v>04 0062</v>
      </c>
      <c r="F3929" s="28" t="s">
        <v>4968</v>
      </c>
      <c r="G3929" s="21" t="str">
        <f>VLOOKUP(E3929,'FILIAIS PETZ'!A:E,5,0)</f>
        <v>PETZ BRASILIA ASA NORTE</v>
      </c>
      <c r="H3929" s="20" t="str">
        <f>VLOOKUP(E3929,'FILIAIS PETZ'!A:D,4,0)</f>
        <v>ASAN-DF</v>
      </c>
      <c r="I3929" s="46">
        <v>45474</v>
      </c>
      <c r="J3929" s="9" t="s">
        <v>4980</v>
      </c>
      <c r="K3929" s="9" t="s">
        <v>5858</v>
      </c>
      <c r="L3929" s="29" t="s">
        <v>11777</v>
      </c>
      <c r="M3929" s="46">
        <v>45505</v>
      </c>
      <c r="N3929" s="46">
        <v>45532</v>
      </c>
      <c r="O3929" s="46">
        <v>45517</v>
      </c>
      <c r="P3929" s="91" t="s">
        <v>4998</v>
      </c>
      <c r="Q3929" s="84">
        <v>3</v>
      </c>
      <c r="R3929" s="91" t="s">
        <v>4991</v>
      </c>
      <c r="S3929" s="9" t="s">
        <v>4983</v>
      </c>
      <c r="T3929" s="9" t="s">
        <v>32</v>
      </c>
      <c r="U3929" s="9">
        <v>11002</v>
      </c>
      <c r="V3929" s="9">
        <v>11002</v>
      </c>
      <c r="W3929" s="9"/>
      <c r="X3929" s="10" t="s">
        <v>4992</v>
      </c>
      <c r="Y3929" s="10" t="s">
        <v>4980</v>
      </c>
      <c r="Z3929" s="10" t="s">
        <v>4980</v>
      </c>
      <c r="AA3929" s="10" t="s">
        <v>4992</v>
      </c>
      <c r="AB3929" s="10" t="s">
        <v>5066</v>
      </c>
      <c r="AC3929" s="9" t="s">
        <v>4999</v>
      </c>
      <c r="AD3929" s="29"/>
      <c r="AE3929" s="20" t="str">
        <f>VLOOKUP(E3929,'FILIAIS PETZ'!A:Q,17,0)</f>
        <v>CO-2</v>
      </c>
      <c r="AF3929" s="20" t="str">
        <f>VLOOKUP(E3929,'FILIAIS PETZ'!A:Q,3,0)</f>
        <v>FELICIO</v>
      </c>
      <c r="AG3929" s="20" t="str">
        <f>VLOOKUP(E3929,'FILIAIS PETZ'!A:Q,2,0)</f>
        <v>R3</v>
      </c>
      <c r="AH3929" s="75">
        <v>1500</v>
      </c>
      <c r="AI3929" s="16" t="s">
        <v>8413</v>
      </c>
      <c r="AJ3929" s="43">
        <f>VLOOKUP(E3929,'FILIAIS PETZ'!$A$2:$K$2000,11,0)</f>
        <v>18328118005500</v>
      </c>
      <c r="AK3929" s="44">
        <f t="shared" si="258"/>
        <v>18328118005500</v>
      </c>
    </row>
    <row r="3930" spans="1:37" s="14" customFormat="1" ht="15" customHeight="1" thickBot="1" x14ac:dyDescent="0.25">
      <c r="A3930" s="9" t="str">
        <f t="shared" si="260"/>
        <v>PREVENTIVA</v>
      </c>
      <c r="B3930" s="18">
        <f>VLOOKUP(C3930,FORNECEDORES!D:E,2,0)</f>
        <v>7736</v>
      </c>
      <c r="C3930" s="19" t="str">
        <f>VLOOKUP(D3930,FORNECEDORES!A:D,4,0)</f>
        <v>27.385.816/0001-37</v>
      </c>
      <c r="D3930" s="13" t="s">
        <v>2591</v>
      </c>
      <c r="E3930" s="20" t="str">
        <f t="shared" si="259"/>
        <v>04 0062</v>
      </c>
      <c r="F3930" s="28" t="s">
        <v>4968</v>
      </c>
      <c r="G3930" s="21" t="str">
        <f>VLOOKUP(E3930,'FILIAIS PETZ'!A:E,5,0)</f>
        <v>PETZ BRASILIA ASA NORTE</v>
      </c>
      <c r="H3930" s="20" t="str">
        <f>VLOOKUP(E3930,'FILIAIS PETZ'!A:D,4,0)</f>
        <v>ASAN-DF</v>
      </c>
      <c r="I3930" s="46">
        <v>45474</v>
      </c>
      <c r="J3930" s="9" t="s">
        <v>4980</v>
      </c>
      <c r="K3930" s="9" t="s">
        <v>5858</v>
      </c>
      <c r="L3930" s="29" t="s">
        <v>10439</v>
      </c>
      <c r="M3930" s="46">
        <v>45505</v>
      </c>
      <c r="N3930" s="46">
        <v>45532</v>
      </c>
      <c r="O3930" s="46">
        <v>45517</v>
      </c>
      <c r="P3930" s="91" t="s">
        <v>4998</v>
      </c>
      <c r="Q3930" s="84">
        <v>3</v>
      </c>
      <c r="R3930" s="91" t="s">
        <v>4991</v>
      </c>
      <c r="S3930" s="9" t="s">
        <v>4983</v>
      </c>
      <c r="T3930" s="9" t="s">
        <v>32</v>
      </c>
      <c r="U3930" s="9">
        <v>11002</v>
      </c>
      <c r="V3930" s="9">
        <v>11002</v>
      </c>
      <c r="W3930" s="9" t="s">
        <v>5019</v>
      </c>
      <c r="X3930" s="10" t="s">
        <v>4985</v>
      </c>
      <c r="Y3930" s="10" t="s">
        <v>4980</v>
      </c>
      <c r="Z3930" s="10" t="s">
        <v>4980</v>
      </c>
      <c r="AA3930" s="10" t="s">
        <v>4989</v>
      </c>
      <c r="AB3930" s="10" t="s">
        <v>5066</v>
      </c>
      <c r="AC3930" s="9" t="s">
        <v>4999</v>
      </c>
      <c r="AD3930" s="29"/>
      <c r="AE3930" s="20" t="str">
        <f>VLOOKUP(E3930,'FILIAIS PETZ'!A:Q,17,0)</f>
        <v>CO-2</v>
      </c>
      <c r="AF3930" s="20" t="str">
        <f>VLOOKUP(E3930,'FILIAIS PETZ'!A:Q,3,0)</f>
        <v>FELICIO</v>
      </c>
      <c r="AG3930" s="20" t="str">
        <f>VLOOKUP(E3930,'FILIAIS PETZ'!A:Q,2,0)</f>
        <v>R3</v>
      </c>
      <c r="AH3930" s="75">
        <v>1400</v>
      </c>
      <c r="AI3930" s="16" t="s">
        <v>8412</v>
      </c>
      <c r="AJ3930" s="43">
        <f>VLOOKUP(E3930,'FILIAIS PETZ'!$A$2:$K$2000,11,0)</f>
        <v>18328118005500</v>
      </c>
      <c r="AK3930" s="44">
        <f t="shared" si="258"/>
        <v>18328118005500</v>
      </c>
    </row>
    <row r="3931" spans="1:37" s="14" customFormat="1" ht="15" customHeight="1" thickBot="1" x14ac:dyDescent="0.25">
      <c r="A3931" s="9" t="str">
        <f t="shared" si="260"/>
        <v>PREVENTIVA</v>
      </c>
      <c r="B3931" s="18">
        <f>VLOOKUP(C3931,FORNECEDORES!D:E,2,0)</f>
        <v>7736</v>
      </c>
      <c r="C3931" s="19" t="str">
        <f>VLOOKUP(D3931,FORNECEDORES!A:D,4,0)</f>
        <v>27.385.816/0001-37</v>
      </c>
      <c r="D3931" s="13" t="s">
        <v>2591</v>
      </c>
      <c r="E3931" s="20" t="str">
        <f t="shared" si="259"/>
        <v>04 0048</v>
      </c>
      <c r="F3931" s="28" t="s">
        <v>4970</v>
      </c>
      <c r="G3931" s="21" t="str">
        <f>VLOOKUP(E3931,'FILIAIS PETZ'!A:E,5,0)</f>
        <v>PETZ BRASILIA EPIA</v>
      </c>
      <c r="H3931" s="20" t="str">
        <f>VLOOKUP(E3931,'FILIAIS PETZ'!A:D,4,0)</f>
        <v>EPIA-DF</v>
      </c>
      <c r="I3931" s="46">
        <v>45474</v>
      </c>
      <c r="J3931" s="9" t="s">
        <v>4980</v>
      </c>
      <c r="K3931" s="9" t="s">
        <v>5858</v>
      </c>
      <c r="L3931" s="29" t="s">
        <v>11783</v>
      </c>
      <c r="M3931" s="46">
        <v>45505</v>
      </c>
      <c r="N3931" s="46">
        <v>45532</v>
      </c>
      <c r="O3931" s="46">
        <v>45517</v>
      </c>
      <c r="P3931" s="91" t="s">
        <v>4998</v>
      </c>
      <c r="Q3931" s="84">
        <v>3</v>
      </c>
      <c r="R3931" s="91" t="s">
        <v>4991</v>
      </c>
      <c r="S3931" s="9" t="s">
        <v>4983</v>
      </c>
      <c r="T3931" s="9" t="s">
        <v>32</v>
      </c>
      <c r="U3931" s="9">
        <v>11002</v>
      </c>
      <c r="V3931" s="9">
        <v>11002</v>
      </c>
      <c r="W3931" s="9"/>
      <c r="X3931" s="10" t="s">
        <v>4992</v>
      </c>
      <c r="Y3931" s="10" t="s">
        <v>4980</v>
      </c>
      <c r="Z3931" s="10" t="s">
        <v>4980</v>
      </c>
      <c r="AA3931" s="10" t="s">
        <v>4992</v>
      </c>
      <c r="AB3931" s="10" t="s">
        <v>5066</v>
      </c>
      <c r="AC3931" s="9" t="s">
        <v>4999</v>
      </c>
      <c r="AD3931" s="29"/>
      <c r="AE3931" s="20" t="str">
        <f>VLOOKUP(E3931,'FILIAIS PETZ'!A:Q,17,0)</f>
        <v>CO-2</v>
      </c>
      <c r="AF3931" s="20" t="str">
        <f>VLOOKUP(E3931,'FILIAIS PETZ'!A:Q,3,0)</f>
        <v>FELICIO</v>
      </c>
      <c r="AG3931" s="20" t="str">
        <f>VLOOKUP(E3931,'FILIAIS PETZ'!A:Q,2,0)</f>
        <v>R3</v>
      </c>
      <c r="AH3931" s="75">
        <v>1800</v>
      </c>
      <c r="AI3931" s="16" t="s">
        <v>8413</v>
      </c>
      <c r="AJ3931" s="43">
        <f>VLOOKUP(E3931,'FILIAIS PETZ'!$A$2:$K$2000,11,0)</f>
        <v>18328118004368</v>
      </c>
      <c r="AK3931" s="44">
        <f t="shared" si="258"/>
        <v>18328118004368</v>
      </c>
    </row>
    <row r="3932" spans="1:37" s="14" customFormat="1" ht="15" customHeight="1" thickBot="1" x14ac:dyDescent="0.25">
      <c r="A3932" s="9" t="str">
        <f t="shared" si="260"/>
        <v>PREVENTIVA</v>
      </c>
      <c r="B3932" s="18">
        <f>VLOOKUP(C3932,FORNECEDORES!D:E,2,0)</f>
        <v>7736</v>
      </c>
      <c r="C3932" s="19" t="str">
        <f>VLOOKUP(D3932,FORNECEDORES!A:D,4,0)</f>
        <v>27.385.816/0001-37</v>
      </c>
      <c r="D3932" s="13" t="s">
        <v>2591</v>
      </c>
      <c r="E3932" s="20" t="str">
        <f t="shared" si="259"/>
        <v>04 0048</v>
      </c>
      <c r="F3932" s="28" t="s">
        <v>4970</v>
      </c>
      <c r="G3932" s="21" t="str">
        <f>VLOOKUP(E3932,'FILIAIS PETZ'!A:E,5,0)</f>
        <v>PETZ BRASILIA EPIA</v>
      </c>
      <c r="H3932" s="20" t="str">
        <f>VLOOKUP(E3932,'FILIAIS PETZ'!A:D,4,0)</f>
        <v>EPIA-DF</v>
      </c>
      <c r="I3932" s="46">
        <v>45474</v>
      </c>
      <c r="J3932" s="9" t="s">
        <v>4980</v>
      </c>
      <c r="K3932" s="9" t="s">
        <v>5858</v>
      </c>
      <c r="L3932" s="29" t="s">
        <v>11784</v>
      </c>
      <c r="M3932" s="46">
        <v>45505</v>
      </c>
      <c r="N3932" s="46">
        <v>45532</v>
      </c>
      <c r="O3932" s="46">
        <v>45517</v>
      </c>
      <c r="P3932" s="91" t="s">
        <v>4998</v>
      </c>
      <c r="Q3932" s="84">
        <v>3</v>
      </c>
      <c r="R3932" s="91" t="s">
        <v>4991</v>
      </c>
      <c r="S3932" s="9" t="s">
        <v>4983</v>
      </c>
      <c r="T3932" s="9" t="s">
        <v>32</v>
      </c>
      <c r="U3932" s="9">
        <v>11002</v>
      </c>
      <c r="V3932" s="9">
        <v>11002</v>
      </c>
      <c r="W3932" s="9" t="s">
        <v>5019</v>
      </c>
      <c r="X3932" s="10" t="s">
        <v>4985</v>
      </c>
      <c r="Y3932" s="10" t="s">
        <v>4980</v>
      </c>
      <c r="Z3932" s="10" t="s">
        <v>4980</v>
      </c>
      <c r="AA3932" s="10" t="s">
        <v>4989</v>
      </c>
      <c r="AB3932" s="10" t="s">
        <v>5066</v>
      </c>
      <c r="AC3932" s="9" t="s">
        <v>4999</v>
      </c>
      <c r="AD3932" s="29"/>
      <c r="AE3932" s="20" t="str">
        <f>VLOOKUP(E3932,'FILIAIS PETZ'!A:Q,17,0)</f>
        <v>CO-2</v>
      </c>
      <c r="AF3932" s="20" t="str">
        <f>VLOOKUP(E3932,'FILIAIS PETZ'!A:Q,3,0)</f>
        <v>FELICIO</v>
      </c>
      <c r="AG3932" s="20" t="str">
        <f>VLOOKUP(E3932,'FILIAIS PETZ'!A:Q,2,0)</f>
        <v>R3</v>
      </c>
      <c r="AH3932" s="75">
        <v>1400</v>
      </c>
      <c r="AI3932" s="16" t="s">
        <v>8412</v>
      </c>
      <c r="AJ3932" s="43">
        <f>VLOOKUP(E3932,'FILIAIS PETZ'!$A$2:$K$2000,11,0)</f>
        <v>18328118004368</v>
      </c>
      <c r="AK3932" s="44">
        <f t="shared" si="258"/>
        <v>18328118004368</v>
      </c>
    </row>
    <row r="3933" spans="1:37" s="14" customFormat="1" ht="15" customHeight="1" thickBot="1" x14ac:dyDescent="0.25">
      <c r="A3933" s="9" t="str">
        <f t="shared" si="260"/>
        <v>PREVENTIVA</v>
      </c>
      <c r="B3933" s="18">
        <f>VLOOKUP(C3933,FORNECEDORES!D:E,2,0)</f>
        <v>7736</v>
      </c>
      <c r="C3933" s="19" t="str">
        <f>VLOOKUP(D3933,FORNECEDORES!A:D,4,0)</f>
        <v>27.385.816/0001-37</v>
      </c>
      <c r="D3933" s="13" t="s">
        <v>2591</v>
      </c>
      <c r="E3933" s="20" t="str">
        <f t="shared" si="259"/>
        <v>04 0015</v>
      </c>
      <c r="F3933" s="28" t="s">
        <v>4971</v>
      </c>
      <c r="G3933" s="21" t="str">
        <f>VLOOKUP(E3933,'FILIAIS PETZ'!A:E,5,0)</f>
        <v>PETZ BRASILIA SIA</v>
      </c>
      <c r="H3933" s="20" t="str">
        <f>VLOOKUP(E3933,'FILIAIS PETZ'!A:D,4,0)</f>
        <v>BSIA-DF</v>
      </c>
      <c r="I3933" s="46">
        <v>45474</v>
      </c>
      <c r="J3933" s="9" t="s">
        <v>4980</v>
      </c>
      <c r="K3933" s="9" t="s">
        <v>5858</v>
      </c>
      <c r="L3933" s="29" t="s">
        <v>11801</v>
      </c>
      <c r="M3933" s="46">
        <v>45505</v>
      </c>
      <c r="N3933" s="46">
        <v>45532</v>
      </c>
      <c r="O3933" s="46">
        <v>45517</v>
      </c>
      <c r="P3933" s="91" t="s">
        <v>4998</v>
      </c>
      <c r="Q3933" s="84">
        <v>3</v>
      </c>
      <c r="R3933" s="91" t="s">
        <v>4991</v>
      </c>
      <c r="S3933" s="9" t="s">
        <v>4983</v>
      </c>
      <c r="T3933" s="9" t="s">
        <v>32</v>
      </c>
      <c r="U3933" s="9">
        <v>11002</v>
      </c>
      <c r="V3933" s="9">
        <v>11002</v>
      </c>
      <c r="W3933" s="9"/>
      <c r="X3933" s="10" t="s">
        <v>4992</v>
      </c>
      <c r="Y3933" s="10" t="s">
        <v>4980</v>
      </c>
      <c r="Z3933" s="10" t="s">
        <v>4980</v>
      </c>
      <c r="AA3933" s="10" t="s">
        <v>4992</v>
      </c>
      <c r="AB3933" s="10" t="s">
        <v>5066</v>
      </c>
      <c r="AC3933" s="9" t="s">
        <v>4999</v>
      </c>
      <c r="AD3933" s="29"/>
      <c r="AE3933" s="20" t="str">
        <f>VLOOKUP(E3933,'FILIAIS PETZ'!A:Q,17,0)</f>
        <v>CO-2</v>
      </c>
      <c r="AF3933" s="20" t="str">
        <f>VLOOKUP(E3933,'FILIAIS PETZ'!A:Q,3,0)</f>
        <v>FELICIO</v>
      </c>
      <c r="AG3933" s="20" t="str">
        <f>VLOOKUP(E3933,'FILIAIS PETZ'!A:Q,2,0)</f>
        <v>R3</v>
      </c>
      <c r="AH3933" s="75">
        <v>1800</v>
      </c>
      <c r="AI3933" s="16" t="s">
        <v>8413</v>
      </c>
      <c r="AJ3933" s="43">
        <f>VLOOKUP(E3933,'FILIAIS PETZ'!$A$2:$K$2000,11,0)</f>
        <v>18328118000451</v>
      </c>
      <c r="AK3933" s="44">
        <f t="shared" si="258"/>
        <v>18328118000451</v>
      </c>
    </row>
    <row r="3934" spans="1:37" s="14" customFormat="1" ht="15" customHeight="1" thickBot="1" x14ac:dyDescent="0.25">
      <c r="A3934" s="9" t="str">
        <f t="shared" si="260"/>
        <v>PREVENTIVA</v>
      </c>
      <c r="B3934" s="18">
        <f>VLOOKUP(C3934,FORNECEDORES!D:E,2,0)</f>
        <v>7736</v>
      </c>
      <c r="C3934" s="19" t="str">
        <f>VLOOKUP(D3934,FORNECEDORES!A:D,4,0)</f>
        <v>27.385.816/0001-37</v>
      </c>
      <c r="D3934" s="13" t="s">
        <v>2591</v>
      </c>
      <c r="E3934" s="20" t="str">
        <f t="shared" si="259"/>
        <v>04 0015</v>
      </c>
      <c r="F3934" s="28" t="s">
        <v>4971</v>
      </c>
      <c r="G3934" s="21" t="str">
        <f>VLOOKUP(E3934,'FILIAIS PETZ'!A:E,5,0)</f>
        <v>PETZ BRASILIA SIA</v>
      </c>
      <c r="H3934" s="20" t="str">
        <f>VLOOKUP(E3934,'FILIAIS PETZ'!A:D,4,0)</f>
        <v>BSIA-DF</v>
      </c>
      <c r="I3934" s="46">
        <v>45474</v>
      </c>
      <c r="J3934" s="9" t="s">
        <v>4980</v>
      </c>
      <c r="K3934" s="9" t="s">
        <v>5858</v>
      </c>
      <c r="L3934" s="29" t="s">
        <v>11802</v>
      </c>
      <c r="M3934" s="46">
        <v>45505</v>
      </c>
      <c r="N3934" s="46">
        <v>45532</v>
      </c>
      <c r="O3934" s="46">
        <v>45517</v>
      </c>
      <c r="P3934" s="91" t="s">
        <v>4998</v>
      </c>
      <c r="Q3934" s="84">
        <v>3</v>
      </c>
      <c r="R3934" s="91" t="s">
        <v>4991</v>
      </c>
      <c r="S3934" s="9" t="s">
        <v>4983</v>
      </c>
      <c r="T3934" s="9" t="s">
        <v>32</v>
      </c>
      <c r="U3934" s="9">
        <v>11002</v>
      </c>
      <c r="V3934" s="9">
        <v>11002</v>
      </c>
      <c r="W3934" s="9" t="s">
        <v>5019</v>
      </c>
      <c r="X3934" s="10" t="s">
        <v>4985</v>
      </c>
      <c r="Y3934" s="10" t="s">
        <v>4980</v>
      </c>
      <c r="Z3934" s="10" t="s">
        <v>4980</v>
      </c>
      <c r="AA3934" s="10" t="s">
        <v>4989</v>
      </c>
      <c r="AB3934" s="10" t="s">
        <v>5066</v>
      </c>
      <c r="AC3934" s="9" t="s">
        <v>4999</v>
      </c>
      <c r="AD3934" s="29"/>
      <c r="AE3934" s="20" t="str">
        <f>VLOOKUP(E3934,'FILIAIS PETZ'!A:Q,17,0)</f>
        <v>CO-2</v>
      </c>
      <c r="AF3934" s="20" t="str">
        <f>VLOOKUP(E3934,'FILIAIS PETZ'!A:Q,3,0)</f>
        <v>FELICIO</v>
      </c>
      <c r="AG3934" s="20" t="str">
        <f>VLOOKUP(E3934,'FILIAIS PETZ'!A:Q,2,0)</f>
        <v>R3</v>
      </c>
      <c r="AH3934" s="75">
        <v>1400</v>
      </c>
      <c r="AI3934" s="16" t="s">
        <v>8412</v>
      </c>
      <c r="AJ3934" s="43">
        <f>VLOOKUP(E3934,'FILIAIS PETZ'!$A$2:$K$2000,11,0)</f>
        <v>18328118000451</v>
      </c>
      <c r="AK3934" s="44">
        <f t="shared" si="258"/>
        <v>18328118000451</v>
      </c>
    </row>
    <row r="3935" spans="1:37" s="14" customFormat="1" ht="15" customHeight="1" thickBot="1" x14ac:dyDescent="0.25">
      <c r="A3935" s="9" t="str">
        <f t="shared" si="260"/>
        <v>PREVENTIVA</v>
      </c>
      <c r="B3935" s="18">
        <f>VLOOKUP(C3935,FORNECEDORES!D:E,2,0)</f>
        <v>7736</v>
      </c>
      <c r="C3935" s="19" t="str">
        <f>VLOOKUP(D3935,FORNECEDORES!A:D,4,0)</f>
        <v>27.385.816/0001-37</v>
      </c>
      <c r="D3935" s="13" t="s">
        <v>2591</v>
      </c>
      <c r="E3935" s="20" t="str">
        <f t="shared" si="259"/>
        <v>04 0200</v>
      </c>
      <c r="F3935" s="28" t="s">
        <v>4960</v>
      </c>
      <c r="G3935" s="21" t="str">
        <f>VLOOKUP(E3935,'FILIAIS PETZ'!A:E,5,0)</f>
        <v>PETZ BRASILIA W3 NORTE</v>
      </c>
      <c r="H3935" s="20" t="str">
        <f>VLOOKUP(E3935,'FILIAIS PETZ'!A:D,4,0)</f>
        <v>W3NT-DF</v>
      </c>
      <c r="I3935" s="46">
        <v>45474</v>
      </c>
      <c r="J3935" s="9" t="s">
        <v>4980</v>
      </c>
      <c r="K3935" s="9" t="s">
        <v>5858</v>
      </c>
      <c r="L3935" s="29" t="s">
        <v>10349</v>
      </c>
      <c r="M3935" s="46">
        <v>45505</v>
      </c>
      <c r="N3935" s="46">
        <v>45532</v>
      </c>
      <c r="O3935" s="46">
        <v>45517</v>
      </c>
      <c r="P3935" s="91" t="s">
        <v>4998</v>
      </c>
      <c r="Q3935" s="84">
        <v>3</v>
      </c>
      <c r="R3935" s="91" t="s">
        <v>4991</v>
      </c>
      <c r="S3935" s="9" t="s">
        <v>4983</v>
      </c>
      <c r="T3935" s="9" t="s">
        <v>32</v>
      </c>
      <c r="U3935" s="9">
        <v>11002</v>
      </c>
      <c r="V3935" s="9">
        <v>11002</v>
      </c>
      <c r="W3935" s="9"/>
      <c r="X3935" s="10" t="s">
        <v>4992</v>
      </c>
      <c r="Y3935" s="10" t="s">
        <v>4980</v>
      </c>
      <c r="Z3935" s="10" t="s">
        <v>4980</v>
      </c>
      <c r="AA3935" s="10" t="s">
        <v>4992</v>
      </c>
      <c r="AB3935" s="10" t="s">
        <v>5066</v>
      </c>
      <c r="AC3935" s="9" t="s">
        <v>4999</v>
      </c>
      <c r="AD3935" s="29"/>
      <c r="AE3935" s="20" t="str">
        <f>VLOOKUP(E3935,'FILIAIS PETZ'!A:Q,17,0)</f>
        <v>CO-2</v>
      </c>
      <c r="AF3935" s="20" t="str">
        <f>VLOOKUP(E3935,'FILIAIS PETZ'!A:Q,3,0)</f>
        <v>FELICIO</v>
      </c>
      <c r="AG3935" s="20" t="str">
        <f>VLOOKUP(E3935,'FILIAIS PETZ'!A:Q,2,0)</f>
        <v>R3</v>
      </c>
      <c r="AH3935" s="75">
        <v>2200</v>
      </c>
      <c r="AI3935" s="16" t="s">
        <v>8413</v>
      </c>
      <c r="AJ3935" s="43">
        <f>VLOOKUP(E3935,'FILIAIS PETZ'!$A$2:$K$2000,11,0)</f>
        <v>18328118018660</v>
      </c>
      <c r="AK3935" s="44">
        <f t="shared" si="258"/>
        <v>18328118018660</v>
      </c>
    </row>
    <row r="3936" spans="1:37" s="14" customFormat="1" ht="15" customHeight="1" thickBot="1" x14ac:dyDescent="0.25">
      <c r="A3936" s="9" t="str">
        <f t="shared" si="260"/>
        <v>PREVENTIVA</v>
      </c>
      <c r="B3936" s="18">
        <f>VLOOKUP(C3936,FORNECEDORES!D:E,2,0)</f>
        <v>7736</v>
      </c>
      <c r="C3936" s="19" t="str">
        <f>VLOOKUP(D3936,FORNECEDORES!A:D,4,0)</f>
        <v>27.385.816/0001-37</v>
      </c>
      <c r="D3936" s="13" t="s">
        <v>2591</v>
      </c>
      <c r="E3936" s="20" t="str">
        <f t="shared" si="259"/>
        <v>04 0200</v>
      </c>
      <c r="F3936" s="28" t="s">
        <v>4960</v>
      </c>
      <c r="G3936" s="21" t="str">
        <f>VLOOKUP(E3936,'FILIAIS PETZ'!A:E,5,0)</f>
        <v>PETZ BRASILIA W3 NORTE</v>
      </c>
      <c r="H3936" s="20" t="str">
        <f>VLOOKUP(E3936,'FILIAIS PETZ'!A:D,4,0)</f>
        <v>W3NT-DF</v>
      </c>
      <c r="I3936" s="46">
        <v>45474</v>
      </c>
      <c r="J3936" s="9" t="s">
        <v>4980</v>
      </c>
      <c r="K3936" s="9" t="s">
        <v>5858</v>
      </c>
      <c r="L3936" s="29" t="s">
        <v>11806</v>
      </c>
      <c r="M3936" s="46">
        <v>45505</v>
      </c>
      <c r="N3936" s="46">
        <v>45532</v>
      </c>
      <c r="O3936" s="46">
        <v>45517</v>
      </c>
      <c r="P3936" s="91" t="s">
        <v>4998</v>
      </c>
      <c r="Q3936" s="84">
        <v>3</v>
      </c>
      <c r="R3936" s="91" t="s">
        <v>4991</v>
      </c>
      <c r="S3936" s="9" t="s">
        <v>4983</v>
      </c>
      <c r="T3936" s="9" t="s">
        <v>32</v>
      </c>
      <c r="U3936" s="9">
        <v>11002</v>
      </c>
      <c r="V3936" s="9">
        <v>11002</v>
      </c>
      <c r="W3936" s="9" t="s">
        <v>5019</v>
      </c>
      <c r="X3936" s="10" t="s">
        <v>4985</v>
      </c>
      <c r="Y3936" s="10" t="s">
        <v>4980</v>
      </c>
      <c r="Z3936" s="10" t="s">
        <v>4980</v>
      </c>
      <c r="AA3936" s="10" t="s">
        <v>4989</v>
      </c>
      <c r="AB3936" s="10" t="s">
        <v>5066</v>
      </c>
      <c r="AC3936" s="9" t="s">
        <v>4999</v>
      </c>
      <c r="AD3936" s="29"/>
      <c r="AE3936" s="20" t="str">
        <f>VLOOKUP(E3936,'FILIAIS PETZ'!A:Q,17,0)</f>
        <v>CO-2</v>
      </c>
      <c r="AF3936" s="20" t="str">
        <f>VLOOKUP(E3936,'FILIAIS PETZ'!A:Q,3,0)</f>
        <v>FELICIO</v>
      </c>
      <c r="AG3936" s="20" t="str">
        <f>VLOOKUP(E3936,'FILIAIS PETZ'!A:Q,2,0)</f>
        <v>R3</v>
      </c>
      <c r="AH3936" s="75">
        <v>1600</v>
      </c>
      <c r="AI3936" s="16" t="s">
        <v>8412</v>
      </c>
      <c r="AJ3936" s="43">
        <f>VLOOKUP(E3936,'FILIAIS PETZ'!$A$2:$K$2000,11,0)</f>
        <v>18328118018660</v>
      </c>
      <c r="AK3936" s="44">
        <f t="shared" si="258"/>
        <v>18328118018660</v>
      </c>
    </row>
    <row r="3937" spans="1:37" s="14" customFormat="1" ht="15" customHeight="1" thickBot="1" x14ac:dyDescent="0.25">
      <c r="A3937" s="9" t="str">
        <f t="shared" si="260"/>
        <v>PREVENTIVA</v>
      </c>
      <c r="B3937" s="18">
        <f>VLOOKUP(C3937,FORNECEDORES!D:E,2,0)</f>
        <v>7736</v>
      </c>
      <c r="C3937" s="19" t="str">
        <f>VLOOKUP(D3937,FORNECEDORES!A:D,4,0)</f>
        <v>27.385.816/0001-37</v>
      </c>
      <c r="D3937" s="13" t="s">
        <v>2591</v>
      </c>
      <c r="E3937" s="20" t="str">
        <f t="shared" si="259"/>
        <v>04 0161</v>
      </c>
      <c r="F3937" s="28" t="s">
        <v>4959</v>
      </c>
      <c r="G3937" s="21" t="str">
        <f>VLOOKUP(E3937,'FILIAIS PETZ'!A:E,5,0)</f>
        <v>PETZ CEILANDIA</v>
      </c>
      <c r="H3937" s="20" t="str">
        <f>VLOOKUP(E3937,'FILIAIS PETZ'!A:D,4,0)</f>
        <v>CDIA-DF</v>
      </c>
      <c r="I3937" s="46">
        <v>45474</v>
      </c>
      <c r="J3937" s="9" t="s">
        <v>4980</v>
      </c>
      <c r="K3937" s="9" t="s">
        <v>5858</v>
      </c>
      <c r="L3937" s="29" t="s">
        <v>11781</v>
      </c>
      <c r="M3937" s="46">
        <v>45505</v>
      </c>
      <c r="N3937" s="46">
        <v>45532</v>
      </c>
      <c r="O3937" s="46">
        <v>45517</v>
      </c>
      <c r="P3937" s="91" t="s">
        <v>4998</v>
      </c>
      <c r="Q3937" s="84">
        <v>3</v>
      </c>
      <c r="R3937" s="91" t="s">
        <v>4991</v>
      </c>
      <c r="S3937" s="9" t="s">
        <v>4983</v>
      </c>
      <c r="T3937" s="9" t="s">
        <v>32</v>
      </c>
      <c r="U3937" s="9">
        <v>11002</v>
      </c>
      <c r="V3937" s="9">
        <v>11002</v>
      </c>
      <c r="W3937" s="9" t="s">
        <v>5019</v>
      </c>
      <c r="X3937" s="10" t="s">
        <v>4985</v>
      </c>
      <c r="Y3937" s="10" t="s">
        <v>4980</v>
      </c>
      <c r="Z3937" s="10" t="s">
        <v>4980</v>
      </c>
      <c r="AA3937" s="10" t="s">
        <v>4989</v>
      </c>
      <c r="AB3937" s="10" t="s">
        <v>5066</v>
      </c>
      <c r="AC3937" s="9" t="s">
        <v>4999</v>
      </c>
      <c r="AD3937" s="29"/>
      <c r="AE3937" s="20" t="str">
        <f>VLOOKUP(E3937,'FILIAIS PETZ'!A:Q,17,0)</f>
        <v>CO-1</v>
      </c>
      <c r="AF3937" s="20" t="str">
        <f>VLOOKUP(E3937,'FILIAIS PETZ'!A:Q,3,0)</f>
        <v>FELICIO</v>
      </c>
      <c r="AG3937" s="20" t="str">
        <f>VLOOKUP(E3937,'FILIAIS PETZ'!A:Q,2,0)</f>
        <v>R3</v>
      </c>
      <c r="AH3937" s="75">
        <v>700</v>
      </c>
      <c r="AI3937" s="16" t="s">
        <v>8412</v>
      </c>
      <c r="AJ3937" s="43">
        <f>VLOOKUP(E3937,'FILIAIS PETZ'!$A$2:$K$2000,11,0)</f>
        <v>18328118015211</v>
      </c>
      <c r="AK3937" s="44">
        <f t="shared" si="258"/>
        <v>18328118015211</v>
      </c>
    </row>
    <row r="3938" spans="1:37" s="14" customFormat="1" ht="15" customHeight="1" thickBot="1" x14ac:dyDescent="0.25">
      <c r="A3938" s="9" t="str">
        <f t="shared" si="260"/>
        <v>PREVENTIVA</v>
      </c>
      <c r="B3938" s="18">
        <f>VLOOKUP(C3938,FORNECEDORES!D:E,2,0)</f>
        <v>7736</v>
      </c>
      <c r="C3938" s="19" t="str">
        <f>VLOOKUP(D3938,FORNECEDORES!A:D,4,0)</f>
        <v>27.385.816/0001-37</v>
      </c>
      <c r="D3938" s="13" t="s">
        <v>2591</v>
      </c>
      <c r="E3938" s="20" t="str">
        <f t="shared" si="259"/>
        <v>04 0161</v>
      </c>
      <c r="F3938" s="28" t="s">
        <v>4959</v>
      </c>
      <c r="G3938" s="21" t="str">
        <f>VLOOKUP(E3938,'FILIAIS PETZ'!A:E,5,0)</f>
        <v>PETZ CEILANDIA</v>
      </c>
      <c r="H3938" s="20" t="str">
        <f>VLOOKUP(E3938,'FILIAIS PETZ'!A:D,4,0)</f>
        <v>CDIA-DF</v>
      </c>
      <c r="I3938" s="46">
        <v>45474</v>
      </c>
      <c r="J3938" s="9" t="s">
        <v>4980</v>
      </c>
      <c r="K3938" s="9" t="s">
        <v>5858</v>
      </c>
      <c r="L3938" s="29" t="s">
        <v>11780</v>
      </c>
      <c r="M3938" s="46">
        <v>45505</v>
      </c>
      <c r="N3938" s="46">
        <v>45532</v>
      </c>
      <c r="O3938" s="46">
        <v>45517</v>
      </c>
      <c r="P3938" s="91" t="s">
        <v>4998</v>
      </c>
      <c r="Q3938" s="84">
        <v>3</v>
      </c>
      <c r="R3938" s="91" t="s">
        <v>4991</v>
      </c>
      <c r="S3938" s="9" t="s">
        <v>4983</v>
      </c>
      <c r="T3938" s="9" t="s">
        <v>32</v>
      </c>
      <c r="U3938" s="9">
        <v>11002</v>
      </c>
      <c r="V3938" s="9">
        <v>11002</v>
      </c>
      <c r="W3938" s="9" t="s">
        <v>5019</v>
      </c>
      <c r="X3938" s="10" t="s">
        <v>4992</v>
      </c>
      <c r="Y3938" s="10" t="s">
        <v>4980</v>
      </c>
      <c r="Z3938" s="10" t="s">
        <v>4980</v>
      </c>
      <c r="AA3938" s="10" t="s">
        <v>4992</v>
      </c>
      <c r="AB3938" s="10" t="s">
        <v>5066</v>
      </c>
      <c r="AC3938" s="9" t="s">
        <v>4999</v>
      </c>
      <c r="AD3938" s="29"/>
      <c r="AE3938" s="20" t="str">
        <f>VLOOKUP(E3938,'FILIAIS PETZ'!A:Q,17,0)</f>
        <v>CO-1</v>
      </c>
      <c r="AF3938" s="20" t="str">
        <f>VLOOKUP(E3938,'FILIAIS PETZ'!A:Q,3,0)</f>
        <v>FELICIO</v>
      </c>
      <c r="AG3938" s="20" t="str">
        <f>VLOOKUP(E3938,'FILIAIS PETZ'!A:Q,2,0)</f>
        <v>R3</v>
      </c>
      <c r="AH3938" s="75">
        <v>900</v>
      </c>
      <c r="AI3938" s="16" t="s">
        <v>8413</v>
      </c>
      <c r="AJ3938" s="43">
        <f>VLOOKUP(E3938,'FILIAIS PETZ'!$A$2:$K$2000,11,0)</f>
        <v>18328118015211</v>
      </c>
      <c r="AK3938" s="44">
        <f t="shared" si="258"/>
        <v>18328118015211</v>
      </c>
    </row>
    <row r="3939" spans="1:37" s="14" customFormat="1" ht="15" customHeight="1" thickBot="1" x14ac:dyDescent="0.25">
      <c r="A3939" s="9" t="str">
        <f t="shared" si="260"/>
        <v>PREVENTIVA</v>
      </c>
      <c r="B3939" s="18">
        <f>VLOOKUP(C3939,FORNECEDORES!D:E,2,0)</f>
        <v>7736</v>
      </c>
      <c r="C3939" s="19" t="str">
        <f>VLOOKUP(D3939,FORNECEDORES!A:D,4,0)</f>
        <v>27.385.816/0001-37</v>
      </c>
      <c r="D3939" s="13" t="s">
        <v>2591</v>
      </c>
      <c r="E3939" s="20" t="str">
        <f t="shared" si="259"/>
        <v>04 0273</v>
      </c>
      <c r="F3939" s="28" t="s">
        <v>4972</v>
      </c>
      <c r="G3939" s="21" t="str">
        <f>VLOOKUP(E3939,'FILIAIS PETZ'!A:E,5,0)</f>
        <v xml:space="preserve">PETZ ESTAÇÃO GOIANIA </v>
      </c>
      <c r="H3939" s="20" t="str">
        <f>VLOOKUP(E3939,'FILIAIS PETZ'!A:D,4,0)</f>
        <v>ESTG-GO</v>
      </c>
      <c r="I3939" s="46">
        <v>45474</v>
      </c>
      <c r="J3939" s="9" t="s">
        <v>4980</v>
      </c>
      <c r="K3939" s="9" t="s">
        <v>5858</v>
      </c>
      <c r="L3939" s="29" t="s">
        <v>10447</v>
      </c>
      <c r="M3939" s="46">
        <v>45505</v>
      </c>
      <c r="N3939" s="46">
        <v>45532</v>
      </c>
      <c r="O3939" s="46">
        <v>45517</v>
      </c>
      <c r="P3939" s="91" t="s">
        <v>4998</v>
      </c>
      <c r="Q3939" s="84">
        <v>3</v>
      </c>
      <c r="R3939" s="91" t="s">
        <v>4991</v>
      </c>
      <c r="S3939" s="9" t="s">
        <v>4983</v>
      </c>
      <c r="T3939" s="9" t="s">
        <v>32</v>
      </c>
      <c r="U3939" s="9">
        <v>11002</v>
      </c>
      <c r="V3939" s="9">
        <v>11002</v>
      </c>
      <c r="W3939" s="9" t="s">
        <v>5019</v>
      </c>
      <c r="X3939" s="10" t="s">
        <v>4985</v>
      </c>
      <c r="Y3939" s="10" t="s">
        <v>4980</v>
      </c>
      <c r="Z3939" s="10" t="s">
        <v>4980</v>
      </c>
      <c r="AA3939" s="10" t="s">
        <v>4989</v>
      </c>
      <c r="AB3939" s="10" t="s">
        <v>5066</v>
      </c>
      <c r="AC3939" s="9" t="s">
        <v>4999</v>
      </c>
      <c r="AD3939" s="29"/>
      <c r="AE3939" s="20" t="str">
        <f>VLOOKUP(E3939,'FILIAIS PETZ'!A:Q,17,0)</f>
        <v>CO-2</v>
      </c>
      <c r="AF3939" s="20" t="str">
        <f>VLOOKUP(E3939,'FILIAIS PETZ'!A:Q,3,0)</f>
        <v>FELICIO</v>
      </c>
      <c r="AG3939" s="20" t="str">
        <f>VLOOKUP(E3939,'FILIAIS PETZ'!A:Q,2,0)</f>
        <v>R3</v>
      </c>
      <c r="AH3939" s="75">
        <v>700</v>
      </c>
      <c r="AI3939" s="16" t="s">
        <v>8412</v>
      </c>
      <c r="AJ3939" s="43">
        <f>VLOOKUP(E3939,'FILIAIS PETZ'!$A$2:$K$2000,11,0)</f>
        <v>18328118027732</v>
      </c>
      <c r="AK3939" s="44">
        <f t="shared" si="258"/>
        <v>18328118027732</v>
      </c>
    </row>
    <row r="3940" spans="1:37" s="14" customFormat="1" ht="15" customHeight="1" thickBot="1" x14ac:dyDescent="0.25">
      <c r="A3940" s="9" t="str">
        <f t="shared" si="260"/>
        <v>PREVENTIVA</v>
      </c>
      <c r="B3940" s="18">
        <f>VLOOKUP(C3940,FORNECEDORES!D:E,2,0)</f>
        <v>7736</v>
      </c>
      <c r="C3940" s="19" t="str">
        <f>VLOOKUP(D3940,FORNECEDORES!A:D,4,0)</f>
        <v>27.385.816/0001-37</v>
      </c>
      <c r="D3940" s="13" t="s">
        <v>2591</v>
      </c>
      <c r="E3940" s="20" t="str">
        <f t="shared" si="259"/>
        <v>04 0273</v>
      </c>
      <c r="F3940" s="28" t="s">
        <v>4972</v>
      </c>
      <c r="G3940" s="21" t="str">
        <f>VLOOKUP(E3940,'FILIAIS PETZ'!A:E,5,0)</f>
        <v xml:space="preserve">PETZ ESTAÇÃO GOIANIA </v>
      </c>
      <c r="H3940" s="20" t="str">
        <f>VLOOKUP(E3940,'FILIAIS PETZ'!A:D,4,0)</f>
        <v>ESTG-GO</v>
      </c>
      <c r="I3940" s="46">
        <v>45474</v>
      </c>
      <c r="J3940" s="9" t="s">
        <v>4980</v>
      </c>
      <c r="K3940" s="9" t="s">
        <v>5858</v>
      </c>
      <c r="L3940" s="29" t="s">
        <v>11782</v>
      </c>
      <c r="M3940" s="46">
        <v>45505</v>
      </c>
      <c r="N3940" s="46">
        <v>45532</v>
      </c>
      <c r="O3940" s="46">
        <v>45517</v>
      </c>
      <c r="P3940" s="91" t="s">
        <v>4998</v>
      </c>
      <c r="Q3940" s="84">
        <v>3</v>
      </c>
      <c r="R3940" s="91" t="s">
        <v>4991</v>
      </c>
      <c r="S3940" s="9" t="s">
        <v>4983</v>
      </c>
      <c r="T3940" s="9" t="s">
        <v>32</v>
      </c>
      <c r="U3940" s="9">
        <v>11002</v>
      </c>
      <c r="V3940" s="9">
        <v>11002</v>
      </c>
      <c r="W3940" s="9" t="s">
        <v>5019</v>
      </c>
      <c r="X3940" s="10" t="s">
        <v>4992</v>
      </c>
      <c r="Y3940" s="10" t="s">
        <v>4980</v>
      </c>
      <c r="Z3940" s="10" t="s">
        <v>4980</v>
      </c>
      <c r="AA3940" s="10" t="s">
        <v>4992</v>
      </c>
      <c r="AB3940" s="10" t="s">
        <v>5066</v>
      </c>
      <c r="AC3940" s="9" t="s">
        <v>4999</v>
      </c>
      <c r="AD3940" s="29"/>
      <c r="AE3940" s="20" t="str">
        <f>VLOOKUP(E3940,'FILIAIS PETZ'!A:Q,17,0)</f>
        <v>CO-2</v>
      </c>
      <c r="AF3940" s="20" t="str">
        <f>VLOOKUP(E3940,'FILIAIS PETZ'!A:Q,3,0)</f>
        <v>FELICIO</v>
      </c>
      <c r="AG3940" s="20" t="str">
        <f>VLOOKUP(E3940,'FILIAIS PETZ'!A:Q,2,0)</f>
        <v>R3</v>
      </c>
      <c r="AH3940" s="75">
        <v>800</v>
      </c>
      <c r="AI3940" s="16" t="s">
        <v>8413</v>
      </c>
      <c r="AJ3940" s="43">
        <f>VLOOKUP(E3940,'FILIAIS PETZ'!$A$2:$K$2000,11,0)</f>
        <v>18328118027732</v>
      </c>
      <c r="AK3940" s="44">
        <f t="shared" si="258"/>
        <v>18328118027732</v>
      </c>
    </row>
    <row r="3941" spans="1:37" s="14" customFormat="1" ht="15" customHeight="1" thickBot="1" x14ac:dyDescent="0.25">
      <c r="A3941" s="9" t="str">
        <f t="shared" si="260"/>
        <v>PREVENTIVA</v>
      </c>
      <c r="B3941" s="18">
        <f>VLOOKUP(C3941,FORNECEDORES!D:E,2,0)</f>
        <v>7736</v>
      </c>
      <c r="C3941" s="19" t="str">
        <f>VLOOKUP(D3941,FORNECEDORES!A:D,4,0)</f>
        <v>27.385.816/0001-37</v>
      </c>
      <c r="D3941" s="13" t="s">
        <v>2591</v>
      </c>
      <c r="E3941" s="20" t="str">
        <f t="shared" si="259"/>
        <v>04 0168</v>
      </c>
      <c r="F3941" s="28" t="s">
        <v>4961</v>
      </c>
      <c r="G3941" s="21" t="str">
        <f>VLOOKUP(E3941,'FILIAIS PETZ'!A:E,5,0)</f>
        <v>PETZ GAMA LESTE</v>
      </c>
      <c r="H3941" s="20" t="str">
        <f>VLOOKUP(E3941,'FILIAIS PETZ'!A:D,4,0)</f>
        <v>GAMA-DF</v>
      </c>
      <c r="I3941" s="46">
        <v>45474</v>
      </c>
      <c r="J3941" s="9" t="s">
        <v>4980</v>
      </c>
      <c r="K3941" s="9" t="s">
        <v>5858</v>
      </c>
      <c r="L3941" s="29" t="s">
        <v>11789</v>
      </c>
      <c r="M3941" s="46">
        <v>45505</v>
      </c>
      <c r="N3941" s="46">
        <v>45532</v>
      </c>
      <c r="O3941" s="46">
        <v>45517</v>
      </c>
      <c r="P3941" s="91" t="s">
        <v>4998</v>
      </c>
      <c r="Q3941" s="84">
        <v>3</v>
      </c>
      <c r="R3941" s="91" t="s">
        <v>4991</v>
      </c>
      <c r="S3941" s="9" t="s">
        <v>4983</v>
      </c>
      <c r="T3941" s="9" t="s">
        <v>32</v>
      </c>
      <c r="U3941" s="9">
        <v>11002</v>
      </c>
      <c r="V3941" s="9">
        <v>11002</v>
      </c>
      <c r="W3941" s="9"/>
      <c r="X3941" s="10" t="s">
        <v>4992</v>
      </c>
      <c r="Y3941" s="10" t="s">
        <v>4980</v>
      </c>
      <c r="Z3941" s="10" t="s">
        <v>4980</v>
      </c>
      <c r="AA3941" s="10" t="s">
        <v>4992</v>
      </c>
      <c r="AB3941" s="10" t="s">
        <v>5066</v>
      </c>
      <c r="AC3941" s="9" t="s">
        <v>4999</v>
      </c>
      <c r="AD3941" s="29"/>
      <c r="AE3941" s="20" t="str">
        <f>VLOOKUP(E3941,'FILIAIS PETZ'!A:Q,17,0)</f>
        <v>CO-1</v>
      </c>
      <c r="AF3941" s="20" t="str">
        <f>VLOOKUP(E3941,'FILIAIS PETZ'!A:Q,3,0)</f>
        <v>FELICIO</v>
      </c>
      <c r="AG3941" s="20" t="str">
        <f>VLOOKUP(E3941,'FILIAIS PETZ'!A:Q,2,0)</f>
        <v>R3</v>
      </c>
      <c r="AH3941" s="75">
        <v>1800</v>
      </c>
      <c r="AI3941" s="16" t="s">
        <v>8413</v>
      </c>
      <c r="AJ3941" s="43">
        <f>VLOOKUP(E3941,'FILIAIS PETZ'!$A$2:$K$2000,11,0)</f>
        <v>18328118016021</v>
      </c>
      <c r="AK3941" s="44">
        <f t="shared" si="258"/>
        <v>18328118016021</v>
      </c>
    </row>
    <row r="3942" spans="1:37" s="14" customFormat="1" ht="15" customHeight="1" thickBot="1" x14ac:dyDescent="0.25">
      <c r="A3942" s="9" t="str">
        <f t="shared" si="260"/>
        <v>PREVENTIVA</v>
      </c>
      <c r="B3942" s="18">
        <f>VLOOKUP(C3942,FORNECEDORES!D:E,2,0)</f>
        <v>7736</v>
      </c>
      <c r="C3942" s="19" t="str">
        <f>VLOOKUP(D3942,FORNECEDORES!A:D,4,0)</f>
        <v>27.385.816/0001-37</v>
      </c>
      <c r="D3942" s="13" t="s">
        <v>2591</v>
      </c>
      <c r="E3942" s="20" t="str">
        <f t="shared" si="259"/>
        <v>04 0168</v>
      </c>
      <c r="F3942" s="28" t="s">
        <v>4961</v>
      </c>
      <c r="G3942" s="21" t="str">
        <f>VLOOKUP(E3942,'FILIAIS PETZ'!A:E,5,0)</f>
        <v>PETZ GAMA LESTE</v>
      </c>
      <c r="H3942" s="20" t="str">
        <f>VLOOKUP(E3942,'FILIAIS PETZ'!A:D,4,0)</f>
        <v>GAMA-DF</v>
      </c>
      <c r="I3942" s="46">
        <v>45474</v>
      </c>
      <c r="J3942" s="9" t="s">
        <v>4980</v>
      </c>
      <c r="K3942" s="9" t="s">
        <v>5858</v>
      </c>
      <c r="L3942" s="29" t="s">
        <v>11790</v>
      </c>
      <c r="M3942" s="46">
        <v>45505</v>
      </c>
      <c r="N3942" s="46">
        <v>45532</v>
      </c>
      <c r="O3942" s="46">
        <v>45517</v>
      </c>
      <c r="P3942" s="91" t="s">
        <v>4998</v>
      </c>
      <c r="Q3942" s="84">
        <v>3</v>
      </c>
      <c r="R3942" s="91" t="s">
        <v>4991</v>
      </c>
      <c r="S3942" s="9" t="s">
        <v>4983</v>
      </c>
      <c r="T3942" s="9" t="s">
        <v>32</v>
      </c>
      <c r="U3942" s="9">
        <v>11002</v>
      </c>
      <c r="V3942" s="9">
        <v>11002</v>
      </c>
      <c r="W3942" s="9" t="s">
        <v>5019</v>
      </c>
      <c r="X3942" s="10" t="s">
        <v>4985</v>
      </c>
      <c r="Y3942" s="10" t="s">
        <v>4980</v>
      </c>
      <c r="Z3942" s="10" t="s">
        <v>4980</v>
      </c>
      <c r="AA3942" s="10" t="s">
        <v>4989</v>
      </c>
      <c r="AB3942" s="10" t="s">
        <v>5066</v>
      </c>
      <c r="AC3942" s="9" t="s">
        <v>4999</v>
      </c>
      <c r="AD3942" s="29"/>
      <c r="AE3942" s="20" t="str">
        <f>VLOOKUP(E3942,'FILIAIS PETZ'!A:Q,17,0)</f>
        <v>CO-1</v>
      </c>
      <c r="AF3942" s="20" t="str">
        <f>VLOOKUP(E3942,'FILIAIS PETZ'!A:Q,3,0)</f>
        <v>FELICIO</v>
      </c>
      <c r="AG3942" s="20" t="str">
        <f>VLOOKUP(E3942,'FILIAIS PETZ'!A:Q,2,0)</f>
        <v>R3</v>
      </c>
      <c r="AH3942" s="75">
        <v>700</v>
      </c>
      <c r="AI3942" s="16" t="s">
        <v>8412</v>
      </c>
      <c r="AJ3942" s="43">
        <f>VLOOKUP(E3942,'FILIAIS PETZ'!$A$2:$K$2000,11,0)</f>
        <v>18328118016021</v>
      </c>
      <c r="AK3942" s="44">
        <f t="shared" si="258"/>
        <v>18328118016021</v>
      </c>
    </row>
    <row r="3943" spans="1:37" s="14" customFormat="1" ht="15" customHeight="1" thickBot="1" x14ac:dyDescent="0.25">
      <c r="A3943" s="9" t="str">
        <f t="shared" si="260"/>
        <v>PREVENTIVA</v>
      </c>
      <c r="B3943" s="18">
        <f>VLOOKUP(C3943,FORNECEDORES!D:E,2,0)</f>
        <v>7736</v>
      </c>
      <c r="C3943" s="19" t="str">
        <f>VLOOKUP(D3943,FORNECEDORES!A:D,4,0)</f>
        <v>27.385.816/0001-37</v>
      </c>
      <c r="D3943" s="13" t="s">
        <v>2591</v>
      </c>
      <c r="E3943" s="20" t="str">
        <f t="shared" si="259"/>
        <v>04 0207</v>
      </c>
      <c r="F3943" s="28" t="s">
        <v>4962</v>
      </c>
      <c r="G3943" s="21" t="str">
        <f>VLOOKUP(E3943,'FILIAIS PETZ'!A:E,5,0)</f>
        <v>PETZ GILBERTO SALOMÃO</v>
      </c>
      <c r="H3943" s="20" t="str">
        <f>VLOOKUP(E3943,'FILIAIS PETZ'!A:D,4,0)</f>
        <v>GBSL-DF</v>
      </c>
      <c r="I3943" s="46">
        <v>45474</v>
      </c>
      <c r="J3943" s="9" t="s">
        <v>4980</v>
      </c>
      <c r="K3943" s="9" t="s">
        <v>5858</v>
      </c>
      <c r="L3943" s="29" t="s">
        <v>11791</v>
      </c>
      <c r="M3943" s="46">
        <v>45505</v>
      </c>
      <c r="N3943" s="46">
        <v>45532</v>
      </c>
      <c r="O3943" s="46">
        <v>45517</v>
      </c>
      <c r="P3943" s="91" t="s">
        <v>4998</v>
      </c>
      <c r="Q3943" s="84">
        <v>3</v>
      </c>
      <c r="R3943" s="91" t="s">
        <v>4991</v>
      </c>
      <c r="S3943" s="9" t="s">
        <v>4983</v>
      </c>
      <c r="T3943" s="9" t="s">
        <v>32</v>
      </c>
      <c r="U3943" s="9">
        <v>11002</v>
      </c>
      <c r="V3943" s="9">
        <v>11002</v>
      </c>
      <c r="W3943" s="9"/>
      <c r="X3943" s="10" t="s">
        <v>4992</v>
      </c>
      <c r="Y3943" s="10" t="s">
        <v>4980</v>
      </c>
      <c r="Z3943" s="10" t="s">
        <v>4980</v>
      </c>
      <c r="AA3943" s="10" t="s">
        <v>4992</v>
      </c>
      <c r="AB3943" s="10" t="s">
        <v>5066</v>
      </c>
      <c r="AC3943" s="9" t="s">
        <v>4999</v>
      </c>
      <c r="AD3943" s="29"/>
      <c r="AE3943" s="20" t="str">
        <f>VLOOKUP(E3943,'FILIAIS PETZ'!A:Q,17,0)</f>
        <v>CO-1</v>
      </c>
      <c r="AF3943" s="20" t="str">
        <f>VLOOKUP(E3943,'FILIAIS PETZ'!A:Q,3,0)</f>
        <v>FELICIO</v>
      </c>
      <c r="AG3943" s="20" t="str">
        <f>VLOOKUP(E3943,'FILIAIS PETZ'!A:Q,2,0)</f>
        <v>R3</v>
      </c>
      <c r="AH3943" s="75">
        <v>1800</v>
      </c>
      <c r="AI3943" s="16" t="s">
        <v>8413</v>
      </c>
      <c r="AJ3943" s="43">
        <f>VLOOKUP(E3943,'FILIAIS PETZ'!$A$2:$K$2000,11,0)</f>
        <v>18328118020215</v>
      </c>
      <c r="AK3943" s="44">
        <f t="shared" si="258"/>
        <v>18328118020215</v>
      </c>
    </row>
    <row r="3944" spans="1:37" s="14" customFormat="1" ht="15" customHeight="1" thickBot="1" x14ac:dyDescent="0.25">
      <c r="A3944" s="9" t="str">
        <f t="shared" si="260"/>
        <v>PREVENTIVA</v>
      </c>
      <c r="B3944" s="18">
        <f>VLOOKUP(C3944,FORNECEDORES!D:E,2,0)</f>
        <v>7736</v>
      </c>
      <c r="C3944" s="19" t="str">
        <f>VLOOKUP(D3944,FORNECEDORES!A:D,4,0)</f>
        <v>27.385.816/0001-37</v>
      </c>
      <c r="D3944" s="13" t="s">
        <v>2591</v>
      </c>
      <c r="E3944" s="20" t="str">
        <f t="shared" si="259"/>
        <v>04 0207</v>
      </c>
      <c r="F3944" s="28" t="s">
        <v>4962</v>
      </c>
      <c r="G3944" s="21" t="str">
        <f>VLOOKUP(E3944,'FILIAIS PETZ'!A:E,5,0)</f>
        <v>PETZ GILBERTO SALOMÃO</v>
      </c>
      <c r="H3944" s="20" t="str">
        <f>VLOOKUP(E3944,'FILIAIS PETZ'!A:D,4,0)</f>
        <v>GBSL-DF</v>
      </c>
      <c r="I3944" s="46">
        <v>45474</v>
      </c>
      <c r="J3944" s="9" t="s">
        <v>4980</v>
      </c>
      <c r="K3944" s="9" t="s">
        <v>5858</v>
      </c>
      <c r="L3944" s="29" t="s">
        <v>11792</v>
      </c>
      <c r="M3944" s="46">
        <v>45505</v>
      </c>
      <c r="N3944" s="46">
        <v>45532</v>
      </c>
      <c r="O3944" s="46">
        <v>45517</v>
      </c>
      <c r="P3944" s="91" t="s">
        <v>4998</v>
      </c>
      <c r="Q3944" s="84">
        <v>3</v>
      </c>
      <c r="R3944" s="91" t="s">
        <v>4991</v>
      </c>
      <c r="S3944" s="9" t="s">
        <v>4983</v>
      </c>
      <c r="T3944" s="9" t="s">
        <v>32</v>
      </c>
      <c r="U3944" s="9">
        <v>11002</v>
      </c>
      <c r="V3944" s="9">
        <v>11002</v>
      </c>
      <c r="W3944" s="9" t="s">
        <v>5019</v>
      </c>
      <c r="X3944" s="10" t="s">
        <v>4985</v>
      </c>
      <c r="Y3944" s="10" t="s">
        <v>4980</v>
      </c>
      <c r="Z3944" s="10" t="s">
        <v>4980</v>
      </c>
      <c r="AA3944" s="10" t="s">
        <v>4989</v>
      </c>
      <c r="AB3944" s="10" t="s">
        <v>5066</v>
      </c>
      <c r="AC3944" s="9" t="s">
        <v>4999</v>
      </c>
      <c r="AD3944" s="29"/>
      <c r="AE3944" s="20" t="str">
        <f>VLOOKUP(E3944,'FILIAIS PETZ'!A:Q,17,0)</f>
        <v>CO-1</v>
      </c>
      <c r="AF3944" s="20" t="str">
        <f>VLOOKUP(E3944,'FILIAIS PETZ'!A:Q,3,0)</f>
        <v>FELICIO</v>
      </c>
      <c r="AG3944" s="20" t="str">
        <f>VLOOKUP(E3944,'FILIAIS PETZ'!A:Q,2,0)</f>
        <v>R3</v>
      </c>
      <c r="AH3944" s="75">
        <v>700</v>
      </c>
      <c r="AI3944" s="16" t="s">
        <v>8412</v>
      </c>
      <c r="AJ3944" s="43">
        <f>VLOOKUP(E3944,'FILIAIS PETZ'!$A$2:$K$2000,11,0)</f>
        <v>18328118020215</v>
      </c>
      <c r="AK3944" s="44">
        <f t="shared" si="258"/>
        <v>18328118020215</v>
      </c>
    </row>
    <row r="3945" spans="1:37" s="14" customFormat="1" ht="15" customHeight="1" thickBot="1" x14ac:dyDescent="0.25">
      <c r="A3945" s="9" t="str">
        <f t="shared" si="260"/>
        <v>PREVENTIVA</v>
      </c>
      <c r="B3945" s="18">
        <f>VLOOKUP(C3945,FORNECEDORES!D:E,2,0)</f>
        <v>741390</v>
      </c>
      <c r="C3945" s="19" t="str">
        <f>VLOOKUP(D3945,FORNECEDORES!A:D,4,0)</f>
        <v>53.327.206/0001-97</v>
      </c>
      <c r="D3945" s="13" t="s">
        <v>1785</v>
      </c>
      <c r="E3945" s="20" t="str">
        <f t="shared" si="259"/>
        <v>04 0038</v>
      </c>
      <c r="F3945" s="28" t="s">
        <v>4979</v>
      </c>
      <c r="G3945" s="21" t="str">
        <f>VLOOKUP(E3945,'FILIAIS PETZ'!A:E,5,0)</f>
        <v>PETZ CENTER MINAS</v>
      </c>
      <c r="H3945" s="20" t="str">
        <f>VLOOKUP(E3945,'FILIAIS PETZ'!A:D,4,0)</f>
        <v>CTMN-MG</v>
      </c>
      <c r="I3945" s="46">
        <v>45474</v>
      </c>
      <c r="J3945" s="9" t="s">
        <v>4980</v>
      </c>
      <c r="K3945" s="9" t="s">
        <v>5858</v>
      </c>
      <c r="L3945" s="29" t="s">
        <v>5539</v>
      </c>
      <c r="M3945" s="46">
        <v>45484</v>
      </c>
      <c r="N3945" s="46">
        <v>45518</v>
      </c>
      <c r="O3945" s="46">
        <v>45497</v>
      </c>
      <c r="P3945" s="91" t="s">
        <v>4998</v>
      </c>
      <c r="Q3945" s="84">
        <v>3</v>
      </c>
      <c r="R3945" s="91" t="s">
        <v>4991</v>
      </c>
      <c r="S3945" s="9" t="s">
        <v>4983</v>
      </c>
      <c r="T3945" s="9" t="s">
        <v>32</v>
      </c>
      <c r="U3945" s="9">
        <v>11002</v>
      </c>
      <c r="V3945" s="9">
        <v>11002</v>
      </c>
      <c r="W3945" s="9"/>
      <c r="X3945" s="10" t="s">
        <v>4992</v>
      </c>
      <c r="Y3945" s="10" t="s">
        <v>4980</v>
      </c>
      <c r="Z3945" s="10" t="s">
        <v>4980</v>
      </c>
      <c r="AA3945" s="10" t="s">
        <v>4992</v>
      </c>
      <c r="AB3945" s="10" t="s">
        <v>5066</v>
      </c>
      <c r="AC3945" s="9" t="s">
        <v>4999</v>
      </c>
      <c r="AD3945" s="29"/>
      <c r="AE3945" s="20" t="str">
        <f>VLOOKUP(E3945,'FILIAIS PETZ'!A:Q,17,0)</f>
        <v>MG-2</v>
      </c>
      <c r="AF3945" s="20" t="str">
        <f>VLOOKUP(E3945,'FILIAIS PETZ'!A:Q,3,0)</f>
        <v>FELICIO</v>
      </c>
      <c r="AG3945" s="20" t="str">
        <f>VLOOKUP(E3945,'FILIAIS PETZ'!A:Q,2,0)</f>
        <v>R3</v>
      </c>
      <c r="AH3945" s="75">
        <v>1100</v>
      </c>
      <c r="AI3945" s="16" t="s">
        <v>8413</v>
      </c>
      <c r="AJ3945" s="43">
        <f>VLOOKUP(E3945,'FILIAIS PETZ'!$A$2:$K$2000,11,0)</f>
        <v>18328118003710</v>
      </c>
      <c r="AK3945" s="44">
        <f t="shared" si="258"/>
        <v>18328118003710</v>
      </c>
    </row>
    <row r="3946" spans="1:37" s="14" customFormat="1" ht="15" customHeight="1" thickBot="1" x14ac:dyDescent="0.25">
      <c r="A3946" s="9" t="str">
        <f t="shared" si="260"/>
        <v>PREVENTIVA</v>
      </c>
      <c r="B3946" s="18">
        <f>VLOOKUP(C3946,FORNECEDORES!D:E,2,0)</f>
        <v>7736</v>
      </c>
      <c r="C3946" s="19" t="str">
        <f>VLOOKUP(D3946,FORNECEDORES!A:D,4,0)</f>
        <v>27.385.816/0001-37</v>
      </c>
      <c r="D3946" s="13" t="s">
        <v>2591</v>
      </c>
      <c r="E3946" s="20" t="str">
        <f t="shared" si="259"/>
        <v>04 0150</v>
      </c>
      <c r="F3946" s="28" t="s">
        <v>4963</v>
      </c>
      <c r="G3946" s="21" t="str">
        <f>VLOOKUP(E3946,'FILIAIS PETZ'!A:E,5,0)</f>
        <v>PETZ BRASILIA JARDIM BOTANICO</v>
      </c>
      <c r="H3946" s="20" t="str">
        <f>VLOOKUP(E3946,'FILIAIS PETZ'!A:D,4,0)</f>
        <v>BJDB-DF</v>
      </c>
      <c r="I3946" s="46">
        <v>45474</v>
      </c>
      <c r="J3946" s="9" t="s">
        <v>4980</v>
      </c>
      <c r="K3946" s="9" t="s">
        <v>5858</v>
      </c>
      <c r="L3946" s="29" t="s">
        <v>11793</v>
      </c>
      <c r="M3946" s="46">
        <v>45505</v>
      </c>
      <c r="N3946" s="46">
        <v>45532</v>
      </c>
      <c r="O3946" s="46">
        <v>45517</v>
      </c>
      <c r="P3946" s="91" t="s">
        <v>4998</v>
      </c>
      <c r="Q3946" s="84">
        <v>3</v>
      </c>
      <c r="R3946" s="91" t="s">
        <v>4991</v>
      </c>
      <c r="S3946" s="9" t="s">
        <v>4983</v>
      </c>
      <c r="T3946" s="9" t="s">
        <v>32</v>
      </c>
      <c r="U3946" s="9">
        <v>11002</v>
      </c>
      <c r="V3946" s="9">
        <v>11002</v>
      </c>
      <c r="W3946" s="9"/>
      <c r="X3946" s="10" t="s">
        <v>4992</v>
      </c>
      <c r="Y3946" s="10" t="s">
        <v>4980</v>
      </c>
      <c r="Z3946" s="10" t="s">
        <v>4980</v>
      </c>
      <c r="AA3946" s="10" t="s">
        <v>4992</v>
      </c>
      <c r="AB3946" s="10" t="s">
        <v>5066</v>
      </c>
      <c r="AC3946" s="9" t="s">
        <v>4999</v>
      </c>
      <c r="AD3946" s="29"/>
      <c r="AE3946" s="20" t="str">
        <f>VLOOKUP(E3946,'FILIAIS PETZ'!A:Q,17,0)</f>
        <v>CO-1</v>
      </c>
      <c r="AF3946" s="20" t="str">
        <f>VLOOKUP(E3946,'FILIAIS PETZ'!A:Q,3,0)</f>
        <v>FELICIO</v>
      </c>
      <c r="AG3946" s="20" t="str">
        <f>VLOOKUP(E3946,'FILIAIS PETZ'!A:Q,2,0)</f>
        <v>R3</v>
      </c>
      <c r="AH3946" s="75">
        <v>1800</v>
      </c>
      <c r="AI3946" s="16" t="s">
        <v>8413</v>
      </c>
      <c r="AJ3946" s="43">
        <f>VLOOKUP(E3946,'FILIAIS PETZ'!$A$2:$K$2000,11,0)</f>
        <v>18328118014320</v>
      </c>
      <c r="AK3946" s="44">
        <f t="shared" si="258"/>
        <v>18328118014320</v>
      </c>
    </row>
    <row r="3947" spans="1:37" s="14" customFormat="1" ht="15" customHeight="1" thickBot="1" x14ac:dyDescent="0.25">
      <c r="A3947" s="9" t="str">
        <f t="shared" si="260"/>
        <v>PREVENTIVA</v>
      </c>
      <c r="B3947" s="18">
        <f>VLOOKUP(C3947,FORNECEDORES!D:E,2,0)</f>
        <v>7736</v>
      </c>
      <c r="C3947" s="19" t="str">
        <f>VLOOKUP(D3947,FORNECEDORES!A:D,4,0)</f>
        <v>27.385.816/0001-37</v>
      </c>
      <c r="D3947" s="13" t="s">
        <v>2591</v>
      </c>
      <c r="E3947" s="20" t="str">
        <f t="shared" si="259"/>
        <v>04 0150</v>
      </c>
      <c r="F3947" s="28" t="s">
        <v>4963</v>
      </c>
      <c r="G3947" s="21" t="str">
        <f>VLOOKUP(E3947,'FILIAIS PETZ'!A:E,5,0)</f>
        <v>PETZ BRASILIA JARDIM BOTANICO</v>
      </c>
      <c r="H3947" s="20" t="str">
        <f>VLOOKUP(E3947,'FILIAIS PETZ'!A:D,4,0)</f>
        <v>BJDB-DF</v>
      </c>
      <c r="I3947" s="46">
        <v>45474</v>
      </c>
      <c r="J3947" s="9" t="s">
        <v>4980</v>
      </c>
      <c r="K3947" s="9" t="s">
        <v>5858</v>
      </c>
      <c r="L3947" s="29" t="s">
        <v>11794</v>
      </c>
      <c r="M3947" s="46">
        <v>45505</v>
      </c>
      <c r="N3947" s="46">
        <v>45532</v>
      </c>
      <c r="O3947" s="46">
        <v>45517</v>
      </c>
      <c r="P3947" s="91" t="s">
        <v>4998</v>
      </c>
      <c r="Q3947" s="84">
        <v>3</v>
      </c>
      <c r="R3947" s="91" t="s">
        <v>4991</v>
      </c>
      <c r="S3947" s="9" t="s">
        <v>4983</v>
      </c>
      <c r="T3947" s="9" t="s">
        <v>32</v>
      </c>
      <c r="U3947" s="9">
        <v>11002</v>
      </c>
      <c r="V3947" s="9">
        <v>11002</v>
      </c>
      <c r="W3947" s="9" t="s">
        <v>5019</v>
      </c>
      <c r="X3947" s="10" t="s">
        <v>4985</v>
      </c>
      <c r="Y3947" s="10" t="s">
        <v>4980</v>
      </c>
      <c r="Z3947" s="10" t="s">
        <v>4980</v>
      </c>
      <c r="AA3947" s="10" t="s">
        <v>4989</v>
      </c>
      <c r="AB3947" s="10" t="s">
        <v>5066</v>
      </c>
      <c r="AC3947" s="9" t="s">
        <v>4999</v>
      </c>
      <c r="AD3947" s="29"/>
      <c r="AE3947" s="20" t="str">
        <f>VLOOKUP(E3947,'FILIAIS PETZ'!A:Q,17,0)</f>
        <v>CO-1</v>
      </c>
      <c r="AF3947" s="20" t="str">
        <f>VLOOKUP(E3947,'FILIAIS PETZ'!A:Q,3,0)</f>
        <v>FELICIO</v>
      </c>
      <c r="AG3947" s="20" t="str">
        <f>VLOOKUP(E3947,'FILIAIS PETZ'!A:Q,2,0)</f>
        <v>R3</v>
      </c>
      <c r="AH3947" s="75">
        <v>1400</v>
      </c>
      <c r="AI3947" s="16" t="s">
        <v>8412</v>
      </c>
      <c r="AJ3947" s="43">
        <f>VLOOKUP(E3947,'FILIAIS PETZ'!$A$2:$K$2000,11,0)</f>
        <v>18328118014320</v>
      </c>
      <c r="AK3947" s="44">
        <f t="shared" si="258"/>
        <v>18328118014320</v>
      </c>
    </row>
    <row r="3948" spans="1:37" s="14" customFormat="1" ht="15" customHeight="1" thickBot="1" x14ac:dyDescent="0.25">
      <c r="A3948" s="9" t="str">
        <f t="shared" si="260"/>
        <v>PREVENTIVA</v>
      </c>
      <c r="B3948" s="18">
        <f>VLOOKUP(C3948,FORNECEDORES!D:E,2,0)</f>
        <v>741390</v>
      </c>
      <c r="C3948" s="19" t="str">
        <f>VLOOKUP(D3948,FORNECEDORES!A:D,4,0)</f>
        <v>53.327.206/0001-97</v>
      </c>
      <c r="D3948" s="13" t="s">
        <v>1785</v>
      </c>
      <c r="E3948" s="20" t="str">
        <f t="shared" si="259"/>
        <v>04 0107</v>
      </c>
      <c r="F3948" s="28" t="s">
        <v>4930</v>
      </c>
      <c r="G3948" s="21" t="str">
        <f>VLOOKUP(E3948,'FILIAIS PETZ'!A:E,5,0)</f>
        <v>PETZ CONTAGEM</v>
      </c>
      <c r="H3948" s="20" t="str">
        <f>VLOOKUP(E3948,'FILIAIS PETZ'!A:D,4,0)</f>
        <v>CNTG-MG</v>
      </c>
      <c r="I3948" s="46">
        <v>45474</v>
      </c>
      <c r="J3948" s="9" t="s">
        <v>4980</v>
      </c>
      <c r="K3948" s="9" t="s">
        <v>5858</v>
      </c>
      <c r="L3948" s="29" t="s">
        <v>5538</v>
      </c>
      <c r="M3948" s="46">
        <v>45484</v>
      </c>
      <c r="N3948" s="46">
        <v>45518</v>
      </c>
      <c r="O3948" s="46">
        <v>45496</v>
      </c>
      <c r="P3948" s="91" t="s">
        <v>4998</v>
      </c>
      <c r="Q3948" s="84">
        <v>3</v>
      </c>
      <c r="R3948" s="91" t="s">
        <v>4991</v>
      </c>
      <c r="S3948" s="9" t="s">
        <v>4983</v>
      </c>
      <c r="T3948" s="9" t="s">
        <v>32</v>
      </c>
      <c r="U3948" s="9">
        <v>11002</v>
      </c>
      <c r="V3948" s="9">
        <v>11002</v>
      </c>
      <c r="W3948" s="9"/>
      <c r="X3948" s="10" t="s">
        <v>4992</v>
      </c>
      <c r="Y3948" s="10" t="s">
        <v>4980</v>
      </c>
      <c r="Z3948" s="10" t="s">
        <v>4980</v>
      </c>
      <c r="AA3948" s="10" t="s">
        <v>4992</v>
      </c>
      <c r="AB3948" s="10" t="s">
        <v>5066</v>
      </c>
      <c r="AC3948" s="9" t="s">
        <v>4999</v>
      </c>
      <c r="AD3948" s="29"/>
      <c r="AE3948" s="20" t="str">
        <f>VLOOKUP(E3948,'FILIAIS PETZ'!A:Q,17,0)</f>
        <v>MG-2</v>
      </c>
      <c r="AF3948" s="20" t="str">
        <f>VLOOKUP(E3948,'FILIAIS PETZ'!A:Q,3,0)</f>
        <v>FELICIO</v>
      </c>
      <c r="AG3948" s="20" t="str">
        <f>VLOOKUP(E3948,'FILIAIS PETZ'!A:Q,2,0)</f>
        <v>R3</v>
      </c>
      <c r="AH3948" s="75">
        <v>1050</v>
      </c>
      <c r="AI3948" s="16" t="s">
        <v>8413</v>
      </c>
      <c r="AJ3948" s="43">
        <f>VLOOKUP(E3948,'FILIAIS PETZ'!$A$2:$K$2000,11,0)</f>
        <v>18328118010414</v>
      </c>
      <c r="AK3948" s="44">
        <f t="shared" si="258"/>
        <v>18328118010414</v>
      </c>
    </row>
    <row r="3949" spans="1:37" s="14" customFormat="1" ht="15" customHeight="1" thickBot="1" x14ac:dyDescent="0.25">
      <c r="A3949" s="9" t="str">
        <f t="shared" si="260"/>
        <v>PREVENTIVA</v>
      </c>
      <c r="B3949" s="18">
        <f>VLOOKUP(C3949,FORNECEDORES!D:E,2,0)</f>
        <v>7736</v>
      </c>
      <c r="C3949" s="19" t="str">
        <f>VLOOKUP(D3949,FORNECEDORES!A:D,4,0)</f>
        <v>27.385.816/0001-37</v>
      </c>
      <c r="D3949" s="13" t="s">
        <v>2591</v>
      </c>
      <c r="E3949" s="20" t="str">
        <f t="shared" si="259"/>
        <v>04 0255</v>
      </c>
      <c r="F3949" s="28" t="s">
        <v>4964</v>
      </c>
      <c r="G3949" s="21" t="str">
        <f>VLOOKUP(E3949,'FILIAIS PETZ'!A:E,5,0)</f>
        <v>PETZ PARK SHOPPING BRASILIA</v>
      </c>
      <c r="H3949" s="20" t="str">
        <f>VLOOKUP(E3949,'FILIAIS PETZ'!A:D,4,0)</f>
        <v>PKSB-DF</v>
      </c>
      <c r="I3949" s="46">
        <v>45474</v>
      </c>
      <c r="J3949" s="9" t="s">
        <v>4980</v>
      </c>
      <c r="K3949" s="9" t="s">
        <v>5858</v>
      </c>
      <c r="L3949" s="29" t="s">
        <v>11798</v>
      </c>
      <c r="M3949" s="46">
        <v>45505</v>
      </c>
      <c r="N3949" s="46">
        <v>45532</v>
      </c>
      <c r="O3949" s="46">
        <v>45517</v>
      </c>
      <c r="P3949" s="91" t="s">
        <v>4998</v>
      </c>
      <c r="Q3949" s="84">
        <v>3</v>
      </c>
      <c r="R3949" s="91" t="s">
        <v>4991</v>
      </c>
      <c r="S3949" s="9" t="s">
        <v>4983</v>
      </c>
      <c r="T3949" s="9" t="s">
        <v>32</v>
      </c>
      <c r="U3949" s="9">
        <v>11002</v>
      </c>
      <c r="V3949" s="9">
        <v>11002</v>
      </c>
      <c r="W3949" s="9"/>
      <c r="X3949" s="10" t="s">
        <v>4992</v>
      </c>
      <c r="Y3949" s="10" t="s">
        <v>4980</v>
      </c>
      <c r="Z3949" s="10" t="s">
        <v>4980</v>
      </c>
      <c r="AA3949" s="10" t="s">
        <v>4992</v>
      </c>
      <c r="AB3949" s="10" t="s">
        <v>5066</v>
      </c>
      <c r="AC3949" s="9" t="s">
        <v>4999</v>
      </c>
      <c r="AD3949" s="29"/>
      <c r="AE3949" s="20" t="str">
        <f>VLOOKUP(E3949,'FILIAIS PETZ'!A:Q,17,0)</f>
        <v>CO-2</v>
      </c>
      <c r="AF3949" s="20" t="str">
        <f>VLOOKUP(E3949,'FILIAIS PETZ'!A:Q,3,0)</f>
        <v>FELICIO</v>
      </c>
      <c r="AG3949" s="20" t="str">
        <f>VLOOKUP(E3949,'FILIAIS PETZ'!A:Q,2,0)</f>
        <v>R3</v>
      </c>
      <c r="AH3949" s="75">
        <v>1800</v>
      </c>
      <c r="AI3949" s="16" t="s">
        <v>8413</v>
      </c>
      <c r="AJ3949" s="43" t="str">
        <f>VLOOKUP(E3949,'FILIAIS PETZ'!$A$2:$K$2000,11,0)</f>
        <v>18.328.118/0242-02</v>
      </c>
      <c r="AK3949" s="44" t="str">
        <f t="shared" ref="AK3949:AK3980" si="261">AJ3949</f>
        <v>18.328.118/0242-02</v>
      </c>
    </row>
    <row r="3950" spans="1:37" s="14" customFormat="1" ht="15" customHeight="1" thickBot="1" x14ac:dyDescent="0.25">
      <c r="A3950" s="9" t="str">
        <f t="shared" si="260"/>
        <v>PREVENTIVA</v>
      </c>
      <c r="B3950" s="18">
        <f>VLOOKUP(C3950,FORNECEDORES!D:E,2,0)</f>
        <v>741390</v>
      </c>
      <c r="C3950" s="19" t="str">
        <f>VLOOKUP(D3950,FORNECEDORES!A:D,4,0)</f>
        <v>53.327.206/0001-97</v>
      </c>
      <c r="D3950" s="13" t="s">
        <v>1785</v>
      </c>
      <c r="E3950" s="20" t="str">
        <f t="shared" si="259"/>
        <v>04 0162</v>
      </c>
      <c r="F3950" s="28" t="s">
        <v>5179</v>
      </c>
      <c r="G3950" s="21" t="str">
        <f>VLOOKUP(E3950,'FILIAIS PETZ'!A:E,5,0)</f>
        <v>PETZ CONTAGEM JOÃO CESAR</v>
      </c>
      <c r="H3950" s="20" t="str">
        <f>VLOOKUP(E3950,'FILIAIS PETZ'!A:D,4,0)</f>
        <v>CTJC-MG</v>
      </c>
      <c r="I3950" s="46">
        <v>45474</v>
      </c>
      <c r="J3950" s="9" t="s">
        <v>4980</v>
      </c>
      <c r="K3950" s="9" t="s">
        <v>5858</v>
      </c>
      <c r="L3950" s="29" t="s">
        <v>5537</v>
      </c>
      <c r="M3950" s="46">
        <v>45484</v>
      </c>
      <c r="N3950" s="46">
        <v>45518</v>
      </c>
      <c r="O3950" s="46">
        <v>45496</v>
      </c>
      <c r="P3950" s="91" t="s">
        <v>4998</v>
      </c>
      <c r="Q3950" s="84">
        <v>3</v>
      </c>
      <c r="R3950" s="91" t="s">
        <v>4991</v>
      </c>
      <c r="S3950" s="9" t="s">
        <v>4983</v>
      </c>
      <c r="T3950" s="9" t="s">
        <v>32</v>
      </c>
      <c r="U3950" s="9">
        <v>11002</v>
      </c>
      <c r="V3950" s="9">
        <v>11002</v>
      </c>
      <c r="W3950" s="9"/>
      <c r="X3950" s="10" t="s">
        <v>4992</v>
      </c>
      <c r="Y3950" s="10" t="s">
        <v>4980</v>
      </c>
      <c r="Z3950" s="10" t="s">
        <v>4980</v>
      </c>
      <c r="AA3950" s="10" t="s">
        <v>4992</v>
      </c>
      <c r="AB3950" s="10" t="s">
        <v>5066</v>
      </c>
      <c r="AC3950" s="9" t="s">
        <v>4999</v>
      </c>
      <c r="AD3950" s="29"/>
      <c r="AE3950" s="20" t="str">
        <f>VLOOKUP(E3950,'FILIAIS PETZ'!A:Q,17,0)</f>
        <v>MG-2</v>
      </c>
      <c r="AF3950" s="20" t="str">
        <f>VLOOKUP(E3950,'FILIAIS PETZ'!A:Q,3,0)</f>
        <v>FELICIO</v>
      </c>
      <c r="AG3950" s="20" t="str">
        <f>VLOOKUP(E3950,'FILIAIS PETZ'!A:Q,2,0)</f>
        <v>R3</v>
      </c>
      <c r="AH3950" s="75">
        <v>1100</v>
      </c>
      <c r="AI3950" s="16" t="s">
        <v>8413</v>
      </c>
      <c r="AJ3950" s="43">
        <f>VLOOKUP(E3950,'FILIAIS PETZ'!$A$2:$K$2000,11,0)</f>
        <v>18328118017265</v>
      </c>
      <c r="AK3950" s="44">
        <f t="shared" si="261"/>
        <v>18328118017265</v>
      </c>
    </row>
    <row r="3951" spans="1:37" s="14" customFormat="1" ht="15" customHeight="1" thickBot="1" x14ac:dyDescent="0.25">
      <c r="A3951" s="9" t="str">
        <f t="shared" si="260"/>
        <v>PREVENTIVA</v>
      </c>
      <c r="B3951" s="18">
        <f>VLOOKUP(C3951,FORNECEDORES!D:E,2,0)</f>
        <v>7736</v>
      </c>
      <c r="C3951" s="19" t="str">
        <f>VLOOKUP(D3951,FORNECEDORES!A:D,4,0)</f>
        <v>27.385.816/0001-37</v>
      </c>
      <c r="D3951" s="13" t="s">
        <v>2591</v>
      </c>
      <c r="E3951" s="20" t="str">
        <f t="shared" si="259"/>
        <v>04 0255</v>
      </c>
      <c r="F3951" s="28" t="s">
        <v>4964</v>
      </c>
      <c r="G3951" s="21" t="str">
        <f>VLOOKUP(E3951,'FILIAIS PETZ'!A:E,5,0)</f>
        <v>PETZ PARK SHOPPING BRASILIA</v>
      </c>
      <c r="H3951" s="20" t="str">
        <f>VLOOKUP(E3951,'FILIAIS PETZ'!A:D,4,0)</f>
        <v>PKSB-DF</v>
      </c>
      <c r="I3951" s="46">
        <v>45474</v>
      </c>
      <c r="J3951" s="9" t="s">
        <v>4980</v>
      </c>
      <c r="K3951" s="9" t="s">
        <v>5858</v>
      </c>
      <c r="L3951" s="29" t="s">
        <v>11799</v>
      </c>
      <c r="M3951" s="46">
        <v>45505</v>
      </c>
      <c r="N3951" s="46">
        <v>45532</v>
      </c>
      <c r="O3951" s="46">
        <v>45517</v>
      </c>
      <c r="P3951" s="91" t="s">
        <v>4998</v>
      </c>
      <c r="Q3951" s="84">
        <v>3</v>
      </c>
      <c r="R3951" s="91" t="s">
        <v>4991</v>
      </c>
      <c r="S3951" s="9" t="s">
        <v>4983</v>
      </c>
      <c r="T3951" s="9" t="s">
        <v>32</v>
      </c>
      <c r="U3951" s="9">
        <v>11002</v>
      </c>
      <c r="V3951" s="9">
        <v>11002</v>
      </c>
      <c r="W3951" s="9"/>
      <c r="X3951" s="10" t="s">
        <v>4985</v>
      </c>
      <c r="Y3951" s="10" t="s">
        <v>4980</v>
      </c>
      <c r="Z3951" s="10" t="s">
        <v>4980</v>
      </c>
      <c r="AA3951" s="10" t="s">
        <v>4989</v>
      </c>
      <c r="AB3951" s="10" t="s">
        <v>5066</v>
      </c>
      <c r="AC3951" s="9" t="s">
        <v>4999</v>
      </c>
      <c r="AD3951" s="29"/>
      <c r="AE3951" s="20" t="str">
        <f>VLOOKUP(E3951,'FILIAIS PETZ'!A:Q,17,0)</f>
        <v>CO-2</v>
      </c>
      <c r="AF3951" s="20" t="str">
        <f>VLOOKUP(E3951,'FILIAIS PETZ'!A:Q,3,0)</f>
        <v>FELICIO</v>
      </c>
      <c r="AG3951" s="20" t="str">
        <f>VLOOKUP(E3951,'FILIAIS PETZ'!A:Q,2,0)</f>
        <v>R3</v>
      </c>
      <c r="AH3951" s="75">
        <v>1400</v>
      </c>
      <c r="AI3951" s="16" t="s">
        <v>8412</v>
      </c>
      <c r="AJ3951" s="43" t="str">
        <f>VLOOKUP(E3951,'FILIAIS PETZ'!$A$2:$K$2000,11,0)</f>
        <v>18.328.118/0242-02</v>
      </c>
      <c r="AK3951" s="44" t="str">
        <f t="shared" si="261"/>
        <v>18.328.118/0242-02</v>
      </c>
    </row>
    <row r="3952" spans="1:37" s="14" customFormat="1" ht="15" customHeight="1" thickBot="1" x14ac:dyDescent="0.25">
      <c r="A3952" s="9" t="str">
        <f t="shared" si="260"/>
        <v>PREVENTIVA</v>
      </c>
      <c r="B3952" s="18">
        <f>VLOOKUP(C3952,FORNECEDORES!D:E,2,0)</f>
        <v>7736</v>
      </c>
      <c r="C3952" s="19" t="str">
        <f>VLOOKUP(D3952,FORNECEDORES!A:D,4,0)</f>
        <v>27.385.816/0001-37</v>
      </c>
      <c r="D3952" s="13" t="s">
        <v>2591</v>
      </c>
      <c r="E3952" s="20" t="str">
        <f t="shared" si="259"/>
        <v>04 0033</v>
      </c>
      <c r="F3952" s="28" t="s">
        <v>4933</v>
      </c>
      <c r="G3952" s="21" t="str">
        <f>VLOOKUP(E3952,'FILIAIS PETZ'!A:E,5,0)</f>
        <v>PETZ PARQUE FLAMBOYANT</v>
      </c>
      <c r="H3952" s="20" t="str">
        <f>VLOOKUP(E3952,'FILIAIS PETZ'!A:D,4,0)</f>
        <v>FBYT-GO</v>
      </c>
      <c r="I3952" s="46">
        <v>45474</v>
      </c>
      <c r="J3952" s="9" t="s">
        <v>4980</v>
      </c>
      <c r="K3952" s="9" t="s">
        <v>5858</v>
      </c>
      <c r="L3952" s="29" t="s">
        <v>11785</v>
      </c>
      <c r="M3952" s="46">
        <v>45505</v>
      </c>
      <c r="N3952" s="46">
        <v>45532</v>
      </c>
      <c r="O3952" s="46">
        <v>45517</v>
      </c>
      <c r="P3952" s="91" t="s">
        <v>4998</v>
      </c>
      <c r="Q3952" s="84">
        <v>3</v>
      </c>
      <c r="R3952" s="91" t="s">
        <v>4991</v>
      </c>
      <c r="S3952" s="9" t="s">
        <v>4983</v>
      </c>
      <c r="T3952" s="9" t="s">
        <v>32</v>
      </c>
      <c r="U3952" s="9">
        <v>11002</v>
      </c>
      <c r="V3952" s="9">
        <v>11002</v>
      </c>
      <c r="W3952" s="9"/>
      <c r="X3952" s="10" t="s">
        <v>4992</v>
      </c>
      <c r="Y3952" s="10" t="s">
        <v>4980</v>
      </c>
      <c r="Z3952" s="10" t="s">
        <v>4980</v>
      </c>
      <c r="AA3952" s="10" t="s">
        <v>4992</v>
      </c>
      <c r="AB3952" s="10" t="s">
        <v>5066</v>
      </c>
      <c r="AC3952" s="9" t="s">
        <v>4999</v>
      </c>
      <c r="AD3952" s="29"/>
      <c r="AE3952" s="20" t="str">
        <f>VLOOKUP(E3952,'FILIAIS PETZ'!A:Q,17,0)</f>
        <v>CO-2</v>
      </c>
      <c r="AF3952" s="20" t="str">
        <f>VLOOKUP(E3952,'FILIAIS PETZ'!A:Q,3,0)</f>
        <v>FELICIO</v>
      </c>
      <c r="AG3952" s="20" t="str">
        <f>VLOOKUP(E3952,'FILIAIS PETZ'!A:Q,2,0)</f>
        <v>R3</v>
      </c>
      <c r="AH3952" s="75">
        <v>1800</v>
      </c>
      <c r="AI3952" s="16" t="s">
        <v>8413</v>
      </c>
      <c r="AJ3952" s="43">
        <f>VLOOKUP(E3952,'FILIAIS PETZ'!$A$2:$K$2000,11,0)</f>
        <v>18328118003477</v>
      </c>
      <c r="AK3952" s="44">
        <f t="shared" si="261"/>
        <v>18328118003477</v>
      </c>
    </row>
    <row r="3953" spans="1:37" s="14" customFormat="1" ht="15" customHeight="1" thickBot="1" x14ac:dyDescent="0.25">
      <c r="A3953" s="9" t="str">
        <f t="shared" si="260"/>
        <v>PREVENTIVA</v>
      </c>
      <c r="B3953" s="18">
        <f>VLOOKUP(C3953,FORNECEDORES!D:E,2,0)</f>
        <v>7736</v>
      </c>
      <c r="C3953" s="19" t="str">
        <f>VLOOKUP(D3953,FORNECEDORES!A:D,4,0)</f>
        <v>27.385.816/0001-37</v>
      </c>
      <c r="D3953" s="13" t="s">
        <v>2591</v>
      </c>
      <c r="E3953" s="20" t="str">
        <f t="shared" si="259"/>
        <v>04 0033</v>
      </c>
      <c r="F3953" s="28" t="s">
        <v>4933</v>
      </c>
      <c r="G3953" s="21" t="str">
        <f>VLOOKUP(E3953,'FILIAIS PETZ'!A:E,5,0)</f>
        <v>PETZ PARQUE FLAMBOYANT</v>
      </c>
      <c r="H3953" s="20" t="str">
        <f>VLOOKUP(E3953,'FILIAIS PETZ'!A:D,4,0)</f>
        <v>FBYT-GO</v>
      </c>
      <c r="I3953" s="46">
        <v>45474</v>
      </c>
      <c r="J3953" s="9" t="s">
        <v>4980</v>
      </c>
      <c r="K3953" s="9" t="s">
        <v>5858</v>
      </c>
      <c r="L3953" s="29" t="s">
        <v>11786</v>
      </c>
      <c r="M3953" s="46">
        <v>45505</v>
      </c>
      <c r="N3953" s="46">
        <v>45532</v>
      </c>
      <c r="O3953" s="46">
        <v>45517</v>
      </c>
      <c r="P3953" s="91" t="s">
        <v>4998</v>
      </c>
      <c r="Q3953" s="84">
        <v>3</v>
      </c>
      <c r="R3953" s="91" t="s">
        <v>4991</v>
      </c>
      <c r="S3953" s="9" t="s">
        <v>4983</v>
      </c>
      <c r="T3953" s="9" t="s">
        <v>32</v>
      </c>
      <c r="U3953" s="9">
        <v>11002</v>
      </c>
      <c r="V3953" s="9">
        <v>11002</v>
      </c>
      <c r="W3953" s="9" t="s">
        <v>5019</v>
      </c>
      <c r="X3953" s="10" t="s">
        <v>4985</v>
      </c>
      <c r="Y3953" s="10" t="s">
        <v>4980</v>
      </c>
      <c r="Z3953" s="10" t="s">
        <v>4980</v>
      </c>
      <c r="AA3953" s="10" t="s">
        <v>4989</v>
      </c>
      <c r="AB3953" s="10" t="s">
        <v>5066</v>
      </c>
      <c r="AC3953" s="9" t="s">
        <v>4999</v>
      </c>
      <c r="AD3953" s="29"/>
      <c r="AE3953" s="20" t="str">
        <f>VLOOKUP(E3953,'FILIAIS PETZ'!A:Q,17,0)</f>
        <v>CO-2</v>
      </c>
      <c r="AF3953" s="20" t="str">
        <f>VLOOKUP(E3953,'FILIAIS PETZ'!A:Q,3,0)</f>
        <v>FELICIO</v>
      </c>
      <c r="AG3953" s="20" t="str">
        <f>VLOOKUP(E3953,'FILIAIS PETZ'!A:Q,2,0)</f>
        <v>R3</v>
      </c>
      <c r="AH3953" s="75">
        <v>1400</v>
      </c>
      <c r="AI3953" s="16" t="s">
        <v>8412</v>
      </c>
      <c r="AJ3953" s="43">
        <f>VLOOKUP(E3953,'FILIAIS PETZ'!$A$2:$K$2000,11,0)</f>
        <v>18328118003477</v>
      </c>
      <c r="AK3953" s="44">
        <f t="shared" si="261"/>
        <v>18328118003477</v>
      </c>
    </row>
    <row r="3954" spans="1:37" s="14" customFormat="1" ht="15" customHeight="1" thickBot="1" x14ac:dyDescent="0.25">
      <c r="A3954" s="9" t="str">
        <f t="shared" si="260"/>
        <v>PREVENTIVA</v>
      </c>
      <c r="B3954" s="18">
        <f>VLOOKUP(C3954,FORNECEDORES!D:E,2,0)</f>
        <v>7736</v>
      </c>
      <c r="C3954" s="19" t="str">
        <f>VLOOKUP(D3954,FORNECEDORES!A:D,4,0)</f>
        <v>27.385.816/0001-37</v>
      </c>
      <c r="D3954" s="13" t="s">
        <v>2591</v>
      </c>
      <c r="E3954" s="20" t="str">
        <f t="shared" si="259"/>
        <v>04 0029</v>
      </c>
      <c r="F3954" s="28" t="s">
        <v>4965</v>
      </c>
      <c r="G3954" s="21" t="str">
        <f>VLOOKUP(E3954,'FILIAIS PETZ'!A:E,5,0)</f>
        <v>PETZ PASSEIO DAS AGUAS</v>
      </c>
      <c r="H3954" s="20" t="str">
        <f>VLOOKUP(E3954,'FILIAIS PETZ'!A:D,4,0)</f>
        <v>PSAG-GO</v>
      </c>
      <c r="I3954" s="46">
        <v>45474</v>
      </c>
      <c r="J3954" s="9" t="s">
        <v>4980</v>
      </c>
      <c r="K3954" s="9" t="s">
        <v>5858</v>
      </c>
      <c r="L3954" s="29" t="s">
        <v>10342</v>
      </c>
      <c r="M3954" s="46">
        <v>45505</v>
      </c>
      <c r="N3954" s="46">
        <v>45532</v>
      </c>
      <c r="O3954" s="46">
        <v>45517</v>
      </c>
      <c r="P3954" s="91" t="s">
        <v>4998</v>
      </c>
      <c r="Q3954" s="84">
        <v>3</v>
      </c>
      <c r="R3954" s="91" t="s">
        <v>4991</v>
      </c>
      <c r="S3954" s="9" t="s">
        <v>4983</v>
      </c>
      <c r="T3954" s="9" t="s">
        <v>32</v>
      </c>
      <c r="U3954" s="9">
        <v>11002</v>
      </c>
      <c r="V3954" s="9">
        <v>11002</v>
      </c>
      <c r="W3954" s="9"/>
      <c r="X3954" s="10" t="s">
        <v>4992</v>
      </c>
      <c r="Y3954" s="10" t="s">
        <v>4980</v>
      </c>
      <c r="Z3954" s="10" t="s">
        <v>4980</v>
      </c>
      <c r="AA3954" s="10" t="s">
        <v>4992</v>
      </c>
      <c r="AB3954" s="10" t="s">
        <v>5066</v>
      </c>
      <c r="AC3954" s="9" t="s">
        <v>4999</v>
      </c>
      <c r="AD3954" s="29"/>
      <c r="AE3954" s="20" t="str">
        <f>VLOOKUP(E3954,'FILIAIS PETZ'!A:Q,17,0)</f>
        <v>CO-2</v>
      </c>
      <c r="AF3954" s="20" t="str">
        <f>VLOOKUP(E3954,'FILIAIS PETZ'!A:Q,3,0)</f>
        <v>FELICIO</v>
      </c>
      <c r="AG3954" s="20" t="str">
        <f>VLOOKUP(E3954,'FILIAIS PETZ'!A:Q,2,0)</f>
        <v>R3</v>
      </c>
      <c r="AH3954" s="75">
        <v>1500</v>
      </c>
      <c r="AI3954" s="16" t="s">
        <v>8413</v>
      </c>
      <c r="AJ3954" s="43">
        <f>VLOOKUP(E3954,'FILIAIS PETZ'!$A$2:$K$2000,11,0)</f>
        <v>18328118002900</v>
      </c>
      <c r="AK3954" s="44">
        <f t="shared" si="261"/>
        <v>18328118002900</v>
      </c>
    </row>
    <row r="3955" spans="1:37" s="14" customFormat="1" ht="15" customHeight="1" thickBot="1" x14ac:dyDescent="0.25">
      <c r="A3955" s="9" t="str">
        <f t="shared" si="260"/>
        <v>PREVENTIVA</v>
      </c>
      <c r="B3955" s="18">
        <f>VLOOKUP(C3955,FORNECEDORES!D:E,2,0)</f>
        <v>7736</v>
      </c>
      <c r="C3955" s="19" t="str">
        <f>VLOOKUP(D3955,FORNECEDORES!A:D,4,0)</f>
        <v>27.385.816/0001-37</v>
      </c>
      <c r="D3955" s="13" t="s">
        <v>2591</v>
      </c>
      <c r="E3955" s="20" t="str">
        <f t="shared" si="259"/>
        <v>04 0029</v>
      </c>
      <c r="F3955" s="28" t="s">
        <v>4965</v>
      </c>
      <c r="G3955" s="21" t="str">
        <f>VLOOKUP(E3955,'FILIAIS PETZ'!A:E,5,0)</f>
        <v>PETZ PASSEIO DAS AGUAS</v>
      </c>
      <c r="H3955" s="20" t="str">
        <f>VLOOKUP(E3955,'FILIAIS PETZ'!A:D,4,0)</f>
        <v>PSAG-GO</v>
      </c>
      <c r="I3955" s="46">
        <v>45474</v>
      </c>
      <c r="J3955" s="9" t="s">
        <v>4980</v>
      </c>
      <c r="K3955" s="9" t="s">
        <v>5858</v>
      </c>
      <c r="L3955" s="29" t="s">
        <v>10344</v>
      </c>
      <c r="M3955" s="46">
        <v>45505</v>
      </c>
      <c r="N3955" s="46">
        <v>45532</v>
      </c>
      <c r="O3955" s="46">
        <v>45517</v>
      </c>
      <c r="P3955" s="91" t="s">
        <v>4998</v>
      </c>
      <c r="Q3955" s="84">
        <v>3</v>
      </c>
      <c r="R3955" s="91" t="s">
        <v>4991</v>
      </c>
      <c r="S3955" s="9" t="s">
        <v>4983</v>
      </c>
      <c r="T3955" s="9" t="s">
        <v>32</v>
      </c>
      <c r="U3955" s="9">
        <v>11002</v>
      </c>
      <c r="V3955" s="9">
        <v>11002</v>
      </c>
      <c r="W3955" s="9" t="s">
        <v>5019</v>
      </c>
      <c r="X3955" s="10" t="s">
        <v>4985</v>
      </c>
      <c r="Y3955" s="10" t="s">
        <v>4980</v>
      </c>
      <c r="Z3955" s="10" t="s">
        <v>4980</v>
      </c>
      <c r="AA3955" s="10" t="s">
        <v>4989</v>
      </c>
      <c r="AB3955" s="10" t="s">
        <v>5066</v>
      </c>
      <c r="AC3955" s="9" t="s">
        <v>4999</v>
      </c>
      <c r="AD3955" s="29"/>
      <c r="AE3955" s="20" t="str">
        <f>VLOOKUP(E3955,'FILIAIS PETZ'!A:Q,17,0)</f>
        <v>CO-2</v>
      </c>
      <c r="AF3955" s="20" t="str">
        <f>VLOOKUP(E3955,'FILIAIS PETZ'!A:Q,3,0)</f>
        <v>FELICIO</v>
      </c>
      <c r="AG3955" s="20" t="str">
        <f>VLOOKUP(E3955,'FILIAIS PETZ'!A:Q,2,0)</f>
        <v>R3</v>
      </c>
      <c r="AH3955" s="75">
        <v>1400</v>
      </c>
      <c r="AI3955" s="16" t="s">
        <v>8412</v>
      </c>
      <c r="AJ3955" s="43">
        <f>VLOOKUP(E3955,'FILIAIS PETZ'!$A$2:$K$2000,11,0)</f>
        <v>18328118002900</v>
      </c>
      <c r="AK3955" s="44">
        <f t="shared" si="261"/>
        <v>18328118002900</v>
      </c>
    </row>
    <row r="3956" spans="1:37" s="14" customFormat="1" ht="15" customHeight="1" thickBot="1" x14ac:dyDescent="0.25">
      <c r="A3956" s="9" t="str">
        <f t="shared" si="260"/>
        <v>PREVENTIVA</v>
      </c>
      <c r="B3956" s="18">
        <f>VLOOKUP(C3956,FORNECEDORES!D:E,2,0)</f>
        <v>741390</v>
      </c>
      <c r="C3956" s="19" t="str">
        <f>VLOOKUP(D3956,FORNECEDORES!A:D,4,0)</f>
        <v>53.327.206/0001-97</v>
      </c>
      <c r="D3956" s="13" t="s">
        <v>1785</v>
      </c>
      <c r="E3956" s="20" t="str">
        <f t="shared" si="259"/>
        <v>04 0061</v>
      </c>
      <c r="F3956" s="28" t="s">
        <v>4946</v>
      </c>
      <c r="G3956" s="21" t="str">
        <f>VLOOKUP(E3956,'FILIAIS PETZ'!A:E,5,0)</f>
        <v>PETZ PAMPULHA</v>
      </c>
      <c r="H3956" s="20" t="str">
        <f>VLOOKUP(E3956,'FILIAIS PETZ'!A:D,4,0)</f>
        <v>PAMP-MG</v>
      </c>
      <c r="I3956" s="46">
        <v>45474</v>
      </c>
      <c r="J3956" s="9" t="s">
        <v>4980</v>
      </c>
      <c r="K3956" s="9" t="s">
        <v>5858</v>
      </c>
      <c r="L3956" s="29" t="s">
        <v>5533</v>
      </c>
      <c r="M3956" s="46">
        <v>45484</v>
      </c>
      <c r="N3956" s="46">
        <v>45518</v>
      </c>
      <c r="O3956" s="46">
        <v>45496</v>
      </c>
      <c r="P3956" s="91" t="s">
        <v>4998</v>
      </c>
      <c r="Q3956" s="84">
        <v>3</v>
      </c>
      <c r="R3956" s="91" t="s">
        <v>4991</v>
      </c>
      <c r="S3956" s="9" t="s">
        <v>4983</v>
      </c>
      <c r="T3956" s="9" t="s">
        <v>32</v>
      </c>
      <c r="U3956" s="9">
        <v>11002</v>
      </c>
      <c r="V3956" s="9">
        <v>11002</v>
      </c>
      <c r="W3956" s="9"/>
      <c r="X3956" s="10" t="s">
        <v>4992</v>
      </c>
      <c r="Y3956" s="10" t="s">
        <v>4980</v>
      </c>
      <c r="Z3956" s="10" t="s">
        <v>4980</v>
      </c>
      <c r="AA3956" s="10" t="s">
        <v>4992</v>
      </c>
      <c r="AB3956" s="10" t="s">
        <v>5066</v>
      </c>
      <c r="AC3956" s="9" t="s">
        <v>4999</v>
      </c>
      <c r="AD3956" s="29"/>
      <c r="AE3956" s="20" t="str">
        <f>VLOOKUP(E3956,'FILIAIS PETZ'!A:Q,17,0)</f>
        <v>MG-1</v>
      </c>
      <c r="AF3956" s="20" t="str">
        <f>VLOOKUP(E3956,'FILIAIS PETZ'!A:Q,3,0)</f>
        <v>FELICIO</v>
      </c>
      <c r="AG3956" s="20" t="str">
        <f>VLOOKUP(E3956,'FILIAIS PETZ'!A:Q,2,0)</f>
        <v>R3</v>
      </c>
      <c r="AH3956" s="75">
        <v>910</v>
      </c>
      <c r="AI3956" s="16" t="s">
        <v>8413</v>
      </c>
      <c r="AJ3956" s="43">
        <f>VLOOKUP(E3956,'FILIAIS PETZ'!$A$2:$K$2000,11,0)</f>
        <v>18328118006069</v>
      </c>
      <c r="AK3956" s="44">
        <f t="shared" si="261"/>
        <v>18328118006069</v>
      </c>
    </row>
    <row r="3957" spans="1:37" s="14" customFormat="1" ht="15" customHeight="1" thickBot="1" x14ac:dyDescent="0.25">
      <c r="A3957" s="9" t="str">
        <f t="shared" si="260"/>
        <v>PREVENTIVA</v>
      </c>
      <c r="B3957" s="18">
        <f>VLOOKUP(C3957,FORNECEDORES!D:E,2,0)</f>
        <v>7736</v>
      </c>
      <c r="C3957" s="19" t="str">
        <f>VLOOKUP(D3957,FORNECEDORES!A:D,4,0)</f>
        <v>27.385.816/0001-37</v>
      </c>
      <c r="D3957" s="13" t="s">
        <v>2591</v>
      </c>
      <c r="E3957" s="20" t="str">
        <f t="shared" si="259"/>
        <v>04 0077</v>
      </c>
      <c r="F3957" s="28" t="s">
        <v>4954</v>
      </c>
      <c r="G3957" s="21" t="str">
        <f>VLOOKUP(E3957,'FILIAIS PETZ'!A:E,5,0)</f>
        <v>PETZ GOIANIA (SETOR BUENO)</v>
      </c>
      <c r="H3957" s="20" t="str">
        <f>VLOOKUP(E3957,'FILIAIS PETZ'!A:D,4,0)</f>
        <v>BT63-GO</v>
      </c>
      <c r="I3957" s="46">
        <v>45474</v>
      </c>
      <c r="J3957" s="9" t="s">
        <v>4980</v>
      </c>
      <c r="K3957" s="9" t="s">
        <v>5858</v>
      </c>
      <c r="L3957" s="29" t="s">
        <v>10437</v>
      </c>
      <c r="M3957" s="46">
        <v>45505</v>
      </c>
      <c r="N3957" s="46">
        <v>45532</v>
      </c>
      <c r="O3957" s="46">
        <v>45517</v>
      </c>
      <c r="P3957" s="91" t="s">
        <v>4998</v>
      </c>
      <c r="Q3957" s="84">
        <v>3</v>
      </c>
      <c r="R3957" s="91" t="s">
        <v>4991</v>
      </c>
      <c r="S3957" s="9" t="s">
        <v>4983</v>
      </c>
      <c r="T3957" s="9" t="s">
        <v>32</v>
      </c>
      <c r="U3957" s="9">
        <v>11002</v>
      </c>
      <c r="V3957" s="9">
        <v>11002</v>
      </c>
      <c r="W3957" s="9"/>
      <c r="X3957" s="10" t="s">
        <v>4992</v>
      </c>
      <c r="Y3957" s="10" t="s">
        <v>4980</v>
      </c>
      <c r="Z3957" s="10" t="s">
        <v>4980</v>
      </c>
      <c r="AA3957" s="10" t="s">
        <v>4992</v>
      </c>
      <c r="AB3957" s="10" t="s">
        <v>5066</v>
      </c>
      <c r="AC3957" s="9" t="s">
        <v>4999</v>
      </c>
      <c r="AD3957" s="29"/>
      <c r="AE3957" s="20" t="str">
        <f>VLOOKUP(E3957,'FILIAIS PETZ'!A:Q,17,0)</f>
        <v>CO-2</v>
      </c>
      <c r="AF3957" s="20" t="str">
        <f>VLOOKUP(E3957,'FILIAIS PETZ'!A:Q,3,0)</f>
        <v>FELICIO</v>
      </c>
      <c r="AG3957" s="20" t="str">
        <f>VLOOKUP(E3957,'FILIAIS PETZ'!A:Q,2,0)</f>
        <v>R3</v>
      </c>
      <c r="AH3957" s="75">
        <v>2200</v>
      </c>
      <c r="AI3957" s="16" t="s">
        <v>8413</v>
      </c>
      <c r="AJ3957" s="43">
        <f>VLOOKUP(E3957,'FILIAIS PETZ'!$A$2:$K$2000,11,0)</f>
        <v>18328118007545</v>
      </c>
      <c r="AK3957" s="44">
        <f t="shared" si="261"/>
        <v>18328118007545</v>
      </c>
    </row>
    <row r="3958" spans="1:37" s="14" customFormat="1" ht="15" customHeight="1" thickBot="1" x14ac:dyDescent="0.25">
      <c r="A3958" s="9" t="str">
        <f t="shared" si="260"/>
        <v>PREVENTIVA</v>
      </c>
      <c r="B3958" s="18">
        <f>VLOOKUP(C3958,FORNECEDORES!D:E,2,0)</f>
        <v>7736</v>
      </c>
      <c r="C3958" s="19" t="str">
        <f>VLOOKUP(D3958,FORNECEDORES!A:D,4,0)</f>
        <v>27.385.816/0001-37</v>
      </c>
      <c r="D3958" s="13" t="s">
        <v>2591</v>
      </c>
      <c r="E3958" s="20" t="str">
        <f t="shared" si="259"/>
        <v>04 0077</v>
      </c>
      <c r="F3958" s="28" t="s">
        <v>4954</v>
      </c>
      <c r="G3958" s="21" t="str">
        <f>VLOOKUP(E3958,'FILIAIS PETZ'!A:E,5,0)</f>
        <v>PETZ GOIANIA (SETOR BUENO)</v>
      </c>
      <c r="H3958" s="20" t="str">
        <f>VLOOKUP(E3958,'FILIAIS PETZ'!A:D,4,0)</f>
        <v>BT63-GO</v>
      </c>
      <c r="I3958" s="46">
        <v>45474</v>
      </c>
      <c r="J3958" s="9" t="s">
        <v>4980</v>
      </c>
      <c r="K3958" s="9" t="s">
        <v>5858</v>
      </c>
      <c r="L3958" s="29" t="s">
        <v>10441</v>
      </c>
      <c r="M3958" s="46">
        <v>45505</v>
      </c>
      <c r="N3958" s="46">
        <v>45532</v>
      </c>
      <c r="O3958" s="46">
        <v>45517</v>
      </c>
      <c r="P3958" s="91" t="s">
        <v>4998</v>
      </c>
      <c r="Q3958" s="84">
        <v>3</v>
      </c>
      <c r="R3958" s="91" t="s">
        <v>4991</v>
      </c>
      <c r="S3958" s="9" t="s">
        <v>4983</v>
      </c>
      <c r="T3958" s="9" t="s">
        <v>32</v>
      </c>
      <c r="U3958" s="9">
        <v>11002</v>
      </c>
      <c r="V3958" s="9">
        <v>11002</v>
      </c>
      <c r="W3958" s="9" t="s">
        <v>5019</v>
      </c>
      <c r="X3958" s="10" t="s">
        <v>4985</v>
      </c>
      <c r="Y3958" s="10" t="s">
        <v>4980</v>
      </c>
      <c r="Z3958" s="10" t="s">
        <v>4980</v>
      </c>
      <c r="AA3958" s="10" t="s">
        <v>4989</v>
      </c>
      <c r="AB3958" s="10" t="s">
        <v>5066</v>
      </c>
      <c r="AC3958" s="9" t="s">
        <v>4999</v>
      </c>
      <c r="AD3958" s="29"/>
      <c r="AE3958" s="20" t="str">
        <f>VLOOKUP(E3958,'FILIAIS PETZ'!A:Q,17,0)</f>
        <v>CO-2</v>
      </c>
      <c r="AF3958" s="20" t="str">
        <f>VLOOKUP(E3958,'FILIAIS PETZ'!A:Q,3,0)</f>
        <v>FELICIO</v>
      </c>
      <c r="AG3958" s="20" t="str">
        <f>VLOOKUP(E3958,'FILIAIS PETZ'!A:Q,2,0)</f>
        <v>R3</v>
      </c>
      <c r="AH3958" s="75">
        <v>1600</v>
      </c>
      <c r="AI3958" s="16" t="s">
        <v>8412</v>
      </c>
      <c r="AJ3958" s="43">
        <f>VLOOKUP(E3958,'FILIAIS PETZ'!$A$2:$K$2000,11,0)</f>
        <v>18328118007545</v>
      </c>
      <c r="AK3958" s="44">
        <f t="shared" si="261"/>
        <v>18328118007545</v>
      </c>
    </row>
    <row r="3959" spans="1:37" s="14" customFormat="1" ht="15" customHeight="1" thickBot="1" x14ac:dyDescent="0.25">
      <c r="A3959" s="9" t="str">
        <f t="shared" si="260"/>
        <v>PREVENTIVA</v>
      </c>
      <c r="B3959" s="18">
        <f>VLOOKUP(C3959,FORNECEDORES!D:E,2,0)</f>
        <v>7736</v>
      </c>
      <c r="C3959" s="19" t="str">
        <f>VLOOKUP(D3959,FORNECEDORES!A:D,4,0)</f>
        <v>27.385.816/0001-37</v>
      </c>
      <c r="D3959" s="13" t="s">
        <v>2591</v>
      </c>
      <c r="E3959" s="20" t="str">
        <f t="shared" si="259"/>
        <v>04 0153</v>
      </c>
      <c r="F3959" s="28" t="s">
        <v>4966</v>
      </c>
      <c r="G3959" s="21" t="str">
        <f>VLOOKUP(E3959,'FILIAIS PETZ'!A:E,5,0)</f>
        <v>PETZ TAGUATINGA</v>
      </c>
      <c r="H3959" s="20" t="str">
        <f>VLOOKUP(E3959,'FILIAIS PETZ'!A:D,4,0)</f>
        <v>TGTG-DF</v>
      </c>
      <c r="I3959" s="46">
        <v>45474</v>
      </c>
      <c r="J3959" s="9" t="s">
        <v>4980</v>
      </c>
      <c r="K3959" s="9" t="s">
        <v>5858</v>
      </c>
      <c r="L3959" s="29" t="s">
        <v>11803</v>
      </c>
      <c r="M3959" s="46">
        <v>45505</v>
      </c>
      <c r="N3959" s="46">
        <v>45532</v>
      </c>
      <c r="O3959" s="46">
        <v>45517</v>
      </c>
      <c r="P3959" s="91" t="s">
        <v>4998</v>
      </c>
      <c r="Q3959" s="84">
        <v>3</v>
      </c>
      <c r="R3959" s="91" t="s">
        <v>4991</v>
      </c>
      <c r="S3959" s="9" t="s">
        <v>4983</v>
      </c>
      <c r="T3959" s="9" t="s">
        <v>32</v>
      </c>
      <c r="U3959" s="9">
        <v>11002</v>
      </c>
      <c r="V3959" s="9">
        <v>11002</v>
      </c>
      <c r="W3959" s="9"/>
      <c r="X3959" s="10" t="s">
        <v>4992</v>
      </c>
      <c r="Y3959" s="10" t="s">
        <v>4980</v>
      </c>
      <c r="Z3959" s="10" t="s">
        <v>4980</v>
      </c>
      <c r="AA3959" s="10" t="s">
        <v>4992</v>
      </c>
      <c r="AB3959" s="10" t="s">
        <v>5066</v>
      </c>
      <c r="AC3959" s="9" t="s">
        <v>4999</v>
      </c>
      <c r="AD3959" s="29"/>
      <c r="AE3959" s="20" t="str">
        <f>VLOOKUP(E3959,'FILIAIS PETZ'!A:Q,17,0)</f>
        <v>CO-1</v>
      </c>
      <c r="AF3959" s="20" t="str">
        <f>VLOOKUP(E3959,'FILIAIS PETZ'!A:Q,3,0)</f>
        <v>FELICIO</v>
      </c>
      <c r="AG3959" s="20" t="str">
        <f>VLOOKUP(E3959,'FILIAIS PETZ'!A:Q,2,0)</f>
        <v>R3</v>
      </c>
      <c r="AH3959" s="75">
        <v>1800</v>
      </c>
      <c r="AI3959" s="16" t="s">
        <v>8413</v>
      </c>
      <c r="AJ3959" s="43">
        <f>VLOOKUP(E3959,'FILIAIS PETZ'!$A$2:$K$2000,11,0)</f>
        <v>18328118014916</v>
      </c>
      <c r="AK3959" s="44">
        <f t="shared" si="261"/>
        <v>18328118014916</v>
      </c>
    </row>
    <row r="3960" spans="1:37" s="14" customFormat="1" ht="15" customHeight="1" thickBot="1" x14ac:dyDescent="0.25">
      <c r="A3960" s="9" t="str">
        <f t="shared" si="260"/>
        <v>PREVENTIVA</v>
      </c>
      <c r="B3960" s="18">
        <f>VLOOKUP(C3960,FORNECEDORES!D:E,2,0)</f>
        <v>7736</v>
      </c>
      <c r="C3960" s="19" t="str">
        <f>VLOOKUP(D3960,FORNECEDORES!A:D,4,0)</f>
        <v>27.385.816/0001-37</v>
      </c>
      <c r="D3960" s="13" t="s">
        <v>2591</v>
      </c>
      <c r="E3960" s="20" t="str">
        <f t="shared" si="259"/>
        <v>04 0153</v>
      </c>
      <c r="F3960" s="28" t="s">
        <v>4966</v>
      </c>
      <c r="G3960" s="21" t="str">
        <f>VLOOKUP(E3960,'FILIAIS PETZ'!A:E,5,0)</f>
        <v>PETZ TAGUATINGA</v>
      </c>
      <c r="H3960" s="20" t="str">
        <f>VLOOKUP(E3960,'FILIAIS PETZ'!A:D,4,0)</f>
        <v>TGTG-DF</v>
      </c>
      <c r="I3960" s="46">
        <v>45474</v>
      </c>
      <c r="J3960" s="9" t="s">
        <v>4980</v>
      </c>
      <c r="K3960" s="9" t="s">
        <v>5858</v>
      </c>
      <c r="L3960" s="29" t="s">
        <v>8344</v>
      </c>
      <c r="M3960" s="46">
        <v>45505</v>
      </c>
      <c r="N3960" s="46">
        <v>45532</v>
      </c>
      <c r="O3960" s="46">
        <v>45517</v>
      </c>
      <c r="P3960" s="91" t="s">
        <v>4998</v>
      </c>
      <c r="Q3960" s="84">
        <v>3</v>
      </c>
      <c r="R3960" s="91" t="s">
        <v>4991</v>
      </c>
      <c r="S3960" s="9" t="s">
        <v>4983</v>
      </c>
      <c r="T3960" s="9" t="s">
        <v>32</v>
      </c>
      <c r="U3960" s="9">
        <v>11002</v>
      </c>
      <c r="V3960" s="9">
        <v>11002</v>
      </c>
      <c r="W3960" s="9"/>
      <c r="X3960" s="10" t="s">
        <v>4985</v>
      </c>
      <c r="Y3960" s="10" t="s">
        <v>4980</v>
      </c>
      <c r="Z3960" s="10" t="s">
        <v>4980</v>
      </c>
      <c r="AA3960" s="10" t="s">
        <v>4989</v>
      </c>
      <c r="AB3960" s="10" t="s">
        <v>5066</v>
      </c>
      <c r="AC3960" s="9" t="s">
        <v>4999</v>
      </c>
      <c r="AD3960" s="29"/>
      <c r="AE3960" s="20" t="str">
        <f>VLOOKUP(E3960,'FILIAIS PETZ'!A:Q,17,0)</f>
        <v>CO-1</v>
      </c>
      <c r="AF3960" s="20" t="str">
        <f>VLOOKUP(E3960,'FILIAIS PETZ'!A:Q,3,0)</f>
        <v>FELICIO</v>
      </c>
      <c r="AG3960" s="20" t="str">
        <f>VLOOKUP(E3960,'FILIAIS PETZ'!A:Q,2,0)</f>
        <v>R3</v>
      </c>
      <c r="AH3960" s="75">
        <v>1400</v>
      </c>
      <c r="AI3960" s="16" t="s">
        <v>8412</v>
      </c>
      <c r="AJ3960" s="43">
        <f>VLOOKUP(E3960,'FILIAIS PETZ'!$A$2:$K$2000,11,0)</f>
        <v>18328118014916</v>
      </c>
      <c r="AK3960" s="44">
        <f t="shared" si="261"/>
        <v>18328118014916</v>
      </c>
    </row>
    <row r="3961" spans="1:37" s="14" customFormat="1" ht="15" customHeight="1" thickBot="1" x14ac:dyDescent="0.25">
      <c r="A3961" s="9" t="str">
        <f t="shared" si="260"/>
        <v>PREVENTIVA</v>
      </c>
      <c r="B3961" s="18">
        <f>VLOOKUP(C3961,FORNECEDORES!D:E,2,0)</f>
        <v>7736</v>
      </c>
      <c r="C3961" s="19" t="str">
        <f>VLOOKUP(D3961,FORNECEDORES!A:D,4,0)</f>
        <v>27.385.816/0001-37</v>
      </c>
      <c r="D3961" s="13" t="s">
        <v>2591</v>
      </c>
      <c r="E3961" s="20" t="str">
        <f t="shared" si="259"/>
        <v>04 0198</v>
      </c>
      <c r="F3961" s="28" t="s">
        <v>4967</v>
      </c>
      <c r="G3961" s="21" t="str">
        <f>VLOOKUP(E3961,'FILIAIS PETZ'!A:E,5,0)</f>
        <v>PETZ SHOPPING SUL VALPARAISO</v>
      </c>
      <c r="H3961" s="20" t="str">
        <f>VLOOKUP(E3961,'FILIAIS PETZ'!A:D,4,0)</f>
        <v>VALP-GO</v>
      </c>
      <c r="I3961" s="46">
        <v>45474</v>
      </c>
      <c r="J3961" s="9" t="s">
        <v>4980</v>
      </c>
      <c r="K3961" s="9" t="s">
        <v>5858</v>
      </c>
      <c r="L3961" s="29" t="s">
        <v>11804</v>
      </c>
      <c r="M3961" s="46">
        <v>45505</v>
      </c>
      <c r="N3961" s="46">
        <v>45532</v>
      </c>
      <c r="O3961" s="46">
        <v>45517</v>
      </c>
      <c r="P3961" s="91" t="s">
        <v>4998</v>
      </c>
      <c r="Q3961" s="84">
        <v>3</v>
      </c>
      <c r="R3961" s="91" t="s">
        <v>4991</v>
      </c>
      <c r="S3961" s="9" t="s">
        <v>4983</v>
      </c>
      <c r="T3961" s="9" t="s">
        <v>32</v>
      </c>
      <c r="U3961" s="9">
        <v>11002</v>
      </c>
      <c r="V3961" s="9">
        <v>11002</v>
      </c>
      <c r="W3961" s="9"/>
      <c r="X3961" s="10" t="s">
        <v>4992</v>
      </c>
      <c r="Y3961" s="10" t="s">
        <v>4980</v>
      </c>
      <c r="Z3961" s="10" t="s">
        <v>4980</v>
      </c>
      <c r="AA3961" s="10" t="s">
        <v>4992</v>
      </c>
      <c r="AB3961" s="10" t="s">
        <v>5066</v>
      </c>
      <c r="AC3961" s="9" t="s">
        <v>4999</v>
      </c>
      <c r="AD3961" s="29"/>
      <c r="AE3961" s="20" t="str">
        <f>VLOOKUP(E3961,'FILIAIS PETZ'!A:Q,17,0)</f>
        <v>CO-1</v>
      </c>
      <c r="AF3961" s="20" t="str">
        <f>VLOOKUP(E3961,'FILIAIS PETZ'!A:Q,3,0)</f>
        <v>FELICIO</v>
      </c>
      <c r="AG3961" s="20" t="str">
        <f>VLOOKUP(E3961,'FILIAIS PETZ'!A:Q,2,0)</f>
        <v>R3</v>
      </c>
      <c r="AH3961" s="75">
        <v>1800</v>
      </c>
      <c r="AI3961" s="16" t="s">
        <v>8413</v>
      </c>
      <c r="AJ3961" s="43">
        <f>VLOOKUP(E3961,'FILIAIS PETZ'!$A$2:$K$2000,11,0)</f>
        <v>18328118019390</v>
      </c>
      <c r="AK3961" s="44">
        <f t="shared" si="261"/>
        <v>18328118019390</v>
      </c>
    </row>
    <row r="3962" spans="1:37" s="14" customFormat="1" ht="15" customHeight="1" thickBot="1" x14ac:dyDescent="0.25">
      <c r="A3962" s="9" t="str">
        <f t="shared" si="260"/>
        <v>PREVENTIVA</v>
      </c>
      <c r="B3962" s="18">
        <f>VLOOKUP(C3962,FORNECEDORES!D:E,2,0)</f>
        <v>7736</v>
      </c>
      <c r="C3962" s="19" t="str">
        <f>VLOOKUP(D3962,FORNECEDORES!A:D,4,0)</f>
        <v>27.385.816/0001-37</v>
      </c>
      <c r="D3962" s="13" t="s">
        <v>2591</v>
      </c>
      <c r="E3962" s="20" t="str">
        <f t="shared" si="259"/>
        <v>04 0198</v>
      </c>
      <c r="F3962" s="28" t="s">
        <v>4967</v>
      </c>
      <c r="G3962" s="21" t="str">
        <f>VLOOKUP(E3962,'FILIAIS PETZ'!A:E,5,0)</f>
        <v>PETZ SHOPPING SUL VALPARAISO</v>
      </c>
      <c r="H3962" s="20" t="str">
        <f>VLOOKUP(E3962,'FILIAIS PETZ'!A:D,4,0)</f>
        <v>VALP-GO</v>
      </c>
      <c r="I3962" s="46">
        <v>45474</v>
      </c>
      <c r="J3962" s="9" t="s">
        <v>4980</v>
      </c>
      <c r="K3962" s="9" t="s">
        <v>5858</v>
      </c>
      <c r="L3962" s="29" t="s">
        <v>10347</v>
      </c>
      <c r="M3962" s="46">
        <v>45505</v>
      </c>
      <c r="N3962" s="46">
        <v>45532</v>
      </c>
      <c r="O3962" s="46">
        <v>45517</v>
      </c>
      <c r="P3962" s="91" t="s">
        <v>4998</v>
      </c>
      <c r="Q3962" s="84">
        <v>3</v>
      </c>
      <c r="R3962" s="91" t="s">
        <v>4991</v>
      </c>
      <c r="S3962" s="9" t="s">
        <v>4983</v>
      </c>
      <c r="T3962" s="9" t="s">
        <v>32</v>
      </c>
      <c r="U3962" s="9">
        <v>11002</v>
      </c>
      <c r="V3962" s="9">
        <v>11002</v>
      </c>
      <c r="W3962" s="9" t="s">
        <v>5019</v>
      </c>
      <c r="X3962" s="10" t="s">
        <v>4985</v>
      </c>
      <c r="Y3962" s="10" t="s">
        <v>4980</v>
      </c>
      <c r="Z3962" s="10" t="s">
        <v>4980</v>
      </c>
      <c r="AA3962" s="10" t="s">
        <v>4989</v>
      </c>
      <c r="AB3962" s="10" t="s">
        <v>5066</v>
      </c>
      <c r="AC3962" s="9" t="s">
        <v>4999</v>
      </c>
      <c r="AD3962" s="29"/>
      <c r="AE3962" s="20" t="str">
        <f>VLOOKUP(E3962,'FILIAIS PETZ'!A:Q,17,0)</f>
        <v>CO-1</v>
      </c>
      <c r="AF3962" s="20" t="str">
        <f>VLOOKUP(E3962,'FILIAIS PETZ'!A:Q,3,0)</f>
        <v>FELICIO</v>
      </c>
      <c r="AG3962" s="20" t="str">
        <f>VLOOKUP(E3962,'FILIAIS PETZ'!A:Q,2,0)</f>
        <v>R3</v>
      </c>
      <c r="AH3962" s="75">
        <v>700</v>
      </c>
      <c r="AI3962" s="16" t="s">
        <v>8412</v>
      </c>
      <c r="AJ3962" s="43">
        <f>VLOOKUP(E3962,'FILIAIS PETZ'!$A$2:$K$2000,11,0)</f>
        <v>18328118019390</v>
      </c>
      <c r="AK3962" s="44">
        <f t="shared" si="261"/>
        <v>18328118019390</v>
      </c>
    </row>
    <row r="3963" spans="1:37" s="14" customFormat="1" ht="15" customHeight="1" thickBot="1" x14ac:dyDescent="0.25">
      <c r="A3963" s="9" t="str">
        <f t="shared" si="260"/>
        <v>PREVENTIVA</v>
      </c>
      <c r="B3963" s="18">
        <f>VLOOKUP(C3963,FORNECEDORES!D:E,2,0)</f>
        <v>638161</v>
      </c>
      <c r="C3963" s="19" t="str">
        <f>VLOOKUP(D3963,FORNECEDORES!A:D,4,0)</f>
        <v>29.739.737/0005-36</v>
      </c>
      <c r="D3963" s="13" t="s">
        <v>7606</v>
      </c>
      <c r="E3963" s="20" t="str">
        <f t="shared" si="259"/>
        <v>04 0185</v>
      </c>
      <c r="F3963" s="28" t="s">
        <v>4973</v>
      </c>
      <c r="G3963" s="21" t="str">
        <f>VLOOKUP(E3963,'FILIAIS PETZ'!A:E,5,0)</f>
        <v>PETZ AV CONTORNO (ANTIGOS DADOS DE SVLB/MG - PETZ SILVA LOBO)</v>
      </c>
      <c r="H3963" s="20" t="str">
        <f>VLOOKUP(E3963,'FILIAIS PETZ'!A:D,4,0)</f>
        <v>ACTN-MG</v>
      </c>
      <c r="I3963" s="46">
        <v>45474</v>
      </c>
      <c r="J3963" s="9" t="s">
        <v>4980</v>
      </c>
      <c r="K3963" s="9"/>
      <c r="L3963" s="29"/>
      <c r="M3963" s="46"/>
      <c r="N3963" s="46"/>
      <c r="O3963" s="46"/>
      <c r="P3963" s="91" t="s">
        <v>4998</v>
      </c>
      <c r="Q3963" s="84">
        <v>3</v>
      </c>
      <c r="R3963" s="91" t="s">
        <v>4991</v>
      </c>
      <c r="S3963" s="9" t="s">
        <v>4983</v>
      </c>
      <c r="T3963" s="9" t="s">
        <v>32</v>
      </c>
      <c r="U3963" s="9">
        <v>11002</v>
      </c>
      <c r="V3963" s="9">
        <v>11002</v>
      </c>
      <c r="W3963" s="9"/>
      <c r="X3963" s="10" t="s">
        <v>5033</v>
      </c>
      <c r="Y3963" s="10" t="s">
        <v>4980</v>
      </c>
      <c r="Z3963" s="10" t="s">
        <v>4980</v>
      </c>
      <c r="AA3963" s="10" t="s">
        <v>5033</v>
      </c>
      <c r="AB3963" s="10" t="s">
        <v>5066</v>
      </c>
      <c r="AC3963" s="9" t="s">
        <v>4999</v>
      </c>
      <c r="AD3963" s="29"/>
      <c r="AE3963" s="20" t="str">
        <f>VLOOKUP(E3963,'FILIAIS PETZ'!A:Q,17,0)</f>
        <v>MG-1</v>
      </c>
      <c r="AF3963" s="20" t="str">
        <f>VLOOKUP(E3963,'FILIAIS PETZ'!A:Q,3,0)</f>
        <v>FELICIO</v>
      </c>
      <c r="AG3963" s="20" t="str">
        <f>VLOOKUP(E3963,'FILIAIS PETZ'!A:Q,2,0)</f>
        <v>R3</v>
      </c>
      <c r="AH3963" s="75">
        <v>370</v>
      </c>
      <c r="AI3963" s="16" t="s">
        <v>8414</v>
      </c>
      <c r="AJ3963" s="43">
        <f>VLOOKUP(E3963,'FILIAIS PETZ'!$A$2:$K$2000,11,0)</f>
        <v>18328118017931</v>
      </c>
      <c r="AK3963" s="44">
        <f t="shared" si="261"/>
        <v>18328118017931</v>
      </c>
    </row>
    <row r="3964" spans="1:37" s="14" customFormat="1" ht="15" customHeight="1" thickBot="1" x14ac:dyDescent="0.25">
      <c r="A3964" s="9" t="str">
        <f t="shared" si="260"/>
        <v>PREVENTIVA</v>
      </c>
      <c r="B3964" s="18">
        <f>VLOOKUP(C3964,FORNECEDORES!D:E,2,0)</f>
        <v>6620</v>
      </c>
      <c r="C3964" s="19" t="str">
        <f>VLOOKUP(D3964,FORNECEDORES!A:D,4,0)</f>
        <v>02.666.249/0001-66</v>
      </c>
      <c r="D3964" s="13" t="s">
        <v>1360</v>
      </c>
      <c r="E3964" s="20" t="str">
        <f t="shared" si="259"/>
        <v>04 0015</v>
      </c>
      <c r="F3964" s="28" t="s">
        <v>4971</v>
      </c>
      <c r="G3964" s="21" t="str">
        <f>VLOOKUP(E3964,'FILIAIS PETZ'!A:E,5,0)</f>
        <v>PETZ BRASILIA SIA</v>
      </c>
      <c r="H3964" s="20" t="str">
        <f>VLOOKUP(E3964,'FILIAIS PETZ'!A:D,4,0)</f>
        <v>BSIA-DF</v>
      </c>
      <c r="I3964" s="46">
        <v>45474</v>
      </c>
      <c r="J3964" s="9" t="s">
        <v>4980</v>
      </c>
      <c r="K3964" s="9" t="s">
        <v>5858</v>
      </c>
      <c r="L3964" s="29" t="s">
        <v>8849</v>
      </c>
      <c r="M3964" s="46">
        <v>45476</v>
      </c>
      <c r="N3964" s="46">
        <v>45518</v>
      </c>
      <c r="O3964" s="46">
        <v>45497</v>
      </c>
      <c r="P3964" s="91" t="s">
        <v>4998</v>
      </c>
      <c r="Q3964" s="84" t="s">
        <v>5029</v>
      </c>
      <c r="R3964" s="91" t="s">
        <v>4991</v>
      </c>
      <c r="S3964" s="9" t="s">
        <v>4983</v>
      </c>
      <c r="T3964" s="9" t="s">
        <v>32</v>
      </c>
      <c r="U3964" s="9">
        <v>11002</v>
      </c>
      <c r="V3964" s="9">
        <v>11002</v>
      </c>
      <c r="W3964" s="9" t="s">
        <v>5019</v>
      </c>
      <c r="X3964" s="10" t="s">
        <v>4996</v>
      </c>
      <c r="Y3964" s="10" t="s">
        <v>4980</v>
      </c>
      <c r="Z3964" s="10" t="s">
        <v>4980</v>
      </c>
      <c r="AA3964" s="10" t="s">
        <v>5097</v>
      </c>
      <c r="AB3964" s="10" t="s">
        <v>12942</v>
      </c>
      <c r="AC3964" s="9" t="s">
        <v>4999</v>
      </c>
      <c r="AD3964" s="29"/>
      <c r="AE3964" s="20" t="str">
        <f>VLOOKUP(E3964,'FILIAIS PETZ'!A:Q,17,0)</f>
        <v>CO-2</v>
      </c>
      <c r="AF3964" s="20" t="str">
        <f>VLOOKUP(E3964,'FILIAIS PETZ'!A:Q,3,0)</f>
        <v>FELICIO</v>
      </c>
      <c r="AG3964" s="20" t="str">
        <f>VLOOKUP(E3964,'FILIAIS PETZ'!A:Q,2,0)</f>
        <v>R3</v>
      </c>
      <c r="AH3964" s="75">
        <v>455</v>
      </c>
      <c r="AI3964" s="16" t="s">
        <v>8415</v>
      </c>
      <c r="AJ3964" s="43">
        <f>VLOOKUP(E3964,'FILIAIS PETZ'!$A$2:$K$2000,11,0)</f>
        <v>18328118000451</v>
      </c>
      <c r="AK3964" s="44">
        <f t="shared" si="261"/>
        <v>18328118000451</v>
      </c>
    </row>
    <row r="3965" spans="1:37" s="14" customFormat="1" ht="15" customHeight="1" thickBot="1" x14ac:dyDescent="0.25">
      <c r="A3965" s="9" t="str">
        <f t="shared" ref="A3965:A3971" si="262">J3965</f>
        <v>PREVENTIVA</v>
      </c>
      <c r="B3965" s="18">
        <f>VLOOKUP(C3965,FORNECEDORES!D:E,2,0)</f>
        <v>6620</v>
      </c>
      <c r="C3965" s="19" t="str">
        <f>VLOOKUP(D3965,FORNECEDORES!A:D,4,0)</f>
        <v>02.666.249/0001-66</v>
      </c>
      <c r="D3965" s="13" t="s">
        <v>1360</v>
      </c>
      <c r="E3965" s="20" t="str">
        <f t="shared" si="259"/>
        <v>04 0200</v>
      </c>
      <c r="F3965" s="28" t="s">
        <v>4960</v>
      </c>
      <c r="G3965" s="21" t="str">
        <f>VLOOKUP(E3965,'FILIAIS PETZ'!A:E,5,0)</f>
        <v>PETZ BRASILIA W3 NORTE</v>
      </c>
      <c r="H3965" s="20" t="str">
        <f>VLOOKUP(E3965,'FILIAIS PETZ'!A:D,4,0)</f>
        <v>W3NT-DF</v>
      </c>
      <c r="I3965" s="46">
        <v>45474</v>
      </c>
      <c r="J3965" s="9" t="s">
        <v>4980</v>
      </c>
      <c r="K3965" s="9" t="s">
        <v>5858</v>
      </c>
      <c r="L3965" s="29" t="s">
        <v>8850</v>
      </c>
      <c r="M3965" s="46">
        <v>45476</v>
      </c>
      <c r="N3965" s="46">
        <v>45518</v>
      </c>
      <c r="O3965" s="46">
        <v>45498</v>
      </c>
      <c r="P3965" s="91" t="s">
        <v>4998</v>
      </c>
      <c r="Q3965" s="84" t="s">
        <v>5029</v>
      </c>
      <c r="R3965" s="91" t="s">
        <v>4991</v>
      </c>
      <c r="S3965" s="9" t="s">
        <v>4983</v>
      </c>
      <c r="T3965" s="9" t="s">
        <v>32</v>
      </c>
      <c r="U3965" s="9">
        <v>11002</v>
      </c>
      <c r="V3965" s="9">
        <v>11002</v>
      </c>
      <c r="W3965" s="9" t="s">
        <v>5019</v>
      </c>
      <c r="X3965" s="10" t="s">
        <v>4996</v>
      </c>
      <c r="Y3965" s="10" t="s">
        <v>4980</v>
      </c>
      <c r="Z3965" s="10" t="s">
        <v>4980</v>
      </c>
      <c r="AA3965" s="10" t="s">
        <v>5097</v>
      </c>
      <c r="AB3965" s="10" t="s">
        <v>12942</v>
      </c>
      <c r="AC3965" s="9" t="s">
        <v>4999</v>
      </c>
      <c r="AD3965" s="29"/>
      <c r="AE3965" s="20" t="str">
        <f>VLOOKUP(E3965,'FILIAIS PETZ'!A:Q,17,0)</f>
        <v>CO-2</v>
      </c>
      <c r="AF3965" s="20" t="str">
        <f>VLOOKUP(E3965,'FILIAIS PETZ'!A:Q,3,0)</f>
        <v>FELICIO</v>
      </c>
      <c r="AG3965" s="20" t="str">
        <f>VLOOKUP(E3965,'FILIAIS PETZ'!A:Q,2,0)</f>
        <v>R3</v>
      </c>
      <c r="AH3965" s="75">
        <v>455</v>
      </c>
      <c r="AI3965" s="16" t="s">
        <v>8415</v>
      </c>
      <c r="AJ3965" s="43">
        <f>VLOOKUP(E3965,'FILIAIS PETZ'!$A$2:$K$2000,11,0)</f>
        <v>18328118018660</v>
      </c>
      <c r="AK3965" s="44">
        <f t="shared" si="261"/>
        <v>18328118018660</v>
      </c>
    </row>
    <row r="3966" spans="1:37" s="14" customFormat="1" ht="15" customHeight="1" thickBot="1" x14ac:dyDescent="0.25">
      <c r="A3966" s="9" t="str">
        <f t="shared" si="262"/>
        <v>PREVENTIVA</v>
      </c>
      <c r="B3966" s="18">
        <f>VLOOKUP(C3966,FORNECEDORES!D:E,2,0)</f>
        <v>25095</v>
      </c>
      <c r="C3966" s="19" t="str">
        <f>VLOOKUP(D3966,FORNECEDORES!A:D,4,0)</f>
        <v>29.739.737/0049-57</v>
      </c>
      <c r="D3966" s="13" t="s">
        <v>7596</v>
      </c>
      <c r="E3966" s="20" t="str">
        <f t="shared" si="259"/>
        <v>04 0073</v>
      </c>
      <c r="F3966" s="28" t="s">
        <v>4953</v>
      </c>
      <c r="G3966" s="21" t="str">
        <f>VLOOKUP(E3966,'FILIAIS PETZ'!A:E,5,0)</f>
        <v>PETZ CAMPO GRANDE</v>
      </c>
      <c r="H3966" s="20" t="str">
        <f>VLOOKUP(E3966,'FILIAIS PETZ'!A:D,4,0)</f>
        <v>CGDE-MS</v>
      </c>
      <c r="I3966" s="46">
        <v>45474</v>
      </c>
      <c r="J3966" s="9" t="s">
        <v>4980</v>
      </c>
      <c r="K3966" s="9"/>
      <c r="L3966" s="29"/>
      <c r="M3966" s="46"/>
      <c r="N3966" s="46"/>
      <c r="O3966" s="46"/>
      <c r="P3966" s="91" t="s">
        <v>4998</v>
      </c>
      <c r="Q3966" s="84">
        <v>3</v>
      </c>
      <c r="R3966" s="91" t="s">
        <v>4991</v>
      </c>
      <c r="S3966" s="9" t="s">
        <v>4983</v>
      </c>
      <c r="T3966" s="9" t="s">
        <v>32</v>
      </c>
      <c r="U3966" s="9">
        <v>11002</v>
      </c>
      <c r="V3966" s="9">
        <v>11002</v>
      </c>
      <c r="W3966" s="9"/>
      <c r="X3966" s="10" t="s">
        <v>5033</v>
      </c>
      <c r="Y3966" s="10" t="s">
        <v>4980</v>
      </c>
      <c r="Z3966" s="10" t="s">
        <v>4980</v>
      </c>
      <c r="AA3966" s="10" t="s">
        <v>5033</v>
      </c>
      <c r="AB3966" s="10" t="s">
        <v>5066</v>
      </c>
      <c r="AC3966" s="9" t="s">
        <v>4999</v>
      </c>
      <c r="AD3966" s="29"/>
      <c r="AE3966" s="20" t="str">
        <f>VLOOKUP(E3966,'FILIAIS PETZ'!A:Q,17,0)</f>
        <v>CO-1</v>
      </c>
      <c r="AF3966" s="20" t="str">
        <f>VLOOKUP(E3966,'FILIAIS PETZ'!A:Q,3,0)</f>
        <v>FELICIO</v>
      </c>
      <c r="AG3966" s="20" t="str">
        <f>VLOOKUP(E3966,'FILIAIS PETZ'!A:Q,2,0)</f>
        <v>R3</v>
      </c>
      <c r="AH3966" s="75">
        <v>370</v>
      </c>
      <c r="AI3966" s="16" t="s">
        <v>8414</v>
      </c>
      <c r="AJ3966" s="43">
        <f>VLOOKUP(E3966,'FILIAIS PETZ'!$A$2:$K$2000,11,0)</f>
        <v>18328118007383</v>
      </c>
      <c r="AK3966" s="44">
        <f t="shared" si="261"/>
        <v>18328118007383</v>
      </c>
    </row>
    <row r="3967" spans="1:37" s="14" customFormat="1" ht="15" customHeight="1" thickBot="1" x14ac:dyDescent="0.25">
      <c r="A3967" s="9" t="str">
        <f t="shared" si="262"/>
        <v>PREVENTIVA</v>
      </c>
      <c r="B3967" s="18">
        <f>VLOOKUP(C3967,FORNECEDORES!D:E,2,0)</f>
        <v>179505</v>
      </c>
      <c r="C3967" s="19" t="str">
        <f>VLOOKUP(D3967,FORNECEDORES!A:D,4,0)</f>
        <v>29.739.737/0046-04</v>
      </c>
      <c r="D3967" s="13" t="s">
        <v>7599</v>
      </c>
      <c r="E3967" s="20" t="str">
        <f t="shared" si="259"/>
        <v>04 0165</v>
      </c>
      <c r="F3967" s="28" t="s">
        <v>4935</v>
      </c>
      <c r="G3967" s="21" t="str">
        <f>VLOOKUP(E3967,'FILIAIS PETZ'!A:E,5,0)</f>
        <v>PETZ CARAPICUIBA</v>
      </c>
      <c r="H3967" s="20" t="str">
        <f>VLOOKUP(E3967,'FILIAIS PETZ'!A:D,4,0)</f>
        <v>CPIC-SP</v>
      </c>
      <c r="I3967" s="46">
        <v>45474</v>
      </c>
      <c r="J3967" s="9" t="s">
        <v>4980</v>
      </c>
      <c r="K3967" s="9"/>
      <c r="L3967" s="29"/>
      <c r="M3967" s="46"/>
      <c r="N3967" s="46"/>
      <c r="O3967" s="46"/>
      <c r="P3967" s="91" t="s">
        <v>4998</v>
      </c>
      <c r="Q3967" s="84">
        <v>3</v>
      </c>
      <c r="R3967" s="91" t="s">
        <v>4991</v>
      </c>
      <c r="S3967" s="9" t="s">
        <v>4983</v>
      </c>
      <c r="T3967" s="9" t="s">
        <v>32</v>
      </c>
      <c r="U3967" s="9">
        <v>11002</v>
      </c>
      <c r="V3967" s="9">
        <v>11002</v>
      </c>
      <c r="W3967" s="9"/>
      <c r="X3967" s="10" t="s">
        <v>5033</v>
      </c>
      <c r="Y3967" s="10" t="s">
        <v>4980</v>
      </c>
      <c r="Z3967" s="10" t="s">
        <v>4980</v>
      </c>
      <c r="AA3967" s="10" t="s">
        <v>5033</v>
      </c>
      <c r="AB3967" s="10" t="s">
        <v>5066</v>
      </c>
      <c r="AC3967" s="9" t="s">
        <v>4999</v>
      </c>
      <c r="AD3967" s="29"/>
      <c r="AE3967" s="20" t="str">
        <f>VLOOKUP(E3967,'FILIAIS PETZ'!A:Q,17,0)</f>
        <v>SP7</v>
      </c>
      <c r="AF3967" s="20" t="str">
        <f>VLOOKUP(E3967,'FILIAIS PETZ'!A:Q,3,0)</f>
        <v>FELICIO</v>
      </c>
      <c r="AG3967" s="20" t="str">
        <f>VLOOKUP(E3967,'FILIAIS PETZ'!A:Q,2,0)</f>
        <v>R3</v>
      </c>
      <c r="AH3967" s="75">
        <v>370</v>
      </c>
      <c r="AI3967" s="16" t="s">
        <v>8414</v>
      </c>
      <c r="AJ3967" s="43">
        <f>VLOOKUP(E3967,'FILIAIS PETZ'!$A$2:$K$2000,11,0)</f>
        <v>18328118015726</v>
      </c>
      <c r="AK3967" s="44">
        <f t="shared" si="261"/>
        <v>18328118015726</v>
      </c>
    </row>
    <row r="3968" spans="1:37" s="14" customFormat="1" ht="15" customHeight="1" thickBot="1" x14ac:dyDescent="0.25">
      <c r="A3968" s="9" t="str">
        <f t="shared" si="262"/>
        <v>PREVENTIVA</v>
      </c>
      <c r="B3968" s="18">
        <f>VLOOKUP(C3968,FORNECEDORES!D:E,2,0)</f>
        <v>638162</v>
      </c>
      <c r="C3968" s="19" t="str">
        <f>VLOOKUP(D3968,FORNECEDORES!A:D,4,0)</f>
        <v>29.739.737/0009-60</v>
      </c>
      <c r="D3968" s="13" t="s">
        <v>7600</v>
      </c>
      <c r="E3968" s="20" t="str">
        <f t="shared" si="259"/>
        <v>04 0161</v>
      </c>
      <c r="F3968" s="28" t="s">
        <v>4959</v>
      </c>
      <c r="G3968" s="21" t="str">
        <f>VLOOKUP(E3968,'FILIAIS PETZ'!A:E,5,0)</f>
        <v>PETZ CEILANDIA</v>
      </c>
      <c r="H3968" s="20" t="str">
        <f>VLOOKUP(E3968,'FILIAIS PETZ'!A:D,4,0)</f>
        <v>CDIA-DF</v>
      </c>
      <c r="I3968" s="46">
        <v>45474</v>
      </c>
      <c r="J3968" s="9" t="s">
        <v>4980</v>
      </c>
      <c r="K3968" s="9"/>
      <c r="L3968" s="29"/>
      <c r="M3968" s="46"/>
      <c r="N3968" s="46"/>
      <c r="O3968" s="46"/>
      <c r="P3968" s="91" t="s">
        <v>4998</v>
      </c>
      <c r="Q3968" s="84">
        <v>3</v>
      </c>
      <c r="R3968" s="91" t="s">
        <v>4991</v>
      </c>
      <c r="S3968" s="9" t="s">
        <v>4983</v>
      </c>
      <c r="T3968" s="9" t="s">
        <v>32</v>
      </c>
      <c r="U3968" s="9">
        <v>11002</v>
      </c>
      <c r="V3968" s="9">
        <v>11002</v>
      </c>
      <c r="W3968" s="9"/>
      <c r="X3968" s="10" t="s">
        <v>5033</v>
      </c>
      <c r="Y3968" s="10" t="s">
        <v>4980</v>
      </c>
      <c r="Z3968" s="10" t="s">
        <v>4980</v>
      </c>
      <c r="AA3968" s="10" t="s">
        <v>5033</v>
      </c>
      <c r="AB3968" s="10" t="s">
        <v>5066</v>
      </c>
      <c r="AC3968" s="9" t="s">
        <v>4999</v>
      </c>
      <c r="AD3968" s="29"/>
      <c r="AE3968" s="20" t="str">
        <f>VLOOKUP(E3968,'FILIAIS PETZ'!A:Q,17,0)</f>
        <v>CO-1</v>
      </c>
      <c r="AF3968" s="20" t="str">
        <f>VLOOKUP(E3968,'FILIAIS PETZ'!A:Q,3,0)</f>
        <v>FELICIO</v>
      </c>
      <c r="AG3968" s="20" t="str">
        <f>VLOOKUP(E3968,'FILIAIS PETZ'!A:Q,2,0)</f>
        <v>R3</v>
      </c>
      <c r="AH3968" s="75">
        <v>370</v>
      </c>
      <c r="AI3968" s="16" t="s">
        <v>8414</v>
      </c>
      <c r="AJ3968" s="43">
        <f>VLOOKUP(E3968,'FILIAIS PETZ'!$A$2:$K$2000,11,0)</f>
        <v>18328118015211</v>
      </c>
      <c r="AK3968" s="44">
        <f t="shared" si="261"/>
        <v>18328118015211</v>
      </c>
    </row>
    <row r="3969" spans="1:37" s="14" customFormat="1" ht="15" customHeight="1" thickBot="1" x14ac:dyDescent="0.25">
      <c r="A3969" s="9" t="str">
        <f t="shared" si="262"/>
        <v>PREVENTIVA</v>
      </c>
      <c r="B3969" s="18">
        <f>VLOOKUP(C3969,FORNECEDORES!D:E,2,0)</f>
        <v>9057</v>
      </c>
      <c r="C3969" s="19" t="str">
        <f>VLOOKUP(D3969,FORNECEDORES!A:D,4,0)</f>
        <v>19.357.006/0001-49</v>
      </c>
      <c r="D3969" s="13" t="s">
        <v>2290</v>
      </c>
      <c r="E3969" s="20" t="str">
        <f t="shared" si="259"/>
        <v>04 0244</v>
      </c>
      <c r="F3969" s="28" t="s">
        <v>4957</v>
      </c>
      <c r="G3969" s="21" t="str">
        <f>VLOOKUP(E3969,'FILIAIS PETZ'!A:E,5,0)</f>
        <v>PETZ GOVERNADOR VALADARES</v>
      </c>
      <c r="H3969" s="20" t="str">
        <f>VLOOKUP(E3969,'FILIAIS PETZ'!A:D,4,0)</f>
        <v>GVLD-MG</v>
      </c>
      <c r="I3969" s="46">
        <v>45474</v>
      </c>
      <c r="J3969" s="9" t="s">
        <v>4980</v>
      </c>
      <c r="K3969" s="9"/>
      <c r="L3969" s="29"/>
      <c r="M3969" s="46"/>
      <c r="N3969" s="46"/>
      <c r="O3969" s="46"/>
      <c r="P3969" s="91" t="s">
        <v>4998</v>
      </c>
      <c r="Q3969" s="84">
        <v>3</v>
      </c>
      <c r="R3969" s="91" t="s">
        <v>4991</v>
      </c>
      <c r="S3969" s="9" t="s">
        <v>4983</v>
      </c>
      <c r="T3969" s="9" t="s">
        <v>32</v>
      </c>
      <c r="U3969" s="9">
        <v>11002</v>
      </c>
      <c r="V3969" s="9">
        <v>11002</v>
      </c>
      <c r="W3969" s="9"/>
      <c r="X3969" s="10" t="s">
        <v>4992</v>
      </c>
      <c r="Y3969" s="10" t="s">
        <v>4980</v>
      </c>
      <c r="Z3969" s="10" t="s">
        <v>4980</v>
      </c>
      <c r="AA3969" s="10" t="s">
        <v>4992</v>
      </c>
      <c r="AB3969" s="10" t="s">
        <v>5066</v>
      </c>
      <c r="AC3969" s="9" t="s">
        <v>4999</v>
      </c>
      <c r="AD3969" s="29"/>
      <c r="AE3969" s="20" t="str">
        <f>VLOOKUP(E3969,'FILIAIS PETZ'!A:Q,17,0)</f>
        <v>MG-2</v>
      </c>
      <c r="AF3969" s="20" t="str">
        <f>VLOOKUP(E3969,'FILIAIS PETZ'!A:Q,3,0)</f>
        <v>FELICIO</v>
      </c>
      <c r="AG3969" s="20" t="str">
        <f>VLOOKUP(E3969,'FILIAIS PETZ'!A:Q,2,0)</f>
        <v>R3</v>
      </c>
      <c r="AH3969" s="75">
        <v>1500</v>
      </c>
      <c r="AI3969" s="16" t="s">
        <v>8416</v>
      </c>
      <c r="AJ3969" s="43" t="str">
        <f>VLOOKUP(E3969,'FILIAIS PETZ'!$A$2:$K$2000,11,0)</f>
        <v>18.328.118/0231-50</v>
      </c>
      <c r="AK3969" s="44" t="str">
        <f t="shared" si="261"/>
        <v>18.328.118/0231-50</v>
      </c>
    </row>
    <row r="3970" spans="1:37" s="14" customFormat="1" ht="15" customHeight="1" thickBot="1" x14ac:dyDescent="0.25">
      <c r="A3970" s="9" t="str">
        <f t="shared" si="262"/>
        <v>PREVENTIVA</v>
      </c>
      <c r="B3970" s="18">
        <f>VLOOKUP(C3970,FORNECEDORES!D:E,2,0)</f>
        <v>214092</v>
      </c>
      <c r="C3970" s="19" t="str">
        <f>VLOOKUP(D3970,FORNECEDORES!A:D,4,0)</f>
        <v>24.415.122/0001-07</v>
      </c>
      <c r="D3970" s="13" t="s">
        <v>3640</v>
      </c>
      <c r="E3970" s="20" t="str">
        <f t="shared" si="259"/>
        <v>04 0146</v>
      </c>
      <c r="F3970" s="28" t="s">
        <v>4947</v>
      </c>
      <c r="G3970" s="21" t="str">
        <f>VLOOKUP(E3970,'FILIAIS PETZ'!A:E,5,0)</f>
        <v>PETZ DJALMA BATISTA</v>
      </c>
      <c r="H3970" s="20" t="str">
        <f>VLOOKUP(E3970,'FILIAIS PETZ'!A:D,4,0)</f>
        <v>DJBA-AM</v>
      </c>
      <c r="I3970" s="46">
        <v>45474</v>
      </c>
      <c r="J3970" s="9" t="s">
        <v>4980</v>
      </c>
      <c r="K3970" s="9"/>
      <c r="L3970" s="29"/>
      <c r="M3970" s="46"/>
      <c r="N3970" s="46"/>
      <c r="O3970" s="46"/>
      <c r="P3970" s="91" t="s">
        <v>4998</v>
      </c>
      <c r="Q3970" s="84">
        <v>3</v>
      </c>
      <c r="R3970" s="91" t="s">
        <v>4991</v>
      </c>
      <c r="S3970" s="9" t="s">
        <v>4983</v>
      </c>
      <c r="T3970" s="9" t="s">
        <v>32</v>
      </c>
      <c r="U3970" s="9">
        <v>11002</v>
      </c>
      <c r="V3970" s="9">
        <v>11002</v>
      </c>
      <c r="W3970" s="9"/>
      <c r="X3970" s="10" t="s">
        <v>4992</v>
      </c>
      <c r="Y3970" s="10" t="s">
        <v>4980</v>
      </c>
      <c r="Z3970" s="10" t="s">
        <v>4980</v>
      </c>
      <c r="AA3970" s="10" t="s">
        <v>4992</v>
      </c>
      <c r="AB3970" s="10" t="s">
        <v>5066</v>
      </c>
      <c r="AC3970" s="9" t="s">
        <v>4999</v>
      </c>
      <c r="AD3970" s="29"/>
      <c r="AE3970" s="20" t="str">
        <f>VLOOKUP(E3970,'FILIAIS PETZ'!A:Q,17,0)</f>
        <v>CO-3</v>
      </c>
      <c r="AF3970" s="20" t="str">
        <f>VLOOKUP(E3970,'FILIAIS PETZ'!A:Q,3,0)</f>
        <v>FELICIO</v>
      </c>
      <c r="AG3970" s="20" t="str">
        <f>VLOOKUP(E3970,'FILIAIS PETZ'!A:Q,2,0)</f>
        <v>R3</v>
      </c>
      <c r="AH3970" s="75">
        <v>1400</v>
      </c>
      <c r="AI3970" s="16" t="s">
        <v>8413</v>
      </c>
      <c r="AJ3970" s="43">
        <f>VLOOKUP(E3970,'FILIAIS PETZ'!$A$2:$K$2000,11,0)</f>
        <v>18328118013782</v>
      </c>
      <c r="AK3970" s="44">
        <f t="shared" si="261"/>
        <v>18328118013782</v>
      </c>
    </row>
    <row r="3971" spans="1:37" s="14" customFormat="1" ht="15" customHeight="1" thickBot="1" x14ac:dyDescent="0.25">
      <c r="A3971" s="9" t="str">
        <f t="shared" si="262"/>
        <v>PREVENTIVA</v>
      </c>
      <c r="B3971" s="18">
        <f>VLOOKUP(C3971,FORNECEDORES!D:E,2,0)</f>
        <v>6620</v>
      </c>
      <c r="C3971" s="19" t="str">
        <f>VLOOKUP(D3971,FORNECEDORES!A:D,4,0)</f>
        <v>02.666.249/0001-66</v>
      </c>
      <c r="D3971" s="13" t="s">
        <v>1360</v>
      </c>
      <c r="E3971" s="20" t="str">
        <f t="shared" si="259"/>
        <v>04 0144</v>
      </c>
      <c r="F3971" s="28" t="s">
        <v>4938</v>
      </c>
      <c r="G3971" s="21" t="str">
        <f>VLOOKUP(E3971,'FILIAIS PETZ'!A:E,5,0)</f>
        <v>PETZ FERNANDO CORREA</v>
      </c>
      <c r="H3971" s="20" t="str">
        <f>VLOOKUP(E3971,'FILIAIS PETZ'!A:D,4,0)</f>
        <v>FCOR-MT</v>
      </c>
      <c r="I3971" s="46">
        <v>45474</v>
      </c>
      <c r="J3971" s="9" t="s">
        <v>4980</v>
      </c>
      <c r="K3971" s="9" t="s">
        <v>5858</v>
      </c>
      <c r="L3971" s="29" t="s">
        <v>8901</v>
      </c>
      <c r="M3971" s="46">
        <v>45476</v>
      </c>
      <c r="N3971" s="46">
        <v>45518</v>
      </c>
      <c r="O3971" s="46">
        <v>45498</v>
      </c>
      <c r="P3971" s="91" t="s">
        <v>4998</v>
      </c>
      <c r="Q3971" s="84" t="s">
        <v>5029</v>
      </c>
      <c r="R3971" s="91" t="s">
        <v>4991</v>
      </c>
      <c r="S3971" s="9" t="s">
        <v>4983</v>
      </c>
      <c r="T3971" s="9" t="s">
        <v>32</v>
      </c>
      <c r="U3971" s="9">
        <v>11002</v>
      </c>
      <c r="V3971" s="9">
        <v>11002</v>
      </c>
      <c r="W3971" s="9" t="s">
        <v>5019</v>
      </c>
      <c r="X3971" s="10" t="s">
        <v>4996</v>
      </c>
      <c r="Y3971" s="10" t="s">
        <v>4980</v>
      </c>
      <c r="Z3971" s="10" t="s">
        <v>4980</v>
      </c>
      <c r="AA3971" s="10" t="s">
        <v>5097</v>
      </c>
      <c r="AB3971" s="10" t="s">
        <v>12942</v>
      </c>
      <c r="AC3971" s="9" t="s">
        <v>4999</v>
      </c>
      <c r="AD3971" s="29"/>
      <c r="AE3971" s="20" t="str">
        <f>VLOOKUP(E3971,'FILIAIS PETZ'!A:Q,17,0)</f>
        <v>CO-3</v>
      </c>
      <c r="AF3971" s="20" t="str">
        <f>VLOOKUP(E3971,'FILIAIS PETZ'!A:Q,3,0)</f>
        <v>FELICIO</v>
      </c>
      <c r="AG3971" s="20" t="str">
        <f>VLOOKUP(E3971,'FILIAIS PETZ'!A:Q,2,0)</f>
        <v>R3</v>
      </c>
      <c r="AH3971" s="75">
        <v>455</v>
      </c>
      <c r="AI3971" s="16" t="s">
        <v>8415</v>
      </c>
      <c r="AJ3971" s="43">
        <f>VLOOKUP(E3971,'FILIAIS PETZ'!$A$2:$K$2000,11,0)</f>
        <v>18328118014169</v>
      </c>
      <c r="AK3971" s="44">
        <f t="shared" si="261"/>
        <v>18328118014169</v>
      </c>
    </row>
    <row r="3972" spans="1:37" s="14" customFormat="1" ht="15" customHeight="1" thickBot="1" x14ac:dyDescent="0.25">
      <c r="A3972" s="9" t="str">
        <f t="shared" ref="A3972:A3987" si="263">J3972</f>
        <v>PREVENTIVA</v>
      </c>
      <c r="B3972" s="18">
        <f>VLOOKUP(C3972,FORNECEDORES!D:E,2,0)</f>
        <v>638162</v>
      </c>
      <c r="C3972" s="19" t="str">
        <f>VLOOKUP(D3972,FORNECEDORES!A:D,4,0)</f>
        <v>29.739.737/0009-60</v>
      </c>
      <c r="D3972" s="13" t="s">
        <v>7600</v>
      </c>
      <c r="E3972" s="20" t="str">
        <f t="shared" si="259"/>
        <v>04 0168</v>
      </c>
      <c r="F3972" s="28" t="s">
        <v>4961</v>
      </c>
      <c r="G3972" s="21" t="str">
        <f>VLOOKUP(E3972,'FILIAIS PETZ'!A:E,5,0)</f>
        <v>PETZ GAMA LESTE</v>
      </c>
      <c r="H3972" s="20" t="str">
        <f>VLOOKUP(E3972,'FILIAIS PETZ'!A:D,4,0)</f>
        <v>GAMA-DF</v>
      </c>
      <c r="I3972" s="46">
        <v>45474</v>
      </c>
      <c r="J3972" s="9" t="s">
        <v>4980</v>
      </c>
      <c r="K3972" s="9"/>
      <c r="L3972" s="29"/>
      <c r="M3972" s="46"/>
      <c r="N3972" s="46"/>
      <c r="O3972" s="46"/>
      <c r="P3972" s="91" t="s">
        <v>4998</v>
      </c>
      <c r="Q3972" s="84">
        <v>3</v>
      </c>
      <c r="R3972" s="91" t="s">
        <v>4991</v>
      </c>
      <c r="S3972" s="9" t="s">
        <v>4983</v>
      </c>
      <c r="T3972" s="9" t="s">
        <v>32</v>
      </c>
      <c r="U3972" s="9">
        <v>11002</v>
      </c>
      <c r="V3972" s="9">
        <v>11002</v>
      </c>
      <c r="W3972" s="9"/>
      <c r="X3972" s="10" t="s">
        <v>5033</v>
      </c>
      <c r="Y3972" s="10" t="s">
        <v>4980</v>
      </c>
      <c r="Z3972" s="10" t="s">
        <v>4980</v>
      </c>
      <c r="AA3972" s="10" t="s">
        <v>5033</v>
      </c>
      <c r="AB3972" s="10" t="s">
        <v>5066</v>
      </c>
      <c r="AC3972" s="9" t="s">
        <v>4999</v>
      </c>
      <c r="AD3972" s="29"/>
      <c r="AE3972" s="20" t="str">
        <f>VLOOKUP(E3972,'FILIAIS PETZ'!A:Q,17,0)</f>
        <v>CO-1</v>
      </c>
      <c r="AF3972" s="20" t="str">
        <f>VLOOKUP(E3972,'FILIAIS PETZ'!A:Q,3,0)</f>
        <v>FELICIO</v>
      </c>
      <c r="AG3972" s="20" t="str">
        <f>VLOOKUP(E3972,'FILIAIS PETZ'!A:Q,2,0)</f>
        <v>R3</v>
      </c>
      <c r="AH3972" s="75">
        <v>370</v>
      </c>
      <c r="AI3972" s="16" t="s">
        <v>8414</v>
      </c>
      <c r="AJ3972" s="43">
        <f>VLOOKUP(E3972,'FILIAIS PETZ'!$A$2:$K$2000,11,0)</f>
        <v>18328118016021</v>
      </c>
      <c r="AK3972" s="44">
        <f t="shared" si="261"/>
        <v>18328118016021</v>
      </c>
    </row>
    <row r="3973" spans="1:37" s="14" customFormat="1" ht="15" customHeight="1" thickBot="1" x14ac:dyDescent="0.25">
      <c r="A3973" s="9" t="str">
        <f t="shared" si="263"/>
        <v>PREVENTIVA</v>
      </c>
      <c r="B3973" s="18">
        <f>VLOOKUP(C3973,FORNECEDORES!D:E,2,0)</f>
        <v>9057</v>
      </c>
      <c r="C3973" s="19" t="str">
        <f>VLOOKUP(D3973,FORNECEDORES!A:D,4,0)</f>
        <v>19.357.006/0001-49</v>
      </c>
      <c r="D3973" s="13" t="s">
        <v>2290</v>
      </c>
      <c r="E3973" s="20" t="str">
        <f t="shared" si="259"/>
        <v>04 0244</v>
      </c>
      <c r="F3973" s="28" t="s">
        <v>4957</v>
      </c>
      <c r="G3973" s="21" t="str">
        <f>VLOOKUP(E3973,'FILIAIS PETZ'!A:E,5,0)</f>
        <v>PETZ GOVERNADOR VALADARES</v>
      </c>
      <c r="H3973" s="20" t="str">
        <f>VLOOKUP(E3973,'FILIAIS PETZ'!A:D,4,0)</f>
        <v>GVLD-MG</v>
      </c>
      <c r="I3973" s="46">
        <v>45474</v>
      </c>
      <c r="J3973" s="9" t="s">
        <v>4980</v>
      </c>
      <c r="K3973" s="9"/>
      <c r="L3973" s="29"/>
      <c r="M3973" s="46"/>
      <c r="N3973" s="46"/>
      <c r="O3973" s="46"/>
      <c r="P3973" s="91" t="s">
        <v>4998</v>
      </c>
      <c r="Q3973" s="84">
        <v>3</v>
      </c>
      <c r="R3973" s="91" t="s">
        <v>4991</v>
      </c>
      <c r="S3973" s="9" t="s">
        <v>4983</v>
      </c>
      <c r="T3973" s="9" t="s">
        <v>32</v>
      </c>
      <c r="U3973" s="9">
        <v>11002</v>
      </c>
      <c r="V3973" s="9">
        <v>11002</v>
      </c>
      <c r="W3973" s="9"/>
      <c r="X3973" s="10" t="s">
        <v>4985</v>
      </c>
      <c r="Y3973" s="10" t="s">
        <v>4980</v>
      </c>
      <c r="Z3973" s="10" t="s">
        <v>4980</v>
      </c>
      <c r="AA3973" s="10" t="s">
        <v>4989</v>
      </c>
      <c r="AB3973" s="10" t="s">
        <v>5066</v>
      </c>
      <c r="AC3973" s="9" t="s">
        <v>4999</v>
      </c>
      <c r="AD3973" s="29"/>
      <c r="AE3973" s="20" t="str">
        <f>VLOOKUP(E3973,'FILIAIS PETZ'!A:Q,17,0)</f>
        <v>MG-2</v>
      </c>
      <c r="AF3973" s="20" t="str">
        <f>VLOOKUP(E3973,'FILIAIS PETZ'!A:Q,3,0)</f>
        <v>FELICIO</v>
      </c>
      <c r="AG3973" s="20" t="str">
        <f>VLOOKUP(E3973,'FILIAIS PETZ'!A:Q,2,0)</f>
        <v>R3</v>
      </c>
      <c r="AH3973" s="75">
        <v>1500</v>
      </c>
      <c r="AI3973" s="16" t="s">
        <v>8412</v>
      </c>
      <c r="AJ3973" s="43" t="str">
        <f>VLOOKUP(E3973,'FILIAIS PETZ'!$A$2:$K$2000,11,0)</f>
        <v>18.328.118/0231-50</v>
      </c>
      <c r="AK3973" s="44" t="str">
        <f t="shared" si="261"/>
        <v>18.328.118/0231-50</v>
      </c>
    </row>
    <row r="3974" spans="1:37" s="14" customFormat="1" ht="15" customHeight="1" thickBot="1" x14ac:dyDescent="0.25">
      <c r="A3974" s="9" t="str">
        <f t="shared" si="263"/>
        <v>PREVENTIVA</v>
      </c>
      <c r="B3974" s="18">
        <f>VLOOKUP(C3974,FORNECEDORES!D:E,2,0)</f>
        <v>55566</v>
      </c>
      <c r="C3974" s="19" t="str">
        <f>VLOOKUP(D3974,FORNECEDORES!A:D,4,0)</f>
        <v>29.209.860/0001-11</v>
      </c>
      <c r="D3974" s="13" t="s">
        <v>2679</v>
      </c>
      <c r="E3974" s="20" t="str">
        <f t="shared" si="259"/>
        <v>04 0093</v>
      </c>
      <c r="F3974" s="28" t="s">
        <v>4942</v>
      </c>
      <c r="G3974" s="21" t="str">
        <f>VLOOKUP(E3974,'FILIAIS PETZ'!A:E,5,0)</f>
        <v>PETZ INDAIATUBA</v>
      </c>
      <c r="H3974" s="20" t="str">
        <f>VLOOKUP(E3974,'FILIAIS PETZ'!A:D,4,0)</f>
        <v>INDT-SP</v>
      </c>
      <c r="I3974" s="46">
        <v>45474</v>
      </c>
      <c r="J3974" s="9" t="s">
        <v>4980</v>
      </c>
      <c r="K3974" s="9" t="s">
        <v>5858</v>
      </c>
      <c r="L3974" s="29" t="s">
        <v>7979</v>
      </c>
      <c r="M3974" s="46">
        <v>45476</v>
      </c>
      <c r="N3974" s="46">
        <v>45518</v>
      </c>
      <c r="O3974" s="46">
        <v>45497</v>
      </c>
      <c r="P3974" s="91" t="s">
        <v>4998</v>
      </c>
      <c r="Q3974" s="84">
        <v>3</v>
      </c>
      <c r="R3974" s="91">
        <v>1</v>
      </c>
      <c r="S3974" s="9" t="s">
        <v>4983</v>
      </c>
      <c r="T3974" s="9" t="s">
        <v>32</v>
      </c>
      <c r="U3974" s="9">
        <v>11002</v>
      </c>
      <c r="V3974" s="9">
        <v>11002</v>
      </c>
      <c r="W3974" s="9"/>
      <c r="X3974" s="10" t="s">
        <v>4992</v>
      </c>
      <c r="Y3974" s="10" t="s">
        <v>4980</v>
      </c>
      <c r="Z3974" s="10" t="s">
        <v>4980</v>
      </c>
      <c r="AA3974" s="10" t="s">
        <v>4992</v>
      </c>
      <c r="AB3974" s="10" t="s">
        <v>5066</v>
      </c>
      <c r="AC3974" s="9" t="s">
        <v>4999</v>
      </c>
      <c r="AD3974" s="29"/>
      <c r="AE3974" s="20" t="str">
        <f>VLOOKUP(E3974,'FILIAIS PETZ'!A:Q,17,0)</f>
        <v>SP7</v>
      </c>
      <c r="AF3974" s="20" t="str">
        <f>VLOOKUP(E3974,'FILIAIS PETZ'!A:Q,3,0)</f>
        <v>FELICIO</v>
      </c>
      <c r="AG3974" s="20" t="str">
        <f>VLOOKUP(E3974,'FILIAIS PETZ'!A:Q,2,0)</f>
        <v>R3</v>
      </c>
      <c r="AH3974" s="75">
        <v>1100</v>
      </c>
      <c r="AI3974" s="16" t="s">
        <v>8413</v>
      </c>
      <c r="AJ3974" s="43">
        <f>VLOOKUP(E3974,'FILIAIS PETZ'!$A$2:$K$2000,11,0)</f>
        <v>18328118008517</v>
      </c>
      <c r="AK3974" s="44">
        <f t="shared" si="261"/>
        <v>18328118008517</v>
      </c>
    </row>
    <row r="3975" spans="1:37" s="14" customFormat="1" ht="15" customHeight="1" thickBot="1" x14ac:dyDescent="0.25">
      <c r="A3975" s="9" t="str">
        <f t="shared" si="263"/>
        <v>PREVENTIVA</v>
      </c>
      <c r="B3975" s="18">
        <f>VLOOKUP(C3975,FORNECEDORES!D:E,2,0)</f>
        <v>55566</v>
      </c>
      <c r="C3975" s="19" t="str">
        <f>VLOOKUP(D3975,FORNECEDORES!A:D,4,0)</f>
        <v>29.209.860/0001-11</v>
      </c>
      <c r="D3975" s="13" t="s">
        <v>2679</v>
      </c>
      <c r="E3975" s="20" t="str">
        <f t="shared" si="259"/>
        <v>04 0156</v>
      </c>
      <c r="F3975" s="28" t="s">
        <v>4940</v>
      </c>
      <c r="G3975" s="21" t="str">
        <f>VLOOKUP(E3975,'FILIAIS PETZ'!A:E,5,0)</f>
        <v>PETZ ITAPETININGA</v>
      </c>
      <c r="H3975" s="20" t="str">
        <f>VLOOKUP(E3975,'FILIAIS PETZ'!A:D,4,0)</f>
        <v>ITPT-SP</v>
      </c>
      <c r="I3975" s="46">
        <v>45474</v>
      </c>
      <c r="J3975" s="9" t="s">
        <v>4980</v>
      </c>
      <c r="K3975" s="9" t="s">
        <v>5858</v>
      </c>
      <c r="L3975" s="29" t="s">
        <v>8827</v>
      </c>
      <c r="M3975" s="46">
        <v>45490</v>
      </c>
      <c r="N3975" s="46">
        <v>45518</v>
      </c>
      <c r="O3975" s="46">
        <v>45497</v>
      </c>
      <c r="P3975" s="91" t="s">
        <v>4998</v>
      </c>
      <c r="Q3975" s="84">
        <v>3</v>
      </c>
      <c r="R3975" s="91" t="s">
        <v>4991</v>
      </c>
      <c r="S3975" s="9" t="s">
        <v>4983</v>
      </c>
      <c r="T3975" s="9" t="s">
        <v>32</v>
      </c>
      <c r="U3975" s="9">
        <v>11002</v>
      </c>
      <c r="V3975" s="9">
        <v>11002</v>
      </c>
      <c r="W3975" s="9"/>
      <c r="X3975" s="10" t="s">
        <v>4992</v>
      </c>
      <c r="Y3975" s="10" t="s">
        <v>4980</v>
      </c>
      <c r="Z3975" s="10" t="s">
        <v>4980</v>
      </c>
      <c r="AA3975" s="10" t="s">
        <v>4992</v>
      </c>
      <c r="AB3975" s="10" t="s">
        <v>5066</v>
      </c>
      <c r="AC3975" s="9" t="s">
        <v>4999</v>
      </c>
      <c r="AD3975" s="29"/>
      <c r="AE3975" s="20" t="str">
        <f>VLOOKUP(E3975,'FILIAIS PETZ'!A:Q,17,0)</f>
        <v>SP7</v>
      </c>
      <c r="AF3975" s="20" t="str">
        <f>VLOOKUP(E3975,'FILIAIS PETZ'!A:Q,3,0)</f>
        <v>FELICIO</v>
      </c>
      <c r="AG3975" s="20" t="str">
        <f>VLOOKUP(E3975,'FILIAIS PETZ'!A:Q,2,0)</f>
        <v>R3</v>
      </c>
      <c r="AH3975" s="75">
        <v>1300</v>
      </c>
      <c r="AI3975" s="16" t="s">
        <v>8413</v>
      </c>
      <c r="AJ3975" s="43">
        <f>VLOOKUP(E3975,'FILIAIS PETZ'!$A$2:$K$2000,11,0)</f>
        <v>18328118014754</v>
      </c>
      <c r="AK3975" s="44">
        <f t="shared" si="261"/>
        <v>18328118014754</v>
      </c>
    </row>
    <row r="3976" spans="1:37" s="14" customFormat="1" ht="15" customHeight="1" thickBot="1" x14ac:dyDescent="0.25">
      <c r="A3976" s="9" t="str">
        <f t="shared" si="263"/>
        <v>PREVENTIVA</v>
      </c>
      <c r="B3976" s="18">
        <f>VLOOKUP(C3976,FORNECEDORES!D:E,2,0)</f>
        <v>55566</v>
      </c>
      <c r="C3976" s="19" t="str">
        <f>VLOOKUP(D3976,FORNECEDORES!A:D,4,0)</f>
        <v>29.209.860/0001-11</v>
      </c>
      <c r="D3976" s="13" t="s">
        <v>2679</v>
      </c>
      <c r="E3976" s="20" t="str">
        <f t="shared" si="259"/>
        <v>04 0119</v>
      </c>
      <c r="F3976" s="28" t="s">
        <v>4934</v>
      </c>
      <c r="G3976" s="21" t="str">
        <f>VLOOKUP(E3976,'FILIAIS PETZ'!A:E,5,0)</f>
        <v>PETZ ITU</v>
      </c>
      <c r="H3976" s="20" t="str">
        <f>VLOOKUP(E3976,'FILIAIS PETZ'!A:D,4,0)</f>
        <v>ITTU-SP</v>
      </c>
      <c r="I3976" s="46">
        <v>45474</v>
      </c>
      <c r="J3976" s="9" t="s">
        <v>4980</v>
      </c>
      <c r="K3976" s="9" t="s">
        <v>5858</v>
      </c>
      <c r="L3976" s="29" t="s">
        <v>8700</v>
      </c>
      <c r="M3976" s="46">
        <v>45490</v>
      </c>
      <c r="N3976" s="46">
        <v>45518</v>
      </c>
      <c r="O3976" s="46">
        <v>45497</v>
      </c>
      <c r="P3976" s="91" t="s">
        <v>4998</v>
      </c>
      <c r="Q3976" s="84">
        <v>3</v>
      </c>
      <c r="R3976" s="91" t="s">
        <v>4991</v>
      </c>
      <c r="S3976" s="9" t="s">
        <v>4983</v>
      </c>
      <c r="T3976" s="9" t="s">
        <v>32</v>
      </c>
      <c r="U3976" s="9">
        <v>11002</v>
      </c>
      <c r="V3976" s="9">
        <v>11002</v>
      </c>
      <c r="W3976" s="9"/>
      <c r="X3976" s="10" t="s">
        <v>4992</v>
      </c>
      <c r="Y3976" s="10" t="s">
        <v>4980</v>
      </c>
      <c r="Z3976" s="10" t="s">
        <v>4980</v>
      </c>
      <c r="AA3976" s="10" t="s">
        <v>4992</v>
      </c>
      <c r="AB3976" s="10" t="s">
        <v>5066</v>
      </c>
      <c r="AC3976" s="9" t="s">
        <v>4999</v>
      </c>
      <c r="AD3976" s="29"/>
      <c r="AE3976" s="20" t="str">
        <f>VLOOKUP(E3976,'FILIAIS PETZ'!A:Q,17,0)</f>
        <v>SP7</v>
      </c>
      <c r="AF3976" s="20" t="str">
        <f>VLOOKUP(E3976,'FILIAIS PETZ'!A:Q,3,0)</f>
        <v>FELICIO</v>
      </c>
      <c r="AG3976" s="20" t="str">
        <f>VLOOKUP(E3976,'FILIAIS PETZ'!A:Q,2,0)</f>
        <v>R3</v>
      </c>
      <c r="AH3976" s="75">
        <v>1250</v>
      </c>
      <c r="AI3976" s="16" t="s">
        <v>8413</v>
      </c>
      <c r="AJ3976" s="43">
        <f>VLOOKUP(E3976,'FILIAIS PETZ'!$A$2:$K$2000,11,0)</f>
        <v>18328118010848</v>
      </c>
      <c r="AK3976" s="44">
        <f t="shared" si="261"/>
        <v>18328118010848</v>
      </c>
    </row>
    <row r="3977" spans="1:37" s="14" customFormat="1" ht="15" customHeight="1" thickBot="1" x14ac:dyDescent="0.25">
      <c r="A3977" s="9" t="str">
        <f t="shared" si="263"/>
        <v>PREVENTIVA</v>
      </c>
      <c r="B3977" s="18">
        <f>VLOOKUP(C3977,FORNECEDORES!D:E,2,0)</f>
        <v>179505</v>
      </c>
      <c r="C3977" s="19" t="str">
        <f>VLOOKUP(D3977,FORNECEDORES!A:D,4,0)</f>
        <v>29.739.737/0046-04</v>
      </c>
      <c r="D3977" s="13" t="s">
        <v>7599</v>
      </c>
      <c r="E3977" s="20" t="str">
        <f t="shared" si="259"/>
        <v>04 0032</v>
      </c>
      <c r="F3977" s="28" t="s">
        <v>4951</v>
      </c>
      <c r="G3977" s="21" t="str">
        <f>VLOOKUP(E3977,'FILIAIS PETZ'!A:E,5,0)</f>
        <v>PETZ JAGUARE</v>
      </c>
      <c r="H3977" s="20" t="str">
        <f>VLOOKUP(E3977,'FILIAIS PETZ'!A:D,4,0)</f>
        <v>JGRE-SP</v>
      </c>
      <c r="I3977" s="46">
        <v>45474</v>
      </c>
      <c r="J3977" s="9" t="s">
        <v>4980</v>
      </c>
      <c r="K3977" s="9"/>
      <c r="L3977" s="29"/>
      <c r="M3977" s="46"/>
      <c r="N3977" s="46"/>
      <c r="O3977" s="46"/>
      <c r="P3977" s="91" t="s">
        <v>4998</v>
      </c>
      <c r="Q3977" s="84">
        <v>3</v>
      </c>
      <c r="R3977" s="91" t="s">
        <v>4991</v>
      </c>
      <c r="S3977" s="9" t="s">
        <v>4983</v>
      </c>
      <c r="T3977" s="9" t="s">
        <v>32</v>
      </c>
      <c r="U3977" s="9">
        <v>11002</v>
      </c>
      <c r="V3977" s="9">
        <v>11002</v>
      </c>
      <c r="W3977" s="9"/>
      <c r="X3977" s="10" t="s">
        <v>5033</v>
      </c>
      <c r="Y3977" s="10" t="s">
        <v>4980</v>
      </c>
      <c r="Z3977" s="10" t="s">
        <v>4980</v>
      </c>
      <c r="AA3977" s="10" t="s">
        <v>5033</v>
      </c>
      <c r="AB3977" s="10" t="s">
        <v>5066</v>
      </c>
      <c r="AC3977" s="9" t="s">
        <v>4999</v>
      </c>
      <c r="AD3977" s="29"/>
      <c r="AE3977" s="20" t="str">
        <f>VLOOKUP(E3977,'FILIAIS PETZ'!A:Q,17,0)</f>
        <v>SP7</v>
      </c>
      <c r="AF3977" s="20" t="str">
        <f>VLOOKUP(E3977,'FILIAIS PETZ'!A:Q,3,0)</f>
        <v>FELICIO</v>
      </c>
      <c r="AG3977" s="20" t="str">
        <f>VLOOKUP(E3977,'FILIAIS PETZ'!A:Q,2,0)</f>
        <v>R3</v>
      </c>
      <c r="AH3977" s="75">
        <v>740</v>
      </c>
      <c r="AI3977" s="16" t="s">
        <v>8414</v>
      </c>
      <c r="AJ3977" s="43">
        <f>VLOOKUP(E3977,'FILIAIS PETZ'!$A$2:$K$2000,11,0)</f>
        <v>18328118003205</v>
      </c>
      <c r="AK3977" s="44">
        <f t="shared" si="261"/>
        <v>18328118003205</v>
      </c>
    </row>
    <row r="3978" spans="1:37" s="14" customFormat="1" ht="15" customHeight="1" thickBot="1" x14ac:dyDescent="0.25">
      <c r="A3978" s="9" t="str">
        <f t="shared" si="263"/>
        <v>PREVENTIVA</v>
      </c>
      <c r="B3978" s="18">
        <f>VLOOKUP(C3978,FORNECEDORES!D:E,2,0)</f>
        <v>638161</v>
      </c>
      <c r="C3978" s="19" t="str">
        <f>VLOOKUP(D3978,FORNECEDORES!A:D,4,0)</f>
        <v>29.739.737/0005-36</v>
      </c>
      <c r="D3978" s="13" t="s">
        <v>7606</v>
      </c>
      <c r="E3978" s="20" t="str">
        <f t="shared" si="259"/>
        <v>04 0040</v>
      </c>
      <c r="F3978" s="28" t="s">
        <v>4943</v>
      </c>
      <c r="G3978" s="21" t="str">
        <f>VLOOKUP(E3978,'FILIAIS PETZ'!A:E,5,0)</f>
        <v>PETZ NOSSA SENHORA DO CARMO</v>
      </c>
      <c r="H3978" s="20" t="str">
        <f>VLOOKUP(E3978,'FILIAIS PETZ'!A:D,4,0)</f>
        <v>NSCA-MG</v>
      </c>
      <c r="I3978" s="46">
        <v>45474</v>
      </c>
      <c r="J3978" s="9" t="s">
        <v>4980</v>
      </c>
      <c r="K3978" s="9"/>
      <c r="L3978" s="29"/>
      <c r="M3978" s="46"/>
      <c r="N3978" s="46"/>
      <c r="O3978" s="46"/>
      <c r="P3978" s="91" t="s">
        <v>4998</v>
      </c>
      <c r="Q3978" s="84">
        <v>3</v>
      </c>
      <c r="R3978" s="91" t="s">
        <v>4991</v>
      </c>
      <c r="S3978" s="9" t="s">
        <v>4983</v>
      </c>
      <c r="T3978" s="9" t="s">
        <v>32</v>
      </c>
      <c r="U3978" s="9">
        <v>11002</v>
      </c>
      <c r="V3978" s="9">
        <v>11002</v>
      </c>
      <c r="W3978" s="9"/>
      <c r="X3978" s="10" t="s">
        <v>5033</v>
      </c>
      <c r="Y3978" s="10" t="s">
        <v>4980</v>
      </c>
      <c r="Z3978" s="10" t="s">
        <v>4980</v>
      </c>
      <c r="AA3978" s="10" t="s">
        <v>5033</v>
      </c>
      <c r="AB3978" s="10" t="s">
        <v>5066</v>
      </c>
      <c r="AC3978" s="9" t="s">
        <v>4999</v>
      </c>
      <c r="AD3978" s="29"/>
      <c r="AE3978" s="20" t="str">
        <f>VLOOKUP(E3978,'FILIAIS PETZ'!A:Q,17,0)</f>
        <v>MG-1</v>
      </c>
      <c r="AF3978" s="20" t="str">
        <f>VLOOKUP(E3978,'FILIAIS PETZ'!A:Q,3,0)</f>
        <v>FELICIO</v>
      </c>
      <c r="AG3978" s="20" t="str">
        <f>VLOOKUP(E3978,'FILIAIS PETZ'!A:Q,2,0)</f>
        <v>R3</v>
      </c>
      <c r="AH3978" s="75">
        <v>370</v>
      </c>
      <c r="AI3978" s="16" t="s">
        <v>8414</v>
      </c>
      <c r="AJ3978" s="43">
        <f>VLOOKUP(E3978,'FILIAIS PETZ'!$A$2:$K$2000,11,0)</f>
        <v>18328118003981</v>
      </c>
      <c r="AK3978" s="44">
        <f t="shared" si="261"/>
        <v>18328118003981</v>
      </c>
    </row>
    <row r="3979" spans="1:37" s="14" customFormat="1" ht="15" customHeight="1" thickBot="1" x14ac:dyDescent="0.25">
      <c r="A3979" s="9" t="str">
        <f t="shared" si="263"/>
        <v>PREVENTIVA</v>
      </c>
      <c r="B3979" s="18">
        <f>VLOOKUP(C3979,FORNECEDORES!D:E,2,0)</f>
        <v>741390</v>
      </c>
      <c r="C3979" s="19" t="str">
        <f>VLOOKUP(D3979,FORNECEDORES!A:D,4,0)</f>
        <v>53.327.206/0001-97</v>
      </c>
      <c r="D3979" s="13" t="s">
        <v>1785</v>
      </c>
      <c r="E3979" s="20" t="str">
        <f t="shared" si="259"/>
        <v>04 0040</v>
      </c>
      <c r="F3979" s="28" t="s">
        <v>4943</v>
      </c>
      <c r="G3979" s="21" t="str">
        <f>VLOOKUP(E3979,'FILIAIS PETZ'!A:E,5,0)</f>
        <v>PETZ NOSSA SENHORA DO CARMO</v>
      </c>
      <c r="H3979" s="20" t="str">
        <f>VLOOKUP(E3979,'FILIAIS PETZ'!A:D,4,0)</f>
        <v>NSCA-MG</v>
      </c>
      <c r="I3979" s="46">
        <v>45474</v>
      </c>
      <c r="J3979" s="9" t="s">
        <v>4980</v>
      </c>
      <c r="K3979" s="9" t="s">
        <v>5858</v>
      </c>
      <c r="L3979" s="29" t="s">
        <v>5534</v>
      </c>
      <c r="M3979" s="46">
        <v>45484</v>
      </c>
      <c r="N3979" s="46">
        <v>45518</v>
      </c>
      <c r="O3979" s="46">
        <v>45496</v>
      </c>
      <c r="P3979" s="91" t="s">
        <v>4998</v>
      </c>
      <c r="Q3979" s="84">
        <v>3</v>
      </c>
      <c r="R3979" s="91" t="s">
        <v>4991</v>
      </c>
      <c r="S3979" s="9" t="s">
        <v>4983</v>
      </c>
      <c r="T3979" s="9" t="s">
        <v>32</v>
      </c>
      <c r="U3979" s="9">
        <v>11002</v>
      </c>
      <c r="V3979" s="9">
        <v>11002</v>
      </c>
      <c r="W3979" s="9"/>
      <c r="X3979" s="10" t="s">
        <v>4992</v>
      </c>
      <c r="Y3979" s="10" t="s">
        <v>4980</v>
      </c>
      <c r="Z3979" s="10" t="s">
        <v>4980</v>
      </c>
      <c r="AA3979" s="10" t="s">
        <v>4992</v>
      </c>
      <c r="AB3979" s="10" t="s">
        <v>5066</v>
      </c>
      <c r="AC3979" s="9" t="s">
        <v>4999</v>
      </c>
      <c r="AD3979" s="29"/>
      <c r="AE3979" s="20" t="str">
        <f>VLOOKUP(E3979,'FILIAIS PETZ'!A:Q,17,0)</f>
        <v>MG-1</v>
      </c>
      <c r="AF3979" s="20" t="str">
        <f>VLOOKUP(E3979,'FILIAIS PETZ'!A:Q,3,0)</f>
        <v>FELICIO</v>
      </c>
      <c r="AG3979" s="20" t="str">
        <f>VLOOKUP(E3979,'FILIAIS PETZ'!A:Q,2,0)</f>
        <v>R3</v>
      </c>
      <c r="AH3979" s="75">
        <v>1800</v>
      </c>
      <c r="AI3979" s="16" t="s">
        <v>8413</v>
      </c>
      <c r="AJ3979" s="43">
        <f>VLOOKUP(E3979,'FILIAIS PETZ'!$A$2:$K$2000,11,0)</f>
        <v>18328118003981</v>
      </c>
      <c r="AK3979" s="44">
        <f t="shared" si="261"/>
        <v>18328118003981</v>
      </c>
    </row>
    <row r="3980" spans="1:37" s="14" customFormat="1" ht="15" customHeight="1" thickBot="1" x14ac:dyDescent="0.25">
      <c r="A3980" s="9" t="str">
        <f t="shared" si="263"/>
        <v>PREVENTIVA</v>
      </c>
      <c r="B3980" s="18">
        <f>VLOOKUP(C3980,FORNECEDORES!D:E,2,0)</f>
        <v>32124</v>
      </c>
      <c r="C3980" s="19" t="str">
        <f>VLOOKUP(D3980,FORNECEDORES!A:D,4,0)</f>
        <v>29.739.737/0017-70</v>
      </c>
      <c r="D3980" s="13" t="s">
        <v>7604</v>
      </c>
      <c r="E3980" s="20" t="str">
        <f t="shared" si="259"/>
        <v>04 0077</v>
      </c>
      <c r="F3980" s="28" t="s">
        <v>4954</v>
      </c>
      <c r="G3980" s="21" t="str">
        <f>VLOOKUP(E3980,'FILIAIS PETZ'!A:E,5,0)</f>
        <v>PETZ GOIANIA (SETOR BUENO)</v>
      </c>
      <c r="H3980" s="20" t="str">
        <f>VLOOKUP(E3980,'FILIAIS PETZ'!A:D,4,0)</f>
        <v>BT63-GO</v>
      </c>
      <c r="I3980" s="46">
        <v>45474</v>
      </c>
      <c r="J3980" s="9" t="s">
        <v>4980</v>
      </c>
      <c r="K3980" s="9"/>
      <c r="L3980" s="29"/>
      <c r="M3980" s="46"/>
      <c r="N3980" s="46"/>
      <c r="O3980" s="46"/>
      <c r="P3980" s="91" t="s">
        <v>4998</v>
      </c>
      <c r="Q3980" s="84">
        <v>3</v>
      </c>
      <c r="R3980" s="91" t="s">
        <v>4991</v>
      </c>
      <c r="S3980" s="9" t="s">
        <v>4983</v>
      </c>
      <c r="T3980" s="9" t="s">
        <v>32</v>
      </c>
      <c r="U3980" s="9">
        <v>11002</v>
      </c>
      <c r="V3980" s="9">
        <v>11002</v>
      </c>
      <c r="W3980" s="9"/>
      <c r="X3980" s="10" t="s">
        <v>5033</v>
      </c>
      <c r="Y3980" s="10" t="s">
        <v>4980</v>
      </c>
      <c r="Z3980" s="10" t="s">
        <v>4980</v>
      </c>
      <c r="AA3980" s="10" t="s">
        <v>5033</v>
      </c>
      <c r="AB3980" s="10" t="s">
        <v>5066</v>
      </c>
      <c r="AC3980" s="9" t="s">
        <v>4999</v>
      </c>
      <c r="AD3980" s="29"/>
      <c r="AE3980" s="20" t="str">
        <f>VLOOKUP(E3980,'FILIAIS PETZ'!A:Q,17,0)</f>
        <v>CO-2</v>
      </c>
      <c r="AF3980" s="20" t="str">
        <f>VLOOKUP(E3980,'FILIAIS PETZ'!A:Q,3,0)</f>
        <v>FELICIO</v>
      </c>
      <c r="AG3980" s="20" t="str">
        <f>VLOOKUP(E3980,'FILIAIS PETZ'!A:Q,2,0)</f>
        <v>R3</v>
      </c>
      <c r="AH3980" s="75">
        <v>370</v>
      </c>
      <c r="AI3980" s="16" t="s">
        <v>8414</v>
      </c>
      <c r="AJ3980" s="43">
        <f>VLOOKUP(E3980,'FILIAIS PETZ'!$A$2:$K$2000,11,0)</f>
        <v>18328118007545</v>
      </c>
      <c r="AK3980" s="44">
        <f t="shared" si="261"/>
        <v>18328118007545</v>
      </c>
    </row>
    <row r="3981" spans="1:37" s="14" customFormat="1" ht="15" customHeight="1" thickBot="1" x14ac:dyDescent="0.25">
      <c r="A3981" s="9" t="str">
        <f t="shared" si="263"/>
        <v>PREVENTIVA</v>
      </c>
      <c r="B3981" s="18">
        <f>VLOOKUP(C3981,FORNECEDORES!D:E,2,0)</f>
        <v>6022</v>
      </c>
      <c r="C3981" s="19" t="str">
        <f>VLOOKUP(D3981,FORNECEDORES!A:D,4,0)</f>
        <v>06.696.624/0001-71</v>
      </c>
      <c r="D3981" s="13" t="s">
        <v>1558</v>
      </c>
      <c r="E3981" s="20" t="str">
        <f t="shared" si="259"/>
        <v>04 0077</v>
      </c>
      <c r="F3981" s="28" t="s">
        <v>4954</v>
      </c>
      <c r="G3981" s="21" t="str">
        <f>VLOOKUP(E3981,'FILIAIS PETZ'!A:E,5,0)</f>
        <v>PETZ GOIANIA (SETOR BUENO)</v>
      </c>
      <c r="H3981" s="20" t="str">
        <f>VLOOKUP(E3981,'FILIAIS PETZ'!A:D,4,0)</f>
        <v>BT63-GO</v>
      </c>
      <c r="I3981" s="46">
        <v>45474</v>
      </c>
      <c r="J3981" s="9" t="s">
        <v>4980</v>
      </c>
      <c r="K3981" s="9"/>
      <c r="L3981" s="29"/>
      <c r="M3981" s="46"/>
      <c r="N3981" s="46"/>
      <c r="O3981" s="46"/>
      <c r="P3981" s="91" t="s">
        <v>4998</v>
      </c>
      <c r="Q3981" s="84" t="s">
        <v>5029</v>
      </c>
      <c r="R3981" s="91" t="s">
        <v>4991</v>
      </c>
      <c r="S3981" s="9" t="s">
        <v>4983</v>
      </c>
      <c r="T3981" s="9" t="s">
        <v>32</v>
      </c>
      <c r="U3981" s="9">
        <v>11002</v>
      </c>
      <c r="V3981" s="9">
        <v>11002</v>
      </c>
      <c r="W3981" s="9" t="s">
        <v>5019</v>
      </c>
      <c r="X3981" s="10" t="s">
        <v>4996</v>
      </c>
      <c r="Y3981" s="10" t="s">
        <v>4980</v>
      </c>
      <c r="Z3981" s="10" t="s">
        <v>4980</v>
      </c>
      <c r="AA3981" s="10" t="s">
        <v>5097</v>
      </c>
      <c r="AB3981" s="10" t="s">
        <v>5066</v>
      </c>
      <c r="AC3981" s="9" t="s">
        <v>4999</v>
      </c>
      <c r="AD3981" s="29"/>
      <c r="AE3981" s="20" t="str">
        <f>VLOOKUP(E3981,'FILIAIS PETZ'!A:Q,17,0)</f>
        <v>CO-2</v>
      </c>
      <c r="AF3981" s="20" t="str">
        <f>VLOOKUP(E3981,'FILIAIS PETZ'!A:Q,3,0)</f>
        <v>FELICIO</v>
      </c>
      <c r="AG3981" s="20" t="str">
        <f>VLOOKUP(E3981,'FILIAIS PETZ'!A:Q,2,0)</f>
        <v>R3</v>
      </c>
      <c r="AH3981" s="75">
        <v>545</v>
      </c>
      <c r="AI3981" s="16" t="s">
        <v>8417</v>
      </c>
      <c r="AJ3981" s="43">
        <f>VLOOKUP(E3981,'FILIAIS PETZ'!$A$2:$K$2000,11,0)</f>
        <v>18328118007545</v>
      </c>
      <c r="AK3981" s="44">
        <f t="shared" ref="AK3981:AK4012" si="264">AJ3981</f>
        <v>18328118007545</v>
      </c>
    </row>
    <row r="3982" spans="1:37" s="14" customFormat="1" ht="15" customHeight="1" thickBot="1" x14ac:dyDescent="0.25">
      <c r="A3982" s="9" t="str">
        <f t="shared" si="263"/>
        <v>PREVENTIVA</v>
      </c>
      <c r="B3982" s="18">
        <f>VLOOKUP(C3982,FORNECEDORES!D:E,2,0)</f>
        <v>55566</v>
      </c>
      <c r="C3982" s="19" t="str">
        <f>VLOOKUP(D3982,FORNECEDORES!A:D,4,0)</f>
        <v>29.209.860/0001-11</v>
      </c>
      <c r="D3982" s="13" t="s">
        <v>2679</v>
      </c>
      <c r="E3982" s="20" t="str">
        <f t="shared" si="259"/>
        <v>04 0007</v>
      </c>
      <c r="F3982" s="28" t="s">
        <v>4950</v>
      </c>
      <c r="G3982" s="21" t="str">
        <f>VLOOKUP(E3982,'FILIAIS PETZ'!A:E,5,0)</f>
        <v>PETZ SOROCABA</v>
      </c>
      <c r="H3982" s="20" t="str">
        <f>VLOOKUP(E3982,'FILIAIS PETZ'!A:D,4,0)</f>
        <v>SCBA-SP</v>
      </c>
      <c r="I3982" s="46">
        <v>45474</v>
      </c>
      <c r="J3982" s="9" t="s">
        <v>4980</v>
      </c>
      <c r="K3982" s="9" t="s">
        <v>5858</v>
      </c>
      <c r="L3982" s="29" t="s">
        <v>8826</v>
      </c>
      <c r="M3982" s="46">
        <v>45490</v>
      </c>
      <c r="N3982" s="46">
        <v>45518</v>
      </c>
      <c r="O3982" s="46">
        <v>45497</v>
      </c>
      <c r="P3982" s="91" t="s">
        <v>4998</v>
      </c>
      <c r="Q3982" s="84">
        <v>3</v>
      </c>
      <c r="R3982" s="91" t="s">
        <v>4991</v>
      </c>
      <c r="S3982" s="9" t="s">
        <v>4983</v>
      </c>
      <c r="T3982" s="9" t="s">
        <v>32</v>
      </c>
      <c r="U3982" s="9">
        <v>11002</v>
      </c>
      <c r="V3982" s="9">
        <v>11002</v>
      </c>
      <c r="W3982" s="9" t="s">
        <v>5019</v>
      </c>
      <c r="X3982" s="10" t="s">
        <v>4992</v>
      </c>
      <c r="Y3982" s="10" t="s">
        <v>4980</v>
      </c>
      <c r="Z3982" s="10" t="s">
        <v>4980</v>
      </c>
      <c r="AA3982" s="10" t="s">
        <v>4992</v>
      </c>
      <c r="AB3982" s="10" t="s">
        <v>5066</v>
      </c>
      <c r="AC3982" s="9" t="s">
        <v>4999</v>
      </c>
      <c r="AD3982" s="29"/>
      <c r="AE3982" s="20" t="str">
        <f>VLOOKUP(E3982,'FILIAIS PETZ'!A:Q,17,0)</f>
        <v>SP7</v>
      </c>
      <c r="AF3982" s="20" t="str">
        <f>VLOOKUP(E3982,'FILIAIS PETZ'!A:Q,3,0)</f>
        <v>FELICIO</v>
      </c>
      <c r="AG3982" s="20" t="str">
        <f>VLOOKUP(E3982,'FILIAIS PETZ'!A:Q,2,0)</f>
        <v>R3</v>
      </c>
      <c r="AH3982" s="75">
        <v>1500</v>
      </c>
      <c r="AI3982" s="16" t="s">
        <v>8413</v>
      </c>
      <c r="AJ3982" s="43">
        <f>VLOOKUP(E3982,'FILIAIS PETZ'!$A$2:$K$2000,11,0)</f>
        <v>18328118001695</v>
      </c>
      <c r="AK3982" s="44">
        <f t="shared" si="264"/>
        <v>18328118001695</v>
      </c>
    </row>
    <row r="3983" spans="1:37" s="14" customFormat="1" ht="15" customHeight="1" thickBot="1" x14ac:dyDescent="0.25">
      <c r="A3983" s="9" t="str">
        <f t="shared" si="263"/>
        <v>PREVENTIVA</v>
      </c>
      <c r="B3983" s="18">
        <f>VLOOKUP(C3983,FORNECEDORES!D:E,2,0)</f>
        <v>55566</v>
      </c>
      <c r="C3983" s="19" t="str">
        <f>VLOOKUP(D3983,FORNECEDORES!A:D,4,0)</f>
        <v>29.209.860/0001-11</v>
      </c>
      <c r="D3983" s="13" t="s">
        <v>2679</v>
      </c>
      <c r="E3983" s="20" t="str">
        <f t="shared" si="259"/>
        <v>04 0166</v>
      </c>
      <c r="F3983" s="28" t="s">
        <v>4932</v>
      </c>
      <c r="G3983" s="21" t="str">
        <f>VLOOKUP(E3983,'FILIAIS PETZ'!A:E,5,0)</f>
        <v>PETZ SOROCABA TAUSTE</v>
      </c>
      <c r="H3983" s="20" t="str">
        <f>VLOOKUP(E3983,'FILIAIS PETZ'!A:D,4,0)</f>
        <v>SOTT-SP</v>
      </c>
      <c r="I3983" s="46">
        <v>45474</v>
      </c>
      <c r="J3983" s="9" t="s">
        <v>4980</v>
      </c>
      <c r="K3983" s="9" t="s">
        <v>5858</v>
      </c>
      <c r="L3983" s="29" t="s">
        <v>8853</v>
      </c>
      <c r="M3983" s="46">
        <v>45490</v>
      </c>
      <c r="N3983" s="46">
        <v>45518</v>
      </c>
      <c r="O3983" s="46">
        <v>45497</v>
      </c>
      <c r="P3983" s="91" t="s">
        <v>4998</v>
      </c>
      <c r="Q3983" s="84">
        <v>3</v>
      </c>
      <c r="R3983" s="91" t="s">
        <v>4991</v>
      </c>
      <c r="S3983" s="9" t="s">
        <v>4983</v>
      </c>
      <c r="T3983" s="9" t="s">
        <v>32</v>
      </c>
      <c r="U3983" s="9">
        <v>11002</v>
      </c>
      <c r="V3983" s="9">
        <v>11002</v>
      </c>
      <c r="W3983" s="9"/>
      <c r="X3983" s="10" t="s">
        <v>4992</v>
      </c>
      <c r="Y3983" s="10" t="s">
        <v>4980</v>
      </c>
      <c r="Z3983" s="10" t="s">
        <v>4980</v>
      </c>
      <c r="AA3983" s="10" t="s">
        <v>4992</v>
      </c>
      <c r="AB3983" s="10" t="s">
        <v>5066</v>
      </c>
      <c r="AC3983" s="9" t="s">
        <v>4999</v>
      </c>
      <c r="AD3983" s="29"/>
      <c r="AE3983" s="20" t="str">
        <f>VLOOKUP(E3983,'FILIAIS PETZ'!A:Q,17,0)</f>
        <v>SP7</v>
      </c>
      <c r="AF3983" s="20" t="str">
        <f>VLOOKUP(E3983,'FILIAIS PETZ'!A:Q,3,0)</f>
        <v>FELICIO</v>
      </c>
      <c r="AG3983" s="20" t="str">
        <f>VLOOKUP(E3983,'FILIAIS PETZ'!A:Q,2,0)</f>
        <v>R3</v>
      </c>
      <c r="AH3983" s="75">
        <v>1000</v>
      </c>
      <c r="AI3983" s="16" t="s">
        <v>8413</v>
      </c>
      <c r="AJ3983" s="43">
        <f>VLOOKUP(E3983,'FILIAIS PETZ'!$A$2:$K$2000,11,0)</f>
        <v>18328118015998</v>
      </c>
      <c r="AK3983" s="44">
        <f t="shared" si="264"/>
        <v>18328118015998</v>
      </c>
    </row>
    <row r="3984" spans="1:37" s="14" customFormat="1" ht="15" customHeight="1" thickBot="1" x14ac:dyDescent="0.25">
      <c r="A3984" s="9" t="str">
        <f t="shared" si="263"/>
        <v>PREVENTIVA</v>
      </c>
      <c r="B3984" s="18">
        <f>VLOOKUP(C3984,FORNECEDORES!D:E,2,0)</f>
        <v>638162</v>
      </c>
      <c r="C3984" s="19" t="str">
        <f>VLOOKUP(D3984,FORNECEDORES!A:D,4,0)</f>
        <v>29.739.737/0009-60</v>
      </c>
      <c r="D3984" s="13" t="s">
        <v>7600</v>
      </c>
      <c r="E3984" s="20" t="str">
        <f t="shared" ref="E3984:E4047" si="265">CONCATENATE("04 ",F3984)</f>
        <v>04 0153</v>
      </c>
      <c r="F3984" s="28" t="s">
        <v>4966</v>
      </c>
      <c r="G3984" s="21" t="str">
        <f>VLOOKUP(E3984,'FILIAIS PETZ'!A:E,5,0)</f>
        <v>PETZ TAGUATINGA</v>
      </c>
      <c r="H3984" s="20" t="str">
        <f>VLOOKUP(E3984,'FILIAIS PETZ'!A:D,4,0)</f>
        <v>TGTG-DF</v>
      </c>
      <c r="I3984" s="46">
        <v>45474</v>
      </c>
      <c r="J3984" s="9" t="s">
        <v>4980</v>
      </c>
      <c r="K3984" s="9"/>
      <c r="L3984" s="29"/>
      <c r="M3984" s="46"/>
      <c r="N3984" s="46"/>
      <c r="O3984" s="46"/>
      <c r="P3984" s="91" t="s">
        <v>4998</v>
      </c>
      <c r="Q3984" s="84">
        <v>3</v>
      </c>
      <c r="R3984" s="91" t="s">
        <v>4991</v>
      </c>
      <c r="S3984" s="9" t="s">
        <v>4983</v>
      </c>
      <c r="T3984" s="9" t="s">
        <v>32</v>
      </c>
      <c r="U3984" s="9">
        <v>11002</v>
      </c>
      <c r="V3984" s="9">
        <v>11002</v>
      </c>
      <c r="W3984" s="9"/>
      <c r="X3984" s="10" t="s">
        <v>5033</v>
      </c>
      <c r="Y3984" s="10" t="s">
        <v>4980</v>
      </c>
      <c r="Z3984" s="10" t="s">
        <v>4980</v>
      </c>
      <c r="AA3984" s="10" t="s">
        <v>5033</v>
      </c>
      <c r="AB3984" s="10" t="s">
        <v>5066</v>
      </c>
      <c r="AC3984" s="9" t="s">
        <v>4999</v>
      </c>
      <c r="AD3984" s="29"/>
      <c r="AE3984" s="20" t="str">
        <f>VLOOKUP(E3984,'FILIAIS PETZ'!A:Q,17,0)</f>
        <v>CO-1</v>
      </c>
      <c r="AF3984" s="20" t="str">
        <f>VLOOKUP(E3984,'FILIAIS PETZ'!A:Q,3,0)</f>
        <v>FELICIO</v>
      </c>
      <c r="AG3984" s="20" t="str">
        <f>VLOOKUP(E3984,'FILIAIS PETZ'!A:Q,2,0)</f>
        <v>R3</v>
      </c>
      <c r="AH3984" s="75">
        <v>370</v>
      </c>
      <c r="AI3984" s="16" t="s">
        <v>8414</v>
      </c>
      <c r="AJ3984" s="43">
        <f>VLOOKUP(E3984,'FILIAIS PETZ'!$A$2:$K$2000,11,0)</f>
        <v>18328118014916</v>
      </c>
      <c r="AK3984" s="44">
        <f t="shared" si="264"/>
        <v>18328118014916</v>
      </c>
    </row>
    <row r="3985" spans="1:37" s="14" customFormat="1" ht="15" customHeight="1" thickBot="1" x14ac:dyDescent="0.25">
      <c r="A3985" s="9" t="str">
        <f t="shared" si="263"/>
        <v>PREVENTIVA</v>
      </c>
      <c r="B3985" s="18">
        <f>VLOOKUP(C3985,FORNECEDORES!D:E,2,0)</f>
        <v>650296</v>
      </c>
      <c r="C3985" s="19" t="str">
        <f>VLOOKUP(D3985,FORNECEDORES!A:D,4,0)</f>
        <v>29.739.737/0026-60</v>
      </c>
      <c r="D3985" s="13" t="s">
        <v>7601</v>
      </c>
      <c r="E3985" s="20" t="str">
        <f t="shared" si="265"/>
        <v>04 0180</v>
      </c>
      <c r="F3985" s="28" t="s">
        <v>4944</v>
      </c>
      <c r="G3985" s="21" t="str">
        <f>VLOOKUP(E3985,'FILIAIS PETZ'!A:E,5,0)</f>
        <v>PETZ TORQUATO TAPAJOS</v>
      </c>
      <c r="H3985" s="20" t="str">
        <f>VLOOKUP(E3985,'FILIAIS PETZ'!A:D,4,0)</f>
        <v>TQTP-AM</v>
      </c>
      <c r="I3985" s="46">
        <v>45474</v>
      </c>
      <c r="J3985" s="9" t="s">
        <v>4980</v>
      </c>
      <c r="K3985" s="9"/>
      <c r="L3985" s="29"/>
      <c r="M3985" s="46"/>
      <c r="N3985" s="46"/>
      <c r="O3985" s="46"/>
      <c r="P3985" s="91" t="s">
        <v>4998</v>
      </c>
      <c r="Q3985" s="84">
        <v>3</v>
      </c>
      <c r="R3985" s="91" t="s">
        <v>4991</v>
      </c>
      <c r="S3985" s="9" t="s">
        <v>4983</v>
      </c>
      <c r="T3985" s="9" t="s">
        <v>32</v>
      </c>
      <c r="U3985" s="9">
        <v>11002</v>
      </c>
      <c r="V3985" s="9">
        <v>11002</v>
      </c>
      <c r="W3985" s="9"/>
      <c r="X3985" s="10" t="s">
        <v>5033</v>
      </c>
      <c r="Y3985" s="10" t="s">
        <v>4980</v>
      </c>
      <c r="Z3985" s="10" t="s">
        <v>4980</v>
      </c>
      <c r="AA3985" s="10" t="s">
        <v>5033</v>
      </c>
      <c r="AB3985" s="10" t="s">
        <v>5066</v>
      </c>
      <c r="AC3985" s="9" t="s">
        <v>4999</v>
      </c>
      <c r="AD3985" s="29"/>
      <c r="AE3985" s="20" t="str">
        <f>VLOOKUP(E3985,'FILIAIS PETZ'!A:Q,17,0)</f>
        <v>CO-3</v>
      </c>
      <c r="AF3985" s="20" t="str">
        <f>VLOOKUP(E3985,'FILIAIS PETZ'!A:Q,3,0)</f>
        <v>FELICIO</v>
      </c>
      <c r="AG3985" s="20" t="str">
        <f>VLOOKUP(E3985,'FILIAIS PETZ'!A:Q,2,0)</f>
        <v>R3</v>
      </c>
      <c r="AH3985" s="75">
        <v>740</v>
      </c>
      <c r="AI3985" s="16" t="s">
        <v>8414</v>
      </c>
      <c r="AJ3985" s="43">
        <f>VLOOKUP(E3985,'FILIAIS PETZ'!$A$2:$K$2000,11,0)</f>
        <v>18328118017346</v>
      </c>
      <c r="AK3985" s="44">
        <f t="shared" si="264"/>
        <v>18328118017346</v>
      </c>
    </row>
    <row r="3986" spans="1:37" s="14" customFormat="1" ht="15" customHeight="1" thickBot="1" x14ac:dyDescent="0.25">
      <c r="A3986" s="9" t="str">
        <f t="shared" si="263"/>
        <v>PREVENTIVA</v>
      </c>
      <c r="B3986" s="18">
        <f>VLOOKUP(C3986,FORNECEDORES!D:E,2,0)</f>
        <v>638161</v>
      </c>
      <c r="C3986" s="19" t="str">
        <f>VLOOKUP(D3986,FORNECEDORES!A:D,4,0)</f>
        <v>29.739.737/0005-36</v>
      </c>
      <c r="D3986" s="13" t="s">
        <v>7606</v>
      </c>
      <c r="E3986" s="20" t="str">
        <f t="shared" si="265"/>
        <v>04 0211</v>
      </c>
      <c r="F3986" s="28" t="s">
        <v>4974</v>
      </c>
      <c r="G3986" s="21" t="str">
        <f>VLOOKUP(E3986,'FILIAIS PETZ'!A:E,5,0)</f>
        <v>PETZ CASTELO BH</v>
      </c>
      <c r="H3986" s="20" t="str">
        <f>VLOOKUP(E3986,'FILIAIS PETZ'!A:D,4,0)</f>
        <v>CTLO-MG</v>
      </c>
      <c r="I3986" s="46">
        <v>45474</v>
      </c>
      <c r="J3986" s="9" t="s">
        <v>4980</v>
      </c>
      <c r="K3986" s="9"/>
      <c r="L3986" s="29"/>
      <c r="M3986" s="46"/>
      <c r="N3986" s="46"/>
      <c r="O3986" s="46"/>
      <c r="P3986" s="91" t="s">
        <v>4998</v>
      </c>
      <c r="Q3986" s="84">
        <v>3</v>
      </c>
      <c r="R3986" s="91" t="s">
        <v>4991</v>
      </c>
      <c r="S3986" s="9" t="s">
        <v>4983</v>
      </c>
      <c r="T3986" s="9" t="s">
        <v>32</v>
      </c>
      <c r="U3986" s="9">
        <v>11002</v>
      </c>
      <c r="V3986" s="9">
        <v>11002</v>
      </c>
      <c r="W3986" s="9"/>
      <c r="X3986" s="10" t="s">
        <v>5033</v>
      </c>
      <c r="Y3986" s="10" t="s">
        <v>4980</v>
      </c>
      <c r="Z3986" s="10" t="s">
        <v>4980</v>
      </c>
      <c r="AA3986" s="10" t="s">
        <v>5033</v>
      </c>
      <c r="AB3986" s="10" t="s">
        <v>5066</v>
      </c>
      <c r="AC3986" s="9" t="s">
        <v>4999</v>
      </c>
      <c r="AD3986" s="29"/>
      <c r="AE3986" s="20" t="str">
        <f>VLOOKUP(E3986,'FILIAIS PETZ'!A:Q,17,0)</f>
        <v>MG-1</v>
      </c>
      <c r="AF3986" s="20" t="str">
        <f>VLOOKUP(E3986,'FILIAIS PETZ'!A:Q,3,0)</f>
        <v>FELICIO</v>
      </c>
      <c r="AG3986" s="20" t="str">
        <f>VLOOKUP(E3986,'FILIAIS PETZ'!A:Q,2,0)</f>
        <v>R3</v>
      </c>
      <c r="AH3986" s="75">
        <v>370</v>
      </c>
      <c r="AI3986" s="16" t="s">
        <v>8414</v>
      </c>
      <c r="AJ3986" s="43">
        <f>VLOOKUP(E3986,'FILIAIS PETZ'!$A$2:$K$2000,11,0)</f>
        <v>18328118019985</v>
      </c>
      <c r="AK3986" s="44">
        <f t="shared" si="264"/>
        <v>18328118019985</v>
      </c>
    </row>
    <row r="3987" spans="1:37" s="14" customFormat="1" ht="15" customHeight="1" thickBot="1" x14ac:dyDescent="0.25">
      <c r="A3987" s="9" t="str">
        <f t="shared" si="263"/>
        <v>PREVENTIVA</v>
      </c>
      <c r="B3987" s="18">
        <f>VLOOKUP(C3987,FORNECEDORES!D:E,2,0)</f>
        <v>214092</v>
      </c>
      <c r="C3987" s="19" t="str">
        <f>VLOOKUP(D3987,FORNECEDORES!A:D,4,0)</f>
        <v>24.415.122/0001-07</v>
      </c>
      <c r="D3987" s="13" t="s">
        <v>3640</v>
      </c>
      <c r="E3987" s="20" t="str">
        <f t="shared" si="265"/>
        <v>04 0180</v>
      </c>
      <c r="F3987" s="28" t="s">
        <v>4944</v>
      </c>
      <c r="G3987" s="21" t="str">
        <f>VLOOKUP(E3987,'FILIAIS PETZ'!A:E,5,0)</f>
        <v>PETZ TORQUATO TAPAJOS</v>
      </c>
      <c r="H3987" s="20" t="str">
        <f>VLOOKUP(E3987,'FILIAIS PETZ'!A:D,4,0)</f>
        <v>TQTP-AM</v>
      </c>
      <c r="I3987" s="46">
        <v>45474</v>
      </c>
      <c r="J3987" s="9" t="s">
        <v>4980</v>
      </c>
      <c r="K3987" s="9"/>
      <c r="L3987" s="29"/>
      <c r="M3987" s="46"/>
      <c r="N3987" s="46"/>
      <c r="O3987" s="46"/>
      <c r="P3987" s="91" t="s">
        <v>4998</v>
      </c>
      <c r="Q3987" s="84">
        <v>3</v>
      </c>
      <c r="R3987" s="91" t="s">
        <v>4991</v>
      </c>
      <c r="S3987" s="9" t="s">
        <v>4983</v>
      </c>
      <c r="T3987" s="9" t="s">
        <v>32</v>
      </c>
      <c r="U3987" s="9">
        <v>11002</v>
      </c>
      <c r="V3987" s="9">
        <v>11002</v>
      </c>
      <c r="W3987" s="9" t="s">
        <v>5034</v>
      </c>
      <c r="X3987" s="10" t="s">
        <v>4992</v>
      </c>
      <c r="Y3987" s="10" t="s">
        <v>4980</v>
      </c>
      <c r="Z3987" s="10" t="s">
        <v>4980</v>
      </c>
      <c r="AA3987" s="10" t="s">
        <v>4992</v>
      </c>
      <c r="AB3987" s="10" t="s">
        <v>5066</v>
      </c>
      <c r="AC3987" s="9" t="s">
        <v>4999</v>
      </c>
      <c r="AD3987" s="29"/>
      <c r="AE3987" s="20" t="str">
        <f>VLOOKUP(E3987,'FILIAIS PETZ'!A:Q,17,0)</f>
        <v>CO-3</v>
      </c>
      <c r="AF3987" s="20" t="str">
        <f>VLOOKUP(E3987,'FILIAIS PETZ'!A:Q,3,0)</f>
        <v>FELICIO</v>
      </c>
      <c r="AG3987" s="20" t="str">
        <f>VLOOKUP(E3987,'FILIAIS PETZ'!A:Q,2,0)</f>
        <v>R3</v>
      </c>
      <c r="AH3987" s="75">
        <v>1400</v>
      </c>
      <c r="AI3987" s="16" t="s">
        <v>8413</v>
      </c>
      <c r="AJ3987" s="43">
        <f>VLOOKUP(E3987,'FILIAIS PETZ'!$A$2:$K$2000,11,0)</f>
        <v>18328118017346</v>
      </c>
      <c r="AK3987" s="44">
        <f t="shared" si="264"/>
        <v>18328118017346</v>
      </c>
    </row>
    <row r="3988" spans="1:37" s="14" customFormat="1" ht="15" customHeight="1" thickBot="1" x14ac:dyDescent="0.25">
      <c r="A3988" s="9" t="str">
        <f t="shared" ref="A3988:A4006" si="266">J3988</f>
        <v>PREVENTIVA</v>
      </c>
      <c r="B3988" s="18">
        <f>VLOOKUP(C3988,FORNECEDORES!D:E,2,0)</f>
        <v>811318</v>
      </c>
      <c r="C3988" s="19" t="str">
        <f>VLOOKUP(D3988,FORNECEDORES!A:D,4,0)</f>
        <v>41.483.944/0001-44</v>
      </c>
      <c r="D3988" s="13" t="s">
        <v>8606</v>
      </c>
      <c r="E3988" s="20" t="str">
        <f t="shared" si="265"/>
        <v>04 0139</v>
      </c>
      <c r="F3988" s="28" t="s">
        <v>4978</v>
      </c>
      <c r="G3988" s="21" t="str">
        <f>VLOOKUP(E3988,'FILIAIS PETZ'!A:E,5,0)</f>
        <v>PETZ PALMAS</v>
      </c>
      <c r="H3988" s="20" t="str">
        <f>VLOOKUP(E3988,'FILIAIS PETZ'!A:D,4,0)</f>
        <v>PMAS-TO</v>
      </c>
      <c r="I3988" s="46">
        <v>45474</v>
      </c>
      <c r="J3988" s="9" t="s">
        <v>4980</v>
      </c>
      <c r="K3988" s="9" t="s">
        <v>5858</v>
      </c>
      <c r="L3988" s="29" t="s">
        <v>7983</v>
      </c>
      <c r="M3988" s="46">
        <v>45492</v>
      </c>
      <c r="N3988" s="46">
        <v>45518</v>
      </c>
      <c r="O3988" s="46">
        <v>45498</v>
      </c>
      <c r="P3988" s="91" t="s">
        <v>4998</v>
      </c>
      <c r="Q3988" s="84">
        <v>3</v>
      </c>
      <c r="R3988" s="91">
        <v>1</v>
      </c>
      <c r="S3988" s="9" t="s">
        <v>4983</v>
      </c>
      <c r="T3988" s="9" t="s">
        <v>32</v>
      </c>
      <c r="U3988" s="9">
        <v>11002</v>
      </c>
      <c r="V3988" s="9">
        <v>11002</v>
      </c>
      <c r="W3988" s="9" t="s">
        <v>5019</v>
      </c>
      <c r="X3988" s="10" t="s">
        <v>4985</v>
      </c>
      <c r="Y3988" s="10" t="s">
        <v>4980</v>
      </c>
      <c r="Z3988" s="9" t="s">
        <v>4980</v>
      </c>
      <c r="AA3988" s="9" t="s">
        <v>4989</v>
      </c>
      <c r="AB3988" s="9" t="s">
        <v>5066</v>
      </c>
      <c r="AC3988" s="9" t="s">
        <v>4999</v>
      </c>
      <c r="AD3988" s="29"/>
      <c r="AE3988" s="20" t="str">
        <f>VLOOKUP(E3988,'FILIAIS PETZ'!A:Q,17,0)</f>
        <v>CO-2</v>
      </c>
      <c r="AF3988" s="20" t="str">
        <f>VLOOKUP(E3988,'FILIAIS PETZ'!A:Q,3,0)</f>
        <v>FELICIO</v>
      </c>
      <c r="AG3988" s="20" t="str">
        <f>VLOOKUP(E3988,'FILIAIS PETZ'!A:Q,2,0)</f>
        <v>R3</v>
      </c>
      <c r="AH3988" s="75">
        <v>1500</v>
      </c>
      <c r="AI3988" s="16" t="s">
        <v>8418</v>
      </c>
      <c r="AJ3988" s="43">
        <f>VLOOKUP(E3988,'FILIAIS PETZ'!$A$2:$K$2000,11,0)</f>
        <v>18328118014088</v>
      </c>
      <c r="AK3988" s="44">
        <f t="shared" si="264"/>
        <v>18328118014088</v>
      </c>
    </row>
    <row r="3989" spans="1:37" s="14" customFormat="1" ht="15" customHeight="1" thickBot="1" x14ac:dyDescent="0.25">
      <c r="A3989" s="9" t="str">
        <f>J3989</f>
        <v>PREVENTIVA</v>
      </c>
      <c r="B3989" s="18">
        <f>VLOOKUP(C3989,FORNECEDORES!D:E,2,0)</f>
        <v>110436</v>
      </c>
      <c r="C3989" s="19" t="str">
        <f>VLOOKUP(D3989,FORNECEDORES!A:D,4,0)</f>
        <v>18.462.964/0001-17</v>
      </c>
      <c r="D3989" s="13" t="s">
        <v>2213</v>
      </c>
      <c r="E3989" s="20" t="str">
        <f t="shared" si="265"/>
        <v>04 0139</v>
      </c>
      <c r="F3989" s="28" t="s">
        <v>4978</v>
      </c>
      <c r="G3989" s="21" t="str">
        <f>VLOOKUP(E3989,'FILIAIS PETZ'!A:E,5,0)</f>
        <v>PETZ PALMAS</v>
      </c>
      <c r="H3989" s="20" t="str">
        <f>VLOOKUP(E3989,'FILIAIS PETZ'!A:D,4,0)</f>
        <v>PMAS-TO</v>
      </c>
      <c r="I3989" s="46">
        <v>45474</v>
      </c>
      <c r="J3989" s="9" t="s">
        <v>4980</v>
      </c>
      <c r="K3989" s="9" t="s">
        <v>5858</v>
      </c>
      <c r="L3989" s="55" t="s">
        <v>5615</v>
      </c>
      <c r="M3989" s="46">
        <v>45505</v>
      </c>
      <c r="N3989" s="46">
        <v>45546</v>
      </c>
      <c r="O3989" s="46">
        <v>45525</v>
      </c>
      <c r="P3989" s="91" t="s">
        <v>4998</v>
      </c>
      <c r="Q3989" s="84">
        <v>3</v>
      </c>
      <c r="R3989" s="91" t="s">
        <v>4991</v>
      </c>
      <c r="S3989" s="9" t="s">
        <v>4983</v>
      </c>
      <c r="T3989" s="9" t="s">
        <v>32</v>
      </c>
      <c r="U3989" s="9">
        <v>11002</v>
      </c>
      <c r="V3989" s="9">
        <v>11002</v>
      </c>
      <c r="W3989" s="9"/>
      <c r="X3989" s="10" t="s">
        <v>4992</v>
      </c>
      <c r="Y3989" s="10" t="s">
        <v>4980</v>
      </c>
      <c r="Z3989" s="10" t="s">
        <v>4980</v>
      </c>
      <c r="AA3989" s="10" t="s">
        <v>4992</v>
      </c>
      <c r="AB3989" s="10" t="s">
        <v>5066</v>
      </c>
      <c r="AC3989" s="9" t="s">
        <v>4999</v>
      </c>
      <c r="AD3989" s="29"/>
      <c r="AE3989" s="20" t="str">
        <f>VLOOKUP(E3989,'FILIAIS PETZ'!A:Q,17,0)</f>
        <v>CO-2</v>
      </c>
      <c r="AF3989" s="20" t="str">
        <f>VLOOKUP(E3989,'FILIAIS PETZ'!A:Q,3,0)</f>
        <v>FELICIO</v>
      </c>
      <c r="AG3989" s="20" t="str">
        <f>VLOOKUP(E3989,'FILIAIS PETZ'!A:Q,2,0)</f>
        <v>R3</v>
      </c>
      <c r="AH3989" s="75">
        <v>1900</v>
      </c>
      <c r="AI3989" s="16" t="s">
        <v>8413</v>
      </c>
      <c r="AJ3989" s="43">
        <f>VLOOKUP(E3989,'FILIAIS PETZ'!$A$2:$K$2000,11,0)</f>
        <v>18328118014088</v>
      </c>
      <c r="AK3989" s="44">
        <f t="shared" si="264"/>
        <v>18328118014088</v>
      </c>
    </row>
    <row r="3990" spans="1:37" s="14" customFormat="1" ht="15" customHeight="1" thickBot="1" x14ac:dyDescent="0.25">
      <c r="A3990" s="9" t="str">
        <f t="shared" si="266"/>
        <v>PREVENTIVA</v>
      </c>
      <c r="B3990" s="18">
        <f>VLOOKUP(C3990,FORNECEDORES!D:E,2,0)</f>
        <v>741390</v>
      </c>
      <c r="C3990" s="19" t="str">
        <f>VLOOKUP(D3990,FORNECEDORES!A:D,4,0)</f>
        <v>53.327.206/0001-97</v>
      </c>
      <c r="D3990" s="13" t="s">
        <v>1785</v>
      </c>
      <c r="E3990" s="20" t="str">
        <f t="shared" si="265"/>
        <v>04 0084</v>
      </c>
      <c r="F3990" s="28" t="s">
        <v>4958</v>
      </c>
      <c r="G3990" s="21" t="str">
        <f>VLOOKUP(E3990,'FILIAIS PETZ'!A:E,5,0)</f>
        <v>PETZ RAJA</v>
      </c>
      <c r="H3990" s="20" t="str">
        <f>VLOOKUP(E3990,'FILIAIS PETZ'!A:D,4,0)</f>
        <v>RAJA-MG</v>
      </c>
      <c r="I3990" s="46">
        <v>45474</v>
      </c>
      <c r="J3990" s="9" t="s">
        <v>4980</v>
      </c>
      <c r="K3990" s="9" t="s">
        <v>5858</v>
      </c>
      <c r="L3990" s="29" t="s">
        <v>5532</v>
      </c>
      <c r="M3990" s="46">
        <v>45484</v>
      </c>
      <c r="N3990" s="46">
        <v>45518</v>
      </c>
      <c r="O3990" s="46">
        <v>45496</v>
      </c>
      <c r="P3990" s="91" t="s">
        <v>4998</v>
      </c>
      <c r="Q3990" s="84">
        <v>3</v>
      </c>
      <c r="R3990" s="91" t="s">
        <v>4991</v>
      </c>
      <c r="S3990" s="9" t="s">
        <v>4983</v>
      </c>
      <c r="T3990" s="9" t="s">
        <v>32</v>
      </c>
      <c r="U3990" s="9">
        <v>11002</v>
      </c>
      <c r="V3990" s="9">
        <v>11002</v>
      </c>
      <c r="W3990" s="9"/>
      <c r="X3990" s="10" t="s">
        <v>4992</v>
      </c>
      <c r="Y3990" s="10" t="s">
        <v>4980</v>
      </c>
      <c r="Z3990" s="10" t="s">
        <v>4980</v>
      </c>
      <c r="AA3990" s="10" t="s">
        <v>4992</v>
      </c>
      <c r="AB3990" s="10" t="s">
        <v>5066</v>
      </c>
      <c r="AC3990" s="9" t="s">
        <v>4999</v>
      </c>
      <c r="AD3990" s="29"/>
      <c r="AE3990" s="20" t="str">
        <f>VLOOKUP(E3990,'FILIAIS PETZ'!A:Q,17,0)</f>
        <v>MG-1</v>
      </c>
      <c r="AF3990" s="20" t="str">
        <f>VLOOKUP(E3990,'FILIAIS PETZ'!A:Q,3,0)</f>
        <v>FELICIO</v>
      </c>
      <c r="AG3990" s="20" t="str">
        <f>VLOOKUP(E3990,'FILIAIS PETZ'!A:Q,2,0)</f>
        <v>R3</v>
      </c>
      <c r="AH3990" s="75">
        <v>960</v>
      </c>
      <c r="AI3990" s="16" t="s">
        <v>8413</v>
      </c>
      <c r="AJ3990" s="43">
        <f>VLOOKUP(E3990,'FILIAIS PETZ'!$A$2:$K$2000,11,0)</f>
        <v>18328118007707</v>
      </c>
      <c r="AK3990" s="44">
        <f t="shared" si="264"/>
        <v>18328118007707</v>
      </c>
    </row>
    <row r="3991" spans="1:37" s="14" customFormat="1" ht="15" customHeight="1" thickBot="1" x14ac:dyDescent="0.25">
      <c r="A3991" s="9" t="str">
        <f t="shared" si="266"/>
        <v>PREVENTIVA</v>
      </c>
      <c r="B3991" s="18">
        <f>VLOOKUP(C3991,FORNECEDORES!D:E,2,0)</f>
        <v>741390</v>
      </c>
      <c r="C3991" s="19" t="str">
        <f>VLOOKUP(D3991,FORNECEDORES!A:D,4,0)</f>
        <v>53.327.206/0001-97</v>
      </c>
      <c r="D3991" s="13" t="s">
        <v>1785</v>
      </c>
      <c r="E3991" s="20" t="str">
        <f t="shared" si="265"/>
        <v>04 0155</v>
      </c>
      <c r="F3991" s="28" t="s">
        <v>4929</v>
      </c>
      <c r="G3991" s="21" t="str">
        <f>VLOOKUP(E3991,'FILIAIS PETZ'!A:E,5,0)</f>
        <v>PETZ SETE LAGOAS</v>
      </c>
      <c r="H3991" s="20" t="str">
        <f>VLOOKUP(E3991,'FILIAIS PETZ'!A:D,4,0)</f>
        <v>STLG-MG</v>
      </c>
      <c r="I3991" s="46">
        <v>45474</v>
      </c>
      <c r="J3991" s="9" t="s">
        <v>4980</v>
      </c>
      <c r="K3991" s="9" t="s">
        <v>5858</v>
      </c>
      <c r="L3991" s="29" t="s">
        <v>8813</v>
      </c>
      <c r="M3991" s="46">
        <v>45484</v>
      </c>
      <c r="N3991" s="46">
        <v>45518</v>
      </c>
      <c r="O3991" s="46">
        <v>45496</v>
      </c>
      <c r="P3991" s="91" t="s">
        <v>4998</v>
      </c>
      <c r="Q3991" s="84">
        <v>3</v>
      </c>
      <c r="R3991" s="91" t="s">
        <v>4991</v>
      </c>
      <c r="S3991" s="9" t="s">
        <v>4983</v>
      </c>
      <c r="T3991" s="9" t="s">
        <v>32</v>
      </c>
      <c r="U3991" s="9">
        <v>11002</v>
      </c>
      <c r="V3991" s="9">
        <v>11002</v>
      </c>
      <c r="W3991" s="9"/>
      <c r="X3991" s="10" t="s">
        <v>4992</v>
      </c>
      <c r="Y3991" s="10" t="s">
        <v>4980</v>
      </c>
      <c r="Z3991" s="10" t="s">
        <v>4980</v>
      </c>
      <c r="AA3991" s="10" t="s">
        <v>4992</v>
      </c>
      <c r="AB3991" s="10" t="s">
        <v>5066</v>
      </c>
      <c r="AC3991" s="9" t="s">
        <v>4999</v>
      </c>
      <c r="AD3991" s="29"/>
      <c r="AE3991" s="20" t="str">
        <f>VLOOKUP(E3991,'FILIAIS PETZ'!A:Q,17,0)</f>
        <v>MG-1</v>
      </c>
      <c r="AF3991" s="20" t="str">
        <f>VLOOKUP(E3991,'FILIAIS PETZ'!A:Q,3,0)</f>
        <v>FELICIO</v>
      </c>
      <c r="AG3991" s="20" t="str">
        <f>VLOOKUP(E3991,'FILIAIS PETZ'!A:Q,2,0)</f>
        <v>R3</v>
      </c>
      <c r="AH3991" s="75">
        <v>1150</v>
      </c>
      <c r="AI3991" s="16" t="s">
        <v>8413</v>
      </c>
      <c r="AJ3991" s="43">
        <f>VLOOKUP(E3991,'FILIAIS PETZ'!$A$2:$K$2000,11,0)</f>
        <v>18328118015645</v>
      </c>
      <c r="AK3991" s="44">
        <f t="shared" si="264"/>
        <v>18328118015645</v>
      </c>
    </row>
    <row r="3992" spans="1:37" s="14" customFormat="1" ht="15" customHeight="1" thickBot="1" x14ac:dyDescent="0.25">
      <c r="A3992" s="9" t="str">
        <f t="shared" si="266"/>
        <v>PREVENTIVA</v>
      </c>
      <c r="B3992" s="18">
        <f>VLOOKUP(C3992,FORNECEDORES!D:E,2,0)</f>
        <v>6620</v>
      </c>
      <c r="C3992" s="19" t="str">
        <f>VLOOKUP(D3992,FORNECEDORES!A:D,4,0)</f>
        <v>02.666.249/0001-66</v>
      </c>
      <c r="D3992" s="13" t="s">
        <v>1360</v>
      </c>
      <c r="E3992" s="20" t="str">
        <f t="shared" si="265"/>
        <v>04 0077</v>
      </c>
      <c r="F3992" s="28" t="s">
        <v>4954</v>
      </c>
      <c r="G3992" s="21" t="str">
        <f>VLOOKUP(E3992,'FILIAIS PETZ'!A:E,5,0)</f>
        <v>PETZ GOIANIA (SETOR BUENO)</v>
      </c>
      <c r="H3992" s="20" t="str">
        <f>VLOOKUP(E3992,'FILIAIS PETZ'!A:D,4,0)</f>
        <v>BT63-GO</v>
      </c>
      <c r="I3992" s="46">
        <v>45474</v>
      </c>
      <c r="J3992" s="9" t="s">
        <v>4980</v>
      </c>
      <c r="K3992" s="9" t="s">
        <v>5858</v>
      </c>
      <c r="L3992" s="29" t="s">
        <v>8851</v>
      </c>
      <c r="M3992" s="46">
        <v>45476</v>
      </c>
      <c r="N3992" s="46">
        <v>45518</v>
      </c>
      <c r="O3992" s="46">
        <v>45497</v>
      </c>
      <c r="P3992" s="91" t="s">
        <v>4998</v>
      </c>
      <c r="Q3992" s="84" t="s">
        <v>5029</v>
      </c>
      <c r="R3992" s="91" t="s">
        <v>4991</v>
      </c>
      <c r="S3992" s="9" t="s">
        <v>4983</v>
      </c>
      <c r="T3992" s="9" t="s">
        <v>32</v>
      </c>
      <c r="U3992" s="9">
        <v>11002</v>
      </c>
      <c r="V3992" s="9">
        <v>11002</v>
      </c>
      <c r="W3992" s="9" t="s">
        <v>5019</v>
      </c>
      <c r="X3992" s="10" t="s">
        <v>4996</v>
      </c>
      <c r="Y3992" s="10" t="s">
        <v>4980</v>
      </c>
      <c r="Z3992" s="10" t="s">
        <v>4980</v>
      </c>
      <c r="AA3992" s="10" t="s">
        <v>5097</v>
      </c>
      <c r="AB3992" s="10" t="s">
        <v>12942</v>
      </c>
      <c r="AC3992" s="9" t="s">
        <v>4999</v>
      </c>
      <c r="AD3992" s="29"/>
      <c r="AE3992" s="20" t="str">
        <f>VLOOKUP(E3992,'FILIAIS PETZ'!A:Q,17,0)</f>
        <v>CO-2</v>
      </c>
      <c r="AF3992" s="20" t="str">
        <f>VLOOKUP(E3992,'FILIAIS PETZ'!A:Q,3,0)</f>
        <v>FELICIO</v>
      </c>
      <c r="AG3992" s="20" t="str">
        <f>VLOOKUP(E3992,'FILIAIS PETZ'!A:Q,2,0)</f>
        <v>R3</v>
      </c>
      <c r="AH3992" s="75">
        <v>455</v>
      </c>
      <c r="AI3992" s="16" t="s">
        <v>8415</v>
      </c>
      <c r="AJ3992" s="43">
        <f>VLOOKUP(E3992,'FILIAIS PETZ'!$A$2:$K$2000,11,0)</f>
        <v>18328118007545</v>
      </c>
      <c r="AK3992" s="44">
        <f t="shared" si="264"/>
        <v>18328118007545</v>
      </c>
    </row>
    <row r="3993" spans="1:37" s="14" customFormat="1" ht="15" customHeight="1" thickBot="1" x14ac:dyDescent="0.25">
      <c r="A3993" s="9" t="str">
        <f t="shared" si="266"/>
        <v>PREVENTIVA</v>
      </c>
      <c r="B3993" s="18">
        <f>VLOOKUP(C3993,FORNECEDORES!D:E,2,0)</f>
        <v>6620</v>
      </c>
      <c r="C3993" s="19" t="str">
        <f>VLOOKUP(D3993,FORNECEDORES!A:D,4,0)</f>
        <v>02.666.249/0001-66</v>
      </c>
      <c r="D3993" s="13" t="s">
        <v>1360</v>
      </c>
      <c r="E3993" s="20" t="str">
        <f t="shared" si="265"/>
        <v>04 0240</v>
      </c>
      <c r="F3993" s="28" t="s">
        <v>4955</v>
      </c>
      <c r="G3993" s="21" t="str">
        <f>VLOOKUP(E3993,'FILIAIS PETZ'!A:E,5,0)</f>
        <v xml:space="preserve">CENTRO DE DISTRIBUIÇÃO HIDROLANDIA </v>
      </c>
      <c r="H3993" s="20" t="str">
        <f>VLOOKUP(E3993,'FILIAIS PETZ'!A:D,4,0)</f>
        <v>CDHD-GO</v>
      </c>
      <c r="I3993" s="46">
        <v>45474</v>
      </c>
      <c r="J3993" s="9" t="s">
        <v>4980</v>
      </c>
      <c r="K3993" s="9" t="s">
        <v>5858</v>
      </c>
      <c r="L3993" s="29" t="s">
        <v>8852</v>
      </c>
      <c r="M3993" s="46">
        <v>45476</v>
      </c>
      <c r="N3993" s="46">
        <v>45518</v>
      </c>
      <c r="O3993" s="46">
        <v>45497</v>
      </c>
      <c r="P3993" s="91" t="s">
        <v>4998</v>
      </c>
      <c r="Q3993" s="84" t="s">
        <v>5029</v>
      </c>
      <c r="R3993" s="91" t="s">
        <v>4991</v>
      </c>
      <c r="S3993" s="9" t="s">
        <v>4983</v>
      </c>
      <c r="T3993" s="9" t="s">
        <v>32</v>
      </c>
      <c r="U3993" s="9">
        <v>11002</v>
      </c>
      <c r="V3993" s="9">
        <v>11002</v>
      </c>
      <c r="W3993" s="9" t="s">
        <v>5019</v>
      </c>
      <c r="X3993" s="10" t="s">
        <v>4996</v>
      </c>
      <c r="Y3993" s="10" t="s">
        <v>4980</v>
      </c>
      <c r="Z3993" s="10" t="s">
        <v>4980</v>
      </c>
      <c r="AA3993" s="10" t="s">
        <v>5097</v>
      </c>
      <c r="AB3993" s="10" t="s">
        <v>12942</v>
      </c>
      <c r="AC3993" s="9" t="s">
        <v>4999</v>
      </c>
      <c r="AD3993" s="29"/>
      <c r="AE3993" s="20" t="str">
        <f>VLOOKUP(E3993,'FILIAIS PETZ'!A:Q,17,0)</f>
        <v>CD</v>
      </c>
      <c r="AF3993" s="20" t="str">
        <f>VLOOKUP(E3993,'FILIAIS PETZ'!A:Q,3,0)</f>
        <v>FELICIO</v>
      </c>
      <c r="AG3993" s="20" t="str">
        <f>VLOOKUP(E3993,'FILIAIS PETZ'!A:Q,2,0)</f>
        <v>CD</v>
      </c>
      <c r="AH3993" s="75">
        <v>385</v>
      </c>
      <c r="AI3993" s="16" t="s">
        <v>8415</v>
      </c>
      <c r="AJ3993" s="43" t="str">
        <f>VLOOKUP(E3993,'FILIAIS PETZ'!$A$2:$K$2000,11,0)</f>
        <v>18.328.118/0228-54</v>
      </c>
      <c r="AK3993" s="44" t="str">
        <f t="shared" si="264"/>
        <v>18.328.118/0228-54</v>
      </c>
    </row>
    <row r="3994" spans="1:37" s="14" customFormat="1" ht="15" customHeight="1" thickBot="1" x14ac:dyDescent="0.25">
      <c r="A3994" s="9" t="str">
        <f t="shared" si="266"/>
        <v>PREVENTIVA</v>
      </c>
      <c r="B3994" s="18">
        <f>VLOOKUP(C3994,FORNECEDORES!D:E,2,0)</f>
        <v>4722</v>
      </c>
      <c r="C3994" s="19" t="str">
        <f>VLOOKUP(D3994,FORNECEDORES!A:D,4,0)</f>
        <v>08.100.057/0001-74</v>
      </c>
      <c r="D3994" s="13" t="s">
        <v>6219</v>
      </c>
      <c r="E3994" s="20" t="str">
        <f t="shared" si="265"/>
        <v>04 0245</v>
      </c>
      <c r="F3994" s="28" t="s">
        <v>4976</v>
      </c>
      <c r="G3994" s="21" t="str">
        <f>VLOOKUP(E3994,'FILIAIS PETZ'!A:E,5,0)</f>
        <v>PETZ AFONSO PENA</v>
      </c>
      <c r="H3994" s="20" t="str">
        <f>VLOOKUP(E3994,'FILIAIS PETZ'!A:D,4,0)</f>
        <v>AFPN-MS</v>
      </c>
      <c r="I3994" s="46">
        <v>45474</v>
      </c>
      <c r="J3994" s="9" t="s">
        <v>4980</v>
      </c>
      <c r="K3994" s="9" t="s">
        <v>5858</v>
      </c>
      <c r="L3994" s="29" t="s">
        <v>6035</v>
      </c>
      <c r="M3994" s="46">
        <v>45483</v>
      </c>
      <c r="N3994" s="46">
        <v>45518</v>
      </c>
      <c r="O3994" s="46">
        <v>45498</v>
      </c>
      <c r="P3994" s="91" t="s">
        <v>4998</v>
      </c>
      <c r="Q3994" s="84">
        <v>3</v>
      </c>
      <c r="R3994" s="91">
        <v>1</v>
      </c>
      <c r="S3994" s="9" t="s">
        <v>4983</v>
      </c>
      <c r="T3994" s="9" t="s">
        <v>32</v>
      </c>
      <c r="U3994" s="9">
        <v>11002</v>
      </c>
      <c r="V3994" s="9">
        <v>11002</v>
      </c>
      <c r="W3994" s="9"/>
      <c r="X3994" s="10" t="s">
        <v>5016</v>
      </c>
      <c r="Y3994" s="9" t="s">
        <v>4994</v>
      </c>
      <c r="Z3994" s="9" t="s">
        <v>4994</v>
      </c>
      <c r="AA3994" s="9" t="s">
        <v>5732</v>
      </c>
      <c r="AB3994" s="10" t="s">
        <v>5040</v>
      </c>
      <c r="AC3994" s="9" t="s">
        <v>4999</v>
      </c>
      <c r="AD3994" s="29"/>
      <c r="AE3994" s="20" t="str">
        <f>VLOOKUP(E3994,'FILIAIS PETZ'!A:Q,17,0)</f>
        <v>CO-1</v>
      </c>
      <c r="AF3994" s="20" t="str">
        <f>VLOOKUP(E3994,'FILIAIS PETZ'!A:Q,3,0)</f>
        <v>FELICIO</v>
      </c>
      <c r="AG3994" s="20" t="str">
        <f>VLOOKUP(E3994,'FILIAIS PETZ'!A:Q,2,0)</f>
        <v>R3</v>
      </c>
      <c r="AH3994" s="75">
        <v>2330</v>
      </c>
      <c r="AI3994" s="16" t="s">
        <v>8419</v>
      </c>
      <c r="AJ3994" s="43" t="str">
        <f>VLOOKUP(E3994,'FILIAIS PETZ'!$A$2:$K$2000,11,0)</f>
        <v>18.328.118/0232-30</v>
      </c>
      <c r="AK3994" s="44" t="str">
        <f t="shared" si="264"/>
        <v>18.328.118/0232-30</v>
      </c>
    </row>
    <row r="3995" spans="1:37" s="14" customFormat="1" ht="15" customHeight="1" thickBot="1" x14ac:dyDescent="0.25">
      <c r="A3995" s="9" t="str">
        <f t="shared" si="266"/>
        <v>PREVENTIVA</v>
      </c>
      <c r="B3995" s="18">
        <f>VLOOKUP(C3995,FORNECEDORES!D:E,2,0)</f>
        <v>396684</v>
      </c>
      <c r="C3995" s="19" t="str">
        <f>VLOOKUP(D3995,FORNECEDORES!A:D,4,0)</f>
        <v>27.093.558/0066-60</v>
      </c>
      <c r="D3995" s="13" t="s">
        <v>7164</v>
      </c>
      <c r="E3995" s="20" t="str">
        <f t="shared" si="265"/>
        <v>04 0007</v>
      </c>
      <c r="F3995" s="28" t="s">
        <v>4950</v>
      </c>
      <c r="G3995" s="21" t="str">
        <f>VLOOKUP(E3995,'FILIAIS PETZ'!A:E,5,0)</f>
        <v>PETZ SOROCABA</v>
      </c>
      <c r="H3995" s="20" t="str">
        <f>VLOOKUP(E3995,'FILIAIS PETZ'!A:D,4,0)</f>
        <v>SCBA-SP</v>
      </c>
      <c r="I3995" s="46">
        <v>45474</v>
      </c>
      <c r="J3995" s="9" t="s">
        <v>4980</v>
      </c>
      <c r="K3995" s="9" t="s">
        <v>5858</v>
      </c>
      <c r="L3995" s="29" t="s">
        <v>12247</v>
      </c>
      <c r="M3995" s="46">
        <v>45527</v>
      </c>
      <c r="N3995" s="46">
        <v>45546</v>
      </c>
      <c r="O3995" s="46">
        <v>45528</v>
      </c>
      <c r="P3995" s="91" t="s">
        <v>4998</v>
      </c>
      <c r="Q3995" s="84">
        <v>3</v>
      </c>
      <c r="R3995" s="91">
        <v>1</v>
      </c>
      <c r="S3995" s="9" t="s">
        <v>4983</v>
      </c>
      <c r="T3995" s="9" t="s">
        <v>32</v>
      </c>
      <c r="U3995" s="9">
        <v>11002</v>
      </c>
      <c r="V3995" s="9">
        <v>11002</v>
      </c>
      <c r="W3995" s="9"/>
      <c r="X3995" s="10" t="s">
        <v>5016</v>
      </c>
      <c r="Y3995" s="10" t="s">
        <v>4980</v>
      </c>
      <c r="Z3995" s="9" t="s">
        <v>4994</v>
      </c>
      <c r="AA3995" s="9" t="s">
        <v>5732</v>
      </c>
      <c r="AB3995" s="9" t="s">
        <v>5005</v>
      </c>
      <c r="AC3995" s="9" t="s">
        <v>4999</v>
      </c>
      <c r="AD3995" s="29"/>
      <c r="AE3995" s="20" t="str">
        <f>VLOOKUP(E3995,'FILIAIS PETZ'!A:Q,17,0)</f>
        <v>SP7</v>
      </c>
      <c r="AF3995" s="20" t="str">
        <f>VLOOKUP(E3995,'FILIAIS PETZ'!A:Q,3,0)</f>
        <v>FELICIO</v>
      </c>
      <c r="AG3995" s="20" t="str">
        <f>VLOOKUP(E3995,'FILIAIS PETZ'!A:Q,2,0)</f>
        <v>R3</v>
      </c>
      <c r="AH3995" s="75">
        <v>2330</v>
      </c>
      <c r="AI3995" s="16" t="s">
        <v>8419</v>
      </c>
      <c r="AJ3995" s="43">
        <f>VLOOKUP(E3995,'FILIAIS PETZ'!$A$2:$K$2000,11,0)</f>
        <v>18328118001695</v>
      </c>
      <c r="AK3995" s="44">
        <f t="shared" si="264"/>
        <v>18328118001695</v>
      </c>
    </row>
    <row r="3996" spans="1:37" s="14" customFormat="1" ht="15" customHeight="1" thickBot="1" x14ac:dyDescent="0.25">
      <c r="A3996" s="9" t="str">
        <f t="shared" si="266"/>
        <v>PREVENTIVA</v>
      </c>
      <c r="B3996" s="18">
        <f>VLOOKUP(C3996,FORNECEDORES!D:E,2,0)</f>
        <v>255287</v>
      </c>
      <c r="C3996" s="19" t="str">
        <f>VLOOKUP(D3996,FORNECEDORES!A:D,4,0)</f>
        <v>27.093.558/0060-75</v>
      </c>
      <c r="D3996" s="13" t="s">
        <v>7158</v>
      </c>
      <c r="E3996" s="20" t="str">
        <f t="shared" si="265"/>
        <v>04 0008</v>
      </c>
      <c r="F3996" s="28" t="s">
        <v>4937</v>
      </c>
      <c r="G3996" s="21" t="str">
        <f>VLOOKUP(E3996,'FILIAIS PETZ'!A:E,5,0)</f>
        <v>PETZ ALPHAVILLE</v>
      </c>
      <c r="H3996" s="20" t="str">
        <f>VLOOKUP(E3996,'FILIAIS PETZ'!A:D,4,0)</f>
        <v>ALPH-SP</v>
      </c>
      <c r="I3996" s="46">
        <v>45474</v>
      </c>
      <c r="J3996" s="9" t="s">
        <v>4980</v>
      </c>
      <c r="K3996" s="9" t="s">
        <v>5858</v>
      </c>
      <c r="L3996" s="29" t="s">
        <v>12220</v>
      </c>
      <c r="M3996" s="46">
        <v>45527</v>
      </c>
      <c r="N3996" s="46">
        <v>45553</v>
      </c>
      <c r="O3996" s="46">
        <v>45532</v>
      </c>
      <c r="P3996" s="91" t="s">
        <v>4998</v>
      </c>
      <c r="Q3996" s="84">
        <v>3</v>
      </c>
      <c r="R3996" s="91">
        <v>1</v>
      </c>
      <c r="S3996" s="9" t="s">
        <v>4983</v>
      </c>
      <c r="T3996" s="9" t="s">
        <v>32</v>
      </c>
      <c r="U3996" s="9">
        <v>11002</v>
      </c>
      <c r="V3996" s="9">
        <v>11002</v>
      </c>
      <c r="W3996" s="9"/>
      <c r="X3996" s="10" t="s">
        <v>5016</v>
      </c>
      <c r="Y3996" s="10" t="s">
        <v>4980</v>
      </c>
      <c r="Z3996" s="9" t="s">
        <v>4994</v>
      </c>
      <c r="AA3996" s="9" t="s">
        <v>5732</v>
      </c>
      <c r="AB3996" s="9" t="s">
        <v>5005</v>
      </c>
      <c r="AC3996" s="9" t="s">
        <v>4999</v>
      </c>
      <c r="AD3996" s="29"/>
      <c r="AE3996" s="20" t="str">
        <f>VLOOKUP(E3996,'FILIAIS PETZ'!A:Q,17,0)</f>
        <v>SP7</v>
      </c>
      <c r="AF3996" s="20" t="str">
        <f>VLOOKUP(E3996,'FILIAIS PETZ'!A:Q,3,0)</f>
        <v>FELICIO</v>
      </c>
      <c r="AG3996" s="20" t="str">
        <f>VLOOKUP(E3996,'FILIAIS PETZ'!A:Q,2,0)</f>
        <v>R3</v>
      </c>
      <c r="AH3996" s="75">
        <v>1941.67</v>
      </c>
      <c r="AI3996" s="16" t="s">
        <v>8419</v>
      </c>
      <c r="AJ3996" s="43">
        <f>VLOOKUP(E3996,'FILIAIS PETZ'!$A$2:$K$2000,11,0)</f>
        <v>18328118001423</v>
      </c>
      <c r="AK3996" s="44">
        <f t="shared" si="264"/>
        <v>18328118001423</v>
      </c>
    </row>
    <row r="3997" spans="1:37" s="14" customFormat="1" ht="15" customHeight="1" thickBot="1" x14ac:dyDescent="0.25">
      <c r="A3997" s="9" t="str">
        <f t="shared" si="266"/>
        <v>PREVENTIVA</v>
      </c>
      <c r="B3997" s="18">
        <f>VLOOKUP(C3997,FORNECEDORES!D:E,2,0)</f>
        <v>132859</v>
      </c>
      <c r="C3997" s="19" t="str">
        <f>VLOOKUP(D3997,FORNECEDORES!A:D,4,0)</f>
        <v>27.093.558/0006-20</v>
      </c>
      <c r="D3997" s="13" t="s">
        <v>7131</v>
      </c>
      <c r="E3997" s="20" t="str">
        <f t="shared" si="265"/>
        <v>04 0015</v>
      </c>
      <c r="F3997" s="28" t="s">
        <v>4971</v>
      </c>
      <c r="G3997" s="21" t="str">
        <f>VLOOKUP(E3997,'FILIAIS PETZ'!A:E,5,0)</f>
        <v>PETZ BRASILIA SIA</v>
      </c>
      <c r="H3997" s="20" t="str">
        <f>VLOOKUP(E3997,'FILIAIS PETZ'!A:D,4,0)</f>
        <v>BSIA-DF</v>
      </c>
      <c r="I3997" s="46">
        <v>45474</v>
      </c>
      <c r="J3997" s="9" t="s">
        <v>4980</v>
      </c>
      <c r="K3997" s="9" t="s">
        <v>5858</v>
      </c>
      <c r="L3997" s="29" t="s">
        <v>12258</v>
      </c>
      <c r="M3997" s="46">
        <v>45527</v>
      </c>
      <c r="N3997" s="46">
        <v>45546</v>
      </c>
      <c r="O3997" s="46">
        <v>45528</v>
      </c>
      <c r="P3997" s="91" t="s">
        <v>4998</v>
      </c>
      <c r="Q3997" s="84">
        <v>3</v>
      </c>
      <c r="R3997" s="91">
        <v>1</v>
      </c>
      <c r="S3997" s="9" t="s">
        <v>4983</v>
      </c>
      <c r="T3997" s="9" t="s">
        <v>32</v>
      </c>
      <c r="U3997" s="9">
        <v>11002</v>
      </c>
      <c r="V3997" s="9">
        <v>11002</v>
      </c>
      <c r="W3997" s="9"/>
      <c r="X3997" s="10" t="s">
        <v>5016</v>
      </c>
      <c r="Y3997" s="10" t="s">
        <v>4980</v>
      </c>
      <c r="Z3997" s="9" t="s">
        <v>4994</v>
      </c>
      <c r="AA3997" s="9" t="s">
        <v>5732</v>
      </c>
      <c r="AB3997" s="9" t="s">
        <v>5005</v>
      </c>
      <c r="AC3997" s="9" t="s">
        <v>4999</v>
      </c>
      <c r="AD3997" s="29"/>
      <c r="AE3997" s="20" t="str">
        <f>VLOOKUP(E3997,'FILIAIS PETZ'!A:Q,17,0)</f>
        <v>CO-2</v>
      </c>
      <c r="AF3997" s="20" t="str">
        <f>VLOOKUP(E3997,'FILIAIS PETZ'!A:Q,3,0)</f>
        <v>FELICIO</v>
      </c>
      <c r="AG3997" s="20" t="str">
        <f>VLOOKUP(E3997,'FILIAIS PETZ'!A:Q,2,0)</f>
        <v>R3</v>
      </c>
      <c r="AH3997" s="75">
        <v>2330</v>
      </c>
      <c r="AI3997" s="16" t="s">
        <v>8419</v>
      </c>
      <c r="AJ3997" s="43">
        <f>VLOOKUP(E3997,'FILIAIS PETZ'!$A$2:$K$2000,11,0)</f>
        <v>18328118000451</v>
      </c>
      <c r="AK3997" s="44">
        <f t="shared" si="264"/>
        <v>18328118000451</v>
      </c>
    </row>
    <row r="3998" spans="1:37" s="14" customFormat="1" ht="15" customHeight="1" thickBot="1" x14ac:dyDescent="0.25">
      <c r="A3998" s="9" t="str">
        <f t="shared" si="266"/>
        <v>PREVENTIVA</v>
      </c>
      <c r="B3998" s="18">
        <f>VLOOKUP(C3998,FORNECEDORES!D:E,2,0)</f>
        <v>396684</v>
      </c>
      <c r="C3998" s="19" t="str">
        <f>VLOOKUP(D3998,FORNECEDORES!A:D,4,0)</f>
        <v>27.093.558/0066-60</v>
      </c>
      <c r="D3998" s="13" t="s">
        <v>7164</v>
      </c>
      <c r="E3998" s="20" t="str">
        <f t="shared" si="265"/>
        <v>04 0026</v>
      </c>
      <c r="F3998" s="28" t="s">
        <v>4949</v>
      </c>
      <c r="G3998" s="21" t="str">
        <f>VLOOKUP(E3998,'FILIAIS PETZ'!A:E,5,0)</f>
        <v>PETZ IGUATEMI ESPLANADA</v>
      </c>
      <c r="H3998" s="20" t="str">
        <f>VLOOKUP(E3998,'FILIAIS PETZ'!A:D,4,0)</f>
        <v>IGES-SP</v>
      </c>
      <c r="I3998" s="46">
        <v>45474</v>
      </c>
      <c r="J3998" s="9" t="s">
        <v>4980</v>
      </c>
      <c r="K3998" s="9" t="s">
        <v>5858</v>
      </c>
      <c r="L3998" s="29" t="s">
        <v>12243</v>
      </c>
      <c r="M3998" s="46">
        <v>45527</v>
      </c>
      <c r="N3998" s="46">
        <v>45546</v>
      </c>
      <c r="O3998" s="46">
        <v>45528</v>
      </c>
      <c r="P3998" s="91" t="s">
        <v>4998</v>
      </c>
      <c r="Q3998" s="84">
        <v>3</v>
      </c>
      <c r="R3998" s="91">
        <v>1</v>
      </c>
      <c r="S3998" s="9" t="s">
        <v>4983</v>
      </c>
      <c r="T3998" s="9" t="s">
        <v>32</v>
      </c>
      <c r="U3998" s="9">
        <v>11002</v>
      </c>
      <c r="V3998" s="9">
        <v>11002</v>
      </c>
      <c r="W3998" s="9"/>
      <c r="X3998" s="10" t="s">
        <v>5016</v>
      </c>
      <c r="Y3998" s="10" t="s">
        <v>4980</v>
      </c>
      <c r="Z3998" s="9" t="s">
        <v>4994</v>
      </c>
      <c r="AA3998" s="9" t="s">
        <v>5732</v>
      </c>
      <c r="AB3998" s="9" t="s">
        <v>5005</v>
      </c>
      <c r="AC3998" s="9" t="s">
        <v>4999</v>
      </c>
      <c r="AD3998" s="29"/>
      <c r="AE3998" s="20" t="str">
        <f>VLOOKUP(E3998,'FILIAIS PETZ'!A:Q,17,0)</f>
        <v>SP7</v>
      </c>
      <c r="AF3998" s="20" t="str">
        <f>VLOOKUP(E3998,'FILIAIS PETZ'!A:Q,3,0)</f>
        <v>FELICIO</v>
      </c>
      <c r="AG3998" s="20" t="str">
        <f>VLOOKUP(E3998,'FILIAIS PETZ'!A:Q,2,0)</f>
        <v>R3</v>
      </c>
      <c r="AH3998" s="75">
        <v>2330</v>
      </c>
      <c r="AI3998" s="16" t="s">
        <v>8419</v>
      </c>
      <c r="AJ3998" s="43">
        <f>VLOOKUP(E3998,'FILIAIS PETZ'!$A$2:$K$2000,11,0)</f>
        <v>18328118002667</v>
      </c>
      <c r="AK3998" s="44">
        <f t="shared" si="264"/>
        <v>18328118002667</v>
      </c>
    </row>
    <row r="3999" spans="1:37" s="14" customFormat="1" ht="15" customHeight="1" thickBot="1" x14ac:dyDescent="0.25">
      <c r="A3999" s="9" t="str">
        <f t="shared" si="266"/>
        <v>PREVENTIVA</v>
      </c>
      <c r="B3999" s="18">
        <f>VLOOKUP(C3999,FORNECEDORES!D:E,2,0)</f>
        <v>4722</v>
      </c>
      <c r="C3999" s="19" t="str">
        <f>VLOOKUP(D3999,FORNECEDORES!A:D,4,0)</f>
        <v>08.100.057/0001-74</v>
      </c>
      <c r="D3999" s="13" t="s">
        <v>6219</v>
      </c>
      <c r="E3999" s="20" t="str">
        <f t="shared" si="265"/>
        <v>04 0073</v>
      </c>
      <c r="F3999" s="28" t="s">
        <v>4953</v>
      </c>
      <c r="G3999" s="21" t="str">
        <f>VLOOKUP(E3999,'FILIAIS PETZ'!A:E,5,0)</f>
        <v>PETZ CAMPO GRANDE</v>
      </c>
      <c r="H3999" s="20" t="str">
        <f>VLOOKUP(E3999,'FILIAIS PETZ'!A:D,4,0)</f>
        <v>CGDE-MS</v>
      </c>
      <c r="I3999" s="46">
        <v>45474</v>
      </c>
      <c r="J3999" s="9" t="s">
        <v>4980</v>
      </c>
      <c r="K3999" s="9" t="s">
        <v>5858</v>
      </c>
      <c r="L3999" s="29" t="s">
        <v>7090</v>
      </c>
      <c r="M3999" s="46">
        <v>45483</v>
      </c>
      <c r="N3999" s="46">
        <v>45518</v>
      </c>
      <c r="O3999" s="46">
        <v>45498</v>
      </c>
      <c r="P3999" s="91" t="s">
        <v>4998</v>
      </c>
      <c r="Q3999" s="84">
        <v>3</v>
      </c>
      <c r="R3999" s="91">
        <v>1</v>
      </c>
      <c r="S3999" s="9" t="s">
        <v>4983</v>
      </c>
      <c r="T3999" s="9" t="s">
        <v>32</v>
      </c>
      <c r="U3999" s="9">
        <v>11002</v>
      </c>
      <c r="V3999" s="9">
        <v>11002</v>
      </c>
      <c r="W3999" s="9"/>
      <c r="X3999" s="10" t="s">
        <v>5016</v>
      </c>
      <c r="Y3999" s="9" t="s">
        <v>4994</v>
      </c>
      <c r="Z3999" s="9" t="s">
        <v>4994</v>
      </c>
      <c r="AA3999" s="9" t="s">
        <v>5732</v>
      </c>
      <c r="AB3999" s="10" t="s">
        <v>5040</v>
      </c>
      <c r="AC3999" s="9" t="s">
        <v>4999</v>
      </c>
      <c r="AD3999" s="29"/>
      <c r="AE3999" s="20" t="str">
        <f>VLOOKUP(E3999,'FILIAIS PETZ'!A:Q,17,0)</f>
        <v>CO-1</v>
      </c>
      <c r="AF3999" s="20" t="str">
        <f>VLOOKUP(E3999,'FILIAIS PETZ'!A:Q,3,0)</f>
        <v>FELICIO</v>
      </c>
      <c r="AG3999" s="20" t="str">
        <f>VLOOKUP(E3999,'FILIAIS PETZ'!A:Q,2,0)</f>
        <v>R3</v>
      </c>
      <c r="AH3999" s="75">
        <v>2330</v>
      </c>
      <c r="AI3999" s="16" t="s">
        <v>8419</v>
      </c>
      <c r="AJ3999" s="43">
        <f>VLOOKUP(E3999,'FILIAIS PETZ'!$A$2:$K$2000,11,0)</f>
        <v>18328118007383</v>
      </c>
      <c r="AK3999" s="44">
        <f t="shared" si="264"/>
        <v>18328118007383</v>
      </c>
    </row>
    <row r="4000" spans="1:37" s="14" customFormat="1" ht="15" customHeight="1" thickBot="1" x14ac:dyDescent="0.25">
      <c r="A4000" s="9" t="str">
        <f t="shared" si="266"/>
        <v>PREVENTIVA</v>
      </c>
      <c r="B4000" s="18">
        <f>VLOOKUP(C4000,FORNECEDORES!D:E,2,0)</f>
        <v>165145</v>
      </c>
      <c r="C4000" s="19" t="str">
        <f>VLOOKUP(D4000,FORNECEDORES!A:D,4,0)</f>
        <v>27.093.558/0030-50</v>
      </c>
      <c r="D4000" s="13" t="s">
        <v>7141</v>
      </c>
      <c r="E4000" s="20" t="str">
        <f t="shared" si="265"/>
        <v>04 0029</v>
      </c>
      <c r="F4000" s="28" t="s">
        <v>4965</v>
      </c>
      <c r="G4000" s="21" t="str">
        <f>VLOOKUP(E4000,'FILIAIS PETZ'!A:E,5,0)</f>
        <v>PETZ PASSEIO DAS AGUAS</v>
      </c>
      <c r="H4000" s="20" t="str">
        <f>VLOOKUP(E4000,'FILIAIS PETZ'!A:D,4,0)</f>
        <v>PSAG-GO</v>
      </c>
      <c r="I4000" s="46">
        <v>45474</v>
      </c>
      <c r="J4000" s="9" t="s">
        <v>4980</v>
      </c>
      <c r="K4000" s="9" t="s">
        <v>5858</v>
      </c>
      <c r="L4000" s="29" t="s">
        <v>12260</v>
      </c>
      <c r="M4000" s="46">
        <v>45527</v>
      </c>
      <c r="N4000" s="46">
        <v>45546</v>
      </c>
      <c r="O4000" s="46">
        <v>45528</v>
      </c>
      <c r="P4000" s="91" t="s">
        <v>4998</v>
      </c>
      <c r="Q4000" s="84">
        <v>3</v>
      </c>
      <c r="R4000" s="91">
        <v>1</v>
      </c>
      <c r="S4000" s="9" t="s">
        <v>4983</v>
      </c>
      <c r="T4000" s="9" t="s">
        <v>32</v>
      </c>
      <c r="U4000" s="9">
        <v>11002</v>
      </c>
      <c r="V4000" s="9">
        <v>11002</v>
      </c>
      <c r="W4000" s="9"/>
      <c r="X4000" s="10" t="s">
        <v>5016</v>
      </c>
      <c r="Y4000" s="10" t="s">
        <v>4980</v>
      </c>
      <c r="Z4000" s="9" t="s">
        <v>4994</v>
      </c>
      <c r="AA4000" s="9" t="s">
        <v>5732</v>
      </c>
      <c r="AB4000" s="9" t="s">
        <v>5005</v>
      </c>
      <c r="AC4000" s="9" t="s">
        <v>4999</v>
      </c>
      <c r="AD4000" s="29"/>
      <c r="AE4000" s="20" t="str">
        <f>VLOOKUP(E4000,'FILIAIS PETZ'!A:Q,17,0)</f>
        <v>CO-2</v>
      </c>
      <c r="AF4000" s="20" t="str">
        <f>VLOOKUP(E4000,'FILIAIS PETZ'!A:Q,3,0)</f>
        <v>FELICIO</v>
      </c>
      <c r="AG4000" s="20" t="str">
        <f>VLOOKUP(E4000,'FILIAIS PETZ'!A:Q,2,0)</f>
        <v>R3</v>
      </c>
      <c r="AH4000" s="75">
        <v>2330</v>
      </c>
      <c r="AI4000" s="16" t="s">
        <v>8419</v>
      </c>
      <c r="AJ4000" s="43">
        <f>VLOOKUP(E4000,'FILIAIS PETZ'!$A$2:$K$2000,11,0)</f>
        <v>18328118002900</v>
      </c>
      <c r="AK4000" s="44">
        <f t="shared" si="264"/>
        <v>18328118002900</v>
      </c>
    </row>
    <row r="4001" spans="1:37" s="14" customFormat="1" ht="15" customHeight="1" thickBot="1" x14ac:dyDescent="0.25">
      <c r="A4001" s="9" t="str">
        <f t="shared" si="266"/>
        <v>PREVENTIVA</v>
      </c>
      <c r="B4001" s="18">
        <f>VLOOKUP(C4001,FORNECEDORES!D:E,2,0)</f>
        <v>255287</v>
      </c>
      <c r="C4001" s="19" t="str">
        <f>VLOOKUP(D4001,FORNECEDORES!A:D,4,0)</f>
        <v>27.093.558/0060-75</v>
      </c>
      <c r="D4001" s="13" t="s">
        <v>7158</v>
      </c>
      <c r="E4001" s="20" t="str">
        <f t="shared" si="265"/>
        <v>04 0032</v>
      </c>
      <c r="F4001" s="28" t="s">
        <v>4951</v>
      </c>
      <c r="G4001" s="21" t="str">
        <f>VLOOKUP(E4001,'FILIAIS PETZ'!A:E,5,0)</f>
        <v>PETZ JAGUARE</v>
      </c>
      <c r="H4001" s="20" t="str">
        <f>VLOOKUP(E4001,'FILIAIS PETZ'!A:D,4,0)</f>
        <v>JGRE-SP</v>
      </c>
      <c r="I4001" s="46">
        <v>45474</v>
      </c>
      <c r="J4001" s="9" t="s">
        <v>4980</v>
      </c>
      <c r="K4001" s="9" t="s">
        <v>5858</v>
      </c>
      <c r="L4001" s="29" t="s">
        <v>13186</v>
      </c>
      <c r="M4001" s="46">
        <v>45555</v>
      </c>
      <c r="N4001" s="46">
        <v>45581</v>
      </c>
      <c r="O4001" s="46">
        <v>45559</v>
      </c>
      <c r="P4001" s="91" t="s">
        <v>4998</v>
      </c>
      <c r="Q4001" s="84">
        <v>3</v>
      </c>
      <c r="R4001" s="91">
        <v>1</v>
      </c>
      <c r="S4001" s="9" t="s">
        <v>4983</v>
      </c>
      <c r="T4001" s="9" t="s">
        <v>32</v>
      </c>
      <c r="U4001" s="9">
        <v>11002</v>
      </c>
      <c r="V4001" s="9">
        <v>11002</v>
      </c>
      <c r="W4001" s="9"/>
      <c r="X4001" s="10" t="s">
        <v>5016</v>
      </c>
      <c r="Y4001" s="10" t="s">
        <v>4980</v>
      </c>
      <c r="Z4001" s="9" t="s">
        <v>4994</v>
      </c>
      <c r="AA4001" s="9" t="s">
        <v>5732</v>
      </c>
      <c r="AB4001" s="9" t="s">
        <v>5005</v>
      </c>
      <c r="AC4001" s="9" t="s">
        <v>4999</v>
      </c>
      <c r="AD4001" s="29"/>
      <c r="AE4001" s="20" t="str">
        <f>VLOOKUP(E4001,'FILIAIS PETZ'!A:Q,17,0)</f>
        <v>SP7</v>
      </c>
      <c r="AF4001" s="20" t="str">
        <f>VLOOKUP(E4001,'FILIAIS PETZ'!A:Q,3,0)</f>
        <v>FELICIO</v>
      </c>
      <c r="AG4001" s="20" t="str">
        <f>VLOOKUP(E4001,'FILIAIS PETZ'!A:Q,2,0)</f>
        <v>R3</v>
      </c>
      <c r="AH4001" s="75">
        <v>2330</v>
      </c>
      <c r="AI4001" s="16" t="s">
        <v>8419</v>
      </c>
      <c r="AJ4001" s="43">
        <f>VLOOKUP(E4001,'FILIAIS PETZ'!$A$2:$K$2000,11,0)</f>
        <v>18328118003205</v>
      </c>
      <c r="AK4001" s="44">
        <f t="shared" si="264"/>
        <v>18328118003205</v>
      </c>
    </row>
    <row r="4002" spans="1:37" s="14" customFormat="1" ht="15" customHeight="1" thickBot="1" x14ac:dyDescent="0.25">
      <c r="A4002" s="9" t="str">
        <f t="shared" si="266"/>
        <v>PREVENTIVA</v>
      </c>
      <c r="B4002" s="18">
        <f>VLOOKUP(C4002,FORNECEDORES!D:E,2,0)</f>
        <v>165145</v>
      </c>
      <c r="C4002" s="19" t="str">
        <f>VLOOKUP(D4002,FORNECEDORES!A:D,4,0)</f>
        <v>27.093.558/0030-50</v>
      </c>
      <c r="D4002" s="13" t="s">
        <v>7141</v>
      </c>
      <c r="E4002" s="20" t="str">
        <f t="shared" si="265"/>
        <v>04 0033</v>
      </c>
      <c r="F4002" s="28" t="s">
        <v>4933</v>
      </c>
      <c r="G4002" s="21" t="str">
        <f>VLOOKUP(E4002,'FILIAIS PETZ'!A:E,5,0)</f>
        <v>PETZ PARQUE FLAMBOYANT</v>
      </c>
      <c r="H4002" s="20" t="str">
        <f>VLOOKUP(E4002,'FILIAIS PETZ'!A:D,4,0)</f>
        <v>FBYT-GO</v>
      </c>
      <c r="I4002" s="46">
        <v>45474</v>
      </c>
      <c r="J4002" s="9" t="s">
        <v>4980</v>
      </c>
      <c r="K4002" s="9" t="s">
        <v>5858</v>
      </c>
      <c r="L4002" s="29" t="s">
        <v>12225</v>
      </c>
      <c r="M4002" s="46">
        <v>45527</v>
      </c>
      <c r="N4002" s="46">
        <v>45546</v>
      </c>
      <c r="O4002" s="46">
        <v>45528</v>
      </c>
      <c r="P4002" s="91" t="s">
        <v>4998</v>
      </c>
      <c r="Q4002" s="84">
        <v>3</v>
      </c>
      <c r="R4002" s="91">
        <v>1</v>
      </c>
      <c r="S4002" s="9" t="s">
        <v>4983</v>
      </c>
      <c r="T4002" s="9" t="s">
        <v>32</v>
      </c>
      <c r="U4002" s="9">
        <v>11002</v>
      </c>
      <c r="V4002" s="9">
        <v>11002</v>
      </c>
      <c r="W4002" s="9"/>
      <c r="X4002" s="10" t="s">
        <v>5016</v>
      </c>
      <c r="Y4002" s="10" t="s">
        <v>4980</v>
      </c>
      <c r="Z4002" s="9" t="s">
        <v>4994</v>
      </c>
      <c r="AA4002" s="9" t="s">
        <v>5732</v>
      </c>
      <c r="AB4002" s="9" t="s">
        <v>5005</v>
      </c>
      <c r="AC4002" s="9" t="s">
        <v>4999</v>
      </c>
      <c r="AD4002" s="29"/>
      <c r="AE4002" s="20" t="str">
        <f>VLOOKUP(E4002,'FILIAIS PETZ'!A:Q,17,0)</f>
        <v>CO-2</v>
      </c>
      <c r="AF4002" s="20" t="str">
        <f>VLOOKUP(E4002,'FILIAIS PETZ'!A:Q,3,0)</f>
        <v>FELICIO</v>
      </c>
      <c r="AG4002" s="20" t="str">
        <f>VLOOKUP(E4002,'FILIAIS PETZ'!A:Q,2,0)</f>
        <v>R3</v>
      </c>
      <c r="AH4002" s="75">
        <v>2330</v>
      </c>
      <c r="AI4002" s="16" t="s">
        <v>8419</v>
      </c>
      <c r="AJ4002" s="43">
        <f>VLOOKUP(E4002,'FILIAIS PETZ'!$A$2:$K$2000,11,0)</f>
        <v>18328118003477</v>
      </c>
      <c r="AK4002" s="44">
        <f t="shared" si="264"/>
        <v>18328118003477</v>
      </c>
    </row>
    <row r="4003" spans="1:37" s="14" customFormat="1" ht="15" customHeight="1" thickBot="1" x14ac:dyDescent="0.25">
      <c r="A4003" s="9" t="str">
        <f t="shared" si="266"/>
        <v>PREVENTIVA</v>
      </c>
      <c r="B4003" s="18">
        <f>VLOOKUP(C4003,FORNECEDORES!D:E,2,0)</f>
        <v>4990</v>
      </c>
      <c r="C4003" s="19" t="str">
        <f>VLOOKUP(D4003,FORNECEDORES!A:D,4,0)</f>
        <v>27.093.558/0012-78</v>
      </c>
      <c r="D4003" s="13" t="s">
        <v>7133</v>
      </c>
      <c r="E4003" s="20" t="str">
        <f t="shared" si="265"/>
        <v>04 0038</v>
      </c>
      <c r="F4003" s="28" t="s">
        <v>4979</v>
      </c>
      <c r="G4003" s="21" t="str">
        <f>VLOOKUP(E4003,'FILIAIS PETZ'!A:E,5,0)</f>
        <v>PETZ CENTER MINAS</v>
      </c>
      <c r="H4003" s="20" t="str">
        <f>VLOOKUP(E4003,'FILIAIS PETZ'!A:D,4,0)</f>
        <v>CTMN-MG</v>
      </c>
      <c r="I4003" s="46">
        <v>45474</v>
      </c>
      <c r="J4003" s="9" t="s">
        <v>4980</v>
      </c>
      <c r="K4003" s="9" t="s">
        <v>5858</v>
      </c>
      <c r="L4003" s="29" t="s">
        <v>12221</v>
      </c>
      <c r="M4003" s="46">
        <v>45527</v>
      </c>
      <c r="N4003" s="46">
        <v>45546</v>
      </c>
      <c r="O4003" s="46">
        <v>45528</v>
      </c>
      <c r="P4003" s="91" t="s">
        <v>4998</v>
      </c>
      <c r="Q4003" s="84">
        <v>3</v>
      </c>
      <c r="R4003" s="91">
        <v>1</v>
      </c>
      <c r="S4003" s="9" t="s">
        <v>4983</v>
      </c>
      <c r="T4003" s="9" t="s">
        <v>32</v>
      </c>
      <c r="U4003" s="9">
        <v>11002</v>
      </c>
      <c r="V4003" s="9">
        <v>11002</v>
      </c>
      <c r="W4003" s="9"/>
      <c r="X4003" s="10" t="s">
        <v>5016</v>
      </c>
      <c r="Y4003" s="10" t="s">
        <v>4980</v>
      </c>
      <c r="Z4003" s="9" t="s">
        <v>4994</v>
      </c>
      <c r="AA4003" s="9" t="s">
        <v>5732</v>
      </c>
      <c r="AB4003" s="9" t="s">
        <v>5005</v>
      </c>
      <c r="AC4003" s="9" t="s">
        <v>4999</v>
      </c>
      <c r="AD4003" s="29"/>
      <c r="AE4003" s="20" t="str">
        <f>VLOOKUP(E4003,'FILIAIS PETZ'!A:Q,17,0)</f>
        <v>MG-2</v>
      </c>
      <c r="AF4003" s="20" t="str">
        <f>VLOOKUP(E4003,'FILIAIS PETZ'!A:Q,3,0)</f>
        <v>FELICIO</v>
      </c>
      <c r="AG4003" s="20" t="str">
        <f>VLOOKUP(E4003,'FILIAIS PETZ'!A:Q,2,0)</f>
        <v>R3</v>
      </c>
      <c r="AH4003" s="75">
        <v>2330</v>
      </c>
      <c r="AI4003" s="16" t="s">
        <v>8419</v>
      </c>
      <c r="AJ4003" s="43">
        <f>VLOOKUP(E4003,'FILIAIS PETZ'!$A$2:$K$2000,11,0)</f>
        <v>18328118003710</v>
      </c>
      <c r="AK4003" s="44">
        <f t="shared" si="264"/>
        <v>18328118003710</v>
      </c>
    </row>
    <row r="4004" spans="1:37" s="14" customFormat="1" ht="15" customHeight="1" thickBot="1" x14ac:dyDescent="0.25">
      <c r="A4004" s="9" t="str">
        <f t="shared" si="266"/>
        <v>PREVENTIVA</v>
      </c>
      <c r="B4004" s="18">
        <f>VLOOKUP(C4004,FORNECEDORES!D:E,2,0)</f>
        <v>4990</v>
      </c>
      <c r="C4004" s="19" t="str">
        <f>VLOOKUP(D4004,FORNECEDORES!A:D,4,0)</f>
        <v>27.093.558/0012-78</v>
      </c>
      <c r="D4004" s="13" t="s">
        <v>7133</v>
      </c>
      <c r="E4004" s="20" t="str">
        <f t="shared" si="265"/>
        <v>04 0040</v>
      </c>
      <c r="F4004" s="28" t="s">
        <v>4943</v>
      </c>
      <c r="G4004" s="21" t="str">
        <f>VLOOKUP(E4004,'FILIAIS PETZ'!A:E,5,0)</f>
        <v>PETZ NOSSA SENHORA DO CARMO</v>
      </c>
      <c r="H4004" s="20" t="str">
        <f>VLOOKUP(E4004,'FILIAIS PETZ'!A:D,4,0)</f>
        <v>NSCA-MG</v>
      </c>
      <c r="I4004" s="46">
        <v>45474</v>
      </c>
      <c r="J4004" s="9" t="s">
        <v>4980</v>
      </c>
      <c r="K4004" s="9" t="s">
        <v>5858</v>
      </c>
      <c r="L4004" s="29" t="s">
        <v>12239</v>
      </c>
      <c r="M4004" s="46">
        <v>45527</v>
      </c>
      <c r="N4004" s="46">
        <v>45546</v>
      </c>
      <c r="O4004" s="46">
        <v>45528</v>
      </c>
      <c r="P4004" s="91" t="s">
        <v>4998</v>
      </c>
      <c r="Q4004" s="84">
        <v>3</v>
      </c>
      <c r="R4004" s="91">
        <v>1</v>
      </c>
      <c r="S4004" s="9" t="s">
        <v>4983</v>
      </c>
      <c r="T4004" s="9" t="s">
        <v>32</v>
      </c>
      <c r="U4004" s="9">
        <v>11002</v>
      </c>
      <c r="V4004" s="9">
        <v>11002</v>
      </c>
      <c r="W4004" s="9"/>
      <c r="X4004" s="10" t="s">
        <v>5016</v>
      </c>
      <c r="Y4004" s="10" t="s">
        <v>4980</v>
      </c>
      <c r="Z4004" s="9" t="s">
        <v>4994</v>
      </c>
      <c r="AA4004" s="9" t="s">
        <v>5732</v>
      </c>
      <c r="AB4004" s="9" t="s">
        <v>5005</v>
      </c>
      <c r="AC4004" s="9" t="s">
        <v>4999</v>
      </c>
      <c r="AD4004" s="29"/>
      <c r="AE4004" s="20" t="str">
        <f>VLOOKUP(E4004,'FILIAIS PETZ'!A:Q,17,0)</f>
        <v>MG-1</v>
      </c>
      <c r="AF4004" s="20" t="str">
        <f>VLOOKUP(E4004,'FILIAIS PETZ'!A:Q,3,0)</f>
        <v>FELICIO</v>
      </c>
      <c r="AG4004" s="20" t="str">
        <f>VLOOKUP(E4004,'FILIAIS PETZ'!A:Q,2,0)</f>
        <v>R3</v>
      </c>
      <c r="AH4004" s="75">
        <v>4660</v>
      </c>
      <c r="AI4004" s="16" t="s">
        <v>8419</v>
      </c>
      <c r="AJ4004" s="43">
        <f>VLOOKUP(E4004,'FILIAIS PETZ'!$A$2:$K$2000,11,0)</f>
        <v>18328118003981</v>
      </c>
      <c r="AK4004" s="44">
        <f t="shared" si="264"/>
        <v>18328118003981</v>
      </c>
    </row>
    <row r="4005" spans="1:37" s="14" customFormat="1" ht="15" customHeight="1" thickBot="1" x14ac:dyDescent="0.25">
      <c r="A4005" s="9" t="str">
        <f t="shared" si="266"/>
        <v>PREVENTIVA</v>
      </c>
      <c r="B4005" s="18">
        <f>VLOOKUP(C4005,FORNECEDORES!D:E,2,0)</f>
        <v>4722</v>
      </c>
      <c r="C4005" s="19" t="str">
        <f>VLOOKUP(D4005,FORNECEDORES!A:D,4,0)</f>
        <v>08.100.057/0001-74</v>
      </c>
      <c r="D4005" s="13" t="s">
        <v>6219</v>
      </c>
      <c r="E4005" s="20" t="str">
        <f t="shared" si="265"/>
        <v>04 0146</v>
      </c>
      <c r="F4005" s="28" t="s">
        <v>4947</v>
      </c>
      <c r="G4005" s="21" t="str">
        <f>VLOOKUP(E4005,'FILIAIS PETZ'!A:E,5,0)</f>
        <v>PETZ DJALMA BATISTA</v>
      </c>
      <c r="H4005" s="20" t="str">
        <f>VLOOKUP(E4005,'FILIAIS PETZ'!A:D,4,0)</f>
        <v>DJBA-AM</v>
      </c>
      <c r="I4005" s="46">
        <v>45474</v>
      </c>
      <c r="J4005" s="9" t="s">
        <v>4980</v>
      </c>
      <c r="K4005" s="9" t="s">
        <v>5858</v>
      </c>
      <c r="L4005" s="29" t="s">
        <v>8946</v>
      </c>
      <c r="M4005" s="46">
        <v>45483</v>
      </c>
      <c r="N4005" s="46">
        <v>45518</v>
      </c>
      <c r="O4005" s="46">
        <v>45498</v>
      </c>
      <c r="P4005" s="91" t="s">
        <v>4998</v>
      </c>
      <c r="Q4005" s="84">
        <v>3</v>
      </c>
      <c r="R4005" s="91">
        <v>1</v>
      </c>
      <c r="S4005" s="9" t="s">
        <v>4983</v>
      </c>
      <c r="T4005" s="9" t="s">
        <v>32</v>
      </c>
      <c r="U4005" s="9">
        <v>11002</v>
      </c>
      <c r="V4005" s="9">
        <v>11002</v>
      </c>
      <c r="W4005" s="9"/>
      <c r="X4005" s="10" t="s">
        <v>5016</v>
      </c>
      <c r="Y4005" s="9" t="s">
        <v>4994</v>
      </c>
      <c r="Z4005" s="9" t="s">
        <v>4994</v>
      </c>
      <c r="AA4005" s="9" t="s">
        <v>5732</v>
      </c>
      <c r="AB4005" s="10" t="s">
        <v>5040</v>
      </c>
      <c r="AC4005" s="9" t="s">
        <v>4999</v>
      </c>
      <c r="AD4005" s="29"/>
      <c r="AE4005" s="20" t="str">
        <f>VLOOKUP(E4005,'FILIAIS PETZ'!A:Q,17,0)</f>
        <v>CO-3</v>
      </c>
      <c r="AF4005" s="20" t="str">
        <f>VLOOKUP(E4005,'FILIAIS PETZ'!A:Q,3,0)</f>
        <v>FELICIO</v>
      </c>
      <c r="AG4005" s="20" t="str">
        <f>VLOOKUP(E4005,'FILIAIS PETZ'!A:Q,2,0)</f>
        <v>R3</v>
      </c>
      <c r="AH4005" s="75">
        <v>5570</v>
      </c>
      <c r="AI4005" s="16" t="s">
        <v>8419</v>
      </c>
      <c r="AJ4005" s="43">
        <f>VLOOKUP(E4005,'FILIAIS PETZ'!$A$2:$K$2000,11,0)</f>
        <v>18328118013782</v>
      </c>
      <c r="AK4005" s="44">
        <f t="shared" si="264"/>
        <v>18328118013782</v>
      </c>
    </row>
    <row r="4006" spans="1:37" s="14" customFormat="1" ht="15" customHeight="1" thickBot="1" x14ac:dyDescent="0.25">
      <c r="A4006" s="9" t="str">
        <f t="shared" si="266"/>
        <v>PREVENTIVA</v>
      </c>
      <c r="B4006" s="18">
        <f>VLOOKUP(C4006,FORNECEDORES!D:E,2,0)</f>
        <v>4722</v>
      </c>
      <c r="C4006" s="19" t="str">
        <f>VLOOKUP(D4006,FORNECEDORES!A:D,4,0)</f>
        <v>08.100.057/0001-74</v>
      </c>
      <c r="D4006" s="13" t="s">
        <v>6219</v>
      </c>
      <c r="E4006" s="20" t="str">
        <f t="shared" si="265"/>
        <v>04 0144</v>
      </c>
      <c r="F4006" s="28" t="s">
        <v>4938</v>
      </c>
      <c r="G4006" s="21" t="str">
        <f>VLOOKUP(E4006,'FILIAIS PETZ'!A:E,5,0)</f>
        <v>PETZ FERNANDO CORREA</v>
      </c>
      <c r="H4006" s="20" t="str">
        <f>VLOOKUP(E4006,'FILIAIS PETZ'!A:D,4,0)</f>
        <v>FCOR-MT</v>
      </c>
      <c r="I4006" s="46">
        <v>45474</v>
      </c>
      <c r="J4006" s="9" t="s">
        <v>4980</v>
      </c>
      <c r="K4006" s="9" t="s">
        <v>5858</v>
      </c>
      <c r="L4006" s="29" t="s">
        <v>7092</v>
      </c>
      <c r="M4006" s="46">
        <v>45483</v>
      </c>
      <c r="N4006" s="46">
        <v>45518</v>
      </c>
      <c r="O4006" s="46">
        <v>45498</v>
      </c>
      <c r="P4006" s="91" t="s">
        <v>4998</v>
      </c>
      <c r="Q4006" s="84">
        <v>3</v>
      </c>
      <c r="R4006" s="91">
        <v>1</v>
      </c>
      <c r="S4006" s="9" t="s">
        <v>4983</v>
      </c>
      <c r="T4006" s="9" t="s">
        <v>32</v>
      </c>
      <c r="U4006" s="9">
        <v>11002</v>
      </c>
      <c r="V4006" s="9">
        <v>11002</v>
      </c>
      <c r="W4006" s="9"/>
      <c r="X4006" s="10" t="s">
        <v>5016</v>
      </c>
      <c r="Y4006" s="9" t="s">
        <v>4994</v>
      </c>
      <c r="Z4006" s="9" t="s">
        <v>4994</v>
      </c>
      <c r="AA4006" s="9" t="s">
        <v>5732</v>
      </c>
      <c r="AB4006" s="10" t="s">
        <v>5040</v>
      </c>
      <c r="AC4006" s="9" t="s">
        <v>4999</v>
      </c>
      <c r="AD4006" s="29"/>
      <c r="AE4006" s="20" t="str">
        <f>VLOOKUP(E4006,'FILIAIS PETZ'!A:Q,17,0)</f>
        <v>CO-3</v>
      </c>
      <c r="AF4006" s="20" t="str">
        <f>VLOOKUP(E4006,'FILIAIS PETZ'!A:Q,3,0)</f>
        <v>FELICIO</v>
      </c>
      <c r="AG4006" s="20" t="str">
        <f>VLOOKUP(E4006,'FILIAIS PETZ'!A:Q,2,0)</f>
        <v>R3</v>
      </c>
      <c r="AH4006" s="75">
        <v>2330</v>
      </c>
      <c r="AI4006" s="16" t="s">
        <v>8419</v>
      </c>
      <c r="AJ4006" s="43">
        <f>VLOOKUP(E4006,'FILIAIS PETZ'!$A$2:$K$2000,11,0)</f>
        <v>18328118014169</v>
      </c>
      <c r="AK4006" s="44">
        <f t="shared" si="264"/>
        <v>18328118014169</v>
      </c>
    </row>
    <row r="4007" spans="1:37" s="14" customFormat="1" ht="15" customHeight="1" thickBot="1" x14ac:dyDescent="0.25">
      <c r="A4007" s="9" t="str">
        <f t="shared" ref="A4007:A4016" si="267">J4007</f>
        <v>PREVENTIVA</v>
      </c>
      <c r="B4007" s="18">
        <f>VLOOKUP(C4007,FORNECEDORES!D:E,2,0)</f>
        <v>132859</v>
      </c>
      <c r="C4007" s="19" t="str">
        <f>VLOOKUP(D4007,FORNECEDORES!A:D,4,0)</f>
        <v>27.093.558/0006-20</v>
      </c>
      <c r="D4007" s="13" t="s">
        <v>7131</v>
      </c>
      <c r="E4007" s="20" t="str">
        <f t="shared" si="265"/>
        <v>04 0048</v>
      </c>
      <c r="F4007" s="28" t="s">
        <v>4970</v>
      </c>
      <c r="G4007" s="21" t="str">
        <f>VLOOKUP(E4007,'FILIAIS PETZ'!A:E,5,0)</f>
        <v>PETZ BRASILIA EPIA</v>
      </c>
      <c r="H4007" s="20" t="str">
        <f>VLOOKUP(E4007,'FILIAIS PETZ'!A:D,4,0)</f>
        <v>EPIA-DF</v>
      </c>
      <c r="I4007" s="46">
        <v>45474</v>
      </c>
      <c r="J4007" s="9" t="s">
        <v>4980</v>
      </c>
      <c r="K4007" s="9" t="s">
        <v>5858</v>
      </c>
      <c r="L4007" s="29" t="s">
        <v>12261</v>
      </c>
      <c r="M4007" s="46">
        <v>45527</v>
      </c>
      <c r="N4007" s="46">
        <v>45546</v>
      </c>
      <c r="O4007" s="46">
        <v>45528</v>
      </c>
      <c r="P4007" s="91" t="s">
        <v>4998</v>
      </c>
      <c r="Q4007" s="84">
        <v>3</v>
      </c>
      <c r="R4007" s="91">
        <v>1</v>
      </c>
      <c r="S4007" s="9" t="s">
        <v>4983</v>
      </c>
      <c r="T4007" s="9" t="s">
        <v>32</v>
      </c>
      <c r="U4007" s="9">
        <v>11002</v>
      </c>
      <c r="V4007" s="9">
        <v>11002</v>
      </c>
      <c r="W4007" s="9"/>
      <c r="X4007" s="10" t="s">
        <v>5016</v>
      </c>
      <c r="Y4007" s="10" t="s">
        <v>4980</v>
      </c>
      <c r="Z4007" s="9" t="s">
        <v>4994</v>
      </c>
      <c r="AA4007" s="9" t="s">
        <v>5732</v>
      </c>
      <c r="AB4007" s="9" t="s">
        <v>5005</v>
      </c>
      <c r="AC4007" s="9" t="s">
        <v>4999</v>
      </c>
      <c r="AD4007" s="29"/>
      <c r="AE4007" s="20" t="str">
        <f>VLOOKUP(E4007,'FILIAIS PETZ'!A:Q,17,0)</f>
        <v>CO-2</v>
      </c>
      <c r="AF4007" s="20" t="str">
        <f>VLOOKUP(E4007,'FILIAIS PETZ'!A:Q,3,0)</f>
        <v>FELICIO</v>
      </c>
      <c r="AG4007" s="20" t="str">
        <f>VLOOKUP(E4007,'FILIAIS PETZ'!A:Q,2,0)</f>
        <v>R3</v>
      </c>
      <c r="AH4007" s="75">
        <v>2330</v>
      </c>
      <c r="AI4007" s="16" t="s">
        <v>8419</v>
      </c>
      <c r="AJ4007" s="43">
        <f>VLOOKUP(E4007,'FILIAIS PETZ'!$A$2:$K$2000,11,0)</f>
        <v>18328118004368</v>
      </c>
      <c r="AK4007" s="44">
        <f t="shared" si="264"/>
        <v>18328118004368</v>
      </c>
    </row>
    <row r="4008" spans="1:37" s="14" customFormat="1" ht="15" customHeight="1" thickBot="1" x14ac:dyDescent="0.25">
      <c r="A4008" s="9" t="str">
        <f t="shared" si="267"/>
        <v>PREVENTIVA</v>
      </c>
      <c r="B4008" s="18">
        <f>VLOOKUP(C4008,FORNECEDORES!D:E,2,0)</f>
        <v>255287</v>
      </c>
      <c r="C4008" s="19" t="str">
        <f>VLOOKUP(D4008,FORNECEDORES!A:D,4,0)</f>
        <v>27.093.558/0060-75</v>
      </c>
      <c r="D4008" s="13" t="s">
        <v>7158</v>
      </c>
      <c r="E4008" s="20" t="str">
        <f t="shared" si="265"/>
        <v>04 0051</v>
      </c>
      <c r="F4008" s="28" t="s">
        <v>4948</v>
      </c>
      <c r="G4008" s="21" t="str">
        <f>VLOOKUP(E4008,'FILIAIS PETZ'!A:E,5,0)</f>
        <v>PETZ TAMBORÉ</v>
      </c>
      <c r="H4008" s="20" t="str">
        <f>VLOOKUP(E4008,'FILIAIS PETZ'!A:D,4,0)</f>
        <v>TMBO-SP</v>
      </c>
      <c r="I4008" s="46">
        <v>45474</v>
      </c>
      <c r="J4008" s="9" t="s">
        <v>4980</v>
      </c>
      <c r="K4008" s="9" t="s">
        <v>5858</v>
      </c>
      <c r="L4008" s="29" t="s">
        <v>12240</v>
      </c>
      <c r="M4008" s="46">
        <v>45527</v>
      </c>
      <c r="N4008" s="46">
        <v>45546</v>
      </c>
      <c r="O4008" s="46">
        <v>45528</v>
      </c>
      <c r="P4008" s="91" t="s">
        <v>4998</v>
      </c>
      <c r="Q4008" s="84">
        <v>3</v>
      </c>
      <c r="R4008" s="91">
        <v>1</v>
      </c>
      <c r="S4008" s="9" t="s">
        <v>4983</v>
      </c>
      <c r="T4008" s="9" t="s">
        <v>32</v>
      </c>
      <c r="U4008" s="9">
        <v>11002</v>
      </c>
      <c r="V4008" s="9">
        <v>11002</v>
      </c>
      <c r="W4008" s="9"/>
      <c r="X4008" s="10" t="s">
        <v>5016</v>
      </c>
      <c r="Y4008" s="10" t="s">
        <v>4980</v>
      </c>
      <c r="Z4008" s="9" t="s">
        <v>4994</v>
      </c>
      <c r="AA4008" s="9" t="s">
        <v>5732</v>
      </c>
      <c r="AB4008" s="9" t="s">
        <v>5005</v>
      </c>
      <c r="AC4008" s="9" t="s">
        <v>4999</v>
      </c>
      <c r="AD4008" s="29"/>
      <c r="AE4008" s="20" t="str">
        <f>VLOOKUP(E4008,'FILIAIS PETZ'!A:Q,17,0)</f>
        <v>SP7</v>
      </c>
      <c r="AF4008" s="20" t="str">
        <f>VLOOKUP(E4008,'FILIAIS PETZ'!A:Q,3,0)</f>
        <v>FELICIO</v>
      </c>
      <c r="AG4008" s="20" t="str">
        <f>VLOOKUP(E4008,'FILIAIS PETZ'!A:Q,2,0)</f>
        <v>R3</v>
      </c>
      <c r="AH4008" s="75">
        <v>2330</v>
      </c>
      <c r="AI4008" s="16" t="s">
        <v>8419</v>
      </c>
      <c r="AJ4008" s="43">
        <f>VLOOKUP(E4008,'FILIAIS PETZ'!$A$2:$K$2000,11,0)</f>
        <v>18328118004872</v>
      </c>
      <c r="AK4008" s="44">
        <f t="shared" si="264"/>
        <v>18328118004872</v>
      </c>
    </row>
    <row r="4009" spans="1:37" s="14" customFormat="1" ht="15" customHeight="1" thickBot="1" x14ac:dyDescent="0.25">
      <c r="A4009" s="9" t="str">
        <f t="shared" si="267"/>
        <v>PREVENTIVA</v>
      </c>
      <c r="B4009" s="18">
        <f>VLOOKUP(C4009,FORNECEDORES!D:E,2,0)</f>
        <v>4990</v>
      </c>
      <c r="C4009" s="19" t="str">
        <f>VLOOKUP(D4009,FORNECEDORES!A:D,4,0)</f>
        <v>27.093.558/0012-78</v>
      </c>
      <c r="D4009" s="13" t="s">
        <v>7133</v>
      </c>
      <c r="E4009" s="20" t="str">
        <f t="shared" si="265"/>
        <v>04 0061</v>
      </c>
      <c r="F4009" s="28" t="s">
        <v>4946</v>
      </c>
      <c r="G4009" s="21" t="str">
        <f>VLOOKUP(E4009,'FILIAIS PETZ'!A:E,5,0)</f>
        <v>PETZ PAMPULHA</v>
      </c>
      <c r="H4009" s="20" t="str">
        <f>VLOOKUP(E4009,'FILIAIS PETZ'!A:D,4,0)</f>
        <v>PAMP-MG</v>
      </c>
      <c r="I4009" s="46">
        <v>45474</v>
      </c>
      <c r="J4009" s="9" t="s">
        <v>4980</v>
      </c>
      <c r="K4009" s="9" t="s">
        <v>5858</v>
      </c>
      <c r="L4009" s="29" t="s">
        <v>12222</v>
      </c>
      <c r="M4009" s="46">
        <v>45527</v>
      </c>
      <c r="N4009" s="46">
        <v>45546</v>
      </c>
      <c r="O4009" s="46">
        <v>45528</v>
      </c>
      <c r="P4009" s="91" t="s">
        <v>4998</v>
      </c>
      <c r="Q4009" s="84">
        <v>3</v>
      </c>
      <c r="R4009" s="91">
        <v>1</v>
      </c>
      <c r="S4009" s="9" t="s">
        <v>4983</v>
      </c>
      <c r="T4009" s="9" t="s">
        <v>32</v>
      </c>
      <c r="U4009" s="9">
        <v>11002</v>
      </c>
      <c r="V4009" s="9">
        <v>11002</v>
      </c>
      <c r="W4009" s="9"/>
      <c r="X4009" s="10" t="s">
        <v>5016</v>
      </c>
      <c r="Y4009" s="10" t="s">
        <v>4980</v>
      </c>
      <c r="Z4009" s="9" t="s">
        <v>4994</v>
      </c>
      <c r="AA4009" s="9" t="s">
        <v>5732</v>
      </c>
      <c r="AB4009" s="9" t="s">
        <v>5005</v>
      </c>
      <c r="AC4009" s="9" t="s">
        <v>4999</v>
      </c>
      <c r="AD4009" s="29"/>
      <c r="AE4009" s="20" t="str">
        <f>VLOOKUP(E4009,'FILIAIS PETZ'!A:Q,17,0)</f>
        <v>MG-1</v>
      </c>
      <c r="AF4009" s="20" t="str">
        <f>VLOOKUP(E4009,'FILIAIS PETZ'!A:Q,3,0)</f>
        <v>FELICIO</v>
      </c>
      <c r="AG4009" s="20" t="str">
        <f>VLOOKUP(E4009,'FILIAIS PETZ'!A:Q,2,0)</f>
        <v>R3</v>
      </c>
      <c r="AH4009" s="75">
        <v>2330</v>
      </c>
      <c r="AI4009" s="16" t="s">
        <v>8419</v>
      </c>
      <c r="AJ4009" s="43">
        <f>VLOOKUP(E4009,'FILIAIS PETZ'!$A$2:$K$2000,11,0)</f>
        <v>18328118006069</v>
      </c>
      <c r="AK4009" s="44">
        <f t="shared" si="264"/>
        <v>18328118006069</v>
      </c>
    </row>
    <row r="4010" spans="1:37" s="14" customFormat="1" ht="15" customHeight="1" thickBot="1" x14ac:dyDescent="0.25">
      <c r="A4010" s="9" t="str">
        <f t="shared" si="267"/>
        <v>PREVENTIVA</v>
      </c>
      <c r="B4010" s="18">
        <f>VLOOKUP(C4010,FORNECEDORES!D:E,2,0)</f>
        <v>132859</v>
      </c>
      <c r="C4010" s="19" t="str">
        <f>VLOOKUP(D4010,FORNECEDORES!A:D,4,0)</f>
        <v>27.093.558/0006-20</v>
      </c>
      <c r="D4010" s="13" t="s">
        <v>7131</v>
      </c>
      <c r="E4010" s="20" t="str">
        <f t="shared" si="265"/>
        <v>04 0062</v>
      </c>
      <c r="F4010" s="28" t="s">
        <v>4968</v>
      </c>
      <c r="G4010" s="21" t="str">
        <f>VLOOKUP(E4010,'FILIAIS PETZ'!A:E,5,0)</f>
        <v>PETZ BRASILIA ASA NORTE</v>
      </c>
      <c r="H4010" s="20" t="str">
        <f>VLOOKUP(E4010,'FILIAIS PETZ'!A:D,4,0)</f>
        <v>ASAN-DF</v>
      </c>
      <c r="I4010" s="46">
        <v>45474</v>
      </c>
      <c r="J4010" s="9" t="s">
        <v>4980</v>
      </c>
      <c r="K4010" s="9" t="s">
        <v>5858</v>
      </c>
      <c r="L4010" s="29" t="s">
        <v>12226</v>
      </c>
      <c r="M4010" s="46">
        <v>45527</v>
      </c>
      <c r="N4010" s="46">
        <v>45546</v>
      </c>
      <c r="O4010" s="46">
        <v>45528</v>
      </c>
      <c r="P4010" s="91" t="s">
        <v>4998</v>
      </c>
      <c r="Q4010" s="84">
        <v>3</v>
      </c>
      <c r="R4010" s="91">
        <v>1</v>
      </c>
      <c r="S4010" s="9" t="s">
        <v>4983</v>
      </c>
      <c r="T4010" s="9" t="s">
        <v>32</v>
      </c>
      <c r="U4010" s="9">
        <v>11002</v>
      </c>
      <c r="V4010" s="9">
        <v>11002</v>
      </c>
      <c r="W4010" s="9"/>
      <c r="X4010" s="10" t="s">
        <v>5016</v>
      </c>
      <c r="Y4010" s="10" t="s">
        <v>4980</v>
      </c>
      <c r="Z4010" s="9" t="s">
        <v>4994</v>
      </c>
      <c r="AA4010" s="9" t="s">
        <v>5732</v>
      </c>
      <c r="AB4010" s="9" t="s">
        <v>5005</v>
      </c>
      <c r="AC4010" s="9" t="s">
        <v>4999</v>
      </c>
      <c r="AD4010" s="29"/>
      <c r="AE4010" s="20" t="str">
        <f>VLOOKUP(E4010,'FILIAIS PETZ'!A:Q,17,0)</f>
        <v>CO-2</v>
      </c>
      <c r="AF4010" s="20" t="str">
        <f>VLOOKUP(E4010,'FILIAIS PETZ'!A:Q,3,0)</f>
        <v>FELICIO</v>
      </c>
      <c r="AG4010" s="20" t="str">
        <f>VLOOKUP(E4010,'FILIAIS PETZ'!A:Q,2,0)</f>
        <v>R3</v>
      </c>
      <c r="AH4010" s="75">
        <v>2330</v>
      </c>
      <c r="AI4010" s="16" t="s">
        <v>8419</v>
      </c>
      <c r="AJ4010" s="43">
        <f>VLOOKUP(E4010,'FILIAIS PETZ'!$A$2:$K$2000,11,0)</f>
        <v>18328118005500</v>
      </c>
      <c r="AK4010" s="44">
        <f t="shared" si="264"/>
        <v>18328118005500</v>
      </c>
    </row>
    <row r="4011" spans="1:37" s="14" customFormat="1" ht="15" customHeight="1" thickBot="1" x14ac:dyDescent="0.25">
      <c r="A4011" s="9" t="str">
        <f t="shared" si="267"/>
        <v>PREVENTIVA</v>
      </c>
      <c r="B4011" s="18">
        <f>VLOOKUP(C4011,FORNECEDORES!D:E,2,0)</f>
        <v>165145</v>
      </c>
      <c r="C4011" s="19" t="str">
        <f>VLOOKUP(D4011,FORNECEDORES!A:D,4,0)</f>
        <v>27.093.558/0030-50</v>
      </c>
      <c r="D4011" s="13" t="s">
        <v>7141</v>
      </c>
      <c r="E4011" s="20" t="str">
        <f t="shared" si="265"/>
        <v>04 0077</v>
      </c>
      <c r="F4011" s="28" t="s">
        <v>4954</v>
      </c>
      <c r="G4011" s="21" t="str">
        <f>VLOOKUP(E4011,'FILIAIS PETZ'!A:E,5,0)</f>
        <v>PETZ GOIANIA (SETOR BUENO)</v>
      </c>
      <c r="H4011" s="20" t="str">
        <f>VLOOKUP(E4011,'FILIAIS PETZ'!A:D,4,0)</f>
        <v>BT63-GO</v>
      </c>
      <c r="I4011" s="46">
        <v>45474</v>
      </c>
      <c r="J4011" s="9" t="s">
        <v>4980</v>
      </c>
      <c r="K4011" s="9" t="s">
        <v>5858</v>
      </c>
      <c r="L4011" s="29" t="s">
        <v>12234</v>
      </c>
      <c r="M4011" s="46">
        <v>45527</v>
      </c>
      <c r="N4011" s="46">
        <v>45546</v>
      </c>
      <c r="O4011" s="46">
        <v>45528</v>
      </c>
      <c r="P4011" s="91" t="s">
        <v>4998</v>
      </c>
      <c r="Q4011" s="84">
        <v>3</v>
      </c>
      <c r="R4011" s="91">
        <v>1</v>
      </c>
      <c r="S4011" s="9" t="s">
        <v>4983</v>
      </c>
      <c r="T4011" s="9" t="s">
        <v>32</v>
      </c>
      <c r="U4011" s="9">
        <v>11002</v>
      </c>
      <c r="V4011" s="9">
        <v>11002</v>
      </c>
      <c r="W4011" s="9"/>
      <c r="X4011" s="10" t="s">
        <v>5016</v>
      </c>
      <c r="Y4011" s="10" t="s">
        <v>4980</v>
      </c>
      <c r="Z4011" s="9" t="s">
        <v>4994</v>
      </c>
      <c r="AA4011" s="9" t="s">
        <v>5732</v>
      </c>
      <c r="AB4011" s="9" t="s">
        <v>5005</v>
      </c>
      <c r="AC4011" s="9" t="s">
        <v>4999</v>
      </c>
      <c r="AD4011" s="29"/>
      <c r="AE4011" s="20" t="str">
        <f>VLOOKUP(E4011,'FILIAIS PETZ'!A:Q,17,0)</f>
        <v>CO-2</v>
      </c>
      <c r="AF4011" s="20" t="str">
        <f>VLOOKUP(E4011,'FILIAIS PETZ'!A:Q,3,0)</f>
        <v>FELICIO</v>
      </c>
      <c r="AG4011" s="20" t="str">
        <f>VLOOKUP(E4011,'FILIAIS PETZ'!A:Q,2,0)</f>
        <v>R3</v>
      </c>
      <c r="AH4011" s="75">
        <v>2330</v>
      </c>
      <c r="AI4011" s="16" t="s">
        <v>8419</v>
      </c>
      <c r="AJ4011" s="43">
        <f>VLOOKUP(E4011,'FILIAIS PETZ'!$A$2:$K$2000,11,0)</f>
        <v>18328118007545</v>
      </c>
      <c r="AK4011" s="44">
        <f t="shared" si="264"/>
        <v>18328118007545</v>
      </c>
    </row>
    <row r="4012" spans="1:37" s="14" customFormat="1" ht="15" customHeight="1" thickBot="1" x14ac:dyDescent="0.25">
      <c r="A4012" s="9" t="str">
        <f t="shared" si="267"/>
        <v>PREVENTIVA</v>
      </c>
      <c r="B4012" s="18">
        <f>VLOOKUP(C4012,FORNECEDORES!D:E,2,0)</f>
        <v>4990</v>
      </c>
      <c r="C4012" s="19" t="str">
        <f>VLOOKUP(D4012,FORNECEDORES!A:D,4,0)</f>
        <v>27.093.558/0012-78</v>
      </c>
      <c r="D4012" s="13" t="s">
        <v>7133</v>
      </c>
      <c r="E4012" s="20" t="str">
        <f t="shared" si="265"/>
        <v>04 0084</v>
      </c>
      <c r="F4012" s="28" t="s">
        <v>4958</v>
      </c>
      <c r="G4012" s="21" t="str">
        <f>VLOOKUP(E4012,'FILIAIS PETZ'!A:E,5,0)</f>
        <v>PETZ RAJA</v>
      </c>
      <c r="H4012" s="20" t="str">
        <f>VLOOKUP(E4012,'FILIAIS PETZ'!A:D,4,0)</f>
        <v>RAJA-MG</v>
      </c>
      <c r="I4012" s="46">
        <v>45474</v>
      </c>
      <c r="J4012" s="9" t="s">
        <v>4980</v>
      </c>
      <c r="K4012" s="9" t="s">
        <v>5858</v>
      </c>
      <c r="L4012" s="29" t="s">
        <v>12238</v>
      </c>
      <c r="M4012" s="46">
        <v>45527</v>
      </c>
      <c r="N4012" s="46">
        <v>45546</v>
      </c>
      <c r="O4012" s="46">
        <v>45528</v>
      </c>
      <c r="P4012" s="91" t="s">
        <v>4998</v>
      </c>
      <c r="Q4012" s="84">
        <v>3</v>
      </c>
      <c r="R4012" s="91">
        <v>1</v>
      </c>
      <c r="S4012" s="9" t="s">
        <v>4983</v>
      </c>
      <c r="T4012" s="9" t="s">
        <v>32</v>
      </c>
      <c r="U4012" s="9">
        <v>11002</v>
      </c>
      <c r="V4012" s="9">
        <v>11002</v>
      </c>
      <c r="W4012" s="9"/>
      <c r="X4012" s="10" t="s">
        <v>5016</v>
      </c>
      <c r="Y4012" s="10" t="s">
        <v>4980</v>
      </c>
      <c r="Z4012" s="9" t="s">
        <v>4994</v>
      </c>
      <c r="AA4012" s="9" t="s">
        <v>5732</v>
      </c>
      <c r="AB4012" s="9" t="s">
        <v>5005</v>
      </c>
      <c r="AC4012" s="9" t="s">
        <v>4999</v>
      </c>
      <c r="AD4012" s="29"/>
      <c r="AE4012" s="20" t="str">
        <f>VLOOKUP(E4012,'FILIAIS PETZ'!A:Q,17,0)</f>
        <v>MG-1</v>
      </c>
      <c r="AF4012" s="20" t="str">
        <f>VLOOKUP(E4012,'FILIAIS PETZ'!A:Q,3,0)</f>
        <v>FELICIO</v>
      </c>
      <c r="AG4012" s="20" t="str">
        <f>VLOOKUP(E4012,'FILIAIS PETZ'!A:Q,2,0)</f>
        <v>R3</v>
      </c>
      <c r="AH4012" s="75">
        <v>2330</v>
      </c>
      <c r="AI4012" s="16" t="s">
        <v>8419</v>
      </c>
      <c r="AJ4012" s="43">
        <f>VLOOKUP(E4012,'FILIAIS PETZ'!$A$2:$K$2000,11,0)</f>
        <v>18328118007707</v>
      </c>
      <c r="AK4012" s="44">
        <f t="shared" si="264"/>
        <v>18328118007707</v>
      </c>
    </row>
    <row r="4013" spans="1:37" s="14" customFormat="1" ht="15" customHeight="1" thickBot="1" x14ac:dyDescent="0.25">
      <c r="A4013" s="9" t="str">
        <f t="shared" si="267"/>
        <v>PREVENTIVA</v>
      </c>
      <c r="B4013" s="18">
        <f>VLOOKUP(C4013,FORNECEDORES!D:E,2,0)</f>
        <v>285085</v>
      </c>
      <c r="C4013" s="19" t="str">
        <f>VLOOKUP(D4013,FORNECEDORES!A:D,4,0)</f>
        <v>27.093.558/0032-11</v>
      </c>
      <c r="D4013" s="13" t="s">
        <v>7143</v>
      </c>
      <c r="E4013" s="20" t="str">
        <f t="shared" si="265"/>
        <v>04 0093</v>
      </c>
      <c r="F4013" s="28" t="s">
        <v>4942</v>
      </c>
      <c r="G4013" s="21" t="str">
        <f>VLOOKUP(E4013,'FILIAIS PETZ'!A:E,5,0)</f>
        <v>PETZ INDAIATUBA</v>
      </c>
      <c r="H4013" s="20" t="str">
        <f>VLOOKUP(E4013,'FILIAIS PETZ'!A:D,4,0)</f>
        <v>INDT-SP</v>
      </c>
      <c r="I4013" s="46">
        <v>45474</v>
      </c>
      <c r="J4013" s="9" t="s">
        <v>4980</v>
      </c>
      <c r="K4013" s="9" t="s">
        <v>5858</v>
      </c>
      <c r="L4013" s="29" t="s">
        <v>12246</v>
      </c>
      <c r="M4013" s="46">
        <v>45527</v>
      </c>
      <c r="N4013" s="46">
        <v>45546</v>
      </c>
      <c r="O4013" s="46">
        <v>45528</v>
      </c>
      <c r="P4013" s="91" t="s">
        <v>4998</v>
      </c>
      <c r="Q4013" s="84">
        <v>3</v>
      </c>
      <c r="R4013" s="91">
        <v>1</v>
      </c>
      <c r="S4013" s="9" t="s">
        <v>4983</v>
      </c>
      <c r="T4013" s="9" t="s">
        <v>32</v>
      </c>
      <c r="U4013" s="9">
        <v>11002</v>
      </c>
      <c r="V4013" s="9">
        <v>11002</v>
      </c>
      <c r="W4013" s="9"/>
      <c r="X4013" s="10" t="s">
        <v>5016</v>
      </c>
      <c r="Y4013" s="10" t="s">
        <v>4980</v>
      </c>
      <c r="Z4013" s="9" t="s">
        <v>4994</v>
      </c>
      <c r="AA4013" s="9" t="s">
        <v>5732</v>
      </c>
      <c r="AB4013" s="9" t="s">
        <v>5005</v>
      </c>
      <c r="AC4013" s="9" t="s">
        <v>4999</v>
      </c>
      <c r="AD4013" s="29"/>
      <c r="AE4013" s="20" t="str">
        <f>VLOOKUP(E4013,'FILIAIS PETZ'!A:Q,17,0)</f>
        <v>SP7</v>
      </c>
      <c r="AF4013" s="20" t="str">
        <f>VLOOKUP(E4013,'FILIAIS PETZ'!A:Q,3,0)</f>
        <v>FELICIO</v>
      </c>
      <c r="AG4013" s="20" t="str">
        <f>VLOOKUP(E4013,'FILIAIS PETZ'!A:Q,2,0)</f>
        <v>R3</v>
      </c>
      <c r="AH4013" s="75">
        <v>2330</v>
      </c>
      <c r="AI4013" s="16" t="s">
        <v>8419</v>
      </c>
      <c r="AJ4013" s="43">
        <f>VLOOKUP(E4013,'FILIAIS PETZ'!$A$2:$K$2000,11,0)</f>
        <v>18328118008517</v>
      </c>
      <c r="AK4013" s="44">
        <f t="shared" ref="AK4013:AK4044" si="268">AJ4013</f>
        <v>18328118008517</v>
      </c>
    </row>
    <row r="4014" spans="1:37" s="14" customFormat="1" ht="15" customHeight="1" thickBot="1" x14ac:dyDescent="0.25">
      <c r="A4014" s="9" t="str">
        <f t="shared" si="267"/>
        <v>PREVENTIVA</v>
      </c>
      <c r="B4014" s="18">
        <f>VLOOKUP(C4014,FORNECEDORES!D:E,2,0)</f>
        <v>4990</v>
      </c>
      <c r="C4014" s="19" t="str">
        <f>VLOOKUP(D4014,FORNECEDORES!A:D,4,0)</f>
        <v>27.093.558/0012-78</v>
      </c>
      <c r="D4014" s="13" t="s">
        <v>7133</v>
      </c>
      <c r="E4014" s="20" t="str">
        <f t="shared" si="265"/>
        <v>04 0095</v>
      </c>
      <c r="F4014" s="28" t="s">
        <v>4945</v>
      </c>
      <c r="G4014" s="21" t="str">
        <f>VLOOKUP(E4014,'FILIAIS PETZ'!A:E,5,0)</f>
        <v>PETZ BETIM</v>
      </c>
      <c r="H4014" s="20" t="str">
        <f>VLOOKUP(E4014,'FILIAIS PETZ'!A:D,4,0)</f>
        <v>BTIM-MG</v>
      </c>
      <c r="I4014" s="46">
        <v>45474</v>
      </c>
      <c r="J4014" s="9" t="s">
        <v>4980</v>
      </c>
      <c r="K4014" s="9" t="s">
        <v>5858</v>
      </c>
      <c r="L4014" s="29" t="s">
        <v>12237</v>
      </c>
      <c r="M4014" s="46">
        <v>45527</v>
      </c>
      <c r="N4014" s="46">
        <v>45546</v>
      </c>
      <c r="O4014" s="46">
        <v>45528</v>
      </c>
      <c r="P4014" s="91" t="s">
        <v>4998</v>
      </c>
      <c r="Q4014" s="84">
        <v>3</v>
      </c>
      <c r="R4014" s="91">
        <v>1</v>
      </c>
      <c r="S4014" s="9" t="s">
        <v>4983</v>
      </c>
      <c r="T4014" s="9" t="s">
        <v>32</v>
      </c>
      <c r="U4014" s="9">
        <v>11002</v>
      </c>
      <c r="V4014" s="9">
        <v>11002</v>
      </c>
      <c r="W4014" s="9"/>
      <c r="X4014" s="10" t="s">
        <v>5016</v>
      </c>
      <c r="Y4014" s="10" t="s">
        <v>4980</v>
      </c>
      <c r="Z4014" s="9" t="s">
        <v>4994</v>
      </c>
      <c r="AA4014" s="9" t="s">
        <v>5732</v>
      </c>
      <c r="AB4014" s="9" t="s">
        <v>5005</v>
      </c>
      <c r="AC4014" s="9" t="s">
        <v>4999</v>
      </c>
      <c r="AD4014" s="29"/>
      <c r="AE4014" s="20" t="str">
        <f>VLOOKUP(E4014,'FILIAIS PETZ'!A:Q,17,0)</f>
        <v>MG-2</v>
      </c>
      <c r="AF4014" s="20" t="str">
        <f>VLOOKUP(E4014,'FILIAIS PETZ'!A:Q,3,0)</f>
        <v>FELICIO</v>
      </c>
      <c r="AG4014" s="20" t="str">
        <f>VLOOKUP(E4014,'FILIAIS PETZ'!A:Q,2,0)</f>
        <v>R3</v>
      </c>
      <c r="AH4014" s="75">
        <v>2330</v>
      </c>
      <c r="AI4014" s="16" t="s">
        <v>8419</v>
      </c>
      <c r="AJ4014" s="43">
        <f>VLOOKUP(E4014,'FILIAIS PETZ'!$A$2:$K$2000,11,0)</f>
        <v>18328118009084</v>
      </c>
      <c r="AK4014" s="44">
        <f t="shared" si="268"/>
        <v>18328118009084</v>
      </c>
    </row>
    <row r="4015" spans="1:37" s="14" customFormat="1" ht="15" customHeight="1" thickBot="1" x14ac:dyDescent="0.25">
      <c r="A4015" s="9" t="str">
        <f t="shared" si="267"/>
        <v>PREVENTIVA</v>
      </c>
      <c r="B4015" s="18">
        <f>VLOOKUP(C4015,FORNECEDORES!D:E,2,0)</f>
        <v>7827</v>
      </c>
      <c r="C4015" s="19" t="str">
        <f>VLOOKUP(D4015,FORNECEDORES!A:D,4,0)</f>
        <v>27.093.558/0013-59</v>
      </c>
      <c r="D4015" s="13" t="s">
        <v>7134</v>
      </c>
      <c r="E4015" s="20" t="str">
        <f t="shared" si="265"/>
        <v>04 0106</v>
      </c>
      <c r="F4015" s="28" t="s">
        <v>4952</v>
      </c>
      <c r="G4015" s="21" t="str">
        <f>VLOOKUP(E4015,'FILIAIS PETZ'!A:E,5,0)</f>
        <v>PETZ COTIA</v>
      </c>
      <c r="H4015" s="20" t="str">
        <f>VLOOKUP(E4015,'FILIAIS PETZ'!A:D,4,0)</f>
        <v>CTIA-SP</v>
      </c>
      <c r="I4015" s="46">
        <v>45474</v>
      </c>
      <c r="J4015" s="9" t="s">
        <v>4980</v>
      </c>
      <c r="K4015" s="9" t="s">
        <v>5858</v>
      </c>
      <c r="L4015" s="29" t="s">
        <v>12245</v>
      </c>
      <c r="M4015" s="46">
        <v>45527</v>
      </c>
      <c r="N4015" s="46">
        <v>45546</v>
      </c>
      <c r="O4015" s="46">
        <v>45528</v>
      </c>
      <c r="P4015" s="91" t="s">
        <v>4998</v>
      </c>
      <c r="Q4015" s="84">
        <v>3</v>
      </c>
      <c r="R4015" s="91">
        <v>1</v>
      </c>
      <c r="S4015" s="9" t="s">
        <v>4983</v>
      </c>
      <c r="T4015" s="9" t="s">
        <v>32</v>
      </c>
      <c r="U4015" s="9">
        <v>11002</v>
      </c>
      <c r="V4015" s="9">
        <v>11002</v>
      </c>
      <c r="W4015" s="9"/>
      <c r="X4015" s="10" t="s">
        <v>5016</v>
      </c>
      <c r="Y4015" s="10" t="s">
        <v>4980</v>
      </c>
      <c r="Z4015" s="9" t="s">
        <v>4994</v>
      </c>
      <c r="AA4015" s="9" t="s">
        <v>5732</v>
      </c>
      <c r="AB4015" s="9" t="s">
        <v>5005</v>
      </c>
      <c r="AC4015" s="9" t="s">
        <v>4999</v>
      </c>
      <c r="AD4015" s="29"/>
      <c r="AE4015" s="20" t="str">
        <f>VLOOKUP(E4015,'FILIAIS PETZ'!A:Q,17,0)</f>
        <v>SP7</v>
      </c>
      <c r="AF4015" s="20" t="str">
        <f>VLOOKUP(E4015,'FILIAIS PETZ'!A:Q,3,0)</f>
        <v>FELICIO</v>
      </c>
      <c r="AG4015" s="20" t="str">
        <f>VLOOKUP(E4015,'FILIAIS PETZ'!A:Q,2,0)</f>
        <v>R3</v>
      </c>
      <c r="AH4015" s="75">
        <v>2330</v>
      </c>
      <c r="AI4015" s="16" t="s">
        <v>8419</v>
      </c>
      <c r="AJ4015" s="43">
        <f>VLOOKUP(E4015,'FILIAIS PETZ'!$A$2:$K$2000,11,0)</f>
        <v>18328118009327</v>
      </c>
      <c r="AK4015" s="44">
        <f t="shared" si="268"/>
        <v>18328118009327</v>
      </c>
    </row>
    <row r="4016" spans="1:37" s="14" customFormat="1" ht="15" customHeight="1" thickBot="1" x14ac:dyDescent="0.25">
      <c r="A4016" s="9" t="str">
        <f t="shared" si="267"/>
        <v>PREVENTIVA</v>
      </c>
      <c r="B4016" s="18">
        <f>VLOOKUP(C4016,FORNECEDORES!D:E,2,0)</f>
        <v>4990</v>
      </c>
      <c r="C4016" s="19" t="str">
        <f>VLOOKUP(D4016,FORNECEDORES!A:D,4,0)</f>
        <v>27.093.558/0012-78</v>
      </c>
      <c r="D4016" s="13" t="s">
        <v>7133</v>
      </c>
      <c r="E4016" s="20" t="str">
        <f t="shared" si="265"/>
        <v>04 0107</v>
      </c>
      <c r="F4016" s="28" t="s">
        <v>4930</v>
      </c>
      <c r="G4016" s="21" t="str">
        <f>VLOOKUP(E4016,'FILIAIS PETZ'!A:E,5,0)</f>
        <v>PETZ CONTAGEM</v>
      </c>
      <c r="H4016" s="20" t="str">
        <f>VLOOKUP(E4016,'FILIAIS PETZ'!A:D,4,0)</f>
        <v>CNTG-MG</v>
      </c>
      <c r="I4016" s="46">
        <v>45474</v>
      </c>
      <c r="J4016" s="9" t="s">
        <v>4980</v>
      </c>
      <c r="K4016" s="9" t="s">
        <v>5858</v>
      </c>
      <c r="L4016" s="29" t="s">
        <v>12242</v>
      </c>
      <c r="M4016" s="46">
        <v>45527</v>
      </c>
      <c r="N4016" s="46">
        <v>45546</v>
      </c>
      <c r="O4016" s="46">
        <v>45528</v>
      </c>
      <c r="P4016" s="91" t="s">
        <v>4998</v>
      </c>
      <c r="Q4016" s="84">
        <v>3</v>
      </c>
      <c r="R4016" s="91">
        <v>1</v>
      </c>
      <c r="S4016" s="9" t="s">
        <v>4983</v>
      </c>
      <c r="T4016" s="9" t="s">
        <v>32</v>
      </c>
      <c r="U4016" s="9">
        <v>11002</v>
      </c>
      <c r="V4016" s="9">
        <v>11002</v>
      </c>
      <c r="W4016" s="9"/>
      <c r="X4016" s="10" t="s">
        <v>5016</v>
      </c>
      <c r="Y4016" s="10" t="s">
        <v>4980</v>
      </c>
      <c r="Z4016" s="9" t="s">
        <v>4994</v>
      </c>
      <c r="AA4016" s="9" t="s">
        <v>5732</v>
      </c>
      <c r="AB4016" s="9" t="s">
        <v>5005</v>
      </c>
      <c r="AC4016" s="9" t="s">
        <v>4999</v>
      </c>
      <c r="AD4016" s="29"/>
      <c r="AE4016" s="20" t="str">
        <f>VLOOKUP(E4016,'FILIAIS PETZ'!A:Q,17,0)</f>
        <v>MG-2</v>
      </c>
      <c r="AF4016" s="20" t="str">
        <f>VLOOKUP(E4016,'FILIAIS PETZ'!A:Q,3,0)</f>
        <v>FELICIO</v>
      </c>
      <c r="AG4016" s="20" t="str">
        <f>VLOOKUP(E4016,'FILIAIS PETZ'!A:Q,2,0)</f>
        <v>R3</v>
      </c>
      <c r="AH4016" s="75">
        <v>2330</v>
      </c>
      <c r="AI4016" s="16" t="s">
        <v>8419</v>
      </c>
      <c r="AJ4016" s="43">
        <f>VLOOKUP(E4016,'FILIAIS PETZ'!$A$2:$K$2000,11,0)</f>
        <v>18328118010414</v>
      </c>
      <c r="AK4016" s="44">
        <f t="shared" si="268"/>
        <v>18328118010414</v>
      </c>
    </row>
    <row r="4017" spans="1:37" s="14" customFormat="1" ht="15" customHeight="1" thickBot="1" x14ac:dyDescent="0.25">
      <c r="A4017" s="9" t="str">
        <f t="shared" ref="A4017:A4029" si="269">J4017</f>
        <v>PREVENTIVA</v>
      </c>
      <c r="B4017" s="18">
        <f>VLOOKUP(C4017,FORNECEDORES!D:E,2,0)</f>
        <v>4722</v>
      </c>
      <c r="C4017" s="19" t="str">
        <f>VLOOKUP(D4017,FORNECEDORES!A:D,4,0)</f>
        <v>08.100.057/0001-74</v>
      </c>
      <c r="D4017" s="13" t="s">
        <v>6219</v>
      </c>
      <c r="E4017" s="20" t="str">
        <f t="shared" si="265"/>
        <v>04 0142</v>
      </c>
      <c r="F4017" s="28" t="s">
        <v>4931</v>
      </c>
      <c r="G4017" s="21" t="str">
        <f>VLOOKUP(E4017,'FILIAIS PETZ'!A:E,5,0)</f>
        <v>PETZ MIGUEL SUTIL</v>
      </c>
      <c r="H4017" s="20" t="str">
        <f>VLOOKUP(E4017,'FILIAIS PETZ'!A:D,4,0)</f>
        <v>MGST-MT</v>
      </c>
      <c r="I4017" s="46">
        <v>45474</v>
      </c>
      <c r="J4017" s="9" t="s">
        <v>4980</v>
      </c>
      <c r="K4017" s="9" t="s">
        <v>5858</v>
      </c>
      <c r="L4017" s="29" t="s">
        <v>7091</v>
      </c>
      <c r="M4017" s="46">
        <v>45483</v>
      </c>
      <c r="N4017" s="46">
        <v>45518</v>
      </c>
      <c r="O4017" s="46">
        <v>45498</v>
      </c>
      <c r="P4017" s="91" t="s">
        <v>4998</v>
      </c>
      <c r="Q4017" s="84">
        <v>3</v>
      </c>
      <c r="R4017" s="91">
        <v>1</v>
      </c>
      <c r="S4017" s="9" t="s">
        <v>4983</v>
      </c>
      <c r="T4017" s="9" t="s">
        <v>32</v>
      </c>
      <c r="U4017" s="9">
        <v>11002</v>
      </c>
      <c r="V4017" s="9">
        <v>11002</v>
      </c>
      <c r="W4017" s="9"/>
      <c r="X4017" s="10" t="s">
        <v>5016</v>
      </c>
      <c r="Y4017" s="9" t="s">
        <v>4994</v>
      </c>
      <c r="Z4017" s="9" t="s">
        <v>4994</v>
      </c>
      <c r="AA4017" s="9" t="s">
        <v>5732</v>
      </c>
      <c r="AB4017" s="10" t="s">
        <v>5040</v>
      </c>
      <c r="AC4017" s="9" t="s">
        <v>4999</v>
      </c>
      <c r="AD4017" s="29"/>
      <c r="AE4017" s="20" t="str">
        <f>VLOOKUP(E4017,'FILIAIS PETZ'!A:Q,17,0)</f>
        <v>CO-3</v>
      </c>
      <c r="AF4017" s="20" t="str">
        <f>VLOOKUP(E4017,'FILIAIS PETZ'!A:Q,3,0)</f>
        <v>FELICIO</v>
      </c>
      <c r="AG4017" s="20" t="str">
        <f>VLOOKUP(E4017,'FILIAIS PETZ'!A:Q,2,0)</f>
        <v>R3</v>
      </c>
      <c r="AH4017" s="75">
        <v>2330</v>
      </c>
      <c r="AI4017" s="16" t="s">
        <v>8419</v>
      </c>
      <c r="AJ4017" s="43">
        <f>VLOOKUP(E4017,'FILIAIS PETZ'!$A$2:$K$2000,11,0)</f>
        <v>18328118013430</v>
      </c>
      <c r="AK4017" s="44">
        <f t="shared" si="268"/>
        <v>18328118013430</v>
      </c>
    </row>
    <row r="4018" spans="1:37" s="14" customFormat="1" ht="15" customHeight="1" thickBot="1" x14ac:dyDescent="0.25">
      <c r="A4018" s="9" t="str">
        <f t="shared" si="269"/>
        <v>PREVENTIVA</v>
      </c>
      <c r="B4018" s="18">
        <f>VLOOKUP(C4018,FORNECEDORES!D:E,2,0)</f>
        <v>4722</v>
      </c>
      <c r="C4018" s="19" t="str">
        <f>VLOOKUP(D4018,FORNECEDORES!A:D,4,0)</f>
        <v>08.100.057/0001-74</v>
      </c>
      <c r="D4018" s="13" t="s">
        <v>6219</v>
      </c>
      <c r="E4018" s="20" t="str">
        <f t="shared" si="265"/>
        <v>04 0224</v>
      </c>
      <c r="F4018" s="28" t="s">
        <v>4941</v>
      </c>
      <c r="G4018" s="21" t="str">
        <f>VLOOKUP(E4018,'FILIAIS PETZ'!A:E,5,0)</f>
        <v>PETZ NORTE SUL PLAZA</v>
      </c>
      <c r="H4018" s="20" t="str">
        <f>VLOOKUP(E4018,'FILIAIS PETZ'!A:D,4,0)</f>
        <v>NSPL-MS</v>
      </c>
      <c r="I4018" s="46">
        <v>45474</v>
      </c>
      <c r="J4018" s="9" t="s">
        <v>4980</v>
      </c>
      <c r="K4018" s="9" t="s">
        <v>5858</v>
      </c>
      <c r="L4018" s="29" t="s">
        <v>7087</v>
      </c>
      <c r="M4018" s="46">
        <v>45483</v>
      </c>
      <c r="N4018" s="46">
        <v>45518</v>
      </c>
      <c r="O4018" s="46">
        <v>45498</v>
      </c>
      <c r="P4018" s="91" t="s">
        <v>4998</v>
      </c>
      <c r="Q4018" s="84">
        <v>3</v>
      </c>
      <c r="R4018" s="91">
        <v>1</v>
      </c>
      <c r="S4018" s="9" t="s">
        <v>4983</v>
      </c>
      <c r="T4018" s="9" t="s">
        <v>32</v>
      </c>
      <c r="U4018" s="9">
        <v>11002</v>
      </c>
      <c r="V4018" s="9">
        <v>11002</v>
      </c>
      <c r="W4018" s="9"/>
      <c r="X4018" s="10" t="s">
        <v>5016</v>
      </c>
      <c r="Y4018" s="9" t="s">
        <v>4994</v>
      </c>
      <c r="Z4018" s="9" t="s">
        <v>4994</v>
      </c>
      <c r="AA4018" s="9" t="s">
        <v>5732</v>
      </c>
      <c r="AB4018" s="10" t="s">
        <v>5040</v>
      </c>
      <c r="AC4018" s="9" t="s">
        <v>4999</v>
      </c>
      <c r="AD4018" s="29"/>
      <c r="AE4018" s="20" t="str">
        <f>VLOOKUP(E4018,'FILIAIS PETZ'!A:Q,17,0)</f>
        <v>CO-1</v>
      </c>
      <c r="AF4018" s="20" t="str">
        <f>VLOOKUP(E4018,'FILIAIS PETZ'!A:Q,3,0)</f>
        <v>FELICIO</v>
      </c>
      <c r="AG4018" s="20" t="str">
        <f>VLOOKUP(E4018,'FILIAIS PETZ'!A:Q,2,0)</f>
        <v>R3</v>
      </c>
      <c r="AH4018" s="75">
        <v>2330</v>
      </c>
      <c r="AI4018" s="16" t="s">
        <v>8419</v>
      </c>
      <c r="AJ4018" s="43">
        <f>VLOOKUP(E4018,'FILIAIS PETZ'!$A$2:$K$2000,11,0)</f>
        <v>18328118021459</v>
      </c>
      <c r="AK4018" s="44">
        <f t="shared" si="268"/>
        <v>18328118021459</v>
      </c>
    </row>
    <row r="4019" spans="1:37" s="14" customFormat="1" ht="15" customHeight="1" thickBot="1" x14ac:dyDescent="0.25">
      <c r="A4019" s="9" t="str">
        <f t="shared" si="269"/>
        <v>PREVENTIVA</v>
      </c>
      <c r="B4019" s="18">
        <f>VLOOKUP(C4019,FORNECEDORES!D:E,2,0)</f>
        <v>396684</v>
      </c>
      <c r="C4019" s="19" t="str">
        <f>VLOOKUP(D4019,FORNECEDORES!A:D,4,0)</f>
        <v>27.093.558/0066-60</v>
      </c>
      <c r="D4019" s="13" t="s">
        <v>7164</v>
      </c>
      <c r="E4019" s="20" t="str">
        <f t="shared" si="265"/>
        <v>04 0119</v>
      </c>
      <c r="F4019" s="28" t="s">
        <v>4934</v>
      </c>
      <c r="G4019" s="21" t="str">
        <f>VLOOKUP(E4019,'FILIAIS PETZ'!A:E,5,0)</f>
        <v>PETZ ITU</v>
      </c>
      <c r="H4019" s="20" t="str">
        <f>VLOOKUP(E4019,'FILIAIS PETZ'!A:D,4,0)</f>
        <v>ITTU-SP</v>
      </c>
      <c r="I4019" s="46">
        <v>45474</v>
      </c>
      <c r="J4019" s="9" t="s">
        <v>4980</v>
      </c>
      <c r="K4019" s="9" t="s">
        <v>5858</v>
      </c>
      <c r="L4019" s="29" t="s">
        <v>12244</v>
      </c>
      <c r="M4019" s="46">
        <v>45527</v>
      </c>
      <c r="N4019" s="46">
        <v>45546</v>
      </c>
      <c r="O4019" s="46">
        <v>45528</v>
      </c>
      <c r="P4019" s="91" t="s">
        <v>4998</v>
      </c>
      <c r="Q4019" s="84">
        <v>3</v>
      </c>
      <c r="R4019" s="91">
        <v>1</v>
      </c>
      <c r="S4019" s="9" t="s">
        <v>4983</v>
      </c>
      <c r="T4019" s="9" t="s">
        <v>32</v>
      </c>
      <c r="U4019" s="9">
        <v>11002</v>
      </c>
      <c r="V4019" s="9">
        <v>11002</v>
      </c>
      <c r="W4019" s="9"/>
      <c r="X4019" s="10" t="s">
        <v>5016</v>
      </c>
      <c r="Y4019" s="10" t="s">
        <v>4980</v>
      </c>
      <c r="Z4019" s="9" t="s">
        <v>4994</v>
      </c>
      <c r="AA4019" s="9" t="s">
        <v>5732</v>
      </c>
      <c r="AB4019" s="9" t="s">
        <v>5005</v>
      </c>
      <c r="AC4019" s="9" t="s">
        <v>4999</v>
      </c>
      <c r="AD4019" s="29"/>
      <c r="AE4019" s="20" t="str">
        <f>VLOOKUP(E4019,'FILIAIS PETZ'!A:Q,17,0)</f>
        <v>SP7</v>
      </c>
      <c r="AF4019" s="20" t="str">
        <f>VLOOKUP(E4019,'FILIAIS PETZ'!A:Q,3,0)</f>
        <v>FELICIO</v>
      </c>
      <c r="AG4019" s="20" t="str">
        <f>VLOOKUP(E4019,'FILIAIS PETZ'!A:Q,2,0)</f>
        <v>R3</v>
      </c>
      <c r="AH4019" s="75">
        <v>2330</v>
      </c>
      <c r="AI4019" s="16" t="s">
        <v>8419</v>
      </c>
      <c r="AJ4019" s="43">
        <f>VLOOKUP(E4019,'FILIAIS PETZ'!$A$2:$K$2000,11,0)</f>
        <v>18328118010848</v>
      </c>
      <c r="AK4019" s="44">
        <f t="shared" si="268"/>
        <v>18328118010848</v>
      </c>
    </row>
    <row r="4020" spans="1:37" s="14" customFormat="1" ht="15" customHeight="1" thickBot="1" x14ac:dyDescent="0.25">
      <c r="A4020" s="9" t="str">
        <f t="shared" si="269"/>
        <v>PREVENTIVA</v>
      </c>
      <c r="B4020" s="18">
        <f>VLOOKUP(C4020,FORNECEDORES!D:E,2,0)</f>
        <v>4722</v>
      </c>
      <c r="C4020" s="19" t="str">
        <f>VLOOKUP(D4020,FORNECEDORES!A:D,4,0)</f>
        <v>08.100.057/0001-74</v>
      </c>
      <c r="D4020" s="13" t="s">
        <v>6219</v>
      </c>
      <c r="E4020" s="20" t="str">
        <f t="shared" si="265"/>
        <v>04 0083</v>
      </c>
      <c r="F4020" s="28" t="s">
        <v>4936</v>
      </c>
      <c r="G4020" s="21" t="str">
        <f>VLOOKUP(E4020,'FILIAIS PETZ'!A:E,5,0)</f>
        <v>PETZ OSASCO</v>
      </c>
      <c r="H4020" s="20" t="str">
        <f>VLOOKUP(E4020,'FILIAIS PETZ'!A:D,4,0)</f>
        <v>OSAS-SP</v>
      </c>
      <c r="I4020" s="46">
        <v>45474</v>
      </c>
      <c r="J4020" s="9" t="s">
        <v>4980</v>
      </c>
      <c r="K4020" s="9" t="s">
        <v>5858</v>
      </c>
      <c r="L4020" s="29" t="s">
        <v>8948</v>
      </c>
      <c r="M4020" s="46">
        <v>45483</v>
      </c>
      <c r="N4020" s="46">
        <v>45518</v>
      </c>
      <c r="O4020" s="46">
        <v>45498</v>
      </c>
      <c r="P4020" s="91" t="s">
        <v>4998</v>
      </c>
      <c r="Q4020" s="84">
        <v>3</v>
      </c>
      <c r="R4020" s="91">
        <v>1</v>
      </c>
      <c r="S4020" s="9" t="s">
        <v>4983</v>
      </c>
      <c r="T4020" s="9" t="s">
        <v>32</v>
      </c>
      <c r="U4020" s="9">
        <v>11002</v>
      </c>
      <c r="V4020" s="9">
        <v>11002</v>
      </c>
      <c r="W4020" s="9"/>
      <c r="X4020" s="10" t="s">
        <v>5016</v>
      </c>
      <c r="Y4020" s="9" t="s">
        <v>4994</v>
      </c>
      <c r="Z4020" s="9" t="s">
        <v>4994</v>
      </c>
      <c r="AA4020" s="9" t="s">
        <v>5732</v>
      </c>
      <c r="AB4020" s="10" t="s">
        <v>5040</v>
      </c>
      <c r="AC4020" s="9" t="s">
        <v>4999</v>
      </c>
      <c r="AD4020" s="29"/>
      <c r="AE4020" s="20" t="str">
        <f>VLOOKUP(E4020,'FILIAIS PETZ'!A:Q,17,0)</f>
        <v>SP7</v>
      </c>
      <c r="AF4020" s="20" t="str">
        <f>VLOOKUP(E4020,'FILIAIS PETZ'!A:Q,3,0)</f>
        <v>FELICIO</v>
      </c>
      <c r="AG4020" s="20" t="str">
        <f>VLOOKUP(E4020,'FILIAIS PETZ'!A:Q,2,0)</f>
        <v>R3</v>
      </c>
      <c r="AH4020" s="75">
        <v>2330</v>
      </c>
      <c r="AI4020" s="16" t="s">
        <v>8419</v>
      </c>
      <c r="AJ4020" s="43">
        <f>VLOOKUP(E4020,'FILIAIS PETZ'!$A$2:$K$2000,11,0)</f>
        <v>18328118008355</v>
      </c>
      <c r="AK4020" s="44">
        <f t="shared" si="268"/>
        <v>18328118008355</v>
      </c>
    </row>
    <row r="4021" spans="1:37" s="14" customFormat="1" ht="15" customHeight="1" thickBot="1" x14ac:dyDescent="0.25">
      <c r="A4021" s="9" t="str">
        <f t="shared" si="269"/>
        <v>PREVENTIVA</v>
      </c>
      <c r="B4021" s="18">
        <f>VLOOKUP(C4021,FORNECEDORES!D:E,2,0)</f>
        <v>108353</v>
      </c>
      <c r="C4021" s="19" t="str">
        <f>VLOOKUP(D4021,FORNECEDORES!A:D,4,0)</f>
        <v>27.093.558/0052-65</v>
      </c>
      <c r="D4021" s="13" t="s">
        <v>7154</v>
      </c>
      <c r="E4021" s="20" t="str">
        <f t="shared" si="265"/>
        <v>04 0122</v>
      </c>
      <c r="F4021" s="28" t="s">
        <v>6386</v>
      </c>
      <c r="G4021" s="21" t="str">
        <f>VLOOKUP(E4021,'FILIAIS PETZ'!A:E,5,0)</f>
        <v>PETZ JUIZ DE FORA</v>
      </c>
      <c r="H4021" s="20" t="str">
        <f>VLOOKUP(E4021,'FILIAIS PETZ'!A:D,4,0)</f>
        <v>JUZF-MG</v>
      </c>
      <c r="I4021" s="46">
        <v>45474</v>
      </c>
      <c r="J4021" s="9" t="s">
        <v>4980</v>
      </c>
      <c r="K4021" s="9" t="s">
        <v>5858</v>
      </c>
      <c r="L4021" s="29" t="s">
        <v>12227</v>
      </c>
      <c r="M4021" s="46">
        <v>45527</v>
      </c>
      <c r="N4021" s="46">
        <v>45546</v>
      </c>
      <c r="O4021" s="46">
        <v>45528</v>
      </c>
      <c r="P4021" s="91" t="s">
        <v>4998</v>
      </c>
      <c r="Q4021" s="84">
        <v>3</v>
      </c>
      <c r="R4021" s="91">
        <v>1</v>
      </c>
      <c r="S4021" s="9" t="s">
        <v>4983</v>
      </c>
      <c r="T4021" s="9" t="s">
        <v>32</v>
      </c>
      <c r="U4021" s="9">
        <v>11002</v>
      </c>
      <c r="V4021" s="9">
        <v>11002</v>
      </c>
      <c r="W4021" s="9"/>
      <c r="X4021" s="10" t="s">
        <v>5016</v>
      </c>
      <c r="Y4021" s="10" t="s">
        <v>4980</v>
      </c>
      <c r="Z4021" s="9" t="s">
        <v>4994</v>
      </c>
      <c r="AA4021" s="9" t="s">
        <v>5732</v>
      </c>
      <c r="AB4021" s="9" t="s">
        <v>5005</v>
      </c>
      <c r="AC4021" s="9" t="s">
        <v>4999</v>
      </c>
      <c r="AD4021" s="29"/>
      <c r="AE4021" s="20" t="str">
        <f>VLOOKUP(E4021,'FILIAIS PETZ'!A:Q,17,0)</f>
        <v>MG-1</v>
      </c>
      <c r="AF4021" s="20" t="str">
        <f>VLOOKUP(E4021,'FILIAIS PETZ'!A:Q,3,0)</f>
        <v>FELICIO</v>
      </c>
      <c r="AG4021" s="20" t="str">
        <f>VLOOKUP(E4021,'FILIAIS PETZ'!A:Q,2,0)</f>
        <v>R3</v>
      </c>
      <c r="AH4021" s="75">
        <v>2330</v>
      </c>
      <c r="AI4021" s="16" t="s">
        <v>8419</v>
      </c>
      <c r="AJ4021" s="43">
        <f>VLOOKUP(E4021,'FILIAIS PETZ'!$A$2:$K$2000,11,0)</f>
        <v>18328118011810</v>
      </c>
      <c r="AK4021" s="44">
        <f t="shared" si="268"/>
        <v>18328118011810</v>
      </c>
    </row>
    <row r="4022" spans="1:37" s="14" customFormat="1" ht="15" customHeight="1" thickBot="1" x14ac:dyDescent="0.25">
      <c r="A4022" s="9" t="str">
        <f t="shared" si="269"/>
        <v>PREVENTIVA</v>
      </c>
      <c r="B4022" s="18">
        <f>VLOOKUP(C4022,FORNECEDORES!D:E,2,0)</f>
        <v>4990</v>
      </c>
      <c r="C4022" s="19" t="str">
        <f>VLOOKUP(D4022,FORNECEDORES!A:D,4,0)</f>
        <v>27.093.558/0012-78</v>
      </c>
      <c r="D4022" s="13" t="s">
        <v>7133</v>
      </c>
      <c r="E4022" s="20" t="str">
        <f t="shared" si="265"/>
        <v>04 0130</v>
      </c>
      <c r="F4022" s="28" t="s">
        <v>4975</v>
      </c>
      <c r="G4022" s="21" t="str">
        <f>VLOOKUP(E4022,'FILIAIS PETZ'!A:E,5,0)</f>
        <v>PETZ CARLOS LUZ</v>
      </c>
      <c r="H4022" s="20" t="str">
        <f>VLOOKUP(E4022,'FILIAIS PETZ'!A:D,4,0)</f>
        <v>CLUZ-MG</v>
      </c>
      <c r="I4022" s="46">
        <v>45474</v>
      </c>
      <c r="J4022" s="9" t="s">
        <v>4980</v>
      </c>
      <c r="K4022" s="9" t="s">
        <v>5858</v>
      </c>
      <c r="L4022" s="29" t="s">
        <v>12235</v>
      </c>
      <c r="M4022" s="46">
        <v>45527</v>
      </c>
      <c r="N4022" s="46">
        <v>45546</v>
      </c>
      <c r="O4022" s="46">
        <v>45528</v>
      </c>
      <c r="P4022" s="91" t="s">
        <v>4998</v>
      </c>
      <c r="Q4022" s="84">
        <v>3</v>
      </c>
      <c r="R4022" s="91">
        <v>1</v>
      </c>
      <c r="S4022" s="9" t="s">
        <v>4983</v>
      </c>
      <c r="T4022" s="9" t="s">
        <v>32</v>
      </c>
      <c r="U4022" s="9">
        <v>11002</v>
      </c>
      <c r="V4022" s="9">
        <v>11002</v>
      </c>
      <c r="W4022" s="9"/>
      <c r="X4022" s="10" t="s">
        <v>5016</v>
      </c>
      <c r="Y4022" s="10" t="s">
        <v>4980</v>
      </c>
      <c r="Z4022" s="9" t="s">
        <v>4994</v>
      </c>
      <c r="AA4022" s="9" t="s">
        <v>5732</v>
      </c>
      <c r="AB4022" s="9" t="s">
        <v>5005</v>
      </c>
      <c r="AC4022" s="9" t="s">
        <v>4999</v>
      </c>
      <c r="AD4022" s="29"/>
      <c r="AE4022" s="20" t="str">
        <f>VLOOKUP(E4022,'FILIAIS PETZ'!A:Q,17,0)</f>
        <v>MG-1</v>
      </c>
      <c r="AF4022" s="20" t="str">
        <f>VLOOKUP(E4022,'FILIAIS PETZ'!A:Q,3,0)</f>
        <v>FELICIO</v>
      </c>
      <c r="AG4022" s="20" t="str">
        <f>VLOOKUP(E4022,'FILIAIS PETZ'!A:Q,2,0)</f>
        <v>R3</v>
      </c>
      <c r="AH4022" s="75">
        <v>2330</v>
      </c>
      <c r="AI4022" s="16" t="s">
        <v>8419</v>
      </c>
      <c r="AJ4022" s="43">
        <f>VLOOKUP(E4022,'FILIAIS PETZ'!$A$2:$K$2000,11,0)</f>
        <v>18328118012204</v>
      </c>
      <c r="AK4022" s="44">
        <f t="shared" si="268"/>
        <v>18328118012204</v>
      </c>
    </row>
    <row r="4023" spans="1:37" s="14" customFormat="1" ht="15" customHeight="1" thickBot="1" x14ac:dyDescent="0.25">
      <c r="A4023" s="9" t="str">
        <f t="shared" si="269"/>
        <v>PREVENTIVA</v>
      </c>
      <c r="B4023" s="18">
        <f>VLOOKUP(C4023,FORNECEDORES!D:E,2,0)</f>
        <v>132859</v>
      </c>
      <c r="C4023" s="19" t="str">
        <f>VLOOKUP(D4023,FORNECEDORES!A:D,4,0)</f>
        <v>27.093.558/0006-20</v>
      </c>
      <c r="D4023" s="13" t="s">
        <v>7131</v>
      </c>
      <c r="E4023" s="20" t="str">
        <f t="shared" si="265"/>
        <v>04 0139</v>
      </c>
      <c r="F4023" s="28" t="s">
        <v>4978</v>
      </c>
      <c r="G4023" s="21" t="str">
        <f>VLOOKUP(E4023,'FILIAIS PETZ'!A:E,5,0)</f>
        <v>PETZ PALMAS</v>
      </c>
      <c r="H4023" s="20" t="str">
        <f>VLOOKUP(E4023,'FILIAIS PETZ'!A:D,4,0)</f>
        <v>PMAS-TO</v>
      </c>
      <c r="I4023" s="46">
        <v>45474</v>
      </c>
      <c r="J4023" s="9" t="s">
        <v>4980</v>
      </c>
      <c r="K4023" s="9" t="s">
        <v>5858</v>
      </c>
      <c r="L4023" s="29" t="s">
        <v>12262</v>
      </c>
      <c r="M4023" s="46">
        <v>45527</v>
      </c>
      <c r="N4023" s="46">
        <v>45546</v>
      </c>
      <c r="O4023" s="46">
        <v>45528</v>
      </c>
      <c r="P4023" s="91" t="s">
        <v>4998</v>
      </c>
      <c r="Q4023" s="84">
        <v>3</v>
      </c>
      <c r="R4023" s="91">
        <v>1</v>
      </c>
      <c r="S4023" s="9" t="s">
        <v>4983</v>
      </c>
      <c r="T4023" s="9" t="s">
        <v>32</v>
      </c>
      <c r="U4023" s="9">
        <v>11002</v>
      </c>
      <c r="V4023" s="9">
        <v>11002</v>
      </c>
      <c r="W4023" s="9"/>
      <c r="X4023" s="10" t="s">
        <v>5016</v>
      </c>
      <c r="Y4023" s="10" t="s">
        <v>4980</v>
      </c>
      <c r="Z4023" s="9" t="s">
        <v>4994</v>
      </c>
      <c r="AA4023" s="9" t="s">
        <v>5732</v>
      </c>
      <c r="AB4023" s="9" t="s">
        <v>5005</v>
      </c>
      <c r="AC4023" s="9" t="s">
        <v>4999</v>
      </c>
      <c r="AD4023" s="29"/>
      <c r="AE4023" s="20" t="str">
        <f>VLOOKUP(E4023,'FILIAIS PETZ'!A:Q,17,0)</f>
        <v>CO-2</v>
      </c>
      <c r="AF4023" s="20" t="str">
        <f>VLOOKUP(E4023,'FILIAIS PETZ'!A:Q,3,0)</f>
        <v>FELICIO</v>
      </c>
      <c r="AG4023" s="20" t="str">
        <f>VLOOKUP(E4023,'FILIAIS PETZ'!A:Q,2,0)</f>
        <v>R3</v>
      </c>
      <c r="AH4023" s="75">
        <v>2330</v>
      </c>
      <c r="AI4023" s="16" t="s">
        <v>8419</v>
      </c>
      <c r="AJ4023" s="43">
        <f>VLOOKUP(E4023,'FILIAIS PETZ'!$A$2:$K$2000,11,0)</f>
        <v>18328118014088</v>
      </c>
      <c r="AK4023" s="44">
        <f t="shared" si="268"/>
        <v>18328118014088</v>
      </c>
    </row>
    <row r="4024" spans="1:37" s="14" customFormat="1" ht="15" customHeight="1" thickBot="1" x14ac:dyDescent="0.25">
      <c r="A4024" s="9" t="str">
        <f t="shared" si="269"/>
        <v>PREVENTIVA</v>
      </c>
      <c r="B4024" s="18">
        <f>VLOOKUP(C4024,FORNECEDORES!D:E,2,0)</f>
        <v>132859</v>
      </c>
      <c r="C4024" s="19" t="str">
        <f>VLOOKUP(D4024,FORNECEDORES!A:D,4,0)</f>
        <v>27.093.558/0006-20</v>
      </c>
      <c r="D4024" s="13" t="s">
        <v>7131</v>
      </c>
      <c r="E4024" s="20" t="str">
        <f t="shared" si="265"/>
        <v>04 0150</v>
      </c>
      <c r="F4024" s="28" t="s">
        <v>4963</v>
      </c>
      <c r="G4024" s="21" t="str">
        <f>VLOOKUP(E4024,'FILIAIS PETZ'!A:E,5,0)</f>
        <v>PETZ BRASILIA JARDIM BOTANICO</v>
      </c>
      <c r="H4024" s="20" t="str">
        <f>VLOOKUP(E4024,'FILIAIS PETZ'!A:D,4,0)</f>
        <v>BJDB-DF</v>
      </c>
      <c r="I4024" s="46">
        <v>45474</v>
      </c>
      <c r="J4024" s="9" t="s">
        <v>4980</v>
      </c>
      <c r="K4024" s="9" t="s">
        <v>5858</v>
      </c>
      <c r="L4024" s="29" t="s">
        <v>12223</v>
      </c>
      <c r="M4024" s="46">
        <v>45527</v>
      </c>
      <c r="N4024" s="46">
        <v>45546</v>
      </c>
      <c r="O4024" s="46">
        <v>45528</v>
      </c>
      <c r="P4024" s="91" t="s">
        <v>4998</v>
      </c>
      <c r="Q4024" s="84">
        <v>3</v>
      </c>
      <c r="R4024" s="91">
        <v>1</v>
      </c>
      <c r="S4024" s="9" t="s">
        <v>4983</v>
      </c>
      <c r="T4024" s="9" t="s">
        <v>32</v>
      </c>
      <c r="U4024" s="9">
        <v>11002</v>
      </c>
      <c r="V4024" s="9">
        <v>11002</v>
      </c>
      <c r="W4024" s="9"/>
      <c r="X4024" s="10" t="s">
        <v>5016</v>
      </c>
      <c r="Y4024" s="10" t="s">
        <v>4980</v>
      </c>
      <c r="Z4024" s="9" t="s">
        <v>4994</v>
      </c>
      <c r="AA4024" s="9" t="s">
        <v>5732</v>
      </c>
      <c r="AB4024" s="9" t="s">
        <v>5005</v>
      </c>
      <c r="AC4024" s="9" t="s">
        <v>4999</v>
      </c>
      <c r="AD4024" s="29"/>
      <c r="AE4024" s="20" t="str">
        <f>VLOOKUP(E4024,'FILIAIS PETZ'!A:Q,17,0)</f>
        <v>CO-1</v>
      </c>
      <c r="AF4024" s="20" t="str">
        <f>VLOOKUP(E4024,'FILIAIS PETZ'!A:Q,3,0)</f>
        <v>FELICIO</v>
      </c>
      <c r="AG4024" s="20" t="str">
        <f>VLOOKUP(E4024,'FILIAIS PETZ'!A:Q,2,0)</f>
        <v>R3</v>
      </c>
      <c r="AH4024" s="75">
        <v>2330</v>
      </c>
      <c r="AI4024" s="16" t="s">
        <v>8419</v>
      </c>
      <c r="AJ4024" s="43">
        <f>VLOOKUP(E4024,'FILIAIS PETZ'!$A$2:$K$2000,11,0)</f>
        <v>18328118014320</v>
      </c>
      <c r="AK4024" s="44">
        <f t="shared" si="268"/>
        <v>18328118014320</v>
      </c>
    </row>
    <row r="4025" spans="1:37" s="14" customFormat="1" ht="15" customHeight="1" thickBot="1" x14ac:dyDescent="0.25">
      <c r="A4025" s="9" t="str">
        <f t="shared" si="269"/>
        <v>PREVENTIVA</v>
      </c>
      <c r="B4025" s="18">
        <f>VLOOKUP(C4025,FORNECEDORES!D:E,2,0)</f>
        <v>4722</v>
      </c>
      <c r="C4025" s="19" t="str">
        <f>VLOOKUP(D4025,FORNECEDORES!A:D,4,0)</f>
        <v>08.100.057/0001-74</v>
      </c>
      <c r="D4025" s="13" t="s">
        <v>6219</v>
      </c>
      <c r="E4025" s="20" t="str">
        <f t="shared" si="265"/>
        <v>04 0252</v>
      </c>
      <c r="F4025" s="28" t="s">
        <v>4969</v>
      </c>
      <c r="G4025" s="21" t="str">
        <f>VLOOKUP(E4025,'FILIAIS PETZ'!A:E,5,0)</f>
        <v>PETZ SHOPPING PORTO VELHO</v>
      </c>
      <c r="H4025" s="20" t="str">
        <f>VLOOKUP(E4025,'FILIAIS PETZ'!A:D,4,0)</f>
        <v>SPVL-RO</v>
      </c>
      <c r="I4025" s="46">
        <v>45474</v>
      </c>
      <c r="J4025" s="9" t="s">
        <v>4980</v>
      </c>
      <c r="K4025" s="9" t="s">
        <v>5858</v>
      </c>
      <c r="L4025" s="29" t="s">
        <v>8945</v>
      </c>
      <c r="M4025" s="46">
        <v>45483</v>
      </c>
      <c r="N4025" s="46">
        <v>45518</v>
      </c>
      <c r="O4025" s="46">
        <v>45498</v>
      </c>
      <c r="P4025" s="91" t="s">
        <v>4998</v>
      </c>
      <c r="Q4025" s="84">
        <v>3</v>
      </c>
      <c r="R4025" s="91">
        <v>1</v>
      </c>
      <c r="S4025" s="9" t="s">
        <v>4983</v>
      </c>
      <c r="T4025" s="9" t="s">
        <v>32</v>
      </c>
      <c r="U4025" s="9">
        <v>11002</v>
      </c>
      <c r="V4025" s="9">
        <v>11002</v>
      </c>
      <c r="W4025" s="9"/>
      <c r="X4025" s="10" t="s">
        <v>5016</v>
      </c>
      <c r="Y4025" s="9" t="s">
        <v>4994</v>
      </c>
      <c r="Z4025" s="9" t="s">
        <v>4994</v>
      </c>
      <c r="AA4025" s="9" t="s">
        <v>5732</v>
      </c>
      <c r="AB4025" s="10" t="s">
        <v>5040</v>
      </c>
      <c r="AC4025" s="9" t="s">
        <v>4999</v>
      </c>
      <c r="AD4025" s="29"/>
      <c r="AE4025" s="20" t="str">
        <f>VLOOKUP(E4025,'FILIAIS PETZ'!A:Q,17,0)</f>
        <v>CO-3</v>
      </c>
      <c r="AF4025" s="20" t="str">
        <f>VLOOKUP(E4025,'FILIAIS PETZ'!A:Q,3,0)</f>
        <v>FELICIO</v>
      </c>
      <c r="AG4025" s="20" t="str">
        <f>VLOOKUP(E4025,'FILIAIS PETZ'!A:Q,2,0)</f>
        <v>R3</v>
      </c>
      <c r="AH4025" s="75">
        <v>2330</v>
      </c>
      <c r="AI4025" s="16" t="s">
        <v>8419</v>
      </c>
      <c r="AJ4025" s="43" t="str">
        <f>VLOOKUP(E4025,'FILIAIS PETZ'!$A$2:$K$2000,11,0)</f>
        <v>18.328.118/0238-26</v>
      </c>
      <c r="AK4025" s="44" t="str">
        <f t="shared" si="268"/>
        <v>18.328.118/0238-26</v>
      </c>
    </row>
    <row r="4026" spans="1:37" s="14" customFormat="1" ht="15" customHeight="1" thickBot="1" x14ac:dyDescent="0.25">
      <c r="A4026" s="9" t="str">
        <f t="shared" si="269"/>
        <v>PREVENTIVA</v>
      </c>
      <c r="B4026" s="18">
        <f>VLOOKUP(C4026,FORNECEDORES!D:E,2,0)</f>
        <v>132859</v>
      </c>
      <c r="C4026" s="19" t="str">
        <f>VLOOKUP(D4026,FORNECEDORES!A:D,4,0)</f>
        <v>27.093.558/0006-20</v>
      </c>
      <c r="D4026" s="13" t="s">
        <v>7131</v>
      </c>
      <c r="E4026" s="20" t="str">
        <f t="shared" si="265"/>
        <v>04 0153</v>
      </c>
      <c r="F4026" s="28" t="s">
        <v>4966</v>
      </c>
      <c r="G4026" s="21" t="str">
        <f>VLOOKUP(E4026,'FILIAIS PETZ'!A:E,5,0)</f>
        <v>PETZ TAGUATINGA</v>
      </c>
      <c r="H4026" s="20" t="str">
        <f>VLOOKUP(E4026,'FILIAIS PETZ'!A:D,4,0)</f>
        <v>TGTG-DF</v>
      </c>
      <c r="I4026" s="46">
        <v>45474</v>
      </c>
      <c r="J4026" s="9" t="s">
        <v>4980</v>
      </c>
      <c r="K4026" s="9" t="s">
        <v>5858</v>
      </c>
      <c r="L4026" s="29" t="s">
        <v>12231</v>
      </c>
      <c r="M4026" s="46">
        <v>45527</v>
      </c>
      <c r="N4026" s="46">
        <v>45546</v>
      </c>
      <c r="O4026" s="46">
        <v>45528</v>
      </c>
      <c r="P4026" s="91" t="s">
        <v>4998</v>
      </c>
      <c r="Q4026" s="84">
        <v>3</v>
      </c>
      <c r="R4026" s="91">
        <v>1</v>
      </c>
      <c r="S4026" s="9" t="s">
        <v>4983</v>
      </c>
      <c r="T4026" s="9" t="s">
        <v>32</v>
      </c>
      <c r="U4026" s="9">
        <v>11002</v>
      </c>
      <c r="V4026" s="9">
        <v>11002</v>
      </c>
      <c r="W4026" s="9"/>
      <c r="X4026" s="10" t="s">
        <v>5016</v>
      </c>
      <c r="Y4026" s="10" t="s">
        <v>4980</v>
      </c>
      <c r="Z4026" s="9" t="s">
        <v>4994</v>
      </c>
      <c r="AA4026" s="9" t="s">
        <v>5732</v>
      </c>
      <c r="AB4026" s="9" t="s">
        <v>5005</v>
      </c>
      <c r="AC4026" s="9" t="s">
        <v>4999</v>
      </c>
      <c r="AD4026" s="29"/>
      <c r="AE4026" s="20" t="str">
        <f>VLOOKUP(E4026,'FILIAIS PETZ'!A:Q,17,0)</f>
        <v>CO-1</v>
      </c>
      <c r="AF4026" s="20" t="str">
        <f>VLOOKUP(E4026,'FILIAIS PETZ'!A:Q,3,0)</f>
        <v>FELICIO</v>
      </c>
      <c r="AG4026" s="20" t="str">
        <f>VLOOKUP(E4026,'FILIAIS PETZ'!A:Q,2,0)</f>
        <v>R3</v>
      </c>
      <c r="AH4026" s="75">
        <v>2330</v>
      </c>
      <c r="AI4026" s="16" t="s">
        <v>8419</v>
      </c>
      <c r="AJ4026" s="43">
        <f>VLOOKUP(E4026,'FILIAIS PETZ'!$A$2:$K$2000,11,0)</f>
        <v>18328118014916</v>
      </c>
      <c r="AK4026" s="44">
        <f t="shared" si="268"/>
        <v>18328118014916</v>
      </c>
    </row>
    <row r="4027" spans="1:37" s="14" customFormat="1" ht="15" customHeight="1" thickBot="1" x14ac:dyDescent="0.25">
      <c r="A4027" s="9" t="str">
        <f t="shared" si="269"/>
        <v>PREVENTIVA</v>
      </c>
      <c r="B4027" s="18">
        <f>VLOOKUP(C4027,FORNECEDORES!D:E,2,0)</f>
        <v>4990</v>
      </c>
      <c r="C4027" s="19" t="str">
        <f>VLOOKUP(D4027,FORNECEDORES!A:D,4,0)</f>
        <v>27.093.558/0012-78</v>
      </c>
      <c r="D4027" s="13" t="s">
        <v>7133</v>
      </c>
      <c r="E4027" s="20" t="str">
        <f t="shared" si="265"/>
        <v>04 0155</v>
      </c>
      <c r="F4027" s="28" t="s">
        <v>4929</v>
      </c>
      <c r="G4027" s="21" t="str">
        <f>VLOOKUP(E4027,'FILIAIS PETZ'!A:E,5,0)</f>
        <v>PETZ SETE LAGOAS</v>
      </c>
      <c r="H4027" s="20" t="str">
        <f>VLOOKUP(E4027,'FILIAIS PETZ'!A:D,4,0)</f>
        <v>STLG-MG</v>
      </c>
      <c r="I4027" s="46">
        <v>45474</v>
      </c>
      <c r="J4027" s="9" t="s">
        <v>4980</v>
      </c>
      <c r="K4027" s="9" t="s">
        <v>5858</v>
      </c>
      <c r="L4027" s="29" t="s">
        <v>12230</v>
      </c>
      <c r="M4027" s="46">
        <v>45527</v>
      </c>
      <c r="N4027" s="46">
        <v>45546</v>
      </c>
      <c r="O4027" s="46">
        <v>45528</v>
      </c>
      <c r="P4027" s="91" t="s">
        <v>4998</v>
      </c>
      <c r="Q4027" s="84">
        <v>3</v>
      </c>
      <c r="R4027" s="91">
        <v>1</v>
      </c>
      <c r="S4027" s="9" t="s">
        <v>4983</v>
      </c>
      <c r="T4027" s="9" t="s">
        <v>32</v>
      </c>
      <c r="U4027" s="9">
        <v>11002</v>
      </c>
      <c r="V4027" s="9">
        <v>11002</v>
      </c>
      <c r="W4027" s="9"/>
      <c r="X4027" s="10" t="s">
        <v>5016</v>
      </c>
      <c r="Y4027" s="10" t="s">
        <v>4980</v>
      </c>
      <c r="Z4027" s="9" t="s">
        <v>4994</v>
      </c>
      <c r="AA4027" s="9" t="s">
        <v>5732</v>
      </c>
      <c r="AB4027" s="9" t="s">
        <v>5005</v>
      </c>
      <c r="AC4027" s="9" t="s">
        <v>4999</v>
      </c>
      <c r="AD4027" s="29"/>
      <c r="AE4027" s="20" t="str">
        <f>VLOOKUP(E4027,'FILIAIS PETZ'!A:Q,17,0)</f>
        <v>MG-1</v>
      </c>
      <c r="AF4027" s="20" t="str">
        <f>VLOOKUP(E4027,'FILIAIS PETZ'!A:Q,3,0)</f>
        <v>FELICIO</v>
      </c>
      <c r="AG4027" s="20" t="str">
        <f>VLOOKUP(E4027,'FILIAIS PETZ'!A:Q,2,0)</f>
        <v>R3</v>
      </c>
      <c r="AH4027" s="75">
        <v>2330</v>
      </c>
      <c r="AI4027" s="16" t="s">
        <v>8419</v>
      </c>
      <c r="AJ4027" s="43">
        <f>VLOOKUP(E4027,'FILIAIS PETZ'!$A$2:$K$2000,11,0)</f>
        <v>18328118015645</v>
      </c>
      <c r="AK4027" s="44">
        <f t="shared" si="268"/>
        <v>18328118015645</v>
      </c>
    </row>
    <row r="4028" spans="1:37" s="14" customFormat="1" ht="15" customHeight="1" thickBot="1" x14ac:dyDescent="0.25">
      <c r="A4028" s="9" t="str">
        <f t="shared" si="269"/>
        <v>PREVENTIVA</v>
      </c>
      <c r="B4028" s="18">
        <f>VLOOKUP(C4028,FORNECEDORES!D:E,2,0)</f>
        <v>132859</v>
      </c>
      <c r="C4028" s="19" t="str">
        <f>VLOOKUP(D4028,FORNECEDORES!A:D,4,0)</f>
        <v>27.093.558/0006-20</v>
      </c>
      <c r="D4028" s="13" t="s">
        <v>7131</v>
      </c>
      <c r="E4028" s="20" t="str">
        <f t="shared" si="265"/>
        <v>04 0161</v>
      </c>
      <c r="F4028" s="28" t="s">
        <v>4959</v>
      </c>
      <c r="G4028" s="21" t="str">
        <f>VLOOKUP(E4028,'FILIAIS PETZ'!A:E,5,0)</f>
        <v>PETZ CEILANDIA</v>
      </c>
      <c r="H4028" s="20" t="str">
        <f>VLOOKUP(E4028,'FILIAIS PETZ'!A:D,4,0)</f>
        <v>CDIA-DF</v>
      </c>
      <c r="I4028" s="46">
        <v>45474</v>
      </c>
      <c r="J4028" s="9" t="s">
        <v>4980</v>
      </c>
      <c r="K4028" s="9" t="s">
        <v>5858</v>
      </c>
      <c r="L4028" s="29" t="s">
        <v>12249</v>
      </c>
      <c r="M4028" s="46">
        <v>45527</v>
      </c>
      <c r="N4028" s="46">
        <v>45546</v>
      </c>
      <c r="O4028" s="46">
        <v>45528</v>
      </c>
      <c r="P4028" s="91" t="s">
        <v>4998</v>
      </c>
      <c r="Q4028" s="84">
        <v>3</v>
      </c>
      <c r="R4028" s="91">
        <v>1</v>
      </c>
      <c r="S4028" s="9" t="s">
        <v>4983</v>
      </c>
      <c r="T4028" s="9" t="s">
        <v>32</v>
      </c>
      <c r="U4028" s="9">
        <v>11002</v>
      </c>
      <c r="V4028" s="9">
        <v>11002</v>
      </c>
      <c r="W4028" s="9"/>
      <c r="X4028" s="10" t="s">
        <v>5016</v>
      </c>
      <c r="Y4028" s="10" t="s">
        <v>4980</v>
      </c>
      <c r="Z4028" s="9" t="s">
        <v>4994</v>
      </c>
      <c r="AA4028" s="9" t="s">
        <v>5732</v>
      </c>
      <c r="AB4028" s="9" t="s">
        <v>5005</v>
      </c>
      <c r="AC4028" s="9" t="s">
        <v>4999</v>
      </c>
      <c r="AD4028" s="29"/>
      <c r="AE4028" s="20" t="str">
        <f>VLOOKUP(E4028,'FILIAIS PETZ'!A:Q,17,0)</f>
        <v>CO-1</v>
      </c>
      <c r="AF4028" s="20" t="str">
        <f>VLOOKUP(E4028,'FILIAIS PETZ'!A:Q,3,0)</f>
        <v>FELICIO</v>
      </c>
      <c r="AG4028" s="20" t="str">
        <f>VLOOKUP(E4028,'FILIAIS PETZ'!A:Q,2,0)</f>
        <v>R3</v>
      </c>
      <c r="AH4028" s="75">
        <v>2330</v>
      </c>
      <c r="AI4028" s="16" t="s">
        <v>8419</v>
      </c>
      <c r="AJ4028" s="43">
        <f>VLOOKUP(E4028,'FILIAIS PETZ'!$A$2:$K$2000,11,0)</f>
        <v>18328118015211</v>
      </c>
      <c r="AK4028" s="44">
        <f t="shared" si="268"/>
        <v>18328118015211</v>
      </c>
    </row>
    <row r="4029" spans="1:37" s="14" customFormat="1" ht="15" customHeight="1" thickBot="1" x14ac:dyDescent="0.25">
      <c r="A4029" s="9" t="str">
        <f t="shared" si="269"/>
        <v>PREVENTIVA</v>
      </c>
      <c r="B4029" s="18">
        <f>VLOOKUP(C4029,FORNECEDORES!D:E,2,0)</f>
        <v>4990</v>
      </c>
      <c r="C4029" s="19" t="str">
        <f>VLOOKUP(D4029,FORNECEDORES!A:D,4,0)</f>
        <v>27.093.558/0012-78</v>
      </c>
      <c r="D4029" s="13" t="s">
        <v>7133</v>
      </c>
      <c r="E4029" s="20" t="str">
        <f t="shared" si="265"/>
        <v>04 0162</v>
      </c>
      <c r="F4029" s="28" t="s">
        <v>5179</v>
      </c>
      <c r="G4029" s="21" t="str">
        <f>VLOOKUP(E4029,'FILIAIS PETZ'!A:E,5,0)</f>
        <v>PETZ CONTAGEM JOÃO CESAR</v>
      </c>
      <c r="H4029" s="20" t="str">
        <f>VLOOKUP(E4029,'FILIAIS PETZ'!A:D,4,0)</f>
        <v>CTJC-MG</v>
      </c>
      <c r="I4029" s="46">
        <v>45474</v>
      </c>
      <c r="J4029" s="9" t="s">
        <v>4980</v>
      </c>
      <c r="K4029" s="9" t="s">
        <v>5858</v>
      </c>
      <c r="L4029" s="29" t="s">
        <v>12228</v>
      </c>
      <c r="M4029" s="46">
        <v>45527</v>
      </c>
      <c r="N4029" s="46">
        <v>45546</v>
      </c>
      <c r="O4029" s="46">
        <v>45528</v>
      </c>
      <c r="P4029" s="91" t="s">
        <v>4998</v>
      </c>
      <c r="Q4029" s="84">
        <v>3</v>
      </c>
      <c r="R4029" s="91">
        <v>1</v>
      </c>
      <c r="S4029" s="9" t="s">
        <v>4983</v>
      </c>
      <c r="T4029" s="9" t="s">
        <v>32</v>
      </c>
      <c r="U4029" s="9">
        <v>11002</v>
      </c>
      <c r="V4029" s="9">
        <v>11002</v>
      </c>
      <c r="W4029" s="9"/>
      <c r="X4029" s="10" t="s">
        <v>5016</v>
      </c>
      <c r="Y4029" s="10" t="s">
        <v>4980</v>
      </c>
      <c r="Z4029" s="9" t="s">
        <v>4994</v>
      </c>
      <c r="AA4029" s="9" t="s">
        <v>5732</v>
      </c>
      <c r="AB4029" s="9" t="s">
        <v>5005</v>
      </c>
      <c r="AC4029" s="9" t="s">
        <v>4999</v>
      </c>
      <c r="AD4029" s="29"/>
      <c r="AE4029" s="20" t="str">
        <f>VLOOKUP(E4029,'FILIAIS PETZ'!A:Q,17,0)</f>
        <v>MG-2</v>
      </c>
      <c r="AF4029" s="20" t="str">
        <f>VLOOKUP(E4029,'FILIAIS PETZ'!A:Q,3,0)</f>
        <v>FELICIO</v>
      </c>
      <c r="AG4029" s="20" t="str">
        <f>VLOOKUP(E4029,'FILIAIS PETZ'!A:Q,2,0)</f>
        <v>R3</v>
      </c>
      <c r="AH4029" s="75">
        <v>2330</v>
      </c>
      <c r="AI4029" s="16" t="s">
        <v>8419</v>
      </c>
      <c r="AJ4029" s="43">
        <f>VLOOKUP(E4029,'FILIAIS PETZ'!$A$2:$K$2000,11,0)</f>
        <v>18328118017265</v>
      </c>
      <c r="AK4029" s="44">
        <f t="shared" si="268"/>
        <v>18328118017265</v>
      </c>
    </row>
    <row r="4030" spans="1:37" s="14" customFormat="1" ht="15" customHeight="1" thickBot="1" x14ac:dyDescent="0.25">
      <c r="A4030" s="9">
        <v>0</v>
      </c>
      <c r="B4030" s="18" t="e">
        <f>VLOOKUP(C4030,FORNECEDORES!D:E,2,0)</f>
        <v>#N/A</v>
      </c>
      <c r="C4030" s="19" t="e">
        <f>VLOOKUP(D4030,FORNECEDORES!A:D,4,0)</f>
        <v>#N/A</v>
      </c>
      <c r="D4030" s="13" t="s">
        <v>9278</v>
      </c>
      <c r="E4030" s="20" t="str">
        <f t="shared" si="265"/>
        <v>04 0077</v>
      </c>
      <c r="F4030" s="28" t="s">
        <v>4954</v>
      </c>
      <c r="G4030" s="21" t="str">
        <f>VLOOKUP(E4030,'FILIAIS PETZ'!A:E,5,0)</f>
        <v>PETZ GOIANIA (SETOR BUENO)</v>
      </c>
      <c r="H4030" s="20" t="str">
        <f>VLOOKUP(E4030,'FILIAIS PETZ'!A:D,4,0)</f>
        <v>BT63-GO</v>
      </c>
      <c r="I4030" s="46">
        <v>45366</v>
      </c>
      <c r="J4030" s="9"/>
      <c r="K4030" s="9" t="s">
        <v>9047</v>
      </c>
      <c r="L4030" s="29" t="s">
        <v>10187</v>
      </c>
      <c r="M4030" s="46">
        <v>45293</v>
      </c>
      <c r="N4030" s="46">
        <v>45378</v>
      </c>
      <c r="O4030" s="46">
        <v>45366</v>
      </c>
      <c r="P4030" s="91" t="s">
        <v>4998</v>
      </c>
      <c r="Q4030" s="84">
        <v>3</v>
      </c>
      <c r="R4030" s="91">
        <v>1</v>
      </c>
      <c r="S4030" s="9" t="s">
        <v>4983</v>
      </c>
      <c r="T4030" s="9" t="s">
        <v>32</v>
      </c>
      <c r="U4030" s="9">
        <v>11002</v>
      </c>
      <c r="V4030" s="9">
        <v>11002</v>
      </c>
      <c r="W4030" s="9"/>
      <c r="X4030" s="9" t="s">
        <v>5016</v>
      </c>
      <c r="Y4030" s="10" t="s">
        <v>4994</v>
      </c>
      <c r="Z4030" s="9" t="s">
        <v>4994</v>
      </c>
      <c r="AA4030" s="9" t="s">
        <v>5732</v>
      </c>
      <c r="AB4030" s="9" t="s">
        <v>5005</v>
      </c>
      <c r="AC4030" s="9" t="s">
        <v>4999</v>
      </c>
      <c r="AD4030" s="9"/>
      <c r="AE4030" s="20" t="str">
        <f>VLOOKUP(E4030,'FILIAIS PETZ'!A:Q,17,0)</f>
        <v>CO-2</v>
      </c>
      <c r="AF4030" s="20" t="str">
        <f>VLOOKUP(E4030,'FILIAIS PETZ'!A:Q,3,0)</f>
        <v>FELICIO</v>
      </c>
      <c r="AG4030" s="20" t="str">
        <f>VLOOKUP(E4030,'FILIAIS PETZ'!A:Q,2,0)</f>
        <v>R3</v>
      </c>
      <c r="AH4030" s="75">
        <v>2368.1999999999998</v>
      </c>
      <c r="AI4030" s="16" t="s">
        <v>10188</v>
      </c>
      <c r="AJ4030" s="43">
        <f>VLOOKUP(E4030,'FILIAIS PETZ'!$A$2:$K$2000,11,0)</f>
        <v>18328118007545</v>
      </c>
      <c r="AK4030" s="44">
        <f t="shared" si="268"/>
        <v>18328118007545</v>
      </c>
    </row>
    <row r="4031" spans="1:37" s="14" customFormat="1" ht="15" customHeight="1" thickBot="1" x14ac:dyDescent="0.25">
      <c r="A4031" s="9" t="str">
        <f t="shared" ref="A4031:A4040" si="270">J4031</f>
        <v>PREVENTIVA</v>
      </c>
      <c r="B4031" s="18">
        <f>VLOOKUP(C4031,FORNECEDORES!D:E,2,0)</f>
        <v>255287</v>
      </c>
      <c r="C4031" s="19" t="str">
        <f>VLOOKUP(D4031,FORNECEDORES!A:D,4,0)</f>
        <v>27.093.558/0060-75</v>
      </c>
      <c r="D4031" s="13" t="s">
        <v>7158</v>
      </c>
      <c r="E4031" s="20" t="str">
        <f t="shared" si="265"/>
        <v>04 0165</v>
      </c>
      <c r="F4031" s="28" t="s">
        <v>4935</v>
      </c>
      <c r="G4031" s="21" t="str">
        <f>VLOOKUP(E4031,'FILIAIS PETZ'!A:E,5,0)</f>
        <v>PETZ CARAPICUIBA</v>
      </c>
      <c r="H4031" s="20" t="str">
        <f>VLOOKUP(E4031,'FILIAIS PETZ'!A:D,4,0)</f>
        <v>CPIC-SP</v>
      </c>
      <c r="I4031" s="46">
        <v>45474</v>
      </c>
      <c r="J4031" s="9" t="s">
        <v>4980</v>
      </c>
      <c r="K4031" s="9" t="s">
        <v>5858</v>
      </c>
      <c r="L4031" s="29" t="s">
        <v>12236</v>
      </c>
      <c r="M4031" s="46">
        <v>45527</v>
      </c>
      <c r="N4031" s="46">
        <v>45546</v>
      </c>
      <c r="O4031" s="46">
        <v>45528</v>
      </c>
      <c r="P4031" s="91" t="s">
        <v>4998</v>
      </c>
      <c r="Q4031" s="84">
        <v>3</v>
      </c>
      <c r="R4031" s="91">
        <v>1</v>
      </c>
      <c r="S4031" s="9" t="s">
        <v>4983</v>
      </c>
      <c r="T4031" s="9" t="s">
        <v>32</v>
      </c>
      <c r="U4031" s="9">
        <v>11002</v>
      </c>
      <c r="V4031" s="9">
        <v>11002</v>
      </c>
      <c r="W4031" s="9"/>
      <c r="X4031" s="10" t="s">
        <v>5016</v>
      </c>
      <c r="Y4031" s="10" t="s">
        <v>4980</v>
      </c>
      <c r="Z4031" s="9" t="s">
        <v>4994</v>
      </c>
      <c r="AA4031" s="9" t="s">
        <v>5732</v>
      </c>
      <c r="AB4031" s="9" t="s">
        <v>5005</v>
      </c>
      <c r="AC4031" s="9" t="s">
        <v>4999</v>
      </c>
      <c r="AD4031" s="29"/>
      <c r="AE4031" s="20" t="str">
        <f>VLOOKUP(E4031,'FILIAIS PETZ'!A:Q,17,0)</f>
        <v>SP7</v>
      </c>
      <c r="AF4031" s="20" t="str">
        <f>VLOOKUP(E4031,'FILIAIS PETZ'!A:Q,3,0)</f>
        <v>FELICIO</v>
      </c>
      <c r="AG4031" s="20" t="str">
        <f>VLOOKUP(E4031,'FILIAIS PETZ'!A:Q,2,0)</f>
        <v>R3</v>
      </c>
      <c r="AH4031" s="75">
        <v>2330</v>
      </c>
      <c r="AI4031" s="16" t="s">
        <v>8419</v>
      </c>
      <c r="AJ4031" s="43">
        <f>VLOOKUP(E4031,'FILIAIS PETZ'!$A$2:$K$2000,11,0)</f>
        <v>18328118015726</v>
      </c>
      <c r="AK4031" s="44">
        <f t="shared" si="268"/>
        <v>18328118015726</v>
      </c>
    </row>
    <row r="4032" spans="1:37" s="14" customFormat="1" ht="15" customHeight="1" thickBot="1" x14ac:dyDescent="0.25">
      <c r="A4032" s="9" t="str">
        <f t="shared" si="270"/>
        <v>PREVENTIVA</v>
      </c>
      <c r="B4032" s="18">
        <f>VLOOKUP(C4032,FORNECEDORES!D:E,2,0)</f>
        <v>4722</v>
      </c>
      <c r="C4032" s="19" t="str">
        <f>VLOOKUP(D4032,FORNECEDORES!A:D,4,0)</f>
        <v>08.100.057/0001-74</v>
      </c>
      <c r="D4032" s="13" t="s">
        <v>6219</v>
      </c>
      <c r="E4032" s="20" t="str">
        <f t="shared" si="265"/>
        <v>04 0228</v>
      </c>
      <c r="F4032" s="28" t="s">
        <v>4939</v>
      </c>
      <c r="G4032" s="21" t="str">
        <f>VLOOKUP(E4032,'FILIAIS PETZ'!A:E,5,0)</f>
        <v>PETZ SHOPPING PANTANAL</v>
      </c>
      <c r="H4032" s="20" t="str">
        <f>VLOOKUP(E4032,'FILIAIS PETZ'!A:D,4,0)</f>
        <v>SPAN-MT</v>
      </c>
      <c r="I4032" s="46">
        <v>45474</v>
      </c>
      <c r="J4032" s="9" t="s">
        <v>4980</v>
      </c>
      <c r="K4032" s="9" t="s">
        <v>5858</v>
      </c>
      <c r="L4032" s="29" t="s">
        <v>5811</v>
      </c>
      <c r="M4032" s="46">
        <v>45483</v>
      </c>
      <c r="N4032" s="46">
        <v>45518</v>
      </c>
      <c r="O4032" s="46">
        <v>45498</v>
      </c>
      <c r="P4032" s="91" t="s">
        <v>4998</v>
      </c>
      <c r="Q4032" s="84">
        <v>3</v>
      </c>
      <c r="R4032" s="91">
        <v>1</v>
      </c>
      <c r="S4032" s="9" t="s">
        <v>4983</v>
      </c>
      <c r="T4032" s="9" t="s">
        <v>32</v>
      </c>
      <c r="U4032" s="9">
        <v>11002</v>
      </c>
      <c r="V4032" s="9">
        <v>11002</v>
      </c>
      <c r="W4032" s="9"/>
      <c r="X4032" s="10" t="s">
        <v>5016</v>
      </c>
      <c r="Y4032" s="9" t="s">
        <v>4994</v>
      </c>
      <c r="Z4032" s="9" t="s">
        <v>4994</v>
      </c>
      <c r="AA4032" s="9" t="s">
        <v>5732</v>
      </c>
      <c r="AB4032" s="10" t="s">
        <v>5040</v>
      </c>
      <c r="AC4032" s="9" t="s">
        <v>4999</v>
      </c>
      <c r="AD4032" s="29"/>
      <c r="AE4032" s="20" t="str">
        <f>VLOOKUP(E4032,'FILIAIS PETZ'!A:Q,17,0)</f>
        <v>CO-3</v>
      </c>
      <c r="AF4032" s="20" t="str">
        <f>VLOOKUP(E4032,'FILIAIS PETZ'!A:Q,3,0)</f>
        <v>FELICIO</v>
      </c>
      <c r="AG4032" s="20" t="str">
        <f>VLOOKUP(E4032,'FILIAIS PETZ'!A:Q,2,0)</f>
        <v>R3</v>
      </c>
      <c r="AH4032" s="75">
        <v>2330</v>
      </c>
      <c r="AI4032" s="16" t="s">
        <v>8419</v>
      </c>
      <c r="AJ4032" s="43">
        <f>VLOOKUP(E4032,'FILIAIS PETZ'!$A$2:$K$2000,11,0)</f>
        <v>18328118021700</v>
      </c>
      <c r="AK4032" s="44">
        <f t="shared" si="268"/>
        <v>18328118021700</v>
      </c>
    </row>
    <row r="4033" spans="1:37" s="14" customFormat="1" ht="15" customHeight="1" thickBot="1" x14ac:dyDescent="0.25">
      <c r="A4033" s="9" t="str">
        <f t="shared" si="270"/>
        <v>PREVENTIVA</v>
      </c>
      <c r="B4033" s="18">
        <f>VLOOKUP(C4033,FORNECEDORES!D:E,2,0)</f>
        <v>396684</v>
      </c>
      <c r="C4033" s="19" t="str">
        <f>VLOOKUP(D4033,FORNECEDORES!A:D,4,0)</f>
        <v>27.093.558/0066-60</v>
      </c>
      <c r="D4033" s="13" t="s">
        <v>7164</v>
      </c>
      <c r="E4033" s="20" t="str">
        <f t="shared" si="265"/>
        <v>04 0166</v>
      </c>
      <c r="F4033" s="28" t="s">
        <v>4932</v>
      </c>
      <c r="G4033" s="21" t="str">
        <f>VLOOKUP(E4033,'FILIAIS PETZ'!A:E,5,0)</f>
        <v>PETZ SOROCABA TAUSTE</v>
      </c>
      <c r="H4033" s="20" t="str">
        <f>VLOOKUP(E4033,'FILIAIS PETZ'!A:D,4,0)</f>
        <v>SOTT-SP</v>
      </c>
      <c r="I4033" s="46">
        <v>45474</v>
      </c>
      <c r="J4033" s="9" t="s">
        <v>4980</v>
      </c>
      <c r="K4033" s="9" t="s">
        <v>5858</v>
      </c>
      <c r="L4033" s="29" t="s">
        <v>12248</v>
      </c>
      <c r="M4033" s="46">
        <v>45527</v>
      </c>
      <c r="N4033" s="46">
        <v>45546</v>
      </c>
      <c r="O4033" s="46">
        <v>45528</v>
      </c>
      <c r="P4033" s="91" t="s">
        <v>4998</v>
      </c>
      <c r="Q4033" s="84">
        <v>3</v>
      </c>
      <c r="R4033" s="91">
        <v>1</v>
      </c>
      <c r="S4033" s="9" t="s">
        <v>4983</v>
      </c>
      <c r="T4033" s="9" t="s">
        <v>32</v>
      </c>
      <c r="U4033" s="9">
        <v>11002</v>
      </c>
      <c r="V4033" s="9">
        <v>11002</v>
      </c>
      <c r="W4033" s="9"/>
      <c r="X4033" s="10" t="s">
        <v>5016</v>
      </c>
      <c r="Y4033" s="10" t="s">
        <v>4980</v>
      </c>
      <c r="Z4033" s="9" t="s">
        <v>4994</v>
      </c>
      <c r="AA4033" s="9" t="s">
        <v>5732</v>
      </c>
      <c r="AB4033" s="9" t="s">
        <v>5005</v>
      </c>
      <c r="AC4033" s="9" t="s">
        <v>4999</v>
      </c>
      <c r="AD4033" s="29"/>
      <c r="AE4033" s="20" t="str">
        <f>VLOOKUP(E4033,'FILIAIS PETZ'!A:Q,17,0)</f>
        <v>SP7</v>
      </c>
      <c r="AF4033" s="20" t="str">
        <f>VLOOKUP(E4033,'FILIAIS PETZ'!A:Q,3,0)</f>
        <v>FELICIO</v>
      </c>
      <c r="AG4033" s="20" t="str">
        <f>VLOOKUP(E4033,'FILIAIS PETZ'!A:Q,2,0)</f>
        <v>R3</v>
      </c>
      <c r="AH4033" s="75">
        <v>2330</v>
      </c>
      <c r="AI4033" s="16" t="s">
        <v>8419</v>
      </c>
      <c r="AJ4033" s="43">
        <f>VLOOKUP(E4033,'FILIAIS PETZ'!$A$2:$K$2000,11,0)</f>
        <v>18328118015998</v>
      </c>
      <c r="AK4033" s="44">
        <f t="shared" si="268"/>
        <v>18328118015998</v>
      </c>
    </row>
    <row r="4034" spans="1:37" s="14" customFormat="1" ht="15" customHeight="1" thickBot="1" x14ac:dyDescent="0.25">
      <c r="A4034" s="9" t="str">
        <f t="shared" si="270"/>
        <v>PREVENTIVA</v>
      </c>
      <c r="B4034" s="18">
        <f>VLOOKUP(C4034,FORNECEDORES!D:E,2,0)</f>
        <v>132859</v>
      </c>
      <c r="C4034" s="19" t="str">
        <f>VLOOKUP(D4034,FORNECEDORES!A:D,4,0)</f>
        <v>27.093.558/0006-20</v>
      </c>
      <c r="D4034" s="13" t="s">
        <v>7131</v>
      </c>
      <c r="E4034" s="20" t="str">
        <f t="shared" si="265"/>
        <v>04 0168</v>
      </c>
      <c r="F4034" s="28" t="s">
        <v>4961</v>
      </c>
      <c r="G4034" s="21" t="str">
        <f>VLOOKUP(E4034,'FILIAIS PETZ'!A:E,5,0)</f>
        <v>PETZ GAMA LESTE</v>
      </c>
      <c r="H4034" s="20" t="str">
        <f>VLOOKUP(E4034,'FILIAIS PETZ'!A:D,4,0)</f>
        <v>GAMA-DF</v>
      </c>
      <c r="I4034" s="46">
        <v>45474</v>
      </c>
      <c r="J4034" s="9" t="s">
        <v>4980</v>
      </c>
      <c r="K4034" s="9" t="s">
        <v>5858</v>
      </c>
      <c r="L4034" s="29" t="s">
        <v>12257</v>
      </c>
      <c r="M4034" s="46">
        <v>45527</v>
      </c>
      <c r="N4034" s="46">
        <v>45546</v>
      </c>
      <c r="O4034" s="46">
        <v>45528</v>
      </c>
      <c r="P4034" s="91" t="s">
        <v>4998</v>
      </c>
      <c r="Q4034" s="84">
        <v>3</v>
      </c>
      <c r="R4034" s="91">
        <v>1</v>
      </c>
      <c r="S4034" s="9" t="s">
        <v>4983</v>
      </c>
      <c r="T4034" s="9" t="s">
        <v>32</v>
      </c>
      <c r="U4034" s="9">
        <v>11002</v>
      </c>
      <c r="V4034" s="9">
        <v>11002</v>
      </c>
      <c r="W4034" s="9"/>
      <c r="X4034" s="10" t="s">
        <v>5016</v>
      </c>
      <c r="Y4034" s="10" t="s">
        <v>4980</v>
      </c>
      <c r="Z4034" s="9" t="s">
        <v>4994</v>
      </c>
      <c r="AA4034" s="9" t="s">
        <v>5732</v>
      </c>
      <c r="AB4034" s="9" t="s">
        <v>5005</v>
      </c>
      <c r="AC4034" s="9" t="s">
        <v>4999</v>
      </c>
      <c r="AD4034" s="29"/>
      <c r="AE4034" s="20" t="str">
        <f>VLOOKUP(E4034,'FILIAIS PETZ'!A:Q,17,0)</f>
        <v>CO-1</v>
      </c>
      <c r="AF4034" s="20" t="str">
        <f>VLOOKUP(E4034,'FILIAIS PETZ'!A:Q,3,0)</f>
        <v>FELICIO</v>
      </c>
      <c r="AG4034" s="20" t="str">
        <f>VLOOKUP(E4034,'FILIAIS PETZ'!A:Q,2,0)</f>
        <v>R3</v>
      </c>
      <c r="AH4034" s="75">
        <v>2330</v>
      </c>
      <c r="AI4034" s="16" t="s">
        <v>8419</v>
      </c>
      <c r="AJ4034" s="43">
        <f>VLOOKUP(E4034,'FILIAIS PETZ'!$A$2:$K$2000,11,0)</f>
        <v>18328118016021</v>
      </c>
      <c r="AK4034" s="44">
        <f t="shared" si="268"/>
        <v>18328118016021</v>
      </c>
    </row>
    <row r="4035" spans="1:37" s="14" customFormat="1" ht="15" customHeight="1" thickBot="1" x14ac:dyDescent="0.25">
      <c r="A4035" s="9" t="str">
        <f t="shared" si="270"/>
        <v>PREVENTIVA</v>
      </c>
      <c r="B4035" s="18">
        <f>VLOOKUP(C4035,FORNECEDORES!D:E,2,0)</f>
        <v>4990</v>
      </c>
      <c r="C4035" s="19" t="str">
        <f>VLOOKUP(D4035,FORNECEDORES!A:D,4,0)</f>
        <v>27.093.558/0012-78</v>
      </c>
      <c r="D4035" s="13" t="s">
        <v>7133</v>
      </c>
      <c r="E4035" s="20" t="str">
        <f t="shared" si="265"/>
        <v>04 0185</v>
      </c>
      <c r="F4035" s="28" t="s">
        <v>4973</v>
      </c>
      <c r="G4035" s="21" t="str">
        <f>VLOOKUP(E4035,'FILIAIS PETZ'!A:E,5,0)</f>
        <v>PETZ AV CONTORNO (ANTIGOS DADOS DE SVLB/MG - PETZ SILVA LOBO)</v>
      </c>
      <c r="H4035" s="20" t="str">
        <f>VLOOKUP(E4035,'FILIAIS PETZ'!A:D,4,0)</f>
        <v>ACTN-MG</v>
      </c>
      <c r="I4035" s="46">
        <v>45474</v>
      </c>
      <c r="J4035" s="9" t="s">
        <v>4980</v>
      </c>
      <c r="K4035" s="9" t="s">
        <v>5858</v>
      </c>
      <c r="L4035" s="29" t="s">
        <v>12250</v>
      </c>
      <c r="M4035" s="46">
        <v>45527</v>
      </c>
      <c r="N4035" s="46">
        <v>45546</v>
      </c>
      <c r="O4035" s="46">
        <v>45528</v>
      </c>
      <c r="P4035" s="91" t="s">
        <v>4998</v>
      </c>
      <c r="Q4035" s="84">
        <v>3</v>
      </c>
      <c r="R4035" s="91">
        <v>1</v>
      </c>
      <c r="S4035" s="9" t="s">
        <v>4983</v>
      </c>
      <c r="T4035" s="9" t="s">
        <v>32</v>
      </c>
      <c r="U4035" s="9">
        <v>11002</v>
      </c>
      <c r="V4035" s="9">
        <v>11002</v>
      </c>
      <c r="W4035" s="9"/>
      <c r="X4035" s="10" t="s">
        <v>5016</v>
      </c>
      <c r="Y4035" s="10" t="s">
        <v>4980</v>
      </c>
      <c r="Z4035" s="9" t="s">
        <v>4994</v>
      </c>
      <c r="AA4035" s="9" t="s">
        <v>5732</v>
      </c>
      <c r="AB4035" s="9" t="s">
        <v>5005</v>
      </c>
      <c r="AC4035" s="9" t="s">
        <v>4999</v>
      </c>
      <c r="AD4035" s="29"/>
      <c r="AE4035" s="20" t="str">
        <f>VLOOKUP(E4035,'FILIAIS PETZ'!A:Q,17,0)</f>
        <v>MG-1</v>
      </c>
      <c r="AF4035" s="20" t="str">
        <f>VLOOKUP(E4035,'FILIAIS PETZ'!A:Q,3,0)</f>
        <v>FELICIO</v>
      </c>
      <c r="AG4035" s="20" t="str">
        <f>VLOOKUP(E4035,'FILIAIS PETZ'!A:Q,2,0)</f>
        <v>R3</v>
      </c>
      <c r="AH4035" s="75">
        <v>2330</v>
      </c>
      <c r="AI4035" s="16" t="s">
        <v>8419</v>
      </c>
      <c r="AJ4035" s="43">
        <f>VLOOKUP(E4035,'FILIAIS PETZ'!$A$2:$K$2000,11,0)</f>
        <v>18328118017931</v>
      </c>
      <c r="AK4035" s="44">
        <f t="shared" si="268"/>
        <v>18328118017931</v>
      </c>
    </row>
    <row r="4036" spans="1:37" s="14" customFormat="1" ht="15" customHeight="1" thickBot="1" x14ac:dyDescent="0.25">
      <c r="A4036" s="9" t="str">
        <f t="shared" si="270"/>
        <v>PREVENTIVA</v>
      </c>
      <c r="B4036" s="18">
        <f>VLOOKUP(C4036,FORNECEDORES!D:E,2,0)</f>
        <v>4722</v>
      </c>
      <c r="C4036" s="19" t="str">
        <f>VLOOKUP(D4036,FORNECEDORES!A:D,4,0)</f>
        <v>08.100.057/0001-74</v>
      </c>
      <c r="D4036" s="13" t="s">
        <v>6219</v>
      </c>
      <c r="E4036" s="20" t="str">
        <f t="shared" si="265"/>
        <v>04 0180</v>
      </c>
      <c r="F4036" s="28" t="s">
        <v>4944</v>
      </c>
      <c r="G4036" s="21" t="str">
        <f>VLOOKUP(E4036,'FILIAIS PETZ'!A:E,5,0)</f>
        <v>PETZ TORQUATO TAPAJOS</v>
      </c>
      <c r="H4036" s="20" t="str">
        <f>VLOOKUP(E4036,'FILIAIS PETZ'!A:D,4,0)</f>
        <v>TQTP-AM</v>
      </c>
      <c r="I4036" s="46">
        <v>45474</v>
      </c>
      <c r="J4036" s="9" t="s">
        <v>4980</v>
      </c>
      <c r="K4036" s="9" t="s">
        <v>5858</v>
      </c>
      <c r="L4036" s="29" t="s">
        <v>8947</v>
      </c>
      <c r="M4036" s="46">
        <v>45483</v>
      </c>
      <c r="N4036" s="46">
        <v>45518</v>
      </c>
      <c r="O4036" s="46">
        <v>45498</v>
      </c>
      <c r="P4036" s="91" t="s">
        <v>4998</v>
      </c>
      <c r="Q4036" s="84">
        <v>3</v>
      </c>
      <c r="R4036" s="91">
        <v>1</v>
      </c>
      <c r="S4036" s="9" t="s">
        <v>4983</v>
      </c>
      <c r="T4036" s="9" t="s">
        <v>32</v>
      </c>
      <c r="U4036" s="9">
        <v>11002</v>
      </c>
      <c r="V4036" s="9">
        <v>11002</v>
      </c>
      <c r="W4036" s="9"/>
      <c r="X4036" s="10" t="s">
        <v>5016</v>
      </c>
      <c r="Y4036" s="9" t="s">
        <v>4994</v>
      </c>
      <c r="Z4036" s="9" t="s">
        <v>4994</v>
      </c>
      <c r="AA4036" s="9" t="s">
        <v>5732</v>
      </c>
      <c r="AB4036" s="10" t="s">
        <v>5040</v>
      </c>
      <c r="AC4036" s="9" t="s">
        <v>4999</v>
      </c>
      <c r="AD4036" s="29"/>
      <c r="AE4036" s="20" t="str">
        <f>VLOOKUP(E4036,'FILIAIS PETZ'!A:Q,17,0)</f>
        <v>CO-3</v>
      </c>
      <c r="AF4036" s="20" t="str">
        <f>VLOOKUP(E4036,'FILIAIS PETZ'!A:Q,3,0)</f>
        <v>FELICIO</v>
      </c>
      <c r="AG4036" s="20" t="str">
        <f>VLOOKUP(E4036,'FILIAIS PETZ'!A:Q,2,0)</f>
        <v>R3</v>
      </c>
      <c r="AH4036" s="75">
        <v>5570</v>
      </c>
      <c r="AI4036" s="16" t="s">
        <v>8419</v>
      </c>
      <c r="AJ4036" s="43">
        <f>VLOOKUP(E4036,'FILIAIS PETZ'!$A$2:$K$2000,11,0)</f>
        <v>18328118017346</v>
      </c>
      <c r="AK4036" s="44">
        <f t="shared" si="268"/>
        <v>18328118017346</v>
      </c>
    </row>
    <row r="4037" spans="1:37" s="14" customFormat="1" ht="15" customHeight="1" thickBot="1" x14ac:dyDescent="0.25">
      <c r="A4037" s="9" t="str">
        <f t="shared" si="270"/>
        <v>PREVENTIVA</v>
      </c>
      <c r="B4037" s="18">
        <f>VLOOKUP(C4037,FORNECEDORES!D:E,2,0)</f>
        <v>132859</v>
      </c>
      <c r="C4037" s="19" t="str">
        <f>VLOOKUP(D4037,FORNECEDORES!A:D,4,0)</f>
        <v>27.093.558/0006-20</v>
      </c>
      <c r="D4037" s="13" t="s">
        <v>7131</v>
      </c>
      <c r="E4037" s="20" t="str">
        <f t="shared" si="265"/>
        <v>04 0198</v>
      </c>
      <c r="F4037" s="28" t="s">
        <v>4967</v>
      </c>
      <c r="G4037" s="21" t="str">
        <f>VLOOKUP(E4037,'FILIAIS PETZ'!A:E,5,0)</f>
        <v>PETZ SHOPPING SUL VALPARAISO</v>
      </c>
      <c r="H4037" s="20" t="str">
        <f>VLOOKUP(E4037,'FILIAIS PETZ'!A:D,4,0)</f>
        <v>VALP-GO</v>
      </c>
      <c r="I4037" s="46">
        <v>45474</v>
      </c>
      <c r="J4037" s="9" t="s">
        <v>4980</v>
      </c>
      <c r="K4037" s="9" t="s">
        <v>5858</v>
      </c>
      <c r="L4037" s="29" t="s">
        <v>12256</v>
      </c>
      <c r="M4037" s="46">
        <v>45527</v>
      </c>
      <c r="N4037" s="46">
        <v>45546</v>
      </c>
      <c r="O4037" s="46">
        <v>45528</v>
      </c>
      <c r="P4037" s="91" t="s">
        <v>4998</v>
      </c>
      <c r="Q4037" s="84">
        <v>3</v>
      </c>
      <c r="R4037" s="91">
        <v>1</v>
      </c>
      <c r="S4037" s="9" t="s">
        <v>4983</v>
      </c>
      <c r="T4037" s="9" t="s">
        <v>32</v>
      </c>
      <c r="U4037" s="9">
        <v>11002</v>
      </c>
      <c r="V4037" s="9">
        <v>11002</v>
      </c>
      <c r="W4037" s="9"/>
      <c r="X4037" s="10" t="s">
        <v>5016</v>
      </c>
      <c r="Y4037" s="10" t="s">
        <v>4980</v>
      </c>
      <c r="Z4037" s="9" t="s">
        <v>4994</v>
      </c>
      <c r="AA4037" s="9" t="s">
        <v>5732</v>
      </c>
      <c r="AB4037" s="9" t="s">
        <v>5005</v>
      </c>
      <c r="AC4037" s="9" t="s">
        <v>4999</v>
      </c>
      <c r="AD4037" s="29"/>
      <c r="AE4037" s="20" t="str">
        <f>VLOOKUP(E4037,'FILIAIS PETZ'!A:Q,17,0)</f>
        <v>CO-1</v>
      </c>
      <c r="AF4037" s="20" t="str">
        <f>VLOOKUP(E4037,'FILIAIS PETZ'!A:Q,3,0)</f>
        <v>FELICIO</v>
      </c>
      <c r="AG4037" s="20" t="str">
        <f>VLOOKUP(E4037,'FILIAIS PETZ'!A:Q,2,0)</f>
        <v>R3</v>
      </c>
      <c r="AH4037" s="75">
        <v>2330</v>
      </c>
      <c r="AI4037" s="16" t="s">
        <v>8419</v>
      </c>
      <c r="AJ4037" s="43">
        <f>VLOOKUP(E4037,'FILIAIS PETZ'!$A$2:$K$2000,11,0)</f>
        <v>18328118019390</v>
      </c>
      <c r="AK4037" s="44">
        <f t="shared" si="268"/>
        <v>18328118019390</v>
      </c>
    </row>
    <row r="4038" spans="1:37" s="14" customFormat="1" ht="15" customHeight="1" thickBot="1" x14ac:dyDescent="0.25">
      <c r="A4038" s="9" t="str">
        <f t="shared" si="270"/>
        <v>PREVENTIVA</v>
      </c>
      <c r="B4038" s="18">
        <f>VLOOKUP(C4038,FORNECEDORES!D:E,2,0)</f>
        <v>132859</v>
      </c>
      <c r="C4038" s="19" t="str">
        <f>VLOOKUP(D4038,FORNECEDORES!A:D,4,0)</f>
        <v>27.093.558/0006-20</v>
      </c>
      <c r="D4038" s="13" t="s">
        <v>7131</v>
      </c>
      <c r="E4038" s="20" t="str">
        <f t="shared" si="265"/>
        <v>04 0200</v>
      </c>
      <c r="F4038" s="28" t="s">
        <v>4960</v>
      </c>
      <c r="G4038" s="21" t="str">
        <f>VLOOKUP(E4038,'FILIAIS PETZ'!A:E,5,0)</f>
        <v>PETZ BRASILIA W3 NORTE</v>
      </c>
      <c r="H4038" s="20" t="str">
        <f>VLOOKUP(E4038,'FILIAIS PETZ'!A:D,4,0)</f>
        <v>W3NT-DF</v>
      </c>
      <c r="I4038" s="46">
        <v>45474</v>
      </c>
      <c r="J4038" s="9" t="s">
        <v>4980</v>
      </c>
      <c r="K4038" s="9" t="s">
        <v>5858</v>
      </c>
      <c r="L4038" s="29" t="s">
        <v>12259</v>
      </c>
      <c r="M4038" s="46">
        <v>45527</v>
      </c>
      <c r="N4038" s="46">
        <v>45546</v>
      </c>
      <c r="O4038" s="46">
        <v>45528</v>
      </c>
      <c r="P4038" s="91" t="s">
        <v>4998</v>
      </c>
      <c r="Q4038" s="84">
        <v>3</v>
      </c>
      <c r="R4038" s="91">
        <v>1</v>
      </c>
      <c r="S4038" s="9" t="s">
        <v>4983</v>
      </c>
      <c r="T4038" s="9" t="s">
        <v>32</v>
      </c>
      <c r="U4038" s="9">
        <v>11002</v>
      </c>
      <c r="V4038" s="9">
        <v>11002</v>
      </c>
      <c r="W4038" s="9"/>
      <c r="X4038" s="10" t="s">
        <v>5016</v>
      </c>
      <c r="Y4038" s="10" t="s">
        <v>4980</v>
      </c>
      <c r="Z4038" s="9" t="s">
        <v>4994</v>
      </c>
      <c r="AA4038" s="9" t="s">
        <v>5732</v>
      </c>
      <c r="AB4038" s="9" t="s">
        <v>5005</v>
      </c>
      <c r="AC4038" s="9" t="s">
        <v>4999</v>
      </c>
      <c r="AD4038" s="29"/>
      <c r="AE4038" s="20" t="str">
        <f>VLOOKUP(E4038,'FILIAIS PETZ'!A:Q,17,0)</f>
        <v>CO-2</v>
      </c>
      <c r="AF4038" s="20" t="str">
        <f>VLOOKUP(E4038,'FILIAIS PETZ'!A:Q,3,0)</f>
        <v>FELICIO</v>
      </c>
      <c r="AG4038" s="20" t="str">
        <f>VLOOKUP(E4038,'FILIAIS PETZ'!A:Q,2,0)</f>
        <v>R3</v>
      </c>
      <c r="AH4038" s="75">
        <v>2330</v>
      </c>
      <c r="AI4038" s="16" t="s">
        <v>8419</v>
      </c>
      <c r="AJ4038" s="43">
        <f>VLOOKUP(E4038,'FILIAIS PETZ'!$A$2:$K$2000,11,0)</f>
        <v>18328118018660</v>
      </c>
      <c r="AK4038" s="44">
        <f t="shared" si="268"/>
        <v>18328118018660</v>
      </c>
    </row>
    <row r="4039" spans="1:37" s="14" customFormat="1" ht="15" customHeight="1" thickBot="1" x14ac:dyDescent="0.25">
      <c r="A4039" s="9" t="str">
        <f t="shared" si="270"/>
        <v>PREVENTIVA</v>
      </c>
      <c r="B4039" s="18">
        <f>VLOOKUP(C4039,FORNECEDORES!D:E,2,0)</f>
        <v>132859</v>
      </c>
      <c r="C4039" s="19" t="str">
        <f>VLOOKUP(D4039,FORNECEDORES!A:D,4,0)</f>
        <v>27.093.558/0006-20</v>
      </c>
      <c r="D4039" s="13" t="s">
        <v>7131</v>
      </c>
      <c r="E4039" s="20" t="str">
        <f t="shared" si="265"/>
        <v>04 0207</v>
      </c>
      <c r="F4039" s="28" t="s">
        <v>4962</v>
      </c>
      <c r="G4039" s="21" t="str">
        <f>VLOOKUP(E4039,'FILIAIS PETZ'!A:E,5,0)</f>
        <v>PETZ GILBERTO SALOMÃO</v>
      </c>
      <c r="H4039" s="20" t="str">
        <f>VLOOKUP(E4039,'FILIAIS PETZ'!A:D,4,0)</f>
        <v>GBSL-DF</v>
      </c>
      <c r="I4039" s="46">
        <v>45474</v>
      </c>
      <c r="J4039" s="9" t="s">
        <v>4980</v>
      </c>
      <c r="K4039" s="9" t="s">
        <v>5858</v>
      </c>
      <c r="L4039" s="29" t="s">
        <v>12224</v>
      </c>
      <c r="M4039" s="46">
        <v>45527</v>
      </c>
      <c r="N4039" s="46">
        <v>45546</v>
      </c>
      <c r="O4039" s="46">
        <v>45528</v>
      </c>
      <c r="P4039" s="91" t="s">
        <v>4998</v>
      </c>
      <c r="Q4039" s="84">
        <v>3</v>
      </c>
      <c r="R4039" s="91">
        <v>1</v>
      </c>
      <c r="S4039" s="9" t="s">
        <v>4983</v>
      </c>
      <c r="T4039" s="9" t="s">
        <v>32</v>
      </c>
      <c r="U4039" s="9">
        <v>11002</v>
      </c>
      <c r="V4039" s="9">
        <v>11002</v>
      </c>
      <c r="W4039" s="9"/>
      <c r="X4039" s="10" t="s">
        <v>5016</v>
      </c>
      <c r="Y4039" s="10" t="s">
        <v>4980</v>
      </c>
      <c r="Z4039" s="9" t="s">
        <v>4994</v>
      </c>
      <c r="AA4039" s="9" t="s">
        <v>5732</v>
      </c>
      <c r="AB4039" s="9" t="s">
        <v>5005</v>
      </c>
      <c r="AC4039" s="9" t="s">
        <v>4999</v>
      </c>
      <c r="AD4039" s="29"/>
      <c r="AE4039" s="20" t="str">
        <f>VLOOKUP(E4039,'FILIAIS PETZ'!A:Q,17,0)</f>
        <v>CO-1</v>
      </c>
      <c r="AF4039" s="20" t="str">
        <f>VLOOKUP(E4039,'FILIAIS PETZ'!A:Q,3,0)</f>
        <v>FELICIO</v>
      </c>
      <c r="AG4039" s="20" t="str">
        <f>VLOOKUP(E4039,'FILIAIS PETZ'!A:Q,2,0)</f>
        <v>R3</v>
      </c>
      <c r="AH4039" s="75">
        <v>2330</v>
      </c>
      <c r="AI4039" s="16" t="s">
        <v>8419</v>
      </c>
      <c r="AJ4039" s="43">
        <f>VLOOKUP(E4039,'FILIAIS PETZ'!$A$2:$K$2000,11,0)</f>
        <v>18328118020215</v>
      </c>
      <c r="AK4039" s="44">
        <f t="shared" si="268"/>
        <v>18328118020215</v>
      </c>
    </row>
    <row r="4040" spans="1:37" s="14" customFormat="1" ht="15" customHeight="1" thickBot="1" x14ac:dyDescent="0.25">
      <c r="A4040" s="9" t="str">
        <f t="shared" si="270"/>
        <v>PREVENTIVA</v>
      </c>
      <c r="B4040" s="18">
        <f>VLOOKUP(C4040,FORNECEDORES!D:E,2,0)</f>
        <v>4722</v>
      </c>
      <c r="C4040" s="19" t="str">
        <f>VLOOKUP(D4040,FORNECEDORES!A:D,4,0)</f>
        <v>08.100.057/0001-74</v>
      </c>
      <c r="D4040" s="13" t="s">
        <v>6219</v>
      </c>
      <c r="E4040" s="20" t="str">
        <f t="shared" si="265"/>
        <v>04 0232</v>
      </c>
      <c r="F4040" s="28" t="s">
        <v>4956</v>
      </c>
      <c r="G4040" s="21" t="str">
        <f>VLOOKUP(E4040,'FILIAIS PETZ'!A:E,5,0)</f>
        <v>PETZ VARZEA GRANDE</v>
      </c>
      <c r="H4040" s="20" t="str">
        <f>VLOOKUP(E4040,'FILIAIS PETZ'!A:D,4,0)</f>
        <v>VGDE-MT</v>
      </c>
      <c r="I4040" s="46">
        <v>45474</v>
      </c>
      <c r="J4040" s="9" t="s">
        <v>4980</v>
      </c>
      <c r="K4040" s="9" t="s">
        <v>5858</v>
      </c>
      <c r="L4040" s="29" t="s">
        <v>6980</v>
      </c>
      <c r="M4040" s="46">
        <v>45483</v>
      </c>
      <c r="N4040" s="46">
        <v>45518</v>
      </c>
      <c r="O4040" s="46">
        <v>45498</v>
      </c>
      <c r="P4040" s="91" t="s">
        <v>4998</v>
      </c>
      <c r="Q4040" s="84">
        <v>3</v>
      </c>
      <c r="R4040" s="91">
        <v>1</v>
      </c>
      <c r="S4040" s="9" t="s">
        <v>4983</v>
      </c>
      <c r="T4040" s="9" t="s">
        <v>32</v>
      </c>
      <c r="U4040" s="9">
        <v>11002</v>
      </c>
      <c r="V4040" s="9">
        <v>11002</v>
      </c>
      <c r="W4040" s="9"/>
      <c r="X4040" s="10" t="s">
        <v>5016</v>
      </c>
      <c r="Y4040" s="9" t="s">
        <v>4994</v>
      </c>
      <c r="Z4040" s="9" t="s">
        <v>4994</v>
      </c>
      <c r="AA4040" s="9" t="s">
        <v>5732</v>
      </c>
      <c r="AB4040" s="10" t="s">
        <v>5040</v>
      </c>
      <c r="AC4040" s="9" t="s">
        <v>4999</v>
      </c>
      <c r="AD4040" s="29"/>
      <c r="AE4040" s="20" t="str">
        <f>VLOOKUP(E4040,'FILIAIS PETZ'!A:Q,17,0)</f>
        <v>CO-3</v>
      </c>
      <c r="AF4040" s="20" t="str">
        <f>VLOOKUP(E4040,'FILIAIS PETZ'!A:Q,3,0)</f>
        <v>FELICIO</v>
      </c>
      <c r="AG4040" s="20" t="str">
        <f>VLOOKUP(E4040,'FILIAIS PETZ'!A:Q,2,0)</f>
        <v>R3</v>
      </c>
      <c r="AH4040" s="75">
        <v>2330</v>
      </c>
      <c r="AI4040" s="16" t="s">
        <v>8419</v>
      </c>
      <c r="AJ4040" s="43">
        <f>VLOOKUP(E4040,'FILIAIS PETZ'!$A$2:$K$2000,11,0)</f>
        <v>18328118021963</v>
      </c>
      <c r="AK4040" s="44">
        <f t="shared" si="268"/>
        <v>18328118021963</v>
      </c>
    </row>
    <row r="4041" spans="1:37" s="14" customFormat="1" ht="15" customHeight="1" thickBot="1" x14ac:dyDescent="0.25">
      <c r="A4041" s="9" t="str">
        <f t="shared" ref="A4041:A4050" si="271">J4041</f>
        <v>PREVENTIVA</v>
      </c>
      <c r="B4041" s="18">
        <f>VLOOKUP(C4041,FORNECEDORES!D:E,2,0)</f>
        <v>741390</v>
      </c>
      <c r="C4041" s="19" t="str">
        <f>VLOOKUP(D4041,FORNECEDORES!A:D,4,0)</f>
        <v>53.327.206/0001-97</v>
      </c>
      <c r="D4041" s="13" t="s">
        <v>1785</v>
      </c>
      <c r="E4041" s="20" t="str">
        <f t="shared" si="265"/>
        <v>04 0122</v>
      </c>
      <c r="F4041" s="28" t="s">
        <v>6386</v>
      </c>
      <c r="G4041" s="21" t="str">
        <f>VLOOKUP(E4041,'FILIAIS PETZ'!A:E,5,0)</f>
        <v>PETZ JUIZ DE FORA</v>
      </c>
      <c r="H4041" s="20" t="str">
        <f>VLOOKUP(E4041,'FILIAIS PETZ'!A:D,4,0)</f>
        <v>JUZF-MG</v>
      </c>
      <c r="I4041" s="46">
        <v>45474</v>
      </c>
      <c r="J4041" s="9" t="s">
        <v>4980</v>
      </c>
      <c r="K4041" s="9"/>
      <c r="L4041" s="29"/>
      <c r="M4041" s="46"/>
      <c r="N4041" s="46"/>
      <c r="O4041" s="46"/>
      <c r="P4041" s="91" t="s">
        <v>4998</v>
      </c>
      <c r="Q4041" s="84">
        <v>3</v>
      </c>
      <c r="R4041" s="91">
        <v>1</v>
      </c>
      <c r="S4041" s="9">
        <v>8</v>
      </c>
      <c r="T4041" s="9" t="s">
        <v>32</v>
      </c>
      <c r="U4041" s="9">
        <v>11002</v>
      </c>
      <c r="V4041" s="9">
        <v>11002</v>
      </c>
      <c r="W4041" s="9" t="s">
        <v>5019</v>
      </c>
      <c r="X4041" s="10" t="s">
        <v>4992</v>
      </c>
      <c r="Y4041" s="10" t="s">
        <v>4980</v>
      </c>
      <c r="Z4041" s="10" t="s">
        <v>4980</v>
      </c>
      <c r="AA4041" s="10" t="s">
        <v>4992</v>
      </c>
      <c r="AB4041" s="10" t="s">
        <v>5066</v>
      </c>
      <c r="AC4041" s="9" t="s">
        <v>4999</v>
      </c>
      <c r="AD4041" s="29"/>
      <c r="AE4041" s="20" t="str">
        <f>VLOOKUP(E4041,'FILIAIS PETZ'!A:Q,17,0)</f>
        <v>MG-1</v>
      </c>
      <c r="AF4041" s="20" t="str">
        <f>VLOOKUP(E4041,'FILIAIS PETZ'!A:Q,3,0)</f>
        <v>FELICIO</v>
      </c>
      <c r="AG4041" s="20" t="str">
        <f>VLOOKUP(E4041,'FILIAIS PETZ'!A:Q,2,0)</f>
        <v>R3</v>
      </c>
      <c r="AH4041" s="75">
        <v>1120</v>
      </c>
      <c r="AI4041" s="16" t="s">
        <v>8413</v>
      </c>
      <c r="AJ4041" s="43">
        <f>VLOOKUP(E4041,'FILIAIS PETZ'!$A$2:$K$2000,11,0)</f>
        <v>18328118011810</v>
      </c>
      <c r="AK4041" s="44">
        <f t="shared" si="268"/>
        <v>18328118011810</v>
      </c>
    </row>
    <row r="4042" spans="1:37" s="14" customFormat="1" ht="15" customHeight="1" thickBot="1" x14ac:dyDescent="0.25">
      <c r="A4042" s="9" t="str">
        <f t="shared" si="271"/>
        <v>PREVENTIVA</v>
      </c>
      <c r="B4042" s="18">
        <f>VLOOKUP(C4042,FORNECEDORES!D:E,2,0)</f>
        <v>9057</v>
      </c>
      <c r="C4042" s="19" t="str">
        <f>VLOOKUP(D4042,FORNECEDORES!A:D,4,0)</f>
        <v>19.357.006/0001-49</v>
      </c>
      <c r="D4042" s="13" t="s">
        <v>2290</v>
      </c>
      <c r="E4042" s="20" t="str">
        <f t="shared" si="265"/>
        <v>04 0122</v>
      </c>
      <c r="F4042" s="28" t="s">
        <v>6386</v>
      </c>
      <c r="G4042" s="21" t="str">
        <f>VLOOKUP(E4042,'FILIAIS PETZ'!A:E,5,0)</f>
        <v>PETZ JUIZ DE FORA</v>
      </c>
      <c r="H4042" s="20" t="str">
        <f>VLOOKUP(E4042,'FILIAIS PETZ'!A:D,4,0)</f>
        <v>JUZF-MG</v>
      </c>
      <c r="I4042" s="46">
        <v>45474</v>
      </c>
      <c r="J4042" s="9" t="s">
        <v>4980</v>
      </c>
      <c r="K4042" s="9" t="s">
        <v>5858</v>
      </c>
      <c r="L4042" s="29" t="s">
        <v>8553</v>
      </c>
      <c r="M4042" s="46">
        <v>45476</v>
      </c>
      <c r="N4042" s="46">
        <v>45504</v>
      </c>
      <c r="O4042" s="46">
        <v>45481</v>
      </c>
      <c r="P4042" s="91" t="s">
        <v>4998</v>
      </c>
      <c r="Q4042" s="84">
        <v>3</v>
      </c>
      <c r="R4042" s="91">
        <v>1</v>
      </c>
      <c r="S4042" s="9">
        <v>8</v>
      </c>
      <c r="T4042" s="9" t="s">
        <v>32</v>
      </c>
      <c r="U4042" s="9">
        <v>11002</v>
      </c>
      <c r="V4042" s="9">
        <v>11002</v>
      </c>
      <c r="W4042" s="9" t="s">
        <v>5019</v>
      </c>
      <c r="X4042" s="10" t="s">
        <v>4985</v>
      </c>
      <c r="Y4042" s="10" t="s">
        <v>4980</v>
      </c>
      <c r="Z4042" s="10" t="s">
        <v>4980</v>
      </c>
      <c r="AA4042" s="10" t="s">
        <v>4989</v>
      </c>
      <c r="AB4042" s="10" t="s">
        <v>5066</v>
      </c>
      <c r="AC4042" s="9" t="s">
        <v>4999</v>
      </c>
      <c r="AD4042" s="29"/>
      <c r="AE4042" s="20" t="str">
        <f>VLOOKUP(E4042,'FILIAIS PETZ'!A:Q,17,0)</f>
        <v>MG-1</v>
      </c>
      <c r="AF4042" s="20" t="str">
        <f>VLOOKUP(E4042,'FILIAIS PETZ'!A:Q,3,0)</f>
        <v>FELICIO</v>
      </c>
      <c r="AG4042" s="20" t="str">
        <f>VLOOKUP(E4042,'FILIAIS PETZ'!A:Q,2,0)</f>
        <v>R3</v>
      </c>
      <c r="AH4042" s="75">
        <v>1200</v>
      </c>
      <c r="AI4042" s="16" t="s">
        <v>8412</v>
      </c>
      <c r="AJ4042" s="43">
        <f>VLOOKUP(E4042,'FILIAIS PETZ'!$A$2:$K$2000,11,0)</f>
        <v>18328118011810</v>
      </c>
      <c r="AK4042" s="44">
        <f t="shared" si="268"/>
        <v>18328118011810</v>
      </c>
    </row>
    <row r="4043" spans="1:37" s="14" customFormat="1" ht="15" customHeight="1" thickBot="1" x14ac:dyDescent="0.25">
      <c r="A4043" s="9" t="str">
        <f>J4043</f>
        <v>PREVENTIVA</v>
      </c>
      <c r="B4043" s="18">
        <f>VLOOKUP(C4043,FORNECEDORES!D:E,2,0)</f>
        <v>7736</v>
      </c>
      <c r="C4043" s="19" t="str">
        <f>VLOOKUP(D4043,FORNECEDORES!A:D,4,0)</f>
        <v>27.385.816/0001-37</v>
      </c>
      <c r="D4043" s="13" t="s">
        <v>2591</v>
      </c>
      <c r="E4043" s="20" t="str">
        <f t="shared" si="265"/>
        <v>04 0257</v>
      </c>
      <c r="F4043" s="28" t="s">
        <v>5998</v>
      </c>
      <c r="G4043" s="21" t="str">
        <f>VLOOKUP(E4043,'FILIAIS PETZ'!A:E,5,0)</f>
        <v>PETZ AGUAS CLARAS</v>
      </c>
      <c r="H4043" s="20" t="str">
        <f>VLOOKUP(E4043,'FILIAIS PETZ'!A:D,4,0)</f>
        <v>ACLR-DF</v>
      </c>
      <c r="I4043" s="46">
        <v>45474</v>
      </c>
      <c r="J4043" s="9" t="s">
        <v>4980</v>
      </c>
      <c r="K4043" s="9" t="s">
        <v>5858</v>
      </c>
      <c r="L4043" s="29" t="s">
        <v>10430</v>
      </c>
      <c r="M4043" s="46">
        <v>45505</v>
      </c>
      <c r="N4043" s="46">
        <v>45532</v>
      </c>
      <c r="O4043" s="46">
        <v>45517</v>
      </c>
      <c r="P4043" s="91" t="s">
        <v>4998</v>
      </c>
      <c r="Q4043" s="84">
        <v>3</v>
      </c>
      <c r="R4043" s="91">
        <v>1</v>
      </c>
      <c r="S4043" s="9">
        <v>8</v>
      </c>
      <c r="T4043" s="9" t="s">
        <v>32</v>
      </c>
      <c r="U4043" s="9">
        <v>11002</v>
      </c>
      <c r="V4043" s="9">
        <v>11002</v>
      </c>
      <c r="W4043" s="9" t="s">
        <v>5019</v>
      </c>
      <c r="X4043" s="10" t="s">
        <v>4985</v>
      </c>
      <c r="Y4043" s="10" t="s">
        <v>4980</v>
      </c>
      <c r="Z4043" s="10" t="s">
        <v>4980</v>
      </c>
      <c r="AA4043" s="10" t="s">
        <v>4989</v>
      </c>
      <c r="AB4043" s="10" t="s">
        <v>5066</v>
      </c>
      <c r="AC4043" s="9" t="s">
        <v>4999</v>
      </c>
      <c r="AD4043" s="29"/>
      <c r="AE4043" s="20" t="str">
        <f>VLOOKUP(E4043,'FILIAIS PETZ'!A:Q,17,0)</f>
        <v>CO-1</v>
      </c>
      <c r="AF4043" s="20" t="str">
        <f>VLOOKUP(E4043,'FILIAIS PETZ'!A:Q,3,0)</f>
        <v>FELICIO</v>
      </c>
      <c r="AG4043" s="20" t="str">
        <f>VLOOKUP(E4043,'FILIAIS PETZ'!A:Q,2,0)</f>
        <v>R3</v>
      </c>
      <c r="AH4043" s="75">
        <v>1400</v>
      </c>
      <c r="AI4043" s="16" t="s">
        <v>8412</v>
      </c>
      <c r="AJ4043" s="43" t="str">
        <f>VLOOKUP(E4043,'FILIAIS PETZ'!$A$2:$K$2000,11,0)</f>
        <v>18.328.118/0281-19</v>
      </c>
      <c r="AK4043" s="44" t="str">
        <f t="shared" si="268"/>
        <v>18.328.118/0281-19</v>
      </c>
    </row>
    <row r="4044" spans="1:37" s="14" customFormat="1" ht="15" customHeight="1" thickBot="1" x14ac:dyDescent="0.25">
      <c r="A4044" s="9" t="str">
        <f t="shared" si="271"/>
        <v>PREVENTIVA</v>
      </c>
      <c r="B4044" s="18">
        <f>VLOOKUP(C4044,FORNECEDORES!D:E,2,0)</f>
        <v>398395</v>
      </c>
      <c r="C4044" s="19" t="str">
        <f>VLOOKUP(D4044,FORNECEDORES!A:D,4,0)</f>
        <v>27.093.558/0087-95</v>
      </c>
      <c r="D4044" s="13" t="s">
        <v>7171</v>
      </c>
      <c r="E4044" s="20" t="str">
        <f t="shared" si="265"/>
        <v>04 0223</v>
      </c>
      <c r="F4044" s="28" t="s">
        <v>4977</v>
      </c>
      <c r="G4044" s="21" t="str">
        <f>VLOOKUP(E4044,'FILIAIS PETZ'!A:E,5,0)</f>
        <v>PETZ IPATINGA (ANTIGA BETIM AMERICAS/MG)</v>
      </c>
      <c r="H4044" s="20" t="str">
        <f>VLOOKUP(E4044,'FILIAIS PETZ'!A:D,4,0)</f>
        <v>IPTG-MG</v>
      </c>
      <c r="I4044" s="46">
        <v>45474</v>
      </c>
      <c r="J4044" s="9" t="s">
        <v>4980</v>
      </c>
      <c r="K4044" s="9" t="s">
        <v>5858</v>
      </c>
      <c r="L4044" s="29" t="s">
        <v>12252</v>
      </c>
      <c r="M4044" s="46">
        <v>45527</v>
      </c>
      <c r="N4044" s="46">
        <v>45546</v>
      </c>
      <c r="O4044" s="46">
        <v>45528</v>
      </c>
      <c r="P4044" s="91" t="s">
        <v>4998</v>
      </c>
      <c r="Q4044" s="84">
        <v>3</v>
      </c>
      <c r="R4044" s="91">
        <v>1</v>
      </c>
      <c r="S4044" s="9" t="s">
        <v>4983</v>
      </c>
      <c r="T4044" s="9" t="s">
        <v>32</v>
      </c>
      <c r="U4044" s="9">
        <v>11002</v>
      </c>
      <c r="V4044" s="9">
        <v>11002</v>
      </c>
      <c r="W4044" s="9"/>
      <c r="X4044" s="10" t="s">
        <v>5016</v>
      </c>
      <c r="Y4044" s="10" t="s">
        <v>4980</v>
      </c>
      <c r="Z4044" s="9" t="s">
        <v>4994</v>
      </c>
      <c r="AA4044" s="9" t="s">
        <v>5732</v>
      </c>
      <c r="AB4044" s="9" t="s">
        <v>5005</v>
      </c>
      <c r="AC4044" s="9" t="s">
        <v>4999</v>
      </c>
      <c r="AD4044" s="29"/>
      <c r="AE4044" s="20" t="str">
        <f>VLOOKUP(E4044,'FILIAIS PETZ'!A:Q,17,0)</f>
        <v>MG-2</v>
      </c>
      <c r="AF4044" s="20" t="str">
        <f>VLOOKUP(E4044,'FILIAIS PETZ'!A:Q,3,0)</f>
        <v>FELICIO</v>
      </c>
      <c r="AG4044" s="20" t="str">
        <f>VLOOKUP(E4044,'FILIAIS PETZ'!A:Q,2,0)</f>
        <v>R3</v>
      </c>
      <c r="AH4044" s="75">
        <v>2330</v>
      </c>
      <c r="AI4044" s="16" t="s">
        <v>8419</v>
      </c>
      <c r="AJ4044" s="43" t="str">
        <f>VLOOKUP(E4044,'FILIAIS PETZ'!$A$2:$K$2000,11,0)</f>
        <v>18.328.118/0213-78</v>
      </c>
      <c r="AK4044" s="44" t="str">
        <f t="shared" si="268"/>
        <v>18.328.118/0213-78</v>
      </c>
    </row>
    <row r="4045" spans="1:37" s="14" customFormat="1" ht="15" customHeight="1" thickBot="1" x14ac:dyDescent="0.25">
      <c r="A4045" s="9" t="str">
        <f t="shared" si="271"/>
        <v>PREVENTIVA</v>
      </c>
      <c r="B4045" s="18">
        <f>VLOOKUP(C4045,FORNECEDORES!D:E,2,0)</f>
        <v>108353</v>
      </c>
      <c r="C4045" s="19" t="str">
        <f>VLOOKUP(D4045,FORNECEDORES!A:D,4,0)</f>
        <v>27.093.558/0052-65</v>
      </c>
      <c r="D4045" s="13" t="s">
        <v>7154</v>
      </c>
      <c r="E4045" s="20" t="str">
        <f t="shared" si="265"/>
        <v>04 0237</v>
      </c>
      <c r="F4045" s="28" t="s">
        <v>6532</v>
      </c>
      <c r="G4045" s="21" t="str">
        <f>VLOOKUP(E4045,'FILIAIS PETZ'!A:E,5,0)</f>
        <v>PETZ INDEPENDENCIA SHOPPING</v>
      </c>
      <c r="H4045" s="20" t="str">
        <f>VLOOKUP(E4045,'FILIAIS PETZ'!A:D,4,0)</f>
        <v>SIND-MG</v>
      </c>
      <c r="I4045" s="46">
        <v>45474</v>
      </c>
      <c r="J4045" s="9" t="s">
        <v>4980</v>
      </c>
      <c r="K4045" s="9" t="s">
        <v>5858</v>
      </c>
      <c r="L4045" s="29" t="s">
        <v>12229</v>
      </c>
      <c r="M4045" s="46">
        <v>45527</v>
      </c>
      <c r="N4045" s="46">
        <v>45546</v>
      </c>
      <c r="O4045" s="46">
        <v>45528</v>
      </c>
      <c r="P4045" s="91" t="s">
        <v>4998</v>
      </c>
      <c r="Q4045" s="84">
        <v>3</v>
      </c>
      <c r="R4045" s="91">
        <v>1</v>
      </c>
      <c r="S4045" s="9" t="s">
        <v>4983</v>
      </c>
      <c r="T4045" s="9" t="s">
        <v>32</v>
      </c>
      <c r="U4045" s="9">
        <v>11002</v>
      </c>
      <c r="V4045" s="9">
        <v>11002</v>
      </c>
      <c r="W4045" s="9"/>
      <c r="X4045" s="10" t="s">
        <v>5016</v>
      </c>
      <c r="Y4045" s="10" t="s">
        <v>4980</v>
      </c>
      <c r="Z4045" s="9" t="s">
        <v>4994</v>
      </c>
      <c r="AA4045" s="9" t="s">
        <v>5732</v>
      </c>
      <c r="AB4045" s="9" t="s">
        <v>5005</v>
      </c>
      <c r="AC4045" s="9" t="s">
        <v>4999</v>
      </c>
      <c r="AD4045" s="29"/>
      <c r="AE4045" s="20" t="str">
        <f>VLOOKUP(E4045,'FILIAIS PETZ'!A:Q,17,0)</f>
        <v>MG-1</v>
      </c>
      <c r="AF4045" s="20" t="str">
        <f>VLOOKUP(E4045,'FILIAIS PETZ'!A:Q,3,0)</f>
        <v>FELICIO</v>
      </c>
      <c r="AG4045" s="20" t="str">
        <f>VLOOKUP(E4045,'FILIAIS PETZ'!A:Q,2,0)</f>
        <v>R3</v>
      </c>
      <c r="AH4045" s="75">
        <v>2330</v>
      </c>
      <c r="AI4045" s="16" t="s">
        <v>8419</v>
      </c>
      <c r="AJ4045" s="43">
        <f>VLOOKUP(E4045,'FILIAIS PETZ'!$A$2:$K$2000,11,0)</f>
        <v>18328118022501</v>
      </c>
      <c r="AK4045" s="44">
        <f t="shared" ref="AK4045:AK4054" si="272">AJ4045</f>
        <v>18328118022501</v>
      </c>
    </row>
    <row r="4046" spans="1:37" s="14" customFormat="1" ht="15" customHeight="1" thickBot="1" x14ac:dyDescent="0.25">
      <c r="A4046" s="9" t="str">
        <f t="shared" si="271"/>
        <v>PREVENTIVA</v>
      </c>
      <c r="B4046" s="18">
        <f>VLOOKUP(C4046,FORNECEDORES!D:E,2,0)</f>
        <v>4990</v>
      </c>
      <c r="C4046" s="19" t="str">
        <f>VLOOKUP(D4046,FORNECEDORES!A:D,4,0)</f>
        <v>27.093.558/0012-78</v>
      </c>
      <c r="D4046" s="13" t="s">
        <v>7133</v>
      </c>
      <c r="E4046" s="20" t="str">
        <f t="shared" si="265"/>
        <v>04 0244</v>
      </c>
      <c r="F4046" s="28" t="s">
        <v>4957</v>
      </c>
      <c r="G4046" s="21" t="str">
        <f>VLOOKUP(E4046,'FILIAIS PETZ'!A:E,5,0)</f>
        <v>PETZ GOVERNADOR VALADARES</v>
      </c>
      <c r="H4046" s="20" t="str">
        <f>VLOOKUP(E4046,'FILIAIS PETZ'!A:D,4,0)</f>
        <v>GVLD-MG</v>
      </c>
      <c r="I4046" s="46">
        <v>45474</v>
      </c>
      <c r="J4046" s="9" t="s">
        <v>4980</v>
      </c>
      <c r="K4046" s="9" t="s">
        <v>5858</v>
      </c>
      <c r="L4046" s="29" t="s">
        <v>12233</v>
      </c>
      <c r="M4046" s="46">
        <v>45527</v>
      </c>
      <c r="N4046" s="46">
        <v>45546</v>
      </c>
      <c r="O4046" s="46">
        <v>45528</v>
      </c>
      <c r="P4046" s="91" t="s">
        <v>4998</v>
      </c>
      <c r="Q4046" s="84">
        <v>3</v>
      </c>
      <c r="R4046" s="91">
        <v>1</v>
      </c>
      <c r="S4046" s="9" t="s">
        <v>4983</v>
      </c>
      <c r="T4046" s="9" t="s">
        <v>32</v>
      </c>
      <c r="U4046" s="9">
        <v>11002</v>
      </c>
      <c r="V4046" s="9">
        <v>11002</v>
      </c>
      <c r="W4046" s="9"/>
      <c r="X4046" s="10" t="s">
        <v>5016</v>
      </c>
      <c r="Y4046" s="10" t="s">
        <v>4980</v>
      </c>
      <c r="Z4046" s="9" t="s">
        <v>4994</v>
      </c>
      <c r="AA4046" s="9" t="s">
        <v>5732</v>
      </c>
      <c r="AB4046" s="9" t="s">
        <v>5005</v>
      </c>
      <c r="AC4046" s="9" t="s">
        <v>4999</v>
      </c>
      <c r="AD4046" s="29"/>
      <c r="AE4046" s="20" t="str">
        <f>VLOOKUP(E4046,'FILIAIS PETZ'!A:Q,17,0)</f>
        <v>MG-2</v>
      </c>
      <c r="AF4046" s="20" t="str">
        <f>VLOOKUP(E4046,'FILIAIS PETZ'!A:Q,3,0)</f>
        <v>FELICIO</v>
      </c>
      <c r="AG4046" s="20" t="str">
        <f>VLOOKUP(E4046,'FILIAIS PETZ'!A:Q,2,0)</f>
        <v>R3</v>
      </c>
      <c r="AH4046" s="75">
        <v>2330</v>
      </c>
      <c r="AI4046" s="16" t="s">
        <v>8419</v>
      </c>
      <c r="AJ4046" s="43" t="str">
        <f>VLOOKUP(E4046,'FILIAIS PETZ'!$A$2:$K$2000,11,0)</f>
        <v>18.328.118/0231-50</v>
      </c>
      <c r="AK4046" s="44" t="str">
        <f t="shared" si="272"/>
        <v>18.328.118/0231-50</v>
      </c>
    </row>
    <row r="4047" spans="1:37" s="14" customFormat="1" ht="15" customHeight="1" thickBot="1" x14ac:dyDescent="0.25">
      <c r="A4047" s="9" t="str">
        <f t="shared" si="271"/>
        <v>PREVENTIVA</v>
      </c>
      <c r="B4047" s="18">
        <f>VLOOKUP(C4047,FORNECEDORES!D:E,2,0)</f>
        <v>132859</v>
      </c>
      <c r="C4047" s="19" t="str">
        <f>VLOOKUP(D4047,FORNECEDORES!A:D,4,0)</f>
        <v>27.093.558/0006-20</v>
      </c>
      <c r="D4047" s="13" t="s">
        <v>7131</v>
      </c>
      <c r="E4047" s="20" t="str">
        <f t="shared" si="265"/>
        <v>04 0255</v>
      </c>
      <c r="F4047" s="28" t="s">
        <v>4964</v>
      </c>
      <c r="G4047" s="21" t="str">
        <f>VLOOKUP(E4047,'FILIAIS PETZ'!A:E,5,0)</f>
        <v>PETZ PARK SHOPPING BRASILIA</v>
      </c>
      <c r="H4047" s="20" t="str">
        <f>VLOOKUP(E4047,'FILIAIS PETZ'!A:D,4,0)</f>
        <v>PKSB-DF</v>
      </c>
      <c r="I4047" s="46">
        <v>45474</v>
      </c>
      <c r="J4047" s="9" t="s">
        <v>4980</v>
      </c>
      <c r="K4047" s="9" t="s">
        <v>5858</v>
      </c>
      <c r="L4047" s="29" t="s">
        <v>12232</v>
      </c>
      <c r="M4047" s="46">
        <v>45527</v>
      </c>
      <c r="N4047" s="46">
        <v>45546</v>
      </c>
      <c r="O4047" s="46">
        <v>45528</v>
      </c>
      <c r="P4047" s="91" t="s">
        <v>4998</v>
      </c>
      <c r="Q4047" s="84">
        <v>3</v>
      </c>
      <c r="R4047" s="91">
        <v>1</v>
      </c>
      <c r="S4047" s="9" t="s">
        <v>4983</v>
      </c>
      <c r="T4047" s="9" t="s">
        <v>32</v>
      </c>
      <c r="U4047" s="9">
        <v>11002</v>
      </c>
      <c r="V4047" s="9">
        <v>11002</v>
      </c>
      <c r="W4047" s="9"/>
      <c r="X4047" s="10" t="s">
        <v>5016</v>
      </c>
      <c r="Y4047" s="10" t="s">
        <v>4980</v>
      </c>
      <c r="Z4047" s="9" t="s">
        <v>4994</v>
      </c>
      <c r="AA4047" s="9" t="s">
        <v>5732</v>
      </c>
      <c r="AB4047" s="9" t="s">
        <v>5005</v>
      </c>
      <c r="AC4047" s="9" t="s">
        <v>4999</v>
      </c>
      <c r="AD4047" s="29"/>
      <c r="AE4047" s="20" t="str">
        <f>VLOOKUP(E4047,'FILIAIS PETZ'!A:Q,17,0)</f>
        <v>CO-2</v>
      </c>
      <c r="AF4047" s="20" t="str">
        <f>VLOOKUP(E4047,'FILIAIS PETZ'!A:Q,3,0)</f>
        <v>FELICIO</v>
      </c>
      <c r="AG4047" s="20" t="str">
        <f>VLOOKUP(E4047,'FILIAIS PETZ'!A:Q,2,0)</f>
        <v>R3</v>
      </c>
      <c r="AH4047" s="75">
        <v>2330</v>
      </c>
      <c r="AI4047" s="16" t="s">
        <v>8419</v>
      </c>
      <c r="AJ4047" s="43" t="str">
        <f>VLOOKUP(E4047,'FILIAIS PETZ'!$A$2:$K$2000,11,0)</f>
        <v>18.328.118/0242-02</v>
      </c>
      <c r="AK4047" s="44" t="str">
        <f t="shared" si="272"/>
        <v>18.328.118/0242-02</v>
      </c>
    </row>
    <row r="4048" spans="1:37" s="14" customFormat="1" ht="15" customHeight="1" thickBot="1" x14ac:dyDescent="0.25">
      <c r="A4048" s="9" t="str">
        <f t="shared" si="271"/>
        <v>PREVENTIVA</v>
      </c>
      <c r="B4048" s="18">
        <f>VLOOKUP(C4048,FORNECEDORES!D:E,2,0)</f>
        <v>165145</v>
      </c>
      <c r="C4048" s="19" t="str">
        <f>VLOOKUP(D4048,FORNECEDORES!A:D,4,0)</f>
        <v>27.093.558/0030-50</v>
      </c>
      <c r="D4048" s="13" t="s">
        <v>7141</v>
      </c>
      <c r="E4048" s="20" t="str">
        <f t="shared" ref="E4048:E4111" si="273">CONCATENATE("04 ",F4048)</f>
        <v>04 0273</v>
      </c>
      <c r="F4048" s="28" t="s">
        <v>4972</v>
      </c>
      <c r="G4048" s="21" t="str">
        <f>VLOOKUP(E4048,'FILIAIS PETZ'!A:E,5,0)</f>
        <v xml:space="preserve">PETZ ESTAÇÃO GOIANIA </v>
      </c>
      <c r="H4048" s="20" t="str">
        <f>VLOOKUP(E4048,'FILIAIS PETZ'!A:D,4,0)</f>
        <v>ESTG-GO</v>
      </c>
      <c r="I4048" s="46">
        <v>45474</v>
      </c>
      <c r="J4048" s="9" t="s">
        <v>4980</v>
      </c>
      <c r="K4048" s="9" t="s">
        <v>5858</v>
      </c>
      <c r="L4048" s="29" t="s">
        <v>12251</v>
      </c>
      <c r="M4048" s="46">
        <v>45527</v>
      </c>
      <c r="N4048" s="46">
        <v>45546</v>
      </c>
      <c r="O4048" s="46">
        <v>45528</v>
      </c>
      <c r="P4048" s="91" t="s">
        <v>4998</v>
      </c>
      <c r="Q4048" s="84">
        <v>3</v>
      </c>
      <c r="R4048" s="91">
        <v>1</v>
      </c>
      <c r="S4048" s="9" t="s">
        <v>4983</v>
      </c>
      <c r="T4048" s="9" t="s">
        <v>32</v>
      </c>
      <c r="U4048" s="9">
        <v>11002</v>
      </c>
      <c r="V4048" s="9">
        <v>11002</v>
      </c>
      <c r="W4048" s="9"/>
      <c r="X4048" s="10" t="s">
        <v>5016</v>
      </c>
      <c r="Y4048" s="10" t="s">
        <v>4980</v>
      </c>
      <c r="Z4048" s="9" t="s">
        <v>4994</v>
      </c>
      <c r="AA4048" s="9" t="s">
        <v>5732</v>
      </c>
      <c r="AB4048" s="9" t="s">
        <v>5005</v>
      </c>
      <c r="AC4048" s="9" t="s">
        <v>4999</v>
      </c>
      <c r="AD4048" s="29"/>
      <c r="AE4048" s="20" t="str">
        <f>VLOOKUP(E4048,'FILIAIS PETZ'!A:Q,17,0)</f>
        <v>CO-2</v>
      </c>
      <c r="AF4048" s="20" t="str">
        <f>VLOOKUP(E4048,'FILIAIS PETZ'!A:Q,3,0)</f>
        <v>FELICIO</v>
      </c>
      <c r="AG4048" s="20" t="str">
        <f>VLOOKUP(E4048,'FILIAIS PETZ'!A:Q,2,0)</f>
        <v>R3</v>
      </c>
      <c r="AH4048" s="75">
        <v>2330</v>
      </c>
      <c r="AI4048" s="16" t="s">
        <v>8419</v>
      </c>
      <c r="AJ4048" s="43">
        <f>VLOOKUP(E4048,'FILIAIS PETZ'!$A$2:$K$2000,11,0)</f>
        <v>18328118027732</v>
      </c>
      <c r="AK4048" s="44">
        <f t="shared" si="272"/>
        <v>18328118027732</v>
      </c>
    </row>
    <row r="4049" spans="1:37" s="14" customFormat="1" ht="15" customHeight="1" thickBot="1" x14ac:dyDescent="0.25">
      <c r="A4049" s="9">
        <f t="shared" si="271"/>
        <v>939415</v>
      </c>
      <c r="B4049" s="18">
        <f>VLOOKUP(C4049,FORNECEDORES!D:E,2,0)</f>
        <v>7736</v>
      </c>
      <c r="C4049" s="19" t="str">
        <f>VLOOKUP(D4049,FORNECEDORES!A:D,4,0)</f>
        <v>27.385.816/0001-37</v>
      </c>
      <c r="D4049" s="13" t="s">
        <v>2591</v>
      </c>
      <c r="E4049" s="20" t="str">
        <f t="shared" si="273"/>
        <v>04 0048</v>
      </c>
      <c r="F4049" s="28" t="s">
        <v>4970</v>
      </c>
      <c r="G4049" s="21" t="str">
        <f>VLOOKUP(E4049,'FILIAIS PETZ'!A:E,5,0)</f>
        <v>PETZ BRASILIA EPIA</v>
      </c>
      <c r="H4049" s="20" t="str">
        <f>VLOOKUP(E4049,'FILIAIS PETZ'!A:D,4,0)</f>
        <v>EPIA-DF</v>
      </c>
      <c r="I4049" s="46">
        <v>45474</v>
      </c>
      <c r="J4049" s="9">
        <v>939415</v>
      </c>
      <c r="K4049" s="84" t="s">
        <v>5858</v>
      </c>
      <c r="L4049" s="83" t="s">
        <v>13618</v>
      </c>
      <c r="M4049" s="46">
        <v>45566</v>
      </c>
      <c r="N4049" s="46">
        <v>45595</v>
      </c>
      <c r="O4049" s="46">
        <v>45579</v>
      </c>
      <c r="P4049" s="91" t="s">
        <v>4990</v>
      </c>
      <c r="Q4049" s="84">
        <v>3</v>
      </c>
      <c r="R4049" s="91">
        <v>1</v>
      </c>
      <c r="S4049" s="9">
        <v>8</v>
      </c>
      <c r="T4049" s="9" t="s">
        <v>32</v>
      </c>
      <c r="U4049" s="9">
        <v>11002</v>
      </c>
      <c r="V4049" s="9">
        <v>11002</v>
      </c>
      <c r="W4049" s="9" t="s">
        <v>5057</v>
      </c>
      <c r="X4049" s="10" t="s">
        <v>4985</v>
      </c>
      <c r="Y4049" s="9" t="s">
        <v>4997</v>
      </c>
      <c r="Z4049" s="9" t="s">
        <v>5127</v>
      </c>
      <c r="AA4049" s="9" t="s">
        <v>4989</v>
      </c>
      <c r="AB4049" s="9" t="s">
        <v>12941</v>
      </c>
      <c r="AC4049" s="9" t="s">
        <v>5006</v>
      </c>
      <c r="AD4049" s="29"/>
      <c r="AE4049" s="20" t="str">
        <f>VLOOKUP(E4049,'FILIAIS PETZ'!A:Q,17,0)</f>
        <v>CO-2</v>
      </c>
      <c r="AF4049" s="20" t="str">
        <f>VLOOKUP(E4049,'FILIAIS PETZ'!A:Q,3,0)</f>
        <v>FELICIO</v>
      </c>
      <c r="AG4049" s="20" t="str">
        <f>VLOOKUP(E4049,'FILIAIS PETZ'!A:Q,2,0)</f>
        <v>R3</v>
      </c>
      <c r="AH4049" s="75">
        <v>4230</v>
      </c>
      <c r="AI4049" s="16" t="s">
        <v>8420</v>
      </c>
      <c r="AJ4049" s="43">
        <f>VLOOKUP(E4049,'FILIAIS PETZ'!$A$2:$K$2000,11,0)</f>
        <v>18328118004368</v>
      </c>
      <c r="AK4049" s="44">
        <f t="shared" si="272"/>
        <v>18328118004368</v>
      </c>
    </row>
    <row r="4050" spans="1:37" s="14" customFormat="1" ht="15" customHeight="1" thickBot="1" x14ac:dyDescent="0.25">
      <c r="A4050" s="9">
        <f t="shared" si="271"/>
        <v>939417</v>
      </c>
      <c r="B4050" s="18">
        <f>VLOOKUP(C4050,FORNECEDORES!D:E,2,0)</f>
        <v>7736</v>
      </c>
      <c r="C4050" s="19" t="str">
        <f>VLOOKUP(D4050,FORNECEDORES!A:D,4,0)</f>
        <v>27.385.816/0001-37</v>
      </c>
      <c r="D4050" s="13" t="s">
        <v>2591</v>
      </c>
      <c r="E4050" s="20" t="str">
        <f t="shared" si="273"/>
        <v>04 0073</v>
      </c>
      <c r="F4050" s="28" t="s">
        <v>4953</v>
      </c>
      <c r="G4050" s="21" t="str">
        <f>VLOOKUP(E4050,'FILIAIS PETZ'!A:E,5,0)</f>
        <v>PETZ CAMPO GRANDE</v>
      </c>
      <c r="H4050" s="20" t="str">
        <f>VLOOKUP(E4050,'FILIAIS PETZ'!A:D,4,0)</f>
        <v>CGDE-MS</v>
      </c>
      <c r="I4050" s="46">
        <v>45474</v>
      </c>
      <c r="J4050" s="9">
        <v>939417</v>
      </c>
      <c r="K4050" s="9" t="s">
        <v>5858</v>
      </c>
      <c r="L4050" s="29" t="s">
        <v>11807</v>
      </c>
      <c r="M4050" s="46">
        <v>45505</v>
      </c>
      <c r="N4050" s="46">
        <v>45532</v>
      </c>
      <c r="O4050" s="46">
        <v>45517</v>
      </c>
      <c r="P4050" s="91" t="s">
        <v>4990</v>
      </c>
      <c r="Q4050" s="84">
        <v>3</v>
      </c>
      <c r="R4050" s="91">
        <v>1</v>
      </c>
      <c r="S4050" s="9">
        <v>8</v>
      </c>
      <c r="T4050" s="9" t="s">
        <v>32</v>
      </c>
      <c r="U4050" s="9">
        <v>11002</v>
      </c>
      <c r="V4050" s="9">
        <v>11002</v>
      </c>
      <c r="W4050" s="9" t="s">
        <v>5019</v>
      </c>
      <c r="X4050" s="10" t="s">
        <v>4985</v>
      </c>
      <c r="Y4050" s="10" t="s">
        <v>4993</v>
      </c>
      <c r="Z4050" s="9" t="s">
        <v>8408</v>
      </c>
      <c r="AA4050" s="9" t="s">
        <v>4989</v>
      </c>
      <c r="AB4050" s="9" t="s">
        <v>12941</v>
      </c>
      <c r="AC4050" s="9" t="s">
        <v>5006</v>
      </c>
      <c r="AD4050" s="29"/>
      <c r="AE4050" s="20" t="str">
        <f>VLOOKUP(E4050,'FILIAIS PETZ'!A:Q,17,0)</f>
        <v>CO-1</v>
      </c>
      <c r="AF4050" s="20" t="str">
        <f>VLOOKUP(E4050,'FILIAIS PETZ'!A:Q,3,0)</f>
        <v>FELICIO</v>
      </c>
      <c r="AG4050" s="20" t="str">
        <f>VLOOKUP(E4050,'FILIAIS PETZ'!A:Q,2,0)</f>
        <v>R3</v>
      </c>
      <c r="AH4050" s="75">
        <v>10250</v>
      </c>
      <c r="AI4050" s="16" t="s">
        <v>8421</v>
      </c>
      <c r="AJ4050" s="43">
        <f>VLOOKUP(E4050,'FILIAIS PETZ'!$A$2:$K$2000,11,0)</f>
        <v>18328118007383</v>
      </c>
      <c r="AK4050" s="44">
        <f t="shared" si="272"/>
        <v>18328118007383</v>
      </c>
    </row>
    <row r="4051" spans="1:37" s="14" customFormat="1" ht="15" customHeight="1" thickBot="1" x14ac:dyDescent="0.25">
      <c r="A4051" s="9" t="str">
        <f>J4051</f>
        <v>PREVENTIVA</v>
      </c>
      <c r="B4051" s="18">
        <f>VLOOKUP(C4051,FORNECEDORES!D:E,2,0)</f>
        <v>132859</v>
      </c>
      <c r="C4051" s="19" t="str">
        <f>VLOOKUP(D4051,FORNECEDORES!A:D,4,0)</f>
        <v>27.093.558/0006-20</v>
      </c>
      <c r="D4051" s="13" t="s">
        <v>7131</v>
      </c>
      <c r="E4051" s="20" t="str">
        <f t="shared" si="273"/>
        <v>04 0257</v>
      </c>
      <c r="F4051" s="28" t="s">
        <v>5998</v>
      </c>
      <c r="G4051" s="21" t="str">
        <f>VLOOKUP(E4051,'FILIAIS PETZ'!A:E,5,0)</f>
        <v>PETZ AGUAS CLARAS</v>
      </c>
      <c r="H4051" s="20" t="str">
        <f>VLOOKUP(E4051,'FILIAIS PETZ'!A:D,4,0)</f>
        <v>ACLR-DF</v>
      </c>
      <c r="I4051" s="46">
        <v>45474</v>
      </c>
      <c r="J4051" s="9" t="s">
        <v>4980</v>
      </c>
      <c r="K4051" s="9" t="s">
        <v>5858</v>
      </c>
      <c r="L4051" s="29" t="s">
        <v>8942</v>
      </c>
      <c r="M4051" s="46">
        <v>45481</v>
      </c>
      <c r="N4051" s="46">
        <v>45518</v>
      </c>
      <c r="O4051" s="46">
        <v>45498</v>
      </c>
      <c r="P4051" s="91" t="s">
        <v>4998</v>
      </c>
      <c r="Q4051" s="84">
        <v>3</v>
      </c>
      <c r="R4051" s="91">
        <v>1</v>
      </c>
      <c r="S4051" s="9" t="s">
        <v>4983</v>
      </c>
      <c r="T4051" s="9" t="s">
        <v>32</v>
      </c>
      <c r="U4051" s="9">
        <v>11002</v>
      </c>
      <c r="V4051" s="9">
        <v>11002</v>
      </c>
      <c r="W4051" s="9"/>
      <c r="X4051" s="10" t="s">
        <v>5016</v>
      </c>
      <c r="Y4051" s="10" t="s">
        <v>4980</v>
      </c>
      <c r="Z4051" s="9" t="s">
        <v>4994</v>
      </c>
      <c r="AA4051" s="9" t="s">
        <v>5732</v>
      </c>
      <c r="AB4051" s="9" t="s">
        <v>5005</v>
      </c>
      <c r="AC4051" s="9" t="s">
        <v>4999</v>
      </c>
      <c r="AD4051" s="29"/>
      <c r="AE4051" s="20" t="str">
        <f>VLOOKUP(E4051,'FILIAIS PETZ'!A:Q,17,0)</f>
        <v>CO-1</v>
      </c>
      <c r="AF4051" s="20" t="str">
        <f>VLOOKUP(E4051,'FILIAIS PETZ'!A:Q,3,0)</f>
        <v>FELICIO</v>
      </c>
      <c r="AG4051" s="20" t="str">
        <f>VLOOKUP(E4051,'FILIAIS PETZ'!A:Q,2,0)</f>
        <v>R3</v>
      </c>
      <c r="AH4051" s="75">
        <v>2330</v>
      </c>
      <c r="AI4051" s="16" t="s">
        <v>7903</v>
      </c>
      <c r="AJ4051" s="43" t="str">
        <f>VLOOKUP(E4051,'FILIAIS PETZ'!$A$2:$K$2000,11,0)</f>
        <v>18.328.118/0281-19</v>
      </c>
      <c r="AK4051" s="44" t="str">
        <f t="shared" si="272"/>
        <v>18.328.118/0281-19</v>
      </c>
    </row>
    <row r="4052" spans="1:37" s="14" customFormat="1" ht="15" customHeight="1" thickBot="1" x14ac:dyDescent="0.25">
      <c r="A4052" s="9" t="str">
        <f>J4052</f>
        <v>PREVENTIVA</v>
      </c>
      <c r="B4052" s="18">
        <f>VLOOKUP(C4052,FORNECEDORES!D:E,2,0)</f>
        <v>4990</v>
      </c>
      <c r="C4052" s="19" t="str">
        <f>VLOOKUP(D4052,FORNECEDORES!A:D,4,0)</f>
        <v>27.093.558/0012-78</v>
      </c>
      <c r="D4052" s="13" t="s">
        <v>7133</v>
      </c>
      <c r="E4052" s="20" t="str">
        <f t="shared" si="273"/>
        <v>04 0238</v>
      </c>
      <c r="F4052" s="28" t="s">
        <v>5730</v>
      </c>
      <c r="G4052" s="21" t="str">
        <f>VLOOKUP(E4052,'FILIAIS PETZ'!A:E,5,0)</f>
        <v>PETZ SILVIANO BRANDÃO</v>
      </c>
      <c r="H4052" s="20" t="str">
        <f>VLOOKUP(E4052,'FILIAIS PETZ'!A:D,4,0)</f>
        <v>SVBD-MG</v>
      </c>
      <c r="I4052" s="46">
        <v>45474</v>
      </c>
      <c r="J4052" s="9" t="s">
        <v>4980</v>
      </c>
      <c r="K4052" s="9" t="s">
        <v>5858</v>
      </c>
      <c r="L4052" s="29" t="s">
        <v>8941</v>
      </c>
      <c r="M4052" s="46">
        <v>45481</v>
      </c>
      <c r="N4052" s="46">
        <v>45518</v>
      </c>
      <c r="O4052" s="46">
        <v>45498</v>
      </c>
      <c r="P4052" s="91" t="s">
        <v>4998</v>
      </c>
      <c r="Q4052" s="84">
        <v>3</v>
      </c>
      <c r="R4052" s="91">
        <v>1</v>
      </c>
      <c r="S4052" s="9" t="s">
        <v>4983</v>
      </c>
      <c r="T4052" s="9" t="s">
        <v>32</v>
      </c>
      <c r="U4052" s="9">
        <v>11002</v>
      </c>
      <c r="V4052" s="9">
        <v>11002</v>
      </c>
      <c r="W4052" s="9"/>
      <c r="X4052" s="10" t="s">
        <v>5016</v>
      </c>
      <c r="Y4052" s="10" t="s">
        <v>4980</v>
      </c>
      <c r="Z4052" s="9" t="s">
        <v>4994</v>
      </c>
      <c r="AA4052" s="9" t="s">
        <v>5732</v>
      </c>
      <c r="AB4052" s="9" t="s">
        <v>5005</v>
      </c>
      <c r="AC4052" s="9" t="s">
        <v>4999</v>
      </c>
      <c r="AD4052" s="29"/>
      <c r="AE4052" s="20" t="str">
        <f>VLOOKUP(E4052,'FILIAIS PETZ'!A:Q,17,0)</f>
        <v>MG-2</v>
      </c>
      <c r="AF4052" s="20" t="str">
        <f>VLOOKUP(E4052,'FILIAIS PETZ'!A:Q,3,0)</f>
        <v>FELICIO</v>
      </c>
      <c r="AG4052" s="20" t="str">
        <f>VLOOKUP(E4052,'FILIAIS PETZ'!A:Q,2,0)</f>
        <v>R3</v>
      </c>
      <c r="AH4052" s="75">
        <v>2330</v>
      </c>
      <c r="AI4052" s="16" t="s">
        <v>7903</v>
      </c>
      <c r="AJ4052" s="43">
        <f>VLOOKUP(E4052,'FILIAIS PETZ'!$A$2:$K$2000,11,0)</f>
        <v>18328118022188</v>
      </c>
      <c r="AK4052" s="44">
        <f t="shared" si="272"/>
        <v>18328118022188</v>
      </c>
    </row>
    <row r="4053" spans="1:37" s="14" customFormat="1" ht="15" customHeight="1" thickBot="1" x14ac:dyDescent="0.25">
      <c r="A4053" s="9" t="str">
        <f>J4053</f>
        <v>PREVENTIVA</v>
      </c>
      <c r="B4053" s="18">
        <f>VLOOKUP(C4053,FORNECEDORES!D:E,2,0)</f>
        <v>132859</v>
      </c>
      <c r="C4053" s="19" t="str">
        <f>VLOOKUP(D4053,FORNECEDORES!A:D,4,0)</f>
        <v>27.093.558/0006-20</v>
      </c>
      <c r="D4053" s="13" t="s">
        <v>7131</v>
      </c>
      <c r="E4053" s="20" t="str">
        <f t="shared" si="273"/>
        <v>04 0257</v>
      </c>
      <c r="F4053" s="28" t="s">
        <v>5998</v>
      </c>
      <c r="G4053" s="21" t="str">
        <f>VLOOKUP(E4053,'FILIAIS PETZ'!A:E,5,0)</f>
        <v>PETZ AGUAS CLARAS</v>
      </c>
      <c r="H4053" s="20" t="str">
        <f>VLOOKUP(E4053,'FILIAIS PETZ'!A:D,4,0)</f>
        <v>ACLR-DF</v>
      </c>
      <c r="I4053" s="46">
        <v>45474</v>
      </c>
      <c r="J4053" s="9" t="s">
        <v>4980</v>
      </c>
      <c r="K4053" s="9" t="s">
        <v>5858</v>
      </c>
      <c r="L4053" s="29" t="s">
        <v>12255</v>
      </c>
      <c r="M4053" s="46">
        <v>45527</v>
      </c>
      <c r="N4053" s="46">
        <v>45546</v>
      </c>
      <c r="O4053" s="46">
        <v>45528</v>
      </c>
      <c r="P4053" s="91" t="s">
        <v>4998</v>
      </c>
      <c r="Q4053" s="84">
        <v>3</v>
      </c>
      <c r="R4053" s="91">
        <v>1</v>
      </c>
      <c r="S4053" s="9" t="s">
        <v>4983</v>
      </c>
      <c r="T4053" s="9" t="s">
        <v>32</v>
      </c>
      <c r="U4053" s="9">
        <v>11002</v>
      </c>
      <c r="V4053" s="9">
        <v>11002</v>
      </c>
      <c r="W4053" s="9"/>
      <c r="X4053" s="10" t="s">
        <v>5016</v>
      </c>
      <c r="Y4053" s="10" t="s">
        <v>4980</v>
      </c>
      <c r="Z4053" s="9" t="s">
        <v>4994</v>
      </c>
      <c r="AA4053" s="9" t="s">
        <v>5732</v>
      </c>
      <c r="AB4053" s="9" t="s">
        <v>5005</v>
      </c>
      <c r="AC4053" s="9" t="s">
        <v>4999</v>
      </c>
      <c r="AD4053" s="29"/>
      <c r="AE4053" s="20" t="str">
        <f>VLOOKUP(E4053,'FILIAIS PETZ'!A:Q,17,0)</f>
        <v>CO-1</v>
      </c>
      <c r="AF4053" s="20" t="str">
        <f>VLOOKUP(E4053,'FILIAIS PETZ'!A:Q,3,0)</f>
        <v>FELICIO</v>
      </c>
      <c r="AG4053" s="20" t="str">
        <f>VLOOKUP(E4053,'FILIAIS PETZ'!A:Q,2,0)</f>
        <v>R3</v>
      </c>
      <c r="AH4053" s="75">
        <v>2330</v>
      </c>
      <c r="AI4053" s="16" t="s">
        <v>8419</v>
      </c>
      <c r="AJ4053" s="43" t="str">
        <f>VLOOKUP(E4053,'FILIAIS PETZ'!$A$2:$K$2000,11,0)</f>
        <v>18.328.118/0281-19</v>
      </c>
      <c r="AK4053" s="44" t="str">
        <f t="shared" si="272"/>
        <v>18.328.118/0281-19</v>
      </c>
    </row>
    <row r="4054" spans="1:37" s="14" customFormat="1" ht="15" customHeight="1" thickBot="1" x14ac:dyDescent="0.25">
      <c r="A4054" s="9" t="str">
        <f>J4054</f>
        <v>PREVENTIVA</v>
      </c>
      <c r="B4054" s="18">
        <f>VLOOKUP(C4054,FORNECEDORES!D:E,2,0)</f>
        <v>4990</v>
      </c>
      <c r="C4054" s="19" t="str">
        <f>VLOOKUP(D4054,FORNECEDORES!A:D,4,0)</f>
        <v>27.093.558/0012-78</v>
      </c>
      <c r="D4054" s="13" t="s">
        <v>7133</v>
      </c>
      <c r="E4054" s="20" t="str">
        <f t="shared" si="273"/>
        <v>04 0238</v>
      </c>
      <c r="F4054" s="28" t="s">
        <v>5730</v>
      </c>
      <c r="G4054" s="21" t="str">
        <f>VLOOKUP(E4054,'FILIAIS PETZ'!A:E,5,0)</f>
        <v>PETZ SILVIANO BRANDÃO</v>
      </c>
      <c r="H4054" s="20" t="str">
        <f>VLOOKUP(E4054,'FILIAIS PETZ'!A:D,4,0)</f>
        <v>SVBD-MG</v>
      </c>
      <c r="I4054" s="46">
        <v>45474</v>
      </c>
      <c r="J4054" s="9" t="s">
        <v>4980</v>
      </c>
      <c r="K4054" s="9" t="s">
        <v>5858</v>
      </c>
      <c r="L4054" s="29" t="s">
        <v>12253</v>
      </c>
      <c r="M4054" s="46">
        <v>45527</v>
      </c>
      <c r="N4054" s="46">
        <v>45546</v>
      </c>
      <c r="O4054" s="46">
        <v>45528</v>
      </c>
      <c r="P4054" s="91" t="s">
        <v>4998</v>
      </c>
      <c r="Q4054" s="84">
        <v>3</v>
      </c>
      <c r="R4054" s="91">
        <v>1</v>
      </c>
      <c r="S4054" s="9" t="s">
        <v>4983</v>
      </c>
      <c r="T4054" s="9" t="s">
        <v>32</v>
      </c>
      <c r="U4054" s="9">
        <v>11002</v>
      </c>
      <c r="V4054" s="9">
        <v>11002</v>
      </c>
      <c r="W4054" s="9"/>
      <c r="X4054" s="10" t="s">
        <v>5016</v>
      </c>
      <c r="Y4054" s="10" t="s">
        <v>4980</v>
      </c>
      <c r="Z4054" s="9" t="s">
        <v>4994</v>
      </c>
      <c r="AA4054" s="9" t="s">
        <v>5732</v>
      </c>
      <c r="AB4054" s="9" t="s">
        <v>5005</v>
      </c>
      <c r="AC4054" s="9" t="s">
        <v>4999</v>
      </c>
      <c r="AD4054" s="29"/>
      <c r="AE4054" s="20" t="str">
        <f>VLOOKUP(E4054,'FILIAIS PETZ'!A:Q,17,0)</f>
        <v>MG-2</v>
      </c>
      <c r="AF4054" s="20" t="str">
        <f>VLOOKUP(E4054,'FILIAIS PETZ'!A:Q,3,0)</f>
        <v>FELICIO</v>
      </c>
      <c r="AG4054" s="20" t="str">
        <f>VLOOKUP(E4054,'FILIAIS PETZ'!A:Q,2,0)</f>
        <v>R3</v>
      </c>
      <c r="AH4054" s="75">
        <v>2330</v>
      </c>
      <c r="AI4054" s="16" t="s">
        <v>8419</v>
      </c>
      <c r="AJ4054" s="43">
        <f>VLOOKUP(E4054,'FILIAIS PETZ'!$A$2:$K$2000,11,0)</f>
        <v>18328118022188</v>
      </c>
      <c r="AK4054" s="44">
        <f t="shared" si="272"/>
        <v>18328118022188</v>
      </c>
    </row>
    <row r="4055" spans="1:37" s="14" customFormat="1" ht="15" customHeight="1" thickBot="1" x14ac:dyDescent="0.25">
      <c r="B4055" s="18">
        <f>VLOOKUP(C4055,FORNECEDORES!D:E,2,0)</f>
        <v>55666</v>
      </c>
      <c r="C4055" s="19" t="str">
        <f>VLOOKUP(D4055,FORNECEDORES!A:D,4,0)</f>
        <v>33.045.885/0001-02</v>
      </c>
      <c r="D4055" s="13" t="s">
        <v>2848</v>
      </c>
      <c r="E4055" s="20" t="str">
        <f t="shared" si="273"/>
        <v>04 0010</v>
      </c>
      <c r="F4055" s="28" t="s">
        <v>8983</v>
      </c>
      <c r="G4055" s="21" t="str">
        <f>VLOOKUP(E4055,'FILIAIS PETZ'!A:E,5,0)</f>
        <v>PETZ SANTA CECILIA</v>
      </c>
      <c r="H4055" s="20" t="str">
        <f>VLOOKUP(E4055,'FILIAIS PETZ'!A:D,4,0)</f>
        <v>STCE-SP</v>
      </c>
      <c r="I4055" s="46">
        <v>45474</v>
      </c>
      <c r="J4055" s="9" t="s">
        <v>4980</v>
      </c>
      <c r="K4055" s="9" t="s">
        <v>9047</v>
      </c>
      <c r="L4055" s="29" t="s">
        <v>11298</v>
      </c>
      <c r="M4055" s="46">
        <v>45491</v>
      </c>
      <c r="N4055" s="46">
        <v>45518</v>
      </c>
      <c r="O4055" s="46">
        <v>45503</v>
      </c>
      <c r="P4055" s="91" t="s">
        <v>4998</v>
      </c>
      <c r="Q4055" s="84">
        <v>3</v>
      </c>
      <c r="R4055" s="91" t="s">
        <v>4991</v>
      </c>
      <c r="S4055" s="9" t="s">
        <v>4983</v>
      </c>
      <c r="T4055" s="9" t="s">
        <v>32</v>
      </c>
      <c r="U4055" s="9">
        <v>11002</v>
      </c>
      <c r="V4055" s="9">
        <v>11002</v>
      </c>
      <c r="W4055" s="9"/>
      <c r="X4055" s="10" t="s">
        <v>4992</v>
      </c>
      <c r="Y4055" s="9" t="s">
        <v>4980</v>
      </c>
      <c r="Z4055" s="9" t="s">
        <v>4980</v>
      </c>
      <c r="AA4055" s="9" t="s">
        <v>4992</v>
      </c>
      <c r="AB4055" s="9" t="s">
        <v>5066</v>
      </c>
      <c r="AC4055" s="9" t="s">
        <v>4999</v>
      </c>
      <c r="AD4055" s="29"/>
      <c r="AE4055" s="20" t="str">
        <f>VLOOKUP(E4055,'FILIAIS PETZ'!A:Q,17,0)</f>
        <v>SP2</v>
      </c>
      <c r="AF4055" s="20" t="str">
        <f>VLOOKUP(E4055,'FILIAIS PETZ'!A:Q,3,0)</f>
        <v>FELICIO</v>
      </c>
      <c r="AG4055" s="20" t="str">
        <f>VLOOKUP(E4055,'FILIAIS PETZ'!A:Q,2,0)</f>
        <v>R3</v>
      </c>
      <c r="AH4055" s="75">
        <v>1250</v>
      </c>
      <c r="AI4055" s="16" t="s">
        <v>8413</v>
      </c>
      <c r="AJ4055" s="43">
        <f>VLOOKUP(E4055,'FILIAIS PETZ'!$A$2:$K$2000,11,0)</f>
        <v>18328118001938</v>
      </c>
      <c r="AK4055" s="44">
        <v>18328118001938</v>
      </c>
    </row>
    <row r="4056" spans="1:37" s="14" customFormat="1" ht="15" customHeight="1" thickBot="1" x14ac:dyDescent="0.25">
      <c r="B4056" s="18">
        <f>VLOOKUP(C4056,FORNECEDORES!D:E,2,0)</f>
        <v>93074</v>
      </c>
      <c r="C4056" s="19" t="str">
        <f>VLOOKUP(D4056,FORNECEDORES!A:D,4,0)</f>
        <v>29.739.737/0053-33</v>
      </c>
      <c r="D4056" s="13" t="s">
        <v>7598</v>
      </c>
      <c r="E4056" s="20" t="str">
        <f t="shared" si="273"/>
        <v>04 0011</v>
      </c>
      <c r="F4056" s="28" t="s">
        <v>8976</v>
      </c>
      <c r="G4056" s="21" t="str">
        <f>VLOOKUP(E4056,'FILIAIS PETZ'!A:E,5,0)</f>
        <v>PETZ AUGUSTA</v>
      </c>
      <c r="H4056" s="20" t="str">
        <f>VLOOKUP(E4056,'FILIAIS PETZ'!A:D,4,0)</f>
        <v>AUGT-SP</v>
      </c>
      <c r="I4056" s="46">
        <v>45474</v>
      </c>
      <c r="J4056" s="9" t="s">
        <v>4980</v>
      </c>
      <c r="K4056" s="9"/>
      <c r="L4056" s="29"/>
      <c r="M4056" s="46"/>
      <c r="N4056" s="46"/>
      <c r="O4056" s="46"/>
      <c r="P4056" s="91" t="s">
        <v>4998</v>
      </c>
      <c r="Q4056" s="84">
        <v>3</v>
      </c>
      <c r="R4056" s="91" t="s">
        <v>4991</v>
      </c>
      <c r="S4056" s="9" t="s">
        <v>4983</v>
      </c>
      <c r="T4056" s="9" t="s">
        <v>32</v>
      </c>
      <c r="U4056" s="9">
        <v>11002</v>
      </c>
      <c r="V4056" s="9">
        <v>11002</v>
      </c>
      <c r="W4056" s="9"/>
      <c r="X4056" s="10" t="s">
        <v>5033</v>
      </c>
      <c r="Y4056" s="10" t="s">
        <v>4980</v>
      </c>
      <c r="Z4056" s="10" t="s">
        <v>4980</v>
      </c>
      <c r="AA4056" s="10" t="s">
        <v>5033</v>
      </c>
      <c r="AB4056" s="10" t="s">
        <v>5066</v>
      </c>
      <c r="AC4056" s="9" t="s">
        <v>4999</v>
      </c>
      <c r="AD4056" s="29"/>
      <c r="AE4056" s="20" t="str">
        <f>VLOOKUP(E4056,'FILIAIS PETZ'!A:Q,17,0)</f>
        <v>SP2</v>
      </c>
      <c r="AF4056" s="20" t="str">
        <f>VLOOKUP(E4056,'FILIAIS PETZ'!A:Q,3,0)</f>
        <v>FELICIO</v>
      </c>
      <c r="AG4056" s="20" t="str">
        <f>VLOOKUP(E4056,'FILIAIS PETZ'!A:Q,2,0)</f>
        <v>R3</v>
      </c>
      <c r="AH4056" s="75">
        <v>370</v>
      </c>
      <c r="AI4056" s="16" t="s">
        <v>8414</v>
      </c>
      <c r="AJ4056" s="43">
        <f>VLOOKUP(E4056,'FILIAIS PETZ'!$A$2:$K$2000,11,0)</f>
        <v>18328118001776</v>
      </c>
      <c r="AK4056" s="44">
        <v>18328118001776</v>
      </c>
    </row>
    <row r="4057" spans="1:37" s="14" customFormat="1" ht="15" customHeight="1" thickBot="1" x14ac:dyDescent="0.25">
      <c r="B4057" s="18">
        <f>VLOOKUP(C4057,FORNECEDORES!D:E,2,0)</f>
        <v>6740</v>
      </c>
      <c r="C4057" s="19" t="str">
        <f>VLOOKUP(D4057,FORNECEDORES!A:D,4,0)</f>
        <v>29.739.737/0052-52</v>
      </c>
      <c r="D4057" s="13" t="s">
        <v>7597</v>
      </c>
      <c r="E4057" s="20" t="str">
        <f t="shared" si="273"/>
        <v>04 0247</v>
      </c>
      <c r="F4057" s="28" t="s">
        <v>8967</v>
      </c>
      <c r="G4057" s="21" t="str">
        <f>VLOOKUP(E4057,'FILIAIS PETZ'!A:E,5,0)</f>
        <v>PETZ AV GOIÁS</v>
      </c>
      <c r="H4057" s="20" t="str">
        <f>VLOOKUP(E4057,'FILIAIS PETZ'!A:D,4,0)</f>
        <v>AVGO-SP</v>
      </c>
      <c r="I4057" s="46">
        <v>45474</v>
      </c>
      <c r="J4057" s="9" t="s">
        <v>4980</v>
      </c>
      <c r="K4057" s="9"/>
      <c r="L4057" s="29"/>
      <c r="M4057" s="46"/>
      <c r="N4057" s="46"/>
      <c r="O4057" s="46"/>
      <c r="P4057" s="91" t="s">
        <v>4998</v>
      </c>
      <c r="Q4057" s="84">
        <v>3</v>
      </c>
      <c r="R4057" s="91" t="s">
        <v>4991</v>
      </c>
      <c r="S4057" s="9" t="s">
        <v>4983</v>
      </c>
      <c r="T4057" s="9" t="s">
        <v>32</v>
      </c>
      <c r="U4057" s="9">
        <v>11002</v>
      </c>
      <c r="V4057" s="9">
        <v>11002</v>
      </c>
      <c r="W4057" s="9"/>
      <c r="X4057" s="10" t="s">
        <v>5033</v>
      </c>
      <c r="Y4057" s="10" t="s">
        <v>4980</v>
      </c>
      <c r="Z4057" s="10" t="s">
        <v>4980</v>
      </c>
      <c r="AA4057" s="10" t="s">
        <v>5033</v>
      </c>
      <c r="AB4057" s="10" t="s">
        <v>5066</v>
      </c>
      <c r="AC4057" s="9" t="s">
        <v>4999</v>
      </c>
      <c r="AD4057" s="29"/>
      <c r="AE4057" s="20" t="str">
        <f>VLOOKUP(E4057,'FILIAIS PETZ'!A:Q,17,0)</f>
        <v>SP3</v>
      </c>
      <c r="AF4057" s="20" t="str">
        <f>VLOOKUP(E4057,'FILIAIS PETZ'!A:Q,3,0)</f>
        <v>FELICIO</v>
      </c>
      <c r="AG4057" s="20" t="str">
        <f>VLOOKUP(E4057,'FILIAIS PETZ'!A:Q,2,0)</f>
        <v>R3</v>
      </c>
      <c r="AH4057" s="75">
        <v>370</v>
      </c>
      <c r="AI4057" s="16" t="s">
        <v>8414</v>
      </c>
      <c r="AJ4057" s="43" t="str">
        <f>VLOOKUP(E4057,'FILIAIS PETZ'!$A$2:$K$2000,11,0)</f>
        <v>18.328.118/0236-64</v>
      </c>
      <c r="AK4057" s="44" t="s">
        <v>9093</v>
      </c>
    </row>
    <row r="4058" spans="1:37" s="14" customFormat="1" ht="15" customHeight="1" thickBot="1" x14ac:dyDescent="0.25">
      <c r="B4058" s="18">
        <f>VLOOKUP(C4058,FORNECEDORES!D:E,2,0)</f>
        <v>179505</v>
      </c>
      <c r="C4058" s="19" t="str">
        <f>VLOOKUP(D4058,FORNECEDORES!A:D,4,0)</f>
        <v>29.739.737/0046-04</v>
      </c>
      <c r="D4058" s="13" t="s">
        <v>7599</v>
      </c>
      <c r="E4058" s="20" t="str">
        <f t="shared" si="273"/>
        <v>04 0125</v>
      </c>
      <c r="F4058" s="28" t="s">
        <v>8981</v>
      </c>
      <c r="G4058" s="21" t="str">
        <f>VLOOKUP(E4058,'FILIAIS PETZ'!A:E,5,0)</f>
        <v>PETZ CERRO CORA</v>
      </c>
      <c r="H4058" s="20" t="str">
        <f>VLOOKUP(E4058,'FILIAIS PETZ'!A:D,4,0)</f>
        <v>CORA-SP</v>
      </c>
      <c r="I4058" s="46">
        <v>45474</v>
      </c>
      <c r="J4058" s="9" t="s">
        <v>4980</v>
      </c>
      <c r="K4058" s="9"/>
      <c r="L4058" s="29"/>
      <c r="M4058" s="46"/>
      <c r="N4058" s="46"/>
      <c r="O4058" s="46"/>
      <c r="P4058" s="91" t="s">
        <v>4998</v>
      </c>
      <c r="Q4058" s="84">
        <v>3</v>
      </c>
      <c r="R4058" s="91" t="s">
        <v>4991</v>
      </c>
      <c r="S4058" s="9" t="s">
        <v>4983</v>
      </c>
      <c r="T4058" s="9" t="s">
        <v>32</v>
      </c>
      <c r="U4058" s="9">
        <v>11002</v>
      </c>
      <c r="V4058" s="9">
        <v>11002</v>
      </c>
      <c r="W4058" s="9"/>
      <c r="X4058" s="10" t="s">
        <v>5033</v>
      </c>
      <c r="Y4058" s="10" t="s">
        <v>4980</v>
      </c>
      <c r="Z4058" s="10" t="s">
        <v>4980</v>
      </c>
      <c r="AA4058" s="10" t="s">
        <v>5033</v>
      </c>
      <c r="AB4058" s="10" t="s">
        <v>5066</v>
      </c>
      <c r="AC4058" s="9" t="s">
        <v>4999</v>
      </c>
      <c r="AD4058" s="29"/>
      <c r="AE4058" s="20" t="str">
        <f>VLOOKUP(E4058,'FILIAIS PETZ'!A:Q,17,0)</f>
        <v>SP7</v>
      </c>
      <c r="AF4058" s="20" t="str">
        <f>VLOOKUP(E4058,'FILIAIS PETZ'!A:Q,3,0)</f>
        <v>FELICIO</v>
      </c>
      <c r="AG4058" s="20" t="str">
        <f>VLOOKUP(E4058,'FILIAIS PETZ'!A:Q,2,0)</f>
        <v>R3</v>
      </c>
      <c r="AH4058" s="75">
        <v>370</v>
      </c>
      <c r="AI4058" s="16" t="s">
        <v>8414</v>
      </c>
      <c r="AJ4058" s="43">
        <f>VLOOKUP(E4058,'FILIAIS PETZ'!$A$2:$K$2000,11,0)</f>
        <v>18328118013600</v>
      </c>
      <c r="AK4058" s="44">
        <v>18328118013600</v>
      </c>
    </row>
    <row r="4059" spans="1:37" s="14" customFormat="1" ht="15" customHeight="1" thickBot="1" x14ac:dyDescent="0.25">
      <c r="B4059" s="18">
        <f>VLOOKUP(C4059,FORNECEDORES!D:E,2,0)</f>
        <v>6740</v>
      </c>
      <c r="C4059" s="19" t="str">
        <f>VLOOKUP(D4059,FORNECEDORES!A:D,4,0)</f>
        <v>29.739.737/0052-52</v>
      </c>
      <c r="D4059" s="13" t="s">
        <v>7597</v>
      </c>
      <c r="E4059" s="20" t="str">
        <f t="shared" si="273"/>
        <v>04 0024</v>
      </c>
      <c r="F4059" s="28" t="s">
        <v>8626</v>
      </c>
      <c r="G4059" s="21" t="str">
        <f>VLOOKUP(E4059,'FILIAIS PETZ'!A:E,5,0)</f>
        <v>PETZ DIADEMA</v>
      </c>
      <c r="H4059" s="20" t="str">
        <f>VLOOKUP(E4059,'FILIAIS PETZ'!A:D,4,0)</f>
        <v>DDMA-SP</v>
      </c>
      <c r="I4059" s="46">
        <v>45474</v>
      </c>
      <c r="J4059" s="9" t="s">
        <v>4980</v>
      </c>
      <c r="K4059" s="9"/>
      <c r="L4059" s="29"/>
      <c r="M4059" s="46"/>
      <c r="N4059" s="46"/>
      <c r="O4059" s="46"/>
      <c r="P4059" s="91" t="s">
        <v>4998</v>
      </c>
      <c r="Q4059" s="84">
        <v>3</v>
      </c>
      <c r="R4059" s="91" t="s">
        <v>4991</v>
      </c>
      <c r="S4059" s="9" t="s">
        <v>4983</v>
      </c>
      <c r="T4059" s="9" t="s">
        <v>32</v>
      </c>
      <c r="U4059" s="9">
        <v>11002</v>
      </c>
      <c r="V4059" s="9">
        <v>11002</v>
      </c>
      <c r="W4059" s="9"/>
      <c r="X4059" s="10" t="s">
        <v>5033</v>
      </c>
      <c r="Y4059" s="10" t="s">
        <v>4980</v>
      </c>
      <c r="Z4059" s="10" t="s">
        <v>4980</v>
      </c>
      <c r="AA4059" s="10" t="s">
        <v>5033</v>
      </c>
      <c r="AB4059" s="10" t="s">
        <v>5066</v>
      </c>
      <c r="AC4059" s="9" t="s">
        <v>4999</v>
      </c>
      <c r="AD4059" s="29"/>
      <c r="AE4059" s="20" t="str">
        <f>VLOOKUP(E4059,'FILIAIS PETZ'!A:Q,17,0)</f>
        <v>SP3</v>
      </c>
      <c r="AF4059" s="20" t="str">
        <f>VLOOKUP(E4059,'FILIAIS PETZ'!A:Q,3,0)</f>
        <v>FELICIO</v>
      </c>
      <c r="AG4059" s="20" t="str">
        <f>VLOOKUP(E4059,'FILIAIS PETZ'!A:Q,2,0)</f>
        <v>R3</v>
      </c>
      <c r="AH4059" s="75">
        <v>740</v>
      </c>
      <c r="AI4059" s="16" t="s">
        <v>8414</v>
      </c>
      <c r="AJ4059" s="43">
        <f>VLOOKUP(E4059,'FILIAIS PETZ'!$A$2:$K$2000,11,0)</f>
        <v>18328118000966</v>
      </c>
      <c r="AK4059" s="44">
        <v>18328118000966</v>
      </c>
    </row>
    <row r="4060" spans="1:37" s="14" customFormat="1" ht="15" customHeight="1" thickBot="1" x14ac:dyDescent="0.25">
      <c r="B4060" s="18">
        <f>VLOOKUP(C4060,FORNECEDORES!D:E,2,0)</f>
        <v>179505</v>
      </c>
      <c r="C4060" s="19" t="str">
        <f>VLOOKUP(D4060,FORNECEDORES!A:D,4,0)</f>
        <v>29.739.737/0046-04</v>
      </c>
      <c r="D4060" s="13" t="s">
        <v>7599</v>
      </c>
      <c r="E4060" s="20" t="str">
        <f t="shared" si="273"/>
        <v>04 0221</v>
      </c>
      <c r="F4060" s="28" t="s">
        <v>8980</v>
      </c>
      <c r="G4060" s="21" t="str">
        <f>VLOOKUP(E4060,'FILIAIS PETZ'!A:E,5,0)</f>
        <v>PETZ GASTAO VIDIGAL</v>
      </c>
      <c r="H4060" s="20" t="str">
        <f>VLOOKUP(E4060,'FILIAIS PETZ'!A:D,4,0)</f>
        <v>GVDL-SP</v>
      </c>
      <c r="I4060" s="46">
        <v>45474</v>
      </c>
      <c r="J4060" s="9" t="s">
        <v>4980</v>
      </c>
      <c r="K4060" s="9"/>
      <c r="L4060" s="29"/>
      <c r="M4060" s="46"/>
      <c r="N4060" s="46"/>
      <c r="O4060" s="46"/>
      <c r="P4060" s="91" t="s">
        <v>4998</v>
      </c>
      <c r="Q4060" s="84">
        <v>3</v>
      </c>
      <c r="R4060" s="91" t="s">
        <v>4991</v>
      </c>
      <c r="S4060" s="9" t="s">
        <v>4983</v>
      </c>
      <c r="T4060" s="9" t="s">
        <v>32</v>
      </c>
      <c r="U4060" s="9">
        <v>11002</v>
      </c>
      <c r="V4060" s="9">
        <v>11002</v>
      </c>
      <c r="W4060" s="9"/>
      <c r="X4060" s="10" t="s">
        <v>5033</v>
      </c>
      <c r="Y4060" s="10" t="s">
        <v>4980</v>
      </c>
      <c r="Z4060" s="10" t="s">
        <v>4980</v>
      </c>
      <c r="AA4060" s="10" t="s">
        <v>5033</v>
      </c>
      <c r="AB4060" s="10" t="s">
        <v>5066</v>
      </c>
      <c r="AC4060" s="9" t="s">
        <v>4999</v>
      </c>
      <c r="AD4060" s="29"/>
      <c r="AE4060" s="20" t="str">
        <f>VLOOKUP(E4060,'FILIAIS PETZ'!A:Q,17,0)</f>
        <v>SP7</v>
      </c>
      <c r="AF4060" s="20" t="str">
        <f>VLOOKUP(E4060,'FILIAIS PETZ'!A:Q,3,0)</f>
        <v>FELICIO</v>
      </c>
      <c r="AG4060" s="20" t="str">
        <f>VLOOKUP(E4060,'FILIAIS PETZ'!A:Q,2,0)</f>
        <v>R3</v>
      </c>
      <c r="AH4060" s="75">
        <v>370</v>
      </c>
      <c r="AI4060" s="16" t="s">
        <v>8414</v>
      </c>
      <c r="AJ4060" s="43">
        <f>VLOOKUP(E4060,'FILIAIS PETZ'!$A$2:$K$2000,11,0)</f>
        <v>18328118021025</v>
      </c>
      <c r="AK4060" s="44">
        <v>18328118021025</v>
      </c>
    </row>
    <row r="4061" spans="1:37" s="14" customFormat="1" ht="15" customHeight="1" thickBot="1" x14ac:dyDescent="0.25">
      <c r="B4061" s="18">
        <f>VLOOKUP(C4061,FORNECEDORES!D:E,2,0)</f>
        <v>6740</v>
      </c>
      <c r="C4061" s="19" t="str">
        <f>VLOOKUP(D4061,FORNECEDORES!A:D,4,0)</f>
        <v>29.739.737/0052-52</v>
      </c>
      <c r="D4061" s="13" t="s">
        <v>7597</v>
      </c>
      <c r="E4061" s="20" t="str">
        <f t="shared" si="273"/>
        <v>04 0138</v>
      </c>
      <c r="F4061" s="28" t="s">
        <v>8627</v>
      </c>
      <c r="G4061" s="21" t="str">
        <f>VLOOKUP(E4061,'FILIAIS PETZ'!A:E,5,0)</f>
        <v>PETZ JOÃO FIRMINO</v>
      </c>
      <c r="H4061" s="20" t="str">
        <f>VLOOKUP(E4061,'FILIAIS PETZ'!A:D,4,0)</f>
        <v>JFIR-SP</v>
      </c>
      <c r="I4061" s="46">
        <v>45474</v>
      </c>
      <c r="J4061" s="9" t="s">
        <v>4980</v>
      </c>
      <c r="K4061" s="9"/>
      <c r="L4061" s="29"/>
      <c r="M4061" s="46"/>
      <c r="N4061" s="46"/>
      <c r="O4061" s="46"/>
      <c r="P4061" s="91" t="s">
        <v>4998</v>
      </c>
      <c r="Q4061" s="84">
        <v>3</v>
      </c>
      <c r="R4061" s="91" t="s">
        <v>4991</v>
      </c>
      <c r="S4061" s="9" t="s">
        <v>4983</v>
      </c>
      <c r="T4061" s="9" t="s">
        <v>32</v>
      </c>
      <c r="U4061" s="9">
        <v>11002</v>
      </c>
      <c r="V4061" s="9">
        <v>11002</v>
      </c>
      <c r="W4061" s="9"/>
      <c r="X4061" s="10" t="s">
        <v>5033</v>
      </c>
      <c r="Y4061" s="10" t="s">
        <v>4980</v>
      </c>
      <c r="Z4061" s="10" t="s">
        <v>4980</v>
      </c>
      <c r="AA4061" s="10" t="s">
        <v>5033</v>
      </c>
      <c r="AB4061" s="10" t="s">
        <v>5066</v>
      </c>
      <c r="AC4061" s="9" t="s">
        <v>4999</v>
      </c>
      <c r="AD4061" s="29"/>
      <c r="AE4061" s="20" t="str">
        <f>VLOOKUP(E4061,'FILIAIS PETZ'!A:Q,17,0)</f>
        <v>SP3</v>
      </c>
      <c r="AF4061" s="20" t="str">
        <f>VLOOKUP(E4061,'FILIAIS PETZ'!A:Q,3,0)</f>
        <v>FELICIO</v>
      </c>
      <c r="AG4061" s="20" t="str">
        <f>VLOOKUP(E4061,'FILIAIS PETZ'!A:Q,2,0)</f>
        <v>R3</v>
      </c>
      <c r="AH4061" s="75">
        <v>740</v>
      </c>
      <c r="AI4061" s="16" t="s">
        <v>8414</v>
      </c>
      <c r="AJ4061" s="43">
        <f>VLOOKUP(E4061,'FILIAIS PETZ'!$A$2:$K$2000,11,0)</f>
        <v>18328118012972</v>
      </c>
      <c r="AK4061" s="44">
        <v>18328118012972</v>
      </c>
    </row>
    <row r="4062" spans="1:37" s="14" customFormat="1" ht="15" customHeight="1" thickBot="1" x14ac:dyDescent="0.25">
      <c r="B4062" s="18">
        <f>VLOOKUP(C4062,FORNECEDORES!D:E,2,0)</f>
        <v>179505</v>
      </c>
      <c r="C4062" s="19" t="str">
        <f>VLOOKUP(D4062,FORNECEDORES!A:D,4,0)</f>
        <v>29.739.737/0046-04</v>
      </c>
      <c r="D4062" s="13" t="s">
        <v>7599</v>
      </c>
      <c r="E4062" s="20" t="str">
        <f t="shared" si="273"/>
        <v>04 0060</v>
      </c>
      <c r="F4062" s="28" t="s">
        <v>8625</v>
      </c>
      <c r="G4062" s="21" t="str">
        <f>VLOOKUP(E4062,'FILIAIS PETZ'!A:E,5,0)</f>
        <v>PETZ PACAEMBU</v>
      </c>
      <c r="H4062" s="20" t="str">
        <f>VLOOKUP(E4062,'FILIAIS PETZ'!A:D,4,0)</f>
        <v>PCBU-SP</v>
      </c>
      <c r="I4062" s="46">
        <v>45474</v>
      </c>
      <c r="J4062" s="9" t="s">
        <v>4980</v>
      </c>
      <c r="K4062" s="9"/>
      <c r="L4062" s="29"/>
      <c r="M4062" s="46"/>
      <c r="N4062" s="46"/>
      <c r="O4062" s="46"/>
      <c r="P4062" s="91" t="s">
        <v>4998</v>
      </c>
      <c r="Q4062" s="84">
        <v>3</v>
      </c>
      <c r="R4062" s="91" t="s">
        <v>4991</v>
      </c>
      <c r="S4062" s="9" t="s">
        <v>4983</v>
      </c>
      <c r="T4062" s="9" t="s">
        <v>32</v>
      </c>
      <c r="U4062" s="9">
        <v>11002</v>
      </c>
      <c r="V4062" s="9">
        <v>11002</v>
      </c>
      <c r="W4062" s="9"/>
      <c r="X4062" s="10" t="s">
        <v>5033</v>
      </c>
      <c r="Y4062" s="10" t="s">
        <v>4980</v>
      </c>
      <c r="Z4062" s="10" t="s">
        <v>4980</v>
      </c>
      <c r="AA4062" s="10" t="s">
        <v>5033</v>
      </c>
      <c r="AB4062" s="10" t="s">
        <v>5066</v>
      </c>
      <c r="AC4062" s="9" t="s">
        <v>4999</v>
      </c>
      <c r="AD4062" s="29"/>
      <c r="AE4062" s="20" t="str">
        <f>VLOOKUP(E4062,'FILIAIS PETZ'!A:Q,17,0)</f>
        <v>SP2</v>
      </c>
      <c r="AF4062" s="20" t="str">
        <f>VLOOKUP(E4062,'FILIAIS PETZ'!A:Q,3,0)</f>
        <v>FELICIO</v>
      </c>
      <c r="AG4062" s="20" t="str">
        <f>VLOOKUP(E4062,'FILIAIS PETZ'!A:Q,2,0)</f>
        <v>R3</v>
      </c>
      <c r="AH4062" s="75">
        <v>370</v>
      </c>
      <c r="AI4062" s="16" t="s">
        <v>8414</v>
      </c>
      <c r="AJ4062" s="43">
        <f>VLOOKUP(E4062,'FILIAIS PETZ'!$A$2:$K$2000,11,0)</f>
        <v>18328118006220</v>
      </c>
      <c r="AK4062" s="44">
        <v>18328118006220</v>
      </c>
    </row>
    <row r="4063" spans="1:37" s="14" customFormat="1" ht="15" customHeight="1" thickBot="1" x14ac:dyDescent="0.25">
      <c r="B4063" s="18">
        <f>VLOOKUP(C4063,FORNECEDORES!D:E,2,0)</f>
        <v>6740</v>
      </c>
      <c r="C4063" s="19" t="str">
        <f>VLOOKUP(D4063,FORNECEDORES!A:D,4,0)</f>
        <v>29.739.737/0052-52</v>
      </c>
      <c r="D4063" s="13" t="s">
        <v>7597</v>
      </c>
      <c r="E4063" s="20" t="str">
        <f t="shared" si="273"/>
        <v>04 0068</v>
      </c>
      <c r="F4063" s="28" t="s">
        <v>8958</v>
      </c>
      <c r="G4063" s="21" t="str">
        <f>VLOOKUP(E4063,'FILIAIS PETZ'!A:E,5,0)</f>
        <v>PETZ PEREIRA BARRETO</v>
      </c>
      <c r="H4063" s="20" t="str">
        <f>VLOOKUP(E4063,'FILIAIS PETZ'!A:D,4,0)</f>
        <v>PBAR-SP</v>
      </c>
      <c r="I4063" s="46">
        <v>45474</v>
      </c>
      <c r="J4063" s="9" t="s">
        <v>4980</v>
      </c>
      <c r="K4063" s="9"/>
      <c r="L4063" s="29"/>
      <c r="M4063" s="46"/>
      <c r="N4063" s="46"/>
      <c r="O4063" s="46"/>
      <c r="P4063" s="91" t="s">
        <v>4998</v>
      </c>
      <c r="Q4063" s="84">
        <v>3</v>
      </c>
      <c r="R4063" s="91" t="s">
        <v>4991</v>
      </c>
      <c r="S4063" s="9" t="s">
        <v>4983</v>
      </c>
      <c r="T4063" s="9" t="s">
        <v>32</v>
      </c>
      <c r="U4063" s="9">
        <v>11002</v>
      </c>
      <c r="V4063" s="9">
        <v>11002</v>
      </c>
      <c r="W4063" s="9"/>
      <c r="X4063" s="10" t="s">
        <v>5033</v>
      </c>
      <c r="Y4063" s="10" t="s">
        <v>4980</v>
      </c>
      <c r="Z4063" s="10" t="s">
        <v>4980</v>
      </c>
      <c r="AA4063" s="10" t="s">
        <v>5033</v>
      </c>
      <c r="AB4063" s="10" t="s">
        <v>5066</v>
      </c>
      <c r="AC4063" s="9" t="s">
        <v>4999</v>
      </c>
      <c r="AD4063" s="29"/>
      <c r="AE4063" s="20" t="str">
        <f>VLOOKUP(E4063,'FILIAIS PETZ'!A:Q,17,0)</f>
        <v>SP3</v>
      </c>
      <c r="AF4063" s="20" t="str">
        <f>VLOOKUP(E4063,'FILIAIS PETZ'!A:Q,3,0)</f>
        <v>FELICIO</v>
      </c>
      <c r="AG4063" s="20" t="str">
        <f>VLOOKUP(E4063,'FILIAIS PETZ'!A:Q,2,0)</f>
        <v>R3</v>
      </c>
      <c r="AH4063" s="75">
        <v>370</v>
      </c>
      <c r="AI4063" s="16" t="s">
        <v>8414</v>
      </c>
      <c r="AJ4063" s="43">
        <f>VLOOKUP(E4063,'FILIAIS PETZ'!$A$2:$K$2000,11,0)</f>
        <v>18328118007111</v>
      </c>
      <c r="AK4063" s="44">
        <v>18328118007111</v>
      </c>
    </row>
    <row r="4064" spans="1:37" s="14" customFormat="1" ht="15" customHeight="1" thickBot="1" x14ac:dyDescent="0.25">
      <c r="B4064" s="18">
        <f>VLOOKUP(C4064,FORNECEDORES!D:E,2,0)</f>
        <v>179505</v>
      </c>
      <c r="C4064" s="19" t="str">
        <f>VLOOKUP(D4064,FORNECEDORES!A:D,4,0)</f>
        <v>29.739.737/0046-04</v>
      </c>
      <c r="D4064" s="13" t="s">
        <v>7599</v>
      </c>
      <c r="E4064" s="20" t="str">
        <f t="shared" si="273"/>
        <v>04 0059</v>
      </c>
      <c r="F4064" s="28" t="s">
        <v>8714</v>
      </c>
      <c r="G4064" s="21" t="str">
        <f>VLOOKUP(E4064,'FILIAIS PETZ'!A:E,5,0)</f>
        <v>PETZ POMPÉIA</v>
      </c>
      <c r="H4064" s="20" t="str">
        <f>VLOOKUP(E4064,'FILIAIS PETZ'!A:D,4,0)</f>
        <v>POMP-SP</v>
      </c>
      <c r="I4064" s="46">
        <v>45474</v>
      </c>
      <c r="J4064" s="9" t="s">
        <v>4980</v>
      </c>
      <c r="K4064" s="9"/>
      <c r="L4064" s="29"/>
      <c r="M4064" s="46"/>
      <c r="N4064" s="46"/>
      <c r="O4064" s="46"/>
      <c r="P4064" s="91" t="s">
        <v>4998</v>
      </c>
      <c r="Q4064" s="84">
        <v>3</v>
      </c>
      <c r="R4064" s="91" t="s">
        <v>4991</v>
      </c>
      <c r="S4064" s="9" t="s">
        <v>4983</v>
      </c>
      <c r="T4064" s="9" t="s">
        <v>32</v>
      </c>
      <c r="U4064" s="9">
        <v>11002</v>
      </c>
      <c r="V4064" s="9">
        <v>11002</v>
      </c>
      <c r="W4064" s="9"/>
      <c r="X4064" s="10" t="s">
        <v>5033</v>
      </c>
      <c r="Y4064" s="10" t="s">
        <v>4980</v>
      </c>
      <c r="Z4064" s="10" t="s">
        <v>4980</v>
      </c>
      <c r="AA4064" s="10" t="s">
        <v>5033</v>
      </c>
      <c r="AB4064" s="10" t="s">
        <v>5066</v>
      </c>
      <c r="AC4064" s="9" t="s">
        <v>4999</v>
      </c>
      <c r="AD4064" s="29"/>
      <c r="AE4064" s="20" t="str">
        <f>VLOOKUP(E4064,'FILIAIS PETZ'!A:Q,17,0)</f>
        <v>SP2</v>
      </c>
      <c r="AF4064" s="20" t="str">
        <f>VLOOKUP(E4064,'FILIAIS PETZ'!A:Q,3,0)</f>
        <v>FELICIO</v>
      </c>
      <c r="AG4064" s="20" t="str">
        <f>VLOOKUP(E4064,'FILIAIS PETZ'!A:Q,2,0)</f>
        <v>R3</v>
      </c>
      <c r="AH4064" s="75">
        <v>370</v>
      </c>
      <c r="AI4064" s="16" t="s">
        <v>8414</v>
      </c>
      <c r="AJ4064" s="43">
        <f>VLOOKUP(E4064,'FILIAIS PETZ'!$A$2:$K$2000,11,0)</f>
        <v>18328118005763</v>
      </c>
      <c r="AK4064" s="44">
        <v>18328118005763</v>
      </c>
    </row>
    <row r="4065" spans="1:37" s="14" customFormat="1" ht="15" customHeight="1" thickBot="1" x14ac:dyDescent="0.25">
      <c r="B4065" s="18">
        <f>VLOOKUP(C4065,FORNECEDORES!D:E,2,0)</f>
        <v>93074</v>
      </c>
      <c r="C4065" s="19" t="str">
        <f>VLOOKUP(D4065,FORNECEDORES!A:D,4,0)</f>
        <v>29.739.737/0053-33</v>
      </c>
      <c r="D4065" s="13" t="s">
        <v>7598</v>
      </c>
      <c r="E4065" s="20" t="str">
        <f t="shared" si="273"/>
        <v>04 0067</v>
      </c>
      <c r="F4065" s="28" t="s">
        <v>8611</v>
      </c>
      <c r="G4065" s="21" t="str">
        <f>VLOOKUP(E4065,'FILIAIS PETZ'!A:E,5,0)</f>
        <v>PETZ EXTRA RICARDO JAFET</v>
      </c>
      <c r="H4065" s="20" t="str">
        <f>VLOOKUP(E4065,'FILIAIS PETZ'!A:D,4,0)</f>
        <v>RJAF-SP</v>
      </c>
      <c r="I4065" s="46">
        <v>45474</v>
      </c>
      <c r="J4065" s="9" t="s">
        <v>4980</v>
      </c>
      <c r="K4065" s="9"/>
      <c r="L4065" s="29"/>
      <c r="M4065" s="46"/>
      <c r="N4065" s="46"/>
      <c r="O4065" s="46"/>
      <c r="P4065" s="91" t="s">
        <v>4998</v>
      </c>
      <c r="Q4065" s="84">
        <v>3</v>
      </c>
      <c r="R4065" s="91" t="s">
        <v>4991</v>
      </c>
      <c r="S4065" s="9" t="s">
        <v>4983</v>
      </c>
      <c r="T4065" s="9" t="s">
        <v>32</v>
      </c>
      <c r="U4065" s="9">
        <v>11002</v>
      </c>
      <c r="V4065" s="9">
        <v>11002</v>
      </c>
      <c r="W4065" s="9"/>
      <c r="X4065" s="10" t="s">
        <v>5033</v>
      </c>
      <c r="Y4065" s="10" t="s">
        <v>4980</v>
      </c>
      <c r="Z4065" s="10" t="s">
        <v>4980</v>
      </c>
      <c r="AA4065" s="10" t="s">
        <v>5033</v>
      </c>
      <c r="AB4065" s="10" t="s">
        <v>5066</v>
      </c>
      <c r="AC4065" s="9" t="s">
        <v>4999</v>
      </c>
      <c r="AD4065" s="29"/>
      <c r="AE4065" s="20" t="str">
        <f>VLOOKUP(E4065,'FILIAIS PETZ'!A:Q,17,0)</f>
        <v>SP2</v>
      </c>
      <c r="AF4065" s="20" t="str">
        <f>VLOOKUP(E4065,'FILIAIS PETZ'!A:Q,3,0)</f>
        <v>FELICIO</v>
      </c>
      <c r="AG4065" s="20" t="str">
        <f>VLOOKUP(E4065,'FILIAIS PETZ'!A:Q,2,0)</f>
        <v>R3</v>
      </c>
      <c r="AH4065" s="75">
        <v>1110</v>
      </c>
      <c r="AI4065" s="16" t="s">
        <v>8414</v>
      </c>
      <c r="AJ4065" s="43">
        <f>VLOOKUP(E4065,'FILIAIS PETZ'!$A$2:$K$2000,11,0)</f>
        <v>18328118006573</v>
      </c>
      <c r="AK4065" s="44">
        <v>18328118006573</v>
      </c>
    </row>
    <row r="4066" spans="1:37" s="14" customFormat="1" ht="15" customHeight="1" thickBot="1" x14ac:dyDescent="0.25">
      <c r="B4066" s="18">
        <f>VLOOKUP(C4066,FORNECEDORES!D:E,2,0)</f>
        <v>6740</v>
      </c>
      <c r="C4066" s="19" t="str">
        <f>VLOOKUP(D4066,FORNECEDORES!A:D,4,0)</f>
        <v>29.739.737/0052-52</v>
      </c>
      <c r="D4066" s="13" t="s">
        <v>7597</v>
      </c>
      <c r="E4066" s="20" t="str">
        <f t="shared" si="273"/>
        <v>04 0003</v>
      </c>
      <c r="F4066" s="28" t="s">
        <v>8971</v>
      </c>
      <c r="G4066" s="21" t="str">
        <f>VLOOKUP(E4066,'FILIAIS PETZ'!A:E,5,0)</f>
        <v>PETZ SAO BERNARDO</v>
      </c>
      <c r="H4066" s="20" t="str">
        <f>VLOOKUP(E4066,'FILIAIS PETZ'!A:D,4,0)</f>
        <v>SBCA-SP</v>
      </c>
      <c r="I4066" s="46">
        <v>45474</v>
      </c>
      <c r="J4066" s="9" t="s">
        <v>4980</v>
      </c>
      <c r="K4066" s="9"/>
      <c r="L4066" s="29"/>
      <c r="M4066" s="46"/>
      <c r="N4066" s="46"/>
      <c r="O4066" s="46"/>
      <c r="P4066" s="91" t="s">
        <v>4998</v>
      </c>
      <c r="Q4066" s="84">
        <v>3</v>
      </c>
      <c r="R4066" s="91" t="s">
        <v>4991</v>
      </c>
      <c r="S4066" s="9" t="s">
        <v>4983</v>
      </c>
      <c r="T4066" s="9" t="s">
        <v>32</v>
      </c>
      <c r="U4066" s="9">
        <v>11002</v>
      </c>
      <c r="V4066" s="9">
        <v>11002</v>
      </c>
      <c r="W4066" s="9"/>
      <c r="X4066" s="10" t="s">
        <v>5033</v>
      </c>
      <c r="Y4066" s="10" t="s">
        <v>4980</v>
      </c>
      <c r="Z4066" s="10" t="s">
        <v>4980</v>
      </c>
      <c r="AA4066" s="10" t="s">
        <v>5033</v>
      </c>
      <c r="AB4066" s="10" t="s">
        <v>5066</v>
      </c>
      <c r="AC4066" s="9" t="s">
        <v>4999</v>
      </c>
      <c r="AD4066" s="29"/>
      <c r="AE4066" s="20" t="str">
        <f>VLOOKUP(E4066,'FILIAIS PETZ'!A:Q,17,0)</f>
        <v>SP3</v>
      </c>
      <c r="AF4066" s="20" t="str">
        <f>VLOOKUP(E4066,'FILIAIS PETZ'!A:Q,3,0)</f>
        <v>FELICIO</v>
      </c>
      <c r="AG4066" s="20" t="str">
        <f>VLOOKUP(E4066,'FILIAIS PETZ'!A:Q,2,0)</f>
        <v>R3</v>
      </c>
      <c r="AH4066" s="75">
        <v>370</v>
      </c>
      <c r="AI4066" s="16" t="s">
        <v>8414</v>
      </c>
      <c r="AJ4066" s="43">
        <f>VLOOKUP(E4066,'FILIAIS PETZ'!$A$2:$K$2000,11,0)</f>
        <v>18328118002152</v>
      </c>
      <c r="AK4066" s="44">
        <v>18328118002152</v>
      </c>
    </row>
    <row r="4067" spans="1:37" s="14" customFormat="1" ht="15" customHeight="1" thickBot="1" x14ac:dyDescent="0.25">
      <c r="B4067" s="18">
        <f>VLOOKUP(C4067,FORNECEDORES!D:E,2,0)</f>
        <v>6620</v>
      </c>
      <c r="C4067" s="19" t="str">
        <f>VLOOKUP(D4067,FORNECEDORES!A:D,4,0)</f>
        <v>02.666.249/0001-66</v>
      </c>
      <c r="D4067" s="13" t="s">
        <v>1360</v>
      </c>
      <c r="E4067" s="20" t="str">
        <f t="shared" si="273"/>
        <v>04 0010</v>
      </c>
      <c r="F4067" s="28" t="s">
        <v>8983</v>
      </c>
      <c r="G4067" s="21" t="str">
        <f>VLOOKUP(E4067,'FILIAIS PETZ'!A:E,5,0)</f>
        <v>PETZ SANTA CECILIA</v>
      </c>
      <c r="H4067" s="20" t="str">
        <f>VLOOKUP(E4067,'FILIAIS PETZ'!A:D,4,0)</f>
        <v>STCE-SP</v>
      </c>
      <c r="I4067" s="46">
        <v>45474</v>
      </c>
      <c r="J4067" s="9" t="s">
        <v>4980</v>
      </c>
      <c r="K4067" s="9"/>
      <c r="L4067" s="29"/>
      <c r="M4067" s="46"/>
      <c r="N4067" s="46"/>
      <c r="O4067" s="46"/>
      <c r="P4067" s="91" t="s">
        <v>4998</v>
      </c>
      <c r="Q4067" s="84" t="s">
        <v>5029</v>
      </c>
      <c r="R4067" s="91" t="s">
        <v>4991</v>
      </c>
      <c r="S4067" s="9" t="s">
        <v>4983</v>
      </c>
      <c r="T4067" s="9" t="s">
        <v>32</v>
      </c>
      <c r="U4067" s="9">
        <v>11002</v>
      </c>
      <c r="V4067" s="9">
        <v>11002</v>
      </c>
      <c r="W4067" s="9" t="s">
        <v>5021</v>
      </c>
      <c r="X4067" s="10" t="s">
        <v>4996</v>
      </c>
      <c r="Y4067" s="10" t="s">
        <v>4980</v>
      </c>
      <c r="Z4067" s="10" t="s">
        <v>4980</v>
      </c>
      <c r="AA4067" s="10" t="s">
        <v>5097</v>
      </c>
      <c r="AB4067" s="10" t="s">
        <v>12942</v>
      </c>
      <c r="AC4067" s="9" t="s">
        <v>4999</v>
      </c>
      <c r="AD4067" s="29"/>
      <c r="AE4067" s="20" t="str">
        <f>VLOOKUP(E4067,'FILIAIS PETZ'!A:Q,17,0)</f>
        <v>SP2</v>
      </c>
      <c r="AF4067" s="20" t="str">
        <f>VLOOKUP(E4067,'FILIAIS PETZ'!A:Q,3,0)</f>
        <v>FELICIO</v>
      </c>
      <c r="AG4067" s="20" t="str">
        <f>VLOOKUP(E4067,'FILIAIS PETZ'!A:Q,2,0)</f>
        <v>R3</v>
      </c>
      <c r="AH4067" s="75">
        <v>400</v>
      </c>
      <c r="AI4067" s="16" t="s">
        <v>8415</v>
      </c>
      <c r="AJ4067" s="43">
        <f>VLOOKUP(E4067,'FILIAIS PETZ'!$A$2:$K$2000,11,0)</f>
        <v>18328118001938</v>
      </c>
      <c r="AK4067" s="44">
        <v>18328118001938</v>
      </c>
    </row>
    <row r="4068" spans="1:37" s="14" customFormat="1" ht="15" customHeight="1" thickBot="1" x14ac:dyDescent="0.25">
      <c r="B4068" s="18">
        <f>VLOOKUP(C4068,FORNECEDORES!D:E,2,0)</f>
        <v>6620</v>
      </c>
      <c r="C4068" s="19" t="str">
        <f>VLOOKUP(D4068,FORNECEDORES!A:D,4,0)</f>
        <v>02.666.249/0001-66</v>
      </c>
      <c r="D4068" s="13" t="s">
        <v>1360</v>
      </c>
      <c r="E4068" s="20" t="str">
        <f t="shared" si="273"/>
        <v>04 0010</v>
      </c>
      <c r="F4068" s="28" t="s">
        <v>8983</v>
      </c>
      <c r="G4068" s="21" t="str">
        <f>VLOOKUP(E4068,'FILIAIS PETZ'!A:E,5,0)</f>
        <v>PETZ SANTA CECILIA</v>
      </c>
      <c r="H4068" s="20" t="str">
        <f>VLOOKUP(E4068,'FILIAIS PETZ'!A:D,4,0)</f>
        <v>STCE-SP</v>
      </c>
      <c r="I4068" s="46">
        <v>45474</v>
      </c>
      <c r="J4068" s="9" t="s">
        <v>4980</v>
      </c>
      <c r="K4068" s="9" t="s">
        <v>9047</v>
      </c>
      <c r="L4068" s="29" t="s">
        <v>11299</v>
      </c>
      <c r="M4068" s="46">
        <v>45476</v>
      </c>
      <c r="N4068" s="46">
        <v>45511</v>
      </c>
      <c r="O4068" s="46">
        <v>45495</v>
      </c>
      <c r="P4068" s="91" t="s">
        <v>4998</v>
      </c>
      <c r="Q4068" s="84">
        <v>3</v>
      </c>
      <c r="R4068" s="91">
        <v>1</v>
      </c>
      <c r="S4068" s="9">
        <v>8</v>
      </c>
      <c r="T4068" s="9" t="s">
        <v>32</v>
      </c>
      <c r="U4068" s="9" t="s">
        <v>5048</v>
      </c>
      <c r="V4068" s="9" t="s">
        <v>5048</v>
      </c>
      <c r="W4068" s="9" t="s">
        <v>5021</v>
      </c>
      <c r="X4068" s="10" t="s">
        <v>4996</v>
      </c>
      <c r="Y4068" s="10" t="s">
        <v>4980</v>
      </c>
      <c r="Z4068" s="10" t="s">
        <v>4980</v>
      </c>
      <c r="AA4068" s="10" t="s">
        <v>5097</v>
      </c>
      <c r="AB4068" s="10" t="s">
        <v>12942</v>
      </c>
      <c r="AC4068" s="9" t="s">
        <v>4999</v>
      </c>
      <c r="AD4068" s="29"/>
      <c r="AE4068" s="20" t="str">
        <f>VLOOKUP(E4068,'FILIAIS PETZ'!A:Q,17,0)</f>
        <v>SP2</v>
      </c>
      <c r="AF4068" s="20" t="str">
        <f>VLOOKUP(E4068,'FILIAIS PETZ'!A:Q,3,0)</f>
        <v>FELICIO</v>
      </c>
      <c r="AG4068" s="20" t="str">
        <f>VLOOKUP(E4068,'FILIAIS PETZ'!A:Q,2,0)</f>
        <v>R3</v>
      </c>
      <c r="AH4068" s="75">
        <v>380</v>
      </c>
      <c r="AI4068" s="16" t="s">
        <v>11300</v>
      </c>
      <c r="AJ4068" s="43">
        <f>VLOOKUP(E4068,'FILIAIS PETZ'!$A$2:$K$2000,11,0)</f>
        <v>18328118001938</v>
      </c>
      <c r="AK4068" s="44">
        <v>18328118001938</v>
      </c>
    </row>
    <row r="4069" spans="1:37" s="14" customFormat="1" ht="15" customHeight="1" thickBot="1" x14ac:dyDescent="0.25">
      <c r="B4069" s="18">
        <f>VLOOKUP(C4069,FORNECEDORES!D:E,2,0)</f>
        <v>6620</v>
      </c>
      <c r="C4069" s="19" t="str">
        <f>VLOOKUP(D4069,FORNECEDORES!A:D,4,0)</f>
        <v>02.666.249/0001-66</v>
      </c>
      <c r="D4069" s="13" t="s">
        <v>1360</v>
      </c>
      <c r="E4069" s="20" t="str">
        <f t="shared" si="273"/>
        <v>04 0011</v>
      </c>
      <c r="F4069" s="28" t="s">
        <v>8976</v>
      </c>
      <c r="G4069" s="21" t="str">
        <f>VLOOKUP(E4069,'FILIAIS PETZ'!A:E,5,0)</f>
        <v>PETZ AUGUSTA</v>
      </c>
      <c r="H4069" s="20" t="str">
        <f>VLOOKUP(E4069,'FILIAIS PETZ'!A:D,4,0)</f>
        <v>AUGT-SP</v>
      </c>
      <c r="I4069" s="46">
        <v>45474</v>
      </c>
      <c r="J4069" s="9" t="s">
        <v>4980</v>
      </c>
      <c r="K4069" s="9" t="s">
        <v>9047</v>
      </c>
      <c r="L4069" s="29" t="s">
        <v>11301</v>
      </c>
      <c r="M4069" s="46">
        <v>45476</v>
      </c>
      <c r="N4069" s="46">
        <v>45511</v>
      </c>
      <c r="O4069" s="46">
        <v>45495</v>
      </c>
      <c r="P4069" s="91" t="s">
        <v>4998</v>
      </c>
      <c r="Q4069" s="84">
        <v>3</v>
      </c>
      <c r="R4069" s="91">
        <v>1</v>
      </c>
      <c r="S4069" s="9">
        <v>8</v>
      </c>
      <c r="T4069" s="9" t="s">
        <v>32</v>
      </c>
      <c r="U4069" s="9" t="s">
        <v>5048</v>
      </c>
      <c r="V4069" s="9" t="s">
        <v>5048</v>
      </c>
      <c r="W4069" s="9" t="s">
        <v>5021</v>
      </c>
      <c r="X4069" s="10" t="s">
        <v>4996</v>
      </c>
      <c r="Y4069" s="10" t="s">
        <v>4980</v>
      </c>
      <c r="Z4069" s="10" t="s">
        <v>4980</v>
      </c>
      <c r="AA4069" s="10" t="s">
        <v>5097</v>
      </c>
      <c r="AB4069" s="10" t="s">
        <v>12942</v>
      </c>
      <c r="AC4069" s="9" t="s">
        <v>4999</v>
      </c>
      <c r="AD4069" s="29"/>
      <c r="AE4069" s="20" t="str">
        <f>VLOOKUP(E4069,'FILIAIS PETZ'!A:Q,17,0)</f>
        <v>SP2</v>
      </c>
      <c r="AF4069" s="20" t="str">
        <f>VLOOKUP(E4069,'FILIAIS PETZ'!A:Q,3,0)</f>
        <v>FELICIO</v>
      </c>
      <c r="AG4069" s="20" t="str">
        <f>VLOOKUP(E4069,'FILIAIS PETZ'!A:Q,2,0)</f>
        <v>R3</v>
      </c>
      <c r="AH4069" s="75">
        <v>380</v>
      </c>
      <c r="AI4069" s="16" t="s">
        <v>11300</v>
      </c>
      <c r="AJ4069" s="43">
        <f>VLOOKUP(E4069,'FILIAIS PETZ'!$A$2:$K$2000,11,0)</f>
        <v>18328118001776</v>
      </c>
      <c r="AK4069" s="44">
        <v>18328118001776</v>
      </c>
    </row>
    <row r="4070" spans="1:37" s="14" customFormat="1" ht="15" customHeight="1" thickBot="1" x14ac:dyDescent="0.25">
      <c r="B4070" s="18">
        <f>VLOOKUP(C4070,FORNECEDORES!D:E,2,0)</f>
        <v>6620</v>
      </c>
      <c r="C4070" s="19" t="str">
        <f>VLOOKUP(D4070,FORNECEDORES!A:D,4,0)</f>
        <v>02.666.249/0001-66</v>
      </c>
      <c r="D4070" s="13" t="s">
        <v>1360</v>
      </c>
      <c r="E4070" s="20" t="str">
        <f t="shared" si="273"/>
        <v>04 0067</v>
      </c>
      <c r="F4070" s="28" t="s">
        <v>8611</v>
      </c>
      <c r="G4070" s="21" t="str">
        <f>VLOOKUP(E4070,'FILIAIS PETZ'!A:E,5,0)</f>
        <v>PETZ EXTRA RICARDO JAFET</v>
      </c>
      <c r="H4070" s="20" t="str">
        <f>VLOOKUP(E4070,'FILIAIS PETZ'!A:D,4,0)</f>
        <v>RJAF-SP</v>
      </c>
      <c r="I4070" s="46">
        <v>45474</v>
      </c>
      <c r="J4070" s="9" t="s">
        <v>4980</v>
      </c>
      <c r="K4070" s="9" t="s">
        <v>9047</v>
      </c>
      <c r="L4070" s="29" t="s">
        <v>11302</v>
      </c>
      <c r="M4070" s="46">
        <v>45476</v>
      </c>
      <c r="N4070" s="46">
        <v>45511</v>
      </c>
      <c r="O4070" s="46">
        <v>45495</v>
      </c>
      <c r="P4070" s="91" t="s">
        <v>4998</v>
      </c>
      <c r="Q4070" s="84">
        <v>3</v>
      </c>
      <c r="R4070" s="91">
        <v>1</v>
      </c>
      <c r="S4070" s="9">
        <v>8</v>
      </c>
      <c r="T4070" s="9" t="s">
        <v>32</v>
      </c>
      <c r="U4070" s="9" t="s">
        <v>5048</v>
      </c>
      <c r="V4070" s="9" t="s">
        <v>5048</v>
      </c>
      <c r="W4070" s="9" t="s">
        <v>5021</v>
      </c>
      <c r="X4070" s="10" t="s">
        <v>4996</v>
      </c>
      <c r="Y4070" s="10" t="s">
        <v>4980</v>
      </c>
      <c r="Z4070" s="10" t="s">
        <v>4980</v>
      </c>
      <c r="AA4070" s="10" t="s">
        <v>5097</v>
      </c>
      <c r="AB4070" s="10" t="s">
        <v>12942</v>
      </c>
      <c r="AC4070" s="9" t="s">
        <v>4999</v>
      </c>
      <c r="AD4070" s="29"/>
      <c r="AE4070" s="20" t="str">
        <f>VLOOKUP(E4070,'FILIAIS PETZ'!A:Q,17,0)</f>
        <v>SP2</v>
      </c>
      <c r="AF4070" s="20" t="str">
        <f>VLOOKUP(E4070,'FILIAIS PETZ'!A:Q,3,0)</f>
        <v>FELICIO</v>
      </c>
      <c r="AG4070" s="20" t="str">
        <f>VLOOKUP(E4070,'FILIAIS PETZ'!A:Q,2,0)</f>
        <v>R3</v>
      </c>
      <c r="AH4070" s="75">
        <v>490</v>
      </c>
      <c r="AI4070" s="16" t="s">
        <v>11300</v>
      </c>
      <c r="AJ4070" s="43">
        <f>VLOOKUP(E4070,'FILIAIS PETZ'!$A$2:$K$2000,11,0)</f>
        <v>18328118006573</v>
      </c>
      <c r="AK4070" s="44">
        <v>18328118006573</v>
      </c>
    </row>
    <row r="4071" spans="1:37" s="14" customFormat="1" ht="15" customHeight="1" thickBot="1" x14ac:dyDescent="0.25">
      <c r="A4071" s="84" t="str">
        <f>J4071</f>
        <v>PREVENTIVA</v>
      </c>
      <c r="B4071" s="18">
        <f>VLOOKUP(C4071,FORNECEDORES!D:E,2,0)</f>
        <v>4722</v>
      </c>
      <c r="C4071" s="19" t="str">
        <f>VLOOKUP(D4071,FORNECEDORES!A:D,4,0)</f>
        <v>08.100.057/0001-74</v>
      </c>
      <c r="D4071" s="13" t="s">
        <v>6219</v>
      </c>
      <c r="E4071" s="20" t="str">
        <f t="shared" si="273"/>
        <v>04 0003</v>
      </c>
      <c r="F4071" s="28" t="s">
        <v>8971</v>
      </c>
      <c r="G4071" s="21" t="str">
        <f>VLOOKUP(E4071,'FILIAIS PETZ'!A:E,5,0)</f>
        <v>PETZ SAO BERNARDO</v>
      </c>
      <c r="H4071" s="20" t="str">
        <f>VLOOKUP(E4071,'FILIAIS PETZ'!A:D,4,0)</f>
        <v>SBCA-SP</v>
      </c>
      <c r="I4071" s="46">
        <v>45474</v>
      </c>
      <c r="J4071" s="9" t="s">
        <v>4980</v>
      </c>
      <c r="K4071" s="9" t="s">
        <v>9047</v>
      </c>
      <c r="L4071" s="29" t="s">
        <v>11303</v>
      </c>
      <c r="M4071" s="46">
        <v>45483</v>
      </c>
      <c r="N4071" s="46">
        <v>45525</v>
      </c>
      <c r="O4071" s="46">
        <v>45503</v>
      </c>
      <c r="P4071" s="91" t="s">
        <v>4998</v>
      </c>
      <c r="Q4071" s="84">
        <v>3</v>
      </c>
      <c r="R4071" s="91">
        <v>1</v>
      </c>
      <c r="S4071" s="9" t="s">
        <v>4983</v>
      </c>
      <c r="T4071" s="9" t="s">
        <v>32</v>
      </c>
      <c r="U4071" s="9">
        <v>11002</v>
      </c>
      <c r="V4071" s="9">
        <v>11002</v>
      </c>
      <c r="W4071" s="9"/>
      <c r="X4071" s="10" t="s">
        <v>5016</v>
      </c>
      <c r="Y4071" s="9" t="s">
        <v>4994</v>
      </c>
      <c r="Z4071" s="9" t="s">
        <v>4994</v>
      </c>
      <c r="AA4071" s="9" t="s">
        <v>5732</v>
      </c>
      <c r="AB4071" s="10" t="s">
        <v>5040</v>
      </c>
      <c r="AC4071" s="9" t="s">
        <v>4999</v>
      </c>
      <c r="AD4071" s="29"/>
      <c r="AE4071" s="20" t="str">
        <f>VLOOKUP(E4071,'FILIAIS PETZ'!A:Q,17,0)</f>
        <v>SP3</v>
      </c>
      <c r="AF4071" s="20" t="str">
        <f>VLOOKUP(E4071,'FILIAIS PETZ'!A:Q,3,0)</f>
        <v>FELICIO</v>
      </c>
      <c r="AG4071" s="20" t="str">
        <f>VLOOKUP(E4071,'FILIAIS PETZ'!A:Q,2,0)</f>
        <v>R3</v>
      </c>
      <c r="AH4071" s="75">
        <v>2330</v>
      </c>
      <c r="AI4071" s="16" t="s">
        <v>8419</v>
      </c>
      <c r="AJ4071" s="43">
        <f>VLOOKUP(E4071,'FILIAIS PETZ'!$A$2:$K$2000,11,0)</f>
        <v>18328118002152</v>
      </c>
      <c r="AK4071" s="44">
        <v>18328118002152</v>
      </c>
    </row>
    <row r="4072" spans="1:37" s="14" customFormat="1" ht="15" customHeight="1" thickBot="1" x14ac:dyDescent="0.25">
      <c r="A4072" s="84" t="str">
        <f>J4072</f>
        <v>PREVENTIVA</v>
      </c>
      <c r="B4072" s="18">
        <f>VLOOKUP(C4072,FORNECEDORES!D:E,2,0)</f>
        <v>4722</v>
      </c>
      <c r="C4072" s="19" t="str">
        <f>VLOOKUP(D4072,FORNECEDORES!A:D,4,0)</f>
        <v>08.100.057/0001-74</v>
      </c>
      <c r="D4072" s="13" t="s">
        <v>6219</v>
      </c>
      <c r="E4072" s="20" t="str">
        <f t="shared" si="273"/>
        <v>04 0017</v>
      </c>
      <c r="F4072" s="28" t="s">
        <v>8713</v>
      </c>
      <c r="G4072" s="21" t="str">
        <f>VLOOKUP(E4072,'FILIAIS PETZ'!A:E,5,0)</f>
        <v>PETZ CARREFOUR SAO CAETANO</v>
      </c>
      <c r="H4072" s="20" t="str">
        <f>VLOOKUP(E4072,'FILIAIS PETZ'!A:D,4,0)</f>
        <v>SCSU-SP</v>
      </c>
      <c r="I4072" s="46">
        <v>45474</v>
      </c>
      <c r="J4072" s="9" t="s">
        <v>4980</v>
      </c>
      <c r="K4072" s="9" t="s">
        <v>9047</v>
      </c>
      <c r="L4072" s="29" t="s">
        <v>11305</v>
      </c>
      <c r="M4072" s="46">
        <v>45483</v>
      </c>
      <c r="N4072" s="46">
        <v>45525</v>
      </c>
      <c r="O4072" s="46">
        <v>45503</v>
      </c>
      <c r="P4072" s="91" t="s">
        <v>4998</v>
      </c>
      <c r="Q4072" s="84">
        <v>3</v>
      </c>
      <c r="R4072" s="91">
        <v>1</v>
      </c>
      <c r="S4072" s="9" t="s">
        <v>4983</v>
      </c>
      <c r="T4072" s="9" t="s">
        <v>32</v>
      </c>
      <c r="U4072" s="9">
        <v>11002</v>
      </c>
      <c r="V4072" s="9">
        <v>11002</v>
      </c>
      <c r="W4072" s="9"/>
      <c r="X4072" s="10" t="s">
        <v>5016</v>
      </c>
      <c r="Y4072" s="9" t="s">
        <v>4994</v>
      </c>
      <c r="Z4072" s="9" t="s">
        <v>4994</v>
      </c>
      <c r="AA4072" s="9" t="s">
        <v>5732</v>
      </c>
      <c r="AB4072" s="10" t="s">
        <v>5040</v>
      </c>
      <c r="AC4072" s="9" t="s">
        <v>4999</v>
      </c>
      <c r="AD4072" s="29"/>
      <c r="AE4072" s="20" t="str">
        <f>VLOOKUP(E4072,'FILIAIS PETZ'!A:Q,17,0)</f>
        <v>SP3</v>
      </c>
      <c r="AF4072" s="20" t="str">
        <f>VLOOKUP(E4072,'FILIAIS PETZ'!A:Q,3,0)</f>
        <v>FELICIO</v>
      </c>
      <c r="AG4072" s="20" t="str">
        <f>VLOOKUP(E4072,'FILIAIS PETZ'!A:Q,2,0)</f>
        <v>R3</v>
      </c>
      <c r="AH4072" s="75">
        <v>2330</v>
      </c>
      <c r="AI4072" s="16" t="s">
        <v>11304</v>
      </c>
      <c r="AJ4072" s="43">
        <f>VLOOKUP(E4072,'FILIAIS PETZ'!$A$2:$K$2000,11,0)</f>
        <v>18328118000532</v>
      </c>
      <c r="AK4072" s="44">
        <v>18328118000532</v>
      </c>
    </row>
    <row r="4073" spans="1:37" s="14" customFormat="1" ht="15" customHeight="1" thickBot="1" x14ac:dyDescent="0.25">
      <c r="B4073" s="18">
        <f>VLOOKUP(C4073,FORNECEDORES!D:E,2,0)</f>
        <v>4722</v>
      </c>
      <c r="C4073" s="19" t="str">
        <f>VLOOKUP(D4073,FORNECEDORES!A:D,4,0)</f>
        <v>08.100.057/0001-74</v>
      </c>
      <c r="D4073" s="13" t="s">
        <v>6219</v>
      </c>
      <c r="E4073" s="20" t="str">
        <f t="shared" si="273"/>
        <v>04 0024</v>
      </c>
      <c r="F4073" s="28" t="s">
        <v>8626</v>
      </c>
      <c r="G4073" s="21" t="str">
        <f>VLOOKUP(E4073,'FILIAIS PETZ'!A:E,5,0)</f>
        <v>PETZ DIADEMA</v>
      </c>
      <c r="H4073" s="20" t="str">
        <f>VLOOKUP(E4073,'FILIAIS PETZ'!A:D,4,0)</f>
        <v>DDMA-SP</v>
      </c>
      <c r="I4073" s="46">
        <v>45474</v>
      </c>
      <c r="J4073" s="9" t="s">
        <v>4980</v>
      </c>
      <c r="K4073" s="9" t="s">
        <v>9047</v>
      </c>
      <c r="L4073" s="29" t="s">
        <v>11306</v>
      </c>
      <c r="M4073" s="46">
        <v>45483</v>
      </c>
      <c r="N4073" s="46">
        <v>45525</v>
      </c>
      <c r="O4073" s="46">
        <v>45503</v>
      </c>
      <c r="P4073" s="91" t="s">
        <v>4998</v>
      </c>
      <c r="Q4073" s="84">
        <v>3</v>
      </c>
      <c r="R4073" s="91">
        <v>1</v>
      </c>
      <c r="S4073" s="9" t="s">
        <v>4983</v>
      </c>
      <c r="T4073" s="9" t="s">
        <v>32</v>
      </c>
      <c r="U4073" s="9">
        <v>11002</v>
      </c>
      <c r="V4073" s="9">
        <v>11002</v>
      </c>
      <c r="W4073" s="9"/>
      <c r="X4073" s="10" t="s">
        <v>5016</v>
      </c>
      <c r="Y4073" s="9" t="s">
        <v>4994</v>
      </c>
      <c r="Z4073" s="9" t="s">
        <v>4994</v>
      </c>
      <c r="AA4073" s="9" t="s">
        <v>5732</v>
      </c>
      <c r="AB4073" s="10" t="s">
        <v>5040</v>
      </c>
      <c r="AC4073" s="9" t="s">
        <v>4999</v>
      </c>
      <c r="AD4073" s="29"/>
      <c r="AE4073" s="20" t="str">
        <f>VLOOKUP(E4073,'FILIAIS PETZ'!A:Q,17,0)</f>
        <v>SP3</v>
      </c>
      <c r="AF4073" s="20" t="str">
        <f>VLOOKUP(E4073,'FILIAIS PETZ'!A:Q,3,0)</f>
        <v>FELICIO</v>
      </c>
      <c r="AG4073" s="20" t="str">
        <f>VLOOKUP(E4073,'FILIAIS PETZ'!A:Q,2,0)</f>
        <v>R3</v>
      </c>
      <c r="AH4073" s="75">
        <v>2330</v>
      </c>
      <c r="AI4073" s="16" t="s">
        <v>11304</v>
      </c>
      <c r="AJ4073" s="43">
        <f>VLOOKUP(E4073,'FILIAIS PETZ'!$A$2:$K$2000,11,0)</f>
        <v>18328118000966</v>
      </c>
      <c r="AK4073" s="44">
        <v>18328118000966</v>
      </c>
    </row>
    <row r="4074" spans="1:37" s="14" customFormat="1" ht="15" customHeight="1" thickBot="1" x14ac:dyDescent="0.25">
      <c r="B4074" s="18">
        <f>VLOOKUP(C4074,FORNECEDORES!D:E,2,0)</f>
        <v>4722</v>
      </c>
      <c r="C4074" s="19" t="str">
        <f>VLOOKUP(D4074,FORNECEDORES!A:D,4,0)</f>
        <v>08.100.057/0001-74</v>
      </c>
      <c r="D4074" s="13" t="s">
        <v>6219</v>
      </c>
      <c r="E4074" s="20" t="str">
        <f t="shared" si="273"/>
        <v>04 0044</v>
      </c>
      <c r="F4074" s="28" t="s">
        <v>8974</v>
      </c>
      <c r="G4074" s="21" t="str">
        <f>VLOOKUP(E4074,'FILIAIS PETZ'!A:E,5,0)</f>
        <v>PETZ SANTO ANDRE</v>
      </c>
      <c r="H4074" s="20" t="str">
        <f>VLOOKUP(E4074,'FILIAIS PETZ'!A:D,4,0)</f>
        <v>STAD-SP</v>
      </c>
      <c r="I4074" s="46">
        <v>45474</v>
      </c>
      <c r="J4074" s="9" t="s">
        <v>4980</v>
      </c>
      <c r="K4074" s="9" t="s">
        <v>9047</v>
      </c>
      <c r="L4074" s="29" t="s">
        <v>11307</v>
      </c>
      <c r="M4074" s="46">
        <v>45483</v>
      </c>
      <c r="N4074" s="46">
        <v>45525</v>
      </c>
      <c r="O4074" s="46">
        <v>45503</v>
      </c>
      <c r="P4074" s="91" t="s">
        <v>4998</v>
      </c>
      <c r="Q4074" s="84">
        <v>3</v>
      </c>
      <c r="R4074" s="91">
        <v>1</v>
      </c>
      <c r="S4074" s="9" t="s">
        <v>4983</v>
      </c>
      <c r="T4074" s="9" t="s">
        <v>32</v>
      </c>
      <c r="U4074" s="9">
        <v>11002</v>
      </c>
      <c r="V4074" s="9">
        <v>11002</v>
      </c>
      <c r="W4074" s="9"/>
      <c r="X4074" s="10" t="s">
        <v>5016</v>
      </c>
      <c r="Y4074" s="9" t="s">
        <v>4994</v>
      </c>
      <c r="Z4074" s="9" t="s">
        <v>4994</v>
      </c>
      <c r="AA4074" s="9" t="s">
        <v>5732</v>
      </c>
      <c r="AB4074" s="10" t="s">
        <v>5040</v>
      </c>
      <c r="AC4074" s="9" t="s">
        <v>4999</v>
      </c>
      <c r="AD4074" s="29"/>
      <c r="AE4074" s="20" t="str">
        <f>VLOOKUP(E4074,'FILIAIS PETZ'!A:Q,17,0)</f>
        <v>SP3</v>
      </c>
      <c r="AF4074" s="20" t="str">
        <f>VLOOKUP(E4074,'FILIAIS PETZ'!A:Q,3,0)</f>
        <v>FELICIO</v>
      </c>
      <c r="AG4074" s="20" t="str">
        <f>VLOOKUP(E4074,'FILIAIS PETZ'!A:Q,2,0)</f>
        <v>R3</v>
      </c>
      <c r="AH4074" s="75">
        <v>2330</v>
      </c>
      <c r="AI4074" s="16" t="s">
        <v>11304</v>
      </c>
      <c r="AJ4074" s="43">
        <f>VLOOKUP(E4074,'FILIAIS PETZ'!$A$2:$K$2000,11,0)</f>
        <v>18328118004600</v>
      </c>
      <c r="AK4074" s="44">
        <v>18328118004600</v>
      </c>
    </row>
    <row r="4075" spans="1:37" s="14" customFormat="1" ht="15" customHeight="1" thickBot="1" x14ac:dyDescent="0.25">
      <c r="B4075" s="18">
        <f>VLOOKUP(C4075,FORNECEDORES!D:E,2,0)</f>
        <v>4722</v>
      </c>
      <c r="C4075" s="19" t="str">
        <f>VLOOKUP(D4075,FORNECEDORES!A:D,4,0)</f>
        <v>08.100.057/0001-74</v>
      </c>
      <c r="D4075" s="13" t="s">
        <v>6219</v>
      </c>
      <c r="E4075" s="20" t="str">
        <f t="shared" si="273"/>
        <v>04 0068</v>
      </c>
      <c r="F4075" s="28" t="s">
        <v>8958</v>
      </c>
      <c r="G4075" s="21" t="str">
        <f>VLOOKUP(E4075,'FILIAIS PETZ'!A:E,5,0)</f>
        <v>PETZ PEREIRA BARRETO</v>
      </c>
      <c r="H4075" s="20" t="str">
        <f>VLOOKUP(E4075,'FILIAIS PETZ'!A:D,4,0)</f>
        <v>PBAR-SP</v>
      </c>
      <c r="I4075" s="46">
        <v>45474</v>
      </c>
      <c r="J4075" s="9" t="s">
        <v>4980</v>
      </c>
      <c r="K4075" s="9" t="s">
        <v>9047</v>
      </c>
      <c r="L4075" s="29" t="s">
        <v>11308</v>
      </c>
      <c r="M4075" s="46">
        <v>45483</v>
      </c>
      <c r="N4075" s="46">
        <v>45525</v>
      </c>
      <c r="O4075" s="46">
        <v>45503</v>
      </c>
      <c r="P4075" s="91" t="s">
        <v>4998</v>
      </c>
      <c r="Q4075" s="84">
        <v>3</v>
      </c>
      <c r="R4075" s="91">
        <v>1</v>
      </c>
      <c r="S4075" s="9" t="s">
        <v>4983</v>
      </c>
      <c r="T4075" s="9" t="s">
        <v>32</v>
      </c>
      <c r="U4075" s="9">
        <v>11002</v>
      </c>
      <c r="V4075" s="9">
        <v>11002</v>
      </c>
      <c r="W4075" s="9"/>
      <c r="X4075" s="10" t="s">
        <v>5016</v>
      </c>
      <c r="Y4075" s="9" t="s">
        <v>4994</v>
      </c>
      <c r="Z4075" s="9" t="s">
        <v>4994</v>
      </c>
      <c r="AA4075" s="9" t="s">
        <v>5732</v>
      </c>
      <c r="AB4075" s="10" t="s">
        <v>5040</v>
      </c>
      <c r="AC4075" s="9" t="s">
        <v>4999</v>
      </c>
      <c r="AD4075" s="29"/>
      <c r="AE4075" s="20" t="str">
        <f>VLOOKUP(E4075,'FILIAIS PETZ'!A:Q,17,0)</f>
        <v>SP3</v>
      </c>
      <c r="AF4075" s="20" t="str">
        <f>VLOOKUP(E4075,'FILIAIS PETZ'!A:Q,3,0)</f>
        <v>FELICIO</v>
      </c>
      <c r="AG4075" s="20" t="str">
        <f>VLOOKUP(E4075,'FILIAIS PETZ'!A:Q,2,0)</f>
        <v>R3</v>
      </c>
      <c r="AH4075" s="75">
        <v>2330</v>
      </c>
      <c r="AI4075" s="16" t="s">
        <v>11304</v>
      </c>
      <c r="AJ4075" s="43">
        <f>VLOOKUP(E4075,'FILIAIS PETZ'!$A$2:$K$2000,11,0)</f>
        <v>18328118007111</v>
      </c>
      <c r="AK4075" s="44">
        <v>18328118007111</v>
      </c>
    </row>
    <row r="4076" spans="1:37" s="14" customFormat="1" ht="15" customHeight="1" thickBot="1" x14ac:dyDescent="0.25">
      <c r="A4076" s="84" t="str">
        <f>J4076</f>
        <v>PREVENTIVA</v>
      </c>
      <c r="B4076" s="18">
        <f>VLOOKUP(C4076,FORNECEDORES!D:E,2,0)</f>
        <v>4722</v>
      </c>
      <c r="C4076" s="19" t="str">
        <f>VLOOKUP(D4076,FORNECEDORES!A:D,4,0)</f>
        <v>08.100.057/0001-74</v>
      </c>
      <c r="D4076" s="13" t="s">
        <v>6219</v>
      </c>
      <c r="E4076" s="20" t="str">
        <f t="shared" si="273"/>
        <v>04 0116</v>
      </c>
      <c r="F4076" s="28" t="s">
        <v>8970</v>
      </c>
      <c r="G4076" s="21" t="str">
        <f>VLOOKUP(E4076,'FILIAIS PETZ'!A:E,5,0)</f>
        <v>PETZ SANTO ANDRE DOM PEDRO</v>
      </c>
      <c r="H4076" s="20" t="str">
        <f>VLOOKUP(E4076,'FILIAIS PETZ'!A:D,4,0)</f>
        <v>SADP-SP</v>
      </c>
      <c r="I4076" s="46">
        <v>45474</v>
      </c>
      <c r="J4076" s="9" t="s">
        <v>4980</v>
      </c>
      <c r="K4076" s="9" t="s">
        <v>9047</v>
      </c>
      <c r="L4076" s="29" t="s">
        <v>11309</v>
      </c>
      <c r="M4076" s="46">
        <v>45483</v>
      </c>
      <c r="N4076" s="46">
        <v>45525</v>
      </c>
      <c r="O4076" s="46">
        <v>45503</v>
      </c>
      <c r="P4076" s="91" t="s">
        <v>4998</v>
      </c>
      <c r="Q4076" s="84">
        <v>3</v>
      </c>
      <c r="R4076" s="91">
        <v>1</v>
      </c>
      <c r="S4076" s="9" t="s">
        <v>4983</v>
      </c>
      <c r="T4076" s="9" t="s">
        <v>32</v>
      </c>
      <c r="U4076" s="9">
        <v>11002</v>
      </c>
      <c r="V4076" s="9">
        <v>11002</v>
      </c>
      <c r="W4076" s="9"/>
      <c r="X4076" s="10" t="s">
        <v>5016</v>
      </c>
      <c r="Y4076" s="9" t="s">
        <v>4994</v>
      </c>
      <c r="Z4076" s="9" t="s">
        <v>4994</v>
      </c>
      <c r="AA4076" s="9" t="s">
        <v>5732</v>
      </c>
      <c r="AB4076" s="10" t="s">
        <v>5040</v>
      </c>
      <c r="AC4076" s="9" t="s">
        <v>4999</v>
      </c>
      <c r="AD4076" s="29"/>
      <c r="AE4076" s="20" t="str">
        <f>VLOOKUP(E4076,'FILIAIS PETZ'!A:Q,17,0)</f>
        <v>SP3</v>
      </c>
      <c r="AF4076" s="20" t="str">
        <f>VLOOKUP(E4076,'FILIAIS PETZ'!A:Q,3,0)</f>
        <v>FELICIO</v>
      </c>
      <c r="AG4076" s="20" t="str">
        <f>VLOOKUP(E4076,'FILIAIS PETZ'!A:Q,2,0)</f>
        <v>R3</v>
      </c>
      <c r="AH4076" s="75">
        <v>2330</v>
      </c>
      <c r="AI4076" s="16" t="s">
        <v>8419</v>
      </c>
      <c r="AJ4076" s="43">
        <f>VLOOKUP(E4076,'FILIAIS PETZ'!$A$2:$K$2000,11,0)</f>
        <v>18328118011062</v>
      </c>
      <c r="AK4076" s="44">
        <v>18328118011062</v>
      </c>
    </row>
    <row r="4077" spans="1:37" s="14" customFormat="1" ht="15" customHeight="1" thickBot="1" x14ac:dyDescent="0.25">
      <c r="B4077" s="18">
        <f>VLOOKUP(C4077,FORNECEDORES!D:E,2,0)</f>
        <v>4722</v>
      </c>
      <c r="C4077" s="19" t="str">
        <f>VLOOKUP(D4077,FORNECEDORES!A:D,4,0)</f>
        <v>08.100.057/0001-74</v>
      </c>
      <c r="D4077" s="13" t="s">
        <v>6219</v>
      </c>
      <c r="E4077" s="20" t="str">
        <f t="shared" si="273"/>
        <v>04 0138</v>
      </c>
      <c r="F4077" s="28" t="s">
        <v>8627</v>
      </c>
      <c r="G4077" s="21" t="str">
        <f>VLOOKUP(E4077,'FILIAIS PETZ'!A:E,5,0)</f>
        <v>PETZ JOÃO FIRMINO</v>
      </c>
      <c r="H4077" s="20" t="str">
        <f>VLOOKUP(E4077,'FILIAIS PETZ'!A:D,4,0)</f>
        <v>JFIR-SP</v>
      </c>
      <c r="I4077" s="46">
        <v>45474</v>
      </c>
      <c r="J4077" s="9" t="s">
        <v>4980</v>
      </c>
      <c r="K4077" s="9" t="s">
        <v>9047</v>
      </c>
      <c r="L4077" s="29" t="s">
        <v>11310</v>
      </c>
      <c r="M4077" s="46">
        <v>45483</v>
      </c>
      <c r="N4077" s="46">
        <v>45525</v>
      </c>
      <c r="O4077" s="46">
        <v>45503</v>
      </c>
      <c r="P4077" s="91" t="s">
        <v>4998</v>
      </c>
      <c r="Q4077" s="84">
        <v>3</v>
      </c>
      <c r="R4077" s="91">
        <v>1</v>
      </c>
      <c r="S4077" s="9" t="s">
        <v>4983</v>
      </c>
      <c r="T4077" s="9" t="s">
        <v>32</v>
      </c>
      <c r="U4077" s="9">
        <v>11002</v>
      </c>
      <c r="V4077" s="9">
        <v>11002</v>
      </c>
      <c r="W4077" s="9"/>
      <c r="X4077" s="10" t="s">
        <v>5016</v>
      </c>
      <c r="Y4077" s="9" t="s">
        <v>4994</v>
      </c>
      <c r="Z4077" s="9" t="s">
        <v>4994</v>
      </c>
      <c r="AA4077" s="9" t="s">
        <v>5732</v>
      </c>
      <c r="AB4077" s="10" t="s">
        <v>5040</v>
      </c>
      <c r="AC4077" s="9" t="s">
        <v>4999</v>
      </c>
      <c r="AD4077" s="29"/>
      <c r="AE4077" s="20" t="str">
        <f>VLOOKUP(E4077,'FILIAIS PETZ'!A:Q,17,0)</f>
        <v>SP3</v>
      </c>
      <c r="AF4077" s="20" t="str">
        <f>VLOOKUP(E4077,'FILIAIS PETZ'!A:Q,3,0)</f>
        <v>FELICIO</v>
      </c>
      <c r="AG4077" s="20" t="str">
        <f>VLOOKUP(E4077,'FILIAIS PETZ'!A:Q,2,0)</f>
        <v>R3</v>
      </c>
      <c r="AH4077" s="75">
        <v>2330</v>
      </c>
      <c r="AI4077" s="16" t="s">
        <v>11304</v>
      </c>
      <c r="AJ4077" s="43">
        <f>VLOOKUP(E4077,'FILIAIS PETZ'!$A$2:$K$2000,11,0)</f>
        <v>18328118012972</v>
      </c>
      <c r="AK4077" s="44">
        <v>18328118012972</v>
      </c>
    </row>
    <row r="4078" spans="1:37" s="14" customFormat="1" ht="15" customHeight="1" thickBot="1" x14ac:dyDescent="0.25">
      <c r="A4078" s="84" t="str">
        <f>J4078</f>
        <v>PREVENTIVA</v>
      </c>
      <c r="B4078" s="18">
        <f>VLOOKUP(C4078,FORNECEDORES!D:E,2,0)</f>
        <v>4722</v>
      </c>
      <c r="C4078" s="19" t="str">
        <f>VLOOKUP(D4078,FORNECEDORES!A:D,4,0)</f>
        <v>08.100.057/0001-74</v>
      </c>
      <c r="D4078" s="13" t="s">
        <v>6219</v>
      </c>
      <c r="E4078" s="20" t="str">
        <f t="shared" si="273"/>
        <v>04 0181</v>
      </c>
      <c r="F4078" s="28" t="s">
        <v>8969</v>
      </c>
      <c r="G4078" s="21" t="str">
        <f>VLOOKUP(E4078,'FILIAIS PETZ'!A:E,5,0)</f>
        <v>PETZ MAUA SHOPPING</v>
      </c>
      <c r="H4078" s="20" t="str">
        <f>VLOOKUP(E4078,'FILIAIS PETZ'!A:D,4,0)</f>
        <v>MAUA-SP</v>
      </c>
      <c r="I4078" s="46">
        <v>45474</v>
      </c>
      <c r="J4078" s="9" t="s">
        <v>4980</v>
      </c>
      <c r="K4078" s="9" t="s">
        <v>9047</v>
      </c>
      <c r="L4078" s="29" t="s">
        <v>11311</v>
      </c>
      <c r="M4078" s="46">
        <v>45483</v>
      </c>
      <c r="N4078" s="46">
        <v>45525</v>
      </c>
      <c r="O4078" s="46">
        <v>45503</v>
      </c>
      <c r="P4078" s="91" t="s">
        <v>4998</v>
      </c>
      <c r="Q4078" s="84">
        <v>3</v>
      </c>
      <c r="R4078" s="91">
        <v>1</v>
      </c>
      <c r="S4078" s="9" t="s">
        <v>4983</v>
      </c>
      <c r="T4078" s="9" t="s">
        <v>32</v>
      </c>
      <c r="U4078" s="9">
        <v>11002</v>
      </c>
      <c r="V4078" s="9">
        <v>11002</v>
      </c>
      <c r="W4078" s="9"/>
      <c r="X4078" s="10" t="s">
        <v>5016</v>
      </c>
      <c r="Y4078" s="9" t="s">
        <v>4994</v>
      </c>
      <c r="Z4078" s="9" t="s">
        <v>4994</v>
      </c>
      <c r="AA4078" s="9" t="s">
        <v>5732</v>
      </c>
      <c r="AB4078" s="10" t="s">
        <v>5040</v>
      </c>
      <c r="AC4078" s="9" t="s">
        <v>4999</v>
      </c>
      <c r="AD4078" s="29"/>
      <c r="AE4078" s="20" t="str">
        <f>VLOOKUP(E4078,'FILIAIS PETZ'!A:Q,17,0)</f>
        <v>SP3</v>
      </c>
      <c r="AF4078" s="20" t="str">
        <f>VLOOKUP(E4078,'FILIAIS PETZ'!A:Q,3,0)</f>
        <v>FELICIO</v>
      </c>
      <c r="AG4078" s="20" t="str">
        <f>VLOOKUP(E4078,'FILIAIS PETZ'!A:Q,2,0)</f>
        <v>R3</v>
      </c>
      <c r="AH4078" s="75">
        <v>2330</v>
      </c>
      <c r="AI4078" s="16" t="s">
        <v>8419</v>
      </c>
      <c r="AJ4078" s="43">
        <f>VLOOKUP(E4078,'FILIAIS PETZ'!$A$2:$K$2000,11,0)</f>
        <v>18328118016617</v>
      </c>
      <c r="AK4078" s="44">
        <v>18328118016617</v>
      </c>
    </row>
    <row r="4079" spans="1:37" s="14" customFormat="1" ht="15" customHeight="1" thickBot="1" x14ac:dyDescent="0.25">
      <c r="A4079" s="84" t="str">
        <f>J4079</f>
        <v>PREVENTIVA</v>
      </c>
      <c r="B4079" s="18">
        <f>VLOOKUP(C4079,FORNECEDORES!D:E,2,0)</f>
        <v>4722</v>
      </c>
      <c r="C4079" s="19" t="str">
        <f>VLOOKUP(D4079,FORNECEDORES!A:D,4,0)</f>
        <v>08.100.057/0001-74</v>
      </c>
      <c r="D4079" s="13" t="s">
        <v>6219</v>
      </c>
      <c r="E4079" s="20" t="str">
        <f t="shared" si="273"/>
        <v>04 0243</v>
      </c>
      <c r="F4079" s="28" t="s">
        <v>8973</v>
      </c>
      <c r="G4079" s="21" t="str">
        <f>VLOOKUP(E4079,'FILIAIS PETZ'!A:E,5,0)</f>
        <v>PETZ SHOPPING GOLDEN SQUARE</v>
      </c>
      <c r="H4079" s="20" t="str">
        <f>VLOOKUP(E4079,'FILIAIS PETZ'!A:D,4,0)</f>
        <v>SGSQ-SP</v>
      </c>
      <c r="I4079" s="46">
        <v>45474</v>
      </c>
      <c r="J4079" s="9" t="s">
        <v>4980</v>
      </c>
      <c r="K4079" s="9" t="s">
        <v>9047</v>
      </c>
      <c r="L4079" s="29" t="s">
        <v>11312</v>
      </c>
      <c r="M4079" s="46">
        <v>45483</v>
      </c>
      <c r="N4079" s="46">
        <v>45525</v>
      </c>
      <c r="O4079" s="46">
        <v>45503</v>
      </c>
      <c r="P4079" s="91" t="s">
        <v>4998</v>
      </c>
      <c r="Q4079" s="84">
        <v>3</v>
      </c>
      <c r="R4079" s="91">
        <v>1</v>
      </c>
      <c r="S4079" s="9" t="s">
        <v>4983</v>
      </c>
      <c r="T4079" s="9" t="s">
        <v>32</v>
      </c>
      <c r="U4079" s="9">
        <v>11002</v>
      </c>
      <c r="V4079" s="9">
        <v>11002</v>
      </c>
      <c r="W4079" s="9"/>
      <c r="X4079" s="10" t="s">
        <v>5016</v>
      </c>
      <c r="Y4079" s="9" t="s">
        <v>4994</v>
      </c>
      <c r="Z4079" s="9" t="s">
        <v>4994</v>
      </c>
      <c r="AA4079" s="9" t="s">
        <v>5732</v>
      </c>
      <c r="AB4079" s="10" t="s">
        <v>5040</v>
      </c>
      <c r="AC4079" s="9" t="s">
        <v>4999</v>
      </c>
      <c r="AD4079" s="29"/>
      <c r="AE4079" s="20" t="str">
        <f>VLOOKUP(E4079,'FILIAIS PETZ'!A:Q,17,0)</f>
        <v>SP3</v>
      </c>
      <c r="AF4079" s="20" t="str">
        <f>VLOOKUP(E4079,'FILIAIS PETZ'!A:Q,3,0)</f>
        <v>FELICIO</v>
      </c>
      <c r="AG4079" s="20" t="str">
        <f>VLOOKUP(E4079,'FILIAIS PETZ'!A:Q,2,0)</f>
        <v>R3</v>
      </c>
      <c r="AH4079" s="75">
        <v>2330</v>
      </c>
      <c r="AI4079" s="16" t="s">
        <v>8419</v>
      </c>
      <c r="AJ4079" s="43" t="str">
        <f>VLOOKUP(E4079,'FILIAIS PETZ'!$A$2:$K$2000,11,0)</f>
        <v>18.328.118/0229-35</v>
      </c>
      <c r="AK4079" s="44" t="s">
        <v>9061</v>
      </c>
    </row>
    <row r="4080" spans="1:37" s="14" customFormat="1" ht="15" customHeight="1" thickBot="1" x14ac:dyDescent="0.25">
      <c r="B4080" s="18">
        <f>VLOOKUP(C4080,FORNECEDORES!D:E,2,0)</f>
        <v>4722</v>
      </c>
      <c r="C4080" s="19" t="str">
        <f>VLOOKUP(D4080,FORNECEDORES!A:D,4,0)</f>
        <v>08.100.057/0001-74</v>
      </c>
      <c r="D4080" s="13" t="s">
        <v>6219</v>
      </c>
      <c r="E4080" s="20" t="str">
        <f t="shared" si="273"/>
        <v>04 0247</v>
      </c>
      <c r="F4080" s="28" t="s">
        <v>8967</v>
      </c>
      <c r="G4080" s="21" t="str">
        <f>VLOOKUP(E4080,'FILIAIS PETZ'!A:E,5,0)</f>
        <v>PETZ AV GOIÁS</v>
      </c>
      <c r="H4080" s="20" t="str">
        <f>VLOOKUP(E4080,'FILIAIS PETZ'!A:D,4,0)</f>
        <v>AVGO-SP</v>
      </c>
      <c r="I4080" s="46">
        <v>45474</v>
      </c>
      <c r="J4080" s="9" t="s">
        <v>4980</v>
      </c>
      <c r="K4080" s="9" t="s">
        <v>9047</v>
      </c>
      <c r="L4080" s="29" t="s">
        <v>11313</v>
      </c>
      <c r="M4080" s="46">
        <v>45483</v>
      </c>
      <c r="N4080" s="46">
        <v>45525</v>
      </c>
      <c r="O4080" s="46">
        <v>45503</v>
      </c>
      <c r="P4080" s="91" t="s">
        <v>4998</v>
      </c>
      <c r="Q4080" s="84">
        <v>3</v>
      </c>
      <c r="R4080" s="91">
        <v>1</v>
      </c>
      <c r="S4080" s="9" t="s">
        <v>4983</v>
      </c>
      <c r="T4080" s="9" t="s">
        <v>32</v>
      </c>
      <c r="U4080" s="9">
        <v>11002</v>
      </c>
      <c r="V4080" s="9">
        <v>11002</v>
      </c>
      <c r="W4080" s="9"/>
      <c r="X4080" s="10" t="s">
        <v>5016</v>
      </c>
      <c r="Y4080" s="9" t="s">
        <v>4994</v>
      </c>
      <c r="Z4080" s="9" t="s">
        <v>4994</v>
      </c>
      <c r="AA4080" s="9" t="s">
        <v>5732</v>
      </c>
      <c r="AB4080" s="10" t="s">
        <v>5040</v>
      </c>
      <c r="AC4080" s="9" t="s">
        <v>4999</v>
      </c>
      <c r="AD4080" s="29"/>
      <c r="AE4080" s="20" t="str">
        <f>VLOOKUP(E4080,'FILIAIS PETZ'!A:Q,17,0)</f>
        <v>SP3</v>
      </c>
      <c r="AF4080" s="20" t="str">
        <f>VLOOKUP(E4080,'FILIAIS PETZ'!A:Q,3,0)</f>
        <v>FELICIO</v>
      </c>
      <c r="AG4080" s="20" t="str">
        <f>VLOOKUP(E4080,'FILIAIS PETZ'!A:Q,2,0)</f>
        <v>R3</v>
      </c>
      <c r="AH4080" s="75">
        <v>2330</v>
      </c>
      <c r="AI4080" s="16" t="s">
        <v>11304</v>
      </c>
      <c r="AJ4080" s="43" t="str">
        <f>VLOOKUP(E4080,'FILIAIS PETZ'!$A$2:$K$2000,11,0)</f>
        <v>18.328.118/0236-64</v>
      </c>
      <c r="AK4080" s="44" t="s">
        <v>9093</v>
      </c>
    </row>
    <row r="4081" spans="1:37" s="14" customFormat="1" ht="15" customHeight="1" thickBot="1" x14ac:dyDescent="0.25">
      <c r="A4081" s="9">
        <v>0</v>
      </c>
      <c r="B4081" s="18" t="e">
        <f>VLOOKUP(C4081,FORNECEDORES!D:E,2,0)</f>
        <v>#N/A</v>
      </c>
      <c r="C4081" s="19" t="e">
        <f>VLOOKUP(D4081,FORNECEDORES!A:D,4,0)</f>
        <v>#N/A</v>
      </c>
      <c r="D4081" s="13" t="s">
        <v>9278</v>
      </c>
      <c r="E4081" s="20" t="str">
        <f t="shared" si="273"/>
        <v>04 0156</v>
      </c>
      <c r="F4081" s="28" t="s">
        <v>4940</v>
      </c>
      <c r="G4081" s="21" t="str">
        <f>VLOOKUP(E4081,'FILIAIS PETZ'!A:E,5,0)</f>
        <v>PETZ ITAPETININGA</v>
      </c>
      <c r="H4081" s="20" t="str">
        <f>VLOOKUP(E4081,'FILIAIS PETZ'!A:D,4,0)</f>
        <v>ITPT-SP</v>
      </c>
      <c r="I4081" s="46">
        <v>45366</v>
      </c>
      <c r="J4081" s="9"/>
      <c r="K4081" s="9" t="s">
        <v>9047</v>
      </c>
      <c r="L4081" s="29" t="s">
        <v>10189</v>
      </c>
      <c r="M4081" s="46">
        <v>45264</v>
      </c>
      <c r="N4081" s="46">
        <v>45378</v>
      </c>
      <c r="O4081" s="46">
        <v>45366</v>
      </c>
      <c r="P4081" s="91" t="s">
        <v>4998</v>
      </c>
      <c r="Q4081" s="84">
        <v>3</v>
      </c>
      <c r="R4081" s="91">
        <v>1</v>
      </c>
      <c r="S4081" s="9" t="s">
        <v>4983</v>
      </c>
      <c r="T4081" s="9" t="s">
        <v>32</v>
      </c>
      <c r="U4081" s="9">
        <v>11002</v>
      </c>
      <c r="V4081" s="9">
        <v>11002</v>
      </c>
      <c r="W4081" s="9"/>
      <c r="X4081" s="9" t="s">
        <v>5016</v>
      </c>
      <c r="Y4081" s="10" t="s">
        <v>4994</v>
      </c>
      <c r="Z4081" s="9" t="s">
        <v>4994</v>
      </c>
      <c r="AA4081" s="9" t="s">
        <v>5732</v>
      </c>
      <c r="AB4081" s="9" t="s">
        <v>5005</v>
      </c>
      <c r="AC4081" s="9" t="s">
        <v>4999</v>
      </c>
      <c r="AD4081" s="9"/>
      <c r="AE4081" s="20" t="str">
        <f>VLOOKUP(E4081,'FILIAIS PETZ'!A:Q,17,0)</f>
        <v>SP7</v>
      </c>
      <c r="AF4081" s="20" t="str">
        <f>VLOOKUP(E4081,'FILIAIS PETZ'!A:Q,3,0)</f>
        <v>FELICIO</v>
      </c>
      <c r="AG4081" s="20" t="str">
        <f>VLOOKUP(E4081,'FILIAIS PETZ'!A:Q,2,0)</f>
        <v>R3</v>
      </c>
      <c r="AH4081" s="75">
        <v>2123.1799999999998</v>
      </c>
      <c r="AI4081" s="16" t="s">
        <v>10190</v>
      </c>
      <c r="AJ4081" s="43">
        <f>VLOOKUP(E4081,'FILIAIS PETZ'!$A$2:$K$2000,11,0)</f>
        <v>18328118014754</v>
      </c>
      <c r="AK4081" s="44">
        <v>18328118019551</v>
      </c>
    </row>
    <row r="4082" spans="1:37" s="14" customFormat="1" ht="15" customHeight="1" thickBot="1" x14ac:dyDescent="0.25">
      <c r="A4082" s="9">
        <v>0</v>
      </c>
      <c r="B4082" s="18" t="e">
        <f>VLOOKUP(C4082,FORNECEDORES!D:E,2,0)</f>
        <v>#N/A</v>
      </c>
      <c r="C4082" s="19" t="e">
        <f>VLOOKUP(D4082,FORNECEDORES!A:D,4,0)</f>
        <v>#N/A</v>
      </c>
      <c r="D4082" s="13" t="s">
        <v>9278</v>
      </c>
      <c r="E4082" s="20" t="str">
        <f t="shared" si="273"/>
        <v>04 0156</v>
      </c>
      <c r="F4082" s="28" t="s">
        <v>4940</v>
      </c>
      <c r="G4082" s="21" t="str">
        <f>VLOOKUP(E4082,'FILIAIS PETZ'!A:E,5,0)</f>
        <v>PETZ ITAPETININGA</v>
      </c>
      <c r="H4082" s="20" t="str">
        <f>VLOOKUP(E4082,'FILIAIS PETZ'!A:D,4,0)</f>
        <v>ITPT-SP</v>
      </c>
      <c r="I4082" s="46">
        <v>45366</v>
      </c>
      <c r="J4082" s="9"/>
      <c r="K4082" s="9" t="s">
        <v>9047</v>
      </c>
      <c r="L4082" s="29" t="s">
        <v>10191</v>
      </c>
      <c r="M4082" s="46">
        <v>45294</v>
      </c>
      <c r="N4082" s="46">
        <v>45378</v>
      </c>
      <c r="O4082" s="46">
        <v>45366</v>
      </c>
      <c r="P4082" s="91" t="s">
        <v>4998</v>
      </c>
      <c r="Q4082" s="84">
        <v>3</v>
      </c>
      <c r="R4082" s="91">
        <v>1</v>
      </c>
      <c r="S4082" s="9" t="s">
        <v>4983</v>
      </c>
      <c r="T4082" s="9" t="s">
        <v>32</v>
      </c>
      <c r="U4082" s="9">
        <v>11002</v>
      </c>
      <c r="V4082" s="9">
        <v>11002</v>
      </c>
      <c r="W4082" s="9"/>
      <c r="X4082" s="9" t="s">
        <v>5016</v>
      </c>
      <c r="Y4082" s="10" t="s">
        <v>4994</v>
      </c>
      <c r="Z4082" s="9" t="s">
        <v>4994</v>
      </c>
      <c r="AA4082" s="9" t="s">
        <v>5732</v>
      </c>
      <c r="AB4082" s="9" t="s">
        <v>5005</v>
      </c>
      <c r="AC4082" s="9" t="s">
        <v>4999</v>
      </c>
      <c r="AD4082" s="9"/>
      <c r="AE4082" s="20" t="str">
        <f>VLOOKUP(E4082,'FILIAIS PETZ'!A:Q,17,0)</f>
        <v>SP7</v>
      </c>
      <c r="AF4082" s="20" t="str">
        <f>VLOOKUP(E4082,'FILIAIS PETZ'!A:Q,3,0)</f>
        <v>FELICIO</v>
      </c>
      <c r="AG4082" s="20" t="str">
        <f>VLOOKUP(E4082,'FILIAIS PETZ'!A:Q,2,0)</f>
        <v>R3</v>
      </c>
      <c r="AH4082" s="75">
        <v>2123.1799999999998</v>
      </c>
      <c r="AI4082" s="16" t="s">
        <v>10192</v>
      </c>
      <c r="AJ4082" s="43">
        <f>VLOOKUP(E4082,'FILIAIS PETZ'!$A$2:$K$2000,11,0)</f>
        <v>18328118014754</v>
      </c>
      <c r="AK4082" s="44">
        <v>18328118006905</v>
      </c>
    </row>
    <row r="4083" spans="1:37" s="14" customFormat="1" ht="15" customHeight="1" thickBot="1" x14ac:dyDescent="0.25">
      <c r="A4083" s="9" t="s">
        <v>4980</v>
      </c>
      <c r="B4083" s="18">
        <f>VLOOKUP(C4083,FORNECEDORES!D:E,2,0)</f>
        <v>7827</v>
      </c>
      <c r="C4083" s="19" t="str">
        <f>VLOOKUP(D4083,FORNECEDORES!A:D,4,0)</f>
        <v>27.093.558/0013-59</v>
      </c>
      <c r="D4083" s="13" t="s">
        <v>7134</v>
      </c>
      <c r="E4083" s="20" t="str">
        <f t="shared" si="273"/>
        <v>04 0010</v>
      </c>
      <c r="F4083" s="28" t="s">
        <v>8983</v>
      </c>
      <c r="G4083" s="21" t="str">
        <f>VLOOKUP(E4083,'FILIAIS PETZ'!A:E,5,0)</f>
        <v>PETZ SANTA CECILIA</v>
      </c>
      <c r="H4083" s="20" t="str">
        <f>VLOOKUP(E4083,'FILIAIS PETZ'!A:D,4,0)</f>
        <v>STCE-SP</v>
      </c>
      <c r="I4083" s="46">
        <v>45474</v>
      </c>
      <c r="J4083" s="9" t="s">
        <v>4980</v>
      </c>
      <c r="K4083" s="9" t="s">
        <v>5858</v>
      </c>
      <c r="L4083" s="29" t="s">
        <v>12211</v>
      </c>
      <c r="M4083" s="46">
        <v>45519</v>
      </c>
      <c r="N4083" s="46">
        <v>45546</v>
      </c>
      <c r="O4083" s="46">
        <v>45528</v>
      </c>
      <c r="P4083" s="91" t="s">
        <v>4998</v>
      </c>
      <c r="Q4083" s="84">
        <v>3</v>
      </c>
      <c r="R4083" s="91">
        <v>1</v>
      </c>
      <c r="S4083" s="9" t="s">
        <v>4983</v>
      </c>
      <c r="T4083" s="9" t="s">
        <v>32</v>
      </c>
      <c r="U4083" s="9">
        <v>11002</v>
      </c>
      <c r="V4083" s="9">
        <v>11002</v>
      </c>
      <c r="W4083" s="9"/>
      <c r="X4083" s="10" t="s">
        <v>5016</v>
      </c>
      <c r="Y4083" s="10" t="s">
        <v>4980</v>
      </c>
      <c r="Z4083" s="9" t="s">
        <v>4994</v>
      </c>
      <c r="AA4083" s="9" t="s">
        <v>5732</v>
      </c>
      <c r="AB4083" s="9" t="s">
        <v>5005</v>
      </c>
      <c r="AC4083" s="9" t="s">
        <v>4999</v>
      </c>
      <c r="AD4083" s="29"/>
      <c r="AE4083" s="20" t="str">
        <f>VLOOKUP(E4083,'FILIAIS PETZ'!A:Q,17,0)</f>
        <v>SP2</v>
      </c>
      <c r="AF4083" s="20" t="str">
        <f>VLOOKUP(E4083,'FILIAIS PETZ'!A:Q,3,0)</f>
        <v>FELICIO</v>
      </c>
      <c r="AG4083" s="20" t="str">
        <f>VLOOKUP(E4083,'FILIAIS PETZ'!A:Q,2,0)</f>
        <v>R3</v>
      </c>
      <c r="AH4083" s="75">
        <v>2330</v>
      </c>
      <c r="AI4083" s="16" t="s">
        <v>8419</v>
      </c>
      <c r="AJ4083" s="43">
        <f>VLOOKUP(E4083,'FILIAIS PETZ'!$A$2:$K$2000,11,0)</f>
        <v>18328118001938</v>
      </c>
      <c r="AK4083" s="44">
        <v>18328118001938</v>
      </c>
    </row>
    <row r="4084" spans="1:37" s="14" customFormat="1" ht="15" customHeight="1" thickBot="1" x14ac:dyDescent="0.25">
      <c r="B4084" s="18">
        <f>VLOOKUP(C4084,FORNECEDORES!D:E,2,0)</f>
        <v>255287</v>
      </c>
      <c r="C4084" s="19" t="str">
        <f>VLOOKUP(D4084,FORNECEDORES!A:D,4,0)</f>
        <v>27.093.558/0060-75</v>
      </c>
      <c r="D4084" s="13" t="s">
        <v>7158</v>
      </c>
      <c r="E4084" s="20" t="str">
        <f t="shared" si="273"/>
        <v>04 0011</v>
      </c>
      <c r="F4084" s="28" t="s">
        <v>8976</v>
      </c>
      <c r="G4084" s="21" t="str">
        <f>VLOOKUP(E4084,'FILIAIS PETZ'!A:E,5,0)</f>
        <v>PETZ AUGUSTA</v>
      </c>
      <c r="H4084" s="20" t="str">
        <f>VLOOKUP(E4084,'FILIAIS PETZ'!A:D,4,0)</f>
        <v>AUGT-SP</v>
      </c>
      <c r="I4084" s="46">
        <v>45474</v>
      </c>
      <c r="J4084" s="9" t="s">
        <v>4980</v>
      </c>
      <c r="K4084" s="9" t="s">
        <v>5858</v>
      </c>
      <c r="L4084" s="29" t="s">
        <v>12215</v>
      </c>
      <c r="M4084" s="46">
        <v>45519</v>
      </c>
      <c r="N4084" s="46">
        <v>45546</v>
      </c>
      <c r="O4084" s="46">
        <v>45528</v>
      </c>
      <c r="P4084" s="91" t="s">
        <v>4998</v>
      </c>
      <c r="Q4084" s="84">
        <v>3</v>
      </c>
      <c r="R4084" s="91">
        <v>1</v>
      </c>
      <c r="S4084" s="9" t="s">
        <v>4983</v>
      </c>
      <c r="T4084" s="9" t="s">
        <v>32</v>
      </c>
      <c r="U4084" s="9">
        <v>11002</v>
      </c>
      <c r="V4084" s="9">
        <v>11002</v>
      </c>
      <c r="W4084" s="9"/>
      <c r="X4084" s="10" t="s">
        <v>5016</v>
      </c>
      <c r="Y4084" s="10" t="s">
        <v>4980</v>
      </c>
      <c r="Z4084" s="9" t="s">
        <v>4994</v>
      </c>
      <c r="AA4084" s="9" t="s">
        <v>5732</v>
      </c>
      <c r="AB4084" s="9" t="s">
        <v>5005</v>
      </c>
      <c r="AC4084" s="9" t="s">
        <v>4999</v>
      </c>
      <c r="AD4084" s="29"/>
      <c r="AE4084" s="20" t="str">
        <f>VLOOKUP(E4084,'FILIAIS PETZ'!A:Q,17,0)</f>
        <v>SP2</v>
      </c>
      <c r="AF4084" s="20" t="str">
        <f>VLOOKUP(E4084,'FILIAIS PETZ'!A:Q,3,0)</f>
        <v>FELICIO</v>
      </c>
      <c r="AG4084" s="20" t="str">
        <f>VLOOKUP(E4084,'FILIAIS PETZ'!A:Q,2,0)</f>
        <v>R3</v>
      </c>
      <c r="AH4084" s="75">
        <v>2330</v>
      </c>
      <c r="AI4084" s="16" t="s">
        <v>8419</v>
      </c>
      <c r="AJ4084" s="43">
        <f>VLOOKUP(E4084,'FILIAIS PETZ'!$A$2:$K$2000,11,0)</f>
        <v>18328118001776</v>
      </c>
      <c r="AK4084" s="44">
        <v>18328118001776</v>
      </c>
    </row>
    <row r="4085" spans="1:37" s="14" customFormat="1" ht="15" customHeight="1" thickBot="1" x14ac:dyDescent="0.25">
      <c r="B4085" s="18">
        <f>VLOOKUP(C4085,FORNECEDORES!D:E,2,0)</f>
        <v>255287</v>
      </c>
      <c r="C4085" s="19" t="str">
        <f>VLOOKUP(D4085,FORNECEDORES!A:D,4,0)</f>
        <v>27.093.558/0060-75</v>
      </c>
      <c r="D4085" s="13" t="s">
        <v>7158</v>
      </c>
      <c r="E4085" s="20" t="str">
        <f t="shared" si="273"/>
        <v>04 0019</v>
      </c>
      <c r="F4085" s="28" t="s">
        <v>8977</v>
      </c>
      <c r="G4085" s="21" t="str">
        <f>VLOOKUP(E4085,'FILIAIS PETZ'!A:E,5,0)</f>
        <v>PETZ BUTANTA</v>
      </c>
      <c r="H4085" s="20" t="str">
        <f>VLOOKUP(E4085,'FILIAIS PETZ'!A:D,4,0)</f>
        <v>BTTA-SP</v>
      </c>
      <c r="I4085" s="46">
        <v>45474</v>
      </c>
      <c r="J4085" s="9" t="s">
        <v>4980</v>
      </c>
      <c r="K4085" s="9" t="s">
        <v>5858</v>
      </c>
      <c r="L4085" s="29" t="s">
        <v>12208</v>
      </c>
      <c r="M4085" s="46">
        <v>45519</v>
      </c>
      <c r="N4085" s="46">
        <v>45546</v>
      </c>
      <c r="O4085" s="46">
        <v>45528</v>
      </c>
      <c r="P4085" s="91" t="s">
        <v>4998</v>
      </c>
      <c r="Q4085" s="84">
        <v>3</v>
      </c>
      <c r="R4085" s="91">
        <v>1</v>
      </c>
      <c r="S4085" s="9" t="s">
        <v>4983</v>
      </c>
      <c r="T4085" s="9" t="s">
        <v>32</v>
      </c>
      <c r="U4085" s="9">
        <v>11002</v>
      </c>
      <c r="V4085" s="9">
        <v>11002</v>
      </c>
      <c r="W4085" s="9"/>
      <c r="X4085" s="10" t="s">
        <v>5016</v>
      </c>
      <c r="Y4085" s="10" t="s">
        <v>4980</v>
      </c>
      <c r="Z4085" s="9" t="s">
        <v>4994</v>
      </c>
      <c r="AA4085" s="9" t="s">
        <v>5732</v>
      </c>
      <c r="AB4085" s="9" t="s">
        <v>5005</v>
      </c>
      <c r="AC4085" s="9" t="s">
        <v>4999</v>
      </c>
      <c r="AD4085" s="29"/>
      <c r="AE4085" s="20" t="str">
        <f>VLOOKUP(E4085,'FILIAIS PETZ'!A:Q,17,0)</f>
        <v>SP2</v>
      </c>
      <c r="AF4085" s="20" t="str">
        <f>VLOOKUP(E4085,'FILIAIS PETZ'!A:Q,3,0)</f>
        <v>FELICIO</v>
      </c>
      <c r="AG4085" s="20" t="str">
        <f>VLOOKUP(E4085,'FILIAIS PETZ'!A:Q,2,0)</f>
        <v>R3</v>
      </c>
      <c r="AH4085" s="75">
        <v>2330</v>
      </c>
      <c r="AI4085" s="16" t="s">
        <v>8419</v>
      </c>
      <c r="AJ4085" s="43">
        <f>VLOOKUP(E4085,'FILIAIS PETZ'!$A$2:$K$2000,11,0)</f>
        <v>18328118000885</v>
      </c>
      <c r="AK4085" s="44">
        <v>18328118000885</v>
      </c>
    </row>
    <row r="4086" spans="1:37" s="14" customFormat="1" ht="15" customHeight="1" thickBot="1" x14ac:dyDescent="0.25">
      <c r="B4086" s="18">
        <f>VLOOKUP(C4086,FORNECEDORES!D:E,2,0)</f>
        <v>7827</v>
      </c>
      <c r="C4086" s="19" t="str">
        <f>VLOOKUP(D4086,FORNECEDORES!A:D,4,0)</f>
        <v>27.093.558/0013-59</v>
      </c>
      <c r="D4086" s="13" t="s">
        <v>7134</v>
      </c>
      <c r="E4086" s="20" t="str">
        <f t="shared" si="273"/>
        <v>04 0046</v>
      </c>
      <c r="F4086" s="28" t="s">
        <v>8978</v>
      </c>
      <c r="G4086" s="21" t="str">
        <f>VLOOKUP(E4086,'FILIAIS PETZ'!A:E,5,0)</f>
        <v>PETZ CIDADE JARDIM</v>
      </c>
      <c r="H4086" s="20" t="str">
        <f>VLOOKUP(E4086,'FILIAIS PETZ'!A:D,4,0)</f>
        <v>CDJD-SP</v>
      </c>
      <c r="I4086" s="46">
        <v>45474</v>
      </c>
      <c r="J4086" s="9" t="s">
        <v>4980</v>
      </c>
      <c r="K4086" s="9" t="s">
        <v>5858</v>
      </c>
      <c r="L4086" s="29" t="s">
        <v>12214</v>
      </c>
      <c r="M4086" s="46">
        <v>45519</v>
      </c>
      <c r="N4086" s="46">
        <v>45546</v>
      </c>
      <c r="O4086" s="46">
        <v>45528</v>
      </c>
      <c r="P4086" s="91" t="s">
        <v>4998</v>
      </c>
      <c r="Q4086" s="84">
        <v>3</v>
      </c>
      <c r="R4086" s="91">
        <v>1</v>
      </c>
      <c r="S4086" s="9" t="s">
        <v>4983</v>
      </c>
      <c r="T4086" s="9" t="s">
        <v>32</v>
      </c>
      <c r="U4086" s="9">
        <v>11002</v>
      </c>
      <c r="V4086" s="9">
        <v>11002</v>
      </c>
      <c r="W4086" s="9"/>
      <c r="X4086" s="10" t="s">
        <v>5016</v>
      </c>
      <c r="Y4086" s="10" t="s">
        <v>4980</v>
      </c>
      <c r="Z4086" s="9" t="s">
        <v>4994</v>
      </c>
      <c r="AA4086" s="9" t="s">
        <v>5732</v>
      </c>
      <c r="AB4086" s="9" t="s">
        <v>5005</v>
      </c>
      <c r="AC4086" s="9" t="s">
        <v>4999</v>
      </c>
      <c r="AD4086" s="29"/>
      <c r="AE4086" s="20" t="str">
        <f>VLOOKUP(E4086,'FILIAIS PETZ'!A:Q,17,0)</f>
        <v>SP2</v>
      </c>
      <c r="AF4086" s="20" t="str">
        <f>VLOOKUP(E4086,'FILIAIS PETZ'!A:Q,3,0)</f>
        <v>FELICIO</v>
      </c>
      <c r="AG4086" s="20" t="str">
        <f>VLOOKUP(E4086,'FILIAIS PETZ'!A:Q,2,0)</f>
        <v>R3</v>
      </c>
      <c r="AH4086" s="75">
        <v>2330</v>
      </c>
      <c r="AI4086" s="16" t="s">
        <v>8419</v>
      </c>
      <c r="AJ4086" s="43">
        <f>VLOOKUP(E4086,'FILIAIS PETZ'!$A$2:$K$2000,11,0)</f>
        <v>18328118004520</v>
      </c>
      <c r="AK4086" s="44">
        <v>18328118004520</v>
      </c>
    </row>
    <row r="4087" spans="1:37" s="14" customFormat="1" ht="15" customHeight="1" thickBot="1" x14ac:dyDescent="0.25">
      <c r="B4087" s="18">
        <f>VLOOKUP(C4087,FORNECEDORES!D:E,2,0)</f>
        <v>255287</v>
      </c>
      <c r="C4087" s="19" t="str">
        <f>VLOOKUP(D4087,FORNECEDORES!A:D,4,0)</f>
        <v>27.093.558/0060-75</v>
      </c>
      <c r="D4087" s="13" t="s">
        <v>7158</v>
      </c>
      <c r="E4087" s="20" t="str">
        <f t="shared" si="273"/>
        <v>04 0059</v>
      </c>
      <c r="F4087" s="28" t="s">
        <v>8714</v>
      </c>
      <c r="G4087" s="21" t="str">
        <f>VLOOKUP(E4087,'FILIAIS PETZ'!A:E,5,0)</f>
        <v>PETZ POMPÉIA</v>
      </c>
      <c r="H4087" s="20" t="str">
        <f>VLOOKUP(E4087,'FILIAIS PETZ'!A:D,4,0)</f>
        <v>POMP-SP</v>
      </c>
      <c r="I4087" s="46">
        <v>45474</v>
      </c>
      <c r="J4087" s="9" t="s">
        <v>4980</v>
      </c>
      <c r="K4087" s="9" t="s">
        <v>5858</v>
      </c>
      <c r="L4087" s="29" t="s">
        <v>12213</v>
      </c>
      <c r="M4087" s="46">
        <v>45519</v>
      </c>
      <c r="N4087" s="46">
        <v>45546</v>
      </c>
      <c r="O4087" s="46">
        <v>45528</v>
      </c>
      <c r="P4087" s="91" t="s">
        <v>4998</v>
      </c>
      <c r="Q4087" s="84">
        <v>3</v>
      </c>
      <c r="R4087" s="91">
        <v>1</v>
      </c>
      <c r="S4087" s="9" t="s">
        <v>4983</v>
      </c>
      <c r="T4087" s="9" t="s">
        <v>32</v>
      </c>
      <c r="U4087" s="9">
        <v>11002</v>
      </c>
      <c r="V4087" s="9">
        <v>11002</v>
      </c>
      <c r="W4087" s="9"/>
      <c r="X4087" s="10" t="s">
        <v>5016</v>
      </c>
      <c r="Y4087" s="10" t="s">
        <v>4980</v>
      </c>
      <c r="Z4087" s="9" t="s">
        <v>4994</v>
      </c>
      <c r="AA4087" s="9" t="s">
        <v>5732</v>
      </c>
      <c r="AB4087" s="9" t="s">
        <v>5005</v>
      </c>
      <c r="AC4087" s="9" t="s">
        <v>4999</v>
      </c>
      <c r="AD4087" s="29"/>
      <c r="AE4087" s="20" t="str">
        <f>VLOOKUP(E4087,'FILIAIS PETZ'!A:Q,17,0)</f>
        <v>SP2</v>
      </c>
      <c r="AF4087" s="20" t="str">
        <f>VLOOKUP(E4087,'FILIAIS PETZ'!A:Q,3,0)</f>
        <v>FELICIO</v>
      </c>
      <c r="AG4087" s="20" t="str">
        <f>VLOOKUP(E4087,'FILIAIS PETZ'!A:Q,2,0)</f>
        <v>R3</v>
      </c>
      <c r="AH4087" s="75">
        <v>2330</v>
      </c>
      <c r="AI4087" s="16" t="s">
        <v>8419</v>
      </c>
      <c r="AJ4087" s="43">
        <f>VLOOKUP(E4087,'FILIAIS PETZ'!$A$2:$K$2000,11,0)</f>
        <v>18328118005763</v>
      </c>
      <c r="AK4087" s="44">
        <v>18328118005763</v>
      </c>
    </row>
    <row r="4088" spans="1:37" s="14" customFormat="1" ht="15" customHeight="1" thickBot="1" x14ac:dyDescent="0.25">
      <c r="B4088" s="18">
        <f>VLOOKUP(C4088,FORNECEDORES!D:E,2,0)</f>
        <v>255287</v>
      </c>
      <c r="C4088" s="19" t="str">
        <f>VLOOKUP(D4088,FORNECEDORES!A:D,4,0)</f>
        <v>27.093.558/0060-75</v>
      </c>
      <c r="D4088" s="13" t="s">
        <v>7158</v>
      </c>
      <c r="E4088" s="20" t="str">
        <f t="shared" si="273"/>
        <v>04 0060</v>
      </c>
      <c r="F4088" s="28" t="s">
        <v>8625</v>
      </c>
      <c r="G4088" s="21" t="str">
        <f>VLOOKUP(E4088,'FILIAIS PETZ'!A:E,5,0)</f>
        <v>PETZ PACAEMBU</v>
      </c>
      <c r="H4088" s="20" t="str">
        <f>VLOOKUP(E4088,'FILIAIS PETZ'!A:D,4,0)</f>
        <v>PCBU-SP</v>
      </c>
      <c r="I4088" s="46">
        <v>45474</v>
      </c>
      <c r="J4088" s="9" t="s">
        <v>4980</v>
      </c>
      <c r="K4088" s="9" t="s">
        <v>5858</v>
      </c>
      <c r="L4088" s="29" t="s">
        <v>12216</v>
      </c>
      <c r="M4088" s="46">
        <v>45519</v>
      </c>
      <c r="N4088" s="46">
        <v>45546</v>
      </c>
      <c r="O4088" s="46">
        <v>45528</v>
      </c>
      <c r="P4088" s="91" t="s">
        <v>4998</v>
      </c>
      <c r="Q4088" s="84">
        <v>3</v>
      </c>
      <c r="R4088" s="91">
        <v>1</v>
      </c>
      <c r="S4088" s="9" t="s">
        <v>4983</v>
      </c>
      <c r="T4088" s="9" t="s">
        <v>32</v>
      </c>
      <c r="U4088" s="9">
        <v>11002</v>
      </c>
      <c r="V4088" s="9">
        <v>11002</v>
      </c>
      <c r="W4088" s="9"/>
      <c r="X4088" s="10" t="s">
        <v>5016</v>
      </c>
      <c r="Y4088" s="10" t="s">
        <v>4980</v>
      </c>
      <c r="Z4088" s="9" t="s">
        <v>4994</v>
      </c>
      <c r="AA4088" s="9" t="s">
        <v>5732</v>
      </c>
      <c r="AB4088" s="9" t="s">
        <v>5005</v>
      </c>
      <c r="AC4088" s="9" t="s">
        <v>4999</v>
      </c>
      <c r="AD4088" s="29"/>
      <c r="AE4088" s="20" t="str">
        <f>VLOOKUP(E4088,'FILIAIS PETZ'!A:Q,17,0)</f>
        <v>SP2</v>
      </c>
      <c r="AF4088" s="20" t="str">
        <f>VLOOKUP(E4088,'FILIAIS PETZ'!A:Q,3,0)</f>
        <v>FELICIO</v>
      </c>
      <c r="AG4088" s="20" t="str">
        <f>VLOOKUP(E4088,'FILIAIS PETZ'!A:Q,2,0)</f>
        <v>R3</v>
      </c>
      <c r="AH4088" s="75">
        <v>2330</v>
      </c>
      <c r="AI4088" s="16" t="s">
        <v>8419</v>
      </c>
      <c r="AJ4088" s="43">
        <f>VLOOKUP(E4088,'FILIAIS PETZ'!$A$2:$K$2000,11,0)</f>
        <v>18328118006220</v>
      </c>
      <c r="AK4088" s="44">
        <v>18328118006220</v>
      </c>
    </row>
    <row r="4089" spans="1:37" s="14" customFormat="1" ht="15" customHeight="1" thickBot="1" x14ac:dyDescent="0.25">
      <c r="B4089" s="18">
        <f>VLOOKUP(C4089,FORNECEDORES!D:E,2,0)</f>
        <v>7827</v>
      </c>
      <c r="C4089" s="19" t="str">
        <f>VLOOKUP(D4089,FORNECEDORES!A:D,4,0)</f>
        <v>27.093.558/0013-59</v>
      </c>
      <c r="D4089" s="13" t="s">
        <v>7134</v>
      </c>
      <c r="E4089" s="20" t="str">
        <f t="shared" si="273"/>
        <v>04 0067</v>
      </c>
      <c r="F4089" s="28" t="s">
        <v>8611</v>
      </c>
      <c r="G4089" s="21" t="str">
        <f>VLOOKUP(E4089,'FILIAIS PETZ'!A:E,5,0)</f>
        <v>PETZ EXTRA RICARDO JAFET</v>
      </c>
      <c r="H4089" s="20" t="str">
        <f>VLOOKUP(E4089,'FILIAIS PETZ'!A:D,4,0)</f>
        <v>RJAF-SP</v>
      </c>
      <c r="I4089" s="46">
        <v>45474</v>
      </c>
      <c r="J4089" s="9" t="s">
        <v>4980</v>
      </c>
      <c r="K4089" s="9" t="s">
        <v>5858</v>
      </c>
      <c r="L4089" s="29" t="s">
        <v>12209</v>
      </c>
      <c r="M4089" s="46">
        <v>45519</v>
      </c>
      <c r="N4089" s="46">
        <v>45546</v>
      </c>
      <c r="O4089" s="46">
        <v>45528</v>
      </c>
      <c r="P4089" s="91" t="s">
        <v>4998</v>
      </c>
      <c r="Q4089" s="84">
        <v>3</v>
      </c>
      <c r="R4089" s="91">
        <v>1</v>
      </c>
      <c r="S4089" s="9" t="s">
        <v>4983</v>
      </c>
      <c r="T4089" s="9" t="s">
        <v>32</v>
      </c>
      <c r="U4089" s="9">
        <v>11002</v>
      </c>
      <c r="V4089" s="9">
        <v>11002</v>
      </c>
      <c r="W4089" s="9"/>
      <c r="X4089" s="10" t="s">
        <v>5016</v>
      </c>
      <c r="Y4089" s="10" t="s">
        <v>4980</v>
      </c>
      <c r="Z4089" s="9" t="s">
        <v>4994</v>
      </c>
      <c r="AA4089" s="9" t="s">
        <v>5732</v>
      </c>
      <c r="AB4089" s="9" t="s">
        <v>5005</v>
      </c>
      <c r="AC4089" s="9" t="s">
        <v>4999</v>
      </c>
      <c r="AD4089" s="29"/>
      <c r="AE4089" s="20" t="str">
        <f>VLOOKUP(E4089,'FILIAIS PETZ'!A:Q,17,0)</f>
        <v>SP2</v>
      </c>
      <c r="AF4089" s="20" t="str">
        <f>VLOOKUP(E4089,'FILIAIS PETZ'!A:Q,3,0)</f>
        <v>FELICIO</v>
      </c>
      <c r="AG4089" s="20" t="str">
        <f>VLOOKUP(E4089,'FILIAIS PETZ'!A:Q,2,0)</f>
        <v>R3</v>
      </c>
      <c r="AH4089" s="75">
        <v>4660</v>
      </c>
      <c r="AI4089" s="16" t="s">
        <v>8419</v>
      </c>
      <c r="AJ4089" s="43">
        <f>VLOOKUP(E4089,'FILIAIS PETZ'!$A$2:$K$2000,11,0)</f>
        <v>18328118006573</v>
      </c>
      <c r="AK4089" s="44">
        <v>18328118006573</v>
      </c>
    </row>
    <row r="4090" spans="1:37" s="14" customFormat="1" ht="15" customHeight="1" thickBot="1" x14ac:dyDescent="0.25">
      <c r="B4090" s="18">
        <f>VLOOKUP(C4090,FORNECEDORES!D:E,2,0)</f>
        <v>255287</v>
      </c>
      <c r="C4090" s="19" t="str">
        <f>VLOOKUP(D4090,FORNECEDORES!A:D,4,0)</f>
        <v>27.093.558/0060-75</v>
      </c>
      <c r="D4090" s="13" t="s">
        <v>7158</v>
      </c>
      <c r="E4090" s="20" t="str">
        <f t="shared" si="273"/>
        <v>04 0125</v>
      </c>
      <c r="F4090" s="28" t="s">
        <v>8981</v>
      </c>
      <c r="G4090" s="21" t="str">
        <f>VLOOKUP(E4090,'FILIAIS PETZ'!A:E,5,0)</f>
        <v>PETZ CERRO CORA</v>
      </c>
      <c r="H4090" s="20" t="str">
        <f>VLOOKUP(E4090,'FILIAIS PETZ'!A:D,4,0)</f>
        <v>CORA-SP</v>
      </c>
      <c r="I4090" s="46">
        <v>45474</v>
      </c>
      <c r="J4090" s="9" t="s">
        <v>4980</v>
      </c>
      <c r="K4090" s="9" t="s">
        <v>5858</v>
      </c>
      <c r="L4090" s="29" t="s">
        <v>12212</v>
      </c>
      <c r="M4090" s="46">
        <v>45519</v>
      </c>
      <c r="N4090" s="46">
        <v>45546</v>
      </c>
      <c r="O4090" s="46">
        <v>45528</v>
      </c>
      <c r="P4090" s="91" t="s">
        <v>4998</v>
      </c>
      <c r="Q4090" s="84">
        <v>3</v>
      </c>
      <c r="R4090" s="91">
        <v>1</v>
      </c>
      <c r="S4090" s="9" t="s">
        <v>4983</v>
      </c>
      <c r="T4090" s="9" t="s">
        <v>32</v>
      </c>
      <c r="U4090" s="9">
        <v>11002</v>
      </c>
      <c r="V4090" s="9">
        <v>11002</v>
      </c>
      <c r="W4090" s="9"/>
      <c r="X4090" s="10" t="s">
        <v>5016</v>
      </c>
      <c r="Y4090" s="10" t="s">
        <v>4980</v>
      </c>
      <c r="Z4090" s="9" t="s">
        <v>4994</v>
      </c>
      <c r="AA4090" s="9" t="s">
        <v>5732</v>
      </c>
      <c r="AB4090" s="9" t="s">
        <v>5005</v>
      </c>
      <c r="AC4090" s="9" t="s">
        <v>4999</v>
      </c>
      <c r="AD4090" s="29"/>
      <c r="AE4090" s="20" t="str">
        <f>VLOOKUP(E4090,'FILIAIS PETZ'!A:Q,17,0)</f>
        <v>SP7</v>
      </c>
      <c r="AF4090" s="20" t="str">
        <f>VLOOKUP(E4090,'FILIAIS PETZ'!A:Q,3,0)</f>
        <v>FELICIO</v>
      </c>
      <c r="AG4090" s="20" t="str">
        <f>VLOOKUP(E4090,'FILIAIS PETZ'!A:Q,2,0)</f>
        <v>R3</v>
      </c>
      <c r="AH4090" s="75">
        <v>2330</v>
      </c>
      <c r="AI4090" s="16" t="s">
        <v>8419</v>
      </c>
      <c r="AJ4090" s="43">
        <f>VLOOKUP(E4090,'FILIAIS PETZ'!$A$2:$K$2000,11,0)</f>
        <v>18328118013600</v>
      </c>
      <c r="AK4090" s="44">
        <v>18328118013600</v>
      </c>
    </row>
    <row r="4091" spans="1:37" s="14" customFormat="1" ht="15" customHeight="1" thickBot="1" x14ac:dyDescent="0.25">
      <c r="B4091" s="18">
        <f>VLOOKUP(C4091,FORNECEDORES!D:E,2,0)</f>
        <v>7827</v>
      </c>
      <c r="C4091" s="19" t="str">
        <f>VLOOKUP(D4091,FORNECEDORES!A:D,4,0)</f>
        <v>27.093.558/0013-59</v>
      </c>
      <c r="D4091" s="13" t="s">
        <v>7134</v>
      </c>
      <c r="E4091" s="20" t="str">
        <f t="shared" si="273"/>
        <v>04 0151</v>
      </c>
      <c r="F4091" s="28" t="s">
        <v>8979</v>
      </c>
      <c r="G4091" s="21" t="str">
        <f>VLOOKUP(E4091,'FILIAIS PETZ'!A:E,5,0)</f>
        <v>PETZ VILA MARIANA</v>
      </c>
      <c r="H4091" s="20" t="str">
        <f>VLOOKUP(E4091,'FILIAIS PETZ'!A:D,4,0)</f>
        <v>VLMA-SP</v>
      </c>
      <c r="I4091" s="46">
        <v>45474</v>
      </c>
      <c r="J4091" s="9" t="s">
        <v>4980</v>
      </c>
      <c r="K4091" s="9" t="s">
        <v>5858</v>
      </c>
      <c r="L4091" s="29" t="s">
        <v>12210</v>
      </c>
      <c r="M4091" s="46">
        <v>45519</v>
      </c>
      <c r="N4091" s="46">
        <v>45546</v>
      </c>
      <c r="O4091" s="46">
        <v>45528</v>
      </c>
      <c r="P4091" s="91" t="s">
        <v>4998</v>
      </c>
      <c r="Q4091" s="84">
        <v>3</v>
      </c>
      <c r="R4091" s="91">
        <v>1</v>
      </c>
      <c r="S4091" s="9" t="s">
        <v>4983</v>
      </c>
      <c r="T4091" s="9" t="s">
        <v>32</v>
      </c>
      <c r="U4091" s="9">
        <v>11002</v>
      </c>
      <c r="V4091" s="9">
        <v>11002</v>
      </c>
      <c r="W4091" s="9"/>
      <c r="X4091" s="10" t="s">
        <v>5016</v>
      </c>
      <c r="Y4091" s="10" t="s">
        <v>4980</v>
      </c>
      <c r="Z4091" s="9" t="s">
        <v>4994</v>
      </c>
      <c r="AA4091" s="9" t="s">
        <v>5732</v>
      </c>
      <c r="AB4091" s="9" t="s">
        <v>5005</v>
      </c>
      <c r="AC4091" s="9" t="s">
        <v>4999</v>
      </c>
      <c r="AD4091" s="29"/>
      <c r="AE4091" s="20" t="str">
        <f>VLOOKUP(E4091,'FILIAIS PETZ'!A:Q,17,0)</f>
        <v>SP2</v>
      </c>
      <c r="AF4091" s="20" t="str">
        <f>VLOOKUP(E4091,'FILIAIS PETZ'!A:Q,3,0)</f>
        <v>FELICIO</v>
      </c>
      <c r="AG4091" s="20" t="str">
        <f>VLOOKUP(E4091,'FILIAIS PETZ'!A:Q,2,0)</f>
        <v>R3</v>
      </c>
      <c r="AH4091" s="75">
        <v>2330</v>
      </c>
      <c r="AI4091" s="16" t="s">
        <v>8419</v>
      </c>
      <c r="AJ4091" s="43">
        <f>VLOOKUP(E4091,'FILIAIS PETZ'!$A$2:$K$2000,11,0)</f>
        <v>18328118014835</v>
      </c>
      <c r="AK4091" s="44">
        <v>18328118014835</v>
      </c>
    </row>
    <row r="4092" spans="1:37" s="14" customFormat="1" ht="15" customHeight="1" thickBot="1" x14ac:dyDescent="0.25">
      <c r="B4092" s="18">
        <f>VLOOKUP(C4092,FORNECEDORES!D:E,2,0)</f>
        <v>255287</v>
      </c>
      <c r="C4092" s="19" t="str">
        <f>VLOOKUP(D4092,FORNECEDORES!A:D,4,0)</f>
        <v>27.093.558/0060-75</v>
      </c>
      <c r="D4092" s="13" t="s">
        <v>7158</v>
      </c>
      <c r="E4092" s="20" t="str">
        <f t="shared" si="273"/>
        <v>04 0177</v>
      </c>
      <c r="F4092" s="28" t="s">
        <v>8982</v>
      </c>
      <c r="G4092" s="21" t="str">
        <f>VLOOKUP(E4092,'FILIAIS PETZ'!A:E,5,0)</f>
        <v>PETZ TEODORO SAMPAIO</v>
      </c>
      <c r="H4092" s="20" t="str">
        <f>VLOOKUP(E4092,'FILIAIS PETZ'!A:D,4,0)</f>
        <v>TEOD-SP</v>
      </c>
      <c r="I4092" s="46">
        <v>45474</v>
      </c>
      <c r="J4092" s="9" t="s">
        <v>4980</v>
      </c>
      <c r="K4092" s="9" t="s">
        <v>5858</v>
      </c>
      <c r="L4092" s="29" t="s">
        <v>12241</v>
      </c>
      <c r="M4092" s="46">
        <v>45527</v>
      </c>
      <c r="N4092" s="46">
        <v>45546</v>
      </c>
      <c r="O4092" s="46">
        <v>45528</v>
      </c>
      <c r="P4092" s="91" t="s">
        <v>4998</v>
      </c>
      <c r="Q4092" s="84">
        <v>3</v>
      </c>
      <c r="R4092" s="91">
        <v>1</v>
      </c>
      <c r="S4092" s="9" t="s">
        <v>4983</v>
      </c>
      <c r="T4092" s="9" t="s">
        <v>32</v>
      </c>
      <c r="U4092" s="9">
        <v>11002</v>
      </c>
      <c r="V4092" s="9">
        <v>11002</v>
      </c>
      <c r="W4092" s="9"/>
      <c r="X4092" s="10" t="s">
        <v>5016</v>
      </c>
      <c r="Y4092" s="10" t="s">
        <v>4980</v>
      </c>
      <c r="Z4092" s="9" t="s">
        <v>4994</v>
      </c>
      <c r="AA4092" s="9" t="s">
        <v>5732</v>
      </c>
      <c r="AB4092" s="9" t="s">
        <v>5005</v>
      </c>
      <c r="AC4092" s="9" t="s">
        <v>4999</v>
      </c>
      <c r="AD4092" s="29"/>
      <c r="AE4092" s="20" t="str">
        <f>VLOOKUP(E4092,'FILIAIS PETZ'!A:Q,17,0)</f>
        <v>SP2</v>
      </c>
      <c r="AF4092" s="20" t="str">
        <f>VLOOKUP(E4092,'FILIAIS PETZ'!A:Q,3,0)</f>
        <v>FELICIO</v>
      </c>
      <c r="AG4092" s="20" t="str">
        <f>VLOOKUP(E4092,'FILIAIS PETZ'!A:Q,2,0)</f>
        <v>R3</v>
      </c>
      <c r="AH4092" s="75">
        <v>2330</v>
      </c>
      <c r="AI4092" s="16" t="s">
        <v>8419</v>
      </c>
      <c r="AJ4092" s="43">
        <f>VLOOKUP(E4092,'FILIAIS PETZ'!$A$2:$K$2000,11,0)</f>
        <v>18328118016455</v>
      </c>
      <c r="AK4092" s="44">
        <v>18328118016455</v>
      </c>
    </row>
    <row r="4093" spans="1:37" s="14" customFormat="1" ht="15" customHeight="1" thickBot="1" x14ac:dyDescent="0.25">
      <c r="B4093" s="18">
        <f>VLOOKUP(C4093,FORNECEDORES!D:E,2,0)</f>
        <v>7827</v>
      </c>
      <c r="C4093" s="19" t="str">
        <f>VLOOKUP(D4093,FORNECEDORES!A:D,4,0)</f>
        <v>27.093.558/0013-59</v>
      </c>
      <c r="D4093" s="13" t="s">
        <v>7134</v>
      </c>
      <c r="E4093" s="20" t="str">
        <f t="shared" si="273"/>
        <v>04 0284</v>
      </c>
      <c r="F4093" s="28" t="s">
        <v>8966</v>
      </c>
      <c r="G4093" s="21" t="str">
        <f>VLOOKUP(E4093,'FILIAIS PETZ'!A:E,5,0)</f>
        <v>PETZ ASSAI ANCHIETA</v>
      </c>
      <c r="H4093" s="20" t="str">
        <f>VLOOKUP(E4093,'FILIAIS PETZ'!A:D,4,0)</f>
        <v>ASAC-SP</v>
      </c>
      <c r="I4093" s="46">
        <v>45474</v>
      </c>
      <c r="J4093" s="9" t="s">
        <v>4980</v>
      </c>
      <c r="K4093" s="9" t="s">
        <v>5858</v>
      </c>
      <c r="L4093" s="29" t="s">
        <v>12254</v>
      </c>
      <c r="M4093" s="46">
        <v>45527</v>
      </c>
      <c r="N4093" s="46">
        <v>45546</v>
      </c>
      <c r="O4093" s="46">
        <v>45528</v>
      </c>
      <c r="P4093" s="91" t="s">
        <v>4998</v>
      </c>
      <c r="Q4093" s="84">
        <v>3</v>
      </c>
      <c r="R4093" s="91">
        <v>1</v>
      </c>
      <c r="S4093" s="9" t="s">
        <v>4983</v>
      </c>
      <c r="T4093" s="9" t="s">
        <v>32</v>
      </c>
      <c r="U4093" s="9">
        <v>11002</v>
      </c>
      <c r="V4093" s="9">
        <v>11002</v>
      </c>
      <c r="W4093" s="9"/>
      <c r="X4093" s="10" t="s">
        <v>5016</v>
      </c>
      <c r="Y4093" s="10" t="s">
        <v>4980</v>
      </c>
      <c r="Z4093" s="9" t="s">
        <v>4994</v>
      </c>
      <c r="AA4093" s="9" t="s">
        <v>5732</v>
      </c>
      <c r="AB4093" s="9" t="s">
        <v>5005</v>
      </c>
      <c r="AC4093" s="9" t="s">
        <v>4999</v>
      </c>
      <c r="AD4093" s="29"/>
      <c r="AE4093" s="20" t="str">
        <f>VLOOKUP(E4093,'FILIAIS PETZ'!A:Q,17,0)</f>
        <v>SP3</v>
      </c>
      <c r="AF4093" s="20" t="str">
        <f>VLOOKUP(E4093,'FILIAIS PETZ'!A:Q,3,0)</f>
        <v>FELICIO</v>
      </c>
      <c r="AG4093" s="20" t="str">
        <f>VLOOKUP(E4093,'FILIAIS PETZ'!A:Q,2,0)</f>
        <v>R3</v>
      </c>
      <c r="AH4093" s="75">
        <v>2330</v>
      </c>
      <c r="AI4093" s="16" t="s">
        <v>8419</v>
      </c>
      <c r="AJ4093" s="43" t="str">
        <f>VLOOKUP(E4093,'FILIAIS PETZ'!$A$2:$K$2000,11,0)</f>
        <v>18.328.118/0290-00</v>
      </c>
      <c r="AK4093" s="44" t="s">
        <v>9283</v>
      </c>
    </row>
    <row r="4094" spans="1:37" s="14" customFormat="1" ht="15" customHeight="1" thickBot="1" x14ac:dyDescent="0.25">
      <c r="B4094" s="18">
        <f>VLOOKUP(C4094,FORNECEDORES!D:E,2,0)</f>
        <v>7827</v>
      </c>
      <c r="C4094" s="19" t="str">
        <f>VLOOKUP(D4094,FORNECEDORES!A:D,4,0)</f>
        <v>27.093.558/0013-59</v>
      </c>
      <c r="D4094" s="13" t="s">
        <v>7134</v>
      </c>
      <c r="E4094" s="20" t="str">
        <f t="shared" si="273"/>
        <v>04 0221</v>
      </c>
      <c r="F4094" s="28" t="s">
        <v>8980</v>
      </c>
      <c r="G4094" s="21" t="str">
        <f>VLOOKUP(E4094,'FILIAIS PETZ'!A:E,5,0)</f>
        <v>PETZ GASTAO VIDIGAL</v>
      </c>
      <c r="H4094" s="20" t="str">
        <f>VLOOKUP(E4094,'FILIAIS PETZ'!A:D,4,0)</f>
        <v>GVDL-SP</v>
      </c>
      <c r="I4094" s="46">
        <v>45474</v>
      </c>
      <c r="J4094" s="9" t="s">
        <v>4980</v>
      </c>
      <c r="K4094" s="9" t="s">
        <v>5858</v>
      </c>
      <c r="L4094" s="29" t="s">
        <v>12207</v>
      </c>
      <c r="M4094" s="46">
        <v>45519</v>
      </c>
      <c r="N4094" s="46">
        <v>45546</v>
      </c>
      <c r="O4094" s="46">
        <v>45528</v>
      </c>
      <c r="P4094" s="91" t="s">
        <v>4998</v>
      </c>
      <c r="Q4094" s="84">
        <v>3</v>
      </c>
      <c r="R4094" s="91">
        <v>1</v>
      </c>
      <c r="S4094" s="9" t="s">
        <v>4983</v>
      </c>
      <c r="T4094" s="9" t="s">
        <v>32</v>
      </c>
      <c r="U4094" s="9">
        <v>11002</v>
      </c>
      <c r="V4094" s="9">
        <v>11002</v>
      </c>
      <c r="W4094" s="9"/>
      <c r="X4094" s="10" t="s">
        <v>5016</v>
      </c>
      <c r="Y4094" s="10" t="s">
        <v>4980</v>
      </c>
      <c r="Z4094" s="9" t="s">
        <v>4994</v>
      </c>
      <c r="AA4094" s="9" t="s">
        <v>5732</v>
      </c>
      <c r="AB4094" s="9" t="s">
        <v>5005</v>
      </c>
      <c r="AC4094" s="9" t="s">
        <v>4999</v>
      </c>
      <c r="AD4094" s="29"/>
      <c r="AE4094" s="20" t="str">
        <f>VLOOKUP(E4094,'FILIAIS PETZ'!A:Q,17,0)</f>
        <v>SP7</v>
      </c>
      <c r="AF4094" s="20" t="str">
        <f>VLOOKUP(E4094,'FILIAIS PETZ'!A:Q,3,0)</f>
        <v>FELICIO</v>
      </c>
      <c r="AG4094" s="20" t="str">
        <f>VLOOKUP(E4094,'FILIAIS PETZ'!A:Q,2,0)</f>
        <v>R3</v>
      </c>
      <c r="AH4094" s="75">
        <v>2330</v>
      </c>
      <c r="AI4094" s="16" t="s">
        <v>8419</v>
      </c>
      <c r="AJ4094" s="43">
        <f>VLOOKUP(E4094,'FILIAIS PETZ'!$A$2:$K$2000,11,0)</f>
        <v>18328118021025</v>
      </c>
      <c r="AK4094" s="44">
        <v>18328118021025</v>
      </c>
    </row>
    <row r="4095" spans="1:37" s="14" customFormat="1" ht="15" customHeight="1" thickBot="1" x14ac:dyDescent="0.25">
      <c r="B4095" s="18">
        <f>VLOOKUP(C4095,FORNECEDORES!D:E,2,0)</f>
        <v>255287</v>
      </c>
      <c r="C4095" s="19" t="str">
        <f>VLOOKUP(D4095,FORNECEDORES!A:D,4,0)</f>
        <v>27.093.558/0060-75</v>
      </c>
      <c r="D4095" s="13" t="s">
        <v>7158</v>
      </c>
      <c r="E4095" s="20" t="str">
        <f t="shared" si="273"/>
        <v>04 0271</v>
      </c>
      <c r="F4095" s="28" t="s">
        <v>9568</v>
      </c>
      <c r="G4095" s="21" t="str">
        <f>VLOOKUP(E4095,'FILIAIS PETZ'!A:E,5,0)</f>
        <v>PETZ ALAMEDA SANTOS</v>
      </c>
      <c r="H4095" s="20" t="str">
        <f>VLOOKUP(E4095,'FILIAIS PETZ'!A:D,4,0)</f>
        <v>ASTS-SP</v>
      </c>
      <c r="I4095" s="46">
        <v>45474</v>
      </c>
      <c r="J4095" s="9" t="s">
        <v>4980</v>
      </c>
      <c r="K4095" s="9" t="s">
        <v>5858</v>
      </c>
      <c r="L4095" s="55" t="s">
        <v>12219</v>
      </c>
      <c r="M4095" s="46">
        <v>45519</v>
      </c>
      <c r="N4095" s="46">
        <v>45546</v>
      </c>
      <c r="O4095" s="46">
        <v>45528</v>
      </c>
      <c r="P4095" s="91" t="s">
        <v>4998</v>
      </c>
      <c r="Q4095" s="84">
        <v>3</v>
      </c>
      <c r="R4095" s="91">
        <v>1</v>
      </c>
      <c r="S4095" s="9" t="s">
        <v>4983</v>
      </c>
      <c r="T4095" s="9" t="s">
        <v>32</v>
      </c>
      <c r="U4095" s="9">
        <v>11002</v>
      </c>
      <c r="V4095" s="9">
        <v>11002</v>
      </c>
      <c r="W4095" s="9"/>
      <c r="X4095" s="10" t="s">
        <v>5016</v>
      </c>
      <c r="Y4095" s="10" t="s">
        <v>4980</v>
      </c>
      <c r="Z4095" s="9" t="s">
        <v>4994</v>
      </c>
      <c r="AA4095" s="9" t="s">
        <v>5732</v>
      </c>
      <c r="AB4095" s="9" t="s">
        <v>5005</v>
      </c>
      <c r="AC4095" s="9" t="s">
        <v>4999</v>
      </c>
      <c r="AD4095" s="29"/>
      <c r="AE4095" s="20" t="str">
        <f>VLOOKUP(E4095,'FILIAIS PETZ'!A:Q,17,0)</f>
        <v>SP2</v>
      </c>
      <c r="AF4095" s="20" t="str">
        <f>VLOOKUP(E4095,'FILIAIS PETZ'!A:Q,3,0)</f>
        <v>FELICIO</v>
      </c>
      <c r="AG4095" s="20" t="str">
        <f>VLOOKUP(E4095,'FILIAIS PETZ'!A:Q,2,0)</f>
        <v>R3</v>
      </c>
      <c r="AH4095" s="75">
        <v>2330</v>
      </c>
      <c r="AI4095" s="16" t="s">
        <v>8419</v>
      </c>
      <c r="AJ4095" s="43" t="str">
        <f>VLOOKUP(E4095,'FILIAIS PETZ'!$A$2:$K$2000,11,0)</f>
        <v>18.328.118/0269-22</v>
      </c>
      <c r="AK4095" s="44" t="s">
        <v>9570</v>
      </c>
    </row>
    <row r="4096" spans="1:37" s="14" customFormat="1" ht="15" customHeight="1" thickBot="1" x14ac:dyDescent="0.25">
      <c r="B4096" s="18">
        <f>VLOOKUP(C4096,FORNECEDORES!D:E,2,0)</f>
        <v>255287</v>
      </c>
      <c r="C4096" s="19" t="str">
        <f>VLOOKUP(D4096,FORNECEDORES!A:D,4,0)</f>
        <v>27.093.558/0060-75</v>
      </c>
      <c r="D4096" s="13" t="s">
        <v>7158</v>
      </c>
      <c r="E4096" s="20" t="str">
        <f t="shared" si="273"/>
        <v>04 0256</v>
      </c>
      <c r="F4096" s="28" t="s">
        <v>9144</v>
      </c>
      <c r="G4096" s="21" t="str">
        <f>VLOOKUP(E4096,'FILIAIS PETZ'!A:E,5,0)</f>
        <v>PETZ ACLIMAÇÃO</v>
      </c>
      <c r="H4096" s="20" t="str">
        <f>VLOOKUP(E4096,'FILIAIS PETZ'!A:D,4,0)</f>
        <v>ACLM-SP</v>
      </c>
      <c r="I4096" s="46">
        <v>45474</v>
      </c>
      <c r="J4096" s="9" t="s">
        <v>4980</v>
      </c>
      <c r="K4096" s="9" t="s">
        <v>5858</v>
      </c>
      <c r="L4096" s="29" t="s">
        <v>12217</v>
      </c>
      <c r="M4096" s="46">
        <v>45519</v>
      </c>
      <c r="N4096" s="46">
        <v>45546</v>
      </c>
      <c r="O4096" s="46">
        <v>45528</v>
      </c>
      <c r="P4096" s="91" t="s">
        <v>4998</v>
      </c>
      <c r="Q4096" s="84">
        <v>3</v>
      </c>
      <c r="R4096" s="91">
        <v>1</v>
      </c>
      <c r="S4096" s="9" t="s">
        <v>4983</v>
      </c>
      <c r="T4096" s="9" t="s">
        <v>32</v>
      </c>
      <c r="U4096" s="9">
        <v>11002</v>
      </c>
      <c r="V4096" s="9">
        <v>11002</v>
      </c>
      <c r="W4096" s="9"/>
      <c r="X4096" s="10" t="s">
        <v>5016</v>
      </c>
      <c r="Y4096" s="10" t="s">
        <v>4980</v>
      </c>
      <c r="Z4096" s="9" t="s">
        <v>4994</v>
      </c>
      <c r="AA4096" s="9" t="s">
        <v>5732</v>
      </c>
      <c r="AB4096" s="9" t="s">
        <v>5005</v>
      </c>
      <c r="AC4096" s="9" t="s">
        <v>4999</v>
      </c>
      <c r="AD4096" s="29"/>
      <c r="AE4096" s="20" t="str">
        <f>VLOOKUP(E4096,'FILIAIS PETZ'!A:Q,17,0)</f>
        <v>SP2</v>
      </c>
      <c r="AF4096" s="20" t="str">
        <f>VLOOKUP(E4096,'FILIAIS PETZ'!A:Q,3,0)</f>
        <v>FELICIO</v>
      </c>
      <c r="AG4096" s="20" t="str">
        <f>VLOOKUP(E4096,'FILIAIS PETZ'!A:Q,2,0)</f>
        <v>R3</v>
      </c>
      <c r="AH4096" s="75">
        <v>2330</v>
      </c>
      <c r="AI4096" s="16" t="s">
        <v>8419</v>
      </c>
      <c r="AJ4096" s="43" t="str">
        <f>VLOOKUP(E4096,'FILIAIS PETZ'!$A$2:$K$2000,11,0)</f>
        <v>18.328.118/0243-93</v>
      </c>
      <c r="AK4096" s="44" t="s">
        <v>9146</v>
      </c>
    </row>
    <row r="4097" spans="1:37" s="14" customFormat="1" ht="15" customHeight="1" thickBot="1" x14ac:dyDescent="0.25">
      <c r="B4097" s="18">
        <f>VLOOKUP(C4097,FORNECEDORES!D:E,2,0)</f>
        <v>7827</v>
      </c>
      <c r="C4097" s="19" t="str">
        <f>VLOOKUP(D4097,FORNECEDORES!A:D,4,0)</f>
        <v>27.093.558/0013-59</v>
      </c>
      <c r="D4097" s="13" t="s">
        <v>7134</v>
      </c>
      <c r="E4097" s="20" t="str">
        <f t="shared" si="273"/>
        <v>04 0263</v>
      </c>
      <c r="F4097" s="28" t="s">
        <v>8628</v>
      </c>
      <c r="G4097" s="21" t="str">
        <f>VLOOKUP(E4097,'FILIAIS PETZ'!A:E,5,0)</f>
        <v>PETZ PÃO DE AÇUCAR JABAQUARA</v>
      </c>
      <c r="H4097" s="20" t="str">
        <f>VLOOKUP(E4097,'FILIAIS PETZ'!A:D,4,0)</f>
        <v>JABQ-SP</v>
      </c>
      <c r="I4097" s="46">
        <v>45474</v>
      </c>
      <c r="J4097" s="9" t="s">
        <v>4980</v>
      </c>
      <c r="K4097" s="9" t="s">
        <v>5858</v>
      </c>
      <c r="L4097" s="29" t="s">
        <v>12218</v>
      </c>
      <c r="M4097" s="46">
        <v>45519</v>
      </c>
      <c r="N4097" s="46">
        <v>45546</v>
      </c>
      <c r="O4097" s="46">
        <v>45528</v>
      </c>
      <c r="P4097" s="91" t="s">
        <v>4998</v>
      </c>
      <c r="Q4097" s="84">
        <v>3</v>
      </c>
      <c r="R4097" s="91">
        <v>1</v>
      </c>
      <c r="S4097" s="9" t="s">
        <v>4983</v>
      </c>
      <c r="T4097" s="9" t="s">
        <v>32</v>
      </c>
      <c r="U4097" s="9">
        <v>11002</v>
      </c>
      <c r="V4097" s="9">
        <v>11002</v>
      </c>
      <c r="W4097" s="9"/>
      <c r="X4097" s="10" t="s">
        <v>5016</v>
      </c>
      <c r="Y4097" s="10" t="s">
        <v>4980</v>
      </c>
      <c r="Z4097" s="9" t="s">
        <v>4994</v>
      </c>
      <c r="AA4097" s="9" t="s">
        <v>5732</v>
      </c>
      <c r="AB4097" s="9" t="s">
        <v>5005</v>
      </c>
      <c r="AC4097" s="9" t="s">
        <v>4999</v>
      </c>
      <c r="AD4097" s="29"/>
      <c r="AE4097" s="20" t="str">
        <f>VLOOKUP(E4097,'FILIAIS PETZ'!A:Q,17,0)</f>
        <v>SP3</v>
      </c>
      <c r="AF4097" s="20" t="str">
        <f>VLOOKUP(E4097,'FILIAIS PETZ'!A:Q,3,0)</f>
        <v>FELICIO</v>
      </c>
      <c r="AG4097" s="20" t="str">
        <f>VLOOKUP(E4097,'FILIAIS PETZ'!A:Q,2,0)</f>
        <v>R3</v>
      </c>
      <c r="AH4097" s="75">
        <v>2330</v>
      </c>
      <c r="AI4097" s="16" t="s">
        <v>8419</v>
      </c>
      <c r="AJ4097" s="43" t="str">
        <f>VLOOKUP(E4097,'FILIAIS PETZ'!$A$2:$K$2000,11,0)</f>
        <v>18.328.118/0258-70</v>
      </c>
      <c r="AK4097" s="44" t="s">
        <v>9134</v>
      </c>
    </row>
    <row r="4098" spans="1:37" s="14" customFormat="1" ht="15" customHeight="1" thickBot="1" x14ac:dyDescent="0.25">
      <c r="A4098" s="84" t="str">
        <f>J4098</f>
        <v>PREVENTIVA</v>
      </c>
      <c r="B4098" s="18">
        <f>VLOOKUP(C4098,FORNECEDORES!D:E,2,0)</f>
        <v>4722</v>
      </c>
      <c r="C4098" s="19" t="str">
        <f>VLOOKUP(D4098,FORNECEDORES!A:D,4,0)</f>
        <v>08.100.057/0001-74</v>
      </c>
      <c r="D4098" s="13" t="s">
        <v>6219</v>
      </c>
      <c r="E4098" s="20" t="str">
        <f t="shared" si="273"/>
        <v>04 0258</v>
      </c>
      <c r="F4098" s="28" t="s">
        <v>8972</v>
      </c>
      <c r="G4098" s="21" t="str">
        <f>VLOOKUP(E4098,'FILIAIS PETZ'!A:E,5,0)</f>
        <v xml:space="preserve">PETZ SHOPPING GRAND PLAZA </v>
      </c>
      <c r="H4098" s="20" t="str">
        <f>VLOOKUP(E4098,'FILIAIS PETZ'!A:D,4,0)</f>
        <v>SGPZ-SP</v>
      </c>
      <c r="I4098" s="46">
        <v>45474</v>
      </c>
      <c r="J4098" s="9" t="s">
        <v>4980</v>
      </c>
      <c r="K4098" s="9" t="s">
        <v>9047</v>
      </c>
      <c r="L4098" s="29" t="s">
        <v>11314</v>
      </c>
      <c r="M4098" s="46">
        <v>45483</v>
      </c>
      <c r="N4098" s="46">
        <v>45525</v>
      </c>
      <c r="O4098" s="46">
        <v>45503</v>
      </c>
      <c r="P4098" s="91" t="s">
        <v>4998</v>
      </c>
      <c r="Q4098" s="84">
        <v>3</v>
      </c>
      <c r="R4098" s="91">
        <v>1</v>
      </c>
      <c r="S4098" s="9" t="s">
        <v>4983</v>
      </c>
      <c r="T4098" s="9" t="s">
        <v>32</v>
      </c>
      <c r="U4098" s="9">
        <v>11002</v>
      </c>
      <c r="V4098" s="9">
        <v>11002</v>
      </c>
      <c r="W4098" s="9"/>
      <c r="X4098" s="10" t="s">
        <v>5016</v>
      </c>
      <c r="Y4098" s="9" t="s">
        <v>4994</v>
      </c>
      <c r="Z4098" s="9" t="s">
        <v>4994</v>
      </c>
      <c r="AA4098" s="9" t="s">
        <v>5732</v>
      </c>
      <c r="AB4098" s="10" t="s">
        <v>5040</v>
      </c>
      <c r="AC4098" s="9" t="s">
        <v>4999</v>
      </c>
      <c r="AD4098" s="29"/>
      <c r="AE4098" s="20" t="str">
        <f>VLOOKUP(E4098,'FILIAIS PETZ'!A:Q,17,0)</f>
        <v>SP3</v>
      </c>
      <c r="AF4098" s="20" t="str">
        <f>VLOOKUP(E4098,'FILIAIS PETZ'!A:Q,3,0)</f>
        <v>FELICIO</v>
      </c>
      <c r="AG4098" s="20" t="str">
        <f>VLOOKUP(E4098,'FILIAIS PETZ'!A:Q,2,0)</f>
        <v>R3</v>
      </c>
      <c r="AH4098" s="75">
        <v>2330</v>
      </c>
      <c r="AI4098" s="16" t="s">
        <v>8419</v>
      </c>
      <c r="AJ4098" s="43" t="str">
        <f>VLOOKUP(E4098,'FILIAIS PETZ'!$A$2:$K$2000,11,0)</f>
        <v>18.328.118/0249-89</v>
      </c>
      <c r="AK4098" s="44" t="s">
        <v>9091</v>
      </c>
    </row>
    <row r="4099" spans="1:37" s="14" customFormat="1" ht="15" customHeight="1" thickBot="1" x14ac:dyDescent="0.25">
      <c r="A4099" s="14" t="str">
        <f>J4099</f>
        <v>PREVENTIVA</v>
      </c>
      <c r="B4099" s="18">
        <f>VLOOKUP(C4099,FORNECEDORES!D:E,2,0)</f>
        <v>94718</v>
      </c>
      <c r="C4099" s="19" t="str">
        <f>VLOOKUP(D4099,FORNECEDORES!A:D,4,0)</f>
        <v>03.729.363/0001-50</v>
      </c>
      <c r="D4099" s="13" t="s">
        <v>11810</v>
      </c>
      <c r="E4099" s="20" t="str">
        <f t="shared" si="273"/>
        <v>04 0011</v>
      </c>
      <c r="F4099" s="28" t="s">
        <v>8976</v>
      </c>
      <c r="G4099" s="21" t="str">
        <f>VLOOKUP(E4099,'FILIAIS PETZ'!A:E,5,0)</f>
        <v>PETZ AUGUSTA</v>
      </c>
      <c r="H4099" s="20" t="str">
        <f>VLOOKUP(E4099,'FILIAIS PETZ'!A:D,4,0)</f>
        <v>AUGT-SP</v>
      </c>
      <c r="I4099" s="46">
        <v>45474</v>
      </c>
      <c r="J4099" s="9" t="s">
        <v>4980</v>
      </c>
      <c r="K4099" s="9" t="s">
        <v>9047</v>
      </c>
      <c r="L4099" s="29" t="s">
        <v>11315</v>
      </c>
      <c r="M4099" s="46">
        <v>45474</v>
      </c>
      <c r="N4099" s="46">
        <v>45511</v>
      </c>
      <c r="O4099" s="46">
        <v>45496</v>
      </c>
      <c r="P4099" s="91" t="s">
        <v>4998</v>
      </c>
      <c r="Q4099" s="84">
        <v>3</v>
      </c>
      <c r="R4099" s="91">
        <v>1</v>
      </c>
      <c r="S4099" s="9">
        <v>8</v>
      </c>
      <c r="T4099" s="9" t="s">
        <v>32</v>
      </c>
      <c r="U4099" s="9">
        <v>11002</v>
      </c>
      <c r="V4099" s="9">
        <v>11002</v>
      </c>
      <c r="W4099" s="9" t="s">
        <v>5019</v>
      </c>
      <c r="X4099" s="10" t="s">
        <v>5033</v>
      </c>
      <c r="Y4099" s="9" t="s">
        <v>4980</v>
      </c>
      <c r="Z4099" s="9" t="s">
        <v>4980</v>
      </c>
      <c r="AA4099" s="9" t="s">
        <v>5033</v>
      </c>
      <c r="AB4099" s="9" t="s">
        <v>5066</v>
      </c>
      <c r="AC4099" s="9" t="s">
        <v>4999</v>
      </c>
      <c r="AD4099" s="29"/>
      <c r="AE4099" s="20" t="str">
        <f>VLOOKUP(E4099,'FILIAIS PETZ'!A:Q,17,0)</f>
        <v>SP2</v>
      </c>
      <c r="AF4099" s="20" t="str">
        <f>VLOOKUP(E4099,'FILIAIS PETZ'!A:Q,3,0)</f>
        <v>FELICIO</v>
      </c>
      <c r="AG4099" s="20" t="str">
        <f>VLOOKUP(E4099,'FILIAIS PETZ'!A:Q,2,0)</f>
        <v>R3</v>
      </c>
      <c r="AH4099" s="76">
        <v>900</v>
      </c>
      <c r="AI4099" s="16" t="s">
        <v>11316</v>
      </c>
      <c r="AJ4099" s="43">
        <f>VLOOKUP(E4099,'FILIAIS PETZ'!$A$2:$K$2000,11,0)</f>
        <v>18328118001776</v>
      </c>
      <c r="AK4099" s="44">
        <v>18328118001776</v>
      </c>
    </row>
    <row r="4100" spans="1:37" s="14" customFormat="1" ht="15" customHeight="1" thickBot="1" x14ac:dyDescent="0.25">
      <c r="B4100" s="18">
        <f>VLOOKUP(C4100,FORNECEDORES!D:E,2,0)</f>
        <v>4722</v>
      </c>
      <c r="C4100" s="19" t="str">
        <f>VLOOKUP(D4100,FORNECEDORES!A:D,4,0)</f>
        <v>08.100.057/0001-74</v>
      </c>
      <c r="D4100" s="13" t="s">
        <v>6219</v>
      </c>
      <c r="E4100" s="20" t="str">
        <f t="shared" si="273"/>
        <v>04 0208</v>
      </c>
      <c r="F4100" s="28" t="s">
        <v>8975</v>
      </c>
      <c r="G4100" s="21" t="str">
        <f>VLOOKUP(E4100,'FILIAIS PETZ'!A:E,5,0)</f>
        <v>PETZ AVENIDA ANGELICA</v>
      </c>
      <c r="H4100" s="20" t="str">
        <f>VLOOKUP(E4100,'FILIAIS PETZ'!A:D,4,0)</f>
        <v>ANGL-SP</v>
      </c>
      <c r="I4100" s="46">
        <v>45474</v>
      </c>
      <c r="J4100" s="9" t="s">
        <v>4980</v>
      </c>
      <c r="K4100" s="9" t="s">
        <v>9047</v>
      </c>
      <c r="L4100" s="29" t="s">
        <v>11371</v>
      </c>
      <c r="M4100" s="46">
        <v>45483</v>
      </c>
      <c r="N4100" s="46">
        <v>45525</v>
      </c>
      <c r="O4100" s="46">
        <v>45503</v>
      </c>
      <c r="P4100" s="91" t="s">
        <v>4998</v>
      </c>
      <c r="Q4100" s="84">
        <v>3</v>
      </c>
      <c r="R4100" s="91">
        <v>1</v>
      </c>
      <c r="S4100" s="9" t="s">
        <v>4983</v>
      </c>
      <c r="T4100" s="9" t="s">
        <v>32</v>
      </c>
      <c r="U4100" s="9">
        <v>11002</v>
      </c>
      <c r="V4100" s="9">
        <v>11002</v>
      </c>
      <c r="W4100" s="9"/>
      <c r="X4100" s="10" t="s">
        <v>5016</v>
      </c>
      <c r="Y4100" s="9" t="s">
        <v>4994</v>
      </c>
      <c r="Z4100" s="9" t="s">
        <v>4994</v>
      </c>
      <c r="AA4100" s="9" t="s">
        <v>5732</v>
      </c>
      <c r="AB4100" s="10" t="s">
        <v>5040</v>
      </c>
      <c r="AC4100" s="9" t="s">
        <v>4999</v>
      </c>
      <c r="AD4100" s="29"/>
      <c r="AE4100" s="20" t="str">
        <f>VLOOKUP(E4100,'FILIAIS PETZ'!A:Q,17,0)</f>
        <v>SP2</v>
      </c>
      <c r="AF4100" s="20" t="str">
        <f>VLOOKUP(E4100,'FILIAIS PETZ'!A:Q,3,0)</f>
        <v>FELICIO</v>
      </c>
      <c r="AG4100" s="20" t="str">
        <f>VLOOKUP(E4100,'FILIAIS PETZ'!A:Q,2,0)</f>
        <v>R3</v>
      </c>
      <c r="AH4100" s="75">
        <v>2330</v>
      </c>
      <c r="AI4100" s="16" t="s">
        <v>11304</v>
      </c>
      <c r="AJ4100" s="45"/>
      <c r="AK4100" s="44"/>
    </row>
    <row r="4101" spans="1:37" s="14" customFormat="1" ht="15" customHeight="1" thickBot="1" x14ac:dyDescent="0.25">
      <c r="A4101" s="9">
        <f t="shared" ref="A4101:A4143" si="274">J4101</f>
        <v>939422</v>
      </c>
      <c r="B4101" s="18">
        <f>VLOOKUP(C4101,FORNECEDORES!D:E,2,0)</f>
        <v>27617</v>
      </c>
      <c r="C4101" s="19" t="str">
        <f>VLOOKUP(D4101,FORNECEDORES!A:D,4,0)</f>
        <v>28.456.738/0001-87</v>
      </c>
      <c r="D4101" s="13" t="s">
        <v>7084</v>
      </c>
      <c r="E4101" s="20" t="str">
        <f t="shared" si="273"/>
        <v>04 0007</v>
      </c>
      <c r="F4101" s="28" t="s">
        <v>4950</v>
      </c>
      <c r="G4101" s="21" t="str">
        <f>VLOOKUP(E4101,'FILIAIS PETZ'!A:E,5,0)</f>
        <v>PETZ SOROCABA</v>
      </c>
      <c r="H4101" s="20" t="str">
        <f>VLOOKUP(E4101,'FILIAIS PETZ'!A:D,4,0)</f>
        <v>SCBA-SP</v>
      </c>
      <c r="I4101" s="46">
        <v>45475</v>
      </c>
      <c r="J4101" s="9">
        <v>939422</v>
      </c>
      <c r="K4101" s="9"/>
      <c r="L4101" s="29"/>
      <c r="M4101" s="46"/>
      <c r="N4101" s="46"/>
      <c r="O4101" s="46"/>
      <c r="P4101" s="91" t="s">
        <v>4990</v>
      </c>
      <c r="Q4101" s="84">
        <v>3</v>
      </c>
      <c r="R4101" s="91">
        <v>1</v>
      </c>
      <c r="S4101" s="9">
        <v>8</v>
      </c>
      <c r="T4101" s="9" t="s">
        <v>32</v>
      </c>
      <c r="U4101" s="9">
        <v>11002</v>
      </c>
      <c r="V4101" s="9">
        <v>11002</v>
      </c>
      <c r="W4101" s="9" t="s">
        <v>5034</v>
      </c>
      <c r="X4101" s="10" t="s">
        <v>4985</v>
      </c>
      <c r="Y4101" s="10" t="s">
        <v>4997</v>
      </c>
      <c r="Z4101" s="9" t="s">
        <v>4993</v>
      </c>
      <c r="AA4101" s="9" t="s">
        <v>5022</v>
      </c>
      <c r="AB4101" s="9" t="s">
        <v>12942</v>
      </c>
      <c r="AC4101" s="9" t="s">
        <v>5006</v>
      </c>
      <c r="AD4101" s="29"/>
      <c r="AE4101" s="20" t="str">
        <f>VLOOKUP(E4101,'FILIAIS PETZ'!A:Q,17,0)</f>
        <v>SP7</v>
      </c>
      <c r="AF4101" s="20" t="str">
        <f>VLOOKUP(E4101,'FILIAIS PETZ'!A:Q,3,0)</f>
        <v>FELICIO</v>
      </c>
      <c r="AG4101" s="20" t="str">
        <f>VLOOKUP(E4101,'FILIAIS PETZ'!A:Q,2,0)</f>
        <v>R3</v>
      </c>
      <c r="AH4101" s="75">
        <v>3300</v>
      </c>
      <c r="AI4101" s="16" t="s">
        <v>8422</v>
      </c>
      <c r="AJ4101" s="43">
        <f>VLOOKUP(E4101,'FILIAIS PETZ'!$A$2:$K$2000,11,0)</f>
        <v>18328118001695</v>
      </c>
      <c r="AK4101" s="44">
        <f t="shared" ref="AK4101:AK4143" si="275">AJ4101</f>
        <v>18328118001695</v>
      </c>
    </row>
    <row r="4102" spans="1:37" s="14" customFormat="1" ht="15" customHeight="1" thickBot="1" x14ac:dyDescent="0.25">
      <c r="A4102" s="9">
        <f t="shared" si="274"/>
        <v>939427</v>
      </c>
      <c r="B4102" s="18">
        <f>VLOOKUP(C4102,FORNECEDORES!D:E,2,0)</f>
        <v>379168</v>
      </c>
      <c r="C4102" s="19" t="str">
        <f>VLOOKUP(D4102,FORNECEDORES!A:D,4,0)</f>
        <v>84.531.557/0001-49</v>
      </c>
      <c r="D4102" s="13" t="s">
        <v>4090</v>
      </c>
      <c r="E4102" s="20" t="str">
        <f t="shared" si="273"/>
        <v>04 0146</v>
      </c>
      <c r="F4102" s="28" t="s">
        <v>4947</v>
      </c>
      <c r="G4102" s="21" t="str">
        <f>VLOOKUP(E4102,'FILIAIS PETZ'!A:E,5,0)</f>
        <v>PETZ DJALMA BATISTA</v>
      </c>
      <c r="H4102" s="20" t="str">
        <f>VLOOKUP(E4102,'FILIAIS PETZ'!A:D,4,0)</f>
        <v>DJBA-AM</v>
      </c>
      <c r="I4102" s="46">
        <v>45475</v>
      </c>
      <c r="J4102" s="9">
        <v>939427</v>
      </c>
      <c r="K4102" s="9" t="s">
        <v>5858</v>
      </c>
      <c r="L4102" s="29" t="s">
        <v>8844</v>
      </c>
      <c r="M4102" s="46">
        <v>45478</v>
      </c>
      <c r="N4102" s="46">
        <v>45518</v>
      </c>
      <c r="O4102" s="46">
        <v>45497</v>
      </c>
      <c r="P4102" s="91" t="s">
        <v>4990</v>
      </c>
      <c r="Q4102" s="84">
        <v>3</v>
      </c>
      <c r="R4102" s="91">
        <v>1</v>
      </c>
      <c r="S4102" s="9">
        <v>8</v>
      </c>
      <c r="T4102" s="9" t="s">
        <v>32</v>
      </c>
      <c r="U4102" s="9">
        <v>11002</v>
      </c>
      <c r="V4102" s="9">
        <v>11002</v>
      </c>
      <c r="W4102" s="9" t="s">
        <v>5182</v>
      </c>
      <c r="X4102" s="10" t="s">
        <v>4985</v>
      </c>
      <c r="Y4102" s="9" t="s">
        <v>4993</v>
      </c>
      <c r="Z4102" s="9" t="s">
        <v>8408</v>
      </c>
      <c r="AA4102" s="9" t="s">
        <v>5013</v>
      </c>
      <c r="AB4102" s="9" t="s">
        <v>12941</v>
      </c>
      <c r="AC4102" s="9" t="s">
        <v>5006</v>
      </c>
      <c r="AD4102" s="29"/>
      <c r="AE4102" s="20" t="str">
        <f>VLOOKUP(E4102,'FILIAIS PETZ'!A:Q,17,0)</f>
        <v>CO-3</v>
      </c>
      <c r="AF4102" s="20" t="str">
        <f>VLOOKUP(E4102,'FILIAIS PETZ'!A:Q,3,0)</f>
        <v>FELICIO</v>
      </c>
      <c r="AG4102" s="20" t="str">
        <f>VLOOKUP(E4102,'FILIAIS PETZ'!A:Q,2,0)</f>
        <v>R3</v>
      </c>
      <c r="AH4102" s="75">
        <v>1957</v>
      </c>
      <c r="AI4102" s="16" t="s">
        <v>8423</v>
      </c>
      <c r="AJ4102" s="43">
        <f>VLOOKUP(E4102,'FILIAIS PETZ'!$A$2:$K$2000,11,0)</f>
        <v>18328118013782</v>
      </c>
      <c r="AK4102" s="44">
        <f t="shared" si="275"/>
        <v>18328118013782</v>
      </c>
    </row>
    <row r="4103" spans="1:37" s="14" customFormat="1" ht="15" customHeight="1" thickBot="1" x14ac:dyDescent="0.25">
      <c r="A4103" s="9">
        <f t="shared" si="274"/>
        <v>944601</v>
      </c>
      <c r="B4103" s="18">
        <f>VLOOKUP(C4103,FORNECEDORES!D:E,2,0)</f>
        <v>379168</v>
      </c>
      <c r="C4103" s="19" t="str">
        <f>VLOOKUP(D4103,FORNECEDORES!A:D,4,0)</f>
        <v>84.531.557/0001-49</v>
      </c>
      <c r="D4103" s="13" t="s">
        <v>4090</v>
      </c>
      <c r="E4103" s="20" t="str">
        <f t="shared" si="273"/>
        <v>04 0180</v>
      </c>
      <c r="F4103" s="28" t="s">
        <v>4944</v>
      </c>
      <c r="G4103" s="21" t="str">
        <f>VLOOKUP(E4103,'FILIAIS PETZ'!A:E,5,0)</f>
        <v>PETZ TORQUATO TAPAJOS</v>
      </c>
      <c r="H4103" s="20" t="str">
        <f>VLOOKUP(E4103,'FILIAIS PETZ'!A:D,4,0)</f>
        <v>TQTP-AM</v>
      </c>
      <c r="I4103" s="46">
        <v>45475</v>
      </c>
      <c r="J4103" s="9">
        <v>944601</v>
      </c>
      <c r="K4103" s="9" t="s">
        <v>5858</v>
      </c>
      <c r="L4103" s="29" t="s">
        <v>8847</v>
      </c>
      <c r="M4103" s="46">
        <v>45483</v>
      </c>
      <c r="N4103" s="46">
        <v>45518</v>
      </c>
      <c r="O4103" s="46">
        <v>45497</v>
      </c>
      <c r="P4103" s="91" t="s">
        <v>4990</v>
      </c>
      <c r="Q4103" s="84">
        <v>3</v>
      </c>
      <c r="R4103" s="91">
        <v>1</v>
      </c>
      <c r="S4103" s="9">
        <v>8</v>
      </c>
      <c r="T4103" s="9" t="s">
        <v>32</v>
      </c>
      <c r="U4103" s="9">
        <v>11002</v>
      </c>
      <c r="V4103" s="9">
        <v>11002</v>
      </c>
      <c r="W4103" s="9" t="s">
        <v>5062</v>
      </c>
      <c r="X4103" s="10" t="s">
        <v>4985</v>
      </c>
      <c r="Y4103" s="9" t="s">
        <v>4993</v>
      </c>
      <c r="Z4103" s="9" t="s">
        <v>8408</v>
      </c>
      <c r="AA4103" s="9" t="s">
        <v>5013</v>
      </c>
      <c r="AB4103" s="9" t="s">
        <v>12941</v>
      </c>
      <c r="AC4103" s="9" t="s">
        <v>5006</v>
      </c>
      <c r="AD4103" s="29"/>
      <c r="AE4103" s="20" t="str">
        <f>VLOOKUP(E4103,'FILIAIS PETZ'!A:Q,17,0)</f>
        <v>CO-3</v>
      </c>
      <c r="AF4103" s="20" t="str">
        <f>VLOOKUP(E4103,'FILIAIS PETZ'!A:Q,3,0)</f>
        <v>FELICIO</v>
      </c>
      <c r="AG4103" s="20" t="str">
        <f>VLOOKUP(E4103,'FILIAIS PETZ'!A:Q,2,0)</f>
        <v>R3</v>
      </c>
      <c r="AH4103" s="75">
        <v>600</v>
      </c>
      <c r="AI4103" s="16" t="s">
        <v>8424</v>
      </c>
      <c r="AJ4103" s="43">
        <f>VLOOKUP(E4103,'FILIAIS PETZ'!$A$2:$K$2000,11,0)</f>
        <v>18328118017346</v>
      </c>
      <c r="AK4103" s="44">
        <f t="shared" si="275"/>
        <v>18328118017346</v>
      </c>
    </row>
    <row r="4104" spans="1:37" s="14" customFormat="1" ht="15" customHeight="1" thickBot="1" x14ac:dyDescent="0.25">
      <c r="A4104" s="9">
        <f t="shared" si="274"/>
        <v>939430</v>
      </c>
      <c r="B4104" s="18">
        <f>VLOOKUP(C4104,FORNECEDORES!D:E,2,0)</f>
        <v>755572</v>
      </c>
      <c r="C4104" s="19" t="str">
        <f>VLOOKUP(D4104,FORNECEDORES!A:D,4,0)</f>
        <v>53.795.002/0001-80</v>
      </c>
      <c r="D4104" s="13" t="s">
        <v>5850</v>
      </c>
      <c r="E4104" s="20" t="str">
        <f t="shared" si="273"/>
        <v>04 0200</v>
      </c>
      <c r="F4104" s="28" t="s">
        <v>4960</v>
      </c>
      <c r="G4104" s="21" t="str">
        <f>VLOOKUP(E4104,'FILIAIS PETZ'!A:E,5,0)</f>
        <v>PETZ BRASILIA W3 NORTE</v>
      </c>
      <c r="H4104" s="20" t="str">
        <f>VLOOKUP(E4104,'FILIAIS PETZ'!A:D,4,0)</f>
        <v>W3NT-DF</v>
      </c>
      <c r="I4104" s="46">
        <v>45475</v>
      </c>
      <c r="J4104" s="9">
        <v>939430</v>
      </c>
      <c r="K4104" s="9" t="s">
        <v>5858</v>
      </c>
      <c r="L4104" s="29" t="s">
        <v>7763</v>
      </c>
      <c r="M4104" s="46">
        <v>45475</v>
      </c>
      <c r="N4104" s="46">
        <v>45504</v>
      </c>
      <c r="O4104" s="46">
        <v>45481</v>
      </c>
      <c r="P4104" s="91" t="s">
        <v>4990</v>
      </c>
      <c r="Q4104" s="84">
        <v>3</v>
      </c>
      <c r="R4104" s="91">
        <v>1</v>
      </c>
      <c r="S4104" s="9">
        <v>8</v>
      </c>
      <c r="T4104" s="9" t="s">
        <v>32</v>
      </c>
      <c r="U4104" s="9">
        <v>11002</v>
      </c>
      <c r="V4104" s="9">
        <v>11002</v>
      </c>
      <c r="W4104" s="9" t="s">
        <v>5039</v>
      </c>
      <c r="X4104" s="10" t="s">
        <v>5016</v>
      </c>
      <c r="Y4104" s="57" t="s">
        <v>4997</v>
      </c>
      <c r="Z4104" s="9" t="s">
        <v>4993</v>
      </c>
      <c r="AA4104" s="10" t="s">
        <v>5103</v>
      </c>
      <c r="AB4104" s="9" t="s">
        <v>12941</v>
      </c>
      <c r="AC4104" s="9" t="s">
        <v>5006</v>
      </c>
      <c r="AD4104" s="29"/>
      <c r="AE4104" s="20" t="str">
        <f>VLOOKUP(E4104,'FILIAIS PETZ'!A:Q,17,0)</f>
        <v>CO-2</v>
      </c>
      <c r="AF4104" s="20" t="str">
        <f>VLOOKUP(E4104,'FILIAIS PETZ'!A:Q,3,0)</f>
        <v>FELICIO</v>
      </c>
      <c r="AG4104" s="20" t="str">
        <f>VLOOKUP(E4104,'FILIAIS PETZ'!A:Q,2,0)</f>
        <v>R3</v>
      </c>
      <c r="AH4104" s="75">
        <v>4060</v>
      </c>
      <c r="AI4104" s="16" t="s">
        <v>8425</v>
      </c>
      <c r="AJ4104" s="43">
        <f>VLOOKUP(E4104,'FILIAIS PETZ'!$A$2:$K$2000,11,0)</f>
        <v>18328118018660</v>
      </c>
      <c r="AK4104" s="44">
        <f t="shared" si="275"/>
        <v>18328118018660</v>
      </c>
    </row>
    <row r="4105" spans="1:37" s="14" customFormat="1" ht="15" customHeight="1" thickBot="1" x14ac:dyDescent="0.25">
      <c r="A4105" s="9">
        <f t="shared" si="274"/>
        <v>939902</v>
      </c>
      <c r="B4105" s="18">
        <f>VLOOKUP(C4105,FORNECEDORES!D:E,2,0)</f>
        <v>811318</v>
      </c>
      <c r="C4105" s="19" t="str">
        <f>VLOOKUP(D4105,FORNECEDORES!A:D,4,0)</f>
        <v>41.483.944/0001-44</v>
      </c>
      <c r="D4105" s="13" t="s">
        <v>8606</v>
      </c>
      <c r="E4105" s="20" t="str">
        <f t="shared" si="273"/>
        <v>04 0139</v>
      </c>
      <c r="F4105" s="28" t="s">
        <v>4978</v>
      </c>
      <c r="G4105" s="21" t="str">
        <f>VLOOKUP(E4105,'FILIAIS PETZ'!A:E,5,0)</f>
        <v>PETZ PALMAS</v>
      </c>
      <c r="H4105" s="20" t="str">
        <f>VLOOKUP(E4105,'FILIAIS PETZ'!A:D,4,0)</f>
        <v>PMAS-TO</v>
      </c>
      <c r="I4105" s="46">
        <v>45475</v>
      </c>
      <c r="J4105" s="9">
        <v>939902</v>
      </c>
      <c r="K4105" s="9" t="s">
        <v>5858</v>
      </c>
      <c r="L4105" s="29" t="s">
        <v>7982</v>
      </c>
      <c r="M4105" s="46">
        <v>45492</v>
      </c>
      <c r="N4105" s="46">
        <v>45518</v>
      </c>
      <c r="O4105" s="46">
        <v>45498</v>
      </c>
      <c r="P4105" s="91" t="s">
        <v>4990</v>
      </c>
      <c r="Q4105" s="84">
        <v>3</v>
      </c>
      <c r="R4105" s="91">
        <v>1</v>
      </c>
      <c r="S4105" s="9">
        <v>8</v>
      </c>
      <c r="T4105" s="9" t="s">
        <v>32</v>
      </c>
      <c r="U4105" s="9">
        <v>11002</v>
      </c>
      <c r="V4105" s="9">
        <v>11002</v>
      </c>
      <c r="W4105" s="9" t="s">
        <v>5019</v>
      </c>
      <c r="X4105" s="10" t="s">
        <v>4985</v>
      </c>
      <c r="Y4105" s="10" t="s">
        <v>4993</v>
      </c>
      <c r="Z4105" s="9" t="s">
        <v>8408</v>
      </c>
      <c r="AA4105" s="9" t="s">
        <v>5014</v>
      </c>
      <c r="AB4105" s="9" t="s">
        <v>12941</v>
      </c>
      <c r="AC4105" s="9" t="s">
        <v>5006</v>
      </c>
      <c r="AD4105" s="29"/>
      <c r="AE4105" s="20" t="str">
        <f>VLOOKUP(E4105,'FILIAIS PETZ'!A:Q,17,0)</f>
        <v>CO-2</v>
      </c>
      <c r="AF4105" s="20" t="str">
        <f>VLOOKUP(E4105,'FILIAIS PETZ'!A:Q,3,0)</f>
        <v>FELICIO</v>
      </c>
      <c r="AG4105" s="20" t="str">
        <f>VLOOKUP(E4105,'FILIAIS PETZ'!A:Q,2,0)</f>
        <v>R3</v>
      </c>
      <c r="AH4105" s="75">
        <v>640</v>
      </c>
      <c r="AI4105" s="16" t="s">
        <v>8426</v>
      </c>
      <c r="AJ4105" s="43">
        <f>VLOOKUP(E4105,'FILIAIS PETZ'!$A$2:$K$2000,11,0)</f>
        <v>18328118014088</v>
      </c>
      <c r="AK4105" s="44">
        <f t="shared" si="275"/>
        <v>18328118014088</v>
      </c>
    </row>
    <row r="4106" spans="1:37" s="14" customFormat="1" ht="15" customHeight="1" thickBot="1" x14ac:dyDescent="0.25">
      <c r="A4106" s="9">
        <f t="shared" si="274"/>
        <v>939905</v>
      </c>
      <c r="B4106" s="18">
        <f>VLOOKUP(C4106,FORNECEDORES!D:E,2,0)</f>
        <v>14456</v>
      </c>
      <c r="C4106" s="19" t="str">
        <f>VLOOKUP(D4106,FORNECEDORES!A:D,4,0)</f>
        <v>29.274.777/0001-26</v>
      </c>
      <c r="D4106" s="13" t="s">
        <v>2689</v>
      </c>
      <c r="E4106" s="20" t="str">
        <f t="shared" si="273"/>
        <v>04 0008</v>
      </c>
      <c r="F4106" s="28" t="s">
        <v>4937</v>
      </c>
      <c r="G4106" s="21" t="str">
        <f>VLOOKUP(E4106,'FILIAIS PETZ'!A:E,5,0)</f>
        <v>PETZ ALPHAVILLE</v>
      </c>
      <c r="H4106" s="20" t="str">
        <f>VLOOKUP(E4106,'FILIAIS PETZ'!A:D,4,0)</f>
        <v>ALPH-SP</v>
      </c>
      <c r="I4106" s="46">
        <v>45475</v>
      </c>
      <c r="J4106" s="9">
        <v>939905</v>
      </c>
      <c r="K4106" s="9" t="s">
        <v>5858</v>
      </c>
      <c r="L4106" s="29" t="s">
        <v>8840</v>
      </c>
      <c r="M4106" s="46">
        <v>45490</v>
      </c>
      <c r="N4106" s="46">
        <v>45518</v>
      </c>
      <c r="O4106" s="46">
        <v>45497</v>
      </c>
      <c r="P4106" s="91" t="s">
        <v>4990</v>
      </c>
      <c r="Q4106" s="84">
        <v>3</v>
      </c>
      <c r="R4106" s="91">
        <v>1</v>
      </c>
      <c r="S4106" s="9">
        <v>8</v>
      </c>
      <c r="T4106" s="9" t="s">
        <v>32</v>
      </c>
      <c r="U4106" s="9">
        <v>11002</v>
      </c>
      <c r="V4106" s="9">
        <v>11002</v>
      </c>
      <c r="W4106" s="9" t="s">
        <v>5019</v>
      </c>
      <c r="X4106" s="10" t="s">
        <v>4985</v>
      </c>
      <c r="Y4106" s="10" t="s">
        <v>4993</v>
      </c>
      <c r="Z4106" s="10" t="s">
        <v>4993</v>
      </c>
      <c r="AA4106" s="10" t="s">
        <v>4987</v>
      </c>
      <c r="AB4106" s="9" t="s">
        <v>12941</v>
      </c>
      <c r="AC4106" s="9" t="s">
        <v>5006</v>
      </c>
      <c r="AD4106" s="29"/>
      <c r="AE4106" s="20" t="str">
        <f>VLOOKUP(E4106,'FILIAIS PETZ'!A:Q,17,0)</f>
        <v>SP7</v>
      </c>
      <c r="AF4106" s="20" t="str">
        <f>VLOOKUP(E4106,'FILIAIS PETZ'!A:Q,3,0)</f>
        <v>FELICIO</v>
      </c>
      <c r="AG4106" s="20" t="str">
        <f>VLOOKUP(E4106,'FILIAIS PETZ'!A:Q,2,0)</f>
        <v>R3</v>
      </c>
      <c r="AH4106" s="75">
        <v>790</v>
      </c>
      <c r="AI4106" s="16" t="s">
        <v>8427</v>
      </c>
      <c r="AJ4106" s="43">
        <f>VLOOKUP(E4106,'FILIAIS PETZ'!$A$2:$K$2000,11,0)</f>
        <v>18328118001423</v>
      </c>
      <c r="AK4106" s="44">
        <f t="shared" si="275"/>
        <v>18328118001423</v>
      </c>
    </row>
    <row r="4107" spans="1:37" s="14" customFormat="1" ht="15" customHeight="1" thickBot="1" x14ac:dyDescent="0.25">
      <c r="A4107" s="9">
        <f t="shared" si="274"/>
        <v>939906</v>
      </c>
      <c r="B4107" s="18">
        <f>VLOOKUP(C4107,FORNECEDORES!D:E,2,0)</f>
        <v>14456</v>
      </c>
      <c r="C4107" s="19" t="str">
        <f>VLOOKUP(D4107,FORNECEDORES!A:D,4,0)</f>
        <v>29.274.777/0001-26</v>
      </c>
      <c r="D4107" s="13" t="s">
        <v>2689</v>
      </c>
      <c r="E4107" s="20" t="str">
        <f t="shared" si="273"/>
        <v>04 0008</v>
      </c>
      <c r="F4107" s="28" t="s">
        <v>4937</v>
      </c>
      <c r="G4107" s="21" t="str">
        <f>VLOOKUP(E4107,'FILIAIS PETZ'!A:E,5,0)</f>
        <v>PETZ ALPHAVILLE</v>
      </c>
      <c r="H4107" s="20" t="str">
        <f>VLOOKUP(E4107,'FILIAIS PETZ'!A:D,4,0)</f>
        <v>ALPH-SP</v>
      </c>
      <c r="I4107" s="46">
        <v>45475</v>
      </c>
      <c r="J4107" s="9">
        <v>939906</v>
      </c>
      <c r="K4107" s="9" t="s">
        <v>5858</v>
      </c>
      <c r="L4107" s="29" t="s">
        <v>8841</v>
      </c>
      <c r="M4107" s="46">
        <v>45490</v>
      </c>
      <c r="N4107" s="46">
        <v>45518</v>
      </c>
      <c r="O4107" s="46">
        <v>45497</v>
      </c>
      <c r="P4107" s="91" t="s">
        <v>4990</v>
      </c>
      <c r="Q4107" s="84">
        <v>3</v>
      </c>
      <c r="R4107" s="91">
        <v>1</v>
      </c>
      <c r="S4107" s="9">
        <v>8</v>
      </c>
      <c r="T4107" s="9" t="s">
        <v>32</v>
      </c>
      <c r="U4107" s="9">
        <v>11002</v>
      </c>
      <c r="V4107" s="9">
        <v>11002</v>
      </c>
      <c r="W4107" s="9" t="s">
        <v>5019</v>
      </c>
      <c r="X4107" s="10" t="s">
        <v>4985</v>
      </c>
      <c r="Y4107" s="10" t="s">
        <v>4993</v>
      </c>
      <c r="Z4107" s="10" t="s">
        <v>4993</v>
      </c>
      <c r="AA4107" s="10" t="s">
        <v>4987</v>
      </c>
      <c r="AB4107" s="9" t="s">
        <v>12941</v>
      </c>
      <c r="AC4107" s="9" t="s">
        <v>5006</v>
      </c>
      <c r="AD4107" s="29"/>
      <c r="AE4107" s="20" t="str">
        <f>VLOOKUP(E4107,'FILIAIS PETZ'!A:Q,17,0)</f>
        <v>SP7</v>
      </c>
      <c r="AF4107" s="20" t="str">
        <f>VLOOKUP(E4107,'FILIAIS PETZ'!A:Q,3,0)</f>
        <v>FELICIO</v>
      </c>
      <c r="AG4107" s="20" t="str">
        <f>VLOOKUP(E4107,'FILIAIS PETZ'!A:Q,2,0)</f>
        <v>R3</v>
      </c>
      <c r="AH4107" s="75">
        <v>290</v>
      </c>
      <c r="AI4107" s="16" t="s">
        <v>8428</v>
      </c>
      <c r="AJ4107" s="43">
        <f>VLOOKUP(E4107,'FILIAIS PETZ'!$A$2:$K$2000,11,0)</f>
        <v>18328118001423</v>
      </c>
      <c r="AK4107" s="44">
        <f t="shared" si="275"/>
        <v>18328118001423</v>
      </c>
    </row>
    <row r="4108" spans="1:37" s="14" customFormat="1" ht="15" customHeight="1" thickBot="1" x14ac:dyDescent="0.25">
      <c r="A4108" s="9">
        <f t="shared" si="274"/>
        <v>939907</v>
      </c>
      <c r="B4108" s="18">
        <f>VLOOKUP(C4108,FORNECEDORES!D:E,2,0)</f>
        <v>14456</v>
      </c>
      <c r="C4108" s="19" t="str">
        <f>VLOOKUP(D4108,FORNECEDORES!A:D,4,0)</f>
        <v>29.274.777/0001-26</v>
      </c>
      <c r="D4108" s="13" t="s">
        <v>2689</v>
      </c>
      <c r="E4108" s="20" t="str">
        <f t="shared" si="273"/>
        <v>04 0051</v>
      </c>
      <c r="F4108" s="28" t="s">
        <v>4948</v>
      </c>
      <c r="G4108" s="21" t="str">
        <f>VLOOKUP(E4108,'FILIAIS PETZ'!A:E,5,0)</f>
        <v>PETZ TAMBORÉ</v>
      </c>
      <c r="H4108" s="20" t="str">
        <f>VLOOKUP(E4108,'FILIAIS PETZ'!A:D,4,0)</f>
        <v>TMBO-SP</v>
      </c>
      <c r="I4108" s="46">
        <v>45475</v>
      </c>
      <c r="J4108" s="9">
        <v>939907</v>
      </c>
      <c r="K4108" s="9" t="s">
        <v>5858</v>
      </c>
      <c r="L4108" s="29" t="s">
        <v>8842</v>
      </c>
      <c r="M4108" s="46">
        <v>45490</v>
      </c>
      <c r="N4108" s="46">
        <v>45518</v>
      </c>
      <c r="O4108" s="46">
        <v>45497</v>
      </c>
      <c r="P4108" s="91" t="s">
        <v>4990</v>
      </c>
      <c r="Q4108" s="84">
        <v>3</v>
      </c>
      <c r="R4108" s="91">
        <v>1</v>
      </c>
      <c r="S4108" s="9">
        <v>8</v>
      </c>
      <c r="T4108" s="9" t="s">
        <v>32</v>
      </c>
      <c r="U4108" s="9">
        <v>11002</v>
      </c>
      <c r="V4108" s="9">
        <v>11002</v>
      </c>
      <c r="W4108" s="9" t="s">
        <v>5024</v>
      </c>
      <c r="X4108" s="10" t="s">
        <v>4985</v>
      </c>
      <c r="Y4108" s="10" t="s">
        <v>4993</v>
      </c>
      <c r="Z4108" s="10" t="s">
        <v>4993</v>
      </c>
      <c r="AA4108" s="10" t="s">
        <v>4987</v>
      </c>
      <c r="AB4108" s="9" t="s">
        <v>12941</v>
      </c>
      <c r="AC4108" s="9" t="s">
        <v>5006</v>
      </c>
      <c r="AD4108" s="29"/>
      <c r="AE4108" s="20" t="str">
        <f>VLOOKUP(E4108,'FILIAIS PETZ'!A:Q,17,0)</f>
        <v>SP7</v>
      </c>
      <c r="AF4108" s="20" t="str">
        <f>VLOOKUP(E4108,'FILIAIS PETZ'!A:Q,3,0)</f>
        <v>FELICIO</v>
      </c>
      <c r="AG4108" s="20" t="str">
        <f>VLOOKUP(E4108,'FILIAIS PETZ'!A:Q,2,0)</f>
        <v>R3</v>
      </c>
      <c r="AH4108" s="75">
        <v>890</v>
      </c>
      <c r="AI4108" s="16" t="s">
        <v>8429</v>
      </c>
      <c r="AJ4108" s="43">
        <f>VLOOKUP(E4108,'FILIAIS PETZ'!$A$2:$K$2000,11,0)</f>
        <v>18328118004872</v>
      </c>
      <c r="AK4108" s="44">
        <f t="shared" si="275"/>
        <v>18328118004872</v>
      </c>
    </row>
    <row r="4109" spans="1:37" s="14" customFormat="1" ht="15" customHeight="1" thickBot="1" x14ac:dyDescent="0.25">
      <c r="A4109" s="9">
        <f t="shared" si="274"/>
        <v>939911</v>
      </c>
      <c r="B4109" s="18">
        <f>VLOOKUP(C4109,FORNECEDORES!D:E,2,0)</f>
        <v>7736</v>
      </c>
      <c r="C4109" s="19" t="str">
        <f>VLOOKUP(D4109,FORNECEDORES!A:D,4,0)</f>
        <v>27.385.816/0001-37</v>
      </c>
      <c r="D4109" s="13" t="s">
        <v>2591</v>
      </c>
      <c r="E4109" s="20" t="str">
        <f t="shared" si="273"/>
        <v>04 0142</v>
      </c>
      <c r="F4109" s="28" t="s">
        <v>4931</v>
      </c>
      <c r="G4109" s="21" t="str">
        <f>VLOOKUP(E4109,'FILIAIS PETZ'!A:E,5,0)</f>
        <v>PETZ MIGUEL SUTIL</v>
      </c>
      <c r="H4109" s="20" t="str">
        <f>VLOOKUP(E4109,'FILIAIS PETZ'!A:D,4,0)</f>
        <v>MGST-MT</v>
      </c>
      <c r="I4109" s="46">
        <v>45475</v>
      </c>
      <c r="J4109" s="9">
        <v>939911</v>
      </c>
      <c r="K4109" s="9" t="s">
        <v>5858</v>
      </c>
      <c r="L4109" s="29" t="s">
        <v>8675</v>
      </c>
      <c r="M4109" s="46">
        <v>45478</v>
      </c>
      <c r="N4109" s="46">
        <v>45511</v>
      </c>
      <c r="O4109" s="46">
        <v>45490</v>
      </c>
      <c r="P4109" s="91" t="s">
        <v>4990</v>
      </c>
      <c r="Q4109" s="84">
        <v>3</v>
      </c>
      <c r="R4109" s="91">
        <v>1</v>
      </c>
      <c r="S4109" s="9">
        <v>8</v>
      </c>
      <c r="T4109" s="9" t="s">
        <v>32</v>
      </c>
      <c r="U4109" s="9">
        <v>11002</v>
      </c>
      <c r="V4109" s="9">
        <v>11002</v>
      </c>
      <c r="W4109" s="9" t="s">
        <v>5019</v>
      </c>
      <c r="X4109" s="10" t="s">
        <v>4985</v>
      </c>
      <c r="Y4109" s="10" t="s">
        <v>4993</v>
      </c>
      <c r="Z4109" s="9" t="s">
        <v>4993</v>
      </c>
      <c r="AA4109" s="9" t="s">
        <v>5014</v>
      </c>
      <c r="AB4109" s="9" t="s">
        <v>12941</v>
      </c>
      <c r="AC4109" s="9" t="s">
        <v>5006</v>
      </c>
      <c r="AD4109" s="29"/>
      <c r="AE4109" s="20" t="str">
        <f>VLOOKUP(E4109,'FILIAIS PETZ'!A:Q,17,0)</f>
        <v>CO-3</v>
      </c>
      <c r="AF4109" s="20" t="str">
        <f>VLOOKUP(E4109,'FILIAIS PETZ'!A:Q,3,0)</f>
        <v>FELICIO</v>
      </c>
      <c r="AG4109" s="20" t="str">
        <f>VLOOKUP(E4109,'FILIAIS PETZ'!A:Q,2,0)</f>
        <v>R3</v>
      </c>
      <c r="AH4109" s="75">
        <v>350</v>
      </c>
      <c r="AI4109" s="16" t="s">
        <v>8430</v>
      </c>
      <c r="AJ4109" s="43">
        <f>VLOOKUP(E4109,'FILIAIS PETZ'!$A$2:$K$2000,11,0)</f>
        <v>18328118013430</v>
      </c>
      <c r="AK4109" s="44">
        <f t="shared" si="275"/>
        <v>18328118013430</v>
      </c>
    </row>
    <row r="4110" spans="1:37" s="14" customFormat="1" ht="15" customHeight="1" thickBot="1" x14ac:dyDescent="0.25">
      <c r="A4110" s="9">
        <f t="shared" si="274"/>
        <v>939912</v>
      </c>
      <c r="B4110" s="18">
        <f>VLOOKUP(C4110,FORNECEDORES!D:E,2,0)</f>
        <v>7736</v>
      </c>
      <c r="C4110" s="19" t="str">
        <f>VLOOKUP(D4110,FORNECEDORES!A:D,4,0)</f>
        <v>27.385.816/0001-37</v>
      </c>
      <c r="D4110" s="13" t="s">
        <v>2591</v>
      </c>
      <c r="E4110" s="20" t="str">
        <f t="shared" si="273"/>
        <v>04 0142</v>
      </c>
      <c r="F4110" s="28" t="s">
        <v>4931</v>
      </c>
      <c r="G4110" s="21" t="str">
        <f>VLOOKUP(E4110,'FILIAIS PETZ'!A:E,5,0)</f>
        <v>PETZ MIGUEL SUTIL</v>
      </c>
      <c r="H4110" s="20" t="str">
        <f>VLOOKUP(E4110,'FILIAIS PETZ'!A:D,4,0)</f>
        <v>MGST-MT</v>
      </c>
      <c r="I4110" s="46">
        <v>45475</v>
      </c>
      <c r="J4110" s="9">
        <v>939912</v>
      </c>
      <c r="K4110" s="9" t="s">
        <v>5858</v>
      </c>
      <c r="L4110" s="29" t="s">
        <v>8676</v>
      </c>
      <c r="M4110" s="46">
        <v>45478</v>
      </c>
      <c r="N4110" s="46">
        <v>45511</v>
      </c>
      <c r="O4110" s="46">
        <v>45490</v>
      </c>
      <c r="P4110" s="91" t="s">
        <v>4990</v>
      </c>
      <c r="Q4110" s="84">
        <v>3</v>
      </c>
      <c r="R4110" s="91">
        <v>1</v>
      </c>
      <c r="S4110" s="9">
        <v>8</v>
      </c>
      <c r="T4110" s="9" t="s">
        <v>32</v>
      </c>
      <c r="U4110" s="9">
        <v>11002</v>
      </c>
      <c r="V4110" s="9">
        <v>11002</v>
      </c>
      <c r="W4110" s="9" t="s">
        <v>5024</v>
      </c>
      <c r="X4110" s="10" t="s">
        <v>4985</v>
      </c>
      <c r="Y4110" s="10" t="s">
        <v>4993</v>
      </c>
      <c r="Z4110" s="10" t="s">
        <v>4993</v>
      </c>
      <c r="AA4110" s="10" t="s">
        <v>4989</v>
      </c>
      <c r="AB4110" s="10" t="s">
        <v>12941</v>
      </c>
      <c r="AC4110" s="9" t="s">
        <v>5006</v>
      </c>
      <c r="AD4110" s="29"/>
      <c r="AE4110" s="20" t="str">
        <f>VLOOKUP(E4110,'FILIAIS PETZ'!A:Q,17,0)</f>
        <v>CO-3</v>
      </c>
      <c r="AF4110" s="20" t="str">
        <f>VLOOKUP(E4110,'FILIAIS PETZ'!A:Q,3,0)</f>
        <v>FELICIO</v>
      </c>
      <c r="AG4110" s="20" t="str">
        <f>VLOOKUP(E4110,'FILIAIS PETZ'!A:Q,2,0)</f>
        <v>R3</v>
      </c>
      <c r="AH4110" s="75">
        <v>1400</v>
      </c>
      <c r="AI4110" s="16" t="s">
        <v>8431</v>
      </c>
      <c r="AJ4110" s="43">
        <f>VLOOKUP(E4110,'FILIAIS PETZ'!$A$2:$K$2000,11,0)</f>
        <v>18328118013430</v>
      </c>
      <c r="AK4110" s="44">
        <f t="shared" si="275"/>
        <v>18328118013430</v>
      </c>
    </row>
    <row r="4111" spans="1:37" s="14" customFormat="1" ht="15" customHeight="1" thickBot="1" x14ac:dyDescent="0.25">
      <c r="A4111" s="9">
        <f t="shared" si="274"/>
        <v>939913</v>
      </c>
      <c r="B4111" s="18">
        <f>VLOOKUP(C4111,FORNECEDORES!D:E,2,0)</f>
        <v>7736</v>
      </c>
      <c r="C4111" s="19" t="str">
        <f>VLOOKUP(D4111,FORNECEDORES!A:D,4,0)</f>
        <v>27.385.816/0001-37</v>
      </c>
      <c r="D4111" s="13" t="s">
        <v>2591</v>
      </c>
      <c r="E4111" s="20" t="str">
        <f t="shared" si="273"/>
        <v>04 0168</v>
      </c>
      <c r="F4111" s="28" t="s">
        <v>4961</v>
      </c>
      <c r="G4111" s="21" t="str">
        <f>VLOOKUP(E4111,'FILIAIS PETZ'!A:E,5,0)</f>
        <v>PETZ GAMA LESTE</v>
      </c>
      <c r="H4111" s="20" t="str">
        <f>VLOOKUP(E4111,'FILIAIS PETZ'!A:D,4,0)</f>
        <v>GAMA-DF</v>
      </c>
      <c r="I4111" s="46">
        <v>45475</v>
      </c>
      <c r="J4111" s="9">
        <v>939913</v>
      </c>
      <c r="K4111" s="9" t="s">
        <v>5858</v>
      </c>
      <c r="L4111" s="29" t="s">
        <v>8677</v>
      </c>
      <c r="M4111" s="46">
        <v>45478</v>
      </c>
      <c r="N4111" s="46">
        <v>45511</v>
      </c>
      <c r="O4111" s="46">
        <v>45490</v>
      </c>
      <c r="P4111" s="91" t="s">
        <v>4990</v>
      </c>
      <c r="Q4111" s="84">
        <v>3</v>
      </c>
      <c r="R4111" s="91">
        <v>1</v>
      </c>
      <c r="S4111" s="9">
        <v>8</v>
      </c>
      <c r="T4111" s="9" t="s">
        <v>32</v>
      </c>
      <c r="U4111" s="9">
        <v>11002</v>
      </c>
      <c r="V4111" s="9">
        <v>11002</v>
      </c>
      <c r="W4111" s="9" t="s">
        <v>5024</v>
      </c>
      <c r="X4111" s="10" t="s">
        <v>4985</v>
      </c>
      <c r="Y4111" s="10" t="s">
        <v>4993</v>
      </c>
      <c r="Z4111" s="10" t="s">
        <v>4993</v>
      </c>
      <c r="AA4111" s="10" t="s">
        <v>4989</v>
      </c>
      <c r="AB4111" s="10" t="s">
        <v>12941</v>
      </c>
      <c r="AC4111" s="9" t="s">
        <v>5006</v>
      </c>
      <c r="AD4111" s="29"/>
      <c r="AE4111" s="20" t="str">
        <f>VLOOKUP(E4111,'FILIAIS PETZ'!A:Q,17,0)</f>
        <v>CO-1</v>
      </c>
      <c r="AF4111" s="20" t="str">
        <f>VLOOKUP(E4111,'FILIAIS PETZ'!A:Q,3,0)</f>
        <v>FELICIO</v>
      </c>
      <c r="AG4111" s="20" t="str">
        <f>VLOOKUP(E4111,'FILIAIS PETZ'!A:Q,2,0)</f>
        <v>R3</v>
      </c>
      <c r="AH4111" s="75">
        <v>450</v>
      </c>
      <c r="AI4111" s="16" t="s">
        <v>8432</v>
      </c>
      <c r="AJ4111" s="43">
        <f>VLOOKUP(E4111,'FILIAIS PETZ'!$A$2:$K$2000,11,0)</f>
        <v>18328118016021</v>
      </c>
      <c r="AK4111" s="44">
        <f t="shared" si="275"/>
        <v>18328118016021</v>
      </c>
    </row>
    <row r="4112" spans="1:37" s="14" customFormat="1" ht="15" customHeight="1" thickBot="1" x14ac:dyDescent="0.25">
      <c r="A4112" s="9">
        <f t="shared" si="274"/>
        <v>940851</v>
      </c>
      <c r="B4112" s="18">
        <f>VLOOKUP(C4112,FORNECEDORES!D:E,2,0)</f>
        <v>7736</v>
      </c>
      <c r="C4112" s="19" t="str">
        <f>VLOOKUP(D4112,FORNECEDORES!A:D,4,0)</f>
        <v>27.385.816/0001-37</v>
      </c>
      <c r="D4112" s="13" t="s">
        <v>2591</v>
      </c>
      <c r="E4112" s="20" t="str">
        <f t="shared" ref="E4112:E4175" si="276">CONCATENATE("04 ",F4112)</f>
        <v>04 0150</v>
      </c>
      <c r="F4112" s="28" t="s">
        <v>4963</v>
      </c>
      <c r="G4112" s="21" t="str">
        <f>VLOOKUP(E4112,'FILIAIS PETZ'!A:E,5,0)</f>
        <v>PETZ BRASILIA JARDIM BOTANICO</v>
      </c>
      <c r="H4112" s="20" t="str">
        <f>VLOOKUP(E4112,'FILIAIS PETZ'!A:D,4,0)</f>
        <v>BJDB-DF</v>
      </c>
      <c r="I4112" s="46">
        <v>45475</v>
      </c>
      <c r="J4112" s="9">
        <v>940851</v>
      </c>
      <c r="K4112" s="9" t="s">
        <v>5858</v>
      </c>
      <c r="L4112" s="29" t="s">
        <v>8678</v>
      </c>
      <c r="M4112" s="46">
        <v>45478</v>
      </c>
      <c r="N4112" s="46">
        <v>45511</v>
      </c>
      <c r="O4112" s="46">
        <v>45490</v>
      </c>
      <c r="P4112" s="91" t="s">
        <v>4990</v>
      </c>
      <c r="Q4112" s="84">
        <v>3</v>
      </c>
      <c r="R4112" s="91">
        <v>1</v>
      </c>
      <c r="S4112" s="9">
        <v>8</v>
      </c>
      <c r="T4112" s="9" t="s">
        <v>32</v>
      </c>
      <c r="U4112" s="9">
        <v>11002</v>
      </c>
      <c r="V4112" s="9">
        <v>11002</v>
      </c>
      <c r="W4112" s="9" t="s">
        <v>5019</v>
      </c>
      <c r="X4112" s="10" t="s">
        <v>4985</v>
      </c>
      <c r="Y4112" s="10" t="s">
        <v>4980</v>
      </c>
      <c r="Z4112" s="10" t="s">
        <v>4980</v>
      </c>
      <c r="AA4112" s="10" t="s">
        <v>4989</v>
      </c>
      <c r="AB4112" s="10" t="s">
        <v>5005</v>
      </c>
      <c r="AC4112" s="9" t="s">
        <v>5006</v>
      </c>
      <c r="AD4112" s="29"/>
      <c r="AE4112" s="20" t="str">
        <f>VLOOKUP(E4112,'FILIAIS PETZ'!A:Q,17,0)</f>
        <v>CO-1</v>
      </c>
      <c r="AF4112" s="20" t="str">
        <f>VLOOKUP(E4112,'FILIAIS PETZ'!A:Q,3,0)</f>
        <v>FELICIO</v>
      </c>
      <c r="AG4112" s="20" t="str">
        <f>VLOOKUP(E4112,'FILIAIS PETZ'!A:Q,2,0)</f>
        <v>R3</v>
      </c>
      <c r="AH4112" s="75">
        <v>98</v>
      </c>
      <c r="AI4112" s="16" t="s">
        <v>8433</v>
      </c>
      <c r="AJ4112" s="43">
        <f>VLOOKUP(E4112,'FILIAIS PETZ'!$A$2:$K$2000,11,0)</f>
        <v>18328118014320</v>
      </c>
      <c r="AK4112" s="44">
        <f t="shared" si="275"/>
        <v>18328118014320</v>
      </c>
    </row>
    <row r="4113" spans="1:37" s="14" customFormat="1" ht="15" customHeight="1" thickBot="1" x14ac:dyDescent="0.25">
      <c r="A4113" s="9">
        <f t="shared" si="274"/>
        <v>939917</v>
      </c>
      <c r="B4113" s="18">
        <f>VLOOKUP(C4113,FORNECEDORES!D:E,2,0)</f>
        <v>7736</v>
      </c>
      <c r="C4113" s="19" t="str">
        <f>VLOOKUP(D4113,FORNECEDORES!A:D,4,0)</f>
        <v>27.385.816/0001-37</v>
      </c>
      <c r="D4113" s="13" t="s">
        <v>2591</v>
      </c>
      <c r="E4113" s="20" t="str">
        <f t="shared" si="276"/>
        <v>04 0168</v>
      </c>
      <c r="F4113" s="28" t="s">
        <v>4961</v>
      </c>
      <c r="G4113" s="21" t="str">
        <f>VLOOKUP(E4113,'FILIAIS PETZ'!A:E,5,0)</f>
        <v>PETZ GAMA LESTE</v>
      </c>
      <c r="H4113" s="20" t="str">
        <f>VLOOKUP(E4113,'FILIAIS PETZ'!A:D,4,0)</f>
        <v>GAMA-DF</v>
      </c>
      <c r="I4113" s="46">
        <v>45475</v>
      </c>
      <c r="J4113" s="9">
        <v>939917</v>
      </c>
      <c r="K4113" s="9" t="s">
        <v>5858</v>
      </c>
      <c r="L4113" s="29" t="s">
        <v>8679</v>
      </c>
      <c r="M4113" s="46">
        <v>45478</v>
      </c>
      <c r="N4113" s="46">
        <v>45511</v>
      </c>
      <c r="O4113" s="46">
        <v>45490</v>
      </c>
      <c r="P4113" s="91" t="s">
        <v>4990</v>
      </c>
      <c r="Q4113" s="84">
        <v>3</v>
      </c>
      <c r="R4113" s="91">
        <v>1</v>
      </c>
      <c r="S4113" s="9">
        <v>8</v>
      </c>
      <c r="T4113" s="9" t="s">
        <v>32</v>
      </c>
      <c r="U4113" s="9">
        <v>11002</v>
      </c>
      <c r="V4113" s="9">
        <v>11002</v>
      </c>
      <c r="W4113" s="9" t="s">
        <v>5021</v>
      </c>
      <c r="X4113" s="10" t="s">
        <v>4985</v>
      </c>
      <c r="Y4113" s="10" t="s">
        <v>4980</v>
      </c>
      <c r="Z4113" s="10" t="s">
        <v>4980</v>
      </c>
      <c r="AA4113" s="10" t="s">
        <v>4989</v>
      </c>
      <c r="AB4113" s="10" t="s">
        <v>5005</v>
      </c>
      <c r="AC4113" s="9" t="s">
        <v>5006</v>
      </c>
      <c r="AD4113" s="29"/>
      <c r="AE4113" s="20" t="str">
        <f>VLOOKUP(E4113,'FILIAIS PETZ'!A:Q,17,0)</f>
        <v>CO-1</v>
      </c>
      <c r="AF4113" s="20" t="str">
        <f>VLOOKUP(E4113,'FILIAIS PETZ'!A:Q,3,0)</f>
        <v>FELICIO</v>
      </c>
      <c r="AG4113" s="20" t="str">
        <f>VLOOKUP(E4113,'FILIAIS PETZ'!A:Q,2,0)</f>
        <v>R3</v>
      </c>
      <c r="AH4113" s="75">
        <v>142</v>
      </c>
      <c r="AI4113" s="16" t="s">
        <v>8434</v>
      </c>
      <c r="AJ4113" s="43">
        <f>VLOOKUP(E4113,'FILIAIS PETZ'!$A$2:$K$2000,11,0)</f>
        <v>18328118016021</v>
      </c>
      <c r="AK4113" s="44">
        <f t="shared" si="275"/>
        <v>18328118016021</v>
      </c>
    </row>
    <row r="4114" spans="1:37" s="14" customFormat="1" ht="15" customHeight="1" thickBot="1" x14ac:dyDescent="0.25">
      <c r="A4114" s="9">
        <f t="shared" si="274"/>
        <v>939918</v>
      </c>
      <c r="B4114" s="18">
        <f>VLOOKUP(C4114,FORNECEDORES!D:E,2,0)</f>
        <v>7736</v>
      </c>
      <c r="C4114" s="19" t="str">
        <f>VLOOKUP(D4114,FORNECEDORES!A:D,4,0)</f>
        <v>27.385.816/0001-37</v>
      </c>
      <c r="D4114" s="13" t="s">
        <v>2591</v>
      </c>
      <c r="E4114" s="20" t="str">
        <f t="shared" si="276"/>
        <v>04 0168</v>
      </c>
      <c r="F4114" s="28" t="s">
        <v>4961</v>
      </c>
      <c r="G4114" s="21" t="str">
        <f>VLOOKUP(E4114,'FILIAIS PETZ'!A:E,5,0)</f>
        <v>PETZ GAMA LESTE</v>
      </c>
      <c r="H4114" s="20" t="str">
        <f>VLOOKUP(E4114,'FILIAIS PETZ'!A:D,4,0)</f>
        <v>GAMA-DF</v>
      </c>
      <c r="I4114" s="46">
        <v>45475</v>
      </c>
      <c r="J4114" s="9">
        <v>939918</v>
      </c>
      <c r="K4114" s="9" t="s">
        <v>5858</v>
      </c>
      <c r="L4114" s="29" t="s">
        <v>8680</v>
      </c>
      <c r="M4114" s="46">
        <v>45478</v>
      </c>
      <c r="N4114" s="46">
        <v>45511</v>
      </c>
      <c r="O4114" s="46">
        <v>45490</v>
      </c>
      <c r="P4114" s="91" t="s">
        <v>4990</v>
      </c>
      <c r="Q4114" s="84">
        <v>3</v>
      </c>
      <c r="R4114" s="91">
        <v>1</v>
      </c>
      <c r="S4114" s="9">
        <v>8</v>
      </c>
      <c r="T4114" s="9" t="s">
        <v>32</v>
      </c>
      <c r="U4114" s="9">
        <v>11002</v>
      </c>
      <c r="V4114" s="9">
        <v>11002</v>
      </c>
      <c r="W4114" s="9" t="s">
        <v>5034</v>
      </c>
      <c r="X4114" s="10" t="s">
        <v>4985</v>
      </c>
      <c r="Y4114" s="10" t="s">
        <v>4980</v>
      </c>
      <c r="Z4114" s="10" t="s">
        <v>4980</v>
      </c>
      <c r="AA4114" s="10" t="s">
        <v>4989</v>
      </c>
      <c r="AB4114" s="10" t="s">
        <v>5005</v>
      </c>
      <c r="AC4114" s="9" t="s">
        <v>5006</v>
      </c>
      <c r="AD4114" s="29"/>
      <c r="AE4114" s="20" t="str">
        <f>VLOOKUP(E4114,'FILIAIS PETZ'!A:Q,17,0)</f>
        <v>CO-1</v>
      </c>
      <c r="AF4114" s="20" t="str">
        <f>VLOOKUP(E4114,'FILIAIS PETZ'!A:Q,3,0)</f>
        <v>FELICIO</v>
      </c>
      <c r="AG4114" s="20" t="str">
        <f>VLOOKUP(E4114,'FILIAIS PETZ'!A:Q,2,0)</f>
        <v>R3</v>
      </c>
      <c r="AH4114" s="75">
        <v>45.9</v>
      </c>
      <c r="AI4114" s="16" t="s">
        <v>8435</v>
      </c>
      <c r="AJ4114" s="43">
        <f>VLOOKUP(E4114,'FILIAIS PETZ'!$A$2:$K$2000,11,0)</f>
        <v>18328118016021</v>
      </c>
      <c r="AK4114" s="44">
        <f t="shared" si="275"/>
        <v>18328118016021</v>
      </c>
    </row>
    <row r="4115" spans="1:37" s="14" customFormat="1" ht="15" customHeight="1" thickBot="1" x14ac:dyDescent="0.25">
      <c r="A4115" s="9">
        <f t="shared" si="274"/>
        <v>939921</v>
      </c>
      <c r="B4115" s="18">
        <f>VLOOKUP(C4115,FORNECEDORES!D:E,2,0)</f>
        <v>7736</v>
      </c>
      <c r="C4115" s="19" t="str">
        <f>VLOOKUP(D4115,FORNECEDORES!A:D,4,0)</f>
        <v>27.385.816/0001-37</v>
      </c>
      <c r="D4115" s="13" t="s">
        <v>2591</v>
      </c>
      <c r="E4115" s="20" t="str">
        <f t="shared" si="276"/>
        <v>04 0144</v>
      </c>
      <c r="F4115" s="28" t="s">
        <v>4938</v>
      </c>
      <c r="G4115" s="21" t="str">
        <f>VLOOKUP(E4115,'FILIAIS PETZ'!A:E,5,0)</f>
        <v>PETZ FERNANDO CORREA</v>
      </c>
      <c r="H4115" s="20" t="str">
        <f>VLOOKUP(E4115,'FILIAIS PETZ'!A:D,4,0)</f>
        <v>FCOR-MT</v>
      </c>
      <c r="I4115" s="46">
        <v>45475</v>
      </c>
      <c r="J4115" s="9">
        <v>939921</v>
      </c>
      <c r="K4115" s="9" t="s">
        <v>5858</v>
      </c>
      <c r="L4115" s="29" t="s">
        <v>8681</v>
      </c>
      <c r="M4115" s="46">
        <v>45478</v>
      </c>
      <c r="N4115" s="46">
        <v>45511</v>
      </c>
      <c r="O4115" s="46">
        <v>45490</v>
      </c>
      <c r="P4115" s="91" t="s">
        <v>4990</v>
      </c>
      <c r="Q4115" s="84">
        <v>3</v>
      </c>
      <c r="R4115" s="91">
        <v>1</v>
      </c>
      <c r="S4115" s="9">
        <v>8</v>
      </c>
      <c r="T4115" s="9" t="s">
        <v>32</v>
      </c>
      <c r="U4115" s="9">
        <v>11002</v>
      </c>
      <c r="V4115" s="9">
        <v>11002</v>
      </c>
      <c r="W4115" s="9" t="s">
        <v>5119</v>
      </c>
      <c r="X4115" s="10" t="s">
        <v>4985</v>
      </c>
      <c r="Y4115" s="10" t="s">
        <v>4993</v>
      </c>
      <c r="Z4115" s="10" t="s">
        <v>4993</v>
      </c>
      <c r="AA4115" s="10" t="s">
        <v>4989</v>
      </c>
      <c r="AB4115" s="10" t="s">
        <v>12941</v>
      </c>
      <c r="AC4115" s="9" t="s">
        <v>5006</v>
      </c>
      <c r="AD4115" s="29"/>
      <c r="AE4115" s="20" t="str">
        <f>VLOOKUP(E4115,'FILIAIS PETZ'!A:Q,17,0)</f>
        <v>CO-3</v>
      </c>
      <c r="AF4115" s="20" t="str">
        <f>VLOOKUP(E4115,'FILIAIS PETZ'!A:Q,3,0)</f>
        <v>FELICIO</v>
      </c>
      <c r="AG4115" s="20" t="str">
        <f>VLOOKUP(E4115,'FILIAIS PETZ'!A:Q,2,0)</f>
        <v>R3</v>
      </c>
      <c r="AH4115" s="75">
        <v>1008</v>
      </c>
      <c r="AI4115" s="16" t="s">
        <v>8436</v>
      </c>
      <c r="AJ4115" s="43">
        <f>VLOOKUP(E4115,'FILIAIS PETZ'!$A$2:$K$2000,11,0)</f>
        <v>18328118014169</v>
      </c>
      <c r="AK4115" s="44">
        <f t="shared" si="275"/>
        <v>18328118014169</v>
      </c>
    </row>
    <row r="4116" spans="1:37" s="14" customFormat="1" ht="15" customHeight="1" thickBot="1" x14ac:dyDescent="0.25">
      <c r="A4116" s="9">
        <f t="shared" si="274"/>
        <v>940853</v>
      </c>
      <c r="B4116" s="18">
        <f>VLOOKUP(C4116,FORNECEDORES!D:E,2,0)</f>
        <v>7736</v>
      </c>
      <c r="C4116" s="19" t="str">
        <f>VLOOKUP(D4116,FORNECEDORES!A:D,4,0)</f>
        <v>27.385.816/0001-37</v>
      </c>
      <c r="D4116" s="13" t="s">
        <v>2591</v>
      </c>
      <c r="E4116" s="20" t="str">
        <f t="shared" si="276"/>
        <v>04 0150</v>
      </c>
      <c r="F4116" s="28" t="s">
        <v>4963</v>
      </c>
      <c r="G4116" s="21" t="str">
        <f>VLOOKUP(E4116,'FILIAIS PETZ'!A:E,5,0)</f>
        <v>PETZ BRASILIA JARDIM BOTANICO</v>
      </c>
      <c r="H4116" s="20" t="str">
        <f>VLOOKUP(E4116,'FILIAIS PETZ'!A:D,4,0)</f>
        <v>BJDB-DF</v>
      </c>
      <c r="I4116" s="46">
        <v>45475</v>
      </c>
      <c r="J4116" s="9">
        <v>940853</v>
      </c>
      <c r="K4116" s="9" t="s">
        <v>5858</v>
      </c>
      <c r="L4116" s="29" t="s">
        <v>8682</v>
      </c>
      <c r="M4116" s="46">
        <v>45478</v>
      </c>
      <c r="N4116" s="46">
        <v>45511</v>
      </c>
      <c r="O4116" s="46">
        <v>45490</v>
      </c>
      <c r="P4116" s="91" t="s">
        <v>4990</v>
      </c>
      <c r="Q4116" s="84">
        <v>3</v>
      </c>
      <c r="R4116" s="91">
        <v>1</v>
      </c>
      <c r="S4116" s="9">
        <v>8</v>
      </c>
      <c r="T4116" s="9" t="s">
        <v>32</v>
      </c>
      <c r="U4116" s="9">
        <v>11002</v>
      </c>
      <c r="V4116" s="9">
        <v>11002</v>
      </c>
      <c r="W4116" s="9" t="s">
        <v>5019</v>
      </c>
      <c r="X4116" s="10" t="s">
        <v>4985</v>
      </c>
      <c r="Y4116" s="10" t="s">
        <v>4993</v>
      </c>
      <c r="Z4116" s="10" t="s">
        <v>4993</v>
      </c>
      <c r="AA4116" s="10" t="s">
        <v>4989</v>
      </c>
      <c r="AB4116" s="10" t="s">
        <v>12941</v>
      </c>
      <c r="AC4116" s="9" t="s">
        <v>5006</v>
      </c>
      <c r="AD4116" s="29"/>
      <c r="AE4116" s="20" t="str">
        <f>VLOOKUP(E4116,'FILIAIS PETZ'!A:Q,17,0)</f>
        <v>CO-1</v>
      </c>
      <c r="AF4116" s="20" t="str">
        <f>VLOOKUP(E4116,'FILIAIS PETZ'!A:Q,3,0)</f>
        <v>FELICIO</v>
      </c>
      <c r="AG4116" s="20" t="str">
        <f>VLOOKUP(E4116,'FILIAIS PETZ'!A:Q,2,0)</f>
        <v>R3</v>
      </c>
      <c r="AH4116" s="75">
        <v>2240</v>
      </c>
      <c r="AI4116" s="16" t="s">
        <v>8437</v>
      </c>
      <c r="AJ4116" s="43">
        <f>VLOOKUP(E4116,'FILIAIS PETZ'!$A$2:$K$2000,11,0)</f>
        <v>18328118014320</v>
      </c>
      <c r="AK4116" s="44">
        <f t="shared" si="275"/>
        <v>18328118014320</v>
      </c>
    </row>
    <row r="4117" spans="1:37" s="14" customFormat="1" ht="15" customHeight="1" thickBot="1" x14ac:dyDescent="0.25">
      <c r="A4117" s="9">
        <f t="shared" si="274"/>
        <v>939925</v>
      </c>
      <c r="B4117" s="18">
        <f>VLOOKUP(C4117,FORNECEDORES!D:E,2,0)</f>
        <v>7736</v>
      </c>
      <c r="C4117" s="19" t="str">
        <f>VLOOKUP(D4117,FORNECEDORES!A:D,4,0)</f>
        <v>27.385.816/0001-37</v>
      </c>
      <c r="D4117" s="13" t="s">
        <v>2591</v>
      </c>
      <c r="E4117" s="20" t="str">
        <f t="shared" si="276"/>
        <v>04 0142</v>
      </c>
      <c r="F4117" s="28" t="s">
        <v>4931</v>
      </c>
      <c r="G4117" s="21" t="str">
        <f>VLOOKUP(E4117,'FILIAIS PETZ'!A:E,5,0)</f>
        <v>PETZ MIGUEL SUTIL</v>
      </c>
      <c r="H4117" s="20" t="str">
        <f>VLOOKUP(E4117,'FILIAIS PETZ'!A:D,4,0)</f>
        <v>MGST-MT</v>
      </c>
      <c r="I4117" s="46">
        <v>45475</v>
      </c>
      <c r="J4117" s="9">
        <v>939925</v>
      </c>
      <c r="K4117" s="9" t="s">
        <v>5858</v>
      </c>
      <c r="L4117" s="29" t="s">
        <v>8683</v>
      </c>
      <c r="M4117" s="46">
        <v>45478</v>
      </c>
      <c r="N4117" s="46">
        <v>45511</v>
      </c>
      <c r="O4117" s="46">
        <v>45490</v>
      </c>
      <c r="P4117" s="91" t="s">
        <v>4990</v>
      </c>
      <c r="Q4117" s="84">
        <v>3</v>
      </c>
      <c r="R4117" s="91">
        <v>1</v>
      </c>
      <c r="S4117" s="9">
        <v>8</v>
      </c>
      <c r="T4117" s="9" t="s">
        <v>32</v>
      </c>
      <c r="U4117" s="9">
        <v>11002</v>
      </c>
      <c r="V4117" s="9">
        <v>11002</v>
      </c>
      <c r="W4117" s="9" t="s">
        <v>5182</v>
      </c>
      <c r="X4117" s="10" t="s">
        <v>4985</v>
      </c>
      <c r="Y4117" s="10" t="s">
        <v>4993</v>
      </c>
      <c r="Z4117" s="10" t="s">
        <v>4993</v>
      </c>
      <c r="AA4117" s="10" t="s">
        <v>4989</v>
      </c>
      <c r="AB4117" s="10" t="s">
        <v>12941</v>
      </c>
      <c r="AC4117" s="9" t="s">
        <v>5006</v>
      </c>
      <c r="AD4117" s="29"/>
      <c r="AE4117" s="20" t="str">
        <f>VLOOKUP(E4117,'FILIAIS PETZ'!A:Q,17,0)</f>
        <v>CO-3</v>
      </c>
      <c r="AF4117" s="20" t="str">
        <f>VLOOKUP(E4117,'FILIAIS PETZ'!A:Q,3,0)</f>
        <v>FELICIO</v>
      </c>
      <c r="AG4117" s="20" t="str">
        <f>VLOOKUP(E4117,'FILIAIS PETZ'!A:Q,2,0)</f>
        <v>R3</v>
      </c>
      <c r="AH4117" s="75">
        <v>300</v>
      </c>
      <c r="AI4117" s="16" t="s">
        <v>8438</v>
      </c>
      <c r="AJ4117" s="43">
        <f>VLOOKUP(E4117,'FILIAIS PETZ'!$A$2:$K$2000,11,0)</f>
        <v>18328118013430</v>
      </c>
      <c r="AK4117" s="44">
        <f t="shared" si="275"/>
        <v>18328118013430</v>
      </c>
    </row>
    <row r="4118" spans="1:37" s="14" customFormat="1" ht="15" customHeight="1" thickBot="1" x14ac:dyDescent="0.25">
      <c r="A4118" s="9">
        <f t="shared" si="274"/>
        <v>939927</v>
      </c>
      <c r="B4118" s="18">
        <f>VLOOKUP(C4118,FORNECEDORES!D:E,2,0)</f>
        <v>7736</v>
      </c>
      <c r="C4118" s="19" t="str">
        <f>VLOOKUP(D4118,FORNECEDORES!A:D,4,0)</f>
        <v>27.385.816/0001-37</v>
      </c>
      <c r="D4118" s="13" t="s">
        <v>2591</v>
      </c>
      <c r="E4118" s="20" t="str">
        <f t="shared" si="276"/>
        <v>04 0144</v>
      </c>
      <c r="F4118" s="28" t="s">
        <v>4938</v>
      </c>
      <c r="G4118" s="21" t="str">
        <f>VLOOKUP(E4118,'FILIAIS PETZ'!A:E,5,0)</f>
        <v>PETZ FERNANDO CORREA</v>
      </c>
      <c r="H4118" s="20" t="str">
        <f>VLOOKUP(E4118,'FILIAIS PETZ'!A:D,4,0)</f>
        <v>FCOR-MT</v>
      </c>
      <c r="I4118" s="46">
        <v>45475</v>
      </c>
      <c r="J4118" s="9">
        <v>939927</v>
      </c>
      <c r="K4118" s="9" t="s">
        <v>5858</v>
      </c>
      <c r="L4118" s="29" t="s">
        <v>8684</v>
      </c>
      <c r="M4118" s="46">
        <v>45478</v>
      </c>
      <c r="N4118" s="46">
        <v>45511</v>
      </c>
      <c r="O4118" s="46">
        <v>45490</v>
      </c>
      <c r="P4118" s="91" t="s">
        <v>4990</v>
      </c>
      <c r="Q4118" s="84">
        <v>3</v>
      </c>
      <c r="R4118" s="91">
        <v>1</v>
      </c>
      <c r="S4118" s="9">
        <v>8</v>
      </c>
      <c r="T4118" s="9" t="s">
        <v>32</v>
      </c>
      <c r="U4118" s="9">
        <v>11002</v>
      </c>
      <c r="V4118" s="9">
        <v>11002</v>
      </c>
      <c r="W4118" s="9" t="s">
        <v>4984</v>
      </c>
      <c r="X4118" s="10" t="s">
        <v>4992</v>
      </c>
      <c r="Y4118" s="10" t="s">
        <v>4993</v>
      </c>
      <c r="Z4118" s="9" t="s">
        <v>4993</v>
      </c>
      <c r="AA4118" s="9" t="s">
        <v>4992</v>
      </c>
      <c r="AB4118" s="9" t="s">
        <v>5066</v>
      </c>
      <c r="AC4118" s="9" t="s">
        <v>5006</v>
      </c>
      <c r="AD4118" s="29"/>
      <c r="AE4118" s="20" t="str">
        <f>VLOOKUP(E4118,'FILIAIS PETZ'!A:Q,17,0)</f>
        <v>CO-3</v>
      </c>
      <c r="AF4118" s="20" t="str">
        <f>VLOOKUP(E4118,'FILIAIS PETZ'!A:Q,3,0)</f>
        <v>FELICIO</v>
      </c>
      <c r="AG4118" s="20" t="str">
        <f>VLOOKUP(E4118,'FILIAIS PETZ'!A:Q,2,0)</f>
        <v>R3</v>
      </c>
      <c r="AH4118" s="75">
        <v>350</v>
      </c>
      <c r="AI4118" s="16" t="s">
        <v>8439</v>
      </c>
      <c r="AJ4118" s="43">
        <f>VLOOKUP(E4118,'FILIAIS PETZ'!$A$2:$K$2000,11,0)</f>
        <v>18328118014169</v>
      </c>
      <c r="AK4118" s="44">
        <f t="shared" si="275"/>
        <v>18328118014169</v>
      </c>
    </row>
    <row r="4119" spans="1:37" s="14" customFormat="1" ht="15" customHeight="1" thickBot="1" x14ac:dyDescent="0.25">
      <c r="A4119" s="9">
        <f t="shared" si="274"/>
        <v>939928</v>
      </c>
      <c r="B4119" s="18">
        <f>VLOOKUP(C4119,FORNECEDORES!D:E,2,0)</f>
        <v>7736</v>
      </c>
      <c r="C4119" s="19" t="str">
        <f>VLOOKUP(D4119,FORNECEDORES!A:D,4,0)</f>
        <v>27.385.816/0001-37</v>
      </c>
      <c r="D4119" s="13" t="s">
        <v>2591</v>
      </c>
      <c r="E4119" s="20" t="str">
        <f t="shared" si="276"/>
        <v>04 0029</v>
      </c>
      <c r="F4119" s="28" t="s">
        <v>4965</v>
      </c>
      <c r="G4119" s="21" t="str">
        <f>VLOOKUP(E4119,'FILIAIS PETZ'!A:E,5,0)</f>
        <v>PETZ PASSEIO DAS AGUAS</v>
      </c>
      <c r="H4119" s="20" t="str">
        <f>VLOOKUP(E4119,'FILIAIS PETZ'!A:D,4,0)</f>
        <v>PSAG-GO</v>
      </c>
      <c r="I4119" s="46">
        <v>45475</v>
      </c>
      <c r="J4119" s="9">
        <v>939928</v>
      </c>
      <c r="K4119" s="9" t="s">
        <v>5858</v>
      </c>
      <c r="L4119" s="29" t="s">
        <v>8685</v>
      </c>
      <c r="M4119" s="46">
        <v>45478</v>
      </c>
      <c r="N4119" s="46">
        <v>45511</v>
      </c>
      <c r="O4119" s="46">
        <v>45490</v>
      </c>
      <c r="P4119" s="91" t="s">
        <v>4990</v>
      </c>
      <c r="Q4119" s="84">
        <v>3</v>
      </c>
      <c r="R4119" s="91">
        <v>1</v>
      </c>
      <c r="S4119" s="9">
        <v>8</v>
      </c>
      <c r="T4119" s="9" t="s">
        <v>32</v>
      </c>
      <c r="U4119" s="9">
        <v>11002</v>
      </c>
      <c r="V4119" s="9">
        <v>11002</v>
      </c>
      <c r="W4119" s="9" t="s">
        <v>5019</v>
      </c>
      <c r="X4119" s="10" t="s">
        <v>4985</v>
      </c>
      <c r="Y4119" s="10" t="s">
        <v>4980</v>
      </c>
      <c r="Z4119" s="10" t="s">
        <v>4980</v>
      </c>
      <c r="AA4119" s="10" t="s">
        <v>4989</v>
      </c>
      <c r="AB4119" s="10" t="s">
        <v>5005</v>
      </c>
      <c r="AC4119" s="9" t="s">
        <v>5006</v>
      </c>
      <c r="AD4119" s="29"/>
      <c r="AE4119" s="20" t="str">
        <f>VLOOKUP(E4119,'FILIAIS PETZ'!A:Q,17,0)</f>
        <v>CO-2</v>
      </c>
      <c r="AF4119" s="20" t="str">
        <f>VLOOKUP(E4119,'FILIAIS PETZ'!A:Q,3,0)</f>
        <v>FELICIO</v>
      </c>
      <c r="AG4119" s="20" t="str">
        <f>VLOOKUP(E4119,'FILIAIS PETZ'!A:Q,2,0)</f>
        <v>R3</v>
      </c>
      <c r="AH4119" s="75">
        <v>631.5</v>
      </c>
      <c r="AI4119" s="16" t="s">
        <v>8440</v>
      </c>
      <c r="AJ4119" s="43">
        <f>VLOOKUP(E4119,'FILIAIS PETZ'!$A$2:$K$2000,11,0)</f>
        <v>18328118002900</v>
      </c>
      <c r="AK4119" s="44">
        <f t="shared" si="275"/>
        <v>18328118002900</v>
      </c>
    </row>
    <row r="4120" spans="1:37" s="14" customFormat="1" ht="15" customHeight="1" thickBot="1" x14ac:dyDescent="0.25">
      <c r="A4120" s="9">
        <f t="shared" si="274"/>
        <v>939929</v>
      </c>
      <c r="B4120" s="18">
        <f>VLOOKUP(C4120,FORNECEDORES!D:E,2,0)</f>
        <v>7736</v>
      </c>
      <c r="C4120" s="19" t="str">
        <f>VLOOKUP(D4120,FORNECEDORES!A:D,4,0)</f>
        <v>27.385.816/0001-37</v>
      </c>
      <c r="D4120" s="13" t="s">
        <v>2591</v>
      </c>
      <c r="E4120" s="20" t="str">
        <f t="shared" si="276"/>
        <v>04 0200</v>
      </c>
      <c r="F4120" s="28" t="s">
        <v>4960</v>
      </c>
      <c r="G4120" s="21" t="str">
        <f>VLOOKUP(E4120,'FILIAIS PETZ'!A:E,5,0)</f>
        <v>PETZ BRASILIA W3 NORTE</v>
      </c>
      <c r="H4120" s="20" t="str">
        <f>VLOOKUP(E4120,'FILIAIS PETZ'!A:D,4,0)</f>
        <v>W3NT-DF</v>
      </c>
      <c r="I4120" s="46">
        <v>45475</v>
      </c>
      <c r="J4120" s="9">
        <v>939929</v>
      </c>
      <c r="K4120" s="9" t="s">
        <v>5858</v>
      </c>
      <c r="L4120" s="29" t="s">
        <v>8686</v>
      </c>
      <c r="M4120" s="46">
        <v>45478</v>
      </c>
      <c r="N4120" s="46">
        <v>45511</v>
      </c>
      <c r="O4120" s="46">
        <v>45490</v>
      </c>
      <c r="P4120" s="91" t="s">
        <v>4990</v>
      </c>
      <c r="Q4120" s="84">
        <v>3</v>
      </c>
      <c r="R4120" s="91">
        <v>1</v>
      </c>
      <c r="S4120" s="9">
        <v>8</v>
      </c>
      <c r="T4120" s="9" t="s">
        <v>32</v>
      </c>
      <c r="U4120" s="9">
        <v>11002</v>
      </c>
      <c r="V4120" s="9">
        <v>11002</v>
      </c>
      <c r="W4120" s="9" t="s">
        <v>5057</v>
      </c>
      <c r="X4120" s="10" t="s">
        <v>4985</v>
      </c>
      <c r="Y4120" s="10" t="s">
        <v>4993</v>
      </c>
      <c r="Z4120" s="10" t="s">
        <v>4993</v>
      </c>
      <c r="AA4120" s="10" t="s">
        <v>4989</v>
      </c>
      <c r="AB4120" s="10" t="s">
        <v>5066</v>
      </c>
      <c r="AC4120" s="9" t="s">
        <v>5006</v>
      </c>
      <c r="AD4120" s="29"/>
      <c r="AE4120" s="20" t="str">
        <f>VLOOKUP(E4120,'FILIAIS PETZ'!A:Q,17,0)</f>
        <v>CO-2</v>
      </c>
      <c r="AF4120" s="20" t="str">
        <f>VLOOKUP(E4120,'FILIAIS PETZ'!A:Q,3,0)</f>
        <v>FELICIO</v>
      </c>
      <c r="AG4120" s="20" t="str">
        <f>VLOOKUP(E4120,'FILIAIS PETZ'!A:Q,2,0)</f>
        <v>R3</v>
      </c>
      <c r="AH4120" s="75">
        <v>810</v>
      </c>
      <c r="AI4120" s="16" t="s">
        <v>8441</v>
      </c>
      <c r="AJ4120" s="43">
        <f>VLOOKUP(E4120,'FILIAIS PETZ'!$A$2:$K$2000,11,0)</f>
        <v>18328118018660</v>
      </c>
      <c r="AK4120" s="44">
        <f t="shared" si="275"/>
        <v>18328118018660</v>
      </c>
    </row>
    <row r="4121" spans="1:37" s="14" customFormat="1" ht="15" customHeight="1" thickBot="1" x14ac:dyDescent="0.25">
      <c r="A4121" s="9">
        <f t="shared" si="274"/>
        <v>939930</v>
      </c>
      <c r="B4121" s="18">
        <f>VLOOKUP(C4121,FORNECEDORES!D:E,2,0)</f>
        <v>7736</v>
      </c>
      <c r="C4121" s="19" t="str">
        <f>VLOOKUP(D4121,FORNECEDORES!A:D,4,0)</f>
        <v>27.385.816/0001-37</v>
      </c>
      <c r="D4121" s="13" t="s">
        <v>2591</v>
      </c>
      <c r="E4121" s="20" t="str">
        <f t="shared" si="276"/>
        <v>04 0144</v>
      </c>
      <c r="F4121" s="28" t="s">
        <v>4938</v>
      </c>
      <c r="G4121" s="21" t="str">
        <f>VLOOKUP(E4121,'FILIAIS PETZ'!A:E,5,0)</f>
        <v>PETZ FERNANDO CORREA</v>
      </c>
      <c r="H4121" s="20" t="str">
        <f>VLOOKUP(E4121,'FILIAIS PETZ'!A:D,4,0)</f>
        <v>FCOR-MT</v>
      </c>
      <c r="I4121" s="46">
        <v>45475</v>
      </c>
      <c r="J4121" s="9">
        <v>939930</v>
      </c>
      <c r="K4121" s="9" t="s">
        <v>5858</v>
      </c>
      <c r="L4121" s="29" t="s">
        <v>8687</v>
      </c>
      <c r="M4121" s="46">
        <v>45478</v>
      </c>
      <c r="N4121" s="46">
        <v>45511</v>
      </c>
      <c r="O4121" s="46">
        <v>45490</v>
      </c>
      <c r="P4121" s="91" t="s">
        <v>4990</v>
      </c>
      <c r="Q4121" s="84">
        <v>3</v>
      </c>
      <c r="R4121" s="91">
        <v>1</v>
      </c>
      <c r="S4121" s="9">
        <v>8</v>
      </c>
      <c r="T4121" s="9" t="s">
        <v>32</v>
      </c>
      <c r="U4121" s="9">
        <v>11002</v>
      </c>
      <c r="V4121" s="9">
        <v>11002</v>
      </c>
      <c r="W4121" s="9" t="s">
        <v>5019</v>
      </c>
      <c r="X4121" s="10" t="s">
        <v>4992</v>
      </c>
      <c r="Y4121" s="10" t="s">
        <v>4993</v>
      </c>
      <c r="Z4121" s="10" t="s">
        <v>4993</v>
      </c>
      <c r="AA4121" s="10" t="s">
        <v>4992</v>
      </c>
      <c r="AB4121" s="10" t="s">
        <v>12941</v>
      </c>
      <c r="AC4121" s="9" t="s">
        <v>5006</v>
      </c>
      <c r="AD4121" s="29"/>
      <c r="AE4121" s="20" t="str">
        <f>VLOOKUP(E4121,'FILIAIS PETZ'!A:Q,17,0)</f>
        <v>CO-3</v>
      </c>
      <c r="AF4121" s="20" t="str">
        <f>VLOOKUP(E4121,'FILIAIS PETZ'!A:Q,3,0)</f>
        <v>FELICIO</v>
      </c>
      <c r="AG4121" s="20" t="str">
        <f>VLOOKUP(E4121,'FILIAIS PETZ'!A:Q,2,0)</f>
        <v>R3</v>
      </c>
      <c r="AH4121" s="75">
        <v>630</v>
      </c>
      <c r="AI4121" s="16" t="s">
        <v>8442</v>
      </c>
      <c r="AJ4121" s="43">
        <f>VLOOKUP(E4121,'FILIAIS PETZ'!$A$2:$K$2000,11,0)</f>
        <v>18328118014169</v>
      </c>
      <c r="AK4121" s="44">
        <f t="shared" si="275"/>
        <v>18328118014169</v>
      </c>
    </row>
    <row r="4122" spans="1:37" s="14" customFormat="1" ht="15" customHeight="1" thickBot="1" x14ac:dyDescent="0.25">
      <c r="A4122" s="9">
        <f t="shared" si="274"/>
        <v>940144</v>
      </c>
      <c r="B4122" s="18">
        <f>VLOOKUP(C4122,FORNECEDORES!D:E,2,0)</f>
        <v>530375</v>
      </c>
      <c r="C4122" s="19" t="str">
        <f>VLOOKUP(D4122,FORNECEDORES!A:D,4,0)</f>
        <v>23.080.842/0001-04</v>
      </c>
      <c r="D4122" s="13" t="s">
        <v>4370</v>
      </c>
      <c r="E4122" s="20" t="str">
        <f t="shared" si="276"/>
        <v>04 0083</v>
      </c>
      <c r="F4122" s="28" t="s">
        <v>4936</v>
      </c>
      <c r="G4122" s="21" t="str">
        <f>VLOOKUP(E4122,'FILIAIS PETZ'!A:E,5,0)</f>
        <v>PETZ OSASCO</v>
      </c>
      <c r="H4122" s="20" t="str">
        <f>VLOOKUP(E4122,'FILIAIS PETZ'!A:D,4,0)</f>
        <v>OSAS-SP</v>
      </c>
      <c r="I4122" s="46">
        <v>45475</v>
      </c>
      <c r="J4122" s="9">
        <v>940144</v>
      </c>
      <c r="K4122" s="9" t="s">
        <v>5858</v>
      </c>
      <c r="L4122" s="29" t="s">
        <v>8735</v>
      </c>
      <c r="M4122" s="46">
        <v>45476</v>
      </c>
      <c r="N4122" s="46">
        <v>45511</v>
      </c>
      <c r="O4122" s="46">
        <v>45492</v>
      </c>
      <c r="P4122" s="91" t="s">
        <v>4990</v>
      </c>
      <c r="Q4122" s="84">
        <v>3</v>
      </c>
      <c r="R4122" s="91">
        <v>1</v>
      </c>
      <c r="S4122" s="9">
        <v>8</v>
      </c>
      <c r="T4122" s="9" t="s">
        <v>32</v>
      </c>
      <c r="U4122" s="9">
        <v>11002</v>
      </c>
      <c r="V4122" s="9">
        <v>11002</v>
      </c>
      <c r="W4122" s="9" t="s">
        <v>4984</v>
      </c>
      <c r="X4122" s="10" t="s">
        <v>4985</v>
      </c>
      <c r="Y4122" s="9" t="s">
        <v>4993</v>
      </c>
      <c r="Z4122" s="9" t="s">
        <v>8408</v>
      </c>
      <c r="AA4122" s="9" t="s">
        <v>4989</v>
      </c>
      <c r="AB4122" s="9" t="s">
        <v>12941</v>
      </c>
      <c r="AC4122" s="9" t="s">
        <v>5006</v>
      </c>
      <c r="AD4122" s="29"/>
      <c r="AE4122" s="20" t="str">
        <f>VLOOKUP(E4122,'FILIAIS PETZ'!A:Q,17,0)</f>
        <v>SP7</v>
      </c>
      <c r="AF4122" s="20" t="str">
        <f>VLOOKUP(E4122,'FILIAIS PETZ'!A:Q,3,0)</f>
        <v>FELICIO</v>
      </c>
      <c r="AG4122" s="20" t="str">
        <f>VLOOKUP(E4122,'FILIAIS PETZ'!A:Q,2,0)</f>
        <v>R3</v>
      </c>
      <c r="AH4122" s="75">
        <v>850</v>
      </c>
      <c r="AI4122" s="16" t="s">
        <v>8444</v>
      </c>
      <c r="AJ4122" s="43">
        <f>VLOOKUP(E4122,'FILIAIS PETZ'!$A$2:$K$2000,11,0)</f>
        <v>18328118008355</v>
      </c>
      <c r="AK4122" s="44">
        <f t="shared" si="275"/>
        <v>18328118008355</v>
      </c>
    </row>
    <row r="4123" spans="1:37" s="14" customFormat="1" ht="15" customHeight="1" thickBot="1" x14ac:dyDescent="0.25">
      <c r="A4123" s="9">
        <f t="shared" si="274"/>
        <v>940145</v>
      </c>
      <c r="B4123" s="18">
        <f>VLOOKUP(C4123,FORNECEDORES!D:E,2,0)</f>
        <v>530375</v>
      </c>
      <c r="C4123" s="19" t="str">
        <f>VLOOKUP(D4123,FORNECEDORES!A:D,4,0)</f>
        <v>23.080.842/0001-04</v>
      </c>
      <c r="D4123" s="13" t="s">
        <v>4370</v>
      </c>
      <c r="E4123" s="20" t="str">
        <f t="shared" si="276"/>
        <v>04 0083</v>
      </c>
      <c r="F4123" s="28" t="s">
        <v>4936</v>
      </c>
      <c r="G4123" s="21" t="str">
        <f>VLOOKUP(E4123,'FILIAIS PETZ'!A:E,5,0)</f>
        <v>PETZ OSASCO</v>
      </c>
      <c r="H4123" s="20" t="str">
        <f>VLOOKUP(E4123,'FILIAIS PETZ'!A:D,4,0)</f>
        <v>OSAS-SP</v>
      </c>
      <c r="I4123" s="46">
        <v>45475</v>
      </c>
      <c r="J4123" s="9">
        <v>940145</v>
      </c>
      <c r="K4123" s="9" t="s">
        <v>5858</v>
      </c>
      <c r="L4123" s="29" t="s">
        <v>8736</v>
      </c>
      <c r="M4123" s="46">
        <v>45476</v>
      </c>
      <c r="N4123" s="46">
        <v>45511</v>
      </c>
      <c r="O4123" s="46">
        <v>45492</v>
      </c>
      <c r="P4123" s="91" t="s">
        <v>4990</v>
      </c>
      <c r="Q4123" s="84">
        <v>3</v>
      </c>
      <c r="R4123" s="91">
        <v>1</v>
      </c>
      <c r="S4123" s="9">
        <v>8</v>
      </c>
      <c r="T4123" s="9" t="s">
        <v>32</v>
      </c>
      <c r="U4123" s="9">
        <v>11002</v>
      </c>
      <c r="V4123" s="9">
        <v>11002</v>
      </c>
      <c r="W4123" s="9" t="s">
        <v>4984</v>
      </c>
      <c r="X4123" s="10" t="s">
        <v>4985</v>
      </c>
      <c r="Y4123" s="9" t="s">
        <v>4993</v>
      </c>
      <c r="Z4123" s="9" t="s">
        <v>8408</v>
      </c>
      <c r="AA4123" s="9" t="s">
        <v>4989</v>
      </c>
      <c r="AB4123" s="9" t="s">
        <v>12941</v>
      </c>
      <c r="AC4123" s="9" t="s">
        <v>5006</v>
      </c>
      <c r="AD4123" s="29"/>
      <c r="AE4123" s="20" t="str">
        <f>VLOOKUP(E4123,'FILIAIS PETZ'!A:Q,17,0)</f>
        <v>SP7</v>
      </c>
      <c r="AF4123" s="20" t="str">
        <f>VLOOKUP(E4123,'FILIAIS PETZ'!A:Q,3,0)</f>
        <v>FELICIO</v>
      </c>
      <c r="AG4123" s="20" t="str">
        <f>VLOOKUP(E4123,'FILIAIS PETZ'!A:Q,2,0)</f>
        <v>R3</v>
      </c>
      <c r="AH4123" s="75">
        <v>850</v>
      </c>
      <c r="AI4123" s="16" t="s">
        <v>8445</v>
      </c>
      <c r="AJ4123" s="43">
        <f>VLOOKUP(E4123,'FILIAIS PETZ'!$A$2:$K$2000,11,0)</f>
        <v>18328118008355</v>
      </c>
      <c r="AK4123" s="44">
        <f t="shared" si="275"/>
        <v>18328118008355</v>
      </c>
    </row>
    <row r="4124" spans="1:37" s="14" customFormat="1" ht="15" customHeight="1" thickBot="1" x14ac:dyDescent="0.25">
      <c r="A4124" s="9">
        <f t="shared" si="274"/>
        <v>940146</v>
      </c>
      <c r="B4124" s="18">
        <f>VLOOKUP(C4124,FORNECEDORES!D:E,2,0)</f>
        <v>530375</v>
      </c>
      <c r="C4124" s="19" t="str">
        <f>VLOOKUP(D4124,FORNECEDORES!A:D,4,0)</f>
        <v>23.080.842/0001-04</v>
      </c>
      <c r="D4124" s="13" t="s">
        <v>4370</v>
      </c>
      <c r="E4124" s="20" t="str">
        <f t="shared" si="276"/>
        <v>04 0083</v>
      </c>
      <c r="F4124" s="28" t="s">
        <v>4936</v>
      </c>
      <c r="G4124" s="21" t="str">
        <f>VLOOKUP(E4124,'FILIAIS PETZ'!A:E,5,0)</f>
        <v>PETZ OSASCO</v>
      </c>
      <c r="H4124" s="20" t="str">
        <f>VLOOKUP(E4124,'FILIAIS PETZ'!A:D,4,0)</f>
        <v>OSAS-SP</v>
      </c>
      <c r="I4124" s="46">
        <v>45475</v>
      </c>
      <c r="J4124" s="9">
        <v>940146</v>
      </c>
      <c r="K4124" s="9" t="s">
        <v>5858</v>
      </c>
      <c r="L4124" s="29" t="s">
        <v>8737</v>
      </c>
      <c r="M4124" s="46">
        <v>45476</v>
      </c>
      <c r="N4124" s="46">
        <v>45511</v>
      </c>
      <c r="O4124" s="46">
        <v>45492</v>
      </c>
      <c r="P4124" s="91" t="s">
        <v>4990</v>
      </c>
      <c r="Q4124" s="84">
        <v>3</v>
      </c>
      <c r="R4124" s="91">
        <v>1</v>
      </c>
      <c r="S4124" s="9">
        <v>8</v>
      </c>
      <c r="T4124" s="9" t="s">
        <v>32</v>
      </c>
      <c r="U4124" s="9">
        <v>11002</v>
      </c>
      <c r="V4124" s="9">
        <v>11002</v>
      </c>
      <c r="W4124" s="9" t="s">
        <v>4984</v>
      </c>
      <c r="X4124" s="10" t="s">
        <v>4985</v>
      </c>
      <c r="Y4124" s="9" t="s">
        <v>4993</v>
      </c>
      <c r="Z4124" s="9" t="s">
        <v>8408</v>
      </c>
      <c r="AA4124" s="9" t="s">
        <v>4989</v>
      </c>
      <c r="AB4124" s="9" t="s">
        <v>12941</v>
      </c>
      <c r="AC4124" s="9" t="s">
        <v>5006</v>
      </c>
      <c r="AD4124" s="29"/>
      <c r="AE4124" s="20" t="str">
        <f>VLOOKUP(E4124,'FILIAIS PETZ'!A:Q,17,0)</f>
        <v>SP7</v>
      </c>
      <c r="AF4124" s="20" t="str">
        <f>VLOOKUP(E4124,'FILIAIS PETZ'!A:Q,3,0)</f>
        <v>FELICIO</v>
      </c>
      <c r="AG4124" s="20" t="str">
        <f>VLOOKUP(E4124,'FILIAIS PETZ'!A:Q,2,0)</f>
        <v>R3</v>
      </c>
      <c r="AH4124" s="75">
        <v>850</v>
      </c>
      <c r="AI4124" s="16" t="s">
        <v>8446</v>
      </c>
      <c r="AJ4124" s="43">
        <f>VLOOKUP(E4124,'FILIAIS PETZ'!$A$2:$K$2000,11,0)</f>
        <v>18328118008355</v>
      </c>
      <c r="AK4124" s="44">
        <f t="shared" si="275"/>
        <v>18328118008355</v>
      </c>
    </row>
    <row r="4125" spans="1:37" s="14" customFormat="1" ht="15" customHeight="1" thickBot="1" x14ac:dyDescent="0.25">
      <c r="A4125" s="9">
        <f t="shared" si="274"/>
        <v>940150</v>
      </c>
      <c r="B4125" s="18">
        <f>VLOOKUP(C4125,FORNECEDORES!D:E,2,0)</f>
        <v>530375</v>
      </c>
      <c r="C4125" s="19" t="str">
        <f>VLOOKUP(D4125,FORNECEDORES!A:D,4,0)</f>
        <v>23.080.842/0001-04</v>
      </c>
      <c r="D4125" s="13" t="s">
        <v>4370</v>
      </c>
      <c r="E4125" s="20" t="str">
        <f t="shared" si="276"/>
        <v>04 0165</v>
      </c>
      <c r="F4125" s="28" t="s">
        <v>4935</v>
      </c>
      <c r="G4125" s="21" t="str">
        <f>VLOOKUP(E4125,'FILIAIS PETZ'!A:E,5,0)</f>
        <v>PETZ CARAPICUIBA</v>
      </c>
      <c r="H4125" s="20" t="str">
        <f>VLOOKUP(E4125,'FILIAIS PETZ'!A:D,4,0)</f>
        <v>CPIC-SP</v>
      </c>
      <c r="I4125" s="46">
        <v>45475</v>
      </c>
      <c r="J4125" s="9">
        <v>940150</v>
      </c>
      <c r="K4125" s="9" t="s">
        <v>5858</v>
      </c>
      <c r="L4125" s="29" t="s">
        <v>8738</v>
      </c>
      <c r="M4125" s="46">
        <v>45476</v>
      </c>
      <c r="N4125" s="46">
        <v>45511</v>
      </c>
      <c r="O4125" s="46">
        <v>45492</v>
      </c>
      <c r="P4125" s="91" t="s">
        <v>4990</v>
      </c>
      <c r="Q4125" s="84">
        <v>3</v>
      </c>
      <c r="R4125" s="91">
        <v>1</v>
      </c>
      <c r="S4125" s="9">
        <v>8</v>
      </c>
      <c r="T4125" s="9" t="s">
        <v>32</v>
      </c>
      <c r="U4125" s="9">
        <v>11002</v>
      </c>
      <c r="V4125" s="9">
        <v>11002</v>
      </c>
      <c r="W4125" s="9" t="s">
        <v>5019</v>
      </c>
      <c r="X4125" s="10" t="s">
        <v>4985</v>
      </c>
      <c r="Y4125" s="10" t="s">
        <v>4993</v>
      </c>
      <c r="Z4125" s="9" t="s">
        <v>5041</v>
      </c>
      <c r="AA4125" s="9" t="s">
        <v>4989</v>
      </c>
      <c r="AB4125" s="9" t="s">
        <v>12941</v>
      </c>
      <c r="AC4125" s="9" t="s">
        <v>5006</v>
      </c>
      <c r="AD4125" s="29"/>
      <c r="AE4125" s="20" t="str">
        <f>VLOOKUP(E4125,'FILIAIS PETZ'!A:Q,17,0)</f>
        <v>SP7</v>
      </c>
      <c r="AF4125" s="20" t="str">
        <f>VLOOKUP(E4125,'FILIAIS PETZ'!A:Q,3,0)</f>
        <v>FELICIO</v>
      </c>
      <c r="AG4125" s="20" t="str">
        <f>VLOOKUP(E4125,'FILIAIS PETZ'!A:Q,2,0)</f>
        <v>R3</v>
      </c>
      <c r="AH4125" s="75">
        <v>840</v>
      </c>
      <c r="AI4125" s="16" t="s">
        <v>8447</v>
      </c>
      <c r="AJ4125" s="43">
        <f>VLOOKUP(E4125,'FILIAIS PETZ'!$A$2:$K$2000,11,0)</f>
        <v>18328118015726</v>
      </c>
      <c r="AK4125" s="44">
        <f t="shared" si="275"/>
        <v>18328118015726</v>
      </c>
    </row>
    <row r="4126" spans="1:37" s="14" customFormat="1" ht="15" customHeight="1" thickBot="1" x14ac:dyDescent="0.25">
      <c r="A4126" s="9">
        <f t="shared" si="274"/>
        <v>940153</v>
      </c>
      <c r="B4126" s="18">
        <f>VLOOKUP(C4126,FORNECEDORES!D:E,2,0)</f>
        <v>530375</v>
      </c>
      <c r="C4126" s="19" t="str">
        <f>VLOOKUP(D4126,FORNECEDORES!A:D,4,0)</f>
        <v>23.080.842/0001-04</v>
      </c>
      <c r="D4126" s="13" t="s">
        <v>4370</v>
      </c>
      <c r="E4126" s="20" t="str">
        <f t="shared" si="276"/>
        <v>04 0051</v>
      </c>
      <c r="F4126" s="28" t="s">
        <v>4948</v>
      </c>
      <c r="G4126" s="21" t="str">
        <f>VLOOKUP(E4126,'FILIAIS PETZ'!A:E,5,0)</f>
        <v>PETZ TAMBORÉ</v>
      </c>
      <c r="H4126" s="20" t="str">
        <f>VLOOKUP(E4126,'FILIAIS PETZ'!A:D,4,0)</f>
        <v>TMBO-SP</v>
      </c>
      <c r="I4126" s="46">
        <v>45475</v>
      </c>
      <c r="J4126" s="9">
        <v>940153</v>
      </c>
      <c r="K4126" s="9" t="s">
        <v>5858</v>
      </c>
      <c r="L4126" s="29" t="s">
        <v>8739</v>
      </c>
      <c r="M4126" s="46">
        <v>45476</v>
      </c>
      <c r="N4126" s="46">
        <v>45511</v>
      </c>
      <c r="O4126" s="46">
        <v>45492</v>
      </c>
      <c r="P4126" s="91" t="s">
        <v>4990</v>
      </c>
      <c r="Q4126" s="84">
        <v>3</v>
      </c>
      <c r="R4126" s="91">
        <v>1</v>
      </c>
      <c r="S4126" s="9">
        <v>8</v>
      </c>
      <c r="T4126" s="9" t="s">
        <v>32</v>
      </c>
      <c r="U4126" s="9">
        <v>11002</v>
      </c>
      <c r="V4126" s="9">
        <v>11002</v>
      </c>
      <c r="W4126" s="9" t="s">
        <v>4984</v>
      </c>
      <c r="X4126" s="10" t="s">
        <v>4985</v>
      </c>
      <c r="Y4126" s="9" t="s">
        <v>4993</v>
      </c>
      <c r="Z4126" s="9" t="s">
        <v>8408</v>
      </c>
      <c r="AA4126" s="9" t="s">
        <v>4989</v>
      </c>
      <c r="AB4126" s="9" t="s">
        <v>12941</v>
      </c>
      <c r="AC4126" s="9" t="s">
        <v>5006</v>
      </c>
      <c r="AD4126" s="29"/>
      <c r="AE4126" s="20" t="str">
        <f>VLOOKUP(E4126,'FILIAIS PETZ'!A:Q,17,0)</f>
        <v>SP7</v>
      </c>
      <c r="AF4126" s="20" t="str">
        <f>VLOOKUP(E4126,'FILIAIS PETZ'!A:Q,3,0)</f>
        <v>FELICIO</v>
      </c>
      <c r="AG4126" s="20" t="str">
        <f>VLOOKUP(E4126,'FILIAIS PETZ'!A:Q,2,0)</f>
        <v>R3</v>
      </c>
      <c r="AH4126" s="75">
        <v>2900</v>
      </c>
      <c r="AI4126" s="16" t="s">
        <v>8448</v>
      </c>
      <c r="AJ4126" s="43">
        <f>VLOOKUP(E4126,'FILIAIS PETZ'!$A$2:$K$2000,11,0)</f>
        <v>18328118004872</v>
      </c>
      <c r="AK4126" s="44">
        <f t="shared" si="275"/>
        <v>18328118004872</v>
      </c>
    </row>
    <row r="4127" spans="1:37" s="14" customFormat="1" ht="15" customHeight="1" thickBot="1" x14ac:dyDescent="0.25">
      <c r="A4127" s="9">
        <f t="shared" si="274"/>
        <v>940156</v>
      </c>
      <c r="B4127" s="18">
        <f>VLOOKUP(C4127,FORNECEDORES!D:E,2,0)</f>
        <v>530375</v>
      </c>
      <c r="C4127" s="19" t="str">
        <f>VLOOKUP(D4127,FORNECEDORES!A:D,4,0)</f>
        <v>23.080.842/0001-04</v>
      </c>
      <c r="D4127" s="13" t="s">
        <v>4370</v>
      </c>
      <c r="E4127" s="20" t="str">
        <f t="shared" si="276"/>
        <v>04 0008</v>
      </c>
      <c r="F4127" s="28" t="s">
        <v>4937</v>
      </c>
      <c r="G4127" s="21" t="str">
        <f>VLOOKUP(E4127,'FILIAIS PETZ'!A:E,5,0)</f>
        <v>PETZ ALPHAVILLE</v>
      </c>
      <c r="H4127" s="20" t="str">
        <f>VLOOKUP(E4127,'FILIAIS PETZ'!A:D,4,0)</f>
        <v>ALPH-SP</v>
      </c>
      <c r="I4127" s="46">
        <v>45475</v>
      </c>
      <c r="J4127" s="9">
        <v>940156</v>
      </c>
      <c r="K4127" s="9" t="s">
        <v>5858</v>
      </c>
      <c r="L4127" s="29" t="s">
        <v>8740</v>
      </c>
      <c r="M4127" s="46">
        <v>45476</v>
      </c>
      <c r="N4127" s="46">
        <v>45511</v>
      </c>
      <c r="O4127" s="46">
        <v>45492</v>
      </c>
      <c r="P4127" s="91" t="s">
        <v>4990</v>
      </c>
      <c r="Q4127" s="84">
        <v>3</v>
      </c>
      <c r="R4127" s="91">
        <v>1</v>
      </c>
      <c r="S4127" s="9">
        <v>8</v>
      </c>
      <c r="T4127" s="9" t="s">
        <v>32</v>
      </c>
      <c r="U4127" s="9">
        <v>11002</v>
      </c>
      <c r="V4127" s="9">
        <v>11002</v>
      </c>
      <c r="W4127" s="9" t="s">
        <v>5034</v>
      </c>
      <c r="X4127" s="10" t="s">
        <v>4985</v>
      </c>
      <c r="Y4127" s="10" t="s">
        <v>4993</v>
      </c>
      <c r="Z4127" s="10" t="s">
        <v>4993</v>
      </c>
      <c r="AA4127" s="10" t="s">
        <v>4989</v>
      </c>
      <c r="AB4127" s="10" t="s">
        <v>12941</v>
      </c>
      <c r="AC4127" s="9" t="s">
        <v>5006</v>
      </c>
      <c r="AD4127" s="29"/>
      <c r="AE4127" s="20" t="str">
        <f>VLOOKUP(E4127,'FILIAIS PETZ'!A:Q,17,0)</f>
        <v>SP7</v>
      </c>
      <c r="AF4127" s="20" t="str">
        <f>VLOOKUP(E4127,'FILIAIS PETZ'!A:Q,3,0)</f>
        <v>FELICIO</v>
      </c>
      <c r="AG4127" s="20" t="str">
        <f>VLOOKUP(E4127,'FILIAIS PETZ'!A:Q,2,0)</f>
        <v>R3</v>
      </c>
      <c r="AH4127" s="75">
        <v>560</v>
      </c>
      <c r="AI4127" s="16" t="s">
        <v>8449</v>
      </c>
      <c r="AJ4127" s="43">
        <f>VLOOKUP(E4127,'FILIAIS PETZ'!$A$2:$K$2000,11,0)</f>
        <v>18328118001423</v>
      </c>
      <c r="AK4127" s="44">
        <f t="shared" si="275"/>
        <v>18328118001423</v>
      </c>
    </row>
    <row r="4128" spans="1:37" s="14" customFormat="1" ht="15" customHeight="1" thickBot="1" x14ac:dyDescent="0.25">
      <c r="A4128" s="9">
        <f t="shared" si="274"/>
        <v>940157</v>
      </c>
      <c r="B4128" s="18">
        <f>VLOOKUP(C4128,FORNECEDORES!D:E,2,0)</f>
        <v>530375</v>
      </c>
      <c r="C4128" s="19" t="str">
        <f>VLOOKUP(D4128,FORNECEDORES!A:D,4,0)</f>
        <v>23.080.842/0001-04</v>
      </c>
      <c r="D4128" s="13" t="s">
        <v>4370</v>
      </c>
      <c r="E4128" s="20" t="str">
        <f t="shared" si="276"/>
        <v>04 0008</v>
      </c>
      <c r="F4128" s="28" t="s">
        <v>4937</v>
      </c>
      <c r="G4128" s="21" t="str">
        <f>VLOOKUP(E4128,'FILIAIS PETZ'!A:E,5,0)</f>
        <v>PETZ ALPHAVILLE</v>
      </c>
      <c r="H4128" s="20" t="str">
        <f>VLOOKUP(E4128,'FILIAIS PETZ'!A:D,4,0)</f>
        <v>ALPH-SP</v>
      </c>
      <c r="I4128" s="46">
        <v>45475</v>
      </c>
      <c r="J4128" s="9">
        <v>940157</v>
      </c>
      <c r="K4128" s="9" t="s">
        <v>5858</v>
      </c>
      <c r="L4128" s="29" t="s">
        <v>8741</v>
      </c>
      <c r="M4128" s="46">
        <v>45476</v>
      </c>
      <c r="N4128" s="46">
        <v>45511</v>
      </c>
      <c r="O4128" s="46">
        <v>45492</v>
      </c>
      <c r="P4128" s="91" t="s">
        <v>4990</v>
      </c>
      <c r="Q4128" s="84">
        <v>3</v>
      </c>
      <c r="R4128" s="91">
        <v>1</v>
      </c>
      <c r="S4128" s="9">
        <v>8</v>
      </c>
      <c r="T4128" s="9" t="s">
        <v>32</v>
      </c>
      <c r="U4128" s="9">
        <v>11002</v>
      </c>
      <c r="V4128" s="9">
        <v>11002</v>
      </c>
      <c r="W4128" s="9" t="s">
        <v>4984</v>
      </c>
      <c r="X4128" s="10" t="s">
        <v>4985</v>
      </c>
      <c r="Y4128" s="10" t="s">
        <v>4980</v>
      </c>
      <c r="Z4128" s="10" t="s">
        <v>4980</v>
      </c>
      <c r="AA4128" s="10" t="s">
        <v>4989</v>
      </c>
      <c r="AB4128" s="10" t="s">
        <v>5005</v>
      </c>
      <c r="AC4128" s="9" t="s">
        <v>5006</v>
      </c>
      <c r="AD4128" s="29"/>
      <c r="AE4128" s="20" t="str">
        <f>VLOOKUP(E4128,'FILIAIS PETZ'!A:Q,17,0)</f>
        <v>SP7</v>
      </c>
      <c r="AF4128" s="20" t="str">
        <f>VLOOKUP(E4128,'FILIAIS PETZ'!A:Q,3,0)</f>
        <v>FELICIO</v>
      </c>
      <c r="AG4128" s="20" t="str">
        <f>VLOOKUP(E4128,'FILIAIS PETZ'!A:Q,2,0)</f>
        <v>R3</v>
      </c>
      <c r="AH4128" s="75">
        <v>460</v>
      </c>
      <c r="AI4128" s="16" t="s">
        <v>8450</v>
      </c>
      <c r="AJ4128" s="43">
        <f>VLOOKUP(E4128,'FILIAIS PETZ'!$A$2:$K$2000,11,0)</f>
        <v>18328118001423</v>
      </c>
      <c r="AK4128" s="44">
        <f t="shared" si="275"/>
        <v>18328118001423</v>
      </c>
    </row>
    <row r="4129" spans="1:37" s="14" customFormat="1" ht="15" customHeight="1" thickBot="1" x14ac:dyDescent="0.25">
      <c r="A4129" s="9">
        <f t="shared" si="274"/>
        <v>940158</v>
      </c>
      <c r="B4129" s="18">
        <f>VLOOKUP(C4129,FORNECEDORES!D:E,2,0)</f>
        <v>530375</v>
      </c>
      <c r="C4129" s="19" t="str">
        <f>VLOOKUP(D4129,FORNECEDORES!A:D,4,0)</f>
        <v>23.080.842/0001-04</v>
      </c>
      <c r="D4129" s="13" t="s">
        <v>4370</v>
      </c>
      <c r="E4129" s="20" t="str">
        <f t="shared" si="276"/>
        <v>04 0051</v>
      </c>
      <c r="F4129" s="28" t="s">
        <v>4948</v>
      </c>
      <c r="G4129" s="21" t="str">
        <f>VLOOKUP(E4129,'FILIAIS PETZ'!A:E,5,0)</f>
        <v>PETZ TAMBORÉ</v>
      </c>
      <c r="H4129" s="20" t="str">
        <f>VLOOKUP(E4129,'FILIAIS PETZ'!A:D,4,0)</f>
        <v>TMBO-SP</v>
      </c>
      <c r="I4129" s="46">
        <v>45475</v>
      </c>
      <c r="J4129" s="9">
        <v>940158</v>
      </c>
      <c r="K4129" s="9" t="s">
        <v>5858</v>
      </c>
      <c r="L4129" s="29" t="s">
        <v>8742</v>
      </c>
      <c r="M4129" s="46">
        <v>45476</v>
      </c>
      <c r="N4129" s="46">
        <v>45511</v>
      </c>
      <c r="O4129" s="46">
        <v>45492</v>
      </c>
      <c r="P4129" s="91" t="s">
        <v>4990</v>
      </c>
      <c r="Q4129" s="84">
        <v>3</v>
      </c>
      <c r="R4129" s="91">
        <v>1</v>
      </c>
      <c r="S4129" s="9">
        <v>8</v>
      </c>
      <c r="T4129" s="9" t="s">
        <v>32</v>
      </c>
      <c r="U4129" s="9">
        <v>11002</v>
      </c>
      <c r="V4129" s="9">
        <v>11002</v>
      </c>
      <c r="W4129" s="9" t="s">
        <v>4984</v>
      </c>
      <c r="X4129" s="10" t="s">
        <v>4985</v>
      </c>
      <c r="Y4129" s="9" t="s">
        <v>4993</v>
      </c>
      <c r="Z4129" s="9" t="s">
        <v>8408</v>
      </c>
      <c r="AA4129" s="9" t="s">
        <v>4989</v>
      </c>
      <c r="AB4129" s="9" t="s">
        <v>12941</v>
      </c>
      <c r="AC4129" s="9" t="s">
        <v>5006</v>
      </c>
      <c r="AD4129" s="29"/>
      <c r="AE4129" s="20" t="str">
        <f>VLOOKUP(E4129,'FILIAIS PETZ'!A:Q,17,0)</f>
        <v>SP7</v>
      </c>
      <c r="AF4129" s="20" t="str">
        <f>VLOOKUP(E4129,'FILIAIS PETZ'!A:Q,3,0)</f>
        <v>FELICIO</v>
      </c>
      <c r="AG4129" s="20" t="str">
        <f>VLOOKUP(E4129,'FILIAIS PETZ'!A:Q,2,0)</f>
        <v>R3</v>
      </c>
      <c r="AH4129" s="75">
        <v>1450</v>
      </c>
      <c r="AI4129" s="16" t="s">
        <v>8451</v>
      </c>
      <c r="AJ4129" s="43">
        <f>VLOOKUP(E4129,'FILIAIS PETZ'!$A$2:$K$2000,11,0)</f>
        <v>18328118004872</v>
      </c>
      <c r="AK4129" s="44">
        <f t="shared" si="275"/>
        <v>18328118004872</v>
      </c>
    </row>
    <row r="4130" spans="1:37" s="14" customFormat="1" ht="15" customHeight="1" thickBot="1" x14ac:dyDescent="0.25">
      <c r="A4130" s="9">
        <f t="shared" si="274"/>
        <v>940162</v>
      </c>
      <c r="B4130" s="18">
        <f>VLOOKUP(C4130,FORNECEDORES!D:E,2,0)</f>
        <v>530375</v>
      </c>
      <c r="C4130" s="19" t="str">
        <f>VLOOKUP(D4130,FORNECEDORES!A:D,4,0)</f>
        <v>23.080.842/0001-04</v>
      </c>
      <c r="D4130" s="13" t="s">
        <v>4370</v>
      </c>
      <c r="E4130" s="20" t="str">
        <f t="shared" si="276"/>
        <v>04 0032</v>
      </c>
      <c r="F4130" s="28" t="s">
        <v>4951</v>
      </c>
      <c r="G4130" s="21" t="str">
        <f>VLOOKUP(E4130,'FILIAIS PETZ'!A:E,5,0)</f>
        <v>PETZ JAGUARE</v>
      </c>
      <c r="H4130" s="20" t="str">
        <f>VLOOKUP(E4130,'FILIAIS PETZ'!A:D,4,0)</f>
        <v>JGRE-SP</v>
      </c>
      <c r="I4130" s="46">
        <v>45475</v>
      </c>
      <c r="J4130" s="9">
        <v>940162</v>
      </c>
      <c r="K4130" s="9" t="s">
        <v>5858</v>
      </c>
      <c r="L4130" s="29" t="s">
        <v>8743</v>
      </c>
      <c r="M4130" s="46">
        <v>45476</v>
      </c>
      <c r="N4130" s="46">
        <v>45511</v>
      </c>
      <c r="O4130" s="46">
        <v>45492</v>
      </c>
      <c r="P4130" s="91" t="s">
        <v>4990</v>
      </c>
      <c r="Q4130" s="84">
        <v>3</v>
      </c>
      <c r="R4130" s="91">
        <v>1</v>
      </c>
      <c r="S4130" s="9">
        <v>8</v>
      </c>
      <c r="T4130" s="9" t="s">
        <v>32</v>
      </c>
      <c r="U4130" s="9">
        <v>11002</v>
      </c>
      <c r="V4130" s="9">
        <v>11002</v>
      </c>
      <c r="W4130" s="9" t="s">
        <v>4984</v>
      </c>
      <c r="X4130" s="10" t="s">
        <v>4985</v>
      </c>
      <c r="Y4130" s="10" t="s">
        <v>4980</v>
      </c>
      <c r="Z4130" s="10" t="s">
        <v>4980</v>
      </c>
      <c r="AA4130" s="10" t="s">
        <v>4989</v>
      </c>
      <c r="AB4130" s="10" t="s">
        <v>5005</v>
      </c>
      <c r="AC4130" s="9" t="s">
        <v>5006</v>
      </c>
      <c r="AD4130" s="29"/>
      <c r="AE4130" s="20" t="str">
        <f>VLOOKUP(E4130,'FILIAIS PETZ'!A:Q,17,0)</f>
        <v>SP7</v>
      </c>
      <c r="AF4130" s="20" t="str">
        <f>VLOOKUP(E4130,'FILIAIS PETZ'!A:Q,3,0)</f>
        <v>FELICIO</v>
      </c>
      <c r="AG4130" s="20" t="str">
        <f>VLOOKUP(E4130,'FILIAIS PETZ'!A:Q,2,0)</f>
        <v>R3</v>
      </c>
      <c r="AH4130" s="75">
        <v>625</v>
      </c>
      <c r="AI4130" s="16" t="s">
        <v>8452</v>
      </c>
      <c r="AJ4130" s="43">
        <f>VLOOKUP(E4130,'FILIAIS PETZ'!$A$2:$K$2000,11,0)</f>
        <v>18328118003205</v>
      </c>
      <c r="AK4130" s="44">
        <f t="shared" si="275"/>
        <v>18328118003205</v>
      </c>
    </row>
    <row r="4131" spans="1:37" s="14" customFormat="1" ht="15" customHeight="1" thickBot="1" x14ac:dyDescent="0.25">
      <c r="A4131" s="9">
        <f t="shared" si="274"/>
        <v>940163</v>
      </c>
      <c r="B4131" s="18">
        <f>VLOOKUP(C4131,FORNECEDORES!D:E,2,0)</f>
        <v>530375</v>
      </c>
      <c r="C4131" s="19" t="str">
        <f>VLOOKUP(D4131,FORNECEDORES!A:D,4,0)</f>
        <v>23.080.842/0001-04</v>
      </c>
      <c r="D4131" s="13" t="s">
        <v>4370</v>
      </c>
      <c r="E4131" s="20" t="str">
        <f t="shared" si="276"/>
        <v>04 0007</v>
      </c>
      <c r="F4131" s="28" t="s">
        <v>4950</v>
      </c>
      <c r="G4131" s="21" t="str">
        <f>VLOOKUP(E4131,'FILIAIS PETZ'!A:E,5,0)</f>
        <v>PETZ SOROCABA</v>
      </c>
      <c r="H4131" s="20" t="str">
        <f>VLOOKUP(E4131,'FILIAIS PETZ'!A:D,4,0)</f>
        <v>SCBA-SP</v>
      </c>
      <c r="I4131" s="46">
        <v>45475</v>
      </c>
      <c r="J4131" s="9">
        <v>940163</v>
      </c>
      <c r="K4131" s="9" t="s">
        <v>5858</v>
      </c>
      <c r="L4131" s="29" t="s">
        <v>8744</v>
      </c>
      <c r="M4131" s="46">
        <v>45476</v>
      </c>
      <c r="N4131" s="46">
        <v>45511</v>
      </c>
      <c r="O4131" s="46">
        <v>45492</v>
      </c>
      <c r="P4131" s="91" t="s">
        <v>4990</v>
      </c>
      <c r="Q4131" s="84">
        <v>3</v>
      </c>
      <c r="R4131" s="91">
        <v>1</v>
      </c>
      <c r="S4131" s="9">
        <v>8</v>
      </c>
      <c r="T4131" s="9" t="s">
        <v>32</v>
      </c>
      <c r="U4131" s="9">
        <v>11002</v>
      </c>
      <c r="V4131" s="9">
        <v>11002</v>
      </c>
      <c r="W4131" s="9" t="s">
        <v>4984</v>
      </c>
      <c r="X4131" s="10" t="s">
        <v>4985</v>
      </c>
      <c r="Y4131" s="9" t="s">
        <v>4993</v>
      </c>
      <c r="Z4131" s="9" t="s">
        <v>8408</v>
      </c>
      <c r="AA4131" s="9" t="s">
        <v>4989</v>
      </c>
      <c r="AB4131" s="9" t="s">
        <v>12941</v>
      </c>
      <c r="AC4131" s="9" t="s">
        <v>5006</v>
      </c>
      <c r="AD4131" s="29"/>
      <c r="AE4131" s="20" t="str">
        <f>VLOOKUP(E4131,'FILIAIS PETZ'!A:Q,17,0)</f>
        <v>SP7</v>
      </c>
      <c r="AF4131" s="20" t="str">
        <f>VLOOKUP(E4131,'FILIAIS PETZ'!A:Q,3,0)</f>
        <v>FELICIO</v>
      </c>
      <c r="AG4131" s="20" t="str">
        <f>VLOOKUP(E4131,'FILIAIS PETZ'!A:Q,2,0)</f>
        <v>R3</v>
      </c>
      <c r="AH4131" s="75">
        <v>2065</v>
      </c>
      <c r="AI4131" s="16" t="s">
        <v>8453</v>
      </c>
      <c r="AJ4131" s="43">
        <f>VLOOKUP(E4131,'FILIAIS PETZ'!$A$2:$K$2000,11,0)</f>
        <v>18328118001695</v>
      </c>
      <c r="AK4131" s="44">
        <f t="shared" si="275"/>
        <v>18328118001695</v>
      </c>
    </row>
    <row r="4132" spans="1:37" s="14" customFormat="1" ht="15" customHeight="1" thickBot="1" x14ac:dyDescent="0.25">
      <c r="A4132" s="9">
        <f t="shared" si="274"/>
        <v>940164</v>
      </c>
      <c r="B4132" s="18">
        <f>VLOOKUP(C4132,FORNECEDORES!D:E,2,0)</f>
        <v>530375</v>
      </c>
      <c r="C4132" s="19" t="str">
        <f>VLOOKUP(D4132,FORNECEDORES!A:D,4,0)</f>
        <v>23.080.842/0001-04</v>
      </c>
      <c r="D4132" s="13" t="s">
        <v>4370</v>
      </c>
      <c r="E4132" s="20" t="str">
        <f t="shared" si="276"/>
        <v>04 0051</v>
      </c>
      <c r="F4132" s="28" t="s">
        <v>4948</v>
      </c>
      <c r="G4132" s="21" t="str">
        <f>VLOOKUP(E4132,'FILIAIS PETZ'!A:E,5,0)</f>
        <v>PETZ TAMBORÉ</v>
      </c>
      <c r="H4132" s="20" t="str">
        <f>VLOOKUP(E4132,'FILIAIS PETZ'!A:D,4,0)</f>
        <v>TMBO-SP</v>
      </c>
      <c r="I4132" s="46">
        <v>45475</v>
      </c>
      <c r="J4132" s="9">
        <v>940164</v>
      </c>
      <c r="K4132" s="9" t="s">
        <v>5858</v>
      </c>
      <c r="L4132" s="29" t="s">
        <v>8745</v>
      </c>
      <c r="M4132" s="46">
        <v>45476</v>
      </c>
      <c r="N4132" s="46">
        <v>45511</v>
      </c>
      <c r="O4132" s="46">
        <v>45492</v>
      </c>
      <c r="P4132" s="91" t="s">
        <v>4990</v>
      </c>
      <c r="Q4132" s="84">
        <v>3</v>
      </c>
      <c r="R4132" s="91">
        <v>1</v>
      </c>
      <c r="S4132" s="9">
        <v>8</v>
      </c>
      <c r="T4132" s="9" t="s">
        <v>32</v>
      </c>
      <c r="U4132" s="9">
        <v>11002</v>
      </c>
      <c r="V4132" s="9">
        <v>11002</v>
      </c>
      <c r="W4132" s="9" t="s">
        <v>5019</v>
      </c>
      <c r="X4132" s="10" t="s">
        <v>4985</v>
      </c>
      <c r="Y4132" s="10" t="s">
        <v>4993</v>
      </c>
      <c r="Z4132" s="10" t="s">
        <v>4993</v>
      </c>
      <c r="AA4132" s="10" t="s">
        <v>4989</v>
      </c>
      <c r="AB4132" s="10" t="s">
        <v>12941</v>
      </c>
      <c r="AC4132" s="9" t="s">
        <v>5006</v>
      </c>
      <c r="AD4132" s="29"/>
      <c r="AE4132" s="20" t="str">
        <f>VLOOKUP(E4132,'FILIAIS PETZ'!A:Q,17,0)</f>
        <v>SP7</v>
      </c>
      <c r="AF4132" s="20" t="str">
        <f>VLOOKUP(E4132,'FILIAIS PETZ'!A:Q,3,0)</f>
        <v>FELICIO</v>
      </c>
      <c r="AG4132" s="20" t="str">
        <f>VLOOKUP(E4132,'FILIAIS PETZ'!A:Q,2,0)</f>
        <v>R3</v>
      </c>
      <c r="AH4132" s="75">
        <v>950</v>
      </c>
      <c r="AI4132" s="16" t="s">
        <v>8454</v>
      </c>
      <c r="AJ4132" s="43">
        <f>VLOOKUP(E4132,'FILIAIS PETZ'!$A$2:$K$2000,11,0)</f>
        <v>18328118004872</v>
      </c>
      <c r="AK4132" s="44">
        <f t="shared" si="275"/>
        <v>18328118004872</v>
      </c>
    </row>
    <row r="4133" spans="1:37" s="14" customFormat="1" ht="15" customHeight="1" thickBot="1" x14ac:dyDescent="0.25">
      <c r="A4133" s="9">
        <f t="shared" si="274"/>
        <v>940166</v>
      </c>
      <c r="B4133" s="18">
        <f>VLOOKUP(C4133,FORNECEDORES!D:E,2,0)</f>
        <v>530375</v>
      </c>
      <c r="C4133" s="19" t="str">
        <f>VLOOKUP(D4133,FORNECEDORES!A:D,4,0)</f>
        <v>23.080.842/0001-04</v>
      </c>
      <c r="D4133" s="13" t="s">
        <v>4370</v>
      </c>
      <c r="E4133" s="20" t="str">
        <f t="shared" si="276"/>
        <v>04 0008</v>
      </c>
      <c r="F4133" s="28" t="s">
        <v>4937</v>
      </c>
      <c r="G4133" s="21" t="str">
        <f>VLOOKUP(E4133,'FILIAIS PETZ'!A:E,5,0)</f>
        <v>PETZ ALPHAVILLE</v>
      </c>
      <c r="H4133" s="20" t="str">
        <f>VLOOKUP(E4133,'FILIAIS PETZ'!A:D,4,0)</f>
        <v>ALPH-SP</v>
      </c>
      <c r="I4133" s="46">
        <v>45475</v>
      </c>
      <c r="J4133" s="9">
        <v>940166</v>
      </c>
      <c r="K4133" s="9" t="s">
        <v>5858</v>
      </c>
      <c r="L4133" s="29" t="s">
        <v>8746</v>
      </c>
      <c r="M4133" s="46">
        <v>45476</v>
      </c>
      <c r="N4133" s="46">
        <v>45511</v>
      </c>
      <c r="O4133" s="46">
        <v>45492</v>
      </c>
      <c r="P4133" s="91" t="s">
        <v>4990</v>
      </c>
      <c r="Q4133" s="84">
        <v>3</v>
      </c>
      <c r="R4133" s="91">
        <v>1</v>
      </c>
      <c r="S4133" s="9">
        <v>8</v>
      </c>
      <c r="T4133" s="9" t="s">
        <v>32</v>
      </c>
      <c r="U4133" s="9">
        <v>11002</v>
      </c>
      <c r="V4133" s="9">
        <v>11002</v>
      </c>
      <c r="W4133" s="9" t="s">
        <v>5034</v>
      </c>
      <c r="X4133" s="10" t="s">
        <v>4985</v>
      </c>
      <c r="Y4133" s="10" t="s">
        <v>4993</v>
      </c>
      <c r="Z4133" s="10" t="s">
        <v>4993</v>
      </c>
      <c r="AA4133" s="10" t="s">
        <v>4989</v>
      </c>
      <c r="AB4133" s="10" t="s">
        <v>12941</v>
      </c>
      <c r="AC4133" s="9" t="s">
        <v>5006</v>
      </c>
      <c r="AD4133" s="29"/>
      <c r="AE4133" s="20" t="str">
        <f>VLOOKUP(E4133,'FILIAIS PETZ'!A:Q,17,0)</f>
        <v>SP7</v>
      </c>
      <c r="AF4133" s="20" t="str">
        <f>VLOOKUP(E4133,'FILIAIS PETZ'!A:Q,3,0)</f>
        <v>FELICIO</v>
      </c>
      <c r="AG4133" s="20" t="str">
        <f>VLOOKUP(E4133,'FILIAIS PETZ'!A:Q,2,0)</f>
        <v>R3</v>
      </c>
      <c r="AH4133" s="75">
        <v>450</v>
      </c>
      <c r="AI4133" s="16" t="s">
        <v>8455</v>
      </c>
      <c r="AJ4133" s="43">
        <f>VLOOKUP(E4133,'FILIAIS PETZ'!$A$2:$K$2000,11,0)</f>
        <v>18328118001423</v>
      </c>
      <c r="AK4133" s="44">
        <f t="shared" si="275"/>
        <v>18328118001423</v>
      </c>
    </row>
    <row r="4134" spans="1:37" s="14" customFormat="1" ht="15" customHeight="1" thickBot="1" x14ac:dyDescent="0.25">
      <c r="A4134" s="9">
        <f t="shared" si="274"/>
        <v>940169</v>
      </c>
      <c r="B4134" s="18">
        <f>VLOOKUP(C4134,FORNECEDORES!D:E,2,0)</f>
        <v>530375</v>
      </c>
      <c r="C4134" s="19" t="str">
        <f>VLOOKUP(D4134,FORNECEDORES!A:D,4,0)</f>
        <v>23.080.842/0001-04</v>
      </c>
      <c r="D4134" s="13" t="s">
        <v>4370</v>
      </c>
      <c r="E4134" s="20" t="str">
        <f t="shared" si="276"/>
        <v>04 0165</v>
      </c>
      <c r="F4134" s="28" t="s">
        <v>4935</v>
      </c>
      <c r="G4134" s="21" t="str">
        <f>VLOOKUP(E4134,'FILIAIS PETZ'!A:E,5,0)</f>
        <v>PETZ CARAPICUIBA</v>
      </c>
      <c r="H4134" s="20" t="str">
        <f>VLOOKUP(E4134,'FILIAIS PETZ'!A:D,4,0)</f>
        <v>CPIC-SP</v>
      </c>
      <c r="I4134" s="46">
        <v>45475</v>
      </c>
      <c r="J4134" s="9">
        <v>940169</v>
      </c>
      <c r="K4134" s="9" t="s">
        <v>5858</v>
      </c>
      <c r="L4134" s="29" t="s">
        <v>8747</v>
      </c>
      <c r="M4134" s="46">
        <v>45476</v>
      </c>
      <c r="N4134" s="46">
        <v>45511</v>
      </c>
      <c r="O4134" s="46">
        <v>45492</v>
      </c>
      <c r="P4134" s="91" t="s">
        <v>4990</v>
      </c>
      <c r="Q4134" s="84">
        <v>3</v>
      </c>
      <c r="R4134" s="91">
        <v>1</v>
      </c>
      <c r="S4134" s="9">
        <v>8</v>
      </c>
      <c r="T4134" s="9" t="s">
        <v>32</v>
      </c>
      <c r="U4134" s="9">
        <v>11002</v>
      </c>
      <c r="V4134" s="9">
        <v>11002</v>
      </c>
      <c r="W4134" s="9" t="s">
        <v>4984</v>
      </c>
      <c r="X4134" s="10" t="s">
        <v>4985</v>
      </c>
      <c r="Y4134" s="10" t="s">
        <v>4980</v>
      </c>
      <c r="Z4134" s="10" t="s">
        <v>4980</v>
      </c>
      <c r="AA4134" s="10" t="s">
        <v>4989</v>
      </c>
      <c r="AB4134" s="10" t="s">
        <v>5005</v>
      </c>
      <c r="AC4134" s="9" t="s">
        <v>5006</v>
      </c>
      <c r="AD4134" s="29"/>
      <c r="AE4134" s="20" t="str">
        <f>VLOOKUP(E4134,'FILIAIS PETZ'!A:Q,17,0)</f>
        <v>SP7</v>
      </c>
      <c r="AF4134" s="20" t="str">
        <f>VLOOKUP(E4134,'FILIAIS PETZ'!A:Q,3,0)</f>
        <v>FELICIO</v>
      </c>
      <c r="AG4134" s="20" t="str">
        <f>VLOOKUP(E4134,'FILIAIS PETZ'!A:Q,2,0)</f>
        <v>R3</v>
      </c>
      <c r="AH4134" s="75">
        <v>665</v>
      </c>
      <c r="AI4134" s="16" t="s">
        <v>8456</v>
      </c>
      <c r="AJ4134" s="43">
        <f>VLOOKUP(E4134,'FILIAIS PETZ'!$A$2:$K$2000,11,0)</f>
        <v>18328118015726</v>
      </c>
      <c r="AK4134" s="44">
        <f t="shared" si="275"/>
        <v>18328118015726</v>
      </c>
    </row>
    <row r="4135" spans="1:37" s="14" customFormat="1" ht="15" customHeight="1" thickBot="1" x14ac:dyDescent="0.25">
      <c r="A4135" s="9">
        <f t="shared" si="274"/>
        <v>940170</v>
      </c>
      <c r="B4135" s="18">
        <f>VLOOKUP(C4135,FORNECEDORES!D:E,2,0)</f>
        <v>530375</v>
      </c>
      <c r="C4135" s="19" t="str">
        <f>VLOOKUP(D4135,FORNECEDORES!A:D,4,0)</f>
        <v>23.080.842/0001-04</v>
      </c>
      <c r="D4135" s="13" t="s">
        <v>4370</v>
      </c>
      <c r="E4135" s="20" t="str">
        <f t="shared" si="276"/>
        <v>04 0106</v>
      </c>
      <c r="F4135" s="28" t="s">
        <v>4952</v>
      </c>
      <c r="G4135" s="21" t="str">
        <f>VLOOKUP(E4135,'FILIAIS PETZ'!A:E,5,0)</f>
        <v>PETZ COTIA</v>
      </c>
      <c r="H4135" s="20" t="str">
        <f>VLOOKUP(E4135,'FILIAIS PETZ'!A:D,4,0)</f>
        <v>CTIA-SP</v>
      </c>
      <c r="I4135" s="46">
        <v>45475</v>
      </c>
      <c r="J4135" s="9">
        <v>940170</v>
      </c>
      <c r="K4135" s="9" t="s">
        <v>5858</v>
      </c>
      <c r="L4135" s="29" t="s">
        <v>8748</v>
      </c>
      <c r="M4135" s="46">
        <v>45476</v>
      </c>
      <c r="N4135" s="46">
        <v>45511</v>
      </c>
      <c r="O4135" s="46">
        <v>45492</v>
      </c>
      <c r="P4135" s="91" t="s">
        <v>4990</v>
      </c>
      <c r="Q4135" s="84">
        <v>3</v>
      </c>
      <c r="R4135" s="91">
        <v>1</v>
      </c>
      <c r="S4135" s="9">
        <v>8</v>
      </c>
      <c r="T4135" s="9" t="s">
        <v>32</v>
      </c>
      <c r="U4135" s="9">
        <v>11002</v>
      </c>
      <c r="V4135" s="9">
        <v>11002</v>
      </c>
      <c r="W4135" s="9" t="s">
        <v>4984</v>
      </c>
      <c r="X4135" s="10" t="s">
        <v>4985</v>
      </c>
      <c r="Y4135" s="9" t="s">
        <v>4993</v>
      </c>
      <c r="Z4135" s="9" t="s">
        <v>8408</v>
      </c>
      <c r="AA4135" s="9" t="s">
        <v>4989</v>
      </c>
      <c r="AB4135" s="9" t="s">
        <v>12941</v>
      </c>
      <c r="AC4135" s="9" t="s">
        <v>5006</v>
      </c>
      <c r="AD4135" s="29"/>
      <c r="AE4135" s="20" t="str">
        <f>VLOOKUP(E4135,'FILIAIS PETZ'!A:Q,17,0)</f>
        <v>SP7</v>
      </c>
      <c r="AF4135" s="20" t="str">
        <f>VLOOKUP(E4135,'FILIAIS PETZ'!A:Q,3,0)</f>
        <v>FELICIO</v>
      </c>
      <c r="AG4135" s="20" t="str">
        <f>VLOOKUP(E4135,'FILIAIS PETZ'!A:Q,2,0)</f>
        <v>R3</v>
      </c>
      <c r="AH4135" s="75">
        <v>2650</v>
      </c>
      <c r="AI4135" s="16" t="s">
        <v>8457</v>
      </c>
      <c r="AJ4135" s="43">
        <f>VLOOKUP(E4135,'FILIAIS PETZ'!$A$2:$K$2000,11,0)</f>
        <v>18328118009327</v>
      </c>
      <c r="AK4135" s="44">
        <f t="shared" si="275"/>
        <v>18328118009327</v>
      </c>
    </row>
    <row r="4136" spans="1:37" s="14" customFormat="1" ht="15" customHeight="1" thickBot="1" x14ac:dyDescent="0.25">
      <c r="A4136" s="9">
        <f t="shared" si="274"/>
        <v>940171</v>
      </c>
      <c r="B4136" s="18">
        <f>VLOOKUP(C4136,FORNECEDORES!D:E,2,0)</f>
        <v>530375</v>
      </c>
      <c r="C4136" s="19" t="str">
        <f>VLOOKUP(D4136,FORNECEDORES!A:D,4,0)</f>
        <v>23.080.842/0001-04</v>
      </c>
      <c r="D4136" s="13" t="s">
        <v>4370</v>
      </c>
      <c r="E4136" s="20" t="str">
        <f t="shared" si="276"/>
        <v>04 0106</v>
      </c>
      <c r="F4136" s="28" t="s">
        <v>4952</v>
      </c>
      <c r="G4136" s="21" t="str">
        <f>VLOOKUP(E4136,'FILIAIS PETZ'!A:E,5,0)</f>
        <v>PETZ COTIA</v>
      </c>
      <c r="H4136" s="20" t="str">
        <f>VLOOKUP(E4136,'FILIAIS PETZ'!A:D,4,0)</f>
        <v>CTIA-SP</v>
      </c>
      <c r="I4136" s="46">
        <v>45475</v>
      </c>
      <c r="J4136" s="9">
        <v>940171</v>
      </c>
      <c r="K4136" s="9" t="s">
        <v>5858</v>
      </c>
      <c r="L4136" s="29" t="s">
        <v>8749</v>
      </c>
      <c r="M4136" s="46">
        <v>45479</v>
      </c>
      <c r="N4136" s="46">
        <v>45511</v>
      </c>
      <c r="O4136" s="46">
        <v>45492</v>
      </c>
      <c r="P4136" s="91" t="s">
        <v>4990</v>
      </c>
      <c r="Q4136" s="84">
        <v>3</v>
      </c>
      <c r="R4136" s="91">
        <v>1</v>
      </c>
      <c r="S4136" s="9">
        <v>8</v>
      </c>
      <c r="T4136" s="9" t="s">
        <v>32</v>
      </c>
      <c r="U4136" s="9">
        <v>11002</v>
      </c>
      <c r="V4136" s="9">
        <v>11002</v>
      </c>
      <c r="W4136" s="9" t="s">
        <v>4984</v>
      </c>
      <c r="X4136" s="10" t="s">
        <v>4985</v>
      </c>
      <c r="Y4136" s="9" t="s">
        <v>4993</v>
      </c>
      <c r="Z4136" s="9" t="s">
        <v>8408</v>
      </c>
      <c r="AA4136" s="9" t="s">
        <v>4989</v>
      </c>
      <c r="AB4136" s="9" t="s">
        <v>12941</v>
      </c>
      <c r="AC4136" s="9" t="s">
        <v>5006</v>
      </c>
      <c r="AD4136" s="29"/>
      <c r="AE4136" s="20" t="str">
        <f>VLOOKUP(E4136,'FILIAIS PETZ'!A:Q,17,0)</f>
        <v>SP7</v>
      </c>
      <c r="AF4136" s="20" t="str">
        <f>VLOOKUP(E4136,'FILIAIS PETZ'!A:Q,3,0)</f>
        <v>FELICIO</v>
      </c>
      <c r="AG4136" s="20" t="str">
        <f>VLOOKUP(E4136,'FILIAIS PETZ'!A:Q,2,0)</f>
        <v>R3</v>
      </c>
      <c r="AH4136" s="75">
        <v>2650</v>
      </c>
      <c r="AI4136" s="16" t="s">
        <v>8458</v>
      </c>
      <c r="AJ4136" s="43">
        <f>VLOOKUP(E4136,'FILIAIS PETZ'!$A$2:$K$2000,11,0)</f>
        <v>18328118009327</v>
      </c>
      <c r="AK4136" s="44">
        <f t="shared" si="275"/>
        <v>18328118009327</v>
      </c>
    </row>
    <row r="4137" spans="1:37" s="14" customFormat="1" ht="15" customHeight="1" thickBot="1" x14ac:dyDescent="0.25">
      <c r="A4137" s="9">
        <f t="shared" si="274"/>
        <v>940172</v>
      </c>
      <c r="B4137" s="18">
        <f>VLOOKUP(C4137,FORNECEDORES!D:E,2,0)</f>
        <v>530375</v>
      </c>
      <c r="C4137" s="19" t="str">
        <f>VLOOKUP(D4137,FORNECEDORES!A:D,4,0)</f>
        <v>23.080.842/0001-04</v>
      </c>
      <c r="D4137" s="13" t="s">
        <v>4370</v>
      </c>
      <c r="E4137" s="20" t="str">
        <f t="shared" si="276"/>
        <v>04 0106</v>
      </c>
      <c r="F4137" s="28" t="s">
        <v>4952</v>
      </c>
      <c r="G4137" s="21" t="str">
        <f>VLOOKUP(E4137,'FILIAIS PETZ'!A:E,5,0)</f>
        <v>PETZ COTIA</v>
      </c>
      <c r="H4137" s="20" t="str">
        <f>VLOOKUP(E4137,'FILIAIS PETZ'!A:D,4,0)</f>
        <v>CTIA-SP</v>
      </c>
      <c r="I4137" s="46">
        <v>45475</v>
      </c>
      <c r="J4137" s="9">
        <v>940172</v>
      </c>
      <c r="K4137" s="9" t="s">
        <v>5858</v>
      </c>
      <c r="L4137" s="29" t="s">
        <v>8750</v>
      </c>
      <c r="M4137" s="46">
        <v>45479</v>
      </c>
      <c r="N4137" s="46">
        <v>45511</v>
      </c>
      <c r="O4137" s="46">
        <v>45492</v>
      </c>
      <c r="P4137" s="91" t="s">
        <v>4990</v>
      </c>
      <c r="Q4137" s="84">
        <v>3</v>
      </c>
      <c r="R4137" s="91">
        <v>1</v>
      </c>
      <c r="S4137" s="9">
        <v>8</v>
      </c>
      <c r="T4137" s="9" t="s">
        <v>32</v>
      </c>
      <c r="U4137" s="9">
        <v>11002</v>
      </c>
      <c r="V4137" s="9">
        <v>11002</v>
      </c>
      <c r="W4137" s="9" t="s">
        <v>5024</v>
      </c>
      <c r="X4137" s="10" t="s">
        <v>4985</v>
      </c>
      <c r="Y4137" s="10" t="s">
        <v>4993</v>
      </c>
      <c r="Z4137" s="10" t="s">
        <v>4993</v>
      </c>
      <c r="AA4137" s="10" t="s">
        <v>4989</v>
      </c>
      <c r="AB4137" s="10" t="s">
        <v>12941</v>
      </c>
      <c r="AC4137" s="9" t="s">
        <v>5006</v>
      </c>
      <c r="AD4137" s="29"/>
      <c r="AE4137" s="20" t="str">
        <f>VLOOKUP(E4137,'FILIAIS PETZ'!A:Q,17,0)</f>
        <v>SP7</v>
      </c>
      <c r="AF4137" s="20" t="str">
        <f>VLOOKUP(E4137,'FILIAIS PETZ'!A:Q,3,0)</f>
        <v>FELICIO</v>
      </c>
      <c r="AG4137" s="20" t="str">
        <f>VLOOKUP(E4137,'FILIAIS PETZ'!A:Q,2,0)</f>
        <v>R3</v>
      </c>
      <c r="AH4137" s="75">
        <v>450</v>
      </c>
      <c r="AI4137" s="16" t="s">
        <v>8459</v>
      </c>
      <c r="AJ4137" s="43">
        <f>VLOOKUP(E4137,'FILIAIS PETZ'!$A$2:$K$2000,11,0)</f>
        <v>18328118009327</v>
      </c>
      <c r="AK4137" s="44">
        <f t="shared" si="275"/>
        <v>18328118009327</v>
      </c>
    </row>
    <row r="4138" spans="1:37" s="14" customFormat="1" ht="15" customHeight="1" thickBot="1" x14ac:dyDescent="0.25">
      <c r="A4138" s="9">
        <f t="shared" si="274"/>
        <v>940173</v>
      </c>
      <c r="B4138" s="18">
        <f>VLOOKUP(C4138,FORNECEDORES!D:E,2,0)</f>
        <v>530375</v>
      </c>
      <c r="C4138" s="19" t="str">
        <f>VLOOKUP(D4138,FORNECEDORES!A:D,4,0)</f>
        <v>23.080.842/0001-04</v>
      </c>
      <c r="D4138" s="13" t="s">
        <v>4370</v>
      </c>
      <c r="E4138" s="20" t="str">
        <f t="shared" si="276"/>
        <v>04 0106</v>
      </c>
      <c r="F4138" s="28" t="s">
        <v>4952</v>
      </c>
      <c r="G4138" s="21" t="str">
        <f>VLOOKUP(E4138,'FILIAIS PETZ'!A:E,5,0)</f>
        <v>PETZ COTIA</v>
      </c>
      <c r="H4138" s="20" t="str">
        <f>VLOOKUP(E4138,'FILIAIS PETZ'!A:D,4,0)</f>
        <v>CTIA-SP</v>
      </c>
      <c r="I4138" s="46">
        <v>45475</v>
      </c>
      <c r="J4138" s="9">
        <v>940173</v>
      </c>
      <c r="K4138" s="9" t="s">
        <v>5858</v>
      </c>
      <c r="L4138" s="29" t="s">
        <v>8751</v>
      </c>
      <c r="M4138" s="46">
        <v>45479</v>
      </c>
      <c r="N4138" s="46">
        <v>45511</v>
      </c>
      <c r="O4138" s="46">
        <v>45492</v>
      </c>
      <c r="P4138" s="91" t="s">
        <v>4990</v>
      </c>
      <c r="Q4138" s="84">
        <v>3</v>
      </c>
      <c r="R4138" s="91">
        <v>1</v>
      </c>
      <c r="S4138" s="9">
        <v>8</v>
      </c>
      <c r="T4138" s="9" t="s">
        <v>32</v>
      </c>
      <c r="U4138" s="9">
        <v>11002</v>
      </c>
      <c r="V4138" s="9">
        <v>11002</v>
      </c>
      <c r="W4138" s="9" t="s">
        <v>4984</v>
      </c>
      <c r="X4138" s="10" t="s">
        <v>4985</v>
      </c>
      <c r="Y4138" s="9" t="s">
        <v>4993</v>
      </c>
      <c r="Z4138" s="9" t="s">
        <v>8408</v>
      </c>
      <c r="AA4138" s="9" t="s">
        <v>4989</v>
      </c>
      <c r="AB4138" s="9" t="s">
        <v>12941</v>
      </c>
      <c r="AC4138" s="9" t="s">
        <v>5006</v>
      </c>
      <c r="AD4138" s="29"/>
      <c r="AE4138" s="20" t="str">
        <f>VLOOKUP(E4138,'FILIAIS PETZ'!A:Q,17,0)</f>
        <v>SP7</v>
      </c>
      <c r="AF4138" s="20" t="str">
        <f>VLOOKUP(E4138,'FILIAIS PETZ'!A:Q,3,0)</f>
        <v>FELICIO</v>
      </c>
      <c r="AG4138" s="20" t="str">
        <f>VLOOKUP(E4138,'FILIAIS PETZ'!A:Q,2,0)</f>
        <v>R3</v>
      </c>
      <c r="AH4138" s="75">
        <v>1450</v>
      </c>
      <c r="AI4138" s="16" t="s">
        <v>8460</v>
      </c>
      <c r="AJ4138" s="43">
        <f>VLOOKUP(E4138,'FILIAIS PETZ'!$A$2:$K$2000,11,0)</f>
        <v>18328118009327</v>
      </c>
      <c r="AK4138" s="44">
        <f t="shared" si="275"/>
        <v>18328118009327</v>
      </c>
    </row>
    <row r="4139" spans="1:37" s="14" customFormat="1" ht="15" customHeight="1" thickBot="1" x14ac:dyDescent="0.25">
      <c r="A4139" s="9">
        <f t="shared" si="274"/>
        <v>940174</v>
      </c>
      <c r="B4139" s="18">
        <f>VLOOKUP(C4139,FORNECEDORES!D:E,2,0)</f>
        <v>530375</v>
      </c>
      <c r="C4139" s="19" t="str">
        <f>VLOOKUP(D4139,FORNECEDORES!A:D,4,0)</f>
        <v>23.080.842/0001-04</v>
      </c>
      <c r="D4139" s="13" t="s">
        <v>4370</v>
      </c>
      <c r="E4139" s="20" t="str">
        <f t="shared" si="276"/>
        <v>04 0106</v>
      </c>
      <c r="F4139" s="28" t="s">
        <v>4952</v>
      </c>
      <c r="G4139" s="21" t="str">
        <f>VLOOKUP(E4139,'FILIAIS PETZ'!A:E,5,0)</f>
        <v>PETZ COTIA</v>
      </c>
      <c r="H4139" s="20" t="str">
        <f>VLOOKUP(E4139,'FILIAIS PETZ'!A:D,4,0)</f>
        <v>CTIA-SP</v>
      </c>
      <c r="I4139" s="46">
        <v>45475</v>
      </c>
      <c r="J4139" s="9">
        <v>940174</v>
      </c>
      <c r="K4139" s="9" t="s">
        <v>5858</v>
      </c>
      <c r="L4139" s="29" t="s">
        <v>8752</v>
      </c>
      <c r="M4139" s="46">
        <v>45479</v>
      </c>
      <c r="N4139" s="46">
        <v>45511</v>
      </c>
      <c r="O4139" s="46">
        <v>45492</v>
      </c>
      <c r="P4139" s="91" t="s">
        <v>4990</v>
      </c>
      <c r="Q4139" s="84">
        <v>3</v>
      </c>
      <c r="R4139" s="91">
        <v>1</v>
      </c>
      <c r="S4139" s="9">
        <v>8</v>
      </c>
      <c r="T4139" s="9" t="s">
        <v>32</v>
      </c>
      <c r="U4139" s="9">
        <v>11002</v>
      </c>
      <c r="V4139" s="9">
        <v>11002</v>
      </c>
      <c r="W4139" s="9" t="s">
        <v>4984</v>
      </c>
      <c r="X4139" s="10" t="s">
        <v>4985</v>
      </c>
      <c r="Y4139" s="9" t="s">
        <v>4993</v>
      </c>
      <c r="Z4139" s="9" t="s">
        <v>8408</v>
      </c>
      <c r="AA4139" s="9" t="s">
        <v>4989</v>
      </c>
      <c r="AB4139" s="9" t="s">
        <v>12941</v>
      </c>
      <c r="AC4139" s="9" t="s">
        <v>5006</v>
      </c>
      <c r="AD4139" s="29"/>
      <c r="AE4139" s="20" t="str">
        <f>VLOOKUP(E4139,'FILIAIS PETZ'!A:Q,17,0)</f>
        <v>SP7</v>
      </c>
      <c r="AF4139" s="20" t="str">
        <f>VLOOKUP(E4139,'FILIAIS PETZ'!A:Q,3,0)</f>
        <v>FELICIO</v>
      </c>
      <c r="AG4139" s="20" t="str">
        <f>VLOOKUP(E4139,'FILIAIS PETZ'!A:Q,2,0)</f>
        <v>R3</v>
      </c>
      <c r="AH4139" s="75">
        <v>850</v>
      </c>
      <c r="AI4139" s="16" t="s">
        <v>8461</v>
      </c>
      <c r="AJ4139" s="43">
        <f>VLOOKUP(E4139,'FILIAIS PETZ'!$A$2:$K$2000,11,0)</f>
        <v>18328118009327</v>
      </c>
      <c r="AK4139" s="44">
        <f t="shared" si="275"/>
        <v>18328118009327</v>
      </c>
    </row>
    <row r="4140" spans="1:37" s="14" customFormat="1" ht="15" customHeight="1" thickBot="1" x14ac:dyDescent="0.25">
      <c r="A4140" s="9">
        <f t="shared" si="274"/>
        <v>940178</v>
      </c>
      <c r="B4140" s="18">
        <f>VLOOKUP(C4140,FORNECEDORES!D:E,2,0)</f>
        <v>530375</v>
      </c>
      <c r="C4140" s="19" t="str">
        <f>VLOOKUP(D4140,FORNECEDORES!A:D,4,0)</f>
        <v>23.080.842/0001-04</v>
      </c>
      <c r="D4140" s="13" t="s">
        <v>4370</v>
      </c>
      <c r="E4140" s="20" t="str">
        <f t="shared" si="276"/>
        <v>04 0093</v>
      </c>
      <c r="F4140" s="28" t="s">
        <v>4942</v>
      </c>
      <c r="G4140" s="21" t="str">
        <f>VLOOKUP(E4140,'FILIAIS PETZ'!A:E,5,0)</f>
        <v>PETZ INDAIATUBA</v>
      </c>
      <c r="H4140" s="20" t="str">
        <f>VLOOKUP(E4140,'FILIAIS PETZ'!A:D,4,0)</f>
        <v>INDT-SP</v>
      </c>
      <c r="I4140" s="46">
        <v>45475</v>
      </c>
      <c r="J4140" s="9">
        <v>940178</v>
      </c>
      <c r="K4140" s="9" t="s">
        <v>5858</v>
      </c>
      <c r="L4140" s="29" t="s">
        <v>8753</v>
      </c>
      <c r="M4140" s="46">
        <v>45479</v>
      </c>
      <c r="N4140" s="46">
        <v>45511</v>
      </c>
      <c r="O4140" s="46">
        <v>45492</v>
      </c>
      <c r="P4140" s="91" t="s">
        <v>4990</v>
      </c>
      <c r="Q4140" s="84">
        <v>3</v>
      </c>
      <c r="R4140" s="91">
        <v>1</v>
      </c>
      <c r="S4140" s="9">
        <v>8</v>
      </c>
      <c r="T4140" s="9" t="s">
        <v>32</v>
      </c>
      <c r="U4140" s="9">
        <v>11002</v>
      </c>
      <c r="V4140" s="9">
        <v>11002</v>
      </c>
      <c r="W4140" s="9" t="s">
        <v>4984</v>
      </c>
      <c r="X4140" s="10" t="s">
        <v>4985</v>
      </c>
      <c r="Y4140" s="10" t="s">
        <v>4980</v>
      </c>
      <c r="Z4140" s="10" t="s">
        <v>4980</v>
      </c>
      <c r="AA4140" s="10" t="s">
        <v>4989</v>
      </c>
      <c r="AB4140" s="10" t="s">
        <v>5005</v>
      </c>
      <c r="AC4140" s="9" t="s">
        <v>5006</v>
      </c>
      <c r="AD4140" s="29"/>
      <c r="AE4140" s="20" t="str">
        <f>VLOOKUP(E4140,'FILIAIS PETZ'!A:Q,17,0)</f>
        <v>SP7</v>
      </c>
      <c r="AF4140" s="20" t="str">
        <f>VLOOKUP(E4140,'FILIAIS PETZ'!A:Q,3,0)</f>
        <v>FELICIO</v>
      </c>
      <c r="AG4140" s="20" t="str">
        <f>VLOOKUP(E4140,'FILIAIS PETZ'!A:Q,2,0)</f>
        <v>R3</v>
      </c>
      <c r="AH4140" s="75">
        <v>225</v>
      </c>
      <c r="AI4140" s="16" t="s">
        <v>8462</v>
      </c>
      <c r="AJ4140" s="43">
        <f>VLOOKUP(E4140,'FILIAIS PETZ'!$A$2:$K$2000,11,0)</f>
        <v>18328118008517</v>
      </c>
      <c r="AK4140" s="44">
        <f t="shared" si="275"/>
        <v>18328118008517</v>
      </c>
    </row>
    <row r="4141" spans="1:37" s="14" customFormat="1" ht="15" customHeight="1" thickBot="1" x14ac:dyDescent="0.25">
      <c r="A4141" s="9">
        <f t="shared" si="274"/>
        <v>940180</v>
      </c>
      <c r="B4141" s="18">
        <f>VLOOKUP(C4141,FORNECEDORES!D:E,2,0)</f>
        <v>530375</v>
      </c>
      <c r="C4141" s="19" t="str">
        <f>VLOOKUP(D4141,FORNECEDORES!A:D,4,0)</f>
        <v>23.080.842/0001-04</v>
      </c>
      <c r="D4141" s="13" t="s">
        <v>4370</v>
      </c>
      <c r="E4141" s="20" t="str">
        <f t="shared" si="276"/>
        <v>04 0032</v>
      </c>
      <c r="F4141" s="28" t="s">
        <v>4951</v>
      </c>
      <c r="G4141" s="21" t="str">
        <f>VLOOKUP(E4141,'FILIAIS PETZ'!A:E,5,0)</f>
        <v>PETZ JAGUARE</v>
      </c>
      <c r="H4141" s="20" t="str">
        <f>VLOOKUP(E4141,'FILIAIS PETZ'!A:D,4,0)</f>
        <v>JGRE-SP</v>
      </c>
      <c r="I4141" s="46">
        <v>45475</v>
      </c>
      <c r="J4141" s="9">
        <v>940180</v>
      </c>
      <c r="K4141" s="9" t="s">
        <v>5858</v>
      </c>
      <c r="L4141" s="29" t="s">
        <v>8754</v>
      </c>
      <c r="M4141" s="46">
        <v>45479</v>
      </c>
      <c r="N4141" s="46">
        <v>45511</v>
      </c>
      <c r="O4141" s="46">
        <v>45492</v>
      </c>
      <c r="P4141" s="91" t="s">
        <v>4990</v>
      </c>
      <c r="Q4141" s="84">
        <v>3</v>
      </c>
      <c r="R4141" s="91">
        <v>1</v>
      </c>
      <c r="S4141" s="9">
        <v>8</v>
      </c>
      <c r="T4141" s="9" t="s">
        <v>32</v>
      </c>
      <c r="U4141" s="9">
        <v>11002</v>
      </c>
      <c r="V4141" s="9">
        <v>11002</v>
      </c>
      <c r="W4141" s="9" t="s">
        <v>5034</v>
      </c>
      <c r="X4141" s="10" t="s">
        <v>4985</v>
      </c>
      <c r="Y4141" s="10" t="s">
        <v>4993</v>
      </c>
      <c r="Z4141" s="10" t="s">
        <v>4993</v>
      </c>
      <c r="AA4141" s="10" t="s">
        <v>4989</v>
      </c>
      <c r="AB4141" s="10" t="s">
        <v>12941</v>
      </c>
      <c r="AC4141" s="9" t="s">
        <v>5006</v>
      </c>
      <c r="AD4141" s="29"/>
      <c r="AE4141" s="20" t="str">
        <f>VLOOKUP(E4141,'FILIAIS PETZ'!A:Q,17,0)</f>
        <v>SP7</v>
      </c>
      <c r="AF4141" s="20" t="str">
        <f>VLOOKUP(E4141,'FILIAIS PETZ'!A:Q,3,0)</f>
        <v>FELICIO</v>
      </c>
      <c r="AG4141" s="20" t="str">
        <f>VLOOKUP(E4141,'FILIAIS PETZ'!A:Q,2,0)</f>
        <v>R3</v>
      </c>
      <c r="AH4141" s="75">
        <v>415</v>
      </c>
      <c r="AI4141" s="16" t="s">
        <v>8463</v>
      </c>
      <c r="AJ4141" s="43">
        <f>VLOOKUP(E4141,'FILIAIS PETZ'!$A$2:$K$2000,11,0)</f>
        <v>18328118003205</v>
      </c>
      <c r="AK4141" s="44">
        <f t="shared" si="275"/>
        <v>18328118003205</v>
      </c>
    </row>
    <row r="4142" spans="1:37" s="14" customFormat="1" ht="15" customHeight="1" thickBot="1" x14ac:dyDescent="0.25">
      <c r="A4142" s="9">
        <f t="shared" si="274"/>
        <v>940190</v>
      </c>
      <c r="B4142" s="18">
        <f>VLOOKUP(C4142,FORNECEDORES!D:E,2,0)</f>
        <v>530375</v>
      </c>
      <c r="C4142" s="19" t="str">
        <f>VLOOKUP(D4142,FORNECEDORES!A:D,4,0)</f>
        <v>23.080.842/0001-04</v>
      </c>
      <c r="D4142" s="13" t="s">
        <v>4370</v>
      </c>
      <c r="E4142" s="20" t="str">
        <f t="shared" si="276"/>
        <v>04 0166</v>
      </c>
      <c r="F4142" s="28" t="s">
        <v>4932</v>
      </c>
      <c r="G4142" s="21" t="str">
        <f>VLOOKUP(E4142,'FILIAIS PETZ'!A:E,5,0)</f>
        <v>PETZ SOROCABA TAUSTE</v>
      </c>
      <c r="H4142" s="20" t="str">
        <f>VLOOKUP(E4142,'FILIAIS PETZ'!A:D,4,0)</f>
        <v>SOTT-SP</v>
      </c>
      <c r="I4142" s="46">
        <v>45475</v>
      </c>
      <c r="J4142" s="9">
        <v>940190</v>
      </c>
      <c r="K4142" s="9" t="s">
        <v>5858</v>
      </c>
      <c r="L4142" s="29" t="s">
        <v>8755</v>
      </c>
      <c r="M4142" s="46">
        <v>45479</v>
      </c>
      <c r="N4142" s="46">
        <v>45511</v>
      </c>
      <c r="O4142" s="46">
        <v>45492</v>
      </c>
      <c r="P4142" s="91" t="s">
        <v>4990</v>
      </c>
      <c r="Q4142" s="84">
        <v>3</v>
      </c>
      <c r="R4142" s="91">
        <v>1</v>
      </c>
      <c r="S4142" s="9">
        <v>8</v>
      </c>
      <c r="T4142" s="9" t="s">
        <v>32</v>
      </c>
      <c r="U4142" s="9">
        <v>11002</v>
      </c>
      <c r="V4142" s="9">
        <v>11002</v>
      </c>
      <c r="W4142" s="9" t="s">
        <v>5019</v>
      </c>
      <c r="X4142" s="10" t="s">
        <v>4985</v>
      </c>
      <c r="Y4142" s="10" t="s">
        <v>4980</v>
      </c>
      <c r="Z4142" s="10" t="s">
        <v>4980</v>
      </c>
      <c r="AA4142" s="10" t="s">
        <v>4989</v>
      </c>
      <c r="AB4142" s="10" t="s">
        <v>5005</v>
      </c>
      <c r="AC4142" s="9" t="s">
        <v>5006</v>
      </c>
      <c r="AD4142" s="29"/>
      <c r="AE4142" s="20" t="str">
        <f>VLOOKUP(E4142,'FILIAIS PETZ'!A:Q,17,0)</f>
        <v>SP7</v>
      </c>
      <c r="AF4142" s="20" t="str">
        <f>VLOOKUP(E4142,'FILIAIS PETZ'!A:Q,3,0)</f>
        <v>FELICIO</v>
      </c>
      <c r="AG4142" s="20" t="str">
        <f>VLOOKUP(E4142,'FILIAIS PETZ'!A:Q,2,0)</f>
        <v>R3</v>
      </c>
      <c r="AH4142" s="75">
        <v>235</v>
      </c>
      <c r="AI4142" s="16" t="s">
        <v>8464</v>
      </c>
      <c r="AJ4142" s="43">
        <f>VLOOKUP(E4142,'FILIAIS PETZ'!$A$2:$K$2000,11,0)</f>
        <v>18328118015998</v>
      </c>
      <c r="AK4142" s="44">
        <f t="shared" si="275"/>
        <v>18328118015998</v>
      </c>
    </row>
    <row r="4143" spans="1:37" s="14" customFormat="1" ht="15" customHeight="1" thickBot="1" x14ac:dyDescent="0.25">
      <c r="A4143" s="9">
        <f t="shared" si="274"/>
        <v>940191</v>
      </c>
      <c r="B4143" s="18">
        <f>VLOOKUP(C4143,FORNECEDORES!D:E,2,0)</f>
        <v>530375</v>
      </c>
      <c r="C4143" s="19" t="str">
        <f>VLOOKUP(D4143,FORNECEDORES!A:D,4,0)</f>
        <v>23.080.842/0001-04</v>
      </c>
      <c r="D4143" s="13" t="s">
        <v>4370</v>
      </c>
      <c r="E4143" s="20" t="str">
        <f t="shared" si="276"/>
        <v>04 0051</v>
      </c>
      <c r="F4143" s="28" t="s">
        <v>4948</v>
      </c>
      <c r="G4143" s="21" t="str">
        <f>VLOOKUP(E4143,'FILIAIS PETZ'!A:E,5,0)</f>
        <v>PETZ TAMBORÉ</v>
      </c>
      <c r="H4143" s="20" t="str">
        <f>VLOOKUP(E4143,'FILIAIS PETZ'!A:D,4,0)</f>
        <v>TMBO-SP</v>
      </c>
      <c r="I4143" s="46">
        <v>45475</v>
      </c>
      <c r="J4143" s="9">
        <v>940191</v>
      </c>
      <c r="K4143" s="9" t="s">
        <v>5858</v>
      </c>
      <c r="L4143" s="29" t="s">
        <v>8756</v>
      </c>
      <c r="M4143" s="46">
        <v>45479</v>
      </c>
      <c r="N4143" s="46">
        <v>45511</v>
      </c>
      <c r="O4143" s="46">
        <v>45492</v>
      </c>
      <c r="P4143" s="91" t="s">
        <v>4990</v>
      </c>
      <c r="Q4143" s="84">
        <v>3</v>
      </c>
      <c r="R4143" s="91">
        <v>1</v>
      </c>
      <c r="S4143" s="9">
        <v>8</v>
      </c>
      <c r="T4143" s="9" t="s">
        <v>32</v>
      </c>
      <c r="U4143" s="9">
        <v>11002</v>
      </c>
      <c r="V4143" s="9">
        <v>11002</v>
      </c>
      <c r="W4143" s="9" t="s">
        <v>5019</v>
      </c>
      <c r="X4143" s="10" t="s">
        <v>4985</v>
      </c>
      <c r="Y4143" s="10" t="s">
        <v>4993</v>
      </c>
      <c r="Z4143" s="10" t="s">
        <v>4993</v>
      </c>
      <c r="AA4143" s="10" t="s">
        <v>4989</v>
      </c>
      <c r="AB4143" s="10" t="s">
        <v>12941</v>
      </c>
      <c r="AC4143" s="9" t="s">
        <v>5006</v>
      </c>
      <c r="AD4143" s="29"/>
      <c r="AE4143" s="20" t="str">
        <f>VLOOKUP(E4143,'FILIAIS PETZ'!A:Q,17,0)</f>
        <v>SP7</v>
      </c>
      <c r="AF4143" s="20" t="str">
        <f>VLOOKUP(E4143,'FILIAIS PETZ'!A:Q,3,0)</f>
        <v>FELICIO</v>
      </c>
      <c r="AG4143" s="20" t="str">
        <f>VLOOKUP(E4143,'FILIAIS PETZ'!A:Q,2,0)</f>
        <v>R3</v>
      </c>
      <c r="AH4143" s="75">
        <v>450</v>
      </c>
      <c r="AI4143" s="16" t="s">
        <v>8465</v>
      </c>
      <c r="AJ4143" s="43">
        <f>VLOOKUP(E4143,'FILIAIS PETZ'!$A$2:$K$2000,11,0)</f>
        <v>18328118004872</v>
      </c>
      <c r="AK4143" s="44">
        <f t="shared" si="275"/>
        <v>18328118004872</v>
      </c>
    </row>
    <row r="4144" spans="1:37" s="14" customFormat="1" ht="15" customHeight="1" thickBot="1" x14ac:dyDescent="0.25">
      <c r="B4144" s="18">
        <f>VLOOKUP(C4144,FORNECEDORES!D:E,2,0)</f>
        <v>40460</v>
      </c>
      <c r="C4144" s="19" t="str">
        <f>VLOOKUP(D4144,FORNECEDORES!A:D,4,0)</f>
        <v>30.515.748/0001-98</v>
      </c>
      <c r="D4144" s="13" t="s">
        <v>2732</v>
      </c>
      <c r="E4144" s="20" t="str">
        <f t="shared" si="276"/>
        <v>04 0011</v>
      </c>
      <c r="F4144" s="28" t="s">
        <v>8976</v>
      </c>
      <c r="G4144" s="21" t="str">
        <f>VLOOKUP(E4144,'FILIAIS PETZ'!A:E,5,0)</f>
        <v>PETZ AUGUSTA</v>
      </c>
      <c r="H4144" s="20" t="str">
        <f>VLOOKUP(E4144,'FILIAIS PETZ'!A:D,4,0)</f>
        <v>AUGT-SP</v>
      </c>
      <c r="I4144" s="46">
        <v>45475</v>
      </c>
      <c r="J4144" s="9" t="s">
        <v>11317</v>
      </c>
      <c r="K4144" s="9"/>
      <c r="L4144" s="29"/>
      <c r="M4144" s="46"/>
      <c r="N4144" s="46"/>
      <c r="O4144" s="46"/>
      <c r="P4144" s="91" t="s">
        <v>4990</v>
      </c>
      <c r="Q4144" s="84" t="s">
        <v>5029</v>
      </c>
      <c r="R4144" s="91" t="s">
        <v>4991</v>
      </c>
      <c r="S4144" s="9" t="s">
        <v>5052</v>
      </c>
      <c r="T4144" s="9" t="s">
        <v>32</v>
      </c>
      <c r="U4144" s="9" t="s">
        <v>5048</v>
      </c>
      <c r="V4144" s="9" t="s">
        <v>5048</v>
      </c>
      <c r="W4144" s="9" t="s">
        <v>11294</v>
      </c>
      <c r="X4144" s="10" t="s">
        <v>4985</v>
      </c>
      <c r="Y4144" s="9" t="s">
        <v>4993</v>
      </c>
      <c r="Z4144" s="9" t="s">
        <v>8408</v>
      </c>
      <c r="AA4144" s="9" t="s">
        <v>4989</v>
      </c>
      <c r="AB4144" s="9" t="s">
        <v>12941</v>
      </c>
      <c r="AC4144" s="9" t="s">
        <v>5006</v>
      </c>
      <c r="AD4144" s="29"/>
      <c r="AE4144" s="20" t="str">
        <f>VLOOKUP(E4144,'FILIAIS PETZ'!A:Q,17,0)</f>
        <v>SP2</v>
      </c>
      <c r="AF4144" s="20" t="str">
        <f>VLOOKUP(E4144,'FILIAIS PETZ'!A:Q,3,0)</f>
        <v>FELICIO</v>
      </c>
      <c r="AG4144" s="20" t="str">
        <f>VLOOKUP(E4144,'FILIAIS PETZ'!A:Q,2,0)</f>
        <v>R3</v>
      </c>
      <c r="AH4144" s="75">
        <v>3500</v>
      </c>
      <c r="AI4144" s="16" t="s">
        <v>11295</v>
      </c>
      <c r="AJ4144" s="56">
        <v>18328118001776</v>
      </c>
      <c r="AK4144" s="44">
        <v>18328118001776</v>
      </c>
    </row>
    <row r="4145" spans="1:37" s="14" customFormat="1" ht="15" customHeight="1" thickBot="1" x14ac:dyDescent="0.25">
      <c r="B4145" s="18">
        <f>VLOOKUP(C4145,FORNECEDORES!D:E,2,0)</f>
        <v>40460</v>
      </c>
      <c r="C4145" s="19" t="str">
        <f>VLOOKUP(D4145,FORNECEDORES!A:D,4,0)</f>
        <v>30.515.748/0001-98</v>
      </c>
      <c r="D4145" s="13" t="s">
        <v>2732</v>
      </c>
      <c r="E4145" s="20" t="str">
        <f t="shared" si="276"/>
        <v>04 0067</v>
      </c>
      <c r="F4145" s="28" t="s">
        <v>8611</v>
      </c>
      <c r="G4145" s="21" t="str">
        <f>VLOOKUP(E4145,'FILIAIS PETZ'!A:E,5,0)</f>
        <v>PETZ EXTRA RICARDO JAFET</v>
      </c>
      <c r="H4145" s="20" t="str">
        <f>VLOOKUP(E4145,'FILIAIS PETZ'!A:D,4,0)</f>
        <v>RJAF-SP</v>
      </c>
      <c r="I4145" s="46">
        <v>45475</v>
      </c>
      <c r="J4145" s="9" t="s">
        <v>11318</v>
      </c>
      <c r="K4145" s="9"/>
      <c r="L4145" s="29"/>
      <c r="M4145" s="46"/>
      <c r="N4145" s="46"/>
      <c r="O4145" s="46"/>
      <c r="P4145" s="91" t="s">
        <v>4990</v>
      </c>
      <c r="Q4145" s="84" t="s">
        <v>5029</v>
      </c>
      <c r="R4145" s="91" t="s">
        <v>4991</v>
      </c>
      <c r="S4145" s="9" t="s">
        <v>5052</v>
      </c>
      <c r="T4145" s="9" t="s">
        <v>32</v>
      </c>
      <c r="U4145" s="9" t="s">
        <v>5048</v>
      </c>
      <c r="V4145" s="9" t="s">
        <v>5048</v>
      </c>
      <c r="W4145" s="9" t="s">
        <v>5119</v>
      </c>
      <c r="X4145" s="10" t="s">
        <v>4985</v>
      </c>
      <c r="Y4145" s="9" t="s">
        <v>4993</v>
      </c>
      <c r="Z4145" s="9" t="s">
        <v>8408</v>
      </c>
      <c r="AA4145" s="9" t="s">
        <v>4989</v>
      </c>
      <c r="AB4145" s="9" t="s">
        <v>12941</v>
      </c>
      <c r="AC4145" s="9" t="s">
        <v>5006</v>
      </c>
      <c r="AD4145" s="29"/>
      <c r="AE4145" s="20" t="str">
        <f>VLOOKUP(E4145,'FILIAIS PETZ'!A:Q,17,0)</f>
        <v>SP2</v>
      </c>
      <c r="AF4145" s="20" t="str">
        <f>VLOOKUP(E4145,'FILIAIS PETZ'!A:Q,3,0)</f>
        <v>FELICIO</v>
      </c>
      <c r="AG4145" s="20" t="str">
        <f>VLOOKUP(E4145,'FILIAIS PETZ'!A:Q,2,0)</f>
        <v>R3</v>
      </c>
      <c r="AH4145" s="75">
        <v>800</v>
      </c>
      <c r="AI4145" s="16" t="s">
        <v>11297</v>
      </c>
      <c r="AJ4145" s="56">
        <v>18328118006573</v>
      </c>
      <c r="AK4145" s="44">
        <v>18328118006573</v>
      </c>
    </row>
    <row r="4146" spans="1:37" s="14" customFormat="1" ht="15" customHeight="1" thickBot="1" x14ac:dyDescent="0.25">
      <c r="B4146" s="18">
        <f>VLOOKUP(C4146,FORNECEDORES!D:E,2,0)</f>
        <v>39969</v>
      </c>
      <c r="C4146" s="19" t="str">
        <f>VLOOKUP(D4146,FORNECEDORES!A:D,4,0)</f>
        <v>23.457.797/0001-56</v>
      </c>
      <c r="D4146" s="13" t="s">
        <v>2466</v>
      </c>
      <c r="E4146" s="20" t="str">
        <f t="shared" si="276"/>
        <v>04 0125</v>
      </c>
      <c r="F4146" s="28" t="s">
        <v>8981</v>
      </c>
      <c r="G4146" s="21" t="str">
        <f>VLOOKUP(E4146,'FILIAIS PETZ'!A:E,5,0)</f>
        <v>PETZ CERRO CORA</v>
      </c>
      <c r="H4146" s="20" t="str">
        <f>VLOOKUP(E4146,'FILIAIS PETZ'!A:D,4,0)</f>
        <v>CORA-SP</v>
      </c>
      <c r="I4146" s="46">
        <v>45475</v>
      </c>
      <c r="J4146" s="9">
        <v>939696</v>
      </c>
      <c r="K4146" s="9" t="s">
        <v>9035</v>
      </c>
      <c r="L4146" s="29" t="s">
        <v>11319</v>
      </c>
      <c r="M4146" s="46">
        <v>45476</v>
      </c>
      <c r="N4146" s="46">
        <v>45504</v>
      </c>
      <c r="O4146" s="46">
        <v>45486</v>
      </c>
      <c r="P4146" s="91" t="s">
        <v>4990</v>
      </c>
      <c r="Q4146" s="84">
        <v>3</v>
      </c>
      <c r="R4146" s="91">
        <v>1</v>
      </c>
      <c r="S4146" s="9">
        <v>8</v>
      </c>
      <c r="T4146" s="9" t="s">
        <v>32</v>
      </c>
      <c r="U4146" s="9">
        <v>11002</v>
      </c>
      <c r="V4146" s="9">
        <v>11002</v>
      </c>
      <c r="W4146" s="9" t="s">
        <v>10898</v>
      </c>
      <c r="X4146" s="10" t="s">
        <v>4985</v>
      </c>
      <c r="Y4146" s="10" t="s">
        <v>4993</v>
      </c>
      <c r="Z4146" s="9" t="s">
        <v>5127</v>
      </c>
      <c r="AA4146" s="9" t="s">
        <v>4989</v>
      </c>
      <c r="AB4146" s="9" t="s">
        <v>12941</v>
      </c>
      <c r="AC4146" s="9" t="s">
        <v>5006</v>
      </c>
      <c r="AD4146" s="29"/>
      <c r="AE4146" s="20" t="str">
        <f>VLOOKUP(E4146,'FILIAIS PETZ'!A:Q,17,0)</f>
        <v>SP7</v>
      </c>
      <c r="AF4146" s="20" t="str">
        <f>VLOOKUP(E4146,'FILIAIS PETZ'!A:Q,3,0)</f>
        <v>FELICIO</v>
      </c>
      <c r="AG4146" s="20" t="str">
        <f>VLOOKUP(E4146,'FILIAIS PETZ'!A:Q,2,0)</f>
        <v>R3</v>
      </c>
      <c r="AH4146" s="75">
        <v>1930</v>
      </c>
      <c r="AI4146" s="16" t="s">
        <v>11320</v>
      </c>
      <c r="AJ4146" s="43">
        <f>VLOOKUP(E4146,'FILIAIS PETZ'!$A$2:$K$2000,11,0)</f>
        <v>18328118013600</v>
      </c>
      <c r="AK4146" s="44">
        <v>18328118013600</v>
      </c>
    </row>
    <row r="4147" spans="1:37" s="14" customFormat="1" ht="15" customHeight="1" thickBot="1" x14ac:dyDescent="0.25">
      <c r="B4147" s="18">
        <f>VLOOKUP(C4147,FORNECEDORES!D:E,2,0)</f>
        <v>6740</v>
      </c>
      <c r="C4147" s="19" t="str">
        <f>VLOOKUP(D4147,FORNECEDORES!A:D,4,0)</f>
        <v>29.739.737/0052-52</v>
      </c>
      <c r="D4147" s="13" t="s">
        <v>7597</v>
      </c>
      <c r="E4147" s="20" t="str">
        <f t="shared" si="276"/>
        <v>04 0138</v>
      </c>
      <c r="F4147" s="28" t="s">
        <v>8627</v>
      </c>
      <c r="G4147" s="21" t="str">
        <f>VLOOKUP(E4147,'FILIAIS PETZ'!A:E,5,0)</f>
        <v>PETZ JOÃO FIRMINO</v>
      </c>
      <c r="H4147" s="20" t="str">
        <f>VLOOKUP(E4147,'FILIAIS PETZ'!A:D,4,0)</f>
        <v>JFIR-SP</v>
      </c>
      <c r="I4147" s="46">
        <v>45475</v>
      </c>
      <c r="J4147" s="9">
        <v>939754</v>
      </c>
      <c r="K4147" s="9"/>
      <c r="L4147" s="29"/>
      <c r="M4147" s="46"/>
      <c r="N4147" s="46"/>
      <c r="O4147" s="46"/>
      <c r="P4147" s="91" t="s">
        <v>4990</v>
      </c>
      <c r="Q4147" s="84">
        <v>3</v>
      </c>
      <c r="R4147" s="91">
        <v>1</v>
      </c>
      <c r="S4147" s="9">
        <v>8</v>
      </c>
      <c r="T4147" s="9" t="s">
        <v>32</v>
      </c>
      <c r="U4147" s="9">
        <v>11002</v>
      </c>
      <c r="V4147" s="9">
        <v>11002</v>
      </c>
      <c r="W4147" s="9" t="s">
        <v>5019</v>
      </c>
      <c r="X4147" s="10" t="s">
        <v>5033</v>
      </c>
      <c r="Y4147" s="84" t="s">
        <v>4993</v>
      </c>
      <c r="Z4147" s="84" t="s">
        <v>4993</v>
      </c>
      <c r="AA4147" s="84" t="s">
        <v>5033</v>
      </c>
      <c r="AB4147" s="84" t="s">
        <v>12941</v>
      </c>
      <c r="AC4147" s="9" t="s">
        <v>5006</v>
      </c>
      <c r="AD4147" s="29"/>
      <c r="AE4147" s="20" t="str">
        <f>VLOOKUP(E4147,'FILIAIS PETZ'!A:Q,17,0)</f>
        <v>SP3</v>
      </c>
      <c r="AF4147" s="20" t="str">
        <f>VLOOKUP(E4147,'FILIAIS PETZ'!A:Q,3,0)</f>
        <v>FELICIO</v>
      </c>
      <c r="AG4147" s="20" t="str">
        <f>VLOOKUP(E4147,'FILIAIS PETZ'!A:Q,2,0)</f>
        <v>R3</v>
      </c>
      <c r="AH4147" s="75">
        <v>902.6</v>
      </c>
      <c r="AI4147" s="16" t="s">
        <v>11321</v>
      </c>
      <c r="AJ4147" s="56">
        <v>18328118012972</v>
      </c>
      <c r="AK4147" s="44">
        <v>18328118012972</v>
      </c>
    </row>
    <row r="4148" spans="1:37" s="14" customFormat="1" ht="15" customHeight="1" thickBot="1" x14ac:dyDescent="0.25">
      <c r="A4148" s="9">
        <f t="shared" ref="A4148:A4179" si="277">J4148</f>
        <v>940131</v>
      </c>
      <c r="B4148" s="18">
        <f>VLOOKUP(C4148,FORNECEDORES!D:E,2,0)</f>
        <v>774172</v>
      </c>
      <c r="C4148" s="19" t="str">
        <f>VLOOKUP(D4148,FORNECEDORES!A:D,4,0)</f>
        <v>54.212.044/0001-04</v>
      </c>
      <c r="D4148" s="13" t="s">
        <v>7874</v>
      </c>
      <c r="E4148" s="20" t="str">
        <f t="shared" si="276"/>
        <v>04 0224</v>
      </c>
      <c r="F4148" s="28" t="s">
        <v>4941</v>
      </c>
      <c r="G4148" s="21" t="str">
        <f>VLOOKUP(E4148,'FILIAIS PETZ'!A:E,5,0)</f>
        <v>PETZ NORTE SUL PLAZA</v>
      </c>
      <c r="H4148" s="20" t="str">
        <f>VLOOKUP(E4148,'FILIAIS PETZ'!A:D,4,0)</f>
        <v>NSPL-MS</v>
      </c>
      <c r="I4148" s="46">
        <v>45476</v>
      </c>
      <c r="J4148" s="9">
        <v>940131</v>
      </c>
      <c r="K4148" s="9" t="s">
        <v>5858</v>
      </c>
      <c r="L4148" s="29" t="s">
        <v>5574</v>
      </c>
      <c r="M4148" s="46">
        <v>45476</v>
      </c>
      <c r="N4148" s="46">
        <v>45504</v>
      </c>
      <c r="O4148" s="46">
        <v>45490</v>
      </c>
      <c r="P4148" s="91" t="s">
        <v>4990</v>
      </c>
      <c r="Q4148" s="84">
        <v>3</v>
      </c>
      <c r="R4148" s="91">
        <v>1</v>
      </c>
      <c r="S4148" s="9">
        <v>8</v>
      </c>
      <c r="T4148" s="9" t="s">
        <v>32</v>
      </c>
      <c r="U4148" s="9">
        <v>11002</v>
      </c>
      <c r="V4148" s="9">
        <v>11002</v>
      </c>
      <c r="W4148" s="9" t="s">
        <v>5039</v>
      </c>
      <c r="X4148" s="10" t="s">
        <v>4996</v>
      </c>
      <c r="Y4148" s="10" t="s">
        <v>4993</v>
      </c>
      <c r="Z4148" s="9" t="s">
        <v>4993</v>
      </c>
      <c r="AA4148" s="9" t="s">
        <v>4989</v>
      </c>
      <c r="AB4148" s="9" t="s">
        <v>5066</v>
      </c>
      <c r="AC4148" s="9" t="s">
        <v>5992</v>
      </c>
      <c r="AD4148" s="29"/>
      <c r="AE4148" s="20" t="str">
        <f>VLOOKUP(E4148,'FILIAIS PETZ'!A:Q,17,0)</f>
        <v>CO-1</v>
      </c>
      <c r="AF4148" s="20" t="str">
        <f>VLOOKUP(E4148,'FILIAIS PETZ'!A:Q,3,0)</f>
        <v>FELICIO</v>
      </c>
      <c r="AG4148" s="20" t="str">
        <f>VLOOKUP(E4148,'FILIAIS PETZ'!A:Q,2,0)</f>
        <v>R3</v>
      </c>
      <c r="AH4148" s="75">
        <v>584.54</v>
      </c>
      <c r="AI4148" s="16" t="s">
        <v>8443</v>
      </c>
      <c r="AJ4148" s="43">
        <f>VLOOKUP(E4148,'FILIAIS PETZ'!$A$2:$K$2000,11,0)</f>
        <v>18328118021459</v>
      </c>
      <c r="AK4148" s="44">
        <f t="shared" ref="AK4148:AK4179" si="278">AJ4148</f>
        <v>18328118021459</v>
      </c>
    </row>
    <row r="4149" spans="1:37" s="14" customFormat="1" ht="15" customHeight="1" thickBot="1" x14ac:dyDescent="0.25">
      <c r="A4149" s="9">
        <f t="shared" si="277"/>
        <v>940195</v>
      </c>
      <c r="B4149" s="18">
        <f>VLOOKUP(C4149,FORNECEDORES!D:E,2,0)</f>
        <v>39969</v>
      </c>
      <c r="C4149" s="19" t="str">
        <f>VLOOKUP(D4149,FORNECEDORES!A:D,4,0)</f>
        <v>23.457.797/0001-56</v>
      </c>
      <c r="D4149" s="13" t="s">
        <v>2466</v>
      </c>
      <c r="E4149" s="20" t="str">
        <f t="shared" si="276"/>
        <v>04 0008</v>
      </c>
      <c r="F4149" s="28" t="s">
        <v>4937</v>
      </c>
      <c r="G4149" s="21" t="str">
        <f>VLOOKUP(E4149,'FILIAIS PETZ'!A:E,5,0)</f>
        <v>PETZ ALPHAVILLE</v>
      </c>
      <c r="H4149" s="20" t="str">
        <f>VLOOKUP(E4149,'FILIAIS PETZ'!A:D,4,0)</f>
        <v>ALPH-SP</v>
      </c>
      <c r="I4149" s="46">
        <v>45476</v>
      </c>
      <c r="J4149" s="9">
        <v>940195</v>
      </c>
      <c r="K4149" s="9" t="s">
        <v>5858</v>
      </c>
      <c r="L4149" s="29" t="s">
        <v>6337</v>
      </c>
      <c r="M4149" s="46">
        <v>45476</v>
      </c>
      <c r="N4149" s="46">
        <v>45518</v>
      </c>
      <c r="O4149" s="46">
        <v>45497</v>
      </c>
      <c r="P4149" s="91" t="s">
        <v>4990</v>
      </c>
      <c r="Q4149" s="84">
        <v>3</v>
      </c>
      <c r="R4149" s="91">
        <v>1</v>
      </c>
      <c r="S4149" s="9">
        <v>8</v>
      </c>
      <c r="T4149" s="9" t="s">
        <v>32</v>
      </c>
      <c r="U4149" s="9">
        <v>11002</v>
      </c>
      <c r="V4149" s="9">
        <v>11002</v>
      </c>
      <c r="W4149" s="9" t="s">
        <v>5034</v>
      </c>
      <c r="X4149" s="10" t="s">
        <v>4985</v>
      </c>
      <c r="Y4149" s="9" t="s">
        <v>4993</v>
      </c>
      <c r="Z4149" s="9" t="s">
        <v>4993</v>
      </c>
      <c r="AA4149" s="9" t="s">
        <v>4989</v>
      </c>
      <c r="AB4149" s="9" t="s">
        <v>12941</v>
      </c>
      <c r="AC4149" s="9" t="s">
        <v>5006</v>
      </c>
      <c r="AD4149" s="29"/>
      <c r="AE4149" s="20" t="str">
        <f>VLOOKUP(E4149,'FILIAIS PETZ'!A:Q,17,0)</f>
        <v>SP7</v>
      </c>
      <c r="AF4149" s="20" t="str">
        <f>VLOOKUP(E4149,'FILIAIS PETZ'!A:Q,3,0)</f>
        <v>FELICIO</v>
      </c>
      <c r="AG4149" s="20" t="str">
        <f>VLOOKUP(E4149,'FILIAIS PETZ'!A:Q,2,0)</f>
        <v>R3</v>
      </c>
      <c r="AH4149" s="75">
        <v>200</v>
      </c>
      <c r="AI4149" s="16" t="s">
        <v>8466</v>
      </c>
      <c r="AJ4149" s="43">
        <f>VLOOKUP(E4149,'FILIAIS PETZ'!$A$2:$K$2000,11,0)</f>
        <v>18328118001423</v>
      </c>
      <c r="AK4149" s="44">
        <f t="shared" si="278"/>
        <v>18328118001423</v>
      </c>
    </row>
    <row r="4150" spans="1:37" s="14" customFormat="1" ht="15" customHeight="1" thickBot="1" x14ac:dyDescent="0.25">
      <c r="A4150" s="9">
        <f t="shared" si="277"/>
        <v>940331</v>
      </c>
      <c r="B4150" s="18">
        <f>VLOOKUP(C4150,FORNECEDORES!D:E,2,0)</f>
        <v>571449</v>
      </c>
      <c r="C4150" s="19" t="str">
        <f>VLOOKUP(D4150,FORNECEDORES!A:D,4,0)</f>
        <v>31.166.517/0001-89</v>
      </c>
      <c r="D4150" s="13" t="s">
        <v>4529</v>
      </c>
      <c r="E4150" s="20" t="str">
        <f t="shared" si="276"/>
        <v>04 0026</v>
      </c>
      <c r="F4150" s="28" t="s">
        <v>4949</v>
      </c>
      <c r="G4150" s="21" t="str">
        <f>VLOOKUP(E4150,'FILIAIS PETZ'!A:E,5,0)</f>
        <v>PETZ IGUATEMI ESPLANADA</v>
      </c>
      <c r="H4150" s="20" t="str">
        <f>VLOOKUP(E4150,'FILIAIS PETZ'!A:D,4,0)</f>
        <v>IGES-SP</v>
      </c>
      <c r="I4150" s="46">
        <v>45476</v>
      </c>
      <c r="J4150" s="9">
        <v>940331</v>
      </c>
      <c r="K4150" s="9" t="s">
        <v>5858</v>
      </c>
      <c r="L4150" s="29" t="s">
        <v>6847</v>
      </c>
      <c r="M4150" s="46">
        <v>45481</v>
      </c>
      <c r="N4150" s="46">
        <v>45511</v>
      </c>
      <c r="O4150" s="46">
        <v>45490</v>
      </c>
      <c r="P4150" s="91" t="s">
        <v>4990</v>
      </c>
      <c r="Q4150" s="84">
        <v>3</v>
      </c>
      <c r="R4150" s="91">
        <v>1</v>
      </c>
      <c r="S4150" s="9">
        <v>8</v>
      </c>
      <c r="T4150" s="9" t="s">
        <v>32</v>
      </c>
      <c r="U4150" s="9">
        <v>11002</v>
      </c>
      <c r="V4150" s="9">
        <v>11002</v>
      </c>
      <c r="W4150" s="9" t="s">
        <v>5019</v>
      </c>
      <c r="X4150" s="10" t="s">
        <v>4985</v>
      </c>
      <c r="Y4150" s="10" t="s">
        <v>4980</v>
      </c>
      <c r="Z4150" s="10" t="s">
        <v>4980</v>
      </c>
      <c r="AA4150" s="10" t="s">
        <v>4989</v>
      </c>
      <c r="AB4150" s="10" t="s">
        <v>5066</v>
      </c>
      <c r="AC4150" s="9" t="s">
        <v>5006</v>
      </c>
      <c r="AD4150" s="29"/>
      <c r="AE4150" s="20" t="str">
        <f>VLOOKUP(E4150,'FILIAIS PETZ'!A:Q,17,0)</f>
        <v>SP7</v>
      </c>
      <c r="AF4150" s="20" t="str">
        <f>VLOOKUP(E4150,'FILIAIS PETZ'!A:Q,3,0)</f>
        <v>FELICIO</v>
      </c>
      <c r="AG4150" s="20" t="str">
        <f>VLOOKUP(E4150,'FILIAIS PETZ'!A:Q,2,0)</f>
        <v>R3</v>
      </c>
      <c r="AH4150" s="75">
        <v>600</v>
      </c>
      <c r="AI4150" s="16" t="s">
        <v>8467</v>
      </c>
      <c r="AJ4150" s="43">
        <f>VLOOKUP(E4150,'FILIAIS PETZ'!$A$2:$K$2000,11,0)</f>
        <v>18328118002667</v>
      </c>
      <c r="AK4150" s="44">
        <f t="shared" si="278"/>
        <v>18328118002667</v>
      </c>
    </row>
    <row r="4151" spans="1:37" s="14" customFormat="1" ht="15" customHeight="1" thickBot="1" x14ac:dyDescent="0.25">
      <c r="A4151" s="9">
        <f t="shared" si="277"/>
        <v>940334</v>
      </c>
      <c r="B4151" s="18">
        <f>VLOOKUP(C4151,FORNECEDORES!D:E,2,0)</f>
        <v>571449</v>
      </c>
      <c r="C4151" s="19" t="str">
        <f>VLOOKUP(D4151,FORNECEDORES!A:D,4,0)</f>
        <v>31.166.517/0001-89</v>
      </c>
      <c r="D4151" s="13" t="s">
        <v>4529</v>
      </c>
      <c r="E4151" s="20" t="str">
        <f t="shared" si="276"/>
        <v>04 0026</v>
      </c>
      <c r="F4151" s="28" t="s">
        <v>4949</v>
      </c>
      <c r="G4151" s="21" t="str">
        <f>VLOOKUP(E4151,'FILIAIS PETZ'!A:E,5,0)</f>
        <v>PETZ IGUATEMI ESPLANADA</v>
      </c>
      <c r="H4151" s="20" t="str">
        <f>VLOOKUP(E4151,'FILIAIS PETZ'!A:D,4,0)</f>
        <v>IGES-SP</v>
      </c>
      <c r="I4151" s="46">
        <v>45476</v>
      </c>
      <c r="J4151" s="9">
        <v>940334</v>
      </c>
      <c r="K4151" s="9" t="s">
        <v>5858</v>
      </c>
      <c r="L4151" s="29" t="s">
        <v>6849</v>
      </c>
      <c r="M4151" s="46">
        <v>45481</v>
      </c>
      <c r="N4151" s="46">
        <v>45511</v>
      </c>
      <c r="O4151" s="46">
        <v>45490</v>
      </c>
      <c r="P4151" s="91" t="s">
        <v>4990</v>
      </c>
      <c r="Q4151" s="84">
        <v>3</v>
      </c>
      <c r="R4151" s="91">
        <v>1</v>
      </c>
      <c r="S4151" s="9">
        <v>8</v>
      </c>
      <c r="T4151" s="9" t="s">
        <v>32</v>
      </c>
      <c r="U4151" s="9">
        <v>11002</v>
      </c>
      <c r="V4151" s="9">
        <v>11002</v>
      </c>
      <c r="W4151" s="9" t="s">
        <v>5019</v>
      </c>
      <c r="X4151" s="10" t="s">
        <v>4992</v>
      </c>
      <c r="Y4151" s="10" t="s">
        <v>4980</v>
      </c>
      <c r="Z4151" s="10" t="s">
        <v>4980</v>
      </c>
      <c r="AA4151" s="10" t="s">
        <v>4992</v>
      </c>
      <c r="AB4151" s="10" t="s">
        <v>5066</v>
      </c>
      <c r="AC4151" s="9" t="s">
        <v>5006</v>
      </c>
      <c r="AD4151" s="29"/>
      <c r="AE4151" s="20" t="str">
        <f>VLOOKUP(E4151,'FILIAIS PETZ'!A:Q,17,0)</f>
        <v>SP7</v>
      </c>
      <c r="AF4151" s="20" t="str">
        <f>VLOOKUP(E4151,'FILIAIS PETZ'!A:Q,3,0)</f>
        <v>FELICIO</v>
      </c>
      <c r="AG4151" s="20" t="str">
        <f>VLOOKUP(E4151,'FILIAIS PETZ'!A:Q,2,0)</f>
        <v>R3</v>
      </c>
      <c r="AH4151" s="75">
        <v>620</v>
      </c>
      <c r="AI4151" s="16" t="s">
        <v>8468</v>
      </c>
      <c r="AJ4151" s="43">
        <f>VLOOKUP(E4151,'FILIAIS PETZ'!$A$2:$K$2000,11,0)</f>
        <v>18328118002667</v>
      </c>
      <c r="AK4151" s="44">
        <f t="shared" si="278"/>
        <v>18328118002667</v>
      </c>
    </row>
    <row r="4152" spans="1:37" s="14" customFormat="1" ht="15" customHeight="1" thickBot="1" x14ac:dyDescent="0.25">
      <c r="A4152" s="9">
        <f t="shared" si="277"/>
        <v>940340</v>
      </c>
      <c r="B4152" s="18">
        <f>VLOOKUP(C4152,FORNECEDORES!D:E,2,0)</f>
        <v>741390</v>
      </c>
      <c r="C4152" s="19" t="str">
        <f>VLOOKUP(D4152,FORNECEDORES!A:D,4,0)</f>
        <v>53.327.206/0001-97</v>
      </c>
      <c r="D4152" s="13" t="s">
        <v>1785</v>
      </c>
      <c r="E4152" s="20" t="str">
        <f t="shared" si="276"/>
        <v>04 0185</v>
      </c>
      <c r="F4152" s="28" t="s">
        <v>4973</v>
      </c>
      <c r="G4152" s="21" t="str">
        <f>VLOOKUP(E4152,'FILIAIS PETZ'!A:E,5,0)</f>
        <v>PETZ AV CONTORNO (ANTIGOS DADOS DE SVLB/MG - PETZ SILVA LOBO)</v>
      </c>
      <c r="H4152" s="20" t="str">
        <f>VLOOKUP(E4152,'FILIAIS PETZ'!A:D,4,0)</f>
        <v>ACTN-MG</v>
      </c>
      <c r="I4152" s="46">
        <v>45476</v>
      </c>
      <c r="J4152" s="9">
        <v>940340</v>
      </c>
      <c r="K4152" s="9" t="s">
        <v>5858</v>
      </c>
      <c r="L4152" s="29" t="s">
        <v>5502</v>
      </c>
      <c r="M4152" s="46">
        <v>45484</v>
      </c>
      <c r="N4152" s="46">
        <v>45518</v>
      </c>
      <c r="O4152" s="46">
        <v>45496</v>
      </c>
      <c r="P4152" s="91" t="s">
        <v>4990</v>
      </c>
      <c r="Q4152" s="84">
        <v>3</v>
      </c>
      <c r="R4152" s="91">
        <v>1</v>
      </c>
      <c r="S4152" s="9">
        <v>8</v>
      </c>
      <c r="T4152" s="9" t="s">
        <v>32</v>
      </c>
      <c r="U4152" s="9">
        <v>11002</v>
      </c>
      <c r="V4152" s="9">
        <v>11002</v>
      </c>
      <c r="W4152" s="9" t="s">
        <v>5019</v>
      </c>
      <c r="X4152" s="10" t="s">
        <v>4992</v>
      </c>
      <c r="Y4152" s="10" t="s">
        <v>4980</v>
      </c>
      <c r="Z4152" s="10" t="s">
        <v>4980</v>
      </c>
      <c r="AA4152" s="10" t="s">
        <v>4992</v>
      </c>
      <c r="AB4152" s="10" t="s">
        <v>5066</v>
      </c>
      <c r="AC4152" s="9" t="s">
        <v>5006</v>
      </c>
      <c r="AD4152" s="29"/>
      <c r="AE4152" s="20" t="str">
        <f>VLOOKUP(E4152,'FILIAIS PETZ'!A:Q,17,0)</f>
        <v>MG-1</v>
      </c>
      <c r="AF4152" s="20" t="str">
        <f>VLOOKUP(E4152,'FILIAIS PETZ'!A:Q,3,0)</f>
        <v>FELICIO</v>
      </c>
      <c r="AG4152" s="20" t="str">
        <f>VLOOKUP(E4152,'FILIAIS PETZ'!A:Q,2,0)</f>
        <v>R3</v>
      </c>
      <c r="AH4152" s="75">
        <v>800</v>
      </c>
      <c r="AI4152" s="16" t="s">
        <v>8469</v>
      </c>
      <c r="AJ4152" s="43">
        <f>VLOOKUP(E4152,'FILIAIS PETZ'!$A$2:$K$2000,11,0)</f>
        <v>18328118017931</v>
      </c>
      <c r="AK4152" s="44">
        <f t="shared" si="278"/>
        <v>18328118017931</v>
      </c>
    </row>
    <row r="4153" spans="1:37" s="14" customFormat="1" ht="15" customHeight="1" thickBot="1" x14ac:dyDescent="0.25">
      <c r="A4153" s="9">
        <f t="shared" si="277"/>
        <v>940343</v>
      </c>
      <c r="B4153" s="18">
        <f>VLOOKUP(C4153,FORNECEDORES!D:E,2,0)</f>
        <v>741390</v>
      </c>
      <c r="C4153" s="19" t="str">
        <f>VLOOKUP(D4153,FORNECEDORES!A:D,4,0)</f>
        <v>53.327.206/0001-97</v>
      </c>
      <c r="D4153" s="13" t="s">
        <v>1785</v>
      </c>
      <c r="E4153" s="20" t="str">
        <f t="shared" si="276"/>
        <v>04 0223</v>
      </c>
      <c r="F4153" s="28" t="s">
        <v>4977</v>
      </c>
      <c r="G4153" s="21" t="str">
        <f>VLOOKUP(E4153,'FILIAIS PETZ'!A:E,5,0)</f>
        <v>PETZ IPATINGA (ANTIGA BETIM AMERICAS/MG)</v>
      </c>
      <c r="H4153" s="20" t="str">
        <f>VLOOKUP(E4153,'FILIAIS PETZ'!A:D,4,0)</f>
        <v>IPTG-MG</v>
      </c>
      <c r="I4153" s="46">
        <v>45476</v>
      </c>
      <c r="J4153" s="9">
        <v>940343</v>
      </c>
      <c r="K4153" s="9" t="s">
        <v>5858</v>
      </c>
      <c r="L4153" s="29" t="s">
        <v>5542</v>
      </c>
      <c r="M4153" s="46">
        <v>45484</v>
      </c>
      <c r="N4153" s="46">
        <v>45518</v>
      </c>
      <c r="O4153" s="46">
        <v>45496</v>
      </c>
      <c r="P4153" s="91" t="s">
        <v>4990</v>
      </c>
      <c r="Q4153" s="84">
        <v>3</v>
      </c>
      <c r="R4153" s="91">
        <v>1</v>
      </c>
      <c r="S4153" s="9">
        <v>8</v>
      </c>
      <c r="T4153" s="9" t="s">
        <v>32</v>
      </c>
      <c r="U4153" s="9">
        <v>11002</v>
      </c>
      <c r="V4153" s="9">
        <v>11002</v>
      </c>
      <c r="W4153" s="9" t="s">
        <v>5019</v>
      </c>
      <c r="X4153" s="10" t="s">
        <v>4992</v>
      </c>
      <c r="Y4153" s="10" t="s">
        <v>4980</v>
      </c>
      <c r="Z4153" s="10" t="s">
        <v>4980</v>
      </c>
      <c r="AA4153" s="10" t="s">
        <v>4992</v>
      </c>
      <c r="AB4153" s="10" t="s">
        <v>5066</v>
      </c>
      <c r="AC4153" s="9" t="s">
        <v>5006</v>
      </c>
      <c r="AD4153" s="29"/>
      <c r="AE4153" s="20" t="str">
        <f>VLOOKUP(E4153,'FILIAIS PETZ'!A:Q,17,0)</f>
        <v>MG-2</v>
      </c>
      <c r="AF4153" s="20" t="str">
        <f>VLOOKUP(E4153,'FILIAIS PETZ'!A:Q,3,0)</f>
        <v>FELICIO</v>
      </c>
      <c r="AG4153" s="20" t="str">
        <f>VLOOKUP(E4153,'FILIAIS PETZ'!A:Q,2,0)</f>
        <v>R3</v>
      </c>
      <c r="AH4153" s="75">
        <v>1400</v>
      </c>
      <c r="AI4153" s="16" t="s">
        <v>8469</v>
      </c>
      <c r="AJ4153" s="43" t="str">
        <f>VLOOKUP(E4153,'FILIAIS PETZ'!$A$2:$K$2000,11,0)</f>
        <v>18.328.118/0213-78</v>
      </c>
      <c r="AK4153" s="44" t="str">
        <f t="shared" si="278"/>
        <v>18.328.118/0213-78</v>
      </c>
    </row>
    <row r="4154" spans="1:37" s="14" customFormat="1" ht="15" customHeight="1" thickBot="1" x14ac:dyDescent="0.25">
      <c r="A4154" s="9">
        <f t="shared" si="277"/>
        <v>940344</v>
      </c>
      <c r="B4154" s="18">
        <f>VLOOKUP(C4154,FORNECEDORES!D:E,2,0)</f>
        <v>741390</v>
      </c>
      <c r="C4154" s="19" t="str">
        <f>VLOOKUP(D4154,FORNECEDORES!A:D,4,0)</f>
        <v>53.327.206/0001-97</v>
      </c>
      <c r="D4154" s="13" t="s">
        <v>1785</v>
      </c>
      <c r="E4154" s="20" t="str">
        <f t="shared" si="276"/>
        <v>04 0211</v>
      </c>
      <c r="F4154" s="28" t="s">
        <v>4974</v>
      </c>
      <c r="G4154" s="21" t="str">
        <f>VLOOKUP(E4154,'FILIAIS PETZ'!A:E,5,0)</f>
        <v>PETZ CASTELO BH</v>
      </c>
      <c r="H4154" s="20" t="str">
        <f>VLOOKUP(E4154,'FILIAIS PETZ'!A:D,4,0)</f>
        <v>CTLO-MG</v>
      </c>
      <c r="I4154" s="46">
        <v>45476</v>
      </c>
      <c r="J4154" s="9">
        <v>940344</v>
      </c>
      <c r="K4154" s="9" t="s">
        <v>5858</v>
      </c>
      <c r="L4154" s="29" t="s">
        <v>5501</v>
      </c>
      <c r="M4154" s="46">
        <v>45484</v>
      </c>
      <c r="N4154" s="46">
        <v>45518</v>
      </c>
      <c r="O4154" s="46">
        <v>45497</v>
      </c>
      <c r="P4154" s="91" t="s">
        <v>4990</v>
      </c>
      <c r="Q4154" s="84">
        <v>3</v>
      </c>
      <c r="R4154" s="91">
        <v>1</v>
      </c>
      <c r="S4154" s="9">
        <v>8</v>
      </c>
      <c r="T4154" s="9" t="s">
        <v>32</v>
      </c>
      <c r="U4154" s="9">
        <v>11002</v>
      </c>
      <c r="V4154" s="9">
        <v>11002</v>
      </c>
      <c r="W4154" s="9" t="s">
        <v>5019</v>
      </c>
      <c r="X4154" s="10" t="s">
        <v>4992</v>
      </c>
      <c r="Y4154" s="10" t="s">
        <v>4980</v>
      </c>
      <c r="Z4154" s="10" t="s">
        <v>4980</v>
      </c>
      <c r="AA4154" s="10" t="s">
        <v>4992</v>
      </c>
      <c r="AB4154" s="10" t="s">
        <v>5066</v>
      </c>
      <c r="AC4154" s="9" t="s">
        <v>5006</v>
      </c>
      <c r="AD4154" s="29"/>
      <c r="AE4154" s="20" t="str">
        <f>VLOOKUP(E4154,'FILIAIS PETZ'!A:Q,17,0)</f>
        <v>MG-1</v>
      </c>
      <c r="AF4154" s="20" t="str">
        <f>VLOOKUP(E4154,'FILIAIS PETZ'!A:Q,3,0)</f>
        <v>FELICIO</v>
      </c>
      <c r="AG4154" s="20" t="str">
        <f>VLOOKUP(E4154,'FILIAIS PETZ'!A:Q,2,0)</f>
        <v>R3</v>
      </c>
      <c r="AH4154" s="75">
        <v>800</v>
      </c>
      <c r="AI4154" s="16" t="s">
        <v>8469</v>
      </c>
      <c r="AJ4154" s="43">
        <f>VLOOKUP(E4154,'FILIAIS PETZ'!$A$2:$K$2000,11,0)</f>
        <v>18328118019985</v>
      </c>
      <c r="AK4154" s="44">
        <f t="shared" si="278"/>
        <v>18328118019985</v>
      </c>
    </row>
    <row r="4155" spans="1:37" s="14" customFormat="1" ht="15" customHeight="1" thickBot="1" x14ac:dyDescent="0.25">
      <c r="A4155" s="9">
        <f t="shared" si="277"/>
        <v>940345</v>
      </c>
      <c r="B4155" s="18">
        <f>VLOOKUP(C4155,FORNECEDORES!D:E,2,0)</f>
        <v>741390</v>
      </c>
      <c r="C4155" s="19" t="str">
        <f>VLOOKUP(D4155,FORNECEDORES!A:D,4,0)</f>
        <v>53.327.206/0001-97</v>
      </c>
      <c r="D4155" s="13" t="s">
        <v>1785</v>
      </c>
      <c r="E4155" s="20" t="str">
        <f t="shared" si="276"/>
        <v>04 0251</v>
      </c>
      <c r="F4155" s="28" t="s">
        <v>5729</v>
      </c>
      <c r="G4155" s="21" t="str">
        <f>VLOOKUP(E4155,'FILIAIS PETZ'!A:E,5,0)</f>
        <v>PETZ BARREIRO</v>
      </c>
      <c r="H4155" s="20" t="str">
        <f>VLOOKUP(E4155,'FILIAIS PETZ'!A:D,4,0)</f>
        <v>BARR-MG</v>
      </c>
      <c r="I4155" s="46">
        <v>45476</v>
      </c>
      <c r="J4155" s="9">
        <v>940345</v>
      </c>
      <c r="K4155" s="9" t="s">
        <v>5858</v>
      </c>
      <c r="L4155" s="29" t="s">
        <v>5543</v>
      </c>
      <c r="M4155" s="46">
        <v>45484</v>
      </c>
      <c r="N4155" s="46">
        <v>45518</v>
      </c>
      <c r="O4155" s="46">
        <v>45496</v>
      </c>
      <c r="P4155" s="91" t="s">
        <v>4990</v>
      </c>
      <c r="Q4155" s="84">
        <v>3</v>
      </c>
      <c r="R4155" s="91">
        <v>1</v>
      </c>
      <c r="S4155" s="9">
        <v>8</v>
      </c>
      <c r="T4155" s="9" t="s">
        <v>32</v>
      </c>
      <c r="U4155" s="9">
        <v>11002</v>
      </c>
      <c r="V4155" s="9">
        <v>11002</v>
      </c>
      <c r="W4155" s="9" t="s">
        <v>5019</v>
      </c>
      <c r="X4155" s="10" t="s">
        <v>4992</v>
      </c>
      <c r="Y4155" s="10" t="s">
        <v>4980</v>
      </c>
      <c r="Z4155" s="10" t="s">
        <v>4980</v>
      </c>
      <c r="AA4155" s="10" t="s">
        <v>4992</v>
      </c>
      <c r="AB4155" s="10" t="s">
        <v>5066</v>
      </c>
      <c r="AC4155" s="9" t="s">
        <v>5006</v>
      </c>
      <c r="AD4155" s="29"/>
      <c r="AE4155" s="20" t="str">
        <f>VLOOKUP(E4155,'FILIAIS PETZ'!A:Q,17,0)</f>
        <v>MG-2</v>
      </c>
      <c r="AF4155" s="20" t="str">
        <f>VLOOKUP(E4155,'FILIAIS PETZ'!A:Q,3,0)</f>
        <v>FELICIO</v>
      </c>
      <c r="AG4155" s="20" t="str">
        <f>VLOOKUP(E4155,'FILIAIS PETZ'!A:Q,2,0)</f>
        <v>R3</v>
      </c>
      <c r="AH4155" s="75">
        <v>800</v>
      </c>
      <c r="AI4155" s="16" t="s">
        <v>8469</v>
      </c>
      <c r="AJ4155" s="43">
        <f>VLOOKUP(E4155,'FILIAIS PETZ'!$A$2:$K$2000,11,0)</f>
        <v>18328118022420</v>
      </c>
      <c r="AK4155" s="44">
        <f t="shared" si="278"/>
        <v>18328118022420</v>
      </c>
    </row>
    <row r="4156" spans="1:37" s="14" customFormat="1" ht="15" customHeight="1" thickBot="1" x14ac:dyDescent="0.25">
      <c r="A4156" s="9">
        <f t="shared" si="277"/>
        <v>940346</v>
      </c>
      <c r="B4156" s="18">
        <f>VLOOKUP(C4156,FORNECEDORES!D:E,2,0)</f>
        <v>741390</v>
      </c>
      <c r="C4156" s="19" t="str">
        <f>VLOOKUP(D4156,FORNECEDORES!A:D,4,0)</f>
        <v>53.327.206/0001-97</v>
      </c>
      <c r="D4156" s="13" t="s">
        <v>1785</v>
      </c>
      <c r="E4156" s="20" t="str">
        <f t="shared" si="276"/>
        <v>04 0248</v>
      </c>
      <c r="F4156" s="28" t="s">
        <v>5848</v>
      </c>
      <c r="G4156" s="21" t="str">
        <f>VLOOKUP(E4156,'FILIAIS PETZ'!A:E,5,0)</f>
        <v>PETZ DIVINÓPOLIS</v>
      </c>
      <c r="H4156" s="20" t="str">
        <f>VLOOKUP(E4156,'FILIAIS PETZ'!A:D,4,0)</f>
        <v>DVNP-MG</v>
      </c>
      <c r="I4156" s="46">
        <v>45476</v>
      </c>
      <c r="J4156" s="9">
        <v>940346</v>
      </c>
      <c r="K4156" s="9" t="s">
        <v>5858</v>
      </c>
      <c r="L4156" s="29" t="s">
        <v>8838</v>
      </c>
      <c r="M4156" s="46">
        <v>45484</v>
      </c>
      <c r="N4156" s="46">
        <v>45518</v>
      </c>
      <c r="O4156" s="46">
        <v>45497</v>
      </c>
      <c r="P4156" s="91" t="s">
        <v>4990</v>
      </c>
      <c r="Q4156" s="84">
        <v>3</v>
      </c>
      <c r="R4156" s="91">
        <v>1</v>
      </c>
      <c r="S4156" s="9">
        <v>8</v>
      </c>
      <c r="T4156" s="9" t="s">
        <v>32</v>
      </c>
      <c r="U4156" s="9">
        <v>11002</v>
      </c>
      <c r="V4156" s="9">
        <v>11002</v>
      </c>
      <c r="W4156" s="9" t="s">
        <v>5019</v>
      </c>
      <c r="X4156" s="10" t="s">
        <v>4992</v>
      </c>
      <c r="Y4156" s="10" t="s">
        <v>4980</v>
      </c>
      <c r="Z4156" s="10" t="s">
        <v>4980</v>
      </c>
      <c r="AA4156" s="10" t="s">
        <v>4992</v>
      </c>
      <c r="AB4156" s="10" t="s">
        <v>5066</v>
      </c>
      <c r="AC4156" s="9" t="s">
        <v>5006</v>
      </c>
      <c r="AD4156" s="29"/>
      <c r="AE4156" s="20" t="str">
        <f>VLOOKUP(E4156,'FILIAIS PETZ'!A:Q,17,0)</f>
        <v>MG-2</v>
      </c>
      <c r="AF4156" s="20" t="str">
        <f>VLOOKUP(E4156,'FILIAIS PETZ'!A:Q,3,0)</f>
        <v>FELICIO</v>
      </c>
      <c r="AG4156" s="20" t="str">
        <f>VLOOKUP(E4156,'FILIAIS PETZ'!A:Q,2,0)</f>
        <v>R3</v>
      </c>
      <c r="AH4156" s="75">
        <v>800</v>
      </c>
      <c r="AI4156" s="16" t="s">
        <v>8469</v>
      </c>
      <c r="AJ4156" s="43" t="str">
        <f>VLOOKUP(E4156,'FILIAIS PETZ'!$A$2:$K$2000,11,0)</f>
        <v>18.328.118/0246-36</v>
      </c>
      <c r="AK4156" s="44" t="str">
        <f t="shared" si="278"/>
        <v>18.328.118/0246-36</v>
      </c>
    </row>
    <row r="4157" spans="1:37" s="14" customFormat="1" ht="15" customHeight="1" thickBot="1" x14ac:dyDescent="0.25">
      <c r="A4157" s="9">
        <f t="shared" si="277"/>
        <v>940347</v>
      </c>
      <c r="B4157" s="18">
        <f>VLOOKUP(C4157,FORNECEDORES!D:E,2,0)</f>
        <v>741390</v>
      </c>
      <c r="C4157" s="19" t="str">
        <f>VLOOKUP(D4157,FORNECEDORES!A:D,4,0)</f>
        <v>53.327.206/0001-97</v>
      </c>
      <c r="D4157" s="13" t="s">
        <v>1785</v>
      </c>
      <c r="E4157" s="20" t="str">
        <f t="shared" si="276"/>
        <v>04 0238</v>
      </c>
      <c r="F4157" s="28" t="s">
        <v>5730</v>
      </c>
      <c r="G4157" s="21" t="str">
        <f>VLOOKUP(E4157,'FILIAIS PETZ'!A:E,5,0)</f>
        <v>PETZ SILVIANO BRANDÃO</v>
      </c>
      <c r="H4157" s="20" t="str">
        <f>VLOOKUP(E4157,'FILIAIS PETZ'!A:D,4,0)</f>
        <v>SVBD-MG</v>
      </c>
      <c r="I4157" s="46">
        <v>45476</v>
      </c>
      <c r="J4157" s="9">
        <v>940347</v>
      </c>
      <c r="K4157" s="9" t="s">
        <v>5858</v>
      </c>
      <c r="L4157" s="29" t="s">
        <v>5544</v>
      </c>
      <c r="M4157" s="46">
        <v>45484</v>
      </c>
      <c r="N4157" s="46">
        <v>45518</v>
      </c>
      <c r="O4157" s="46">
        <v>45496</v>
      </c>
      <c r="P4157" s="91" t="s">
        <v>4990</v>
      </c>
      <c r="Q4157" s="84">
        <v>3</v>
      </c>
      <c r="R4157" s="91">
        <v>1</v>
      </c>
      <c r="S4157" s="9">
        <v>8</v>
      </c>
      <c r="T4157" s="9" t="s">
        <v>32</v>
      </c>
      <c r="U4157" s="9">
        <v>11002</v>
      </c>
      <c r="V4157" s="9">
        <v>11002</v>
      </c>
      <c r="W4157" s="9" t="s">
        <v>5019</v>
      </c>
      <c r="X4157" s="10" t="s">
        <v>4992</v>
      </c>
      <c r="Y4157" s="10" t="s">
        <v>4980</v>
      </c>
      <c r="Z4157" s="10" t="s">
        <v>4980</v>
      </c>
      <c r="AA4157" s="10" t="s">
        <v>4992</v>
      </c>
      <c r="AB4157" s="10" t="s">
        <v>5066</v>
      </c>
      <c r="AC4157" s="9" t="s">
        <v>5006</v>
      </c>
      <c r="AD4157" s="29"/>
      <c r="AE4157" s="20" t="str">
        <f>VLOOKUP(E4157,'FILIAIS PETZ'!A:Q,17,0)</f>
        <v>MG-2</v>
      </c>
      <c r="AF4157" s="20" t="str">
        <f>VLOOKUP(E4157,'FILIAIS PETZ'!A:Q,3,0)</f>
        <v>FELICIO</v>
      </c>
      <c r="AG4157" s="20" t="str">
        <f>VLOOKUP(E4157,'FILIAIS PETZ'!A:Q,2,0)</f>
        <v>R3</v>
      </c>
      <c r="AH4157" s="75">
        <v>800</v>
      </c>
      <c r="AI4157" s="16" t="s">
        <v>8469</v>
      </c>
      <c r="AJ4157" s="43">
        <f>VLOOKUP(E4157,'FILIAIS PETZ'!$A$2:$K$2000,11,0)</f>
        <v>18328118022188</v>
      </c>
      <c r="AK4157" s="44">
        <f t="shared" si="278"/>
        <v>18328118022188</v>
      </c>
    </row>
    <row r="4158" spans="1:37" s="14" customFormat="1" ht="15" customHeight="1" thickBot="1" x14ac:dyDescent="0.25">
      <c r="A4158" s="9">
        <f t="shared" si="277"/>
        <v>940349</v>
      </c>
      <c r="B4158" s="18">
        <f>VLOOKUP(C4158,FORNECEDORES!D:E,2,0)</f>
        <v>741390</v>
      </c>
      <c r="C4158" s="19" t="str">
        <f>VLOOKUP(D4158,FORNECEDORES!A:D,4,0)</f>
        <v>53.327.206/0001-97</v>
      </c>
      <c r="D4158" s="13" t="s">
        <v>1785</v>
      </c>
      <c r="E4158" s="20" t="str">
        <f t="shared" si="276"/>
        <v>04 0122</v>
      </c>
      <c r="F4158" s="28" t="s">
        <v>6386</v>
      </c>
      <c r="G4158" s="21" t="str">
        <f>VLOOKUP(E4158,'FILIAIS PETZ'!A:E,5,0)</f>
        <v>PETZ JUIZ DE FORA</v>
      </c>
      <c r="H4158" s="20" t="str">
        <f>VLOOKUP(E4158,'FILIAIS PETZ'!A:D,4,0)</f>
        <v>JUZF-MG</v>
      </c>
      <c r="I4158" s="46">
        <v>45476</v>
      </c>
      <c r="J4158" s="9">
        <v>940349</v>
      </c>
      <c r="K4158" s="9" t="s">
        <v>5858</v>
      </c>
      <c r="L4158" s="29" t="s">
        <v>5536</v>
      </c>
      <c r="M4158" s="46">
        <v>45484</v>
      </c>
      <c r="N4158" s="46">
        <v>45518</v>
      </c>
      <c r="O4158" s="46">
        <v>45496</v>
      </c>
      <c r="P4158" s="91" t="s">
        <v>4990</v>
      </c>
      <c r="Q4158" s="84">
        <v>3</v>
      </c>
      <c r="R4158" s="91">
        <v>1</v>
      </c>
      <c r="S4158" s="9">
        <v>8</v>
      </c>
      <c r="T4158" s="9" t="s">
        <v>32</v>
      </c>
      <c r="U4158" s="9">
        <v>11002</v>
      </c>
      <c r="V4158" s="9">
        <v>11002</v>
      </c>
      <c r="W4158" s="9" t="s">
        <v>5019</v>
      </c>
      <c r="X4158" s="10" t="s">
        <v>4992</v>
      </c>
      <c r="Y4158" s="10" t="s">
        <v>4980</v>
      </c>
      <c r="Z4158" s="10" t="s">
        <v>4980</v>
      </c>
      <c r="AA4158" s="10" t="s">
        <v>4992</v>
      </c>
      <c r="AB4158" s="10" t="s">
        <v>5066</v>
      </c>
      <c r="AC4158" s="9" t="s">
        <v>5006</v>
      </c>
      <c r="AD4158" s="29"/>
      <c r="AE4158" s="20" t="str">
        <f>VLOOKUP(E4158,'FILIAIS PETZ'!A:Q,17,0)</f>
        <v>MG-1</v>
      </c>
      <c r="AF4158" s="20" t="str">
        <f>VLOOKUP(E4158,'FILIAIS PETZ'!A:Q,3,0)</f>
        <v>FELICIO</v>
      </c>
      <c r="AG4158" s="20" t="str">
        <f>VLOOKUP(E4158,'FILIAIS PETZ'!A:Q,2,0)</f>
        <v>R3</v>
      </c>
      <c r="AH4158" s="75">
        <v>1120</v>
      </c>
      <c r="AI4158" s="16" t="s">
        <v>8469</v>
      </c>
      <c r="AJ4158" s="43">
        <f>VLOOKUP(E4158,'FILIAIS PETZ'!$A$2:$K$2000,11,0)</f>
        <v>18328118011810</v>
      </c>
      <c r="AK4158" s="44">
        <f t="shared" si="278"/>
        <v>18328118011810</v>
      </c>
    </row>
    <row r="4159" spans="1:37" s="14" customFormat="1" ht="15" customHeight="1" thickBot="1" x14ac:dyDescent="0.25">
      <c r="A4159" s="9">
        <f t="shared" si="277"/>
        <v>940351</v>
      </c>
      <c r="B4159" s="18">
        <f>VLOOKUP(C4159,FORNECEDORES!D:E,2,0)</f>
        <v>741390</v>
      </c>
      <c r="C4159" s="19" t="str">
        <f>VLOOKUP(D4159,FORNECEDORES!A:D,4,0)</f>
        <v>53.327.206/0001-97</v>
      </c>
      <c r="D4159" s="13" t="s">
        <v>1785</v>
      </c>
      <c r="E4159" s="20" t="str">
        <f t="shared" si="276"/>
        <v>04 0237</v>
      </c>
      <c r="F4159" s="28" t="s">
        <v>6532</v>
      </c>
      <c r="G4159" s="21" t="str">
        <f>VLOOKUP(E4159,'FILIAIS PETZ'!A:E,5,0)</f>
        <v>PETZ INDEPENDENCIA SHOPPING</v>
      </c>
      <c r="H4159" s="20" t="str">
        <f>VLOOKUP(E4159,'FILIAIS PETZ'!A:D,4,0)</f>
        <v>SIND-MG</v>
      </c>
      <c r="I4159" s="46">
        <v>45476</v>
      </c>
      <c r="J4159" s="9">
        <v>940351</v>
      </c>
      <c r="K4159" s="9" t="s">
        <v>5858</v>
      </c>
      <c r="L4159" s="29" t="s">
        <v>5535</v>
      </c>
      <c r="M4159" s="46">
        <v>45484</v>
      </c>
      <c r="N4159" s="46">
        <v>45518</v>
      </c>
      <c r="O4159" s="46">
        <v>45496</v>
      </c>
      <c r="P4159" s="91" t="s">
        <v>4990</v>
      </c>
      <c r="Q4159" s="84">
        <v>3</v>
      </c>
      <c r="R4159" s="91">
        <v>1</v>
      </c>
      <c r="S4159" s="9">
        <v>8</v>
      </c>
      <c r="T4159" s="9" t="s">
        <v>32</v>
      </c>
      <c r="U4159" s="9">
        <v>11002</v>
      </c>
      <c r="V4159" s="9">
        <v>11002</v>
      </c>
      <c r="W4159" s="9" t="s">
        <v>5019</v>
      </c>
      <c r="X4159" s="10" t="s">
        <v>4992</v>
      </c>
      <c r="Y4159" s="10" t="s">
        <v>4980</v>
      </c>
      <c r="Z4159" s="10" t="s">
        <v>4980</v>
      </c>
      <c r="AA4159" s="10" t="s">
        <v>4992</v>
      </c>
      <c r="AB4159" s="10" t="s">
        <v>5066</v>
      </c>
      <c r="AC4159" s="9" t="s">
        <v>5006</v>
      </c>
      <c r="AD4159" s="29"/>
      <c r="AE4159" s="20" t="str">
        <f>VLOOKUP(E4159,'FILIAIS PETZ'!A:Q,17,0)</f>
        <v>MG-1</v>
      </c>
      <c r="AF4159" s="20" t="str">
        <f>VLOOKUP(E4159,'FILIAIS PETZ'!A:Q,3,0)</f>
        <v>FELICIO</v>
      </c>
      <c r="AG4159" s="20" t="str">
        <f>VLOOKUP(E4159,'FILIAIS PETZ'!A:Q,2,0)</f>
        <v>R3</v>
      </c>
      <c r="AH4159" s="75">
        <v>950</v>
      </c>
      <c r="AI4159" s="16" t="s">
        <v>8469</v>
      </c>
      <c r="AJ4159" s="43">
        <f>VLOOKUP(E4159,'FILIAIS PETZ'!$A$2:$K$2000,11,0)</f>
        <v>18328118022501</v>
      </c>
      <c r="AK4159" s="44">
        <f t="shared" si="278"/>
        <v>18328118022501</v>
      </c>
    </row>
    <row r="4160" spans="1:37" s="14" customFormat="1" ht="15" customHeight="1" thickBot="1" x14ac:dyDescent="0.25">
      <c r="A4160" s="9">
        <f t="shared" si="277"/>
        <v>940355</v>
      </c>
      <c r="B4160" s="18">
        <f>VLOOKUP(C4160,FORNECEDORES!D:E,2,0)</f>
        <v>9057</v>
      </c>
      <c r="C4160" s="19" t="str">
        <f>VLOOKUP(D4160,FORNECEDORES!A:D,4,0)</f>
        <v>19.357.006/0001-49</v>
      </c>
      <c r="D4160" s="13" t="s">
        <v>2290</v>
      </c>
      <c r="E4160" s="20" t="str">
        <f t="shared" si="276"/>
        <v>04 0162</v>
      </c>
      <c r="F4160" s="28" t="s">
        <v>5179</v>
      </c>
      <c r="G4160" s="21" t="str">
        <f>VLOOKUP(E4160,'FILIAIS PETZ'!A:E,5,0)</f>
        <v>PETZ CONTAGEM JOÃO CESAR</v>
      </c>
      <c r="H4160" s="20" t="str">
        <f>VLOOKUP(E4160,'FILIAIS PETZ'!A:D,4,0)</f>
        <v>CTJC-MG</v>
      </c>
      <c r="I4160" s="46">
        <v>45476</v>
      </c>
      <c r="J4160" s="9">
        <v>940355</v>
      </c>
      <c r="K4160" s="84" t="s">
        <v>5858</v>
      </c>
      <c r="L4160" s="83" t="s">
        <v>8701</v>
      </c>
      <c r="M4160" s="46">
        <v>45484</v>
      </c>
      <c r="N4160" s="46">
        <v>45511</v>
      </c>
      <c r="O4160" s="46">
        <v>45490</v>
      </c>
      <c r="P4160" s="91" t="s">
        <v>4990</v>
      </c>
      <c r="Q4160" s="84">
        <v>3</v>
      </c>
      <c r="R4160" s="91">
        <v>1</v>
      </c>
      <c r="S4160" s="9">
        <v>8</v>
      </c>
      <c r="T4160" s="9" t="s">
        <v>32</v>
      </c>
      <c r="U4160" s="9">
        <v>11002</v>
      </c>
      <c r="V4160" s="9">
        <v>11002</v>
      </c>
      <c r="W4160" s="9" t="s">
        <v>5019</v>
      </c>
      <c r="X4160" s="10" t="s">
        <v>4985</v>
      </c>
      <c r="Y4160" s="10" t="s">
        <v>4980</v>
      </c>
      <c r="Z4160" s="10" t="s">
        <v>4980</v>
      </c>
      <c r="AA4160" s="10" t="s">
        <v>4989</v>
      </c>
      <c r="AB4160" s="10" t="s">
        <v>5066</v>
      </c>
      <c r="AC4160" s="9" t="s">
        <v>5006</v>
      </c>
      <c r="AD4160" s="29"/>
      <c r="AE4160" s="20" t="str">
        <f>VLOOKUP(E4160,'FILIAIS PETZ'!A:Q,17,0)</f>
        <v>MG-2</v>
      </c>
      <c r="AF4160" s="20" t="str">
        <f>VLOOKUP(E4160,'FILIAIS PETZ'!A:Q,3,0)</f>
        <v>FELICIO</v>
      </c>
      <c r="AG4160" s="20" t="str">
        <f>VLOOKUP(E4160,'FILIAIS PETZ'!A:Q,2,0)</f>
        <v>R3</v>
      </c>
      <c r="AH4160" s="75">
        <v>1200</v>
      </c>
      <c r="AI4160" s="16" t="s">
        <v>8467</v>
      </c>
      <c r="AJ4160" s="43">
        <f>VLOOKUP(E4160,'FILIAIS PETZ'!$A$2:$K$2000,11,0)</f>
        <v>18328118017265</v>
      </c>
      <c r="AK4160" s="44">
        <f t="shared" si="278"/>
        <v>18328118017265</v>
      </c>
    </row>
    <row r="4161" spans="1:37" s="14" customFormat="1" ht="15" customHeight="1" thickBot="1" x14ac:dyDescent="0.25">
      <c r="A4161" s="9">
        <f t="shared" si="277"/>
        <v>940363</v>
      </c>
      <c r="B4161" s="18">
        <f>VLOOKUP(C4161,FORNECEDORES!D:E,2,0)</f>
        <v>9057</v>
      </c>
      <c r="C4161" s="19" t="str">
        <f>VLOOKUP(D4161,FORNECEDORES!A:D,4,0)</f>
        <v>19.357.006/0001-49</v>
      </c>
      <c r="D4161" s="13" t="s">
        <v>2290</v>
      </c>
      <c r="E4161" s="20" t="str">
        <f t="shared" si="276"/>
        <v>04 0244</v>
      </c>
      <c r="F4161" s="28" t="s">
        <v>4957</v>
      </c>
      <c r="G4161" s="21" t="str">
        <f>VLOOKUP(E4161,'FILIAIS PETZ'!A:E,5,0)</f>
        <v>PETZ GOVERNADOR VALADARES</v>
      </c>
      <c r="H4161" s="20" t="str">
        <f>VLOOKUP(E4161,'FILIAIS PETZ'!A:D,4,0)</f>
        <v>GVLD-MG</v>
      </c>
      <c r="I4161" s="46">
        <v>45476</v>
      </c>
      <c r="J4161" s="9">
        <v>940363</v>
      </c>
      <c r="K4161" s="84" t="s">
        <v>5858</v>
      </c>
      <c r="L4161" s="83" t="s">
        <v>8702</v>
      </c>
      <c r="M4161" s="46">
        <v>45484</v>
      </c>
      <c r="N4161" s="46">
        <v>45511</v>
      </c>
      <c r="O4161" s="46">
        <v>45490</v>
      </c>
      <c r="P4161" s="91" t="s">
        <v>4990</v>
      </c>
      <c r="Q4161" s="84">
        <v>3</v>
      </c>
      <c r="R4161" s="91">
        <v>1</v>
      </c>
      <c r="S4161" s="9">
        <v>8</v>
      </c>
      <c r="T4161" s="9" t="s">
        <v>32</v>
      </c>
      <c r="U4161" s="9">
        <v>11002</v>
      </c>
      <c r="V4161" s="9">
        <v>11002</v>
      </c>
      <c r="W4161" s="9" t="s">
        <v>5019</v>
      </c>
      <c r="X4161" s="10" t="s">
        <v>4992</v>
      </c>
      <c r="Y4161" s="10" t="s">
        <v>4980</v>
      </c>
      <c r="Z4161" s="10" t="s">
        <v>4980</v>
      </c>
      <c r="AA4161" s="10" t="s">
        <v>4992</v>
      </c>
      <c r="AB4161" s="10" t="s">
        <v>5066</v>
      </c>
      <c r="AC4161" s="9" t="s">
        <v>5006</v>
      </c>
      <c r="AD4161" s="29"/>
      <c r="AE4161" s="20" t="str">
        <f>VLOOKUP(E4161,'FILIAIS PETZ'!A:Q,17,0)</f>
        <v>MG-2</v>
      </c>
      <c r="AF4161" s="20" t="str">
        <f>VLOOKUP(E4161,'FILIAIS PETZ'!A:Q,3,0)</f>
        <v>FELICIO</v>
      </c>
      <c r="AG4161" s="20" t="str">
        <f>VLOOKUP(E4161,'FILIAIS PETZ'!A:Q,2,0)</f>
        <v>R3</v>
      </c>
      <c r="AH4161" s="75">
        <v>1500</v>
      </c>
      <c r="AI4161" s="16" t="s">
        <v>8470</v>
      </c>
      <c r="AJ4161" s="43" t="str">
        <f>VLOOKUP(E4161,'FILIAIS PETZ'!$A$2:$K$2000,11,0)</f>
        <v>18.328.118/0231-50</v>
      </c>
      <c r="AK4161" s="44" t="str">
        <f t="shared" si="278"/>
        <v>18.328.118/0231-50</v>
      </c>
    </row>
    <row r="4162" spans="1:37" s="14" customFormat="1" ht="15" customHeight="1" thickBot="1" x14ac:dyDescent="0.25">
      <c r="A4162" s="9">
        <f t="shared" si="277"/>
        <v>940371</v>
      </c>
      <c r="B4162" s="18">
        <f>VLOOKUP(C4162,FORNECEDORES!D:E,2,0)</f>
        <v>9057</v>
      </c>
      <c r="C4162" s="19" t="str">
        <f>VLOOKUP(D4162,FORNECEDORES!A:D,4,0)</f>
        <v>19.357.006/0001-49</v>
      </c>
      <c r="D4162" s="13" t="s">
        <v>2290</v>
      </c>
      <c r="E4162" s="20" t="str">
        <f t="shared" si="276"/>
        <v>04 0237</v>
      </c>
      <c r="F4162" s="28" t="s">
        <v>6532</v>
      </c>
      <c r="G4162" s="21" t="str">
        <f>VLOOKUP(E4162,'FILIAIS PETZ'!A:E,5,0)</f>
        <v>PETZ INDEPENDENCIA SHOPPING</v>
      </c>
      <c r="H4162" s="20" t="str">
        <f>VLOOKUP(E4162,'FILIAIS PETZ'!A:D,4,0)</f>
        <v>SIND-MG</v>
      </c>
      <c r="I4162" s="46">
        <v>45476</v>
      </c>
      <c r="J4162" s="9">
        <v>940371</v>
      </c>
      <c r="K4162" s="84" t="s">
        <v>5858</v>
      </c>
      <c r="L4162" s="83" t="s">
        <v>8703</v>
      </c>
      <c r="M4162" s="46">
        <v>45484</v>
      </c>
      <c r="N4162" s="46">
        <v>45511</v>
      </c>
      <c r="O4162" s="46">
        <v>45490</v>
      </c>
      <c r="P4162" s="91" t="s">
        <v>4990</v>
      </c>
      <c r="Q4162" s="84">
        <v>3</v>
      </c>
      <c r="R4162" s="91">
        <v>1</v>
      </c>
      <c r="S4162" s="9">
        <v>8</v>
      </c>
      <c r="T4162" s="9" t="s">
        <v>32</v>
      </c>
      <c r="U4162" s="9">
        <v>11002</v>
      </c>
      <c r="V4162" s="9">
        <v>11002</v>
      </c>
      <c r="W4162" s="9" t="s">
        <v>5019</v>
      </c>
      <c r="X4162" s="10" t="s">
        <v>4985</v>
      </c>
      <c r="Y4162" s="10" t="s">
        <v>4980</v>
      </c>
      <c r="Z4162" s="10" t="s">
        <v>4980</v>
      </c>
      <c r="AA4162" s="10" t="s">
        <v>4989</v>
      </c>
      <c r="AB4162" s="10" t="s">
        <v>5066</v>
      </c>
      <c r="AC4162" s="9" t="s">
        <v>5006</v>
      </c>
      <c r="AD4162" s="29"/>
      <c r="AE4162" s="20" t="str">
        <f>VLOOKUP(E4162,'FILIAIS PETZ'!A:Q,17,0)</f>
        <v>MG-1</v>
      </c>
      <c r="AF4162" s="20" t="str">
        <f>VLOOKUP(E4162,'FILIAIS PETZ'!A:Q,3,0)</f>
        <v>FELICIO</v>
      </c>
      <c r="AG4162" s="20" t="str">
        <f>VLOOKUP(E4162,'FILIAIS PETZ'!A:Q,2,0)</f>
        <v>R3</v>
      </c>
      <c r="AH4162" s="75">
        <v>1200</v>
      </c>
      <c r="AI4162" s="16" t="s">
        <v>8467</v>
      </c>
      <c r="AJ4162" s="43">
        <f>VLOOKUP(E4162,'FILIAIS PETZ'!$A$2:$K$2000,11,0)</f>
        <v>18328118022501</v>
      </c>
      <c r="AK4162" s="44">
        <f t="shared" si="278"/>
        <v>18328118022501</v>
      </c>
    </row>
    <row r="4163" spans="1:37" s="14" customFormat="1" ht="15" customHeight="1" thickBot="1" x14ac:dyDescent="0.25">
      <c r="A4163" s="9">
        <f t="shared" si="277"/>
        <v>940372</v>
      </c>
      <c r="B4163" s="18">
        <f>VLOOKUP(C4163,FORNECEDORES!D:E,2,0)</f>
        <v>9057</v>
      </c>
      <c r="C4163" s="19" t="str">
        <f>VLOOKUP(D4163,FORNECEDORES!A:D,4,0)</f>
        <v>19.357.006/0001-49</v>
      </c>
      <c r="D4163" s="13" t="s">
        <v>2290</v>
      </c>
      <c r="E4163" s="20" t="str">
        <f t="shared" si="276"/>
        <v>04 0223</v>
      </c>
      <c r="F4163" s="28" t="s">
        <v>4977</v>
      </c>
      <c r="G4163" s="21" t="str">
        <f>VLOOKUP(E4163,'FILIAIS PETZ'!A:E,5,0)</f>
        <v>PETZ IPATINGA (ANTIGA BETIM AMERICAS/MG)</v>
      </c>
      <c r="H4163" s="20" t="str">
        <f>VLOOKUP(E4163,'FILIAIS PETZ'!A:D,4,0)</f>
        <v>IPTG-MG</v>
      </c>
      <c r="I4163" s="46">
        <v>45476</v>
      </c>
      <c r="J4163" s="9">
        <v>940372</v>
      </c>
      <c r="K4163" s="84" t="s">
        <v>5858</v>
      </c>
      <c r="L4163" s="83" t="s">
        <v>8704</v>
      </c>
      <c r="M4163" s="46">
        <v>45484</v>
      </c>
      <c r="N4163" s="46">
        <v>45511</v>
      </c>
      <c r="O4163" s="46">
        <v>45490</v>
      </c>
      <c r="P4163" s="91" t="s">
        <v>4990</v>
      </c>
      <c r="Q4163" s="84">
        <v>3</v>
      </c>
      <c r="R4163" s="91">
        <v>1</v>
      </c>
      <c r="S4163" s="9">
        <v>8</v>
      </c>
      <c r="T4163" s="9" t="s">
        <v>32</v>
      </c>
      <c r="U4163" s="9">
        <v>11002</v>
      </c>
      <c r="V4163" s="9">
        <v>11002</v>
      </c>
      <c r="W4163" s="9" t="s">
        <v>5019</v>
      </c>
      <c r="X4163" s="10" t="s">
        <v>4985</v>
      </c>
      <c r="Y4163" s="10" t="s">
        <v>4980</v>
      </c>
      <c r="Z4163" s="10" t="s">
        <v>4980</v>
      </c>
      <c r="AA4163" s="10" t="s">
        <v>4989</v>
      </c>
      <c r="AB4163" s="10" t="s">
        <v>5066</v>
      </c>
      <c r="AC4163" s="9" t="s">
        <v>5006</v>
      </c>
      <c r="AD4163" s="29"/>
      <c r="AE4163" s="20" t="str">
        <f>VLOOKUP(E4163,'FILIAIS PETZ'!A:Q,17,0)</f>
        <v>MG-2</v>
      </c>
      <c r="AF4163" s="20" t="str">
        <f>VLOOKUP(E4163,'FILIAIS PETZ'!A:Q,3,0)</f>
        <v>FELICIO</v>
      </c>
      <c r="AG4163" s="20" t="str">
        <f>VLOOKUP(E4163,'FILIAIS PETZ'!A:Q,2,0)</f>
        <v>R3</v>
      </c>
      <c r="AH4163" s="75">
        <v>1500</v>
      </c>
      <c r="AI4163" s="16" t="s">
        <v>8467</v>
      </c>
      <c r="AJ4163" s="43" t="str">
        <f>VLOOKUP(E4163,'FILIAIS PETZ'!$A$2:$K$2000,11,0)</f>
        <v>18.328.118/0213-78</v>
      </c>
      <c r="AK4163" s="44" t="str">
        <f t="shared" si="278"/>
        <v>18.328.118/0213-78</v>
      </c>
    </row>
    <row r="4164" spans="1:37" s="14" customFormat="1" ht="15" customHeight="1" thickBot="1" x14ac:dyDescent="0.25">
      <c r="A4164" s="9">
        <f t="shared" si="277"/>
        <v>940375</v>
      </c>
      <c r="B4164" s="18">
        <f>VLOOKUP(C4164,FORNECEDORES!D:E,2,0)</f>
        <v>55566</v>
      </c>
      <c r="C4164" s="19" t="str">
        <f>VLOOKUP(D4164,FORNECEDORES!A:D,4,0)</f>
        <v>29.209.860/0001-11</v>
      </c>
      <c r="D4164" s="13" t="s">
        <v>2679</v>
      </c>
      <c r="E4164" s="20" t="str">
        <f t="shared" si="276"/>
        <v>04 0008</v>
      </c>
      <c r="F4164" s="28" t="s">
        <v>4937</v>
      </c>
      <c r="G4164" s="21" t="str">
        <f>VLOOKUP(E4164,'FILIAIS PETZ'!A:E,5,0)</f>
        <v>PETZ ALPHAVILLE</v>
      </c>
      <c r="H4164" s="20" t="str">
        <f>VLOOKUP(E4164,'FILIAIS PETZ'!A:D,4,0)</f>
        <v>ALPH-SP</v>
      </c>
      <c r="I4164" s="46">
        <v>45476</v>
      </c>
      <c r="J4164" s="9">
        <v>940375</v>
      </c>
      <c r="K4164" s="84" t="s">
        <v>5858</v>
      </c>
      <c r="L4164" s="83" t="s">
        <v>8883</v>
      </c>
      <c r="M4164" s="46">
        <v>45491</v>
      </c>
      <c r="N4164" s="46">
        <v>45518</v>
      </c>
      <c r="O4164" s="46">
        <v>45497</v>
      </c>
      <c r="P4164" s="91" t="s">
        <v>4990</v>
      </c>
      <c r="Q4164" s="84">
        <v>3</v>
      </c>
      <c r="R4164" s="91">
        <v>1</v>
      </c>
      <c r="S4164" s="9">
        <v>8</v>
      </c>
      <c r="T4164" s="9" t="s">
        <v>32</v>
      </c>
      <c r="U4164" s="9">
        <v>11002</v>
      </c>
      <c r="V4164" s="9">
        <v>11002</v>
      </c>
      <c r="W4164" s="9" t="s">
        <v>5019</v>
      </c>
      <c r="X4164" s="10" t="s">
        <v>4992</v>
      </c>
      <c r="Y4164" s="10" t="s">
        <v>4980</v>
      </c>
      <c r="Z4164" s="10" t="s">
        <v>4980</v>
      </c>
      <c r="AA4164" s="10" t="s">
        <v>4992</v>
      </c>
      <c r="AB4164" s="10" t="s">
        <v>5066</v>
      </c>
      <c r="AC4164" s="9" t="s">
        <v>5006</v>
      </c>
      <c r="AD4164" s="29"/>
      <c r="AE4164" s="20" t="str">
        <f>VLOOKUP(E4164,'FILIAIS PETZ'!A:Q,17,0)</f>
        <v>SP7</v>
      </c>
      <c r="AF4164" s="20" t="str">
        <f>VLOOKUP(E4164,'FILIAIS PETZ'!A:Q,3,0)</f>
        <v>FELICIO</v>
      </c>
      <c r="AG4164" s="20" t="str">
        <f>VLOOKUP(E4164,'FILIAIS PETZ'!A:Q,2,0)</f>
        <v>R3</v>
      </c>
      <c r="AH4164" s="75">
        <v>1300</v>
      </c>
      <c r="AI4164" s="16" t="s">
        <v>8469</v>
      </c>
      <c r="AJ4164" s="43">
        <f>VLOOKUP(E4164,'FILIAIS PETZ'!$A$2:$K$2000,11,0)</f>
        <v>18328118001423</v>
      </c>
      <c r="AK4164" s="44">
        <f t="shared" si="278"/>
        <v>18328118001423</v>
      </c>
    </row>
    <row r="4165" spans="1:37" s="14" customFormat="1" ht="15" customHeight="1" thickBot="1" x14ac:dyDescent="0.25">
      <c r="A4165" s="9">
        <f t="shared" si="277"/>
        <v>940382</v>
      </c>
      <c r="B4165" s="18">
        <f>VLOOKUP(C4165,FORNECEDORES!D:E,2,0)</f>
        <v>55566</v>
      </c>
      <c r="C4165" s="19" t="str">
        <f>VLOOKUP(D4165,FORNECEDORES!A:D,4,0)</f>
        <v>29.209.860/0001-11</v>
      </c>
      <c r="D4165" s="13" t="s">
        <v>2679</v>
      </c>
      <c r="E4165" s="20" t="str">
        <f t="shared" si="276"/>
        <v>04 0165</v>
      </c>
      <c r="F4165" s="28" t="s">
        <v>4935</v>
      </c>
      <c r="G4165" s="21" t="str">
        <f>VLOOKUP(E4165,'FILIAIS PETZ'!A:E,5,0)</f>
        <v>PETZ CARAPICUIBA</v>
      </c>
      <c r="H4165" s="20" t="str">
        <f>VLOOKUP(E4165,'FILIAIS PETZ'!A:D,4,0)</f>
        <v>CPIC-SP</v>
      </c>
      <c r="I4165" s="46">
        <v>45476</v>
      </c>
      <c r="J4165" s="9">
        <v>940382</v>
      </c>
      <c r="K4165" s="84"/>
      <c r="L4165" s="83"/>
      <c r="M4165" s="46"/>
      <c r="N4165" s="46"/>
      <c r="O4165" s="46"/>
      <c r="P4165" s="91" t="s">
        <v>4990</v>
      </c>
      <c r="Q4165" s="84">
        <v>3</v>
      </c>
      <c r="R4165" s="91">
        <v>1</v>
      </c>
      <c r="S4165" s="9">
        <v>8</v>
      </c>
      <c r="T4165" s="9" t="s">
        <v>32</v>
      </c>
      <c r="U4165" s="9">
        <v>11002</v>
      </c>
      <c r="V4165" s="9">
        <v>11002</v>
      </c>
      <c r="W4165" s="9" t="s">
        <v>5019</v>
      </c>
      <c r="X4165" s="10" t="s">
        <v>4992</v>
      </c>
      <c r="Y4165" s="10" t="s">
        <v>4980</v>
      </c>
      <c r="Z4165" s="10" t="s">
        <v>4980</v>
      </c>
      <c r="AA4165" s="10" t="s">
        <v>4992</v>
      </c>
      <c r="AB4165" s="10" t="s">
        <v>5066</v>
      </c>
      <c r="AC4165" s="9" t="s">
        <v>5006</v>
      </c>
      <c r="AD4165" s="29"/>
      <c r="AE4165" s="20" t="str">
        <f>VLOOKUP(E4165,'FILIAIS PETZ'!A:Q,17,0)</f>
        <v>SP7</v>
      </c>
      <c r="AF4165" s="20" t="str">
        <f>VLOOKUP(E4165,'FILIAIS PETZ'!A:Q,3,0)</f>
        <v>FELICIO</v>
      </c>
      <c r="AG4165" s="20" t="str">
        <f>VLOOKUP(E4165,'FILIAIS PETZ'!A:Q,2,0)</f>
        <v>R3</v>
      </c>
      <c r="AH4165" s="75">
        <v>1300</v>
      </c>
      <c r="AI4165" s="16" t="s">
        <v>8469</v>
      </c>
      <c r="AJ4165" s="43">
        <f>VLOOKUP(E4165,'FILIAIS PETZ'!$A$2:$K$2000,11,0)</f>
        <v>18328118015726</v>
      </c>
      <c r="AK4165" s="44">
        <f t="shared" si="278"/>
        <v>18328118015726</v>
      </c>
    </row>
    <row r="4166" spans="1:37" s="14" customFormat="1" ht="15" customHeight="1" thickBot="1" x14ac:dyDescent="0.25">
      <c r="A4166" s="9">
        <f t="shared" si="277"/>
        <v>940383</v>
      </c>
      <c r="B4166" s="18">
        <f>VLOOKUP(C4166,FORNECEDORES!D:E,2,0)</f>
        <v>55566</v>
      </c>
      <c r="C4166" s="19" t="str">
        <f>VLOOKUP(D4166,FORNECEDORES!A:D,4,0)</f>
        <v>29.209.860/0001-11</v>
      </c>
      <c r="D4166" s="13" t="s">
        <v>2679</v>
      </c>
      <c r="E4166" s="20" t="str">
        <f t="shared" si="276"/>
        <v>04 0106</v>
      </c>
      <c r="F4166" s="28" t="s">
        <v>4952</v>
      </c>
      <c r="G4166" s="21" t="str">
        <f>VLOOKUP(E4166,'FILIAIS PETZ'!A:E,5,0)</f>
        <v>PETZ COTIA</v>
      </c>
      <c r="H4166" s="20" t="str">
        <f>VLOOKUP(E4166,'FILIAIS PETZ'!A:D,4,0)</f>
        <v>CTIA-SP</v>
      </c>
      <c r="I4166" s="46">
        <v>45476</v>
      </c>
      <c r="J4166" s="9">
        <v>940383</v>
      </c>
      <c r="K4166" s="84" t="s">
        <v>5858</v>
      </c>
      <c r="L4166" s="83" t="s">
        <v>5495</v>
      </c>
      <c r="M4166" s="46">
        <v>45491</v>
      </c>
      <c r="N4166" s="46">
        <v>45518</v>
      </c>
      <c r="O4166" s="46">
        <v>45497</v>
      </c>
      <c r="P4166" s="91" t="s">
        <v>4990</v>
      </c>
      <c r="Q4166" s="84">
        <v>3</v>
      </c>
      <c r="R4166" s="91">
        <v>1</v>
      </c>
      <c r="S4166" s="9">
        <v>8</v>
      </c>
      <c r="T4166" s="9" t="s">
        <v>32</v>
      </c>
      <c r="U4166" s="9">
        <v>11002</v>
      </c>
      <c r="V4166" s="9">
        <v>11002</v>
      </c>
      <c r="W4166" s="9" t="s">
        <v>5019</v>
      </c>
      <c r="X4166" s="10" t="s">
        <v>4992</v>
      </c>
      <c r="Y4166" s="10" t="s">
        <v>4980</v>
      </c>
      <c r="Z4166" s="10" t="s">
        <v>4980</v>
      </c>
      <c r="AA4166" s="10" t="s">
        <v>4992</v>
      </c>
      <c r="AB4166" s="10" t="s">
        <v>5066</v>
      </c>
      <c r="AC4166" s="9" t="s">
        <v>5006</v>
      </c>
      <c r="AD4166" s="29"/>
      <c r="AE4166" s="20" t="str">
        <f>VLOOKUP(E4166,'FILIAIS PETZ'!A:Q,17,0)</f>
        <v>SP7</v>
      </c>
      <c r="AF4166" s="20" t="str">
        <f>VLOOKUP(E4166,'FILIAIS PETZ'!A:Q,3,0)</f>
        <v>FELICIO</v>
      </c>
      <c r="AG4166" s="20" t="str">
        <f>VLOOKUP(E4166,'FILIAIS PETZ'!A:Q,2,0)</f>
        <v>R3</v>
      </c>
      <c r="AH4166" s="75">
        <v>1300</v>
      </c>
      <c r="AI4166" s="16" t="s">
        <v>8469</v>
      </c>
      <c r="AJ4166" s="43">
        <f>VLOOKUP(E4166,'FILIAIS PETZ'!$A$2:$K$2000,11,0)</f>
        <v>18328118009327</v>
      </c>
      <c r="AK4166" s="44">
        <f t="shared" si="278"/>
        <v>18328118009327</v>
      </c>
    </row>
    <row r="4167" spans="1:37" s="14" customFormat="1" ht="15" customHeight="1" thickBot="1" x14ac:dyDescent="0.25">
      <c r="A4167" s="9">
        <f t="shared" si="277"/>
        <v>940384</v>
      </c>
      <c r="B4167" s="18">
        <f>VLOOKUP(C4167,FORNECEDORES!D:E,2,0)</f>
        <v>55566</v>
      </c>
      <c r="C4167" s="19" t="str">
        <f>VLOOKUP(D4167,FORNECEDORES!A:D,4,0)</f>
        <v>29.209.860/0001-11</v>
      </c>
      <c r="D4167" s="13" t="s">
        <v>2679</v>
      </c>
      <c r="E4167" s="20" t="str">
        <f t="shared" si="276"/>
        <v>04 0032</v>
      </c>
      <c r="F4167" s="28" t="s">
        <v>4951</v>
      </c>
      <c r="G4167" s="21" t="str">
        <f>VLOOKUP(E4167,'FILIAIS PETZ'!A:E,5,0)</f>
        <v>PETZ JAGUARE</v>
      </c>
      <c r="H4167" s="20" t="str">
        <f>VLOOKUP(E4167,'FILIAIS PETZ'!A:D,4,0)</f>
        <v>JGRE-SP</v>
      </c>
      <c r="I4167" s="46">
        <v>45476</v>
      </c>
      <c r="J4167" s="9">
        <v>940384</v>
      </c>
      <c r="K4167" s="84" t="s">
        <v>5858</v>
      </c>
      <c r="L4167" s="83" t="s">
        <v>8828</v>
      </c>
      <c r="M4167" s="46">
        <v>45490</v>
      </c>
      <c r="N4167" s="46">
        <v>45518</v>
      </c>
      <c r="O4167" s="46">
        <v>45497</v>
      </c>
      <c r="P4167" s="91" t="s">
        <v>4990</v>
      </c>
      <c r="Q4167" s="84">
        <v>3</v>
      </c>
      <c r="R4167" s="91">
        <v>1</v>
      </c>
      <c r="S4167" s="9">
        <v>8</v>
      </c>
      <c r="T4167" s="9" t="s">
        <v>32</v>
      </c>
      <c r="U4167" s="9">
        <v>11002</v>
      </c>
      <c r="V4167" s="9">
        <v>11002</v>
      </c>
      <c r="W4167" s="9" t="s">
        <v>5019</v>
      </c>
      <c r="X4167" s="10" t="s">
        <v>4992</v>
      </c>
      <c r="Y4167" s="10" t="s">
        <v>4980</v>
      </c>
      <c r="Z4167" s="10" t="s">
        <v>4980</v>
      </c>
      <c r="AA4167" s="10" t="s">
        <v>4992</v>
      </c>
      <c r="AB4167" s="10" t="s">
        <v>5066</v>
      </c>
      <c r="AC4167" s="9" t="s">
        <v>5006</v>
      </c>
      <c r="AD4167" s="29"/>
      <c r="AE4167" s="20" t="str">
        <f>VLOOKUP(E4167,'FILIAIS PETZ'!A:Q,17,0)</f>
        <v>SP7</v>
      </c>
      <c r="AF4167" s="20" t="str">
        <f>VLOOKUP(E4167,'FILIAIS PETZ'!A:Q,3,0)</f>
        <v>FELICIO</v>
      </c>
      <c r="AG4167" s="20" t="str">
        <f>VLOOKUP(E4167,'FILIAIS PETZ'!A:Q,2,0)</f>
        <v>R3</v>
      </c>
      <c r="AH4167" s="75">
        <v>1300</v>
      </c>
      <c r="AI4167" s="16" t="s">
        <v>8469</v>
      </c>
      <c r="AJ4167" s="43">
        <f>VLOOKUP(E4167,'FILIAIS PETZ'!$A$2:$K$2000,11,0)</f>
        <v>18328118003205</v>
      </c>
      <c r="AK4167" s="44">
        <f t="shared" si="278"/>
        <v>18328118003205</v>
      </c>
    </row>
    <row r="4168" spans="1:37" s="14" customFormat="1" ht="15" customHeight="1" thickBot="1" x14ac:dyDescent="0.25">
      <c r="A4168" s="9">
        <f t="shared" si="277"/>
        <v>940388</v>
      </c>
      <c r="B4168" s="18">
        <f>VLOOKUP(C4168,FORNECEDORES!D:E,2,0)</f>
        <v>55566</v>
      </c>
      <c r="C4168" s="19" t="str">
        <f>VLOOKUP(D4168,FORNECEDORES!A:D,4,0)</f>
        <v>29.209.860/0001-11</v>
      </c>
      <c r="D4168" s="13" t="s">
        <v>2679</v>
      </c>
      <c r="E4168" s="20" t="str">
        <f t="shared" si="276"/>
        <v>04 0083</v>
      </c>
      <c r="F4168" s="28" t="s">
        <v>4936</v>
      </c>
      <c r="G4168" s="21" t="str">
        <f>VLOOKUP(E4168,'FILIAIS PETZ'!A:E,5,0)</f>
        <v>PETZ OSASCO</v>
      </c>
      <c r="H4168" s="20" t="str">
        <f>VLOOKUP(E4168,'FILIAIS PETZ'!A:D,4,0)</f>
        <v>OSAS-SP</v>
      </c>
      <c r="I4168" s="46">
        <v>45476</v>
      </c>
      <c r="J4168" s="9">
        <v>940388</v>
      </c>
      <c r="K4168" s="84" t="s">
        <v>5858</v>
      </c>
      <c r="L4168" s="83" t="s">
        <v>8884</v>
      </c>
      <c r="M4168" s="46">
        <v>45491</v>
      </c>
      <c r="N4168" s="46">
        <v>45518</v>
      </c>
      <c r="O4168" s="46">
        <v>45497</v>
      </c>
      <c r="P4168" s="91" t="s">
        <v>4990</v>
      </c>
      <c r="Q4168" s="84">
        <v>3</v>
      </c>
      <c r="R4168" s="91">
        <v>1</v>
      </c>
      <c r="S4168" s="9">
        <v>8</v>
      </c>
      <c r="T4168" s="9" t="s">
        <v>32</v>
      </c>
      <c r="U4168" s="9">
        <v>11002</v>
      </c>
      <c r="V4168" s="9">
        <v>11002</v>
      </c>
      <c r="W4168" s="9" t="s">
        <v>5019</v>
      </c>
      <c r="X4168" s="10" t="s">
        <v>4992</v>
      </c>
      <c r="Y4168" s="10" t="s">
        <v>4980</v>
      </c>
      <c r="Z4168" s="10" t="s">
        <v>4980</v>
      </c>
      <c r="AA4168" s="10" t="s">
        <v>4992</v>
      </c>
      <c r="AB4168" s="10" t="s">
        <v>5066</v>
      </c>
      <c r="AC4168" s="9" t="s">
        <v>5006</v>
      </c>
      <c r="AD4168" s="29"/>
      <c r="AE4168" s="20" t="str">
        <f>VLOOKUP(E4168,'FILIAIS PETZ'!A:Q,17,0)</f>
        <v>SP7</v>
      </c>
      <c r="AF4168" s="20" t="str">
        <f>VLOOKUP(E4168,'FILIAIS PETZ'!A:Q,3,0)</f>
        <v>FELICIO</v>
      </c>
      <c r="AG4168" s="20" t="str">
        <f>VLOOKUP(E4168,'FILIAIS PETZ'!A:Q,2,0)</f>
        <v>R3</v>
      </c>
      <c r="AH4168" s="75">
        <v>1300</v>
      </c>
      <c r="AI4168" s="16" t="s">
        <v>8469</v>
      </c>
      <c r="AJ4168" s="43">
        <f>VLOOKUP(E4168,'FILIAIS PETZ'!$A$2:$K$2000,11,0)</f>
        <v>18328118008355</v>
      </c>
      <c r="AK4168" s="44">
        <f t="shared" si="278"/>
        <v>18328118008355</v>
      </c>
    </row>
    <row r="4169" spans="1:37" s="14" customFormat="1" ht="15" customHeight="1" thickBot="1" x14ac:dyDescent="0.25">
      <c r="A4169" s="9">
        <f t="shared" si="277"/>
        <v>940392</v>
      </c>
      <c r="B4169" s="18">
        <f>VLOOKUP(C4169,FORNECEDORES!D:E,2,0)</f>
        <v>55566</v>
      </c>
      <c r="C4169" s="19" t="str">
        <f>VLOOKUP(D4169,FORNECEDORES!A:D,4,0)</f>
        <v>29.209.860/0001-11</v>
      </c>
      <c r="D4169" s="13" t="s">
        <v>2679</v>
      </c>
      <c r="E4169" s="20" t="str">
        <f t="shared" si="276"/>
        <v>04 0051</v>
      </c>
      <c r="F4169" s="28" t="s">
        <v>4948</v>
      </c>
      <c r="G4169" s="21" t="str">
        <f>VLOOKUP(E4169,'FILIAIS PETZ'!A:E,5,0)</f>
        <v>PETZ TAMBORÉ</v>
      </c>
      <c r="H4169" s="20" t="str">
        <f>VLOOKUP(E4169,'FILIAIS PETZ'!A:D,4,0)</f>
        <v>TMBO-SP</v>
      </c>
      <c r="I4169" s="46">
        <v>45476</v>
      </c>
      <c r="J4169" s="9">
        <v>940392</v>
      </c>
      <c r="K4169" s="84" t="s">
        <v>5858</v>
      </c>
      <c r="L4169" s="83" t="s">
        <v>8885</v>
      </c>
      <c r="M4169" s="46">
        <v>45491</v>
      </c>
      <c r="N4169" s="46">
        <v>45518</v>
      </c>
      <c r="O4169" s="46">
        <v>45497</v>
      </c>
      <c r="P4169" s="91" t="s">
        <v>4990</v>
      </c>
      <c r="Q4169" s="84">
        <v>3</v>
      </c>
      <c r="R4169" s="91">
        <v>1</v>
      </c>
      <c r="S4169" s="9">
        <v>8</v>
      </c>
      <c r="T4169" s="9" t="s">
        <v>32</v>
      </c>
      <c r="U4169" s="9">
        <v>11002</v>
      </c>
      <c r="V4169" s="9">
        <v>11002</v>
      </c>
      <c r="W4169" s="9" t="s">
        <v>5019</v>
      </c>
      <c r="X4169" s="10" t="s">
        <v>4992</v>
      </c>
      <c r="Y4169" s="10" t="s">
        <v>4980</v>
      </c>
      <c r="Z4169" s="10" t="s">
        <v>4980</v>
      </c>
      <c r="AA4169" s="10" t="s">
        <v>4992</v>
      </c>
      <c r="AB4169" s="10" t="s">
        <v>5066</v>
      </c>
      <c r="AC4169" s="9" t="s">
        <v>5006</v>
      </c>
      <c r="AD4169" s="29"/>
      <c r="AE4169" s="20" t="str">
        <f>VLOOKUP(E4169,'FILIAIS PETZ'!A:Q,17,0)</f>
        <v>SP7</v>
      </c>
      <c r="AF4169" s="20" t="str">
        <f>VLOOKUP(E4169,'FILIAIS PETZ'!A:Q,3,0)</f>
        <v>FELICIO</v>
      </c>
      <c r="AG4169" s="20" t="str">
        <f>VLOOKUP(E4169,'FILIAIS PETZ'!A:Q,2,0)</f>
        <v>R3</v>
      </c>
      <c r="AH4169" s="75">
        <v>1300</v>
      </c>
      <c r="AI4169" s="16" t="s">
        <v>8469</v>
      </c>
      <c r="AJ4169" s="43">
        <f>VLOOKUP(E4169,'FILIAIS PETZ'!$A$2:$K$2000,11,0)</f>
        <v>18328118004872</v>
      </c>
      <c r="AK4169" s="44">
        <f t="shared" si="278"/>
        <v>18328118004872</v>
      </c>
    </row>
    <row r="4170" spans="1:37" s="14" customFormat="1" ht="15" customHeight="1" thickBot="1" x14ac:dyDescent="0.25">
      <c r="A4170" s="9">
        <f t="shared" si="277"/>
        <v>940441</v>
      </c>
      <c r="B4170" s="18">
        <f>VLOOKUP(C4170,FORNECEDORES!D:E,2,0)</f>
        <v>530375</v>
      </c>
      <c r="C4170" s="19" t="str">
        <f>VLOOKUP(D4170,FORNECEDORES!A:D,4,0)</f>
        <v>23.080.842/0001-04</v>
      </c>
      <c r="D4170" s="13" t="s">
        <v>4370</v>
      </c>
      <c r="E4170" s="20" t="str">
        <f t="shared" si="276"/>
        <v>04 0008</v>
      </c>
      <c r="F4170" s="28" t="s">
        <v>4937</v>
      </c>
      <c r="G4170" s="21" t="str">
        <f>VLOOKUP(E4170,'FILIAIS PETZ'!A:E,5,0)</f>
        <v>PETZ ALPHAVILLE</v>
      </c>
      <c r="H4170" s="20" t="str">
        <f>VLOOKUP(E4170,'FILIAIS PETZ'!A:D,4,0)</f>
        <v>ALPH-SP</v>
      </c>
      <c r="I4170" s="46">
        <v>45476</v>
      </c>
      <c r="J4170" s="9">
        <v>940441</v>
      </c>
      <c r="K4170" s="84" t="s">
        <v>5858</v>
      </c>
      <c r="L4170" s="83" t="s">
        <v>8757</v>
      </c>
      <c r="M4170" s="46">
        <v>45479</v>
      </c>
      <c r="N4170" s="46">
        <v>45511</v>
      </c>
      <c r="O4170" s="46">
        <v>45492</v>
      </c>
      <c r="P4170" s="91" t="s">
        <v>4990</v>
      </c>
      <c r="Q4170" s="84">
        <v>3</v>
      </c>
      <c r="R4170" s="91">
        <v>1</v>
      </c>
      <c r="S4170" s="9">
        <v>8</v>
      </c>
      <c r="T4170" s="9" t="s">
        <v>32</v>
      </c>
      <c r="U4170" s="9">
        <v>11002</v>
      </c>
      <c r="V4170" s="9">
        <v>11002</v>
      </c>
      <c r="W4170" s="9" t="s">
        <v>5019</v>
      </c>
      <c r="X4170" s="10" t="s">
        <v>4985</v>
      </c>
      <c r="Y4170" s="9" t="s">
        <v>4980</v>
      </c>
      <c r="Z4170" s="9" t="s">
        <v>4980</v>
      </c>
      <c r="AA4170" s="9" t="s">
        <v>4989</v>
      </c>
      <c r="AB4170" s="9" t="s">
        <v>5066</v>
      </c>
      <c r="AC4170" s="9" t="s">
        <v>5006</v>
      </c>
      <c r="AD4170" s="29"/>
      <c r="AE4170" s="20" t="str">
        <f>VLOOKUP(E4170,'FILIAIS PETZ'!A:Q,17,0)</f>
        <v>SP7</v>
      </c>
      <c r="AF4170" s="20" t="str">
        <f>VLOOKUP(E4170,'FILIAIS PETZ'!A:Q,3,0)</f>
        <v>FELICIO</v>
      </c>
      <c r="AG4170" s="20" t="str">
        <f>VLOOKUP(E4170,'FILIAIS PETZ'!A:Q,2,0)</f>
        <v>R3</v>
      </c>
      <c r="AH4170" s="75">
        <v>850</v>
      </c>
      <c r="AI4170" s="16" t="s">
        <v>8467</v>
      </c>
      <c r="AJ4170" s="43">
        <f>VLOOKUP(E4170,'FILIAIS PETZ'!$A$2:$K$2000,11,0)</f>
        <v>18328118001423</v>
      </c>
      <c r="AK4170" s="44">
        <f t="shared" si="278"/>
        <v>18328118001423</v>
      </c>
    </row>
    <row r="4171" spans="1:37" s="14" customFormat="1" ht="15" customHeight="1" thickBot="1" x14ac:dyDescent="0.25">
      <c r="A4171" s="9">
        <f t="shared" si="277"/>
        <v>940456</v>
      </c>
      <c r="B4171" s="18">
        <f>VLOOKUP(C4171,FORNECEDORES!D:E,2,0)</f>
        <v>530375</v>
      </c>
      <c r="C4171" s="19" t="str">
        <f>VLOOKUP(D4171,FORNECEDORES!A:D,4,0)</f>
        <v>23.080.842/0001-04</v>
      </c>
      <c r="D4171" s="13" t="s">
        <v>4370</v>
      </c>
      <c r="E4171" s="20" t="str">
        <f t="shared" si="276"/>
        <v>04 0165</v>
      </c>
      <c r="F4171" s="28" t="s">
        <v>4935</v>
      </c>
      <c r="G4171" s="21" t="str">
        <f>VLOOKUP(E4171,'FILIAIS PETZ'!A:E,5,0)</f>
        <v>PETZ CARAPICUIBA</v>
      </c>
      <c r="H4171" s="20" t="str">
        <f>VLOOKUP(E4171,'FILIAIS PETZ'!A:D,4,0)</f>
        <v>CPIC-SP</v>
      </c>
      <c r="I4171" s="46">
        <v>45476</v>
      </c>
      <c r="J4171" s="9">
        <v>940456</v>
      </c>
      <c r="K4171" s="84" t="s">
        <v>5858</v>
      </c>
      <c r="L4171" s="83" t="s">
        <v>8758</v>
      </c>
      <c r="M4171" s="46">
        <v>45479</v>
      </c>
      <c r="N4171" s="46">
        <v>45511</v>
      </c>
      <c r="O4171" s="46">
        <v>45492</v>
      </c>
      <c r="P4171" s="91" t="s">
        <v>4990</v>
      </c>
      <c r="Q4171" s="84">
        <v>3</v>
      </c>
      <c r="R4171" s="91">
        <v>1</v>
      </c>
      <c r="S4171" s="9">
        <v>8</v>
      </c>
      <c r="T4171" s="9" t="s">
        <v>32</v>
      </c>
      <c r="U4171" s="9">
        <v>11002</v>
      </c>
      <c r="V4171" s="9">
        <v>11002</v>
      </c>
      <c r="W4171" s="9" t="s">
        <v>5019</v>
      </c>
      <c r="X4171" s="10" t="s">
        <v>4985</v>
      </c>
      <c r="Y4171" s="9" t="s">
        <v>4980</v>
      </c>
      <c r="Z4171" s="9" t="s">
        <v>4980</v>
      </c>
      <c r="AA4171" s="9" t="s">
        <v>4989</v>
      </c>
      <c r="AB4171" s="9" t="s">
        <v>5066</v>
      </c>
      <c r="AC4171" s="9" t="s">
        <v>5006</v>
      </c>
      <c r="AD4171" s="29"/>
      <c r="AE4171" s="20" t="str">
        <f>VLOOKUP(E4171,'FILIAIS PETZ'!A:Q,17,0)</f>
        <v>SP7</v>
      </c>
      <c r="AF4171" s="20" t="str">
        <f>VLOOKUP(E4171,'FILIAIS PETZ'!A:Q,3,0)</f>
        <v>FELICIO</v>
      </c>
      <c r="AG4171" s="20" t="str">
        <f>VLOOKUP(E4171,'FILIAIS PETZ'!A:Q,2,0)</f>
        <v>R3</v>
      </c>
      <c r="AH4171" s="75">
        <v>850</v>
      </c>
      <c r="AI4171" s="16" t="s">
        <v>8467</v>
      </c>
      <c r="AJ4171" s="43">
        <f>VLOOKUP(E4171,'FILIAIS PETZ'!$A$2:$K$2000,11,0)</f>
        <v>18328118015726</v>
      </c>
      <c r="AK4171" s="44">
        <f t="shared" si="278"/>
        <v>18328118015726</v>
      </c>
    </row>
    <row r="4172" spans="1:37" s="14" customFormat="1" ht="15" customHeight="1" thickBot="1" x14ac:dyDescent="0.25">
      <c r="A4172" s="9">
        <f t="shared" si="277"/>
        <v>940458</v>
      </c>
      <c r="B4172" s="18">
        <f>VLOOKUP(C4172,FORNECEDORES!D:E,2,0)</f>
        <v>530375</v>
      </c>
      <c r="C4172" s="19" t="str">
        <f>VLOOKUP(D4172,FORNECEDORES!A:D,4,0)</f>
        <v>23.080.842/0001-04</v>
      </c>
      <c r="D4172" s="13" t="s">
        <v>4370</v>
      </c>
      <c r="E4172" s="20" t="str">
        <f t="shared" si="276"/>
        <v>04 0106</v>
      </c>
      <c r="F4172" s="28" t="s">
        <v>4952</v>
      </c>
      <c r="G4172" s="21" t="str">
        <f>VLOOKUP(E4172,'FILIAIS PETZ'!A:E,5,0)</f>
        <v>PETZ COTIA</v>
      </c>
      <c r="H4172" s="20" t="str">
        <f>VLOOKUP(E4172,'FILIAIS PETZ'!A:D,4,0)</f>
        <v>CTIA-SP</v>
      </c>
      <c r="I4172" s="46">
        <v>45476</v>
      </c>
      <c r="J4172" s="9">
        <v>940458</v>
      </c>
      <c r="K4172" s="84" t="s">
        <v>5858</v>
      </c>
      <c r="L4172" s="83" t="s">
        <v>8759</v>
      </c>
      <c r="M4172" s="46">
        <v>45479</v>
      </c>
      <c r="N4172" s="46">
        <v>45511</v>
      </c>
      <c r="O4172" s="46">
        <v>45492</v>
      </c>
      <c r="P4172" s="91" t="s">
        <v>4990</v>
      </c>
      <c r="Q4172" s="84">
        <v>3</v>
      </c>
      <c r="R4172" s="91">
        <v>1</v>
      </c>
      <c r="S4172" s="9">
        <v>8</v>
      </c>
      <c r="T4172" s="9" t="s">
        <v>32</v>
      </c>
      <c r="U4172" s="9">
        <v>11002</v>
      </c>
      <c r="V4172" s="9">
        <v>11002</v>
      </c>
      <c r="W4172" s="9" t="s">
        <v>5019</v>
      </c>
      <c r="X4172" s="10" t="s">
        <v>4985</v>
      </c>
      <c r="Y4172" s="9" t="s">
        <v>4980</v>
      </c>
      <c r="Z4172" s="9" t="s">
        <v>4980</v>
      </c>
      <c r="AA4172" s="9" t="s">
        <v>4989</v>
      </c>
      <c r="AB4172" s="9" t="s">
        <v>5066</v>
      </c>
      <c r="AC4172" s="9" t="s">
        <v>5006</v>
      </c>
      <c r="AD4172" s="29"/>
      <c r="AE4172" s="20" t="str">
        <f>VLOOKUP(E4172,'FILIAIS PETZ'!A:Q,17,0)</f>
        <v>SP7</v>
      </c>
      <c r="AF4172" s="20" t="str">
        <f>VLOOKUP(E4172,'FILIAIS PETZ'!A:Q,3,0)</f>
        <v>FELICIO</v>
      </c>
      <c r="AG4172" s="20" t="str">
        <f>VLOOKUP(E4172,'FILIAIS PETZ'!A:Q,2,0)</f>
        <v>R3</v>
      </c>
      <c r="AH4172" s="75">
        <v>850</v>
      </c>
      <c r="AI4172" s="16" t="s">
        <v>8467</v>
      </c>
      <c r="AJ4172" s="43">
        <f>VLOOKUP(E4172,'FILIAIS PETZ'!$A$2:$K$2000,11,0)</f>
        <v>18328118009327</v>
      </c>
      <c r="AK4172" s="44">
        <f t="shared" si="278"/>
        <v>18328118009327</v>
      </c>
    </row>
    <row r="4173" spans="1:37" s="14" customFormat="1" ht="15" customHeight="1" thickBot="1" x14ac:dyDescent="0.25">
      <c r="A4173" s="9">
        <f t="shared" si="277"/>
        <v>940464</v>
      </c>
      <c r="B4173" s="18">
        <f>VLOOKUP(C4173,FORNECEDORES!D:E,2,0)</f>
        <v>530375</v>
      </c>
      <c r="C4173" s="19" t="str">
        <f>VLOOKUP(D4173,FORNECEDORES!A:D,4,0)</f>
        <v>23.080.842/0001-04</v>
      </c>
      <c r="D4173" s="13" t="s">
        <v>4370</v>
      </c>
      <c r="E4173" s="20" t="str">
        <f t="shared" si="276"/>
        <v>04 0093</v>
      </c>
      <c r="F4173" s="28" t="s">
        <v>4942</v>
      </c>
      <c r="G4173" s="21" t="str">
        <f>VLOOKUP(E4173,'FILIAIS PETZ'!A:E,5,0)</f>
        <v>PETZ INDAIATUBA</v>
      </c>
      <c r="H4173" s="20" t="str">
        <f>VLOOKUP(E4173,'FILIAIS PETZ'!A:D,4,0)</f>
        <v>INDT-SP</v>
      </c>
      <c r="I4173" s="46">
        <v>45476</v>
      </c>
      <c r="J4173" s="9">
        <v>940464</v>
      </c>
      <c r="K4173" s="84" t="s">
        <v>5858</v>
      </c>
      <c r="L4173" s="83" t="s">
        <v>8760</v>
      </c>
      <c r="M4173" s="46">
        <v>45480</v>
      </c>
      <c r="N4173" s="46">
        <v>45511</v>
      </c>
      <c r="O4173" s="46">
        <v>45492</v>
      </c>
      <c r="P4173" s="91" t="s">
        <v>4990</v>
      </c>
      <c r="Q4173" s="84">
        <v>3</v>
      </c>
      <c r="R4173" s="91">
        <v>1</v>
      </c>
      <c r="S4173" s="9">
        <v>8</v>
      </c>
      <c r="T4173" s="9" t="s">
        <v>32</v>
      </c>
      <c r="U4173" s="9">
        <v>11002</v>
      </c>
      <c r="V4173" s="9">
        <v>11002</v>
      </c>
      <c r="W4173" s="9" t="s">
        <v>5019</v>
      </c>
      <c r="X4173" s="10" t="s">
        <v>4985</v>
      </c>
      <c r="Y4173" s="9" t="s">
        <v>4980</v>
      </c>
      <c r="Z4173" s="9" t="s">
        <v>4980</v>
      </c>
      <c r="AA4173" s="9" t="s">
        <v>4989</v>
      </c>
      <c r="AB4173" s="9" t="s">
        <v>5066</v>
      </c>
      <c r="AC4173" s="9" t="s">
        <v>5006</v>
      </c>
      <c r="AD4173" s="29"/>
      <c r="AE4173" s="20" t="str">
        <f>VLOOKUP(E4173,'FILIAIS PETZ'!A:Q,17,0)</f>
        <v>SP7</v>
      </c>
      <c r="AF4173" s="20" t="str">
        <f>VLOOKUP(E4173,'FILIAIS PETZ'!A:Q,3,0)</f>
        <v>FELICIO</v>
      </c>
      <c r="AG4173" s="20" t="str">
        <f>VLOOKUP(E4173,'FILIAIS PETZ'!A:Q,2,0)</f>
        <v>R3</v>
      </c>
      <c r="AH4173" s="75">
        <v>850</v>
      </c>
      <c r="AI4173" s="16" t="s">
        <v>8467</v>
      </c>
      <c r="AJ4173" s="43">
        <f>VLOOKUP(E4173,'FILIAIS PETZ'!$A$2:$K$2000,11,0)</f>
        <v>18328118008517</v>
      </c>
      <c r="AK4173" s="44">
        <f t="shared" si="278"/>
        <v>18328118008517</v>
      </c>
    </row>
    <row r="4174" spans="1:37" s="14" customFormat="1" ht="15" customHeight="1" thickBot="1" x14ac:dyDescent="0.25">
      <c r="A4174" s="9">
        <f t="shared" si="277"/>
        <v>940467</v>
      </c>
      <c r="B4174" s="18">
        <f>VLOOKUP(C4174,FORNECEDORES!D:E,2,0)</f>
        <v>530375</v>
      </c>
      <c r="C4174" s="19" t="str">
        <f>VLOOKUP(D4174,FORNECEDORES!A:D,4,0)</f>
        <v>23.080.842/0001-04</v>
      </c>
      <c r="D4174" s="13" t="s">
        <v>4370</v>
      </c>
      <c r="E4174" s="20" t="str">
        <f t="shared" si="276"/>
        <v>04 0156</v>
      </c>
      <c r="F4174" s="28" t="s">
        <v>4940</v>
      </c>
      <c r="G4174" s="21" t="str">
        <f>VLOOKUP(E4174,'FILIAIS PETZ'!A:E,5,0)</f>
        <v>PETZ ITAPETININGA</v>
      </c>
      <c r="H4174" s="20" t="str">
        <f>VLOOKUP(E4174,'FILIAIS PETZ'!A:D,4,0)</f>
        <v>ITPT-SP</v>
      </c>
      <c r="I4174" s="46">
        <v>45476</v>
      </c>
      <c r="J4174" s="9">
        <v>940467</v>
      </c>
      <c r="K4174" s="84" t="s">
        <v>5858</v>
      </c>
      <c r="L4174" s="83" t="s">
        <v>8761</v>
      </c>
      <c r="M4174" s="46">
        <v>45480</v>
      </c>
      <c r="N4174" s="46">
        <v>45511</v>
      </c>
      <c r="O4174" s="46">
        <v>45492</v>
      </c>
      <c r="P4174" s="91" t="s">
        <v>4990</v>
      </c>
      <c r="Q4174" s="84">
        <v>3</v>
      </c>
      <c r="R4174" s="91">
        <v>1</v>
      </c>
      <c r="S4174" s="9">
        <v>8</v>
      </c>
      <c r="T4174" s="9" t="s">
        <v>32</v>
      </c>
      <c r="U4174" s="9">
        <v>11002</v>
      </c>
      <c r="V4174" s="9">
        <v>11002</v>
      </c>
      <c r="W4174" s="9" t="s">
        <v>5019</v>
      </c>
      <c r="X4174" s="10" t="s">
        <v>4985</v>
      </c>
      <c r="Y4174" s="9" t="s">
        <v>4980</v>
      </c>
      <c r="Z4174" s="9" t="s">
        <v>4980</v>
      </c>
      <c r="AA4174" s="9" t="s">
        <v>4989</v>
      </c>
      <c r="AB4174" s="9" t="s">
        <v>5066</v>
      </c>
      <c r="AC4174" s="9" t="s">
        <v>5006</v>
      </c>
      <c r="AD4174" s="29"/>
      <c r="AE4174" s="20" t="str">
        <f>VLOOKUP(E4174,'FILIAIS PETZ'!A:Q,17,0)</f>
        <v>SP7</v>
      </c>
      <c r="AF4174" s="20" t="str">
        <f>VLOOKUP(E4174,'FILIAIS PETZ'!A:Q,3,0)</f>
        <v>FELICIO</v>
      </c>
      <c r="AG4174" s="20" t="str">
        <f>VLOOKUP(E4174,'FILIAIS PETZ'!A:Q,2,0)</f>
        <v>R3</v>
      </c>
      <c r="AH4174" s="75">
        <v>850</v>
      </c>
      <c r="AI4174" s="16" t="s">
        <v>8467</v>
      </c>
      <c r="AJ4174" s="43">
        <f>VLOOKUP(E4174,'FILIAIS PETZ'!$A$2:$K$2000,11,0)</f>
        <v>18328118014754</v>
      </c>
      <c r="AK4174" s="44">
        <f t="shared" si="278"/>
        <v>18328118014754</v>
      </c>
    </row>
    <row r="4175" spans="1:37" s="14" customFormat="1" ht="15" customHeight="1" thickBot="1" x14ac:dyDescent="0.25">
      <c r="A4175" s="9">
        <f t="shared" si="277"/>
        <v>940472</v>
      </c>
      <c r="B4175" s="18">
        <f>VLOOKUP(C4175,FORNECEDORES!D:E,2,0)</f>
        <v>530375</v>
      </c>
      <c r="C4175" s="19" t="str">
        <f>VLOOKUP(D4175,FORNECEDORES!A:D,4,0)</f>
        <v>23.080.842/0001-04</v>
      </c>
      <c r="D4175" s="13" t="s">
        <v>4370</v>
      </c>
      <c r="E4175" s="20" t="str">
        <f t="shared" si="276"/>
        <v>04 0119</v>
      </c>
      <c r="F4175" s="28" t="s">
        <v>4934</v>
      </c>
      <c r="G4175" s="21" t="str">
        <f>VLOOKUP(E4175,'FILIAIS PETZ'!A:E,5,0)</f>
        <v>PETZ ITU</v>
      </c>
      <c r="H4175" s="20" t="str">
        <f>VLOOKUP(E4175,'FILIAIS PETZ'!A:D,4,0)</f>
        <v>ITTU-SP</v>
      </c>
      <c r="I4175" s="46">
        <v>45476</v>
      </c>
      <c r="J4175" s="9">
        <v>940472</v>
      </c>
      <c r="K4175" s="84" t="s">
        <v>5858</v>
      </c>
      <c r="L4175" s="83" t="s">
        <v>8762</v>
      </c>
      <c r="M4175" s="46">
        <v>45480</v>
      </c>
      <c r="N4175" s="46">
        <v>45511</v>
      </c>
      <c r="O4175" s="46">
        <v>45492</v>
      </c>
      <c r="P4175" s="91" t="s">
        <v>4990</v>
      </c>
      <c r="Q4175" s="84">
        <v>3</v>
      </c>
      <c r="R4175" s="91">
        <v>1</v>
      </c>
      <c r="S4175" s="9">
        <v>8</v>
      </c>
      <c r="T4175" s="9" t="s">
        <v>32</v>
      </c>
      <c r="U4175" s="9">
        <v>11002</v>
      </c>
      <c r="V4175" s="9">
        <v>11002</v>
      </c>
      <c r="W4175" s="9" t="s">
        <v>5019</v>
      </c>
      <c r="X4175" s="10" t="s">
        <v>4985</v>
      </c>
      <c r="Y4175" s="9" t="s">
        <v>4980</v>
      </c>
      <c r="Z4175" s="9" t="s">
        <v>4980</v>
      </c>
      <c r="AA4175" s="9" t="s">
        <v>4989</v>
      </c>
      <c r="AB4175" s="9" t="s">
        <v>5066</v>
      </c>
      <c r="AC4175" s="9" t="s">
        <v>5006</v>
      </c>
      <c r="AD4175" s="29"/>
      <c r="AE4175" s="20" t="str">
        <f>VLOOKUP(E4175,'FILIAIS PETZ'!A:Q,17,0)</f>
        <v>SP7</v>
      </c>
      <c r="AF4175" s="20" t="str">
        <f>VLOOKUP(E4175,'FILIAIS PETZ'!A:Q,3,0)</f>
        <v>FELICIO</v>
      </c>
      <c r="AG4175" s="20" t="str">
        <f>VLOOKUP(E4175,'FILIAIS PETZ'!A:Q,2,0)</f>
        <v>R3</v>
      </c>
      <c r="AH4175" s="75">
        <v>850</v>
      </c>
      <c r="AI4175" s="16" t="s">
        <v>8467</v>
      </c>
      <c r="AJ4175" s="43">
        <f>VLOOKUP(E4175,'FILIAIS PETZ'!$A$2:$K$2000,11,0)</f>
        <v>18328118010848</v>
      </c>
      <c r="AK4175" s="44">
        <f t="shared" si="278"/>
        <v>18328118010848</v>
      </c>
    </row>
    <row r="4176" spans="1:37" s="14" customFormat="1" ht="15" customHeight="1" thickBot="1" x14ac:dyDescent="0.25">
      <c r="A4176" s="9">
        <f t="shared" si="277"/>
        <v>940473</v>
      </c>
      <c r="B4176" s="18">
        <f>VLOOKUP(C4176,FORNECEDORES!D:E,2,0)</f>
        <v>530375</v>
      </c>
      <c r="C4176" s="19" t="str">
        <f>VLOOKUP(D4176,FORNECEDORES!A:D,4,0)</f>
        <v>23.080.842/0001-04</v>
      </c>
      <c r="D4176" s="13" t="s">
        <v>4370</v>
      </c>
      <c r="E4176" s="20" t="str">
        <f t="shared" ref="E4176:E4239" si="279">CONCATENATE("04 ",F4176)</f>
        <v>04 0032</v>
      </c>
      <c r="F4176" s="28" t="s">
        <v>4951</v>
      </c>
      <c r="G4176" s="21" t="str">
        <f>VLOOKUP(E4176,'FILIAIS PETZ'!A:E,5,0)</f>
        <v>PETZ JAGUARE</v>
      </c>
      <c r="H4176" s="20" t="str">
        <f>VLOOKUP(E4176,'FILIAIS PETZ'!A:D,4,0)</f>
        <v>JGRE-SP</v>
      </c>
      <c r="I4176" s="46">
        <v>45476</v>
      </c>
      <c r="J4176" s="9">
        <v>940473</v>
      </c>
      <c r="K4176" s="84" t="s">
        <v>5858</v>
      </c>
      <c r="L4176" s="83" t="s">
        <v>8763</v>
      </c>
      <c r="M4176" s="46">
        <v>45480</v>
      </c>
      <c r="N4176" s="46">
        <v>45511</v>
      </c>
      <c r="O4176" s="46">
        <v>45492</v>
      </c>
      <c r="P4176" s="91" t="s">
        <v>4990</v>
      </c>
      <c r="Q4176" s="84">
        <v>3</v>
      </c>
      <c r="R4176" s="91">
        <v>1</v>
      </c>
      <c r="S4176" s="9">
        <v>8</v>
      </c>
      <c r="T4176" s="9" t="s">
        <v>32</v>
      </c>
      <c r="U4176" s="9">
        <v>11002</v>
      </c>
      <c r="V4176" s="9">
        <v>11002</v>
      </c>
      <c r="W4176" s="9" t="s">
        <v>5019</v>
      </c>
      <c r="X4176" s="10" t="s">
        <v>4985</v>
      </c>
      <c r="Y4176" s="9" t="s">
        <v>4980</v>
      </c>
      <c r="Z4176" s="9" t="s">
        <v>4980</v>
      </c>
      <c r="AA4176" s="9" t="s">
        <v>4989</v>
      </c>
      <c r="AB4176" s="9" t="s">
        <v>5066</v>
      </c>
      <c r="AC4176" s="9" t="s">
        <v>5006</v>
      </c>
      <c r="AD4176" s="29"/>
      <c r="AE4176" s="20" t="str">
        <f>VLOOKUP(E4176,'FILIAIS PETZ'!A:Q,17,0)</f>
        <v>SP7</v>
      </c>
      <c r="AF4176" s="20" t="str">
        <f>VLOOKUP(E4176,'FILIAIS PETZ'!A:Q,3,0)</f>
        <v>FELICIO</v>
      </c>
      <c r="AG4176" s="20" t="str">
        <f>VLOOKUP(E4176,'FILIAIS PETZ'!A:Q,2,0)</f>
        <v>R3</v>
      </c>
      <c r="AH4176" s="75">
        <v>850</v>
      </c>
      <c r="AI4176" s="16" t="s">
        <v>8467</v>
      </c>
      <c r="AJ4176" s="43">
        <f>VLOOKUP(E4176,'FILIAIS PETZ'!$A$2:$K$2000,11,0)</f>
        <v>18328118003205</v>
      </c>
      <c r="AK4176" s="44">
        <f t="shared" si="278"/>
        <v>18328118003205</v>
      </c>
    </row>
    <row r="4177" spans="1:37" s="14" customFormat="1" ht="15" customHeight="1" thickBot="1" x14ac:dyDescent="0.25">
      <c r="A4177" s="9">
        <f t="shared" si="277"/>
        <v>940478</v>
      </c>
      <c r="B4177" s="18">
        <f>VLOOKUP(C4177,FORNECEDORES!D:E,2,0)</f>
        <v>530375</v>
      </c>
      <c r="C4177" s="19" t="str">
        <f>VLOOKUP(D4177,FORNECEDORES!A:D,4,0)</f>
        <v>23.080.842/0001-04</v>
      </c>
      <c r="D4177" s="13" t="s">
        <v>4370</v>
      </c>
      <c r="E4177" s="20" t="str">
        <f t="shared" si="279"/>
        <v>04 0083</v>
      </c>
      <c r="F4177" s="28" t="s">
        <v>4936</v>
      </c>
      <c r="G4177" s="21" t="str">
        <f>VLOOKUP(E4177,'FILIAIS PETZ'!A:E,5,0)</f>
        <v>PETZ OSASCO</v>
      </c>
      <c r="H4177" s="20" t="str">
        <f>VLOOKUP(E4177,'FILIAIS PETZ'!A:D,4,0)</f>
        <v>OSAS-SP</v>
      </c>
      <c r="I4177" s="46">
        <v>45476</v>
      </c>
      <c r="J4177" s="9">
        <v>940478</v>
      </c>
      <c r="K4177" s="84" t="s">
        <v>5858</v>
      </c>
      <c r="L4177" s="83" t="s">
        <v>8764</v>
      </c>
      <c r="M4177" s="46">
        <v>45480</v>
      </c>
      <c r="N4177" s="46">
        <v>45511</v>
      </c>
      <c r="O4177" s="46">
        <v>45492</v>
      </c>
      <c r="P4177" s="91" t="s">
        <v>4990</v>
      </c>
      <c r="Q4177" s="84">
        <v>3</v>
      </c>
      <c r="R4177" s="91">
        <v>1</v>
      </c>
      <c r="S4177" s="9">
        <v>8</v>
      </c>
      <c r="T4177" s="9" t="s">
        <v>32</v>
      </c>
      <c r="U4177" s="9">
        <v>11002</v>
      </c>
      <c r="V4177" s="9">
        <v>11002</v>
      </c>
      <c r="W4177" s="9" t="s">
        <v>5019</v>
      </c>
      <c r="X4177" s="10" t="s">
        <v>4985</v>
      </c>
      <c r="Y4177" s="9" t="s">
        <v>4980</v>
      </c>
      <c r="Z4177" s="9" t="s">
        <v>4980</v>
      </c>
      <c r="AA4177" s="9" t="s">
        <v>4989</v>
      </c>
      <c r="AB4177" s="9" t="s">
        <v>5066</v>
      </c>
      <c r="AC4177" s="9" t="s">
        <v>5006</v>
      </c>
      <c r="AD4177" s="29"/>
      <c r="AE4177" s="20" t="str">
        <f>VLOOKUP(E4177,'FILIAIS PETZ'!A:Q,17,0)</f>
        <v>SP7</v>
      </c>
      <c r="AF4177" s="20" t="str">
        <f>VLOOKUP(E4177,'FILIAIS PETZ'!A:Q,3,0)</f>
        <v>FELICIO</v>
      </c>
      <c r="AG4177" s="20" t="str">
        <f>VLOOKUP(E4177,'FILIAIS PETZ'!A:Q,2,0)</f>
        <v>R3</v>
      </c>
      <c r="AH4177" s="75">
        <v>850</v>
      </c>
      <c r="AI4177" s="16" t="s">
        <v>8467</v>
      </c>
      <c r="AJ4177" s="43">
        <f>VLOOKUP(E4177,'FILIAIS PETZ'!$A$2:$K$2000,11,0)</f>
        <v>18328118008355</v>
      </c>
      <c r="AK4177" s="44">
        <f t="shared" si="278"/>
        <v>18328118008355</v>
      </c>
    </row>
    <row r="4178" spans="1:37" s="14" customFormat="1" ht="15" customHeight="1" thickBot="1" x14ac:dyDescent="0.25">
      <c r="A4178" s="9">
        <f t="shared" si="277"/>
        <v>940483</v>
      </c>
      <c r="B4178" s="18">
        <f>VLOOKUP(C4178,FORNECEDORES!D:E,2,0)</f>
        <v>530375</v>
      </c>
      <c r="C4178" s="19" t="str">
        <f>VLOOKUP(D4178,FORNECEDORES!A:D,4,0)</f>
        <v>23.080.842/0001-04</v>
      </c>
      <c r="D4178" s="13" t="s">
        <v>4370</v>
      </c>
      <c r="E4178" s="20" t="str">
        <f t="shared" si="279"/>
        <v>04 0007</v>
      </c>
      <c r="F4178" s="28" t="s">
        <v>4950</v>
      </c>
      <c r="G4178" s="21" t="str">
        <f>VLOOKUP(E4178,'FILIAIS PETZ'!A:E,5,0)</f>
        <v>PETZ SOROCABA</v>
      </c>
      <c r="H4178" s="20" t="str">
        <f>VLOOKUP(E4178,'FILIAIS PETZ'!A:D,4,0)</f>
        <v>SCBA-SP</v>
      </c>
      <c r="I4178" s="46">
        <v>45476</v>
      </c>
      <c r="J4178" s="9">
        <v>940483</v>
      </c>
      <c r="K4178" s="84" t="s">
        <v>5858</v>
      </c>
      <c r="L4178" s="83" t="s">
        <v>8765</v>
      </c>
      <c r="M4178" s="46">
        <v>45480</v>
      </c>
      <c r="N4178" s="46">
        <v>45511</v>
      </c>
      <c r="O4178" s="46">
        <v>45492</v>
      </c>
      <c r="P4178" s="91" t="s">
        <v>4990</v>
      </c>
      <c r="Q4178" s="84">
        <v>3</v>
      </c>
      <c r="R4178" s="91">
        <v>1</v>
      </c>
      <c r="S4178" s="9">
        <v>8</v>
      </c>
      <c r="T4178" s="9" t="s">
        <v>32</v>
      </c>
      <c r="U4178" s="9">
        <v>11002</v>
      </c>
      <c r="V4178" s="9">
        <v>11002</v>
      </c>
      <c r="W4178" s="9" t="s">
        <v>5019</v>
      </c>
      <c r="X4178" s="10" t="s">
        <v>4985</v>
      </c>
      <c r="Y4178" s="9" t="s">
        <v>4980</v>
      </c>
      <c r="Z4178" s="9" t="s">
        <v>4980</v>
      </c>
      <c r="AA4178" s="9" t="s">
        <v>4989</v>
      </c>
      <c r="AB4178" s="9" t="s">
        <v>5066</v>
      </c>
      <c r="AC4178" s="9" t="s">
        <v>5006</v>
      </c>
      <c r="AD4178" s="29"/>
      <c r="AE4178" s="20" t="str">
        <f>VLOOKUP(E4178,'FILIAIS PETZ'!A:Q,17,0)</f>
        <v>SP7</v>
      </c>
      <c r="AF4178" s="20" t="str">
        <f>VLOOKUP(E4178,'FILIAIS PETZ'!A:Q,3,0)</f>
        <v>FELICIO</v>
      </c>
      <c r="AG4178" s="20" t="str">
        <f>VLOOKUP(E4178,'FILIAIS PETZ'!A:Q,2,0)</f>
        <v>R3</v>
      </c>
      <c r="AH4178" s="75">
        <v>850</v>
      </c>
      <c r="AI4178" s="16" t="s">
        <v>8467</v>
      </c>
      <c r="AJ4178" s="43">
        <f>VLOOKUP(E4178,'FILIAIS PETZ'!$A$2:$K$2000,11,0)</f>
        <v>18328118001695</v>
      </c>
      <c r="AK4178" s="44">
        <f t="shared" si="278"/>
        <v>18328118001695</v>
      </c>
    </row>
    <row r="4179" spans="1:37" s="14" customFormat="1" ht="15" customHeight="1" thickBot="1" x14ac:dyDescent="0.25">
      <c r="A4179" s="9">
        <f t="shared" si="277"/>
        <v>940484</v>
      </c>
      <c r="B4179" s="18">
        <f>VLOOKUP(C4179,FORNECEDORES!D:E,2,0)</f>
        <v>530375</v>
      </c>
      <c r="C4179" s="19" t="str">
        <f>VLOOKUP(D4179,FORNECEDORES!A:D,4,0)</f>
        <v>23.080.842/0001-04</v>
      </c>
      <c r="D4179" s="13" t="s">
        <v>4370</v>
      </c>
      <c r="E4179" s="20" t="str">
        <f t="shared" si="279"/>
        <v>04 0166</v>
      </c>
      <c r="F4179" s="28" t="s">
        <v>4932</v>
      </c>
      <c r="G4179" s="21" t="str">
        <f>VLOOKUP(E4179,'FILIAIS PETZ'!A:E,5,0)</f>
        <v>PETZ SOROCABA TAUSTE</v>
      </c>
      <c r="H4179" s="20" t="str">
        <f>VLOOKUP(E4179,'FILIAIS PETZ'!A:D,4,0)</f>
        <v>SOTT-SP</v>
      </c>
      <c r="I4179" s="46">
        <v>45476</v>
      </c>
      <c r="J4179" s="9">
        <v>940484</v>
      </c>
      <c r="K4179" s="84" t="s">
        <v>5858</v>
      </c>
      <c r="L4179" s="83" t="s">
        <v>8766</v>
      </c>
      <c r="M4179" s="46">
        <v>45480</v>
      </c>
      <c r="N4179" s="46">
        <v>45511</v>
      </c>
      <c r="O4179" s="46">
        <v>45492</v>
      </c>
      <c r="P4179" s="91" t="s">
        <v>4990</v>
      </c>
      <c r="Q4179" s="84">
        <v>3</v>
      </c>
      <c r="R4179" s="91">
        <v>1</v>
      </c>
      <c r="S4179" s="9">
        <v>8</v>
      </c>
      <c r="T4179" s="9" t="s">
        <v>32</v>
      </c>
      <c r="U4179" s="9">
        <v>11002</v>
      </c>
      <c r="V4179" s="9">
        <v>11002</v>
      </c>
      <c r="W4179" s="9" t="s">
        <v>5019</v>
      </c>
      <c r="X4179" s="10" t="s">
        <v>4985</v>
      </c>
      <c r="Y4179" s="9" t="s">
        <v>4980</v>
      </c>
      <c r="Z4179" s="9" t="s">
        <v>4980</v>
      </c>
      <c r="AA4179" s="9" t="s">
        <v>4989</v>
      </c>
      <c r="AB4179" s="9" t="s">
        <v>5066</v>
      </c>
      <c r="AC4179" s="9" t="s">
        <v>5006</v>
      </c>
      <c r="AD4179" s="29"/>
      <c r="AE4179" s="20" t="str">
        <f>VLOOKUP(E4179,'FILIAIS PETZ'!A:Q,17,0)</f>
        <v>SP7</v>
      </c>
      <c r="AF4179" s="20" t="str">
        <f>VLOOKUP(E4179,'FILIAIS PETZ'!A:Q,3,0)</f>
        <v>FELICIO</v>
      </c>
      <c r="AG4179" s="20" t="str">
        <f>VLOOKUP(E4179,'FILIAIS PETZ'!A:Q,2,0)</f>
        <v>R3</v>
      </c>
      <c r="AH4179" s="75">
        <v>850</v>
      </c>
      <c r="AI4179" s="16" t="s">
        <v>8467</v>
      </c>
      <c r="AJ4179" s="43">
        <f>VLOOKUP(E4179,'FILIAIS PETZ'!$A$2:$K$2000,11,0)</f>
        <v>18328118015998</v>
      </c>
      <c r="AK4179" s="44">
        <f t="shared" si="278"/>
        <v>18328118015998</v>
      </c>
    </row>
    <row r="4180" spans="1:37" s="14" customFormat="1" ht="15" customHeight="1" thickBot="1" x14ac:dyDescent="0.25">
      <c r="A4180" s="9">
        <f t="shared" ref="A4180:A4215" si="280">J4180</f>
        <v>940485</v>
      </c>
      <c r="B4180" s="18">
        <f>VLOOKUP(C4180,FORNECEDORES!D:E,2,0)</f>
        <v>530375</v>
      </c>
      <c r="C4180" s="19" t="str">
        <f>VLOOKUP(D4180,FORNECEDORES!A:D,4,0)</f>
        <v>23.080.842/0001-04</v>
      </c>
      <c r="D4180" s="13" t="s">
        <v>4370</v>
      </c>
      <c r="E4180" s="20" t="str">
        <f t="shared" si="279"/>
        <v>04 0051</v>
      </c>
      <c r="F4180" s="28" t="s">
        <v>4948</v>
      </c>
      <c r="G4180" s="21" t="str">
        <f>VLOOKUP(E4180,'FILIAIS PETZ'!A:E,5,0)</f>
        <v>PETZ TAMBORÉ</v>
      </c>
      <c r="H4180" s="20" t="str">
        <f>VLOOKUP(E4180,'FILIAIS PETZ'!A:D,4,0)</f>
        <v>TMBO-SP</v>
      </c>
      <c r="I4180" s="46">
        <v>45476</v>
      </c>
      <c r="J4180" s="9">
        <v>940485</v>
      </c>
      <c r="K4180" s="84" t="s">
        <v>5858</v>
      </c>
      <c r="L4180" s="83" t="s">
        <v>8767</v>
      </c>
      <c r="M4180" s="46">
        <v>45480</v>
      </c>
      <c r="N4180" s="46">
        <v>45511</v>
      </c>
      <c r="O4180" s="46">
        <v>45492</v>
      </c>
      <c r="P4180" s="91" t="s">
        <v>4990</v>
      </c>
      <c r="Q4180" s="84">
        <v>3</v>
      </c>
      <c r="R4180" s="91">
        <v>1</v>
      </c>
      <c r="S4180" s="9">
        <v>8</v>
      </c>
      <c r="T4180" s="9" t="s">
        <v>32</v>
      </c>
      <c r="U4180" s="9">
        <v>11002</v>
      </c>
      <c r="V4180" s="9">
        <v>11002</v>
      </c>
      <c r="W4180" s="9" t="s">
        <v>5019</v>
      </c>
      <c r="X4180" s="10" t="s">
        <v>4985</v>
      </c>
      <c r="Y4180" s="9" t="s">
        <v>4980</v>
      </c>
      <c r="Z4180" s="9" t="s">
        <v>4980</v>
      </c>
      <c r="AA4180" s="9" t="s">
        <v>4989</v>
      </c>
      <c r="AB4180" s="9" t="s">
        <v>5066</v>
      </c>
      <c r="AC4180" s="9" t="s">
        <v>5006</v>
      </c>
      <c r="AD4180" s="29"/>
      <c r="AE4180" s="20" t="str">
        <f>VLOOKUP(E4180,'FILIAIS PETZ'!A:Q,17,0)</f>
        <v>SP7</v>
      </c>
      <c r="AF4180" s="20" t="str">
        <f>VLOOKUP(E4180,'FILIAIS PETZ'!A:Q,3,0)</f>
        <v>FELICIO</v>
      </c>
      <c r="AG4180" s="20" t="str">
        <f>VLOOKUP(E4180,'FILIAIS PETZ'!A:Q,2,0)</f>
        <v>R3</v>
      </c>
      <c r="AH4180" s="75">
        <v>850</v>
      </c>
      <c r="AI4180" s="16" t="s">
        <v>8467</v>
      </c>
      <c r="AJ4180" s="43">
        <f>VLOOKUP(E4180,'FILIAIS PETZ'!$A$2:$K$2000,11,0)</f>
        <v>18328118004872</v>
      </c>
      <c r="AK4180" s="44">
        <f t="shared" ref="AK4180:AK4211" si="281">AJ4180</f>
        <v>18328118004872</v>
      </c>
    </row>
    <row r="4181" spans="1:37" s="14" customFormat="1" ht="15" customHeight="1" thickBot="1" x14ac:dyDescent="0.25">
      <c r="A4181" s="9">
        <f t="shared" si="280"/>
        <v>940487</v>
      </c>
      <c r="B4181" s="18">
        <f>VLOOKUP(C4181,FORNECEDORES!D:E,2,0)</f>
        <v>534449</v>
      </c>
      <c r="C4181" s="19" t="str">
        <f>VLOOKUP(D4181,FORNECEDORES!A:D,4,0)</f>
        <v>34.997.109/0001-67</v>
      </c>
      <c r="D4181" s="13" t="s">
        <v>4410</v>
      </c>
      <c r="E4181" s="20" t="str">
        <f t="shared" si="279"/>
        <v>04 0180</v>
      </c>
      <c r="F4181" s="28" t="s">
        <v>4944</v>
      </c>
      <c r="G4181" s="21" t="str">
        <f>VLOOKUP(E4181,'FILIAIS PETZ'!A:E,5,0)</f>
        <v>PETZ TORQUATO TAPAJOS</v>
      </c>
      <c r="H4181" s="20" t="str">
        <f>VLOOKUP(E4181,'FILIAIS PETZ'!A:D,4,0)</f>
        <v>TQTP-AM</v>
      </c>
      <c r="I4181" s="46">
        <v>45476</v>
      </c>
      <c r="J4181" s="9">
        <v>940487</v>
      </c>
      <c r="K4181" s="84" t="s">
        <v>5858</v>
      </c>
      <c r="L4181" s="83" t="s">
        <v>8892</v>
      </c>
      <c r="M4181" s="46">
        <v>45492</v>
      </c>
      <c r="N4181" s="46">
        <v>45518</v>
      </c>
      <c r="O4181" s="46">
        <v>45497</v>
      </c>
      <c r="P4181" s="91" t="s">
        <v>4990</v>
      </c>
      <c r="Q4181" s="84">
        <v>3</v>
      </c>
      <c r="R4181" s="91">
        <v>1</v>
      </c>
      <c r="S4181" s="9">
        <v>8</v>
      </c>
      <c r="T4181" s="9" t="s">
        <v>32</v>
      </c>
      <c r="U4181" s="9">
        <v>11002</v>
      </c>
      <c r="V4181" s="9">
        <v>11002</v>
      </c>
      <c r="W4181" s="9" t="s">
        <v>5019</v>
      </c>
      <c r="X4181" s="10" t="s">
        <v>4985</v>
      </c>
      <c r="Y4181" s="10" t="s">
        <v>4980</v>
      </c>
      <c r="Z4181" s="10" t="s">
        <v>4980</v>
      </c>
      <c r="AA4181" s="10" t="s">
        <v>4989</v>
      </c>
      <c r="AB4181" s="10" t="s">
        <v>12942</v>
      </c>
      <c r="AC4181" s="9" t="s">
        <v>5006</v>
      </c>
      <c r="AD4181" s="29"/>
      <c r="AE4181" s="20" t="str">
        <f>VLOOKUP(E4181,'FILIAIS PETZ'!A:Q,17,0)</f>
        <v>CO-3</v>
      </c>
      <c r="AF4181" s="20" t="str">
        <f>VLOOKUP(E4181,'FILIAIS PETZ'!A:Q,3,0)</f>
        <v>FELICIO</v>
      </c>
      <c r="AG4181" s="20" t="str">
        <f>VLOOKUP(E4181,'FILIAIS PETZ'!A:Q,2,0)</f>
        <v>R3</v>
      </c>
      <c r="AH4181" s="75">
        <v>890</v>
      </c>
      <c r="AI4181" s="16" t="s">
        <v>8467</v>
      </c>
      <c r="AJ4181" s="43">
        <f>VLOOKUP(E4181,'FILIAIS PETZ'!$A$2:$K$2000,11,0)</f>
        <v>18328118017346</v>
      </c>
      <c r="AK4181" s="44">
        <f t="shared" si="281"/>
        <v>18328118017346</v>
      </c>
    </row>
    <row r="4182" spans="1:37" s="14" customFormat="1" ht="15" customHeight="1" thickBot="1" x14ac:dyDescent="0.25">
      <c r="A4182" s="9">
        <f t="shared" si="280"/>
        <v>940489</v>
      </c>
      <c r="B4182" s="18">
        <f>VLOOKUP(C4182,FORNECEDORES!D:E,2,0)</f>
        <v>534449</v>
      </c>
      <c r="C4182" s="19" t="str">
        <f>VLOOKUP(D4182,FORNECEDORES!A:D,4,0)</f>
        <v>34.997.109/0001-67</v>
      </c>
      <c r="D4182" s="13" t="s">
        <v>4410</v>
      </c>
      <c r="E4182" s="20" t="str">
        <f t="shared" si="279"/>
        <v>04 0146</v>
      </c>
      <c r="F4182" s="28" t="s">
        <v>4947</v>
      </c>
      <c r="G4182" s="21" t="str">
        <f>VLOOKUP(E4182,'FILIAIS PETZ'!A:E,5,0)</f>
        <v>PETZ DJALMA BATISTA</v>
      </c>
      <c r="H4182" s="20" t="str">
        <f>VLOOKUP(E4182,'FILIAIS PETZ'!A:D,4,0)</f>
        <v>DJBA-AM</v>
      </c>
      <c r="I4182" s="46">
        <v>45476</v>
      </c>
      <c r="J4182" s="9">
        <v>940489</v>
      </c>
      <c r="K4182" s="84" t="s">
        <v>5858</v>
      </c>
      <c r="L4182" s="83" t="s">
        <v>8893</v>
      </c>
      <c r="M4182" s="46">
        <v>45492</v>
      </c>
      <c r="N4182" s="46">
        <v>45518</v>
      </c>
      <c r="O4182" s="46">
        <v>45497</v>
      </c>
      <c r="P4182" s="91" t="s">
        <v>4990</v>
      </c>
      <c r="Q4182" s="84">
        <v>3</v>
      </c>
      <c r="R4182" s="91">
        <v>1</v>
      </c>
      <c r="S4182" s="9">
        <v>8</v>
      </c>
      <c r="T4182" s="9" t="s">
        <v>32</v>
      </c>
      <c r="U4182" s="9">
        <v>11002</v>
      </c>
      <c r="V4182" s="9">
        <v>11002</v>
      </c>
      <c r="W4182" s="9" t="s">
        <v>5019</v>
      </c>
      <c r="X4182" s="10" t="s">
        <v>4985</v>
      </c>
      <c r="Y4182" s="10" t="s">
        <v>4980</v>
      </c>
      <c r="Z4182" s="10" t="s">
        <v>4980</v>
      </c>
      <c r="AA4182" s="10" t="s">
        <v>4989</v>
      </c>
      <c r="AB4182" s="10" t="s">
        <v>12942</v>
      </c>
      <c r="AC4182" s="9" t="s">
        <v>5006</v>
      </c>
      <c r="AD4182" s="29"/>
      <c r="AE4182" s="20" t="str">
        <f>VLOOKUP(E4182,'FILIAIS PETZ'!A:Q,17,0)</f>
        <v>CO-3</v>
      </c>
      <c r="AF4182" s="20" t="str">
        <f>VLOOKUP(E4182,'FILIAIS PETZ'!A:Q,3,0)</f>
        <v>FELICIO</v>
      </c>
      <c r="AG4182" s="20" t="str">
        <f>VLOOKUP(E4182,'FILIAIS PETZ'!A:Q,2,0)</f>
        <v>R3</v>
      </c>
      <c r="AH4182" s="75">
        <v>890</v>
      </c>
      <c r="AI4182" s="16" t="s">
        <v>8467</v>
      </c>
      <c r="AJ4182" s="43">
        <f>VLOOKUP(E4182,'FILIAIS PETZ'!$A$2:$K$2000,11,0)</f>
        <v>18328118013782</v>
      </c>
      <c r="AK4182" s="44">
        <f t="shared" si="281"/>
        <v>18328118013782</v>
      </c>
    </row>
    <row r="4183" spans="1:37" s="14" customFormat="1" ht="15" customHeight="1" thickBot="1" x14ac:dyDescent="0.25">
      <c r="A4183" s="9">
        <f t="shared" si="280"/>
        <v>940490</v>
      </c>
      <c r="B4183" s="18">
        <f>VLOOKUP(C4183,FORNECEDORES!D:E,2,0)</f>
        <v>534449</v>
      </c>
      <c r="C4183" s="19" t="str">
        <f>VLOOKUP(D4183,FORNECEDORES!A:D,4,0)</f>
        <v>34.997.109/0001-67</v>
      </c>
      <c r="D4183" s="13" t="s">
        <v>4410</v>
      </c>
      <c r="E4183" s="20" t="str">
        <f t="shared" si="279"/>
        <v>04 0252</v>
      </c>
      <c r="F4183" s="28" t="s">
        <v>4969</v>
      </c>
      <c r="G4183" s="21" t="str">
        <f>VLOOKUP(E4183,'FILIAIS PETZ'!A:E,5,0)</f>
        <v>PETZ SHOPPING PORTO VELHO</v>
      </c>
      <c r="H4183" s="20" t="str">
        <f>VLOOKUP(E4183,'FILIAIS PETZ'!A:D,4,0)</f>
        <v>SPVL-RO</v>
      </c>
      <c r="I4183" s="46">
        <v>45476</v>
      </c>
      <c r="J4183" s="9">
        <v>940490</v>
      </c>
      <c r="K4183" s="84" t="s">
        <v>5858</v>
      </c>
      <c r="L4183" s="83" t="s">
        <v>8895</v>
      </c>
      <c r="M4183" s="46">
        <v>45492</v>
      </c>
      <c r="N4183" s="46">
        <v>45518</v>
      </c>
      <c r="O4183" s="46">
        <v>45497</v>
      </c>
      <c r="P4183" s="91" t="s">
        <v>4990</v>
      </c>
      <c r="Q4183" s="84">
        <v>3</v>
      </c>
      <c r="R4183" s="91">
        <v>1</v>
      </c>
      <c r="S4183" s="9">
        <v>8</v>
      </c>
      <c r="T4183" s="9" t="s">
        <v>32</v>
      </c>
      <c r="U4183" s="9">
        <v>11002</v>
      </c>
      <c r="V4183" s="9">
        <v>11002</v>
      </c>
      <c r="W4183" s="9" t="s">
        <v>5019</v>
      </c>
      <c r="X4183" s="10" t="s">
        <v>4985</v>
      </c>
      <c r="Y4183" s="10" t="s">
        <v>4980</v>
      </c>
      <c r="Z4183" s="10" t="s">
        <v>4980</v>
      </c>
      <c r="AA4183" s="10" t="s">
        <v>4989</v>
      </c>
      <c r="AB4183" s="10" t="s">
        <v>12942</v>
      </c>
      <c r="AC4183" s="9" t="s">
        <v>5006</v>
      </c>
      <c r="AD4183" s="29"/>
      <c r="AE4183" s="20" t="str">
        <f>VLOOKUP(E4183,'FILIAIS PETZ'!A:Q,17,0)</f>
        <v>CO-3</v>
      </c>
      <c r="AF4183" s="20" t="str">
        <f>VLOOKUP(E4183,'FILIAIS PETZ'!A:Q,3,0)</f>
        <v>FELICIO</v>
      </c>
      <c r="AG4183" s="20" t="str">
        <f>VLOOKUP(E4183,'FILIAIS PETZ'!A:Q,2,0)</f>
        <v>R3</v>
      </c>
      <c r="AH4183" s="75">
        <v>890</v>
      </c>
      <c r="AI4183" s="16" t="s">
        <v>8467</v>
      </c>
      <c r="AJ4183" s="43" t="str">
        <f>VLOOKUP(E4183,'FILIAIS PETZ'!$A$2:$K$2000,11,0)</f>
        <v>18.328.118/0238-26</v>
      </c>
      <c r="AK4183" s="44" t="str">
        <f t="shared" si="281"/>
        <v>18.328.118/0238-26</v>
      </c>
    </row>
    <row r="4184" spans="1:37" s="14" customFormat="1" ht="15" customHeight="1" thickBot="1" x14ac:dyDescent="0.25">
      <c r="A4184" s="9">
        <f t="shared" si="280"/>
        <v>940491</v>
      </c>
      <c r="B4184" s="18">
        <f>VLOOKUP(C4184,FORNECEDORES!D:E,2,0)</f>
        <v>534449</v>
      </c>
      <c r="C4184" s="19" t="str">
        <f>VLOOKUP(D4184,FORNECEDORES!A:D,4,0)</f>
        <v>34.997.109/0001-67</v>
      </c>
      <c r="D4184" s="13" t="s">
        <v>4410</v>
      </c>
      <c r="E4184" s="20" t="str">
        <f t="shared" si="279"/>
        <v>04 0252</v>
      </c>
      <c r="F4184" s="28" t="s">
        <v>4969</v>
      </c>
      <c r="G4184" s="21" t="str">
        <f>VLOOKUP(E4184,'FILIAIS PETZ'!A:E,5,0)</f>
        <v>PETZ SHOPPING PORTO VELHO</v>
      </c>
      <c r="H4184" s="20" t="str">
        <f>VLOOKUP(E4184,'FILIAIS PETZ'!A:D,4,0)</f>
        <v>SPVL-RO</v>
      </c>
      <c r="I4184" s="46">
        <v>45476</v>
      </c>
      <c r="J4184" s="9">
        <v>940491</v>
      </c>
      <c r="K4184" s="84" t="s">
        <v>5858</v>
      </c>
      <c r="L4184" s="83" t="s">
        <v>8896</v>
      </c>
      <c r="M4184" s="46">
        <v>45492</v>
      </c>
      <c r="N4184" s="46">
        <v>45518</v>
      </c>
      <c r="O4184" s="46">
        <v>45497</v>
      </c>
      <c r="P4184" s="91" t="s">
        <v>4990</v>
      </c>
      <c r="Q4184" s="84">
        <v>3</v>
      </c>
      <c r="R4184" s="91">
        <v>1</v>
      </c>
      <c r="S4184" s="9">
        <v>8</v>
      </c>
      <c r="T4184" s="9" t="s">
        <v>32</v>
      </c>
      <c r="U4184" s="9">
        <v>11002</v>
      </c>
      <c r="V4184" s="9">
        <v>11002</v>
      </c>
      <c r="W4184" s="9" t="s">
        <v>5019</v>
      </c>
      <c r="X4184" s="10" t="s">
        <v>4992</v>
      </c>
      <c r="Y4184" s="10" t="s">
        <v>4980</v>
      </c>
      <c r="Z4184" s="10" t="s">
        <v>4980</v>
      </c>
      <c r="AA4184" s="10" t="s">
        <v>4992</v>
      </c>
      <c r="AB4184" s="10" t="s">
        <v>12942</v>
      </c>
      <c r="AC4184" s="9" t="s">
        <v>5006</v>
      </c>
      <c r="AD4184" s="29"/>
      <c r="AE4184" s="20" t="str">
        <f>VLOOKUP(E4184,'FILIAIS PETZ'!A:Q,17,0)</f>
        <v>CO-3</v>
      </c>
      <c r="AF4184" s="20" t="str">
        <f>VLOOKUP(E4184,'FILIAIS PETZ'!A:Q,3,0)</f>
        <v>FELICIO</v>
      </c>
      <c r="AG4184" s="20" t="str">
        <f>VLOOKUP(E4184,'FILIAIS PETZ'!A:Q,2,0)</f>
        <v>R3</v>
      </c>
      <c r="AH4184" s="75">
        <v>900</v>
      </c>
      <c r="AI4184" s="16" t="s">
        <v>8469</v>
      </c>
      <c r="AJ4184" s="43" t="str">
        <f>VLOOKUP(E4184,'FILIAIS PETZ'!$A$2:$K$2000,11,0)</f>
        <v>18.328.118/0238-26</v>
      </c>
      <c r="AK4184" s="44" t="str">
        <f t="shared" si="281"/>
        <v>18.328.118/0238-26</v>
      </c>
    </row>
    <row r="4185" spans="1:37" s="14" customFormat="1" ht="15" customHeight="1" thickBot="1" x14ac:dyDescent="0.25">
      <c r="A4185" s="9">
        <f t="shared" si="280"/>
        <v>940492</v>
      </c>
      <c r="B4185" s="18">
        <f>VLOOKUP(C4185,FORNECEDORES!D:E,2,0)</f>
        <v>534449</v>
      </c>
      <c r="C4185" s="19" t="str">
        <f>VLOOKUP(D4185,FORNECEDORES!A:D,4,0)</f>
        <v>34.997.109/0001-67</v>
      </c>
      <c r="D4185" s="13" t="s">
        <v>4410</v>
      </c>
      <c r="E4185" s="20" t="str">
        <f t="shared" si="279"/>
        <v>04 0180</v>
      </c>
      <c r="F4185" s="28" t="s">
        <v>4944</v>
      </c>
      <c r="G4185" s="21" t="str">
        <f>VLOOKUP(E4185,'FILIAIS PETZ'!A:E,5,0)</f>
        <v>PETZ TORQUATO TAPAJOS</v>
      </c>
      <c r="H4185" s="20" t="str">
        <f>VLOOKUP(E4185,'FILIAIS PETZ'!A:D,4,0)</f>
        <v>TQTP-AM</v>
      </c>
      <c r="I4185" s="46">
        <v>45476</v>
      </c>
      <c r="J4185" s="9">
        <v>940492</v>
      </c>
      <c r="K4185" s="84" t="s">
        <v>5858</v>
      </c>
      <c r="L4185" s="83" t="s">
        <v>8891</v>
      </c>
      <c r="M4185" s="46">
        <v>45492</v>
      </c>
      <c r="N4185" s="46">
        <v>45518</v>
      </c>
      <c r="O4185" s="46">
        <v>45497</v>
      </c>
      <c r="P4185" s="91" t="s">
        <v>4990</v>
      </c>
      <c r="Q4185" s="84">
        <v>3</v>
      </c>
      <c r="R4185" s="91">
        <v>1</v>
      </c>
      <c r="S4185" s="9">
        <v>8</v>
      </c>
      <c r="T4185" s="9" t="s">
        <v>32</v>
      </c>
      <c r="U4185" s="9">
        <v>11002</v>
      </c>
      <c r="V4185" s="9">
        <v>11002</v>
      </c>
      <c r="W4185" s="9" t="s">
        <v>5019</v>
      </c>
      <c r="X4185" s="10" t="s">
        <v>4992</v>
      </c>
      <c r="Y4185" s="10" t="s">
        <v>4980</v>
      </c>
      <c r="Z4185" s="10" t="s">
        <v>4980</v>
      </c>
      <c r="AA4185" s="10" t="s">
        <v>4992</v>
      </c>
      <c r="AB4185" s="10" t="s">
        <v>12942</v>
      </c>
      <c r="AC4185" s="9" t="s">
        <v>5006</v>
      </c>
      <c r="AD4185" s="29"/>
      <c r="AE4185" s="20" t="str">
        <f>VLOOKUP(E4185,'FILIAIS PETZ'!A:Q,17,0)</f>
        <v>CO-3</v>
      </c>
      <c r="AF4185" s="20" t="str">
        <f>VLOOKUP(E4185,'FILIAIS PETZ'!A:Q,3,0)</f>
        <v>FELICIO</v>
      </c>
      <c r="AG4185" s="20" t="str">
        <f>VLOOKUP(E4185,'FILIAIS PETZ'!A:Q,2,0)</f>
        <v>R3</v>
      </c>
      <c r="AH4185" s="75">
        <v>900</v>
      </c>
      <c r="AI4185" s="16" t="s">
        <v>8469</v>
      </c>
      <c r="AJ4185" s="43">
        <f>VLOOKUP(E4185,'FILIAIS PETZ'!$A$2:$K$2000,11,0)</f>
        <v>18328118017346</v>
      </c>
      <c r="AK4185" s="44">
        <f t="shared" si="281"/>
        <v>18328118017346</v>
      </c>
    </row>
    <row r="4186" spans="1:37" s="14" customFormat="1" ht="15" customHeight="1" thickBot="1" x14ac:dyDescent="0.25">
      <c r="A4186" s="9">
        <f t="shared" si="280"/>
        <v>940494</v>
      </c>
      <c r="B4186" s="18">
        <f>VLOOKUP(C4186,FORNECEDORES!D:E,2,0)</f>
        <v>534449</v>
      </c>
      <c r="C4186" s="19" t="str">
        <f>VLOOKUP(D4186,FORNECEDORES!A:D,4,0)</f>
        <v>34.997.109/0001-67</v>
      </c>
      <c r="D4186" s="13" t="s">
        <v>4410</v>
      </c>
      <c r="E4186" s="20" t="str">
        <f t="shared" si="279"/>
        <v>04 0146</v>
      </c>
      <c r="F4186" s="28" t="s">
        <v>4947</v>
      </c>
      <c r="G4186" s="21" t="str">
        <f>VLOOKUP(E4186,'FILIAIS PETZ'!A:E,5,0)</f>
        <v>PETZ DJALMA BATISTA</v>
      </c>
      <c r="H4186" s="20" t="str">
        <f>VLOOKUP(E4186,'FILIAIS PETZ'!A:D,4,0)</f>
        <v>DJBA-AM</v>
      </c>
      <c r="I4186" s="46">
        <v>45476</v>
      </c>
      <c r="J4186" s="9">
        <v>940494</v>
      </c>
      <c r="K4186" s="84" t="s">
        <v>5858</v>
      </c>
      <c r="L4186" s="83" t="s">
        <v>8894</v>
      </c>
      <c r="M4186" s="46">
        <v>45492</v>
      </c>
      <c r="N4186" s="46">
        <v>45518</v>
      </c>
      <c r="O4186" s="46">
        <v>45497</v>
      </c>
      <c r="P4186" s="91" t="s">
        <v>4990</v>
      </c>
      <c r="Q4186" s="84">
        <v>3</v>
      </c>
      <c r="R4186" s="91">
        <v>1</v>
      </c>
      <c r="S4186" s="9">
        <v>8</v>
      </c>
      <c r="T4186" s="9" t="s">
        <v>32</v>
      </c>
      <c r="U4186" s="9">
        <v>11002</v>
      </c>
      <c r="V4186" s="9">
        <v>11002</v>
      </c>
      <c r="W4186" s="9" t="s">
        <v>5019</v>
      </c>
      <c r="X4186" s="10" t="s">
        <v>4992</v>
      </c>
      <c r="Y4186" s="10" t="s">
        <v>4980</v>
      </c>
      <c r="Z4186" s="10" t="s">
        <v>4980</v>
      </c>
      <c r="AA4186" s="10" t="s">
        <v>4992</v>
      </c>
      <c r="AB4186" s="10" t="s">
        <v>12942</v>
      </c>
      <c r="AC4186" s="9" t="s">
        <v>5006</v>
      </c>
      <c r="AD4186" s="29"/>
      <c r="AE4186" s="20" t="str">
        <f>VLOOKUP(E4186,'FILIAIS PETZ'!A:Q,17,0)</f>
        <v>CO-3</v>
      </c>
      <c r="AF4186" s="20" t="str">
        <f>VLOOKUP(E4186,'FILIAIS PETZ'!A:Q,3,0)</f>
        <v>FELICIO</v>
      </c>
      <c r="AG4186" s="20" t="str">
        <f>VLOOKUP(E4186,'FILIAIS PETZ'!A:Q,2,0)</f>
        <v>R3</v>
      </c>
      <c r="AH4186" s="75">
        <v>900</v>
      </c>
      <c r="AI4186" s="16" t="s">
        <v>8469</v>
      </c>
      <c r="AJ4186" s="43">
        <f>VLOOKUP(E4186,'FILIAIS PETZ'!$A$2:$K$2000,11,0)</f>
        <v>18328118013782</v>
      </c>
      <c r="AK4186" s="44">
        <f t="shared" si="281"/>
        <v>18328118013782</v>
      </c>
    </row>
    <row r="4187" spans="1:37" s="14" customFormat="1" ht="15" customHeight="1" thickBot="1" x14ac:dyDescent="0.25">
      <c r="A4187" s="9">
        <f t="shared" si="280"/>
        <v>940495</v>
      </c>
      <c r="B4187" s="18">
        <f>VLOOKUP(C4187,FORNECEDORES!D:E,2,0)</f>
        <v>7736</v>
      </c>
      <c r="C4187" s="19" t="str">
        <f>VLOOKUP(D4187,FORNECEDORES!A:D,4,0)</f>
        <v>27.385.816/0001-37</v>
      </c>
      <c r="D4187" s="13" t="s">
        <v>2591</v>
      </c>
      <c r="E4187" s="20" t="str">
        <f t="shared" si="279"/>
        <v>04 0073</v>
      </c>
      <c r="F4187" s="28" t="s">
        <v>4953</v>
      </c>
      <c r="G4187" s="21" t="str">
        <f>VLOOKUP(E4187,'FILIAIS PETZ'!A:E,5,0)</f>
        <v>PETZ CAMPO GRANDE</v>
      </c>
      <c r="H4187" s="20" t="str">
        <f>VLOOKUP(E4187,'FILIAIS PETZ'!A:D,4,0)</f>
        <v>CGDE-MS</v>
      </c>
      <c r="I4187" s="46">
        <v>45476</v>
      </c>
      <c r="J4187" s="9">
        <v>940495</v>
      </c>
      <c r="K4187" s="84" t="s">
        <v>5858</v>
      </c>
      <c r="L4187" s="83" t="s">
        <v>10443</v>
      </c>
      <c r="M4187" s="46">
        <v>45505</v>
      </c>
      <c r="N4187" s="46">
        <v>45532</v>
      </c>
      <c r="O4187" s="46">
        <v>45517</v>
      </c>
      <c r="P4187" s="91" t="s">
        <v>4990</v>
      </c>
      <c r="Q4187" s="84">
        <v>3</v>
      </c>
      <c r="R4187" s="91">
        <v>1</v>
      </c>
      <c r="S4187" s="9">
        <v>8</v>
      </c>
      <c r="T4187" s="9" t="s">
        <v>32</v>
      </c>
      <c r="U4187" s="9">
        <v>11002</v>
      </c>
      <c r="V4187" s="9">
        <v>11002</v>
      </c>
      <c r="W4187" s="9" t="s">
        <v>5019</v>
      </c>
      <c r="X4187" s="10" t="s">
        <v>4985</v>
      </c>
      <c r="Y4187" s="9" t="s">
        <v>4980</v>
      </c>
      <c r="Z4187" s="9" t="s">
        <v>4980</v>
      </c>
      <c r="AA4187" s="9" t="s">
        <v>4989</v>
      </c>
      <c r="AB4187" s="10" t="s">
        <v>5066</v>
      </c>
      <c r="AC4187" s="9" t="s">
        <v>5006</v>
      </c>
      <c r="AD4187" s="29"/>
      <c r="AE4187" s="20" t="str">
        <f>VLOOKUP(E4187,'FILIAIS PETZ'!A:Q,17,0)</f>
        <v>CO-1</v>
      </c>
      <c r="AF4187" s="20" t="str">
        <f>VLOOKUP(E4187,'FILIAIS PETZ'!A:Q,3,0)</f>
        <v>FELICIO</v>
      </c>
      <c r="AG4187" s="20" t="str">
        <f>VLOOKUP(E4187,'FILIAIS PETZ'!A:Q,2,0)</f>
        <v>R3</v>
      </c>
      <c r="AH4187" s="75">
        <v>1400</v>
      </c>
      <c r="AI4187" s="16" t="s">
        <v>8467</v>
      </c>
      <c r="AJ4187" s="43">
        <f>VLOOKUP(E4187,'FILIAIS PETZ'!$A$2:$K$2000,11,0)</f>
        <v>18328118007383</v>
      </c>
      <c r="AK4187" s="44">
        <f t="shared" si="281"/>
        <v>18328118007383</v>
      </c>
    </row>
    <row r="4188" spans="1:37" s="14" customFormat="1" ht="15" customHeight="1" thickBot="1" x14ac:dyDescent="0.25">
      <c r="A4188" s="9">
        <f t="shared" si="280"/>
        <v>940497</v>
      </c>
      <c r="B4188" s="18">
        <f>VLOOKUP(C4188,FORNECEDORES!D:E,2,0)</f>
        <v>7736</v>
      </c>
      <c r="C4188" s="19" t="str">
        <f>VLOOKUP(D4188,FORNECEDORES!A:D,4,0)</f>
        <v>27.385.816/0001-37</v>
      </c>
      <c r="D4188" s="13" t="s">
        <v>2591</v>
      </c>
      <c r="E4188" s="20" t="str">
        <f t="shared" si="279"/>
        <v>04 0144</v>
      </c>
      <c r="F4188" s="28" t="s">
        <v>4938</v>
      </c>
      <c r="G4188" s="21" t="str">
        <f>VLOOKUP(E4188,'FILIAIS PETZ'!A:E,5,0)</f>
        <v>PETZ FERNANDO CORREA</v>
      </c>
      <c r="H4188" s="20" t="str">
        <f>VLOOKUP(E4188,'FILIAIS PETZ'!A:D,4,0)</f>
        <v>FCOR-MT</v>
      </c>
      <c r="I4188" s="46">
        <v>45476</v>
      </c>
      <c r="J4188" s="9">
        <v>940497</v>
      </c>
      <c r="K4188" s="84" t="s">
        <v>5858</v>
      </c>
      <c r="L4188" s="83" t="s">
        <v>11787</v>
      </c>
      <c r="M4188" s="46">
        <v>45505</v>
      </c>
      <c r="N4188" s="46">
        <v>45532</v>
      </c>
      <c r="O4188" s="46">
        <v>45517</v>
      </c>
      <c r="P4188" s="91" t="s">
        <v>4990</v>
      </c>
      <c r="Q4188" s="84">
        <v>3</v>
      </c>
      <c r="R4188" s="91">
        <v>1</v>
      </c>
      <c r="S4188" s="9">
        <v>8</v>
      </c>
      <c r="T4188" s="9" t="s">
        <v>32</v>
      </c>
      <c r="U4188" s="9">
        <v>11002</v>
      </c>
      <c r="V4188" s="9">
        <v>11002</v>
      </c>
      <c r="W4188" s="9" t="s">
        <v>5019</v>
      </c>
      <c r="X4188" s="10" t="s">
        <v>4985</v>
      </c>
      <c r="Y4188" s="9" t="s">
        <v>4980</v>
      </c>
      <c r="Z4188" s="9" t="s">
        <v>4980</v>
      </c>
      <c r="AA4188" s="9" t="s">
        <v>4989</v>
      </c>
      <c r="AB4188" s="10" t="s">
        <v>5066</v>
      </c>
      <c r="AC4188" s="9" t="s">
        <v>5006</v>
      </c>
      <c r="AD4188" s="29"/>
      <c r="AE4188" s="20" t="str">
        <f>VLOOKUP(E4188,'FILIAIS PETZ'!A:Q,17,0)</f>
        <v>CO-3</v>
      </c>
      <c r="AF4188" s="20" t="str">
        <f>VLOOKUP(E4188,'FILIAIS PETZ'!A:Q,3,0)</f>
        <v>FELICIO</v>
      </c>
      <c r="AG4188" s="20" t="str">
        <f>VLOOKUP(E4188,'FILIAIS PETZ'!A:Q,2,0)</f>
        <v>R3</v>
      </c>
      <c r="AH4188" s="75">
        <v>1600</v>
      </c>
      <c r="AI4188" s="16" t="s">
        <v>8467</v>
      </c>
      <c r="AJ4188" s="43">
        <f>VLOOKUP(E4188,'FILIAIS PETZ'!$A$2:$K$2000,11,0)</f>
        <v>18328118014169</v>
      </c>
      <c r="AK4188" s="44">
        <f t="shared" si="281"/>
        <v>18328118014169</v>
      </c>
    </row>
    <row r="4189" spans="1:37" s="14" customFormat="1" ht="15" customHeight="1" thickBot="1" x14ac:dyDescent="0.25">
      <c r="A4189" s="9">
        <f t="shared" si="280"/>
        <v>940501</v>
      </c>
      <c r="B4189" s="18">
        <f>VLOOKUP(C4189,FORNECEDORES!D:E,2,0)</f>
        <v>7736</v>
      </c>
      <c r="C4189" s="19" t="str">
        <f>VLOOKUP(D4189,FORNECEDORES!A:D,4,0)</f>
        <v>27.385.816/0001-37</v>
      </c>
      <c r="D4189" s="13" t="s">
        <v>2591</v>
      </c>
      <c r="E4189" s="20" t="str">
        <f t="shared" si="279"/>
        <v>04 0142</v>
      </c>
      <c r="F4189" s="28" t="s">
        <v>4931</v>
      </c>
      <c r="G4189" s="21" t="str">
        <f>VLOOKUP(E4189,'FILIAIS PETZ'!A:E,5,0)</f>
        <v>PETZ MIGUEL SUTIL</v>
      </c>
      <c r="H4189" s="20" t="str">
        <f>VLOOKUP(E4189,'FILIAIS PETZ'!A:D,4,0)</f>
        <v>MGST-MT</v>
      </c>
      <c r="I4189" s="46">
        <v>45476</v>
      </c>
      <c r="J4189" s="9">
        <v>940501</v>
      </c>
      <c r="K4189" s="84" t="s">
        <v>5858</v>
      </c>
      <c r="L4189" s="83" t="s">
        <v>11795</v>
      </c>
      <c r="M4189" s="46">
        <v>45505</v>
      </c>
      <c r="N4189" s="46">
        <v>45532</v>
      </c>
      <c r="O4189" s="46">
        <v>45517</v>
      </c>
      <c r="P4189" s="91" t="s">
        <v>4990</v>
      </c>
      <c r="Q4189" s="84">
        <v>3</v>
      </c>
      <c r="R4189" s="91">
        <v>1</v>
      </c>
      <c r="S4189" s="9">
        <v>8</v>
      </c>
      <c r="T4189" s="9" t="s">
        <v>32</v>
      </c>
      <c r="U4189" s="9">
        <v>11002</v>
      </c>
      <c r="V4189" s="9">
        <v>11002</v>
      </c>
      <c r="W4189" s="9" t="s">
        <v>5019</v>
      </c>
      <c r="X4189" s="10" t="s">
        <v>4985</v>
      </c>
      <c r="Y4189" s="9" t="s">
        <v>4980</v>
      </c>
      <c r="Z4189" s="9" t="s">
        <v>4980</v>
      </c>
      <c r="AA4189" s="9" t="s">
        <v>4989</v>
      </c>
      <c r="AB4189" s="10" t="s">
        <v>5066</v>
      </c>
      <c r="AC4189" s="9" t="s">
        <v>5006</v>
      </c>
      <c r="AD4189" s="29"/>
      <c r="AE4189" s="20" t="str">
        <f>VLOOKUP(E4189,'FILIAIS PETZ'!A:Q,17,0)</f>
        <v>CO-3</v>
      </c>
      <c r="AF4189" s="20" t="str">
        <f>VLOOKUP(E4189,'FILIAIS PETZ'!A:Q,3,0)</f>
        <v>FELICIO</v>
      </c>
      <c r="AG4189" s="20" t="str">
        <f>VLOOKUP(E4189,'FILIAIS PETZ'!A:Q,2,0)</f>
        <v>R3</v>
      </c>
      <c r="AH4189" s="75">
        <v>1600</v>
      </c>
      <c r="AI4189" s="16" t="s">
        <v>8467</v>
      </c>
      <c r="AJ4189" s="43">
        <f>VLOOKUP(E4189,'FILIAIS PETZ'!$A$2:$K$2000,11,0)</f>
        <v>18328118013430</v>
      </c>
      <c r="AK4189" s="44">
        <f t="shared" si="281"/>
        <v>18328118013430</v>
      </c>
    </row>
    <row r="4190" spans="1:37" s="14" customFormat="1" ht="15" customHeight="1" thickBot="1" x14ac:dyDescent="0.25">
      <c r="A4190" s="9">
        <f t="shared" si="280"/>
        <v>940502</v>
      </c>
      <c r="B4190" s="18">
        <f>VLOOKUP(C4190,FORNECEDORES!D:E,2,0)</f>
        <v>7736</v>
      </c>
      <c r="C4190" s="19" t="str">
        <f>VLOOKUP(D4190,FORNECEDORES!A:D,4,0)</f>
        <v>27.385.816/0001-37</v>
      </c>
      <c r="D4190" s="13" t="s">
        <v>2591</v>
      </c>
      <c r="E4190" s="20" t="str">
        <f t="shared" si="279"/>
        <v>04 0224</v>
      </c>
      <c r="F4190" s="28" t="s">
        <v>4941</v>
      </c>
      <c r="G4190" s="21" t="str">
        <f>VLOOKUP(E4190,'FILIAIS PETZ'!A:E,5,0)</f>
        <v>PETZ NORTE SUL PLAZA</v>
      </c>
      <c r="H4190" s="20" t="str">
        <f>VLOOKUP(E4190,'FILIAIS PETZ'!A:D,4,0)</f>
        <v>NSPL-MS</v>
      </c>
      <c r="I4190" s="46">
        <v>45476</v>
      </c>
      <c r="J4190" s="9">
        <v>940502</v>
      </c>
      <c r="K4190" s="84" t="s">
        <v>5858</v>
      </c>
      <c r="L4190" s="83" t="s">
        <v>10449</v>
      </c>
      <c r="M4190" s="46">
        <v>45505</v>
      </c>
      <c r="N4190" s="46">
        <v>45532</v>
      </c>
      <c r="O4190" s="46">
        <v>45517</v>
      </c>
      <c r="P4190" s="91" t="s">
        <v>4990</v>
      </c>
      <c r="Q4190" s="84">
        <v>3</v>
      </c>
      <c r="R4190" s="91">
        <v>1</v>
      </c>
      <c r="S4190" s="9">
        <v>8</v>
      </c>
      <c r="T4190" s="9" t="s">
        <v>32</v>
      </c>
      <c r="U4190" s="9">
        <v>11002</v>
      </c>
      <c r="V4190" s="9">
        <v>11002</v>
      </c>
      <c r="W4190" s="9" t="s">
        <v>5019</v>
      </c>
      <c r="X4190" s="10" t="s">
        <v>4985</v>
      </c>
      <c r="Y4190" s="9" t="s">
        <v>4980</v>
      </c>
      <c r="Z4190" s="9" t="s">
        <v>4980</v>
      </c>
      <c r="AA4190" s="9" t="s">
        <v>4989</v>
      </c>
      <c r="AB4190" s="10" t="s">
        <v>5066</v>
      </c>
      <c r="AC4190" s="9" t="s">
        <v>5006</v>
      </c>
      <c r="AD4190" s="29"/>
      <c r="AE4190" s="20" t="str">
        <f>VLOOKUP(E4190,'FILIAIS PETZ'!A:Q,17,0)</f>
        <v>CO-1</v>
      </c>
      <c r="AF4190" s="20" t="str">
        <f>VLOOKUP(E4190,'FILIAIS PETZ'!A:Q,3,0)</f>
        <v>FELICIO</v>
      </c>
      <c r="AG4190" s="20" t="str">
        <f>VLOOKUP(E4190,'FILIAIS PETZ'!A:Q,2,0)</f>
        <v>R3</v>
      </c>
      <c r="AH4190" s="75">
        <v>1400</v>
      </c>
      <c r="AI4190" s="16" t="s">
        <v>8467</v>
      </c>
      <c r="AJ4190" s="43">
        <f>VLOOKUP(E4190,'FILIAIS PETZ'!$A$2:$K$2000,11,0)</f>
        <v>18328118021459</v>
      </c>
      <c r="AK4190" s="44">
        <f t="shared" si="281"/>
        <v>18328118021459</v>
      </c>
    </row>
    <row r="4191" spans="1:37" s="14" customFormat="1" ht="15" customHeight="1" thickBot="1" x14ac:dyDescent="0.25">
      <c r="A4191" s="9">
        <f t="shared" si="280"/>
        <v>940503</v>
      </c>
      <c r="B4191" s="18">
        <f>VLOOKUP(C4191,FORNECEDORES!D:E,2,0)</f>
        <v>7736</v>
      </c>
      <c r="C4191" s="19" t="str">
        <f>VLOOKUP(D4191,FORNECEDORES!A:D,4,0)</f>
        <v>27.385.816/0001-37</v>
      </c>
      <c r="D4191" s="13" t="s">
        <v>2591</v>
      </c>
      <c r="E4191" s="20" t="str">
        <f t="shared" si="279"/>
        <v>04 0228</v>
      </c>
      <c r="F4191" s="28" t="s">
        <v>4939</v>
      </c>
      <c r="G4191" s="21" t="str">
        <f>VLOOKUP(E4191,'FILIAIS PETZ'!A:E,5,0)</f>
        <v>PETZ SHOPPING PANTANAL</v>
      </c>
      <c r="H4191" s="20" t="str">
        <f>VLOOKUP(E4191,'FILIAIS PETZ'!A:D,4,0)</f>
        <v>SPAN-MT</v>
      </c>
      <c r="I4191" s="46">
        <v>45476</v>
      </c>
      <c r="J4191" s="9">
        <v>940503</v>
      </c>
      <c r="K4191" s="84" t="s">
        <v>5858</v>
      </c>
      <c r="L4191" s="83" t="s">
        <v>10345</v>
      </c>
      <c r="M4191" s="46">
        <v>45505</v>
      </c>
      <c r="N4191" s="46">
        <v>45532</v>
      </c>
      <c r="O4191" s="46">
        <v>45517</v>
      </c>
      <c r="P4191" s="91" t="s">
        <v>4990</v>
      </c>
      <c r="Q4191" s="84">
        <v>3</v>
      </c>
      <c r="R4191" s="91">
        <v>1</v>
      </c>
      <c r="S4191" s="9">
        <v>8</v>
      </c>
      <c r="T4191" s="9" t="s">
        <v>32</v>
      </c>
      <c r="U4191" s="9">
        <v>11002</v>
      </c>
      <c r="V4191" s="9">
        <v>11002</v>
      </c>
      <c r="W4191" s="9" t="s">
        <v>5019</v>
      </c>
      <c r="X4191" s="10" t="s">
        <v>4985</v>
      </c>
      <c r="Y4191" s="9" t="s">
        <v>4980</v>
      </c>
      <c r="Z4191" s="9" t="s">
        <v>4980</v>
      </c>
      <c r="AA4191" s="9" t="s">
        <v>4989</v>
      </c>
      <c r="AB4191" s="10" t="s">
        <v>5066</v>
      </c>
      <c r="AC4191" s="9" t="s">
        <v>5006</v>
      </c>
      <c r="AD4191" s="29"/>
      <c r="AE4191" s="20" t="str">
        <f>VLOOKUP(E4191,'FILIAIS PETZ'!A:Q,17,0)</f>
        <v>CO-3</v>
      </c>
      <c r="AF4191" s="20" t="str">
        <f>VLOOKUP(E4191,'FILIAIS PETZ'!A:Q,3,0)</f>
        <v>FELICIO</v>
      </c>
      <c r="AG4191" s="20" t="str">
        <f>VLOOKUP(E4191,'FILIAIS PETZ'!A:Q,2,0)</f>
        <v>R3</v>
      </c>
      <c r="AH4191" s="75">
        <v>1600</v>
      </c>
      <c r="AI4191" s="16" t="s">
        <v>8467</v>
      </c>
      <c r="AJ4191" s="43">
        <f>VLOOKUP(E4191,'FILIAIS PETZ'!$A$2:$K$2000,11,0)</f>
        <v>18328118021700</v>
      </c>
      <c r="AK4191" s="44">
        <f t="shared" si="281"/>
        <v>18328118021700</v>
      </c>
    </row>
    <row r="4192" spans="1:37" s="14" customFormat="1" ht="15" customHeight="1" thickBot="1" x14ac:dyDescent="0.25">
      <c r="A4192" s="9">
        <f t="shared" si="280"/>
        <v>940506</v>
      </c>
      <c r="B4192" s="18">
        <f>VLOOKUP(C4192,FORNECEDORES!D:E,2,0)</f>
        <v>7736</v>
      </c>
      <c r="C4192" s="19" t="str">
        <f>VLOOKUP(D4192,FORNECEDORES!A:D,4,0)</f>
        <v>27.385.816/0001-37</v>
      </c>
      <c r="D4192" s="13" t="s">
        <v>2591</v>
      </c>
      <c r="E4192" s="20" t="str">
        <f t="shared" si="279"/>
        <v>04 0245</v>
      </c>
      <c r="F4192" s="28" t="s">
        <v>4976</v>
      </c>
      <c r="G4192" s="21" t="str">
        <f>VLOOKUP(E4192,'FILIAIS PETZ'!A:E,5,0)</f>
        <v>PETZ AFONSO PENA</v>
      </c>
      <c r="H4192" s="20" t="str">
        <f>VLOOKUP(E4192,'FILIAIS PETZ'!A:D,4,0)</f>
        <v>AFPN-MS</v>
      </c>
      <c r="I4192" s="46">
        <v>45476</v>
      </c>
      <c r="J4192" s="9">
        <v>940506</v>
      </c>
      <c r="K4192" s="84" t="s">
        <v>5858</v>
      </c>
      <c r="L4192" s="83" t="s">
        <v>11775</v>
      </c>
      <c r="M4192" s="46">
        <v>45505</v>
      </c>
      <c r="N4192" s="46">
        <v>45532</v>
      </c>
      <c r="O4192" s="46">
        <v>45517</v>
      </c>
      <c r="P4192" s="91" t="s">
        <v>4990</v>
      </c>
      <c r="Q4192" s="84">
        <v>3</v>
      </c>
      <c r="R4192" s="91">
        <v>1</v>
      </c>
      <c r="S4192" s="9">
        <v>8</v>
      </c>
      <c r="T4192" s="9" t="s">
        <v>32</v>
      </c>
      <c r="U4192" s="9">
        <v>11002</v>
      </c>
      <c r="V4192" s="9">
        <v>11002</v>
      </c>
      <c r="W4192" s="9" t="s">
        <v>5019</v>
      </c>
      <c r="X4192" s="10" t="s">
        <v>4985</v>
      </c>
      <c r="Y4192" s="9" t="s">
        <v>4980</v>
      </c>
      <c r="Z4192" s="9" t="s">
        <v>4980</v>
      </c>
      <c r="AA4192" s="9" t="s">
        <v>4989</v>
      </c>
      <c r="AB4192" s="10" t="s">
        <v>5066</v>
      </c>
      <c r="AC4192" s="9" t="s">
        <v>5006</v>
      </c>
      <c r="AD4192" s="29"/>
      <c r="AE4192" s="20" t="str">
        <f>VLOOKUP(E4192,'FILIAIS PETZ'!A:Q,17,0)</f>
        <v>CO-1</v>
      </c>
      <c r="AF4192" s="20" t="str">
        <f>VLOOKUP(E4192,'FILIAIS PETZ'!A:Q,3,0)</f>
        <v>FELICIO</v>
      </c>
      <c r="AG4192" s="20" t="str">
        <f>VLOOKUP(E4192,'FILIAIS PETZ'!A:Q,2,0)</f>
        <v>R3</v>
      </c>
      <c r="AH4192" s="75">
        <v>1600</v>
      </c>
      <c r="AI4192" s="16" t="s">
        <v>8467</v>
      </c>
      <c r="AJ4192" s="43" t="str">
        <f>VLOOKUP(E4192,'FILIAIS PETZ'!$A$2:$K$2000,11,0)</f>
        <v>18.328.118/0232-30</v>
      </c>
      <c r="AK4192" s="44" t="str">
        <f t="shared" si="281"/>
        <v>18.328.118/0232-30</v>
      </c>
    </row>
    <row r="4193" spans="1:37" s="14" customFormat="1" ht="15" customHeight="1" thickBot="1" x14ac:dyDescent="0.25">
      <c r="A4193" s="9">
        <f t="shared" si="280"/>
        <v>940507</v>
      </c>
      <c r="B4193" s="18">
        <f>VLOOKUP(C4193,FORNECEDORES!D:E,2,0)</f>
        <v>7736</v>
      </c>
      <c r="C4193" s="19" t="str">
        <f>VLOOKUP(D4193,FORNECEDORES!A:D,4,0)</f>
        <v>27.385.816/0001-37</v>
      </c>
      <c r="D4193" s="13" t="s">
        <v>2591</v>
      </c>
      <c r="E4193" s="20" t="str">
        <f t="shared" si="279"/>
        <v>04 0232</v>
      </c>
      <c r="F4193" s="28" t="s">
        <v>4956</v>
      </c>
      <c r="G4193" s="21" t="str">
        <f>VLOOKUP(E4193,'FILIAIS PETZ'!A:E,5,0)</f>
        <v>PETZ VARZEA GRANDE</v>
      </c>
      <c r="H4193" s="20" t="str">
        <f>VLOOKUP(E4193,'FILIAIS PETZ'!A:D,4,0)</f>
        <v>VGDE-MT</v>
      </c>
      <c r="I4193" s="46">
        <v>45476</v>
      </c>
      <c r="J4193" s="9">
        <v>940507</v>
      </c>
      <c r="K4193" s="84" t="s">
        <v>5858</v>
      </c>
      <c r="L4193" s="83" t="s">
        <v>10348</v>
      </c>
      <c r="M4193" s="46">
        <v>45505</v>
      </c>
      <c r="N4193" s="46">
        <v>45532</v>
      </c>
      <c r="O4193" s="46">
        <v>45517</v>
      </c>
      <c r="P4193" s="91" t="s">
        <v>4990</v>
      </c>
      <c r="Q4193" s="84">
        <v>3</v>
      </c>
      <c r="R4193" s="91">
        <v>1</v>
      </c>
      <c r="S4193" s="9">
        <v>8</v>
      </c>
      <c r="T4193" s="9" t="s">
        <v>32</v>
      </c>
      <c r="U4193" s="9">
        <v>11002</v>
      </c>
      <c r="V4193" s="9">
        <v>11002</v>
      </c>
      <c r="W4193" s="9" t="s">
        <v>5019</v>
      </c>
      <c r="X4193" s="10" t="s">
        <v>4985</v>
      </c>
      <c r="Y4193" s="9" t="s">
        <v>4980</v>
      </c>
      <c r="Z4193" s="9" t="s">
        <v>4980</v>
      </c>
      <c r="AA4193" s="9" t="s">
        <v>4989</v>
      </c>
      <c r="AB4193" s="10" t="s">
        <v>5066</v>
      </c>
      <c r="AC4193" s="9" t="s">
        <v>5006</v>
      </c>
      <c r="AD4193" s="29"/>
      <c r="AE4193" s="20" t="str">
        <f>VLOOKUP(E4193,'FILIAIS PETZ'!A:Q,17,0)</f>
        <v>CO-3</v>
      </c>
      <c r="AF4193" s="20" t="str">
        <f>VLOOKUP(E4193,'FILIAIS PETZ'!A:Q,3,0)</f>
        <v>FELICIO</v>
      </c>
      <c r="AG4193" s="20" t="str">
        <f>VLOOKUP(E4193,'FILIAIS PETZ'!A:Q,2,0)</f>
        <v>R3</v>
      </c>
      <c r="AH4193" s="75">
        <v>1200</v>
      </c>
      <c r="AI4193" s="16" t="s">
        <v>8467</v>
      </c>
      <c r="AJ4193" s="43">
        <f>VLOOKUP(E4193,'FILIAIS PETZ'!$A$2:$K$2000,11,0)</f>
        <v>18328118021963</v>
      </c>
      <c r="AK4193" s="44">
        <f t="shared" si="281"/>
        <v>18328118021963</v>
      </c>
    </row>
    <row r="4194" spans="1:37" s="14" customFormat="1" ht="15" customHeight="1" thickBot="1" x14ac:dyDescent="0.25">
      <c r="A4194" s="9">
        <f t="shared" si="280"/>
        <v>940508</v>
      </c>
      <c r="B4194" s="18">
        <f>VLOOKUP(C4194,FORNECEDORES!D:E,2,0)</f>
        <v>7736</v>
      </c>
      <c r="C4194" s="19" t="str">
        <f>VLOOKUP(D4194,FORNECEDORES!A:D,4,0)</f>
        <v>27.385.816/0001-37</v>
      </c>
      <c r="D4194" s="13" t="s">
        <v>2591</v>
      </c>
      <c r="E4194" s="20" t="str">
        <f t="shared" si="279"/>
        <v>04 0073</v>
      </c>
      <c r="F4194" s="28" t="s">
        <v>4953</v>
      </c>
      <c r="G4194" s="21" t="str">
        <f>VLOOKUP(E4194,'FILIAIS PETZ'!A:E,5,0)</f>
        <v>PETZ CAMPO GRANDE</v>
      </c>
      <c r="H4194" s="20" t="str">
        <f>VLOOKUP(E4194,'FILIAIS PETZ'!A:D,4,0)</f>
        <v>CGDE-MS</v>
      </c>
      <c r="I4194" s="46">
        <v>45476</v>
      </c>
      <c r="J4194" s="9">
        <v>940508</v>
      </c>
      <c r="K4194" s="84" t="s">
        <v>5858</v>
      </c>
      <c r="L4194" s="83" t="s">
        <v>10445</v>
      </c>
      <c r="M4194" s="46">
        <v>45505</v>
      </c>
      <c r="N4194" s="46">
        <v>45532</v>
      </c>
      <c r="O4194" s="46">
        <v>45517</v>
      </c>
      <c r="P4194" s="91" t="s">
        <v>4990</v>
      </c>
      <c r="Q4194" s="84">
        <v>3</v>
      </c>
      <c r="R4194" s="91">
        <v>1</v>
      </c>
      <c r="S4194" s="9">
        <v>8</v>
      </c>
      <c r="T4194" s="9" t="s">
        <v>32</v>
      </c>
      <c r="U4194" s="9">
        <v>11002</v>
      </c>
      <c r="V4194" s="9">
        <v>11002</v>
      </c>
      <c r="W4194" s="9" t="s">
        <v>5019</v>
      </c>
      <c r="X4194" s="10" t="s">
        <v>4992</v>
      </c>
      <c r="Y4194" s="10" t="s">
        <v>4980</v>
      </c>
      <c r="Z4194" s="10" t="s">
        <v>4980</v>
      </c>
      <c r="AA4194" s="10" t="s">
        <v>4992</v>
      </c>
      <c r="AB4194" s="10" t="s">
        <v>5066</v>
      </c>
      <c r="AC4194" s="9" t="s">
        <v>5006</v>
      </c>
      <c r="AD4194" s="29"/>
      <c r="AE4194" s="20" t="str">
        <f>VLOOKUP(E4194,'FILIAIS PETZ'!A:Q,17,0)</f>
        <v>CO-1</v>
      </c>
      <c r="AF4194" s="20" t="str">
        <f>VLOOKUP(E4194,'FILIAIS PETZ'!A:Q,3,0)</f>
        <v>FELICIO</v>
      </c>
      <c r="AG4194" s="20" t="str">
        <f>VLOOKUP(E4194,'FILIAIS PETZ'!A:Q,2,0)</f>
        <v>R3</v>
      </c>
      <c r="AH4194" s="75">
        <v>1800</v>
      </c>
      <c r="AI4194" s="16" t="s">
        <v>8468</v>
      </c>
      <c r="AJ4194" s="43">
        <f>VLOOKUP(E4194,'FILIAIS PETZ'!$A$2:$K$2000,11,0)</f>
        <v>18328118007383</v>
      </c>
      <c r="AK4194" s="44">
        <f t="shared" si="281"/>
        <v>18328118007383</v>
      </c>
    </row>
    <row r="4195" spans="1:37" s="14" customFormat="1" ht="15" customHeight="1" thickBot="1" x14ac:dyDescent="0.25">
      <c r="A4195" s="9">
        <f t="shared" si="280"/>
        <v>940509</v>
      </c>
      <c r="B4195" s="18">
        <f>VLOOKUP(C4195,FORNECEDORES!D:E,2,0)</f>
        <v>7736</v>
      </c>
      <c r="C4195" s="19" t="str">
        <f>VLOOKUP(D4195,FORNECEDORES!A:D,4,0)</f>
        <v>27.385.816/0001-37</v>
      </c>
      <c r="D4195" s="13" t="s">
        <v>2591</v>
      </c>
      <c r="E4195" s="20" t="str">
        <f t="shared" si="279"/>
        <v>04 0144</v>
      </c>
      <c r="F4195" s="28" t="s">
        <v>4938</v>
      </c>
      <c r="G4195" s="21" t="str">
        <f>VLOOKUP(E4195,'FILIAIS PETZ'!A:E,5,0)</f>
        <v>PETZ FERNANDO CORREA</v>
      </c>
      <c r="H4195" s="20" t="str">
        <f>VLOOKUP(E4195,'FILIAIS PETZ'!A:D,4,0)</f>
        <v>FCOR-MT</v>
      </c>
      <c r="I4195" s="46">
        <v>45476</v>
      </c>
      <c r="J4195" s="9">
        <v>940509</v>
      </c>
      <c r="K4195" s="84" t="s">
        <v>5858</v>
      </c>
      <c r="L4195" s="83" t="s">
        <v>11788</v>
      </c>
      <c r="M4195" s="46">
        <v>45505</v>
      </c>
      <c r="N4195" s="46">
        <v>45532</v>
      </c>
      <c r="O4195" s="46">
        <v>45517</v>
      </c>
      <c r="P4195" s="91" t="s">
        <v>4990</v>
      </c>
      <c r="Q4195" s="84">
        <v>3</v>
      </c>
      <c r="R4195" s="91">
        <v>1</v>
      </c>
      <c r="S4195" s="9">
        <v>8</v>
      </c>
      <c r="T4195" s="9" t="s">
        <v>32</v>
      </c>
      <c r="U4195" s="9">
        <v>11002</v>
      </c>
      <c r="V4195" s="9">
        <v>11002</v>
      </c>
      <c r="W4195" s="9" t="s">
        <v>5019</v>
      </c>
      <c r="X4195" s="10" t="s">
        <v>4992</v>
      </c>
      <c r="Y4195" s="10" t="s">
        <v>4980</v>
      </c>
      <c r="Z4195" s="10" t="s">
        <v>4980</v>
      </c>
      <c r="AA4195" s="10" t="s">
        <v>4992</v>
      </c>
      <c r="AB4195" s="10" t="s">
        <v>5066</v>
      </c>
      <c r="AC4195" s="9" t="s">
        <v>5006</v>
      </c>
      <c r="AD4195" s="29"/>
      <c r="AE4195" s="20" t="str">
        <f>VLOOKUP(E4195,'FILIAIS PETZ'!A:Q,17,0)</f>
        <v>CO-3</v>
      </c>
      <c r="AF4195" s="20" t="str">
        <f>VLOOKUP(E4195,'FILIAIS PETZ'!A:Q,3,0)</f>
        <v>FELICIO</v>
      </c>
      <c r="AG4195" s="20" t="str">
        <f>VLOOKUP(E4195,'FILIAIS PETZ'!A:Q,2,0)</f>
        <v>R3</v>
      </c>
      <c r="AH4195" s="75">
        <v>2200</v>
      </c>
      <c r="AI4195" s="16" t="s">
        <v>8468</v>
      </c>
      <c r="AJ4195" s="43">
        <f>VLOOKUP(E4195,'FILIAIS PETZ'!$A$2:$K$2000,11,0)</f>
        <v>18328118014169</v>
      </c>
      <c r="AK4195" s="44">
        <f t="shared" si="281"/>
        <v>18328118014169</v>
      </c>
    </row>
    <row r="4196" spans="1:37" s="14" customFormat="1" ht="15" customHeight="1" thickBot="1" x14ac:dyDescent="0.25">
      <c r="A4196" s="9">
        <f t="shared" si="280"/>
        <v>940511</v>
      </c>
      <c r="B4196" s="18">
        <f>VLOOKUP(C4196,FORNECEDORES!D:E,2,0)</f>
        <v>7736</v>
      </c>
      <c r="C4196" s="19" t="str">
        <f>VLOOKUP(D4196,FORNECEDORES!A:D,4,0)</f>
        <v>27.385.816/0001-37</v>
      </c>
      <c r="D4196" s="13" t="s">
        <v>2591</v>
      </c>
      <c r="E4196" s="20" t="str">
        <f t="shared" si="279"/>
        <v>04 0142</v>
      </c>
      <c r="F4196" s="28" t="s">
        <v>4931</v>
      </c>
      <c r="G4196" s="21" t="str">
        <f>VLOOKUP(E4196,'FILIAIS PETZ'!A:E,5,0)</f>
        <v>PETZ MIGUEL SUTIL</v>
      </c>
      <c r="H4196" s="20" t="str">
        <f>VLOOKUP(E4196,'FILIAIS PETZ'!A:D,4,0)</f>
        <v>MGST-MT</v>
      </c>
      <c r="I4196" s="46">
        <v>45476</v>
      </c>
      <c r="J4196" s="9">
        <v>940511</v>
      </c>
      <c r="K4196" s="84" t="s">
        <v>5858</v>
      </c>
      <c r="L4196" s="83" t="s">
        <v>11796</v>
      </c>
      <c r="M4196" s="46">
        <v>45505</v>
      </c>
      <c r="N4196" s="46">
        <v>45532</v>
      </c>
      <c r="O4196" s="46">
        <v>45517</v>
      </c>
      <c r="P4196" s="91" t="s">
        <v>4990</v>
      </c>
      <c r="Q4196" s="84">
        <v>3</v>
      </c>
      <c r="R4196" s="91">
        <v>1</v>
      </c>
      <c r="S4196" s="9">
        <v>8</v>
      </c>
      <c r="T4196" s="9" t="s">
        <v>32</v>
      </c>
      <c r="U4196" s="9">
        <v>11002</v>
      </c>
      <c r="V4196" s="9">
        <v>11002</v>
      </c>
      <c r="W4196" s="9" t="s">
        <v>5019</v>
      </c>
      <c r="X4196" s="10" t="s">
        <v>4992</v>
      </c>
      <c r="Y4196" s="10" t="s">
        <v>4980</v>
      </c>
      <c r="Z4196" s="10" t="s">
        <v>4980</v>
      </c>
      <c r="AA4196" s="10" t="s">
        <v>4992</v>
      </c>
      <c r="AB4196" s="10" t="s">
        <v>5066</v>
      </c>
      <c r="AC4196" s="9" t="s">
        <v>5006</v>
      </c>
      <c r="AD4196" s="29"/>
      <c r="AE4196" s="20" t="str">
        <f>VLOOKUP(E4196,'FILIAIS PETZ'!A:Q,17,0)</f>
        <v>CO-3</v>
      </c>
      <c r="AF4196" s="20" t="str">
        <f>VLOOKUP(E4196,'FILIAIS PETZ'!A:Q,3,0)</f>
        <v>FELICIO</v>
      </c>
      <c r="AG4196" s="20" t="str">
        <f>VLOOKUP(E4196,'FILIAIS PETZ'!A:Q,2,0)</f>
        <v>R3</v>
      </c>
      <c r="AH4196" s="75">
        <v>1800</v>
      </c>
      <c r="AI4196" s="16" t="s">
        <v>8468</v>
      </c>
      <c r="AJ4196" s="43">
        <f>VLOOKUP(E4196,'FILIAIS PETZ'!$A$2:$K$2000,11,0)</f>
        <v>18328118013430</v>
      </c>
      <c r="AK4196" s="44">
        <f t="shared" si="281"/>
        <v>18328118013430</v>
      </c>
    </row>
    <row r="4197" spans="1:37" s="14" customFormat="1" ht="15" customHeight="1" thickBot="1" x14ac:dyDescent="0.25">
      <c r="A4197" s="9">
        <f t="shared" si="280"/>
        <v>940512</v>
      </c>
      <c r="B4197" s="18">
        <f>VLOOKUP(C4197,FORNECEDORES!D:E,2,0)</f>
        <v>7736</v>
      </c>
      <c r="C4197" s="19" t="str">
        <f>VLOOKUP(D4197,FORNECEDORES!A:D,4,0)</f>
        <v>27.385.816/0001-37</v>
      </c>
      <c r="D4197" s="13" t="s">
        <v>2591</v>
      </c>
      <c r="E4197" s="20" t="str">
        <f t="shared" si="279"/>
        <v>04 0224</v>
      </c>
      <c r="F4197" s="28" t="s">
        <v>4941</v>
      </c>
      <c r="G4197" s="21" t="str">
        <f>VLOOKUP(E4197,'FILIAIS PETZ'!A:E,5,0)</f>
        <v>PETZ NORTE SUL PLAZA</v>
      </c>
      <c r="H4197" s="20" t="str">
        <f>VLOOKUP(E4197,'FILIAIS PETZ'!A:D,4,0)</f>
        <v>NSPL-MS</v>
      </c>
      <c r="I4197" s="46">
        <v>45476</v>
      </c>
      <c r="J4197" s="9">
        <v>940512</v>
      </c>
      <c r="K4197" s="84" t="s">
        <v>5858</v>
      </c>
      <c r="L4197" s="83" t="s">
        <v>11797</v>
      </c>
      <c r="M4197" s="46">
        <v>45505</v>
      </c>
      <c r="N4197" s="46">
        <v>45532</v>
      </c>
      <c r="O4197" s="46">
        <v>45517</v>
      </c>
      <c r="P4197" s="91" t="s">
        <v>4990</v>
      </c>
      <c r="Q4197" s="84">
        <v>3</v>
      </c>
      <c r="R4197" s="91">
        <v>1</v>
      </c>
      <c r="S4197" s="9">
        <v>8</v>
      </c>
      <c r="T4197" s="9" t="s">
        <v>32</v>
      </c>
      <c r="U4197" s="9">
        <v>11002</v>
      </c>
      <c r="V4197" s="9">
        <v>11002</v>
      </c>
      <c r="W4197" s="9" t="s">
        <v>5019</v>
      </c>
      <c r="X4197" s="10" t="s">
        <v>4992</v>
      </c>
      <c r="Y4197" s="10" t="s">
        <v>4980</v>
      </c>
      <c r="Z4197" s="10" t="s">
        <v>4980</v>
      </c>
      <c r="AA4197" s="10" t="s">
        <v>4992</v>
      </c>
      <c r="AB4197" s="10" t="s">
        <v>5066</v>
      </c>
      <c r="AC4197" s="9" t="s">
        <v>5006</v>
      </c>
      <c r="AD4197" s="29"/>
      <c r="AE4197" s="20" t="str">
        <f>VLOOKUP(E4197,'FILIAIS PETZ'!A:Q,17,0)</f>
        <v>CO-1</v>
      </c>
      <c r="AF4197" s="20" t="str">
        <f>VLOOKUP(E4197,'FILIAIS PETZ'!A:Q,3,0)</f>
        <v>FELICIO</v>
      </c>
      <c r="AG4197" s="20" t="str">
        <f>VLOOKUP(E4197,'FILIAIS PETZ'!A:Q,2,0)</f>
        <v>R3</v>
      </c>
      <c r="AH4197" s="75">
        <v>1800</v>
      </c>
      <c r="AI4197" s="16" t="s">
        <v>8468</v>
      </c>
      <c r="AJ4197" s="43">
        <f>VLOOKUP(E4197,'FILIAIS PETZ'!$A$2:$K$2000,11,0)</f>
        <v>18328118021459</v>
      </c>
      <c r="AK4197" s="44">
        <f t="shared" si="281"/>
        <v>18328118021459</v>
      </c>
    </row>
    <row r="4198" spans="1:37" s="14" customFormat="1" ht="15" customHeight="1" thickBot="1" x14ac:dyDescent="0.25">
      <c r="A4198" s="9">
        <f t="shared" si="280"/>
        <v>940516</v>
      </c>
      <c r="B4198" s="18">
        <f>VLOOKUP(C4198,FORNECEDORES!D:E,2,0)</f>
        <v>7736</v>
      </c>
      <c r="C4198" s="19" t="str">
        <f>VLOOKUP(D4198,FORNECEDORES!A:D,4,0)</f>
        <v>27.385.816/0001-37</v>
      </c>
      <c r="D4198" s="13" t="s">
        <v>2591</v>
      </c>
      <c r="E4198" s="20" t="str">
        <f t="shared" si="279"/>
        <v>04 0228</v>
      </c>
      <c r="F4198" s="28" t="s">
        <v>4939</v>
      </c>
      <c r="G4198" s="21" t="str">
        <f>VLOOKUP(E4198,'FILIAIS PETZ'!A:E,5,0)</f>
        <v>PETZ SHOPPING PANTANAL</v>
      </c>
      <c r="H4198" s="20" t="str">
        <f>VLOOKUP(E4198,'FILIAIS PETZ'!A:D,4,0)</f>
        <v>SPAN-MT</v>
      </c>
      <c r="I4198" s="46">
        <v>45476</v>
      </c>
      <c r="J4198" s="9">
        <v>940516</v>
      </c>
      <c r="K4198" s="84" t="s">
        <v>5858</v>
      </c>
      <c r="L4198" s="83" t="s">
        <v>11800</v>
      </c>
      <c r="M4198" s="46">
        <v>45505</v>
      </c>
      <c r="N4198" s="46">
        <v>45532</v>
      </c>
      <c r="O4198" s="46">
        <v>45517</v>
      </c>
      <c r="P4198" s="91" t="s">
        <v>4990</v>
      </c>
      <c r="Q4198" s="84">
        <v>3</v>
      </c>
      <c r="R4198" s="91">
        <v>1</v>
      </c>
      <c r="S4198" s="9">
        <v>8</v>
      </c>
      <c r="T4198" s="9" t="s">
        <v>32</v>
      </c>
      <c r="U4198" s="9">
        <v>11002</v>
      </c>
      <c r="V4198" s="9">
        <v>11002</v>
      </c>
      <c r="W4198" s="9" t="s">
        <v>5019</v>
      </c>
      <c r="X4198" s="10" t="s">
        <v>4992</v>
      </c>
      <c r="Y4198" s="10" t="s">
        <v>4980</v>
      </c>
      <c r="Z4198" s="10" t="s">
        <v>4980</v>
      </c>
      <c r="AA4198" s="10" t="s">
        <v>4992</v>
      </c>
      <c r="AB4198" s="10" t="s">
        <v>5066</v>
      </c>
      <c r="AC4198" s="9" t="s">
        <v>5006</v>
      </c>
      <c r="AD4198" s="29"/>
      <c r="AE4198" s="20" t="str">
        <f>VLOOKUP(E4198,'FILIAIS PETZ'!A:Q,17,0)</f>
        <v>CO-3</v>
      </c>
      <c r="AF4198" s="20" t="str">
        <f>VLOOKUP(E4198,'FILIAIS PETZ'!A:Q,3,0)</f>
        <v>FELICIO</v>
      </c>
      <c r="AG4198" s="20" t="str">
        <f>VLOOKUP(E4198,'FILIAIS PETZ'!A:Q,2,0)</f>
        <v>R3</v>
      </c>
      <c r="AH4198" s="75">
        <v>1800</v>
      </c>
      <c r="AI4198" s="16" t="s">
        <v>8468</v>
      </c>
      <c r="AJ4198" s="43">
        <f>VLOOKUP(E4198,'FILIAIS PETZ'!$A$2:$K$2000,11,0)</f>
        <v>18328118021700</v>
      </c>
      <c r="AK4198" s="44">
        <f t="shared" si="281"/>
        <v>18328118021700</v>
      </c>
    </row>
    <row r="4199" spans="1:37" s="14" customFormat="1" ht="15" customHeight="1" thickBot="1" x14ac:dyDescent="0.25">
      <c r="A4199" s="9">
        <f t="shared" si="280"/>
        <v>940518</v>
      </c>
      <c r="B4199" s="18">
        <f>VLOOKUP(C4199,FORNECEDORES!D:E,2,0)</f>
        <v>7736</v>
      </c>
      <c r="C4199" s="19" t="str">
        <f>VLOOKUP(D4199,FORNECEDORES!A:D,4,0)</f>
        <v>27.385.816/0001-37</v>
      </c>
      <c r="D4199" s="13" t="s">
        <v>2591</v>
      </c>
      <c r="E4199" s="20" t="str">
        <f t="shared" si="279"/>
        <v>04 0245</v>
      </c>
      <c r="F4199" s="28" t="s">
        <v>4976</v>
      </c>
      <c r="G4199" s="21" t="str">
        <f>VLOOKUP(E4199,'FILIAIS PETZ'!A:E,5,0)</f>
        <v>PETZ AFONSO PENA</v>
      </c>
      <c r="H4199" s="20" t="str">
        <f>VLOOKUP(E4199,'FILIAIS PETZ'!A:D,4,0)</f>
        <v>AFPN-MS</v>
      </c>
      <c r="I4199" s="46">
        <v>45476</v>
      </c>
      <c r="J4199" s="9">
        <v>940518</v>
      </c>
      <c r="K4199" s="84" t="s">
        <v>5858</v>
      </c>
      <c r="L4199" s="83" t="s">
        <v>11776</v>
      </c>
      <c r="M4199" s="46">
        <v>45505</v>
      </c>
      <c r="N4199" s="46">
        <v>45532</v>
      </c>
      <c r="O4199" s="46">
        <v>45517</v>
      </c>
      <c r="P4199" s="91" t="s">
        <v>4990</v>
      </c>
      <c r="Q4199" s="84">
        <v>3</v>
      </c>
      <c r="R4199" s="91">
        <v>1</v>
      </c>
      <c r="S4199" s="9">
        <v>8</v>
      </c>
      <c r="T4199" s="9" t="s">
        <v>32</v>
      </c>
      <c r="U4199" s="9">
        <v>11002</v>
      </c>
      <c r="V4199" s="9">
        <v>11002</v>
      </c>
      <c r="W4199" s="9" t="s">
        <v>5019</v>
      </c>
      <c r="X4199" s="10" t="s">
        <v>4992</v>
      </c>
      <c r="Y4199" s="10" t="s">
        <v>4980</v>
      </c>
      <c r="Z4199" s="10" t="s">
        <v>4980</v>
      </c>
      <c r="AA4199" s="10" t="s">
        <v>4992</v>
      </c>
      <c r="AB4199" s="10" t="s">
        <v>5066</v>
      </c>
      <c r="AC4199" s="9" t="s">
        <v>5006</v>
      </c>
      <c r="AD4199" s="29"/>
      <c r="AE4199" s="20" t="str">
        <f>VLOOKUP(E4199,'FILIAIS PETZ'!A:Q,17,0)</f>
        <v>CO-1</v>
      </c>
      <c r="AF4199" s="20" t="str">
        <f>VLOOKUP(E4199,'FILIAIS PETZ'!A:Q,3,0)</f>
        <v>FELICIO</v>
      </c>
      <c r="AG4199" s="20" t="str">
        <f>VLOOKUP(E4199,'FILIAIS PETZ'!A:Q,2,0)</f>
        <v>R3</v>
      </c>
      <c r="AH4199" s="75">
        <v>1800</v>
      </c>
      <c r="AI4199" s="16" t="s">
        <v>8468</v>
      </c>
      <c r="AJ4199" s="43" t="str">
        <f>VLOOKUP(E4199,'FILIAIS PETZ'!$A$2:$K$2000,11,0)</f>
        <v>18.328.118/0232-30</v>
      </c>
      <c r="AK4199" s="44" t="str">
        <f t="shared" si="281"/>
        <v>18.328.118/0232-30</v>
      </c>
    </row>
    <row r="4200" spans="1:37" s="14" customFormat="1" ht="15" customHeight="1" thickBot="1" x14ac:dyDescent="0.25">
      <c r="A4200" s="9">
        <f t="shared" si="280"/>
        <v>940520</v>
      </c>
      <c r="B4200" s="18">
        <f>VLOOKUP(C4200,FORNECEDORES!D:E,2,0)</f>
        <v>7736</v>
      </c>
      <c r="C4200" s="19" t="str">
        <f>VLOOKUP(D4200,FORNECEDORES!A:D,4,0)</f>
        <v>27.385.816/0001-37</v>
      </c>
      <c r="D4200" s="13" t="s">
        <v>2591</v>
      </c>
      <c r="E4200" s="20" t="str">
        <f t="shared" si="279"/>
        <v>04 0232</v>
      </c>
      <c r="F4200" s="28" t="s">
        <v>4956</v>
      </c>
      <c r="G4200" s="21" t="str">
        <f>VLOOKUP(E4200,'FILIAIS PETZ'!A:E,5,0)</f>
        <v>PETZ VARZEA GRANDE</v>
      </c>
      <c r="H4200" s="20" t="str">
        <f>VLOOKUP(E4200,'FILIAIS PETZ'!A:D,4,0)</f>
        <v>VGDE-MT</v>
      </c>
      <c r="I4200" s="46">
        <v>45476</v>
      </c>
      <c r="J4200" s="9">
        <v>940520</v>
      </c>
      <c r="K4200" s="84" t="s">
        <v>5858</v>
      </c>
      <c r="L4200" s="83" t="s">
        <v>11805</v>
      </c>
      <c r="M4200" s="46">
        <v>45505</v>
      </c>
      <c r="N4200" s="46">
        <v>45532</v>
      </c>
      <c r="O4200" s="46">
        <v>45517</v>
      </c>
      <c r="P4200" s="91" t="s">
        <v>4990</v>
      </c>
      <c r="Q4200" s="84">
        <v>3</v>
      </c>
      <c r="R4200" s="91">
        <v>1</v>
      </c>
      <c r="S4200" s="9">
        <v>8</v>
      </c>
      <c r="T4200" s="9" t="s">
        <v>32</v>
      </c>
      <c r="U4200" s="9">
        <v>11002</v>
      </c>
      <c r="V4200" s="9">
        <v>11002</v>
      </c>
      <c r="W4200" s="9" t="s">
        <v>5019</v>
      </c>
      <c r="X4200" s="10" t="s">
        <v>4992</v>
      </c>
      <c r="Y4200" s="10" t="s">
        <v>4980</v>
      </c>
      <c r="Z4200" s="10" t="s">
        <v>4980</v>
      </c>
      <c r="AA4200" s="10" t="s">
        <v>4992</v>
      </c>
      <c r="AB4200" s="10" t="s">
        <v>5066</v>
      </c>
      <c r="AC4200" s="9" t="s">
        <v>5006</v>
      </c>
      <c r="AD4200" s="29"/>
      <c r="AE4200" s="20" t="str">
        <f>VLOOKUP(E4200,'FILIAIS PETZ'!A:Q,17,0)</f>
        <v>CO-3</v>
      </c>
      <c r="AF4200" s="20" t="str">
        <f>VLOOKUP(E4200,'FILIAIS PETZ'!A:Q,3,0)</f>
        <v>FELICIO</v>
      </c>
      <c r="AG4200" s="20" t="str">
        <f>VLOOKUP(E4200,'FILIAIS PETZ'!A:Q,2,0)</f>
        <v>R3</v>
      </c>
      <c r="AH4200" s="75">
        <v>1800</v>
      </c>
      <c r="AI4200" s="16" t="s">
        <v>8468</v>
      </c>
      <c r="AJ4200" s="43">
        <f>VLOOKUP(E4200,'FILIAIS PETZ'!$A$2:$K$2000,11,0)</f>
        <v>18328118021963</v>
      </c>
      <c r="AK4200" s="44">
        <f t="shared" si="281"/>
        <v>18328118021963</v>
      </c>
    </row>
    <row r="4201" spans="1:37" s="14" customFormat="1" ht="15" customHeight="1" thickBot="1" x14ac:dyDescent="0.25">
      <c r="A4201" s="9">
        <f t="shared" si="280"/>
        <v>940522</v>
      </c>
      <c r="B4201" s="18">
        <f>VLOOKUP(C4201,FORNECEDORES!D:E,2,0)</f>
        <v>7736</v>
      </c>
      <c r="C4201" s="19" t="str">
        <f>VLOOKUP(D4201,FORNECEDORES!A:D,4,0)</f>
        <v>27.385.816/0001-37</v>
      </c>
      <c r="D4201" s="13" t="s">
        <v>2591</v>
      </c>
      <c r="E4201" s="20" t="str">
        <f t="shared" si="279"/>
        <v>04 0257</v>
      </c>
      <c r="F4201" s="28" t="s">
        <v>5998</v>
      </c>
      <c r="G4201" s="21" t="str">
        <f>VLOOKUP(E4201,'FILIAIS PETZ'!A:E,5,0)</f>
        <v>PETZ AGUAS CLARAS</v>
      </c>
      <c r="H4201" s="20" t="str">
        <f>VLOOKUP(E4201,'FILIAIS PETZ'!A:D,4,0)</f>
        <v>ACLR-DF</v>
      </c>
      <c r="I4201" s="46">
        <v>45476</v>
      </c>
      <c r="J4201" s="9">
        <v>940522</v>
      </c>
      <c r="K4201" s="84" t="s">
        <v>5858</v>
      </c>
      <c r="L4201" s="83" t="s">
        <v>10431</v>
      </c>
      <c r="M4201" s="46">
        <v>45505</v>
      </c>
      <c r="N4201" s="46">
        <v>45532</v>
      </c>
      <c r="O4201" s="46">
        <v>45517</v>
      </c>
      <c r="P4201" s="91" t="s">
        <v>4990</v>
      </c>
      <c r="Q4201" s="84">
        <v>3</v>
      </c>
      <c r="R4201" s="91">
        <v>1</v>
      </c>
      <c r="S4201" s="9">
        <v>8</v>
      </c>
      <c r="T4201" s="9" t="s">
        <v>32</v>
      </c>
      <c r="U4201" s="9">
        <v>11002</v>
      </c>
      <c r="V4201" s="9">
        <v>11002</v>
      </c>
      <c r="W4201" s="9" t="s">
        <v>5019</v>
      </c>
      <c r="X4201" s="10" t="s">
        <v>4992</v>
      </c>
      <c r="Y4201" s="10" t="s">
        <v>4980</v>
      </c>
      <c r="Z4201" s="10" t="s">
        <v>4980</v>
      </c>
      <c r="AA4201" s="10" t="s">
        <v>4992</v>
      </c>
      <c r="AB4201" s="10" t="s">
        <v>5066</v>
      </c>
      <c r="AC4201" s="9" t="s">
        <v>5006</v>
      </c>
      <c r="AD4201" s="29"/>
      <c r="AE4201" s="20" t="str">
        <f>VLOOKUP(E4201,'FILIAIS PETZ'!A:Q,17,0)</f>
        <v>CO-1</v>
      </c>
      <c r="AF4201" s="20" t="str">
        <f>VLOOKUP(E4201,'FILIAIS PETZ'!A:Q,3,0)</f>
        <v>FELICIO</v>
      </c>
      <c r="AG4201" s="20" t="str">
        <f>VLOOKUP(E4201,'FILIAIS PETZ'!A:Q,2,0)</f>
        <v>R3</v>
      </c>
      <c r="AH4201" s="75">
        <v>1500</v>
      </c>
      <c r="AI4201" s="16" t="s">
        <v>8468</v>
      </c>
      <c r="AJ4201" s="43" t="str">
        <f>VLOOKUP(E4201,'FILIAIS PETZ'!$A$2:$K$2000,11,0)</f>
        <v>18.328.118/0281-19</v>
      </c>
      <c r="AK4201" s="44" t="str">
        <f t="shared" si="281"/>
        <v>18.328.118/0281-19</v>
      </c>
    </row>
    <row r="4202" spans="1:37" s="14" customFormat="1" ht="15" customHeight="1" thickBot="1" x14ac:dyDescent="0.25">
      <c r="A4202" s="9">
        <f t="shared" si="280"/>
        <v>940730</v>
      </c>
      <c r="B4202" s="18">
        <f>VLOOKUP(C4202,FORNECEDORES!D:E,2,0)</f>
        <v>379168</v>
      </c>
      <c r="C4202" s="19" t="str">
        <f>VLOOKUP(D4202,FORNECEDORES!A:D,4,0)</f>
        <v>84.531.557/0001-49</v>
      </c>
      <c r="D4202" s="13" t="s">
        <v>4090</v>
      </c>
      <c r="E4202" s="20" t="str">
        <f t="shared" si="279"/>
        <v>04 0146</v>
      </c>
      <c r="F4202" s="28" t="s">
        <v>4947</v>
      </c>
      <c r="G4202" s="21" t="str">
        <f>VLOOKUP(E4202,'FILIAIS PETZ'!A:E,5,0)</f>
        <v>PETZ DJALMA BATISTA</v>
      </c>
      <c r="H4202" s="20" t="str">
        <f>VLOOKUP(E4202,'FILIAIS PETZ'!A:D,4,0)</f>
        <v>DJBA-AM</v>
      </c>
      <c r="I4202" s="46">
        <v>45476</v>
      </c>
      <c r="J4202" s="9">
        <v>940730</v>
      </c>
      <c r="K4202" s="84" t="s">
        <v>5858</v>
      </c>
      <c r="L4202" s="83" t="s">
        <v>8845</v>
      </c>
      <c r="M4202" s="46">
        <v>45478</v>
      </c>
      <c r="N4202" s="46">
        <v>45518</v>
      </c>
      <c r="O4202" s="46">
        <v>45497</v>
      </c>
      <c r="P4202" s="91" t="s">
        <v>4990</v>
      </c>
      <c r="Q4202" s="84">
        <v>3</v>
      </c>
      <c r="R4202" s="91">
        <v>1</v>
      </c>
      <c r="S4202" s="9">
        <v>8</v>
      </c>
      <c r="T4202" s="9" t="s">
        <v>32</v>
      </c>
      <c r="U4202" s="9">
        <v>11002</v>
      </c>
      <c r="V4202" s="9">
        <v>11002</v>
      </c>
      <c r="W4202" s="9" t="s">
        <v>4984</v>
      </c>
      <c r="X4202" s="10" t="s">
        <v>4985</v>
      </c>
      <c r="Y4202" s="10" t="s">
        <v>4993</v>
      </c>
      <c r="Z4202" s="10" t="s">
        <v>4993</v>
      </c>
      <c r="AA4202" s="10" t="s">
        <v>4989</v>
      </c>
      <c r="AB4202" s="10" t="s">
        <v>12941</v>
      </c>
      <c r="AC4202" s="9" t="s">
        <v>5006</v>
      </c>
      <c r="AD4202" s="29"/>
      <c r="AE4202" s="20" t="str">
        <f>VLOOKUP(E4202,'FILIAIS PETZ'!A:Q,17,0)</f>
        <v>CO-3</v>
      </c>
      <c r="AF4202" s="20" t="str">
        <f>VLOOKUP(E4202,'FILIAIS PETZ'!A:Q,3,0)</f>
        <v>FELICIO</v>
      </c>
      <c r="AG4202" s="20" t="str">
        <f>VLOOKUP(E4202,'FILIAIS PETZ'!A:Q,2,0)</f>
        <v>R3</v>
      </c>
      <c r="AH4202" s="75">
        <v>150</v>
      </c>
      <c r="AI4202" s="16" t="s">
        <v>8471</v>
      </c>
      <c r="AJ4202" s="43">
        <f>VLOOKUP(E4202,'FILIAIS PETZ'!$A$2:$K$2000,11,0)</f>
        <v>18328118013782</v>
      </c>
      <c r="AK4202" s="44">
        <f t="shared" si="281"/>
        <v>18328118013782</v>
      </c>
    </row>
    <row r="4203" spans="1:37" s="14" customFormat="1" ht="15" customHeight="1" thickBot="1" x14ac:dyDescent="0.25">
      <c r="A4203" s="9">
        <f t="shared" si="280"/>
        <v>940736</v>
      </c>
      <c r="B4203" s="18">
        <f>VLOOKUP(C4203,FORNECEDORES!D:E,2,0)</f>
        <v>55566</v>
      </c>
      <c r="C4203" s="19" t="str">
        <f>VLOOKUP(D4203,FORNECEDORES!A:D,4,0)</f>
        <v>29.209.860/0001-11</v>
      </c>
      <c r="D4203" s="13" t="s">
        <v>2679</v>
      </c>
      <c r="E4203" s="20" t="str">
        <f t="shared" si="279"/>
        <v>04 0106</v>
      </c>
      <c r="F4203" s="28" t="s">
        <v>4952</v>
      </c>
      <c r="G4203" s="21" t="str">
        <f>VLOOKUP(E4203,'FILIAIS PETZ'!A:E,5,0)</f>
        <v>PETZ COTIA</v>
      </c>
      <c r="H4203" s="20" t="str">
        <f>VLOOKUP(E4203,'FILIAIS PETZ'!A:D,4,0)</f>
        <v>CTIA-SP</v>
      </c>
      <c r="I4203" s="46">
        <v>45476</v>
      </c>
      <c r="J4203" s="9">
        <v>940736</v>
      </c>
      <c r="K4203" s="84" t="s">
        <v>5858</v>
      </c>
      <c r="L4203" s="83" t="s">
        <v>8699</v>
      </c>
      <c r="M4203" s="46">
        <v>45477</v>
      </c>
      <c r="N4203" s="46">
        <v>45511</v>
      </c>
      <c r="O4203" s="46">
        <v>45490</v>
      </c>
      <c r="P4203" s="91" t="s">
        <v>4990</v>
      </c>
      <c r="Q4203" s="84">
        <v>3</v>
      </c>
      <c r="R4203" s="91">
        <v>1</v>
      </c>
      <c r="S4203" s="9">
        <v>8</v>
      </c>
      <c r="T4203" s="9" t="s">
        <v>32</v>
      </c>
      <c r="U4203" s="9">
        <v>11002</v>
      </c>
      <c r="V4203" s="9">
        <v>11002</v>
      </c>
      <c r="W4203" s="9" t="s">
        <v>5034</v>
      </c>
      <c r="X4203" s="10" t="s">
        <v>4992</v>
      </c>
      <c r="Y4203" s="10" t="s">
        <v>4993</v>
      </c>
      <c r="Z4203" s="10" t="s">
        <v>4993</v>
      </c>
      <c r="AA4203" s="10" t="s">
        <v>4992</v>
      </c>
      <c r="AB4203" s="10" t="s">
        <v>12941</v>
      </c>
      <c r="AC4203" s="9" t="s">
        <v>5006</v>
      </c>
      <c r="AD4203" s="29"/>
      <c r="AE4203" s="20" t="str">
        <f>VLOOKUP(E4203,'FILIAIS PETZ'!A:Q,17,0)</f>
        <v>SP7</v>
      </c>
      <c r="AF4203" s="20" t="str">
        <f>VLOOKUP(E4203,'FILIAIS PETZ'!A:Q,3,0)</f>
        <v>FELICIO</v>
      </c>
      <c r="AG4203" s="20" t="str">
        <f>VLOOKUP(E4203,'FILIAIS PETZ'!A:Q,2,0)</f>
        <v>R3</v>
      </c>
      <c r="AH4203" s="75">
        <v>3050</v>
      </c>
      <c r="AI4203" s="16" t="s">
        <v>8472</v>
      </c>
      <c r="AJ4203" s="43">
        <f>VLOOKUP(E4203,'FILIAIS PETZ'!$A$2:$K$2000,11,0)</f>
        <v>18328118009327</v>
      </c>
      <c r="AK4203" s="44">
        <f t="shared" si="281"/>
        <v>18328118009327</v>
      </c>
    </row>
    <row r="4204" spans="1:37" s="14" customFormat="1" ht="15" customHeight="1" thickBot="1" x14ac:dyDescent="0.25">
      <c r="A4204" s="9">
        <f t="shared" si="280"/>
        <v>940739</v>
      </c>
      <c r="B4204" s="18">
        <f>VLOOKUP(C4204,FORNECEDORES!D:E,2,0)</f>
        <v>741390</v>
      </c>
      <c r="C4204" s="19" t="str">
        <f>VLOOKUP(D4204,FORNECEDORES!A:D,4,0)</f>
        <v>53.327.206/0001-97</v>
      </c>
      <c r="D4204" s="13" t="s">
        <v>1785</v>
      </c>
      <c r="E4204" s="20" t="str">
        <f t="shared" si="279"/>
        <v>04 0038</v>
      </c>
      <c r="F4204" s="28" t="s">
        <v>4979</v>
      </c>
      <c r="G4204" s="21" t="str">
        <f>VLOOKUP(E4204,'FILIAIS PETZ'!A:E,5,0)</f>
        <v>PETZ CENTER MINAS</v>
      </c>
      <c r="H4204" s="20" t="str">
        <f>VLOOKUP(E4204,'FILIAIS PETZ'!A:D,4,0)</f>
        <v>CTMN-MG</v>
      </c>
      <c r="I4204" s="46">
        <v>45476</v>
      </c>
      <c r="J4204" s="9">
        <v>940739</v>
      </c>
      <c r="K4204" s="84" t="s">
        <v>5858</v>
      </c>
      <c r="L4204" s="83" t="s">
        <v>5499</v>
      </c>
      <c r="M4204" s="46">
        <v>45482</v>
      </c>
      <c r="N4204" s="46">
        <v>45511</v>
      </c>
      <c r="O4204" s="46">
        <v>45490</v>
      </c>
      <c r="P4204" s="91" t="s">
        <v>4990</v>
      </c>
      <c r="Q4204" s="84">
        <v>3</v>
      </c>
      <c r="R4204" s="91">
        <v>1</v>
      </c>
      <c r="S4204" s="9">
        <v>8</v>
      </c>
      <c r="T4204" s="9" t="s">
        <v>32</v>
      </c>
      <c r="U4204" s="9">
        <v>11002</v>
      </c>
      <c r="V4204" s="9">
        <v>11002</v>
      </c>
      <c r="W4204" s="9" t="s">
        <v>5065</v>
      </c>
      <c r="X4204" s="10" t="s">
        <v>4992</v>
      </c>
      <c r="Y4204" s="10" t="s">
        <v>4993</v>
      </c>
      <c r="Z4204" s="10" t="s">
        <v>4993</v>
      </c>
      <c r="AA4204" s="10" t="s">
        <v>4992</v>
      </c>
      <c r="AB4204" s="10" t="s">
        <v>12941</v>
      </c>
      <c r="AC4204" s="9" t="s">
        <v>5006</v>
      </c>
      <c r="AD4204" s="29"/>
      <c r="AE4204" s="20" t="str">
        <f>VLOOKUP(E4204,'FILIAIS PETZ'!A:Q,17,0)</f>
        <v>MG-2</v>
      </c>
      <c r="AF4204" s="20" t="str">
        <f>VLOOKUP(E4204,'FILIAIS PETZ'!A:Q,3,0)</f>
        <v>FELICIO</v>
      </c>
      <c r="AG4204" s="20" t="str">
        <f>VLOOKUP(E4204,'FILIAIS PETZ'!A:Q,2,0)</f>
        <v>R3</v>
      </c>
      <c r="AH4204" s="75">
        <v>368.65</v>
      </c>
      <c r="AI4204" s="16" t="s">
        <v>8473</v>
      </c>
      <c r="AJ4204" s="43">
        <f>VLOOKUP(E4204,'FILIAIS PETZ'!$A$2:$K$2000,11,0)</f>
        <v>18328118003710</v>
      </c>
      <c r="AK4204" s="44">
        <f t="shared" si="281"/>
        <v>18328118003710</v>
      </c>
    </row>
    <row r="4205" spans="1:37" s="14" customFormat="1" ht="15" customHeight="1" thickBot="1" x14ac:dyDescent="0.25">
      <c r="A4205" s="9">
        <f t="shared" si="280"/>
        <v>940906</v>
      </c>
      <c r="B4205" s="18">
        <f>VLOOKUP(C4205,FORNECEDORES!D:E,2,0)</f>
        <v>32507</v>
      </c>
      <c r="C4205" s="19" t="str">
        <f>VLOOKUP(D4205,FORNECEDORES!A:D,4,0)</f>
        <v>10.237.839/0001-00</v>
      </c>
      <c r="D4205" s="13" t="s">
        <v>1753</v>
      </c>
      <c r="E4205" s="20" t="str">
        <f t="shared" si="279"/>
        <v>04 0008</v>
      </c>
      <c r="F4205" s="28" t="s">
        <v>4937</v>
      </c>
      <c r="G4205" s="21" t="str">
        <f>VLOOKUP(E4205,'FILIAIS PETZ'!A:E,5,0)</f>
        <v>PETZ ALPHAVILLE</v>
      </c>
      <c r="H4205" s="20" t="str">
        <f>VLOOKUP(E4205,'FILIAIS PETZ'!A:D,4,0)</f>
        <v>ALPH-SP</v>
      </c>
      <c r="I4205" s="46">
        <v>45477</v>
      </c>
      <c r="J4205" s="9">
        <v>940906</v>
      </c>
      <c r="K4205" s="84" t="s">
        <v>5858</v>
      </c>
      <c r="L4205" s="83" t="s">
        <v>8814</v>
      </c>
      <c r="M4205" s="46">
        <v>45491</v>
      </c>
      <c r="N4205" s="46">
        <v>45518</v>
      </c>
      <c r="O4205" s="46">
        <v>45497</v>
      </c>
      <c r="P4205" s="91" t="s">
        <v>4990</v>
      </c>
      <c r="Q4205" s="84">
        <v>3</v>
      </c>
      <c r="R4205" s="91">
        <v>1</v>
      </c>
      <c r="S4205" s="9">
        <v>8</v>
      </c>
      <c r="T4205" s="9" t="s">
        <v>32</v>
      </c>
      <c r="U4205" s="9">
        <v>11002</v>
      </c>
      <c r="V4205" s="9">
        <v>11002</v>
      </c>
      <c r="W4205" s="9" t="s">
        <v>5019</v>
      </c>
      <c r="X4205" s="10" t="s">
        <v>4992</v>
      </c>
      <c r="Y4205" s="9" t="s">
        <v>4994</v>
      </c>
      <c r="Z4205" s="9" t="s">
        <v>4994</v>
      </c>
      <c r="AA4205" s="9" t="s">
        <v>5099</v>
      </c>
      <c r="AB4205" s="9" t="s">
        <v>5005</v>
      </c>
      <c r="AC4205" s="9" t="s">
        <v>4995</v>
      </c>
      <c r="AD4205" s="29"/>
      <c r="AE4205" s="20" t="str">
        <f>VLOOKUP(E4205,'FILIAIS PETZ'!A:Q,17,0)</f>
        <v>SP7</v>
      </c>
      <c r="AF4205" s="20" t="str">
        <f>VLOOKUP(E4205,'FILIAIS PETZ'!A:Q,3,0)</f>
        <v>FELICIO</v>
      </c>
      <c r="AG4205" s="20" t="str">
        <f>VLOOKUP(E4205,'FILIAIS PETZ'!A:Q,2,0)</f>
        <v>R3</v>
      </c>
      <c r="AH4205" s="75">
        <v>2200</v>
      </c>
      <c r="AI4205" s="16" t="s">
        <v>8482</v>
      </c>
      <c r="AJ4205" s="43">
        <f>VLOOKUP(E4205,'FILIAIS PETZ'!$A$2:$K$2000,11,0)</f>
        <v>18328118001423</v>
      </c>
      <c r="AK4205" s="44">
        <f t="shared" si="281"/>
        <v>18328118001423</v>
      </c>
    </row>
    <row r="4206" spans="1:37" s="14" customFormat="1" ht="15" customHeight="1" thickBot="1" x14ac:dyDescent="0.25">
      <c r="A4206" s="9">
        <f t="shared" si="280"/>
        <v>940908</v>
      </c>
      <c r="B4206" s="18">
        <f>VLOOKUP(C4206,FORNECEDORES!D:E,2,0)</f>
        <v>32507</v>
      </c>
      <c r="C4206" s="19" t="str">
        <f>VLOOKUP(D4206,FORNECEDORES!A:D,4,0)</f>
        <v>10.237.839/0001-00</v>
      </c>
      <c r="D4206" s="13" t="s">
        <v>1753</v>
      </c>
      <c r="E4206" s="20" t="str">
        <f t="shared" si="279"/>
        <v>04 0007</v>
      </c>
      <c r="F4206" s="28" t="s">
        <v>4950</v>
      </c>
      <c r="G4206" s="21" t="str">
        <f>VLOOKUP(E4206,'FILIAIS PETZ'!A:E,5,0)</f>
        <v>PETZ SOROCABA</v>
      </c>
      <c r="H4206" s="20" t="str">
        <f>VLOOKUP(E4206,'FILIAIS PETZ'!A:D,4,0)</f>
        <v>SCBA-SP</v>
      </c>
      <c r="I4206" s="46">
        <v>45477</v>
      </c>
      <c r="J4206" s="9">
        <v>940908</v>
      </c>
      <c r="K4206" s="84" t="s">
        <v>5858</v>
      </c>
      <c r="L4206" s="83" t="s">
        <v>8816</v>
      </c>
      <c r="M4206" s="46">
        <v>45491</v>
      </c>
      <c r="N4206" s="46">
        <v>45518</v>
      </c>
      <c r="O4206" s="46">
        <v>45497</v>
      </c>
      <c r="P4206" s="91" t="s">
        <v>4990</v>
      </c>
      <c r="Q4206" s="84">
        <v>3</v>
      </c>
      <c r="R4206" s="91">
        <v>1</v>
      </c>
      <c r="S4206" s="9">
        <v>8</v>
      </c>
      <c r="T4206" s="9" t="s">
        <v>32</v>
      </c>
      <c r="U4206" s="9">
        <v>11002</v>
      </c>
      <c r="V4206" s="9">
        <v>11002</v>
      </c>
      <c r="W4206" s="9" t="s">
        <v>5019</v>
      </c>
      <c r="X4206" s="10" t="s">
        <v>4992</v>
      </c>
      <c r="Y4206" s="9" t="s">
        <v>4994</v>
      </c>
      <c r="Z4206" s="9" t="s">
        <v>4994</v>
      </c>
      <c r="AA4206" s="9" t="s">
        <v>5099</v>
      </c>
      <c r="AB4206" s="9" t="s">
        <v>5005</v>
      </c>
      <c r="AC4206" s="9" t="s">
        <v>4995</v>
      </c>
      <c r="AD4206" s="29"/>
      <c r="AE4206" s="20" t="str">
        <f>VLOOKUP(E4206,'FILIAIS PETZ'!A:Q,17,0)</f>
        <v>SP7</v>
      </c>
      <c r="AF4206" s="20" t="str">
        <f>VLOOKUP(E4206,'FILIAIS PETZ'!A:Q,3,0)</f>
        <v>FELICIO</v>
      </c>
      <c r="AG4206" s="20" t="str">
        <f>VLOOKUP(E4206,'FILIAIS PETZ'!A:Q,2,0)</f>
        <v>R3</v>
      </c>
      <c r="AH4206" s="75">
        <v>3000</v>
      </c>
      <c r="AI4206" s="16" t="s">
        <v>8483</v>
      </c>
      <c r="AJ4206" s="43">
        <f>VLOOKUP(E4206,'FILIAIS PETZ'!$A$2:$K$2000,11,0)</f>
        <v>18328118001695</v>
      </c>
      <c r="AK4206" s="44">
        <f t="shared" si="281"/>
        <v>18328118001695</v>
      </c>
    </row>
    <row r="4207" spans="1:37" s="14" customFormat="1" ht="15" customHeight="1" thickBot="1" x14ac:dyDescent="0.25">
      <c r="A4207" s="9">
        <f t="shared" si="280"/>
        <v>940909</v>
      </c>
      <c r="B4207" s="18">
        <f>VLOOKUP(C4207,FORNECEDORES!D:E,2,0)</f>
        <v>32507</v>
      </c>
      <c r="C4207" s="19" t="str">
        <f>VLOOKUP(D4207,FORNECEDORES!A:D,4,0)</f>
        <v>10.237.839/0001-00</v>
      </c>
      <c r="D4207" s="13" t="s">
        <v>1753</v>
      </c>
      <c r="E4207" s="20" t="str">
        <f t="shared" si="279"/>
        <v>04 0007</v>
      </c>
      <c r="F4207" s="28" t="s">
        <v>4950</v>
      </c>
      <c r="G4207" s="21" t="str">
        <f>VLOOKUP(E4207,'FILIAIS PETZ'!A:E,5,0)</f>
        <v>PETZ SOROCABA</v>
      </c>
      <c r="H4207" s="20" t="str">
        <f>VLOOKUP(E4207,'FILIAIS PETZ'!A:D,4,0)</f>
        <v>SCBA-SP</v>
      </c>
      <c r="I4207" s="46">
        <v>45477</v>
      </c>
      <c r="J4207" s="9">
        <v>940909</v>
      </c>
      <c r="K4207" s="84" t="s">
        <v>5858</v>
      </c>
      <c r="L4207" s="83" t="s">
        <v>8817</v>
      </c>
      <c r="M4207" s="46">
        <v>45491</v>
      </c>
      <c r="N4207" s="46">
        <v>45518</v>
      </c>
      <c r="O4207" s="46">
        <v>45497</v>
      </c>
      <c r="P4207" s="91" t="s">
        <v>4990</v>
      </c>
      <c r="Q4207" s="84">
        <v>3</v>
      </c>
      <c r="R4207" s="91">
        <v>1</v>
      </c>
      <c r="S4207" s="9">
        <v>8</v>
      </c>
      <c r="T4207" s="9" t="s">
        <v>32</v>
      </c>
      <c r="U4207" s="9">
        <v>11002</v>
      </c>
      <c r="V4207" s="9">
        <v>11002</v>
      </c>
      <c r="W4207" s="9" t="s">
        <v>5019</v>
      </c>
      <c r="X4207" s="10" t="s">
        <v>4992</v>
      </c>
      <c r="Y4207" s="9" t="s">
        <v>4994</v>
      </c>
      <c r="Z4207" s="9" t="s">
        <v>4994</v>
      </c>
      <c r="AA4207" s="9" t="s">
        <v>5099</v>
      </c>
      <c r="AB4207" s="9" t="s">
        <v>5005</v>
      </c>
      <c r="AC4207" s="9" t="s">
        <v>4995</v>
      </c>
      <c r="AD4207" s="29"/>
      <c r="AE4207" s="20" t="str">
        <f>VLOOKUP(E4207,'FILIAIS PETZ'!A:Q,17,0)</f>
        <v>SP7</v>
      </c>
      <c r="AF4207" s="20" t="str">
        <f>VLOOKUP(E4207,'FILIAIS PETZ'!A:Q,3,0)</f>
        <v>FELICIO</v>
      </c>
      <c r="AG4207" s="20" t="str">
        <f>VLOOKUP(E4207,'FILIAIS PETZ'!A:Q,2,0)</f>
        <v>R3</v>
      </c>
      <c r="AH4207" s="75">
        <v>3950</v>
      </c>
      <c r="AI4207" s="16" t="s">
        <v>8484</v>
      </c>
      <c r="AJ4207" s="43">
        <f>VLOOKUP(E4207,'FILIAIS PETZ'!$A$2:$K$2000,11,0)</f>
        <v>18328118001695</v>
      </c>
      <c r="AK4207" s="44">
        <f t="shared" si="281"/>
        <v>18328118001695</v>
      </c>
    </row>
    <row r="4208" spans="1:37" s="14" customFormat="1" ht="15" customHeight="1" thickBot="1" x14ac:dyDescent="0.25">
      <c r="A4208" s="9">
        <f t="shared" si="280"/>
        <v>940912</v>
      </c>
      <c r="B4208" s="18">
        <f>VLOOKUP(C4208,FORNECEDORES!D:E,2,0)</f>
        <v>32507</v>
      </c>
      <c r="C4208" s="19" t="str">
        <f>VLOOKUP(D4208,FORNECEDORES!A:D,4,0)</f>
        <v>10.237.839/0001-00</v>
      </c>
      <c r="D4208" s="13" t="s">
        <v>1753</v>
      </c>
      <c r="E4208" s="20" t="str">
        <f t="shared" si="279"/>
        <v>04 0032</v>
      </c>
      <c r="F4208" s="28" t="s">
        <v>4951</v>
      </c>
      <c r="G4208" s="21" t="str">
        <f>VLOOKUP(E4208,'FILIAIS PETZ'!A:E,5,0)</f>
        <v>PETZ JAGUARE</v>
      </c>
      <c r="H4208" s="20" t="str">
        <f>VLOOKUP(E4208,'FILIAIS PETZ'!A:D,4,0)</f>
        <v>JGRE-SP</v>
      </c>
      <c r="I4208" s="46">
        <v>45477</v>
      </c>
      <c r="J4208" s="9">
        <v>940912</v>
      </c>
      <c r="K4208" s="84" t="s">
        <v>5858</v>
      </c>
      <c r="L4208" s="83" t="s">
        <v>8818</v>
      </c>
      <c r="M4208" s="46">
        <v>45491</v>
      </c>
      <c r="N4208" s="46">
        <v>45518</v>
      </c>
      <c r="O4208" s="46">
        <v>45497</v>
      </c>
      <c r="P4208" s="91" t="s">
        <v>4990</v>
      </c>
      <c r="Q4208" s="84">
        <v>3</v>
      </c>
      <c r="R4208" s="91">
        <v>1</v>
      </c>
      <c r="S4208" s="9">
        <v>8</v>
      </c>
      <c r="T4208" s="9" t="s">
        <v>32</v>
      </c>
      <c r="U4208" s="9">
        <v>11002</v>
      </c>
      <c r="V4208" s="9">
        <v>11002</v>
      </c>
      <c r="W4208" s="9" t="s">
        <v>5019</v>
      </c>
      <c r="X4208" s="10" t="s">
        <v>4992</v>
      </c>
      <c r="Y4208" s="9" t="s">
        <v>4994</v>
      </c>
      <c r="Z4208" s="9" t="s">
        <v>4994</v>
      </c>
      <c r="AA4208" s="9" t="s">
        <v>5099</v>
      </c>
      <c r="AB4208" s="9" t="s">
        <v>5005</v>
      </c>
      <c r="AC4208" s="9" t="s">
        <v>4995</v>
      </c>
      <c r="AD4208" s="29"/>
      <c r="AE4208" s="20" t="str">
        <f>VLOOKUP(E4208,'FILIAIS PETZ'!A:Q,17,0)</f>
        <v>SP7</v>
      </c>
      <c r="AF4208" s="20" t="str">
        <f>VLOOKUP(E4208,'FILIAIS PETZ'!A:Q,3,0)</f>
        <v>FELICIO</v>
      </c>
      <c r="AG4208" s="20" t="str">
        <f>VLOOKUP(E4208,'FILIAIS PETZ'!A:Q,2,0)</f>
        <v>R3</v>
      </c>
      <c r="AH4208" s="75">
        <v>2200</v>
      </c>
      <c r="AI4208" s="16" t="s">
        <v>8482</v>
      </c>
      <c r="AJ4208" s="43">
        <f>VLOOKUP(E4208,'FILIAIS PETZ'!$A$2:$K$2000,11,0)</f>
        <v>18328118003205</v>
      </c>
      <c r="AK4208" s="44">
        <f t="shared" si="281"/>
        <v>18328118003205</v>
      </c>
    </row>
    <row r="4209" spans="1:37" s="14" customFormat="1" ht="15" customHeight="1" thickBot="1" x14ac:dyDescent="0.25">
      <c r="A4209" s="9">
        <f t="shared" si="280"/>
        <v>940915</v>
      </c>
      <c r="B4209" s="18">
        <f>VLOOKUP(C4209,FORNECEDORES!D:E,2,0)</f>
        <v>32507</v>
      </c>
      <c r="C4209" s="19" t="str">
        <f>VLOOKUP(D4209,FORNECEDORES!A:D,4,0)</f>
        <v>10.237.839/0001-00</v>
      </c>
      <c r="D4209" s="13" t="s">
        <v>1753</v>
      </c>
      <c r="E4209" s="20" t="str">
        <f t="shared" si="279"/>
        <v>04 0032</v>
      </c>
      <c r="F4209" s="28" t="s">
        <v>4951</v>
      </c>
      <c r="G4209" s="21" t="str">
        <f>VLOOKUP(E4209,'FILIAIS PETZ'!A:E,5,0)</f>
        <v>PETZ JAGUARE</v>
      </c>
      <c r="H4209" s="20" t="str">
        <f>VLOOKUP(E4209,'FILIAIS PETZ'!A:D,4,0)</f>
        <v>JGRE-SP</v>
      </c>
      <c r="I4209" s="46">
        <v>45477</v>
      </c>
      <c r="J4209" s="9">
        <v>940915</v>
      </c>
      <c r="K4209" s="84" t="s">
        <v>5858</v>
      </c>
      <c r="L4209" s="83" t="s">
        <v>8819</v>
      </c>
      <c r="M4209" s="46">
        <v>45491</v>
      </c>
      <c r="N4209" s="46">
        <v>45518</v>
      </c>
      <c r="O4209" s="46">
        <v>45497</v>
      </c>
      <c r="P4209" s="91" t="s">
        <v>4990</v>
      </c>
      <c r="Q4209" s="84">
        <v>3</v>
      </c>
      <c r="R4209" s="91">
        <v>1</v>
      </c>
      <c r="S4209" s="9">
        <v>8</v>
      </c>
      <c r="T4209" s="9" t="s">
        <v>32</v>
      </c>
      <c r="U4209" s="9">
        <v>11002</v>
      </c>
      <c r="V4209" s="9">
        <v>11002</v>
      </c>
      <c r="W4209" s="9" t="s">
        <v>5019</v>
      </c>
      <c r="X4209" s="10" t="s">
        <v>4992</v>
      </c>
      <c r="Y4209" s="9" t="s">
        <v>4994</v>
      </c>
      <c r="Z4209" s="9" t="s">
        <v>4994</v>
      </c>
      <c r="AA4209" s="9" t="s">
        <v>5099</v>
      </c>
      <c r="AB4209" s="9" t="s">
        <v>5005</v>
      </c>
      <c r="AC4209" s="9" t="s">
        <v>4995</v>
      </c>
      <c r="AD4209" s="29"/>
      <c r="AE4209" s="20" t="str">
        <f>VLOOKUP(E4209,'FILIAIS PETZ'!A:Q,17,0)</f>
        <v>SP7</v>
      </c>
      <c r="AF4209" s="20" t="str">
        <f>VLOOKUP(E4209,'FILIAIS PETZ'!A:Q,3,0)</f>
        <v>FELICIO</v>
      </c>
      <c r="AG4209" s="20" t="str">
        <f>VLOOKUP(E4209,'FILIAIS PETZ'!A:Q,2,0)</f>
        <v>R3</v>
      </c>
      <c r="AH4209" s="75">
        <v>1500</v>
      </c>
      <c r="AI4209" s="16" t="s">
        <v>8483</v>
      </c>
      <c r="AJ4209" s="43">
        <f>VLOOKUP(E4209,'FILIAIS PETZ'!$A$2:$K$2000,11,0)</f>
        <v>18328118003205</v>
      </c>
      <c r="AK4209" s="44">
        <f t="shared" si="281"/>
        <v>18328118003205</v>
      </c>
    </row>
    <row r="4210" spans="1:37" s="14" customFormat="1" ht="15" customHeight="1" thickBot="1" x14ac:dyDescent="0.25">
      <c r="A4210" s="9">
        <f t="shared" si="280"/>
        <v>940916</v>
      </c>
      <c r="B4210" s="18">
        <f>VLOOKUP(C4210,FORNECEDORES!D:E,2,0)</f>
        <v>32507</v>
      </c>
      <c r="C4210" s="19" t="str">
        <f>VLOOKUP(D4210,FORNECEDORES!A:D,4,0)</f>
        <v>10.237.839/0001-00</v>
      </c>
      <c r="D4210" s="13" t="s">
        <v>1753</v>
      </c>
      <c r="E4210" s="20" t="str">
        <f t="shared" si="279"/>
        <v>04 0008</v>
      </c>
      <c r="F4210" s="28" t="s">
        <v>4937</v>
      </c>
      <c r="G4210" s="21" t="str">
        <f>VLOOKUP(E4210,'FILIAIS PETZ'!A:E,5,0)</f>
        <v>PETZ ALPHAVILLE</v>
      </c>
      <c r="H4210" s="20" t="str">
        <f>VLOOKUP(E4210,'FILIAIS PETZ'!A:D,4,0)</f>
        <v>ALPH-SP</v>
      </c>
      <c r="I4210" s="46">
        <v>45477</v>
      </c>
      <c r="J4210" s="9">
        <v>940916</v>
      </c>
      <c r="K4210" s="84" t="s">
        <v>5858</v>
      </c>
      <c r="L4210" s="83" t="s">
        <v>8815</v>
      </c>
      <c r="M4210" s="46">
        <v>45491</v>
      </c>
      <c r="N4210" s="46">
        <v>45518</v>
      </c>
      <c r="O4210" s="46">
        <v>45497</v>
      </c>
      <c r="P4210" s="91" t="s">
        <v>4990</v>
      </c>
      <c r="Q4210" s="84">
        <v>3</v>
      </c>
      <c r="R4210" s="91">
        <v>1</v>
      </c>
      <c r="S4210" s="9">
        <v>8</v>
      </c>
      <c r="T4210" s="9" t="s">
        <v>32</v>
      </c>
      <c r="U4210" s="9">
        <v>11002</v>
      </c>
      <c r="V4210" s="9">
        <v>11002</v>
      </c>
      <c r="W4210" s="9" t="s">
        <v>5019</v>
      </c>
      <c r="X4210" s="10" t="s">
        <v>4992</v>
      </c>
      <c r="Y4210" s="9" t="s">
        <v>4994</v>
      </c>
      <c r="Z4210" s="9" t="s">
        <v>4994</v>
      </c>
      <c r="AA4210" s="9" t="s">
        <v>5099</v>
      </c>
      <c r="AB4210" s="9" t="s">
        <v>5005</v>
      </c>
      <c r="AC4210" s="9" t="s">
        <v>4995</v>
      </c>
      <c r="AD4210" s="29"/>
      <c r="AE4210" s="20" t="str">
        <f>VLOOKUP(E4210,'FILIAIS PETZ'!A:Q,17,0)</f>
        <v>SP7</v>
      </c>
      <c r="AF4210" s="20" t="str">
        <f>VLOOKUP(E4210,'FILIAIS PETZ'!A:Q,3,0)</f>
        <v>FELICIO</v>
      </c>
      <c r="AG4210" s="20" t="str">
        <f>VLOOKUP(E4210,'FILIAIS PETZ'!A:Q,2,0)</f>
        <v>R3</v>
      </c>
      <c r="AH4210" s="75">
        <v>2400</v>
      </c>
      <c r="AI4210" s="16" t="s">
        <v>8483</v>
      </c>
      <c r="AJ4210" s="43">
        <f>VLOOKUP(E4210,'FILIAIS PETZ'!$A$2:$K$2000,11,0)</f>
        <v>18328118001423</v>
      </c>
      <c r="AK4210" s="44">
        <f t="shared" si="281"/>
        <v>18328118001423</v>
      </c>
    </row>
    <row r="4211" spans="1:37" s="14" customFormat="1" ht="15" customHeight="1" thickBot="1" x14ac:dyDescent="0.25">
      <c r="A4211" s="9">
        <f t="shared" si="280"/>
        <v>941163</v>
      </c>
      <c r="B4211" s="18">
        <f>VLOOKUP(C4211,FORNECEDORES!D:E,2,0)</f>
        <v>3446</v>
      </c>
      <c r="C4211" s="19" t="str">
        <f>VLOOKUP(D4211,FORNECEDORES!A:D,4,0)</f>
        <v>13.577.750/0001-72</v>
      </c>
      <c r="D4211" s="13" t="s">
        <v>4883</v>
      </c>
      <c r="E4211" s="20" t="str">
        <f t="shared" si="279"/>
        <v>04 0106</v>
      </c>
      <c r="F4211" s="28" t="s">
        <v>4952</v>
      </c>
      <c r="G4211" s="21" t="str">
        <f>VLOOKUP(E4211,'FILIAIS PETZ'!A:E,5,0)</f>
        <v>PETZ COTIA</v>
      </c>
      <c r="H4211" s="20" t="str">
        <f>VLOOKUP(E4211,'FILIAIS PETZ'!A:D,4,0)</f>
        <v>CTIA-SP</v>
      </c>
      <c r="I4211" s="46">
        <v>45477</v>
      </c>
      <c r="J4211" s="9">
        <v>941163</v>
      </c>
      <c r="K4211" s="84" t="s">
        <v>5858</v>
      </c>
      <c r="L4211" s="83" t="s">
        <v>8674</v>
      </c>
      <c r="M4211" s="46">
        <v>45478</v>
      </c>
      <c r="N4211" s="46">
        <v>45511</v>
      </c>
      <c r="O4211" s="46">
        <v>45490</v>
      </c>
      <c r="P4211" s="91" t="s">
        <v>4982</v>
      </c>
      <c r="Q4211" s="84">
        <v>3</v>
      </c>
      <c r="R4211" s="91">
        <v>1</v>
      </c>
      <c r="S4211" s="9">
        <v>8</v>
      </c>
      <c r="T4211" s="9" t="s">
        <v>32</v>
      </c>
      <c r="U4211" s="9">
        <v>11002</v>
      </c>
      <c r="V4211" s="9">
        <v>11002</v>
      </c>
      <c r="W4211" s="9" t="s">
        <v>5122</v>
      </c>
      <c r="X4211" s="10" t="s">
        <v>4985</v>
      </c>
      <c r="Y4211" s="10" t="s">
        <v>4993</v>
      </c>
      <c r="Z4211" s="9" t="s">
        <v>4993</v>
      </c>
      <c r="AA4211" s="9" t="s">
        <v>4989</v>
      </c>
      <c r="AB4211" s="9" t="s">
        <v>12941</v>
      </c>
      <c r="AC4211" s="9" t="s">
        <v>4988</v>
      </c>
      <c r="AD4211" s="29" t="s">
        <v>8481</v>
      </c>
      <c r="AE4211" s="20" t="str">
        <f>VLOOKUP(E4211,'FILIAIS PETZ'!A:Q,17,0)</f>
        <v>SP7</v>
      </c>
      <c r="AF4211" s="20" t="str">
        <f>VLOOKUP(E4211,'FILIAIS PETZ'!A:Q,3,0)</f>
        <v>FELICIO</v>
      </c>
      <c r="AG4211" s="20" t="str">
        <f>VLOOKUP(E4211,'FILIAIS PETZ'!A:Q,2,0)</f>
        <v>R3</v>
      </c>
      <c r="AH4211" s="75">
        <v>14708</v>
      </c>
      <c r="AI4211" s="16" t="s">
        <v>8485</v>
      </c>
      <c r="AJ4211" s="43">
        <f>VLOOKUP(E4211,'FILIAIS PETZ'!$A$2:$K$2000,11,0)</f>
        <v>18328118009327</v>
      </c>
      <c r="AK4211" s="44">
        <f t="shared" si="281"/>
        <v>18328118009327</v>
      </c>
    </row>
    <row r="4212" spans="1:37" s="14" customFormat="1" ht="15" customHeight="1" thickBot="1" x14ac:dyDescent="0.25">
      <c r="A4212" s="9">
        <f t="shared" si="280"/>
        <v>941584</v>
      </c>
      <c r="B4212" s="18">
        <f>VLOOKUP(C4212,FORNECEDORES!D:E,2,0)</f>
        <v>811318</v>
      </c>
      <c r="C4212" s="19" t="str">
        <f>VLOOKUP(D4212,FORNECEDORES!A:D,4,0)</f>
        <v>41.483.944/0001-44</v>
      </c>
      <c r="D4212" s="13" t="s">
        <v>8606</v>
      </c>
      <c r="E4212" s="20" t="str">
        <f t="shared" si="279"/>
        <v>04 0139</v>
      </c>
      <c r="F4212" s="28" t="s">
        <v>4978</v>
      </c>
      <c r="G4212" s="21" t="str">
        <f>VLOOKUP(E4212,'FILIAIS PETZ'!A:E,5,0)</f>
        <v>PETZ PALMAS</v>
      </c>
      <c r="H4212" s="20" t="str">
        <f>VLOOKUP(E4212,'FILIAIS PETZ'!A:D,4,0)</f>
        <v>PMAS-TO</v>
      </c>
      <c r="I4212" s="46">
        <v>45477</v>
      </c>
      <c r="J4212" s="9">
        <v>941584</v>
      </c>
      <c r="K4212" s="84" t="s">
        <v>5858</v>
      </c>
      <c r="L4212" s="83" t="s">
        <v>5891</v>
      </c>
      <c r="M4212" s="46">
        <v>45492</v>
      </c>
      <c r="N4212" s="46">
        <v>45518</v>
      </c>
      <c r="O4212" s="46">
        <v>45498</v>
      </c>
      <c r="P4212" s="91" t="s">
        <v>4990</v>
      </c>
      <c r="Q4212" s="84">
        <v>3</v>
      </c>
      <c r="R4212" s="91">
        <v>1</v>
      </c>
      <c r="S4212" s="9">
        <v>8</v>
      </c>
      <c r="T4212" s="9" t="s">
        <v>32</v>
      </c>
      <c r="U4212" s="9">
        <v>11002</v>
      </c>
      <c r="V4212" s="9">
        <v>11002</v>
      </c>
      <c r="W4212" s="9" t="s">
        <v>4984</v>
      </c>
      <c r="X4212" s="10" t="s">
        <v>4985</v>
      </c>
      <c r="Y4212" s="10" t="s">
        <v>4993</v>
      </c>
      <c r="Z4212" s="9" t="s">
        <v>8241</v>
      </c>
      <c r="AA4212" s="9" t="s">
        <v>4989</v>
      </c>
      <c r="AB4212" s="9" t="s">
        <v>12941</v>
      </c>
      <c r="AC4212" s="9" t="s">
        <v>5006</v>
      </c>
      <c r="AD4212" s="29"/>
      <c r="AE4212" s="20" t="str">
        <f>VLOOKUP(E4212,'FILIAIS PETZ'!A:Q,17,0)</f>
        <v>CO-2</v>
      </c>
      <c r="AF4212" s="20" t="str">
        <f>VLOOKUP(E4212,'FILIAIS PETZ'!A:Q,3,0)</f>
        <v>FELICIO</v>
      </c>
      <c r="AG4212" s="20" t="str">
        <f>VLOOKUP(E4212,'FILIAIS PETZ'!A:Q,2,0)</f>
        <v>R3</v>
      </c>
      <c r="AH4212" s="75">
        <v>3710</v>
      </c>
      <c r="AI4212" s="16" t="s">
        <v>8493</v>
      </c>
      <c r="AJ4212" s="43">
        <f>VLOOKUP(E4212,'FILIAIS PETZ'!$A$2:$K$2000,11,0)</f>
        <v>18328118014088</v>
      </c>
      <c r="AK4212" s="44">
        <f>AJ4212</f>
        <v>18328118014088</v>
      </c>
    </row>
    <row r="4213" spans="1:37" s="14" customFormat="1" ht="15" customHeight="1" thickBot="1" x14ac:dyDescent="0.25">
      <c r="A4213" s="9">
        <f t="shared" si="280"/>
        <v>941586</v>
      </c>
      <c r="B4213" s="18">
        <f>VLOOKUP(C4213,FORNECEDORES!D:E,2,0)</f>
        <v>811318</v>
      </c>
      <c r="C4213" s="19" t="str">
        <f>VLOOKUP(D4213,FORNECEDORES!A:D,4,0)</f>
        <v>41.483.944/0001-44</v>
      </c>
      <c r="D4213" s="13" t="s">
        <v>8606</v>
      </c>
      <c r="E4213" s="20" t="str">
        <f t="shared" si="279"/>
        <v>04 0139</v>
      </c>
      <c r="F4213" s="28" t="s">
        <v>4978</v>
      </c>
      <c r="G4213" s="21" t="str">
        <f>VLOOKUP(E4213,'FILIAIS PETZ'!A:E,5,0)</f>
        <v>PETZ PALMAS</v>
      </c>
      <c r="H4213" s="20" t="str">
        <f>VLOOKUP(E4213,'FILIAIS PETZ'!A:D,4,0)</f>
        <v>PMAS-TO</v>
      </c>
      <c r="I4213" s="46">
        <v>45477</v>
      </c>
      <c r="J4213" s="9">
        <v>941586</v>
      </c>
      <c r="K4213" s="84" t="s">
        <v>5858</v>
      </c>
      <c r="L4213" s="83" t="s">
        <v>5310</v>
      </c>
      <c r="M4213" s="46">
        <v>45492</v>
      </c>
      <c r="N4213" s="46">
        <v>45518</v>
      </c>
      <c r="O4213" s="46">
        <v>45498</v>
      </c>
      <c r="P4213" s="91" t="s">
        <v>4990</v>
      </c>
      <c r="Q4213" s="84">
        <v>3</v>
      </c>
      <c r="R4213" s="91">
        <v>1</v>
      </c>
      <c r="S4213" s="9">
        <v>8</v>
      </c>
      <c r="T4213" s="9" t="s">
        <v>32</v>
      </c>
      <c r="U4213" s="9">
        <v>11002</v>
      </c>
      <c r="V4213" s="9">
        <v>11002</v>
      </c>
      <c r="W4213" s="9" t="s">
        <v>4984</v>
      </c>
      <c r="X4213" s="10" t="s">
        <v>4985</v>
      </c>
      <c r="Y4213" s="10" t="s">
        <v>4993</v>
      </c>
      <c r="Z4213" s="9" t="s">
        <v>8241</v>
      </c>
      <c r="AA4213" s="9" t="s">
        <v>4989</v>
      </c>
      <c r="AB4213" s="9" t="s">
        <v>12941</v>
      </c>
      <c r="AC4213" s="9" t="s">
        <v>5006</v>
      </c>
      <c r="AD4213" s="29"/>
      <c r="AE4213" s="20" t="str">
        <f>VLOOKUP(E4213,'FILIAIS PETZ'!A:Q,17,0)</f>
        <v>CO-2</v>
      </c>
      <c r="AF4213" s="20" t="str">
        <f>VLOOKUP(E4213,'FILIAIS PETZ'!A:Q,3,0)</f>
        <v>FELICIO</v>
      </c>
      <c r="AG4213" s="20" t="str">
        <f>VLOOKUP(E4213,'FILIAIS PETZ'!A:Q,2,0)</f>
        <v>R3</v>
      </c>
      <c r="AH4213" s="75">
        <v>1645</v>
      </c>
      <c r="AI4213" s="16" t="s">
        <v>8494</v>
      </c>
      <c r="AJ4213" s="43">
        <f>VLOOKUP(E4213,'FILIAIS PETZ'!$A$2:$K$2000,11,0)</f>
        <v>18328118014088</v>
      </c>
      <c r="AK4213" s="44">
        <f>AJ4213</f>
        <v>18328118014088</v>
      </c>
    </row>
    <row r="4214" spans="1:37" s="14" customFormat="1" ht="15" customHeight="1" thickBot="1" x14ac:dyDescent="0.25">
      <c r="A4214" s="9">
        <f t="shared" si="280"/>
        <v>941589</v>
      </c>
      <c r="B4214" s="18">
        <f>VLOOKUP(C4214,FORNECEDORES!D:E,2,0)</f>
        <v>811318</v>
      </c>
      <c r="C4214" s="19" t="str">
        <f>VLOOKUP(D4214,FORNECEDORES!A:D,4,0)</f>
        <v>41.483.944/0001-44</v>
      </c>
      <c r="D4214" s="13" t="s">
        <v>8606</v>
      </c>
      <c r="E4214" s="20" t="str">
        <f t="shared" si="279"/>
        <v>04 0139</v>
      </c>
      <c r="F4214" s="28" t="s">
        <v>4978</v>
      </c>
      <c r="G4214" s="21" t="str">
        <f>VLOOKUP(E4214,'FILIAIS PETZ'!A:E,5,0)</f>
        <v>PETZ PALMAS</v>
      </c>
      <c r="H4214" s="20" t="str">
        <f>VLOOKUP(E4214,'FILIAIS PETZ'!A:D,4,0)</f>
        <v>PMAS-TO</v>
      </c>
      <c r="I4214" s="46">
        <v>45477</v>
      </c>
      <c r="J4214" s="9">
        <v>941589</v>
      </c>
      <c r="K4214" s="84" t="s">
        <v>5858</v>
      </c>
      <c r="L4214" s="83" t="s">
        <v>6012</v>
      </c>
      <c r="M4214" s="46">
        <v>45492</v>
      </c>
      <c r="N4214" s="46">
        <v>45518</v>
      </c>
      <c r="O4214" s="46">
        <v>45498</v>
      </c>
      <c r="P4214" s="91" t="s">
        <v>4990</v>
      </c>
      <c r="Q4214" s="84">
        <v>3</v>
      </c>
      <c r="R4214" s="91">
        <v>1</v>
      </c>
      <c r="S4214" s="9">
        <v>8</v>
      </c>
      <c r="T4214" s="9" t="s">
        <v>32</v>
      </c>
      <c r="U4214" s="9">
        <v>11002</v>
      </c>
      <c r="V4214" s="9">
        <v>11002</v>
      </c>
      <c r="W4214" s="9" t="s">
        <v>4984</v>
      </c>
      <c r="X4214" s="10" t="s">
        <v>4985</v>
      </c>
      <c r="Y4214" s="10" t="s">
        <v>4993</v>
      </c>
      <c r="Z4214" s="9" t="s">
        <v>8241</v>
      </c>
      <c r="AA4214" s="9" t="s">
        <v>4989</v>
      </c>
      <c r="AB4214" s="9" t="s">
        <v>12941</v>
      </c>
      <c r="AC4214" s="9" t="s">
        <v>5006</v>
      </c>
      <c r="AD4214" s="29"/>
      <c r="AE4214" s="20" t="str">
        <f>VLOOKUP(E4214,'FILIAIS PETZ'!A:Q,17,0)</f>
        <v>CO-2</v>
      </c>
      <c r="AF4214" s="20" t="str">
        <f>VLOOKUP(E4214,'FILIAIS PETZ'!A:Q,3,0)</f>
        <v>FELICIO</v>
      </c>
      <c r="AG4214" s="20" t="str">
        <f>VLOOKUP(E4214,'FILIAIS PETZ'!A:Q,2,0)</f>
        <v>R3</v>
      </c>
      <c r="AH4214" s="75">
        <v>240</v>
      </c>
      <c r="AI4214" s="16" t="s">
        <v>8495</v>
      </c>
      <c r="AJ4214" s="43">
        <f>VLOOKUP(E4214,'FILIAIS PETZ'!$A$2:$K$2000,11,0)</f>
        <v>18328118014088</v>
      </c>
      <c r="AK4214" s="44">
        <f>AJ4214</f>
        <v>18328118014088</v>
      </c>
    </row>
    <row r="4215" spans="1:37" s="14" customFormat="1" ht="15" customHeight="1" thickBot="1" x14ac:dyDescent="0.25">
      <c r="A4215" s="9">
        <f t="shared" si="280"/>
        <v>941163</v>
      </c>
      <c r="B4215" s="18">
        <f>VLOOKUP(C4215,FORNECEDORES!D:E,2,0)</f>
        <v>3446</v>
      </c>
      <c r="C4215" s="19" t="str">
        <f>VLOOKUP(D4215,FORNECEDORES!A:D,4,0)</f>
        <v>13.577.750/0001-72</v>
      </c>
      <c r="D4215" s="13" t="s">
        <v>4883</v>
      </c>
      <c r="E4215" s="20" t="str">
        <f t="shared" si="279"/>
        <v>04 0106</v>
      </c>
      <c r="F4215" s="28" t="s">
        <v>4952</v>
      </c>
      <c r="G4215" s="21" t="str">
        <f>VLOOKUP(E4215,'FILIAIS PETZ'!A:E,5,0)</f>
        <v>PETZ COTIA</v>
      </c>
      <c r="H4215" s="20" t="str">
        <f>VLOOKUP(E4215,'FILIAIS PETZ'!A:D,4,0)</f>
        <v>CTIA-SP</v>
      </c>
      <c r="I4215" s="46">
        <v>45477</v>
      </c>
      <c r="J4215" s="9">
        <v>941163</v>
      </c>
      <c r="K4215" s="84" t="s">
        <v>5858</v>
      </c>
      <c r="L4215" s="83" t="s">
        <v>8673</v>
      </c>
      <c r="M4215" s="46">
        <v>45478</v>
      </c>
      <c r="N4215" s="46">
        <v>45511</v>
      </c>
      <c r="O4215" s="46">
        <v>45490</v>
      </c>
      <c r="P4215" s="91" t="s">
        <v>4982</v>
      </c>
      <c r="Q4215" s="84">
        <v>3</v>
      </c>
      <c r="R4215" s="91">
        <v>1</v>
      </c>
      <c r="S4215" s="9">
        <v>8</v>
      </c>
      <c r="T4215" s="9" t="s">
        <v>32</v>
      </c>
      <c r="U4215" s="9">
        <v>11002</v>
      </c>
      <c r="V4215" s="9">
        <v>11002</v>
      </c>
      <c r="W4215" s="9" t="s">
        <v>5122</v>
      </c>
      <c r="X4215" s="10" t="s">
        <v>4985</v>
      </c>
      <c r="Y4215" s="10" t="s">
        <v>4993</v>
      </c>
      <c r="Z4215" s="9" t="s">
        <v>4993</v>
      </c>
      <c r="AA4215" s="9" t="s">
        <v>4989</v>
      </c>
      <c r="AB4215" s="9" t="s">
        <v>12941</v>
      </c>
      <c r="AC4215" s="9" t="s">
        <v>4988</v>
      </c>
      <c r="AD4215" s="29" t="s">
        <v>8481</v>
      </c>
      <c r="AE4215" s="20" t="str">
        <f>VLOOKUP(E4215,'FILIAIS PETZ'!A:Q,17,0)</f>
        <v>SP7</v>
      </c>
      <c r="AF4215" s="20" t="str">
        <f>VLOOKUP(E4215,'FILIAIS PETZ'!A:Q,3,0)</f>
        <v>FELICIO</v>
      </c>
      <c r="AG4215" s="20" t="str">
        <f>VLOOKUP(E4215,'FILIAIS PETZ'!A:Q,2,0)</f>
        <v>R3</v>
      </c>
      <c r="AH4215" s="75">
        <v>5000</v>
      </c>
      <c r="AI4215" s="16" t="s">
        <v>8485</v>
      </c>
      <c r="AJ4215" s="43">
        <f>VLOOKUP(E4215,'FILIAIS PETZ'!$A$2:$K$2000,11,0)</f>
        <v>18328118009327</v>
      </c>
      <c r="AK4215" s="44">
        <f>AJ4215</f>
        <v>18328118009327</v>
      </c>
    </row>
    <row r="4216" spans="1:37" s="14" customFormat="1" ht="15" customHeight="1" thickBot="1" x14ac:dyDescent="0.25">
      <c r="B4216" s="18">
        <f>VLOOKUP(C4216,FORNECEDORES!D:E,2,0)</f>
        <v>6740</v>
      </c>
      <c r="C4216" s="19" t="str">
        <f>VLOOKUP(D4216,FORNECEDORES!A:D,4,0)</f>
        <v>29.739.737/0052-52</v>
      </c>
      <c r="D4216" s="13" t="s">
        <v>7597</v>
      </c>
      <c r="E4216" s="20" t="str">
        <f t="shared" si="279"/>
        <v>04 0138</v>
      </c>
      <c r="F4216" s="28" t="s">
        <v>8627</v>
      </c>
      <c r="G4216" s="21" t="str">
        <f>VLOOKUP(E4216,'FILIAIS PETZ'!A:E,5,0)</f>
        <v>PETZ JOÃO FIRMINO</v>
      </c>
      <c r="H4216" s="20" t="str">
        <f>VLOOKUP(E4216,'FILIAIS PETZ'!A:D,4,0)</f>
        <v>JFIR-SP</v>
      </c>
      <c r="I4216" s="46">
        <v>45477</v>
      </c>
      <c r="J4216" s="9">
        <v>941225</v>
      </c>
      <c r="K4216" s="84" t="s">
        <v>9047</v>
      </c>
      <c r="L4216" s="83" t="s">
        <v>11322</v>
      </c>
      <c r="M4216" s="46">
        <v>45477</v>
      </c>
      <c r="N4216" s="46">
        <v>45504</v>
      </c>
      <c r="O4216" s="46">
        <v>45491</v>
      </c>
      <c r="P4216" s="91" t="s">
        <v>4990</v>
      </c>
      <c r="Q4216" s="84">
        <v>3</v>
      </c>
      <c r="R4216" s="91">
        <v>1</v>
      </c>
      <c r="S4216" s="9">
        <v>8</v>
      </c>
      <c r="T4216" s="9" t="s">
        <v>32</v>
      </c>
      <c r="U4216" s="9">
        <v>11002</v>
      </c>
      <c r="V4216" s="9">
        <v>11002</v>
      </c>
      <c r="W4216" s="9" t="s">
        <v>5019</v>
      </c>
      <c r="X4216" s="10" t="s">
        <v>5033</v>
      </c>
      <c r="Y4216" s="84" t="s">
        <v>4993</v>
      </c>
      <c r="Z4216" s="84" t="s">
        <v>4993</v>
      </c>
      <c r="AA4216" s="84" t="s">
        <v>5033</v>
      </c>
      <c r="AB4216" s="84" t="s">
        <v>12941</v>
      </c>
      <c r="AC4216" s="9" t="s">
        <v>5006</v>
      </c>
      <c r="AD4216" s="29"/>
      <c r="AE4216" s="20" t="str">
        <f>VLOOKUP(E4216,'FILIAIS PETZ'!A:Q,17,0)</f>
        <v>SP3</v>
      </c>
      <c r="AF4216" s="20" t="str">
        <f>VLOOKUP(E4216,'FILIAIS PETZ'!A:Q,3,0)</f>
        <v>FELICIO</v>
      </c>
      <c r="AG4216" s="20" t="str">
        <f>VLOOKUP(E4216,'FILIAIS PETZ'!A:Q,2,0)</f>
        <v>R3</v>
      </c>
      <c r="AH4216" s="75">
        <v>51.25</v>
      </c>
      <c r="AI4216" s="16" t="s">
        <v>11323</v>
      </c>
      <c r="AJ4216" s="56">
        <v>18328118012972</v>
      </c>
      <c r="AK4216" s="44">
        <v>18328118012972</v>
      </c>
    </row>
    <row r="4217" spans="1:37" s="14" customFormat="1" ht="15" customHeight="1" thickBot="1" x14ac:dyDescent="0.25">
      <c r="B4217" s="18">
        <f>VLOOKUP(C4217,FORNECEDORES!D:E,2,0)</f>
        <v>6740</v>
      </c>
      <c r="C4217" s="19" t="str">
        <f>VLOOKUP(D4217,FORNECEDORES!A:D,4,0)</f>
        <v>29.739.737/0052-52</v>
      </c>
      <c r="D4217" s="13" t="s">
        <v>7597</v>
      </c>
      <c r="E4217" s="20" t="str">
        <f t="shared" si="279"/>
        <v>04 0138</v>
      </c>
      <c r="F4217" s="28" t="s">
        <v>8627</v>
      </c>
      <c r="G4217" s="21" t="str">
        <f>VLOOKUP(E4217,'FILIAIS PETZ'!A:E,5,0)</f>
        <v>PETZ JOÃO FIRMINO</v>
      </c>
      <c r="H4217" s="20" t="str">
        <f>VLOOKUP(E4217,'FILIAIS PETZ'!A:D,4,0)</f>
        <v>JFIR-SP</v>
      </c>
      <c r="I4217" s="46">
        <v>45477</v>
      </c>
      <c r="J4217" s="9">
        <v>941228</v>
      </c>
      <c r="K4217" s="84" t="s">
        <v>9047</v>
      </c>
      <c r="L4217" s="83" t="s">
        <v>11324</v>
      </c>
      <c r="M4217" s="46">
        <v>45477</v>
      </c>
      <c r="N4217" s="46">
        <v>45504</v>
      </c>
      <c r="O4217" s="46">
        <v>45491</v>
      </c>
      <c r="P4217" s="91" t="s">
        <v>4990</v>
      </c>
      <c r="Q4217" s="84">
        <v>3</v>
      </c>
      <c r="R4217" s="91">
        <v>1</v>
      </c>
      <c r="S4217" s="9">
        <v>8</v>
      </c>
      <c r="T4217" s="9" t="s">
        <v>32</v>
      </c>
      <c r="U4217" s="9">
        <v>11002</v>
      </c>
      <c r="V4217" s="9">
        <v>11002</v>
      </c>
      <c r="W4217" s="9" t="s">
        <v>5019</v>
      </c>
      <c r="X4217" s="10" t="s">
        <v>5033</v>
      </c>
      <c r="Y4217" s="84" t="s">
        <v>4993</v>
      </c>
      <c r="Z4217" s="84" t="s">
        <v>4993</v>
      </c>
      <c r="AA4217" s="84" t="s">
        <v>5033</v>
      </c>
      <c r="AB4217" s="84" t="s">
        <v>12941</v>
      </c>
      <c r="AC4217" s="9" t="s">
        <v>5006</v>
      </c>
      <c r="AD4217" s="29"/>
      <c r="AE4217" s="20" t="str">
        <f>VLOOKUP(E4217,'FILIAIS PETZ'!A:Q,17,0)</f>
        <v>SP3</v>
      </c>
      <c r="AF4217" s="20" t="str">
        <f>VLOOKUP(E4217,'FILIAIS PETZ'!A:Q,3,0)</f>
        <v>FELICIO</v>
      </c>
      <c r="AG4217" s="20" t="str">
        <f>VLOOKUP(E4217,'FILIAIS PETZ'!A:Q,2,0)</f>
        <v>R3</v>
      </c>
      <c r="AH4217" s="75">
        <v>1048.79</v>
      </c>
      <c r="AI4217" s="16" t="s">
        <v>11325</v>
      </c>
      <c r="AJ4217" s="56">
        <v>18328118012972</v>
      </c>
      <c r="AK4217" s="44">
        <v>18328118012972</v>
      </c>
    </row>
    <row r="4218" spans="1:37" s="14" customFormat="1" ht="15" customHeight="1" thickBot="1" x14ac:dyDescent="0.25">
      <c r="B4218" s="18">
        <f>VLOOKUP(C4218,FORNECEDORES!D:E,2,0)</f>
        <v>6740</v>
      </c>
      <c r="C4218" s="19" t="str">
        <f>VLOOKUP(D4218,FORNECEDORES!A:D,4,0)</f>
        <v>29.739.737/0052-52</v>
      </c>
      <c r="D4218" s="13" t="s">
        <v>7597</v>
      </c>
      <c r="E4218" s="20" t="str">
        <f t="shared" si="279"/>
        <v>04 0138</v>
      </c>
      <c r="F4218" s="28" t="s">
        <v>8627</v>
      </c>
      <c r="G4218" s="21" t="str">
        <f>VLOOKUP(E4218,'FILIAIS PETZ'!A:E,5,0)</f>
        <v>PETZ JOÃO FIRMINO</v>
      </c>
      <c r="H4218" s="20" t="str">
        <f>VLOOKUP(E4218,'FILIAIS PETZ'!A:D,4,0)</f>
        <v>JFIR-SP</v>
      </c>
      <c r="I4218" s="46">
        <v>45477</v>
      </c>
      <c r="J4218" s="9">
        <v>941230</v>
      </c>
      <c r="K4218" s="84" t="s">
        <v>9047</v>
      </c>
      <c r="L4218" s="83" t="s">
        <v>11326</v>
      </c>
      <c r="M4218" s="46">
        <v>45477</v>
      </c>
      <c r="N4218" s="46">
        <v>45504</v>
      </c>
      <c r="O4218" s="46">
        <v>45491</v>
      </c>
      <c r="P4218" s="91" t="s">
        <v>4990</v>
      </c>
      <c r="Q4218" s="84">
        <v>3</v>
      </c>
      <c r="R4218" s="91">
        <v>1</v>
      </c>
      <c r="S4218" s="9">
        <v>8</v>
      </c>
      <c r="T4218" s="9" t="s">
        <v>32</v>
      </c>
      <c r="U4218" s="9">
        <v>11002</v>
      </c>
      <c r="V4218" s="9">
        <v>11002</v>
      </c>
      <c r="W4218" s="9" t="s">
        <v>5019</v>
      </c>
      <c r="X4218" s="10" t="s">
        <v>5033</v>
      </c>
      <c r="Y4218" s="84" t="s">
        <v>4993</v>
      </c>
      <c r="Z4218" s="84" t="s">
        <v>4993</v>
      </c>
      <c r="AA4218" s="84" t="s">
        <v>5033</v>
      </c>
      <c r="AB4218" s="84" t="s">
        <v>12941</v>
      </c>
      <c r="AC4218" s="9" t="s">
        <v>5006</v>
      </c>
      <c r="AD4218" s="29"/>
      <c r="AE4218" s="20" t="str">
        <f>VLOOKUP(E4218,'FILIAIS PETZ'!A:Q,17,0)</f>
        <v>SP3</v>
      </c>
      <c r="AF4218" s="20" t="str">
        <f>VLOOKUP(E4218,'FILIAIS PETZ'!A:Q,3,0)</f>
        <v>FELICIO</v>
      </c>
      <c r="AG4218" s="20" t="str">
        <f>VLOOKUP(E4218,'FILIAIS PETZ'!A:Q,2,0)</f>
        <v>R3</v>
      </c>
      <c r="AH4218" s="75">
        <v>902.6</v>
      </c>
      <c r="AI4218" s="16" t="s">
        <v>11327</v>
      </c>
      <c r="AJ4218" s="56">
        <v>18328118012972</v>
      </c>
      <c r="AK4218" s="44">
        <v>18328118012972</v>
      </c>
    </row>
    <row r="4219" spans="1:37" s="14" customFormat="1" ht="15" customHeight="1" thickBot="1" x14ac:dyDescent="0.25">
      <c r="A4219" s="9">
        <f t="shared" ref="A4219:A4266" si="282">J4219</f>
        <v>941987</v>
      </c>
      <c r="B4219" s="18">
        <f>VLOOKUP(C4219,FORNECEDORES!D:E,2,0)</f>
        <v>9057</v>
      </c>
      <c r="C4219" s="19" t="str">
        <f>VLOOKUP(D4219,FORNECEDORES!A:D,4,0)</f>
        <v>19.357.006/0001-49</v>
      </c>
      <c r="D4219" s="13" t="s">
        <v>2290</v>
      </c>
      <c r="E4219" s="20" t="str">
        <f t="shared" si="279"/>
        <v>04 0223</v>
      </c>
      <c r="F4219" s="28" t="s">
        <v>4977</v>
      </c>
      <c r="G4219" s="21" t="str">
        <f>VLOOKUP(E4219,'FILIAIS PETZ'!A:E,5,0)</f>
        <v>PETZ IPATINGA (ANTIGA BETIM AMERICAS/MG)</v>
      </c>
      <c r="H4219" s="20" t="str">
        <f>VLOOKUP(E4219,'FILIAIS PETZ'!A:D,4,0)</f>
        <v>IPTG-MG</v>
      </c>
      <c r="I4219" s="46">
        <v>45478</v>
      </c>
      <c r="J4219" s="9">
        <v>941987</v>
      </c>
      <c r="K4219" s="84" t="s">
        <v>5858</v>
      </c>
      <c r="L4219" s="83" t="s">
        <v>8768</v>
      </c>
      <c r="M4219" s="46">
        <v>45481</v>
      </c>
      <c r="N4219" s="46">
        <v>45511</v>
      </c>
      <c r="O4219" s="46">
        <v>45492</v>
      </c>
      <c r="P4219" s="91" t="s">
        <v>4990</v>
      </c>
      <c r="Q4219" s="84">
        <v>3</v>
      </c>
      <c r="R4219" s="91">
        <v>1</v>
      </c>
      <c r="S4219" s="9">
        <v>8</v>
      </c>
      <c r="T4219" s="9" t="s">
        <v>32</v>
      </c>
      <c r="U4219" s="9">
        <v>11002</v>
      </c>
      <c r="V4219" s="9">
        <v>11002</v>
      </c>
      <c r="W4219" s="9" t="s">
        <v>4984</v>
      </c>
      <c r="X4219" s="10" t="s">
        <v>4985</v>
      </c>
      <c r="Y4219" s="10" t="s">
        <v>4993</v>
      </c>
      <c r="Z4219" s="10" t="s">
        <v>4993</v>
      </c>
      <c r="AA4219" s="10" t="s">
        <v>4989</v>
      </c>
      <c r="AB4219" s="10" t="s">
        <v>12941</v>
      </c>
      <c r="AC4219" s="9" t="s">
        <v>5006</v>
      </c>
      <c r="AD4219" s="29"/>
      <c r="AE4219" s="20" t="str">
        <f>VLOOKUP(E4219,'FILIAIS PETZ'!A:Q,17,0)</f>
        <v>MG-2</v>
      </c>
      <c r="AF4219" s="20" t="str">
        <f>VLOOKUP(E4219,'FILIAIS PETZ'!A:Q,3,0)</f>
        <v>FELICIO</v>
      </c>
      <c r="AG4219" s="20" t="str">
        <f>VLOOKUP(E4219,'FILIAIS PETZ'!A:Q,2,0)</f>
        <v>R3</v>
      </c>
      <c r="AH4219" s="75">
        <v>770</v>
      </c>
      <c r="AI4219" s="16" t="s">
        <v>8496</v>
      </c>
      <c r="AJ4219" s="43" t="str">
        <f>VLOOKUP(E4219,'FILIAIS PETZ'!$A$2:$K$2000,11,0)</f>
        <v>18.328.118/0213-78</v>
      </c>
      <c r="AK4219" s="44" t="str">
        <f t="shared" ref="AK4219:AK4264" si="283">AJ4219</f>
        <v>18.328.118/0213-78</v>
      </c>
    </row>
    <row r="4220" spans="1:37" s="14" customFormat="1" ht="15" customHeight="1" thickBot="1" x14ac:dyDescent="0.25">
      <c r="A4220" s="9">
        <f t="shared" si="282"/>
        <v>941991</v>
      </c>
      <c r="B4220" s="18">
        <f>VLOOKUP(C4220,FORNECEDORES!D:E,2,0)</f>
        <v>9057</v>
      </c>
      <c r="C4220" s="19" t="str">
        <f>VLOOKUP(D4220,FORNECEDORES!A:D,4,0)</f>
        <v>19.357.006/0001-49</v>
      </c>
      <c r="D4220" s="13" t="s">
        <v>2290</v>
      </c>
      <c r="E4220" s="20" t="str">
        <f t="shared" si="279"/>
        <v>04 0244</v>
      </c>
      <c r="F4220" s="28" t="s">
        <v>4957</v>
      </c>
      <c r="G4220" s="21" t="str">
        <f>VLOOKUP(E4220,'FILIAIS PETZ'!A:E,5,0)</f>
        <v>PETZ GOVERNADOR VALADARES</v>
      </c>
      <c r="H4220" s="20" t="str">
        <f>VLOOKUP(E4220,'FILIAIS PETZ'!A:D,4,0)</f>
        <v>GVLD-MG</v>
      </c>
      <c r="I4220" s="46">
        <v>45478</v>
      </c>
      <c r="J4220" s="9">
        <v>941991</v>
      </c>
      <c r="K4220" s="84" t="s">
        <v>5858</v>
      </c>
      <c r="L4220" s="83" t="s">
        <v>8769</v>
      </c>
      <c r="M4220" s="46">
        <v>45481</v>
      </c>
      <c r="N4220" s="46">
        <v>45511</v>
      </c>
      <c r="O4220" s="46">
        <v>45492</v>
      </c>
      <c r="P4220" s="91" t="s">
        <v>4990</v>
      </c>
      <c r="Q4220" s="84">
        <v>3</v>
      </c>
      <c r="R4220" s="91">
        <v>1</v>
      </c>
      <c r="S4220" s="9">
        <v>8</v>
      </c>
      <c r="T4220" s="9" t="s">
        <v>32</v>
      </c>
      <c r="U4220" s="9">
        <v>11002</v>
      </c>
      <c r="V4220" s="9">
        <v>11002</v>
      </c>
      <c r="W4220" s="9" t="s">
        <v>5024</v>
      </c>
      <c r="X4220" s="10" t="s">
        <v>4985</v>
      </c>
      <c r="Y4220" s="10" t="s">
        <v>4993</v>
      </c>
      <c r="Z4220" s="10" t="s">
        <v>4993</v>
      </c>
      <c r="AA4220" s="10" t="s">
        <v>4989</v>
      </c>
      <c r="AB4220" s="10" t="s">
        <v>12941</v>
      </c>
      <c r="AC4220" s="9" t="s">
        <v>5006</v>
      </c>
      <c r="AD4220" s="29"/>
      <c r="AE4220" s="20" t="str">
        <f>VLOOKUP(E4220,'FILIAIS PETZ'!A:Q,17,0)</f>
        <v>MG-2</v>
      </c>
      <c r="AF4220" s="20" t="str">
        <f>VLOOKUP(E4220,'FILIAIS PETZ'!A:Q,3,0)</f>
        <v>FELICIO</v>
      </c>
      <c r="AG4220" s="20" t="str">
        <f>VLOOKUP(E4220,'FILIAIS PETZ'!A:Q,2,0)</f>
        <v>R3</v>
      </c>
      <c r="AH4220" s="75">
        <v>3350</v>
      </c>
      <c r="AI4220" s="16" t="s">
        <v>8497</v>
      </c>
      <c r="AJ4220" s="43" t="str">
        <f>VLOOKUP(E4220,'FILIAIS PETZ'!$A$2:$K$2000,11,0)</f>
        <v>18.328.118/0231-50</v>
      </c>
      <c r="AK4220" s="44" t="str">
        <f t="shared" si="283"/>
        <v>18.328.118/0231-50</v>
      </c>
    </row>
    <row r="4221" spans="1:37" s="14" customFormat="1" ht="15" customHeight="1" thickBot="1" x14ac:dyDescent="0.25">
      <c r="A4221" s="9">
        <f t="shared" si="282"/>
        <v>941992</v>
      </c>
      <c r="B4221" s="18">
        <f>VLOOKUP(C4221,FORNECEDORES!D:E,2,0)</f>
        <v>9057</v>
      </c>
      <c r="C4221" s="19" t="str">
        <f>VLOOKUP(D4221,FORNECEDORES!A:D,4,0)</f>
        <v>19.357.006/0001-49</v>
      </c>
      <c r="D4221" s="13" t="s">
        <v>2290</v>
      </c>
      <c r="E4221" s="20" t="str">
        <f t="shared" si="279"/>
        <v>04 0244</v>
      </c>
      <c r="F4221" s="28" t="s">
        <v>4957</v>
      </c>
      <c r="G4221" s="21" t="str">
        <f>VLOOKUP(E4221,'FILIAIS PETZ'!A:E,5,0)</f>
        <v>PETZ GOVERNADOR VALADARES</v>
      </c>
      <c r="H4221" s="20" t="str">
        <f>VLOOKUP(E4221,'FILIAIS PETZ'!A:D,4,0)</f>
        <v>GVLD-MG</v>
      </c>
      <c r="I4221" s="46">
        <v>45478</v>
      </c>
      <c r="J4221" s="9">
        <v>941992</v>
      </c>
      <c r="K4221" s="84" t="s">
        <v>5858</v>
      </c>
      <c r="L4221" s="83" t="s">
        <v>8770</v>
      </c>
      <c r="M4221" s="46">
        <v>45481</v>
      </c>
      <c r="N4221" s="46">
        <v>45511</v>
      </c>
      <c r="O4221" s="46">
        <v>45492</v>
      </c>
      <c r="P4221" s="91" t="s">
        <v>4990</v>
      </c>
      <c r="Q4221" s="84">
        <v>3</v>
      </c>
      <c r="R4221" s="91">
        <v>1</v>
      </c>
      <c r="S4221" s="9">
        <v>8</v>
      </c>
      <c r="T4221" s="9" t="s">
        <v>32</v>
      </c>
      <c r="U4221" s="9">
        <v>11002</v>
      </c>
      <c r="V4221" s="9">
        <v>11002</v>
      </c>
      <c r="W4221" s="9" t="s">
        <v>8492</v>
      </c>
      <c r="X4221" s="10" t="s">
        <v>4992</v>
      </c>
      <c r="Y4221" s="10" t="s">
        <v>4997</v>
      </c>
      <c r="Z4221" s="10" t="s">
        <v>4993</v>
      </c>
      <c r="AA4221" s="9" t="s">
        <v>4992</v>
      </c>
      <c r="AB4221" s="9" t="s">
        <v>5066</v>
      </c>
      <c r="AC4221" s="9" t="s">
        <v>5006</v>
      </c>
      <c r="AD4221" s="29"/>
      <c r="AE4221" s="20" t="str">
        <f>VLOOKUP(E4221,'FILIAIS PETZ'!A:Q,17,0)</f>
        <v>MG-2</v>
      </c>
      <c r="AF4221" s="20" t="str">
        <f>VLOOKUP(E4221,'FILIAIS PETZ'!A:Q,3,0)</f>
        <v>FELICIO</v>
      </c>
      <c r="AG4221" s="20" t="str">
        <f>VLOOKUP(E4221,'FILIAIS PETZ'!A:Q,2,0)</f>
        <v>R3</v>
      </c>
      <c r="AH4221" s="75">
        <v>960</v>
      </c>
      <c r="AI4221" s="16" t="s">
        <v>8498</v>
      </c>
      <c r="AJ4221" s="43" t="str">
        <f>VLOOKUP(E4221,'FILIAIS PETZ'!$A$2:$K$2000,11,0)</f>
        <v>18.328.118/0231-50</v>
      </c>
      <c r="AK4221" s="44" t="str">
        <f t="shared" si="283"/>
        <v>18.328.118/0231-50</v>
      </c>
    </row>
    <row r="4222" spans="1:37" s="14" customFormat="1" ht="15" customHeight="1" thickBot="1" x14ac:dyDescent="0.25">
      <c r="A4222" s="9">
        <f t="shared" si="282"/>
        <v>941993</v>
      </c>
      <c r="B4222" s="18">
        <f>VLOOKUP(C4222,FORNECEDORES!D:E,2,0)</f>
        <v>9057</v>
      </c>
      <c r="C4222" s="19" t="str">
        <f>VLOOKUP(D4222,FORNECEDORES!A:D,4,0)</f>
        <v>19.357.006/0001-49</v>
      </c>
      <c r="D4222" s="13" t="s">
        <v>2290</v>
      </c>
      <c r="E4222" s="20" t="str">
        <f t="shared" si="279"/>
        <v>04 0244</v>
      </c>
      <c r="F4222" s="28" t="s">
        <v>4957</v>
      </c>
      <c r="G4222" s="21" t="str">
        <f>VLOOKUP(E4222,'FILIAIS PETZ'!A:E,5,0)</f>
        <v>PETZ GOVERNADOR VALADARES</v>
      </c>
      <c r="H4222" s="20" t="str">
        <f>VLOOKUP(E4222,'FILIAIS PETZ'!A:D,4,0)</f>
        <v>GVLD-MG</v>
      </c>
      <c r="I4222" s="46">
        <v>45478</v>
      </c>
      <c r="J4222" s="9">
        <v>941993</v>
      </c>
      <c r="K4222" s="84" t="s">
        <v>5858</v>
      </c>
      <c r="L4222" s="83" t="s">
        <v>8771</v>
      </c>
      <c r="M4222" s="46">
        <v>45481</v>
      </c>
      <c r="N4222" s="46">
        <v>45511</v>
      </c>
      <c r="O4222" s="46">
        <v>45492</v>
      </c>
      <c r="P4222" s="91" t="s">
        <v>4990</v>
      </c>
      <c r="Q4222" s="84">
        <v>3</v>
      </c>
      <c r="R4222" s="91">
        <v>1</v>
      </c>
      <c r="S4222" s="9">
        <v>8</v>
      </c>
      <c r="T4222" s="9" t="s">
        <v>32</v>
      </c>
      <c r="U4222" s="9">
        <v>11002</v>
      </c>
      <c r="V4222" s="9">
        <v>11002</v>
      </c>
      <c r="W4222" s="9" t="s">
        <v>4984</v>
      </c>
      <c r="X4222" s="10" t="s">
        <v>4985</v>
      </c>
      <c r="Y4222" s="9" t="s">
        <v>4980</v>
      </c>
      <c r="Z4222" s="9" t="s">
        <v>4980</v>
      </c>
      <c r="AA4222" s="9" t="s">
        <v>4989</v>
      </c>
      <c r="AB4222" s="9" t="s">
        <v>5005</v>
      </c>
      <c r="AC4222" s="9" t="s">
        <v>5006</v>
      </c>
      <c r="AD4222" s="29"/>
      <c r="AE4222" s="20" t="str">
        <f>VLOOKUP(E4222,'FILIAIS PETZ'!A:Q,17,0)</f>
        <v>MG-2</v>
      </c>
      <c r="AF4222" s="20" t="str">
        <f>VLOOKUP(E4222,'FILIAIS PETZ'!A:Q,3,0)</f>
        <v>FELICIO</v>
      </c>
      <c r="AG4222" s="20" t="str">
        <f>VLOOKUP(E4222,'FILIAIS PETZ'!A:Q,2,0)</f>
        <v>R3</v>
      </c>
      <c r="AH4222" s="75">
        <v>580</v>
      </c>
      <c r="AI4222" s="16" t="s">
        <v>8499</v>
      </c>
      <c r="AJ4222" s="43" t="str">
        <f>VLOOKUP(E4222,'FILIAIS PETZ'!$A$2:$K$2000,11,0)</f>
        <v>18.328.118/0231-50</v>
      </c>
      <c r="AK4222" s="44" t="str">
        <f t="shared" si="283"/>
        <v>18.328.118/0231-50</v>
      </c>
    </row>
    <row r="4223" spans="1:37" s="14" customFormat="1" ht="15" customHeight="1" thickBot="1" x14ac:dyDescent="0.25">
      <c r="A4223" s="9">
        <f t="shared" si="282"/>
        <v>942008</v>
      </c>
      <c r="B4223" s="18">
        <f>VLOOKUP(C4223,FORNECEDORES!D:E,2,0)</f>
        <v>9057</v>
      </c>
      <c r="C4223" s="19" t="str">
        <f>VLOOKUP(D4223,FORNECEDORES!A:D,4,0)</f>
        <v>19.357.006/0001-49</v>
      </c>
      <c r="D4223" s="13" t="s">
        <v>2290</v>
      </c>
      <c r="E4223" s="20" t="str">
        <f t="shared" si="279"/>
        <v>04 0248</v>
      </c>
      <c r="F4223" s="28" t="s">
        <v>5848</v>
      </c>
      <c r="G4223" s="21" t="str">
        <f>VLOOKUP(E4223,'FILIAIS PETZ'!A:E,5,0)</f>
        <v>PETZ DIVINÓPOLIS</v>
      </c>
      <c r="H4223" s="20" t="str">
        <f>VLOOKUP(E4223,'FILIAIS PETZ'!A:D,4,0)</f>
        <v>DVNP-MG</v>
      </c>
      <c r="I4223" s="46">
        <v>45478</v>
      </c>
      <c r="J4223" s="9">
        <v>942008</v>
      </c>
      <c r="K4223" s="84" t="s">
        <v>5858</v>
      </c>
      <c r="L4223" s="83" t="s">
        <v>8772</v>
      </c>
      <c r="M4223" s="46">
        <v>45481</v>
      </c>
      <c r="N4223" s="46">
        <v>45511</v>
      </c>
      <c r="O4223" s="46">
        <v>45492</v>
      </c>
      <c r="P4223" s="91" t="s">
        <v>4990</v>
      </c>
      <c r="Q4223" s="84">
        <v>3</v>
      </c>
      <c r="R4223" s="91">
        <v>1</v>
      </c>
      <c r="S4223" s="9">
        <v>8</v>
      </c>
      <c r="T4223" s="9" t="s">
        <v>32</v>
      </c>
      <c r="U4223" s="9">
        <v>11002</v>
      </c>
      <c r="V4223" s="9">
        <v>11002</v>
      </c>
      <c r="W4223" s="9" t="s">
        <v>4984</v>
      </c>
      <c r="X4223" s="10" t="s">
        <v>4985</v>
      </c>
      <c r="Y4223" s="9" t="s">
        <v>4980</v>
      </c>
      <c r="Z4223" s="9" t="s">
        <v>4980</v>
      </c>
      <c r="AA4223" s="9" t="s">
        <v>4989</v>
      </c>
      <c r="AB4223" s="9" t="s">
        <v>5005</v>
      </c>
      <c r="AC4223" s="9" t="s">
        <v>5006</v>
      </c>
      <c r="AD4223" s="29"/>
      <c r="AE4223" s="20" t="str">
        <f>VLOOKUP(E4223,'FILIAIS PETZ'!A:Q,17,0)</f>
        <v>MG-2</v>
      </c>
      <c r="AF4223" s="20" t="str">
        <f>VLOOKUP(E4223,'FILIAIS PETZ'!A:Q,3,0)</f>
        <v>FELICIO</v>
      </c>
      <c r="AG4223" s="20" t="str">
        <f>VLOOKUP(E4223,'FILIAIS PETZ'!A:Q,2,0)</f>
        <v>R3</v>
      </c>
      <c r="AH4223" s="75">
        <v>450</v>
      </c>
      <c r="AI4223" s="16" t="s">
        <v>8500</v>
      </c>
      <c r="AJ4223" s="43" t="str">
        <f>VLOOKUP(E4223,'FILIAIS PETZ'!$A$2:$K$2000,11,0)</f>
        <v>18.328.118/0246-36</v>
      </c>
      <c r="AK4223" s="44" t="str">
        <f t="shared" si="283"/>
        <v>18.328.118/0246-36</v>
      </c>
    </row>
    <row r="4224" spans="1:37" s="14" customFormat="1" ht="15" customHeight="1" thickBot="1" x14ac:dyDescent="0.25">
      <c r="A4224" s="9">
        <f t="shared" si="282"/>
        <v>942011</v>
      </c>
      <c r="B4224" s="18">
        <f>VLOOKUP(C4224,FORNECEDORES!D:E,2,0)</f>
        <v>9057</v>
      </c>
      <c r="C4224" s="19" t="str">
        <f>VLOOKUP(D4224,FORNECEDORES!A:D,4,0)</f>
        <v>19.357.006/0001-49</v>
      </c>
      <c r="D4224" s="13" t="s">
        <v>2290</v>
      </c>
      <c r="E4224" s="20" t="str">
        <f t="shared" si="279"/>
        <v>04 0155</v>
      </c>
      <c r="F4224" s="28" t="s">
        <v>4929</v>
      </c>
      <c r="G4224" s="21" t="str">
        <f>VLOOKUP(E4224,'FILIAIS PETZ'!A:E,5,0)</f>
        <v>PETZ SETE LAGOAS</v>
      </c>
      <c r="H4224" s="20" t="str">
        <f>VLOOKUP(E4224,'FILIAIS PETZ'!A:D,4,0)</f>
        <v>STLG-MG</v>
      </c>
      <c r="I4224" s="46">
        <v>45478</v>
      </c>
      <c r="J4224" s="9">
        <v>942011</v>
      </c>
      <c r="K4224" s="84" t="s">
        <v>5858</v>
      </c>
      <c r="L4224" s="83" t="s">
        <v>8773</v>
      </c>
      <c r="M4224" s="46">
        <v>45481</v>
      </c>
      <c r="N4224" s="46">
        <v>45511</v>
      </c>
      <c r="O4224" s="46">
        <v>45492</v>
      </c>
      <c r="P4224" s="91" t="s">
        <v>4990</v>
      </c>
      <c r="Q4224" s="84">
        <v>3</v>
      </c>
      <c r="R4224" s="91">
        <v>1</v>
      </c>
      <c r="S4224" s="9">
        <v>8</v>
      </c>
      <c r="T4224" s="9" t="s">
        <v>32</v>
      </c>
      <c r="U4224" s="9">
        <v>11002</v>
      </c>
      <c r="V4224" s="9">
        <v>11002</v>
      </c>
      <c r="W4224" s="9" t="s">
        <v>5019</v>
      </c>
      <c r="X4224" s="10" t="s">
        <v>4985</v>
      </c>
      <c r="Y4224" s="10" t="s">
        <v>4993</v>
      </c>
      <c r="Z4224" s="9" t="s">
        <v>4993</v>
      </c>
      <c r="AA4224" s="9" t="s">
        <v>4989</v>
      </c>
      <c r="AB4224" s="9" t="s">
        <v>5066</v>
      </c>
      <c r="AC4224" s="9" t="s">
        <v>5006</v>
      </c>
      <c r="AD4224" s="29"/>
      <c r="AE4224" s="20" t="str">
        <f>VLOOKUP(E4224,'FILIAIS PETZ'!A:Q,17,0)</f>
        <v>MG-1</v>
      </c>
      <c r="AF4224" s="20" t="str">
        <f>VLOOKUP(E4224,'FILIAIS PETZ'!A:Q,3,0)</f>
        <v>FELICIO</v>
      </c>
      <c r="AG4224" s="20" t="str">
        <f>VLOOKUP(E4224,'FILIAIS PETZ'!A:Q,2,0)</f>
        <v>R3</v>
      </c>
      <c r="AH4224" s="75">
        <v>450</v>
      </c>
      <c r="AI4224" s="16" t="s">
        <v>8501</v>
      </c>
      <c r="AJ4224" s="43">
        <f>VLOOKUP(E4224,'FILIAIS PETZ'!$A$2:$K$2000,11,0)</f>
        <v>18328118015645</v>
      </c>
      <c r="AK4224" s="44">
        <f t="shared" si="283"/>
        <v>18328118015645</v>
      </c>
    </row>
    <row r="4225" spans="1:37" s="14" customFormat="1" ht="15" customHeight="1" thickBot="1" x14ac:dyDescent="0.25">
      <c r="A4225" s="9">
        <f t="shared" si="282"/>
        <v>942013</v>
      </c>
      <c r="B4225" s="18">
        <f>VLOOKUP(C4225,FORNECEDORES!D:E,2,0)</f>
        <v>9057</v>
      </c>
      <c r="C4225" s="19" t="str">
        <f>VLOOKUP(D4225,FORNECEDORES!A:D,4,0)</f>
        <v>19.357.006/0001-49</v>
      </c>
      <c r="D4225" s="13" t="s">
        <v>2290</v>
      </c>
      <c r="E4225" s="20" t="str">
        <f t="shared" si="279"/>
        <v>04 0155</v>
      </c>
      <c r="F4225" s="28" t="s">
        <v>4929</v>
      </c>
      <c r="G4225" s="21" t="str">
        <f>VLOOKUP(E4225,'FILIAIS PETZ'!A:E,5,0)</f>
        <v>PETZ SETE LAGOAS</v>
      </c>
      <c r="H4225" s="20" t="str">
        <f>VLOOKUP(E4225,'FILIAIS PETZ'!A:D,4,0)</f>
        <v>STLG-MG</v>
      </c>
      <c r="I4225" s="46">
        <v>45478</v>
      </c>
      <c r="J4225" s="9">
        <v>942013</v>
      </c>
      <c r="K4225" s="84" t="s">
        <v>5858</v>
      </c>
      <c r="L4225" s="83" t="s">
        <v>8774</v>
      </c>
      <c r="M4225" s="46">
        <v>45481</v>
      </c>
      <c r="N4225" s="46">
        <v>45511</v>
      </c>
      <c r="O4225" s="46">
        <v>45492</v>
      </c>
      <c r="P4225" s="91" t="s">
        <v>4990</v>
      </c>
      <c r="Q4225" s="84">
        <v>3</v>
      </c>
      <c r="R4225" s="91">
        <v>1</v>
      </c>
      <c r="S4225" s="9">
        <v>8</v>
      </c>
      <c r="T4225" s="9" t="s">
        <v>32</v>
      </c>
      <c r="U4225" s="9">
        <v>11002</v>
      </c>
      <c r="V4225" s="9">
        <v>11002</v>
      </c>
      <c r="W4225" s="9" t="s">
        <v>4984</v>
      </c>
      <c r="X4225" s="10" t="s">
        <v>4985</v>
      </c>
      <c r="Y4225" s="9" t="s">
        <v>4980</v>
      </c>
      <c r="Z4225" s="9" t="s">
        <v>4980</v>
      </c>
      <c r="AA4225" s="9" t="s">
        <v>4989</v>
      </c>
      <c r="AB4225" s="9" t="s">
        <v>5005</v>
      </c>
      <c r="AC4225" s="9" t="s">
        <v>5006</v>
      </c>
      <c r="AD4225" s="29"/>
      <c r="AE4225" s="20" t="str">
        <f>VLOOKUP(E4225,'FILIAIS PETZ'!A:Q,17,0)</f>
        <v>MG-1</v>
      </c>
      <c r="AF4225" s="20" t="str">
        <f>VLOOKUP(E4225,'FILIAIS PETZ'!A:Q,3,0)</f>
        <v>FELICIO</v>
      </c>
      <c r="AG4225" s="20" t="str">
        <f>VLOOKUP(E4225,'FILIAIS PETZ'!A:Q,2,0)</f>
        <v>R3</v>
      </c>
      <c r="AH4225" s="75">
        <v>430</v>
      </c>
      <c r="AI4225" s="16" t="s">
        <v>8502</v>
      </c>
      <c r="AJ4225" s="43">
        <f>VLOOKUP(E4225,'FILIAIS PETZ'!$A$2:$K$2000,11,0)</f>
        <v>18328118015645</v>
      </c>
      <c r="AK4225" s="44">
        <f t="shared" si="283"/>
        <v>18328118015645</v>
      </c>
    </row>
    <row r="4226" spans="1:37" s="14" customFormat="1" ht="15" customHeight="1" thickBot="1" x14ac:dyDescent="0.25">
      <c r="A4226" s="9">
        <f t="shared" si="282"/>
        <v>942015</v>
      </c>
      <c r="B4226" s="18">
        <f>VLOOKUP(C4226,FORNECEDORES!D:E,2,0)</f>
        <v>9057</v>
      </c>
      <c r="C4226" s="19" t="str">
        <f>VLOOKUP(D4226,FORNECEDORES!A:D,4,0)</f>
        <v>19.357.006/0001-49</v>
      </c>
      <c r="D4226" s="13" t="s">
        <v>2290</v>
      </c>
      <c r="E4226" s="20" t="str">
        <f t="shared" si="279"/>
        <v>04 0095</v>
      </c>
      <c r="F4226" s="28" t="s">
        <v>4945</v>
      </c>
      <c r="G4226" s="21" t="str">
        <f>VLOOKUP(E4226,'FILIAIS PETZ'!A:E,5,0)</f>
        <v>PETZ BETIM</v>
      </c>
      <c r="H4226" s="20" t="str">
        <f>VLOOKUP(E4226,'FILIAIS PETZ'!A:D,4,0)</f>
        <v>BTIM-MG</v>
      </c>
      <c r="I4226" s="46">
        <v>45478</v>
      </c>
      <c r="J4226" s="9">
        <v>942015</v>
      </c>
      <c r="K4226" s="84" t="s">
        <v>5858</v>
      </c>
      <c r="L4226" s="83" t="s">
        <v>8775</v>
      </c>
      <c r="M4226" s="46">
        <v>45481</v>
      </c>
      <c r="N4226" s="46">
        <v>45511</v>
      </c>
      <c r="O4226" s="46">
        <v>45492</v>
      </c>
      <c r="P4226" s="91" t="s">
        <v>4990</v>
      </c>
      <c r="Q4226" s="84">
        <v>3</v>
      </c>
      <c r="R4226" s="91">
        <v>1</v>
      </c>
      <c r="S4226" s="9">
        <v>8</v>
      </c>
      <c r="T4226" s="9" t="s">
        <v>32</v>
      </c>
      <c r="U4226" s="9">
        <v>11002</v>
      </c>
      <c r="V4226" s="9">
        <v>11002</v>
      </c>
      <c r="W4226" s="9" t="s">
        <v>4984</v>
      </c>
      <c r="X4226" s="10" t="s">
        <v>4985</v>
      </c>
      <c r="Y4226" s="9" t="s">
        <v>4980</v>
      </c>
      <c r="Z4226" s="9" t="s">
        <v>4980</v>
      </c>
      <c r="AA4226" s="9" t="s">
        <v>4989</v>
      </c>
      <c r="AB4226" s="9" t="s">
        <v>5005</v>
      </c>
      <c r="AC4226" s="9" t="s">
        <v>5006</v>
      </c>
      <c r="AD4226" s="29"/>
      <c r="AE4226" s="20" t="str">
        <f>VLOOKUP(E4226,'FILIAIS PETZ'!A:Q,17,0)</f>
        <v>MG-2</v>
      </c>
      <c r="AF4226" s="20" t="str">
        <f>VLOOKUP(E4226,'FILIAIS PETZ'!A:Q,3,0)</f>
        <v>FELICIO</v>
      </c>
      <c r="AG4226" s="20" t="str">
        <f>VLOOKUP(E4226,'FILIAIS PETZ'!A:Q,2,0)</f>
        <v>R3</v>
      </c>
      <c r="AH4226" s="75">
        <v>150</v>
      </c>
      <c r="AI4226" s="16" t="s">
        <v>8503</v>
      </c>
      <c r="AJ4226" s="43">
        <f>VLOOKUP(E4226,'FILIAIS PETZ'!$A$2:$K$2000,11,0)</f>
        <v>18328118009084</v>
      </c>
      <c r="AK4226" s="44">
        <f t="shared" si="283"/>
        <v>18328118009084</v>
      </c>
    </row>
    <row r="4227" spans="1:37" s="14" customFormat="1" ht="15" customHeight="1" thickBot="1" x14ac:dyDescent="0.25">
      <c r="A4227" s="9">
        <f t="shared" si="282"/>
        <v>942016</v>
      </c>
      <c r="B4227" s="18">
        <f>VLOOKUP(C4227,FORNECEDORES!D:E,2,0)</f>
        <v>9057</v>
      </c>
      <c r="C4227" s="19" t="str">
        <f>VLOOKUP(D4227,FORNECEDORES!A:D,4,0)</f>
        <v>19.357.006/0001-49</v>
      </c>
      <c r="D4227" s="13" t="s">
        <v>2290</v>
      </c>
      <c r="E4227" s="20" t="str">
        <f t="shared" si="279"/>
        <v>04 0095</v>
      </c>
      <c r="F4227" s="28" t="s">
        <v>4945</v>
      </c>
      <c r="G4227" s="21" t="str">
        <f>VLOOKUP(E4227,'FILIAIS PETZ'!A:E,5,0)</f>
        <v>PETZ BETIM</v>
      </c>
      <c r="H4227" s="20" t="str">
        <f>VLOOKUP(E4227,'FILIAIS PETZ'!A:D,4,0)</f>
        <v>BTIM-MG</v>
      </c>
      <c r="I4227" s="46">
        <v>45478</v>
      </c>
      <c r="J4227" s="9">
        <v>942016</v>
      </c>
      <c r="K4227" s="84" t="s">
        <v>5858</v>
      </c>
      <c r="L4227" s="83" t="s">
        <v>8776</v>
      </c>
      <c r="M4227" s="46">
        <v>45481</v>
      </c>
      <c r="N4227" s="46">
        <v>45511</v>
      </c>
      <c r="O4227" s="46">
        <v>45492</v>
      </c>
      <c r="P4227" s="91" t="s">
        <v>4990</v>
      </c>
      <c r="Q4227" s="84">
        <v>3</v>
      </c>
      <c r="R4227" s="91">
        <v>1</v>
      </c>
      <c r="S4227" s="9">
        <v>8</v>
      </c>
      <c r="T4227" s="9" t="s">
        <v>32</v>
      </c>
      <c r="U4227" s="9">
        <v>11002</v>
      </c>
      <c r="V4227" s="9">
        <v>11002</v>
      </c>
      <c r="W4227" s="9" t="s">
        <v>5107</v>
      </c>
      <c r="X4227" s="10" t="s">
        <v>4985</v>
      </c>
      <c r="Y4227" s="10" t="s">
        <v>4997</v>
      </c>
      <c r="Z4227" s="10" t="s">
        <v>4993</v>
      </c>
      <c r="AA4227" s="9" t="s">
        <v>4989</v>
      </c>
      <c r="AB4227" s="10" t="s">
        <v>12941</v>
      </c>
      <c r="AC4227" s="9" t="s">
        <v>5006</v>
      </c>
      <c r="AD4227" s="29"/>
      <c r="AE4227" s="20" t="str">
        <f>VLOOKUP(E4227,'FILIAIS PETZ'!A:Q,17,0)</f>
        <v>MG-2</v>
      </c>
      <c r="AF4227" s="20" t="str">
        <f>VLOOKUP(E4227,'FILIAIS PETZ'!A:Q,3,0)</f>
        <v>FELICIO</v>
      </c>
      <c r="AG4227" s="20" t="str">
        <f>VLOOKUP(E4227,'FILIAIS PETZ'!A:Q,2,0)</f>
        <v>R3</v>
      </c>
      <c r="AH4227" s="75">
        <v>500</v>
      </c>
      <c r="AI4227" s="16" t="s">
        <v>8504</v>
      </c>
      <c r="AJ4227" s="43">
        <f>VLOOKUP(E4227,'FILIAIS PETZ'!$A$2:$K$2000,11,0)</f>
        <v>18328118009084</v>
      </c>
      <c r="AK4227" s="44">
        <f t="shared" si="283"/>
        <v>18328118009084</v>
      </c>
    </row>
    <row r="4228" spans="1:37" s="14" customFormat="1" ht="15" customHeight="1" thickBot="1" x14ac:dyDescent="0.25">
      <c r="A4228" s="9">
        <f t="shared" si="282"/>
        <v>942017</v>
      </c>
      <c r="B4228" s="18">
        <f>VLOOKUP(C4228,FORNECEDORES!D:E,2,0)</f>
        <v>9057</v>
      </c>
      <c r="C4228" s="19" t="str">
        <f>VLOOKUP(D4228,FORNECEDORES!A:D,4,0)</f>
        <v>19.357.006/0001-49</v>
      </c>
      <c r="D4228" s="13" t="s">
        <v>2290</v>
      </c>
      <c r="E4228" s="20" t="str">
        <f t="shared" si="279"/>
        <v>04 0095</v>
      </c>
      <c r="F4228" s="28" t="s">
        <v>4945</v>
      </c>
      <c r="G4228" s="21" t="str">
        <f>VLOOKUP(E4228,'FILIAIS PETZ'!A:E,5,0)</f>
        <v>PETZ BETIM</v>
      </c>
      <c r="H4228" s="20" t="str">
        <f>VLOOKUP(E4228,'FILIAIS PETZ'!A:D,4,0)</f>
        <v>BTIM-MG</v>
      </c>
      <c r="I4228" s="46">
        <v>45478</v>
      </c>
      <c r="J4228" s="9">
        <v>942017</v>
      </c>
      <c r="K4228" s="84" t="s">
        <v>5858</v>
      </c>
      <c r="L4228" s="83" t="s">
        <v>8777</v>
      </c>
      <c r="M4228" s="46">
        <v>45481</v>
      </c>
      <c r="N4228" s="46">
        <v>45511</v>
      </c>
      <c r="O4228" s="46">
        <v>45492</v>
      </c>
      <c r="P4228" s="91" t="s">
        <v>4990</v>
      </c>
      <c r="Q4228" s="84">
        <v>3</v>
      </c>
      <c r="R4228" s="91">
        <v>1</v>
      </c>
      <c r="S4228" s="9">
        <v>8</v>
      </c>
      <c r="T4228" s="9" t="s">
        <v>32</v>
      </c>
      <c r="U4228" s="9">
        <v>11002</v>
      </c>
      <c r="V4228" s="9">
        <v>11002</v>
      </c>
      <c r="W4228" s="9" t="s">
        <v>5019</v>
      </c>
      <c r="X4228" s="10" t="s">
        <v>4985</v>
      </c>
      <c r="Y4228" s="10" t="s">
        <v>4997</v>
      </c>
      <c r="Z4228" s="10" t="s">
        <v>4993</v>
      </c>
      <c r="AA4228" s="9" t="s">
        <v>5014</v>
      </c>
      <c r="AB4228" s="9" t="s">
        <v>5066</v>
      </c>
      <c r="AC4228" s="9" t="s">
        <v>5006</v>
      </c>
      <c r="AD4228" s="29"/>
      <c r="AE4228" s="20" t="str">
        <f>VLOOKUP(E4228,'FILIAIS PETZ'!A:Q,17,0)</f>
        <v>MG-2</v>
      </c>
      <c r="AF4228" s="20" t="str">
        <f>VLOOKUP(E4228,'FILIAIS PETZ'!A:Q,3,0)</f>
        <v>FELICIO</v>
      </c>
      <c r="AG4228" s="20" t="str">
        <f>VLOOKUP(E4228,'FILIAIS PETZ'!A:Q,2,0)</f>
        <v>R3</v>
      </c>
      <c r="AH4228" s="75">
        <v>450</v>
      </c>
      <c r="AI4228" s="16" t="s">
        <v>8505</v>
      </c>
      <c r="AJ4228" s="43">
        <f>VLOOKUP(E4228,'FILIAIS PETZ'!$A$2:$K$2000,11,0)</f>
        <v>18328118009084</v>
      </c>
      <c r="AK4228" s="44">
        <f t="shared" si="283"/>
        <v>18328118009084</v>
      </c>
    </row>
    <row r="4229" spans="1:37" s="14" customFormat="1" ht="15" customHeight="1" thickBot="1" x14ac:dyDescent="0.25">
      <c r="A4229" s="9">
        <f t="shared" si="282"/>
        <v>942018</v>
      </c>
      <c r="B4229" s="18">
        <f>VLOOKUP(C4229,FORNECEDORES!D:E,2,0)</f>
        <v>9057</v>
      </c>
      <c r="C4229" s="19" t="str">
        <f>VLOOKUP(D4229,FORNECEDORES!A:D,4,0)</f>
        <v>19.357.006/0001-49</v>
      </c>
      <c r="D4229" s="13" t="s">
        <v>2290</v>
      </c>
      <c r="E4229" s="20" t="str">
        <f t="shared" si="279"/>
        <v>04 0162</v>
      </c>
      <c r="F4229" s="28" t="s">
        <v>5179</v>
      </c>
      <c r="G4229" s="21" t="str">
        <f>VLOOKUP(E4229,'FILIAIS PETZ'!A:E,5,0)</f>
        <v>PETZ CONTAGEM JOÃO CESAR</v>
      </c>
      <c r="H4229" s="20" t="str">
        <f>VLOOKUP(E4229,'FILIAIS PETZ'!A:D,4,0)</f>
        <v>CTJC-MG</v>
      </c>
      <c r="I4229" s="46">
        <v>45478</v>
      </c>
      <c r="J4229" s="9">
        <v>942018</v>
      </c>
      <c r="K4229" s="84" t="s">
        <v>5858</v>
      </c>
      <c r="L4229" s="83" t="s">
        <v>8778</v>
      </c>
      <c r="M4229" s="46">
        <v>45481</v>
      </c>
      <c r="N4229" s="46">
        <v>45511</v>
      </c>
      <c r="O4229" s="46">
        <v>45492</v>
      </c>
      <c r="P4229" s="91" t="s">
        <v>4990</v>
      </c>
      <c r="Q4229" s="84">
        <v>3</v>
      </c>
      <c r="R4229" s="91">
        <v>1</v>
      </c>
      <c r="S4229" s="9">
        <v>8</v>
      </c>
      <c r="T4229" s="9" t="s">
        <v>32</v>
      </c>
      <c r="U4229" s="9">
        <v>11002</v>
      </c>
      <c r="V4229" s="9">
        <v>11002</v>
      </c>
      <c r="W4229" s="9" t="s">
        <v>4984</v>
      </c>
      <c r="X4229" s="10" t="s">
        <v>4985</v>
      </c>
      <c r="Y4229" s="9" t="s">
        <v>4980</v>
      </c>
      <c r="Z4229" s="9" t="s">
        <v>4980</v>
      </c>
      <c r="AA4229" s="9" t="s">
        <v>4989</v>
      </c>
      <c r="AB4229" s="9" t="s">
        <v>5005</v>
      </c>
      <c r="AC4229" s="9" t="s">
        <v>5006</v>
      </c>
      <c r="AD4229" s="29"/>
      <c r="AE4229" s="20" t="str">
        <f>VLOOKUP(E4229,'FILIAIS PETZ'!A:Q,17,0)</f>
        <v>MG-2</v>
      </c>
      <c r="AF4229" s="20" t="str">
        <f>VLOOKUP(E4229,'FILIAIS PETZ'!A:Q,3,0)</f>
        <v>FELICIO</v>
      </c>
      <c r="AG4229" s="20" t="str">
        <f>VLOOKUP(E4229,'FILIAIS PETZ'!A:Q,2,0)</f>
        <v>R3</v>
      </c>
      <c r="AH4229" s="75">
        <v>500</v>
      </c>
      <c r="AI4229" s="16" t="s">
        <v>8506</v>
      </c>
      <c r="AJ4229" s="43">
        <f>VLOOKUP(E4229,'FILIAIS PETZ'!$A$2:$K$2000,11,0)</f>
        <v>18328118017265</v>
      </c>
      <c r="AK4229" s="44">
        <f t="shared" si="283"/>
        <v>18328118017265</v>
      </c>
    </row>
    <row r="4230" spans="1:37" s="14" customFormat="1" ht="15" customHeight="1" thickBot="1" x14ac:dyDescent="0.25">
      <c r="A4230" s="9">
        <f t="shared" si="282"/>
        <v>942020</v>
      </c>
      <c r="B4230" s="18">
        <f>VLOOKUP(C4230,FORNECEDORES!D:E,2,0)</f>
        <v>9057</v>
      </c>
      <c r="C4230" s="19" t="str">
        <f>VLOOKUP(D4230,FORNECEDORES!A:D,4,0)</f>
        <v>19.357.006/0001-49</v>
      </c>
      <c r="D4230" s="13" t="s">
        <v>2290</v>
      </c>
      <c r="E4230" s="20" t="str">
        <f t="shared" si="279"/>
        <v>04 0162</v>
      </c>
      <c r="F4230" s="28" t="s">
        <v>5179</v>
      </c>
      <c r="G4230" s="21" t="str">
        <f>VLOOKUP(E4230,'FILIAIS PETZ'!A:E,5,0)</f>
        <v>PETZ CONTAGEM JOÃO CESAR</v>
      </c>
      <c r="H4230" s="20" t="str">
        <f>VLOOKUP(E4230,'FILIAIS PETZ'!A:D,4,0)</f>
        <v>CTJC-MG</v>
      </c>
      <c r="I4230" s="46">
        <v>45478</v>
      </c>
      <c r="J4230" s="9">
        <v>942020</v>
      </c>
      <c r="K4230" s="84" t="s">
        <v>5858</v>
      </c>
      <c r="L4230" s="83" t="s">
        <v>8779</v>
      </c>
      <c r="M4230" s="46">
        <v>45481</v>
      </c>
      <c r="N4230" s="46">
        <v>45511</v>
      </c>
      <c r="O4230" s="46">
        <v>45492</v>
      </c>
      <c r="P4230" s="91" t="s">
        <v>4990</v>
      </c>
      <c r="Q4230" s="84">
        <v>3</v>
      </c>
      <c r="R4230" s="91">
        <v>1</v>
      </c>
      <c r="S4230" s="9">
        <v>8</v>
      </c>
      <c r="T4230" s="9" t="s">
        <v>32</v>
      </c>
      <c r="U4230" s="9">
        <v>11002</v>
      </c>
      <c r="V4230" s="9">
        <v>11002</v>
      </c>
      <c r="W4230" s="9" t="s">
        <v>4984</v>
      </c>
      <c r="X4230" s="10" t="s">
        <v>4985</v>
      </c>
      <c r="Y4230" s="9" t="s">
        <v>4980</v>
      </c>
      <c r="Z4230" s="9" t="s">
        <v>4980</v>
      </c>
      <c r="AA4230" s="9" t="s">
        <v>4989</v>
      </c>
      <c r="AB4230" s="9" t="s">
        <v>5005</v>
      </c>
      <c r="AC4230" s="9" t="s">
        <v>5006</v>
      </c>
      <c r="AD4230" s="29"/>
      <c r="AE4230" s="20" t="str">
        <f>VLOOKUP(E4230,'FILIAIS PETZ'!A:Q,17,0)</f>
        <v>MG-2</v>
      </c>
      <c r="AF4230" s="20" t="str">
        <f>VLOOKUP(E4230,'FILIAIS PETZ'!A:Q,3,0)</f>
        <v>FELICIO</v>
      </c>
      <c r="AG4230" s="20" t="str">
        <f>VLOOKUP(E4230,'FILIAIS PETZ'!A:Q,2,0)</f>
        <v>R3</v>
      </c>
      <c r="AH4230" s="75">
        <v>420</v>
      </c>
      <c r="AI4230" s="16" t="s">
        <v>8507</v>
      </c>
      <c r="AJ4230" s="43">
        <f>VLOOKUP(E4230,'FILIAIS PETZ'!$A$2:$K$2000,11,0)</f>
        <v>18328118017265</v>
      </c>
      <c r="AK4230" s="44">
        <f t="shared" si="283"/>
        <v>18328118017265</v>
      </c>
    </row>
    <row r="4231" spans="1:37" s="14" customFormat="1" ht="15" customHeight="1" thickBot="1" x14ac:dyDescent="0.25">
      <c r="A4231" s="9">
        <f t="shared" si="282"/>
        <v>942022</v>
      </c>
      <c r="B4231" s="18">
        <f>VLOOKUP(C4231,FORNECEDORES!D:E,2,0)</f>
        <v>9057</v>
      </c>
      <c r="C4231" s="19" t="str">
        <f>VLOOKUP(D4231,FORNECEDORES!A:D,4,0)</f>
        <v>19.357.006/0001-49</v>
      </c>
      <c r="D4231" s="13" t="s">
        <v>2290</v>
      </c>
      <c r="E4231" s="20" t="str">
        <f t="shared" si="279"/>
        <v>04 0162</v>
      </c>
      <c r="F4231" s="28" t="s">
        <v>5179</v>
      </c>
      <c r="G4231" s="21" t="str">
        <f>VLOOKUP(E4231,'FILIAIS PETZ'!A:E,5,0)</f>
        <v>PETZ CONTAGEM JOÃO CESAR</v>
      </c>
      <c r="H4231" s="20" t="str">
        <f>VLOOKUP(E4231,'FILIAIS PETZ'!A:D,4,0)</f>
        <v>CTJC-MG</v>
      </c>
      <c r="I4231" s="46">
        <v>45478</v>
      </c>
      <c r="J4231" s="9">
        <v>942022</v>
      </c>
      <c r="K4231" s="84" t="s">
        <v>5858</v>
      </c>
      <c r="L4231" s="83" t="s">
        <v>8780</v>
      </c>
      <c r="M4231" s="46">
        <v>45481</v>
      </c>
      <c r="N4231" s="46">
        <v>45511</v>
      </c>
      <c r="O4231" s="46">
        <v>45492</v>
      </c>
      <c r="P4231" s="91" t="s">
        <v>4990</v>
      </c>
      <c r="Q4231" s="84">
        <v>3</v>
      </c>
      <c r="R4231" s="91">
        <v>1</v>
      </c>
      <c r="S4231" s="9">
        <v>8</v>
      </c>
      <c r="T4231" s="9" t="s">
        <v>32</v>
      </c>
      <c r="U4231" s="9">
        <v>11002</v>
      </c>
      <c r="V4231" s="9">
        <v>11002</v>
      </c>
      <c r="W4231" s="9" t="s">
        <v>5107</v>
      </c>
      <c r="X4231" s="10" t="s">
        <v>4985</v>
      </c>
      <c r="Y4231" s="10" t="s">
        <v>4997</v>
      </c>
      <c r="Z4231" s="10" t="s">
        <v>4993</v>
      </c>
      <c r="AA4231" s="9" t="s">
        <v>4989</v>
      </c>
      <c r="AB4231" s="10" t="s">
        <v>12941</v>
      </c>
      <c r="AC4231" s="9" t="s">
        <v>5006</v>
      </c>
      <c r="AD4231" s="29"/>
      <c r="AE4231" s="20" t="str">
        <f>VLOOKUP(E4231,'FILIAIS PETZ'!A:Q,17,0)</f>
        <v>MG-2</v>
      </c>
      <c r="AF4231" s="20" t="str">
        <f>VLOOKUP(E4231,'FILIAIS PETZ'!A:Q,3,0)</f>
        <v>FELICIO</v>
      </c>
      <c r="AG4231" s="20" t="str">
        <f>VLOOKUP(E4231,'FILIAIS PETZ'!A:Q,2,0)</f>
        <v>R3</v>
      </c>
      <c r="AH4231" s="75">
        <v>560</v>
      </c>
      <c r="AI4231" s="16" t="s">
        <v>8508</v>
      </c>
      <c r="AJ4231" s="43">
        <f>VLOOKUP(E4231,'FILIAIS PETZ'!$A$2:$K$2000,11,0)</f>
        <v>18328118017265</v>
      </c>
      <c r="AK4231" s="44">
        <f t="shared" si="283"/>
        <v>18328118017265</v>
      </c>
    </row>
    <row r="4232" spans="1:37" s="14" customFormat="1" ht="15" customHeight="1" thickBot="1" x14ac:dyDescent="0.25">
      <c r="A4232" s="9">
        <f t="shared" si="282"/>
        <v>942023</v>
      </c>
      <c r="B4232" s="18">
        <f>VLOOKUP(C4232,FORNECEDORES!D:E,2,0)</f>
        <v>9057</v>
      </c>
      <c r="C4232" s="19" t="str">
        <f>VLOOKUP(D4232,FORNECEDORES!A:D,4,0)</f>
        <v>19.357.006/0001-49</v>
      </c>
      <c r="D4232" s="13" t="s">
        <v>2290</v>
      </c>
      <c r="E4232" s="20" t="str">
        <f t="shared" si="279"/>
        <v>04 0162</v>
      </c>
      <c r="F4232" s="28" t="s">
        <v>5179</v>
      </c>
      <c r="G4232" s="21" t="str">
        <f>VLOOKUP(E4232,'FILIAIS PETZ'!A:E,5,0)</f>
        <v>PETZ CONTAGEM JOÃO CESAR</v>
      </c>
      <c r="H4232" s="20" t="str">
        <f>VLOOKUP(E4232,'FILIAIS PETZ'!A:D,4,0)</f>
        <v>CTJC-MG</v>
      </c>
      <c r="I4232" s="46">
        <v>45478</v>
      </c>
      <c r="J4232" s="9">
        <v>942023</v>
      </c>
      <c r="K4232" s="84" t="s">
        <v>5858</v>
      </c>
      <c r="L4232" s="83" t="s">
        <v>8781</v>
      </c>
      <c r="M4232" s="46">
        <v>45481</v>
      </c>
      <c r="N4232" s="46">
        <v>45511</v>
      </c>
      <c r="O4232" s="46">
        <v>45492</v>
      </c>
      <c r="P4232" s="91" t="s">
        <v>4990</v>
      </c>
      <c r="Q4232" s="84">
        <v>3</v>
      </c>
      <c r="R4232" s="91">
        <v>1</v>
      </c>
      <c r="S4232" s="9">
        <v>8</v>
      </c>
      <c r="T4232" s="9" t="s">
        <v>32</v>
      </c>
      <c r="U4232" s="9">
        <v>11002</v>
      </c>
      <c r="V4232" s="9">
        <v>11002</v>
      </c>
      <c r="W4232" s="9" t="s">
        <v>4984</v>
      </c>
      <c r="X4232" s="10" t="s">
        <v>4985</v>
      </c>
      <c r="Y4232" s="10" t="s">
        <v>4993</v>
      </c>
      <c r="Z4232" s="10" t="s">
        <v>4993</v>
      </c>
      <c r="AA4232" s="10" t="s">
        <v>4989</v>
      </c>
      <c r="AB4232" s="10" t="s">
        <v>12941</v>
      </c>
      <c r="AC4232" s="9" t="s">
        <v>5006</v>
      </c>
      <c r="AD4232" s="29"/>
      <c r="AE4232" s="20" t="str">
        <f>VLOOKUP(E4232,'FILIAIS PETZ'!A:Q,17,0)</f>
        <v>MG-2</v>
      </c>
      <c r="AF4232" s="20" t="str">
        <f>VLOOKUP(E4232,'FILIAIS PETZ'!A:Q,3,0)</f>
        <v>FELICIO</v>
      </c>
      <c r="AG4232" s="20" t="str">
        <f>VLOOKUP(E4232,'FILIAIS PETZ'!A:Q,2,0)</f>
        <v>R3</v>
      </c>
      <c r="AH4232" s="75">
        <v>450</v>
      </c>
      <c r="AI4232" s="16" t="s">
        <v>8509</v>
      </c>
      <c r="AJ4232" s="43">
        <f>VLOOKUP(E4232,'FILIAIS PETZ'!$A$2:$K$2000,11,0)</f>
        <v>18328118017265</v>
      </c>
      <c r="AK4232" s="44">
        <f t="shared" si="283"/>
        <v>18328118017265</v>
      </c>
    </row>
    <row r="4233" spans="1:37" s="14" customFormat="1" ht="15" customHeight="1" thickBot="1" x14ac:dyDescent="0.25">
      <c r="A4233" s="9">
        <f t="shared" si="282"/>
        <v>942024</v>
      </c>
      <c r="B4233" s="18">
        <f>VLOOKUP(C4233,FORNECEDORES!D:E,2,0)</f>
        <v>9057</v>
      </c>
      <c r="C4233" s="19" t="str">
        <f>VLOOKUP(D4233,FORNECEDORES!A:D,4,0)</f>
        <v>19.357.006/0001-49</v>
      </c>
      <c r="D4233" s="13" t="s">
        <v>2290</v>
      </c>
      <c r="E4233" s="20" t="str">
        <f t="shared" si="279"/>
        <v>04 0251</v>
      </c>
      <c r="F4233" s="28" t="s">
        <v>5729</v>
      </c>
      <c r="G4233" s="21" t="str">
        <f>VLOOKUP(E4233,'FILIAIS PETZ'!A:E,5,0)</f>
        <v>PETZ BARREIRO</v>
      </c>
      <c r="H4233" s="20" t="str">
        <f>VLOOKUP(E4233,'FILIAIS PETZ'!A:D,4,0)</f>
        <v>BARR-MG</v>
      </c>
      <c r="I4233" s="46">
        <v>45478</v>
      </c>
      <c r="J4233" s="9">
        <v>942024</v>
      </c>
      <c r="K4233" s="84" t="s">
        <v>5858</v>
      </c>
      <c r="L4233" s="83" t="s">
        <v>8782</v>
      </c>
      <c r="M4233" s="46">
        <v>45481</v>
      </c>
      <c r="N4233" s="46">
        <v>45511</v>
      </c>
      <c r="O4233" s="46">
        <v>45492</v>
      </c>
      <c r="P4233" s="91" t="s">
        <v>4990</v>
      </c>
      <c r="Q4233" s="84">
        <v>3</v>
      </c>
      <c r="R4233" s="91">
        <v>1</v>
      </c>
      <c r="S4233" s="9">
        <v>8</v>
      </c>
      <c r="T4233" s="9" t="s">
        <v>32</v>
      </c>
      <c r="U4233" s="9">
        <v>11002</v>
      </c>
      <c r="V4233" s="9">
        <v>11002</v>
      </c>
      <c r="W4233" s="9" t="s">
        <v>4984</v>
      </c>
      <c r="X4233" s="10" t="s">
        <v>4985</v>
      </c>
      <c r="Y4233" s="10" t="s">
        <v>4993</v>
      </c>
      <c r="Z4233" s="10" t="s">
        <v>4993</v>
      </c>
      <c r="AA4233" s="10" t="s">
        <v>5022</v>
      </c>
      <c r="AB4233" s="10" t="s">
        <v>12942</v>
      </c>
      <c r="AC4233" s="9" t="s">
        <v>5006</v>
      </c>
      <c r="AD4233" s="29"/>
      <c r="AE4233" s="20" t="str">
        <f>VLOOKUP(E4233,'FILIAIS PETZ'!A:Q,17,0)</f>
        <v>MG-2</v>
      </c>
      <c r="AF4233" s="20" t="str">
        <f>VLOOKUP(E4233,'FILIAIS PETZ'!A:Q,3,0)</f>
        <v>FELICIO</v>
      </c>
      <c r="AG4233" s="20" t="str">
        <f>VLOOKUP(E4233,'FILIAIS PETZ'!A:Q,2,0)</f>
        <v>R3</v>
      </c>
      <c r="AH4233" s="75">
        <v>450</v>
      </c>
      <c r="AI4233" s="16" t="s">
        <v>8510</v>
      </c>
      <c r="AJ4233" s="43">
        <f>VLOOKUP(E4233,'FILIAIS PETZ'!$A$2:$K$2000,11,0)</f>
        <v>18328118022420</v>
      </c>
      <c r="AK4233" s="44">
        <f t="shared" si="283"/>
        <v>18328118022420</v>
      </c>
    </row>
    <row r="4234" spans="1:37" s="14" customFormat="1" ht="15" customHeight="1" thickBot="1" x14ac:dyDescent="0.25">
      <c r="A4234" s="9">
        <f t="shared" si="282"/>
        <v>942026</v>
      </c>
      <c r="B4234" s="18">
        <f>VLOOKUP(C4234,FORNECEDORES!D:E,2,0)</f>
        <v>9057</v>
      </c>
      <c r="C4234" s="19" t="str">
        <f>VLOOKUP(D4234,FORNECEDORES!A:D,4,0)</f>
        <v>19.357.006/0001-49</v>
      </c>
      <c r="D4234" s="13" t="s">
        <v>2290</v>
      </c>
      <c r="E4234" s="20" t="str">
        <f t="shared" si="279"/>
        <v>04 0251</v>
      </c>
      <c r="F4234" s="28" t="s">
        <v>5729</v>
      </c>
      <c r="G4234" s="21" t="str">
        <f>VLOOKUP(E4234,'FILIAIS PETZ'!A:E,5,0)</f>
        <v>PETZ BARREIRO</v>
      </c>
      <c r="H4234" s="20" t="str">
        <f>VLOOKUP(E4234,'FILIAIS PETZ'!A:D,4,0)</f>
        <v>BARR-MG</v>
      </c>
      <c r="I4234" s="46">
        <v>45478</v>
      </c>
      <c r="J4234" s="9">
        <v>942026</v>
      </c>
      <c r="K4234" s="84" t="s">
        <v>5858</v>
      </c>
      <c r="L4234" s="83" t="s">
        <v>8783</v>
      </c>
      <c r="M4234" s="46">
        <v>45481</v>
      </c>
      <c r="N4234" s="46">
        <v>45511</v>
      </c>
      <c r="O4234" s="46">
        <v>45492</v>
      </c>
      <c r="P4234" s="91" t="s">
        <v>4990</v>
      </c>
      <c r="Q4234" s="84">
        <v>3</v>
      </c>
      <c r="R4234" s="91">
        <v>1</v>
      </c>
      <c r="S4234" s="9">
        <v>8</v>
      </c>
      <c r="T4234" s="9" t="s">
        <v>32</v>
      </c>
      <c r="U4234" s="9">
        <v>11002</v>
      </c>
      <c r="V4234" s="9">
        <v>11002</v>
      </c>
      <c r="W4234" s="9" t="s">
        <v>4984</v>
      </c>
      <c r="X4234" s="10" t="s">
        <v>4985</v>
      </c>
      <c r="Y4234" s="10" t="s">
        <v>4993</v>
      </c>
      <c r="Z4234" s="10" t="s">
        <v>4993</v>
      </c>
      <c r="AA4234" s="10" t="s">
        <v>4989</v>
      </c>
      <c r="AB4234" s="10" t="s">
        <v>12941</v>
      </c>
      <c r="AC4234" s="9" t="s">
        <v>5006</v>
      </c>
      <c r="AD4234" s="29"/>
      <c r="AE4234" s="20" t="str">
        <f>VLOOKUP(E4234,'FILIAIS PETZ'!A:Q,17,0)</f>
        <v>MG-2</v>
      </c>
      <c r="AF4234" s="20" t="str">
        <f>VLOOKUP(E4234,'FILIAIS PETZ'!A:Q,3,0)</f>
        <v>FELICIO</v>
      </c>
      <c r="AG4234" s="20" t="str">
        <f>VLOOKUP(E4234,'FILIAIS PETZ'!A:Q,2,0)</f>
        <v>R3</v>
      </c>
      <c r="AH4234" s="75">
        <v>350</v>
      </c>
      <c r="AI4234" s="16" t="s">
        <v>8511</v>
      </c>
      <c r="AJ4234" s="43">
        <f>VLOOKUP(E4234,'FILIAIS PETZ'!$A$2:$K$2000,11,0)</f>
        <v>18328118022420</v>
      </c>
      <c r="AK4234" s="44">
        <f t="shared" si="283"/>
        <v>18328118022420</v>
      </c>
    </row>
    <row r="4235" spans="1:37" s="14" customFormat="1" ht="15" customHeight="1" thickBot="1" x14ac:dyDescent="0.25">
      <c r="A4235" s="9">
        <f t="shared" si="282"/>
        <v>942028</v>
      </c>
      <c r="B4235" s="18">
        <f>VLOOKUP(C4235,FORNECEDORES!D:E,2,0)</f>
        <v>9057</v>
      </c>
      <c r="C4235" s="19" t="str">
        <f>VLOOKUP(D4235,FORNECEDORES!A:D,4,0)</f>
        <v>19.357.006/0001-49</v>
      </c>
      <c r="D4235" s="13" t="s">
        <v>2290</v>
      </c>
      <c r="E4235" s="20" t="str">
        <f t="shared" si="279"/>
        <v>04 0251</v>
      </c>
      <c r="F4235" s="28" t="s">
        <v>5729</v>
      </c>
      <c r="G4235" s="21" t="str">
        <f>VLOOKUP(E4235,'FILIAIS PETZ'!A:E,5,0)</f>
        <v>PETZ BARREIRO</v>
      </c>
      <c r="H4235" s="20" t="str">
        <f>VLOOKUP(E4235,'FILIAIS PETZ'!A:D,4,0)</f>
        <v>BARR-MG</v>
      </c>
      <c r="I4235" s="46">
        <v>45478</v>
      </c>
      <c r="J4235" s="9">
        <v>942028</v>
      </c>
      <c r="K4235" s="84" t="s">
        <v>5858</v>
      </c>
      <c r="L4235" s="83" t="s">
        <v>8784</v>
      </c>
      <c r="M4235" s="46">
        <v>45481</v>
      </c>
      <c r="N4235" s="46">
        <v>45511</v>
      </c>
      <c r="O4235" s="46">
        <v>45492</v>
      </c>
      <c r="P4235" s="91" t="s">
        <v>4990</v>
      </c>
      <c r="Q4235" s="84">
        <v>3</v>
      </c>
      <c r="R4235" s="91">
        <v>1</v>
      </c>
      <c r="S4235" s="9">
        <v>8</v>
      </c>
      <c r="T4235" s="9" t="s">
        <v>32</v>
      </c>
      <c r="U4235" s="9">
        <v>11002</v>
      </c>
      <c r="V4235" s="9">
        <v>11002</v>
      </c>
      <c r="W4235" s="9" t="s">
        <v>4984</v>
      </c>
      <c r="X4235" s="10" t="s">
        <v>4985</v>
      </c>
      <c r="Y4235" s="9" t="s">
        <v>4980</v>
      </c>
      <c r="Z4235" s="9" t="s">
        <v>4980</v>
      </c>
      <c r="AA4235" s="9" t="s">
        <v>4989</v>
      </c>
      <c r="AB4235" s="9" t="s">
        <v>5005</v>
      </c>
      <c r="AC4235" s="9" t="s">
        <v>5006</v>
      </c>
      <c r="AD4235" s="29"/>
      <c r="AE4235" s="20" t="str">
        <f>VLOOKUP(E4235,'FILIAIS PETZ'!A:Q,17,0)</f>
        <v>MG-2</v>
      </c>
      <c r="AF4235" s="20" t="str">
        <f>VLOOKUP(E4235,'FILIAIS PETZ'!A:Q,3,0)</f>
        <v>FELICIO</v>
      </c>
      <c r="AG4235" s="20" t="str">
        <f>VLOOKUP(E4235,'FILIAIS PETZ'!A:Q,2,0)</f>
        <v>R3</v>
      </c>
      <c r="AH4235" s="75">
        <v>310</v>
      </c>
      <c r="AI4235" s="16" t="s">
        <v>8512</v>
      </c>
      <c r="AJ4235" s="43">
        <f>VLOOKUP(E4235,'FILIAIS PETZ'!$A$2:$K$2000,11,0)</f>
        <v>18328118022420</v>
      </c>
      <c r="AK4235" s="44">
        <f t="shared" si="283"/>
        <v>18328118022420</v>
      </c>
    </row>
    <row r="4236" spans="1:37" s="14" customFormat="1" ht="15" customHeight="1" thickBot="1" x14ac:dyDescent="0.25">
      <c r="A4236" s="9">
        <f t="shared" si="282"/>
        <v>942033</v>
      </c>
      <c r="B4236" s="18">
        <f>VLOOKUP(C4236,FORNECEDORES!D:E,2,0)</f>
        <v>9057</v>
      </c>
      <c r="C4236" s="19" t="str">
        <f>VLOOKUP(D4236,FORNECEDORES!A:D,4,0)</f>
        <v>19.357.006/0001-49</v>
      </c>
      <c r="D4236" s="13" t="s">
        <v>2290</v>
      </c>
      <c r="E4236" s="20" t="str">
        <f t="shared" si="279"/>
        <v>04 0084</v>
      </c>
      <c r="F4236" s="28" t="s">
        <v>4958</v>
      </c>
      <c r="G4236" s="21" t="str">
        <f>VLOOKUP(E4236,'FILIAIS PETZ'!A:E,5,0)</f>
        <v>PETZ RAJA</v>
      </c>
      <c r="H4236" s="20" t="str">
        <f>VLOOKUP(E4236,'FILIAIS PETZ'!A:D,4,0)</f>
        <v>RAJA-MG</v>
      </c>
      <c r="I4236" s="46">
        <v>45478</v>
      </c>
      <c r="J4236" s="9">
        <v>942033</v>
      </c>
      <c r="K4236" s="84" t="s">
        <v>5858</v>
      </c>
      <c r="L4236" s="83" t="s">
        <v>8785</v>
      </c>
      <c r="M4236" s="46">
        <v>45481</v>
      </c>
      <c r="N4236" s="46">
        <v>45511</v>
      </c>
      <c r="O4236" s="46">
        <v>45492</v>
      </c>
      <c r="P4236" s="91" t="s">
        <v>4990</v>
      </c>
      <c r="Q4236" s="84">
        <v>3</v>
      </c>
      <c r="R4236" s="91">
        <v>1</v>
      </c>
      <c r="S4236" s="9">
        <v>8</v>
      </c>
      <c r="T4236" s="9" t="s">
        <v>32</v>
      </c>
      <c r="U4236" s="9">
        <v>11002</v>
      </c>
      <c r="V4236" s="9">
        <v>11002</v>
      </c>
      <c r="W4236" s="9" t="s">
        <v>4984</v>
      </c>
      <c r="X4236" s="10" t="s">
        <v>4985</v>
      </c>
      <c r="Y4236" s="9" t="s">
        <v>4980</v>
      </c>
      <c r="Z4236" s="9" t="s">
        <v>4980</v>
      </c>
      <c r="AA4236" s="9" t="s">
        <v>4989</v>
      </c>
      <c r="AB4236" s="9" t="s">
        <v>5005</v>
      </c>
      <c r="AC4236" s="9" t="s">
        <v>5006</v>
      </c>
      <c r="AD4236" s="29"/>
      <c r="AE4236" s="20" t="str">
        <f>VLOOKUP(E4236,'FILIAIS PETZ'!A:Q,17,0)</f>
        <v>MG-1</v>
      </c>
      <c r="AF4236" s="20" t="str">
        <f>VLOOKUP(E4236,'FILIAIS PETZ'!A:Q,3,0)</f>
        <v>FELICIO</v>
      </c>
      <c r="AG4236" s="20" t="str">
        <f>VLOOKUP(E4236,'FILIAIS PETZ'!A:Q,2,0)</f>
        <v>R3</v>
      </c>
      <c r="AH4236" s="75">
        <v>245</v>
      </c>
      <c r="AI4236" s="16" t="s">
        <v>8513</v>
      </c>
      <c r="AJ4236" s="43">
        <f>VLOOKUP(E4236,'FILIAIS PETZ'!$A$2:$K$2000,11,0)</f>
        <v>18328118007707</v>
      </c>
      <c r="AK4236" s="44">
        <f t="shared" si="283"/>
        <v>18328118007707</v>
      </c>
    </row>
    <row r="4237" spans="1:37" s="14" customFormat="1" ht="15" customHeight="1" thickBot="1" x14ac:dyDescent="0.25">
      <c r="A4237" s="9">
        <f t="shared" si="282"/>
        <v>942034</v>
      </c>
      <c r="B4237" s="18">
        <f>VLOOKUP(C4237,FORNECEDORES!D:E,2,0)</f>
        <v>9057</v>
      </c>
      <c r="C4237" s="19" t="str">
        <f>VLOOKUP(D4237,FORNECEDORES!A:D,4,0)</f>
        <v>19.357.006/0001-49</v>
      </c>
      <c r="D4237" s="13" t="s">
        <v>2290</v>
      </c>
      <c r="E4237" s="20" t="str">
        <f t="shared" si="279"/>
        <v>04 0084</v>
      </c>
      <c r="F4237" s="28" t="s">
        <v>4958</v>
      </c>
      <c r="G4237" s="21" t="str">
        <f>VLOOKUP(E4237,'FILIAIS PETZ'!A:E,5,0)</f>
        <v>PETZ RAJA</v>
      </c>
      <c r="H4237" s="20" t="str">
        <f>VLOOKUP(E4237,'FILIAIS PETZ'!A:D,4,0)</f>
        <v>RAJA-MG</v>
      </c>
      <c r="I4237" s="46">
        <v>45478</v>
      </c>
      <c r="J4237" s="9">
        <v>942034</v>
      </c>
      <c r="K4237" s="84" t="s">
        <v>5858</v>
      </c>
      <c r="L4237" s="83" t="s">
        <v>8786</v>
      </c>
      <c r="M4237" s="46">
        <v>45481</v>
      </c>
      <c r="N4237" s="46">
        <v>45511</v>
      </c>
      <c r="O4237" s="46">
        <v>45492</v>
      </c>
      <c r="P4237" s="91" t="s">
        <v>4990</v>
      </c>
      <c r="Q4237" s="84">
        <v>3</v>
      </c>
      <c r="R4237" s="91">
        <v>1</v>
      </c>
      <c r="S4237" s="9">
        <v>8</v>
      </c>
      <c r="T4237" s="9" t="s">
        <v>32</v>
      </c>
      <c r="U4237" s="9">
        <v>11002</v>
      </c>
      <c r="V4237" s="9">
        <v>11002</v>
      </c>
      <c r="W4237" s="9" t="s">
        <v>5019</v>
      </c>
      <c r="X4237" s="10" t="s">
        <v>4985</v>
      </c>
      <c r="Y4237" s="10" t="s">
        <v>4993</v>
      </c>
      <c r="Z4237" s="9" t="s">
        <v>4993</v>
      </c>
      <c r="AA4237" s="9" t="s">
        <v>4989</v>
      </c>
      <c r="AB4237" s="9" t="s">
        <v>5066</v>
      </c>
      <c r="AC4237" s="9" t="s">
        <v>4995</v>
      </c>
      <c r="AD4237" s="29"/>
      <c r="AE4237" s="20" t="str">
        <f>VLOOKUP(E4237,'FILIAIS PETZ'!A:Q,17,0)</f>
        <v>MG-1</v>
      </c>
      <c r="AF4237" s="20" t="str">
        <f>VLOOKUP(E4237,'FILIAIS PETZ'!A:Q,3,0)</f>
        <v>FELICIO</v>
      </c>
      <c r="AG4237" s="20" t="str">
        <f>VLOOKUP(E4237,'FILIAIS PETZ'!A:Q,2,0)</f>
        <v>R3</v>
      </c>
      <c r="AH4237" s="75">
        <v>624</v>
      </c>
      <c r="AI4237" s="16" t="s">
        <v>8514</v>
      </c>
      <c r="AJ4237" s="43">
        <f>VLOOKUP(E4237,'FILIAIS PETZ'!$A$2:$K$2000,11,0)</f>
        <v>18328118007707</v>
      </c>
      <c r="AK4237" s="44">
        <f t="shared" si="283"/>
        <v>18328118007707</v>
      </c>
    </row>
    <row r="4238" spans="1:37" s="14" customFormat="1" ht="15" customHeight="1" thickBot="1" x14ac:dyDescent="0.25">
      <c r="A4238" s="9">
        <f t="shared" si="282"/>
        <v>942036</v>
      </c>
      <c r="B4238" s="18">
        <f>VLOOKUP(C4238,FORNECEDORES!D:E,2,0)</f>
        <v>9057</v>
      </c>
      <c r="C4238" s="19" t="str">
        <f>VLOOKUP(D4238,FORNECEDORES!A:D,4,0)</f>
        <v>19.357.006/0001-49</v>
      </c>
      <c r="D4238" s="13" t="s">
        <v>2290</v>
      </c>
      <c r="E4238" s="20" t="str">
        <f t="shared" si="279"/>
        <v>04 0185</v>
      </c>
      <c r="F4238" s="28" t="s">
        <v>4973</v>
      </c>
      <c r="G4238" s="21" t="str">
        <f>VLOOKUP(E4238,'FILIAIS PETZ'!A:E,5,0)</f>
        <v>PETZ AV CONTORNO (ANTIGOS DADOS DE SVLB/MG - PETZ SILVA LOBO)</v>
      </c>
      <c r="H4238" s="20" t="str">
        <f>VLOOKUP(E4238,'FILIAIS PETZ'!A:D,4,0)</f>
        <v>ACTN-MG</v>
      </c>
      <c r="I4238" s="46">
        <v>45478</v>
      </c>
      <c r="J4238" s="9">
        <v>942036</v>
      </c>
      <c r="K4238" s="84" t="s">
        <v>5858</v>
      </c>
      <c r="L4238" s="83" t="s">
        <v>8787</v>
      </c>
      <c r="M4238" s="46">
        <v>45481</v>
      </c>
      <c r="N4238" s="46">
        <v>45511</v>
      </c>
      <c r="O4238" s="46">
        <v>45492</v>
      </c>
      <c r="P4238" s="91" t="s">
        <v>4990</v>
      </c>
      <c r="Q4238" s="84">
        <v>3</v>
      </c>
      <c r="R4238" s="91">
        <v>1</v>
      </c>
      <c r="S4238" s="9">
        <v>8</v>
      </c>
      <c r="T4238" s="9" t="s">
        <v>32</v>
      </c>
      <c r="U4238" s="9">
        <v>11002</v>
      </c>
      <c r="V4238" s="9">
        <v>11002</v>
      </c>
      <c r="W4238" s="9" t="s">
        <v>4984</v>
      </c>
      <c r="X4238" s="10" t="s">
        <v>4985</v>
      </c>
      <c r="Y4238" s="9" t="s">
        <v>4980</v>
      </c>
      <c r="Z4238" s="9" t="s">
        <v>4980</v>
      </c>
      <c r="AA4238" s="9" t="s">
        <v>4989</v>
      </c>
      <c r="AB4238" s="9" t="s">
        <v>5005</v>
      </c>
      <c r="AC4238" s="9" t="s">
        <v>5006</v>
      </c>
      <c r="AD4238" s="29"/>
      <c r="AE4238" s="20" t="str">
        <f>VLOOKUP(E4238,'FILIAIS PETZ'!A:Q,17,0)</f>
        <v>MG-1</v>
      </c>
      <c r="AF4238" s="20" t="str">
        <f>VLOOKUP(E4238,'FILIAIS PETZ'!A:Q,3,0)</f>
        <v>FELICIO</v>
      </c>
      <c r="AG4238" s="20" t="str">
        <f>VLOOKUP(E4238,'FILIAIS PETZ'!A:Q,2,0)</f>
        <v>R3</v>
      </c>
      <c r="AH4238" s="75">
        <v>360</v>
      </c>
      <c r="AI4238" s="16" t="s">
        <v>8515</v>
      </c>
      <c r="AJ4238" s="43">
        <f>VLOOKUP(E4238,'FILIAIS PETZ'!$A$2:$K$2000,11,0)</f>
        <v>18328118017931</v>
      </c>
      <c r="AK4238" s="44">
        <f t="shared" si="283"/>
        <v>18328118017931</v>
      </c>
    </row>
    <row r="4239" spans="1:37" s="14" customFormat="1" ht="15" customHeight="1" thickBot="1" x14ac:dyDescent="0.25">
      <c r="A4239" s="9">
        <f t="shared" si="282"/>
        <v>942039</v>
      </c>
      <c r="B4239" s="18">
        <f>VLOOKUP(C4239,FORNECEDORES!D:E,2,0)</f>
        <v>9057</v>
      </c>
      <c r="C4239" s="19" t="str">
        <f>VLOOKUP(D4239,FORNECEDORES!A:D,4,0)</f>
        <v>19.357.006/0001-49</v>
      </c>
      <c r="D4239" s="13" t="s">
        <v>2290</v>
      </c>
      <c r="E4239" s="20" t="str">
        <f t="shared" si="279"/>
        <v>04 0185</v>
      </c>
      <c r="F4239" s="28" t="s">
        <v>4973</v>
      </c>
      <c r="G4239" s="21" t="str">
        <f>VLOOKUP(E4239,'FILIAIS PETZ'!A:E,5,0)</f>
        <v>PETZ AV CONTORNO (ANTIGOS DADOS DE SVLB/MG - PETZ SILVA LOBO)</v>
      </c>
      <c r="H4239" s="20" t="str">
        <f>VLOOKUP(E4239,'FILIAIS PETZ'!A:D,4,0)</f>
        <v>ACTN-MG</v>
      </c>
      <c r="I4239" s="46">
        <v>45478</v>
      </c>
      <c r="J4239" s="9">
        <v>942039</v>
      </c>
      <c r="K4239" s="84" t="s">
        <v>5858</v>
      </c>
      <c r="L4239" s="83" t="s">
        <v>8788</v>
      </c>
      <c r="M4239" s="46">
        <v>45481</v>
      </c>
      <c r="N4239" s="46">
        <v>45511</v>
      </c>
      <c r="O4239" s="46">
        <v>45492</v>
      </c>
      <c r="P4239" s="91" t="s">
        <v>4990</v>
      </c>
      <c r="Q4239" s="84">
        <v>3</v>
      </c>
      <c r="R4239" s="91">
        <v>1</v>
      </c>
      <c r="S4239" s="9">
        <v>8</v>
      </c>
      <c r="T4239" s="9" t="s">
        <v>32</v>
      </c>
      <c r="U4239" s="9">
        <v>11002</v>
      </c>
      <c r="V4239" s="9">
        <v>11002</v>
      </c>
      <c r="W4239" s="9" t="s">
        <v>5107</v>
      </c>
      <c r="X4239" s="10" t="s">
        <v>4985</v>
      </c>
      <c r="Y4239" s="10" t="s">
        <v>4997</v>
      </c>
      <c r="Z4239" s="10" t="s">
        <v>4993</v>
      </c>
      <c r="AA4239" s="9" t="s">
        <v>5022</v>
      </c>
      <c r="AB4239" s="10" t="s">
        <v>12941</v>
      </c>
      <c r="AC4239" s="9" t="s">
        <v>5006</v>
      </c>
      <c r="AD4239" s="29"/>
      <c r="AE4239" s="20" t="str">
        <f>VLOOKUP(E4239,'FILIAIS PETZ'!A:Q,17,0)</f>
        <v>MG-1</v>
      </c>
      <c r="AF4239" s="20" t="str">
        <f>VLOOKUP(E4239,'FILIAIS PETZ'!A:Q,3,0)</f>
        <v>FELICIO</v>
      </c>
      <c r="AG4239" s="20" t="str">
        <f>VLOOKUP(E4239,'FILIAIS PETZ'!A:Q,2,0)</f>
        <v>R3</v>
      </c>
      <c r="AH4239" s="75">
        <v>450</v>
      </c>
      <c r="AI4239" s="16" t="s">
        <v>8516</v>
      </c>
      <c r="AJ4239" s="43">
        <f>VLOOKUP(E4239,'FILIAIS PETZ'!$A$2:$K$2000,11,0)</f>
        <v>18328118017931</v>
      </c>
      <c r="AK4239" s="44">
        <f t="shared" si="283"/>
        <v>18328118017931</v>
      </c>
    </row>
    <row r="4240" spans="1:37" s="14" customFormat="1" ht="15" customHeight="1" thickBot="1" x14ac:dyDescent="0.25">
      <c r="A4240" s="9">
        <f t="shared" si="282"/>
        <v>942041</v>
      </c>
      <c r="B4240" s="18">
        <f>VLOOKUP(C4240,FORNECEDORES!D:E,2,0)</f>
        <v>9057</v>
      </c>
      <c r="C4240" s="19" t="str">
        <f>VLOOKUP(D4240,FORNECEDORES!A:D,4,0)</f>
        <v>19.357.006/0001-49</v>
      </c>
      <c r="D4240" s="13" t="s">
        <v>2290</v>
      </c>
      <c r="E4240" s="20" t="str">
        <f t="shared" ref="E4240:E4303" si="284">CONCATENATE("04 ",F4240)</f>
        <v>04 0185</v>
      </c>
      <c r="F4240" s="28" t="s">
        <v>4973</v>
      </c>
      <c r="G4240" s="21" t="str">
        <f>VLOOKUP(E4240,'FILIAIS PETZ'!A:E,5,0)</f>
        <v>PETZ AV CONTORNO (ANTIGOS DADOS DE SVLB/MG - PETZ SILVA LOBO)</v>
      </c>
      <c r="H4240" s="20" t="str">
        <f>VLOOKUP(E4240,'FILIAIS PETZ'!A:D,4,0)</f>
        <v>ACTN-MG</v>
      </c>
      <c r="I4240" s="46">
        <v>45478</v>
      </c>
      <c r="J4240" s="9">
        <v>942041</v>
      </c>
      <c r="K4240" s="84" t="s">
        <v>5858</v>
      </c>
      <c r="L4240" s="83" t="s">
        <v>8789</v>
      </c>
      <c r="M4240" s="46">
        <v>45481</v>
      </c>
      <c r="N4240" s="46">
        <v>45511</v>
      </c>
      <c r="O4240" s="46">
        <v>45492</v>
      </c>
      <c r="P4240" s="91" t="s">
        <v>4990</v>
      </c>
      <c r="Q4240" s="84">
        <v>3</v>
      </c>
      <c r="R4240" s="91">
        <v>1</v>
      </c>
      <c r="S4240" s="9">
        <v>8</v>
      </c>
      <c r="T4240" s="9" t="s">
        <v>32</v>
      </c>
      <c r="U4240" s="9">
        <v>11002</v>
      </c>
      <c r="V4240" s="9">
        <v>11002</v>
      </c>
      <c r="W4240" s="9" t="s">
        <v>5019</v>
      </c>
      <c r="X4240" s="10" t="s">
        <v>4985</v>
      </c>
      <c r="Y4240" s="10" t="s">
        <v>4997</v>
      </c>
      <c r="Z4240" s="10" t="s">
        <v>4993</v>
      </c>
      <c r="AA4240" s="10" t="s">
        <v>12031</v>
      </c>
      <c r="AB4240" s="10" t="s">
        <v>12941</v>
      </c>
      <c r="AC4240" s="9" t="s">
        <v>5006</v>
      </c>
      <c r="AD4240" s="29"/>
      <c r="AE4240" s="20" t="str">
        <f>VLOOKUP(E4240,'FILIAIS PETZ'!A:Q,17,0)</f>
        <v>MG-1</v>
      </c>
      <c r="AF4240" s="20" t="str">
        <f>VLOOKUP(E4240,'FILIAIS PETZ'!A:Q,3,0)</f>
        <v>FELICIO</v>
      </c>
      <c r="AG4240" s="20" t="str">
        <f>VLOOKUP(E4240,'FILIAIS PETZ'!A:Q,2,0)</f>
        <v>R3</v>
      </c>
      <c r="AH4240" s="75">
        <v>1200</v>
      </c>
      <c r="AI4240" s="16" t="s">
        <v>8517</v>
      </c>
      <c r="AJ4240" s="43">
        <f>VLOOKUP(E4240,'FILIAIS PETZ'!$A$2:$K$2000,11,0)</f>
        <v>18328118017931</v>
      </c>
      <c r="AK4240" s="44">
        <f t="shared" si="283"/>
        <v>18328118017931</v>
      </c>
    </row>
    <row r="4241" spans="1:37" s="14" customFormat="1" ht="15" customHeight="1" thickBot="1" x14ac:dyDescent="0.25">
      <c r="A4241" s="9">
        <f t="shared" si="282"/>
        <v>942042</v>
      </c>
      <c r="B4241" s="18">
        <f>VLOOKUP(C4241,FORNECEDORES!D:E,2,0)</f>
        <v>9057</v>
      </c>
      <c r="C4241" s="19" t="str">
        <f>VLOOKUP(D4241,FORNECEDORES!A:D,4,0)</f>
        <v>19.357.006/0001-49</v>
      </c>
      <c r="D4241" s="13" t="s">
        <v>2290</v>
      </c>
      <c r="E4241" s="20" t="str">
        <f t="shared" si="284"/>
        <v>04 0211</v>
      </c>
      <c r="F4241" s="28" t="s">
        <v>4974</v>
      </c>
      <c r="G4241" s="21" t="str">
        <f>VLOOKUP(E4241,'FILIAIS PETZ'!A:E,5,0)</f>
        <v>PETZ CASTELO BH</v>
      </c>
      <c r="H4241" s="20" t="str">
        <f>VLOOKUP(E4241,'FILIAIS PETZ'!A:D,4,0)</f>
        <v>CTLO-MG</v>
      </c>
      <c r="I4241" s="46">
        <v>45478</v>
      </c>
      <c r="J4241" s="9">
        <v>942042</v>
      </c>
      <c r="K4241" s="84" t="s">
        <v>5858</v>
      </c>
      <c r="L4241" s="83" t="s">
        <v>8790</v>
      </c>
      <c r="M4241" s="46">
        <v>45481</v>
      </c>
      <c r="N4241" s="46">
        <v>45511</v>
      </c>
      <c r="O4241" s="46">
        <v>45492</v>
      </c>
      <c r="P4241" s="91" t="s">
        <v>4990</v>
      </c>
      <c r="Q4241" s="84">
        <v>3</v>
      </c>
      <c r="R4241" s="91">
        <v>1</v>
      </c>
      <c r="S4241" s="9">
        <v>8</v>
      </c>
      <c r="T4241" s="9" t="s">
        <v>32</v>
      </c>
      <c r="U4241" s="9">
        <v>11002</v>
      </c>
      <c r="V4241" s="9">
        <v>11002</v>
      </c>
      <c r="W4241" s="9" t="s">
        <v>4984</v>
      </c>
      <c r="X4241" s="10" t="s">
        <v>4985</v>
      </c>
      <c r="Y4241" s="9" t="s">
        <v>4980</v>
      </c>
      <c r="Z4241" s="9" t="s">
        <v>4980</v>
      </c>
      <c r="AA4241" s="9" t="s">
        <v>4989</v>
      </c>
      <c r="AB4241" s="9" t="s">
        <v>5005</v>
      </c>
      <c r="AC4241" s="9" t="s">
        <v>5006</v>
      </c>
      <c r="AD4241" s="29"/>
      <c r="AE4241" s="20" t="str">
        <f>VLOOKUP(E4241,'FILIAIS PETZ'!A:Q,17,0)</f>
        <v>MG-1</v>
      </c>
      <c r="AF4241" s="20" t="str">
        <f>VLOOKUP(E4241,'FILIAIS PETZ'!A:Q,3,0)</f>
        <v>FELICIO</v>
      </c>
      <c r="AG4241" s="20" t="str">
        <f>VLOOKUP(E4241,'FILIAIS PETZ'!A:Q,2,0)</f>
        <v>R3</v>
      </c>
      <c r="AH4241" s="75">
        <v>250</v>
      </c>
      <c r="AI4241" s="16" t="s">
        <v>8518</v>
      </c>
      <c r="AJ4241" s="43">
        <f>VLOOKUP(E4241,'FILIAIS PETZ'!$A$2:$K$2000,11,0)</f>
        <v>18328118019985</v>
      </c>
      <c r="AK4241" s="44">
        <f t="shared" si="283"/>
        <v>18328118019985</v>
      </c>
    </row>
    <row r="4242" spans="1:37" s="14" customFormat="1" ht="15" customHeight="1" thickBot="1" x14ac:dyDescent="0.25">
      <c r="A4242" s="9">
        <f t="shared" si="282"/>
        <v>942044</v>
      </c>
      <c r="B4242" s="18">
        <f>VLOOKUP(C4242,FORNECEDORES!D:E,2,0)</f>
        <v>9057</v>
      </c>
      <c r="C4242" s="19" t="str">
        <f>VLOOKUP(D4242,FORNECEDORES!A:D,4,0)</f>
        <v>19.357.006/0001-49</v>
      </c>
      <c r="D4242" s="13" t="s">
        <v>2290</v>
      </c>
      <c r="E4242" s="20" t="str">
        <f t="shared" si="284"/>
        <v>04 0238</v>
      </c>
      <c r="F4242" s="28" t="s">
        <v>5730</v>
      </c>
      <c r="G4242" s="21" t="str">
        <f>VLOOKUP(E4242,'FILIAIS PETZ'!A:E,5,0)</f>
        <v>PETZ SILVIANO BRANDÃO</v>
      </c>
      <c r="H4242" s="20" t="str">
        <f>VLOOKUP(E4242,'FILIAIS PETZ'!A:D,4,0)</f>
        <v>SVBD-MG</v>
      </c>
      <c r="I4242" s="46">
        <v>45478</v>
      </c>
      <c r="J4242" s="9">
        <v>942044</v>
      </c>
      <c r="K4242" s="84" t="s">
        <v>5858</v>
      </c>
      <c r="L4242" s="83" t="s">
        <v>8791</v>
      </c>
      <c r="M4242" s="46">
        <v>45481</v>
      </c>
      <c r="N4242" s="46">
        <v>45511</v>
      </c>
      <c r="O4242" s="46">
        <v>45492</v>
      </c>
      <c r="P4242" s="91" t="s">
        <v>4990</v>
      </c>
      <c r="Q4242" s="84">
        <v>3</v>
      </c>
      <c r="R4242" s="91">
        <v>1</v>
      </c>
      <c r="S4242" s="9">
        <v>8</v>
      </c>
      <c r="T4242" s="9" t="s">
        <v>32</v>
      </c>
      <c r="U4242" s="9">
        <v>11002</v>
      </c>
      <c r="V4242" s="9">
        <v>11002</v>
      </c>
      <c r="W4242" s="9" t="s">
        <v>4984</v>
      </c>
      <c r="X4242" s="10" t="s">
        <v>4985</v>
      </c>
      <c r="Y4242" s="9" t="s">
        <v>4980</v>
      </c>
      <c r="Z4242" s="9" t="s">
        <v>4980</v>
      </c>
      <c r="AA4242" s="9" t="s">
        <v>4989</v>
      </c>
      <c r="AB4242" s="9" t="s">
        <v>5005</v>
      </c>
      <c r="AC4242" s="9" t="s">
        <v>5006</v>
      </c>
      <c r="AD4242" s="29"/>
      <c r="AE4242" s="20" t="str">
        <f>VLOOKUP(E4242,'FILIAIS PETZ'!A:Q,17,0)</f>
        <v>MG-2</v>
      </c>
      <c r="AF4242" s="20" t="str">
        <f>VLOOKUP(E4242,'FILIAIS PETZ'!A:Q,3,0)</f>
        <v>FELICIO</v>
      </c>
      <c r="AG4242" s="20" t="str">
        <f>VLOOKUP(E4242,'FILIAIS PETZ'!A:Q,2,0)</f>
        <v>R3</v>
      </c>
      <c r="AH4242" s="75">
        <v>240</v>
      </c>
      <c r="AI4242" s="16" t="s">
        <v>8519</v>
      </c>
      <c r="AJ4242" s="43">
        <f>VLOOKUP(E4242,'FILIAIS PETZ'!$A$2:$K$2000,11,0)</f>
        <v>18328118022188</v>
      </c>
      <c r="AK4242" s="44">
        <f t="shared" si="283"/>
        <v>18328118022188</v>
      </c>
    </row>
    <row r="4243" spans="1:37" s="14" customFormat="1" ht="15" customHeight="1" thickBot="1" x14ac:dyDescent="0.25">
      <c r="A4243" s="9">
        <f t="shared" si="282"/>
        <v>942047</v>
      </c>
      <c r="B4243" s="18">
        <f>VLOOKUP(C4243,FORNECEDORES!D:E,2,0)</f>
        <v>9057</v>
      </c>
      <c r="C4243" s="19" t="str">
        <f>VLOOKUP(D4243,FORNECEDORES!A:D,4,0)</f>
        <v>19.357.006/0001-49</v>
      </c>
      <c r="D4243" s="13" t="s">
        <v>2290</v>
      </c>
      <c r="E4243" s="20" t="str">
        <f t="shared" si="284"/>
        <v>04 0040</v>
      </c>
      <c r="F4243" s="28" t="s">
        <v>4943</v>
      </c>
      <c r="G4243" s="21" t="str">
        <f>VLOOKUP(E4243,'FILIAIS PETZ'!A:E,5,0)</f>
        <v>PETZ NOSSA SENHORA DO CARMO</v>
      </c>
      <c r="H4243" s="20" t="str">
        <f>VLOOKUP(E4243,'FILIAIS PETZ'!A:D,4,0)</f>
        <v>NSCA-MG</v>
      </c>
      <c r="I4243" s="46">
        <v>45478</v>
      </c>
      <c r="J4243" s="9">
        <v>942047</v>
      </c>
      <c r="K4243" s="84" t="s">
        <v>5858</v>
      </c>
      <c r="L4243" s="83" t="s">
        <v>8792</v>
      </c>
      <c r="M4243" s="46">
        <v>45481</v>
      </c>
      <c r="N4243" s="46">
        <v>45511</v>
      </c>
      <c r="O4243" s="46">
        <v>45492</v>
      </c>
      <c r="P4243" s="91" t="s">
        <v>4990</v>
      </c>
      <c r="Q4243" s="84">
        <v>3</v>
      </c>
      <c r="R4243" s="91">
        <v>1</v>
      </c>
      <c r="S4243" s="9">
        <v>8</v>
      </c>
      <c r="T4243" s="9" t="s">
        <v>32</v>
      </c>
      <c r="U4243" s="9">
        <v>11002</v>
      </c>
      <c r="V4243" s="9">
        <v>11002</v>
      </c>
      <c r="W4243" s="9" t="s">
        <v>5019</v>
      </c>
      <c r="X4243" s="10" t="s">
        <v>4985</v>
      </c>
      <c r="Y4243" s="10" t="s">
        <v>4997</v>
      </c>
      <c r="Z4243" s="10" t="s">
        <v>4993</v>
      </c>
      <c r="AA4243" s="9" t="s">
        <v>5014</v>
      </c>
      <c r="AB4243" s="10" t="s">
        <v>12941</v>
      </c>
      <c r="AC4243" s="9" t="s">
        <v>5006</v>
      </c>
      <c r="AD4243" s="29"/>
      <c r="AE4243" s="20" t="str">
        <f>VLOOKUP(E4243,'FILIAIS PETZ'!A:Q,17,0)</f>
        <v>MG-1</v>
      </c>
      <c r="AF4243" s="20" t="str">
        <f>VLOOKUP(E4243,'FILIAIS PETZ'!A:Q,3,0)</f>
        <v>FELICIO</v>
      </c>
      <c r="AG4243" s="20" t="str">
        <f>VLOOKUP(E4243,'FILIAIS PETZ'!A:Q,2,0)</f>
        <v>R3</v>
      </c>
      <c r="AH4243" s="75">
        <v>450</v>
      </c>
      <c r="AI4243" s="16" t="s">
        <v>8520</v>
      </c>
      <c r="AJ4243" s="43">
        <f>VLOOKUP(E4243,'FILIAIS PETZ'!$A$2:$K$2000,11,0)</f>
        <v>18328118003981</v>
      </c>
      <c r="AK4243" s="44">
        <f t="shared" si="283"/>
        <v>18328118003981</v>
      </c>
    </row>
    <row r="4244" spans="1:37" s="14" customFormat="1" ht="15" customHeight="1" thickBot="1" x14ac:dyDescent="0.25">
      <c r="A4244" s="9">
        <f t="shared" si="282"/>
        <v>942048</v>
      </c>
      <c r="B4244" s="18">
        <f>VLOOKUP(C4244,FORNECEDORES!D:E,2,0)</f>
        <v>9057</v>
      </c>
      <c r="C4244" s="19" t="str">
        <f>VLOOKUP(D4244,FORNECEDORES!A:D,4,0)</f>
        <v>19.357.006/0001-49</v>
      </c>
      <c r="D4244" s="13" t="s">
        <v>2290</v>
      </c>
      <c r="E4244" s="20" t="str">
        <f t="shared" si="284"/>
        <v>04 0040</v>
      </c>
      <c r="F4244" s="28" t="s">
        <v>4943</v>
      </c>
      <c r="G4244" s="21" t="str">
        <f>VLOOKUP(E4244,'FILIAIS PETZ'!A:E,5,0)</f>
        <v>PETZ NOSSA SENHORA DO CARMO</v>
      </c>
      <c r="H4244" s="20" t="str">
        <f>VLOOKUP(E4244,'FILIAIS PETZ'!A:D,4,0)</f>
        <v>NSCA-MG</v>
      </c>
      <c r="I4244" s="46">
        <v>45478</v>
      </c>
      <c r="J4244" s="9">
        <v>942048</v>
      </c>
      <c r="K4244" s="84" t="s">
        <v>5858</v>
      </c>
      <c r="L4244" s="83" t="s">
        <v>8793</v>
      </c>
      <c r="M4244" s="46">
        <v>45481</v>
      </c>
      <c r="N4244" s="46">
        <v>45511</v>
      </c>
      <c r="O4244" s="46">
        <v>45492</v>
      </c>
      <c r="P4244" s="91" t="s">
        <v>4990</v>
      </c>
      <c r="Q4244" s="84">
        <v>3</v>
      </c>
      <c r="R4244" s="91">
        <v>1</v>
      </c>
      <c r="S4244" s="9">
        <v>8</v>
      </c>
      <c r="T4244" s="9" t="s">
        <v>32</v>
      </c>
      <c r="U4244" s="9">
        <v>11002</v>
      </c>
      <c r="V4244" s="9">
        <v>11002</v>
      </c>
      <c r="W4244" s="9" t="s">
        <v>5019</v>
      </c>
      <c r="X4244" s="10" t="s">
        <v>4985</v>
      </c>
      <c r="Y4244" s="9" t="s">
        <v>4993</v>
      </c>
      <c r="Z4244" s="9" t="s">
        <v>8408</v>
      </c>
      <c r="AA4244" s="9" t="s">
        <v>4989</v>
      </c>
      <c r="AB4244" s="9" t="s">
        <v>12941</v>
      </c>
      <c r="AC4244" s="9" t="s">
        <v>5006</v>
      </c>
      <c r="AD4244" s="29"/>
      <c r="AE4244" s="20" t="str">
        <f>VLOOKUP(E4244,'FILIAIS PETZ'!A:Q,17,0)</f>
        <v>MG-1</v>
      </c>
      <c r="AF4244" s="20" t="str">
        <f>VLOOKUP(E4244,'FILIAIS PETZ'!A:Q,3,0)</f>
        <v>FELICIO</v>
      </c>
      <c r="AG4244" s="20" t="str">
        <f>VLOOKUP(E4244,'FILIAIS PETZ'!A:Q,2,0)</f>
        <v>R3</v>
      </c>
      <c r="AH4244" s="75">
        <v>1350</v>
      </c>
      <c r="AI4244" s="16" t="s">
        <v>8521</v>
      </c>
      <c r="AJ4244" s="43">
        <f>VLOOKUP(E4244,'FILIAIS PETZ'!$A$2:$K$2000,11,0)</f>
        <v>18328118003981</v>
      </c>
      <c r="AK4244" s="44">
        <f t="shared" si="283"/>
        <v>18328118003981</v>
      </c>
    </row>
    <row r="4245" spans="1:37" s="14" customFormat="1" ht="15" customHeight="1" thickBot="1" x14ac:dyDescent="0.25">
      <c r="A4245" s="9">
        <f t="shared" si="282"/>
        <v>942051</v>
      </c>
      <c r="B4245" s="18">
        <f>VLOOKUP(C4245,FORNECEDORES!D:E,2,0)</f>
        <v>9057</v>
      </c>
      <c r="C4245" s="19" t="str">
        <f>VLOOKUP(D4245,FORNECEDORES!A:D,4,0)</f>
        <v>19.357.006/0001-49</v>
      </c>
      <c r="D4245" s="13" t="s">
        <v>2290</v>
      </c>
      <c r="E4245" s="20" t="str">
        <f t="shared" si="284"/>
        <v>04 0038</v>
      </c>
      <c r="F4245" s="28" t="s">
        <v>4979</v>
      </c>
      <c r="G4245" s="21" t="str">
        <f>VLOOKUP(E4245,'FILIAIS PETZ'!A:E,5,0)</f>
        <v>PETZ CENTER MINAS</v>
      </c>
      <c r="H4245" s="20" t="str">
        <f>VLOOKUP(E4245,'FILIAIS PETZ'!A:D,4,0)</f>
        <v>CTMN-MG</v>
      </c>
      <c r="I4245" s="46">
        <v>45478</v>
      </c>
      <c r="J4245" s="9">
        <v>942051</v>
      </c>
      <c r="K4245" s="84" t="s">
        <v>5858</v>
      </c>
      <c r="L4245" s="83" t="s">
        <v>8794</v>
      </c>
      <c r="M4245" s="46">
        <v>45481</v>
      </c>
      <c r="N4245" s="46">
        <v>45511</v>
      </c>
      <c r="O4245" s="46">
        <v>45492</v>
      </c>
      <c r="P4245" s="91" t="s">
        <v>4990</v>
      </c>
      <c r="Q4245" s="84">
        <v>3</v>
      </c>
      <c r="R4245" s="91">
        <v>1</v>
      </c>
      <c r="S4245" s="9">
        <v>8</v>
      </c>
      <c r="T4245" s="9" t="s">
        <v>32</v>
      </c>
      <c r="U4245" s="9">
        <v>11002</v>
      </c>
      <c r="V4245" s="9">
        <v>11002</v>
      </c>
      <c r="W4245" s="9" t="s">
        <v>4984</v>
      </c>
      <c r="X4245" s="10" t="s">
        <v>4985</v>
      </c>
      <c r="Y4245" s="9" t="s">
        <v>4980</v>
      </c>
      <c r="Z4245" s="9" t="s">
        <v>4980</v>
      </c>
      <c r="AA4245" s="9" t="s">
        <v>4989</v>
      </c>
      <c r="AB4245" s="9" t="s">
        <v>5005</v>
      </c>
      <c r="AC4245" s="9" t="s">
        <v>5006</v>
      </c>
      <c r="AD4245" s="29"/>
      <c r="AE4245" s="20" t="str">
        <f>VLOOKUP(E4245,'FILIAIS PETZ'!A:Q,17,0)</f>
        <v>MG-2</v>
      </c>
      <c r="AF4245" s="20" t="str">
        <f>VLOOKUP(E4245,'FILIAIS PETZ'!A:Q,3,0)</f>
        <v>FELICIO</v>
      </c>
      <c r="AG4245" s="20" t="str">
        <f>VLOOKUP(E4245,'FILIAIS PETZ'!A:Q,2,0)</f>
        <v>R3</v>
      </c>
      <c r="AH4245" s="75">
        <v>200</v>
      </c>
      <c r="AI4245" s="16" t="s">
        <v>8522</v>
      </c>
      <c r="AJ4245" s="43">
        <f>VLOOKUP(E4245,'FILIAIS PETZ'!$A$2:$K$2000,11,0)</f>
        <v>18328118003710</v>
      </c>
      <c r="AK4245" s="44">
        <f t="shared" si="283"/>
        <v>18328118003710</v>
      </c>
    </row>
    <row r="4246" spans="1:37" s="14" customFormat="1" ht="15" customHeight="1" thickBot="1" x14ac:dyDescent="0.25">
      <c r="A4246" s="9">
        <f t="shared" si="282"/>
        <v>942053</v>
      </c>
      <c r="B4246" s="18">
        <f>VLOOKUP(C4246,FORNECEDORES!D:E,2,0)</f>
        <v>9057</v>
      </c>
      <c r="C4246" s="19" t="str">
        <f>VLOOKUP(D4246,FORNECEDORES!A:D,4,0)</f>
        <v>19.357.006/0001-49</v>
      </c>
      <c r="D4246" s="13" t="s">
        <v>2290</v>
      </c>
      <c r="E4246" s="20" t="str">
        <f t="shared" si="284"/>
        <v>04 0130</v>
      </c>
      <c r="F4246" s="28" t="s">
        <v>4975</v>
      </c>
      <c r="G4246" s="21" t="str">
        <f>VLOOKUP(E4246,'FILIAIS PETZ'!A:E,5,0)</f>
        <v>PETZ CARLOS LUZ</v>
      </c>
      <c r="H4246" s="20" t="str">
        <f>VLOOKUP(E4246,'FILIAIS PETZ'!A:D,4,0)</f>
        <v>CLUZ-MG</v>
      </c>
      <c r="I4246" s="46">
        <v>45478</v>
      </c>
      <c r="J4246" s="9">
        <v>942053</v>
      </c>
      <c r="K4246" s="84" t="s">
        <v>5858</v>
      </c>
      <c r="L4246" s="83" t="s">
        <v>8795</v>
      </c>
      <c r="M4246" s="46">
        <v>45481</v>
      </c>
      <c r="N4246" s="46">
        <v>45511</v>
      </c>
      <c r="O4246" s="46">
        <v>45492</v>
      </c>
      <c r="P4246" s="91" t="s">
        <v>4990</v>
      </c>
      <c r="Q4246" s="84">
        <v>3</v>
      </c>
      <c r="R4246" s="91">
        <v>1</v>
      </c>
      <c r="S4246" s="9">
        <v>8</v>
      </c>
      <c r="T4246" s="9" t="s">
        <v>32</v>
      </c>
      <c r="U4246" s="9">
        <v>11002</v>
      </c>
      <c r="V4246" s="9">
        <v>11002</v>
      </c>
      <c r="W4246" s="9" t="s">
        <v>4984</v>
      </c>
      <c r="X4246" s="10" t="s">
        <v>4985</v>
      </c>
      <c r="Y4246" s="9" t="s">
        <v>4980</v>
      </c>
      <c r="Z4246" s="9" t="s">
        <v>4980</v>
      </c>
      <c r="AA4246" s="9" t="s">
        <v>4989</v>
      </c>
      <c r="AB4246" s="9" t="s">
        <v>5005</v>
      </c>
      <c r="AC4246" s="9" t="s">
        <v>5006</v>
      </c>
      <c r="AD4246" s="29"/>
      <c r="AE4246" s="20" t="str">
        <f>VLOOKUP(E4246,'FILIAIS PETZ'!A:Q,17,0)</f>
        <v>MG-1</v>
      </c>
      <c r="AF4246" s="20" t="str">
        <f>VLOOKUP(E4246,'FILIAIS PETZ'!A:Q,3,0)</f>
        <v>FELICIO</v>
      </c>
      <c r="AG4246" s="20" t="str">
        <f>VLOOKUP(E4246,'FILIAIS PETZ'!A:Q,2,0)</f>
        <v>R3</v>
      </c>
      <c r="AH4246" s="75">
        <v>200</v>
      </c>
      <c r="AI4246" s="16" t="s">
        <v>8523</v>
      </c>
      <c r="AJ4246" s="43">
        <f>VLOOKUP(E4246,'FILIAIS PETZ'!$A$2:$K$2000,11,0)</f>
        <v>18328118012204</v>
      </c>
      <c r="AK4246" s="44">
        <f t="shared" si="283"/>
        <v>18328118012204</v>
      </c>
    </row>
    <row r="4247" spans="1:37" s="14" customFormat="1" ht="15" customHeight="1" thickBot="1" x14ac:dyDescent="0.25">
      <c r="A4247" s="9">
        <f t="shared" si="282"/>
        <v>942056</v>
      </c>
      <c r="B4247" s="18">
        <f>VLOOKUP(C4247,FORNECEDORES!D:E,2,0)</f>
        <v>9057</v>
      </c>
      <c r="C4247" s="19" t="str">
        <f>VLOOKUP(D4247,FORNECEDORES!A:D,4,0)</f>
        <v>19.357.006/0001-49</v>
      </c>
      <c r="D4247" s="13" t="s">
        <v>2290</v>
      </c>
      <c r="E4247" s="20" t="str">
        <f t="shared" si="284"/>
        <v>04 0061</v>
      </c>
      <c r="F4247" s="28" t="s">
        <v>4946</v>
      </c>
      <c r="G4247" s="21" t="str">
        <f>VLOOKUP(E4247,'FILIAIS PETZ'!A:E,5,0)</f>
        <v>PETZ PAMPULHA</v>
      </c>
      <c r="H4247" s="20" t="str">
        <f>VLOOKUP(E4247,'FILIAIS PETZ'!A:D,4,0)</f>
        <v>PAMP-MG</v>
      </c>
      <c r="I4247" s="46">
        <v>45478</v>
      </c>
      <c r="J4247" s="9">
        <v>942056</v>
      </c>
      <c r="K4247" s="84" t="s">
        <v>5858</v>
      </c>
      <c r="L4247" s="83" t="s">
        <v>8796</v>
      </c>
      <c r="M4247" s="46">
        <v>45481</v>
      </c>
      <c r="N4247" s="46">
        <v>45511</v>
      </c>
      <c r="O4247" s="46">
        <v>45492</v>
      </c>
      <c r="P4247" s="91" t="s">
        <v>4990</v>
      </c>
      <c r="Q4247" s="84">
        <v>3</v>
      </c>
      <c r="R4247" s="91">
        <v>1</v>
      </c>
      <c r="S4247" s="9">
        <v>8</v>
      </c>
      <c r="T4247" s="9" t="s">
        <v>32</v>
      </c>
      <c r="U4247" s="9">
        <v>11002</v>
      </c>
      <c r="V4247" s="9">
        <v>11002</v>
      </c>
      <c r="W4247" s="9" t="s">
        <v>4984</v>
      </c>
      <c r="X4247" s="10" t="s">
        <v>4985</v>
      </c>
      <c r="Y4247" s="9" t="s">
        <v>4980</v>
      </c>
      <c r="Z4247" s="9" t="s">
        <v>4980</v>
      </c>
      <c r="AA4247" s="9" t="s">
        <v>4989</v>
      </c>
      <c r="AB4247" s="9" t="s">
        <v>5005</v>
      </c>
      <c r="AC4247" s="9" t="s">
        <v>5006</v>
      </c>
      <c r="AD4247" s="29"/>
      <c r="AE4247" s="20" t="str">
        <f>VLOOKUP(E4247,'FILIAIS PETZ'!A:Q,17,0)</f>
        <v>MG-1</v>
      </c>
      <c r="AF4247" s="20" t="str">
        <f>VLOOKUP(E4247,'FILIAIS PETZ'!A:Q,3,0)</f>
        <v>FELICIO</v>
      </c>
      <c r="AG4247" s="20" t="str">
        <f>VLOOKUP(E4247,'FILIAIS PETZ'!A:Q,2,0)</f>
        <v>R3</v>
      </c>
      <c r="AH4247" s="75">
        <v>250</v>
      </c>
      <c r="AI4247" s="16" t="s">
        <v>8524</v>
      </c>
      <c r="AJ4247" s="43">
        <f>VLOOKUP(E4247,'FILIAIS PETZ'!$A$2:$K$2000,11,0)</f>
        <v>18328118006069</v>
      </c>
      <c r="AK4247" s="44">
        <f t="shared" si="283"/>
        <v>18328118006069</v>
      </c>
    </row>
    <row r="4248" spans="1:37" s="14" customFormat="1" ht="15" customHeight="1" thickBot="1" x14ac:dyDescent="0.25">
      <c r="A4248" s="9">
        <f t="shared" si="282"/>
        <v>942057</v>
      </c>
      <c r="B4248" s="18">
        <f>VLOOKUP(C4248,FORNECEDORES!D:E,2,0)</f>
        <v>9057</v>
      </c>
      <c r="C4248" s="19" t="str">
        <f>VLOOKUP(D4248,FORNECEDORES!A:D,4,0)</f>
        <v>19.357.006/0001-49</v>
      </c>
      <c r="D4248" s="13" t="s">
        <v>2290</v>
      </c>
      <c r="E4248" s="20" t="str">
        <f t="shared" si="284"/>
        <v>04 0061</v>
      </c>
      <c r="F4248" s="28" t="s">
        <v>4946</v>
      </c>
      <c r="G4248" s="21" t="str">
        <f>VLOOKUP(E4248,'FILIAIS PETZ'!A:E,5,0)</f>
        <v>PETZ PAMPULHA</v>
      </c>
      <c r="H4248" s="20" t="str">
        <f>VLOOKUP(E4248,'FILIAIS PETZ'!A:D,4,0)</f>
        <v>PAMP-MG</v>
      </c>
      <c r="I4248" s="46">
        <v>45478</v>
      </c>
      <c r="J4248" s="9">
        <v>942057</v>
      </c>
      <c r="K4248" s="84" t="s">
        <v>5858</v>
      </c>
      <c r="L4248" s="83" t="s">
        <v>8797</v>
      </c>
      <c r="M4248" s="46">
        <v>45481</v>
      </c>
      <c r="N4248" s="46">
        <v>45511</v>
      </c>
      <c r="O4248" s="46">
        <v>45492</v>
      </c>
      <c r="P4248" s="91" t="s">
        <v>4990</v>
      </c>
      <c r="Q4248" s="84">
        <v>3</v>
      </c>
      <c r="R4248" s="91">
        <v>1</v>
      </c>
      <c r="S4248" s="9">
        <v>8</v>
      </c>
      <c r="T4248" s="9" t="s">
        <v>32</v>
      </c>
      <c r="U4248" s="9">
        <v>11002</v>
      </c>
      <c r="V4248" s="9">
        <v>11002</v>
      </c>
      <c r="W4248" s="9" t="s">
        <v>4984</v>
      </c>
      <c r="X4248" s="10" t="s">
        <v>4985</v>
      </c>
      <c r="Y4248" s="10" t="s">
        <v>4993</v>
      </c>
      <c r="Z4248" s="10" t="s">
        <v>4993</v>
      </c>
      <c r="AA4248" s="10" t="s">
        <v>4989</v>
      </c>
      <c r="AB4248" s="10" t="s">
        <v>12941</v>
      </c>
      <c r="AC4248" s="9" t="s">
        <v>5006</v>
      </c>
      <c r="AD4248" s="29"/>
      <c r="AE4248" s="20" t="str">
        <f>VLOOKUP(E4248,'FILIAIS PETZ'!A:Q,17,0)</f>
        <v>MG-1</v>
      </c>
      <c r="AF4248" s="20" t="str">
        <f>VLOOKUP(E4248,'FILIAIS PETZ'!A:Q,3,0)</f>
        <v>FELICIO</v>
      </c>
      <c r="AG4248" s="20" t="str">
        <f>VLOOKUP(E4248,'FILIAIS PETZ'!A:Q,2,0)</f>
        <v>R3</v>
      </c>
      <c r="AH4248" s="75">
        <v>500</v>
      </c>
      <c r="AI4248" s="16" t="s">
        <v>8525</v>
      </c>
      <c r="AJ4248" s="43">
        <f>VLOOKUP(E4248,'FILIAIS PETZ'!$A$2:$K$2000,11,0)</f>
        <v>18328118006069</v>
      </c>
      <c r="AK4248" s="44">
        <f t="shared" si="283"/>
        <v>18328118006069</v>
      </c>
    </row>
    <row r="4249" spans="1:37" s="14" customFormat="1" ht="15" customHeight="1" thickBot="1" x14ac:dyDescent="0.25">
      <c r="A4249" s="9">
        <f t="shared" si="282"/>
        <v>942060</v>
      </c>
      <c r="B4249" s="18">
        <f>VLOOKUP(C4249,FORNECEDORES!D:E,2,0)</f>
        <v>9057</v>
      </c>
      <c r="C4249" s="19" t="str">
        <f>VLOOKUP(D4249,FORNECEDORES!A:D,4,0)</f>
        <v>19.357.006/0001-49</v>
      </c>
      <c r="D4249" s="13" t="s">
        <v>2290</v>
      </c>
      <c r="E4249" s="20" t="str">
        <f t="shared" si="284"/>
        <v>04 0061</v>
      </c>
      <c r="F4249" s="28" t="s">
        <v>4946</v>
      </c>
      <c r="G4249" s="21" t="str">
        <f>VLOOKUP(E4249,'FILIAIS PETZ'!A:E,5,0)</f>
        <v>PETZ PAMPULHA</v>
      </c>
      <c r="H4249" s="20" t="str">
        <f>VLOOKUP(E4249,'FILIAIS PETZ'!A:D,4,0)</f>
        <v>PAMP-MG</v>
      </c>
      <c r="I4249" s="46">
        <v>45478</v>
      </c>
      <c r="J4249" s="9">
        <v>942060</v>
      </c>
      <c r="K4249" s="84" t="s">
        <v>5858</v>
      </c>
      <c r="L4249" s="83" t="s">
        <v>8798</v>
      </c>
      <c r="M4249" s="46">
        <v>45481</v>
      </c>
      <c r="N4249" s="46">
        <v>45511</v>
      </c>
      <c r="O4249" s="46">
        <v>45492</v>
      </c>
      <c r="P4249" s="91" t="s">
        <v>4990</v>
      </c>
      <c r="Q4249" s="84">
        <v>3</v>
      </c>
      <c r="R4249" s="91">
        <v>1</v>
      </c>
      <c r="S4249" s="9">
        <v>8</v>
      </c>
      <c r="T4249" s="9" t="s">
        <v>32</v>
      </c>
      <c r="U4249" s="9">
        <v>11002</v>
      </c>
      <c r="V4249" s="9">
        <v>11002</v>
      </c>
      <c r="W4249" s="9" t="s">
        <v>8492</v>
      </c>
      <c r="X4249" s="10" t="s">
        <v>4985</v>
      </c>
      <c r="Y4249" s="10" t="s">
        <v>4993</v>
      </c>
      <c r="Z4249" s="10" t="s">
        <v>4993</v>
      </c>
      <c r="AA4249" s="10" t="s">
        <v>4989</v>
      </c>
      <c r="AB4249" s="10" t="s">
        <v>12941</v>
      </c>
      <c r="AC4249" s="9" t="s">
        <v>5006</v>
      </c>
      <c r="AD4249" s="29"/>
      <c r="AE4249" s="20" t="str">
        <f>VLOOKUP(E4249,'FILIAIS PETZ'!A:Q,17,0)</f>
        <v>MG-1</v>
      </c>
      <c r="AF4249" s="20" t="str">
        <f>VLOOKUP(E4249,'FILIAIS PETZ'!A:Q,3,0)</f>
        <v>FELICIO</v>
      </c>
      <c r="AG4249" s="20" t="str">
        <f>VLOOKUP(E4249,'FILIAIS PETZ'!A:Q,2,0)</f>
        <v>R3</v>
      </c>
      <c r="AH4249" s="75">
        <v>450</v>
      </c>
      <c r="AI4249" s="16" t="s">
        <v>8526</v>
      </c>
      <c r="AJ4249" s="43">
        <f>VLOOKUP(E4249,'FILIAIS PETZ'!$A$2:$K$2000,11,0)</f>
        <v>18328118006069</v>
      </c>
      <c r="AK4249" s="44">
        <f t="shared" si="283"/>
        <v>18328118006069</v>
      </c>
    </row>
    <row r="4250" spans="1:37" s="14" customFormat="1" ht="15" customHeight="1" thickBot="1" x14ac:dyDescent="0.25">
      <c r="A4250" s="9">
        <f t="shared" si="282"/>
        <v>942063</v>
      </c>
      <c r="B4250" s="18">
        <f>VLOOKUP(C4250,FORNECEDORES!D:E,2,0)</f>
        <v>9057</v>
      </c>
      <c r="C4250" s="19" t="str">
        <f>VLOOKUP(D4250,FORNECEDORES!A:D,4,0)</f>
        <v>19.357.006/0001-49</v>
      </c>
      <c r="D4250" s="13" t="s">
        <v>2290</v>
      </c>
      <c r="E4250" s="20" t="str">
        <f t="shared" si="284"/>
        <v>04 0061</v>
      </c>
      <c r="F4250" s="28" t="s">
        <v>4946</v>
      </c>
      <c r="G4250" s="21" t="str">
        <f>VLOOKUP(E4250,'FILIAIS PETZ'!A:E,5,0)</f>
        <v>PETZ PAMPULHA</v>
      </c>
      <c r="H4250" s="20" t="str">
        <f>VLOOKUP(E4250,'FILIAIS PETZ'!A:D,4,0)</f>
        <v>PAMP-MG</v>
      </c>
      <c r="I4250" s="46">
        <v>45478</v>
      </c>
      <c r="J4250" s="9">
        <v>942063</v>
      </c>
      <c r="K4250" s="84" t="s">
        <v>5858</v>
      </c>
      <c r="L4250" s="83" t="s">
        <v>8799</v>
      </c>
      <c r="M4250" s="46">
        <v>45481</v>
      </c>
      <c r="N4250" s="46">
        <v>45511</v>
      </c>
      <c r="O4250" s="46">
        <v>45492</v>
      </c>
      <c r="P4250" s="91" t="s">
        <v>4990</v>
      </c>
      <c r="Q4250" s="84">
        <v>3</v>
      </c>
      <c r="R4250" s="91">
        <v>1</v>
      </c>
      <c r="S4250" s="9">
        <v>8</v>
      </c>
      <c r="T4250" s="9" t="s">
        <v>32</v>
      </c>
      <c r="U4250" s="9">
        <v>11002</v>
      </c>
      <c r="V4250" s="9">
        <v>11002</v>
      </c>
      <c r="W4250" s="9" t="s">
        <v>5019</v>
      </c>
      <c r="X4250" s="10" t="s">
        <v>4985</v>
      </c>
      <c r="Y4250" s="9" t="s">
        <v>4993</v>
      </c>
      <c r="Z4250" s="9" t="s">
        <v>8408</v>
      </c>
      <c r="AA4250" s="9" t="s">
        <v>4989</v>
      </c>
      <c r="AB4250" s="9" t="s">
        <v>12941</v>
      </c>
      <c r="AC4250" s="9" t="s">
        <v>5006</v>
      </c>
      <c r="AD4250" s="29"/>
      <c r="AE4250" s="20" t="str">
        <f>VLOOKUP(E4250,'FILIAIS PETZ'!A:Q,17,0)</f>
        <v>MG-1</v>
      </c>
      <c r="AF4250" s="20" t="str">
        <f>VLOOKUP(E4250,'FILIAIS PETZ'!A:Q,3,0)</f>
        <v>FELICIO</v>
      </c>
      <c r="AG4250" s="20" t="str">
        <f>VLOOKUP(E4250,'FILIAIS PETZ'!A:Q,2,0)</f>
        <v>R3</v>
      </c>
      <c r="AH4250" s="75">
        <v>1350</v>
      </c>
      <c r="AI4250" s="16" t="s">
        <v>8527</v>
      </c>
      <c r="AJ4250" s="43">
        <f>VLOOKUP(E4250,'FILIAIS PETZ'!$A$2:$K$2000,11,0)</f>
        <v>18328118006069</v>
      </c>
      <c r="AK4250" s="44">
        <f t="shared" si="283"/>
        <v>18328118006069</v>
      </c>
    </row>
    <row r="4251" spans="1:37" s="14" customFormat="1" ht="15" customHeight="1" thickBot="1" x14ac:dyDescent="0.25">
      <c r="A4251" s="9">
        <f t="shared" si="282"/>
        <v>942243</v>
      </c>
      <c r="B4251" s="18">
        <f>VLOOKUP(C4251,FORNECEDORES!D:E,2,0)</f>
        <v>17452</v>
      </c>
      <c r="C4251" s="19" t="str">
        <f>VLOOKUP(D4251,FORNECEDORES!A:D,4,0)</f>
        <v>28.631.838/0001-00</v>
      </c>
      <c r="D4251" s="13" t="s">
        <v>3724</v>
      </c>
      <c r="E4251" s="20" t="str">
        <f t="shared" si="284"/>
        <v>04 0119</v>
      </c>
      <c r="F4251" s="28" t="s">
        <v>4934</v>
      </c>
      <c r="G4251" s="21" t="str">
        <f>VLOOKUP(E4251,'FILIAIS PETZ'!A:E,5,0)</f>
        <v>PETZ ITU</v>
      </c>
      <c r="H4251" s="20" t="str">
        <f>VLOOKUP(E4251,'FILIAIS PETZ'!A:D,4,0)</f>
        <v>ITTU-SP</v>
      </c>
      <c r="I4251" s="46">
        <v>45478</v>
      </c>
      <c r="J4251" s="9">
        <v>942243</v>
      </c>
      <c r="K4251" s="84" t="s">
        <v>5858</v>
      </c>
      <c r="L4251" s="83" t="s">
        <v>6187</v>
      </c>
      <c r="M4251" s="46">
        <v>45513</v>
      </c>
      <c r="N4251" s="46">
        <v>45553</v>
      </c>
      <c r="O4251" s="46">
        <v>45540</v>
      </c>
      <c r="P4251" s="91" t="s">
        <v>4982</v>
      </c>
      <c r="Q4251" s="84">
        <v>3</v>
      </c>
      <c r="R4251" s="91">
        <v>1</v>
      </c>
      <c r="S4251" s="9">
        <v>8</v>
      </c>
      <c r="T4251" s="9" t="s">
        <v>32</v>
      </c>
      <c r="U4251" s="9">
        <v>11002</v>
      </c>
      <c r="V4251" s="9">
        <v>11002</v>
      </c>
      <c r="W4251" s="9" t="s">
        <v>5024</v>
      </c>
      <c r="X4251" s="10" t="s">
        <v>4985</v>
      </c>
      <c r="Y4251" s="57" t="s">
        <v>4993</v>
      </c>
      <c r="Z4251" s="9" t="s">
        <v>5020</v>
      </c>
      <c r="AA4251" s="9" t="s">
        <v>4989</v>
      </c>
      <c r="AB4251" s="9" t="s">
        <v>12941</v>
      </c>
      <c r="AC4251" s="9" t="s">
        <v>4988</v>
      </c>
      <c r="AD4251" s="29" t="s">
        <v>6608</v>
      </c>
      <c r="AE4251" s="20" t="str">
        <f>VLOOKUP(E4251,'FILIAIS PETZ'!A:Q,17,0)</f>
        <v>SP7</v>
      </c>
      <c r="AF4251" s="20" t="str">
        <f>VLOOKUP(E4251,'FILIAIS PETZ'!A:Q,3,0)</f>
        <v>FELICIO</v>
      </c>
      <c r="AG4251" s="20" t="str">
        <f>VLOOKUP(E4251,'FILIAIS PETZ'!A:Q,2,0)</f>
        <v>R3</v>
      </c>
      <c r="AH4251" s="75">
        <v>12080</v>
      </c>
      <c r="AI4251" s="16" t="s">
        <v>8534</v>
      </c>
      <c r="AJ4251" s="43">
        <f>VLOOKUP(E4251,'FILIAIS PETZ'!$A$2:$K$2000,11,0)</f>
        <v>18328118010848</v>
      </c>
      <c r="AK4251" s="44">
        <f t="shared" si="283"/>
        <v>18328118010848</v>
      </c>
    </row>
    <row r="4252" spans="1:37" s="14" customFormat="1" ht="15" customHeight="1" thickBot="1" x14ac:dyDescent="0.25">
      <c r="A4252" s="9">
        <f t="shared" si="282"/>
        <v>942246</v>
      </c>
      <c r="B4252" s="18">
        <f>VLOOKUP(C4252,FORNECEDORES!D:E,2,0)</f>
        <v>24422</v>
      </c>
      <c r="C4252" s="19" t="str">
        <f>VLOOKUP(D4252,FORNECEDORES!A:D,4,0)</f>
        <v>00.865.512/0001-10</v>
      </c>
      <c r="D4252" s="13" t="s">
        <v>1214</v>
      </c>
      <c r="E4252" s="20" t="str">
        <f t="shared" si="284"/>
        <v>04 0180</v>
      </c>
      <c r="F4252" s="28" t="s">
        <v>4944</v>
      </c>
      <c r="G4252" s="21" t="str">
        <f>VLOOKUP(E4252,'FILIAIS PETZ'!A:E,5,0)</f>
        <v>PETZ TORQUATO TAPAJOS</v>
      </c>
      <c r="H4252" s="20" t="str">
        <f>VLOOKUP(E4252,'FILIAIS PETZ'!A:D,4,0)</f>
        <v>TQTP-AM</v>
      </c>
      <c r="I4252" s="46">
        <v>45478</v>
      </c>
      <c r="J4252" s="9">
        <v>942246</v>
      </c>
      <c r="K4252" s="84" t="s">
        <v>5858</v>
      </c>
      <c r="L4252" s="83" t="s">
        <v>8900</v>
      </c>
      <c r="M4252" s="46">
        <v>45491</v>
      </c>
      <c r="N4252" s="46">
        <v>45525</v>
      </c>
      <c r="O4252" s="46">
        <v>45512</v>
      </c>
      <c r="P4252" s="91" t="s">
        <v>4982</v>
      </c>
      <c r="Q4252" s="84">
        <v>3</v>
      </c>
      <c r="R4252" s="91">
        <v>1</v>
      </c>
      <c r="S4252" s="9">
        <v>8</v>
      </c>
      <c r="T4252" s="9" t="s">
        <v>32</v>
      </c>
      <c r="U4252" s="9">
        <v>11002</v>
      </c>
      <c r="V4252" s="9">
        <v>11002</v>
      </c>
      <c r="W4252" s="9" t="s">
        <v>5057</v>
      </c>
      <c r="X4252" s="10" t="s">
        <v>4985</v>
      </c>
      <c r="Y4252" s="9" t="s">
        <v>4993</v>
      </c>
      <c r="Z4252" s="9" t="s">
        <v>4993</v>
      </c>
      <c r="AA4252" s="9" t="s">
        <v>4989</v>
      </c>
      <c r="AB4252" s="9" t="s">
        <v>5005</v>
      </c>
      <c r="AC4252" s="9" t="s">
        <v>4988</v>
      </c>
      <c r="AD4252" s="29" t="s">
        <v>8532</v>
      </c>
      <c r="AE4252" s="20" t="str">
        <f>VLOOKUP(E4252,'FILIAIS PETZ'!A:Q,17,0)</f>
        <v>CO-3</v>
      </c>
      <c r="AF4252" s="20" t="str">
        <f>VLOOKUP(E4252,'FILIAIS PETZ'!A:Q,3,0)</f>
        <v>FELICIO</v>
      </c>
      <c r="AG4252" s="20" t="str">
        <f>VLOOKUP(E4252,'FILIAIS PETZ'!A:Q,2,0)</f>
        <v>R3</v>
      </c>
      <c r="AH4252" s="75">
        <v>11594.3</v>
      </c>
      <c r="AI4252" s="16" t="s">
        <v>8535</v>
      </c>
      <c r="AJ4252" s="43">
        <f>VLOOKUP(E4252,'FILIAIS PETZ'!$A$2:$K$2000,11,0)</f>
        <v>18328118017346</v>
      </c>
      <c r="AK4252" s="44">
        <f t="shared" si="283"/>
        <v>18328118017346</v>
      </c>
    </row>
    <row r="4253" spans="1:37" s="14" customFormat="1" ht="15" customHeight="1" thickBot="1" x14ac:dyDescent="0.25">
      <c r="A4253" s="9">
        <f t="shared" si="282"/>
        <v>942250</v>
      </c>
      <c r="B4253" s="18">
        <f>VLOOKUP(C4253,FORNECEDORES!D:E,2,0)</f>
        <v>774172</v>
      </c>
      <c r="C4253" s="19" t="str">
        <f>VLOOKUP(D4253,FORNECEDORES!A:D,4,0)</f>
        <v>54.212.044/0001-04</v>
      </c>
      <c r="D4253" s="13" t="s">
        <v>7874</v>
      </c>
      <c r="E4253" s="20" t="str">
        <f t="shared" si="284"/>
        <v>04 0180</v>
      </c>
      <c r="F4253" s="28" t="s">
        <v>4944</v>
      </c>
      <c r="G4253" s="21" t="str">
        <f>VLOOKUP(E4253,'FILIAIS PETZ'!A:E,5,0)</f>
        <v>PETZ TORQUATO TAPAJOS</v>
      </c>
      <c r="H4253" s="20" t="str">
        <f>VLOOKUP(E4253,'FILIAIS PETZ'!A:D,4,0)</f>
        <v>TQTP-AM</v>
      </c>
      <c r="I4253" s="46">
        <v>45478</v>
      </c>
      <c r="J4253" s="9">
        <v>942250</v>
      </c>
      <c r="K4253" s="84" t="s">
        <v>5858</v>
      </c>
      <c r="L4253" s="83" t="s">
        <v>6481</v>
      </c>
      <c r="M4253" s="46">
        <v>45506</v>
      </c>
      <c r="N4253" s="46">
        <v>45532</v>
      </c>
      <c r="O4253" s="46">
        <v>45513</v>
      </c>
      <c r="P4253" s="91" t="s">
        <v>4982</v>
      </c>
      <c r="Q4253" s="84">
        <v>3</v>
      </c>
      <c r="R4253" s="91">
        <v>1</v>
      </c>
      <c r="S4253" s="9">
        <v>8</v>
      </c>
      <c r="T4253" s="9" t="s">
        <v>32</v>
      </c>
      <c r="U4253" s="9">
        <v>11002</v>
      </c>
      <c r="V4253" s="9">
        <v>11002</v>
      </c>
      <c r="W4253" s="9" t="s">
        <v>5024</v>
      </c>
      <c r="X4253" s="10" t="s">
        <v>4985</v>
      </c>
      <c r="Y4253" s="10" t="s">
        <v>4993</v>
      </c>
      <c r="Z4253" s="9" t="s">
        <v>4993</v>
      </c>
      <c r="AA4253" s="9" t="s">
        <v>4989</v>
      </c>
      <c r="AB4253" s="9" t="s">
        <v>12941</v>
      </c>
      <c r="AC4253" s="9" t="s">
        <v>4988</v>
      </c>
      <c r="AD4253" s="29" t="s">
        <v>8532</v>
      </c>
      <c r="AE4253" s="20" t="str">
        <f>VLOOKUP(E4253,'FILIAIS PETZ'!A:Q,17,0)</f>
        <v>CO-3</v>
      </c>
      <c r="AF4253" s="20" t="str">
        <f>VLOOKUP(E4253,'FILIAIS PETZ'!A:Q,3,0)</f>
        <v>FELICIO</v>
      </c>
      <c r="AG4253" s="20" t="str">
        <f>VLOOKUP(E4253,'FILIAIS PETZ'!A:Q,2,0)</f>
        <v>R3</v>
      </c>
      <c r="AH4253" s="75">
        <v>40876.720000000001</v>
      </c>
      <c r="AI4253" s="16" t="s">
        <v>8536</v>
      </c>
      <c r="AJ4253" s="43">
        <f>VLOOKUP(E4253,'FILIAIS PETZ'!$A$2:$K$2000,11,0)</f>
        <v>18328118017346</v>
      </c>
      <c r="AK4253" s="44">
        <f t="shared" si="283"/>
        <v>18328118017346</v>
      </c>
    </row>
    <row r="4254" spans="1:37" s="14" customFormat="1" ht="15" customHeight="1" thickBot="1" x14ac:dyDescent="0.25">
      <c r="A4254" s="9">
        <f t="shared" si="282"/>
        <v>944375</v>
      </c>
      <c r="B4254" s="18">
        <f>VLOOKUP(C4254,FORNECEDORES!D:E,2,0)</f>
        <v>9057</v>
      </c>
      <c r="C4254" s="19" t="str">
        <f>VLOOKUP(D4254,FORNECEDORES!A:D,4,0)</f>
        <v>19.357.006/0001-49</v>
      </c>
      <c r="D4254" s="13" t="s">
        <v>2290</v>
      </c>
      <c r="E4254" s="20" t="str">
        <f t="shared" si="284"/>
        <v>04 0185</v>
      </c>
      <c r="F4254" s="28" t="s">
        <v>4973</v>
      </c>
      <c r="G4254" s="21" t="str">
        <f>VLOOKUP(E4254,'FILIAIS PETZ'!A:E,5,0)</f>
        <v>PETZ AV CONTORNO (ANTIGOS DADOS DE SVLB/MG - PETZ SILVA LOBO)</v>
      </c>
      <c r="H4254" s="20" t="str">
        <f>VLOOKUP(E4254,'FILIAIS PETZ'!A:D,4,0)</f>
        <v>ACTN-MG</v>
      </c>
      <c r="I4254" s="46">
        <v>45483</v>
      </c>
      <c r="J4254" s="9">
        <v>944375</v>
      </c>
      <c r="K4254" s="84" t="s">
        <v>5858</v>
      </c>
      <c r="L4254" s="83" t="s">
        <v>8705</v>
      </c>
      <c r="M4254" s="46">
        <v>45484</v>
      </c>
      <c r="N4254" s="46">
        <v>45511</v>
      </c>
      <c r="O4254" s="46">
        <v>45490</v>
      </c>
      <c r="P4254" s="91" t="s">
        <v>4990</v>
      </c>
      <c r="Q4254" s="84">
        <v>3</v>
      </c>
      <c r="R4254" s="91">
        <v>1</v>
      </c>
      <c r="S4254" s="9">
        <v>8</v>
      </c>
      <c r="T4254" s="9" t="s">
        <v>32</v>
      </c>
      <c r="U4254" s="9">
        <v>11002</v>
      </c>
      <c r="V4254" s="9">
        <v>11002</v>
      </c>
      <c r="W4254" s="9" t="s">
        <v>5019</v>
      </c>
      <c r="X4254" s="10" t="s">
        <v>4985</v>
      </c>
      <c r="Y4254" s="10" t="s">
        <v>4980</v>
      </c>
      <c r="Z4254" s="10" t="s">
        <v>4980</v>
      </c>
      <c r="AA4254" s="10" t="s">
        <v>4989</v>
      </c>
      <c r="AB4254" s="10" t="s">
        <v>5066</v>
      </c>
      <c r="AC4254" s="9" t="s">
        <v>5006</v>
      </c>
      <c r="AD4254" s="29"/>
      <c r="AE4254" s="20" t="str">
        <f>VLOOKUP(E4254,'FILIAIS PETZ'!A:Q,17,0)</f>
        <v>MG-1</v>
      </c>
      <c r="AF4254" s="20" t="str">
        <f>VLOOKUP(E4254,'FILIAIS PETZ'!A:Q,3,0)</f>
        <v>FELICIO</v>
      </c>
      <c r="AG4254" s="20" t="str">
        <f>VLOOKUP(E4254,'FILIAIS PETZ'!A:Q,2,0)</f>
        <v>R3</v>
      </c>
      <c r="AH4254" s="75">
        <v>1200</v>
      </c>
      <c r="AI4254" s="16" t="s">
        <v>8467</v>
      </c>
      <c r="AJ4254" s="43">
        <f>VLOOKUP(E4254,'FILIAIS PETZ'!$A$2:$K$2000,11,0)</f>
        <v>18328118017931</v>
      </c>
      <c r="AK4254" s="44">
        <f t="shared" si="283"/>
        <v>18328118017931</v>
      </c>
    </row>
    <row r="4255" spans="1:37" s="14" customFormat="1" ht="15" customHeight="1" thickBot="1" x14ac:dyDescent="0.25">
      <c r="A4255" s="9">
        <f t="shared" si="282"/>
        <v>944395</v>
      </c>
      <c r="B4255" s="18">
        <f>VLOOKUP(C4255,FORNECEDORES!D:E,2,0)</f>
        <v>776925</v>
      </c>
      <c r="C4255" s="19" t="str">
        <f>VLOOKUP(D4255,FORNECEDORES!A:D,4,0)</f>
        <v>54.428.648/0001-92</v>
      </c>
      <c r="D4255" s="13" t="s">
        <v>8268</v>
      </c>
      <c r="E4255" s="20" t="str">
        <f t="shared" si="284"/>
        <v>04 0180</v>
      </c>
      <c r="F4255" s="28" t="s">
        <v>4944</v>
      </c>
      <c r="G4255" s="21" t="str">
        <f>VLOOKUP(E4255,'FILIAIS PETZ'!A:E,5,0)</f>
        <v>PETZ TORQUATO TAPAJOS</v>
      </c>
      <c r="H4255" s="20" t="str">
        <f>VLOOKUP(E4255,'FILIAIS PETZ'!A:D,4,0)</f>
        <v>TQTP-AM</v>
      </c>
      <c r="I4255" s="46">
        <v>45483</v>
      </c>
      <c r="J4255" s="9">
        <v>944395</v>
      </c>
      <c r="K4255" s="84" t="s">
        <v>5858</v>
      </c>
      <c r="L4255" s="83" t="s">
        <v>8843</v>
      </c>
      <c r="M4255" s="46">
        <v>45484</v>
      </c>
      <c r="N4255" s="46">
        <v>45518</v>
      </c>
      <c r="O4255" s="46">
        <v>45497</v>
      </c>
      <c r="P4255" s="91" t="s">
        <v>4982</v>
      </c>
      <c r="Q4255" s="84">
        <v>3</v>
      </c>
      <c r="R4255" s="91">
        <v>1</v>
      </c>
      <c r="S4255" s="9">
        <v>8</v>
      </c>
      <c r="T4255" s="9" t="s">
        <v>32</v>
      </c>
      <c r="U4255" s="9">
        <v>11002</v>
      </c>
      <c r="V4255" s="9">
        <v>11002</v>
      </c>
      <c r="W4255" s="9" t="s">
        <v>4984</v>
      </c>
      <c r="X4255" s="10" t="s">
        <v>4985</v>
      </c>
      <c r="Y4255" s="10" t="s">
        <v>4993</v>
      </c>
      <c r="Z4255" s="9" t="s">
        <v>5020</v>
      </c>
      <c r="AA4255" s="9" t="s">
        <v>4989</v>
      </c>
      <c r="AB4255" s="9" t="s">
        <v>12941</v>
      </c>
      <c r="AC4255" s="9" t="s">
        <v>4988</v>
      </c>
      <c r="AD4255" s="29" t="s">
        <v>5020</v>
      </c>
      <c r="AE4255" s="20" t="str">
        <f>VLOOKUP(E4255,'FILIAIS PETZ'!A:Q,17,0)</f>
        <v>CO-3</v>
      </c>
      <c r="AF4255" s="20" t="str">
        <f>VLOOKUP(E4255,'FILIAIS PETZ'!A:Q,3,0)</f>
        <v>FELICIO</v>
      </c>
      <c r="AG4255" s="20" t="str">
        <f>VLOOKUP(E4255,'FILIAIS PETZ'!A:Q,2,0)</f>
        <v>R3</v>
      </c>
      <c r="AH4255" s="75">
        <v>2310</v>
      </c>
      <c r="AI4255" s="16" t="s">
        <v>8604</v>
      </c>
      <c r="AJ4255" s="43">
        <f>VLOOKUP(E4255,'FILIAIS PETZ'!$A$2:$K$2000,11,0)</f>
        <v>18328118017346</v>
      </c>
      <c r="AK4255" s="44">
        <f t="shared" si="283"/>
        <v>18328118017346</v>
      </c>
    </row>
    <row r="4256" spans="1:37" s="14" customFormat="1" ht="15" customHeight="1" thickBot="1" x14ac:dyDescent="0.25">
      <c r="A4256" s="9">
        <f t="shared" si="282"/>
        <v>944397</v>
      </c>
      <c r="B4256" s="18">
        <f>VLOOKUP(C4256,FORNECEDORES!D:E,2,0)</f>
        <v>776925</v>
      </c>
      <c r="C4256" s="19" t="str">
        <f>VLOOKUP(D4256,FORNECEDORES!A:D,4,0)</f>
        <v>54.428.648/0001-92</v>
      </c>
      <c r="D4256" s="13" t="s">
        <v>8268</v>
      </c>
      <c r="E4256" s="20" t="str">
        <f t="shared" si="284"/>
        <v>04 0146</v>
      </c>
      <c r="F4256" s="28" t="s">
        <v>4947</v>
      </c>
      <c r="G4256" s="21" t="str">
        <f>VLOOKUP(E4256,'FILIAIS PETZ'!A:E,5,0)</f>
        <v>PETZ DJALMA BATISTA</v>
      </c>
      <c r="H4256" s="20" t="str">
        <f>VLOOKUP(E4256,'FILIAIS PETZ'!A:D,4,0)</f>
        <v>DJBA-AM</v>
      </c>
      <c r="I4256" s="46">
        <v>45483</v>
      </c>
      <c r="J4256" s="9">
        <v>944397</v>
      </c>
      <c r="K4256" s="84" t="s">
        <v>5858</v>
      </c>
      <c r="L4256" s="83" t="s">
        <v>7096</v>
      </c>
      <c r="M4256" s="46">
        <v>45484</v>
      </c>
      <c r="N4256" s="46">
        <v>45518</v>
      </c>
      <c r="O4256" s="46">
        <v>45497</v>
      </c>
      <c r="P4256" s="91" t="s">
        <v>4982</v>
      </c>
      <c r="Q4256" s="84">
        <v>3</v>
      </c>
      <c r="R4256" s="91">
        <v>1</v>
      </c>
      <c r="S4256" s="9">
        <v>8</v>
      </c>
      <c r="T4256" s="9" t="s">
        <v>32</v>
      </c>
      <c r="U4256" s="9">
        <v>11002</v>
      </c>
      <c r="V4256" s="9">
        <v>11002</v>
      </c>
      <c r="W4256" s="9" t="s">
        <v>4984</v>
      </c>
      <c r="X4256" s="10" t="s">
        <v>4985</v>
      </c>
      <c r="Y4256" s="10" t="s">
        <v>4993</v>
      </c>
      <c r="Z4256" s="9" t="s">
        <v>5020</v>
      </c>
      <c r="AA4256" s="9" t="s">
        <v>4989</v>
      </c>
      <c r="AB4256" s="9" t="s">
        <v>12941</v>
      </c>
      <c r="AC4256" s="9" t="s">
        <v>4988</v>
      </c>
      <c r="AD4256" s="29" t="s">
        <v>5020</v>
      </c>
      <c r="AE4256" s="20" t="str">
        <f>VLOOKUP(E4256,'FILIAIS PETZ'!A:Q,17,0)</f>
        <v>CO-3</v>
      </c>
      <c r="AF4256" s="20" t="str">
        <f>VLOOKUP(E4256,'FILIAIS PETZ'!A:Q,3,0)</f>
        <v>FELICIO</v>
      </c>
      <c r="AG4256" s="20" t="str">
        <f>VLOOKUP(E4256,'FILIAIS PETZ'!A:Q,2,0)</f>
        <v>R3</v>
      </c>
      <c r="AH4256" s="75">
        <v>2310</v>
      </c>
      <c r="AI4256" s="16" t="s">
        <v>8604</v>
      </c>
      <c r="AJ4256" s="43">
        <f>VLOOKUP(E4256,'FILIAIS PETZ'!$A$2:$K$2000,11,0)</f>
        <v>18328118013782</v>
      </c>
      <c r="AK4256" s="44">
        <f t="shared" si="283"/>
        <v>18328118013782</v>
      </c>
    </row>
    <row r="4257" spans="1:37" s="14" customFormat="1" ht="15" customHeight="1" thickBot="1" x14ac:dyDescent="0.25">
      <c r="A4257" s="9">
        <f t="shared" si="282"/>
        <v>944766</v>
      </c>
      <c r="B4257" s="18">
        <f>VLOOKUP(C4257,FORNECEDORES!D:E,2,0)</f>
        <v>741390</v>
      </c>
      <c r="C4257" s="19" t="str">
        <f>VLOOKUP(D4257,FORNECEDORES!A:D,4,0)</f>
        <v>53.327.206/0001-97</v>
      </c>
      <c r="D4257" s="13" t="s">
        <v>1785</v>
      </c>
      <c r="E4257" s="20" t="str">
        <f t="shared" si="284"/>
        <v>04 0061</v>
      </c>
      <c r="F4257" s="28" t="s">
        <v>4946</v>
      </c>
      <c r="G4257" s="21" t="str">
        <f>VLOOKUP(E4257,'FILIAIS PETZ'!A:E,5,0)</f>
        <v>PETZ PAMPULHA</v>
      </c>
      <c r="H4257" s="20" t="str">
        <f>VLOOKUP(E4257,'FILIAIS PETZ'!A:D,4,0)</f>
        <v>PAMP-MG</v>
      </c>
      <c r="I4257" s="46">
        <v>45483</v>
      </c>
      <c r="J4257" s="9">
        <v>944766</v>
      </c>
      <c r="K4257" s="84" t="s">
        <v>5858</v>
      </c>
      <c r="L4257" s="83" t="s">
        <v>12007</v>
      </c>
      <c r="M4257" s="46">
        <v>45523</v>
      </c>
      <c r="N4257" s="46">
        <v>45546</v>
      </c>
      <c r="O4257" s="46">
        <v>45525</v>
      </c>
      <c r="P4257" s="91" t="s">
        <v>4990</v>
      </c>
      <c r="Q4257" s="84">
        <v>3</v>
      </c>
      <c r="R4257" s="91">
        <v>1</v>
      </c>
      <c r="S4257" s="9">
        <v>8</v>
      </c>
      <c r="T4257" s="9" t="s">
        <v>32</v>
      </c>
      <c r="U4257" s="9">
        <v>11002</v>
      </c>
      <c r="V4257" s="9">
        <v>11002</v>
      </c>
      <c r="W4257" s="9" t="s">
        <v>8492</v>
      </c>
      <c r="X4257" s="10" t="s">
        <v>4992</v>
      </c>
      <c r="Y4257" s="10" t="s">
        <v>4993</v>
      </c>
      <c r="Z4257" s="10" t="s">
        <v>4993</v>
      </c>
      <c r="AA4257" s="10" t="s">
        <v>4992</v>
      </c>
      <c r="AB4257" s="10" t="s">
        <v>12941</v>
      </c>
      <c r="AC4257" s="9" t="s">
        <v>5006</v>
      </c>
      <c r="AD4257" s="29"/>
      <c r="AE4257" s="20" t="str">
        <f>VLOOKUP(E4257,'FILIAIS PETZ'!A:Q,17,0)</f>
        <v>MG-1</v>
      </c>
      <c r="AF4257" s="20" t="str">
        <f>VLOOKUP(E4257,'FILIAIS PETZ'!A:Q,3,0)</f>
        <v>FELICIO</v>
      </c>
      <c r="AG4257" s="20" t="str">
        <f>VLOOKUP(E4257,'FILIAIS PETZ'!A:Q,2,0)</f>
        <v>R3</v>
      </c>
      <c r="AH4257" s="75">
        <v>524</v>
      </c>
      <c r="AI4257" s="16" t="s">
        <v>8612</v>
      </c>
      <c r="AJ4257" s="43">
        <f>VLOOKUP(E4257,'FILIAIS PETZ'!$A$2:$K$2000,11,0)</f>
        <v>18328118006069</v>
      </c>
      <c r="AK4257" s="44">
        <f t="shared" si="283"/>
        <v>18328118006069</v>
      </c>
    </row>
    <row r="4258" spans="1:37" s="14" customFormat="1" ht="15" customHeight="1" thickBot="1" x14ac:dyDescent="0.25">
      <c r="A4258" s="9">
        <f t="shared" si="282"/>
        <v>944775</v>
      </c>
      <c r="B4258" s="18">
        <f>VLOOKUP(C4258,FORNECEDORES!D:E,2,0)</f>
        <v>93074</v>
      </c>
      <c r="C4258" s="19" t="str">
        <f>VLOOKUP(D4258,FORNECEDORES!A:D,4,0)</f>
        <v>29.739.737/0053-33</v>
      </c>
      <c r="D4258" s="13" t="s">
        <v>7598</v>
      </c>
      <c r="E4258" s="20" t="str">
        <f t="shared" si="284"/>
        <v>04 0067</v>
      </c>
      <c r="F4258" s="28" t="s">
        <v>8611</v>
      </c>
      <c r="G4258" s="21" t="str">
        <f>VLOOKUP(E4258,'FILIAIS PETZ'!A:E,5,0)</f>
        <v>PETZ EXTRA RICARDO JAFET</v>
      </c>
      <c r="H4258" s="20" t="str">
        <f>VLOOKUP(E4258,'FILIAIS PETZ'!A:D,4,0)</f>
        <v>RJAF-SP</v>
      </c>
      <c r="I4258" s="46">
        <v>45483</v>
      </c>
      <c r="J4258" s="9">
        <v>944775</v>
      </c>
      <c r="K4258" s="84"/>
      <c r="L4258" s="83"/>
      <c r="M4258" s="46"/>
      <c r="N4258" s="46"/>
      <c r="O4258" s="46"/>
      <c r="P4258" s="91" t="s">
        <v>4990</v>
      </c>
      <c r="Q4258" s="84">
        <v>3</v>
      </c>
      <c r="R4258" s="91">
        <v>1</v>
      </c>
      <c r="S4258" s="9">
        <v>8</v>
      </c>
      <c r="T4258" s="9" t="s">
        <v>32</v>
      </c>
      <c r="U4258" s="9">
        <v>11002</v>
      </c>
      <c r="V4258" s="9">
        <v>11002</v>
      </c>
      <c r="W4258" s="9" t="s">
        <v>4984</v>
      </c>
      <c r="X4258" s="10" t="s">
        <v>5033</v>
      </c>
      <c r="Y4258" s="84" t="s">
        <v>4993</v>
      </c>
      <c r="Z4258" s="84" t="s">
        <v>4993</v>
      </c>
      <c r="AA4258" s="84" t="s">
        <v>5033</v>
      </c>
      <c r="AB4258" s="84" t="s">
        <v>12941</v>
      </c>
      <c r="AC4258" s="9" t="s">
        <v>5006</v>
      </c>
      <c r="AD4258" s="29"/>
      <c r="AE4258" s="20" t="str">
        <f>VLOOKUP(E4258,'FILIAIS PETZ'!A:Q,17,0)</f>
        <v>SP2</v>
      </c>
      <c r="AF4258" s="20" t="str">
        <f>VLOOKUP(E4258,'FILIAIS PETZ'!A:Q,3,0)</f>
        <v>FELICIO</v>
      </c>
      <c r="AG4258" s="20" t="str">
        <f>VLOOKUP(E4258,'FILIAIS PETZ'!A:Q,2,0)</f>
        <v>R3</v>
      </c>
      <c r="AH4258" s="75">
        <v>2743.78</v>
      </c>
      <c r="AI4258" s="16" t="s">
        <v>8613</v>
      </c>
      <c r="AJ4258" s="43">
        <f>VLOOKUP(E4258,'FILIAIS PETZ'!$A$2:$K$2000,11,0)</f>
        <v>18328118006573</v>
      </c>
      <c r="AK4258" s="44">
        <f t="shared" si="283"/>
        <v>18328118006573</v>
      </c>
    </row>
    <row r="4259" spans="1:37" s="14" customFormat="1" ht="15" customHeight="1" thickBot="1" x14ac:dyDescent="0.25">
      <c r="A4259" s="9">
        <f t="shared" si="282"/>
        <v>944777</v>
      </c>
      <c r="B4259" s="18">
        <f>VLOOKUP(C4259,FORNECEDORES!D:E,2,0)</f>
        <v>741390</v>
      </c>
      <c r="C4259" s="19" t="str">
        <f>VLOOKUP(D4259,FORNECEDORES!A:D,4,0)</f>
        <v>53.327.206/0001-97</v>
      </c>
      <c r="D4259" s="13" t="s">
        <v>1785</v>
      </c>
      <c r="E4259" s="20" t="str">
        <f t="shared" si="284"/>
        <v>04 0162</v>
      </c>
      <c r="F4259" s="28" t="s">
        <v>5179</v>
      </c>
      <c r="G4259" s="21" t="str">
        <f>VLOOKUP(E4259,'FILIAIS PETZ'!A:E,5,0)</f>
        <v>PETZ CONTAGEM JOÃO CESAR</v>
      </c>
      <c r="H4259" s="20" t="str">
        <f>VLOOKUP(E4259,'FILIAIS PETZ'!A:D,4,0)</f>
        <v>CTJC-MG</v>
      </c>
      <c r="I4259" s="46">
        <v>45483</v>
      </c>
      <c r="J4259" s="9">
        <v>944777</v>
      </c>
      <c r="K4259" s="84" t="s">
        <v>5858</v>
      </c>
      <c r="L4259" s="83" t="s">
        <v>12107</v>
      </c>
      <c r="M4259" s="46">
        <v>45523</v>
      </c>
      <c r="N4259" s="46">
        <v>45546</v>
      </c>
      <c r="O4259" s="46">
        <v>45525</v>
      </c>
      <c r="P4259" s="91" t="s">
        <v>4990</v>
      </c>
      <c r="Q4259" s="84">
        <v>3</v>
      </c>
      <c r="R4259" s="91">
        <v>1</v>
      </c>
      <c r="S4259" s="9">
        <v>8</v>
      </c>
      <c r="T4259" s="9" t="s">
        <v>32</v>
      </c>
      <c r="U4259" s="9">
        <v>11002</v>
      </c>
      <c r="V4259" s="9">
        <v>11002</v>
      </c>
      <c r="W4259" s="9" t="s">
        <v>5021</v>
      </c>
      <c r="X4259" s="10" t="s">
        <v>4992</v>
      </c>
      <c r="Y4259" s="10" t="s">
        <v>4993</v>
      </c>
      <c r="Z4259" s="10" t="s">
        <v>4993</v>
      </c>
      <c r="AA4259" s="10" t="s">
        <v>4992</v>
      </c>
      <c r="AB4259" s="10" t="s">
        <v>12941</v>
      </c>
      <c r="AC4259" s="9" t="s">
        <v>5006</v>
      </c>
      <c r="AD4259" s="29"/>
      <c r="AE4259" s="20" t="str">
        <f>VLOOKUP(E4259,'FILIAIS PETZ'!A:Q,17,0)</f>
        <v>MG-2</v>
      </c>
      <c r="AF4259" s="20" t="str">
        <f>VLOOKUP(E4259,'FILIAIS PETZ'!A:Q,3,0)</f>
        <v>FELICIO</v>
      </c>
      <c r="AG4259" s="20" t="str">
        <f>VLOOKUP(E4259,'FILIAIS PETZ'!A:Q,2,0)</f>
        <v>R3</v>
      </c>
      <c r="AH4259" s="75">
        <v>686.3</v>
      </c>
      <c r="AI4259" s="16" t="s">
        <v>8614</v>
      </c>
      <c r="AJ4259" s="43">
        <f>VLOOKUP(E4259,'FILIAIS PETZ'!$A$2:$K$2000,11,0)</f>
        <v>18328118017265</v>
      </c>
      <c r="AK4259" s="44">
        <f t="shared" si="283"/>
        <v>18328118017265</v>
      </c>
    </row>
    <row r="4260" spans="1:37" s="14" customFormat="1" ht="15" customHeight="1" thickBot="1" x14ac:dyDescent="0.25">
      <c r="A4260" s="9">
        <f t="shared" si="282"/>
        <v>944780</v>
      </c>
      <c r="B4260" s="18">
        <f>VLOOKUP(C4260,FORNECEDORES!D:E,2,0)</f>
        <v>741390</v>
      </c>
      <c r="C4260" s="19" t="str">
        <f>VLOOKUP(D4260,FORNECEDORES!A:D,4,0)</f>
        <v>53.327.206/0001-97</v>
      </c>
      <c r="D4260" s="13" t="s">
        <v>1785</v>
      </c>
      <c r="E4260" s="20" t="str">
        <f t="shared" si="284"/>
        <v>04 0162</v>
      </c>
      <c r="F4260" s="28" t="s">
        <v>5179</v>
      </c>
      <c r="G4260" s="21" t="str">
        <f>VLOOKUP(E4260,'FILIAIS PETZ'!A:E,5,0)</f>
        <v>PETZ CONTAGEM JOÃO CESAR</v>
      </c>
      <c r="H4260" s="20" t="str">
        <f>VLOOKUP(E4260,'FILIAIS PETZ'!A:D,4,0)</f>
        <v>CTJC-MG</v>
      </c>
      <c r="I4260" s="46">
        <v>45483</v>
      </c>
      <c r="J4260" s="9">
        <v>944780</v>
      </c>
      <c r="K4260" s="84" t="s">
        <v>5858</v>
      </c>
      <c r="L4260" s="83" t="s">
        <v>12106</v>
      </c>
      <c r="M4260" s="46">
        <v>45523</v>
      </c>
      <c r="N4260" s="46">
        <v>45546</v>
      </c>
      <c r="O4260" s="46">
        <v>45525</v>
      </c>
      <c r="P4260" s="91" t="s">
        <v>4990</v>
      </c>
      <c r="Q4260" s="84">
        <v>3</v>
      </c>
      <c r="R4260" s="91">
        <v>1</v>
      </c>
      <c r="S4260" s="9">
        <v>8</v>
      </c>
      <c r="T4260" s="9" t="s">
        <v>32</v>
      </c>
      <c r="U4260" s="9">
        <v>11002</v>
      </c>
      <c r="V4260" s="9">
        <v>11002</v>
      </c>
      <c r="W4260" s="9" t="s">
        <v>5019</v>
      </c>
      <c r="X4260" s="10" t="s">
        <v>4992</v>
      </c>
      <c r="Y4260" s="10" t="s">
        <v>4993</v>
      </c>
      <c r="Z4260" s="10" t="s">
        <v>4993</v>
      </c>
      <c r="AA4260" s="10" t="s">
        <v>4992</v>
      </c>
      <c r="AB4260" s="10" t="s">
        <v>12941</v>
      </c>
      <c r="AC4260" s="9" t="s">
        <v>5006</v>
      </c>
      <c r="AD4260" s="29"/>
      <c r="AE4260" s="20" t="str">
        <f>VLOOKUP(E4260,'FILIAIS PETZ'!A:Q,17,0)</f>
        <v>MG-2</v>
      </c>
      <c r="AF4260" s="20" t="str">
        <f>VLOOKUP(E4260,'FILIAIS PETZ'!A:Q,3,0)</f>
        <v>FELICIO</v>
      </c>
      <c r="AG4260" s="20" t="str">
        <f>VLOOKUP(E4260,'FILIAIS PETZ'!A:Q,2,0)</f>
        <v>R3</v>
      </c>
      <c r="AH4260" s="75">
        <v>1281</v>
      </c>
      <c r="AI4260" s="16" t="s">
        <v>8615</v>
      </c>
      <c r="AJ4260" s="43">
        <f>VLOOKUP(E4260,'FILIAIS PETZ'!$A$2:$K$2000,11,0)</f>
        <v>18328118017265</v>
      </c>
      <c r="AK4260" s="44">
        <f t="shared" si="283"/>
        <v>18328118017265</v>
      </c>
    </row>
    <row r="4261" spans="1:37" s="14" customFormat="1" ht="15" customHeight="1" thickBot="1" x14ac:dyDescent="0.25">
      <c r="A4261" s="9">
        <f t="shared" si="282"/>
        <v>944784</v>
      </c>
      <c r="B4261" s="18">
        <f>VLOOKUP(C4261,FORNECEDORES!D:E,2,0)</f>
        <v>811318</v>
      </c>
      <c r="C4261" s="19" t="str">
        <f>VLOOKUP(D4261,FORNECEDORES!A:D,4,0)</f>
        <v>41.483.944/0001-44</v>
      </c>
      <c r="D4261" s="13" t="s">
        <v>8606</v>
      </c>
      <c r="E4261" s="20" t="str">
        <f t="shared" si="284"/>
        <v>04 0139</v>
      </c>
      <c r="F4261" s="28" t="s">
        <v>4978</v>
      </c>
      <c r="G4261" s="21" t="str">
        <f>VLOOKUP(E4261,'FILIAIS PETZ'!A:E,5,0)</f>
        <v>PETZ PALMAS</v>
      </c>
      <c r="H4261" s="20" t="str">
        <f>VLOOKUP(E4261,'FILIAIS PETZ'!A:D,4,0)</f>
        <v>PMAS-TO</v>
      </c>
      <c r="I4261" s="46">
        <v>45483</v>
      </c>
      <c r="J4261" s="9">
        <v>944784</v>
      </c>
      <c r="K4261" s="84" t="s">
        <v>5858</v>
      </c>
      <c r="L4261" s="83" t="s">
        <v>8897</v>
      </c>
      <c r="M4261" s="46">
        <v>45492</v>
      </c>
      <c r="N4261" s="46">
        <v>45518</v>
      </c>
      <c r="O4261" s="46">
        <v>45498</v>
      </c>
      <c r="P4261" s="91" t="s">
        <v>4990</v>
      </c>
      <c r="Q4261" s="84">
        <v>3</v>
      </c>
      <c r="R4261" s="91">
        <v>1</v>
      </c>
      <c r="S4261" s="9">
        <v>8</v>
      </c>
      <c r="T4261" s="9" t="s">
        <v>32</v>
      </c>
      <c r="U4261" s="9">
        <v>11002</v>
      </c>
      <c r="V4261" s="9">
        <v>11002</v>
      </c>
      <c r="W4261" s="9" t="s">
        <v>4984</v>
      </c>
      <c r="X4261" s="10" t="s">
        <v>4985</v>
      </c>
      <c r="Y4261" s="10" t="s">
        <v>4993</v>
      </c>
      <c r="Z4261" s="9" t="s">
        <v>8241</v>
      </c>
      <c r="AA4261" s="9" t="s">
        <v>4989</v>
      </c>
      <c r="AB4261" s="9" t="s">
        <v>12941</v>
      </c>
      <c r="AC4261" s="9" t="s">
        <v>5006</v>
      </c>
      <c r="AD4261" s="29"/>
      <c r="AE4261" s="20" t="str">
        <f>VLOOKUP(E4261,'FILIAIS PETZ'!A:Q,17,0)</f>
        <v>CO-2</v>
      </c>
      <c r="AF4261" s="20" t="str">
        <f>VLOOKUP(E4261,'FILIAIS PETZ'!A:Q,3,0)</f>
        <v>FELICIO</v>
      </c>
      <c r="AG4261" s="20" t="str">
        <f>VLOOKUP(E4261,'FILIAIS PETZ'!A:Q,2,0)</f>
        <v>R3</v>
      </c>
      <c r="AH4261" s="75">
        <v>510</v>
      </c>
      <c r="AI4261" s="16" t="s">
        <v>8616</v>
      </c>
      <c r="AJ4261" s="43">
        <f>VLOOKUP(E4261,'FILIAIS PETZ'!$A$2:$K$2000,11,0)</f>
        <v>18328118014088</v>
      </c>
      <c r="AK4261" s="44">
        <f t="shared" si="283"/>
        <v>18328118014088</v>
      </c>
    </row>
    <row r="4262" spans="1:37" s="14" customFormat="1" ht="15" customHeight="1" thickBot="1" x14ac:dyDescent="0.25">
      <c r="A4262" s="9">
        <f t="shared" si="282"/>
        <v>944791</v>
      </c>
      <c r="B4262" s="18">
        <f>VLOOKUP(C4262,FORNECEDORES!D:E,2,0)</f>
        <v>811318</v>
      </c>
      <c r="C4262" s="19" t="str">
        <f>VLOOKUP(D4262,FORNECEDORES!A:D,4,0)</f>
        <v>41.483.944/0001-44</v>
      </c>
      <c r="D4262" s="13" t="s">
        <v>8606</v>
      </c>
      <c r="E4262" s="20" t="str">
        <f t="shared" si="284"/>
        <v>04 0139</v>
      </c>
      <c r="F4262" s="28" t="s">
        <v>4978</v>
      </c>
      <c r="G4262" s="21" t="str">
        <f>VLOOKUP(E4262,'FILIAIS PETZ'!A:E,5,0)</f>
        <v>PETZ PALMAS</v>
      </c>
      <c r="H4262" s="20" t="str">
        <f>VLOOKUP(E4262,'FILIAIS PETZ'!A:D,4,0)</f>
        <v>PMAS-TO</v>
      </c>
      <c r="I4262" s="46">
        <v>45483</v>
      </c>
      <c r="J4262" s="9">
        <v>944791</v>
      </c>
      <c r="K4262" s="84" t="s">
        <v>5858</v>
      </c>
      <c r="L4262" s="83" t="s">
        <v>8899</v>
      </c>
      <c r="M4262" s="46">
        <v>45492</v>
      </c>
      <c r="N4262" s="46">
        <v>45518</v>
      </c>
      <c r="O4262" s="46">
        <v>45498</v>
      </c>
      <c r="P4262" s="91" t="s">
        <v>4990</v>
      </c>
      <c r="Q4262" s="84">
        <v>3</v>
      </c>
      <c r="R4262" s="91">
        <v>1</v>
      </c>
      <c r="S4262" s="9">
        <v>8</v>
      </c>
      <c r="T4262" s="9" t="s">
        <v>32</v>
      </c>
      <c r="U4262" s="9">
        <v>11002</v>
      </c>
      <c r="V4262" s="9">
        <v>11002</v>
      </c>
      <c r="W4262" s="9" t="s">
        <v>4984</v>
      </c>
      <c r="X4262" s="10" t="s">
        <v>4985</v>
      </c>
      <c r="Y4262" s="10" t="s">
        <v>4993</v>
      </c>
      <c r="Z4262" s="9" t="s">
        <v>8241</v>
      </c>
      <c r="AA4262" s="9" t="s">
        <v>4989</v>
      </c>
      <c r="AB4262" s="9" t="s">
        <v>12941</v>
      </c>
      <c r="AC4262" s="9" t="s">
        <v>5006</v>
      </c>
      <c r="AD4262" s="29"/>
      <c r="AE4262" s="20" t="str">
        <f>VLOOKUP(E4262,'FILIAIS PETZ'!A:Q,17,0)</f>
        <v>CO-2</v>
      </c>
      <c r="AF4262" s="20" t="str">
        <f>VLOOKUP(E4262,'FILIAIS PETZ'!A:Q,3,0)</f>
        <v>FELICIO</v>
      </c>
      <c r="AG4262" s="20" t="str">
        <f>VLOOKUP(E4262,'FILIAIS PETZ'!A:Q,2,0)</f>
        <v>R3</v>
      </c>
      <c r="AH4262" s="75">
        <v>3270</v>
      </c>
      <c r="AI4262" s="16" t="s">
        <v>8617</v>
      </c>
      <c r="AJ4262" s="43">
        <f>VLOOKUP(E4262,'FILIAIS PETZ'!$A$2:$K$2000,11,0)</f>
        <v>18328118014088</v>
      </c>
      <c r="AK4262" s="44">
        <f t="shared" si="283"/>
        <v>18328118014088</v>
      </c>
    </row>
    <row r="4263" spans="1:37" s="14" customFormat="1" ht="15" customHeight="1" thickBot="1" x14ac:dyDescent="0.25">
      <c r="A4263" s="9">
        <f t="shared" si="282"/>
        <v>944798</v>
      </c>
      <c r="B4263" s="18">
        <f>VLOOKUP(C4263,FORNECEDORES!D:E,2,0)</f>
        <v>811318</v>
      </c>
      <c r="C4263" s="19" t="str">
        <f>VLOOKUP(D4263,FORNECEDORES!A:D,4,0)</f>
        <v>41.483.944/0001-44</v>
      </c>
      <c r="D4263" s="13" t="s">
        <v>8606</v>
      </c>
      <c r="E4263" s="20" t="str">
        <f t="shared" si="284"/>
        <v>04 0139</v>
      </c>
      <c r="F4263" s="28" t="s">
        <v>4978</v>
      </c>
      <c r="G4263" s="21" t="str">
        <f>VLOOKUP(E4263,'FILIAIS PETZ'!A:E,5,0)</f>
        <v>PETZ PALMAS</v>
      </c>
      <c r="H4263" s="20" t="str">
        <f>VLOOKUP(E4263,'FILIAIS PETZ'!A:D,4,0)</f>
        <v>PMAS-TO</v>
      </c>
      <c r="I4263" s="46">
        <v>45483</v>
      </c>
      <c r="J4263" s="9">
        <v>944798</v>
      </c>
      <c r="K4263" s="84" t="s">
        <v>5858</v>
      </c>
      <c r="L4263" s="83" t="s">
        <v>5590</v>
      </c>
      <c r="M4263" s="46">
        <v>45492</v>
      </c>
      <c r="N4263" s="46">
        <v>45518</v>
      </c>
      <c r="O4263" s="46">
        <v>45498</v>
      </c>
      <c r="P4263" s="91" t="s">
        <v>4990</v>
      </c>
      <c r="Q4263" s="84">
        <v>3</v>
      </c>
      <c r="R4263" s="91">
        <v>1</v>
      </c>
      <c r="S4263" s="9">
        <v>8</v>
      </c>
      <c r="T4263" s="9" t="s">
        <v>32</v>
      </c>
      <c r="U4263" s="9">
        <v>11002</v>
      </c>
      <c r="V4263" s="9">
        <v>11002</v>
      </c>
      <c r="W4263" s="9" t="s">
        <v>5019</v>
      </c>
      <c r="X4263" s="10" t="s">
        <v>4985</v>
      </c>
      <c r="Y4263" s="10" t="s">
        <v>4997</v>
      </c>
      <c r="Z4263" s="9" t="s">
        <v>5041</v>
      </c>
      <c r="AA4263" s="9" t="s">
        <v>5022</v>
      </c>
      <c r="AB4263" s="9" t="s">
        <v>5066</v>
      </c>
      <c r="AC4263" s="9" t="s">
        <v>5006</v>
      </c>
      <c r="AD4263" s="29"/>
      <c r="AE4263" s="20" t="str">
        <f>VLOOKUP(E4263,'FILIAIS PETZ'!A:Q,17,0)</f>
        <v>CO-2</v>
      </c>
      <c r="AF4263" s="20" t="str">
        <f>VLOOKUP(E4263,'FILIAIS PETZ'!A:Q,3,0)</f>
        <v>FELICIO</v>
      </c>
      <c r="AG4263" s="20" t="str">
        <f>VLOOKUP(E4263,'FILIAIS PETZ'!A:Q,2,0)</f>
        <v>R3</v>
      </c>
      <c r="AH4263" s="75">
        <v>350</v>
      </c>
      <c r="AI4263" s="16" t="s">
        <v>8618</v>
      </c>
      <c r="AJ4263" s="43">
        <f>VLOOKUP(E4263,'FILIAIS PETZ'!$A$2:$K$2000,11,0)</f>
        <v>18328118014088</v>
      </c>
      <c r="AK4263" s="44">
        <f t="shared" si="283"/>
        <v>18328118014088</v>
      </c>
    </row>
    <row r="4264" spans="1:37" s="14" customFormat="1" ht="15" customHeight="1" thickBot="1" x14ac:dyDescent="0.25">
      <c r="A4264" s="9">
        <f t="shared" si="282"/>
        <v>944806</v>
      </c>
      <c r="B4264" s="18">
        <f>VLOOKUP(C4264,FORNECEDORES!D:E,2,0)</f>
        <v>811318</v>
      </c>
      <c r="C4264" s="19" t="str">
        <f>VLOOKUP(D4264,FORNECEDORES!A:D,4,0)</f>
        <v>41.483.944/0001-44</v>
      </c>
      <c r="D4264" s="13" t="s">
        <v>8606</v>
      </c>
      <c r="E4264" s="20" t="str">
        <f t="shared" si="284"/>
        <v>04 0139</v>
      </c>
      <c r="F4264" s="28" t="s">
        <v>4978</v>
      </c>
      <c r="G4264" s="21" t="str">
        <f>VLOOKUP(E4264,'FILIAIS PETZ'!A:E,5,0)</f>
        <v>PETZ PALMAS</v>
      </c>
      <c r="H4264" s="20" t="str">
        <f>VLOOKUP(E4264,'FILIAIS PETZ'!A:D,4,0)</f>
        <v>PMAS-TO</v>
      </c>
      <c r="I4264" s="46">
        <v>45483</v>
      </c>
      <c r="J4264" s="9">
        <v>944806</v>
      </c>
      <c r="K4264" s="84" t="s">
        <v>5858</v>
      </c>
      <c r="L4264" s="83" t="s">
        <v>5591</v>
      </c>
      <c r="M4264" s="46">
        <v>45492</v>
      </c>
      <c r="N4264" s="46">
        <v>45518</v>
      </c>
      <c r="O4264" s="46">
        <v>45498</v>
      </c>
      <c r="P4264" s="91" t="s">
        <v>4990</v>
      </c>
      <c r="Q4264" s="84">
        <v>3</v>
      </c>
      <c r="R4264" s="91">
        <v>1</v>
      </c>
      <c r="S4264" s="9">
        <v>8</v>
      </c>
      <c r="T4264" s="9" t="s">
        <v>32</v>
      </c>
      <c r="U4264" s="9">
        <v>11002</v>
      </c>
      <c r="V4264" s="9">
        <v>11002</v>
      </c>
      <c r="W4264" s="9" t="s">
        <v>4984</v>
      </c>
      <c r="X4264" s="10" t="s">
        <v>4985</v>
      </c>
      <c r="Y4264" s="10" t="s">
        <v>4993</v>
      </c>
      <c r="Z4264" s="9" t="s">
        <v>8241</v>
      </c>
      <c r="AA4264" s="9" t="s">
        <v>4989</v>
      </c>
      <c r="AB4264" s="9" t="s">
        <v>12941</v>
      </c>
      <c r="AC4264" s="9" t="s">
        <v>5006</v>
      </c>
      <c r="AD4264" s="29"/>
      <c r="AE4264" s="20" t="str">
        <f>VLOOKUP(E4264,'FILIAIS PETZ'!A:Q,17,0)</f>
        <v>CO-2</v>
      </c>
      <c r="AF4264" s="20" t="str">
        <f>VLOOKUP(E4264,'FILIAIS PETZ'!A:Q,3,0)</f>
        <v>FELICIO</v>
      </c>
      <c r="AG4264" s="20" t="str">
        <f>VLOOKUP(E4264,'FILIAIS PETZ'!A:Q,2,0)</f>
        <v>R3</v>
      </c>
      <c r="AH4264" s="75">
        <v>370</v>
      </c>
      <c r="AI4264" s="16" t="s">
        <v>8619</v>
      </c>
      <c r="AJ4264" s="43">
        <f>VLOOKUP(E4264,'FILIAIS PETZ'!$A$2:$K$2000,11,0)</f>
        <v>18328118014088</v>
      </c>
      <c r="AK4264" s="44">
        <f t="shared" si="283"/>
        <v>18328118014088</v>
      </c>
    </row>
    <row r="4265" spans="1:37" s="14" customFormat="1" ht="15" customHeight="1" thickBot="1" x14ac:dyDescent="0.25">
      <c r="A4265" s="84">
        <f t="shared" si="282"/>
        <v>944609</v>
      </c>
      <c r="B4265" s="18">
        <f>VLOOKUP(C4265,FORNECEDORES!D:E,2,0)</f>
        <v>55566</v>
      </c>
      <c r="C4265" s="19" t="str">
        <f>VLOOKUP(D4265,FORNECEDORES!A:D,4,0)</f>
        <v>29.209.860/0001-11</v>
      </c>
      <c r="D4265" s="13" t="s">
        <v>2679</v>
      </c>
      <c r="E4265" s="20" t="str">
        <f t="shared" si="284"/>
        <v>04 0256</v>
      </c>
      <c r="F4265" s="28" t="s">
        <v>9144</v>
      </c>
      <c r="G4265" s="21" t="str">
        <f>VLOOKUP(E4265,'FILIAIS PETZ'!A:E,5,0)</f>
        <v>PETZ ACLIMAÇÃO</v>
      </c>
      <c r="H4265" s="20" t="str">
        <f>VLOOKUP(E4265,'FILIAIS PETZ'!A:D,4,0)</f>
        <v>ACLM-SP</v>
      </c>
      <c r="I4265" s="46">
        <v>45483</v>
      </c>
      <c r="J4265" s="9">
        <v>944609</v>
      </c>
      <c r="K4265" s="84" t="s">
        <v>5858</v>
      </c>
      <c r="L4265" s="83" t="s">
        <v>12674</v>
      </c>
      <c r="M4265" s="46">
        <v>45491</v>
      </c>
      <c r="N4265" s="46">
        <v>45567</v>
      </c>
      <c r="O4265" s="46">
        <v>45547</v>
      </c>
      <c r="P4265" s="91" t="s">
        <v>4990</v>
      </c>
      <c r="Q4265" s="84" t="s">
        <v>5029</v>
      </c>
      <c r="R4265" s="91" t="s">
        <v>4991</v>
      </c>
      <c r="S4265" s="9" t="s">
        <v>5052</v>
      </c>
      <c r="T4265" s="9" t="s">
        <v>32</v>
      </c>
      <c r="U4265" s="9" t="s">
        <v>5048</v>
      </c>
      <c r="V4265" s="9" t="s">
        <v>5048</v>
      </c>
      <c r="W4265" s="9" t="s">
        <v>5019</v>
      </c>
      <c r="X4265" s="10" t="s">
        <v>4992</v>
      </c>
      <c r="Y4265" s="10" t="s">
        <v>4980</v>
      </c>
      <c r="Z4265" s="10" t="s">
        <v>4980</v>
      </c>
      <c r="AA4265" s="10" t="s">
        <v>4992</v>
      </c>
      <c r="AB4265" s="10" t="s">
        <v>5066</v>
      </c>
      <c r="AC4265" s="9" t="s">
        <v>5006</v>
      </c>
      <c r="AD4265" s="29"/>
      <c r="AE4265" s="20" t="str">
        <f>VLOOKUP(E4265,'FILIAIS PETZ'!A:Q,17,0)</f>
        <v>SP2</v>
      </c>
      <c r="AF4265" s="20" t="str">
        <f>VLOOKUP(E4265,'FILIAIS PETZ'!A:Q,3,0)</f>
        <v>FELICIO</v>
      </c>
      <c r="AG4265" s="20" t="str">
        <f>VLOOKUP(E4265,'FILIAIS PETZ'!A:Q,2,0)</f>
        <v>R3</v>
      </c>
      <c r="AH4265" s="75">
        <v>1000</v>
      </c>
      <c r="AI4265" s="16" t="s">
        <v>11328</v>
      </c>
      <c r="AJ4265" s="45"/>
      <c r="AK4265" s="44"/>
    </row>
    <row r="4266" spans="1:37" s="14" customFormat="1" ht="15" customHeight="1" thickBot="1" x14ac:dyDescent="0.25">
      <c r="A4266" s="84">
        <f t="shared" si="282"/>
        <v>944613</v>
      </c>
      <c r="B4266" s="18">
        <f>VLOOKUP(C4266,FORNECEDORES!D:E,2,0)</f>
        <v>55566</v>
      </c>
      <c r="C4266" s="19" t="str">
        <f>VLOOKUP(D4266,FORNECEDORES!A:D,4,0)</f>
        <v>29.209.860/0001-11</v>
      </c>
      <c r="D4266" s="13" t="s">
        <v>2679</v>
      </c>
      <c r="E4266" s="20" t="str">
        <f t="shared" si="284"/>
        <v>04 0263</v>
      </c>
      <c r="F4266" s="28" t="s">
        <v>8628</v>
      </c>
      <c r="G4266" s="21" t="str">
        <f>VLOOKUP(E4266,'FILIAIS PETZ'!A:E,5,0)</f>
        <v>PETZ PÃO DE AÇUCAR JABAQUARA</v>
      </c>
      <c r="H4266" s="20" t="str">
        <f>VLOOKUP(E4266,'FILIAIS PETZ'!A:D,4,0)</f>
        <v>JABQ-SP</v>
      </c>
      <c r="I4266" s="46">
        <v>45483</v>
      </c>
      <c r="J4266" s="9">
        <v>944613</v>
      </c>
      <c r="K4266" s="84" t="s">
        <v>5858</v>
      </c>
      <c r="L4266" s="83" t="s">
        <v>12673</v>
      </c>
      <c r="M4266" s="46">
        <v>45490</v>
      </c>
      <c r="N4266" s="46">
        <v>45567</v>
      </c>
      <c r="O4266" s="46">
        <v>45547</v>
      </c>
      <c r="P4266" s="91" t="s">
        <v>4990</v>
      </c>
      <c r="Q4266" s="84" t="s">
        <v>5029</v>
      </c>
      <c r="R4266" s="91" t="s">
        <v>4991</v>
      </c>
      <c r="S4266" s="9" t="s">
        <v>5052</v>
      </c>
      <c r="T4266" s="9" t="s">
        <v>32</v>
      </c>
      <c r="U4266" s="9" t="s">
        <v>5048</v>
      </c>
      <c r="V4266" s="9" t="s">
        <v>5048</v>
      </c>
      <c r="W4266" s="9" t="s">
        <v>5019</v>
      </c>
      <c r="X4266" s="10" t="s">
        <v>4992</v>
      </c>
      <c r="Y4266" s="10" t="s">
        <v>4980</v>
      </c>
      <c r="Z4266" s="10" t="s">
        <v>4980</v>
      </c>
      <c r="AA4266" s="10" t="s">
        <v>4992</v>
      </c>
      <c r="AB4266" s="10" t="s">
        <v>5066</v>
      </c>
      <c r="AC4266" s="9" t="s">
        <v>5006</v>
      </c>
      <c r="AD4266" s="29"/>
      <c r="AE4266" s="20" t="str">
        <f>VLOOKUP(E4266,'FILIAIS PETZ'!A:Q,17,0)</f>
        <v>SP3</v>
      </c>
      <c r="AF4266" s="20" t="str">
        <f>VLOOKUP(E4266,'FILIAIS PETZ'!A:Q,3,0)</f>
        <v>FELICIO</v>
      </c>
      <c r="AG4266" s="20" t="str">
        <f>VLOOKUP(E4266,'FILIAIS PETZ'!A:Q,2,0)</f>
        <v>R3</v>
      </c>
      <c r="AH4266" s="75">
        <v>1000</v>
      </c>
      <c r="AI4266" s="16" t="s">
        <v>11328</v>
      </c>
      <c r="AJ4266" s="45"/>
      <c r="AK4266" s="44"/>
    </row>
    <row r="4267" spans="1:37" s="14" customFormat="1" ht="15" customHeight="1" thickBot="1" x14ac:dyDescent="0.25">
      <c r="B4267" s="18">
        <f>VLOOKUP(C4267,FORNECEDORES!D:E,2,0)</f>
        <v>55666</v>
      </c>
      <c r="C4267" s="19" t="str">
        <f>VLOOKUP(D4267,FORNECEDORES!A:D,4,0)</f>
        <v>33.045.885/0001-02</v>
      </c>
      <c r="D4267" s="13" t="s">
        <v>2848</v>
      </c>
      <c r="E4267" s="20" t="str">
        <f t="shared" si="284"/>
        <v>04 0135</v>
      </c>
      <c r="F4267" s="28" t="s">
        <v>8712</v>
      </c>
      <c r="G4267" s="21" t="str">
        <f>VLOOKUP(E4267,'FILIAIS PETZ'!A:E,5,0)</f>
        <v>PETZ CARREFOUR ANCHIETA</v>
      </c>
      <c r="H4267" s="20" t="str">
        <f>VLOOKUP(E4267,'FILIAIS PETZ'!A:D,4,0)</f>
        <v>ANCH-SP</v>
      </c>
      <c r="I4267" s="46">
        <v>45483</v>
      </c>
      <c r="J4267" s="9">
        <v>944630</v>
      </c>
      <c r="K4267" s="84" t="s">
        <v>9047</v>
      </c>
      <c r="L4267" s="83" t="s">
        <v>11329</v>
      </c>
      <c r="M4267" s="46">
        <v>45491</v>
      </c>
      <c r="N4267" s="46">
        <v>45518</v>
      </c>
      <c r="O4267" s="46">
        <v>45503</v>
      </c>
      <c r="P4267" s="91" t="s">
        <v>4990</v>
      </c>
      <c r="Q4267" s="84" t="s">
        <v>5029</v>
      </c>
      <c r="R4267" s="91" t="s">
        <v>4991</v>
      </c>
      <c r="S4267" s="9" t="s">
        <v>5052</v>
      </c>
      <c r="T4267" s="9" t="s">
        <v>32</v>
      </c>
      <c r="U4267" s="9" t="s">
        <v>5048</v>
      </c>
      <c r="V4267" s="9" t="s">
        <v>5048</v>
      </c>
      <c r="W4267" s="9" t="s">
        <v>5019</v>
      </c>
      <c r="X4267" s="10" t="s">
        <v>4992</v>
      </c>
      <c r="Y4267" s="9" t="s">
        <v>4980</v>
      </c>
      <c r="Z4267" s="9" t="s">
        <v>4980</v>
      </c>
      <c r="AA4267" s="9" t="s">
        <v>4992</v>
      </c>
      <c r="AB4267" s="9" t="s">
        <v>5066</v>
      </c>
      <c r="AC4267" s="9" t="s">
        <v>5006</v>
      </c>
      <c r="AD4267" s="29"/>
      <c r="AE4267" s="20" t="str">
        <f>VLOOKUP(E4267,'FILIAIS PETZ'!A:Q,17,0)</f>
        <v>SP3</v>
      </c>
      <c r="AF4267" s="20" t="str">
        <f>VLOOKUP(E4267,'FILIAIS PETZ'!A:Q,3,0)</f>
        <v>FELICIO</v>
      </c>
      <c r="AG4267" s="20" t="str">
        <f>VLOOKUP(E4267,'FILIAIS PETZ'!A:Q,2,0)</f>
        <v>R3</v>
      </c>
      <c r="AH4267" s="75">
        <v>1200</v>
      </c>
      <c r="AI4267" s="16" t="s">
        <v>11328</v>
      </c>
      <c r="AJ4267" s="45"/>
      <c r="AK4267" s="44"/>
    </row>
    <row r="4268" spans="1:37" s="14" customFormat="1" ht="15" customHeight="1" thickBot="1" x14ac:dyDescent="0.25">
      <c r="B4268" s="18">
        <f>VLOOKUP(C4268,FORNECEDORES!D:E,2,0)</f>
        <v>55666</v>
      </c>
      <c r="C4268" s="19" t="str">
        <f>VLOOKUP(D4268,FORNECEDORES!A:D,4,0)</f>
        <v>33.045.885/0001-02</v>
      </c>
      <c r="D4268" s="13" t="s">
        <v>2848</v>
      </c>
      <c r="E4268" s="20" t="str">
        <f t="shared" si="284"/>
        <v>04 0284</v>
      </c>
      <c r="F4268" s="28" t="s">
        <v>8966</v>
      </c>
      <c r="G4268" s="21" t="str">
        <f>VLOOKUP(E4268,'FILIAIS PETZ'!A:E,5,0)</f>
        <v>PETZ ASSAI ANCHIETA</v>
      </c>
      <c r="H4268" s="20" t="str">
        <f>VLOOKUP(E4268,'FILIAIS PETZ'!A:D,4,0)</f>
        <v>ASAC-SP</v>
      </c>
      <c r="I4268" s="46">
        <v>45483</v>
      </c>
      <c r="J4268" s="9">
        <v>944632</v>
      </c>
      <c r="K4268" s="84" t="s">
        <v>9047</v>
      </c>
      <c r="L4268" s="83" t="s">
        <v>11330</v>
      </c>
      <c r="M4268" s="46">
        <v>45491</v>
      </c>
      <c r="N4268" s="46">
        <v>45518</v>
      </c>
      <c r="O4268" s="46">
        <v>45503</v>
      </c>
      <c r="P4268" s="91" t="s">
        <v>4990</v>
      </c>
      <c r="Q4268" s="84" t="s">
        <v>5029</v>
      </c>
      <c r="R4268" s="91" t="s">
        <v>4991</v>
      </c>
      <c r="S4268" s="9" t="s">
        <v>5052</v>
      </c>
      <c r="T4268" s="9" t="s">
        <v>32</v>
      </c>
      <c r="U4268" s="9" t="s">
        <v>5048</v>
      </c>
      <c r="V4268" s="9" t="s">
        <v>5048</v>
      </c>
      <c r="W4268" s="9" t="s">
        <v>5019</v>
      </c>
      <c r="X4268" s="10" t="s">
        <v>4992</v>
      </c>
      <c r="Y4268" s="9" t="s">
        <v>4980</v>
      </c>
      <c r="Z4268" s="9" t="s">
        <v>4980</v>
      </c>
      <c r="AA4268" s="9" t="s">
        <v>4992</v>
      </c>
      <c r="AB4268" s="9" t="s">
        <v>5066</v>
      </c>
      <c r="AC4268" s="9" t="s">
        <v>5006</v>
      </c>
      <c r="AD4268" s="29"/>
      <c r="AE4268" s="20" t="str">
        <f>VLOOKUP(E4268,'FILIAIS PETZ'!A:Q,17,0)</f>
        <v>SP3</v>
      </c>
      <c r="AF4268" s="20" t="str">
        <f>VLOOKUP(E4268,'FILIAIS PETZ'!A:Q,3,0)</f>
        <v>FELICIO</v>
      </c>
      <c r="AG4268" s="20" t="str">
        <f>VLOOKUP(E4268,'FILIAIS PETZ'!A:Q,2,0)</f>
        <v>R3</v>
      </c>
      <c r="AH4268" s="75">
        <v>1200</v>
      </c>
      <c r="AI4268" s="16" t="s">
        <v>11328</v>
      </c>
      <c r="AJ4268" s="45"/>
      <c r="AK4268" s="44"/>
    </row>
    <row r="4269" spans="1:37" s="14" customFormat="1" ht="15" customHeight="1" thickBot="1" x14ac:dyDescent="0.25">
      <c r="B4269" s="18">
        <f>VLOOKUP(C4269,FORNECEDORES!D:E,2,0)</f>
        <v>55666</v>
      </c>
      <c r="C4269" s="19" t="str">
        <f>VLOOKUP(D4269,FORNECEDORES!A:D,4,0)</f>
        <v>33.045.885/0001-02</v>
      </c>
      <c r="D4269" s="13" t="s">
        <v>2848</v>
      </c>
      <c r="E4269" s="20" t="str">
        <f t="shared" si="284"/>
        <v>04 0247</v>
      </c>
      <c r="F4269" s="28" t="s">
        <v>8967</v>
      </c>
      <c r="G4269" s="21" t="str">
        <f>VLOOKUP(E4269,'FILIAIS PETZ'!A:E,5,0)</f>
        <v>PETZ AV GOIÁS</v>
      </c>
      <c r="H4269" s="20" t="str">
        <f>VLOOKUP(E4269,'FILIAIS PETZ'!A:D,4,0)</f>
        <v>AVGO-SP</v>
      </c>
      <c r="I4269" s="46">
        <v>45483</v>
      </c>
      <c r="J4269" s="9">
        <v>944633</v>
      </c>
      <c r="K4269" s="84" t="s">
        <v>9047</v>
      </c>
      <c r="L4269" s="83" t="s">
        <v>11331</v>
      </c>
      <c r="M4269" s="46">
        <v>45491</v>
      </c>
      <c r="N4269" s="46">
        <v>45518</v>
      </c>
      <c r="O4269" s="46">
        <v>45503</v>
      </c>
      <c r="P4269" s="91" t="s">
        <v>4990</v>
      </c>
      <c r="Q4269" s="84" t="s">
        <v>5029</v>
      </c>
      <c r="R4269" s="91" t="s">
        <v>4991</v>
      </c>
      <c r="S4269" s="9" t="s">
        <v>5052</v>
      </c>
      <c r="T4269" s="9" t="s">
        <v>32</v>
      </c>
      <c r="U4269" s="9" t="s">
        <v>5048</v>
      </c>
      <c r="V4269" s="9" t="s">
        <v>5048</v>
      </c>
      <c r="W4269" s="9" t="s">
        <v>5019</v>
      </c>
      <c r="X4269" s="10" t="s">
        <v>4992</v>
      </c>
      <c r="Y4269" s="9" t="s">
        <v>4980</v>
      </c>
      <c r="Z4269" s="9" t="s">
        <v>4980</v>
      </c>
      <c r="AA4269" s="9" t="s">
        <v>4992</v>
      </c>
      <c r="AB4269" s="9" t="s">
        <v>5066</v>
      </c>
      <c r="AC4269" s="9" t="s">
        <v>5006</v>
      </c>
      <c r="AD4269" s="29"/>
      <c r="AE4269" s="20" t="str">
        <f>VLOOKUP(E4269,'FILIAIS PETZ'!A:Q,17,0)</f>
        <v>SP3</v>
      </c>
      <c r="AF4269" s="20" t="str">
        <f>VLOOKUP(E4269,'FILIAIS PETZ'!A:Q,3,0)</f>
        <v>FELICIO</v>
      </c>
      <c r="AG4269" s="20" t="str">
        <f>VLOOKUP(E4269,'FILIAIS PETZ'!A:Q,2,0)</f>
        <v>R3</v>
      </c>
      <c r="AH4269" s="75">
        <v>1200</v>
      </c>
      <c r="AI4269" s="16" t="s">
        <v>11328</v>
      </c>
      <c r="AJ4269" s="45"/>
      <c r="AK4269" s="44"/>
    </row>
    <row r="4270" spans="1:37" s="14" customFormat="1" ht="15" customHeight="1" thickBot="1" x14ac:dyDescent="0.25">
      <c r="B4270" s="18">
        <f>VLOOKUP(C4270,FORNECEDORES!D:E,2,0)</f>
        <v>55666</v>
      </c>
      <c r="C4270" s="19" t="str">
        <f>VLOOKUP(D4270,FORNECEDORES!A:D,4,0)</f>
        <v>33.045.885/0001-02</v>
      </c>
      <c r="D4270" s="13" t="s">
        <v>2848</v>
      </c>
      <c r="E4270" s="20" t="str">
        <f t="shared" si="284"/>
        <v>04 0024</v>
      </c>
      <c r="F4270" s="28" t="s">
        <v>8626</v>
      </c>
      <c r="G4270" s="21" t="str">
        <f>VLOOKUP(E4270,'FILIAIS PETZ'!A:E,5,0)</f>
        <v>PETZ DIADEMA</v>
      </c>
      <c r="H4270" s="20" t="str">
        <f>VLOOKUP(E4270,'FILIAIS PETZ'!A:D,4,0)</f>
        <v>DDMA-SP</v>
      </c>
      <c r="I4270" s="46">
        <v>45483</v>
      </c>
      <c r="J4270" s="9">
        <v>944634</v>
      </c>
      <c r="K4270" s="84" t="s">
        <v>9047</v>
      </c>
      <c r="L4270" s="83" t="s">
        <v>11332</v>
      </c>
      <c r="M4270" s="46">
        <v>45491</v>
      </c>
      <c r="N4270" s="46">
        <v>45518</v>
      </c>
      <c r="O4270" s="46">
        <v>45503</v>
      </c>
      <c r="P4270" s="91" t="s">
        <v>4990</v>
      </c>
      <c r="Q4270" s="84" t="s">
        <v>5029</v>
      </c>
      <c r="R4270" s="91" t="s">
        <v>4991</v>
      </c>
      <c r="S4270" s="9" t="s">
        <v>5052</v>
      </c>
      <c r="T4270" s="9" t="s">
        <v>32</v>
      </c>
      <c r="U4270" s="9" t="s">
        <v>5048</v>
      </c>
      <c r="V4270" s="9" t="s">
        <v>5048</v>
      </c>
      <c r="W4270" s="9" t="s">
        <v>5019</v>
      </c>
      <c r="X4270" s="10" t="s">
        <v>4992</v>
      </c>
      <c r="Y4270" s="9" t="s">
        <v>4980</v>
      </c>
      <c r="Z4270" s="9" t="s">
        <v>4980</v>
      </c>
      <c r="AA4270" s="9" t="s">
        <v>4992</v>
      </c>
      <c r="AB4270" s="9" t="s">
        <v>5066</v>
      </c>
      <c r="AC4270" s="9" t="s">
        <v>5006</v>
      </c>
      <c r="AD4270" s="29"/>
      <c r="AE4270" s="20" t="str">
        <f>VLOOKUP(E4270,'FILIAIS PETZ'!A:Q,17,0)</f>
        <v>SP3</v>
      </c>
      <c r="AF4270" s="20" t="str">
        <f>VLOOKUP(E4270,'FILIAIS PETZ'!A:Q,3,0)</f>
        <v>FELICIO</v>
      </c>
      <c r="AG4270" s="20" t="str">
        <f>VLOOKUP(E4270,'FILIAIS PETZ'!A:Q,2,0)</f>
        <v>R3</v>
      </c>
      <c r="AH4270" s="75">
        <v>1200</v>
      </c>
      <c r="AI4270" s="16" t="s">
        <v>11328</v>
      </c>
      <c r="AJ4270" s="45"/>
      <c r="AK4270" s="44"/>
    </row>
    <row r="4271" spans="1:37" s="14" customFormat="1" ht="15" customHeight="1" thickBot="1" x14ac:dyDescent="0.25">
      <c r="B4271" s="18">
        <f>VLOOKUP(C4271,FORNECEDORES!D:E,2,0)</f>
        <v>55666</v>
      </c>
      <c r="C4271" s="19" t="str">
        <f>VLOOKUP(D4271,FORNECEDORES!A:D,4,0)</f>
        <v>33.045.885/0001-02</v>
      </c>
      <c r="D4271" s="13" t="s">
        <v>2848</v>
      </c>
      <c r="E4271" s="20" t="str">
        <f t="shared" si="284"/>
        <v>04 0069</v>
      </c>
      <c r="F4271" s="28" t="s">
        <v>8968</v>
      </c>
      <c r="G4271" s="21" t="str">
        <f>VLOOKUP(E4271,'FILIAIS PETZ'!A:E,5,0)</f>
        <v>PETZ GIOVANNI PIRELLI</v>
      </c>
      <c r="H4271" s="20" t="str">
        <f>VLOOKUP(E4271,'FILIAIS PETZ'!A:D,4,0)</f>
        <v>GPIR-SP</v>
      </c>
      <c r="I4271" s="46">
        <v>45483</v>
      </c>
      <c r="J4271" s="9">
        <v>944636</v>
      </c>
      <c r="K4271" s="84" t="s">
        <v>9047</v>
      </c>
      <c r="L4271" s="83" t="s">
        <v>11333</v>
      </c>
      <c r="M4271" s="46">
        <v>45491</v>
      </c>
      <c r="N4271" s="46">
        <v>45518</v>
      </c>
      <c r="O4271" s="46">
        <v>45503</v>
      </c>
      <c r="P4271" s="91" t="s">
        <v>4990</v>
      </c>
      <c r="Q4271" s="84" t="s">
        <v>5029</v>
      </c>
      <c r="R4271" s="91" t="s">
        <v>4991</v>
      </c>
      <c r="S4271" s="9" t="s">
        <v>5052</v>
      </c>
      <c r="T4271" s="9" t="s">
        <v>32</v>
      </c>
      <c r="U4271" s="9" t="s">
        <v>5048</v>
      </c>
      <c r="V4271" s="9" t="s">
        <v>5048</v>
      </c>
      <c r="W4271" s="9" t="s">
        <v>5019</v>
      </c>
      <c r="X4271" s="10" t="s">
        <v>4992</v>
      </c>
      <c r="Y4271" s="9" t="s">
        <v>4980</v>
      </c>
      <c r="Z4271" s="9" t="s">
        <v>4980</v>
      </c>
      <c r="AA4271" s="9" t="s">
        <v>4992</v>
      </c>
      <c r="AB4271" s="9" t="s">
        <v>5066</v>
      </c>
      <c r="AC4271" s="9" t="s">
        <v>5006</v>
      </c>
      <c r="AD4271" s="29"/>
      <c r="AE4271" s="20" t="str">
        <f>VLOOKUP(E4271,'FILIAIS PETZ'!A:Q,17,0)</f>
        <v>SP3</v>
      </c>
      <c r="AF4271" s="20" t="str">
        <f>VLOOKUP(E4271,'FILIAIS PETZ'!A:Q,3,0)</f>
        <v>FELICIO</v>
      </c>
      <c r="AG4271" s="20" t="str">
        <f>VLOOKUP(E4271,'FILIAIS PETZ'!A:Q,2,0)</f>
        <v>R3</v>
      </c>
      <c r="AH4271" s="75">
        <v>1200</v>
      </c>
      <c r="AI4271" s="16" t="s">
        <v>11328</v>
      </c>
      <c r="AJ4271" s="45"/>
      <c r="AK4271" s="44"/>
    </row>
    <row r="4272" spans="1:37" s="14" customFormat="1" ht="15" customHeight="1" thickBot="1" x14ac:dyDescent="0.25">
      <c r="B4272" s="18">
        <f>VLOOKUP(C4272,FORNECEDORES!D:E,2,0)</f>
        <v>55666</v>
      </c>
      <c r="C4272" s="19" t="str">
        <f>VLOOKUP(D4272,FORNECEDORES!A:D,4,0)</f>
        <v>33.045.885/0001-02</v>
      </c>
      <c r="D4272" s="13" t="s">
        <v>2848</v>
      </c>
      <c r="E4272" s="20" t="str">
        <f t="shared" si="284"/>
        <v>04 0138</v>
      </c>
      <c r="F4272" s="28" t="s">
        <v>8627</v>
      </c>
      <c r="G4272" s="21" t="str">
        <f>VLOOKUP(E4272,'FILIAIS PETZ'!A:E,5,0)</f>
        <v>PETZ JOÃO FIRMINO</v>
      </c>
      <c r="H4272" s="20" t="str">
        <f>VLOOKUP(E4272,'FILIAIS PETZ'!A:D,4,0)</f>
        <v>JFIR-SP</v>
      </c>
      <c r="I4272" s="46">
        <v>45483</v>
      </c>
      <c r="J4272" s="9">
        <v>944637</v>
      </c>
      <c r="K4272" s="84" t="s">
        <v>9047</v>
      </c>
      <c r="L4272" s="83" t="s">
        <v>11334</v>
      </c>
      <c r="M4272" s="46">
        <v>45491</v>
      </c>
      <c r="N4272" s="46">
        <v>45518</v>
      </c>
      <c r="O4272" s="46">
        <v>45503</v>
      </c>
      <c r="P4272" s="91" t="s">
        <v>4990</v>
      </c>
      <c r="Q4272" s="84" t="s">
        <v>5029</v>
      </c>
      <c r="R4272" s="91" t="s">
        <v>4991</v>
      </c>
      <c r="S4272" s="9" t="s">
        <v>5052</v>
      </c>
      <c r="T4272" s="9" t="s">
        <v>32</v>
      </c>
      <c r="U4272" s="9" t="s">
        <v>5048</v>
      </c>
      <c r="V4272" s="9" t="s">
        <v>5048</v>
      </c>
      <c r="W4272" s="9" t="s">
        <v>5019</v>
      </c>
      <c r="X4272" s="10" t="s">
        <v>4992</v>
      </c>
      <c r="Y4272" s="9" t="s">
        <v>4980</v>
      </c>
      <c r="Z4272" s="9" t="s">
        <v>4980</v>
      </c>
      <c r="AA4272" s="9" t="s">
        <v>4992</v>
      </c>
      <c r="AB4272" s="9" t="s">
        <v>5066</v>
      </c>
      <c r="AC4272" s="9" t="s">
        <v>5006</v>
      </c>
      <c r="AD4272" s="29"/>
      <c r="AE4272" s="20" t="str">
        <f>VLOOKUP(E4272,'FILIAIS PETZ'!A:Q,17,0)</f>
        <v>SP3</v>
      </c>
      <c r="AF4272" s="20" t="str">
        <f>VLOOKUP(E4272,'FILIAIS PETZ'!A:Q,3,0)</f>
        <v>FELICIO</v>
      </c>
      <c r="AG4272" s="20" t="str">
        <f>VLOOKUP(E4272,'FILIAIS PETZ'!A:Q,2,0)</f>
        <v>R3</v>
      </c>
      <c r="AH4272" s="75">
        <v>1200</v>
      </c>
      <c r="AI4272" s="16" t="s">
        <v>11328</v>
      </c>
      <c r="AJ4272" s="45"/>
      <c r="AK4272" s="44"/>
    </row>
    <row r="4273" spans="2:37" s="14" customFormat="1" ht="15" customHeight="1" thickBot="1" x14ac:dyDescent="0.25">
      <c r="B4273" s="18">
        <f>VLOOKUP(C4273,FORNECEDORES!D:E,2,0)</f>
        <v>55666</v>
      </c>
      <c r="C4273" s="19" t="str">
        <f>VLOOKUP(D4273,FORNECEDORES!A:D,4,0)</f>
        <v>33.045.885/0001-02</v>
      </c>
      <c r="D4273" s="13" t="s">
        <v>2848</v>
      </c>
      <c r="E4273" s="20" t="str">
        <f t="shared" si="284"/>
        <v>04 0181</v>
      </c>
      <c r="F4273" s="28" t="s">
        <v>8969</v>
      </c>
      <c r="G4273" s="21" t="str">
        <f>VLOOKUP(E4273,'FILIAIS PETZ'!A:E,5,0)</f>
        <v>PETZ MAUA SHOPPING</v>
      </c>
      <c r="H4273" s="20" t="str">
        <f>VLOOKUP(E4273,'FILIAIS PETZ'!A:D,4,0)</f>
        <v>MAUA-SP</v>
      </c>
      <c r="I4273" s="46">
        <v>45483</v>
      </c>
      <c r="J4273" s="9">
        <v>944638</v>
      </c>
      <c r="K4273" s="84" t="s">
        <v>9047</v>
      </c>
      <c r="L4273" s="83" t="s">
        <v>11335</v>
      </c>
      <c r="M4273" s="46">
        <v>45491</v>
      </c>
      <c r="N4273" s="46">
        <v>45518</v>
      </c>
      <c r="O4273" s="46">
        <v>45503</v>
      </c>
      <c r="P4273" s="91" t="s">
        <v>4990</v>
      </c>
      <c r="Q4273" s="84" t="s">
        <v>5029</v>
      </c>
      <c r="R4273" s="91" t="s">
        <v>4991</v>
      </c>
      <c r="S4273" s="9" t="s">
        <v>5052</v>
      </c>
      <c r="T4273" s="9" t="s">
        <v>32</v>
      </c>
      <c r="U4273" s="9" t="s">
        <v>5048</v>
      </c>
      <c r="V4273" s="9" t="s">
        <v>5048</v>
      </c>
      <c r="W4273" s="9" t="s">
        <v>5019</v>
      </c>
      <c r="X4273" s="10" t="s">
        <v>4992</v>
      </c>
      <c r="Y4273" s="9" t="s">
        <v>4980</v>
      </c>
      <c r="Z4273" s="9" t="s">
        <v>4980</v>
      </c>
      <c r="AA4273" s="9" t="s">
        <v>4992</v>
      </c>
      <c r="AB4273" s="9" t="s">
        <v>5066</v>
      </c>
      <c r="AC4273" s="9" t="s">
        <v>5006</v>
      </c>
      <c r="AD4273" s="29"/>
      <c r="AE4273" s="20" t="str">
        <f>VLOOKUP(E4273,'FILIAIS PETZ'!A:Q,17,0)</f>
        <v>SP3</v>
      </c>
      <c r="AF4273" s="20" t="str">
        <f>VLOOKUP(E4273,'FILIAIS PETZ'!A:Q,3,0)</f>
        <v>FELICIO</v>
      </c>
      <c r="AG4273" s="20" t="str">
        <f>VLOOKUP(E4273,'FILIAIS PETZ'!A:Q,2,0)</f>
        <v>R3</v>
      </c>
      <c r="AH4273" s="75">
        <v>1200</v>
      </c>
      <c r="AI4273" s="16" t="s">
        <v>11328</v>
      </c>
      <c r="AJ4273" s="45"/>
      <c r="AK4273" s="44"/>
    </row>
    <row r="4274" spans="2:37" s="14" customFormat="1" ht="15" customHeight="1" thickBot="1" x14ac:dyDescent="0.25">
      <c r="B4274" s="18">
        <f>VLOOKUP(C4274,FORNECEDORES!D:E,2,0)</f>
        <v>55666</v>
      </c>
      <c r="C4274" s="19" t="str">
        <f>VLOOKUP(D4274,FORNECEDORES!A:D,4,0)</f>
        <v>33.045.885/0001-02</v>
      </c>
      <c r="D4274" s="13" t="s">
        <v>2848</v>
      </c>
      <c r="E4274" s="20" t="str">
        <f t="shared" si="284"/>
        <v>04 0068</v>
      </c>
      <c r="F4274" s="28" t="s">
        <v>8958</v>
      </c>
      <c r="G4274" s="21" t="str">
        <f>VLOOKUP(E4274,'FILIAIS PETZ'!A:E,5,0)</f>
        <v>PETZ PEREIRA BARRETO</v>
      </c>
      <c r="H4274" s="20" t="str">
        <f>VLOOKUP(E4274,'FILIAIS PETZ'!A:D,4,0)</f>
        <v>PBAR-SP</v>
      </c>
      <c r="I4274" s="46">
        <v>45483</v>
      </c>
      <c r="J4274" s="9">
        <v>944639</v>
      </c>
      <c r="K4274" s="84" t="s">
        <v>9047</v>
      </c>
      <c r="L4274" s="83" t="s">
        <v>11336</v>
      </c>
      <c r="M4274" s="46">
        <v>45491</v>
      </c>
      <c r="N4274" s="46">
        <v>45518</v>
      </c>
      <c r="O4274" s="46">
        <v>45503</v>
      </c>
      <c r="P4274" s="91" t="s">
        <v>4990</v>
      </c>
      <c r="Q4274" s="84" t="s">
        <v>5029</v>
      </c>
      <c r="R4274" s="91" t="s">
        <v>4991</v>
      </c>
      <c r="S4274" s="9" t="s">
        <v>5052</v>
      </c>
      <c r="T4274" s="9" t="s">
        <v>32</v>
      </c>
      <c r="U4274" s="9" t="s">
        <v>5048</v>
      </c>
      <c r="V4274" s="9" t="s">
        <v>5048</v>
      </c>
      <c r="W4274" s="9" t="s">
        <v>5019</v>
      </c>
      <c r="X4274" s="10" t="s">
        <v>4992</v>
      </c>
      <c r="Y4274" s="9" t="s">
        <v>4980</v>
      </c>
      <c r="Z4274" s="9" t="s">
        <v>4980</v>
      </c>
      <c r="AA4274" s="9" t="s">
        <v>4992</v>
      </c>
      <c r="AB4274" s="9" t="s">
        <v>5066</v>
      </c>
      <c r="AC4274" s="9" t="s">
        <v>5006</v>
      </c>
      <c r="AD4274" s="29"/>
      <c r="AE4274" s="20" t="str">
        <f>VLOOKUP(E4274,'FILIAIS PETZ'!A:Q,17,0)</f>
        <v>SP3</v>
      </c>
      <c r="AF4274" s="20" t="str">
        <f>VLOOKUP(E4274,'FILIAIS PETZ'!A:Q,3,0)</f>
        <v>FELICIO</v>
      </c>
      <c r="AG4274" s="20" t="str">
        <f>VLOOKUP(E4274,'FILIAIS PETZ'!A:Q,2,0)</f>
        <v>R3</v>
      </c>
      <c r="AH4274" s="75">
        <v>1200</v>
      </c>
      <c r="AI4274" s="16" t="s">
        <v>11328</v>
      </c>
      <c r="AJ4274" s="45"/>
      <c r="AK4274" s="44"/>
    </row>
    <row r="4275" spans="2:37" s="14" customFormat="1" ht="15" customHeight="1" thickBot="1" x14ac:dyDescent="0.25">
      <c r="B4275" s="18">
        <f>VLOOKUP(C4275,FORNECEDORES!D:E,2,0)</f>
        <v>55666</v>
      </c>
      <c r="C4275" s="19" t="str">
        <f>VLOOKUP(D4275,FORNECEDORES!A:D,4,0)</f>
        <v>33.045.885/0001-02</v>
      </c>
      <c r="D4275" s="13" t="s">
        <v>2848</v>
      </c>
      <c r="E4275" s="20" t="str">
        <f t="shared" si="284"/>
        <v>04 0116</v>
      </c>
      <c r="F4275" s="28" t="s">
        <v>8970</v>
      </c>
      <c r="G4275" s="21" t="str">
        <f>VLOOKUP(E4275,'FILIAIS PETZ'!A:E,5,0)</f>
        <v>PETZ SANTO ANDRE DOM PEDRO</v>
      </c>
      <c r="H4275" s="20" t="str">
        <f>VLOOKUP(E4275,'FILIAIS PETZ'!A:D,4,0)</f>
        <v>SADP-SP</v>
      </c>
      <c r="I4275" s="46">
        <v>45483</v>
      </c>
      <c r="J4275" s="9">
        <v>944640</v>
      </c>
      <c r="K4275" s="84" t="s">
        <v>9047</v>
      </c>
      <c r="L4275" s="83" t="s">
        <v>11337</v>
      </c>
      <c r="M4275" s="46">
        <v>45491</v>
      </c>
      <c r="N4275" s="46">
        <v>45518</v>
      </c>
      <c r="O4275" s="46">
        <v>45503</v>
      </c>
      <c r="P4275" s="91" t="s">
        <v>4990</v>
      </c>
      <c r="Q4275" s="84" t="s">
        <v>5029</v>
      </c>
      <c r="R4275" s="91" t="s">
        <v>4991</v>
      </c>
      <c r="S4275" s="9" t="s">
        <v>5052</v>
      </c>
      <c r="T4275" s="9" t="s">
        <v>32</v>
      </c>
      <c r="U4275" s="9" t="s">
        <v>5048</v>
      </c>
      <c r="V4275" s="9" t="s">
        <v>5048</v>
      </c>
      <c r="W4275" s="9" t="s">
        <v>5019</v>
      </c>
      <c r="X4275" s="10" t="s">
        <v>4992</v>
      </c>
      <c r="Y4275" s="9" t="s">
        <v>4980</v>
      </c>
      <c r="Z4275" s="9" t="s">
        <v>4980</v>
      </c>
      <c r="AA4275" s="9" t="s">
        <v>4992</v>
      </c>
      <c r="AB4275" s="9" t="s">
        <v>5066</v>
      </c>
      <c r="AC4275" s="9" t="s">
        <v>5006</v>
      </c>
      <c r="AD4275" s="29"/>
      <c r="AE4275" s="20" t="str">
        <f>VLOOKUP(E4275,'FILIAIS PETZ'!A:Q,17,0)</f>
        <v>SP3</v>
      </c>
      <c r="AF4275" s="20" t="str">
        <f>VLOOKUP(E4275,'FILIAIS PETZ'!A:Q,3,0)</f>
        <v>FELICIO</v>
      </c>
      <c r="AG4275" s="20" t="str">
        <f>VLOOKUP(E4275,'FILIAIS PETZ'!A:Q,2,0)</f>
        <v>R3</v>
      </c>
      <c r="AH4275" s="75">
        <v>1200</v>
      </c>
      <c r="AI4275" s="16" t="s">
        <v>11328</v>
      </c>
      <c r="AJ4275" s="45"/>
      <c r="AK4275" s="44"/>
    </row>
    <row r="4276" spans="2:37" s="14" customFormat="1" ht="15" customHeight="1" thickBot="1" x14ac:dyDescent="0.25">
      <c r="B4276" s="18">
        <f>VLOOKUP(C4276,FORNECEDORES!D:E,2,0)</f>
        <v>55666</v>
      </c>
      <c r="C4276" s="19" t="str">
        <f>VLOOKUP(D4276,FORNECEDORES!A:D,4,0)</f>
        <v>33.045.885/0001-02</v>
      </c>
      <c r="D4276" s="13" t="s">
        <v>2848</v>
      </c>
      <c r="E4276" s="20" t="str">
        <f t="shared" si="284"/>
        <v>04 0003</v>
      </c>
      <c r="F4276" s="28" t="s">
        <v>8971</v>
      </c>
      <c r="G4276" s="21" t="str">
        <f>VLOOKUP(E4276,'FILIAIS PETZ'!A:E,5,0)</f>
        <v>PETZ SAO BERNARDO</v>
      </c>
      <c r="H4276" s="20" t="str">
        <f>VLOOKUP(E4276,'FILIAIS PETZ'!A:D,4,0)</f>
        <v>SBCA-SP</v>
      </c>
      <c r="I4276" s="46">
        <v>45483</v>
      </c>
      <c r="J4276" s="9">
        <v>944641</v>
      </c>
      <c r="K4276" s="84" t="s">
        <v>9047</v>
      </c>
      <c r="L4276" s="83" t="s">
        <v>11338</v>
      </c>
      <c r="M4276" s="46">
        <v>45491</v>
      </c>
      <c r="N4276" s="46">
        <v>45518</v>
      </c>
      <c r="O4276" s="46">
        <v>45503</v>
      </c>
      <c r="P4276" s="91" t="s">
        <v>4990</v>
      </c>
      <c r="Q4276" s="84" t="s">
        <v>5029</v>
      </c>
      <c r="R4276" s="91" t="s">
        <v>4991</v>
      </c>
      <c r="S4276" s="9" t="s">
        <v>5052</v>
      </c>
      <c r="T4276" s="9" t="s">
        <v>32</v>
      </c>
      <c r="U4276" s="9" t="s">
        <v>5048</v>
      </c>
      <c r="V4276" s="9" t="s">
        <v>5048</v>
      </c>
      <c r="W4276" s="9" t="s">
        <v>5019</v>
      </c>
      <c r="X4276" s="10" t="s">
        <v>4992</v>
      </c>
      <c r="Y4276" s="9" t="s">
        <v>4980</v>
      </c>
      <c r="Z4276" s="9" t="s">
        <v>4980</v>
      </c>
      <c r="AA4276" s="9" t="s">
        <v>4992</v>
      </c>
      <c r="AB4276" s="9" t="s">
        <v>5066</v>
      </c>
      <c r="AC4276" s="9" t="s">
        <v>5006</v>
      </c>
      <c r="AD4276" s="29"/>
      <c r="AE4276" s="20" t="str">
        <f>VLOOKUP(E4276,'FILIAIS PETZ'!A:Q,17,0)</f>
        <v>SP3</v>
      </c>
      <c r="AF4276" s="20" t="str">
        <f>VLOOKUP(E4276,'FILIAIS PETZ'!A:Q,3,0)</f>
        <v>FELICIO</v>
      </c>
      <c r="AG4276" s="20" t="str">
        <f>VLOOKUP(E4276,'FILIAIS PETZ'!A:Q,2,0)</f>
        <v>R3</v>
      </c>
      <c r="AH4276" s="75">
        <v>1200</v>
      </c>
      <c r="AI4276" s="16" t="s">
        <v>11328</v>
      </c>
      <c r="AJ4276" s="45"/>
      <c r="AK4276" s="44"/>
    </row>
    <row r="4277" spans="2:37" s="14" customFormat="1" ht="15" customHeight="1" thickBot="1" x14ac:dyDescent="0.25">
      <c r="B4277" s="18">
        <f>VLOOKUP(C4277,FORNECEDORES!D:E,2,0)</f>
        <v>55666</v>
      </c>
      <c r="C4277" s="19" t="str">
        <f>VLOOKUP(D4277,FORNECEDORES!A:D,4,0)</f>
        <v>33.045.885/0001-02</v>
      </c>
      <c r="D4277" s="13" t="s">
        <v>2848</v>
      </c>
      <c r="E4277" s="20" t="str">
        <f t="shared" si="284"/>
        <v>04 0017</v>
      </c>
      <c r="F4277" s="28" t="s">
        <v>8713</v>
      </c>
      <c r="G4277" s="21" t="str">
        <f>VLOOKUP(E4277,'FILIAIS PETZ'!A:E,5,0)</f>
        <v>PETZ CARREFOUR SAO CAETANO</v>
      </c>
      <c r="H4277" s="20" t="str">
        <f>VLOOKUP(E4277,'FILIAIS PETZ'!A:D,4,0)</f>
        <v>SCSU-SP</v>
      </c>
      <c r="I4277" s="46">
        <v>45483</v>
      </c>
      <c r="J4277" s="9">
        <v>944642</v>
      </c>
      <c r="K4277" s="84" t="s">
        <v>9047</v>
      </c>
      <c r="L4277" s="83" t="s">
        <v>11339</v>
      </c>
      <c r="M4277" s="46">
        <v>45491</v>
      </c>
      <c r="N4277" s="46">
        <v>45518</v>
      </c>
      <c r="O4277" s="46">
        <v>45503</v>
      </c>
      <c r="P4277" s="91" t="s">
        <v>4990</v>
      </c>
      <c r="Q4277" s="84" t="s">
        <v>5029</v>
      </c>
      <c r="R4277" s="91" t="s">
        <v>4991</v>
      </c>
      <c r="S4277" s="9" t="s">
        <v>5052</v>
      </c>
      <c r="T4277" s="9" t="s">
        <v>32</v>
      </c>
      <c r="U4277" s="9" t="s">
        <v>5048</v>
      </c>
      <c r="V4277" s="9" t="s">
        <v>5048</v>
      </c>
      <c r="W4277" s="9" t="s">
        <v>5019</v>
      </c>
      <c r="X4277" s="10" t="s">
        <v>4992</v>
      </c>
      <c r="Y4277" s="9" t="s">
        <v>4980</v>
      </c>
      <c r="Z4277" s="9" t="s">
        <v>4980</v>
      </c>
      <c r="AA4277" s="9" t="s">
        <v>4992</v>
      </c>
      <c r="AB4277" s="9" t="s">
        <v>5066</v>
      </c>
      <c r="AC4277" s="9" t="s">
        <v>5006</v>
      </c>
      <c r="AD4277" s="29"/>
      <c r="AE4277" s="20" t="str">
        <f>VLOOKUP(E4277,'FILIAIS PETZ'!A:Q,17,0)</f>
        <v>SP3</v>
      </c>
      <c r="AF4277" s="20" t="str">
        <f>VLOOKUP(E4277,'FILIAIS PETZ'!A:Q,3,0)</f>
        <v>FELICIO</v>
      </c>
      <c r="AG4277" s="20" t="str">
        <f>VLOOKUP(E4277,'FILIAIS PETZ'!A:Q,2,0)</f>
        <v>R3</v>
      </c>
      <c r="AH4277" s="75">
        <v>1200</v>
      </c>
      <c r="AI4277" s="16" t="s">
        <v>11328</v>
      </c>
      <c r="AJ4277" s="45"/>
      <c r="AK4277" s="44"/>
    </row>
    <row r="4278" spans="2:37" s="14" customFormat="1" ht="15" customHeight="1" thickBot="1" x14ac:dyDescent="0.25">
      <c r="B4278" s="18">
        <f>VLOOKUP(C4278,FORNECEDORES!D:E,2,0)</f>
        <v>55666</v>
      </c>
      <c r="C4278" s="19" t="str">
        <f>VLOOKUP(D4278,FORNECEDORES!A:D,4,0)</f>
        <v>33.045.885/0001-02</v>
      </c>
      <c r="D4278" s="13" t="s">
        <v>2848</v>
      </c>
      <c r="E4278" s="20" t="str">
        <f t="shared" si="284"/>
        <v>04 0258</v>
      </c>
      <c r="F4278" s="28" t="s">
        <v>8972</v>
      </c>
      <c r="G4278" s="21" t="str">
        <f>VLOOKUP(E4278,'FILIAIS PETZ'!A:E,5,0)</f>
        <v xml:space="preserve">PETZ SHOPPING GRAND PLAZA </v>
      </c>
      <c r="H4278" s="20" t="str">
        <f>VLOOKUP(E4278,'FILIAIS PETZ'!A:D,4,0)</f>
        <v>SGPZ-SP</v>
      </c>
      <c r="I4278" s="46">
        <v>45483</v>
      </c>
      <c r="J4278" s="9">
        <v>944643</v>
      </c>
      <c r="K4278" s="84" t="s">
        <v>9047</v>
      </c>
      <c r="L4278" s="83" t="s">
        <v>11340</v>
      </c>
      <c r="M4278" s="46">
        <v>45491</v>
      </c>
      <c r="N4278" s="46">
        <v>45518</v>
      </c>
      <c r="O4278" s="46">
        <v>45503</v>
      </c>
      <c r="P4278" s="91" t="s">
        <v>4990</v>
      </c>
      <c r="Q4278" s="84" t="s">
        <v>5029</v>
      </c>
      <c r="R4278" s="91" t="s">
        <v>4991</v>
      </c>
      <c r="S4278" s="9" t="s">
        <v>5052</v>
      </c>
      <c r="T4278" s="9" t="s">
        <v>32</v>
      </c>
      <c r="U4278" s="9" t="s">
        <v>5048</v>
      </c>
      <c r="V4278" s="9" t="s">
        <v>5048</v>
      </c>
      <c r="W4278" s="9" t="s">
        <v>5019</v>
      </c>
      <c r="X4278" s="10" t="s">
        <v>4992</v>
      </c>
      <c r="Y4278" s="9" t="s">
        <v>4980</v>
      </c>
      <c r="Z4278" s="9" t="s">
        <v>4980</v>
      </c>
      <c r="AA4278" s="9" t="s">
        <v>4992</v>
      </c>
      <c r="AB4278" s="9" t="s">
        <v>5066</v>
      </c>
      <c r="AC4278" s="9" t="s">
        <v>5006</v>
      </c>
      <c r="AD4278" s="29"/>
      <c r="AE4278" s="20" t="str">
        <f>VLOOKUP(E4278,'FILIAIS PETZ'!A:Q,17,0)</f>
        <v>SP3</v>
      </c>
      <c r="AF4278" s="20" t="str">
        <f>VLOOKUP(E4278,'FILIAIS PETZ'!A:Q,3,0)</f>
        <v>FELICIO</v>
      </c>
      <c r="AG4278" s="20" t="str">
        <f>VLOOKUP(E4278,'FILIAIS PETZ'!A:Q,2,0)</f>
        <v>R3</v>
      </c>
      <c r="AH4278" s="75">
        <v>1200</v>
      </c>
      <c r="AI4278" s="16" t="s">
        <v>11328</v>
      </c>
      <c r="AJ4278" s="45"/>
      <c r="AK4278" s="44"/>
    </row>
    <row r="4279" spans="2:37" s="14" customFormat="1" ht="15" customHeight="1" thickBot="1" x14ac:dyDescent="0.25">
      <c r="B4279" s="18">
        <f>VLOOKUP(C4279,FORNECEDORES!D:E,2,0)</f>
        <v>55666</v>
      </c>
      <c r="C4279" s="19" t="str">
        <f>VLOOKUP(D4279,FORNECEDORES!A:D,4,0)</f>
        <v>33.045.885/0001-02</v>
      </c>
      <c r="D4279" s="13" t="s">
        <v>2848</v>
      </c>
      <c r="E4279" s="20" t="str">
        <f t="shared" si="284"/>
        <v>04 0243</v>
      </c>
      <c r="F4279" s="28" t="s">
        <v>8973</v>
      </c>
      <c r="G4279" s="21" t="str">
        <f>VLOOKUP(E4279,'FILIAIS PETZ'!A:E,5,0)</f>
        <v>PETZ SHOPPING GOLDEN SQUARE</v>
      </c>
      <c r="H4279" s="20" t="str">
        <f>VLOOKUP(E4279,'FILIAIS PETZ'!A:D,4,0)</f>
        <v>SGSQ-SP</v>
      </c>
      <c r="I4279" s="46">
        <v>45483</v>
      </c>
      <c r="J4279" s="9">
        <v>944644</v>
      </c>
      <c r="K4279" s="84" t="s">
        <v>9047</v>
      </c>
      <c r="L4279" s="83" t="s">
        <v>11341</v>
      </c>
      <c r="M4279" s="46">
        <v>45491</v>
      </c>
      <c r="N4279" s="46">
        <v>45518</v>
      </c>
      <c r="O4279" s="46">
        <v>45503</v>
      </c>
      <c r="P4279" s="91" t="s">
        <v>4990</v>
      </c>
      <c r="Q4279" s="84" t="s">
        <v>5029</v>
      </c>
      <c r="R4279" s="91" t="s">
        <v>4991</v>
      </c>
      <c r="S4279" s="9" t="s">
        <v>5052</v>
      </c>
      <c r="T4279" s="9" t="s">
        <v>32</v>
      </c>
      <c r="U4279" s="9" t="s">
        <v>5048</v>
      </c>
      <c r="V4279" s="9" t="s">
        <v>5048</v>
      </c>
      <c r="W4279" s="9" t="s">
        <v>5019</v>
      </c>
      <c r="X4279" s="10" t="s">
        <v>4992</v>
      </c>
      <c r="Y4279" s="9" t="s">
        <v>4980</v>
      </c>
      <c r="Z4279" s="9" t="s">
        <v>4980</v>
      </c>
      <c r="AA4279" s="9" t="s">
        <v>4992</v>
      </c>
      <c r="AB4279" s="9" t="s">
        <v>5066</v>
      </c>
      <c r="AC4279" s="9" t="s">
        <v>5006</v>
      </c>
      <c r="AD4279" s="29"/>
      <c r="AE4279" s="20" t="str">
        <f>VLOOKUP(E4279,'FILIAIS PETZ'!A:Q,17,0)</f>
        <v>SP3</v>
      </c>
      <c r="AF4279" s="20" t="str">
        <f>VLOOKUP(E4279,'FILIAIS PETZ'!A:Q,3,0)</f>
        <v>FELICIO</v>
      </c>
      <c r="AG4279" s="20" t="str">
        <f>VLOOKUP(E4279,'FILIAIS PETZ'!A:Q,2,0)</f>
        <v>R3</v>
      </c>
      <c r="AH4279" s="75">
        <v>1200</v>
      </c>
      <c r="AI4279" s="16" t="s">
        <v>11328</v>
      </c>
      <c r="AJ4279" s="45"/>
      <c r="AK4279" s="44"/>
    </row>
    <row r="4280" spans="2:37" s="14" customFormat="1" ht="15" customHeight="1" thickBot="1" x14ac:dyDescent="0.25">
      <c r="B4280" s="18">
        <f>VLOOKUP(C4280,FORNECEDORES!D:E,2,0)</f>
        <v>55666</v>
      </c>
      <c r="C4280" s="19" t="str">
        <f>VLOOKUP(D4280,FORNECEDORES!A:D,4,0)</f>
        <v>33.045.885/0001-02</v>
      </c>
      <c r="D4280" s="13" t="s">
        <v>2848</v>
      </c>
      <c r="E4280" s="20" t="str">
        <f t="shared" si="284"/>
        <v>04 0044</v>
      </c>
      <c r="F4280" s="28" t="s">
        <v>8974</v>
      </c>
      <c r="G4280" s="21" t="str">
        <f>VLOOKUP(E4280,'FILIAIS PETZ'!A:E,5,0)</f>
        <v>PETZ SANTO ANDRE</v>
      </c>
      <c r="H4280" s="20" t="str">
        <f>VLOOKUP(E4280,'FILIAIS PETZ'!A:D,4,0)</f>
        <v>STAD-SP</v>
      </c>
      <c r="I4280" s="46">
        <v>45483</v>
      </c>
      <c r="J4280" s="9">
        <v>944645</v>
      </c>
      <c r="K4280" s="84" t="s">
        <v>9047</v>
      </c>
      <c r="L4280" s="83" t="s">
        <v>11342</v>
      </c>
      <c r="M4280" s="46">
        <v>45491</v>
      </c>
      <c r="N4280" s="46">
        <v>45518</v>
      </c>
      <c r="O4280" s="46">
        <v>45503</v>
      </c>
      <c r="P4280" s="91" t="s">
        <v>4990</v>
      </c>
      <c r="Q4280" s="84" t="s">
        <v>5029</v>
      </c>
      <c r="R4280" s="91" t="s">
        <v>4991</v>
      </c>
      <c r="S4280" s="9" t="s">
        <v>5052</v>
      </c>
      <c r="T4280" s="9" t="s">
        <v>32</v>
      </c>
      <c r="U4280" s="9" t="s">
        <v>5048</v>
      </c>
      <c r="V4280" s="9" t="s">
        <v>5048</v>
      </c>
      <c r="W4280" s="9" t="s">
        <v>5019</v>
      </c>
      <c r="X4280" s="10" t="s">
        <v>4992</v>
      </c>
      <c r="Y4280" s="9" t="s">
        <v>4980</v>
      </c>
      <c r="Z4280" s="9" t="s">
        <v>4980</v>
      </c>
      <c r="AA4280" s="9" t="s">
        <v>4992</v>
      </c>
      <c r="AB4280" s="9" t="s">
        <v>5066</v>
      </c>
      <c r="AC4280" s="9" t="s">
        <v>5006</v>
      </c>
      <c r="AD4280" s="29"/>
      <c r="AE4280" s="20" t="str">
        <f>VLOOKUP(E4280,'FILIAIS PETZ'!A:Q,17,0)</f>
        <v>SP3</v>
      </c>
      <c r="AF4280" s="20" t="str">
        <f>VLOOKUP(E4280,'FILIAIS PETZ'!A:Q,3,0)</f>
        <v>FELICIO</v>
      </c>
      <c r="AG4280" s="20" t="str">
        <f>VLOOKUP(E4280,'FILIAIS PETZ'!A:Q,2,0)</f>
        <v>R3</v>
      </c>
      <c r="AH4280" s="75">
        <v>1200</v>
      </c>
      <c r="AI4280" s="16" t="s">
        <v>11328</v>
      </c>
      <c r="AJ4280" s="45"/>
      <c r="AK4280" s="44"/>
    </row>
    <row r="4281" spans="2:37" s="14" customFormat="1" ht="15" customHeight="1" thickBot="1" x14ac:dyDescent="0.25">
      <c r="B4281" s="18">
        <f>VLOOKUP(C4281,FORNECEDORES!D:E,2,0)</f>
        <v>383318</v>
      </c>
      <c r="C4281" s="19" t="str">
        <f>VLOOKUP(D4281,FORNECEDORES!A:D,4,0)</f>
        <v>39.498.106/0001-00</v>
      </c>
      <c r="D4281" s="13" t="s">
        <v>4084</v>
      </c>
      <c r="E4281" s="20" t="str">
        <f t="shared" si="284"/>
        <v>04 0221</v>
      </c>
      <c r="F4281" s="28" t="s">
        <v>8980</v>
      </c>
      <c r="G4281" s="21" t="str">
        <f>VLOOKUP(E4281,'FILIAIS PETZ'!A:E,5,0)</f>
        <v>PETZ GASTAO VIDIGAL</v>
      </c>
      <c r="H4281" s="20" t="str">
        <f>VLOOKUP(E4281,'FILIAIS PETZ'!A:D,4,0)</f>
        <v>GVDL-SP</v>
      </c>
      <c r="I4281" s="46">
        <v>45483</v>
      </c>
      <c r="J4281" s="9">
        <v>944647</v>
      </c>
      <c r="K4281" s="84"/>
      <c r="L4281" s="83"/>
      <c r="M4281" s="46"/>
      <c r="N4281" s="46"/>
      <c r="O4281" s="46"/>
      <c r="P4281" s="91" t="s">
        <v>4990</v>
      </c>
      <c r="Q4281" s="84" t="s">
        <v>5029</v>
      </c>
      <c r="R4281" s="91" t="s">
        <v>4991</v>
      </c>
      <c r="S4281" s="9" t="s">
        <v>5052</v>
      </c>
      <c r="T4281" s="9" t="s">
        <v>32</v>
      </c>
      <c r="U4281" s="9" t="s">
        <v>5048</v>
      </c>
      <c r="V4281" s="9" t="s">
        <v>5048</v>
      </c>
      <c r="W4281" s="9" t="s">
        <v>5019</v>
      </c>
      <c r="X4281" s="10" t="s">
        <v>4992</v>
      </c>
      <c r="Y4281" s="9" t="s">
        <v>4980</v>
      </c>
      <c r="Z4281" s="9" t="s">
        <v>4980</v>
      </c>
      <c r="AA4281" s="9" t="s">
        <v>4992</v>
      </c>
      <c r="AB4281" s="9" t="s">
        <v>5066</v>
      </c>
      <c r="AC4281" s="9" t="s">
        <v>5006</v>
      </c>
      <c r="AD4281" s="29"/>
      <c r="AE4281" s="20" t="str">
        <f>VLOOKUP(E4281,'FILIAIS PETZ'!A:Q,17,0)</f>
        <v>SP7</v>
      </c>
      <c r="AF4281" s="20" t="str">
        <f>VLOOKUP(E4281,'FILIAIS PETZ'!A:Q,3,0)</f>
        <v>FELICIO</v>
      </c>
      <c r="AG4281" s="20" t="str">
        <f>VLOOKUP(E4281,'FILIAIS PETZ'!A:Q,2,0)</f>
        <v>R3</v>
      </c>
      <c r="AH4281" s="75">
        <v>780</v>
      </c>
      <c r="AI4281" s="16" t="s">
        <v>11328</v>
      </c>
      <c r="AJ4281" s="45"/>
      <c r="AK4281" s="44"/>
    </row>
    <row r="4282" spans="2:37" s="14" customFormat="1" ht="15" customHeight="1" thickBot="1" x14ac:dyDescent="0.25">
      <c r="B4282" s="18">
        <f>VLOOKUP(C4282,FORNECEDORES!D:E,2,0)</f>
        <v>383318</v>
      </c>
      <c r="C4282" s="19" t="str">
        <f>VLOOKUP(D4282,FORNECEDORES!A:D,4,0)</f>
        <v>39.498.106/0001-00</v>
      </c>
      <c r="D4282" s="13" t="s">
        <v>4084</v>
      </c>
      <c r="E4282" s="20" t="str">
        <f t="shared" si="284"/>
        <v>04 0059</v>
      </c>
      <c r="F4282" s="28" t="s">
        <v>8714</v>
      </c>
      <c r="G4282" s="21" t="str">
        <f>VLOOKUP(E4282,'FILIAIS PETZ'!A:E,5,0)</f>
        <v>PETZ POMPÉIA</v>
      </c>
      <c r="H4282" s="20" t="str">
        <f>VLOOKUP(E4282,'FILIAIS PETZ'!A:D,4,0)</f>
        <v>POMP-SP</v>
      </c>
      <c r="I4282" s="46">
        <v>45483</v>
      </c>
      <c r="J4282" s="9">
        <v>944648</v>
      </c>
      <c r="K4282" s="84"/>
      <c r="L4282" s="83"/>
      <c r="M4282" s="46"/>
      <c r="N4282" s="46"/>
      <c r="O4282" s="46"/>
      <c r="P4282" s="91" t="s">
        <v>4990</v>
      </c>
      <c r="Q4282" s="84" t="s">
        <v>5029</v>
      </c>
      <c r="R4282" s="91" t="s">
        <v>4991</v>
      </c>
      <c r="S4282" s="9" t="s">
        <v>5052</v>
      </c>
      <c r="T4282" s="9" t="s">
        <v>32</v>
      </c>
      <c r="U4282" s="9" t="s">
        <v>5048</v>
      </c>
      <c r="V4282" s="9" t="s">
        <v>5048</v>
      </c>
      <c r="W4282" s="9" t="s">
        <v>5019</v>
      </c>
      <c r="X4282" s="10" t="s">
        <v>4992</v>
      </c>
      <c r="Y4282" s="9" t="s">
        <v>4980</v>
      </c>
      <c r="Z4282" s="9" t="s">
        <v>4980</v>
      </c>
      <c r="AA4282" s="9" t="s">
        <v>4992</v>
      </c>
      <c r="AB4282" s="9" t="s">
        <v>5066</v>
      </c>
      <c r="AC4282" s="9" t="s">
        <v>5006</v>
      </c>
      <c r="AD4282" s="29"/>
      <c r="AE4282" s="20" t="str">
        <f>VLOOKUP(E4282,'FILIAIS PETZ'!A:Q,17,0)</f>
        <v>SP2</v>
      </c>
      <c r="AF4282" s="20" t="str">
        <f>VLOOKUP(E4282,'FILIAIS PETZ'!A:Q,3,0)</f>
        <v>FELICIO</v>
      </c>
      <c r="AG4282" s="20" t="str">
        <f>VLOOKUP(E4282,'FILIAIS PETZ'!A:Q,2,0)</f>
        <v>R3</v>
      </c>
      <c r="AH4282" s="75">
        <v>970</v>
      </c>
      <c r="AI4282" s="16" t="s">
        <v>11328</v>
      </c>
      <c r="AJ4282" s="45"/>
      <c r="AK4282" s="44"/>
    </row>
    <row r="4283" spans="2:37" s="14" customFormat="1" ht="15" customHeight="1" thickBot="1" x14ac:dyDescent="0.25">
      <c r="B4283" s="18">
        <f>VLOOKUP(C4283,FORNECEDORES!D:E,2,0)</f>
        <v>383318</v>
      </c>
      <c r="C4283" s="19" t="str">
        <f>VLOOKUP(D4283,FORNECEDORES!A:D,4,0)</f>
        <v>39.498.106/0001-00</v>
      </c>
      <c r="D4283" s="13" t="s">
        <v>4084</v>
      </c>
      <c r="E4283" s="20" t="str">
        <f t="shared" si="284"/>
        <v>04 0060</v>
      </c>
      <c r="F4283" s="28" t="s">
        <v>8625</v>
      </c>
      <c r="G4283" s="21" t="str">
        <f>VLOOKUP(E4283,'FILIAIS PETZ'!A:E,5,0)</f>
        <v>PETZ PACAEMBU</v>
      </c>
      <c r="H4283" s="20" t="str">
        <f>VLOOKUP(E4283,'FILIAIS PETZ'!A:D,4,0)</f>
        <v>PCBU-SP</v>
      </c>
      <c r="I4283" s="46">
        <v>45483</v>
      </c>
      <c r="J4283" s="9">
        <v>944649</v>
      </c>
      <c r="K4283" s="84"/>
      <c r="L4283" s="83"/>
      <c r="M4283" s="46"/>
      <c r="N4283" s="46"/>
      <c r="O4283" s="46"/>
      <c r="P4283" s="91" t="s">
        <v>4990</v>
      </c>
      <c r="Q4283" s="84" t="s">
        <v>5029</v>
      </c>
      <c r="R4283" s="91" t="s">
        <v>4991</v>
      </c>
      <c r="S4283" s="9" t="s">
        <v>5052</v>
      </c>
      <c r="T4283" s="9" t="s">
        <v>32</v>
      </c>
      <c r="U4283" s="9" t="s">
        <v>5048</v>
      </c>
      <c r="V4283" s="9" t="s">
        <v>5048</v>
      </c>
      <c r="W4283" s="9" t="s">
        <v>5019</v>
      </c>
      <c r="X4283" s="10" t="s">
        <v>4992</v>
      </c>
      <c r="Y4283" s="9" t="s">
        <v>4980</v>
      </c>
      <c r="Z4283" s="9" t="s">
        <v>4980</v>
      </c>
      <c r="AA4283" s="9" t="s">
        <v>4992</v>
      </c>
      <c r="AB4283" s="9" t="s">
        <v>5066</v>
      </c>
      <c r="AC4283" s="9" t="s">
        <v>5006</v>
      </c>
      <c r="AD4283" s="29"/>
      <c r="AE4283" s="20" t="str">
        <f>VLOOKUP(E4283,'FILIAIS PETZ'!A:Q,17,0)</f>
        <v>SP2</v>
      </c>
      <c r="AF4283" s="20" t="str">
        <f>VLOOKUP(E4283,'FILIAIS PETZ'!A:Q,3,0)</f>
        <v>FELICIO</v>
      </c>
      <c r="AG4283" s="20" t="str">
        <f>VLOOKUP(E4283,'FILIAIS PETZ'!A:Q,2,0)</f>
        <v>R3</v>
      </c>
      <c r="AH4283" s="75">
        <v>780</v>
      </c>
      <c r="AI4283" s="16" t="s">
        <v>11328</v>
      </c>
      <c r="AJ4283" s="45"/>
      <c r="AK4283" s="44"/>
    </row>
    <row r="4284" spans="2:37" s="14" customFormat="1" ht="15" customHeight="1" thickBot="1" x14ac:dyDescent="0.25">
      <c r="B4284" s="18">
        <f>VLOOKUP(C4284,FORNECEDORES!D:E,2,0)</f>
        <v>383318</v>
      </c>
      <c r="C4284" s="19" t="str">
        <f>VLOOKUP(D4284,FORNECEDORES!A:D,4,0)</f>
        <v>39.498.106/0001-00</v>
      </c>
      <c r="D4284" s="13" t="s">
        <v>4084</v>
      </c>
      <c r="E4284" s="20" t="str">
        <f t="shared" si="284"/>
        <v>04 0125</v>
      </c>
      <c r="F4284" s="28" t="s">
        <v>8981</v>
      </c>
      <c r="G4284" s="21" t="str">
        <f>VLOOKUP(E4284,'FILIAIS PETZ'!A:E,5,0)</f>
        <v>PETZ CERRO CORA</v>
      </c>
      <c r="H4284" s="20" t="str">
        <f>VLOOKUP(E4284,'FILIAIS PETZ'!A:D,4,0)</f>
        <v>CORA-SP</v>
      </c>
      <c r="I4284" s="46">
        <v>45483</v>
      </c>
      <c r="J4284" s="9">
        <v>944655</v>
      </c>
      <c r="K4284" s="84"/>
      <c r="L4284" s="83"/>
      <c r="M4284" s="46"/>
      <c r="N4284" s="46"/>
      <c r="O4284" s="46"/>
      <c r="P4284" s="91" t="s">
        <v>4990</v>
      </c>
      <c r="Q4284" s="84" t="s">
        <v>5029</v>
      </c>
      <c r="R4284" s="91" t="s">
        <v>4991</v>
      </c>
      <c r="S4284" s="9" t="s">
        <v>5052</v>
      </c>
      <c r="T4284" s="9" t="s">
        <v>32</v>
      </c>
      <c r="U4284" s="9" t="s">
        <v>5048</v>
      </c>
      <c r="V4284" s="9" t="s">
        <v>5048</v>
      </c>
      <c r="W4284" s="9" t="s">
        <v>5019</v>
      </c>
      <c r="X4284" s="10" t="s">
        <v>4992</v>
      </c>
      <c r="Y4284" s="9" t="s">
        <v>4980</v>
      </c>
      <c r="Z4284" s="9" t="s">
        <v>4980</v>
      </c>
      <c r="AA4284" s="9" t="s">
        <v>4992</v>
      </c>
      <c r="AB4284" s="9" t="s">
        <v>5066</v>
      </c>
      <c r="AC4284" s="9" t="s">
        <v>5006</v>
      </c>
      <c r="AD4284" s="29"/>
      <c r="AE4284" s="20" t="str">
        <f>VLOOKUP(E4284,'FILIAIS PETZ'!A:Q,17,0)</f>
        <v>SP7</v>
      </c>
      <c r="AF4284" s="20" t="str">
        <f>VLOOKUP(E4284,'FILIAIS PETZ'!A:Q,3,0)</f>
        <v>FELICIO</v>
      </c>
      <c r="AG4284" s="20" t="str">
        <f>VLOOKUP(E4284,'FILIAIS PETZ'!A:Q,2,0)</f>
        <v>R3</v>
      </c>
      <c r="AH4284" s="75">
        <v>970</v>
      </c>
      <c r="AI4284" s="16" t="s">
        <v>11328</v>
      </c>
      <c r="AJ4284" s="43">
        <f>VLOOKUP(E4284,'FILIAIS PETZ'!$A$2:$K$2000,11,0)</f>
        <v>18328118013600</v>
      </c>
      <c r="AK4284" s="44">
        <v>18328118013600</v>
      </c>
    </row>
    <row r="4285" spans="2:37" s="14" customFormat="1" ht="15" customHeight="1" thickBot="1" x14ac:dyDescent="0.25">
      <c r="B4285" s="18">
        <f>VLOOKUP(C4285,FORNECEDORES!D:E,2,0)</f>
        <v>383318</v>
      </c>
      <c r="C4285" s="19" t="str">
        <f>VLOOKUP(D4285,FORNECEDORES!A:D,4,0)</f>
        <v>39.498.106/0001-00</v>
      </c>
      <c r="D4285" s="13" t="s">
        <v>4084</v>
      </c>
      <c r="E4285" s="20" t="str">
        <f t="shared" si="284"/>
        <v>04 0177</v>
      </c>
      <c r="F4285" s="28" t="s">
        <v>8982</v>
      </c>
      <c r="G4285" s="21" t="str">
        <f>VLOOKUP(E4285,'FILIAIS PETZ'!A:E,5,0)</f>
        <v>PETZ TEODORO SAMPAIO</v>
      </c>
      <c r="H4285" s="20" t="str">
        <f>VLOOKUP(E4285,'FILIAIS PETZ'!A:D,4,0)</f>
        <v>TEOD-SP</v>
      </c>
      <c r="I4285" s="46">
        <v>45483</v>
      </c>
      <c r="J4285" s="9">
        <v>944656</v>
      </c>
      <c r="K4285" s="84"/>
      <c r="L4285" s="83"/>
      <c r="M4285" s="46"/>
      <c r="N4285" s="46"/>
      <c r="O4285" s="46"/>
      <c r="P4285" s="91" t="s">
        <v>4990</v>
      </c>
      <c r="Q4285" s="84" t="s">
        <v>5029</v>
      </c>
      <c r="R4285" s="91" t="s">
        <v>4991</v>
      </c>
      <c r="S4285" s="9" t="s">
        <v>5052</v>
      </c>
      <c r="T4285" s="9" t="s">
        <v>32</v>
      </c>
      <c r="U4285" s="9" t="s">
        <v>5048</v>
      </c>
      <c r="V4285" s="9" t="s">
        <v>5048</v>
      </c>
      <c r="W4285" s="9" t="s">
        <v>5019</v>
      </c>
      <c r="X4285" s="10" t="s">
        <v>4992</v>
      </c>
      <c r="Y4285" s="9" t="s">
        <v>4980</v>
      </c>
      <c r="Z4285" s="9" t="s">
        <v>4980</v>
      </c>
      <c r="AA4285" s="9" t="s">
        <v>4992</v>
      </c>
      <c r="AB4285" s="9" t="s">
        <v>5066</v>
      </c>
      <c r="AC4285" s="9" t="s">
        <v>5006</v>
      </c>
      <c r="AD4285" s="29"/>
      <c r="AE4285" s="20" t="str">
        <f>VLOOKUP(E4285,'FILIAIS PETZ'!A:Q,17,0)</f>
        <v>SP2</v>
      </c>
      <c r="AF4285" s="20" t="str">
        <f>VLOOKUP(E4285,'FILIAIS PETZ'!A:Q,3,0)</f>
        <v>FELICIO</v>
      </c>
      <c r="AG4285" s="20" t="str">
        <f>VLOOKUP(E4285,'FILIAIS PETZ'!A:Q,2,0)</f>
        <v>R3</v>
      </c>
      <c r="AH4285" s="75">
        <v>780</v>
      </c>
      <c r="AI4285" s="16" t="s">
        <v>11328</v>
      </c>
      <c r="AJ4285" s="45"/>
      <c r="AK4285" s="44"/>
    </row>
    <row r="4286" spans="2:37" s="14" customFormat="1" ht="15" customHeight="1" thickBot="1" x14ac:dyDescent="0.25">
      <c r="B4286" s="18">
        <f>VLOOKUP(C4286,FORNECEDORES!D:E,2,0)</f>
        <v>383318</v>
      </c>
      <c r="C4286" s="19" t="str">
        <f>VLOOKUP(D4286,FORNECEDORES!A:D,4,0)</f>
        <v>39.498.106/0001-00</v>
      </c>
      <c r="D4286" s="13" t="s">
        <v>4084</v>
      </c>
      <c r="E4286" s="20" t="str">
        <f t="shared" si="284"/>
        <v>04 0010</v>
      </c>
      <c r="F4286" s="28" t="s">
        <v>8983</v>
      </c>
      <c r="G4286" s="21" t="str">
        <f>VLOOKUP(E4286,'FILIAIS PETZ'!A:E,5,0)</f>
        <v>PETZ SANTA CECILIA</v>
      </c>
      <c r="H4286" s="20" t="str">
        <f>VLOOKUP(E4286,'FILIAIS PETZ'!A:D,4,0)</f>
        <v>STCE-SP</v>
      </c>
      <c r="I4286" s="46">
        <v>45483</v>
      </c>
      <c r="J4286" s="9">
        <v>944658</v>
      </c>
      <c r="K4286" s="84"/>
      <c r="L4286" s="83"/>
      <c r="M4286" s="46"/>
      <c r="N4286" s="46"/>
      <c r="O4286" s="46"/>
      <c r="P4286" s="91" t="s">
        <v>4990</v>
      </c>
      <c r="Q4286" s="84" t="s">
        <v>5029</v>
      </c>
      <c r="R4286" s="91" t="s">
        <v>4991</v>
      </c>
      <c r="S4286" s="9" t="s">
        <v>5052</v>
      </c>
      <c r="T4286" s="9" t="s">
        <v>32</v>
      </c>
      <c r="U4286" s="9" t="s">
        <v>5048</v>
      </c>
      <c r="V4286" s="9" t="s">
        <v>5048</v>
      </c>
      <c r="W4286" s="9" t="s">
        <v>5019</v>
      </c>
      <c r="X4286" s="10" t="s">
        <v>4992</v>
      </c>
      <c r="Y4286" s="9" t="s">
        <v>4980</v>
      </c>
      <c r="Z4286" s="9" t="s">
        <v>4980</v>
      </c>
      <c r="AA4286" s="9" t="s">
        <v>4992</v>
      </c>
      <c r="AB4286" s="9" t="s">
        <v>5066</v>
      </c>
      <c r="AC4286" s="9" t="s">
        <v>5006</v>
      </c>
      <c r="AD4286" s="29"/>
      <c r="AE4286" s="20" t="str">
        <f>VLOOKUP(E4286,'FILIAIS PETZ'!A:Q,17,0)</f>
        <v>SP2</v>
      </c>
      <c r="AF4286" s="20" t="str">
        <f>VLOOKUP(E4286,'FILIAIS PETZ'!A:Q,3,0)</f>
        <v>FELICIO</v>
      </c>
      <c r="AG4286" s="20" t="str">
        <f>VLOOKUP(E4286,'FILIAIS PETZ'!A:Q,2,0)</f>
        <v>R3</v>
      </c>
      <c r="AH4286" s="75">
        <v>1280</v>
      </c>
      <c r="AI4286" s="16" t="s">
        <v>11328</v>
      </c>
      <c r="AJ4286" s="45"/>
      <c r="AK4286" s="44"/>
    </row>
    <row r="4287" spans="2:37" s="14" customFormat="1" ht="15" customHeight="1" thickBot="1" x14ac:dyDescent="0.25">
      <c r="B4287" s="18">
        <f>VLOOKUP(C4287,FORNECEDORES!D:E,2,0)</f>
        <v>26105</v>
      </c>
      <c r="C4287" s="19" t="str">
        <f>VLOOKUP(D4287,FORNECEDORES!A:D,4,0)</f>
        <v>24.433.731/0001-99</v>
      </c>
      <c r="D4287" s="13" t="s">
        <v>31</v>
      </c>
      <c r="E4287" s="20" t="str">
        <f t="shared" si="284"/>
        <v>04 0208</v>
      </c>
      <c r="F4287" s="28" t="s">
        <v>8975</v>
      </c>
      <c r="G4287" s="21" t="str">
        <f>VLOOKUP(E4287,'FILIAIS PETZ'!A:E,5,0)</f>
        <v>PETZ AVENIDA ANGELICA</v>
      </c>
      <c r="H4287" s="20" t="str">
        <f>VLOOKUP(E4287,'FILIAIS PETZ'!A:D,4,0)</f>
        <v>ANGL-SP</v>
      </c>
      <c r="I4287" s="46">
        <v>45483</v>
      </c>
      <c r="J4287" s="9">
        <v>944693</v>
      </c>
      <c r="K4287" s="84" t="s">
        <v>9047</v>
      </c>
      <c r="L4287" s="83" t="s">
        <v>11343</v>
      </c>
      <c r="M4287" s="46">
        <v>45484</v>
      </c>
      <c r="N4287" s="46">
        <v>45504</v>
      </c>
      <c r="O4287" s="46">
        <v>45491</v>
      </c>
      <c r="P4287" s="91" t="s">
        <v>4990</v>
      </c>
      <c r="Q4287" s="84" t="s">
        <v>5029</v>
      </c>
      <c r="R4287" s="91" t="s">
        <v>4991</v>
      </c>
      <c r="S4287" s="9" t="s">
        <v>5052</v>
      </c>
      <c r="T4287" s="9" t="s">
        <v>32</v>
      </c>
      <c r="U4287" s="9" t="s">
        <v>5048</v>
      </c>
      <c r="V4287" s="9" t="s">
        <v>5048</v>
      </c>
      <c r="W4287" s="9" t="s">
        <v>5019</v>
      </c>
      <c r="X4287" s="10" t="s">
        <v>4992</v>
      </c>
      <c r="Y4287" s="10" t="s">
        <v>4980</v>
      </c>
      <c r="Z4287" s="9" t="s">
        <v>4980</v>
      </c>
      <c r="AA4287" s="9" t="s">
        <v>4992</v>
      </c>
      <c r="AB4287" s="9" t="s">
        <v>5066</v>
      </c>
      <c r="AC4287" s="9" t="s">
        <v>5006</v>
      </c>
      <c r="AD4287" s="29"/>
      <c r="AE4287" s="20" t="str">
        <f>VLOOKUP(E4287,'FILIAIS PETZ'!A:Q,17,0)</f>
        <v>SP2</v>
      </c>
      <c r="AF4287" s="20" t="str">
        <f>VLOOKUP(E4287,'FILIAIS PETZ'!A:Q,3,0)</f>
        <v>FELICIO</v>
      </c>
      <c r="AG4287" s="20" t="str">
        <f>VLOOKUP(E4287,'FILIAIS PETZ'!A:Q,2,0)</f>
        <v>R3</v>
      </c>
      <c r="AH4287" s="75">
        <v>1000</v>
      </c>
      <c r="AI4287" s="16" t="s">
        <v>11328</v>
      </c>
      <c r="AJ4287" s="45"/>
      <c r="AK4287" s="44"/>
    </row>
    <row r="4288" spans="2:37" s="14" customFormat="1" ht="15" customHeight="1" thickBot="1" x14ac:dyDescent="0.25">
      <c r="B4288" s="18">
        <f>VLOOKUP(C4288,FORNECEDORES!D:E,2,0)</f>
        <v>26105</v>
      </c>
      <c r="C4288" s="19" t="str">
        <f>VLOOKUP(D4288,FORNECEDORES!A:D,4,0)</f>
        <v>24.433.731/0001-99</v>
      </c>
      <c r="D4288" s="13" t="s">
        <v>31</v>
      </c>
      <c r="E4288" s="20" t="str">
        <f t="shared" si="284"/>
        <v>04 0011</v>
      </c>
      <c r="F4288" s="28" t="s">
        <v>8976</v>
      </c>
      <c r="G4288" s="21" t="str">
        <f>VLOOKUP(E4288,'FILIAIS PETZ'!A:E,5,0)</f>
        <v>PETZ AUGUSTA</v>
      </c>
      <c r="H4288" s="20" t="str">
        <f>VLOOKUP(E4288,'FILIAIS PETZ'!A:D,4,0)</f>
        <v>AUGT-SP</v>
      </c>
      <c r="I4288" s="46">
        <v>45483</v>
      </c>
      <c r="J4288" s="9">
        <v>944694</v>
      </c>
      <c r="K4288" s="84" t="s">
        <v>9047</v>
      </c>
      <c r="L4288" s="83" t="s">
        <v>11344</v>
      </c>
      <c r="M4288" s="46">
        <v>45484</v>
      </c>
      <c r="N4288" s="46">
        <v>45504</v>
      </c>
      <c r="O4288" s="46">
        <v>45491</v>
      </c>
      <c r="P4288" s="91" t="s">
        <v>4990</v>
      </c>
      <c r="Q4288" s="84" t="s">
        <v>5029</v>
      </c>
      <c r="R4288" s="91" t="s">
        <v>4991</v>
      </c>
      <c r="S4288" s="9" t="s">
        <v>5052</v>
      </c>
      <c r="T4288" s="9" t="s">
        <v>32</v>
      </c>
      <c r="U4288" s="9" t="s">
        <v>5048</v>
      </c>
      <c r="V4288" s="9" t="s">
        <v>5048</v>
      </c>
      <c r="W4288" s="9" t="s">
        <v>5019</v>
      </c>
      <c r="X4288" s="10" t="s">
        <v>4992</v>
      </c>
      <c r="Y4288" s="10" t="s">
        <v>4980</v>
      </c>
      <c r="Z4288" s="9" t="s">
        <v>4980</v>
      </c>
      <c r="AA4288" s="9" t="s">
        <v>4992</v>
      </c>
      <c r="AB4288" s="9" t="s">
        <v>5066</v>
      </c>
      <c r="AC4288" s="9" t="s">
        <v>5006</v>
      </c>
      <c r="AD4288" s="29"/>
      <c r="AE4288" s="20" t="str">
        <f>VLOOKUP(E4288,'FILIAIS PETZ'!A:Q,17,0)</f>
        <v>SP2</v>
      </c>
      <c r="AF4288" s="20" t="str">
        <f>VLOOKUP(E4288,'FILIAIS PETZ'!A:Q,3,0)</f>
        <v>FELICIO</v>
      </c>
      <c r="AG4288" s="20" t="str">
        <f>VLOOKUP(E4288,'FILIAIS PETZ'!A:Q,2,0)</f>
        <v>R3</v>
      </c>
      <c r="AH4288" s="75">
        <v>1000</v>
      </c>
      <c r="AI4288" s="16" t="s">
        <v>11328</v>
      </c>
      <c r="AJ4288" s="45"/>
      <c r="AK4288" s="44"/>
    </row>
    <row r="4289" spans="2:37" s="14" customFormat="1" ht="15" customHeight="1" thickBot="1" x14ac:dyDescent="0.25">
      <c r="B4289" s="18">
        <f>VLOOKUP(C4289,FORNECEDORES!D:E,2,0)</f>
        <v>26105</v>
      </c>
      <c r="C4289" s="19" t="str">
        <f>VLOOKUP(D4289,FORNECEDORES!A:D,4,0)</f>
        <v>24.433.731/0001-99</v>
      </c>
      <c r="D4289" s="13" t="s">
        <v>31</v>
      </c>
      <c r="E4289" s="20" t="str">
        <f t="shared" si="284"/>
        <v>04 0011</v>
      </c>
      <c r="F4289" s="28" t="s">
        <v>8976</v>
      </c>
      <c r="G4289" s="21" t="str">
        <f>VLOOKUP(E4289,'FILIAIS PETZ'!A:E,5,0)</f>
        <v>PETZ AUGUSTA</v>
      </c>
      <c r="H4289" s="20" t="str">
        <f>VLOOKUP(E4289,'FILIAIS PETZ'!A:D,4,0)</f>
        <v>AUGT-SP</v>
      </c>
      <c r="I4289" s="46">
        <v>45483</v>
      </c>
      <c r="J4289" s="9">
        <v>944695</v>
      </c>
      <c r="K4289" s="84" t="s">
        <v>9047</v>
      </c>
      <c r="L4289" s="83" t="s">
        <v>11345</v>
      </c>
      <c r="M4289" s="46">
        <v>45484</v>
      </c>
      <c r="N4289" s="46">
        <v>45504</v>
      </c>
      <c r="O4289" s="46">
        <v>45491</v>
      </c>
      <c r="P4289" s="91" t="s">
        <v>4990</v>
      </c>
      <c r="Q4289" s="84" t="s">
        <v>5029</v>
      </c>
      <c r="R4289" s="91" t="s">
        <v>4991</v>
      </c>
      <c r="S4289" s="9" t="s">
        <v>5052</v>
      </c>
      <c r="T4289" s="9" t="s">
        <v>32</v>
      </c>
      <c r="U4289" s="9" t="s">
        <v>5048</v>
      </c>
      <c r="V4289" s="9" t="s">
        <v>5048</v>
      </c>
      <c r="W4289" s="9" t="s">
        <v>5119</v>
      </c>
      <c r="X4289" s="10" t="s">
        <v>4992</v>
      </c>
      <c r="Y4289" s="10" t="s">
        <v>4980</v>
      </c>
      <c r="Z4289" s="9" t="s">
        <v>4980</v>
      </c>
      <c r="AA4289" s="9" t="s">
        <v>4992</v>
      </c>
      <c r="AB4289" s="9" t="s">
        <v>5066</v>
      </c>
      <c r="AC4289" s="9" t="s">
        <v>5006</v>
      </c>
      <c r="AD4289" s="29"/>
      <c r="AE4289" s="20" t="str">
        <f>VLOOKUP(E4289,'FILIAIS PETZ'!A:Q,17,0)</f>
        <v>SP2</v>
      </c>
      <c r="AF4289" s="20" t="str">
        <f>VLOOKUP(E4289,'FILIAIS PETZ'!A:Q,3,0)</f>
        <v>FELICIO</v>
      </c>
      <c r="AG4289" s="20" t="str">
        <f>VLOOKUP(E4289,'FILIAIS PETZ'!A:Q,2,0)</f>
        <v>R3</v>
      </c>
      <c r="AH4289" s="75">
        <v>1000</v>
      </c>
      <c r="AI4289" s="16" t="s">
        <v>11346</v>
      </c>
      <c r="AJ4289" s="45"/>
      <c r="AK4289" s="44"/>
    </row>
    <row r="4290" spans="2:37" s="14" customFormat="1" ht="15" customHeight="1" thickBot="1" x14ac:dyDescent="0.25">
      <c r="B4290" s="18">
        <f>VLOOKUP(C4290,FORNECEDORES!D:E,2,0)</f>
        <v>26105</v>
      </c>
      <c r="C4290" s="19" t="str">
        <f>VLOOKUP(D4290,FORNECEDORES!A:D,4,0)</f>
        <v>24.433.731/0001-99</v>
      </c>
      <c r="D4290" s="13" t="s">
        <v>31</v>
      </c>
      <c r="E4290" s="20" t="str">
        <f t="shared" si="284"/>
        <v>04 0019</v>
      </c>
      <c r="F4290" s="28" t="s">
        <v>8977</v>
      </c>
      <c r="G4290" s="21" t="str">
        <f>VLOOKUP(E4290,'FILIAIS PETZ'!A:E,5,0)</f>
        <v>PETZ BUTANTA</v>
      </c>
      <c r="H4290" s="20" t="str">
        <f>VLOOKUP(E4290,'FILIAIS PETZ'!A:D,4,0)</f>
        <v>BTTA-SP</v>
      </c>
      <c r="I4290" s="46">
        <v>45483</v>
      </c>
      <c r="J4290" s="9">
        <v>944697</v>
      </c>
      <c r="K4290" s="84" t="s">
        <v>9047</v>
      </c>
      <c r="L4290" s="83" t="s">
        <v>11347</v>
      </c>
      <c r="M4290" s="46">
        <v>45484</v>
      </c>
      <c r="N4290" s="46">
        <v>45504</v>
      </c>
      <c r="O4290" s="46">
        <v>45491</v>
      </c>
      <c r="P4290" s="91" t="s">
        <v>4990</v>
      </c>
      <c r="Q4290" s="84" t="s">
        <v>5029</v>
      </c>
      <c r="R4290" s="91" t="s">
        <v>4991</v>
      </c>
      <c r="S4290" s="9" t="s">
        <v>5052</v>
      </c>
      <c r="T4290" s="9" t="s">
        <v>32</v>
      </c>
      <c r="U4290" s="9" t="s">
        <v>5048</v>
      </c>
      <c r="V4290" s="9" t="s">
        <v>5048</v>
      </c>
      <c r="W4290" s="9" t="s">
        <v>5019</v>
      </c>
      <c r="X4290" s="10" t="s">
        <v>4992</v>
      </c>
      <c r="Y4290" s="10" t="s">
        <v>4980</v>
      </c>
      <c r="Z4290" s="9" t="s">
        <v>4980</v>
      </c>
      <c r="AA4290" s="9" t="s">
        <v>4992</v>
      </c>
      <c r="AB4290" s="9" t="s">
        <v>5066</v>
      </c>
      <c r="AC4290" s="9" t="s">
        <v>5006</v>
      </c>
      <c r="AD4290" s="29"/>
      <c r="AE4290" s="20" t="str">
        <f>VLOOKUP(E4290,'FILIAIS PETZ'!A:Q,17,0)</f>
        <v>SP2</v>
      </c>
      <c r="AF4290" s="20" t="str">
        <f>VLOOKUP(E4290,'FILIAIS PETZ'!A:Q,3,0)</f>
        <v>FELICIO</v>
      </c>
      <c r="AG4290" s="20" t="str">
        <f>VLOOKUP(E4290,'FILIAIS PETZ'!A:Q,2,0)</f>
        <v>R3</v>
      </c>
      <c r="AH4290" s="75">
        <v>1000</v>
      </c>
      <c r="AI4290" s="16" t="s">
        <v>11328</v>
      </c>
      <c r="AJ4290" s="45"/>
      <c r="AK4290" s="44"/>
    </row>
    <row r="4291" spans="2:37" s="14" customFormat="1" ht="15" customHeight="1" thickBot="1" x14ac:dyDescent="0.25">
      <c r="B4291" s="18">
        <f>VLOOKUP(C4291,FORNECEDORES!D:E,2,0)</f>
        <v>26105</v>
      </c>
      <c r="C4291" s="19" t="str">
        <f>VLOOKUP(D4291,FORNECEDORES!A:D,4,0)</f>
        <v>24.433.731/0001-99</v>
      </c>
      <c r="D4291" s="13" t="s">
        <v>31</v>
      </c>
      <c r="E4291" s="20" t="str">
        <f t="shared" si="284"/>
        <v>04 0046</v>
      </c>
      <c r="F4291" s="28" t="s">
        <v>8978</v>
      </c>
      <c r="G4291" s="21" t="str">
        <f>VLOOKUP(E4291,'FILIAIS PETZ'!A:E,5,0)</f>
        <v>PETZ CIDADE JARDIM</v>
      </c>
      <c r="H4291" s="20" t="str">
        <f>VLOOKUP(E4291,'FILIAIS PETZ'!A:D,4,0)</f>
        <v>CDJD-SP</v>
      </c>
      <c r="I4291" s="46">
        <v>45483</v>
      </c>
      <c r="J4291" s="9">
        <v>944698</v>
      </c>
      <c r="K4291" s="84" t="s">
        <v>9047</v>
      </c>
      <c r="L4291" s="83" t="s">
        <v>11348</v>
      </c>
      <c r="M4291" s="46">
        <v>45484</v>
      </c>
      <c r="N4291" s="46">
        <v>45504</v>
      </c>
      <c r="O4291" s="46">
        <v>45491</v>
      </c>
      <c r="P4291" s="91" t="s">
        <v>4990</v>
      </c>
      <c r="Q4291" s="84" t="s">
        <v>5029</v>
      </c>
      <c r="R4291" s="91" t="s">
        <v>4991</v>
      </c>
      <c r="S4291" s="9" t="s">
        <v>5052</v>
      </c>
      <c r="T4291" s="9" t="s">
        <v>32</v>
      </c>
      <c r="U4291" s="9" t="s">
        <v>5048</v>
      </c>
      <c r="V4291" s="9" t="s">
        <v>5048</v>
      </c>
      <c r="W4291" s="9" t="s">
        <v>5019</v>
      </c>
      <c r="X4291" s="10" t="s">
        <v>4992</v>
      </c>
      <c r="Y4291" s="10" t="s">
        <v>4980</v>
      </c>
      <c r="Z4291" s="9" t="s">
        <v>4980</v>
      </c>
      <c r="AA4291" s="9" t="s">
        <v>4992</v>
      </c>
      <c r="AB4291" s="9" t="s">
        <v>5066</v>
      </c>
      <c r="AC4291" s="9" t="s">
        <v>5006</v>
      </c>
      <c r="AD4291" s="29"/>
      <c r="AE4291" s="20" t="str">
        <f>VLOOKUP(E4291,'FILIAIS PETZ'!A:Q,17,0)</f>
        <v>SP2</v>
      </c>
      <c r="AF4291" s="20" t="str">
        <f>VLOOKUP(E4291,'FILIAIS PETZ'!A:Q,3,0)</f>
        <v>FELICIO</v>
      </c>
      <c r="AG4291" s="20" t="str">
        <f>VLOOKUP(E4291,'FILIAIS PETZ'!A:Q,2,0)</f>
        <v>R3</v>
      </c>
      <c r="AH4291" s="75">
        <v>1000</v>
      </c>
      <c r="AI4291" s="16" t="s">
        <v>11328</v>
      </c>
      <c r="AJ4291" s="45"/>
      <c r="AK4291" s="44"/>
    </row>
    <row r="4292" spans="2:37" s="14" customFormat="1" ht="15" customHeight="1" thickBot="1" x14ac:dyDescent="0.25">
      <c r="B4292" s="18">
        <f>VLOOKUP(C4292,FORNECEDORES!D:E,2,0)</f>
        <v>26105</v>
      </c>
      <c r="C4292" s="19" t="str">
        <f>VLOOKUP(D4292,FORNECEDORES!A:D,4,0)</f>
        <v>24.433.731/0001-99</v>
      </c>
      <c r="D4292" s="13" t="s">
        <v>31</v>
      </c>
      <c r="E4292" s="20" t="str">
        <f t="shared" si="284"/>
        <v>04 0067</v>
      </c>
      <c r="F4292" s="28" t="s">
        <v>8611</v>
      </c>
      <c r="G4292" s="21" t="str">
        <f>VLOOKUP(E4292,'FILIAIS PETZ'!A:E,5,0)</f>
        <v>PETZ EXTRA RICARDO JAFET</v>
      </c>
      <c r="H4292" s="20" t="str">
        <f>VLOOKUP(E4292,'FILIAIS PETZ'!A:D,4,0)</f>
        <v>RJAF-SP</v>
      </c>
      <c r="I4292" s="46">
        <v>45483</v>
      </c>
      <c r="J4292" s="9">
        <v>944704</v>
      </c>
      <c r="K4292" s="84" t="s">
        <v>9047</v>
      </c>
      <c r="L4292" s="83" t="s">
        <v>11349</v>
      </c>
      <c r="M4292" s="46">
        <v>45484</v>
      </c>
      <c r="N4292" s="46">
        <v>45504</v>
      </c>
      <c r="O4292" s="46">
        <v>45491</v>
      </c>
      <c r="P4292" s="91" t="s">
        <v>4990</v>
      </c>
      <c r="Q4292" s="84" t="s">
        <v>5029</v>
      </c>
      <c r="R4292" s="91" t="s">
        <v>4991</v>
      </c>
      <c r="S4292" s="9" t="s">
        <v>5052</v>
      </c>
      <c r="T4292" s="9" t="s">
        <v>32</v>
      </c>
      <c r="U4292" s="9" t="s">
        <v>5048</v>
      </c>
      <c r="V4292" s="9" t="s">
        <v>5048</v>
      </c>
      <c r="W4292" s="9" t="s">
        <v>5019</v>
      </c>
      <c r="X4292" s="10" t="s">
        <v>4992</v>
      </c>
      <c r="Y4292" s="10" t="s">
        <v>4980</v>
      </c>
      <c r="Z4292" s="9" t="s">
        <v>4980</v>
      </c>
      <c r="AA4292" s="9" t="s">
        <v>4992</v>
      </c>
      <c r="AB4292" s="9" t="s">
        <v>5066</v>
      </c>
      <c r="AC4292" s="9" t="s">
        <v>5006</v>
      </c>
      <c r="AD4292" s="29"/>
      <c r="AE4292" s="20" t="str">
        <f>VLOOKUP(E4292,'FILIAIS PETZ'!A:Q,17,0)</f>
        <v>SP2</v>
      </c>
      <c r="AF4292" s="20" t="str">
        <f>VLOOKUP(E4292,'FILIAIS PETZ'!A:Q,3,0)</f>
        <v>FELICIO</v>
      </c>
      <c r="AG4292" s="20" t="str">
        <f>VLOOKUP(E4292,'FILIAIS PETZ'!A:Q,2,0)</f>
        <v>R3</v>
      </c>
      <c r="AH4292" s="75">
        <v>1000</v>
      </c>
      <c r="AI4292" s="16" t="s">
        <v>11328</v>
      </c>
      <c r="AJ4292" s="45"/>
      <c r="AK4292" s="44"/>
    </row>
    <row r="4293" spans="2:37" s="14" customFormat="1" ht="15" customHeight="1" thickBot="1" x14ac:dyDescent="0.25">
      <c r="B4293" s="18">
        <f>VLOOKUP(C4293,FORNECEDORES!D:E,2,0)</f>
        <v>26105</v>
      </c>
      <c r="C4293" s="19" t="str">
        <f>VLOOKUP(D4293,FORNECEDORES!A:D,4,0)</f>
        <v>24.433.731/0001-99</v>
      </c>
      <c r="D4293" s="13" t="s">
        <v>31</v>
      </c>
      <c r="E4293" s="20" t="str">
        <f t="shared" si="284"/>
        <v>04 0067</v>
      </c>
      <c r="F4293" s="28" t="s">
        <v>8611</v>
      </c>
      <c r="G4293" s="21" t="str">
        <f>VLOOKUP(E4293,'FILIAIS PETZ'!A:E,5,0)</f>
        <v>PETZ EXTRA RICARDO JAFET</v>
      </c>
      <c r="H4293" s="20" t="str">
        <f>VLOOKUP(E4293,'FILIAIS PETZ'!A:D,4,0)</f>
        <v>RJAF-SP</v>
      </c>
      <c r="I4293" s="46">
        <v>45483</v>
      </c>
      <c r="J4293" s="9">
        <v>944705</v>
      </c>
      <c r="K4293" s="84" t="s">
        <v>9047</v>
      </c>
      <c r="L4293" s="83" t="s">
        <v>11350</v>
      </c>
      <c r="M4293" s="46">
        <v>45484</v>
      </c>
      <c r="N4293" s="46">
        <v>45504</v>
      </c>
      <c r="O4293" s="46">
        <v>45491</v>
      </c>
      <c r="P4293" s="91" t="s">
        <v>4990</v>
      </c>
      <c r="Q4293" s="84" t="s">
        <v>5029</v>
      </c>
      <c r="R4293" s="91" t="s">
        <v>4991</v>
      </c>
      <c r="S4293" s="9" t="s">
        <v>5052</v>
      </c>
      <c r="T4293" s="9" t="s">
        <v>32</v>
      </c>
      <c r="U4293" s="9" t="s">
        <v>5048</v>
      </c>
      <c r="V4293" s="9" t="s">
        <v>5048</v>
      </c>
      <c r="W4293" s="9" t="s">
        <v>5119</v>
      </c>
      <c r="X4293" s="10" t="s">
        <v>4992</v>
      </c>
      <c r="Y4293" s="10" t="s">
        <v>4980</v>
      </c>
      <c r="Z4293" s="9" t="s">
        <v>4980</v>
      </c>
      <c r="AA4293" s="9" t="s">
        <v>4992</v>
      </c>
      <c r="AB4293" s="9" t="s">
        <v>5066</v>
      </c>
      <c r="AC4293" s="9" t="s">
        <v>5006</v>
      </c>
      <c r="AD4293" s="29"/>
      <c r="AE4293" s="20" t="str">
        <f>VLOOKUP(E4293,'FILIAIS PETZ'!A:Q,17,0)</f>
        <v>SP2</v>
      </c>
      <c r="AF4293" s="20" t="str">
        <f>VLOOKUP(E4293,'FILIAIS PETZ'!A:Q,3,0)</f>
        <v>FELICIO</v>
      </c>
      <c r="AG4293" s="20" t="str">
        <f>VLOOKUP(E4293,'FILIAIS PETZ'!A:Q,2,0)</f>
        <v>R3</v>
      </c>
      <c r="AH4293" s="75">
        <v>1000</v>
      </c>
      <c r="AI4293" s="16" t="s">
        <v>11346</v>
      </c>
      <c r="AJ4293" s="45"/>
      <c r="AK4293" s="44"/>
    </row>
    <row r="4294" spans="2:37" s="14" customFormat="1" ht="15" customHeight="1" thickBot="1" x14ac:dyDescent="0.25">
      <c r="B4294" s="18">
        <f>VLOOKUP(C4294,FORNECEDORES!D:E,2,0)</f>
        <v>26105</v>
      </c>
      <c r="C4294" s="19" t="str">
        <f>VLOOKUP(D4294,FORNECEDORES!A:D,4,0)</f>
        <v>24.433.731/0001-99</v>
      </c>
      <c r="D4294" s="13" t="s">
        <v>31</v>
      </c>
      <c r="E4294" s="20" t="str">
        <f t="shared" si="284"/>
        <v>04 0151</v>
      </c>
      <c r="F4294" s="28" t="s">
        <v>8979</v>
      </c>
      <c r="G4294" s="21" t="str">
        <f>VLOOKUP(E4294,'FILIAIS PETZ'!A:E,5,0)</f>
        <v>PETZ VILA MARIANA</v>
      </c>
      <c r="H4294" s="20" t="str">
        <f>VLOOKUP(E4294,'FILIAIS PETZ'!A:D,4,0)</f>
        <v>VLMA-SP</v>
      </c>
      <c r="I4294" s="46">
        <v>45483</v>
      </c>
      <c r="J4294" s="9">
        <v>944706</v>
      </c>
      <c r="K4294" s="84" t="s">
        <v>9047</v>
      </c>
      <c r="L4294" s="83" t="s">
        <v>11351</v>
      </c>
      <c r="M4294" s="46">
        <v>45484</v>
      </c>
      <c r="N4294" s="46">
        <v>45504</v>
      </c>
      <c r="O4294" s="46">
        <v>45491</v>
      </c>
      <c r="P4294" s="91" t="s">
        <v>4990</v>
      </c>
      <c r="Q4294" s="84" t="s">
        <v>5029</v>
      </c>
      <c r="R4294" s="91" t="s">
        <v>4991</v>
      </c>
      <c r="S4294" s="9" t="s">
        <v>5052</v>
      </c>
      <c r="T4294" s="9" t="s">
        <v>32</v>
      </c>
      <c r="U4294" s="9" t="s">
        <v>5048</v>
      </c>
      <c r="V4294" s="9" t="s">
        <v>5048</v>
      </c>
      <c r="W4294" s="9" t="s">
        <v>5019</v>
      </c>
      <c r="X4294" s="10" t="s">
        <v>4992</v>
      </c>
      <c r="Y4294" s="10" t="s">
        <v>4980</v>
      </c>
      <c r="Z4294" s="9" t="s">
        <v>4980</v>
      </c>
      <c r="AA4294" s="9" t="s">
        <v>4992</v>
      </c>
      <c r="AB4294" s="9" t="s">
        <v>5066</v>
      </c>
      <c r="AC4294" s="9" t="s">
        <v>5006</v>
      </c>
      <c r="AD4294" s="29"/>
      <c r="AE4294" s="20" t="str">
        <f>VLOOKUP(E4294,'FILIAIS PETZ'!A:Q,17,0)</f>
        <v>SP2</v>
      </c>
      <c r="AF4294" s="20" t="str">
        <f>VLOOKUP(E4294,'FILIAIS PETZ'!A:Q,3,0)</f>
        <v>FELICIO</v>
      </c>
      <c r="AG4294" s="20" t="str">
        <f>VLOOKUP(E4294,'FILIAIS PETZ'!A:Q,2,0)</f>
        <v>R3</v>
      </c>
      <c r="AH4294" s="75">
        <v>1000</v>
      </c>
      <c r="AI4294" s="16" t="s">
        <v>11328</v>
      </c>
      <c r="AJ4294" s="45"/>
      <c r="AK4294" s="44"/>
    </row>
    <row r="4295" spans="2:37" s="14" customFormat="1" ht="15" customHeight="1" thickBot="1" x14ac:dyDescent="0.25">
      <c r="B4295" s="18">
        <f>VLOOKUP(C4295,FORNECEDORES!D:E,2,0)</f>
        <v>40460</v>
      </c>
      <c r="C4295" s="19" t="str">
        <f>VLOOKUP(D4295,FORNECEDORES!A:D,4,0)</f>
        <v>30.515.748/0001-98</v>
      </c>
      <c r="D4295" s="13" t="s">
        <v>2732</v>
      </c>
      <c r="E4295" s="20" t="str">
        <f t="shared" si="284"/>
        <v>04 0010</v>
      </c>
      <c r="F4295" s="28" t="s">
        <v>8983</v>
      </c>
      <c r="G4295" s="21" t="str">
        <f>VLOOKUP(E4295,'FILIAIS PETZ'!A:E,5,0)</f>
        <v>PETZ SANTA CECILIA</v>
      </c>
      <c r="H4295" s="20" t="str">
        <f>VLOOKUP(E4295,'FILIAIS PETZ'!A:D,4,0)</f>
        <v>STCE-SP</v>
      </c>
      <c r="I4295" s="46">
        <v>45483</v>
      </c>
      <c r="J4295" s="9">
        <v>944712</v>
      </c>
      <c r="K4295" s="84" t="s">
        <v>9047</v>
      </c>
      <c r="L4295" s="83" t="s">
        <v>13477</v>
      </c>
      <c r="M4295" s="46">
        <v>45523</v>
      </c>
      <c r="N4295" s="46">
        <v>45574</v>
      </c>
      <c r="O4295" s="46">
        <v>45568</v>
      </c>
      <c r="P4295" s="91" t="s">
        <v>4990</v>
      </c>
      <c r="Q4295" s="84" t="s">
        <v>5029</v>
      </c>
      <c r="R4295" s="91" t="s">
        <v>4991</v>
      </c>
      <c r="S4295" s="9" t="s">
        <v>5052</v>
      </c>
      <c r="T4295" s="9" t="s">
        <v>32</v>
      </c>
      <c r="U4295" s="9" t="s">
        <v>5048</v>
      </c>
      <c r="V4295" s="9" t="s">
        <v>5048</v>
      </c>
      <c r="W4295" s="9" t="s">
        <v>5119</v>
      </c>
      <c r="X4295" s="10" t="s">
        <v>4985</v>
      </c>
      <c r="Y4295" s="9" t="s">
        <v>4980</v>
      </c>
      <c r="Z4295" s="9" t="s">
        <v>4980</v>
      </c>
      <c r="AA4295" s="9" t="s">
        <v>4989</v>
      </c>
      <c r="AB4295" s="9" t="s">
        <v>5066</v>
      </c>
      <c r="AC4295" s="9" t="s">
        <v>5006</v>
      </c>
      <c r="AD4295" s="29"/>
      <c r="AE4295" s="20" t="str">
        <f>VLOOKUP(E4295,'FILIAIS PETZ'!A:Q,17,0)</f>
        <v>SP2</v>
      </c>
      <c r="AF4295" s="20" t="str">
        <f>VLOOKUP(E4295,'FILIAIS PETZ'!A:Q,3,0)</f>
        <v>FELICIO</v>
      </c>
      <c r="AG4295" s="20" t="str">
        <f>VLOOKUP(E4295,'FILIAIS PETZ'!A:Q,2,0)</f>
        <v>R3</v>
      </c>
      <c r="AH4295" s="75">
        <v>980</v>
      </c>
      <c r="AI4295" s="16" t="s">
        <v>11352</v>
      </c>
      <c r="AJ4295" s="45"/>
      <c r="AK4295" s="44"/>
    </row>
    <row r="4296" spans="2:37" s="14" customFormat="1" ht="15" customHeight="1" thickBot="1" x14ac:dyDescent="0.25">
      <c r="B4296" s="18">
        <f>VLOOKUP(C4296,FORNECEDORES!D:E,2,0)</f>
        <v>40460</v>
      </c>
      <c r="C4296" s="19" t="str">
        <f>VLOOKUP(D4296,FORNECEDORES!A:D,4,0)</f>
        <v>30.515.748/0001-98</v>
      </c>
      <c r="D4296" s="13" t="s">
        <v>2732</v>
      </c>
      <c r="E4296" s="20" t="str">
        <f t="shared" si="284"/>
        <v>04 0067</v>
      </c>
      <c r="F4296" s="28" t="s">
        <v>8611</v>
      </c>
      <c r="G4296" s="21" t="str">
        <f>VLOOKUP(E4296,'FILIAIS PETZ'!A:E,5,0)</f>
        <v>PETZ EXTRA RICARDO JAFET</v>
      </c>
      <c r="H4296" s="20" t="str">
        <f>VLOOKUP(E4296,'FILIAIS PETZ'!A:D,4,0)</f>
        <v>RJAF-SP</v>
      </c>
      <c r="I4296" s="46">
        <v>45483</v>
      </c>
      <c r="J4296" s="9">
        <v>944713</v>
      </c>
      <c r="K4296" s="84"/>
      <c r="L4296" s="83"/>
      <c r="M4296" s="46"/>
      <c r="N4296" s="46"/>
      <c r="O4296" s="46"/>
      <c r="P4296" s="91" t="s">
        <v>4990</v>
      </c>
      <c r="Q4296" s="84" t="s">
        <v>5029</v>
      </c>
      <c r="R4296" s="91" t="s">
        <v>4991</v>
      </c>
      <c r="S4296" s="9" t="s">
        <v>5052</v>
      </c>
      <c r="T4296" s="9" t="s">
        <v>32</v>
      </c>
      <c r="U4296" s="9" t="s">
        <v>5048</v>
      </c>
      <c r="V4296" s="9" t="s">
        <v>5048</v>
      </c>
      <c r="W4296" s="9" t="s">
        <v>5119</v>
      </c>
      <c r="X4296" s="10" t="s">
        <v>4985</v>
      </c>
      <c r="Y4296" s="9" t="s">
        <v>4980</v>
      </c>
      <c r="Z4296" s="9" t="s">
        <v>4980</v>
      </c>
      <c r="AA4296" s="9" t="s">
        <v>4989</v>
      </c>
      <c r="AB4296" s="9" t="s">
        <v>5066</v>
      </c>
      <c r="AC4296" s="9" t="s">
        <v>5006</v>
      </c>
      <c r="AD4296" s="29"/>
      <c r="AE4296" s="20" t="str">
        <f>VLOOKUP(E4296,'FILIAIS PETZ'!A:Q,17,0)</f>
        <v>SP2</v>
      </c>
      <c r="AF4296" s="20" t="str">
        <f>VLOOKUP(E4296,'FILIAIS PETZ'!A:Q,3,0)</f>
        <v>FELICIO</v>
      </c>
      <c r="AG4296" s="20" t="str">
        <f>VLOOKUP(E4296,'FILIAIS PETZ'!A:Q,2,0)</f>
        <v>R3</v>
      </c>
      <c r="AH4296" s="75">
        <v>980</v>
      </c>
      <c r="AI4296" s="16" t="s">
        <v>11352</v>
      </c>
      <c r="AJ4296" s="45"/>
      <c r="AK4296" s="44"/>
    </row>
    <row r="4297" spans="2:37" s="14" customFormat="1" ht="15" customHeight="1" thickBot="1" x14ac:dyDescent="0.25">
      <c r="B4297" s="18">
        <f>VLOOKUP(C4297,FORNECEDORES!D:E,2,0)</f>
        <v>40460</v>
      </c>
      <c r="C4297" s="19" t="str">
        <f>VLOOKUP(D4297,FORNECEDORES!A:D,4,0)</f>
        <v>30.515.748/0001-98</v>
      </c>
      <c r="D4297" s="13" t="s">
        <v>2732</v>
      </c>
      <c r="E4297" s="20" t="str">
        <f t="shared" si="284"/>
        <v>04 0011</v>
      </c>
      <c r="F4297" s="28" t="s">
        <v>8976</v>
      </c>
      <c r="G4297" s="21" t="str">
        <f>VLOOKUP(E4297,'FILIAIS PETZ'!A:E,5,0)</f>
        <v>PETZ AUGUSTA</v>
      </c>
      <c r="H4297" s="20" t="str">
        <f>VLOOKUP(E4297,'FILIAIS PETZ'!A:D,4,0)</f>
        <v>AUGT-SP</v>
      </c>
      <c r="I4297" s="46">
        <v>45483</v>
      </c>
      <c r="J4297" s="9">
        <v>944714</v>
      </c>
      <c r="K4297" s="84"/>
      <c r="L4297" s="83"/>
      <c r="M4297" s="46"/>
      <c r="N4297" s="46"/>
      <c r="O4297" s="46"/>
      <c r="P4297" s="91" t="s">
        <v>4990</v>
      </c>
      <c r="Q4297" s="84" t="s">
        <v>5029</v>
      </c>
      <c r="R4297" s="91" t="s">
        <v>4991</v>
      </c>
      <c r="S4297" s="9" t="s">
        <v>5052</v>
      </c>
      <c r="T4297" s="9" t="s">
        <v>32</v>
      </c>
      <c r="U4297" s="9" t="s">
        <v>5048</v>
      </c>
      <c r="V4297" s="9" t="s">
        <v>5048</v>
      </c>
      <c r="W4297" s="9" t="s">
        <v>5119</v>
      </c>
      <c r="X4297" s="10" t="s">
        <v>4985</v>
      </c>
      <c r="Y4297" s="9" t="s">
        <v>4980</v>
      </c>
      <c r="Z4297" s="9" t="s">
        <v>4980</v>
      </c>
      <c r="AA4297" s="9" t="s">
        <v>4989</v>
      </c>
      <c r="AB4297" s="9" t="s">
        <v>5066</v>
      </c>
      <c r="AC4297" s="9" t="s">
        <v>5006</v>
      </c>
      <c r="AD4297" s="29"/>
      <c r="AE4297" s="20" t="str">
        <f>VLOOKUP(E4297,'FILIAIS PETZ'!A:Q,17,0)</f>
        <v>SP2</v>
      </c>
      <c r="AF4297" s="20" t="str">
        <f>VLOOKUP(E4297,'FILIAIS PETZ'!A:Q,3,0)</f>
        <v>FELICIO</v>
      </c>
      <c r="AG4297" s="20" t="str">
        <f>VLOOKUP(E4297,'FILIAIS PETZ'!A:Q,2,0)</f>
        <v>R3</v>
      </c>
      <c r="AH4297" s="75">
        <v>980</v>
      </c>
      <c r="AI4297" s="16" t="s">
        <v>11352</v>
      </c>
      <c r="AJ4297" s="45"/>
      <c r="AK4297" s="44"/>
    </row>
    <row r="4298" spans="2:37" s="14" customFormat="1" ht="15" customHeight="1" thickBot="1" x14ac:dyDescent="0.25">
      <c r="B4298" s="18">
        <f>VLOOKUP(C4298,FORNECEDORES!D:E,2,0)</f>
        <v>40460</v>
      </c>
      <c r="C4298" s="19" t="str">
        <f>VLOOKUP(D4298,FORNECEDORES!A:D,4,0)</f>
        <v>30.515.748/0001-98</v>
      </c>
      <c r="D4298" s="13" t="s">
        <v>2732</v>
      </c>
      <c r="E4298" s="20" t="str">
        <f t="shared" si="284"/>
        <v>04 0067</v>
      </c>
      <c r="F4298" s="28" t="s">
        <v>8611</v>
      </c>
      <c r="G4298" s="21" t="str">
        <f>VLOOKUP(E4298,'FILIAIS PETZ'!A:E,5,0)</f>
        <v>PETZ EXTRA RICARDO JAFET</v>
      </c>
      <c r="H4298" s="20" t="str">
        <f>VLOOKUP(E4298,'FILIAIS PETZ'!A:D,4,0)</f>
        <v>RJAF-SP</v>
      </c>
      <c r="I4298" s="46">
        <v>45483</v>
      </c>
      <c r="J4298" s="9">
        <v>944719</v>
      </c>
      <c r="K4298" s="84"/>
      <c r="L4298" s="83"/>
      <c r="M4298" s="46"/>
      <c r="N4298" s="46"/>
      <c r="O4298" s="46"/>
      <c r="P4298" s="91" t="s">
        <v>4990</v>
      </c>
      <c r="Q4298" s="84" t="s">
        <v>5029</v>
      </c>
      <c r="R4298" s="91" t="s">
        <v>4991</v>
      </c>
      <c r="S4298" s="9" t="s">
        <v>5052</v>
      </c>
      <c r="T4298" s="9" t="s">
        <v>32</v>
      </c>
      <c r="U4298" s="9" t="s">
        <v>5048</v>
      </c>
      <c r="V4298" s="9" t="s">
        <v>5048</v>
      </c>
      <c r="W4298" s="9" t="s">
        <v>5019</v>
      </c>
      <c r="X4298" s="10" t="s">
        <v>4985</v>
      </c>
      <c r="Y4298" s="9" t="s">
        <v>4980</v>
      </c>
      <c r="Z4298" s="9" t="s">
        <v>4980</v>
      </c>
      <c r="AA4298" s="9" t="s">
        <v>4989</v>
      </c>
      <c r="AB4298" s="9" t="s">
        <v>5066</v>
      </c>
      <c r="AC4298" s="9" t="s">
        <v>5006</v>
      </c>
      <c r="AD4298" s="29"/>
      <c r="AE4298" s="20" t="str">
        <f>VLOOKUP(E4298,'FILIAIS PETZ'!A:Q,17,0)</f>
        <v>SP2</v>
      </c>
      <c r="AF4298" s="20" t="str">
        <f>VLOOKUP(E4298,'FILIAIS PETZ'!A:Q,3,0)</f>
        <v>FELICIO</v>
      </c>
      <c r="AG4298" s="20" t="str">
        <f>VLOOKUP(E4298,'FILIAIS PETZ'!A:Q,2,0)</f>
        <v>R3</v>
      </c>
      <c r="AH4298" s="75">
        <v>980</v>
      </c>
      <c r="AI4298" s="16" t="s">
        <v>11353</v>
      </c>
      <c r="AJ4298" s="45"/>
      <c r="AK4298" s="44"/>
    </row>
    <row r="4299" spans="2:37" s="14" customFormat="1" ht="15" customHeight="1" thickBot="1" x14ac:dyDescent="0.25">
      <c r="B4299" s="18">
        <f>VLOOKUP(C4299,FORNECEDORES!D:E,2,0)</f>
        <v>40460</v>
      </c>
      <c r="C4299" s="19" t="str">
        <f>VLOOKUP(D4299,FORNECEDORES!A:D,4,0)</f>
        <v>30.515.748/0001-98</v>
      </c>
      <c r="D4299" s="13" t="s">
        <v>2732</v>
      </c>
      <c r="E4299" s="20" t="str">
        <f t="shared" si="284"/>
        <v>04 0060</v>
      </c>
      <c r="F4299" s="28" t="s">
        <v>8625</v>
      </c>
      <c r="G4299" s="21" t="str">
        <f>VLOOKUP(E4299,'FILIAIS PETZ'!A:E,5,0)</f>
        <v>PETZ PACAEMBU</v>
      </c>
      <c r="H4299" s="20" t="str">
        <f>VLOOKUP(E4299,'FILIAIS PETZ'!A:D,4,0)</f>
        <v>PCBU-SP</v>
      </c>
      <c r="I4299" s="46">
        <v>45483</v>
      </c>
      <c r="J4299" s="9">
        <v>944722</v>
      </c>
      <c r="K4299" s="84"/>
      <c r="L4299" s="83"/>
      <c r="M4299" s="46"/>
      <c r="N4299" s="46"/>
      <c r="O4299" s="46"/>
      <c r="P4299" s="91" t="s">
        <v>4990</v>
      </c>
      <c r="Q4299" s="84" t="s">
        <v>5029</v>
      </c>
      <c r="R4299" s="91" t="s">
        <v>4991</v>
      </c>
      <c r="S4299" s="9" t="s">
        <v>5052</v>
      </c>
      <c r="T4299" s="9" t="s">
        <v>32</v>
      </c>
      <c r="U4299" s="9" t="s">
        <v>5048</v>
      </c>
      <c r="V4299" s="9" t="s">
        <v>5048</v>
      </c>
      <c r="W4299" s="9" t="s">
        <v>5019</v>
      </c>
      <c r="X4299" s="10" t="s">
        <v>4985</v>
      </c>
      <c r="Y4299" s="9" t="s">
        <v>4980</v>
      </c>
      <c r="Z4299" s="9" t="s">
        <v>4980</v>
      </c>
      <c r="AA4299" s="9" t="s">
        <v>4989</v>
      </c>
      <c r="AB4299" s="9" t="s">
        <v>5066</v>
      </c>
      <c r="AC4299" s="9" t="s">
        <v>5006</v>
      </c>
      <c r="AD4299" s="29"/>
      <c r="AE4299" s="20" t="str">
        <f>VLOOKUP(E4299,'FILIAIS PETZ'!A:Q,17,0)</f>
        <v>SP2</v>
      </c>
      <c r="AF4299" s="20" t="str">
        <f>VLOOKUP(E4299,'FILIAIS PETZ'!A:Q,3,0)</f>
        <v>FELICIO</v>
      </c>
      <c r="AG4299" s="20" t="str">
        <f>VLOOKUP(E4299,'FILIAIS PETZ'!A:Q,2,0)</f>
        <v>R3</v>
      </c>
      <c r="AH4299" s="75">
        <v>980</v>
      </c>
      <c r="AI4299" s="16" t="s">
        <v>11353</v>
      </c>
      <c r="AJ4299" s="45"/>
      <c r="AK4299" s="44"/>
    </row>
    <row r="4300" spans="2:37" s="14" customFormat="1" ht="15" customHeight="1" thickBot="1" x14ac:dyDescent="0.25">
      <c r="B4300" s="18">
        <f>VLOOKUP(C4300,FORNECEDORES!D:E,2,0)</f>
        <v>40460</v>
      </c>
      <c r="C4300" s="19" t="str">
        <f>VLOOKUP(D4300,FORNECEDORES!A:D,4,0)</f>
        <v>30.515.748/0001-98</v>
      </c>
      <c r="D4300" s="13" t="s">
        <v>2732</v>
      </c>
      <c r="E4300" s="20" t="str">
        <f t="shared" si="284"/>
        <v>04 0010</v>
      </c>
      <c r="F4300" s="28" t="s">
        <v>8983</v>
      </c>
      <c r="G4300" s="21" t="str">
        <f>VLOOKUP(E4300,'FILIAIS PETZ'!A:E,5,0)</f>
        <v>PETZ SANTA CECILIA</v>
      </c>
      <c r="H4300" s="20" t="str">
        <f>VLOOKUP(E4300,'FILIAIS PETZ'!A:D,4,0)</f>
        <v>STCE-SP</v>
      </c>
      <c r="I4300" s="46">
        <v>45483</v>
      </c>
      <c r="J4300" s="9">
        <v>944724</v>
      </c>
      <c r="K4300" s="84" t="s">
        <v>9047</v>
      </c>
      <c r="L4300" s="83" t="s">
        <v>13478</v>
      </c>
      <c r="M4300" s="46">
        <v>45523</v>
      </c>
      <c r="N4300" s="46">
        <v>45574</v>
      </c>
      <c r="O4300" s="46">
        <v>45568</v>
      </c>
      <c r="P4300" s="91" t="s">
        <v>4990</v>
      </c>
      <c r="Q4300" s="84" t="s">
        <v>5029</v>
      </c>
      <c r="R4300" s="91" t="s">
        <v>4991</v>
      </c>
      <c r="S4300" s="9" t="s">
        <v>5052</v>
      </c>
      <c r="T4300" s="9" t="s">
        <v>32</v>
      </c>
      <c r="U4300" s="9" t="s">
        <v>5048</v>
      </c>
      <c r="V4300" s="9" t="s">
        <v>5048</v>
      </c>
      <c r="W4300" s="9" t="s">
        <v>5019</v>
      </c>
      <c r="X4300" s="10" t="s">
        <v>4985</v>
      </c>
      <c r="Y4300" s="9" t="s">
        <v>4980</v>
      </c>
      <c r="Z4300" s="9" t="s">
        <v>4980</v>
      </c>
      <c r="AA4300" s="9" t="s">
        <v>4989</v>
      </c>
      <c r="AB4300" s="9" t="s">
        <v>5066</v>
      </c>
      <c r="AC4300" s="9" t="s">
        <v>5006</v>
      </c>
      <c r="AD4300" s="29"/>
      <c r="AE4300" s="20" t="str">
        <f>VLOOKUP(E4300,'FILIAIS PETZ'!A:Q,17,0)</f>
        <v>SP2</v>
      </c>
      <c r="AF4300" s="20" t="str">
        <f>VLOOKUP(E4300,'FILIAIS PETZ'!A:Q,3,0)</f>
        <v>FELICIO</v>
      </c>
      <c r="AG4300" s="20" t="str">
        <f>VLOOKUP(E4300,'FILIAIS PETZ'!A:Q,2,0)</f>
        <v>R3</v>
      </c>
      <c r="AH4300" s="75">
        <v>980</v>
      </c>
      <c r="AI4300" s="16" t="s">
        <v>11353</v>
      </c>
      <c r="AJ4300" s="45"/>
      <c r="AK4300" s="44"/>
    </row>
    <row r="4301" spans="2:37" s="14" customFormat="1" ht="15" customHeight="1" thickBot="1" x14ac:dyDescent="0.25">
      <c r="B4301" s="18">
        <f>VLOOKUP(C4301,FORNECEDORES!D:E,2,0)</f>
        <v>40460</v>
      </c>
      <c r="C4301" s="19" t="str">
        <f>VLOOKUP(D4301,FORNECEDORES!A:D,4,0)</f>
        <v>30.515.748/0001-98</v>
      </c>
      <c r="D4301" s="13" t="s">
        <v>2732</v>
      </c>
      <c r="E4301" s="20" t="str">
        <f t="shared" si="284"/>
        <v>04 0011</v>
      </c>
      <c r="F4301" s="28" t="s">
        <v>8976</v>
      </c>
      <c r="G4301" s="21" t="str">
        <f>VLOOKUP(E4301,'FILIAIS PETZ'!A:E,5,0)</f>
        <v>PETZ AUGUSTA</v>
      </c>
      <c r="H4301" s="20" t="str">
        <f>VLOOKUP(E4301,'FILIAIS PETZ'!A:D,4,0)</f>
        <v>AUGT-SP</v>
      </c>
      <c r="I4301" s="46">
        <v>45483</v>
      </c>
      <c r="J4301" s="9">
        <v>944728</v>
      </c>
      <c r="K4301" s="84" t="s">
        <v>9047</v>
      </c>
      <c r="L4301" s="83" t="s">
        <v>13479</v>
      </c>
      <c r="M4301" s="46">
        <v>45523</v>
      </c>
      <c r="N4301" s="46">
        <v>45574</v>
      </c>
      <c r="O4301" s="46">
        <v>45568</v>
      </c>
      <c r="P4301" s="91" t="s">
        <v>4990</v>
      </c>
      <c r="Q4301" s="84" t="s">
        <v>5029</v>
      </c>
      <c r="R4301" s="91" t="s">
        <v>4991</v>
      </c>
      <c r="S4301" s="9" t="s">
        <v>5052</v>
      </c>
      <c r="T4301" s="9" t="s">
        <v>32</v>
      </c>
      <c r="U4301" s="9" t="s">
        <v>5048</v>
      </c>
      <c r="V4301" s="9" t="s">
        <v>5048</v>
      </c>
      <c r="W4301" s="9" t="s">
        <v>5019</v>
      </c>
      <c r="X4301" s="10" t="s">
        <v>4985</v>
      </c>
      <c r="Y4301" s="9" t="s">
        <v>4980</v>
      </c>
      <c r="Z4301" s="9" t="s">
        <v>4980</v>
      </c>
      <c r="AA4301" s="9" t="s">
        <v>4989</v>
      </c>
      <c r="AB4301" s="9" t="s">
        <v>5066</v>
      </c>
      <c r="AC4301" s="9" t="s">
        <v>5006</v>
      </c>
      <c r="AD4301" s="29"/>
      <c r="AE4301" s="20" t="str">
        <f>VLOOKUP(E4301,'FILIAIS PETZ'!A:Q,17,0)</f>
        <v>SP2</v>
      </c>
      <c r="AF4301" s="20" t="str">
        <f>VLOOKUP(E4301,'FILIAIS PETZ'!A:Q,3,0)</f>
        <v>FELICIO</v>
      </c>
      <c r="AG4301" s="20" t="str">
        <f>VLOOKUP(E4301,'FILIAIS PETZ'!A:Q,2,0)</f>
        <v>R3</v>
      </c>
      <c r="AH4301" s="75">
        <v>980</v>
      </c>
      <c r="AI4301" s="16" t="s">
        <v>11353</v>
      </c>
      <c r="AJ4301" s="45"/>
      <c r="AK4301" s="44"/>
    </row>
    <row r="4302" spans="2:37" s="14" customFormat="1" ht="15" customHeight="1" thickBot="1" x14ac:dyDescent="0.25">
      <c r="B4302" s="18">
        <f>VLOOKUP(C4302,FORNECEDORES!D:E,2,0)</f>
        <v>40460</v>
      </c>
      <c r="C4302" s="19" t="str">
        <f>VLOOKUP(D4302,FORNECEDORES!A:D,4,0)</f>
        <v>30.515.748/0001-98</v>
      </c>
      <c r="D4302" s="13" t="s">
        <v>2732</v>
      </c>
      <c r="E4302" s="20" t="str">
        <f t="shared" si="284"/>
        <v>04 0019</v>
      </c>
      <c r="F4302" s="28" t="s">
        <v>8977</v>
      </c>
      <c r="G4302" s="21" t="str">
        <f>VLOOKUP(E4302,'FILIAIS PETZ'!A:E,5,0)</f>
        <v>PETZ BUTANTA</v>
      </c>
      <c r="H4302" s="20" t="str">
        <f>VLOOKUP(E4302,'FILIAIS PETZ'!A:D,4,0)</f>
        <v>BTTA-SP</v>
      </c>
      <c r="I4302" s="46">
        <v>45483</v>
      </c>
      <c r="J4302" s="9">
        <v>944732</v>
      </c>
      <c r="K4302" s="84" t="s">
        <v>9047</v>
      </c>
      <c r="L4302" s="83" t="s">
        <v>12660</v>
      </c>
      <c r="M4302" s="46">
        <v>45523</v>
      </c>
      <c r="N4302" s="46">
        <v>45574</v>
      </c>
      <c r="O4302" s="46">
        <v>45568</v>
      </c>
      <c r="P4302" s="91" t="s">
        <v>4990</v>
      </c>
      <c r="Q4302" s="84" t="s">
        <v>5029</v>
      </c>
      <c r="R4302" s="91" t="s">
        <v>4991</v>
      </c>
      <c r="S4302" s="9" t="s">
        <v>5052</v>
      </c>
      <c r="T4302" s="9" t="s">
        <v>32</v>
      </c>
      <c r="U4302" s="9" t="s">
        <v>5048</v>
      </c>
      <c r="V4302" s="9" t="s">
        <v>5048</v>
      </c>
      <c r="W4302" s="9" t="s">
        <v>5019</v>
      </c>
      <c r="X4302" s="10" t="s">
        <v>4985</v>
      </c>
      <c r="Y4302" s="9" t="s">
        <v>4980</v>
      </c>
      <c r="Z4302" s="9" t="s">
        <v>4980</v>
      </c>
      <c r="AA4302" s="9" t="s">
        <v>4989</v>
      </c>
      <c r="AB4302" s="9" t="s">
        <v>5066</v>
      </c>
      <c r="AC4302" s="9" t="s">
        <v>5006</v>
      </c>
      <c r="AD4302" s="29"/>
      <c r="AE4302" s="20" t="str">
        <f>VLOOKUP(E4302,'FILIAIS PETZ'!A:Q,17,0)</f>
        <v>SP2</v>
      </c>
      <c r="AF4302" s="20" t="str">
        <f>VLOOKUP(E4302,'FILIAIS PETZ'!A:Q,3,0)</f>
        <v>FELICIO</v>
      </c>
      <c r="AG4302" s="20" t="str">
        <f>VLOOKUP(E4302,'FILIAIS PETZ'!A:Q,2,0)</f>
        <v>R3</v>
      </c>
      <c r="AH4302" s="75">
        <v>980</v>
      </c>
      <c r="AI4302" s="16" t="s">
        <v>11353</v>
      </c>
      <c r="AJ4302" s="45"/>
      <c r="AK4302" s="44"/>
    </row>
    <row r="4303" spans="2:37" s="14" customFormat="1" ht="15" customHeight="1" thickBot="1" x14ac:dyDescent="0.25">
      <c r="B4303" s="18">
        <f>VLOOKUP(C4303,FORNECEDORES!D:E,2,0)</f>
        <v>40460</v>
      </c>
      <c r="C4303" s="19" t="str">
        <f>VLOOKUP(D4303,FORNECEDORES!A:D,4,0)</f>
        <v>30.515.748/0001-98</v>
      </c>
      <c r="D4303" s="13" t="s">
        <v>2732</v>
      </c>
      <c r="E4303" s="20" t="str">
        <f t="shared" si="284"/>
        <v>04 0221</v>
      </c>
      <c r="F4303" s="28" t="s">
        <v>8980</v>
      </c>
      <c r="G4303" s="21" t="str">
        <f>VLOOKUP(E4303,'FILIAIS PETZ'!A:E,5,0)</f>
        <v>PETZ GASTAO VIDIGAL</v>
      </c>
      <c r="H4303" s="20" t="str">
        <f>VLOOKUP(E4303,'FILIAIS PETZ'!A:D,4,0)</f>
        <v>GVDL-SP</v>
      </c>
      <c r="I4303" s="46">
        <v>45483</v>
      </c>
      <c r="J4303" s="9">
        <v>944734</v>
      </c>
      <c r="K4303" s="84"/>
      <c r="L4303" s="83"/>
      <c r="M4303" s="46"/>
      <c r="N4303" s="46"/>
      <c r="O4303" s="46"/>
      <c r="P4303" s="91" t="s">
        <v>4990</v>
      </c>
      <c r="Q4303" s="84" t="s">
        <v>5029</v>
      </c>
      <c r="R4303" s="91" t="s">
        <v>4991</v>
      </c>
      <c r="S4303" s="9" t="s">
        <v>5052</v>
      </c>
      <c r="T4303" s="9" t="s">
        <v>32</v>
      </c>
      <c r="U4303" s="9" t="s">
        <v>5048</v>
      </c>
      <c r="V4303" s="9" t="s">
        <v>5048</v>
      </c>
      <c r="W4303" s="9" t="s">
        <v>5019</v>
      </c>
      <c r="X4303" s="10" t="s">
        <v>4985</v>
      </c>
      <c r="Y4303" s="9" t="s">
        <v>4980</v>
      </c>
      <c r="Z4303" s="9" t="s">
        <v>4980</v>
      </c>
      <c r="AA4303" s="9" t="s">
        <v>4989</v>
      </c>
      <c r="AB4303" s="9" t="s">
        <v>5066</v>
      </c>
      <c r="AC4303" s="9" t="s">
        <v>5006</v>
      </c>
      <c r="AD4303" s="29"/>
      <c r="AE4303" s="20" t="str">
        <f>VLOOKUP(E4303,'FILIAIS PETZ'!A:Q,17,0)</f>
        <v>SP7</v>
      </c>
      <c r="AF4303" s="20" t="str">
        <f>VLOOKUP(E4303,'FILIAIS PETZ'!A:Q,3,0)</f>
        <v>FELICIO</v>
      </c>
      <c r="AG4303" s="20" t="str">
        <f>VLOOKUP(E4303,'FILIAIS PETZ'!A:Q,2,0)</f>
        <v>R3</v>
      </c>
      <c r="AH4303" s="75">
        <v>980</v>
      </c>
      <c r="AI4303" s="16" t="s">
        <v>11353</v>
      </c>
      <c r="AJ4303" s="45"/>
      <c r="AK4303" s="44"/>
    </row>
    <row r="4304" spans="2:37" s="14" customFormat="1" ht="15" customHeight="1" thickBot="1" x14ac:dyDescent="0.25">
      <c r="B4304" s="18">
        <f>VLOOKUP(C4304,FORNECEDORES!D:E,2,0)</f>
        <v>40460</v>
      </c>
      <c r="C4304" s="19" t="str">
        <f>VLOOKUP(D4304,FORNECEDORES!A:D,4,0)</f>
        <v>30.515.748/0001-98</v>
      </c>
      <c r="D4304" s="13" t="s">
        <v>2732</v>
      </c>
      <c r="E4304" s="20" t="str">
        <f t="shared" ref="E4304:E4367" si="285">CONCATENATE("04 ",F4304)</f>
        <v>04 0208</v>
      </c>
      <c r="F4304" s="28" t="s">
        <v>8975</v>
      </c>
      <c r="G4304" s="21" t="str">
        <f>VLOOKUP(E4304,'FILIAIS PETZ'!A:E,5,0)</f>
        <v>PETZ AVENIDA ANGELICA</v>
      </c>
      <c r="H4304" s="20" t="str">
        <f>VLOOKUP(E4304,'FILIAIS PETZ'!A:D,4,0)</f>
        <v>ANGL-SP</v>
      </c>
      <c r="I4304" s="46">
        <v>45483</v>
      </c>
      <c r="J4304" s="9">
        <v>944737</v>
      </c>
      <c r="K4304" s="84" t="s">
        <v>9047</v>
      </c>
      <c r="L4304" s="83" t="s">
        <v>12662</v>
      </c>
      <c r="M4304" s="46">
        <v>45523</v>
      </c>
      <c r="N4304" s="46">
        <v>45574</v>
      </c>
      <c r="O4304" s="46">
        <v>45568</v>
      </c>
      <c r="P4304" s="91" t="s">
        <v>4990</v>
      </c>
      <c r="Q4304" s="84" t="s">
        <v>5029</v>
      </c>
      <c r="R4304" s="91" t="s">
        <v>4991</v>
      </c>
      <c r="S4304" s="9" t="s">
        <v>5052</v>
      </c>
      <c r="T4304" s="9" t="s">
        <v>32</v>
      </c>
      <c r="U4304" s="9" t="s">
        <v>5048</v>
      </c>
      <c r="V4304" s="9" t="s">
        <v>5048</v>
      </c>
      <c r="W4304" s="9" t="s">
        <v>5019</v>
      </c>
      <c r="X4304" s="10" t="s">
        <v>4985</v>
      </c>
      <c r="Y4304" s="9" t="s">
        <v>4980</v>
      </c>
      <c r="Z4304" s="9" t="s">
        <v>4980</v>
      </c>
      <c r="AA4304" s="9" t="s">
        <v>4989</v>
      </c>
      <c r="AB4304" s="9" t="s">
        <v>5066</v>
      </c>
      <c r="AC4304" s="9" t="s">
        <v>5006</v>
      </c>
      <c r="AD4304" s="29"/>
      <c r="AE4304" s="20" t="str">
        <f>VLOOKUP(E4304,'FILIAIS PETZ'!A:Q,17,0)</f>
        <v>SP2</v>
      </c>
      <c r="AF4304" s="20" t="str">
        <f>VLOOKUP(E4304,'FILIAIS PETZ'!A:Q,3,0)</f>
        <v>FELICIO</v>
      </c>
      <c r="AG4304" s="20" t="str">
        <f>VLOOKUP(E4304,'FILIAIS PETZ'!A:Q,2,0)</f>
        <v>R3</v>
      </c>
      <c r="AH4304" s="75">
        <v>980</v>
      </c>
      <c r="AI4304" s="16" t="s">
        <v>11353</v>
      </c>
      <c r="AJ4304" s="45"/>
      <c r="AK4304" s="44"/>
    </row>
    <row r="4305" spans="2:37" s="14" customFormat="1" ht="15" customHeight="1" thickBot="1" x14ac:dyDescent="0.25">
      <c r="B4305" s="18">
        <f>VLOOKUP(C4305,FORNECEDORES!D:E,2,0)</f>
        <v>530375</v>
      </c>
      <c r="C4305" s="19" t="str">
        <f>VLOOKUP(D4305,FORNECEDORES!A:D,4,0)</f>
        <v>23.080.842/0001-04</v>
      </c>
      <c r="D4305" s="13" t="s">
        <v>4370</v>
      </c>
      <c r="E4305" s="20" t="str">
        <f t="shared" si="285"/>
        <v>04 0135</v>
      </c>
      <c r="F4305" s="28" t="s">
        <v>8712</v>
      </c>
      <c r="G4305" s="21" t="str">
        <f>VLOOKUP(E4305,'FILIAIS PETZ'!A:E,5,0)</f>
        <v>PETZ CARREFOUR ANCHIETA</v>
      </c>
      <c r="H4305" s="20" t="str">
        <f>VLOOKUP(E4305,'FILIAIS PETZ'!A:D,4,0)</f>
        <v>ANCH-SP</v>
      </c>
      <c r="I4305" s="46">
        <v>45483</v>
      </c>
      <c r="J4305" s="9">
        <v>944796</v>
      </c>
      <c r="K4305" s="84" t="s">
        <v>9047</v>
      </c>
      <c r="L4305" s="83" t="s">
        <v>11354</v>
      </c>
      <c r="M4305" s="46">
        <v>45484</v>
      </c>
      <c r="N4305" s="46">
        <v>45504</v>
      </c>
      <c r="O4305" s="46">
        <v>45491</v>
      </c>
      <c r="P4305" s="91" t="s">
        <v>4990</v>
      </c>
      <c r="Q4305" s="84" t="s">
        <v>5029</v>
      </c>
      <c r="R4305" s="91" t="s">
        <v>4991</v>
      </c>
      <c r="S4305" s="9" t="s">
        <v>5052</v>
      </c>
      <c r="T4305" s="9" t="s">
        <v>32</v>
      </c>
      <c r="U4305" s="9" t="s">
        <v>5048</v>
      </c>
      <c r="V4305" s="9" t="s">
        <v>5048</v>
      </c>
      <c r="W4305" s="9" t="s">
        <v>5019</v>
      </c>
      <c r="X4305" s="10" t="s">
        <v>4985</v>
      </c>
      <c r="Y4305" s="9" t="s">
        <v>4980</v>
      </c>
      <c r="Z4305" s="9" t="s">
        <v>4980</v>
      </c>
      <c r="AA4305" s="9" t="s">
        <v>4989</v>
      </c>
      <c r="AB4305" s="9" t="s">
        <v>5066</v>
      </c>
      <c r="AC4305" s="9" t="s">
        <v>5006</v>
      </c>
      <c r="AD4305" s="29"/>
      <c r="AE4305" s="20" t="str">
        <f>VLOOKUP(E4305,'FILIAIS PETZ'!A:Q,17,0)</f>
        <v>SP3</v>
      </c>
      <c r="AF4305" s="20" t="str">
        <f>VLOOKUP(E4305,'FILIAIS PETZ'!A:Q,3,0)</f>
        <v>FELICIO</v>
      </c>
      <c r="AG4305" s="20" t="str">
        <f>VLOOKUP(E4305,'FILIAIS PETZ'!A:Q,2,0)</f>
        <v>R3</v>
      </c>
      <c r="AH4305" s="75">
        <v>850</v>
      </c>
      <c r="AI4305" s="16" t="s">
        <v>11355</v>
      </c>
      <c r="AJ4305" s="45"/>
      <c r="AK4305" s="44"/>
    </row>
    <row r="4306" spans="2:37" s="14" customFormat="1" ht="15" customHeight="1" thickBot="1" x14ac:dyDescent="0.25">
      <c r="B4306" s="18">
        <f>VLOOKUP(C4306,FORNECEDORES!D:E,2,0)</f>
        <v>530375</v>
      </c>
      <c r="C4306" s="19" t="str">
        <f>VLOOKUP(D4306,FORNECEDORES!A:D,4,0)</f>
        <v>23.080.842/0001-04</v>
      </c>
      <c r="D4306" s="13" t="s">
        <v>4370</v>
      </c>
      <c r="E4306" s="20" t="str">
        <f t="shared" si="285"/>
        <v>04 0284</v>
      </c>
      <c r="F4306" s="28" t="s">
        <v>8966</v>
      </c>
      <c r="G4306" s="21" t="str">
        <f>VLOOKUP(E4306,'FILIAIS PETZ'!A:E,5,0)</f>
        <v>PETZ ASSAI ANCHIETA</v>
      </c>
      <c r="H4306" s="20" t="str">
        <f>VLOOKUP(E4306,'FILIAIS PETZ'!A:D,4,0)</f>
        <v>ASAC-SP</v>
      </c>
      <c r="I4306" s="46">
        <v>45483</v>
      </c>
      <c r="J4306" s="9">
        <v>944797</v>
      </c>
      <c r="K4306" s="84" t="s">
        <v>9047</v>
      </c>
      <c r="L4306" s="83" t="s">
        <v>11356</v>
      </c>
      <c r="M4306" s="46">
        <v>45484</v>
      </c>
      <c r="N4306" s="46">
        <v>45504</v>
      </c>
      <c r="O4306" s="46">
        <v>45491</v>
      </c>
      <c r="P4306" s="91" t="s">
        <v>4990</v>
      </c>
      <c r="Q4306" s="84" t="s">
        <v>5029</v>
      </c>
      <c r="R4306" s="91" t="s">
        <v>4991</v>
      </c>
      <c r="S4306" s="9" t="s">
        <v>5052</v>
      </c>
      <c r="T4306" s="9" t="s">
        <v>32</v>
      </c>
      <c r="U4306" s="9" t="s">
        <v>5048</v>
      </c>
      <c r="V4306" s="9" t="s">
        <v>5048</v>
      </c>
      <c r="W4306" s="9" t="s">
        <v>5019</v>
      </c>
      <c r="X4306" s="10" t="s">
        <v>4985</v>
      </c>
      <c r="Y4306" s="9" t="s">
        <v>4980</v>
      </c>
      <c r="Z4306" s="9" t="s">
        <v>4980</v>
      </c>
      <c r="AA4306" s="9" t="s">
        <v>4989</v>
      </c>
      <c r="AB4306" s="9" t="s">
        <v>5066</v>
      </c>
      <c r="AC4306" s="9" t="s">
        <v>5006</v>
      </c>
      <c r="AD4306" s="29"/>
      <c r="AE4306" s="20" t="str">
        <f>VLOOKUP(E4306,'FILIAIS PETZ'!A:Q,17,0)</f>
        <v>SP3</v>
      </c>
      <c r="AF4306" s="20" t="str">
        <f>VLOOKUP(E4306,'FILIAIS PETZ'!A:Q,3,0)</f>
        <v>FELICIO</v>
      </c>
      <c r="AG4306" s="20" t="str">
        <f>VLOOKUP(E4306,'FILIAIS PETZ'!A:Q,2,0)</f>
        <v>R3</v>
      </c>
      <c r="AH4306" s="75">
        <v>850</v>
      </c>
      <c r="AI4306" s="16" t="s">
        <v>11355</v>
      </c>
      <c r="AJ4306" s="45"/>
      <c r="AK4306" s="44"/>
    </row>
    <row r="4307" spans="2:37" s="14" customFormat="1" ht="15" customHeight="1" thickBot="1" x14ac:dyDescent="0.25">
      <c r="B4307" s="18">
        <f>VLOOKUP(C4307,FORNECEDORES!D:E,2,0)</f>
        <v>530375</v>
      </c>
      <c r="C4307" s="19" t="str">
        <f>VLOOKUP(D4307,FORNECEDORES!A:D,4,0)</f>
        <v>23.080.842/0001-04</v>
      </c>
      <c r="D4307" s="13" t="s">
        <v>4370</v>
      </c>
      <c r="E4307" s="20" t="str">
        <f t="shared" si="285"/>
        <v>04 0247</v>
      </c>
      <c r="F4307" s="28" t="s">
        <v>8967</v>
      </c>
      <c r="G4307" s="21" t="str">
        <f>VLOOKUP(E4307,'FILIAIS PETZ'!A:E,5,0)</f>
        <v>PETZ AV GOIÁS</v>
      </c>
      <c r="H4307" s="20" t="str">
        <f>VLOOKUP(E4307,'FILIAIS PETZ'!A:D,4,0)</f>
        <v>AVGO-SP</v>
      </c>
      <c r="I4307" s="46">
        <v>45483</v>
      </c>
      <c r="J4307" s="9">
        <v>944799</v>
      </c>
      <c r="K4307" s="84" t="s">
        <v>9047</v>
      </c>
      <c r="L4307" s="83" t="s">
        <v>11357</v>
      </c>
      <c r="M4307" s="46">
        <v>45484</v>
      </c>
      <c r="N4307" s="46">
        <v>45504</v>
      </c>
      <c r="O4307" s="46">
        <v>45491</v>
      </c>
      <c r="P4307" s="91" t="s">
        <v>4990</v>
      </c>
      <c r="Q4307" s="84" t="s">
        <v>5029</v>
      </c>
      <c r="R4307" s="91" t="s">
        <v>4991</v>
      </c>
      <c r="S4307" s="9" t="s">
        <v>5052</v>
      </c>
      <c r="T4307" s="9" t="s">
        <v>32</v>
      </c>
      <c r="U4307" s="9" t="s">
        <v>5048</v>
      </c>
      <c r="V4307" s="9" t="s">
        <v>5048</v>
      </c>
      <c r="W4307" s="9" t="s">
        <v>5019</v>
      </c>
      <c r="X4307" s="10" t="s">
        <v>4985</v>
      </c>
      <c r="Y4307" s="9" t="s">
        <v>4980</v>
      </c>
      <c r="Z4307" s="9" t="s">
        <v>4980</v>
      </c>
      <c r="AA4307" s="9" t="s">
        <v>4989</v>
      </c>
      <c r="AB4307" s="9" t="s">
        <v>5066</v>
      </c>
      <c r="AC4307" s="9" t="s">
        <v>5006</v>
      </c>
      <c r="AD4307" s="29"/>
      <c r="AE4307" s="20" t="str">
        <f>VLOOKUP(E4307,'FILIAIS PETZ'!A:Q,17,0)</f>
        <v>SP3</v>
      </c>
      <c r="AF4307" s="20" t="str">
        <f>VLOOKUP(E4307,'FILIAIS PETZ'!A:Q,3,0)</f>
        <v>FELICIO</v>
      </c>
      <c r="AG4307" s="20" t="str">
        <f>VLOOKUP(E4307,'FILIAIS PETZ'!A:Q,2,0)</f>
        <v>R3</v>
      </c>
      <c r="AH4307" s="75">
        <v>850</v>
      </c>
      <c r="AI4307" s="16" t="s">
        <v>11355</v>
      </c>
      <c r="AJ4307" s="45"/>
      <c r="AK4307" s="44"/>
    </row>
    <row r="4308" spans="2:37" s="14" customFormat="1" ht="15" customHeight="1" thickBot="1" x14ac:dyDescent="0.25">
      <c r="B4308" s="18">
        <f>VLOOKUP(C4308,FORNECEDORES!D:E,2,0)</f>
        <v>530375</v>
      </c>
      <c r="C4308" s="19" t="str">
        <f>VLOOKUP(D4308,FORNECEDORES!A:D,4,0)</f>
        <v>23.080.842/0001-04</v>
      </c>
      <c r="D4308" s="13" t="s">
        <v>4370</v>
      </c>
      <c r="E4308" s="20" t="str">
        <f t="shared" si="285"/>
        <v>04 0024</v>
      </c>
      <c r="F4308" s="28" t="s">
        <v>8626</v>
      </c>
      <c r="G4308" s="21" t="str">
        <f>VLOOKUP(E4308,'FILIAIS PETZ'!A:E,5,0)</f>
        <v>PETZ DIADEMA</v>
      </c>
      <c r="H4308" s="20" t="str">
        <f>VLOOKUP(E4308,'FILIAIS PETZ'!A:D,4,0)</f>
        <v>DDMA-SP</v>
      </c>
      <c r="I4308" s="46">
        <v>45483</v>
      </c>
      <c r="J4308" s="9">
        <v>944800</v>
      </c>
      <c r="K4308" s="84" t="s">
        <v>9047</v>
      </c>
      <c r="L4308" s="83" t="s">
        <v>11358</v>
      </c>
      <c r="M4308" s="46">
        <v>45484</v>
      </c>
      <c r="N4308" s="46">
        <v>45504</v>
      </c>
      <c r="O4308" s="46">
        <v>45491</v>
      </c>
      <c r="P4308" s="91" t="s">
        <v>4990</v>
      </c>
      <c r="Q4308" s="84" t="s">
        <v>5029</v>
      </c>
      <c r="R4308" s="91" t="s">
        <v>4991</v>
      </c>
      <c r="S4308" s="9" t="s">
        <v>5052</v>
      </c>
      <c r="T4308" s="9" t="s">
        <v>32</v>
      </c>
      <c r="U4308" s="9" t="s">
        <v>5048</v>
      </c>
      <c r="V4308" s="9" t="s">
        <v>5048</v>
      </c>
      <c r="W4308" s="9" t="s">
        <v>5019</v>
      </c>
      <c r="X4308" s="10" t="s">
        <v>4985</v>
      </c>
      <c r="Y4308" s="9" t="s">
        <v>4980</v>
      </c>
      <c r="Z4308" s="9" t="s">
        <v>4980</v>
      </c>
      <c r="AA4308" s="9" t="s">
        <v>4989</v>
      </c>
      <c r="AB4308" s="9" t="s">
        <v>5066</v>
      </c>
      <c r="AC4308" s="9" t="s">
        <v>5006</v>
      </c>
      <c r="AD4308" s="29"/>
      <c r="AE4308" s="20" t="str">
        <f>VLOOKUP(E4308,'FILIAIS PETZ'!A:Q,17,0)</f>
        <v>SP3</v>
      </c>
      <c r="AF4308" s="20" t="str">
        <f>VLOOKUP(E4308,'FILIAIS PETZ'!A:Q,3,0)</f>
        <v>FELICIO</v>
      </c>
      <c r="AG4308" s="20" t="str">
        <f>VLOOKUP(E4308,'FILIAIS PETZ'!A:Q,2,0)</f>
        <v>R3</v>
      </c>
      <c r="AH4308" s="75">
        <v>850</v>
      </c>
      <c r="AI4308" s="16" t="s">
        <v>11355</v>
      </c>
      <c r="AJ4308" s="45"/>
      <c r="AK4308" s="44"/>
    </row>
    <row r="4309" spans="2:37" s="14" customFormat="1" ht="15" customHeight="1" thickBot="1" x14ac:dyDescent="0.25">
      <c r="B4309" s="18">
        <f>VLOOKUP(C4309,FORNECEDORES!D:E,2,0)</f>
        <v>530375</v>
      </c>
      <c r="C4309" s="19" t="str">
        <f>VLOOKUP(D4309,FORNECEDORES!A:D,4,0)</f>
        <v>23.080.842/0001-04</v>
      </c>
      <c r="D4309" s="13" t="s">
        <v>4370</v>
      </c>
      <c r="E4309" s="20" t="str">
        <f t="shared" si="285"/>
        <v>04 0069</v>
      </c>
      <c r="F4309" s="28" t="s">
        <v>8968</v>
      </c>
      <c r="G4309" s="21" t="str">
        <f>VLOOKUP(E4309,'FILIAIS PETZ'!A:E,5,0)</f>
        <v>PETZ GIOVANNI PIRELLI</v>
      </c>
      <c r="H4309" s="20" t="str">
        <f>VLOOKUP(E4309,'FILIAIS PETZ'!A:D,4,0)</f>
        <v>GPIR-SP</v>
      </c>
      <c r="I4309" s="46">
        <v>45483</v>
      </c>
      <c r="J4309" s="9">
        <v>944801</v>
      </c>
      <c r="K4309" s="84" t="s">
        <v>9047</v>
      </c>
      <c r="L4309" s="83" t="s">
        <v>11359</v>
      </c>
      <c r="M4309" s="46">
        <v>45484</v>
      </c>
      <c r="N4309" s="46">
        <v>45504</v>
      </c>
      <c r="O4309" s="46">
        <v>45491</v>
      </c>
      <c r="P4309" s="91" t="s">
        <v>4990</v>
      </c>
      <c r="Q4309" s="84" t="s">
        <v>5029</v>
      </c>
      <c r="R4309" s="91" t="s">
        <v>4991</v>
      </c>
      <c r="S4309" s="9" t="s">
        <v>5052</v>
      </c>
      <c r="T4309" s="9" t="s">
        <v>32</v>
      </c>
      <c r="U4309" s="9" t="s">
        <v>5048</v>
      </c>
      <c r="V4309" s="9" t="s">
        <v>5048</v>
      </c>
      <c r="W4309" s="9" t="s">
        <v>5019</v>
      </c>
      <c r="X4309" s="10" t="s">
        <v>4985</v>
      </c>
      <c r="Y4309" s="9" t="s">
        <v>4980</v>
      </c>
      <c r="Z4309" s="9" t="s">
        <v>4980</v>
      </c>
      <c r="AA4309" s="9" t="s">
        <v>4989</v>
      </c>
      <c r="AB4309" s="9" t="s">
        <v>5066</v>
      </c>
      <c r="AC4309" s="9" t="s">
        <v>5006</v>
      </c>
      <c r="AD4309" s="29"/>
      <c r="AE4309" s="20" t="str">
        <f>VLOOKUP(E4309,'FILIAIS PETZ'!A:Q,17,0)</f>
        <v>SP3</v>
      </c>
      <c r="AF4309" s="20" t="str">
        <f>VLOOKUP(E4309,'FILIAIS PETZ'!A:Q,3,0)</f>
        <v>FELICIO</v>
      </c>
      <c r="AG4309" s="20" t="str">
        <f>VLOOKUP(E4309,'FILIAIS PETZ'!A:Q,2,0)</f>
        <v>R3</v>
      </c>
      <c r="AH4309" s="75">
        <v>850</v>
      </c>
      <c r="AI4309" s="16" t="s">
        <v>11355</v>
      </c>
      <c r="AJ4309" s="45"/>
      <c r="AK4309" s="44"/>
    </row>
    <row r="4310" spans="2:37" s="14" customFormat="1" ht="15" customHeight="1" thickBot="1" x14ac:dyDescent="0.25">
      <c r="B4310" s="18">
        <f>VLOOKUP(C4310,FORNECEDORES!D:E,2,0)</f>
        <v>530375</v>
      </c>
      <c r="C4310" s="19" t="str">
        <f>VLOOKUP(D4310,FORNECEDORES!A:D,4,0)</f>
        <v>23.080.842/0001-04</v>
      </c>
      <c r="D4310" s="13" t="s">
        <v>4370</v>
      </c>
      <c r="E4310" s="20" t="str">
        <f t="shared" si="285"/>
        <v>04 0138</v>
      </c>
      <c r="F4310" s="28" t="s">
        <v>8627</v>
      </c>
      <c r="G4310" s="21" t="str">
        <f>VLOOKUP(E4310,'FILIAIS PETZ'!A:E,5,0)</f>
        <v>PETZ JOÃO FIRMINO</v>
      </c>
      <c r="H4310" s="20" t="str">
        <f>VLOOKUP(E4310,'FILIAIS PETZ'!A:D,4,0)</f>
        <v>JFIR-SP</v>
      </c>
      <c r="I4310" s="46">
        <v>45483</v>
      </c>
      <c r="J4310" s="9">
        <v>944802</v>
      </c>
      <c r="K4310" s="84" t="s">
        <v>9047</v>
      </c>
      <c r="L4310" s="83" t="s">
        <v>11360</v>
      </c>
      <c r="M4310" s="46">
        <v>45484</v>
      </c>
      <c r="N4310" s="46">
        <v>45504</v>
      </c>
      <c r="O4310" s="46">
        <v>45491</v>
      </c>
      <c r="P4310" s="91" t="s">
        <v>4990</v>
      </c>
      <c r="Q4310" s="84" t="s">
        <v>5029</v>
      </c>
      <c r="R4310" s="91" t="s">
        <v>4991</v>
      </c>
      <c r="S4310" s="9" t="s">
        <v>5052</v>
      </c>
      <c r="T4310" s="9" t="s">
        <v>32</v>
      </c>
      <c r="U4310" s="9" t="s">
        <v>5048</v>
      </c>
      <c r="V4310" s="9" t="s">
        <v>5048</v>
      </c>
      <c r="W4310" s="9" t="s">
        <v>5019</v>
      </c>
      <c r="X4310" s="10" t="s">
        <v>4985</v>
      </c>
      <c r="Y4310" s="9" t="s">
        <v>4980</v>
      </c>
      <c r="Z4310" s="9" t="s">
        <v>4980</v>
      </c>
      <c r="AA4310" s="9" t="s">
        <v>4989</v>
      </c>
      <c r="AB4310" s="9" t="s">
        <v>5066</v>
      </c>
      <c r="AC4310" s="9" t="s">
        <v>5006</v>
      </c>
      <c r="AD4310" s="29"/>
      <c r="AE4310" s="20" t="str">
        <f>VLOOKUP(E4310,'FILIAIS PETZ'!A:Q,17,0)</f>
        <v>SP3</v>
      </c>
      <c r="AF4310" s="20" t="str">
        <f>VLOOKUP(E4310,'FILIAIS PETZ'!A:Q,3,0)</f>
        <v>FELICIO</v>
      </c>
      <c r="AG4310" s="20" t="str">
        <f>VLOOKUP(E4310,'FILIAIS PETZ'!A:Q,2,0)</f>
        <v>R3</v>
      </c>
      <c r="AH4310" s="75">
        <v>850</v>
      </c>
      <c r="AI4310" s="16" t="s">
        <v>11355</v>
      </c>
      <c r="AJ4310" s="45"/>
      <c r="AK4310" s="44"/>
    </row>
    <row r="4311" spans="2:37" s="14" customFormat="1" ht="15" customHeight="1" thickBot="1" x14ac:dyDescent="0.25">
      <c r="B4311" s="18">
        <f>VLOOKUP(C4311,FORNECEDORES!D:E,2,0)</f>
        <v>530375</v>
      </c>
      <c r="C4311" s="19" t="str">
        <f>VLOOKUP(D4311,FORNECEDORES!A:D,4,0)</f>
        <v>23.080.842/0001-04</v>
      </c>
      <c r="D4311" s="13" t="s">
        <v>4370</v>
      </c>
      <c r="E4311" s="20" t="str">
        <f t="shared" si="285"/>
        <v>04 0181</v>
      </c>
      <c r="F4311" s="28" t="s">
        <v>8969</v>
      </c>
      <c r="G4311" s="21" t="str">
        <f>VLOOKUP(E4311,'FILIAIS PETZ'!A:E,5,0)</f>
        <v>PETZ MAUA SHOPPING</v>
      </c>
      <c r="H4311" s="20" t="str">
        <f>VLOOKUP(E4311,'FILIAIS PETZ'!A:D,4,0)</f>
        <v>MAUA-SP</v>
      </c>
      <c r="I4311" s="46">
        <v>45483</v>
      </c>
      <c r="J4311" s="9">
        <v>944803</v>
      </c>
      <c r="K4311" s="84" t="s">
        <v>9047</v>
      </c>
      <c r="L4311" s="83" t="s">
        <v>11361</v>
      </c>
      <c r="M4311" s="46">
        <v>45484</v>
      </c>
      <c r="N4311" s="46">
        <v>45504</v>
      </c>
      <c r="O4311" s="46">
        <v>45491</v>
      </c>
      <c r="P4311" s="91" t="s">
        <v>4990</v>
      </c>
      <c r="Q4311" s="84" t="s">
        <v>5029</v>
      </c>
      <c r="R4311" s="91" t="s">
        <v>4991</v>
      </c>
      <c r="S4311" s="9" t="s">
        <v>5052</v>
      </c>
      <c r="T4311" s="9" t="s">
        <v>32</v>
      </c>
      <c r="U4311" s="9" t="s">
        <v>5048</v>
      </c>
      <c r="V4311" s="9" t="s">
        <v>5048</v>
      </c>
      <c r="W4311" s="9" t="s">
        <v>5019</v>
      </c>
      <c r="X4311" s="10" t="s">
        <v>4985</v>
      </c>
      <c r="Y4311" s="9" t="s">
        <v>4980</v>
      </c>
      <c r="Z4311" s="9" t="s">
        <v>4980</v>
      </c>
      <c r="AA4311" s="9" t="s">
        <v>4989</v>
      </c>
      <c r="AB4311" s="9" t="s">
        <v>5066</v>
      </c>
      <c r="AC4311" s="9" t="s">
        <v>5006</v>
      </c>
      <c r="AD4311" s="29"/>
      <c r="AE4311" s="20" t="str">
        <f>VLOOKUP(E4311,'FILIAIS PETZ'!A:Q,17,0)</f>
        <v>SP3</v>
      </c>
      <c r="AF4311" s="20" t="str">
        <f>VLOOKUP(E4311,'FILIAIS PETZ'!A:Q,3,0)</f>
        <v>FELICIO</v>
      </c>
      <c r="AG4311" s="20" t="str">
        <f>VLOOKUP(E4311,'FILIAIS PETZ'!A:Q,2,0)</f>
        <v>R3</v>
      </c>
      <c r="AH4311" s="75">
        <v>850</v>
      </c>
      <c r="AI4311" s="16" t="s">
        <v>11355</v>
      </c>
      <c r="AJ4311" s="45"/>
      <c r="AK4311" s="44"/>
    </row>
    <row r="4312" spans="2:37" s="14" customFormat="1" ht="15" customHeight="1" thickBot="1" x14ac:dyDescent="0.25">
      <c r="B4312" s="18">
        <f>VLOOKUP(C4312,FORNECEDORES!D:E,2,0)</f>
        <v>530375</v>
      </c>
      <c r="C4312" s="19" t="str">
        <f>VLOOKUP(D4312,FORNECEDORES!A:D,4,0)</f>
        <v>23.080.842/0001-04</v>
      </c>
      <c r="D4312" s="13" t="s">
        <v>4370</v>
      </c>
      <c r="E4312" s="20" t="str">
        <f t="shared" si="285"/>
        <v>04 0068</v>
      </c>
      <c r="F4312" s="28" t="s">
        <v>8958</v>
      </c>
      <c r="G4312" s="21" t="str">
        <f>VLOOKUP(E4312,'FILIAIS PETZ'!A:E,5,0)</f>
        <v>PETZ PEREIRA BARRETO</v>
      </c>
      <c r="H4312" s="20" t="str">
        <f>VLOOKUP(E4312,'FILIAIS PETZ'!A:D,4,0)</f>
        <v>PBAR-SP</v>
      </c>
      <c r="I4312" s="46">
        <v>45483</v>
      </c>
      <c r="J4312" s="9">
        <v>944804</v>
      </c>
      <c r="K4312" s="84" t="s">
        <v>9047</v>
      </c>
      <c r="L4312" s="83" t="s">
        <v>11362</v>
      </c>
      <c r="M4312" s="46">
        <v>45484</v>
      </c>
      <c r="N4312" s="46">
        <v>45504</v>
      </c>
      <c r="O4312" s="46">
        <v>45491</v>
      </c>
      <c r="P4312" s="91" t="s">
        <v>4990</v>
      </c>
      <c r="Q4312" s="84" t="s">
        <v>5029</v>
      </c>
      <c r="R4312" s="91" t="s">
        <v>4991</v>
      </c>
      <c r="S4312" s="9" t="s">
        <v>5052</v>
      </c>
      <c r="T4312" s="9" t="s">
        <v>32</v>
      </c>
      <c r="U4312" s="9" t="s">
        <v>5048</v>
      </c>
      <c r="V4312" s="9" t="s">
        <v>5048</v>
      </c>
      <c r="W4312" s="9" t="s">
        <v>5019</v>
      </c>
      <c r="X4312" s="10" t="s">
        <v>4985</v>
      </c>
      <c r="Y4312" s="9" t="s">
        <v>4980</v>
      </c>
      <c r="Z4312" s="9" t="s">
        <v>4980</v>
      </c>
      <c r="AA4312" s="9" t="s">
        <v>4989</v>
      </c>
      <c r="AB4312" s="9" t="s">
        <v>5066</v>
      </c>
      <c r="AC4312" s="9" t="s">
        <v>5006</v>
      </c>
      <c r="AD4312" s="29"/>
      <c r="AE4312" s="20" t="str">
        <f>VLOOKUP(E4312,'FILIAIS PETZ'!A:Q,17,0)</f>
        <v>SP3</v>
      </c>
      <c r="AF4312" s="20" t="str">
        <f>VLOOKUP(E4312,'FILIAIS PETZ'!A:Q,3,0)</f>
        <v>FELICIO</v>
      </c>
      <c r="AG4312" s="20" t="str">
        <f>VLOOKUP(E4312,'FILIAIS PETZ'!A:Q,2,0)</f>
        <v>R3</v>
      </c>
      <c r="AH4312" s="75">
        <v>850</v>
      </c>
      <c r="AI4312" s="16" t="s">
        <v>11355</v>
      </c>
      <c r="AJ4312" s="45"/>
      <c r="AK4312" s="44"/>
    </row>
    <row r="4313" spans="2:37" s="14" customFormat="1" ht="15" customHeight="1" thickBot="1" x14ac:dyDescent="0.25">
      <c r="B4313" s="18">
        <f>VLOOKUP(C4313,FORNECEDORES!D:E,2,0)</f>
        <v>530375</v>
      </c>
      <c r="C4313" s="19" t="str">
        <f>VLOOKUP(D4313,FORNECEDORES!A:D,4,0)</f>
        <v>23.080.842/0001-04</v>
      </c>
      <c r="D4313" s="13" t="s">
        <v>4370</v>
      </c>
      <c r="E4313" s="20" t="str">
        <f t="shared" si="285"/>
        <v>04 0116</v>
      </c>
      <c r="F4313" s="28" t="s">
        <v>8970</v>
      </c>
      <c r="G4313" s="21" t="str">
        <f>VLOOKUP(E4313,'FILIAIS PETZ'!A:E,5,0)</f>
        <v>PETZ SANTO ANDRE DOM PEDRO</v>
      </c>
      <c r="H4313" s="20" t="str">
        <f>VLOOKUP(E4313,'FILIAIS PETZ'!A:D,4,0)</f>
        <v>SADP-SP</v>
      </c>
      <c r="I4313" s="46">
        <v>45483</v>
      </c>
      <c r="J4313" s="9">
        <v>944805</v>
      </c>
      <c r="K4313" s="84" t="s">
        <v>9047</v>
      </c>
      <c r="L4313" s="83" t="s">
        <v>11363</v>
      </c>
      <c r="M4313" s="46">
        <v>45484</v>
      </c>
      <c r="N4313" s="46">
        <v>45504</v>
      </c>
      <c r="O4313" s="46">
        <v>45491</v>
      </c>
      <c r="P4313" s="91" t="s">
        <v>4990</v>
      </c>
      <c r="Q4313" s="84" t="s">
        <v>5029</v>
      </c>
      <c r="R4313" s="91" t="s">
        <v>4991</v>
      </c>
      <c r="S4313" s="9" t="s">
        <v>5052</v>
      </c>
      <c r="T4313" s="9" t="s">
        <v>32</v>
      </c>
      <c r="U4313" s="9" t="s">
        <v>5048</v>
      </c>
      <c r="V4313" s="9" t="s">
        <v>5048</v>
      </c>
      <c r="W4313" s="9" t="s">
        <v>5019</v>
      </c>
      <c r="X4313" s="10" t="s">
        <v>4985</v>
      </c>
      <c r="Y4313" s="9" t="s">
        <v>4980</v>
      </c>
      <c r="Z4313" s="9" t="s">
        <v>4980</v>
      </c>
      <c r="AA4313" s="9" t="s">
        <v>4989</v>
      </c>
      <c r="AB4313" s="9" t="s">
        <v>5066</v>
      </c>
      <c r="AC4313" s="9" t="s">
        <v>5006</v>
      </c>
      <c r="AD4313" s="29"/>
      <c r="AE4313" s="20" t="str">
        <f>VLOOKUP(E4313,'FILIAIS PETZ'!A:Q,17,0)</f>
        <v>SP3</v>
      </c>
      <c r="AF4313" s="20" t="str">
        <f>VLOOKUP(E4313,'FILIAIS PETZ'!A:Q,3,0)</f>
        <v>FELICIO</v>
      </c>
      <c r="AG4313" s="20" t="str">
        <f>VLOOKUP(E4313,'FILIAIS PETZ'!A:Q,2,0)</f>
        <v>R3</v>
      </c>
      <c r="AH4313" s="75">
        <v>850</v>
      </c>
      <c r="AI4313" s="16" t="s">
        <v>11355</v>
      </c>
      <c r="AJ4313" s="45"/>
      <c r="AK4313" s="44"/>
    </row>
    <row r="4314" spans="2:37" s="14" customFormat="1" ht="15" customHeight="1" thickBot="1" x14ac:dyDescent="0.25">
      <c r="B4314" s="18">
        <f>VLOOKUP(C4314,FORNECEDORES!D:E,2,0)</f>
        <v>530375</v>
      </c>
      <c r="C4314" s="19" t="str">
        <f>VLOOKUP(D4314,FORNECEDORES!A:D,4,0)</f>
        <v>23.080.842/0001-04</v>
      </c>
      <c r="D4314" s="13" t="s">
        <v>4370</v>
      </c>
      <c r="E4314" s="20" t="str">
        <f t="shared" si="285"/>
        <v>04 0003</v>
      </c>
      <c r="F4314" s="28" t="s">
        <v>8971</v>
      </c>
      <c r="G4314" s="21" t="str">
        <f>VLOOKUP(E4314,'FILIAIS PETZ'!A:E,5,0)</f>
        <v>PETZ SAO BERNARDO</v>
      </c>
      <c r="H4314" s="20" t="str">
        <f>VLOOKUP(E4314,'FILIAIS PETZ'!A:D,4,0)</f>
        <v>SBCA-SP</v>
      </c>
      <c r="I4314" s="46">
        <v>45483</v>
      </c>
      <c r="J4314" s="9">
        <v>944807</v>
      </c>
      <c r="K4314" s="84" t="s">
        <v>9047</v>
      </c>
      <c r="L4314" s="83" t="s">
        <v>11364</v>
      </c>
      <c r="M4314" s="46">
        <v>45484</v>
      </c>
      <c r="N4314" s="46">
        <v>45504</v>
      </c>
      <c r="O4314" s="46">
        <v>45491</v>
      </c>
      <c r="P4314" s="91" t="s">
        <v>4990</v>
      </c>
      <c r="Q4314" s="84" t="s">
        <v>5029</v>
      </c>
      <c r="R4314" s="91" t="s">
        <v>4991</v>
      </c>
      <c r="S4314" s="9" t="s">
        <v>5052</v>
      </c>
      <c r="T4314" s="9" t="s">
        <v>32</v>
      </c>
      <c r="U4314" s="9" t="s">
        <v>5048</v>
      </c>
      <c r="V4314" s="9" t="s">
        <v>5048</v>
      </c>
      <c r="W4314" s="9" t="s">
        <v>5019</v>
      </c>
      <c r="X4314" s="10" t="s">
        <v>4985</v>
      </c>
      <c r="Y4314" s="9" t="s">
        <v>4980</v>
      </c>
      <c r="Z4314" s="9" t="s">
        <v>4980</v>
      </c>
      <c r="AA4314" s="9" t="s">
        <v>4989</v>
      </c>
      <c r="AB4314" s="9" t="s">
        <v>5066</v>
      </c>
      <c r="AC4314" s="9" t="s">
        <v>5006</v>
      </c>
      <c r="AD4314" s="29"/>
      <c r="AE4314" s="20" t="str">
        <f>VLOOKUP(E4314,'FILIAIS PETZ'!A:Q,17,0)</f>
        <v>SP3</v>
      </c>
      <c r="AF4314" s="20" t="str">
        <f>VLOOKUP(E4314,'FILIAIS PETZ'!A:Q,3,0)</f>
        <v>FELICIO</v>
      </c>
      <c r="AG4314" s="20" t="str">
        <f>VLOOKUP(E4314,'FILIAIS PETZ'!A:Q,2,0)</f>
        <v>R3</v>
      </c>
      <c r="AH4314" s="75">
        <v>850</v>
      </c>
      <c r="AI4314" s="16" t="s">
        <v>11355</v>
      </c>
      <c r="AJ4314" s="45"/>
      <c r="AK4314" s="44"/>
    </row>
    <row r="4315" spans="2:37" s="14" customFormat="1" ht="15" customHeight="1" thickBot="1" x14ac:dyDescent="0.25">
      <c r="B4315" s="18">
        <f>VLOOKUP(C4315,FORNECEDORES!D:E,2,0)</f>
        <v>530375</v>
      </c>
      <c r="C4315" s="19" t="str">
        <f>VLOOKUP(D4315,FORNECEDORES!A:D,4,0)</f>
        <v>23.080.842/0001-04</v>
      </c>
      <c r="D4315" s="13" t="s">
        <v>4370</v>
      </c>
      <c r="E4315" s="20" t="str">
        <f t="shared" si="285"/>
        <v>04 0017</v>
      </c>
      <c r="F4315" s="28" t="s">
        <v>8713</v>
      </c>
      <c r="G4315" s="21" t="str">
        <f>VLOOKUP(E4315,'FILIAIS PETZ'!A:E,5,0)</f>
        <v>PETZ CARREFOUR SAO CAETANO</v>
      </c>
      <c r="H4315" s="20" t="str">
        <f>VLOOKUP(E4315,'FILIAIS PETZ'!A:D,4,0)</f>
        <v>SCSU-SP</v>
      </c>
      <c r="I4315" s="46">
        <v>45483</v>
      </c>
      <c r="J4315" s="9">
        <v>944808</v>
      </c>
      <c r="K4315" s="84" t="s">
        <v>9047</v>
      </c>
      <c r="L4315" s="83" t="s">
        <v>11365</v>
      </c>
      <c r="M4315" s="46">
        <v>45484</v>
      </c>
      <c r="N4315" s="46">
        <v>45504</v>
      </c>
      <c r="O4315" s="46">
        <v>45491</v>
      </c>
      <c r="P4315" s="91" t="s">
        <v>4990</v>
      </c>
      <c r="Q4315" s="84" t="s">
        <v>5029</v>
      </c>
      <c r="R4315" s="91" t="s">
        <v>4991</v>
      </c>
      <c r="S4315" s="9" t="s">
        <v>5052</v>
      </c>
      <c r="T4315" s="9" t="s">
        <v>32</v>
      </c>
      <c r="U4315" s="9" t="s">
        <v>5048</v>
      </c>
      <c r="V4315" s="9" t="s">
        <v>5048</v>
      </c>
      <c r="W4315" s="9" t="s">
        <v>5019</v>
      </c>
      <c r="X4315" s="10" t="s">
        <v>4985</v>
      </c>
      <c r="Y4315" s="9" t="s">
        <v>4980</v>
      </c>
      <c r="Z4315" s="9" t="s">
        <v>4980</v>
      </c>
      <c r="AA4315" s="9" t="s">
        <v>4989</v>
      </c>
      <c r="AB4315" s="9" t="s">
        <v>5066</v>
      </c>
      <c r="AC4315" s="9" t="s">
        <v>5006</v>
      </c>
      <c r="AD4315" s="29"/>
      <c r="AE4315" s="20" t="str">
        <f>VLOOKUP(E4315,'FILIAIS PETZ'!A:Q,17,0)</f>
        <v>SP3</v>
      </c>
      <c r="AF4315" s="20" t="str">
        <f>VLOOKUP(E4315,'FILIAIS PETZ'!A:Q,3,0)</f>
        <v>FELICIO</v>
      </c>
      <c r="AG4315" s="20" t="str">
        <f>VLOOKUP(E4315,'FILIAIS PETZ'!A:Q,2,0)</f>
        <v>R3</v>
      </c>
      <c r="AH4315" s="75">
        <v>850</v>
      </c>
      <c r="AI4315" s="16" t="s">
        <v>11355</v>
      </c>
      <c r="AJ4315" s="45"/>
      <c r="AK4315" s="44"/>
    </row>
    <row r="4316" spans="2:37" s="14" customFormat="1" ht="15" customHeight="1" thickBot="1" x14ac:dyDescent="0.25">
      <c r="B4316" s="18">
        <f>VLOOKUP(C4316,FORNECEDORES!D:E,2,0)</f>
        <v>530375</v>
      </c>
      <c r="C4316" s="19" t="str">
        <f>VLOOKUP(D4316,FORNECEDORES!A:D,4,0)</f>
        <v>23.080.842/0001-04</v>
      </c>
      <c r="D4316" s="13" t="s">
        <v>4370</v>
      </c>
      <c r="E4316" s="20" t="str">
        <f t="shared" si="285"/>
        <v>04 0258</v>
      </c>
      <c r="F4316" s="28" t="s">
        <v>8972</v>
      </c>
      <c r="G4316" s="21" t="str">
        <f>VLOOKUP(E4316,'FILIAIS PETZ'!A:E,5,0)</f>
        <v xml:space="preserve">PETZ SHOPPING GRAND PLAZA </v>
      </c>
      <c r="H4316" s="20" t="str">
        <f>VLOOKUP(E4316,'FILIAIS PETZ'!A:D,4,0)</f>
        <v>SGPZ-SP</v>
      </c>
      <c r="I4316" s="46">
        <v>45483</v>
      </c>
      <c r="J4316" s="9">
        <v>944809</v>
      </c>
      <c r="K4316" s="84" t="s">
        <v>9047</v>
      </c>
      <c r="L4316" s="83" t="s">
        <v>11366</v>
      </c>
      <c r="M4316" s="46">
        <v>45484</v>
      </c>
      <c r="N4316" s="46">
        <v>45504</v>
      </c>
      <c r="O4316" s="46">
        <v>45491</v>
      </c>
      <c r="P4316" s="91" t="s">
        <v>4990</v>
      </c>
      <c r="Q4316" s="84" t="s">
        <v>5029</v>
      </c>
      <c r="R4316" s="91" t="s">
        <v>4991</v>
      </c>
      <c r="S4316" s="9" t="s">
        <v>5052</v>
      </c>
      <c r="T4316" s="9" t="s">
        <v>32</v>
      </c>
      <c r="U4316" s="9" t="s">
        <v>5048</v>
      </c>
      <c r="V4316" s="9" t="s">
        <v>5048</v>
      </c>
      <c r="W4316" s="9" t="s">
        <v>5019</v>
      </c>
      <c r="X4316" s="10" t="s">
        <v>4985</v>
      </c>
      <c r="Y4316" s="9" t="s">
        <v>4980</v>
      </c>
      <c r="Z4316" s="9" t="s">
        <v>4980</v>
      </c>
      <c r="AA4316" s="9" t="s">
        <v>4989</v>
      </c>
      <c r="AB4316" s="9" t="s">
        <v>5066</v>
      </c>
      <c r="AC4316" s="9" t="s">
        <v>5006</v>
      </c>
      <c r="AD4316" s="29"/>
      <c r="AE4316" s="20" t="str">
        <f>VLOOKUP(E4316,'FILIAIS PETZ'!A:Q,17,0)</f>
        <v>SP3</v>
      </c>
      <c r="AF4316" s="20" t="str">
        <f>VLOOKUP(E4316,'FILIAIS PETZ'!A:Q,3,0)</f>
        <v>FELICIO</v>
      </c>
      <c r="AG4316" s="20" t="str">
        <f>VLOOKUP(E4316,'FILIAIS PETZ'!A:Q,2,0)</f>
        <v>R3</v>
      </c>
      <c r="AH4316" s="75">
        <v>850</v>
      </c>
      <c r="AI4316" s="16" t="s">
        <v>11355</v>
      </c>
      <c r="AJ4316" s="45"/>
      <c r="AK4316" s="44"/>
    </row>
    <row r="4317" spans="2:37" s="14" customFormat="1" ht="15" customHeight="1" thickBot="1" x14ac:dyDescent="0.25">
      <c r="B4317" s="18">
        <f>VLOOKUP(C4317,FORNECEDORES!D:E,2,0)</f>
        <v>530375</v>
      </c>
      <c r="C4317" s="19" t="str">
        <f>VLOOKUP(D4317,FORNECEDORES!A:D,4,0)</f>
        <v>23.080.842/0001-04</v>
      </c>
      <c r="D4317" s="13" t="s">
        <v>4370</v>
      </c>
      <c r="E4317" s="20" t="str">
        <f t="shared" si="285"/>
        <v>04 0243</v>
      </c>
      <c r="F4317" s="28" t="s">
        <v>8973</v>
      </c>
      <c r="G4317" s="21" t="str">
        <f>VLOOKUP(E4317,'FILIAIS PETZ'!A:E,5,0)</f>
        <v>PETZ SHOPPING GOLDEN SQUARE</v>
      </c>
      <c r="H4317" s="20" t="str">
        <f>VLOOKUP(E4317,'FILIAIS PETZ'!A:D,4,0)</f>
        <v>SGSQ-SP</v>
      </c>
      <c r="I4317" s="46">
        <v>45483</v>
      </c>
      <c r="J4317" s="9">
        <v>944810</v>
      </c>
      <c r="K4317" s="84" t="s">
        <v>9047</v>
      </c>
      <c r="L4317" s="83" t="s">
        <v>11367</v>
      </c>
      <c r="M4317" s="46">
        <v>45484</v>
      </c>
      <c r="N4317" s="46">
        <v>45504</v>
      </c>
      <c r="O4317" s="46">
        <v>45491</v>
      </c>
      <c r="P4317" s="91" t="s">
        <v>4990</v>
      </c>
      <c r="Q4317" s="84" t="s">
        <v>5029</v>
      </c>
      <c r="R4317" s="91" t="s">
        <v>4991</v>
      </c>
      <c r="S4317" s="9" t="s">
        <v>5052</v>
      </c>
      <c r="T4317" s="9" t="s">
        <v>32</v>
      </c>
      <c r="U4317" s="9" t="s">
        <v>5048</v>
      </c>
      <c r="V4317" s="9" t="s">
        <v>5048</v>
      </c>
      <c r="W4317" s="9" t="s">
        <v>5019</v>
      </c>
      <c r="X4317" s="10" t="s">
        <v>4985</v>
      </c>
      <c r="Y4317" s="9" t="s">
        <v>4980</v>
      </c>
      <c r="Z4317" s="9" t="s">
        <v>4980</v>
      </c>
      <c r="AA4317" s="9" t="s">
        <v>4989</v>
      </c>
      <c r="AB4317" s="9" t="s">
        <v>5066</v>
      </c>
      <c r="AC4317" s="9" t="s">
        <v>5006</v>
      </c>
      <c r="AD4317" s="29"/>
      <c r="AE4317" s="20" t="str">
        <f>VLOOKUP(E4317,'FILIAIS PETZ'!A:Q,17,0)</f>
        <v>SP3</v>
      </c>
      <c r="AF4317" s="20" t="str">
        <f>VLOOKUP(E4317,'FILIAIS PETZ'!A:Q,3,0)</f>
        <v>FELICIO</v>
      </c>
      <c r="AG4317" s="20" t="str">
        <f>VLOOKUP(E4317,'FILIAIS PETZ'!A:Q,2,0)</f>
        <v>R3</v>
      </c>
      <c r="AH4317" s="75">
        <v>850</v>
      </c>
      <c r="AI4317" s="16" t="s">
        <v>11355</v>
      </c>
      <c r="AJ4317" s="45"/>
      <c r="AK4317" s="44"/>
    </row>
    <row r="4318" spans="2:37" s="14" customFormat="1" ht="15" customHeight="1" thickBot="1" x14ac:dyDescent="0.25">
      <c r="B4318" s="18">
        <f>VLOOKUP(C4318,FORNECEDORES!D:E,2,0)</f>
        <v>530375</v>
      </c>
      <c r="C4318" s="19" t="str">
        <f>VLOOKUP(D4318,FORNECEDORES!A:D,4,0)</f>
        <v>23.080.842/0001-04</v>
      </c>
      <c r="D4318" s="13" t="s">
        <v>4370</v>
      </c>
      <c r="E4318" s="20" t="str">
        <f t="shared" si="285"/>
        <v>04 0044</v>
      </c>
      <c r="F4318" s="28" t="s">
        <v>8974</v>
      </c>
      <c r="G4318" s="21" t="str">
        <f>VLOOKUP(E4318,'FILIAIS PETZ'!A:E,5,0)</f>
        <v>PETZ SANTO ANDRE</v>
      </c>
      <c r="H4318" s="20" t="str">
        <f>VLOOKUP(E4318,'FILIAIS PETZ'!A:D,4,0)</f>
        <v>STAD-SP</v>
      </c>
      <c r="I4318" s="46">
        <v>45483</v>
      </c>
      <c r="J4318" s="9">
        <v>944811</v>
      </c>
      <c r="K4318" s="84" t="s">
        <v>9047</v>
      </c>
      <c r="L4318" s="83" t="s">
        <v>11368</v>
      </c>
      <c r="M4318" s="46">
        <v>45484</v>
      </c>
      <c r="N4318" s="46">
        <v>45504</v>
      </c>
      <c r="O4318" s="46">
        <v>45491</v>
      </c>
      <c r="P4318" s="91" t="s">
        <v>4990</v>
      </c>
      <c r="Q4318" s="84" t="s">
        <v>5029</v>
      </c>
      <c r="R4318" s="91" t="s">
        <v>4991</v>
      </c>
      <c r="S4318" s="9" t="s">
        <v>5052</v>
      </c>
      <c r="T4318" s="9" t="s">
        <v>32</v>
      </c>
      <c r="U4318" s="9" t="s">
        <v>5048</v>
      </c>
      <c r="V4318" s="9" t="s">
        <v>5048</v>
      </c>
      <c r="W4318" s="9" t="s">
        <v>5019</v>
      </c>
      <c r="X4318" s="10" t="s">
        <v>4985</v>
      </c>
      <c r="Y4318" s="9" t="s">
        <v>4980</v>
      </c>
      <c r="Z4318" s="9" t="s">
        <v>4980</v>
      </c>
      <c r="AA4318" s="9" t="s">
        <v>4989</v>
      </c>
      <c r="AB4318" s="9" t="s">
        <v>5066</v>
      </c>
      <c r="AC4318" s="9" t="s">
        <v>5006</v>
      </c>
      <c r="AD4318" s="29"/>
      <c r="AE4318" s="20" t="str">
        <f>VLOOKUP(E4318,'FILIAIS PETZ'!A:Q,17,0)</f>
        <v>SP3</v>
      </c>
      <c r="AF4318" s="20" t="str">
        <f>VLOOKUP(E4318,'FILIAIS PETZ'!A:Q,3,0)</f>
        <v>FELICIO</v>
      </c>
      <c r="AG4318" s="20" t="str">
        <f>VLOOKUP(E4318,'FILIAIS PETZ'!A:Q,2,0)</f>
        <v>R3</v>
      </c>
      <c r="AH4318" s="75">
        <v>850</v>
      </c>
      <c r="AI4318" s="16" t="s">
        <v>11355</v>
      </c>
      <c r="AJ4318" s="45"/>
      <c r="AK4318" s="44"/>
    </row>
    <row r="4319" spans="2:37" s="14" customFormat="1" ht="15" customHeight="1" thickBot="1" x14ac:dyDescent="0.25">
      <c r="B4319" s="18">
        <f>VLOOKUP(C4319,FORNECEDORES!D:E,2,0)</f>
        <v>315303</v>
      </c>
      <c r="C4319" s="19" t="str">
        <f>VLOOKUP(D4319,FORNECEDORES!A:D,4,0)</f>
        <v>46.594.144/0001-14</v>
      </c>
      <c r="D4319" s="13" t="s">
        <v>3903</v>
      </c>
      <c r="E4319" s="20" t="str">
        <f t="shared" si="285"/>
        <v>04 0138</v>
      </c>
      <c r="F4319" s="28" t="s">
        <v>8627</v>
      </c>
      <c r="G4319" s="21" t="str">
        <f>VLOOKUP(E4319,'FILIAIS PETZ'!A:E,5,0)</f>
        <v>PETZ JOÃO FIRMINO</v>
      </c>
      <c r="H4319" s="20" t="str">
        <f>VLOOKUP(E4319,'FILIAIS PETZ'!A:D,4,0)</f>
        <v>JFIR-SP</v>
      </c>
      <c r="I4319" s="46">
        <v>45483</v>
      </c>
      <c r="J4319" s="9">
        <v>944818</v>
      </c>
      <c r="K4319" s="84" t="s">
        <v>9047</v>
      </c>
      <c r="L4319" s="83" t="s">
        <v>9507</v>
      </c>
      <c r="M4319" s="46">
        <v>45489</v>
      </c>
      <c r="N4319" s="46">
        <v>45518</v>
      </c>
      <c r="O4319" s="46">
        <v>45496</v>
      </c>
      <c r="P4319" s="91" t="s">
        <v>4990</v>
      </c>
      <c r="Q4319" s="84" t="s">
        <v>5029</v>
      </c>
      <c r="R4319" s="91" t="s">
        <v>4991</v>
      </c>
      <c r="S4319" s="9" t="s">
        <v>5052</v>
      </c>
      <c r="T4319" s="9" t="s">
        <v>32</v>
      </c>
      <c r="U4319" s="9" t="s">
        <v>5048</v>
      </c>
      <c r="V4319" s="9" t="s">
        <v>5048</v>
      </c>
      <c r="W4319" s="9" t="s">
        <v>4984</v>
      </c>
      <c r="X4319" s="10" t="s">
        <v>4996</v>
      </c>
      <c r="Y4319" s="9" t="s">
        <v>4980</v>
      </c>
      <c r="Z4319" s="9" t="s">
        <v>4980</v>
      </c>
      <c r="AA4319" s="9" t="s">
        <v>5022</v>
      </c>
      <c r="AB4319" s="9" t="s">
        <v>5066</v>
      </c>
      <c r="AC4319" s="9" t="s">
        <v>5006</v>
      </c>
      <c r="AD4319" s="29"/>
      <c r="AE4319" s="20" t="str">
        <f>VLOOKUP(E4319,'FILIAIS PETZ'!A:Q,17,0)</f>
        <v>SP3</v>
      </c>
      <c r="AF4319" s="20" t="str">
        <f>VLOOKUP(E4319,'FILIAIS PETZ'!A:Q,3,0)</f>
        <v>FELICIO</v>
      </c>
      <c r="AG4319" s="20" t="str">
        <f>VLOOKUP(E4319,'FILIAIS PETZ'!A:Q,2,0)</f>
        <v>R3</v>
      </c>
      <c r="AH4319" s="75">
        <v>350</v>
      </c>
      <c r="AI4319" s="16" t="s">
        <v>11369</v>
      </c>
      <c r="AJ4319" s="45"/>
      <c r="AK4319" s="44"/>
    </row>
    <row r="4320" spans="2:37" s="14" customFormat="1" ht="15" customHeight="1" thickBot="1" x14ac:dyDescent="0.25">
      <c r="B4320" s="18">
        <f>VLOOKUP(C4320,FORNECEDORES!D:E,2,0)</f>
        <v>315303</v>
      </c>
      <c r="C4320" s="19" t="str">
        <f>VLOOKUP(D4320,FORNECEDORES!A:D,4,0)</f>
        <v>46.594.144/0001-14</v>
      </c>
      <c r="D4320" s="13" t="s">
        <v>3903</v>
      </c>
      <c r="E4320" s="20" t="str">
        <f t="shared" si="285"/>
        <v>04 0010</v>
      </c>
      <c r="F4320" s="28" t="s">
        <v>8983</v>
      </c>
      <c r="G4320" s="21" t="str">
        <f>VLOOKUP(E4320,'FILIAIS PETZ'!A:E,5,0)</f>
        <v>PETZ SANTA CECILIA</v>
      </c>
      <c r="H4320" s="20" t="str">
        <f>VLOOKUP(E4320,'FILIAIS PETZ'!A:D,4,0)</f>
        <v>STCE-SP</v>
      </c>
      <c r="I4320" s="46">
        <v>45483</v>
      </c>
      <c r="J4320" s="9">
        <v>944819</v>
      </c>
      <c r="K4320" s="84" t="s">
        <v>9047</v>
      </c>
      <c r="L4320" s="83" t="s">
        <v>11370</v>
      </c>
      <c r="M4320" s="46">
        <v>45489</v>
      </c>
      <c r="N4320" s="46">
        <v>45518</v>
      </c>
      <c r="O4320" s="46">
        <v>45496</v>
      </c>
      <c r="P4320" s="91" t="s">
        <v>4990</v>
      </c>
      <c r="Q4320" s="84" t="s">
        <v>5029</v>
      </c>
      <c r="R4320" s="91" t="s">
        <v>4991</v>
      </c>
      <c r="S4320" s="9" t="s">
        <v>5052</v>
      </c>
      <c r="T4320" s="9" t="s">
        <v>32</v>
      </c>
      <c r="U4320" s="9" t="s">
        <v>5048</v>
      </c>
      <c r="V4320" s="9" t="s">
        <v>5048</v>
      </c>
      <c r="W4320" s="9" t="s">
        <v>4984</v>
      </c>
      <c r="X4320" s="10" t="s">
        <v>4996</v>
      </c>
      <c r="Y4320" s="9" t="s">
        <v>4980</v>
      </c>
      <c r="Z4320" s="9" t="s">
        <v>4980</v>
      </c>
      <c r="AA4320" s="9" t="s">
        <v>5022</v>
      </c>
      <c r="AB4320" s="9" t="s">
        <v>5066</v>
      </c>
      <c r="AC4320" s="9" t="s">
        <v>5006</v>
      </c>
      <c r="AD4320" s="29"/>
      <c r="AE4320" s="20" t="str">
        <f>VLOOKUP(E4320,'FILIAIS PETZ'!A:Q,17,0)</f>
        <v>SP2</v>
      </c>
      <c r="AF4320" s="20" t="str">
        <f>VLOOKUP(E4320,'FILIAIS PETZ'!A:Q,3,0)</f>
        <v>FELICIO</v>
      </c>
      <c r="AG4320" s="20" t="str">
        <f>VLOOKUP(E4320,'FILIAIS PETZ'!A:Q,2,0)</f>
        <v>R3</v>
      </c>
      <c r="AH4320" s="75">
        <v>480</v>
      </c>
      <c r="AI4320" s="16" t="s">
        <v>11369</v>
      </c>
      <c r="AJ4320" s="45"/>
      <c r="AK4320" s="44"/>
    </row>
    <row r="4321" spans="1:37" s="14" customFormat="1" ht="15" customHeight="1" thickBot="1" x14ac:dyDescent="0.25">
      <c r="A4321" s="9">
        <f t="shared" ref="A4321:A4327" si="286">J4321</f>
        <v>945453</v>
      </c>
      <c r="B4321" s="18">
        <f>VLOOKUP(C4321,FORNECEDORES!D:E,2,0)</f>
        <v>379168</v>
      </c>
      <c r="C4321" s="19" t="str">
        <f>VLOOKUP(D4321,FORNECEDORES!A:D,4,0)</f>
        <v>84.531.557/0001-49</v>
      </c>
      <c r="D4321" s="13" t="s">
        <v>4090</v>
      </c>
      <c r="E4321" s="20" t="str">
        <f t="shared" si="285"/>
        <v>04 0180</v>
      </c>
      <c r="F4321" s="28" t="s">
        <v>4944</v>
      </c>
      <c r="G4321" s="21" t="str">
        <f>VLOOKUP(E4321,'FILIAIS PETZ'!A:E,5,0)</f>
        <v>PETZ TORQUATO TAPAJOS</v>
      </c>
      <c r="H4321" s="20" t="str">
        <f>VLOOKUP(E4321,'FILIAIS PETZ'!A:D,4,0)</f>
        <v>TQTP-AM</v>
      </c>
      <c r="I4321" s="46">
        <v>45484</v>
      </c>
      <c r="J4321" s="9">
        <v>945453</v>
      </c>
      <c r="K4321" s="84" t="s">
        <v>5858</v>
      </c>
      <c r="L4321" s="83" t="s">
        <v>8846</v>
      </c>
      <c r="M4321" s="46">
        <v>45484</v>
      </c>
      <c r="N4321" s="46">
        <v>45518</v>
      </c>
      <c r="O4321" s="46">
        <v>45497</v>
      </c>
      <c r="P4321" s="91" t="s">
        <v>4990</v>
      </c>
      <c r="Q4321" s="84">
        <v>3</v>
      </c>
      <c r="R4321" s="91">
        <v>1</v>
      </c>
      <c r="S4321" s="9">
        <v>8</v>
      </c>
      <c r="T4321" s="9" t="s">
        <v>32</v>
      </c>
      <c r="U4321" s="9">
        <v>11002</v>
      </c>
      <c r="V4321" s="9">
        <v>11002</v>
      </c>
      <c r="W4321" s="9" t="s">
        <v>5039</v>
      </c>
      <c r="X4321" s="10" t="s">
        <v>4985</v>
      </c>
      <c r="Y4321" s="10" t="s">
        <v>4997</v>
      </c>
      <c r="Z4321" s="10" t="s">
        <v>4993</v>
      </c>
      <c r="AA4321" s="9" t="s">
        <v>4989</v>
      </c>
      <c r="AB4321" s="9" t="s">
        <v>12941</v>
      </c>
      <c r="AC4321" s="9" t="s">
        <v>5006</v>
      </c>
      <c r="AD4321" s="29"/>
      <c r="AE4321" s="20" t="str">
        <f>VLOOKUP(E4321,'FILIAIS PETZ'!A:Q,17,0)</f>
        <v>CO-3</v>
      </c>
      <c r="AF4321" s="20" t="str">
        <f>VLOOKUP(E4321,'FILIAIS PETZ'!A:Q,3,0)</f>
        <v>FELICIO</v>
      </c>
      <c r="AG4321" s="20" t="str">
        <f>VLOOKUP(E4321,'FILIAIS PETZ'!A:Q,2,0)</f>
        <v>R3</v>
      </c>
      <c r="AH4321" s="75">
        <v>450</v>
      </c>
      <c r="AI4321" s="16" t="s">
        <v>8620</v>
      </c>
      <c r="AJ4321" s="43">
        <f>VLOOKUP(E4321,'FILIAIS PETZ'!$A$2:$K$2000,11,0)</f>
        <v>18328118017346</v>
      </c>
      <c r="AK4321" s="44">
        <f t="shared" ref="AK4321:AK4327" si="287">AJ4321</f>
        <v>18328118017346</v>
      </c>
    </row>
    <row r="4322" spans="1:37" s="14" customFormat="1" ht="15" customHeight="1" thickBot="1" x14ac:dyDescent="0.25">
      <c r="A4322" s="9">
        <f t="shared" si="286"/>
        <v>945461</v>
      </c>
      <c r="B4322" s="18">
        <f>VLOOKUP(C4322,FORNECEDORES!D:E,2,0)</f>
        <v>716884</v>
      </c>
      <c r="C4322" s="19" t="str">
        <f>VLOOKUP(D4322,FORNECEDORES!A:D,4,0)</f>
        <v>44.505.635/0001-16</v>
      </c>
      <c r="D4322" s="13" t="s">
        <v>6153</v>
      </c>
      <c r="E4322" s="20" t="str">
        <f t="shared" si="285"/>
        <v>04 0073</v>
      </c>
      <c r="F4322" s="28" t="s">
        <v>4953</v>
      </c>
      <c r="G4322" s="21" t="str">
        <f>VLOOKUP(E4322,'FILIAIS PETZ'!A:E,5,0)</f>
        <v>PETZ CAMPO GRANDE</v>
      </c>
      <c r="H4322" s="20" t="str">
        <f>VLOOKUP(E4322,'FILIAIS PETZ'!A:D,4,0)</f>
        <v>CGDE-MS</v>
      </c>
      <c r="I4322" s="46">
        <v>45484</v>
      </c>
      <c r="J4322" s="9">
        <v>945461</v>
      </c>
      <c r="K4322" s="84" t="s">
        <v>5858</v>
      </c>
      <c r="L4322" s="83" t="s">
        <v>8812</v>
      </c>
      <c r="M4322" s="46">
        <v>45484</v>
      </c>
      <c r="N4322" s="46">
        <v>45511</v>
      </c>
      <c r="O4322" s="46">
        <v>45496</v>
      </c>
      <c r="P4322" s="91" t="s">
        <v>4982</v>
      </c>
      <c r="Q4322" s="84">
        <v>3</v>
      </c>
      <c r="R4322" s="91">
        <v>1</v>
      </c>
      <c r="S4322" s="9">
        <v>8</v>
      </c>
      <c r="T4322" s="9" t="s">
        <v>32</v>
      </c>
      <c r="U4322" s="9">
        <v>11002</v>
      </c>
      <c r="V4322" s="9">
        <v>11002</v>
      </c>
      <c r="W4322" s="9" t="s">
        <v>5057</v>
      </c>
      <c r="X4322" s="10" t="s">
        <v>4985</v>
      </c>
      <c r="Y4322" s="9" t="s">
        <v>4993</v>
      </c>
      <c r="Z4322" s="9" t="s">
        <v>4993</v>
      </c>
      <c r="AA4322" s="9" t="s">
        <v>4989</v>
      </c>
      <c r="AB4322" s="9" t="s">
        <v>5066</v>
      </c>
      <c r="AC4322" s="9" t="s">
        <v>4988</v>
      </c>
      <c r="AD4322" s="29" t="s">
        <v>8531</v>
      </c>
      <c r="AE4322" s="20" t="str">
        <f>VLOOKUP(E4322,'FILIAIS PETZ'!A:Q,17,0)</f>
        <v>CO-1</v>
      </c>
      <c r="AF4322" s="20" t="str">
        <f>VLOOKUP(E4322,'FILIAIS PETZ'!A:Q,3,0)</f>
        <v>FELICIO</v>
      </c>
      <c r="AG4322" s="20" t="str">
        <f>VLOOKUP(E4322,'FILIAIS PETZ'!A:Q,2,0)</f>
        <v>R3</v>
      </c>
      <c r="AH4322" s="75">
        <v>34433.410000000003</v>
      </c>
      <c r="AI4322" s="16" t="s">
        <v>8533</v>
      </c>
      <c r="AJ4322" s="43">
        <f>VLOOKUP(E4322,'FILIAIS PETZ'!$A$2:$K$2000,11,0)</f>
        <v>18328118007383</v>
      </c>
      <c r="AK4322" s="44">
        <f t="shared" si="287"/>
        <v>18328118007383</v>
      </c>
    </row>
    <row r="4323" spans="1:37" s="14" customFormat="1" ht="15" customHeight="1" thickBot="1" x14ac:dyDescent="0.25">
      <c r="A4323" s="9">
        <f t="shared" si="286"/>
        <v>945464</v>
      </c>
      <c r="B4323" s="18">
        <f>VLOOKUP(C4323,FORNECEDORES!D:E,2,0)</f>
        <v>809805</v>
      </c>
      <c r="C4323" s="19" t="str">
        <f>VLOOKUP(D4323,FORNECEDORES!A:D,4,0)</f>
        <v>62.911.797/0001-36</v>
      </c>
      <c r="D4323" s="13" t="s">
        <v>8832</v>
      </c>
      <c r="E4323" s="20" t="str">
        <f t="shared" si="285"/>
        <v>04 0051</v>
      </c>
      <c r="F4323" s="28" t="s">
        <v>4948</v>
      </c>
      <c r="G4323" s="21" t="str">
        <f>VLOOKUP(E4323,'FILIAIS PETZ'!A:E,5,0)</f>
        <v>PETZ TAMBORÉ</v>
      </c>
      <c r="H4323" s="20" t="str">
        <f>VLOOKUP(E4323,'FILIAIS PETZ'!A:D,4,0)</f>
        <v>TMBO-SP</v>
      </c>
      <c r="I4323" s="46">
        <v>45484</v>
      </c>
      <c r="J4323" s="9">
        <v>945464</v>
      </c>
      <c r="K4323" s="84" t="s">
        <v>5858</v>
      </c>
      <c r="L4323" s="83" t="s">
        <v>8831</v>
      </c>
      <c r="M4323" s="46">
        <v>45490</v>
      </c>
      <c r="N4323" s="46">
        <v>45518</v>
      </c>
      <c r="O4323" s="46">
        <v>45497</v>
      </c>
      <c r="P4323" s="91" t="s">
        <v>4990</v>
      </c>
      <c r="Q4323" s="84">
        <v>3</v>
      </c>
      <c r="R4323" s="91">
        <v>1</v>
      </c>
      <c r="S4323" s="9">
        <v>8</v>
      </c>
      <c r="T4323" s="9" t="s">
        <v>32</v>
      </c>
      <c r="U4323" s="9">
        <v>11002</v>
      </c>
      <c r="V4323" s="9">
        <v>11002</v>
      </c>
      <c r="W4323" s="9" t="s">
        <v>4984</v>
      </c>
      <c r="X4323" s="10" t="s">
        <v>4985</v>
      </c>
      <c r="Y4323" s="10" t="s">
        <v>4993</v>
      </c>
      <c r="Z4323" s="9" t="s">
        <v>4993</v>
      </c>
      <c r="AA4323" s="9" t="s">
        <v>5014</v>
      </c>
      <c r="AB4323" s="9" t="s">
        <v>12941</v>
      </c>
      <c r="AC4323" s="9" t="s">
        <v>5006</v>
      </c>
      <c r="AD4323" s="29"/>
      <c r="AE4323" s="20" t="str">
        <f>VLOOKUP(E4323,'FILIAIS PETZ'!A:Q,17,0)</f>
        <v>SP7</v>
      </c>
      <c r="AF4323" s="20" t="str">
        <f>VLOOKUP(E4323,'FILIAIS PETZ'!A:Q,3,0)</f>
        <v>FELICIO</v>
      </c>
      <c r="AG4323" s="20" t="str">
        <f>VLOOKUP(E4323,'FILIAIS PETZ'!A:Q,2,0)</f>
        <v>R3</v>
      </c>
      <c r="AH4323" s="75">
        <v>1400</v>
      </c>
      <c r="AI4323" s="16" t="s">
        <v>8621</v>
      </c>
      <c r="AJ4323" s="43">
        <f>VLOOKUP(E4323,'FILIAIS PETZ'!$A$2:$K$2000,11,0)</f>
        <v>18328118004872</v>
      </c>
      <c r="AK4323" s="44">
        <f t="shared" si="287"/>
        <v>18328118004872</v>
      </c>
    </row>
    <row r="4324" spans="1:37" s="14" customFormat="1" ht="15" customHeight="1" thickBot="1" x14ac:dyDescent="0.25">
      <c r="A4324" s="9">
        <f t="shared" si="286"/>
        <v>945465</v>
      </c>
      <c r="B4324" s="18">
        <f>VLOOKUP(C4324,FORNECEDORES!D:E,2,0)</f>
        <v>631374</v>
      </c>
      <c r="C4324" s="19" t="str">
        <f>VLOOKUP(D4324,FORNECEDORES!A:D,4,0)</f>
        <v>30.777.868/0001-63</v>
      </c>
      <c r="D4324" s="13" t="s">
        <v>4729</v>
      </c>
      <c r="E4324" s="20" t="str">
        <f t="shared" si="285"/>
        <v>04 0008</v>
      </c>
      <c r="F4324" s="28" t="s">
        <v>4937</v>
      </c>
      <c r="G4324" s="21" t="str">
        <f>VLOOKUP(E4324,'FILIAIS PETZ'!A:E,5,0)</f>
        <v>PETZ ALPHAVILLE</v>
      </c>
      <c r="H4324" s="20" t="str">
        <f>VLOOKUP(E4324,'FILIAIS PETZ'!A:D,4,0)</f>
        <v>ALPH-SP</v>
      </c>
      <c r="I4324" s="46">
        <v>45484</v>
      </c>
      <c r="J4324" s="9">
        <v>945465</v>
      </c>
      <c r="K4324" s="84" t="s">
        <v>5858</v>
      </c>
      <c r="L4324" s="83" t="s">
        <v>8830</v>
      </c>
      <c r="M4324" s="46">
        <v>45484</v>
      </c>
      <c r="N4324" s="46">
        <v>45518</v>
      </c>
      <c r="O4324" s="46">
        <v>45497</v>
      </c>
      <c r="P4324" s="91" t="s">
        <v>4990</v>
      </c>
      <c r="Q4324" s="84">
        <v>3</v>
      </c>
      <c r="R4324" s="91">
        <v>1</v>
      </c>
      <c r="S4324" s="9">
        <v>8</v>
      </c>
      <c r="T4324" s="9" t="s">
        <v>32</v>
      </c>
      <c r="U4324" s="9">
        <v>11002</v>
      </c>
      <c r="V4324" s="9">
        <v>11002</v>
      </c>
      <c r="W4324" s="9" t="s">
        <v>8492</v>
      </c>
      <c r="X4324" s="10" t="s">
        <v>4985</v>
      </c>
      <c r="Y4324" s="9" t="s">
        <v>4993</v>
      </c>
      <c r="Z4324" s="9" t="s">
        <v>4993</v>
      </c>
      <c r="AA4324" s="9" t="s">
        <v>4989</v>
      </c>
      <c r="AB4324" s="9" t="s">
        <v>12941</v>
      </c>
      <c r="AC4324" s="9" t="s">
        <v>5006</v>
      </c>
      <c r="AD4324" s="29"/>
      <c r="AE4324" s="20" t="str">
        <f>VLOOKUP(E4324,'FILIAIS PETZ'!A:Q,17,0)</f>
        <v>SP7</v>
      </c>
      <c r="AF4324" s="20" t="str">
        <f>VLOOKUP(E4324,'FILIAIS PETZ'!A:Q,3,0)</f>
        <v>FELICIO</v>
      </c>
      <c r="AG4324" s="20" t="str">
        <f>VLOOKUP(E4324,'FILIAIS PETZ'!A:Q,2,0)</f>
        <v>R3</v>
      </c>
      <c r="AH4324" s="75">
        <v>435.6</v>
      </c>
      <c r="AI4324" s="16" t="s">
        <v>8622</v>
      </c>
      <c r="AJ4324" s="43">
        <f>VLOOKUP(E4324,'FILIAIS PETZ'!$A$2:$K$2000,11,0)</f>
        <v>18328118001423</v>
      </c>
      <c r="AK4324" s="44">
        <f t="shared" si="287"/>
        <v>18328118001423</v>
      </c>
    </row>
    <row r="4325" spans="1:37" s="14" customFormat="1" ht="15" customHeight="1" thickBot="1" x14ac:dyDescent="0.25">
      <c r="A4325" s="9">
        <f t="shared" si="286"/>
        <v>945467</v>
      </c>
      <c r="B4325" s="18">
        <f>VLOOKUP(C4325,FORNECEDORES!D:E,2,0)</f>
        <v>3203</v>
      </c>
      <c r="C4325" s="19" t="str">
        <f>VLOOKUP(D4325,FORNECEDORES!A:D,4,0)</f>
        <v>19.658.535/0001-82</v>
      </c>
      <c r="D4325" s="13" t="s">
        <v>6459</v>
      </c>
      <c r="E4325" s="20" t="str">
        <f t="shared" si="285"/>
        <v>04 0062</v>
      </c>
      <c r="F4325" s="28" t="s">
        <v>4968</v>
      </c>
      <c r="G4325" s="21" t="str">
        <f>VLOOKUP(E4325,'FILIAIS PETZ'!A:E,5,0)</f>
        <v>PETZ BRASILIA ASA NORTE</v>
      </c>
      <c r="H4325" s="20" t="str">
        <f>VLOOKUP(E4325,'FILIAIS PETZ'!A:D,4,0)</f>
        <v>ASAN-DF</v>
      </c>
      <c r="I4325" s="46">
        <v>45484</v>
      </c>
      <c r="J4325" s="9">
        <v>945467</v>
      </c>
      <c r="K4325" s="84" t="s">
        <v>5858</v>
      </c>
      <c r="L4325" s="83" t="s">
        <v>12108</v>
      </c>
      <c r="M4325" s="46">
        <v>45484</v>
      </c>
      <c r="N4325" s="46">
        <v>45546</v>
      </c>
      <c r="O4325" s="46">
        <v>45525</v>
      </c>
      <c r="P4325" s="91" t="s">
        <v>4982</v>
      </c>
      <c r="Q4325" s="84">
        <v>3</v>
      </c>
      <c r="R4325" s="91">
        <v>1</v>
      </c>
      <c r="S4325" s="9">
        <v>8</v>
      </c>
      <c r="T4325" s="9" t="s">
        <v>32</v>
      </c>
      <c r="U4325" s="9">
        <v>11002</v>
      </c>
      <c r="V4325" s="9">
        <v>11002</v>
      </c>
      <c r="W4325" s="9" t="s">
        <v>5057</v>
      </c>
      <c r="X4325" s="10" t="s">
        <v>4985</v>
      </c>
      <c r="Y4325" s="10" t="s">
        <v>4993</v>
      </c>
      <c r="Z4325" s="10" t="s">
        <v>4993</v>
      </c>
      <c r="AA4325" s="10" t="s">
        <v>4989</v>
      </c>
      <c r="AB4325" s="10" t="s">
        <v>12941</v>
      </c>
      <c r="AC4325" s="9" t="s">
        <v>4988</v>
      </c>
      <c r="AD4325" s="29" t="s">
        <v>6610</v>
      </c>
      <c r="AE4325" s="20" t="str">
        <f>VLOOKUP(E4325,'FILIAIS PETZ'!A:Q,17,0)</f>
        <v>CO-2</v>
      </c>
      <c r="AF4325" s="20" t="str">
        <f>VLOOKUP(E4325,'FILIAIS PETZ'!A:Q,3,0)</f>
        <v>FELICIO</v>
      </c>
      <c r="AG4325" s="20" t="str">
        <f>VLOOKUP(E4325,'FILIAIS PETZ'!A:Q,2,0)</f>
        <v>R3</v>
      </c>
      <c r="AH4325" s="80">
        <v>48461.49</v>
      </c>
      <c r="AI4325" s="16" t="s">
        <v>8623</v>
      </c>
      <c r="AJ4325" s="43">
        <f>VLOOKUP(E4325,'FILIAIS PETZ'!$A$2:$K$2000,11,0)</f>
        <v>18328118005500</v>
      </c>
      <c r="AK4325" s="44">
        <f t="shared" si="287"/>
        <v>18328118005500</v>
      </c>
    </row>
    <row r="4326" spans="1:37" s="14" customFormat="1" ht="15" customHeight="1" thickBot="1" x14ac:dyDescent="0.25">
      <c r="A4326" s="9">
        <f t="shared" si="286"/>
        <v>945469</v>
      </c>
      <c r="B4326" s="18">
        <f>VLOOKUP(C4326,FORNECEDORES!D:E,2,0)</f>
        <v>3203</v>
      </c>
      <c r="C4326" s="19" t="str">
        <f>VLOOKUP(D4326,FORNECEDORES!A:D,4,0)</f>
        <v>19.658.535/0001-82</v>
      </c>
      <c r="D4326" s="13" t="s">
        <v>6459</v>
      </c>
      <c r="E4326" s="20" t="str">
        <f t="shared" si="285"/>
        <v>04 0015</v>
      </c>
      <c r="F4326" s="28" t="s">
        <v>4971</v>
      </c>
      <c r="G4326" s="21" t="str">
        <f>VLOOKUP(E4326,'FILIAIS PETZ'!A:E,5,0)</f>
        <v>PETZ BRASILIA SIA</v>
      </c>
      <c r="H4326" s="20" t="str">
        <f>VLOOKUP(E4326,'FILIAIS PETZ'!A:D,4,0)</f>
        <v>BSIA-DF</v>
      </c>
      <c r="I4326" s="46">
        <v>45484</v>
      </c>
      <c r="J4326" s="9">
        <v>945469</v>
      </c>
      <c r="K4326" s="84" t="s">
        <v>5858</v>
      </c>
      <c r="L4326" s="83" t="s">
        <v>12109</v>
      </c>
      <c r="M4326" s="46">
        <v>45484</v>
      </c>
      <c r="N4326" s="46">
        <v>45546</v>
      </c>
      <c r="O4326" s="46">
        <v>45525</v>
      </c>
      <c r="P4326" s="91" t="s">
        <v>4982</v>
      </c>
      <c r="Q4326" s="84">
        <v>3</v>
      </c>
      <c r="R4326" s="91">
        <v>1</v>
      </c>
      <c r="S4326" s="9">
        <v>8</v>
      </c>
      <c r="T4326" s="9" t="s">
        <v>32</v>
      </c>
      <c r="U4326" s="9">
        <v>11002</v>
      </c>
      <c r="V4326" s="9">
        <v>11002</v>
      </c>
      <c r="W4326" s="9" t="s">
        <v>5057</v>
      </c>
      <c r="X4326" s="10" t="s">
        <v>4985</v>
      </c>
      <c r="Y4326" s="10" t="s">
        <v>4993</v>
      </c>
      <c r="Z4326" s="10" t="s">
        <v>4993</v>
      </c>
      <c r="AA4326" s="10" t="s">
        <v>4989</v>
      </c>
      <c r="AB4326" s="10" t="s">
        <v>12941</v>
      </c>
      <c r="AC4326" s="9" t="s">
        <v>4988</v>
      </c>
      <c r="AD4326" s="29" t="s">
        <v>6610</v>
      </c>
      <c r="AE4326" s="20" t="str">
        <f>VLOOKUP(E4326,'FILIAIS PETZ'!A:Q,17,0)</f>
        <v>CO-2</v>
      </c>
      <c r="AF4326" s="20" t="str">
        <f>VLOOKUP(E4326,'FILIAIS PETZ'!A:Q,3,0)</f>
        <v>FELICIO</v>
      </c>
      <c r="AG4326" s="20" t="str">
        <f>VLOOKUP(E4326,'FILIAIS PETZ'!A:Q,2,0)</f>
        <v>R3</v>
      </c>
      <c r="AH4326" s="81">
        <v>55049.13</v>
      </c>
      <c r="AI4326" s="16" t="s">
        <v>8624</v>
      </c>
      <c r="AJ4326" s="43">
        <f>VLOOKUP(E4326,'FILIAIS PETZ'!$A$2:$K$2000,11,0)</f>
        <v>18328118000451</v>
      </c>
      <c r="AK4326" s="44">
        <f t="shared" si="287"/>
        <v>18328118000451</v>
      </c>
    </row>
    <row r="4327" spans="1:37" s="14" customFormat="1" ht="15" customHeight="1" thickBot="1" x14ac:dyDescent="0.25">
      <c r="A4327" s="9">
        <f t="shared" si="286"/>
        <v>947303</v>
      </c>
      <c r="B4327" s="18">
        <f>VLOOKUP(C4327,FORNECEDORES!D:E,2,0)</f>
        <v>3203</v>
      </c>
      <c r="C4327" s="19" t="str">
        <f>VLOOKUP(D4327,FORNECEDORES!A:D,4,0)</f>
        <v>19.658.535/0001-82</v>
      </c>
      <c r="D4327" s="13" t="s">
        <v>6459</v>
      </c>
      <c r="E4327" s="20" t="str">
        <f t="shared" si="285"/>
        <v>04 0165</v>
      </c>
      <c r="F4327" s="28" t="s">
        <v>4935</v>
      </c>
      <c r="G4327" s="21" t="str">
        <f>VLOOKUP(E4327,'FILIAIS PETZ'!A:E,5,0)</f>
        <v>PETZ CARAPICUIBA</v>
      </c>
      <c r="H4327" s="20" t="str">
        <f>VLOOKUP(E4327,'FILIAIS PETZ'!A:D,4,0)</f>
        <v>CPIC-SP</v>
      </c>
      <c r="I4327" s="46">
        <v>45484</v>
      </c>
      <c r="J4327" s="9">
        <v>947303</v>
      </c>
      <c r="K4327" s="84" t="s">
        <v>5858</v>
      </c>
      <c r="L4327" s="83" t="s">
        <v>5492</v>
      </c>
      <c r="M4327" s="46">
        <v>45488</v>
      </c>
      <c r="N4327" s="46">
        <v>45511</v>
      </c>
      <c r="O4327" s="46">
        <v>45490</v>
      </c>
      <c r="P4327" s="91" t="s">
        <v>4990</v>
      </c>
      <c r="Q4327" s="84">
        <v>3</v>
      </c>
      <c r="R4327" s="91">
        <v>1</v>
      </c>
      <c r="S4327" s="9">
        <v>8</v>
      </c>
      <c r="T4327" s="9" t="s">
        <v>32</v>
      </c>
      <c r="U4327" s="9">
        <v>11002</v>
      </c>
      <c r="V4327" s="9">
        <v>11002</v>
      </c>
      <c r="W4327" s="9" t="s">
        <v>5057</v>
      </c>
      <c r="X4327" s="10" t="s">
        <v>4985</v>
      </c>
      <c r="Y4327" s="10" t="s">
        <v>4993</v>
      </c>
      <c r="Z4327" s="10" t="s">
        <v>4993</v>
      </c>
      <c r="AA4327" s="10" t="s">
        <v>4989</v>
      </c>
      <c r="AB4327" s="10" t="s">
        <v>12941</v>
      </c>
      <c r="AC4327" s="9" t="s">
        <v>5006</v>
      </c>
      <c r="AD4327" s="29"/>
      <c r="AE4327" s="20" t="str">
        <f>VLOOKUP(E4327,'FILIAIS PETZ'!A:Q,17,0)</f>
        <v>SP7</v>
      </c>
      <c r="AF4327" s="20" t="str">
        <f>VLOOKUP(E4327,'FILIAIS PETZ'!A:Q,3,0)</f>
        <v>FELICIO</v>
      </c>
      <c r="AG4327" s="20" t="str">
        <f>VLOOKUP(E4327,'FILIAIS PETZ'!A:Q,2,0)</f>
        <v>R3</v>
      </c>
      <c r="AH4327" s="75">
        <v>2808.94</v>
      </c>
      <c r="AI4327" s="16" t="s">
        <v>8636</v>
      </c>
      <c r="AJ4327" s="43">
        <f>VLOOKUP(E4327,'FILIAIS PETZ'!$A$2:$K$2000,11,0)</f>
        <v>18328118015726</v>
      </c>
      <c r="AK4327" s="44">
        <f t="shared" si="287"/>
        <v>18328118015726</v>
      </c>
    </row>
    <row r="4328" spans="1:37" s="14" customFormat="1" ht="15" customHeight="1" thickBot="1" x14ac:dyDescent="0.25">
      <c r="B4328" s="18">
        <f>VLOOKUP(C4328,FORNECEDORES!D:E,2,0)</f>
        <v>315303</v>
      </c>
      <c r="C4328" s="19" t="str">
        <f>VLOOKUP(D4328,FORNECEDORES!A:D,4,0)</f>
        <v>46.594.144/0001-14</v>
      </c>
      <c r="D4328" s="13" t="s">
        <v>3903</v>
      </c>
      <c r="E4328" s="20" t="str">
        <f t="shared" si="285"/>
        <v>04 0069</v>
      </c>
      <c r="F4328" s="28" t="s">
        <v>8968</v>
      </c>
      <c r="G4328" s="21" t="str">
        <f>VLOOKUP(E4328,'FILIAIS PETZ'!A:E,5,0)</f>
        <v>PETZ GIOVANNI PIRELLI</v>
      </c>
      <c r="H4328" s="20" t="str">
        <f>VLOOKUP(E4328,'FILIAIS PETZ'!A:D,4,0)</f>
        <v>GPIR-SP</v>
      </c>
      <c r="I4328" s="46">
        <v>45484</v>
      </c>
      <c r="J4328" s="9">
        <v>945131</v>
      </c>
      <c r="K4328" s="84" t="s">
        <v>9047</v>
      </c>
      <c r="L4328" s="83" t="s">
        <v>9510</v>
      </c>
      <c r="M4328" s="46">
        <v>45484</v>
      </c>
      <c r="N4328" s="46">
        <v>45504</v>
      </c>
      <c r="O4328" s="46">
        <v>45491</v>
      </c>
      <c r="P4328" s="91" t="s">
        <v>4990</v>
      </c>
      <c r="Q4328" s="84">
        <v>3</v>
      </c>
      <c r="R4328" s="91">
        <v>1</v>
      </c>
      <c r="S4328" s="9">
        <v>8</v>
      </c>
      <c r="T4328" s="9" t="s">
        <v>32</v>
      </c>
      <c r="U4328" s="9">
        <v>11002</v>
      </c>
      <c r="V4328" s="9">
        <v>11002</v>
      </c>
      <c r="W4328" s="9" t="s">
        <v>5019</v>
      </c>
      <c r="X4328" s="10" t="s">
        <v>4985</v>
      </c>
      <c r="Y4328" s="9" t="s">
        <v>4997</v>
      </c>
      <c r="Z4328" s="9" t="s">
        <v>4993</v>
      </c>
      <c r="AA4328" s="9" t="s">
        <v>5022</v>
      </c>
      <c r="AB4328" s="9" t="s">
        <v>12941</v>
      </c>
      <c r="AC4328" s="9" t="s">
        <v>5006</v>
      </c>
      <c r="AD4328" s="29"/>
      <c r="AE4328" s="20" t="str">
        <f>VLOOKUP(E4328,'FILIAIS PETZ'!A:Q,17,0)</f>
        <v>SP3</v>
      </c>
      <c r="AF4328" s="20" t="str">
        <f>VLOOKUP(E4328,'FILIAIS PETZ'!A:Q,3,0)</f>
        <v>FELICIO</v>
      </c>
      <c r="AG4328" s="20" t="str">
        <f>VLOOKUP(E4328,'FILIAIS PETZ'!A:Q,2,0)</f>
        <v>R3</v>
      </c>
      <c r="AH4328" s="75">
        <v>750</v>
      </c>
      <c r="AI4328" s="16" t="s">
        <v>11372</v>
      </c>
      <c r="AJ4328" s="45"/>
      <c r="AK4328" s="44"/>
    </row>
    <row r="4329" spans="1:37" s="14" customFormat="1" ht="15" customHeight="1" thickBot="1" x14ac:dyDescent="0.25">
      <c r="B4329" s="18">
        <f>VLOOKUP(C4329,FORNECEDORES!D:E,2,0)</f>
        <v>315303</v>
      </c>
      <c r="C4329" s="19" t="str">
        <f>VLOOKUP(D4329,FORNECEDORES!A:D,4,0)</f>
        <v>46.594.144/0001-14</v>
      </c>
      <c r="D4329" s="13" t="s">
        <v>3903</v>
      </c>
      <c r="E4329" s="20" t="str">
        <f t="shared" si="285"/>
        <v>04 0067</v>
      </c>
      <c r="F4329" s="28" t="s">
        <v>8611</v>
      </c>
      <c r="G4329" s="21" t="str">
        <f>VLOOKUP(E4329,'FILIAIS PETZ'!A:E,5,0)</f>
        <v>PETZ EXTRA RICARDO JAFET</v>
      </c>
      <c r="H4329" s="20" t="str">
        <f>VLOOKUP(E4329,'FILIAIS PETZ'!A:D,4,0)</f>
        <v>RJAF-SP</v>
      </c>
      <c r="I4329" s="46">
        <v>45484</v>
      </c>
      <c r="J4329" s="9">
        <v>945132</v>
      </c>
      <c r="K4329" s="84" t="s">
        <v>9047</v>
      </c>
      <c r="L4329" s="83" t="s">
        <v>11373</v>
      </c>
      <c r="M4329" s="46">
        <v>45484</v>
      </c>
      <c r="N4329" s="46">
        <v>45504</v>
      </c>
      <c r="O4329" s="46">
        <v>45491</v>
      </c>
      <c r="P4329" s="91" t="s">
        <v>4990</v>
      </c>
      <c r="Q4329" s="84">
        <v>3</v>
      </c>
      <c r="R4329" s="91">
        <v>1</v>
      </c>
      <c r="S4329" s="9">
        <v>8</v>
      </c>
      <c r="T4329" s="9" t="s">
        <v>32</v>
      </c>
      <c r="U4329" s="9">
        <v>11002</v>
      </c>
      <c r="V4329" s="9">
        <v>11002</v>
      </c>
      <c r="W4329" s="9" t="s">
        <v>5019</v>
      </c>
      <c r="X4329" s="10" t="s">
        <v>4985</v>
      </c>
      <c r="Y4329" s="9" t="s">
        <v>4997</v>
      </c>
      <c r="Z4329" s="9" t="s">
        <v>4993</v>
      </c>
      <c r="AA4329" s="9" t="s">
        <v>5022</v>
      </c>
      <c r="AB4329" s="9" t="s">
        <v>12941</v>
      </c>
      <c r="AC4329" s="9" t="s">
        <v>5006</v>
      </c>
      <c r="AD4329" s="29"/>
      <c r="AE4329" s="20" t="str">
        <f>VLOOKUP(E4329,'FILIAIS PETZ'!A:Q,17,0)</f>
        <v>SP2</v>
      </c>
      <c r="AF4329" s="20" t="str">
        <f>VLOOKUP(E4329,'FILIAIS PETZ'!A:Q,3,0)</f>
        <v>FELICIO</v>
      </c>
      <c r="AG4329" s="20" t="str">
        <f>VLOOKUP(E4329,'FILIAIS PETZ'!A:Q,2,0)</f>
        <v>R3</v>
      </c>
      <c r="AH4329" s="75">
        <v>926</v>
      </c>
      <c r="AI4329" s="16" t="s">
        <v>11374</v>
      </c>
      <c r="AJ4329" s="45"/>
      <c r="AK4329" s="44"/>
    </row>
    <row r="4330" spans="1:37" s="14" customFormat="1" ht="15" customHeight="1" thickBot="1" x14ac:dyDescent="0.25">
      <c r="A4330" s="9">
        <f t="shared" ref="A4330:A4337" si="288">J4330</f>
        <v>947225</v>
      </c>
      <c r="B4330" s="18">
        <f>VLOOKUP(C4330,FORNECEDORES!D:E,2,0)</f>
        <v>774172</v>
      </c>
      <c r="C4330" s="19" t="str">
        <f>VLOOKUP(D4330,FORNECEDORES!A:D,4,0)</f>
        <v>54.212.044/0001-04</v>
      </c>
      <c r="D4330" s="13" t="s">
        <v>7874</v>
      </c>
      <c r="E4330" s="20" t="str">
        <f t="shared" si="285"/>
        <v>04 0240</v>
      </c>
      <c r="F4330" s="28" t="s">
        <v>4955</v>
      </c>
      <c r="G4330" s="21" t="str">
        <f>VLOOKUP(E4330,'FILIAIS PETZ'!A:E,5,0)</f>
        <v xml:space="preserve">CENTRO DE DISTRIBUIÇÃO HIDROLANDIA </v>
      </c>
      <c r="H4330" s="20" t="str">
        <f>VLOOKUP(E4330,'FILIAIS PETZ'!A:D,4,0)</f>
        <v>CDHD-GO</v>
      </c>
      <c r="I4330" s="46">
        <v>45485</v>
      </c>
      <c r="J4330" s="9">
        <v>947225</v>
      </c>
      <c r="K4330" s="84" t="s">
        <v>5858</v>
      </c>
      <c r="L4330" s="83" t="s">
        <v>8274</v>
      </c>
      <c r="M4330" s="46">
        <v>45488</v>
      </c>
      <c r="N4330" s="46">
        <v>45511</v>
      </c>
      <c r="O4330" s="46">
        <v>45490</v>
      </c>
      <c r="P4330" s="91" t="s">
        <v>4990</v>
      </c>
      <c r="Q4330" s="84">
        <v>3</v>
      </c>
      <c r="R4330" s="91">
        <v>1</v>
      </c>
      <c r="S4330" s="9">
        <v>8</v>
      </c>
      <c r="T4330" s="9" t="s">
        <v>32</v>
      </c>
      <c r="U4330" s="9">
        <v>11002</v>
      </c>
      <c r="V4330" s="9">
        <v>11002</v>
      </c>
      <c r="W4330" s="9" t="s">
        <v>5039</v>
      </c>
      <c r="X4330" s="10" t="s">
        <v>4985</v>
      </c>
      <c r="Y4330" s="10" t="s">
        <v>4993</v>
      </c>
      <c r="Z4330" s="9" t="s">
        <v>4993</v>
      </c>
      <c r="AA4330" s="9" t="s">
        <v>4989</v>
      </c>
      <c r="AB4330" s="9" t="s">
        <v>12941</v>
      </c>
      <c r="AC4330" s="9" t="s">
        <v>5006</v>
      </c>
      <c r="AD4330" s="29"/>
      <c r="AE4330" s="20" t="str">
        <f>VLOOKUP(E4330,'FILIAIS PETZ'!A:Q,17,0)</f>
        <v>CD</v>
      </c>
      <c r="AF4330" s="20" t="str">
        <f>VLOOKUP(E4330,'FILIAIS PETZ'!A:Q,3,0)</f>
        <v>FELICIO</v>
      </c>
      <c r="AG4330" s="20" t="str">
        <f>VLOOKUP(E4330,'FILIAIS PETZ'!A:Q,2,0)</f>
        <v>CD</v>
      </c>
      <c r="AH4330" s="75">
        <v>10125.36</v>
      </c>
      <c r="AI4330" s="16" t="s">
        <v>8630</v>
      </c>
      <c r="AJ4330" s="43" t="str">
        <f>VLOOKUP(E4330,'FILIAIS PETZ'!$A$2:$K$2000,11,0)</f>
        <v>18.328.118/0228-54</v>
      </c>
      <c r="AK4330" s="44" t="str">
        <f t="shared" ref="AK4330:AK4337" si="289">AJ4330</f>
        <v>18.328.118/0228-54</v>
      </c>
    </row>
    <row r="4331" spans="1:37" s="14" customFormat="1" ht="15" customHeight="1" thickBot="1" x14ac:dyDescent="0.25">
      <c r="A4331" s="9">
        <f t="shared" si="288"/>
        <v>947227</v>
      </c>
      <c r="B4331" s="18">
        <f>VLOOKUP(C4331,FORNECEDORES!D:E,2,0)</f>
        <v>774172</v>
      </c>
      <c r="C4331" s="19" t="str">
        <f>VLOOKUP(D4331,FORNECEDORES!A:D,4,0)</f>
        <v>54.212.044/0001-04</v>
      </c>
      <c r="D4331" s="13" t="s">
        <v>7874</v>
      </c>
      <c r="E4331" s="20" t="str">
        <f t="shared" si="285"/>
        <v>04 0060</v>
      </c>
      <c r="F4331" s="28" t="s">
        <v>8625</v>
      </c>
      <c r="G4331" s="21" t="str">
        <f>VLOOKUP(E4331,'FILIAIS PETZ'!A:E,5,0)</f>
        <v>PETZ PACAEMBU</v>
      </c>
      <c r="H4331" s="20" t="str">
        <f>VLOOKUP(E4331,'FILIAIS PETZ'!A:D,4,0)</f>
        <v>PCBU-SP</v>
      </c>
      <c r="I4331" s="46">
        <v>45485</v>
      </c>
      <c r="J4331" s="9">
        <v>947227</v>
      </c>
      <c r="K4331" s="84" t="s">
        <v>5858</v>
      </c>
      <c r="L4331" s="83" t="s">
        <v>8273</v>
      </c>
      <c r="M4331" s="46">
        <v>45488</v>
      </c>
      <c r="N4331" s="46">
        <v>45511</v>
      </c>
      <c r="O4331" s="46">
        <v>45490</v>
      </c>
      <c r="P4331" s="91" t="s">
        <v>4990</v>
      </c>
      <c r="Q4331" s="84">
        <v>3</v>
      </c>
      <c r="R4331" s="91">
        <v>1</v>
      </c>
      <c r="S4331" s="9">
        <v>8</v>
      </c>
      <c r="T4331" s="9" t="s">
        <v>32</v>
      </c>
      <c r="U4331" s="9">
        <v>11002</v>
      </c>
      <c r="V4331" s="9">
        <v>11002</v>
      </c>
      <c r="W4331" s="9" t="s">
        <v>5019</v>
      </c>
      <c r="X4331" s="10" t="s">
        <v>4985</v>
      </c>
      <c r="Y4331" s="10" t="s">
        <v>4993</v>
      </c>
      <c r="Z4331" s="9" t="s">
        <v>4993</v>
      </c>
      <c r="AA4331" s="9" t="s">
        <v>4989</v>
      </c>
      <c r="AB4331" s="9" t="s">
        <v>12941</v>
      </c>
      <c r="AC4331" s="9" t="s">
        <v>5006</v>
      </c>
      <c r="AD4331" s="29"/>
      <c r="AE4331" s="20" t="str">
        <f>VLOOKUP(E4331,'FILIAIS PETZ'!A:Q,17,0)</f>
        <v>SP2</v>
      </c>
      <c r="AF4331" s="20" t="str">
        <f>VLOOKUP(E4331,'FILIAIS PETZ'!A:Q,3,0)</f>
        <v>FELICIO</v>
      </c>
      <c r="AG4331" s="20" t="str">
        <f>VLOOKUP(E4331,'FILIAIS PETZ'!A:Q,2,0)</f>
        <v>R3</v>
      </c>
      <c r="AH4331" s="75">
        <v>2250</v>
      </c>
      <c r="AI4331" s="16" t="s">
        <v>8631</v>
      </c>
      <c r="AJ4331" s="43">
        <f>VLOOKUP(E4331,'FILIAIS PETZ'!$A$2:$K$2000,11,0)</f>
        <v>18328118006220</v>
      </c>
      <c r="AK4331" s="44">
        <f t="shared" si="289"/>
        <v>18328118006220</v>
      </c>
    </row>
    <row r="4332" spans="1:37" s="14" customFormat="1" ht="15" customHeight="1" thickBot="1" x14ac:dyDescent="0.25">
      <c r="A4332" s="9">
        <f t="shared" si="288"/>
        <v>947281</v>
      </c>
      <c r="B4332" s="18">
        <f>VLOOKUP(C4332,FORNECEDORES!D:E,2,0)</f>
        <v>379168</v>
      </c>
      <c r="C4332" s="19" t="str">
        <f>VLOOKUP(D4332,FORNECEDORES!A:D,4,0)</f>
        <v>84.531.557/0001-49</v>
      </c>
      <c r="D4332" s="13" t="s">
        <v>4090</v>
      </c>
      <c r="E4332" s="20" t="str">
        <f t="shared" si="285"/>
        <v>04 0146</v>
      </c>
      <c r="F4332" s="28" t="s">
        <v>4947</v>
      </c>
      <c r="G4332" s="21" t="str">
        <f>VLOOKUP(E4332,'FILIAIS PETZ'!A:E,5,0)</f>
        <v>PETZ DJALMA BATISTA</v>
      </c>
      <c r="H4332" s="20" t="str">
        <f>VLOOKUP(E4332,'FILIAIS PETZ'!A:D,4,0)</f>
        <v>DJBA-AM</v>
      </c>
      <c r="I4332" s="46">
        <v>45485</v>
      </c>
      <c r="J4332" s="9">
        <v>947281</v>
      </c>
      <c r="K4332" s="84" t="s">
        <v>5858</v>
      </c>
      <c r="L4332" s="83" t="s">
        <v>8824</v>
      </c>
      <c r="M4332" s="46">
        <v>45491</v>
      </c>
      <c r="N4332" s="46">
        <v>45518</v>
      </c>
      <c r="O4332" s="46">
        <v>45497</v>
      </c>
      <c r="P4332" s="91" t="s">
        <v>4990</v>
      </c>
      <c r="Q4332" s="84">
        <v>3</v>
      </c>
      <c r="R4332" s="91">
        <v>1</v>
      </c>
      <c r="S4332" s="9">
        <v>8</v>
      </c>
      <c r="T4332" s="9" t="s">
        <v>32</v>
      </c>
      <c r="U4332" s="9">
        <v>11002</v>
      </c>
      <c r="V4332" s="9">
        <v>11002</v>
      </c>
      <c r="W4332" s="9" t="s">
        <v>5019</v>
      </c>
      <c r="X4332" s="10" t="s">
        <v>4985</v>
      </c>
      <c r="Y4332" s="10" t="s">
        <v>4993</v>
      </c>
      <c r="Z4332" s="10" t="s">
        <v>4993</v>
      </c>
      <c r="AA4332" s="10" t="s">
        <v>4989</v>
      </c>
      <c r="AB4332" s="10" t="s">
        <v>12941</v>
      </c>
      <c r="AC4332" s="9" t="s">
        <v>5006</v>
      </c>
      <c r="AD4332" s="29"/>
      <c r="AE4332" s="20" t="str">
        <f>VLOOKUP(E4332,'FILIAIS PETZ'!A:Q,17,0)</f>
        <v>CO-3</v>
      </c>
      <c r="AF4332" s="20" t="str">
        <f>VLOOKUP(E4332,'FILIAIS PETZ'!A:Q,3,0)</f>
        <v>FELICIO</v>
      </c>
      <c r="AG4332" s="20" t="str">
        <f>VLOOKUP(E4332,'FILIAIS PETZ'!A:Q,2,0)</f>
        <v>R3</v>
      </c>
      <c r="AH4332" s="75">
        <v>800</v>
      </c>
      <c r="AI4332" s="16" t="s">
        <v>8632</v>
      </c>
      <c r="AJ4332" s="43">
        <f>VLOOKUP(E4332,'FILIAIS PETZ'!$A$2:$K$2000,11,0)</f>
        <v>18328118013782</v>
      </c>
      <c r="AK4332" s="44">
        <f t="shared" si="289"/>
        <v>18328118013782</v>
      </c>
    </row>
    <row r="4333" spans="1:37" s="14" customFormat="1" ht="15" customHeight="1" thickBot="1" x14ac:dyDescent="0.25">
      <c r="A4333" s="9">
        <f t="shared" si="288"/>
        <v>947288</v>
      </c>
      <c r="B4333" s="18">
        <f>VLOOKUP(C4333,FORNECEDORES!D:E,2,0)</f>
        <v>755572</v>
      </c>
      <c r="C4333" s="19" t="str">
        <f>VLOOKUP(D4333,FORNECEDORES!A:D,4,0)</f>
        <v>53.795.002/0001-80</v>
      </c>
      <c r="D4333" s="13" t="s">
        <v>5850</v>
      </c>
      <c r="E4333" s="20" t="str">
        <f t="shared" si="285"/>
        <v>04 0015</v>
      </c>
      <c r="F4333" s="28" t="s">
        <v>4971</v>
      </c>
      <c r="G4333" s="21" t="str">
        <f>VLOOKUP(E4333,'FILIAIS PETZ'!A:E,5,0)</f>
        <v>PETZ BRASILIA SIA</v>
      </c>
      <c r="H4333" s="20" t="str">
        <f>VLOOKUP(E4333,'FILIAIS PETZ'!A:D,4,0)</f>
        <v>BSIA-DF</v>
      </c>
      <c r="I4333" s="46">
        <v>45485</v>
      </c>
      <c r="J4333" s="9">
        <v>947288</v>
      </c>
      <c r="K4333" s="84" t="s">
        <v>5858</v>
      </c>
      <c r="L4333" s="83" t="s">
        <v>11680</v>
      </c>
      <c r="M4333" s="46">
        <v>45496</v>
      </c>
      <c r="N4333" s="46">
        <v>45532</v>
      </c>
      <c r="O4333" s="46">
        <v>45513</v>
      </c>
      <c r="P4333" s="91" t="s">
        <v>4990</v>
      </c>
      <c r="Q4333" s="84">
        <v>3</v>
      </c>
      <c r="R4333" s="91">
        <v>1</v>
      </c>
      <c r="S4333" s="9">
        <v>8</v>
      </c>
      <c r="T4333" s="9" t="s">
        <v>32</v>
      </c>
      <c r="U4333" s="9">
        <v>11002</v>
      </c>
      <c r="V4333" s="9">
        <v>11002</v>
      </c>
      <c r="W4333" s="9" t="s">
        <v>5039</v>
      </c>
      <c r="X4333" s="10" t="s">
        <v>4996</v>
      </c>
      <c r="Y4333" s="57" t="s">
        <v>4997</v>
      </c>
      <c r="Z4333" s="9" t="s">
        <v>4993</v>
      </c>
      <c r="AA4333" s="9" t="s">
        <v>5101</v>
      </c>
      <c r="AB4333" s="9" t="s">
        <v>12941</v>
      </c>
      <c r="AC4333" s="9" t="s">
        <v>5006</v>
      </c>
      <c r="AD4333" s="29"/>
      <c r="AE4333" s="20" t="str">
        <f>VLOOKUP(E4333,'FILIAIS PETZ'!A:Q,17,0)</f>
        <v>CO-2</v>
      </c>
      <c r="AF4333" s="20" t="str">
        <f>VLOOKUP(E4333,'FILIAIS PETZ'!A:Q,3,0)</f>
        <v>FELICIO</v>
      </c>
      <c r="AG4333" s="20" t="str">
        <f>VLOOKUP(E4333,'FILIAIS PETZ'!A:Q,2,0)</f>
        <v>R3</v>
      </c>
      <c r="AH4333" s="75">
        <v>2600</v>
      </c>
      <c r="AI4333" s="16" t="s">
        <v>8633</v>
      </c>
      <c r="AJ4333" s="43">
        <f>VLOOKUP(E4333,'FILIAIS PETZ'!$A$2:$K$2000,11,0)</f>
        <v>18328118000451</v>
      </c>
      <c r="AK4333" s="44">
        <f t="shared" si="289"/>
        <v>18328118000451</v>
      </c>
    </row>
    <row r="4334" spans="1:37" s="14" customFormat="1" ht="15" customHeight="1" thickBot="1" x14ac:dyDescent="0.25">
      <c r="A4334" s="9">
        <f t="shared" si="288"/>
        <v>947290</v>
      </c>
      <c r="B4334" s="18">
        <f>VLOOKUP(C4334,FORNECEDORES!D:E,2,0)</f>
        <v>755572</v>
      </c>
      <c r="C4334" s="19" t="str">
        <f>VLOOKUP(D4334,FORNECEDORES!A:D,4,0)</f>
        <v>53.795.002/0001-80</v>
      </c>
      <c r="D4334" s="13" t="s">
        <v>5850</v>
      </c>
      <c r="E4334" s="20" t="str">
        <f t="shared" si="285"/>
        <v>04 0200</v>
      </c>
      <c r="F4334" s="28" t="s">
        <v>4960</v>
      </c>
      <c r="G4334" s="21" t="str">
        <f>VLOOKUP(E4334,'FILIAIS PETZ'!A:E,5,0)</f>
        <v>PETZ BRASILIA W3 NORTE</v>
      </c>
      <c r="H4334" s="20" t="str">
        <f>VLOOKUP(E4334,'FILIAIS PETZ'!A:D,4,0)</f>
        <v>W3NT-DF</v>
      </c>
      <c r="I4334" s="46">
        <v>45485</v>
      </c>
      <c r="J4334" s="9">
        <v>947290</v>
      </c>
      <c r="K4334" s="84" t="s">
        <v>5858</v>
      </c>
      <c r="L4334" s="83" t="s">
        <v>11976</v>
      </c>
      <c r="M4334" s="46">
        <v>45518</v>
      </c>
      <c r="N4334" s="46">
        <v>45539</v>
      </c>
      <c r="O4334" s="46">
        <v>45523</v>
      </c>
      <c r="P4334" s="91" t="s">
        <v>4990</v>
      </c>
      <c r="Q4334" s="84">
        <v>3</v>
      </c>
      <c r="R4334" s="91">
        <v>1</v>
      </c>
      <c r="S4334" s="9">
        <v>8</v>
      </c>
      <c r="T4334" s="9" t="s">
        <v>32</v>
      </c>
      <c r="U4334" s="9">
        <v>11002</v>
      </c>
      <c r="V4334" s="9">
        <v>11002</v>
      </c>
      <c r="W4334" s="9" t="s">
        <v>5039</v>
      </c>
      <c r="X4334" s="10" t="s">
        <v>4996</v>
      </c>
      <c r="Y4334" s="57" t="s">
        <v>4997</v>
      </c>
      <c r="Z4334" s="9" t="s">
        <v>4993</v>
      </c>
      <c r="AA4334" s="9" t="s">
        <v>5101</v>
      </c>
      <c r="AB4334" s="9" t="s">
        <v>12941</v>
      </c>
      <c r="AC4334" s="9" t="s">
        <v>5006</v>
      </c>
      <c r="AD4334" s="29"/>
      <c r="AE4334" s="20" t="str">
        <f>VLOOKUP(E4334,'FILIAIS PETZ'!A:Q,17,0)</f>
        <v>CO-2</v>
      </c>
      <c r="AF4334" s="20" t="str">
        <f>VLOOKUP(E4334,'FILIAIS PETZ'!A:Q,3,0)</f>
        <v>FELICIO</v>
      </c>
      <c r="AG4334" s="20" t="str">
        <f>VLOOKUP(E4334,'FILIAIS PETZ'!A:Q,2,0)</f>
        <v>R3</v>
      </c>
      <c r="AH4334" s="75">
        <v>520</v>
      </c>
      <c r="AI4334" s="16" t="s">
        <v>8634</v>
      </c>
      <c r="AJ4334" s="43">
        <f>VLOOKUP(E4334,'FILIAIS PETZ'!$A$2:$K$2000,11,0)</f>
        <v>18328118018660</v>
      </c>
      <c r="AK4334" s="44">
        <f t="shared" si="289"/>
        <v>18328118018660</v>
      </c>
    </row>
    <row r="4335" spans="1:37" s="14" customFormat="1" ht="15" customHeight="1" thickBot="1" x14ac:dyDescent="0.25">
      <c r="A4335" s="9">
        <f t="shared" si="288"/>
        <v>947302</v>
      </c>
      <c r="B4335" s="18">
        <f>VLOOKUP(C4335,FORNECEDORES!D:E,2,0)</f>
        <v>811318</v>
      </c>
      <c r="C4335" s="19" t="str">
        <f>VLOOKUP(D4335,FORNECEDORES!A:D,4,0)</f>
        <v>41.483.944/0001-44</v>
      </c>
      <c r="D4335" s="13" t="s">
        <v>8606</v>
      </c>
      <c r="E4335" s="20" t="str">
        <f t="shared" si="285"/>
        <v>04 0139</v>
      </c>
      <c r="F4335" s="28" t="s">
        <v>4978</v>
      </c>
      <c r="G4335" s="21" t="str">
        <f>VLOOKUP(E4335,'FILIAIS PETZ'!A:E,5,0)</f>
        <v>PETZ PALMAS</v>
      </c>
      <c r="H4335" s="20" t="str">
        <f>VLOOKUP(E4335,'FILIAIS PETZ'!A:D,4,0)</f>
        <v>PMAS-TO</v>
      </c>
      <c r="I4335" s="46">
        <v>45485</v>
      </c>
      <c r="J4335" s="9">
        <v>947302</v>
      </c>
      <c r="K4335" s="84" t="s">
        <v>5858</v>
      </c>
      <c r="L4335" s="83" t="s">
        <v>8898</v>
      </c>
      <c r="M4335" s="46">
        <v>45492</v>
      </c>
      <c r="N4335" s="46">
        <v>45518</v>
      </c>
      <c r="O4335" s="46">
        <v>45498</v>
      </c>
      <c r="P4335" s="91" t="s">
        <v>4990</v>
      </c>
      <c r="Q4335" s="84">
        <v>3</v>
      </c>
      <c r="R4335" s="91">
        <v>1</v>
      </c>
      <c r="S4335" s="9">
        <v>8</v>
      </c>
      <c r="T4335" s="9" t="s">
        <v>32</v>
      </c>
      <c r="U4335" s="9">
        <v>11002</v>
      </c>
      <c r="V4335" s="9">
        <v>11002</v>
      </c>
      <c r="W4335" s="9" t="s">
        <v>4984</v>
      </c>
      <c r="X4335" s="10" t="s">
        <v>4985</v>
      </c>
      <c r="Y4335" s="10" t="s">
        <v>4993</v>
      </c>
      <c r="Z4335" s="9" t="s">
        <v>8241</v>
      </c>
      <c r="AA4335" s="9" t="s">
        <v>4989</v>
      </c>
      <c r="AB4335" s="9" t="s">
        <v>12941</v>
      </c>
      <c r="AC4335" s="9" t="s">
        <v>5006</v>
      </c>
      <c r="AD4335" s="29"/>
      <c r="AE4335" s="20" t="str">
        <f>VLOOKUP(E4335,'FILIAIS PETZ'!A:Q,17,0)</f>
        <v>CO-2</v>
      </c>
      <c r="AF4335" s="20" t="str">
        <f>VLOOKUP(E4335,'FILIAIS PETZ'!A:Q,3,0)</f>
        <v>FELICIO</v>
      </c>
      <c r="AG4335" s="20" t="str">
        <f>VLOOKUP(E4335,'FILIAIS PETZ'!A:Q,2,0)</f>
        <v>R3</v>
      </c>
      <c r="AH4335" s="75">
        <v>380</v>
      </c>
      <c r="AI4335" s="16" t="s">
        <v>8635</v>
      </c>
      <c r="AJ4335" s="43">
        <f>VLOOKUP(E4335,'FILIAIS PETZ'!$A$2:$K$2000,11,0)</f>
        <v>18328118014088</v>
      </c>
      <c r="AK4335" s="44">
        <f t="shared" si="289"/>
        <v>18328118014088</v>
      </c>
    </row>
    <row r="4336" spans="1:37" s="14" customFormat="1" ht="15" customHeight="1" thickBot="1" x14ac:dyDescent="0.25">
      <c r="A4336" s="9">
        <f t="shared" si="288"/>
        <v>947306</v>
      </c>
      <c r="B4336" s="18">
        <f>VLOOKUP(C4336,FORNECEDORES!D:E,2,0)</f>
        <v>214078</v>
      </c>
      <c r="C4336" s="19" t="str">
        <f>VLOOKUP(D4336,FORNECEDORES!A:D,4,0)</f>
        <v>23.572.256/0001-79</v>
      </c>
      <c r="D4336" s="13" t="s">
        <v>4650</v>
      </c>
      <c r="E4336" s="20" t="str">
        <f t="shared" si="285"/>
        <v>04 0024</v>
      </c>
      <c r="F4336" s="28" t="s">
        <v>8626</v>
      </c>
      <c r="G4336" s="21" t="str">
        <f>VLOOKUP(E4336,'FILIAIS PETZ'!A:E,5,0)</f>
        <v>PETZ DIADEMA</v>
      </c>
      <c r="H4336" s="20" t="str">
        <f>VLOOKUP(E4336,'FILIAIS PETZ'!A:D,4,0)</f>
        <v>DDMA-SP</v>
      </c>
      <c r="I4336" s="46">
        <v>45485</v>
      </c>
      <c r="J4336" s="9">
        <v>947306</v>
      </c>
      <c r="K4336" s="84" t="s">
        <v>5858</v>
      </c>
      <c r="L4336" s="83" t="s">
        <v>8806</v>
      </c>
      <c r="M4336" s="46">
        <v>45488</v>
      </c>
      <c r="N4336" s="46">
        <v>45518</v>
      </c>
      <c r="O4336" s="46">
        <v>45496</v>
      </c>
      <c r="P4336" s="91" t="s">
        <v>4990</v>
      </c>
      <c r="Q4336" s="84">
        <v>3</v>
      </c>
      <c r="R4336" s="91">
        <v>1</v>
      </c>
      <c r="S4336" s="9">
        <v>8</v>
      </c>
      <c r="T4336" s="9" t="s">
        <v>32</v>
      </c>
      <c r="U4336" s="9">
        <v>11002</v>
      </c>
      <c r="V4336" s="9">
        <v>11002</v>
      </c>
      <c r="W4336" s="9" t="s">
        <v>5057</v>
      </c>
      <c r="X4336" s="10" t="s">
        <v>4985</v>
      </c>
      <c r="Y4336" s="10" t="s">
        <v>4997</v>
      </c>
      <c r="Z4336" s="10" t="s">
        <v>4993</v>
      </c>
      <c r="AA4336" s="10" t="s">
        <v>4989</v>
      </c>
      <c r="AB4336" s="10" t="s">
        <v>12941</v>
      </c>
      <c r="AC4336" s="9" t="s">
        <v>5006</v>
      </c>
      <c r="AD4336" s="29"/>
      <c r="AE4336" s="20" t="str">
        <f>VLOOKUP(E4336,'FILIAIS PETZ'!A:Q,17,0)</f>
        <v>SP3</v>
      </c>
      <c r="AF4336" s="20" t="str">
        <f>VLOOKUP(E4336,'FILIAIS PETZ'!A:Q,3,0)</f>
        <v>FELICIO</v>
      </c>
      <c r="AG4336" s="20" t="str">
        <f>VLOOKUP(E4336,'FILIAIS PETZ'!A:Q,2,0)</f>
        <v>R3</v>
      </c>
      <c r="AH4336" s="75">
        <v>4480</v>
      </c>
      <c r="AI4336" s="16" t="s">
        <v>8637</v>
      </c>
      <c r="AJ4336" s="43">
        <f>VLOOKUP(E4336,'FILIAIS PETZ'!$A$2:$K$2000,11,0)</f>
        <v>18328118000966</v>
      </c>
      <c r="AK4336" s="44">
        <f t="shared" si="289"/>
        <v>18328118000966</v>
      </c>
    </row>
    <row r="4337" spans="1:37" s="14" customFormat="1" ht="15" customHeight="1" thickBot="1" x14ac:dyDescent="0.25">
      <c r="A4337" s="9">
        <f t="shared" si="288"/>
        <v>947309</v>
      </c>
      <c r="B4337" s="18">
        <f>VLOOKUP(C4337,FORNECEDORES!D:E,2,0)</f>
        <v>698619</v>
      </c>
      <c r="C4337" s="19" t="str">
        <f>VLOOKUP(D4337,FORNECEDORES!A:D,4,0)</f>
        <v>07.885.198/0001-87</v>
      </c>
      <c r="D4337" s="13" t="s">
        <v>5327</v>
      </c>
      <c r="E4337" s="20" t="str">
        <f t="shared" si="285"/>
        <v>04 0244</v>
      </c>
      <c r="F4337" s="28" t="s">
        <v>4957</v>
      </c>
      <c r="G4337" s="21" t="str">
        <f>VLOOKUP(E4337,'FILIAIS PETZ'!A:E,5,0)</f>
        <v>PETZ GOVERNADOR VALADARES</v>
      </c>
      <c r="H4337" s="20" t="str">
        <f>VLOOKUP(E4337,'FILIAIS PETZ'!A:D,4,0)</f>
        <v>GVLD-MG</v>
      </c>
      <c r="I4337" s="46">
        <v>45485</v>
      </c>
      <c r="J4337" s="9">
        <v>947309</v>
      </c>
      <c r="K4337" s="84" t="s">
        <v>5858</v>
      </c>
      <c r="L4337" s="83" t="s">
        <v>8807</v>
      </c>
      <c r="M4337" s="46">
        <v>45489</v>
      </c>
      <c r="N4337" s="46">
        <v>45518</v>
      </c>
      <c r="O4337" s="46">
        <v>45496</v>
      </c>
      <c r="P4337" s="91" t="s">
        <v>4982</v>
      </c>
      <c r="Q4337" s="84">
        <v>3</v>
      </c>
      <c r="R4337" s="91">
        <v>1</v>
      </c>
      <c r="S4337" s="9">
        <v>8</v>
      </c>
      <c r="T4337" s="9" t="s">
        <v>32</v>
      </c>
      <c r="U4337" s="9">
        <v>11002</v>
      </c>
      <c r="V4337" s="9">
        <v>11002</v>
      </c>
      <c r="W4337" s="9" t="s">
        <v>8492</v>
      </c>
      <c r="X4337" s="10" t="s">
        <v>4992</v>
      </c>
      <c r="Y4337" s="10" t="s">
        <v>4993</v>
      </c>
      <c r="Z4337" s="10" t="s">
        <v>4993</v>
      </c>
      <c r="AA4337" s="10" t="s">
        <v>4992</v>
      </c>
      <c r="AB4337" s="10" t="s">
        <v>5005</v>
      </c>
      <c r="AC4337" s="9" t="s">
        <v>4988</v>
      </c>
      <c r="AD4337" s="29" t="s">
        <v>8629</v>
      </c>
      <c r="AE4337" s="20" t="str">
        <f>VLOOKUP(E4337,'FILIAIS PETZ'!A:Q,17,0)</f>
        <v>MG-2</v>
      </c>
      <c r="AF4337" s="20" t="str">
        <f>VLOOKUP(E4337,'FILIAIS PETZ'!A:Q,3,0)</f>
        <v>FELICIO</v>
      </c>
      <c r="AG4337" s="20" t="str">
        <f>VLOOKUP(E4337,'FILIAIS PETZ'!A:Q,2,0)</f>
        <v>R3</v>
      </c>
      <c r="AH4337" s="75">
        <v>1483.12</v>
      </c>
      <c r="AI4337" s="16" t="s">
        <v>8638</v>
      </c>
      <c r="AJ4337" s="43" t="str">
        <f>VLOOKUP(E4337,'FILIAIS PETZ'!$A$2:$K$2000,11,0)</f>
        <v>18.328.118/0231-50</v>
      </c>
      <c r="AK4337" s="44" t="str">
        <f t="shared" si="289"/>
        <v>18.328.118/0231-50</v>
      </c>
    </row>
    <row r="4338" spans="1:37" s="14" customFormat="1" ht="15" customHeight="1" thickBot="1" x14ac:dyDescent="0.25">
      <c r="B4338" s="18">
        <f>VLOOKUP(C4338,FORNECEDORES!D:E,2,0)</f>
        <v>40460</v>
      </c>
      <c r="C4338" s="19" t="str">
        <f>VLOOKUP(D4338,FORNECEDORES!A:D,4,0)</f>
        <v>30.515.748/0001-98</v>
      </c>
      <c r="D4338" s="13" t="s">
        <v>2732</v>
      </c>
      <c r="E4338" s="20" t="str">
        <f t="shared" si="285"/>
        <v>04 0019</v>
      </c>
      <c r="F4338" s="28" t="s">
        <v>8977</v>
      </c>
      <c r="G4338" s="21" t="str">
        <f>VLOOKUP(E4338,'FILIAIS PETZ'!A:E,5,0)</f>
        <v>PETZ BUTANTA</v>
      </c>
      <c r="H4338" s="20" t="str">
        <f>VLOOKUP(E4338,'FILIAIS PETZ'!A:D,4,0)</f>
        <v>BTTA-SP</v>
      </c>
      <c r="I4338" s="46">
        <v>45485</v>
      </c>
      <c r="J4338" s="9">
        <v>945862</v>
      </c>
      <c r="K4338" s="84" t="s">
        <v>9047</v>
      </c>
      <c r="L4338" s="83" t="s">
        <v>13480</v>
      </c>
      <c r="M4338" s="46">
        <v>45524</v>
      </c>
      <c r="N4338" s="46">
        <v>45574</v>
      </c>
      <c r="O4338" s="46">
        <v>45568</v>
      </c>
      <c r="P4338" s="91" t="s">
        <v>4990</v>
      </c>
      <c r="Q4338" s="84">
        <v>3</v>
      </c>
      <c r="R4338" s="91">
        <v>1</v>
      </c>
      <c r="S4338" s="9">
        <v>8</v>
      </c>
      <c r="T4338" s="9" t="s">
        <v>32</v>
      </c>
      <c r="U4338" s="9">
        <v>11002</v>
      </c>
      <c r="V4338" s="9">
        <v>11002</v>
      </c>
      <c r="W4338" s="9" t="s">
        <v>5019</v>
      </c>
      <c r="X4338" s="10" t="s">
        <v>4985</v>
      </c>
      <c r="Y4338" s="10" t="s">
        <v>4980</v>
      </c>
      <c r="Z4338" s="9" t="s">
        <v>4980</v>
      </c>
      <c r="AA4338" s="9" t="s">
        <v>4989</v>
      </c>
      <c r="AB4338" s="9" t="s">
        <v>5005</v>
      </c>
      <c r="AC4338" s="9" t="s">
        <v>5006</v>
      </c>
      <c r="AD4338" s="29"/>
      <c r="AE4338" s="20" t="str">
        <f>VLOOKUP(E4338,'FILIAIS PETZ'!A:Q,17,0)</f>
        <v>SP2</v>
      </c>
      <c r="AF4338" s="20" t="str">
        <f>VLOOKUP(E4338,'FILIAIS PETZ'!A:Q,3,0)</f>
        <v>FELICIO</v>
      </c>
      <c r="AG4338" s="20" t="str">
        <f>VLOOKUP(E4338,'FILIAIS PETZ'!A:Q,2,0)</f>
        <v>R3</v>
      </c>
      <c r="AH4338" s="75">
        <v>648.88</v>
      </c>
      <c r="AI4338" s="16" t="s">
        <v>10672</v>
      </c>
      <c r="AJ4338" s="45"/>
      <c r="AK4338" s="44"/>
    </row>
    <row r="4339" spans="1:37" s="14" customFormat="1" ht="15" customHeight="1" thickBot="1" x14ac:dyDescent="0.25">
      <c r="B4339" s="18">
        <f>VLOOKUP(C4339,FORNECEDORES!D:E,2,0)</f>
        <v>40460</v>
      </c>
      <c r="C4339" s="19" t="str">
        <f>VLOOKUP(D4339,FORNECEDORES!A:D,4,0)</f>
        <v>30.515.748/0001-98</v>
      </c>
      <c r="D4339" s="13" t="s">
        <v>2732</v>
      </c>
      <c r="E4339" s="20" t="str">
        <f t="shared" si="285"/>
        <v>04 0221</v>
      </c>
      <c r="F4339" s="28" t="s">
        <v>8980</v>
      </c>
      <c r="G4339" s="21" t="str">
        <f>VLOOKUP(E4339,'FILIAIS PETZ'!A:E,5,0)</f>
        <v>PETZ GASTAO VIDIGAL</v>
      </c>
      <c r="H4339" s="20" t="str">
        <f>VLOOKUP(E4339,'FILIAIS PETZ'!A:D,4,0)</f>
        <v>GVDL-SP</v>
      </c>
      <c r="I4339" s="46">
        <v>45485</v>
      </c>
      <c r="J4339" s="9">
        <v>945871</v>
      </c>
      <c r="K4339" s="84" t="s">
        <v>9047</v>
      </c>
      <c r="L4339" s="83" t="s">
        <v>12668</v>
      </c>
      <c r="M4339" s="46">
        <v>45524</v>
      </c>
      <c r="N4339" s="46">
        <v>45574</v>
      </c>
      <c r="O4339" s="46">
        <v>45568</v>
      </c>
      <c r="P4339" s="91" t="s">
        <v>4990</v>
      </c>
      <c r="Q4339" s="84">
        <v>3</v>
      </c>
      <c r="R4339" s="91">
        <v>1</v>
      </c>
      <c r="S4339" s="9">
        <v>8</v>
      </c>
      <c r="T4339" s="9" t="s">
        <v>32</v>
      </c>
      <c r="U4339" s="9">
        <v>11002</v>
      </c>
      <c r="V4339" s="9">
        <v>11002</v>
      </c>
      <c r="W4339" s="9" t="s">
        <v>5019</v>
      </c>
      <c r="X4339" s="10" t="s">
        <v>4985</v>
      </c>
      <c r="Y4339" s="10" t="s">
        <v>4980</v>
      </c>
      <c r="Z4339" s="9" t="s">
        <v>4980</v>
      </c>
      <c r="AA4339" s="9" t="s">
        <v>4989</v>
      </c>
      <c r="AB4339" s="9" t="s">
        <v>5005</v>
      </c>
      <c r="AC4339" s="9" t="s">
        <v>5006</v>
      </c>
      <c r="AD4339" s="29"/>
      <c r="AE4339" s="20" t="str">
        <f>VLOOKUP(E4339,'FILIAIS PETZ'!A:Q,17,0)</f>
        <v>SP7</v>
      </c>
      <c r="AF4339" s="20" t="str">
        <f>VLOOKUP(E4339,'FILIAIS PETZ'!A:Q,3,0)</f>
        <v>FELICIO</v>
      </c>
      <c r="AG4339" s="20" t="str">
        <f>VLOOKUP(E4339,'FILIAIS PETZ'!A:Q,2,0)</f>
        <v>R3</v>
      </c>
      <c r="AH4339" s="75">
        <v>160.22</v>
      </c>
      <c r="AI4339" s="16" t="s">
        <v>10672</v>
      </c>
      <c r="AJ4339" s="45"/>
      <c r="AK4339" s="44"/>
    </row>
    <row r="4340" spans="1:37" s="14" customFormat="1" ht="15" customHeight="1" thickBot="1" x14ac:dyDescent="0.25">
      <c r="B4340" s="18">
        <f>VLOOKUP(C4340,FORNECEDORES!D:E,2,0)</f>
        <v>40460</v>
      </c>
      <c r="C4340" s="19" t="str">
        <f>VLOOKUP(D4340,FORNECEDORES!A:D,4,0)</f>
        <v>30.515.748/0001-98</v>
      </c>
      <c r="D4340" s="13" t="s">
        <v>2732</v>
      </c>
      <c r="E4340" s="20" t="str">
        <f t="shared" si="285"/>
        <v>04 0060</v>
      </c>
      <c r="F4340" s="28" t="s">
        <v>8625</v>
      </c>
      <c r="G4340" s="21" t="str">
        <f>VLOOKUP(E4340,'FILIAIS PETZ'!A:E,5,0)</f>
        <v>PETZ PACAEMBU</v>
      </c>
      <c r="H4340" s="20" t="str">
        <f>VLOOKUP(E4340,'FILIAIS PETZ'!A:D,4,0)</f>
        <v>PCBU-SP</v>
      </c>
      <c r="I4340" s="46">
        <v>45485</v>
      </c>
      <c r="J4340" s="9">
        <v>945947</v>
      </c>
      <c r="K4340" s="84" t="s">
        <v>9047</v>
      </c>
      <c r="L4340" s="83" t="s">
        <v>12669</v>
      </c>
      <c r="M4340" s="46">
        <v>45524</v>
      </c>
      <c r="N4340" s="46">
        <v>45574</v>
      </c>
      <c r="O4340" s="46">
        <v>45568</v>
      </c>
      <c r="P4340" s="91" t="s">
        <v>4990</v>
      </c>
      <c r="Q4340" s="84">
        <v>3</v>
      </c>
      <c r="R4340" s="91">
        <v>1</v>
      </c>
      <c r="S4340" s="9">
        <v>8</v>
      </c>
      <c r="T4340" s="9" t="s">
        <v>32</v>
      </c>
      <c r="U4340" s="9">
        <v>11002</v>
      </c>
      <c r="V4340" s="9">
        <v>11002</v>
      </c>
      <c r="W4340" s="9" t="s">
        <v>5019</v>
      </c>
      <c r="X4340" s="10" t="s">
        <v>4985</v>
      </c>
      <c r="Y4340" s="10" t="s">
        <v>4980</v>
      </c>
      <c r="Z4340" s="9" t="s">
        <v>4980</v>
      </c>
      <c r="AA4340" s="9" t="s">
        <v>4989</v>
      </c>
      <c r="AB4340" s="9" t="s">
        <v>5005</v>
      </c>
      <c r="AC4340" s="9" t="s">
        <v>5006</v>
      </c>
      <c r="AD4340" s="29"/>
      <c r="AE4340" s="20" t="str">
        <f>VLOOKUP(E4340,'FILIAIS PETZ'!A:Q,17,0)</f>
        <v>SP2</v>
      </c>
      <c r="AF4340" s="20" t="str">
        <f>VLOOKUP(E4340,'FILIAIS PETZ'!A:Q,3,0)</f>
        <v>FELICIO</v>
      </c>
      <c r="AG4340" s="20" t="str">
        <f>VLOOKUP(E4340,'FILIAIS PETZ'!A:Q,2,0)</f>
        <v>R3</v>
      </c>
      <c r="AH4340" s="75">
        <v>134.13999999999999</v>
      </c>
      <c r="AI4340" s="16" t="s">
        <v>10672</v>
      </c>
      <c r="AJ4340" s="45"/>
      <c r="AK4340" s="44"/>
    </row>
    <row r="4341" spans="1:37" s="14" customFormat="1" ht="15" customHeight="1" thickBot="1" x14ac:dyDescent="0.25">
      <c r="B4341" s="18">
        <f>VLOOKUP(C4341,FORNECEDORES!D:E,2,0)</f>
        <v>40460</v>
      </c>
      <c r="C4341" s="19" t="str">
        <f>VLOOKUP(D4341,FORNECEDORES!A:D,4,0)</f>
        <v>30.515.748/0001-98</v>
      </c>
      <c r="D4341" s="13" t="s">
        <v>2732</v>
      </c>
      <c r="E4341" s="20" t="str">
        <f t="shared" si="285"/>
        <v>04 0011</v>
      </c>
      <c r="F4341" s="28" t="s">
        <v>8976</v>
      </c>
      <c r="G4341" s="21" t="str">
        <f>VLOOKUP(E4341,'FILIAIS PETZ'!A:E,5,0)</f>
        <v>PETZ AUGUSTA</v>
      </c>
      <c r="H4341" s="20" t="str">
        <f>VLOOKUP(E4341,'FILIAIS PETZ'!A:D,4,0)</f>
        <v>AUGT-SP</v>
      </c>
      <c r="I4341" s="46">
        <v>45485</v>
      </c>
      <c r="J4341" s="9">
        <v>945802</v>
      </c>
      <c r="K4341" s="84"/>
      <c r="L4341" s="83"/>
      <c r="M4341" s="46"/>
      <c r="N4341" s="46"/>
      <c r="O4341" s="46"/>
      <c r="P4341" s="91" t="s">
        <v>4990</v>
      </c>
      <c r="Q4341" s="84">
        <v>3</v>
      </c>
      <c r="R4341" s="91">
        <v>1</v>
      </c>
      <c r="S4341" s="9">
        <v>8</v>
      </c>
      <c r="T4341" s="9" t="s">
        <v>32</v>
      </c>
      <c r="U4341" s="9">
        <v>11002</v>
      </c>
      <c r="V4341" s="9">
        <v>11002</v>
      </c>
      <c r="W4341" s="9" t="s">
        <v>5019</v>
      </c>
      <c r="X4341" s="10" t="s">
        <v>4985</v>
      </c>
      <c r="Y4341" s="10" t="s">
        <v>4980</v>
      </c>
      <c r="Z4341" s="9" t="s">
        <v>4980</v>
      </c>
      <c r="AA4341" s="9" t="s">
        <v>4989</v>
      </c>
      <c r="AB4341" s="9" t="s">
        <v>5005</v>
      </c>
      <c r="AC4341" s="9" t="s">
        <v>5006</v>
      </c>
      <c r="AD4341" s="29"/>
      <c r="AE4341" s="20" t="str">
        <f>VLOOKUP(E4341,'FILIAIS PETZ'!A:Q,17,0)</f>
        <v>SP2</v>
      </c>
      <c r="AF4341" s="20" t="str">
        <f>VLOOKUP(E4341,'FILIAIS PETZ'!A:Q,3,0)</f>
        <v>FELICIO</v>
      </c>
      <c r="AG4341" s="20" t="str">
        <f>VLOOKUP(E4341,'FILIAIS PETZ'!A:Q,2,0)</f>
        <v>R3</v>
      </c>
      <c r="AH4341" s="75">
        <v>649.15</v>
      </c>
      <c r="AI4341" s="16" t="s">
        <v>11375</v>
      </c>
      <c r="AJ4341" s="45"/>
      <c r="AK4341" s="44"/>
    </row>
    <row r="4342" spans="1:37" s="14" customFormat="1" ht="15" customHeight="1" thickBot="1" x14ac:dyDescent="0.25">
      <c r="B4342" s="18">
        <f>VLOOKUP(C4342,FORNECEDORES!D:E,2,0)</f>
        <v>40460</v>
      </c>
      <c r="C4342" s="19" t="str">
        <f>VLOOKUP(D4342,FORNECEDORES!A:D,4,0)</f>
        <v>30.515.748/0001-98</v>
      </c>
      <c r="D4342" s="13" t="s">
        <v>2732</v>
      </c>
      <c r="E4342" s="20" t="str">
        <f t="shared" si="285"/>
        <v>04 0019</v>
      </c>
      <c r="F4342" s="28" t="s">
        <v>8977</v>
      </c>
      <c r="G4342" s="21" t="str">
        <f>VLOOKUP(E4342,'FILIAIS PETZ'!A:E,5,0)</f>
        <v>PETZ BUTANTA</v>
      </c>
      <c r="H4342" s="20" t="str">
        <f>VLOOKUP(E4342,'FILIAIS PETZ'!A:D,4,0)</f>
        <v>BTTA-SP</v>
      </c>
      <c r="I4342" s="46">
        <v>45485</v>
      </c>
      <c r="J4342" s="9">
        <v>945866</v>
      </c>
      <c r="K4342" s="84"/>
      <c r="L4342" s="83"/>
      <c r="M4342" s="46"/>
      <c r="N4342" s="46"/>
      <c r="O4342" s="46"/>
      <c r="P4342" s="91" t="s">
        <v>4990</v>
      </c>
      <c r="Q4342" s="84">
        <v>3</v>
      </c>
      <c r="R4342" s="91">
        <v>1</v>
      </c>
      <c r="S4342" s="9">
        <v>8</v>
      </c>
      <c r="T4342" s="9" t="s">
        <v>32</v>
      </c>
      <c r="U4342" s="9">
        <v>11002</v>
      </c>
      <c r="V4342" s="9">
        <v>11002</v>
      </c>
      <c r="W4342" s="9" t="s">
        <v>5019</v>
      </c>
      <c r="X4342" s="10" t="s">
        <v>4985</v>
      </c>
      <c r="Y4342" s="10" t="s">
        <v>4980</v>
      </c>
      <c r="Z4342" s="9" t="s">
        <v>4980</v>
      </c>
      <c r="AA4342" s="9" t="s">
        <v>4989</v>
      </c>
      <c r="AB4342" s="9" t="s">
        <v>5005</v>
      </c>
      <c r="AC4342" s="9" t="s">
        <v>5006</v>
      </c>
      <c r="AD4342" s="29"/>
      <c r="AE4342" s="20" t="str">
        <f>VLOOKUP(E4342,'FILIAIS PETZ'!A:Q,17,0)</f>
        <v>SP2</v>
      </c>
      <c r="AF4342" s="20" t="str">
        <f>VLOOKUP(E4342,'FILIAIS PETZ'!A:Q,3,0)</f>
        <v>FELICIO</v>
      </c>
      <c r="AG4342" s="20" t="str">
        <f>VLOOKUP(E4342,'FILIAIS PETZ'!A:Q,2,0)</f>
        <v>R3</v>
      </c>
      <c r="AH4342" s="75">
        <v>458.41</v>
      </c>
      <c r="AI4342" s="16" t="s">
        <v>11375</v>
      </c>
      <c r="AJ4342" s="45"/>
      <c r="AK4342" s="44"/>
    </row>
    <row r="4343" spans="1:37" s="14" customFormat="1" ht="15" customHeight="1" thickBot="1" x14ac:dyDescent="0.25">
      <c r="B4343" s="18">
        <f>VLOOKUP(C4343,FORNECEDORES!D:E,2,0)</f>
        <v>40460</v>
      </c>
      <c r="C4343" s="19" t="str">
        <f>VLOOKUP(D4343,FORNECEDORES!A:D,4,0)</f>
        <v>30.515.748/0001-98</v>
      </c>
      <c r="D4343" s="13" t="s">
        <v>2732</v>
      </c>
      <c r="E4343" s="20" t="str">
        <f t="shared" si="285"/>
        <v>04 0221</v>
      </c>
      <c r="F4343" s="28" t="s">
        <v>8980</v>
      </c>
      <c r="G4343" s="21" t="str">
        <f>VLOOKUP(E4343,'FILIAIS PETZ'!A:E,5,0)</f>
        <v>PETZ GASTAO VIDIGAL</v>
      </c>
      <c r="H4343" s="20" t="str">
        <f>VLOOKUP(E4343,'FILIAIS PETZ'!A:D,4,0)</f>
        <v>GVDL-SP</v>
      </c>
      <c r="I4343" s="46">
        <v>45485</v>
      </c>
      <c r="J4343" s="9">
        <v>945874</v>
      </c>
      <c r="K4343" s="84"/>
      <c r="L4343" s="83"/>
      <c r="M4343" s="46"/>
      <c r="N4343" s="46"/>
      <c r="O4343" s="46"/>
      <c r="P4343" s="91" t="s">
        <v>4990</v>
      </c>
      <c r="Q4343" s="84">
        <v>3</v>
      </c>
      <c r="R4343" s="91">
        <v>1</v>
      </c>
      <c r="S4343" s="9">
        <v>8</v>
      </c>
      <c r="T4343" s="9" t="s">
        <v>32</v>
      </c>
      <c r="U4343" s="9">
        <v>11002</v>
      </c>
      <c r="V4343" s="9">
        <v>11002</v>
      </c>
      <c r="W4343" s="9" t="s">
        <v>5019</v>
      </c>
      <c r="X4343" s="10" t="s">
        <v>4985</v>
      </c>
      <c r="Y4343" s="10" t="s">
        <v>4980</v>
      </c>
      <c r="Z4343" s="9" t="s">
        <v>4980</v>
      </c>
      <c r="AA4343" s="9" t="s">
        <v>4989</v>
      </c>
      <c r="AB4343" s="9" t="s">
        <v>5005</v>
      </c>
      <c r="AC4343" s="9" t="s">
        <v>5006</v>
      </c>
      <c r="AD4343" s="29"/>
      <c r="AE4343" s="20" t="str">
        <f>VLOOKUP(E4343,'FILIAIS PETZ'!A:Q,17,0)</f>
        <v>SP7</v>
      </c>
      <c r="AF4343" s="20" t="str">
        <f>VLOOKUP(E4343,'FILIAIS PETZ'!A:Q,3,0)</f>
        <v>FELICIO</v>
      </c>
      <c r="AG4343" s="20" t="str">
        <f>VLOOKUP(E4343,'FILIAIS PETZ'!A:Q,2,0)</f>
        <v>R3</v>
      </c>
      <c r="AH4343" s="75">
        <v>565.54999999999995</v>
      </c>
      <c r="AI4343" s="16" t="s">
        <v>11375</v>
      </c>
      <c r="AJ4343" s="45"/>
      <c r="AK4343" s="44"/>
    </row>
    <row r="4344" spans="1:37" s="14" customFormat="1" ht="15" customHeight="1" thickBot="1" x14ac:dyDescent="0.25">
      <c r="B4344" s="18">
        <f>VLOOKUP(C4344,FORNECEDORES!D:E,2,0)</f>
        <v>40460</v>
      </c>
      <c r="C4344" s="19" t="str">
        <f>VLOOKUP(D4344,FORNECEDORES!A:D,4,0)</f>
        <v>30.515.748/0001-98</v>
      </c>
      <c r="D4344" s="13" t="s">
        <v>2732</v>
      </c>
      <c r="E4344" s="20" t="str">
        <f t="shared" si="285"/>
        <v>04 0010</v>
      </c>
      <c r="F4344" s="28" t="s">
        <v>8983</v>
      </c>
      <c r="G4344" s="21" t="str">
        <f>VLOOKUP(E4344,'FILIAIS PETZ'!A:E,5,0)</f>
        <v>PETZ SANTA CECILIA</v>
      </c>
      <c r="H4344" s="20" t="str">
        <f>VLOOKUP(E4344,'FILIAIS PETZ'!A:D,4,0)</f>
        <v>STCE-SP</v>
      </c>
      <c r="I4344" s="46">
        <v>45485</v>
      </c>
      <c r="J4344" s="9">
        <v>945983</v>
      </c>
      <c r="K4344" s="84"/>
      <c r="L4344" s="83"/>
      <c r="M4344" s="46"/>
      <c r="N4344" s="46"/>
      <c r="O4344" s="46"/>
      <c r="P4344" s="91" t="s">
        <v>4990</v>
      </c>
      <c r="Q4344" s="84">
        <v>3</v>
      </c>
      <c r="R4344" s="91">
        <v>1</v>
      </c>
      <c r="S4344" s="9">
        <v>8</v>
      </c>
      <c r="T4344" s="9" t="s">
        <v>32</v>
      </c>
      <c r="U4344" s="9">
        <v>11002</v>
      </c>
      <c r="V4344" s="9">
        <v>11002</v>
      </c>
      <c r="W4344" s="9" t="s">
        <v>5019</v>
      </c>
      <c r="X4344" s="10" t="s">
        <v>4985</v>
      </c>
      <c r="Y4344" s="10" t="s">
        <v>4980</v>
      </c>
      <c r="Z4344" s="9" t="s">
        <v>4980</v>
      </c>
      <c r="AA4344" s="9" t="s">
        <v>4989</v>
      </c>
      <c r="AB4344" s="9" t="s">
        <v>5005</v>
      </c>
      <c r="AC4344" s="9" t="s">
        <v>5006</v>
      </c>
      <c r="AD4344" s="29"/>
      <c r="AE4344" s="20" t="str">
        <f>VLOOKUP(E4344,'FILIAIS PETZ'!A:Q,17,0)</f>
        <v>SP2</v>
      </c>
      <c r="AF4344" s="20" t="str">
        <f>VLOOKUP(E4344,'FILIAIS PETZ'!A:Q,3,0)</f>
        <v>FELICIO</v>
      </c>
      <c r="AG4344" s="20" t="str">
        <f>VLOOKUP(E4344,'FILIAIS PETZ'!A:Q,2,0)</f>
        <v>R3</v>
      </c>
      <c r="AH4344" s="75">
        <v>330.28</v>
      </c>
      <c r="AI4344" s="16" t="s">
        <v>11375</v>
      </c>
      <c r="AJ4344" s="45"/>
      <c r="AK4344" s="44"/>
    </row>
    <row r="4345" spans="1:37" s="14" customFormat="1" ht="15" customHeight="1" thickBot="1" x14ac:dyDescent="0.25">
      <c r="B4345" s="18">
        <f>VLOOKUP(C4345,FORNECEDORES!D:E,2,0)</f>
        <v>40460</v>
      </c>
      <c r="C4345" s="19" t="str">
        <f>VLOOKUP(D4345,FORNECEDORES!A:D,4,0)</f>
        <v>30.515.748/0001-98</v>
      </c>
      <c r="D4345" s="13" t="s">
        <v>2732</v>
      </c>
      <c r="E4345" s="20" t="str">
        <f t="shared" si="285"/>
        <v>04 0067</v>
      </c>
      <c r="F4345" s="28" t="s">
        <v>8611</v>
      </c>
      <c r="G4345" s="21" t="str">
        <f>VLOOKUP(E4345,'FILIAIS PETZ'!A:E,5,0)</f>
        <v>PETZ EXTRA RICARDO JAFET</v>
      </c>
      <c r="H4345" s="20" t="str">
        <f>VLOOKUP(E4345,'FILIAIS PETZ'!A:D,4,0)</f>
        <v>RJAF-SP</v>
      </c>
      <c r="I4345" s="46">
        <v>45485</v>
      </c>
      <c r="J4345" s="9">
        <v>945959</v>
      </c>
      <c r="K4345" s="84"/>
      <c r="L4345" s="83"/>
      <c r="M4345" s="46"/>
      <c r="N4345" s="46"/>
      <c r="O4345" s="46"/>
      <c r="P4345" s="91" t="s">
        <v>4990</v>
      </c>
      <c r="Q4345" s="84">
        <v>3</v>
      </c>
      <c r="R4345" s="91">
        <v>1</v>
      </c>
      <c r="S4345" s="9">
        <v>8</v>
      </c>
      <c r="T4345" s="9" t="s">
        <v>32</v>
      </c>
      <c r="U4345" s="9">
        <v>11002</v>
      </c>
      <c r="V4345" s="9">
        <v>11002</v>
      </c>
      <c r="W4345" s="9" t="s">
        <v>5019</v>
      </c>
      <c r="X4345" s="10" t="s">
        <v>4985</v>
      </c>
      <c r="Y4345" s="10" t="s">
        <v>4980</v>
      </c>
      <c r="Z4345" s="9" t="s">
        <v>4980</v>
      </c>
      <c r="AA4345" s="9" t="s">
        <v>4989</v>
      </c>
      <c r="AB4345" s="9" t="s">
        <v>5005</v>
      </c>
      <c r="AC4345" s="9" t="s">
        <v>5006</v>
      </c>
      <c r="AD4345" s="29"/>
      <c r="AE4345" s="20" t="str">
        <f>VLOOKUP(E4345,'FILIAIS PETZ'!A:Q,17,0)</f>
        <v>SP2</v>
      </c>
      <c r="AF4345" s="20" t="str">
        <f>VLOOKUP(E4345,'FILIAIS PETZ'!A:Q,3,0)</f>
        <v>FELICIO</v>
      </c>
      <c r="AG4345" s="20" t="str">
        <f>VLOOKUP(E4345,'FILIAIS PETZ'!A:Q,2,0)</f>
        <v>R3</v>
      </c>
      <c r="AH4345" s="75">
        <v>105.99</v>
      </c>
      <c r="AI4345" s="16" t="s">
        <v>11375</v>
      </c>
      <c r="AJ4345" s="45"/>
      <c r="AK4345" s="44"/>
    </row>
    <row r="4346" spans="1:37" s="14" customFormat="1" ht="15" customHeight="1" thickBot="1" x14ac:dyDescent="0.25">
      <c r="B4346" s="18">
        <f>VLOOKUP(C4346,FORNECEDORES!D:E,2,0)</f>
        <v>40460</v>
      </c>
      <c r="C4346" s="19" t="str">
        <f>VLOOKUP(D4346,FORNECEDORES!A:D,4,0)</f>
        <v>30.515.748/0001-98</v>
      </c>
      <c r="D4346" s="13" t="s">
        <v>2732</v>
      </c>
      <c r="E4346" s="20" t="str">
        <f t="shared" si="285"/>
        <v>04 0060</v>
      </c>
      <c r="F4346" s="28" t="s">
        <v>8625</v>
      </c>
      <c r="G4346" s="21" t="str">
        <f>VLOOKUP(E4346,'FILIAIS PETZ'!A:E,5,0)</f>
        <v>PETZ PACAEMBU</v>
      </c>
      <c r="H4346" s="20" t="str">
        <f>VLOOKUP(E4346,'FILIAIS PETZ'!A:D,4,0)</f>
        <v>PCBU-SP</v>
      </c>
      <c r="I4346" s="46">
        <v>45485</v>
      </c>
      <c r="J4346" s="9">
        <v>945948</v>
      </c>
      <c r="K4346" s="84"/>
      <c r="L4346" s="83"/>
      <c r="M4346" s="46"/>
      <c r="N4346" s="46"/>
      <c r="O4346" s="46"/>
      <c r="P4346" s="91" t="s">
        <v>4990</v>
      </c>
      <c r="Q4346" s="84">
        <v>3</v>
      </c>
      <c r="R4346" s="91">
        <v>1</v>
      </c>
      <c r="S4346" s="9">
        <v>8</v>
      </c>
      <c r="T4346" s="9" t="s">
        <v>32</v>
      </c>
      <c r="U4346" s="9">
        <v>11002</v>
      </c>
      <c r="V4346" s="9">
        <v>11002</v>
      </c>
      <c r="W4346" s="9" t="s">
        <v>5019</v>
      </c>
      <c r="X4346" s="10" t="s">
        <v>4985</v>
      </c>
      <c r="Y4346" s="10" t="s">
        <v>4980</v>
      </c>
      <c r="Z4346" s="9" t="s">
        <v>4980</v>
      </c>
      <c r="AA4346" s="9" t="s">
        <v>4989</v>
      </c>
      <c r="AB4346" s="9" t="s">
        <v>5005</v>
      </c>
      <c r="AC4346" s="9" t="s">
        <v>5006</v>
      </c>
      <c r="AD4346" s="29"/>
      <c r="AE4346" s="20" t="str">
        <f>VLOOKUP(E4346,'FILIAIS PETZ'!A:Q,17,0)</f>
        <v>SP2</v>
      </c>
      <c r="AF4346" s="20" t="str">
        <f>VLOOKUP(E4346,'FILIAIS PETZ'!A:Q,3,0)</f>
        <v>FELICIO</v>
      </c>
      <c r="AG4346" s="20" t="str">
        <f>VLOOKUP(E4346,'FILIAIS PETZ'!A:Q,2,0)</f>
        <v>R3</v>
      </c>
      <c r="AH4346" s="75">
        <v>73.03</v>
      </c>
      <c r="AI4346" s="16" t="s">
        <v>11376</v>
      </c>
      <c r="AJ4346" s="45"/>
      <c r="AK4346" s="44"/>
    </row>
    <row r="4347" spans="1:37" s="14" customFormat="1" ht="15" customHeight="1" thickBot="1" x14ac:dyDescent="0.25">
      <c r="B4347" s="18">
        <f>VLOOKUP(C4347,FORNECEDORES!D:E,2,0)</f>
        <v>40460</v>
      </c>
      <c r="C4347" s="19" t="str">
        <f>VLOOKUP(D4347,FORNECEDORES!A:D,4,0)</f>
        <v>30.515.748/0001-98</v>
      </c>
      <c r="D4347" s="13" t="s">
        <v>2732</v>
      </c>
      <c r="E4347" s="20" t="str">
        <f t="shared" si="285"/>
        <v>04 0208</v>
      </c>
      <c r="F4347" s="28" t="s">
        <v>8975</v>
      </c>
      <c r="G4347" s="21" t="str">
        <f>VLOOKUP(E4347,'FILIAIS PETZ'!A:E,5,0)</f>
        <v>PETZ AVENIDA ANGELICA</v>
      </c>
      <c r="H4347" s="20" t="str">
        <f>VLOOKUP(E4347,'FILIAIS PETZ'!A:D,4,0)</f>
        <v>ANGL-SP</v>
      </c>
      <c r="I4347" s="46">
        <v>45485</v>
      </c>
      <c r="J4347" s="9">
        <v>945823</v>
      </c>
      <c r="K4347" s="84"/>
      <c r="L4347" s="83"/>
      <c r="M4347" s="46"/>
      <c r="N4347" s="46"/>
      <c r="O4347" s="46"/>
      <c r="P4347" s="91" t="s">
        <v>4990</v>
      </c>
      <c r="Q4347" s="84">
        <v>3</v>
      </c>
      <c r="R4347" s="91">
        <v>1</v>
      </c>
      <c r="S4347" s="9">
        <v>8</v>
      </c>
      <c r="T4347" s="9" t="s">
        <v>32</v>
      </c>
      <c r="U4347" s="9">
        <v>11002</v>
      </c>
      <c r="V4347" s="9">
        <v>11002</v>
      </c>
      <c r="W4347" s="9" t="s">
        <v>5019</v>
      </c>
      <c r="X4347" s="10" t="s">
        <v>4985</v>
      </c>
      <c r="Y4347" s="10" t="s">
        <v>4980</v>
      </c>
      <c r="Z4347" s="9" t="s">
        <v>4980</v>
      </c>
      <c r="AA4347" s="9" t="s">
        <v>4989</v>
      </c>
      <c r="AB4347" s="9" t="s">
        <v>5005</v>
      </c>
      <c r="AC4347" s="9" t="s">
        <v>5006</v>
      </c>
      <c r="AD4347" s="29"/>
      <c r="AE4347" s="20" t="str">
        <f>VLOOKUP(E4347,'FILIAIS PETZ'!A:Q,17,0)</f>
        <v>SP2</v>
      </c>
      <c r="AF4347" s="20" t="str">
        <f>VLOOKUP(E4347,'FILIAIS PETZ'!A:Q,3,0)</f>
        <v>FELICIO</v>
      </c>
      <c r="AG4347" s="20" t="str">
        <f>VLOOKUP(E4347,'FILIAIS PETZ'!A:Q,2,0)</f>
        <v>R3</v>
      </c>
      <c r="AH4347" s="75">
        <v>145.91</v>
      </c>
      <c r="AI4347" s="16" t="s">
        <v>11376</v>
      </c>
      <c r="AJ4347" s="45"/>
      <c r="AK4347" s="44"/>
    </row>
    <row r="4348" spans="1:37" s="14" customFormat="1" ht="15" customHeight="1" thickBot="1" x14ac:dyDescent="0.25">
      <c r="B4348" s="18">
        <f>VLOOKUP(C4348,FORNECEDORES!D:E,2,0)</f>
        <v>40460</v>
      </c>
      <c r="C4348" s="19" t="str">
        <f>VLOOKUP(D4348,FORNECEDORES!A:D,4,0)</f>
        <v>30.515.748/0001-98</v>
      </c>
      <c r="D4348" s="13" t="s">
        <v>2732</v>
      </c>
      <c r="E4348" s="20" t="str">
        <f t="shared" si="285"/>
        <v>04 0271</v>
      </c>
      <c r="F4348" s="28" t="s">
        <v>9568</v>
      </c>
      <c r="G4348" s="21" t="str">
        <f>VLOOKUP(E4348,'FILIAIS PETZ'!A:E,5,0)</f>
        <v>PETZ ALAMEDA SANTOS</v>
      </c>
      <c r="H4348" s="20" t="str">
        <f>VLOOKUP(E4348,'FILIAIS PETZ'!A:D,4,0)</f>
        <v>ASTS-SP</v>
      </c>
      <c r="I4348" s="46">
        <v>45485</v>
      </c>
      <c r="J4348" s="9">
        <v>945788</v>
      </c>
      <c r="K4348" s="84" t="s">
        <v>9047</v>
      </c>
      <c r="L4348" s="83" t="s">
        <v>11377</v>
      </c>
      <c r="M4348" s="46">
        <v>45491</v>
      </c>
      <c r="N4348" s="46">
        <v>45518</v>
      </c>
      <c r="O4348" s="46">
        <v>45505</v>
      </c>
      <c r="P4348" s="91" t="s">
        <v>4990</v>
      </c>
      <c r="Q4348" s="84">
        <v>3</v>
      </c>
      <c r="R4348" s="91">
        <v>1</v>
      </c>
      <c r="S4348" s="9">
        <v>8</v>
      </c>
      <c r="T4348" s="9" t="s">
        <v>32</v>
      </c>
      <c r="U4348" s="9">
        <v>11002</v>
      </c>
      <c r="V4348" s="9">
        <v>11002</v>
      </c>
      <c r="W4348" s="9" t="s">
        <v>5021</v>
      </c>
      <c r="X4348" s="10" t="s">
        <v>4985</v>
      </c>
      <c r="Y4348" s="9" t="s">
        <v>4997</v>
      </c>
      <c r="Z4348" s="9" t="s">
        <v>4993</v>
      </c>
      <c r="AA4348" s="9" t="s">
        <v>4989</v>
      </c>
      <c r="AB4348" s="9" t="s">
        <v>12941</v>
      </c>
      <c r="AC4348" s="9" t="s">
        <v>5006</v>
      </c>
      <c r="AD4348" s="29"/>
      <c r="AE4348" s="20" t="str">
        <f>VLOOKUP(E4348,'FILIAIS PETZ'!A:Q,17,0)</f>
        <v>SP2</v>
      </c>
      <c r="AF4348" s="20" t="str">
        <f>VLOOKUP(E4348,'FILIAIS PETZ'!A:Q,3,0)</f>
        <v>FELICIO</v>
      </c>
      <c r="AG4348" s="20" t="str">
        <f>VLOOKUP(E4348,'FILIAIS PETZ'!A:Q,2,0)</f>
        <v>R3</v>
      </c>
      <c r="AH4348" s="75">
        <v>380</v>
      </c>
      <c r="AI4348" s="16" t="s">
        <v>11378</v>
      </c>
      <c r="AJ4348" s="45"/>
      <c r="AK4348" s="44"/>
    </row>
    <row r="4349" spans="1:37" s="14" customFormat="1" ht="15" customHeight="1" thickBot="1" x14ac:dyDescent="0.25">
      <c r="B4349" s="18">
        <f>VLOOKUP(C4349,FORNECEDORES!D:E,2,0)</f>
        <v>40460</v>
      </c>
      <c r="C4349" s="19" t="str">
        <f>VLOOKUP(D4349,FORNECEDORES!A:D,4,0)</f>
        <v>30.515.748/0001-98</v>
      </c>
      <c r="D4349" s="13" t="s">
        <v>2732</v>
      </c>
      <c r="E4349" s="20" t="str">
        <f t="shared" si="285"/>
        <v>04 0208</v>
      </c>
      <c r="F4349" s="28" t="s">
        <v>8975</v>
      </c>
      <c r="G4349" s="21" t="str">
        <f>VLOOKUP(E4349,'FILIAIS PETZ'!A:E,5,0)</f>
        <v>PETZ AVENIDA ANGELICA</v>
      </c>
      <c r="H4349" s="20" t="str">
        <f>VLOOKUP(E4349,'FILIAIS PETZ'!A:D,4,0)</f>
        <v>ANGL-SP</v>
      </c>
      <c r="I4349" s="46">
        <v>45485</v>
      </c>
      <c r="J4349" s="9">
        <v>945825</v>
      </c>
      <c r="K4349" s="84" t="s">
        <v>9047</v>
      </c>
      <c r="L4349" s="83" t="s">
        <v>11379</v>
      </c>
      <c r="M4349" s="46">
        <v>45491</v>
      </c>
      <c r="N4349" s="46">
        <v>45518</v>
      </c>
      <c r="O4349" s="46">
        <v>45505</v>
      </c>
      <c r="P4349" s="91" t="s">
        <v>4990</v>
      </c>
      <c r="Q4349" s="84">
        <v>3</v>
      </c>
      <c r="R4349" s="91">
        <v>1</v>
      </c>
      <c r="S4349" s="9">
        <v>8</v>
      </c>
      <c r="T4349" s="9" t="s">
        <v>32</v>
      </c>
      <c r="U4349" s="9">
        <v>11002</v>
      </c>
      <c r="V4349" s="9">
        <v>11002</v>
      </c>
      <c r="W4349" s="9" t="s">
        <v>4984</v>
      </c>
      <c r="X4349" s="10" t="s">
        <v>4985</v>
      </c>
      <c r="Y4349" s="9" t="s">
        <v>4997</v>
      </c>
      <c r="Z4349" s="9" t="s">
        <v>4993</v>
      </c>
      <c r="AA4349" s="9" t="s">
        <v>4989</v>
      </c>
      <c r="AB4349" s="9" t="s">
        <v>12941</v>
      </c>
      <c r="AC4349" s="9" t="s">
        <v>5006</v>
      </c>
      <c r="AD4349" s="29"/>
      <c r="AE4349" s="20" t="str">
        <f>VLOOKUP(E4349,'FILIAIS PETZ'!A:Q,17,0)</f>
        <v>SP2</v>
      </c>
      <c r="AF4349" s="20" t="str">
        <f>VLOOKUP(E4349,'FILIAIS PETZ'!A:Q,3,0)</f>
        <v>FELICIO</v>
      </c>
      <c r="AG4349" s="20" t="str">
        <f>VLOOKUP(E4349,'FILIAIS PETZ'!A:Q,2,0)</f>
        <v>R3</v>
      </c>
      <c r="AH4349" s="75">
        <v>380</v>
      </c>
      <c r="AI4349" s="16" t="s">
        <v>11380</v>
      </c>
      <c r="AJ4349" s="45"/>
      <c r="AK4349" s="44"/>
    </row>
    <row r="4350" spans="1:37" s="14" customFormat="1" ht="15" customHeight="1" thickBot="1" x14ac:dyDescent="0.25">
      <c r="B4350" s="18">
        <f>VLOOKUP(C4350,FORNECEDORES!D:E,2,0)</f>
        <v>40460</v>
      </c>
      <c r="C4350" s="19" t="str">
        <f>VLOOKUP(D4350,FORNECEDORES!A:D,4,0)</f>
        <v>30.515.748/0001-98</v>
      </c>
      <c r="D4350" s="13" t="s">
        <v>2732</v>
      </c>
      <c r="E4350" s="20" t="str">
        <f t="shared" si="285"/>
        <v>04 0011</v>
      </c>
      <c r="F4350" s="28" t="s">
        <v>8976</v>
      </c>
      <c r="G4350" s="21" t="str">
        <f>VLOOKUP(E4350,'FILIAIS PETZ'!A:E,5,0)</f>
        <v>PETZ AUGUSTA</v>
      </c>
      <c r="H4350" s="20" t="str">
        <f>VLOOKUP(E4350,'FILIAIS PETZ'!A:D,4,0)</f>
        <v>AUGT-SP</v>
      </c>
      <c r="I4350" s="46">
        <v>45485</v>
      </c>
      <c r="J4350" s="9">
        <v>945803</v>
      </c>
      <c r="K4350" s="84" t="s">
        <v>9047</v>
      </c>
      <c r="L4350" s="83" t="s">
        <v>11381</v>
      </c>
      <c r="M4350" s="46">
        <v>45491</v>
      </c>
      <c r="N4350" s="46">
        <v>45518</v>
      </c>
      <c r="O4350" s="46">
        <v>45505</v>
      </c>
      <c r="P4350" s="91" t="s">
        <v>4990</v>
      </c>
      <c r="Q4350" s="84">
        <v>3</v>
      </c>
      <c r="R4350" s="91">
        <v>1</v>
      </c>
      <c r="S4350" s="9">
        <v>8</v>
      </c>
      <c r="T4350" s="9" t="s">
        <v>32</v>
      </c>
      <c r="U4350" s="9">
        <v>11002</v>
      </c>
      <c r="V4350" s="9">
        <v>11002</v>
      </c>
      <c r="W4350" s="9" t="s">
        <v>5021</v>
      </c>
      <c r="X4350" s="10" t="s">
        <v>4985</v>
      </c>
      <c r="Y4350" s="9" t="s">
        <v>4993</v>
      </c>
      <c r="Z4350" s="9" t="s">
        <v>8408</v>
      </c>
      <c r="AA4350" s="9" t="s">
        <v>4989</v>
      </c>
      <c r="AB4350" s="9" t="s">
        <v>12941</v>
      </c>
      <c r="AC4350" s="9" t="s">
        <v>5006</v>
      </c>
      <c r="AD4350" s="29"/>
      <c r="AE4350" s="20" t="str">
        <f>VLOOKUP(E4350,'FILIAIS PETZ'!A:Q,17,0)</f>
        <v>SP2</v>
      </c>
      <c r="AF4350" s="20" t="str">
        <f>VLOOKUP(E4350,'FILIAIS PETZ'!A:Q,3,0)</f>
        <v>FELICIO</v>
      </c>
      <c r="AG4350" s="20" t="str">
        <f>VLOOKUP(E4350,'FILIAIS PETZ'!A:Q,2,0)</f>
        <v>R3</v>
      </c>
      <c r="AH4350" s="75">
        <v>380</v>
      </c>
      <c r="AI4350" s="16" t="s">
        <v>11382</v>
      </c>
      <c r="AJ4350" s="45"/>
      <c r="AK4350" s="44"/>
    </row>
    <row r="4351" spans="1:37" s="14" customFormat="1" ht="15" customHeight="1" thickBot="1" x14ac:dyDescent="0.25">
      <c r="B4351" s="18">
        <f>VLOOKUP(C4351,FORNECEDORES!D:E,2,0)</f>
        <v>40460</v>
      </c>
      <c r="C4351" s="19" t="str">
        <f>VLOOKUP(D4351,FORNECEDORES!A:D,4,0)</f>
        <v>30.515.748/0001-98</v>
      </c>
      <c r="D4351" s="13" t="s">
        <v>2732</v>
      </c>
      <c r="E4351" s="20" t="str">
        <f t="shared" si="285"/>
        <v>04 0011</v>
      </c>
      <c r="F4351" s="28" t="s">
        <v>8976</v>
      </c>
      <c r="G4351" s="21" t="str">
        <f>VLOOKUP(E4351,'FILIAIS PETZ'!A:E,5,0)</f>
        <v>PETZ AUGUSTA</v>
      </c>
      <c r="H4351" s="20" t="str">
        <f>VLOOKUP(E4351,'FILIAIS PETZ'!A:D,4,0)</f>
        <v>AUGT-SP</v>
      </c>
      <c r="I4351" s="46">
        <v>45485</v>
      </c>
      <c r="J4351" s="9">
        <v>945805</v>
      </c>
      <c r="K4351" s="84" t="s">
        <v>9047</v>
      </c>
      <c r="L4351" s="83" t="s">
        <v>11383</v>
      </c>
      <c r="M4351" s="46">
        <v>45491</v>
      </c>
      <c r="N4351" s="46">
        <v>45518</v>
      </c>
      <c r="O4351" s="46">
        <v>45505</v>
      </c>
      <c r="P4351" s="91" t="s">
        <v>4990</v>
      </c>
      <c r="Q4351" s="84">
        <v>3</v>
      </c>
      <c r="R4351" s="91">
        <v>1</v>
      </c>
      <c r="S4351" s="9">
        <v>8</v>
      </c>
      <c r="T4351" s="9" t="s">
        <v>32</v>
      </c>
      <c r="U4351" s="9">
        <v>11002</v>
      </c>
      <c r="V4351" s="9">
        <v>11002</v>
      </c>
      <c r="W4351" s="9" t="s">
        <v>5021</v>
      </c>
      <c r="X4351" s="10" t="s">
        <v>4985</v>
      </c>
      <c r="Y4351" s="9" t="s">
        <v>4993</v>
      </c>
      <c r="Z4351" s="9" t="s">
        <v>8408</v>
      </c>
      <c r="AA4351" s="9" t="s">
        <v>4989</v>
      </c>
      <c r="AB4351" s="9" t="s">
        <v>12941</v>
      </c>
      <c r="AC4351" s="9" t="s">
        <v>5006</v>
      </c>
      <c r="AD4351" s="29"/>
      <c r="AE4351" s="20" t="str">
        <f>VLOOKUP(E4351,'FILIAIS PETZ'!A:Q,17,0)</f>
        <v>SP2</v>
      </c>
      <c r="AF4351" s="20" t="str">
        <f>VLOOKUP(E4351,'FILIAIS PETZ'!A:Q,3,0)</f>
        <v>FELICIO</v>
      </c>
      <c r="AG4351" s="20" t="str">
        <f>VLOOKUP(E4351,'FILIAIS PETZ'!A:Q,2,0)</f>
        <v>R3</v>
      </c>
      <c r="AH4351" s="75">
        <v>380</v>
      </c>
      <c r="AI4351" s="16" t="s">
        <v>11384</v>
      </c>
      <c r="AJ4351" s="45"/>
      <c r="AK4351" s="44"/>
    </row>
    <row r="4352" spans="1:37" s="14" customFormat="1" ht="15" customHeight="1" thickBot="1" x14ac:dyDescent="0.25">
      <c r="B4352" s="18">
        <f>VLOOKUP(C4352,FORNECEDORES!D:E,2,0)</f>
        <v>40460</v>
      </c>
      <c r="C4352" s="19" t="str">
        <f>VLOOKUP(D4352,FORNECEDORES!A:D,4,0)</f>
        <v>30.515.748/0001-98</v>
      </c>
      <c r="D4352" s="13" t="s">
        <v>2732</v>
      </c>
      <c r="E4352" s="20" t="str">
        <f t="shared" si="285"/>
        <v>04 0011</v>
      </c>
      <c r="F4352" s="28" t="s">
        <v>8976</v>
      </c>
      <c r="G4352" s="21" t="str">
        <f>VLOOKUP(E4352,'FILIAIS PETZ'!A:E,5,0)</f>
        <v>PETZ AUGUSTA</v>
      </c>
      <c r="H4352" s="20" t="str">
        <f>VLOOKUP(E4352,'FILIAIS PETZ'!A:D,4,0)</f>
        <v>AUGT-SP</v>
      </c>
      <c r="I4352" s="46">
        <v>45485</v>
      </c>
      <c r="J4352" s="9">
        <v>945806</v>
      </c>
      <c r="K4352" s="84" t="s">
        <v>9047</v>
      </c>
      <c r="L4352" s="83" t="s">
        <v>11385</v>
      </c>
      <c r="M4352" s="46">
        <v>45491</v>
      </c>
      <c r="N4352" s="46">
        <v>45518</v>
      </c>
      <c r="O4352" s="46">
        <v>45505</v>
      </c>
      <c r="P4352" s="91" t="s">
        <v>4990</v>
      </c>
      <c r="Q4352" s="84">
        <v>3</v>
      </c>
      <c r="R4352" s="91">
        <v>1</v>
      </c>
      <c r="S4352" s="9">
        <v>8</v>
      </c>
      <c r="T4352" s="9" t="s">
        <v>32</v>
      </c>
      <c r="U4352" s="9">
        <v>11002</v>
      </c>
      <c r="V4352" s="9">
        <v>11002</v>
      </c>
      <c r="W4352" s="9" t="s">
        <v>10297</v>
      </c>
      <c r="X4352" s="10" t="s">
        <v>4985</v>
      </c>
      <c r="Y4352" s="9" t="s">
        <v>4993</v>
      </c>
      <c r="Z4352" s="9" t="s">
        <v>8408</v>
      </c>
      <c r="AA4352" s="9" t="s">
        <v>5014</v>
      </c>
      <c r="AB4352" s="9" t="s">
        <v>12941</v>
      </c>
      <c r="AC4352" s="9" t="s">
        <v>5006</v>
      </c>
      <c r="AD4352" s="29"/>
      <c r="AE4352" s="20" t="str">
        <f>VLOOKUP(E4352,'FILIAIS PETZ'!A:Q,17,0)</f>
        <v>SP2</v>
      </c>
      <c r="AF4352" s="20" t="str">
        <f>VLOOKUP(E4352,'FILIAIS PETZ'!A:Q,3,0)</f>
        <v>FELICIO</v>
      </c>
      <c r="AG4352" s="20" t="str">
        <f>VLOOKUP(E4352,'FILIAIS PETZ'!A:Q,2,0)</f>
        <v>R3</v>
      </c>
      <c r="AH4352" s="75">
        <v>150</v>
      </c>
      <c r="AI4352" s="16" t="s">
        <v>11386</v>
      </c>
      <c r="AJ4352" s="45"/>
      <c r="AK4352" s="44"/>
    </row>
    <row r="4353" spans="2:37" s="14" customFormat="1" ht="15" customHeight="1" thickBot="1" x14ac:dyDescent="0.25">
      <c r="B4353" s="18">
        <f>VLOOKUP(C4353,FORNECEDORES!D:E,2,0)</f>
        <v>40460</v>
      </c>
      <c r="C4353" s="19" t="str">
        <f>VLOOKUP(D4353,FORNECEDORES!A:D,4,0)</f>
        <v>30.515.748/0001-98</v>
      </c>
      <c r="D4353" s="13" t="s">
        <v>2732</v>
      </c>
      <c r="E4353" s="20" t="str">
        <f t="shared" si="285"/>
        <v>04 0011</v>
      </c>
      <c r="F4353" s="28" t="s">
        <v>8976</v>
      </c>
      <c r="G4353" s="21" t="str">
        <f>VLOOKUP(E4353,'FILIAIS PETZ'!A:E,5,0)</f>
        <v>PETZ AUGUSTA</v>
      </c>
      <c r="H4353" s="20" t="str">
        <f>VLOOKUP(E4353,'FILIAIS PETZ'!A:D,4,0)</f>
        <v>AUGT-SP</v>
      </c>
      <c r="I4353" s="46">
        <v>45485</v>
      </c>
      <c r="J4353" s="9">
        <v>945809</v>
      </c>
      <c r="K4353" s="84" t="s">
        <v>9047</v>
      </c>
      <c r="L4353" s="83" t="s">
        <v>11387</v>
      </c>
      <c r="M4353" s="46">
        <v>45491</v>
      </c>
      <c r="N4353" s="46">
        <v>45518</v>
      </c>
      <c r="O4353" s="46">
        <v>45505</v>
      </c>
      <c r="P4353" s="91" t="s">
        <v>4990</v>
      </c>
      <c r="Q4353" s="84">
        <v>3</v>
      </c>
      <c r="R4353" s="91">
        <v>1</v>
      </c>
      <c r="S4353" s="9">
        <v>8</v>
      </c>
      <c r="T4353" s="9" t="s">
        <v>32</v>
      </c>
      <c r="U4353" s="9">
        <v>11002</v>
      </c>
      <c r="V4353" s="9">
        <v>11002</v>
      </c>
      <c r="W4353" s="9" t="s">
        <v>5019</v>
      </c>
      <c r="X4353" s="10" t="s">
        <v>4985</v>
      </c>
      <c r="Y4353" s="9" t="s">
        <v>4993</v>
      </c>
      <c r="Z4353" s="9" t="s">
        <v>8408</v>
      </c>
      <c r="AA4353" s="9" t="s">
        <v>4989</v>
      </c>
      <c r="AB4353" s="9" t="s">
        <v>12941</v>
      </c>
      <c r="AC4353" s="9" t="s">
        <v>5006</v>
      </c>
      <c r="AD4353" s="29"/>
      <c r="AE4353" s="20" t="str">
        <f>VLOOKUP(E4353,'FILIAIS PETZ'!A:Q,17,0)</f>
        <v>SP2</v>
      </c>
      <c r="AF4353" s="20" t="str">
        <f>VLOOKUP(E4353,'FILIAIS PETZ'!A:Q,3,0)</f>
        <v>FELICIO</v>
      </c>
      <c r="AG4353" s="20" t="str">
        <f>VLOOKUP(E4353,'FILIAIS PETZ'!A:Q,2,0)</f>
        <v>R3</v>
      </c>
      <c r="AH4353" s="75">
        <v>150</v>
      </c>
      <c r="AI4353" s="16" t="s">
        <v>11388</v>
      </c>
      <c r="AJ4353" s="45"/>
      <c r="AK4353" s="44"/>
    </row>
    <row r="4354" spans="2:37" s="14" customFormat="1" ht="15" customHeight="1" thickBot="1" x14ac:dyDescent="0.25">
      <c r="B4354" s="18">
        <f>VLOOKUP(C4354,FORNECEDORES!D:E,2,0)</f>
        <v>40460</v>
      </c>
      <c r="C4354" s="19" t="str">
        <f>VLOOKUP(D4354,FORNECEDORES!A:D,4,0)</f>
        <v>30.515.748/0001-98</v>
      </c>
      <c r="D4354" s="13" t="s">
        <v>2732</v>
      </c>
      <c r="E4354" s="20" t="str">
        <f t="shared" si="285"/>
        <v>04 0011</v>
      </c>
      <c r="F4354" s="28" t="s">
        <v>8976</v>
      </c>
      <c r="G4354" s="21" t="str">
        <f>VLOOKUP(E4354,'FILIAIS PETZ'!A:E,5,0)</f>
        <v>PETZ AUGUSTA</v>
      </c>
      <c r="H4354" s="20" t="str">
        <f>VLOOKUP(E4354,'FILIAIS PETZ'!A:D,4,0)</f>
        <v>AUGT-SP</v>
      </c>
      <c r="I4354" s="46">
        <v>45485</v>
      </c>
      <c r="J4354" s="9">
        <v>945811</v>
      </c>
      <c r="K4354" s="84" t="s">
        <v>9047</v>
      </c>
      <c r="L4354" s="83" t="s">
        <v>11389</v>
      </c>
      <c r="M4354" s="46">
        <v>45491</v>
      </c>
      <c r="N4354" s="46">
        <v>45518</v>
      </c>
      <c r="O4354" s="46">
        <v>45505</v>
      </c>
      <c r="P4354" s="91" t="s">
        <v>4990</v>
      </c>
      <c r="Q4354" s="84">
        <v>3</v>
      </c>
      <c r="R4354" s="91">
        <v>1</v>
      </c>
      <c r="S4354" s="9">
        <v>8</v>
      </c>
      <c r="T4354" s="9" t="s">
        <v>32</v>
      </c>
      <c r="U4354" s="9">
        <v>11002</v>
      </c>
      <c r="V4354" s="9">
        <v>11002</v>
      </c>
      <c r="W4354" s="9" t="s">
        <v>5019</v>
      </c>
      <c r="X4354" s="10" t="s">
        <v>4985</v>
      </c>
      <c r="Y4354" s="9" t="s">
        <v>4993</v>
      </c>
      <c r="Z4354" s="9" t="s">
        <v>8408</v>
      </c>
      <c r="AA4354" s="9" t="s">
        <v>4989</v>
      </c>
      <c r="AB4354" s="9" t="s">
        <v>12941</v>
      </c>
      <c r="AC4354" s="9" t="s">
        <v>5006</v>
      </c>
      <c r="AD4354" s="29"/>
      <c r="AE4354" s="20" t="str">
        <f>VLOOKUP(E4354,'FILIAIS PETZ'!A:Q,17,0)</f>
        <v>SP2</v>
      </c>
      <c r="AF4354" s="20" t="str">
        <f>VLOOKUP(E4354,'FILIAIS PETZ'!A:Q,3,0)</f>
        <v>FELICIO</v>
      </c>
      <c r="AG4354" s="20" t="str">
        <f>VLOOKUP(E4354,'FILIAIS PETZ'!A:Q,2,0)</f>
        <v>R3</v>
      </c>
      <c r="AH4354" s="75">
        <v>1400</v>
      </c>
      <c r="AI4354" s="16" t="s">
        <v>11390</v>
      </c>
      <c r="AJ4354" s="45"/>
      <c r="AK4354" s="44"/>
    </row>
    <row r="4355" spans="2:37" s="14" customFormat="1" ht="15" customHeight="1" thickBot="1" x14ac:dyDescent="0.25">
      <c r="B4355" s="18">
        <f>VLOOKUP(C4355,FORNECEDORES!D:E,2,0)</f>
        <v>40460</v>
      </c>
      <c r="C4355" s="19" t="str">
        <f>VLOOKUP(D4355,FORNECEDORES!A:D,4,0)</f>
        <v>30.515.748/0001-98</v>
      </c>
      <c r="D4355" s="13" t="s">
        <v>2732</v>
      </c>
      <c r="E4355" s="20" t="str">
        <f t="shared" si="285"/>
        <v>04 0011</v>
      </c>
      <c r="F4355" s="28" t="s">
        <v>8976</v>
      </c>
      <c r="G4355" s="21" t="str">
        <f>VLOOKUP(E4355,'FILIAIS PETZ'!A:E,5,0)</f>
        <v>PETZ AUGUSTA</v>
      </c>
      <c r="H4355" s="20" t="str">
        <f>VLOOKUP(E4355,'FILIAIS PETZ'!A:D,4,0)</f>
        <v>AUGT-SP</v>
      </c>
      <c r="I4355" s="46">
        <v>45485</v>
      </c>
      <c r="J4355" s="9">
        <v>945814</v>
      </c>
      <c r="K4355" s="84" t="s">
        <v>9047</v>
      </c>
      <c r="L4355" s="83" t="s">
        <v>11391</v>
      </c>
      <c r="M4355" s="46">
        <v>45491</v>
      </c>
      <c r="N4355" s="46">
        <v>45518</v>
      </c>
      <c r="O4355" s="46">
        <v>45505</v>
      </c>
      <c r="P4355" s="91" t="s">
        <v>4990</v>
      </c>
      <c r="Q4355" s="84">
        <v>3</v>
      </c>
      <c r="R4355" s="91">
        <v>1</v>
      </c>
      <c r="S4355" s="9">
        <v>8</v>
      </c>
      <c r="T4355" s="9" t="s">
        <v>32</v>
      </c>
      <c r="U4355" s="9">
        <v>11002</v>
      </c>
      <c r="V4355" s="9">
        <v>11002</v>
      </c>
      <c r="W4355" s="9" t="s">
        <v>5024</v>
      </c>
      <c r="X4355" s="10" t="s">
        <v>4985</v>
      </c>
      <c r="Y4355" s="9" t="s">
        <v>4993</v>
      </c>
      <c r="Z4355" s="9" t="s">
        <v>8408</v>
      </c>
      <c r="AA4355" s="9" t="s">
        <v>4989</v>
      </c>
      <c r="AB4355" s="9" t="s">
        <v>12941</v>
      </c>
      <c r="AC4355" s="9" t="s">
        <v>4988</v>
      </c>
      <c r="AD4355" s="29"/>
      <c r="AE4355" s="20" t="str">
        <f>VLOOKUP(E4355,'FILIAIS PETZ'!A:Q,17,0)</f>
        <v>SP2</v>
      </c>
      <c r="AF4355" s="20" t="str">
        <f>VLOOKUP(E4355,'FILIAIS PETZ'!A:Q,3,0)</f>
        <v>FELICIO</v>
      </c>
      <c r="AG4355" s="20" t="str">
        <f>VLOOKUP(E4355,'FILIAIS PETZ'!A:Q,2,0)</f>
        <v>R3</v>
      </c>
      <c r="AH4355" s="75">
        <v>2800</v>
      </c>
      <c r="AI4355" s="16" t="s">
        <v>11392</v>
      </c>
      <c r="AJ4355" s="45"/>
      <c r="AK4355" s="44"/>
    </row>
    <row r="4356" spans="2:37" s="14" customFormat="1" ht="15" customHeight="1" thickBot="1" x14ac:dyDescent="0.25">
      <c r="B4356" s="18">
        <f>VLOOKUP(C4356,FORNECEDORES!D:E,2,0)</f>
        <v>40460</v>
      </c>
      <c r="C4356" s="19" t="str">
        <f>VLOOKUP(D4356,FORNECEDORES!A:D,4,0)</f>
        <v>30.515.748/0001-98</v>
      </c>
      <c r="D4356" s="13" t="s">
        <v>2732</v>
      </c>
      <c r="E4356" s="20" t="str">
        <f t="shared" si="285"/>
        <v>04 0011</v>
      </c>
      <c r="F4356" s="28" t="s">
        <v>8976</v>
      </c>
      <c r="G4356" s="21" t="str">
        <f>VLOOKUP(E4356,'FILIAIS PETZ'!A:E,5,0)</f>
        <v>PETZ AUGUSTA</v>
      </c>
      <c r="H4356" s="20" t="str">
        <f>VLOOKUP(E4356,'FILIAIS PETZ'!A:D,4,0)</f>
        <v>AUGT-SP</v>
      </c>
      <c r="I4356" s="46">
        <v>45485</v>
      </c>
      <c r="J4356" s="9">
        <v>945816</v>
      </c>
      <c r="K4356" s="84" t="s">
        <v>9047</v>
      </c>
      <c r="L4356" s="83" t="s">
        <v>11393</v>
      </c>
      <c r="M4356" s="46">
        <v>45491</v>
      </c>
      <c r="N4356" s="46">
        <v>45518</v>
      </c>
      <c r="O4356" s="46">
        <v>45505</v>
      </c>
      <c r="P4356" s="91" t="s">
        <v>4990</v>
      </c>
      <c r="Q4356" s="84">
        <v>3</v>
      </c>
      <c r="R4356" s="91">
        <v>1</v>
      </c>
      <c r="S4356" s="9">
        <v>8</v>
      </c>
      <c r="T4356" s="9" t="s">
        <v>32</v>
      </c>
      <c r="U4356" s="9">
        <v>11002</v>
      </c>
      <c r="V4356" s="9">
        <v>11002</v>
      </c>
      <c r="W4356" s="9" t="s">
        <v>5057</v>
      </c>
      <c r="X4356" s="10" t="s">
        <v>4985</v>
      </c>
      <c r="Y4356" s="9" t="s">
        <v>4993</v>
      </c>
      <c r="Z4356" s="9" t="s">
        <v>8408</v>
      </c>
      <c r="AA4356" s="9" t="s">
        <v>4989</v>
      </c>
      <c r="AB4356" s="9" t="s">
        <v>12941</v>
      </c>
      <c r="AC4356" s="9" t="s">
        <v>5006</v>
      </c>
      <c r="AD4356" s="29"/>
      <c r="AE4356" s="20" t="str">
        <f>VLOOKUP(E4356,'FILIAIS PETZ'!A:Q,17,0)</f>
        <v>SP2</v>
      </c>
      <c r="AF4356" s="20" t="str">
        <f>VLOOKUP(E4356,'FILIAIS PETZ'!A:Q,3,0)</f>
        <v>FELICIO</v>
      </c>
      <c r="AG4356" s="20" t="str">
        <f>VLOOKUP(E4356,'FILIAIS PETZ'!A:Q,2,0)</f>
        <v>R3</v>
      </c>
      <c r="AH4356" s="75">
        <v>4300</v>
      </c>
      <c r="AI4356" s="16" t="s">
        <v>11394</v>
      </c>
      <c r="AJ4356" s="45"/>
      <c r="AK4356" s="44"/>
    </row>
    <row r="4357" spans="2:37" s="14" customFormat="1" ht="15" customHeight="1" thickBot="1" x14ac:dyDescent="0.25">
      <c r="B4357" s="18">
        <f>VLOOKUP(C4357,FORNECEDORES!D:E,2,0)</f>
        <v>40460</v>
      </c>
      <c r="C4357" s="19" t="str">
        <f>VLOOKUP(D4357,FORNECEDORES!A:D,4,0)</f>
        <v>30.515.748/0001-98</v>
      </c>
      <c r="D4357" s="13" t="s">
        <v>2732</v>
      </c>
      <c r="E4357" s="20" t="str">
        <f t="shared" si="285"/>
        <v>04 0011</v>
      </c>
      <c r="F4357" s="28" t="s">
        <v>8976</v>
      </c>
      <c r="G4357" s="21" t="str">
        <f>VLOOKUP(E4357,'FILIAIS PETZ'!A:E,5,0)</f>
        <v>PETZ AUGUSTA</v>
      </c>
      <c r="H4357" s="20" t="str">
        <f>VLOOKUP(E4357,'FILIAIS PETZ'!A:D,4,0)</f>
        <v>AUGT-SP</v>
      </c>
      <c r="I4357" s="46">
        <v>45485</v>
      </c>
      <c r="J4357" s="9">
        <v>945818</v>
      </c>
      <c r="K4357" s="84" t="s">
        <v>9047</v>
      </c>
      <c r="L4357" s="83" t="s">
        <v>11395</v>
      </c>
      <c r="M4357" s="46">
        <v>45491</v>
      </c>
      <c r="N4357" s="46">
        <v>45518</v>
      </c>
      <c r="O4357" s="46">
        <v>45505</v>
      </c>
      <c r="P4357" s="91" t="s">
        <v>4990</v>
      </c>
      <c r="Q4357" s="84">
        <v>3</v>
      </c>
      <c r="R4357" s="91">
        <v>1</v>
      </c>
      <c r="S4357" s="9">
        <v>8</v>
      </c>
      <c r="T4357" s="9" t="s">
        <v>32</v>
      </c>
      <c r="U4357" s="9">
        <v>11002</v>
      </c>
      <c r="V4357" s="9">
        <v>11002</v>
      </c>
      <c r="W4357" s="9" t="s">
        <v>5057</v>
      </c>
      <c r="X4357" s="10" t="s">
        <v>4985</v>
      </c>
      <c r="Y4357" s="9" t="s">
        <v>4993</v>
      </c>
      <c r="Z4357" s="9" t="s">
        <v>8408</v>
      </c>
      <c r="AA4357" s="9" t="s">
        <v>5014</v>
      </c>
      <c r="AB4357" s="9" t="s">
        <v>12941</v>
      </c>
      <c r="AC4357" s="9" t="s">
        <v>5006</v>
      </c>
      <c r="AD4357" s="29"/>
      <c r="AE4357" s="20" t="str">
        <f>VLOOKUP(E4357,'FILIAIS PETZ'!A:Q,17,0)</f>
        <v>SP2</v>
      </c>
      <c r="AF4357" s="20" t="str">
        <f>VLOOKUP(E4357,'FILIAIS PETZ'!A:Q,3,0)</f>
        <v>FELICIO</v>
      </c>
      <c r="AG4357" s="20" t="str">
        <f>VLOOKUP(E4357,'FILIAIS PETZ'!A:Q,2,0)</f>
        <v>R3</v>
      </c>
      <c r="AH4357" s="75">
        <v>600</v>
      </c>
      <c r="AI4357" s="16" t="s">
        <v>11396</v>
      </c>
      <c r="AJ4357" s="45"/>
      <c r="AK4357" s="44"/>
    </row>
    <row r="4358" spans="2:37" s="14" customFormat="1" ht="15" customHeight="1" thickBot="1" x14ac:dyDescent="0.25">
      <c r="B4358" s="18">
        <f>VLOOKUP(C4358,FORNECEDORES!D:E,2,0)</f>
        <v>40460</v>
      </c>
      <c r="C4358" s="19" t="str">
        <f>VLOOKUP(D4358,FORNECEDORES!A:D,4,0)</f>
        <v>30.515.748/0001-98</v>
      </c>
      <c r="D4358" s="13" t="s">
        <v>2732</v>
      </c>
      <c r="E4358" s="20" t="str">
        <f t="shared" si="285"/>
        <v>04 0011</v>
      </c>
      <c r="F4358" s="28" t="s">
        <v>8976</v>
      </c>
      <c r="G4358" s="21" t="str">
        <f>VLOOKUP(E4358,'FILIAIS PETZ'!A:E,5,0)</f>
        <v>PETZ AUGUSTA</v>
      </c>
      <c r="H4358" s="20" t="str">
        <f>VLOOKUP(E4358,'FILIAIS PETZ'!A:D,4,0)</f>
        <v>AUGT-SP</v>
      </c>
      <c r="I4358" s="46">
        <v>45485</v>
      </c>
      <c r="J4358" s="9">
        <v>945819</v>
      </c>
      <c r="K4358" s="84" t="s">
        <v>9047</v>
      </c>
      <c r="L4358" s="83" t="s">
        <v>11397</v>
      </c>
      <c r="M4358" s="46">
        <v>45491</v>
      </c>
      <c r="N4358" s="46">
        <v>45518</v>
      </c>
      <c r="O4358" s="46">
        <v>45505</v>
      </c>
      <c r="P4358" s="91" t="s">
        <v>4990</v>
      </c>
      <c r="Q4358" s="84">
        <v>3</v>
      </c>
      <c r="R4358" s="91">
        <v>1</v>
      </c>
      <c r="S4358" s="9">
        <v>8</v>
      </c>
      <c r="T4358" s="9" t="s">
        <v>32</v>
      </c>
      <c r="U4358" s="9">
        <v>11002</v>
      </c>
      <c r="V4358" s="9">
        <v>11002</v>
      </c>
      <c r="W4358" s="9" t="s">
        <v>5021</v>
      </c>
      <c r="X4358" s="10" t="s">
        <v>4985</v>
      </c>
      <c r="Y4358" s="9" t="s">
        <v>4993</v>
      </c>
      <c r="Z4358" s="9" t="s">
        <v>8408</v>
      </c>
      <c r="AA4358" s="9" t="s">
        <v>4989</v>
      </c>
      <c r="AB4358" s="9" t="s">
        <v>12941</v>
      </c>
      <c r="AC4358" s="9" t="s">
        <v>5006</v>
      </c>
      <c r="AD4358" s="29"/>
      <c r="AE4358" s="20" t="str">
        <f>VLOOKUP(E4358,'FILIAIS PETZ'!A:Q,17,0)</f>
        <v>SP2</v>
      </c>
      <c r="AF4358" s="20" t="str">
        <f>VLOOKUP(E4358,'FILIAIS PETZ'!A:Q,3,0)</f>
        <v>FELICIO</v>
      </c>
      <c r="AG4358" s="20" t="str">
        <f>VLOOKUP(E4358,'FILIAIS PETZ'!A:Q,2,0)</f>
        <v>R3</v>
      </c>
      <c r="AH4358" s="75">
        <v>900</v>
      </c>
      <c r="AI4358" s="16" t="s">
        <v>11398</v>
      </c>
      <c r="AJ4358" s="45"/>
      <c r="AK4358" s="44"/>
    </row>
    <row r="4359" spans="2:37" s="14" customFormat="1" ht="15" customHeight="1" thickBot="1" x14ac:dyDescent="0.25">
      <c r="B4359" s="18">
        <f>VLOOKUP(C4359,FORNECEDORES!D:E,2,0)</f>
        <v>40460</v>
      </c>
      <c r="C4359" s="19" t="str">
        <f>VLOOKUP(D4359,FORNECEDORES!A:D,4,0)</f>
        <v>30.515.748/0001-98</v>
      </c>
      <c r="D4359" s="13" t="s">
        <v>2732</v>
      </c>
      <c r="E4359" s="20" t="str">
        <f t="shared" si="285"/>
        <v>04 0046</v>
      </c>
      <c r="F4359" s="28" t="s">
        <v>8978</v>
      </c>
      <c r="G4359" s="21" t="str">
        <f>VLOOKUP(E4359,'FILIAIS PETZ'!A:E,5,0)</f>
        <v>PETZ CIDADE JARDIM</v>
      </c>
      <c r="H4359" s="20" t="str">
        <f>VLOOKUP(E4359,'FILIAIS PETZ'!A:D,4,0)</f>
        <v>CDJD-SP</v>
      </c>
      <c r="I4359" s="46">
        <v>45485</v>
      </c>
      <c r="J4359" s="9">
        <v>945870</v>
      </c>
      <c r="K4359" s="84"/>
      <c r="L4359" s="83"/>
      <c r="M4359" s="46"/>
      <c r="N4359" s="46"/>
      <c r="O4359" s="46"/>
      <c r="P4359" s="91" t="s">
        <v>4990</v>
      </c>
      <c r="Q4359" s="84">
        <v>3</v>
      </c>
      <c r="R4359" s="91">
        <v>1</v>
      </c>
      <c r="S4359" s="9">
        <v>8</v>
      </c>
      <c r="T4359" s="9" t="s">
        <v>32</v>
      </c>
      <c r="U4359" s="9">
        <v>11002</v>
      </c>
      <c r="V4359" s="9">
        <v>11002</v>
      </c>
      <c r="W4359" s="9" t="s">
        <v>5067</v>
      </c>
      <c r="X4359" s="10" t="s">
        <v>4985</v>
      </c>
      <c r="Y4359" s="9" t="s">
        <v>4997</v>
      </c>
      <c r="Z4359" s="9" t="s">
        <v>4993</v>
      </c>
      <c r="AA4359" s="9" t="s">
        <v>4989</v>
      </c>
      <c r="AB4359" s="9" t="s">
        <v>12941</v>
      </c>
      <c r="AC4359" s="9" t="s">
        <v>5006</v>
      </c>
      <c r="AD4359" s="29"/>
      <c r="AE4359" s="20" t="str">
        <f>VLOOKUP(E4359,'FILIAIS PETZ'!A:Q,17,0)</f>
        <v>SP2</v>
      </c>
      <c r="AF4359" s="20" t="str">
        <f>VLOOKUP(E4359,'FILIAIS PETZ'!A:Q,3,0)</f>
        <v>FELICIO</v>
      </c>
      <c r="AG4359" s="20" t="str">
        <f>VLOOKUP(E4359,'FILIAIS PETZ'!A:Q,2,0)</f>
        <v>R3</v>
      </c>
      <c r="AH4359" s="75">
        <v>550</v>
      </c>
      <c r="AI4359" s="16" t="s">
        <v>11399</v>
      </c>
      <c r="AJ4359" s="45"/>
      <c r="AK4359" s="44"/>
    </row>
    <row r="4360" spans="2:37" s="14" customFormat="1" ht="15" customHeight="1" thickBot="1" x14ac:dyDescent="0.25">
      <c r="B4360" s="18">
        <f>VLOOKUP(C4360,FORNECEDORES!D:E,2,0)</f>
        <v>40460</v>
      </c>
      <c r="C4360" s="19" t="str">
        <f>VLOOKUP(D4360,FORNECEDORES!A:D,4,0)</f>
        <v>30.515.748/0001-98</v>
      </c>
      <c r="D4360" s="13" t="s">
        <v>2732</v>
      </c>
      <c r="E4360" s="20" t="str">
        <f t="shared" si="285"/>
        <v>04 0221</v>
      </c>
      <c r="F4360" s="28" t="s">
        <v>8980</v>
      </c>
      <c r="G4360" s="21" t="str">
        <f>VLOOKUP(E4360,'FILIAIS PETZ'!A:E,5,0)</f>
        <v>PETZ GASTAO VIDIGAL</v>
      </c>
      <c r="H4360" s="20" t="str">
        <f>VLOOKUP(E4360,'FILIAIS PETZ'!A:D,4,0)</f>
        <v>GVDL-SP</v>
      </c>
      <c r="I4360" s="46">
        <v>45485</v>
      </c>
      <c r="J4360" s="9">
        <v>945876</v>
      </c>
      <c r="K4360" s="84"/>
      <c r="L4360" s="83"/>
      <c r="M4360" s="46"/>
      <c r="N4360" s="46"/>
      <c r="O4360" s="46"/>
      <c r="P4360" s="91" t="s">
        <v>4990</v>
      </c>
      <c r="Q4360" s="84">
        <v>3</v>
      </c>
      <c r="R4360" s="91">
        <v>1</v>
      </c>
      <c r="S4360" s="9">
        <v>8</v>
      </c>
      <c r="T4360" s="9" t="s">
        <v>32</v>
      </c>
      <c r="U4360" s="9">
        <v>11002</v>
      </c>
      <c r="V4360" s="9">
        <v>11002</v>
      </c>
      <c r="W4360" s="9" t="s">
        <v>5019</v>
      </c>
      <c r="X4360" s="10" t="s">
        <v>4985</v>
      </c>
      <c r="Y4360" s="9" t="s">
        <v>4997</v>
      </c>
      <c r="Z4360" s="9" t="s">
        <v>4993</v>
      </c>
      <c r="AA4360" s="9" t="s">
        <v>4989</v>
      </c>
      <c r="AB4360" s="9" t="s">
        <v>12941</v>
      </c>
      <c r="AC4360" s="9" t="s">
        <v>5006</v>
      </c>
      <c r="AD4360" s="29"/>
      <c r="AE4360" s="20" t="str">
        <f>VLOOKUP(E4360,'FILIAIS PETZ'!A:Q,17,0)</f>
        <v>SP7</v>
      </c>
      <c r="AF4360" s="20" t="str">
        <f>VLOOKUP(E4360,'FILIAIS PETZ'!A:Q,3,0)</f>
        <v>FELICIO</v>
      </c>
      <c r="AG4360" s="20" t="str">
        <f>VLOOKUP(E4360,'FILIAIS PETZ'!A:Q,2,0)</f>
        <v>R3</v>
      </c>
      <c r="AH4360" s="75">
        <v>580</v>
      </c>
      <c r="AI4360" s="16" t="s">
        <v>11400</v>
      </c>
      <c r="AJ4360" s="45"/>
      <c r="AK4360" s="44"/>
    </row>
    <row r="4361" spans="2:37" s="14" customFormat="1" ht="15" customHeight="1" thickBot="1" x14ac:dyDescent="0.25">
      <c r="B4361" s="18">
        <f>VLOOKUP(C4361,FORNECEDORES!D:E,2,0)</f>
        <v>40460</v>
      </c>
      <c r="C4361" s="19" t="str">
        <f>VLOOKUP(D4361,FORNECEDORES!A:D,4,0)</f>
        <v>30.515.748/0001-98</v>
      </c>
      <c r="D4361" s="13" t="s">
        <v>2732</v>
      </c>
      <c r="E4361" s="20" t="str">
        <f t="shared" si="285"/>
        <v>04 0181</v>
      </c>
      <c r="F4361" s="28" t="s">
        <v>8969</v>
      </c>
      <c r="G4361" s="21" t="str">
        <f>VLOOKUP(E4361,'FILIAIS PETZ'!A:E,5,0)</f>
        <v>PETZ MAUA SHOPPING</v>
      </c>
      <c r="H4361" s="20" t="str">
        <f>VLOOKUP(E4361,'FILIAIS PETZ'!A:D,4,0)</f>
        <v>MAUA-SP</v>
      </c>
      <c r="I4361" s="46">
        <v>45485</v>
      </c>
      <c r="J4361" s="9">
        <v>945908</v>
      </c>
      <c r="K4361" s="84" t="s">
        <v>9047</v>
      </c>
      <c r="L4361" s="83" t="s">
        <v>11401</v>
      </c>
      <c r="M4361" s="46">
        <v>45492</v>
      </c>
      <c r="N4361" s="46">
        <v>45518</v>
      </c>
      <c r="O4361" s="46">
        <v>45505</v>
      </c>
      <c r="P4361" s="91" t="s">
        <v>4990</v>
      </c>
      <c r="Q4361" s="84">
        <v>3</v>
      </c>
      <c r="R4361" s="91">
        <v>1</v>
      </c>
      <c r="S4361" s="9">
        <v>8</v>
      </c>
      <c r="T4361" s="9" t="s">
        <v>32</v>
      </c>
      <c r="U4361" s="9">
        <v>11002</v>
      </c>
      <c r="V4361" s="9">
        <v>11002</v>
      </c>
      <c r="W4361" s="9" t="s">
        <v>5057</v>
      </c>
      <c r="X4361" s="10" t="s">
        <v>4985</v>
      </c>
      <c r="Y4361" s="9" t="s">
        <v>4997</v>
      </c>
      <c r="Z4361" s="9" t="s">
        <v>4993</v>
      </c>
      <c r="AA4361" s="9" t="s">
        <v>4989</v>
      </c>
      <c r="AB4361" s="9" t="s">
        <v>12941</v>
      </c>
      <c r="AC4361" s="9" t="s">
        <v>5006</v>
      </c>
      <c r="AD4361" s="29"/>
      <c r="AE4361" s="20" t="str">
        <f>VLOOKUP(E4361,'FILIAIS PETZ'!A:Q,17,0)</f>
        <v>SP3</v>
      </c>
      <c r="AF4361" s="20" t="str">
        <f>VLOOKUP(E4361,'FILIAIS PETZ'!A:Q,3,0)</f>
        <v>FELICIO</v>
      </c>
      <c r="AG4361" s="20" t="str">
        <f>VLOOKUP(E4361,'FILIAIS PETZ'!A:Q,2,0)</f>
        <v>R3</v>
      </c>
      <c r="AH4361" s="75">
        <v>5000</v>
      </c>
      <c r="AI4361" s="16" t="s">
        <v>11402</v>
      </c>
      <c r="AJ4361" s="45"/>
      <c r="AK4361" s="44"/>
    </row>
    <row r="4362" spans="2:37" s="14" customFormat="1" ht="15" customHeight="1" thickBot="1" x14ac:dyDescent="0.25">
      <c r="B4362" s="18">
        <f>VLOOKUP(C4362,FORNECEDORES!D:E,2,0)</f>
        <v>40460</v>
      </c>
      <c r="C4362" s="19" t="str">
        <f>VLOOKUP(D4362,FORNECEDORES!A:D,4,0)</f>
        <v>30.515.748/0001-98</v>
      </c>
      <c r="D4362" s="13" t="s">
        <v>2732</v>
      </c>
      <c r="E4362" s="20" t="str">
        <f t="shared" si="285"/>
        <v>04 0060</v>
      </c>
      <c r="F4362" s="28" t="s">
        <v>8625</v>
      </c>
      <c r="G4362" s="21" t="str">
        <f>VLOOKUP(E4362,'FILIAIS PETZ'!A:E,5,0)</f>
        <v>PETZ PACAEMBU</v>
      </c>
      <c r="H4362" s="20" t="str">
        <f>VLOOKUP(E4362,'FILIAIS PETZ'!A:D,4,0)</f>
        <v>PCBU-SP</v>
      </c>
      <c r="I4362" s="46">
        <v>45485</v>
      </c>
      <c r="J4362" s="9">
        <v>945950</v>
      </c>
      <c r="K4362" s="84" t="s">
        <v>9047</v>
      </c>
      <c r="L4362" s="83" t="s">
        <v>13481</v>
      </c>
      <c r="M4362" s="46">
        <v>45524</v>
      </c>
      <c r="N4362" s="46">
        <v>45574</v>
      </c>
      <c r="O4362" s="46">
        <v>45568</v>
      </c>
      <c r="P4362" s="91" t="s">
        <v>4990</v>
      </c>
      <c r="Q4362" s="84">
        <v>3</v>
      </c>
      <c r="R4362" s="91">
        <v>1</v>
      </c>
      <c r="S4362" s="9">
        <v>8</v>
      </c>
      <c r="T4362" s="9" t="s">
        <v>32</v>
      </c>
      <c r="U4362" s="9">
        <v>11002</v>
      </c>
      <c r="V4362" s="9">
        <v>11002</v>
      </c>
      <c r="W4362" s="9" t="s">
        <v>5019</v>
      </c>
      <c r="X4362" s="10" t="s">
        <v>4985</v>
      </c>
      <c r="Y4362" s="9" t="s">
        <v>4997</v>
      </c>
      <c r="Z4362" s="9" t="s">
        <v>4993</v>
      </c>
      <c r="AA4362" s="9" t="s">
        <v>4989</v>
      </c>
      <c r="AB4362" s="9" t="s">
        <v>12941</v>
      </c>
      <c r="AC4362" s="9" t="s">
        <v>5006</v>
      </c>
      <c r="AD4362" s="29"/>
      <c r="AE4362" s="20" t="str">
        <f>VLOOKUP(E4362,'FILIAIS PETZ'!A:Q,17,0)</f>
        <v>SP2</v>
      </c>
      <c r="AF4362" s="20" t="str">
        <f>VLOOKUP(E4362,'FILIAIS PETZ'!A:Q,3,0)</f>
        <v>FELICIO</v>
      </c>
      <c r="AG4362" s="20" t="str">
        <f>VLOOKUP(E4362,'FILIAIS PETZ'!A:Q,2,0)</f>
        <v>R3</v>
      </c>
      <c r="AH4362" s="75">
        <v>980</v>
      </c>
      <c r="AI4362" s="16" t="s">
        <v>11403</v>
      </c>
      <c r="AJ4362" s="45"/>
      <c r="AK4362" s="44"/>
    </row>
    <row r="4363" spans="2:37" s="14" customFormat="1" ht="15" customHeight="1" thickBot="1" x14ac:dyDescent="0.25">
      <c r="B4363" s="18">
        <f>VLOOKUP(C4363,FORNECEDORES!D:E,2,0)</f>
        <v>40460</v>
      </c>
      <c r="C4363" s="19" t="str">
        <f>VLOOKUP(D4363,FORNECEDORES!A:D,4,0)</f>
        <v>30.515.748/0001-98</v>
      </c>
      <c r="D4363" s="13" t="s">
        <v>2732</v>
      </c>
      <c r="E4363" s="20" t="str">
        <f t="shared" si="285"/>
        <v>04 0060</v>
      </c>
      <c r="F4363" s="28" t="s">
        <v>8625</v>
      </c>
      <c r="G4363" s="21" t="str">
        <f>VLOOKUP(E4363,'FILIAIS PETZ'!A:E,5,0)</f>
        <v>PETZ PACAEMBU</v>
      </c>
      <c r="H4363" s="20" t="str">
        <f>VLOOKUP(E4363,'FILIAIS PETZ'!A:D,4,0)</f>
        <v>PCBU-SP</v>
      </c>
      <c r="I4363" s="46">
        <v>45485</v>
      </c>
      <c r="J4363" s="9">
        <v>945953</v>
      </c>
      <c r="K4363" s="84" t="s">
        <v>9047</v>
      </c>
      <c r="L4363" s="83" t="s">
        <v>13482</v>
      </c>
      <c r="M4363" s="46">
        <v>45524</v>
      </c>
      <c r="N4363" s="46">
        <v>45574</v>
      </c>
      <c r="O4363" s="46">
        <v>45568</v>
      </c>
      <c r="P4363" s="91" t="s">
        <v>4990</v>
      </c>
      <c r="Q4363" s="84">
        <v>3</v>
      </c>
      <c r="R4363" s="91">
        <v>1</v>
      </c>
      <c r="S4363" s="9">
        <v>8</v>
      </c>
      <c r="T4363" s="9" t="s">
        <v>32</v>
      </c>
      <c r="U4363" s="9">
        <v>11002</v>
      </c>
      <c r="V4363" s="9">
        <v>11002</v>
      </c>
      <c r="W4363" s="9" t="s">
        <v>5019</v>
      </c>
      <c r="X4363" s="10" t="s">
        <v>4985</v>
      </c>
      <c r="Y4363" s="9" t="s">
        <v>4997</v>
      </c>
      <c r="Z4363" s="9" t="s">
        <v>4993</v>
      </c>
      <c r="AA4363" s="9" t="s">
        <v>4989</v>
      </c>
      <c r="AB4363" s="9" t="s">
        <v>12941</v>
      </c>
      <c r="AC4363" s="9" t="s">
        <v>5006</v>
      </c>
      <c r="AD4363" s="29"/>
      <c r="AE4363" s="20" t="str">
        <f>VLOOKUP(E4363,'FILIAIS PETZ'!A:Q,17,0)</f>
        <v>SP2</v>
      </c>
      <c r="AF4363" s="20" t="str">
        <f>VLOOKUP(E4363,'FILIAIS PETZ'!A:Q,3,0)</f>
        <v>FELICIO</v>
      </c>
      <c r="AG4363" s="20" t="str">
        <f>VLOOKUP(E4363,'FILIAIS PETZ'!A:Q,2,0)</f>
        <v>R3</v>
      </c>
      <c r="AH4363" s="75">
        <v>1600</v>
      </c>
      <c r="AI4363" s="16" t="s">
        <v>11404</v>
      </c>
      <c r="AJ4363" s="45"/>
      <c r="AK4363" s="44"/>
    </row>
    <row r="4364" spans="2:37" s="14" customFormat="1" ht="15" customHeight="1" thickBot="1" x14ac:dyDescent="0.25">
      <c r="B4364" s="18">
        <f>VLOOKUP(C4364,FORNECEDORES!D:E,2,0)</f>
        <v>40460</v>
      </c>
      <c r="C4364" s="19" t="str">
        <f>VLOOKUP(D4364,FORNECEDORES!A:D,4,0)</f>
        <v>30.515.748/0001-98</v>
      </c>
      <c r="D4364" s="13" t="s">
        <v>2732</v>
      </c>
      <c r="E4364" s="20" t="str">
        <f t="shared" si="285"/>
        <v>04 0060</v>
      </c>
      <c r="F4364" s="28" t="s">
        <v>8625</v>
      </c>
      <c r="G4364" s="21" t="str">
        <f>VLOOKUP(E4364,'FILIAIS PETZ'!A:E,5,0)</f>
        <v>PETZ PACAEMBU</v>
      </c>
      <c r="H4364" s="20" t="str">
        <f>VLOOKUP(E4364,'FILIAIS PETZ'!A:D,4,0)</f>
        <v>PCBU-SP</v>
      </c>
      <c r="I4364" s="46">
        <v>45485</v>
      </c>
      <c r="J4364" s="9">
        <v>945956</v>
      </c>
      <c r="K4364" s="84" t="s">
        <v>9047</v>
      </c>
      <c r="L4364" s="83" t="s">
        <v>13483</v>
      </c>
      <c r="M4364" s="46">
        <v>45524</v>
      </c>
      <c r="N4364" s="46">
        <v>45574</v>
      </c>
      <c r="O4364" s="46">
        <v>45568</v>
      </c>
      <c r="P4364" s="91" t="s">
        <v>4990</v>
      </c>
      <c r="Q4364" s="84">
        <v>3</v>
      </c>
      <c r="R4364" s="91">
        <v>1</v>
      </c>
      <c r="S4364" s="9">
        <v>8</v>
      </c>
      <c r="T4364" s="9" t="s">
        <v>32</v>
      </c>
      <c r="U4364" s="9">
        <v>11002</v>
      </c>
      <c r="V4364" s="9">
        <v>11002</v>
      </c>
      <c r="W4364" s="9" t="s">
        <v>5057</v>
      </c>
      <c r="X4364" s="10" t="s">
        <v>4985</v>
      </c>
      <c r="Y4364" s="9" t="s">
        <v>4997</v>
      </c>
      <c r="Z4364" s="9" t="s">
        <v>4993</v>
      </c>
      <c r="AA4364" s="9" t="s">
        <v>4989</v>
      </c>
      <c r="AB4364" s="9" t="s">
        <v>12941</v>
      </c>
      <c r="AC4364" s="9" t="s">
        <v>5006</v>
      </c>
      <c r="AD4364" s="29"/>
      <c r="AE4364" s="20" t="str">
        <f>VLOOKUP(E4364,'FILIAIS PETZ'!A:Q,17,0)</f>
        <v>SP2</v>
      </c>
      <c r="AF4364" s="20" t="str">
        <f>VLOOKUP(E4364,'FILIAIS PETZ'!A:Q,3,0)</f>
        <v>FELICIO</v>
      </c>
      <c r="AG4364" s="20" t="str">
        <f>VLOOKUP(E4364,'FILIAIS PETZ'!A:Q,2,0)</f>
        <v>R3</v>
      </c>
      <c r="AH4364" s="75">
        <v>1280</v>
      </c>
      <c r="AI4364" s="16" t="s">
        <v>11405</v>
      </c>
      <c r="AJ4364" s="45"/>
      <c r="AK4364" s="44"/>
    </row>
    <row r="4365" spans="2:37" s="14" customFormat="1" ht="15" customHeight="1" thickBot="1" x14ac:dyDescent="0.25">
      <c r="B4365" s="18">
        <f>VLOOKUP(C4365,FORNECEDORES!D:E,2,0)</f>
        <v>40460</v>
      </c>
      <c r="C4365" s="19" t="str">
        <f>VLOOKUP(D4365,FORNECEDORES!A:D,4,0)</f>
        <v>30.515.748/0001-98</v>
      </c>
      <c r="D4365" s="13" t="s">
        <v>2732</v>
      </c>
      <c r="E4365" s="20" t="str">
        <f t="shared" si="285"/>
        <v>04 0060</v>
      </c>
      <c r="F4365" s="28" t="s">
        <v>8625</v>
      </c>
      <c r="G4365" s="21" t="str">
        <f>VLOOKUP(E4365,'FILIAIS PETZ'!A:E,5,0)</f>
        <v>PETZ PACAEMBU</v>
      </c>
      <c r="H4365" s="20" t="str">
        <f>VLOOKUP(E4365,'FILIAIS PETZ'!A:D,4,0)</f>
        <v>PCBU-SP</v>
      </c>
      <c r="I4365" s="46">
        <v>45485</v>
      </c>
      <c r="J4365" s="9">
        <v>945957</v>
      </c>
      <c r="K4365" s="84" t="s">
        <v>9047</v>
      </c>
      <c r="L4365" s="83" t="s">
        <v>13484</v>
      </c>
      <c r="M4365" s="46">
        <v>45524</v>
      </c>
      <c r="N4365" s="46">
        <v>45574</v>
      </c>
      <c r="O4365" s="46">
        <v>45568</v>
      </c>
      <c r="P4365" s="91" t="s">
        <v>4990</v>
      </c>
      <c r="Q4365" s="84">
        <v>3</v>
      </c>
      <c r="R4365" s="91">
        <v>1</v>
      </c>
      <c r="S4365" s="9">
        <v>8</v>
      </c>
      <c r="T4365" s="9" t="s">
        <v>32</v>
      </c>
      <c r="U4365" s="9">
        <v>11002</v>
      </c>
      <c r="V4365" s="9">
        <v>11002</v>
      </c>
      <c r="W4365" s="9" t="s">
        <v>5024</v>
      </c>
      <c r="X4365" s="10" t="s">
        <v>4985</v>
      </c>
      <c r="Y4365" s="9" t="s">
        <v>4997</v>
      </c>
      <c r="Z4365" s="9" t="s">
        <v>4993</v>
      </c>
      <c r="AA4365" s="9" t="s">
        <v>4989</v>
      </c>
      <c r="AB4365" s="9" t="s">
        <v>12941</v>
      </c>
      <c r="AC4365" s="9" t="s">
        <v>5006</v>
      </c>
      <c r="AD4365" s="29"/>
      <c r="AE4365" s="20" t="str">
        <f>VLOOKUP(E4365,'FILIAIS PETZ'!A:Q,17,0)</f>
        <v>SP2</v>
      </c>
      <c r="AF4365" s="20" t="str">
        <f>VLOOKUP(E4365,'FILIAIS PETZ'!A:Q,3,0)</f>
        <v>FELICIO</v>
      </c>
      <c r="AG4365" s="20" t="str">
        <f>VLOOKUP(E4365,'FILIAIS PETZ'!A:Q,2,0)</f>
        <v>R3</v>
      </c>
      <c r="AH4365" s="75">
        <v>550</v>
      </c>
      <c r="AI4365" s="16" t="s">
        <v>11406</v>
      </c>
      <c r="AJ4365" s="45"/>
      <c r="AK4365" s="44"/>
    </row>
    <row r="4366" spans="2:37" s="14" customFormat="1" ht="15" customHeight="1" thickBot="1" x14ac:dyDescent="0.25">
      <c r="B4366" s="18">
        <f>VLOOKUP(C4366,FORNECEDORES!D:E,2,0)</f>
        <v>40460</v>
      </c>
      <c r="C4366" s="19" t="str">
        <f>VLOOKUP(D4366,FORNECEDORES!A:D,4,0)</f>
        <v>30.515.748/0001-98</v>
      </c>
      <c r="D4366" s="13" t="s">
        <v>2732</v>
      </c>
      <c r="E4366" s="20" t="str">
        <f t="shared" si="285"/>
        <v>04 0067</v>
      </c>
      <c r="F4366" s="28" t="s">
        <v>8611</v>
      </c>
      <c r="G4366" s="21" t="str">
        <f>VLOOKUP(E4366,'FILIAIS PETZ'!A:E,5,0)</f>
        <v>PETZ EXTRA RICARDO JAFET</v>
      </c>
      <c r="H4366" s="20" t="str">
        <f>VLOOKUP(E4366,'FILIAIS PETZ'!A:D,4,0)</f>
        <v>RJAF-SP</v>
      </c>
      <c r="I4366" s="46">
        <v>45485</v>
      </c>
      <c r="J4366" s="9">
        <v>945962</v>
      </c>
      <c r="K4366" s="84" t="s">
        <v>9047</v>
      </c>
      <c r="L4366" s="83" t="s">
        <v>11407</v>
      </c>
      <c r="M4366" s="46">
        <v>45492</v>
      </c>
      <c r="N4366" s="46">
        <v>45518</v>
      </c>
      <c r="O4366" s="46">
        <v>45505</v>
      </c>
      <c r="P4366" s="91" t="s">
        <v>4990</v>
      </c>
      <c r="Q4366" s="84">
        <v>3</v>
      </c>
      <c r="R4366" s="91">
        <v>1</v>
      </c>
      <c r="S4366" s="9">
        <v>8</v>
      </c>
      <c r="T4366" s="9" t="s">
        <v>32</v>
      </c>
      <c r="U4366" s="9">
        <v>11002</v>
      </c>
      <c r="V4366" s="9">
        <v>11002</v>
      </c>
      <c r="W4366" s="9" t="s">
        <v>5024</v>
      </c>
      <c r="X4366" s="10" t="s">
        <v>4985</v>
      </c>
      <c r="Y4366" s="9" t="s">
        <v>4993</v>
      </c>
      <c r="Z4366" s="9" t="s">
        <v>8408</v>
      </c>
      <c r="AA4366" s="9" t="s">
        <v>4989</v>
      </c>
      <c r="AB4366" s="9" t="s">
        <v>12941</v>
      </c>
      <c r="AC4366" s="9" t="s">
        <v>5006</v>
      </c>
      <c r="AD4366" s="29"/>
      <c r="AE4366" s="20" t="str">
        <f>VLOOKUP(E4366,'FILIAIS PETZ'!A:Q,17,0)</f>
        <v>SP2</v>
      </c>
      <c r="AF4366" s="20" t="str">
        <f>VLOOKUP(E4366,'FILIAIS PETZ'!A:Q,3,0)</f>
        <v>FELICIO</v>
      </c>
      <c r="AG4366" s="20" t="str">
        <f>VLOOKUP(E4366,'FILIAIS PETZ'!A:Q,2,0)</f>
        <v>R3</v>
      </c>
      <c r="AH4366" s="75">
        <v>3600</v>
      </c>
      <c r="AI4366" s="16" t="s">
        <v>11408</v>
      </c>
      <c r="AJ4366" s="45"/>
      <c r="AK4366" s="44"/>
    </row>
    <row r="4367" spans="2:37" s="14" customFormat="1" ht="15" customHeight="1" thickBot="1" x14ac:dyDescent="0.25">
      <c r="B4367" s="18">
        <f>VLOOKUP(C4367,FORNECEDORES!D:E,2,0)</f>
        <v>40460</v>
      </c>
      <c r="C4367" s="19" t="str">
        <f>VLOOKUP(D4367,FORNECEDORES!A:D,4,0)</f>
        <v>30.515.748/0001-98</v>
      </c>
      <c r="D4367" s="13" t="s">
        <v>2732</v>
      </c>
      <c r="E4367" s="20" t="str">
        <f t="shared" si="285"/>
        <v>04 0067</v>
      </c>
      <c r="F4367" s="28" t="s">
        <v>8611</v>
      </c>
      <c r="G4367" s="21" t="str">
        <f>VLOOKUP(E4367,'FILIAIS PETZ'!A:E,5,0)</f>
        <v>PETZ EXTRA RICARDO JAFET</v>
      </c>
      <c r="H4367" s="20" t="str">
        <f>VLOOKUP(E4367,'FILIAIS PETZ'!A:D,4,0)</f>
        <v>RJAF-SP</v>
      </c>
      <c r="I4367" s="46">
        <v>45485</v>
      </c>
      <c r="J4367" s="9">
        <v>945964</v>
      </c>
      <c r="K4367" s="84" t="s">
        <v>9047</v>
      </c>
      <c r="L4367" s="83" t="s">
        <v>11409</v>
      </c>
      <c r="M4367" s="46">
        <v>45492</v>
      </c>
      <c r="N4367" s="46">
        <v>45518</v>
      </c>
      <c r="O4367" s="46">
        <v>45505</v>
      </c>
      <c r="P4367" s="91" t="s">
        <v>4990</v>
      </c>
      <c r="Q4367" s="84">
        <v>3</v>
      </c>
      <c r="R4367" s="91">
        <v>1</v>
      </c>
      <c r="S4367" s="9">
        <v>8</v>
      </c>
      <c r="T4367" s="9" t="s">
        <v>32</v>
      </c>
      <c r="U4367" s="9">
        <v>11002</v>
      </c>
      <c r="V4367" s="9">
        <v>11002</v>
      </c>
      <c r="W4367" s="9" t="s">
        <v>5024</v>
      </c>
      <c r="X4367" s="10" t="s">
        <v>4985</v>
      </c>
      <c r="Y4367" s="9" t="s">
        <v>4993</v>
      </c>
      <c r="Z4367" s="9" t="s">
        <v>8408</v>
      </c>
      <c r="AA4367" s="9" t="s">
        <v>4989</v>
      </c>
      <c r="AB4367" s="9" t="s">
        <v>12941</v>
      </c>
      <c r="AC4367" s="9" t="s">
        <v>5006</v>
      </c>
      <c r="AD4367" s="29"/>
      <c r="AE4367" s="20" t="str">
        <f>VLOOKUP(E4367,'FILIAIS PETZ'!A:Q,17,0)</f>
        <v>SP2</v>
      </c>
      <c r="AF4367" s="20" t="str">
        <f>VLOOKUP(E4367,'FILIAIS PETZ'!A:Q,3,0)</f>
        <v>FELICIO</v>
      </c>
      <c r="AG4367" s="20" t="str">
        <f>VLOOKUP(E4367,'FILIAIS PETZ'!A:Q,2,0)</f>
        <v>R3</v>
      </c>
      <c r="AH4367" s="75">
        <v>1800</v>
      </c>
      <c r="AI4367" s="16" t="s">
        <v>11410</v>
      </c>
      <c r="AJ4367" s="45"/>
      <c r="AK4367" s="44"/>
    </row>
    <row r="4368" spans="2:37" s="14" customFormat="1" ht="15" customHeight="1" thickBot="1" x14ac:dyDescent="0.25">
      <c r="B4368" s="18">
        <f>VLOOKUP(C4368,FORNECEDORES!D:E,2,0)</f>
        <v>40460</v>
      </c>
      <c r="C4368" s="19" t="str">
        <f>VLOOKUP(D4368,FORNECEDORES!A:D,4,0)</f>
        <v>30.515.748/0001-98</v>
      </c>
      <c r="D4368" s="13" t="s">
        <v>2732</v>
      </c>
      <c r="E4368" s="20" t="str">
        <f t="shared" ref="E4368:E4431" si="290">CONCATENATE("04 ",F4368)</f>
        <v>04 0067</v>
      </c>
      <c r="F4368" s="28" t="s">
        <v>8611</v>
      </c>
      <c r="G4368" s="21" t="str">
        <f>VLOOKUP(E4368,'FILIAIS PETZ'!A:E,5,0)</f>
        <v>PETZ EXTRA RICARDO JAFET</v>
      </c>
      <c r="H4368" s="20" t="str">
        <f>VLOOKUP(E4368,'FILIAIS PETZ'!A:D,4,0)</f>
        <v>RJAF-SP</v>
      </c>
      <c r="I4368" s="46">
        <v>45485</v>
      </c>
      <c r="J4368" s="9">
        <v>945965</v>
      </c>
      <c r="K4368" s="84" t="s">
        <v>9047</v>
      </c>
      <c r="L4368" s="83" t="s">
        <v>11411</v>
      </c>
      <c r="M4368" s="46">
        <v>45492</v>
      </c>
      <c r="N4368" s="46">
        <v>45518</v>
      </c>
      <c r="O4368" s="46">
        <v>45505</v>
      </c>
      <c r="P4368" s="91" t="s">
        <v>4990</v>
      </c>
      <c r="Q4368" s="84">
        <v>3</v>
      </c>
      <c r="R4368" s="91">
        <v>1</v>
      </c>
      <c r="S4368" s="9">
        <v>8</v>
      </c>
      <c r="T4368" s="9" t="s">
        <v>32</v>
      </c>
      <c r="U4368" s="9">
        <v>11002</v>
      </c>
      <c r="V4368" s="9">
        <v>11002</v>
      </c>
      <c r="W4368" s="9" t="s">
        <v>5021</v>
      </c>
      <c r="X4368" s="10" t="s">
        <v>4985</v>
      </c>
      <c r="Y4368" s="9" t="s">
        <v>4993</v>
      </c>
      <c r="Z4368" s="9" t="s">
        <v>8408</v>
      </c>
      <c r="AA4368" s="9" t="s">
        <v>4989</v>
      </c>
      <c r="AB4368" s="9" t="s">
        <v>12941</v>
      </c>
      <c r="AC4368" s="9" t="s">
        <v>5006</v>
      </c>
      <c r="AD4368" s="29"/>
      <c r="AE4368" s="20" t="str">
        <f>VLOOKUP(E4368,'FILIAIS PETZ'!A:Q,17,0)</f>
        <v>SP2</v>
      </c>
      <c r="AF4368" s="20" t="str">
        <f>VLOOKUP(E4368,'FILIAIS PETZ'!A:Q,3,0)</f>
        <v>FELICIO</v>
      </c>
      <c r="AG4368" s="20" t="str">
        <f>VLOOKUP(E4368,'FILIAIS PETZ'!A:Q,2,0)</f>
        <v>R3</v>
      </c>
      <c r="AH4368" s="75">
        <v>70</v>
      </c>
      <c r="AI4368" s="16" t="s">
        <v>11412</v>
      </c>
      <c r="AJ4368" s="45"/>
      <c r="AK4368" s="44"/>
    </row>
    <row r="4369" spans="1:37" s="14" customFormat="1" ht="15" customHeight="1" thickBot="1" x14ac:dyDescent="0.25">
      <c r="B4369" s="18">
        <f>VLOOKUP(C4369,FORNECEDORES!D:E,2,0)</f>
        <v>40460</v>
      </c>
      <c r="C4369" s="19" t="str">
        <f>VLOOKUP(D4369,FORNECEDORES!A:D,4,0)</f>
        <v>30.515.748/0001-98</v>
      </c>
      <c r="D4369" s="13" t="s">
        <v>2732</v>
      </c>
      <c r="E4369" s="20" t="str">
        <f t="shared" si="290"/>
        <v>04 0067</v>
      </c>
      <c r="F4369" s="28" t="s">
        <v>8611</v>
      </c>
      <c r="G4369" s="21" t="str">
        <f>VLOOKUP(E4369,'FILIAIS PETZ'!A:E,5,0)</f>
        <v>PETZ EXTRA RICARDO JAFET</v>
      </c>
      <c r="H4369" s="20" t="str">
        <f>VLOOKUP(E4369,'FILIAIS PETZ'!A:D,4,0)</f>
        <v>RJAF-SP</v>
      </c>
      <c r="I4369" s="46">
        <v>45485</v>
      </c>
      <c r="J4369" s="9">
        <v>945967</v>
      </c>
      <c r="K4369" s="84" t="s">
        <v>9047</v>
      </c>
      <c r="L4369" s="83" t="s">
        <v>11413</v>
      </c>
      <c r="M4369" s="46">
        <v>45492</v>
      </c>
      <c r="N4369" s="46">
        <v>45518</v>
      </c>
      <c r="O4369" s="46">
        <v>45505</v>
      </c>
      <c r="P4369" s="91" t="s">
        <v>4990</v>
      </c>
      <c r="Q4369" s="84">
        <v>3</v>
      </c>
      <c r="R4369" s="91">
        <v>1</v>
      </c>
      <c r="S4369" s="9">
        <v>8</v>
      </c>
      <c r="T4369" s="9" t="s">
        <v>32</v>
      </c>
      <c r="U4369" s="9">
        <v>11002</v>
      </c>
      <c r="V4369" s="9">
        <v>11002</v>
      </c>
      <c r="W4369" s="9" t="s">
        <v>5034</v>
      </c>
      <c r="X4369" s="10" t="s">
        <v>4985</v>
      </c>
      <c r="Y4369" s="9" t="s">
        <v>4993</v>
      </c>
      <c r="Z4369" s="9" t="s">
        <v>8408</v>
      </c>
      <c r="AA4369" s="9" t="s">
        <v>4989</v>
      </c>
      <c r="AB4369" s="9" t="s">
        <v>12941</v>
      </c>
      <c r="AC4369" s="9" t="s">
        <v>5006</v>
      </c>
      <c r="AD4369" s="29"/>
      <c r="AE4369" s="20" t="str">
        <f>VLOOKUP(E4369,'FILIAIS PETZ'!A:Q,17,0)</f>
        <v>SP2</v>
      </c>
      <c r="AF4369" s="20" t="str">
        <f>VLOOKUP(E4369,'FILIAIS PETZ'!A:Q,3,0)</f>
        <v>FELICIO</v>
      </c>
      <c r="AG4369" s="20" t="str">
        <f>VLOOKUP(E4369,'FILIAIS PETZ'!A:Q,2,0)</f>
        <v>R3</v>
      </c>
      <c r="AH4369" s="75">
        <v>380</v>
      </c>
      <c r="AI4369" s="16" t="s">
        <v>11414</v>
      </c>
      <c r="AJ4369" s="45"/>
      <c r="AK4369" s="44"/>
    </row>
    <row r="4370" spans="1:37" s="14" customFormat="1" ht="15" customHeight="1" thickBot="1" x14ac:dyDescent="0.25">
      <c r="B4370" s="18">
        <f>VLOOKUP(C4370,FORNECEDORES!D:E,2,0)</f>
        <v>40460</v>
      </c>
      <c r="C4370" s="19" t="str">
        <f>VLOOKUP(D4370,FORNECEDORES!A:D,4,0)</f>
        <v>30.515.748/0001-98</v>
      </c>
      <c r="D4370" s="13" t="s">
        <v>2732</v>
      </c>
      <c r="E4370" s="20" t="str">
        <f t="shared" si="290"/>
        <v>04 0067</v>
      </c>
      <c r="F4370" s="28" t="s">
        <v>8611</v>
      </c>
      <c r="G4370" s="21" t="str">
        <f>VLOOKUP(E4370,'FILIAIS PETZ'!A:E,5,0)</f>
        <v>PETZ EXTRA RICARDO JAFET</v>
      </c>
      <c r="H4370" s="20" t="str">
        <f>VLOOKUP(E4370,'FILIAIS PETZ'!A:D,4,0)</f>
        <v>RJAF-SP</v>
      </c>
      <c r="I4370" s="46">
        <v>45485</v>
      </c>
      <c r="J4370" s="9">
        <v>945968</v>
      </c>
      <c r="K4370" s="84" t="s">
        <v>9047</v>
      </c>
      <c r="L4370" s="83" t="s">
        <v>11415</v>
      </c>
      <c r="M4370" s="46">
        <v>45492</v>
      </c>
      <c r="N4370" s="46">
        <v>45518</v>
      </c>
      <c r="O4370" s="46">
        <v>45505</v>
      </c>
      <c r="P4370" s="91" t="s">
        <v>4990</v>
      </c>
      <c r="Q4370" s="84">
        <v>3</v>
      </c>
      <c r="R4370" s="91">
        <v>1</v>
      </c>
      <c r="S4370" s="9">
        <v>8</v>
      </c>
      <c r="T4370" s="9" t="s">
        <v>32</v>
      </c>
      <c r="U4370" s="9">
        <v>11002</v>
      </c>
      <c r="V4370" s="9">
        <v>11002</v>
      </c>
      <c r="W4370" s="9" t="s">
        <v>5024</v>
      </c>
      <c r="X4370" s="10" t="s">
        <v>4985</v>
      </c>
      <c r="Y4370" s="9" t="s">
        <v>4993</v>
      </c>
      <c r="Z4370" s="9" t="s">
        <v>8408</v>
      </c>
      <c r="AA4370" s="9" t="s">
        <v>4989</v>
      </c>
      <c r="AB4370" s="9" t="s">
        <v>12941</v>
      </c>
      <c r="AC4370" s="9" t="s">
        <v>5006</v>
      </c>
      <c r="AD4370" s="29"/>
      <c r="AE4370" s="20" t="str">
        <f>VLOOKUP(E4370,'FILIAIS PETZ'!A:Q,17,0)</f>
        <v>SP2</v>
      </c>
      <c r="AF4370" s="20" t="str">
        <f>VLOOKUP(E4370,'FILIAIS PETZ'!A:Q,3,0)</f>
        <v>FELICIO</v>
      </c>
      <c r="AG4370" s="20" t="str">
        <f>VLOOKUP(E4370,'FILIAIS PETZ'!A:Q,2,0)</f>
        <v>R3</v>
      </c>
      <c r="AH4370" s="75">
        <v>1600</v>
      </c>
      <c r="AI4370" s="16" t="s">
        <v>11416</v>
      </c>
      <c r="AJ4370" s="45"/>
      <c r="AK4370" s="44"/>
    </row>
    <row r="4371" spans="1:37" s="14" customFormat="1" ht="15" customHeight="1" thickBot="1" x14ac:dyDescent="0.25">
      <c r="B4371" s="18">
        <f>VLOOKUP(C4371,FORNECEDORES!D:E,2,0)</f>
        <v>40460</v>
      </c>
      <c r="C4371" s="19" t="str">
        <f>VLOOKUP(D4371,FORNECEDORES!A:D,4,0)</f>
        <v>30.515.748/0001-98</v>
      </c>
      <c r="D4371" s="13" t="s">
        <v>2732</v>
      </c>
      <c r="E4371" s="20" t="str">
        <f t="shared" si="290"/>
        <v>04 0067</v>
      </c>
      <c r="F4371" s="28" t="s">
        <v>8611</v>
      </c>
      <c r="G4371" s="21" t="str">
        <f>VLOOKUP(E4371,'FILIAIS PETZ'!A:E,5,0)</f>
        <v>PETZ EXTRA RICARDO JAFET</v>
      </c>
      <c r="H4371" s="20" t="str">
        <f>VLOOKUP(E4371,'FILIAIS PETZ'!A:D,4,0)</f>
        <v>RJAF-SP</v>
      </c>
      <c r="I4371" s="46">
        <v>45485</v>
      </c>
      <c r="J4371" s="9">
        <v>945969</v>
      </c>
      <c r="K4371" s="84" t="s">
        <v>9047</v>
      </c>
      <c r="L4371" s="83" t="s">
        <v>11417</v>
      </c>
      <c r="M4371" s="46">
        <v>45492</v>
      </c>
      <c r="N4371" s="46">
        <v>45518</v>
      </c>
      <c r="O4371" s="46">
        <v>45505</v>
      </c>
      <c r="P4371" s="91" t="s">
        <v>4990</v>
      </c>
      <c r="Q4371" s="84">
        <v>3</v>
      </c>
      <c r="R4371" s="91">
        <v>1</v>
      </c>
      <c r="S4371" s="9">
        <v>8</v>
      </c>
      <c r="T4371" s="9" t="s">
        <v>32</v>
      </c>
      <c r="U4371" s="9">
        <v>11002</v>
      </c>
      <c r="V4371" s="9">
        <v>11002</v>
      </c>
      <c r="W4371" s="9" t="s">
        <v>5024</v>
      </c>
      <c r="X4371" s="10" t="s">
        <v>4985</v>
      </c>
      <c r="Y4371" s="9" t="s">
        <v>4993</v>
      </c>
      <c r="Z4371" s="9" t="s">
        <v>8408</v>
      </c>
      <c r="AA4371" s="9" t="s">
        <v>4989</v>
      </c>
      <c r="AB4371" s="9" t="s">
        <v>12941</v>
      </c>
      <c r="AC4371" s="9" t="s">
        <v>5006</v>
      </c>
      <c r="AD4371" s="29"/>
      <c r="AE4371" s="20" t="str">
        <f>VLOOKUP(E4371,'FILIAIS PETZ'!A:Q,17,0)</f>
        <v>SP2</v>
      </c>
      <c r="AF4371" s="20" t="str">
        <f>VLOOKUP(E4371,'FILIAIS PETZ'!A:Q,3,0)</f>
        <v>FELICIO</v>
      </c>
      <c r="AG4371" s="20" t="str">
        <f>VLOOKUP(E4371,'FILIAIS PETZ'!A:Q,2,0)</f>
        <v>R3</v>
      </c>
      <c r="AH4371" s="75">
        <v>380</v>
      </c>
      <c r="AI4371" s="16" t="s">
        <v>11418</v>
      </c>
      <c r="AJ4371" s="45"/>
      <c r="AK4371" s="44"/>
    </row>
    <row r="4372" spans="1:37" s="14" customFormat="1" ht="15" customHeight="1" thickBot="1" x14ac:dyDescent="0.25">
      <c r="B4372" s="18">
        <f>VLOOKUP(C4372,FORNECEDORES!D:E,2,0)</f>
        <v>40460</v>
      </c>
      <c r="C4372" s="19" t="str">
        <f>VLOOKUP(D4372,FORNECEDORES!A:D,4,0)</f>
        <v>30.515.748/0001-98</v>
      </c>
      <c r="D4372" s="13" t="s">
        <v>2732</v>
      </c>
      <c r="E4372" s="20" t="str">
        <f t="shared" si="290"/>
        <v>04 0067</v>
      </c>
      <c r="F4372" s="28" t="s">
        <v>8611</v>
      </c>
      <c r="G4372" s="21" t="str">
        <f>VLOOKUP(E4372,'FILIAIS PETZ'!A:E,5,0)</f>
        <v>PETZ EXTRA RICARDO JAFET</v>
      </c>
      <c r="H4372" s="20" t="str">
        <f>VLOOKUP(E4372,'FILIAIS PETZ'!A:D,4,0)</f>
        <v>RJAF-SP</v>
      </c>
      <c r="I4372" s="46">
        <v>45485</v>
      </c>
      <c r="J4372" s="9">
        <v>945975</v>
      </c>
      <c r="K4372" s="84" t="s">
        <v>9047</v>
      </c>
      <c r="L4372" s="83" t="s">
        <v>11419</v>
      </c>
      <c r="M4372" s="46">
        <v>45492</v>
      </c>
      <c r="N4372" s="46">
        <v>45518</v>
      </c>
      <c r="O4372" s="46">
        <v>45505</v>
      </c>
      <c r="P4372" s="91" t="s">
        <v>4990</v>
      </c>
      <c r="Q4372" s="84">
        <v>3</v>
      </c>
      <c r="R4372" s="91">
        <v>1</v>
      </c>
      <c r="S4372" s="9">
        <v>8</v>
      </c>
      <c r="T4372" s="9" t="s">
        <v>32</v>
      </c>
      <c r="U4372" s="9">
        <v>11002</v>
      </c>
      <c r="V4372" s="9">
        <v>11002</v>
      </c>
      <c r="W4372" s="9" t="s">
        <v>10297</v>
      </c>
      <c r="X4372" s="10" t="s">
        <v>4985</v>
      </c>
      <c r="Y4372" s="9" t="s">
        <v>4993</v>
      </c>
      <c r="Z4372" s="9" t="s">
        <v>8408</v>
      </c>
      <c r="AA4372" s="9" t="s">
        <v>4989</v>
      </c>
      <c r="AB4372" s="9" t="s">
        <v>12941</v>
      </c>
      <c r="AC4372" s="9" t="s">
        <v>5006</v>
      </c>
      <c r="AD4372" s="29"/>
      <c r="AE4372" s="20" t="str">
        <f>VLOOKUP(E4372,'FILIAIS PETZ'!A:Q,17,0)</f>
        <v>SP2</v>
      </c>
      <c r="AF4372" s="20" t="str">
        <f>VLOOKUP(E4372,'FILIAIS PETZ'!A:Q,3,0)</f>
        <v>FELICIO</v>
      </c>
      <c r="AG4372" s="20" t="str">
        <f>VLOOKUP(E4372,'FILIAIS PETZ'!A:Q,2,0)</f>
        <v>R3</v>
      </c>
      <c r="AH4372" s="75">
        <v>400</v>
      </c>
      <c r="AI4372" s="16" t="s">
        <v>11420</v>
      </c>
      <c r="AJ4372" s="45"/>
      <c r="AK4372" s="44"/>
    </row>
    <row r="4373" spans="1:37" s="14" customFormat="1" ht="15" customHeight="1" thickBot="1" x14ac:dyDescent="0.25">
      <c r="B4373" s="18">
        <f>VLOOKUP(C4373,FORNECEDORES!D:E,2,0)</f>
        <v>40460</v>
      </c>
      <c r="C4373" s="19" t="str">
        <f>VLOOKUP(D4373,FORNECEDORES!A:D,4,0)</f>
        <v>30.515.748/0001-98</v>
      </c>
      <c r="D4373" s="13" t="s">
        <v>2732</v>
      </c>
      <c r="E4373" s="20" t="str">
        <f t="shared" si="290"/>
        <v>04 0067</v>
      </c>
      <c r="F4373" s="28" t="s">
        <v>8611</v>
      </c>
      <c r="G4373" s="21" t="str">
        <f>VLOOKUP(E4373,'FILIAIS PETZ'!A:E,5,0)</f>
        <v>PETZ EXTRA RICARDO JAFET</v>
      </c>
      <c r="H4373" s="20" t="str">
        <f>VLOOKUP(E4373,'FILIAIS PETZ'!A:D,4,0)</f>
        <v>RJAF-SP</v>
      </c>
      <c r="I4373" s="46">
        <v>45485</v>
      </c>
      <c r="J4373" s="9">
        <v>945977</v>
      </c>
      <c r="K4373" s="84" t="s">
        <v>9047</v>
      </c>
      <c r="L4373" s="83" t="s">
        <v>11421</v>
      </c>
      <c r="M4373" s="46">
        <v>45492</v>
      </c>
      <c r="N4373" s="46">
        <v>45518</v>
      </c>
      <c r="O4373" s="46">
        <v>45505</v>
      </c>
      <c r="P4373" s="91" t="s">
        <v>4990</v>
      </c>
      <c r="Q4373" s="84">
        <v>3</v>
      </c>
      <c r="R4373" s="91">
        <v>1</v>
      </c>
      <c r="S4373" s="9">
        <v>8</v>
      </c>
      <c r="T4373" s="9" t="s">
        <v>32</v>
      </c>
      <c r="U4373" s="9">
        <v>11002</v>
      </c>
      <c r="V4373" s="9">
        <v>11002</v>
      </c>
      <c r="W4373" s="9" t="s">
        <v>5034</v>
      </c>
      <c r="X4373" s="10" t="s">
        <v>4985</v>
      </c>
      <c r="Y4373" s="9" t="s">
        <v>4993</v>
      </c>
      <c r="Z4373" s="9" t="s">
        <v>8408</v>
      </c>
      <c r="AA4373" s="9" t="s">
        <v>4989</v>
      </c>
      <c r="AB4373" s="9" t="s">
        <v>12941</v>
      </c>
      <c r="AC4373" s="9" t="s">
        <v>5006</v>
      </c>
      <c r="AD4373" s="29"/>
      <c r="AE4373" s="20" t="str">
        <f>VLOOKUP(E4373,'FILIAIS PETZ'!A:Q,17,0)</f>
        <v>SP2</v>
      </c>
      <c r="AF4373" s="20" t="str">
        <f>VLOOKUP(E4373,'FILIAIS PETZ'!A:Q,3,0)</f>
        <v>FELICIO</v>
      </c>
      <c r="AG4373" s="20" t="str">
        <f>VLOOKUP(E4373,'FILIAIS PETZ'!A:Q,2,0)</f>
        <v>R3</v>
      </c>
      <c r="AH4373" s="75">
        <v>180</v>
      </c>
      <c r="AI4373" s="16" t="s">
        <v>11422</v>
      </c>
      <c r="AJ4373" s="45"/>
      <c r="AK4373" s="44"/>
    </row>
    <row r="4374" spans="1:37" s="14" customFormat="1" ht="15" customHeight="1" thickBot="1" x14ac:dyDescent="0.25">
      <c r="B4374" s="18">
        <f>VLOOKUP(C4374,FORNECEDORES!D:E,2,0)</f>
        <v>40460</v>
      </c>
      <c r="C4374" s="19" t="str">
        <f>VLOOKUP(D4374,FORNECEDORES!A:D,4,0)</f>
        <v>30.515.748/0001-98</v>
      </c>
      <c r="D4374" s="13" t="s">
        <v>2732</v>
      </c>
      <c r="E4374" s="20" t="str">
        <f t="shared" si="290"/>
        <v>04 0010</v>
      </c>
      <c r="F4374" s="28" t="s">
        <v>8983</v>
      </c>
      <c r="G4374" s="21" t="str">
        <f>VLOOKUP(E4374,'FILIAIS PETZ'!A:E,5,0)</f>
        <v>PETZ SANTA CECILIA</v>
      </c>
      <c r="H4374" s="20" t="str">
        <f>VLOOKUP(E4374,'FILIAIS PETZ'!A:D,4,0)</f>
        <v>STCE-SP</v>
      </c>
      <c r="I4374" s="46">
        <v>45485</v>
      </c>
      <c r="J4374" s="9">
        <v>945984</v>
      </c>
      <c r="K4374" s="84" t="s">
        <v>9047</v>
      </c>
      <c r="L4374" s="83" t="s">
        <v>11423</v>
      </c>
      <c r="M4374" s="46">
        <v>45492</v>
      </c>
      <c r="N4374" s="46">
        <v>45518</v>
      </c>
      <c r="O4374" s="46">
        <v>45505</v>
      </c>
      <c r="P4374" s="91" t="s">
        <v>4990</v>
      </c>
      <c r="Q4374" s="84">
        <v>3</v>
      </c>
      <c r="R4374" s="91">
        <v>1</v>
      </c>
      <c r="S4374" s="9">
        <v>8</v>
      </c>
      <c r="T4374" s="9" t="s">
        <v>32</v>
      </c>
      <c r="U4374" s="9">
        <v>11002</v>
      </c>
      <c r="V4374" s="9">
        <v>11002</v>
      </c>
      <c r="W4374" s="9" t="s">
        <v>4984</v>
      </c>
      <c r="X4374" s="10" t="s">
        <v>4985</v>
      </c>
      <c r="Y4374" s="9" t="s">
        <v>4997</v>
      </c>
      <c r="Z4374" s="9" t="s">
        <v>4993</v>
      </c>
      <c r="AA4374" s="9" t="s">
        <v>4989</v>
      </c>
      <c r="AB4374" s="9" t="s">
        <v>12941</v>
      </c>
      <c r="AC4374" s="9" t="s">
        <v>5006</v>
      </c>
      <c r="AD4374" s="29"/>
      <c r="AE4374" s="20" t="str">
        <f>VLOOKUP(E4374,'FILIAIS PETZ'!A:Q,17,0)</f>
        <v>SP2</v>
      </c>
      <c r="AF4374" s="20" t="str">
        <f>VLOOKUP(E4374,'FILIAIS PETZ'!A:Q,3,0)</f>
        <v>FELICIO</v>
      </c>
      <c r="AG4374" s="20" t="str">
        <f>VLOOKUP(E4374,'FILIAIS PETZ'!A:Q,2,0)</f>
        <v>R3</v>
      </c>
      <c r="AH4374" s="75">
        <v>1200</v>
      </c>
      <c r="AI4374" s="16" t="s">
        <v>11424</v>
      </c>
      <c r="AJ4374" s="45"/>
      <c r="AK4374" s="44"/>
    </row>
    <row r="4375" spans="1:37" s="14" customFormat="1" ht="15" customHeight="1" thickBot="1" x14ac:dyDescent="0.25">
      <c r="B4375" s="18">
        <f>VLOOKUP(C4375,FORNECEDORES!D:E,2,0)</f>
        <v>40460</v>
      </c>
      <c r="C4375" s="19" t="str">
        <f>VLOOKUP(D4375,FORNECEDORES!A:D,4,0)</f>
        <v>30.515.748/0001-98</v>
      </c>
      <c r="D4375" s="13" t="s">
        <v>2732</v>
      </c>
      <c r="E4375" s="20" t="str">
        <f t="shared" si="290"/>
        <v>04 0010</v>
      </c>
      <c r="F4375" s="28" t="s">
        <v>8983</v>
      </c>
      <c r="G4375" s="21" t="str">
        <f>VLOOKUP(E4375,'FILIAIS PETZ'!A:E,5,0)</f>
        <v>PETZ SANTA CECILIA</v>
      </c>
      <c r="H4375" s="20" t="str">
        <f>VLOOKUP(E4375,'FILIAIS PETZ'!A:D,4,0)</f>
        <v>STCE-SP</v>
      </c>
      <c r="I4375" s="46">
        <v>45485</v>
      </c>
      <c r="J4375" s="9">
        <v>945987</v>
      </c>
      <c r="K4375" s="84" t="s">
        <v>9047</v>
      </c>
      <c r="L4375" s="83" t="s">
        <v>11425</v>
      </c>
      <c r="M4375" s="46">
        <v>45492</v>
      </c>
      <c r="N4375" s="46">
        <v>45518</v>
      </c>
      <c r="O4375" s="46">
        <v>45505</v>
      </c>
      <c r="P4375" s="91" t="s">
        <v>4990</v>
      </c>
      <c r="Q4375" s="84">
        <v>3</v>
      </c>
      <c r="R4375" s="91">
        <v>1</v>
      </c>
      <c r="S4375" s="9">
        <v>8</v>
      </c>
      <c r="T4375" s="9" t="s">
        <v>32</v>
      </c>
      <c r="U4375" s="9">
        <v>11002</v>
      </c>
      <c r="V4375" s="9">
        <v>11002</v>
      </c>
      <c r="W4375" s="9" t="s">
        <v>5119</v>
      </c>
      <c r="X4375" s="10" t="s">
        <v>4985</v>
      </c>
      <c r="Y4375" s="9" t="s">
        <v>4997</v>
      </c>
      <c r="Z4375" s="9" t="s">
        <v>4993</v>
      </c>
      <c r="AA4375" s="9" t="s">
        <v>4989</v>
      </c>
      <c r="AB4375" s="9" t="s">
        <v>12941</v>
      </c>
      <c r="AC4375" s="9" t="s">
        <v>5006</v>
      </c>
      <c r="AD4375" s="29"/>
      <c r="AE4375" s="20" t="str">
        <f>VLOOKUP(E4375,'FILIAIS PETZ'!A:Q,17,0)</f>
        <v>SP2</v>
      </c>
      <c r="AF4375" s="20" t="str">
        <f>VLOOKUP(E4375,'FILIAIS PETZ'!A:Q,3,0)</f>
        <v>FELICIO</v>
      </c>
      <c r="AG4375" s="20" t="str">
        <f>VLOOKUP(E4375,'FILIAIS PETZ'!A:Q,2,0)</f>
        <v>R3</v>
      </c>
      <c r="AH4375" s="75">
        <v>650</v>
      </c>
      <c r="AI4375" s="16" t="s">
        <v>11426</v>
      </c>
      <c r="AJ4375" s="45"/>
      <c r="AK4375" s="44"/>
    </row>
    <row r="4376" spans="1:37" s="14" customFormat="1" ht="15" customHeight="1" thickBot="1" x14ac:dyDescent="0.25">
      <c r="B4376" s="18">
        <f>VLOOKUP(C4376,FORNECEDORES!D:E,2,0)</f>
        <v>40460</v>
      </c>
      <c r="C4376" s="19" t="str">
        <f>VLOOKUP(D4376,FORNECEDORES!A:D,4,0)</f>
        <v>30.515.748/0001-98</v>
      </c>
      <c r="D4376" s="13" t="s">
        <v>2732</v>
      </c>
      <c r="E4376" s="20" t="str">
        <f t="shared" si="290"/>
        <v>04 0067</v>
      </c>
      <c r="F4376" s="28" t="s">
        <v>8611</v>
      </c>
      <c r="G4376" s="21" t="str">
        <f>VLOOKUP(E4376,'FILIAIS PETZ'!A:E,5,0)</f>
        <v>PETZ EXTRA RICARDO JAFET</v>
      </c>
      <c r="H4376" s="20" t="str">
        <f>VLOOKUP(E4376,'FILIAIS PETZ'!A:D,4,0)</f>
        <v>RJAF-SP</v>
      </c>
      <c r="I4376" s="46">
        <v>45485</v>
      </c>
      <c r="J4376" s="9">
        <v>945979</v>
      </c>
      <c r="K4376" s="84" t="s">
        <v>9047</v>
      </c>
      <c r="L4376" s="83" t="s">
        <v>11427</v>
      </c>
      <c r="M4376" s="46">
        <v>45492</v>
      </c>
      <c r="N4376" s="46">
        <v>45518</v>
      </c>
      <c r="O4376" s="46">
        <v>45505</v>
      </c>
      <c r="P4376" s="91" t="s">
        <v>4990</v>
      </c>
      <c r="Q4376" s="84">
        <v>3</v>
      </c>
      <c r="R4376" s="91">
        <v>1</v>
      </c>
      <c r="S4376" s="9">
        <v>8</v>
      </c>
      <c r="T4376" s="9" t="s">
        <v>32</v>
      </c>
      <c r="U4376" s="9">
        <v>11002</v>
      </c>
      <c r="V4376" s="9">
        <v>11002</v>
      </c>
      <c r="W4376" s="9" t="s">
        <v>5034</v>
      </c>
      <c r="X4376" s="10" t="s">
        <v>4985</v>
      </c>
      <c r="Y4376" s="9" t="s">
        <v>4993</v>
      </c>
      <c r="Z4376" s="9" t="s">
        <v>8408</v>
      </c>
      <c r="AA4376" s="9" t="s">
        <v>4989</v>
      </c>
      <c r="AB4376" s="9" t="s">
        <v>12941</v>
      </c>
      <c r="AC4376" s="9" t="s">
        <v>5006</v>
      </c>
      <c r="AD4376" s="29"/>
      <c r="AE4376" s="20" t="str">
        <f>VLOOKUP(E4376,'FILIAIS PETZ'!A:Q,17,0)</f>
        <v>SP2</v>
      </c>
      <c r="AF4376" s="20" t="str">
        <f>VLOOKUP(E4376,'FILIAIS PETZ'!A:Q,3,0)</f>
        <v>FELICIO</v>
      </c>
      <c r="AG4376" s="20" t="str">
        <f>VLOOKUP(E4376,'FILIAIS PETZ'!A:Q,2,0)</f>
        <v>R3</v>
      </c>
      <c r="AH4376" s="75">
        <v>1760</v>
      </c>
      <c r="AI4376" s="16" t="s">
        <v>11428</v>
      </c>
      <c r="AJ4376" s="45"/>
      <c r="AK4376" s="44"/>
    </row>
    <row r="4377" spans="1:37" s="14" customFormat="1" ht="15" customHeight="1" thickBot="1" x14ac:dyDescent="0.25">
      <c r="B4377" s="18">
        <f>VLOOKUP(C4377,FORNECEDORES!D:E,2,0)</f>
        <v>40460</v>
      </c>
      <c r="C4377" s="19" t="str">
        <f>VLOOKUP(D4377,FORNECEDORES!A:D,4,0)</f>
        <v>30.515.748/0001-98</v>
      </c>
      <c r="D4377" s="13" t="s">
        <v>2732</v>
      </c>
      <c r="E4377" s="20" t="str">
        <f t="shared" si="290"/>
        <v>04 0247</v>
      </c>
      <c r="F4377" s="28" t="s">
        <v>8967</v>
      </c>
      <c r="G4377" s="21" t="str">
        <f>VLOOKUP(E4377,'FILIAIS PETZ'!A:E,5,0)</f>
        <v>PETZ AV GOIÁS</v>
      </c>
      <c r="H4377" s="20" t="str">
        <f>VLOOKUP(E4377,'FILIAIS PETZ'!A:D,4,0)</f>
        <v>AVGO-SP</v>
      </c>
      <c r="I4377" s="46">
        <v>45485</v>
      </c>
      <c r="J4377" s="9">
        <v>945821</v>
      </c>
      <c r="K4377" s="84" t="s">
        <v>9047</v>
      </c>
      <c r="L4377" s="83" t="s">
        <v>11429</v>
      </c>
      <c r="M4377" s="46">
        <v>45492</v>
      </c>
      <c r="N4377" s="46">
        <v>45518</v>
      </c>
      <c r="O4377" s="46">
        <v>45505</v>
      </c>
      <c r="P4377" s="91" t="s">
        <v>4990</v>
      </c>
      <c r="Q4377" s="84">
        <v>3</v>
      </c>
      <c r="R4377" s="91">
        <v>1</v>
      </c>
      <c r="S4377" s="9">
        <v>8</v>
      </c>
      <c r="T4377" s="9" t="s">
        <v>32</v>
      </c>
      <c r="U4377" s="9">
        <v>11002</v>
      </c>
      <c r="V4377" s="9">
        <v>11002</v>
      </c>
      <c r="W4377" s="9" t="s">
        <v>5021</v>
      </c>
      <c r="X4377" s="10" t="s">
        <v>4985</v>
      </c>
      <c r="Y4377" s="9" t="s">
        <v>4997</v>
      </c>
      <c r="Z4377" s="9" t="s">
        <v>4993</v>
      </c>
      <c r="AA4377" s="9" t="s">
        <v>4989</v>
      </c>
      <c r="AB4377" s="9" t="s">
        <v>12941</v>
      </c>
      <c r="AC4377" s="9" t="s">
        <v>5006</v>
      </c>
      <c r="AD4377" s="29"/>
      <c r="AE4377" s="20" t="str">
        <f>VLOOKUP(E4377,'FILIAIS PETZ'!A:Q,17,0)</f>
        <v>SP3</v>
      </c>
      <c r="AF4377" s="20" t="str">
        <f>VLOOKUP(E4377,'FILIAIS PETZ'!A:Q,3,0)</f>
        <v>FELICIO</v>
      </c>
      <c r="AG4377" s="20" t="str">
        <f>VLOOKUP(E4377,'FILIAIS PETZ'!A:Q,2,0)</f>
        <v>R3</v>
      </c>
      <c r="AH4377" s="75">
        <v>1450</v>
      </c>
      <c r="AI4377" s="16" t="s">
        <v>11430</v>
      </c>
      <c r="AJ4377" s="45"/>
      <c r="AK4377" s="44"/>
    </row>
    <row r="4378" spans="1:37" s="14" customFormat="1" ht="15" customHeight="1" thickBot="1" x14ac:dyDescent="0.25">
      <c r="B4378" s="18">
        <f>VLOOKUP(C4378,FORNECEDORES!D:E,2,0)</f>
        <v>40460</v>
      </c>
      <c r="C4378" s="19" t="str">
        <f>VLOOKUP(D4378,FORNECEDORES!A:D,4,0)</f>
        <v>30.515.748/0001-98</v>
      </c>
      <c r="D4378" s="13" t="s">
        <v>2732</v>
      </c>
      <c r="E4378" s="20" t="str">
        <f t="shared" si="290"/>
        <v>04 0177</v>
      </c>
      <c r="F4378" s="28" t="s">
        <v>8982</v>
      </c>
      <c r="G4378" s="21" t="str">
        <f>VLOOKUP(E4378,'FILIAIS PETZ'!A:E,5,0)</f>
        <v>PETZ TEODORO SAMPAIO</v>
      </c>
      <c r="H4378" s="20" t="str">
        <f>VLOOKUP(E4378,'FILIAIS PETZ'!A:D,4,0)</f>
        <v>TEOD-SP</v>
      </c>
      <c r="I4378" s="46">
        <v>45485</v>
      </c>
      <c r="J4378" s="9">
        <v>945989</v>
      </c>
      <c r="K4378" s="84" t="s">
        <v>9047</v>
      </c>
      <c r="L4378" s="83" t="s">
        <v>11431</v>
      </c>
      <c r="M4378" s="46">
        <v>45492</v>
      </c>
      <c r="N4378" s="46">
        <v>45518</v>
      </c>
      <c r="O4378" s="46">
        <v>45505</v>
      </c>
      <c r="P4378" s="91" t="s">
        <v>4990</v>
      </c>
      <c r="Q4378" s="84">
        <v>3</v>
      </c>
      <c r="R4378" s="91">
        <v>1</v>
      </c>
      <c r="S4378" s="9">
        <v>8</v>
      </c>
      <c r="T4378" s="9" t="s">
        <v>32</v>
      </c>
      <c r="U4378" s="9">
        <v>11002</v>
      </c>
      <c r="V4378" s="9">
        <v>11002</v>
      </c>
      <c r="W4378" s="9" t="s">
        <v>5019</v>
      </c>
      <c r="X4378" s="10" t="s">
        <v>4985</v>
      </c>
      <c r="Y4378" s="9" t="s">
        <v>4997</v>
      </c>
      <c r="Z4378" s="9" t="s">
        <v>4993</v>
      </c>
      <c r="AA4378" s="9" t="s">
        <v>4989</v>
      </c>
      <c r="AB4378" s="9" t="s">
        <v>12941</v>
      </c>
      <c r="AC4378" s="9" t="s">
        <v>5006</v>
      </c>
      <c r="AD4378" s="29"/>
      <c r="AE4378" s="20" t="str">
        <f>VLOOKUP(E4378,'FILIAIS PETZ'!A:Q,17,0)</f>
        <v>SP2</v>
      </c>
      <c r="AF4378" s="20" t="str">
        <f>VLOOKUP(E4378,'FILIAIS PETZ'!A:Q,3,0)</f>
        <v>FELICIO</v>
      </c>
      <c r="AG4378" s="20" t="str">
        <f>VLOOKUP(E4378,'FILIAIS PETZ'!A:Q,2,0)</f>
        <v>R3</v>
      </c>
      <c r="AH4378" s="75">
        <v>180</v>
      </c>
      <c r="AI4378" s="16" t="s">
        <v>11432</v>
      </c>
      <c r="AJ4378" s="45"/>
      <c r="AK4378" s="44"/>
    </row>
    <row r="4379" spans="1:37" s="14" customFormat="1" ht="15" customHeight="1" thickBot="1" x14ac:dyDescent="0.25">
      <c r="B4379" s="18">
        <f>VLOOKUP(C4379,FORNECEDORES!D:E,2,0)</f>
        <v>40460</v>
      </c>
      <c r="C4379" s="19" t="str">
        <f>VLOOKUP(D4379,FORNECEDORES!A:D,4,0)</f>
        <v>30.515.748/0001-98</v>
      </c>
      <c r="D4379" s="13" t="s">
        <v>2732</v>
      </c>
      <c r="E4379" s="20" t="str">
        <f t="shared" si="290"/>
        <v>04 0177</v>
      </c>
      <c r="F4379" s="28" t="s">
        <v>8982</v>
      </c>
      <c r="G4379" s="21" t="str">
        <f>VLOOKUP(E4379,'FILIAIS PETZ'!A:E,5,0)</f>
        <v>PETZ TEODORO SAMPAIO</v>
      </c>
      <c r="H4379" s="20" t="str">
        <f>VLOOKUP(E4379,'FILIAIS PETZ'!A:D,4,0)</f>
        <v>TEOD-SP</v>
      </c>
      <c r="I4379" s="46">
        <v>45485</v>
      </c>
      <c r="J4379" s="9">
        <v>945995</v>
      </c>
      <c r="K4379" s="84" t="s">
        <v>9047</v>
      </c>
      <c r="L4379" s="83" t="s">
        <v>11433</v>
      </c>
      <c r="M4379" s="46">
        <v>45492</v>
      </c>
      <c r="N4379" s="46">
        <v>45518</v>
      </c>
      <c r="O4379" s="46">
        <v>45505</v>
      </c>
      <c r="P4379" s="91" t="s">
        <v>4990</v>
      </c>
      <c r="Q4379" s="84">
        <v>3</v>
      </c>
      <c r="R4379" s="91">
        <v>1</v>
      </c>
      <c r="S4379" s="9">
        <v>8</v>
      </c>
      <c r="T4379" s="9" t="s">
        <v>32</v>
      </c>
      <c r="U4379" s="9">
        <v>11002</v>
      </c>
      <c r="V4379" s="9">
        <v>11002</v>
      </c>
      <c r="W4379" s="9" t="s">
        <v>5021</v>
      </c>
      <c r="X4379" s="10" t="s">
        <v>4985</v>
      </c>
      <c r="Y4379" s="9" t="s">
        <v>4997</v>
      </c>
      <c r="Z4379" s="9" t="s">
        <v>4993</v>
      </c>
      <c r="AA4379" s="9" t="s">
        <v>4989</v>
      </c>
      <c r="AB4379" s="9" t="s">
        <v>12941</v>
      </c>
      <c r="AC4379" s="9" t="s">
        <v>5006</v>
      </c>
      <c r="AD4379" s="29"/>
      <c r="AE4379" s="20" t="str">
        <f>VLOOKUP(E4379,'FILIAIS PETZ'!A:Q,17,0)</f>
        <v>SP2</v>
      </c>
      <c r="AF4379" s="20" t="str">
        <f>VLOOKUP(E4379,'FILIAIS PETZ'!A:Q,3,0)</f>
        <v>FELICIO</v>
      </c>
      <c r="AG4379" s="20" t="str">
        <f>VLOOKUP(E4379,'FILIAIS PETZ'!A:Q,2,0)</f>
        <v>R3</v>
      </c>
      <c r="AH4379" s="75">
        <v>550</v>
      </c>
      <c r="AI4379" s="16" t="s">
        <v>11434</v>
      </c>
      <c r="AJ4379" s="45"/>
      <c r="AK4379" s="44"/>
    </row>
    <row r="4380" spans="1:37" s="14" customFormat="1" ht="15" customHeight="1" thickBot="1" x14ac:dyDescent="0.25">
      <c r="B4380" s="18">
        <f>VLOOKUP(C4380,FORNECEDORES!D:E,2,0)</f>
        <v>32507</v>
      </c>
      <c r="C4380" s="19" t="str">
        <f>VLOOKUP(D4380,FORNECEDORES!A:D,4,0)</f>
        <v>10.237.839/0001-00</v>
      </c>
      <c r="D4380" s="13" t="s">
        <v>1753</v>
      </c>
      <c r="E4380" s="20" t="str">
        <f t="shared" si="290"/>
        <v>04 0017</v>
      </c>
      <c r="F4380" s="28" t="s">
        <v>8713</v>
      </c>
      <c r="G4380" s="21" t="str">
        <f>VLOOKUP(E4380,'FILIAIS PETZ'!A:E,5,0)</f>
        <v>PETZ CARREFOUR SAO CAETANO</v>
      </c>
      <c r="H4380" s="20" t="str">
        <f>VLOOKUP(E4380,'FILIAIS PETZ'!A:D,4,0)</f>
        <v>SCSU-SP</v>
      </c>
      <c r="I4380" s="46">
        <v>45485</v>
      </c>
      <c r="J4380" s="9">
        <v>946077</v>
      </c>
      <c r="K4380" s="84" t="s">
        <v>9047</v>
      </c>
      <c r="L4380" s="83" t="s">
        <v>11435</v>
      </c>
      <c r="M4380" s="46">
        <v>45490</v>
      </c>
      <c r="N4380" s="46">
        <v>45525</v>
      </c>
      <c r="O4380" s="46">
        <v>45503</v>
      </c>
      <c r="P4380" s="91" t="s">
        <v>4990</v>
      </c>
      <c r="Q4380" s="84">
        <v>3</v>
      </c>
      <c r="R4380" s="91">
        <v>1</v>
      </c>
      <c r="S4380" s="9">
        <v>8</v>
      </c>
      <c r="T4380" s="9" t="s">
        <v>32</v>
      </c>
      <c r="U4380" s="9">
        <v>11002</v>
      </c>
      <c r="V4380" s="9">
        <v>11002</v>
      </c>
      <c r="W4380" s="9" t="s">
        <v>5019</v>
      </c>
      <c r="X4380" s="10" t="s">
        <v>4992</v>
      </c>
      <c r="Y4380" s="9" t="s">
        <v>4994</v>
      </c>
      <c r="Z4380" s="9" t="s">
        <v>4994</v>
      </c>
      <c r="AA4380" s="9" t="s">
        <v>5099</v>
      </c>
      <c r="AB4380" s="9" t="s">
        <v>5005</v>
      </c>
      <c r="AC4380" s="9" t="s">
        <v>4995</v>
      </c>
      <c r="AD4380" s="29"/>
      <c r="AE4380" s="20" t="str">
        <f>VLOOKUP(E4380,'FILIAIS PETZ'!A:Q,17,0)</f>
        <v>SP3</v>
      </c>
      <c r="AF4380" s="20" t="str">
        <f>VLOOKUP(E4380,'FILIAIS PETZ'!A:Q,3,0)</f>
        <v>FELICIO</v>
      </c>
      <c r="AG4380" s="20" t="str">
        <f>VLOOKUP(E4380,'FILIAIS PETZ'!A:Q,2,0)</f>
        <v>R3</v>
      </c>
      <c r="AH4380" s="75">
        <v>1650</v>
      </c>
      <c r="AI4380" s="16" t="s">
        <v>11436</v>
      </c>
      <c r="AJ4380" s="45"/>
      <c r="AK4380" s="44"/>
    </row>
    <row r="4381" spans="1:37" s="14" customFormat="1" ht="15" customHeight="1" thickBot="1" x14ac:dyDescent="0.25">
      <c r="B4381" s="18">
        <f>VLOOKUP(C4381,FORNECEDORES!D:E,2,0)</f>
        <v>32507</v>
      </c>
      <c r="C4381" s="19" t="str">
        <f>VLOOKUP(D4381,FORNECEDORES!A:D,4,0)</f>
        <v>10.237.839/0001-00</v>
      </c>
      <c r="D4381" s="13" t="s">
        <v>1753</v>
      </c>
      <c r="E4381" s="20" t="str">
        <f t="shared" si="290"/>
        <v>04 0019</v>
      </c>
      <c r="F4381" s="28" t="s">
        <v>8977</v>
      </c>
      <c r="G4381" s="21" t="str">
        <f>VLOOKUP(E4381,'FILIAIS PETZ'!A:E,5,0)</f>
        <v>PETZ BUTANTA</v>
      </c>
      <c r="H4381" s="20" t="str">
        <f>VLOOKUP(E4381,'FILIAIS PETZ'!A:D,4,0)</f>
        <v>BTTA-SP</v>
      </c>
      <c r="I4381" s="46">
        <v>45485</v>
      </c>
      <c r="J4381" s="9">
        <v>946079</v>
      </c>
      <c r="K4381" s="84" t="s">
        <v>9047</v>
      </c>
      <c r="L4381" s="83" t="s">
        <v>11437</v>
      </c>
      <c r="M4381" s="46">
        <v>45490</v>
      </c>
      <c r="N4381" s="46">
        <v>45525</v>
      </c>
      <c r="O4381" s="46">
        <v>45503</v>
      </c>
      <c r="P4381" s="91" t="s">
        <v>4990</v>
      </c>
      <c r="Q4381" s="84">
        <v>3</v>
      </c>
      <c r="R4381" s="91">
        <v>1</v>
      </c>
      <c r="S4381" s="9">
        <v>8</v>
      </c>
      <c r="T4381" s="9" t="s">
        <v>32</v>
      </c>
      <c r="U4381" s="9">
        <v>11002</v>
      </c>
      <c r="V4381" s="9">
        <v>11002</v>
      </c>
      <c r="W4381" s="9" t="s">
        <v>5019</v>
      </c>
      <c r="X4381" s="10" t="s">
        <v>4992</v>
      </c>
      <c r="Y4381" s="9" t="s">
        <v>4994</v>
      </c>
      <c r="Z4381" s="9" t="s">
        <v>4994</v>
      </c>
      <c r="AA4381" s="9" t="s">
        <v>5099</v>
      </c>
      <c r="AB4381" s="9" t="s">
        <v>5005</v>
      </c>
      <c r="AC4381" s="9" t="s">
        <v>4995</v>
      </c>
      <c r="AD4381" s="29"/>
      <c r="AE4381" s="20" t="str">
        <f>VLOOKUP(E4381,'FILIAIS PETZ'!A:Q,17,0)</f>
        <v>SP2</v>
      </c>
      <c r="AF4381" s="20" t="str">
        <f>VLOOKUP(E4381,'FILIAIS PETZ'!A:Q,3,0)</f>
        <v>FELICIO</v>
      </c>
      <c r="AG4381" s="20" t="str">
        <f>VLOOKUP(E4381,'FILIAIS PETZ'!A:Q,2,0)</f>
        <v>R3</v>
      </c>
      <c r="AH4381" s="75">
        <v>2600</v>
      </c>
      <c r="AI4381" s="16" t="s">
        <v>11438</v>
      </c>
      <c r="AJ4381" s="45"/>
      <c r="AK4381" s="44"/>
    </row>
    <row r="4382" spans="1:37" s="14" customFormat="1" ht="15" customHeight="1" thickBot="1" x14ac:dyDescent="0.25">
      <c r="B4382" s="18">
        <f>VLOOKUP(C4382,FORNECEDORES!D:E,2,0)</f>
        <v>32507</v>
      </c>
      <c r="C4382" s="19" t="str">
        <f>VLOOKUP(D4382,FORNECEDORES!A:D,4,0)</f>
        <v>10.237.839/0001-00</v>
      </c>
      <c r="D4382" s="13" t="s">
        <v>1753</v>
      </c>
      <c r="E4382" s="20" t="str">
        <f t="shared" si="290"/>
        <v>04 0010</v>
      </c>
      <c r="F4382" s="28" t="s">
        <v>8983</v>
      </c>
      <c r="G4382" s="21" t="str">
        <f>VLOOKUP(E4382,'FILIAIS PETZ'!A:E,5,0)</f>
        <v>PETZ SANTA CECILIA</v>
      </c>
      <c r="H4382" s="20" t="str">
        <f>VLOOKUP(E4382,'FILIAIS PETZ'!A:D,4,0)</f>
        <v>STCE-SP</v>
      </c>
      <c r="I4382" s="46">
        <v>45485</v>
      </c>
      <c r="J4382" s="9">
        <v>946083</v>
      </c>
      <c r="K4382" s="84" t="s">
        <v>9047</v>
      </c>
      <c r="L4382" s="83" t="s">
        <v>11439</v>
      </c>
      <c r="M4382" s="46">
        <v>45490</v>
      </c>
      <c r="N4382" s="46">
        <v>45525</v>
      </c>
      <c r="O4382" s="46">
        <v>45503</v>
      </c>
      <c r="P4382" s="91" t="s">
        <v>4990</v>
      </c>
      <c r="Q4382" s="84">
        <v>3</v>
      </c>
      <c r="R4382" s="91">
        <v>1</v>
      </c>
      <c r="S4382" s="9">
        <v>8</v>
      </c>
      <c r="T4382" s="9" t="s">
        <v>32</v>
      </c>
      <c r="U4382" s="9">
        <v>11002</v>
      </c>
      <c r="V4382" s="9">
        <v>11002</v>
      </c>
      <c r="W4382" s="9" t="s">
        <v>5019</v>
      </c>
      <c r="X4382" s="10" t="s">
        <v>4992</v>
      </c>
      <c r="Y4382" s="9" t="s">
        <v>4994</v>
      </c>
      <c r="Z4382" s="9" t="s">
        <v>4994</v>
      </c>
      <c r="AA4382" s="9" t="s">
        <v>5099</v>
      </c>
      <c r="AB4382" s="9" t="s">
        <v>5005</v>
      </c>
      <c r="AC4382" s="9" t="s">
        <v>4995</v>
      </c>
      <c r="AD4382" s="29"/>
      <c r="AE4382" s="20" t="str">
        <f>VLOOKUP(E4382,'FILIAIS PETZ'!A:Q,17,0)</f>
        <v>SP2</v>
      </c>
      <c r="AF4382" s="20" t="str">
        <f>VLOOKUP(E4382,'FILIAIS PETZ'!A:Q,3,0)</f>
        <v>FELICIO</v>
      </c>
      <c r="AG4382" s="20" t="str">
        <f>VLOOKUP(E4382,'FILIAIS PETZ'!A:Q,2,0)</f>
        <v>R3</v>
      </c>
      <c r="AH4382" s="75">
        <v>5700</v>
      </c>
      <c r="AI4382" s="16" t="s">
        <v>11440</v>
      </c>
      <c r="AJ4382" s="45"/>
      <c r="AK4382" s="44"/>
    </row>
    <row r="4383" spans="1:37" s="14" customFormat="1" ht="15" customHeight="1" thickBot="1" x14ac:dyDescent="0.25">
      <c r="A4383" s="9">
        <f t="shared" ref="A4383:A4414" si="291">J4383</f>
        <v>947448</v>
      </c>
      <c r="B4383" s="18">
        <f>VLOOKUP(C4383,FORNECEDORES!D:E,2,0)</f>
        <v>24422</v>
      </c>
      <c r="C4383" s="19" t="str">
        <f>VLOOKUP(D4383,FORNECEDORES!A:D,4,0)</f>
        <v>00.865.512/0001-10</v>
      </c>
      <c r="D4383" s="13" t="s">
        <v>1214</v>
      </c>
      <c r="E4383" s="20" t="str">
        <f t="shared" si="290"/>
        <v>04 0095</v>
      </c>
      <c r="F4383" s="28" t="s">
        <v>4945</v>
      </c>
      <c r="G4383" s="21" t="str">
        <f>VLOOKUP(E4383,'FILIAIS PETZ'!A:E,5,0)</f>
        <v>PETZ BETIM</v>
      </c>
      <c r="H4383" s="20" t="str">
        <f>VLOOKUP(E4383,'FILIAIS PETZ'!A:D,4,0)</f>
        <v>BTIM-MG</v>
      </c>
      <c r="I4383" s="46">
        <v>45488</v>
      </c>
      <c r="J4383" s="9">
        <v>947448</v>
      </c>
      <c r="K4383" s="84" t="s">
        <v>5858</v>
      </c>
      <c r="L4383" s="83" t="s">
        <v>8825</v>
      </c>
      <c r="M4383" s="46">
        <v>45491</v>
      </c>
      <c r="N4383" s="46">
        <v>45511</v>
      </c>
      <c r="O4383" s="46">
        <v>45497</v>
      </c>
      <c r="P4383" s="91" t="s">
        <v>4982</v>
      </c>
      <c r="Q4383" s="84">
        <v>3</v>
      </c>
      <c r="R4383" s="91">
        <v>1</v>
      </c>
      <c r="S4383" s="9">
        <v>8</v>
      </c>
      <c r="T4383" s="9" t="s">
        <v>32</v>
      </c>
      <c r="U4383" s="9">
        <v>11002</v>
      </c>
      <c r="V4383" s="9">
        <v>11002</v>
      </c>
      <c r="W4383" s="9" t="s">
        <v>5057</v>
      </c>
      <c r="X4383" s="10" t="s">
        <v>4985</v>
      </c>
      <c r="Y4383" s="9" t="s">
        <v>4993</v>
      </c>
      <c r="Z4383" s="9" t="s">
        <v>4993</v>
      </c>
      <c r="AA4383" s="9" t="s">
        <v>4989</v>
      </c>
      <c r="AB4383" s="9" t="s">
        <v>5005</v>
      </c>
      <c r="AC4383" s="9" t="s">
        <v>4988</v>
      </c>
      <c r="AD4383" s="29">
        <v>800000249</v>
      </c>
      <c r="AE4383" s="20" t="str">
        <f>VLOOKUP(E4383,'FILIAIS PETZ'!A:Q,17,0)</f>
        <v>MG-2</v>
      </c>
      <c r="AF4383" s="20" t="str">
        <f>VLOOKUP(E4383,'FILIAIS PETZ'!A:Q,3,0)</f>
        <v>FELICIO</v>
      </c>
      <c r="AG4383" s="20" t="str">
        <f>VLOOKUP(E4383,'FILIAIS PETZ'!A:Q,2,0)</f>
        <v>R3</v>
      </c>
      <c r="AH4383" s="75">
        <v>31048.52</v>
      </c>
      <c r="AI4383" s="16" t="s">
        <v>7644</v>
      </c>
      <c r="AJ4383" s="43">
        <f>VLOOKUP(E4383,'FILIAIS PETZ'!$A$2:$K$2000,11,0)</f>
        <v>18328118009084</v>
      </c>
      <c r="AK4383" s="44">
        <f t="shared" ref="AK4383:AK4414" si="292">AJ4383</f>
        <v>18328118009084</v>
      </c>
    </row>
    <row r="4384" spans="1:37" s="14" customFormat="1" ht="15" customHeight="1" thickBot="1" x14ac:dyDescent="0.25">
      <c r="A4384" s="9">
        <f t="shared" si="291"/>
        <v>947491</v>
      </c>
      <c r="B4384" s="18">
        <f>VLOOKUP(C4384,FORNECEDORES!D:E,2,0)</f>
        <v>39969</v>
      </c>
      <c r="C4384" s="19" t="str">
        <f>VLOOKUP(D4384,FORNECEDORES!A:D,4,0)</f>
        <v>23.457.797/0001-56</v>
      </c>
      <c r="D4384" s="13" t="s">
        <v>2466</v>
      </c>
      <c r="E4384" s="20" t="str">
        <f t="shared" si="290"/>
        <v>04 0138</v>
      </c>
      <c r="F4384" s="28" t="s">
        <v>8627</v>
      </c>
      <c r="G4384" s="21" t="str">
        <f>VLOOKUP(E4384,'FILIAIS PETZ'!A:E,5,0)</f>
        <v>PETZ JOÃO FIRMINO</v>
      </c>
      <c r="H4384" s="20" t="str">
        <f>VLOOKUP(E4384,'FILIAIS PETZ'!A:D,4,0)</f>
        <v>JFIR-SP</v>
      </c>
      <c r="I4384" s="46">
        <v>45488</v>
      </c>
      <c r="J4384" s="9">
        <v>947491</v>
      </c>
      <c r="K4384" s="84" t="s">
        <v>5858</v>
      </c>
      <c r="L4384" s="83" t="s">
        <v>6338</v>
      </c>
      <c r="M4384" s="46">
        <v>45488</v>
      </c>
      <c r="N4384" s="46">
        <v>45518</v>
      </c>
      <c r="O4384" s="46">
        <v>45496</v>
      </c>
      <c r="P4384" s="91" t="s">
        <v>4990</v>
      </c>
      <c r="Q4384" s="84">
        <v>3</v>
      </c>
      <c r="R4384" s="91">
        <v>1</v>
      </c>
      <c r="S4384" s="9">
        <v>8</v>
      </c>
      <c r="T4384" s="9" t="s">
        <v>32</v>
      </c>
      <c r="U4384" s="9">
        <v>11002</v>
      </c>
      <c r="V4384" s="9">
        <v>11002</v>
      </c>
      <c r="W4384" s="9" t="s">
        <v>5039</v>
      </c>
      <c r="X4384" s="10" t="s">
        <v>4985</v>
      </c>
      <c r="Y4384" s="9" t="s">
        <v>4993</v>
      </c>
      <c r="Z4384" s="9" t="s">
        <v>4993</v>
      </c>
      <c r="AA4384" s="9" t="s">
        <v>4989</v>
      </c>
      <c r="AB4384" s="9" t="s">
        <v>12941</v>
      </c>
      <c r="AC4384" s="9" t="s">
        <v>5006</v>
      </c>
      <c r="AD4384" s="29"/>
      <c r="AE4384" s="20" t="str">
        <f>VLOOKUP(E4384,'FILIAIS PETZ'!A:Q,17,0)</f>
        <v>SP3</v>
      </c>
      <c r="AF4384" s="20" t="str">
        <f>VLOOKUP(E4384,'FILIAIS PETZ'!A:Q,3,0)</f>
        <v>FELICIO</v>
      </c>
      <c r="AG4384" s="20" t="str">
        <f>VLOOKUP(E4384,'FILIAIS PETZ'!A:Q,2,0)</f>
        <v>R3</v>
      </c>
      <c r="AH4384" s="75">
        <v>300</v>
      </c>
      <c r="AI4384" s="16" t="s">
        <v>8639</v>
      </c>
      <c r="AJ4384" s="43">
        <f>VLOOKUP(E4384,'FILIAIS PETZ'!$A$2:$K$2000,11,0)</f>
        <v>18328118012972</v>
      </c>
      <c r="AK4384" s="44">
        <f t="shared" si="292"/>
        <v>18328118012972</v>
      </c>
    </row>
    <row r="4385" spans="1:37" s="14" customFormat="1" ht="15" customHeight="1" thickBot="1" x14ac:dyDescent="0.25">
      <c r="A4385" s="9">
        <f t="shared" si="291"/>
        <v>947504</v>
      </c>
      <c r="B4385" s="18">
        <f>VLOOKUP(C4385,FORNECEDORES!D:E,2,0)</f>
        <v>39969</v>
      </c>
      <c r="C4385" s="19" t="str">
        <f>VLOOKUP(D4385,FORNECEDORES!A:D,4,0)</f>
        <v>23.457.797/0001-56</v>
      </c>
      <c r="D4385" s="13" t="s">
        <v>2466</v>
      </c>
      <c r="E4385" s="20" t="str">
        <f t="shared" si="290"/>
        <v>04 0263</v>
      </c>
      <c r="F4385" s="28" t="s">
        <v>8628</v>
      </c>
      <c r="G4385" s="21" t="str">
        <f>VLOOKUP(E4385,'FILIAIS PETZ'!A:E,5,0)</f>
        <v>PETZ PÃO DE AÇUCAR JABAQUARA</v>
      </c>
      <c r="H4385" s="20" t="str">
        <f>VLOOKUP(E4385,'FILIAIS PETZ'!A:D,4,0)</f>
        <v>JABQ-SP</v>
      </c>
      <c r="I4385" s="46">
        <v>45488</v>
      </c>
      <c r="J4385" s="9">
        <v>947504</v>
      </c>
      <c r="K4385" s="84" t="s">
        <v>5858</v>
      </c>
      <c r="L4385" s="83" t="s">
        <v>6339</v>
      </c>
      <c r="M4385" s="46">
        <v>45488</v>
      </c>
      <c r="N4385" s="46">
        <v>45518</v>
      </c>
      <c r="O4385" s="46">
        <v>45496</v>
      </c>
      <c r="P4385" s="91" t="s">
        <v>4990</v>
      </c>
      <c r="Q4385" s="84">
        <v>3</v>
      </c>
      <c r="R4385" s="91">
        <v>1</v>
      </c>
      <c r="S4385" s="9">
        <v>8</v>
      </c>
      <c r="T4385" s="9" t="s">
        <v>32</v>
      </c>
      <c r="U4385" s="9">
        <v>11002</v>
      </c>
      <c r="V4385" s="9">
        <v>11002</v>
      </c>
      <c r="W4385" s="9" t="s">
        <v>5019</v>
      </c>
      <c r="X4385" s="10" t="s">
        <v>4985</v>
      </c>
      <c r="Y4385" s="9" t="s">
        <v>4993</v>
      </c>
      <c r="Z4385" s="9" t="s">
        <v>4993</v>
      </c>
      <c r="AA4385" s="9" t="s">
        <v>4989</v>
      </c>
      <c r="AB4385" s="9" t="s">
        <v>12941</v>
      </c>
      <c r="AC4385" s="9" t="s">
        <v>5006</v>
      </c>
      <c r="AD4385" s="29"/>
      <c r="AE4385" s="20" t="str">
        <f>VLOOKUP(E4385,'FILIAIS PETZ'!A:Q,17,0)</f>
        <v>SP3</v>
      </c>
      <c r="AF4385" s="20" t="str">
        <f>VLOOKUP(E4385,'FILIAIS PETZ'!A:Q,3,0)</f>
        <v>FELICIO</v>
      </c>
      <c r="AG4385" s="20" t="str">
        <f>VLOOKUP(E4385,'FILIAIS PETZ'!A:Q,2,0)</f>
        <v>R3</v>
      </c>
      <c r="AH4385" s="75">
        <v>1965</v>
      </c>
      <c r="AI4385" s="16" t="s">
        <v>8640</v>
      </c>
      <c r="AJ4385" s="43" t="str">
        <f>VLOOKUP(E4385,'FILIAIS PETZ'!$A$2:$K$2000,11,0)</f>
        <v>18.328.118/0258-70</v>
      </c>
      <c r="AK4385" s="44" t="str">
        <f t="shared" si="292"/>
        <v>18.328.118/0258-70</v>
      </c>
    </row>
    <row r="4386" spans="1:37" s="14" customFormat="1" ht="15" customHeight="1" thickBot="1" x14ac:dyDescent="0.25">
      <c r="A4386" s="9">
        <f t="shared" si="291"/>
        <v>947446</v>
      </c>
      <c r="B4386" s="18">
        <f>VLOOKUP(C4386,FORNECEDORES!D:E,2,0)</f>
        <v>24422</v>
      </c>
      <c r="C4386" s="19" t="str">
        <f>VLOOKUP(D4386,FORNECEDORES!A:D,4,0)</f>
        <v>00.865.512/0001-10</v>
      </c>
      <c r="D4386" s="13" t="s">
        <v>1214</v>
      </c>
      <c r="E4386" s="20" t="str">
        <f t="shared" si="290"/>
        <v>04 0007</v>
      </c>
      <c r="F4386" s="28" t="s">
        <v>4950</v>
      </c>
      <c r="G4386" s="21" t="str">
        <f>VLOOKUP(E4386,'FILIAIS PETZ'!A:E,5,0)</f>
        <v>PETZ SOROCABA</v>
      </c>
      <c r="H4386" s="20" t="str">
        <f>VLOOKUP(E4386,'FILIAIS PETZ'!A:D,4,0)</f>
        <v>SCBA-SP</v>
      </c>
      <c r="I4386" s="46">
        <v>45488</v>
      </c>
      <c r="J4386" s="9">
        <v>947446</v>
      </c>
      <c r="K4386" s="84" t="s">
        <v>5858</v>
      </c>
      <c r="L4386" s="83" t="s">
        <v>11821</v>
      </c>
      <c r="M4386" s="46">
        <v>45498</v>
      </c>
      <c r="N4386" s="46">
        <v>45525</v>
      </c>
      <c r="O4386" s="46">
        <v>45519</v>
      </c>
      <c r="P4386" s="91" t="s">
        <v>4982</v>
      </c>
      <c r="Q4386" s="84">
        <v>3</v>
      </c>
      <c r="R4386" s="91">
        <v>1</v>
      </c>
      <c r="S4386" s="9">
        <v>8</v>
      </c>
      <c r="T4386" s="9" t="s">
        <v>32</v>
      </c>
      <c r="U4386" s="9">
        <v>11002</v>
      </c>
      <c r="V4386" s="9">
        <v>11002</v>
      </c>
      <c r="W4386" s="9" t="s">
        <v>5057</v>
      </c>
      <c r="X4386" s="10" t="s">
        <v>4985</v>
      </c>
      <c r="Y4386" s="9" t="s">
        <v>4993</v>
      </c>
      <c r="Z4386" s="9" t="s">
        <v>4993</v>
      </c>
      <c r="AA4386" s="9" t="s">
        <v>4989</v>
      </c>
      <c r="AB4386" s="9" t="s">
        <v>5005</v>
      </c>
      <c r="AC4386" s="9" t="s">
        <v>4988</v>
      </c>
      <c r="AD4386" s="29">
        <v>800000249</v>
      </c>
      <c r="AE4386" s="20" t="str">
        <f>VLOOKUP(E4386,'FILIAIS PETZ'!A:Q,17,0)</f>
        <v>SP7</v>
      </c>
      <c r="AF4386" s="20" t="str">
        <f>VLOOKUP(E4386,'FILIAIS PETZ'!A:Q,3,0)</f>
        <v>FELICIO</v>
      </c>
      <c r="AG4386" s="20" t="str">
        <f>VLOOKUP(E4386,'FILIAIS PETZ'!A:Q,2,0)</f>
        <v>R3</v>
      </c>
      <c r="AH4386" s="75">
        <v>19786.599999999999</v>
      </c>
      <c r="AI4386" s="16" t="s">
        <v>7644</v>
      </c>
      <c r="AJ4386" s="43">
        <f>VLOOKUP(E4386,'FILIAIS PETZ'!$A$2:$K$2000,11,0)</f>
        <v>18328118001695</v>
      </c>
      <c r="AK4386" s="44">
        <f t="shared" si="292"/>
        <v>18328118001695</v>
      </c>
    </row>
    <row r="4387" spans="1:37" s="14" customFormat="1" ht="15" customHeight="1" thickBot="1" x14ac:dyDescent="0.25">
      <c r="A4387" s="9">
        <f t="shared" si="291"/>
        <v>948206</v>
      </c>
      <c r="B4387" s="18">
        <f>VLOOKUP(C4387,FORNECEDORES!D:E,2,0)</f>
        <v>7736</v>
      </c>
      <c r="C4387" s="19" t="str">
        <f>VLOOKUP(D4387,FORNECEDORES!A:D,4,0)</f>
        <v>27.385.816/0001-37</v>
      </c>
      <c r="D4387" s="13" t="s">
        <v>2591</v>
      </c>
      <c r="E4387" s="20" t="str">
        <f t="shared" si="290"/>
        <v>04 0144</v>
      </c>
      <c r="F4387" s="28" t="s">
        <v>4938</v>
      </c>
      <c r="G4387" s="21" t="str">
        <f>VLOOKUP(E4387,'FILIAIS PETZ'!A:E,5,0)</f>
        <v>PETZ FERNANDO CORREA</v>
      </c>
      <c r="H4387" s="20" t="str">
        <f>VLOOKUP(E4387,'FILIAIS PETZ'!A:D,4,0)</f>
        <v>FCOR-MT</v>
      </c>
      <c r="I4387" s="46">
        <v>45489</v>
      </c>
      <c r="J4387" s="9">
        <v>948206</v>
      </c>
      <c r="K4387" s="84" t="s">
        <v>5858</v>
      </c>
      <c r="L4387" s="83" t="s">
        <v>8854</v>
      </c>
      <c r="M4387" s="46">
        <v>45490</v>
      </c>
      <c r="N4387" s="46">
        <v>45518</v>
      </c>
      <c r="O4387" s="46">
        <v>45497</v>
      </c>
      <c r="P4387" s="91" t="s">
        <v>4990</v>
      </c>
      <c r="Q4387" s="84">
        <v>3</v>
      </c>
      <c r="R4387" s="91">
        <v>1</v>
      </c>
      <c r="S4387" s="9">
        <v>8</v>
      </c>
      <c r="T4387" s="9" t="s">
        <v>32</v>
      </c>
      <c r="U4387" s="9">
        <v>11002</v>
      </c>
      <c r="V4387" s="9">
        <v>11002</v>
      </c>
      <c r="W4387" s="9" t="s">
        <v>5019</v>
      </c>
      <c r="X4387" s="10" t="s">
        <v>4985</v>
      </c>
      <c r="Y4387" s="10" t="s">
        <v>4980</v>
      </c>
      <c r="Z4387" s="10" t="s">
        <v>4980</v>
      </c>
      <c r="AA4387" s="10" t="s">
        <v>4989</v>
      </c>
      <c r="AB4387" s="10" t="s">
        <v>5005</v>
      </c>
      <c r="AC4387" s="9" t="s">
        <v>5006</v>
      </c>
      <c r="AD4387" s="29"/>
      <c r="AE4387" s="20" t="str">
        <f>VLOOKUP(E4387,'FILIAIS PETZ'!A:Q,17,0)</f>
        <v>CO-3</v>
      </c>
      <c r="AF4387" s="20" t="str">
        <f>VLOOKUP(E4387,'FILIAIS PETZ'!A:Q,3,0)</f>
        <v>FELICIO</v>
      </c>
      <c r="AG4387" s="20" t="str">
        <f>VLOOKUP(E4387,'FILIAIS PETZ'!A:Q,2,0)</f>
        <v>R3</v>
      </c>
      <c r="AH4387" s="75">
        <v>2178.4</v>
      </c>
      <c r="AI4387" s="16" t="s">
        <v>8641</v>
      </c>
      <c r="AJ4387" s="43">
        <f>VLOOKUP(E4387,'FILIAIS PETZ'!$A$2:$K$2000,11,0)</f>
        <v>18328118014169</v>
      </c>
      <c r="AK4387" s="44">
        <f t="shared" si="292"/>
        <v>18328118014169</v>
      </c>
    </row>
    <row r="4388" spans="1:37" s="14" customFormat="1" ht="15" customHeight="1" thickBot="1" x14ac:dyDescent="0.25">
      <c r="A4388" s="9">
        <f t="shared" si="291"/>
        <v>948207</v>
      </c>
      <c r="B4388" s="18">
        <f>VLOOKUP(C4388,FORNECEDORES!D:E,2,0)</f>
        <v>7736</v>
      </c>
      <c r="C4388" s="19" t="str">
        <f>VLOOKUP(D4388,FORNECEDORES!A:D,4,0)</f>
        <v>27.385.816/0001-37</v>
      </c>
      <c r="D4388" s="13" t="s">
        <v>2591</v>
      </c>
      <c r="E4388" s="20" t="str">
        <f t="shared" si="290"/>
        <v>04 0144</v>
      </c>
      <c r="F4388" s="28" t="s">
        <v>4938</v>
      </c>
      <c r="G4388" s="21" t="str">
        <f>VLOOKUP(E4388,'FILIAIS PETZ'!A:E,5,0)</f>
        <v>PETZ FERNANDO CORREA</v>
      </c>
      <c r="H4388" s="20" t="str">
        <f>VLOOKUP(E4388,'FILIAIS PETZ'!A:D,4,0)</f>
        <v>FCOR-MT</v>
      </c>
      <c r="I4388" s="46">
        <v>45489</v>
      </c>
      <c r="J4388" s="9">
        <v>948207</v>
      </c>
      <c r="K4388" s="84" t="s">
        <v>5858</v>
      </c>
      <c r="L4388" s="83" t="s">
        <v>8855</v>
      </c>
      <c r="M4388" s="46">
        <v>45490</v>
      </c>
      <c r="N4388" s="46">
        <v>45518</v>
      </c>
      <c r="O4388" s="46">
        <v>45497</v>
      </c>
      <c r="P4388" s="91" t="s">
        <v>4990</v>
      </c>
      <c r="Q4388" s="84">
        <v>3</v>
      </c>
      <c r="R4388" s="91">
        <v>1</v>
      </c>
      <c r="S4388" s="9">
        <v>8</v>
      </c>
      <c r="T4388" s="9" t="s">
        <v>32</v>
      </c>
      <c r="U4388" s="9">
        <v>11002</v>
      </c>
      <c r="V4388" s="9">
        <v>11002</v>
      </c>
      <c r="W4388" s="9" t="s">
        <v>5119</v>
      </c>
      <c r="X4388" s="10" t="s">
        <v>4985</v>
      </c>
      <c r="Y4388" s="10" t="s">
        <v>4980</v>
      </c>
      <c r="Z4388" s="10" t="s">
        <v>4980</v>
      </c>
      <c r="AA4388" s="10" t="s">
        <v>4989</v>
      </c>
      <c r="AB4388" s="10" t="s">
        <v>5005</v>
      </c>
      <c r="AC4388" s="9" t="s">
        <v>5006</v>
      </c>
      <c r="AD4388" s="29"/>
      <c r="AE4388" s="20" t="str">
        <f>VLOOKUP(E4388,'FILIAIS PETZ'!A:Q,17,0)</f>
        <v>CO-3</v>
      </c>
      <c r="AF4388" s="20" t="str">
        <f>VLOOKUP(E4388,'FILIAIS PETZ'!A:Q,3,0)</f>
        <v>FELICIO</v>
      </c>
      <c r="AG4388" s="20" t="str">
        <f>VLOOKUP(E4388,'FILIAIS PETZ'!A:Q,2,0)</f>
        <v>R3</v>
      </c>
      <c r="AH4388" s="75">
        <v>1804.6</v>
      </c>
      <c r="AI4388" s="16" t="s">
        <v>8642</v>
      </c>
      <c r="AJ4388" s="43">
        <f>VLOOKUP(E4388,'FILIAIS PETZ'!$A$2:$K$2000,11,0)</f>
        <v>18328118014169</v>
      </c>
      <c r="AK4388" s="44">
        <f t="shared" si="292"/>
        <v>18328118014169</v>
      </c>
    </row>
    <row r="4389" spans="1:37" s="14" customFormat="1" ht="15" customHeight="1" thickBot="1" x14ac:dyDescent="0.25">
      <c r="A4389" s="9">
        <f t="shared" si="291"/>
        <v>948219</v>
      </c>
      <c r="B4389" s="18">
        <f>VLOOKUP(C4389,FORNECEDORES!D:E,2,0)</f>
        <v>7736</v>
      </c>
      <c r="C4389" s="19" t="str">
        <f>VLOOKUP(D4389,FORNECEDORES!A:D,4,0)</f>
        <v>27.385.816/0001-37</v>
      </c>
      <c r="D4389" s="13" t="s">
        <v>2591</v>
      </c>
      <c r="E4389" s="20" t="str">
        <f t="shared" si="290"/>
        <v>04 0144</v>
      </c>
      <c r="F4389" s="28" t="s">
        <v>4938</v>
      </c>
      <c r="G4389" s="21" t="str">
        <f>VLOOKUP(E4389,'FILIAIS PETZ'!A:E,5,0)</f>
        <v>PETZ FERNANDO CORREA</v>
      </c>
      <c r="H4389" s="20" t="str">
        <f>VLOOKUP(E4389,'FILIAIS PETZ'!A:D,4,0)</f>
        <v>FCOR-MT</v>
      </c>
      <c r="I4389" s="46">
        <v>45489</v>
      </c>
      <c r="J4389" s="9">
        <v>948219</v>
      </c>
      <c r="K4389" s="84" t="s">
        <v>5858</v>
      </c>
      <c r="L4389" s="83" t="s">
        <v>8856</v>
      </c>
      <c r="M4389" s="46">
        <v>45490</v>
      </c>
      <c r="N4389" s="46">
        <v>45518</v>
      </c>
      <c r="O4389" s="46">
        <v>45497</v>
      </c>
      <c r="P4389" s="91" t="s">
        <v>4990</v>
      </c>
      <c r="Q4389" s="84">
        <v>3</v>
      </c>
      <c r="R4389" s="91">
        <v>1</v>
      </c>
      <c r="S4389" s="9">
        <v>8</v>
      </c>
      <c r="T4389" s="9" t="s">
        <v>32</v>
      </c>
      <c r="U4389" s="9">
        <v>11002</v>
      </c>
      <c r="V4389" s="9">
        <v>11002</v>
      </c>
      <c r="W4389" s="9" t="s">
        <v>5019</v>
      </c>
      <c r="X4389" s="10" t="s">
        <v>4985</v>
      </c>
      <c r="Y4389" s="10" t="s">
        <v>4980</v>
      </c>
      <c r="Z4389" s="10" t="s">
        <v>4980</v>
      </c>
      <c r="AA4389" s="10" t="s">
        <v>4989</v>
      </c>
      <c r="AB4389" s="10" t="s">
        <v>5005</v>
      </c>
      <c r="AC4389" s="9" t="s">
        <v>5006</v>
      </c>
      <c r="AD4389" s="29"/>
      <c r="AE4389" s="20" t="str">
        <f>VLOOKUP(E4389,'FILIAIS PETZ'!A:Q,17,0)</f>
        <v>CO-3</v>
      </c>
      <c r="AF4389" s="20" t="str">
        <f>VLOOKUP(E4389,'FILIAIS PETZ'!A:Q,3,0)</f>
        <v>FELICIO</v>
      </c>
      <c r="AG4389" s="20" t="str">
        <f>VLOOKUP(E4389,'FILIAIS PETZ'!A:Q,2,0)</f>
        <v>R3</v>
      </c>
      <c r="AH4389" s="75">
        <v>670</v>
      </c>
      <c r="AI4389" s="16" t="s">
        <v>8643</v>
      </c>
      <c r="AJ4389" s="43">
        <f>VLOOKUP(E4389,'FILIAIS PETZ'!$A$2:$K$2000,11,0)</f>
        <v>18328118014169</v>
      </c>
      <c r="AK4389" s="44">
        <f t="shared" si="292"/>
        <v>18328118014169</v>
      </c>
    </row>
    <row r="4390" spans="1:37" s="14" customFormat="1" ht="15" customHeight="1" thickBot="1" x14ac:dyDescent="0.25">
      <c r="A4390" s="9">
        <f t="shared" si="291"/>
        <v>948229</v>
      </c>
      <c r="B4390" s="18">
        <f>VLOOKUP(C4390,FORNECEDORES!D:E,2,0)</f>
        <v>7736</v>
      </c>
      <c r="C4390" s="19" t="str">
        <f>VLOOKUP(D4390,FORNECEDORES!A:D,4,0)</f>
        <v>27.385.816/0001-37</v>
      </c>
      <c r="D4390" s="13" t="s">
        <v>2591</v>
      </c>
      <c r="E4390" s="20" t="str">
        <f t="shared" si="290"/>
        <v>04 0144</v>
      </c>
      <c r="F4390" s="28" t="s">
        <v>4938</v>
      </c>
      <c r="G4390" s="21" t="str">
        <f>VLOOKUP(E4390,'FILIAIS PETZ'!A:E,5,0)</f>
        <v>PETZ FERNANDO CORREA</v>
      </c>
      <c r="H4390" s="20" t="str">
        <f>VLOOKUP(E4390,'FILIAIS PETZ'!A:D,4,0)</f>
        <v>FCOR-MT</v>
      </c>
      <c r="I4390" s="46">
        <v>45489</v>
      </c>
      <c r="J4390" s="9">
        <v>948229</v>
      </c>
      <c r="K4390" s="84" t="s">
        <v>5858</v>
      </c>
      <c r="L4390" s="83" t="s">
        <v>8857</v>
      </c>
      <c r="M4390" s="46">
        <v>45490</v>
      </c>
      <c r="N4390" s="46">
        <v>45518</v>
      </c>
      <c r="O4390" s="46">
        <v>45497</v>
      </c>
      <c r="P4390" s="91" t="s">
        <v>4990</v>
      </c>
      <c r="Q4390" s="84">
        <v>3</v>
      </c>
      <c r="R4390" s="91">
        <v>1</v>
      </c>
      <c r="S4390" s="9">
        <v>8</v>
      </c>
      <c r="T4390" s="9" t="s">
        <v>32</v>
      </c>
      <c r="U4390" s="9">
        <v>11002</v>
      </c>
      <c r="V4390" s="9">
        <v>11002</v>
      </c>
      <c r="W4390" s="9" t="s">
        <v>5034</v>
      </c>
      <c r="X4390" s="10" t="s">
        <v>4985</v>
      </c>
      <c r="Y4390" s="10" t="s">
        <v>4980</v>
      </c>
      <c r="Z4390" s="10" t="s">
        <v>4980</v>
      </c>
      <c r="AA4390" s="10" t="s">
        <v>4989</v>
      </c>
      <c r="AB4390" s="10" t="s">
        <v>5005</v>
      </c>
      <c r="AC4390" s="9" t="s">
        <v>5006</v>
      </c>
      <c r="AD4390" s="29"/>
      <c r="AE4390" s="20" t="str">
        <f>VLOOKUP(E4390,'FILIAIS PETZ'!A:Q,17,0)</f>
        <v>CO-3</v>
      </c>
      <c r="AF4390" s="20" t="str">
        <f>VLOOKUP(E4390,'FILIAIS PETZ'!A:Q,3,0)</f>
        <v>FELICIO</v>
      </c>
      <c r="AG4390" s="20" t="str">
        <f>VLOOKUP(E4390,'FILIAIS PETZ'!A:Q,2,0)</f>
        <v>R3</v>
      </c>
      <c r="AH4390" s="75">
        <v>157</v>
      </c>
      <c r="AI4390" s="16" t="s">
        <v>8644</v>
      </c>
      <c r="AJ4390" s="43">
        <f>VLOOKUP(E4390,'FILIAIS PETZ'!$A$2:$K$2000,11,0)</f>
        <v>18328118014169</v>
      </c>
      <c r="AK4390" s="44">
        <f t="shared" si="292"/>
        <v>18328118014169</v>
      </c>
    </row>
    <row r="4391" spans="1:37" s="14" customFormat="1" ht="15" customHeight="1" thickBot="1" x14ac:dyDescent="0.25">
      <c r="A4391" s="9">
        <f t="shared" si="291"/>
        <v>948231</v>
      </c>
      <c r="B4391" s="18">
        <f>VLOOKUP(C4391,FORNECEDORES!D:E,2,0)</f>
        <v>7736</v>
      </c>
      <c r="C4391" s="19" t="str">
        <f>VLOOKUP(D4391,FORNECEDORES!A:D,4,0)</f>
        <v>27.385.816/0001-37</v>
      </c>
      <c r="D4391" s="13" t="s">
        <v>2591</v>
      </c>
      <c r="E4391" s="20" t="str">
        <f t="shared" si="290"/>
        <v>04 0153</v>
      </c>
      <c r="F4391" s="28" t="s">
        <v>4966</v>
      </c>
      <c r="G4391" s="21" t="str">
        <f>VLOOKUP(E4391,'FILIAIS PETZ'!A:E,5,0)</f>
        <v>PETZ TAGUATINGA</v>
      </c>
      <c r="H4391" s="20" t="str">
        <f>VLOOKUP(E4391,'FILIAIS PETZ'!A:D,4,0)</f>
        <v>TGTG-DF</v>
      </c>
      <c r="I4391" s="46">
        <v>45489</v>
      </c>
      <c r="J4391" s="9">
        <v>948231</v>
      </c>
      <c r="K4391" s="84" t="s">
        <v>5858</v>
      </c>
      <c r="L4391" s="83" t="s">
        <v>8858</v>
      </c>
      <c r="M4391" s="46">
        <v>45490</v>
      </c>
      <c r="N4391" s="46">
        <v>45518</v>
      </c>
      <c r="O4391" s="46">
        <v>45497</v>
      </c>
      <c r="P4391" s="91" t="s">
        <v>4990</v>
      </c>
      <c r="Q4391" s="84">
        <v>3</v>
      </c>
      <c r="R4391" s="91">
        <v>1</v>
      </c>
      <c r="S4391" s="9">
        <v>8</v>
      </c>
      <c r="T4391" s="9" t="s">
        <v>32</v>
      </c>
      <c r="U4391" s="9">
        <v>11002</v>
      </c>
      <c r="V4391" s="9">
        <v>11002</v>
      </c>
      <c r="W4391" s="9" t="s">
        <v>5019</v>
      </c>
      <c r="X4391" s="10" t="s">
        <v>4985</v>
      </c>
      <c r="Y4391" s="10" t="s">
        <v>4980</v>
      </c>
      <c r="Z4391" s="10" t="s">
        <v>4980</v>
      </c>
      <c r="AA4391" s="10" t="s">
        <v>4989</v>
      </c>
      <c r="AB4391" s="10" t="s">
        <v>5005</v>
      </c>
      <c r="AC4391" s="9" t="s">
        <v>5006</v>
      </c>
      <c r="AD4391" s="29"/>
      <c r="AE4391" s="20" t="str">
        <f>VLOOKUP(E4391,'FILIAIS PETZ'!A:Q,17,0)</f>
        <v>CO-1</v>
      </c>
      <c r="AF4391" s="20" t="str">
        <f>VLOOKUP(E4391,'FILIAIS PETZ'!A:Q,3,0)</f>
        <v>FELICIO</v>
      </c>
      <c r="AG4391" s="20" t="str">
        <f>VLOOKUP(E4391,'FILIAIS PETZ'!A:Q,2,0)</f>
        <v>R3</v>
      </c>
      <c r="AH4391" s="75">
        <v>770</v>
      </c>
      <c r="AI4391" s="16" t="s">
        <v>8645</v>
      </c>
      <c r="AJ4391" s="43">
        <f>VLOOKUP(E4391,'FILIAIS PETZ'!$A$2:$K$2000,11,0)</f>
        <v>18328118014916</v>
      </c>
      <c r="AK4391" s="44">
        <f t="shared" si="292"/>
        <v>18328118014916</v>
      </c>
    </row>
    <row r="4392" spans="1:37" s="14" customFormat="1" ht="15" customHeight="1" thickBot="1" x14ac:dyDescent="0.25">
      <c r="A4392" s="9">
        <f t="shared" si="291"/>
        <v>948233</v>
      </c>
      <c r="B4392" s="18">
        <f>VLOOKUP(C4392,FORNECEDORES!D:E,2,0)</f>
        <v>7736</v>
      </c>
      <c r="C4392" s="19" t="str">
        <f>VLOOKUP(D4392,FORNECEDORES!A:D,4,0)</f>
        <v>27.385.816/0001-37</v>
      </c>
      <c r="D4392" s="13" t="s">
        <v>2591</v>
      </c>
      <c r="E4392" s="20" t="str">
        <f t="shared" si="290"/>
        <v>04 0153</v>
      </c>
      <c r="F4392" s="28" t="s">
        <v>4966</v>
      </c>
      <c r="G4392" s="21" t="str">
        <f>VLOOKUP(E4392,'FILIAIS PETZ'!A:E,5,0)</f>
        <v>PETZ TAGUATINGA</v>
      </c>
      <c r="H4392" s="20" t="str">
        <f>VLOOKUP(E4392,'FILIAIS PETZ'!A:D,4,0)</f>
        <v>TGTG-DF</v>
      </c>
      <c r="I4392" s="46">
        <v>45489</v>
      </c>
      <c r="J4392" s="9">
        <v>948233</v>
      </c>
      <c r="K4392" s="84" t="s">
        <v>5858</v>
      </c>
      <c r="L4392" s="83" t="s">
        <v>8859</v>
      </c>
      <c r="M4392" s="46">
        <v>45490</v>
      </c>
      <c r="N4392" s="46">
        <v>45518</v>
      </c>
      <c r="O4392" s="46">
        <v>45497</v>
      </c>
      <c r="P4392" s="91" t="s">
        <v>4990</v>
      </c>
      <c r="Q4392" s="84">
        <v>3</v>
      </c>
      <c r="R4392" s="91">
        <v>1</v>
      </c>
      <c r="S4392" s="9">
        <v>8</v>
      </c>
      <c r="T4392" s="9" t="s">
        <v>32</v>
      </c>
      <c r="U4392" s="9">
        <v>11002</v>
      </c>
      <c r="V4392" s="9">
        <v>11002</v>
      </c>
      <c r="W4392" s="9" t="s">
        <v>5119</v>
      </c>
      <c r="X4392" s="10" t="s">
        <v>4985</v>
      </c>
      <c r="Y4392" s="10" t="s">
        <v>4980</v>
      </c>
      <c r="Z4392" s="10" t="s">
        <v>4980</v>
      </c>
      <c r="AA4392" s="10" t="s">
        <v>4989</v>
      </c>
      <c r="AB4392" s="10" t="s">
        <v>5005</v>
      </c>
      <c r="AC4392" s="9" t="s">
        <v>5006</v>
      </c>
      <c r="AD4392" s="29"/>
      <c r="AE4392" s="20" t="str">
        <f>VLOOKUP(E4392,'FILIAIS PETZ'!A:Q,17,0)</f>
        <v>CO-1</v>
      </c>
      <c r="AF4392" s="20" t="str">
        <f>VLOOKUP(E4392,'FILIAIS PETZ'!A:Q,3,0)</f>
        <v>FELICIO</v>
      </c>
      <c r="AG4392" s="20" t="str">
        <f>VLOOKUP(E4392,'FILIAIS PETZ'!A:Q,2,0)</f>
        <v>R3</v>
      </c>
      <c r="AH4392" s="75">
        <v>1015</v>
      </c>
      <c r="AI4392" s="16" t="s">
        <v>8646</v>
      </c>
      <c r="AJ4392" s="43">
        <f>VLOOKUP(E4392,'FILIAIS PETZ'!$A$2:$K$2000,11,0)</f>
        <v>18328118014916</v>
      </c>
      <c r="AK4392" s="44">
        <f t="shared" si="292"/>
        <v>18328118014916</v>
      </c>
    </row>
    <row r="4393" spans="1:37" s="14" customFormat="1" ht="15" customHeight="1" thickBot="1" x14ac:dyDescent="0.25">
      <c r="A4393" s="9">
        <f t="shared" si="291"/>
        <v>948235</v>
      </c>
      <c r="B4393" s="18">
        <f>VLOOKUP(C4393,FORNECEDORES!D:E,2,0)</f>
        <v>7736</v>
      </c>
      <c r="C4393" s="19" t="str">
        <f>VLOOKUP(D4393,FORNECEDORES!A:D,4,0)</f>
        <v>27.385.816/0001-37</v>
      </c>
      <c r="D4393" s="13" t="s">
        <v>2591</v>
      </c>
      <c r="E4393" s="20" t="str">
        <f t="shared" si="290"/>
        <v>04 0153</v>
      </c>
      <c r="F4393" s="28" t="s">
        <v>4966</v>
      </c>
      <c r="G4393" s="21" t="str">
        <f>VLOOKUP(E4393,'FILIAIS PETZ'!A:E,5,0)</f>
        <v>PETZ TAGUATINGA</v>
      </c>
      <c r="H4393" s="20" t="str">
        <f>VLOOKUP(E4393,'FILIAIS PETZ'!A:D,4,0)</f>
        <v>TGTG-DF</v>
      </c>
      <c r="I4393" s="46">
        <v>45489</v>
      </c>
      <c r="J4393" s="9">
        <v>948235</v>
      </c>
      <c r="K4393" s="84" t="s">
        <v>5858</v>
      </c>
      <c r="L4393" s="83" t="s">
        <v>8860</v>
      </c>
      <c r="M4393" s="46">
        <v>45490</v>
      </c>
      <c r="N4393" s="46">
        <v>45518</v>
      </c>
      <c r="O4393" s="46">
        <v>45497</v>
      </c>
      <c r="P4393" s="91" t="s">
        <v>4990</v>
      </c>
      <c r="Q4393" s="84">
        <v>3</v>
      </c>
      <c r="R4393" s="91">
        <v>1</v>
      </c>
      <c r="S4393" s="9">
        <v>8</v>
      </c>
      <c r="T4393" s="9" t="s">
        <v>32</v>
      </c>
      <c r="U4393" s="9">
        <v>11002</v>
      </c>
      <c r="V4393" s="9">
        <v>11002</v>
      </c>
      <c r="W4393" s="9" t="s">
        <v>5024</v>
      </c>
      <c r="X4393" s="10" t="s">
        <v>4985</v>
      </c>
      <c r="Y4393" s="10" t="s">
        <v>4980</v>
      </c>
      <c r="Z4393" s="10" t="s">
        <v>4980</v>
      </c>
      <c r="AA4393" s="10" t="s">
        <v>4989</v>
      </c>
      <c r="AB4393" s="10" t="s">
        <v>5005</v>
      </c>
      <c r="AC4393" s="9" t="s">
        <v>5006</v>
      </c>
      <c r="AD4393" s="29"/>
      <c r="AE4393" s="20" t="str">
        <f>VLOOKUP(E4393,'FILIAIS PETZ'!A:Q,17,0)</f>
        <v>CO-1</v>
      </c>
      <c r="AF4393" s="20" t="str">
        <f>VLOOKUP(E4393,'FILIAIS PETZ'!A:Q,3,0)</f>
        <v>FELICIO</v>
      </c>
      <c r="AG4393" s="20" t="str">
        <f>VLOOKUP(E4393,'FILIAIS PETZ'!A:Q,2,0)</f>
        <v>R3</v>
      </c>
      <c r="AH4393" s="75">
        <v>130.9</v>
      </c>
      <c r="AI4393" s="16" t="s">
        <v>8647</v>
      </c>
      <c r="AJ4393" s="43">
        <f>VLOOKUP(E4393,'FILIAIS PETZ'!$A$2:$K$2000,11,0)</f>
        <v>18328118014916</v>
      </c>
      <c r="AK4393" s="44">
        <f t="shared" si="292"/>
        <v>18328118014916</v>
      </c>
    </row>
    <row r="4394" spans="1:37" s="14" customFormat="1" ht="15" customHeight="1" thickBot="1" x14ac:dyDescent="0.25">
      <c r="A4394" s="9">
        <f t="shared" si="291"/>
        <v>948237</v>
      </c>
      <c r="B4394" s="18">
        <f>VLOOKUP(C4394,FORNECEDORES!D:E,2,0)</f>
        <v>7736</v>
      </c>
      <c r="C4394" s="19" t="str">
        <f>VLOOKUP(D4394,FORNECEDORES!A:D,4,0)</f>
        <v>27.385.816/0001-37</v>
      </c>
      <c r="D4394" s="13" t="s">
        <v>2591</v>
      </c>
      <c r="E4394" s="20" t="str">
        <f t="shared" si="290"/>
        <v>04 0257</v>
      </c>
      <c r="F4394" s="28" t="s">
        <v>5998</v>
      </c>
      <c r="G4394" s="21" t="str">
        <f>VLOOKUP(E4394,'FILIAIS PETZ'!A:E,5,0)</f>
        <v>PETZ AGUAS CLARAS</v>
      </c>
      <c r="H4394" s="20" t="str">
        <f>VLOOKUP(E4394,'FILIAIS PETZ'!A:D,4,0)</f>
        <v>ACLR-DF</v>
      </c>
      <c r="I4394" s="46">
        <v>45489</v>
      </c>
      <c r="J4394" s="9">
        <v>948237</v>
      </c>
      <c r="K4394" s="84" t="s">
        <v>5858</v>
      </c>
      <c r="L4394" s="83" t="s">
        <v>8861</v>
      </c>
      <c r="M4394" s="46">
        <v>45490</v>
      </c>
      <c r="N4394" s="46">
        <v>45518</v>
      </c>
      <c r="O4394" s="46">
        <v>45497</v>
      </c>
      <c r="P4394" s="91" t="s">
        <v>4990</v>
      </c>
      <c r="Q4394" s="84">
        <v>3</v>
      </c>
      <c r="R4394" s="91">
        <v>1</v>
      </c>
      <c r="S4394" s="9">
        <v>8</v>
      </c>
      <c r="T4394" s="9" t="s">
        <v>32</v>
      </c>
      <c r="U4394" s="9">
        <v>11002</v>
      </c>
      <c r="V4394" s="9">
        <v>11002</v>
      </c>
      <c r="W4394" s="9" t="s">
        <v>5021</v>
      </c>
      <c r="X4394" s="10" t="s">
        <v>4985</v>
      </c>
      <c r="Y4394" s="10" t="s">
        <v>4980</v>
      </c>
      <c r="Z4394" s="10" t="s">
        <v>4980</v>
      </c>
      <c r="AA4394" s="10" t="s">
        <v>4989</v>
      </c>
      <c r="AB4394" s="10" t="s">
        <v>5005</v>
      </c>
      <c r="AC4394" s="9" t="s">
        <v>5006</v>
      </c>
      <c r="AD4394" s="29"/>
      <c r="AE4394" s="20" t="str">
        <f>VLOOKUP(E4394,'FILIAIS PETZ'!A:Q,17,0)</f>
        <v>CO-1</v>
      </c>
      <c r="AF4394" s="20" t="str">
        <f>VLOOKUP(E4394,'FILIAIS PETZ'!A:Q,3,0)</f>
        <v>FELICIO</v>
      </c>
      <c r="AG4394" s="20" t="str">
        <f>VLOOKUP(E4394,'FILIAIS PETZ'!A:Q,2,0)</f>
        <v>R3</v>
      </c>
      <c r="AH4394" s="75">
        <v>142</v>
      </c>
      <c r="AI4394" s="16" t="s">
        <v>8648</v>
      </c>
      <c r="AJ4394" s="43" t="str">
        <f>VLOOKUP(E4394,'FILIAIS PETZ'!$A$2:$K$2000,11,0)</f>
        <v>18.328.118/0281-19</v>
      </c>
      <c r="AK4394" s="44" t="str">
        <f t="shared" si="292"/>
        <v>18.328.118/0281-19</v>
      </c>
    </row>
    <row r="4395" spans="1:37" s="14" customFormat="1" ht="15" customHeight="1" thickBot="1" x14ac:dyDescent="0.25">
      <c r="A4395" s="9">
        <f t="shared" si="291"/>
        <v>948239</v>
      </c>
      <c r="B4395" s="18">
        <f>VLOOKUP(C4395,FORNECEDORES!D:E,2,0)</f>
        <v>7736</v>
      </c>
      <c r="C4395" s="19" t="str">
        <f>VLOOKUP(D4395,FORNECEDORES!A:D,4,0)</f>
        <v>27.385.816/0001-37</v>
      </c>
      <c r="D4395" s="13" t="s">
        <v>2591</v>
      </c>
      <c r="E4395" s="20" t="str">
        <f t="shared" si="290"/>
        <v>04 0062</v>
      </c>
      <c r="F4395" s="28" t="s">
        <v>4968</v>
      </c>
      <c r="G4395" s="21" t="str">
        <f>VLOOKUP(E4395,'FILIAIS PETZ'!A:E,5,0)</f>
        <v>PETZ BRASILIA ASA NORTE</v>
      </c>
      <c r="H4395" s="20" t="str">
        <f>VLOOKUP(E4395,'FILIAIS PETZ'!A:D,4,0)</f>
        <v>ASAN-DF</v>
      </c>
      <c r="I4395" s="46">
        <v>45489</v>
      </c>
      <c r="J4395" s="9">
        <v>948239</v>
      </c>
      <c r="K4395" s="84" t="s">
        <v>5858</v>
      </c>
      <c r="L4395" s="83" t="s">
        <v>8862</v>
      </c>
      <c r="M4395" s="46">
        <v>45490</v>
      </c>
      <c r="N4395" s="46">
        <v>45518</v>
      </c>
      <c r="O4395" s="46">
        <v>45497</v>
      </c>
      <c r="P4395" s="91" t="s">
        <v>4990</v>
      </c>
      <c r="Q4395" s="84">
        <v>3</v>
      </c>
      <c r="R4395" s="91">
        <v>1</v>
      </c>
      <c r="S4395" s="9">
        <v>8</v>
      </c>
      <c r="T4395" s="9" t="s">
        <v>32</v>
      </c>
      <c r="U4395" s="9">
        <v>11002</v>
      </c>
      <c r="V4395" s="9">
        <v>11002</v>
      </c>
      <c r="W4395" s="9" t="s">
        <v>5182</v>
      </c>
      <c r="X4395" s="10" t="s">
        <v>4992</v>
      </c>
      <c r="Y4395" s="10" t="s">
        <v>4993</v>
      </c>
      <c r="Z4395" s="10" t="s">
        <v>4993</v>
      </c>
      <c r="AA4395" s="10" t="s">
        <v>4992</v>
      </c>
      <c r="AB4395" s="10" t="s">
        <v>12941</v>
      </c>
      <c r="AC4395" s="9" t="s">
        <v>5006</v>
      </c>
      <c r="AD4395" s="29"/>
      <c r="AE4395" s="20" t="str">
        <f>VLOOKUP(E4395,'FILIAIS PETZ'!A:Q,17,0)</f>
        <v>CO-2</v>
      </c>
      <c r="AF4395" s="20" t="str">
        <f>VLOOKUP(E4395,'FILIAIS PETZ'!A:Q,3,0)</f>
        <v>FELICIO</v>
      </c>
      <c r="AG4395" s="20" t="str">
        <f>VLOOKUP(E4395,'FILIAIS PETZ'!A:Q,2,0)</f>
        <v>R3</v>
      </c>
      <c r="AH4395" s="75">
        <v>1330</v>
      </c>
      <c r="AI4395" s="16" t="s">
        <v>8649</v>
      </c>
      <c r="AJ4395" s="43">
        <f>VLOOKUP(E4395,'FILIAIS PETZ'!$A$2:$K$2000,11,0)</f>
        <v>18328118005500</v>
      </c>
      <c r="AK4395" s="44">
        <f t="shared" si="292"/>
        <v>18328118005500</v>
      </c>
    </row>
    <row r="4396" spans="1:37" s="14" customFormat="1" ht="15" customHeight="1" thickBot="1" x14ac:dyDescent="0.25">
      <c r="A4396" s="9">
        <f t="shared" si="291"/>
        <v>948243</v>
      </c>
      <c r="B4396" s="18">
        <f>VLOOKUP(C4396,FORNECEDORES!D:E,2,0)</f>
        <v>7736</v>
      </c>
      <c r="C4396" s="19" t="str">
        <f>VLOOKUP(D4396,FORNECEDORES!A:D,4,0)</f>
        <v>27.385.816/0001-37</v>
      </c>
      <c r="D4396" s="13" t="s">
        <v>2591</v>
      </c>
      <c r="E4396" s="20" t="str">
        <f t="shared" si="290"/>
        <v>04 0144</v>
      </c>
      <c r="F4396" s="28" t="s">
        <v>4938</v>
      </c>
      <c r="G4396" s="21" t="str">
        <f>VLOOKUP(E4396,'FILIAIS PETZ'!A:E,5,0)</f>
        <v>PETZ FERNANDO CORREA</v>
      </c>
      <c r="H4396" s="20" t="str">
        <f>VLOOKUP(E4396,'FILIAIS PETZ'!A:D,4,0)</f>
        <v>FCOR-MT</v>
      </c>
      <c r="I4396" s="46">
        <v>45489</v>
      </c>
      <c r="J4396" s="9">
        <v>948243</v>
      </c>
      <c r="K4396" s="84" t="s">
        <v>5858</v>
      </c>
      <c r="L4396" s="83" t="s">
        <v>8863</v>
      </c>
      <c r="M4396" s="46">
        <v>45490</v>
      </c>
      <c r="N4396" s="46">
        <v>45518</v>
      </c>
      <c r="O4396" s="46">
        <v>45497</v>
      </c>
      <c r="P4396" s="91" t="s">
        <v>4990</v>
      </c>
      <c r="Q4396" s="84">
        <v>3</v>
      </c>
      <c r="R4396" s="91">
        <v>1</v>
      </c>
      <c r="S4396" s="9">
        <v>8</v>
      </c>
      <c r="T4396" s="9" t="s">
        <v>32</v>
      </c>
      <c r="U4396" s="9">
        <v>11002</v>
      </c>
      <c r="V4396" s="9">
        <v>11002</v>
      </c>
      <c r="W4396" s="9" t="s">
        <v>5024</v>
      </c>
      <c r="X4396" s="10" t="s">
        <v>4985</v>
      </c>
      <c r="Y4396" s="9" t="s">
        <v>4993</v>
      </c>
      <c r="Z4396" s="9" t="s">
        <v>4993</v>
      </c>
      <c r="AA4396" s="9" t="s">
        <v>4989</v>
      </c>
      <c r="AB4396" s="9" t="s">
        <v>12941</v>
      </c>
      <c r="AC4396" s="9" t="s">
        <v>5006</v>
      </c>
      <c r="AD4396" s="29"/>
      <c r="AE4396" s="20" t="str">
        <f>VLOOKUP(E4396,'FILIAIS PETZ'!A:Q,17,0)</f>
        <v>CO-3</v>
      </c>
      <c r="AF4396" s="20" t="str">
        <f>VLOOKUP(E4396,'FILIAIS PETZ'!A:Q,3,0)</f>
        <v>FELICIO</v>
      </c>
      <c r="AG4396" s="20" t="str">
        <f>VLOOKUP(E4396,'FILIAIS PETZ'!A:Q,2,0)</f>
        <v>R3</v>
      </c>
      <c r="AH4396" s="75">
        <v>5800</v>
      </c>
      <c r="AI4396" s="16" t="s">
        <v>8650</v>
      </c>
      <c r="AJ4396" s="43">
        <f>VLOOKUP(E4396,'FILIAIS PETZ'!$A$2:$K$2000,11,0)</f>
        <v>18328118014169</v>
      </c>
      <c r="AK4396" s="44">
        <f t="shared" si="292"/>
        <v>18328118014169</v>
      </c>
    </row>
    <row r="4397" spans="1:37" s="14" customFormat="1" ht="15" customHeight="1" thickBot="1" x14ac:dyDescent="0.25">
      <c r="A4397" s="9">
        <f t="shared" si="291"/>
        <v>948245</v>
      </c>
      <c r="B4397" s="18">
        <f>VLOOKUP(C4397,FORNECEDORES!D:E,2,0)</f>
        <v>7736</v>
      </c>
      <c r="C4397" s="19" t="str">
        <f>VLOOKUP(D4397,FORNECEDORES!A:D,4,0)</f>
        <v>27.385.816/0001-37</v>
      </c>
      <c r="D4397" s="13" t="s">
        <v>2591</v>
      </c>
      <c r="E4397" s="20" t="str">
        <f t="shared" si="290"/>
        <v>04 0144</v>
      </c>
      <c r="F4397" s="28" t="s">
        <v>4938</v>
      </c>
      <c r="G4397" s="21" t="str">
        <f>VLOOKUP(E4397,'FILIAIS PETZ'!A:E,5,0)</f>
        <v>PETZ FERNANDO CORREA</v>
      </c>
      <c r="H4397" s="20" t="str">
        <f>VLOOKUP(E4397,'FILIAIS PETZ'!A:D,4,0)</f>
        <v>FCOR-MT</v>
      </c>
      <c r="I4397" s="46">
        <v>45489</v>
      </c>
      <c r="J4397" s="9">
        <v>948245</v>
      </c>
      <c r="K4397" s="84" t="s">
        <v>5858</v>
      </c>
      <c r="L4397" s="83" t="s">
        <v>8864</v>
      </c>
      <c r="M4397" s="46">
        <v>45490</v>
      </c>
      <c r="N4397" s="46">
        <v>45518</v>
      </c>
      <c r="O4397" s="46">
        <v>45497</v>
      </c>
      <c r="P4397" s="91" t="s">
        <v>4990</v>
      </c>
      <c r="Q4397" s="84">
        <v>3</v>
      </c>
      <c r="R4397" s="91">
        <v>1</v>
      </c>
      <c r="S4397" s="9">
        <v>8</v>
      </c>
      <c r="T4397" s="9" t="s">
        <v>32</v>
      </c>
      <c r="U4397" s="9">
        <v>11002</v>
      </c>
      <c r="V4397" s="9">
        <v>11002</v>
      </c>
      <c r="W4397" s="9" t="s">
        <v>5019</v>
      </c>
      <c r="X4397" s="10" t="s">
        <v>4985</v>
      </c>
      <c r="Y4397" s="9" t="s">
        <v>4993</v>
      </c>
      <c r="Z4397" s="9" t="s">
        <v>4993</v>
      </c>
      <c r="AA4397" s="9" t="s">
        <v>4989</v>
      </c>
      <c r="AB4397" s="9" t="s">
        <v>12941</v>
      </c>
      <c r="AC4397" s="9" t="s">
        <v>5006</v>
      </c>
      <c r="AD4397" s="29"/>
      <c r="AE4397" s="20" t="str">
        <f>VLOOKUP(E4397,'FILIAIS PETZ'!A:Q,17,0)</f>
        <v>CO-3</v>
      </c>
      <c r="AF4397" s="20" t="str">
        <f>VLOOKUP(E4397,'FILIAIS PETZ'!A:Q,3,0)</f>
        <v>FELICIO</v>
      </c>
      <c r="AG4397" s="20" t="str">
        <f>VLOOKUP(E4397,'FILIAIS PETZ'!A:Q,2,0)</f>
        <v>R3</v>
      </c>
      <c r="AH4397" s="75">
        <v>1250</v>
      </c>
      <c r="AI4397" s="16" t="s">
        <v>8651</v>
      </c>
      <c r="AJ4397" s="43">
        <f>VLOOKUP(E4397,'FILIAIS PETZ'!$A$2:$K$2000,11,0)</f>
        <v>18328118014169</v>
      </c>
      <c r="AK4397" s="44">
        <f t="shared" si="292"/>
        <v>18328118014169</v>
      </c>
    </row>
    <row r="4398" spans="1:37" s="14" customFormat="1" ht="15" customHeight="1" thickBot="1" x14ac:dyDescent="0.25">
      <c r="A4398" s="9">
        <f t="shared" si="291"/>
        <v>948246</v>
      </c>
      <c r="B4398" s="18">
        <f>VLOOKUP(C4398,FORNECEDORES!D:E,2,0)</f>
        <v>7736</v>
      </c>
      <c r="C4398" s="19" t="str">
        <f>VLOOKUP(D4398,FORNECEDORES!A:D,4,0)</f>
        <v>27.385.816/0001-37</v>
      </c>
      <c r="D4398" s="13" t="s">
        <v>2591</v>
      </c>
      <c r="E4398" s="20" t="str">
        <f t="shared" si="290"/>
        <v>04 0144</v>
      </c>
      <c r="F4398" s="28" t="s">
        <v>4938</v>
      </c>
      <c r="G4398" s="21" t="str">
        <f>VLOOKUP(E4398,'FILIAIS PETZ'!A:E,5,0)</f>
        <v>PETZ FERNANDO CORREA</v>
      </c>
      <c r="H4398" s="20" t="str">
        <f>VLOOKUP(E4398,'FILIAIS PETZ'!A:D,4,0)</f>
        <v>FCOR-MT</v>
      </c>
      <c r="I4398" s="46">
        <v>45489</v>
      </c>
      <c r="J4398" s="9">
        <v>948246</v>
      </c>
      <c r="K4398" s="84" t="s">
        <v>5858</v>
      </c>
      <c r="L4398" s="83" t="s">
        <v>8865</v>
      </c>
      <c r="M4398" s="46">
        <v>45490</v>
      </c>
      <c r="N4398" s="46">
        <v>45518</v>
      </c>
      <c r="O4398" s="46">
        <v>45497</v>
      </c>
      <c r="P4398" s="91" t="s">
        <v>4990</v>
      </c>
      <c r="Q4398" s="84">
        <v>3</v>
      </c>
      <c r="R4398" s="91">
        <v>1</v>
      </c>
      <c r="S4398" s="9">
        <v>8</v>
      </c>
      <c r="T4398" s="9" t="s">
        <v>32</v>
      </c>
      <c r="U4398" s="9">
        <v>11002</v>
      </c>
      <c r="V4398" s="9">
        <v>11002</v>
      </c>
      <c r="W4398" s="9" t="s">
        <v>5057</v>
      </c>
      <c r="X4398" s="10" t="s">
        <v>4985</v>
      </c>
      <c r="Y4398" s="9" t="s">
        <v>4997</v>
      </c>
      <c r="Z4398" s="9" t="s">
        <v>5127</v>
      </c>
      <c r="AA4398" s="9" t="s">
        <v>4989</v>
      </c>
      <c r="AB4398" s="9" t="s">
        <v>12941</v>
      </c>
      <c r="AC4398" s="9" t="s">
        <v>5006</v>
      </c>
      <c r="AD4398" s="29"/>
      <c r="AE4398" s="20" t="str">
        <f>VLOOKUP(E4398,'FILIAIS PETZ'!A:Q,17,0)</f>
        <v>CO-3</v>
      </c>
      <c r="AF4398" s="20" t="str">
        <f>VLOOKUP(E4398,'FILIAIS PETZ'!A:Q,3,0)</f>
        <v>FELICIO</v>
      </c>
      <c r="AG4398" s="20" t="str">
        <f>VLOOKUP(E4398,'FILIAIS PETZ'!A:Q,2,0)</f>
        <v>R3</v>
      </c>
      <c r="AH4398" s="75">
        <v>1650</v>
      </c>
      <c r="AI4398" s="16" t="s">
        <v>8652</v>
      </c>
      <c r="AJ4398" s="43">
        <f>VLOOKUP(E4398,'FILIAIS PETZ'!$A$2:$K$2000,11,0)</f>
        <v>18328118014169</v>
      </c>
      <c r="AK4398" s="44">
        <f t="shared" si="292"/>
        <v>18328118014169</v>
      </c>
    </row>
    <row r="4399" spans="1:37" s="14" customFormat="1" ht="15" customHeight="1" thickBot="1" x14ac:dyDescent="0.25">
      <c r="A4399" s="9">
        <f t="shared" si="291"/>
        <v>948247</v>
      </c>
      <c r="B4399" s="18">
        <f>VLOOKUP(C4399,FORNECEDORES!D:E,2,0)</f>
        <v>7736</v>
      </c>
      <c r="C4399" s="19" t="str">
        <f>VLOOKUP(D4399,FORNECEDORES!A:D,4,0)</f>
        <v>27.385.816/0001-37</v>
      </c>
      <c r="D4399" s="13" t="s">
        <v>2591</v>
      </c>
      <c r="E4399" s="20" t="str">
        <f t="shared" si="290"/>
        <v>04 0144</v>
      </c>
      <c r="F4399" s="28" t="s">
        <v>4938</v>
      </c>
      <c r="G4399" s="21" t="str">
        <f>VLOOKUP(E4399,'FILIAIS PETZ'!A:E,5,0)</f>
        <v>PETZ FERNANDO CORREA</v>
      </c>
      <c r="H4399" s="20" t="str">
        <f>VLOOKUP(E4399,'FILIAIS PETZ'!A:D,4,0)</f>
        <v>FCOR-MT</v>
      </c>
      <c r="I4399" s="46">
        <v>45489</v>
      </c>
      <c r="J4399" s="9">
        <v>948247</v>
      </c>
      <c r="K4399" s="84" t="s">
        <v>5858</v>
      </c>
      <c r="L4399" s="83" t="s">
        <v>8866</v>
      </c>
      <c r="M4399" s="46">
        <v>45490</v>
      </c>
      <c r="N4399" s="46">
        <v>45518</v>
      </c>
      <c r="O4399" s="46">
        <v>45497</v>
      </c>
      <c r="P4399" s="91" t="s">
        <v>4990</v>
      </c>
      <c r="Q4399" s="84">
        <v>3</v>
      </c>
      <c r="R4399" s="91">
        <v>1</v>
      </c>
      <c r="S4399" s="9">
        <v>8</v>
      </c>
      <c r="T4399" s="9" t="s">
        <v>32</v>
      </c>
      <c r="U4399" s="9">
        <v>11002</v>
      </c>
      <c r="V4399" s="9">
        <v>11002</v>
      </c>
      <c r="W4399" s="9" t="s">
        <v>5019</v>
      </c>
      <c r="X4399" s="10" t="s">
        <v>4992</v>
      </c>
      <c r="Y4399" s="10" t="s">
        <v>4993</v>
      </c>
      <c r="Z4399" s="10" t="s">
        <v>4993</v>
      </c>
      <c r="AA4399" s="10" t="s">
        <v>4992</v>
      </c>
      <c r="AB4399" s="10" t="s">
        <v>12941</v>
      </c>
      <c r="AC4399" s="9" t="s">
        <v>5006</v>
      </c>
      <c r="AD4399" s="29"/>
      <c r="AE4399" s="20" t="str">
        <f>VLOOKUP(E4399,'FILIAIS PETZ'!A:Q,17,0)</f>
        <v>CO-3</v>
      </c>
      <c r="AF4399" s="20" t="str">
        <f>VLOOKUP(E4399,'FILIAIS PETZ'!A:Q,3,0)</f>
        <v>FELICIO</v>
      </c>
      <c r="AG4399" s="20" t="str">
        <f>VLOOKUP(E4399,'FILIAIS PETZ'!A:Q,2,0)</f>
        <v>R3</v>
      </c>
      <c r="AH4399" s="75">
        <v>2520</v>
      </c>
      <c r="AI4399" s="16" t="s">
        <v>8653</v>
      </c>
      <c r="AJ4399" s="43">
        <f>VLOOKUP(E4399,'FILIAIS PETZ'!$A$2:$K$2000,11,0)</f>
        <v>18328118014169</v>
      </c>
      <c r="AK4399" s="44">
        <f t="shared" si="292"/>
        <v>18328118014169</v>
      </c>
    </row>
    <row r="4400" spans="1:37" s="14" customFormat="1" ht="15" customHeight="1" thickBot="1" x14ac:dyDescent="0.25">
      <c r="A4400" s="9">
        <f t="shared" si="291"/>
        <v>948260</v>
      </c>
      <c r="B4400" s="18">
        <f>VLOOKUP(C4400,FORNECEDORES!D:E,2,0)</f>
        <v>7736</v>
      </c>
      <c r="C4400" s="19" t="str">
        <f>VLOOKUP(D4400,FORNECEDORES!A:D,4,0)</f>
        <v>27.385.816/0001-37</v>
      </c>
      <c r="D4400" s="13" t="s">
        <v>2591</v>
      </c>
      <c r="E4400" s="20" t="str">
        <f t="shared" si="290"/>
        <v>04 0142</v>
      </c>
      <c r="F4400" s="28" t="s">
        <v>4931</v>
      </c>
      <c r="G4400" s="21" t="str">
        <f>VLOOKUP(E4400,'FILIAIS PETZ'!A:E,5,0)</f>
        <v>PETZ MIGUEL SUTIL</v>
      </c>
      <c r="H4400" s="20" t="str">
        <f>VLOOKUP(E4400,'FILIAIS PETZ'!A:D,4,0)</f>
        <v>MGST-MT</v>
      </c>
      <c r="I4400" s="46">
        <v>45489</v>
      </c>
      <c r="J4400" s="9">
        <v>948260</v>
      </c>
      <c r="K4400" s="84" t="s">
        <v>5858</v>
      </c>
      <c r="L4400" s="83" t="s">
        <v>8867</v>
      </c>
      <c r="M4400" s="46">
        <v>45490</v>
      </c>
      <c r="N4400" s="46">
        <v>45518</v>
      </c>
      <c r="O4400" s="46">
        <v>45497</v>
      </c>
      <c r="P4400" s="91" t="s">
        <v>4990</v>
      </c>
      <c r="Q4400" s="84">
        <v>3</v>
      </c>
      <c r="R4400" s="91">
        <v>1</v>
      </c>
      <c r="S4400" s="9">
        <v>8</v>
      </c>
      <c r="T4400" s="9" t="s">
        <v>32</v>
      </c>
      <c r="U4400" s="9">
        <v>11002</v>
      </c>
      <c r="V4400" s="9">
        <v>11002</v>
      </c>
      <c r="W4400" s="9" t="s">
        <v>5019</v>
      </c>
      <c r="X4400" s="10" t="s">
        <v>4985</v>
      </c>
      <c r="Y4400" s="9" t="s">
        <v>4993</v>
      </c>
      <c r="Z4400" s="9" t="s">
        <v>4993</v>
      </c>
      <c r="AA4400" s="9" t="s">
        <v>4989</v>
      </c>
      <c r="AB4400" s="9" t="s">
        <v>12941</v>
      </c>
      <c r="AC4400" s="9" t="s">
        <v>5006</v>
      </c>
      <c r="AD4400" s="29"/>
      <c r="AE4400" s="20" t="str">
        <f>VLOOKUP(E4400,'FILIAIS PETZ'!A:Q,17,0)</f>
        <v>CO-3</v>
      </c>
      <c r="AF4400" s="20" t="str">
        <f>VLOOKUP(E4400,'FILIAIS PETZ'!A:Q,3,0)</f>
        <v>FELICIO</v>
      </c>
      <c r="AG4400" s="20" t="str">
        <f>VLOOKUP(E4400,'FILIAIS PETZ'!A:Q,2,0)</f>
        <v>R3</v>
      </c>
      <c r="AH4400" s="75">
        <v>2178.4</v>
      </c>
      <c r="AI4400" s="16" t="s">
        <v>8654</v>
      </c>
      <c r="AJ4400" s="43">
        <f>VLOOKUP(E4400,'FILIAIS PETZ'!$A$2:$K$2000,11,0)</f>
        <v>18328118013430</v>
      </c>
      <c r="AK4400" s="44">
        <f t="shared" si="292"/>
        <v>18328118013430</v>
      </c>
    </row>
    <row r="4401" spans="1:37" s="14" customFormat="1" ht="15" customHeight="1" thickBot="1" x14ac:dyDescent="0.25">
      <c r="A4401" s="9">
        <f t="shared" si="291"/>
        <v>948262</v>
      </c>
      <c r="B4401" s="18">
        <f>VLOOKUP(C4401,FORNECEDORES!D:E,2,0)</f>
        <v>7736</v>
      </c>
      <c r="C4401" s="19" t="str">
        <f>VLOOKUP(D4401,FORNECEDORES!A:D,4,0)</f>
        <v>27.385.816/0001-37</v>
      </c>
      <c r="D4401" s="13" t="s">
        <v>2591</v>
      </c>
      <c r="E4401" s="20" t="str">
        <f t="shared" si="290"/>
        <v>04 0232</v>
      </c>
      <c r="F4401" s="28" t="s">
        <v>4956</v>
      </c>
      <c r="G4401" s="21" t="str">
        <f>VLOOKUP(E4401,'FILIAIS PETZ'!A:E,5,0)</f>
        <v>PETZ VARZEA GRANDE</v>
      </c>
      <c r="H4401" s="20" t="str">
        <f>VLOOKUP(E4401,'FILIAIS PETZ'!A:D,4,0)</f>
        <v>VGDE-MT</v>
      </c>
      <c r="I4401" s="46">
        <v>45489</v>
      </c>
      <c r="J4401" s="9">
        <v>948262</v>
      </c>
      <c r="K4401" s="84" t="s">
        <v>5858</v>
      </c>
      <c r="L4401" s="83" t="s">
        <v>8868</v>
      </c>
      <c r="M4401" s="46">
        <v>45490</v>
      </c>
      <c r="N4401" s="46">
        <v>45518</v>
      </c>
      <c r="O4401" s="46">
        <v>45497</v>
      </c>
      <c r="P4401" s="91" t="s">
        <v>4990</v>
      </c>
      <c r="Q4401" s="84">
        <v>3</v>
      </c>
      <c r="R4401" s="91">
        <v>1</v>
      </c>
      <c r="S4401" s="9">
        <v>8</v>
      </c>
      <c r="T4401" s="9" t="s">
        <v>32</v>
      </c>
      <c r="U4401" s="9">
        <v>11002</v>
      </c>
      <c r="V4401" s="9">
        <v>11002</v>
      </c>
      <c r="W4401" s="9" t="s">
        <v>5024</v>
      </c>
      <c r="X4401" s="10" t="s">
        <v>4985</v>
      </c>
      <c r="Y4401" s="10" t="s">
        <v>4980</v>
      </c>
      <c r="Z4401" s="10" t="s">
        <v>4980</v>
      </c>
      <c r="AA4401" s="10" t="s">
        <v>4989</v>
      </c>
      <c r="AB4401" s="10" t="s">
        <v>5005</v>
      </c>
      <c r="AC4401" s="9" t="s">
        <v>5006</v>
      </c>
      <c r="AD4401" s="29"/>
      <c r="AE4401" s="20" t="str">
        <f>VLOOKUP(E4401,'FILIAIS PETZ'!A:Q,17,0)</f>
        <v>CO-3</v>
      </c>
      <c r="AF4401" s="20" t="str">
        <f>VLOOKUP(E4401,'FILIAIS PETZ'!A:Q,3,0)</f>
        <v>FELICIO</v>
      </c>
      <c r="AG4401" s="20" t="str">
        <f>VLOOKUP(E4401,'FILIAIS PETZ'!A:Q,2,0)</f>
        <v>R3</v>
      </c>
      <c r="AH4401" s="75">
        <v>98</v>
      </c>
      <c r="AI4401" s="16" t="s">
        <v>8655</v>
      </c>
      <c r="AJ4401" s="43">
        <f>VLOOKUP(E4401,'FILIAIS PETZ'!$A$2:$K$2000,11,0)</f>
        <v>18328118021963</v>
      </c>
      <c r="AK4401" s="44">
        <f t="shared" si="292"/>
        <v>18328118021963</v>
      </c>
    </row>
    <row r="4402" spans="1:37" s="14" customFormat="1" ht="15" customHeight="1" thickBot="1" x14ac:dyDescent="0.25">
      <c r="A4402" s="9">
        <f t="shared" si="291"/>
        <v>948264</v>
      </c>
      <c r="B4402" s="18">
        <f>VLOOKUP(C4402,FORNECEDORES!D:E,2,0)</f>
        <v>7736</v>
      </c>
      <c r="C4402" s="19" t="str">
        <f>VLOOKUP(D4402,FORNECEDORES!A:D,4,0)</f>
        <v>27.385.816/0001-37</v>
      </c>
      <c r="D4402" s="13" t="s">
        <v>2591</v>
      </c>
      <c r="E4402" s="20" t="str">
        <f t="shared" si="290"/>
        <v>04 0232</v>
      </c>
      <c r="F4402" s="28" t="s">
        <v>4956</v>
      </c>
      <c r="G4402" s="21" t="str">
        <f>VLOOKUP(E4402,'FILIAIS PETZ'!A:E,5,0)</f>
        <v>PETZ VARZEA GRANDE</v>
      </c>
      <c r="H4402" s="20" t="str">
        <f>VLOOKUP(E4402,'FILIAIS PETZ'!A:D,4,0)</f>
        <v>VGDE-MT</v>
      </c>
      <c r="I4402" s="46">
        <v>45489</v>
      </c>
      <c r="J4402" s="9">
        <v>948264</v>
      </c>
      <c r="K4402" s="84" t="s">
        <v>5858</v>
      </c>
      <c r="L4402" s="83" t="s">
        <v>8869</v>
      </c>
      <c r="M4402" s="46">
        <v>45490</v>
      </c>
      <c r="N4402" s="46">
        <v>45518</v>
      </c>
      <c r="O4402" s="46">
        <v>45497</v>
      </c>
      <c r="P4402" s="91" t="s">
        <v>4990</v>
      </c>
      <c r="Q4402" s="84">
        <v>3</v>
      </c>
      <c r="R4402" s="91">
        <v>1</v>
      </c>
      <c r="S4402" s="9">
        <v>8</v>
      </c>
      <c r="T4402" s="9" t="s">
        <v>32</v>
      </c>
      <c r="U4402" s="9">
        <v>11002</v>
      </c>
      <c r="V4402" s="9">
        <v>11002</v>
      </c>
      <c r="W4402" s="9" t="s">
        <v>5019</v>
      </c>
      <c r="X4402" s="10" t="s">
        <v>5016</v>
      </c>
      <c r="Y4402" s="10" t="s">
        <v>4993</v>
      </c>
      <c r="Z4402" s="9" t="s">
        <v>4993</v>
      </c>
      <c r="AA4402" s="9" t="s">
        <v>5014</v>
      </c>
      <c r="AB4402" s="9" t="s">
        <v>12941</v>
      </c>
      <c r="AC4402" s="9" t="s">
        <v>5006</v>
      </c>
      <c r="AD4402" s="29"/>
      <c r="AE4402" s="20" t="str">
        <f>VLOOKUP(E4402,'FILIAIS PETZ'!A:Q,17,0)</f>
        <v>CO-3</v>
      </c>
      <c r="AF4402" s="20" t="str">
        <f>VLOOKUP(E4402,'FILIAIS PETZ'!A:Q,3,0)</f>
        <v>FELICIO</v>
      </c>
      <c r="AG4402" s="20" t="str">
        <f>VLOOKUP(E4402,'FILIAIS PETZ'!A:Q,2,0)</f>
        <v>R3</v>
      </c>
      <c r="AH4402" s="75">
        <v>7.5</v>
      </c>
      <c r="AI4402" s="16" t="s">
        <v>8656</v>
      </c>
      <c r="AJ4402" s="43">
        <f>VLOOKUP(E4402,'FILIAIS PETZ'!$A$2:$K$2000,11,0)</f>
        <v>18328118021963</v>
      </c>
      <c r="AK4402" s="44">
        <f t="shared" si="292"/>
        <v>18328118021963</v>
      </c>
    </row>
    <row r="4403" spans="1:37" s="14" customFormat="1" ht="15" customHeight="1" thickBot="1" x14ac:dyDescent="0.25">
      <c r="A4403" s="9">
        <f t="shared" si="291"/>
        <v>948265</v>
      </c>
      <c r="B4403" s="18">
        <f>VLOOKUP(C4403,FORNECEDORES!D:E,2,0)</f>
        <v>7736</v>
      </c>
      <c r="C4403" s="19" t="str">
        <f>VLOOKUP(D4403,FORNECEDORES!A:D,4,0)</f>
        <v>27.385.816/0001-37</v>
      </c>
      <c r="D4403" s="13" t="s">
        <v>2591</v>
      </c>
      <c r="E4403" s="20" t="str">
        <f t="shared" si="290"/>
        <v>04 0232</v>
      </c>
      <c r="F4403" s="28" t="s">
        <v>4956</v>
      </c>
      <c r="G4403" s="21" t="str">
        <f>VLOOKUP(E4403,'FILIAIS PETZ'!A:E,5,0)</f>
        <v>PETZ VARZEA GRANDE</v>
      </c>
      <c r="H4403" s="20" t="str">
        <f>VLOOKUP(E4403,'FILIAIS PETZ'!A:D,4,0)</f>
        <v>VGDE-MT</v>
      </c>
      <c r="I4403" s="46">
        <v>45489</v>
      </c>
      <c r="J4403" s="9">
        <v>948265</v>
      </c>
      <c r="K4403" s="84" t="s">
        <v>5858</v>
      </c>
      <c r="L4403" s="83" t="s">
        <v>8870</v>
      </c>
      <c r="M4403" s="46">
        <v>45490</v>
      </c>
      <c r="N4403" s="46">
        <v>45518</v>
      </c>
      <c r="O4403" s="46">
        <v>45497</v>
      </c>
      <c r="P4403" s="91" t="s">
        <v>4990</v>
      </c>
      <c r="Q4403" s="84">
        <v>3</v>
      </c>
      <c r="R4403" s="91">
        <v>1</v>
      </c>
      <c r="S4403" s="9">
        <v>8</v>
      </c>
      <c r="T4403" s="9" t="s">
        <v>32</v>
      </c>
      <c r="U4403" s="9">
        <v>11002</v>
      </c>
      <c r="V4403" s="9">
        <v>11002</v>
      </c>
      <c r="W4403" s="9" t="s">
        <v>5057</v>
      </c>
      <c r="X4403" s="10" t="s">
        <v>4985</v>
      </c>
      <c r="Y4403" s="10" t="s">
        <v>4980</v>
      </c>
      <c r="Z4403" s="10" t="s">
        <v>4980</v>
      </c>
      <c r="AA4403" s="10" t="s">
        <v>4989</v>
      </c>
      <c r="AB4403" s="10" t="s">
        <v>5005</v>
      </c>
      <c r="AC4403" s="9" t="s">
        <v>5006</v>
      </c>
      <c r="AD4403" s="29"/>
      <c r="AE4403" s="20" t="str">
        <f>VLOOKUP(E4403,'FILIAIS PETZ'!A:Q,17,0)</f>
        <v>CO-3</v>
      </c>
      <c r="AF4403" s="20" t="str">
        <f>VLOOKUP(E4403,'FILIAIS PETZ'!A:Q,3,0)</f>
        <v>FELICIO</v>
      </c>
      <c r="AG4403" s="20" t="str">
        <f>VLOOKUP(E4403,'FILIAIS PETZ'!A:Q,2,0)</f>
        <v>R3</v>
      </c>
      <c r="AH4403" s="75">
        <v>217</v>
      </c>
      <c r="AI4403" s="16" t="s">
        <v>8657</v>
      </c>
      <c r="AJ4403" s="43">
        <f>VLOOKUP(E4403,'FILIAIS PETZ'!$A$2:$K$2000,11,0)</f>
        <v>18328118021963</v>
      </c>
      <c r="AK4403" s="44">
        <f t="shared" si="292"/>
        <v>18328118021963</v>
      </c>
    </row>
    <row r="4404" spans="1:37" s="14" customFormat="1" ht="15" customHeight="1" thickBot="1" x14ac:dyDescent="0.25">
      <c r="A4404" s="9">
        <f t="shared" si="291"/>
        <v>948268</v>
      </c>
      <c r="B4404" s="18">
        <f>VLOOKUP(C4404,FORNECEDORES!D:E,2,0)</f>
        <v>7736</v>
      </c>
      <c r="C4404" s="19" t="str">
        <f>VLOOKUP(D4404,FORNECEDORES!A:D,4,0)</f>
        <v>27.385.816/0001-37</v>
      </c>
      <c r="D4404" s="13" t="s">
        <v>2591</v>
      </c>
      <c r="E4404" s="20" t="str">
        <f t="shared" si="290"/>
        <v>04 0144</v>
      </c>
      <c r="F4404" s="28" t="s">
        <v>4938</v>
      </c>
      <c r="G4404" s="21" t="str">
        <f>VLOOKUP(E4404,'FILIAIS PETZ'!A:E,5,0)</f>
        <v>PETZ FERNANDO CORREA</v>
      </c>
      <c r="H4404" s="20" t="str">
        <f>VLOOKUP(E4404,'FILIAIS PETZ'!A:D,4,0)</f>
        <v>FCOR-MT</v>
      </c>
      <c r="I4404" s="46">
        <v>45489</v>
      </c>
      <c r="J4404" s="9">
        <v>948268</v>
      </c>
      <c r="K4404" s="84" t="s">
        <v>5858</v>
      </c>
      <c r="L4404" s="83" t="s">
        <v>8871</v>
      </c>
      <c r="M4404" s="46">
        <v>45490</v>
      </c>
      <c r="N4404" s="46">
        <v>45518</v>
      </c>
      <c r="O4404" s="46">
        <v>45497</v>
      </c>
      <c r="P4404" s="91" t="s">
        <v>4990</v>
      </c>
      <c r="Q4404" s="84">
        <v>3</v>
      </c>
      <c r="R4404" s="91">
        <v>1</v>
      </c>
      <c r="S4404" s="9">
        <v>8</v>
      </c>
      <c r="T4404" s="9" t="s">
        <v>32</v>
      </c>
      <c r="U4404" s="9">
        <v>11002</v>
      </c>
      <c r="V4404" s="9">
        <v>11002</v>
      </c>
      <c r="W4404" s="9" t="s">
        <v>5119</v>
      </c>
      <c r="X4404" s="10" t="s">
        <v>4985</v>
      </c>
      <c r="Y4404" s="9" t="s">
        <v>4993</v>
      </c>
      <c r="Z4404" s="9" t="s">
        <v>4993</v>
      </c>
      <c r="AA4404" s="9" t="s">
        <v>4989</v>
      </c>
      <c r="AB4404" s="9" t="s">
        <v>12941</v>
      </c>
      <c r="AC4404" s="9" t="s">
        <v>5006</v>
      </c>
      <c r="AD4404" s="29"/>
      <c r="AE4404" s="20" t="str">
        <f>VLOOKUP(E4404,'FILIAIS PETZ'!A:Q,17,0)</f>
        <v>CO-3</v>
      </c>
      <c r="AF4404" s="20" t="str">
        <f>VLOOKUP(E4404,'FILIAIS PETZ'!A:Q,3,0)</f>
        <v>FELICIO</v>
      </c>
      <c r="AG4404" s="20" t="str">
        <f>VLOOKUP(E4404,'FILIAIS PETZ'!A:Q,2,0)</f>
        <v>R3</v>
      </c>
      <c r="AH4404" s="75">
        <v>210</v>
      </c>
      <c r="AI4404" s="16" t="s">
        <v>8658</v>
      </c>
      <c r="AJ4404" s="43">
        <f>VLOOKUP(E4404,'FILIAIS PETZ'!$A$2:$K$2000,11,0)</f>
        <v>18328118014169</v>
      </c>
      <c r="AK4404" s="44">
        <f t="shared" si="292"/>
        <v>18328118014169</v>
      </c>
    </row>
    <row r="4405" spans="1:37" s="14" customFormat="1" ht="15" customHeight="1" thickBot="1" x14ac:dyDescent="0.25">
      <c r="A4405" s="9">
        <f t="shared" si="291"/>
        <v>948269</v>
      </c>
      <c r="B4405" s="18">
        <f>VLOOKUP(C4405,FORNECEDORES!D:E,2,0)</f>
        <v>7736</v>
      </c>
      <c r="C4405" s="19" t="str">
        <f>VLOOKUP(D4405,FORNECEDORES!A:D,4,0)</f>
        <v>27.385.816/0001-37</v>
      </c>
      <c r="D4405" s="13" t="s">
        <v>2591</v>
      </c>
      <c r="E4405" s="20" t="str">
        <f t="shared" si="290"/>
        <v>04 0144</v>
      </c>
      <c r="F4405" s="28" t="s">
        <v>4938</v>
      </c>
      <c r="G4405" s="21" t="str">
        <f>VLOOKUP(E4405,'FILIAIS PETZ'!A:E,5,0)</f>
        <v>PETZ FERNANDO CORREA</v>
      </c>
      <c r="H4405" s="20" t="str">
        <f>VLOOKUP(E4405,'FILIAIS PETZ'!A:D,4,0)</f>
        <v>FCOR-MT</v>
      </c>
      <c r="I4405" s="46">
        <v>45489</v>
      </c>
      <c r="J4405" s="9">
        <v>948269</v>
      </c>
      <c r="K4405" s="84" t="s">
        <v>5858</v>
      </c>
      <c r="L4405" s="83" t="s">
        <v>8872</v>
      </c>
      <c r="M4405" s="46">
        <v>45490</v>
      </c>
      <c r="N4405" s="46">
        <v>45518</v>
      </c>
      <c r="O4405" s="46">
        <v>45497</v>
      </c>
      <c r="P4405" s="91" t="s">
        <v>4990</v>
      </c>
      <c r="Q4405" s="84">
        <v>3</v>
      </c>
      <c r="R4405" s="91">
        <v>1</v>
      </c>
      <c r="S4405" s="9">
        <v>8</v>
      </c>
      <c r="T4405" s="9" t="s">
        <v>32</v>
      </c>
      <c r="U4405" s="9">
        <v>11002</v>
      </c>
      <c r="V4405" s="9">
        <v>11002</v>
      </c>
      <c r="W4405" s="9" t="s">
        <v>5034</v>
      </c>
      <c r="X4405" s="10" t="s">
        <v>4985</v>
      </c>
      <c r="Y4405" s="10" t="s">
        <v>4993</v>
      </c>
      <c r="Z4405" s="10" t="s">
        <v>4993</v>
      </c>
      <c r="AA4405" s="10" t="s">
        <v>4989</v>
      </c>
      <c r="AB4405" s="10" t="s">
        <v>12941</v>
      </c>
      <c r="AC4405" s="9" t="s">
        <v>5006</v>
      </c>
      <c r="AD4405" s="29"/>
      <c r="AE4405" s="20" t="str">
        <f>VLOOKUP(E4405,'FILIAIS PETZ'!A:Q,17,0)</f>
        <v>CO-3</v>
      </c>
      <c r="AF4405" s="20" t="str">
        <f>VLOOKUP(E4405,'FILIAIS PETZ'!A:Q,3,0)</f>
        <v>FELICIO</v>
      </c>
      <c r="AG4405" s="20" t="str">
        <f>VLOOKUP(E4405,'FILIAIS PETZ'!A:Q,2,0)</f>
        <v>R3</v>
      </c>
      <c r="AH4405" s="75">
        <v>1820</v>
      </c>
      <c r="AI4405" s="16" t="s">
        <v>8659</v>
      </c>
      <c r="AJ4405" s="43">
        <f>VLOOKUP(E4405,'FILIAIS PETZ'!$A$2:$K$2000,11,0)</f>
        <v>18328118014169</v>
      </c>
      <c r="AK4405" s="44">
        <f t="shared" si="292"/>
        <v>18328118014169</v>
      </c>
    </row>
    <row r="4406" spans="1:37" s="14" customFormat="1" ht="15" customHeight="1" thickBot="1" x14ac:dyDescent="0.25">
      <c r="A4406" s="9">
        <f t="shared" si="291"/>
        <v>948271</v>
      </c>
      <c r="B4406" s="18">
        <f>VLOOKUP(C4406,FORNECEDORES!D:E,2,0)</f>
        <v>7736</v>
      </c>
      <c r="C4406" s="19" t="str">
        <f>VLOOKUP(D4406,FORNECEDORES!A:D,4,0)</f>
        <v>27.385.816/0001-37</v>
      </c>
      <c r="D4406" s="13" t="s">
        <v>2591</v>
      </c>
      <c r="E4406" s="20" t="str">
        <f t="shared" si="290"/>
        <v>04 0144</v>
      </c>
      <c r="F4406" s="28" t="s">
        <v>4938</v>
      </c>
      <c r="G4406" s="21" t="str">
        <f>VLOOKUP(E4406,'FILIAIS PETZ'!A:E,5,0)</f>
        <v>PETZ FERNANDO CORREA</v>
      </c>
      <c r="H4406" s="20" t="str">
        <f>VLOOKUP(E4406,'FILIAIS PETZ'!A:D,4,0)</f>
        <v>FCOR-MT</v>
      </c>
      <c r="I4406" s="46">
        <v>45489</v>
      </c>
      <c r="J4406" s="9">
        <v>948271</v>
      </c>
      <c r="K4406" s="84" t="s">
        <v>5858</v>
      </c>
      <c r="L4406" s="83" t="s">
        <v>8873</v>
      </c>
      <c r="M4406" s="46">
        <v>45490</v>
      </c>
      <c r="N4406" s="46">
        <v>45518</v>
      </c>
      <c r="O4406" s="46">
        <v>45497</v>
      </c>
      <c r="P4406" s="91" t="s">
        <v>4990</v>
      </c>
      <c r="Q4406" s="84">
        <v>3</v>
      </c>
      <c r="R4406" s="91">
        <v>1</v>
      </c>
      <c r="S4406" s="9">
        <v>8</v>
      </c>
      <c r="T4406" s="9" t="s">
        <v>32</v>
      </c>
      <c r="U4406" s="9">
        <v>11002</v>
      </c>
      <c r="V4406" s="9">
        <v>11002</v>
      </c>
      <c r="W4406" s="9" t="s">
        <v>5057</v>
      </c>
      <c r="X4406" s="10" t="s">
        <v>4985</v>
      </c>
      <c r="Y4406" s="10" t="s">
        <v>4993</v>
      </c>
      <c r="Z4406" s="10" t="s">
        <v>4993</v>
      </c>
      <c r="AA4406" s="10" t="s">
        <v>4989</v>
      </c>
      <c r="AB4406" s="10" t="s">
        <v>12941</v>
      </c>
      <c r="AC4406" s="9" t="s">
        <v>5006</v>
      </c>
      <c r="AD4406" s="29"/>
      <c r="AE4406" s="20" t="str">
        <f>VLOOKUP(E4406,'FILIAIS PETZ'!A:Q,17,0)</f>
        <v>CO-3</v>
      </c>
      <c r="AF4406" s="20" t="str">
        <f>VLOOKUP(E4406,'FILIAIS PETZ'!A:Q,3,0)</f>
        <v>FELICIO</v>
      </c>
      <c r="AG4406" s="20" t="str">
        <f>VLOOKUP(E4406,'FILIAIS PETZ'!A:Q,2,0)</f>
        <v>R3</v>
      </c>
      <c r="AH4406" s="75">
        <v>341.8</v>
      </c>
      <c r="AI4406" s="16" t="s">
        <v>8660</v>
      </c>
      <c r="AJ4406" s="43">
        <f>VLOOKUP(E4406,'FILIAIS PETZ'!$A$2:$K$2000,11,0)</f>
        <v>18328118014169</v>
      </c>
      <c r="AK4406" s="44">
        <f t="shared" si="292"/>
        <v>18328118014169</v>
      </c>
    </row>
    <row r="4407" spans="1:37" s="14" customFormat="1" ht="15" customHeight="1" thickBot="1" x14ac:dyDescent="0.25">
      <c r="A4407" s="9">
        <f t="shared" si="291"/>
        <v>948273</v>
      </c>
      <c r="B4407" s="18">
        <f>VLOOKUP(C4407,FORNECEDORES!D:E,2,0)</f>
        <v>7736</v>
      </c>
      <c r="C4407" s="19" t="str">
        <f>VLOOKUP(D4407,FORNECEDORES!A:D,4,0)</f>
        <v>27.385.816/0001-37</v>
      </c>
      <c r="D4407" s="13" t="s">
        <v>2591</v>
      </c>
      <c r="E4407" s="20" t="str">
        <f t="shared" si="290"/>
        <v>04 0144</v>
      </c>
      <c r="F4407" s="28" t="s">
        <v>4938</v>
      </c>
      <c r="G4407" s="21" t="str">
        <f>VLOOKUP(E4407,'FILIAIS PETZ'!A:E,5,0)</f>
        <v>PETZ FERNANDO CORREA</v>
      </c>
      <c r="H4407" s="20" t="str">
        <f>VLOOKUP(E4407,'FILIAIS PETZ'!A:D,4,0)</f>
        <v>FCOR-MT</v>
      </c>
      <c r="I4407" s="46">
        <v>45489</v>
      </c>
      <c r="J4407" s="9">
        <v>948273</v>
      </c>
      <c r="K4407" s="84" t="s">
        <v>5858</v>
      </c>
      <c r="L4407" s="83" t="s">
        <v>8874</v>
      </c>
      <c r="M4407" s="46">
        <v>45490</v>
      </c>
      <c r="N4407" s="46">
        <v>45518</v>
      </c>
      <c r="O4407" s="46">
        <v>45497</v>
      </c>
      <c r="P4407" s="91" t="s">
        <v>4990</v>
      </c>
      <c r="Q4407" s="84">
        <v>3</v>
      </c>
      <c r="R4407" s="91">
        <v>1</v>
      </c>
      <c r="S4407" s="9">
        <v>8</v>
      </c>
      <c r="T4407" s="9" t="s">
        <v>32</v>
      </c>
      <c r="U4407" s="9">
        <v>11002</v>
      </c>
      <c r="V4407" s="9">
        <v>11002</v>
      </c>
      <c r="W4407" s="9" t="s">
        <v>5019</v>
      </c>
      <c r="X4407" s="10" t="s">
        <v>4992</v>
      </c>
      <c r="Y4407" s="10" t="s">
        <v>4993</v>
      </c>
      <c r="Z4407" s="10" t="s">
        <v>4993</v>
      </c>
      <c r="AA4407" s="10" t="s">
        <v>4992</v>
      </c>
      <c r="AB4407" s="10" t="s">
        <v>12941</v>
      </c>
      <c r="AC4407" s="9" t="s">
        <v>5006</v>
      </c>
      <c r="AD4407" s="29"/>
      <c r="AE4407" s="20" t="str">
        <f>VLOOKUP(E4407,'FILIAIS PETZ'!A:Q,17,0)</f>
        <v>CO-3</v>
      </c>
      <c r="AF4407" s="20" t="str">
        <f>VLOOKUP(E4407,'FILIAIS PETZ'!A:Q,3,0)</f>
        <v>FELICIO</v>
      </c>
      <c r="AG4407" s="20" t="str">
        <f>VLOOKUP(E4407,'FILIAIS PETZ'!A:Q,2,0)</f>
        <v>R3</v>
      </c>
      <c r="AH4407" s="75">
        <v>1500</v>
      </c>
      <c r="AI4407" s="16" t="s">
        <v>8661</v>
      </c>
      <c r="AJ4407" s="43">
        <f>VLOOKUP(E4407,'FILIAIS PETZ'!$A$2:$K$2000,11,0)</f>
        <v>18328118014169</v>
      </c>
      <c r="AK4407" s="44">
        <f t="shared" si="292"/>
        <v>18328118014169</v>
      </c>
    </row>
    <row r="4408" spans="1:37" s="14" customFormat="1" ht="15" customHeight="1" thickBot="1" x14ac:dyDescent="0.25">
      <c r="A4408" s="9">
        <f t="shared" si="291"/>
        <v>948275</v>
      </c>
      <c r="B4408" s="18">
        <f>VLOOKUP(C4408,FORNECEDORES!D:E,2,0)</f>
        <v>7736</v>
      </c>
      <c r="C4408" s="19" t="str">
        <f>VLOOKUP(D4408,FORNECEDORES!A:D,4,0)</f>
        <v>27.385.816/0001-37</v>
      </c>
      <c r="D4408" s="13" t="s">
        <v>2591</v>
      </c>
      <c r="E4408" s="20" t="str">
        <f t="shared" si="290"/>
        <v>04 0232</v>
      </c>
      <c r="F4408" s="28" t="s">
        <v>4956</v>
      </c>
      <c r="G4408" s="21" t="str">
        <f>VLOOKUP(E4408,'FILIAIS PETZ'!A:E,5,0)</f>
        <v>PETZ VARZEA GRANDE</v>
      </c>
      <c r="H4408" s="20" t="str">
        <f>VLOOKUP(E4408,'FILIAIS PETZ'!A:D,4,0)</f>
        <v>VGDE-MT</v>
      </c>
      <c r="I4408" s="46">
        <v>45489</v>
      </c>
      <c r="J4408" s="9">
        <v>948275</v>
      </c>
      <c r="K4408" s="84" t="s">
        <v>5858</v>
      </c>
      <c r="L4408" s="83" t="s">
        <v>8875</v>
      </c>
      <c r="M4408" s="46">
        <v>45490</v>
      </c>
      <c r="N4408" s="46">
        <v>45518</v>
      </c>
      <c r="O4408" s="46">
        <v>45497</v>
      </c>
      <c r="P4408" s="91" t="s">
        <v>4990</v>
      </c>
      <c r="Q4408" s="84">
        <v>3</v>
      </c>
      <c r="R4408" s="91">
        <v>1</v>
      </c>
      <c r="S4408" s="9">
        <v>8</v>
      </c>
      <c r="T4408" s="9" t="s">
        <v>32</v>
      </c>
      <c r="U4408" s="9">
        <v>11002</v>
      </c>
      <c r="V4408" s="9">
        <v>11002</v>
      </c>
      <c r="W4408" s="9" t="s">
        <v>5019</v>
      </c>
      <c r="X4408" s="10" t="s">
        <v>4985</v>
      </c>
      <c r="Y4408" s="10" t="s">
        <v>4980</v>
      </c>
      <c r="Z4408" s="10" t="s">
        <v>4980</v>
      </c>
      <c r="AA4408" s="10" t="s">
        <v>4989</v>
      </c>
      <c r="AB4408" s="10" t="s">
        <v>5005</v>
      </c>
      <c r="AC4408" s="9" t="s">
        <v>5006</v>
      </c>
      <c r="AD4408" s="29"/>
      <c r="AE4408" s="20" t="str">
        <f>VLOOKUP(E4408,'FILIAIS PETZ'!A:Q,17,0)</f>
        <v>CO-3</v>
      </c>
      <c r="AF4408" s="20" t="str">
        <f>VLOOKUP(E4408,'FILIAIS PETZ'!A:Q,3,0)</f>
        <v>FELICIO</v>
      </c>
      <c r="AG4408" s="20" t="str">
        <f>VLOOKUP(E4408,'FILIAIS PETZ'!A:Q,2,0)</f>
        <v>R3</v>
      </c>
      <c r="AH4408" s="75">
        <v>350</v>
      </c>
      <c r="AI4408" s="16" t="s">
        <v>8662</v>
      </c>
      <c r="AJ4408" s="43">
        <f>VLOOKUP(E4408,'FILIAIS PETZ'!$A$2:$K$2000,11,0)</f>
        <v>18328118021963</v>
      </c>
      <c r="AK4408" s="44">
        <f t="shared" si="292"/>
        <v>18328118021963</v>
      </c>
    </row>
    <row r="4409" spans="1:37" s="14" customFormat="1" ht="15" customHeight="1" thickBot="1" x14ac:dyDescent="0.25">
      <c r="A4409" s="9">
        <f t="shared" si="291"/>
        <v>948607</v>
      </c>
      <c r="B4409" s="18">
        <f>VLOOKUP(C4409,FORNECEDORES!D:E,2,0)</f>
        <v>9057</v>
      </c>
      <c r="C4409" s="19" t="str">
        <f>VLOOKUP(D4409,FORNECEDORES!A:D,4,0)</f>
        <v>19.357.006/0001-49</v>
      </c>
      <c r="D4409" s="13" t="s">
        <v>2290</v>
      </c>
      <c r="E4409" s="20" t="str">
        <f t="shared" si="290"/>
        <v>04 0038</v>
      </c>
      <c r="F4409" s="28" t="s">
        <v>4979</v>
      </c>
      <c r="G4409" s="21" t="str">
        <f>VLOOKUP(E4409,'FILIAIS PETZ'!A:E,5,0)</f>
        <v>PETZ CENTER MINAS</v>
      </c>
      <c r="H4409" s="20" t="str">
        <f>VLOOKUP(E4409,'FILIAIS PETZ'!A:D,4,0)</f>
        <v>CTMN-MG</v>
      </c>
      <c r="I4409" s="46">
        <v>45489</v>
      </c>
      <c r="J4409" s="9">
        <v>948607</v>
      </c>
      <c r="K4409" s="84" t="s">
        <v>5858</v>
      </c>
      <c r="L4409" s="83" t="s">
        <v>8820</v>
      </c>
      <c r="M4409" s="46">
        <v>45491</v>
      </c>
      <c r="N4409" s="46">
        <v>45518</v>
      </c>
      <c r="O4409" s="46">
        <v>45497</v>
      </c>
      <c r="P4409" s="91" t="s">
        <v>4990</v>
      </c>
      <c r="Q4409" s="84">
        <v>3</v>
      </c>
      <c r="R4409" s="91">
        <v>1</v>
      </c>
      <c r="S4409" s="9">
        <v>8</v>
      </c>
      <c r="T4409" s="9" t="s">
        <v>32</v>
      </c>
      <c r="U4409" s="9">
        <v>11002</v>
      </c>
      <c r="V4409" s="9">
        <v>11002</v>
      </c>
      <c r="W4409" s="9" t="s">
        <v>8492</v>
      </c>
      <c r="X4409" s="10" t="s">
        <v>4996</v>
      </c>
      <c r="Y4409" s="10" t="s">
        <v>4993</v>
      </c>
      <c r="Z4409" s="10" t="s">
        <v>4993</v>
      </c>
      <c r="AA4409" s="10" t="s">
        <v>4989</v>
      </c>
      <c r="AB4409" s="10" t="s">
        <v>12941</v>
      </c>
      <c r="AC4409" s="9" t="s">
        <v>5006</v>
      </c>
      <c r="AD4409" s="29"/>
      <c r="AE4409" s="20" t="str">
        <f>VLOOKUP(E4409,'FILIAIS PETZ'!A:Q,17,0)</f>
        <v>MG-2</v>
      </c>
      <c r="AF4409" s="20" t="str">
        <f>VLOOKUP(E4409,'FILIAIS PETZ'!A:Q,3,0)</f>
        <v>FELICIO</v>
      </c>
      <c r="AG4409" s="20" t="str">
        <f>VLOOKUP(E4409,'FILIAIS PETZ'!A:Q,2,0)</f>
        <v>R3</v>
      </c>
      <c r="AH4409" s="75">
        <v>800</v>
      </c>
      <c r="AI4409" s="16" t="s">
        <v>8663</v>
      </c>
      <c r="AJ4409" s="43">
        <f>VLOOKUP(E4409,'FILIAIS PETZ'!$A$2:$K$2000,11,0)</f>
        <v>18328118003710</v>
      </c>
      <c r="AK4409" s="44">
        <f t="shared" si="292"/>
        <v>18328118003710</v>
      </c>
    </row>
    <row r="4410" spans="1:37" s="14" customFormat="1" ht="15" customHeight="1" thickBot="1" x14ac:dyDescent="0.25">
      <c r="A4410" s="9">
        <f t="shared" si="291"/>
        <v>948609</v>
      </c>
      <c r="B4410" s="18">
        <f>VLOOKUP(C4410,FORNECEDORES!D:E,2,0)</f>
        <v>9057</v>
      </c>
      <c r="C4410" s="19" t="str">
        <f>VLOOKUP(D4410,FORNECEDORES!A:D,4,0)</f>
        <v>19.357.006/0001-49</v>
      </c>
      <c r="D4410" s="13" t="s">
        <v>2290</v>
      </c>
      <c r="E4410" s="20" t="str">
        <f t="shared" si="290"/>
        <v>04 0122</v>
      </c>
      <c r="F4410" s="28" t="s">
        <v>6386</v>
      </c>
      <c r="G4410" s="21" t="str">
        <f>VLOOKUP(E4410,'FILIAIS PETZ'!A:E,5,0)</f>
        <v>PETZ JUIZ DE FORA</v>
      </c>
      <c r="H4410" s="20" t="str">
        <f>VLOOKUP(E4410,'FILIAIS PETZ'!A:D,4,0)</f>
        <v>JUZF-MG</v>
      </c>
      <c r="I4410" s="46">
        <v>45489</v>
      </c>
      <c r="J4410" s="9">
        <v>948609</v>
      </c>
      <c r="K4410" s="84" t="s">
        <v>5858</v>
      </c>
      <c r="L4410" s="83" t="s">
        <v>8821</v>
      </c>
      <c r="M4410" s="46">
        <v>45491</v>
      </c>
      <c r="N4410" s="46">
        <v>45518</v>
      </c>
      <c r="O4410" s="46">
        <v>45497</v>
      </c>
      <c r="P4410" s="91" t="s">
        <v>4990</v>
      </c>
      <c r="Q4410" s="84">
        <v>3</v>
      </c>
      <c r="R4410" s="91">
        <v>1</v>
      </c>
      <c r="S4410" s="9">
        <v>8</v>
      </c>
      <c r="T4410" s="9" t="s">
        <v>32</v>
      </c>
      <c r="U4410" s="9">
        <v>11002</v>
      </c>
      <c r="V4410" s="9">
        <v>11002</v>
      </c>
      <c r="W4410" s="9" t="s">
        <v>5024</v>
      </c>
      <c r="X4410" s="10" t="s">
        <v>4985</v>
      </c>
      <c r="Y4410" s="84" t="s">
        <v>4997</v>
      </c>
      <c r="Z4410" s="9" t="s">
        <v>8241</v>
      </c>
      <c r="AA4410" s="84" t="s">
        <v>4987</v>
      </c>
      <c r="AB4410" s="84" t="s">
        <v>12941</v>
      </c>
      <c r="AC4410" s="9" t="s">
        <v>5006</v>
      </c>
      <c r="AD4410" s="29"/>
      <c r="AE4410" s="20" t="str">
        <f>VLOOKUP(E4410,'FILIAIS PETZ'!A:Q,17,0)</f>
        <v>MG-1</v>
      </c>
      <c r="AF4410" s="20" t="str">
        <f>VLOOKUP(E4410,'FILIAIS PETZ'!A:Q,3,0)</f>
        <v>FELICIO</v>
      </c>
      <c r="AG4410" s="20" t="str">
        <f>VLOOKUP(E4410,'FILIAIS PETZ'!A:Q,2,0)</f>
        <v>R3</v>
      </c>
      <c r="AH4410" s="75">
        <v>650</v>
      </c>
      <c r="AI4410" s="16" t="s">
        <v>8664</v>
      </c>
      <c r="AJ4410" s="43">
        <f>VLOOKUP(E4410,'FILIAIS PETZ'!$A$2:$K$2000,11,0)</f>
        <v>18328118011810</v>
      </c>
      <c r="AK4410" s="44">
        <f t="shared" si="292"/>
        <v>18328118011810</v>
      </c>
    </row>
    <row r="4411" spans="1:37" s="14" customFormat="1" ht="15" customHeight="1" thickBot="1" x14ac:dyDescent="0.25">
      <c r="A4411" s="9">
        <f t="shared" si="291"/>
        <v>948614</v>
      </c>
      <c r="B4411" s="18">
        <f>VLOOKUP(C4411,FORNECEDORES!D:E,2,0)</f>
        <v>9057</v>
      </c>
      <c r="C4411" s="19" t="str">
        <f>VLOOKUP(D4411,FORNECEDORES!A:D,4,0)</f>
        <v>19.357.006/0001-49</v>
      </c>
      <c r="D4411" s="13" t="s">
        <v>2290</v>
      </c>
      <c r="E4411" s="20" t="str">
        <f t="shared" si="290"/>
        <v>04 0238</v>
      </c>
      <c r="F4411" s="28" t="s">
        <v>5730</v>
      </c>
      <c r="G4411" s="21" t="str">
        <f>VLOOKUP(E4411,'FILIAIS PETZ'!A:E,5,0)</f>
        <v>PETZ SILVIANO BRANDÃO</v>
      </c>
      <c r="H4411" s="20" t="str">
        <f>VLOOKUP(E4411,'FILIAIS PETZ'!A:D,4,0)</f>
        <v>SVBD-MG</v>
      </c>
      <c r="I4411" s="46">
        <v>45489</v>
      </c>
      <c r="J4411" s="9">
        <v>948614</v>
      </c>
      <c r="K4411" s="84" t="s">
        <v>5858</v>
      </c>
      <c r="L4411" s="83" t="s">
        <v>8823</v>
      </c>
      <c r="M4411" s="46">
        <v>45491</v>
      </c>
      <c r="N4411" s="46">
        <v>45518</v>
      </c>
      <c r="O4411" s="46">
        <v>45497</v>
      </c>
      <c r="P4411" s="91" t="s">
        <v>4990</v>
      </c>
      <c r="Q4411" s="84">
        <v>3</v>
      </c>
      <c r="R4411" s="91">
        <v>1</v>
      </c>
      <c r="S4411" s="9">
        <v>8</v>
      </c>
      <c r="T4411" s="9" t="s">
        <v>32</v>
      </c>
      <c r="U4411" s="9">
        <v>11002</v>
      </c>
      <c r="V4411" s="9">
        <v>11002</v>
      </c>
      <c r="W4411" s="9" t="s">
        <v>4984</v>
      </c>
      <c r="X4411" s="10" t="s">
        <v>4985</v>
      </c>
      <c r="Y4411" s="10" t="s">
        <v>4993</v>
      </c>
      <c r="Z4411" s="10" t="s">
        <v>4993</v>
      </c>
      <c r="AA4411" s="10" t="s">
        <v>4989</v>
      </c>
      <c r="AB4411" s="10" t="s">
        <v>12941</v>
      </c>
      <c r="AC4411" s="9" t="s">
        <v>5006</v>
      </c>
      <c r="AD4411" s="29"/>
      <c r="AE4411" s="20" t="str">
        <f>VLOOKUP(E4411,'FILIAIS PETZ'!A:Q,17,0)</f>
        <v>MG-2</v>
      </c>
      <c r="AF4411" s="20" t="str">
        <f>VLOOKUP(E4411,'FILIAIS PETZ'!A:Q,3,0)</f>
        <v>FELICIO</v>
      </c>
      <c r="AG4411" s="20" t="str">
        <f>VLOOKUP(E4411,'FILIAIS PETZ'!A:Q,2,0)</f>
        <v>R3</v>
      </c>
      <c r="AH4411" s="75">
        <v>450</v>
      </c>
      <c r="AI4411" s="16" t="s">
        <v>8665</v>
      </c>
      <c r="AJ4411" s="43">
        <f>VLOOKUP(E4411,'FILIAIS PETZ'!$A$2:$K$2000,11,0)</f>
        <v>18328118022188</v>
      </c>
      <c r="AK4411" s="44">
        <f t="shared" si="292"/>
        <v>18328118022188</v>
      </c>
    </row>
    <row r="4412" spans="1:37" s="14" customFormat="1" ht="15" customHeight="1" thickBot="1" x14ac:dyDescent="0.25">
      <c r="A4412" s="9">
        <f t="shared" si="291"/>
        <v>948616</v>
      </c>
      <c r="B4412" s="18">
        <f>VLOOKUP(C4412,FORNECEDORES!D:E,2,0)</f>
        <v>9057</v>
      </c>
      <c r="C4412" s="19" t="str">
        <f>VLOOKUP(D4412,FORNECEDORES!A:D,4,0)</f>
        <v>19.357.006/0001-49</v>
      </c>
      <c r="D4412" s="13" t="s">
        <v>2290</v>
      </c>
      <c r="E4412" s="20" t="str">
        <f t="shared" si="290"/>
        <v>04 0040</v>
      </c>
      <c r="F4412" s="28" t="s">
        <v>4943</v>
      </c>
      <c r="G4412" s="21" t="str">
        <f>VLOOKUP(E4412,'FILIAIS PETZ'!A:E,5,0)</f>
        <v>PETZ NOSSA SENHORA DO CARMO</v>
      </c>
      <c r="H4412" s="20" t="str">
        <f>VLOOKUP(E4412,'FILIAIS PETZ'!A:D,4,0)</f>
        <v>NSCA-MG</v>
      </c>
      <c r="I4412" s="46">
        <v>45489</v>
      </c>
      <c r="J4412" s="9">
        <v>948616</v>
      </c>
      <c r="K4412" s="84" t="s">
        <v>5858</v>
      </c>
      <c r="L4412" s="83" t="s">
        <v>8822</v>
      </c>
      <c r="M4412" s="46">
        <v>45491</v>
      </c>
      <c r="N4412" s="46">
        <v>45518</v>
      </c>
      <c r="O4412" s="46">
        <v>45497</v>
      </c>
      <c r="P4412" s="91" t="s">
        <v>4990</v>
      </c>
      <c r="Q4412" s="84">
        <v>3</v>
      </c>
      <c r="R4412" s="91">
        <v>1</v>
      </c>
      <c r="S4412" s="9">
        <v>8</v>
      </c>
      <c r="T4412" s="9" t="s">
        <v>32</v>
      </c>
      <c r="U4412" s="9">
        <v>11002</v>
      </c>
      <c r="V4412" s="9">
        <v>11002</v>
      </c>
      <c r="W4412" s="9" t="s">
        <v>4984</v>
      </c>
      <c r="X4412" s="10" t="s">
        <v>4985</v>
      </c>
      <c r="Y4412" s="10" t="s">
        <v>4993</v>
      </c>
      <c r="Z4412" s="10" t="s">
        <v>4993</v>
      </c>
      <c r="AA4412" s="10" t="s">
        <v>4989</v>
      </c>
      <c r="AB4412" s="10" t="s">
        <v>12941</v>
      </c>
      <c r="AC4412" s="9" t="s">
        <v>5006</v>
      </c>
      <c r="AD4412" s="29"/>
      <c r="AE4412" s="20" t="str">
        <f>VLOOKUP(E4412,'FILIAIS PETZ'!A:Q,17,0)</f>
        <v>MG-1</v>
      </c>
      <c r="AF4412" s="20" t="str">
        <f>VLOOKUP(E4412,'FILIAIS PETZ'!A:Q,3,0)</f>
        <v>FELICIO</v>
      </c>
      <c r="AG4412" s="20" t="str">
        <f>VLOOKUP(E4412,'FILIAIS PETZ'!A:Q,2,0)</f>
        <v>R3</v>
      </c>
      <c r="AH4412" s="75">
        <v>350</v>
      </c>
      <c r="AI4412" s="16" t="s">
        <v>8666</v>
      </c>
      <c r="AJ4412" s="43">
        <f>VLOOKUP(E4412,'FILIAIS PETZ'!$A$2:$K$2000,11,0)</f>
        <v>18328118003981</v>
      </c>
      <c r="AK4412" s="44">
        <f t="shared" si="292"/>
        <v>18328118003981</v>
      </c>
    </row>
    <row r="4413" spans="1:37" s="14" customFormat="1" ht="15" customHeight="1" thickBot="1" x14ac:dyDescent="0.25">
      <c r="A4413" s="9">
        <f t="shared" si="291"/>
        <v>948620</v>
      </c>
      <c r="B4413" s="18">
        <f>VLOOKUP(C4413,FORNECEDORES!D:E,2,0)</f>
        <v>9057</v>
      </c>
      <c r="C4413" s="19" t="str">
        <f>VLOOKUP(D4413,FORNECEDORES!A:D,4,0)</f>
        <v>19.357.006/0001-49</v>
      </c>
      <c r="D4413" s="13" t="s">
        <v>2290</v>
      </c>
      <c r="E4413" s="20" t="str">
        <f t="shared" si="290"/>
        <v>04 0162</v>
      </c>
      <c r="F4413" s="28" t="s">
        <v>5179</v>
      </c>
      <c r="G4413" s="21" t="str">
        <f>VLOOKUP(E4413,'FILIAIS PETZ'!A:E,5,0)</f>
        <v>PETZ CONTAGEM JOÃO CESAR</v>
      </c>
      <c r="H4413" s="20" t="str">
        <f>VLOOKUP(E4413,'FILIAIS PETZ'!A:D,4,0)</f>
        <v>CTJC-MG</v>
      </c>
      <c r="I4413" s="46">
        <v>45489</v>
      </c>
      <c r="J4413" s="9">
        <v>948620</v>
      </c>
      <c r="K4413" s="84"/>
      <c r="L4413" s="83"/>
      <c r="M4413" s="46"/>
      <c r="N4413" s="46"/>
      <c r="O4413" s="46"/>
      <c r="P4413" s="91" t="s">
        <v>4990</v>
      </c>
      <c r="Q4413" s="84">
        <v>3</v>
      </c>
      <c r="R4413" s="91">
        <v>1</v>
      </c>
      <c r="S4413" s="9">
        <v>8</v>
      </c>
      <c r="T4413" s="9" t="s">
        <v>32</v>
      </c>
      <c r="U4413" s="9">
        <v>11002</v>
      </c>
      <c r="V4413" s="9">
        <v>11002</v>
      </c>
      <c r="W4413" s="9" t="s">
        <v>8492</v>
      </c>
      <c r="X4413" s="10" t="s">
        <v>4985</v>
      </c>
      <c r="Y4413" s="10" t="s">
        <v>4993</v>
      </c>
      <c r="Z4413" s="10" t="s">
        <v>4993</v>
      </c>
      <c r="AA4413" s="10" t="s">
        <v>4989</v>
      </c>
      <c r="AB4413" s="10" t="s">
        <v>12941</v>
      </c>
      <c r="AC4413" s="9" t="s">
        <v>5006</v>
      </c>
      <c r="AD4413" s="29"/>
      <c r="AE4413" s="20" t="str">
        <f>VLOOKUP(E4413,'FILIAIS PETZ'!A:Q,17,0)</f>
        <v>MG-2</v>
      </c>
      <c r="AF4413" s="20" t="str">
        <f>VLOOKUP(E4413,'FILIAIS PETZ'!A:Q,3,0)</f>
        <v>FELICIO</v>
      </c>
      <c r="AG4413" s="20" t="str">
        <f>VLOOKUP(E4413,'FILIAIS PETZ'!A:Q,2,0)</f>
        <v>R3</v>
      </c>
      <c r="AH4413" s="75">
        <v>600</v>
      </c>
      <c r="AI4413" s="16" t="s">
        <v>8667</v>
      </c>
      <c r="AJ4413" s="43">
        <f>VLOOKUP(E4413,'FILIAIS PETZ'!$A$2:$K$2000,11,0)</f>
        <v>18328118017265</v>
      </c>
      <c r="AK4413" s="44">
        <f t="shared" si="292"/>
        <v>18328118017265</v>
      </c>
    </row>
    <row r="4414" spans="1:37" s="14" customFormat="1" ht="15" customHeight="1" thickBot="1" x14ac:dyDescent="0.25">
      <c r="A4414" s="9">
        <f t="shared" si="291"/>
        <v>948645</v>
      </c>
      <c r="B4414" s="18">
        <f>VLOOKUP(C4414,FORNECEDORES!D:E,2,0)</f>
        <v>17452</v>
      </c>
      <c r="C4414" s="19" t="str">
        <f>VLOOKUP(D4414,FORNECEDORES!A:D,4,0)</f>
        <v>28.631.838/0001-00</v>
      </c>
      <c r="D4414" s="13" t="s">
        <v>3724</v>
      </c>
      <c r="E4414" s="20" t="str">
        <f t="shared" si="290"/>
        <v>04 0015</v>
      </c>
      <c r="F4414" s="28" t="s">
        <v>4971</v>
      </c>
      <c r="G4414" s="21" t="str">
        <f>VLOOKUP(E4414,'FILIAIS PETZ'!A:E,5,0)</f>
        <v>PETZ BRASILIA SIA</v>
      </c>
      <c r="H4414" s="20" t="str">
        <f>VLOOKUP(E4414,'FILIAIS PETZ'!A:D,4,0)</f>
        <v>BSIA-DF</v>
      </c>
      <c r="I4414" s="46">
        <v>45490</v>
      </c>
      <c r="J4414" s="9">
        <v>948645</v>
      </c>
      <c r="K4414" s="84" t="s">
        <v>5858</v>
      </c>
      <c r="L4414" s="83" t="s">
        <v>5583</v>
      </c>
      <c r="M4414" s="46">
        <v>45490</v>
      </c>
      <c r="N4414" s="46">
        <v>45518</v>
      </c>
      <c r="O4414" s="46">
        <v>45497</v>
      </c>
      <c r="P4414" s="91" t="s">
        <v>4982</v>
      </c>
      <c r="Q4414" s="84">
        <v>3</v>
      </c>
      <c r="R4414" s="91">
        <v>1</v>
      </c>
      <c r="S4414" s="9">
        <v>8</v>
      </c>
      <c r="T4414" s="9" t="s">
        <v>32</v>
      </c>
      <c r="U4414" s="9">
        <v>11002</v>
      </c>
      <c r="V4414" s="9">
        <v>11002</v>
      </c>
      <c r="W4414" s="9" t="s">
        <v>4984</v>
      </c>
      <c r="X4414" s="10" t="s">
        <v>4985</v>
      </c>
      <c r="Y4414" s="57" t="s">
        <v>4993</v>
      </c>
      <c r="Z4414" s="9" t="s">
        <v>5020</v>
      </c>
      <c r="AA4414" s="9" t="s">
        <v>4989</v>
      </c>
      <c r="AB4414" s="9" t="s">
        <v>12941</v>
      </c>
      <c r="AC4414" s="9" t="s">
        <v>4988</v>
      </c>
      <c r="AD4414" s="29">
        <v>800000246</v>
      </c>
      <c r="AE4414" s="20" t="str">
        <f>VLOOKUP(E4414,'FILIAIS PETZ'!A:Q,17,0)</f>
        <v>CO-2</v>
      </c>
      <c r="AF4414" s="20" t="str">
        <f>VLOOKUP(E4414,'FILIAIS PETZ'!A:Q,3,0)</f>
        <v>FELICIO</v>
      </c>
      <c r="AG4414" s="20" t="str">
        <f>VLOOKUP(E4414,'FILIAIS PETZ'!A:Q,2,0)</f>
        <v>R3</v>
      </c>
      <c r="AH4414" s="75">
        <v>18176.84</v>
      </c>
      <c r="AI4414" s="16" t="s">
        <v>8668</v>
      </c>
      <c r="AJ4414" s="43">
        <f>VLOOKUP(E4414,'FILIAIS PETZ'!$A$2:$K$2000,11,0)</f>
        <v>18328118000451</v>
      </c>
      <c r="AK4414" s="44">
        <f t="shared" si="292"/>
        <v>18328118000451</v>
      </c>
    </row>
    <row r="4415" spans="1:37" s="14" customFormat="1" ht="15" customHeight="1" thickBot="1" x14ac:dyDescent="0.25">
      <c r="A4415" s="9">
        <f t="shared" ref="A4415:A4434" si="293">J4415</f>
        <v>949909</v>
      </c>
      <c r="B4415" s="18">
        <f>VLOOKUP(C4415,FORNECEDORES!D:E,2,0)</f>
        <v>198134</v>
      </c>
      <c r="C4415" s="19" t="str">
        <f>VLOOKUP(D4415,FORNECEDORES!A:D,4,0)</f>
        <v>44.197.883/0001-47</v>
      </c>
      <c r="D4415" s="13" t="s">
        <v>3410</v>
      </c>
      <c r="E4415" s="20" t="str">
        <f t="shared" si="290"/>
        <v>04 0007</v>
      </c>
      <c r="F4415" s="28" t="s">
        <v>4950</v>
      </c>
      <c r="G4415" s="21" t="str">
        <f>VLOOKUP(E4415,'FILIAIS PETZ'!A:E,5,0)</f>
        <v>PETZ SOROCABA</v>
      </c>
      <c r="H4415" s="20" t="str">
        <f>VLOOKUP(E4415,'FILIAIS PETZ'!A:D,4,0)</f>
        <v>SCBA-SP</v>
      </c>
      <c r="I4415" s="46">
        <v>45490</v>
      </c>
      <c r="J4415" s="9">
        <v>949909</v>
      </c>
      <c r="K4415" s="84" t="s">
        <v>5858</v>
      </c>
      <c r="L4415" s="83" t="s">
        <v>8876</v>
      </c>
      <c r="M4415" s="46">
        <v>45492</v>
      </c>
      <c r="N4415" s="46">
        <v>45518</v>
      </c>
      <c r="O4415" s="46">
        <v>45497</v>
      </c>
      <c r="P4415" s="91" t="s">
        <v>4982</v>
      </c>
      <c r="Q4415" s="84">
        <v>3</v>
      </c>
      <c r="R4415" s="91">
        <v>1</v>
      </c>
      <c r="S4415" s="9">
        <v>8</v>
      </c>
      <c r="T4415" s="9" t="s">
        <v>32</v>
      </c>
      <c r="U4415" s="9">
        <v>11002</v>
      </c>
      <c r="V4415" s="9">
        <v>11002</v>
      </c>
      <c r="W4415" s="9" t="s">
        <v>5067</v>
      </c>
      <c r="X4415" s="10" t="s">
        <v>4985</v>
      </c>
      <c r="Y4415" s="9" t="s">
        <v>4993</v>
      </c>
      <c r="Z4415" s="9" t="s">
        <v>4993</v>
      </c>
      <c r="AA4415" s="9" t="s">
        <v>6025</v>
      </c>
      <c r="AB4415" s="9" t="s">
        <v>12941</v>
      </c>
      <c r="AC4415" s="9" t="s">
        <v>4988</v>
      </c>
      <c r="AD4415" s="29" t="s">
        <v>8711</v>
      </c>
      <c r="AE4415" s="20" t="str">
        <f>VLOOKUP(E4415,'FILIAIS PETZ'!A:Q,17,0)</f>
        <v>SP7</v>
      </c>
      <c r="AF4415" s="20" t="str">
        <f>VLOOKUP(E4415,'FILIAIS PETZ'!A:Q,3,0)</f>
        <v>FELICIO</v>
      </c>
      <c r="AG4415" s="20" t="str">
        <f>VLOOKUP(E4415,'FILIAIS PETZ'!A:Q,2,0)</f>
        <v>R3</v>
      </c>
      <c r="AH4415" s="75">
        <v>31404</v>
      </c>
      <c r="AI4415" s="16" t="s">
        <v>8719</v>
      </c>
      <c r="AJ4415" s="43">
        <f>VLOOKUP(E4415,'FILIAIS PETZ'!$A$2:$K$2000,11,0)</f>
        <v>18328118001695</v>
      </c>
      <c r="AK4415" s="44">
        <f t="shared" ref="AK4415:AK4442" si="294">AJ4415</f>
        <v>18328118001695</v>
      </c>
    </row>
    <row r="4416" spans="1:37" s="14" customFormat="1" ht="15" customHeight="1" thickBot="1" x14ac:dyDescent="0.25">
      <c r="A4416" s="9">
        <f t="shared" si="293"/>
        <v>949916</v>
      </c>
      <c r="B4416" s="18">
        <f>VLOOKUP(C4416,FORNECEDORES!D:E,2,0)</f>
        <v>9057</v>
      </c>
      <c r="C4416" s="19" t="str">
        <f>VLOOKUP(D4416,FORNECEDORES!A:D,4,0)</f>
        <v>19.357.006/0001-49</v>
      </c>
      <c r="D4416" s="13" t="s">
        <v>2290</v>
      </c>
      <c r="E4416" s="20" t="str">
        <f t="shared" si="290"/>
        <v>04 0251</v>
      </c>
      <c r="F4416" s="28" t="s">
        <v>5729</v>
      </c>
      <c r="G4416" s="21" t="str">
        <f>VLOOKUP(E4416,'FILIAIS PETZ'!A:E,5,0)</f>
        <v>PETZ BARREIRO</v>
      </c>
      <c r="H4416" s="20" t="str">
        <f>VLOOKUP(E4416,'FILIAIS PETZ'!A:D,4,0)</f>
        <v>BARR-MG</v>
      </c>
      <c r="I4416" s="46">
        <v>45490</v>
      </c>
      <c r="J4416" s="9">
        <v>949916</v>
      </c>
      <c r="K4416" s="84" t="s">
        <v>5858</v>
      </c>
      <c r="L4416" s="83" t="s">
        <v>12033</v>
      </c>
      <c r="M4416" s="46">
        <v>45517</v>
      </c>
      <c r="N4416" s="46">
        <v>45546</v>
      </c>
      <c r="O4416" s="46">
        <v>45525</v>
      </c>
      <c r="P4416" s="91" t="s">
        <v>4990</v>
      </c>
      <c r="Q4416" s="84">
        <v>3</v>
      </c>
      <c r="R4416" s="91">
        <v>1</v>
      </c>
      <c r="S4416" s="9">
        <v>8</v>
      </c>
      <c r="T4416" s="9" t="s">
        <v>32</v>
      </c>
      <c r="U4416" s="9">
        <v>11002</v>
      </c>
      <c r="V4416" s="9">
        <v>11002</v>
      </c>
      <c r="W4416" s="9" t="s">
        <v>5019</v>
      </c>
      <c r="X4416" s="10" t="s">
        <v>4985</v>
      </c>
      <c r="Y4416" s="10" t="s">
        <v>4993</v>
      </c>
      <c r="Z4416" s="10" t="s">
        <v>4993</v>
      </c>
      <c r="AA4416" s="10" t="s">
        <v>4989</v>
      </c>
      <c r="AB4416" s="10" t="s">
        <v>12941</v>
      </c>
      <c r="AC4416" s="9" t="s">
        <v>5006</v>
      </c>
      <c r="AD4416" s="29"/>
      <c r="AE4416" s="20" t="str">
        <f>VLOOKUP(E4416,'FILIAIS PETZ'!A:Q,17,0)</f>
        <v>MG-2</v>
      </c>
      <c r="AF4416" s="20" t="str">
        <f>VLOOKUP(E4416,'FILIAIS PETZ'!A:Q,3,0)</f>
        <v>FELICIO</v>
      </c>
      <c r="AG4416" s="20" t="str">
        <f>VLOOKUP(E4416,'FILIAIS PETZ'!A:Q,2,0)</f>
        <v>R3</v>
      </c>
      <c r="AH4416" s="75">
        <v>500</v>
      </c>
      <c r="AI4416" s="16" t="s">
        <v>8720</v>
      </c>
      <c r="AJ4416" s="43">
        <f>VLOOKUP(E4416,'FILIAIS PETZ'!$A$2:$K$2000,11,0)</f>
        <v>18328118022420</v>
      </c>
      <c r="AK4416" s="44">
        <f t="shared" si="294"/>
        <v>18328118022420</v>
      </c>
    </row>
    <row r="4417" spans="1:37" s="14" customFormat="1" ht="15" customHeight="1" thickBot="1" x14ac:dyDescent="0.25">
      <c r="A4417" s="9">
        <f t="shared" si="293"/>
        <v>949918</v>
      </c>
      <c r="B4417" s="18">
        <f>VLOOKUP(C4417,FORNECEDORES!D:E,2,0)</f>
        <v>39969</v>
      </c>
      <c r="C4417" s="19" t="str">
        <f>VLOOKUP(D4417,FORNECEDORES!A:D,4,0)</f>
        <v>23.457.797/0001-56</v>
      </c>
      <c r="D4417" s="13" t="s">
        <v>2466</v>
      </c>
      <c r="E4417" s="20" t="str">
        <f t="shared" si="290"/>
        <v>04 0067</v>
      </c>
      <c r="F4417" s="28" t="s">
        <v>8611</v>
      </c>
      <c r="G4417" s="21" t="str">
        <f>VLOOKUP(E4417,'FILIAIS PETZ'!A:E,5,0)</f>
        <v>PETZ EXTRA RICARDO JAFET</v>
      </c>
      <c r="H4417" s="20" t="str">
        <f>VLOOKUP(E4417,'FILIAIS PETZ'!A:D,4,0)</f>
        <v>RJAF-SP</v>
      </c>
      <c r="I4417" s="46">
        <v>45490</v>
      </c>
      <c r="J4417" s="9">
        <v>949918</v>
      </c>
      <c r="K4417" s="84"/>
      <c r="L4417" s="83"/>
      <c r="M4417" s="46"/>
      <c r="N4417" s="46"/>
      <c r="O4417" s="46"/>
      <c r="P4417" s="91" t="s">
        <v>4990</v>
      </c>
      <c r="Q4417" s="84">
        <v>3</v>
      </c>
      <c r="R4417" s="91">
        <v>1</v>
      </c>
      <c r="S4417" s="9">
        <v>8</v>
      </c>
      <c r="T4417" s="9" t="s">
        <v>32</v>
      </c>
      <c r="U4417" s="9">
        <v>11002</v>
      </c>
      <c r="V4417" s="9">
        <v>11002</v>
      </c>
      <c r="W4417" s="9" t="s">
        <v>5019</v>
      </c>
      <c r="X4417" s="10" t="s">
        <v>4985</v>
      </c>
      <c r="Y4417" s="10" t="s">
        <v>4993</v>
      </c>
      <c r="Z4417" s="9" t="s">
        <v>4993</v>
      </c>
      <c r="AA4417" s="9" t="s">
        <v>4989</v>
      </c>
      <c r="AB4417" s="9" t="s">
        <v>5066</v>
      </c>
      <c r="AC4417" s="9" t="s">
        <v>5006</v>
      </c>
      <c r="AD4417" s="29"/>
      <c r="AE4417" s="20" t="str">
        <f>VLOOKUP(E4417,'FILIAIS PETZ'!A:Q,17,0)</f>
        <v>SP2</v>
      </c>
      <c r="AF4417" s="20" t="str">
        <f>VLOOKUP(E4417,'FILIAIS PETZ'!A:Q,3,0)</f>
        <v>FELICIO</v>
      </c>
      <c r="AG4417" s="20" t="str">
        <f>VLOOKUP(E4417,'FILIAIS PETZ'!A:Q,2,0)</f>
        <v>R3</v>
      </c>
      <c r="AH4417" s="75">
        <v>250</v>
      </c>
      <c r="AI4417" s="16" t="s">
        <v>8721</v>
      </c>
      <c r="AJ4417" s="43">
        <f>VLOOKUP(E4417,'FILIAIS PETZ'!$A$2:$K$2000,11,0)</f>
        <v>18328118006573</v>
      </c>
      <c r="AK4417" s="44">
        <f t="shared" si="294"/>
        <v>18328118006573</v>
      </c>
    </row>
    <row r="4418" spans="1:37" s="14" customFormat="1" ht="15" customHeight="1" thickBot="1" x14ac:dyDescent="0.25">
      <c r="A4418" s="9">
        <f t="shared" si="293"/>
        <v>949919</v>
      </c>
      <c r="B4418" s="18">
        <f>VLOOKUP(C4418,FORNECEDORES!D:E,2,0)</f>
        <v>27617</v>
      </c>
      <c r="C4418" s="19" t="str">
        <f>VLOOKUP(D4418,FORNECEDORES!A:D,4,0)</f>
        <v>28.456.738/0001-87</v>
      </c>
      <c r="D4418" s="13" t="s">
        <v>7084</v>
      </c>
      <c r="E4418" s="20" t="str">
        <f t="shared" si="290"/>
        <v>04 0059</v>
      </c>
      <c r="F4418" s="28" t="s">
        <v>8714</v>
      </c>
      <c r="G4418" s="21" t="str">
        <f>VLOOKUP(E4418,'FILIAIS PETZ'!A:E,5,0)</f>
        <v>PETZ POMPÉIA</v>
      </c>
      <c r="H4418" s="20" t="str">
        <f>VLOOKUP(E4418,'FILIAIS PETZ'!A:D,4,0)</f>
        <v>POMP-SP</v>
      </c>
      <c r="I4418" s="46">
        <v>45490</v>
      </c>
      <c r="J4418" s="9">
        <v>949919</v>
      </c>
      <c r="K4418" s="84" t="s">
        <v>5858</v>
      </c>
      <c r="L4418" s="83" t="s">
        <v>6484</v>
      </c>
      <c r="M4418" s="46">
        <v>45506</v>
      </c>
      <c r="N4418" s="46">
        <v>45539</v>
      </c>
      <c r="O4418" s="46">
        <v>45519</v>
      </c>
      <c r="P4418" s="91" t="s">
        <v>4990</v>
      </c>
      <c r="Q4418" s="84">
        <v>3</v>
      </c>
      <c r="R4418" s="91">
        <v>1</v>
      </c>
      <c r="S4418" s="9">
        <v>8</v>
      </c>
      <c r="T4418" s="9" t="s">
        <v>32</v>
      </c>
      <c r="U4418" s="9">
        <v>11002</v>
      </c>
      <c r="V4418" s="9">
        <v>11002</v>
      </c>
      <c r="W4418" s="9" t="s">
        <v>5062</v>
      </c>
      <c r="X4418" s="10" t="s">
        <v>4985</v>
      </c>
      <c r="Y4418" s="10" t="s">
        <v>4997</v>
      </c>
      <c r="Z4418" s="9" t="s">
        <v>4993</v>
      </c>
      <c r="AA4418" s="9" t="s">
        <v>5022</v>
      </c>
      <c r="AB4418" s="9" t="s">
        <v>5066</v>
      </c>
      <c r="AC4418" s="9" t="s">
        <v>5006</v>
      </c>
      <c r="AD4418" s="29"/>
      <c r="AE4418" s="20" t="str">
        <f>VLOOKUP(E4418,'FILIAIS PETZ'!A:Q,17,0)</f>
        <v>SP2</v>
      </c>
      <c r="AF4418" s="20" t="str">
        <f>VLOOKUP(E4418,'FILIAIS PETZ'!A:Q,3,0)</f>
        <v>FELICIO</v>
      </c>
      <c r="AG4418" s="20" t="str">
        <f>VLOOKUP(E4418,'FILIAIS PETZ'!A:Q,2,0)</f>
        <v>R3</v>
      </c>
      <c r="AH4418" s="75">
        <v>1800</v>
      </c>
      <c r="AI4418" s="16" t="s">
        <v>8722</v>
      </c>
      <c r="AJ4418" s="43">
        <f>VLOOKUP(E4418,'FILIAIS PETZ'!$A$2:$K$2000,11,0)</f>
        <v>18328118005763</v>
      </c>
      <c r="AK4418" s="44">
        <f t="shared" si="294"/>
        <v>18328118005763</v>
      </c>
    </row>
    <row r="4419" spans="1:37" s="14" customFormat="1" ht="15" customHeight="1" thickBot="1" x14ac:dyDescent="0.25">
      <c r="A4419" s="9">
        <f t="shared" si="293"/>
        <v>949964</v>
      </c>
      <c r="B4419" s="18">
        <f>VLOOKUP(C4419,FORNECEDORES!D:E,2,0)</f>
        <v>534449</v>
      </c>
      <c r="C4419" s="19" t="str">
        <f>VLOOKUP(D4419,FORNECEDORES!A:D,4,0)</f>
        <v>34.997.109/0001-67</v>
      </c>
      <c r="D4419" s="13" t="s">
        <v>4410</v>
      </c>
      <c r="E4419" s="20" t="str">
        <f t="shared" si="290"/>
        <v>04 0146</v>
      </c>
      <c r="F4419" s="28" t="s">
        <v>4947</v>
      </c>
      <c r="G4419" s="21" t="str">
        <f>VLOOKUP(E4419,'FILIAIS PETZ'!A:E,5,0)</f>
        <v>PETZ DJALMA BATISTA</v>
      </c>
      <c r="H4419" s="20" t="str">
        <f>VLOOKUP(E4419,'FILIAIS PETZ'!A:D,4,0)</f>
        <v>DJBA-AM</v>
      </c>
      <c r="I4419" s="46">
        <v>45490</v>
      </c>
      <c r="J4419" s="9">
        <v>949964</v>
      </c>
      <c r="K4419" s="84" t="s">
        <v>5858</v>
      </c>
      <c r="L4419" s="83" t="s">
        <v>8886</v>
      </c>
      <c r="M4419" s="46">
        <v>45492</v>
      </c>
      <c r="N4419" s="46">
        <v>45518</v>
      </c>
      <c r="O4419" s="46">
        <v>45497</v>
      </c>
      <c r="P4419" s="91" t="s">
        <v>4990</v>
      </c>
      <c r="Q4419" s="84">
        <v>3</v>
      </c>
      <c r="R4419" s="91">
        <v>1</v>
      </c>
      <c r="S4419" s="9">
        <v>8</v>
      </c>
      <c r="T4419" s="9" t="s">
        <v>32</v>
      </c>
      <c r="U4419" s="9">
        <v>11002</v>
      </c>
      <c r="V4419" s="9">
        <v>11002</v>
      </c>
      <c r="W4419" s="9" t="s">
        <v>8727</v>
      </c>
      <c r="X4419" s="10" t="s">
        <v>4985</v>
      </c>
      <c r="Y4419" s="10" t="s">
        <v>4993</v>
      </c>
      <c r="Z4419" s="9" t="s">
        <v>8408</v>
      </c>
      <c r="AA4419" s="9" t="s">
        <v>4989</v>
      </c>
      <c r="AB4419" s="9" t="s">
        <v>12941</v>
      </c>
      <c r="AC4419" s="9" t="s">
        <v>5006</v>
      </c>
      <c r="AD4419" s="29"/>
      <c r="AE4419" s="20" t="str">
        <f>VLOOKUP(E4419,'FILIAIS PETZ'!A:Q,17,0)</f>
        <v>CO-3</v>
      </c>
      <c r="AF4419" s="20" t="str">
        <f>VLOOKUP(E4419,'FILIAIS PETZ'!A:Q,3,0)</f>
        <v>FELICIO</v>
      </c>
      <c r="AG4419" s="20" t="str">
        <f>VLOOKUP(E4419,'FILIAIS PETZ'!A:Q,2,0)</f>
        <v>R3</v>
      </c>
      <c r="AH4419" s="75">
        <v>6029.72</v>
      </c>
      <c r="AI4419" s="16" t="s">
        <v>8728</v>
      </c>
      <c r="AJ4419" s="43">
        <f>VLOOKUP(E4419,'FILIAIS PETZ'!$A$2:$K$2000,11,0)</f>
        <v>18328118013782</v>
      </c>
      <c r="AK4419" s="44">
        <f t="shared" si="294"/>
        <v>18328118013782</v>
      </c>
    </row>
    <row r="4420" spans="1:37" s="14" customFormat="1" ht="15" customHeight="1" thickBot="1" x14ac:dyDescent="0.25">
      <c r="A4420" s="9">
        <f t="shared" si="293"/>
        <v>949966</v>
      </c>
      <c r="B4420" s="18">
        <f>VLOOKUP(C4420,FORNECEDORES!D:E,2,0)</f>
        <v>534449</v>
      </c>
      <c r="C4420" s="19" t="str">
        <f>VLOOKUP(D4420,FORNECEDORES!A:D,4,0)</f>
        <v>34.997.109/0001-67</v>
      </c>
      <c r="D4420" s="13" t="s">
        <v>4410</v>
      </c>
      <c r="E4420" s="20" t="str">
        <f t="shared" si="290"/>
        <v>04 0146</v>
      </c>
      <c r="F4420" s="28" t="s">
        <v>4947</v>
      </c>
      <c r="G4420" s="21" t="str">
        <f>VLOOKUP(E4420,'FILIAIS PETZ'!A:E,5,0)</f>
        <v>PETZ DJALMA BATISTA</v>
      </c>
      <c r="H4420" s="20" t="str">
        <f>VLOOKUP(E4420,'FILIAIS PETZ'!A:D,4,0)</f>
        <v>DJBA-AM</v>
      </c>
      <c r="I4420" s="46">
        <v>45490</v>
      </c>
      <c r="J4420" s="9">
        <v>949966</v>
      </c>
      <c r="K4420" s="84" t="s">
        <v>5858</v>
      </c>
      <c r="L4420" s="83" t="s">
        <v>8887</v>
      </c>
      <c r="M4420" s="46">
        <v>45492</v>
      </c>
      <c r="N4420" s="46">
        <v>45518</v>
      </c>
      <c r="O4420" s="46">
        <v>45497</v>
      </c>
      <c r="P4420" s="91" t="s">
        <v>4990</v>
      </c>
      <c r="Q4420" s="84">
        <v>3</v>
      </c>
      <c r="R4420" s="91">
        <v>1</v>
      </c>
      <c r="S4420" s="9">
        <v>8</v>
      </c>
      <c r="T4420" s="9" t="s">
        <v>32</v>
      </c>
      <c r="U4420" s="9">
        <v>11002</v>
      </c>
      <c r="V4420" s="9">
        <v>11002</v>
      </c>
      <c r="W4420" s="9" t="s">
        <v>5119</v>
      </c>
      <c r="X4420" s="10" t="s">
        <v>4985</v>
      </c>
      <c r="Y4420" s="10" t="s">
        <v>4993</v>
      </c>
      <c r="Z4420" s="9" t="s">
        <v>8408</v>
      </c>
      <c r="AA4420" s="9" t="s">
        <v>4989</v>
      </c>
      <c r="AB4420" s="9" t="s">
        <v>12941</v>
      </c>
      <c r="AC4420" s="9" t="s">
        <v>5006</v>
      </c>
      <c r="AD4420" s="29"/>
      <c r="AE4420" s="20" t="str">
        <f>VLOOKUP(E4420,'FILIAIS PETZ'!A:Q,17,0)</f>
        <v>CO-3</v>
      </c>
      <c r="AF4420" s="20" t="str">
        <f>VLOOKUP(E4420,'FILIAIS PETZ'!A:Q,3,0)</f>
        <v>FELICIO</v>
      </c>
      <c r="AG4420" s="20" t="str">
        <f>VLOOKUP(E4420,'FILIAIS PETZ'!A:Q,2,0)</f>
        <v>R3</v>
      </c>
      <c r="AH4420" s="75">
        <v>4869.6099999999997</v>
      </c>
      <c r="AI4420" s="16" t="s">
        <v>8729</v>
      </c>
      <c r="AJ4420" s="43">
        <f>VLOOKUP(E4420,'FILIAIS PETZ'!$A$2:$K$2000,11,0)</f>
        <v>18328118013782</v>
      </c>
      <c r="AK4420" s="44">
        <f t="shared" si="294"/>
        <v>18328118013782</v>
      </c>
    </row>
    <row r="4421" spans="1:37" s="14" customFormat="1" ht="15" customHeight="1" thickBot="1" x14ac:dyDescent="0.25">
      <c r="A4421" s="9">
        <f t="shared" si="293"/>
        <v>949967</v>
      </c>
      <c r="B4421" s="18">
        <f>VLOOKUP(C4421,FORNECEDORES!D:E,2,0)</f>
        <v>534449</v>
      </c>
      <c r="C4421" s="19" t="str">
        <f>VLOOKUP(D4421,FORNECEDORES!A:D,4,0)</f>
        <v>34.997.109/0001-67</v>
      </c>
      <c r="D4421" s="13" t="s">
        <v>4410</v>
      </c>
      <c r="E4421" s="20" t="str">
        <f t="shared" si="290"/>
        <v>04 0146</v>
      </c>
      <c r="F4421" s="28" t="s">
        <v>4947</v>
      </c>
      <c r="G4421" s="21" t="str">
        <f>VLOOKUP(E4421,'FILIAIS PETZ'!A:E,5,0)</f>
        <v>PETZ DJALMA BATISTA</v>
      </c>
      <c r="H4421" s="20" t="str">
        <f>VLOOKUP(E4421,'FILIAIS PETZ'!A:D,4,0)</f>
        <v>DJBA-AM</v>
      </c>
      <c r="I4421" s="46">
        <v>45490</v>
      </c>
      <c r="J4421" s="9">
        <v>949967</v>
      </c>
      <c r="K4421" s="84" t="s">
        <v>5858</v>
      </c>
      <c r="L4421" s="83" t="s">
        <v>8888</v>
      </c>
      <c r="M4421" s="46">
        <v>45492</v>
      </c>
      <c r="N4421" s="46">
        <v>45518</v>
      </c>
      <c r="O4421" s="46">
        <v>45497</v>
      </c>
      <c r="P4421" s="91" t="s">
        <v>4990</v>
      </c>
      <c r="Q4421" s="84">
        <v>3</v>
      </c>
      <c r="R4421" s="91">
        <v>1</v>
      </c>
      <c r="S4421" s="9">
        <v>8</v>
      </c>
      <c r="T4421" s="9" t="s">
        <v>32</v>
      </c>
      <c r="U4421" s="9">
        <v>11002</v>
      </c>
      <c r="V4421" s="9">
        <v>11002</v>
      </c>
      <c r="W4421" s="9" t="s">
        <v>5019</v>
      </c>
      <c r="X4421" s="10" t="s">
        <v>4985</v>
      </c>
      <c r="Y4421" s="10" t="s">
        <v>4993</v>
      </c>
      <c r="Z4421" s="9" t="s">
        <v>8408</v>
      </c>
      <c r="AA4421" s="9" t="s">
        <v>4989</v>
      </c>
      <c r="AB4421" s="9" t="s">
        <v>12941</v>
      </c>
      <c r="AC4421" s="9" t="s">
        <v>5006</v>
      </c>
      <c r="AD4421" s="29"/>
      <c r="AE4421" s="20" t="str">
        <f>VLOOKUP(E4421,'FILIAIS PETZ'!A:Q,17,0)</f>
        <v>CO-3</v>
      </c>
      <c r="AF4421" s="20" t="str">
        <f>VLOOKUP(E4421,'FILIAIS PETZ'!A:Q,3,0)</f>
        <v>FELICIO</v>
      </c>
      <c r="AG4421" s="20" t="str">
        <f>VLOOKUP(E4421,'FILIAIS PETZ'!A:Q,2,0)</f>
        <v>R3</v>
      </c>
      <c r="AH4421" s="75">
        <v>5701.74</v>
      </c>
      <c r="AI4421" s="16" t="s">
        <v>8730</v>
      </c>
      <c r="AJ4421" s="43">
        <f>VLOOKUP(E4421,'FILIAIS PETZ'!$A$2:$K$2000,11,0)</f>
        <v>18328118013782</v>
      </c>
      <c r="AK4421" s="44">
        <f t="shared" si="294"/>
        <v>18328118013782</v>
      </c>
    </row>
    <row r="4422" spans="1:37" s="14" customFormat="1" ht="15" customHeight="1" thickBot="1" x14ac:dyDescent="0.25">
      <c r="A4422" s="9">
        <f t="shared" si="293"/>
        <v>949969</v>
      </c>
      <c r="B4422" s="18">
        <f>VLOOKUP(C4422,FORNECEDORES!D:E,2,0)</f>
        <v>534449</v>
      </c>
      <c r="C4422" s="19" t="str">
        <f>VLOOKUP(D4422,FORNECEDORES!A:D,4,0)</f>
        <v>34.997.109/0001-67</v>
      </c>
      <c r="D4422" s="13" t="s">
        <v>4410</v>
      </c>
      <c r="E4422" s="20" t="str">
        <f t="shared" si="290"/>
        <v>04 0180</v>
      </c>
      <c r="F4422" s="28" t="s">
        <v>4944</v>
      </c>
      <c r="G4422" s="21" t="str">
        <f>VLOOKUP(E4422,'FILIAIS PETZ'!A:E,5,0)</f>
        <v>PETZ TORQUATO TAPAJOS</v>
      </c>
      <c r="H4422" s="20" t="str">
        <f>VLOOKUP(E4422,'FILIAIS PETZ'!A:D,4,0)</f>
        <v>TQTP-AM</v>
      </c>
      <c r="I4422" s="46">
        <v>45490</v>
      </c>
      <c r="J4422" s="9">
        <v>949969</v>
      </c>
      <c r="K4422" s="84" t="s">
        <v>5858</v>
      </c>
      <c r="L4422" s="83" t="s">
        <v>8889</v>
      </c>
      <c r="M4422" s="46">
        <v>45492</v>
      </c>
      <c r="N4422" s="46">
        <v>45518</v>
      </c>
      <c r="O4422" s="46">
        <v>45497</v>
      </c>
      <c r="P4422" s="91" t="s">
        <v>4990</v>
      </c>
      <c r="Q4422" s="84">
        <v>3</v>
      </c>
      <c r="R4422" s="91">
        <v>1</v>
      </c>
      <c r="S4422" s="9">
        <v>8</v>
      </c>
      <c r="T4422" s="9" t="s">
        <v>32</v>
      </c>
      <c r="U4422" s="9">
        <v>11002</v>
      </c>
      <c r="V4422" s="9">
        <v>11002</v>
      </c>
      <c r="W4422" s="9" t="s">
        <v>8727</v>
      </c>
      <c r="X4422" s="10" t="s">
        <v>4985</v>
      </c>
      <c r="Y4422" s="9" t="s">
        <v>4993</v>
      </c>
      <c r="Z4422" s="9" t="s">
        <v>4993</v>
      </c>
      <c r="AA4422" s="9" t="s">
        <v>4989</v>
      </c>
      <c r="AB4422" s="9" t="s">
        <v>12941</v>
      </c>
      <c r="AC4422" s="9" t="s">
        <v>5006</v>
      </c>
      <c r="AD4422" s="29"/>
      <c r="AE4422" s="20" t="str">
        <f>VLOOKUP(E4422,'FILIAIS PETZ'!A:Q,17,0)</f>
        <v>CO-3</v>
      </c>
      <c r="AF4422" s="20" t="str">
        <f>VLOOKUP(E4422,'FILIAIS PETZ'!A:Q,3,0)</f>
        <v>FELICIO</v>
      </c>
      <c r="AG4422" s="20" t="str">
        <f>VLOOKUP(E4422,'FILIAIS PETZ'!A:Q,2,0)</f>
        <v>R3</v>
      </c>
      <c r="AH4422" s="75">
        <v>5173.33</v>
      </c>
      <c r="AI4422" s="16" t="s">
        <v>8731</v>
      </c>
      <c r="AJ4422" s="43">
        <f>VLOOKUP(E4422,'FILIAIS PETZ'!$A$2:$K$2000,11,0)</f>
        <v>18328118017346</v>
      </c>
      <c r="AK4422" s="44">
        <f t="shared" si="294"/>
        <v>18328118017346</v>
      </c>
    </row>
    <row r="4423" spans="1:37" s="14" customFormat="1" ht="15" customHeight="1" thickBot="1" x14ac:dyDescent="0.25">
      <c r="A4423" s="9">
        <f t="shared" si="293"/>
        <v>949971</v>
      </c>
      <c r="B4423" s="18">
        <f>VLOOKUP(C4423,FORNECEDORES!D:E,2,0)</f>
        <v>534449</v>
      </c>
      <c r="C4423" s="19" t="str">
        <f>VLOOKUP(D4423,FORNECEDORES!A:D,4,0)</f>
        <v>34.997.109/0001-67</v>
      </c>
      <c r="D4423" s="13" t="s">
        <v>4410</v>
      </c>
      <c r="E4423" s="20" t="str">
        <f t="shared" si="290"/>
        <v>04 0180</v>
      </c>
      <c r="F4423" s="28" t="s">
        <v>4944</v>
      </c>
      <c r="G4423" s="21" t="str">
        <f>VLOOKUP(E4423,'FILIAIS PETZ'!A:E,5,0)</f>
        <v>PETZ TORQUATO TAPAJOS</v>
      </c>
      <c r="H4423" s="20" t="str">
        <f>VLOOKUP(E4423,'FILIAIS PETZ'!A:D,4,0)</f>
        <v>TQTP-AM</v>
      </c>
      <c r="I4423" s="46">
        <v>45490</v>
      </c>
      <c r="J4423" s="9">
        <v>949971</v>
      </c>
      <c r="K4423" s="84" t="s">
        <v>5858</v>
      </c>
      <c r="L4423" s="83" t="s">
        <v>8890</v>
      </c>
      <c r="M4423" s="46">
        <v>45492</v>
      </c>
      <c r="N4423" s="46">
        <v>45518</v>
      </c>
      <c r="O4423" s="46">
        <v>45497</v>
      </c>
      <c r="P4423" s="91" t="s">
        <v>4990</v>
      </c>
      <c r="Q4423" s="84">
        <v>3</v>
      </c>
      <c r="R4423" s="91">
        <v>1</v>
      </c>
      <c r="S4423" s="9">
        <v>8</v>
      </c>
      <c r="T4423" s="9" t="s">
        <v>32</v>
      </c>
      <c r="U4423" s="9">
        <v>11002</v>
      </c>
      <c r="V4423" s="9">
        <v>11002</v>
      </c>
      <c r="W4423" s="9" t="s">
        <v>5019</v>
      </c>
      <c r="X4423" s="10" t="s">
        <v>4985</v>
      </c>
      <c r="Y4423" s="9" t="s">
        <v>4993</v>
      </c>
      <c r="Z4423" s="9" t="s">
        <v>4993</v>
      </c>
      <c r="AA4423" s="9" t="s">
        <v>4989</v>
      </c>
      <c r="AB4423" s="9" t="s">
        <v>12941</v>
      </c>
      <c r="AC4423" s="9" t="s">
        <v>5006</v>
      </c>
      <c r="AD4423" s="29"/>
      <c r="AE4423" s="20" t="str">
        <f>VLOOKUP(E4423,'FILIAIS PETZ'!A:Q,17,0)</f>
        <v>CO-3</v>
      </c>
      <c r="AF4423" s="20" t="str">
        <f>VLOOKUP(E4423,'FILIAIS PETZ'!A:Q,3,0)</f>
        <v>FELICIO</v>
      </c>
      <c r="AG4423" s="20" t="str">
        <f>VLOOKUP(E4423,'FILIAIS PETZ'!A:Q,2,0)</f>
        <v>R3</v>
      </c>
      <c r="AH4423" s="75">
        <v>3895.74</v>
      </c>
      <c r="AI4423" s="16" t="s">
        <v>8732</v>
      </c>
      <c r="AJ4423" s="43">
        <f>VLOOKUP(E4423,'FILIAIS PETZ'!$A$2:$K$2000,11,0)</f>
        <v>18328118017346</v>
      </c>
      <c r="AK4423" s="44">
        <f t="shared" si="294"/>
        <v>18328118017346</v>
      </c>
    </row>
    <row r="4424" spans="1:37" s="14" customFormat="1" ht="15" customHeight="1" thickBot="1" x14ac:dyDescent="0.25">
      <c r="A4424" s="9">
        <f t="shared" si="293"/>
        <v>949223</v>
      </c>
      <c r="B4424" s="18">
        <f>VLOOKUP(C4424,FORNECEDORES!D:E,2,0)</f>
        <v>39969</v>
      </c>
      <c r="C4424" s="19" t="str">
        <f>VLOOKUP(D4424,FORNECEDORES!A:D,4,0)</f>
        <v>23.457.797/0001-56</v>
      </c>
      <c r="D4424" s="13" t="s">
        <v>2466</v>
      </c>
      <c r="E4424" s="20" t="str">
        <f t="shared" si="290"/>
        <v>04 0135</v>
      </c>
      <c r="F4424" s="28" t="s">
        <v>8712</v>
      </c>
      <c r="G4424" s="21" t="str">
        <f>VLOOKUP(E4424,'FILIAIS PETZ'!A:E,5,0)</f>
        <v>PETZ CARREFOUR ANCHIETA</v>
      </c>
      <c r="H4424" s="20" t="str">
        <f>VLOOKUP(E4424,'FILIAIS PETZ'!A:D,4,0)</f>
        <v>ANCH-SP</v>
      </c>
      <c r="I4424" s="46">
        <v>45491</v>
      </c>
      <c r="J4424" s="9">
        <v>949223</v>
      </c>
      <c r="K4424" s="84" t="s">
        <v>5858</v>
      </c>
      <c r="L4424" s="83" t="s">
        <v>11580</v>
      </c>
      <c r="M4424" s="46">
        <v>45491</v>
      </c>
      <c r="N4424" s="46">
        <v>45525</v>
      </c>
      <c r="O4424" s="46">
        <v>45512</v>
      </c>
      <c r="P4424" s="91" t="s">
        <v>4990</v>
      </c>
      <c r="Q4424" s="84">
        <v>3</v>
      </c>
      <c r="R4424" s="91">
        <v>1</v>
      </c>
      <c r="S4424" s="9">
        <v>8</v>
      </c>
      <c r="T4424" s="9" t="s">
        <v>32</v>
      </c>
      <c r="U4424" s="9">
        <v>11002</v>
      </c>
      <c r="V4424" s="9">
        <v>11002</v>
      </c>
      <c r="W4424" s="9" t="s">
        <v>5</v>
      </c>
      <c r="X4424" s="10" t="s">
        <v>4985</v>
      </c>
      <c r="Y4424" s="10" t="s">
        <v>4993</v>
      </c>
      <c r="Z4424" s="9" t="s">
        <v>4993</v>
      </c>
      <c r="AA4424" s="9" t="s">
        <v>4989</v>
      </c>
      <c r="AB4424" s="9" t="s">
        <v>5066</v>
      </c>
      <c r="AC4424" s="9" t="s">
        <v>5006</v>
      </c>
      <c r="AD4424" s="29"/>
      <c r="AE4424" s="20" t="str">
        <f>VLOOKUP(E4424,'FILIAIS PETZ'!A:Q,17,0)</f>
        <v>SP3</v>
      </c>
      <c r="AF4424" s="20" t="str">
        <f>VLOOKUP(E4424,'FILIAIS PETZ'!A:Q,3,0)</f>
        <v>FELICIO</v>
      </c>
      <c r="AG4424" s="20" t="str">
        <f>VLOOKUP(E4424,'FILIAIS PETZ'!A:Q,2,0)</f>
        <v>R3</v>
      </c>
      <c r="AH4424" s="75">
        <v>1560</v>
      </c>
      <c r="AI4424" s="16" t="s">
        <v>8716</v>
      </c>
      <c r="AJ4424" s="43">
        <f>VLOOKUP(E4424,'FILIAIS PETZ'!$A$2:$K$2000,11,0)</f>
        <v>18328118012549</v>
      </c>
      <c r="AK4424" s="44">
        <f t="shared" si="294"/>
        <v>18328118012549</v>
      </c>
    </row>
    <row r="4425" spans="1:37" s="14" customFormat="1" ht="15" customHeight="1" thickBot="1" x14ac:dyDescent="0.25">
      <c r="A4425" s="9">
        <f t="shared" si="293"/>
        <v>949225</v>
      </c>
      <c r="B4425" s="18">
        <f>VLOOKUP(C4425,FORNECEDORES!D:E,2,0)</f>
        <v>39969</v>
      </c>
      <c r="C4425" s="19" t="str">
        <f>VLOOKUP(D4425,FORNECEDORES!A:D,4,0)</f>
        <v>23.457.797/0001-56</v>
      </c>
      <c r="D4425" s="13" t="s">
        <v>2466</v>
      </c>
      <c r="E4425" s="20" t="str">
        <f t="shared" si="290"/>
        <v>04 0017</v>
      </c>
      <c r="F4425" s="28" t="s">
        <v>8713</v>
      </c>
      <c r="G4425" s="21" t="str">
        <f>VLOOKUP(E4425,'FILIAIS PETZ'!A:E,5,0)</f>
        <v>PETZ CARREFOUR SAO CAETANO</v>
      </c>
      <c r="H4425" s="20" t="str">
        <f>VLOOKUP(E4425,'FILIAIS PETZ'!A:D,4,0)</f>
        <v>SCSU-SP</v>
      </c>
      <c r="I4425" s="46">
        <v>45491</v>
      </c>
      <c r="J4425" s="9">
        <v>949225</v>
      </c>
      <c r="K4425" s="84" t="s">
        <v>5858</v>
      </c>
      <c r="L4425" s="83" t="s">
        <v>11581</v>
      </c>
      <c r="M4425" s="46">
        <v>45491</v>
      </c>
      <c r="N4425" s="46">
        <v>45525</v>
      </c>
      <c r="O4425" s="46">
        <v>45512</v>
      </c>
      <c r="P4425" s="91" t="s">
        <v>4990</v>
      </c>
      <c r="Q4425" s="84">
        <v>3</v>
      </c>
      <c r="R4425" s="91">
        <v>1</v>
      </c>
      <c r="S4425" s="9">
        <v>8</v>
      </c>
      <c r="T4425" s="9" t="s">
        <v>32</v>
      </c>
      <c r="U4425" s="9">
        <v>11002</v>
      </c>
      <c r="V4425" s="9">
        <v>11002</v>
      </c>
      <c r="W4425" s="9" t="s">
        <v>8715</v>
      </c>
      <c r="X4425" s="10" t="s">
        <v>4985</v>
      </c>
      <c r="Y4425" s="57" t="s">
        <v>4993</v>
      </c>
      <c r="Z4425" s="9" t="s">
        <v>12031</v>
      </c>
      <c r="AA4425" s="9" t="s">
        <v>4989</v>
      </c>
      <c r="AB4425" s="9" t="s">
        <v>12941</v>
      </c>
      <c r="AC4425" s="9" t="s">
        <v>5006</v>
      </c>
      <c r="AD4425" s="29"/>
      <c r="AE4425" s="20" t="str">
        <f>VLOOKUP(E4425,'FILIAIS PETZ'!A:Q,17,0)</f>
        <v>SP3</v>
      </c>
      <c r="AF4425" s="20" t="str">
        <f>VLOOKUP(E4425,'FILIAIS PETZ'!A:Q,3,0)</f>
        <v>FELICIO</v>
      </c>
      <c r="AG4425" s="20" t="str">
        <f>VLOOKUP(E4425,'FILIAIS PETZ'!A:Q,2,0)</f>
        <v>R3</v>
      </c>
      <c r="AH4425" s="75">
        <v>420</v>
      </c>
      <c r="AI4425" s="16" t="s">
        <v>8717</v>
      </c>
      <c r="AJ4425" s="43">
        <f>VLOOKUP(E4425,'FILIAIS PETZ'!$A$2:$K$2000,11,0)</f>
        <v>18328118000532</v>
      </c>
      <c r="AK4425" s="44">
        <f t="shared" si="294"/>
        <v>18328118000532</v>
      </c>
    </row>
    <row r="4426" spans="1:37" s="14" customFormat="1" ht="15" customHeight="1" thickBot="1" x14ac:dyDescent="0.25">
      <c r="A4426" s="9">
        <f t="shared" si="293"/>
        <v>949228</v>
      </c>
      <c r="B4426" s="18">
        <f>VLOOKUP(C4426,FORNECEDORES!D:E,2,0)</f>
        <v>39969</v>
      </c>
      <c r="C4426" s="19" t="str">
        <f>VLOOKUP(D4426,FORNECEDORES!A:D,4,0)</f>
        <v>23.457.797/0001-56</v>
      </c>
      <c r="D4426" s="13" t="s">
        <v>2466</v>
      </c>
      <c r="E4426" s="20" t="str">
        <f t="shared" si="290"/>
        <v>04 0017</v>
      </c>
      <c r="F4426" s="28" t="s">
        <v>8713</v>
      </c>
      <c r="G4426" s="21" t="str">
        <f>VLOOKUP(E4426,'FILIAIS PETZ'!A:E,5,0)</f>
        <v>PETZ CARREFOUR SAO CAETANO</v>
      </c>
      <c r="H4426" s="20" t="str">
        <f>VLOOKUP(E4426,'FILIAIS PETZ'!A:D,4,0)</f>
        <v>SCSU-SP</v>
      </c>
      <c r="I4426" s="46">
        <v>45491</v>
      </c>
      <c r="J4426" s="9">
        <v>949228</v>
      </c>
      <c r="K4426" s="84" t="s">
        <v>5858</v>
      </c>
      <c r="L4426" s="83" t="s">
        <v>11582</v>
      </c>
      <c r="M4426" s="46">
        <v>45491</v>
      </c>
      <c r="N4426" s="46">
        <v>45525</v>
      </c>
      <c r="O4426" s="46">
        <v>45512</v>
      </c>
      <c r="P4426" s="91" t="s">
        <v>4990</v>
      </c>
      <c r="Q4426" s="84">
        <v>3</v>
      </c>
      <c r="R4426" s="91">
        <v>1</v>
      </c>
      <c r="S4426" s="9">
        <v>8</v>
      </c>
      <c r="T4426" s="9" t="s">
        <v>32</v>
      </c>
      <c r="U4426" s="9">
        <v>11002</v>
      </c>
      <c r="V4426" s="9">
        <v>11002</v>
      </c>
      <c r="W4426" s="9" t="s">
        <v>5019</v>
      </c>
      <c r="X4426" s="10" t="s">
        <v>4985</v>
      </c>
      <c r="Y4426" s="10" t="s">
        <v>4993</v>
      </c>
      <c r="Z4426" s="9" t="s">
        <v>4993</v>
      </c>
      <c r="AA4426" s="9" t="s">
        <v>4989</v>
      </c>
      <c r="AB4426" s="9" t="s">
        <v>5066</v>
      </c>
      <c r="AC4426" s="9" t="s">
        <v>5006</v>
      </c>
      <c r="AD4426" s="29"/>
      <c r="AE4426" s="20" t="str">
        <f>VLOOKUP(E4426,'FILIAIS PETZ'!A:Q,17,0)</f>
        <v>SP3</v>
      </c>
      <c r="AF4426" s="20" t="str">
        <f>VLOOKUP(E4426,'FILIAIS PETZ'!A:Q,3,0)</f>
        <v>FELICIO</v>
      </c>
      <c r="AG4426" s="20" t="str">
        <f>VLOOKUP(E4426,'FILIAIS PETZ'!A:Q,2,0)</f>
        <v>R3</v>
      </c>
      <c r="AH4426" s="75">
        <v>80</v>
      </c>
      <c r="AI4426" s="16" t="s">
        <v>8718</v>
      </c>
      <c r="AJ4426" s="43">
        <f>VLOOKUP(E4426,'FILIAIS PETZ'!$A$2:$K$2000,11,0)</f>
        <v>18328118000532</v>
      </c>
      <c r="AK4426" s="44">
        <f t="shared" si="294"/>
        <v>18328118000532</v>
      </c>
    </row>
    <row r="4427" spans="1:37" s="14" customFormat="1" ht="15" customHeight="1" thickBot="1" x14ac:dyDescent="0.25">
      <c r="A4427" s="9">
        <f t="shared" si="293"/>
        <v>949923</v>
      </c>
      <c r="B4427" s="18">
        <f>VLOOKUP(C4427,FORNECEDORES!D:E,2,0)</f>
        <v>776681</v>
      </c>
      <c r="C4427" s="19" t="str">
        <f>VLOOKUP(D4427,FORNECEDORES!A:D,4,0)</f>
        <v>58.062.605/0001-97</v>
      </c>
      <c r="D4427" s="13" t="s">
        <v>8878</v>
      </c>
      <c r="E4427" s="20" t="str">
        <f t="shared" si="290"/>
        <v>04 0024</v>
      </c>
      <c r="F4427" s="28" t="s">
        <v>8626</v>
      </c>
      <c r="G4427" s="21" t="str">
        <f>VLOOKUP(E4427,'FILIAIS PETZ'!A:E,5,0)</f>
        <v>PETZ DIADEMA</v>
      </c>
      <c r="H4427" s="20" t="str">
        <f>VLOOKUP(E4427,'FILIAIS PETZ'!A:D,4,0)</f>
        <v>DDMA-SP</v>
      </c>
      <c r="I4427" s="46">
        <v>45491</v>
      </c>
      <c r="J4427" s="9">
        <v>949923</v>
      </c>
      <c r="K4427" s="84" t="s">
        <v>5858</v>
      </c>
      <c r="L4427" s="83" t="s">
        <v>8877</v>
      </c>
      <c r="M4427" s="46">
        <v>45492</v>
      </c>
      <c r="N4427" s="46">
        <v>45518</v>
      </c>
      <c r="O4427" s="46">
        <v>45497</v>
      </c>
      <c r="P4427" s="91" t="s">
        <v>4990</v>
      </c>
      <c r="Q4427" s="84">
        <v>3</v>
      </c>
      <c r="R4427" s="91">
        <v>1</v>
      </c>
      <c r="S4427" s="9">
        <v>8</v>
      </c>
      <c r="T4427" s="9" t="s">
        <v>32</v>
      </c>
      <c r="U4427" s="9">
        <v>11002</v>
      </c>
      <c r="V4427" s="9">
        <v>11002</v>
      </c>
      <c r="W4427" s="9" t="s">
        <v>4984</v>
      </c>
      <c r="X4427" s="10" t="s">
        <v>4985</v>
      </c>
      <c r="Y4427" s="10" t="s">
        <v>4997</v>
      </c>
      <c r="Z4427" s="9" t="s">
        <v>4993</v>
      </c>
      <c r="AA4427" s="9" t="s">
        <v>5014</v>
      </c>
      <c r="AB4427" s="9" t="s">
        <v>12941</v>
      </c>
      <c r="AC4427" s="9" t="s">
        <v>5006</v>
      </c>
      <c r="AD4427" s="29"/>
      <c r="AE4427" s="20" t="str">
        <f>VLOOKUP(E4427,'FILIAIS PETZ'!A:Q,17,0)</f>
        <v>SP3</v>
      </c>
      <c r="AF4427" s="20" t="str">
        <f>VLOOKUP(E4427,'FILIAIS PETZ'!A:Q,3,0)</f>
        <v>FELICIO</v>
      </c>
      <c r="AG4427" s="20" t="str">
        <f>VLOOKUP(E4427,'FILIAIS PETZ'!A:Q,2,0)</f>
        <v>R3</v>
      </c>
      <c r="AH4427" s="75">
        <v>1657.6</v>
      </c>
      <c r="AI4427" s="16" t="s">
        <v>8723</v>
      </c>
      <c r="AJ4427" s="43">
        <f>VLOOKUP(E4427,'FILIAIS PETZ'!$A$2:$K$2000,11,0)</f>
        <v>18328118000966</v>
      </c>
      <c r="AK4427" s="44">
        <f t="shared" si="294"/>
        <v>18328118000966</v>
      </c>
    </row>
    <row r="4428" spans="1:37" s="14" customFormat="1" ht="15" customHeight="1" thickBot="1" x14ac:dyDescent="0.25">
      <c r="A4428" s="9">
        <f t="shared" si="293"/>
        <v>949900</v>
      </c>
      <c r="B4428" s="18">
        <f>VLOOKUP(C4428,FORNECEDORES!D:E,2,0)</f>
        <v>3816</v>
      </c>
      <c r="C4428" s="19" t="str">
        <f>VLOOKUP(D4428,FORNECEDORES!A:D,4,0)</f>
        <v>00.059.799/0001-91</v>
      </c>
      <c r="D4428" s="13" t="s">
        <v>4013</v>
      </c>
      <c r="E4428" s="20" t="str">
        <f t="shared" si="290"/>
        <v>04 0139</v>
      </c>
      <c r="F4428" s="28" t="s">
        <v>4978</v>
      </c>
      <c r="G4428" s="21" t="str">
        <f>VLOOKUP(E4428,'FILIAIS PETZ'!A:E,5,0)</f>
        <v>PETZ PALMAS</v>
      </c>
      <c r="H4428" s="20" t="str">
        <f>VLOOKUP(E4428,'FILIAIS PETZ'!A:D,4,0)</f>
        <v>PMAS-TO</v>
      </c>
      <c r="I4428" s="46">
        <v>45492</v>
      </c>
      <c r="J4428" s="9">
        <v>949900</v>
      </c>
      <c r="K4428" s="84" t="s">
        <v>5858</v>
      </c>
      <c r="L4428" s="83" t="s">
        <v>12091</v>
      </c>
      <c r="M4428" s="46">
        <v>45497</v>
      </c>
      <c r="N4428" s="46">
        <v>45546</v>
      </c>
      <c r="O4428" s="46">
        <v>45525</v>
      </c>
      <c r="P4428" s="91" t="s">
        <v>4982</v>
      </c>
      <c r="Q4428" s="84">
        <v>3</v>
      </c>
      <c r="R4428" s="91">
        <v>1</v>
      </c>
      <c r="S4428" s="9">
        <v>8</v>
      </c>
      <c r="T4428" s="9" t="s">
        <v>32</v>
      </c>
      <c r="U4428" s="9">
        <v>11002</v>
      </c>
      <c r="V4428" s="9">
        <v>11002</v>
      </c>
      <c r="W4428" s="9" t="s">
        <v>5065</v>
      </c>
      <c r="X4428" s="10" t="s">
        <v>4996</v>
      </c>
      <c r="Y4428" s="9" t="s">
        <v>4993</v>
      </c>
      <c r="Z4428" s="9" t="s">
        <v>4993</v>
      </c>
      <c r="AA4428" s="9" t="s">
        <v>5068</v>
      </c>
      <c r="AB4428" s="9" t="s">
        <v>5005</v>
      </c>
      <c r="AC4428" s="9" t="s">
        <v>4988</v>
      </c>
      <c r="AD4428" s="29">
        <v>800000263</v>
      </c>
      <c r="AE4428" s="20" t="str">
        <f>VLOOKUP(E4428,'FILIAIS PETZ'!A:Q,17,0)</f>
        <v>CO-2</v>
      </c>
      <c r="AF4428" s="20" t="str">
        <f>VLOOKUP(E4428,'FILIAIS PETZ'!A:Q,3,0)</f>
        <v>FELICIO</v>
      </c>
      <c r="AG4428" s="20" t="str">
        <f>VLOOKUP(E4428,'FILIAIS PETZ'!A:Q,2,0)</f>
        <v>R3</v>
      </c>
      <c r="AH4428" s="75">
        <v>3661.99</v>
      </c>
      <c r="AI4428" s="16" t="s">
        <v>8724</v>
      </c>
      <c r="AJ4428" s="43">
        <f>VLOOKUP(E4428,'FILIAIS PETZ'!$A$2:$K$2000,11,0)</f>
        <v>18328118014088</v>
      </c>
      <c r="AK4428" s="44">
        <f t="shared" si="294"/>
        <v>18328118014088</v>
      </c>
    </row>
    <row r="4429" spans="1:37" s="14" customFormat="1" ht="15" customHeight="1" thickBot="1" x14ac:dyDescent="0.25">
      <c r="A4429" s="9">
        <f t="shared" si="293"/>
        <v>949925</v>
      </c>
      <c r="B4429" s="18">
        <f>VLOOKUP(C4429,FORNECEDORES!D:E,2,0)</f>
        <v>379168</v>
      </c>
      <c r="C4429" s="19" t="str">
        <f>VLOOKUP(D4429,FORNECEDORES!A:D,4,0)</f>
        <v>84.531.557/0001-49</v>
      </c>
      <c r="D4429" s="13" t="s">
        <v>4090</v>
      </c>
      <c r="E4429" s="20" t="str">
        <f t="shared" si="290"/>
        <v>04 0180</v>
      </c>
      <c r="F4429" s="28" t="s">
        <v>4944</v>
      </c>
      <c r="G4429" s="21" t="str">
        <f>VLOOKUP(E4429,'FILIAIS PETZ'!A:E,5,0)</f>
        <v>PETZ TORQUATO TAPAJOS</v>
      </c>
      <c r="H4429" s="20" t="str">
        <f>VLOOKUP(E4429,'FILIAIS PETZ'!A:D,4,0)</f>
        <v>TQTP-AM</v>
      </c>
      <c r="I4429" s="46">
        <v>45492</v>
      </c>
      <c r="J4429" s="9">
        <v>949925</v>
      </c>
      <c r="K4429" s="84" t="s">
        <v>5858</v>
      </c>
      <c r="L4429" s="83" t="s">
        <v>8882</v>
      </c>
      <c r="M4429" s="46">
        <v>45492</v>
      </c>
      <c r="N4429" s="46">
        <v>45518</v>
      </c>
      <c r="O4429" s="46">
        <v>45497</v>
      </c>
      <c r="P4429" s="91" t="s">
        <v>4990</v>
      </c>
      <c r="Q4429" s="84">
        <v>3</v>
      </c>
      <c r="R4429" s="91">
        <v>1</v>
      </c>
      <c r="S4429" s="9">
        <v>8</v>
      </c>
      <c r="T4429" s="9" t="s">
        <v>32</v>
      </c>
      <c r="U4429" s="9">
        <v>11002</v>
      </c>
      <c r="V4429" s="9">
        <v>11002</v>
      </c>
      <c r="W4429" s="9" t="s">
        <v>5021</v>
      </c>
      <c r="X4429" s="10" t="s">
        <v>4985</v>
      </c>
      <c r="Y4429" s="10" t="s">
        <v>4997</v>
      </c>
      <c r="Z4429" s="10" t="s">
        <v>4993</v>
      </c>
      <c r="AA4429" s="9" t="s">
        <v>4989</v>
      </c>
      <c r="AB4429" s="9" t="s">
        <v>12941</v>
      </c>
      <c r="AC4429" s="9" t="s">
        <v>5006</v>
      </c>
      <c r="AD4429" s="29"/>
      <c r="AE4429" s="20" t="str">
        <f>VLOOKUP(E4429,'FILIAIS PETZ'!A:Q,17,0)</f>
        <v>CO-3</v>
      </c>
      <c r="AF4429" s="20" t="str">
        <f>VLOOKUP(E4429,'FILIAIS PETZ'!A:Q,3,0)</f>
        <v>FELICIO</v>
      </c>
      <c r="AG4429" s="20" t="str">
        <f>VLOOKUP(E4429,'FILIAIS PETZ'!A:Q,2,0)</f>
        <v>R3</v>
      </c>
      <c r="AH4429" s="75">
        <v>350</v>
      </c>
      <c r="AI4429" s="16" t="s">
        <v>8725</v>
      </c>
      <c r="AJ4429" s="43">
        <f>VLOOKUP(E4429,'FILIAIS PETZ'!$A$2:$K$2000,11,0)</f>
        <v>18328118017346</v>
      </c>
      <c r="AK4429" s="44">
        <f t="shared" si="294"/>
        <v>18328118017346</v>
      </c>
    </row>
    <row r="4430" spans="1:37" s="14" customFormat="1" ht="15" customHeight="1" thickBot="1" x14ac:dyDescent="0.25">
      <c r="A4430" s="9">
        <f t="shared" si="293"/>
        <v>949926</v>
      </c>
      <c r="B4430" s="18">
        <f>VLOOKUP(C4430,FORNECEDORES!D:E,2,0)</f>
        <v>755572</v>
      </c>
      <c r="C4430" s="19" t="str">
        <f>VLOOKUP(D4430,FORNECEDORES!A:D,4,0)</f>
        <v>53.795.002/0001-80</v>
      </c>
      <c r="D4430" s="13" t="s">
        <v>5850</v>
      </c>
      <c r="E4430" s="20" t="str">
        <f t="shared" si="290"/>
        <v>04 0150</v>
      </c>
      <c r="F4430" s="28" t="s">
        <v>4963</v>
      </c>
      <c r="G4430" s="21" t="str">
        <f>VLOOKUP(E4430,'FILIAIS PETZ'!A:E,5,0)</f>
        <v>PETZ BRASILIA JARDIM BOTANICO</v>
      </c>
      <c r="H4430" s="20" t="str">
        <f>VLOOKUP(E4430,'FILIAIS PETZ'!A:D,4,0)</f>
        <v>BJDB-DF</v>
      </c>
      <c r="I4430" s="46">
        <v>45492</v>
      </c>
      <c r="J4430" s="9">
        <v>949926</v>
      </c>
      <c r="K4430" s="84" t="s">
        <v>5858</v>
      </c>
      <c r="L4430" s="83" t="s">
        <v>11681</v>
      </c>
      <c r="M4430" s="46">
        <v>45505</v>
      </c>
      <c r="N4430" s="46">
        <v>45532</v>
      </c>
      <c r="O4430" s="46">
        <v>45513</v>
      </c>
      <c r="P4430" s="91" t="s">
        <v>4990</v>
      </c>
      <c r="Q4430" s="84">
        <v>3</v>
      </c>
      <c r="R4430" s="91">
        <v>1</v>
      </c>
      <c r="S4430" s="9">
        <v>8</v>
      </c>
      <c r="T4430" s="9" t="s">
        <v>32</v>
      </c>
      <c r="U4430" s="9">
        <v>11002</v>
      </c>
      <c r="V4430" s="9">
        <v>11002</v>
      </c>
      <c r="W4430" s="9" t="s">
        <v>5039</v>
      </c>
      <c r="X4430" s="10" t="s">
        <v>5016</v>
      </c>
      <c r="Y4430" s="57" t="s">
        <v>4997</v>
      </c>
      <c r="Z4430" s="9" t="s">
        <v>4993</v>
      </c>
      <c r="AA4430" s="9" t="s">
        <v>5103</v>
      </c>
      <c r="AB4430" s="9" t="s">
        <v>12941</v>
      </c>
      <c r="AC4430" s="9" t="s">
        <v>5006</v>
      </c>
      <c r="AD4430" s="29"/>
      <c r="AE4430" s="20" t="str">
        <f>VLOOKUP(E4430,'FILIAIS PETZ'!A:Q,17,0)</f>
        <v>CO-1</v>
      </c>
      <c r="AF4430" s="20" t="str">
        <f>VLOOKUP(E4430,'FILIAIS PETZ'!A:Q,3,0)</f>
        <v>FELICIO</v>
      </c>
      <c r="AG4430" s="20" t="str">
        <f>VLOOKUP(E4430,'FILIAIS PETZ'!A:Q,2,0)</f>
        <v>R3</v>
      </c>
      <c r="AH4430" s="75">
        <v>3180</v>
      </c>
      <c r="AI4430" s="16" t="s">
        <v>8726</v>
      </c>
      <c r="AJ4430" s="43">
        <f>VLOOKUP(E4430,'FILIAIS PETZ'!$A$2:$K$2000,11,0)</f>
        <v>18328118014320</v>
      </c>
      <c r="AK4430" s="44">
        <f t="shared" si="294"/>
        <v>18328118014320</v>
      </c>
    </row>
    <row r="4431" spans="1:37" s="14" customFormat="1" ht="15" customHeight="1" thickBot="1" x14ac:dyDescent="0.25">
      <c r="A4431" s="9">
        <f t="shared" si="293"/>
        <v>950010</v>
      </c>
      <c r="B4431" s="18">
        <f>VLOOKUP(C4431,FORNECEDORES!D:E,2,0)</f>
        <v>5983</v>
      </c>
      <c r="C4431" s="19" t="str">
        <f>VLOOKUP(D4431,FORNECEDORES!A:D,4,0)</f>
        <v>05.604.851/0001-67</v>
      </c>
      <c r="D4431" s="13" t="s">
        <v>5257</v>
      </c>
      <c r="E4431" s="20" t="str">
        <f t="shared" si="290"/>
        <v>04 0008</v>
      </c>
      <c r="F4431" s="28" t="s">
        <v>4937</v>
      </c>
      <c r="G4431" s="21" t="str">
        <f>VLOOKUP(E4431,'FILIAIS PETZ'!A:E,5,0)</f>
        <v>PETZ ALPHAVILLE</v>
      </c>
      <c r="H4431" s="20" t="str">
        <f>VLOOKUP(E4431,'FILIAIS PETZ'!A:D,4,0)</f>
        <v>ALPH-SP</v>
      </c>
      <c r="I4431" s="46">
        <v>45492</v>
      </c>
      <c r="J4431" s="9">
        <v>950010</v>
      </c>
      <c r="K4431" s="84" t="s">
        <v>5858</v>
      </c>
      <c r="L4431" s="83" t="s">
        <v>9748</v>
      </c>
      <c r="M4431" s="46">
        <v>45505</v>
      </c>
      <c r="N4431" s="46">
        <v>45532</v>
      </c>
      <c r="O4431" s="46">
        <v>45517</v>
      </c>
      <c r="P4431" s="91" t="s">
        <v>4990</v>
      </c>
      <c r="Q4431" s="84">
        <v>3</v>
      </c>
      <c r="R4431" s="91">
        <v>1</v>
      </c>
      <c r="S4431" s="9">
        <v>8</v>
      </c>
      <c r="T4431" s="9" t="s">
        <v>32</v>
      </c>
      <c r="U4431" s="9">
        <v>11002</v>
      </c>
      <c r="V4431" s="9">
        <v>11002</v>
      </c>
      <c r="W4431" s="9" t="s">
        <v>8492</v>
      </c>
      <c r="X4431" s="10" t="s">
        <v>4996</v>
      </c>
      <c r="Y4431" s="9" t="s">
        <v>4997</v>
      </c>
      <c r="Z4431" s="9" t="s">
        <v>4993</v>
      </c>
      <c r="AA4431" s="9" t="s">
        <v>5731</v>
      </c>
      <c r="AB4431" s="9" t="s">
        <v>12941</v>
      </c>
      <c r="AC4431" s="9" t="s">
        <v>5006</v>
      </c>
      <c r="AD4431" s="29"/>
      <c r="AE4431" s="20" t="str">
        <f>VLOOKUP(E4431,'FILIAIS PETZ'!A:Q,17,0)</f>
        <v>SP7</v>
      </c>
      <c r="AF4431" s="20" t="str">
        <f>VLOOKUP(E4431,'FILIAIS PETZ'!A:Q,3,0)</f>
        <v>FELICIO</v>
      </c>
      <c r="AG4431" s="20" t="str">
        <f>VLOOKUP(E4431,'FILIAIS PETZ'!A:Q,2,0)</f>
        <v>R3</v>
      </c>
      <c r="AH4431" s="75">
        <v>480</v>
      </c>
      <c r="AI4431" s="16" t="s">
        <v>8733</v>
      </c>
      <c r="AJ4431" s="43">
        <f>VLOOKUP(E4431,'FILIAIS PETZ'!$A$2:$K$2000,11,0)</f>
        <v>18328118001423</v>
      </c>
      <c r="AK4431" s="44">
        <f t="shared" si="294"/>
        <v>18328118001423</v>
      </c>
    </row>
    <row r="4432" spans="1:37" s="14" customFormat="1" ht="15" customHeight="1" thickBot="1" x14ac:dyDescent="0.25">
      <c r="A4432" s="9">
        <f t="shared" si="293"/>
        <v>950030</v>
      </c>
      <c r="B4432" s="18">
        <f>VLOOKUP(C4432,FORNECEDORES!D:E,2,0)</f>
        <v>791274</v>
      </c>
      <c r="C4432" s="19" t="str">
        <f>VLOOKUP(D4432,FORNECEDORES!A:D,4,0)</f>
        <v>40.140.726/0001-44</v>
      </c>
      <c r="D4432" s="13" t="s">
        <v>8151</v>
      </c>
      <c r="E4432" s="20" t="str">
        <f t="shared" ref="E4432:E4494" si="295">CONCATENATE("04 ",F4432)</f>
        <v>04 0245</v>
      </c>
      <c r="F4432" s="28" t="s">
        <v>4976</v>
      </c>
      <c r="G4432" s="21" t="str">
        <f>VLOOKUP(E4432,'FILIAIS PETZ'!A:E,5,0)</f>
        <v>PETZ AFONSO PENA</v>
      </c>
      <c r="H4432" s="20" t="str">
        <f>VLOOKUP(E4432,'FILIAIS PETZ'!A:D,4,0)</f>
        <v>AFPN-MS</v>
      </c>
      <c r="I4432" s="46">
        <v>45492</v>
      </c>
      <c r="J4432" s="9">
        <v>950030</v>
      </c>
      <c r="K4432" s="84" t="s">
        <v>5858</v>
      </c>
      <c r="L4432" s="83" t="s">
        <v>8810</v>
      </c>
      <c r="M4432" s="46">
        <v>45492</v>
      </c>
      <c r="N4432" s="46">
        <v>45511</v>
      </c>
      <c r="O4432" s="46">
        <v>45496</v>
      </c>
      <c r="P4432" s="91" t="s">
        <v>4990</v>
      </c>
      <c r="Q4432" s="84">
        <v>3</v>
      </c>
      <c r="R4432" s="91">
        <v>1</v>
      </c>
      <c r="S4432" s="9">
        <v>8</v>
      </c>
      <c r="T4432" s="9" t="s">
        <v>32</v>
      </c>
      <c r="U4432" s="9">
        <v>11002</v>
      </c>
      <c r="V4432" s="9">
        <v>11002</v>
      </c>
      <c r="W4432" s="9" t="s">
        <v>5039</v>
      </c>
      <c r="X4432" s="10" t="s">
        <v>5016</v>
      </c>
      <c r="Y4432" s="10" t="s">
        <v>4993</v>
      </c>
      <c r="Z4432" s="10" t="s">
        <v>4993</v>
      </c>
      <c r="AA4432" s="9" t="s">
        <v>5101</v>
      </c>
      <c r="AB4432" s="9" t="s">
        <v>12941</v>
      </c>
      <c r="AC4432" s="9" t="s">
        <v>5006</v>
      </c>
      <c r="AD4432" s="29"/>
      <c r="AE4432" s="20" t="str">
        <f>VLOOKUP(E4432,'FILIAIS PETZ'!A:Q,17,0)</f>
        <v>CO-1</v>
      </c>
      <c r="AF4432" s="20" t="str">
        <f>VLOOKUP(E4432,'FILIAIS PETZ'!A:Q,3,0)</f>
        <v>FELICIO</v>
      </c>
      <c r="AG4432" s="20" t="str">
        <f>VLOOKUP(E4432,'FILIAIS PETZ'!A:Q,2,0)</f>
        <v>R3</v>
      </c>
      <c r="AH4432" s="75">
        <v>350</v>
      </c>
      <c r="AI4432" s="16" t="s">
        <v>8734</v>
      </c>
      <c r="AJ4432" s="43" t="str">
        <f>VLOOKUP(E4432,'FILIAIS PETZ'!$A$2:$K$2000,11,0)</f>
        <v>18.328.118/0232-30</v>
      </c>
      <c r="AK4432" s="44" t="str">
        <f t="shared" si="294"/>
        <v>18.328.118/0232-30</v>
      </c>
    </row>
    <row r="4433" spans="1:37" s="14" customFormat="1" ht="15" customHeight="1" thickBot="1" x14ac:dyDescent="0.25">
      <c r="A4433" s="9">
        <f t="shared" si="293"/>
        <v>952248</v>
      </c>
      <c r="B4433" s="18">
        <f>VLOOKUP(C4433,FORNECEDORES!D:E,2,0)</f>
        <v>214078</v>
      </c>
      <c r="C4433" s="19" t="str">
        <f>VLOOKUP(D4433,FORNECEDORES!A:D,4,0)</f>
        <v>23.572.256/0001-79</v>
      </c>
      <c r="D4433" s="13" t="s">
        <v>4650</v>
      </c>
      <c r="E4433" s="20" t="str">
        <f t="shared" si="295"/>
        <v>04 0026</v>
      </c>
      <c r="F4433" s="28" t="s">
        <v>4949</v>
      </c>
      <c r="G4433" s="21" t="str">
        <f>VLOOKUP(E4433,'FILIAIS PETZ'!A:E,5,0)</f>
        <v>PETZ IGUATEMI ESPLANADA</v>
      </c>
      <c r="H4433" s="20" t="str">
        <f>VLOOKUP(E4433,'FILIAIS PETZ'!A:D,4,0)</f>
        <v>IGES-SP</v>
      </c>
      <c r="I4433" s="46">
        <v>45492</v>
      </c>
      <c r="J4433" s="9">
        <v>952248</v>
      </c>
      <c r="K4433" s="84" t="s">
        <v>5858</v>
      </c>
      <c r="L4433" s="83" t="s">
        <v>11902</v>
      </c>
      <c r="M4433" s="46">
        <v>45513</v>
      </c>
      <c r="N4433" s="46">
        <v>45539</v>
      </c>
      <c r="O4433" s="46">
        <v>45520</v>
      </c>
      <c r="P4433" s="91" t="s">
        <v>4990</v>
      </c>
      <c r="Q4433" s="84">
        <v>3</v>
      </c>
      <c r="R4433" s="91">
        <v>1</v>
      </c>
      <c r="S4433" s="9">
        <v>8</v>
      </c>
      <c r="T4433" s="9" t="s">
        <v>32</v>
      </c>
      <c r="U4433" s="9">
        <v>11002</v>
      </c>
      <c r="V4433" s="9">
        <v>11002</v>
      </c>
      <c r="W4433" s="9" t="s">
        <v>8492</v>
      </c>
      <c r="X4433" s="10" t="s">
        <v>4996</v>
      </c>
      <c r="Y4433" s="10" t="s">
        <v>4997</v>
      </c>
      <c r="Z4433" s="10" t="s">
        <v>4993</v>
      </c>
      <c r="AA4433" s="10" t="s">
        <v>4989</v>
      </c>
      <c r="AB4433" s="10" t="s">
        <v>12941</v>
      </c>
      <c r="AC4433" s="9" t="s">
        <v>5006</v>
      </c>
      <c r="AD4433" s="29"/>
      <c r="AE4433" s="20" t="str">
        <f>VLOOKUP(E4433,'FILIAIS PETZ'!A:Q,17,0)</f>
        <v>SP7</v>
      </c>
      <c r="AF4433" s="20" t="str">
        <f>VLOOKUP(E4433,'FILIAIS PETZ'!A:Q,3,0)</f>
        <v>FELICIO</v>
      </c>
      <c r="AG4433" s="20" t="str">
        <f>VLOOKUP(E4433,'FILIAIS PETZ'!A:Q,2,0)</f>
        <v>R3</v>
      </c>
      <c r="AH4433" s="75">
        <v>2000</v>
      </c>
      <c r="AI4433" s="16" t="s">
        <v>8801</v>
      </c>
      <c r="AJ4433" s="43">
        <f>VLOOKUP(E4433,'FILIAIS PETZ'!$A$2:$K$2000,11,0)</f>
        <v>18328118002667</v>
      </c>
      <c r="AK4433" s="44">
        <f t="shared" si="294"/>
        <v>18328118002667</v>
      </c>
    </row>
    <row r="4434" spans="1:37" s="14" customFormat="1" ht="15" customHeight="1" thickBot="1" x14ac:dyDescent="0.25">
      <c r="A4434" s="9">
        <f t="shared" si="293"/>
        <v>950030</v>
      </c>
      <c r="B4434" s="18">
        <f>VLOOKUP(C4434,FORNECEDORES!D:E,2,0)</f>
        <v>791274</v>
      </c>
      <c r="C4434" s="19" t="str">
        <f>VLOOKUP(D4434,FORNECEDORES!A:D,4,0)</f>
        <v>40.140.726/0001-44</v>
      </c>
      <c r="D4434" s="13" t="s">
        <v>8151</v>
      </c>
      <c r="E4434" s="20" t="str">
        <f t="shared" si="295"/>
        <v>04 0245</v>
      </c>
      <c r="F4434" s="28" t="s">
        <v>4976</v>
      </c>
      <c r="G4434" s="21" t="str">
        <f>VLOOKUP(E4434,'FILIAIS PETZ'!A:E,5,0)</f>
        <v>PETZ AFONSO PENA</v>
      </c>
      <c r="H4434" s="20" t="str">
        <f>VLOOKUP(E4434,'FILIAIS PETZ'!A:D,4,0)</f>
        <v>AFPN-MS</v>
      </c>
      <c r="I4434" s="46">
        <v>45492</v>
      </c>
      <c r="J4434" s="9">
        <v>950030</v>
      </c>
      <c r="K4434" s="84" t="s">
        <v>5858</v>
      </c>
      <c r="L4434" s="83" t="s">
        <v>8811</v>
      </c>
      <c r="M4434" s="46">
        <v>45492</v>
      </c>
      <c r="N4434" s="46">
        <v>45511</v>
      </c>
      <c r="O4434" s="46">
        <v>45496</v>
      </c>
      <c r="P4434" s="91" t="s">
        <v>4990</v>
      </c>
      <c r="Q4434" s="84">
        <v>3</v>
      </c>
      <c r="R4434" s="91">
        <v>1</v>
      </c>
      <c r="S4434" s="9">
        <v>8</v>
      </c>
      <c r="T4434" s="9" t="s">
        <v>32</v>
      </c>
      <c r="U4434" s="9">
        <v>11002</v>
      </c>
      <c r="V4434" s="9">
        <v>11002</v>
      </c>
      <c r="W4434" s="9" t="s">
        <v>5039</v>
      </c>
      <c r="X4434" s="10" t="s">
        <v>5016</v>
      </c>
      <c r="Y4434" s="10" t="s">
        <v>4993</v>
      </c>
      <c r="Z4434" s="10" t="s">
        <v>4993</v>
      </c>
      <c r="AA4434" s="9" t="s">
        <v>5101</v>
      </c>
      <c r="AB4434" s="9" t="s">
        <v>12941</v>
      </c>
      <c r="AC4434" s="9" t="s">
        <v>5006</v>
      </c>
      <c r="AD4434" s="29"/>
      <c r="AE4434" s="20" t="str">
        <f>VLOOKUP(E4434,'FILIAIS PETZ'!A:Q,17,0)</f>
        <v>CO-1</v>
      </c>
      <c r="AF4434" s="20" t="str">
        <f>VLOOKUP(E4434,'FILIAIS PETZ'!A:Q,3,0)</f>
        <v>FELICIO</v>
      </c>
      <c r="AG4434" s="20" t="str">
        <f>VLOOKUP(E4434,'FILIAIS PETZ'!A:Q,2,0)</f>
        <v>R3</v>
      </c>
      <c r="AH4434" s="75">
        <v>160</v>
      </c>
      <c r="AI4434" s="16" t="s">
        <v>8734</v>
      </c>
      <c r="AJ4434" s="43" t="str">
        <f>VLOOKUP(E4434,'FILIAIS PETZ'!$A$2:$K$2000,11,0)</f>
        <v>18.328.118/0232-30</v>
      </c>
      <c r="AK4434" s="44" t="str">
        <f t="shared" si="294"/>
        <v>18.328.118/0232-30</v>
      </c>
    </row>
    <row r="4435" spans="1:37" s="14" customFormat="1" ht="15" customHeight="1" thickBot="1" x14ac:dyDescent="0.25">
      <c r="B4435" s="18">
        <f>VLOOKUP(C4435,FORNECEDORES!D:E,2,0)</f>
        <v>39969</v>
      </c>
      <c r="C4435" s="19" t="str">
        <f>VLOOKUP(D4435,FORNECEDORES!A:D,4,0)</f>
        <v>23.457.797/0001-56</v>
      </c>
      <c r="D4435" s="13" t="s">
        <v>2466</v>
      </c>
      <c r="E4435" s="20" t="str">
        <f t="shared" si="295"/>
        <v>04 0017</v>
      </c>
      <c r="F4435" s="28" t="s">
        <v>8713</v>
      </c>
      <c r="G4435" s="21" t="str">
        <f>VLOOKUP(E4435,'FILIAIS PETZ'!A:E,5,0)</f>
        <v>PETZ CARREFOUR SAO CAETANO</v>
      </c>
      <c r="H4435" s="20" t="str">
        <f>VLOOKUP(E4435,'FILIAIS PETZ'!A:D,4,0)</f>
        <v>SCSU-SP</v>
      </c>
      <c r="I4435" s="46">
        <v>45492</v>
      </c>
      <c r="J4435" s="9">
        <v>949758</v>
      </c>
      <c r="K4435" s="84"/>
      <c r="L4435" s="83"/>
      <c r="M4435" s="46"/>
      <c r="N4435" s="46"/>
      <c r="O4435" s="46"/>
      <c r="P4435" s="91" t="s">
        <v>4990</v>
      </c>
      <c r="Q4435" s="84" t="s">
        <v>5029</v>
      </c>
      <c r="R4435" s="91" t="s">
        <v>4991</v>
      </c>
      <c r="S4435" s="9" t="s">
        <v>5052</v>
      </c>
      <c r="T4435" s="9" t="s">
        <v>32</v>
      </c>
      <c r="U4435" s="9" t="s">
        <v>5048</v>
      </c>
      <c r="V4435" s="9" t="s">
        <v>5048</v>
      </c>
      <c r="W4435" s="9" t="s">
        <v>5019</v>
      </c>
      <c r="X4435" s="10" t="s">
        <v>4985</v>
      </c>
      <c r="Y4435" s="57" t="s">
        <v>4993</v>
      </c>
      <c r="Z4435" s="9" t="s">
        <v>12031</v>
      </c>
      <c r="AA4435" s="9" t="s">
        <v>4989</v>
      </c>
      <c r="AB4435" s="9" t="s">
        <v>12941</v>
      </c>
      <c r="AC4435" s="9" t="s">
        <v>5006</v>
      </c>
      <c r="AD4435" s="29"/>
      <c r="AE4435" s="20" t="str">
        <f>VLOOKUP(E4435,'FILIAIS PETZ'!A:Q,17,0)</f>
        <v>SP3</v>
      </c>
      <c r="AF4435" s="20" t="str">
        <f>VLOOKUP(E4435,'FILIAIS PETZ'!A:Q,3,0)</f>
        <v>FELICIO</v>
      </c>
      <c r="AG4435" s="20" t="str">
        <f>VLOOKUP(E4435,'FILIAIS PETZ'!A:Q,2,0)</f>
        <v>R3</v>
      </c>
      <c r="AH4435" s="75">
        <v>120</v>
      </c>
      <c r="AI4435" s="16" t="s">
        <v>11441</v>
      </c>
      <c r="AJ4435" s="43">
        <f>VLOOKUP(E4435,'FILIAIS PETZ'!$A$2:$K$2000,11,0)</f>
        <v>18328118000532</v>
      </c>
      <c r="AK4435" s="44">
        <f t="shared" si="294"/>
        <v>18328118000532</v>
      </c>
    </row>
    <row r="4436" spans="1:37" s="14" customFormat="1" ht="15" customHeight="1" thickBot="1" x14ac:dyDescent="0.25">
      <c r="B4436" s="18">
        <f>VLOOKUP(C4436,FORNECEDORES!D:E,2,0)</f>
        <v>39969</v>
      </c>
      <c r="C4436" s="19" t="str">
        <f>VLOOKUP(D4436,FORNECEDORES!A:D,4,0)</f>
        <v>23.457.797/0001-56</v>
      </c>
      <c r="D4436" s="13" t="s">
        <v>2466</v>
      </c>
      <c r="E4436" s="20" t="str">
        <f t="shared" si="295"/>
        <v>04 0017</v>
      </c>
      <c r="F4436" s="28" t="s">
        <v>8713</v>
      </c>
      <c r="G4436" s="21" t="str">
        <f>VLOOKUP(E4436,'FILIAIS PETZ'!A:E,5,0)</f>
        <v>PETZ CARREFOUR SAO CAETANO</v>
      </c>
      <c r="H4436" s="20" t="str">
        <f>VLOOKUP(E4436,'FILIAIS PETZ'!A:D,4,0)</f>
        <v>SCSU-SP</v>
      </c>
      <c r="I4436" s="46">
        <v>45492</v>
      </c>
      <c r="J4436" s="9">
        <v>950486</v>
      </c>
      <c r="K4436" s="84"/>
      <c r="L4436" s="83"/>
      <c r="M4436" s="46"/>
      <c r="N4436" s="46"/>
      <c r="O4436" s="46"/>
      <c r="P4436" s="91" t="s">
        <v>4990</v>
      </c>
      <c r="Q4436" s="84" t="s">
        <v>5029</v>
      </c>
      <c r="R4436" s="91" t="s">
        <v>4991</v>
      </c>
      <c r="S4436" s="9" t="s">
        <v>5052</v>
      </c>
      <c r="T4436" s="9" t="s">
        <v>32</v>
      </c>
      <c r="U4436" s="9" t="s">
        <v>5048</v>
      </c>
      <c r="V4436" s="9" t="s">
        <v>5048</v>
      </c>
      <c r="W4436" s="9" t="s">
        <v>5019</v>
      </c>
      <c r="X4436" s="10" t="s">
        <v>4985</v>
      </c>
      <c r="Y4436" s="57" t="s">
        <v>4993</v>
      </c>
      <c r="Z4436" s="9" t="s">
        <v>12031</v>
      </c>
      <c r="AA4436" s="9" t="s">
        <v>4989</v>
      </c>
      <c r="AB4436" s="9" t="s">
        <v>12941</v>
      </c>
      <c r="AC4436" s="9" t="s">
        <v>5006</v>
      </c>
      <c r="AD4436" s="29"/>
      <c r="AE4436" s="20" t="str">
        <f>VLOOKUP(E4436,'FILIAIS PETZ'!A:Q,17,0)</f>
        <v>SP3</v>
      </c>
      <c r="AF4436" s="20" t="str">
        <f>VLOOKUP(E4436,'FILIAIS PETZ'!A:Q,3,0)</f>
        <v>FELICIO</v>
      </c>
      <c r="AG4436" s="20" t="str">
        <f>VLOOKUP(E4436,'FILIAIS PETZ'!A:Q,2,0)</f>
        <v>R3</v>
      </c>
      <c r="AH4436" s="75">
        <v>350</v>
      </c>
      <c r="AI4436" s="16" t="s">
        <v>11442</v>
      </c>
      <c r="AJ4436" s="43">
        <f>VLOOKUP(E4436,'FILIAIS PETZ'!$A$2:$K$2000,11,0)</f>
        <v>18328118000532</v>
      </c>
      <c r="AK4436" s="44">
        <f t="shared" si="294"/>
        <v>18328118000532</v>
      </c>
    </row>
    <row r="4437" spans="1:37" s="14" customFormat="1" ht="15" customHeight="1" thickBot="1" x14ac:dyDescent="0.25">
      <c r="B4437" s="18">
        <f>VLOOKUP(C4437,FORNECEDORES!D:E,2,0)</f>
        <v>39969</v>
      </c>
      <c r="C4437" s="19" t="str">
        <f>VLOOKUP(D4437,FORNECEDORES!A:D,4,0)</f>
        <v>23.457.797/0001-56</v>
      </c>
      <c r="D4437" s="13" t="s">
        <v>2466</v>
      </c>
      <c r="E4437" s="20" t="str">
        <f t="shared" si="295"/>
        <v>04 0135</v>
      </c>
      <c r="F4437" s="28" t="s">
        <v>8712</v>
      </c>
      <c r="G4437" s="21" t="str">
        <f>VLOOKUP(E4437,'FILIAIS PETZ'!A:E,5,0)</f>
        <v>PETZ CARREFOUR ANCHIETA</v>
      </c>
      <c r="H4437" s="20" t="str">
        <f>VLOOKUP(E4437,'FILIAIS PETZ'!A:D,4,0)</f>
        <v>ANCH-SP</v>
      </c>
      <c r="I4437" s="46">
        <v>45492</v>
      </c>
      <c r="J4437" s="9">
        <v>950490</v>
      </c>
      <c r="K4437" s="84"/>
      <c r="L4437" s="83"/>
      <c r="M4437" s="46"/>
      <c r="N4437" s="46"/>
      <c r="O4437" s="46"/>
      <c r="P4437" s="91" t="s">
        <v>4990</v>
      </c>
      <c r="Q4437" s="84" t="s">
        <v>5029</v>
      </c>
      <c r="R4437" s="91" t="s">
        <v>4991</v>
      </c>
      <c r="S4437" s="9" t="s">
        <v>5052</v>
      </c>
      <c r="T4437" s="9" t="s">
        <v>32</v>
      </c>
      <c r="U4437" s="9" t="s">
        <v>5048</v>
      </c>
      <c r="V4437" s="9" t="s">
        <v>5048</v>
      </c>
      <c r="W4437" s="9" t="s">
        <v>5019</v>
      </c>
      <c r="X4437" s="10" t="s">
        <v>4985</v>
      </c>
      <c r="Y4437" s="9" t="s">
        <v>4997</v>
      </c>
      <c r="Z4437" s="9" t="s">
        <v>4993</v>
      </c>
      <c r="AA4437" s="9" t="s">
        <v>4989</v>
      </c>
      <c r="AB4437" s="9" t="s">
        <v>12941</v>
      </c>
      <c r="AC4437" s="9" t="s">
        <v>5006</v>
      </c>
      <c r="AD4437" s="29"/>
      <c r="AE4437" s="20" t="str">
        <f>VLOOKUP(E4437,'FILIAIS PETZ'!A:Q,17,0)</f>
        <v>SP3</v>
      </c>
      <c r="AF4437" s="20" t="str">
        <f>VLOOKUP(E4437,'FILIAIS PETZ'!A:Q,3,0)</f>
        <v>FELICIO</v>
      </c>
      <c r="AG4437" s="20" t="str">
        <f>VLOOKUP(E4437,'FILIAIS PETZ'!A:Q,2,0)</f>
        <v>R3</v>
      </c>
      <c r="AH4437" s="75">
        <v>350</v>
      </c>
      <c r="AI4437" s="16" t="s">
        <v>11443</v>
      </c>
      <c r="AJ4437" s="43">
        <f>VLOOKUP(E4437,'FILIAIS PETZ'!$A$2:$K$2000,11,0)</f>
        <v>18328118012549</v>
      </c>
      <c r="AK4437" s="44">
        <f t="shared" si="294"/>
        <v>18328118012549</v>
      </c>
    </row>
    <row r="4438" spans="1:37" s="14" customFormat="1" ht="15" customHeight="1" thickBot="1" x14ac:dyDescent="0.25">
      <c r="B4438" s="18">
        <f>VLOOKUP(C4438,FORNECEDORES!D:E,2,0)</f>
        <v>39969</v>
      </c>
      <c r="C4438" s="19" t="str">
        <f>VLOOKUP(D4438,FORNECEDORES!A:D,4,0)</f>
        <v>23.457.797/0001-56</v>
      </c>
      <c r="D4438" s="13" t="s">
        <v>2466</v>
      </c>
      <c r="E4438" s="20" t="str">
        <f t="shared" si="295"/>
        <v>04 0024</v>
      </c>
      <c r="F4438" s="28" t="s">
        <v>8626</v>
      </c>
      <c r="G4438" s="21" t="str">
        <f>VLOOKUP(E4438,'FILIAIS PETZ'!A:E,5,0)</f>
        <v>PETZ DIADEMA</v>
      </c>
      <c r="H4438" s="20" t="str">
        <f>VLOOKUP(E4438,'FILIAIS PETZ'!A:D,4,0)</f>
        <v>DDMA-SP</v>
      </c>
      <c r="I4438" s="46">
        <v>45492</v>
      </c>
      <c r="J4438" s="9">
        <v>950492</v>
      </c>
      <c r="K4438" s="84"/>
      <c r="L4438" s="83"/>
      <c r="M4438" s="46"/>
      <c r="N4438" s="46"/>
      <c r="O4438" s="46"/>
      <c r="P4438" s="91" t="s">
        <v>4990</v>
      </c>
      <c r="Q4438" s="84" t="s">
        <v>5029</v>
      </c>
      <c r="R4438" s="91" t="s">
        <v>4991</v>
      </c>
      <c r="S4438" s="9" t="s">
        <v>5052</v>
      </c>
      <c r="T4438" s="9" t="s">
        <v>32</v>
      </c>
      <c r="U4438" s="9" t="s">
        <v>5048</v>
      </c>
      <c r="V4438" s="9" t="s">
        <v>5048</v>
      </c>
      <c r="W4438" s="9" t="s">
        <v>5019</v>
      </c>
      <c r="X4438" s="10" t="s">
        <v>4985</v>
      </c>
      <c r="Y4438" s="9" t="s">
        <v>4997</v>
      </c>
      <c r="Z4438" s="9" t="s">
        <v>4993</v>
      </c>
      <c r="AA4438" s="9" t="s">
        <v>4989</v>
      </c>
      <c r="AB4438" s="9" t="s">
        <v>12941</v>
      </c>
      <c r="AC4438" s="9" t="s">
        <v>5006</v>
      </c>
      <c r="AD4438" s="29"/>
      <c r="AE4438" s="20" t="str">
        <f>VLOOKUP(E4438,'FILIAIS PETZ'!A:Q,17,0)</f>
        <v>SP3</v>
      </c>
      <c r="AF4438" s="20" t="str">
        <f>VLOOKUP(E4438,'FILIAIS PETZ'!A:Q,3,0)</f>
        <v>FELICIO</v>
      </c>
      <c r="AG4438" s="20" t="str">
        <f>VLOOKUP(E4438,'FILIAIS PETZ'!A:Q,2,0)</f>
        <v>R3</v>
      </c>
      <c r="AH4438" s="75">
        <v>300</v>
      </c>
      <c r="AI4438" s="16" t="s">
        <v>11444</v>
      </c>
      <c r="AJ4438" s="43">
        <f>VLOOKUP(E4438,'FILIAIS PETZ'!$A$2:$K$2000,11,0)</f>
        <v>18328118000966</v>
      </c>
      <c r="AK4438" s="44">
        <f t="shared" si="294"/>
        <v>18328118000966</v>
      </c>
    </row>
    <row r="4439" spans="1:37" s="14" customFormat="1" ht="15" customHeight="1" thickBot="1" x14ac:dyDescent="0.25">
      <c r="B4439" s="18">
        <f>VLOOKUP(C4439,FORNECEDORES!D:E,2,0)</f>
        <v>39969</v>
      </c>
      <c r="C4439" s="19" t="str">
        <f>VLOOKUP(D4439,FORNECEDORES!A:D,4,0)</f>
        <v>23.457.797/0001-56</v>
      </c>
      <c r="D4439" s="13" t="s">
        <v>2466</v>
      </c>
      <c r="E4439" s="20" t="str">
        <f t="shared" si="295"/>
        <v>04 0135</v>
      </c>
      <c r="F4439" s="28" t="s">
        <v>8712</v>
      </c>
      <c r="G4439" s="21" t="str">
        <f>VLOOKUP(E4439,'FILIAIS PETZ'!A:E,5,0)</f>
        <v>PETZ CARREFOUR ANCHIETA</v>
      </c>
      <c r="H4439" s="20" t="str">
        <f>VLOOKUP(E4439,'FILIAIS PETZ'!A:D,4,0)</f>
        <v>ANCH-SP</v>
      </c>
      <c r="I4439" s="46">
        <v>45492</v>
      </c>
      <c r="J4439" s="9">
        <v>950493</v>
      </c>
      <c r="K4439" s="84"/>
      <c r="L4439" s="83"/>
      <c r="M4439" s="46"/>
      <c r="N4439" s="46"/>
      <c r="O4439" s="46"/>
      <c r="P4439" s="91" t="s">
        <v>4990</v>
      </c>
      <c r="Q4439" s="84" t="s">
        <v>5029</v>
      </c>
      <c r="R4439" s="91" t="s">
        <v>4991</v>
      </c>
      <c r="S4439" s="9" t="s">
        <v>5052</v>
      </c>
      <c r="T4439" s="9" t="s">
        <v>32</v>
      </c>
      <c r="U4439" s="9" t="s">
        <v>5048</v>
      </c>
      <c r="V4439" s="9" t="s">
        <v>5048</v>
      </c>
      <c r="W4439" s="9" t="s">
        <v>4984</v>
      </c>
      <c r="X4439" s="10" t="s">
        <v>4985</v>
      </c>
      <c r="Y4439" s="9" t="s">
        <v>4997</v>
      </c>
      <c r="Z4439" s="9" t="s">
        <v>4993</v>
      </c>
      <c r="AA4439" s="9" t="s">
        <v>4989</v>
      </c>
      <c r="AB4439" s="9" t="s">
        <v>12941</v>
      </c>
      <c r="AC4439" s="9" t="s">
        <v>5006</v>
      </c>
      <c r="AD4439" s="29"/>
      <c r="AE4439" s="20" t="str">
        <f>VLOOKUP(E4439,'FILIAIS PETZ'!A:Q,17,0)</f>
        <v>SP3</v>
      </c>
      <c r="AF4439" s="20" t="str">
        <f>VLOOKUP(E4439,'FILIAIS PETZ'!A:Q,3,0)</f>
        <v>FELICIO</v>
      </c>
      <c r="AG4439" s="20" t="str">
        <f>VLOOKUP(E4439,'FILIAIS PETZ'!A:Q,2,0)</f>
        <v>R3</v>
      </c>
      <c r="AH4439" s="75">
        <v>200</v>
      </c>
      <c r="AI4439" s="16" t="s">
        <v>11445</v>
      </c>
      <c r="AJ4439" s="43">
        <f>VLOOKUP(E4439,'FILIAIS PETZ'!$A$2:$K$2000,11,0)</f>
        <v>18328118012549</v>
      </c>
      <c r="AK4439" s="44">
        <f t="shared" si="294"/>
        <v>18328118012549</v>
      </c>
    </row>
    <row r="4440" spans="1:37" s="14" customFormat="1" ht="15" customHeight="1" thickBot="1" x14ac:dyDescent="0.25">
      <c r="B4440" s="18">
        <f>VLOOKUP(C4440,FORNECEDORES!D:E,2,0)</f>
        <v>39969</v>
      </c>
      <c r="C4440" s="19" t="str">
        <f>VLOOKUP(D4440,FORNECEDORES!A:D,4,0)</f>
        <v>23.457.797/0001-56</v>
      </c>
      <c r="D4440" s="13" t="s">
        <v>2466</v>
      </c>
      <c r="E4440" s="20" t="str">
        <f t="shared" si="295"/>
        <v>04 0017</v>
      </c>
      <c r="F4440" s="28" t="s">
        <v>8713</v>
      </c>
      <c r="G4440" s="21" t="str">
        <f>VLOOKUP(E4440,'FILIAIS PETZ'!A:E,5,0)</f>
        <v>PETZ CARREFOUR SAO CAETANO</v>
      </c>
      <c r="H4440" s="20" t="str">
        <f>VLOOKUP(E4440,'FILIAIS PETZ'!A:D,4,0)</f>
        <v>SCSU-SP</v>
      </c>
      <c r="I4440" s="46">
        <v>45492</v>
      </c>
      <c r="J4440" s="9">
        <v>950504</v>
      </c>
      <c r="K4440" s="84"/>
      <c r="L4440" s="83"/>
      <c r="M4440" s="46"/>
      <c r="N4440" s="46"/>
      <c r="O4440" s="46"/>
      <c r="P4440" s="91" t="s">
        <v>4990</v>
      </c>
      <c r="Q4440" s="84" t="s">
        <v>5029</v>
      </c>
      <c r="R4440" s="91" t="s">
        <v>4991</v>
      </c>
      <c r="S4440" s="9" t="s">
        <v>5052</v>
      </c>
      <c r="T4440" s="9" t="s">
        <v>32</v>
      </c>
      <c r="U4440" s="9" t="s">
        <v>5048</v>
      </c>
      <c r="V4440" s="9" t="s">
        <v>5048</v>
      </c>
      <c r="W4440" s="9" t="s">
        <v>5021</v>
      </c>
      <c r="X4440" s="10" t="s">
        <v>4985</v>
      </c>
      <c r="Y4440" s="9" t="s">
        <v>4997</v>
      </c>
      <c r="Z4440" s="9" t="s">
        <v>4993</v>
      </c>
      <c r="AA4440" s="9" t="s">
        <v>4989</v>
      </c>
      <c r="AB4440" s="9" t="s">
        <v>12941</v>
      </c>
      <c r="AC4440" s="9" t="s">
        <v>5006</v>
      </c>
      <c r="AD4440" s="29"/>
      <c r="AE4440" s="20" t="str">
        <f>VLOOKUP(E4440,'FILIAIS PETZ'!A:Q,17,0)</f>
        <v>SP3</v>
      </c>
      <c r="AF4440" s="20" t="str">
        <f>VLOOKUP(E4440,'FILIAIS PETZ'!A:Q,3,0)</f>
        <v>FELICIO</v>
      </c>
      <c r="AG4440" s="20" t="str">
        <f>VLOOKUP(E4440,'FILIAIS PETZ'!A:Q,2,0)</f>
        <v>R3</v>
      </c>
      <c r="AH4440" s="75">
        <v>80</v>
      </c>
      <c r="AI4440" s="16" t="s">
        <v>11447</v>
      </c>
      <c r="AJ4440" s="43">
        <f>VLOOKUP(E4440,'FILIAIS PETZ'!$A$2:$K$2000,11,0)</f>
        <v>18328118000532</v>
      </c>
      <c r="AK4440" s="44">
        <f t="shared" si="294"/>
        <v>18328118000532</v>
      </c>
    </row>
    <row r="4441" spans="1:37" s="14" customFormat="1" ht="15" customHeight="1" thickBot="1" x14ac:dyDescent="0.25">
      <c r="B4441" s="18">
        <f>VLOOKUP(C4441,FORNECEDORES!D:E,2,0)</f>
        <v>39969</v>
      </c>
      <c r="C4441" s="19" t="str">
        <f>VLOOKUP(D4441,FORNECEDORES!A:D,4,0)</f>
        <v>23.457.797/0001-56</v>
      </c>
      <c r="D4441" s="13" t="s">
        <v>2466</v>
      </c>
      <c r="E4441" s="20" t="str">
        <f t="shared" si="295"/>
        <v>04 0135</v>
      </c>
      <c r="F4441" s="28" t="s">
        <v>8712</v>
      </c>
      <c r="G4441" s="21" t="str">
        <f>VLOOKUP(E4441,'FILIAIS PETZ'!A:E,5,0)</f>
        <v>PETZ CARREFOUR ANCHIETA</v>
      </c>
      <c r="H4441" s="20" t="str">
        <f>VLOOKUP(E4441,'FILIAIS PETZ'!A:D,4,0)</f>
        <v>ANCH-SP</v>
      </c>
      <c r="I4441" s="46">
        <v>45492</v>
      </c>
      <c r="J4441" s="9">
        <v>950509</v>
      </c>
      <c r="K4441" s="84"/>
      <c r="L4441" s="83"/>
      <c r="M4441" s="46"/>
      <c r="N4441" s="46"/>
      <c r="O4441" s="46"/>
      <c r="P4441" s="91" t="s">
        <v>4990</v>
      </c>
      <c r="Q4441" s="84" t="s">
        <v>5029</v>
      </c>
      <c r="R4441" s="91" t="s">
        <v>4991</v>
      </c>
      <c r="S4441" s="9" t="s">
        <v>5052</v>
      </c>
      <c r="T4441" s="9" t="s">
        <v>32</v>
      </c>
      <c r="U4441" s="9" t="s">
        <v>5048</v>
      </c>
      <c r="V4441" s="9" t="s">
        <v>5048</v>
      </c>
      <c r="W4441" s="9" t="s">
        <v>5019</v>
      </c>
      <c r="X4441" s="10" t="s">
        <v>4985</v>
      </c>
      <c r="Y4441" s="57" t="s">
        <v>4993</v>
      </c>
      <c r="Z4441" s="9" t="s">
        <v>12031</v>
      </c>
      <c r="AA4441" s="9" t="s">
        <v>4989</v>
      </c>
      <c r="AB4441" s="9" t="s">
        <v>12941</v>
      </c>
      <c r="AC4441" s="9" t="s">
        <v>5006</v>
      </c>
      <c r="AD4441" s="29"/>
      <c r="AE4441" s="20" t="str">
        <f>VLOOKUP(E4441,'FILIAIS PETZ'!A:Q,17,0)</f>
        <v>SP3</v>
      </c>
      <c r="AF4441" s="20" t="str">
        <f>VLOOKUP(E4441,'FILIAIS PETZ'!A:Q,3,0)</f>
        <v>FELICIO</v>
      </c>
      <c r="AG4441" s="20" t="str">
        <f>VLOOKUP(E4441,'FILIAIS PETZ'!A:Q,2,0)</f>
        <v>R3</v>
      </c>
      <c r="AH4441" s="75">
        <v>600</v>
      </c>
      <c r="AI4441" s="16" t="s">
        <v>11448</v>
      </c>
      <c r="AJ4441" s="43">
        <f>VLOOKUP(E4441,'FILIAIS PETZ'!$A$2:$K$2000,11,0)</f>
        <v>18328118012549</v>
      </c>
      <c r="AK4441" s="44">
        <f t="shared" si="294"/>
        <v>18328118012549</v>
      </c>
    </row>
    <row r="4442" spans="1:37" s="14" customFormat="1" ht="15" customHeight="1" thickBot="1" x14ac:dyDescent="0.25">
      <c r="B4442" s="18">
        <f>VLOOKUP(C4442,FORNECEDORES!D:E,2,0)</f>
        <v>39969</v>
      </c>
      <c r="C4442" s="19" t="str">
        <f>VLOOKUP(D4442,FORNECEDORES!A:D,4,0)</f>
        <v>23.457.797/0001-56</v>
      </c>
      <c r="D4442" s="13" t="s">
        <v>2466</v>
      </c>
      <c r="E4442" s="20" t="str">
        <f t="shared" si="295"/>
        <v>04 0135</v>
      </c>
      <c r="F4442" s="28" t="s">
        <v>8712</v>
      </c>
      <c r="G4442" s="21" t="str">
        <f>VLOOKUP(E4442,'FILIAIS PETZ'!A:E,5,0)</f>
        <v>PETZ CARREFOUR ANCHIETA</v>
      </c>
      <c r="H4442" s="20" t="str">
        <f>VLOOKUP(E4442,'FILIAIS PETZ'!A:D,4,0)</f>
        <v>ANCH-SP</v>
      </c>
      <c r="I4442" s="46">
        <v>45492</v>
      </c>
      <c r="J4442" s="9">
        <v>950510</v>
      </c>
      <c r="K4442" s="84"/>
      <c r="L4442" s="83"/>
      <c r="M4442" s="46"/>
      <c r="N4442" s="46"/>
      <c r="O4442" s="46"/>
      <c r="P4442" s="91" t="s">
        <v>4990</v>
      </c>
      <c r="Q4442" s="84" t="s">
        <v>5029</v>
      </c>
      <c r="R4442" s="91" t="s">
        <v>4991</v>
      </c>
      <c r="S4442" s="9" t="s">
        <v>5052</v>
      </c>
      <c r="T4442" s="9" t="s">
        <v>32</v>
      </c>
      <c r="U4442" s="9" t="s">
        <v>5048</v>
      </c>
      <c r="V4442" s="9" t="s">
        <v>5048</v>
      </c>
      <c r="W4442" s="9" t="s">
        <v>5019</v>
      </c>
      <c r="X4442" s="10" t="s">
        <v>4985</v>
      </c>
      <c r="Y4442" s="57" t="s">
        <v>4993</v>
      </c>
      <c r="Z4442" s="9" t="s">
        <v>12031</v>
      </c>
      <c r="AA4442" s="9" t="s">
        <v>4989</v>
      </c>
      <c r="AB4442" s="9" t="s">
        <v>12941</v>
      </c>
      <c r="AC4442" s="9" t="s">
        <v>5006</v>
      </c>
      <c r="AD4442" s="29"/>
      <c r="AE4442" s="20" t="str">
        <f>VLOOKUP(E4442,'FILIAIS PETZ'!A:Q,17,0)</f>
        <v>SP3</v>
      </c>
      <c r="AF4442" s="20" t="str">
        <f>VLOOKUP(E4442,'FILIAIS PETZ'!A:Q,3,0)</f>
        <v>FELICIO</v>
      </c>
      <c r="AG4442" s="20" t="str">
        <f>VLOOKUP(E4442,'FILIAIS PETZ'!A:Q,2,0)</f>
        <v>R3</v>
      </c>
      <c r="AH4442" s="75">
        <v>960</v>
      </c>
      <c r="AI4442" s="16" t="s">
        <v>12032</v>
      </c>
      <c r="AJ4442" s="43">
        <f>VLOOKUP(E4442,'FILIAIS PETZ'!$A$2:$K$2000,11,0)</f>
        <v>18328118012549</v>
      </c>
      <c r="AK4442" s="44">
        <f t="shared" si="294"/>
        <v>18328118012549</v>
      </c>
    </row>
    <row r="4443" spans="1:37" s="14" customFormat="1" ht="15" customHeight="1" thickBot="1" x14ac:dyDescent="0.25">
      <c r="B4443" s="18">
        <f>VLOOKUP(C4443,FORNECEDORES!D:E,2,0)</f>
        <v>530375</v>
      </c>
      <c r="C4443" s="19" t="str">
        <f>VLOOKUP(D4443,FORNECEDORES!A:D,4,0)</f>
        <v>23.080.842/0001-04</v>
      </c>
      <c r="D4443" s="17" t="s">
        <v>4370</v>
      </c>
      <c r="E4443" s="20" t="str">
        <f t="shared" si="295"/>
        <v>04 0258</v>
      </c>
      <c r="F4443" s="28" t="s">
        <v>8972</v>
      </c>
      <c r="G4443" s="21" t="str">
        <f>VLOOKUP(E4443,'FILIAIS PETZ'!A:E,5,0)</f>
        <v xml:space="preserve">PETZ SHOPPING GRAND PLAZA </v>
      </c>
      <c r="H4443" s="20" t="str">
        <f>VLOOKUP(E4443,'FILIAIS PETZ'!A:D,4,0)</f>
        <v>SGPZ-SP</v>
      </c>
      <c r="I4443" s="46">
        <v>45492</v>
      </c>
      <c r="J4443" s="9">
        <v>950511</v>
      </c>
      <c r="K4443" s="84" t="s">
        <v>12276</v>
      </c>
      <c r="L4443" s="83" t="s">
        <v>12277</v>
      </c>
      <c r="M4443" s="46">
        <v>45509</v>
      </c>
      <c r="N4443" s="46">
        <v>45539</v>
      </c>
      <c r="O4443" s="46">
        <v>45524</v>
      </c>
      <c r="P4443" s="91" t="s">
        <v>4990</v>
      </c>
      <c r="Q4443" s="84" t="s">
        <v>5029</v>
      </c>
      <c r="R4443" s="91" t="s">
        <v>4991</v>
      </c>
      <c r="S4443" s="9" t="s">
        <v>5052</v>
      </c>
      <c r="T4443" s="9" t="s">
        <v>32</v>
      </c>
      <c r="U4443" s="9" t="s">
        <v>5048</v>
      </c>
      <c r="V4443" s="9" t="s">
        <v>5048</v>
      </c>
      <c r="W4443" s="9" t="s">
        <v>10898</v>
      </c>
      <c r="X4443" s="10" t="s">
        <v>4985</v>
      </c>
      <c r="Y4443" s="10" t="s">
        <v>4997</v>
      </c>
      <c r="Z4443" s="10" t="s">
        <v>4993</v>
      </c>
      <c r="AA4443" s="10" t="s">
        <v>4989</v>
      </c>
      <c r="AB4443" s="10" t="s">
        <v>12941</v>
      </c>
      <c r="AC4443" s="9" t="s">
        <v>5006</v>
      </c>
      <c r="AD4443" s="29"/>
      <c r="AE4443" s="20" t="str">
        <f>VLOOKUP(E4443,'FILIAIS PETZ'!A:Q,17,0)</f>
        <v>SP3</v>
      </c>
      <c r="AF4443" s="20" t="str">
        <f>VLOOKUP(E4443,'FILIAIS PETZ'!A:Q,3,0)</f>
        <v>FELICIO</v>
      </c>
      <c r="AG4443" s="20" t="str">
        <f>VLOOKUP(E4443,'FILIAIS PETZ'!A:Q,2,0)</f>
        <v>R3</v>
      </c>
      <c r="AH4443" s="75">
        <v>240</v>
      </c>
      <c r="AI4443" s="16" t="s">
        <v>11449</v>
      </c>
      <c r="AJ4443" s="45"/>
      <c r="AK4443" s="44"/>
    </row>
    <row r="4444" spans="1:37" s="14" customFormat="1" ht="15" customHeight="1" thickBot="1" x14ac:dyDescent="0.25">
      <c r="B4444" s="18">
        <f>VLOOKUP(C4444,FORNECEDORES!D:E,2,0)</f>
        <v>530375</v>
      </c>
      <c r="C4444" s="19" t="str">
        <f>VLOOKUP(D4444,FORNECEDORES!A:D,4,0)</f>
        <v>23.080.842/0001-04</v>
      </c>
      <c r="D4444" s="17" t="s">
        <v>4370</v>
      </c>
      <c r="E4444" s="20" t="str">
        <f t="shared" si="295"/>
        <v>04 0258</v>
      </c>
      <c r="F4444" s="28" t="s">
        <v>8972</v>
      </c>
      <c r="G4444" s="21" t="str">
        <f>VLOOKUP(E4444,'FILIAIS PETZ'!A:E,5,0)</f>
        <v xml:space="preserve">PETZ SHOPPING GRAND PLAZA </v>
      </c>
      <c r="H4444" s="20" t="str">
        <f>VLOOKUP(E4444,'FILIAIS PETZ'!A:D,4,0)</f>
        <v>SGPZ-SP</v>
      </c>
      <c r="I4444" s="46">
        <v>45492</v>
      </c>
      <c r="J4444" s="9">
        <v>950512</v>
      </c>
      <c r="K4444" s="84" t="s">
        <v>12276</v>
      </c>
      <c r="L4444" s="83" t="s">
        <v>12278</v>
      </c>
      <c r="M4444" s="46">
        <v>45509</v>
      </c>
      <c r="N4444" s="46">
        <v>45539</v>
      </c>
      <c r="O4444" s="46">
        <v>45524</v>
      </c>
      <c r="P4444" s="91" t="s">
        <v>4990</v>
      </c>
      <c r="Q4444" s="84" t="s">
        <v>5029</v>
      </c>
      <c r="R4444" s="91" t="s">
        <v>4991</v>
      </c>
      <c r="S4444" s="9" t="s">
        <v>5052</v>
      </c>
      <c r="T4444" s="9" t="s">
        <v>32</v>
      </c>
      <c r="U4444" s="9" t="s">
        <v>5048</v>
      </c>
      <c r="V4444" s="9" t="s">
        <v>5048</v>
      </c>
      <c r="W4444" s="9" t="s">
        <v>5019</v>
      </c>
      <c r="X4444" s="10" t="s">
        <v>4985</v>
      </c>
      <c r="Y4444" s="10" t="s">
        <v>4997</v>
      </c>
      <c r="Z4444" s="10" t="s">
        <v>4993</v>
      </c>
      <c r="AA4444" s="10" t="s">
        <v>4989</v>
      </c>
      <c r="AB4444" s="10" t="s">
        <v>12941</v>
      </c>
      <c r="AC4444" s="9" t="s">
        <v>5006</v>
      </c>
      <c r="AD4444" s="29"/>
      <c r="AE4444" s="20" t="str">
        <f>VLOOKUP(E4444,'FILIAIS PETZ'!A:Q,17,0)</f>
        <v>SP3</v>
      </c>
      <c r="AF4444" s="20" t="str">
        <f>VLOOKUP(E4444,'FILIAIS PETZ'!A:Q,3,0)</f>
        <v>FELICIO</v>
      </c>
      <c r="AG4444" s="20" t="str">
        <f>VLOOKUP(E4444,'FILIAIS PETZ'!A:Q,2,0)</f>
        <v>R3</v>
      </c>
      <c r="AH4444" s="75">
        <v>120</v>
      </c>
      <c r="AI4444" s="16" t="s">
        <v>11450</v>
      </c>
      <c r="AJ4444" s="45"/>
      <c r="AK4444" s="44"/>
    </row>
    <row r="4445" spans="1:37" s="14" customFormat="1" ht="15" customHeight="1" thickBot="1" x14ac:dyDescent="0.25">
      <c r="B4445" s="18">
        <f>VLOOKUP(C4445,FORNECEDORES!D:E,2,0)</f>
        <v>530375</v>
      </c>
      <c r="C4445" s="19" t="str">
        <f>VLOOKUP(D4445,FORNECEDORES!A:D,4,0)</f>
        <v>23.080.842/0001-04</v>
      </c>
      <c r="D4445" s="17" t="s">
        <v>4370</v>
      </c>
      <c r="E4445" s="20" t="str">
        <f t="shared" si="295"/>
        <v>04 0017</v>
      </c>
      <c r="F4445" s="28" t="s">
        <v>8713</v>
      </c>
      <c r="G4445" s="21" t="str">
        <f>VLOOKUP(E4445,'FILIAIS PETZ'!A:E,5,0)</f>
        <v>PETZ CARREFOUR SAO CAETANO</v>
      </c>
      <c r="H4445" s="20" t="str">
        <f>VLOOKUP(E4445,'FILIAIS PETZ'!A:D,4,0)</f>
        <v>SCSU-SP</v>
      </c>
      <c r="I4445" s="46">
        <v>45492</v>
      </c>
      <c r="J4445" s="9">
        <v>950513</v>
      </c>
      <c r="K4445" s="84" t="s">
        <v>12276</v>
      </c>
      <c r="L4445" s="83" t="s">
        <v>12279</v>
      </c>
      <c r="M4445" s="46">
        <v>45509</v>
      </c>
      <c r="N4445" s="46">
        <v>45539</v>
      </c>
      <c r="O4445" s="46">
        <v>45524</v>
      </c>
      <c r="P4445" s="91" t="s">
        <v>4990</v>
      </c>
      <c r="Q4445" s="84" t="s">
        <v>5029</v>
      </c>
      <c r="R4445" s="91" t="s">
        <v>4991</v>
      </c>
      <c r="S4445" s="9" t="s">
        <v>5052</v>
      </c>
      <c r="T4445" s="9" t="s">
        <v>32</v>
      </c>
      <c r="U4445" s="9" t="s">
        <v>5048</v>
      </c>
      <c r="V4445" s="9" t="s">
        <v>5048</v>
      </c>
      <c r="W4445" s="9" t="s">
        <v>5019</v>
      </c>
      <c r="X4445" s="10" t="s">
        <v>4985</v>
      </c>
      <c r="Y4445" s="10" t="s">
        <v>4993</v>
      </c>
      <c r="Z4445" s="9" t="s">
        <v>12031</v>
      </c>
      <c r="AA4445" s="9" t="s">
        <v>4989</v>
      </c>
      <c r="AB4445" s="9" t="s">
        <v>12941</v>
      </c>
      <c r="AC4445" s="9" t="s">
        <v>5006</v>
      </c>
      <c r="AD4445" s="29"/>
      <c r="AE4445" s="20" t="str">
        <f>VLOOKUP(E4445,'FILIAIS PETZ'!A:Q,17,0)</f>
        <v>SP3</v>
      </c>
      <c r="AF4445" s="20" t="str">
        <f>VLOOKUP(E4445,'FILIAIS PETZ'!A:Q,3,0)</f>
        <v>FELICIO</v>
      </c>
      <c r="AG4445" s="20" t="str">
        <f>VLOOKUP(E4445,'FILIAIS PETZ'!A:Q,2,0)</f>
        <v>R3</v>
      </c>
      <c r="AH4445" s="75">
        <v>240</v>
      </c>
      <c r="AI4445" s="16" t="s">
        <v>11451</v>
      </c>
      <c r="AJ4445" s="45"/>
      <c r="AK4445" s="44"/>
    </row>
    <row r="4446" spans="1:37" s="14" customFormat="1" ht="15" customHeight="1" thickBot="1" x14ac:dyDescent="0.25">
      <c r="B4446" s="18">
        <f>VLOOKUP(C4446,FORNECEDORES!D:E,2,0)</f>
        <v>530375</v>
      </c>
      <c r="C4446" s="19" t="str">
        <f>VLOOKUP(D4446,FORNECEDORES!A:D,4,0)</f>
        <v>23.080.842/0001-04</v>
      </c>
      <c r="D4446" s="17" t="s">
        <v>4370</v>
      </c>
      <c r="E4446" s="20" t="str">
        <f t="shared" si="295"/>
        <v>04 0017</v>
      </c>
      <c r="F4446" s="28" t="s">
        <v>8713</v>
      </c>
      <c r="G4446" s="21" t="str">
        <f>VLOOKUP(E4446,'FILIAIS PETZ'!A:E,5,0)</f>
        <v>PETZ CARREFOUR SAO CAETANO</v>
      </c>
      <c r="H4446" s="20" t="str">
        <f>VLOOKUP(E4446,'FILIAIS PETZ'!A:D,4,0)</f>
        <v>SCSU-SP</v>
      </c>
      <c r="I4446" s="46">
        <v>45492</v>
      </c>
      <c r="J4446" s="9">
        <v>950514</v>
      </c>
      <c r="K4446" s="84" t="s">
        <v>12276</v>
      </c>
      <c r="L4446" s="83" t="s">
        <v>12280</v>
      </c>
      <c r="M4446" s="46">
        <v>45509</v>
      </c>
      <c r="N4446" s="46">
        <v>45539</v>
      </c>
      <c r="O4446" s="46">
        <v>45524</v>
      </c>
      <c r="P4446" s="91" t="s">
        <v>4990</v>
      </c>
      <c r="Q4446" s="84" t="s">
        <v>5029</v>
      </c>
      <c r="R4446" s="91" t="s">
        <v>4991</v>
      </c>
      <c r="S4446" s="9" t="s">
        <v>5052</v>
      </c>
      <c r="T4446" s="9" t="s">
        <v>32</v>
      </c>
      <c r="U4446" s="9" t="s">
        <v>5048</v>
      </c>
      <c r="V4446" s="9" t="s">
        <v>5048</v>
      </c>
      <c r="W4446" s="9" t="s">
        <v>10297</v>
      </c>
      <c r="X4446" s="10" t="s">
        <v>4985</v>
      </c>
      <c r="Y4446" s="10" t="s">
        <v>4993</v>
      </c>
      <c r="Z4446" s="9" t="s">
        <v>12031</v>
      </c>
      <c r="AA4446" s="9" t="s">
        <v>4989</v>
      </c>
      <c r="AB4446" s="9" t="s">
        <v>12941</v>
      </c>
      <c r="AC4446" s="9" t="s">
        <v>5006</v>
      </c>
      <c r="AD4446" s="29"/>
      <c r="AE4446" s="20" t="str">
        <f>VLOOKUP(E4446,'FILIAIS PETZ'!A:Q,17,0)</f>
        <v>SP3</v>
      </c>
      <c r="AF4446" s="20" t="str">
        <f>VLOOKUP(E4446,'FILIAIS PETZ'!A:Q,3,0)</f>
        <v>FELICIO</v>
      </c>
      <c r="AG4446" s="20" t="str">
        <f>VLOOKUP(E4446,'FILIAIS PETZ'!A:Q,2,0)</f>
        <v>R3</v>
      </c>
      <c r="AH4446" s="75">
        <v>110</v>
      </c>
      <c r="AI4446" s="16" t="s">
        <v>11452</v>
      </c>
      <c r="AJ4446" s="45"/>
      <c r="AK4446" s="44"/>
    </row>
    <row r="4447" spans="1:37" s="14" customFormat="1" ht="15" customHeight="1" thickBot="1" x14ac:dyDescent="0.25">
      <c r="B4447" s="18">
        <f>VLOOKUP(C4447,FORNECEDORES!D:E,2,0)</f>
        <v>530375</v>
      </c>
      <c r="C4447" s="19" t="str">
        <f>VLOOKUP(D4447,FORNECEDORES!A:D,4,0)</f>
        <v>23.080.842/0001-04</v>
      </c>
      <c r="D4447" s="17" t="s">
        <v>4370</v>
      </c>
      <c r="E4447" s="20" t="str">
        <f t="shared" si="295"/>
        <v>04 0017</v>
      </c>
      <c r="F4447" s="28" t="s">
        <v>8713</v>
      </c>
      <c r="G4447" s="21" t="str">
        <f>VLOOKUP(E4447,'FILIAIS PETZ'!A:E,5,0)</f>
        <v>PETZ CARREFOUR SAO CAETANO</v>
      </c>
      <c r="H4447" s="20" t="str">
        <f>VLOOKUP(E4447,'FILIAIS PETZ'!A:D,4,0)</f>
        <v>SCSU-SP</v>
      </c>
      <c r="I4447" s="46">
        <v>45492</v>
      </c>
      <c r="J4447" s="9">
        <v>950515</v>
      </c>
      <c r="K4447" s="84" t="s">
        <v>12276</v>
      </c>
      <c r="L4447" s="83" t="s">
        <v>12281</v>
      </c>
      <c r="M4447" s="46">
        <v>45509</v>
      </c>
      <c r="N4447" s="46">
        <v>45539</v>
      </c>
      <c r="O4447" s="46">
        <v>45524</v>
      </c>
      <c r="P4447" s="91" t="s">
        <v>4990</v>
      </c>
      <c r="Q4447" s="84" t="s">
        <v>5029</v>
      </c>
      <c r="R4447" s="91" t="s">
        <v>4991</v>
      </c>
      <c r="S4447" s="9" t="s">
        <v>5052</v>
      </c>
      <c r="T4447" s="9" t="s">
        <v>32</v>
      </c>
      <c r="U4447" s="9" t="s">
        <v>5048</v>
      </c>
      <c r="V4447" s="9" t="s">
        <v>5048</v>
      </c>
      <c r="W4447" s="9" t="s">
        <v>5021</v>
      </c>
      <c r="X4447" s="10" t="s">
        <v>4985</v>
      </c>
      <c r="Y4447" s="10" t="s">
        <v>4993</v>
      </c>
      <c r="Z4447" s="9" t="s">
        <v>12031</v>
      </c>
      <c r="AA4447" s="9" t="s">
        <v>4989</v>
      </c>
      <c r="AB4447" s="9" t="s">
        <v>12941</v>
      </c>
      <c r="AC4447" s="9" t="s">
        <v>5006</v>
      </c>
      <c r="AD4447" s="29"/>
      <c r="AE4447" s="20" t="str">
        <f>VLOOKUP(E4447,'FILIAIS PETZ'!A:Q,17,0)</f>
        <v>SP3</v>
      </c>
      <c r="AF4447" s="20" t="str">
        <f>VLOOKUP(E4447,'FILIAIS PETZ'!A:Q,3,0)</f>
        <v>FELICIO</v>
      </c>
      <c r="AG4447" s="20" t="str">
        <f>VLOOKUP(E4447,'FILIAIS PETZ'!A:Q,2,0)</f>
        <v>R3</v>
      </c>
      <c r="AH4447" s="75">
        <v>90</v>
      </c>
      <c r="AI4447" s="16" t="s">
        <v>11453</v>
      </c>
      <c r="AJ4447" s="45"/>
      <c r="AK4447" s="44"/>
    </row>
    <row r="4448" spans="1:37" s="14" customFormat="1" ht="15" customHeight="1" thickBot="1" x14ac:dyDescent="0.25">
      <c r="B4448" s="18">
        <f>VLOOKUP(C4448,FORNECEDORES!D:E,2,0)</f>
        <v>530375</v>
      </c>
      <c r="C4448" s="19" t="str">
        <f>VLOOKUP(D4448,FORNECEDORES!A:D,4,0)</f>
        <v>23.080.842/0001-04</v>
      </c>
      <c r="D4448" s="17" t="s">
        <v>4370</v>
      </c>
      <c r="E4448" s="20" t="str">
        <f t="shared" si="295"/>
        <v>04 0017</v>
      </c>
      <c r="F4448" s="28" t="s">
        <v>8713</v>
      </c>
      <c r="G4448" s="21" t="str">
        <f>VLOOKUP(E4448,'FILIAIS PETZ'!A:E,5,0)</f>
        <v>PETZ CARREFOUR SAO CAETANO</v>
      </c>
      <c r="H4448" s="20" t="str">
        <f>VLOOKUP(E4448,'FILIAIS PETZ'!A:D,4,0)</f>
        <v>SCSU-SP</v>
      </c>
      <c r="I4448" s="46">
        <v>45492</v>
      </c>
      <c r="J4448" s="9">
        <v>950516</v>
      </c>
      <c r="K4448" s="84" t="s">
        <v>12276</v>
      </c>
      <c r="L4448" s="83" t="s">
        <v>12282</v>
      </c>
      <c r="M4448" s="46">
        <v>45509</v>
      </c>
      <c r="N4448" s="46">
        <v>45539</v>
      </c>
      <c r="O4448" s="46">
        <v>45524</v>
      </c>
      <c r="P4448" s="91" t="s">
        <v>4990</v>
      </c>
      <c r="Q4448" s="84" t="s">
        <v>5029</v>
      </c>
      <c r="R4448" s="91" t="s">
        <v>4991</v>
      </c>
      <c r="S4448" s="9" t="s">
        <v>5052</v>
      </c>
      <c r="T4448" s="9" t="s">
        <v>32</v>
      </c>
      <c r="U4448" s="9" t="s">
        <v>5048</v>
      </c>
      <c r="V4448" s="9" t="s">
        <v>5048</v>
      </c>
      <c r="W4448" s="9" t="s">
        <v>5034</v>
      </c>
      <c r="X4448" s="10" t="s">
        <v>4985</v>
      </c>
      <c r="Y4448" s="10" t="s">
        <v>4997</v>
      </c>
      <c r="Z4448" s="10" t="s">
        <v>4993</v>
      </c>
      <c r="AA4448" s="10" t="s">
        <v>4989</v>
      </c>
      <c r="AB4448" s="10" t="s">
        <v>12941</v>
      </c>
      <c r="AC4448" s="9" t="s">
        <v>5006</v>
      </c>
      <c r="AD4448" s="29"/>
      <c r="AE4448" s="20" t="str">
        <f>VLOOKUP(E4448,'FILIAIS PETZ'!A:Q,17,0)</f>
        <v>SP3</v>
      </c>
      <c r="AF4448" s="20" t="str">
        <f>VLOOKUP(E4448,'FILIAIS PETZ'!A:Q,3,0)</f>
        <v>FELICIO</v>
      </c>
      <c r="AG4448" s="20" t="str">
        <f>VLOOKUP(E4448,'FILIAIS PETZ'!A:Q,2,0)</f>
        <v>R3</v>
      </c>
      <c r="AH4448" s="75">
        <v>160</v>
      </c>
      <c r="AI4448" s="16" t="s">
        <v>11454</v>
      </c>
      <c r="AJ4448" s="45"/>
      <c r="AK4448" s="44"/>
    </row>
    <row r="4449" spans="2:37" s="14" customFormat="1" ht="15" customHeight="1" thickBot="1" x14ac:dyDescent="0.25">
      <c r="B4449" s="18">
        <f>VLOOKUP(C4449,FORNECEDORES!D:E,2,0)</f>
        <v>530375</v>
      </c>
      <c r="C4449" s="19" t="str">
        <f>VLOOKUP(D4449,FORNECEDORES!A:D,4,0)</f>
        <v>23.080.842/0001-04</v>
      </c>
      <c r="D4449" s="17" t="s">
        <v>4370</v>
      </c>
      <c r="E4449" s="20" t="str">
        <f t="shared" si="295"/>
        <v>04 0284</v>
      </c>
      <c r="F4449" s="28" t="s">
        <v>8966</v>
      </c>
      <c r="G4449" s="21" t="str">
        <f>VLOOKUP(E4449,'FILIAIS PETZ'!A:E,5,0)</f>
        <v>PETZ ASSAI ANCHIETA</v>
      </c>
      <c r="H4449" s="20" t="str">
        <f>VLOOKUP(E4449,'FILIAIS PETZ'!A:D,4,0)</f>
        <v>ASAC-SP</v>
      </c>
      <c r="I4449" s="46">
        <v>45492</v>
      </c>
      <c r="J4449" s="9">
        <v>950517</v>
      </c>
      <c r="K4449" s="84" t="s">
        <v>12276</v>
      </c>
      <c r="L4449" s="83" t="s">
        <v>12283</v>
      </c>
      <c r="M4449" s="46">
        <v>45509</v>
      </c>
      <c r="N4449" s="46">
        <v>45539</v>
      </c>
      <c r="O4449" s="46">
        <v>45524</v>
      </c>
      <c r="P4449" s="91" t="s">
        <v>4990</v>
      </c>
      <c r="Q4449" s="84" t="s">
        <v>5029</v>
      </c>
      <c r="R4449" s="91" t="s">
        <v>4991</v>
      </c>
      <c r="S4449" s="9" t="s">
        <v>5052</v>
      </c>
      <c r="T4449" s="9" t="s">
        <v>32</v>
      </c>
      <c r="U4449" s="9" t="s">
        <v>5048</v>
      </c>
      <c r="V4449" s="9" t="s">
        <v>5048</v>
      </c>
      <c r="W4449" s="9" t="s">
        <v>5019</v>
      </c>
      <c r="X4449" s="10" t="s">
        <v>4985</v>
      </c>
      <c r="Y4449" s="10" t="s">
        <v>4997</v>
      </c>
      <c r="Z4449" s="10" t="s">
        <v>4993</v>
      </c>
      <c r="AA4449" s="10" t="s">
        <v>4989</v>
      </c>
      <c r="AB4449" s="10" t="s">
        <v>12941</v>
      </c>
      <c r="AC4449" s="9" t="s">
        <v>5006</v>
      </c>
      <c r="AD4449" s="29"/>
      <c r="AE4449" s="20" t="str">
        <f>VLOOKUP(E4449,'FILIAIS PETZ'!A:Q,17,0)</f>
        <v>SP3</v>
      </c>
      <c r="AF4449" s="20" t="str">
        <f>VLOOKUP(E4449,'FILIAIS PETZ'!A:Q,3,0)</f>
        <v>FELICIO</v>
      </c>
      <c r="AG4449" s="20" t="str">
        <f>VLOOKUP(E4449,'FILIAIS PETZ'!A:Q,2,0)</f>
        <v>R3</v>
      </c>
      <c r="AH4449" s="75">
        <v>60</v>
      </c>
      <c r="AI4449" s="16" t="s">
        <v>11455</v>
      </c>
      <c r="AJ4449" s="45"/>
      <c r="AK4449" s="44"/>
    </row>
    <row r="4450" spans="2:37" s="14" customFormat="1" ht="15" customHeight="1" thickBot="1" x14ac:dyDescent="0.25">
      <c r="B4450" s="18">
        <f>VLOOKUP(C4450,FORNECEDORES!D:E,2,0)</f>
        <v>530375</v>
      </c>
      <c r="C4450" s="19" t="str">
        <f>VLOOKUP(D4450,FORNECEDORES!A:D,4,0)</f>
        <v>23.080.842/0001-04</v>
      </c>
      <c r="D4450" s="17" t="s">
        <v>4370</v>
      </c>
      <c r="E4450" s="20" t="str">
        <f t="shared" si="295"/>
        <v>04 0284</v>
      </c>
      <c r="F4450" s="28" t="s">
        <v>8966</v>
      </c>
      <c r="G4450" s="21" t="str">
        <f>VLOOKUP(E4450,'FILIAIS PETZ'!A:E,5,0)</f>
        <v>PETZ ASSAI ANCHIETA</v>
      </c>
      <c r="H4450" s="20" t="str">
        <f>VLOOKUP(E4450,'FILIAIS PETZ'!A:D,4,0)</f>
        <v>ASAC-SP</v>
      </c>
      <c r="I4450" s="46">
        <v>45492</v>
      </c>
      <c r="J4450" s="9">
        <v>950518</v>
      </c>
      <c r="K4450" s="84" t="s">
        <v>12276</v>
      </c>
      <c r="L4450" s="83" t="s">
        <v>12284</v>
      </c>
      <c r="M4450" s="46">
        <v>45509</v>
      </c>
      <c r="N4450" s="46">
        <v>45539</v>
      </c>
      <c r="O4450" s="46">
        <v>45524</v>
      </c>
      <c r="P4450" s="91" t="s">
        <v>4990</v>
      </c>
      <c r="Q4450" s="84" t="s">
        <v>5029</v>
      </c>
      <c r="R4450" s="91" t="s">
        <v>4991</v>
      </c>
      <c r="S4450" s="9" t="s">
        <v>5052</v>
      </c>
      <c r="T4450" s="9" t="s">
        <v>32</v>
      </c>
      <c r="U4450" s="9" t="s">
        <v>5048</v>
      </c>
      <c r="V4450" s="9" t="s">
        <v>5048</v>
      </c>
      <c r="W4450" s="9" t="s">
        <v>5021</v>
      </c>
      <c r="X4450" s="10" t="s">
        <v>4985</v>
      </c>
      <c r="Y4450" s="10" t="s">
        <v>4997</v>
      </c>
      <c r="Z4450" s="10" t="s">
        <v>4993</v>
      </c>
      <c r="AA4450" s="10" t="s">
        <v>4989</v>
      </c>
      <c r="AB4450" s="10" t="s">
        <v>12941</v>
      </c>
      <c r="AC4450" s="9" t="s">
        <v>5006</v>
      </c>
      <c r="AD4450" s="29"/>
      <c r="AE4450" s="20" t="str">
        <f>VLOOKUP(E4450,'FILIAIS PETZ'!A:Q,17,0)</f>
        <v>SP3</v>
      </c>
      <c r="AF4450" s="20" t="str">
        <f>VLOOKUP(E4450,'FILIAIS PETZ'!A:Q,3,0)</f>
        <v>FELICIO</v>
      </c>
      <c r="AG4450" s="20" t="str">
        <f>VLOOKUP(E4450,'FILIAIS PETZ'!A:Q,2,0)</f>
        <v>R3</v>
      </c>
      <c r="AH4450" s="75">
        <v>85</v>
      </c>
      <c r="AI4450" s="16" t="s">
        <v>11456</v>
      </c>
      <c r="AJ4450" s="45"/>
      <c r="AK4450" s="44"/>
    </row>
    <row r="4451" spans="2:37" s="14" customFormat="1" ht="15" customHeight="1" thickBot="1" x14ac:dyDescent="0.25">
      <c r="B4451" s="18">
        <f>VLOOKUP(C4451,FORNECEDORES!D:E,2,0)</f>
        <v>530375</v>
      </c>
      <c r="C4451" s="19" t="str">
        <f>VLOOKUP(D4451,FORNECEDORES!A:D,4,0)</f>
        <v>23.080.842/0001-04</v>
      </c>
      <c r="D4451" s="17" t="s">
        <v>4370</v>
      </c>
      <c r="E4451" s="20" t="str">
        <f t="shared" si="295"/>
        <v>04 0284</v>
      </c>
      <c r="F4451" s="28" t="s">
        <v>8966</v>
      </c>
      <c r="G4451" s="21" t="str">
        <f>VLOOKUP(E4451,'FILIAIS PETZ'!A:E,5,0)</f>
        <v>PETZ ASSAI ANCHIETA</v>
      </c>
      <c r="H4451" s="20" t="str">
        <f>VLOOKUP(E4451,'FILIAIS PETZ'!A:D,4,0)</f>
        <v>ASAC-SP</v>
      </c>
      <c r="I4451" s="46">
        <v>45492</v>
      </c>
      <c r="J4451" s="9">
        <v>950519</v>
      </c>
      <c r="K4451" s="84" t="s">
        <v>12276</v>
      </c>
      <c r="L4451" s="83" t="s">
        <v>12285</v>
      </c>
      <c r="M4451" s="46">
        <v>45509</v>
      </c>
      <c r="N4451" s="46">
        <v>45539</v>
      </c>
      <c r="O4451" s="46">
        <v>45524</v>
      </c>
      <c r="P4451" s="91" t="s">
        <v>4990</v>
      </c>
      <c r="Q4451" s="84" t="s">
        <v>5029</v>
      </c>
      <c r="R4451" s="91" t="s">
        <v>4991</v>
      </c>
      <c r="S4451" s="9" t="s">
        <v>5052</v>
      </c>
      <c r="T4451" s="9" t="s">
        <v>32</v>
      </c>
      <c r="U4451" s="9" t="s">
        <v>5048</v>
      </c>
      <c r="V4451" s="9" t="s">
        <v>5048</v>
      </c>
      <c r="W4451" s="9" t="s">
        <v>5107</v>
      </c>
      <c r="X4451" s="10" t="s">
        <v>4985</v>
      </c>
      <c r="Y4451" s="10" t="s">
        <v>4993</v>
      </c>
      <c r="Z4451" s="9" t="s">
        <v>12031</v>
      </c>
      <c r="AA4451" s="9" t="s">
        <v>4989</v>
      </c>
      <c r="AB4451" s="9" t="s">
        <v>12941</v>
      </c>
      <c r="AC4451" s="9" t="s">
        <v>5006</v>
      </c>
      <c r="AD4451" s="29"/>
      <c r="AE4451" s="20" t="str">
        <f>VLOOKUP(E4451,'FILIAIS PETZ'!A:Q,17,0)</f>
        <v>SP3</v>
      </c>
      <c r="AF4451" s="20" t="str">
        <f>VLOOKUP(E4451,'FILIAIS PETZ'!A:Q,3,0)</f>
        <v>FELICIO</v>
      </c>
      <c r="AG4451" s="20" t="str">
        <f>VLOOKUP(E4451,'FILIAIS PETZ'!A:Q,2,0)</f>
        <v>R3</v>
      </c>
      <c r="AH4451" s="75">
        <v>140</v>
      </c>
      <c r="AI4451" s="16" t="s">
        <v>11457</v>
      </c>
      <c r="AJ4451" s="45"/>
      <c r="AK4451" s="44"/>
    </row>
    <row r="4452" spans="2:37" s="14" customFormat="1" ht="15" customHeight="1" thickBot="1" x14ac:dyDescent="0.25">
      <c r="B4452" s="18">
        <f>VLOOKUP(C4452,FORNECEDORES!D:E,2,0)</f>
        <v>530375</v>
      </c>
      <c r="C4452" s="19" t="str">
        <f>VLOOKUP(D4452,FORNECEDORES!A:D,4,0)</f>
        <v>23.080.842/0001-04</v>
      </c>
      <c r="D4452" s="17" t="s">
        <v>4370</v>
      </c>
      <c r="E4452" s="20" t="str">
        <f t="shared" si="295"/>
        <v>04 0284</v>
      </c>
      <c r="F4452" s="28" t="s">
        <v>8966</v>
      </c>
      <c r="G4452" s="21" t="str">
        <f>VLOOKUP(E4452,'FILIAIS PETZ'!A:E,5,0)</f>
        <v>PETZ ASSAI ANCHIETA</v>
      </c>
      <c r="H4452" s="20" t="str">
        <f>VLOOKUP(E4452,'FILIAIS PETZ'!A:D,4,0)</f>
        <v>ASAC-SP</v>
      </c>
      <c r="I4452" s="46">
        <v>45492</v>
      </c>
      <c r="J4452" s="9">
        <v>950520</v>
      </c>
      <c r="K4452" s="84" t="s">
        <v>12276</v>
      </c>
      <c r="L4452" s="83" t="s">
        <v>12286</v>
      </c>
      <c r="M4452" s="46">
        <v>45509</v>
      </c>
      <c r="N4452" s="46">
        <v>45539</v>
      </c>
      <c r="O4452" s="46">
        <v>45524</v>
      </c>
      <c r="P4452" s="91" t="s">
        <v>4990</v>
      </c>
      <c r="Q4452" s="84" t="s">
        <v>5029</v>
      </c>
      <c r="R4452" s="91" t="s">
        <v>4991</v>
      </c>
      <c r="S4452" s="9" t="s">
        <v>5052</v>
      </c>
      <c r="T4452" s="9" t="s">
        <v>32</v>
      </c>
      <c r="U4452" s="9" t="s">
        <v>5048</v>
      </c>
      <c r="V4452" s="9" t="s">
        <v>5048</v>
      </c>
      <c r="W4452" s="9" t="s">
        <v>5019</v>
      </c>
      <c r="X4452" s="10" t="s">
        <v>4985</v>
      </c>
      <c r="Y4452" s="10" t="s">
        <v>4997</v>
      </c>
      <c r="Z4452" s="10" t="s">
        <v>4993</v>
      </c>
      <c r="AA4452" s="10" t="s">
        <v>4989</v>
      </c>
      <c r="AB4452" s="10" t="s">
        <v>12941</v>
      </c>
      <c r="AC4452" s="9" t="s">
        <v>5006</v>
      </c>
      <c r="AD4452" s="29"/>
      <c r="AE4452" s="20" t="str">
        <f>VLOOKUP(E4452,'FILIAIS PETZ'!A:Q,17,0)</f>
        <v>SP3</v>
      </c>
      <c r="AF4452" s="20" t="str">
        <f>VLOOKUP(E4452,'FILIAIS PETZ'!A:Q,3,0)</f>
        <v>FELICIO</v>
      </c>
      <c r="AG4452" s="20" t="str">
        <f>VLOOKUP(E4452,'FILIAIS PETZ'!A:Q,2,0)</f>
        <v>R3</v>
      </c>
      <c r="AH4452" s="75">
        <v>100</v>
      </c>
      <c r="AI4452" s="16" t="s">
        <v>11458</v>
      </c>
      <c r="AJ4452" s="45"/>
      <c r="AK4452" s="44"/>
    </row>
    <row r="4453" spans="2:37" s="14" customFormat="1" ht="15" customHeight="1" thickBot="1" x14ac:dyDescent="0.25">
      <c r="B4453" s="18">
        <f>VLOOKUP(C4453,FORNECEDORES!D:E,2,0)</f>
        <v>530375</v>
      </c>
      <c r="C4453" s="19" t="str">
        <f>VLOOKUP(D4453,FORNECEDORES!A:D,4,0)</f>
        <v>23.080.842/0001-04</v>
      </c>
      <c r="D4453" s="17" t="s">
        <v>4370</v>
      </c>
      <c r="E4453" s="20" t="str">
        <f t="shared" si="295"/>
        <v>04 0284</v>
      </c>
      <c r="F4453" s="28" t="s">
        <v>8966</v>
      </c>
      <c r="G4453" s="21" t="str">
        <f>VLOOKUP(E4453,'FILIAIS PETZ'!A:E,5,0)</f>
        <v>PETZ ASSAI ANCHIETA</v>
      </c>
      <c r="H4453" s="20" t="str">
        <f>VLOOKUP(E4453,'FILIAIS PETZ'!A:D,4,0)</f>
        <v>ASAC-SP</v>
      </c>
      <c r="I4453" s="46">
        <v>45492</v>
      </c>
      <c r="J4453" s="9">
        <v>950521</v>
      </c>
      <c r="K4453" s="84" t="s">
        <v>12276</v>
      </c>
      <c r="L4453" s="83" t="s">
        <v>12287</v>
      </c>
      <c r="M4453" s="46">
        <v>45509</v>
      </c>
      <c r="N4453" s="46">
        <v>45539</v>
      </c>
      <c r="O4453" s="46">
        <v>45524</v>
      </c>
      <c r="P4453" s="91" t="s">
        <v>4990</v>
      </c>
      <c r="Q4453" s="84" t="s">
        <v>5029</v>
      </c>
      <c r="R4453" s="91" t="s">
        <v>4991</v>
      </c>
      <c r="S4453" s="9" t="s">
        <v>5052</v>
      </c>
      <c r="T4453" s="9" t="s">
        <v>32</v>
      </c>
      <c r="U4453" s="9" t="s">
        <v>5048</v>
      </c>
      <c r="V4453" s="9" t="s">
        <v>5048</v>
      </c>
      <c r="W4453" s="9" t="s">
        <v>5019</v>
      </c>
      <c r="X4453" s="10" t="s">
        <v>4985</v>
      </c>
      <c r="Y4453" s="10" t="s">
        <v>4997</v>
      </c>
      <c r="Z4453" s="10" t="s">
        <v>4993</v>
      </c>
      <c r="AA4453" s="10" t="s">
        <v>4989</v>
      </c>
      <c r="AB4453" s="10" t="s">
        <v>12941</v>
      </c>
      <c r="AC4453" s="9" t="s">
        <v>5006</v>
      </c>
      <c r="AD4453" s="29"/>
      <c r="AE4453" s="20" t="str">
        <f>VLOOKUP(E4453,'FILIAIS PETZ'!A:Q,17,0)</f>
        <v>SP3</v>
      </c>
      <c r="AF4453" s="20" t="str">
        <f>VLOOKUP(E4453,'FILIAIS PETZ'!A:Q,3,0)</f>
        <v>FELICIO</v>
      </c>
      <c r="AG4453" s="20" t="str">
        <f>VLOOKUP(E4453,'FILIAIS PETZ'!A:Q,2,0)</f>
        <v>R3</v>
      </c>
      <c r="AH4453" s="75">
        <v>320</v>
      </c>
      <c r="AI4453" s="16" t="s">
        <v>11459</v>
      </c>
      <c r="AJ4453" s="45"/>
      <c r="AK4453" s="44"/>
    </row>
    <row r="4454" spans="2:37" s="14" customFormat="1" ht="15" customHeight="1" thickBot="1" x14ac:dyDescent="0.25">
      <c r="B4454" s="18">
        <f>VLOOKUP(C4454,FORNECEDORES!D:E,2,0)</f>
        <v>530375</v>
      </c>
      <c r="C4454" s="19" t="str">
        <f>VLOOKUP(D4454,FORNECEDORES!A:D,4,0)</f>
        <v>23.080.842/0001-04</v>
      </c>
      <c r="D4454" s="17" t="s">
        <v>4370</v>
      </c>
      <c r="E4454" s="20" t="str">
        <f t="shared" si="295"/>
        <v>04 0284</v>
      </c>
      <c r="F4454" s="28" t="s">
        <v>8966</v>
      </c>
      <c r="G4454" s="21" t="str">
        <f>VLOOKUP(E4454,'FILIAIS PETZ'!A:E,5,0)</f>
        <v>PETZ ASSAI ANCHIETA</v>
      </c>
      <c r="H4454" s="20" t="str">
        <f>VLOOKUP(E4454,'FILIAIS PETZ'!A:D,4,0)</f>
        <v>ASAC-SP</v>
      </c>
      <c r="I4454" s="46">
        <v>45492</v>
      </c>
      <c r="J4454" s="9">
        <v>950522</v>
      </c>
      <c r="K4454" s="84" t="s">
        <v>12276</v>
      </c>
      <c r="L4454" s="83" t="s">
        <v>12288</v>
      </c>
      <c r="M4454" s="46">
        <v>45509</v>
      </c>
      <c r="N4454" s="46">
        <v>45539</v>
      </c>
      <c r="O4454" s="46">
        <v>45524</v>
      </c>
      <c r="P4454" s="91" t="s">
        <v>4990</v>
      </c>
      <c r="Q4454" s="84" t="s">
        <v>5029</v>
      </c>
      <c r="R4454" s="91" t="s">
        <v>4991</v>
      </c>
      <c r="S4454" s="9" t="s">
        <v>5052</v>
      </c>
      <c r="T4454" s="9" t="s">
        <v>32</v>
      </c>
      <c r="U4454" s="9" t="s">
        <v>5048</v>
      </c>
      <c r="V4454" s="9" t="s">
        <v>5048</v>
      </c>
      <c r="W4454" s="9" t="s">
        <v>5107</v>
      </c>
      <c r="X4454" s="10" t="s">
        <v>4985</v>
      </c>
      <c r="Y4454" s="10" t="s">
        <v>4993</v>
      </c>
      <c r="Z4454" s="9" t="s">
        <v>12031</v>
      </c>
      <c r="AA4454" s="9" t="s">
        <v>4989</v>
      </c>
      <c r="AB4454" s="9" t="s">
        <v>12941</v>
      </c>
      <c r="AC4454" s="9" t="s">
        <v>5006</v>
      </c>
      <c r="AD4454" s="29"/>
      <c r="AE4454" s="20" t="str">
        <f>VLOOKUP(E4454,'FILIAIS PETZ'!A:Q,17,0)</f>
        <v>SP3</v>
      </c>
      <c r="AF4454" s="20" t="str">
        <f>VLOOKUP(E4454,'FILIAIS PETZ'!A:Q,3,0)</f>
        <v>FELICIO</v>
      </c>
      <c r="AG4454" s="20" t="str">
        <f>VLOOKUP(E4454,'FILIAIS PETZ'!A:Q,2,0)</f>
        <v>R3</v>
      </c>
      <c r="AH4454" s="75">
        <v>120</v>
      </c>
      <c r="AI4454" s="16" t="s">
        <v>11460</v>
      </c>
      <c r="AJ4454" s="45"/>
      <c r="AK4454" s="44"/>
    </row>
    <row r="4455" spans="2:37" s="14" customFormat="1" ht="15" customHeight="1" thickBot="1" x14ac:dyDescent="0.25">
      <c r="B4455" s="18">
        <f>VLOOKUP(C4455,FORNECEDORES!D:E,2,0)</f>
        <v>530375</v>
      </c>
      <c r="C4455" s="19" t="str">
        <f>VLOOKUP(D4455,FORNECEDORES!A:D,4,0)</f>
        <v>23.080.842/0001-04</v>
      </c>
      <c r="D4455" s="17" t="s">
        <v>4370</v>
      </c>
      <c r="E4455" s="20" t="str">
        <f t="shared" si="295"/>
        <v>04 0284</v>
      </c>
      <c r="F4455" s="28" t="s">
        <v>8966</v>
      </c>
      <c r="G4455" s="21" t="str">
        <f>VLOOKUP(E4455,'FILIAIS PETZ'!A:E,5,0)</f>
        <v>PETZ ASSAI ANCHIETA</v>
      </c>
      <c r="H4455" s="20" t="str">
        <f>VLOOKUP(E4455,'FILIAIS PETZ'!A:D,4,0)</f>
        <v>ASAC-SP</v>
      </c>
      <c r="I4455" s="46">
        <v>45492</v>
      </c>
      <c r="J4455" s="9">
        <v>950524</v>
      </c>
      <c r="K4455" s="84" t="s">
        <v>12276</v>
      </c>
      <c r="L4455" s="83" t="s">
        <v>12289</v>
      </c>
      <c r="M4455" s="46">
        <v>45509</v>
      </c>
      <c r="N4455" s="46">
        <v>45539</v>
      </c>
      <c r="O4455" s="46">
        <v>45524</v>
      </c>
      <c r="P4455" s="91" t="s">
        <v>4990</v>
      </c>
      <c r="Q4455" s="84" t="s">
        <v>5029</v>
      </c>
      <c r="R4455" s="91" t="s">
        <v>4991</v>
      </c>
      <c r="S4455" s="9" t="s">
        <v>5052</v>
      </c>
      <c r="T4455" s="9" t="s">
        <v>32</v>
      </c>
      <c r="U4455" s="9" t="s">
        <v>5048</v>
      </c>
      <c r="V4455" s="9" t="s">
        <v>5048</v>
      </c>
      <c r="W4455" s="9" t="s">
        <v>5019</v>
      </c>
      <c r="X4455" s="10" t="s">
        <v>4985</v>
      </c>
      <c r="Y4455" s="10" t="s">
        <v>4993</v>
      </c>
      <c r="Z4455" s="9" t="s">
        <v>12031</v>
      </c>
      <c r="AA4455" s="9" t="s">
        <v>4989</v>
      </c>
      <c r="AB4455" s="9" t="s">
        <v>12941</v>
      </c>
      <c r="AC4455" s="9" t="s">
        <v>5006</v>
      </c>
      <c r="AD4455" s="29"/>
      <c r="AE4455" s="20" t="str">
        <f>VLOOKUP(E4455,'FILIAIS PETZ'!A:Q,17,0)</f>
        <v>SP3</v>
      </c>
      <c r="AF4455" s="20" t="str">
        <f>VLOOKUP(E4455,'FILIAIS PETZ'!A:Q,3,0)</f>
        <v>FELICIO</v>
      </c>
      <c r="AG4455" s="20" t="str">
        <f>VLOOKUP(E4455,'FILIAIS PETZ'!A:Q,2,0)</f>
        <v>R3</v>
      </c>
      <c r="AH4455" s="75">
        <v>240</v>
      </c>
      <c r="AI4455" s="16" t="s">
        <v>11461</v>
      </c>
      <c r="AJ4455" s="45"/>
      <c r="AK4455" s="44"/>
    </row>
    <row r="4456" spans="2:37" s="14" customFormat="1" ht="15" customHeight="1" thickBot="1" x14ac:dyDescent="0.25">
      <c r="B4456" s="18">
        <f>VLOOKUP(C4456,FORNECEDORES!D:E,2,0)</f>
        <v>530375</v>
      </c>
      <c r="C4456" s="19" t="str">
        <f>VLOOKUP(D4456,FORNECEDORES!A:D,4,0)</f>
        <v>23.080.842/0001-04</v>
      </c>
      <c r="D4456" s="17" t="s">
        <v>4370</v>
      </c>
      <c r="E4456" s="20" t="str">
        <f t="shared" si="295"/>
        <v>04 0024</v>
      </c>
      <c r="F4456" s="28" t="s">
        <v>8626</v>
      </c>
      <c r="G4456" s="21" t="str">
        <f>VLOOKUP(E4456,'FILIAIS PETZ'!A:E,5,0)</f>
        <v>PETZ DIADEMA</v>
      </c>
      <c r="H4456" s="20" t="str">
        <f>VLOOKUP(E4456,'FILIAIS PETZ'!A:D,4,0)</f>
        <v>DDMA-SP</v>
      </c>
      <c r="I4456" s="46">
        <v>45492</v>
      </c>
      <c r="J4456" s="9">
        <v>950525</v>
      </c>
      <c r="K4456" s="84" t="s">
        <v>12276</v>
      </c>
      <c r="L4456" s="83" t="s">
        <v>12290</v>
      </c>
      <c r="M4456" s="46">
        <v>45509</v>
      </c>
      <c r="N4456" s="46">
        <v>45539</v>
      </c>
      <c r="O4456" s="46">
        <v>45524</v>
      </c>
      <c r="P4456" s="91" t="s">
        <v>4990</v>
      </c>
      <c r="Q4456" s="84" t="s">
        <v>5029</v>
      </c>
      <c r="R4456" s="91" t="s">
        <v>4991</v>
      </c>
      <c r="S4456" s="9" t="s">
        <v>5052</v>
      </c>
      <c r="T4456" s="9" t="s">
        <v>32</v>
      </c>
      <c r="U4456" s="9" t="s">
        <v>5048</v>
      </c>
      <c r="V4456" s="9" t="s">
        <v>5048</v>
      </c>
      <c r="W4456" s="9" t="s">
        <v>5024</v>
      </c>
      <c r="X4456" s="10" t="s">
        <v>4985</v>
      </c>
      <c r="Y4456" s="10" t="s">
        <v>4997</v>
      </c>
      <c r="Z4456" s="10" t="s">
        <v>4993</v>
      </c>
      <c r="AA4456" s="10" t="s">
        <v>4989</v>
      </c>
      <c r="AB4456" s="10" t="s">
        <v>12941</v>
      </c>
      <c r="AC4456" s="9" t="s">
        <v>5006</v>
      </c>
      <c r="AD4456" s="29"/>
      <c r="AE4456" s="20" t="str">
        <f>VLOOKUP(E4456,'FILIAIS PETZ'!A:Q,17,0)</f>
        <v>SP3</v>
      </c>
      <c r="AF4456" s="20" t="str">
        <f>VLOOKUP(E4456,'FILIAIS PETZ'!A:Q,3,0)</f>
        <v>FELICIO</v>
      </c>
      <c r="AG4456" s="20" t="str">
        <f>VLOOKUP(E4456,'FILIAIS PETZ'!A:Q,2,0)</f>
        <v>R3</v>
      </c>
      <c r="AH4456" s="75">
        <v>110</v>
      </c>
      <c r="AI4456" s="16" t="s">
        <v>11462</v>
      </c>
      <c r="AJ4456" s="45"/>
      <c r="AK4456" s="44"/>
    </row>
    <row r="4457" spans="2:37" s="14" customFormat="1" ht="15" customHeight="1" thickBot="1" x14ac:dyDescent="0.25">
      <c r="B4457" s="18">
        <f>VLOOKUP(C4457,FORNECEDORES!D:E,2,0)</f>
        <v>530375</v>
      </c>
      <c r="C4457" s="19" t="str">
        <f>VLOOKUP(D4457,FORNECEDORES!A:D,4,0)</f>
        <v>23.080.842/0001-04</v>
      </c>
      <c r="D4457" s="17" t="s">
        <v>4370</v>
      </c>
      <c r="E4457" s="20" t="str">
        <f t="shared" si="295"/>
        <v>04 0024</v>
      </c>
      <c r="F4457" s="28" t="s">
        <v>8626</v>
      </c>
      <c r="G4457" s="21" t="str">
        <f>VLOOKUP(E4457,'FILIAIS PETZ'!A:E,5,0)</f>
        <v>PETZ DIADEMA</v>
      </c>
      <c r="H4457" s="20" t="str">
        <f>VLOOKUP(E4457,'FILIAIS PETZ'!A:D,4,0)</f>
        <v>DDMA-SP</v>
      </c>
      <c r="I4457" s="46">
        <v>45492</v>
      </c>
      <c r="J4457" s="9">
        <v>950526</v>
      </c>
      <c r="K4457" s="84" t="s">
        <v>12276</v>
      </c>
      <c r="L4457" s="83" t="s">
        <v>12291</v>
      </c>
      <c r="M4457" s="46">
        <v>45509</v>
      </c>
      <c r="N4457" s="46">
        <v>45539</v>
      </c>
      <c r="O4457" s="46">
        <v>45524</v>
      </c>
      <c r="P4457" s="91" t="s">
        <v>4990</v>
      </c>
      <c r="Q4457" s="84" t="s">
        <v>5029</v>
      </c>
      <c r="R4457" s="91" t="s">
        <v>4991</v>
      </c>
      <c r="S4457" s="9" t="s">
        <v>5052</v>
      </c>
      <c r="T4457" s="9" t="s">
        <v>32</v>
      </c>
      <c r="U4457" s="9" t="s">
        <v>5048</v>
      </c>
      <c r="V4457" s="9" t="s">
        <v>5048</v>
      </c>
      <c r="W4457" s="9" t="s">
        <v>10652</v>
      </c>
      <c r="X4457" s="10" t="s">
        <v>4985</v>
      </c>
      <c r="Y4457" s="10" t="s">
        <v>4997</v>
      </c>
      <c r="Z4457" s="10" t="s">
        <v>4993</v>
      </c>
      <c r="AA4457" s="10" t="s">
        <v>4989</v>
      </c>
      <c r="AB4457" s="10" t="s">
        <v>12941</v>
      </c>
      <c r="AC4457" s="9" t="s">
        <v>5006</v>
      </c>
      <c r="AD4457" s="29"/>
      <c r="AE4457" s="20" t="str">
        <f>VLOOKUP(E4457,'FILIAIS PETZ'!A:Q,17,0)</f>
        <v>SP3</v>
      </c>
      <c r="AF4457" s="20" t="str">
        <f>VLOOKUP(E4457,'FILIAIS PETZ'!A:Q,3,0)</f>
        <v>FELICIO</v>
      </c>
      <c r="AG4457" s="20" t="str">
        <f>VLOOKUP(E4457,'FILIAIS PETZ'!A:Q,2,0)</f>
        <v>R3</v>
      </c>
      <c r="AH4457" s="75">
        <v>180</v>
      </c>
      <c r="AI4457" s="16" t="s">
        <v>11463</v>
      </c>
      <c r="AJ4457" s="45"/>
      <c r="AK4457" s="44"/>
    </row>
    <row r="4458" spans="2:37" s="14" customFormat="1" ht="15" customHeight="1" thickBot="1" x14ac:dyDescent="0.25">
      <c r="B4458" s="18">
        <f>VLOOKUP(C4458,FORNECEDORES!D:E,2,0)</f>
        <v>530375</v>
      </c>
      <c r="C4458" s="19" t="str">
        <f>VLOOKUP(D4458,FORNECEDORES!A:D,4,0)</f>
        <v>23.080.842/0001-04</v>
      </c>
      <c r="D4458" s="17" t="s">
        <v>4370</v>
      </c>
      <c r="E4458" s="20" t="str">
        <f t="shared" si="295"/>
        <v>04 0024</v>
      </c>
      <c r="F4458" s="28" t="s">
        <v>8626</v>
      </c>
      <c r="G4458" s="21" t="str">
        <f>VLOOKUP(E4458,'FILIAIS PETZ'!A:E,5,0)</f>
        <v>PETZ DIADEMA</v>
      </c>
      <c r="H4458" s="20" t="str">
        <f>VLOOKUP(E4458,'FILIAIS PETZ'!A:D,4,0)</f>
        <v>DDMA-SP</v>
      </c>
      <c r="I4458" s="46">
        <v>45492</v>
      </c>
      <c r="J4458" s="9">
        <v>950527</v>
      </c>
      <c r="K4458" s="84" t="s">
        <v>12276</v>
      </c>
      <c r="L4458" s="83" t="s">
        <v>12292</v>
      </c>
      <c r="M4458" s="46">
        <v>45509</v>
      </c>
      <c r="N4458" s="46">
        <v>45539</v>
      </c>
      <c r="O4458" s="46">
        <v>45524</v>
      </c>
      <c r="P4458" s="91" t="s">
        <v>4990</v>
      </c>
      <c r="Q4458" s="84" t="s">
        <v>5029</v>
      </c>
      <c r="R4458" s="91" t="s">
        <v>4991</v>
      </c>
      <c r="S4458" s="9" t="s">
        <v>5052</v>
      </c>
      <c r="T4458" s="9" t="s">
        <v>32</v>
      </c>
      <c r="U4458" s="9" t="s">
        <v>5048</v>
      </c>
      <c r="V4458" s="9" t="s">
        <v>5048</v>
      </c>
      <c r="W4458" s="9" t="s">
        <v>10652</v>
      </c>
      <c r="X4458" s="10" t="s">
        <v>4985</v>
      </c>
      <c r="Y4458" s="10" t="s">
        <v>4997</v>
      </c>
      <c r="Z4458" s="10" t="s">
        <v>4993</v>
      </c>
      <c r="AA4458" s="10" t="s">
        <v>4989</v>
      </c>
      <c r="AB4458" s="10" t="s">
        <v>12941</v>
      </c>
      <c r="AC4458" s="9" t="s">
        <v>5006</v>
      </c>
      <c r="AD4458" s="29"/>
      <c r="AE4458" s="20" t="str">
        <f>VLOOKUP(E4458,'FILIAIS PETZ'!A:Q,17,0)</f>
        <v>SP3</v>
      </c>
      <c r="AF4458" s="20" t="str">
        <f>VLOOKUP(E4458,'FILIAIS PETZ'!A:Q,3,0)</f>
        <v>FELICIO</v>
      </c>
      <c r="AG4458" s="20" t="str">
        <f>VLOOKUP(E4458,'FILIAIS PETZ'!A:Q,2,0)</f>
        <v>R3</v>
      </c>
      <c r="AH4458" s="75">
        <v>120</v>
      </c>
      <c r="AI4458" s="16" t="s">
        <v>11464</v>
      </c>
      <c r="AJ4458" s="45"/>
      <c r="AK4458" s="44"/>
    </row>
    <row r="4459" spans="2:37" s="14" customFormat="1" ht="15" customHeight="1" thickBot="1" x14ac:dyDescent="0.25">
      <c r="B4459" s="18">
        <f>VLOOKUP(C4459,FORNECEDORES!D:E,2,0)</f>
        <v>530375</v>
      </c>
      <c r="C4459" s="19" t="str">
        <f>VLOOKUP(D4459,FORNECEDORES!A:D,4,0)</f>
        <v>23.080.842/0001-04</v>
      </c>
      <c r="D4459" s="17" t="s">
        <v>4370</v>
      </c>
      <c r="E4459" s="20" t="str">
        <f t="shared" si="295"/>
        <v>04 0135</v>
      </c>
      <c r="F4459" s="28" t="s">
        <v>8712</v>
      </c>
      <c r="G4459" s="21" t="str">
        <f>VLOOKUP(E4459,'FILIAIS PETZ'!A:E,5,0)</f>
        <v>PETZ CARREFOUR ANCHIETA</v>
      </c>
      <c r="H4459" s="20" t="str">
        <f>VLOOKUP(E4459,'FILIAIS PETZ'!A:D,4,0)</f>
        <v>ANCH-SP</v>
      </c>
      <c r="I4459" s="46">
        <v>45492</v>
      </c>
      <c r="J4459" s="9">
        <v>950528</v>
      </c>
      <c r="K4459" s="84" t="s">
        <v>12276</v>
      </c>
      <c r="L4459" s="83" t="s">
        <v>12293</v>
      </c>
      <c r="M4459" s="46">
        <v>45509</v>
      </c>
      <c r="N4459" s="46">
        <v>45539</v>
      </c>
      <c r="O4459" s="46">
        <v>45524</v>
      </c>
      <c r="P4459" s="91" t="s">
        <v>4990</v>
      </c>
      <c r="Q4459" s="84" t="s">
        <v>5029</v>
      </c>
      <c r="R4459" s="91" t="s">
        <v>4991</v>
      </c>
      <c r="S4459" s="9" t="s">
        <v>5052</v>
      </c>
      <c r="T4459" s="9" t="s">
        <v>32</v>
      </c>
      <c r="U4459" s="9" t="s">
        <v>5048</v>
      </c>
      <c r="V4459" s="9" t="s">
        <v>5048</v>
      </c>
      <c r="W4459" s="9" t="s">
        <v>5034</v>
      </c>
      <c r="X4459" s="10" t="s">
        <v>4985</v>
      </c>
      <c r="Y4459" s="10" t="s">
        <v>4997</v>
      </c>
      <c r="Z4459" s="10" t="s">
        <v>4993</v>
      </c>
      <c r="AA4459" s="10" t="s">
        <v>4989</v>
      </c>
      <c r="AB4459" s="10" t="s">
        <v>12941</v>
      </c>
      <c r="AC4459" s="9" t="s">
        <v>5006</v>
      </c>
      <c r="AD4459" s="29"/>
      <c r="AE4459" s="20" t="str">
        <f>VLOOKUP(E4459,'FILIAIS PETZ'!A:Q,17,0)</f>
        <v>SP3</v>
      </c>
      <c r="AF4459" s="20" t="str">
        <f>VLOOKUP(E4459,'FILIAIS PETZ'!A:Q,3,0)</f>
        <v>FELICIO</v>
      </c>
      <c r="AG4459" s="20" t="str">
        <f>VLOOKUP(E4459,'FILIAIS PETZ'!A:Q,2,0)</f>
        <v>R3</v>
      </c>
      <c r="AH4459" s="75">
        <v>480</v>
      </c>
      <c r="AI4459" s="16" t="s">
        <v>11465</v>
      </c>
      <c r="AJ4459" s="45"/>
      <c r="AK4459" s="44"/>
    </row>
    <row r="4460" spans="2:37" s="14" customFormat="1" ht="15" customHeight="1" thickBot="1" x14ac:dyDescent="0.25">
      <c r="B4460" s="18">
        <f>VLOOKUP(C4460,FORNECEDORES!D:E,2,0)</f>
        <v>530375</v>
      </c>
      <c r="C4460" s="19" t="str">
        <f>VLOOKUP(D4460,FORNECEDORES!A:D,4,0)</f>
        <v>23.080.842/0001-04</v>
      </c>
      <c r="D4460" s="17" t="s">
        <v>4370</v>
      </c>
      <c r="E4460" s="20" t="str">
        <f t="shared" si="295"/>
        <v>04 0024</v>
      </c>
      <c r="F4460" s="28" t="s">
        <v>8626</v>
      </c>
      <c r="G4460" s="21" t="str">
        <f>VLOOKUP(E4460,'FILIAIS PETZ'!A:E,5,0)</f>
        <v>PETZ DIADEMA</v>
      </c>
      <c r="H4460" s="20" t="str">
        <f>VLOOKUP(E4460,'FILIAIS PETZ'!A:D,4,0)</f>
        <v>DDMA-SP</v>
      </c>
      <c r="I4460" s="46">
        <v>45492</v>
      </c>
      <c r="J4460" s="9">
        <v>950529</v>
      </c>
      <c r="K4460" s="84" t="s">
        <v>12276</v>
      </c>
      <c r="L4460" s="83" t="s">
        <v>12294</v>
      </c>
      <c r="M4460" s="46">
        <v>45509</v>
      </c>
      <c r="N4460" s="46">
        <v>45539</v>
      </c>
      <c r="O4460" s="46">
        <v>45524</v>
      </c>
      <c r="P4460" s="91" t="s">
        <v>4990</v>
      </c>
      <c r="Q4460" s="84" t="s">
        <v>5029</v>
      </c>
      <c r="R4460" s="91" t="s">
        <v>4991</v>
      </c>
      <c r="S4460" s="9" t="s">
        <v>5052</v>
      </c>
      <c r="T4460" s="9" t="s">
        <v>32</v>
      </c>
      <c r="U4460" s="9" t="s">
        <v>5048</v>
      </c>
      <c r="V4460" s="9" t="s">
        <v>5048</v>
      </c>
      <c r="W4460" s="9" t="s">
        <v>5021</v>
      </c>
      <c r="X4460" s="10" t="s">
        <v>4985</v>
      </c>
      <c r="Y4460" s="10" t="s">
        <v>4997</v>
      </c>
      <c r="Z4460" s="10" t="s">
        <v>4993</v>
      </c>
      <c r="AA4460" s="10" t="s">
        <v>4989</v>
      </c>
      <c r="AB4460" s="10" t="s">
        <v>12941</v>
      </c>
      <c r="AC4460" s="9" t="s">
        <v>5006</v>
      </c>
      <c r="AD4460" s="29"/>
      <c r="AE4460" s="20" t="str">
        <f>VLOOKUP(E4460,'FILIAIS PETZ'!A:Q,17,0)</f>
        <v>SP3</v>
      </c>
      <c r="AF4460" s="20" t="str">
        <f>VLOOKUP(E4460,'FILIAIS PETZ'!A:Q,3,0)</f>
        <v>FELICIO</v>
      </c>
      <c r="AG4460" s="20" t="str">
        <f>VLOOKUP(E4460,'FILIAIS PETZ'!A:Q,2,0)</f>
        <v>R3</v>
      </c>
      <c r="AH4460" s="75">
        <v>550</v>
      </c>
      <c r="AI4460" s="16" t="s">
        <v>11466</v>
      </c>
      <c r="AJ4460" s="45"/>
      <c r="AK4460" s="44"/>
    </row>
    <row r="4461" spans="2:37" s="14" customFormat="1" ht="15" customHeight="1" thickBot="1" x14ac:dyDescent="0.25">
      <c r="B4461" s="18">
        <f>VLOOKUP(C4461,FORNECEDORES!D:E,2,0)</f>
        <v>530375</v>
      </c>
      <c r="C4461" s="19" t="str">
        <f>VLOOKUP(D4461,FORNECEDORES!A:D,4,0)</f>
        <v>23.080.842/0001-04</v>
      </c>
      <c r="D4461" s="17" t="s">
        <v>4370</v>
      </c>
      <c r="E4461" s="20" t="str">
        <f t="shared" si="295"/>
        <v>04 0069</v>
      </c>
      <c r="F4461" s="28" t="s">
        <v>8968</v>
      </c>
      <c r="G4461" s="21" t="str">
        <f>VLOOKUP(E4461,'FILIAIS PETZ'!A:E,5,0)</f>
        <v>PETZ GIOVANNI PIRELLI</v>
      </c>
      <c r="H4461" s="20" t="str">
        <f>VLOOKUP(E4461,'FILIAIS PETZ'!A:D,4,0)</f>
        <v>GPIR-SP</v>
      </c>
      <c r="I4461" s="46">
        <v>45492</v>
      </c>
      <c r="J4461" s="9">
        <v>950530</v>
      </c>
      <c r="K4461" s="84" t="s">
        <v>12276</v>
      </c>
      <c r="L4461" s="83" t="s">
        <v>12295</v>
      </c>
      <c r="M4461" s="46">
        <v>45509</v>
      </c>
      <c r="N4461" s="46">
        <v>45539</v>
      </c>
      <c r="O4461" s="46">
        <v>45524</v>
      </c>
      <c r="P4461" s="91" t="s">
        <v>4990</v>
      </c>
      <c r="Q4461" s="84" t="s">
        <v>5029</v>
      </c>
      <c r="R4461" s="91" t="s">
        <v>4991</v>
      </c>
      <c r="S4461" s="9" t="s">
        <v>5052</v>
      </c>
      <c r="T4461" s="9" t="s">
        <v>32</v>
      </c>
      <c r="U4461" s="9" t="s">
        <v>5048</v>
      </c>
      <c r="V4461" s="9" t="s">
        <v>5048</v>
      </c>
      <c r="W4461" s="9" t="s">
        <v>5021</v>
      </c>
      <c r="X4461" s="10" t="s">
        <v>4985</v>
      </c>
      <c r="Y4461" s="10" t="s">
        <v>4997</v>
      </c>
      <c r="Z4461" s="10" t="s">
        <v>4993</v>
      </c>
      <c r="AA4461" s="10" t="s">
        <v>4989</v>
      </c>
      <c r="AB4461" s="10" t="s">
        <v>12941</v>
      </c>
      <c r="AC4461" s="9" t="s">
        <v>5006</v>
      </c>
      <c r="AD4461" s="29"/>
      <c r="AE4461" s="20" t="str">
        <f>VLOOKUP(E4461,'FILIAIS PETZ'!A:Q,17,0)</f>
        <v>SP3</v>
      </c>
      <c r="AF4461" s="20" t="str">
        <f>VLOOKUP(E4461,'FILIAIS PETZ'!A:Q,3,0)</f>
        <v>FELICIO</v>
      </c>
      <c r="AG4461" s="20" t="str">
        <f>VLOOKUP(E4461,'FILIAIS PETZ'!A:Q,2,0)</f>
        <v>R3</v>
      </c>
      <c r="AH4461" s="75">
        <v>80</v>
      </c>
      <c r="AI4461" s="16" t="s">
        <v>11467</v>
      </c>
      <c r="AJ4461" s="45"/>
      <c r="AK4461" s="44"/>
    </row>
    <row r="4462" spans="2:37" s="14" customFormat="1" ht="15" customHeight="1" thickBot="1" x14ac:dyDescent="0.25">
      <c r="B4462" s="18">
        <f>VLOOKUP(C4462,FORNECEDORES!D:E,2,0)</f>
        <v>530375</v>
      </c>
      <c r="C4462" s="19" t="str">
        <f>VLOOKUP(D4462,FORNECEDORES!A:D,4,0)</f>
        <v>23.080.842/0001-04</v>
      </c>
      <c r="D4462" s="17" t="s">
        <v>4370</v>
      </c>
      <c r="E4462" s="20" t="str">
        <f t="shared" si="295"/>
        <v>04 0069</v>
      </c>
      <c r="F4462" s="28" t="s">
        <v>8968</v>
      </c>
      <c r="G4462" s="21" t="str">
        <f>VLOOKUP(E4462,'FILIAIS PETZ'!A:E,5,0)</f>
        <v>PETZ GIOVANNI PIRELLI</v>
      </c>
      <c r="H4462" s="20" t="str">
        <f>VLOOKUP(E4462,'FILIAIS PETZ'!A:D,4,0)</f>
        <v>GPIR-SP</v>
      </c>
      <c r="I4462" s="46">
        <v>45492</v>
      </c>
      <c r="J4462" s="9">
        <v>950531</v>
      </c>
      <c r="K4462" s="84" t="s">
        <v>12276</v>
      </c>
      <c r="L4462" s="83" t="s">
        <v>12296</v>
      </c>
      <c r="M4462" s="46">
        <v>45509</v>
      </c>
      <c r="N4462" s="46">
        <v>45539</v>
      </c>
      <c r="O4462" s="46">
        <v>45524</v>
      </c>
      <c r="P4462" s="91" t="s">
        <v>4990</v>
      </c>
      <c r="Q4462" s="84" t="s">
        <v>5029</v>
      </c>
      <c r="R4462" s="91" t="s">
        <v>4991</v>
      </c>
      <c r="S4462" s="9" t="s">
        <v>5052</v>
      </c>
      <c r="T4462" s="9" t="s">
        <v>32</v>
      </c>
      <c r="U4462" s="9" t="s">
        <v>5048</v>
      </c>
      <c r="V4462" s="9" t="s">
        <v>5048</v>
      </c>
      <c r="W4462" s="9" t="s">
        <v>5182</v>
      </c>
      <c r="X4462" s="10" t="s">
        <v>4985</v>
      </c>
      <c r="Y4462" s="10" t="s">
        <v>4997</v>
      </c>
      <c r="Z4462" s="10" t="s">
        <v>4993</v>
      </c>
      <c r="AA4462" s="10" t="s">
        <v>4989</v>
      </c>
      <c r="AB4462" s="10" t="s">
        <v>12941</v>
      </c>
      <c r="AC4462" s="9" t="s">
        <v>5006</v>
      </c>
      <c r="AD4462" s="29"/>
      <c r="AE4462" s="20" t="str">
        <f>VLOOKUP(E4462,'FILIAIS PETZ'!A:Q,17,0)</f>
        <v>SP3</v>
      </c>
      <c r="AF4462" s="20" t="str">
        <f>VLOOKUP(E4462,'FILIAIS PETZ'!A:Q,3,0)</f>
        <v>FELICIO</v>
      </c>
      <c r="AG4462" s="20" t="str">
        <f>VLOOKUP(E4462,'FILIAIS PETZ'!A:Q,2,0)</f>
        <v>R3</v>
      </c>
      <c r="AH4462" s="75">
        <v>650</v>
      </c>
      <c r="AI4462" s="16" t="s">
        <v>11468</v>
      </c>
      <c r="AJ4462" s="45"/>
      <c r="AK4462" s="44"/>
    </row>
    <row r="4463" spans="2:37" s="14" customFormat="1" ht="15" customHeight="1" thickBot="1" x14ac:dyDescent="0.25">
      <c r="B4463" s="18">
        <f>VLOOKUP(C4463,FORNECEDORES!D:E,2,0)</f>
        <v>530375</v>
      </c>
      <c r="C4463" s="19" t="str">
        <f>VLOOKUP(D4463,FORNECEDORES!A:D,4,0)</f>
        <v>23.080.842/0001-04</v>
      </c>
      <c r="D4463" s="17" t="s">
        <v>4370</v>
      </c>
      <c r="E4463" s="20" t="str">
        <f t="shared" si="295"/>
        <v>04 0069</v>
      </c>
      <c r="F4463" s="28" t="s">
        <v>8968</v>
      </c>
      <c r="G4463" s="21" t="str">
        <f>VLOOKUP(E4463,'FILIAIS PETZ'!A:E,5,0)</f>
        <v>PETZ GIOVANNI PIRELLI</v>
      </c>
      <c r="H4463" s="20" t="str">
        <f>VLOOKUP(E4463,'FILIAIS PETZ'!A:D,4,0)</f>
        <v>GPIR-SP</v>
      </c>
      <c r="I4463" s="46">
        <v>45492</v>
      </c>
      <c r="J4463" s="9">
        <v>950532</v>
      </c>
      <c r="K4463" s="84" t="s">
        <v>12276</v>
      </c>
      <c r="L4463" s="83" t="s">
        <v>12297</v>
      </c>
      <c r="M4463" s="46">
        <v>45509</v>
      </c>
      <c r="N4463" s="46">
        <v>45539</v>
      </c>
      <c r="O4463" s="46">
        <v>45524</v>
      </c>
      <c r="P4463" s="91" t="s">
        <v>4990</v>
      </c>
      <c r="Q4463" s="84" t="s">
        <v>5029</v>
      </c>
      <c r="R4463" s="91" t="s">
        <v>4991</v>
      </c>
      <c r="S4463" s="9" t="s">
        <v>5052</v>
      </c>
      <c r="T4463" s="9" t="s">
        <v>32</v>
      </c>
      <c r="U4463" s="9" t="s">
        <v>5048</v>
      </c>
      <c r="V4463" s="9" t="s">
        <v>5048</v>
      </c>
      <c r="W4463" s="9" t="s">
        <v>5019</v>
      </c>
      <c r="X4463" s="10" t="s">
        <v>4985</v>
      </c>
      <c r="Y4463" s="10" t="s">
        <v>4997</v>
      </c>
      <c r="Z4463" s="10" t="s">
        <v>4993</v>
      </c>
      <c r="AA4463" s="10" t="s">
        <v>4989</v>
      </c>
      <c r="AB4463" s="10" t="s">
        <v>12941</v>
      </c>
      <c r="AC4463" s="9" t="s">
        <v>5006</v>
      </c>
      <c r="AD4463" s="29"/>
      <c r="AE4463" s="20" t="str">
        <f>VLOOKUP(E4463,'FILIAIS PETZ'!A:Q,17,0)</f>
        <v>SP3</v>
      </c>
      <c r="AF4463" s="20" t="str">
        <f>VLOOKUP(E4463,'FILIAIS PETZ'!A:Q,3,0)</f>
        <v>FELICIO</v>
      </c>
      <c r="AG4463" s="20" t="str">
        <f>VLOOKUP(E4463,'FILIAIS PETZ'!A:Q,2,0)</f>
        <v>R3</v>
      </c>
      <c r="AH4463" s="75">
        <v>140</v>
      </c>
      <c r="AI4463" s="16" t="s">
        <v>11469</v>
      </c>
      <c r="AJ4463" s="45"/>
      <c r="AK4463" s="44"/>
    </row>
    <row r="4464" spans="2:37" s="14" customFormat="1" ht="15" customHeight="1" thickBot="1" x14ac:dyDescent="0.25">
      <c r="B4464" s="18">
        <f>VLOOKUP(C4464,FORNECEDORES!D:E,2,0)</f>
        <v>530375</v>
      </c>
      <c r="C4464" s="19" t="str">
        <f>VLOOKUP(D4464,FORNECEDORES!A:D,4,0)</f>
        <v>23.080.842/0001-04</v>
      </c>
      <c r="D4464" s="17" t="s">
        <v>4370</v>
      </c>
      <c r="E4464" s="20" t="str">
        <f t="shared" si="295"/>
        <v>04 0069</v>
      </c>
      <c r="F4464" s="28" t="s">
        <v>8968</v>
      </c>
      <c r="G4464" s="21" t="str">
        <f>VLOOKUP(E4464,'FILIAIS PETZ'!A:E,5,0)</f>
        <v>PETZ GIOVANNI PIRELLI</v>
      </c>
      <c r="H4464" s="20" t="str">
        <f>VLOOKUP(E4464,'FILIAIS PETZ'!A:D,4,0)</f>
        <v>GPIR-SP</v>
      </c>
      <c r="I4464" s="46">
        <v>45492</v>
      </c>
      <c r="J4464" s="9">
        <v>950533</v>
      </c>
      <c r="K4464" s="84" t="s">
        <v>12276</v>
      </c>
      <c r="L4464" s="83" t="s">
        <v>12298</v>
      </c>
      <c r="M4464" s="46">
        <v>45509</v>
      </c>
      <c r="N4464" s="46">
        <v>45539</v>
      </c>
      <c r="O4464" s="46">
        <v>45524</v>
      </c>
      <c r="P4464" s="91" t="s">
        <v>4990</v>
      </c>
      <c r="Q4464" s="84" t="s">
        <v>5029</v>
      </c>
      <c r="R4464" s="91" t="s">
        <v>4991</v>
      </c>
      <c r="S4464" s="9" t="s">
        <v>5052</v>
      </c>
      <c r="T4464" s="9" t="s">
        <v>32</v>
      </c>
      <c r="U4464" s="9" t="s">
        <v>5048</v>
      </c>
      <c r="V4464" s="9" t="s">
        <v>5048</v>
      </c>
      <c r="W4464" s="9" t="s">
        <v>5024</v>
      </c>
      <c r="X4464" s="10" t="s">
        <v>4985</v>
      </c>
      <c r="Y4464" s="10" t="s">
        <v>4997</v>
      </c>
      <c r="Z4464" s="10" t="s">
        <v>4993</v>
      </c>
      <c r="AA4464" s="10" t="s">
        <v>4989</v>
      </c>
      <c r="AB4464" s="10" t="s">
        <v>12941</v>
      </c>
      <c r="AC4464" s="9" t="s">
        <v>5006</v>
      </c>
      <c r="AD4464" s="29"/>
      <c r="AE4464" s="20" t="str">
        <f>VLOOKUP(E4464,'FILIAIS PETZ'!A:Q,17,0)</f>
        <v>SP3</v>
      </c>
      <c r="AF4464" s="20" t="str">
        <f>VLOOKUP(E4464,'FILIAIS PETZ'!A:Q,3,0)</f>
        <v>FELICIO</v>
      </c>
      <c r="AG4464" s="20" t="str">
        <f>VLOOKUP(E4464,'FILIAIS PETZ'!A:Q,2,0)</f>
        <v>R3</v>
      </c>
      <c r="AH4464" s="75">
        <v>260</v>
      </c>
      <c r="AI4464" s="16" t="s">
        <v>11470</v>
      </c>
      <c r="AJ4464" s="45"/>
      <c r="AK4464" s="44"/>
    </row>
    <row r="4465" spans="2:37" s="14" customFormat="1" ht="15" customHeight="1" thickBot="1" x14ac:dyDescent="0.25">
      <c r="B4465" s="18">
        <f>VLOOKUP(C4465,FORNECEDORES!D:E,2,0)</f>
        <v>530375</v>
      </c>
      <c r="C4465" s="19" t="str">
        <f>VLOOKUP(D4465,FORNECEDORES!A:D,4,0)</f>
        <v>23.080.842/0001-04</v>
      </c>
      <c r="D4465" s="17" t="s">
        <v>4370</v>
      </c>
      <c r="E4465" s="20" t="str">
        <f t="shared" si="295"/>
        <v>04 0069</v>
      </c>
      <c r="F4465" s="28" t="s">
        <v>8968</v>
      </c>
      <c r="G4465" s="21" t="str">
        <f>VLOOKUP(E4465,'FILIAIS PETZ'!A:E,5,0)</f>
        <v>PETZ GIOVANNI PIRELLI</v>
      </c>
      <c r="H4465" s="20" t="str">
        <f>VLOOKUP(E4465,'FILIAIS PETZ'!A:D,4,0)</f>
        <v>GPIR-SP</v>
      </c>
      <c r="I4465" s="46">
        <v>45492</v>
      </c>
      <c r="J4465" s="9">
        <v>950534</v>
      </c>
      <c r="K4465" s="84" t="s">
        <v>12276</v>
      </c>
      <c r="L4465" s="83" t="s">
        <v>12299</v>
      </c>
      <c r="M4465" s="46">
        <v>45509</v>
      </c>
      <c r="N4465" s="46">
        <v>45539</v>
      </c>
      <c r="O4465" s="46">
        <v>45524</v>
      </c>
      <c r="P4465" s="91" t="s">
        <v>4990</v>
      </c>
      <c r="Q4465" s="84" t="s">
        <v>5029</v>
      </c>
      <c r="R4465" s="91" t="s">
        <v>4991</v>
      </c>
      <c r="S4465" s="9" t="s">
        <v>5052</v>
      </c>
      <c r="T4465" s="9" t="s">
        <v>32</v>
      </c>
      <c r="U4465" s="9" t="s">
        <v>5048</v>
      </c>
      <c r="V4465" s="9" t="s">
        <v>5048</v>
      </c>
      <c r="W4465" s="9" t="s">
        <v>5019</v>
      </c>
      <c r="X4465" s="10" t="s">
        <v>4985</v>
      </c>
      <c r="Y4465" s="10" t="s">
        <v>4993</v>
      </c>
      <c r="Z4465" s="9" t="s">
        <v>12031</v>
      </c>
      <c r="AA4465" s="9" t="s">
        <v>4989</v>
      </c>
      <c r="AB4465" s="9" t="s">
        <v>12941</v>
      </c>
      <c r="AC4465" s="9" t="s">
        <v>5006</v>
      </c>
      <c r="AD4465" s="29"/>
      <c r="AE4465" s="20" t="str">
        <f>VLOOKUP(E4465,'FILIAIS PETZ'!A:Q,17,0)</f>
        <v>SP3</v>
      </c>
      <c r="AF4465" s="20" t="str">
        <f>VLOOKUP(E4465,'FILIAIS PETZ'!A:Q,3,0)</f>
        <v>FELICIO</v>
      </c>
      <c r="AG4465" s="20" t="str">
        <f>VLOOKUP(E4465,'FILIAIS PETZ'!A:Q,2,0)</f>
        <v>R3</v>
      </c>
      <c r="AH4465" s="75">
        <v>120</v>
      </c>
      <c r="AI4465" s="16" t="s">
        <v>11471</v>
      </c>
      <c r="AJ4465" s="45"/>
      <c r="AK4465" s="44"/>
    </row>
    <row r="4466" spans="2:37" s="14" customFormat="1" ht="15" customHeight="1" thickBot="1" x14ac:dyDescent="0.25">
      <c r="B4466" s="18">
        <f>VLOOKUP(C4466,FORNECEDORES!D:E,2,0)</f>
        <v>530375</v>
      </c>
      <c r="C4466" s="19" t="str">
        <f>VLOOKUP(D4466,FORNECEDORES!A:D,4,0)</f>
        <v>23.080.842/0001-04</v>
      </c>
      <c r="D4466" s="17" t="s">
        <v>4370</v>
      </c>
      <c r="E4466" s="20" t="str">
        <f t="shared" si="295"/>
        <v>04 0138</v>
      </c>
      <c r="F4466" s="28" t="s">
        <v>8627</v>
      </c>
      <c r="G4466" s="21" t="str">
        <f>VLOOKUP(E4466,'FILIAIS PETZ'!A:E,5,0)</f>
        <v>PETZ JOÃO FIRMINO</v>
      </c>
      <c r="H4466" s="20" t="str">
        <f>VLOOKUP(E4466,'FILIAIS PETZ'!A:D,4,0)</f>
        <v>JFIR-SP</v>
      </c>
      <c r="I4466" s="46">
        <v>45492</v>
      </c>
      <c r="J4466" s="9">
        <v>950535</v>
      </c>
      <c r="K4466" s="84" t="s">
        <v>12276</v>
      </c>
      <c r="L4466" s="83" t="s">
        <v>12300</v>
      </c>
      <c r="M4466" s="46">
        <v>45509</v>
      </c>
      <c r="N4466" s="46">
        <v>45539</v>
      </c>
      <c r="O4466" s="46">
        <v>45524</v>
      </c>
      <c r="P4466" s="91" t="s">
        <v>4990</v>
      </c>
      <c r="Q4466" s="84" t="s">
        <v>5029</v>
      </c>
      <c r="R4466" s="91" t="s">
        <v>4991</v>
      </c>
      <c r="S4466" s="9" t="s">
        <v>5052</v>
      </c>
      <c r="T4466" s="9" t="s">
        <v>32</v>
      </c>
      <c r="U4466" s="9" t="s">
        <v>5048</v>
      </c>
      <c r="V4466" s="9" t="s">
        <v>5048</v>
      </c>
      <c r="W4466" s="9" t="s">
        <v>5019</v>
      </c>
      <c r="X4466" s="10" t="s">
        <v>4985</v>
      </c>
      <c r="Y4466" s="10" t="s">
        <v>4997</v>
      </c>
      <c r="Z4466" s="10" t="s">
        <v>4993</v>
      </c>
      <c r="AA4466" s="10" t="s">
        <v>4989</v>
      </c>
      <c r="AB4466" s="10" t="s">
        <v>12941</v>
      </c>
      <c r="AC4466" s="9" t="s">
        <v>5006</v>
      </c>
      <c r="AD4466" s="29"/>
      <c r="AE4466" s="20" t="str">
        <f>VLOOKUP(E4466,'FILIAIS PETZ'!A:Q,17,0)</f>
        <v>SP3</v>
      </c>
      <c r="AF4466" s="20" t="str">
        <f>VLOOKUP(E4466,'FILIAIS PETZ'!A:Q,3,0)</f>
        <v>FELICIO</v>
      </c>
      <c r="AG4466" s="20" t="str">
        <f>VLOOKUP(E4466,'FILIAIS PETZ'!A:Q,2,0)</f>
        <v>R3</v>
      </c>
      <c r="AH4466" s="75">
        <v>180</v>
      </c>
      <c r="AI4466" s="16" t="s">
        <v>11472</v>
      </c>
      <c r="AJ4466" s="45"/>
      <c r="AK4466" s="44"/>
    </row>
    <row r="4467" spans="2:37" s="14" customFormat="1" ht="15" customHeight="1" thickBot="1" x14ac:dyDescent="0.25">
      <c r="B4467" s="18">
        <f>VLOOKUP(C4467,FORNECEDORES!D:E,2,0)</f>
        <v>530375</v>
      </c>
      <c r="C4467" s="19" t="str">
        <f>VLOOKUP(D4467,FORNECEDORES!A:D,4,0)</f>
        <v>23.080.842/0001-04</v>
      </c>
      <c r="D4467" s="17" t="s">
        <v>4370</v>
      </c>
      <c r="E4467" s="20" t="str">
        <f t="shared" si="295"/>
        <v>04 0138</v>
      </c>
      <c r="F4467" s="28" t="s">
        <v>8627</v>
      </c>
      <c r="G4467" s="21" t="str">
        <f>VLOOKUP(E4467,'FILIAIS PETZ'!A:E,5,0)</f>
        <v>PETZ JOÃO FIRMINO</v>
      </c>
      <c r="H4467" s="20" t="str">
        <f>VLOOKUP(E4467,'FILIAIS PETZ'!A:D,4,0)</f>
        <v>JFIR-SP</v>
      </c>
      <c r="I4467" s="46">
        <v>45492</v>
      </c>
      <c r="J4467" s="9">
        <v>950536</v>
      </c>
      <c r="K4467" s="84" t="s">
        <v>12276</v>
      </c>
      <c r="L4467" s="83" t="s">
        <v>12301</v>
      </c>
      <c r="M4467" s="46">
        <v>45509</v>
      </c>
      <c r="N4467" s="46">
        <v>45539</v>
      </c>
      <c r="O4467" s="46">
        <v>45524</v>
      </c>
      <c r="P4467" s="91" t="s">
        <v>4990</v>
      </c>
      <c r="Q4467" s="84" t="s">
        <v>5029</v>
      </c>
      <c r="R4467" s="91" t="s">
        <v>4991</v>
      </c>
      <c r="S4467" s="9" t="s">
        <v>5052</v>
      </c>
      <c r="T4467" s="9" t="s">
        <v>32</v>
      </c>
      <c r="U4467" s="9" t="s">
        <v>5048</v>
      </c>
      <c r="V4467" s="9" t="s">
        <v>5048</v>
      </c>
      <c r="W4467" s="9" t="s">
        <v>5019</v>
      </c>
      <c r="X4467" s="10" t="s">
        <v>4985</v>
      </c>
      <c r="Y4467" s="10" t="s">
        <v>4997</v>
      </c>
      <c r="Z4467" s="10" t="s">
        <v>4993</v>
      </c>
      <c r="AA4467" s="10" t="s">
        <v>4989</v>
      </c>
      <c r="AB4467" s="10" t="s">
        <v>12941</v>
      </c>
      <c r="AC4467" s="9" t="s">
        <v>5006</v>
      </c>
      <c r="AD4467" s="29"/>
      <c r="AE4467" s="20" t="str">
        <f>VLOOKUP(E4467,'FILIAIS PETZ'!A:Q,17,0)</f>
        <v>SP3</v>
      </c>
      <c r="AF4467" s="20" t="str">
        <f>VLOOKUP(E4467,'FILIAIS PETZ'!A:Q,3,0)</f>
        <v>FELICIO</v>
      </c>
      <c r="AG4467" s="20" t="str">
        <f>VLOOKUP(E4467,'FILIAIS PETZ'!A:Q,2,0)</f>
        <v>R3</v>
      </c>
      <c r="AH4467" s="75">
        <v>110</v>
      </c>
      <c r="AI4467" s="16" t="s">
        <v>11473</v>
      </c>
      <c r="AJ4467" s="45"/>
      <c r="AK4467" s="44"/>
    </row>
    <row r="4468" spans="2:37" s="14" customFormat="1" ht="15" customHeight="1" thickBot="1" x14ac:dyDescent="0.25">
      <c r="B4468" s="18">
        <f>VLOOKUP(C4468,FORNECEDORES!D:E,2,0)</f>
        <v>530375</v>
      </c>
      <c r="C4468" s="19" t="str">
        <f>VLOOKUP(D4468,FORNECEDORES!A:D,4,0)</f>
        <v>23.080.842/0001-04</v>
      </c>
      <c r="D4468" s="17" t="s">
        <v>4370</v>
      </c>
      <c r="E4468" s="20" t="str">
        <f t="shared" si="295"/>
        <v>04 0138</v>
      </c>
      <c r="F4468" s="28" t="s">
        <v>8627</v>
      </c>
      <c r="G4468" s="21" t="str">
        <f>VLOOKUP(E4468,'FILIAIS PETZ'!A:E,5,0)</f>
        <v>PETZ JOÃO FIRMINO</v>
      </c>
      <c r="H4468" s="20" t="str">
        <f>VLOOKUP(E4468,'FILIAIS PETZ'!A:D,4,0)</f>
        <v>JFIR-SP</v>
      </c>
      <c r="I4468" s="46">
        <v>45492</v>
      </c>
      <c r="J4468" s="9">
        <v>950537</v>
      </c>
      <c r="K4468" s="84" t="s">
        <v>12276</v>
      </c>
      <c r="L4468" s="83" t="s">
        <v>12302</v>
      </c>
      <c r="M4468" s="46">
        <v>45509</v>
      </c>
      <c r="N4468" s="46">
        <v>45539</v>
      </c>
      <c r="O4468" s="46">
        <v>45524</v>
      </c>
      <c r="P4468" s="91" t="s">
        <v>4990</v>
      </c>
      <c r="Q4468" s="84" t="s">
        <v>5029</v>
      </c>
      <c r="R4468" s="91" t="s">
        <v>4991</v>
      </c>
      <c r="S4468" s="9" t="s">
        <v>5052</v>
      </c>
      <c r="T4468" s="9" t="s">
        <v>32</v>
      </c>
      <c r="U4468" s="9" t="s">
        <v>5048</v>
      </c>
      <c r="V4468" s="9" t="s">
        <v>5048</v>
      </c>
      <c r="W4468" s="9" t="s">
        <v>5019</v>
      </c>
      <c r="X4468" s="10" t="s">
        <v>4985</v>
      </c>
      <c r="Y4468" s="10" t="s">
        <v>4997</v>
      </c>
      <c r="Z4468" s="10" t="s">
        <v>4993</v>
      </c>
      <c r="AA4468" s="10" t="s">
        <v>4989</v>
      </c>
      <c r="AB4468" s="10" t="s">
        <v>12941</v>
      </c>
      <c r="AC4468" s="9" t="s">
        <v>5006</v>
      </c>
      <c r="AD4468" s="29"/>
      <c r="AE4468" s="20" t="str">
        <f>VLOOKUP(E4468,'FILIAIS PETZ'!A:Q,17,0)</f>
        <v>SP3</v>
      </c>
      <c r="AF4468" s="20" t="str">
        <f>VLOOKUP(E4468,'FILIAIS PETZ'!A:Q,3,0)</f>
        <v>FELICIO</v>
      </c>
      <c r="AG4468" s="20" t="str">
        <f>VLOOKUP(E4468,'FILIAIS PETZ'!A:Q,2,0)</f>
        <v>R3</v>
      </c>
      <c r="AH4468" s="75">
        <v>120</v>
      </c>
      <c r="AI4468" s="16" t="s">
        <v>11474</v>
      </c>
      <c r="AJ4468" s="45"/>
      <c r="AK4468" s="44"/>
    </row>
    <row r="4469" spans="2:37" s="14" customFormat="1" ht="15" customHeight="1" thickBot="1" x14ac:dyDescent="0.25">
      <c r="B4469" s="18">
        <f>VLOOKUP(C4469,FORNECEDORES!D:E,2,0)</f>
        <v>530375</v>
      </c>
      <c r="C4469" s="19" t="str">
        <f>VLOOKUP(D4469,FORNECEDORES!A:D,4,0)</f>
        <v>23.080.842/0001-04</v>
      </c>
      <c r="D4469" s="17" t="s">
        <v>4370</v>
      </c>
      <c r="E4469" s="20" t="str">
        <f t="shared" si="295"/>
        <v>04 0138</v>
      </c>
      <c r="F4469" s="28" t="s">
        <v>8627</v>
      </c>
      <c r="G4469" s="21" t="str">
        <f>VLOOKUP(E4469,'FILIAIS PETZ'!A:E,5,0)</f>
        <v>PETZ JOÃO FIRMINO</v>
      </c>
      <c r="H4469" s="20" t="str">
        <f>VLOOKUP(E4469,'FILIAIS PETZ'!A:D,4,0)</f>
        <v>JFIR-SP</v>
      </c>
      <c r="I4469" s="46">
        <v>45492</v>
      </c>
      <c r="J4469" s="9">
        <v>950538</v>
      </c>
      <c r="K4469" s="84" t="s">
        <v>12276</v>
      </c>
      <c r="L4469" s="83" t="s">
        <v>12303</v>
      </c>
      <c r="M4469" s="46">
        <v>45509</v>
      </c>
      <c r="N4469" s="46">
        <v>45539</v>
      </c>
      <c r="O4469" s="46">
        <v>45524</v>
      </c>
      <c r="P4469" s="91" t="s">
        <v>4990</v>
      </c>
      <c r="Q4469" s="84" t="s">
        <v>5029</v>
      </c>
      <c r="R4469" s="91" t="s">
        <v>4991</v>
      </c>
      <c r="S4469" s="9" t="s">
        <v>5052</v>
      </c>
      <c r="T4469" s="9" t="s">
        <v>32</v>
      </c>
      <c r="U4469" s="9" t="s">
        <v>5048</v>
      </c>
      <c r="V4469" s="9" t="s">
        <v>5048</v>
      </c>
      <c r="W4469" s="9" t="s">
        <v>5019</v>
      </c>
      <c r="X4469" s="10" t="s">
        <v>4985</v>
      </c>
      <c r="Y4469" s="10" t="s">
        <v>4997</v>
      </c>
      <c r="Z4469" s="10" t="s">
        <v>4993</v>
      </c>
      <c r="AA4469" s="10" t="s">
        <v>4989</v>
      </c>
      <c r="AB4469" s="10" t="s">
        <v>12941</v>
      </c>
      <c r="AC4469" s="9" t="s">
        <v>5006</v>
      </c>
      <c r="AD4469" s="29"/>
      <c r="AE4469" s="20" t="str">
        <f>VLOOKUP(E4469,'FILIAIS PETZ'!A:Q,17,0)</f>
        <v>SP3</v>
      </c>
      <c r="AF4469" s="20" t="str">
        <f>VLOOKUP(E4469,'FILIAIS PETZ'!A:Q,3,0)</f>
        <v>FELICIO</v>
      </c>
      <c r="AG4469" s="20" t="str">
        <f>VLOOKUP(E4469,'FILIAIS PETZ'!A:Q,2,0)</f>
        <v>R3</v>
      </c>
      <c r="AH4469" s="75">
        <v>430</v>
      </c>
      <c r="AI4469" s="16" t="s">
        <v>11475</v>
      </c>
      <c r="AJ4469" s="45"/>
      <c r="AK4469" s="44"/>
    </row>
    <row r="4470" spans="2:37" s="14" customFormat="1" ht="15" customHeight="1" thickBot="1" x14ac:dyDescent="0.25">
      <c r="B4470" s="18">
        <f>VLOOKUP(C4470,FORNECEDORES!D:E,2,0)</f>
        <v>530375</v>
      </c>
      <c r="C4470" s="19" t="str">
        <f>VLOOKUP(D4470,FORNECEDORES!A:D,4,0)</f>
        <v>23.080.842/0001-04</v>
      </c>
      <c r="D4470" s="17" t="s">
        <v>4370</v>
      </c>
      <c r="E4470" s="20" t="str">
        <f t="shared" si="295"/>
        <v>04 0138</v>
      </c>
      <c r="F4470" s="28" t="s">
        <v>8627</v>
      </c>
      <c r="G4470" s="21" t="str">
        <f>VLOOKUP(E4470,'FILIAIS PETZ'!A:E,5,0)</f>
        <v>PETZ JOÃO FIRMINO</v>
      </c>
      <c r="H4470" s="20" t="str">
        <f>VLOOKUP(E4470,'FILIAIS PETZ'!A:D,4,0)</f>
        <v>JFIR-SP</v>
      </c>
      <c r="I4470" s="46">
        <v>45492</v>
      </c>
      <c r="J4470" s="9">
        <v>950539</v>
      </c>
      <c r="K4470" s="84" t="s">
        <v>12276</v>
      </c>
      <c r="L4470" s="83" t="s">
        <v>12304</v>
      </c>
      <c r="M4470" s="46">
        <v>45509</v>
      </c>
      <c r="N4470" s="46">
        <v>45539</v>
      </c>
      <c r="O4470" s="46">
        <v>45524</v>
      </c>
      <c r="P4470" s="91" t="s">
        <v>4990</v>
      </c>
      <c r="Q4470" s="84" t="s">
        <v>5029</v>
      </c>
      <c r="R4470" s="91" t="s">
        <v>4991</v>
      </c>
      <c r="S4470" s="9" t="s">
        <v>5052</v>
      </c>
      <c r="T4470" s="9" t="s">
        <v>32</v>
      </c>
      <c r="U4470" s="9" t="s">
        <v>5048</v>
      </c>
      <c r="V4470" s="9" t="s">
        <v>5048</v>
      </c>
      <c r="W4470" s="9" t="s">
        <v>5034</v>
      </c>
      <c r="X4470" s="10" t="s">
        <v>4985</v>
      </c>
      <c r="Y4470" s="10" t="s">
        <v>4997</v>
      </c>
      <c r="Z4470" s="10" t="s">
        <v>4993</v>
      </c>
      <c r="AA4470" s="10" t="s">
        <v>4989</v>
      </c>
      <c r="AB4470" s="10" t="s">
        <v>12941</v>
      </c>
      <c r="AC4470" s="9" t="s">
        <v>5006</v>
      </c>
      <c r="AD4470" s="29"/>
      <c r="AE4470" s="20" t="str">
        <f>VLOOKUP(E4470,'FILIAIS PETZ'!A:Q,17,0)</f>
        <v>SP3</v>
      </c>
      <c r="AF4470" s="20" t="str">
        <f>VLOOKUP(E4470,'FILIAIS PETZ'!A:Q,3,0)</f>
        <v>FELICIO</v>
      </c>
      <c r="AG4470" s="20" t="str">
        <f>VLOOKUP(E4470,'FILIAIS PETZ'!A:Q,2,0)</f>
        <v>R3</v>
      </c>
      <c r="AH4470" s="75">
        <v>800</v>
      </c>
      <c r="AI4470" s="16" t="s">
        <v>11476</v>
      </c>
      <c r="AJ4470" s="45"/>
      <c r="AK4470" s="44"/>
    </row>
    <row r="4471" spans="2:37" s="14" customFormat="1" ht="15" customHeight="1" thickBot="1" x14ac:dyDescent="0.25">
      <c r="B4471" s="18">
        <f>VLOOKUP(C4471,FORNECEDORES!D:E,2,0)</f>
        <v>530375</v>
      </c>
      <c r="C4471" s="19" t="str">
        <f>VLOOKUP(D4471,FORNECEDORES!A:D,4,0)</f>
        <v>23.080.842/0001-04</v>
      </c>
      <c r="D4471" s="17" t="s">
        <v>4370</v>
      </c>
      <c r="E4471" s="20" t="str">
        <f t="shared" si="295"/>
        <v>04 0243</v>
      </c>
      <c r="F4471" s="28" t="s">
        <v>8973</v>
      </c>
      <c r="G4471" s="21" t="str">
        <f>VLOOKUP(E4471,'FILIAIS PETZ'!A:E,5,0)</f>
        <v>PETZ SHOPPING GOLDEN SQUARE</v>
      </c>
      <c r="H4471" s="20" t="str">
        <f>VLOOKUP(E4471,'FILIAIS PETZ'!A:D,4,0)</f>
        <v>SGSQ-SP</v>
      </c>
      <c r="I4471" s="46">
        <v>45492</v>
      </c>
      <c r="J4471" s="9">
        <v>950540</v>
      </c>
      <c r="K4471" s="84" t="s">
        <v>12276</v>
      </c>
      <c r="L4471" s="83" t="s">
        <v>12305</v>
      </c>
      <c r="M4471" s="46">
        <v>45509</v>
      </c>
      <c r="N4471" s="46">
        <v>45539</v>
      </c>
      <c r="O4471" s="46">
        <v>45524</v>
      </c>
      <c r="P4471" s="91" t="s">
        <v>4990</v>
      </c>
      <c r="Q4471" s="84" t="s">
        <v>5029</v>
      </c>
      <c r="R4471" s="91" t="s">
        <v>4991</v>
      </c>
      <c r="S4471" s="9" t="s">
        <v>5052</v>
      </c>
      <c r="T4471" s="9" t="s">
        <v>32</v>
      </c>
      <c r="U4471" s="9" t="s">
        <v>5048</v>
      </c>
      <c r="V4471" s="9" t="s">
        <v>5048</v>
      </c>
      <c r="W4471" s="9" t="s">
        <v>5107</v>
      </c>
      <c r="X4471" s="10" t="s">
        <v>4985</v>
      </c>
      <c r="Y4471" s="10" t="s">
        <v>4997</v>
      </c>
      <c r="Z4471" s="10" t="s">
        <v>4993</v>
      </c>
      <c r="AA4471" s="10" t="s">
        <v>4989</v>
      </c>
      <c r="AB4471" s="10" t="s">
        <v>12941</v>
      </c>
      <c r="AC4471" s="9" t="s">
        <v>5006</v>
      </c>
      <c r="AD4471" s="29"/>
      <c r="AE4471" s="20" t="str">
        <f>VLOOKUP(E4471,'FILIAIS PETZ'!A:Q,17,0)</f>
        <v>SP3</v>
      </c>
      <c r="AF4471" s="20" t="str">
        <f>VLOOKUP(E4471,'FILIAIS PETZ'!A:Q,3,0)</f>
        <v>FELICIO</v>
      </c>
      <c r="AG4471" s="20" t="str">
        <f>VLOOKUP(E4471,'FILIAIS PETZ'!A:Q,2,0)</f>
        <v>R3</v>
      </c>
      <c r="AH4471" s="75">
        <v>110</v>
      </c>
      <c r="AI4471" s="16" t="s">
        <v>11477</v>
      </c>
      <c r="AJ4471" s="45"/>
      <c r="AK4471" s="44"/>
    </row>
    <row r="4472" spans="2:37" s="14" customFormat="1" ht="15" customHeight="1" thickBot="1" x14ac:dyDescent="0.25">
      <c r="B4472" s="18">
        <f>VLOOKUP(C4472,FORNECEDORES!D:E,2,0)</f>
        <v>530375</v>
      </c>
      <c r="C4472" s="19" t="str">
        <f>VLOOKUP(D4472,FORNECEDORES!A:D,4,0)</f>
        <v>23.080.842/0001-04</v>
      </c>
      <c r="D4472" s="17" t="s">
        <v>4370</v>
      </c>
      <c r="E4472" s="20" t="str">
        <f t="shared" si="295"/>
        <v>04 0243</v>
      </c>
      <c r="F4472" s="28" t="s">
        <v>8973</v>
      </c>
      <c r="G4472" s="21" t="str">
        <f>VLOOKUP(E4472,'FILIAIS PETZ'!A:E,5,0)</f>
        <v>PETZ SHOPPING GOLDEN SQUARE</v>
      </c>
      <c r="H4472" s="20" t="str">
        <f>VLOOKUP(E4472,'FILIAIS PETZ'!A:D,4,0)</f>
        <v>SGSQ-SP</v>
      </c>
      <c r="I4472" s="46">
        <v>45492</v>
      </c>
      <c r="J4472" s="9">
        <v>950541</v>
      </c>
      <c r="K4472" s="84" t="s">
        <v>12276</v>
      </c>
      <c r="L4472" s="83" t="s">
        <v>12306</v>
      </c>
      <c r="M4472" s="46">
        <v>45509</v>
      </c>
      <c r="N4472" s="46">
        <v>45539</v>
      </c>
      <c r="O4472" s="46">
        <v>45524</v>
      </c>
      <c r="P4472" s="91" t="s">
        <v>4990</v>
      </c>
      <c r="Q4472" s="84" t="s">
        <v>5029</v>
      </c>
      <c r="R4472" s="91" t="s">
        <v>4991</v>
      </c>
      <c r="S4472" s="9" t="s">
        <v>5052</v>
      </c>
      <c r="T4472" s="9" t="s">
        <v>32</v>
      </c>
      <c r="U4472" s="9" t="s">
        <v>5048</v>
      </c>
      <c r="V4472" s="9" t="s">
        <v>5048</v>
      </c>
      <c r="W4472" s="9" t="s">
        <v>5034</v>
      </c>
      <c r="X4472" s="10" t="s">
        <v>4985</v>
      </c>
      <c r="Y4472" s="10" t="s">
        <v>4997</v>
      </c>
      <c r="Z4472" s="10" t="s">
        <v>4993</v>
      </c>
      <c r="AA4472" s="10" t="s">
        <v>4989</v>
      </c>
      <c r="AB4472" s="10" t="s">
        <v>12941</v>
      </c>
      <c r="AC4472" s="9" t="s">
        <v>5006</v>
      </c>
      <c r="AD4472" s="29"/>
      <c r="AE4472" s="20" t="str">
        <f>VLOOKUP(E4472,'FILIAIS PETZ'!A:Q,17,0)</f>
        <v>SP3</v>
      </c>
      <c r="AF4472" s="20" t="str">
        <f>VLOOKUP(E4472,'FILIAIS PETZ'!A:Q,3,0)</f>
        <v>FELICIO</v>
      </c>
      <c r="AG4472" s="20" t="str">
        <f>VLOOKUP(E4472,'FILIAIS PETZ'!A:Q,2,0)</f>
        <v>R3</v>
      </c>
      <c r="AH4472" s="75">
        <v>40</v>
      </c>
      <c r="AI4472" s="16" t="s">
        <v>11478</v>
      </c>
      <c r="AJ4472" s="45"/>
      <c r="AK4472" s="44"/>
    </row>
    <row r="4473" spans="2:37" s="14" customFormat="1" ht="15" customHeight="1" thickBot="1" x14ac:dyDescent="0.25">
      <c r="B4473" s="18">
        <f>VLOOKUP(C4473,FORNECEDORES!D:E,2,0)</f>
        <v>530375</v>
      </c>
      <c r="C4473" s="19" t="str">
        <f>VLOOKUP(D4473,FORNECEDORES!A:D,4,0)</f>
        <v>23.080.842/0001-04</v>
      </c>
      <c r="D4473" s="17" t="s">
        <v>4370</v>
      </c>
      <c r="E4473" s="20" t="str">
        <f t="shared" si="295"/>
        <v>04 0243</v>
      </c>
      <c r="F4473" s="28" t="s">
        <v>8973</v>
      </c>
      <c r="G4473" s="21" t="str">
        <f>VLOOKUP(E4473,'FILIAIS PETZ'!A:E,5,0)</f>
        <v>PETZ SHOPPING GOLDEN SQUARE</v>
      </c>
      <c r="H4473" s="20" t="str">
        <f>VLOOKUP(E4473,'FILIAIS PETZ'!A:D,4,0)</f>
        <v>SGSQ-SP</v>
      </c>
      <c r="I4473" s="46">
        <v>45492</v>
      </c>
      <c r="J4473" s="9">
        <v>950542</v>
      </c>
      <c r="K4473" s="84" t="s">
        <v>12276</v>
      </c>
      <c r="L4473" s="83" t="s">
        <v>12307</v>
      </c>
      <c r="M4473" s="46">
        <v>45509</v>
      </c>
      <c r="N4473" s="46">
        <v>45539</v>
      </c>
      <c r="O4473" s="46">
        <v>45524</v>
      </c>
      <c r="P4473" s="91" t="s">
        <v>4990</v>
      </c>
      <c r="Q4473" s="84" t="s">
        <v>5029</v>
      </c>
      <c r="R4473" s="91" t="s">
        <v>4991</v>
      </c>
      <c r="S4473" s="9" t="s">
        <v>5052</v>
      </c>
      <c r="T4473" s="9" t="s">
        <v>32</v>
      </c>
      <c r="U4473" s="9" t="s">
        <v>5048</v>
      </c>
      <c r="V4473" s="9" t="s">
        <v>5048</v>
      </c>
      <c r="W4473" s="9" t="s">
        <v>5019</v>
      </c>
      <c r="X4473" s="10" t="s">
        <v>4985</v>
      </c>
      <c r="Y4473" s="10" t="s">
        <v>4997</v>
      </c>
      <c r="Z4473" s="10" t="s">
        <v>4993</v>
      </c>
      <c r="AA4473" s="10" t="s">
        <v>4989</v>
      </c>
      <c r="AB4473" s="10" t="s">
        <v>12941</v>
      </c>
      <c r="AC4473" s="9" t="s">
        <v>5006</v>
      </c>
      <c r="AD4473" s="29"/>
      <c r="AE4473" s="20" t="str">
        <f>VLOOKUP(E4473,'FILIAIS PETZ'!A:Q,17,0)</f>
        <v>SP3</v>
      </c>
      <c r="AF4473" s="20" t="str">
        <f>VLOOKUP(E4473,'FILIAIS PETZ'!A:Q,3,0)</f>
        <v>FELICIO</v>
      </c>
      <c r="AG4473" s="20" t="str">
        <f>VLOOKUP(E4473,'FILIAIS PETZ'!A:Q,2,0)</f>
        <v>R3</v>
      </c>
      <c r="AH4473" s="75">
        <v>55</v>
      </c>
      <c r="AI4473" s="16" t="s">
        <v>11479</v>
      </c>
      <c r="AJ4473" s="45"/>
      <c r="AK4473" s="44"/>
    </row>
    <row r="4474" spans="2:37" s="14" customFormat="1" ht="15" customHeight="1" thickBot="1" x14ac:dyDescent="0.25">
      <c r="B4474" s="18">
        <f>VLOOKUP(C4474,FORNECEDORES!D:E,2,0)</f>
        <v>530375</v>
      </c>
      <c r="C4474" s="19" t="str">
        <f>VLOOKUP(D4474,FORNECEDORES!A:D,4,0)</f>
        <v>23.080.842/0001-04</v>
      </c>
      <c r="D4474" s="17" t="s">
        <v>4370</v>
      </c>
      <c r="E4474" s="20" t="str">
        <f t="shared" si="295"/>
        <v>04 0243</v>
      </c>
      <c r="F4474" s="28" t="s">
        <v>8973</v>
      </c>
      <c r="G4474" s="21" t="str">
        <f>VLOOKUP(E4474,'FILIAIS PETZ'!A:E,5,0)</f>
        <v>PETZ SHOPPING GOLDEN SQUARE</v>
      </c>
      <c r="H4474" s="20" t="str">
        <f>VLOOKUP(E4474,'FILIAIS PETZ'!A:D,4,0)</f>
        <v>SGSQ-SP</v>
      </c>
      <c r="I4474" s="46">
        <v>45492</v>
      </c>
      <c r="J4474" s="9">
        <v>950543</v>
      </c>
      <c r="K4474" s="84" t="s">
        <v>12276</v>
      </c>
      <c r="L4474" s="83" t="s">
        <v>12308</v>
      </c>
      <c r="M4474" s="46">
        <v>45509</v>
      </c>
      <c r="N4474" s="46">
        <v>45539</v>
      </c>
      <c r="O4474" s="46">
        <v>45524</v>
      </c>
      <c r="P4474" s="91" t="s">
        <v>4990</v>
      </c>
      <c r="Q4474" s="84" t="s">
        <v>5029</v>
      </c>
      <c r="R4474" s="91" t="s">
        <v>4991</v>
      </c>
      <c r="S4474" s="9" t="s">
        <v>5052</v>
      </c>
      <c r="T4474" s="9" t="s">
        <v>32</v>
      </c>
      <c r="U4474" s="9" t="s">
        <v>5048</v>
      </c>
      <c r="V4474" s="9" t="s">
        <v>5048</v>
      </c>
      <c r="W4474" s="9" t="s">
        <v>5019</v>
      </c>
      <c r="X4474" s="10" t="s">
        <v>4985</v>
      </c>
      <c r="Y4474" s="10" t="s">
        <v>4997</v>
      </c>
      <c r="Z4474" s="10" t="s">
        <v>4993</v>
      </c>
      <c r="AA4474" s="10" t="s">
        <v>4989</v>
      </c>
      <c r="AB4474" s="10" t="s">
        <v>12941</v>
      </c>
      <c r="AC4474" s="9" t="s">
        <v>5006</v>
      </c>
      <c r="AD4474" s="29"/>
      <c r="AE4474" s="20" t="str">
        <f>VLOOKUP(E4474,'FILIAIS PETZ'!A:Q,17,0)</f>
        <v>SP3</v>
      </c>
      <c r="AF4474" s="20" t="str">
        <f>VLOOKUP(E4474,'FILIAIS PETZ'!A:Q,3,0)</f>
        <v>FELICIO</v>
      </c>
      <c r="AG4474" s="20" t="str">
        <f>VLOOKUP(E4474,'FILIAIS PETZ'!A:Q,2,0)</f>
        <v>R3</v>
      </c>
      <c r="AH4474" s="75">
        <v>55</v>
      </c>
      <c r="AI4474" s="16" t="s">
        <v>11480</v>
      </c>
      <c r="AJ4474" s="45"/>
      <c r="AK4474" s="44"/>
    </row>
    <row r="4475" spans="2:37" s="14" customFormat="1" ht="15" customHeight="1" thickBot="1" x14ac:dyDescent="0.25">
      <c r="B4475" s="18">
        <f>VLOOKUP(C4475,FORNECEDORES!D:E,2,0)</f>
        <v>530375</v>
      </c>
      <c r="C4475" s="19" t="str">
        <f>VLOOKUP(D4475,FORNECEDORES!A:D,4,0)</f>
        <v>23.080.842/0001-04</v>
      </c>
      <c r="D4475" s="17" t="s">
        <v>4370</v>
      </c>
      <c r="E4475" s="20" t="str">
        <f t="shared" si="295"/>
        <v>04 0243</v>
      </c>
      <c r="F4475" s="28" t="s">
        <v>8973</v>
      </c>
      <c r="G4475" s="21" t="str">
        <f>VLOOKUP(E4475,'FILIAIS PETZ'!A:E,5,0)</f>
        <v>PETZ SHOPPING GOLDEN SQUARE</v>
      </c>
      <c r="H4475" s="20" t="str">
        <f>VLOOKUP(E4475,'FILIAIS PETZ'!A:D,4,0)</f>
        <v>SGSQ-SP</v>
      </c>
      <c r="I4475" s="46">
        <v>45492</v>
      </c>
      <c r="J4475" s="9">
        <v>950544</v>
      </c>
      <c r="K4475" s="84" t="s">
        <v>12276</v>
      </c>
      <c r="L4475" s="83" t="s">
        <v>12309</v>
      </c>
      <c r="M4475" s="46">
        <v>45509</v>
      </c>
      <c r="N4475" s="46">
        <v>45539</v>
      </c>
      <c r="O4475" s="46">
        <v>45524</v>
      </c>
      <c r="P4475" s="91" t="s">
        <v>4990</v>
      </c>
      <c r="Q4475" s="84" t="s">
        <v>5029</v>
      </c>
      <c r="R4475" s="91" t="s">
        <v>4991</v>
      </c>
      <c r="S4475" s="9" t="s">
        <v>5052</v>
      </c>
      <c r="T4475" s="9" t="s">
        <v>32</v>
      </c>
      <c r="U4475" s="9" t="s">
        <v>5048</v>
      </c>
      <c r="V4475" s="9" t="s">
        <v>5048</v>
      </c>
      <c r="W4475" s="9" t="s">
        <v>5019</v>
      </c>
      <c r="X4475" s="10" t="s">
        <v>4985</v>
      </c>
      <c r="Y4475" s="10" t="s">
        <v>4997</v>
      </c>
      <c r="Z4475" s="10" t="s">
        <v>4993</v>
      </c>
      <c r="AA4475" s="10" t="s">
        <v>4989</v>
      </c>
      <c r="AB4475" s="10" t="s">
        <v>12941</v>
      </c>
      <c r="AC4475" s="9" t="s">
        <v>5006</v>
      </c>
      <c r="AD4475" s="29"/>
      <c r="AE4475" s="20" t="str">
        <f>VLOOKUP(E4475,'FILIAIS PETZ'!A:Q,17,0)</f>
        <v>SP3</v>
      </c>
      <c r="AF4475" s="20" t="str">
        <f>VLOOKUP(E4475,'FILIAIS PETZ'!A:Q,3,0)</f>
        <v>FELICIO</v>
      </c>
      <c r="AG4475" s="20" t="str">
        <f>VLOOKUP(E4475,'FILIAIS PETZ'!A:Q,2,0)</f>
        <v>R3</v>
      </c>
      <c r="AH4475" s="75">
        <v>240</v>
      </c>
      <c r="AI4475" s="16" t="s">
        <v>11481</v>
      </c>
      <c r="AJ4475" s="45"/>
      <c r="AK4475" s="44"/>
    </row>
    <row r="4476" spans="2:37" s="14" customFormat="1" ht="15" customHeight="1" thickBot="1" x14ac:dyDescent="0.25">
      <c r="B4476" s="18">
        <f>VLOOKUP(C4476,FORNECEDORES!D:E,2,0)</f>
        <v>530375</v>
      </c>
      <c r="C4476" s="19" t="str">
        <f>VLOOKUP(D4476,FORNECEDORES!A:D,4,0)</f>
        <v>23.080.842/0001-04</v>
      </c>
      <c r="D4476" s="17" t="s">
        <v>4370</v>
      </c>
      <c r="E4476" s="20" t="str">
        <f t="shared" si="295"/>
        <v>04 0044</v>
      </c>
      <c r="F4476" s="28" t="s">
        <v>8974</v>
      </c>
      <c r="G4476" s="21" t="str">
        <f>VLOOKUP(E4476,'FILIAIS PETZ'!A:E,5,0)</f>
        <v>PETZ SANTO ANDRE</v>
      </c>
      <c r="H4476" s="20" t="str">
        <f>VLOOKUP(E4476,'FILIAIS PETZ'!A:D,4,0)</f>
        <v>STAD-SP</v>
      </c>
      <c r="I4476" s="46">
        <v>45492</v>
      </c>
      <c r="J4476" s="9">
        <v>950545</v>
      </c>
      <c r="K4476" s="84" t="s">
        <v>12276</v>
      </c>
      <c r="L4476" s="83" t="s">
        <v>12310</v>
      </c>
      <c r="M4476" s="46">
        <v>45509</v>
      </c>
      <c r="N4476" s="46">
        <v>45539</v>
      </c>
      <c r="O4476" s="46">
        <v>45524</v>
      </c>
      <c r="P4476" s="91" t="s">
        <v>4990</v>
      </c>
      <c r="Q4476" s="84" t="s">
        <v>5029</v>
      </c>
      <c r="R4476" s="91" t="s">
        <v>4991</v>
      </c>
      <c r="S4476" s="9" t="s">
        <v>5052</v>
      </c>
      <c r="T4476" s="9" t="s">
        <v>32</v>
      </c>
      <c r="U4476" s="9" t="s">
        <v>5048</v>
      </c>
      <c r="V4476" s="9" t="s">
        <v>5048</v>
      </c>
      <c r="W4476" s="9" t="s">
        <v>5019</v>
      </c>
      <c r="X4476" s="10" t="s">
        <v>4985</v>
      </c>
      <c r="Y4476" s="10" t="s">
        <v>4997</v>
      </c>
      <c r="Z4476" s="10" t="s">
        <v>4993</v>
      </c>
      <c r="AA4476" s="10" t="s">
        <v>4989</v>
      </c>
      <c r="AB4476" s="10" t="s">
        <v>12941</v>
      </c>
      <c r="AC4476" s="9" t="s">
        <v>5006</v>
      </c>
      <c r="AD4476" s="29"/>
      <c r="AE4476" s="20" t="str">
        <f>VLOOKUP(E4476,'FILIAIS PETZ'!A:Q,17,0)</f>
        <v>SP3</v>
      </c>
      <c r="AF4476" s="20" t="str">
        <f>VLOOKUP(E4476,'FILIAIS PETZ'!A:Q,3,0)</f>
        <v>FELICIO</v>
      </c>
      <c r="AG4476" s="20" t="str">
        <f>VLOOKUP(E4476,'FILIAIS PETZ'!A:Q,2,0)</f>
        <v>R3</v>
      </c>
      <c r="AH4476" s="75">
        <v>140</v>
      </c>
      <c r="AI4476" s="16" t="s">
        <v>11482</v>
      </c>
      <c r="AJ4476" s="45"/>
      <c r="AK4476" s="44"/>
    </row>
    <row r="4477" spans="2:37" s="14" customFormat="1" ht="15" customHeight="1" thickBot="1" x14ac:dyDescent="0.25">
      <c r="B4477" s="18">
        <f>VLOOKUP(C4477,FORNECEDORES!D:E,2,0)</f>
        <v>530375</v>
      </c>
      <c r="C4477" s="19" t="str">
        <f>VLOOKUP(D4477,FORNECEDORES!A:D,4,0)</f>
        <v>23.080.842/0001-04</v>
      </c>
      <c r="D4477" s="17" t="s">
        <v>4370</v>
      </c>
      <c r="E4477" s="20" t="str">
        <f t="shared" si="295"/>
        <v>04 0044</v>
      </c>
      <c r="F4477" s="28" t="s">
        <v>8974</v>
      </c>
      <c r="G4477" s="21" t="str">
        <f>VLOOKUP(E4477,'FILIAIS PETZ'!A:E,5,0)</f>
        <v>PETZ SANTO ANDRE</v>
      </c>
      <c r="H4477" s="20" t="str">
        <f>VLOOKUP(E4477,'FILIAIS PETZ'!A:D,4,0)</f>
        <v>STAD-SP</v>
      </c>
      <c r="I4477" s="46">
        <v>45492</v>
      </c>
      <c r="J4477" s="9">
        <v>950546</v>
      </c>
      <c r="K4477" s="84" t="s">
        <v>12276</v>
      </c>
      <c r="L4477" s="83" t="s">
        <v>12311</v>
      </c>
      <c r="M4477" s="46">
        <v>45509</v>
      </c>
      <c r="N4477" s="46">
        <v>45539</v>
      </c>
      <c r="O4477" s="46">
        <v>45524</v>
      </c>
      <c r="P4477" s="91" t="s">
        <v>4990</v>
      </c>
      <c r="Q4477" s="84" t="s">
        <v>5029</v>
      </c>
      <c r="R4477" s="91" t="s">
        <v>4991</v>
      </c>
      <c r="S4477" s="9" t="s">
        <v>5052</v>
      </c>
      <c r="T4477" s="9" t="s">
        <v>32</v>
      </c>
      <c r="U4477" s="9" t="s">
        <v>5048</v>
      </c>
      <c r="V4477" s="9" t="s">
        <v>5048</v>
      </c>
      <c r="W4477" s="9" t="s">
        <v>5024</v>
      </c>
      <c r="X4477" s="10" t="s">
        <v>4985</v>
      </c>
      <c r="Y4477" s="10" t="s">
        <v>4997</v>
      </c>
      <c r="Z4477" s="10" t="s">
        <v>4993</v>
      </c>
      <c r="AA4477" s="10" t="s">
        <v>4989</v>
      </c>
      <c r="AB4477" s="10" t="s">
        <v>12941</v>
      </c>
      <c r="AC4477" s="9" t="s">
        <v>5006</v>
      </c>
      <c r="AD4477" s="29"/>
      <c r="AE4477" s="20" t="str">
        <f>VLOOKUP(E4477,'FILIAIS PETZ'!A:Q,17,0)</f>
        <v>SP3</v>
      </c>
      <c r="AF4477" s="20" t="str">
        <f>VLOOKUP(E4477,'FILIAIS PETZ'!A:Q,3,0)</f>
        <v>FELICIO</v>
      </c>
      <c r="AG4477" s="20" t="str">
        <f>VLOOKUP(E4477,'FILIAIS PETZ'!A:Q,2,0)</f>
        <v>R3</v>
      </c>
      <c r="AH4477" s="75">
        <v>290</v>
      </c>
      <c r="AI4477" s="16" t="s">
        <v>11483</v>
      </c>
      <c r="AJ4477" s="45"/>
      <c r="AK4477" s="44"/>
    </row>
    <row r="4478" spans="2:37" s="14" customFormat="1" ht="15" customHeight="1" thickBot="1" x14ac:dyDescent="0.25">
      <c r="B4478" s="18">
        <f>VLOOKUP(C4478,FORNECEDORES!D:E,2,0)</f>
        <v>530375</v>
      </c>
      <c r="C4478" s="19" t="str">
        <f>VLOOKUP(D4478,FORNECEDORES!A:D,4,0)</f>
        <v>23.080.842/0001-04</v>
      </c>
      <c r="D4478" s="17" t="s">
        <v>4370</v>
      </c>
      <c r="E4478" s="20" t="str">
        <f t="shared" si="295"/>
        <v>04 0044</v>
      </c>
      <c r="F4478" s="28" t="s">
        <v>8974</v>
      </c>
      <c r="G4478" s="21" t="str">
        <f>VLOOKUP(E4478,'FILIAIS PETZ'!A:E,5,0)</f>
        <v>PETZ SANTO ANDRE</v>
      </c>
      <c r="H4478" s="20" t="str">
        <f>VLOOKUP(E4478,'FILIAIS PETZ'!A:D,4,0)</f>
        <v>STAD-SP</v>
      </c>
      <c r="I4478" s="46">
        <v>45492</v>
      </c>
      <c r="J4478" s="9">
        <v>950547</v>
      </c>
      <c r="K4478" s="84" t="s">
        <v>12276</v>
      </c>
      <c r="L4478" s="83" t="s">
        <v>12312</v>
      </c>
      <c r="M4478" s="46">
        <v>45509</v>
      </c>
      <c r="N4478" s="46">
        <v>45539</v>
      </c>
      <c r="O4478" s="46">
        <v>45524</v>
      </c>
      <c r="P4478" s="91" t="s">
        <v>4990</v>
      </c>
      <c r="Q4478" s="84" t="s">
        <v>5029</v>
      </c>
      <c r="R4478" s="91" t="s">
        <v>4991</v>
      </c>
      <c r="S4478" s="9" t="s">
        <v>5052</v>
      </c>
      <c r="T4478" s="9" t="s">
        <v>32</v>
      </c>
      <c r="U4478" s="9" t="s">
        <v>5048</v>
      </c>
      <c r="V4478" s="9" t="s">
        <v>5048</v>
      </c>
      <c r="W4478" s="9" t="s">
        <v>5182</v>
      </c>
      <c r="X4478" s="10" t="s">
        <v>4985</v>
      </c>
      <c r="Y4478" s="10" t="s">
        <v>4997</v>
      </c>
      <c r="Z4478" s="10" t="s">
        <v>4993</v>
      </c>
      <c r="AA4478" s="10" t="s">
        <v>4989</v>
      </c>
      <c r="AB4478" s="10" t="s">
        <v>12941</v>
      </c>
      <c r="AC4478" s="9" t="s">
        <v>5006</v>
      </c>
      <c r="AD4478" s="29"/>
      <c r="AE4478" s="20" t="str">
        <f>VLOOKUP(E4478,'FILIAIS PETZ'!A:Q,17,0)</f>
        <v>SP3</v>
      </c>
      <c r="AF4478" s="20" t="str">
        <f>VLOOKUP(E4478,'FILIAIS PETZ'!A:Q,3,0)</f>
        <v>FELICIO</v>
      </c>
      <c r="AG4478" s="20" t="str">
        <f>VLOOKUP(E4478,'FILIAIS PETZ'!A:Q,2,0)</f>
        <v>R3</v>
      </c>
      <c r="AH4478" s="75">
        <v>220</v>
      </c>
      <c r="AI4478" s="16" t="s">
        <v>11484</v>
      </c>
      <c r="AJ4478" s="45"/>
      <c r="AK4478" s="44"/>
    </row>
    <row r="4479" spans="2:37" s="14" customFormat="1" ht="15" customHeight="1" thickBot="1" x14ac:dyDescent="0.25">
      <c r="B4479" s="18">
        <f>VLOOKUP(C4479,FORNECEDORES!D:E,2,0)</f>
        <v>530375</v>
      </c>
      <c r="C4479" s="19" t="str">
        <f>VLOOKUP(D4479,FORNECEDORES!A:D,4,0)</f>
        <v>23.080.842/0001-04</v>
      </c>
      <c r="D4479" s="17" t="s">
        <v>4370</v>
      </c>
      <c r="E4479" s="20" t="str">
        <f t="shared" si="295"/>
        <v>04 0044</v>
      </c>
      <c r="F4479" s="28" t="s">
        <v>8974</v>
      </c>
      <c r="G4479" s="21" t="str">
        <f>VLOOKUP(E4479,'FILIAIS PETZ'!A:E,5,0)</f>
        <v>PETZ SANTO ANDRE</v>
      </c>
      <c r="H4479" s="20" t="str">
        <f>VLOOKUP(E4479,'FILIAIS PETZ'!A:D,4,0)</f>
        <v>STAD-SP</v>
      </c>
      <c r="I4479" s="46">
        <v>45492</v>
      </c>
      <c r="J4479" s="9">
        <v>950548</v>
      </c>
      <c r="K4479" s="84" t="s">
        <v>12276</v>
      </c>
      <c r="L4479" s="83" t="s">
        <v>12313</v>
      </c>
      <c r="M4479" s="46">
        <v>45509</v>
      </c>
      <c r="N4479" s="46">
        <v>45539</v>
      </c>
      <c r="O4479" s="46">
        <v>45524</v>
      </c>
      <c r="P4479" s="91" t="s">
        <v>4990</v>
      </c>
      <c r="Q4479" s="84" t="s">
        <v>5029</v>
      </c>
      <c r="R4479" s="91" t="s">
        <v>4991</v>
      </c>
      <c r="S4479" s="9" t="s">
        <v>5052</v>
      </c>
      <c r="T4479" s="9" t="s">
        <v>32</v>
      </c>
      <c r="U4479" s="9" t="s">
        <v>5048</v>
      </c>
      <c r="V4479" s="9" t="s">
        <v>5048</v>
      </c>
      <c r="W4479" s="9" t="s">
        <v>5019</v>
      </c>
      <c r="X4479" s="10" t="s">
        <v>4985</v>
      </c>
      <c r="Y4479" s="10" t="s">
        <v>4997</v>
      </c>
      <c r="Z4479" s="10" t="s">
        <v>4993</v>
      </c>
      <c r="AA4479" s="10" t="s">
        <v>4989</v>
      </c>
      <c r="AB4479" s="10" t="s">
        <v>12941</v>
      </c>
      <c r="AC4479" s="9" t="s">
        <v>5006</v>
      </c>
      <c r="AD4479" s="29"/>
      <c r="AE4479" s="20" t="str">
        <f>VLOOKUP(E4479,'FILIAIS PETZ'!A:Q,17,0)</f>
        <v>SP3</v>
      </c>
      <c r="AF4479" s="20" t="str">
        <f>VLOOKUP(E4479,'FILIAIS PETZ'!A:Q,3,0)</f>
        <v>FELICIO</v>
      </c>
      <c r="AG4479" s="20" t="str">
        <f>VLOOKUP(E4479,'FILIAIS PETZ'!A:Q,2,0)</f>
        <v>R3</v>
      </c>
      <c r="AH4479" s="75">
        <v>110</v>
      </c>
      <c r="AI4479" s="16" t="s">
        <v>11485</v>
      </c>
      <c r="AJ4479" s="45"/>
      <c r="AK4479" s="44"/>
    </row>
    <row r="4480" spans="2:37" s="14" customFormat="1" ht="15" customHeight="1" thickBot="1" x14ac:dyDescent="0.25">
      <c r="B4480" s="18">
        <f>VLOOKUP(C4480,FORNECEDORES!D:E,2,0)</f>
        <v>530375</v>
      </c>
      <c r="C4480" s="19" t="str">
        <f>VLOOKUP(D4480,FORNECEDORES!A:D,4,0)</f>
        <v>23.080.842/0001-04</v>
      </c>
      <c r="D4480" s="17" t="s">
        <v>4370</v>
      </c>
      <c r="E4480" s="20" t="str">
        <f t="shared" si="295"/>
        <v>04 0044</v>
      </c>
      <c r="F4480" s="28" t="s">
        <v>8974</v>
      </c>
      <c r="G4480" s="21" t="str">
        <f>VLOOKUP(E4480,'FILIAIS PETZ'!A:E,5,0)</f>
        <v>PETZ SANTO ANDRE</v>
      </c>
      <c r="H4480" s="20" t="str">
        <f>VLOOKUP(E4480,'FILIAIS PETZ'!A:D,4,0)</f>
        <v>STAD-SP</v>
      </c>
      <c r="I4480" s="46">
        <v>45492</v>
      </c>
      <c r="J4480" s="9">
        <v>950549</v>
      </c>
      <c r="K4480" s="84" t="s">
        <v>12276</v>
      </c>
      <c r="L4480" s="83" t="s">
        <v>12314</v>
      </c>
      <c r="M4480" s="46">
        <v>45509</v>
      </c>
      <c r="N4480" s="46">
        <v>45539</v>
      </c>
      <c r="O4480" s="46">
        <v>45524</v>
      </c>
      <c r="P4480" s="91" t="s">
        <v>4990</v>
      </c>
      <c r="Q4480" s="84" t="s">
        <v>5029</v>
      </c>
      <c r="R4480" s="91" t="s">
        <v>4991</v>
      </c>
      <c r="S4480" s="9" t="s">
        <v>5052</v>
      </c>
      <c r="T4480" s="9" t="s">
        <v>32</v>
      </c>
      <c r="U4480" s="9" t="s">
        <v>5048</v>
      </c>
      <c r="V4480" s="9" t="s">
        <v>5048</v>
      </c>
      <c r="W4480" s="9" t="s">
        <v>5024</v>
      </c>
      <c r="X4480" s="10" t="s">
        <v>4985</v>
      </c>
      <c r="Y4480" s="10" t="s">
        <v>4997</v>
      </c>
      <c r="Z4480" s="10" t="s">
        <v>4993</v>
      </c>
      <c r="AA4480" s="10" t="s">
        <v>4989</v>
      </c>
      <c r="AB4480" s="10" t="s">
        <v>12941</v>
      </c>
      <c r="AC4480" s="9" t="s">
        <v>5006</v>
      </c>
      <c r="AD4480" s="29"/>
      <c r="AE4480" s="20" t="str">
        <f>VLOOKUP(E4480,'FILIAIS PETZ'!A:Q,17,0)</f>
        <v>SP3</v>
      </c>
      <c r="AF4480" s="20" t="str">
        <f>VLOOKUP(E4480,'FILIAIS PETZ'!A:Q,3,0)</f>
        <v>FELICIO</v>
      </c>
      <c r="AG4480" s="20" t="str">
        <f>VLOOKUP(E4480,'FILIAIS PETZ'!A:Q,2,0)</f>
        <v>R3</v>
      </c>
      <c r="AH4480" s="75">
        <v>480</v>
      </c>
      <c r="AI4480" s="16" t="s">
        <v>11486</v>
      </c>
      <c r="AJ4480" s="45"/>
      <c r="AK4480" s="44"/>
    </row>
    <row r="4481" spans="1:37" s="14" customFormat="1" ht="15" customHeight="1" thickBot="1" x14ac:dyDescent="0.25">
      <c r="B4481" s="18">
        <f>VLOOKUP(C4481,FORNECEDORES!D:E,2,0)</f>
        <v>530375</v>
      </c>
      <c r="C4481" s="19" t="str">
        <f>VLOOKUP(D4481,FORNECEDORES!A:D,4,0)</f>
        <v>23.080.842/0001-04</v>
      </c>
      <c r="D4481" s="17" t="s">
        <v>4370</v>
      </c>
      <c r="E4481" s="20" t="str">
        <f t="shared" si="295"/>
        <v>04 0044</v>
      </c>
      <c r="F4481" s="28" t="s">
        <v>8974</v>
      </c>
      <c r="G4481" s="21" t="str">
        <f>VLOOKUP(E4481,'FILIAIS PETZ'!A:E,5,0)</f>
        <v>PETZ SANTO ANDRE</v>
      </c>
      <c r="H4481" s="20" t="str">
        <f>VLOOKUP(E4481,'FILIAIS PETZ'!A:D,4,0)</f>
        <v>STAD-SP</v>
      </c>
      <c r="I4481" s="46">
        <v>45492</v>
      </c>
      <c r="J4481" s="9">
        <v>950550</v>
      </c>
      <c r="K4481" s="84" t="s">
        <v>12276</v>
      </c>
      <c r="L4481" s="83" t="s">
        <v>12315</v>
      </c>
      <c r="M4481" s="46">
        <v>45509</v>
      </c>
      <c r="N4481" s="46">
        <v>45539</v>
      </c>
      <c r="O4481" s="46">
        <v>45524</v>
      </c>
      <c r="P4481" s="91" t="s">
        <v>4990</v>
      </c>
      <c r="Q4481" s="84" t="s">
        <v>5029</v>
      </c>
      <c r="R4481" s="91" t="s">
        <v>4991</v>
      </c>
      <c r="S4481" s="9" t="s">
        <v>5052</v>
      </c>
      <c r="T4481" s="9" t="s">
        <v>32</v>
      </c>
      <c r="U4481" s="9" t="s">
        <v>5048</v>
      </c>
      <c r="V4481" s="9" t="s">
        <v>5048</v>
      </c>
      <c r="W4481" s="9" t="s">
        <v>5019</v>
      </c>
      <c r="X4481" s="10" t="s">
        <v>4985</v>
      </c>
      <c r="Y4481" s="10" t="s">
        <v>4997</v>
      </c>
      <c r="Z4481" s="10" t="s">
        <v>4993</v>
      </c>
      <c r="AA4481" s="10" t="s">
        <v>4989</v>
      </c>
      <c r="AB4481" s="10" t="s">
        <v>12941</v>
      </c>
      <c r="AC4481" s="9" t="s">
        <v>5006</v>
      </c>
      <c r="AD4481" s="29"/>
      <c r="AE4481" s="20" t="str">
        <f>VLOOKUP(E4481,'FILIAIS PETZ'!A:Q,17,0)</f>
        <v>SP3</v>
      </c>
      <c r="AF4481" s="20" t="str">
        <f>VLOOKUP(E4481,'FILIAIS PETZ'!A:Q,3,0)</f>
        <v>FELICIO</v>
      </c>
      <c r="AG4481" s="20" t="str">
        <f>VLOOKUP(E4481,'FILIAIS PETZ'!A:Q,2,0)</f>
        <v>R3</v>
      </c>
      <c r="AH4481" s="75">
        <v>280</v>
      </c>
      <c r="AI4481" s="16" t="s">
        <v>11487</v>
      </c>
      <c r="AJ4481" s="45"/>
      <c r="AK4481" s="44"/>
    </row>
    <row r="4482" spans="1:37" s="14" customFormat="1" ht="15" customHeight="1" thickBot="1" x14ac:dyDescent="0.25">
      <c r="B4482" s="18">
        <f>VLOOKUP(C4482,FORNECEDORES!D:E,2,0)</f>
        <v>530375</v>
      </c>
      <c r="C4482" s="19" t="str">
        <f>VLOOKUP(D4482,FORNECEDORES!A:D,4,0)</f>
        <v>23.080.842/0001-04</v>
      </c>
      <c r="D4482" s="17" t="s">
        <v>4370</v>
      </c>
      <c r="E4482" s="20" t="str">
        <f t="shared" si="295"/>
        <v>04 0003</v>
      </c>
      <c r="F4482" s="28" t="s">
        <v>8971</v>
      </c>
      <c r="G4482" s="21" t="str">
        <f>VLOOKUP(E4482,'FILIAIS PETZ'!A:E,5,0)</f>
        <v>PETZ SAO BERNARDO</v>
      </c>
      <c r="H4482" s="20" t="str">
        <f>VLOOKUP(E4482,'FILIAIS PETZ'!A:D,4,0)</f>
        <v>SBCA-SP</v>
      </c>
      <c r="I4482" s="46">
        <v>45492</v>
      </c>
      <c r="J4482" s="9">
        <v>950551</v>
      </c>
      <c r="K4482" s="84" t="s">
        <v>12276</v>
      </c>
      <c r="L4482" s="83" t="s">
        <v>12316</v>
      </c>
      <c r="M4482" s="46">
        <v>45509</v>
      </c>
      <c r="N4482" s="46">
        <v>45539</v>
      </c>
      <c r="O4482" s="46">
        <v>45524</v>
      </c>
      <c r="P4482" s="91" t="s">
        <v>4990</v>
      </c>
      <c r="Q4482" s="84" t="s">
        <v>5029</v>
      </c>
      <c r="R4482" s="91" t="s">
        <v>4991</v>
      </c>
      <c r="S4482" s="9" t="s">
        <v>5052</v>
      </c>
      <c r="T4482" s="9" t="s">
        <v>32</v>
      </c>
      <c r="U4482" s="9" t="s">
        <v>5048</v>
      </c>
      <c r="V4482" s="9" t="s">
        <v>5048</v>
      </c>
      <c r="W4482" s="9" t="s">
        <v>5019</v>
      </c>
      <c r="X4482" s="10" t="s">
        <v>4985</v>
      </c>
      <c r="Y4482" s="10" t="s">
        <v>4997</v>
      </c>
      <c r="Z4482" s="10" t="s">
        <v>4993</v>
      </c>
      <c r="AA4482" s="10" t="s">
        <v>4989</v>
      </c>
      <c r="AB4482" s="10" t="s">
        <v>12941</v>
      </c>
      <c r="AC4482" s="9" t="s">
        <v>5006</v>
      </c>
      <c r="AD4482" s="29"/>
      <c r="AE4482" s="20" t="str">
        <f>VLOOKUP(E4482,'FILIAIS PETZ'!A:Q,17,0)</f>
        <v>SP3</v>
      </c>
      <c r="AF4482" s="20" t="str">
        <f>VLOOKUP(E4482,'FILIAIS PETZ'!A:Q,3,0)</f>
        <v>FELICIO</v>
      </c>
      <c r="AG4482" s="20" t="str">
        <f>VLOOKUP(E4482,'FILIAIS PETZ'!A:Q,2,0)</f>
        <v>R3</v>
      </c>
      <c r="AH4482" s="75">
        <v>540</v>
      </c>
      <c r="AI4482" s="16" t="s">
        <v>11488</v>
      </c>
      <c r="AJ4482" s="45"/>
      <c r="AK4482" s="44"/>
    </row>
    <row r="4483" spans="1:37" s="14" customFormat="1" ht="15" customHeight="1" thickBot="1" x14ac:dyDescent="0.25">
      <c r="B4483" s="18">
        <f>VLOOKUP(C4483,FORNECEDORES!D:E,2,0)</f>
        <v>530375</v>
      </c>
      <c r="C4483" s="19" t="str">
        <f>VLOOKUP(D4483,FORNECEDORES!A:D,4,0)</f>
        <v>23.080.842/0001-04</v>
      </c>
      <c r="D4483" s="17" t="s">
        <v>4370</v>
      </c>
      <c r="E4483" s="20" t="str">
        <f t="shared" si="295"/>
        <v>04 0003</v>
      </c>
      <c r="F4483" s="28" t="s">
        <v>8971</v>
      </c>
      <c r="G4483" s="21" t="str">
        <f>VLOOKUP(E4483,'FILIAIS PETZ'!A:E,5,0)</f>
        <v>PETZ SAO BERNARDO</v>
      </c>
      <c r="H4483" s="20" t="str">
        <f>VLOOKUP(E4483,'FILIAIS PETZ'!A:D,4,0)</f>
        <v>SBCA-SP</v>
      </c>
      <c r="I4483" s="46">
        <v>45492</v>
      </c>
      <c r="J4483" s="9">
        <v>950552</v>
      </c>
      <c r="K4483" s="84" t="s">
        <v>12276</v>
      </c>
      <c r="L4483" s="83" t="s">
        <v>12317</v>
      </c>
      <c r="M4483" s="46">
        <v>45509</v>
      </c>
      <c r="N4483" s="46">
        <v>45539</v>
      </c>
      <c r="O4483" s="46">
        <v>45524</v>
      </c>
      <c r="P4483" s="91" t="s">
        <v>4990</v>
      </c>
      <c r="Q4483" s="84" t="s">
        <v>5029</v>
      </c>
      <c r="R4483" s="91" t="s">
        <v>4991</v>
      </c>
      <c r="S4483" s="9" t="s">
        <v>5052</v>
      </c>
      <c r="T4483" s="9" t="s">
        <v>32</v>
      </c>
      <c r="U4483" s="9" t="s">
        <v>5048</v>
      </c>
      <c r="V4483" s="9" t="s">
        <v>5048</v>
      </c>
      <c r="W4483" s="9" t="s">
        <v>5021</v>
      </c>
      <c r="X4483" s="10" t="s">
        <v>4985</v>
      </c>
      <c r="Y4483" s="10" t="s">
        <v>4997</v>
      </c>
      <c r="Z4483" s="10" t="s">
        <v>4993</v>
      </c>
      <c r="AA4483" s="10" t="s">
        <v>4989</v>
      </c>
      <c r="AB4483" s="10" t="s">
        <v>12941</v>
      </c>
      <c r="AC4483" s="9" t="s">
        <v>5006</v>
      </c>
      <c r="AD4483" s="29"/>
      <c r="AE4483" s="20" t="str">
        <f>VLOOKUP(E4483,'FILIAIS PETZ'!A:Q,17,0)</f>
        <v>SP3</v>
      </c>
      <c r="AF4483" s="20" t="str">
        <f>VLOOKUP(E4483,'FILIAIS PETZ'!A:Q,3,0)</f>
        <v>FELICIO</v>
      </c>
      <c r="AG4483" s="20" t="str">
        <f>VLOOKUP(E4483,'FILIAIS PETZ'!A:Q,2,0)</f>
        <v>R3</v>
      </c>
      <c r="AH4483" s="75">
        <v>110</v>
      </c>
      <c r="AI4483" s="16" t="s">
        <v>11489</v>
      </c>
      <c r="AJ4483" s="45"/>
      <c r="AK4483" s="44"/>
    </row>
    <row r="4484" spans="1:37" s="14" customFormat="1" ht="15" customHeight="1" thickBot="1" x14ac:dyDescent="0.25">
      <c r="B4484" s="18">
        <f>VLOOKUP(C4484,FORNECEDORES!D:E,2,0)</f>
        <v>530375</v>
      </c>
      <c r="C4484" s="19" t="str">
        <f>VLOOKUP(D4484,FORNECEDORES!A:D,4,0)</f>
        <v>23.080.842/0001-04</v>
      </c>
      <c r="D4484" s="17" t="s">
        <v>4370</v>
      </c>
      <c r="E4484" s="20" t="str">
        <f t="shared" si="295"/>
        <v>04 0003</v>
      </c>
      <c r="F4484" s="28" t="s">
        <v>8971</v>
      </c>
      <c r="G4484" s="21" t="str">
        <f>VLOOKUP(E4484,'FILIAIS PETZ'!A:E,5,0)</f>
        <v>PETZ SAO BERNARDO</v>
      </c>
      <c r="H4484" s="20" t="str">
        <f>VLOOKUP(E4484,'FILIAIS PETZ'!A:D,4,0)</f>
        <v>SBCA-SP</v>
      </c>
      <c r="I4484" s="46">
        <v>45492</v>
      </c>
      <c r="J4484" s="9">
        <v>950553</v>
      </c>
      <c r="K4484" s="84" t="s">
        <v>12276</v>
      </c>
      <c r="L4484" s="83" t="s">
        <v>12318</v>
      </c>
      <c r="M4484" s="46">
        <v>45509</v>
      </c>
      <c r="N4484" s="46">
        <v>45539</v>
      </c>
      <c r="O4484" s="46">
        <v>45524</v>
      </c>
      <c r="P4484" s="91" t="s">
        <v>4990</v>
      </c>
      <c r="Q4484" s="84" t="s">
        <v>5029</v>
      </c>
      <c r="R4484" s="91" t="s">
        <v>4991</v>
      </c>
      <c r="S4484" s="9" t="s">
        <v>5052</v>
      </c>
      <c r="T4484" s="9" t="s">
        <v>32</v>
      </c>
      <c r="U4484" s="9" t="s">
        <v>5048</v>
      </c>
      <c r="V4484" s="9" t="s">
        <v>5048</v>
      </c>
      <c r="W4484" s="9" t="s">
        <v>5021</v>
      </c>
      <c r="X4484" s="10" t="s">
        <v>4985</v>
      </c>
      <c r="Y4484" s="10" t="s">
        <v>4997</v>
      </c>
      <c r="Z4484" s="10" t="s">
        <v>4993</v>
      </c>
      <c r="AA4484" s="10" t="s">
        <v>4989</v>
      </c>
      <c r="AB4484" s="10" t="s">
        <v>12941</v>
      </c>
      <c r="AC4484" s="9" t="s">
        <v>5006</v>
      </c>
      <c r="AD4484" s="29"/>
      <c r="AE4484" s="20" t="str">
        <f>VLOOKUP(E4484,'FILIAIS PETZ'!A:Q,17,0)</f>
        <v>SP3</v>
      </c>
      <c r="AF4484" s="20" t="str">
        <f>VLOOKUP(E4484,'FILIAIS PETZ'!A:Q,3,0)</f>
        <v>FELICIO</v>
      </c>
      <c r="AG4484" s="20" t="str">
        <f>VLOOKUP(E4484,'FILIAIS PETZ'!A:Q,2,0)</f>
        <v>R3</v>
      </c>
      <c r="AH4484" s="75">
        <v>110</v>
      </c>
      <c r="AI4484" s="16" t="s">
        <v>11490</v>
      </c>
      <c r="AJ4484" s="45"/>
      <c r="AK4484" s="44"/>
    </row>
    <row r="4485" spans="1:37" s="14" customFormat="1" ht="15" customHeight="1" thickBot="1" x14ac:dyDescent="0.25">
      <c r="B4485" s="18">
        <f>VLOOKUP(C4485,FORNECEDORES!D:E,2,0)</f>
        <v>5428</v>
      </c>
      <c r="C4485" s="19" t="str">
        <f>VLOOKUP(D4485,FORNECEDORES!A:D,4,0)</f>
        <v>05.196.244/0001-05</v>
      </c>
      <c r="D4485" s="17" t="s">
        <v>1478</v>
      </c>
      <c r="E4485" s="20" t="str">
        <f t="shared" si="295"/>
        <v>04 0067</v>
      </c>
      <c r="F4485" s="28" t="s">
        <v>8611</v>
      </c>
      <c r="G4485" s="21" t="str">
        <f>VLOOKUP(E4485,'FILIAIS PETZ'!A:E,5,0)</f>
        <v>PETZ EXTRA RICARDO JAFET</v>
      </c>
      <c r="H4485" s="20" t="str">
        <f>VLOOKUP(E4485,'FILIAIS PETZ'!A:D,4,0)</f>
        <v>RJAF-SP</v>
      </c>
      <c r="I4485" s="46">
        <v>45495</v>
      </c>
      <c r="J4485" s="9">
        <v>950558</v>
      </c>
      <c r="K4485" s="84" t="s">
        <v>9047</v>
      </c>
      <c r="L4485" s="83" t="s">
        <v>11491</v>
      </c>
      <c r="M4485" s="46">
        <v>45495</v>
      </c>
      <c r="N4485" s="46">
        <v>45511</v>
      </c>
      <c r="O4485" s="46">
        <v>45495</v>
      </c>
      <c r="P4485" s="91" t="s">
        <v>4982</v>
      </c>
      <c r="Q4485" s="84" t="s">
        <v>5029</v>
      </c>
      <c r="R4485" s="91" t="s">
        <v>4991</v>
      </c>
      <c r="S4485" s="9" t="s">
        <v>5052</v>
      </c>
      <c r="T4485" s="9" t="s">
        <v>32</v>
      </c>
      <c r="U4485" s="9" t="s">
        <v>5048</v>
      </c>
      <c r="V4485" s="9" t="s">
        <v>5048</v>
      </c>
      <c r="W4485" s="9" t="s">
        <v>5119</v>
      </c>
      <c r="X4485" s="10" t="s">
        <v>4996</v>
      </c>
      <c r="Y4485" s="9" t="s">
        <v>4997</v>
      </c>
      <c r="Z4485" s="9" t="s">
        <v>4993</v>
      </c>
      <c r="AA4485" s="9" t="s">
        <v>5068</v>
      </c>
      <c r="AB4485" s="9" t="s">
        <v>12941</v>
      </c>
      <c r="AC4485" s="9" t="s">
        <v>4988</v>
      </c>
      <c r="AD4485" s="29"/>
      <c r="AE4485" s="20" t="str">
        <f>VLOOKUP(E4485,'FILIAIS PETZ'!A:Q,17,0)</f>
        <v>SP2</v>
      </c>
      <c r="AF4485" s="20" t="str">
        <f>VLOOKUP(E4485,'FILIAIS PETZ'!A:Q,3,0)</f>
        <v>FELICIO</v>
      </c>
      <c r="AG4485" s="20" t="str">
        <f>VLOOKUP(E4485,'FILIAIS PETZ'!A:Q,2,0)</f>
        <v>R3</v>
      </c>
      <c r="AH4485" s="75">
        <v>8500</v>
      </c>
      <c r="AI4485" s="16" t="s">
        <v>11492</v>
      </c>
      <c r="AJ4485" s="45"/>
      <c r="AK4485" s="44"/>
    </row>
    <row r="4486" spans="1:37" s="14" customFormat="1" ht="15" customHeight="1" thickBot="1" x14ac:dyDescent="0.25">
      <c r="A4486" s="9">
        <f>J4486</f>
        <v>952190</v>
      </c>
      <c r="B4486" s="18">
        <f>VLOOKUP(C4486,FORNECEDORES!D:E,2,0)</f>
        <v>646849</v>
      </c>
      <c r="C4486" s="19" t="str">
        <f>VLOOKUP(D4486,FORNECEDORES!A:D,4,0)</f>
        <v>50.569.453/0001-01</v>
      </c>
      <c r="D4486" s="13" t="s">
        <v>4791</v>
      </c>
      <c r="E4486" s="20" t="str">
        <f t="shared" si="295"/>
        <v>04 0095</v>
      </c>
      <c r="F4486" s="28" t="s">
        <v>4945</v>
      </c>
      <c r="G4486" s="21" t="str">
        <f>VLOOKUP(E4486,'FILIAIS PETZ'!A:E,5,0)</f>
        <v>PETZ BETIM</v>
      </c>
      <c r="H4486" s="20" t="str">
        <f>VLOOKUP(E4486,'FILIAIS PETZ'!A:D,4,0)</f>
        <v>BTIM-MG</v>
      </c>
      <c r="I4486" s="46">
        <v>45496</v>
      </c>
      <c r="J4486" s="9">
        <v>952190</v>
      </c>
      <c r="K4486" s="84" t="s">
        <v>5858</v>
      </c>
      <c r="L4486" s="83" t="s">
        <v>8267</v>
      </c>
      <c r="M4486" s="46">
        <v>45506</v>
      </c>
      <c r="N4486" s="46">
        <v>45532</v>
      </c>
      <c r="O4486" s="46">
        <v>45513</v>
      </c>
      <c r="P4486" s="91" t="s">
        <v>4982</v>
      </c>
      <c r="Q4486" s="84">
        <v>3</v>
      </c>
      <c r="R4486" s="91">
        <v>1</v>
      </c>
      <c r="S4486" s="9">
        <v>8</v>
      </c>
      <c r="T4486" s="9" t="s">
        <v>32</v>
      </c>
      <c r="U4486" s="9">
        <v>11002</v>
      </c>
      <c r="V4486" s="9">
        <v>11002</v>
      </c>
      <c r="W4486" s="9" t="s">
        <v>5057</v>
      </c>
      <c r="X4486" s="10" t="s">
        <v>4985</v>
      </c>
      <c r="Y4486" s="10" t="s">
        <v>4993</v>
      </c>
      <c r="Z4486" s="9" t="s">
        <v>4993</v>
      </c>
      <c r="AA4486" s="9" t="s">
        <v>4989</v>
      </c>
      <c r="AB4486" s="9" t="s">
        <v>5066</v>
      </c>
      <c r="AC4486" s="9" t="s">
        <v>4988</v>
      </c>
      <c r="AD4486" s="29" t="s">
        <v>6610</v>
      </c>
      <c r="AE4486" s="20" t="str">
        <f>VLOOKUP(E4486,'FILIAIS PETZ'!A:Q,17,0)</f>
        <v>MG-2</v>
      </c>
      <c r="AF4486" s="20" t="str">
        <f>VLOOKUP(E4486,'FILIAIS PETZ'!A:Q,3,0)</f>
        <v>FELICIO</v>
      </c>
      <c r="AG4486" s="20" t="str">
        <f>VLOOKUP(E4486,'FILIAIS PETZ'!A:Q,2,0)</f>
        <v>R3</v>
      </c>
      <c r="AH4486" s="75">
        <v>12000</v>
      </c>
      <c r="AI4486" s="16" t="s">
        <v>8802</v>
      </c>
      <c r="AJ4486" s="43">
        <f>VLOOKUP(E4486,'FILIAIS PETZ'!$A$2:$K$2000,11,0)</f>
        <v>18328118009084</v>
      </c>
      <c r="AK4486" s="44">
        <f>AJ4486</f>
        <v>18328118009084</v>
      </c>
    </row>
    <row r="4487" spans="1:37" s="14" customFormat="1" ht="15" customHeight="1" thickBot="1" x14ac:dyDescent="0.25">
      <c r="A4487" s="9">
        <f>J4487</f>
        <v>952197</v>
      </c>
      <c r="B4487" s="18">
        <f>VLOOKUP(C4487,FORNECEDORES!D:E,2,0)</f>
        <v>646849</v>
      </c>
      <c r="C4487" s="19" t="str">
        <f>VLOOKUP(D4487,FORNECEDORES!A:D,4,0)</f>
        <v>50.569.453/0001-01</v>
      </c>
      <c r="D4487" s="13" t="s">
        <v>4791</v>
      </c>
      <c r="E4487" s="20" t="str">
        <f t="shared" si="295"/>
        <v>04 0007</v>
      </c>
      <c r="F4487" s="28" t="s">
        <v>4950</v>
      </c>
      <c r="G4487" s="21" t="str">
        <f>VLOOKUP(E4487,'FILIAIS PETZ'!A:E,5,0)</f>
        <v>PETZ SOROCABA</v>
      </c>
      <c r="H4487" s="20" t="str">
        <f>VLOOKUP(E4487,'FILIAIS PETZ'!A:D,4,0)</f>
        <v>SCBA-SP</v>
      </c>
      <c r="I4487" s="46">
        <v>45496</v>
      </c>
      <c r="J4487" s="9">
        <v>952197</v>
      </c>
      <c r="K4487" s="84" t="s">
        <v>5858</v>
      </c>
      <c r="L4487" s="83" t="s">
        <v>9548</v>
      </c>
      <c r="M4487" s="46">
        <v>45506</v>
      </c>
      <c r="N4487" s="46">
        <v>45532</v>
      </c>
      <c r="O4487" s="46">
        <v>45513</v>
      </c>
      <c r="P4487" s="91" t="s">
        <v>4982</v>
      </c>
      <c r="Q4487" s="84">
        <v>3</v>
      </c>
      <c r="R4487" s="91">
        <v>1</v>
      </c>
      <c r="S4487" s="9">
        <v>8</v>
      </c>
      <c r="T4487" s="9" t="s">
        <v>32</v>
      </c>
      <c r="U4487" s="9">
        <v>11002</v>
      </c>
      <c r="V4487" s="9">
        <v>11002</v>
      </c>
      <c r="W4487" s="9" t="s">
        <v>5057</v>
      </c>
      <c r="X4487" s="10" t="s">
        <v>4985</v>
      </c>
      <c r="Y4487" s="10" t="s">
        <v>4993</v>
      </c>
      <c r="Z4487" s="9" t="s">
        <v>4993</v>
      </c>
      <c r="AA4487" s="9" t="s">
        <v>4989</v>
      </c>
      <c r="AB4487" s="9" t="s">
        <v>5066</v>
      </c>
      <c r="AC4487" s="9" t="s">
        <v>4988</v>
      </c>
      <c r="AD4487" s="29" t="s">
        <v>6610</v>
      </c>
      <c r="AE4487" s="20" t="str">
        <f>VLOOKUP(E4487,'FILIAIS PETZ'!A:Q,17,0)</f>
        <v>SP7</v>
      </c>
      <c r="AF4487" s="20" t="str">
        <f>VLOOKUP(E4487,'FILIAIS PETZ'!A:Q,3,0)</f>
        <v>FELICIO</v>
      </c>
      <c r="AG4487" s="20" t="str">
        <f>VLOOKUP(E4487,'FILIAIS PETZ'!A:Q,2,0)</f>
        <v>R3</v>
      </c>
      <c r="AH4487" s="75">
        <v>12000</v>
      </c>
      <c r="AI4487" s="16" t="s">
        <v>8802</v>
      </c>
      <c r="AJ4487" s="43">
        <f>VLOOKUP(E4487,'FILIAIS PETZ'!$A$2:$K$2000,11,0)</f>
        <v>18328118001695</v>
      </c>
      <c r="AK4487" s="44">
        <f>AJ4487</f>
        <v>18328118001695</v>
      </c>
    </row>
    <row r="4488" spans="1:37" s="14" customFormat="1" ht="15" customHeight="1" thickBot="1" x14ac:dyDescent="0.25">
      <c r="A4488" s="9">
        <f>J4488</f>
        <v>952240</v>
      </c>
      <c r="B4488" s="18">
        <f>VLOOKUP(C4488,FORNECEDORES!D:E,2,0)</f>
        <v>177561</v>
      </c>
      <c r="C4488" s="19" t="str">
        <f>VLOOKUP(D4488,FORNECEDORES!A:D,4,0)</f>
        <v>23.574.499/0001-46</v>
      </c>
      <c r="D4488" s="13" t="s">
        <v>3436</v>
      </c>
      <c r="E4488" s="20" t="str">
        <f t="shared" si="295"/>
        <v>04 0142</v>
      </c>
      <c r="F4488" s="28" t="s">
        <v>4931</v>
      </c>
      <c r="G4488" s="21" t="str">
        <f>VLOOKUP(E4488,'FILIAIS PETZ'!A:E,5,0)</f>
        <v>PETZ MIGUEL SUTIL</v>
      </c>
      <c r="H4488" s="20" t="str">
        <f>VLOOKUP(E4488,'FILIAIS PETZ'!A:D,4,0)</f>
        <v>MGST-MT</v>
      </c>
      <c r="I4488" s="46">
        <v>45496</v>
      </c>
      <c r="J4488" s="9">
        <v>952240</v>
      </c>
      <c r="K4488" s="84" t="s">
        <v>5858</v>
      </c>
      <c r="L4488" s="83" t="s">
        <v>11684</v>
      </c>
      <c r="M4488" s="46">
        <v>45506</v>
      </c>
      <c r="N4488" s="46">
        <v>45532</v>
      </c>
      <c r="O4488" s="46">
        <v>45513</v>
      </c>
      <c r="P4488" s="91" t="s">
        <v>4990</v>
      </c>
      <c r="Q4488" s="84">
        <v>3</v>
      </c>
      <c r="R4488" s="91">
        <v>1</v>
      </c>
      <c r="S4488" s="9">
        <v>8</v>
      </c>
      <c r="T4488" s="9" t="s">
        <v>32</v>
      </c>
      <c r="U4488" s="9">
        <v>11002</v>
      </c>
      <c r="V4488" s="9">
        <v>11002</v>
      </c>
      <c r="W4488" s="9" t="s">
        <v>5039</v>
      </c>
      <c r="X4488" s="10" t="s">
        <v>5016</v>
      </c>
      <c r="Y4488" s="9" t="s">
        <v>4994</v>
      </c>
      <c r="Z4488" s="9" t="s">
        <v>4994</v>
      </c>
      <c r="AA4488" s="9" t="s">
        <v>5103</v>
      </c>
      <c r="AB4488" s="9" t="s">
        <v>5005</v>
      </c>
      <c r="AC4488" s="9" t="s">
        <v>4995</v>
      </c>
      <c r="AD4488" s="29"/>
      <c r="AE4488" s="20" t="str">
        <f>VLOOKUP(E4488,'FILIAIS PETZ'!A:Q,17,0)</f>
        <v>CO-3</v>
      </c>
      <c r="AF4488" s="20" t="str">
        <f>VLOOKUP(E4488,'FILIAIS PETZ'!A:Q,3,0)</f>
        <v>FELICIO</v>
      </c>
      <c r="AG4488" s="20" t="str">
        <f>VLOOKUP(E4488,'FILIAIS PETZ'!A:Q,2,0)</f>
        <v>R3</v>
      </c>
      <c r="AH4488" s="75">
        <v>4600</v>
      </c>
      <c r="AI4488" s="16" t="s">
        <v>8803</v>
      </c>
      <c r="AJ4488" s="43">
        <f>VLOOKUP(E4488,'FILIAIS PETZ'!$A$2:$K$2000,11,0)</f>
        <v>18328118013430</v>
      </c>
      <c r="AK4488" s="44">
        <f>AJ4488</f>
        <v>18328118013430</v>
      </c>
    </row>
    <row r="4489" spans="1:37" s="14" customFormat="1" ht="15" customHeight="1" thickBot="1" x14ac:dyDescent="0.25">
      <c r="A4489" s="9">
        <f>J4489</f>
        <v>952242</v>
      </c>
      <c r="B4489" s="18">
        <f>VLOOKUP(C4489,FORNECEDORES!D:E,2,0)</f>
        <v>379168</v>
      </c>
      <c r="C4489" s="19" t="str">
        <f>VLOOKUP(D4489,FORNECEDORES!A:D,4,0)</f>
        <v>84.531.557/0001-49</v>
      </c>
      <c r="D4489" s="13" t="s">
        <v>4090</v>
      </c>
      <c r="E4489" s="20" t="str">
        <f t="shared" si="295"/>
        <v>04 0146</v>
      </c>
      <c r="F4489" s="28" t="s">
        <v>4947</v>
      </c>
      <c r="G4489" s="21" t="str">
        <f>VLOOKUP(E4489,'FILIAIS PETZ'!A:E,5,0)</f>
        <v>PETZ DJALMA BATISTA</v>
      </c>
      <c r="H4489" s="20" t="str">
        <f>VLOOKUP(E4489,'FILIAIS PETZ'!A:D,4,0)</f>
        <v>DJBA-AM</v>
      </c>
      <c r="I4489" s="46">
        <v>45496</v>
      </c>
      <c r="J4489" s="9">
        <v>952242</v>
      </c>
      <c r="K4489" s="84" t="s">
        <v>5858</v>
      </c>
      <c r="L4489" s="83" t="s">
        <v>11679</v>
      </c>
      <c r="M4489" s="46">
        <v>45505</v>
      </c>
      <c r="N4489" s="46">
        <v>45532</v>
      </c>
      <c r="O4489" s="46">
        <v>45513</v>
      </c>
      <c r="P4489" s="91" t="s">
        <v>4990</v>
      </c>
      <c r="Q4489" s="84">
        <v>3</v>
      </c>
      <c r="R4489" s="91">
        <v>1</v>
      </c>
      <c r="S4489" s="9">
        <v>8</v>
      </c>
      <c r="T4489" s="9" t="s">
        <v>32</v>
      </c>
      <c r="U4489" s="9">
        <v>11002</v>
      </c>
      <c r="V4489" s="9">
        <v>11002</v>
      </c>
      <c r="W4489" s="9" t="s">
        <v>5039</v>
      </c>
      <c r="X4489" s="10" t="s">
        <v>5016</v>
      </c>
      <c r="Y4489" s="10" t="s">
        <v>4993</v>
      </c>
      <c r="Z4489" s="9" t="s">
        <v>5041</v>
      </c>
      <c r="AA4489" s="9" t="s">
        <v>5101</v>
      </c>
      <c r="AB4489" s="9" t="s">
        <v>12941</v>
      </c>
      <c r="AC4489" s="9" t="s">
        <v>5006</v>
      </c>
      <c r="AD4489" s="29"/>
      <c r="AE4489" s="20" t="str">
        <f>VLOOKUP(E4489,'FILIAIS PETZ'!A:Q,17,0)</f>
        <v>CO-3</v>
      </c>
      <c r="AF4489" s="20" t="str">
        <f>VLOOKUP(E4489,'FILIAIS PETZ'!A:Q,3,0)</f>
        <v>FELICIO</v>
      </c>
      <c r="AG4489" s="20" t="str">
        <f>VLOOKUP(E4489,'FILIAIS PETZ'!A:Q,2,0)</f>
        <v>R3</v>
      </c>
      <c r="AH4489" s="75">
        <v>2870</v>
      </c>
      <c r="AI4489" s="16" t="s">
        <v>8804</v>
      </c>
      <c r="AJ4489" s="43">
        <f>VLOOKUP(E4489,'FILIAIS PETZ'!$A$2:$K$2000,11,0)</f>
        <v>18328118013782</v>
      </c>
      <c r="AK4489" s="44">
        <f>AJ4489</f>
        <v>18328118013782</v>
      </c>
    </row>
    <row r="4490" spans="1:37" s="14" customFormat="1" ht="15" customHeight="1" thickBot="1" x14ac:dyDescent="0.25">
      <c r="A4490" s="9">
        <f>J4490</f>
        <v>952246</v>
      </c>
      <c r="B4490" s="18">
        <f>VLOOKUP(C4490,FORNECEDORES!D:E,2,0)</f>
        <v>93074</v>
      </c>
      <c r="C4490" s="19" t="str">
        <f>VLOOKUP(D4490,FORNECEDORES!A:D,4,0)</f>
        <v>29.739.737/0053-33</v>
      </c>
      <c r="D4490" s="17" t="s">
        <v>7598</v>
      </c>
      <c r="E4490" s="20" t="str">
        <f t="shared" si="295"/>
        <v>04 0067</v>
      </c>
      <c r="F4490" s="28" t="s">
        <v>8611</v>
      </c>
      <c r="G4490" s="21" t="str">
        <f>VLOOKUP(E4490,'FILIAIS PETZ'!A:E,5,0)</f>
        <v>PETZ EXTRA RICARDO JAFET</v>
      </c>
      <c r="H4490" s="20" t="str">
        <f>VLOOKUP(E4490,'FILIAIS PETZ'!A:D,4,0)</f>
        <v>RJAF-SP</v>
      </c>
      <c r="I4490" s="46">
        <v>45496</v>
      </c>
      <c r="J4490" s="9">
        <v>952246</v>
      </c>
      <c r="K4490" s="84"/>
      <c r="L4490" s="83"/>
      <c r="M4490" s="46"/>
      <c r="N4490" s="46"/>
      <c r="O4490" s="46"/>
      <c r="P4490" s="91" t="s">
        <v>4990</v>
      </c>
      <c r="Q4490" s="84">
        <v>3</v>
      </c>
      <c r="R4490" s="91">
        <v>1</v>
      </c>
      <c r="S4490" s="9">
        <v>8</v>
      </c>
      <c r="T4490" s="9" t="s">
        <v>32</v>
      </c>
      <c r="U4490" s="9">
        <v>11002</v>
      </c>
      <c r="V4490" s="9">
        <v>11002</v>
      </c>
      <c r="W4490" s="9" t="s">
        <v>4984</v>
      </c>
      <c r="X4490" s="10" t="s">
        <v>5033</v>
      </c>
      <c r="Y4490" s="84" t="s">
        <v>4993</v>
      </c>
      <c r="Z4490" s="84" t="s">
        <v>4993</v>
      </c>
      <c r="AA4490" s="84" t="s">
        <v>5033</v>
      </c>
      <c r="AB4490" s="84" t="s">
        <v>12941</v>
      </c>
      <c r="AC4490" s="9" t="s">
        <v>5006</v>
      </c>
      <c r="AD4490" s="29"/>
      <c r="AE4490" s="20" t="str">
        <f>VLOOKUP(E4490,'FILIAIS PETZ'!A:Q,17,0)</f>
        <v>SP2</v>
      </c>
      <c r="AF4490" s="20" t="str">
        <f>VLOOKUP(E4490,'FILIAIS PETZ'!A:Q,3,0)</f>
        <v>FELICIO</v>
      </c>
      <c r="AG4490" s="20" t="str">
        <f>VLOOKUP(E4490,'FILIAIS PETZ'!A:Q,2,0)</f>
        <v>R3</v>
      </c>
      <c r="AH4490" s="75">
        <v>1061.8499999999999</v>
      </c>
      <c r="AI4490" s="16" t="s">
        <v>8805</v>
      </c>
      <c r="AJ4490" s="43">
        <f>VLOOKUP(E4490,'FILIAIS PETZ'!$A$2:$K$2000,11,0)</f>
        <v>18328118006573</v>
      </c>
      <c r="AK4490" s="44">
        <f>AJ4490</f>
        <v>18328118006573</v>
      </c>
    </row>
    <row r="4491" spans="1:37" s="14" customFormat="1" ht="15" customHeight="1" thickBot="1" x14ac:dyDescent="0.25">
      <c r="A4491" s="9">
        <v>0</v>
      </c>
      <c r="B4491" s="18" t="e">
        <f>VLOOKUP(C4491,FORNECEDORES!D:E,2,0)</f>
        <v>#N/A</v>
      </c>
      <c r="C4491" s="19" t="e">
        <f>VLOOKUP(D4491,FORNECEDORES!A:D,4,0)</f>
        <v>#N/A</v>
      </c>
      <c r="D4491" s="17" t="s">
        <v>9278</v>
      </c>
      <c r="E4491" s="20" t="str">
        <f t="shared" si="295"/>
        <v>04 0017</v>
      </c>
      <c r="F4491" s="28" t="s">
        <v>8713</v>
      </c>
      <c r="G4491" s="21" t="str">
        <f>VLOOKUP(E4491,'FILIAIS PETZ'!A:E,5,0)</f>
        <v>PETZ CARREFOUR SAO CAETANO</v>
      </c>
      <c r="H4491" s="20" t="str">
        <f>VLOOKUP(E4491,'FILIAIS PETZ'!A:D,4,0)</f>
        <v>SCSU-SP</v>
      </c>
      <c r="I4491" s="46">
        <v>45366</v>
      </c>
      <c r="J4491" s="9"/>
      <c r="K4491" s="84" t="s">
        <v>9047</v>
      </c>
      <c r="L4491" s="83" t="s">
        <v>10193</v>
      </c>
      <c r="M4491" s="46">
        <v>45110</v>
      </c>
      <c r="N4491" s="46">
        <v>45378</v>
      </c>
      <c r="O4491" s="46">
        <v>45366</v>
      </c>
      <c r="P4491" s="91" t="s">
        <v>4998</v>
      </c>
      <c r="Q4491" s="84">
        <v>3</v>
      </c>
      <c r="R4491" s="91">
        <v>1</v>
      </c>
      <c r="S4491" s="9" t="s">
        <v>4983</v>
      </c>
      <c r="T4491" s="9" t="s">
        <v>32</v>
      </c>
      <c r="U4491" s="9">
        <v>11002</v>
      </c>
      <c r="V4491" s="9">
        <v>11002</v>
      </c>
      <c r="W4491" s="9"/>
      <c r="X4491" s="9" t="s">
        <v>5016</v>
      </c>
      <c r="Y4491" s="10" t="s">
        <v>4994</v>
      </c>
      <c r="Z4491" s="9" t="s">
        <v>4994</v>
      </c>
      <c r="AA4491" s="9" t="s">
        <v>5732</v>
      </c>
      <c r="AB4491" s="9" t="s">
        <v>5005</v>
      </c>
      <c r="AC4491" s="9" t="s">
        <v>4999</v>
      </c>
      <c r="AD4491" s="9"/>
      <c r="AE4491" s="20" t="str">
        <f>VLOOKUP(E4491,'FILIAIS PETZ'!A:Q,17,0)</f>
        <v>SP3</v>
      </c>
      <c r="AF4491" s="20" t="str">
        <f>VLOOKUP(E4491,'FILIAIS PETZ'!A:Q,3,0)</f>
        <v>FELICIO</v>
      </c>
      <c r="AG4491" s="20" t="str">
        <f>VLOOKUP(E4491,'FILIAIS PETZ'!A:Q,2,0)</f>
        <v>R3</v>
      </c>
      <c r="AH4491" s="75">
        <v>2368.1999999999998</v>
      </c>
      <c r="AI4491" s="16" t="s">
        <v>10194</v>
      </c>
      <c r="AJ4491" s="45"/>
      <c r="AK4491" s="44"/>
    </row>
    <row r="4492" spans="1:37" s="14" customFormat="1" ht="15" customHeight="1" thickBot="1" x14ac:dyDescent="0.25">
      <c r="A4492" s="14">
        <f>J4492</f>
        <v>952492</v>
      </c>
      <c r="B4492" s="18">
        <f>VLOOKUP(C4492,FORNECEDORES!D:E,2,0)</f>
        <v>315303</v>
      </c>
      <c r="C4492" s="19" t="str">
        <f>VLOOKUP(D4492,FORNECEDORES!A:D,4,0)</f>
        <v>46.594.144/0001-14</v>
      </c>
      <c r="D4492" s="17" t="s">
        <v>3903</v>
      </c>
      <c r="E4492" s="20" t="str">
        <f t="shared" si="295"/>
        <v>04 0060</v>
      </c>
      <c r="F4492" s="28" t="s">
        <v>8625</v>
      </c>
      <c r="G4492" s="21" t="str">
        <f>VLOOKUP(E4492,'FILIAIS PETZ'!A:E,5,0)</f>
        <v>PETZ PACAEMBU</v>
      </c>
      <c r="H4492" s="20" t="str">
        <f>VLOOKUP(E4492,'FILIAIS PETZ'!A:D,4,0)</f>
        <v>PCBU-SP</v>
      </c>
      <c r="I4492" s="46">
        <v>45496</v>
      </c>
      <c r="J4492" s="9">
        <v>952492</v>
      </c>
      <c r="K4492" s="84" t="s">
        <v>5858</v>
      </c>
      <c r="L4492" s="83" t="s">
        <v>12100</v>
      </c>
      <c r="M4492" s="46">
        <v>45510</v>
      </c>
      <c r="N4492" s="46">
        <v>45546</v>
      </c>
      <c r="O4492" s="46">
        <v>45525</v>
      </c>
      <c r="P4492" s="91" t="s">
        <v>4982</v>
      </c>
      <c r="Q4492" s="84">
        <v>3</v>
      </c>
      <c r="R4492" s="91">
        <v>1</v>
      </c>
      <c r="S4492" s="9">
        <v>8</v>
      </c>
      <c r="T4492" s="9" t="s">
        <v>32</v>
      </c>
      <c r="U4492" s="9">
        <v>11002</v>
      </c>
      <c r="V4492" s="9">
        <v>11002</v>
      </c>
      <c r="W4492" s="9" t="s">
        <v>4984</v>
      </c>
      <c r="X4492" s="10" t="s">
        <v>4985</v>
      </c>
      <c r="Y4492" s="9" t="s">
        <v>4993</v>
      </c>
      <c r="Z4492" s="9" t="s">
        <v>4993</v>
      </c>
      <c r="AA4492" s="9" t="s">
        <v>5022</v>
      </c>
      <c r="AB4492" s="9" t="s">
        <v>12941</v>
      </c>
      <c r="AC4492" s="9" t="s">
        <v>4988</v>
      </c>
      <c r="AD4492" s="29" t="s">
        <v>6608</v>
      </c>
      <c r="AE4492" s="20" t="str">
        <f>VLOOKUP(E4492,'FILIAIS PETZ'!A:Q,17,0)</f>
        <v>SP2</v>
      </c>
      <c r="AF4492" s="20" t="str">
        <f>VLOOKUP(E4492,'FILIAIS PETZ'!A:Q,3,0)</f>
        <v>FELICIO</v>
      </c>
      <c r="AG4492" s="20" t="str">
        <f>VLOOKUP(E4492,'FILIAIS PETZ'!A:Q,2,0)</f>
        <v>R3</v>
      </c>
      <c r="AH4492" s="75">
        <v>7530</v>
      </c>
      <c r="AI4492" s="16" t="s">
        <v>11495</v>
      </c>
      <c r="AJ4492" s="45"/>
      <c r="AK4492" s="44"/>
    </row>
    <row r="4493" spans="1:37" s="14" customFormat="1" ht="15" customHeight="1" thickBot="1" x14ac:dyDescent="0.25">
      <c r="A4493" s="9" t="str">
        <f>J4493</f>
        <v>784510</v>
      </c>
      <c r="B4493" s="18">
        <f>VLOOKUP(C4493,FORNECEDORES!D:E,2,0)</f>
        <v>32507</v>
      </c>
      <c r="C4493" s="19" t="str">
        <f>VLOOKUP(D4493,FORNECEDORES!A:D,4,0)</f>
        <v>10.237.839/0001-00</v>
      </c>
      <c r="D4493" s="13" t="s">
        <v>1753</v>
      </c>
      <c r="E4493" s="20" t="str">
        <f t="shared" si="295"/>
        <v>04 0032</v>
      </c>
      <c r="F4493" s="28" t="s">
        <v>4951</v>
      </c>
      <c r="G4493" s="21" t="str">
        <f>VLOOKUP(E4493,'FILIAIS PETZ'!A:E,5,0)</f>
        <v>PETZ JAGUARE</v>
      </c>
      <c r="H4493" s="20" t="str">
        <f>VLOOKUP(E4493,'FILIAIS PETZ'!A:D,4,0)</f>
        <v>JGRE-SP</v>
      </c>
      <c r="I4493" s="46">
        <v>45499</v>
      </c>
      <c r="J4493" s="9" t="s">
        <v>4981</v>
      </c>
      <c r="K4493" s="84" t="s">
        <v>5858</v>
      </c>
      <c r="L4493" s="83" t="s">
        <v>8952</v>
      </c>
      <c r="M4493" s="46">
        <v>45268</v>
      </c>
      <c r="N4493" s="46">
        <v>45518</v>
      </c>
      <c r="O4493" s="46">
        <v>45499</v>
      </c>
      <c r="P4493" s="91" t="s">
        <v>4990</v>
      </c>
      <c r="Q4493" s="84">
        <v>3</v>
      </c>
      <c r="R4493" s="91">
        <v>1</v>
      </c>
      <c r="S4493" s="9" t="s">
        <v>4983</v>
      </c>
      <c r="T4493" s="9" t="s">
        <v>32</v>
      </c>
      <c r="U4493" s="9">
        <v>11002</v>
      </c>
      <c r="V4493" s="9">
        <v>11002</v>
      </c>
      <c r="W4493" s="9" t="s">
        <v>5021</v>
      </c>
      <c r="X4493" s="10" t="s">
        <v>4992</v>
      </c>
      <c r="Y4493" s="9" t="s">
        <v>4994</v>
      </c>
      <c r="Z4493" s="9" t="s">
        <v>4994</v>
      </c>
      <c r="AA4493" s="9" t="s">
        <v>5099</v>
      </c>
      <c r="AB4493" s="9" t="s">
        <v>5005</v>
      </c>
      <c r="AC4493" s="9" t="s">
        <v>4995</v>
      </c>
      <c r="AD4493" s="29"/>
      <c r="AE4493" s="20" t="str">
        <f>VLOOKUP(E4493,'FILIAIS PETZ'!A:Q,17,0)</f>
        <v>SP7</v>
      </c>
      <c r="AF4493" s="20" t="str">
        <f>VLOOKUP(E4493,'FILIAIS PETZ'!A:Q,3,0)</f>
        <v>FELICIO</v>
      </c>
      <c r="AG4493" s="20" t="str">
        <f>VLOOKUP(E4493,'FILIAIS PETZ'!A:Q,2,0)</f>
        <v>R3</v>
      </c>
      <c r="AH4493" s="75">
        <v>2200</v>
      </c>
      <c r="AI4493" s="16" t="s">
        <v>8951</v>
      </c>
      <c r="AJ4493" s="43">
        <f>VLOOKUP(E4493,'FILIAIS PETZ'!$A$2:$K$2000,11,0)</f>
        <v>18328118003205</v>
      </c>
      <c r="AK4493" s="44">
        <f>AJ4493</f>
        <v>18328118003205</v>
      </c>
    </row>
    <row r="4494" spans="1:37" s="14" customFormat="1" ht="15" customHeight="1" thickBot="1" x14ac:dyDescent="0.25">
      <c r="A4494" s="9">
        <f>J4494</f>
        <v>956330</v>
      </c>
      <c r="B4494" s="18">
        <f>VLOOKUP(C4494,FORNECEDORES!D:E,2,0)</f>
        <v>3203</v>
      </c>
      <c r="C4494" s="19" t="str">
        <f>VLOOKUP(D4494,FORNECEDORES!A:D,4,0)</f>
        <v>19.658.535/0001-82</v>
      </c>
      <c r="D4494" s="13" t="s">
        <v>6459</v>
      </c>
      <c r="E4494" s="20" t="str">
        <f t="shared" si="295"/>
        <v>04 0165</v>
      </c>
      <c r="F4494" s="28" t="s">
        <v>4935</v>
      </c>
      <c r="G4494" s="21" t="str">
        <f>VLOOKUP(E4494,'FILIAIS PETZ'!A:E,5,0)</f>
        <v>PETZ CARAPICUIBA</v>
      </c>
      <c r="H4494" s="20" t="str">
        <f>VLOOKUP(E4494,'FILIAIS PETZ'!A:D,4,0)</f>
        <v>CPIC-SP</v>
      </c>
      <c r="I4494" s="46">
        <v>45502</v>
      </c>
      <c r="J4494" s="9">
        <v>956330</v>
      </c>
      <c r="K4494" s="84" t="s">
        <v>5858</v>
      </c>
      <c r="L4494" s="83" t="s">
        <v>13284</v>
      </c>
      <c r="M4494" s="46">
        <v>45505</v>
      </c>
      <c r="N4494" s="46">
        <v>45588</v>
      </c>
      <c r="O4494" s="46">
        <v>45566</v>
      </c>
      <c r="P4494" s="91" t="s">
        <v>4990</v>
      </c>
      <c r="Q4494" s="84">
        <v>3</v>
      </c>
      <c r="R4494" s="91">
        <v>1</v>
      </c>
      <c r="S4494" s="9">
        <v>8</v>
      </c>
      <c r="T4494" s="9" t="s">
        <v>32</v>
      </c>
      <c r="U4494" s="9">
        <v>11002</v>
      </c>
      <c r="V4494" s="9">
        <v>11002</v>
      </c>
      <c r="W4494" s="9" t="s">
        <v>5057</v>
      </c>
      <c r="X4494" s="10" t="s">
        <v>4985</v>
      </c>
      <c r="Y4494" s="10" t="s">
        <v>4993</v>
      </c>
      <c r="Z4494" s="10" t="s">
        <v>4993</v>
      </c>
      <c r="AA4494" s="10" t="s">
        <v>4989</v>
      </c>
      <c r="AB4494" s="10" t="s">
        <v>12941</v>
      </c>
      <c r="AC4494" s="9" t="s">
        <v>5006</v>
      </c>
      <c r="AD4494" s="29"/>
      <c r="AE4494" s="20" t="str">
        <f>VLOOKUP(E4494,'FILIAIS PETZ'!A:Q,17,0)</f>
        <v>SP7</v>
      </c>
      <c r="AF4494" s="20" t="str">
        <f>VLOOKUP(E4494,'FILIAIS PETZ'!A:Q,3,0)</f>
        <v>FELICIO</v>
      </c>
      <c r="AG4494" s="20" t="str">
        <f>VLOOKUP(E4494,'FILIAIS PETZ'!A:Q,2,0)</f>
        <v>R3</v>
      </c>
      <c r="AH4494" s="75">
        <v>930</v>
      </c>
      <c r="AI4494" s="16" t="s">
        <v>8955</v>
      </c>
      <c r="AJ4494" s="43">
        <f>VLOOKUP(E4494,'FILIAIS PETZ'!$A$2:$K$2000,11,0)</f>
        <v>18328118015726</v>
      </c>
      <c r="AK4494" s="44">
        <f>AJ4494</f>
        <v>18328118015726</v>
      </c>
    </row>
    <row r="4495" spans="1:37" s="14" customFormat="1" ht="15" customHeight="1" thickBot="1" x14ac:dyDescent="0.25">
      <c r="A4495" s="9">
        <f>J4495</f>
        <v>957693</v>
      </c>
      <c r="B4495" s="18">
        <f>VLOOKUP(C4495,FORNECEDORES!D:E,2,0)</f>
        <v>17452</v>
      </c>
      <c r="C4495" s="19" t="str">
        <f>VLOOKUP(D4495,FORNECEDORES!A:D,4,0)</f>
        <v>28.631.838/0001-00</v>
      </c>
      <c r="D4495" s="13" t="s">
        <v>3724</v>
      </c>
      <c r="E4495" s="20" t="str">
        <f t="shared" ref="E4495:E4556" si="296">CONCATENATE("04 ",F4495)</f>
        <v>04 0119</v>
      </c>
      <c r="F4495" s="28" t="s">
        <v>4934</v>
      </c>
      <c r="G4495" s="21" t="str">
        <f>VLOOKUP(E4495,'FILIAIS PETZ'!A:E,5,0)</f>
        <v>PETZ ITU</v>
      </c>
      <c r="H4495" s="20" t="str">
        <f>VLOOKUP(E4495,'FILIAIS PETZ'!A:D,4,0)</f>
        <v>ITTU-SP</v>
      </c>
      <c r="I4495" s="46">
        <v>45503</v>
      </c>
      <c r="J4495" s="9">
        <v>957693</v>
      </c>
      <c r="K4495" s="84" t="s">
        <v>5858</v>
      </c>
      <c r="L4495" s="83" t="s">
        <v>7090</v>
      </c>
      <c r="M4495" s="46">
        <v>45537</v>
      </c>
      <c r="N4495" s="46">
        <v>45567</v>
      </c>
      <c r="O4495" s="46">
        <v>45559</v>
      </c>
      <c r="P4495" s="91" t="s">
        <v>4982</v>
      </c>
      <c r="Q4495" s="84">
        <v>3</v>
      </c>
      <c r="R4495" s="91">
        <v>1</v>
      </c>
      <c r="S4495" s="9">
        <v>8</v>
      </c>
      <c r="T4495" s="9" t="s">
        <v>32</v>
      </c>
      <c r="U4495" s="9">
        <v>11002</v>
      </c>
      <c r="V4495" s="9">
        <v>11002</v>
      </c>
      <c r="W4495" s="9" t="s">
        <v>5024</v>
      </c>
      <c r="X4495" s="10" t="s">
        <v>4985</v>
      </c>
      <c r="Y4495" s="57" t="s">
        <v>4993</v>
      </c>
      <c r="Z4495" s="9" t="s">
        <v>5020</v>
      </c>
      <c r="AA4495" s="9" t="s">
        <v>4989</v>
      </c>
      <c r="AB4495" s="9" t="s">
        <v>12941</v>
      </c>
      <c r="AC4495" s="9" t="s">
        <v>4988</v>
      </c>
      <c r="AD4495" s="29" t="s">
        <v>6608</v>
      </c>
      <c r="AE4495" s="20" t="str">
        <f>VLOOKUP(E4495,'FILIAIS PETZ'!A:Q,17,0)</f>
        <v>SP7</v>
      </c>
      <c r="AF4495" s="20" t="str">
        <f>VLOOKUP(E4495,'FILIAIS PETZ'!A:Q,3,0)</f>
        <v>FELICIO</v>
      </c>
      <c r="AG4495" s="20" t="str">
        <f>VLOOKUP(E4495,'FILIAIS PETZ'!A:Q,2,0)</f>
        <v>R3</v>
      </c>
      <c r="AH4495" s="75">
        <v>7100</v>
      </c>
      <c r="AI4495" s="16" t="s">
        <v>8956</v>
      </c>
      <c r="AJ4495" s="43">
        <f>VLOOKUP(E4495,'FILIAIS PETZ'!$A$2:$K$2000,11,0)</f>
        <v>18328118010848</v>
      </c>
      <c r="AK4495" s="44">
        <f>AJ4495</f>
        <v>18328118010848</v>
      </c>
    </row>
    <row r="4496" spans="1:37" s="14" customFormat="1" ht="15" customHeight="1" thickBot="1" x14ac:dyDescent="0.25">
      <c r="A4496" s="9">
        <f>J4496</f>
        <v>957706</v>
      </c>
      <c r="B4496" s="18">
        <f>VLOOKUP(C4496,FORNECEDORES!D:E,2,0)</f>
        <v>6740</v>
      </c>
      <c r="C4496" s="19" t="str">
        <f>VLOOKUP(D4496,FORNECEDORES!A:D,4,0)</f>
        <v>29.739.737/0052-52</v>
      </c>
      <c r="D4496" s="17" t="s">
        <v>7597</v>
      </c>
      <c r="E4496" s="20" t="str">
        <f t="shared" si="296"/>
        <v>04 0068</v>
      </c>
      <c r="F4496" s="28" t="s">
        <v>8958</v>
      </c>
      <c r="G4496" s="21" t="str">
        <f>VLOOKUP(E4496,'FILIAIS PETZ'!A:E,5,0)</f>
        <v>PETZ PEREIRA BARRETO</v>
      </c>
      <c r="H4496" s="20" t="str">
        <f>VLOOKUP(E4496,'FILIAIS PETZ'!A:D,4,0)</f>
        <v>PBAR-SP</v>
      </c>
      <c r="I4496" s="46">
        <v>45503</v>
      </c>
      <c r="J4496" s="9">
        <v>957706</v>
      </c>
      <c r="K4496" s="84"/>
      <c r="L4496" s="83"/>
      <c r="M4496" s="46"/>
      <c r="N4496" s="46"/>
      <c r="O4496" s="46"/>
      <c r="P4496" s="91" t="s">
        <v>4990</v>
      </c>
      <c r="Q4496" s="84">
        <v>3</v>
      </c>
      <c r="R4496" s="91">
        <v>1</v>
      </c>
      <c r="S4496" s="9">
        <v>8</v>
      </c>
      <c r="T4496" s="9" t="s">
        <v>32</v>
      </c>
      <c r="U4496" s="9">
        <v>11002</v>
      </c>
      <c r="V4496" s="9">
        <v>11002</v>
      </c>
      <c r="W4496" s="9" t="s">
        <v>4984</v>
      </c>
      <c r="X4496" s="10" t="s">
        <v>5033</v>
      </c>
      <c r="Y4496" s="84" t="s">
        <v>4993</v>
      </c>
      <c r="Z4496" s="84" t="s">
        <v>4993</v>
      </c>
      <c r="AA4496" s="84" t="s">
        <v>5033</v>
      </c>
      <c r="AB4496" s="84" t="s">
        <v>12941</v>
      </c>
      <c r="AC4496" s="9" t="s">
        <v>5006</v>
      </c>
      <c r="AD4496" s="29"/>
      <c r="AE4496" s="20" t="str">
        <f>VLOOKUP(E4496,'FILIAIS PETZ'!A:Q,17,0)</f>
        <v>SP3</v>
      </c>
      <c r="AF4496" s="20" t="str">
        <f>VLOOKUP(E4496,'FILIAIS PETZ'!A:Q,3,0)</f>
        <v>FELICIO</v>
      </c>
      <c r="AG4496" s="20" t="str">
        <f>VLOOKUP(E4496,'FILIAIS PETZ'!A:Q,2,0)</f>
        <v>R3</v>
      </c>
      <c r="AH4496" s="75">
        <v>403.29</v>
      </c>
      <c r="AI4496" s="16" t="s">
        <v>8957</v>
      </c>
      <c r="AJ4496" s="43">
        <f>VLOOKUP(E4496,'FILIAIS PETZ'!$A$2:$K$2000,11,0)</f>
        <v>18328118007111</v>
      </c>
      <c r="AK4496" s="44">
        <f>AJ4496</f>
        <v>18328118007111</v>
      </c>
    </row>
    <row r="4497" spans="1:37" s="14" customFormat="1" ht="15" customHeight="1" thickBot="1" x14ac:dyDescent="0.25">
      <c r="B4497" s="18">
        <f>VLOOKUP(C4497,FORNECEDORES!D:E,2,0)</f>
        <v>4722</v>
      </c>
      <c r="C4497" s="19" t="str">
        <f>VLOOKUP(D4497,FORNECEDORES!A:D,4,0)</f>
        <v>08.100.057/0001-74</v>
      </c>
      <c r="D4497" s="13" t="s">
        <v>6219</v>
      </c>
      <c r="E4497" s="20" t="str">
        <f t="shared" si="296"/>
        <v>04 0135</v>
      </c>
      <c r="F4497" s="28" t="s">
        <v>8712</v>
      </c>
      <c r="G4497" s="21" t="str">
        <f>VLOOKUP(E4497,'FILIAIS PETZ'!A:E,5,0)</f>
        <v>PETZ CARREFOUR ANCHIETA</v>
      </c>
      <c r="H4497" s="20" t="str">
        <f>VLOOKUP(E4497,'FILIAIS PETZ'!A:D,4,0)</f>
        <v>ANCH-SP</v>
      </c>
      <c r="I4497" s="46">
        <v>45503</v>
      </c>
      <c r="J4497" s="9" t="s">
        <v>4980</v>
      </c>
      <c r="K4497" s="84" t="s">
        <v>9047</v>
      </c>
      <c r="L4497" s="83" t="s">
        <v>11494</v>
      </c>
      <c r="M4497" s="46">
        <v>45483</v>
      </c>
      <c r="N4497" s="46">
        <v>45525</v>
      </c>
      <c r="O4497" s="46">
        <v>45503</v>
      </c>
      <c r="P4497" s="91" t="s">
        <v>4998</v>
      </c>
      <c r="Q4497" s="84">
        <v>3</v>
      </c>
      <c r="R4497" s="91">
        <v>1</v>
      </c>
      <c r="S4497" s="9" t="s">
        <v>4983</v>
      </c>
      <c r="T4497" s="9" t="s">
        <v>32</v>
      </c>
      <c r="U4497" s="9">
        <v>11002</v>
      </c>
      <c r="V4497" s="9">
        <v>11002</v>
      </c>
      <c r="W4497" s="9"/>
      <c r="X4497" s="10" t="s">
        <v>5016</v>
      </c>
      <c r="Y4497" s="9" t="s">
        <v>4994</v>
      </c>
      <c r="Z4497" s="9" t="s">
        <v>4994</v>
      </c>
      <c r="AA4497" s="9" t="s">
        <v>5732</v>
      </c>
      <c r="AB4497" s="10" t="s">
        <v>5040</v>
      </c>
      <c r="AC4497" s="9" t="s">
        <v>4999</v>
      </c>
      <c r="AD4497" s="29"/>
      <c r="AE4497" s="20" t="str">
        <f>VLOOKUP(E4497,'FILIAIS PETZ'!A:Q,17,0)</f>
        <v>SP3</v>
      </c>
      <c r="AF4497" s="20" t="str">
        <f>VLOOKUP(E4497,'FILIAIS PETZ'!A:Q,3,0)</f>
        <v>FELICIO</v>
      </c>
      <c r="AG4497" s="20" t="str">
        <f>VLOOKUP(E4497,'FILIAIS PETZ'!A:Q,2,0)</f>
        <v>R3</v>
      </c>
      <c r="AH4497" s="75">
        <v>2330</v>
      </c>
      <c r="AI4497" s="16" t="s">
        <v>11304</v>
      </c>
      <c r="AJ4497" s="45"/>
      <c r="AK4497" s="44"/>
    </row>
    <row r="4498" spans="1:37" s="14" customFormat="1" ht="15" customHeight="1" thickBot="1" x14ac:dyDescent="0.25">
      <c r="A4498" s="9" t="str">
        <f t="shared" ref="A4498:A4505" si="297">J4498</f>
        <v>PREVENTIVA</v>
      </c>
      <c r="B4498" s="18">
        <f>VLOOKUP(C4498,FORNECEDORES!D:E,2,0)</f>
        <v>9057</v>
      </c>
      <c r="C4498" s="19" t="str">
        <f>VLOOKUP(D4498,FORNECEDORES!A:D,4,0)</f>
        <v>19.357.006/0001-49</v>
      </c>
      <c r="D4498" s="13" t="s">
        <v>2290</v>
      </c>
      <c r="E4498" s="20" t="str">
        <f t="shared" si="296"/>
        <v>04 0095</v>
      </c>
      <c r="F4498" s="28" t="s">
        <v>4945</v>
      </c>
      <c r="G4498" s="21" t="str">
        <f>VLOOKUP(E4498,'FILIAIS PETZ'!A:E,5,0)</f>
        <v>PETZ BETIM</v>
      </c>
      <c r="H4498" s="20" t="str">
        <f>VLOOKUP(E4498,'FILIAIS PETZ'!A:D,4,0)</f>
        <v>BTIM-MG</v>
      </c>
      <c r="I4498" s="46">
        <v>45505</v>
      </c>
      <c r="J4498" s="9" t="s">
        <v>4980</v>
      </c>
      <c r="K4498" s="84" t="s">
        <v>5858</v>
      </c>
      <c r="L4498" s="83" t="s">
        <v>11847</v>
      </c>
      <c r="M4498" s="46">
        <v>45511</v>
      </c>
      <c r="N4498" s="46">
        <v>45539</v>
      </c>
      <c r="O4498" s="46">
        <v>45519</v>
      </c>
      <c r="P4498" s="91" t="s">
        <v>4998</v>
      </c>
      <c r="Q4498" s="84">
        <v>3</v>
      </c>
      <c r="R4498" s="91" t="s">
        <v>4991</v>
      </c>
      <c r="S4498" s="9" t="s">
        <v>4983</v>
      </c>
      <c r="T4498" s="9" t="s">
        <v>32</v>
      </c>
      <c r="U4498" s="9">
        <v>11002</v>
      </c>
      <c r="V4498" s="9">
        <v>11002</v>
      </c>
      <c r="W4498" s="9" t="s">
        <v>5019</v>
      </c>
      <c r="X4498" s="10" t="s">
        <v>4985</v>
      </c>
      <c r="Y4498" s="10" t="s">
        <v>4980</v>
      </c>
      <c r="Z4498" s="10" t="s">
        <v>4980</v>
      </c>
      <c r="AA4498" s="10" t="s">
        <v>4989</v>
      </c>
      <c r="AB4498" s="10" t="s">
        <v>5066</v>
      </c>
      <c r="AC4498" s="9" t="s">
        <v>4999</v>
      </c>
      <c r="AD4498" s="29"/>
      <c r="AE4498" s="20" t="str">
        <f>VLOOKUP(E4498,'FILIAIS PETZ'!A:Q,17,0)</f>
        <v>MG-2</v>
      </c>
      <c r="AF4498" s="20" t="str">
        <f>VLOOKUP(E4498,'FILIAIS PETZ'!A:Q,3,0)</f>
        <v>FELICIO</v>
      </c>
      <c r="AG4498" s="20" t="str">
        <f>VLOOKUP(E4498,'FILIAIS PETZ'!A:Q,2,0)</f>
        <v>R3</v>
      </c>
      <c r="AH4498" s="75">
        <v>1800</v>
      </c>
      <c r="AI4498" s="16" t="s">
        <v>8959</v>
      </c>
      <c r="AJ4498" s="43">
        <f>VLOOKUP(E4498,'FILIAIS PETZ'!$A$2:$K$2000,11,0)</f>
        <v>18328118009084</v>
      </c>
      <c r="AK4498" s="44">
        <f t="shared" ref="AK4498:AK4529" si="298">AJ4498</f>
        <v>18328118009084</v>
      </c>
    </row>
    <row r="4499" spans="1:37" s="14" customFormat="1" ht="15" customHeight="1" thickBot="1" x14ac:dyDescent="0.25">
      <c r="A4499" s="9" t="str">
        <f t="shared" si="297"/>
        <v>PREVENTIVA</v>
      </c>
      <c r="B4499" s="18">
        <f>VLOOKUP(C4499,FORNECEDORES!D:E,2,0)</f>
        <v>9057</v>
      </c>
      <c r="C4499" s="19" t="str">
        <f>VLOOKUP(D4499,FORNECEDORES!A:D,4,0)</f>
        <v>19.357.006/0001-49</v>
      </c>
      <c r="D4499" s="13" t="s">
        <v>2290</v>
      </c>
      <c r="E4499" s="20" t="str">
        <f t="shared" si="296"/>
        <v>04 0130</v>
      </c>
      <c r="F4499" s="28" t="s">
        <v>4975</v>
      </c>
      <c r="G4499" s="21" t="str">
        <f>VLOOKUP(E4499,'FILIAIS PETZ'!A:E,5,0)</f>
        <v>PETZ CARLOS LUZ</v>
      </c>
      <c r="H4499" s="20" t="str">
        <f>VLOOKUP(E4499,'FILIAIS PETZ'!A:D,4,0)</f>
        <v>CLUZ-MG</v>
      </c>
      <c r="I4499" s="46">
        <v>45505</v>
      </c>
      <c r="J4499" s="9" t="s">
        <v>4980</v>
      </c>
      <c r="K4499" s="84" t="s">
        <v>5858</v>
      </c>
      <c r="L4499" s="83" t="s">
        <v>11843</v>
      </c>
      <c r="M4499" s="46">
        <v>45511</v>
      </c>
      <c r="N4499" s="46">
        <v>45539</v>
      </c>
      <c r="O4499" s="46">
        <v>45519</v>
      </c>
      <c r="P4499" s="91" t="s">
        <v>4998</v>
      </c>
      <c r="Q4499" s="84">
        <v>3</v>
      </c>
      <c r="R4499" s="91" t="s">
        <v>4991</v>
      </c>
      <c r="S4499" s="9" t="s">
        <v>4983</v>
      </c>
      <c r="T4499" s="9" t="s">
        <v>32</v>
      </c>
      <c r="U4499" s="9">
        <v>11002</v>
      </c>
      <c r="V4499" s="9">
        <v>11002</v>
      </c>
      <c r="W4499" s="9" t="s">
        <v>5019</v>
      </c>
      <c r="X4499" s="10" t="s">
        <v>4985</v>
      </c>
      <c r="Y4499" s="10" t="s">
        <v>4980</v>
      </c>
      <c r="Z4499" s="10" t="s">
        <v>4980</v>
      </c>
      <c r="AA4499" s="10" t="s">
        <v>4989</v>
      </c>
      <c r="AB4499" s="10" t="s">
        <v>5066</v>
      </c>
      <c r="AC4499" s="9" t="s">
        <v>4999</v>
      </c>
      <c r="AD4499" s="29"/>
      <c r="AE4499" s="20" t="str">
        <f>VLOOKUP(E4499,'FILIAIS PETZ'!A:Q,17,0)</f>
        <v>MG-1</v>
      </c>
      <c r="AF4499" s="20" t="str">
        <f>VLOOKUP(E4499,'FILIAIS PETZ'!A:Q,3,0)</f>
        <v>FELICIO</v>
      </c>
      <c r="AG4499" s="20" t="str">
        <f>VLOOKUP(E4499,'FILIAIS PETZ'!A:Q,2,0)</f>
        <v>R3</v>
      </c>
      <c r="AH4499" s="75">
        <v>1200</v>
      </c>
      <c r="AI4499" s="16" t="s">
        <v>8959</v>
      </c>
      <c r="AJ4499" s="43">
        <f>VLOOKUP(E4499,'FILIAIS PETZ'!$A$2:$K$2000,11,0)</f>
        <v>18328118012204</v>
      </c>
      <c r="AK4499" s="44">
        <f t="shared" si="298"/>
        <v>18328118012204</v>
      </c>
    </row>
    <row r="4500" spans="1:37" s="14" customFormat="1" ht="15" customHeight="1" thickBot="1" x14ac:dyDescent="0.25">
      <c r="A4500" s="9" t="str">
        <f t="shared" si="297"/>
        <v>PREVENTIVA</v>
      </c>
      <c r="B4500" s="18">
        <f>VLOOKUP(C4500,FORNECEDORES!D:E,2,0)</f>
        <v>9057</v>
      </c>
      <c r="C4500" s="19" t="str">
        <f>VLOOKUP(D4500,FORNECEDORES!A:D,4,0)</f>
        <v>19.357.006/0001-49</v>
      </c>
      <c r="D4500" s="13" t="s">
        <v>2290</v>
      </c>
      <c r="E4500" s="20" t="str">
        <f t="shared" si="296"/>
        <v>04 0038</v>
      </c>
      <c r="F4500" s="28" t="s">
        <v>4979</v>
      </c>
      <c r="G4500" s="21" t="str">
        <f>VLOOKUP(E4500,'FILIAIS PETZ'!A:E,5,0)</f>
        <v>PETZ CENTER MINAS</v>
      </c>
      <c r="H4500" s="20" t="str">
        <f>VLOOKUP(E4500,'FILIAIS PETZ'!A:D,4,0)</f>
        <v>CTMN-MG</v>
      </c>
      <c r="I4500" s="46">
        <v>45505</v>
      </c>
      <c r="J4500" s="9" t="s">
        <v>4980</v>
      </c>
      <c r="K4500" s="84" t="s">
        <v>5858</v>
      </c>
      <c r="L4500" s="83" t="s">
        <v>11845</v>
      </c>
      <c r="M4500" s="46">
        <v>45511</v>
      </c>
      <c r="N4500" s="46">
        <v>45539</v>
      </c>
      <c r="O4500" s="46">
        <v>45519</v>
      </c>
      <c r="P4500" s="91" t="s">
        <v>4998</v>
      </c>
      <c r="Q4500" s="84">
        <v>3</v>
      </c>
      <c r="R4500" s="91" t="s">
        <v>4991</v>
      </c>
      <c r="S4500" s="9" t="s">
        <v>4983</v>
      </c>
      <c r="T4500" s="9" t="s">
        <v>32</v>
      </c>
      <c r="U4500" s="9">
        <v>11002</v>
      </c>
      <c r="V4500" s="9">
        <v>11002</v>
      </c>
      <c r="W4500" s="9"/>
      <c r="X4500" s="10" t="s">
        <v>4985</v>
      </c>
      <c r="Y4500" s="10" t="s">
        <v>4980</v>
      </c>
      <c r="Z4500" s="10" t="s">
        <v>4980</v>
      </c>
      <c r="AA4500" s="10" t="s">
        <v>4989</v>
      </c>
      <c r="AB4500" s="10" t="s">
        <v>5066</v>
      </c>
      <c r="AC4500" s="9" t="s">
        <v>4999</v>
      </c>
      <c r="AD4500" s="29"/>
      <c r="AE4500" s="20" t="str">
        <f>VLOOKUP(E4500,'FILIAIS PETZ'!A:Q,17,0)</f>
        <v>MG-2</v>
      </c>
      <c r="AF4500" s="20" t="str">
        <f>VLOOKUP(E4500,'FILIAIS PETZ'!A:Q,3,0)</f>
        <v>FELICIO</v>
      </c>
      <c r="AG4500" s="20" t="str">
        <f>VLOOKUP(E4500,'FILIAIS PETZ'!A:Q,2,0)</f>
        <v>R3</v>
      </c>
      <c r="AH4500" s="75">
        <v>1800</v>
      </c>
      <c r="AI4500" s="16" t="s">
        <v>8959</v>
      </c>
      <c r="AJ4500" s="43">
        <f>VLOOKUP(E4500,'FILIAIS PETZ'!$A$2:$K$2000,11,0)</f>
        <v>18328118003710</v>
      </c>
      <c r="AK4500" s="44">
        <f t="shared" si="298"/>
        <v>18328118003710</v>
      </c>
    </row>
    <row r="4501" spans="1:37" s="14" customFormat="1" ht="15" customHeight="1" thickBot="1" x14ac:dyDescent="0.25">
      <c r="A4501" s="9" t="str">
        <f t="shared" si="297"/>
        <v>PREVENTIVA</v>
      </c>
      <c r="B4501" s="18">
        <f>VLOOKUP(C4501,FORNECEDORES!D:E,2,0)</f>
        <v>9057</v>
      </c>
      <c r="C4501" s="19" t="str">
        <f>VLOOKUP(D4501,FORNECEDORES!A:D,4,0)</f>
        <v>19.357.006/0001-49</v>
      </c>
      <c r="D4501" s="13" t="s">
        <v>2290</v>
      </c>
      <c r="E4501" s="20" t="str">
        <f t="shared" si="296"/>
        <v>04 0107</v>
      </c>
      <c r="F4501" s="28" t="s">
        <v>4930</v>
      </c>
      <c r="G4501" s="21" t="str">
        <f>VLOOKUP(E4501,'FILIAIS PETZ'!A:E,5,0)</f>
        <v>PETZ CONTAGEM</v>
      </c>
      <c r="H4501" s="20" t="str">
        <f>VLOOKUP(E4501,'FILIAIS PETZ'!A:D,4,0)</f>
        <v>CNTG-MG</v>
      </c>
      <c r="I4501" s="46">
        <v>45505</v>
      </c>
      <c r="J4501" s="9" t="s">
        <v>4980</v>
      </c>
      <c r="K4501" s="84" t="s">
        <v>5858</v>
      </c>
      <c r="L4501" s="83" t="s">
        <v>11849</v>
      </c>
      <c r="M4501" s="46">
        <v>45511</v>
      </c>
      <c r="N4501" s="46">
        <v>45539</v>
      </c>
      <c r="O4501" s="46">
        <v>45519</v>
      </c>
      <c r="P4501" s="91" t="s">
        <v>4998</v>
      </c>
      <c r="Q4501" s="84">
        <v>3</v>
      </c>
      <c r="R4501" s="91" t="s">
        <v>4991</v>
      </c>
      <c r="S4501" s="9" t="s">
        <v>4983</v>
      </c>
      <c r="T4501" s="9" t="s">
        <v>32</v>
      </c>
      <c r="U4501" s="9">
        <v>11002</v>
      </c>
      <c r="V4501" s="9">
        <v>11002</v>
      </c>
      <c r="W4501" s="9" t="s">
        <v>5019</v>
      </c>
      <c r="X4501" s="10" t="s">
        <v>4985</v>
      </c>
      <c r="Y4501" s="10" t="s">
        <v>4980</v>
      </c>
      <c r="Z4501" s="10" t="s">
        <v>4980</v>
      </c>
      <c r="AA4501" s="10" t="s">
        <v>4989</v>
      </c>
      <c r="AB4501" s="10" t="s">
        <v>5066</v>
      </c>
      <c r="AC4501" s="9" t="s">
        <v>4999</v>
      </c>
      <c r="AD4501" s="29"/>
      <c r="AE4501" s="20" t="str">
        <f>VLOOKUP(E4501,'FILIAIS PETZ'!A:Q,17,0)</f>
        <v>MG-2</v>
      </c>
      <c r="AF4501" s="20" t="str">
        <f>VLOOKUP(E4501,'FILIAIS PETZ'!A:Q,3,0)</f>
        <v>FELICIO</v>
      </c>
      <c r="AG4501" s="20" t="str">
        <f>VLOOKUP(E4501,'FILIAIS PETZ'!A:Q,2,0)</f>
        <v>R3</v>
      </c>
      <c r="AH4501" s="75">
        <v>1200</v>
      </c>
      <c r="AI4501" s="16" t="s">
        <v>8959</v>
      </c>
      <c r="AJ4501" s="43">
        <f>VLOOKUP(E4501,'FILIAIS PETZ'!$A$2:$K$2000,11,0)</f>
        <v>18328118010414</v>
      </c>
      <c r="AK4501" s="44">
        <f t="shared" si="298"/>
        <v>18328118010414</v>
      </c>
    </row>
    <row r="4502" spans="1:37" s="14" customFormat="1" ht="15" customHeight="1" thickBot="1" x14ac:dyDescent="0.25">
      <c r="A4502" s="9" t="str">
        <f t="shared" si="297"/>
        <v>PREVENTIVA</v>
      </c>
      <c r="B4502" s="18">
        <f>VLOOKUP(C4502,FORNECEDORES!D:E,2,0)</f>
        <v>9057</v>
      </c>
      <c r="C4502" s="19" t="str">
        <f>VLOOKUP(D4502,FORNECEDORES!A:D,4,0)</f>
        <v>19.357.006/0001-49</v>
      </c>
      <c r="D4502" s="13" t="s">
        <v>2290</v>
      </c>
      <c r="E4502" s="20" t="str">
        <f t="shared" si="296"/>
        <v>04 0040</v>
      </c>
      <c r="F4502" s="28" t="s">
        <v>4943</v>
      </c>
      <c r="G4502" s="21" t="str">
        <f>VLOOKUP(E4502,'FILIAIS PETZ'!A:E,5,0)</f>
        <v>PETZ NOSSA SENHORA DO CARMO</v>
      </c>
      <c r="H4502" s="20" t="str">
        <f>VLOOKUP(E4502,'FILIAIS PETZ'!A:D,4,0)</f>
        <v>NSCA-MG</v>
      </c>
      <c r="I4502" s="46">
        <v>45505</v>
      </c>
      <c r="J4502" s="9" t="s">
        <v>4980</v>
      </c>
      <c r="K4502" s="84" t="s">
        <v>5858</v>
      </c>
      <c r="L4502" s="83" t="s">
        <v>11844</v>
      </c>
      <c r="M4502" s="46">
        <v>45511</v>
      </c>
      <c r="N4502" s="46">
        <v>45539</v>
      </c>
      <c r="O4502" s="46">
        <v>45519</v>
      </c>
      <c r="P4502" s="91" t="s">
        <v>4998</v>
      </c>
      <c r="Q4502" s="84">
        <v>3</v>
      </c>
      <c r="R4502" s="91" t="s">
        <v>4991</v>
      </c>
      <c r="S4502" s="9" t="s">
        <v>4983</v>
      </c>
      <c r="T4502" s="9" t="s">
        <v>32</v>
      </c>
      <c r="U4502" s="9">
        <v>11002</v>
      </c>
      <c r="V4502" s="9">
        <v>11002</v>
      </c>
      <c r="W4502" s="9" t="s">
        <v>5019</v>
      </c>
      <c r="X4502" s="10" t="s">
        <v>4985</v>
      </c>
      <c r="Y4502" s="10" t="s">
        <v>4980</v>
      </c>
      <c r="Z4502" s="10" t="s">
        <v>4980</v>
      </c>
      <c r="AA4502" s="10" t="s">
        <v>4989</v>
      </c>
      <c r="AB4502" s="10" t="s">
        <v>5066</v>
      </c>
      <c r="AC4502" s="9" t="s">
        <v>4999</v>
      </c>
      <c r="AD4502" s="29"/>
      <c r="AE4502" s="20" t="str">
        <f>VLOOKUP(E4502,'FILIAIS PETZ'!A:Q,17,0)</f>
        <v>MG-1</v>
      </c>
      <c r="AF4502" s="20" t="str">
        <f>VLOOKUP(E4502,'FILIAIS PETZ'!A:Q,3,0)</f>
        <v>FELICIO</v>
      </c>
      <c r="AG4502" s="20" t="str">
        <f>VLOOKUP(E4502,'FILIAIS PETZ'!A:Q,2,0)</f>
        <v>R3</v>
      </c>
      <c r="AH4502" s="75">
        <v>1800</v>
      </c>
      <c r="AI4502" s="16" t="s">
        <v>8959</v>
      </c>
      <c r="AJ4502" s="43">
        <f>VLOOKUP(E4502,'FILIAIS PETZ'!$A$2:$K$2000,11,0)</f>
        <v>18328118003981</v>
      </c>
      <c r="AK4502" s="44">
        <f t="shared" si="298"/>
        <v>18328118003981</v>
      </c>
    </row>
    <row r="4503" spans="1:37" s="14" customFormat="1" ht="15" customHeight="1" thickBot="1" x14ac:dyDescent="0.25">
      <c r="A4503" s="9" t="str">
        <f t="shared" si="297"/>
        <v>PREVENTIVA</v>
      </c>
      <c r="B4503" s="18">
        <f>VLOOKUP(C4503,FORNECEDORES!D:E,2,0)</f>
        <v>9057</v>
      </c>
      <c r="C4503" s="19" t="str">
        <f>VLOOKUP(D4503,FORNECEDORES!A:D,4,0)</f>
        <v>19.357.006/0001-49</v>
      </c>
      <c r="D4503" s="13" t="s">
        <v>2290</v>
      </c>
      <c r="E4503" s="20" t="str">
        <f t="shared" si="296"/>
        <v>04 0061</v>
      </c>
      <c r="F4503" s="28" t="s">
        <v>4946</v>
      </c>
      <c r="G4503" s="21" t="str">
        <f>VLOOKUP(E4503,'FILIAIS PETZ'!A:E,5,0)</f>
        <v>PETZ PAMPULHA</v>
      </c>
      <c r="H4503" s="20" t="str">
        <f>VLOOKUP(E4503,'FILIAIS PETZ'!A:D,4,0)</f>
        <v>PAMP-MG</v>
      </c>
      <c r="I4503" s="46">
        <v>45505</v>
      </c>
      <c r="J4503" s="9" t="s">
        <v>4980</v>
      </c>
      <c r="K4503" s="84" t="s">
        <v>5858</v>
      </c>
      <c r="L4503" s="83" t="s">
        <v>11846</v>
      </c>
      <c r="M4503" s="46">
        <v>45511</v>
      </c>
      <c r="N4503" s="46">
        <v>45539</v>
      </c>
      <c r="O4503" s="46">
        <v>45519</v>
      </c>
      <c r="P4503" s="91" t="s">
        <v>4998</v>
      </c>
      <c r="Q4503" s="84">
        <v>3</v>
      </c>
      <c r="R4503" s="91" t="s">
        <v>4991</v>
      </c>
      <c r="S4503" s="9" t="s">
        <v>4983</v>
      </c>
      <c r="T4503" s="9" t="s">
        <v>32</v>
      </c>
      <c r="U4503" s="9">
        <v>11002</v>
      </c>
      <c r="V4503" s="9">
        <v>11002</v>
      </c>
      <c r="W4503" s="9" t="s">
        <v>5019</v>
      </c>
      <c r="X4503" s="10" t="s">
        <v>4985</v>
      </c>
      <c r="Y4503" s="10" t="s">
        <v>4980</v>
      </c>
      <c r="Z4503" s="10" t="s">
        <v>4980</v>
      </c>
      <c r="AA4503" s="10" t="s">
        <v>4989</v>
      </c>
      <c r="AB4503" s="10" t="s">
        <v>5066</v>
      </c>
      <c r="AC4503" s="9" t="s">
        <v>4999</v>
      </c>
      <c r="AD4503" s="29"/>
      <c r="AE4503" s="20" t="str">
        <f>VLOOKUP(E4503,'FILIAIS PETZ'!A:Q,17,0)</f>
        <v>MG-1</v>
      </c>
      <c r="AF4503" s="20" t="str">
        <f>VLOOKUP(E4503,'FILIAIS PETZ'!A:Q,3,0)</f>
        <v>FELICIO</v>
      </c>
      <c r="AG4503" s="20" t="str">
        <f>VLOOKUP(E4503,'FILIAIS PETZ'!A:Q,2,0)</f>
        <v>R3</v>
      </c>
      <c r="AH4503" s="75">
        <v>1800</v>
      </c>
      <c r="AI4503" s="16" t="s">
        <v>8959</v>
      </c>
      <c r="AJ4503" s="43">
        <f>VLOOKUP(E4503,'FILIAIS PETZ'!$A$2:$K$2000,11,0)</f>
        <v>18328118006069</v>
      </c>
      <c r="AK4503" s="44">
        <f t="shared" si="298"/>
        <v>18328118006069</v>
      </c>
    </row>
    <row r="4504" spans="1:37" s="14" customFormat="1" ht="15" customHeight="1" thickBot="1" x14ac:dyDescent="0.25">
      <c r="A4504" s="9" t="str">
        <f t="shared" si="297"/>
        <v>PREVENTIVA</v>
      </c>
      <c r="B4504" s="18">
        <f>VLOOKUP(C4504,FORNECEDORES!D:E,2,0)</f>
        <v>9057</v>
      </c>
      <c r="C4504" s="19" t="str">
        <f>VLOOKUP(D4504,FORNECEDORES!A:D,4,0)</f>
        <v>19.357.006/0001-49</v>
      </c>
      <c r="D4504" s="13" t="s">
        <v>2290</v>
      </c>
      <c r="E4504" s="20" t="str">
        <f t="shared" si="296"/>
        <v>04 0084</v>
      </c>
      <c r="F4504" s="28" t="s">
        <v>4958</v>
      </c>
      <c r="G4504" s="21" t="str">
        <f>VLOOKUP(E4504,'FILIAIS PETZ'!A:E,5,0)</f>
        <v>PETZ RAJA</v>
      </c>
      <c r="H4504" s="20" t="str">
        <f>VLOOKUP(E4504,'FILIAIS PETZ'!A:D,4,0)</f>
        <v>RAJA-MG</v>
      </c>
      <c r="I4504" s="46">
        <v>45505</v>
      </c>
      <c r="J4504" s="9" t="s">
        <v>4980</v>
      </c>
      <c r="K4504" s="84" t="s">
        <v>5858</v>
      </c>
      <c r="L4504" s="83" t="s">
        <v>11842</v>
      </c>
      <c r="M4504" s="46">
        <v>45511</v>
      </c>
      <c r="N4504" s="46">
        <v>45539</v>
      </c>
      <c r="O4504" s="46">
        <v>45519</v>
      </c>
      <c r="P4504" s="91" t="s">
        <v>4998</v>
      </c>
      <c r="Q4504" s="84">
        <v>3</v>
      </c>
      <c r="R4504" s="91" t="s">
        <v>4991</v>
      </c>
      <c r="S4504" s="9" t="s">
        <v>4983</v>
      </c>
      <c r="T4504" s="9" t="s">
        <v>32</v>
      </c>
      <c r="U4504" s="9">
        <v>11002</v>
      </c>
      <c r="V4504" s="9">
        <v>11002</v>
      </c>
      <c r="W4504" s="9" t="s">
        <v>5019</v>
      </c>
      <c r="X4504" s="10" t="s">
        <v>4985</v>
      </c>
      <c r="Y4504" s="10" t="s">
        <v>4980</v>
      </c>
      <c r="Z4504" s="10" t="s">
        <v>4980</v>
      </c>
      <c r="AA4504" s="10" t="s">
        <v>4989</v>
      </c>
      <c r="AB4504" s="10" t="s">
        <v>5066</v>
      </c>
      <c r="AC4504" s="9" t="s">
        <v>4999</v>
      </c>
      <c r="AD4504" s="29"/>
      <c r="AE4504" s="20" t="str">
        <f>VLOOKUP(E4504,'FILIAIS PETZ'!A:Q,17,0)</f>
        <v>MG-1</v>
      </c>
      <c r="AF4504" s="20" t="str">
        <f>VLOOKUP(E4504,'FILIAIS PETZ'!A:Q,3,0)</f>
        <v>FELICIO</v>
      </c>
      <c r="AG4504" s="20" t="str">
        <f>VLOOKUP(E4504,'FILIAIS PETZ'!A:Q,2,0)</f>
        <v>R3</v>
      </c>
      <c r="AH4504" s="75">
        <v>1200</v>
      </c>
      <c r="AI4504" s="16" t="s">
        <v>8959</v>
      </c>
      <c r="AJ4504" s="43">
        <f>VLOOKUP(E4504,'FILIAIS PETZ'!$A$2:$K$2000,11,0)</f>
        <v>18328118007707</v>
      </c>
      <c r="AK4504" s="44">
        <f t="shared" si="298"/>
        <v>18328118007707</v>
      </c>
    </row>
    <row r="4505" spans="1:37" s="14" customFormat="1" ht="15" customHeight="1" thickBot="1" x14ac:dyDescent="0.25">
      <c r="A4505" s="9" t="str">
        <f t="shared" si="297"/>
        <v>PREVENTIVA</v>
      </c>
      <c r="B4505" s="18">
        <f>VLOOKUP(C4505,FORNECEDORES!D:E,2,0)</f>
        <v>9057</v>
      </c>
      <c r="C4505" s="19" t="str">
        <f>VLOOKUP(D4505,FORNECEDORES!A:D,4,0)</f>
        <v>19.357.006/0001-49</v>
      </c>
      <c r="D4505" s="13" t="s">
        <v>2290</v>
      </c>
      <c r="E4505" s="20" t="str">
        <f t="shared" si="296"/>
        <v>04 0155</v>
      </c>
      <c r="F4505" s="28" t="s">
        <v>4929</v>
      </c>
      <c r="G4505" s="21" t="str">
        <f>VLOOKUP(E4505,'FILIAIS PETZ'!A:E,5,0)</f>
        <v>PETZ SETE LAGOAS</v>
      </c>
      <c r="H4505" s="20" t="str">
        <f>VLOOKUP(E4505,'FILIAIS PETZ'!A:D,4,0)</f>
        <v>STLG-MG</v>
      </c>
      <c r="I4505" s="46">
        <v>45505</v>
      </c>
      <c r="J4505" s="9" t="s">
        <v>4980</v>
      </c>
      <c r="K4505" s="84" t="s">
        <v>5858</v>
      </c>
      <c r="L4505" s="83" t="s">
        <v>11848</v>
      </c>
      <c r="M4505" s="46">
        <v>45511</v>
      </c>
      <c r="N4505" s="46">
        <v>45539</v>
      </c>
      <c r="O4505" s="46">
        <v>45519</v>
      </c>
      <c r="P4505" s="91" t="s">
        <v>4998</v>
      </c>
      <c r="Q4505" s="84">
        <v>3</v>
      </c>
      <c r="R4505" s="91" t="s">
        <v>4991</v>
      </c>
      <c r="S4505" s="9" t="s">
        <v>4983</v>
      </c>
      <c r="T4505" s="9" t="s">
        <v>32</v>
      </c>
      <c r="U4505" s="9">
        <v>11002</v>
      </c>
      <c r="V4505" s="9">
        <v>11002</v>
      </c>
      <c r="W4505" s="9"/>
      <c r="X4505" s="10" t="s">
        <v>4985</v>
      </c>
      <c r="Y4505" s="10" t="s">
        <v>4980</v>
      </c>
      <c r="Z4505" s="10" t="s">
        <v>4980</v>
      </c>
      <c r="AA4505" s="10" t="s">
        <v>4989</v>
      </c>
      <c r="AB4505" s="10" t="s">
        <v>5066</v>
      </c>
      <c r="AC4505" s="9" t="s">
        <v>4999</v>
      </c>
      <c r="AD4505" s="29"/>
      <c r="AE4505" s="20" t="str">
        <f>VLOOKUP(E4505,'FILIAIS PETZ'!A:Q,17,0)</f>
        <v>MG-1</v>
      </c>
      <c r="AF4505" s="20" t="str">
        <f>VLOOKUP(E4505,'FILIAIS PETZ'!A:Q,3,0)</f>
        <v>FELICIO</v>
      </c>
      <c r="AG4505" s="20" t="str">
        <f>VLOOKUP(E4505,'FILIAIS PETZ'!A:Q,2,0)</f>
        <v>R3</v>
      </c>
      <c r="AH4505" s="75">
        <v>1200</v>
      </c>
      <c r="AI4505" s="16" t="s">
        <v>8959</v>
      </c>
      <c r="AJ4505" s="43">
        <f>VLOOKUP(E4505,'FILIAIS PETZ'!$A$2:$K$2000,11,0)</f>
        <v>18328118015645</v>
      </c>
      <c r="AK4505" s="44">
        <f t="shared" si="298"/>
        <v>18328118015645</v>
      </c>
    </row>
    <row r="4506" spans="1:37" s="14" customFormat="1" ht="15" customHeight="1" thickBot="1" x14ac:dyDescent="0.25">
      <c r="A4506" s="84" t="str">
        <f>J4506</f>
        <v>PREVENTIVA</v>
      </c>
      <c r="B4506" s="18">
        <f>VLOOKUP(C4506,FORNECEDORES!D:E,2,0)</f>
        <v>741390</v>
      </c>
      <c r="C4506" s="19" t="str">
        <f>VLOOKUP(D4506,FORNECEDORES!A:D,4,0)</f>
        <v>53.327.206/0001-97</v>
      </c>
      <c r="D4506" s="13" t="s">
        <v>1785</v>
      </c>
      <c r="E4506" s="20" t="str">
        <f t="shared" si="296"/>
        <v>04 0095</v>
      </c>
      <c r="F4506" s="28" t="s">
        <v>4945</v>
      </c>
      <c r="G4506" s="21" t="str">
        <f>VLOOKUP(E4506,'FILIAIS PETZ'!A:E,5,0)</f>
        <v>PETZ BETIM</v>
      </c>
      <c r="H4506" s="20" t="str">
        <f>VLOOKUP(E4506,'FILIAIS PETZ'!A:D,4,0)</f>
        <v>BTIM-MG</v>
      </c>
      <c r="I4506" s="46">
        <v>45505</v>
      </c>
      <c r="J4506" s="9" t="s">
        <v>4980</v>
      </c>
      <c r="K4506" s="84" t="s">
        <v>5858</v>
      </c>
      <c r="L4506" s="83" t="s">
        <v>12102</v>
      </c>
      <c r="M4506" s="46">
        <v>45523</v>
      </c>
      <c r="N4506" s="46">
        <v>45546</v>
      </c>
      <c r="O4506" s="46">
        <v>45525</v>
      </c>
      <c r="P4506" s="91" t="s">
        <v>4998</v>
      </c>
      <c r="Q4506" s="84">
        <v>3</v>
      </c>
      <c r="R4506" s="91" t="s">
        <v>4991</v>
      </c>
      <c r="S4506" s="9" t="s">
        <v>4983</v>
      </c>
      <c r="T4506" s="9" t="s">
        <v>32</v>
      </c>
      <c r="U4506" s="9">
        <v>11002</v>
      </c>
      <c r="V4506" s="9">
        <v>11002</v>
      </c>
      <c r="W4506" s="9"/>
      <c r="X4506" s="10" t="s">
        <v>4992</v>
      </c>
      <c r="Y4506" s="10" t="s">
        <v>4980</v>
      </c>
      <c r="Z4506" s="10" t="s">
        <v>4980</v>
      </c>
      <c r="AA4506" s="10" t="s">
        <v>4992</v>
      </c>
      <c r="AB4506" s="10" t="s">
        <v>5066</v>
      </c>
      <c r="AC4506" s="9" t="s">
        <v>4999</v>
      </c>
      <c r="AD4506" s="29"/>
      <c r="AE4506" s="20" t="str">
        <f>VLOOKUP(E4506,'FILIAIS PETZ'!A:Q,17,0)</f>
        <v>MG-2</v>
      </c>
      <c r="AF4506" s="20" t="str">
        <f>VLOOKUP(E4506,'FILIAIS PETZ'!A:Q,3,0)</f>
        <v>FELICIO</v>
      </c>
      <c r="AG4506" s="20" t="str">
        <f>VLOOKUP(E4506,'FILIAIS PETZ'!A:Q,2,0)</f>
        <v>R3</v>
      </c>
      <c r="AH4506" s="75">
        <v>1350</v>
      </c>
      <c r="AI4506" s="16" t="s">
        <v>8960</v>
      </c>
      <c r="AJ4506" s="43">
        <f>VLOOKUP(E4506,'FILIAIS PETZ'!$A$2:$K$2000,11,0)</f>
        <v>18328118009084</v>
      </c>
      <c r="AK4506" s="44">
        <f t="shared" si="298"/>
        <v>18328118009084</v>
      </c>
    </row>
    <row r="4507" spans="1:37" s="14" customFormat="1" ht="15" customHeight="1" thickBot="1" x14ac:dyDescent="0.25">
      <c r="A4507" s="84" t="str">
        <f>J4507</f>
        <v>PREVENTIVA</v>
      </c>
      <c r="B4507" s="18">
        <f>VLOOKUP(C4507,FORNECEDORES!D:E,2,0)</f>
        <v>741390</v>
      </c>
      <c r="C4507" s="19" t="str">
        <f>VLOOKUP(D4507,FORNECEDORES!A:D,4,0)</f>
        <v>53.327.206/0001-97</v>
      </c>
      <c r="D4507" s="13" t="s">
        <v>1785</v>
      </c>
      <c r="E4507" s="20" t="str">
        <f t="shared" si="296"/>
        <v>04 0130</v>
      </c>
      <c r="F4507" s="28" t="s">
        <v>4975</v>
      </c>
      <c r="G4507" s="21" t="str">
        <f>VLOOKUP(E4507,'FILIAIS PETZ'!A:E,5,0)</f>
        <v>PETZ CARLOS LUZ</v>
      </c>
      <c r="H4507" s="20" t="str">
        <f>VLOOKUP(E4507,'FILIAIS PETZ'!A:D,4,0)</f>
        <v>CLUZ-MG</v>
      </c>
      <c r="I4507" s="46">
        <v>45505</v>
      </c>
      <c r="J4507" s="9" t="s">
        <v>4980</v>
      </c>
      <c r="K4507" s="84" t="s">
        <v>5858</v>
      </c>
      <c r="L4507" s="83" t="s">
        <v>5617</v>
      </c>
      <c r="M4507" s="46">
        <v>45523</v>
      </c>
      <c r="N4507" s="46">
        <v>45546</v>
      </c>
      <c r="O4507" s="46">
        <v>45525</v>
      </c>
      <c r="P4507" s="91" t="s">
        <v>4998</v>
      </c>
      <c r="Q4507" s="84">
        <v>3</v>
      </c>
      <c r="R4507" s="91" t="s">
        <v>4991</v>
      </c>
      <c r="S4507" s="9" t="s">
        <v>4983</v>
      </c>
      <c r="T4507" s="9" t="s">
        <v>32</v>
      </c>
      <c r="U4507" s="9">
        <v>11002</v>
      </c>
      <c r="V4507" s="9">
        <v>11002</v>
      </c>
      <c r="W4507" s="9"/>
      <c r="X4507" s="10" t="s">
        <v>4992</v>
      </c>
      <c r="Y4507" s="10" t="s">
        <v>4980</v>
      </c>
      <c r="Z4507" s="10" t="s">
        <v>4980</v>
      </c>
      <c r="AA4507" s="10" t="s">
        <v>4992</v>
      </c>
      <c r="AB4507" s="10" t="s">
        <v>5066</v>
      </c>
      <c r="AC4507" s="9" t="s">
        <v>4999</v>
      </c>
      <c r="AD4507" s="29"/>
      <c r="AE4507" s="20" t="str">
        <f>VLOOKUP(E4507,'FILIAIS PETZ'!A:Q,17,0)</f>
        <v>MG-1</v>
      </c>
      <c r="AF4507" s="20" t="str">
        <f>VLOOKUP(E4507,'FILIAIS PETZ'!A:Q,3,0)</f>
        <v>FELICIO</v>
      </c>
      <c r="AG4507" s="20" t="str">
        <f>VLOOKUP(E4507,'FILIAIS PETZ'!A:Q,2,0)</f>
        <v>R3</v>
      </c>
      <c r="AH4507" s="75">
        <v>840</v>
      </c>
      <c r="AI4507" s="16" t="s">
        <v>8960</v>
      </c>
      <c r="AJ4507" s="43">
        <f>VLOOKUP(E4507,'FILIAIS PETZ'!$A$2:$K$2000,11,0)</f>
        <v>18328118012204</v>
      </c>
      <c r="AK4507" s="44">
        <f t="shared" si="298"/>
        <v>18328118012204</v>
      </c>
    </row>
    <row r="4508" spans="1:37" s="14" customFormat="1" ht="15" customHeight="1" thickBot="1" x14ac:dyDescent="0.25">
      <c r="A4508" s="9">
        <v>111110</v>
      </c>
      <c r="B4508" s="18">
        <f>VLOOKUP(C4508,FORNECEDORES!D:E,2,0)</f>
        <v>7736</v>
      </c>
      <c r="C4508" s="19" t="str">
        <f>VLOOKUP(D4508,FORNECEDORES!A:D,4,0)</f>
        <v>27.385.816/0001-37</v>
      </c>
      <c r="D4508" s="13" t="s">
        <v>2591</v>
      </c>
      <c r="E4508" s="20" t="str">
        <f t="shared" si="296"/>
        <v>04 0240</v>
      </c>
      <c r="F4508" s="28" t="s">
        <v>4955</v>
      </c>
      <c r="G4508" s="21" t="str">
        <f>VLOOKUP(E4508,'FILIAIS PETZ'!A:E,5,0)</f>
        <v xml:space="preserve">CENTRO DE DISTRIBUIÇÃO HIDROLANDIA </v>
      </c>
      <c r="H4508" s="20" t="str">
        <f>VLOOKUP(E4508,'FILIAIS PETZ'!A:D,4,0)</f>
        <v>CDHD-GO</v>
      </c>
      <c r="I4508" s="46">
        <v>45505</v>
      </c>
      <c r="J4508" s="9" t="s">
        <v>4980</v>
      </c>
      <c r="K4508" s="84" t="s">
        <v>5858</v>
      </c>
      <c r="L4508" s="83" t="s">
        <v>11401</v>
      </c>
      <c r="M4508" s="46">
        <v>45538</v>
      </c>
      <c r="N4508" s="46">
        <v>45567</v>
      </c>
      <c r="O4508" s="46">
        <v>45548</v>
      </c>
      <c r="P4508" s="91" t="s">
        <v>4998</v>
      </c>
      <c r="Q4508" s="84">
        <v>3</v>
      </c>
      <c r="R4508" s="91" t="s">
        <v>4991</v>
      </c>
      <c r="S4508" s="9" t="s">
        <v>4983</v>
      </c>
      <c r="T4508" s="9" t="s">
        <v>32</v>
      </c>
      <c r="U4508" s="9">
        <v>11002</v>
      </c>
      <c r="V4508" s="9">
        <v>11002</v>
      </c>
      <c r="W4508" s="9"/>
      <c r="X4508" s="10" t="s">
        <v>4992</v>
      </c>
      <c r="Y4508" s="10" t="s">
        <v>4980</v>
      </c>
      <c r="Z4508" s="10" t="s">
        <v>4980</v>
      </c>
      <c r="AA4508" s="10" t="s">
        <v>4992</v>
      </c>
      <c r="AB4508" s="10" t="s">
        <v>5066</v>
      </c>
      <c r="AC4508" s="9" t="s">
        <v>4999</v>
      </c>
      <c r="AD4508" s="29"/>
      <c r="AE4508" s="20" t="str">
        <f>VLOOKUP(E4508,'FILIAIS PETZ'!A:Q,17,0)</f>
        <v>CD</v>
      </c>
      <c r="AF4508" s="20" t="str">
        <f>VLOOKUP(E4508,'FILIAIS PETZ'!A:Q,3,0)</f>
        <v>FELICIO</v>
      </c>
      <c r="AG4508" s="20" t="str">
        <f>VLOOKUP(E4508,'FILIAIS PETZ'!A:Q,2,0)</f>
        <v>CD</v>
      </c>
      <c r="AH4508" s="75">
        <v>1800</v>
      </c>
      <c r="AI4508" s="16" t="s">
        <v>8960</v>
      </c>
      <c r="AJ4508" s="43" t="str">
        <f>VLOOKUP(E4508,'FILIAIS PETZ'!$A$2:$K$2000,11,0)</f>
        <v>18.328.118/0228-54</v>
      </c>
      <c r="AK4508" s="44" t="str">
        <f t="shared" si="298"/>
        <v>18.328.118/0228-54</v>
      </c>
    </row>
    <row r="4509" spans="1:37" s="14" customFormat="1" ht="15" customHeight="1" thickBot="1" x14ac:dyDescent="0.25">
      <c r="A4509" s="84">
        <v>111111</v>
      </c>
      <c r="B4509" s="18">
        <f>VLOOKUP(C4509,FORNECEDORES!D:E,2,0)</f>
        <v>7736</v>
      </c>
      <c r="C4509" s="19" t="str">
        <f>VLOOKUP(D4509,FORNECEDORES!A:D,4,0)</f>
        <v>27.385.816/0001-37</v>
      </c>
      <c r="D4509" s="13" t="s">
        <v>2591</v>
      </c>
      <c r="E4509" s="20" t="str">
        <f t="shared" si="296"/>
        <v>04 0240</v>
      </c>
      <c r="F4509" s="28" t="s">
        <v>4955</v>
      </c>
      <c r="G4509" s="21" t="str">
        <f>VLOOKUP(E4509,'FILIAIS PETZ'!A:E,5,0)</f>
        <v xml:space="preserve">CENTRO DE DISTRIBUIÇÃO HIDROLANDIA </v>
      </c>
      <c r="H4509" s="20" t="str">
        <f>VLOOKUP(E4509,'FILIAIS PETZ'!A:D,4,0)</f>
        <v>CDHD-GO</v>
      </c>
      <c r="I4509" s="46">
        <v>45505</v>
      </c>
      <c r="J4509" s="9" t="s">
        <v>4980</v>
      </c>
      <c r="K4509" s="84" t="s">
        <v>5858</v>
      </c>
      <c r="L4509" s="83" t="s">
        <v>12725</v>
      </c>
      <c r="M4509" s="46">
        <v>45538</v>
      </c>
      <c r="N4509" s="46">
        <v>45567</v>
      </c>
      <c r="O4509" s="46">
        <v>45548</v>
      </c>
      <c r="P4509" s="91" t="s">
        <v>4998</v>
      </c>
      <c r="Q4509" s="84">
        <v>3</v>
      </c>
      <c r="R4509" s="91">
        <v>1</v>
      </c>
      <c r="S4509" s="9">
        <v>8</v>
      </c>
      <c r="T4509" s="9" t="s">
        <v>32</v>
      </c>
      <c r="U4509" s="9">
        <v>11002</v>
      </c>
      <c r="V4509" s="9">
        <v>11002</v>
      </c>
      <c r="W4509" s="9" t="s">
        <v>5019</v>
      </c>
      <c r="X4509" s="10" t="s">
        <v>4985</v>
      </c>
      <c r="Y4509" s="10" t="s">
        <v>4980</v>
      </c>
      <c r="Z4509" s="10" t="s">
        <v>4980</v>
      </c>
      <c r="AA4509" s="10" t="s">
        <v>4989</v>
      </c>
      <c r="AB4509" s="10" t="s">
        <v>5066</v>
      </c>
      <c r="AC4509" s="9" t="s">
        <v>4999</v>
      </c>
      <c r="AD4509" s="29"/>
      <c r="AE4509" s="20" t="str">
        <f>VLOOKUP(E4509,'FILIAIS PETZ'!A:Q,17,0)</f>
        <v>CD</v>
      </c>
      <c r="AF4509" s="20" t="str">
        <f>VLOOKUP(E4509,'FILIAIS PETZ'!A:Q,3,0)</f>
        <v>FELICIO</v>
      </c>
      <c r="AG4509" s="20" t="str">
        <f>VLOOKUP(E4509,'FILIAIS PETZ'!A:Q,2,0)</f>
        <v>CD</v>
      </c>
      <c r="AH4509" s="75">
        <v>1400</v>
      </c>
      <c r="AI4509" s="16" t="s">
        <v>8959</v>
      </c>
      <c r="AJ4509" s="43" t="str">
        <f>VLOOKUP(E4509,'FILIAIS PETZ'!$A$2:$K$2000,11,0)</f>
        <v>18.328.118/0228-54</v>
      </c>
      <c r="AK4509" s="44" t="str">
        <f t="shared" si="298"/>
        <v>18.328.118/0228-54</v>
      </c>
    </row>
    <row r="4510" spans="1:37" s="14" customFormat="1" ht="15" customHeight="1" thickBot="1" x14ac:dyDescent="0.25">
      <c r="A4510" s="84">
        <v>111112</v>
      </c>
      <c r="B4510" s="18">
        <f>VLOOKUP(C4510,FORNECEDORES!D:E,2,0)</f>
        <v>7736</v>
      </c>
      <c r="C4510" s="19" t="str">
        <f>VLOOKUP(D4510,FORNECEDORES!A:D,4,0)</f>
        <v>27.385.816/0001-37</v>
      </c>
      <c r="D4510" s="13" t="s">
        <v>2591</v>
      </c>
      <c r="E4510" s="20" t="str">
        <f t="shared" si="296"/>
        <v>04 0062</v>
      </c>
      <c r="F4510" s="28" t="s">
        <v>4968</v>
      </c>
      <c r="G4510" s="21" t="str">
        <f>VLOOKUP(E4510,'FILIAIS PETZ'!A:E,5,0)</f>
        <v>PETZ BRASILIA ASA NORTE</v>
      </c>
      <c r="H4510" s="20" t="str">
        <f>VLOOKUP(E4510,'FILIAIS PETZ'!A:D,4,0)</f>
        <v>ASAN-DF</v>
      </c>
      <c r="I4510" s="46">
        <v>45505</v>
      </c>
      <c r="J4510" s="9" t="s">
        <v>4980</v>
      </c>
      <c r="K4510" s="84" t="s">
        <v>5858</v>
      </c>
      <c r="L4510" s="83" t="s">
        <v>12721</v>
      </c>
      <c r="M4510" s="46">
        <v>45538</v>
      </c>
      <c r="N4510" s="46">
        <v>45567</v>
      </c>
      <c r="O4510" s="46">
        <v>45548</v>
      </c>
      <c r="P4510" s="91" t="s">
        <v>4998</v>
      </c>
      <c r="Q4510" s="84">
        <v>3</v>
      </c>
      <c r="R4510" s="91" t="s">
        <v>4991</v>
      </c>
      <c r="S4510" s="9" t="s">
        <v>4983</v>
      </c>
      <c r="T4510" s="9" t="s">
        <v>32</v>
      </c>
      <c r="U4510" s="9">
        <v>11002</v>
      </c>
      <c r="V4510" s="9">
        <v>11002</v>
      </c>
      <c r="W4510" s="9"/>
      <c r="X4510" s="10" t="s">
        <v>4992</v>
      </c>
      <c r="Y4510" s="10" t="s">
        <v>4980</v>
      </c>
      <c r="Z4510" s="10" t="s">
        <v>4980</v>
      </c>
      <c r="AA4510" s="10" t="s">
        <v>4992</v>
      </c>
      <c r="AB4510" s="10" t="s">
        <v>5066</v>
      </c>
      <c r="AC4510" s="9" t="s">
        <v>4999</v>
      </c>
      <c r="AD4510" s="29"/>
      <c r="AE4510" s="20" t="str">
        <f>VLOOKUP(E4510,'FILIAIS PETZ'!A:Q,17,0)</f>
        <v>CO-2</v>
      </c>
      <c r="AF4510" s="20" t="str">
        <f>VLOOKUP(E4510,'FILIAIS PETZ'!A:Q,3,0)</f>
        <v>FELICIO</v>
      </c>
      <c r="AG4510" s="20" t="str">
        <f>VLOOKUP(E4510,'FILIAIS PETZ'!A:Q,2,0)</f>
        <v>R3</v>
      </c>
      <c r="AH4510" s="75">
        <v>1500</v>
      </c>
      <c r="AI4510" s="16" t="s">
        <v>8960</v>
      </c>
      <c r="AJ4510" s="43">
        <f>VLOOKUP(E4510,'FILIAIS PETZ'!$A$2:$K$2000,11,0)</f>
        <v>18328118005500</v>
      </c>
      <c r="AK4510" s="44">
        <f t="shared" si="298"/>
        <v>18328118005500</v>
      </c>
    </row>
    <row r="4511" spans="1:37" s="14" customFormat="1" ht="15" customHeight="1" thickBot="1" x14ac:dyDescent="0.25">
      <c r="A4511" s="84">
        <v>111113</v>
      </c>
      <c r="B4511" s="18">
        <f>VLOOKUP(C4511,FORNECEDORES!D:E,2,0)</f>
        <v>7736</v>
      </c>
      <c r="C4511" s="19" t="str">
        <f>VLOOKUP(D4511,FORNECEDORES!A:D,4,0)</f>
        <v>27.385.816/0001-37</v>
      </c>
      <c r="D4511" s="13" t="s">
        <v>2591</v>
      </c>
      <c r="E4511" s="20" t="str">
        <f t="shared" si="296"/>
        <v>04 0062</v>
      </c>
      <c r="F4511" s="28" t="s">
        <v>4968</v>
      </c>
      <c r="G4511" s="21" t="str">
        <f>VLOOKUP(E4511,'FILIAIS PETZ'!A:E,5,0)</f>
        <v>PETZ BRASILIA ASA NORTE</v>
      </c>
      <c r="H4511" s="20" t="str">
        <f>VLOOKUP(E4511,'FILIAIS PETZ'!A:D,4,0)</f>
        <v>ASAN-DF</v>
      </c>
      <c r="I4511" s="46">
        <v>45505</v>
      </c>
      <c r="J4511" s="9" t="s">
        <v>4980</v>
      </c>
      <c r="K4511" s="84" t="s">
        <v>5858</v>
      </c>
      <c r="L4511" s="83" t="s">
        <v>12722</v>
      </c>
      <c r="M4511" s="46">
        <v>45538</v>
      </c>
      <c r="N4511" s="46">
        <v>45567</v>
      </c>
      <c r="O4511" s="46">
        <v>45548</v>
      </c>
      <c r="P4511" s="91" t="s">
        <v>4998</v>
      </c>
      <c r="Q4511" s="84">
        <v>3</v>
      </c>
      <c r="R4511" s="91" t="s">
        <v>4991</v>
      </c>
      <c r="S4511" s="9" t="s">
        <v>4983</v>
      </c>
      <c r="T4511" s="9" t="s">
        <v>32</v>
      </c>
      <c r="U4511" s="9">
        <v>11002</v>
      </c>
      <c r="V4511" s="9">
        <v>11002</v>
      </c>
      <c r="W4511" s="9" t="s">
        <v>5019</v>
      </c>
      <c r="X4511" s="10" t="s">
        <v>4985</v>
      </c>
      <c r="Y4511" s="10" t="s">
        <v>4980</v>
      </c>
      <c r="Z4511" s="10" t="s">
        <v>4980</v>
      </c>
      <c r="AA4511" s="10" t="s">
        <v>4989</v>
      </c>
      <c r="AB4511" s="10" t="s">
        <v>5066</v>
      </c>
      <c r="AC4511" s="9" t="s">
        <v>4999</v>
      </c>
      <c r="AD4511" s="29"/>
      <c r="AE4511" s="20" t="str">
        <f>VLOOKUP(E4511,'FILIAIS PETZ'!A:Q,17,0)</f>
        <v>CO-2</v>
      </c>
      <c r="AF4511" s="20" t="str">
        <f>VLOOKUP(E4511,'FILIAIS PETZ'!A:Q,3,0)</f>
        <v>FELICIO</v>
      </c>
      <c r="AG4511" s="20" t="str">
        <f>VLOOKUP(E4511,'FILIAIS PETZ'!A:Q,2,0)</f>
        <v>R3</v>
      </c>
      <c r="AH4511" s="75">
        <v>1400</v>
      </c>
      <c r="AI4511" s="16" t="s">
        <v>8959</v>
      </c>
      <c r="AJ4511" s="43">
        <f>VLOOKUP(E4511,'FILIAIS PETZ'!$A$2:$K$2000,11,0)</f>
        <v>18328118005500</v>
      </c>
      <c r="AK4511" s="44">
        <f t="shared" si="298"/>
        <v>18328118005500</v>
      </c>
    </row>
    <row r="4512" spans="1:37" s="14" customFormat="1" ht="15" customHeight="1" thickBot="1" x14ac:dyDescent="0.25">
      <c r="A4512" s="84">
        <v>111114</v>
      </c>
      <c r="B4512" s="18">
        <f>VLOOKUP(C4512,FORNECEDORES!D:E,2,0)</f>
        <v>7736</v>
      </c>
      <c r="C4512" s="19" t="str">
        <f>VLOOKUP(D4512,FORNECEDORES!A:D,4,0)</f>
        <v>27.385.816/0001-37</v>
      </c>
      <c r="D4512" s="13" t="s">
        <v>2591</v>
      </c>
      <c r="E4512" s="20" t="str">
        <f t="shared" si="296"/>
        <v>04 0048</v>
      </c>
      <c r="F4512" s="28" t="s">
        <v>4970</v>
      </c>
      <c r="G4512" s="21" t="str">
        <f>VLOOKUP(E4512,'FILIAIS PETZ'!A:E,5,0)</f>
        <v>PETZ BRASILIA EPIA</v>
      </c>
      <c r="H4512" s="20" t="str">
        <f>VLOOKUP(E4512,'FILIAIS PETZ'!A:D,4,0)</f>
        <v>EPIA-DF</v>
      </c>
      <c r="I4512" s="46">
        <v>45505</v>
      </c>
      <c r="J4512" s="9" t="s">
        <v>4980</v>
      </c>
      <c r="K4512" s="84" t="s">
        <v>5858</v>
      </c>
      <c r="L4512" s="83" t="s">
        <v>11407</v>
      </c>
      <c r="M4512" s="46">
        <v>45538</v>
      </c>
      <c r="N4512" s="46">
        <v>45567</v>
      </c>
      <c r="O4512" s="46">
        <v>45548</v>
      </c>
      <c r="P4512" s="91" t="s">
        <v>4998</v>
      </c>
      <c r="Q4512" s="84">
        <v>3</v>
      </c>
      <c r="R4512" s="91" t="s">
        <v>4991</v>
      </c>
      <c r="S4512" s="9" t="s">
        <v>4983</v>
      </c>
      <c r="T4512" s="9" t="s">
        <v>32</v>
      </c>
      <c r="U4512" s="9">
        <v>11002</v>
      </c>
      <c r="V4512" s="9">
        <v>11002</v>
      </c>
      <c r="W4512" s="9"/>
      <c r="X4512" s="10" t="s">
        <v>4992</v>
      </c>
      <c r="Y4512" s="10" t="s">
        <v>4980</v>
      </c>
      <c r="Z4512" s="10" t="s">
        <v>4980</v>
      </c>
      <c r="AA4512" s="10" t="s">
        <v>4992</v>
      </c>
      <c r="AB4512" s="10" t="s">
        <v>5066</v>
      </c>
      <c r="AC4512" s="9" t="s">
        <v>4999</v>
      </c>
      <c r="AD4512" s="29"/>
      <c r="AE4512" s="20" t="str">
        <f>VLOOKUP(E4512,'FILIAIS PETZ'!A:Q,17,0)</f>
        <v>CO-2</v>
      </c>
      <c r="AF4512" s="20" t="str">
        <f>VLOOKUP(E4512,'FILIAIS PETZ'!A:Q,3,0)</f>
        <v>FELICIO</v>
      </c>
      <c r="AG4512" s="20" t="str">
        <f>VLOOKUP(E4512,'FILIAIS PETZ'!A:Q,2,0)</f>
        <v>R3</v>
      </c>
      <c r="AH4512" s="75">
        <v>1800</v>
      </c>
      <c r="AI4512" s="16" t="s">
        <v>8960</v>
      </c>
      <c r="AJ4512" s="43">
        <f>VLOOKUP(E4512,'FILIAIS PETZ'!$A$2:$K$2000,11,0)</f>
        <v>18328118004368</v>
      </c>
      <c r="AK4512" s="44">
        <f t="shared" si="298"/>
        <v>18328118004368</v>
      </c>
    </row>
    <row r="4513" spans="1:37" s="14" customFormat="1" ht="15" customHeight="1" thickBot="1" x14ac:dyDescent="0.25">
      <c r="A4513" s="84">
        <v>111115</v>
      </c>
      <c r="B4513" s="18">
        <f>VLOOKUP(C4513,FORNECEDORES!D:E,2,0)</f>
        <v>7736</v>
      </c>
      <c r="C4513" s="19" t="str">
        <f>VLOOKUP(D4513,FORNECEDORES!A:D,4,0)</f>
        <v>27.385.816/0001-37</v>
      </c>
      <c r="D4513" s="13" t="s">
        <v>2591</v>
      </c>
      <c r="E4513" s="20" t="str">
        <f t="shared" si="296"/>
        <v>04 0048</v>
      </c>
      <c r="F4513" s="28" t="s">
        <v>4970</v>
      </c>
      <c r="G4513" s="21" t="str">
        <f>VLOOKUP(E4513,'FILIAIS PETZ'!A:E,5,0)</f>
        <v>PETZ BRASILIA EPIA</v>
      </c>
      <c r="H4513" s="20" t="str">
        <f>VLOOKUP(E4513,'FILIAIS PETZ'!A:D,4,0)</f>
        <v>EPIA-DF</v>
      </c>
      <c r="I4513" s="46">
        <v>45505</v>
      </c>
      <c r="J4513" s="9" t="s">
        <v>4980</v>
      </c>
      <c r="K4513" s="84" t="s">
        <v>5858</v>
      </c>
      <c r="L4513" s="83" t="s">
        <v>11409</v>
      </c>
      <c r="M4513" s="46">
        <v>45538</v>
      </c>
      <c r="N4513" s="46">
        <v>45567</v>
      </c>
      <c r="O4513" s="46">
        <v>45548</v>
      </c>
      <c r="P4513" s="91" t="s">
        <v>4998</v>
      </c>
      <c r="Q4513" s="84">
        <v>3</v>
      </c>
      <c r="R4513" s="91" t="s">
        <v>4991</v>
      </c>
      <c r="S4513" s="9" t="s">
        <v>4983</v>
      </c>
      <c r="T4513" s="9" t="s">
        <v>32</v>
      </c>
      <c r="U4513" s="9">
        <v>11002</v>
      </c>
      <c r="V4513" s="9">
        <v>11002</v>
      </c>
      <c r="W4513" s="9" t="s">
        <v>5019</v>
      </c>
      <c r="X4513" s="10" t="s">
        <v>4985</v>
      </c>
      <c r="Y4513" s="10" t="s">
        <v>4980</v>
      </c>
      <c r="Z4513" s="10" t="s">
        <v>4980</v>
      </c>
      <c r="AA4513" s="10" t="s">
        <v>4989</v>
      </c>
      <c r="AB4513" s="10" t="s">
        <v>5066</v>
      </c>
      <c r="AC4513" s="9" t="s">
        <v>4999</v>
      </c>
      <c r="AD4513" s="29"/>
      <c r="AE4513" s="20" t="str">
        <f>VLOOKUP(E4513,'FILIAIS PETZ'!A:Q,17,0)</f>
        <v>CO-2</v>
      </c>
      <c r="AF4513" s="20" t="str">
        <f>VLOOKUP(E4513,'FILIAIS PETZ'!A:Q,3,0)</f>
        <v>FELICIO</v>
      </c>
      <c r="AG4513" s="20" t="str">
        <f>VLOOKUP(E4513,'FILIAIS PETZ'!A:Q,2,0)</f>
        <v>R3</v>
      </c>
      <c r="AH4513" s="75">
        <v>1400</v>
      </c>
      <c r="AI4513" s="16" t="s">
        <v>8959</v>
      </c>
      <c r="AJ4513" s="43">
        <f>VLOOKUP(E4513,'FILIAIS PETZ'!$A$2:$K$2000,11,0)</f>
        <v>18328118004368</v>
      </c>
      <c r="AK4513" s="44">
        <f t="shared" si="298"/>
        <v>18328118004368</v>
      </c>
    </row>
    <row r="4514" spans="1:37" s="14" customFormat="1" ht="15" customHeight="1" thickBot="1" x14ac:dyDescent="0.25">
      <c r="A4514" s="84">
        <v>111116</v>
      </c>
      <c r="B4514" s="18">
        <f>VLOOKUP(C4514,FORNECEDORES!D:E,2,0)</f>
        <v>7736</v>
      </c>
      <c r="C4514" s="19" t="str">
        <f>VLOOKUP(D4514,FORNECEDORES!A:D,4,0)</f>
        <v>27.385.816/0001-37</v>
      </c>
      <c r="D4514" s="13" t="s">
        <v>2591</v>
      </c>
      <c r="E4514" s="20" t="str">
        <f t="shared" si="296"/>
        <v>04 0015</v>
      </c>
      <c r="F4514" s="28" t="s">
        <v>4971</v>
      </c>
      <c r="G4514" s="21" t="str">
        <f>VLOOKUP(E4514,'FILIAIS PETZ'!A:E,5,0)</f>
        <v>PETZ BRASILIA SIA</v>
      </c>
      <c r="H4514" s="20" t="str">
        <f>VLOOKUP(E4514,'FILIAIS PETZ'!A:D,4,0)</f>
        <v>BSIA-DF</v>
      </c>
      <c r="I4514" s="46">
        <v>45505</v>
      </c>
      <c r="J4514" s="9" t="s">
        <v>4980</v>
      </c>
      <c r="K4514" s="84" t="s">
        <v>5858</v>
      </c>
      <c r="L4514" s="83" t="s">
        <v>12730</v>
      </c>
      <c r="M4514" s="46">
        <v>45538</v>
      </c>
      <c r="N4514" s="46">
        <v>45567</v>
      </c>
      <c r="O4514" s="46">
        <v>45548</v>
      </c>
      <c r="P4514" s="91" t="s">
        <v>4998</v>
      </c>
      <c r="Q4514" s="84">
        <v>3</v>
      </c>
      <c r="R4514" s="91" t="s">
        <v>4991</v>
      </c>
      <c r="S4514" s="9" t="s">
        <v>4983</v>
      </c>
      <c r="T4514" s="9" t="s">
        <v>32</v>
      </c>
      <c r="U4514" s="9">
        <v>11002</v>
      </c>
      <c r="V4514" s="9">
        <v>11002</v>
      </c>
      <c r="W4514" s="9"/>
      <c r="X4514" s="10" t="s">
        <v>4992</v>
      </c>
      <c r="Y4514" s="10" t="s">
        <v>4980</v>
      </c>
      <c r="Z4514" s="10" t="s">
        <v>4980</v>
      </c>
      <c r="AA4514" s="10" t="s">
        <v>4992</v>
      </c>
      <c r="AB4514" s="10" t="s">
        <v>5066</v>
      </c>
      <c r="AC4514" s="9" t="s">
        <v>4999</v>
      </c>
      <c r="AD4514" s="29"/>
      <c r="AE4514" s="20" t="str">
        <f>VLOOKUP(E4514,'FILIAIS PETZ'!A:Q,17,0)</f>
        <v>CO-2</v>
      </c>
      <c r="AF4514" s="20" t="str">
        <f>VLOOKUP(E4514,'FILIAIS PETZ'!A:Q,3,0)</f>
        <v>FELICIO</v>
      </c>
      <c r="AG4514" s="20" t="str">
        <f>VLOOKUP(E4514,'FILIAIS PETZ'!A:Q,2,0)</f>
        <v>R3</v>
      </c>
      <c r="AH4514" s="75">
        <v>1800</v>
      </c>
      <c r="AI4514" s="16" t="s">
        <v>8960</v>
      </c>
      <c r="AJ4514" s="43">
        <f>VLOOKUP(E4514,'FILIAIS PETZ'!$A$2:$K$2000,11,0)</f>
        <v>18328118000451</v>
      </c>
      <c r="AK4514" s="44">
        <f t="shared" si="298"/>
        <v>18328118000451</v>
      </c>
    </row>
    <row r="4515" spans="1:37" s="14" customFormat="1" ht="15" customHeight="1" thickBot="1" x14ac:dyDescent="0.25">
      <c r="A4515" s="84">
        <v>111117</v>
      </c>
      <c r="B4515" s="18">
        <f>VLOOKUP(C4515,FORNECEDORES!D:E,2,0)</f>
        <v>7736</v>
      </c>
      <c r="C4515" s="19" t="str">
        <f>VLOOKUP(D4515,FORNECEDORES!A:D,4,0)</f>
        <v>27.385.816/0001-37</v>
      </c>
      <c r="D4515" s="13" t="s">
        <v>2591</v>
      </c>
      <c r="E4515" s="20" t="str">
        <f t="shared" si="296"/>
        <v>04 0015</v>
      </c>
      <c r="F4515" s="28" t="s">
        <v>4971</v>
      </c>
      <c r="G4515" s="21" t="str">
        <f>VLOOKUP(E4515,'FILIAIS PETZ'!A:E,5,0)</f>
        <v>PETZ BRASILIA SIA</v>
      </c>
      <c r="H4515" s="20" t="str">
        <f>VLOOKUP(E4515,'FILIAIS PETZ'!A:D,4,0)</f>
        <v>BSIA-DF</v>
      </c>
      <c r="I4515" s="46">
        <v>45505</v>
      </c>
      <c r="J4515" s="9" t="s">
        <v>4980</v>
      </c>
      <c r="K4515" s="84" t="s">
        <v>5858</v>
      </c>
      <c r="L4515" s="83" t="s">
        <v>12731</v>
      </c>
      <c r="M4515" s="46">
        <v>45538</v>
      </c>
      <c r="N4515" s="46">
        <v>45567</v>
      </c>
      <c r="O4515" s="46">
        <v>45548</v>
      </c>
      <c r="P4515" s="91" t="s">
        <v>4998</v>
      </c>
      <c r="Q4515" s="84">
        <v>3</v>
      </c>
      <c r="R4515" s="91" t="s">
        <v>4991</v>
      </c>
      <c r="S4515" s="9" t="s">
        <v>4983</v>
      </c>
      <c r="T4515" s="9" t="s">
        <v>32</v>
      </c>
      <c r="U4515" s="9">
        <v>11002</v>
      </c>
      <c r="V4515" s="9">
        <v>11002</v>
      </c>
      <c r="W4515" s="9" t="s">
        <v>5019</v>
      </c>
      <c r="X4515" s="10" t="s">
        <v>4985</v>
      </c>
      <c r="Y4515" s="10" t="s">
        <v>4980</v>
      </c>
      <c r="Z4515" s="10" t="s">
        <v>4980</v>
      </c>
      <c r="AA4515" s="10" t="s">
        <v>4989</v>
      </c>
      <c r="AB4515" s="10" t="s">
        <v>5066</v>
      </c>
      <c r="AC4515" s="9" t="s">
        <v>4999</v>
      </c>
      <c r="AD4515" s="29"/>
      <c r="AE4515" s="20" t="str">
        <f>VLOOKUP(E4515,'FILIAIS PETZ'!A:Q,17,0)</f>
        <v>CO-2</v>
      </c>
      <c r="AF4515" s="20" t="str">
        <f>VLOOKUP(E4515,'FILIAIS PETZ'!A:Q,3,0)</f>
        <v>FELICIO</v>
      </c>
      <c r="AG4515" s="20" t="str">
        <f>VLOOKUP(E4515,'FILIAIS PETZ'!A:Q,2,0)</f>
        <v>R3</v>
      </c>
      <c r="AH4515" s="75">
        <v>1400</v>
      </c>
      <c r="AI4515" s="16" t="s">
        <v>8959</v>
      </c>
      <c r="AJ4515" s="43">
        <f>VLOOKUP(E4515,'FILIAIS PETZ'!$A$2:$K$2000,11,0)</f>
        <v>18328118000451</v>
      </c>
      <c r="AK4515" s="44">
        <f t="shared" si="298"/>
        <v>18328118000451</v>
      </c>
    </row>
    <row r="4516" spans="1:37" s="14" customFormat="1" ht="15" customHeight="1" thickBot="1" x14ac:dyDescent="0.25">
      <c r="A4516" s="84">
        <v>111118</v>
      </c>
      <c r="B4516" s="18">
        <f>VLOOKUP(C4516,FORNECEDORES!D:E,2,0)</f>
        <v>7736</v>
      </c>
      <c r="C4516" s="19" t="str">
        <f>VLOOKUP(D4516,FORNECEDORES!A:D,4,0)</f>
        <v>27.385.816/0001-37</v>
      </c>
      <c r="D4516" s="13" t="s">
        <v>2591</v>
      </c>
      <c r="E4516" s="20" t="str">
        <f t="shared" si="296"/>
        <v>04 0200</v>
      </c>
      <c r="F4516" s="28" t="s">
        <v>4960</v>
      </c>
      <c r="G4516" s="21" t="str">
        <f>VLOOKUP(E4516,'FILIAIS PETZ'!A:E,5,0)</f>
        <v>PETZ BRASILIA W3 NORTE</v>
      </c>
      <c r="H4516" s="20" t="str">
        <f>VLOOKUP(E4516,'FILIAIS PETZ'!A:D,4,0)</f>
        <v>W3NT-DF</v>
      </c>
      <c r="I4516" s="46">
        <v>45505</v>
      </c>
      <c r="J4516" s="9" t="s">
        <v>4980</v>
      </c>
      <c r="K4516" s="84" t="s">
        <v>5858</v>
      </c>
      <c r="L4516" s="83" t="s">
        <v>12735</v>
      </c>
      <c r="M4516" s="46">
        <v>45538</v>
      </c>
      <c r="N4516" s="46">
        <v>45567</v>
      </c>
      <c r="O4516" s="46">
        <v>45548</v>
      </c>
      <c r="P4516" s="91" t="s">
        <v>4998</v>
      </c>
      <c r="Q4516" s="84">
        <v>3</v>
      </c>
      <c r="R4516" s="91" t="s">
        <v>4991</v>
      </c>
      <c r="S4516" s="9" t="s">
        <v>4983</v>
      </c>
      <c r="T4516" s="9" t="s">
        <v>32</v>
      </c>
      <c r="U4516" s="9">
        <v>11002</v>
      </c>
      <c r="V4516" s="9">
        <v>11002</v>
      </c>
      <c r="W4516" s="9"/>
      <c r="X4516" s="10" t="s">
        <v>4992</v>
      </c>
      <c r="Y4516" s="10" t="s">
        <v>4980</v>
      </c>
      <c r="Z4516" s="10" t="s">
        <v>4980</v>
      </c>
      <c r="AA4516" s="10" t="s">
        <v>4992</v>
      </c>
      <c r="AB4516" s="10" t="s">
        <v>5066</v>
      </c>
      <c r="AC4516" s="9" t="s">
        <v>4999</v>
      </c>
      <c r="AD4516" s="29"/>
      <c r="AE4516" s="20" t="str">
        <f>VLOOKUP(E4516,'FILIAIS PETZ'!A:Q,17,0)</f>
        <v>CO-2</v>
      </c>
      <c r="AF4516" s="20" t="str">
        <f>VLOOKUP(E4516,'FILIAIS PETZ'!A:Q,3,0)</f>
        <v>FELICIO</v>
      </c>
      <c r="AG4516" s="20" t="str">
        <f>VLOOKUP(E4516,'FILIAIS PETZ'!A:Q,2,0)</f>
        <v>R3</v>
      </c>
      <c r="AH4516" s="75">
        <v>2200</v>
      </c>
      <c r="AI4516" s="16" t="s">
        <v>8960</v>
      </c>
      <c r="AJ4516" s="43">
        <f>VLOOKUP(E4516,'FILIAIS PETZ'!$A$2:$K$2000,11,0)</f>
        <v>18328118018660</v>
      </c>
      <c r="AK4516" s="44">
        <f t="shared" si="298"/>
        <v>18328118018660</v>
      </c>
    </row>
    <row r="4517" spans="1:37" s="14" customFormat="1" ht="15" customHeight="1" thickBot="1" x14ac:dyDescent="0.25">
      <c r="A4517" s="84">
        <v>111119</v>
      </c>
      <c r="B4517" s="18">
        <f>VLOOKUP(C4517,FORNECEDORES!D:E,2,0)</f>
        <v>7736</v>
      </c>
      <c r="C4517" s="19" t="str">
        <f>VLOOKUP(D4517,FORNECEDORES!A:D,4,0)</f>
        <v>27.385.816/0001-37</v>
      </c>
      <c r="D4517" s="13" t="s">
        <v>2591</v>
      </c>
      <c r="E4517" s="20" t="str">
        <f t="shared" si="296"/>
        <v>04 0200</v>
      </c>
      <c r="F4517" s="28" t="s">
        <v>4960</v>
      </c>
      <c r="G4517" s="21" t="str">
        <f>VLOOKUP(E4517,'FILIAIS PETZ'!A:E,5,0)</f>
        <v>PETZ BRASILIA W3 NORTE</v>
      </c>
      <c r="H4517" s="20" t="str">
        <f>VLOOKUP(E4517,'FILIAIS PETZ'!A:D,4,0)</f>
        <v>W3NT-DF</v>
      </c>
      <c r="I4517" s="46">
        <v>45505</v>
      </c>
      <c r="J4517" s="9" t="s">
        <v>4980</v>
      </c>
      <c r="K4517" s="84" t="s">
        <v>5858</v>
      </c>
      <c r="L4517" s="83" t="s">
        <v>12736</v>
      </c>
      <c r="M4517" s="46">
        <v>45538</v>
      </c>
      <c r="N4517" s="46">
        <v>45567</v>
      </c>
      <c r="O4517" s="46">
        <v>45548</v>
      </c>
      <c r="P4517" s="91" t="s">
        <v>4998</v>
      </c>
      <c r="Q4517" s="84">
        <v>3</v>
      </c>
      <c r="R4517" s="91" t="s">
        <v>4991</v>
      </c>
      <c r="S4517" s="9" t="s">
        <v>4983</v>
      </c>
      <c r="T4517" s="9" t="s">
        <v>32</v>
      </c>
      <c r="U4517" s="9">
        <v>11002</v>
      </c>
      <c r="V4517" s="9">
        <v>11002</v>
      </c>
      <c r="W4517" s="9" t="s">
        <v>5019</v>
      </c>
      <c r="X4517" s="10" t="s">
        <v>4985</v>
      </c>
      <c r="Y4517" s="10" t="s">
        <v>4980</v>
      </c>
      <c r="Z4517" s="10" t="s">
        <v>4980</v>
      </c>
      <c r="AA4517" s="10" t="s">
        <v>4989</v>
      </c>
      <c r="AB4517" s="10" t="s">
        <v>5066</v>
      </c>
      <c r="AC4517" s="9" t="s">
        <v>4999</v>
      </c>
      <c r="AD4517" s="29"/>
      <c r="AE4517" s="20" t="str">
        <f>VLOOKUP(E4517,'FILIAIS PETZ'!A:Q,17,0)</f>
        <v>CO-2</v>
      </c>
      <c r="AF4517" s="20" t="str">
        <f>VLOOKUP(E4517,'FILIAIS PETZ'!A:Q,3,0)</f>
        <v>FELICIO</v>
      </c>
      <c r="AG4517" s="20" t="str">
        <f>VLOOKUP(E4517,'FILIAIS PETZ'!A:Q,2,0)</f>
        <v>R3</v>
      </c>
      <c r="AH4517" s="75">
        <v>1600</v>
      </c>
      <c r="AI4517" s="16" t="s">
        <v>8959</v>
      </c>
      <c r="AJ4517" s="43">
        <f>VLOOKUP(E4517,'FILIAIS PETZ'!$A$2:$K$2000,11,0)</f>
        <v>18328118018660</v>
      </c>
      <c r="AK4517" s="44">
        <f t="shared" si="298"/>
        <v>18328118018660</v>
      </c>
    </row>
    <row r="4518" spans="1:37" s="14" customFormat="1" ht="15" customHeight="1" thickBot="1" x14ac:dyDescent="0.25">
      <c r="A4518" s="84">
        <v>111120</v>
      </c>
      <c r="B4518" s="18">
        <f>VLOOKUP(C4518,FORNECEDORES!D:E,2,0)</f>
        <v>7736</v>
      </c>
      <c r="C4518" s="19" t="str">
        <f>VLOOKUP(D4518,FORNECEDORES!A:D,4,0)</f>
        <v>27.385.816/0001-37</v>
      </c>
      <c r="D4518" s="13" t="s">
        <v>2591</v>
      </c>
      <c r="E4518" s="20" t="str">
        <f t="shared" si="296"/>
        <v>04 0161</v>
      </c>
      <c r="F4518" s="28" t="s">
        <v>4959</v>
      </c>
      <c r="G4518" s="21" t="str">
        <f>VLOOKUP(E4518,'FILIAIS PETZ'!A:E,5,0)</f>
        <v>PETZ CEILANDIA</v>
      </c>
      <c r="H4518" s="20" t="str">
        <f>VLOOKUP(E4518,'FILIAIS PETZ'!A:D,4,0)</f>
        <v>CDIA-DF</v>
      </c>
      <c r="I4518" s="46">
        <v>45505</v>
      </c>
      <c r="J4518" s="9" t="s">
        <v>4980</v>
      </c>
      <c r="K4518" s="84" t="s">
        <v>5858</v>
      </c>
      <c r="L4518" s="83" t="s">
        <v>12727</v>
      </c>
      <c r="M4518" s="46">
        <v>45538</v>
      </c>
      <c r="N4518" s="46">
        <v>45567</v>
      </c>
      <c r="O4518" s="46">
        <v>45548</v>
      </c>
      <c r="P4518" s="91" t="s">
        <v>4998</v>
      </c>
      <c r="Q4518" s="84">
        <v>3</v>
      </c>
      <c r="R4518" s="91" t="s">
        <v>4991</v>
      </c>
      <c r="S4518" s="9" t="s">
        <v>4983</v>
      </c>
      <c r="T4518" s="9" t="s">
        <v>32</v>
      </c>
      <c r="U4518" s="9">
        <v>11002</v>
      </c>
      <c r="V4518" s="9">
        <v>11002</v>
      </c>
      <c r="W4518" s="9" t="s">
        <v>5019</v>
      </c>
      <c r="X4518" s="10" t="s">
        <v>4985</v>
      </c>
      <c r="Y4518" s="10" t="s">
        <v>4980</v>
      </c>
      <c r="Z4518" s="10" t="s">
        <v>4980</v>
      </c>
      <c r="AA4518" s="10" t="s">
        <v>4989</v>
      </c>
      <c r="AB4518" s="10" t="s">
        <v>5066</v>
      </c>
      <c r="AC4518" s="9" t="s">
        <v>4999</v>
      </c>
      <c r="AD4518" s="29"/>
      <c r="AE4518" s="20" t="str">
        <f>VLOOKUP(E4518,'FILIAIS PETZ'!A:Q,17,0)</f>
        <v>CO-1</v>
      </c>
      <c r="AF4518" s="20" t="str">
        <f>VLOOKUP(E4518,'FILIAIS PETZ'!A:Q,3,0)</f>
        <v>FELICIO</v>
      </c>
      <c r="AG4518" s="20" t="str">
        <f>VLOOKUP(E4518,'FILIAIS PETZ'!A:Q,2,0)</f>
        <v>R3</v>
      </c>
      <c r="AH4518" s="75">
        <v>700</v>
      </c>
      <c r="AI4518" s="16" t="s">
        <v>8959</v>
      </c>
      <c r="AJ4518" s="43">
        <f>VLOOKUP(E4518,'FILIAIS PETZ'!$A$2:$K$2000,11,0)</f>
        <v>18328118015211</v>
      </c>
      <c r="AK4518" s="44">
        <f t="shared" si="298"/>
        <v>18328118015211</v>
      </c>
    </row>
    <row r="4519" spans="1:37" s="14" customFormat="1" ht="15" customHeight="1" thickBot="1" x14ac:dyDescent="0.25">
      <c r="A4519" s="84">
        <v>111121</v>
      </c>
      <c r="B4519" s="18">
        <f>VLOOKUP(C4519,FORNECEDORES!D:E,2,0)</f>
        <v>7736</v>
      </c>
      <c r="C4519" s="19" t="str">
        <f>VLOOKUP(D4519,FORNECEDORES!A:D,4,0)</f>
        <v>27.385.816/0001-37</v>
      </c>
      <c r="D4519" s="13" t="s">
        <v>2591</v>
      </c>
      <c r="E4519" s="20" t="str">
        <f t="shared" si="296"/>
        <v>04 0161</v>
      </c>
      <c r="F4519" s="28" t="s">
        <v>4959</v>
      </c>
      <c r="G4519" s="21" t="str">
        <f>VLOOKUP(E4519,'FILIAIS PETZ'!A:E,5,0)</f>
        <v>PETZ CEILANDIA</v>
      </c>
      <c r="H4519" s="20" t="str">
        <f>VLOOKUP(E4519,'FILIAIS PETZ'!A:D,4,0)</f>
        <v>CDIA-DF</v>
      </c>
      <c r="I4519" s="46">
        <v>45505</v>
      </c>
      <c r="J4519" s="9" t="s">
        <v>4980</v>
      </c>
      <c r="K4519" s="84" t="s">
        <v>5858</v>
      </c>
      <c r="L4519" s="83" t="s">
        <v>12726</v>
      </c>
      <c r="M4519" s="46">
        <v>45538</v>
      </c>
      <c r="N4519" s="46">
        <v>45567</v>
      </c>
      <c r="O4519" s="46">
        <v>45548</v>
      </c>
      <c r="P4519" s="91" t="s">
        <v>4998</v>
      </c>
      <c r="Q4519" s="84">
        <v>3</v>
      </c>
      <c r="R4519" s="91" t="s">
        <v>4991</v>
      </c>
      <c r="S4519" s="9" t="s">
        <v>4983</v>
      </c>
      <c r="T4519" s="9" t="s">
        <v>32</v>
      </c>
      <c r="U4519" s="9">
        <v>11002</v>
      </c>
      <c r="V4519" s="9">
        <v>11002</v>
      </c>
      <c r="W4519" s="9" t="s">
        <v>5019</v>
      </c>
      <c r="X4519" s="10" t="s">
        <v>4992</v>
      </c>
      <c r="Y4519" s="10" t="s">
        <v>4980</v>
      </c>
      <c r="Z4519" s="10" t="s">
        <v>4980</v>
      </c>
      <c r="AA4519" s="10" t="s">
        <v>4992</v>
      </c>
      <c r="AB4519" s="10" t="s">
        <v>5066</v>
      </c>
      <c r="AC4519" s="9" t="s">
        <v>4999</v>
      </c>
      <c r="AD4519" s="29"/>
      <c r="AE4519" s="20" t="str">
        <f>VLOOKUP(E4519,'FILIAIS PETZ'!A:Q,17,0)</f>
        <v>CO-1</v>
      </c>
      <c r="AF4519" s="20" t="str">
        <f>VLOOKUP(E4519,'FILIAIS PETZ'!A:Q,3,0)</f>
        <v>FELICIO</v>
      </c>
      <c r="AG4519" s="20" t="str">
        <f>VLOOKUP(E4519,'FILIAIS PETZ'!A:Q,2,0)</f>
        <v>R3</v>
      </c>
      <c r="AH4519" s="75">
        <v>900</v>
      </c>
      <c r="AI4519" s="16" t="s">
        <v>8960</v>
      </c>
      <c r="AJ4519" s="43">
        <f>VLOOKUP(E4519,'FILIAIS PETZ'!$A$2:$K$2000,11,0)</f>
        <v>18328118015211</v>
      </c>
      <c r="AK4519" s="44">
        <f t="shared" si="298"/>
        <v>18328118015211</v>
      </c>
    </row>
    <row r="4520" spans="1:37" s="14" customFormat="1" ht="15" customHeight="1" thickBot="1" x14ac:dyDescent="0.25">
      <c r="A4520" s="84">
        <v>111122</v>
      </c>
      <c r="B4520" s="18">
        <f>VLOOKUP(C4520,FORNECEDORES!D:E,2,0)</f>
        <v>7736</v>
      </c>
      <c r="C4520" s="19" t="str">
        <f>VLOOKUP(D4520,FORNECEDORES!A:D,4,0)</f>
        <v>27.385.816/0001-37</v>
      </c>
      <c r="D4520" s="13" t="s">
        <v>2591</v>
      </c>
      <c r="E4520" s="20" t="str">
        <f t="shared" si="296"/>
        <v>04 0273</v>
      </c>
      <c r="F4520" s="28" t="s">
        <v>4972</v>
      </c>
      <c r="G4520" s="21" t="str">
        <f>VLOOKUP(E4520,'FILIAIS PETZ'!A:E,5,0)</f>
        <v xml:space="preserve">PETZ ESTAÇÃO GOIANIA </v>
      </c>
      <c r="H4520" s="20" t="str">
        <f>VLOOKUP(E4520,'FILIAIS PETZ'!A:D,4,0)</f>
        <v>ESTG-GO</v>
      </c>
      <c r="I4520" s="46">
        <v>45505</v>
      </c>
      <c r="J4520" s="9" t="s">
        <v>4980</v>
      </c>
      <c r="K4520" s="84" t="s">
        <v>5858</v>
      </c>
      <c r="L4520" s="83" t="s">
        <v>12729</v>
      </c>
      <c r="M4520" s="46">
        <v>45538</v>
      </c>
      <c r="N4520" s="46">
        <v>45567</v>
      </c>
      <c r="O4520" s="46">
        <v>45548</v>
      </c>
      <c r="P4520" s="91" t="s">
        <v>4998</v>
      </c>
      <c r="Q4520" s="84">
        <v>3</v>
      </c>
      <c r="R4520" s="91" t="s">
        <v>4991</v>
      </c>
      <c r="S4520" s="9" t="s">
        <v>4983</v>
      </c>
      <c r="T4520" s="9" t="s">
        <v>32</v>
      </c>
      <c r="U4520" s="9">
        <v>11002</v>
      </c>
      <c r="V4520" s="9">
        <v>11002</v>
      </c>
      <c r="W4520" s="9" t="s">
        <v>5019</v>
      </c>
      <c r="X4520" s="10" t="s">
        <v>4985</v>
      </c>
      <c r="Y4520" s="10" t="s">
        <v>4980</v>
      </c>
      <c r="Z4520" s="10" t="s">
        <v>4980</v>
      </c>
      <c r="AA4520" s="10" t="s">
        <v>4989</v>
      </c>
      <c r="AB4520" s="10" t="s">
        <v>5066</v>
      </c>
      <c r="AC4520" s="9" t="s">
        <v>4999</v>
      </c>
      <c r="AD4520" s="29"/>
      <c r="AE4520" s="20" t="str">
        <f>VLOOKUP(E4520,'FILIAIS PETZ'!A:Q,17,0)</f>
        <v>CO-2</v>
      </c>
      <c r="AF4520" s="20" t="str">
        <f>VLOOKUP(E4520,'FILIAIS PETZ'!A:Q,3,0)</f>
        <v>FELICIO</v>
      </c>
      <c r="AG4520" s="20" t="str">
        <f>VLOOKUP(E4520,'FILIAIS PETZ'!A:Q,2,0)</f>
        <v>R3</v>
      </c>
      <c r="AH4520" s="75">
        <v>700</v>
      </c>
      <c r="AI4520" s="16" t="s">
        <v>8959</v>
      </c>
      <c r="AJ4520" s="43">
        <f>VLOOKUP(E4520,'FILIAIS PETZ'!$A$2:$K$2000,11,0)</f>
        <v>18328118027732</v>
      </c>
      <c r="AK4520" s="44">
        <f t="shared" si="298"/>
        <v>18328118027732</v>
      </c>
    </row>
    <row r="4521" spans="1:37" s="14" customFormat="1" ht="15" customHeight="1" thickBot="1" x14ac:dyDescent="0.25">
      <c r="A4521" s="84">
        <v>111123</v>
      </c>
      <c r="B4521" s="18">
        <f>VLOOKUP(C4521,FORNECEDORES!D:E,2,0)</f>
        <v>7736</v>
      </c>
      <c r="C4521" s="19" t="str">
        <f>VLOOKUP(D4521,FORNECEDORES!A:D,4,0)</f>
        <v>27.385.816/0001-37</v>
      </c>
      <c r="D4521" s="13" t="s">
        <v>2591</v>
      </c>
      <c r="E4521" s="20" t="str">
        <f t="shared" si="296"/>
        <v>04 0273</v>
      </c>
      <c r="F4521" s="28" t="s">
        <v>4972</v>
      </c>
      <c r="G4521" s="21" t="str">
        <f>VLOOKUP(E4521,'FILIAIS PETZ'!A:E,5,0)</f>
        <v xml:space="preserve">PETZ ESTAÇÃO GOIANIA </v>
      </c>
      <c r="H4521" s="20" t="str">
        <f>VLOOKUP(E4521,'FILIAIS PETZ'!A:D,4,0)</f>
        <v>ESTG-GO</v>
      </c>
      <c r="I4521" s="46">
        <v>45505</v>
      </c>
      <c r="J4521" s="9" t="s">
        <v>4980</v>
      </c>
      <c r="K4521" s="84" t="s">
        <v>5858</v>
      </c>
      <c r="L4521" s="83" t="s">
        <v>12728</v>
      </c>
      <c r="M4521" s="46">
        <v>45538</v>
      </c>
      <c r="N4521" s="46">
        <v>45567</v>
      </c>
      <c r="O4521" s="46">
        <v>45548</v>
      </c>
      <c r="P4521" s="91" t="s">
        <v>4998</v>
      </c>
      <c r="Q4521" s="84">
        <v>3</v>
      </c>
      <c r="R4521" s="91" t="s">
        <v>4991</v>
      </c>
      <c r="S4521" s="9" t="s">
        <v>4983</v>
      </c>
      <c r="T4521" s="9" t="s">
        <v>32</v>
      </c>
      <c r="U4521" s="9">
        <v>11002</v>
      </c>
      <c r="V4521" s="9">
        <v>11002</v>
      </c>
      <c r="W4521" s="9" t="s">
        <v>5019</v>
      </c>
      <c r="X4521" s="10" t="s">
        <v>4992</v>
      </c>
      <c r="Y4521" s="10" t="s">
        <v>4980</v>
      </c>
      <c r="Z4521" s="10" t="s">
        <v>4980</v>
      </c>
      <c r="AA4521" s="10" t="s">
        <v>4992</v>
      </c>
      <c r="AB4521" s="10" t="s">
        <v>5066</v>
      </c>
      <c r="AC4521" s="9" t="s">
        <v>4999</v>
      </c>
      <c r="AD4521" s="29"/>
      <c r="AE4521" s="20" t="str">
        <f>VLOOKUP(E4521,'FILIAIS PETZ'!A:Q,17,0)</f>
        <v>CO-2</v>
      </c>
      <c r="AF4521" s="20" t="str">
        <f>VLOOKUP(E4521,'FILIAIS PETZ'!A:Q,3,0)</f>
        <v>FELICIO</v>
      </c>
      <c r="AG4521" s="20" t="str">
        <f>VLOOKUP(E4521,'FILIAIS PETZ'!A:Q,2,0)</f>
        <v>R3</v>
      </c>
      <c r="AH4521" s="75">
        <v>800</v>
      </c>
      <c r="AI4521" s="16" t="s">
        <v>8960</v>
      </c>
      <c r="AJ4521" s="43">
        <f>VLOOKUP(E4521,'FILIAIS PETZ'!$A$2:$K$2000,11,0)</f>
        <v>18328118027732</v>
      </c>
      <c r="AK4521" s="44">
        <f t="shared" si="298"/>
        <v>18328118027732</v>
      </c>
    </row>
    <row r="4522" spans="1:37" s="14" customFormat="1" ht="15" customHeight="1" thickBot="1" x14ac:dyDescent="0.25">
      <c r="A4522" s="84">
        <v>111124</v>
      </c>
      <c r="B4522" s="18">
        <f>VLOOKUP(C4522,FORNECEDORES!D:E,2,0)</f>
        <v>7736</v>
      </c>
      <c r="C4522" s="19" t="str">
        <f>VLOOKUP(D4522,FORNECEDORES!A:D,4,0)</f>
        <v>27.385.816/0001-37</v>
      </c>
      <c r="D4522" s="13" t="s">
        <v>2591</v>
      </c>
      <c r="E4522" s="20" t="str">
        <f t="shared" si="296"/>
        <v>04 0168</v>
      </c>
      <c r="F4522" s="28" t="s">
        <v>4961</v>
      </c>
      <c r="G4522" s="21" t="str">
        <f>VLOOKUP(E4522,'FILIAIS PETZ'!A:E,5,0)</f>
        <v>PETZ GAMA LESTE</v>
      </c>
      <c r="H4522" s="20" t="str">
        <f>VLOOKUP(E4522,'FILIAIS PETZ'!A:D,4,0)</f>
        <v>GAMA-DF</v>
      </c>
      <c r="I4522" s="46">
        <v>45505</v>
      </c>
      <c r="J4522" s="9" t="s">
        <v>4980</v>
      </c>
      <c r="K4522" s="84" t="s">
        <v>5858</v>
      </c>
      <c r="L4522" s="83" t="s">
        <v>11415</v>
      </c>
      <c r="M4522" s="46">
        <v>45538</v>
      </c>
      <c r="N4522" s="46">
        <v>45567</v>
      </c>
      <c r="O4522" s="46">
        <v>45548</v>
      </c>
      <c r="P4522" s="91" t="s">
        <v>4998</v>
      </c>
      <c r="Q4522" s="84">
        <v>3</v>
      </c>
      <c r="R4522" s="91" t="s">
        <v>4991</v>
      </c>
      <c r="S4522" s="9" t="s">
        <v>4983</v>
      </c>
      <c r="T4522" s="9" t="s">
        <v>32</v>
      </c>
      <c r="U4522" s="9">
        <v>11002</v>
      </c>
      <c r="V4522" s="9">
        <v>11002</v>
      </c>
      <c r="W4522" s="9"/>
      <c r="X4522" s="10" t="s">
        <v>4992</v>
      </c>
      <c r="Y4522" s="10" t="s">
        <v>4980</v>
      </c>
      <c r="Z4522" s="10" t="s">
        <v>4980</v>
      </c>
      <c r="AA4522" s="10" t="s">
        <v>4992</v>
      </c>
      <c r="AB4522" s="10" t="s">
        <v>5066</v>
      </c>
      <c r="AC4522" s="9" t="s">
        <v>4999</v>
      </c>
      <c r="AD4522" s="29"/>
      <c r="AE4522" s="20" t="str">
        <f>VLOOKUP(E4522,'FILIAIS PETZ'!A:Q,17,0)</f>
        <v>CO-1</v>
      </c>
      <c r="AF4522" s="20" t="str">
        <f>VLOOKUP(E4522,'FILIAIS PETZ'!A:Q,3,0)</f>
        <v>FELICIO</v>
      </c>
      <c r="AG4522" s="20" t="str">
        <f>VLOOKUP(E4522,'FILIAIS PETZ'!A:Q,2,0)</f>
        <v>R3</v>
      </c>
      <c r="AH4522" s="75">
        <v>1800</v>
      </c>
      <c r="AI4522" s="16" t="s">
        <v>8960</v>
      </c>
      <c r="AJ4522" s="43">
        <f>VLOOKUP(E4522,'FILIAIS PETZ'!$A$2:$K$2000,11,0)</f>
        <v>18328118016021</v>
      </c>
      <c r="AK4522" s="44">
        <f t="shared" si="298"/>
        <v>18328118016021</v>
      </c>
    </row>
    <row r="4523" spans="1:37" s="14" customFormat="1" ht="15" customHeight="1" thickBot="1" x14ac:dyDescent="0.25">
      <c r="A4523" s="84">
        <v>111125</v>
      </c>
      <c r="B4523" s="18">
        <f>VLOOKUP(C4523,FORNECEDORES!D:E,2,0)</f>
        <v>7736</v>
      </c>
      <c r="C4523" s="19" t="str">
        <f>VLOOKUP(D4523,FORNECEDORES!A:D,4,0)</f>
        <v>27.385.816/0001-37</v>
      </c>
      <c r="D4523" s="13" t="s">
        <v>2591</v>
      </c>
      <c r="E4523" s="20" t="str">
        <f t="shared" si="296"/>
        <v>04 0168</v>
      </c>
      <c r="F4523" s="28" t="s">
        <v>4961</v>
      </c>
      <c r="G4523" s="21" t="str">
        <f>VLOOKUP(E4523,'FILIAIS PETZ'!A:E,5,0)</f>
        <v>PETZ GAMA LESTE</v>
      </c>
      <c r="H4523" s="20" t="str">
        <f>VLOOKUP(E4523,'FILIAIS PETZ'!A:D,4,0)</f>
        <v>GAMA-DF</v>
      </c>
      <c r="I4523" s="46">
        <v>45505</v>
      </c>
      <c r="J4523" s="9" t="s">
        <v>4980</v>
      </c>
      <c r="K4523" s="84" t="s">
        <v>5858</v>
      </c>
      <c r="L4523" s="83" t="s">
        <v>11417</v>
      </c>
      <c r="M4523" s="46">
        <v>45538</v>
      </c>
      <c r="N4523" s="46">
        <v>45567</v>
      </c>
      <c r="O4523" s="46">
        <v>45548</v>
      </c>
      <c r="P4523" s="91" t="s">
        <v>4998</v>
      </c>
      <c r="Q4523" s="84">
        <v>3</v>
      </c>
      <c r="R4523" s="91" t="s">
        <v>4991</v>
      </c>
      <c r="S4523" s="9" t="s">
        <v>4983</v>
      </c>
      <c r="T4523" s="9" t="s">
        <v>32</v>
      </c>
      <c r="U4523" s="9">
        <v>11002</v>
      </c>
      <c r="V4523" s="9">
        <v>11002</v>
      </c>
      <c r="W4523" s="9" t="s">
        <v>5019</v>
      </c>
      <c r="X4523" s="10" t="s">
        <v>4985</v>
      </c>
      <c r="Y4523" s="10" t="s">
        <v>4980</v>
      </c>
      <c r="Z4523" s="10" t="s">
        <v>4980</v>
      </c>
      <c r="AA4523" s="10" t="s">
        <v>4989</v>
      </c>
      <c r="AB4523" s="10" t="s">
        <v>5066</v>
      </c>
      <c r="AC4523" s="9" t="s">
        <v>4999</v>
      </c>
      <c r="AD4523" s="29"/>
      <c r="AE4523" s="20" t="str">
        <f>VLOOKUP(E4523,'FILIAIS PETZ'!A:Q,17,0)</f>
        <v>CO-1</v>
      </c>
      <c r="AF4523" s="20" t="str">
        <f>VLOOKUP(E4523,'FILIAIS PETZ'!A:Q,3,0)</f>
        <v>FELICIO</v>
      </c>
      <c r="AG4523" s="20" t="str">
        <f>VLOOKUP(E4523,'FILIAIS PETZ'!A:Q,2,0)</f>
        <v>R3</v>
      </c>
      <c r="AH4523" s="75">
        <v>700</v>
      </c>
      <c r="AI4523" s="16" t="s">
        <v>8959</v>
      </c>
      <c r="AJ4523" s="43">
        <f>VLOOKUP(E4523,'FILIAIS PETZ'!$A$2:$K$2000,11,0)</f>
        <v>18328118016021</v>
      </c>
      <c r="AK4523" s="44">
        <f t="shared" si="298"/>
        <v>18328118016021</v>
      </c>
    </row>
    <row r="4524" spans="1:37" s="14" customFormat="1" ht="15" customHeight="1" thickBot="1" x14ac:dyDescent="0.25">
      <c r="A4524" s="84">
        <v>111126</v>
      </c>
      <c r="B4524" s="18">
        <f>VLOOKUP(C4524,FORNECEDORES!D:E,2,0)</f>
        <v>7736</v>
      </c>
      <c r="C4524" s="19" t="str">
        <f>VLOOKUP(D4524,FORNECEDORES!A:D,4,0)</f>
        <v>27.385.816/0001-37</v>
      </c>
      <c r="D4524" s="13" t="s">
        <v>2591</v>
      </c>
      <c r="E4524" s="20" t="str">
        <f t="shared" si="296"/>
        <v>04 0207</v>
      </c>
      <c r="F4524" s="28" t="s">
        <v>4962</v>
      </c>
      <c r="G4524" s="21" t="str">
        <f>VLOOKUP(E4524,'FILIAIS PETZ'!A:E,5,0)</f>
        <v>PETZ GILBERTO SALOMÃO</v>
      </c>
      <c r="H4524" s="20" t="str">
        <f>VLOOKUP(E4524,'FILIAIS PETZ'!A:D,4,0)</f>
        <v>GBSL-DF</v>
      </c>
      <c r="I4524" s="46">
        <v>45505</v>
      </c>
      <c r="J4524" s="9" t="s">
        <v>4980</v>
      </c>
      <c r="K4524" s="84" t="s">
        <v>5858</v>
      </c>
      <c r="L4524" s="83" t="s">
        <v>11419</v>
      </c>
      <c r="M4524" s="46">
        <v>45538</v>
      </c>
      <c r="N4524" s="46">
        <v>45567</v>
      </c>
      <c r="O4524" s="46">
        <v>45548</v>
      </c>
      <c r="P4524" s="91" t="s">
        <v>4998</v>
      </c>
      <c r="Q4524" s="84">
        <v>3</v>
      </c>
      <c r="R4524" s="91" t="s">
        <v>4991</v>
      </c>
      <c r="S4524" s="9" t="s">
        <v>4983</v>
      </c>
      <c r="T4524" s="9" t="s">
        <v>32</v>
      </c>
      <c r="U4524" s="9">
        <v>11002</v>
      </c>
      <c r="V4524" s="9">
        <v>11002</v>
      </c>
      <c r="W4524" s="9"/>
      <c r="X4524" s="10" t="s">
        <v>4992</v>
      </c>
      <c r="Y4524" s="10" t="s">
        <v>4980</v>
      </c>
      <c r="Z4524" s="10" t="s">
        <v>4980</v>
      </c>
      <c r="AA4524" s="10" t="s">
        <v>4992</v>
      </c>
      <c r="AB4524" s="10" t="s">
        <v>5066</v>
      </c>
      <c r="AC4524" s="9" t="s">
        <v>4999</v>
      </c>
      <c r="AD4524" s="29"/>
      <c r="AE4524" s="20" t="str">
        <f>VLOOKUP(E4524,'FILIAIS PETZ'!A:Q,17,0)</f>
        <v>CO-1</v>
      </c>
      <c r="AF4524" s="20" t="str">
        <f>VLOOKUP(E4524,'FILIAIS PETZ'!A:Q,3,0)</f>
        <v>FELICIO</v>
      </c>
      <c r="AG4524" s="20" t="str">
        <f>VLOOKUP(E4524,'FILIAIS PETZ'!A:Q,2,0)</f>
        <v>R3</v>
      </c>
      <c r="AH4524" s="75">
        <v>1800</v>
      </c>
      <c r="AI4524" s="16" t="s">
        <v>8960</v>
      </c>
      <c r="AJ4524" s="43">
        <f>VLOOKUP(E4524,'FILIAIS PETZ'!$A$2:$K$2000,11,0)</f>
        <v>18328118020215</v>
      </c>
      <c r="AK4524" s="44">
        <f t="shared" si="298"/>
        <v>18328118020215</v>
      </c>
    </row>
    <row r="4525" spans="1:37" s="14" customFormat="1" ht="15" customHeight="1" thickBot="1" x14ac:dyDescent="0.25">
      <c r="A4525" s="84">
        <v>111127</v>
      </c>
      <c r="B4525" s="18">
        <f>VLOOKUP(C4525,FORNECEDORES!D:E,2,0)</f>
        <v>7736</v>
      </c>
      <c r="C4525" s="19" t="str">
        <f>VLOOKUP(D4525,FORNECEDORES!A:D,4,0)</f>
        <v>27.385.816/0001-37</v>
      </c>
      <c r="D4525" s="13" t="s">
        <v>2591</v>
      </c>
      <c r="E4525" s="20" t="str">
        <f t="shared" si="296"/>
        <v>04 0207</v>
      </c>
      <c r="F4525" s="28" t="s">
        <v>4962</v>
      </c>
      <c r="G4525" s="21" t="str">
        <f>VLOOKUP(E4525,'FILIAIS PETZ'!A:E,5,0)</f>
        <v>PETZ GILBERTO SALOMÃO</v>
      </c>
      <c r="H4525" s="20" t="str">
        <f>VLOOKUP(E4525,'FILIAIS PETZ'!A:D,4,0)</f>
        <v>GBSL-DF</v>
      </c>
      <c r="I4525" s="46">
        <v>45505</v>
      </c>
      <c r="J4525" s="9" t="s">
        <v>4980</v>
      </c>
      <c r="K4525" s="84" t="s">
        <v>5858</v>
      </c>
      <c r="L4525" s="83" t="s">
        <v>11421</v>
      </c>
      <c r="M4525" s="46">
        <v>45538</v>
      </c>
      <c r="N4525" s="46">
        <v>45567</v>
      </c>
      <c r="O4525" s="46">
        <v>45548</v>
      </c>
      <c r="P4525" s="91" t="s">
        <v>4998</v>
      </c>
      <c r="Q4525" s="84">
        <v>3</v>
      </c>
      <c r="R4525" s="91" t="s">
        <v>4991</v>
      </c>
      <c r="S4525" s="9" t="s">
        <v>4983</v>
      </c>
      <c r="T4525" s="9" t="s">
        <v>32</v>
      </c>
      <c r="U4525" s="9">
        <v>11002</v>
      </c>
      <c r="V4525" s="9">
        <v>11002</v>
      </c>
      <c r="W4525" s="9" t="s">
        <v>5019</v>
      </c>
      <c r="X4525" s="10" t="s">
        <v>4985</v>
      </c>
      <c r="Y4525" s="10" t="s">
        <v>4980</v>
      </c>
      <c r="Z4525" s="10" t="s">
        <v>4980</v>
      </c>
      <c r="AA4525" s="10" t="s">
        <v>4989</v>
      </c>
      <c r="AB4525" s="10" t="s">
        <v>5066</v>
      </c>
      <c r="AC4525" s="9" t="s">
        <v>4999</v>
      </c>
      <c r="AD4525" s="29"/>
      <c r="AE4525" s="20" t="str">
        <f>VLOOKUP(E4525,'FILIAIS PETZ'!A:Q,17,0)</f>
        <v>CO-1</v>
      </c>
      <c r="AF4525" s="20" t="str">
        <f>VLOOKUP(E4525,'FILIAIS PETZ'!A:Q,3,0)</f>
        <v>FELICIO</v>
      </c>
      <c r="AG4525" s="20" t="str">
        <f>VLOOKUP(E4525,'FILIAIS PETZ'!A:Q,2,0)</f>
        <v>R3</v>
      </c>
      <c r="AH4525" s="75">
        <v>700</v>
      </c>
      <c r="AI4525" s="16" t="s">
        <v>8959</v>
      </c>
      <c r="AJ4525" s="43">
        <f>VLOOKUP(E4525,'FILIAIS PETZ'!$A$2:$K$2000,11,0)</f>
        <v>18328118020215</v>
      </c>
      <c r="AK4525" s="44">
        <f t="shared" si="298"/>
        <v>18328118020215</v>
      </c>
    </row>
    <row r="4526" spans="1:37" s="14" customFormat="1" ht="15" customHeight="1" thickBot="1" x14ac:dyDescent="0.25">
      <c r="A4526" s="9" t="e">
        <f>#REF!</f>
        <v>#REF!</v>
      </c>
      <c r="B4526" s="18">
        <f>VLOOKUP(C4526,FORNECEDORES!D:E,2,0)</f>
        <v>741390</v>
      </c>
      <c r="C4526" s="19" t="str">
        <f>VLOOKUP(D4526,FORNECEDORES!A:D,4,0)</f>
        <v>53.327.206/0001-97</v>
      </c>
      <c r="D4526" s="13" t="s">
        <v>1785</v>
      </c>
      <c r="E4526" s="20" t="str">
        <f t="shared" si="296"/>
        <v>04 0038</v>
      </c>
      <c r="F4526" s="28" t="s">
        <v>4979</v>
      </c>
      <c r="G4526" s="21" t="str">
        <f>VLOOKUP(E4526,'FILIAIS PETZ'!A:E,5,0)</f>
        <v>PETZ CENTER MINAS</v>
      </c>
      <c r="H4526" s="20" t="str">
        <f>VLOOKUP(E4526,'FILIAIS PETZ'!A:D,4,0)</f>
        <v>CTMN-MG</v>
      </c>
      <c r="I4526" s="46">
        <v>45505</v>
      </c>
      <c r="J4526" s="9" t="s">
        <v>4980</v>
      </c>
      <c r="K4526" s="84" t="s">
        <v>5858</v>
      </c>
      <c r="L4526" s="83" t="s">
        <v>13031</v>
      </c>
      <c r="M4526" s="46">
        <v>45553</v>
      </c>
      <c r="N4526" s="46">
        <v>45574</v>
      </c>
      <c r="O4526" s="46">
        <v>45556</v>
      </c>
      <c r="P4526" s="91" t="s">
        <v>4998</v>
      </c>
      <c r="Q4526" s="84">
        <v>3</v>
      </c>
      <c r="R4526" s="91" t="s">
        <v>4991</v>
      </c>
      <c r="S4526" s="9" t="s">
        <v>4983</v>
      </c>
      <c r="T4526" s="9" t="s">
        <v>32</v>
      </c>
      <c r="U4526" s="9">
        <v>11002</v>
      </c>
      <c r="V4526" s="9">
        <v>11002</v>
      </c>
      <c r="W4526" s="9"/>
      <c r="X4526" s="10" t="s">
        <v>4992</v>
      </c>
      <c r="Y4526" s="10" t="s">
        <v>4980</v>
      </c>
      <c r="Z4526" s="10" t="s">
        <v>4980</v>
      </c>
      <c r="AA4526" s="10" t="s">
        <v>4992</v>
      </c>
      <c r="AB4526" s="10" t="s">
        <v>5066</v>
      </c>
      <c r="AC4526" s="9" t="s">
        <v>4999</v>
      </c>
      <c r="AD4526" s="29"/>
      <c r="AE4526" s="20" t="str">
        <f>VLOOKUP(E4526,'FILIAIS PETZ'!A:Q,17,0)</f>
        <v>MG-2</v>
      </c>
      <c r="AF4526" s="20" t="str">
        <f>VLOOKUP(E4526,'FILIAIS PETZ'!A:Q,3,0)</f>
        <v>FELICIO</v>
      </c>
      <c r="AG4526" s="20" t="str">
        <f>VLOOKUP(E4526,'FILIAIS PETZ'!A:Q,2,0)</f>
        <v>R3</v>
      </c>
      <c r="AH4526" s="75">
        <v>1100</v>
      </c>
      <c r="AI4526" s="16" t="s">
        <v>8960</v>
      </c>
      <c r="AJ4526" s="43">
        <f>VLOOKUP(E4526,'FILIAIS PETZ'!$A$2:$K$2000,11,0)</f>
        <v>18328118003710</v>
      </c>
      <c r="AK4526" s="44">
        <f t="shared" si="298"/>
        <v>18328118003710</v>
      </c>
    </row>
    <row r="4527" spans="1:37" s="14" customFormat="1" ht="15" customHeight="1" thickBot="1" x14ac:dyDescent="0.25">
      <c r="A4527" s="84">
        <v>111128</v>
      </c>
      <c r="B4527" s="18">
        <f>VLOOKUP(C4527,FORNECEDORES!D:E,2,0)</f>
        <v>7736</v>
      </c>
      <c r="C4527" s="19" t="str">
        <f>VLOOKUP(D4527,FORNECEDORES!A:D,4,0)</f>
        <v>27.385.816/0001-37</v>
      </c>
      <c r="D4527" s="13" t="s">
        <v>2591</v>
      </c>
      <c r="E4527" s="20" t="str">
        <f t="shared" si="296"/>
        <v>04 0150</v>
      </c>
      <c r="F4527" s="28" t="s">
        <v>4963</v>
      </c>
      <c r="G4527" s="21" t="str">
        <f>VLOOKUP(E4527,'FILIAIS PETZ'!A:E,5,0)</f>
        <v>PETZ BRASILIA JARDIM BOTANICO</v>
      </c>
      <c r="H4527" s="20" t="str">
        <f>VLOOKUP(E4527,'FILIAIS PETZ'!A:D,4,0)</f>
        <v>BJDB-DF</v>
      </c>
      <c r="I4527" s="46">
        <v>45505</v>
      </c>
      <c r="J4527" s="9" t="s">
        <v>4980</v>
      </c>
      <c r="K4527" s="84" t="s">
        <v>5858</v>
      </c>
      <c r="L4527" s="83" t="s">
        <v>11427</v>
      </c>
      <c r="M4527" s="46">
        <v>45538</v>
      </c>
      <c r="N4527" s="46">
        <v>45567</v>
      </c>
      <c r="O4527" s="46">
        <v>45548</v>
      </c>
      <c r="P4527" s="91" t="s">
        <v>4998</v>
      </c>
      <c r="Q4527" s="84">
        <v>3</v>
      </c>
      <c r="R4527" s="91" t="s">
        <v>4991</v>
      </c>
      <c r="S4527" s="9" t="s">
        <v>4983</v>
      </c>
      <c r="T4527" s="9" t="s">
        <v>32</v>
      </c>
      <c r="U4527" s="9">
        <v>11002</v>
      </c>
      <c r="V4527" s="9">
        <v>11002</v>
      </c>
      <c r="W4527" s="9"/>
      <c r="X4527" s="10" t="s">
        <v>4992</v>
      </c>
      <c r="Y4527" s="10" t="s">
        <v>4980</v>
      </c>
      <c r="Z4527" s="10" t="s">
        <v>4980</v>
      </c>
      <c r="AA4527" s="10" t="s">
        <v>4992</v>
      </c>
      <c r="AB4527" s="10" t="s">
        <v>5066</v>
      </c>
      <c r="AC4527" s="9" t="s">
        <v>4999</v>
      </c>
      <c r="AD4527" s="29"/>
      <c r="AE4527" s="20" t="str">
        <f>VLOOKUP(E4527,'FILIAIS PETZ'!A:Q,17,0)</f>
        <v>CO-1</v>
      </c>
      <c r="AF4527" s="20" t="str">
        <f>VLOOKUP(E4527,'FILIAIS PETZ'!A:Q,3,0)</f>
        <v>FELICIO</v>
      </c>
      <c r="AG4527" s="20" t="str">
        <f>VLOOKUP(E4527,'FILIAIS PETZ'!A:Q,2,0)</f>
        <v>R3</v>
      </c>
      <c r="AH4527" s="75">
        <v>1800</v>
      </c>
      <c r="AI4527" s="16" t="s">
        <v>8960</v>
      </c>
      <c r="AJ4527" s="43">
        <f>VLOOKUP(E4527,'FILIAIS PETZ'!$A$2:$K$2000,11,0)</f>
        <v>18328118014320</v>
      </c>
      <c r="AK4527" s="44">
        <f t="shared" si="298"/>
        <v>18328118014320</v>
      </c>
    </row>
    <row r="4528" spans="1:37" s="14" customFormat="1" ht="15" customHeight="1" thickBot="1" x14ac:dyDescent="0.25">
      <c r="A4528" s="84">
        <v>111129</v>
      </c>
      <c r="B4528" s="18">
        <f>VLOOKUP(C4528,FORNECEDORES!D:E,2,0)</f>
        <v>7736</v>
      </c>
      <c r="C4528" s="19" t="str">
        <f>VLOOKUP(D4528,FORNECEDORES!A:D,4,0)</f>
        <v>27.385.816/0001-37</v>
      </c>
      <c r="D4528" s="13" t="s">
        <v>2591</v>
      </c>
      <c r="E4528" s="20" t="str">
        <f t="shared" si="296"/>
        <v>04 0150</v>
      </c>
      <c r="F4528" s="28" t="s">
        <v>4963</v>
      </c>
      <c r="G4528" s="21" t="str">
        <f>VLOOKUP(E4528,'FILIAIS PETZ'!A:E,5,0)</f>
        <v>PETZ BRASILIA JARDIM BOTANICO</v>
      </c>
      <c r="H4528" s="20" t="str">
        <f>VLOOKUP(E4528,'FILIAIS PETZ'!A:D,4,0)</f>
        <v>BJDB-DF</v>
      </c>
      <c r="I4528" s="46">
        <v>45505</v>
      </c>
      <c r="J4528" s="9" t="s">
        <v>4980</v>
      </c>
      <c r="K4528" s="84" t="s">
        <v>5858</v>
      </c>
      <c r="L4528" s="83" t="s">
        <v>11423</v>
      </c>
      <c r="M4528" s="46">
        <v>45538</v>
      </c>
      <c r="N4528" s="46">
        <v>45567</v>
      </c>
      <c r="O4528" s="46">
        <v>45548</v>
      </c>
      <c r="P4528" s="91" t="s">
        <v>4998</v>
      </c>
      <c r="Q4528" s="84">
        <v>3</v>
      </c>
      <c r="R4528" s="91" t="s">
        <v>4991</v>
      </c>
      <c r="S4528" s="9" t="s">
        <v>4983</v>
      </c>
      <c r="T4528" s="9" t="s">
        <v>32</v>
      </c>
      <c r="U4528" s="9">
        <v>11002</v>
      </c>
      <c r="V4528" s="9">
        <v>11002</v>
      </c>
      <c r="W4528" s="9" t="s">
        <v>5019</v>
      </c>
      <c r="X4528" s="10" t="s">
        <v>4985</v>
      </c>
      <c r="Y4528" s="10" t="s">
        <v>4980</v>
      </c>
      <c r="Z4528" s="10" t="s">
        <v>4980</v>
      </c>
      <c r="AA4528" s="10" t="s">
        <v>4989</v>
      </c>
      <c r="AB4528" s="10" t="s">
        <v>5066</v>
      </c>
      <c r="AC4528" s="9" t="s">
        <v>4999</v>
      </c>
      <c r="AD4528" s="29"/>
      <c r="AE4528" s="20" t="str">
        <f>VLOOKUP(E4528,'FILIAIS PETZ'!A:Q,17,0)</f>
        <v>CO-1</v>
      </c>
      <c r="AF4528" s="20" t="str">
        <f>VLOOKUP(E4528,'FILIAIS PETZ'!A:Q,3,0)</f>
        <v>FELICIO</v>
      </c>
      <c r="AG4528" s="20" t="str">
        <f>VLOOKUP(E4528,'FILIAIS PETZ'!A:Q,2,0)</f>
        <v>R3</v>
      </c>
      <c r="AH4528" s="75">
        <v>1400</v>
      </c>
      <c r="AI4528" s="16" t="s">
        <v>8959</v>
      </c>
      <c r="AJ4528" s="43">
        <f>VLOOKUP(E4528,'FILIAIS PETZ'!$A$2:$K$2000,11,0)</f>
        <v>18328118014320</v>
      </c>
      <c r="AK4528" s="44">
        <f t="shared" si="298"/>
        <v>18328118014320</v>
      </c>
    </row>
    <row r="4529" spans="1:37" s="14" customFormat="1" ht="15" customHeight="1" thickBot="1" x14ac:dyDescent="0.25">
      <c r="A4529" s="84" t="str">
        <f>J4529</f>
        <v>PREVENTIVA</v>
      </c>
      <c r="B4529" s="18">
        <f>VLOOKUP(C4529,FORNECEDORES!D:E,2,0)</f>
        <v>741390</v>
      </c>
      <c r="C4529" s="19" t="str">
        <f>VLOOKUP(D4529,FORNECEDORES!A:D,4,0)</f>
        <v>53.327.206/0001-97</v>
      </c>
      <c r="D4529" s="13" t="s">
        <v>1785</v>
      </c>
      <c r="E4529" s="20" t="str">
        <f t="shared" si="296"/>
        <v>04 0107</v>
      </c>
      <c r="F4529" s="28" t="s">
        <v>4930</v>
      </c>
      <c r="G4529" s="21" t="str">
        <f>VLOOKUP(E4529,'FILIAIS PETZ'!A:E,5,0)</f>
        <v>PETZ CONTAGEM</v>
      </c>
      <c r="H4529" s="20" t="str">
        <f>VLOOKUP(E4529,'FILIAIS PETZ'!A:D,4,0)</f>
        <v>CNTG-MG</v>
      </c>
      <c r="I4529" s="46">
        <v>45505</v>
      </c>
      <c r="J4529" s="9" t="s">
        <v>4980</v>
      </c>
      <c r="K4529" s="84" t="s">
        <v>5858</v>
      </c>
      <c r="L4529" s="83" t="s">
        <v>5616</v>
      </c>
      <c r="M4529" s="46">
        <v>45523</v>
      </c>
      <c r="N4529" s="46">
        <v>45546</v>
      </c>
      <c r="O4529" s="46">
        <v>45525</v>
      </c>
      <c r="P4529" s="91" t="s">
        <v>4998</v>
      </c>
      <c r="Q4529" s="84">
        <v>3</v>
      </c>
      <c r="R4529" s="91" t="s">
        <v>4991</v>
      </c>
      <c r="S4529" s="9" t="s">
        <v>4983</v>
      </c>
      <c r="T4529" s="9" t="s">
        <v>32</v>
      </c>
      <c r="U4529" s="9">
        <v>11002</v>
      </c>
      <c r="V4529" s="9">
        <v>11002</v>
      </c>
      <c r="W4529" s="9"/>
      <c r="X4529" s="10" t="s">
        <v>4992</v>
      </c>
      <c r="Y4529" s="10" t="s">
        <v>4980</v>
      </c>
      <c r="Z4529" s="10" t="s">
        <v>4980</v>
      </c>
      <c r="AA4529" s="10" t="s">
        <v>4992</v>
      </c>
      <c r="AB4529" s="10" t="s">
        <v>5066</v>
      </c>
      <c r="AC4529" s="9" t="s">
        <v>4999</v>
      </c>
      <c r="AD4529" s="29"/>
      <c r="AE4529" s="20" t="str">
        <f>VLOOKUP(E4529,'FILIAIS PETZ'!A:Q,17,0)</f>
        <v>MG-2</v>
      </c>
      <c r="AF4529" s="20" t="str">
        <f>VLOOKUP(E4529,'FILIAIS PETZ'!A:Q,3,0)</f>
        <v>FELICIO</v>
      </c>
      <c r="AG4529" s="20" t="str">
        <f>VLOOKUP(E4529,'FILIAIS PETZ'!A:Q,2,0)</f>
        <v>R3</v>
      </c>
      <c r="AH4529" s="75">
        <v>1050</v>
      </c>
      <c r="AI4529" s="16" t="s">
        <v>8960</v>
      </c>
      <c r="AJ4529" s="43">
        <f>VLOOKUP(E4529,'FILIAIS PETZ'!$A$2:$K$2000,11,0)</f>
        <v>18328118010414</v>
      </c>
      <c r="AK4529" s="44">
        <f t="shared" si="298"/>
        <v>18328118010414</v>
      </c>
    </row>
    <row r="4530" spans="1:37" s="14" customFormat="1" ht="15" customHeight="1" thickBot="1" x14ac:dyDescent="0.25">
      <c r="A4530" s="84">
        <v>111130</v>
      </c>
      <c r="B4530" s="18">
        <f>VLOOKUP(C4530,FORNECEDORES!D:E,2,0)</f>
        <v>7736</v>
      </c>
      <c r="C4530" s="19" t="str">
        <f>VLOOKUP(D4530,FORNECEDORES!A:D,4,0)</f>
        <v>27.385.816/0001-37</v>
      </c>
      <c r="D4530" s="13" t="s">
        <v>2591</v>
      </c>
      <c r="E4530" s="20" t="str">
        <f t="shared" si="296"/>
        <v>04 0255</v>
      </c>
      <c r="F4530" s="28" t="s">
        <v>4964</v>
      </c>
      <c r="G4530" s="21" t="str">
        <f>VLOOKUP(E4530,'FILIAIS PETZ'!A:E,5,0)</f>
        <v>PETZ PARK SHOPPING BRASILIA</v>
      </c>
      <c r="H4530" s="20" t="str">
        <f>VLOOKUP(E4530,'FILIAIS PETZ'!A:D,4,0)</f>
        <v>PKSB-DF</v>
      </c>
      <c r="I4530" s="46">
        <v>45505</v>
      </c>
      <c r="J4530" s="9" t="s">
        <v>4980</v>
      </c>
      <c r="K4530" s="84" t="s">
        <v>5858</v>
      </c>
      <c r="L4530" s="83" t="s">
        <v>11425</v>
      </c>
      <c r="M4530" s="46">
        <v>45538</v>
      </c>
      <c r="N4530" s="46">
        <v>45567</v>
      </c>
      <c r="O4530" s="46">
        <v>45548</v>
      </c>
      <c r="P4530" s="91" t="s">
        <v>4998</v>
      </c>
      <c r="Q4530" s="84">
        <v>3</v>
      </c>
      <c r="R4530" s="91" t="s">
        <v>4991</v>
      </c>
      <c r="S4530" s="9" t="s">
        <v>4983</v>
      </c>
      <c r="T4530" s="9" t="s">
        <v>32</v>
      </c>
      <c r="U4530" s="9">
        <v>11002</v>
      </c>
      <c r="V4530" s="9">
        <v>11002</v>
      </c>
      <c r="W4530" s="9"/>
      <c r="X4530" s="10" t="s">
        <v>4992</v>
      </c>
      <c r="Y4530" s="10" t="s">
        <v>4980</v>
      </c>
      <c r="Z4530" s="10" t="s">
        <v>4980</v>
      </c>
      <c r="AA4530" s="10" t="s">
        <v>4992</v>
      </c>
      <c r="AB4530" s="10" t="s">
        <v>5066</v>
      </c>
      <c r="AC4530" s="9" t="s">
        <v>4999</v>
      </c>
      <c r="AD4530" s="29"/>
      <c r="AE4530" s="20" t="str">
        <f>VLOOKUP(E4530,'FILIAIS PETZ'!A:Q,17,0)</f>
        <v>CO-2</v>
      </c>
      <c r="AF4530" s="20" t="str">
        <f>VLOOKUP(E4530,'FILIAIS PETZ'!A:Q,3,0)</f>
        <v>FELICIO</v>
      </c>
      <c r="AG4530" s="20" t="str">
        <f>VLOOKUP(E4530,'FILIAIS PETZ'!A:Q,2,0)</f>
        <v>R3</v>
      </c>
      <c r="AH4530" s="75">
        <v>1800</v>
      </c>
      <c r="AI4530" s="16" t="s">
        <v>8960</v>
      </c>
      <c r="AJ4530" s="43" t="str">
        <f>VLOOKUP(E4530,'FILIAIS PETZ'!$A$2:$K$2000,11,0)</f>
        <v>18.328.118/0242-02</v>
      </c>
      <c r="AK4530" s="44" t="str">
        <f t="shared" ref="AK4530:AK4559" si="299">AJ4530</f>
        <v>18.328.118/0242-02</v>
      </c>
    </row>
    <row r="4531" spans="1:37" s="14" customFormat="1" ht="15" customHeight="1" thickBot="1" x14ac:dyDescent="0.25">
      <c r="A4531" s="84" t="str">
        <f>J4531</f>
        <v>PREVENTIVA</v>
      </c>
      <c r="B4531" s="18">
        <f>VLOOKUP(C4531,FORNECEDORES!D:E,2,0)</f>
        <v>741390</v>
      </c>
      <c r="C4531" s="19" t="str">
        <f>VLOOKUP(D4531,FORNECEDORES!A:D,4,0)</f>
        <v>53.327.206/0001-97</v>
      </c>
      <c r="D4531" s="13" t="s">
        <v>1785</v>
      </c>
      <c r="E4531" s="20" t="str">
        <f t="shared" si="296"/>
        <v>04 0162</v>
      </c>
      <c r="F4531" s="28" t="s">
        <v>5179</v>
      </c>
      <c r="G4531" s="21" t="str">
        <f>VLOOKUP(E4531,'FILIAIS PETZ'!A:E,5,0)</f>
        <v>PETZ CONTAGEM JOÃO CESAR</v>
      </c>
      <c r="H4531" s="20" t="str">
        <f>VLOOKUP(E4531,'FILIAIS PETZ'!A:D,4,0)</f>
        <v>CTJC-MG</v>
      </c>
      <c r="I4531" s="46">
        <v>45505</v>
      </c>
      <c r="J4531" s="9" t="s">
        <v>4980</v>
      </c>
      <c r="K4531" s="84" t="s">
        <v>5858</v>
      </c>
      <c r="L4531" s="83" t="s">
        <v>5615</v>
      </c>
      <c r="M4531" s="46">
        <v>45523</v>
      </c>
      <c r="N4531" s="46">
        <v>45546</v>
      </c>
      <c r="O4531" s="46">
        <v>45525</v>
      </c>
      <c r="P4531" s="91" t="s">
        <v>4998</v>
      </c>
      <c r="Q4531" s="84">
        <v>3</v>
      </c>
      <c r="R4531" s="91" t="s">
        <v>4991</v>
      </c>
      <c r="S4531" s="9" t="s">
        <v>4983</v>
      </c>
      <c r="T4531" s="9" t="s">
        <v>32</v>
      </c>
      <c r="U4531" s="9">
        <v>11002</v>
      </c>
      <c r="V4531" s="9">
        <v>11002</v>
      </c>
      <c r="W4531" s="9"/>
      <c r="X4531" s="10" t="s">
        <v>4992</v>
      </c>
      <c r="Y4531" s="10" t="s">
        <v>4980</v>
      </c>
      <c r="Z4531" s="10" t="s">
        <v>4980</v>
      </c>
      <c r="AA4531" s="10" t="s">
        <v>4992</v>
      </c>
      <c r="AB4531" s="10" t="s">
        <v>5066</v>
      </c>
      <c r="AC4531" s="9" t="s">
        <v>4999</v>
      </c>
      <c r="AD4531" s="29"/>
      <c r="AE4531" s="20" t="str">
        <f>VLOOKUP(E4531,'FILIAIS PETZ'!A:Q,17,0)</f>
        <v>MG-2</v>
      </c>
      <c r="AF4531" s="20" t="str">
        <f>VLOOKUP(E4531,'FILIAIS PETZ'!A:Q,3,0)</f>
        <v>FELICIO</v>
      </c>
      <c r="AG4531" s="20" t="str">
        <f>VLOOKUP(E4531,'FILIAIS PETZ'!A:Q,2,0)</f>
        <v>R3</v>
      </c>
      <c r="AH4531" s="75">
        <v>1100</v>
      </c>
      <c r="AI4531" s="16" t="s">
        <v>8960</v>
      </c>
      <c r="AJ4531" s="43">
        <f>VLOOKUP(E4531,'FILIAIS PETZ'!$A$2:$K$2000,11,0)</f>
        <v>18328118017265</v>
      </c>
      <c r="AK4531" s="44">
        <f t="shared" si="299"/>
        <v>18328118017265</v>
      </c>
    </row>
    <row r="4532" spans="1:37" s="14" customFormat="1" ht="15" customHeight="1" thickBot="1" x14ac:dyDescent="0.25">
      <c r="A4532" s="84">
        <v>111131</v>
      </c>
      <c r="B4532" s="18">
        <f>VLOOKUP(C4532,FORNECEDORES!D:E,2,0)</f>
        <v>7736</v>
      </c>
      <c r="C4532" s="19" t="str">
        <f>VLOOKUP(D4532,FORNECEDORES!A:D,4,0)</f>
        <v>27.385.816/0001-37</v>
      </c>
      <c r="D4532" s="13" t="s">
        <v>2591</v>
      </c>
      <c r="E4532" s="20" t="str">
        <f t="shared" si="296"/>
        <v>04 0255</v>
      </c>
      <c r="F4532" s="28" t="s">
        <v>4964</v>
      </c>
      <c r="G4532" s="21" t="str">
        <f>VLOOKUP(E4532,'FILIAIS PETZ'!A:E,5,0)</f>
        <v>PETZ PARK SHOPPING BRASILIA</v>
      </c>
      <c r="H4532" s="20" t="str">
        <f>VLOOKUP(E4532,'FILIAIS PETZ'!A:D,4,0)</f>
        <v>PKSB-DF</v>
      </c>
      <c r="I4532" s="46">
        <v>45505</v>
      </c>
      <c r="J4532" s="9" t="s">
        <v>4980</v>
      </c>
      <c r="K4532" s="84" t="s">
        <v>5858</v>
      </c>
      <c r="L4532" s="83" t="s">
        <v>11429</v>
      </c>
      <c r="M4532" s="46">
        <v>45538</v>
      </c>
      <c r="N4532" s="46">
        <v>45567</v>
      </c>
      <c r="O4532" s="46">
        <v>45548</v>
      </c>
      <c r="P4532" s="91" t="s">
        <v>4998</v>
      </c>
      <c r="Q4532" s="84">
        <v>3</v>
      </c>
      <c r="R4532" s="91" t="s">
        <v>4991</v>
      </c>
      <c r="S4532" s="9" t="s">
        <v>4983</v>
      </c>
      <c r="T4532" s="9" t="s">
        <v>32</v>
      </c>
      <c r="U4532" s="9">
        <v>11002</v>
      </c>
      <c r="V4532" s="9">
        <v>11002</v>
      </c>
      <c r="W4532" s="9"/>
      <c r="X4532" s="10" t="s">
        <v>4985</v>
      </c>
      <c r="Y4532" s="10" t="s">
        <v>4980</v>
      </c>
      <c r="Z4532" s="10" t="s">
        <v>4980</v>
      </c>
      <c r="AA4532" s="10" t="s">
        <v>4989</v>
      </c>
      <c r="AB4532" s="10" t="s">
        <v>5066</v>
      </c>
      <c r="AC4532" s="9" t="s">
        <v>4999</v>
      </c>
      <c r="AD4532" s="29"/>
      <c r="AE4532" s="20" t="str">
        <f>VLOOKUP(E4532,'FILIAIS PETZ'!A:Q,17,0)</f>
        <v>CO-2</v>
      </c>
      <c r="AF4532" s="20" t="str">
        <f>VLOOKUP(E4532,'FILIAIS PETZ'!A:Q,3,0)</f>
        <v>FELICIO</v>
      </c>
      <c r="AG4532" s="20" t="str">
        <f>VLOOKUP(E4532,'FILIAIS PETZ'!A:Q,2,0)</f>
        <v>R3</v>
      </c>
      <c r="AH4532" s="75">
        <v>1400</v>
      </c>
      <c r="AI4532" s="16" t="s">
        <v>8959</v>
      </c>
      <c r="AJ4532" s="43" t="str">
        <f>VLOOKUP(E4532,'FILIAIS PETZ'!$A$2:$K$2000,11,0)</f>
        <v>18.328.118/0242-02</v>
      </c>
      <c r="AK4532" s="44" t="str">
        <f t="shared" si="299"/>
        <v>18.328.118/0242-02</v>
      </c>
    </row>
    <row r="4533" spans="1:37" s="14" customFormat="1" ht="15" customHeight="1" thickBot="1" x14ac:dyDescent="0.25">
      <c r="A4533" s="84">
        <v>111132</v>
      </c>
      <c r="B4533" s="18">
        <f>VLOOKUP(C4533,FORNECEDORES!D:E,2,0)</f>
        <v>7736</v>
      </c>
      <c r="C4533" s="19" t="str">
        <f>VLOOKUP(D4533,FORNECEDORES!A:D,4,0)</f>
        <v>27.385.816/0001-37</v>
      </c>
      <c r="D4533" s="13" t="s">
        <v>2591</v>
      </c>
      <c r="E4533" s="20" t="str">
        <f t="shared" si="296"/>
        <v>04 0033</v>
      </c>
      <c r="F4533" s="28" t="s">
        <v>4933</v>
      </c>
      <c r="G4533" s="21" t="str">
        <f>VLOOKUP(E4533,'FILIAIS PETZ'!A:E,5,0)</f>
        <v>PETZ PARQUE FLAMBOYANT</v>
      </c>
      <c r="H4533" s="20" t="str">
        <f>VLOOKUP(E4533,'FILIAIS PETZ'!A:D,4,0)</f>
        <v>FBYT-GO</v>
      </c>
      <c r="I4533" s="46">
        <v>45505</v>
      </c>
      <c r="J4533" s="9" t="s">
        <v>4980</v>
      </c>
      <c r="K4533" s="84" t="s">
        <v>5858</v>
      </c>
      <c r="L4533" s="83" t="s">
        <v>11411</v>
      </c>
      <c r="M4533" s="46">
        <v>45538</v>
      </c>
      <c r="N4533" s="46">
        <v>45567</v>
      </c>
      <c r="O4533" s="46">
        <v>45548</v>
      </c>
      <c r="P4533" s="91" t="s">
        <v>4998</v>
      </c>
      <c r="Q4533" s="84">
        <v>3</v>
      </c>
      <c r="R4533" s="91" t="s">
        <v>4991</v>
      </c>
      <c r="S4533" s="9" t="s">
        <v>4983</v>
      </c>
      <c r="T4533" s="9" t="s">
        <v>32</v>
      </c>
      <c r="U4533" s="9">
        <v>11002</v>
      </c>
      <c r="V4533" s="9">
        <v>11002</v>
      </c>
      <c r="W4533" s="9"/>
      <c r="X4533" s="10" t="s">
        <v>4992</v>
      </c>
      <c r="Y4533" s="10" t="s">
        <v>4980</v>
      </c>
      <c r="Z4533" s="10" t="s">
        <v>4980</v>
      </c>
      <c r="AA4533" s="10" t="s">
        <v>4992</v>
      </c>
      <c r="AB4533" s="10" t="s">
        <v>5066</v>
      </c>
      <c r="AC4533" s="9" t="s">
        <v>4999</v>
      </c>
      <c r="AD4533" s="29"/>
      <c r="AE4533" s="20" t="str">
        <f>VLOOKUP(E4533,'FILIAIS PETZ'!A:Q,17,0)</f>
        <v>CO-2</v>
      </c>
      <c r="AF4533" s="20" t="str">
        <f>VLOOKUP(E4533,'FILIAIS PETZ'!A:Q,3,0)</f>
        <v>FELICIO</v>
      </c>
      <c r="AG4533" s="20" t="str">
        <f>VLOOKUP(E4533,'FILIAIS PETZ'!A:Q,2,0)</f>
        <v>R3</v>
      </c>
      <c r="AH4533" s="75">
        <v>1800</v>
      </c>
      <c r="AI4533" s="16" t="s">
        <v>8960</v>
      </c>
      <c r="AJ4533" s="43">
        <f>VLOOKUP(E4533,'FILIAIS PETZ'!$A$2:$K$2000,11,0)</f>
        <v>18328118003477</v>
      </c>
      <c r="AK4533" s="44">
        <f t="shared" si="299"/>
        <v>18328118003477</v>
      </c>
    </row>
    <row r="4534" spans="1:37" s="14" customFormat="1" ht="15" customHeight="1" thickBot="1" x14ac:dyDescent="0.25">
      <c r="A4534" s="84">
        <v>111133</v>
      </c>
      <c r="B4534" s="18">
        <f>VLOOKUP(C4534,FORNECEDORES!D:E,2,0)</f>
        <v>7736</v>
      </c>
      <c r="C4534" s="19" t="str">
        <f>VLOOKUP(D4534,FORNECEDORES!A:D,4,0)</f>
        <v>27.385.816/0001-37</v>
      </c>
      <c r="D4534" s="13" t="s">
        <v>2591</v>
      </c>
      <c r="E4534" s="20" t="str">
        <f t="shared" si="296"/>
        <v>04 0033</v>
      </c>
      <c r="F4534" s="28" t="s">
        <v>4933</v>
      </c>
      <c r="G4534" s="21" t="str">
        <f>VLOOKUP(E4534,'FILIAIS PETZ'!A:E,5,0)</f>
        <v>PETZ PARQUE FLAMBOYANT</v>
      </c>
      <c r="H4534" s="20" t="str">
        <f>VLOOKUP(E4534,'FILIAIS PETZ'!A:D,4,0)</f>
        <v>FBYT-GO</v>
      </c>
      <c r="I4534" s="46">
        <v>45505</v>
      </c>
      <c r="J4534" s="9" t="s">
        <v>4980</v>
      </c>
      <c r="K4534" s="84" t="s">
        <v>5858</v>
      </c>
      <c r="L4534" s="83" t="s">
        <v>11413</v>
      </c>
      <c r="M4534" s="46">
        <v>45538</v>
      </c>
      <c r="N4534" s="46">
        <v>45567</v>
      </c>
      <c r="O4534" s="46">
        <v>45548</v>
      </c>
      <c r="P4534" s="91" t="s">
        <v>4998</v>
      </c>
      <c r="Q4534" s="84">
        <v>3</v>
      </c>
      <c r="R4534" s="91" t="s">
        <v>4991</v>
      </c>
      <c r="S4534" s="9" t="s">
        <v>4983</v>
      </c>
      <c r="T4534" s="9" t="s">
        <v>32</v>
      </c>
      <c r="U4534" s="9">
        <v>11002</v>
      </c>
      <c r="V4534" s="9">
        <v>11002</v>
      </c>
      <c r="W4534" s="9" t="s">
        <v>5019</v>
      </c>
      <c r="X4534" s="10" t="s">
        <v>4985</v>
      </c>
      <c r="Y4534" s="10" t="s">
        <v>4980</v>
      </c>
      <c r="Z4534" s="10" t="s">
        <v>4980</v>
      </c>
      <c r="AA4534" s="10" t="s">
        <v>4989</v>
      </c>
      <c r="AB4534" s="10" t="s">
        <v>5066</v>
      </c>
      <c r="AC4534" s="9" t="s">
        <v>4999</v>
      </c>
      <c r="AD4534" s="29"/>
      <c r="AE4534" s="20" t="str">
        <f>VLOOKUP(E4534,'FILIAIS PETZ'!A:Q,17,0)</f>
        <v>CO-2</v>
      </c>
      <c r="AF4534" s="20" t="str">
        <f>VLOOKUP(E4534,'FILIAIS PETZ'!A:Q,3,0)</f>
        <v>FELICIO</v>
      </c>
      <c r="AG4534" s="20" t="str">
        <f>VLOOKUP(E4534,'FILIAIS PETZ'!A:Q,2,0)</f>
        <v>R3</v>
      </c>
      <c r="AH4534" s="75">
        <v>1400</v>
      </c>
      <c r="AI4534" s="16" t="s">
        <v>8959</v>
      </c>
      <c r="AJ4534" s="43">
        <f>VLOOKUP(E4534,'FILIAIS PETZ'!$A$2:$K$2000,11,0)</f>
        <v>18328118003477</v>
      </c>
      <c r="AK4534" s="44">
        <f t="shared" si="299"/>
        <v>18328118003477</v>
      </c>
    </row>
    <row r="4535" spans="1:37" s="14" customFormat="1" ht="15" customHeight="1" thickBot="1" x14ac:dyDescent="0.25">
      <c r="A4535" s="84">
        <v>111134</v>
      </c>
      <c r="B4535" s="18">
        <f>VLOOKUP(C4535,FORNECEDORES!D:E,2,0)</f>
        <v>7736</v>
      </c>
      <c r="C4535" s="19" t="str">
        <f>VLOOKUP(D4535,FORNECEDORES!A:D,4,0)</f>
        <v>27.385.816/0001-37</v>
      </c>
      <c r="D4535" s="13" t="s">
        <v>2591</v>
      </c>
      <c r="E4535" s="20" t="str">
        <f t="shared" si="296"/>
        <v>04 0029</v>
      </c>
      <c r="F4535" s="28" t="s">
        <v>4965</v>
      </c>
      <c r="G4535" s="21" t="str">
        <f>VLOOKUP(E4535,'FILIAIS PETZ'!A:E,5,0)</f>
        <v>PETZ PASSEIO DAS AGUAS</v>
      </c>
      <c r="H4535" s="20" t="str">
        <f>VLOOKUP(E4535,'FILIAIS PETZ'!A:D,4,0)</f>
        <v>PSAG-GO</v>
      </c>
      <c r="I4535" s="46">
        <v>45505</v>
      </c>
      <c r="J4535" s="9" t="s">
        <v>4980</v>
      </c>
      <c r="K4535" s="84" t="s">
        <v>5858</v>
      </c>
      <c r="L4535" s="83" t="s">
        <v>11431</v>
      </c>
      <c r="M4535" s="46">
        <v>45538</v>
      </c>
      <c r="N4535" s="46">
        <v>45567</v>
      </c>
      <c r="O4535" s="46">
        <v>45548</v>
      </c>
      <c r="P4535" s="91" t="s">
        <v>4998</v>
      </c>
      <c r="Q4535" s="84">
        <v>3</v>
      </c>
      <c r="R4535" s="91" t="s">
        <v>4991</v>
      </c>
      <c r="S4535" s="9" t="s">
        <v>4983</v>
      </c>
      <c r="T4535" s="9" t="s">
        <v>32</v>
      </c>
      <c r="U4535" s="9">
        <v>11002</v>
      </c>
      <c r="V4535" s="9">
        <v>11002</v>
      </c>
      <c r="W4535" s="9"/>
      <c r="X4535" s="10" t="s">
        <v>4992</v>
      </c>
      <c r="Y4535" s="10" t="s">
        <v>4980</v>
      </c>
      <c r="Z4535" s="10" t="s">
        <v>4980</v>
      </c>
      <c r="AA4535" s="10" t="s">
        <v>4992</v>
      </c>
      <c r="AB4535" s="10" t="s">
        <v>5066</v>
      </c>
      <c r="AC4535" s="9" t="s">
        <v>4999</v>
      </c>
      <c r="AD4535" s="29"/>
      <c r="AE4535" s="20" t="str">
        <f>VLOOKUP(E4535,'FILIAIS PETZ'!A:Q,17,0)</f>
        <v>CO-2</v>
      </c>
      <c r="AF4535" s="20" t="str">
        <f>VLOOKUP(E4535,'FILIAIS PETZ'!A:Q,3,0)</f>
        <v>FELICIO</v>
      </c>
      <c r="AG4535" s="20" t="str">
        <f>VLOOKUP(E4535,'FILIAIS PETZ'!A:Q,2,0)</f>
        <v>R3</v>
      </c>
      <c r="AH4535" s="75">
        <v>1500</v>
      </c>
      <c r="AI4535" s="16" t="s">
        <v>8960</v>
      </c>
      <c r="AJ4535" s="43">
        <f>VLOOKUP(E4535,'FILIAIS PETZ'!$A$2:$K$2000,11,0)</f>
        <v>18328118002900</v>
      </c>
      <c r="AK4535" s="44">
        <f t="shared" si="299"/>
        <v>18328118002900</v>
      </c>
    </row>
    <row r="4536" spans="1:37" s="14" customFormat="1" ht="15" customHeight="1" thickBot="1" x14ac:dyDescent="0.25">
      <c r="A4536" s="84">
        <v>111135</v>
      </c>
      <c r="B4536" s="18">
        <f>VLOOKUP(C4536,FORNECEDORES!D:E,2,0)</f>
        <v>7736</v>
      </c>
      <c r="C4536" s="19" t="str">
        <f>VLOOKUP(D4536,FORNECEDORES!A:D,4,0)</f>
        <v>27.385.816/0001-37</v>
      </c>
      <c r="D4536" s="13" t="s">
        <v>2591</v>
      </c>
      <c r="E4536" s="20" t="str">
        <f t="shared" si="296"/>
        <v>04 0029</v>
      </c>
      <c r="F4536" s="28" t="s">
        <v>4965</v>
      </c>
      <c r="G4536" s="21" t="str">
        <f>VLOOKUP(E4536,'FILIAIS PETZ'!A:E,5,0)</f>
        <v>PETZ PASSEIO DAS AGUAS</v>
      </c>
      <c r="H4536" s="20" t="str">
        <f>VLOOKUP(E4536,'FILIAIS PETZ'!A:D,4,0)</f>
        <v>PSAG-GO</v>
      </c>
      <c r="I4536" s="46">
        <v>45505</v>
      </c>
      <c r="J4536" s="9" t="s">
        <v>4980</v>
      </c>
      <c r="K4536" s="84" t="s">
        <v>5858</v>
      </c>
      <c r="L4536" s="83" t="s">
        <v>11433</v>
      </c>
      <c r="M4536" s="46">
        <v>45538</v>
      </c>
      <c r="N4536" s="46">
        <v>45567</v>
      </c>
      <c r="O4536" s="46">
        <v>45548</v>
      </c>
      <c r="P4536" s="91" t="s">
        <v>4998</v>
      </c>
      <c r="Q4536" s="84">
        <v>3</v>
      </c>
      <c r="R4536" s="91" t="s">
        <v>4991</v>
      </c>
      <c r="S4536" s="9" t="s">
        <v>4983</v>
      </c>
      <c r="T4536" s="9" t="s">
        <v>32</v>
      </c>
      <c r="U4536" s="9">
        <v>11002</v>
      </c>
      <c r="V4536" s="9">
        <v>11002</v>
      </c>
      <c r="W4536" s="9" t="s">
        <v>5019</v>
      </c>
      <c r="X4536" s="10" t="s">
        <v>4985</v>
      </c>
      <c r="Y4536" s="10" t="s">
        <v>4980</v>
      </c>
      <c r="Z4536" s="10" t="s">
        <v>4980</v>
      </c>
      <c r="AA4536" s="10" t="s">
        <v>4989</v>
      </c>
      <c r="AB4536" s="10" t="s">
        <v>5066</v>
      </c>
      <c r="AC4536" s="9" t="s">
        <v>4999</v>
      </c>
      <c r="AD4536" s="29"/>
      <c r="AE4536" s="20" t="str">
        <f>VLOOKUP(E4536,'FILIAIS PETZ'!A:Q,17,0)</f>
        <v>CO-2</v>
      </c>
      <c r="AF4536" s="20" t="str">
        <f>VLOOKUP(E4536,'FILIAIS PETZ'!A:Q,3,0)</f>
        <v>FELICIO</v>
      </c>
      <c r="AG4536" s="20" t="str">
        <f>VLOOKUP(E4536,'FILIAIS PETZ'!A:Q,2,0)</f>
        <v>R3</v>
      </c>
      <c r="AH4536" s="75">
        <v>1400</v>
      </c>
      <c r="AI4536" s="16" t="s">
        <v>8959</v>
      </c>
      <c r="AJ4536" s="43">
        <f>VLOOKUP(E4536,'FILIAIS PETZ'!$A$2:$K$2000,11,0)</f>
        <v>18328118002900</v>
      </c>
      <c r="AK4536" s="44">
        <f t="shared" si="299"/>
        <v>18328118002900</v>
      </c>
    </row>
    <row r="4537" spans="1:37" s="14" customFormat="1" ht="15" customHeight="1" thickBot="1" x14ac:dyDescent="0.25">
      <c r="A4537" s="84" t="str">
        <f>J4537</f>
        <v>PREVENTIVA</v>
      </c>
      <c r="B4537" s="18">
        <f>VLOOKUP(C4537,FORNECEDORES!D:E,2,0)</f>
        <v>741390</v>
      </c>
      <c r="C4537" s="19" t="str">
        <f>VLOOKUP(D4537,FORNECEDORES!A:D,4,0)</f>
        <v>53.327.206/0001-97</v>
      </c>
      <c r="D4537" s="13" t="s">
        <v>1785</v>
      </c>
      <c r="E4537" s="20" t="str">
        <f t="shared" si="296"/>
        <v>04 0061</v>
      </c>
      <c r="F4537" s="28" t="s">
        <v>4946</v>
      </c>
      <c r="G4537" s="21" t="str">
        <f>VLOOKUP(E4537,'FILIAIS PETZ'!A:E,5,0)</f>
        <v>PETZ PAMPULHA</v>
      </c>
      <c r="H4537" s="20" t="str">
        <f>VLOOKUP(E4537,'FILIAIS PETZ'!A:D,4,0)</f>
        <v>PAMP-MG</v>
      </c>
      <c r="I4537" s="46">
        <v>45505</v>
      </c>
      <c r="J4537" s="9" t="s">
        <v>4980</v>
      </c>
      <c r="K4537" s="84" t="s">
        <v>5858</v>
      </c>
      <c r="L4537" s="83" t="s">
        <v>5611</v>
      </c>
      <c r="M4537" s="46">
        <v>45523</v>
      </c>
      <c r="N4537" s="46">
        <v>45546</v>
      </c>
      <c r="O4537" s="46">
        <v>45525</v>
      </c>
      <c r="P4537" s="91" t="s">
        <v>4998</v>
      </c>
      <c r="Q4537" s="84">
        <v>3</v>
      </c>
      <c r="R4537" s="91" t="s">
        <v>4991</v>
      </c>
      <c r="S4537" s="9" t="s">
        <v>4983</v>
      </c>
      <c r="T4537" s="9" t="s">
        <v>32</v>
      </c>
      <c r="U4537" s="9">
        <v>11002</v>
      </c>
      <c r="V4537" s="9">
        <v>11002</v>
      </c>
      <c r="W4537" s="9"/>
      <c r="X4537" s="10" t="s">
        <v>4992</v>
      </c>
      <c r="Y4537" s="10" t="s">
        <v>4980</v>
      </c>
      <c r="Z4537" s="10" t="s">
        <v>4980</v>
      </c>
      <c r="AA4537" s="10" t="s">
        <v>4992</v>
      </c>
      <c r="AB4537" s="10" t="s">
        <v>5066</v>
      </c>
      <c r="AC4537" s="9" t="s">
        <v>4999</v>
      </c>
      <c r="AD4537" s="29"/>
      <c r="AE4537" s="20" t="str">
        <f>VLOOKUP(E4537,'FILIAIS PETZ'!A:Q,17,0)</f>
        <v>MG-1</v>
      </c>
      <c r="AF4537" s="20" t="str">
        <f>VLOOKUP(E4537,'FILIAIS PETZ'!A:Q,3,0)</f>
        <v>FELICIO</v>
      </c>
      <c r="AG4537" s="20" t="str">
        <f>VLOOKUP(E4537,'FILIAIS PETZ'!A:Q,2,0)</f>
        <v>R3</v>
      </c>
      <c r="AH4537" s="75">
        <v>910</v>
      </c>
      <c r="AI4537" s="16" t="s">
        <v>8960</v>
      </c>
      <c r="AJ4537" s="43">
        <f>VLOOKUP(E4537,'FILIAIS PETZ'!$A$2:$K$2000,11,0)</f>
        <v>18328118006069</v>
      </c>
      <c r="AK4537" s="44">
        <f t="shared" si="299"/>
        <v>18328118006069</v>
      </c>
    </row>
    <row r="4538" spans="1:37" s="14" customFormat="1" ht="15" customHeight="1" thickBot="1" x14ac:dyDescent="0.25">
      <c r="A4538" s="84">
        <v>111136</v>
      </c>
      <c r="B4538" s="18">
        <f>VLOOKUP(C4538,FORNECEDORES!D:E,2,0)</f>
        <v>7736</v>
      </c>
      <c r="C4538" s="19" t="str">
        <f>VLOOKUP(D4538,FORNECEDORES!A:D,4,0)</f>
        <v>27.385.816/0001-37</v>
      </c>
      <c r="D4538" s="13" t="s">
        <v>2591</v>
      </c>
      <c r="E4538" s="20" t="str">
        <f t="shared" si="296"/>
        <v>04 0077</v>
      </c>
      <c r="F4538" s="28" t="s">
        <v>4954</v>
      </c>
      <c r="G4538" s="21" t="str">
        <f>VLOOKUP(E4538,'FILIAIS PETZ'!A:E,5,0)</f>
        <v>PETZ GOIANIA (SETOR BUENO)</v>
      </c>
      <c r="H4538" s="20" t="str">
        <f>VLOOKUP(E4538,'FILIAIS PETZ'!A:D,4,0)</f>
        <v>BT63-GO</v>
      </c>
      <c r="I4538" s="46">
        <v>45505</v>
      </c>
      <c r="J4538" s="9" t="s">
        <v>4980</v>
      </c>
      <c r="K4538" s="84" t="s">
        <v>5858</v>
      </c>
      <c r="L4538" s="83" t="s">
        <v>12723</v>
      </c>
      <c r="M4538" s="46">
        <v>45538</v>
      </c>
      <c r="N4538" s="46">
        <v>45567</v>
      </c>
      <c r="O4538" s="46">
        <v>45548</v>
      </c>
      <c r="P4538" s="91" t="s">
        <v>4998</v>
      </c>
      <c r="Q4538" s="84">
        <v>3</v>
      </c>
      <c r="R4538" s="91" t="s">
        <v>4991</v>
      </c>
      <c r="S4538" s="9" t="s">
        <v>4983</v>
      </c>
      <c r="T4538" s="9" t="s">
        <v>32</v>
      </c>
      <c r="U4538" s="9">
        <v>11002</v>
      </c>
      <c r="V4538" s="9">
        <v>11002</v>
      </c>
      <c r="W4538" s="9"/>
      <c r="X4538" s="10" t="s">
        <v>4992</v>
      </c>
      <c r="Y4538" s="10" t="s">
        <v>4980</v>
      </c>
      <c r="Z4538" s="10" t="s">
        <v>4980</v>
      </c>
      <c r="AA4538" s="10" t="s">
        <v>4992</v>
      </c>
      <c r="AB4538" s="10" t="s">
        <v>5066</v>
      </c>
      <c r="AC4538" s="9" t="s">
        <v>4999</v>
      </c>
      <c r="AD4538" s="29"/>
      <c r="AE4538" s="20" t="str">
        <f>VLOOKUP(E4538,'FILIAIS PETZ'!A:Q,17,0)</f>
        <v>CO-2</v>
      </c>
      <c r="AF4538" s="20" t="str">
        <f>VLOOKUP(E4538,'FILIAIS PETZ'!A:Q,3,0)</f>
        <v>FELICIO</v>
      </c>
      <c r="AG4538" s="20" t="str">
        <f>VLOOKUP(E4538,'FILIAIS PETZ'!A:Q,2,0)</f>
        <v>R3</v>
      </c>
      <c r="AH4538" s="75">
        <v>2200</v>
      </c>
      <c r="AI4538" s="16" t="s">
        <v>8960</v>
      </c>
      <c r="AJ4538" s="43">
        <f>VLOOKUP(E4538,'FILIAIS PETZ'!$A$2:$K$2000,11,0)</f>
        <v>18328118007545</v>
      </c>
      <c r="AK4538" s="44">
        <f t="shared" si="299"/>
        <v>18328118007545</v>
      </c>
    </row>
    <row r="4539" spans="1:37" s="14" customFormat="1" ht="15" customHeight="1" thickBot="1" x14ac:dyDescent="0.25">
      <c r="A4539" s="84">
        <v>111137</v>
      </c>
      <c r="B4539" s="18">
        <f>VLOOKUP(C4539,FORNECEDORES!D:E,2,0)</f>
        <v>7736</v>
      </c>
      <c r="C4539" s="19" t="str">
        <f>VLOOKUP(D4539,FORNECEDORES!A:D,4,0)</f>
        <v>27.385.816/0001-37</v>
      </c>
      <c r="D4539" s="13" t="s">
        <v>2591</v>
      </c>
      <c r="E4539" s="20" t="str">
        <f t="shared" si="296"/>
        <v>04 0077</v>
      </c>
      <c r="F4539" s="28" t="s">
        <v>4954</v>
      </c>
      <c r="G4539" s="21" t="str">
        <f>VLOOKUP(E4539,'FILIAIS PETZ'!A:E,5,0)</f>
        <v>PETZ GOIANIA (SETOR BUENO)</v>
      </c>
      <c r="H4539" s="20" t="str">
        <f>VLOOKUP(E4539,'FILIAIS PETZ'!A:D,4,0)</f>
        <v>BT63-GO</v>
      </c>
      <c r="I4539" s="46">
        <v>45505</v>
      </c>
      <c r="J4539" s="9" t="s">
        <v>4980</v>
      </c>
      <c r="K4539" s="84" t="s">
        <v>5858</v>
      </c>
      <c r="L4539" s="83" t="s">
        <v>12724</v>
      </c>
      <c r="M4539" s="46">
        <v>45538</v>
      </c>
      <c r="N4539" s="46">
        <v>45567</v>
      </c>
      <c r="O4539" s="46">
        <v>45548</v>
      </c>
      <c r="P4539" s="91" t="s">
        <v>4998</v>
      </c>
      <c r="Q4539" s="84">
        <v>3</v>
      </c>
      <c r="R4539" s="91" t="s">
        <v>4991</v>
      </c>
      <c r="S4539" s="9" t="s">
        <v>4983</v>
      </c>
      <c r="T4539" s="9" t="s">
        <v>32</v>
      </c>
      <c r="U4539" s="9">
        <v>11002</v>
      </c>
      <c r="V4539" s="9">
        <v>11002</v>
      </c>
      <c r="W4539" s="9" t="s">
        <v>5019</v>
      </c>
      <c r="X4539" s="10" t="s">
        <v>4985</v>
      </c>
      <c r="Y4539" s="10" t="s">
        <v>4980</v>
      </c>
      <c r="Z4539" s="10" t="s">
        <v>4980</v>
      </c>
      <c r="AA4539" s="10" t="s">
        <v>4989</v>
      </c>
      <c r="AB4539" s="10" t="s">
        <v>5066</v>
      </c>
      <c r="AC4539" s="9" t="s">
        <v>4999</v>
      </c>
      <c r="AD4539" s="29"/>
      <c r="AE4539" s="20" t="str">
        <f>VLOOKUP(E4539,'FILIAIS PETZ'!A:Q,17,0)</f>
        <v>CO-2</v>
      </c>
      <c r="AF4539" s="20" t="str">
        <f>VLOOKUP(E4539,'FILIAIS PETZ'!A:Q,3,0)</f>
        <v>FELICIO</v>
      </c>
      <c r="AG4539" s="20" t="str">
        <f>VLOOKUP(E4539,'FILIAIS PETZ'!A:Q,2,0)</f>
        <v>R3</v>
      </c>
      <c r="AH4539" s="75">
        <v>1600</v>
      </c>
      <c r="AI4539" s="16" t="s">
        <v>8959</v>
      </c>
      <c r="AJ4539" s="43">
        <f>VLOOKUP(E4539,'FILIAIS PETZ'!$A$2:$K$2000,11,0)</f>
        <v>18328118007545</v>
      </c>
      <c r="AK4539" s="44">
        <f t="shared" si="299"/>
        <v>18328118007545</v>
      </c>
    </row>
    <row r="4540" spans="1:37" s="14" customFormat="1" ht="15" customHeight="1" thickBot="1" x14ac:dyDescent="0.25">
      <c r="A4540" s="84">
        <v>111138</v>
      </c>
      <c r="B4540" s="18">
        <f>VLOOKUP(C4540,FORNECEDORES!D:E,2,0)</f>
        <v>7736</v>
      </c>
      <c r="C4540" s="19" t="str">
        <f>VLOOKUP(D4540,FORNECEDORES!A:D,4,0)</f>
        <v>27.385.816/0001-37</v>
      </c>
      <c r="D4540" s="13" t="s">
        <v>2591</v>
      </c>
      <c r="E4540" s="20" t="str">
        <f t="shared" si="296"/>
        <v>04 0153</v>
      </c>
      <c r="F4540" s="28" t="s">
        <v>4966</v>
      </c>
      <c r="G4540" s="21" t="str">
        <f>VLOOKUP(E4540,'FILIAIS PETZ'!A:E,5,0)</f>
        <v>PETZ TAGUATINGA</v>
      </c>
      <c r="H4540" s="20" t="str">
        <f>VLOOKUP(E4540,'FILIAIS PETZ'!A:D,4,0)</f>
        <v>TGTG-DF</v>
      </c>
      <c r="I4540" s="46">
        <v>45505</v>
      </c>
      <c r="J4540" s="9" t="s">
        <v>4980</v>
      </c>
      <c r="K4540" s="84" t="s">
        <v>5858</v>
      </c>
      <c r="L4540" s="83" t="s">
        <v>11271</v>
      </c>
      <c r="M4540" s="46">
        <v>45538</v>
      </c>
      <c r="N4540" s="46">
        <v>45567</v>
      </c>
      <c r="O4540" s="46">
        <v>45548</v>
      </c>
      <c r="P4540" s="91" t="s">
        <v>4998</v>
      </c>
      <c r="Q4540" s="84">
        <v>3</v>
      </c>
      <c r="R4540" s="91" t="s">
        <v>4991</v>
      </c>
      <c r="S4540" s="9" t="s">
        <v>4983</v>
      </c>
      <c r="T4540" s="9" t="s">
        <v>32</v>
      </c>
      <c r="U4540" s="9">
        <v>11002</v>
      </c>
      <c r="V4540" s="9">
        <v>11002</v>
      </c>
      <c r="W4540" s="9"/>
      <c r="X4540" s="10" t="s">
        <v>4992</v>
      </c>
      <c r="Y4540" s="10" t="s">
        <v>4980</v>
      </c>
      <c r="Z4540" s="10" t="s">
        <v>4980</v>
      </c>
      <c r="AA4540" s="10" t="s">
        <v>4992</v>
      </c>
      <c r="AB4540" s="10" t="s">
        <v>5066</v>
      </c>
      <c r="AC4540" s="9" t="s">
        <v>4999</v>
      </c>
      <c r="AD4540" s="29"/>
      <c r="AE4540" s="20" t="str">
        <f>VLOOKUP(E4540,'FILIAIS PETZ'!A:Q,17,0)</f>
        <v>CO-1</v>
      </c>
      <c r="AF4540" s="20" t="str">
        <f>VLOOKUP(E4540,'FILIAIS PETZ'!A:Q,3,0)</f>
        <v>FELICIO</v>
      </c>
      <c r="AG4540" s="20" t="str">
        <f>VLOOKUP(E4540,'FILIAIS PETZ'!A:Q,2,0)</f>
        <v>R3</v>
      </c>
      <c r="AH4540" s="75">
        <v>1800</v>
      </c>
      <c r="AI4540" s="16" t="s">
        <v>8960</v>
      </c>
      <c r="AJ4540" s="43">
        <f>VLOOKUP(E4540,'FILIAIS PETZ'!$A$2:$K$2000,11,0)</f>
        <v>18328118014916</v>
      </c>
      <c r="AK4540" s="44">
        <f t="shared" si="299"/>
        <v>18328118014916</v>
      </c>
    </row>
    <row r="4541" spans="1:37" s="14" customFormat="1" ht="15" customHeight="1" thickBot="1" x14ac:dyDescent="0.25">
      <c r="A4541" s="84">
        <v>111139</v>
      </c>
      <c r="B4541" s="18">
        <f>VLOOKUP(C4541,FORNECEDORES!D:E,2,0)</f>
        <v>7736</v>
      </c>
      <c r="C4541" s="19" t="str">
        <f>VLOOKUP(D4541,FORNECEDORES!A:D,4,0)</f>
        <v>27.385.816/0001-37</v>
      </c>
      <c r="D4541" s="13" t="s">
        <v>2591</v>
      </c>
      <c r="E4541" s="20" t="str">
        <f t="shared" si="296"/>
        <v>04 0153</v>
      </c>
      <c r="F4541" s="28" t="s">
        <v>4966</v>
      </c>
      <c r="G4541" s="21" t="str">
        <f>VLOOKUP(E4541,'FILIAIS PETZ'!A:E,5,0)</f>
        <v>PETZ TAGUATINGA</v>
      </c>
      <c r="H4541" s="20" t="str">
        <f>VLOOKUP(E4541,'FILIAIS PETZ'!A:D,4,0)</f>
        <v>TGTG-DF</v>
      </c>
      <c r="I4541" s="46">
        <v>45505</v>
      </c>
      <c r="J4541" s="9" t="s">
        <v>4980</v>
      </c>
      <c r="K4541" s="84" t="s">
        <v>5858</v>
      </c>
      <c r="L4541" s="83" t="s">
        <v>12732</v>
      </c>
      <c r="M4541" s="46">
        <v>45538</v>
      </c>
      <c r="N4541" s="46">
        <v>45567</v>
      </c>
      <c r="O4541" s="46">
        <v>45548</v>
      </c>
      <c r="P4541" s="91" t="s">
        <v>4998</v>
      </c>
      <c r="Q4541" s="84">
        <v>3</v>
      </c>
      <c r="R4541" s="91" t="s">
        <v>4991</v>
      </c>
      <c r="S4541" s="9" t="s">
        <v>4983</v>
      </c>
      <c r="T4541" s="9" t="s">
        <v>32</v>
      </c>
      <c r="U4541" s="9">
        <v>11002</v>
      </c>
      <c r="V4541" s="9">
        <v>11002</v>
      </c>
      <c r="W4541" s="9"/>
      <c r="X4541" s="10" t="s">
        <v>4985</v>
      </c>
      <c r="Y4541" s="10" t="s">
        <v>4980</v>
      </c>
      <c r="Z4541" s="10" t="s">
        <v>4980</v>
      </c>
      <c r="AA4541" s="10" t="s">
        <v>4989</v>
      </c>
      <c r="AB4541" s="10" t="s">
        <v>5066</v>
      </c>
      <c r="AC4541" s="9" t="s">
        <v>4999</v>
      </c>
      <c r="AD4541" s="29"/>
      <c r="AE4541" s="20" t="str">
        <f>VLOOKUP(E4541,'FILIAIS PETZ'!A:Q,17,0)</f>
        <v>CO-1</v>
      </c>
      <c r="AF4541" s="20" t="str">
        <f>VLOOKUP(E4541,'FILIAIS PETZ'!A:Q,3,0)</f>
        <v>FELICIO</v>
      </c>
      <c r="AG4541" s="20" t="str">
        <f>VLOOKUP(E4541,'FILIAIS PETZ'!A:Q,2,0)</f>
        <v>R3</v>
      </c>
      <c r="AH4541" s="75">
        <v>1400</v>
      </c>
      <c r="AI4541" s="16" t="s">
        <v>8959</v>
      </c>
      <c r="AJ4541" s="43">
        <f>VLOOKUP(E4541,'FILIAIS PETZ'!$A$2:$K$2000,11,0)</f>
        <v>18328118014916</v>
      </c>
      <c r="AK4541" s="44">
        <f t="shared" si="299"/>
        <v>18328118014916</v>
      </c>
    </row>
    <row r="4542" spans="1:37" s="14" customFormat="1" ht="15" customHeight="1" thickBot="1" x14ac:dyDescent="0.25">
      <c r="A4542" s="84">
        <v>111140</v>
      </c>
      <c r="B4542" s="18">
        <f>VLOOKUP(C4542,FORNECEDORES!D:E,2,0)</f>
        <v>7736</v>
      </c>
      <c r="C4542" s="19" t="str">
        <f>VLOOKUP(D4542,FORNECEDORES!A:D,4,0)</f>
        <v>27.385.816/0001-37</v>
      </c>
      <c r="D4542" s="13" t="s">
        <v>2591</v>
      </c>
      <c r="E4542" s="20" t="str">
        <f t="shared" si="296"/>
        <v>04 0198</v>
      </c>
      <c r="F4542" s="28" t="s">
        <v>4967</v>
      </c>
      <c r="G4542" s="21" t="str">
        <f>VLOOKUP(E4542,'FILIAIS PETZ'!A:E,5,0)</f>
        <v>PETZ SHOPPING SUL VALPARAISO</v>
      </c>
      <c r="H4542" s="20" t="str">
        <f>VLOOKUP(E4542,'FILIAIS PETZ'!A:D,4,0)</f>
        <v>VALP-GO</v>
      </c>
      <c r="I4542" s="46">
        <v>45505</v>
      </c>
      <c r="J4542" s="9" t="s">
        <v>4980</v>
      </c>
      <c r="K4542" s="84" t="s">
        <v>5858</v>
      </c>
      <c r="L4542" s="83" t="s">
        <v>12733</v>
      </c>
      <c r="M4542" s="46">
        <v>45538</v>
      </c>
      <c r="N4542" s="46">
        <v>45567</v>
      </c>
      <c r="O4542" s="46">
        <v>45548</v>
      </c>
      <c r="P4542" s="91" t="s">
        <v>4998</v>
      </c>
      <c r="Q4542" s="84">
        <v>3</v>
      </c>
      <c r="R4542" s="91" t="s">
        <v>4991</v>
      </c>
      <c r="S4542" s="9" t="s">
        <v>4983</v>
      </c>
      <c r="T4542" s="9" t="s">
        <v>32</v>
      </c>
      <c r="U4542" s="9">
        <v>11002</v>
      </c>
      <c r="V4542" s="9">
        <v>11002</v>
      </c>
      <c r="W4542" s="9"/>
      <c r="X4542" s="10" t="s">
        <v>4992</v>
      </c>
      <c r="Y4542" s="10" t="s">
        <v>4980</v>
      </c>
      <c r="Z4542" s="10" t="s">
        <v>4980</v>
      </c>
      <c r="AA4542" s="10" t="s">
        <v>4992</v>
      </c>
      <c r="AB4542" s="10" t="s">
        <v>5066</v>
      </c>
      <c r="AC4542" s="9" t="s">
        <v>4999</v>
      </c>
      <c r="AD4542" s="29"/>
      <c r="AE4542" s="20" t="str">
        <f>VLOOKUP(E4542,'FILIAIS PETZ'!A:Q,17,0)</f>
        <v>CO-1</v>
      </c>
      <c r="AF4542" s="20" t="str">
        <f>VLOOKUP(E4542,'FILIAIS PETZ'!A:Q,3,0)</f>
        <v>FELICIO</v>
      </c>
      <c r="AG4542" s="20" t="str">
        <f>VLOOKUP(E4542,'FILIAIS PETZ'!A:Q,2,0)</f>
        <v>R3</v>
      </c>
      <c r="AH4542" s="75">
        <v>1800</v>
      </c>
      <c r="AI4542" s="16" t="s">
        <v>8960</v>
      </c>
      <c r="AJ4542" s="43">
        <f>VLOOKUP(E4542,'FILIAIS PETZ'!$A$2:$K$2000,11,0)</f>
        <v>18328118019390</v>
      </c>
      <c r="AK4542" s="44">
        <f t="shared" si="299"/>
        <v>18328118019390</v>
      </c>
    </row>
    <row r="4543" spans="1:37" s="14" customFormat="1" ht="15" customHeight="1" thickBot="1" x14ac:dyDescent="0.25">
      <c r="A4543" s="84">
        <v>111141</v>
      </c>
      <c r="B4543" s="18">
        <f>VLOOKUP(C4543,FORNECEDORES!D:E,2,0)</f>
        <v>7736</v>
      </c>
      <c r="C4543" s="19" t="str">
        <f>VLOOKUP(D4543,FORNECEDORES!A:D,4,0)</f>
        <v>27.385.816/0001-37</v>
      </c>
      <c r="D4543" s="13" t="s">
        <v>2591</v>
      </c>
      <c r="E4543" s="20" t="str">
        <f t="shared" si="296"/>
        <v>04 0198</v>
      </c>
      <c r="F4543" s="28" t="s">
        <v>4967</v>
      </c>
      <c r="G4543" s="21" t="str">
        <f>VLOOKUP(E4543,'FILIAIS PETZ'!A:E,5,0)</f>
        <v>PETZ SHOPPING SUL VALPARAISO</v>
      </c>
      <c r="H4543" s="20" t="str">
        <f>VLOOKUP(E4543,'FILIAIS PETZ'!A:D,4,0)</f>
        <v>VALP-GO</v>
      </c>
      <c r="I4543" s="46">
        <v>45505</v>
      </c>
      <c r="J4543" s="9" t="s">
        <v>4980</v>
      </c>
      <c r="K4543" s="84" t="s">
        <v>5858</v>
      </c>
      <c r="L4543" s="83" t="s">
        <v>12734</v>
      </c>
      <c r="M4543" s="46">
        <v>45538</v>
      </c>
      <c r="N4543" s="46">
        <v>45567</v>
      </c>
      <c r="O4543" s="46">
        <v>45548</v>
      </c>
      <c r="P4543" s="91" t="s">
        <v>4998</v>
      </c>
      <c r="Q4543" s="84">
        <v>3</v>
      </c>
      <c r="R4543" s="91" t="s">
        <v>4991</v>
      </c>
      <c r="S4543" s="9" t="s">
        <v>4983</v>
      </c>
      <c r="T4543" s="9" t="s">
        <v>32</v>
      </c>
      <c r="U4543" s="9">
        <v>11002</v>
      </c>
      <c r="V4543" s="9">
        <v>11002</v>
      </c>
      <c r="W4543" s="9" t="s">
        <v>5019</v>
      </c>
      <c r="X4543" s="10" t="s">
        <v>4985</v>
      </c>
      <c r="Y4543" s="10" t="s">
        <v>4980</v>
      </c>
      <c r="Z4543" s="10" t="s">
        <v>4980</v>
      </c>
      <c r="AA4543" s="10" t="s">
        <v>4989</v>
      </c>
      <c r="AB4543" s="10" t="s">
        <v>5066</v>
      </c>
      <c r="AC4543" s="9" t="s">
        <v>4999</v>
      </c>
      <c r="AD4543" s="29"/>
      <c r="AE4543" s="20" t="str">
        <f>VLOOKUP(E4543,'FILIAIS PETZ'!A:Q,17,0)</f>
        <v>CO-1</v>
      </c>
      <c r="AF4543" s="20" t="str">
        <f>VLOOKUP(E4543,'FILIAIS PETZ'!A:Q,3,0)</f>
        <v>FELICIO</v>
      </c>
      <c r="AG4543" s="20" t="str">
        <f>VLOOKUP(E4543,'FILIAIS PETZ'!A:Q,2,0)</f>
        <v>R3</v>
      </c>
      <c r="AH4543" s="75">
        <v>700</v>
      </c>
      <c r="AI4543" s="16" t="s">
        <v>8959</v>
      </c>
      <c r="AJ4543" s="43">
        <f>VLOOKUP(E4543,'FILIAIS PETZ'!$A$2:$K$2000,11,0)</f>
        <v>18328118019390</v>
      </c>
      <c r="AK4543" s="44">
        <f t="shared" si="299"/>
        <v>18328118019390</v>
      </c>
    </row>
    <row r="4544" spans="1:37" s="14" customFormat="1" ht="15" customHeight="1" thickBot="1" x14ac:dyDescent="0.25">
      <c r="A4544" s="9" t="str">
        <f>J4544</f>
        <v>PREVENTIVA</v>
      </c>
      <c r="B4544" s="18">
        <f>VLOOKUP(C4544,FORNECEDORES!D:E,2,0)</f>
        <v>638161</v>
      </c>
      <c r="C4544" s="19" t="str">
        <f>VLOOKUP(D4544,FORNECEDORES!A:D,4,0)</f>
        <v>29.739.737/0005-36</v>
      </c>
      <c r="D4544" s="13" t="s">
        <v>7606</v>
      </c>
      <c r="E4544" s="20" t="str">
        <f t="shared" si="296"/>
        <v>04 0185</v>
      </c>
      <c r="F4544" s="28" t="s">
        <v>4973</v>
      </c>
      <c r="G4544" s="21" t="str">
        <f>VLOOKUP(E4544,'FILIAIS PETZ'!A:E,5,0)</f>
        <v>PETZ AV CONTORNO (ANTIGOS DADOS DE SVLB/MG - PETZ SILVA LOBO)</v>
      </c>
      <c r="H4544" s="20" t="str">
        <f>VLOOKUP(E4544,'FILIAIS PETZ'!A:D,4,0)</f>
        <v>ACTN-MG</v>
      </c>
      <c r="I4544" s="46">
        <v>45505</v>
      </c>
      <c r="J4544" s="9" t="s">
        <v>4980</v>
      </c>
      <c r="K4544" s="84" t="s">
        <v>5858</v>
      </c>
      <c r="L4544" s="83" t="s">
        <v>11998</v>
      </c>
      <c r="M4544" s="46">
        <v>45506</v>
      </c>
      <c r="N4544" s="46">
        <v>45539</v>
      </c>
      <c r="O4544" s="46">
        <v>45523</v>
      </c>
      <c r="P4544" s="91" t="s">
        <v>4998</v>
      </c>
      <c r="Q4544" s="84">
        <v>3</v>
      </c>
      <c r="R4544" s="91" t="s">
        <v>4991</v>
      </c>
      <c r="S4544" s="9" t="s">
        <v>4983</v>
      </c>
      <c r="T4544" s="9" t="s">
        <v>32</v>
      </c>
      <c r="U4544" s="9">
        <v>11002</v>
      </c>
      <c r="V4544" s="9">
        <v>11002</v>
      </c>
      <c r="W4544" s="9"/>
      <c r="X4544" s="10" t="s">
        <v>5033</v>
      </c>
      <c r="Y4544" s="10" t="s">
        <v>4980</v>
      </c>
      <c r="Z4544" s="10" t="s">
        <v>4980</v>
      </c>
      <c r="AA4544" s="10" t="s">
        <v>5033</v>
      </c>
      <c r="AB4544" s="10" t="s">
        <v>5066</v>
      </c>
      <c r="AC4544" s="9" t="s">
        <v>4999</v>
      </c>
      <c r="AD4544" s="29"/>
      <c r="AE4544" s="20" t="str">
        <f>VLOOKUP(E4544,'FILIAIS PETZ'!A:Q,17,0)</f>
        <v>MG-1</v>
      </c>
      <c r="AF4544" s="20" t="str">
        <f>VLOOKUP(E4544,'FILIAIS PETZ'!A:Q,3,0)</f>
        <v>FELICIO</v>
      </c>
      <c r="AG4544" s="20" t="str">
        <f>VLOOKUP(E4544,'FILIAIS PETZ'!A:Q,2,0)</f>
        <v>R3</v>
      </c>
      <c r="AH4544" s="75">
        <v>370</v>
      </c>
      <c r="AI4544" s="16" t="s">
        <v>8961</v>
      </c>
      <c r="AJ4544" s="43">
        <f>VLOOKUP(E4544,'FILIAIS PETZ'!$A$2:$K$2000,11,0)</f>
        <v>18328118017931</v>
      </c>
      <c r="AK4544" s="44">
        <f t="shared" si="299"/>
        <v>18328118017931</v>
      </c>
    </row>
    <row r="4545" spans="1:37" s="14" customFormat="1" ht="15" customHeight="1" thickBot="1" x14ac:dyDescent="0.25">
      <c r="A4545" s="9" t="str">
        <f>J4545</f>
        <v>PREVENTIVA</v>
      </c>
      <c r="B4545" s="18">
        <f>VLOOKUP(C4545,FORNECEDORES!D:E,2,0)</f>
        <v>6620</v>
      </c>
      <c r="C4545" s="19" t="str">
        <f>VLOOKUP(D4545,FORNECEDORES!A:D,4,0)</f>
        <v>02.666.249/0001-66</v>
      </c>
      <c r="D4545" s="13" t="s">
        <v>1360</v>
      </c>
      <c r="E4545" s="20" t="str">
        <f t="shared" si="296"/>
        <v>04 0015</v>
      </c>
      <c r="F4545" s="28" t="s">
        <v>4971</v>
      </c>
      <c r="G4545" s="21" t="str">
        <f>VLOOKUP(E4545,'FILIAIS PETZ'!A:E,5,0)</f>
        <v>PETZ BRASILIA SIA</v>
      </c>
      <c r="H4545" s="20" t="str">
        <f>VLOOKUP(E4545,'FILIAIS PETZ'!A:D,4,0)</f>
        <v>BSIA-DF</v>
      </c>
      <c r="I4545" s="46">
        <v>45505</v>
      </c>
      <c r="J4545" s="9" t="s">
        <v>4980</v>
      </c>
      <c r="K4545" s="84" t="s">
        <v>5858</v>
      </c>
      <c r="L4545" s="83" t="s">
        <v>11904</v>
      </c>
      <c r="M4545" s="46">
        <v>45510</v>
      </c>
      <c r="N4545" s="46">
        <v>45539</v>
      </c>
      <c r="O4545" s="46">
        <v>45520</v>
      </c>
      <c r="P4545" s="91" t="s">
        <v>4998</v>
      </c>
      <c r="Q4545" s="84" t="s">
        <v>5029</v>
      </c>
      <c r="R4545" s="91" t="s">
        <v>4991</v>
      </c>
      <c r="S4545" s="9" t="s">
        <v>4983</v>
      </c>
      <c r="T4545" s="9" t="s">
        <v>32</v>
      </c>
      <c r="U4545" s="9">
        <v>11002</v>
      </c>
      <c r="V4545" s="9">
        <v>11002</v>
      </c>
      <c r="W4545" s="9" t="s">
        <v>5019</v>
      </c>
      <c r="X4545" s="10" t="s">
        <v>4996</v>
      </c>
      <c r="Y4545" s="10" t="s">
        <v>4980</v>
      </c>
      <c r="Z4545" s="10" t="s">
        <v>4980</v>
      </c>
      <c r="AA4545" s="10" t="s">
        <v>5097</v>
      </c>
      <c r="AB4545" s="10" t="s">
        <v>12942</v>
      </c>
      <c r="AC4545" s="9" t="s">
        <v>4999</v>
      </c>
      <c r="AD4545" s="29"/>
      <c r="AE4545" s="20" t="str">
        <f>VLOOKUP(E4545,'FILIAIS PETZ'!A:Q,17,0)</f>
        <v>CO-2</v>
      </c>
      <c r="AF4545" s="20" t="str">
        <f>VLOOKUP(E4545,'FILIAIS PETZ'!A:Q,3,0)</f>
        <v>FELICIO</v>
      </c>
      <c r="AG4545" s="20" t="str">
        <f>VLOOKUP(E4545,'FILIAIS PETZ'!A:Q,2,0)</f>
        <v>R3</v>
      </c>
      <c r="AH4545" s="75">
        <v>455</v>
      </c>
      <c r="AI4545" s="16" t="s">
        <v>8962</v>
      </c>
      <c r="AJ4545" s="43">
        <f>VLOOKUP(E4545,'FILIAIS PETZ'!$A$2:$K$2000,11,0)</f>
        <v>18328118000451</v>
      </c>
      <c r="AK4545" s="44">
        <f t="shared" si="299"/>
        <v>18328118000451</v>
      </c>
    </row>
    <row r="4546" spans="1:37" s="14" customFormat="1" ht="15" customHeight="1" thickBot="1" x14ac:dyDescent="0.25">
      <c r="A4546" s="9" t="str">
        <f>J4546</f>
        <v>PREVENTIVA</v>
      </c>
      <c r="B4546" s="18">
        <f>VLOOKUP(C4546,FORNECEDORES!D:E,2,0)</f>
        <v>6620</v>
      </c>
      <c r="C4546" s="19" t="str">
        <f>VLOOKUP(D4546,FORNECEDORES!A:D,4,0)</f>
        <v>02.666.249/0001-66</v>
      </c>
      <c r="D4546" s="13" t="s">
        <v>1360</v>
      </c>
      <c r="E4546" s="20" t="str">
        <f t="shared" si="296"/>
        <v>04 0200</v>
      </c>
      <c r="F4546" s="28" t="s">
        <v>4960</v>
      </c>
      <c r="G4546" s="21" t="str">
        <f>VLOOKUP(E4546,'FILIAIS PETZ'!A:E,5,0)</f>
        <v>PETZ BRASILIA W3 NORTE</v>
      </c>
      <c r="H4546" s="20" t="str">
        <f>VLOOKUP(E4546,'FILIAIS PETZ'!A:D,4,0)</f>
        <v>W3NT-DF</v>
      </c>
      <c r="I4546" s="46">
        <v>45505</v>
      </c>
      <c r="J4546" s="9" t="s">
        <v>4980</v>
      </c>
      <c r="K4546" s="84" t="s">
        <v>5858</v>
      </c>
      <c r="L4546" s="83" t="s">
        <v>11905</v>
      </c>
      <c r="M4546" s="46">
        <v>45510</v>
      </c>
      <c r="N4546" s="46">
        <v>45539</v>
      </c>
      <c r="O4546" s="46">
        <v>45520</v>
      </c>
      <c r="P4546" s="91" t="s">
        <v>4998</v>
      </c>
      <c r="Q4546" s="84" t="s">
        <v>5029</v>
      </c>
      <c r="R4546" s="91" t="s">
        <v>4991</v>
      </c>
      <c r="S4546" s="9" t="s">
        <v>4983</v>
      </c>
      <c r="T4546" s="9" t="s">
        <v>32</v>
      </c>
      <c r="U4546" s="9">
        <v>11002</v>
      </c>
      <c r="V4546" s="9">
        <v>11002</v>
      </c>
      <c r="W4546" s="9" t="s">
        <v>5019</v>
      </c>
      <c r="X4546" s="10" t="s">
        <v>4996</v>
      </c>
      <c r="Y4546" s="10" t="s">
        <v>4980</v>
      </c>
      <c r="Z4546" s="10" t="s">
        <v>4980</v>
      </c>
      <c r="AA4546" s="10" t="s">
        <v>5097</v>
      </c>
      <c r="AB4546" s="10" t="s">
        <v>12942</v>
      </c>
      <c r="AC4546" s="9" t="s">
        <v>4999</v>
      </c>
      <c r="AD4546" s="29"/>
      <c r="AE4546" s="20" t="str">
        <f>VLOOKUP(E4546,'FILIAIS PETZ'!A:Q,17,0)</f>
        <v>CO-2</v>
      </c>
      <c r="AF4546" s="20" t="str">
        <f>VLOOKUP(E4546,'FILIAIS PETZ'!A:Q,3,0)</f>
        <v>FELICIO</v>
      </c>
      <c r="AG4546" s="20" t="str">
        <f>VLOOKUP(E4546,'FILIAIS PETZ'!A:Q,2,0)</f>
        <v>R3</v>
      </c>
      <c r="AH4546" s="75">
        <v>455</v>
      </c>
      <c r="AI4546" s="16" t="s">
        <v>8962</v>
      </c>
      <c r="AJ4546" s="43">
        <f>VLOOKUP(E4546,'FILIAIS PETZ'!$A$2:$K$2000,11,0)</f>
        <v>18328118018660</v>
      </c>
      <c r="AK4546" s="44">
        <f t="shared" si="299"/>
        <v>18328118018660</v>
      </c>
    </row>
    <row r="4547" spans="1:37" s="14" customFormat="1" ht="15" customHeight="1" thickBot="1" x14ac:dyDescent="0.25">
      <c r="A4547" s="9" t="str">
        <f>J4547</f>
        <v>PREVENTIVA</v>
      </c>
      <c r="B4547" s="18">
        <f>VLOOKUP(C4547,FORNECEDORES!D:E,2,0)</f>
        <v>25095</v>
      </c>
      <c r="C4547" s="19" t="str">
        <f>VLOOKUP(D4547,FORNECEDORES!A:D,4,0)</f>
        <v>29.739.737/0049-57</v>
      </c>
      <c r="D4547" s="13" t="s">
        <v>7596</v>
      </c>
      <c r="E4547" s="20" t="str">
        <f t="shared" si="296"/>
        <v>04 0073</v>
      </c>
      <c r="F4547" s="28" t="s">
        <v>4953</v>
      </c>
      <c r="G4547" s="21" t="str">
        <f>VLOOKUP(E4547,'FILIAIS PETZ'!A:E,5,0)</f>
        <v>PETZ CAMPO GRANDE</v>
      </c>
      <c r="H4547" s="20" t="str">
        <f>VLOOKUP(E4547,'FILIAIS PETZ'!A:D,4,0)</f>
        <v>CGDE-MS</v>
      </c>
      <c r="I4547" s="46">
        <v>45505</v>
      </c>
      <c r="J4547" s="9" t="s">
        <v>4980</v>
      </c>
      <c r="K4547" s="84" t="s">
        <v>5858</v>
      </c>
      <c r="L4547" s="83" t="s">
        <v>11984</v>
      </c>
      <c r="M4547" s="46">
        <v>45506</v>
      </c>
      <c r="N4547" s="46">
        <v>45539</v>
      </c>
      <c r="O4547" s="46">
        <v>45523</v>
      </c>
      <c r="P4547" s="91" t="s">
        <v>4998</v>
      </c>
      <c r="Q4547" s="84">
        <v>3</v>
      </c>
      <c r="R4547" s="91" t="s">
        <v>4991</v>
      </c>
      <c r="S4547" s="9" t="s">
        <v>4983</v>
      </c>
      <c r="T4547" s="9" t="s">
        <v>32</v>
      </c>
      <c r="U4547" s="9">
        <v>11002</v>
      </c>
      <c r="V4547" s="9">
        <v>11002</v>
      </c>
      <c r="W4547" s="9"/>
      <c r="X4547" s="10" t="s">
        <v>5033</v>
      </c>
      <c r="Y4547" s="10" t="s">
        <v>4980</v>
      </c>
      <c r="Z4547" s="10" t="s">
        <v>4980</v>
      </c>
      <c r="AA4547" s="10" t="s">
        <v>5033</v>
      </c>
      <c r="AB4547" s="10" t="s">
        <v>5066</v>
      </c>
      <c r="AC4547" s="9" t="s">
        <v>4999</v>
      </c>
      <c r="AD4547" s="29"/>
      <c r="AE4547" s="20" t="str">
        <f>VLOOKUP(E4547,'FILIAIS PETZ'!A:Q,17,0)</f>
        <v>CO-1</v>
      </c>
      <c r="AF4547" s="20" t="str">
        <f>VLOOKUP(E4547,'FILIAIS PETZ'!A:Q,3,0)</f>
        <v>FELICIO</v>
      </c>
      <c r="AG4547" s="20" t="str">
        <f>VLOOKUP(E4547,'FILIAIS PETZ'!A:Q,2,0)</f>
        <v>R3</v>
      </c>
      <c r="AH4547" s="75">
        <v>370</v>
      </c>
      <c r="AI4547" s="16" t="s">
        <v>8961</v>
      </c>
      <c r="AJ4547" s="43">
        <f>VLOOKUP(E4547,'FILIAIS PETZ'!$A$2:$K$2000,11,0)</f>
        <v>18328118007383</v>
      </c>
      <c r="AK4547" s="44">
        <f t="shared" si="299"/>
        <v>18328118007383</v>
      </c>
    </row>
    <row r="4548" spans="1:37" s="14" customFormat="1" ht="15" customHeight="1" thickBot="1" x14ac:dyDescent="0.25">
      <c r="A4548" s="9" t="str">
        <f>J4548</f>
        <v>PREVENTIVA</v>
      </c>
      <c r="B4548" s="18">
        <f>VLOOKUP(C4548,FORNECEDORES!D:E,2,0)</f>
        <v>179505</v>
      </c>
      <c r="C4548" s="19" t="str">
        <f>VLOOKUP(D4548,FORNECEDORES!A:D,4,0)</f>
        <v>29.739.737/0046-04</v>
      </c>
      <c r="D4548" s="13" t="s">
        <v>7599</v>
      </c>
      <c r="E4548" s="20" t="str">
        <f t="shared" si="296"/>
        <v>04 0165</v>
      </c>
      <c r="F4548" s="28" t="s">
        <v>4935</v>
      </c>
      <c r="G4548" s="21" t="str">
        <f>VLOOKUP(E4548,'FILIAIS PETZ'!A:E,5,0)</f>
        <v>PETZ CARAPICUIBA</v>
      </c>
      <c r="H4548" s="20" t="str">
        <f>VLOOKUP(E4548,'FILIAIS PETZ'!A:D,4,0)</f>
        <v>CPIC-SP</v>
      </c>
      <c r="I4548" s="46">
        <v>45505</v>
      </c>
      <c r="J4548" s="9" t="s">
        <v>4980</v>
      </c>
      <c r="K4548" s="84" t="s">
        <v>5858</v>
      </c>
      <c r="L4548" s="83" t="s">
        <v>11993</v>
      </c>
      <c r="M4548" s="46">
        <v>45506</v>
      </c>
      <c r="N4548" s="46">
        <v>45539</v>
      </c>
      <c r="O4548" s="46">
        <v>45523</v>
      </c>
      <c r="P4548" s="91" t="s">
        <v>4998</v>
      </c>
      <c r="Q4548" s="84">
        <v>3</v>
      </c>
      <c r="R4548" s="91" t="s">
        <v>4991</v>
      </c>
      <c r="S4548" s="9" t="s">
        <v>4983</v>
      </c>
      <c r="T4548" s="9" t="s">
        <v>32</v>
      </c>
      <c r="U4548" s="9">
        <v>11002</v>
      </c>
      <c r="V4548" s="9">
        <v>11002</v>
      </c>
      <c r="W4548" s="9"/>
      <c r="X4548" s="10" t="s">
        <v>5033</v>
      </c>
      <c r="Y4548" s="10" t="s">
        <v>4980</v>
      </c>
      <c r="Z4548" s="10" t="s">
        <v>4980</v>
      </c>
      <c r="AA4548" s="10" t="s">
        <v>5033</v>
      </c>
      <c r="AB4548" s="10" t="s">
        <v>5066</v>
      </c>
      <c r="AC4548" s="9" t="s">
        <v>4999</v>
      </c>
      <c r="AD4548" s="29"/>
      <c r="AE4548" s="20" t="str">
        <f>VLOOKUP(E4548,'FILIAIS PETZ'!A:Q,17,0)</f>
        <v>SP7</v>
      </c>
      <c r="AF4548" s="20" t="str">
        <f>VLOOKUP(E4548,'FILIAIS PETZ'!A:Q,3,0)</f>
        <v>FELICIO</v>
      </c>
      <c r="AG4548" s="20" t="str">
        <f>VLOOKUP(E4548,'FILIAIS PETZ'!A:Q,2,0)</f>
        <v>R3</v>
      </c>
      <c r="AH4548" s="75">
        <v>370</v>
      </c>
      <c r="AI4548" s="16" t="s">
        <v>8961</v>
      </c>
      <c r="AJ4548" s="43">
        <f>VLOOKUP(E4548,'FILIAIS PETZ'!$A$2:$K$2000,11,0)</f>
        <v>18328118015726</v>
      </c>
      <c r="AK4548" s="44">
        <f t="shared" si="299"/>
        <v>18328118015726</v>
      </c>
    </row>
    <row r="4549" spans="1:37" s="14" customFormat="1" ht="15" customHeight="1" thickBot="1" x14ac:dyDescent="0.25">
      <c r="A4549" s="9" t="e">
        <f>#REF!</f>
        <v>#REF!</v>
      </c>
      <c r="B4549" s="18">
        <f>VLOOKUP(C4549,FORNECEDORES!D:E,2,0)</f>
        <v>638162</v>
      </c>
      <c r="C4549" s="19" t="str">
        <f>VLOOKUP(D4549,FORNECEDORES!A:D,4,0)</f>
        <v>29.739.737/0009-60</v>
      </c>
      <c r="D4549" s="13" t="s">
        <v>7600</v>
      </c>
      <c r="E4549" s="20" t="str">
        <f t="shared" si="296"/>
        <v>04 0161</v>
      </c>
      <c r="F4549" s="28" t="s">
        <v>4959</v>
      </c>
      <c r="G4549" s="21" t="str">
        <f>VLOOKUP(E4549,'FILIAIS PETZ'!A:E,5,0)</f>
        <v>PETZ CEILANDIA</v>
      </c>
      <c r="H4549" s="20" t="str">
        <f>VLOOKUP(E4549,'FILIAIS PETZ'!A:D,4,0)</f>
        <v>CDIA-DF</v>
      </c>
      <c r="I4549" s="46">
        <v>45505</v>
      </c>
      <c r="J4549" s="9" t="s">
        <v>4980</v>
      </c>
      <c r="K4549" s="84"/>
      <c r="L4549" s="83"/>
      <c r="M4549" s="46"/>
      <c r="N4549" s="46"/>
      <c r="O4549" s="46"/>
      <c r="P4549" s="91" t="s">
        <v>4998</v>
      </c>
      <c r="Q4549" s="84">
        <v>3</v>
      </c>
      <c r="R4549" s="91" t="s">
        <v>4991</v>
      </c>
      <c r="S4549" s="9" t="s">
        <v>4983</v>
      </c>
      <c r="T4549" s="9" t="s">
        <v>32</v>
      </c>
      <c r="U4549" s="9">
        <v>11002</v>
      </c>
      <c r="V4549" s="9">
        <v>11002</v>
      </c>
      <c r="W4549" s="9"/>
      <c r="X4549" s="10" t="s">
        <v>5033</v>
      </c>
      <c r="Y4549" s="10" t="s">
        <v>4980</v>
      </c>
      <c r="Z4549" s="10" t="s">
        <v>4980</v>
      </c>
      <c r="AA4549" s="10" t="s">
        <v>5033</v>
      </c>
      <c r="AB4549" s="10" t="s">
        <v>5066</v>
      </c>
      <c r="AC4549" s="9" t="s">
        <v>4999</v>
      </c>
      <c r="AD4549" s="29"/>
      <c r="AE4549" s="20" t="str">
        <f>VLOOKUP(E4549,'FILIAIS PETZ'!A:Q,17,0)</f>
        <v>CO-1</v>
      </c>
      <c r="AF4549" s="20" t="str">
        <f>VLOOKUP(E4549,'FILIAIS PETZ'!A:Q,3,0)</f>
        <v>FELICIO</v>
      </c>
      <c r="AG4549" s="20" t="str">
        <f>VLOOKUP(E4549,'FILIAIS PETZ'!A:Q,2,0)</f>
        <v>R3</v>
      </c>
      <c r="AH4549" s="75">
        <v>370</v>
      </c>
      <c r="AI4549" s="16" t="s">
        <v>8961</v>
      </c>
      <c r="AJ4549" s="43">
        <f>VLOOKUP(E4549,'FILIAIS PETZ'!$A$2:$K$2000,11,0)</f>
        <v>18328118015211</v>
      </c>
      <c r="AK4549" s="44">
        <f t="shared" si="299"/>
        <v>18328118015211</v>
      </c>
    </row>
    <row r="4550" spans="1:37" s="14" customFormat="1" ht="15" customHeight="1" thickBot="1" x14ac:dyDescent="0.25">
      <c r="A4550" s="9" t="e">
        <f>#REF!</f>
        <v>#REF!</v>
      </c>
      <c r="B4550" s="18">
        <f>VLOOKUP(C4550,FORNECEDORES!D:E,2,0)</f>
        <v>214092</v>
      </c>
      <c r="C4550" s="19" t="str">
        <f>VLOOKUP(D4550,FORNECEDORES!A:D,4,0)</f>
        <v>24.415.122/0001-07</v>
      </c>
      <c r="D4550" s="13" t="s">
        <v>3640</v>
      </c>
      <c r="E4550" s="20" t="str">
        <f t="shared" si="296"/>
        <v>04 0146</v>
      </c>
      <c r="F4550" s="28" t="s">
        <v>4947</v>
      </c>
      <c r="G4550" s="21" t="str">
        <f>VLOOKUP(E4550,'FILIAIS PETZ'!A:E,5,0)</f>
        <v>PETZ DJALMA BATISTA</v>
      </c>
      <c r="H4550" s="20" t="str">
        <f>VLOOKUP(E4550,'FILIAIS PETZ'!A:D,4,0)</f>
        <v>DJBA-AM</v>
      </c>
      <c r="I4550" s="46">
        <v>45505</v>
      </c>
      <c r="J4550" s="9" t="s">
        <v>4980</v>
      </c>
      <c r="K4550" s="84"/>
      <c r="L4550" s="83"/>
      <c r="M4550" s="46"/>
      <c r="N4550" s="46"/>
      <c r="O4550" s="46"/>
      <c r="P4550" s="91" t="s">
        <v>4998</v>
      </c>
      <c r="Q4550" s="84">
        <v>3</v>
      </c>
      <c r="R4550" s="91" t="s">
        <v>4991</v>
      </c>
      <c r="S4550" s="9" t="s">
        <v>4983</v>
      </c>
      <c r="T4550" s="9" t="s">
        <v>32</v>
      </c>
      <c r="U4550" s="9">
        <v>11002</v>
      </c>
      <c r="V4550" s="9">
        <v>11002</v>
      </c>
      <c r="W4550" s="9"/>
      <c r="X4550" s="10" t="s">
        <v>4992</v>
      </c>
      <c r="Y4550" s="10" t="s">
        <v>4980</v>
      </c>
      <c r="Z4550" s="10" t="s">
        <v>4980</v>
      </c>
      <c r="AA4550" s="10" t="s">
        <v>4992</v>
      </c>
      <c r="AB4550" s="10" t="s">
        <v>5066</v>
      </c>
      <c r="AC4550" s="9" t="s">
        <v>4999</v>
      </c>
      <c r="AD4550" s="29"/>
      <c r="AE4550" s="20" t="str">
        <f>VLOOKUP(E4550,'FILIAIS PETZ'!A:Q,17,0)</f>
        <v>CO-3</v>
      </c>
      <c r="AF4550" s="20" t="str">
        <f>VLOOKUP(E4550,'FILIAIS PETZ'!A:Q,3,0)</f>
        <v>FELICIO</v>
      </c>
      <c r="AG4550" s="20" t="str">
        <f>VLOOKUP(E4550,'FILIAIS PETZ'!A:Q,2,0)</f>
        <v>R3</v>
      </c>
      <c r="AH4550" s="75">
        <v>1400</v>
      </c>
      <c r="AI4550" s="16" t="s">
        <v>8960</v>
      </c>
      <c r="AJ4550" s="43">
        <f>VLOOKUP(E4550,'FILIAIS PETZ'!$A$2:$K$2000,11,0)</f>
        <v>18328118013782</v>
      </c>
      <c r="AK4550" s="44">
        <f t="shared" si="299"/>
        <v>18328118013782</v>
      </c>
    </row>
    <row r="4551" spans="1:37" s="14" customFormat="1" ht="15" customHeight="1" thickBot="1" x14ac:dyDescent="0.25">
      <c r="A4551" s="9" t="str">
        <f>J4551</f>
        <v>PREVENTIVA</v>
      </c>
      <c r="B4551" s="18">
        <f>VLOOKUP(C4551,FORNECEDORES!D:E,2,0)</f>
        <v>6620</v>
      </c>
      <c r="C4551" s="19" t="str">
        <f>VLOOKUP(D4551,FORNECEDORES!A:D,4,0)</f>
        <v>02.666.249/0001-66</v>
      </c>
      <c r="D4551" s="13" t="s">
        <v>1360</v>
      </c>
      <c r="E4551" s="20" t="str">
        <f t="shared" si="296"/>
        <v>04 0144</v>
      </c>
      <c r="F4551" s="28" t="s">
        <v>4938</v>
      </c>
      <c r="G4551" s="21" t="str">
        <f>VLOOKUP(E4551,'FILIAIS PETZ'!A:E,5,0)</f>
        <v>PETZ FERNANDO CORREA</v>
      </c>
      <c r="H4551" s="20" t="str">
        <f>VLOOKUP(E4551,'FILIAIS PETZ'!A:D,4,0)</f>
        <v>FCOR-MT</v>
      </c>
      <c r="I4551" s="46">
        <v>45505</v>
      </c>
      <c r="J4551" s="9" t="s">
        <v>4980</v>
      </c>
      <c r="K4551" s="84" t="s">
        <v>5858</v>
      </c>
      <c r="L4551" s="83" t="s">
        <v>11906</v>
      </c>
      <c r="M4551" s="46">
        <v>45510</v>
      </c>
      <c r="N4551" s="46">
        <v>45539</v>
      </c>
      <c r="O4551" s="46">
        <v>45520</v>
      </c>
      <c r="P4551" s="91" t="s">
        <v>4998</v>
      </c>
      <c r="Q4551" s="84" t="s">
        <v>5029</v>
      </c>
      <c r="R4551" s="91" t="s">
        <v>4991</v>
      </c>
      <c r="S4551" s="9" t="s">
        <v>4983</v>
      </c>
      <c r="T4551" s="9" t="s">
        <v>32</v>
      </c>
      <c r="U4551" s="9">
        <v>11002</v>
      </c>
      <c r="V4551" s="9">
        <v>11002</v>
      </c>
      <c r="W4551" s="9" t="s">
        <v>5019</v>
      </c>
      <c r="X4551" s="10" t="s">
        <v>4996</v>
      </c>
      <c r="Y4551" s="10" t="s">
        <v>4980</v>
      </c>
      <c r="Z4551" s="10" t="s">
        <v>4980</v>
      </c>
      <c r="AA4551" s="10" t="s">
        <v>5097</v>
      </c>
      <c r="AB4551" s="10" t="s">
        <v>12942</v>
      </c>
      <c r="AC4551" s="9" t="s">
        <v>4999</v>
      </c>
      <c r="AD4551" s="29"/>
      <c r="AE4551" s="20" t="str">
        <f>VLOOKUP(E4551,'FILIAIS PETZ'!A:Q,17,0)</f>
        <v>CO-3</v>
      </c>
      <c r="AF4551" s="20" t="str">
        <f>VLOOKUP(E4551,'FILIAIS PETZ'!A:Q,3,0)</f>
        <v>FELICIO</v>
      </c>
      <c r="AG4551" s="20" t="str">
        <f>VLOOKUP(E4551,'FILIAIS PETZ'!A:Q,2,0)</f>
        <v>R3</v>
      </c>
      <c r="AH4551" s="75">
        <v>455</v>
      </c>
      <c r="AI4551" s="16" t="s">
        <v>8962</v>
      </c>
      <c r="AJ4551" s="43">
        <f>VLOOKUP(E4551,'FILIAIS PETZ'!$A$2:$K$2000,11,0)</f>
        <v>18328118014169</v>
      </c>
      <c r="AK4551" s="44">
        <f t="shared" si="299"/>
        <v>18328118014169</v>
      </c>
    </row>
    <row r="4552" spans="1:37" s="14" customFormat="1" ht="15" customHeight="1" thickBot="1" x14ac:dyDescent="0.25">
      <c r="A4552" s="9" t="str">
        <f>J4552</f>
        <v>PREVENTIVA</v>
      </c>
      <c r="B4552" s="18">
        <f>VLOOKUP(C4552,FORNECEDORES!D:E,2,0)</f>
        <v>638162</v>
      </c>
      <c r="C4552" s="19" t="str">
        <f>VLOOKUP(D4552,FORNECEDORES!A:D,4,0)</f>
        <v>29.739.737/0009-60</v>
      </c>
      <c r="D4552" s="13" t="s">
        <v>7600</v>
      </c>
      <c r="E4552" s="20" t="str">
        <f t="shared" si="296"/>
        <v>04 0168</v>
      </c>
      <c r="F4552" s="28" t="s">
        <v>4961</v>
      </c>
      <c r="G4552" s="21" t="str">
        <f>VLOOKUP(E4552,'FILIAIS PETZ'!A:E,5,0)</f>
        <v>PETZ GAMA LESTE</v>
      </c>
      <c r="H4552" s="20" t="str">
        <f>VLOOKUP(E4552,'FILIAIS PETZ'!A:D,4,0)</f>
        <v>GAMA-DF</v>
      </c>
      <c r="I4552" s="46">
        <v>45505</v>
      </c>
      <c r="J4552" s="9" t="s">
        <v>4980</v>
      </c>
      <c r="K4552" s="84" t="s">
        <v>5858</v>
      </c>
      <c r="L4552" s="83" t="s">
        <v>11982</v>
      </c>
      <c r="M4552" s="46">
        <v>45506</v>
      </c>
      <c r="N4552" s="46">
        <v>45539</v>
      </c>
      <c r="O4552" s="46">
        <v>45523</v>
      </c>
      <c r="P4552" s="91" t="s">
        <v>4998</v>
      </c>
      <c r="Q4552" s="84">
        <v>3</v>
      </c>
      <c r="R4552" s="91" t="s">
        <v>4991</v>
      </c>
      <c r="S4552" s="9" t="s">
        <v>4983</v>
      </c>
      <c r="T4552" s="9" t="s">
        <v>32</v>
      </c>
      <c r="U4552" s="9">
        <v>11002</v>
      </c>
      <c r="V4552" s="9">
        <v>11002</v>
      </c>
      <c r="W4552" s="9"/>
      <c r="X4552" s="10" t="s">
        <v>5033</v>
      </c>
      <c r="Y4552" s="10" t="s">
        <v>4980</v>
      </c>
      <c r="Z4552" s="10" t="s">
        <v>4980</v>
      </c>
      <c r="AA4552" s="10" t="s">
        <v>5033</v>
      </c>
      <c r="AB4552" s="10" t="s">
        <v>5066</v>
      </c>
      <c r="AC4552" s="9" t="s">
        <v>4999</v>
      </c>
      <c r="AD4552" s="29"/>
      <c r="AE4552" s="20" t="str">
        <f>VLOOKUP(E4552,'FILIAIS PETZ'!A:Q,17,0)</f>
        <v>CO-1</v>
      </c>
      <c r="AF4552" s="20" t="str">
        <f>VLOOKUP(E4552,'FILIAIS PETZ'!A:Q,3,0)</f>
        <v>FELICIO</v>
      </c>
      <c r="AG4552" s="20" t="str">
        <f>VLOOKUP(E4552,'FILIAIS PETZ'!A:Q,2,0)</f>
        <v>R3</v>
      </c>
      <c r="AH4552" s="75">
        <v>370</v>
      </c>
      <c r="AI4552" s="16" t="s">
        <v>8961</v>
      </c>
      <c r="AJ4552" s="43">
        <f>VLOOKUP(E4552,'FILIAIS PETZ'!$A$2:$K$2000,11,0)</f>
        <v>18328118016021</v>
      </c>
      <c r="AK4552" s="44">
        <f t="shared" si="299"/>
        <v>18328118016021</v>
      </c>
    </row>
    <row r="4553" spans="1:37" s="14" customFormat="1" ht="15" customHeight="1" thickBot="1" x14ac:dyDescent="0.25">
      <c r="A4553" s="9" t="e">
        <f>#REF!</f>
        <v>#REF!</v>
      </c>
      <c r="B4553" s="18">
        <f>VLOOKUP(C4553,FORNECEDORES!D:E,2,0)</f>
        <v>55566</v>
      </c>
      <c r="C4553" s="19" t="str">
        <f>VLOOKUP(D4553,FORNECEDORES!A:D,4,0)</f>
        <v>29.209.860/0001-11</v>
      </c>
      <c r="D4553" s="13" t="s">
        <v>2679</v>
      </c>
      <c r="E4553" s="20" t="str">
        <f t="shared" si="296"/>
        <v>04 0093</v>
      </c>
      <c r="F4553" s="28" t="s">
        <v>4942</v>
      </c>
      <c r="G4553" s="21" t="str">
        <f>VLOOKUP(E4553,'FILIAIS PETZ'!A:E,5,0)</f>
        <v>PETZ INDAIATUBA</v>
      </c>
      <c r="H4553" s="20" t="str">
        <f>VLOOKUP(E4553,'FILIAIS PETZ'!A:D,4,0)</f>
        <v>INDT-SP</v>
      </c>
      <c r="I4553" s="46">
        <v>45505</v>
      </c>
      <c r="J4553" s="9" t="s">
        <v>4980</v>
      </c>
      <c r="K4553" s="84"/>
      <c r="L4553" s="83"/>
      <c r="M4553" s="46"/>
      <c r="N4553" s="46"/>
      <c r="O4553" s="46"/>
      <c r="P4553" s="91" t="s">
        <v>4998</v>
      </c>
      <c r="Q4553" s="84">
        <v>3</v>
      </c>
      <c r="R4553" s="91">
        <v>1</v>
      </c>
      <c r="S4553" s="9" t="s">
        <v>4983</v>
      </c>
      <c r="T4553" s="9" t="s">
        <v>32</v>
      </c>
      <c r="U4553" s="9">
        <v>11002</v>
      </c>
      <c r="V4553" s="9">
        <v>11002</v>
      </c>
      <c r="W4553" s="9"/>
      <c r="X4553" s="10" t="s">
        <v>4992</v>
      </c>
      <c r="Y4553" s="10" t="s">
        <v>4980</v>
      </c>
      <c r="Z4553" s="10" t="s">
        <v>4980</v>
      </c>
      <c r="AA4553" s="10" t="s">
        <v>4992</v>
      </c>
      <c r="AB4553" s="10" t="s">
        <v>5066</v>
      </c>
      <c r="AC4553" s="9" t="s">
        <v>4999</v>
      </c>
      <c r="AD4553" s="29"/>
      <c r="AE4553" s="20" t="str">
        <f>VLOOKUP(E4553,'FILIAIS PETZ'!A:Q,17,0)</f>
        <v>SP7</v>
      </c>
      <c r="AF4553" s="20" t="str">
        <f>VLOOKUP(E4553,'FILIAIS PETZ'!A:Q,3,0)</f>
        <v>FELICIO</v>
      </c>
      <c r="AG4553" s="20" t="str">
        <f>VLOOKUP(E4553,'FILIAIS PETZ'!A:Q,2,0)</f>
        <v>R3</v>
      </c>
      <c r="AH4553" s="75">
        <v>1100</v>
      </c>
      <c r="AI4553" s="16" t="s">
        <v>8960</v>
      </c>
      <c r="AJ4553" s="43">
        <f>VLOOKUP(E4553,'FILIAIS PETZ'!$A$2:$K$2000,11,0)</f>
        <v>18328118008517</v>
      </c>
      <c r="AK4553" s="44">
        <f t="shared" si="299"/>
        <v>18328118008517</v>
      </c>
    </row>
    <row r="4554" spans="1:37" s="14" customFormat="1" ht="15" customHeight="1" thickBot="1" x14ac:dyDescent="0.25">
      <c r="A4554" s="9" t="e">
        <f>#REF!</f>
        <v>#REF!</v>
      </c>
      <c r="B4554" s="18">
        <f>VLOOKUP(C4554,FORNECEDORES!D:E,2,0)</f>
        <v>55566</v>
      </c>
      <c r="C4554" s="19" t="str">
        <f>VLOOKUP(D4554,FORNECEDORES!A:D,4,0)</f>
        <v>29.209.860/0001-11</v>
      </c>
      <c r="D4554" s="13" t="s">
        <v>2679</v>
      </c>
      <c r="E4554" s="20" t="str">
        <f t="shared" si="296"/>
        <v>04 0156</v>
      </c>
      <c r="F4554" s="28" t="s">
        <v>4940</v>
      </c>
      <c r="G4554" s="21" t="str">
        <f>VLOOKUP(E4554,'FILIAIS PETZ'!A:E,5,0)</f>
        <v>PETZ ITAPETININGA</v>
      </c>
      <c r="H4554" s="20" t="str">
        <f>VLOOKUP(E4554,'FILIAIS PETZ'!A:D,4,0)</f>
        <v>ITPT-SP</v>
      </c>
      <c r="I4554" s="46">
        <v>45505</v>
      </c>
      <c r="J4554" s="9" t="s">
        <v>4980</v>
      </c>
      <c r="K4554" s="84"/>
      <c r="L4554" s="83"/>
      <c r="M4554" s="46"/>
      <c r="N4554" s="46"/>
      <c r="O4554" s="46"/>
      <c r="P4554" s="91" t="s">
        <v>4998</v>
      </c>
      <c r="Q4554" s="84">
        <v>3</v>
      </c>
      <c r="R4554" s="91" t="s">
        <v>4991</v>
      </c>
      <c r="S4554" s="9" t="s">
        <v>4983</v>
      </c>
      <c r="T4554" s="9" t="s">
        <v>32</v>
      </c>
      <c r="U4554" s="9">
        <v>11002</v>
      </c>
      <c r="V4554" s="9">
        <v>11002</v>
      </c>
      <c r="W4554" s="9"/>
      <c r="X4554" s="10" t="s">
        <v>4992</v>
      </c>
      <c r="Y4554" s="10" t="s">
        <v>4980</v>
      </c>
      <c r="Z4554" s="10" t="s">
        <v>4980</v>
      </c>
      <c r="AA4554" s="10" t="s">
        <v>4992</v>
      </c>
      <c r="AB4554" s="10" t="s">
        <v>5066</v>
      </c>
      <c r="AC4554" s="9" t="s">
        <v>4999</v>
      </c>
      <c r="AD4554" s="29"/>
      <c r="AE4554" s="20" t="str">
        <f>VLOOKUP(E4554,'FILIAIS PETZ'!A:Q,17,0)</f>
        <v>SP7</v>
      </c>
      <c r="AF4554" s="20" t="str">
        <f>VLOOKUP(E4554,'FILIAIS PETZ'!A:Q,3,0)</f>
        <v>FELICIO</v>
      </c>
      <c r="AG4554" s="20" t="str">
        <f>VLOOKUP(E4554,'FILIAIS PETZ'!A:Q,2,0)</f>
        <v>R3</v>
      </c>
      <c r="AH4554" s="75">
        <v>1300</v>
      </c>
      <c r="AI4554" s="16" t="s">
        <v>8960</v>
      </c>
      <c r="AJ4554" s="43">
        <f>VLOOKUP(E4554,'FILIAIS PETZ'!$A$2:$K$2000,11,0)</f>
        <v>18328118014754</v>
      </c>
      <c r="AK4554" s="44">
        <f t="shared" si="299"/>
        <v>18328118014754</v>
      </c>
    </row>
    <row r="4555" spans="1:37" s="14" customFormat="1" ht="15" customHeight="1" thickBot="1" x14ac:dyDescent="0.25">
      <c r="A4555" s="9" t="e">
        <f>#REF!</f>
        <v>#REF!</v>
      </c>
      <c r="B4555" s="18">
        <f>VLOOKUP(C4555,FORNECEDORES!D:E,2,0)</f>
        <v>55566</v>
      </c>
      <c r="C4555" s="19" t="str">
        <f>VLOOKUP(D4555,FORNECEDORES!A:D,4,0)</f>
        <v>29.209.860/0001-11</v>
      </c>
      <c r="D4555" s="13" t="s">
        <v>2679</v>
      </c>
      <c r="E4555" s="20" t="str">
        <f t="shared" si="296"/>
        <v>04 0119</v>
      </c>
      <c r="F4555" s="28" t="s">
        <v>4934</v>
      </c>
      <c r="G4555" s="21" t="str">
        <f>VLOOKUP(E4555,'FILIAIS PETZ'!A:E,5,0)</f>
        <v>PETZ ITU</v>
      </c>
      <c r="H4555" s="20" t="str">
        <f>VLOOKUP(E4555,'FILIAIS PETZ'!A:D,4,0)</f>
        <v>ITTU-SP</v>
      </c>
      <c r="I4555" s="46">
        <v>45505</v>
      </c>
      <c r="J4555" s="9" t="s">
        <v>4980</v>
      </c>
      <c r="K4555" s="84"/>
      <c r="L4555" s="83"/>
      <c r="M4555" s="46"/>
      <c r="N4555" s="46"/>
      <c r="O4555" s="46"/>
      <c r="P4555" s="91" t="s">
        <v>4998</v>
      </c>
      <c r="Q4555" s="84">
        <v>3</v>
      </c>
      <c r="R4555" s="91" t="s">
        <v>4991</v>
      </c>
      <c r="S4555" s="9" t="s">
        <v>4983</v>
      </c>
      <c r="T4555" s="9" t="s">
        <v>32</v>
      </c>
      <c r="U4555" s="9">
        <v>11002</v>
      </c>
      <c r="V4555" s="9">
        <v>11002</v>
      </c>
      <c r="W4555" s="9"/>
      <c r="X4555" s="10" t="s">
        <v>4992</v>
      </c>
      <c r="Y4555" s="10" t="s">
        <v>4980</v>
      </c>
      <c r="Z4555" s="10" t="s">
        <v>4980</v>
      </c>
      <c r="AA4555" s="10" t="s">
        <v>4992</v>
      </c>
      <c r="AB4555" s="10" t="s">
        <v>5066</v>
      </c>
      <c r="AC4555" s="9" t="s">
        <v>4999</v>
      </c>
      <c r="AD4555" s="29"/>
      <c r="AE4555" s="20" t="str">
        <f>VLOOKUP(E4555,'FILIAIS PETZ'!A:Q,17,0)</f>
        <v>SP7</v>
      </c>
      <c r="AF4555" s="20" t="str">
        <f>VLOOKUP(E4555,'FILIAIS PETZ'!A:Q,3,0)</f>
        <v>FELICIO</v>
      </c>
      <c r="AG4555" s="20" t="str">
        <f>VLOOKUP(E4555,'FILIAIS PETZ'!A:Q,2,0)</f>
        <v>R3</v>
      </c>
      <c r="AH4555" s="75">
        <v>1250</v>
      </c>
      <c r="AI4555" s="16" t="s">
        <v>8960</v>
      </c>
      <c r="AJ4555" s="43">
        <f>VLOOKUP(E4555,'FILIAIS PETZ'!$A$2:$K$2000,11,0)</f>
        <v>18328118010848</v>
      </c>
      <c r="AK4555" s="44">
        <f t="shared" si="299"/>
        <v>18328118010848</v>
      </c>
    </row>
    <row r="4556" spans="1:37" s="14" customFormat="1" ht="15" customHeight="1" thickBot="1" x14ac:dyDescent="0.25">
      <c r="A4556" s="9" t="str">
        <f>J4556</f>
        <v>PREVENTIVA</v>
      </c>
      <c r="B4556" s="18">
        <f>VLOOKUP(C4556,FORNECEDORES!D:E,2,0)</f>
        <v>179505</v>
      </c>
      <c r="C4556" s="19" t="str">
        <f>VLOOKUP(D4556,FORNECEDORES!A:D,4,0)</f>
        <v>29.739.737/0046-04</v>
      </c>
      <c r="D4556" s="13" t="s">
        <v>7599</v>
      </c>
      <c r="E4556" s="20" t="str">
        <f t="shared" si="296"/>
        <v>04 0032</v>
      </c>
      <c r="F4556" s="28" t="s">
        <v>4951</v>
      </c>
      <c r="G4556" s="21" t="str">
        <f>VLOOKUP(E4556,'FILIAIS PETZ'!A:E,5,0)</f>
        <v>PETZ JAGUARE</v>
      </c>
      <c r="H4556" s="20" t="str">
        <f>VLOOKUP(E4556,'FILIAIS PETZ'!A:D,4,0)</f>
        <v>JGRE-SP</v>
      </c>
      <c r="I4556" s="46">
        <v>45505</v>
      </c>
      <c r="J4556" s="9" t="s">
        <v>4980</v>
      </c>
      <c r="K4556" s="84" t="s">
        <v>5858</v>
      </c>
      <c r="L4556" s="83" t="s">
        <v>11992</v>
      </c>
      <c r="M4556" s="46">
        <v>45506</v>
      </c>
      <c r="N4556" s="46">
        <v>45539</v>
      </c>
      <c r="O4556" s="46">
        <v>45523</v>
      </c>
      <c r="P4556" s="91" t="s">
        <v>4998</v>
      </c>
      <c r="Q4556" s="84">
        <v>3</v>
      </c>
      <c r="R4556" s="91" t="s">
        <v>4991</v>
      </c>
      <c r="S4556" s="9" t="s">
        <v>4983</v>
      </c>
      <c r="T4556" s="9" t="s">
        <v>32</v>
      </c>
      <c r="U4556" s="9">
        <v>11002</v>
      </c>
      <c r="V4556" s="9">
        <v>11002</v>
      </c>
      <c r="W4556" s="9"/>
      <c r="X4556" s="10" t="s">
        <v>5033</v>
      </c>
      <c r="Y4556" s="10" t="s">
        <v>4980</v>
      </c>
      <c r="Z4556" s="10" t="s">
        <v>4980</v>
      </c>
      <c r="AA4556" s="10" t="s">
        <v>5033</v>
      </c>
      <c r="AB4556" s="10" t="s">
        <v>5066</v>
      </c>
      <c r="AC4556" s="9" t="s">
        <v>4999</v>
      </c>
      <c r="AD4556" s="29"/>
      <c r="AE4556" s="20" t="str">
        <f>VLOOKUP(E4556,'FILIAIS PETZ'!A:Q,17,0)</f>
        <v>SP7</v>
      </c>
      <c r="AF4556" s="20" t="str">
        <f>VLOOKUP(E4556,'FILIAIS PETZ'!A:Q,3,0)</f>
        <v>FELICIO</v>
      </c>
      <c r="AG4556" s="20" t="str">
        <f>VLOOKUP(E4556,'FILIAIS PETZ'!A:Q,2,0)</f>
        <v>R3</v>
      </c>
      <c r="AH4556" s="75">
        <v>740</v>
      </c>
      <c r="AI4556" s="16" t="s">
        <v>8961</v>
      </c>
      <c r="AJ4556" s="43">
        <f>VLOOKUP(E4556,'FILIAIS PETZ'!$A$2:$K$2000,11,0)</f>
        <v>18328118003205</v>
      </c>
      <c r="AK4556" s="44">
        <f t="shared" si="299"/>
        <v>18328118003205</v>
      </c>
    </row>
    <row r="4557" spans="1:37" s="14" customFormat="1" ht="15" customHeight="1" thickBot="1" x14ac:dyDescent="0.25">
      <c r="A4557" s="9" t="str">
        <f>J4557</f>
        <v>PREVENTIVA</v>
      </c>
      <c r="B4557" s="18">
        <f>VLOOKUP(C4557,FORNECEDORES!D:E,2,0)</f>
        <v>638161</v>
      </c>
      <c r="C4557" s="19" t="str">
        <f>VLOOKUP(D4557,FORNECEDORES!A:D,4,0)</f>
        <v>29.739.737/0005-36</v>
      </c>
      <c r="D4557" s="13" t="s">
        <v>7606</v>
      </c>
      <c r="E4557" s="20" t="str">
        <f t="shared" ref="E4557:E4620" si="300">CONCATENATE("04 ",F4557)</f>
        <v>04 0040</v>
      </c>
      <c r="F4557" s="28" t="s">
        <v>4943</v>
      </c>
      <c r="G4557" s="21" t="str">
        <f>VLOOKUP(E4557,'FILIAIS PETZ'!A:E,5,0)</f>
        <v>PETZ NOSSA SENHORA DO CARMO</v>
      </c>
      <c r="H4557" s="20" t="str">
        <f>VLOOKUP(E4557,'FILIAIS PETZ'!A:D,4,0)</f>
        <v>NSCA-MG</v>
      </c>
      <c r="I4557" s="46">
        <v>45505</v>
      </c>
      <c r="J4557" s="9" t="s">
        <v>4980</v>
      </c>
      <c r="K4557" s="84" t="s">
        <v>5858</v>
      </c>
      <c r="L4557" s="83" t="s">
        <v>11997</v>
      </c>
      <c r="M4557" s="46">
        <v>45506</v>
      </c>
      <c r="N4557" s="46">
        <v>45539</v>
      </c>
      <c r="O4557" s="46">
        <v>45523</v>
      </c>
      <c r="P4557" s="91" t="s">
        <v>4998</v>
      </c>
      <c r="Q4557" s="84">
        <v>3</v>
      </c>
      <c r="R4557" s="91" t="s">
        <v>4991</v>
      </c>
      <c r="S4557" s="9" t="s">
        <v>4983</v>
      </c>
      <c r="T4557" s="9" t="s">
        <v>32</v>
      </c>
      <c r="U4557" s="9">
        <v>11002</v>
      </c>
      <c r="V4557" s="9">
        <v>11002</v>
      </c>
      <c r="W4557" s="9"/>
      <c r="X4557" s="10" t="s">
        <v>5033</v>
      </c>
      <c r="Y4557" s="10" t="s">
        <v>4980</v>
      </c>
      <c r="Z4557" s="10" t="s">
        <v>4980</v>
      </c>
      <c r="AA4557" s="10" t="s">
        <v>5033</v>
      </c>
      <c r="AB4557" s="10" t="s">
        <v>5066</v>
      </c>
      <c r="AC4557" s="9" t="s">
        <v>4999</v>
      </c>
      <c r="AD4557" s="29"/>
      <c r="AE4557" s="20" t="str">
        <f>VLOOKUP(E4557,'FILIAIS PETZ'!A:Q,17,0)</f>
        <v>MG-1</v>
      </c>
      <c r="AF4557" s="20" t="str">
        <f>VLOOKUP(E4557,'FILIAIS PETZ'!A:Q,3,0)</f>
        <v>FELICIO</v>
      </c>
      <c r="AG4557" s="20" t="str">
        <f>VLOOKUP(E4557,'FILIAIS PETZ'!A:Q,2,0)</f>
        <v>R3</v>
      </c>
      <c r="AH4557" s="75">
        <v>370</v>
      </c>
      <c r="AI4557" s="16" t="s">
        <v>8961</v>
      </c>
      <c r="AJ4557" s="43">
        <f>VLOOKUP(E4557,'FILIAIS PETZ'!$A$2:$K$2000,11,0)</f>
        <v>18328118003981</v>
      </c>
      <c r="AK4557" s="44">
        <f t="shared" si="299"/>
        <v>18328118003981</v>
      </c>
    </row>
    <row r="4558" spans="1:37" s="14" customFormat="1" ht="15" customHeight="1" thickBot="1" x14ac:dyDescent="0.25">
      <c r="A4558" s="84" t="str">
        <f>J4558</f>
        <v>PREVENTIVA</v>
      </c>
      <c r="B4558" s="18">
        <f>VLOOKUP(C4558,FORNECEDORES!D:E,2,0)</f>
        <v>741390</v>
      </c>
      <c r="C4558" s="19" t="str">
        <f>VLOOKUP(D4558,FORNECEDORES!A:D,4,0)</f>
        <v>53.327.206/0001-97</v>
      </c>
      <c r="D4558" s="13" t="s">
        <v>1785</v>
      </c>
      <c r="E4558" s="20" t="str">
        <f t="shared" si="300"/>
        <v>04 0040</v>
      </c>
      <c r="F4558" s="28" t="s">
        <v>4943</v>
      </c>
      <c r="G4558" s="21" t="str">
        <f>VLOOKUP(E4558,'FILIAIS PETZ'!A:E,5,0)</f>
        <v>PETZ NOSSA SENHORA DO CARMO</v>
      </c>
      <c r="H4558" s="20" t="str">
        <f>VLOOKUP(E4558,'FILIAIS PETZ'!A:D,4,0)</f>
        <v>NSCA-MG</v>
      </c>
      <c r="I4558" s="46">
        <v>45505</v>
      </c>
      <c r="J4558" s="9" t="s">
        <v>4980</v>
      </c>
      <c r="K4558" s="84" t="s">
        <v>5858</v>
      </c>
      <c r="L4558" s="83" t="s">
        <v>5612</v>
      </c>
      <c r="M4558" s="46">
        <v>45523</v>
      </c>
      <c r="N4558" s="46">
        <v>45546</v>
      </c>
      <c r="O4558" s="46">
        <v>45525</v>
      </c>
      <c r="P4558" s="91" t="s">
        <v>4998</v>
      </c>
      <c r="Q4558" s="84">
        <v>3</v>
      </c>
      <c r="R4558" s="91" t="s">
        <v>4991</v>
      </c>
      <c r="S4558" s="9" t="s">
        <v>4983</v>
      </c>
      <c r="T4558" s="9" t="s">
        <v>32</v>
      </c>
      <c r="U4558" s="9">
        <v>11002</v>
      </c>
      <c r="V4558" s="9">
        <v>11002</v>
      </c>
      <c r="W4558" s="9"/>
      <c r="X4558" s="10" t="s">
        <v>4992</v>
      </c>
      <c r="Y4558" s="10" t="s">
        <v>4980</v>
      </c>
      <c r="Z4558" s="10" t="s">
        <v>4980</v>
      </c>
      <c r="AA4558" s="10" t="s">
        <v>4992</v>
      </c>
      <c r="AB4558" s="10" t="s">
        <v>5066</v>
      </c>
      <c r="AC4558" s="9" t="s">
        <v>4999</v>
      </c>
      <c r="AD4558" s="29"/>
      <c r="AE4558" s="20" t="str">
        <f>VLOOKUP(E4558,'FILIAIS PETZ'!A:Q,17,0)</f>
        <v>MG-1</v>
      </c>
      <c r="AF4558" s="20" t="str">
        <f>VLOOKUP(E4558,'FILIAIS PETZ'!A:Q,3,0)</f>
        <v>FELICIO</v>
      </c>
      <c r="AG4558" s="20" t="str">
        <f>VLOOKUP(E4558,'FILIAIS PETZ'!A:Q,2,0)</f>
        <v>R3</v>
      </c>
      <c r="AH4558" s="75">
        <v>1800</v>
      </c>
      <c r="AI4558" s="16" t="s">
        <v>8960</v>
      </c>
      <c r="AJ4558" s="43">
        <f>VLOOKUP(E4558,'FILIAIS PETZ'!$A$2:$K$2000,11,0)</f>
        <v>18328118003981</v>
      </c>
      <c r="AK4558" s="44">
        <f t="shared" si="299"/>
        <v>18328118003981</v>
      </c>
    </row>
    <row r="4559" spans="1:37" s="14" customFormat="1" ht="15" customHeight="1" thickBot="1" x14ac:dyDescent="0.25">
      <c r="A4559" s="9" t="str">
        <f>J4559</f>
        <v>PREVENTIVA</v>
      </c>
      <c r="B4559" s="18">
        <f>VLOOKUP(C4559,FORNECEDORES!D:E,2,0)</f>
        <v>32124</v>
      </c>
      <c r="C4559" s="19" t="str">
        <f>VLOOKUP(D4559,FORNECEDORES!A:D,4,0)</f>
        <v>29.739.737/0017-70</v>
      </c>
      <c r="D4559" s="13" t="s">
        <v>7604</v>
      </c>
      <c r="E4559" s="20" t="str">
        <f t="shared" si="300"/>
        <v>04 0077</v>
      </c>
      <c r="F4559" s="28" t="s">
        <v>4954</v>
      </c>
      <c r="G4559" s="21" t="str">
        <f>VLOOKUP(E4559,'FILIAIS PETZ'!A:E,5,0)</f>
        <v>PETZ GOIANIA (SETOR BUENO)</v>
      </c>
      <c r="H4559" s="20" t="str">
        <f>VLOOKUP(E4559,'FILIAIS PETZ'!A:D,4,0)</f>
        <v>BT63-GO</v>
      </c>
      <c r="I4559" s="46">
        <v>45505</v>
      </c>
      <c r="J4559" s="9" t="s">
        <v>4980</v>
      </c>
      <c r="K4559" s="84" t="s">
        <v>5858</v>
      </c>
      <c r="L4559" s="83" t="s">
        <v>12354</v>
      </c>
      <c r="M4559" s="46">
        <v>45506</v>
      </c>
      <c r="N4559" s="46">
        <v>45539</v>
      </c>
      <c r="O4559" s="46">
        <v>45523</v>
      </c>
      <c r="P4559" s="91" t="s">
        <v>4998</v>
      </c>
      <c r="Q4559" s="84">
        <v>3</v>
      </c>
      <c r="R4559" s="91" t="s">
        <v>4991</v>
      </c>
      <c r="S4559" s="9" t="s">
        <v>4983</v>
      </c>
      <c r="T4559" s="9" t="s">
        <v>32</v>
      </c>
      <c r="U4559" s="9">
        <v>11002</v>
      </c>
      <c r="V4559" s="9">
        <v>11002</v>
      </c>
      <c r="W4559" s="9"/>
      <c r="X4559" s="10" t="s">
        <v>5033</v>
      </c>
      <c r="Y4559" s="10" t="s">
        <v>4980</v>
      </c>
      <c r="Z4559" s="10" t="s">
        <v>4980</v>
      </c>
      <c r="AA4559" s="10" t="s">
        <v>5033</v>
      </c>
      <c r="AB4559" s="10" t="s">
        <v>5066</v>
      </c>
      <c r="AC4559" s="9" t="s">
        <v>4999</v>
      </c>
      <c r="AD4559" s="29"/>
      <c r="AE4559" s="20" t="str">
        <f>VLOOKUP(E4559,'FILIAIS PETZ'!A:Q,17,0)</f>
        <v>CO-2</v>
      </c>
      <c r="AF4559" s="20" t="str">
        <f>VLOOKUP(E4559,'FILIAIS PETZ'!A:Q,3,0)</f>
        <v>FELICIO</v>
      </c>
      <c r="AG4559" s="20" t="str">
        <f>VLOOKUP(E4559,'FILIAIS PETZ'!A:Q,2,0)</f>
        <v>R3</v>
      </c>
      <c r="AH4559" s="75">
        <v>370</v>
      </c>
      <c r="AI4559" s="16" t="s">
        <v>8961</v>
      </c>
      <c r="AJ4559" s="43">
        <f>VLOOKUP(E4559,'FILIAIS PETZ'!$A$2:$K$2000,11,0)</f>
        <v>18328118007545</v>
      </c>
      <c r="AK4559" s="44">
        <f t="shared" si="299"/>
        <v>18328118007545</v>
      </c>
    </row>
    <row r="4560" spans="1:37" s="14" customFormat="1" ht="15" customHeight="1" thickBot="1" x14ac:dyDescent="0.25">
      <c r="A4560" s="9" t="e">
        <f>#REF!</f>
        <v>#REF!</v>
      </c>
      <c r="B4560" s="18">
        <f>VLOOKUP(C4560,FORNECEDORES!D:E,2,0)</f>
        <v>6022</v>
      </c>
      <c r="C4560" s="19" t="str">
        <f>VLOOKUP(D4560,FORNECEDORES!A:D,4,0)</f>
        <v>06.696.624/0001-71</v>
      </c>
      <c r="D4560" s="13" t="s">
        <v>1558</v>
      </c>
      <c r="E4560" s="20" t="str">
        <f t="shared" si="300"/>
        <v>04 0077</v>
      </c>
      <c r="F4560" s="28" t="s">
        <v>4954</v>
      </c>
      <c r="G4560" s="21" t="str">
        <f>VLOOKUP(E4560,'FILIAIS PETZ'!A:E,5,0)</f>
        <v>PETZ GOIANIA (SETOR BUENO)</v>
      </c>
      <c r="H4560" s="20" t="str">
        <f>VLOOKUP(E4560,'FILIAIS PETZ'!A:D,4,0)</f>
        <v>BT63-GO</v>
      </c>
      <c r="I4560" s="46">
        <v>45505</v>
      </c>
      <c r="J4560" s="9" t="s">
        <v>4980</v>
      </c>
      <c r="K4560" s="84"/>
      <c r="L4560" s="83"/>
      <c r="M4560" s="46"/>
      <c r="N4560" s="46"/>
      <c r="O4560" s="46"/>
      <c r="P4560" s="91" t="s">
        <v>4998</v>
      </c>
      <c r="Q4560" s="84" t="s">
        <v>5029</v>
      </c>
      <c r="R4560" s="91" t="s">
        <v>4991</v>
      </c>
      <c r="S4560" s="9" t="s">
        <v>4983</v>
      </c>
      <c r="T4560" s="9" t="s">
        <v>32</v>
      </c>
      <c r="U4560" s="9">
        <v>11002</v>
      </c>
      <c r="V4560" s="9">
        <v>11002</v>
      </c>
      <c r="W4560" s="9" t="s">
        <v>5019</v>
      </c>
      <c r="X4560" s="10" t="s">
        <v>4996</v>
      </c>
      <c r="Y4560" s="10" t="s">
        <v>4980</v>
      </c>
      <c r="Z4560" s="10" t="s">
        <v>4980</v>
      </c>
      <c r="AA4560" s="10" t="s">
        <v>5097</v>
      </c>
      <c r="AB4560" s="10" t="s">
        <v>5066</v>
      </c>
      <c r="AC4560" s="9" t="s">
        <v>4999</v>
      </c>
      <c r="AD4560" s="29"/>
      <c r="AE4560" s="20" t="str">
        <f>VLOOKUP(E4560,'FILIAIS PETZ'!A:Q,17,0)</f>
        <v>CO-2</v>
      </c>
      <c r="AF4560" s="20" t="str">
        <f>VLOOKUP(E4560,'FILIAIS PETZ'!A:Q,3,0)</f>
        <v>FELICIO</v>
      </c>
      <c r="AG4560" s="20" t="str">
        <f>VLOOKUP(E4560,'FILIAIS PETZ'!A:Q,2,0)</f>
        <v>R3</v>
      </c>
      <c r="AH4560" s="75">
        <v>545</v>
      </c>
      <c r="AI4560" s="16" t="s">
        <v>8963</v>
      </c>
      <c r="AJ4560" s="43">
        <f>VLOOKUP(E4560,'FILIAIS PETZ'!$A$2:$K$2000,11,0)</f>
        <v>18328118007545</v>
      </c>
      <c r="AK4560" s="44">
        <f t="shared" ref="AK4560:AK4591" si="301">AJ4560</f>
        <v>18328118007545</v>
      </c>
    </row>
    <row r="4561" spans="1:37" s="14" customFormat="1" ht="15" customHeight="1" thickBot="1" x14ac:dyDescent="0.25">
      <c r="A4561" s="9" t="e">
        <f>#REF!</f>
        <v>#REF!</v>
      </c>
      <c r="B4561" s="18">
        <f>VLOOKUP(C4561,FORNECEDORES!D:E,2,0)</f>
        <v>55566</v>
      </c>
      <c r="C4561" s="19" t="str">
        <f>VLOOKUP(D4561,FORNECEDORES!A:D,4,0)</f>
        <v>29.209.860/0001-11</v>
      </c>
      <c r="D4561" s="13" t="s">
        <v>2679</v>
      </c>
      <c r="E4561" s="20" t="str">
        <f t="shared" si="300"/>
        <v>04 0007</v>
      </c>
      <c r="F4561" s="28" t="s">
        <v>4950</v>
      </c>
      <c r="G4561" s="21" t="str">
        <f>VLOOKUP(E4561,'FILIAIS PETZ'!A:E,5,0)</f>
        <v>PETZ SOROCABA</v>
      </c>
      <c r="H4561" s="20" t="str">
        <f>VLOOKUP(E4561,'FILIAIS PETZ'!A:D,4,0)</f>
        <v>SCBA-SP</v>
      </c>
      <c r="I4561" s="46">
        <v>45505</v>
      </c>
      <c r="J4561" s="9" t="s">
        <v>4980</v>
      </c>
      <c r="K4561" s="84"/>
      <c r="L4561" s="83"/>
      <c r="M4561" s="46"/>
      <c r="N4561" s="46"/>
      <c r="O4561" s="46"/>
      <c r="P4561" s="91" t="s">
        <v>4998</v>
      </c>
      <c r="Q4561" s="84">
        <v>3</v>
      </c>
      <c r="R4561" s="91" t="s">
        <v>4991</v>
      </c>
      <c r="S4561" s="9" t="s">
        <v>4983</v>
      </c>
      <c r="T4561" s="9" t="s">
        <v>32</v>
      </c>
      <c r="U4561" s="9">
        <v>11002</v>
      </c>
      <c r="V4561" s="9">
        <v>11002</v>
      </c>
      <c r="W4561" s="9" t="s">
        <v>5019</v>
      </c>
      <c r="X4561" s="10" t="s">
        <v>4992</v>
      </c>
      <c r="Y4561" s="10" t="s">
        <v>4980</v>
      </c>
      <c r="Z4561" s="10" t="s">
        <v>4980</v>
      </c>
      <c r="AA4561" s="10" t="s">
        <v>4992</v>
      </c>
      <c r="AB4561" s="10" t="s">
        <v>5066</v>
      </c>
      <c r="AC4561" s="9" t="s">
        <v>4999</v>
      </c>
      <c r="AD4561" s="29"/>
      <c r="AE4561" s="20" t="str">
        <f>VLOOKUP(E4561,'FILIAIS PETZ'!A:Q,17,0)</f>
        <v>SP7</v>
      </c>
      <c r="AF4561" s="20" t="str">
        <f>VLOOKUP(E4561,'FILIAIS PETZ'!A:Q,3,0)</f>
        <v>FELICIO</v>
      </c>
      <c r="AG4561" s="20" t="str">
        <f>VLOOKUP(E4561,'FILIAIS PETZ'!A:Q,2,0)</f>
        <v>R3</v>
      </c>
      <c r="AH4561" s="75">
        <v>1500</v>
      </c>
      <c r="AI4561" s="16" t="s">
        <v>8960</v>
      </c>
      <c r="AJ4561" s="43">
        <f>VLOOKUP(E4561,'FILIAIS PETZ'!$A$2:$K$2000,11,0)</f>
        <v>18328118001695</v>
      </c>
      <c r="AK4561" s="44">
        <f t="shared" si="301"/>
        <v>18328118001695</v>
      </c>
    </row>
    <row r="4562" spans="1:37" s="14" customFormat="1" ht="15" customHeight="1" thickBot="1" x14ac:dyDescent="0.25">
      <c r="A4562" s="9" t="e">
        <f>#REF!</f>
        <v>#REF!</v>
      </c>
      <c r="B4562" s="18">
        <f>VLOOKUP(C4562,FORNECEDORES!D:E,2,0)</f>
        <v>55566</v>
      </c>
      <c r="C4562" s="19" t="str">
        <f>VLOOKUP(D4562,FORNECEDORES!A:D,4,0)</f>
        <v>29.209.860/0001-11</v>
      </c>
      <c r="D4562" s="13" t="s">
        <v>2679</v>
      </c>
      <c r="E4562" s="20" t="str">
        <f t="shared" si="300"/>
        <v>04 0166</v>
      </c>
      <c r="F4562" s="28" t="s">
        <v>4932</v>
      </c>
      <c r="G4562" s="21" t="str">
        <f>VLOOKUP(E4562,'FILIAIS PETZ'!A:E,5,0)</f>
        <v>PETZ SOROCABA TAUSTE</v>
      </c>
      <c r="H4562" s="20" t="str">
        <f>VLOOKUP(E4562,'FILIAIS PETZ'!A:D,4,0)</f>
        <v>SOTT-SP</v>
      </c>
      <c r="I4562" s="46">
        <v>45505</v>
      </c>
      <c r="J4562" s="9" t="s">
        <v>4980</v>
      </c>
      <c r="K4562" s="84"/>
      <c r="L4562" s="83"/>
      <c r="M4562" s="46"/>
      <c r="N4562" s="46"/>
      <c r="O4562" s="46"/>
      <c r="P4562" s="91" t="s">
        <v>4998</v>
      </c>
      <c r="Q4562" s="84">
        <v>3</v>
      </c>
      <c r="R4562" s="91" t="s">
        <v>4991</v>
      </c>
      <c r="S4562" s="9" t="s">
        <v>4983</v>
      </c>
      <c r="T4562" s="9" t="s">
        <v>32</v>
      </c>
      <c r="U4562" s="9">
        <v>11002</v>
      </c>
      <c r="V4562" s="9">
        <v>11002</v>
      </c>
      <c r="W4562" s="9"/>
      <c r="X4562" s="10" t="s">
        <v>4992</v>
      </c>
      <c r="Y4562" s="10" t="s">
        <v>4980</v>
      </c>
      <c r="Z4562" s="10" t="s">
        <v>4980</v>
      </c>
      <c r="AA4562" s="10" t="s">
        <v>4992</v>
      </c>
      <c r="AB4562" s="10" t="s">
        <v>5066</v>
      </c>
      <c r="AC4562" s="9" t="s">
        <v>4999</v>
      </c>
      <c r="AD4562" s="29"/>
      <c r="AE4562" s="20" t="str">
        <f>VLOOKUP(E4562,'FILIAIS PETZ'!A:Q,17,0)</f>
        <v>SP7</v>
      </c>
      <c r="AF4562" s="20" t="str">
        <f>VLOOKUP(E4562,'FILIAIS PETZ'!A:Q,3,0)</f>
        <v>FELICIO</v>
      </c>
      <c r="AG4562" s="20" t="str">
        <f>VLOOKUP(E4562,'FILIAIS PETZ'!A:Q,2,0)</f>
        <v>R3</v>
      </c>
      <c r="AH4562" s="75">
        <v>1000</v>
      </c>
      <c r="AI4562" s="16" t="s">
        <v>8960</v>
      </c>
      <c r="AJ4562" s="43">
        <f>VLOOKUP(E4562,'FILIAIS PETZ'!$A$2:$K$2000,11,0)</f>
        <v>18328118015998</v>
      </c>
      <c r="AK4562" s="44">
        <f t="shared" si="301"/>
        <v>18328118015998</v>
      </c>
    </row>
    <row r="4563" spans="1:37" s="14" customFormat="1" ht="15" customHeight="1" thickBot="1" x14ac:dyDescent="0.25">
      <c r="A4563" s="9" t="str">
        <f>J4563</f>
        <v>PREVENTIVA</v>
      </c>
      <c r="B4563" s="18">
        <f>VLOOKUP(C4563,FORNECEDORES!D:E,2,0)</f>
        <v>638162</v>
      </c>
      <c r="C4563" s="19" t="str">
        <f>VLOOKUP(D4563,FORNECEDORES!A:D,4,0)</f>
        <v>29.739.737/0009-60</v>
      </c>
      <c r="D4563" s="13" t="s">
        <v>7600</v>
      </c>
      <c r="E4563" s="20" t="str">
        <f t="shared" si="300"/>
        <v>04 0153</v>
      </c>
      <c r="F4563" s="28" t="s">
        <v>4966</v>
      </c>
      <c r="G4563" s="21" t="str">
        <f>VLOOKUP(E4563,'FILIAIS PETZ'!A:E,5,0)</f>
        <v>PETZ TAGUATINGA</v>
      </c>
      <c r="H4563" s="20" t="str">
        <f>VLOOKUP(E4563,'FILIAIS PETZ'!A:D,4,0)</f>
        <v>TGTG-DF</v>
      </c>
      <c r="I4563" s="46">
        <v>45505</v>
      </c>
      <c r="J4563" s="9" t="s">
        <v>4980</v>
      </c>
      <c r="K4563" s="84" t="s">
        <v>5858</v>
      </c>
      <c r="L4563" s="83" t="s">
        <v>11981</v>
      </c>
      <c r="M4563" s="46">
        <v>45506</v>
      </c>
      <c r="N4563" s="46">
        <v>45539</v>
      </c>
      <c r="O4563" s="46">
        <v>45523</v>
      </c>
      <c r="P4563" s="91" t="s">
        <v>4998</v>
      </c>
      <c r="Q4563" s="84">
        <v>3</v>
      </c>
      <c r="R4563" s="91" t="s">
        <v>4991</v>
      </c>
      <c r="S4563" s="9" t="s">
        <v>4983</v>
      </c>
      <c r="T4563" s="9" t="s">
        <v>32</v>
      </c>
      <c r="U4563" s="9">
        <v>11002</v>
      </c>
      <c r="V4563" s="9">
        <v>11002</v>
      </c>
      <c r="W4563" s="9"/>
      <c r="X4563" s="10" t="s">
        <v>5033</v>
      </c>
      <c r="Y4563" s="10" t="s">
        <v>4980</v>
      </c>
      <c r="Z4563" s="10" t="s">
        <v>4980</v>
      </c>
      <c r="AA4563" s="10" t="s">
        <v>5033</v>
      </c>
      <c r="AB4563" s="10" t="s">
        <v>5066</v>
      </c>
      <c r="AC4563" s="9" t="s">
        <v>4999</v>
      </c>
      <c r="AD4563" s="29"/>
      <c r="AE4563" s="20" t="str">
        <f>VLOOKUP(E4563,'FILIAIS PETZ'!A:Q,17,0)</f>
        <v>CO-1</v>
      </c>
      <c r="AF4563" s="20" t="str">
        <f>VLOOKUP(E4563,'FILIAIS PETZ'!A:Q,3,0)</f>
        <v>FELICIO</v>
      </c>
      <c r="AG4563" s="20" t="str">
        <f>VLOOKUP(E4563,'FILIAIS PETZ'!A:Q,2,0)</f>
        <v>R3</v>
      </c>
      <c r="AH4563" s="75">
        <v>370</v>
      </c>
      <c r="AI4563" s="16" t="s">
        <v>8961</v>
      </c>
      <c r="AJ4563" s="43">
        <f>VLOOKUP(E4563,'FILIAIS PETZ'!$A$2:$K$2000,11,0)</f>
        <v>18328118014916</v>
      </c>
      <c r="AK4563" s="44">
        <f t="shared" si="301"/>
        <v>18328118014916</v>
      </c>
    </row>
    <row r="4564" spans="1:37" s="14" customFormat="1" ht="15" customHeight="1" thickBot="1" x14ac:dyDescent="0.25">
      <c r="A4564" s="9" t="str">
        <f>J4564</f>
        <v>PREVENTIVA</v>
      </c>
      <c r="B4564" s="18">
        <f>VLOOKUP(C4564,FORNECEDORES!D:E,2,0)</f>
        <v>650296</v>
      </c>
      <c r="C4564" s="19" t="str">
        <f>VLOOKUP(D4564,FORNECEDORES!A:D,4,0)</f>
        <v>29.739.737/0026-60</v>
      </c>
      <c r="D4564" s="13" t="s">
        <v>7601</v>
      </c>
      <c r="E4564" s="20" t="str">
        <f t="shared" si="300"/>
        <v>04 0180</v>
      </c>
      <c r="F4564" s="28" t="s">
        <v>4944</v>
      </c>
      <c r="G4564" s="21" t="str">
        <f>VLOOKUP(E4564,'FILIAIS PETZ'!A:E,5,0)</f>
        <v>PETZ TORQUATO TAPAJOS</v>
      </c>
      <c r="H4564" s="20" t="str">
        <f>VLOOKUP(E4564,'FILIAIS PETZ'!A:D,4,0)</f>
        <v>TQTP-AM</v>
      </c>
      <c r="I4564" s="46">
        <v>45505</v>
      </c>
      <c r="J4564" s="9" t="s">
        <v>4980</v>
      </c>
      <c r="K4564" s="84" t="s">
        <v>5858</v>
      </c>
      <c r="L4564" s="83" t="s">
        <v>11983</v>
      </c>
      <c r="M4564" s="46">
        <v>45506</v>
      </c>
      <c r="N4564" s="46">
        <v>45539</v>
      </c>
      <c r="O4564" s="46">
        <v>45523</v>
      </c>
      <c r="P4564" s="91" t="s">
        <v>4998</v>
      </c>
      <c r="Q4564" s="84">
        <v>3</v>
      </c>
      <c r="R4564" s="91" t="s">
        <v>4991</v>
      </c>
      <c r="S4564" s="9" t="s">
        <v>4983</v>
      </c>
      <c r="T4564" s="9" t="s">
        <v>32</v>
      </c>
      <c r="U4564" s="9">
        <v>11002</v>
      </c>
      <c r="V4564" s="9">
        <v>11002</v>
      </c>
      <c r="W4564" s="9"/>
      <c r="X4564" s="10" t="s">
        <v>5033</v>
      </c>
      <c r="Y4564" s="10" t="s">
        <v>4980</v>
      </c>
      <c r="Z4564" s="10" t="s">
        <v>4980</v>
      </c>
      <c r="AA4564" s="10" t="s">
        <v>5033</v>
      </c>
      <c r="AB4564" s="10" t="s">
        <v>5066</v>
      </c>
      <c r="AC4564" s="9" t="s">
        <v>4999</v>
      </c>
      <c r="AD4564" s="29"/>
      <c r="AE4564" s="20" t="str">
        <f>VLOOKUP(E4564,'FILIAIS PETZ'!A:Q,17,0)</f>
        <v>CO-3</v>
      </c>
      <c r="AF4564" s="20" t="str">
        <f>VLOOKUP(E4564,'FILIAIS PETZ'!A:Q,3,0)</f>
        <v>FELICIO</v>
      </c>
      <c r="AG4564" s="20" t="str">
        <f>VLOOKUP(E4564,'FILIAIS PETZ'!A:Q,2,0)</f>
        <v>R3</v>
      </c>
      <c r="AH4564" s="75">
        <v>740</v>
      </c>
      <c r="AI4564" s="16" t="s">
        <v>8961</v>
      </c>
      <c r="AJ4564" s="43">
        <f>VLOOKUP(E4564,'FILIAIS PETZ'!$A$2:$K$2000,11,0)</f>
        <v>18328118017346</v>
      </c>
      <c r="AK4564" s="44">
        <f t="shared" si="301"/>
        <v>18328118017346</v>
      </c>
    </row>
    <row r="4565" spans="1:37" s="14" customFormat="1" ht="15" customHeight="1" thickBot="1" x14ac:dyDescent="0.25">
      <c r="A4565" s="9" t="str">
        <f>J4565</f>
        <v>PREVENTIVA</v>
      </c>
      <c r="B4565" s="18">
        <f>VLOOKUP(C4565,FORNECEDORES!D:E,2,0)</f>
        <v>638161</v>
      </c>
      <c r="C4565" s="19" t="str">
        <f>VLOOKUP(D4565,FORNECEDORES!A:D,4,0)</f>
        <v>29.739.737/0005-36</v>
      </c>
      <c r="D4565" s="13" t="s">
        <v>7606</v>
      </c>
      <c r="E4565" s="20" t="str">
        <f t="shared" si="300"/>
        <v>04 0211</v>
      </c>
      <c r="F4565" s="28" t="s">
        <v>4974</v>
      </c>
      <c r="G4565" s="21" t="str">
        <f>VLOOKUP(E4565,'FILIAIS PETZ'!A:E,5,0)</f>
        <v>PETZ CASTELO BH</v>
      </c>
      <c r="H4565" s="20" t="str">
        <f>VLOOKUP(E4565,'FILIAIS PETZ'!A:D,4,0)</f>
        <v>CTLO-MG</v>
      </c>
      <c r="I4565" s="46">
        <v>45505</v>
      </c>
      <c r="J4565" s="9" t="s">
        <v>4980</v>
      </c>
      <c r="K4565" s="84" t="s">
        <v>5858</v>
      </c>
      <c r="L4565" s="83" t="s">
        <v>11996</v>
      </c>
      <c r="M4565" s="46">
        <v>45506</v>
      </c>
      <c r="N4565" s="46">
        <v>45539</v>
      </c>
      <c r="O4565" s="46">
        <v>45523</v>
      </c>
      <c r="P4565" s="91" t="s">
        <v>4998</v>
      </c>
      <c r="Q4565" s="84">
        <v>3</v>
      </c>
      <c r="R4565" s="91" t="s">
        <v>4991</v>
      </c>
      <c r="S4565" s="9" t="s">
        <v>4983</v>
      </c>
      <c r="T4565" s="9" t="s">
        <v>32</v>
      </c>
      <c r="U4565" s="9">
        <v>11002</v>
      </c>
      <c r="V4565" s="9">
        <v>11002</v>
      </c>
      <c r="W4565" s="9"/>
      <c r="X4565" s="10" t="s">
        <v>5033</v>
      </c>
      <c r="Y4565" s="10" t="s">
        <v>4980</v>
      </c>
      <c r="Z4565" s="10" t="s">
        <v>4980</v>
      </c>
      <c r="AA4565" s="10" t="s">
        <v>5033</v>
      </c>
      <c r="AB4565" s="10" t="s">
        <v>5066</v>
      </c>
      <c r="AC4565" s="9" t="s">
        <v>4999</v>
      </c>
      <c r="AD4565" s="29"/>
      <c r="AE4565" s="20" t="str">
        <f>VLOOKUP(E4565,'FILIAIS PETZ'!A:Q,17,0)</f>
        <v>MG-1</v>
      </c>
      <c r="AF4565" s="20" t="str">
        <f>VLOOKUP(E4565,'FILIAIS PETZ'!A:Q,3,0)</f>
        <v>FELICIO</v>
      </c>
      <c r="AG4565" s="20" t="str">
        <f>VLOOKUP(E4565,'FILIAIS PETZ'!A:Q,2,0)</f>
        <v>R3</v>
      </c>
      <c r="AH4565" s="75">
        <v>370</v>
      </c>
      <c r="AI4565" s="16" t="s">
        <v>8961</v>
      </c>
      <c r="AJ4565" s="43">
        <f>VLOOKUP(E4565,'FILIAIS PETZ'!$A$2:$K$2000,11,0)</f>
        <v>18328118019985</v>
      </c>
      <c r="AK4565" s="44">
        <f t="shared" si="301"/>
        <v>18328118019985</v>
      </c>
    </row>
    <row r="4566" spans="1:37" s="14" customFormat="1" ht="15" customHeight="1" thickBot="1" x14ac:dyDescent="0.25">
      <c r="A4566" s="9" t="e">
        <f>#REF!</f>
        <v>#REF!</v>
      </c>
      <c r="B4566" s="18">
        <f>VLOOKUP(C4566,FORNECEDORES!D:E,2,0)</f>
        <v>214092</v>
      </c>
      <c r="C4566" s="19" t="str">
        <f>VLOOKUP(D4566,FORNECEDORES!A:D,4,0)</f>
        <v>24.415.122/0001-07</v>
      </c>
      <c r="D4566" s="13" t="s">
        <v>3640</v>
      </c>
      <c r="E4566" s="20" t="str">
        <f t="shared" si="300"/>
        <v>04 0180</v>
      </c>
      <c r="F4566" s="28" t="s">
        <v>4944</v>
      </c>
      <c r="G4566" s="21" t="str">
        <f>VLOOKUP(E4566,'FILIAIS PETZ'!A:E,5,0)</f>
        <v>PETZ TORQUATO TAPAJOS</v>
      </c>
      <c r="H4566" s="20" t="str">
        <f>VLOOKUP(E4566,'FILIAIS PETZ'!A:D,4,0)</f>
        <v>TQTP-AM</v>
      </c>
      <c r="I4566" s="46">
        <v>45505</v>
      </c>
      <c r="J4566" s="9" t="s">
        <v>4980</v>
      </c>
      <c r="K4566" s="84"/>
      <c r="L4566" s="83"/>
      <c r="M4566" s="46"/>
      <c r="N4566" s="46"/>
      <c r="O4566" s="46"/>
      <c r="P4566" s="91" t="s">
        <v>4998</v>
      </c>
      <c r="Q4566" s="84">
        <v>3</v>
      </c>
      <c r="R4566" s="91" t="s">
        <v>4991</v>
      </c>
      <c r="S4566" s="9" t="s">
        <v>4983</v>
      </c>
      <c r="T4566" s="9" t="s">
        <v>32</v>
      </c>
      <c r="U4566" s="9">
        <v>11002</v>
      </c>
      <c r="V4566" s="9">
        <v>11002</v>
      </c>
      <c r="W4566" s="9" t="s">
        <v>5034</v>
      </c>
      <c r="X4566" s="10" t="s">
        <v>4992</v>
      </c>
      <c r="Y4566" s="10" t="s">
        <v>4980</v>
      </c>
      <c r="Z4566" s="10" t="s">
        <v>4980</v>
      </c>
      <c r="AA4566" s="10" t="s">
        <v>4992</v>
      </c>
      <c r="AB4566" s="10" t="s">
        <v>5066</v>
      </c>
      <c r="AC4566" s="9" t="s">
        <v>4999</v>
      </c>
      <c r="AD4566" s="29"/>
      <c r="AE4566" s="20" t="str">
        <f>VLOOKUP(E4566,'FILIAIS PETZ'!A:Q,17,0)</f>
        <v>CO-3</v>
      </c>
      <c r="AF4566" s="20" t="str">
        <f>VLOOKUP(E4566,'FILIAIS PETZ'!A:Q,3,0)</f>
        <v>FELICIO</v>
      </c>
      <c r="AG4566" s="20" t="str">
        <f>VLOOKUP(E4566,'FILIAIS PETZ'!A:Q,2,0)</f>
        <v>R3</v>
      </c>
      <c r="AH4566" s="75">
        <v>1400</v>
      </c>
      <c r="AI4566" s="16" t="s">
        <v>8960</v>
      </c>
      <c r="AJ4566" s="43">
        <f>VLOOKUP(E4566,'FILIAIS PETZ'!$A$2:$K$2000,11,0)</f>
        <v>18328118017346</v>
      </c>
      <c r="AK4566" s="44">
        <f t="shared" si="301"/>
        <v>18328118017346</v>
      </c>
    </row>
    <row r="4567" spans="1:37" s="14" customFormat="1" ht="15" customHeight="1" thickBot="1" x14ac:dyDescent="0.25">
      <c r="A4567" s="9" t="str">
        <f t="shared" ref="A4567:A4573" si="302">J4567</f>
        <v>PREVENTIVA</v>
      </c>
      <c r="B4567" s="18">
        <f>VLOOKUP(C4567,FORNECEDORES!D:E,2,0)</f>
        <v>811318</v>
      </c>
      <c r="C4567" s="19" t="str">
        <f>VLOOKUP(D4567,FORNECEDORES!A:D,4,0)</f>
        <v>41.483.944/0001-44</v>
      </c>
      <c r="D4567" s="13" t="s">
        <v>8606</v>
      </c>
      <c r="E4567" s="20" t="str">
        <f t="shared" si="300"/>
        <v>04 0139</v>
      </c>
      <c r="F4567" s="28" t="s">
        <v>4978</v>
      </c>
      <c r="G4567" s="21" t="str">
        <f>VLOOKUP(E4567,'FILIAIS PETZ'!A:E,5,0)</f>
        <v>PETZ PALMAS</v>
      </c>
      <c r="H4567" s="20" t="str">
        <f>VLOOKUP(E4567,'FILIAIS PETZ'!A:D,4,0)</f>
        <v>PMAS-TO</v>
      </c>
      <c r="I4567" s="46">
        <v>45505</v>
      </c>
      <c r="J4567" s="9" t="s">
        <v>4980</v>
      </c>
      <c r="K4567" s="84" t="s">
        <v>5858</v>
      </c>
      <c r="L4567" s="83" t="s">
        <v>5571</v>
      </c>
      <c r="M4567" s="46">
        <v>45524</v>
      </c>
      <c r="N4567" s="46">
        <v>45546</v>
      </c>
      <c r="O4567" s="46">
        <v>45527</v>
      </c>
      <c r="P4567" s="91" t="s">
        <v>4998</v>
      </c>
      <c r="Q4567" s="84">
        <v>3</v>
      </c>
      <c r="R4567" s="91">
        <v>1</v>
      </c>
      <c r="S4567" s="9" t="s">
        <v>4983</v>
      </c>
      <c r="T4567" s="9" t="s">
        <v>32</v>
      </c>
      <c r="U4567" s="9">
        <v>11002</v>
      </c>
      <c r="V4567" s="9">
        <v>11002</v>
      </c>
      <c r="W4567" s="9" t="s">
        <v>5019</v>
      </c>
      <c r="X4567" s="10" t="s">
        <v>4985</v>
      </c>
      <c r="Y4567" s="10" t="s">
        <v>4980</v>
      </c>
      <c r="Z4567" s="9" t="s">
        <v>4980</v>
      </c>
      <c r="AA4567" s="9" t="s">
        <v>4989</v>
      </c>
      <c r="AB4567" s="9" t="s">
        <v>5066</v>
      </c>
      <c r="AC4567" s="9" t="s">
        <v>4999</v>
      </c>
      <c r="AD4567" s="29"/>
      <c r="AE4567" s="20" t="str">
        <f>VLOOKUP(E4567,'FILIAIS PETZ'!A:Q,17,0)</f>
        <v>CO-2</v>
      </c>
      <c r="AF4567" s="20" t="str">
        <f>VLOOKUP(E4567,'FILIAIS PETZ'!A:Q,3,0)</f>
        <v>FELICIO</v>
      </c>
      <c r="AG4567" s="20" t="str">
        <f>VLOOKUP(E4567,'FILIAIS PETZ'!A:Q,2,0)</f>
        <v>R3</v>
      </c>
      <c r="AH4567" s="75">
        <v>1500</v>
      </c>
      <c r="AI4567" s="16" t="s">
        <v>8964</v>
      </c>
      <c r="AJ4567" s="43">
        <f>VLOOKUP(E4567,'FILIAIS PETZ'!$A$2:$K$2000,11,0)</f>
        <v>18328118014088</v>
      </c>
      <c r="AK4567" s="44">
        <f t="shared" si="301"/>
        <v>18328118014088</v>
      </c>
    </row>
    <row r="4568" spans="1:37" s="14" customFormat="1" ht="15" customHeight="1" thickBot="1" x14ac:dyDescent="0.25">
      <c r="A4568" s="9" t="str">
        <f t="shared" si="302"/>
        <v>PREVENTIVA</v>
      </c>
      <c r="B4568" s="18">
        <f>VLOOKUP(C4568,FORNECEDORES!D:E,2,0)</f>
        <v>110436</v>
      </c>
      <c r="C4568" s="19" t="str">
        <f>VLOOKUP(D4568,FORNECEDORES!A:D,4,0)</f>
        <v>18.462.964/0001-17</v>
      </c>
      <c r="D4568" s="13" t="s">
        <v>2213</v>
      </c>
      <c r="E4568" s="20" t="str">
        <f t="shared" si="300"/>
        <v>04 0139</v>
      </c>
      <c r="F4568" s="28" t="s">
        <v>4978</v>
      </c>
      <c r="G4568" s="21" t="str">
        <f>VLOOKUP(E4568,'FILIAIS PETZ'!A:E,5,0)</f>
        <v>PETZ PALMAS</v>
      </c>
      <c r="H4568" s="20" t="str">
        <f>VLOOKUP(E4568,'FILIAIS PETZ'!A:D,4,0)</f>
        <v>PMAS-TO</v>
      </c>
      <c r="I4568" s="46">
        <v>45505</v>
      </c>
      <c r="J4568" s="9" t="s">
        <v>4980</v>
      </c>
      <c r="K4568" s="84" t="s">
        <v>5858</v>
      </c>
      <c r="L4568" s="83" t="s">
        <v>12949</v>
      </c>
      <c r="M4568" s="46">
        <v>45537</v>
      </c>
      <c r="N4568" s="46">
        <v>45574</v>
      </c>
      <c r="O4568" s="46">
        <v>45555</v>
      </c>
      <c r="P4568" s="91" t="s">
        <v>4998</v>
      </c>
      <c r="Q4568" s="84">
        <v>3</v>
      </c>
      <c r="R4568" s="91" t="s">
        <v>4991</v>
      </c>
      <c r="S4568" s="9" t="s">
        <v>4983</v>
      </c>
      <c r="T4568" s="9" t="s">
        <v>32</v>
      </c>
      <c r="U4568" s="9">
        <v>11002</v>
      </c>
      <c r="V4568" s="9">
        <v>11002</v>
      </c>
      <c r="W4568" s="9"/>
      <c r="X4568" s="10" t="s">
        <v>4992</v>
      </c>
      <c r="Y4568" s="10" t="s">
        <v>4980</v>
      </c>
      <c r="Z4568" s="10" t="s">
        <v>4980</v>
      </c>
      <c r="AA4568" s="10" t="s">
        <v>4992</v>
      </c>
      <c r="AB4568" s="10" t="s">
        <v>5066</v>
      </c>
      <c r="AC4568" s="9" t="s">
        <v>4999</v>
      </c>
      <c r="AD4568" s="29"/>
      <c r="AE4568" s="20" t="str">
        <f>VLOOKUP(E4568,'FILIAIS PETZ'!A:Q,17,0)</f>
        <v>CO-2</v>
      </c>
      <c r="AF4568" s="20" t="str">
        <f>VLOOKUP(E4568,'FILIAIS PETZ'!A:Q,3,0)</f>
        <v>FELICIO</v>
      </c>
      <c r="AG4568" s="20" t="str">
        <f>VLOOKUP(E4568,'FILIAIS PETZ'!A:Q,2,0)</f>
        <v>R3</v>
      </c>
      <c r="AH4568" s="75">
        <v>1900</v>
      </c>
      <c r="AI4568" s="16" t="s">
        <v>8960</v>
      </c>
      <c r="AJ4568" s="43">
        <f>VLOOKUP(E4568,'FILIAIS PETZ'!$A$2:$K$2000,11,0)</f>
        <v>18328118014088</v>
      </c>
      <c r="AK4568" s="44">
        <f t="shared" si="301"/>
        <v>18328118014088</v>
      </c>
    </row>
    <row r="4569" spans="1:37" s="14" customFormat="1" ht="15" customHeight="1" thickBot="1" x14ac:dyDescent="0.25">
      <c r="A4569" s="84" t="str">
        <f t="shared" si="302"/>
        <v>PREVENTIVA</v>
      </c>
      <c r="B4569" s="18">
        <f>VLOOKUP(C4569,FORNECEDORES!D:E,2,0)</f>
        <v>741390</v>
      </c>
      <c r="C4569" s="19" t="str">
        <f>VLOOKUP(D4569,FORNECEDORES!A:D,4,0)</f>
        <v>53.327.206/0001-97</v>
      </c>
      <c r="D4569" s="13" t="s">
        <v>1785</v>
      </c>
      <c r="E4569" s="20" t="str">
        <f t="shared" si="300"/>
        <v>04 0084</v>
      </c>
      <c r="F4569" s="28" t="s">
        <v>4958</v>
      </c>
      <c r="G4569" s="21" t="str">
        <f>VLOOKUP(E4569,'FILIAIS PETZ'!A:E,5,0)</f>
        <v>PETZ RAJA</v>
      </c>
      <c r="H4569" s="20" t="str">
        <f>VLOOKUP(E4569,'FILIAIS PETZ'!A:D,4,0)</f>
        <v>RAJA-MG</v>
      </c>
      <c r="I4569" s="46">
        <v>45505</v>
      </c>
      <c r="J4569" s="9" t="s">
        <v>4980</v>
      </c>
      <c r="K4569" s="84" t="s">
        <v>5858</v>
      </c>
      <c r="L4569" s="83" t="s">
        <v>5610</v>
      </c>
      <c r="M4569" s="46">
        <v>45523</v>
      </c>
      <c r="N4569" s="46">
        <v>45546</v>
      </c>
      <c r="O4569" s="46">
        <v>45525</v>
      </c>
      <c r="P4569" s="91" t="s">
        <v>4998</v>
      </c>
      <c r="Q4569" s="84">
        <v>3</v>
      </c>
      <c r="R4569" s="91" t="s">
        <v>4991</v>
      </c>
      <c r="S4569" s="9" t="s">
        <v>4983</v>
      </c>
      <c r="T4569" s="9" t="s">
        <v>32</v>
      </c>
      <c r="U4569" s="9">
        <v>11002</v>
      </c>
      <c r="V4569" s="9">
        <v>11002</v>
      </c>
      <c r="W4569" s="9"/>
      <c r="X4569" s="10" t="s">
        <v>4992</v>
      </c>
      <c r="Y4569" s="10" t="s">
        <v>4980</v>
      </c>
      <c r="Z4569" s="10" t="s">
        <v>4980</v>
      </c>
      <c r="AA4569" s="10" t="s">
        <v>4992</v>
      </c>
      <c r="AB4569" s="10" t="s">
        <v>5066</v>
      </c>
      <c r="AC4569" s="9" t="s">
        <v>4999</v>
      </c>
      <c r="AD4569" s="29"/>
      <c r="AE4569" s="20" t="str">
        <f>VLOOKUP(E4569,'FILIAIS PETZ'!A:Q,17,0)</f>
        <v>MG-1</v>
      </c>
      <c r="AF4569" s="20" t="str">
        <f>VLOOKUP(E4569,'FILIAIS PETZ'!A:Q,3,0)</f>
        <v>FELICIO</v>
      </c>
      <c r="AG4569" s="20" t="str">
        <f>VLOOKUP(E4569,'FILIAIS PETZ'!A:Q,2,0)</f>
        <v>R3</v>
      </c>
      <c r="AH4569" s="75">
        <v>960</v>
      </c>
      <c r="AI4569" s="16" t="s">
        <v>8960</v>
      </c>
      <c r="AJ4569" s="43">
        <f>VLOOKUP(E4569,'FILIAIS PETZ'!$A$2:$K$2000,11,0)</f>
        <v>18328118007707</v>
      </c>
      <c r="AK4569" s="44">
        <f t="shared" si="301"/>
        <v>18328118007707</v>
      </c>
    </row>
    <row r="4570" spans="1:37" s="14" customFormat="1" ht="15" customHeight="1" thickBot="1" x14ac:dyDescent="0.25">
      <c r="A4570" s="84" t="str">
        <f t="shared" si="302"/>
        <v>PREVENTIVA</v>
      </c>
      <c r="B4570" s="18">
        <f>VLOOKUP(C4570,FORNECEDORES!D:E,2,0)</f>
        <v>741390</v>
      </c>
      <c r="C4570" s="19" t="str">
        <f>VLOOKUP(D4570,FORNECEDORES!A:D,4,0)</f>
        <v>53.327.206/0001-97</v>
      </c>
      <c r="D4570" s="13" t="s">
        <v>1785</v>
      </c>
      <c r="E4570" s="20" t="str">
        <f t="shared" si="300"/>
        <v>04 0155</v>
      </c>
      <c r="F4570" s="28" t="s">
        <v>4929</v>
      </c>
      <c r="G4570" s="21" t="str">
        <f>VLOOKUP(E4570,'FILIAIS PETZ'!A:E,5,0)</f>
        <v>PETZ SETE LAGOAS</v>
      </c>
      <c r="H4570" s="20" t="str">
        <f>VLOOKUP(E4570,'FILIAIS PETZ'!A:D,4,0)</f>
        <v>STLG-MG</v>
      </c>
      <c r="I4570" s="46">
        <v>45505</v>
      </c>
      <c r="J4570" s="9" t="s">
        <v>4980</v>
      </c>
      <c r="K4570" s="84" t="s">
        <v>5858</v>
      </c>
      <c r="L4570" s="83" t="s">
        <v>12009</v>
      </c>
      <c r="M4570" s="46">
        <v>45523</v>
      </c>
      <c r="N4570" s="46">
        <v>45546</v>
      </c>
      <c r="O4570" s="46">
        <v>45525</v>
      </c>
      <c r="P4570" s="91" t="s">
        <v>4998</v>
      </c>
      <c r="Q4570" s="84">
        <v>3</v>
      </c>
      <c r="R4570" s="91" t="s">
        <v>4991</v>
      </c>
      <c r="S4570" s="9" t="s">
        <v>4983</v>
      </c>
      <c r="T4570" s="9" t="s">
        <v>32</v>
      </c>
      <c r="U4570" s="9">
        <v>11002</v>
      </c>
      <c r="V4570" s="9">
        <v>11002</v>
      </c>
      <c r="W4570" s="9"/>
      <c r="X4570" s="10" t="s">
        <v>4992</v>
      </c>
      <c r="Y4570" s="10" t="s">
        <v>4980</v>
      </c>
      <c r="Z4570" s="10" t="s">
        <v>4980</v>
      </c>
      <c r="AA4570" s="10" t="s">
        <v>4992</v>
      </c>
      <c r="AB4570" s="10" t="s">
        <v>5066</v>
      </c>
      <c r="AC4570" s="9" t="s">
        <v>4999</v>
      </c>
      <c r="AD4570" s="29"/>
      <c r="AE4570" s="20" t="str">
        <f>VLOOKUP(E4570,'FILIAIS PETZ'!A:Q,17,0)</f>
        <v>MG-1</v>
      </c>
      <c r="AF4570" s="20" t="str">
        <f>VLOOKUP(E4570,'FILIAIS PETZ'!A:Q,3,0)</f>
        <v>FELICIO</v>
      </c>
      <c r="AG4570" s="20" t="str">
        <f>VLOOKUP(E4570,'FILIAIS PETZ'!A:Q,2,0)</f>
        <v>R3</v>
      </c>
      <c r="AH4570" s="75">
        <v>1150</v>
      </c>
      <c r="AI4570" s="16" t="s">
        <v>8960</v>
      </c>
      <c r="AJ4570" s="43">
        <f>VLOOKUP(E4570,'FILIAIS PETZ'!$A$2:$K$2000,11,0)</f>
        <v>18328118015645</v>
      </c>
      <c r="AK4570" s="44">
        <f t="shared" si="301"/>
        <v>18328118015645</v>
      </c>
    </row>
    <row r="4571" spans="1:37" s="14" customFormat="1" ht="15" customHeight="1" thickBot="1" x14ac:dyDescent="0.25">
      <c r="A4571" s="9" t="str">
        <f t="shared" si="302"/>
        <v>PREVENTIVA</v>
      </c>
      <c r="B4571" s="18">
        <f>VLOOKUP(C4571,FORNECEDORES!D:E,2,0)</f>
        <v>6620</v>
      </c>
      <c r="C4571" s="19" t="str">
        <f>VLOOKUP(D4571,FORNECEDORES!A:D,4,0)</f>
        <v>02.666.249/0001-66</v>
      </c>
      <c r="D4571" s="13" t="s">
        <v>1360</v>
      </c>
      <c r="E4571" s="20" t="str">
        <f t="shared" si="300"/>
        <v>04 0077</v>
      </c>
      <c r="F4571" s="28" t="s">
        <v>4954</v>
      </c>
      <c r="G4571" s="21" t="str">
        <f>VLOOKUP(E4571,'FILIAIS PETZ'!A:E,5,0)</f>
        <v>PETZ GOIANIA (SETOR BUENO)</v>
      </c>
      <c r="H4571" s="20" t="str">
        <f>VLOOKUP(E4571,'FILIAIS PETZ'!A:D,4,0)</f>
        <v>BT63-GO</v>
      </c>
      <c r="I4571" s="46">
        <v>45505</v>
      </c>
      <c r="J4571" s="9" t="s">
        <v>4980</v>
      </c>
      <c r="K4571" s="84" t="s">
        <v>5858</v>
      </c>
      <c r="L4571" s="83" t="s">
        <v>11908</v>
      </c>
      <c r="M4571" s="46">
        <v>45510</v>
      </c>
      <c r="N4571" s="46">
        <v>45539</v>
      </c>
      <c r="O4571" s="46">
        <v>45520</v>
      </c>
      <c r="P4571" s="91" t="s">
        <v>4998</v>
      </c>
      <c r="Q4571" s="84" t="s">
        <v>5029</v>
      </c>
      <c r="R4571" s="91" t="s">
        <v>4991</v>
      </c>
      <c r="S4571" s="9" t="s">
        <v>4983</v>
      </c>
      <c r="T4571" s="9" t="s">
        <v>32</v>
      </c>
      <c r="U4571" s="9">
        <v>11002</v>
      </c>
      <c r="V4571" s="9">
        <v>11002</v>
      </c>
      <c r="W4571" s="9" t="s">
        <v>5019</v>
      </c>
      <c r="X4571" s="10" t="s">
        <v>4996</v>
      </c>
      <c r="Y4571" s="10" t="s">
        <v>4980</v>
      </c>
      <c r="Z4571" s="10" t="s">
        <v>4980</v>
      </c>
      <c r="AA4571" s="10" t="s">
        <v>5097</v>
      </c>
      <c r="AB4571" s="10" t="s">
        <v>12942</v>
      </c>
      <c r="AC4571" s="9" t="s">
        <v>4999</v>
      </c>
      <c r="AD4571" s="29"/>
      <c r="AE4571" s="20" t="str">
        <f>VLOOKUP(E4571,'FILIAIS PETZ'!A:Q,17,0)</f>
        <v>CO-2</v>
      </c>
      <c r="AF4571" s="20" t="str">
        <f>VLOOKUP(E4571,'FILIAIS PETZ'!A:Q,3,0)</f>
        <v>FELICIO</v>
      </c>
      <c r="AG4571" s="20" t="str">
        <f>VLOOKUP(E4571,'FILIAIS PETZ'!A:Q,2,0)</f>
        <v>R3</v>
      </c>
      <c r="AH4571" s="75">
        <v>455</v>
      </c>
      <c r="AI4571" s="16" t="s">
        <v>8962</v>
      </c>
      <c r="AJ4571" s="43">
        <f>VLOOKUP(E4571,'FILIAIS PETZ'!$A$2:$K$2000,11,0)</f>
        <v>18328118007545</v>
      </c>
      <c r="AK4571" s="44">
        <f t="shared" si="301"/>
        <v>18328118007545</v>
      </c>
    </row>
    <row r="4572" spans="1:37" s="14" customFormat="1" ht="15" customHeight="1" thickBot="1" x14ac:dyDescent="0.25">
      <c r="A4572" s="9" t="str">
        <f t="shared" si="302"/>
        <v>PREVENTIVA</v>
      </c>
      <c r="B4572" s="18">
        <f>VLOOKUP(C4572,FORNECEDORES!D:E,2,0)</f>
        <v>6620</v>
      </c>
      <c r="C4572" s="19" t="str">
        <f>VLOOKUP(D4572,FORNECEDORES!A:D,4,0)</f>
        <v>02.666.249/0001-66</v>
      </c>
      <c r="D4572" s="13" t="s">
        <v>1360</v>
      </c>
      <c r="E4572" s="20" t="str">
        <f t="shared" si="300"/>
        <v>04 0240</v>
      </c>
      <c r="F4572" s="28" t="s">
        <v>4955</v>
      </c>
      <c r="G4572" s="21" t="str">
        <f>VLOOKUP(E4572,'FILIAIS PETZ'!A:E,5,0)</f>
        <v xml:space="preserve">CENTRO DE DISTRIBUIÇÃO HIDROLANDIA </v>
      </c>
      <c r="H4572" s="20" t="str">
        <f>VLOOKUP(E4572,'FILIAIS PETZ'!A:D,4,0)</f>
        <v>CDHD-GO</v>
      </c>
      <c r="I4572" s="46">
        <v>45505</v>
      </c>
      <c r="J4572" s="9" t="s">
        <v>4980</v>
      </c>
      <c r="K4572" s="84" t="s">
        <v>5858</v>
      </c>
      <c r="L4572" s="83" t="s">
        <v>11907</v>
      </c>
      <c r="M4572" s="46">
        <v>45510</v>
      </c>
      <c r="N4572" s="46">
        <v>45539</v>
      </c>
      <c r="O4572" s="46">
        <v>45520</v>
      </c>
      <c r="P4572" s="91" t="s">
        <v>4998</v>
      </c>
      <c r="Q4572" s="84" t="s">
        <v>5029</v>
      </c>
      <c r="R4572" s="91" t="s">
        <v>4991</v>
      </c>
      <c r="S4572" s="9" t="s">
        <v>4983</v>
      </c>
      <c r="T4572" s="9" t="s">
        <v>32</v>
      </c>
      <c r="U4572" s="9">
        <v>11002</v>
      </c>
      <c r="V4572" s="9">
        <v>11002</v>
      </c>
      <c r="W4572" s="9" t="s">
        <v>5019</v>
      </c>
      <c r="X4572" s="10" t="s">
        <v>4996</v>
      </c>
      <c r="Y4572" s="10" t="s">
        <v>4980</v>
      </c>
      <c r="Z4572" s="10" t="s">
        <v>4980</v>
      </c>
      <c r="AA4572" s="10" t="s">
        <v>5097</v>
      </c>
      <c r="AB4572" s="10" t="s">
        <v>12942</v>
      </c>
      <c r="AC4572" s="9" t="s">
        <v>4999</v>
      </c>
      <c r="AD4572" s="29"/>
      <c r="AE4572" s="20" t="str">
        <f>VLOOKUP(E4572,'FILIAIS PETZ'!A:Q,17,0)</f>
        <v>CD</v>
      </c>
      <c r="AF4572" s="20" t="str">
        <f>VLOOKUP(E4572,'FILIAIS PETZ'!A:Q,3,0)</f>
        <v>FELICIO</v>
      </c>
      <c r="AG4572" s="20" t="str">
        <f>VLOOKUP(E4572,'FILIAIS PETZ'!A:Q,2,0)</f>
        <v>CD</v>
      </c>
      <c r="AH4572" s="75">
        <v>385</v>
      </c>
      <c r="AI4572" s="16" t="s">
        <v>8962</v>
      </c>
      <c r="AJ4572" s="43" t="str">
        <f>VLOOKUP(E4572,'FILIAIS PETZ'!$A$2:$K$2000,11,0)</f>
        <v>18.328.118/0228-54</v>
      </c>
      <c r="AK4572" s="44" t="str">
        <f t="shared" si="301"/>
        <v>18.328.118/0228-54</v>
      </c>
    </row>
    <row r="4573" spans="1:37" s="14" customFormat="1" ht="15" customHeight="1" thickBot="1" x14ac:dyDescent="0.25">
      <c r="A4573" s="84" t="str">
        <f t="shared" si="302"/>
        <v>PREVENTIVA</v>
      </c>
      <c r="B4573" s="18">
        <f>VLOOKUP(C4573,FORNECEDORES!D:E,2,0)</f>
        <v>4722</v>
      </c>
      <c r="C4573" s="19" t="str">
        <f>VLOOKUP(D4573,FORNECEDORES!A:D,4,0)</f>
        <v>08.100.057/0001-74</v>
      </c>
      <c r="D4573" s="13" t="s">
        <v>6219</v>
      </c>
      <c r="E4573" s="20" t="str">
        <f t="shared" si="300"/>
        <v>04 0245</v>
      </c>
      <c r="F4573" s="28" t="s">
        <v>4976</v>
      </c>
      <c r="G4573" s="21" t="str">
        <f>VLOOKUP(E4573,'FILIAIS PETZ'!A:E,5,0)</f>
        <v>PETZ AFONSO PENA</v>
      </c>
      <c r="H4573" s="20" t="str">
        <f>VLOOKUP(E4573,'FILIAIS PETZ'!A:D,4,0)</f>
        <v>AFPN-MS</v>
      </c>
      <c r="I4573" s="46">
        <v>45505</v>
      </c>
      <c r="J4573" s="9" t="s">
        <v>4980</v>
      </c>
      <c r="K4573" s="84" t="s">
        <v>5858</v>
      </c>
      <c r="L4573" s="83" t="s">
        <v>6483</v>
      </c>
      <c r="M4573" s="46">
        <v>45516</v>
      </c>
      <c r="N4573" s="46">
        <v>45546</v>
      </c>
      <c r="O4573" s="46">
        <v>45527</v>
      </c>
      <c r="P4573" s="91" t="s">
        <v>4998</v>
      </c>
      <c r="Q4573" s="84">
        <v>3</v>
      </c>
      <c r="R4573" s="91">
        <v>1</v>
      </c>
      <c r="S4573" s="9" t="s">
        <v>4983</v>
      </c>
      <c r="T4573" s="9" t="s">
        <v>32</v>
      </c>
      <c r="U4573" s="9">
        <v>11002</v>
      </c>
      <c r="V4573" s="9">
        <v>11002</v>
      </c>
      <c r="W4573" s="9"/>
      <c r="X4573" s="10" t="s">
        <v>5016</v>
      </c>
      <c r="Y4573" s="9" t="s">
        <v>4994</v>
      </c>
      <c r="Z4573" s="9" t="s">
        <v>4994</v>
      </c>
      <c r="AA4573" s="9" t="s">
        <v>5732</v>
      </c>
      <c r="AB4573" s="10" t="s">
        <v>5040</v>
      </c>
      <c r="AC4573" s="9" t="s">
        <v>4999</v>
      </c>
      <c r="AD4573" s="29"/>
      <c r="AE4573" s="20" t="str">
        <f>VLOOKUP(E4573,'FILIAIS PETZ'!A:Q,17,0)</f>
        <v>CO-1</v>
      </c>
      <c r="AF4573" s="20" t="str">
        <f>VLOOKUP(E4573,'FILIAIS PETZ'!A:Q,3,0)</f>
        <v>FELICIO</v>
      </c>
      <c r="AG4573" s="20" t="str">
        <f>VLOOKUP(E4573,'FILIAIS PETZ'!A:Q,2,0)</f>
        <v>R3</v>
      </c>
      <c r="AH4573" s="75">
        <v>2330</v>
      </c>
      <c r="AI4573" s="16" t="s">
        <v>8965</v>
      </c>
      <c r="AJ4573" s="43" t="str">
        <f>VLOOKUP(E4573,'FILIAIS PETZ'!$A$2:$K$2000,11,0)</f>
        <v>18.328.118/0232-30</v>
      </c>
      <c r="AK4573" s="44" t="str">
        <f t="shared" si="301"/>
        <v>18.328.118/0232-30</v>
      </c>
    </row>
    <row r="4574" spans="1:37" s="14" customFormat="1" ht="15" customHeight="1" thickBot="1" x14ac:dyDescent="0.25">
      <c r="A4574" s="9" t="e">
        <f>#REF!</f>
        <v>#REF!</v>
      </c>
      <c r="B4574" s="18">
        <f>VLOOKUP(C4574,FORNECEDORES!D:E,2,0)</f>
        <v>396684</v>
      </c>
      <c r="C4574" s="19" t="str">
        <f>VLOOKUP(D4574,FORNECEDORES!A:D,4,0)</f>
        <v>27.093.558/0066-60</v>
      </c>
      <c r="D4574" s="13" t="s">
        <v>7164</v>
      </c>
      <c r="E4574" s="20" t="str">
        <f t="shared" si="300"/>
        <v>04 0007</v>
      </c>
      <c r="F4574" s="28" t="s">
        <v>4950</v>
      </c>
      <c r="G4574" s="21" t="str">
        <f>VLOOKUP(E4574,'FILIAIS PETZ'!A:E,5,0)</f>
        <v>PETZ SOROCABA</v>
      </c>
      <c r="H4574" s="20" t="str">
        <f>VLOOKUP(E4574,'FILIAIS PETZ'!A:D,4,0)</f>
        <v>SCBA-SP</v>
      </c>
      <c r="I4574" s="46">
        <v>45505</v>
      </c>
      <c r="J4574" s="9" t="s">
        <v>4980</v>
      </c>
      <c r="K4574" s="84" t="s">
        <v>5858</v>
      </c>
      <c r="L4574" s="83" t="s">
        <v>13200</v>
      </c>
      <c r="M4574" s="46">
        <v>45555</v>
      </c>
      <c r="N4574" s="46">
        <v>45581</v>
      </c>
      <c r="O4574" s="46">
        <v>45559</v>
      </c>
      <c r="P4574" s="91" t="s">
        <v>4998</v>
      </c>
      <c r="Q4574" s="84">
        <v>3</v>
      </c>
      <c r="R4574" s="91">
        <v>1</v>
      </c>
      <c r="S4574" s="9" t="s">
        <v>4983</v>
      </c>
      <c r="T4574" s="9" t="s">
        <v>32</v>
      </c>
      <c r="U4574" s="9">
        <v>11002</v>
      </c>
      <c r="V4574" s="9">
        <v>11002</v>
      </c>
      <c r="W4574" s="9"/>
      <c r="X4574" s="10" t="s">
        <v>5016</v>
      </c>
      <c r="Y4574" s="10" t="s">
        <v>4980</v>
      </c>
      <c r="Z4574" s="9" t="s">
        <v>4994</v>
      </c>
      <c r="AA4574" s="9" t="s">
        <v>5732</v>
      </c>
      <c r="AB4574" s="9" t="s">
        <v>5005</v>
      </c>
      <c r="AC4574" s="9" t="s">
        <v>4999</v>
      </c>
      <c r="AD4574" s="29"/>
      <c r="AE4574" s="20" t="str">
        <f>VLOOKUP(E4574,'FILIAIS PETZ'!A:Q,17,0)</f>
        <v>SP7</v>
      </c>
      <c r="AF4574" s="20" t="str">
        <f>VLOOKUP(E4574,'FILIAIS PETZ'!A:Q,3,0)</f>
        <v>FELICIO</v>
      </c>
      <c r="AG4574" s="20" t="str">
        <f>VLOOKUP(E4574,'FILIAIS PETZ'!A:Q,2,0)</f>
        <v>R3</v>
      </c>
      <c r="AH4574" s="75">
        <v>2330</v>
      </c>
      <c r="AI4574" s="16" t="s">
        <v>8965</v>
      </c>
      <c r="AJ4574" s="90">
        <f>VLOOKUP(E4574,'FILIAIS PETZ'!$A$2:$K$2000,11,0)</f>
        <v>18328118001695</v>
      </c>
      <c r="AK4574" s="44">
        <f t="shared" si="301"/>
        <v>18328118001695</v>
      </c>
    </row>
    <row r="4575" spans="1:37" s="14" customFormat="1" ht="15" customHeight="1" thickBot="1" x14ac:dyDescent="0.25">
      <c r="A4575" s="9" t="e">
        <f>#REF!</f>
        <v>#REF!</v>
      </c>
      <c r="B4575" s="18">
        <f>VLOOKUP(C4575,FORNECEDORES!D:E,2,0)</f>
        <v>255287</v>
      </c>
      <c r="C4575" s="19" t="str">
        <f>VLOOKUP(D4575,FORNECEDORES!A:D,4,0)</f>
        <v>27.093.558/0060-75</v>
      </c>
      <c r="D4575" s="13" t="s">
        <v>7158</v>
      </c>
      <c r="E4575" s="20" t="str">
        <f t="shared" si="300"/>
        <v>04 0008</v>
      </c>
      <c r="F4575" s="28" t="s">
        <v>4937</v>
      </c>
      <c r="G4575" s="21" t="str">
        <f>VLOOKUP(E4575,'FILIAIS PETZ'!A:E,5,0)</f>
        <v>PETZ ALPHAVILLE</v>
      </c>
      <c r="H4575" s="20" t="str">
        <f>VLOOKUP(E4575,'FILIAIS PETZ'!A:D,4,0)</f>
        <v>ALPH-SP</v>
      </c>
      <c r="I4575" s="46">
        <v>45505</v>
      </c>
      <c r="J4575" s="9" t="s">
        <v>4980</v>
      </c>
      <c r="K4575" s="84"/>
      <c r="L4575" s="83"/>
      <c r="M4575" s="46"/>
      <c r="N4575" s="46"/>
      <c r="O4575" s="46"/>
      <c r="P4575" s="91" t="s">
        <v>4998</v>
      </c>
      <c r="Q4575" s="84">
        <v>3</v>
      </c>
      <c r="R4575" s="91">
        <v>1</v>
      </c>
      <c r="S4575" s="9" t="s">
        <v>4983</v>
      </c>
      <c r="T4575" s="9" t="s">
        <v>32</v>
      </c>
      <c r="U4575" s="9">
        <v>11002</v>
      </c>
      <c r="V4575" s="9">
        <v>11002</v>
      </c>
      <c r="W4575" s="9"/>
      <c r="X4575" s="10" t="s">
        <v>5016</v>
      </c>
      <c r="Y4575" s="10" t="s">
        <v>4980</v>
      </c>
      <c r="Z4575" s="9" t="s">
        <v>4994</v>
      </c>
      <c r="AA4575" s="9" t="s">
        <v>5732</v>
      </c>
      <c r="AB4575" s="9" t="s">
        <v>5005</v>
      </c>
      <c r="AC4575" s="9" t="s">
        <v>4999</v>
      </c>
      <c r="AD4575" s="29"/>
      <c r="AE4575" s="20" t="str">
        <f>VLOOKUP(E4575,'FILIAIS PETZ'!A:Q,17,0)</f>
        <v>SP7</v>
      </c>
      <c r="AF4575" s="20" t="str">
        <f>VLOOKUP(E4575,'FILIAIS PETZ'!A:Q,3,0)</f>
        <v>FELICIO</v>
      </c>
      <c r="AG4575" s="20" t="str">
        <f>VLOOKUP(E4575,'FILIAIS PETZ'!A:Q,2,0)</f>
        <v>R3</v>
      </c>
      <c r="AH4575" s="75">
        <v>2330</v>
      </c>
      <c r="AI4575" s="16" t="s">
        <v>8965</v>
      </c>
      <c r="AJ4575" s="90">
        <f>VLOOKUP(E4575,'FILIAIS PETZ'!$A$2:$K$2000,11,0)</f>
        <v>18328118001423</v>
      </c>
      <c r="AK4575" s="44">
        <f t="shared" si="301"/>
        <v>18328118001423</v>
      </c>
    </row>
    <row r="4576" spans="1:37" s="14" customFormat="1" ht="15" customHeight="1" thickBot="1" x14ac:dyDescent="0.25">
      <c r="A4576" s="9" t="e">
        <f>#REF!</f>
        <v>#REF!</v>
      </c>
      <c r="B4576" s="18">
        <f>VLOOKUP(C4576,FORNECEDORES!D:E,2,0)</f>
        <v>132859</v>
      </c>
      <c r="C4576" s="19" t="str">
        <f>VLOOKUP(D4576,FORNECEDORES!A:D,4,0)</f>
        <v>27.093.558/0006-20</v>
      </c>
      <c r="D4576" s="13" t="s">
        <v>7131</v>
      </c>
      <c r="E4576" s="20" t="str">
        <f t="shared" si="300"/>
        <v>04 0015</v>
      </c>
      <c r="F4576" s="28" t="s">
        <v>4971</v>
      </c>
      <c r="G4576" s="21" t="str">
        <f>VLOOKUP(E4576,'FILIAIS PETZ'!A:E,5,0)</f>
        <v>PETZ BRASILIA SIA</v>
      </c>
      <c r="H4576" s="20" t="str">
        <f>VLOOKUP(E4576,'FILIAIS PETZ'!A:D,4,0)</f>
        <v>BSIA-DF</v>
      </c>
      <c r="I4576" s="46">
        <v>45505</v>
      </c>
      <c r="J4576" s="9" t="s">
        <v>4980</v>
      </c>
      <c r="K4576" s="84" t="s">
        <v>5858</v>
      </c>
      <c r="L4576" s="83" t="s">
        <v>13162</v>
      </c>
      <c r="M4576" s="46">
        <v>45555</v>
      </c>
      <c r="N4576" s="46">
        <v>45581</v>
      </c>
      <c r="O4576" s="46">
        <v>45559</v>
      </c>
      <c r="P4576" s="91" t="s">
        <v>4998</v>
      </c>
      <c r="Q4576" s="84">
        <v>3</v>
      </c>
      <c r="R4576" s="91">
        <v>1</v>
      </c>
      <c r="S4576" s="9" t="s">
        <v>4983</v>
      </c>
      <c r="T4576" s="9" t="s">
        <v>32</v>
      </c>
      <c r="U4576" s="9">
        <v>11002</v>
      </c>
      <c r="V4576" s="9">
        <v>11002</v>
      </c>
      <c r="W4576" s="9"/>
      <c r="X4576" s="10" t="s">
        <v>5016</v>
      </c>
      <c r="Y4576" s="10" t="s">
        <v>4980</v>
      </c>
      <c r="Z4576" s="9" t="s">
        <v>4994</v>
      </c>
      <c r="AA4576" s="9" t="s">
        <v>5732</v>
      </c>
      <c r="AB4576" s="9" t="s">
        <v>5005</v>
      </c>
      <c r="AC4576" s="9" t="s">
        <v>4999</v>
      </c>
      <c r="AD4576" s="29"/>
      <c r="AE4576" s="20" t="str">
        <f>VLOOKUP(E4576,'FILIAIS PETZ'!A:Q,17,0)</f>
        <v>CO-2</v>
      </c>
      <c r="AF4576" s="20" t="str">
        <f>VLOOKUP(E4576,'FILIAIS PETZ'!A:Q,3,0)</f>
        <v>FELICIO</v>
      </c>
      <c r="AG4576" s="20" t="str">
        <f>VLOOKUP(E4576,'FILIAIS PETZ'!A:Q,2,0)</f>
        <v>R3</v>
      </c>
      <c r="AH4576" s="75">
        <v>2330</v>
      </c>
      <c r="AI4576" s="16" t="s">
        <v>8965</v>
      </c>
      <c r="AJ4576" s="90">
        <f>VLOOKUP(E4576,'FILIAIS PETZ'!$A$2:$K$2000,11,0)</f>
        <v>18328118000451</v>
      </c>
      <c r="AK4576" s="44">
        <f t="shared" si="301"/>
        <v>18328118000451</v>
      </c>
    </row>
    <row r="4577" spans="1:37" s="14" customFormat="1" ht="15" customHeight="1" thickBot="1" x14ac:dyDescent="0.25">
      <c r="A4577" s="9" t="e">
        <f>#REF!</f>
        <v>#REF!</v>
      </c>
      <c r="B4577" s="18">
        <f>VLOOKUP(C4577,FORNECEDORES!D:E,2,0)</f>
        <v>396684</v>
      </c>
      <c r="C4577" s="19" t="str">
        <f>VLOOKUP(D4577,FORNECEDORES!A:D,4,0)</f>
        <v>27.093.558/0066-60</v>
      </c>
      <c r="D4577" s="13" t="s">
        <v>7164</v>
      </c>
      <c r="E4577" s="20" t="str">
        <f t="shared" si="300"/>
        <v>04 0026</v>
      </c>
      <c r="F4577" s="28" t="s">
        <v>4949</v>
      </c>
      <c r="G4577" s="21" t="str">
        <f>VLOOKUP(E4577,'FILIAIS PETZ'!A:E,5,0)</f>
        <v>PETZ IGUATEMI ESPLANADA</v>
      </c>
      <c r="H4577" s="20" t="str">
        <f>VLOOKUP(E4577,'FILIAIS PETZ'!A:D,4,0)</f>
        <v>IGES-SP</v>
      </c>
      <c r="I4577" s="46">
        <v>45505</v>
      </c>
      <c r="J4577" s="9" t="s">
        <v>4980</v>
      </c>
      <c r="K4577" s="84" t="s">
        <v>5858</v>
      </c>
      <c r="L4577" s="83" t="s">
        <v>13180</v>
      </c>
      <c r="M4577" s="46">
        <v>45555</v>
      </c>
      <c r="N4577" s="46">
        <v>45581</v>
      </c>
      <c r="O4577" s="46">
        <v>45559</v>
      </c>
      <c r="P4577" s="91" t="s">
        <v>4998</v>
      </c>
      <c r="Q4577" s="84">
        <v>3</v>
      </c>
      <c r="R4577" s="91">
        <v>1</v>
      </c>
      <c r="S4577" s="9" t="s">
        <v>4983</v>
      </c>
      <c r="T4577" s="9" t="s">
        <v>32</v>
      </c>
      <c r="U4577" s="9">
        <v>11002</v>
      </c>
      <c r="V4577" s="9">
        <v>11002</v>
      </c>
      <c r="W4577" s="9"/>
      <c r="X4577" s="10" t="s">
        <v>5016</v>
      </c>
      <c r="Y4577" s="10" t="s">
        <v>4980</v>
      </c>
      <c r="Z4577" s="9" t="s">
        <v>4994</v>
      </c>
      <c r="AA4577" s="9" t="s">
        <v>5732</v>
      </c>
      <c r="AB4577" s="9" t="s">
        <v>5005</v>
      </c>
      <c r="AC4577" s="9" t="s">
        <v>4999</v>
      </c>
      <c r="AD4577" s="29"/>
      <c r="AE4577" s="20" t="str">
        <f>VLOOKUP(E4577,'FILIAIS PETZ'!A:Q,17,0)</f>
        <v>SP7</v>
      </c>
      <c r="AF4577" s="20" t="str">
        <f>VLOOKUP(E4577,'FILIAIS PETZ'!A:Q,3,0)</f>
        <v>FELICIO</v>
      </c>
      <c r="AG4577" s="20" t="str">
        <f>VLOOKUP(E4577,'FILIAIS PETZ'!A:Q,2,0)</f>
        <v>R3</v>
      </c>
      <c r="AH4577" s="75">
        <v>2330</v>
      </c>
      <c r="AI4577" s="16" t="s">
        <v>8965</v>
      </c>
      <c r="AJ4577" s="90">
        <f>VLOOKUP(E4577,'FILIAIS PETZ'!$A$2:$K$2000,11,0)</f>
        <v>18328118002667</v>
      </c>
      <c r="AK4577" s="44">
        <f t="shared" si="301"/>
        <v>18328118002667</v>
      </c>
    </row>
    <row r="4578" spans="1:37" s="14" customFormat="1" ht="15" customHeight="1" thickBot="1" x14ac:dyDescent="0.25">
      <c r="A4578" s="84" t="str">
        <f>J4578</f>
        <v>PREVENTIVA</v>
      </c>
      <c r="B4578" s="18">
        <f>VLOOKUP(C4578,FORNECEDORES!D:E,2,0)</f>
        <v>4722</v>
      </c>
      <c r="C4578" s="19" t="str">
        <f>VLOOKUP(D4578,FORNECEDORES!A:D,4,0)</f>
        <v>08.100.057/0001-74</v>
      </c>
      <c r="D4578" s="13" t="s">
        <v>6219</v>
      </c>
      <c r="E4578" s="20" t="str">
        <f t="shared" si="300"/>
        <v>04 0073</v>
      </c>
      <c r="F4578" s="28" t="s">
        <v>4953</v>
      </c>
      <c r="G4578" s="21" t="str">
        <f>VLOOKUP(E4578,'FILIAIS PETZ'!A:E,5,0)</f>
        <v>PETZ CAMPO GRANDE</v>
      </c>
      <c r="H4578" s="20" t="str">
        <f>VLOOKUP(E4578,'FILIAIS PETZ'!A:D,4,0)</f>
        <v>CGDE-MS</v>
      </c>
      <c r="I4578" s="46">
        <v>45505</v>
      </c>
      <c r="J4578" s="9" t="s">
        <v>4980</v>
      </c>
      <c r="K4578" s="84" t="s">
        <v>5858</v>
      </c>
      <c r="L4578" s="83" t="s">
        <v>12187</v>
      </c>
      <c r="M4578" s="46">
        <v>45516</v>
      </c>
      <c r="N4578" s="46">
        <v>45546</v>
      </c>
      <c r="O4578" s="46">
        <v>45527</v>
      </c>
      <c r="P4578" s="91" t="s">
        <v>4998</v>
      </c>
      <c r="Q4578" s="84">
        <v>3</v>
      </c>
      <c r="R4578" s="91">
        <v>1</v>
      </c>
      <c r="S4578" s="9" t="s">
        <v>4983</v>
      </c>
      <c r="T4578" s="9" t="s">
        <v>32</v>
      </c>
      <c r="U4578" s="9">
        <v>11002</v>
      </c>
      <c r="V4578" s="9">
        <v>11002</v>
      </c>
      <c r="W4578" s="9"/>
      <c r="X4578" s="10" t="s">
        <v>5016</v>
      </c>
      <c r="Y4578" s="9" t="s">
        <v>4994</v>
      </c>
      <c r="Z4578" s="9" t="s">
        <v>4994</v>
      </c>
      <c r="AA4578" s="9" t="s">
        <v>5732</v>
      </c>
      <c r="AB4578" s="10" t="s">
        <v>5040</v>
      </c>
      <c r="AC4578" s="9" t="s">
        <v>4999</v>
      </c>
      <c r="AD4578" s="29"/>
      <c r="AE4578" s="20" t="str">
        <f>VLOOKUP(E4578,'FILIAIS PETZ'!A:Q,17,0)</f>
        <v>CO-1</v>
      </c>
      <c r="AF4578" s="20" t="str">
        <f>VLOOKUP(E4578,'FILIAIS PETZ'!A:Q,3,0)</f>
        <v>FELICIO</v>
      </c>
      <c r="AG4578" s="20" t="str">
        <f>VLOOKUP(E4578,'FILIAIS PETZ'!A:Q,2,0)</f>
        <v>R3</v>
      </c>
      <c r="AH4578" s="75">
        <v>2330</v>
      </c>
      <c r="AI4578" s="16" t="s">
        <v>8965</v>
      </c>
      <c r="AJ4578" s="43">
        <f>VLOOKUP(E4578,'FILIAIS PETZ'!$A$2:$K$2000,11,0)</f>
        <v>18328118007383</v>
      </c>
      <c r="AK4578" s="44">
        <f t="shared" si="301"/>
        <v>18328118007383</v>
      </c>
    </row>
    <row r="4579" spans="1:37" s="14" customFormat="1" ht="15" customHeight="1" thickBot="1" x14ac:dyDescent="0.25">
      <c r="A4579" s="9" t="e">
        <f>#REF!</f>
        <v>#REF!</v>
      </c>
      <c r="B4579" s="18">
        <f>VLOOKUP(C4579,FORNECEDORES!D:E,2,0)</f>
        <v>165145</v>
      </c>
      <c r="C4579" s="19" t="str">
        <f>VLOOKUP(D4579,FORNECEDORES!A:D,4,0)</f>
        <v>27.093.558/0030-50</v>
      </c>
      <c r="D4579" s="13" t="s">
        <v>7141</v>
      </c>
      <c r="E4579" s="20" t="str">
        <f t="shared" si="300"/>
        <v>04 0029</v>
      </c>
      <c r="F4579" s="28" t="s">
        <v>4965</v>
      </c>
      <c r="G4579" s="21" t="str">
        <f>VLOOKUP(E4579,'FILIAIS PETZ'!A:E,5,0)</f>
        <v>PETZ PASSEIO DAS AGUAS</v>
      </c>
      <c r="H4579" s="20" t="str">
        <f>VLOOKUP(E4579,'FILIAIS PETZ'!A:D,4,0)</f>
        <v>PSAG-GO</v>
      </c>
      <c r="I4579" s="46">
        <v>45505</v>
      </c>
      <c r="J4579" s="9" t="s">
        <v>4980</v>
      </c>
      <c r="K4579" s="84" t="s">
        <v>5858</v>
      </c>
      <c r="L4579" s="83" t="s">
        <v>13194</v>
      </c>
      <c r="M4579" s="46">
        <v>45555</v>
      </c>
      <c r="N4579" s="46">
        <v>45581</v>
      </c>
      <c r="O4579" s="46">
        <v>45559</v>
      </c>
      <c r="P4579" s="91" t="s">
        <v>4998</v>
      </c>
      <c r="Q4579" s="84">
        <v>3</v>
      </c>
      <c r="R4579" s="91">
        <v>1</v>
      </c>
      <c r="S4579" s="9" t="s">
        <v>4983</v>
      </c>
      <c r="T4579" s="9" t="s">
        <v>32</v>
      </c>
      <c r="U4579" s="9">
        <v>11002</v>
      </c>
      <c r="V4579" s="9">
        <v>11002</v>
      </c>
      <c r="W4579" s="9"/>
      <c r="X4579" s="10" t="s">
        <v>5016</v>
      </c>
      <c r="Y4579" s="10" t="s">
        <v>4980</v>
      </c>
      <c r="Z4579" s="9" t="s">
        <v>4994</v>
      </c>
      <c r="AA4579" s="9" t="s">
        <v>5732</v>
      </c>
      <c r="AB4579" s="9" t="s">
        <v>5005</v>
      </c>
      <c r="AC4579" s="9" t="s">
        <v>4999</v>
      </c>
      <c r="AD4579" s="29"/>
      <c r="AE4579" s="20" t="str">
        <f>VLOOKUP(E4579,'FILIAIS PETZ'!A:Q,17,0)</f>
        <v>CO-2</v>
      </c>
      <c r="AF4579" s="20" t="str">
        <f>VLOOKUP(E4579,'FILIAIS PETZ'!A:Q,3,0)</f>
        <v>FELICIO</v>
      </c>
      <c r="AG4579" s="20" t="str">
        <f>VLOOKUP(E4579,'FILIAIS PETZ'!A:Q,2,0)</f>
        <v>R3</v>
      </c>
      <c r="AH4579" s="75">
        <v>2330</v>
      </c>
      <c r="AI4579" s="16" t="s">
        <v>8965</v>
      </c>
      <c r="AJ4579" s="90">
        <f>VLOOKUP(E4579,'FILIAIS PETZ'!$A$2:$K$2000,11,0)</f>
        <v>18328118002900</v>
      </c>
      <c r="AK4579" s="44">
        <f t="shared" si="301"/>
        <v>18328118002900</v>
      </c>
    </row>
    <row r="4580" spans="1:37" s="14" customFormat="1" ht="15" customHeight="1" thickBot="1" x14ac:dyDescent="0.25">
      <c r="A4580" s="9" t="e">
        <f>#REF!</f>
        <v>#REF!</v>
      </c>
      <c r="B4580" s="18">
        <f>VLOOKUP(C4580,FORNECEDORES!D:E,2,0)</f>
        <v>255287</v>
      </c>
      <c r="C4580" s="19" t="str">
        <f>VLOOKUP(D4580,FORNECEDORES!A:D,4,0)</f>
        <v>27.093.558/0060-75</v>
      </c>
      <c r="D4580" s="13" t="s">
        <v>7158</v>
      </c>
      <c r="E4580" s="20" t="str">
        <f t="shared" si="300"/>
        <v>04 0032</v>
      </c>
      <c r="F4580" s="28" t="s">
        <v>4951</v>
      </c>
      <c r="G4580" s="21" t="str">
        <f>VLOOKUP(E4580,'FILIAIS PETZ'!A:E,5,0)</f>
        <v>PETZ JAGUARE</v>
      </c>
      <c r="H4580" s="20" t="str">
        <f>VLOOKUP(E4580,'FILIAIS PETZ'!A:D,4,0)</f>
        <v>JGRE-SP</v>
      </c>
      <c r="I4580" s="46">
        <v>45505</v>
      </c>
      <c r="J4580" s="9" t="s">
        <v>4980</v>
      </c>
      <c r="K4580" s="84" t="s">
        <v>5858</v>
      </c>
      <c r="L4580" s="83" t="s">
        <v>13185</v>
      </c>
      <c r="M4580" s="46">
        <v>45555</v>
      </c>
      <c r="N4580" s="46">
        <v>45581</v>
      </c>
      <c r="O4580" s="46">
        <v>45559</v>
      </c>
      <c r="P4580" s="91" t="s">
        <v>4998</v>
      </c>
      <c r="Q4580" s="84">
        <v>3</v>
      </c>
      <c r="R4580" s="91">
        <v>1</v>
      </c>
      <c r="S4580" s="9" t="s">
        <v>4983</v>
      </c>
      <c r="T4580" s="9" t="s">
        <v>32</v>
      </c>
      <c r="U4580" s="9">
        <v>11002</v>
      </c>
      <c r="V4580" s="9">
        <v>11002</v>
      </c>
      <c r="W4580" s="9"/>
      <c r="X4580" s="10" t="s">
        <v>5016</v>
      </c>
      <c r="Y4580" s="10" t="s">
        <v>4980</v>
      </c>
      <c r="Z4580" s="9" t="s">
        <v>4994</v>
      </c>
      <c r="AA4580" s="9" t="s">
        <v>5732</v>
      </c>
      <c r="AB4580" s="9" t="s">
        <v>5005</v>
      </c>
      <c r="AC4580" s="9" t="s">
        <v>4999</v>
      </c>
      <c r="AD4580" s="29"/>
      <c r="AE4580" s="20" t="str">
        <f>VLOOKUP(E4580,'FILIAIS PETZ'!A:Q,17,0)</f>
        <v>SP7</v>
      </c>
      <c r="AF4580" s="20" t="str">
        <f>VLOOKUP(E4580,'FILIAIS PETZ'!A:Q,3,0)</f>
        <v>FELICIO</v>
      </c>
      <c r="AG4580" s="20" t="str">
        <f>VLOOKUP(E4580,'FILIAIS PETZ'!A:Q,2,0)</f>
        <v>R3</v>
      </c>
      <c r="AH4580" s="75">
        <v>2330</v>
      </c>
      <c r="AI4580" s="16" t="s">
        <v>8965</v>
      </c>
      <c r="AJ4580" s="90">
        <f>VLOOKUP(E4580,'FILIAIS PETZ'!$A$2:$K$2000,11,0)</f>
        <v>18328118003205</v>
      </c>
      <c r="AK4580" s="44">
        <f t="shared" si="301"/>
        <v>18328118003205</v>
      </c>
    </row>
    <row r="4581" spans="1:37" s="14" customFormat="1" ht="15" customHeight="1" thickBot="1" x14ac:dyDescent="0.25">
      <c r="A4581" s="9" t="e">
        <f>#REF!</f>
        <v>#REF!</v>
      </c>
      <c r="B4581" s="18">
        <f>VLOOKUP(C4581,FORNECEDORES!D:E,2,0)</f>
        <v>165145</v>
      </c>
      <c r="C4581" s="19" t="str">
        <f>VLOOKUP(D4581,FORNECEDORES!A:D,4,0)</f>
        <v>27.093.558/0030-50</v>
      </c>
      <c r="D4581" s="13" t="s">
        <v>7141</v>
      </c>
      <c r="E4581" s="20" t="str">
        <f t="shared" si="300"/>
        <v>04 0033</v>
      </c>
      <c r="F4581" s="28" t="s">
        <v>4933</v>
      </c>
      <c r="G4581" s="21" t="str">
        <f>VLOOKUP(E4581,'FILIAIS PETZ'!A:E,5,0)</f>
        <v>PETZ PARQUE FLAMBOYANT</v>
      </c>
      <c r="H4581" s="20" t="str">
        <f>VLOOKUP(E4581,'FILIAIS PETZ'!A:D,4,0)</f>
        <v>FBYT-GO</v>
      </c>
      <c r="I4581" s="46">
        <v>45505</v>
      </c>
      <c r="J4581" s="9" t="s">
        <v>4980</v>
      </c>
      <c r="K4581" s="84" t="s">
        <v>5858</v>
      </c>
      <c r="L4581" s="83" t="s">
        <v>13175</v>
      </c>
      <c r="M4581" s="46">
        <v>45555</v>
      </c>
      <c r="N4581" s="46">
        <v>45581</v>
      </c>
      <c r="O4581" s="46">
        <v>45559</v>
      </c>
      <c r="P4581" s="91" t="s">
        <v>4998</v>
      </c>
      <c r="Q4581" s="84">
        <v>3</v>
      </c>
      <c r="R4581" s="91">
        <v>1</v>
      </c>
      <c r="S4581" s="9" t="s">
        <v>4983</v>
      </c>
      <c r="T4581" s="9" t="s">
        <v>32</v>
      </c>
      <c r="U4581" s="9">
        <v>11002</v>
      </c>
      <c r="V4581" s="9">
        <v>11002</v>
      </c>
      <c r="W4581" s="9"/>
      <c r="X4581" s="10" t="s">
        <v>5016</v>
      </c>
      <c r="Y4581" s="10" t="s">
        <v>4980</v>
      </c>
      <c r="Z4581" s="9" t="s">
        <v>4994</v>
      </c>
      <c r="AA4581" s="9" t="s">
        <v>5732</v>
      </c>
      <c r="AB4581" s="9" t="s">
        <v>5005</v>
      </c>
      <c r="AC4581" s="9" t="s">
        <v>4999</v>
      </c>
      <c r="AD4581" s="29"/>
      <c r="AE4581" s="20" t="str">
        <f>VLOOKUP(E4581,'FILIAIS PETZ'!A:Q,17,0)</f>
        <v>CO-2</v>
      </c>
      <c r="AF4581" s="20" t="str">
        <f>VLOOKUP(E4581,'FILIAIS PETZ'!A:Q,3,0)</f>
        <v>FELICIO</v>
      </c>
      <c r="AG4581" s="20" t="str">
        <f>VLOOKUP(E4581,'FILIAIS PETZ'!A:Q,2,0)</f>
        <v>R3</v>
      </c>
      <c r="AH4581" s="75">
        <v>2330</v>
      </c>
      <c r="AI4581" s="16" t="s">
        <v>8965</v>
      </c>
      <c r="AJ4581" s="90">
        <f>VLOOKUP(E4581,'FILIAIS PETZ'!$A$2:$K$2000,11,0)</f>
        <v>18328118003477</v>
      </c>
      <c r="AK4581" s="44">
        <f t="shared" si="301"/>
        <v>18328118003477</v>
      </c>
    </row>
    <row r="4582" spans="1:37" s="14" customFormat="1" ht="15" customHeight="1" thickBot="1" x14ac:dyDescent="0.25">
      <c r="A4582" s="9" t="e">
        <f>#REF!</f>
        <v>#REF!</v>
      </c>
      <c r="B4582" s="18">
        <f>VLOOKUP(C4582,FORNECEDORES!D:E,2,0)</f>
        <v>4990</v>
      </c>
      <c r="C4582" s="19" t="str">
        <f>VLOOKUP(D4582,FORNECEDORES!A:D,4,0)</f>
        <v>27.093.558/0012-78</v>
      </c>
      <c r="D4582" s="13" t="s">
        <v>7133</v>
      </c>
      <c r="E4582" s="20" t="str">
        <f t="shared" si="300"/>
        <v>04 0038</v>
      </c>
      <c r="F4582" s="28" t="s">
        <v>4979</v>
      </c>
      <c r="G4582" s="21" t="str">
        <f>VLOOKUP(E4582,'FILIAIS PETZ'!A:E,5,0)</f>
        <v>PETZ CENTER MINAS</v>
      </c>
      <c r="H4582" s="20" t="str">
        <f>VLOOKUP(E4582,'FILIAIS PETZ'!A:D,4,0)</f>
        <v>CTMN-MG</v>
      </c>
      <c r="I4582" s="46">
        <v>45505</v>
      </c>
      <c r="J4582" s="9" t="s">
        <v>4980</v>
      </c>
      <c r="K4582" s="84" t="s">
        <v>5858</v>
      </c>
      <c r="L4582" s="83" t="s">
        <v>13167</v>
      </c>
      <c r="M4582" s="46">
        <v>45555</v>
      </c>
      <c r="N4582" s="46">
        <v>45581</v>
      </c>
      <c r="O4582" s="46">
        <v>45559</v>
      </c>
      <c r="P4582" s="91" t="s">
        <v>4998</v>
      </c>
      <c r="Q4582" s="84">
        <v>3</v>
      </c>
      <c r="R4582" s="91">
        <v>1</v>
      </c>
      <c r="S4582" s="9" t="s">
        <v>4983</v>
      </c>
      <c r="T4582" s="9" t="s">
        <v>32</v>
      </c>
      <c r="U4582" s="9">
        <v>11002</v>
      </c>
      <c r="V4582" s="9">
        <v>11002</v>
      </c>
      <c r="W4582" s="9"/>
      <c r="X4582" s="10" t="s">
        <v>5016</v>
      </c>
      <c r="Y4582" s="10" t="s">
        <v>4980</v>
      </c>
      <c r="Z4582" s="9" t="s">
        <v>4994</v>
      </c>
      <c r="AA4582" s="9" t="s">
        <v>5732</v>
      </c>
      <c r="AB4582" s="9" t="s">
        <v>5005</v>
      </c>
      <c r="AC4582" s="9" t="s">
        <v>4999</v>
      </c>
      <c r="AD4582" s="29"/>
      <c r="AE4582" s="20" t="str">
        <f>VLOOKUP(E4582,'FILIAIS PETZ'!A:Q,17,0)</f>
        <v>MG-2</v>
      </c>
      <c r="AF4582" s="20" t="str">
        <f>VLOOKUP(E4582,'FILIAIS PETZ'!A:Q,3,0)</f>
        <v>FELICIO</v>
      </c>
      <c r="AG4582" s="20" t="str">
        <f>VLOOKUP(E4582,'FILIAIS PETZ'!A:Q,2,0)</f>
        <v>R3</v>
      </c>
      <c r="AH4582" s="75">
        <v>2330</v>
      </c>
      <c r="AI4582" s="16" t="s">
        <v>8965</v>
      </c>
      <c r="AJ4582" s="90">
        <f>VLOOKUP(E4582,'FILIAIS PETZ'!$A$2:$K$2000,11,0)</f>
        <v>18328118003710</v>
      </c>
      <c r="AK4582" s="44">
        <f t="shared" si="301"/>
        <v>18328118003710</v>
      </c>
    </row>
    <row r="4583" spans="1:37" s="14" customFormat="1" ht="15" customHeight="1" thickBot="1" x14ac:dyDescent="0.25">
      <c r="A4583" s="9" t="e">
        <f>#REF!</f>
        <v>#REF!</v>
      </c>
      <c r="B4583" s="18">
        <f>VLOOKUP(C4583,FORNECEDORES!D:E,2,0)</f>
        <v>4990</v>
      </c>
      <c r="C4583" s="19" t="str">
        <f>VLOOKUP(D4583,FORNECEDORES!A:D,4,0)</f>
        <v>27.093.558/0012-78</v>
      </c>
      <c r="D4583" s="13" t="s">
        <v>7133</v>
      </c>
      <c r="E4583" s="20" t="str">
        <f t="shared" si="300"/>
        <v>04 0040</v>
      </c>
      <c r="F4583" s="28" t="s">
        <v>4943</v>
      </c>
      <c r="G4583" s="21" t="str">
        <f>VLOOKUP(E4583,'FILIAIS PETZ'!A:E,5,0)</f>
        <v>PETZ NOSSA SENHORA DO CARMO</v>
      </c>
      <c r="H4583" s="20" t="str">
        <f>VLOOKUP(E4583,'FILIAIS PETZ'!A:D,4,0)</f>
        <v>NSCA-MG</v>
      </c>
      <c r="I4583" s="46">
        <v>45505</v>
      </c>
      <c r="J4583" s="9" t="s">
        <v>4980</v>
      </c>
      <c r="K4583" s="84" t="s">
        <v>5858</v>
      </c>
      <c r="L4583" s="83" t="s">
        <v>13188</v>
      </c>
      <c r="M4583" s="46">
        <v>45555</v>
      </c>
      <c r="N4583" s="46">
        <v>45581</v>
      </c>
      <c r="O4583" s="46">
        <v>45559</v>
      </c>
      <c r="P4583" s="91" t="s">
        <v>4998</v>
      </c>
      <c r="Q4583" s="84">
        <v>3</v>
      </c>
      <c r="R4583" s="91">
        <v>1</v>
      </c>
      <c r="S4583" s="9" t="s">
        <v>4983</v>
      </c>
      <c r="T4583" s="9" t="s">
        <v>32</v>
      </c>
      <c r="U4583" s="9">
        <v>11002</v>
      </c>
      <c r="V4583" s="9">
        <v>11002</v>
      </c>
      <c r="W4583" s="9"/>
      <c r="X4583" s="10" t="s">
        <v>5016</v>
      </c>
      <c r="Y4583" s="10" t="s">
        <v>4980</v>
      </c>
      <c r="Z4583" s="9" t="s">
        <v>4994</v>
      </c>
      <c r="AA4583" s="9" t="s">
        <v>5732</v>
      </c>
      <c r="AB4583" s="9" t="s">
        <v>5005</v>
      </c>
      <c r="AC4583" s="9" t="s">
        <v>4999</v>
      </c>
      <c r="AD4583" s="29"/>
      <c r="AE4583" s="20" t="str">
        <f>VLOOKUP(E4583,'FILIAIS PETZ'!A:Q,17,0)</f>
        <v>MG-1</v>
      </c>
      <c r="AF4583" s="20" t="str">
        <f>VLOOKUP(E4583,'FILIAIS PETZ'!A:Q,3,0)</f>
        <v>FELICIO</v>
      </c>
      <c r="AG4583" s="20" t="str">
        <f>VLOOKUP(E4583,'FILIAIS PETZ'!A:Q,2,0)</f>
        <v>R3</v>
      </c>
      <c r="AH4583" s="75">
        <v>4660</v>
      </c>
      <c r="AI4583" s="16" t="s">
        <v>8965</v>
      </c>
      <c r="AJ4583" s="90">
        <f>VLOOKUP(E4583,'FILIAIS PETZ'!$A$2:$K$2000,11,0)</f>
        <v>18328118003981</v>
      </c>
      <c r="AK4583" s="44">
        <f t="shared" si="301"/>
        <v>18328118003981</v>
      </c>
    </row>
    <row r="4584" spans="1:37" s="14" customFormat="1" ht="15" customHeight="1" thickBot="1" x14ac:dyDescent="0.25">
      <c r="A4584" s="84" t="str">
        <f>J4584</f>
        <v>PREVENTIVA</v>
      </c>
      <c r="B4584" s="18">
        <f>VLOOKUP(C4584,FORNECEDORES!D:E,2,0)</f>
        <v>4722</v>
      </c>
      <c r="C4584" s="19" t="str">
        <f>VLOOKUP(D4584,FORNECEDORES!A:D,4,0)</f>
        <v>08.100.057/0001-74</v>
      </c>
      <c r="D4584" s="13" t="s">
        <v>6219</v>
      </c>
      <c r="E4584" s="20" t="str">
        <f t="shared" si="300"/>
        <v>04 0146</v>
      </c>
      <c r="F4584" s="28" t="s">
        <v>4947</v>
      </c>
      <c r="G4584" s="21" t="str">
        <f>VLOOKUP(E4584,'FILIAIS PETZ'!A:E,5,0)</f>
        <v>PETZ DJALMA BATISTA</v>
      </c>
      <c r="H4584" s="20" t="str">
        <f>VLOOKUP(E4584,'FILIAIS PETZ'!A:D,4,0)</f>
        <v>DJBA-AM</v>
      </c>
      <c r="I4584" s="46">
        <v>45505</v>
      </c>
      <c r="J4584" s="9" t="s">
        <v>4980</v>
      </c>
      <c r="K4584" s="84" t="s">
        <v>5858</v>
      </c>
      <c r="L4584" s="83" t="s">
        <v>5493</v>
      </c>
      <c r="M4584" s="46">
        <v>45516</v>
      </c>
      <c r="N4584" s="46">
        <v>45546</v>
      </c>
      <c r="O4584" s="46">
        <v>45527</v>
      </c>
      <c r="P4584" s="91" t="s">
        <v>4998</v>
      </c>
      <c r="Q4584" s="84">
        <v>3</v>
      </c>
      <c r="R4584" s="91">
        <v>1</v>
      </c>
      <c r="S4584" s="9" t="s">
        <v>4983</v>
      </c>
      <c r="T4584" s="9" t="s">
        <v>32</v>
      </c>
      <c r="U4584" s="9">
        <v>11002</v>
      </c>
      <c r="V4584" s="9">
        <v>11002</v>
      </c>
      <c r="W4584" s="9"/>
      <c r="X4584" s="10" t="s">
        <v>5016</v>
      </c>
      <c r="Y4584" s="9" t="s">
        <v>4994</v>
      </c>
      <c r="Z4584" s="9" t="s">
        <v>4994</v>
      </c>
      <c r="AA4584" s="9" t="s">
        <v>5732</v>
      </c>
      <c r="AB4584" s="10" t="s">
        <v>5040</v>
      </c>
      <c r="AC4584" s="9" t="s">
        <v>4999</v>
      </c>
      <c r="AD4584" s="29"/>
      <c r="AE4584" s="20" t="str">
        <f>VLOOKUP(E4584,'FILIAIS PETZ'!A:Q,17,0)</f>
        <v>CO-3</v>
      </c>
      <c r="AF4584" s="20" t="str">
        <f>VLOOKUP(E4584,'FILIAIS PETZ'!A:Q,3,0)</f>
        <v>FELICIO</v>
      </c>
      <c r="AG4584" s="20" t="str">
        <f>VLOOKUP(E4584,'FILIAIS PETZ'!A:Q,2,0)</f>
        <v>R3</v>
      </c>
      <c r="AH4584" s="75">
        <v>5570</v>
      </c>
      <c r="AI4584" s="16" t="s">
        <v>8965</v>
      </c>
      <c r="AJ4584" s="43">
        <f>VLOOKUP(E4584,'FILIAIS PETZ'!$A$2:$K$2000,11,0)</f>
        <v>18328118013782</v>
      </c>
      <c r="AK4584" s="44">
        <f t="shared" si="301"/>
        <v>18328118013782</v>
      </c>
    </row>
    <row r="4585" spans="1:37" s="14" customFormat="1" ht="15" customHeight="1" thickBot="1" x14ac:dyDescent="0.25">
      <c r="A4585" s="84" t="str">
        <f>J4585</f>
        <v>PREVENTIVA</v>
      </c>
      <c r="B4585" s="18">
        <f>VLOOKUP(C4585,FORNECEDORES!D:E,2,0)</f>
        <v>4722</v>
      </c>
      <c r="C4585" s="19" t="str">
        <f>VLOOKUP(D4585,FORNECEDORES!A:D,4,0)</f>
        <v>08.100.057/0001-74</v>
      </c>
      <c r="D4585" s="13" t="s">
        <v>6219</v>
      </c>
      <c r="E4585" s="20" t="str">
        <f t="shared" si="300"/>
        <v>04 0144</v>
      </c>
      <c r="F4585" s="28" t="s">
        <v>4938</v>
      </c>
      <c r="G4585" s="21" t="str">
        <f>VLOOKUP(E4585,'FILIAIS PETZ'!A:E,5,0)</f>
        <v>PETZ FERNANDO CORREA</v>
      </c>
      <c r="H4585" s="20" t="str">
        <f>VLOOKUP(E4585,'FILIAIS PETZ'!A:D,4,0)</f>
        <v>FCOR-MT</v>
      </c>
      <c r="I4585" s="46">
        <v>45505</v>
      </c>
      <c r="J4585" s="9" t="s">
        <v>4980</v>
      </c>
      <c r="K4585" s="84" t="s">
        <v>5858</v>
      </c>
      <c r="L4585" s="83" t="s">
        <v>8848</v>
      </c>
      <c r="M4585" s="46">
        <v>45516</v>
      </c>
      <c r="N4585" s="46">
        <v>45546</v>
      </c>
      <c r="O4585" s="46">
        <v>45527</v>
      </c>
      <c r="P4585" s="91" t="s">
        <v>4998</v>
      </c>
      <c r="Q4585" s="84">
        <v>3</v>
      </c>
      <c r="R4585" s="91">
        <v>1</v>
      </c>
      <c r="S4585" s="9" t="s">
        <v>4983</v>
      </c>
      <c r="T4585" s="9" t="s">
        <v>32</v>
      </c>
      <c r="U4585" s="9">
        <v>11002</v>
      </c>
      <c r="V4585" s="9">
        <v>11002</v>
      </c>
      <c r="W4585" s="9"/>
      <c r="X4585" s="10" t="s">
        <v>5016</v>
      </c>
      <c r="Y4585" s="9" t="s">
        <v>4994</v>
      </c>
      <c r="Z4585" s="9" t="s">
        <v>4994</v>
      </c>
      <c r="AA4585" s="9" t="s">
        <v>5732</v>
      </c>
      <c r="AB4585" s="10" t="s">
        <v>5040</v>
      </c>
      <c r="AC4585" s="9" t="s">
        <v>4999</v>
      </c>
      <c r="AD4585" s="29"/>
      <c r="AE4585" s="20" t="str">
        <f>VLOOKUP(E4585,'FILIAIS PETZ'!A:Q,17,0)</f>
        <v>CO-3</v>
      </c>
      <c r="AF4585" s="20" t="str">
        <f>VLOOKUP(E4585,'FILIAIS PETZ'!A:Q,3,0)</f>
        <v>FELICIO</v>
      </c>
      <c r="AG4585" s="20" t="str">
        <f>VLOOKUP(E4585,'FILIAIS PETZ'!A:Q,2,0)</f>
        <v>R3</v>
      </c>
      <c r="AH4585" s="75">
        <v>2330</v>
      </c>
      <c r="AI4585" s="16" t="s">
        <v>8965</v>
      </c>
      <c r="AJ4585" s="43">
        <f>VLOOKUP(E4585,'FILIAIS PETZ'!$A$2:$K$2000,11,0)</f>
        <v>18328118014169</v>
      </c>
      <c r="AK4585" s="44">
        <f t="shared" si="301"/>
        <v>18328118014169</v>
      </c>
    </row>
    <row r="4586" spans="1:37" s="14" customFormat="1" ht="15" customHeight="1" thickBot="1" x14ac:dyDescent="0.25">
      <c r="A4586" s="9" t="e">
        <f>#REF!</f>
        <v>#REF!</v>
      </c>
      <c r="B4586" s="18">
        <f>VLOOKUP(C4586,FORNECEDORES!D:E,2,0)</f>
        <v>132859</v>
      </c>
      <c r="C4586" s="19" t="str">
        <f>VLOOKUP(D4586,FORNECEDORES!A:D,4,0)</f>
        <v>27.093.558/0006-20</v>
      </c>
      <c r="D4586" s="13" t="s">
        <v>7131</v>
      </c>
      <c r="E4586" s="20" t="str">
        <f t="shared" si="300"/>
        <v>04 0048</v>
      </c>
      <c r="F4586" s="28" t="s">
        <v>4970</v>
      </c>
      <c r="G4586" s="21" t="str">
        <f>VLOOKUP(E4586,'FILIAIS PETZ'!A:E,5,0)</f>
        <v>PETZ BRASILIA EPIA</v>
      </c>
      <c r="H4586" s="20" t="str">
        <f>VLOOKUP(E4586,'FILIAIS PETZ'!A:D,4,0)</f>
        <v>EPIA-DF</v>
      </c>
      <c r="I4586" s="46">
        <v>45505</v>
      </c>
      <c r="J4586" s="9" t="s">
        <v>4980</v>
      </c>
      <c r="K4586" s="84" t="s">
        <v>5858</v>
      </c>
      <c r="L4586" s="83" t="s">
        <v>13160</v>
      </c>
      <c r="M4586" s="46">
        <v>45555</v>
      </c>
      <c r="N4586" s="46">
        <v>45581</v>
      </c>
      <c r="O4586" s="46">
        <v>45559</v>
      </c>
      <c r="P4586" s="91" t="s">
        <v>4998</v>
      </c>
      <c r="Q4586" s="84">
        <v>3</v>
      </c>
      <c r="R4586" s="91">
        <v>1</v>
      </c>
      <c r="S4586" s="9" t="s">
        <v>4983</v>
      </c>
      <c r="T4586" s="9" t="s">
        <v>32</v>
      </c>
      <c r="U4586" s="9">
        <v>11002</v>
      </c>
      <c r="V4586" s="9">
        <v>11002</v>
      </c>
      <c r="W4586" s="9"/>
      <c r="X4586" s="10" t="s">
        <v>5016</v>
      </c>
      <c r="Y4586" s="10" t="s">
        <v>4980</v>
      </c>
      <c r="Z4586" s="9" t="s">
        <v>4994</v>
      </c>
      <c r="AA4586" s="9" t="s">
        <v>5732</v>
      </c>
      <c r="AB4586" s="9" t="s">
        <v>5005</v>
      </c>
      <c r="AC4586" s="9" t="s">
        <v>4999</v>
      </c>
      <c r="AD4586" s="29"/>
      <c r="AE4586" s="20" t="str">
        <f>VLOOKUP(E4586,'FILIAIS PETZ'!A:Q,17,0)</f>
        <v>CO-2</v>
      </c>
      <c r="AF4586" s="20" t="str">
        <f>VLOOKUP(E4586,'FILIAIS PETZ'!A:Q,3,0)</f>
        <v>FELICIO</v>
      </c>
      <c r="AG4586" s="20" t="str">
        <f>VLOOKUP(E4586,'FILIAIS PETZ'!A:Q,2,0)</f>
        <v>R3</v>
      </c>
      <c r="AH4586" s="75">
        <v>2330</v>
      </c>
      <c r="AI4586" s="16" t="s">
        <v>8965</v>
      </c>
      <c r="AJ4586" s="90">
        <f>VLOOKUP(E4586,'FILIAIS PETZ'!$A$2:$K$2000,11,0)</f>
        <v>18328118004368</v>
      </c>
      <c r="AK4586" s="44">
        <f t="shared" si="301"/>
        <v>18328118004368</v>
      </c>
    </row>
    <row r="4587" spans="1:37" s="14" customFormat="1" ht="15" customHeight="1" thickBot="1" x14ac:dyDescent="0.25">
      <c r="A4587" s="9" t="e">
        <f>#REF!</f>
        <v>#REF!</v>
      </c>
      <c r="B4587" s="18">
        <f>VLOOKUP(C4587,FORNECEDORES!D:E,2,0)</f>
        <v>255287</v>
      </c>
      <c r="C4587" s="19" t="str">
        <f>VLOOKUP(D4587,FORNECEDORES!A:D,4,0)</f>
        <v>27.093.558/0060-75</v>
      </c>
      <c r="D4587" s="13" t="s">
        <v>7158</v>
      </c>
      <c r="E4587" s="20" t="str">
        <f t="shared" si="300"/>
        <v>04 0051</v>
      </c>
      <c r="F4587" s="28" t="s">
        <v>4948</v>
      </c>
      <c r="G4587" s="21" t="str">
        <f>VLOOKUP(E4587,'FILIAIS PETZ'!A:E,5,0)</f>
        <v>PETZ TAMBORÉ</v>
      </c>
      <c r="H4587" s="20" t="str">
        <f>VLOOKUP(E4587,'FILIAIS PETZ'!A:D,4,0)</f>
        <v>TMBO-SP</v>
      </c>
      <c r="I4587" s="46">
        <v>45505</v>
      </c>
      <c r="J4587" s="9" t="s">
        <v>4980</v>
      </c>
      <c r="K4587" s="84" t="s">
        <v>5858</v>
      </c>
      <c r="L4587" s="83" t="s">
        <v>13204</v>
      </c>
      <c r="M4587" s="46">
        <v>45555</v>
      </c>
      <c r="N4587" s="46">
        <v>45581</v>
      </c>
      <c r="O4587" s="46">
        <v>45559</v>
      </c>
      <c r="P4587" s="91" t="s">
        <v>4998</v>
      </c>
      <c r="Q4587" s="84">
        <v>3</v>
      </c>
      <c r="R4587" s="91">
        <v>1</v>
      </c>
      <c r="S4587" s="9" t="s">
        <v>4983</v>
      </c>
      <c r="T4587" s="9" t="s">
        <v>32</v>
      </c>
      <c r="U4587" s="9">
        <v>11002</v>
      </c>
      <c r="V4587" s="9">
        <v>11002</v>
      </c>
      <c r="W4587" s="9"/>
      <c r="X4587" s="10" t="s">
        <v>5016</v>
      </c>
      <c r="Y4587" s="10" t="s">
        <v>4980</v>
      </c>
      <c r="Z4587" s="9" t="s">
        <v>4994</v>
      </c>
      <c r="AA4587" s="9" t="s">
        <v>5732</v>
      </c>
      <c r="AB4587" s="9" t="s">
        <v>5005</v>
      </c>
      <c r="AC4587" s="9" t="s">
        <v>4999</v>
      </c>
      <c r="AD4587" s="29"/>
      <c r="AE4587" s="20" t="str">
        <f>VLOOKUP(E4587,'FILIAIS PETZ'!A:Q,17,0)</f>
        <v>SP7</v>
      </c>
      <c r="AF4587" s="20" t="str">
        <f>VLOOKUP(E4587,'FILIAIS PETZ'!A:Q,3,0)</f>
        <v>FELICIO</v>
      </c>
      <c r="AG4587" s="20" t="str">
        <f>VLOOKUP(E4587,'FILIAIS PETZ'!A:Q,2,0)</f>
        <v>R3</v>
      </c>
      <c r="AH4587" s="75">
        <v>2330</v>
      </c>
      <c r="AI4587" s="16" t="s">
        <v>8965</v>
      </c>
      <c r="AJ4587" s="90">
        <f>VLOOKUP(E4587,'FILIAIS PETZ'!$A$2:$K$2000,11,0)</f>
        <v>18328118004872</v>
      </c>
      <c r="AK4587" s="44">
        <f t="shared" si="301"/>
        <v>18328118004872</v>
      </c>
    </row>
    <row r="4588" spans="1:37" s="14" customFormat="1" ht="15" customHeight="1" thickBot="1" x14ac:dyDescent="0.25">
      <c r="A4588" s="9" t="e">
        <f>#REF!</f>
        <v>#REF!</v>
      </c>
      <c r="B4588" s="18">
        <f>VLOOKUP(C4588,FORNECEDORES!D:E,2,0)</f>
        <v>4990</v>
      </c>
      <c r="C4588" s="19" t="str">
        <f>VLOOKUP(D4588,FORNECEDORES!A:D,4,0)</f>
        <v>27.093.558/0012-78</v>
      </c>
      <c r="D4588" s="13" t="s">
        <v>7133</v>
      </c>
      <c r="E4588" s="20" t="str">
        <f t="shared" si="300"/>
        <v>04 0061</v>
      </c>
      <c r="F4588" s="28" t="s">
        <v>4946</v>
      </c>
      <c r="G4588" s="21" t="str">
        <f>VLOOKUP(E4588,'FILIAIS PETZ'!A:E,5,0)</f>
        <v>PETZ PAMPULHA</v>
      </c>
      <c r="H4588" s="20" t="str">
        <f>VLOOKUP(E4588,'FILIAIS PETZ'!A:D,4,0)</f>
        <v>PAMP-MG</v>
      </c>
      <c r="I4588" s="46">
        <v>45505</v>
      </c>
      <c r="J4588" s="9" t="s">
        <v>4980</v>
      </c>
      <c r="K4588" s="84" t="s">
        <v>5858</v>
      </c>
      <c r="L4588" s="83" t="s">
        <v>13191</v>
      </c>
      <c r="M4588" s="46">
        <v>45555</v>
      </c>
      <c r="N4588" s="46">
        <v>45581</v>
      </c>
      <c r="O4588" s="46">
        <v>45559</v>
      </c>
      <c r="P4588" s="91" t="s">
        <v>4998</v>
      </c>
      <c r="Q4588" s="84">
        <v>3</v>
      </c>
      <c r="R4588" s="91">
        <v>1</v>
      </c>
      <c r="S4588" s="9" t="s">
        <v>4983</v>
      </c>
      <c r="T4588" s="9" t="s">
        <v>32</v>
      </c>
      <c r="U4588" s="9">
        <v>11002</v>
      </c>
      <c r="V4588" s="9">
        <v>11002</v>
      </c>
      <c r="W4588" s="9"/>
      <c r="X4588" s="10" t="s">
        <v>5016</v>
      </c>
      <c r="Y4588" s="10" t="s">
        <v>4980</v>
      </c>
      <c r="Z4588" s="9" t="s">
        <v>4994</v>
      </c>
      <c r="AA4588" s="9" t="s">
        <v>5732</v>
      </c>
      <c r="AB4588" s="9" t="s">
        <v>5005</v>
      </c>
      <c r="AC4588" s="9" t="s">
        <v>4999</v>
      </c>
      <c r="AD4588" s="29"/>
      <c r="AE4588" s="20" t="str">
        <f>VLOOKUP(E4588,'FILIAIS PETZ'!A:Q,17,0)</f>
        <v>MG-1</v>
      </c>
      <c r="AF4588" s="20" t="str">
        <f>VLOOKUP(E4588,'FILIAIS PETZ'!A:Q,3,0)</f>
        <v>FELICIO</v>
      </c>
      <c r="AG4588" s="20" t="str">
        <f>VLOOKUP(E4588,'FILIAIS PETZ'!A:Q,2,0)</f>
        <v>R3</v>
      </c>
      <c r="AH4588" s="75">
        <v>2330</v>
      </c>
      <c r="AI4588" s="16" t="s">
        <v>8965</v>
      </c>
      <c r="AJ4588" s="90">
        <f>VLOOKUP(E4588,'FILIAIS PETZ'!$A$2:$K$2000,11,0)</f>
        <v>18328118006069</v>
      </c>
      <c r="AK4588" s="44">
        <f t="shared" si="301"/>
        <v>18328118006069</v>
      </c>
    </row>
    <row r="4589" spans="1:37" s="14" customFormat="1" ht="15" customHeight="1" thickBot="1" x14ac:dyDescent="0.25">
      <c r="A4589" s="9" t="str">
        <f>J4589</f>
        <v>PREVENTIVA</v>
      </c>
      <c r="B4589" s="18">
        <f>VLOOKUP(C4589,FORNECEDORES!D:E,2,0)</f>
        <v>132859</v>
      </c>
      <c r="C4589" s="19" t="str">
        <f>VLOOKUP(D4589,FORNECEDORES!A:D,4,0)</f>
        <v>27.093.558/0006-20</v>
      </c>
      <c r="D4589" s="13" t="s">
        <v>7131</v>
      </c>
      <c r="E4589" s="20" t="str">
        <f t="shared" si="300"/>
        <v>04 0062</v>
      </c>
      <c r="F4589" s="28" t="s">
        <v>4968</v>
      </c>
      <c r="G4589" s="21" t="str">
        <f>VLOOKUP(E4589,'FILIAIS PETZ'!A:E,5,0)</f>
        <v>PETZ BRASILIA ASA NORTE</v>
      </c>
      <c r="H4589" s="20" t="str">
        <f>VLOOKUP(E4589,'FILIAIS PETZ'!A:D,4,0)</f>
        <v>ASAN-DF</v>
      </c>
      <c r="I4589" s="46">
        <v>45505</v>
      </c>
      <c r="J4589" s="9" t="s">
        <v>4980</v>
      </c>
      <c r="K4589" s="84" t="s">
        <v>5858</v>
      </c>
      <c r="L4589" s="83" t="s">
        <v>13159</v>
      </c>
      <c r="M4589" s="46">
        <v>45555</v>
      </c>
      <c r="N4589" s="46">
        <v>45581</v>
      </c>
      <c r="O4589" s="46">
        <v>45559</v>
      </c>
      <c r="P4589" s="91" t="s">
        <v>4998</v>
      </c>
      <c r="Q4589" s="84">
        <v>3</v>
      </c>
      <c r="R4589" s="91">
        <v>1</v>
      </c>
      <c r="S4589" s="9" t="s">
        <v>4983</v>
      </c>
      <c r="T4589" s="9" t="s">
        <v>32</v>
      </c>
      <c r="U4589" s="9">
        <v>11002</v>
      </c>
      <c r="V4589" s="9">
        <v>11002</v>
      </c>
      <c r="W4589" s="9"/>
      <c r="X4589" s="10" t="s">
        <v>5016</v>
      </c>
      <c r="Y4589" s="10" t="s">
        <v>4980</v>
      </c>
      <c r="Z4589" s="9" t="s">
        <v>4994</v>
      </c>
      <c r="AA4589" s="9" t="s">
        <v>5732</v>
      </c>
      <c r="AB4589" s="9" t="s">
        <v>5005</v>
      </c>
      <c r="AC4589" s="9" t="s">
        <v>4999</v>
      </c>
      <c r="AD4589" s="29"/>
      <c r="AE4589" s="20" t="str">
        <f>VLOOKUP(E4589,'FILIAIS PETZ'!A:Q,17,0)</f>
        <v>CO-2</v>
      </c>
      <c r="AF4589" s="20" t="str">
        <f>VLOOKUP(E4589,'FILIAIS PETZ'!A:Q,3,0)</f>
        <v>FELICIO</v>
      </c>
      <c r="AG4589" s="20" t="str">
        <f>VLOOKUP(E4589,'FILIAIS PETZ'!A:Q,2,0)</f>
        <v>R3</v>
      </c>
      <c r="AH4589" s="75">
        <v>2330</v>
      </c>
      <c r="AI4589" s="16" t="s">
        <v>8965</v>
      </c>
      <c r="AJ4589" s="90">
        <f>VLOOKUP(E4589,'FILIAIS PETZ'!$A$2:$K$2000,11,0)</f>
        <v>18328118005500</v>
      </c>
      <c r="AK4589" s="44">
        <f t="shared" si="301"/>
        <v>18328118005500</v>
      </c>
    </row>
    <row r="4590" spans="1:37" s="14" customFormat="1" ht="15" customHeight="1" thickBot="1" x14ac:dyDescent="0.25">
      <c r="A4590" s="9" t="str">
        <f>J4590</f>
        <v>PREVENTIVA</v>
      </c>
      <c r="B4590" s="18">
        <f>VLOOKUP(C4590,FORNECEDORES!D:E,2,0)</f>
        <v>165145</v>
      </c>
      <c r="C4590" s="19" t="str">
        <f>VLOOKUP(D4590,FORNECEDORES!A:D,4,0)</f>
        <v>27.093.558/0030-50</v>
      </c>
      <c r="D4590" s="13" t="s">
        <v>7141</v>
      </c>
      <c r="E4590" s="20" t="str">
        <f t="shared" si="300"/>
        <v>04 0077</v>
      </c>
      <c r="F4590" s="28" t="s">
        <v>4954</v>
      </c>
      <c r="G4590" s="21" t="str">
        <f>VLOOKUP(E4590,'FILIAIS PETZ'!A:E,5,0)</f>
        <v>PETZ GOIANIA (SETOR BUENO)</v>
      </c>
      <c r="H4590" s="20" t="str">
        <f>VLOOKUP(E4590,'FILIAIS PETZ'!A:D,4,0)</f>
        <v>BT63-GO</v>
      </c>
      <c r="I4590" s="46">
        <v>45505</v>
      </c>
      <c r="J4590" s="9" t="s">
        <v>4980</v>
      </c>
      <c r="K4590" s="84" t="s">
        <v>5858</v>
      </c>
      <c r="L4590" s="83" t="s">
        <v>13178</v>
      </c>
      <c r="M4590" s="46">
        <v>45555</v>
      </c>
      <c r="N4590" s="46">
        <v>45581</v>
      </c>
      <c r="O4590" s="46">
        <v>45559</v>
      </c>
      <c r="P4590" s="91" t="s">
        <v>4998</v>
      </c>
      <c r="Q4590" s="84">
        <v>3</v>
      </c>
      <c r="R4590" s="91">
        <v>1</v>
      </c>
      <c r="S4590" s="9" t="s">
        <v>4983</v>
      </c>
      <c r="T4590" s="9" t="s">
        <v>32</v>
      </c>
      <c r="U4590" s="9">
        <v>11002</v>
      </c>
      <c r="V4590" s="9">
        <v>11002</v>
      </c>
      <c r="W4590" s="9"/>
      <c r="X4590" s="10" t="s">
        <v>5016</v>
      </c>
      <c r="Y4590" s="10" t="s">
        <v>4980</v>
      </c>
      <c r="Z4590" s="9" t="s">
        <v>4994</v>
      </c>
      <c r="AA4590" s="9" t="s">
        <v>5732</v>
      </c>
      <c r="AB4590" s="9" t="s">
        <v>5005</v>
      </c>
      <c r="AC4590" s="9" t="s">
        <v>4999</v>
      </c>
      <c r="AD4590" s="29"/>
      <c r="AE4590" s="20" t="str">
        <f>VLOOKUP(E4590,'FILIAIS PETZ'!A:Q,17,0)</f>
        <v>CO-2</v>
      </c>
      <c r="AF4590" s="20" t="str">
        <f>VLOOKUP(E4590,'FILIAIS PETZ'!A:Q,3,0)</f>
        <v>FELICIO</v>
      </c>
      <c r="AG4590" s="20" t="str">
        <f>VLOOKUP(E4590,'FILIAIS PETZ'!A:Q,2,0)</f>
        <v>R3</v>
      </c>
      <c r="AH4590" s="75">
        <v>2330</v>
      </c>
      <c r="AI4590" s="16" t="s">
        <v>8965</v>
      </c>
      <c r="AJ4590" s="90">
        <f>VLOOKUP(E4590,'FILIAIS PETZ'!$A$2:$K$2000,11,0)</f>
        <v>18328118007545</v>
      </c>
      <c r="AK4590" s="44">
        <f t="shared" si="301"/>
        <v>18328118007545</v>
      </c>
    </row>
    <row r="4591" spans="1:37" s="14" customFormat="1" ht="15" customHeight="1" thickBot="1" x14ac:dyDescent="0.25">
      <c r="A4591" s="9" t="e">
        <f>#REF!</f>
        <v>#REF!</v>
      </c>
      <c r="B4591" s="18">
        <f>VLOOKUP(C4591,FORNECEDORES!D:E,2,0)</f>
        <v>4990</v>
      </c>
      <c r="C4591" s="19" t="str">
        <f>VLOOKUP(D4591,FORNECEDORES!A:D,4,0)</f>
        <v>27.093.558/0012-78</v>
      </c>
      <c r="D4591" s="13" t="s">
        <v>7133</v>
      </c>
      <c r="E4591" s="20" t="str">
        <f t="shared" si="300"/>
        <v>04 0084</v>
      </c>
      <c r="F4591" s="28" t="s">
        <v>4958</v>
      </c>
      <c r="G4591" s="21" t="str">
        <f>VLOOKUP(E4591,'FILIAIS PETZ'!A:E,5,0)</f>
        <v>PETZ RAJA</v>
      </c>
      <c r="H4591" s="20" t="str">
        <f>VLOOKUP(E4591,'FILIAIS PETZ'!A:D,4,0)</f>
        <v>RAJA-MG</v>
      </c>
      <c r="I4591" s="46">
        <v>45505</v>
      </c>
      <c r="J4591" s="9" t="s">
        <v>4980</v>
      </c>
      <c r="K4591" s="84" t="s">
        <v>5858</v>
      </c>
      <c r="L4591" s="83" t="s">
        <v>13196</v>
      </c>
      <c r="M4591" s="46">
        <v>45555</v>
      </c>
      <c r="N4591" s="46">
        <v>45581</v>
      </c>
      <c r="O4591" s="46">
        <v>45559</v>
      </c>
      <c r="P4591" s="91" t="s">
        <v>4998</v>
      </c>
      <c r="Q4591" s="84">
        <v>3</v>
      </c>
      <c r="R4591" s="91">
        <v>1</v>
      </c>
      <c r="S4591" s="9" t="s">
        <v>4983</v>
      </c>
      <c r="T4591" s="9" t="s">
        <v>32</v>
      </c>
      <c r="U4591" s="9">
        <v>11002</v>
      </c>
      <c r="V4591" s="9">
        <v>11002</v>
      </c>
      <c r="W4591" s="9"/>
      <c r="X4591" s="10" t="s">
        <v>5016</v>
      </c>
      <c r="Y4591" s="10" t="s">
        <v>4980</v>
      </c>
      <c r="Z4591" s="9" t="s">
        <v>4994</v>
      </c>
      <c r="AA4591" s="9" t="s">
        <v>5732</v>
      </c>
      <c r="AB4591" s="9" t="s">
        <v>5005</v>
      </c>
      <c r="AC4591" s="9" t="s">
        <v>4999</v>
      </c>
      <c r="AD4591" s="29"/>
      <c r="AE4591" s="20" t="str">
        <f>VLOOKUP(E4591,'FILIAIS PETZ'!A:Q,17,0)</f>
        <v>MG-1</v>
      </c>
      <c r="AF4591" s="20" t="str">
        <f>VLOOKUP(E4591,'FILIAIS PETZ'!A:Q,3,0)</f>
        <v>FELICIO</v>
      </c>
      <c r="AG4591" s="20" t="str">
        <f>VLOOKUP(E4591,'FILIAIS PETZ'!A:Q,2,0)</f>
        <v>R3</v>
      </c>
      <c r="AH4591" s="75">
        <v>2330</v>
      </c>
      <c r="AI4591" s="16" t="s">
        <v>8965</v>
      </c>
      <c r="AJ4591" s="90">
        <f>VLOOKUP(E4591,'FILIAIS PETZ'!$A$2:$K$2000,11,0)</f>
        <v>18328118007707</v>
      </c>
      <c r="AK4591" s="44">
        <f t="shared" si="301"/>
        <v>18328118007707</v>
      </c>
    </row>
    <row r="4592" spans="1:37" s="14" customFormat="1" ht="15" customHeight="1" thickBot="1" x14ac:dyDescent="0.25">
      <c r="A4592" s="9" t="e">
        <f>#REF!</f>
        <v>#REF!</v>
      </c>
      <c r="B4592" s="18">
        <f>VLOOKUP(C4592,FORNECEDORES!D:E,2,0)</f>
        <v>285085</v>
      </c>
      <c r="C4592" s="19" t="str">
        <f>VLOOKUP(D4592,FORNECEDORES!A:D,4,0)</f>
        <v>27.093.558/0032-11</v>
      </c>
      <c r="D4592" s="13" t="s">
        <v>7143</v>
      </c>
      <c r="E4592" s="20" t="str">
        <f t="shared" si="300"/>
        <v>04 0093</v>
      </c>
      <c r="F4592" s="28" t="s">
        <v>4942</v>
      </c>
      <c r="G4592" s="21" t="str">
        <f>VLOOKUP(E4592,'FILIAIS PETZ'!A:E,5,0)</f>
        <v>PETZ INDAIATUBA</v>
      </c>
      <c r="H4592" s="20" t="str">
        <f>VLOOKUP(E4592,'FILIAIS PETZ'!A:D,4,0)</f>
        <v>INDT-SP</v>
      </c>
      <c r="I4592" s="46">
        <v>45505</v>
      </c>
      <c r="J4592" s="9" t="s">
        <v>4980</v>
      </c>
      <c r="K4592" s="84" t="s">
        <v>5858</v>
      </c>
      <c r="L4592" s="83" t="s">
        <v>13181</v>
      </c>
      <c r="M4592" s="46">
        <v>45555</v>
      </c>
      <c r="N4592" s="46">
        <v>45581</v>
      </c>
      <c r="O4592" s="46">
        <v>45559</v>
      </c>
      <c r="P4592" s="91" t="s">
        <v>4998</v>
      </c>
      <c r="Q4592" s="84">
        <v>3</v>
      </c>
      <c r="R4592" s="91">
        <v>1</v>
      </c>
      <c r="S4592" s="9" t="s">
        <v>4983</v>
      </c>
      <c r="T4592" s="9" t="s">
        <v>32</v>
      </c>
      <c r="U4592" s="9">
        <v>11002</v>
      </c>
      <c r="V4592" s="9">
        <v>11002</v>
      </c>
      <c r="W4592" s="9"/>
      <c r="X4592" s="10" t="s">
        <v>5016</v>
      </c>
      <c r="Y4592" s="10" t="s">
        <v>4980</v>
      </c>
      <c r="Z4592" s="9" t="s">
        <v>4994</v>
      </c>
      <c r="AA4592" s="9" t="s">
        <v>5732</v>
      </c>
      <c r="AB4592" s="9" t="s">
        <v>5005</v>
      </c>
      <c r="AC4592" s="9" t="s">
        <v>4999</v>
      </c>
      <c r="AD4592" s="29"/>
      <c r="AE4592" s="20" t="str">
        <f>VLOOKUP(E4592,'FILIAIS PETZ'!A:Q,17,0)</f>
        <v>SP7</v>
      </c>
      <c r="AF4592" s="20" t="str">
        <f>VLOOKUP(E4592,'FILIAIS PETZ'!A:Q,3,0)</f>
        <v>FELICIO</v>
      </c>
      <c r="AG4592" s="20" t="str">
        <f>VLOOKUP(E4592,'FILIAIS PETZ'!A:Q,2,0)</f>
        <v>R3</v>
      </c>
      <c r="AH4592" s="75">
        <v>2330</v>
      </c>
      <c r="AI4592" s="16" t="s">
        <v>8965</v>
      </c>
      <c r="AJ4592" s="90">
        <f>VLOOKUP(E4592,'FILIAIS PETZ'!$A$2:$K$2000,11,0)</f>
        <v>18328118008517</v>
      </c>
      <c r="AK4592" s="44">
        <f t="shared" ref="AK4592:AK4623" si="303">AJ4592</f>
        <v>18328118008517</v>
      </c>
    </row>
    <row r="4593" spans="1:37" s="14" customFormat="1" ht="15" customHeight="1" thickBot="1" x14ac:dyDescent="0.25">
      <c r="A4593" s="9" t="e">
        <f>#REF!</f>
        <v>#REF!</v>
      </c>
      <c r="B4593" s="18">
        <f>VLOOKUP(C4593,FORNECEDORES!D:E,2,0)</f>
        <v>4990</v>
      </c>
      <c r="C4593" s="19" t="str">
        <f>VLOOKUP(D4593,FORNECEDORES!A:D,4,0)</f>
        <v>27.093.558/0012-78</v>
      </c>
      <c r="D4593" s="13" t="s">
        <v>7133</v>
      </c>
      <c r="E4593" s="20" t="str">
        <f t="shared" si="300"/>
        <v>04 0095</v>
      </c>
      <c r="F4593" s="28" t="s">
        <v>4945</v>
      </c>
      <c r="G4593" s="21" t="str">
        <f>VLOOKUP(E4593,'FILIAIS PETZ'!A:E,5,0)</f>
        <v>PETZ BETIM</v>
      </c>
      <c r="H4593" s="20" t="str">
        <f>VLOOKUP(E4593,'FILIAIS PETZ'!A:D,4,0)</f>
        <v>BTIM-MG</v>
      </c>
      <c r="I4593" s="46">
        <v>45505</v>
      </c>
      <c r="J4593" s="9" t="s">
        <v>4980</v>
      </c>
      <c r="K4593" s="84" t="s">
        <v>5858</v>
      </c>
      <c r="L4593" s="83" t="s">
        <v>13158</v>
      </c>
      <c r="M4593" s="46">
        <v>45555</v>
      </c>
      <c r="N4593" s="46">
        <v>45581</v>
      </c>
      <c r="O4593" s="46">
        <v>45559</v>
      </c>
      <c r="P4593" s="91" t="s">
        <v>4998</v>
      </c>
      <c r="Q4593" s="84">
        <v>3</v>
      </c>
      <c r="R4593" s="91">
        <v>1</v>
      </c>
      <c r="S4593" s="9" t="s">
        <v>4983</v>
      </c>
      <c r="T4593" s="9" t="s">
        <v>32</v>
      </c>
      <c r="U4593" s="9">
        <v>11002</v>
      </c>
      <c r="V4593" s="9">
        <v>11002</v>
      </c>
      <c r="W4593" s="9"/>
      <c r="X4593" s="10" t="s">
        <v>5016</v>
      </c>
      <c r="Y4593" s="10" t="s">
        <v>4980</v>
      </c>
      <c r="Z4593" s="9" t="s">
        <v>4994</v>
      </c>
      <c r="AA4593" s="9" t="s">
        <v>5732</v>
      </c>
      <c r="AB4593" s="9" t="s">
        <v>5005</v>
      </c>
      <c r="AC4593" s="9" t="s">
        <v>4999</v>
      </c>
      <c r="AD4593" s="29"/>
      <c r="AE4593" s="20" t="str">
        <f>VLOOKUP(E4593,'FILIAIS PETZ'!A:Q,17,0)</f>
        <v>MG-2</v>
      </c>
      <c r="AF4593" s="20" t="str">
        <f>VLOOKUP(E4593,'FILIAIS PETZ'!A:Q,3,0)</f>
        <v>FELICIO</v>
      </c>
      <c r="AG4593" s="20" t="str">
        <f>VLOOKUP(E4593,'FILIAIS PETZ'!A:Q,2,0)</f>
        <v>R3</v>
      </c>
      <c r="AH4593" s="75">
        <v>2330</v>
      </c>
      <c r="AI4593" s="16" t="s">
        <v>8965</v>
      </c>
      <c r="AJ4593" s="90">
        <f>VLOOKUP(E4593,'FILIAIS PETZ'!$A$2:$K$2000,11,0)</f>
        <v>18328118009084</v>
      </c>
      <c r="AK4593" s="44">
        <f t="shared" si="303"/>
        <v>18328118009084</v>
      </c>
    </row>
    <row r="4594" spans="1:37" s="14" customFormat="1" ht="15" customHeight="1" thickBot="1" x14ac:dyDescent="0.25">
      <c r="A4594" s="9" t="e">
        <f>#REF!</f>
        <v>#REF!</v>
      </c>
      <c r="B4594" s="18">
        <f>VLOOKUP(C4594,FORNECEDORES!D:E,2,0)</f>
        <v>7827</v>
      </c>
      <c r="C4594" s="19" t="str">
        <f>VLOOKUP(D4594,FORNECEDORES!A:D,4,0)</f>
        <v>27.093.558/0013-59</v>
      </c>
      <c r="D4594" s="13" t="s">
        <v>7134</v>
      </c>
      <c r="E4594" s="20" t="str">
        <f t="shared" si="300"/>
        <v>04 0106</v>
      </c>
      <c r="F4594" s="28" t="s">
        <v>4952</v>
      </c>
      <c r="G4594" s="21" t="str">
        <f>VLOOKUP(E4594,'FILIAIS PETZ'!A:E,5,0)</f>
        <v>PETZ COTIA</v>
      </c>
      <c r="H4594" s="20" t="str">
        <f>VLOOKUP(E4594,'FILIAIS PETZ'!A:D,4,0)</f>
        <v>CTIA-SP</v>
      </c>
      <c r="I4594" s="46">
        <v>45505</v>
      </c>
      <c r="J4594" s="9" t="s">
        <v>4980</v>
      </c>
      <c r="K4594" s="84" t="s">
        <v>5858</v>
      </c>
      <c r="L4594" s="83" t="s">
        <v>13172</v>
      </c>
      <c r="M4594" s="46">
        <v>45555</v>
      </c>
      <c r="N4594" s="46">
        <v>45581</v>
      </c>
      <c r="O4594" s="46">
        <v>45559</v>
      </c>
      <c r="P4594" s="91" t="s">
        <v>4998</v>
      </c>
      <c r="Q4594" s="84">
        <v>3</v>
      </c>
      <c r="R4594" s="91">
        <v>1</v>
      </c>
      <c r="S4594" s="9" t="s">
        <v>4983</v>
      </c>
      <c r="T4594" s="9" t="s">
        <v>32</v>
      </c>
      <c r="U4594" s="9">
        <v>11002</v>
      </c>
      <c r="V4594" s="9">
        <v>11002</v>
      </c>
      <c r="W4594" s="9"/>
      <c r="X4594" s="10" t="s">
        <v>5016</v>
      </c>
      <c r="Y4594" s="10" t="s">
        <v>4980</v>
      </c>
      <c r="Z4594" s="9" t="s">
        <v>4994</v>
      </c>
      <c r="AA4594" s="9" t="s">
        <v>5732</v>
      </c>
      <c r="AB4594" s="9" t="s">
        <v>5005</v>
      </c>
      <c r="AC4594" s="9" t="s">
        <v>4999</v>
      </c>
      <c r="AD4594" s="29"/>
      <c r="AE4594" s="20" t="str">
        <f>VLOOKUP(E4594,'FILIAIS PETZ'!A:Q,17,0)</f>
        <v>SP7</v>
      </c>
      <c r="AF4594" s="20" t="str">
        <f>VLOOKUP(E4594,'FILIAIS PETZ'!A:Q,3,0)</f>
        <v>FELICIO</v>
      </c>
      <c r="AG4594" s="20" t="str">
        <f>VLOOKUP(E4594,'FILIAIS PETZ'!A:Q,2,0)</f>
        <v>R3</v>
      </c>
      <c r="AH4594" s="75">
        <v>2330</v>
      </c>
      <c r="AI4594" s="16" t="s">
        <v>8965</v>
      </c>
      <c r="AJ4594" s="90">
        <f>VLOOKUP(E4594,'FILIAIS PETZ'!$A$2:$K$2000,11,0)</f>
        <v>18328118009327</v>
      </c>
      <c r="AK4594" s="44">
        <f t="shared" si="303"/>
        <v>18328118009327</v>
      </c>
    </row>
    <row r="4595" spans="1:37" s="14" customFormat="1" ht="15" customHeight="1" thickBot="1" x14ac:dyDescent="0.25">
      <c r="A4595" s="9" t="e">
        <f>#REF!</f>
        <v>#REF!</v>
      </c>
      <c r="B4595" s="18">
        <f>VLOOKUP(C4595,FORNECEDORES!D:E,2,0)</f>
        <v>4990</v>
      </c>
      <c r="C4595" s="19" t="str">
        <f>VLOOKUP(D4595,FORNECEDORES!A:D,4,0)</f>
        <v>27.093.558/0012-78</v>
      </c>
      <c r="D4595" s="13" t="s">
        <v>7133</v>
      </c>
      <c r="E4595" s="20" t="str">
        <f t="shared" si="300"/>
        <v>04 0107</v>
      </c>
      <c r="F4595" s="28" t="s">
        <v>4930</v>
      </c>
      <c r="G4595" s="21" t="str">
        <f>VLOOKUP(E4595,'FILIAIS PETZ'!A:E,5,0)</f>
        <v>PETZ CONTAGEM</v>
      </c>
      <c r="H4595" s="20" t="str">
        <f>VLOOKUP(E4595,'FILIAIS PETZ'!A:D,4,0)</f>
        <v>CNTG-MG</v>
      </c>
      <c r="I4595" s="46">
        <v>45505</v>
      </c>
      <c r="J4595" s="9" t="s">
        <v>4980</v>
      </c>
      <c r="K4595" s="84" t="s">
        <v>5858</v>
      </c>
      <c r="L4595" s="83" t="s">
        <v>13170</v>
      </c>
      <c r="M4595" s="46">
        <v>45555</v>
      </c>
      <c r="N4595" s="46">
        <v>45581</v>
      </c>
      <c r="O4595" s="46">
        <v>45559</v>
      </c>
      <c r="P4595" s="91" t="s">
        <v>4998</v>
      </c>
      <c r="Q4595" s="84">
        <v>3</v>
      </c>
      <c r="R4595" s="91">
        <v>1</v>
      </c>
      <c r="S4595" s="9" t="s">
        <v>4983</v>
      </c>
      <c r="T4595" s="9" t="s">
        <v>32</v>
      </c>
      <c r="U4595" s="9">
        <v>11002</v>
      </c>
      <c r="V4595" s="9">
        <v>11002</v>
      </c>
      <c r="W4595" s="9"/>
      <c r="X4595" s="10" t="s">
        <v>5016</v>
      </c>
      <c r="Y4595" s="10" t="s">
        <v>4980</v>
      </c>
      <c r="Z4595" s="9" t="s">
        <v>4994</v>
      </c>
      <c r="AA4595" s="9" t="s">
        <v>5732</v>
      </c>
      <c r="AB4595" s="9" t="s">
        <v>5005</v>
      </c>
      <c r="AC4595" s="9" t="s">
        <v>4999</v>
      </c>
      <c r="AD4595" s="29"/>
      <c r="AE4595" s="20" t="str">
        <f>VLOOKUP(E4595,'FILIAIS PETZ'!A:Q,17,0)</f>
        <v>MG-2</v>
      </c>
      <c r="AF4595" s="20" t="str">
        <f>VLOOKUP(E4595,'FILIAIS PETZ'!A:Q,3,0)</f>
        <v>FELICIO</v>
      </c>
      <c r="AG4595" s="20" t="str">
        <f>VLOOKUP(E4595,'FILIAIS PETZ'!A:Q,2,0)</f>
        <v>R3</v>
      </c>
      <c r="AH4595" s="75">
        <v>2330</v>
      </c>
      <c r="AI4595" s="16" t="s">
        <v>8965</v>
      </c>
      <c r="AJ4595" s="90">
        <f>VLOOKUP(E4595,'FILIAIS PETZ'!$A$2:$K$2000,11,0)</f>
        <v>18328118010414</v>
      </c>
      <c r="AK4595" s="44">
        <f t="shared" si="303"/>
        <v>18328118010414</v>
      </c>
    </row>
    <row r="4596" spans="1:37" s="14" customFormat="1" ht="15" customHeight="1" thickBot="1" x14ac:dyDescent="0.25">
      <c r="A4596" s="84" t="str">
        <f>J4596</f>
        <v>PREVENTIVA</v>
      </c>
      <c r="B4596" s="18">
        <f>VLOOKUP(C4596,FORNECEDORES!D:E,2,0)</f>
        <v>4722</v>
      </c>
      <c r="C4596" s="19" t="str">
        <f>VLOOKUP(D4596,FORNECEDORES!A:D,4,0)</f>
        <v>08.100.057/0001-74</v>
      </c>
      <c r="D4596" s="13" t="s">
        <v>6219</v>
      </c>
      <c r="E4596" s="20" t="str">
        <f t="shared" si="300"/>
        <v>04 0142</v>
      </c>
      <c r="F4596" s="28" t="s">
        <v>4931</v>
      </c>
      <c r="G4596" s="21" t="str">
        <f>VLOOKUP(E4596,'FILIAIS PETZ'!A:E,5,0)</f>
        <v>PETZ MIGUEL SUTIL</v>
      </c>
      <c r="H4596" s="20" t="str">
        <f>VLOOKUP(E4596,'FILIAIS PETZ'!A:D,4,0)</f>
        <v>MGST-MT</v>
      </c>
      <c r="I4596" s="46">
        <v>45505</v>
      </c>
      <c r="J4596" s="9" t="s">
        <v>4980</v>
      </c>
      <c r="K4596" s="84" t="s">
        <v>5858</v>
      </c>
      <c r="L4596" s="83" t="s">
        <v>8149</v>
      </c>
      <c r="M4596" s="46">
        <v>45516</v>
      </c>
      <c r="N4596" s="46">
        <v>45546</v>
      </c>
      <c r="O4596" s="46">
        <v>45527</v>
      </c>
      <c r="P4596" s="91" t="s">
        <v>4998</v>
      </c>
      <c r="Q4596" s="84">
        <v>3</v>
      </c>
      <c r="R4596" s="91">
        <v>1</v>
      </c>
      <c r="S4596" s="9" t="s">
        <v>4983</v>
      </c>
      <c r="T4596" s="9" t="s">
        <v>32</v>
      </c>
      <c r="U4596" s="9">
        <v>11002</v>
      </c>
      <c r="V4596" s="9">
        <v>11002</v>
      </c>
      <c r="W4596" s="9"/>
      <c r="X4596" s="10" t="s">
        <v>5016</v>
      </c>
      <c r="Y4596" s="9" t="s">
        <v>4994</v>
      </c>
      <c r="Z4596" s="9" t="s">
        <v>4994</v>
      </c>
      <c r="AA4596" s="9" t="s">
        <v>5732</v>
      </c>
      <c r="AB4596" s="10" t="s">
        <v>5040</v>
      </c>
      <c r="AC4596" s="9" t="s">
        <v>4999</v>
      </c>
      <c r="AD4596" s="29"/>
      <c r="AE4596" s="20" t="str">
        <f>VLOOKUP(E4596,'FILIAIS PETZ'!A:Q,17,0)</f>
        <v>CO-3</v>
      </c>
      <c r="AF4596" s="20" t="str">
        <f>VLOOKUP(E4596,'FILIAIS PETZ'!A:Q,3,0)</f>
        <v>FELICIO</v>
      </c>
      <c r="AG4596" s="20" t="str">
        <f>VLOOKUP(E4596,'FILIAIS PETZ'!A:Q,2,0)</f>
        <v>R3</v>
      </c>
      <c r="AH4596" s="75">
        <v>2330</v>
      </c>
      <c r="AI4596" s="16" t="s">
        <v>8965</v>
      </c>
      <c r="AJ4596" s="43">
        <f>VLOOKUP(E4596,'FILIAIS PETZ'!$A$2:$K$2000,11,0)</f>
        <v>18328118013430</v>
      </c>
      <c r="AK4596" s="44">
        <f t="shared" si="303"/>
        <v>18328118013430</v>
      </c>
    </row>
    <row r="4597" spans="1:37" s="14" customFormat="1" ht="15" customHeight="1" thickBot="1" x14ac:dyDescent="0.25">
      <c r="A4597" s="9" t="e">
        <f>#REF!</f>
        <v>#REF!</v>
      </c>
      <c r="B4597" s="18">
        <f>VLOOKUP(C4597,FORNECEDORES!D:E,2,0)</f>
        <v>4722</v>
      </c>
      <c r="C4597" s="19" t="str">
        <f>VLOOKUP(D4597,FORNECEDORES!A:D,4,0)</f>
        <v>08.100.057/0001-74</v>
      </c>
      <c r="D4597" s="13" t="s">
        <v>6219</v>
      </c>
      <c r="E4597" s="20" t="str">
        <f t="shared" si="300"/>
        <v>04 0224</v>
      </c>
      <c r="F4597" s="28" t="s">
        <v>4941</v>
      </c>
      <c r="G4597" s="21" t="str">
        <f>VLOOKUP(E4597,'FILIAIS PETZ'!A:E,5,0)</f>
        <v>PETZ NORTE SUL PLAZA</v>
      </c>
      <c r="H4597" s="20" t="str">
        <f>VLOOKUP(E4597,'FILIAIS PETZ'!A:D,4,0)</f>
        <v>NSPL-MS</v>
      </c>
      <c r="I4597" s="46">
        <v>45505</v>
      </c>
      <c r="J4597" s="9" t="s">
        <v>4980</v>
      </c>
      <c r="K4597" s="84" t="s">
        <v>5858</v>
      </c>
      <c r="L4597" s="83" t="s">
        <v>13125</v>
      </c>
      <c r="M4597" s="46">
        <v>45545</v>
      </c>
      <c r="N4597" s="46">
        <v>45574</v>
      </c>
      <c r="O4597" s="46">
        <v>45559</v>
      </c>
      <c r="P4597" s="91" t="s">
        <v>4998</v>
      </c>
      <c r="Q4597" s="84">
        <v>3</v>
      </c>
      <c r="R4597" s="91">
        <v>1</v>
      </c>
      <c r="S4597" s="9" t="s">
        <v>4983</v>
      </c>
      <c r="T4597" s="9" t="s">
        <v>32</v>
      </c>
      <c r="U4597" s="9">
        <v>11002</v>
      </c>
      <c r="V4597" s="9">
        <v>11002</v>
      </c>
      <c r="W4597" s="9"/>
      <c r="X4597" s="10" t="s">
        <v>5016</v>
      </c>
      <c r="Y4597" s="9" t="s">
        <v>4994</v>
      </c>
      <c r="Z4597" s="9" t="s">
        <v>4994</v>
      </c>
      <c r="AA4597" s="9" t="s">
        <v>5732</v>
      </c>
      <c r="AB4597" s="10" t="s">
        <v>5040</v>
      </c>
      <c r="AC4597" s="9" t="s">
        <v>4999</v>
      </c>
      <c r="AD4597" s="29"/>
      <c r="AE4597" s="20" t="str">
        <f>VLOOKUP(E4597,'FILIAIS PETZ'!A:Q,17,0)</f>
        <v>CO-1</v>
      </c>
      <c r="AF4597" s="20" t="str">
        <f>VLOOKUP(E4597,'FILIAIS PETZ'!A:Q,3,0)</f>
        <v>FELICIO</v>
      </c>
      <c r="AG4597" s="20" t="str">
        <f>VLOOKUP(E4597,'FILIAIS PETZ'!A:Q,2,0)</f>
        <v>R3</v>
      </c>
      <c r="AH4597" s="75">
        <v>2330</v>
      </c>
      <c r="AI4597" s="16" t="s">
        <v>8965</v>
      </c>
      <c r="AJ4597" s="43">
        <f>VLOOKUP(E4597,'FILIAIS PETZ'!$A$2:$K$2000,11,0)</f>
        <v>18328118021459</v>
      </c>
      <c r="AK4597" s="44">
        <f t="shared" si="303"/>
        <v>18328118021459</v>
      </c>
    </row>
    <row r="4598" spans="1:37" s="14" customFormat="1" ht="15" customHeight="1" thickBot="1" x14ac:dyDescent="0.25">
      <c r="A4598" s="9" t="e">
        <f>#REF!</f>
        <v>#REF!</v>
      </c>
      <c r="B4598" s="18">
        <f>VLOOKUP(C4598,FORNECEDORES!D:E,2,0)</f>
        <v>396684</v>
      </c>
      <c r="C4598" s="19" t="str">
        <f>VLOOKUP(D4598,FORNECEDORES!A:D,4,0)</f>
        <v>27.093.558/0066-60</v>
      </c>
      <c r="D4598" s="13" t="s">
        <v>7164</v>
      </c>
      <c r="E4598" s="20" t="str">
        <f t="shared" si="300"/>
        <v>04 0119</v>
      </c>
      <c r="F4598" s="28" t="s">
        <v>4934</v>
      </c>
      <c r="G4598" s="21" t="str">
        <f>VLOOKUP(E4598,'FILIAIS PETZ'!A:E,5,0)</f>
        <v>PETZ ITU</v>
      </c>
      <c r="H4598" s="20" t="str">
        <f>VLOOKUP(E4598,'FILIAIS PETZ'!A:D,4,0)</f>
        <v>ITTU-SP</v>
      </c>
      <c r="I4598" s="46">
        <v>45505</v>
      </c>
      <c r="J4598" s="9" t="s">
        <v>4980</v>
      </c>
      <c r="K4598" s="84" t="s">
        <v>5858</v>
      </c>
      <c r="L4598" s="83" t="s">
        <v>13184</v>
      </c>
      <c r="M4598" s="46">
        <v>45555</v>
      </c>
      <c r="N4598" s="46">
        <v>45581</v>
      </c>
      <c r="O4598" s="46">
        <v>45559</v>
      </c>
      <c r="P4598" s="91" t="s">
        <v>4998</v>
      </c>
      <c r="Q4598" s="84">
        <v>3</v>
      </c>
      <c r="R4598" s="91">
        <v>1</v>
      </c>
      <c r="S4598" s="9" t="s">
        <v>4983</v>
      </c>
      <c r="T4598" s="9" t="s">
        <v>32</v>
      </c>
      <c r="U4598" s="9">
        <v>11002</v>
      </c>
      <c r="V4598" s="9">
        <v>11002</v>
      </c>
      <c r="W4598" s="9"/>
      <c r="X4598" s="10" t="s">
        <v>5016</v>
      </c>
      <c r="Y4598" s="10" t="s">
        <v>4980</v>
      </c>
      <c r="Z4598" s="9" t="s">
        <v>4994</v>
      </c>
      <c r="AA4598" s="9" t="s">
        <v>5732</v>
      </c>
      <c r="AB4598" s="9" t="s">
        <v>5005</v>
      </c>
      <c r="AC4598" s="9" t="s">
        <v>4999</v>
      </c>
      <c r="AD4598" s="29"/>
      <c r="AE4598" s="20" t="str">
        <f>VLOOKUP(E4598,'FILIAIS PETZ'!A:Q,17,0)</f>
        <v>SP7</v>
      </c>
      <c r="AF4598" s="20" t="str">
        <f>VLOOKUP(E4598,'FILIAIS PETZ'!A:Q,3,0)</f>
        <v>FELICIO</v>
      </c>
      <c r="AG4598" s="20" t="str">
        <f>VLOOKUP(E4598,'FILIAIS PETZ'!A:Q,2,0)</f>
        <v>R3</v>
      </c>
      <c r="AH4598" s="75">
        <v>2330</v>
      </c>
      <c r="AI4598" s="16" t="s">
        <v>8965</v>
      </c>
      <c r="AJ4598" s="90">
        <f>VLOOKUP(E4598,'FILIAIS PETZ'!$A$2:$K$2000,11,0)</f>
        <v>18328118010848</v>
      </c>
      <c r="AK4598" s="44">
        <f t="shared" si="303"/>
        <v>18328118010848</v>
      </c>
    </row>
    <row r="4599" spans="1:37" s="14" customFormat="1" ht="15" customHeight="1" thickBot="1" x14ac:dyDescent="0.25">
      <c r="A4599" s="84" t="str">
        <f>J4599</f>
        <v>PREVENTIVA</v>
      </c>
      <c r="B4599" s="18">
        <f>VLOOKUP(C4599,FORNECEDORES!D:E,2,0)</f>
        <v>4722</v>
      </c>
      <c r="C4599" s="19" t="str">
        <f>VLOOKUP(D4599,FORNECEDORES!A:D,4,0)</f>
        <v>08.100.057/0001-74</v>
      </c>
      <c r="D4599" s="13" t="s">
        <v>6219</v>
      </c>
      <c r="E4599" s="20" t="str">
        <f t="shared" si="300"/>
        <v>04 0083</v>
      </c>
      <c r="F4599" s="28" t="s">
        <v>4936</v>
      </c>
      <c r="G4599" s="21" t="str">
        <f>VLOOKUP(E4599,'FILIAIS PETZ'!A:E,5,0)</f>
        <v>PETZ OSASCO</v>
      </c>
      <c r="H4599" s="20" t="str">
        <f>VLOOKUP(E4599,'FILIAIS PETZ'!A:D,4,0)</f>
        <v>OSAS-SP</v>
      </c>
      <c r="I4599" s="46">
        <v>45505</v>
      </c>
      <c r="J4599" s="9" t="s">
        <v>4980</v>
      </c>
      <c r="K4599" s="84" t="s">
        <v>5858</v>
      </c>
      <c r="L4599" s="83" t="s">
        <v>12200</v>
      </c>
      <c r="M4599" s="46">
        <v>45516</v>
      </c>
      <c r="N4599" s="46">
        <v>45546</v>
      </c>
      <c r="O4599" s="46">
        <v>45527</v>
      </c>
      <c r="P4599" s="91" t="s">
        <v>4998</v>
      </c>
      <c r="Q4599" s="84">
        <v>3</v>
      </c>
      <c r="R4599" s="91">
        <v>1</v>
      </c>
      <c r="S4599" s="9" t="s">
        <v>4983</v>
      </c>
      <c r="T4599" s="9" t="s">
        <v>32</v>
      </c>
      <c r="U4599" s="9">
        <v>11002</v>
      </c>
      <c r="V4599" s="9">
        <v>11002</v>
      </c>
      <c r="W4599" s="9"/>
      <c r="X4599" s="10" t="s">
        <v>5016</v>
      </c>
      <c r="Y4599" s="9" t="s">
        <v>4994</v>
      </c>
      <c r="Z4599" s="9" t="s">
        <v>4994</v>
      </c>
      <c r="AA4599" s="9" t="s">
        <v>5732</v>
      </c>
      <c r="AB4599" s="10" t="s">
        <v>5040</v>
      </c>
      <c r="AC4599" s="9" t="s">
        <v>4999</v>
      </c>
      <c r="AD4599" s="29"/>
      <c r="AE4599" s="20" t="str">
        <f>VLOOKUP(E4599,'FILIAIS PETZ'!A:Q,17,0)</f>
        <v>SP7</v>
      </c>
      <c r="AF4599" s="20" t="str">
        <f>VLOOKUP(E4599,'FILIAIS PETZ'!A:Q,3,0)</f>
        <v>FELICIO</v>
      </c>
      <c r="AG4599" s="20" t="str">
        <f>VLOOKUP(E4599,'FILIAIS PETZ'!A:Q,2,0)</f>
        <v>R3</v>
      </c>
      <c r="AH4599" s="75">
        <v>2330</v>
      </c>
      <c r="AI4599" s="16" t="s">
        <v>8965</v>
      </c>
      <c r="AJ4599" s="43">
        <f>VLOOKUP(E4599,'FILIAIS PETZ'!$A$2:$K$2000,11,0)</f>
        <v>18328118008355</v>
      </c>
      <c r="AK4599" s="44">
        <f t="shared" si="303"/>
        <v>18328118008355</v>
      </c>
    </row>
    <row r="4600" spans="1:37" s="14" customFormat="1" ht="15" customHeight="1" thickBot="1" x14ac:dyDescent="0.25">
      <c r="A4600" s="9" t="e">
        <f>#REF!</f>
        <v>#REF!</v>
      </c>
      <c r="B4600" s="18">
        <f>VLOOKUP(C4600,FORNECEDORES!D:E,2,0)</f>
        <v>108353</v>
      </c>
      <c r="C4600" s="19" t="str">
        <f>VLOOKUP(D4600,FORNECEDORES!A:D,4,0)</f>
        <v>27.093.558/0052-65</v>
      </c>
      <c r="D4600" s="13" t="s">
        <v>7154</v>
      </c>
      <c r="E4600" s="20" t="str">
        <f t="shared" si="300"/>
        <v>04 0122</v>
      </c>
      <c r="F4600" s="28" t="s">
        <v>6386</v>
      </c>
      <c r="G4600" s="21" t="str">
        <f>VLOOKUP(E4600,'FILIAIS PETZ'!A:E,5,0)</f>
        <v>PETZ JUIZ DE FORA</v>
      </c>
      <c r="H4600" s="20" t="str">
        <f>VLOOKUP(E4600,'FILIAIS PETZ'!A:D,4,0)</f>
        <v>JUZF-MG</v>
      </c>
      <c r="I4600" s="46">
        <v>45505</v>
      </c>
      <c r="J4600" s="9" t="s">
        <v>4980</v>
      </c>
      <c r="K4600" s="84" t="s">
        <v>5858</v>
      </c>
      <c r="L4600" s="83" t="s">
        <v>13187</v>
      </c>
      <c r="M4600" s="46">
        <v>45555</v>
      </c>
      <c r="N4600" s="46">
        <v>45581</v>
      </c>
      <c r="O4600" s="46">
        <v>45559</v>
      </c>
      <c r="P4600" s="91" t="s">
        <v>4998</v>
      </c>
      <c r="Q4600" s="84">
        <v>3</v>
      </c>
      <c r="R4600" s="91">
        <v>1</v>
      </c>
      <c r="S4600" s="9" t="s">
        <v>4983</v>
      </c>
      <c r="T4600" s="9" t="s">
        <v>32</v>
      </c>
      <c r="U4600" s="9">
        <v>11002</v>
      </c>
      <c r="V4600" s="9">
        <v>11002</v>
      </c>
      <c r="W4600" s="9"/>
      <c r="X4600" s="10" t="s">
        <v>5016</v>
      </c>
      <c r="Y4600" s="10" t="s">
        <v>4980</v>
      </c>
      <c r="Z4600" s="9" t="s">
        <v>4994</v>
      </c>
      <c r="AA4600" s="9" t="s">
        <v>5732</v>
      </c>
      <c r="AB4600" s="9" t="s">
        <v>5005</v>
      </c>
      <c r="AC4600" s="9" t="s">
        <v>4999</v>
      </c>
      <c r="AD4600" s="29"/>
      <c r="AE4600" s="20" t="str">
        <f>VLOOKUP(E4600,'FILIAIS PETZ'!A:Q,17,0)</f>
        <v>MG-1</v>
      </c>
      <c r="AF4600" s="20" t="str">
        <f>VLOOKUP(E4600,'FILIAIS PETZ'!A:Q,3,0)</f>
        <v>FELICIO</v>
      </c>
      <c r="AG4600" s="20" t="str">
        <f>VLOOKUP(E4600,'FILIAIS PETZ'!A:Q,2,0)</f>
        <v>R3</v>
      </c>
      <c r="AH4600" s="75">
        <v>2330</v>
      </c>
      <c r="AI4600" s="16" t="s">
        <v>8965</v>
      </c>
      <c r="AJ4600" s="90">
        <f>VLOOKUP(E4600,'FILIAIS PETZ'!$A$2:$K$2000,11,0)</f>
        <v>18328118011810</v>
      </c>
      <c r="AK4600" s="44">
        <f t="shared" si="303"/>
        <v>18328118011810</v>
      </c>
    </row>
    <row r="4601" spans="1:37" s="14" customFormat="1" ht="15" customHeight="1" thickBot="1" x14ac:dyDescent="0.25">
      <c r="A4601" s="9" t="e">
        <f>#REF!</f>
        <v>#REF!</v>
      </c>
      <c r="B4601" s="18">
        <f>VLOOKUP(C4601,FORNECEDORES!D:E,2,0)</f>
        <v>4990</v>
      </c>
      <c r="C4601" s="19" t="str">
        <f>VLOOKUP(D4601,FORNECEDORES!A:D,4,0)</f>
        <v>27.093.558/0012-78</v>
      </c>
      <c r="D4601" s="13" t="s">
        <v>7133</v>
      </c>
      <c r="E4601" s="20" t="str">
        <f t="shared" si="300"/>
        <v>04 0130</v>
      </c>
      <c r="F4601" s="28" t="s">
        <v>4975</v>
      </c>
      <c r="G4601" s="21" t="str">
        <f>VLOOKUP(E4601,'FILIAIS PETZ'!A:E,5,0)</f>
        <v>PETZ CARLOS LUZ</v>
      </c>
      <c r="H4601" s="20" t="str">
        <f>VLOOKUP(E4601,'FILIAIS PETZ'!A:D,4,0)</f>
        <v>CLUZ-MG</v>
      </c>
      <c r="I4601" s="46">
        <v>45505</v>
      </c>
      <c r="J4601" s="9" t="s">
        <v>4980</v>
      </c>
      <c r="K4601" s="84" t="s">
        <v>5858</v>
      </c>
      <c r="L4601" s="83" t="s">
        <v>13165</v>
      </c>
      <c r="M4601" s="46">
        <v>45555</v>
      </c>
      <c r="N4601" s="46">
        <v>45581</v>
      </c>
      <c r="O4601" s="46">
        <v>45559</v>
      </c>
      <c r="P4601" s="91" t="s">
        <v>4998</v>
      </c>
      <c r="Q4601" s="84">
        <v>3</v>
      </c>
      <c r="R4601" s="91">
        <v>1</v>
      </c>
      <c r="S4601" s="9" t="s">
        <v>4983</v>
      </c>
      <c r="T4601" s="9" t="s">
        <v>32</v>
      </c>
      <c r="U4601" s="9">
        <v>11002</v>
      </c>
      <c r="V4601" s="9">
        <v>11002</v>
      </c>
      <c r="W4601" s="9"/>
      <c r="X4601" s="10" t="s">
        <v>5016</v>
      </c>
      <c r="Y4601" s="10" t="s">
        <v>4980</v>
      </c>
      <c r="Z4601" s="9" t="s">
        <v>4994</v>
      </c>
      <c r="AA4601" s="9" t="s">
        <v>5732</v>
      </c>
      <c r="AB4601" s="9" t="s">
        <v>5005</v>
      </c>
      <c r="AC4601" s="9" t="s">
        <v>4999</v>
      </c>
      <c r="AD4601" s="29"/>
      <c r="AE4601" s="20" t="str">
        <f>VLOOKUP(E4601,'FILIAIS PETZ'!A:Q,17,0)</f>
        <v>MG-1</v>
      </c>
      <c r="AF4601" s="20" t="str">
        <f>VLOOKUP(E4601,'FILIAIS PETZ'!A:Q,3,0)</f>
        <v>FELICIO</v>
      </c>
      <c r="AG4601" s="20" t="str">
        <f>VLOOKUP(E4601,'FILIAIS PETZ'!A:Q,2,0)</f>
        <v>R3</v>
      </c>
      <c r="AH4601" s="75">
        <v>2330</v>
      </c>
      <c r="AI4601" s="16" t="s">
        <v>8965</v>
      </c>
      <c r="AJ4601" s="90">
        <f>VLOOKUP(E4601,'FILIAIS PETZ'!$A$2:$K$2000,11,0)</f>
        <v>18328118012204</v>
      </c>
      <c r="AK4601" s="44">
        <f t="shared" si="303"/>
        <v>18328118012204</v>
      </c>
    </row>
    <row r="4602" spans="1:37" s="14" customFormat="1" ht="15" customHeight="1" thickBot="1" x14ac:dyDescent="0.25">
      <c r="A4602" s="9" t="e">
        <f>#REF!</f>
        <v>#REF!</v>
      </c>
      <c r="B4602" s="18">
        <f>VLOOKUP(C4602,FORNECEDORES!D:E,2,0)</f>
        <v>132859</v>
      </c>
      <c r="C4602" s="19" t="str">
        <f>VLOOKUP(D4602,FORNECEDORES!A:D,4,0)</f>
        <v>27.093.558/0006-20</v>
      </c>
      <c r="D4602" s="13" t="s">
        <v>7131</v>
      </c>
      <c r="E4602" s="20" t="str">
        <f t="shared" si="300"/>
        <v>04 0139</v>
      </c>
      <c r="F4602" s="28" t="s">
        <v>4978</v>
      </c>
      <c r="G4602" s="21" t="str">
        <f>VLOOKUP(E4602,'FILIAIS PETZ'!A:E,5,0)</f>
        <v>PETZ PALMAS</v>
      </c>
      <c r="H4602" s="20" t="str">
        <f>VLOOKUP(E4602,'FILIAIS PETZ'!A:D,4,0)</f>
        <v>PMAS-TO</v>
      </c>
      <c r="I4602" s="46">
        <v>45505</v>
      </c>
      <c r="J4602" s="9" t="s">
        <v>4980</v>
      </c>
      <c r="K4602" s="84" t="s">
        <v>5858</v>
      </c>
      <c r="L4602" s="83" t="s">
        <v>13190</v>
      </c>
      <c r="M4602" s="46">
        <v>45555</v>
      </c>
      <c r="N4602" s="46">
        <v>45581</v>
      </c>
      <c r="O4602" s="46">
        <v>45559</v>
      </c>
      <c r="P4602" s="91" t="s">
        <v>4998</v>
      </c>
      <c r="Q4602" s="84">
        <v>3</v>
      </c>
      <c r="R4602" s="91">
        <v>1</v>
      </c>
      <c r="S4602" s="9" t="s">
        <v>4983</v>
      </c>
      <c r="T4602" s="9" t="s">
        <v>32</v>
      </c>
      <c r="U4602" s="9">
        <v>11002</v>
      </c>
      <c r="V4602" s="9">
        <v>11002</v>
      </c>
      <c r="W4602" s="9"/>
      <c r="X4602" s="10" t="s">
        <v>5016</v>
      </c>
      <c r="Y4602" s="10" t="s">
        <v>4980</v>
      </c>
      <c r="Z4602" s="9" t="s">
        <v>4994</v>
      </c>
      <c r="AA4602" s="9" t="s">
        <v>5732</v>
      </c>
      <c r="AB4602" s="9" t="s">
        <v>5005</v>
      </c>
      <c r="AC4602" s="9" t="s">
        <v>4999</v>
      </c>
      <c r="AD4602" s="29"/>
      <c r="AE4602" s="20" t="str">
        <f>VLOOKUP(E4602,'FILIAIS PETZ'!A:Q,17,0)</f>
        <v>CO-2</v>
      </c>
      <c r="AF4602" s="20" t="str">
        <f>VLOOKUP(E4602,'FILIAIS PETZ'!A:Q,3,0)</f>
        <v>FELICIO</v>
      </c>
      <c r="AG4602" s="20" t="str">
        <f>VLOOKUP(E4602,'FILIAIS PETZ'!A:Q,2,0)</f>
        <v>R3</v>
      </c>
      <c r="AH4602" s="75">
        <v>2330</v>
      </c>
      <c r="AI4602" s="16" t="s">
        <v>8965</v>
      </c>
      <c r="AJ4602" s="90">
        <f>VLOOKUP(E4602,'FILIAIS PETZ'!$A$2:$K$2000,11,0)</f>
        <v>18328118014088</v>
      </c>
      <c r="AK4602" s="44">
        <f t="shared" si="303"/>
        <v>18328118014088</v>
      </c>
    </row>
    <row r="4603" spans="1:37" s="14" customFormat="1" ht="15" customHeight="1" thickBot="1" x14ac:dyDescent="0.25">
      <c r="A4603" s="9" t="e">
        <f>#REF!</f>
        <v>#REF!</v>
      </c>
      <c r="B4603" s="18">
        <f>VLOOKUP(C4603,FORNECEDORES!D:E,2,0)</f>
        <v>132859</v>
      </c>
      <c r="C4603" s="19" t="str">
        <f>VLOOKUP(D4603,FORNECEDORES!A:D,4,0)</f>
        <v>27.093.558/0006-20</v>
      </c>
      <c r="D4603" s="13" t="s">
        <v>7131</v>
      </c>
      <c r="E4603" s="20" t="str">
        <f t="shared" si="300"/>
        <v>04 0150</v>
      </c>
      <c r="F4603" s="28" t="s">
        <v>4963</v>
      </c>
      <c r="G4603" s="21" t="str">
        <f>VLOOKUP(E4603,'FILIAIS PETZ'!A:E,5,0)</f>
        <v>PETZ BRASILIA JARDIM BOTANICO</v>
      </c>
      <c r="H4603" s="20" t="str">
        <f>VLOOKUP(E4603,'FILIAIS PETZ'!A:D,4,0)</f>
        <v>BJDB-DF</v>
      </c>
      <c r="I4603" s="46">
        <v>45505</v>
      </c>
      <c r="J4603" s="9" t="s">
        <v>4980</v>
      </c>
      <c r="K4603" s="84" t="s">
        <v>5858</v>
      </c>
      <c r="L4603" s="83" t="s">
        <v>13161</v>
      </c>
      <c r="M4603" s="46">
        <v>45555</v>
      </c>
      <c r="N4603" s="46">
        <v>45581</v>
      </c>
      <c r="O4603" s="46">
        <v>45559</v>
      </c>
      <c r="P4603" s="91" t="s">
        <v>4998</v>
      </c>
      <c r="Q4603" s="84">
        <v>3</v>
      </c>
      <c r="R4603" s="91">
        <v>1</v>
      </c>
      <c r="S4603" s="9" t="s">
        <v>4983</v>
      </c>
      <c r="T4603" s="9" t="s">
        <v>32</v>
      </c>
      <c r="U4603" s="9">
        <v>11002</v>
      </c>
      <c r="V4603" s="9">
        <v>11002</v>
      </c>
      <c r="W4603" s="9"/>
      <c r="X4603" s="10" t="s">
        <v>5016</v>
      </c>
      <c r="Y4603" s="10" t="s">
        <v>4980</v>
      </c>
      <c r="Z4603" s="9" t="s">
        <v>4994</v>
      </c>
      <c r="AA4603" s="9" t="s">
        <v>5732</v>
      </c>
      <c r="AB4603" s="9" t="s">
        <v>5005</v>
      </c>
      <c r="AC4603" s="9" t="s">
        <v>4999</v>
      </c>
      <c r="AD4603" s="29"/>
      <c r="AE4603" s="20" t="str">
        <f>VLOOKUP(E4603,'FILIAIS PETZ'!A:Q,17,0)</f>
        <v>CO-1</v>
      </c>
      <c r="AF4603" s="20" t="str">
        <f>VLOOKUP(E4603,'FILIAIS PETZ'!A:Q,3,0)</f>
        <v>FELICIO</v>
      </c>
      <c r="AG4603" s="20" t="str">
        <f>VLOOKUP(E4603,'FILIAIS PETZ'!A:Q,2,0)</f>
        <v>R3</v>
      </c>
      <c r="AH4603" s="75">
        <v>2330</v>
      </c>
      <c r="AI4603" s="16" t="s">
        <v>8965</v>
      </c>
      <c r="AJ4603" s="90">
        <f>VLOOKUP(E4603,'FILIAIS PETZ'!$A$2:$K$2000,11,0)</f>
        <v>18328118014320</v>
      </c>
      <c r="AK4603" s="44">
        <f t="shared" si="303"/>
        <v>18328118014320</v>
      </c>
    </row>
    <row r="4604" spans="1:37" s="14" customFormat="1" ht="15" customHeight="1" thickBot="1" x14ac:dyDescent="0.25">
      <c r="A4604" s="84" t="str">
        <f>J4604</f>
        <v>PREVENTIVA</v>
      </c>
      <c r="B4604" s="18">
        <f>VLOOKUP(C4604,FORNECEDORES!D:E,2,0)</f>
        <v>4722</v>
      </c>
      <c r="C4604" s="19" t="str">
        <f>VLOOKUP(D4604,FORNECEDORES!A:D,4,0)</f>
        <v>08.100.057/0001-74</v>
      </c>
      <c r="D4604" s="13" t="s">
        <v>6219</v>
      </c>
      <c r="E4604" s="20" t="str">
        <f t="shared" si="300"/>
        <v>04 0252</v>
      </c>
      <c r="F4604" s="28" t="s">
        <v>4969</v>
      </c>
      <c r="G4604" s="21" t="str">
        <f>VLOOKUP(E4604,'FILIAIS PETZ'!A:E,5,0)</f>
        <v>PETZ SHOPPING PORTO VELHO</v>
      </c>
      <c r="H4604" s="20" t="str">
        <f>VLOOKUP(E4604,'FILIAIS PETZ'!A:D,4,0)</f>
        <v>SPVL-RO</v>
      </c>
      <c r="I4604" s="46">
        <v>45505</v>
      </c>
      <c r="J4604" s="9" t="s">
        <v>4980</v>
      </c>
      <c r="K4604" s="84" t="s">
        <v>5858</v>
      </c>
      <c r="L4604" s="83" t="s">
        <v>11973</v>
      </c>
      <c r="M4604" s="46">
        <v>45516</v>
      </c>
      <c r="N4604" s="46">
        <v>45546</v>
      </c>
      <c r="O4604" s="46">
        <v>45527</v>
      </c>
      <c r="P4604" s="91" t="s">
        <v>4998</v>
      </c>
      <c r="Q4604" s="84">
        <v>3</v>
      </c>
      <c r="R4604" s="91">
        <v>1</v>
      </c>
      <c r="S4604" s="9" t="s">
        <v>4983</v>
      </c>
      <c r="T4604" s="9" t="s">
        <v>32</v>
      </c>
      <c r="U4604" s="9">
        <v>11002</v>
      </c>
      <c r="V4604" s="9">
        <v>11002</v>
      </c>
      <c r="W4604" s="9"/>
      <c r="X4604" s="10" t="s">
        <v>5016</v>
      </c>
      <c r="Y4604" s="9" t="s">
        <v>4994</v>
      </c>
      <c r="Z4604" s="9" t="s">
        <v>4994</v>
      </c>
      <c r="AA4604" s="9" t="s">
        <v>5732</v>
      </c>
      <c r="AB4604" s="10" t="s">
        <v>5040</v>
      </c>
      <c r="AC4604" s="9" t="s">
        <v>4999</v>
      </c>
      <c r="AD4604" s="29"/>
      <c r="AE4604" s="20" t="str">
        <f>VLOOKUP(E4604,'FILIAIS PETZ'!A:Q,17,0)</f>
        <v>CO-3</v>
      </c>
      <c r="AF4604" s="20" t="str">
        <f>VLOOKUP(E4604,'FILIAIS PETZ'!A:Q,3,0)</f>
        <v>FELICIO</v>
      </c>
      <c r="AG4604" s="20" t="str">
        <f>VLOOKUP(E4604,'FILIAIS PETZ'!A:Q,2,0)</f>
        <v>R3</v>
      </c>
      <c r="AH4604" s="75">
        <v>2330</v>
      </c>
      <c r="AI4604" s="16" t="s">
        <v>8965</v>
      </c>
      <c r="AJ4604" s="43" t="str">
        <f>VLOOKUP(E4604,'FILIAIS PETZ'!$A$2:$K$2000,11,0)</f>
        <v>18.328.118/0238-26</v>
      </c>
      <c r="AK4604" s="44" t="str">
        <f t="shared" si="303"/>
        <v>18.328.118/0238-26</v>
      </c>
    </row>
    <row r="4605" spans="1:37" s="14" customFormat="1" ht="15" customHeight="1" thickBot="1" x14ac:dyDescent="0.25">
      <c r="A4605" s="9" t="e">
        <f>#REF!</f>
        <v>#REF!</v>
      </c>
      <c r="B4605" s="18">
        <f>VLOOKUP(C4605,FORNECEDORES!D:E,2,0)</f>
        <v>132859</v>
      </c>
      <c r="C4605" s="19" t="str">
        <f>VLOOKUP(D4605,FORNECEDORES!A:D,4,0)</f>
        <v>27.093.558/0006-20</v>
      </c>
      <c r="D4605" s="13" t="s">
        <v>7131</v>
      </c>
      <c r="E4605" s="20" t="str">
        <f t="shared" si="300"/>
        <v>04 0153</v>
      </c>
      <c r="F4605" s="28" t="s">
        <v>4966</v>
      </c>
      <c r="G4605" s="21" t="str">
        <f>VLOOKUP(E4605,'FILIAIS PETZ'!A:E,5,0)</f>
        <v>PETZ TAGUATINGA</v>
      </c>
      <c r="H4605" s="20" t="str">
        <f>VLOOKUP(E4605,'FILIAIS PETZ'!A:D,4,0)</f>
        <v>TGTG-DF</v>
      </c>
      <c r="I4605" s="46">
        <v>45505</v>
      </c>
      <c r="J4605" s="9" t="s">
        <v>4980</v>
      </c>
      <c r="K4605" s="84" t="s">
        <v>5858</v>
      </c>
      <c r="L4605" s="83" t="s">
        <v>13203</v>
      </c>
      <c r="M4605" s="46">
        <v>45555</v>
      </c>
      <c r="N4605" s="46">
        <v>45581</v>
      </c>
      <c r="O4605" s="46">
        <v>45559</v>
      </c>
      <c r="P4605" s="91" t="s">
        <v>4998</v>
      </c>
      <c r="Q4605" s="84">
        <v>3</v>
      </c>
      <c r="R4605" s="91">
        <v>1</v>
      </c>
      <c r="S4605" s="9" t="s">
        <v>4983</v>
      </c>
      <c r="T4605" s="9" t="s">
        <v>32</v>
      </c>
      <c r="U4605" s="9">
        <v>11002</v>
      </c>
      <c r="V4605" s="9">
        <v>11002</v>
      </c>
      <c r="W4605" s="9"/>
      <c r="X4605" s="10" t="s">
        <v>5016</v>
      </c>
      <c r="Y4605" s="10" t="s">
        <v>4980</v>
      </c>
      <c r="Z4605" s="9" t="s">
        <v>4994</v>
      </c>
      <c r="AA4605" s="9" t="s">
        <v>5732</v>
      </c>
      <c r="AB4605" s="9" t="s">
        <v>5005</v>
      </c>
      <c r="AC4605" s="9" t="s">
        <v>4999</v>
      </c>
      <c r="AD4605" s="29"/>
      <c r="AE4605" s="20" t="str">
        <f>VLOOKUP(E4605,'FILIAIS PETZ'!A:Q,17,0)</f>
        <v>CO-1</v>
      </c>
      <c r="AF4605" s="20" t="str">
        <f>VLOOKUP(E4605,'FILIAIS PETZ'!A:Q,3,0)</f>
        <v>FELICIO</v>
      </c>
      <c r="AG4605" s="20" t="str">
        <f>VLOOKUP(E4605,'FILIAIS PETZ'!A:Q,2,0)</f>
        <v>R3</v>
      </c>
      <c r="AH4605" s="75">
        <v>2330</v>
      </c>
      <c r="AI4605" s="16" t="s">
        <v>8965</v>
      </c>
      <c r="AJ4605" s="90">
        <f>VLOOKUP(E4605,'FILIAIS PETZ'!$A$2:$K$2000,11,0)</f>
        <v>18328118014916</v>
      </c>
      <c r="AK4605" s="44">
        <f t="shared" si="303"/>
        <v>18328118014916</v>
      </c>
    </row>
    <row r="4606" spans="1:37" s="14" customFormat="1" ht="15" customHeight="1" thickBot="1" x14ac:dyDescent="0.25">
      <c r="A4606" s="9" t="e">
        <f>#REF!</f>
        <v>#REF!</v>
      </c>
      <c r="B4606" s="18">
        <f>VLOOKUP(C4606,FORNECEDORES!D:E,2,0)</f>
        <v>4990</v>
      </c>
      <c r="C4606" s="19" t="str">
        <f>VLOOKUP(D4606,FORNECEDORES!A:D,4,0)</f>
        <v>27.093.558/0012-78</v>
      </c>
      <c r="D4606" s="13" t="s">
        <v>7133</v>
      </c>
      <c r="E4606" s="20" t="str">
        <f t="shared" si="300"/>
        <v>04 0155</v>
      </c>
      <c r="F4606" s="28" t="s">
        <v>4929</v>
      </c>
      <c r="G4606" s="21" t="str">
        <f>VLOOKUP(E4606,'FILIAIS PETZ'!A:E,5,0)</f>
        <v>PETZ SETE LAGOAS</v>
      </c>
      <c r="H4606" s="20" t="str">
        <f>VLOOKUP(E4606,'FILIAIS PETZ'!A:D,4,0)</f>
        <v>STLG-MG</v>
      </c>
      <c r="I4606" s="46">
        <v>45505</v>
      </c>
      <c r="J4606" s="9" t="s">
        <v>4980</v>
      </c>
      <c r="K4606" s="84" t="s">
        <v>5858</v>
      </c>
      <c r="L4606" s="83" t="s">
        <v>13198</v>
      </c>
      <c r="M4606" s="46">
        <v>45555</v>
      </c>
      <c r="N4606" s="46">
        <v>45581</v>
      </c>
      <c r="O4606" s="46">
        <v>45559</v>
      </c>
      <c r="P4606" s="91" t="s">
        <v>4998</v>
      </c>
      <c r="Q4606" s="84">
        <v>3</v>
      </c>
      <c r="R4606" s="91">
        <v>1</v>
      </c>
      <c r="S4606" s="9" t="s">
        <v>4983</v>
      </c>
      <c r="T4606" s="9" t="s">
        <v>32</v>
      </c>
      <c r="U4606" s="9">
        <v>11002</v>
      </c>
      <c r="V4606" s="9">
        <v>11002</v>
      </c>
      <c r="W4606" s="9"/>
      <c r="X4606" s="10" t="s">
        <v>5016</v>
      </c>
      <c r="Y4606" s="10" t="s">
        <v>4980</v>
      </c>
      <c r="Z4606" s="9" t="s">
        <v>4994</v>
      </c>
      <c r="AA4606" s="9" t="s">
        <v>5732</v>
      </c>
      <c r="AB4606" s="9" t="s">
        <v>5005</v>
      </c>
      <c r="AC4606" s="9" t="s">
        <v>4999</v>
      </c>
      <c r="AD4606" s="29"/>
      <c r="AE4606" s="20" t="str">
        <f>VLOOKUP(E4606,'FILIAIS PETZ'!A:Q,17,0)</f>
        <v>MG-1</v>
      </c>
      <c r="AF4606" s="20" t="str">
        <f>VLOOKUP(E4606,'FILIAIS PETZ'!A:Q,3,0)</f>
        <v>FELICIO</v>
      </c>
      <c r="AG4606" s="20" t="str">
        <f>VLOOKUP(E4606,'FILIAIS PETZ'!A:Q,2,0)</f>
        <v>R3</v>
      </c>
      <c r="AH4606" s="75">
        <v>2330</v>
      </c>
      <c r="AI4606" s="16" t="s">
        <v>8965</v>
      </c>
      <c r="AJ4606" s="90">
        <f>VLOOKUP(E4606,'FILIAIS PETZ'!$A$2:$K$2000,11,0)</f>
        <v>18328118015645</v>
      </c>
      <c r="AK4606" s="44">
        <f t="shared" si="303"/>
        <v>18328118015645</v>
      </c>
    </row>
    <row r="4607" spans="1:37" s="14" customFormat="1" ht="15" customHeight="1" thickBot="1" x14ac:dyDescent="0.25">
      <c r="A4607" s="9" t="e">
        <f>#REF!</f>
        <v>#REF!</v>
      </c>
      <c r="B4607" s="18">
        <f>VLOOKUP(C4607,FORNECEDORES!D:E,2,0)</f>
        <v>132859</v>
      </c>
      <c r="C4607" s="19" t="str">
        <f>VLOOKUP(D4607,FORNECEDORES!A:D,4,0)</f>
        <v>27.093.558/0006-20</v>
      </c>
      <c r="D4607" s="13" t="s">
        <v>7131</v>
      </c>
      <c r="E4607" s="20" t="str">
        <f t="shared" si="300"/>
        <v>04 0161</v>
      </c>
      <c r="F4607" s="28" t="s">
        <v>4959</v>
      </c>
      <c r="G4607" s="21" t="str">
        <f>VLOOKUP(E4607,'FILIAIS PETZ'!A:E,5,0)</f>
        <v>PETZ CEILANDIA</v>
      </c>
      <c r="H4607" s="20" t="str">
        <f>VLOOKUP(E4607,'FILIAIS PETZ'!A:D,4,0)</f>
        <v>CDIA-DF</v>
      </c>
      <c r="I4607" s="46">
        <v>45505</v>
      </c>
      <c r="J4607" s="9" t="s">
        <v>4980</v>
      </c>
      <c r="K4607" s="84" t="s">
        <v>5858</v>
      </c>
      <c r="L4607" s="83" t="s">
        <v>13166</v>
      </c>
      <c r="M4607" s="46">
        <v>45555</v>
      </c>
      <c r="N4607" s="46">
        <v>45581</v>
      </c>
      <c r="O4607" s="46">
        <v>45559</v>
      </c>
      <c r="P4607" s="91" t="s">
        <v>4998</v>
      </c>
      <c r="Q4607" s="84">
        <v>3</v>
      </c>
      <c r="R4607" s="91">
        <v>1</v>
      </c>
      <c r="S4607" s="9" t="s">
        <v>4983</v>
      </c>
      <c r="T4607" s="9" t="s">
        <v>32</v>
      </c>
      <c r="U4607" s="9">
        <v>11002</v>
      </c>
      <c r="V4607" s="9">
        <v>11002</v>
      </c>
      <c r="W4607" s="9"/>
      <c r="X4607" s="10" t="s">
        <v>5016</v>
      </c>
      <c r="Y4607" s="10" t="s">
        <v>4980</v>
      </c>
      <c r="Z4607" s="9" t="s">
        <v>4994</v>
      </c>
      <c r="AA4607" s="9" t="s">
        <v>5732</v>
      </c>
      <c r="AB4607" s="9" t="s">
        <v>5005</v>
      </c>
      <c r="AC4607" s="9" t="s">
        <v>4999</v>
      </c>
      <c r="AD4607" s="29"/>
      <c r="AE4607" s="20" t="str">
        <f>VLOOKUP(E4607,'FILIAIS PETZ'!A:Q,17,0)</f>
        <v>CO-1</v>
      </c>
      <c r="AF4607" s="20" t="str">
        <f>VLOOKUP(E4607,'FILIAIS PETZ'!A:Q,3,0)</f>
        <v>FELICIO</v>
      </c>
      <c r="AG4607" s="20" t="str">
        <f>VLOOKUP(E4607,'FILIAIS PETZ'!A:Q,2,0)</f>
        <v>R3</v>
      </c>
      <c r="AH4607" s="75">
        <v>2330</v>
      </c>
      <c r="AI4607" s="16" t="s">
        <v>8965</v>
      </c>
      <c r="AJ4607" s="90">
        <f>VLOOKUP(E4607,'FILIAIS PETZ'!$A$2:$K$2000,11,0)</f>
        <v>18328118015211</v>
      </c>
      <c r="AK4607" s="44">
        <f t="shared" si="303"/>
        <v>18328118015211</v>
      </c>
    </row>
    <row r="4608" spans="1:37" s="14" customFormat="1" ht="15" customHeight="1" thickBot="1" x14ac:dyDescent="0.25">
      <c r="A4608" s="9" t="e">
        <f>#REF!</f>
        <v>#REF!</v>
      </c>
      <c r="B4608" s="18">
        <f>VLOOKUP(C4608,FORNECEDORES!D:E,2,0)</f>
        <v>4990</v>
      </c>
      <c r="C4608" s="19" t="str">
        <f>VLOOKUP(D4608,FORNECEDORES!A:D,4,0)</f>
        <v>27.093.558/0012-78</v>
      </c>
      <c r="D4608" s="13" t="s">
        <v>7133</v>
      </c>
      <c r="E4608" s="20" t="str">
        <f t="shared" si="300"/>
        <v>04 0162</v>
      </c>
      <c r="F4608" s="28" t="s">
        <v>5179</v>
      </c>
      <c r="G4608" s="21" t="str">
        <f>VLOOKUP(E4608,'FILIAIS PETZ'!A:E,5,0)</f>
        <v>PETZ CONTAGEM JOÃO CESAR</v>
      </c>
      <c r="H4608" s="20" t="str">
        <f>VLOOKUP(E4608,'FILIAIS PETZ'!A:D,4,0)</f>
        <v>CTJC-MG</v>
      </c>
      <c r="I4608" s="46">
        <v>45505</v>
      </c>
      <c r="J4608" s="9" t="s">
        <v>4980</v>
      </c>
      <c r="K4608" s="84" t="s">
        <v>5858</v>
      </c>
      <c r="L4608" s="83" t="s">
        <v>13171</v>
      </c>
      <c r="M4608" s="46">
        <v>45555</v>
      </c>
      <c r="N4608" s="46">
        <v>45581</v>
      </c>
      <c r="O4608" s="46">
        <v>45559</v>
      </c>
      <c r="P4608" s="91" t="s">
        <v>4998</v>
      </c>
      <c r="Q4608" s="84">
        <v>3</v>
      </c>
      <c r="R4608" s="91">
        <v>1</v>
      </c>
      <c r="S4608" s="9" t="s">
        <v>4983</v>
      </c>
      <c r="T4608" s="9" t="s">
        <v>32</v>
      </c>
      <c r="U4608" s="9">
        <v>11002</v>
      </c>
      <c r="V4608" s="9">
        <v>11002</v>
      </c>
      <c r="W4608" s="9"/>
      <c r="X4608" s="10" t="s">
        <v>5016</v>
      </c>
      <c r="Y4608" s="10" t="s">
        <v>4980</v>
      </c>
      <c r="Z4608" s="9" t="s">
        <v>4994</v>
      </c>
      <c r="AA4608" s="9" t="s">
        <v>5732</v>
      </c>
      <c r="AB4608" s="9" t="s">
        <v>5005</v>
      </c>
      <c r="AC4608" s="9" t="s">
        <v>4999</v>
      </c>
      <c r="AD4608" s="29"/>
      <c r="AE4608" s="20" t="str">
        <f>VLOOKUP(E4608,'FILIAIS PETZ'!A:Q,17,0)</f>
        <v>MG-2</v>
      </c>
      <c r="AF4608" s="20" t="str">
        <f>VLOOKUP(E4608,'FILIAIS PETZ'!A:Q,3,0)</f>
        <v>FELICIO</v>
      </c>
      <c r="AG4608" s="20" t="str">
        <f>VLOOKUP(E4608,'FILIAIS PETZ'!A:Q,2,0)</f>
        <v>R3</v>
      </c>
      <c r="AH4608" s="75">
        <v>2330</v>
      </c>
      <c r="AI4608" s="16" t="s">
        <v>8965</v>
      </c>
      <c r="AJ4608" s="90">
        <f>VLOOKUP(E4608,'FILIAIS PETZ'!$A$2:$K$2000,11,0)</f>
        <v>18328118017265</v>
      </c>
      <c r="AK4608" s="44">
        <f t="shared" si="303"/>
        <v>18328118017265</v>
      </c>
    </row>
    <row r="4609" spans="1:37" s="14" customFormat="1" ht="15" customHeight="1" thickBot="1" x14ac:dyDescent="0.25">
      <c r="A4609" s="9" t="s">
        <v>4980</v>
      </c>
      <c r="B4609" s="18" t="e">
        <f>VLOOKUP(C4609,FORNECEDORES!D:E,2,0)</f>
        <v>#N/A</v>
      </c>
      <c r="C4609" s="19" t="e">
        <f>VLOOKUP(D4609,FORNECEDORES!A:D,4,0)</f>
        <v>#N/A</v>
      </c>
      <c r="D4609" s="17" t="s">
        <v>9278</v>
      </c>
      <c r="E4609" s="20" t="str">
        <f t="shared" si="300"/>
        <v>04 0010</v>
      </c>
      <c r="F4609" s="28" t="s">
        <v>8983</v>
      </c>
      <c r="G4609" s="21" t="str">
        <f>VLOOKUP(E4609,'FILIAIS PETZ'!A:E,5,0)</f>
        <v>PETZ SANTA CECILIA</v>
      </c>
      <c r="H4609" s="20" t="str">
        <f>VLOOKUP(E4609,'FILIAIS PETZ'!A:D,4,0)</f>
        <v>STCE-SP</v>
      </c>
      <c r="I4609" s="46">
        <v>45383</v>
      </c>
      <c r="J4609" s="9" t="s">
        <v>4980</v>
      </c>
      <c r="K4609" s="84" t="s">
        <v>9047</v>
      </c>
      <c r="L4609" s="83" t="s">
        <v>10246</v>
      </c>
      <c r="M4609" s="46">
        <v>45383</v>
      </c>
      <c r="N4609" s="46">
        <v>45448</v>
      </c>
      <c r="O4609" s="46">
        <v>45446</v>
      </c>
      <c r="P4609" s="91" t="s">
        <v>4998</v>
      </c>
      <c r="Q4609" s="84">
        <v>3</v>
      </c>
      <c r="R4609" s="91">
        <v>1</v>
      </c>
      <c r="S4609" s="9" t="s">
        <v>4983</v>
      </c>
      <c r="T4609" s="9" t="s">
        <v>32</v>
      </c>
      <c r="U4609" s="9">
        <v>11002</v>
      </c>
      <c r="V4609" s="9">
        <v>11002</v>
      </c>
      <c r="W4609" s="9"/>
      <c r="X4609" s="10" t="s">
        <v>5016</v>
      </c>
      <c r="Y4609" s="10" t="s">
        <v>4994</v>
      </c>
      <c r="Z4609" s="9" t="s">
        <v>4994</v>
      </c>
      <c r="AA4609" s="9" t="s">
        <v>5732</v>
      </c>
      <c r="AB4609" s="9" t="s">
        <v>5005</v>
      </c>
      <c r="AC4609" s="9" t="s">
        <v>4999</v>
      </c>
      <c r="AD4609" s="9"/>
      <c r="AE4609" s="20" t="str">
        <f>VLOOKUP(E4609,'FILIAIS PETZ'!A:Q,17,0)</f>
        <v>SP2</v>
      </c>
      <c r="AF4609" s="20" t="str">
        <f>VLOOKUP(E4609,'FILIAIS PETZ'!A:Q,3,0)</f>
        <v>FELICIO</v>
      </c>
      <c r="AG4609" s="20" t="str">
        <f>VLOOKUP(E4609,'FILIAIS PETZ'!A:Q,2,0)</f>
        <v>R3</v>
      </c>
      <c r="AH4609" s="75">
        <v>2368.1999999999998</v>
      </c>
      <c r="AI4609" s="16" t="s">
        <v>10247</v>
      </c>
      <c r="AJ4609" s="43">
        <f>VLOOKUP(E4609,'FILIAIS PETZ'!$A$2:$K$2000,11,0)</f>
        <v>18328118001938</v>
      </c>
      <c r="AK4609" s="44">
        <f t="shared" si="303"/>
        <v>18328118001938</v>
      </c>
    </row>
    <row r="4610" spans="1:37" s="14" customFormat="1" ht="15" customHeight="1" thickBot="1" x14ac:dyDescent="0.25">
      <c r="A4610" s="9" t="e">
        <f>#REF!</f>
        <v>#REF!</v>
      </c>
      <c r="B4610" s="18">
        <f>VLOOKUP(C4610,FORNECEDORES!D:E,2,0)</f>
        <v>255287</v>
      </c>
      <c r="C4610" s="19" t="str">
        <f>VLOOKUP(D4610,FORNECEDORES!A:D,4,0)</f>
        <v>27.093.558/0060-75</v>
      </c>
      <c r="D4610" s="13" t="s">
        <v>7158</v>
      </c>
      <c r="E4610" s="20" t="str">
        <f t="shared" si="300"/>
        <v>04 0165</v>
      </c>
      <c r="F4610" s="28" t="s">
        <v>4935</v>
      </c>
      <c r="G4610" s="21" t="str">
        <f>VLOOKUP(E4610,'FILIAIS PETZ'!A:E,5,0)</f>
        <v>PETZ CARAPICUIBA</v>
      </c>
      <c r="H4610" s="20" t="str">
        <f>VLOOKUP(E4610,'FILIAIS PETZ'!A:D,4,0)</f>
        <v>CPIC-SP</v>
      </c>
      <c r="I4610" s="46">
        <v>45505</v>
      </c>
      <c r="J4610" s="9" t="s">
        <v>4980</v>
      </c>
      <c r="K4610" s="84" t="s">
        <v>5858</v>
      </c>
      <c r="L4610" s="83" t="s">
        <v>13164</v>
      </c>
      <c r="M4610" s="46">
        <v>45555</v>
      </c>
      <c r="N4610" s="46">
        <v>45581</v>
      </c>
      <c r="O4610" s="46">
        <v>45559</v>
      </c>
      <c r="P4610" s="91" t="s">
        <v>4998</v>
      </c>
      <c r="Q4610" s="84">
        <v>3</v>
      </c>
      <c r="R4610" s="91">
        <v>1</v>
      </c>
      <c r="S4610" s="9" t="s">
        <v>4983</v>
      </c>
      <c r="T4610" s="9" t="s">
        <v>32</v>
      </c>
      <c r="U4610" s="9">
        <v>11002</v>
      </c>
      <c r="V4610" s="9">
        <v>11002</v>
      </c>
      <c r="W4610" s="9"/>
      <c r="X4610" s="10" t="s">
        <v>5016</v>
      </c>
      <c r="Y4610" s="10" t="s">
        <v>4980</v>
      </c>
      <c r="Z4610" s="9" t="s">
        <v>4994</v>
      </c>
      <c r="AA4610" s="9" t="s">
        <v>5732</v>
      </c>
      <c r="AB4610" s="9" t="s">
        <v>5005</v>
      </c>
      <c r="AC4610" s="9" t="s">
        <v>4999</v>
      </c>
      <c r="AD4610" s="29"/>
      <c r="AE4610" s="20" t="str">
        <f>VLOOKUP(E4610,'FILIAIS PETZ'!A:Q,17,0)</f>
        <v>SP7</v>
      </c>
      <c r="AF4610" s="20" t="str">
        <f>VLOOKUP(E4610,'FILIAIS PETZ'!A:Q,3,0)</f>
        <v>FELICIO</v>
      </c>
      <c r="AG4610" s="20" t="str">
        <f>VLOOKUP(E4610,'FILIAIS PETZ'!A:Q,2,0)</f>
        <v>R3</v>
      </c>
      <c r="AH4610" s="75">
        <v>2330</v>
      </c>
      <c r="AI4610" s="16" t="s">
        <v>8965</v>
      </c>
      <c r="AJ4610" s="90">
        <f>VLOOKUP(E4610,'FILIAIS PETZ'!$A$2:$K$2000,11,0)</f>
        <v>18328118015726</v>
      </c>
      <c r="AK4610" s="44">
        <f t="shared" si="303"/>
        <v>18328118015726</v>
      </c>
    </row>
    <row r="4611" spans="1:37" s="14" customFormat="1" ht="15" customHeight="1" thickBot="1" x14ac:dyDescent="0.25">
      <c r="A4611" s="84" t="str">
        <f>J4611</f>
        <v>PREVENTIVA</v>
      </c>
      <c r="B4611" s="18">
        <f>VLOOKUP(C4611,FORNECEDORES!D:E,2,0)</f>
        <v>4722</v>
      </c>
      <c r="C4611" s="19" t="str">
        <f>VLOOKUP(D4611,FORNECEDORES!A:D,4,0)</f>
        <v>08.100.057/0001-74</v>
      </c>
      <c r="D4611" s="13" t="s">
        <v>6219</v>
      </c>
      <c r="E4611" s="20" t="str">
        <f t="shared" si="300"/>
        <v>04 0228</v>
      </c>
      <c r="F4611" s="28" t="s">
        <v>4939</v>
      </c>
      <c r="G4611" s="21" t="str">
        <f>VLOOKUP(E4611,'FILIAIS PETZ'!A:E,5,0)</f>
        <v>PETZ SHOPPING PANTANAL</v>
      </c>
      <c r="H4611" s="20" t="str">
        <f>VLOOKUP(E4611,'FILIAIS PETZ'!A:D,4,0)</f>
        <v>SPAN-MT</v>
      </c>
      <c r="I4611" s="46">
        <v>45505</v>
      </c>
      <c r="J4611" s="9" t="s">
        <v>4980</v>
      </c>
      <c r="K4611" s="84" t="s">
        <v>5858</v>
      </c>
      <c r="L4611" s="83" t="s">
        <v>8844</v>
      </c>
      <c r="M4611" s="46">
        <v>45516</v>
      </c>
      <c r="N4611" s="46">
        <v>45546</v>
      </c>
      <c r="O4611" s="46">
        <v>45527</v>
      </c>
      <c r="P4611" s="91" t="s">
        <v>4998</v>
      </c>
      <c r="Q4611" s="84">
        <v>3</v>
      </c>
      <c r="R4611" s="91">
        <v>1</v>
      </c>
      <c r="S4611" s="9" t="s">
        <v>4983</v>
      </c>
      <c r="T4611" s="9" t="s">
        <v>32</v>
      </c>
      <c r="U4611" s="9">
        <v>11002</v>
      </c>
      <c r="V4611" s="9">
        <v>11002</v>
      </c>
      <c r="W4611" s="9"/>
      <c r="X4611" s="10" t="s">
        <v>5016</v>
      </c>
      <c r="Y4611" s="9" t="s">
        <v>4994</v>
      </c>
      <c r="Z4611" s="9" t="s">
        <v>4994</v>
      </c>
      <c r="AA4611" s="9" t="s">
        <v>5732</v>
      </c>
      <c r="AB4611" s="10" t="s">
        <v>5040</v>
      </c>
      <c r="AC4611" s="9" t="s">
        <v>4999</v>
      </c>
      <c r="AD4611" s="29"/>
      <c r="AE4611" s="20" t="str">
        <f>VLOOKUP(E4611,'FILIAIS PETZ'!A:Q,17,0)</f>
        <v>CO-3</v>
      </c>
      <c r="AF4611" s="20" t="str">
        <f>VLOOKUP(E4611,'FILIAIS PETZ'!A:Q,3,0)</f>
        <v>FELICIO</v>
      </c>
      <c r="AG4611" s="20" t="str">
        <f>VLOOKUP(E4611,'FILIAIS PETZ'!A:Q,2,0)</f>
        <v>R3</v>
      </c>
      <c r="AH4611" s="75">
        <v>2330</v>
      </c>
      <c r="AI4611" s="16" t="s">
        <v>8965</v>
      </c>
      <c r="AJ4611" s="43">
        <f>VLOOKUP(E4611,'FILIAIS PETZ'!$A$2:$K$2000,11,0)</f>
        <v>18328118021700</v>
      </c>
      <c r="AK4611" s="44">
        <f t="shared" si="303"/>
        <v>18328118021700</v>
      </c>
    </row>
    <row r="4612" spans="1:37" s="14" customFormat="1" ht="15" customHeight="1" thickBot="1" x14ac:dyDescent="0.25">
      <c r="A4612" s="9" t="e">
        <f>#REF!</f>
        <v>#REF!</v>
      </c>
      <c r="B4612" s="18">
        <f>VLOOKUP(C4612,FORNECEDORES!D:E,2,0)</f>
        <v>396684</v>
      </c>
      <c r="C4612" s="19" t="str">
        <f>VLOOKUP(D4612,FORNECEDORES!A:D,4,0)</f>
        <v>27.093.558/0066-60</v>
      </c>
      <c r="D4612" s="13" t="s">
        <v>7164</v>
      </c>
      <c r="E4612" s="20" t="str">
        <f t="shared" si="300"/>
        <v>04 0166</v>
      </c>
      <c r="F4612" s="28" t="s">
        <v>4932</v>
      </c>
      <c r="G4612" s="21" t="str">
        <f>VLOOKUP(E4612,'FILIAIS PETZ'!A:E,5,0)</f>
        <v>PETZ SOROCABA TAUSTE</v>
      </c>
      <c r="H4612" s="20" t="str">
        <f>VLOOKUP(E4612,'FILIAIS PETZ'!A:D,4,0)</f>
        <v>SOTT-SP</v>
      </c>
      <c r="I4612" s="46">
        <v>45505</v>
      </c>
      <c r="J4612" s="9" t="s">
        <v>4980</v>
      </c>
      <c r="K4612" s="84" t="s">
        <v>5858</v>
      </c>
      <c r="L4612" s="83" t="s">
        <v>13201</v>
      </c>
      <c r="M4612" s="46">
        <v>45555</v>
      </c>
      <c r="N4612" s="46">
        <v>45581</v>
      </c>
      <c r="O4612" s="46">
        <v>45559</v>
      </c>
      <c r="P4612" s="91" t="s">
        <v>4998</v>
      </c>
      <c r="Q4612" s="84">
        <v>3</v>
      </c>
      <c r="R4612" s="91">
        <v>1</v>
      </c>
      <c r="S4612" s="9" t="s">
        <v>4983</v>
      </c>
      <c r="T4612" s="9" t="s">
        <v>32</v>
      </c>
      <c r="U4612" s="9">
        <v>11002</v>
      </c>
      <c r="V4612" s="9">
        <v>11002</v>
      </c>
      <c r="W4612" s="9"/>
      <c r="X4612" s="10" t="s">
        <v>5016</v>
      </c>
      <c r="Y4612" s="10" t="s">
        <v>4980</v>
      </c>
      <c r="Z4612" s="9" t="s">
        <v>4994</v>
      </c>
      <c r="AA4612" s="9" t="s">
        <v>5732</v>
      </c>
      <c r="AB4612" s="9" t="s">
        <v>5005</v>
      </c>
      <c r="AC4612" s="9" t="s">
        <v>4999</v>
      </c>
      <c r="AD4612" s="29"/>
      <c r="AE4612" s="20" t="str">
        <f>VLOOKUP(E4612,'FILIAIS PETZ'!A:Q,17,0)</f>
        <v>SP7</v>
      </c>
      <c r="AF4612" s="20" t="str">
        <f>VLOOKUP(E4612,'FILIAIS PETZ'!A:Q,3,0)</f>
        <v>FELICIO</v>
      </c>
      <c r="AG4612" s="20" t="str">
        <f>VLOOKUP(E4612,'FILIAIS PETZ'!A:Q,2,0)</f>
        <v>R3</v>
      </c>
      <c r="AH4612" s="75">
        <v>2330</v>
      </c>
      <c r="AI4612" s="16" t="s">
        <v>8965</v>
      </c>
      <c r="AJ4612" s="90">
        <f>VLOOKUP(E4612,'FILIAIS PETZ'!$A$2:$K$2000,11,0)</f>
        <v>18328118015998</v>
      </c>
      <c r="AK4612" s="44">
        <f t="shared" si="303"/>
        <v>18328118015998</v>
      </c>
    </row>
    <row r="4613" spans="1:37" s="14" customFormat="1" ht="15" customHeight="1" thickBot="1" x14ac:dyDescent="0.25">
      <c r="A4613" s="9" t="e">
        <f>#REF!</f>
        <v>#REF!</v>
      </c>
      <c r="B4613" s="18">
        <f>VLOOKUP(C4613,FORNECEDORES!D:E,2,0)</f>
        <v>132859</v>
      </c>
      <c r="C4613" s="19" t="str">
        <f>VLOOKUP(D4613,FORNECEDORES!A:D,4,0)</f>
        <v>27.093.558/0006-20</v>
      </c>
      <c r="D4613" s="13" t="s">
        <v>7131</v>
      </c>
      <c r="E4613" s="20" t="str">
        <f t="shared" si="300"/>
        <v>04 0168</v>
      </c>
      <c r="F4613" s="28" t="s">
        <v>4961</v>
      </c>
      <c r="G4613" s="21" t="str">
        <f>VLOOKUP(E4613,'FILIAIS PETZ'!A:E,5,0)</f>
        <v>PETZ GAMA LESTE</v>
      </c>
      <c r="H4613" s="20" t="str">
        <f>VLOOKUP(E4613,'FILIAIS PETZ'!A:D,4,0)</f>
        <v>GAMA-DF</v>
      </c>
      <c r="I4613" s="46">
        <v>45505</v>
      </c>
      <c r="J4613" s="9" t="s">
        <v>4980</v>
      </c>
      <c r="K4613" s="84" t="s">
        <v>5858</v>
      </c>
      <c r="L4613" s="83" t="s">
        <v>13584</v>
      </c>
      <c r="M4613" s="46">
        <v>45555</v>
      </c>
      <c r="N4613" s="46">
        <v>45595</v>
      </c>
      <c r="O4613" s="46">
        <v>45575</v>
      </c>
      <c r="P4613" s="91" t="s">
        <v>4998</v>
      </c>
      <c r="Q4613" s="84">
        <v>3</v>
      </c>
      <c r="R4613" s="91">
        <v>1</v>
      </c>
      <c r="S4613" s="9" t="s">
        <v>4983</v>
      </c>
      <c r="T4613" s="9" t="s">
        <v>32</v>
      </c>
      <c r="U4613" s="9">
        <v>11002</v>
      </c>
      <c r="V4613" s="9">
        <v>11002</v>
      </c>
      <c r="W4613" s="9"/>
      <c r="X4613" s="10" t="s">
        <v>5016</v>
      </c>
      <c r="Y4613" s="10" t="s">
        <v>4980</v>
      </c>
      <c r="Z4613" s="9" t="s">
        <v>4994</v>
      </c>
      <c r="AA4613" s="9" t="s">
        <v>5732</v>
      </c>
      <c r="AB4613" s="9" t="s">
        <v>5005</v>
      </c>
      <c r="AC4613" s="9" t="s">
        <v>4999</v>
      </c>
      <c r="AD4613" s="29"/>
      <c r="AE4613" s="20" t="str">
        <f>VLOOKUP(E4613,'FILIAIS PETZ'!A:Q,17,0)</f>
        <v>CO-1</v>
      </c>
      <c r="AF4613" s="20" t="str">
        <f>VLOOKUP(E4613,'FILIAIS PETZ'!A:Q,3,0)</f>
        <v>FELICIO</v>
      </c>
      <c r="AG4613" s="20" t="str">
        <f>VLOOKUP(E4613,'FILIAIS PETZ'!A:Q,2,0)</f>
        <v>R3</v>
      </c>
      <c r="AH4613" s="75">
        <v>2330</v>
      </c>
      <c r="AI4613" s="16" t="s">
        <v>8965</v>
      </c>
      <c r="AJ4613" s="90">
        <f>VLOOKUP(E4613,'FILIAIS PETZ'!$A$2:$K$2000,11,0)</f>
        <v>18328118016021</v>
      </c>
      <c r="AK4613" s="44">
        <f t="shared" si="303"/>
        <v>18328118016021</v>
      </c>
    </row>
    <row r="4614" spans="1:37" s="14" customFormat="1" ht="15" customHeight="1" thickBot="1" x14ac:dyDescent="0.25">
      <c r="A4614" s="9" t="e">
        <f>#REF!</f>
        <v>#REF!</v>
      </c>
      <c r="B4614" s="18">
        <f>VLOOKUP(C4614,FORNECEDORES!D:E,2,0)</f>
        <v>4990</v>
      </c>
      <c r="C4614" s="19" t="str">
        <f>VLOOKUP(D4614,FORNECEDORES!A:D,4,0)</f>
        <v>27.093.558/0012-78</v>
      </c>
      <c r="D4614" s="13" t="s">
        <v>7133</v>
      </c>
      <c r="E4614" s="20" t="str">
        <f t="shared" si="300"/>
        <v>04 0185</v>
      </c>
      <c r="F4614" s="28" t="s">
        <v>4973</v>
      </c>
      <c r="G4614" s="21" t="str">
        <f>VLOOKUP(E4614,'FILIAIS PETZ'!A:E,5,0)</f>
        <v>PETZ AV CONTORNO (ANTIGOS DADOS DE SVLB/MG - PETZ SILVA LOBO)</v>
      </c>
      <c r="H4614" s="20" t="str">
        <f>VLOOKUP(E4614,'FILIAIS PETZ'!A:D,4,0)</f>
        <v>ACTN-MG</v>
      </c>
      <c r="I4614" s="46">
        <v>45505</v>
      </c>
      <c r="J4614" s="9" t="s">
        <v>4980</v>
      </c>
      <c r="K4614" s="84" t="s">
        <v>5858</v>
      </c>
      <c r="L4614" s="83" t="s">
        <v>13157</v>
      </c>
      <c r="M4614" s="46">
        <v>45555</v>
      </c>
      <c r="N4614" s="46">
        <v>45581</v>
      </c>
      <c r="O4614" s="46">
        <v>45559</v>
      </c>
      <c r="P4614" s="91" t="s">
        <v>4998</v>
      </c>
      <c r="Q4614" s="84">
        <v>3</v>
      </c>
      <c r="R4614" s="91">
        <v>1</v>
      </c>
      <c r="S4614" s="9" t="s">
        <v>4983</v>
      </c>
      <c r="T4614" s="9" t="s">
        <v>32</v>
      </c>
      <c r="U4614" s="9">
        <v>11002</v>
      </c>
      <c r="V4614" s="9">
        <v>11002</v>
      </c>
      <c r="W4614" s="9"/>
      <c r="X4614" s="10" t="s">
        <v>5016</v>
      </c>
      <c r="Y4614" s="10" t="s">
        <v>4980</v>
      </c>
      <c r="Z4614" s="9" t="s">
        <v>4994</v>
      </c>
      <c r="AA4614" s="9" t="s">
        <v>5732</v>
      </c>
      <c r="AB4614" s="9" t="s">
        <v>5005</v>
      </c>
      <c r="AC4614" s="9" t="s">
        <v>4999</v>
      </c>
      <c r="AD4614" s="29"/>
      <c r="AE4614" s="20" t="str">
        <f>VLOOKUP(E4614,'FILIAIS PETZ'!A:Q,17,0)</f>
        <v>MG-1</v>
      </c>
      <c r="AF4614" s="20" t="str">
        <f>VLOOKUP(E4614,'FILIAIS PETZ'!A:Q,3,0)</f>
        <v>FELICIO</v>
      </c>
      <c r="AG4614" s="20" t="str">
        <f>VLOOKUP(E4614,'FILIAIS PETZ'!A:Q,2,0)</f>
        <v>R3</v>
      </c>
      <c r="AH4614" s="75">
        <v>2330</v>
      </c>
      <c r="AI4614" s="16" t="s">
        <v>8965</v>
      </c>
      <c r="AJ4614" s="90">
        <f>VLOOKUP(E4614,'FILIAIS PETZ'!$A$2:$K$2000,11,0)</f>
        <v>18328118017931</v>
      </c>
      <c r="AK4614" s="44">
        <f t="shared" si="303"/>
        <v>18328118017931</v>
      </c>
    </row>
    <row r="4615" spans="1:37" s="14" customFormat="1" ht="15" customHeight="1" thickBot="1" x14ac:dyDescent="0.25">
      <c r="A4615" s="9" t="e">
        <f>#REF!</f>
        <v>#REF!</v>
      </c>
      <c r="B4615" s="18">
        <f>VLOOKUP(C4615,FORNECEDORES!D:E,2,0)</f>
        <v>4722</v>
      </c>
      <c r="C4615" s="19" t="str">
        <f>VLOOKUP(D4615,FORNECEDORES!A:D,4,0)</f>
        <v>08.100.057/0001-74</v>
      </c>
      <c r="D4615" s="13" t="s">
        <v>6219</v>
      </c>
      <c r="E4615" s="20" t="str">
        <f t="shared" si="300"/>
        <v>04 0180</v>
      </c>
      <c r="F4615" s="28" t="s">
        <v>4944</v>
      </c>
      <c r="G4615" s="21" t="str">
        <f>VLOOKUP(E4615,'FILIAIS PETZ'!A:E,5,0)</f>
        <v>PETZ TORQUATO TAPAJOS</v>
      </c>
      <c r="H4615" s="20" t="str">
        <f>VLOOKUP(E4615,'FILIAIS PETZ'!A:D,4,0)</f>
        <v>TQTP-AM</v>
      </c>
      <c r="I4615" s="46">
        <v>45505</v>
      </c>
      <c r="J4615" s="9" t="s">
        <v>4980</v>
      </c>
      <c r="K4615" s="84" t="s">
        <v>5858</v>
      </c>
      <c r="L4615" s="83" t="s">
        <v>13132</v>
      </c>
      <c r="M4615" s="46">
        <v>45545</v>
      </c>
      <c r="N4615" s="46">
        <v>45574</v>
      </c>
      <c r="O4615" s="46">
        <v>45559</v>
      </c>
      <c r="P4615" s="91" t="s">
        <v>4998</v>
      </c>
      <c r="Q4615" s="84">
        <v>3</v>
      </c>
      <c r="R4615" s="91">
        <v>1</v>
      </c>
      <c r="S4615" s="9" t="s">
        <v>4983</v>
      </c>
      <c r="T4615" s="9" t="s">
        <v>32</v>
      </c>
      <c r="U4615" s="9">
        <v>11002</v>
      </c>
      <c r="V4615" s="9">
        <v>11002</v>
      </c>
      <c r="W4615" s="9"/>
      <c r="X4615" s="10" t="s">
        <v>5016</v>
      </c>
      <c r="Y4615" s="9" t="s">
        <v>4994</v>
      </c>
      <c r="Z4615" s="9" t="s">
        <v>4994</v>
      </c>
      <c r="AA4615" s="9" t="s">
        <v>5732</v>
      </c>
      <c r="AB4615" s="10" t="s">
        <v>5040</v>
      </c>
      <c r="AC4615" s="9" t="s">
        <v>4999</v>
      </c>
      <c r="AD4615" s="29"/>
      <c r="AE4615" s="20" t="str">
        <f>VLOOKUP(E4615,'FILIAIS PETZ'!A:Q,17,0)</f>
        <v>CO-3</v>
      </c>
      <c r="AF4615" s="20" t="str">
        <f>VLOOKUP(E4615,'FILIAIS PETZ'!A:Q,3,0)</f>
        <v>FELICIO</v>
      </c>
      <c r="AG4615" s="20" t="str">
        <f>VLOOKUP(E4615,'FILIAIS PETZ'!A:Q,2,0)</f>
        <v>R3</v>
      </c>
      <c r="AH4615" s="75">
        <v>5570</v>
      </c>
      <c r="AI4615" s="16" t="s">
        <v>8965</v>
      </c>
      <c r="AJ4615" s="43">
        <f>VLOOKUP(E4615,'FILIAIS PETZ'!$A$2:$K$2000,11,0)</f>
        <v>18328118017346</v>
      </c>
      <c r="AK4615" s="44">
        <f t="shared" si="303"/>
        <v>18328118017346</v>
      </c>
    </row>
    <row r="4616" spans="1:37" s="14" customFormat="1" ht="15" customHeight="1" thickBot="1" x14ac:dyDescent="0.25">
      <c r="A4616" s="9" t="e">
        <f>#REF!</f>
        <v>#REF!</v>
      </c>
      <c r="B4616" s="18">
        <f>VLOOKUP(C4616,FORNECEDORES!D:E,2,0)</f>
        <v>132859</v>
      </c>
      <c r="C4616" s="19" t="str">
        <f>VLOOKUP(D4616,FORNECEDORES!A:D,4,0)</f>
        <v>27.093.558/0006-20</v>
      </c>
      <c r="D4616" s="13" t="s">
        <v>7131</v>
      </c>
      <c r="E4616" s="20" t="str">
        <f t="shared" si="300"/>
        <v>04 0198</v>
      </c>
      <c r="F4616" s="28" t="s">
        <v>4967</v>
      </c>
      <c r="G4616" s="21" t="str">
        <f>VLOOKUP(E4616,'FILIAIS PETZ'!A:E,5,0)</f>
        <v>PETZ SHOPPING SUL VALPARAISO</v>
      </c>
      <c r="H4616" s="20" t="str">
        <f>VLOOKUP(E4616,'FILIAIS PETZ'!A:D,4,0)</f>
        <v>VALP-GO</v>
      </c>
      <c r="I4616" s="46">
        <v>45505</v>
      </c>
      <c r="J4616" s="9" t="s">
        <v>4980</v>
      </c>
      <c r="K4616" s="84" t="s">
        <v>5858</v>
      </c>
      <c r="L4616" s="83" t="s">
        <v>13202</v>
      </c>
      <c r="M4616" s="46">
        <v>45555</v>
      </c>
      <c r="N4616" s="46">
        <v>45581</v>
      </c>
      <c r="O4616" s="46">
        <v>45559</v>
      </c>
      <c r="P4616" s="91" t="s">
        <v>4998</v>
      </c>
      <c r="Q4616" s="84">
        <v>3</v>
      </c>
      <c r="R4616" s="91">
        <v>1</v>
      </c>
      <c r="S4616" s="9" t="s">
        <v>4983</v>
      </c>
      <c r="T4616" s="9" t="s">
        <v>32</v>
      </c>
      <c r="U4616" s="9">
        <v>11002</v>
      </c>
      <c r="V4616" s="9">
        <v>11002</v>
      </c>
      <c r="W4616" s="9"/>
      <c r="X4616" s="10" t="s">
        <v>5016</v>
      </c>
      <c r="Y4616" s="10" t="s">
        <v>4980</v>
      </c>
      <c r="Z4616" s="9" t="s">
        <v>4994</v>
      </c>
      <c r="AA4616" s="9" t="s">
        <v>5732</v>
      </c>
      <c r="AB4616" s="9" t="s">
        <v>5005</v>
      </c>
      <c r="AC4616" s="9" t="s">
        <v>4999</v>
      </c>
      <c r="AD4616" s="29"/>
      <c r="AE4616" s="20" t="str">
        <f>VLOOKUP(E4616,'FILIAIS PETZ'!A:Q,17,0)</f>
        <v>CO-1</v>
      </c>
      <c r="AF4616" s="20" t="str">
        <f>VLOOKUP(E4616,'FILIAIS PETZ'!A:Q,3,0)</f>
        <v>FELICIO</v>
      </c>
      <c r="AG4616" s="20" t="str">
        <f>VLOOKUP(E4616,'FILIAIS PETZ'!A:Q,2,0)</f>
        <v>R3</v>
      </c>
      <c r="AH4616" s="75">
        <v>2330</v>
      </c>
      <c r="AI4616" s="16" t="s">
        <v>8965</v>
      </c>
      <c r="AJ4616" s="90">
        <f>VLOOKUP(E4616,'FILIAIS PETZ'!$A$2:$K$2000,11,0)</f>
        <v>18328118019390</v>
      </c>
      <c r="AK4616" s="44">
        <f t="shared" si="303"/>
        <v>18328118019390</v>
      </c>
    </row>
    <row r="4617" spans="1:37" s="14" customFormat="1" ht="15" customHeight="1" thickBot="1" x14ac:dyDescent="0.25">
      <c r="A4617" s="9" t="e">
        <f>#REF!</f>
        <v>#REF!</v>
      </c>
      <c r="B4617" s="18">
        <f>VLOOKUP(C4617,FORNECEDORES!D:E,2,0)</f>
        <v>132859</v>
      </c>
      <c r="C4617" s="19" t="str">
        <f>VLOOKUP(D4617,FORNECEDORES!A:D,4,0)</f>
        <v>27.093.558/0006-20</v>
      </c>
      <c r="D4617" s="13" t="s">
        <v>7131</v>
      </c>
      <c r="E4617" s="20" t="str">
        <f t="shared" si="300"/>
        <v>04 0200</v>
      </c>
      <c r="F4617" s="28" t="s">
        <v>4960</v>
      </c>
      <c r="G4617" s="21" t="str">
        <f>VLOOKUP(E4617,'FILIAIS PETZ'!A:E,5,0)</f>
        <v>PETZ BRASILIA W3 NORTE</v>
      </c>
      <c r="H4617" s="20" t="str">
        <f>VLOOKUP(E4617,'FILIAIS PETZ'!A:D,4,0)</f>
        <v>W3NT-DF</v>
      </c>
      <c r="I4617" s="46">
        <v>45505</v>
      </c>
      <c r="J4617" s="9" t="s">
        <v>4980</v>
      </c>
      <c r="K4617" s="84" t="s">
        <v>5858</v>
      </c>
      <c r="L4617" s="83" t="s">
        <v>13207</v>
      </c>
      <c r="M4617" s="46">
        <v>45555</v>
      </c>
      <c r="N4617" s="46">
        <v>45581</v>
      </c>
      <c r="O4617" s="46">
        <v>45559</v>
      </c>
      <c r="P4617" s="91" t="s">
        <v>4998</v>
      </c>
      <c r="Q4617" s="84">
        <v>3</v>
      </c>
      <c r="R4617" s="91">
        <v>1</v>
      </c>
      <c r="S4617" s="9" t="s">
        <v>4983</v>
      </c>
      <c r="T4617" s="9" t="s">
        <v>32</v>
      </c>
      <c r="U4617" s="9">
        <v>11002</v>
      </c>
      <c r="V4617" s="9">
        <v>11002</v>
      </c>
      <c r="W4617" s="9"/>
      <c r="X4617" s="10" t="s">
        <v>5016</v>
      </c>
      <c r="Y4617" s="10" t="s">
        <v>4980</v>
      </c>
      <c r="Z4617" s="9" t="s">
        <v>4994</v>
      </c>
      <c r="AA4617" s="9" t="s">
        <v>5732</v>
      </c>
      <c r="AB4617" s="9" t="s">
        <v>5005</v>
      </c>
      <c r="AC4617" s="9" t="s">
        <v>4999</v>
      </c>
      <c r="AD4617" s="29"/>
      <c r="AE4617" s="20" t="str">
        <f>VLOOKUP(E4617,'FILIAIS PETZ'!A:Q,17,0)</f>
        <v>CO-2</v>
      </c>
      <c r="AF4617" s="20" t="str">
        <f>VLOOKUP(E4617,'FILIAIS PETZ'!A:Q,3,0)</f>
        <v>FELICIO</v>
      </c>
      <c r="AG4617" s="20" t="str">
        <f>VLOOKUP(E4617,'FILIAIS PETZ'!A:Q,2,0)</f>
        <v>R3</v>
      </c>
      <c r="AH4617" s="75">
        <v>2330</v>
      </c>
      <c r="AI4617" s="16" t="s">
        <v>8965</v>
      </c>
      <c r="AJ4617" s="90">
        <f>VLOOKUP(E4617,'FILIAIS PETZ'!$A$2:$K$2000,11,0)</f>
        <v>18328118018660</v>
      </c>
      <c r="AK4617" s="44">
        <f t="shared" si="303"/>
        <v>18328118018660</v>
      </c>
    </row>
    <row r="4618" spans="1:37" s="14" customFormat="1" ht="15" customHeight="1" thickBot="1" x14ac:dyDescent="0.25">
      <c r="A4618" s="9" t="e">
        <f>#REF!</f>
        <v>#REF!</v>
      </c>
      <c r="B4618" s="18">
        <f>VLOOKUP(C4618,FORNECEDORES!D:E,2,0)</f>
        <v>132859</v>
      </c>
      <c r="C4618" s="19" t="str">
        <f>VLOOKUP(D4618,FORNECEDORES!A:D,4,0)</f>
        <v>27.093.558/0006-20</v>
      </c>
      <c r="D4618" s="13" t="s">
        <v>7131</v>
      </c>
      <c r="E4618" s="20" t="str">
        <f t="shared" si="300"/>
        <v>04 0207</v>
      </c>
      <c r="F4618" s="28" t="s">
        <v>4962</v>
      </c>
      <c r="G4618" s="21" t="str">
        <f>VLOOKUP(E4618,'FILIAIS PETZ'!A:E,5,0)</f>
        <v>PETZ GILBERTO SALOMÃO</v>
      </c>
      <c r="H4618" s="20" t="str">
        <f>VLOOKUP(E4618,'FILIAIS PETZ'!A:D,4,0)</f>
        <v>GBSL-DF</v>
      </c>
      <c r="I4618" s="46">
        <v>45505</v>
      </c>
      <c r="J4618" s="9" t="s">
        <v>4980</v>
      </c>
      <c r="K4618" s="84" t="s">
        <v>5858</v>
      </c>
      <c r="L4618" s="83" t="s">
        <v>13177</v>
      </c>
      <c r="M4618" s="46">
        <v>45555</v>
      </c>
      <c r="N4618" s="46">
        <v>45581</v>
      </c>
      <c r="O4618" s="46">
        <v>45559</v>
      </c>
      <c r="P4618" s="91" t="s">
        <v>4998</v>
      </c>
      <c r="Q4618" s="84">
        <v>3</v>
      </c>
      <c r="R4618" s="91">
        <v>1</v>
      </c>
      <c r="S4618" s="9" t="s">
        <v>4983</v>
      </c>
      <c r="T4618" s="9" t="s">
        <v>32</v>
      </c>
      <c r="U4618" s="9">
        <v>11002</v>
      </c>
      <c r="V4618" s="9">
        <v>11002</v>
      </c>
      <c r="W4618" s="9"/>
      <c r="X4618" s="10" t="s">
        <v>5016</v>
      </c>
      <c r="Y4618" s="10" t="s">
        <v>4980</v>
      </c>
      <c r="Z4618" s="9" t="s">
        <v>4994</v>
      </c>
      <c r="AA4618" s="9" t="s">
        <v>5732</v>
      </c>
      <c r="AB4618" s="9" t="s">
        <v>5005</v>
      </c>
      <c r="AC4618" s="9" t="s">
        <v>4999</v>
      </c>
      <c r="AD4618" s="29"/>
      <c r="AE4618" s="20" t="str">
        <f>VLOOKUP(E4618,'FILIAIS PETZ'!A:Q,17,0)</f>
        <v>CO-1</v>
      </c>
      <c r="AF4618" s="20" t="str">
        <f>VLOOKUP(E4618,'FILIAIS PETZ'!A:Q,3,0)</f>
        <v>FELICIO</v>
      </c>
      <c r="AG4618" s="20" t="str">
        <f>VLOOKUP(E4618,'FILIAIS PETZ'!A:Q,2,0)</f>
        <v>R3</v>
      </c>
      <c r="AH4618" s="75">
        <v>2330</v>
      </c>
      <c r="AI4618" s="16" t="s">
        <v>8965</v>
      </c>
      <c r="AJ4618" s="90">
        <f>VLOOKUP(E4618,'FILIAIS PETZ'!$A$2:$K$2000,11,0)</f>
        <v>18328118020215</v>
      </c>
      <c r="AK4618" s="44">
        <f t="shared" si="303"/>
        <v>18328118020215</v>
      </c>
    </row>
    <row r="4619" spans="1:37" s="14" customFormat="1" ht="15" customHeight="1" thickBot="1" x14ac:dyDescent="0.25">
      <c r="A4619" s="84" t="str">
        <f>J4619</f>
        <v>PREVENTIVA</v>
      </c>
      <c r="B4619" s="18">
        <f>VLOOKUP(C4619,FORNECEDORES!D:E,2,0)</f>
        <v>4722</v>
      </c>
      <c r="C4619" s="19" t="str">
        <f>VLOOKUP(D4619,FORNECEDORES!A:D,4,0)</f>
        <v>08.100.057/0001-74</v>
      </c>
      <c r="D4619" s="13" t="s">
        <v>6219</v>
      </c>
      <c r="E4619" s="20" t="str">
        <f t="shared" si="300"/>
        <v>04 0232</v>
      </c>
      <c r="F4619" s="28" t="s">
        <v>4956</v>
      </c>
      <c r="G4619" s="21" t="str">
        <f>VLOOKUP(E4619,'FILIAIS PETZ'!A:E,5,0)</f>
        <v>PETZ VARZEA GRANDE</v>
      </c>
      <c r="H4619" s="20" t="str">
        <f>VLOOKUP(E4619,'FILIAIS PETZ'!A:D,4,0)</f>
        <v>VGDE-MT</v>
      </c>
      <c r="I4619" s="46">
        <v>45505</v>
      </c>
      <c r="J4619" s="9" t="s">
        <v>4980</v>
      </c>
      <c r="K4619" s="84" t="s">
        <v>5858</v>
      </c>
      <c r="L4619" s="83" t="s">
        <v>8166</v>
      </c>
      <c r="M4619" s="46">
        <v>45516</v>
      </c>
      <c r="N4619" s="46">
        <v>45546</v>
      </c>
      <c r="O4619" s="46">
        <v>45527</v>
      </c>
      <c r="P4619" s="91" t="s">
        <v>4998</v>
      </c>
      <c r="Q4619" s="84">
        <v>3</v>
      </c>
      <c r="R4619" s="91">
        <v>1</v>
      </c>
      <c r="S4619" s="9" t="s">
        <v>4983</v>
      </c>
      <c r="T4619" s="9" t="s">
        <v>32</v>
      </c>
      <c r="U4619" s="9">
        <v>11002</v>
      </c>
      <c r="V4619" s="9">
        <v>11002</v>
      </c>
      <c r="W4619" s="9"/>
      <c r="X4619" s="10" t="s">
        <v>5016</v>
      </c>
      <c r="Y4619" s="9" t="s">
        <v>4994</v>
      </c>
      <c r="Z4619" s="9" t="s">
        <v>4994</v>
      </c>
      <c r="AA4619" s="9" t="s">
        <v>5732</v>
      </c>
      <c r="AB4619" s="10" t="s">
        <v>5040</v>
      </c>
      <c r="AC4619" s="9" t="s">
        <v>4999</v>
      </c>
      <c r="AD4619" s="29"/>
      <c r="AE4619" s="20" t="str">
        <f>VLOOKUP(E4619,'FILIAIS PETZ'!A:Q,17,0)</f>
        <v>CO-3</v>
      </c>
      <c r="AF4619" s="20" t="str">
        <f>VLOOKUP(E4619,'FILIAIS PETZ'!A:Q,3,0)</f>
        <v>FELICIO</v>
      </c>
      <c r="AG4619" s="20" t="str">
        <f>VLOOKUP(E4619,'FILIAIS PETZ'!A:Q,2,0)</f>
        <v>R3</v>
      </c>
      <c r="AH4619" s="75">
        <v>2330</v>
      </c>
      <c r="AI4619" s="16" t="s">
        <v>8965</v>
      </c>
      <c r="AJ4619" s="43">
        <f>VLOOKUP(E4619,'FILIAIS PETZ'!$A$2:$K$2000,11,0)</f>
        <v>18328118021963</v>
      </c>
      <c r="AK4619" s="44">
        <f t="shared" si="303"/>
        <v>18328118021963</v>
      </c>
    </row>
    <row r="4620" spans="1:37" s="14" customFormat="1" ht="15" customHeight="1" thickBot="1" x14ac:dyDescent="0.25">
      <c r="A4620" s="9" t="e">
        <f>#REF!</f>
        <v>#REF!</v>
      </c>
      <c r="B4620" s="18">
        <f>VLOOKUP(C4620,FORNECEDORES!D:E,2,0)</f>
        <v>741390</v>
      </c>
      <c r="C4620" s="19" t="str">
        <f>VLOOKUP(D4620,FORNECEDORES!A:D,4,0)</f>
        <v>53.327.206/0001-97</v>
      </c>
      <c r="D4620" s="17" t="s">
        <v>1785</v>
      </c>
      <c r="E4620" s="20" t="str">
        <f t="shared" si="300"/>
        <v>04 0122</v>
      </c>
      <c r="F4620" s="28" t="s">
        <v>6386</v>
      </c>
      <c r="G4620" s="21" t="str">
        <f>VLOOKUP(E4620,'FILIAIS PETZ'!A:E,5,0)</f>
        <v>PETZ JUIZ DE FORA</v>
      </c>
      <c r="H4620" s="20" t="str">
        <f>VLOOKUP(E4620,'FILIAIS PETZ'!A:D,4,0)</f>
        <v>JUZF-MG</v>
      </c>
      <c r="I4620" s="46">
        <v>45505</v>
      </c>
      <c r="J4620" s="9" t="s">
        <v>4980</v>
      </c>
      <c r="K4620" s="84"/>
      <c r="L4620" s="83"/>
      <c r="M4620" s="46"/>
      <c r="N4620" s="46"/>
      <c r="O4620" s="46"/>
      <c r="P4620" s="91" t="s">
        <v>4998</v>
      </c>
      <c r="Q4620" s="84">
        <v>3</v>
      </c>
      <c r="R4620" s="91">
        <v>1</v>
      </c>
      <c r="S4620" s="9">
        <v>8</v>
      </c>
      <c r="T4620" s="9" t="s">
        <v>32</v>
      </c>
      <c r="U4620" s="9">
        <v>11002</v>
      </c>
      <c r="V4620" s="9">
        <v>11002</v>
      </c>
      <c r="W4620" s="9" t="s">
        <v>5019</v>
      </c>
      <c r="X4620" s="10" t="s">
        <v>4992</v>
      </c>
      <c r="Y4620" s="10" t="s">
        <v>4980</v>
      </c>
      <c r="Z4620" s="10" t="s">
        <v>4980</v>
      </c>
      <c r="AA4620" s="10" t="s">
        <v>4992</v>
      </c>
      <c r="AB4620" s="10" t="s">
        <v>5066</v>
      </c>
      <c r="AC4620" s="9" t="s">
        <v>4999</v>
      </c>
      <c r="AD4620" s="29"/>
      <c r="AE4620" s="20" t="str">
        <f>VLOOKUP(E4620,'FILIAIS PETZ'!A:Q,17,0)</f>
        <v>MG-1</v>
      </c>
      <c r="AF4620" s="20" t="str">
        <f>VLOOKUP(E4620,'FILIAIS PETZ'!A:Q,3,0)</f>
        <v>FELICIO</v>
      </c>
      <c r="AG4620" s="20" t="str">
        <f>VLOOKUP(E4620,'FILIAIS PETZ'!A:Q,2,0)</f>
        <v>R3</v>
      </c>
      <c r="AH4620" s="75">
        <v>1120</v>
      </c>
      <c r="AI4620" s="16" t="s">
        <v>8960</v>
      </c>
      <c r="AJ4620" s="43">
        <f>VLOOKUP(E4620,'FILIAIS PETZ'!$A$2:$K$2000,11,0)</f>
        <v>18328118011810</v>
      </c>
      <c r="AK4620" s="44">
        <f t="shared" si="303"/>
        <v>18328118011810</v>
      </c>
    </row>
    <row r="4621" spans="1:37" s="14" customFormat="1" ht="15" customHeight="1" thickBot="1" x14ac:dyDescent="0.25">
      <c r="A4621" s="9" t="str">
        <f>J4621</f>
        <v>PREVENTIVA</v>
      </c>
      <c r="B4621" s="18">
        <f>VLOOKUP(C4621,FORNECEDORES!D:E,2,0)</f>
        <v>9057</v>
      </c>
      <c r="C4621" s="19" t="str">
        <f>VLOOKUP(D4621,FORNECEDORES!A:D,4,0)</f>
        <v>19.357.006/0001-49</v>
      </c>
      <c r="D4621" s="17" t="s">
        <v>2290</v>
      </c>
      <c r="E4621" s="20" t="str">
        <f t="shared" ref="E4621:E4684" si="304">CONCATENATE("04 ",F4621)</f>
        <v>04 0122</v>
      </c>
      <c r="F4621" s="28" t="s">
        <v>6386</v>
      </c>
      <c r="G4621" s="21" t="str">
        <f>VLOOKUP(E4621,'FILIAIS PETZ'!A:E,5,0)</f>
        <v>PETZ JUIZ DE FORA</v>
      </c>
      <c r="H4621" s="20" t="str">
        <f>VLOOKUP(E4621,'FILIAIS PETZ'!A:D,4,0)</f>
        <v>JUZF-MG</v>
      </c>
      <c r="I4621" s="46">
        <v>45505</v>
      </c>
      <c r="J4621" s="9" t="s">
        <v>4980</v>
      </c>
      <c r="K4621" s="84" t="s">
        <v>5858</v>
      </c>
      <c r="L4621" s="83" t="s">
        <v>11850</v>
      </c>
      <c r="M4621" s="46">
        <v>45511</v>
      </c>
      <c r="N4621" s="46">
        <v>45539</v>
      </c>
      <c r="O4621" s="46">
        <v>45519</v>
      </c>
      <c r="P4621" s="91" t="s">
        <v>4998</v>
      </c>
      <c r="Q4621" s="84">
        <v>3</v>
      </c>
      <c r="R4621" s="91">
        <v>1</v>
      </c>
      <c r="S4621" s="9">
        <v>8</v>
      </c>
      <c r="T4621" s="9" t="s">
        <v>32</v>
      </c>
      <c r="U4621" s="9">
        <v>11002</v>
      </c>
      <c r="V4621" s="9">
        <v>11002</v>
      </c>
      <c r="W4621" s="9" t="s">
        <v>5019</v>
      </c>
      <c r="X4621" s="10" t="s">
        <v>4985</v>
      </c>
      <c r="Y4621" s="10" t="s">
        <v>4980</v>
      </c>
      <c r="Z4621" s="10" t="s">
        <v>4980</v>
      </c>
      <c r="AA4621" s="10" t="s">
        <v>4989</v>
      </c>
      <c r="AB4621" s="10" t="s">
        <v>5066</v>
      </c>
      <c r="AC4621" s="9" t="s">
        <v>4999</v>
      </c>
      <c r="AD4621" s="29"/>
      <c r="AE4621" s="20" t="str">
        <f>VLOOKUP(E4621,'FILIAIS PETZ'!A:Q,17,0)</f>
        <v>MG-1</v>
      </c>
      <c r="AF4621" s="20" t="str">
        <f>VLOOKUP(E4621,'FILIAIS PETZ'!A:Q,3,0)</f>
        <v>FELICIO</v>
      </c>
      <c r="AG4621" s="20" t="str">
        <f>VLOOKUP(E4621,'FILIAIS PETZ'!A:Q,2,0)</f>
        <v>R3</v>
      </c>
      <c r="AH4621" s="75">
        <v>1200</v>
      </c>
      <c r="AI4621" s="16" t="s">
        <v>8959</v>
      </c>
      <c r="AJ4621" s="43">
        <f>VLOOKUP(E4621,'FILIAIS PETZ'!$A$2:$K$2000,11,0)</f>
        <v>18328118011810</v>
      </c>
      <c r="AK4621" s="44">
        <f t="shared" si="303"/>
        <v>18328118011810</v>
      </c>
    </row>
    <row r="4622" spans="1:37" s="14" customFormat="1" ht="15" customHeight="1" thickBot="1" x14ac:dyDescent="0.25">
      <c r="A4622" s="84">
        <v>111142</v>
      </c>
      <c r="B4622" s="18">
        <f>VLOOKUP(C4622,FORNECEDORES!D:E,2,0)</f>
        <v>7736</v>
      </c>
      <c r="C4622" s="19" t="str">
        <f>VLOOKUP(D4622,FORNECEDORES!A:D,4,0)</f>
        <v>27.385.816/0001-37</v>
      </c>
      <c r="D4622" s="17" t="s">
        <v>2591</v>
      </c>
      <c r="E4622" s="20" t="str">
        <f t="shared" si="304"/>
        <v>04 0257</v>
      </c>
      <c r="F4622" s="28" t="s">
        <v>5998</v>
      </c>
      <c r="G4622" s="21" t="str">
        <f>VLOOKUP(E4622,'FILIAIS PETZ'!A:E,5,0)</f>
        <v>PETZ AGUAS CLARAS</v>
      </c>
      <c r="H4622" s="20" t="str">
        <f>VLOOKUP(E4622,'FILIAIS PETZ'!A:D,4,0)</f>
        <v>ACLR-DF</v>
      </c>
      <c r="I4622" s="46">
        <v>45505</v>
      </c>
      <c r="J4622" s="9" t="s">
        <v>4980</v>
      </c>
      <c r="K4622" s="84" t="s">
        <v>5858</v>
      </c>
      <c r="L4622" s="83" t="s">
        <v>10835</v>
      </c>
      <c r="M4622" s="46">
        <v>45538</v>
      </c>
      <c r="N4622" s="46">
        <v>45567</v>
      </c>
      <c r="O4622" s="46">
        <v>45548</v>
      </c>
      <c r="P4622" s="91" t="s">
        <v>4998</v>
      </c>
      <c r="Q4622" s="84">
        <v>3</v>
      </c>
      <c r="R4622" s="91">
        <v>1</v>
      </c>
      <c r="S4622" s="9">
        <v>8</v>
      </c>
      <c r="T4622" s="9" t="s">
        <v>32</v>
      </c>
      <c r="U4622" s="9">
        <v>11002</v>
      </c>
      <c r="V4622" s="9">
        <v>11002</v>
      </c>
      <c r="W4622" s="9" t="s">
        <v>5019</v>
      </c>
      <c r="X4622" s="10" t="s">
        <v>4985</v>
      </c>
      <c r="Y4622" s="10" t="s">
        <v>4980</v>
      </c>
      <c r="Z4622" s="10" t="s">
        <v>4980</v>
      </c>
      <c r="AA4622" s="10" t="s">
        <v>4989</v>
      </c>
      <c r="AB4622" s="10" t="s">
        <v>5066</v>
      </c>
      <c r="AC4622" s="9" t="s">
        <v>4999</v>
      </c>
      <c r="AD4622" s="29"/>
      <c r="AE4622" s="20" t="str">
        <f>VLOOKUP(E4622,'FILIAIS PETZ'!A:Q,17,0)</f>
        <v>CO-1</v>
      </c>
      <c r="AF4622" s="20" t="str">
        <f>VLOOKUP(E4622,'FILIAIS PETZ'!A:Q,3,0)</f>
        <v>FELICIO</v>
      </c>
      <c r="AG4622" s="20" t="str">
        <f>VLOOKUP(E4622,'FILIAIS PETZ'!A:Q,2,0)</f>
        <v>R3</v>
      </c>
      <c r="AH4622" s="75">
        <v>1400</v>
      </c>
      <c r="AI4622" s="16" t="s">
        <v>8959</v>
      </c>
      <c r="AJ4622" s="43" t="str">
        <f>VLOOKUP(E4622,'FILIAIS PETZ'!$A$2:$K$2000,11,0)</f>
        <v>18.328.118/0281-19</v>
      </c>
      <c r="AK4622" s="44" t="str">
        <f t="shared" si="303"/>
        <v>18.328.118/0281-19</v>
      </c>
    </row>
    <row r="4623" spans="1:37" s="14" customFormat="1" ht="15" customHeight="1" thickBot="1" x14ac:dyDescent="0.25">
      <c r="A4623" s="9" t="e">
        <f>#REF!</f>
        <v>#REF!</v>
      </c>
      <c r="B4623" s="18">
        <f>VLOOKUP(C4623,FORNECEDORES!D:E,2,0)</f>
        <v>398395</v>
      </c>
      <c r="C4623" s="19" t="str">
        <f>VLOOKUP(D4623,FORNECEDORES!A:D,4,0)</f>
        <v>27.093.558/0087-95</v>
      </c>
      <c r="D4623" s="13" t="s">
        <v>7171</v>
      </c>
      <c r="E4623" s="20" t="str">
        <f t="shared" si="304"/>
        <v>04 0223</v>
      </c>
      <c r="F4623" s="28" t="s">
        <v>4977</v>
      </c>
      <c r="G4623" s="21" t="str">
        <f>VLOOKUP(E4623,'FILIAIS PETZ'!A:E,5,0)</f>
        <v>PETZ IPATINGA (ANTIGA BETIM AMERICAS/MG)</v>
      </c>
      <c r="H4623" s="20" t="str">
        <f>VLOOKUP(E4623,'FILIAIS PETZ'!A:D,4,0)</f>
        <v>IPTG-MG</v>
      </c>
      <c r="I4623" s="46">
        <v>45505</v>
      </c>
      <c r="J4623" s="9" t="s">
        <v>4980</v>
      </c>
      <c r="K4623" s="84" t="s">
        <v>5858</v>
      </c>
      <c r="L4623" s="83" t="s">
        <v>13183</v>
      </c>
      <c r="M4623" s="46">
        <v>45555</v>
      </c>
      <c r="N4623" s="46">
        <v>45581</v>
      </c>
      <c r="O4623" s="46">
        <v>45559</v>
      </c>
      <c r="P4623" s="91" t="s">
        <v>4998</v>
      </c>
      <c r="Q4623" s="84">
        <v>3</v>
      </c>
      <c r="R4623" s="91">
        <v>1</v>
      </c>
      <c r="S4623" s="9" t="s">
        <v>4983</v>
      </c>
      <c r="T4623" s="9" t="s">
        <v>32</v>
      </c>
      <c r="U4623" s="9">
        <v>11002</v>
      </c>
      <c r="V4623" s="9">
        <v>11002</v>
      </c>
      <c r="W4623" s="9"/>
      <c r="X4623" s="10" t="s">
        <v>5016</v>
      </c>
      <c r="Y4623" s="10" t="s">
        <v>4980</v>
      </c>
      <c r="Z4623" s="9" t="s">
        <v>4994</v>
      </c>
      <c r="AA4623" s="9" t="s">
        <v>5732</v>
      </c>
      <c r="AB4623" s="9" t="s">
        <v>5005</v>
      </c>
      <c r="AC4623" s="9" t="s">
        <v>4999</v>
      </c>
      <c r="AD4623" s="29"/>
      <c r="AE4623" s="20" t="str">
        <f>VLOOKUP(E4623,'FILIAIS PETZ'!A:Q,17,0)</f>
        <v>MG-2</v>
      </c>
      <c r="AF4623" s="20" t="str">
        <f>VLOOKUP(E4623,'FILIAIS PETZ'!A:Q,3,0)</f>
        <v>FELICIO</v>
      </c>
      <c r="AG4623" s="20" t="str">
        <f>VLOOKUP(E4623,'FILIAIS PETZ'!A:Q,2,0)</f>
        <v>R3</v>
      </c>
      <c r="AH4623" s="75">
        <v>2330</v>
      </c>
      <c r="AI4623" s="16" t="s">
        <v>8965</v>
      </c>
      <c r="AJ4623" s="90" t="str">
        <f>VLOOKUP(E4623,'FILIAIS PETZ'!$A$2:$K$2000,11,0)</f>
        <v>18.328.118/0213-78</v>
      </c>
      <c r="AK4623" s="44" t="str">
        <f t="shared" si="303"/>
        <v>18.328.118/0213-78</v>
      </c>
    </row>
    <row r="4624" spans="1:37" s="14" customFormat="1" ht="15" customHeight="1" thickBot="1" x14ac:dyDescent="0.25">
      <c r="A4624" s="9" t="e">
        <f>#REF!</f>
        <v>#REF!</v>
      </c>
      <c r="B4624" s="18">
        <f>VLOOKUP(C4624,FORNECEDORES!D:E,2,0)</f>
        <v>108353</v>
      </c>
      <c r="C4624" s="19" t="str">
        <f>VLOOKUP(D4624,FORNECEDORES!A:D,4,0)</f>
        <v>27.093.558/0052-65</v>
      </c>
      <c r="D4624" s="13" t="s">
        <v>7154</v>
      </c>
      <c r="E4624" s="20" t="str">
        <f t="shared" si="304"/>
        <v>04 0237</v>
      </c>
      <c r="F4624" s="28" t="s">
        <v>6532</v>
      </c>
      <c r="G4624" s="21" t="str">
        <f>VLOOKUP(E4624,'FILIAIS PETZ'!A:E,5,0)</f>
        <v>PETZ INDEPENDENCIA SHOPPING</v>
      </c>
      <c r="H4624" s="20" t="str">
        <f>VLOOKUP(E4624,'FILIAIS PETZ'!A:D,4,0)</f>
        <v>SIND-MG</v>
      </c>
      <c r="I4624" s="46">
        <v>45505</v>
      </c>
      <c r="J4624" s="9" t="s">
        <v>4980</v>
      </c>
      <c r="K4624" s="84" t="s">
        <v>5858</v>
      </c>
      <c r="L4624" s="83" t="s">
        <v>13182</v>
      </c>
      <c r="M4624" s="46">
        <v>45555</v>
      </c>
      <c r="N4624" s="46">
        <v>45581</v>
      </c>
      <c r="O4624" s="46">
        <v>45559</v>
      </c>
      <c r="P4624" s="91" t="s">
        <v>4998</v>
      </c>
      <c r="Q4624" s="84">
        <v>3</v>
      </c>
      <c r="R4624" s="91">
        <v>1</v>
      </c>
      <c r="S4624" s="9" t="s">
        <v>4983</v>
      </c>
      <c r="T4624" s="9" t="s">
        <v>32</v>
      </c>
      <c r="U4624" s="9">
        <v>11002</v>
      </c>
      <c r="V4624" s="9">
        <v>11002</v>
      </c>
      <c r="W4624" s="9"/>
      <c r="X4624" s="10" t="s">
        <v>5016</v>
      </c>
      <c r="Y4624" s="10" t="s">
        <v>4980</v>
      </c>
      <c r="Z4624" s="9" t="s">
        <v>4994</v>
      </c>
      <c r="AA4624" s="9" t="s">
        <v>5732</v>
      </c>
      <c r="AB4624" s="9" t="s">
        <v>5005</v>
      </c>
      <c r="AC4624" s="9" t="s">
        <v>4999</v>
      </c>
      <c r="AD4624" s="29"/>
      <c r="AE4624" s="20" t="str">
        <f>VLOOKUP(E4624,'FILIAIS PETZ'!A:Q,17,0)</f>
        <v>MG-1</v>
      </c>
      <c r="AF4624" s="20" t="str">
        <f>VLOOKUP(E4624,'FILIAIS PETZ'!A:Q,3,0)</f>
        <v>FELICIO</v>
      </c>
      <c r="AG4624" s="20" t="str">
        <f>VLOOKUP(E4624,'FILIAIS PETZ'!A:Q,2,0)</f>
        <v>R3</v>
      </c>
      <c r="AH4624" s="75">
        <v>2330</v>
      </c>
      <c r="AI4624" s="16" t="s">
        <v>8965</v>
      </c>
      <c r="AJ4624" s="90">
        <f>VLOOKUP(E4624,'FILIAIS PETZ'!$A$2:$K$2000,11,0)</f>
        <v>18328118022501</v>
      </c>
      <c r="AK4624" s="44">
        <f t="shared" ref="AK4624:AK4654" si="305">AJ4624</f>
        <v>18328118022501</v>
      </c>
    </row>
    <row r="4625" spans="1:37" s="14" customFormat="1" ht="15" customHeight="1" thickBot="1" x14ac:dyDescent="0.25">
      <c r="A4625" s="9" t="e">
        <f>#REF!</f>
        <v>#REF!</v>
      </c>
      <c r="B4625" s="18">
        <f>VLOOKUP(C4625,FORNECEDORES!D:E,2,0)</f>
        <v>398395</v>
      </c>
      <c r="C4625" s="19" t="str">
        <f>VLOOKUP(D4625,FORNECEDORES!A:D,4,0)</f>
        <v>27.093.558/0087-95</v>
      </c>
      <c r="D4625" s="13" t="s">
        <v>7171</v>
      </c>
      <c r="E4625" s="20" t="str">
        <f t="shared" si="304"/>
        <v>04 0244</v>
      </c>
      <c r="F4625" s="28" t="s">
        <v>4957</v>
      </c>
      <c r="G4625" s="21" t="str">
        <f>VLOOKUP(E4625,'FILIAIS PETZ'!A:E,5,0)</f>
        <v>PETZ GOVERNADOR VALADARES</v>
      </c>
      <c r="H4625" s="20" t="str">
        <f>VLOOKUP(E4625,'FILIAIS PETZ'!A:D,4,0)</f>
        <v>GVLD-MG</v>
      </c>
      <c r="I4625" s="46">
        <v>45505</v>
      </c>
      <c r="J4625" s="9" t="s">
        <v>4980</v>
      </c>
      <c r="K4625" s="84" t="s">
        <v>5858</v>
      </c>
      <c r="L4625" s="83" t="s">
        <v>13179</v>
      </c>
      <c r="M4625" s="46">
        <v>45555</v>
      </c>
      <c r="N4625" s="46">
        <v>45581</v>
      </c>
      <c r="O4625" s="46">
        <v>45559</v>
      </c>
      <c r="P4625" s="91" t="s">
        <v>4998</v>
      </c>
      <c r="Q4625" s="84">
        <v>3</v>
      </c>
      <c r="R4625" s="91">
        <v>1</v>
      </c>
      <c r="S4625" s="9" t="s">
        <v>4983</v>
      </c>
      <c r="T4625" s="9" t="s">
        <v>32</v>
      </c>
      <c r="U4625" s="9">
        <v>11002</v>
      </c>
      <c r="V4625" s="9">
        <v>11002</v>
      </c>
      <c r="W4625" s="9"/>
      <c r="X4625" s="10" t="s">
        <v>5016</v>
      </c>
      <c r="Y4625" s="10" t="s">
        <v>4980</v>
      </c>
      <c r="Z4625" s="9" t="s">
        <v>4994</v>
      </c>
      <c r="AA4625" s="9" t="s">
        <v>5732</v>
      </c>
      <c r="AB4625" s="9" t="s">
        <v>5005</v>
      </c>
      <c r="AC4625" s="9" t="s">
        <v>4999</v>
      </c>
      <c r="AD4625" s="29"/>
      <c r="AE4625" s="20" t="str">
        <f>VLOOKUP(E4625,'FILIAIS PETZ'!A:Q,17,0)</f>
        <v>MG-2</v>
      </c>
      <c r="AF4625" s="20" t="str">
        <f>VLOOKUP(E4625,'FILIAIS PETZ'!A:Q,3,0)</f>
        <v>FELICIO</v>
      </c>
      <c r="AG4625" s="20" t="str">
        <f>VLOOKUP(E4625,'FILIAIS PETZ'!A:Q,2,0)</f>
        <v>R3</v>
      </c>
      <c r="AH4625" s="75">
        <v>2330</v>
      </c>
      <c r="AI4625" s="16" t="s">
        <v>8965</v>
      </c>
      <c r="AJ4625" s="90" t="str">
        <f>VLOOKUP(E4625,'FILIAIS PETZ'!$A$2:$K$2000,11,0)</f>
        <v>18.328.118/0231-50</v>
      </c>
      <c r="AK4625" s="44" t="str">
        <f t="shared" si="305"/>
        <v>18.328.118/0231-50</v>
      </c>
    </row>
    <row r="4626" spans="1:37" s="14" customFormat="1" ht="15" customHeight="1" thickBot="1" x14ac:dyDescent="0.25">
      <c r="A4626" s="9" t="e">
        <f>#REF!</f>
        <v>#REF!</v>
      </c>
      <c r="B4626" s="18">
        <f>VLOOKUP(C4626,FORNECEDORES!D:E,2,0)</f>
        <v>132859</v>
      </c>
      <c r="C4626" s="19" t="str">
        <f>VLOOKUP(D4626,FORNECEDORES!A:D,4,0)</f>
        <v>27.093.558/0006-20</v>
      </c>
      <c r="D4626" s="13" t="s">
        <v>7131</v>
      </c>
      <c r="E4626" s="20" t="str">
        <f t="shared" si="304"/>
        <v>04 0255</v>
      </c>
      <c r="F4626" s="28" t="s">
        <v>4964</v>
      </c>
      <c r="G4626" s="21" t="str">
        <f>VLOOKUP(E4626,'FILIAIS PETZ'!A:E,5,0)</f>
        <v>PETZ PARK SHOPPING BRASILIA</v>
      </c>
      <c r="H4626" s="20" t="str">
        <f>VLOOKUP(E4626,'FILIAIS PETZ'!A:D,4,0)</f>
        <v>PKSB-DF</v>
      </c>
      <c r="I4626" s="46">
        <v>45505</v>
      </c>
      <c r="J4626" s="9" t="s">
        <v>4980</v>
      </c>
      <c r="K4626" s="84" t="s">
        <v>5858</v>
      </c>
      <c r="L4626" s="83" t="s">
        <v>13193</v>
      </c>
      <c r="M4626" s="46">
        <v>45555</v>
      </c>
      <c r="N4626" s="46">
        <v>45581</v>
      </c>
      <c r="O4626" s="46">
        <v>45559</v>
      </c>
      <c r="P4626" s="91" t="s">
        <v>4998</v>
      </c>
      <c r="Q4626" s="84">
        <v>3</v>
      </c>
      <c r="R4626" s="91">
        <v>1</v>
      </c>
      <c r="S4626" s="9" t="s">
        <v>4983</v>
      </c>
      <c r="T4626" s="9" t="s">
        <v>32</v>
      </c>
      <c r="U4626" s="9">
        <v>11002</v>
      </c>
      <c r="V4626" s="9">
        <v>11002</v>
      </c>
      <c r="W4626" s="9"/>
      <c r="X4626" s="10" t="s">
        <v>5016</v>
      </c>
      <c r="Y4626" s="10" t="s">
        <v>4980</v>
      </c>
      <c r="Z4626" s="9" t="s">
        <v>4994</v>
      </c>
      <c r="AA4626" s="9" t="s">
        <v>5732</v>
      </c>
      <c r="AB4626" s="9" t="s">
        <v>5005</v>
      </c>
      <c r="AC4626" s="9" t="s">
        <v>4999</v>
      </c>
      <c r="AD4626" s="29"/>
      <c r="AE4626" s="20" t="str">
        <f>VLOOKUP(E4626,'FILIAIS PETZ'!A:Q,17,0)</f>
        <v>CO-2</v>
      </c>
      <c r="AF4626" s="20" t="str">
        <f>VLOOKUP(E4626,'FILIAIS PETZ'!A:Q,3,0)</f>
        <v>FELICIO</v>
      </c>
      <c r="AG4626" s="20" t="str">
        <f>VLOOKUP(E4626,'FILIAIS PETZ'!A:Q,2,0)</f>
        <v>R3</v>
      </c>
      <c r="AH4626" s="75">
        <v>2330</v>
      </c>
      <c r="AI4626" s="16" t="s">
        <v>8965</v>
      </c>
      <c r="AJ4626" s="90" t="str">
        <f>VLOOKUP(E4626,'FILIAIS PETZ'!$A$2:$K$2000,11,0)</f>
        <v>18.328.118/0242-02</v>
      </c>
      <c r="AK4626" s="44" t="str">
        <f t="shared" si="305"/>
        <v>18.328.118/0242-02</v>
      </c>
    </row>
    <row r="4627" spans="1:37" s="14" customFormat="1" ht="15" customHeight="1" thickBot="1" x14ac:dyDescent="0.25">
      <c r="A4627" s="9" t="e">
        <f>#REF!</f>
        <v>#REF!</v>
      </c>
      <c r="B4627" s="18">
        <f>VLOOKUP(C4627,FORNECEDORES!D:E,2,0)</f>
        <v>165145</v>
      </c>
      <c r="C4627" s="19" t="str">
        <f>VLOOKUP(D4627,FORNECEDORES!A:D,4,0)</f>
        <v>27.093.558/0030-50</v>
      </c>
      <c r="D4627" s="13" t="s">
        <v>7141</v>
      </c>
      <c r="E4627" s="20" t="str">
        <f t="shared" si="304"/>
        <v>04 0273</v>
      </c>
      <c r="F4627" s="28" t="s">
        <v>4972</v>
      </c>
      <c r="G4627" s="21" t="str">
        <f>VLOOKUP(E4627,'FILIAIS PETZ'!A:E,5,0)</f>
        <v xml:space="preserve">PETZ ESTAÇÃO GOIANIA </v>
      </c>
      <c r="H4627" s="20" t="str">
        <f>VLOOKUP(E4627,'FILIAIS PETZ'!A:D,4,0)</f>
        <v>ESTG-GO</v>
      </c>
      <c r="I4627" s="46">
        <v>45505</v>
      </c>
      <c r="J4627" s="9" t="s">
        <v>4980</v>
      </c>
      <c r="K4627" s="84" t="s">
        <v>5858</v>
      </c>
      <c r="L4627" s="83" t="s">
        <v>13173</v>
      </c>
      <c r="M4627" s="46">
        <v>45555</v>
      </c>
      <c r="N4627" s="46">
        <v>45581</v>
      </c>
      <c r="O4627" s="46">
        <v>45559</v>
      </c>
      <c r="P4627" s="91" t="s">
        <v>4998</v>
      </c>
      <c r="Q4627" s="84">
        <v>3</v>
      </c>
      <c r="R4627" s="91">
        <v>1</v>
      </c>
      <c r="S4627" s="9" t="s">
        <v>4983</v>
      </c>
      <c r="T4627" s="9" t="s">
        <v>32</v>
      </c>
      <c r="U4627" s="9">
        <v>11002</v>
      </c>
      <c r="V4627" s="9">
        <v>11002</v>
      </c>
      <c r="W4627" s="9"/>
      <c r="X4627" s="10" t="s">
        <v>5016</v>
      </c>
      <c r="Y4627" s="10" t="s">
        <v>4980</v>
      </c>
      <c r="Z4627" s="9" t="s">
        <v>4994</v>
      </c>
      <c r="AA4627" s="9" t="s">
        <v>5732</v>
      </c>
      <c r="AB4627" s="9" t="s">
        <v>5005</v>
      </c>
      <c r="AC4627" s="9" t="s">
        <v>4999</v>
      </c>
      <c r="AD4627" s="29"/>
      <c r="AE4627" s="20" t="str">
        <f>VLOOKUP(E4627,'FILIAIS PETZ'!A:Q,17,0)</f>
        <v>CO-2</v>
      </c>
      <c r="AF4627" s="20" t="str">
        <f>VLOOKUP(E4627,'FILIAIS PETZ'!A:Q,3,0)</f>
        <v>FELICIO</v>
      </c>
      <c r="AG4627" s="20" t="str">
        <f>VLOOKUP(E4627,'FILIAIS PETZ'!A:Q,2,0)</f>
        <v>R3</v>
      </c>
      <c r="AH4627" s="75">
        <v>2330</v>
      </c>
      <c r="AI4627" s="16" t="s">
        <v>8965</v>
      </c>
      <c r="AJ4627" s="90">
        <f>VLOOKUP(E4627,'FILIAIS PETZ'!$A$2:$K$2000,11,0)</f>
        <v>18328118027732</v>
      </c>
      <c r="AK4627" s="44">
        <f t="shared" si="305"/>
        <v>18328118027732</v>
      </c>
    </row>
    <row r="4628" spans="1:37" s="14" customFormat="1" ht="15" customHeight="1" thickBot="1" x14ac:dyDescent="0.25">
      <c r="A4628" s="9" t="e">
        <f>#REF!</f>
        <v>#REF!</v>
      </c>
      <c r="B4628" s="18">
        <f>VLOOKUP(C4628,FORNECEDORES!D:E,2,0)</f>
        <v>132859</v>
      </c>
      <c r="C4628" s="19" t="str">
        <f>VLOOKUP(D4628,FORNECEDORES!A:D,4,0)</f>
        <v>27.093.558/0006-20</v>
      </c>
      <c r="D4628" s="13" t="s">
        <v>7131</v>
      </c>
      <c r="E4628" s="20" t="str">
        <f t="shared" si="304"/>
        <v>04 0257</v>
      </c>
      <c r="F4628" s="28" t="s">
        <v>5998</v>
      </c>
      <c r="G4628" s="21" t="str">
        <f>VLOOKUP(E4628,'FILIAIS PETZ'!A:E,5,0)</f>
        <v>PETZ AGUAS CLARAS</v>
      </c>
      <c r="H4628" s="20" t="str">
        <f>VLOOKUP(E4628,'FILIAIS PETZ'!A:D,4,0)</f>
        <v>ACLR-DF</v>
      </c>
      <c r="I4628" s="46">
        <v>45505</v>
      </c>
      <c r="J4628" s="9" t="s">
        <v>4980</v>
      </c>
      <c r="K4628" s="84" t="s">
        <v>5858</v>
      </c>
      <c r="L4628" s="83" t="s">
        <v>13153</v>
      </c>
      <c r="M4628" s="46">
        <v>45555</v>
      </c>
      <c r="N4628" s="46">
        <v>45581</v>
      </c>
      <c r="O4628" s="46">
        <v>45559</v>
      </c>
      <c r="P4628" s="91" t="s">
        <v>4998</v>
      </c>
      <c r="Q4628" s="84">
        <v>3</v>
      </c>
      <c r="R4628" s="91">
        <v>1</v>
      </c>
      <c r="S4628" s="9" t="s">
        <v>4983</v>
      </c>
      <c r="T4628" s="9" t="s">
        <v>32</v>
      </c>
      <c r="U4628" s="9">
        <v>11002</v>
      </c>
      <c r="V4628" s="9">
        <v>11002</v>
      </c>
      <c r="W4628" s="9"/>
      <c r="X4628" s="10" t="s">
        <v>5016</v>
      </c>
      <c r="Y4628" s="10" t="s">
        <v>4980</v>
      </c>
      <c r="Z4628" s="9" t="s">
        <v>4994</v>
      </c>
      <c r="AA4628" s="9" t="s">
        <v>5732</v>
      </c>
      <c r="AB4628" s="9" t="s">
        <v>5005</v>
      </c>
      <c r="AC4628" s="9" t="s">
        <v>4999</v>
      </c>
      <c r="AD4628" s="29"/>
      <c r="AE4628" s="20" t="str">
        <f>VLOOKUP(E4628,'FILIAIS PETZ'!A:Q,17,0)</f>
        <v>CO-1</v>
      </c>
      <c r="AF4628" s="20" t="str">
        <f>VLOOKUP(E4628,'FILIAIS PETZ'!A:Q,3,0)</f>
        <v>FELICIO</v>
      </c>
      <c r="AG4628" s="20" t="str">
        <f>VLOOKUP(E4628,'FILIAIS PETZ'!A:Q,2,0)</f>
        <v>R3</v>
      </c>
      <c r="AH4628" s="75">
        <v>2330</v>
      </c>
      <c r="AI4628" s="16" t="s">
        <v>8965</v>
      </c>
      <c r="AJ4628" s="90" t="str">
        <f>VLOOKUP(E4628,'FILIAIS PETZ'!$A$2:$K$2000,11,0)</f>
        <v>18.328.118/0281-19</v>
      </c>
      <c r="AK4628" s="44" t="str">
        <f t="shared" si="305"/>
        <v>18.328.118/0281-19</v>
      </c>
    </row>
    <row r="4629" spans="1:37" s="14" customFormat="1" ht="15" customHeight="1" thickBot="1" x14ac:dyDescent="0.25">
      <c r="A4629" s="9" t="e">
        <f>#REF!</f>
        <v>#REF!</v>
      </c>
      <c r="B4629" s="18">
        <f>VLOOKUP(C4629,FORNECEDORES!D:E,2,0)</f>
        <v>4990</v>
      </c>
      <c r="C4629" s="19" t="str">
        <f>VLOOKUP(D4629,FORNECEDORES!A:D,4,0)</f>
        <v>27.093.558/0012-78</v>
      </c>
      <c r="D4629" s="13" t="s">
        <v>7133</v>
      </c>
      <c r="E4629" s="20" t="str">
        <f t="shared" si="304"/>
        <v>04 0238</v>
      </c>
      <c r="F4629" s="28" t="s">
        <v>5730</v>
      </c>
      <c r="G4629" s="21" t="str">
        <f>VLOOKUP(E4629,'FILIAIS PETZ'!A:E,5,0)</f>
        <v>PETZ SILVIANO BRANDÃO</v>
      </c>
      <c r="H4629" s="20" t="str">
        <f>VLOOKUP(E4629,'FILIAIS PETZ'!A:D,4,0)</f>
        <v>SVBD-MG</v>
      </c>
      <c r="I4629" s="46">
        <v>45505</v>
      </c>
      <c r="J4629" s="9" t="s">
        <v>4980</v>
      </c>
      <c r="K4629" s="84" t="s">
        <v>5858</v>
      </c>
      <c r="L4629" s="83" t="s">
        <v>13199</v>
      </c>
      <c r="M4629" s="46">
        <v>45555</v>
      </c>
      <c r="N4629" s="46">
        <v>45581</v>
      </c>
      <c r="O4629" s="46">
        <v>45559</v>
      </c>
      <c r="P4629" s="91" t="s">
        <v>4998</v>
      </c>
      <c r="Q4629" s="84">
        <v>3</v>
      </c>
      <c r="R4629" s="91">
        <v>1</v>
      </c>
      <c r="S4629" s="9" t="s">
        <v>4983</v>
      </c>
      <c r="T4629" s="9" t="s">
        <v>32</v>
      </c>
      <c r="U4629" s="9">
        <v>11002</v>
      </c>
      <c r="V4629" s="9">
        <v>11002</v>
      </c>
      <c r="W4629" s="9"/>
      <c r="X4629" s="10" t="s">
        <v>5016</v>
      </c>
      <c r="Y4629" s="10" t="s">
        <v>4980</v>
      </c>
      <c r="Z4629" s="9" t="s">
        <v>4994</v>
      </c>
      <c r="AA4629" s="9" t="s">
        <v>5732</v>
      </c>
      <c r="AB4629" s="9" t="s">
        <v>5005</v>
      </c>
      <c r="AC4629" s="9" t="s">
        <v>4999</v>
      </c>
      <c r="AD4629" s="29"/>
      <c r="AE4629" s="20" t="str">
        <f>VLOOKUP(E4629,'FILIAIS PETZ'!A:Q,17,0)</f>
        <v>MG-2</v>
      </c>
      <c r="AF4629" s="20" t="str">
        <f>VLOOKUP(E4629,'FILIAIS PETZ'!A:Q,3,0)</f>
        <v>FELICIO</v>
      </c>
      <c r="AG4629" s="20" t="str">
        <f>VLOOKUP(E4629,'FILIAIS PETZ'!A:Q,2,0)</f>
        <v>R3</v>
      </c>
      <c r="AH4629" s="75">
        <v>2330</v>
      </c>
      <c r="AI4629" s="16" t="s">
        <v>8965</v>
      </c>
      <c r="AJ4629" s="90">
        <f>VLOOKUP(E4629,'FILIAIS PETZ'!$A$2:$K$2000,11,0)</f>
        <v>18328118022188</v>
      </c>
      <c r="AK4629" s="44">
        <f t="shared" si="305"/>
        <v>18328118022188</v>
      </c>
    </row>
    <row r="4630" spans="1:37" s="14" customFormat="1" ht="15" customHeight="1" thickBot="1" x14ac:dyDescent="0.25">
      <c r="A4630" s="9">
        <f t="shared" ref="A4630:A4654" si="306">J4630</f>
        <v>959060</v>
      </c>
      <c r="B4630" s="18">
        <f>VLOOKUP(C4630,FORNECEDORES!D:E,2,0)</f>
        <v>534449</v>
      </c>
      <c r="C4630" s="19" t="str">
        <f>VLOOKUP(D4630,FORNECEDORES!A:D,4,0)</f>
        <v>34.997.109/0001-67</v>
      </c>
      <c r="D4630" s="13" t="s">
        <v>4410</v>
      </c>
      <c r="E4630" s="20" t="str">
        <f t="shared" si="304"/>
        <v>04 0252</v>
      </c>
      <c r="F4630" s="28" t="s">
        <v>4969</v>
      </c>
      <c r="G4630" s="21" t="str">
        <f>VLOOKUP(E4630,'FILIAIS PETZ'!A:E,5,0)</f>
        <v>PETZ SHOPPING PORTO VELHO</v>
      </c>
      <c r="H4630" s="20" t="str">
        <f>VLOOKUP(E4630,'FILIAIS PETZ'!A:D,4,0)</f>
        <v>SPVL-RO</v>
      </c>
      <c r="I4630" s="46">
        <v>45505</v>
      </c>
      <c r="J4630" s="9">
        <v>959060</v>
      </c>
      <c r="K4630" s="84" t="s">
        <v>5858</v>
      </c>
      <c r="L4630" s="83" t="s">
        <v>10622</v>
      </c>
      <c r="M4630" s="46">
        <v>45555</v>
      </c>
      <c r="N4630" s="46">
        <v>45574</v>
      </c>
      <c r="O4630" s="46">
        <v>45556</v>
      </c>
      <c r="P4630" s="91" t="s">
        <v>4990</v>
      </c>
      <c r="Q4630" s="84">
        <v>3</v>
      </c>
      <c r="R4630" s="91">
        <v>1</v>
      </c>
      <c r="S4630" s="9">
        <v>8</v>
      </c>
      <c r="T4630" s="9" t="s">
        <v>32</v>
      </c>
      <c r="U4630" s="9">
        <v>11002</v>
      </c>
      <c r="V4630" s="9">
        <v>11002</v>
      </c>
      <c r="W4630" s="9" t="s">
        <v>5039</v>
      </c>
      <c r="X4630" s="9" t="s">
        <v>5016</v>
      </c>
      <c r="Y4630" s="9" t="s">
        <v>4993</v>
      </c>
      <c r="Z4630" s="9" t="s">
        <v>4993</v>
      </c>
      <c r="AA4630" s="9" t="s">
        <v>5103</v>
      </c>
      <c r="AB4630" s="9" t="s">
        <v>12941</v>
      </c>
      <c r="AC4630" s="9" t="s">
        <v>5006</v>
      </c>
      <c r="AD4630" s="29"/>
      <c r="AE4630" s="20" t="str">
        <f>VLOOKUP(E4630,'FILIAIS PETZ'!A:Q,17,0)</f>
        <v>CO-3</v>
      </c>
      <c r="AF4630" s="20" t="str">
        <f>VLOOKUP(E4630,'FILIAIS PETZ'!A:Q,3,0)</f>
        <v>FELICIO</v>
      </c>
      <c r="AG4630" s="20" t="str">
        <f>VLOOKUP(E4630,'FILIAIS PETZ'!A:Q,2,0)</f>
        <v>R3</v>
      </c>
      <c r="AH4630" s="75">
        <v>7142.86</v>
      </c>
      <c r="AI4630" s="16" t="s">
        <v>8985</v>
      </c>
      <c r="AJ4630" s="43" t="str">
        <f>VLOOKUP(E4630,'FILIAIS PETZ'!$A$2:$K$2000,11,0)</f>
        <v>18.328.118/0238-26</v>
      </c>
      <c r="AK4630" s="44" t="str">
        <f t="shared" si="305"/>
        <v>18.328.118/0238-26</v>
      </c>
    </row>
    <row r="4631" spans="1:37" s="14" customFormat="1" ht="15" customHeight="1" thickBot="1" x14ac:dyDescent="0.25">
      <c r="A4631" s="9">
        <f t="shared" si="306"/>
        <v>959061</v>
      </c>
      <c r="B4631" s="18">
        <f>VLOOKUP(C4631,FORNECEDORES!D:E,2,0)</f>
        <v>14233</v>
      </c>
      <c r="C4631" s="19" t="str">
        <f>VLOOKUP(D4631,FORNECEDORES!A:D,4,0)</f>
        <v>24.386.926/0001-25</v>
      </c>
      <c r="D4631" s="13" t="s">
        <v>2517</v>
      </c>
      <c r="E4631" s="20" t="str">
        <f t="shared" si="304"/>
        <v>04 0015</v>
      </c>
      <c r="F4631" s="28" t="s">
        <v>4971</v>
      </c>
      <c r="G4631" s="21" t="str">
        <f>VLOOKUP(E4631,'FILIAIS PETZ'!A:E,5,0)</f>
        <v>PETZ BRASILIA SIA</v>
      </c>
      <c r="H4631" s="20" t="str">
        <f>VLOOKUP(E4631,'FILIAIS PETZ'!A:D,4,0)</f>
        <v>BSIA-DF</v>
      </c>
      <c r="I4631" s="46">
        <v>45505</v>
      </c>
      <c r="J4631" s="9">
        <v>959061</v>
      </c>
      <c r="K4631" s="84"/>
      <c r="L4631" s="83"/>
      <c r="M4631" s="46"/>
      <c r="N4631" s="46"/>
      <c r="O4631" s="46"/>
      <c r="P4631" s="91" t="s">
        <v>4990</v>
      </c>
      <c r="Q4631" s="84">
        <v>3</v>
      </c>
      <c r="R4631" s="91">
        <v>1</v>
      </c>
      <c r="S4631" s="9">
        <v>8</v>
      </c>
      <c r="T4631" s="9" t="s">
        <v>32</v>
      </c>
      <c r="U4631" s="9">
        <v>11002</v>
      </c>
      <c r="V4631" s="9">
        <v>11002</v>
      </c>
      <c r="W4631" s="9" t="s">
        <v>5039</v>
      </c>
      <c r="X4631" s="9" t="s">
        <v>4996</v>
      </c>
      <c r="Y4631" s="9" t="s">
        <v>4993</v>
      </c>
      <c r="Z4631" s="9" t="s">
        <v>4993</v>
      </c>
      <c r="AA4631" s="9" t="s">
        <v>5101</v>
      </c>
      <c r="AB4631" s="9" t="s">
        <v>12941</v>
      </c>
      <c r="AC4631" s="9" t="s">
        <v>5006</v>
      </c>
      <c r="AD4631" s="29"/>
      <c r="AE4631" s="20" t="str">
        <f>VLOOKUP(E4631,'FILIAIS PETZ'!A:Q,17,0)</f>
        <v>CO-2</v>
      </c>
      <c r="AF4631" s="20" t="str">
        <f>VLOOKUP(E4631,'FILIAIS PETZ'!A:Q,3,0)</f>
        <v>FELICIO</v>
      </c>
      <c r="AG4631" s="20" t="str">
        <f>VLOOKUP(E4631,'FILIAIS PETZ'!A:Q,2,0)</f>
        <v>R3</v>
      </c>
      <c r="AH4631" s="75">
        <v>450</v>
      </c>
      <c r="AI4631" s="16" t="s">
        <v>8986</v>
      </c>
      <c r="AJ4631" s="43">
        <f>VLOOKUP(E4631,'FILIAIS PETZ'!$A$2:$K$2000,11,0)</f>
        <v>18328118000451</v>
      </c>
      <c r="AK4631" s="44">
        <f t="shared" si="305"/>
        <v>18328118000451</v>
      </c>
    </row>
    <row r="4632" spans="1:37" s="14" customFormat="1" ht="15" customHeight="1" thickBot="1" x14ac:dyDescent="0.25">
      <c r="A4632" s="9">
        <f t="shared" si="306"/>
        <v>959062</v>
      </c>
      <c r="B4632" s="18">
        <f>VLOOKUP(C4632,FORNECEDORES!D:E,2,0)</f>
        <v>3816</v>
      </c>
      <c r="C4632" s="19" t="str">
        <f>VLOOKUP(D4632,FORNECEDORES!A:D,4,0)</f>
        <v>00.059.799/0001-91</v>
      </c>
      <c r="D4632" s="13" t="s">
        <v>4013</v>
      </c>
      <c r="E4632" s="20" t="str">
        <f t="shared" si="304"/>
        <v>04 0146</v>
      </c>
      <c r="F4632" s="28" t="s">
        <v>4947</v>
      </c>
      <c r="G4632" s="21" t="str">
        <f>VLOOKUP(E4632,'FILIAIS PETZ'!A:E,5,0)</f>
        <v>PETZ DJALMA BATISTA</v>
      </c>
      <c r="H4632" s="20" t="str">
        <f>VLOOKUP(E4632,'FILIAIS PETZ'!A:D,4,0)</f>
        <v>DJBA-AM</v>
      </c>
      <c r="I4632" s="46">
        <v>45505</v>
      </c>
      <c r="J4632" s="9">
        <v>959062</v>
      </c>
      <c r="K4632" s="84"/>
      <c r="L4632" s="83"/>
      <c r="M4632" s="46"/>
      <c r="N4632" s="46"/>
      <c r="O4632" s="46"/>
      <c r="P4632" s="91" t="s">
        <v>4990</v>
      </c>
      <c r="Q4632" s="84">
        <v>3</v>
      </c>
      <c r="R4632" s="91">
        <v>1</v>
      </c>
      <c r="S4632" s="9">
        <v>8</v>
      </c>
      <c r="T4632" s="9" t="s">
        <v>32</v>
      </c>
      <c r="U4632" s="9">
        <v>11002</v>
      </c>
      <c r="V4632" s="9">
        <v>11002</v>
      </c>
      <c r="W4632" s="9" t="s">
        <v>5039</v>
      </c>
      <c r="X4632" s="9" t="s">
        <v>4996</v>
      </c>
      <c r="Y4632" s="9" t="s">
        <v>4993</v>
      </c>
      <c r="Z4632" s="9" t="s">
        <v>4993</v>
      </c>
      <c r="AA4632" s="9" t="s">
        <v>5068</v>
      </c>
      <c r="AB4632" s="9" t="s">
        <v>5005</v>
      </c>
      <c r="AC4632" s="9" t="s">
        <v>5006</v>
      </c>
      <c r="AD4632" s="29"/>
      <c r="AE4632" s="20" t="str">
        <f>VLOOKUP(E4632,'FILIAIS PETZ'!A:Q,17,0)</f>
        <v>CO-3</v>
      </c>
      <c r="AF4632" s="20" t="str">
        <f>VLOOKUP(E4632,'FILIAIS PETZ'!A:Q,3,0)</f>
        <v>FELICIO</v>
      </c>
      <c r="AG4632" s="20" t="str">
        <f>VLOOKUP(E4632,'FILIAIS PETZ'!A:Q,2,0)</f>
        <v>R3</v>
      </c>
      <c r="AH4632" s="75">
        <v>1430</v>
      </c>
      <c r="AI4632" s="16" t="s">
        <v>8987</v>
      </c>
      <c r="AJ4632" s="43">
        <f>VLOOKUP(E4632,'FILIAIS PETZ'!$A$2:$K$2000,11,0)</f>
        <v>18328118013782</v>
      </c>
      <c r="AK4632" s="44">
        <f t="shared" si="305"/>
        <v>18328118013782</v>
      </c>
    </row>
    <row r="4633" spans="1:37" s="14" customFormat="1" ht="15" customHeight="1" thickBot="1" x14ac:dyDescent="0.25">
      <c r="A4633" s="9">
        <f>J4633</f>
        <v>959065</v>
      </c>
      <c r="B4633" s="18">
        <f>VLOOKUP(C4633,FORNECEDORES!D:E,2,0)</f>
        <v>811318</v>
      </c>
      <c r="C4633" s="19" t="str">
        <f>VLOOKUP(D4633,FORNECEDORES!A:D,4,0)</f>
        <v>41.483.944/0001-44</v>
      </c>
      <c r="D4633" s="13" t="s">
        <v>8606</v>
      </c>
      <c r="E4633" s="20" t="str">
        <f t="shared" si="304"/>
        <v>04 0139</v>
      </c>
      <c r="F4633" s="28" t="s">
        <v>4978</v>
      </c>
      <c r="G4633" s="21" t="str">
        <f>VLOOKUP(E4633,'FILIAIS PETZ'!A:E,5,0)</f>
        <v>PETZ PALMAS</v>
      </c>
      <c r="H4633" s="20" t="str">
        <f>VLOOKUP(E4633,'FILIAIS PETZ'!A:D,4,0)</f>
        <v>PMAS-TO</v>
      </c>
      <c r="I4633" s="46">
        <v>45505</v>
      </c>
      <c r="J4633" s="9">
        <v>959065</v>
      </c>
      <c r="K4633" s="84" t="s">
        <v>5858</v>
      </c>
      <c r="L4633" s="83" t="s">
        <v>5569</v>
      </c>
      <c r="M4633" s="46">
        <v>45524</v>
      </c>
      <c r="N4633" s="46">
        <v>45546</v>
      </c>
      <c r="O4633" s="46">
        <v>45527</v>
      </c>
      <c r="P4633" s="91" t="s">
        <v>4990</v>
      </c>
      <c r="Q4633" s="84">
        <v>3</v>
      </c>
      <c r="R4633" s="91">
        <v>1</v>
      </c>
      <c r="S4633" s="9">
        <v>8</v>
      </c>
      <c r="T4633" s="9" t="s">
        <v>32</v>
      </c>
      <c r="U4633" s="9">
        <v>11002</v>
      </c>
      <c r="V4633" s="9">
        <v>11002</v>
      </c>
      <c r="W4633" s="9" t="s">
        <v>4984</v>
      </c>
      <c r="X4633" s="9" t="s">
        <v>4985</v>
      </c>
      <c r="Y4633" s="9" t="s">
        <v>4993</v>
      </c>
      <c r="Z4633" s="9" t="s">
        <v>4993</v>
      </c>
      <c r="AA4633" s="9" t="s">
        <v>5014</v>
      </c>
      <c r="AB4633" s="9" t="s">
        <v>12941</v>
      </c>
      <c r="AC4633" s="9" t="s">
        <v>5006</v>
      </c>
      <c r="AD4633" s="29"/>
      <c r="AE4633" s="20" t="str">
        <f>VLOOKUP(E4633,'FILIAIS PETZ'!A:Q,17,0)</f>
        <v>CO-2</v>
      </c>
      <c r="AF4633" s="20" t="str">
        <f>VLOOKUP(E4633,'FILIAIS PETZ'!A:Q,3,0)</f>
        <v>FELICIO</v>
      </c>
      <c r="AG4633" s="20" t="str">
        <f>VLOOKUP(E4633,'FILIAIS PETZ'!A:Q,2,0)</f>
        <v>R3</v>
      </c>
      <c r="AH4633" s="75">
        <v>340</v>
      </c>
      <c r="AI4633" s="16" t="s">
        <v>8988</v>
      </c>
      <c r="AJ4633" s="43">
        <f>VLOOKUP(E4633,'FILIAIS PETZ'!$A$2:$K$2000,11,0)</f>
        <v>18328118014088</v>
      </c>
      <c r="AK4633" s="44">
        <f t="shared" si="305"/>
        <v>18328118014088</v>
      </c>
    </row>
    <row r="4634" spans="1:37" s="14" customFormat="1" ht="15" customHeight="1" thickBot="1" x14ac:dyDescent="0.25">
      <c r="A4634" s="9">
        <f t="shared" si="306"/>
        <v>959067</v>
      </c>
      <c r="B4634" s="18">
        <f>VLOOKUP(C4634,FORNECEDORES!D:E,2,0)</f>
        <v>811318</v>
      </c>
      <c r="C4634" s="19" t="str">
        <f>VLOOKUP(D4634,FORNECEDORES!A:D,4,0)</f>
        <v>41.483.944/0001-44</v>
      </c>
      <c r="D4634" s="13" t="s">
        <v>8606</v>
      </c>
      <c r="E4634" s="20" t="str">
        <f t="shared" si="304"/>
        <v>04 0139</v>
      </c>
      <c r="F4634" s="28" t="s">
        <v>4978</v>
      </c>
      <c r="G4634" s="21" t="str">
        <f>VLOOKUP(E4634,'FILIAIS PETZ'!A:E,5,0)</f>
        <v>PETZ PALMAS</v>
      </c>
      <c r="H4634" s="20" t="str">
        <f>VLOOKUP(E4634,'FILIAIS PETZ'!A:D,4,0)</f>
        <v>PMAS-TO</v>
      </c>
      <c r="I4634" s="46">
        <v>45505</v>
      </c>
      <c r="J4634" s="9">
        <v>959067</v>
      </c>
      <c r="K4634" s="84" t="s">
        <v>5858</v>
      </c>
      <c r="L4634" s="83" t="s">
        <v>5570</v>
      </c>
      <c r="M4634" s="46">
        <v>45524</v>
      </c>
      <c r="N4634" s="46">
        <v>45567</v>
      </c>
      <c r="O4634" s="46">
        <v>45555</v>
      </c>
      <c r="P4634" s="91" t="s">
        <v>4990</v>
      </c>
      <c r="Q4634" s="84">
        <v>3</v>
      </c>
      <c r="R4634" s="91">
        <v>1</v>
      </c>
      <c r="S4634" s="9">
        <v>8</v>
      </c>
      <c r="T4634" s="9" t="s">
        <v>32</v>
      </c>
      <c r="U4634" s="9">
        <v>11002</v>
      </c>
      <c r="V4634" s="9">
        <v>11002</v>
      </c>
      <c r="W4634" s="9" t="s">
        <v>5039</v>
      </c>
      <c r="X4634" s="9" t="s">
        <v>4985</v>
      </c>
      <c r="Y4634" s="9" t="s">
        <v>4993</v>
      </c>
      <c r="Z4634" s="9" t="s">
        <v>5041</v>
      </c>
      <c r="AA4634" s="9" t="s">
        <v>4989</v>
      </c>
      <c r="AB4634" s="9" t="s">
        <v>5066</v>
      </c>
      <c r="AC4634" s="9" t="s">
        <v>5006</v>
      </c>
      <c r="AD4634" s="29"/>
      <c r="AE4634" s="20" t="str">
        <f>VLOOKUP(E4634,'FILIAIS PETZ'!A:Q,17,0)</f>
        <v>CO-2</v>
      </c>
      <c r="AF4634" s="20" t="str">
        <f>VLOOKUP(E4634,'FILIAIS PETZ'!A:Q,3,0)</f>
        <v>FELICIO</v>
      </c>
      <c r="AG4634" s="20" t="str">
        <f>VLOOKUP(E4634,'FILIAIS PETZ'!A:Q,2,0)</f>
        <v>R3</v>
      </c>
      <c r="AH4634" s="75">
        <v>370</v>
      </c>
      <c r="AI4634" s="16" t="s">
        <v>8989</v>
      </c>
      <c r="AJ4634" s="43">
        <f>VLOOKUP(E4634,'FILIAIS PETZ'!$A$2:$K$2000,11,0)</f>
        <v>18328118014088</v>
      </c>
      <c r="AK4634" s="44">
        <f t="shared" si="305"/>
        <v>18328118014088</v>
      </c>
    </row>
    <row r="4635" spans="1:37" s="14" customFormat="1" ht="15" customHeight="1" thickBot="1" x14ac:dyDescent="0.25">
      <c r="A4635" s="9">
        <f t="shared" si="306"/>
        <v>959070</v>
      </c>
      <c r="B4635" s="18">
        <f>VLOOKUP(C4635,FORNECEDORES!D:E,2,0)</f>
        <v>7736</v>
      </c>
      <c r="C4635" s="19" t="str">
        <f>VLOOKUP(D4635,FORNECEDORES!A:D,4,0)</f>
        <v>27.385.816/0001-37</v>
      </c>
      <c r="D4635" s="13" t="s">
        <v>2591</v>
      </c>
      <c r="E4635" s="20" t="str">
        <f t="shared" si="304"/>
        <v>04 0142</v>
      </c>
      <c r="F4635" s="28" t="s">
        <v>4931</v>
      </c>
      <c r="G4635" s="21" t="str">
        <f>VLOOKUP(E4635,'FILIAIS PETZ'!A:E,5,0)</f>
        <v>PETZ MIGUEL SUTIL</v>
      </c>
      <c r="H4635" s="20" t="str">
        <f>VLOOKUP(E4635,'FILIAIS PETZ'!A:D,4,0)</f>
        <v>MGST-MT</v>
      </c>
      <c r="I4635" s="46">
        <v>45505</v>
      </c>
      <c r="J4635" s="9">
        <v>959070</v>
      </c>
      <c r="K4635" s="84" t="s">
        <v>5858</v>
      </c>
      <c r="L4635" s="83" t="s">
        <v>10676</v>
      </c>
      <c r="M4635" s="46">
        <v>45509</v>
      </c>
      <c r="N4635" s="46">
        <v>45574</v>
      </c>
      <c r="O4635" s="46">
        <v>45558</v>
      </c>
      <c r="P4635" s="91" t="s">
        <v>4990</v>
      </c>
      <c r="Q4635" s="84">
        <v>3</v>
      </c>
      <c r="R4635" s="91">
        <v>1</v>
      </c>
      <c r="S4635" s="9">
        <v>8</v>
      </c>
      <c r="T4635" s="9" t="s">
        <v>32</v>
      </c>
      <c r="U4635" s="9">
        <v>11002</v>
      </c>
      <c r="V4635" s="9">
        <v>11002</v>
      </c>
      <c r="W4635" s="9" t="s">
        <v>5019</v>
      </c>
      <c r="X4635" s="9" t="s">
        <v>4992</v>
      </c>
      <c r="Y4635" s="10" t="s">
        <v>4993</v>
      </c>
      <c r="Z4635" s="10" t="s">
        <v>4993</v>
      </c>
      <c r="AA4635" s="10" t="s">
        <v>4992</v>
      </c>
      <c r="AB4635" s="10" t="s">
        <v>12941</v>
      </c>
      <c r="AC4635" s="9" t="s">
        <v>5006</v>
      </c>
      <c r="AD4635" s="29"/>
      <c r="AE4635" s="20" t="str">
        <f>VLOOKUP(E4635,'FILIAIS PETZ'!A:Q,17,0)</f>
        <v>CO-3</v>
      </c>
      <c r="AF4635" s="20" t="str">
        <f>VLOOKUP(E4635,'FILIAIS PETZ'!A:Q,3,0)</f>
        <v>FELICIO</v>
      </c>
      <c r="AG4635" s="20" t="str">
        <f>VLOOKUP(E4635,'FILIAIS PETZ'!A:Q,2,0)</f>
        <v>R3</v>
      </c>
      <c r="AH4635" s="75">
        <v>1241.8</v>
      </c>
      <c r="AI4635" s="16" t="s">
        <v>8990</v>
      </c>
      <c r="AJ4635" s="43">
        <f>VLOOKUP(E4635,'FILIAIS PETZ'!$A$2:$K$2000,11,0)</f>
        <v>18328118013430</v>
      </c>
      <c r="AK4635" s="44">
        <f t="shared" si="305"/>
        <v>18328118013430</v>
      </c>
    </row>
    <row r="4636" spans="1:37" s="14" customFormat="1" ht="15" customHeight="1" thickBot="1" x14ac:dyDescent="0.25">
      <c r="A4636" s="9">
        <f t="shared" si="306"/>
        <v>959071</v>
      </c>
      <c r="B4636" s="18">
        <f>VLOOKUP(C4636,FORNECEDORES!D:E,2,0)</f>
        <v>7736</v>
      </c>
      <c r="C4636" s="19" t="str">
        <f>VLOOKUP(D4636,FORNECEDORES!A:D,4,0)</f>
        <v>27.385.816/0001-37</v>
      </c>
      <c r="D4636" s="13" t="s">
        <v>2591</v>
      </c>
      <c r="E4636" s="20" t="str">
        <f t="shared" si="304"/>
        <v>04 0142</v>
      </c>
      <c r="F4636" s="28" t="s">
        <v>4931</v>
      </c>
      <c r="G4636" s="21" t="str">
        <f>VLOOKUP(E4636,'FILIAIS PETZ'!A:E,5,0)</f>
        <v>PETZ MIGUEL SUTIL</v>
      </c>
      <c r="H4636" s="20" t="str">
        <f>VLOOKUP(E4636,'FILIAIS PETZ'!A:D,4,0)</f>
        <v>MGST-MT</v>
      </c>
      <c r="I4636" s="46">
        <v>45505</v>
      </c>
      <c r="J4636" s="9">
        <v>959071</v>
      </c>
      <c r="K4636" s="84" t="s">
        <v>5858</v>
      </c>
      <c r="L4636" s="83" t="s">
        <v>10678</v>
      </c>
      <c r="M4636" s="46">
        <v>45509</v>
      </c>
      <c r="N4636" s="46">
        <v>45574</v>
      </c>
      <c r="O4636" s="46">
        <v>45558</v>
      </c>
      <c r="P4636" s="91" t="s">
        <v>4990</v>
      </c>
      <c r="Q4636" s="84">
        <v>3</v>
      </c>
      <c r="R4636" s="91">
        <v>1</v>
      </c>
      <c r="S4636" s="9">
        <v>8</v>
      </c>
      <c r="T4636" s="9" t="s">
        <v>32</v>
      </c>
      <c r="U4636" s="9">
        <v>11002</v>
      </c>
      <c r="V4636" s="9">
        <v>11002</v>
      </c>
      <c r="W4636" s="9" t="s">
        <v>5019</v>
      </c>
      <c r="X4636" s="9" t="s">
        <v>4985</v>
      </c>
      <c r="Y4636" s="10" t="s">
        <v>4980</v>
      </c>
      <c r="Z4636" s="10" t="s">
        <v>4980</v>
      </c>
      <c r="AA4636" s="10" t="s">
        <v>4989</v>
      </c>
      <c r="AB4636" s="10" t="s">
        <v>5005</v>
      </c>
      <c r="AC4636" s="9" t="s">
        <v>5006</v>
      </c>
      <c r="AD4636" s="29"/>
      <c r="AE4636" s="20" t="str">
        <f>VLOOKUP(E4636,'FILIAIS PETZ'!A:Q,17,0)</f>
        <v>CO-3</v>
      </c>
      <c r="AF4636" s="20" t="str">
        <f>VLOOKUP(E4636,'FILIAIS PETZ'!A:Q,3,0)</f>
        <v>FELICIO</v>
      </c>
      <c r="AG4636" s="20" t="str">
        <f>VLOOKUP(E4636,'FILIAIS PETZ'!A:Q,2,0)</f>
        <v>R3</v>
      </c>
      <c r="AH4636" s="75">
        <v>490</v>
      </c>
      <c r="AI4636" s="16" t="s">
        <v>8991</v>
      </c>
      <c r="AJ4636" s="43">
        <f>VLOOKUP(E4636,'FILIAIS PETZ'!$A$2:$K$2000,11,0)</f>
        <v>18328118013430</v>
      </c>
      <c r="AK4636" s="44">
        <f t="shared" si="305"/>
        <v>18328118013430</v>
      </c>
    </row>
    <row r="4637" spans="1:37" s="14" customFormat="1" ht="15" customHeight="1" thickBot="1" x14ac:dyDescent="0.25">
      <c r="A4637" s="9">
        <f t="shared" si="306"/>
        <v>959073</v>
      </c>
      <c r="B4637" s="18">
        <f>VLOOKUP(C4637,FORNECEDORES!D:E,2,0)</f>
        <v>7736</v>
      </c>
      <c r="C4637" s="19" t="str">
        <f>VLOOKUP(D4637,FORNECEDORES!A:D,4,0)</f>
        <v>27.385.816/0001-37</v>
      </c>
      <c r="D4637" s="13" t="s">
        <v>2591</v>
      </c>
      <c r="E4637" s="20" t="str">
        <f t="shared" si="304"/>
        <v>04 0144</v>
      </c>
      <c r="F4637" s="28" t="s">
        <v>4938</v>
      </c>
      <c r="G4637" s="21" t="str">
        <f>VLOOKUP(E4637,'FILIAIS PETZ'!A:E,5,0)</f>
        <v>PETZ FERNANDO CORREA</v>
      </c>
      <c r="H4637" s="20" t="str">
        <f>VLOOKUP(E4637,'FILIAIS PETZ'!A:D,4,0)</f>
        <v>FCOR-MT</v>
      </c>
      <c r="I4637" s="46">
        <v>45505</v>
      </c>
      <c r="J4637" s="9">
        <v>959073</v>
      </c>
      <c r="K4637" s="84" t="s">
        <v>5858</v>
      </c>
      <c r="L4637" s="83" t="s">
        <v>10674</v>
      </c>
      <c r="M4637" s="46">
        <v>45509</v>
      </c>
      <c r="N4637" s="46">
        <v>45574</v>
      </c>
      <c r="O4637" s="46">
        <v>45558</v>
      </c>
      <c r="P4637" s="91" t="s">
        <v>4990</v>
      </c>
      <c r="Q4637" s="84">
        <v>3</v>
      </c>
      <c r="R4637" s="91">
        <v>1</v>
      </c>
      <c r="S4637" s="9">
        <v>8</v>
      </c>
      <c r="T4637" s="9" t="s">
        <v>32</v>
      </c>
      <c r="U4637" s="9">
        <v>11002</v>
      </c>
      <c r="V4637" s="9">
        <v>11002</v>
      </c>
      <c r="W4637" s="9" t="s">
        <v>5019</v>
      </c>
      <c r="X4637" s="9" t="s">
        <v>4985</v>
      </c>
      <c r="Y4637" s="10" t="s">
        <v>4980</v>
      </c>
      <c r="Z4637" s="10" t="s">
        <v>4980</v>
      </c>
      <c r="AA4637" s="10" t="s">
        <v>4989</v>
      </c>
      <c r="AB4637" s="10" t="s">
        <v>5005</v>
      </c>
      <c r="AC4637" s="9" t="s">
        <v>5006</v>
      </c>
      <c r="AD4637" s="29"/>
      <c r="AE4637" s="20" t="str">
        <f>VLOOKUP(E4637,'FILIAIS PETZ'!A:Q,17,0)</f>
        <v>CO-3</v>
      </c>
      <c r="AF4637" s="20" t="str">
        <f>VLOOKUP(E4637,'FILIAIS PETZ'!A:Q,3,0)</f>
        <v>FELICIO</v>
      </c>
      <c r="AG4637" s="20" t="str">
        <f>VLOOKUP(E4637,'FILIAIS PETZ'!A:Q,2,0)</f>
        <v>R3</v>
      </c>
      <c r="AH4637" s="75">
        <v>490</v>
      </c>
      <c r="AI4637" s="16" t="s">
        <v>8991</v>
      </c>
      <c r="AJ4637" s="43">
        <f>VLOOKUP(E4637,'FILIAIS PETZ'!$A$2:$K$2000,11,0)</f>
        <v>18328118014169</v>
      </c>
      <c r="AK4637" s="44">
        <f t="shared" si="305"/>
        <v>18328118014169</v>
      </c>
    </row>
    <row r="4638" spans="1:37" s="14" customFormat="1" ht="15" customHeight="1" thickBot="1" x14ac:dyDescent="0.25">
      <c r="A4638" s="9">
        <f t="shared" si="306"/>
        <v>959076</v>
      </c>
      <c r="B4638" s="18">
        <f>VLOOKUP(C4638,FORNECEDORES!D:E,2,0)</f>
        <v>7736</v>
      </c>
      <c r="C4638" s="19" t="str">
        <f>VLOOKUP(D4638,FORNECEDORES!A:D,4,0)</f>
        <v>27.385.816/0001-37</v>
      </c>
      <c r="D4638" s="13" t="s">
        <v>2591</v>
      </c>
      <c r="E4638" s="20" t="str">
        <f t="shared" si="304"/>
        <v>04 0142</v>
      </c>
      <c r="F4638" s="28" t="s">
        <v>4931</v>
      </c>
      <c r="G4638" s="21" t="str">
        <f>VLOOKUP(E4638,'FILIAIS PETZ'!A:E,5,0)</f>
        <v>PETZ MIGUEL SUTIL</v>
      </c>
      <c r="H4638" s="20" t="str">
        <f>VLOOKUP(E4638,'FILIAIS PETZ'!A:D,4,0)</f>
        <v>MGST-MT</v>
      </c>
      <c r="I4638" s="46">
        <v>45505</v>
      </c>
      <c r="J4638" s="9">
        <v>959076</v>
      </c>
      <c r="K4638" s="84" t="s">
        <v>5858</v>
      </c>
      <c r="L4638" s="83" t="s">
        <v>13064</v>
      </c>
      <c r="M4638" s="46">
        <v>45509</v>
      </c>
      <c r="N4638" s="46">
        <v>45574</v>
      </c>
      <c r="O4638" s="46">
        <v>45558</v>
      </c>
      <c r="P4638" s="91" t="s">
        <v>4990</v>
      </c>
      <c r="Q4638" s="84">
        <v>3</v>
      </c>
      <c r="R4638" s="91">
        <v>1</v>
      </c>
      <c r="S4638" s="9">
        <v>8</v>
      </c>
      <c r="T4638" s="9" t="s">
        <v>32</v>
      </c>
      <c r="U4638" s="9">
        <v>11002</v>
      </c>
      <c r="V4638" s="9">
        <v>11002</v>
      </c>
      <c r="W4638" s="9" t="s">
        <v>5019</v>
      </c>
      <c r="X4638" s="9" t="s">
        <v>4992</v>
      </c>
      <c r="Y4638" s="10" t="s">
        <v>4993</v>
      </c>
      <c r="Z4638" s="10" t="s">
        <v>4993</v>
      </c>
      <c r="AA4638" s="10" t="s">
        <v>4992</v>
      </c>
      <c r="AB4638" s="10" t="s">
        <v>12941</v>
      </c>
      <c r="AC4638" s="9" t="s">
        <v>5006</v>
      </c>
      <c r="AD4638" s="29"/>
      <c r="AE4638" s="20" t="str">
        <f>VLOOKUP(E4638,'FILIAIS PETZ'!A:Q,17,0)</f>
        <v>CO-3</v>
      </c>
      <c r="AF4638" s="20" t="str">
        <f>VLOOKUP(E4638,'FILIAIS PETZ'!A:Q,3,0)</f>
        <v>FELICIO</v>
      </c>
      <c r="AG4638" s="20" t="str">
        <f>VLOOKUP(E4638,'FILIAIS PETZ'!A:Q,2,0)</f>
        <v>R3</v>
      </c>
      <c r="AH4638" s="75">
        <v>686</v>
      </c>
      <c r="AI4638" s="16" t="s">
        <v>8992</v>
      </c>
      <c r="AJ4638" s="43">
        <f>VLOOKUP(E4638,'FILIAIS PETZ'!$A$2:$K$2000,11,0)</f>
        <v>18328118013430</v>
      </c>
      <c r="AK4638" s="44">
        <f t="shared" si="305"/>
        <v>18328118013430</v>
      </c>
    </row>
    <row r="4639" spans="1:37" s="14" customFormat="1" ht="15" customHeight="1" thickBot="1" x14ac:dyDescent="0.25">
      <c r="A4639" s="9">
        <f t="shared" si="306"/>
        <v>959077</v>
      </c>
      <c r="B4639" s="18">
        <f>VLOOKUP(C4639,FORNECEDORES!D:E,2,0)</f>
        <v>7736</v>
      </c>
      <c r="C4639" s="19" t="str">
        <f>VLOOKUP(D4639,FORNECEDORES!A:D,4,0)</f>
        <v>27.385.816/0001-37</v>
      </c>
      <c r="D4639" s="13" t="s">
        <v>2591</v>
      </c>
      <c r="E4639" s="20" t="str">
        <f t="shared" si="304"/>
        <v>04 0142</v>
      </c>
      <c r="F4639" s="28" t="s">
        <v>4931</v>
      </c>
      <c r="G4639" s="21" t="str">
        <f>VLOOKUP(E4639,'FILIAIS PETZ'!A:E,5,0)</f>
        <v>PETZ MIGUEL SUTIL</v>
      </c>
      <c r="H4639" s="20" t="str">
        <f>VLOOKUP(E4639,'FILIAIS PETZ'!A:D,4,0)</f>
        <v>MGST-MT</v>
      </c>
      <c r="I4639" s="46">
        <v>45505</v>
      </c>
      <c r="J4639" s="9">
        <v>959077</v>
      </c>
      <c r="K4639" s="84" t="s">
        <v>5858</v>
      </c>
      <c r="L4639" s="83" t="s">
        <v>13065</v>
      </c>
      <c r="M4639" s="46">
        <v>45509</v>
      </c>
      <c r="N4639" s="46">
        <v>45574</v>
      </c>
      <c r="O4639" s="46">
        <v>45558</v>
      </c>
      <c r="P4639" s="91" t="s">
        <v>4990</v>
      </c>
      <c r="Q4639" s="84">
        <v>3</v>
      </c>
      <c r="R4639" s="91">
        <v>1</v>
      </c>
      <c r="S4639" s="9">
        <v>8</v>
      </c>
      <c r="T4639" s="9" t="s">
        <v>32</v>
      </c>
      <c r="U4639" s="9">
        <v>11002</v>
      </c>
      <c r="V4639" s="9">
        <v>11002</v>
      </c>
      <c r="W4639" s="9" t="s">
        <v>5021</v>
      </c>
      <c r="X4639" s="9" t="s">
        <v>4985</v>
      </c>
      <c r="Y4639" s="10" t="s">
        <v>4980</v>
      </c>
      <c r="Z4639" s="10" t="s">
        <v>4980</v>
      </c>
      <c r="AA4639" s="10" t="s">
        <v>4989</v>
      </c>
      <c r="AB4639" s="10" t="s">
        <v>5005</v>
      </c>
      <c r="AC4639" s="9" t="s">
        <v>5006</v>
      </c>
      <c r="AD4639" s="29"/>
      <c r="AE4639" s="20" t="str">
        <f>VLOOKUP(E4639,'FILIAIS PETZ'!A:Q,17,0)</f>
        <v>CO-3</v>
      </c>
      <c r="AF4639" s="20" t="str">
        <f>VLOOKUP(E4639,'FILIAIS PETZ'!A:Q,3,0)</f>
        <v>FELICIO</v>
      </c>
      <c r="AG4639" s="20" t="str">
        <f>VLOOKUP(E4639,'FILIAIS PETZ'!A:Q,2,0)</f>
        <v>R3</v>
      </c>
      <c r="AH4639" s="75">
        <v>700</v>
      </c>
      <c r="AI4639" s="16" t="s">
        <v>8993</v>
      </c>
      <c r="AJ4639" s="43">
        <f>VLOOKUP(E4639,'FILIAIS PETZ'!$A$2:$K$2000,11,0)</f>
        <v>18328118013430</v>
      </c>
      <c r="AK4639" s="44">
        <f t="shared" si="305"/>
        <v>18328118013430</v>
      </c>
    </row>
    <row r="4640" spans="1:37" s="14" customFormat="1" ht="15" customHeight="1" thickBot="1" x14ac:dyDescent="0.25">
      <c r="A4640" s="9">
        <f t="shared" si="306"/>
        <v>959079</v>
      </c>
      <c r="B4640" s="18">
        <f>VLOOKUP(C4640,FORNECEDORES!D:E,2,0)</f>
        <v>7736</v>
      </c>
      <c r="C4640" s="19" t="str">
        <f>VLOOKUP(D4640,FORNECEDORES!A:D,4,0)</f>
        <v>27.385.816/0001-37</v>
      </c>
      <c r="D4640" s="13" t="s">
        <v>2591</v>
      </c>
      <c r="E4640" s="20" t="str">
        <f t="shared" si="304"/>
        <v>04 0144</v>
      </c>
      <c r="F4640" s="28" t="s">
        <v>4938</v>
      </c>
      <c r="G4640" s="21" t="str">
        <f>VLOOKUP(E4640,'FILIAIS PETZ'!A:E,5,0)</f>
        <v>PETZ FERNANDO CORREA</v>
      </c>
      <c r="H4640" s="20" t="str">
        <f>VLOOKUP(E4640,'FILIAIS PETZ'!A:D,4,0)</f>
        <v>FCOR-MT</v>
      </c>
      <c r="I4640" s="46">
        <v>45505</v>
      </c>
      <c r="J4640" s="9">
        <v>959079</v>
      </c>
      <c r="K4640" s="84" t="s">
        <v>5858</v>
      </c>
      <c r="L4640" s="83" t="s">
        <v>13066</v>
      </c>
      <c r="M4640" s="46">
        <v>45509</v>
      </c>
      <c r="N4640" s="46">
        <v>45574</v>
      </c>
      <c r="O4640" s="46">
        <v>45558</v>
      </c>
      <c r="P4640" s="91" t="s">
        <v>4990</v>
      </c>
      <c r="Q4640" s="84">
        <v>3</v>
      </c>
      <c r="R4640" s="91">
        <v>1</v>
      </c>
      <c r="S4640" s="9">
        <v>8</v>
      </c>
      <c r="T4640" s="9" t="s">
        <v>32</v>
      </c>
      <c r="U4640" s="9">
        <v>11002</v>
      </c>
      <c r="V4640" s="9">
        <v>11002</v>
      </c>
      <c r="W4640" s="9" t="s">
        <v>5039</v>
      </c>
      <c r="X4640" s="9" t="s">
        <v>4985</v>
      </c>
      <c r="Y4640" s="10" t="s">
        <v>4980</v>
      </c>
      <c r="Z4640" s="10" t="s">
        <v>4980</v>
      </c>
      <c r="AA4640" s="10" t="s">
        <v>4989</v>
      </c>
      <c r="AB4640" s="10" t="s">
        <v>5005</v>
      </c>
      <c r="AC4640" s="9" t="s">
        <v>5006</v>
      </c>
      <c r="AD4640" s="29"/>
      <c r="AE4640" s="20" t="str">
        <f>VLOOKUP(E4640,'FILIAIS PETZ'!A:Q,17,0)</f>
        <v>CO-3</v>
      </c>
      <c r="AF4640" s="20" t="str">
        <f>VLOOKUP(E4640,'FILIAIS PETZ'!A:Q,3,0)</f>
        <v>FELICIO</v>
      </c>
      <c r="AG4640" s="20" t="str">
        <f>VLOOKUP(E4640,'FILIAIS PETZ'!A:Q,2,0)</f>
        <v>R3</v>
      </c>
      <c r="AH4640" s="75">
        <v>164.92</v>
      </c>
      <c r="AI4640" s="16" t="s">
        <v>8994</v>
      </c>
      <c r="AJ4640" s="43">
        <f>VLOOKUP(E4640,'FILIAIS PETZ'!$A$2:$K$2000,11,0)</f>
        <v>18328118014169</v>
      </c>
      <c r="AK4640" s="44">
        <f t="shared" si="305"/>
        <v>18328118014169</v>
      </c>
    </row>
    <row r="4641" spans="1:37" s="14" customFormat="1" ht="15" customHeight="1" thickBot="1" x14ac:dyDescent="0.25">
      <c r="A4641" s="9">
        <f t="shared" si="306"/>
        <v>959080</v>
      </c>
      <c r="B4641" s="18">
        <f>VLOOKUP(C4641,FORNECEDORES!D:E,2,0)</f>
        <v>7736</v>
      </c>
      <c r="C4641" s="19" t="str">
        <f>VLOOKUP(D4641,FORNECEDORES!A:D,4,0)</f>
        <v>27.385.816/0001-37</v>
      </c>
      <c r="D4641" s="13" t="s">
        <v>2591</v>
      </c>
      <c r="E4641" s="20" t="str">
        <f t="shared" si="304"/>
        <v>04 0142</v>
      </c>
      <c r="F4641" s="28" t="s">
        <v>4931</v>
      </c>
      <c r="G4641" s="21" t="str">
        <f>VLOOKUP(E4641,'FILIAIS PETZ'!A:E,5,0)</f>
        <v>PETZ MIGUEL SUTIL</v>
      </c>
      <c r="H4641" s="20" t="str">
        <f>VLOOKUP(E4641,'FILIAIS PETZ'!A:D,4,0)</f>
        <v>MGST-MT</v>
      </c>
      <c r="I4641" s="46">
        <v>45505</v>
      </c>
      <c r="J4641" s="9">
        <v>959080</v>
      </c>
      <c r="K4641" s="84" t="s">
        <v>5858</v>
      </c>
      <c r="L4641" s="83" t="s">
        <v>13067</v>
      </c>
      <c r="M4641" s="46">
        <v>45509</v>
      </c>
      <c r="N4641" s="46">
        <v>45574</v>
      </c>
      <c r="O4641" s="46">
        <v>45558</v>
      </c>
      <c r="P4641" s="91" t="s">
        <v>4990</v>
      </c>
      <c r="Q4641" s="84">
        <v>3</v>
      </c>
      <c r="R4641" s="91">
        <v>1</v>
      </c>
      <c r="S4641" s="9">
        <v>8</v>
      </c>
      <c r="T4641" s="9" t="s">
        <v>32</v>
      </c>
      <c r="U4641" s="9">
        <v>11002</v>
      </c>
      <c r="V4641" s="9">
        <v>11002</v>
      </c>
      <c r="W4641" s="9" t="s">
        <v>5182</v>
      </c>
      <c r="X4641" s="9" t="s">
        <v>4985</v>
      </c>
      <c r="Y4641" s="10" t="s">
        <v>4980</v>
      </c>
      <c r="Z4641" s="10" t="s">
        <v>4980</v>
      </c>
      <c r="AA4641" s="10" t="s">
        <v>4989</v>
      </c>
      <c r="AB4641" s="10" t="s">
        <v>5005</v>
      </c>
      <c r="AC4641" s="9" t="s">
        <v>5006</v>
      </c>
      <c r="AD4641" s="29"/>
      <c r="AE4641" s="20" t="str">
        <f>VLOOKUP(E4641,'FILIAIS PETZ'!A:Q,17,0)</f>
        <v>CO-3</v>
      </c>
      <c r="AF4641" s="20" t="str">
        <f>VLOOKUP(E4641,'FILIAIS PETZ'!A:Q,3,0)</f>
        <v>FELICIO</v>
      </c>
      <c r="AG4641" s="20" t="str">
        <f>VLOOKUP(E4641,'FILIAIS PETZ'!A:Q,2,0)</f>
        <v>R3</v>
      </c>
      <c r="AH4641" s="75">
        <v>544.33000000000004</v>
      </c>
      <c r="AI4641" s="16" t="s">
        <v>8995</v>
      </c>
      <c r="AJ4641" s="43">
        <f>VLOOKUP(E4641,'FILIAIS PETZ'!$A$2:$K$2000,11,0)</f>
        <v>18328118013430</v>
      </c>
      <c r="AK4641" s="44">
        <f t="shared" si="305"/>
        <v>18328118013430</v>
      </c>
    </row>
    <row r="4642" spans="1:37" s="14" customFormat="1" ht="15" customHeight="1" thickBot="1" x14ac:dyDescent="0.25">
      <c r="A4642" s="9">
        <f t="shared" si="306"/>
        <v>959081</v>
      </c>
      <c r="B4642" s="18">
        <f>VLOOKUP(C4642,FORNECEDORES!D:E,2,0)</f>
        <v>7736</v>
      </c>
      <c r="C4642" s="19" t="str">
        <f>VLOOKUP(D4642,FORNECEDORES!A:D,4,0)</f>
        <v>27.385.816/0001-37</v>
      </c>
      <c r="D4642" s="13" t="s">
        <v>2591</v>
      </c>
      <c r="E4642" s="20" t="str">
        <f t="shared" si="304"/>
        <v>04 0144</v>
      </c>
      <c r="F4642" s="28" t="s">
        <v>4938</v>
      </c>
      <c r="G4642" s="21" t="str">
        <f>VLOOKUP(E4642,'FILIAIS PETZ'!A:E,5,0)</f>
        <v>PETZ FERNANDO CORREA</v>
      </c>
      <c r="H4642" s="20" t="str">
        <f>VLOOKUP(E4642,'FILIAIS PETZ'!A:D,4,0)</f>
        <v>FCOR-MT</v>
      </c>
      <c r="I4642" s="46">
        <v>45505</v>
      </c>
      <c r="J4642" s="9">
        <v>959081</v>
      </c>
      <c r="K4642" s="84" t="s">
        <v>5858</v>
      </c>
      <c r="L4642" s="83" t="s">
        <v>13068</v>
      </c>
      <c r="M4642" s="46">
        <v>45509</v>
      </c>
      <c r="N4642" s="46">
        <v>45574</v>
      </c>
      <c r="O4642" s="46">
        <v>45558</v>
      </c>
      <c r="P4642" s="91" t="s">
        <v>4990</v>
      </c>
      <c r="Q4642" s="84">
        <v>3</v>
      </c>
      <c r="R4642" s="91">
        <v>1</v>
      </c>
      <c r="S4642" s="9">
        <v>8</v>
      </c>
      <c r="T4642" s="9" t="s">
        <v>32</v>
      </c>
      <c r="U4642" s="9">
        <v>11002</v>
      </c>
      <c r="V4642" s="9">
        <v>11002</v>
      </c>
      <c r="W4642" s="9" t="s">
        <v>4984</v>
      </c>
      <c r="X4642" s="9" t="s">
        <v>4985</v>
      </c>
      <c r="Y4642" s="10" t="s">
        <v>4993</v>
      </c>
      <c r="Z4642" s="10" t="s">
        <v>4993</v>
      </c>
      <c r="AA4642" s="10" t="s">
        <v>4989</v>
      </c>
      <c r="AB4642" s="10" t="s">
        <v>5005</v>
      </c>
      <c r="AC4642" s="9" t="s">
        <v>5006</v>
      </c>
      <c r="AD4642" s="29"/>
      <c r="AE4642" s="20" t="str">
        <f>VLOOKUP(E4642,'FILIAIS PETZ'!A:Q,17,0)</f>
        <v>CO-3</v>
      </c>
      <c r="AF4642" s="20" t="str">
        <f>VLOOKUP(E4642,'FILIAIS PETZ'!A:Q,3,0)</f>
        <v>FELICIO</v>
      </c>
      <c r="AG4642" s="20" t="str">
        <f>VLOOKUP(E4642,'FILIAIS PETZ'!A:Q,2,0)</f>
        <v>R3</v>
      </c>
      <c r="AH4642" s="75">
        <v>877.8</v>
      </c>
      <c r="AI4642" s="16" t="s">
        <v>8996</v>
      </c>
      <c r="AJ4642" s="43">
        <f>VLOOKUP(E4642,'FILIAIS PETZ'!$A$2:$K$2000,11,0)</f>
        <v>18328118014169</v>
      </c>
      <c r="AK4642" s="44">
        <f t="shared" si="305"/>
        <v>18328118014169</v>
      </c>
    </row>
    <row r="4643" spans="1:37" s="14" customFormat="1" ht="15" customHeight="1" thickBot="1" x14ac:dyDescent="0.25">
      <c r="A4643" s="9">
        <f t="shared" si="306"/>
        <v>959082</v>
      </c>
      <c r="B4643" s="18">
        <f>VLOOKUP(C4643,FORNECEDORES!D:E,2,0)</f>
        <v>7736</v>
      </c>
      <c r="C4643" s="19" t="str">
        <f>VLOOKUP(D4643,FORNECEDORES!A:D,4,0)</f>
        <v>27.385.816/0001-37</v>
      </c>
      <c r="D4643" s="13" t="s">
        <v>2591</v>
      </c>
      <c r="E4643" s="20" t="str">
        <f t="shared" si="304"/>
        <v>04 0142</v>
      </c>
      <c r="F4643" s="28" t="s">
        <v>4931</v>
      </c>
      <c r="G4643" s="21" t="str">
        <f>VLOOKUP(E4643,'FILIAIS PETZ'!A:E,5,0)</f>
        <v>PETZ MIGUEL SUTIL</v>
      </c>
      <c r="H4643" s="20" t="str">
        <f>VLOOKUP(E4643,'FILIAIS PETZ'!A:D,4,0)</f>
        <v>MGST-MT</v>
      </c>
      <c r="I4643" s="46">
        <v>45505</v>
      </c>
      <c r="J4643" s="9">
        <v>959082</v>
      </c>
      <c r="K4643" s="84" t="s">
        <v>5858</v>
      </c>
      <c r="L4643" s="83" t="s">
        <v>13069</v>
      </c>
      <c r="M4643" s="46">
        <v>45509</v>
      </c>
      <c r="N4643" s="46">
        <v>45574</v>
      </c>
      <c r="O4643" s="46">
        <v>45558</v>
      </c>
      <c r="P4643" s="91" t="s">
        <v>4990</v>
      </c>
      <c r="Q4643" s="84">
        <v>3</v>
      </c>
      <c r="R4643" s="91">
        <v>1</v>
      </c>
      <c r="S4643" s="9">
        <v>8</v>
      </c>
      <c r="T4643" s="9" t="s">
        <v>32</v>
      </c>
      <c r="U4643" s="9">
        <v>11002</v>
      </c>
      <c r="V4643" s="9">
        <v>11002</v>
      </c>
      <c r="W4643" s="9" t="s">
        <v>5019</v>
      </c>
      <c r="X4643" s="9" t="s">
        <v>4985</v>
      </c>
      <c r="Y4643" s="10" t="s">
        <v>4980</v>
      </c>
      <c r="Z4643" s="10" t="s">
        <v>4980</v>
      </c>
      <c r="AA4643" s="10" t="s">
        <v>4989</v>
      </c>
      <c r="AB4643" s="10" t="s">
        <v>5005</v>
      </c>
      <c r="AC4643" s="9" t="s">
        <v>5006</v>
      </c>
      <c r="AD4643" s="29"/>
      <c r="AE4643" s="20" t="str">
        <f>VLOOKUP(E4643,'FILIAIS PETZ'!A:Q,17,0)</f>
        <v>CO-3</v>
      </c>
      <c r="AF4643" s="20" t="str">
        <f>VLOOKUP(E4643,'FILIAIS PETZ'!A:Q,3,0)</f>
        <v>FELICIO</v>
      </c>
      <c r="AG4643" s="20" t="str">
        <f>VLOOKUP(E4643,'FILIAIS PETZ'!A:Q,2,0)</f>
        <v>R3</v>
      </c>
      <c r="AH4643" s="75">
        <v>263.2</v>
      </c>
      <c r="AI4643" s="16" t="s">
        <v>8997</v>
      </c>
      <c r="AJ4643" s="43">
        <f>VLOOKUP(E4643,'FILIAIS PETZ'!$A$2:$K$2000,11,0)</f>
        <v>18328118013430</v>
      </c>
      <c r="AK4643" s="44">
        <f t="shared" si="305"/>
        <v>18328118013430</v>
      </c>
    </row>
    <row r="4644" spans="1:37" s="14" customFormat="1" ht="15" customHeight="1" thickBot="1" x14ac:dyDescent="0.25">
      <c r="A4644" s="9">
        <f t="shared" si="306"/>
        <v>959084</v>
      </c>
      <c r="B4644" s="18">
        <f>VLOOKUP(C4644,FORNECEDORES!D:E,2,0)</f>
        <v>7736</v>
      </c>
      <c r="C4644" s="19" t="str">
        <f>VLOOKUP(D4644,FORNECEDORES!A:D,4,0)</f>
        <v>27.385.816/0001-37</v>
      </c>
      <c r="D4644" s="13" t="s">
        <v>2591</v>
      </c>
      <c r="E4644" s="20" t="str">
        <f t="shared" si="304"/>
        <v>04 0144</v>
      </c>
      <c r="F4644" s="28" t="s">
        <v>4938</v>
      </c>
      <c r="G4644" s="21" t="str">
        <f>VLOOKUP(E4644,'FILIAIS PETZ'!A:E,5,0)</f>
        <v>PETZ FERNANDO CORREA</v>
      </c>
      <c r="H4644" s="20" t="str">
        <f>VLOOKUP(E4644,'FILIAIS PETZ'!A:D,4,0)</f>
        <v>FCOR-MT</v>
      </c>
      <c r="I4644" s="46">
        <v>45505</v>
      </c>
      <c r="J4644" s="9">
        <v>959084</v>
      </c>
      <c r="K4644" s="84" t="s">
        <v>5858</v>
      </c>
      <c r="L4644" s="83" t="s">
        <v>13070</v>
      </c>
      <c r="M4644" s="46">
        <v>45509</v>
      </c>
      <c r="N4644" s="46">
        <v>45574</v>
      </c>
      <c r="O4644" s="46">
        <v>45558</v>
      </c>
      <c r="P4644" s="91" t="s">
        <v>4990</v>
      </c>
      <c r="Q4644" s="84">
        <v>3</v>
      </c>
      <c r="R4644" s="91">
        <v>1</v>
      </c>
      <c r="S4644" s="9">
        <v>8</v>
      </c>
      <c r="T4644" s="9" t="s">
        <v>32</v>
      </c>
      <c r="U4644" s="9">
        <v>11002</v>
      </c>
      <c r="V4644" s="9">
        <v>11002</v>
      </c>
      <c r="W4644" s="9" t="s">
        <v>5021</v>
      </c>
      <c r="X4644" s="9" t="s">
        <v>4985</v>
      </c>
      <c r="Y4644" s="10" t="s">
        <v>4993</v>
      </c>
      <c r="Z4644" s="10" t="s">
        <v>4993</v>
      </c>
      <c r="AA4644" s="10" t="s">
        <v>4989</v>
      </c>
      <c r="AB4644" s="10" t="s">
        <v>5005</v>
      </c>
      <c r="AC4644" s="9" t="s">
        <v>5006</v>
      </c>
      <c r="AD4644" s="29"/>
      <c r="AE4644" s="20" t="str">
        <f>VLOOKUP(E4644,'FILIAIS PETZ'!A:Q,17,0)</f>
        <v>CO-3</v>
      </c>
      <c r="AF4644" s="20" t="str">
        <f>VLOOKUP(E4644,'FILIAIS PETZ'!A:Q,3,0)</f>
        <v>FELICIO</v>
      </c>
      <c r="AG4644" s="20" t="str">
        <f>VLOOKUP(E4644,'FILIAIS PETZ'!A:Q,2,0)</f>
        <v>R3</v>
      </c>
      <c r="AH4644" s="75">
        <v>211.4</v>
      </c>
      <c r="AI4644" s="16" t="s">
        <v>8998</v>
      </c>
      <c r="AJ4644" s="43">
        <f>VLOOKUP(E4644,'FILIAIS PETZ'!$A$2:$K$2000,11,0)</f>
        <v>18328118014169</v>
      </c>
      <c r="AK4644" s="44">
        <f t="shared" si="305"/>
        <v>18328118014169</v>
      </c>
    </row>
    <row r="4645" spans="1:37" s="14" customFormat="1" ht="15" customHeight="1" thickBot="1" x14ac:dyDescent="0.25">
      <c r="A4645" s="9">
        <f t="shared" si="306"/>
        <v>959085</v>
      </c>
      <c r="B4645" s="18">
        <f>VLOOKUP(C4645,FORNECEDORES!D:E,2,0)</f>
        <v>7736</v>
      </c>
      <c r="C4645" s="19" t="str">
        <f>VLOOKUP(D4645,FORNECEDORES!A:D,4,0)</f>
        <v>27.385.816/0001-37</v>
      </c>
      <c r="D4645" s="13" t="s">
        <v>2591</v>
      </c>
      <c r="E4645" s="20" t="str">
        <f t="shared" si="304"/>
        <v>04 0224</v>
      </c>
      <c r="F4645" s="28" t="s">
        <v>4941</v>
      </c>
      <c r="G4645" s="21" t="str">
        <f>VLOOKUP(E4645,'FILIAIS PETZ'!A:E,5,0)</f>
        <v>PETZ NORTE SUL PLAZA</v>
      </c>
      <c r="H4645" s="20" t="str">
        <f>VLOOKUP(E4645,'FILIAIS PETZ'!A:D,4,0)</f>
        <v>NSPL-MS</v>
      </c>
      <c r="I4645" s="46">
        <v>45505</v>
      </c>
      <c r="J4645" s="9">
        <v>959085</v>
      </c>
      <c r="K4645" s="84" t="s">
        <v>5858</v>
      </c>
      <c r="L4645" s="83" t="s">
        <v>13071</v>
      </c>
      <c r="M4645" s="46">
        <v>45509</v>
      </c>
      <c r="N4645" s="46">
        <v>45574</v>
      </c>
      <c r="O4645" s="46">
        <v>45558</v>
      </c>
      <c r="P4645" s="91" t="s">
        <v>4990</v>
      </c>
      <c r="Q4645" s="84">
        <v>3</v>
      </c>
      <c r="R4645" s="91">
        <v>1</v>
      </c>
      <c r="S4645" s="9">
        <v>8</v>
      </c>
      <c r="T4645" s="9" t="s">
        <v>32</v>
      </c>
      <c r="U4645" s="9">
        <v>11002</v>
      </c>
      <c r="V4645" s="9">
        <v>11002</v>
      </c>
      <c r="W4645" s="9" t="s">
        <v>5019</v>
      </c>
      <c r="X4645" s="9" t="s">
        <v>4985</v>
      </c>
      <c r="Y4645" s="10" t="s">
        <v>4980</v>
      </c>
      <c r="Z4645" s="10" t="s">
        <v>4980</v>
      </c>
      <c r="AA4645" s="10" t="s">
        <v>4989</v>
      </c>
      <c r="AB4645" s="10" t="s">
        <v>5005</v>
      </c>
      <c r="AC4645" s="9" t="s">
        <v>5006</v>
      </c>
      <c r="AD4645" s="29"/>
      <c r="AE4645" s="20" t="str">
        <f>VLOOKUP(E4645,'FILIAIS PETZ'!A:Q,17,0)</f>
        <v>CO-1</v>
      </c>
      <c r="AF4645" s="20" t="str">
        <f>VLOOKUP(E4645,'FILIAIS PETZ'!A:Q,3,0)</f>
        <v>FELICIO</v>
      </c>
      <c r="AG4645" s="20" t="str">
        <f>VLOOKUP(E4645,'FILIAIS PETZ'!A:Q,2,0)</f>
        <v>R3</v>
      </c>
      <c r="AH4645" s="75">
        <v>310.94</v>
      </c>
      <c r="AI4645" s="16" t="s">
        <v>8999</v>
      </c>
      <c r="AJ4645" s="43">
        <f>VLOOKUP(E4645,'FILIAIS PETZ'!$A$2:$K$2000,11,0)</f>
        <v>18328118021459</v>
      </c>
      <c r="AK4645" s="44">
        <f t="shared" si="305"/>
        <v>18328118021459</v>
      </c>
    </row>
    <row r="4646" spans="1:37" s="14" customFormat="1" ht="15" customHeight="1" thickBot="1" x14ac:dyDescent="0.25">
      <c r="A4646" s="9">
        <f t="shared" si="306"/>
        <v>959087</v>
      </c>
      <c r="B4646" s="18">
        <f>VLOOKUP(C4646,FORNECEDORES!D:E,2,0)</f>
        <v>7736</v>
      </c>
      <c r="C4646" s="19" t="str">
        <f>VLOOKUP(D4646,FORNECEDORES!A:D,4,0)</f>
        <v>27.385.816/0001-37</v>
      </c>
      <c r="D4646" s="13" t="s">
        <v>2591</v>
      </c>
      <c r="E4646" s="20" t="str">
        <f t="shared" si="304"/>
        <v>04 0200</v>
      </c>
      <c r="F4646" s="28" t="s">
        <v>4960</v>
      </c>
      <c r="G4646" s="21" t="str">
        <f>VLOOKUP(E4646,'FILIAIS PETZ'!A:E,5,0)</f>
        <v>PETZ BRASILIA W3 NORTE</v>
      </c>
      <c r="H4646" s="20" t="str">
        <f>VLOOKUP(E4646,'FILIAIS PETZ'!A:D,4,0)</f>
        <v>W3NT-DF</v>
      </c>
      <c r="I4646" s="46">
        <v>45505</v>
      </c>
      <c r="J4646" s="9">
        <v>959087</v>
      </c>
      <c r="K4646" s="84" t="s">
        <v>5858</v>
      </c>
      <c r="L4646" s="83" t="s">
        <v>13072</v>
      </c>
      <c r="M4646" s="46">
        <v>45509</v>
      </c>
      <c r="N4646" s="46">
        <v>45574</v>
      </c>
      <c r="O4646" s="46">
        <v>45558</v>
      </c>
      <c r="P4646" s="91" t="s">
        <v>4990</v>
      </c>
      <c r="Q4646" s="84">
        <v>3</v>
      </c>
      <c r="R4646" s="91">
        <v>1</v>
      </c>
      <c r="S4646" s="9">
        <v>8</v>
      </c>
      <c r="T4646" s="9" t="s">
        <v>32</v>
      </c>
      <c r="U4646" s="9">
        <v>11002</v>
      </c>
      <c r="V4646" s="9">
        <v>11002</v>
      </c>
      <c r="W4646" s="9" t="s">
        <v>5019</v>
      </c>
      <c r="X4646" s="9" t="s">
        <v>4992</v>
      </c>
      <c r="Y4646" s="10" t="s">
        <v>4980</v>
      </c>
      <c r="Z4646" s="10" t="s">
        <v>4980</v>
      </c>
      <c r="AA4646" s="10" t="s">
        <v>4992</v>
      </c>
      <c r="AB4646" s="10" t="s">
        <v>5066</v>
      </c>
      <c r="AC4646" s="9" t="s">
        <v>5006</v>
      </c>
      <c r="AD4646" s="29"/>
      <c r="AE4646" s="20" t="str">
        <f>VLOOKUP(E4646,'FILIAIS PETZ'!A:Q,17,0)</f>
        <v>CO-2</v>
      </c>
      <c r="AF4646" s="20" t="str">
        <f>VLOOKUP(E4646,'FILIAIS PETZ'!A:Q,3,0)</f>
        <v>FELICIO</v>
      </c>
      <c r="AG4646" s="20" t="str">
        <f>VLOOKUP(E4646,'FILIAIS PETZ'!A:Q,2,0)</f>
        <v>R3</v>
      </c>
      <c r="AH4646" s="75">
        <v>1260</v>
      </c>
      <c r="AI4646" s="16" t="s">
        <v>9000</v>
      </c>
      <c r="AJ4646" s="43">
        <f>VLOOKUP(E4646,'FILIAIS PETZ'!$A$2:$K$2000,11,0)</f>
        <v>18328118018660</v>
      </c>
      <c r="AK4646" s="44">
        <f t="shared" si="305"/>
        <v>18328118018660</v>
      </c>
    </row>
    <row r="4647" spans="1:37" s="14" customFormat="1" ht="15" customHeight="1" thickBot="1" x14ac:dyDescent="0.25">
      <c r="A4647" s="9">
        <f t="shared" si="306"/>
        <v>959088</v>
      </c>
      <c r="B4647" s="18">
        <f>VLOOKUP(C4647,FORNECEDORES!D:E,2,0)</f>
        <v>7736</v>
      </c>
      <c r="C4647" s="19" t="str">
        <f>VLOOKUP(D4647,FORNECEDORES!A:D,4,0)</f>
        <v>27.385.816/0001-37</v>
      </c>
      <c r="D4647" s="13" t="s">
        <v>2591</v>
      </c>
      <c r="E4647" s="20" t="str">
        <f t="shared" si="304"/>
        <v>04 0048</v>
      </c>
      <c r="F4647" s="28" t="s">
        <v>4970</v>
      </c>
      <c r="G4647" s="21" t="str">
        <f>VLOOKUP(E4647,'FILIAIS PETZ'!A:E,5,0)</f>
        <v>PETZ BRASILIA EPIA</v>
      </c>
      <c r="H4647" s="20" t="str">
        <f>VLOOKUP(E4647,'FILIAIS PETZ'!A:D,4,0)</f>
        <v>EPIA-DF</v>
      </c>
      <c r="I4647" s="46">
        <v>45505</v>
      </c>
      <c r="J4647" s="9">
        <v>959088</v>
      </c>
      <c r="K4647" s="84" t="s">
        <v>5858</v>
      </c>
      <c r="L4647" s="83" t="s">
        <v>13073</v>
      </c>
      <c r="M4647" s="46">
        <v>45509</v>
      </c>
      <c r="N4647" s="46">
        <v>45574</v>
      </c>
      <c r="O4647" s="46">
        <v>45558</v>
      </c>
      <c r="P4647" s="91" t="s">
        <v>4990</v>
      </c>
      <c r="Q4647" s="84">
        <v>3</v>
      </c>
      <c r="R4647" s="91">
        <v>1</v>
      </c>
      <c r="S4647" s="9">
        <v>8</v>
      </c>
      <c r="T4647" s="9" t="s">
        <v>32</v>
      </c>
      <c r="U4647" s="9">
        <v>11002</v>
      </c>
      <c r="V4647" s="9">
        <v>11002</v>
      </c>
      <c r="W4647" s="9" t="s">
        <v>5062</v>
      </c>
      <c r="X4647" s="9" t="s">
        <v>4985</v>
      </c>
      <c r="Y4647" s="10" t="s">
        <v>4980</v>
      </c>
      <c r="Z4647" s="10" t="s">
        <v>4980</v>
      </c>
      <c r="AA4647" s="10" t="s">
        <v>4989</v>
      </c>
      <c r="AB4647" s="10" t="s">
        <v>5005</v>
      </c>
      <c r="AC4647" s="9" t="s">
        <v>5006</v>
      </c>
      <c r="AD4647" s="29"/>
      <c r="AE4647" s="20" t="str">
        <f>VLOOKUP(E4647,'FILIAIS PETZ'!A:Q,17,0)</f>
        <v>CO-2</v>
      </c>
      <c r="AF4647" s="20" t="str">
        <f>VLOOKUP(E4647,'FILIAIS PETZ'!A:Q,3,0)</f>
        <v>FELICIO</v>
      </c>
      <c r="AG4647" s="20" t="str">
        <f>VLOOKUP(E4647,'FILIAIS PETZ'!A:Q,2,0)</f>
        <v>R3</v>
      </c>
      <c r="AH4647" s="75">
        <v>205.8</v>
      </c>
      <c r="AI4647" s="16" t="s">
        <v>9001</v>
      </c>
      <c r="AJ4647" s="43">
        <f>VLOOKUP(E4647,'FILIAIS PETZ'!$A$2:$K$2000,11,0)</f>
        <v>18328118004368</v>
      </c>
      <c r="AK4647" s="44">
        <f t="shared" si="305"/>
        <v>18328118004368</v>
      </c>
    </row>
    <row r="4648" spans="1:37" s="14" customFormat="1" ht="15" customHeight="1" thickBot="1" x14ac:dyDescent="0.25">
      <c r="A4648" s="9">
        <f t="shared" si="306"/>
        <v>959090</v>
      </c>
      <c r="B4648" s="18">
        <f>VLOOKUP(C4648,FORNECEDORES!D:E,2,0)</f>
        <v>7736</v>
      </c>
      <c r="C4648" s="19" t="str">
        <f>VLOOKUP(D4648,FORNECEDORES!A:D,4,0)</f>
        <v>27.385.816/0001-37</v>
      </c>
      <c r="D4648" s="13" t="s">
        <v>2591</v>
      </c>
      <c r="E4648" s="20" t="str">
        <f t="shared" si="304"/>
        <v>04 0168</v>
      </c>
      <c r="F4648" s="28" t="s">
        <v>4961</v>
      </c>
      <c r="G4648" s="21" t="str">
        <f>VLOOKUP(E4648,'FILIAIS PETZ'!A:E,5,0)</f>
        <v>PETZ GAMA LESTE</v>
      </c>
      <c r="H4648" s="20" t="str">
        <f>VLOOKUP(E4648,'FILIAIS PETZ'!A:D,4,0)</f>
        <v>GAMA-DF</v>
      </c>
      <c r="I4648" s="46">
        <v>45505</v>
      </c>
      <c r="J4648" s="9">
        <v>959090</v>
      </c>
      <c r="K4648" s="84" t="s">
        <v>5858</v>
      </c>
      <c r="L4648" s="83" t="s">
        <v>13074</v>
      </c>
      <c r="M4648" s="46">
        <v>45509</v>
      </c>
      <c r="N4648" s="46">
        <v>45574</v>
      </c>
      <c r="O4648" s="46">
        <v>45558</v>
      </c>
      <c r="P4648" s="91" t="s">
        <v>4990</v>
      </c>
      <c r="Q4648" s="84">
        <v>3</v>
      </c>
      <c r="R4648" s="91">
        <v>1</v>
      </c>
      <c r="S4648" s="9">
        <v>8</v>
      </c>
      <c r="T4648" s="9" t="s">
        <v>32</v>
      </c>
      <c r="U4648" s="9">
        <v>11002</v>
      </c>
      <c r="V4648" s="9">
        <v>11002</v>
      </c>
      <c r="W4648" s="9" t="s">
        <v>5024</v>
      </c>
      <c r="X4648" s="9" t="s">
        <v>4985</v>
      </c>
      <c r="Y4648" s="10" t="s">
        <v>4980</v>
      </c>
      <c r="Z4648" s="10" t="s">
        <v>4980</v>
      </c>
      <c r="AA4648" s="10" t="s">
        <v>4989</v>
      </c>
      <c r="AB4648" s="10" t="s">
        <v>5005</v>
      </c>
      <c r="AC4648" s="9" t="s">
        <v>5006</v>
      </c>
      <c r="AD4648" s="29"/>
      <c r="AE4648" s="20" t="str">
        <f>VLOOKUP(E4648,'FILIAIS PETZ'!A:Q,17,0)</f>
        <v>CO-1</v>
      </c>
      <c r="AF4648" s="20" t="str">
        <f>VLOOKUP(E4648,'FILIAIS PETZ'!A:Q,3,0)</f>
        <v>FELICIO</v>
      </c>
      <c r="AG4648" s="20" t="str">
        <f>VLOOKUP(E4648,'FILIAIS PETZ'!A:Q,2,0)</f>
        <v>R3</v>
      </c>
      <c r="AH4648" s="75">
        <v>196</v>
      </c>
      <c r="AI4648" s="16" t="s">
        <v>9002</v>
      </c>
      <c r="AJ4648" s="43">
        <f>VLOOKUP(E4648,'FILIAIS PETZ'!$A$2:$K$2000,11,0)</f>
        <v>18328118016021</v>
      </c>
      <c r="AK4648" s="44">
        <f t="shared" si="305"/>
        <v>18328118016021</v>
      </c>
    </row>
    <row r="4649" spans="1:37" s="14" customFormat="1" ht="15" customHeight="1" thickBot="1" x14ac:dyDescent="0.25">
      <c r="A4649" s="9">
        <f t="shared" si="306"/>
        <v>959091</v>
      </c>
      <c r="B4649" s="18">
        <f>VLOOKUP(C4649,FORNECEDORES!D:E,2,0)</f>
        <v>7736</v>
      </c>
      <c r="C4649" s="19" t="str">
        <f>VLOOKUP(D4649,FORNECEDORES!A:D,4,0)</f>
        <v>27.385.816/0001-37</v>
      </c>
      <c r="D4649" s="13" t="s">
        <v>2591</v>
      </c>
      <c r="E4649" s="20" t="str">
        <f t="shared" si="304"/>
        <v>04 0015</v>
      </c>
      <c r="F4649" s="28" t="s">
        <v>4971</v>
      </c>
      <c r="G4649" s="21" t="str">
        <f>VLOOKUP(E4649,'FILIAIS PETZ'!A:E,5,0)</f>
        <v>PETZ BRASILIA SIA</v>
      </c>
      <c r="H4649" s="20" t="str">
        <f>VLOOKUP(E4649,'FILIAIS PETZ'!A:D,4,0)</f>
        <v>BSIA-DF</v>
      </c>
      <c r="I4649" s="46">
        <v>45505</v>
      </c>
      <c r="J4649" s="9">
        <v>959091</v>
      </c>
      <c r="K4649" s="84" t="s">
        <v>5858</v>
      </c>
      <c r="L4649" s="83" t="s">
        <v>13075</v>
      </c>
      <c r="M4649" s="46">
        <v>45509</v>
      </c>
      <c r="N4649" s="46">
        <v>45574</v>
      </c>
      <c r="O4649" s="46">
        <v>45558</v>
      </c>
      <c r="P4649" s="91" t="s">
        <v>4990</v>
      </c>
      <c r="Q4649" s="84">
        <v>3</v>
      </c>
      <c r="R4649" s="91">
        <v>1</v>
      </c>
      <c r="S4649" s="9">
        <v>8</v>
      </c>
      <c r="T4649" s="9" t="s">
        <v>32</v>
      </c>
      <c r="U4649" s="9">
        <v>11002</v>
      </c>
      <c r="V4649" s="9">
        <v>11002</v>
      </c>
      <c r="W4649" s="9" t="s">
        <v>5034</v>
      </c>
      <c r="X4649" s="9" t="s">
        <v>4985</v>
      </c>
      <c r="Y4649" s="10" t="s">
        <v>4980</v>
      </c>
      <c r="Z4649" s="10" t="s">
        <v>4980</v>
      </c>
      <c r="AA4649" s="10" t="s">
        <v>4989</v>
      </c>
      <c r="AB4649" s="10" t="s">
        <v>5005</v>
      </c>
      <c r="AC4649" s="9" t="s">
        <v>5006</v>
      </c>
      <c r="AD4649" s="29"/>
      <c r="AE4649" s="20" t="str">
        <f>VLOOKUP(E4649,'FILIAIS PETZ'!A:Q,17,0)</f>
        <v>CO-2</v>
      </c>
      <c r="AF4649" s="20" t="str">
        <f>VLOOKUP(E4649,'FILIAIS PETZ'!A:Q,3,0)</f>
        <v>FELICIO</v>
      </c>
      <c r="AG4649" s="20" t="str">
        <f>VLOOKUP(E4649,'FILIAIS PETZ'!A:Q,2,0)</f>
        <v>R3</v>
      </c>
      <c r="AH4649" s="75">
        <v>249.21</v>
      </c>
      <c r="AI4649" s="16" t="s">
        <v>9003</v>
      </c>
      <c r="AJ4649" s="43">
        <f>VLOOKUP(E4649,'FILIAIS PETZ'!$A$2:$K$2000,11,0)</f>
        <v>18328118000451</v>
      </c>
      <c r="AK4649" s="44">
        <f t="shared" si="305"/>
        <v>18328118000451</v>
      </c>
    </row>
    <row r="4650" spans="1:37" s="14" customFormat="1" ht="15" customHeight="1" thickBot="1" x14ac:dyDescent="0.25">
      <c r="A4650" s="9">
        <f t="shared" si="306"/>
        <v>959093</v>
      </c>
      <c r="B4650" s="18">
        <f>VLOOKUP(C4650,FORNECEDORES!D:E,2,0)</f>
        <v>7736</v>
      </c>
      <c r="C4650" s="19" t="str">
        <f>VLOOKUP(D4650,FORNECEDORES!A:D,4,0)</f>
        <v>27.385.816/0001-37</v>
      </c>
      <c r="D4650" s="13" t="s">
        <v>2591</v>
      </c>
      <c r="E4650" s="20" t="str">
        <f t="shared" si="304"/>
        <v>04 0077</v>
      </c>
      <c r="F4650" s="28" t="s">
        <v>4954</v>
      </c>
      <c r="G4650" s="21" t="str">
        <f>VLOOKUP(E4650,'FILIAIS PETZ'!A:E,5,0)</f>
        <v>PETZ GOIANIA (SETOR BUENO)</v>
      </c>
      <c r="H4650" s="20" t="str">
        <f>VLOOKUP(E4650,'FILIAIS PETZ'!A:D,4,0)</f>
        <v>BT63-GO</v>
      </c>
      <c r="I4650" s="46">
        <v>45505</v>
      </c>
      <c r="J4650" s="9">
        <v>959093</v>
      </c>
      <c r="K4650" s="84" t="s">
        <v>5858</v>
      </c>
      <c r="L4650" s="83" t="s">
        <v>13076</v>
      </c>
      <c r="M4650" s="46">
        <v>45509</v>
      </c>
      <c r="N4650" s="46">
        <v>45574</v>
      </c>
      <c r="O4650" s="46">
        <v>45558</v>
      </c>
      <c r="P4650" s="91" t="s">
        <v>4990</v>
      </c>
      <c r="Q4650" s="84">
        <v>3</v>
      </c>
      <c r="R4650" s="91">
        <v>1</v>
      </c>
      <c r="S4650" s="9">
        <v>8</v>
      </c>
      <c r="T4650" s="9" t="s">
        <v>32</v>
      </c>
      <c r="U4650" s="9">
        <v>11002</v>
      </c>
      <c r="V4650" s="9">
        <v>11002</v>
      </c>
      <c r="W4650" s="9" t="s">
        <v>5019</v>
      </c>
      <c r="X4650" s="9" t="s">
        <v>4985</v>
      </c>
      <c r="Y4650" s="10" t="s">
        <v>4980</v>
      </c>
      <c r="Z4650" s="10" t="s">
        <v>4980</v>
      </c>
      <c r="AA4650" s="10" t="s">
        <v>4989</v>
      </c>
      <c r="AB4650" s="10" t="s">
        <v>5005</v>
      </c>
      <c r="AC4650" s="9" t="s">
        <v>5006</v>
      </c>
      <c r="AD4650" s="29"/>
      <c r="AE4650" s="20" t="str">
        <f>VLOOKUP(E4650,'FILIAIS PETZ'!A:Q,17,0)</f>
        <v>CO-2</v>
      </c>
      <c r="AF4650" s="20" t="str">
        <f>VLOOKUP(E4650,'FILIAIS PETZ'!A:Q,3,0)</f>
        <v>FELICIO</v>
      </c>
      <c r="AG4650" s="20" t="str">
        <f>VLOOKUP(E4650,'FILIAIS PETZ'!A:Q,2,0)</f>
        <v>R3</v>
      </c>
      <c r="AH4650" s="75">
        <v>392</v>
      </c>
      <c r="AI4650" s="16" t="s">
        <v>9004</v>
      </c>
      <c r="AJ4650" s="43">
        <f>VLOOKUP(E4650,'FILIAIS PETZ'!$A$2:$K$2000,11,0)</f>
        <v>18328118007545</v>
      </c>
      <c r="AK4650" s="44">
        <f t="shared" si="305"/>
        <v>18328118007545</v>
      </c>
    </row>
    <row r="4651" spans="1:37" s="14" customFormat="1" ht="15" customHeight="1" thickBot="1" x14ac:dyDescent="0.25">
      <c r="A4651" s="9">
        <f t="shared" si="306"/>
        <v>959095</v>
      </c>
      <c r="B4651" s="18">
        <f>VLOOKUP(C4651,FORNECEDORES!D:E,2,0)</f>
        <v>7736</v>
      </c>
      <c r="C4651" s="19" t="str">
        <f>VLOOKUP(D4651,FORNECEDORES!A:D,4,0)</f>
        <v>27.385.816/0001-37</v>
      </c>
      <c r="D4651" s="13" t="s">
        <v>2591</v>
      </c>
      <c r="E4651" s="20" t="str">
        <f t="shared" si="304"/>
        <v>04 0029</v>
      </c>
      <c r="F4651" s="28" t="s">
        <v>4965</v>
      </c>
      <c r="G4651" s="21" t="str">
        <f>VLOOKUP(E4651,'FILIAIS PETZ'!A:E,5,0)</f>
        <v>PETZ PASSEIO DAS AGUAS</v>
      </c>
      <c r="H4651" s="20" t="str">
        <f>VLOOKUP(E4651,'FILIAIS PETZ'!A:D,4,0)</f>
        <v>PSAG-GO</v>
      </c>
      <c r="I4651" s="46">
        <v>45505</v>
      </c>
      <c r="J4651" s="9">
        <v>959095</v>
      </c>
      <c r="K4651" s="84" t="s">
        <v>5858</v>
      </c>
      <c r="L4651" s="83" t="s">
        <v>13077</v>
      </c>
      <c r="M4651" s="46">
        <v>45509</v>
      </c>
      <c r="N4651" s="46">
        <v>45574</v>
      </c>
      <c r="O4651" s="46">
        <v>45558</v>
      </c>
      <c r="P4651" s="91" t="s">
        <v>4990</v>
      </c>
      <c r="Q4651" s="84">
        <v>3</v>
      </c>
      <c r="R4651" s="91">
        <v>1</v>
      </c>
      <c r="S4651" s="9">
        <v>8</v>
      </c>
      <c r="T4651" s="9" t="s">
        <v>32</v>
      </c>
      <c r="U4651" s="9">
        <v>11002</v>
      </c>
      <c r="V4651" s="9">
        <v>11002</v>
      </c>
      <c r="W4651" s="9" t="s">
        <v>5021</v>
      </c>
      <c r="X4651" s="9" t="s">
        <v>4985</v>
      </c>
      <c r="Y4651" s="10" t="s">
        <v>4980</v>
      </c>
      <c r="Z4651" s="10" t="s">
        <v>4980</v>
      </c>
      <c r="AA4651" s="10" t="s">
        <v>4989</v>
      </c>
      <c r="AB4651" s="10" t="s">
        <v>5005</v>
      </c>
      <c r="AC4651" s="9" t="s">
        <v>5006</v>
      </c>
      <c r="AD4651" s="29"/>
      <c r="AE4651" s="20" t="str">
        <f>VLOOKUP(E4651,'FILIAIS PETZ'!A:Q,17,0)</f>
        <v>CO-2</v>
      </c>
      <c r="AF4651" s="20" t="str">
        <f>VLOOKUP(E4651,'FILIAIS PETZ'!A:Q,3,0)</f>
        <v>FELICIO</v>
      </c>
      <c r="AG4651" s="20" t="str">
        <f>VLOOKUP(E4651,'FILIAIS PETZ'!A:Q,2,0)</f>
        <v>R3</v>
      </c>
      <c r="AH4651" s="75">
        <v>140</v>
      </c>
      <c r="AI4651" s="16" t="s">
        <v>9005</v>
      </c>
      <c r="AJ4651" s="43">
        <f>VLOOKUP(E4651,'FILIAIS PETZ'!$A$2:$K$2000,11,0)</f>
        <v>18328118002900</v>
      </c>
      <c r="AK4651" s="44">
        <f t="shared" si="305"/>
        <v>18328118002900</v>
      </c>
    </row>
    <row r="4652" spans="1:37" s="14" customFormat="1" ht="15" customHeight="1" thickBot="1" x14ac:dyDescent="0.25">
      <c r="A4652" s="9">
        <f t="shared" si="306"/>
        <v>959096</v>
      </c>
      <c r="B4652" s="18">
        <f>VLOOKUP(C4652,FORNECEDORES!D:E,2,0)</f>
        <v>7736</v>
      </c>
      <c r="C4652" s="19" t="str">
        <f>VLOOKUP(D4652,FORNECEDORES!A:D,4,0)</f>
        <v>27.385.816/0001-37</v>
      </c>
      <c r="D4652" s="13" t="s">
        <v>2591</v>
      </c>
      <c r="E4652" s="20" t="str">
        <f t="shared" si="304"/>
        <v>04 0073</v>
      </c>
      <c r="F4652" s="28" t="s">
        <v>4953</v>
      </c>
      <c r="G4652" s="21" t="str">
        <f>VLOOKUP(E4652,'FILIAIS PETZ'!A:E,5,0)</f>
        <v>PETZ CAMPO GRANDE</v>
      </c>
      <c r="H4652" s="20" t="str">
        <f>VLOOKUP(E4652,'FILIAIS PETZ'!A:D,4,0)</f>
        <v>CGDE-MS</v>
      </c>
      <c r="I4652" s="46">
        <v>45505</v>
      </c>
      <c r="J4652" s="9">
        <v>959096</v>
      </c>
      <c r="K4652" s="84" t="s">
        <v>5858</v>
      </c>
      <c r="L4652" s="83" t="s">
        <v>13078</v>
      </c>
      <c r="M4652" s="46">
        <v>45509</v>
      </c>
      <c r="N4652" s="46">
        <v>45574</v>
      </c>
      <c r="O4652" s="46">
        <v>45558</v>
      </c>
      <c r="P4652" s="91" t="s">
        <v>4990</v>
      </c>
      <c r="Q4652" s="84">
        <v>3</v>
      </c>
      <c r="R4652" s="91">
        <v>1</v>
      </c>
      <c r="S4652" s="9">
        <v>8</v>
      </c>
      <c r="T4652" s="9" t="s">
        <v>32</v>
      </c>
      <c r="U4652" s="9">
        <v>11002</v>
      </c>
      <c r="V4652" s="9">
        <v>11002</v>
      </c>
      <c r="W4652" s="9" t="s">
        <v>4984</v>
      </c>
      <c r="X4652" s="9" t="s">
        <v>4985</v>
      </c>
      <c r="Y4652" s="10" t="s">
        <v>4993</v>
      </c>
      <c r="Z4652" s="10" t="s">
        <v>5020</v>
      </c>
      <c r="AA4652" s="10" t="s">
        <v>4989</v>
      </c>
      <c r="AB4652" s="10" t="s">
        <v>12941</v>
      </c>
      <c r="AC4652" s="9" t="s">
        <v>5006</v>
      </c>
      <c r="AD4652" s="29"/>
      <c r="AE4652" s="20" t="str">
        <f>VLOOKUP(E4652,'FILIAIS PETZ'!A:Q,17,0)</f>
        <v>CO-1</v>
      </c>
      <c r="AF4652" s="20" t="str">
        <f>VLOOKUP(E4652,'FILIAIS PETZ'!A:Q,3,0)</f>
        <v>FELICIO</v>
      </c>
      <c r="AG4652" s="20" t="str">
        <f>VLOOKUP(E4652,'FILIAIS PETZ'!A:Q,2,0)</f>
        <v>R3</v>
      </c>
      <c r="AH4652" s="75">
        <v>1330</v>
      </c>
      <c r="AI4652" s="16" t="s">
        <v>9006</v>
      </c>
      <c r="AJ4652" s="43">
        <f>VLOOKUP(E4652,'FILIAIS PETZ'!$A$2:$K$2000,11,0)</f>
        <v>18328118007383</v>
      </c>
      <c r="AK4652" s="44">
        <f t="shared" si="305"/>
        <v>18328118007383</v>
      </c>
    </row>
    <row r="4653" spans="1:37" s="14" customFormat="1" ht="15" customHeight="1" thickBot="1" x14ac:dyDescent="0.25">
      <c r="A4653" s="9">
        <f t="shared" si="306"/>
        <v>959098</v>
      </c>
      <c r="B4653" s="18">
        <f>VLOOKUP(C4653,FORNECEDORES!D:E,2,0)</f>
        <v>7736</v>
      </c>
      <c r="C4653" s="19" t="str">
        <f>VLOOKUP(D4653,FORNECEDORES!A:D,4,0)</f>
        <v>27.385.816/0001-37</v>
      </c>
      <c r="D4653" s="13" t="s">
        <v>2591</v>
      </c>
      <c r="E4653" s="20" t="str">
        <f t="shared" si="304"/>
        <v>04 0200</v>
      </c>
      <c r="F4653" s="28" t="s">
        <v>4960</v>
      </c>
      <c r="G4653" s="21" t="str">
        <f>VLOOKUP(E4653,'FILIAIS PETZ'!A:E,5,0)</f>
        <v>PETZ BRASILIA W3 NORTE</v>
      </c>
      <c r="H4653" s="20" t="str">
        <f>VLOOKUP(E4653,'FILIAIS PETZ'!A:D,4,0)</f>
        <v>W3NT-DF</v>
      </c>
      <c r="I4653" s="46">
        <v>45505</v>
      </c>
      <c r="J4653" s="9">
        <v>959098</v>
      </c>
      <c r="K4653" s="84" t="s">
        <v>5858</v>
      </c>
      <c r="L4653" s="83" t="s">
        <v>13079</v>
      </c>
      <c r="M4653" s="46">
        <v>45509</v>
      </c>
      <c r="N4653" s="46">
        <v>45574</v>
      </c>
      <c r="O4653" s="46">
        <v>45558</v>
      </c>
      <c r="P4653" s="91" t="s">
        <v>4990</v>
      </c>
      <c r="Q4653" s="84">
        <v>3</v>
      </c>
      <c r="R4653" s="91">
        <v>1</v>
      </c>
      <c r="S4653" s="9">
        <v>8</v>
      </c>
      <c r="T4653" s="9" t="s">
        <v>32</v>
      </c>
      <c r="U4653" s="9">
        <v>11002</v>
      </c>
      <c r="V4653" s="9">
        <v>11002</v>
      </c>
      <c r="W4653" s="9" t="s">
        <v>5021</v>
      </c>
      <c r="X4653" s="9" t="s">
        <v>4985</v>
      </c>
      <c r="Y4653" s="10" t="s">
        <v>4980</v>
      </c>
      <c r="Z4653" s="10" t="s">
        <v>4980</v>
      </c>
      <c r="AA4653" s="10" t="s">
        <v>4989</v>
      </c>
      <c r="AB4653" s="10" t="s">
        <v>5005</v>
      </c>
      <c r="AC4653" s="9" t="s">
        <v>5006</v>
      </c>
      <c r="AD4653" s="29"/>
      <c r="AE4653" s="20" t="str">
        <f>VLOOKUP(E4653,'FILIAIS PETZ'!A:Q,17,0)</f>
        <v>CO-2</v>
      </c>
      <c r="AF4653" s="20" t="str">
        <f>VLOOKUP(E4653,'FILIAIS PETZ'!A:Q,3,0)</f>
        <v>FELICIO</v>
      </c>
      <c r="AG4653" s="20" t="str">
        <f>VLOOKUP(E4653,'FILIAIS PETZ'!A:Q,2,0)</f>
        <v>R3</v>
      </c>
      <c r="AH4653" s="75">
        <v>175</v>
      </c>
      <c r="AI4653" s="16" t="s">
        <v>9007</v>
      </c>
      <c r="AJ4653" s="43">
        <f>VLOOKUP(E4653,'FILIAIS PETZ'!$A$2:$K$2000,11,0)</f>
        <v>18328118018660</v>
      </c>
      <c r="AK4653" s="44">
        <f t="shared" si="305"/>
        <v>18328118018660</v>
      </c>
    </row>
    <row r="4654" spans="1:37" s="14" customFormat="1" ht="15" customHeight="1" thickBot="1" x14ac:dyDescent="0.25">
      <c r="A4654" s="9">
        <f t="shared" si="306"/>
        <v>959100</v>
      </c>
      <c r="B4654" s="18">
        <f>VLOOKUP(C4654,FORNECEDORES!D:E,2,0)</f>
        <v>17452</v>
      </c>
      <c r="C4654" s="19" t="str">
        <f>VLOOKUP(D4654,FORNECEDORES!A:D,4,0)</f>
        <v>28.631.838/0001-00</v>
      </c>
      <c r="D4654" s="13" t="s">
        <v>3724</v>
      </c>
      <c r="E4654" s="20" t="str">
        <f t="shared" si="304"/>
        <v>04 0008</v>
      </c>
      <c r="F4654" s="28" t="s">
        <v>4937</v>
      </c>
      <c r="G4654" s="21" t="str">
        <f>VLOOKUP(E4654,'FILIAIS PETZ'!A:E,5,0)</f>
        <v>PETZ ALPHAVILLE</v>
      </c>
      <c r="H4654" s="20" t="str">
        <f>VLOOKUP(E4654,'FILIAIS PETZ'!A:D,4,0)</f>
        <v>ALPH-SP</v>
      </c>
      <c r="I4654" s="46">
        <v>45505</v>
      </c>
      <c r="J4654" s="9">
        <v>959100</v>
      </c>
      <c r="K4654" s="84" t="s">
        <v>5858</v>
      </c>
      <c r="L4654" s="83" t="s">
        <v>5575</v>
      </c>
      <c r="M4654" s="46">
        <v>45506</v>
      </c>
      <c r="N4654" s="46">
        <v>45539</v>
      </c>
      <c r="O4654" s="46">
        <v>45520</v>
      </c>
      <c r="P4654" s="91" t="s">
        <v>4990</v>
      </c>
      <c r="Q4654" s="84">
        <v>3</v>
      </c>
      <c r="R4654" s="91">
        <v>1</v>
      </c>
      <c r="S4654" s="9">
        <v>8</v>
      </c>
      <c r="T4654" s="9" t="s">
        <v>32</v>
      </c>
      <c r="U4654" s="9">
        <v>11002</v>
      </c>
      <c r="V4654" s="9">
        <v>11002</v>
      </c>
      <c r="W4654" s="9" t="s">
        <v>8984</v>
      </c>
      <c r="X4654" s="9" t="s">
        <v>4996</v>
      </c>
      <c r="Y4654" s="57" t="s">
        <v>4993</v>
      </c>
      <c r="Z4654" s="9" t="s">
        <v>5020</v>
      </c>
      <c r="AA4654" s="9" t="s">
        <v>4989</v>
      </c>
      <c r="AB4654" s="9" t="s">
        <v>12941</v>
      </c>
      <c r="AC4654" s="9" t="s">
        <v>5006</v>
      </c>
      <c r="AD4654" s="29"/>
      <c r="AE4654" s="20" t="str">
        <f>VLOOKUP(E4654,'FILIAIS PETZ'!A:Q,17,0)</f>
        <v>SP7</v>
      </c>
      <c r="AF4654" s="20" t="str">
        <f>VLOOKUP(E4654,'FILIAIS PETZ'!A:Q,3,0)</f>
        <v>FELICIO</v>
      </c>
      <c r="AG4654" s="20" t="str">
        <f>VLOOKUP(E4654,'FILIAIS PETZ'!A:Q,2,0)</f>
        <v>R3</v>
      </c>
      <c r="AH4654" s="75">
        <v>3986.5</v>
      </c>
      <c r="AI4654" s="16" t="s">
        <v>9008</v>
      </c>
      <c r="AJ4654" s="43">
        <f>VLOOKUP(E4654,'FILIAIS PETZ'!$A$2:$K$2000,11,0)</f>
        <v>18328118001423</v>
      </c>
      <c r="AK4654" s="44">
        <f t="shared" si="305"/>
        <v>18328118001423</v>
      </c>
    </row>
    <row r="4655" spans="1:37" s="14" customFormat="1" ht="15" customHeight="1" thickBot="1" x14ac:dyDescent="0.25">
      <c r="B4655" s="18">
        <f>VLOOKUP(C4655,FORNECEDORES!D:E,2,0)</f>
        <v>219659</v>
      </c>
      <c r="C4655" s="19" t="str">
        <f>VLOOKUP(D4655,FORNECEDORES!A:D,4,0)</f>
        <v>03.033.067/0001-10</v>
      </c>
      <c r="D4655" s="13" t="s">
        <v>3556</v>
      </c>
      <c r="E4655" s="20" t="str">
        <f t="shared" si="304"/>
        <v>04 0011</v>
      </c>
      <c r="F4655" s="28" t="s">
        <v>8976</v>
      </c>
      <c r="G4655" s="21" t="str">
        <f>VLOOKUP(E4655,'FILIAIS PETZ'!A:E,5,0)</f>
        <v>PETZ AUGUSTA</v>
      </c>
      <c r="H4655" s="20" t="str">
        <f>VLOOKUP(E4655,'FILIAIS PETZ'!A:D,4,0)</f>
        <v>AUGT-SP</v>
      </c>
      <c r="I4655" s="46">
        <v>45505</v>
      </c>
      <c r="J4655" s="9">
        <v>953842</v>
      </c>
      <c r="K4655" s="84"/>
      <c r="L4655" s="83"/>
      <c r="M4655" s="46"/>
      <c r="N4655" s="46"/>
      <c r="O4655" s="46"/>
      <c r="P4655" s="91" t="s">
        <v>5003</v>
      </c>
      <c r="Q4655" s="84">
        <v>3</v>
      </c>
      <c r="R4655" s="91">
        <v>1</v>
      </c>
      <c r="S4655" s="9">
        <v>8</v>
      </c>
      <c r="T4655" s="9" t="s">
        <v>48</v>
      </c>
      <c r="U4655" s="9">
        <v>11002</v>
      </c>
      <c r="V4655" s="9">
        <v>11002</v>
      </c>
      <c r="W4655" s="9" t="s">
        <v>5019</v>
      </c>
      <c r="X4655" s="9" t="s">
        <v>4985</v>
      </c>
      <c r="Y4655" s="9" t="s">
        <v>4980</v>
      </c>
      <c r="Z4655" s="9" t="s">
        <v>4980</v>
      </c>
      <c r="AA4655" s="9" t="s">
        <v>4989</v>
      </c>
      <c r="AB4655" s="9" t="s">
        <v>5005</v>
      </c>
      <c r="AC4655" s="9" t="s">
        <v>5006</v>
      </c>
      <c r="AD4655" s="29"/>
      <c r="AE4655" s="20" t="str">
        <f>VLOOKUP(E4655,'FILIAIS PETZ'!A:Q,17,0)</f>
        <v>SP2</v>
      </c>
      <c r="AF4655" s="20" t="str">
        <f>VLOOKUP(E4655,'FILIAIS PETZ'!A:Q,3,0)</f>
        <v>FELICIO</v>
      </c>
      <c r="AG4655" s="20" t="str">
        <f>VLOOKUP(E4655,'FILIAIS PETZ'!A:Q,2,0)</f>
        <v>R3</v>
      </c>
      <c r="AH4655" s="75">
        <v>420.68</v>
      </c>
      <c r="AI4655" s="16" t="s">
        <v>11496</v>
      </c>
      <c r="AJ4655" s="45"/>
      <c r="AK4655" s="44"/>
    </row>
    <row r="4656" spans="1:37" s="14" customFormat="1" ht="15" customHeight="1" thickBot="1" x14ac:dyDescent="0.25">
      <c r="B4656" s="18">
        <f>VLOOKUP(C4656,FORNECEDORES!D:E,2,0)</f>
        <v>29424</v>
      </c>
      <c r="C4656" s="19" t="str">
        <f>VLOOKUP(D4656,FORNECEDORES!A:D,4,0)</f>
        <v>05.573.922/0001-01</v>
      </c>
      <c r="D4656" s="13" t="s">
        <v>1486</v>
      </c>
      <c r="E4656" s="20" t="str">
        <f t="shared" si="304"/>
        <v>04 0069</v>
      </c>
      <c r="F4656" s="28" t="s">
        <v>8968</v>
      </c>
      <c r="G4656" s="21" t="str">
        <f>VLOOKUP(E4656,'FILIAIS PETZ'!A:E,5,0)</f>
        <v>PETZ GIOVANNI PIRELLI</v>
      </c>
      <c r="H4656" s="20" t="str">
        <f>VLOOKUP(E4656,'FILIAIS PETZ'!A:D,4,0)</f>
        <v>GPIR-SP</v>
      </c>
      <c r="I4656" s="46">
        <v>45505</v>
      </c>
      <c r="J4656" s="9" t="s">
        <v>4980</v>
      </c>
      <c r="K4656" s="84" t="s">
        <v>9047</v>
      </c>
      <c r="L4656" s="83" t="s">
        <v>12387</v>
      </c>
      <c r="M4656" s="46">
        <v>45478</v>
      </c>
      <c r="N4656" s="46">
        <v>45518</v>
      </c>
      <c r="O4656" s="46">
        <v>45510</v>
      </c>
      <c r="P4656" s="91" t="s">
        <v>4998</v>
      </c>
      <c r="Q4656" s="84">
        <v>3</v>
      </c>
      <c r="R4656" s="91" t="s">
        <v>4991</v>
      </c>
      <c r="S4656" s="9" t="s">
        <v>5052</v>
      </c>
      <c r="T4656" s="9" t="s">
        <v>32</v>
      </c>
      <c r="U4656" s="9" t="s">
        <v>5048</v>
      </c>
      <c r="V4656" s="9" t="s">
        <v>5048</v>
      </c>
      <c r="W4656" s="9" t="s">
        <v>5019</v>
      </c>
      <c r="X4656" s="10" t="s">
        <v>5016</v>
      </c>
      <c r="Y4656" s="9" t="s">
        <v>4994</v>
      </c>
      <c r="Z4656" s="9" t="s">
        <v>4994</v>
      </c>
      <c r="AA4656" s="9" t="s">
        <v>5732</v>
      </c>
      <c r="AB4656" s="9" t="s">
        <v>5005</v>
      </c>
      <c r="AC4656" s="9" t="s">
        <v>4999</v>
      </c>
      <c r="AD4656" s="29"/>
      <c r="AE4656" s="20" t="str">
        <f>VLOOKUP(E4656,'FILIAIS PETZ'!A:Q,17,0)</f>
        <v>SP3</v>
      </c>
      <c r="AF4656" s="20" t="str">
        <f>VLOOKUP(E4656,'FILIAIS PETZ'!A:Q,3,0)</f>
        <v>FELICIO</v>
      </c>
      <c r="AG4656" s="20" t="str">
        <f>VLOOKUP(E4656,'FILIAIS PETZ'!A:Q,2,0)</f>
        <v>R3</v>
      </c>
      <c r="AH4656" s="75">
        <v>2330</v>
      </c>
      <c r="AI4656" s="16" t="s">
        <v>11498</v>
      </c>
      <c r="AJ4656" s="45"/>
      <c r="AK4656" s="44"/>
    </row>
    <row r="4657" spans="1:37" s="14" customFormat="1" ht="15" customHeight="1" thickBot="1" x14ac:dyDescent="0.25">
      <c r="A4657" s="84" t="str">
        <f>J4657</f>
        <v>PREVENTIVA</v>
      </c>
      <c r="B4657" s="18">
        <f>VLOOKUP(C4657,FORNECEDORES!D:E,2,0)</f>
        <v>29424</v>
      </c>
      <c r="C4657" s="19" t="str">
        <f>VLOOKUP(D4657,FORNECEDORES!A:D,4,0)</f>
        <v>05.573.922/0001-01</v>
      </c>
      <c r="D4657" s="13" t="s">
        <v>1486</v>
      </c>
      <c r="E4657" s="20" t="str">
        <f t="shared" si="304"/>
        <v>04 0069</v>
      </c>
      <c r="F4657" s="28" t="s">
        <v>8968</v>
      </c>
      <c r="G4657" s="21" t="str">
        <f>VLOOKUP(E4657,'FILIAIS PETZ'!A:E,5,0)</f>
        <v>PETZ GIOVANNI PIRELLI</v>
      </c>
      <c r="H4657" s="20" t="str">
        <f>VLOOKUP(E4657,'FILIAIS PETZ'!A:D,4,0)</f>
        <v>GPIR-SP</v>
      </c>
      <c r="I4657" s="46">
        <v>45505</v>
      </c>
      <c r="J4657" s="9" t="s">
        <v>4980</v>
      </c>
      <c r="K4657" s="84" t="s">
        <v>5858</v>
      </c>
      <c r="L4657" s="83" t="s">
        <v>12499</v>
      </c>
      <c r="M4657" s="46">
        <v>45509</v>
      </c>
      <c r="N4657" s="46">
        <v>45560</v>
      </c>
      <c r="O4657" s="46">
        <v>45540</v>
      </c>
      <c r="P4657" s="91" t="s">
        <v>4998</v>
      </c>
      <c r="Q4657" s="84">
        <v>3</v>
      </c>
      <c r="R4657" s="91" t="s">
        <v>4991</v>
      </c>
      <c r="S4657" s="9" t="s">
        <v>5052</v>
      </c>
      <c r="T4657" s="9" t="s">
        <v>32</v>
      </c>
      <c r="U4657" s="9" t="s">
        <v>5048</v>
      </c>
      <c r="V4657" s="9" t="s">
        <v>5048</v>
      </c>
      <c r="W4657" s="9" t="s">
        <v>5019</v>
      </c>
      <c r="X4657" s="10" t="s">
        <v>5016</v>
      </c>
      <c r="Y4657" s="9" t="s">
        <v>4994</v>
      </c>
      <c r="Z4657" s="9" t="s">
        <v>4994</v>
      </c>
      <c r="AA4657" s="9" t="s">
        <v>5732</v>
      </c>
      <c r="AB4657" s="9" t="s">
        <v>5005</v>
      </c>
      <c r="AC4657" s="9" t="s">
        <v>4999</v>
      </c>
      <c r="AD4657" s="29"/>
      <c r="AE4657" s="20" t="str">
        <f>VLOOKUP(E4657,'FILIAIS PETZ'!A:Q,17,0)</f>
        <v>SP3</v>
      </c>
      <c r="AF4657" s="20" t="str">
        <f>VLOOKUP(E4657,'FILIAIS PETZ'!A:Q,3,0)</f>
        <v>FELICIO</v>
      </c>
      <c r="AG4657" s="20" t="str">
        <f>VLOOKUP(E4657,'FILIAIS PETZ'!A:Q,2,0)</f>
        <v>R3</v>
      </c>
      <c r="AH4657" s="75">
        <v>2330</v>
      </c>
      <c r="AI4657" s="16" t="s">
        <v>11499</v>
      </c>
      <c r="AJ4657" s="45"/>
      <c r="AK4657" s="44"/>
    </row>
    <row r="4658" spans="1:37" s="14" customFormat="1" ht="15" customHeight="1" thickBot="1" x14ac:dyDescent="0.25">
      <c r="A4658" s="14" t="str">
        <f>J4658</f>
        <v>PREVENTIVA</v>
      </c>
      <c r="B4658" s="18">
        <f>VLOOKUP(C4658,FORNECEDORES!D:E,2,0)</f>
        <v>55666</v>
      </c>
      <c r="C4658" s="19" t="str">
        <f>VLOOKUP(D4658,FORNECEDORES!A:D,4,0)</f>
        <v>33.045.885/0001-02</v>
      </c>
      <c r="D4658" s="13" t="s">
        <v>2848</v>
      </c>
      <c r="E4658" s="20" t="str">
        <f t="shared" si="304"/>
        <v>04 0010</v>
      </c>
      <c r="F4658" s="28" t="s">
        <v>8983</v>
      </c>
      <c r="G4658" s="21" t="str">
        <f>VLOOKUP(E4658,'FILIAIS PETZ'!A:E,5,0)</f>
        <v>PETZ SANTA CECILIA</v>
      </c>
      <c r="H4658" s="20" t="str">
        <f>VLOOKUP(E4658,'FILIAIS PETZ'!A:D,4,0)</f>
        <v>STCE-SP</v>
      </c>
      <c r="I4658" s="46">
        <v>45505</v>
      </c>
      <c r="J4658" s="9" t="s">
        <v>4980</v>
      </c>
      <c r="K4658" s="84"/>
      <c r="L4658" s="83"/>
      <c r="M4658" s="46"/>
      <c r="N4658" s="46"/>
      <c r="O4658" s="46"/>
      <c r="P4658" s="91" t="s">
        <v>4998</v>
      </c>
      <c r="Q4658" s="84">
        <v>3</v>
      </c>
      <c r="R4658" s="91" t="s">
        <v>4991</v>
      </c>
      <c r="S4658" s="9" t="s">
        <v>4983</v>
      </c>
      <c r="T4658" s="9" t="s">
        <v>32</v>
      </c>
      <c r="U4658" s="9">
        <v>11002</v>
      </c>
      <c r="V4658" s="9">
        <v>11002</v>
      </c>
      <c r="W4658" s="9"/>
      <c r="X4658" s="10" t="s">
        <v>4992</v>
      </c>
      <c r="Y4658" s="9" t="s">
        <v>4980</v>
      </c>
      <c r="Z4658" s="9" t="s">
        <v>4980</v>
      </c>
      <c r="AA4658" s="9" t="s">
        <v>4992</v>
      </c>
      <c r="AB4658" s="9" t="s">
        <v>5066</v>
      </c>
      <c r="AC4658" s="9" t="s">
        <v>4999</v>
      </c>
      <c r="AD4658" s="29"/>
      <c r="AE4658" s="20" t="str">
        <f>VLOOKUP(E4658,'FILIAIS PETZ'!A:Q,17,0)</f>
        <v>SP2</v>
      </c>
      <c r="AF4658" s="20" t="str">
        <f>VLOOKUP(E4658,'FILIAIS PETZ'!A:Q,3,0)</f>
        <v>FELICIO</v>
      </c>
      <c r="AG4658" s="20" t="str">
        <f>VLOOKUP(E4658,'FILIAIS PETZ'!A:Q,2,0)</f>
        <v>R3</v>
      </c>
      <c r="AH4658" s="75">
        <v>1250</v>
      </c>
      <c r="AI4658" s="16" t="s">
        <v>11500</v>
      </c>
      <c r="AJ4658" s="45"/>
      <c r="AK4658" s="44"/>
    </row>
    <row r="4659" spans="1:37" s="14" customFormat="1" ht="15" customHeight="1" thickBot="1" x14ac:dyDescent="0.25">
      <c r="A4659" s="9" t="str">
        <f t="shared" ref="A4659:A4665" si="307">J4659</f>
        <v>PREVENTIVA</v>
      </c>
      <c r="B4659" s="18">
        <f>VLOOKUP(C4659,FORNECEDORES!D:E,2,0)</f>
        <v>93074</v>
      </c>
      <c r="C4659" s="19" t="str">
        <f>VLOOKUP(D4659,FORNECEDORES!A:D,4,0)</f>
        <v>29.739.737/0053-33</v>
      </c>
      <c r="D4659" s="13" t="s">
        <v>7598</v>
      </c>
      <c r="E4659" s="20" t="str">
        <f t="shared" si="304"/>
        <v>04 0011</v>
      </c>
      <c r="F4659" s="28" t="s">
        <v>8976</v>
      </c>
      <c r="G4659" s="21" t="str">
        <f>VLOOKUP(E4659,'FILIAIS PETZ'!A:E,5,0)</f>
        <v>PETZ AUGUSTA</v>
      </c>
      <c r="H4659" s="20" t="str">
        <f>VLOOKUP(E4659,'FILIAIS PETZ'!A:D,4,0)</f>
        <v>AUGT-SP</v>
      </c>
      <c r="I4659" s="46">
        <v>45505</v>
      </c>
      <c r="J4659" s="9" t="s">
        <v>4980</v>
      </c>
      <c r="K4659" s="84" t="s">
        <v>5858</v>
      </c>
      <c r="L4659" s="83" t="s">
        <v>11986</v>
      </c>
      <c r="M4659" s="46">
        <v>45506</v>
      </c>
      <c r="N4659" s="46">
        <v>45539</v>
      </c>
      <c r="O4659" s="46">
        <v>45523</v>
      </c>
      <c r="P4659" s="91" t="s">
        <v>4998</v>
      </c>
      <c r="Q4659" s="84">
        <v>3</v>
      </c>
      <c r="R4659" s="91" t="s">
        <v>4991</v>
      </c>
      <c r="S4659" s="9" t="s">
        <v>4983</v>
      </c>
      <c r="T4659" s="9" t="s">
        <v>32</v>
      </c>
      <c r="U4659" s="9">
        <v>11002</v>
      </c>
      <c r="V4659" s="9">
        <v>11002</v>
      </c>
      <c r="W4659" s="9"/>
      <c r="X4659" s="10" t="s">
        <v>5033</v>
      </c>
      <c r="Y4659" s="10" t="s">
        <v>4980</v>
      </c>
      <c r="Z4659" s="10" t="s">
        <v>4980</v>
      </c>
      <c r="AA4659" s="10" t="s">
        <v>5033</v>
      </c>
      <c r="AB4659" s="10" t="s">
        <v>5066</v>
      </c>
      <c r="AC4659" s="9" t="s">
        <v>4999</v>
      </c>
      <c r="AD4659" s="29"/>
      <c r="AE4659" s="20" t="str">
        <f>VLOOKUP(E4659,'FILIAIS PETZ'!A:Q,17,0)</f>
        <v>SP2</v>
      </c>
      <c r="AF4659" s="20" t="str">
        <f>VLOOKUP(E4659,'FILIAIS PETZ'!A:Q,3,0)</f>
        <v>FELICIO</v>
      </c>
      <c r="AG4659" s="20" t="str">
        <f>VLOOKUP(E4659,'FILIAIS PETZ'!A:Q,2,0)</f>
        <v>R3</v>
      </c>
      <c r="AH4659" s="75">
        <v>370</v>
      </c>
      <c r="AI4659" s="16" t="s">
        <v>8961</v>
      </c>
      <c r="AJ4659" s="43">
        <f>VLOOKUP(E4659,'FILIAIS PETZ'!$A$2:$K$2000,11,0)</f>
        <v>18328118001776</v>
      </c>
      <c r="AK4659" s="44">
        <f t="shared" ref="AK4659:AK4668" si="308">AJ4659</f>
        <v>18328118001776</v>
      </c>
    </row>
    <row r="4660" spans="1:37" s="14" customFormat="1" ht="15" customHeight="1" thickBot="1" x14ac:dyDescent="0.25">
      <c r="A4660" s="9" t="str">
        <f t="shared" si="307"/>
        <v>PREVENTIVA</v>
      </c>
      <c r="B4660" s="18">
        <f>VLOOKUP(C4660,FORNECEDORES!D:E,2,0)</f>
        <v>6740</v>
      </c>
      <c r="C4660" s="19" t="str">
        <f>VLOOKUP(D4660,FORNECEDORES!A:D,4,0)</f>
        <v>29.739.737/0052-52</v>
      </c>
      <c r="D4660" s="13" t="s">
        <v>7597</v>
      </c>
      <c r="E4660" s="20" t="str">
        <f t="shared" si="304"/>
        <v>04 0247</v>
      </c>
      <c r="F4660" s="28" t="s">
        <v>8967</v>
      </c>
      <c r="G4660" s="21" t="str">
        <f>VLOOKUP(E4660,'FILIAIS PETZ'!A:E,5,0)</f>
        <v>PETZ AV GOIÁS</v>
      </c>
      <c r="H4660" s="20" t="str">
        <f>VLOOKUP(E4660,'FILIAIS PETZ'!A:D,4,0)</f>
        <v>AVGO-SP</v>
      </c>
      <c r="I4660" s="46">
        <v>45505</v>
      </c>
      <c r="J4660" s="9" t="s">
        <v>4980</v>
      </c>
      <c r="K4660" s="84" t="s">
        <v>5858</v>
      </c>
      <c r="L4660" s="83" t="s">
        <v>11987</v>
      </c>
      <c r="M4660" s="46">
        <v>45506</v>
      </c>
      <c r="N4660" s="46">
        <v>45539</v>
      </c>
      <c r="O4660" s="46">
        <v>45523</v>
      </c>
      <c r="P4660" s="91" t="s">
        <v>4998</v>
      </c>
      <c r="Q4660" s="84">
        <v>3</v>
      </c>
      <c r="R4660" s="91" t="s">
        <v>4991</v>
      </c>
      <c r="S4660" s="9" t="s">
        <v>4983</v>
      </c>
      <c r="T4660" s="9" t="s">
        <v>32</v>
      </c>
      <c r="U4660" s="9">
        <v>11002</v>
      </c>
      <c r="V4660" s="9">
        <v>11002</v>
      </c>
      <c r="W4660" s="9"/>
      <c r="X4660" s="10" t="s">
        <v>5033</v>
      </c>
      <c r="Y4660" s="10" t="s">
        <v>4980</v>
      </c>
      <c r="Z4660" s="10" t="s">
        <v>4980</v>
      </c>
      <c r="AA4660" s="10" t="s">
        <v>5033</v>
      </c>
      <c r="AB4660" s="10" t="s">
        <v>5066</v>
      </c>
      <c r="AC4660" s="9" t="s">
        <v>4999</v>
      </c>
      <c r="AD4660" s="29"/>
      <c r="AE4660" s="20" t="str">
        <f>VLOOKUP(E4660,'FILIAIS PETZ'!A:Q,17,0)</f>
        <v>SP3</v>
      </c>
      <c r="AF4660" s="20" t="str">
        <f>VLOOKUP(E4660,'FILIAIS PETZ'!A:Q,3,0)</f>
        <v>FELICIO</v>
      </c>
      <c r="AG4660" s="20" t="str">
        <f>VLOOKUP(E4660,'FILIAIS PETZ'!A:Q,2,0)</f>
        <v>R3</v>
      </c>
      <c r="AH4660" s="75">
        <v>370</v>
      </c>
      <c r="AI4660" s="16" t="s">
        <v>8961</v>
      </c>
      <c r="AJ4660" s="43" t="str">
        <f>VLOOKUP(E4660,'FILIAIS PETZ'!$A$2:$K$2000,11,0)</f>
        <v>18.328.118/0236-64</v>
      </c>
      <c r="AK4660" s="44" t="str">
        <f t="shared" si="308"/>
        <v>18.328.118/0236-64</v>
      </c>
    </row>
    <row r="4661" spans="1:37" s="14" customFormat="1" ht="15" customHeight="1" thickBot="1" x14ac:dyDescent="0.25">
      <c r="A4661" s="9" t="str">
        <f t="shared" si="307"/>
        <v>PREVENTIVA</v>
      </c>
      <c r="B4661" s="18">
        <f>VLOOKUP(C4661,FORNECEDORES!D:E,2,0)</f>
        <v>179505</v>
      </c>
      <c r="C4661" s="19" t="str">
        <f>VLOOKUP(D4661,FORNECEDORES!A:D,4,0)</f>
        <v>29.739.737/0046-04</v>
      </c>
      <c r="D4661" s="13" t="s">
        <v>7599</v>
      </c>
      <c r="E4661" s="20" t="str">
        <f t="shared" si="304"/>
        <v>04 0125</v>
      </c>
      <c r="F4661" s="28" t="s">
        <v>8981</v>
      </c>
      <c r="G4661" s="21" t="str">
        <f>VLOOKUP(E4661,'FILIAIS PETZ'!A:E,5,0)</f>
        <v>PETZ CERRO CORA</v>
      </c>
      <c r="H4661" s="20" t="str">
        <f>VLOOKUP(E4661,'FILIAIS PETZ'!A:D,4,0)</f>
        <v>CORA-SP</v>
      </c>
      <c r="I4661" s="46">
        <v>45505</v>
      </c>
      <c r="J4661" s="9" t="s">
        <v>4980</v>
      </c>
      <c r="K4661" s="84" t="s">
        <v>5858</v>
      </c>
      <c r="L4661" s="83" t="s">
        <v>11994</v>
      </c>
      <c r="M4661" s="46">
        <v>45506</v>
      </c>
      <c r="N4661" s="46">
        <v>45539</v>
      </c>
      <c r="O4661" s="46">
        <v>45523</v>
      </c>
      <c r="P4661" s="91" t="s">
        <v>4998</v>
      </c>
      <c r="Q4661" s="84">
        <v>3</v>
      </c>
      <c r="R4661" s="91" t="s">
        <v>4991</v>
      </c>
      <c r="S4661" s="9" t="s">
        <v>4983</v>
      </c>
      <c r="T4661" s="9" t="s">
        <v>32</v>
      </c>
      <c r="U4661" s="9">
        <v>11002</v>
      </c>
      <c r="V4661" s="9">
        <v>11002</v>
      </c>
      <c r="W4661" s="9"/>
      <c r="X4661" s="10" t="s">
        <v>5033</v>
      </c>
      <c r="Y4661" s="10" t="s">
        <v>4980</v>
      </c>
      <c r="Z4661" s="10" t="s">
        <v>4980</v>
      </c>
      <c r="AA4661" s="10" t="s">
        <v>5033</v>
      </c>
      <c r="AB4661" s="10" t="s">
        <v>5066</v>
      </c>
      <c r="AC4661" s="9" t="s">
        <v>4999</v>
      </c>
      <c r="AD4661" s="29"/>
      <c r="AE4661" s="20" t="str">
        <f>VLOOKUP(E4661,'FILIAIS PETZ'!A:Q,17,0)</f>
        <v>SP7</v>
      </c>
      <c r="AF4661" s="20" t="str">
        <f>VLOOKUP(E4661,'FILIAIS PETZ'!A:Q,3,0)</f>
        <v>FELICIO</v>
      </c>
      <c r="AG4661" s="20" t="str">
        <f>VLOOKUP(E4661,'FILIAIS PETZ'!A:Q,2,0)</f>
        <v>R3</v>
      </c>
      <c r="AH4661" s="75">
        <v>370</v>
      </c>
      <c r="AI4661" s="16" t="s">
        <v>8961</v>
      </c>
      <c r="AJ4661" s="43">
        <f>VLOOKUP(E4661,'FILIAIS PETZ'!$A$2:$K$2000,11,0)</f>
        <v>18328118013600</v>
      </c>
      <c r="AK4661" s="44">
        <f t="shared" si="308"/>
        <v>18328118013600</v>
      </c>
    </row>
    <row r="4662" spans="1:37" s="14" customFormat="1" ht="15" customHeight="1" thickBot="1" x14ac:dyDescent="0.25">
      <c r="A4662" s="9" t="str">
        <f t="shared" si="307"/>
        <v>PREVENTIVA</v>
      </c>
      <c r="B4662" s="18">
        <f>VLOOKUP(C4662,FORNECEDORES!D:E,2,0)</f>
        <v>6740</v>
      </c>
      <c r="C4662" s="19" t="str">
        <f>VLOOKUP(D4662,FORNECEDORES!A:D,4,0)</f>
        <v>29.739.737/0052-52</v>
      </c>
      <c r="D4662" s="13" t="s">
        <v>7597</v>
      </c>
      <c r="E4662" s="20" t="str">
        <f t="shared" si="304"/>
        <v>04 0024</v>
      </c>
      <c r="F4662" s="28" t="s">
        <v>8626</v>
      </c>
      <c r="G4662" s="21" t="str">
        <f>VLOOKUP(E4662,'FILIAIS PETZ'!A:E,5,0)</f>
        <v>PETZ DIADEMA</v>
      </c>
      <c r="H4662" s="20" t="str">
        <f>VLOOKUP(E4662,'FILIAIS PETZ'!A:D,4,0)</f>
        <v>DDMA-SP</v>
      </c>
      <c r="I4662" s="46">
        <v>45505</v>
      </c>
      <c r="J4662" s="9" t="s">
        <v>4980</v>
      </c>
      <c r="K4662" s="84" t="s">
        <v>5858</v>
      </c>
      <c r="L4662" s="83" t="s">
        <v>11989</v>
      </c>
      <c r="M4662" s="46">
        <v>45506</v>
      </c>
      <c r="N4662" s="46">
        <v>45539</v>
      </c>
      <c r="O4662" s="46">
        <v>45523</v>
      </c>
      <c r="P4662" s="91" t="s">
        <v>4998</v>
      </c>
      <c r="Q4662" s="84">
        <v>3</v>
      </c>
      <c r="R4662" s="91" t="s">
        <v>4991</v>
      </c>
      <c r="S4662" s="9" t="s">
        <v>4983</v>
      </c>
      <c r="T4662" s="9" t="s">
        <v>32</v>
      </c>
      <c r="U4662" s="9">
        <v>11002</v>
      </c>
      <c r="V4662" s="9">
        <v>11002</v>
      </c>
      <c r="W4662" s="9"/>
      <c r="X4662" s="10" t="s">
        <v>5033</v>
      </c>
      <c r="Y4662" s="10" t="s">
        <v>4980</v>
      </c>
      <c r="Z4662" s="10" t="s">
        <v>4980</v>
      </c>
      <c r="AA4662" s="10" t="s">
        <v>5033</v>
      </c>
      <c r="AB4662" s="10" t="s">
        <v>5066</v>
      </c>
      <c r="AC4662" s="9" t="s">
        <v>4999</v>
      </c>
      <c r="AD4662" s="29"/>
      <c r="AE4662" s="20" t="str">
        <f>VLOOKUP(E4662,'FILIAIS PETZ'!A:Q,17,0)</f>
        <v>SP3</v>
      </c>
      <c r="AF4662" s="20" t="str">
        <f>VLOOKUP(E4662,'FILIAIS PETZ'!A:Q,3,0)</f>
        <v>FELICIO</v>
      </c>
      <c r="AG4662" s="20" t="str">
        <f>VLOOKUP(E4662,'FILIAIS PETZ'!A:Q,2,0)</f>
        <v>R3</v>
      </c>
      <c r="AH4662" s="75">
        <v>740</v>
      </c>
      <c r="AI4662" s="16" t="s">
        <v>8961</v>
      </c>
      <c r="AJ4662" s="43">
        <f>VLOOKUP(E4662,'FILIAIS PETZ'!$A$2:$K$2000,11,0)</f>
        <v>18328118000966</v>
      </c>
      <c r="AK4662" s="44">
        <f t="shared" si="308"/>
        <v>18328118000966</v>
      </c>
    </row>
    <row r="4663" spans="1:37" s="14" customFormat="1" ht="15" customHeight="1" thickBot="1" x14ac:dyDescent="0.25">
      <c r="A4663" s="9" t="str">
        <f t="shared" si="307"/>
        <v>PREVENTIVA</v>
      </c>
      <c r="B4663" s="18">
        <f>VLOOKUP(C4663,FORNECEDORES!D:E,2,0)</f>
        <v>179505</v>
      </c>
      <c r="C4663" s="19" t="str">
        <f>VLOOKUP(D4663,FORNECEDORES!A:D,4,0)</f>
        <v>29.739.737/0046-04</v>
      </c>
      <c r="D4663" s="13" t="s">
        <v>7599</v>
      </c>
      <c r="E4663" s="20" t="str">
        <f t="shared" si="304"/>
        <v>04 0221</v>
      </c>
      <c r="F4663" s="28" t="s">
        <v>8980</v>
      </c>
      <c r="G4663" s="21" t="str">
        <f>VLOOKUP(E4663,'FILIAIS PETZ'!A:E,5,0)</f>
        <v>PETZ GASTAO VIDIGAL</v>
      </c>
      <c r="H4663" s="20" t="str">
        <f>VLOOKUP(E4663,'FILIAIS PETZ'!A:D,4,0)</f>
        <v>GVDL-SP</v>
      </c>
      <c r="I4663" s="46">
        <v>45505</v>
      </c>
      <c r="J4663" s="9" t="s">
        <v>4980</v>
      </c>
      <c r="K4663" s="84" t="s">
        <v>5858</v>
      </c>
      <c r="L4663" s="83" t="s">
        <v>11995</v>
      </c>
      <c r="M4663" s="46">
        <v>45506</v>
      </c>
      <c r="N4663" s="46">
        <v>45539</v>
      </c>
      <c r="O4663" s="46">
        <v>45523</v>
      </c>
      <c r="P4663" s="91" t="s">
        <v>4998</v>
      </c>
      <c r="Q4663" s="84">
        <v>3</v>
      </c>
      <c r="R4663" s="91" t="s">
        <v>4991</v>
      </c>
      <c r="S4663" s="9" t="s">
        <v>4983</v>
      </c>
      <c r="T4663" s="9" t="s">
        <v>32</v>
      </c>
      <c r="U4663" s="9">
        <v>11002</v>
      </c>
      <c r="V4663" s="9">
        <v>11002</v>
      </c>
      <c r="W4663" s="9"/>
      <c r="X4663" s="10" t="s">
        <v>5033</v>
      </c>
      <c r="Y4663" s="10" t="s">
        <v>4980</v>
      </c>
      <c r="Z4663" s="10" t="s">
        <v>4980</v>
      </c>
      <c r="AA4663" s="10" t="s">
        <v>5033</v>
      </c>
      <c r="AB4663" s="10" t="s">
        <v>5066</v>
      </c>
      <c r="AC4663" s="9" t="s">
        <v>4999</v>
      </c>
      <c r="AD4663" s="29"/>
      <c r="AE4663" s="20" t="str">
        <f>VLOOKUP(E4663,'FILIAIS PETZ'!A:Q,17,0)</f>
        <v>SP7</v>
      </c>
      <c r="AF4663" s="20" t="str">
        <f>VLOOKUP(E4663,'FILIAIS PETZ'!A:Q,3,0)</f>
        <v>FELICIO</v>
      </c>
      <c r="AG4663" s="20" t="str">
        <f>VLOOKUP(E4663,'FILIAIS PETZ'!A:Q,2,0)</f>
        <v>R3</v>
      </c>
      <c r="AH4663" s="75">
        <v>370</v>
      </c>
      <c r="AI4663" s="16" t="s">
        <v>8961</v>
      </c>
      <c r="AJ4663" s="43">
        <f>VLOOKUP(E4663,'FILIAIS PETZ'!$A$2:$K$2000,11,0)</f>
        <v>18328118021025</v>
      </c>
      <c r="AK4663" s="44">
        <f t="shared" si="308"/>
        <v>18328118021025</v>
      </c>
    </row>
    <row r="4664" spans="1:37" s="14" customFormat="1" ht="15" customHeight="1" thickBot="1" x14ac:dyDescent="0.25">
      <c r="A4664" s="9" t="str">
        <f t="shared" si="307"/>
        <v>PREVENTIVA</v>
      </c>
      <c r="B4664" s="18">
        <f>VLOOKUP(C4664,FORNECEDORES!D:E,2,0)</f>
        <v>6740</v>
      </c>
      <c r="C4664" s="19" t="str">
        <f>VLOOKUP(D4664,FORNECEDORES!A:D,4,0)</f>
        <v>29.739.737/0052-52</v>
      </c>
      <c r="D4664" s="13" t="s">
        <v>7597</v>
      </c>
      <c r="E4664" s="20" t="str">
        <f t="shared" si="304"/>
        <v>04 0138</v>
      </c>
      <c r="F4664" s="28" t="s">
        <v>8627</v>
      </c>
      <c r="G4664" s="21" t="str">
        <f>VLOOKUP(E4664,'FILIAIS PETZ'!A:E,5,0)</f>
        <v>PETZ JOÃO FIRMINO</v>
      </c>
      <c r="H4664" s="20" t="str">
        <f>VLOOKUP(E4664,'FILIAIS PETZ'!A:D,4,0)</f>
        <v>JFIR-SP</v>
      </c>
      <c r="I4664" s="46">
        <v>45505</v>
      </c>
      <c r="J4664" s="9" t="s">
        <v>4980</v>
      </c>
      <c r="K4664" s="84" t="s">
        <v>5858</v>
      </c>
      <c r="L4664" s="83" t="s">
        <v>11988</v>
      </c>
      <c r="M4664" s="46">
        <v>45506</v>
      </c>
      <c r="N4664" s="46">
        <v>45539</v>
      </c>
      <c r="O4664" s="46">
        <v>45523</v>
      </c>
      <c r="P4664" s="91" t="s">
        <v>4998</v>
      </c>
      <c r="Q4664" s="84">
        <v>3</v>
      </c>
      <c r="R4664" s="91" t="s">
        <v>4991</v>
      </c>
      <c r="S4664" s="9" t="s">
        <v>4983</v>
      </c>
      <c r="T4664" s="9" t="s">
        <v>32</v>
      </c>
      <c r="U4664" s="9">
        <v>11002</v>
      </c>
      <c r="V4664" s="9">
        <v>11002</v>
      </c>
      <c r="W4664" s="9"/>
      <c r="X4664" s="10" t="s">
        <v>5033</v>
      </c>
      <c r="Y4664" s="10" t="s">
        <v>4980</v>
      </c>
      <c r="Z4664" s="10" t="s">
        <v>4980</v>
      </c>
      <c r="AA4664" s="10" t="s">
        <v>5033</v>
      </c>
      <c r="AB4664" s="10" t="s">
        <v>5066</v>
      </c>
      <c r="AC4664" s="9" t="s">
        <v>4999</v>
      </c>
      <c r="AD4664" s="29"/>
      <c r="AE4664" s="20" t="str">
        <f>VLOOKUP(E4664,'FILIAIS PETZ'!A:Q,17,0)</f>
        <v>SP3</v>
      </c>
      <c r="AF4664" s="20" t="str">
        <f>VLOOKUP(E4664,'FILIAIS PETZ'!A:Q,3,0)</f>
        <v>FELICIO</v>
      </c>
      <c r="AG4664" s="20" t="str">
        <f>VLOOKUP(E4664,'FILIAIS PETZ'!A:Q,2,0)</f>
        <v>R3</v>
      </c>
      <c r="AH4664" s="75">
        <v>740</v>
      </c>
      <c r="AI4664" s="16" t="s">
        <v>8961</v>
      </c>
      <c r="AJ4664" s="43">
        <f>VLOOKUP(E4664,'FILIAIS PETZ'!$A$2:$K$2000,11,0)</f>
        <v>18328118012972</v>
      </c>
      <c r="AK4664" s="44">
        <f t="shared" si="308"/>
        <v>18328118012972</v>
      </c>
    </row>
    <row r="4665" spans="1:37" s="14" customFormat="1" ht="15" customHeight="1" thickBot="1" x14ac:dyDescent="0.25">
      <c r="A4665" s="9" t="str">
        <f t="shared" si="307"/>
        <v>PREVENTIVA</v>
      </c>
      <c r="B4665" s="18">
        <f>VLOOKUP(C4665,FORNECEDORES!D:E,2,0)</f>
        <v>179505</v>
      </c>
      <c r="C4665" s="19" t="str">
        <f>VLOOKUP(D4665,FORNECEDORES!A:D,4,0)</f>
        <v>29.739.737/0046-04</v>
      </c>
      <c r="D4665" s="13" t="s">
        <v>7599</v>
      </c>
      <c r="E4665" s="20" t="str">
        <f t="shared" si="304"/>
        <v>04 0060</v>
      </c>
      <c r="F4665" s="28" t="s">
        <v>8625</v>
      </c>
      <c r="G4665" s="21" t="str">
        <f>VLOOKUP(E4665,'FILIAIS PETZ'!A:E,5,0)</f>
        <v>PETZ PACAEMBU</v>
      </c>
      <c r="H4665" s="20" t="str">
        <f>VLOOKUP(E4665,'FILIAIS PETZ'!A:D,4,0)</f>
        <v>PCBU-SP</v>
      </c>
      <c r="I4665" s="46">
        <v>45505</v>
      </c>
      <c r="J4665" s="9" t="s">
        <v>4980</v>
      </c>
      <c r="K4665" s="84" t="s">
        <v>5858</v>
      </c>
      <c r="L4665" s="83" t="s">
        <v>11990</v>
      </c>
      <c r="M4665" s="46">
        <v>45506</v>
      </c>
      <c r="N4665" s="46">
        <v>45539</v>
      </c>
      <c r="O4665" s="46">
        <v>45523</v>
      </c>
      <c r="P4665" s="91" t="s">
        <v>4998</v>
      </c>
      <c r="Q4665" s="84">
        <v>3</v>
      </c>
      <c r="R4665" s="91" t="s">
        <v>4991</v>
      </c>
      <c r="S4665" s="9" t="s">
        <v>4983</v>
      </c>
      <c r="T4665" s="9" t="s">
        <v>32</v>
      </c>
      <c r="U4665" s="9">
        <v>11002</v>
      </c>
      <c r="V4665" s="9">
        <v>11002</v>
      </c>
      <c r="W4665" s="9"/>
      <c r="X4665" s="10" t="s">
        <v>5033</v>
      </c>
      <c r="Y4665" s="10" t="s">
        <v>4980</v>
      </c>
      <c r="Z4665" s="10" t="s">
        <v>4980</v>
      </c>
      <c r="AA4665" s="10" t="s">
        <v>5033</v>
      </c>
      <c r="AB4665" s="10" t="s">
        <v>5066</v>
      </c>
      <c r="AC4665" s="9" t="s">
        <v>4999</v>
      </c>
      <c r="AD4665" s="29"/>
      <c r="AE4665" s="20" t="str">
        <f>VLOOKUP(E4665,'FILIAIS PETZ'!A:Q,17,0)</f>
        <v>SP2</v>
      </c>
      <c r="AF4665" s="20" t="str">
        <f>VLOOKUP(E4665,'FILIAIS PETZ'!A:Q,3,0)</f>
        <v>FELICIO</v>
      </c>
      <c r="AG4665" s="20" t="str">
        <f>VLOOKUP(E4665,'FILIAIS PETZ'!A:Q,2,0)</f>
        <v>R3</v>
      </c>
      <c r="AH4665" s="75">
        <v>370</v>
      </c>
      <c r="AI4665" s="16" t="s">
        <v>8961</v>
      </c>
      <c r="AJ4665" s="43">
        <f>VLOOKUP(E4665,'FILIAIS PETZ'!$A$2:$K$2000,11,0)</f>
        <v>18328118006220</v>
      </c>
      <c r="AK4665" s="44">
        <f t="shared" si="308"/>
        <v>18328118006220</v>
      </c>
    </row>
    <row r="4666" spans="1:37" s="14" customFormat="1" ht="15" customHeight="1" thickBot="1" x14ac:dyDescent="0.25">
      <c r="B4666" s="18">
        <f>VLOOKUP(C4666,FORNECEDORES!D:E,2,0)</f>
        <v>6740</v>
      </c>
      <c r="C4666" s="19" t="str">
        <f>VLOOKUP(D4666,FORNECEDORES!A:D,4,0)</f>
        <v>29.739.737/0052-52</v>
      </c>
      <c r="D4666" s="13" t="s">
        <v>7597</v>
      </c>
      <c r="E4666" s="20" t="str">
        <f t="shared" si="304"/>
        <v>04 0068</v>
      </c>
      <c r="F4666" s="28" t="s">
        <v>8958</v>
      </c>
      <c r="G4666" s="21" t="str">
        <f>VLOOKUP(E4666,'FILIAIS PETZ'!A:E,5,0)</f>
        <v>PETZ PEREIRA BARRETO</v>
      </c>
      <c r="H4666" s="20" t="str">
        <f>VLOOKUP(E4666,'FILIAIS PETZ'!A:D,4,0)</f>
        <v>PBAR-SP</v>
      </c>
      <c r="I4666" s="46">
        <v>45505</v>
      </c>
      <c r="J4666" s="9" t="s">
        <v>4980</v>
      </c>
      <c r="K4666" s="84"/>
      <c r="L4666" s="83"/>
      <c r="M4666" s="46"/>
      <c r="N4666" s="46"/>
      <c r="O4666" s="46"/>
      <c r="P4666" s="91" t="s">
        <v>4998</v>
      </c>
      <c r="Q4666" s="84">
        <v>3</v>
      </c>
      <c r="R4666" s="91" t="s">
        <v>4991</v>
      </c>
      <c r="S4666" s="9" t="s">
        <v>4983</v>
      </c>
      <c r="T4666" s="9" t="s">
        <v>32</v>
      </c>
      <c r="U4666" s="9">
        <v>11002</v>
      </c>
      <c r="V4666" s="9">
        <v>11002</v>
      </c>
      <c r="W4666" s="9"/>
      <c r="X4666" s="10" t="s">
        <v>5033</v>
      </c>
      <c r="Y4666" s="10" t="s">
        <v>4980</v>
      </c>
      <c r="Z4666" s="10" t="s">
        <v>4980</v>
      </c>
      <c r="AA4666" s="10" t="s">
        <v>5033</v>
      </c>
      <c r="AB4666" s="10" t="s">
        <v>5066</v>
      </c>
      <c r="AC4666" s="9" t="s">
        <v>4999</v>
      </c>
      <c r="AD4666" s="29"/>
      <c r="AE4666" s="20" t="str">
        <f>VLOOKUP(E4666,'FILIAIS PETZ'!A:Q,17,0)</f>
        <v>SP3</v>
      </c>
      <c r="AF4666" s="20" t="str">
        <f>VLOOKUP(E4666,'FILIAIS PETZ'!A:Q,3,0)</f>
        <v>FELICIO</v>
      </c>
      <c r="AG4666" s="20" t="str">
        <f>VLOOKUP(E4666,'FILIAIS PETZ'!A:Q,2,0)</f>
        <v>R3</v>
      </c>
      <c r="AH4666" s="75">
        <v>370</v>
      </c>
      <c r="AI4666" s="16" t="s">
        <v>11501</v>
      </c>
      <c r="AJ4666" s="43">
        <f>VLOOKUP(E4666,'FILIAIS PETZ'!$A$2:$K$2000,11,0)</f>
        <v>18328118007111</v>
      </c>
      <c r="AK4666" s="44">
        <f t="shared" si="308"/>
        <v>18328118007111</v>
      </c>
    </row>
    <row r="4667" spans="1:37" s="14" customFormat="1" ht="15" customHeight="1" thickBot="1" x14ac:dyDescent="0.25">
      <c r="A4667" s="9" t="str">
        <f>J4667</f>
        <v>PREVENTIVA</v>
      </c>
      <c r="B4667" s="18">
        <f>VLOOKUP(C4667,FORNECEDORES!D:E,2,0)</f>
        <v>179505</v>
      </c>
      <c r="C4667" s="19" t="str">
        <f>VLOOKUP(D4667,FORNECEDORES!A:D,4,0)</f>
        <v>29.739.737/0046-04</v>
      </c>
      <c r="D4667" s="13" t="s">
        <v>7599</v>
      </c>
      <c r="E4667" s="20" t="str">
        <f t="shared" si="304"/>
        <v>04 0059</v>
      </c>
      <c r="F4667" s="28" t="s">
        <v>8714</v>
      </c>
      <c r="G4667" s="21" t="str">
        <f>VLOOKUP(E4667,'FILIAIS PETZ'!A:E,5,0)</f>
        <v>PETZ POMPÉIA</v>
      </c>
      <c r="H4667" s="20" t="str">
        <f>VLOOKUP(E4667,'FILIAIS PETZ'!A:D,4,0)</f>
        <v>POMP-SP</v>
      </c>
      <c r="I4667" s="46">
        <v>45505</v>
      </c>
      <c r="J4667" s="9" t="s">
        <v>4980</v>
      </c>
      <c r="K4667" s="84" t="s">
        <v>5858</v>
      </c>
      <c r="L4667" s="83" t="s">
        <v>11991</v>
      </c>
      <c r="M4667" s="46">
        <v>45506</v>
      </c>
      <c r="N4667" s="46">
        <v>45539</v>
      </c>
      <c r="O4667" s="46">
        <v>45523</v>
      </c>
      <c r="P4667" s="91" t="s">
        <v>4998</v>
      </c>
      <c r="Q4667" s="84">
        <v>3</v>
      </c>
      <c r="R4667" s="91" t="s">
        <v>4991</v>
      </c>
      <c r="S4667" s="9" t="s">
        <v>4983</v>
      </c>
      <c r="T4667" s="9" t="s">
        <v>32</v>
      </c>
      <c r="U4667" s="9">
        <v>11002</v>
      </c>
      <c r="V4667" s="9">
        <v>11002</v>
      </c>
      <c r="W4667" s="9"/>
      <c r="X4667" s="10" t="s">
        <v>5033</v>
      </c>
      <c r="Y4667" s="10" t="s">
        <v>4980</v>
      </c>
      <c r="Z4667" s="10" t="s">
        <v>4980</v>
      </c>
      <c r="AA4667" s="10" t="s">
        <v>5033</v>
      </c>
      <c r="AB4667" s="10" t="s">
        <v>5066</v>
      </c>
      <c r="AC4667" s="9" t="s">
        <v>4999</v>
      </c>
      <c r="AD4667" s="29"/>
      <c r="AE4667" s="20" t="str">
        <f>VLOOKUP(E4667,'FILIAIS PETZ'!A:Q,17,0)</f>
        <v>SP2</v>
      </c>
      <c r="AF4667" s="20" t="str">
        <f>VLOOKUP(E4667,'FILIAIS PETZ'!A:Q,3,0)</f>
        <v>FELICIO</v>
      </c>
      <c r="AG4667" s="20" t="str">
        <f>VLOOKUP(E4667,'FILIAIS PETZ'!A:Q,2,0)</f>
        <v>R3</v>
      </c>
      <c r="AH4667" s="75">
        <v>370</v>
      </c>
      <c r="AI4667" s="16" t="s">
        <v>8961</v>
      </c>
      <c r="AJ4667" s="43">
        <f>VLOOKUP(E4667,'FILIAIS PETZ'!$A$2:$K$2000,11,0)</f>
        <v>18328118005763</v>
      </c>
      <c r="AK4667" s="44">
        <f t="shared" si="308"/>
        <v>18328118005763</v>
      </c>
    </row>
    <row r="4668" spans="1:37" s="14" customFormat="1" ht="15" customHeight="1" thickBot="1" x14ac:dyDescent="0.25">
      <c r="A4668" s="9" t="str">
        <f>J4668</f>
        <v>PREVENTIVA</v>
      </c>
      <c r="B4668" s="18">
        <f>VLOOKUP(C4668,FORNECEDORES!D:E,2,0)</f>
        <v>93074</v>
      </c>
      <c r="C4668" s="19" t="str">
        <f>VLOOKUP(D4668,FORNECEDORES!A:D,4,0)</f>
        <v>29.739.737/0053-33</v>
      </c>
      <c r="D4668" s="13" t="s">
        <v>7598</v>
      </c>
      <c r="E4668" s="20" t="str">
        <f t="shared" si="304"/>
        <v>04 0067</v>
      </c>
      <c r="F4668" s="28" t="s">
        <v>8611</v>
      </c>
      <c r="G4668" s="21" t="str">
        <f>VLOOKUP(E4668,'FILIAIS PETZ'!A:E,5,0)</f>
        <v>PETZ EXTRA RICARDO JAFET</v>
      </c>
      <c r="H4668" s="20" t="str">
        <f>VLOOKUP(E4668,'FILIAIS PETZ'!A:D,4,0)</f>
        <v>RJAF-SP</v>
      </c>
      <c r="I4668" s="46">
        <v>45505</v>
      </c>
      <c r="J4668" s="9" t="s">
        <v>4980</v>
      </c>
      <c r="K4668" s="84" t="s">
        <v>5858</v>
      </c>
      <c r="L4668" s="83" t="s">
        <v>11985</v>
      </c>
      <c r="M4668" s="46">
        <v>45506</v>
      </c>
      <c r="N4668" s="46">
        <v>45539</v>
      </c>
      <c r="O4668" s="46">
        <v>45523</v>
      </c>
      <c r="P4668" s="91" t="s">
        <v>4998</v>
      </c>
      <c r="Q4668" s="84">
        <v>3</v>
      </c>
      <c r="R4668" s="91" t="s">
        <v>4991</v>
      </c>
      <c r="S4668" s="9" t="s">
        <v>4983</v>
      </c>
      <c r="T4668" s="9" t="s">
        <v>32</v>
      </c>
      <c r="U4668" s="9">
        <v>11002</v>
      </c>
      <c r="V4668" s="9">
        <v>11002</v>
      </c>
      <c r="W4668" s="9"/>
      <c r="X4668" s="10" t="s">
        <v>5033</v>
      </c>
      <c r="Y4668" s="10" t="s">
        <v>4980</v>
      </c>
      <c r="Z4668" s="10" t="s">
        <v>4980</v>
      </c>
      <c r="AA4668" s="10" t="s">
        <v>5033</v>
      </c>
      <c r="AB4668" s="10" t="s">
        <v>5066</v>
      </c>
      <c r="AC4668" s="9" t="s">
        <v>4999</v>
      </c>
      <c r="AD4668" s="29"/>
      <c r="AE4668" s="20" t="str">
        <f>VLOOKUP(E4668,'FILIAIS PETZ'!A:Q,17,0)</f>
        <v>SP2</v>
      </c>
      <c r="AF4668" s="20" t="str">
        <f>VLOOKUP(E4668,'FILIAIS PETZ'!A:Q,3,0)</f>
        <v>FELICIO</v>
      </c>
      <c r="AG4668" s="20" t="str">
        <f>VLOOKUP(E4668,'FILIAIS PETZ'!A:Q,2,0)</f>
        <v>R3</v>
      </c>
      <c r="AH4668" s="75">
        <v>1110</v>
      </c>
      <c r="AI4668" s="16" t="s">
        <v>8961</v>
      </c>
      <c r="AJ4668" s="43">
        <f>VLOOKUP(E4668,'FILIAIS PETZ'!$A$2:$K$2000,11,0)</f>
        <v>18328118006573</v>
      </c>
      <c r="AK4668" s="44">
        <f t="shared" si="308"/>
        <v>18328118006573</v>
      </c>
    </row>
    <row r="4669" spans="1:37" s="14" customFormat="1" ht="15" customHeight="1" thickBot="1" x14ac:dyDescent="0.25">
      <c r="B4669" s="18">
        <f>VLOOKUP(C4669,FORNECEDORES!D:E,2,0)</f>
        <v>6740</v>
      </c>
      <c r="C4669" s="19" t="str">
        <f>VLOOKUP(D4669,FORNECEDORES!A:D,4,0)</f>
        <v>29.739.737/0052-52</v>
      </c>
      <c r="D4669" s="13" t="s">
        <v>7597</v>
      </c>
      <c r="E4669" s="20" t="str">
        <f t="shared" si="304"/>
        <v>04 0003</v>
      </c>
      <c r="F4669" s="28" t="s">
        <v>8971</v>
      </c>
      <c r="G4669" s="21" t="str">
        <f>VLOOKUP(E4669,'FILIAIS PETZ'!A:E,5,0)</f>
        <v>PETZ SAO BERNARDO</v>
      </c>
      <c r="H4669" s="20" t="str">
        <f>VLOOKUP(E4669,'FILIAIS PETZ'!A:D,4,0)</f>
        <v>SBCA-SP</v>
      </c>
      <c r="I4669" s="46">
        <v>45505</v>
      </c>
      <c r="J4669" s="9" t="s">
        <v>4980</v>
      </c>
      <c r="K4669" s="84"/>
      <c r="L4669" s="83"/>
      <c r="M4669" s="46"/>
      <c r="N4669" s="46"/>
      <c r="O4669" s="46"/>
      <c r="P4669" s="91" t="s">
        <v>4998</v>
      </c>
      <c r="Q4669" s="84">
        <v>3</v>
      </c>
      <c r="R4669" s="91" t="s">
        <v>4991</v>
      </c>
      <c r="S4669" s="9" t="s">
        <v>4983</v>
      </c>
      <c r="T4669" s="9" t="s">
        <v>32</v>
      </c>
      <c r="U4669" s="9">
        <v>11002</v>
      </c>
      <c r="V4669" s="9">
        <v>11002</v>
      </c>
      <c r="W4669" s="9"/>
      <c r="X4669" s="10" t="s">
        <v>5033</v>
      </c>
      <c r="Y4669" s="10" t="s">
        <v>4980</v>
      </c>
      <c r="Z4669" s="10" t="s">
        <v>4980</v>
      </c>
      <c r="AA4669" s="10" t="s">
        <v>5033</v>
      </c>
      <c r="AB4669" s="10" t="s">
        <v>5066</v>
      </c>
      <c r="AC4669" s="9" t="s">
        <v>4999</v>
      </c>
      <c r="AD4669" s="29"/>
      <c r="AE4669" s="20" t="str">
        <f>VLOOKUP(E4669,'FILIAIS PETZ'!A:Q,17,0)</f>
        <v>SP3</v>
      </c>
      <c r="AF4669" s="20" t="str">
        <f>VLOOKUP(E4669,'FILIAIS PETZ'!A:Q,3,0)</f>
        <v>FELICIO</v>
      </c>
      <c r="AG4669" s="20" t="str">
        <f>VLOOKUP(E4669,'FILIAIS PETZ'!A:Q,2,0)</f>
        <v>R3</v>
      </c>
      <c r="AH4669" s="75">
        <v>370</v>
      </c>
      <c r="AI4669" s="16" t="s">
        <v>11501</v>
      </c>
      <c r="AJ4669" s="43">
        <f>VLOOKUP(E4669,'FILIAIS PETZ'!$A$2:$K$2000,11,0)</f>
        <v>18328118002152</v>
      </c>
      <c r="AK4669" s="44">
        <f>AJ4669</f>
        <v>18328118002152</v>
      </c>
    </row>
    <row r="4670" spans="1:37" s="14" customFormat="1" ht="15" customHeight="1" thickBot="1" x14ac:dyDescent="0.25">
      <c r="B4670" s="18">
        <f>VLOOKUP(C4670,FORNECEDORES!D:E,2,0)</f>
        <v>6620</v>
      </c>
      <c r="C4670" s="19" t="str">
        <f>VLOOKUP(D4670,FORNECEDORES!A:D,4,0)</f>
        <v>02.666.249/0001-66</v>
      </c>
      <c r="D4670" s="13" t="s">
        <v>1360</v>
      </c>
      <c r="E4670" s="20" t="str">
        <f t="shared" si="304"/>
        <v>04 0010</v>
      </c>
      <c r="F4670" s="28" t="s">
        <v>8983</v>
      </c>
      <c r="G4670" s="21" t="str">
        <f>VLOOKUP(E4670,'FILIAIS PETZ'!A:E,5,0)</f>
        <v>PETZ SANTA CECILIA</v>
      </c>
      <c r="H4670" s="20" t="str">
        <f>VLOOKUP(E4670,'FILIAIS PETZ'!A:D,4,0)</f>
        <v>STCE-SP</v>
      </c>
      <c r="I4670" s="46">
        <v>45505</v>
      </c>
      <c r="J4670" s="9" t="s">
        <v>4980</v>
      </c>
      <c r="K4670" s="84"/>
      <c r="L4670" s="83"/>
      <c r="M4670" s="46"/>
      <c r="N4670" s="46"/>
      <c r="O4670" s="46"/>
      <c r="P4670" s="91" t="s">
        <v>4998</v>
      </c>
      <c r="Q4670" s="84" t="s">
        <v>5029</v>
      </c>
      <c r="R4670" s="91" t="s">
        <v>4991</v>
      </c>
      <c r="S4670" s="9" t="s">
        <v>4983</v>
      </c>
      <c r="T4670" s="9" t="s">
        <v>32</v>
      </c>
      <c r="U4670" s="9">
        <v>11002</v>
      </c>
      <c r="V4670" s="9">
        <v>11002</v>
      </c>
      <c r="W4670" s="9" t="s">
        <v>5021</v>
      </c>
      <c r="X4670" s="10" t="s">
        <v>4996</v>
      </c>
      <c r="Y4670" s="10" t="s">
        <v>4980</v>
      </c>
      <c r="Z4670" s="10" t="s">
        <v>4980</v>
      </c>
      <c r="AA4670" s="10" t="s">
        <v>5097</v>
      </c>
      <c r="AB4670" s="10" t="s">
        <v>12942</v>
      </c>
      <c r="AC4670" s="9" t="s">
        <v>4999</v>
      </c>
      <c r="AD4670" s="29"/>
      <c r="AE4670" s="20" t="str">
        <f>VLOOKUP(E4670,'FILIAIS PETZ'!A:Q,17,0)</f>
        <v>SP2</v>
      </c>
      <c r="AF4670" s="20" t="str">
        <f>VLOOKUP(E4670,'FILIAIS PETZ'!A:Q,3,0)</f>
        <v>FELICIO</v>
      </c>
      <c r="AG4670" s="20" t="str">
        <f>VLOOKUP(E4670,'FILIAIS PETZ'!A:Q,2,0)</f>
        <v>R3</v>
      </c>
      <c r="AH4670" s="75">
        <v>400</v>
      </c>
      <c r="AI4670" s="16" t="s">
        <v>11502</v>
      </c>
      <c r="AJ4670" s="45"/>
      <c r="AK4670" s="44"/>
    </row>
    <row r="4671" spans="1:37" s="14" customFormat="1" ht="15" customHeight="1" thickBot="1" x14ac:dyDescent="0.25">
      <c r="B4671" s="18">
        <f>VLOOKUP(C4671,FORNECEDORES!D:E,2,0)</f>
        <v>6620</v>
      </c>
      <c r="C4671" s="19" t="str">
        <f>VLOOKUP(D4671,FORNECEDORES!A:D,4,0)</f>
        <v>02.666.249/0001-66</v>
      </c>
      <c r="D4671" s="13" t="s">
        <v>1360</v>
      </c>
      <c r="E4671" s="20" t="str">
        <f t="shared" si="304"/>
        <v>04 0010</v>
      </c>
      <c r="F4671" s="28" t="s">
        <v>8983</v>
      </c>
      <c r="G4671" s="21" t="str">
        <f>VLOOKUP(E4671,'FILIAIS PETZ'!A:E,5,0)</f>
        <v>PETZ SANTA CECILIA</v>
      </c>
      <c r="H4671" s="20" t="str">
        <f>VLOOKUP(E4671,'FILIAIS PETZ'!A:D,4,0)</f>
        <v>STCE-SP</v>
      </c>
      <c r="I4671" s="46">
        <v>45505</v>
      </c>
      <c r="J4671" s="9" t="s">
        <v>4980</v>
      </c>
      <c r="K4671" s="84"/>
      <c r="L4671" s="83"/>
      <c r="M4671" s="46"/>
      <c r="N4671" s="46"/>
      <c r="O4671" s="46"/>
      <c r="P4671" s="91" t="s">
        <v>4998</v>
      </c>
      <c r="Q4671" s="84">
        <v>3</v>
      </c>
      <c r="R4671" s="91">
        <v>1</v>
      </c>
      <c r="S4671" s="9">
        <v>8</v>
      </c>
      <c r="T4671" s="9" t="s">
        <v>32</v>
      </c>
      <c r="U4671" s="9" t="s">
        <v>5048</v>
      </c>
      <c r="V4671" s="9" t="s">
        <v>5048</v>
      </c>
      <c r="W4671" s="9" t="s">
        <v>5021</v>
      </c>
      <c r="X4671" s="10" t="s">
        <v>4996</v>
      </c>
      <c r="Y4671" s="10" t="s">
        <v>4980</v>
      </c>
      <c r="Z4671" s="10" t="s">
        <v>4980</v>
      </c>
      <c r="AA4671" s="10" t="s">
        <v>5097</v>
      </c>
      <c r="AB4671" s="10" t="s">
        <v>12942</v>
      </c>
      <c r="AC4671" s="9" t="s">
        <v>4999</v>
      </c>
      <c r="AD4671" s="29"/>
      <c r="AE4671" s="20" t="str">
        <f>VLOOKUP(E4671,'FILIAIS PETZ'!A:Q,17,0)</f>
        <v>SP2</v>
      </c>
      <c r="AF4671" s="20" t="str">
        <f>VLOOKUP(E4671,'FILIAIS PETZ'!A:Q,3,0)</f>
        <v>FELICIO</v>
      </c>
      <c r="AG4671" s="20" t="str">
        <f>VLOOKUP(E4671,'FILIAIS PETZ'!A:Q,2,0)</f>
        <v>R3</v>
      </c>
      <c r="AH4671" s="77">
        <v>380</v>
      </c>
      <c r="AI4671" s="16" t="s">
        <v>11503</v>
      </c>
      <c r="AJ4671" s="45"/>
      <c r="AK4671" s="44"/>
    </row>
    <row r="4672" spans="1:37" s="14" customFormat="1" ht="15" customHeight="1" thickBot="1" x14ac:dyDescent="0.25">
      <c r="B4672" s="18">
        <f>VLOOKUP(C4672,FORNECEDORES!D:E,2,0)</f>
        <v>6620</v>
      </c>
      <c r="C4672" s="19" t="str">
        <f>VLOOKUP(D4672,FORNECEDORES!A:D,4,0)</f>
        <v>02.666.249/0001-66</v>
      </c>
      <c r="D4672" s="13" t="s">
        <v>1360</v>
      </c>
      <c r="E4672" s="20" t="str">
        <f t="shared" si="304"/>
        <v>04 0011</v>
      </c>
      <c r="F4672" s="28" t="s">
        <v>8976</v>
      </c>
      <c r="G4672" s="21" t="str">
        <f>VLOOKUP(E4672,'FILIAIS PETZ'!A:E,5,0)</f>
        <v>PETZ AUGUSTA</v>
      </c>
      <c r="H4672" s="20" t="str">
        <f>VLOOKUP(E4672,'FILIAIS PETZ'!A:D,4,0)</f>
        <v>AUGT-SP</v>
      </c>
      <c r="I4672" s="46">
        <v>45505</v>
      </c>
      <c r="J4672" s="9" t="s">
        <v>4980</v>
      </c>
      <c r="K4672" s="84"/>
      <c r="L4672" s="83"/>
      <c r="M4672" s="46"/>
      <c r="N4672" s="46"/>
      <c r="O4672" s="46"/>
      <c r="P4672" s="91" t="s">
        <v>4998</v>
      </c>
      <c r="Q4672" s="84">
        <v>3</v>
      </c>
      <c r="R4672" s="91">
        <v>1</v>
      </c>
      <c r="S4672" s="9">
        <v>8</v>
      </c>
      <c r="T4672" s="9" t="s">
        <v>32</v>
      </c>
      <c r="U4672" s="9" t="s">
        <v>5048</v>
      </c>
      <c r="V4672" s="9" t="s">
        <v>5048</v>
      </c>
      <c r="W4672" s="9" t="s">
        <v>5021</v>
      </c>
      <c r="X4672" s="10" t="s">
        <v>4996</v>
      </c>
      <c r="Y4672" s="10" t="s">
        <v>4980</v>
      </c>
      <c r="Z4672" s="10" t="s">
        <v>4980</v>
      </c>
      <c r="AA4672" s="10" t="s">
        <v>5097</v>
      </c>
      <c r="AB4672" s="10" t="s">
        <v>12942</v>
      </c>
      <c r="AC4672" s="9" t="s">
        <v>4999</v>
      </c>
      <c r="AD4672" s="29"/>
      <c r="AE4672" s="20" t="str">
        <f>VLOOKUP(E4672,'FILIAIS PETZ'!A:Q,17,0)</f>
        <v>SP2</v>
      </c>
      <c r="AF4672" s="20" t="str">
        <f>VLOOKUP(E4672,'FILIAIS PETZ'!A:Q,3,0)</f>
        <v>FELICIO</v>
      </c>
      <c r="AG4672" s="20" t="str">
        <f>VLOOKUP(E4672,'FILIAIS PETZ'!A:Q,2,0)</f>
        <v>R3</v>
      </c>
      <c r="AH4672" s="77">
        <v>380</v>
      </c>
      <c r="AI4672" s="16" t="s">
        <v>11503</v>
      </c>
      <c r="AJ4672" s="45"/>
      <c r="AK4672" s="44"/>
    </row>
    <row r="4673" spans="1:37" s="14" customFormat="1" ht="15" customHeight="1" thickBot="1" x14ac:dyDescent="0.25">
      <c r="B4673" s="18">
        <f>VLOOKUP(C4673,FORNECEDORES!D:E,2,0)</f>
        <v>6620</v>
      </c>
      <c r="C4673" s="19" t="str">
        <f>VLOOKUP(D4673,FORNECEDORES!A:D,4,0)</f>
        <v>02.666.249/0001-66</v>
      </c>
      <c r="D4673" s="13" t="s">
        <v>1360</v>
      </c>
      <c r="E4673" s="20" t="str">
        <f t="shared" si="304"/>
        <v>04 0067</v>
      </c>
      <c r="F4673" s="28" t="s">
        <v>8611</v>
      </c>
      <c r="G4673" s="21" t="str">
        <f>VLOOKUP(E4673,'FILIAIS PETZ'!A:E,5,0)</f>
        <v>PETZ EXTRA RICARDO JAFET</v>
      </c>
      <c r="H4673" s="20" t="str">
        <f>VLOOKUP(E4673,'FILIAIS PETZ'!A:D,4,0)</f>
        <v>RJAF-SP</v>
      </c>
      <c r="I4673" s="46">
        <v>45505</v>
      </c>
      <c r="J4673" s="9" t="s">
        <v>4980</v>
      </c>
      <c r="K4673" s="84"/>
      <c r="L4673" s="83"/>
      <c r="M4673" s="46"/>
      <c r="N4673" s="46"/>
      <c r="O4673" s="46"/>
      <c r="P4673" s="91" t="s">
        <v>4998</v>
      </c>
      <c r="Q4673" s="84">
        <v>3</v>
      </c>
      <c r="R4673" s="91">
        <v>1</v>
      </c>
      <c r="S4673" s="9">
        <v>8</v>
      </c>
      <c r="T4673" s="9" t="s">
        <v>32</v>
      </c>
      <c r="U4673" s="9" t="s">
        <v>5048</v>
      </c>
      <c r="V4673" s="9" t="s">
        <v>5048</v>
      </c>
      <c r="W4673" s="9" t="s">
        <v>5021</v>
      </c>
      <c r="X4673" s="10" t="s">
        <v>4996</v>
      </c>
      <c r="Y4673" s="10" t="s">
        <v>4980</v>
      </c>
      <c r="Z4673" s="10" t="s">
        <v>4980</v>
      </c>
      <c r="AA4673" s="10" t="s">
        <v>5097</v>
      </c>
      <c r="AB4673" s="10" t="s">
        <v>12942</v>
      </c>
      <c r="AC4673" s="9" t="s">
        <v>4999</v>
      </c>
      <c r="AD4673" s="29"/>
      <c r="AE4673" s="20" t="str">
        <f>VLOOKUP(E4673,'FILIAIS PETZ'!A:Q,17,0)</f>
        <v>SP2</v>
      </c>
      <c r="AF4673" s="20" t="str">
        <f>VLOOKUP(E4673,'FILIAIS PETZ'!A:Q,3,0)</f>
        <v>FELICIO</v>
      </c>
      <c r="AG4673" s="20" t="str">
        <f>VLOOKUP(E4673,'FILIAIS PETZ'!A:Q,2,0)</f>
        <v>R3</v>
      </c>
      <c r="AH4673" s="77">
        <v>490</v>
      </c>
      <c r="AI4673" s="16" t="s">
        <v>11503</v>
      </c>
      <c r="AJ4673" s="45"/>
      <c r="AK4673" s="44"/>
    </row>
    <row r="4674" spans="1:37" s="14" customFormat="1" ht="15" customHeight="1" thickBot="1" x14ac:dyDescent="0.25">
      <c r="A4674" s="84" t="str">
        <f t="shared" ref="A4674:A4683" si="309">J4674</f>
        <v>PREVENTIVA</v>
      </c>
      <c r="B4674" s="18">
        <f>VLOOKUP(C4674,FORNECEDORES!D:E,2,0)</f>
        <v>4722</v>
      </c>
      <c r="C4674" s="19" t="str">
        <f>VLOOKUP(D4674,FORNECEDORES!A:D,4,0)</f>
        <v>08.100.057/0001-74</v>
      </c>
      <c r="D4674" s="13" t="s">
        <v>6219</v>
      </c>
      <c r="E4674" s="20" t="str">
        <f t="shared" si="304"/>
        <v>04 0003</v>
      </c>
      <c r="F4674" s="28" t="s">
        <v>8971</v>
      </c>
      <c r="G4674" s="21" t="str">
        <f>VLOOKUP(E4674,'FILIAIS PETZ'!A:E,5,0)</f>
        <v>PETZ SAO BERNARDO</v>
      </c>
      <c r="H4674" s="20" t="str">
        <f>VLOOKUP(E4674,'FILIAIS PETZ'!A:D,4,0)</f>
        <v>SBCA-SP</v>
      </c>
      <c r="I4674" s="46">
        <v>45505</v>
      </c>
      <c r="J4674" s="9" t="s">
        <v>4980</v>
      </c>
      <c r="K4674" s="84" t="s">
        <v>5858</v>
      </c>
      <c r="L4674" s="83" t="s">
        <v>12203</v>
      </c>
      <c r="M4674" s="46">
        <v>45517</v>
      </c>
      <c r="N4674" s="46">
        <v>45546</v>
      </c>
      <c r="O4674" s="46">
        <v>45527</v>
      </c>
      <c r="P4674" s="91" t="s">
        <v>4998</v>
      </c>
      <c r="Q4674" s="84">
        <v>3</v>
      </c>
      <c r="R4674" s="91">
        <v>1</v>
      </c>
      <c r="S4674" s="9" t="s">
        <v>4983</v>
      </c>
      <c r="T4674" s="9" t="s">
        <v>32</v>
      </c>
      <c r="U4674" s="9">
        <v>11002</v>
      </c>
      <c r="V4674" s="9">
        <v>11002</v>
      </c>
      <c r="W4674" s="9"/>
      <c r="X4674" s="10" t="s">
        <v>5016</v>
      </c>
      <c r="Y4674" s="9" t="s">
        <v>4994</v>
      </c>
      <c r="Z4674" s="9" t="s">
        <v>4994</v>
      </c>
      <c r="AA4674" s="9" t="s">
        <v>5732</v>
      </c>
      <c r="AB4674" s="10" t="s">
        <v>5040</v>
      </c>
      <c r="AC4674" s="9" t="s">
        <v>4999</v>
      </c>
      <c r="AD4674" s="29"/>
      <c r="AE4674" s="20" t="str">
        <f>VLOOKUP(E4674,'FILIAIS PETZ'!A:Q,17,0)</f>
        <v>SP3</v>
      </c>
      <c r="AF4674" s="20" t="str">
        <f>VLOOKUP(E4674,'FILIAIS PETZ'!A:Q,3,0)</f>
        <v>FELICIO</v>
      </c>
      <c r="AG4674" s="20" t="str">
        <f>VLOOKUP(E4674,'FILIAIS PETZ'!A:Q,2,0)</f>
        <v>R3</v>
      </c>
      <c r="AH4674" s="77">
        <v>2330</v>
      </c>
      <c r="AI4674" s="16" t="s">
        <v>8965</v>
      </c>
      <c r="AJ4674" s="45"/>
      <c r="AK4674" s="44"/>
    </row>
    <row r="4675" spans="1:37" s="14" customFormat="1" ht="15" customHeight="1" thickBot="1" x14ac:dyDescent="0.25">
      <c r="A4675" s="84" t="str">
        <f t="shared" si="309"/>
        <v>PREVENTIVA</v>
      </c>
      <c r="B4675" s="18">
        <f>VLOOKUP(C4675,FORNECEDORES!D:E,2,0)</f>
        <v>4722</v>
      </c>
      <c r="C4675" s="19" t="str">
        <f>VLOOKUP(D4675,FORNECEDORES!A:D,4,0)</f>
        <v>08.100.057/0001-74</v>
      </c>
      <c r="D4675" s="13" t="s">
        <v>6219</v>
      </c>
      <c r="E4675" s="20" t="str">
        <f t="shared" si="304"/>
        <v>04 0017</v>
      </c>
      <c r="F4675" s="28" t="s">
        <v>8713</v>
      </c>
      <c r="G4675" s="21" t="str">
        <f>VLOOKUP(E4675,'FILIAIS PETZ'!A:E,5,0)</f>
        <v>PETZ CARREFOUR SAO CAETANO</v>
      </c>
      <c r="H4675" s="20" t="str">
        <f>VLOOKUP(E4675,'FILIAIS PETZ'!A:D,4,0)</f>
        <v>SCSU-SP</v>
      </c>
      <c r="I4675" s="46">
        <v>45505</v>
      </c>
      <c r="J4675" s="9" t="s">
        <v>4980</v>
      </c>
      <c r="K4675" s="84" t="s">
        <v>5858</v>
      </c>
      <c r="L4675" s="83" t="s">
        <v>12197</v>
      </c>
      <c r="M4675" s="46">
        <v>45516</v>
      </c>
      <c r="N4675" s="46">
        <v>45546</v>
      </c>
      <c r="O4675" s="46">
        <v>45527</v>
      </c>
      <c r="P4675" s="91" t="s">
        <v>4998</v>
      </c>
      <c r="Q4675" s="84">
        <v>3</v>
      </c>
      <c r="R4675" s="91">
        <v>1</v>
      </c>
      <c r="S4675" s="9" t="s">
        <v>4983</v>
      </c>
      <c r="T4675" s="9" t="s">
        <v>32</v>
      </c>
      <c r="U4675" s="9">
        <v>11002</v>
      </c>
      <c r="V4675" s="9">
        <v>11002</v>
      </c>
      <c r="W4675" s="9"/>
      <c r="X4675" s="10" t="s">
        <v>5016</v>
      </c>
      <c r="Y4675" s="9" t="s">
        <v>4994</v>
      </c>
      <c r="Z4675" s="9" t="s">
        <v>4994</v>
      </c>
      <c r="AA4675" s="9" t="s">
        <v>5732</v>
      </c>
      <c r="AB4675" s="10" t="s">
        <v>5040</v>
      </c>
      <c r="AC4675" s="9" t="s">
        <v>4999</v>
      </c>
      <c r="AD4675" s="29"/>
      <c r="AE4675" s="20" t="str">
        <f>VLOOKUP(E4675,'FILIAIS PETZ'!A:Q,17,0)</f>
        <v>SP3</v>
      </c>
      <c r="AF4675" s="20" t="str">
        <f>VLOOKUP(E4675,'FILIAIS PETZ'!A:Q,3,0)</f>
        <v>FELICIO</v>
      </c>
      <c r="AG4675" s="20" t="str">
        <f>VLOOKUP(E4675,'FILIAIS PETZ'!A:Q,2,0)</f>
        <v>R3</v>
      </c>
      <c r="AH4675" s="77">
        <v>2330</v>
      </c>
      <c r="AI4675" s="16" t="s">
        <v>8965</v>
      </c>
      <c r="AJ4675" s="45"/>
      <c r="AK4675" s="44"/>
    </row>
    <row r="4676" spans="1:37" s="14" customFormat="1" ht="15" customHeight="1" thickBot="1" x14ac:dyDescent="0.25">
      <c r="A4676" s="84" t="str">
        <f t="shared" si="309"/>
        <v>PREVENTIVA</v>
      </c>
      <c r="B4676" s="18">
        <f>VLOOKUP(C4676,FORNECEDORES!D:E,2,0)</f>
        <v>4722</v>
      </c>
      <c r="C4676" s="19" t="str">
        <f>VLOOKUP(D4676,FORNECEDORES!A:D,4,0)</f>
        <v>08.100.057/0001-74</v>
      </c>
      <c r="D4676" s="13" t="s">
        <v>6219</v>
      </c>
      <c r="E4676" s="20" t="str">
        <f t="shared" si="304"/>
        <v>04 0024</v>
      </c>
      <c r="F4676" s="28" t="s">
        <v>8626</v>
      </c>
      <c r="G4676" s="21" t="str">
        <f>VLOOKUP(E4676,'FILIAIS PETZ'!A:E,5,0)</f>
        <v>PETZ DIADEMA</v>
      </c>
      <c r="H4676" s="20" t="str">
        <f>VLOOKUP(E4676,'FILIAIS PETZ'!A:D,4,0)</f>
        <v>DDMA-SP</v>
      </c>
      <c r="I4676" s="46">
        <v>45505</v>
      </c>
      <c r="J4676" s="9" t="s">
        <v>4980</v>
      </c>
      <c r="K4676" s="84" t="s">
        <v>5858</v>
      </c>
      <c r="L4676" s="83" t="s">
        <v>12194</v>
      </c>
      <c r="M4676" s="46">
        <v>45516</v>
      </c>
      <c r="N4676" s="46">
        <v>45546</v>
      </c>
      <c r="O4676" s="46">
        <v>45527</v>
      </c>
      <c r="P4676" s="91" t="s">
        <v>4998</v>
      </c>
      <c r="Q4676" s="84">
        <v>3</v>
      </c>
      <c r="R4676" s="91">
        <v>1</v>
      </c>
      <c r="S4676" s="9" t="s">
        <v>4983</v>
      </c>
      <c r="T4676" s="9" t="s">
        <v>32</v>
      </c>
      <c r="U4676" s="9">
        <v>11002</v>
      </c>
      <c r="V4676" s="9">
        <v>11002</v>
      </c>
      <c r="W4676" s="9"/>
      <c r="X4676" s="10" t="s">
        <v>5016</v>
      </c>
      <c r="Y4676" s="9" t="s">
        <v>4994</v>
      </c>
      <c r="Z4676" s="9" t="s">
        <v>4994</v>
      </c>
      <c r="AA4676" s="9" t="s">
        <v>5732</v>
      </c>
      <c r="AB4676" s="10" t="s">
        <v>5040</v>
      </c>
      <c r="AC4676" s="9" t="s">
        <v>4999</v>
      </c>
      <c r="AD4676" s="29"/>
      <c r="AE4676" s="20" t="str">
        <f>VLOOKUP(E4676,'FILIAIS PETZ'!A:Q,17,0)</f>
        <v>SP3</v>
      </c>
      <c r="AF4676" s="20" t="str">
        <f>VLOOKUP(E4676,'FILIAIS PETZ'!A:Q,3,0)</f>
        <v>FELICIO</v>
      </c>
      <c r="AG4676" s="20" t="str">
        <f>VLOOKUP(E4676,'FILIAIS PETZ'!A:Q,2,0)</f>
        <v>R3</v>
      </c>
      <c r="AH4676" s="77">
        <v>2330</v>
      </c>
      <c r="AI4676" s="16" t="s">
        <v>8965</v>
      </c>
      <c r="AJ4676" s="45"/>
      <c r="AK4676" s="44"/>
    </row>
    <row r="4677" spans="1:37" s="14" customFormat="1" ht="15" customHeight="1" thickBot="1" x14ac:dyDescent="0.25">
      <c r="A4677" s="84" t="str">
        <f t="shared" si="309"/>
        <v>PREVENTIVA</v>
      </c>
      <c r="B4677" s="18">
        <f>VLOOKUP(C4677,FORNECEDORES!D:E,2,0)</f>
        <v>4722</v>
      </c>
      <c r="C4677" s="19" t="str">
        <f>VLOOKUP(D4677,FORNECEDORES!A:D,4,0)</f>
        <v>08.100.057/0001-74</v>
      </c>
      <c r="D4677" s="13" t="s">
        <v>6219</v>
      </c>
      <c r="E4677" s="20" t="str">
        <f t="shared" si="304"/>
        <v>04 0044</v>
      </c>
      <c r="F4677" s="28" t="s">
        <v>8974</v>
      </c>
      <c r="G4677" s="21" t="str">
        <f>VLOOKUP(E4677,'FILIAIS PETZ'!A:E,5,0)</f>
        <v>PETZ SANTO ANDRE</v>
      </c>
      <c r="H4677" s="20" t="str">
        <f>VLOOKUP(E4677,'FILIAIS PETZ'!A:D,4,0)</f>
        <v>STAD-SP</v>
      </c>
      <c r="I4677" s="46">
        <v>45505</v>
      </c>
      <c r="J4677" s="9" t="s">
        <v>4980</v>
      </c>
      <c r="K4677" s="84" t="s">
        <v>5858</v>
      </c>
      <c r="L4677" s="83" t="s">
        <v>12198</v>
      </c>
      <c r="M4677" s="46">
        <v>45516</v>
      </c>
      <c r="N4677" s="46">
        <v>45546</v>
      </c>
      <c r="O4677" s="46">
        <v>45527</v>
      </c>
      <c r="P4677" s="91" t="s">
        <v>4998</v>
      </c>
      <c r="Q4677" s="84">
        <v>3</v>
      </c>
      <c r="R4677" s="91">
        <v>1</v>
      </c>
      <c r="S4677" s="9" t="s">
        <v>4983</v>
      </c>
      <c r="T4677" s="9" t="s">
        <v>32</v>
      </c>
      <c r="U4677" s="9">
        <v>11002</v>
      </c>
      <c r="V4677" s="9">
        <v>11002</v>
      </c>
      <c r="W4677" s="9"/>
      <c r="X4677" s="10" t="s">
        <v>5016</v>
      </c>
      <c r="Y4677" s="9" t="s">
        <v>4994</v>
      </c>
      <c r="Z4677" s="9" t="s">
        <v>4994</v>
      </c>
      <c r="AA4677" s="9" t="s">
        <v>5732</v>
      </c>
      <c r="AB4677" s="10" t="s">
        <v>5040</v>
      </c>
      <c r="AC4677" s="9" t="s">
        <v>4999</v>
      </c>
      <c r="AD4677" s="29"/>
      <c r="AE4677" s="20" t="str">
        <f>VLOOKUP(E4677,'FILIAIS PETZ'!A:Q,17,0)</f>
        <v>SP3</v>
      </c>
      <c r="AF4677" s="20" t="str">
        <f>VLOOKUP(E4677,'FILIAIS PETZ'!A:Q,3,0)</f>
        <v>FELICIO</v>
      </c>
      <c r="AG4677" s="20" t="str">
        <f>VLOOKUP(E4677,'FILIAIS PETZ'!A:Q,2,0)</f>
        <v>R3</v>
      </c>
      <c r="AH4677" s="77">
        <v>2330</v>
      </c>
      <c r="AI4677" s="16" t="s">
        <v>8965</v>
      </c>
      <c r="AJ4677" s="45"/>
      <c r="AK4677" s="44"/>
    </row>
    <row r="4678" spans="1:37" s="14" customFormat="1" ht="15" customHeight="1" thickBot="1" x14ac:dyDescent="0.25">
      <c r="A4678" s="84" t="str">
        <f t="shared" si="309"/>
        <v>PREVENTIVA</v>
      </c>
      <c r="B4678" s="18">
        <f>VLOOKUP(C4678,FORNECEDORES!D:E,2,0)</f>
        <v>4722</v>
      </c>
      <c r="C4678" s="19" t="str">
        <f>VLOOKUP(D4678,FORNECEDORES!A:D,4,0)</f>
        <v>08.100.057/0001-74</v>
      </c>
      <c r="D4678" s="13" t="s">
        <v>6219</v>
      </c>
      <c r="E4678" s="20" t="str">
        <f t="shared" si="304"/>
        <v>04 0068</v>
      </c>
      <c r="F4678" s="28" t="s">
        <v>8958</v>
      </c>
      <c r="G4678" s="21" t="str">
        <f>VLOOKUP(E4678,'FILIAIS PETZ'!A:E,5,0)</f>
        <v>PETZ PEREIRA BARRETO</v>
      </c>
      <c r="H4678" s="20" t="str">
        <f>VLOOKUP(E4678,'FILIAIS PETZ'!A:D,4,0)</f>
        <v>PBAR-SP</v>
      </c>
      <c r="I4678" s="46">
        <v>45505</v>
      </c>
      <c r="J4678" s="9" t="s">
        <v>4980</v>
      </c>
      <c r="K4678" s="84" t="s">
        <v>5858</v>
      </c>
      <c r="L4678" s="83" t="s">
        <v>12199</v>
      </c>
      <c r="M4678" s="46">
        <v>45516</v>
      </c>
      <c r="N4678" s="46">
        <v>45546</v>
      </c>
      <c r="O4678" s="46">
        <v>45527</v>
      </c>
      <c r="P4678" s="91" t="s">
        <v>4998</v>
      </c>
      <c r="Q4678" s="84">
        <v>3</v>
      </c>
      <c r="R4678" s="91">
        <v>1</v>
      </c>
      <c r="S4678" s="9" t="s">
        <v>4983</v>
      </c>
      <c r="T4678" s="9" t="s">
        <v>32</v>
      </c>
      <c r="U4678" s="9">
        <v>11002</v>
      </c>
      <c r="V4678" s="9">
        <v>11002</v>
      </c>
      <c r="W4678" s="9"/>
      <c r="X4678" s="10" t="s">
        <v>5016</v>
      </c>
      <c r="Y4678" s="9" t="s">
        <v>4994</v>
      </c>
      <c r="Z4678" s="9" t="s">
        <v>4994</v>
      </c>
      <c r="AA4678" s="9" t="s">
        <v>5732</v>
      </c>
      <c r="AB4678" s="10" t="s">
        <v>5040</v>
      </c>
      <c r="AC4678" s="9" t="s">
        <v>4999</v>
      </c>
      <c r="AD4678" s="29"/>
      <c r="AE4678" s="20" t="str">
        <f>VLOOKUP(E4678,'FILIAIS PETZ'!A:Q,17,0)</f>
        <v>SP3</v>
      </c>
      <c r="AF4678" s="20" t="str">
        <f>VLOOKUP(E4678,'FILIAIS PETZ'!A:Q,3,0)</f>
        <v>FELICIO</v>
      </c>
      <c r="AG4678" s="20" t="str">
        <f>VLOOKUP(E4678,'FILIAIS PETZ'!A:Q,2,0)</f>
        <v>R3</v>
      </c>
      <c r="AH4678" s="77">
        <v>2330</v>
      </c>
      <c r="AI4678" s="16" t="s">
        <v>8965</v>
      </c>
      <c r="AJ4678" s="45"/>
      <c r="AK4678" s="44"/>
    </row>
    <row r="4679" spans="1:37" s="14" customFormat="1" ht="15" customHeight="1" thickBot="1" x14ac:dyDescent="0.25">
      <c r="A4679" s="84" t="str">
        <f t="shared" si="309"/>
        <v>PREVENTIVA</v>
      </c>
      <c r="B4679" s="18">
        <f>VLOOKUP(C4679,FORNECEDORES!D:E,2,0)</f>
        <v>4722</v>
      </c>
      <c r="C4679" s="19" t="str">
        <f>VLOOKUP(D4679,FORNECEDORES!A:D,4,0)</f>
        <v>08.100.057/0001-74</v>
      </c>
      <c r="D4679" s="13" t="s">
        <v>6219</v>
      </c>
      <c r="E4679" s="20" t="str">
        <f t="shared" si="304"/>
        <v>04 0116</v>
      </c>
      <c r="F4679" s="28" t="s">
        <v>8970</v>
      </c>
      <c r="G4679" s="21" t="str">
        <f>VLOOKUP(E4679,'FILIAIS PETZ'!A:E,5,0)</f>
        <v>PETZ SANTO ANDRE DOM PEDRO</v>
      </c>
      <c r="H4679" s="20" t="str">
        <f>VLOOKUP(E4679,'FILIAIS PETZ'!A:D,4,0)</f>
        <v>SADP-SP</v>
      </c>
      <c r="I4679" s="46">
        <v>45505</v>
      </c>
      <c r="J4679" s="9" t="s">
        <v>4980</v>
      </c>
      <c r="K4679" s="84" t="s">
        <v>5858</v>
      </c>
      <c r="L4679" s="83" t="s">
        <v>12201</v>
      </c>
      <c r="M4679" s="46">
        <v>45517</v>
      </c>
      <c r="N4679" s="46">
        <v>45546</v>
      </c>
      <c r="O4679" s="46">
        <v>45527</v>
      </c>
      <c r="P4679" s="91" t="s">
        <v>4998</v>
      </c>
      <c r="Q4679" s="84">
        <v>3</v>
      </c>
      <c r="R4679" s="91">
        <v>1</v>
      </c>
      <c r="S4679" s="9" t="s">
        <v>4983</v>
      </c>
      <c r="T4679" s="9" t="s">
        <v>32</v>
      </c>
      <c r="U4679" s="9">
        <v>11002</v>
      </c>
      <c r="V4679" s="9">
        <v>11002</v>
      </c>
      <c r="W4679" s="9"/>
      <c r="X4679" s="10" t="s">
        <v>5016</v>
      </c>
      <c r="Y4679" s="9" t="s">
        <v>4994</v>
      </c>
      <c r="Z4679" s="9" t="s">
        <v>4994</v>
      </c>
      <c r="AA4679" s="9" t="s">
        <v>5732</v>
      </c>
      <c r="AB4679" s="10" t="s">
        <v>5040</v>
      </c>
      <c r="AC4679" s="9" t="s">
        <v>4999</v>
      </c>
      <c r="AD4679" s="29"/>
      <c r="AE4679" s="20" t="str">
        <f>VLOOKUP(E4679,'FILIAIS PETZ'!A:Q,17,0)</f>
        <v>SP3</v>
      </c>
      <c r="AF4679" s="20" t="str">
        <f>VLOOKUP(E4679,'FILIAIS PETZ'!A:Q,3,0)</f>
        <v>FELICIO</v>
      </c>
      <c r="AG4679" s="20" t="str">
        <f>VLOOKUP(E4679,'FILIAIS PETZ'!A:Q,2,0)</f>
        <v>R3</v>
      </c>
      <c r="AH4679" s="77">
        <v>2330</v>
      </c>
      <c r="AI4679" s="16" t="s">
        <v>8965</v>
      </c>
      <c r="AJ4679" s="45"/>
      <c r="AK4679" s="44"/>
    </row>
    <row r="4680" spans="1:37" s="14" customFormat="1" ht="15" customHeight="1" thickBot="1" x14ac:dyDescent="0.25">
      <c r="A4680" s="84" t="str">
        <f t="shared" si="309"/>
        <v>PREVENTIVA</v>
      </c>
      <c r="B4680" s="18">
        <f>VLOOKUP(C4680,FORNECEDORES!D:E,2,0)</f>
        <v>4722</v>
      </c>
      <c r="C4680" s="19" t="str">
        <f>VLOOKUP(D4680,FORNECEDORES!A:D,4,0)</f>
        <v>08.100.057/0001-74</v>
      </c>
      <c r="D4680" s="13" t="s">
        <v>6219</v>
      </c>
      <c r="E4680" s="20" t="str">
        <f t="shared" si="304"/>
        <v>04 0138</v>
      </c>
      <c r="F4680" s="28" t="s">
        <v>8627</v>
      </c>
      <c r="G4680" s="21" t="str">
        <f>VLOOKUP(E4680,'FILIAIS PETZ'!A:E,5,0)</f>
        <v>PETZ JOÃO FIRMINO</v>
      </c>
      <c r="H4680" s="20" t="str">
        <f>VLOOKUP(E4680,'FILIAIS PETZ'!A:D,4,0)</f>
        <v>JFIR-SP</v>
      </c>
      <c r="I4680" s="46">
        <v>45505</v>
      </c>
      <c r="J4680" s="9" t="s">
        <v>4980</v>
      </c>
      <c r="K4680" s="84" t="s">
        <v>5858</v>
      </c>
      <c r="L4680" s="83" t="s">
        <v>12195</v>
      </c>
      <c r="M4680" s="46">
        <v>45516</v>
      </c>
      <c r="N4680" s="46">
        <v>45546</v>
      </c>
      <c r="O4680" s="46">
        <v>45527</v>
      </c>
      <c r="P4680" s="91" t="s">
        <v>4998</v>
      </c>
      <c r="Q4680" s="84">
        <v>3</v>
      </c>
      <c r="R4680" s="91">
        <v>1</v>
      </c>
      <c r="S4680" s="9" t="s">
        <v>4983</v>
      </c>
      <c r="T4680" s="9" t="s">
        <v>32</v>
      </c>
      <c r="U4680" s="9">
        <v>11002</v>
      </c>
      <c r="V4680" s="9">
        <v>11002</v>
      </c>
      <c r="W4680" s="9"/>
      <c r="X4680" s="10" t="s">
        <v>5016</v>
      </c>
      <c r="Y4680" s="9" t="s">
        <v>4994</v>
      </c>
      <c r="Z4680" s="9" t="s">
        <v>4994</v>
      </c>
      <c r="AA4680" s="9" t="s">
        <v>5732</v>
      </c>
      <c r="AB4680" s="10" t="s">
        <v>5040</v>
      </c>
      <c r="AC4680" s="9" t="s">
        <v>4999</v>
      </c>
      <c r="AD4680" s="29"/>
      <c r="AE4680" s="20" t="str">
        <f>VLOOKUP(E4680,'FILIAIS PETZ'!A:Q,17,0)</f>
        <v>SP3</v>
      </c>
      <c r="AF4680" s="20" t="str">
        <f>VLOOKUP(E4680,'FILIAIS PETZ'!A:Q,3,0)</f>
        <v>FELICIO</v>
      </c>
      <c r="AG4680" s="20" t="str">
        <f>VLOOKUP(E4680,'FILIAIS PETZ'!A:Q,2,0)</f>
        <v>R3</v>
      </c>
      <c r="AH4680" s="77">
        <v>2330</v>
      </c>
      <c r="AI4680" s="16" t="s">
        <v>8965</v>
      </c>
      <c r="AJ4680" s="45"/>
      <c r="AK4680" s="44"/>
    </row>
    <row r="4681" spans="1:37" s="14" customFormat="1" ht="15" customHeight="1" thickBot="1" x14ac:dyDescent="0.25">
      <c r="A4681" s="84" t="str">
        <f t="shared" si="309"/>
        <v>PREVENTIVA</v>
      </c>
      <c r="B4681" s="18">
        <f>VLOOKUP(C4681,FORNECEDORES!D:E,2,0)</f>
        <v>4722</v>
      </c>
      <c r="C4681" s="19" t="str">
        <f>VLOOKUP(D4681,FORNECEDORES!A:D,4,0)</f>
        <v>08.100.057/0001-74</v>
      </c>
      <c r="D4681" s="13" t="s">
        <v>6219</v>
      </c>
      <c r="E4681" s="20" t="str">
        <f t="shared" si="304"/>
        <v>04 0181</v>
      </c>
      <c r="F4681" s="28" t="s">
        <v>8969</v>
      </c>
      <c r="G4681" s="21" t="str">
        <f>VLOOKUP(E4681,'FILIAIS PETZ'!A:E,5,0)</f>
        <v>PETZ MAUA SHOPPING</v>
      </c>
      <c r="H4681" s="20" t="str">
        <f>VLOOKUP(E4681,'FILIAIS PETZ'!A:D,4,0)</f>
        <v>MAUA-SP</v>
      </c>
      <c r="I4681" s="46">
        <v>45505</v>
      </c>
      <c r="J4681" s="9" t="s">
        <v>4980</v>
      </c>
      <c r="K4681" s="84" t="s">
        <v>5858</v>
      </c>
      <c r="L4681" s="83" t="s">
        <v>12196</v>
      </c>
      <c r="M4681" s="46">
        <v>45516</v>
      </c>
      <c r="N4681" s="46">
        <v>45546</v>
      </c>
      <c r="O4681" s="46">
        <v>45527</v>
      </c>
      <c r="P4681" s="91" t="s">
        <v>4998</v>
      </c>
      <c r="Q4681" s="84">
        <v>3</v>
      </c>
      <c r="R4681" s="91">
        <v>1</v>
      </c>
      <c r="S4681" s="9" t="s">
        <v>4983</v>
      </c>
      <c r="T4681" s="9" t="s">
        <v>32</v>
      </c>
      <c r="U4681" s="9">
        <v>11002</v>
      </c>
      <c r="V4681" s="9">
        <v>11002</v>
      </c>
      <c r="W4681" s="9"/>
      <c r="X4681" s="10" t="s">
        <v>5016</v>
      </c>
      <c r="Y4681" s="9" t="s">
        <v>4994</v>
      </c>
      <c r="Z4681" s="9" t="s">
        <v>4994</v>
      </c>
      <c r="AA4681" s="9" t="s">
        <v>5732</v>
      </c>
      <c r="AB4681" s="10" t="s">
        <v>5040</v>
      </c>
      <c r="AC4681" s="9" t="s">
        <v>4999</v>
      </c>
      <c r="AD4681" s="29"/>
      <c r="AE4681" s="20" t="str">
        <f>VLOOKUP(E4681,'FILIAIS PETZ'!A:Q,17,0)</f>
        <v>SP3</v>
      </c>
      <c r="AF4681" s="20" t="str">
        <f>VLOOKUP(E4681,'FILIAIS PETZ'!A:Q,3,0)</f>
        <v>FELICIO</v>
      </c>
      <c r="AG4681" s="20" t="str">
        <f>VLOOKUP(E4681,'FILIAIS PETZ'!A:Q,2,0)</f>
        <v>R3</v>
      </c>
      <c r="AH4681" s="77">
        <v>2330</v>
      </c>
      <c r="AI4681" s="16" t="s">
        <v>8965</v>
      </c>
      <c r="AJ4681" s="45"/>
      <c r="AK4681" s="44"/>
    </row>
    <row r="4682" spans="1:37" s="14" customFormat="1" ht="15" customHeight="1" thickBot="1" x14ac:dyDescent="0.25">
      <c r="A4682" s="84" t="str">
        <f t="shared" si="309"/>
        <v>PREVENTIVA</v>
      </c>
      <c r="B4682" s="18">
        <f>VLOOKUP(C4682,FORNECEDORES!D:E,2,0)</f>
        <v>4722</v>
      </c>
      <c r="C4682" s="19" t="str">
        <f>VLOOKUP(D4682,FORNECEDORES!A:D,4,0)</f>
        <v>08.100.057/0001-74</v>
      </c>
      <c r="D4682" s="13" t="s">
        <v>6219</v>
      </c>
      <c r="E4682" s="20" t="str">
        <f t="shared" si="304"/>
        <v>04 0243</v>
      </c>
      <c r="F4682" s="28" t="s">
        <v>8973</v>
      </c>
      <c r="G4682" s="21" t="str">
        <f>VLOOKUP(E4682,'FILIAIS PETZ'!A:E,5,0)</f>
        <v>PETZ SHOPPING GOLDEN SQUARE</v>
      </c>
      <c r="H4682" s="20" t="str">
        <f>VLOOKUP(E4682,'FILIAIS PETZ'!A:D,4,0)</f>
        <v>SGSQ-SP</v>
      </c>
      <c r="I4682" s="46">
        <v>45505</v>
      </c>
      <c r="J4682" s="9" t="s">
        <v>4980</v>
      </c>
      <c r="K4682" s="84" t="s">
        <v>5858</v>
      </c>
      <c r="L4682" s="83" t="s">
        <v>12193</v>
      </c>
      <c r="M4682" s="46">
        <v>45516</v>
      </c>
      <c r="N4682" s="46">
        <v>45546</v>
      </c>
      <c r="O4682" s="46">
        <v>45527</v>
      </c>
      <c r="P4682" s="91" t="s">
        <v>4998</v>
      </c>
      <c r="Q4682" s="84">
        <v>3</v>
      </c>
      <c r="R4682" s="91">
        <v>1</v>
      </c>
      <c r="S4682" s="9" t="s">
        <v>4983</v>
      </c>
      <c r="T4682" s="9" t="s">
        <v>32</v>
      </c>
      <c r="U4682" s="9">
        <v>11002</v>
      </c>
      <c r="V4682" s="9">
        <v>11002</v>
      </c>
      <c r="W4682" s="9"/>
      <c r="X4682" s="10" t="s">
        <v>5016</v>
      </c>
      <c r="Y4682" s="9" t="s">
        <v>4994</v>
      </c>
      <c r="Z4682" s="9" t="s">
        <v>4994</v>
      </c>
      <c r="AA4682" s="9" t="s">
        <v>5732</v>
      </c>
      <c r="AB4682" s="10" t="s">
        <v>5040</v>
      </c>
      <c r="AC4682" s="9" t="s">
        <v>4999</v>
      </c>
      <c r="AD4682" s="29"/>
      <c r="AE4682" s="20" t="str">
        <f>VLOOKUP(E4682,'FILIAIS PETZ'!A:Q,17,0)</f>
        <v>SP3</v>
      </c>
      <c r="AF4682" s="20" t="str">
        <f>VLOOKUP(E4682,'FILIAIS PETZ'!A:Q,3,0)</f>
        <v>FELICIO</v>
      </c>
      <c r="AG4682" s="20" t="str">
        <f>VLOOKUP(E4682,'FILIAIS PETZ'!A:Q,2,0)</f>
        <v>R3</v>
      </c>
      <c r="AH4682" s="77">
        <v>2330</v>
      </c>
      <c r="AI4682" s="16" t="s">
        <v>8965</v>
      </c>
      <c r="AJ4682" s="45"/>
      <c r="AK4682" s="44"/>
    </row>
    <row r="4683" spans="1:37" s="14" customFormat="1" ht="15" customHeight="1" thickBot="1" x14ac:dyDescent="0.25">
      <c r="A4683" s="84" t="str">
        <f t="shared" si="309"/>
        <v>PREVENTIVA</v>
      </c>
      <c r="B4683" s="18">
        <f>VLOOKUP(C4683,FORNECEDORES!D:E,2,0)</f>
        <v>4722</v>
      </c>
      <c r="C4683" s="19" t="str">
        <f>VLOOKUP(D4683,FORNECEDORES!A:D,4,0)</f>
        <v>08.100.057/0001-74</v>
      </c>
      <c r="D4683" s="13" t="s">
        <v>6219</v>
      </c>
      <c r="E4683" s="20" t="str">
        <f t="shared" si="304"/>
        <v>04 0247</v>
      </c>
      <c r="F4683" s="28" t="s">
        <v>8967</v>
      </c>
      <c r="G4683" s="21" t="str">
        <f>VLOOKUP(E4683,'FILIAIS PETZ'!A:E,5,0)</f>
        <v>PETZ AV GOIÁS</v>
      </c>
      <c r="H4683" s="20" t="str">
        <f>VLOOKUP(E4683,'FILIAIS PETZ'!A:D,4,0)</f>
        <v>AVGO-SP</v>
      </c>
      <c r="I4683" s="46">
        <v>45505</v>
      </c>
      <c r="J4683" s="9" t="s">
        <v>4980</v>
      </c>
      <c r="K4683" s="84" t="s">
        <v>5858</v>
      </c>
      <c r="L4683" s="83" t="s">
        <v>12191</v>
      </c>
      <c r="M4683" s="46">
        <v>45516</v>
      </c>
      <c r="N4683" s="46">
        <v>45546</v>
      </c>
      <c r="O4683" s="46">
        <v>45527</v>
      </c>
      <c r="P4683" s="91" t="s">
        <v>4998</v>
      </c>
      <c r="Q4683" s="84">
        <v>3</v>
      </c>
      <c r="R4683" s="91">
        <v>1</v>
      </c>
      <c r="S4683" s="9" t="s">
        <v>4983</v>
      </c>
      <c r="T4683" s="9" t="s">
        <v>32</v>
      </c>
      <c r="U4683" s="9">
        <v>11002</v>
      </c>
      <c r="V4683" s="9">
        <v>11002</v>
      </c>
      <c r="W4683" s="9"/>
      <c r="X4683" s="10" t="s">
        <v>5016</v>
      </c>
      <c r="Y4683" s="9" t="s">
        <v>4994</v>
      </c>
      <c r="Z4683" s="9" t="s">
        <v>4994</v>
      </c>
      <c r="AA4683" s="9" t="s">
        <v>5732</v>
      </c>
      <c r="AB4683" s="10" t="s">
        <v>5040</v>
      </c>
      <c r="AC4683" s="9" t="s">
        <v>4999</v>
      </c>
      <c r="AD4683" s="29"/>
      <c r="AE4683" s="20" t="str">
        <f>VLOOKUP(E4683,'FILIAIS PETZ'!A:Q,17,0)</f>
        <v>SP3</v>
      </c>
      <c r="AF4683" s="20" t="str">
        <f>VLOOKUP(E4683,'FILIAIS PETZ'!A:Q,3,0)</f>
        <v>FELICIO</v>
      </c>
      <c r="AG4683" s="20" t="str">
        <f>VLOOKUP(E4683,'FILIAIS PETZ'!A:Q,2,0)</f>
        <v>R3</v>
      </c>
      <c r="AH4683" s="77">
        <v>2330</v>
      </c>
      <c r="AI4683" s="16" t="s">
        <v>8965</v>
      </c>
      <c r="AJ4683" s="45"/>
      <c r="AK4683" s="44"/>
    </row>
    <row r="4684" spans="1:37" s="14" customFormat="1" ht="15" customHeight="1" thickBot="1" x14ac:dyDescent="0.25">
      <c r="A4684" s="9" t="s">
        <v>4980</v>
      </c>
      <c r="B4684" s="18" t="e">
        <f>VLOOKUP(C4684,FORNECEDORES!D:E,2,0)</f>
        <v>#N/A</v>
      </c>
      <c r="C4684" s="19" t="e">
        <f>VLOOKUP(D4684,FORNECEDORES!A:D,4,0)</f>
        <v>#N/A</v>
      </c>
      <c r="D4684" s="13" t="s">
        <v>10526</v>
      </c>
      <c r="E4684" s="20" t="str">
        <f t="shared" si="304"/>
        <v>04 0010</v>
      </c>
      <c r="F4684" s="28" t="s">
        <v>8983</v>
      </c>
      <c r="G4684" s="21" t="str">
        <f>VLOOKUP(E4684,'FILIAIS PETZ'!A:E,5,0)</f>
        <v>PETZ SANTA CECILIA</v>
      </c>
      <c r="H4684" s="20" t="str">
        <f>VLOOKUP(E4684,'FILIAIS PETZ'!A:D,4,0)</f>
        <v>STCE-SP</v>
      </c>
      <c r="I4684" s="46">
        <v>45413</v>
      </c>
      <c r="J4684" s="9" t="s">
        <v>4980</v>
      </c>
      <c r="K4684" s="84" t="s">
        <v>9035</v>
      </c>
      <c r="L4684" s="83" t="s">
        <v>10248</v>
      </c>
      <c r="M4684" s="46">
        <v>45414</v>
      </c>
      <c r="N4684" s="46">
        <v>45455</v>
      </c>
      <c r="O4684" s="46">
        <v>45435</v>
      </c>
      <c r="P4684" s="91" t="s">
        <v>4998</v>
      </c>
      <c r="Q4684" s="84">
        <v>3</v>
      </c>
      <c r="R4684" s="91">
        <v>1</v>
      </c>
      <c r="S4684" s="9" t="s">
        <v>4983</v>
      </c>
      <c r="T4684" s="9" t="s">
        <v>32</v>
      </c>
      <c r="U4684" s="9">
        <v>11002</v>
      </c>
      <c r="V4684" s="9">
        <v>11002</v>
      </c>
      <c r="W4684" s="9"/>
      <c r="X4684" s="10" t="s">
        <v>5016</v>
      </c>
      <c r="Y4684" s="10" t="s">
        <v>4994</v>
      </c>
      <c r="Z4684" s="9" t="s">
        <v>4994</v>
      </c>
      <c r="AA4684" s="9" t="s">
        <v>5732</v>
      </c>
      <c r="AB4684" s="9" t="s">
        <v>5005</v>
      </c>
      <c r="AC4684" s="9" t="s">
        <v>4999</v>
      </c>
      <c r="AD4684" s="29"/>
      <c r="AE4684" s="20" t="str">
        <f>VLOOKUP(E4684,'FILIAIS PETZ'!A:Q,17,0)</f>
        <v>SP2</v>
      </c>
      <c r="AF4684" s="20" t="str">
        <f>VLOOKUP(E4684,'FILIAIS PETZ'!A:Q,3,0)</f>
        <v>FELICIO</v>
      </c>
      <c r="AG4684" s="20" t="str">
        <f>VLOOKUP(E4684,'FILIAIS PETZ'!A:Q,2,0)</f>
        <v>R3</v>
      </c>
      <c r="AH4684" s="78">
        <v>2368.1999999999998</v>
      </c>
      <c r="AI4684" s="16" t="s">
        <v>10527</v>
      </c>
      <c r="AJ4684" s="45"/>
      <c r="AK4684" s="44"/>
    </row>
    <row r="4685" spans="1:37" s="14" customFormat="1" ht="15" customHeight="1" thickBot="1" x14ac:dyDescent="0.25">
      <c r="A4685" s="9" t="s">
        <v>4980</v>
      </c>
      <c r="B4685" s="18" t="e">
        <f>VLOOKUP(C4685,FORNECEDORES!D:E,2,0)</f>
        <v>#N/A</v>
      </c>
      <c r="C4685" s="19" t="e">
        <f>VLOOKUP(D4685,FORNECEDORES!A:D,4,0)</f>
        <v>#N/A</v>
      </c>
      <c r="D4685" s="13" t="s">
        <v>10526</v>
      </c>
      <c r="E4685" s="20" t="str">
        <f t="shared" ref="E4685:E4748" si="310">CONCATENATE("04 ",F4685)</f>
        <v>04 0010</v>
      </c>
      <c r="F4685" s="28" t="s">
        <v>8983</v>
      </c>
      <c r="G4685" s="21" t="str">
        <f>VLOOKUP(E4685,'FILIAIS PETZ'!A:E,5,0)</f>
        <v>PETZ SANTA CECILIA</v>
      </c>
      <c r="H4685" s="20" t="str">
        <f>VLOOKUP(E4685,'FILIAIS PETZ'!A:D,4,0)</f>
        <v>STCE-SP</v>
      </c>
      <c r="I4685" s="46">
        <v>45444</v>
      </c>
      <c r="J4685" s="9" t="s">
        <v>4980</v>
      </c>
      <c r="K4685" s="84" t="s">
        <v>9035</v>
      </c>
      <c r="L4685" s="83" t="s">
        <v>10802</v>
      </c>
      <c r="M4685" s="46">
        <v>45446</v>
      </c>
      <c r="N4685" s="46">
        <v>45438</v>
      </c>
      <c r="O4685" s="46">
        <v>45447</v>
      </c>
      <c r="P4685" s="91" t="s">
        <v>4998</v>
      </c>
      <c r="Q4685" s="84">
        <v>3</v>
      </c>
      <c r="R4685" s="91">
        <v>1</v>
      </c>
      <c r="S4685" s="9" t="s">
        <v>4983</v>
      </c>
      <c r="T4685" s="9" t="s">
        <v>32</v>
      </c>
      <c r="U4685" s="9">
        <v>11002</v>
      </c>
      <c r="V4685" s="9">
        <v>11002</v>
      </c>
      <c r="W4685" s="9"/>
      <c r="X4685" s="10" t="s">
        <v>5016</v>
      </c>
      <c r="Y4685" s="10" t="s">
        <v>4994</v>
      </c>
      <c r="Z4685" s="9" t="s">
        <v>4994</v>
      </c>
      <c r="AA4685" s="9" t="s">
        <v>5732</v>
      </c>
      <c r="AB4685" s="9" t="s">
        <v>5005</v>
      </c>
      <c r="AC4685" s="9" t="s">
        <v>4999</v>
      </c>
      <c r="AD4685" s="29"/>
      <c r="AE4685" s="20" t="str">
        <f>VLOOKUP(E4685,'FILIAIS PETZ'!A:Q,17,0)</f>
        <v>SP2</v>
      </c>
      <c r="AF4685" s="20" t="str">
        <f>VLOOKUP(E4685,'FILIAIS PETZ'!A:Q,3,0)</f>
        <v>FELICIO</v>
      </c>
      <c r="AG4685" s="20" t="str">
        <f>VLOOKUP(E4685,'FILIAIS PETZ'!A:Q,2,0)</f>
        <v>R3</v>
      </c>
      <c r="AH4685" s="78">
        <v>2368.1999999999998</v>
      </c>
      <c r="AI4685" s="16" t="s">
        <v>10803</v>
      </c>
      <c r="AJ4685" s="45"/>
      <c r="AK4685" s="44"/>
    </row>
    <row r="4686" spans="1:37" s="14" customFormat="1" ht="15" customHeight="1" thickBot="1" x14ac:dyDescent="0.25">
      <c r="A4686" s="9" t="s">
        <v>4980</v>
      </c>
      <c r="B4686" s="18">
        <f>VLOOKUP(C4686,FORNECEDORES!D:E,2,0)</f>
        <v>7827</v>
      </c>
      <c r="C4686" s="19" t="str">
        <f>VLOOKUP(D4686,FORNECEDORES!A:D,4,0)</f>
        <v>27.093.558/0013-59</v>
      </c>
      <c r="D4686" s="13" t="s">
        <v>7134</v>
      </c>
      <c r="E4686" s="20" t="str">
        <f t="shared" si="310"/>
        <v>04 0010</v>
      </c>
      <c r="F4686" s="28" t="s">
        <v>8983</v>
      </c>
      <c r="G4686" s="21" t="str">
        <f>VLOOKUP(E4686,'FILIAIS PETZ'!A:E,5,0)</f>
        <v>PETZ SANTA CECILIA</v>
      </c>
      <c r="H4686" s="20" t="str">
        <f>VLOOKUP(E4686,'FILIAIS PETZ'!A:D,4,0)</f>
        <v>STCE-SP</v>
      </c>
      <c r="I4686" s="46">
        <v>45505</v>
      </c>
      <c r="J4686" s="9" t="s">
        <v>4980</v>
      </c>
      <c r="K4686" s="84" t="s">
        <v>5858</v>
      </c>
      <c r="L4686" s="83" t="s">
        <v>13197</v>
      </c>
      <c r="M4686" s="46">
        <v>45553</v>
      </c>
      <c r="N4686" s="46">
        <v>45581</v>
      </c>
      <c r="O4686" s="46">
        <v>45559</v>
      </c>
      <c r="P4686" s="91" t="s">
        <v>4998</v>
      </c>
      <c r="Q4686" s="84">
        <v>3</v>
      </c>
      <c r="R4686" s="91">
        <v>1</v>
      </c>
      <c r="S4686" s="9" t="s">
        <v>4983</v>
      </c>
      <c r="T4686" s="9" t="s">
        <v>32</v>
      </c>
      <c r="U4686" s="9">
        <v>11002</v>
      </c>
      <c r="V4686" s="9">
        <v>11002</v>
      </c>
      <c r="W4686" s="9"/>
      <c r="X4686" s="10" t="s">
        <v>5016</v>
      </c>
      <c r="Y4686" s="10" t="s">
        <v>4980</v>
      </c>
      <c r="Z4686" s="9" t="s">
        <v>4994</v>
      </c>
      <c r="AA4686" s="9" t="s">
        <v>5732</v>
      </c>
      <c r="AB4686" s="9" t="s">
        <v>5005</v>
      </c>
      <c r="AC4686" s="9" t="s">
        <v>4999</v>
      </c>
      <c r="AD4686" s="29"/>
      <c r="AE4686" s="20" t="str">
        <f>VLOOKUP(E4686,'FILIAIS PETZ'!A:Q,17,0)</f>
        <v>SP2</v>
      </c>
      <c r="AF4686" s="20" t="str">
        <f>VLOOKUP(E4686,'FILIAIS PETZ'!A:Q,3,0)</f>
        <v>FELICIO</v>
      </c>
      <c r="AG4686" s="20" t="str">
        <f>VLOOKUP(E4686,'FILIAIS PETZ'!A:Q,2,0)</f>
        <v>R3</v>
      </c>
      <c r="AH4686" s="77">
        <v>2330</v>
      </c>
      <c r="AI4686" s="16" t="s">
        <v>8965</v>
      </c>
      <c r="AJ4686" s="90">
        <f>VLOOKUP(E4686,'FILIAIS PETZ'!$A$2:$K$2000,11,0)</f>
        <v>18328118001938</v>
      </c>
      <c r="AK4686" s="44"/>
    </row>
    <row r="4687" spans="1:37" s="14" customFormat="1" ht="15" customHeight="1" thickBot="1" x14ac:dyDescent="0.25">
      <c r="A4687" s="9" t="s">
        <v>4980</v>
      </c>
      <c r="B4687" s="18">
        <f>VLOOKUP(C4687,FORNECEDORES!D:E,2,0)</f>
        <v>255287</v>
      </c>
      <c r="C4687" s="19" t="str">
        <f>VLOOKUP(D4687,FORNECEDORES!A:D,4,0)</f>
        <v>27.093.558/0060-75</v>
      </c>
      <c r="D4687" s="13" t="s">
        <v>7158</v>
      </c>
      <c r="E4687" s="20" t="str">
        <f t="shared" si="310"/>
        <v>04 0011</v>
      </c>
      <c r="F4687" s="28" t="s">
        <v>8976</v>
      </c>
      <c r="G4687" s="21" t="str">
        <f>VLOOKUP(E4687,'FILIAIS PETZ'!A:E,5,0)</f>
        <v>PETZ AUGUSTA</v>
      </c>
      <c r="H4687" s="20" t="str">
        <f>VLOOKUP(E4687,'FILIAIS PETZ'!A:D,4,0)</f>
        <v>AUGT-SP</v>
      </c>
      <c r="I4687" s="46">
        <v>45505</v>
      </c>
      <c r="J4687" s="9" t="s">
        <v>4980</v>
      </c>
      <c r="K4687" s="84" t="s">
        <v>5858</v>
      </c>
      <c r="L4687" s="83" t="s">
        <v>13156</v>
      </c>
      <c r="M4687" s="46">
        <v>45553</v>
      </c>
      <c r="N4687" s="46">
        <v>45581</v>
      </c>
      <c r="O4687" s="46">
        <v>45559</v>
      </c>
      <c r="P4687" s="91" t="s">
        <v>4998</v>
      </c>
      <c r="Q4687" s="84">
        <v>3</v>
      </c>
      <c r="R4687" s="91">
        <v>1</v>
      </c>
      <c r="S4687" s="9" t="s">
        <v>4983</v>
      </c>
      <c r="T4687" s="9" t="s">
        <v>32</v>
      </c>
      <c r="U4687" s="9">
        <v>11002</v>
      </c>
      <c r="V4687" s="9">
        <v>11002</v>
      </c>
      <c r="W4687" s="9"/>
      <c r="X4687" s="10" t="s">
        <v>5016</v>
      </c>
      <c r="Y4687" s="10" t="s">
        <v>4980</v>
      </c>
      <c r="Z4687" s="9" t="s">
        <v>4994</v>
      </c>
      <c r="AA4687" s="9" t="s">
        <v>5732</v>
      </c>
      <c r="AB4687" s="9" t="s">
        <v>5005</v>
      </c>
      <c r="AC4687" s="9" t="s">
        <v>4999</v>
      </c>
      <c r="AD4687" s="29"/>
      <c r="AE4687" s="20" t="str">
        <f>VLOOKUP(E4687,'FILIAIS PETZ'!A:Q,17,0)</f>
        <v>SP2</v>
      </c>
      <c r="AF4687" s="20" t="str">
        <f>VLOOKUP(E4687,'FILIAIS PETZ'!A:Q,3,0)</f>
        <v>FELICIO</v>
      </c>
      <c r="AG4687" s="20" t="str">
        <f>VLOOKUP(E4687,'FILIAIS PETZ'!A:Q,2,0)</f>
        <v>R3</v>
      </c>
      <c r="AH4687" s="77">
        <v>2330</v>
      </c>
      <c r="AI4687" s="16" t="s">
        <v>8965</v>
      </c>
      <c r="AJ4687" s="90">
        <f>VLOOKUP(E4687,'FILIAIS PETZ'!$A$2:$K$2000,11,0)</f>
        <v>18328118001776</v>
      </c>
      <c r="AK4687" s="44"/>
    </row>
    <row r="4688" spans="1:37" s="14" customFormat="1" ht="15" customHeight="1" thickBot="1" x14ac:dyDescent="0.25">
      <c r="A4688" s="9" t="s">
        <v>4980</v>
      </c>
      <c r="B4688" s="18">
        <f>VLOOKUP(C4688,FORNECEDORES!D:E,2,0)</f>
        <v>255287</v>
      </c>
      <c r="C4688" s="19" t="str">
        <f>VLOOKUP(D4688,FORNECEDORES!A:D,4,0)</f>
        <v>27.093.558/0060-75</v>
      </c>
      <c r="D4688" s="13" t="s">
        <v>7158</v>
      </c>
      <c r="E4688" s="20" t="str">
        <f t="shared" si="310"/>
        <v>04 0019</v>
      </c>
      <c r="F4688" s="28" t="s">
        <v>8977</v>
      </c>
      <c r="G4688" s="21" t="str">
        <f>VLOOKUP(E4688,'FILIAIS PETZ'!A:E,5,0)</f>
        <v>PETZ BUTANTA</v>
      </c>
      <c r="H4688" s="20" t="str">
        <f>VLOOKUP(E4688,'FILIAIS PETZ'!A:D,4,0)</f>
        <v>BTTA-SP</v>
      </c>
      <c r="I4688" s="46">
        <v>45505</v>
      </c>
      <c r="J4688" s="9" t="s">
        <v>4980</v>
      </c>
      <c r="K4688" s="84" t="s">
        <v>5858</v>
      </c>
      <c r="L4688" s="83" t="s">
        <v>13163</v>
      </c>
      <c r="M4688" s="46">
        <v>45553</v>
      </c>
      <c r="N4688" s="46">
        <v>45581</v>
      </c>
      <c r="O4688" s="46">
        <v>45559</v>
      </c>
      <c r="P4688" s="91" t="s">
        <v>4998</v>
      </c>
      <c r="Q4688" s="84">
        <v>3</v>
      </c>
      <c r="R4688" s="91">
        <v>1</v>
      </c>
      <c r="S4688" s="9" t="s">
        <v>4983</v>
      </c>
      <c r="T4688" s="9" t="s">
        <v>32</v>
      </c>
      <c r="U4688" s="9">
        <v>11002</v>
      </c>
      <c r="V4688" s="9">
        <v>11002</v>
      </c>
      <c r="W4688" s="9"/>
      <c r="X4688" s="10" t="s">
        <v>5016</v>
      </c>
      <c r="Y4688" s="10" t="s">
        <v>4980</v>
      </c>
      <c r="Z4688" s="9" t="s">
        <v>4994</v>
      </c>
      <c r="AA4688" s="9" t="s">
        <v>5732</v>
      </c>
      <c r="AB4688" s="9" t="s">
        <v>5005</v>
      </c>
      <c r="AC4688" s="9" t="s">
        <v>4999</v>
      </c>
      <c r="AD4688" s="29"/>
      <c r="AE4688" s="20" t="str">
        <f>VLOOKUP(E4688,'FILIAIS PETZ'!A:Q,17,0)</f>
        <v>SP2</v>
      </c>
      <c r="AF4688" s="20" t="str">
        <f>VLOOKUP(E4688,'FILIAIS PETZ'!A:Q,3,0)</f>
        <v>FELICIO</v>
      </c>
      <c r="AG4688" s="20" t="str">
        <f>VLOOKUP(E4688,'FILIAIS PETZ'!A:Q,2,0)</f>
        <v>R3</v>
      </c>
      <c r="AH4688" s="77">
        <v>2330</v>
      </c>
      <c r="AI4688" s="16" t="s">
        <v>8965</v>
      </c>
      <c r="AJ4688" s="90">
        <f>VLOOKUP(E4688,'FILIAIS PETZ'!$A$2:$K$2000,11,0)</f>
        <v>18328118000885</v>
      </c>
      <c r="AK4688" s="44"/>
    </row>
    <row r="4689" spans="1:37" s="14" customFormat="1" ht="15" customHeight="1" thickBot="1" x14ac:dyDescent="0.25">
      <c r="A4689" s="9" t="s">
        <v>4980</v>
      </c>
      <c r="B4689" s="18">
        <f>VLOOKUP(C4689,FORNECEDORES!D:E,2,0)</f>
        <v>7827</v>
      </c>
      <c r="C4689" s="19" t="str">
        <f>VLOOKUP(D4689,FORNECEDORES!A:D,4,0)</f>
        <v>27.093.558/0013-59</v>
      </c>
      <c r="D4689" s="13" t="s">
        <v>7134</v>
      </c>
      <c r="E4689" s="20" t="str">
        <f t="shared" si="310"/>
        <v>04 0046</v>
      </c>
      <c r="F4689" s="28" t="s">
        <v>8978</v>
      </c>
      <c r="G4689" s="21" t="str">
        <f>VLOOKUP(E4689,'FILIAIS PETZ'!A:E,5,0)</f>
        <v>PETZ CIDADE JARDIM</v>
      </c>
      <c r="H4689" s="20" t="str">
        <f>VLOOKUP(E4689,'FILIAIS PETZ'!A:D,4,0)</f>
        <v>CDJD-SP</v>
      </c>
      <c r="I4689" s="46">
        <v>45505</v>
      </c>
      <c r="J4689" s="9" t="s">
        <v>4980</v>
      </c>
      <c r="K4689" s="84" t="s">
        <v>5858</v>
      </c>
      <c r="L4689" s="83" t="s">
        <v>13169</v>
      </c>
      <c r="M4689" s="46">
        <v>45553</v>
      </c>
      <c r="N4689" s="46">
        <v>45581</v>
      </c>
      <c r="O4689" s="46">
        <v>45559</v>
      </c>
      <c r="P4689" s="91" t="s">
        <v>4998</v>
      </c>
      <c r="Q4689" s="84">
        <v>3</v>
      </c>
      <c r="R4689" s="91">
        <v>1</v>
      </c>
      <c r="S4689" s="9" t="s">
        <v>4983</v>
      </c>
      <c r="T4689" s="9" t="s">
        <v>32</v>
      </c>
      <c r="U4689" s="9">
        <v>11002</v>
      </c>
      <c r="V4689" s="9">
        <v>11002</v>
      </c>
      <c r="W4689" s="9"/>
      <c r="X4689" s="10" t="s">
        <v>5016</v>
      </c>
      <c r="Y4689" s="10" t="s">
        <v>4980</v>
      </c>
      <c r="Z4689" s="9" t="s">
        <v>4994</v>
      </c>
      <c r="AA4689" s="9" t="s">
        <v>5732</v>
      </c>
      <c r="AB4689" s="9" t="s">
        <v>5005</v>
      </c>
      <c r="AC4689" s="9" t="s">
        <v>4999</v>
      </c>
      <c r="AD4689" s="29"/>
      <c r="AE4689" s="20" t="str">
        <f>VLOOKUP(E4689,'FILIAIS PETZ'!A:Q,17,0)</f>
        <v>SP2</v>
      </c>
      <c r="AF4689" s="20" t="str">
        <f>VLOOKUP(E4689,'FILIAIS PETZ'!A:Q,3,0)</f>
        <v>FELICIO</v>
      </c>
      <c r="AG4689" s="20" t="str">
        <f>VLOOKUP(E4689,'FILIAIS PETZ'!A:Q,2,0)</f>
        <v>R3</v>
      </c>
      <c r="AH4689" s="77">
        <v>2330</v>
      </c>
      <c r="AI4689" s="16" t="s">
        <v>8965</v>
      </c>
      <c r="AJ4689" s="90">
        <f>VLOOKUP(E4689,'FILIAIS PETZ'!$A$2:$K$2000,11,0)</f>
        <v>18328118004520</v>
      </c>
      <c r="AK4689" s="44"/>
    </row>
    <row r="4690" spans="1:37" s="14" customFormat="1" ht="15" customHeight="1" thickBot="1" x14ac:dyDescent="0.25">
      <c r="A4690" s="9" t="s">
        <v>4980</v>
      </c>
      <c r="B4690" s="18">
        <f>VLOOKUP(C4690,FORNECEDORES!D:E,2,0)</f>
        <v>255287</v>
      </c>
      <c r="C4690" s="19" t="str">
        <f>VLOOKUP(D4690,FORNECEDORES!A:D,4,0)</f>
        <v>27.093.558/0060-75</v>
      </c>
      <c r="D4690" s="13" t="s">
        <v>7158</v>
      </c>
      <c r="E4690" s="20" t="str">
        <f t="shared" si="310"/>
        <v>04 0059</v>
      </c>
      <c r="F4690" s="28" t="s">
        <v>8714</v>
      </c>
      <c r="G4690" s="21" t="str">
        <f>VLOOKUP(E4690,'FILIAIS PETZ'!A:E,5,0)</f>
        <v>PETZ POMPÉIA</v>
      </c>
      <c r="H4690" s="20" t="str">
        <f>VLOOKUP(E4690,'FILIAIS PETZ'!A:D,4,0)</f>
        <v>POMP-SP</v>
      </c>
      <c r="I4690" s="46">
        <v>45505</v>
      </c>
      <c r="J4690" s="9" t="s">
        <v>4980</v>
      </c>
      <c r="K4690" s="84" t="s">
        <v>5858</v>
      </c>
      <c r="L4690" s="83" t="s">
        <v>13195</v>
      </c>
      <c r="M4690" s="46">
        <v>45553</v>
      </c>
      <c r="N4690" s="46">
        <v>45581</v>
      </c>
      <c r="O4690" s="46">
        <v>45559</v>
      </c>
      <c r="P4690" s="91" t="s">
        <v>4998</v>
      </c>
      <c r="Q4690" s="84">
        <v>3</v>
      </c>
      <c r="R4690" s="91">
        <v>1</v>
      </c>
      <c r="S4690" s="9" t="s">
        <v>4983</v>
      </c>
      <c r="T4690" s="9" t="s">
        <v>32</v>
      </c>
      <c r="U4690" s="9">
        <v>11002</v>
      </c>
      <c r="V4690" s="9">
        <v>11002</v>
      </c>
      <c r="W4690" s="9"/>
      <c r="X4690" s="10" t="s">
        <v>5016</v>
      </c>
      <c r="Y4690" s="10" t="s">
        <v>4980</v>
      </c>
      <c r="Z4690" s="9" t="s">
        <v>4994</v>
      </c>
      <c r="AA4690" s="9" t="s">
        <v>5732</v>
      </c>
      <c r="AB4690" s="9" t="s">
        <v>5005</v>
      </c>
      <c r="AC4690" s="9" t="s">
        <v>4999</v>
      </c>
      <c r="AD4690" s="29"/>
      <c r="AE4690" s="20" t="str">
        <f>VLOOKUP(E4690,'FILIAIS PETZ'!A:Q,17,0)</f>
        <v>SP2</v>
      </c>
      <c r="AF4690" s="20" t="str">
        <f>VLOOKUP(E4690,'FILIAIS PETZ'!A:Q,3,0)</f>
        <v>FELICIO</v>
      </c>
      <c r="AG4690" s="20" t="str">
        <f>VLOOKUP(E4690,'FILIAIS PETZ'!A:Q,2,0)</f>
        <v>R3</v>
      </c>
      <c r="AH4690" s="77">
        <v>2330</v>
      </c>
      <c r="AI4690" s="16" t="s">
        <v>8965</v>
      </c>
      <c r="AJ4690" s="90">
        <f>VLOOKUP(E4690,'FILIAIS PETZ'!$A$2:$K$2000,11,0)</f>
        <v>18328118005763</v>
      </c>
      <c r="AK4690" s="44"/>
    </row>
    <row r="4691" spans="1:37" s="14" customFormat="1" ht="15" customHeight="1" thickBot="1" x14ac:dyDescent="0.25">
      <c r="A4691" s="9" t="s">
        <v>4980</v>
      </c>
      <c r="B4691" s="18">
        <f>VLOOKUP(C4691,FORNECEDORES!D:E,2,0)</f>
        <v>255287</v>
      </c>
      <c r="C4691" s="19" t="str">
        <f>VLOOKUP(D4691,FORNECEDORES!A:D,4,0)</f>
        <v>27.093.558/0060-75</v>
      </c>
      <c r="D4691" s="13" t="s">
        <v>7158</v>
      </c>
      <c r="E4691" s="20" t="str">
        <f t="shared" si="310"/>
        <v>04 0060</v>
      </c>
      <c r="F4691" s="28" t="s">
        <v>8625</v>
      </c>
      <c r="G4691" s="21" t="str">
        <f>VLOOKUP(E4691,'FILIAIS PETZ'!A:E,5,0)</f>
        <v>PETZ PACAEMBU</v>
      </c>
      <c r="H4691" s="20" t="str">
        <f>VLOOKUP(E4691,'FILIAIS PETZ'!A:D,4,0)</f>
        <v>PCBU-SP</v>
      </c>
      <c r="I4691" s="46">
        <v>45505</v>
      </c>
      <c r="J4691" s="9" t="s">
        <v>4980</v>
      </c>
      <c r="K4691" s="84" t="s">
        <v>5858</v>
      </c>
      <c r="L4691" s="83" t="s">
        <v>13189</v>
      </c>
      <c r="M4691" s="46">
        <v>45553</v>
      </c>
      <c r="N4691" s="46">
        <v>45581</v>
      </c>
      <c r="O4691" s="46">
        <v>45559</v>
      </c>
      <c r="P4691" s="91" t="s">
        <v>4998</v>
      </c>
      <c r="Q4691" s="84">
        <v>3</v>
      </c>
      <c r="R4691" s="91">
        <v>1</v>
      </c>
      <c r="S4691" s="9" t="s">
        <v>4983</v>
      </c>
      <c r="T4691" s="9" t="s">
        <v>32</v>
      </c>
      <c r="U4691" s="9">
        <v>11002</v>
      </c>
      <c r="V4691" s="9">
        <v>11002</v>
      </c>
      <c r="W4691" s="9"/>
      <c r="X4691" s="10" t="s">
        <v>5016</v>
      </c>
      <c r="Y4691" s="10" t="s">
        <v>4980</v>
      </c>
      <c r="Z4691" s="9" t="s">
        <v>4994</v>
      </c>
      <c r="AA4691" s="9" t="s">
        <v>5732</v>
      </c>
      <c r="AB4691" s="9" t="s">
        <v>5005</v>
      </c>
      <c r="AC4691" s="9" t="s">
        <v>4999</v>
      </c>
      <c r="AD4691" s="29"/>
      <c r="AE4691" s="20" t="str">
        <f>VLOOKUP(E4691,'FILIAIS PETZ'!A:Q,17,0)</f>
        <v>SP2</v>
      </c>
      <c r="AF4691" s="20" t="str">
        <f>VLOOKUP(E4691,'FILIAIS PETZ'!A:Q,3,0)</f>
        <v>FELICIO</v>
      </c>
      <c r="AG4691" s="20" t="str">
        <f>VLOOKUP(E4691,'FILIAIS PETZ'!A:Q,2,0)</f>
        <v>R3</v>
      </c>
      <c r="AH4691" s="77">
        <v>2330</v>
      </c>
      <c r="AI4691" s="16" t="s">
        <v>8965</v>
      </c>
      <c r="AJ4691" s="90">
        <f>VLOOKUP(E4691,'FILIAIS PETZ'!$A$2:$K$2000,11,0)</f>
        <v>18328118006220</v>
      </c>
      <c r="AK4691" s="44"/>
    </row>
    <row r="4692" spans="1:37" s="14" customFormat="1" ht="15" customHeight="1" thickBot="1" x14ac:dyDescent="0.25">
      <c r="A4692" s="9" t="s">
        <v>4980</v>
      </c>
      <c r="B4692" s="18">
        <f>VLOOKUP(C4692,FORNECEDORES!D:E,2,0)</f>
        <v>7827</v>
      </c>
      <c r="C4692" s="19" t="str">
        <f>VLOOKUP(D4692,FORNECEDORES!A:D,4,0)</f>
        <v>27.093.558/0013-59</v>
      </c>
      <c r="D4692" s="13" t="s">
        <v>7134</v>
      </c>
      <c r="E4692" s="20" t="str">
        <f t="shared" si="310"/>
        <v>04 0067</v>
      </c>
      <c r="F4692" s="28" t="s">
        <v>8611</v>
      </c>
      <c r="G4692" s="21" t="str">
        <f>VLOOKUP(E4692,'FILIAIS PETZ'!A:E,5,0)</f>
        <v>PETZ EXTRA RICARDO JAFET</v>
      </c>
      <c r="H4692" s="20" t="str">
        <f>VLOOKUP(E4692,'FILIAIS PETZ'!A:D,4,0)</f>
        <v>RJAF-SP</v>
      </c>
      <c r="I4692" s="46">
        <v>45505</v>
      </c>
      <c r="J4692" s="9" t="s">
        <v>4980</v>
      </c>
      <c r="K4692" s="84" t="s">
        <v>5858</v>
      </c>
      <c r="L4692" s="83" t="s">
        <v>13174</v>
      </c>
      <c r="M4692" s="46">
        <v>45553</v>
      </c>
      <c r="N4692" s="46">
        <v>45581</v>
      </c>
      <c r="O4692" s="46">
        <v>45559</v>
      </c>
      <c r="P4692" s="91" t="s">
        <v>4998</v>
      </c>
      <c r="Q4692" s="84">
        <v>3</v>
      </c>
      <c r="R4692" s="91">
        <v>1</v>
      </c>
      <c r="S4692" s="9" t="s">
        <v>4983</v>
      </c>
      <c r="T4692" s="9" t="s">
        <v>32</v>
      </c>
      <c r="U4692" s="9">
        <v>11002</v>
      </c>
      <c r="V4692" s="9">
        <v>11002</v>
      </c>
      <c r="W4692" s="9"/>
      <c r="X4692" s="10" t="s">
        <v>5016</v>
      </c>
      <c r="Y4692" s="10" t="s">
        <v>4980</v>
      </c>
      <c r="Z4692" s="9" t="s">
        <v>4994</v>
      </c>
      <c r="AA4692" s="9" t="s">
        <v>5732</v>
      </c>
      <c r="AB4692" s="9" t="s">
        <v>5005</v>
      </c>
      <c r="AC4692" s="9" t="s">
        <v>4999</v>
      </c>
      <c r="AD4692" s="29"/>
      <c r="AE4692" s="20" t="str">
        <f>VLOOKUP(E4692,'FILIAIS PETZ'!A:Q,17,0)</f>
        <v>SP2</v>
      </c>
      <c r="AF4692" s="20" t="str">
        <f>VLOOKUP(E4692,'FILIAIS PETZ'!A:Q,3,0)</f>
        <v>FELICIO</v>
      </c>
      <c r="AG4692" s="20" t="str">
        <f>VLOOKUP(E4692,'FILIAIS PETZ'!A:Q,2,0)</f>
        <v>R3</v>
      </c>
      <c r="AH4692" s="77">
        <v>4660</v>
      </c>
      <c r="AI4692" s="16" t="s">
        <v>8965</v>
      </c>
      <c r="AJ4692" s="90">
        <f>VLOOKUP(E4692,'FILIAIS PETZ'!$A$2:$K$2000,11,0)</f>
        <v>18328118006573</v>
      </c>
      <c r="AK4692" s="44"/>
    </row>
    <row r="4693" spans="1:37" s="14" customFormat="1" ht="15" customHeight="1" thickBot="1" x14ac:dyDescent="0.25">
      <c r="A4693" s="9" t="s">
        <v>4980</v>
      </c>
      <c r="B4693" s="18">
        <f>VLOOKUP(C4693,FORNECEDORES!D:E,2,0)</f>
        <v>255287</v>
      </c>
      <c r="C4693" s="19" t="str">
        <f>VLOOKUP(D4693,FORNECEDORES!A:D,4,0)</f>
        <v>27.093.558/0060-75</v>
      </c>
      <c r="D4693" s="13" t="s">
        <v>7158</v>
      </c>
      <c r="E4693" s="20" t="str">
        <f t="shared" si="310"/>
        <v>04 0125</v>
      </c>
      <c r="F4693" s="28" t="s">
        <v>8981</v>
      </c>
      <c r="G4693" s="21" t="str">
        <f>VLOOKUP(E4693,'FILIAIS PETZ'!A:E,5,0)</f>
        <v>PETZ CERRO CORA</v>
      </c>
      <c r="H4693" s="20" t="str">
        <f>VLOOKUP(E4693,'FILIAIS PETZ'!A:D,4,0)</f>
        <v>CORA-SP</v>
      </c>
      <c r="I4693" s="46">
        <v>45505</v>
      </c>
      <c r="J4693" s="9" t="s">
        <v>4980</v>
      </c>
      <c r="K4693" s="84" t="s">
        <v>5858</v>
      </c>
      <c r="L4693" s="83" t="s">
        <v>13168</v>
      </c>
      <c r="M4693" s="46">
        <v>45553</v>
      </c>
      <c r="N4693" s="46">
        <v>45581</v>
      </c>
      <c r="O4693" s="46">
        <v>45559</v>
      </c>
      <c r="P4693" s="91" t="s">
        <v>4998</v>
      </c>
      <c r="Q4693" s="84">
        <v>3</v>
      </c>
      <c r="R4693" s="91">
        <v>1</v>
      </c>
      <c r="S4693" s="9" t="s">
        <v>4983</v>
      </c>
      <c r="T4693" s="9" t="s">
        <v>32</v>
      </c>
      <c r="U4693" s="9">
        <v>11002</v>
      </c>
      <c r="V4693" s="9">
        <v>11002</v>
      </c>
      <c r="W4693" s="9"/>
      <c r="X4693" s="10" t="s">
        <v>5016</v>
      </c>
      <c r="Y4693" s="10" t="s">
        <v>4980</v>
      </c>
      <c r="Z4693" s="9" t="s">
        <v>4994</v>
      </c>
      <c r="AA4693" s="9" t="s">
        <v>5732</v>
      </c>
      <c r="AB4693" s="9" t="s">
        <v>5005</v>
      </c>
      <c r="AC4693" s="9" t="s">
        <v>4999</v>
      </c>
      <c r="AD4693" s="29"/>
      <c r="AE4693" s="20" t="str">
        <f>VLOOKUP(E4693,'FILIAIS PETZ'!A:Q,17,0)</f>
        <v>SP7</v>
      </c>
      <c r="AF4693" s="20" t="str">
        <f>VLOOKUP(E4693,'FILIAIS PETZ'!A:Q,3,0)</f>
        <v>FELICIO</v>
      </c>
      <c r="AG4693" s="20" t="str">
        <f>VLOOKUP(E4693,'FILIAIS PETZ'!A:Q,2,0)</f>
        <v>R3</v>
      </c>
      <c r="AH4693" s="77">
        <v>2330</v>
      </c>
      <c r="AI4693" s="16" t="s">
        <v>8965</v>
      </c>
      <c r="AJ4693" s="90">
        <f>VLOOKUP(E4693,'FILIAIS PETZ'!$A$2:$K$2000,11,0)</f>
        <v>18328118013600</v>
      </c>
      <c r="AK4693" s="44">
        <v>18328118013600</v>
      </c>
    </row>
    <row r="4694" spans="1:37" s="14" customFormat="1" ht="15" customHeight="1" thickBot="1" x14ac:dyDescent="0.25">
      <c r="A4694" s="9" t="s">
        <v>4980</v>
      </c>
      <c r="B4694" s="18">
        <f>VLOOKUP(C4694,FORNECEDORES!D:E,2,0)</f>
        <v>7827</v>
      </c>
      <c r="C4694" s="19" t="str">
        <f>VLOOKUP(D4694,FORNECEDORES!A:D,4,0)</f>
        <v>27.093.558/0013-59</v>
      </c>
      <c r="D4694" s="13" t="s">
        <v>7134</v>
      </c>
      <c r="E4694" s="20" t="str">
        <f t="shared" si="310"/>
        <v>04 0151</v>
      </c>
      <c r="F4694" s="28" t="s">
        <v>8979</v>
      </c>
      <c r="G4694" s="21" t="str">
        <f>VLOOKUP(E4694,'FILIAIS PETZ'!A:E,5,0)</f>
        <v>PETZ VILA MARIANA</v>
      </c>
      <c r="H4694" s="20" t="str">
        <f>VLOOKUP(E4694,'FILIAIS PETZ'!A:D,4,0)</f>
        <v>VLMA-SP</v>
      </c>
      <c r="I4694" s="46">
        <v>45505</v>
      </c>
      <c r="J4694" s="9" t="s">
        <v>4980</v>
      </c>
      <c r="K4694" s="84" t="s">
        <v>5858</v>
      </c>
      <c r="L4694" s="83" t="s">
        <v>13206</v>
      </c>
      <c r="M4694" s="46">
        <v>45553</v>
      </c>
      <c r="N4694" s="46">
        <v>45581</v>
      </c>
      <c r="O4694" s="46">
        <v>45559</v>
      </c>
      <c r="P4694" s="91" t="s">
        <v>4998</v>
      </c>
      <c r="Q4694" s="84">
        <v>3</v>
      </c>
      <c r="R4694" s="91">
        <v>1</v>
      </c>
      <c r="S4694" s="9" t="s">
        <v>4983</v>
      </c>
      <c r="T4694" s="9" t="s">
        <v>32</v>
      </c>
      <c r="U4694" s="9">
        <v>11002</v>
      </c>
      <c r="V4694" s="9">
        <v>11002</v>
      </c>
      <c r="W4694" s="9"/>
      <c r="X4694" s="10" t="s">
        <v>5016</v>
      </c>
      <c r="Y4694" s="10" t="s">
        <v>4980</v>
      </c>
      <c r="Z4694" s="9" t="s">
        <v>4994</v>
      </c>
      <c r="AA4694" s="9" t="s">
        <v>5732</v>
      </c>
      <c r="AB4694" s="9" t="s">
        <v>5005</v>
      </c>
      <c r="AC4694" s="9" t="s">
        <v>4999</v>
      </c>
      <c r="AD4694" s="29"/>
      <c r="AE4694" s="20" t="str">
        <f>VLOOKUP(E4694,'FILIAIS PETZ'!A:Q,17,0)</f>
        <v>SP2</v>
      </c>
      <c r="AF4694" s="20" t="str">
        <f>VLOOKUP(E4694,'FILIAIS PETZ'!A:Q,3,0)</f>
        <v>FELICIO</v>
      </c>
      <c r="AG4694" s="20" t="str">
        <f>VLOOKUP(E4694,'FILIAIS PETZ'!A:Q,2,0)</f>
        <v>R3</v>
      </c>
      <c r="AH4694" s="77">
        <v>2330</v>
      </c>
      <c r="AI4694" s="16" t="s">
        <v>8965</v>
      </c>
      <c r="AJ4694" s="90">
        <f>VLOOKUP(E4694,'FILIAIS PETZ'!$A$2:$K$2000,11,0)</f>
        <v>18328118014835</v>
      </c>
      <c r="AK4694" s="44"/>
    </row>
    <row r="4695" spans="1:37" s="14" customFormat="1" ht="15" customHeight="1" thickBot="1" x14ac:dyDescent="0.25">
      <c r="A4695" s="9" t="s">
        <v>4980</v>
      </c>
      <c r="B4695" s="18">
        <f>VLOOKUP(C4695,FORNECEDORES!D:E,2,0)</f>
        <v>255287</v>
      </c>
      <c r="C4695" s="19" t="str">
        <f>VLOOKUP(D4695,FORNECEDORES!A:D,4,0)</f>
        <v>27.093.558/0060-75</v>
      </c>
      <c r="D4695" s="13" t="s">
        <v>7158</v>
      </c>
      <c r="E4695" s="20" t="str">
        <f t="shared" si="310"/>
        <v>04 0177</v>
      </c>
      <c r="F4695" s="28" t="s">
        <v>8982</v>
      </c>
      <c r="G4695" s="21" t="str">
        <f>VLOOKUP(E4695,'FILIAIS PETZ'!A:E,5,0)</f>
        <v>PETZ TEODORO SAMPAIO</v>
      </c>
      <c r="H4695" s="20" t="str">
        <f>VLOOKUP(E4695,'FILIAIS PETZ'!A:D,4,0)</f>
        <v>TEOD-SP</v>
      </c>
      <c r="I4695" s="46">
        <v>45505</v>
      </c>
      <c r="J4695" s="9" t="s">
        <v>4980</v>
      </c>
      <c r="K4695" s="84" t="s">
        <v>5858</v>
      </c>
      <c r="L4695" s="83" t="s">
        <v>13205</v>
      </c>
      <c r="M4695" s="46">
        <v>45553</v>
      </c>
      <c r="N4695" s="46">
        <v>45581</v>
      </c>
      <c r="O4695" s="46">
        <v>45559</v>
      </c>
      <c r="P4695" s="91" t="s">
        <v>4998</v>
      </c>
      <c r="Q4695" s="84">
        <v>3</v>
      </c>
      <c r="R4695" s="91">
        <v>1</v>
      </c>
      <c r="S4695" s="9" t="s">
        <v>4983</v>
      </c>
      <c r="T4695" s="9" t="s">
        <v>32</v>
      </c>
      <c r="U4695" s="9">
        <v>11002</v>
      </c>
      <c r="V4695" s="9">
        <v>11002</v>
      </c>
      <c r="W4695" s="9"/>
      <c r="X4695" s="10" t="s">
        <v>5016</v>
      </c>
      <c r="Y4695" s="10" t="s">
        <v>4980</v>
      </c>
      <c r="Z4695" s="9" t="s">
        <v>4994</v>
      </c>
      <c r="AA4695" s="9" t="s">
        <v>5732</v>
      </c>
      <c r="AB4695" s="9" t="s">
        <v>5005</v>
      </c>
      <c r="AC4695" s="9" t="s">
        <v>4999</v>
      </c>
      <c r="AD4695" s="29"/>
      <c r="AE4695" s="20" t="str">
        <f>VLOOKUP(E4695,'FILIAIS PETZ'!A:Q,17,0)</f>
        <v>SP2</v>
      </c>
      <c r="AF4695" s="20" t="str">
        <f>VLOOKUP(E4695,'FILIAIS PETZ'!A:Q,3,0)</f>
        <v>FELICIO</v>
      </c>
      <c r="AG4695" s="20" t="str">
        <f>VLOOKUP(E4695,'FILIAIS PETZ'!A:Q,2,0)</f>
        <v>R3</v>
      </c>
      <c r="AH4695" s="77">
        <v>2330</v>
      </c>
      <c r="AI4695" s="16" t="s">
        <v>8965</v>
      </c>
      <c r="AJ4695" s="90">
        <f>VLOOKUP(E4695,'FILIAIS PETZ'!$A$2:$K$2000,11,0)</f>
        <v>18328118016455</v>
      </c>
      <c r="AK4695" s="44"/>
    </row>
    <row r="4696" spans="1:37" s="14" customFormat="1" ht="15" customHeight="1" thickBot="1" x14ac:dyDescent="0.25">
      <c r="A4696" s="9" t="s">
        <v>4980</v>
      </c>
      <c r="B4696" s="18">
        <f>VLOOKUP(C4696,FORNECEDORES!D:E,2,0)</f>
        <v>7827</v>
      </c>
      <c r="C4696" s="19" t="str">
        <f>VLOOKUP(D4696,FORNECEDORES!A:D,4,0)</f>
        <v>27.093.558/0013-59</v>
      </c>
      <c r="D4696" s="13" t="s">
        <v>7134</v>
      </c>
      <c r="E4696" s="20" t="str">
        <f t="shared" si="310"/>
        <v>04 0284</v>
      </c>
      <c r="F4696" s="28" t="s">
        <v>8966</v>
      </c>
      <c r="G4696" s="21" t="str">
        <f>VLOOKUP(E4696,'FILIAIS PETZ'!A:E,5,0)</f>
        <v>PETZ ASSAI ANCHIETA</v>
      </c>
      <c r="H4696" s="20" t="str">
        <f>VLOOKUP(E4696,'FILIAIS PETZ'!A:D,4,0)</f>
        <v>ASAC-SP</v>
      </c>
      <c r="I4696" s="46">
        <v>45505</v>
      </c>
      <c r="J4696" s="9" t="s">
        <v>4980</v>
      </c>
      <c r="K4696" s="84" t="s">
        <v>5858</v>
      </c>
      <c r="L4696" s="83" t="s">
        <v>13155</v>
      </c>
      <c r="M4696" s="46">
        <v>45553</v>
      </c>
      <c r="N4696" s="46">
        <v>45581</v>
      </c>
      <c r="O4696" s="46">
        <v>45559</v>
      </c>
      <c r="P4696" s="91" t="s">
        <v>4998</v>
      </c>
      <c r="Q4696" s="84">
        <v>3</v>
      </c>
      <c r="R4696" s="91">
        <v>1</v>
      </c>
      <c r="S4696" s="9" t="s">
        <v>4983</v>
      </c>
      <c r="T4696" s="9" t="s">
        <v>32</v>
      </c>
      <c r="U4696" s="9">
        <v>11002</v>
      </c>
      <c r="V4696" s="9">
        <v>11002</v>
      </c>
      <c r="W4696" s="9"/>
      <c r="X4696" s="10" t="s">
        <v>5016</v>
      </c>
      <c r="Y4696" s="10" t="s">
        <v>4980</v>
      </c>
      <c r="Z4696" s="9" t="s">
        <v>4994</v>
      </c>
      <c r="AA4696" s="9" t="s">
        <v>5732</v>
      </c>
      <c r="AB4696" s="9" t="s">
        <v>5005</v>
      </c>
      <c r="AC4696" s="9" t="s">
        <v>4999</v>
      </c>
      <c r="AD4696" s="29"/>
      <c r="AE4696" s="20" t="str">
        <f>VLOOKUP(E4696,'FILIAIS PETZ'!A:Q,17,0)</f>
        <v>SP3</v>
      </c>
      <c r="AF4696" s="20" t="str">
        <f>VLOOKUP(E4696,'FILIAIS PETZ'!A:Q,3,0)</f>
        <v>FELICIO</v>
      </c>
      <c r="AG4696" s="20" t="str">
        <f>VLOOKUP(E4696,'FILIAIS PETZ'!A:Q,2,0)</f>
        <v>R3</v>
      </c>
      <c r="AH4696" s="77">
        <v>2330</v>
      </c>
      <c r="AI4696" s="16" t="s">
        <v>8965</v>
      </c>
      <c r="AJ4696" s="90" t="str">
        <f>VLOOKUP(E4696,'FILIAIS PETZ'!$A$2:$K$2000,11,0)</f>
        <v>18.328.118/0290-00</v>
      </c>
      <c r="AK4696" s="44"/>
    </row>
    <row r="4697" spans="1:37" s="14" customFormat="1" ht="15" customHeight="1" thickBot="1" x14ac:dyDescent="0.25">
      <c r="A4697" s="9" t="s">
        <v>4980</v>
      </c>
      <c r="B4697" s="18">
        <f>VLOOKUP(C4697,FORNECEDORES!D:E,2,0)</f>
        <v>7827</v>
      </c>
      <c r="C4697" s="19" t="str">
        <f>VLOOKUP(D4697,FORNECEDORES!A:D,4,0)</f>
        <v>27.093.558/0013-59</v>
      </c>
      <c r="D4697" s="13" t="s">
        <v>7134</v>
      </c>
      <c r="E4697" s="20" t="str">
        <f t="shared" si="310"/>
        <v>04 0221</v>
      </c>
      <c r="F4697" s="28" t="s">
        <v>8980</v>
      </c>
      <c r="G4697" s="21" t="str">
        <f>VLOOKUP(E4697,'FILIAIS PETZ'!A:E,5,0)</f>
        <v>PETZ GASTAO VIDIGAL</v>
      </c>
      <c r="H4697" s="20" t="str">
        <f>VLOOKUP(E4697,'FILIAIS PETZ'!A:D,4,0)</f>
        <v>GVDL-SP</v>
      </c>
      <c r="I4697" s="46">
        <v>45505</v>
      </c>
      <c r="J4697" s="9" t="s">
        <v>4980</v>
      </c>
      <c r="K4697" s="84" t="s">
        <v>5858</v>
      </c>
      <c r="L4697" s="83" t="s">
        <v>13176</v>
      </c>
      <c r="M4697" s="46">
        <v>45553</v>
      </c>
      <c r="N4697" s="46">
        <v>45581</v>
      </c>
      <c r="O4697" s="46">
        <v>45559</v>
      </c>
      <c r="P4697" s="91" t="s">
        <v>4998</v>
      </c>
      <c r="Q4697" s="84">
        <v>3</v>
      </c>
      <c r="R4697" s="91">
        <v>1</v>
      </c>
      <c r="S4697" s="9" t="s">
        <v>4983</v>
      </c>
      <c r="T4697" s="9" t="s">
        <v>32</v>
      </c>
      <c r="U4697" s="9">
        <v>11002</v>
      </c>
      <c r="V4697" s="9">
        <v>11002</v>
      </c>
      <c r="W4697" s="9"/>
      <c r="X4697" s="10" t="s">
        <v>5016</v>
      </c>
      <c r="Y4697" s="10" t="s">
        <v>4980</v>
      </c>
      <c r="Z4697" s="9" t="s">
        <v>4994</v>
      </c>
      <c r="AA4697" s="9" t="s">
        <v>5732</v>
      </c>
      <c r="AB4697" s="9" t="s">
        <v>5005</v>
      </c>
      <c r="AC4697" s="9" t="s">
        <v>4999</v>
      </c>
      <c r="AD4697" s="29"/>
      <c r="AE4697" s="20" t="str">
        <f>VLOOKUP(E4697,'FILIAIS PETZ'!A:Q,17,0)</f>
        <v>SP7</v>
      </c>
      <c r="AF4697" s="20" t="str">
        <f>VLOOKUP(E4697,'FILIAIS PETZ'!A:Q,3,0)</f>
        <v>FELICIO</v>
      </c>
      <c r="AG4697" s="20" t="str">
        <f>VLOOKUP(E4697,'FILIAIS PETZ'!A:Q,2,0)</f>
        <v>R3</v>
      </c>
      <c r="AH4697" s="77">
        <v>2330</v>
      </c>
      <c r="AI4697" s="16" t="s">
        <v>8965</v>
      </c>
      <c r="AJ4697" s="90">
        <f>VLOOKUP(E4697,'FILIAIS PETZ'!$A$2:$K$2000,11,0)</f>
        <v>18328118021025</v>
      </c>
      <c r="AK4697" s="44"/>
    </row>
    <row r="4698" spans="1:37" s="14" customFormat="1" ht="15" customHeight="1" thickBot="1" x14ac:dyDescent="0.25">
      <c r="A4698" s="9" t="s">
        <v>4980</v>
      </c>
      <c r="B4698" s="18">
        <f>VLOOKUP(C4698,FORNECEDORES!D:E,2,0)</f>
        <v>255287</v>
      </c>
      <c r="C4698" s="19" t="str">
        <f>VLOOKUP(D4698,FORNECEDORES!A:D,4,0)</f>
        <v>27.093.558/0060-75</v>
      </c>
      <c r="D4698" s="13" t="s">
        <v>7158</v>
      </c>
      <c r="E4698" s="20" t="str">
        <f t="shared" si="310"/>
        <v>04 0271</v>
      </c>
      <c r="F4698" s="28" t="s">
        <v>9568</v>
      </c>
      <c r="G4698" s="21" t="str">
        <f>VLOOKUP(E4698,'FILIAIS PETZ'!A:E,5,0)</f>
        <v>PETZ ALAMEDA SANTOS</v>
      </c>
      <c r="H4698" s="20" t="str">
        <f>VLOOKUP(E4698,'FILIAIS PETZ'!A:D,4,0)</f>
        <v>ASTS-SP</v>
      </c>
      <c r="I4698" s="46">
        <v>45505</v>
      </c>
      <c r="J4698" s="9" t="s">
        <v>4980</v>
      </c>
      <c r="K4698" s="84" t="s">
        <v>5858</v>
      </c>
      <c r="L4698" s="83" t="s">
        <v>13154</v>
      </c>
      <c r="M4698" s="46">
        <v>45553</v>
      </c>
      <c r="N4698" s="46">
        <v>45581</v>
      </c>
      <c r="O4698" s="46">
        <v>45559</v>
      </c>
      <c r="P4698" s="91" t="s">
        <v>4998</v>
      </c>
      <c r="Q4698" s="84">
        <v>3</v>
      </c>
      <c r="R4698" s="91">
        <v>1</v>
      </c>
      <c r="S4698" s="9" t="s">
        <v>4983</v>
      </c>
      <c r="T4698" s="9" t="s">
        <v>32</v>
      </c>
      <c r="U4698" s="9">
        <v>11002</v>
      </c>
      <c r="V4698" s="9">
        <v>11002</v>
      </c>
      <c r="W4698" s="9"/>
      <c r="X4698" s="10" t="s">
        <v>5016</v>
      </c>
      <c r="Y4698" s="10" t="s">
        <v>4980</v>
      </c>
      <c r="Z4698" s="9" t="s">
        <v>4994</v>
      </c>
      <c r="AA4698" s="9" t="s">
        <v>5732</v>
      </c>
      <c r="AB4698" s="9" t="s">
        <v>5005</v>
      </c>
      <c r="AC4698" s="9" t="s">
        <v>4999</v>
      </c>
      <c r="AD4698" s="29"/>
      <c r="AE4698" s="20" t="str">
        <f>VLOOKUP(E4698,'FILIAIS PETZ'!A:Q,17,0)</f>
        <v>SP2</v>
      </c>
      <c r="AF4698" s="20" t="str">
        <f>VLOOKUP(E4698,'FILIAIS PETZ'!A:Q,3,0)</f>
        <v>FELICIO</v>
      </c>
      <c r="AG4698" s="20" t="str">
        <f>VLOOKUP(E4698,'FILIAIS PETZ'!A:Q,2,0)</f>
        <v>R3</v>
      </c>
      <c r="AH4698" s="77">
        <v>2330</v>
      </c>
      <c r="AI4698" s="16" t="s">
        <v>8965</v>
      </c>
      <c r="AJ4698" s="90" t="str">
        <f>VLOOKUP(E4698,'FILIAIS PETZ'!$A$2:$K$2000,11,0)</f>
        <v>18.328.118/0269-22</v>
      </c>
      <c r="AK4698" s="44"/>
    </row>
    <row r="4699" spans="1:37" s="14" customFormat="1" ht="15" customHeight="1" thickBot="1" x14ac:dyDescent="0.25">
      <c r="A4699" s="9" t="s">
        <v>4980</v>
      </c>
      <c r="B4699" s="18">
        <f>VLOOKUP(C4699,FORNECEDORES!D:E,2,0)</f>
        <v>255287</v>
      </c>
      <c r="C4699" s="19" t="str">
        <f>VLOOKUP(D4699,FORNECEDORES!A:D,4,0)</f>
        <v>27.093.558/0060-75</v>
      </c>
      <c r="D4699" s="13" t="s">
        <v>7158</v>
      </c>
      <c r="E4699" s="20" t="str">
        <f t="shared" si="310"/>
        <v>04 0256</v>
      </c>
      <c r="F4699" s="28" t="s">
        <v>9144</v>
      </c>
      <c r="G4699" s="21" t="str">
        <f>VLOOKUP(E4699,'FILIAIS PETZ'!A:E,5,0)</f>
        <v>PETZ ACLIMAÇÃO</v>
      </c>
      <c r="H4699" s="20" t="str">
        <f>VLOOKUP(E4699,'FILIAIS PETZ'!A:D,4,0)</f>
        <v>ACLM-SP</v>
      </c>
      <c r="I4699" s="46">
        <v>45505</v>
      </c>
      <c r="J4699" s="9" t="s">
        <v>4980</v>
      </c>
      <c r="K4699" s="84" t="s">
        <v>5858</v>
      </c>
      <c r="L4699" s="83" t="s">
        <v>13152</v>
      </c>
      <c r="M4699" s="46">
        <v>45553</v>
      </c>
      <c r="N4699" s="46">
        <v>45581</v>
      </c>
      <c r="O4699" s="46">
        <v>45559</v>
      </c>
      <c r="P4699" s="91" t="s">
        <v>4998</v>
      </c>
      <c r="Q4699" s="84">
        <v>3</v>
      </c>
      <c r="R4699" s="91">
        <v>1</v>
      </c>
      <c r="S4699" s="9" t="s">
        <v>4983</v>
      </c>
      <c r="T4699" s="9" t="s">
        <v>32</v>
      </c>
      <c r="U4699" s="9">
        <v>11002</v>
      </c>
      <c r="V4699" s="9">
        <v>11002</v>
      </c>
      <c r="W4699" s="9"/>
      <c r="X4699" s="10" t="s">
        <v>5016</v>
      </c>
      <c r="Y4699" s="10" t="s">
        <v>4980</v>
      </c>
      <c r="Z4699" s="9" t="s">
        <v>4994</v>
      </c>
      <c r="AA4699" s="9" t="s">
        <v>5732</v>
      </c>
      <c r="AB4699" s="9" t="s">
        <v>5005</v>
      </c>
      <c r="AC4699" s="9" t="s">
        <v>4999</v>
      </c>
      <c r="AD4699" s="29"/>
      <c r="AE4699" s="20" t="str">
        <f>VLOOKUP(E4699,'FILIAIS PETZ'!A:Q,17,0)</f>
        <v>SP2</v>
      </c>
      <c r="AF4699" s="20" t="str">
        <f>VLOOKUP(E4699,'FILIAIS PETZ'!A:Q,3,0)</f>
        <v>FELICIO</v>
      </c>
      <c r="AG4699" s="20" t="str">
        <f>VLOOKUP(E4699,'FILIAIS PETZ'!A:Q,2,0)</f>
        <v>R3</v>
      </c>
      <c r="AH4699" s="77">
        <v>2330</v>
      </c>
      <c r="AI4699" s="16" t="s">
        <v>8965</v>
      </c>
      <c r="AJ4699" s="90" t="str">
        <f>VLOOKUP(E4699,'FILIAIS PETZ'!$A$2:$K$2000,11,0)</f>
        <v>18.328.118/0243-93</v>
      </c>
      <c r="AK4699" s="44"/>
    </row>
    <row r="4700" spans="1:37" s="14" customFormat="1" ht="15" customHeight="1" thickBot="1" x14ac:dyDescent="0.25">
      <c r="A4700" s="9" t="s">
        <v>4980</v>
      </c>
      <c r="B4700" s="18">
        <f>VLOOKUP(C4700,FORNECEDORES!D:E,2,0)</f>
        <v>7827</v>
      </c>
      <c r="C4700" s="19" t="str">
        <f>VLOOKUP(D4700,FORNECEDORES!A:D,4,0)</f>
        <v>27.093.558/0013-59</v>
      </c>
      <c r="D4700" s="13" t="s">
        <v>7134</v>
      </c>
      <c r="E4700" s="20" t="str">
        <f t="shared" si="310"/>
        <v>04 0263</v>
      </c>
      <c r="F4700" s="28" t="s">
        <v>8628</v>
      </c>
      <c r="G4700" s="21" t="str">
        <f>VLOOKUP(E4700,'FILIAIS PETZ'!A:E,5,0)</f>
        <v>PETZ PÃO DE AÇUCAR JABAQUARA</v>
      </c>
      <c r="H4700" s="20" t="str">
        <f>VLOOKUP(E4700,'FILIAIS PETZ'!A:D,4,0)</f>
        <v>JABQ-SP</v>
      </c>
      <c r="I4700" s="46">
        <v>45505</v>
      </c>
      <c r="J4700" s="9" t="s">
        <v>4980</v>
      </c>
      <c r="K4700" s="84" t="s">
        <v>5858</v>
      </c>
      <c r="L4700" s="83" t="s">
        <v>13192</v>
      </c>
      <c r="M4700" s="46">
        <v>45553</v>
      </c>
      <c r="N4700" s="46">
        <v>45581</v>
      </c>
      <c r="O4700" s="46">
        <v>45559</v>
      </c>
      <c r="P4700" s="91" t="s">
        <v>4998</v>
      </c>
      <c r="Q4700" s="84">
        <v>3</v>
      </c>
      <c r="R4700" s="91">
        <v>1</v>
      </c>
      <c r="S4700" s="9" t="s">
        <v>4983</v>
      </c>
      <c r="T4700" s="9" t="s">
        <v>32</v>
      </c>
      <c r="U4700" s="9">
        <v>11002</v>
      </c>
      <c r="V4700" s="9">
        <v>11002</v>
      </c>
      <c r="W4700" s="9"/>
      <c r="X4700" s="10" t="s">
        <v>5016</v>
      </c>
      <c r="Y4700" s="10" t="s">
        <v>4980</v>
      </c>
      <c r="Z4700" s="9" t="s">
        <v>4994</v>
      </c>
      <c r="AA4700" s="9" t="s">
        <v>5732</v>
      </c>
      <c r="AB4700" s="9" t="s">
        <v>5005</v>
      </c>
      <c r="AC4700" s="9" t="s">
        <v>4999</v>
      </c>
      <c r="AD4700" s="29"/>
      <c r="AE4700" s="20" t="str">
        <f>VLOOKUP(E4700,'FILIAIS PETZ'!A:Q,17,0)</f>
        <v>SP3</v>
      </c>
      <c r="AF4700" s="20" t="str">
        <f>VLOOKUP(E4700,'FILIAIS PETZ'!A:Q,3,0)</f>
        <v>FELICIO</v>
      </c>
      <c r="AG4700" s="20" t="str">
        <f>VLOOKUP(E4700,'FILIAIS PETZ'!A:Q,2,0)</f>
        <v>R3</v>
      </c>
      <c r="AH4700" s="77">
        <v>2330</v>
      </c>
      <c r="AI4700" s="16" t="s">
        <v>8965</v>
      </c>
      <c r="AJ4700" s="90" t="str">
        <f>VLOOKUP(E4700,'FILIAIS PETZ'!$A$2:$K$2000,11,0)</f>
        <v>18.328.118/0258-70</v>
      </c>
      <c r="AK4700" s="44"/>
    </row>
    <row r="4701" spans="1:37" s="14" customFormat="1" ht="15" customHeight="1" thickBot="1" x14ac:dyDescent="0.25">
      <c r="A4701" s="84" t="str">
        <f>J4701</f>
        <v>PREVENTIVA</v>
      </c>
      <c r="B4701" s="18">
        <f>VLOOKUP(C4701,FORNECEDORES!D:E,2,0)</f>
        <v>4722</v>
      </c>
      <c r="C4701" s="19" t="str">
        <f>VLOOKUP(D4701,FORNECEDORES!A:D,4,0)</f>
        <v>08.100.057/0001-74</v>
      </c>
      <c r="D4701" s="13" t="s">
        <v>6219</v>
      </c>
      <c r="E4701" s="20" t="str">
        <f t="shared" si="310"/>
        <v>04 0258</v>
      </c>
      <c r="F4701" s="28" t="s">
        <v>8972</v>
      </c>
      <c r="G4701" s="21" t="str">
        <f>VLOOKUP(E4701,'FILIAIS PETZ'!A:E,5,0)</f>
        <v xml:space="preserve">PETZ SHOPPING GRAND PLAZA </v>
      </c>
      <c r="H4701" s="20" t="str">
        <f>VLOOKUP(E4701,'FILIAIS PETZ'!A:D,4,0)</f>
        <v>SGPZ-SP</v>
      </c>
      <c r="I4701" s="46">
        <v>45505</v>
      </c>
      <c r="J4701" s="9" t="s">
        <v>4980</v>
      </c>
      <c r="K4701" s="84" t="s">
        <v>5858</v>
      </c>
      <c r="L4701" s="83" t="s">
        <v>12192</v>
      </c>
      <c r="M4701" s="46">
        <v>45516</v>
      </c>
      <c r="N4701" s="46">
        <v>45546</v>
      </c>
      <c r="O4701" s="46">
        <v>45527</v>
      </c>
      <c r="P4701" s="91" t="s">
        <v>4998</v>
      </c>
      <c r="Q4701" s="84">
        <v>3</v>
      </c>
      <c r="R4701" s="91">
        <v>1</v>
      </c>
      <c r="S4701" s="9" t="s">
        <v>4983</v>
      </c>
      <c r="T4701" s="9" t="s">
        <v>32</v>
      </c>
      <c r="U4701" s="9">
        <v>11002</v>
      </c>
      <c r="V4701" s="9">
        <v>11002</v>
      </c>
      <c r="W4701" s="9"/>
      <c r="X4701" s="10" t="s">
        <v>5016</v>
      </c>
      <c r="Y4701" s="9" t="s">
        <v>4994</v>
      </c>
      <c r="Z4701" s="9" t="s">
        <v>4994</v>
      </c>
      <c r="AA4701" s="9" t="s">
        <v>5732</v>
      </c>
      <c r="AB4701" s="10" t="s">
        <v>5040</v>
      </c>
      <c r="AC4701" s="9" t="s">
        <v>4999</v>
      </c>
      <c r="AD4701" s="29"/>
      <c r="AE4701" s="20" t="str">
        <f>VLOOKUP(E4701,'FILIAIS PETZ'!A:Q,17,0)</f>
        <v>SP3</v>
      </c>
      <c r="AF4701" s="20" t="str">
        <f>VLOOKUP(E4701,'FILIAIS PETZ'!A:Q,3,0)</f>
        <v>FELICIO</v>
      </c>
      <c r="AG4701" s="20" t="str">
        <f>VLOOKUP(E4701,'FILIAIS PETZ'!A:Q,2,0)</f>
        <v>R3</v>
      </c>
      <c r="AH4701" s="77">
        <v>2330</v>
      </c>
      <c r="AI4701" s="16" t="s">
        <v>8965</v>
      </c>
      <c r="AJ4701" s="45"/>
      <c r="AK4701" s="44"/>
    </row>
    <row r="4702" spans="1:37" s="14" customFormat="1" ht="15" customHeight="1" thickBot="1" x14ac:dyDescent="0.25">
      <c r="A4702" s="9" t="str">
        <f>J4702</f>
        <v>PREVENTIVA</v>
      </c>
      <c r="B4702" s="18">
        <f>VLOOKUP(C4702,FORNECEDORES!D:E,2,0)</f>
        <v>94718</v>
      </c>
      <c r="C4702" s="19" t="str">
        <f>VLOOKUP(D4702,FORNECEDORES!A:D,4,0)</f>
        <v>03.729.363/0001-50</v>
      </c>
      <c r="D4702" s="13" t="s">
        <v>11810</v>
      </c>
      <c r="E4702" s="20" t="str">
        <f t="shared" si="310"/>
        <v>04 0011</v>
      </c>
      <c r="F4702" s="28" t="s">
        <v>8976</v>
      </c>
      <c r="G4702" s="21" t="str">
        <f>VLOOKUP(E4702,'FILIAIS PETZ'!A:E,5,0)</f>
        <v>PETZ AUGUSTA</v>
      </c>
      <c r="H4702" s="20" t="str">
        <f>VLOOKUP(E4702,'FILIAIS PETZ'!A:D,4,0)</f>
        <v>AUGT-SP</v>
      </c>
      <c r="I4702" s="46">
        <v>45505</v>
      </c>
      <c r="J4702" s="9" t="s">
        <v>4980</v>
      </c>
      <c r="K4702" s="84" t="s">
        <v>5858</v>
      </c>
      <c r="L4702" s="83" t="s">
        <v>11808</v>
      </c>
      <c r="M4702" s="46">
        <v>45505</v>
      </c>
      <c r="N4702" s="46">
        <v>45532</v>
      </c>
      <c r="O4702" s="46">
        <v>45517</v>
      </c>
      <c r="P4702" s="91" t="s">
        <v>4998</v>
      </c>
      <c r="Q4702" s="84">
        <v>3</v>
      </c>
      <c r="R4702" s="91">
        <v>1</v>
      </c>
      <c r="S4702" s="9">
        <v>8</v>
      </c>
      <c r="T4702" s="9" t="s">
        <v>32</v>
      </c>
      <c r="U4702" s="9">
        <v>11002</v>
      </c>
      <c r="V4702" s="9">
        <v>11002</v>
      </c>
      <c r="W4702" s="9" t="s">
        <v>5019</v>
      </c>
      <c r="X4702" s="10" t="s">
        <v>5033</v>
      </c>
      <c r="Y4702" s="9" t="s">
        <v>4980</v>
      </c>
      <c r="Z4702" s="9" t="s">
        <v>4980</v>
      </c>
      <c r="AA4702" s="9" t="s">
        <v>5033</v>
      </c>
      <c r="AB4702" s="9" t="s">
        <v>5066</v>
      </c>
      <c r="AC4702" s="9" t="s">
        <v>4999</v>
      </c>
      <c r="AD4702" s="29"/>
      <c r="AE4702" s="20" t="str">
        <f>VLOOKUP(E4702,'FILIAIS PETZ'!A:Q,17,0)</f>
        <v>SP2</v>
      </c>
      <c r="AF4702" s="20" t="str">
        <f>VLOOKUP(E4702,'FILIAIS PETZ'!A:Q,3,0)</f>
        <v>FELICIO</v>
      </c>
      <c r="AG4702" s="20" t="str">
        <f>VLOOKUP(E4702,'FILIAIS PETZ'!A:Q,2,0)</f>
        <v>R3</v>
      </c>
      <c r="AH4702" s="76">
        <v>900</v>
      </c>
      <c r="AI4702" s="16" t="s">
        <v>11504</v>
      </c>
      <c r="AJ4702" s="45"/>
      <c r="AK4702" s="44"/>
    </row>
    <row r="4703" spans="1:37" s="14" customFormat="1" ht="15" customHeight="1" thickBot="1" x14ac:dyDescent="0.25">
      <c r="A4703" s="84" t="str">
        <f>J4703</f>
        <v>PREVENTIVA</v>
      </c>
      <c r="B4703" s="18">
        <f>VLOOKUP(C4703,FORNECEDORES!D:E,2,0)</f>
        <v>4722</v>
      </c>
      <c r="C4703" s="19" t="str">
        <f>VLOOKUP(D4703,FORNECEDORES!A:D,4,0)</f>
        <v>08.100.057/0001-74</v>
      </c>
      <c r="D4703" s="13" t="s">
        <v>6219</v>
      </c>
      <c r="E4703" s="20" t="str">
        <f t="shared" si="310"/>
        <v>04 0135</v>
      </c>
      <c r="F4703" s="28" t="s">
        <v>8712</v>
      </c>
      <c r="G4703" s="21" t="str">
        <f>VLOOKUP(E4703,'FILIAIS PETZ'!A:E,5,0)</f>
        <v>PETZ CARREFOUR ANCHIETA</v>
      </c>
      <c r="H4703" s="20" t="str">
        <f>VLOOKUP(E4703,'FILIAIS PETZ'!A:D,4,0)</f>
        <v>ANCH-SP</v>
      </c>
      <c r="I4703" s="46">
        <v>45505</v>
      </c>
      <c r="J4703" s="9" t="s">
        <v>4980</v>
      </c>
      <c r="K4703" s="84" t="s">
        <v>5858</v>
      </c>
      <c r="L4703" s="83" t="s">
        <v>12202</v>
      </c>
      <c r="M4703" s="46">
        <v>45517</v>
      </c>
      <c r="N4703" s="46">
        <v>45546</v>
      </c>
      <c r="O4703" s="46">
        <v>45527</v>
      </c>
      <c r="P4703" s="91" t="s">
        <v>4998</v>
      </c>
      <c r="Q4703" s="84">
        <v>3</v>
      </c>
      <c r="R4703" s="91">
        <v>1</v>
      </c>
      <c r="S4703" s="9" t="s">
        <v>4983</v>
      </c>
      <c r="T4703" s="9" t="s">
        <v>32</v>
      </c>
      <c r="U4703" s="9">
        <v>11002</v>
      </c>
      <c r="V4703" s="9">
        <v>11002</v>
      </c>
      <c r="W4703" s="9"/>
      <c r="X4703" s="10" t="s">
        <v>5016</v>
      </c>
      <c r="Y4703" s="9" t="s">
        <v>4994</v>
      </c>
      <c r="Z4703" s="9" t="s">
        <v>4994</v>
      </c>
      <c r="AA4703" s="9" t="s">
        <v>5732</v>
      </c>
      <c r="AB4703" s="10" t="s">
        <v>5040</v>
      </c>
      <c r="AC4703" s="9" t="s">
        <v>4999</v>
      </c>
      <c r="AD4703" s="29"/>
      <c r="AE4703" s="20" t="str">
        <f>VLOOKUP(E4703,'FILIAIS PETZ'!A:Q,17,0)</f>
        <v>SP3</v>
      </c>
      <c r="AF4703" s="20" t="str">
        <f>VLOOKUP(E4703,'FILIAIS PETZ'!A:Q,3,0)</f>
        <v>FELICIO</v>
      </c>
      <c r="AG4703" s="20" t="str">
        <f>VLOOKUP(E4703,'FILIAIS PETZ'!A:Q,2,0)</f>
        <v>R3</v>
      </c>
      <c r="AH4703" s="77">
        <v>2330</v>
      </c>
      <c r="AI4703" s="16" t="s">
        <v>8965</v>
      </c>
      <c r="AJ4703" s="45"/>
      <c r="AK4703" s="44"/>
    </row>
    <row r="4704" spans="1:37" s="14" customFormat="1" ht="15" customHeight="1" thickBot="1" x14ac:dyDescent="0.25">
      <c r="A4704" s="9">
        <f t="shared" ref="A4704:A4735" si="311">J4704</f>
        <v>959102</v>
      </c>
      <c r="B4704" s="18">
        <f>VLOOKUP(C4704,FORNECEDORES!D:E,2,0)</f>
        <v>49973</v>
      </c>
      <c r="C4704" s="19" t="str">
        <f>VLOOKUP(D4704,FORNECEDORES!A:D,4,0)</f>
        <v>30.827.985/0001-94</v>
      </c>
      <c r="D4704" s="13" t="s">
        <v>2744</v>
      </c>
      <c r="E4704" s="20" t="str">
        <f t="shared" si="310"/>
        <v>04 0248</v>
      </c>
      <c r="F4704" s="28" t="s">
        <v>5848</v>
      </c>
      <c r="G4704" s="21" t="str">
        <f>VLOOKUP(E4704,'FILIAIS PETZ'!A:E,5,0)</f>
        <v>PETZ DIVINÓPOLIS</v>
      </c>
      <c r="H4704" s="20" t="str">
        <f>VLOOKUP(E4704,'FILIAIS PETZ'!A:D,4,0)</f>
        <v>DVNP-MG</v>
      </c>
      <c r="I4704" s="46">
        <v>45506</v>
      </c>
      <c r="J4704" s="9">
        <v>959102</v>
      </c>
      <c r="K4704" s="84" t="s">
        <v>5858</v>
      </c>
      <c r="L4704" s="83" t="s">
        <v>5614</v>
      </c>
      <c r="M4704" s="46">
        <v>45509</v>
      </c>
      <c r="N4704" s="46">
        <v>45539</v>
      </c>
      <c r="O4704" s="46">
        <v>45523</v>
      </c>
      <c r="P4704" s="91" t="s">
        <v>4990</v>
      </c>
      <c r="Q4704" s="84">
        <v>3</v>
      </c>
      <c r="R4704" s="91">
        <v>1</v>
      </c>
      <c r="S4704" s="9">
        <v>8</v>
      </c>
      <c r="T4704" s="9" t="s">
        <v>32</v>
      </c>
      <c r="U4704" s="9">
        <v>11002</v>
      </c>
      <c r="V4704" s="9">
        <v>11002</v>
      </c>
      <c r="W4704" s="9" t="s">
        <v>5107</v>
      </c>
      <c r="X4704" s="9" t="s">
        <v>4996</v>
      </c>
      <c r="Y4704" s="10" t="s">
        <v>4997</v>
      </c>
      <c r="Z4704" s="10" t="s">
        <v>4993</v>
      </c>
      <c r="AA4704" s="10" t="s">
        <v>5101</v>
      </c>
      <c r="AB4704" s="10" t="s">
        <v>12941</v>
      </c>
      <c r="AC4704" s="9" t="s">
        <v>5006</v>
      </c>
      <c r="AD4704" s="29"/>
      <c r="AE4704" s="20" t="str">
        <f>VLOOKUP(E4704,'FILIAIS PETZ'!A:Q,17,0)</f>
        <v>MG-2</v>
      </c>
      <c r="AF4704" s="20" t="str">
        <f>VLOOKUP(E4704,'FILIAIS PETZ'!A:Q,3,0)</f>
        <v>FELICIO</v>
      </c>
      <c r="AG4704" s="20" t="str">
        <f>VLOOKUP(E4704,'FILIAIS PETZ'!A:Q,2,0)</f>
        <v>R3</v>
      </c>
      <c r="AH4704" s="78">
        <v>1172.5</v>
      </c>
      <c r="AI4704" s="16" t="s">
        <v>9009</v>
      </c>
      <c r="AJ4704" s="43" t="str">
        <f>VLOOKUP(E4704,'FILIAIS PETZ'!$A$2:$K$2000,11,0)</f>
        <v>18.328.118/0246-36</v>
      </c>
      <c r="AK4704" s="44" t="str">
        <f t="shared" ref="AK4704:AK4735" si="312">AJ4704</f>
        <v>18.328.118/0246-36</v>
      </c>
    </row>
    <row r="4705" spans="1:37" s="14" customFormat="1" ht="15" customHeight="1" thickBot="1" x14ac:dyDescent="0.25">
      <c r="A4705" s="9">
        <f t="shared" si="311"/>
        <v>959103</v>
      </c>
      <c r="B4705" s="18">
        <f>VLOOKUP(C4705,FORNECEDORES!D:E,2,0)</f>
        <v>49973</v>
      </c>
      <c r="C4705" s="19" t="str">
        <f>VLOOKUP(D4705,FORNECEDORES!A:D,4,0)</f>
        <v>30.827.985/0001-94</v>
      </c>
      <c r="D4705" s="13" t="s">
        <v>2744</v>
      </c>
      <c r="E4705" s="20" t="str">
        <f t="shared" si="310"/>
        <v>04 0238</v>
      </c>
      <c r="F4705" s="28" t="s">
        <v>5730</v>
      </c>
      <c r="G4705" s="21" t="str">
        <f>VLOOKUP(E4705,'FILIAIS PETZ'!A:E,5,0)</f>
        <v>PETZ SILVIANO BRANDÃO</v>
      </c>
      <c r="H4705" s="20" t="str">
        <f>VLOOKUP(E4705,'FILIAIS PETZ'!A:D,4,0)</f>
        <v>SVBD-MG</v>
      </c>
      <c r="I4705" s="46">
        <v>45506</v>
      </c>
      <c r="J4705" s="9">
        <v>959103</v>
      </c>
      <c r="K4705" s="84" t="s">
        <v>5858</v>
      </c>
      <c r="L4705" s="83" t="s">
        <v>5610</v>
      </c>
      <c r="M4705" s="46">
        <v>45509</v>
      </c>
      <c r="N4705" s="46">
        <v>45539</v>
      </c>
      <c r="O4705" s="46">
        <v>45523</v>
      </c>
      <c r="P4705" s="91" t="s">
        <v>4990</v>
      </c>
      <c r="Q4705" s="84">
        <v>3</v>
      </c>
      <c r="R4705" s="91">
        <v>1</v>
      </c>
      <c r="S4705" s="9">
        <v>8</v>
      </c>
      <c r="T4705" s="9" t="s">
        <v>32</v>
      </c>
      <c r="U4705" s="9">
        <v>11002</v>
      </c>
      <c r="V4705" s="9">
        <v>11002</v>
      </c>
      <c r="W4705" s="9" t="s">
        <v>5107</v>
      </c>
      <c r="X4705" s="9" t="s">
        <v>4996</v>
      </c>
      <c r="Y4705" s="10" t="s">
        <v>4997</v>
      </c>
      <c r="Z4705" s="10" t="s">
        <v>4993</v>
      </c>
      <c r="AA4705" s="10" t="s">
        <v>5101</v>
      </c>
      <c r="AB4705" s="10" t="s">
        <v>12941</v>
      </c>
      <c r="AC4705" s="9" t="s">
        <v>5006</v>
      </c>
      <c r="AD4705" s="29"/>
      <c r="AE4705" s="20" t="str">
        <f>VLOOKUP(E4705,'FILIAIS PETZ'!A:Q,17,0)</f>
        <v>MG-2</v>
      </c>
      <c r="AF4705" s="20" t="str">
        <f>VLOOKUP(E4705,'FILIAIS PETZ'!A:Q,3,0)</f>
        <v>FELICIO</v>
      </c>
      <c r="AG4705" s="20" t="str">
        <f>VLOOKUP(E4705,'FILIAIS PETZ'!A:Q,2,0)</f>
        <v>R3</v>
      </c>
      <c r="AH4705" s="78">
        <v>330</v>
      </c>
      <c r="AI4705" s="16" t="s">
        <v>9010</v>
      </c>
      <c r="AJ4705" s="43">
        <f>VLOOKUP(E4705,'FILIAIS PETZ'!$A$2:$K$2000,11,0)</f>
        <v>18328118022188</v>
      </c>
      <c r="AK4705" s="44">
        <f t="shared" si="312"/>
        <v>18328118022188</v>
      </c>
    </row>
    <row r="4706" spans="1:37" s="14" customFormat="1" ht="15" customHeight="1" thickBot="1" x14ac:dyDescent="0.25">
      <c r="A4706" s="9">
        <f t="shared" si="311"/>
        <v>959105</v>
      </c>
      <c r="B4706" s="18">
        <f>VLOOKUP(C4706,FORNECEDORES!D:E,2,0)</f>
        <v>49973</v>
      </c>
      <c r="C4706" s="19" t="str">
        <f>VLOOKUP(D4706,FORNECEDORES!A:D,4,0)</f>
        <v>30.827.985/0001-94</v>
      </c>
      <c r="D4706" s="13" t="s">
        <v>2744</v>
      </c>
      <c r="E4706" s="20" t="str">
        <f t="shared" si="310"/>
        <v>04 0040</v>
      </c>
      <c r="F4706" s="28" t="s">
        <v>4943</v>
      </c>
      <c r="G4706" s="21" t="str">
        <f>VLOOKUP(E4706,'FILIAIS PETZ'!A:E,5,0)</f>
        <v>PETZ NOSSA SENHORA DO CARMO</v>
      </c>
      <c r="H4706" s="20" t="str">
        <f>VLOOKUP(E4706,'FILIAIS PETZ'!A:D,4,0)</f>
        <v>NSCA-MG</v>
      </c>
      <c r="I4706" s="46">
        <v>45506</v>
      </c>
      <c r="J4706" s="9">
        <v>959105</v>
      </c>
      <c r="K4706" s="84" t="s">
        <v>5858</v>
      </c>
      <c r="L4706" s="83" t="s">
        <v>5612</v>
      </c>
      <c r="M4706" s="46">
        <v>45509</v>
      </c>
      <c r="N4706" s="46">
        <v>45539</v>
      </c>
      <c r="O4706" s="46">
        <v>45523</v>
      </c>
      <c r="P4706" s="91" t="s">
        <v>4990</v>
      </c>
      <c r="Q4706" s="84">
        <v>3</v>
      </c>
      <c r="R4706" s="91">
        <v>1</v>
      </c>
      <c r="S4706" s="9">
        <v>8</v>
      </c>
      <c r="T4706" s="9" t="s">
        <v>32</v>
      </c>
      <c r="U4706" s="9">
        <v>11002</v>
      </c>
      <c r="V4706" s="9">
        <v>11002</v>
      </c>
      <c r="W4706" s="9" t="s">
        <v>5107</v>
      </c>
      <c r="X4706" s="9" t="s">
        <v>4996</v>
      </c>
      <c r="Y4706" s="10" t="s">
        <v>4997</v>
      </c>
      <c r="Z4706" s="9" t="s">
        <v>4993</v>
      </c>
      <c r="AA4706" s="9" t="s">
        <v>5103</v>
      </c>
      <c r="AB4706" s="9" t="s">
        <v>12941</v>
      </c>
      <c r="AC4706" s="9" t="s">
        <v>5006</v>
      </c>
      <c r="AD4706" s="29"/>
      <c r="AE4706" s="20" t="str">
        <f>VLOOKUP(E4706,'FILIAIS PETZ'!A:Q,17,0)</f>
        <v>MG-1</v>
      </c>
      <c r="AF4706" s="20" t="str">
        <f>VLOOKUP(E4706,'FILIAIS PETZ'!A:Q,3,0)</f>
        <v>FELICIO</v>
      </c>
      <c r="AG4706" s="20" t="str">
        <f>VLOOKUP(E4706,'FILIAIS PETZ'!A:Q,2,0)</f>
        <v>R3</v>
      </c>
      <c r="AH4706" s="78">
        <v>600</v>
      </c>
      <c r="AI4706" s="16" t="s">
        <v>9011</v>
      </c>
      <c r="AJ4706" s="43">
        <f>VLOOKUP(E4706,'FILIAIS PETZ'!$A$2:$K$2000,11,0)</f>
        <v>18328118003981</v>
      </c>
      <c r="AK4706" s="44">
        <f t="shared" si="312"/>
        <v>18328118003981</v>
      </c>
    </row>
    <row r="4707" spans="1:37" s="14" customFormat="1" ht="15" customHeight="1" thickBot="1" x14ac:dyDescent="0.25">
      <c r="A4707" s="9">
        <f t="shared" si="311"/>
        <v>959108</v>
      </c>
      <c r="B4707" s="18">
        <f>VLOOKUP(C4707,FORNECEDORES!D:E,2,0)</f>
        <v>49973</v>
      </c>
      <c r="C4707" s="19" t="str">
        <f>VLOOKUP(D4707,FORNECEDORES!A:D,4,0)</f>
        <v>30.827.985/0001-94</v>
      </c>
      <c r="D4707" s="13" t="s">
        <v>2744</v>
      </c>
      <c r="E4707" s="20" t="str">
        <f t="shared" si="310"/>
        <v>04 0185</v>
      </c>
      <c r="F4707" s="28" t="s">
        <v>4973</v>
      </c>
      <c r="G4707" s="21" t="str">
        <f>VLOOKUP(E4707,'FILIAIS PETZ'!A:E,5,0)</f>
        <v>PETZ AV CONTORNO (ANTIGOS DADOS DE SVLB/MG - PETZ SILVA LOBO)</v>
      </c>
      <c r="H4707" s="20" t="str">
        <f>VLOOKUP(E4707,'FILIAIS PETZ'!A:D,4,0)</f>
        <v>ACTN-MG</v>
      </c>
      <c r="I4707" s="46">
        <v>45506</v>
      </c>
      <c r="J4707" s="9">
        <v>959108</v>
      </c>
      <c r="K4707" s="84" t="s">
        <v>5858</v>
      </c>
      <c r="L4707" s="83" t="s">
        <v>12007</v>
      </c>
      <c r="M4707" s="46">
        <v>45509</v>
      </c>
      <c r="N4707" s="46">
        <v>45539</v>
      </c>
      <c r="O4707" s="46">
        <v>45523</v>
      </c>
      <c r="P4707" s="91" t="s">
        <v>4990</v>
      </c>
      <c r="Q4707" s="84">
        <v>3</v>
      </c>
      <c r="R4707" s="91">
        <v>1</v>
      </c>
      <c r="S4707" s="9">
        <v>8</v>
      </c>
      <c r="T4707" s="9" t="s">
        <v>32</v>
      </c>
      <c r="U4707" s="9">
        <v>11002</v>
      </c>
      <c r="V4707" s="9">
        <v>11002</v>
      </c>
      <c r="W4707" s="9" t="s">
        <v>5107</v>
      </c>
      <c r="X4707" s="9" t="s">
        <v>4996</v>
      </c>
      <c r="Y4707" s="10" t="s">
        <v>4997</v>
      </c>
      <c r="Z4707" s="10" t="s">
        <v>4993</v>
      </c>
      <c r="AA4707" s="10" t="s">
        <v>5101</v>
      </c>
      <c r="AB4707" s="10" t="s">
        <v>12941</v>
      </c>
      <c r="AC4707" s="9" t="s">
        <v>5006</v>
      </c>
      <c r="AD4707" s="29"/>
      <c r="AE4707" s="20" t="str">
        <f>VLOOKUP(E4707,'FILIAIS PETZ'!A:Q,17,0)</f>
        <v>MG-1</v>
      </c>
      <c r="AF4707" s="20" t="str">
        <f>VLOOKUP(E4707,'FILIAIS PETZ'!A:Q,3,0)</f>
        <v>FELICIO</v>
      </c>
      <c r="AG4707" s="20" t="str">
        <f>VLOOKUP(E4707,'FILIAIS PETZ'!A:Q,2,0)</f>
        <v>R3</v>
      </c>
      <c r="AH4707" s="78">
        <v>330</v>
      </c>
      <c r="AI4707" s="16" t="s">
        <v>9010</v>
      </c>
      <c r="AJ4707" s="43">
        <f>VLOOKUP(E4707,'FILIAIS PETZ'!$A$2:$K$2000,11,0)</f>
        <v>18328118017931</v>
      </c>
      <c r="AK4707" s="44">
        <f t="shared" si="312"/>
        <v>18328118017931</v>
      </c>
    </row>
    <row r="4708" spans="1:37" s="14" customFormat="1" ht="15" customHeight="1" thickBot="1" x14ac:dyDescent="0.25">
      <c r="A4708" s="9">
        <f t="shared" si="311"/>
        <v>959126</v>
      </c>
      <c r="B4708" s="18">
        <f>VLOOKUP(C4708,FORNECEDORES!D:E,2,0)</f>
        <v>49973</v>
      </c>
      <c r="C4708" s="19" t="str">
        <f>VLOOKUP(D4708,FORNECEDORES!A:D,4,0)</f>
        <v>30.827.985/0001-94</v>
      </c>
      <c r="D4708" s="13" t="s">
        <v>2744</v>
      </c>
      <c r="E4708" s="20" t="str">
        <f t="shared" si="310"/>
        <v>04 0251</v>
      </c>
      <c r="F4708" s="28" t="s">
        <v>5729</v>
      </c>
      <c r="G4708" s="21" t="str">
        <f>VLOOKUP(E4708,'FILIAIS PETZ'!A:E,5,0)</f>
        <v>PETZ BARREIRO</v>
      </c>
      <c r="H4708" s="20" t="str">
        <f>VLOOKUP(E4708,'FILIAIS PETZ'!A:D,4,0)</f>
        <v>BARR-MG</v>
      </c>
      <c r="I4708" s="46">
        <v>45506</v>
      </c>
      <c r="J4708" s="9">
        <v>959126</v>
      </c>
      <c r="K4708" s="84" t="s">
        <v>5858</v>
      </c>
      <c r="L4708" s="83" t="s">
        <v>12009</v>
      </c>
      <c r="M4708" s="46">
        <v>45509</v>
      </c>
      <c r="N4708" s="46">
        <v>45539</v>
      </c>
      <c r="O4708" s="46">
        <v>45523</v>
      </c>
      <c r="P4708" s="91" t="s">
        <v>4990</v>
      </c>
      <c r="Q4708" s="84">
        <v>3</v>
      </c>
      <c r="R4708" s="91">
        <v>1</v>
      </c>
      <c r="S4708" s="9">
        <v>8</v>
      </c>
      <c r="T4708" s="9" t="s">
        <v>32</v>
      </c>
      <c r="U4708" s="9">
        <v>11002</v>
      </c>
      <c r="V4708" s="9">
        <v>11002</v>
      </c>
      <c r="W4708" s="9" t="s">
        <v>5107</v>
      </c>
      <c r="X4708" s="9" t="s">
        <v>4996</v>
      </c>
      <c r="Y4708" s="10" t="s">
        <v>4997</v>
      </c>
      <c r="Z4708" s="10" t="s">
        <v>4993</v>
      </c>
      <c r="AA4708" s="10" t="s">
        <v>5101</v>
      </c>
      <c r="AB4708" s="10" t="s">
        <v>12941</v>
      </c>
      <c r="AC4708" s="9" t="s">
        <v>5006</v>
      </c>
      <c r="AD4708" s="29"/>
      <c r="AE4708" s="20" t="str">
        <f>VLOOKUP(E4708,'FILIAIS PETZ'!A:Q,17,0)</f>
        <v>MG-2</v>
      </c>
      <c r="AF4708" s="20" t="str">
        <f>VLOOKUP(E4708,'FILIAIS PETZ'!A:Q,3,0)</f>
        <v>FELICIO</v>
      </c>
      <c r="AG4708" s="20" t="str">
        <f>VLOOKUP(E4708,'FILIAIS PETZ'!A:Q,2,0)</f>
        <v>R3</v>
      </c>
      <c r="AH4708" s="78">
        <v>380</v>
      </c>
      <c r="AI4708" s="16" t="s">
        <v>9012</v>
      </c>
      <c r="AJ4708" s="43">
        <f>VLOOKUP(E4708,'FILIAIS PETZ'!$A$2:$K$2000,11,0)</f>
        <v>18328118022420</v>
      </c>
      <c r="AK4708" s="44">
        <f t="shared" si="312"/>
        <v>18328118022420</v>
      </c>
    </row>
    <row r="4709" spans="1:37" s="14" customFormat="1" ht="15" customHeight="1" thickBot="1" x14ac:dyDescent="0.25">
      <c r="A4709" s="9">
        <f t="shared" si="311"/>
        <v>959128</v>
      </c>
      <c r="B4709" s="18">
        <f>VLOOKUP(C4709,FORNECEDORES!D:E,2,0)</f>
        <v>49973</v>
      </c>
      <c r="C4709" s="19" t="str">
        <f>VLOOKUP(D4709,FORNECEDORES!A:D,4,0)</f>
        <v>30.827.985/0001-94</v>
      </c>
      <c r="D4709" s="13" t="s">
        <v>2744</v>
      </c>
      <c r="E4709" s="20" t="str">
        <f t="shared" si="310"/>
        <v>04 0038</v>
      </c>
      <c r="F4709" s="28" t="s">
        <v>4979</v>
      </c>
      <c r="G4709" s="21" t="str">
        <f>VLOOKUP(E4709,'FILIAIS PETZ'!A:E,5,0)</f>
        <v>PETZ CENTER MINAS</v>
      </c>
      <c r="H4709" s="20" t="str">
        <f>VLOOKUP(E4709,'FILIAIS PETZ'!A:D,4,0)</f>
        <v>CTMN-MG</v>
      </c>
      <c r="I4709" s="46">
        <v>45506</v>
      </c>
      <c r="J4709" s="9">
        <v>959128</v>
      </c>
      <c r="K4709" s="84" t="s">
        <v>5858</v>
      </c>
      <c r="L4709" s="83" t="s">
        <v>12008</v>
      </c>
      <c r="M4709" s="46">
        <v>45509</v>
      </c>
      <c r="N4709" s="46">
        <v>45539</v>
      </c>
      <c r="O4709" s="46">
        <v>45523</v>
      </c>
      <c r="P4709" s="91" t="s">
        <v>4990</v>
      </c>
      <c r="Q4709" s="84">
        <v>3</v>
      </c>
      <c r="R4709" s="91">
        <v>1</v>
      </c>
      <c r="S4709" s="9">
        <v>8</v>
      </c>
      <c r="T4709" s="9" t="s">
        <v>32</v>
      </c>
      <c r="U4709" s="9">
        <v>11002</v>
      </c>
      <c r="V4709" s="9">
        <v>11002</v>
      </c>
      <c r="W4709" s="9" t="s">
        <v>5107</v>
      </c>
      <c r="X4709" s="9" t="s">
        <v>4996</v>
      </c>
      <c r="Y4709" s="10" t="s">
        <v>4997</v>
      </c>
      <c r="Z4709" s="10" t="s">
        <v>4993</v>
      </c>
      <c r="AA4709" s="10" t="s">
        <v>5101</v>
      </c>
      <c r="AB4709" s="10" t="s">
        <v>12941</v>
      </c>
      <c r="AC4709" s="9" t="s">
        <v>5006</v>
      </c>
      <c r="AD4709" s="29"/>
      <c r="AE4709" s="20" t="str">
        <f>VLOOKUP(E4709,'FILIAIS PETZ'!A:Q,17,0)</f>
        <v>MG-2</v>
      </c>
      <c r="AF4709" s="20" t="str">
        <f>VLOOKUP(E4709,'FILIAIS PETZ'!A:Q,3,0)</f>
        <v>FELICIO</v>
      </c>
      <c r="AG4709" s="20" t="str">
        <f>VLOOKUP(E4709,'FILIAIS PETZ'!A:Q,2,0)</f>
        <v>R3</v>
      </c>
      <c r="AH4709" s="78">
        <v>330</v>
      </c>
      <c r="AI4709" s="16" t="s">
        <v>7315</v>
      </c>
      <c r="AJ4709" s="43">
        <f>VLOOKUP(E4709,'FILIAIS PETZ'!$A$2:$K$2000,11,0)</f>
        <v>18328118003710</v>
      </c>
      <c r="AK4709" s="44">
        <f t="shared" si="312"/>
        <v>18328118003710</v>
      </c>
    </row>
    <row r="4710" spans="1:37" s="14" customFormat="1" ht="15" customHeight="1" thickBot="1" x14ac:dyDescent="0.25">
      <c r="A4710" s="9">
        <f t="shared" si="311"/>
        <v>959129</v>
      </c>
      <c r="B4710" s="18">
        <f>VLOOKUP(C4710,FORNECEDORES!D:E,2,0)</f>
        <v>49973</v>
      </c>
      <c r="C4710" s="19" t="str">
        <f>VLOOKUP(D4710,FORNECEDORES!A:D,4,0)</f>
        <v>30.827.985/0001-94</v>
      </c>
      <c r="D4710" s="13" t="s">
        <v>2744</v>
      </c>
      <c r="E4710" s="20" t="str">
        <f t="shared" si="310"/>
        <v>04 0061</v>
      </c>
      <c r="F4710" s="28" t="s">
        <v>4946</v>
      </c>
      <c r="G4710" s="21" t="str">
        <f>VLOOKUP(E4710,'FILIAIS PETZ'!A:E,5,0)</f>
        <v>PETZ PAMPULHA</v>
      </c>
      <c r="H4710" s="20" t="str">
        <f>VLOOKUP(E4710,'FILIAIS PETZ'!A:D,4,0)</f>
        <v>PAMP-MG</v>
      </c>
      <c r="I4710" s="46">
        <v>45506</v>
      </c>
      <c r="J4710" s="9">
        <v>959129</v>
      </c>
      <c r="K4710" s="84" t="s">
        <v>5858</v>
      </c>
      <c r="L4710" s="83" t="s">
        <v>8809</v>
      </c>
      <c r="M4710" s="46">
        <v>45509</v>
      </c>
      <c r="N4710" s="46">
        <v>45539</v>
      </c>
      <c r="O4710" s="46">
        <v>45523</v>
      </c>
      <c r="P4710" s="91" t="s">
        <v>4990</v>
      </c>
      <c r="Q4710" s="84">
        <v>3</v>
      </c>
      <c r="R4710" s="91">
        <v>1</v>
      </c>
      <c r="S4710" s="9">
        <v>8</v>
      </c>
      <c r="T4710" s="9" t="s">
        <v>32</v>
      </c>
      <c r="U4710" s="9">
        <v>11002</v>
      </c>
      <c r="V4710" s="9">
        <v>11002</v>
      </c>
      <c r="W4710" s="9" t="s">
        <v>5107</v>
      </c>
      <c r="X4710" s="9" t="s">
        <v>4996</v>
      </c>
      <c r="Y4710" s="10" t="s">
        <v>4997</v>
      </c>
      <c r="Z4710" s="9" t="s">
        <v>4993</v>
      </c>
      <c r="AA4710" s="9" t="s">
        <v>5103</v>
      </c>
      <c r="AB4710" s="9" t="s">
        <v>12941</v>
      </c>
      <c r="AC4710" s="9" t="s">
        <v>5006</v>
      </c>
      <c r="AD4710" s="29"/>
      <c r="AE4710" s="20" t="str">
        <f>VLOOKUP(E4710,'FILIAIS PETZ'!A:Q,17,0)</f>
        <v>MG-1</v>
      </c>
      <c r="AF4710" s="20" t="str">
        <f>VLOOKUP(E4710,'FILIAIS PETZ'!A:Q,3,0)</f>
        <v>FELICIO</v>
      </c>
      <c r="AG4710" s="20" t="str">
        <f>VLOOKUP(E4710,'FILIAIS PETZ'!A:Q,2,0)</f>
        <v>R3</v>
      </c>
      <c r="AH4710" s="78">
        <v>890</v>
      </c>
      <c r="AI4710" s="16" t="s">
        <v>9013</v>
      </c>
      <c r="AJ4710" s="43">
        <f>VLOOKUP(E4710,'FILIAIS PETZ'!$A$2:$K$2000,11,0)</f>
        <v>18328118006069</v>
      </c>
      <c r="AK4710" s="44">
        <f t="shared" si="312"/>
        <v>18328118006069</v>
      </c>
    </row>
    <row r="4711" spans="1:37" s="14" customFormat="1" ht="15" customHeight="1" thickBot="1" x14ac:dyDescent="0.25">
      <c r="A4711" s="9">
        <f t="shared" si="311"/>
        <v>959130</v>
      </c>
      <c r="B4711" s="18">
        <f>VLOOKUP(C4711,FORNECEDORES!D:E,2,0)</f>
        <v>49973</v>
      </c>
      <c r="C4711" s="19" t="str">
        <f>VLOOKUP(D4711,FORNECEDORES!A:D,4,0)</f>
        <v>30.827.985/0001-94</v>
      </c>
      <c r="D4711" s="13" t="s">
        <v>2744</v>
      </c>
      <c r="E4711" s="20" t="str">
        <f t="shared" si="310"/>
        <v>04 0107</v>
      </c>
      <c r="F4711" s="28" t="s">
        <v>4930</v>
      </c>
      <c r="G4711" s="21" t="str">
        <f>VLOOKUP(E4711,'FILIAIS PETZ'!A:E,5,0)</f>
        <v>PETZ CONTAGEM</v>
      </c>
      <c r="H4711" s="20" t="str">
        <f>VLOOKUP(E4711,'FILIAIS PETZ'!A:D,4,0)</f>
        <v>CNTG-MG</v>
      </c>
      <c r="I4711" s="46">
        <v>45506</v>
      </c>
      <c r="J4711" s="9">
        <v>959130</v>
      </c>
      <c r="K4711" s="84" t="s">
        <v>5858</v>
      </c>
      <c r="L4711" s="83" t="s">
        <v>12005</v>
      </c>
      <c r="M4711" s="46">
        <v>45509</v>
      </c>
      <c r="N4711" s="46">
        <v>45539</v>
      </c>
      <c r="O4711" s="46">
        <v>45523</v>
      </c>
      <c r="P4711" s="91" t="s">
        <v>5003</v>
      </c>
      <c r="Q4711" s="84">
        <v>3</v>
      </c>
      <c r="R4711" s="91">
        <v>1</v>
      </c>
      <c r="S4711" s="9">
        <v>8</v>
      </c>
      <c r="T4711" s="9" t="s">
        <v>32</v>
      </c>
      <c r="U4711" s="9">
        <v>11002</v>
      </c>
      <c r="V4711" s="9">
        <v>11002</v>
      </c>
      <c r="W4711" s="9" t="s">
        <v>5107</v>
      </c>
      <c r="X4711" s="9" t="s">
        <v>4996</v>
      </c>
      <c r="Y4711" s="10" t="s">
        <v>4980</v>
      </c>
      <c r="Z4711" s="9" t="s">
        <v>4980</v>
      </c>
      <c r="AA4711" s="9" t="s">
        <v>5103</v>
      </c>
      <c r="AB4711" s="9" t="s">
        <v>5066</v>
      </c>
      <c r="AC4711" s="9" t="s">
        <v>5006</v>
      </c>
      <c r="AD4711" s="29"/>
      <c r="AE4711" s="20" t="str">
        <f>VLOOKUP(E4711,'FILIAIS PETZ'!A:Q,17,0)</f>
        <v>MG-2</v>
      </c>
      <c r="AF4711" s="20" t="str">
        <f>VLOOKUP(E4711,'FILIAIS PETZ'!A:Q,3,0)</f>
        <v>FELICIO</v>
      </c>
      <c r="AG4711" s="20" t="str">
        <f>VLOOKUP(E4711,'FILIAIS PETZ'!A:Q,2,0)</f>
        <v>R3</v>
      </c>
      <c r="AH4711" s="78">
        <v>3070</v>
      </c>
      <c r="AI4711" s="16" t="s">
        <v>9014</v>
      </c>
      <c r="AJ4711" s="43">
        <f>VLOOKUP(E4711,'FILIAIS PETZ'!$A$2:$K$2000,11,0)</f>
        <v>18328118010414</v>
      </c>
      <c r="AK4711" s="44">
        <f t="shared" si="312"/>
        <v>18328118010414</v>
      </c>
    </row>
    <row r="4712" spans="1:37" s="14" customFormat="1" ht="15" customHeight="1" thickBot="1" x14ac:dyDescent="0.25">
      <c r="A4712" s="9">
        <f t="shared" si="311"/>
        <v>959132</v>
      </c>
      <c r="B4712" s="18">
        <f>VLOOKUP(C4712,FORNECEDORES!D:E,2,0)</f>
        <v>49973</v>
      </c>
      <c r="C4712" s="19" t="str">
        <f>VLOOKUP(D4712,FORNECEDORES!A:D,4,0)</f>
        <v>30.827.985/0001-94</v>
      </c>
      <c r="D4712" s="13" t="s">
        <v>2744</v>
      </c>
      <c r="E4712" s="20" t="str">
        <f t="shared" si="310"/>
        <v>04 0107</v>
      </c>
      <c r="F4712" s="28" t="s">
        <v>4930</v>
      </c>
      <c r="G4712" s="21" t="str">
        <f>VLOOKUP(E4712,'FILIAIS PETZ'!A:E,5,0)</f>
        <v>PETZ CONTAGEM</v>
      </c>
      <c r="H4712" s="20" t="str">
        <f>VLOOKUP(E4712,'FILIAIS PETZ'!A:D,4,0)</f>
        <v>CNTG-MG</v>
      </c>
      <c r="I4712" s="46">
        <v>45506</v>
      </c>
      <c r="J4712" s="9">
        <v>959132</v>
      </c>
      <c r="K4712" s="84" t="s">
        <v>5858</v>
      </c>
      <c r="L4712" s="83" t="s">
        <v>12004</v>
      </c>
      <c r="M4712" s="46">
        <v>45509</v>
      </c>
      <c r="N4712" s="46">
        <v>45539</v>
      </c>
      <c r="O4712" s="46">
        <v>45523</v>
      </c>
      <c r="P4712" s="91" t="s">
        <v>5003</v>
      </c>
      <c r="Q4712" s="84">
        <v>3</v>
      </c>
      <c r="R4712" s="91">
        <v>1</v>
      </c>
      <c r="S4712" s="9">
        <v>8</v>
      </c>
      <c r="T4712" s="9" t="s">
        <v>32</v>
      </c>
      <c r="U4712" s="9">
        <v>11002</v>
      </c>
      <c r="V4712" s="9">
        <v>11002</v>
      </c>
      <c r="W4712" s="9" t="s">
        <v>5107</v>
      </c>
      <c r="X4712" s="9" t="s">
        <v>4996</v>
      </c>
      <c r="Y4712" s="10" t="s">
        <v>4997</v>
      </c>
      <c r="Z4712" s="9" t="s">
        <v>4993</v>
      </c>
      <c r="AA4712" s="9" t="s">
        <v>5103</v>
      </c>
      <c r="AB4712" s="9" t="s">
        <v>12941</v>
      </c>
      <c r="AC4712" s="9" t="s">
        <v>5006</v>
      </c>
      <c r="AD4712" s="29"/>
      <c r="AE4712" s="20" t="str">
        <f>VLOOKUP(E4712,'FILIAIS PETZ'!A:Q,17,0)</f>
        <v>MG-2</v>
      </c>
      <c r="AF4712" s="20" t="str">
        <f>VLOOKUP(E4712,'FILIAIS PETZ'!A:Q,3,0)</f>
        <v>FELICIO</v>
      </c>
      <c r="AG4712" s="20" t="str">
        <f>VLOOKUP(E4712,'FILIAIS PETZ'!A:Q,2,0)</f>
        <v>R3</v>
      </c>
      <c r="AH4712" s="78">
        <v>2545.04</v>
      </c>
      <c r="AI4712" s="16" t="s">
        <v>9015</v>
      </c>
      <c r="AJ4712" s="43">
        <f>VLOOKUP(E4712,'FILIAIS PETZ'!$A$2:$K$2000,11,0)</f>
        <v>18328118010414</v>
      </c>
      <c r="AK4712" s="44">
        <f t="shared" si="312"/>
        <v>18328118010414</v>
      </c>
    </row>
    <row r="4713" spans="1:37" s="14" customFormat="1" ht="15" customHeight="1" thickBot="1" x14ac:dyDescent="0.25">
      <c r="A4713" s="9">
        <f t="shared" si="311"/>
        <v>959135</v>
      </c>
      <c r="B4713" s="18">
        <f>VLOOKUP(C4713,FORNECEDORES!D:E,2,0)</f>
        <v>49973</v>
      </c>
      <c r="C4713" s="19" t="str">
        <f>VLOOKUP(D4713,FORNECEDORES!A:D,4,0)</f>
        <v>30.827.985/0001-94</v>
      </c>
      <c r="D4713" s="13" t="s">
        <v>2744</v>
      </c>
      <c r="E4713" s="20" t="str">
        <f t="shared" si="310"/>
        <v>04 0040</v>
      </c>
      <c r="F4713" s="28" t="s">
        <v>4943</v>
      </c>
      <c r="G4713" s="21" t="str">
        <f>VLOOKUP(E4713,'FILIAIS PETZ'!A:E,5,0)</f>
        <v>PETZ NOSSA SENHORA DO CARMO</v>
      </c>
      <c r="H4713" s="20" t="str">
        <f>VLOOKUP(E4713,'FILIAIS PETZ'!A:D,4,0)</f>
        <v>NSCA-MG</v>
      </c>
      <c r="I4713" s="46">
        <v>45506</v>
      </c>
      <c r="J4713" s="9">
        <v>959135</v>
      </c>
      <c r="K4713" s="84" t="s">
        <v>5858</v>
      </c>
      <c r="L4713" s="83" t="s">
        <v>12006</v>
      </c>
      <c r="M4713" s="46">
        <v>45509</v>
      </c>
      <c r="N4713" s="46">
        <v>45539</v>
      </c>
      <c r="O4713" s="46">
        <v>45523</v>
      </c>
      <c r="P4713" s="91" t="s">
        <v>4990</v>
      </c>
      <c r="Q4713" s="84">
        <v>3</v>
      </c>
      <c r="R4713" s="91">
        <v>1</v>
      </c>
      <c r="S4713" s="9">
        <v>8</v>
      </c>
      <c r="T4713" s="9" t="s">
        <v>32</v>
      </c>
      <c r="U4713" s="9">
        <v>11002</v>
      </c>
      <c r="V4713" s="9">
        <v>11002</v>
      </c>
      <c r="W4713" s="9" t="s">
        <v>5107</v>
      </c>
      <c r="X4713" s="9" t="s">
        <v>4996</v>
      </c>
      <c r="Y4713" s="10" t="s">
        <v>4980</v>
      </c>
      <c r="Z4713" s="9" t="s">
        <v>4980</v>
      </c>
      <c r="AA4713" s="9" t="s">
        <v>5103</v>
      </c>
      <c r="AB4713" s="9" t="s">
        <v>5066</v>
      </c>
      <c r="AC4713" s="9" t="s">
        <v>5006</v>
      </c>
      <c r="AD4713" s="29"/>
      <c r="AE4713" s="20" t="str">
        <f>VLOOKUP(E4713,'FILIAIS PETZ'!A:Q,17,0)</f>
        <v>MG-1</v>
      </c>
      <c r="AF4713" s="20" t="str">
        <f>VLOOKUP(E4713,'FILIAIS PETZ'!A:Q,3,0)</f>
        <v>FELICIO</v>
      </c>
      <c r="AG4713" s="20" t="str">
        <f>VLOOKUP(E4713,'FILIAIS PETZ'!A:Q,2,0)</f>
        <v>R3</v>
      </c>
      <c r="AH4713" s="78">
        <v>750</v>
      </c>
      <c r="AI4713" s="16" t="s">
        <v>9016</v>
      </c>
      <c r="AJ4713" s="43">
        <f>VLOOKUP(E4713,'FILIAIS PETZ'!$A$2:$K$2000,11,0)</f>
        <v>18328118003981</v>
      </c>
      <c r="AK4713" s="44">
        <f t="shared" si="312"/>
        <v>18328118003981</v>
      </c>
    </row>
    <row r="4714" spans="1:37" s="14" customFormat="1" ht="15" customHeight="1" thickBot="1" x14ac:dyDescent="0.25">
      <c r="A4714" s="9">
        <f t="shared" si="311"/>
        <v>959136</v>
      </c>
      <c r="B4714" s="18">
        <f>VLOOKUP(C4714,FORNECEDORES!D:E,2,0)</f>
        <v>49973</v>
      </c>
      <c r="C4714" s="19" t="str">
        <f>VLOOKUP(D4714,FORNECEDORES!A:D,4,0)</f>
        <v>30.827.985/0001-94</v>
      </c>
      <c r="D4714" s="13" t="s">
        <v>2744</v>
      </c>
      <c r="E4714" s="20" t="str">
        <f t="shared" si="310"/>
        <v>04 0155</v>
      </c>
      <c r="F4714" s="28" t="s">
        <v>4929</v>
      </c>
      <c r="G4714" s="21" t="str">
        <f>VLOOKUP(E4714,'FILIAIS PETZ'!A:E,5,0)</f>
        <v>PETZ SETE LAGOAS</v>
      </c>
      <c r="H4714" s="20" t="str">
        <f>VLOOKUP(E4714,'FILIAIS PETZ'!A:D,4,0)</f>
        <v>STLG-MG</v>
      </c>
      <c r="I4714" s="46">
        <v>45506</v>
      </c>
      <c r="J4714" s="9">
        <v>959136</v>
      </c>
      <c r="K4714" s="84" t="s">
        <v>5858</v>
      </c>
      <c r="L4714" s="83" t="s">
        <v>5615</v>
      </c>
      <c r="M4714" s="46">
        <v>45509</v>
      </c>
      <c r="N4714" s="46">
        <v>45539</v>
      </c>
      <c r="O4714" s="46">
        <v>45523</v>
      </c>
      <c r="P4714" s="91" t="s">
        <v>4990</v>
      </c>
      <c r="Q4714" s="84">
        <v>3</v>
      </c>
      <c r="R4714" s="91">
        <v>1</v>
      </c>
      <c r="S4714" s="9">
        <v>8</v>
      </c>
      <c r="T4714" s="9" t="s">
        <v>32</v>
      </c>
      <c r="U4714" s="9">
        <v>11002</v>
      </c>
      <c r="V4714" s="9">
        <v>11002</v>
      </c>
      <c r="W4714" s="9" t="s">
        <v>5107</v>
      </c>
      <c r="X4714" s="9" t="s">
        <v>4996</v>
      </c>
      <c r="Y4714" s="10" t="s">
        <v>4997</v>
      </c>
      <c r="Z4714" s="9" t="s">
        <v>4993</v>
      </c>
      <c r="AA4714" s="9" t="s">
        <v>5103</v>
      </c>
      <c r="AB4714" s="9" t="s">
        <v>12941</v>
      </c>
      <c r="AC4714" s="9" t="s">
        <v>5006</v>
      </c>
      <c r="AD4714" s="29"/>
      <c r="AE4714" s="20" t="str">
        <f>VLOOKUP(E4714,'FILIAIS PETZ'!A:Q,17,0)</f>
        <v>MG-1</v>
      </c>
      <c r="AF4714" s="20" t="str">
        <f>VLOOKUP(E4714,'FILIAIS PETZ'!A:Q,3,0)</f>
        <v>FELICIO</v>
      </c>
      <c r="AG4714" s="20" t="str">
        <f>VLOOKUP(E4714,'FILIAIS PETZ'!A:Q,2,0)</f>
        <v>R3</v>
      </c>
      <c r="AH4714" s="78">
        <v>1060</v>
      </c>
      <c r="AI4714" s="16" t="s">
        <v>9017</v>
      </c>
      <c r="AJ4714" s="43">
        <f>VLOOKUP(E4714,'FILIAIS PETZ'!$A$2:$K$2000,11,0)</f>
        <v>18328118015645</v>
      </c>
      <c r="AK4714" s="44">
        <f t="shared" si="312"/>
        <v>18328118015645</v>
      </c>
    </row>
    <row r="4715" spans="1:37" s="14" customFormat="1" ht="15" customHeight="1" thickBot="1" x14ac:dyDescent="0.25">
      <c r="A4715" s="9">
        <f t="shared" si="311"/>
        <v>959138</v>
      </c>
      <c r="B4715" s="18">
        <f>VLOOKUP(C4715,FORNECEDORES!D:E,2,0)</f>
        <v>49973</v>
      </c>
      <c r="C4715" s="19" t="str">
        <f>VLOOKUP(D4715,FORNECEDORES!A:D,4,0)</f>
        <v>30.827.985/0001-94</v>
      </c>
      <c r="D4715" s="13" t="s">
        <v>2744</v>
      </c>
      <c r="E4715" s="20" t="str">
        <f t="shared" si="310"/>
        <v>04 0155</v>
      </c>
      <c r="F4715" s="28" t="s">
        <v>4929</v>
      </c>
      <c r="G4715" s="21" t="str">
        <f>VLOOKUP(E4715,'FILIAIS PETZ'!A:E,5,0)</f>
        <v>PETZ SETE LAGOAS</v>
      </c>
      <c r="H4715" s="20" t="str">
        <f>VLOOKUP(E4715,'FILIAIS PETZ'!A:D,4,0)</f>
        <v>STLG-MG</v>
      </c>
      <c r="I4715" s="46">
        <v>45506</v>
      </c>
      <c r="J4715" s="9">
        <v>959138</v>
      </c>
      <c r="K4715" s="84" t="s">
        <v>5858</v>
      </c>
      <c r="L4715" s="83" t="s">
        <v>5611</v>
      </c>
      <c r="M4715" s="46">
        <v>45509</v>
      </c>
      <c r="N4715" s="46">
        <v>45539</v>
      </c>
      <c r="O4715" s="46">
        <v>45523</v>
      </c>
      <c r="P4715" s="91" t="s">
        <v>4990</v>
      </c>
      <c r="Q4715" s="84">
        <v>3</v>
      </c>
      <c r="R4715" s="91">
        <v>1</v>
      </c>
      <c r="S4715" s="9">
        <v>8</v>
      </c>
      <c r="T4715" s="9" t="s">
        <v>32</v>
      </c>
      <c r="U4715" s="9">
        <v>11002</v>
      </c>
      <c r="V4715" s="9">
        <v>11002</v>
      </c>
      <c r="W4715" s="9" t="s">
        <v>5107</v>
      </c>
      <c r="X4715" s="9" t="s">
        <v>4996</v>
      </c>
      <c r="Y4715" s="10" t="s">
        <v>4997</v>
      </c>
      <c r="Z4715" s="9" t="s">
        <v>4993</v>
      </c>
      <c r="AA4715" s="9" t="s">
        <v>5103</v>
      </c>
      <c r="AB4715" s="9" t="s">
        <v>12941</v>
      </c>
      <c r="AC4715" s="9" t="s">
        <v>5006</v>
      </c>
      <c r="AD4715" s="29"/>
      <c r="AE4715" s="20" t="str">
        <f>VLOOKUP(E4715,'FILIAIS PETZ'!A:Q,17,0)</f>
        <v>MG-1</v>
      </c>
      <c r="AF4715" s="20" t="str">
        <f>VLOOKUP(E4715,'FILIAIS PETZ'!A:Q,3,0)</f>
        <v>FELICIO</v>
      </c>
      <c r="AG4715" s="20" t="str">
        <f>VLOOKUP(E4715,'FILIAIS PETZ'!A:Q,2,0)</f>
        <v>R3</v>
      </c>
      <c r="AH4715" s="78">
        <v>1210</v>
      </c>
      <c r="AI4715" s="16" t="s">
        <v>9018</v>
      </c>
      <c r="AJ4715" s="43">
        <f>VLOOKUP(E4715,'FILIAIS PETZ'!$A$2:$K$2000,11,0)</f>
        <v>18328118015645</v>
      </c>
      <c r="AK4715" s="44">
        <f t="shared" si="312"/>
        <v>18328118015645</v>
      </c>
    </row>
    <row r="4716" spans="1:37" s="14" customFormat="1" ht="15" customHeight="1" thickBot="1" x14ac:dyDescent="0.25">
      <c r="A4716" s="9">
        <f t="shared" si="311"/>
        <v>959113</v>
      </c>
      <c r="B4716" s="18">
        <f>VLOOKUP(C4716,FORNECEDORES!D:E,2,0)</f>
        <v>809805</v>
      </c>
      <c r="C4716" s="19" t="str">
        <f>VLOOKUP(D4716,FORNECEDORES!A:D,4,0)</f>
        <v>62.911.797/0001-36</v>
      </c>
      <c r="D4716" s="13" t="s">
        <v>8832</v>
      </c>
      <c r="E4716" s="20" t="str">
        <f t="shared" si="310"/>
        <v>04 0051</v>
      </c>
      <c r="F4716" s="28" t="s">
        <v>4948</v>
      </c>
      <c r="G4716" s="21" t="str">
        <f>VLOOKUP(E4716,'FILIAIS PETZ'!A:E,5,0)</f>
        <v>PETZ TAMBORÉ</v>
      </c>
      <c r="H4716" s="20" t="str">
        <f>VLOOKUP(E4716,'FILIAIS PETZ'!A:D,4,0)</f>
        <v>TMBO-SP</v>
      </c>
      <c r="I4716" s="46">
        <v>45506</v>
      </c>
      <c r="J4716" s="9">
        <v>959113</v>
      </c>
      <c r="K4716" s="84" t="s">
        <v>5858</v>
      </c>
      <c r="L4716" s="83" t="s">
        <v>11818</v>
      </c>
      <c r="M4716" s="46">
        <v>45509</v>
      </c>
      <c r="N4716" s="46">
        <v>45532</v>
      </c>
      <c r="O4716" s="46">
        <v>45517</v>
      </c>
      <c r="P4716" s="91" t="s">
        <v>4990</v>
      </c>
      <c r="Q4716" s="84">
        <v>3</v>
      </c>
      <c r="R4716" s="91">
        <v>1</v>
      </c>
      <c r="S4716" s="9">
        <v>8</v>
      </c>
      <c r="T4716" s="9" t="s">
        <v>32</v>
      </c>
      <c r="U4716" s="9">
        <v>11002</v>
      </c>
      <c r="V4716" s="9">
        <v>11002</v>
      </c>
      <c r="W4716" s="9" t="s">
        <v>4984</v>
      </c>
      <c r="X4716" s="9" t="s">
        <v>4985</v>
      </c>
      <c r="Y4716" s="10" t="s">
        <v>4993</v>
      </c>
      <c r="Z4716" s="9" t="s">
        <v>4993</v>
      </c>
      <c r="AA4716" s="9" t="s">
        <v>5014</v>
      </c>
      <c r="AB4716" s="9" t="s">
        <v>12941</v>
      </c>
      <c r="AC4716" s="9" t="s">
        <v>5006</v>
      </c>
      <c r="AD4716" s="29"/>
      <c r="AE4716" s="20" t="str">
        <f>VLOOKUP(E4716,'FILIAIS PETZ'!A:Q,17,0)</f>
        <v>SP7</v>
      </c>
      <c r="AF4716" s="20" t="str">
        <f>VLOOKUP(E4716,'FILIAIS PETZ'!A:Q,3,0)</f>
        <v>FELICIO</v>
      </c>
      <c r="AG4716" s="20" t="str">
        <f>VLOOKUP(E4716,'FILIAIS PETZ'!A:Q,2,0)</f>
        <v>R3</v>
      </c>
      <c r="AH4716" s="78">
        <v>300</v>
      </c>
      <c r="AI4716" s="16" t="s">
        <v>9019</v>
      </c>
      <c r="AJ4716" s="43">
        <f>VLOOKUP(E4716,'FILIAIS PETZ'!$A$2:$K$2000,11,0)</f>
        <v>18328118004872</v>
      </c>
      <c r="AK4716" s="44">
        <f t="shared" si="312"/>
        <v>18328118004872</v>
      </c>
    </row>
    <row r="4717" spans="1:37" s="14" customFormat="1" ht="15" customHeight="1" thickBot="1" x14ac:dyDescent="0.25">
      <c r="A4717" s="9">
        <f t="shared" si="311"/>
        <v>959117</v>
      </c>
      <c r="B4717" s="18">
        <f>VLOOKUP(C4717,FORNECEDORES!D:E,2,0)</f>
        <v>7943</v>
      </c>
      <c r="C4717" s="19" t="str">
        <f>VLOOKUP(D4717,FORNECEDORES!A:D,4,0)</f>
        <v>01.015.089/0001-22</v>
      </c>
      <c r="D4717" s="13" t="s">
        <v>11815</v>
      </c>
      <c r="E4717" s="20" t="str">
        <f t="shared" si="310"/>
        <v>04 0008</v>
      </c>
      <c r="F4717" s="28" t="s">
        <v>4937</v>
      </c>
      <c r="G4717" s="21" t="str">
        <f>VLOOKUP(E4717,'FILIAIS PETZ'!A:E,5,0)</f>
        <v>PETZ ALPHAVILLE</v>
      </c>
      <c r="H4717" s="20" t="str">
        <f>VLOOKUP(E4717,'FILIAIS PETZ'!A:D,4,0)</f>
        <v>ALPH-SP</v>
      </c>
      <c r="I4717" s="46">
        <v>45506</v>
      </c>
      <c r="J4717" s="9">
        <v>959117</v>
      </c>
      <c r="K4717" s="84" t="s">
        <v>5858</v>
      </c>
      <c r="L4717" s="83" t="s">
        <v>11813</v>
      </c>
      <c r="M4717" s="46">
        <v>45509</v>
      </c>
      <c r="N4717" s="46">
        <v>45532</v>
      </c>
      <c r="O4717" s="46">
        <v>45517</v>
      </c>
      <c r="P4717" s="91" t="s">
        <v>4990</v>
      </c>
      <c r="Q4717" s="84">
        <v>3</v>
      </c>
      <c r="R4717" s="91">
        <v>1</v>
      </c>
      <c r="S4717" s="9">
        <v>8</v>
      </c>
      <c r="T4717" s="9" t="s">
        <v>32</v>
      </c>
      <c r="U4717" s="9">
        <v>11002</v>
      </c>
      <c r="V4717" s="9">
        <v>11002</v>
      </c>
      <c r="W4717" s="9" t="s">
        <v>8492</v>
      </c>
      <c r="X4717" s="9" t="s">
        <v>4996</v>
      </c>
      <c r="Y4717" s="9" t="s">
        <v>4993</v>
      </c>
      <c r="Z4717" s="9" t="s">
        <v>4993</v>
      </c>
      <c r="AA4717" s="9" t="s">
        <v>5022</v>
      </c>
      <c r="AB4717" s="9" t="s">
        <v>5005</v>
      </c>
      <c r="AC4717" s="9" t="s">
        <v>5006</v>
      </c>
      <c r="AD4717" s="29"/>
      <c r="AE4717" s="20" t="str">
        <f>VLOOKUP(E4717,'FILIAIS PETZ'!A:Q,17,0)</f>
        <v>SP7</v>
      </c>
      <c r="AF4717" s="20" t="str">
        <f>VLOOKUP(E4717,'FILIAIS PETZ'!A:Q,3,0)</f>
        <v>FELICIO</v>
      </c>
      <c r="AG4717" s="20" t="str">
        <f>VLOOKUP(E4717,'FILIAIS PETZ'!A:Q,2,0)</f>
        <v>R3</v>
      </c>
      <c r="AH4717" s="78">
        <v>7500</v>
      </c>
      <c r="AI4717" s="16" t="s">
        <v>9020</v>
      </c>
      <c r="AJ4717" s="43">
        <f>VLOOKUP(E4717,'FILIAIS PETZ'!$A$2:$K$2000,11,0)</f>
        <v>18328118001423</v>
      </c>
      <c r="AK4717" s="44">
        <f t="shared" si="312"/>
        <v>18328118001423</v>
      </c>
    </row>
    <row r="4718" spans="1:37" s="14" customFormat="1" ht="15" customHeight="1" thickBot="1" x14ac:dyDescent="0.25">
      <c r="A4718" s="9">
        <f t="shared" si="311"/>
        <v>958160</v>
      </c>
      <c r="B4718" s="18">
        <f>VLOOKUP(C4718,FORNECEDORES!D:E,2,0)</f>
        <v>741390</v>
      </c>
      <c r="C4718" s="19" t="str">
        <f>VLOOKUP(D4718,FORNECEDORES!A:D,4,0)</f>
        <v>53.327.206/0001-97</v>
      </c>
      <c r="D4718" s="17" t="s">
        <v>1785</v>
      </c>
      <c r="E4718" s="20" t="str">
        <f t="shared" si="310"/>
        <v>04 0185</v>
      </c>
      <c r="F4718" s="28" t="s">
        <v>4973</v>
      </c>
      <c r="G4718" s="21" t="str">
        <f>VLOOKUP(E4718,'FILIAIS PETZ'!A:E,5,0)</f>
        <v>PETZ AV CONTORNO (ANTIGOS DADOS DE SVLB/MG - PETZ SILVA LOBO)</v>
      </c>
      <c r="H4718" s="20" t="str">
        <f>VLOOKUP(E4718,'FILIAIS PETZ'!A:D,4,0)</f>
        <v>ACTN-MG</v>
      </c>
      <c r="I4718" s="46">
        <v>45506</v>
      </c>
      <c r="J4718" s="9">
        <v>958160</v>
      </c>
      <c r="K4718" s="84" t="s">
        <v>5858</v>
      </c>
      <c r="L4718" s="83" t="s">
        <v>12008</v>
      </c>
      <c r="M4718" s="46">
        <v>45523</v>
      </c>
      <c r="N4718" s="46">
        <v>45546</v>
      </c>
      <c r="O4718" s="46">
        <v>45525</v>
      </c>
      <c r="P4718" s="91" t="s">
        <v>4990</v>
      </c>
      <c r="Q4718" s="84">
        <v>3</v>
      </c>
      <c r="R4718" s="91">
        <v>1</v>
      </c>
      <c r="S4718" s="9">
        <v>8</v>
      </c>
      <c r="T4718" s="9" t="s">
        <v>32</v>
      </c>
      <c r="U4718" s="9">
        <v>11002</v>
      </c>
      <c r="V4718" s="9">
        <v>11002</v>
      </c>
      <c r="W4718" s="9" t="s">
        <v>5019</v>
      </c>
      <c r="X4718" s="9" t="s">
        <v>4992</v>
      </c>
      <c r="Y4718" s="10" t="s">
        <v>4980</v>
      </c>
      <c r="Z4718" s="10" t="s">
        <v>4980</v>
      </c>
      <c r="AA4718" s="10" t="s">
        <v>4992</v>
      </c>
      <c r="AB4718" s="10" t="s">
        <v>5066</v>
      </c>
      <c r="AC4718" s="9" t="s">
        <v>5006</v>
      </c>
      <c r="AD4718" s="29"/>
      <c r="AE4718" s="20" t="str">
        <f>VLOOKUP(E4718,'FILIAIS PETZ'!A:Q,17,0)</f>
        <v>MG-1</v>
      </c>
      <c r="AF4718" s="20" t="str">
        <f>VLOOKUP(E4718,'FILIAIS PETZ'!A:Q,3,0)</f>
        <v>FELICIO</v>
      </c>
      <c r="AG4718" s="20" t="str">
        <f>VLOOKUP(E4718,'FILIAIS PETZ'!A:Q,2,0)</f>
        <v>R3</v>
      </c>
      <c r="AH4718" s="75">
        <v>800</v>
      </c>
      <c r="AI4718" s="16" t="s">
        <v>9021</v>
      </c>
      <c r="AJ4718" s="43">
        <f>VLOOKUP(E4718,'FILIAIS PETZ'!$A$2:$K$2000,11,0)</f>
        <v>18328118017931</v>
      </c>
      <c r="AK4718" s="44">
        <f t="shared" si="312"/>
        <v>18328118017931</v>
      </c>
    </row>
    <row r="4719" spans="1:37" s="14" customFormat="1" ht="15" customHeight="1" thickBot="1" x14ac:dyDescent="0.25">
      <c r="A4719" s="9">
        <f t="shared" si="311"/>
        <v>958162</v>
      </c>
      <c r="B4719" s="18">
        <f>VLOOKUP(C4719,FORNECEDORES!D:E,2,0)</f>
        <v>741390</v>
      </c>
      <c r="C4719" s="19" t="str">
        <f>VLOOKUP(D4719,FORNECEDORES!A:D,4,0)</f>
        <v>53.327.206/0001-97</v>
      </c>
      <c r="D4719" s="17" t="s">
        <v>1785</v>
      </c>
      <c r="E4719" s="20" t="str">
        <f t="shared" si="310"/>
        <v>04 0223</v>
      </c>
      <c r="F4719" s="28" t="s">
        <v>4977</v>
      </c>
      <c r="G4719" s="21" t="str">
        <f>VLOOKUP(E4719,'FILIAIS PETZ'!A:E,5,0)</f>
        <v>PETZ IPATINGA (ANTIGA BETIM AMERICAS/MG)</v>
      </c>
      <c r="H4719" s="20" t="str">
        <f>VLOOKUP(E4719,'FILIAIS PETZ'!A:D,4,0)</f>
        <v>IPTG-MG</v>
      </c>
      <c r="I4719" s="46">
        <v>45506</v>
      </c>
      <c r="J4719" s="9">
        <v>958162</v>
      </c>
      <c r="K4719" s="84" t="s">
        <v>5858</v>
      </c>
      <c r="L4719" s="83" t="s">
        <v>12105</v>
      </c>
      <c r="M4719" s="46">
        <v>45523</v>
      </c>
      <c r="N4719" s="46">
        <v>45546</v>
      </c>
      <c r="O4719" s="46">
        <v>45525</v>
      </c>
      <c r="P4719" s="91" t="s">
        <v>4990</v>
      </c>
      <c r="Q4719" s="84">
        <v>3</v>
      </c>
      <c r="R4719" s="91">
        <v>1</v>
      </c>
      <c r="S4719" s="9">
        <v>8</v>
      </c>
      <c r="T4719" s="9" t="s">
        <v>32</v>
      </c>
      <c r="U4719" s="9">
        <v>11002</v>
      </c>
      <c r="V4719" s="9">
        <v>11002</v>
      </c>
      <c r="W4719" s="9" t="s">
        <v>5019</v>
      </c>
      <c r="X4719" s="9" t="s">
        <v>4992</v>
      </c>
      <c r="Y4719" s="10" t="s">
        <v>4980</v>
      </c>
      <c r="Z4719" s="10" t="s">
        <v>4980</v>
      </c>
      <c r="AA4719" s="10" t="s">
        <v>4992</v>
      </c>
      <c r="AB4719" s="10" t="s">
        <v>5066</v>
      </c>
      <c r="AC4719" s="9" t="s">
        <v>5006</v>
      </c>
      <c r="AD4719" s="29"/>
      <c r="AE4719" s="20" t="str">
        <f>VLOOKUP(E4719,'FILIAIS PETZ'!A:Q,17,0)</f>
        <v>MG-2</v>
      </c>
      <c r="AF4719" s="20" t="str">
        <f>VLOOKUP(E4719,'FILIAIS PETZ'!A:Q,3,0)</f>
        <v>FELICIO</v>
      </c>
      <c r="AG4719" s="20" t="str">
        <f>VLOOKUP(E4719,'FILIAIS PETZ'!A:Q,2,0)</f>
        <v>R3</v>
      </c>
      <c r="AH4719" s="75">
        <v>1400</v>
      </c>
      <c r="AI4719" s="16" t="s">
        <v>9021</v>
      </c>
      <c r="AJ4719" s="43" t="str">
        <f>VLOOKUP(E4719,'FILIAIS PETZ'!$A$2:$K$2000,11,0)</f>
        <v>18.328.118/0213-78</v>
      </c>
      <c r="AK4719" s="44" t="str">
        <f t="shared" si="312"/>
        <v>18.328.118/0213-78</v>
      </c>
    </row>
    <row r="4720" spans="1:37" s="14" customFormat="1" ht="15" customHeight="1" thickBot="1" x14ac:dyDescent="0.25">
      <c r="A4720" s="9">
        <f t="shared" si="311"/>
        <v>958163</v>
      </c>
      <c r="B4720" s="18">
        <f>VLOOKUP(C4720,FORNECEDORES!D:E,2,0)</f>
        <v>741390</v>
      </c>
      <c r="C4720" s="19" t="str">
        <f>VLOOKUP(D4720,FORNECEDORES!A:D,4,0)</f>
        <v>53.327.206/0001-97</v>
      </c>
      <c r="D4720" s="17" t="s">
        <v>1785</v>
      </c>
      <c r="E4720" s="20" t="str">
        <f t="shared" si="310"/>
        <v>04 0211</v>
      </c>
      <c r="F4720" s="28" t="s">
        <v>4974</v>
      </c>
      <c r="G4720" s="21" t="str">
        <f>VLOOKUP(E4720,'FILIAIS PETZ'!A:E,5,0)</f>
        <v>PETZ CASTELO BH</v>
      </c>
      <c r="H4720" s="20" t="str">
        <f>VLOOKUP(E4720,'FILIAIS PETZ'!A:D,4,0)</f>
        <v>CTLO-MG</v>
      </c>
      <c r="I4720" s="46">
        <v>45506</v>
      </c>
      <c r="J4720" s="9">
        <v>958163</v>
      </c>
      <c r="K4720" s="84" t="s">
        <v>5858</v>
      </c>
      <c r="L4720" s="83" t="s">
        <v>12103</v>
      </c>
      <c r="M4720" s="46">
        <v>45523</v>
      </c>
      <c r="N4720" s="46">
        <v>45546</v>
      </c>
      <c r="O4720" s="46">
        <v>45525</v>
      </c>
      <c r="P4720" s="91" t="s">
        <v>4990</v>
      </c>
      <c r="Q4720" s="84">
        <v>3</v>
      </c>
      <c r="R4720" s="91">
        <v>1</v>
      </c>
      <c r="S4720" s="9">
        <v>8</v>
      </c>
      <c r="T4720" s="9" t="s">
        <v>32</v>
      </c>
      <c r="U4720" s="9">
        <v>11002</v>
      </c>
      <c r="V4720" s="9">
        <v>11002</v>
      </c>
      <c r="W4720" s="9" t="s">
        <v>5019</v>
      </c>
      <c r="X4720" s="9" t="s">
        <v>4992</v>
      </c>
      <c r="Y4720" s="10" t="s">
        <v>4980</v>
      </c>
      <c r="Z4720" s="10" t="s">
        <v>4980</v>
      </c>
      <c r="AA4720" s="10" t="s">
        <v>4992</v>
      </c>
      <c r="AB4720" s="10" t="s">
        <v>5066</v>
      </c>
      <c r="AC4720" s="9" t="s">
        <v>5006</v>
      </c>
      <c r="AD4720" s="29"/>
      <c r="AE4720" s="20" t="str">
        <f>VLOOKUP(E4720,'FILIAIS PETZ'!A:Q,17,0)</f>
        <v>MG-1</v>
      </c>
      <c r="AF4720" s="20" t="str">
        <f>VLOOKUP(E4720,'FILIAIS PETZ'!A:Q,3,0)</f>
        <v>FELICIO</v>
      </c>
      <c r="AG4720" s="20" t="str">
        <f>VLOOKUP(E4720,'FILIAIS PETZ'!A:Q,2,0)</f>
        <v>R3</v>
      </c>
      <c r="AH4720" s="75">
        <v>800</v>
      </c>
      <c r="AI4720" s="16" t="s">
        <v>9021</v>
      </c>
      <c r="AJ4720" s="43">
        <f>VLOOKUP(E4720,'FILIAIS PETZ'!$A$2:$K$2000,11,0)</f>
        <v>18328118019985</v>
      </c>
      <c r="AK4720" s="44">
        <f t="shared" si="312"/>
        <v>18328118019985</v>
      </c>
    </row>
    <row r="4721" spans="1:37" s="14" customFormat="1" ht="15" customHeight="1" thickBot="1" x14ac:dyDescent="0.25">
      <c r="A4721" s="9">
        <f t="shared" si="311"/>
        <v>958164</v>
      </c>
      <c r="B4721" s="18">
        <f>VLOOKUP(C4721,FORNECEDORES!D:E,2,0)</f>
        <v>741390</v>
      </c>
      <c r="C4721" s="19" t="str">
        <f>VLOOKUP(D4721,FORNECEDORES!A:D,4,0)</f>
        <v>53.327.206/0001-97</v>
      </c>
      <c r="D4721" s="17" t="s">
        <v>1785</v>
      </c>
      <c r="E4721" s="20" t="str">
        <f t="shared" si="310"/>
        <v>04 0251</v>
      </c>
      <c r="F4721" s="28" t="s">
        <v>5729</v>
      </c>
      <c r="G4721" s="21" t="str">
        <f>VLOOKUP(E4721,'FILIAIS PETZ'!A:E,5,0)</f>
        <v>PETZ BARREIRO</v>
      </c>
      <c r="H4721" s="20" t="str">
        <f>VLOOKUP(E4721,'FILIAIS PETZ'!A:D,4,0)</f>
        <v>BARR-MG</v>
      </c>
      <c r="I4721" s="46">
        <v>45506</v>
      </c>
      <c r="J4721" s="9">
        <v>958164</v>
      </c>
      <c r="K4721" s="84" t="s">
        <v>5858</v>
      </c>
      <c r="L4721" s="83" t="s">
        <v>13029</v>
      </c>
      <c r="M4721" s="46">
        <v>45551</v>
      </c>
      <c r="N4721" s="46">
        <v>45574</v>
      </c>
      <c r="O4721" s="46">
        <v>45556</v>
      </c>
      <c r="P4721" s="91" t="s">
        <v>4990</v>
      </c>
      <c r="Q4721" s="84">
        <v>3</v>
      </c>
      <c r="R4721" s="91">
        <v>1</v>
      </c>
      <c r="S4721" s="9">
        <v>8</v>
      </c>
      <c r="T4721" s="9" t="s">
        <v>32</v>
      </c>
      <c r="U4721" s="9">
        <v>11002</v>
      </c>
      <c r="V4721" s="9">
        <v>11002</v>
      </c>
      <c r="W4721" s="9" t="s">
        <v>5019</v>
      </c>
      <c r="X4721" s="9" t="s">
        <v>4992</v>
      </c>
      <c r="Y4721" s="10" t="s">
        <v>4980</v>
      </c>
      <c r="Z4721" s="10" t="s">
        <v>4980</v>
      </c>
      <c r="AA4721" s="10" t="s">
        <v>4992</v>
      </c>
      <c r="AB4721" s="10" t="s">
        <v>5066</v>
      </c>
      <c r="AC4721" s="9" t="s">
        <v>5006</v>
      </c>
      <c r="AD4721" s="29"/>
      <c r="AE4721" s="20" t="str">
        <f>VLOOKUP(E4721,'FILIAIS PETZ'!A:Q,17,0)</f>
        <v>MG-2</v>
      </c>
      <c r="AF4721" s="20" t="str">
        <f>VLOOKUP(E4721,'FILIAIS PETZ'!A:Q,3,0)</f>
        <v>FELICIO</v>
      </c>
      <c r="AG4721" s="20" t="str">
        <f>VLOOKUP(E4721,'FILIAIS PETZ'!A:Q,2,0)</f>
        <v>R3</v>
      </c>
      <c r="AH4721" s="75">
        <v>800</v>
      </c>
      <c r="AI4721" s="16" t="s">
        <v>9021</v>
      </c>
      <c r="AJ4721" s="43">
        <f>VLOOKUP(E4721,'FILIAIS PETZ'!$A$2:$K$2000,11,0)</f>
        <v>18328118022420</v>
      </c>
      <c r="AK4721" s="44">
        <f t="shared" si="312"/>
        <v>18328118022420</v>
      </c>
    </row>
    <row r="4722" spans="1:37" s="14" customFormat="1" ht="15" customHeight="1" thickBot="1" x14ac:dyDescent="0.25">
      <c r="A4722" s="9">
        <f t="shared" si="311"/>
        <v>958165</v>
      </c>
      <c r="B4722" s="18">
        <f>VLOOKUP(C4722,FORNECEDORES!D:E,2,0)</f>
        <v>741390</v>
      </c>
      <c r="C4722" s="19" t="str">
        <f>VLOOKUP(D4722,FORNECEDORES!A:D,4,0)</f>
        <v>53.327.206/0001-97</v>
      </c>
      <c r="D4722" s="17" t="s">
        <v>1785</v>
      </c>
      <c r="E4722" s="20" t="str">
        <f t="shared" si="310"/>
        <v>04 0248</v>
      </c>
      <c r="F4722" s="28" t="s">
        <v>5848</v>
      </c>
      <c r="G4722" s="21" t="str">
        <f>VLOOKUP(E4722,'FILIAIS PETZ'!A:E,5,0)</f>
        <v>PETZ DIVINÓPOLIS</v>
      </c>
      <c r="H4722" s="20" t="str">
        <f>VLOOKUP(E4722,'FILIAIS PETZ'!A:D,4,0)</f>
        <v>DVNP-MG</v>
      </c>
      <c r="I4722" s="46">
        <v>45506</v>
      </c>
      <c r="J4722" s="9">
        <v>958165</v>
      </c>
      <c r="K4722" s="84" t="s">
        <v>5858</v>
      </c>
      <c r="L4722" s="83" t="s">
        <v>12104</v>
      </c>
      <c r="M4722" s="46">
        <v>45523</v>
      </c>
      <c r="N4722" s="46">
        <v>45546</v>
      </c>
      <c r="O4722" s="46">
        <v>45525</v>
      </c>
      <c r="P4722" s="91" t="s">
        <v>4990</v>
      </c>
      <c r="Q4722" s="84">
        <v>3</v>
      </c>
      <c r="R4722" s="91">
        <v>1</v>
      </c>
      <c r="S4722" s="9">
        <v>8</v>
      </c>
      <c r="T4722" s="9" t="s">
        <v>32</v>
      </c>
      <c r="U4722" s="9">
        <v>11002</v>
      </c>
      <c r="V4722" s="9">
        <v>11002</v>
      </c>
      <c r="W4722" s="9" t="s">
        <v>5019</v>
      </c>
      <c r="X4722" s="9" t="s">
        <v>4992</v>
      </c>
      <c r="Y4722" s="10" t="s">
        <v>4980</v>
      </c>
      <c r="Z4722" s="10" t="s">
        <v>4980</v>
      </c>
      <c r="AA4722" s="10" t="s">
        <v>4992</v>
      </c>
      <c r="AB4722" s="10" t="s">
        <v>5066</v>
      </c>
      <c r="AC4722" s="9" t="s">
        <v>5006</v>
      </c>
      <c r="AD4722" s="29"/>
      <c r="AE4722" s="20" t="str">
        <f>VLOOKUP(E4722,'FILIAIS PETZ'!A:Q,17,0)</f>
        <v>MG-2</v>
      </c>
      <c r="AF4722" s="20" t="str">
        <f>VLOOKUP(E4722,'FILIAIS PETZ'!A:Q,3,0)</f>
        <v>FELICIO</v>
      </c>
      <c r="AG4722" s="20" t="str">
        <f>VLOOKUP(E4722,'FILIAIS PETZ'!A:Q,2,0)</f>
        <v>R3</v>
      </c>
      <c r="AH4722" s="75">
        <v>800</v>
      </c>
      <c r="AI4722" s="16" t="s">
        <v>9021</v>
      </c>
      <c r="AJ4722" s="43" t="str">
        <f>VLOOKUP(E4722,'FILIAIS PETZ'!$A$2:$K$2000,11,0)</f>
        <v>18.328.118/0246-36</v>
      </c>
      <c r="AK4722" s="44" t="str">
        <f t="shared" si="312"/>
        <v>18.328.118/0246-36</v>
      </c>
    </row>
    <row r="4723" spans="1:37" s="14" customFormat="1" ht="15" customHeight="1" thickBot="1" x14ac:dyDescent="0.25">
      <c r="A4723" s="9">
        <f t="shared" si="311"/>
        <v>958166</v>
      </c>
      <c r="B4723" s="18">
        <f>VLOOKUP(C4723,FORNECEDORES!D:E,2,0)</f>
        <v>741390</v>
      </c>
      <c r="C4723" s="19" t="str">
        <f>VLOOKUP(D4723,FORNECEDORES!A:D,4,0)</f>
        <v>53.327.206/0001-97</v>
      </c>
      <c r="D4723" s="17" t="s">
        <v>1785</v>
      </c>
      <c r="E4723" s="20" t="str">
        <f t="shared" si="310"/>
        <v>04 0238</v>
      </c>
      <c r="F4723" s="28" t="s">
        <v>5730</v>
      </c>
      <c r="G4723" s="21" t="str">
        <f>VLOOKUP(E4723,'FILIAIS PETZ'!A:E,5,0)</f>
        <v>PETZ SILVIANO BRANDÃO</v>
      </c>
      <c r="H4723" s="20" t="str">
        <f>VLOOKUP(E4723,'FILIAIS PETZ'!A:D,4,0)</f>
        <v>SVBD-MG</v>
      </c>
      <c r="I4723" s="46">
        <v>45506</v>
      </c>
      <c r="J4723" s="9">
        <v>958166</v>
      </c>
      <c r="K4723" s="84" t="s">
        <v>5858</v>
      </c>
      <c r="L4723" s="83" t="s">
        <v>12164</v>
      </c>
      <c r="M4723" s="46">
        <v>45523</v>
      </c>
      <c r="N4723" s="46">
        <v>45546</v>
      </c>
      <c r="O4723" s="46">
        <v>45527</v>
      </c>
      <c r="P4723" s="91" t="s">
        <v>4990</v>
      </c>
      <c r="Q4723" s="84">
        <v>3</v>
      </c>
      <c r="R4723" s="91">
        <v>1</v>
      </c>
      <c r="S4723" s="9">
        <v>8</v>
      </c>
      <c r="T4723" s="9" t="s">
        <v>32</v>
      </c>
      <c r="U4723" s="9">
        <v>11002</v>
      </c>
      <c r="V4723" s="9">
        <v>11002</v>
      </c>
      <c r="W4723" s="9" t="s">
        <v>5019</v>
      </c>
      <c r="X4723" s="9" t="s">
        <v>4992</v>
      </c>
      <c r="Y4723" s="10" t="s">
        <v>4980</v>
      </c>
      <c r="Z4723" s="10" t="s">
        <v>4980</v>
      </c>
      <c r="AA4723" s="10" t="s">
        <v>4992</v>
      </c>
      <c r="AB4723" s="10" t="s">
        <v>5066</v>
      </c>
      <c r="AC4723" s="9" t="s">
        <v>5006</v>
      </c>
      <c r="AD4723" s="29"/>
      <c r="AE4723" s="20" t="str">
        <f>VLOOKUP(E4723,'FILIAIS PETZ'!A:Q,17,0)</f>
        <v>MG-2</v>
      </c>
      <c r="AF4723" s="20" t="str">
        <f>VLOOKUP(E4723,'FILIAIS PETZ'!A:Q,3,0)</f>
        <v>FELICIO</v>
      </c>
      <c r="AG4723" s="20" t="str">
        <f>VLOOKUP(E4723,'FILIAIS PETZ'!A:Q,2,0)</f>
        <v>R3</v>
      </c>
      <c r="AH4723" s="75">
        <v>800</v>
      </c>
      <c r="AI4723" s="16" t="s">
        <v>9021</v>
      </c>
      <c r="AJ4723" s="43">
        <f>VLOOKUP(E4723,'FILIAIS PETZ'!$A$2:$K$2000,11,0)</f>
        <v>18328118022188</v>
      </c>
      <c r="AK4723" s="44">
        <f t="shared" si="312"/>
        <v>18328118022188</v>
      </c>
    </row>
    <row r="4724" spans="1:37" s="14" customFormat="1" ht="15" customHeight="1" thickBot="1" x14ac:dyDescent="0.25">
      <c r="A4724" s="9">
        <f t="shared" si="311"/>
        <v>958168</v>
      </c>
      <c r="B4724" s="18">
        <f>VLOOKUP(C4724,FORNECEDORES!D:E,2,0)</f>
        <v>741390</v>
      </c>
      <c r="C4724" s="19" t="str">
        <f>VLOOKUP(D4724,FORNECEDORES!A:D,4,0)</f>
        <v>53.327.206/0001-97</v>
      </c>
      <c r="D4724" s="17" t="s">
        <v>1785</v>
      </c>
      <c r="E4724" s="20" t="str">
        <f t="shared" si="310"/>
        <v>04 0122</v>
      </c>
      <c r="F4724" s="28" t="s">
        <v>6386</v>
      </c>
      <c r="G4724" s="21" t="str">
        <f>VLOOKUP(E4724,'FILIAIS PETZ'!A:E,5,0)</f>
        <v>PETZ JUIZ DE FORA</v>
      </c>
      <c r="H4724" s="20" t="str">
        <f>VLOOKUP(E4724,'FILIAIS PETZ'!A:D,4,0)</f>
        <v>JUZF-MG</v>
      </c>
      <c r="I4724" s="46">
        <v>45506</v>
      </c>
      <c r="J4724" s="9">
        <v>958168</v>
      </c>
      <c r="K4724" s="84" t="s">
        <v>5858</v>
      </c>
      <c r="L4724" s="83" t="s">
        <v>5614</v>
      </c>
      <c r="M4724" s="46">
        <v>45523</v>
      </c>
      <c r="N4724" s="46">
        <v>45546</v>
      </c>
      <c r="O4724" s="46">
        <v>45525</v>
      </c>
      <c r="P4724" s="91" t="s">
        <v>4990</v>
      </c>
      <c r="Q4724" s="84">
        <v>3</v>
      </c>
      <c r="R4724" s="91">
        <v>1</v>
      </c>
      <c r="S4724" s="9">
        <v>8</v>
      </c>
      <c r="T4724" s="9" t="s">
        <v>32</v>
      </c>
      <c r="U4724" s="9">
        <v>11002</v>
      </c>
      <c r="V4724" s="9">
        <v>11002</v>
      </c>
      <c r="W4724" s="9" t="s">
        <v>5019</v>
      </c>
      <c r="X4724" s="9" t="s">
        <v>4992</v>
      </c>
      <c r="Y4724" s="10" t="s">
        <v>4980</v>
      </c>
      <c r="Z4724" s="10" t="s">
        <v>4980</v>
      </c>
      <c r="AA4724" s="10" t="s">
        <v>4992</v>
      </c>
      <c r="AB4724" s="10" t="s">
        <v>5066</v>
      </c>
      <c r="AC4724" s="9" t="s">
        <v>5006</v>
      </c>
      <c r="AD4724" s="29"/>
      <c r="AE4724" s="20" t="str">
        <f>VLOOKUP(E4724,'FILIAIS PETZ'!A:Q,17,0)</f>
        <v>MG-1</v>
      </c>
      <c r="AF4724" s="20" t="str">
        <f>VLOOKUP(E4724,'FILIAIS PETZ'!A:Q,3,0)</f>
        <v>FELICIO</v>
      </c>
      <c r="AG4724" s="20" t="str">
        <f>VLOOKUP(E4724,'FILIAIS PETZ'!A:Q,2,0)</f>
        <v>R3</v>
      </c>
      <c r="AH4724" s="75">
        <v>1120</v>
      </c>
      <c r="AI4724" s="16" t="s">
        <v>9021</v>
      </c>
      <c r="AJ4724" s="43">
        <f>VLOOKUP(E4724,'FILIAIS PETZ'!$A$2:$K$2000,11,0)</f>
        <v>18328118011810</v>
      </c>
      <c r="AK4724" s="44">
        <f t="shared" si="312"/>
        <v>18328118011810</v>
      </c>
    </row>
    <row r="4725" spans="1:37" s="14" customFormat="1" ht="15" customHeight="1" thickBot="1" x14ac:dyDescent="0.25">
      <c r="A4725" s="9">
        <f t="shared" si="311"/>
        <v>958169</v>
      </c>
      <c r="B4725" s="18">
        <f>VLOOKUP(C4725,FORNECEDORES!D:E,2,0)</f>
        <v>741390</v>
      </c>
      <c r="C4725" s="19" t="str">
        <f>VLOOKUP(D4725,FORNECEDORES!A:D,4,0)</f>
        <v>53.327.206/0001-97</v>
      </c>
      <c r="D4725" s="17" t="s">
        <v>1785</v>
      </c>
      <c r="E4725" s="20" t="str">
        <f t="shared" si="310"/>
        <v>04 0237</v>
      </c>
      <c r="F4725" s="28" t="s">
        <v>6532</v>
      </c>
      <c r="G4725" s="21" t="str">
        <f>VLOOKUP(E4725,'FILIAIS PETZ'!A:E,5,0)</f>
        <v>PETZ INDEPENDENCIA SHOPPING</v>
      </c>
      <c r="H4725" s="20" t="str">
        <f>VLOOKUP(E4725,'FILIAIS PETZ'!A:D,4,0)</f>
        <v>SIND-MG</v>
      </c>
      <c r="I4725" s="46">
        <v>45506</v>
      </c>
      <c r="J4725" s="9">
        <v>958169</v>
      </c>
      <c r="K4725" s="84" t="s">
        <v>5858</v>
      </c>
      <c r="L4725" s="83" t="s">
        <v>5613</v>
      </c>
      <c r="M4725" s="46">
        <v>45523</v>
      </c>
      <c r="N4725" s="46">
        <v>45546</v>
      </c>
      <c r="O4725" s="46">
        <v>45525</v>
      </c>
      <c r="P4725" s="91" t="s">
        <v>4990</v>
      </c>
      <c r="Q4725" s="84">
        <v>3</v>
      </c>
      <c r="R4725" s="91">
        <v>1</v>
      </c>
      <c r="S4725" s="9">
        <v>8</v>
      </c>
      <c r="T4725" s="9" t="s">
        <v>32</v>
      </c>
      <c r="U4725" s="9">
        <v>11002</v>
      </c>
      <c r="V4725" s="9">
        <v>11002</v>
      </c>
      <c r="W4725" s="9" t="s">
        <v>5019</v>
      </c>
      <c r="X4725" s="9" t="s">
        <v>4992</v>
      </c>
      <c r="Y4725" s="10" t="s">
        <v>4980</v>
      </c>
      <c r="Z4725" s="10" t="s">
        <v>4980</v>
      </c>
      <c r="AA4725" s="10" t="s">
        <v>4992</v>
      </c>
      <c r="AB4725" s="10" t="s">
        <v>5066</v>
      </c>
      <c r="AC4725" s="9" t="s">
        <v>5006</v>
      </c>
      <c r="AD4725" s="29"/>
      <c r="AE4725" s="20" t="str">
        <f>VLOOKUP(E4725,'FILIAIS PETZ'!A:Q,17,0)</f>
        <v>MG-1</v>
      </c>
      <c r="AF4725" s="20" t="str">
        <f>VLOOKUP(E4725,'FILIAIS PETZ'!A:Q,3,0)</f>
        <v>FELICIO</v>
      </c>
      <c r="AG4725" s="20" t="str">
        <f>VLOOKUP(E4725,'FILIAIS PETZ'!A:Q,2,0)</f>
        <v>R3</v>
      </c>
      <c r="AH4725" s="78">
        <v>950</v>
      </c>
      <c r="AI4725" s="16" t="s">
        <v>9021</v>
      </c>
      <c r="AJ4725" s="43">
        <f>VLOOKUP(E4725,'FILIAIS PETZ'!$A$2:$K$2000,11,0)</f>
        <v>18328118022501</v>
      </c>
      <c r="AK4725" s="44">
        <f t="shared" si="312"/>
        <v>18328118022501</v>
      </c>
    </row>
    <row r="4726" spans="1:37" s="14" customFormat="1" ht="15" customHeight="1" thickBot="1" x14ac:dyDescent="0.25">
      <c r="A4726" s="9">
        <f t="shared" si="311"/>
        <v>958224</v>
      </c>
      <c r="B4726" s="18">
        <f>VLOOKUP(C4726,FORNECEDORES!D:E,2,0)</f>
        <v>9057</v>
      </c>
      <c r="C4726" s="19" t="str">
        <f>VLOOKUP(D4726,FORNECEDORES!A:D,4,0)</f>
        <v>19.357.006/0001-49</v>
      </c>
      <c r="D4726" s="13" t="s">
        <v>2290</v>
      </c>
      <c r="E4726" s="20" t="str">
        <f t="shared" si="310"/>
        <v>04 0162</v>
      </c>
      <c r="F4726" s="28" t="s">
        <v>5179</v>
      </c>
      <c r="G4726" s="21" t="str">
        <f>VLOOKUP(E4726,'FILIAIS PETZ'!A:E,5,0)</f>
        <v>PETZ CONTAGEM JOÃO CESAR</v>
      </c>
      <c r="H4726" s="20" t="str">
        <f>VLOOKUP(E4726,'FILIAIS PETZ'!A:D,4,0)</f>
        <v>CTJC-MG</v>
      </c>
      <c r="I4726" s="46">
        <v>45506</v>
      </c>
      <c r="J4726" s="9">
        <v>958224</v>
      </c>
      <c r="K4726" s="84" t="s">
        <v>5858</v>
      </c>
      <c r="L4726" s="83" t="s">
        <v>11819</v>
      </c>
      <c r="M4726" s="46">
        <v>45509</v>
      </c>
      <c r="N4726" s="46">
        <v>45539</v>
      </c>
      <c r="O4726" s="46">
        <v>45519</v>
      </c>
      <c r="P4726" s="91" t="s">
        <v>4990</v>
      </c>
      <c r="Q4726" s="84">
        <v>3</v>
      </c>
      <c r="R4726" s="91">
        <v>1</v>
      </c>
      <c r="S4726" s="9">
        <v>8</v>
      </c>
      <c r="T4726" s="9" t="s">
        <v>32</v>
      </c>
      <c r="U4726" s="9">
        <v>11002</v>
      </c>
      <c r="V4726" s="9">
        <v>11002</v>
      </c>
      <c r="W4726" s="9" t="s">
        <v>5019</v>
      </c>
      <c r="X4726" s="9" t="s">
        <v>4985</v>
      </c>
      <c r="Y4726" s="10" t="s">
        <v>4980</v>
      </c>
      <c r="Z4726" s="10" t="s">
        <v>4980</v>
      </c>
      <c r="AA4726" s="10" t="s">
        <v>4989</v>
      </c>
      <c r="AB4726" s="10" t="s">
        <v>5066</v>
      </c>
      <c r="AC4726" s="9" t="s">
        <v>5006</v>
      </c>
      <c r="AD4726" s="29"/>
      <c r="AE4726" s="20" t="str">
        <f>VLOOKUP(E4726,'FILIAIS PETZ'!A:Q,17,0)</f>
        <v>MG-2</v>
      </c>
      <c r="AF4726" s="20" t="str">
        <f>VLOOKUP(E4726,'FILIAIS PETZ'!A:Q,3,0)</f>
        <v>FELICIO</v>
      </c>
      <c r="AG4726" s="20" t="str">
        <f>VLOOKUP(E4726,'FILIAIS PETZ'!A:Q,2,0)</f>
        <v>R3</v>
      </c>
      <c r="AH4726" s="75">
        <v>1200</v>
      </c>
      <c r="AI4726" s="16" t="s">
        <v>9022</v>
      </c>
      <c r="AJ4726" s="43">
        <f>VLOOKUP(E4726,'FILIAIS PETZ'!$A$2:$K$2000,11,0)</f>
        <v>18328118017265</v>
      </c>
      <c r="AK4726" s="44">
        <f t="shared" si="312"/>
        <v>18328118017265</v>
      </c>
    </row>
    <row r="4727" spans="1:37" s="14" customFormat="1" ht="15" customHeight="1" thickBot="1" x14ac:dyDescent="0.25">
      <c r="A4727" s="9">
        <f t="shared" si="311"/>
        <v>958226</v>
      </c>
      <c r="B4727" s="18">
        <f>VLOOKUP(C4727,FORNECEDORES!D:E,2,0)</f>
        <v>9057</v>
      </c>
      <c r="C4727" s="19" t="str">
        <f>VLOOKUP(D4727,FORNECEDORES!A:D,4,0)</f>
        <v>19.357.006/0001-49</v>
      </c>
      <c r="D4727" s="13" t="s">
        <v>2290</v>
      </c>
      <c r="E4727" s="20" t="str">
        <f t="shared" si="310"/>
        <v>04 0244</v>
      </c>
      <c r="F4727" s="28" t="s">
        <v>4957</v>
      </c>
      <c r="G4727" s="21" t="str">
        <f>VLOOKUP(E4727,'FILIAIS PETZ'!A:E,5,0)</f>
        <v>PETZ GOVERNADOR VALADARES</v>
      </c>
      <c r="H4727" s="20" t="str">
        <f>VLOOKUP(E4727,'FILIAIS PETZ'!A:D,4,0)</f>
        <v>GVLD-MG</v>
      </c>
      <c r="I4727" s="46">
        <v>45506</v>
      </c>
      <c r="J4727" s="9">
        <v>958226</v>
      </c>
      <c r="K4727" s="84" t="s">
        <v>5858</v>
      </c>
      <c r="L4727" s="83" t="s">
        <v>11820</v>
      </c>
      <c r="M4727" s="46">
        <v>45509</v>
      </c>
      <c r="N4727" s="46">
        <v>45539</v>
      </c>
      <c r="O4727" s="46">
        <v>45519</v>
      </c>
      <c r="P4727" s="91" t="s">
        <v>4990</v>
      </c>
      <c r="Q4727" s="84">
        <v>3</v>
      </c>
      <c r="R4727" s="91">
        <v>1</v>
      </c>
      <c r="S4727" s="9">
        <v>8</v>
      </c>
      <c r="T4727" s="9" t="s">
        <v>32</v>
      </c>
      <c r="U4727" s="9">
        <v>11002</v>
      </c>
      <c r="V4727" s="9">
        <v>11002</v>
      </c>
      <c r="W4727" s="9" t="s">
        <v>5019</v>
      </c>
      <c r="X4727" s="9" t="s">
        <v>4985</v>
      </c>
      <c r="Y4727" s="10" t="s">
        <v>4980</v>
      </c>
      <c r="Z4727" s="10" t="s">
        <v>4980</v>
      </c>
      <c r="AA4727" s="10" t="s">
        <v>4989</v>
      </c>
      <c r="AB4727" s="10" t="s">
        <v>5066</v>
      </c>
      <c r="AC4727" s="9" t="s">
        <v>5006</v>
      </c>
      <c r="AD4727" s="29"/>
      <c r="AE4727" s="20" t="str">
        <f>VLOOKUP(E4727,'FILIAIS PETZ'!A:Q,17,0)</f>
        <v>MG-2</v>
      </c>
      <c r="AF4727" s="20" t="str">
        <f>VLOOKUP(E4727,'FILIAIS PETZ'!A:Q,3,0)</f>
        <v>FELICIO</v>
      </c>
      <c r="AG4727" s="20" t="str">
        <f>VLOOKUP(E4727,'FILIAIS PETZ'!A:Q,2,0)</f>
        <v>R3</v>
      </c>
      <c r="AH4727" s="75">
        <v>1500</v>
      </c>
      <c r="AI4727" s="16" t="s">
        <v>9022</v>
      </c>
      <c r="AJ4727" s="43" t="str">
        <f>VLOOKUP(E4727,'FILIAIS PETZ'!$A$2:$K$2000,11,0)</f>
        <v>18.328.118/0231-50</v>
      </c>
      <c r="AK4727" s="44" t="str">
        <f t="shared" si="312"/>
        <v>18.328.118/0231-50</v>
      </c>
    </row>
    <row r="4728" spans="1:37" s="14" customFormat="1" ht="15" customHeight="1" thickBot="1" x14ac:dyDescent="0.25">
      <c r="A4728" s="9">
        <f t="shared" si="311"/>
        <v>958228</v>
      </c>
      <c r="B4728" s="18">
        <f>VLOOKUP(C4728,FORNECEDORES!D:E,2,0)</f>
        <v>9057</v>
      </c>
      <c r="C4728" s="19" t="str">
        <f>VLOOKUP(D4728,FORNECEDORES!A:D,4,0)</f>
        <v>19.357.006/0001-49</v>
      </c>
      <c r="D4728" s="13" t="s">
        <v>2290</v>
      </c>
      <c r="E4728" s="20" t="str">
        <f t="shared" si="310"/>
        <v>04 0244</v>
      </c>
      <c r="F4728" s="28" t="s">
        <v>4957</v>
      </c>
      <c r="G4728" s="21" t="str">
        <f>VLOOKUP(E4728,'FILIAIS PETZ'!A:E,5,0)</f>
        <v>PETZ GOVERNADOR VALADARES</v>
      </c>
      <c r="H4728" s="20" t="str">
        <f>VLOOKUP(E4728,'FILIAIS PETZ'!A:D,4,0)</f>
        <v>GVLD-MG</v>
      </c>
      <c r="I4728" s="46">
        <v>45506</v>
      </c>
      <c r="J4728" s="9">
        <v>958228</v>
      </c>
      <c r="K4728" s="84" t="s">
        <v>5858</v>
      </c>
      <c r="L4728" s="83" t="s">
        <v>11836</v>
      </c>
      <c r="M4728" s="46">
        <v>45509</v>
      </c>
      <c r="N4728" s="46">
        <v>45539</v>
      </c>
      <c r="O4728" s="46">
        <v>45519</v>
      </c>
      <c r="P4728" s="91" t="s">
        <v>4990</v>
      </c>
      <c r="Q4728" s="84">
        <v>3</v>
      </c>
      <c r="R4728" s="91">
        <v>1</v>
      </c>
      <c r="S4728" s="9">
        <v>8</v>
      </c>
      <c r="T4728" s="9" t="s">
        <v>32</v>
      </c>
      <c r="U4728" s="9">
        <v>11002</v>
      </c>
      <c r="V4728" s="9">
        <v>11002</v>
      </c>
      <c r="W4728" s="9" t="s">
        <v>5019</v>
      </c>
      <c r="X4728" s="9" t="s">
        <v>4992</v>
      </c>
      <c r="Y4728" s="10" t="s">
        <v>4980</v>
      </c>
      <c r="Z4728" s="10" t="s">
        <v>4980</v>
      </c>
      <c r="AA4728" s="10" t="s">
        <v>4992</v>
      </c>
      <c r="AB4728" s="10" t="s">
        <v>5066</v>
      </c>
      <c r="AC4728" s="9" t="s">
        <v>5006</v>
      </c>
      <c r="AD4728" s="29"/>
      <c r="AE4728" s="20" t="str">
        <f>VLOOKUP(E4728,'FILIAIS PETZ'!A:Q,17,0)</f>
        <v>MG-2</v>
      </c>
      <c r="AF4728" s="20" t="str">
        <f>VLOOKUP(E4728,'FILIAIS PETZ'!A:Q,3,0)</f>
        <v>FELICIO</v>
      </c>
      <c r="AG4728" s="20" t="str">
        <f>VLOOKUP(E4728,'FILIAIS PETZ'!A:Q,2,0)</f>
        <v>R3</v>
      </c>
      <c r="AH4728" s="75">
        <v>1500</v>
      </c>
      <c r="AI4728" s="16" t="s">
        <v>9023</v>
      </c>
      <c r="AJ4728" s="43" t="str">
        <f>VLOOKUP(E4728,'FILIAIS PETZ'!$A$2:$K$2000,11,0)</f>
        <v>18.328.118/0231-50</v>
      </c>
      <c r="AK4728" s="44" t="str">
        <f t="shared" si="312"/>
        <v>18.328.118/0231-50</v>
      </c>
    </row>
    <row r="4729" spans="1:37" s="14" customFormat="1" ht="15" customHeight="1" thickBot="1" x14ac:dyDescent="0.25">
      <c r="A4729" s="9">
        <f t="shared" si="311"/>
        <v>958229</v>
      </c>
      <c r="B4729" s="18">
        <f>VLOOKUP(C4729,FORNECEDORES!D:E,2,0)</f>
        <v>9057</v>
      </c>
      <c r="C4729" s="19" t="str">
        <f>VLOOKUP(D4729,FORNECEDORES!A:D,4,0)</f>
        <v>19.357.006/0001-49</v>
      </c>
      <c r="D4729" s="13" t="s">
        <v>2290</v>
      </c>
      <c r="E4729" s="20" t="str">
        <f t="shared" si="310"/>
        <v>04 0237</v>
      </c>
      <c r="F4729" s="28" t="s">
        <v>6532</v>
      </c>
      <c r="G4729" s="21" t="str">
        <f>VLOOKUP(E4729,'FILIAIS PETZ'!A:E,5,0)</f>
        <v>PETZ INDEPENDENCIA SHOPPING</v>
      </c>
      <c r="H4729" s="20" t="str">
        <f>VLOOKUP(E4729,'FILIAIS PETZ'!A:D,4,0)</f>
        <v>SIND-MG</v>
      </c>
      <c r="I4729" s="46">
        <v>45506</v>
      </c>
      <c r="J4729" s="9">
        <v>958229</v>
      </c>
      <c r="K4729" s="84" t="s">
        <v>5858</v>
      </c>
      <c r="L4729" s="83" t="s">
        <v>11837</v>
      </c>
      <c r="M4729" s="46">
        <v>45509</v>
      </c>
      <c r="N4729" s="46">
        <v>45539</v>
      </c>
      <c r="O4729" s="46">
        <v>45519</v>
      </c>
      <c r="P4729" s="91" t="s">
        <v>4990</v>
      </c>
      <c r="Q4729" s="84">
        <v>3</v>
      </c>
      <c r="R4729" s="91">
        <v>1</v>
      </c>
      <c r="S4729" s="9">
        <v>8</v>
      </c>
      <c r="T4729" s="9" t="s">
        <v>32</v>
      </c>
      <c r="U4729" s="9">
        <v>11002</v>
      </c>
      <c r="V4729" s="9">
        <v>11002</v>
      </c>
      <c r="W4729" s="9" t="s">
        <v>5019</v>
      </c>
      <c r="X4729" s="9" t="s">
        <v>4985</v>
      </c>
      <c r="Y4729" s="10" t="s">
        <v>4980</v>
      </c>
      <c r="Z4729" s="10" t="s">
        <v>4980</v>
      </c>
      <c r="AA4729" s="10" t="s">
        <v>4989</v>
      </c>
      <c r="AB4729" s="10" t="s">
        <v>5066</v>
      </c>
      <c r="AC4729" s="9" t="s">
        <v>5006</v>
      </c>
      <c r="AD4729" s="29"/>
      <c r="AE4729" s="20" t="str">
        <f>VLOOKUP(E4729,'FILIAIS PETZ'!A:Q,17,0)</f>
        <v>MG-1</v>
      </c>
      <c r="AF4729" s="20" t="str">
        <f>VLOOKUP(E4729,'FILIAIS PETZ'!A:Q,3,0)</f>
        <v>FELICIO</v>
      </c>
      <c r="AG4729" s="20" t="str">
        <f>VLOOKUP(E4729,'FILIAIS PETZ'!A:Q,2,0)</f>
        <v>R3</v>
      </c>
      <c r="AH4729" s="75">
        <v>1200</v>
      </c>
      <c r="AI4729" s="16" t="s">
        <v>9022</v>
      </c>
      <c r="AJ4729" s="43">
        <f>VLOOKUP(E4729,'FILIAIS PETZ'!$A$2:$K$2000,11,0)</f>
        <v>18328118022501</v>
      </c>
      <c r="AK4729" s="44">
        <f t="shared" si="312"/>
        <v>18328118022501</v>
      </c>
    </row>
    <row r="4730" spans="1:37" s="14" customFormat="1" ht="15" customHeight="1" thickBot="1" x14ac:dyDescent="0.25">
      <c r="A4730" s="9">
        <f t="shared" si="311"/>
        <v>958230</v>
      </c>
      <c r="B4730" s="18">
        <f>VLOOKUP(C4730,FORNECEDORES!D:E,2,0)</f>
        <v>9057</v>
      </c>
      <c r="C4730" s="19" t="str">
        <f>VLOOKUP(D4730,FORNECEDORES!A:D,4,0)</f>
        <v>19.357.006/0001-49</v>
      </c>
      <c r="D4730" s="13" t="s">
        <v>2290</v>
      </c>
      <c r="E4730" s="20" t="str">
        <f t="shared" si="310"/>
        <v>04 0251</v>
      </c>
      <c r="F4730" s="28" t="s">
        <v>5729</v>
      </c>
      <c r="G4730" s="21" t="str">
        <f>VLOOKUP(E4730,'FILIAIS PETZ'!A:E,5,0)</f>
        <v>PETZ BARREIRO</v>
      </c>
      <c r="H4730" s="20" t="str">
        <f>VLOOKUP(E4730,'FILIAIS PETZ'!A:D,4,0)</f>
        <v>BARR-MG</v>
      </c>
      <c r="I4730" s="46">
        <v>45506</v>
      </c>
      <c r="J4730" s="9">
        <v>958230</v>
      </c>
      <c r="K4730" s="84" t="s">
        <v>5858</v>
      </c>
      <c r="L4730" s="83" t="s">
        <v>11838</v>
      </c>
      <c r="M4730" s="46">
        <v>45509</v>
      </c>
      <c r="N4730" s="46">
        <v>45539</v>
      </c>
      <c r="O4730" s="46">
        <v>45519</v>
      </c>
      <c r="P4730" s="91" t="s">
        <v>4990</v>
      </c>
      <c r="Q4730" s="84">
        <v>3</v>
      </c>
      <c r="R4730" s="91">
        <v>1</v>
      </c>
      <c r="S4730" s="9">
        <v>8</v>
      </c>
      <c r="T4730" s="9" t="s">
        <v>32</v>
      </c>
      <c r="U4730" s="9">
        <v>11002</v>
      </c>
      <c r="V4730" s="9">
        <v>11002</v>
      </c>
      <c r="W4730" s="9" t="s">
        <v>5019</v>
      </c>
      <c r="X4730" s="9" t="s">
        <v>4985</v>
      </c>
      <c r="Y4730" s="10" t="s">
        <v>4980</v>
      </c>
      <c r="Z4730" s="10" t="s">
        <v>4980</v>
      </c>
      <c r="AA4730" s="10" t="s">
        <v>4989</v>
      </c>
      <c r="AB4730" s="10" t="s">
        <v>5066</v>
      </c>
      <c r="AC4730" s="9" t="s">
        <v>5006</v>
      </c>
      <c r="AD4730" s="29"/>
      <c r="AE4730" s="20" t="str">
        <f>VLOOKUP(E4730,'FILIAIS PETZ'!A:Q,17,0)</f>
        <v>MG-2</v>
      </c>
      <c r="AF4730" s="20" t="str">
        <f>VLOOKUP(E4730,'FILIAIS PETZ'!A:Q,3,0)</f>
        <v>FELICIO</v>
      </c>
      <c r="AG4730" s="20" t="str">
        <f>VLOOKUP(E4730,'FILIAIS PETZ'!A:Q,2,0)</f>
        <v>R3</v>
      </c>
      <c r="AH4730" s="75">
        <v>1000</v>
      </c>
      <c r="AI4730" s="16" t="s">
        <v>9022</v>
      </c>
      <c r="AJ4730" s="43">
        <f>VLOOKUP(E4730,'FILIAIS PETZ'!$A$2:$K$2000,11,0)</f>
        <v>18328118022420</v>
      </c>
      <c r="AK4730" s="44">
        <f t="shared" si="312"/>
        <v>18328118022420</v>
      </c>
    </row>
    <row r="4731" spans="1:37" s="14" customFormat="1" ht="15" customHeight="1" thickBot="1" x14ac:dyDescent="0.25">
      <c r="A4731" s="9">
        <f t="shared" si="311"/>
        <v>958231</v>
      </c>
      <c r="B4731" s="18">
        <f>VLOOKUP(C4731,FORNECEDORES!D:E,2,0)</f>
        <v>9057</v>
      </c>
      <c r="C4731" s="19" t="str">
        <f>VLOOKUP(D4731,FORNECEDORES!A:D,4,0)</f>
        <v>19.357.006/0001-49</v>
      </c>
      <c r="D4731" s="13" t="s">
        <v>2290</v>
      </c>
      <c r="E4731" s="20" t="str">
        <f t="shared" si="310"/>
        <v>04 0211</v>
      </c>
      <c r="F4731" s="28" t="s">
        <v>4974</v>
      </c>
      <c r="G4731" s="21" t="str">
        <f>VLOOKUP(E4731,'FILIAIS PETZ'!A:E,5,0)</f>
        <v>PETZ CASTELO BH</v>
      </c>
      <c r="H4731" s="20" t="str">
        <f>VLOOKUP(E4731,'FILIAIS PETZ'!A:D,4,0)</f>
        <v>CTLO-MG</v>
      </c>
      <c r="I4731" s="46">
        <v>45506</v>
      </c>
      <c r="J4731" s="9">
        <v>958231</v>
      </c>
      <c r="K4731" s="84" t="s">
        <v>5858</v>
      </c>
      <c r="L4731" s="83" t="s">
        <v>11839</v>
      </c>
      <c r="M4731" s="46">
        <v>45509</v>
      </c>
      <c r="N4731" s="46">
        <v>45539</v>
      </c>
      <c r="O4731" s="46">
        <v>45519</v>
      </c>
      <c r="P4731" s="91" t="s">
        <v>4990</v>
      </c>
      <c r="Q4731" s="84">
        <v>3</v>
      </c>
      <c r="R4731" s="91">
        <v>1</v>
      </c>
      <c r="S4731" s="9">
        <v>8</v>
      </c>
      <c r="T4731" s="9" t="s">
        <v>32</v>
      </c>
      <c r="U4731" s="9">
        <v>11002</v>
      </c>
      <c r="V4731" s="9">
        <v>11002</v>
      </c>
      <c r="W4731" s="9" t="s">
        <v>5019</v>
      </c>
      <c r="X4731" s="9" t="s">
        <v>4985</v>
      </c>
      <c r="Y4731" s="10" t="s">
        <v>4980</v>
      </c>
      <c r="Z4731" s="10" t="s">
        <v>4980</v>
      </c>
      <c r="AA4731" s="10" t="s">
        <v>4989</v>
      </c>
      <c r="AB4731" s="10" t="s">
        <v>5066</v>
      </c>
      <c r="AC4731" s="9" t="s">
        <v>5006</v>
      </c>
      <c r="AD4731" s="29"/>
      <c r="AE4731" s="20" t="str">
        <f>VLOOKUP(E4731,'FILIAIS PETZ'!A:Q,17,0)</f>
        <v>MG-1</v>
      </c>
      <c r="AF4731" s="20" t="str">
        <f>VLOOKUP(E4731,'FILIAIS PETZ'!A:Q,3,0)</f>
        <v>FELICIO</v>
      </c>
      <c r="AG4731" s="20" t="str">
        <f>VLOOKUP(E4731,'FILIAIS PETZ'!A:Q,2,0)</f>
        <v>R3</v>
      </c>
      <c r="AH4731" s="75">
        <v>1200</v>
      </c>
      <c r="AI4731" s="16" t="s">
        <v>9022</v>
      </c>
      <c r="AJ4731" s="43">
        <f>VLOOKUP(E4731,'FILIAIS PETZ'!$A$2:$K$2000,11,0)</f>
        <v>18328118019985</v>
      </c>
      <c r="AK4731" s="44">
        <f t="shared" si="312"/>
        <v>18328118019985</v>
      </c>
    </row>
    <row r="4732" spans="1:37" s="14" customFormat="1" ht="15" customHeight="1" thickBot="1" x14ac:dyDescent="0.25">
      <c r="A4732" s="9">
        <f t="shared" si="311"/>
        <v>958232</v>
      </c>
      <c r="B4732" s="18">
        <f>VLOOKUP(C4732,FORNECEDORES!D:E,2,0)</f>
        <v>9057</v>
      </c>
      <c r="C4732" s="19" t="str">
        <f>VLOOKUP(D4732,FORNECEDORES!A:D,4,0)</f>
        <v>19.357.006/0001-49</v>
      </c>
      <c r="D4732" s="13" t="s">
        <v>2290</v>
      </c>
      <c r="E4732" s="20" t="str">
        <f t="shared" si="310"/>
        <v>04 0238</v>
      </c>
      <c r="F4732" s="28" t="s">
        <v>5730</v>
      </c>
      <c r="G4732" s="21" t="str">
        <f>VLOOKUP(E4732,'FILIAIS PETZ'!A:E,5,0)</f>
        <v>PETZ SILVIANO BRANDÃO</v>
      </c>
      <c r="H4732" s="20" t="str">
        <f>VLOOKUP(E4732,'FILIAIS PETZ'!A:D,4,0)</f>
        <v>SVBD-MG</v>
      </c>
      <c r="I4732" s="46">
        <v>45506</v>
      </c>
      <c r="J4732" s="9">
        <v>958232</v>
      </c>
      <c r="K4732" s="84" t="s">
        <v>5858</v>
      </c>
      <c r="L4732" s="83" t="s">
        <v>11840</v>
      </c>
      <c r="M4732" s="46">
        <v>45509</v>
      </c>
      <c r="N4732" s="46">
        <v>45539</v>
      </c>
      <c r="O4732" s="46">
        <v>45519</v>
      </c>
      <c r="P4732" s="91" t="s">
        <v>4990</v>
      </c>
      <c r="Q4732" s="84">
        <v>3</v>
      </c>
      <c r="R4732" s="91">
        <v>1</v>
      </c>
      <c r="S4732" s="9">
        <v>8</v>
      </c>
      <c r="T4732" s="9" t="s">
        <v>32</v>
      </c>
      <c r="U4732" s="9">
        <v>11002</v>
      </c>
      <c r="V4732" s="9">
        <v>11002</v>
      </c>
      <c r="W4732" s="9" t="s">
        <v>5019</v>
      </c>
      <c r="X4732" s="9" t="s">
        <v>4985</v>
      </c>
      <c r="Y4732" s="10" t="s">
        <v>4980</v>
      </c>
      <c r="Z4732" s="10" t="s">
        <v>4980</v>
      </c>
      <c r="AA4732" s="10" t="s">
        <v>4989</v>
      </c>
      <c r="AB4732" s="10" t="s">
        <v>5066</v>
      </c>
      <c r="AC4732" s="9" t="s">
        <v>5006</v>
      </c>
      <c r="AD4732" s="29"/>
      <c r="AE4732" s="20" t="str">
        <f>VLOOKUP(E4732,'FILIAIS PETZ'!A:Q,17,0)</f>
        <v>MG-2</v>
      </c>
      <c r="AF4732" s="20" t="str">
        <f>VLOOKUP(E4732,'FILIAIS PETZ'!A:Q,3,0)</f>
        <v>FELICIO</v>
      </c>
      <c r="AG4732" s="20" t="str">
        <f>VLOOKUP(E4732,'FILIAIS PETZ'!A:Q,2,0)</f>
        <v>R3</v>
      </c>
      <c r="AH4732" s="75">
        <v>1000</v>
      </c>
      <c r="AI4732" s="16" t="s">
        <v>9022</v>
      </c>
      <c r="AJ4732" s="43">
        <f>VLOOKUP(E4732,'FILIAIS PETZ'!$A$2:$K$2000,11,0)</f>
        <v>18328118022188</v>
      </c>
      <c r="AK4732" s="44">
        <f t="shared" si="312"/>
        <v>18328118022188</v>
      </c>
    </row>
    <row r="4733" spans="1:37" s="14" customFormat="1" ht="15" customHeight="1" thickBot="1" x14ac:dyDescent="0.25">
      <c r="A4733" s="9">
        <f t="shared" si="311"/>
        <v>958233</v>
      </c>
      <c r="B4733" s="18">
        <f>VLOOKUP(C4733,FORNECEDORES!D:E,2,0)</f>
        <v>9057</v>
      </c>
      <c r="C4733" s="19" t="str">
        <f>VLOOKUP(D4733,FORNECEDORES!A:D,4,0)</f>
        <v>19.357.006/0001-49</v>
      </c>
      <c r="D4733" s="13" t="s">
        <v>2290</v>
      </c>
      <c r="E4733" s="20" t="str">
        <f t="shared" si="310"/>
        <v>04 0248</v>
      </c>
      <c r="F4733" s="28" t="s">
        <v>5848</v>
      </c>
      <c r="G4733" s="21" t="str">
        <f>VLOOKUP(E4733,'FILIAIS PETZ'!A:E,5,0)</f>
        <v>PETZ DIVINÓPOLIS</v>
      </c>
      <c r="H4733" s="20" t="str">
        <f>VLOOKUP(E4733,'FILIAIS PETZ'!A:D,4,0)</f>
        <v>DVNP-MG</v>
      </c>
      <c r="I4733" s="46">
        <v>45506</v>
      </c>
      <c r="J4733" s="9">
        <v>958233</v>
      </c>
      <c r="K4733" s="84" t="s">
        <v>5858</v>
      </c>
      <c r="L4733" s="83" t="s">
        <v>11841</v>
      </c>
      <c r="M4733" s="46">
        <v>45509</v>
      </c>
      <c r="N4733" s="46">
        <v>45539</v>
      </c>
      <c r="O4733" s="46">
        <v>45519</v>
      </c>
      <c r="P4733" s="91" t="s">
        <v>4990</v>
      </c>
      <c r="Q4733" s="84">
        <v>3</v>
      </c>
      <c r="R4733" s="91">
        <v>1</v>
      </c>
      <c r="S4733" s="9">
        <v>8</v>
      </c>
      <c r="T4733" s="9" t="s">
        <v>32</v>
      </c>
      <c r="U4733" s="9">
        <v>11002</v>
      </c>
      <c r="V4733" s="9">
        <v>11002</v>
      </c>
      <c r="W4733" s="9" t="s">
        <v>5019</v>
      </c>
      <c r="X4733" s="9" t="s">
        <v>4985</v>
      </c>
      <c r="Y4733" s="10" t="s">
        <v>4980</v>
      </c>
      <c r="Z4733" s="10" t="s">
        <v>4980</v>
      </c>
      <c r="AA4733" s="10" t="s">
        <v>4989</v>
      </c>
      <c r="AB4733" s="10" t="s">
        <v>5066</v>
      </c>
      <c r="AC4733" s="9" t="s">
        <v>5006</v>
      </c>
      <c r="AD4733" s="29"/>
      <c r="AE4733" s="20" t="str">
        <f>VLOOKUP(E4733,'FILIAIS PETZ'!A:Q,17,0)</f>
        <v>MG-2</v>
      </c>
      <c r="AF4733" s="20" t="str">
        <f>VLOOKUP(E4733,'FILIAIS PETZ'!A:Q,3,0)</f>
        <v>FELICIO</v>
      </c>
      <c r="AG4733" s="20" t="str">
        <f>VLOOKUP(E4733,'FILIAIS PETZ'!A:Q,2,0)</f>
        <v>R3</v>
      </c>
      <c r="AH4733" s="78">
        <v>1400</v>
      </c>
      <c r="AI4733" s="16" t="s">
        <v>9022</v>
      </c>
      <c r="AJ4733" s="43" t="str">
        <f>VLOOKUP(E4733,'FILIAIS PETZ'!$A$2:$K$2000,11,0)</f>
        <v>18.328.118/0246-36</v>
      </c>
      <c r="AK4733" s="44" t="str">
        <f t="shared" si="312"/>
        <v>18.328.118/0246-36</v>
      </c>
    </row>
    <row r="4734" spans="1:37" s="14" customFormat="1" ht="15" customHeight="1" thickBot="1" x14ac:dyDescent="0.25">
      <c r="A4734" s="9">
        <f t="shared" si="311"/>
        <v>958178</v>
      </c>
      <c r="B4734" s="18">
        <f>VLOOKUP(C4734,FORNECEDORES!D:E,2,0)</f>
        <v>534449</v>
      </c>
      <c r="C4734" s="19" t="str">
        <f>VLOOKUP(D4734,FORNECEDORES!A:D,4,0)</f>
        <v>34.997.109/0001-67</v>
      </c>
      <c r="D4734" s="13" t="s">
        <v>4410</v>
      </c>
      <c r="E4734" s="20" t="str">
        <f t="shared" si="310"/>
        <v>04 0180</v>
      </c>
      <c r="F4734" s="28" t="s">
        <v>4944</v>
      </c>
      <c r="G4734" s="21" t="str">
        <f>VLOOKUP(E4734,'FILIAIS PETZ'!A:E,5,0)</f>
        <v>PETZ TORQUATO TAPAJOS</v>
      </c>
      <c r="H4734" s="20" t="str">
        <f>VLOOKUP(E4734,'FILIAIS PETZ'!A:D,4,0)</f>
        <v>TQTP-AM</v>
      </c>
      <c r="I4734" s="46">
        <v>45506</v>
      </c>
      <c r="J4734" s="9">
        <v>958178</v>
      </c>
      <c r="K4734" s="84" t="s">
        <v>5858</v>
      </c>
      <c r="L4734" s="83" t="s">
        <v>13056</v>
      </c>
      <c r="M4734" s="46">
        <v>45555</v>
      </c>
      <c r="N4734" s="46">
        <v>45574</v>
      </c>
      <c r="O4734" s="46">
        <v>45556</v>
      </c>
      <c r="P4734" s="91" t="s">
        <v>4990</v>
      </c>
      <c r="Q4734" s="84">
        <v>3</v>
      </c>
      <c r="R4734" s="91">
        <v>1</v>
      </c>
      <c r="S4734" s="9">
        <v>8</v>
      </c>
      <c r="T4734" s="9" t="s">
        <v>32</v>
      </c>
      <c r="U4734" s="9">
        <v>11002</v>
      </c>
      <c r="V4734" s="9">
        <v>11002</v>
      </c>
      <c r="W4734" s="9" t="s">
        <v>5019</v>
      </c>
      <c r="X4734" s="9" t="s">
        <v>4985</v>
      </c>
      <c r="Y4734" s="10" t="s">
        <v>4980</v>
      </c>
      <c r="Z4734" s="10" t="s">
        <v>4980</v>
      </c>
      <c r="AA4734" s="10" t="s">
        <v>4989</v>
      </c>
      <c r="AB4734" s="10" t="s">
        <v>12942</v>
      </c>
      <c r="AC4734" s="9" t="s">
        <v>5006</v>
      </c>
      <c r="AD4734" s="29"/>
      <c r="AE4734" s="20" t="str">
        <f>VLOOKUP(E4734,'FILIAIS PETZ'!A:Q,17,0)</f>
        <v>CO-3</v>
      </c>
      <c r="AF4734" s="20" t="str">
        <f>VLOOKUP(E4734,'FILIAIS PETZ'!A:Q,3,0)</f>
        <v>FELICIO</v>
      </c>
      <c r="AG4734" s="20" t="str">
        <f>VLOOKUP(E4734,'FILIAIS PETZ'!A:Q,2,0)</f>
        <v>R3</v>
      </c>
      <c r="AH4734" s="75">
        <v>890</v>
      </c>
      <c r="AI4734" s="16" t="s">
        <v>9022</v>
      </c>
      <c r="AJ4734" s="43">
        <f>VLOOKUP(E4734,'FILIAIS PETZ'!$A$2:$K$2000,11,0)</f>
        <v>18328118017346</v>
      </c>
      <c r="AK4734" s="44">
        <f t="shared" si="312"/>
        <v>18328118017346</v>
      </c>
    </row>
    <row r="4735" spans="1:37" s="14" customFormat="1" ht="15" customHeight="1" thickBot="1" x14ac:dyDescent="0.25">
      <c r="A4735" s="9">
        <f t="shared" si="311"/>
        <v>958179</v>
      </c>
      <c r="B4735" s="18">
        <f>VLOOKUP(C4735,FORNECEDORES!D:E,2,0)</f>
        <v>534449</v>
      </c>
      <c r="C4735" s="19" t="str">
        <f>VLOOKUP(D4735,FORNECEDORES!A:D,4,0)</f>
        <v>34.997.109/0001-67</v>
      </c>
      <c r="D4735" s="13" t="s">
        <v>4410</v>
      </c>
      <c r="E4735" s="20" t="str">
        <f t="shared" si="310"/>
        <v>04 0146</v>
      </c>
      <c r="F4735" s="28" t="s">
        <v>4947</v>
      </c>
      <c r="G4735" s="21" t="str">
        <f>VLOOKUP(E4735,'FILIAIS PETZ'!A:E,5,0)</f>
        <v>PETZ DJALMA BATISTA</v>
      </c>
      <c r="H4735" s="20" t="str">
        <f>VLOOKUP(E4735,'FILIAIS PETZ'!A:D,4,0)</f>
        <v>DJBA-AM</v>
      </c>
      <c r="I4735" s="46">
        <v>45506</v>
      </c>
      <c r="J4735" s="9">
        <v>958179</v>
      </c>
      <c r="K4735" s="84" t="s">
        <v>5858</v>
      </c>
      <c r="L4735" s="83" t="s">
        <v>10604</v>
      </c>
      <c r="M4735" s="46">
        <v>45555</v>
      </c>
      <c r="N4735" s="46">
        <v>45574</v>
      </c>
      <c r="O4735" s="46">
        <v>45556</v>
      </c>
      <c r="P4735" s="91" t="s">
        <v>4990</v>
      </c>
      <c r="Q4735" s="84">
        <v>3</v>
      </c>
      <c r="R4735" s="91">
        <v>1</v>
      </c>
      <c r="S4735" s="9">
        <v>8</v>
      </c>
      <c r="T4735" s="9" t="s">
        <v>32</v>
      </c>
      <c r="U4735" s="9">
        <v>11002</v>
      </c>
      <c r="V4735" s="9">
        <v>11002</v>
      </c>
      <c r="W4735" s="9" t="s">
        <v>5019</v>
      </c>
      <c r="X4735" s="9" t="s">
        <v>4985</v>
      </c>
      <c r="Y4735" s="10" t="s">
        <v>4980</v>
      </c>
      <c r="Z4735" s="10" t="s">
        <v>4980</v>
      </c>
      <c r="AA4735" s="10" t="s">
        <v>4989</v>
      </c>
      <c r="AB4735" s="10" t="s">
        <v>12942</v>
      </c>
      <c r="AC4735" s="9" t="s">
        <v>5006</v>
      </c>
      <c r="AD4735" s="29"/>
      <c r="AE4735" s="20" t="str">
        <f>VLOOKUP(E4735,'FILIAIS PETZ'!A:Q,17,0)</f>
        <v>CO-3</v>
      </c>
      <c r="AF4735" s="20" t="str">
        <f>VLOOKUP(E4735,'FILIAIS PETZ'!A:Q,3,0)</f>
        <v>FELICIO</v>
      </c>
      <c r="AG4735" s="20" t="str">
        <f>VLOOKUP(E4735,'FILIAIS PETZ'!A:Q,2,0)</f>
        <v>R3</v>
      </c>
      <c r="AH4735" s="75">
        <v>890</v>
      </c>
      <c r="AI4735" s="16" t="s">
        <v>9022</v>
      </c>
      <c r="AJ4735" s="43">
        <f>VLOOKUP(E4735,'FILIAIS PETZ'!$A$2:$K$2000,11,0)</f>
        <v>18328118013782</v>
      </c>
      <c r="AK4735" s="44">
        <f t="shared" si="312"/>
        <v>18328118013782</v>
      </c>
    </row>
    <row r="4736" spans="1:37" s="14" customFormat="1" ht="15" customHeight="1" thickBot="1" x14ac:dyDescent="0.25">
      <c r="A4736" s="9">
        <f t="shared" ref="A4736:A4767" si="313">J4736</f>
        <v>958180</v>
      </c>
      <c r="B4736" s="18">
        <f>VLOOKUP(C4736,FORNECEDORES!D:E,2,0)</f>
        <v>534449</v>
      </c>
      <c r="C4736" s="19" t="str">
        <f>VLOOKUP(D4736,FORNECEDORES!A:D,4,0)</f>
        <v>34.997.109/0001-67</v>
      </c>
      <c r="D4736" s="13" t="s">
        <v>4410</v>
      </c>
      <c r="E4736" s="20" t="str">
        <f t="shared" si="310"/>
        <v>04 0252</v>
      </c>
      <c r="F4736" s="28" t="s">
        <v>4969</v>
      </c>
      <c r="G4736" s="21" t="str">
        <f>VLOOKUP(E4736,'FILIAIS PETZ'!A:E,5,0)</f>
        <v>PETZ SHOPPING PORTO VELHO</v>
      </c>
      <c r="H4736" s="20" t="str">
        <f>VLOOKUP(E4736,'FILIAIS PETZ'!A:D,4,0)</f>
        <v>SPVL-RO</v>
      </c>
      <c r="I4736" s="46">
        <v>45506</v>
      </c>
      <c r="J4736" s="9">
        <v>958180</v>
      </c>
      <c r="K4736" s="84" t="s">
        <v>5858</v>
      </c>
      <c r="L4736" s="83" t="s">
        <v>13058</v>
      </c>
      <c r="M4736" s="46">
        <v>45555</v>
      </c>
      <c r="N4736" s="46">
        <v>45574</v>
      </c>
      <c r="O4736" s="46">
        <v>45556</v>
      </c>
      <c r="P4736" s="91" t="s">
        <v>4990</v>
      </c>
      <c r="Q4736" s="84">
        <v>3</v>
      </c>
      <c r="R4736" s="91">
        <v>1</v>
      </c>
      <c r="S4736" s="9">
        <v>8</v>
      </c>
      <c r="T4736" s="9" t="s">
        <v>32</v>
      </c>
      <c r="U4736" s="9">
        <v>11002</v>
      </c>
      <c r="V4736" s="9">
        <v>11002</v>
      </c>
      <c r="W4736" s="9" t="s">
        <v>5019</v>
      </c>
      <c r="X4736" s="9" t="s">
        <v>4985</v>
      </c>
      <c r="Y4736" s="10" t="s">
        <v>4980</v>
      </c>
      <c r="Z4736" s="10" t="s">
        <v>4980</v>
      </c>
      <c r="AA4736" s="10" t="s">
        <v>4989</v>
      </c>
      <c r="AB4736" s="10" t="s">
        <v>12942</v>
      </c>
      <c r="AC4736" s="9" t="s">
        <v>5006</v>
      </c>
      <c r="AD4736" s="29"/>
      <c r="AE4736" s="20" t="str">
        <f>VLOOKUP(E4736,'FILIAIS PETZ'!A:Q,17,0)</f>
        <v>CO-3</v>
      </c>
      <c r="AF4736" s="20" t="str">
        <f>VLOOKUP(E4736,'FILIAIS PETZ'!A:Q,3,0)</f>
        <v>FELICIO</v>
      </c>
      <c r="AG4736" s="20" t="str">
        <f>VLOOKUP(E4736,'FILIAIS PETZ'!A:Q,2,0)</f>
        <v>R3</v>
      </c>
      <c r="AH4736" s="75">
        <v>890</v>
      </c>
      <c r="AI4736" s="16" t="s">
        <v>9022</v>
      </c>
      <c r="AJ4736" s="43" t="str">
        <f>VLOOKUP(E4736,'FILIAIS PETZ'!$A$2:$K$2000,11,0)</f>
        <v>18.328.118/0238-26</v>
      </c>
      <c r="AK4736" s="44" t="str">
        <f t="shared" ref="AK4736:AK4767" si="314">AJ4736</f>
        <v>18.328.118/0238-26</v>
      </c>
    </row>
    <row r="4737" spans="1:37" s="14" customFormat="1" ht="15" customHeight="1" thickBot="1" x14ac:dyDescent="0.25">
      <c r="A4737" s="9">
        <f t="shared" si="313"/>
        <v>958181</v>
      </c>
      <c r="B4737" s="18">
        <f>VLOOKUP(C4737,FORNECEDORES!D:E,2,0)</f>
        <v>534449</v>
      </c>
      <c r="C4737" s="19" t="str">
        <f>VLOOKUP(D4737,FORNECEDORES!A:D,4,0)</f>
        <v>34.997.109/0001-67</v>
      </c>
      <c r="D4737" s="13" t="s">
        <v>4410</v>
      </c>
      <c r="E4737" s="20" t="str">
        <f t="shared" si="310"/>
        <v>04 0252</v>
      </c>
      <c r="F4737" s="28" t="s">
        <v>4969</v>
      </c>
      <c r="G4737" s="21" t="str">
        <f>VLOOKUP(E4737,'FILIAIS PETZ'!A:E,5,0)</f>
        <v>PETZ SHOPPING PORTO VELHO</v>
      </c>
      <c r="H4737" s="20" t="str">
        <f>VLOOKUP(E4737,'FILIAIS PETZ'!A:D,4,0)</f>
        <v>SPVL-RO</v>
      </c>
      <c r="I4737" s="46">
        <v>45506</v>
      </c>
      <c r="J4737" s="9">
        <v>958181</v>
      </c>
      <c r="K4737" s="84" t="s">
        <v>5858</v>
      </c>
      <c r="L4737" s="83" t="s">
        <v>13057</v>
      </c>
      <c r="M4737" s="46">
        <v>45555</v>
      </c>
      <c r="N4737" s="46">
        <v>45574</v>
      </c>
      <c r="O4737" s="46">
        <v>45556</v>
      </c>
      <c r="P4737" s="91" t="s">
        <v>4990</v>
      </c>
      <c r="Q4737" s="84">
        <v>3</v>
      </c>
      <c r="R4737" s="91">
        <v>1</v>
      </c>
      <c r="S4737" s="9">
        <v>8</v>
      </c>
      <c r="T4737" s="9" t="s">
        <v>32</v>
      </c>
      <c r="U4737" s="9">
        <v>11002</v>
      </c>
      <c r="V4737" s="9">
        <v>11002</v>
      </c>
      <c r="W4737" s="9" t="s">
        <v>5019</v>
      </c>
      <c r="X4737" s="9" t="s">
        <v>4992</v>
      </c>
      <c r="Y4737" s="10" t="s">
        <v>4980</v>
      </c>
      <c r="Z4737" s="10" t="s">
        <v>4980</v>
      </c>
      <c r="AA4737" s="10" t="s">
        <v>4992</v>
      </c>
      <c r="AB4737" s="10" t="s">
        <v>12942</v>
      </c>
      <c r="AC4737" s="9" t="s">
        <v>5006</v>
      </c>
      <c r="AD4737" s="29"/>
      <c r="AE4737" s="20" t="str">
        <f>VLOOKUP(E4737,'FILIAIS PETZ'!A:Q,17,0)</f>
        <v>CO-3</v>
      </c>
      <c r="AF4737" s="20" t="str">
        <f>VLOOKUP(E4737,'FILIAIS PETZ'!A:Q,3,0)</f>
        <v>FELICIO</v>
      </c>
      <c r="AG4737" s="20" t="str">
        <f>VLOOKUP(E4737,'FILIAIS PETZ'!A:Q,2,0)</f>
        <v>R3</v>
      </c>
      <c r="AH4737" s="75">
        <v>900</v>
      </c>
      <c r="AI4737" s="16" t="s">
        <v>9021</v>
      </c>
      <c r="AJ4737" s="43" t="str">
        <f>VLOOKUP(E4737,'FILIAIS PETZ'!$A$2:$K$2000,11,0)</f>
        <v>18.328.118/0238-26</v>
      </c>
      <c r="AK4737" s="44" t="str">
        <f t="shared" si="314"/>
        <v>18.328.118/0238-26</v>
      </c>
    </row>
    <row r="4738" spans="1:37" s="14" customFormat="1" ht="15" customHeight="1" thickBot="1" x14ac:dyDescent="0.25">
      <c r="A4738" s="9">
        <f t="shared" si="313"/>
        <v>958184</v>
      </c>
      <c r="B4738" s="18">
        <f>VLOOKUP(C4738,FORNECEDORES!D:E,2,0)</f>
        <v>534449</v>
      </c>
      <c r="C4738" s="19" t="str">
        <f>VLOOKUP(D4738,FORNECEDORES!A:D,4,0)</f>
        <v>34.997.109/0001-67</v>
      </c>
      <c r="D4738" s="13" t="s">
        <v>4410</v>
      </c>
      <c r="E4738" s="20" t="str">
        <f t="shared" si="310"/>
        <v>04 0180</v>
      </c>
      <c r="F4738" s="28" t="s">
        <v>4944</v>
      </c>
      <c r="G4738" s="21" t="str">
        <f>VLOOKUP(E4738,'FILIAIS PETZ'!A:E,5,0)</f>
        <v>PETZ TORQUATO TAPAJOS</v>
      </c>
      <c r="H4738" s="20" t="str">
        <f>VLOOKUP(E4738,'FILIAIS PETZ'!A:D,4,0)</f>
        <v>TQTP-AM</v>
      </c>
      <c r="I4738" s="46">
        <v>45506</v>
      </c>
      <c r="J4738" s="9">
        <v>958184</v>
      </c>
      <c r="K4738" s="84" t="s">
        <v>5858</v>
      </c>
      <c r="L4738" s="83" t="s">
        <v>13059</v>
      </c>
      <c r="M4738" s="46">
        <v>45555</v>
      </c>
      <c r="N4738" s="46">
        <v>45574</v>
      </c>
      <c r="O4738" s="46">
        <v>45556</v>
      </c>
      <c r="P4738" s="91" t="s">
        <v>4990</v>
      </c>
      <c r="Q4738" s="84">
        <v>3</v>
      </c>
      <c r="R4738" s="91">
        <v>1</v>
      </c>
      <c r="S4738" s="9">
        <v>8</v>
      </c>
      <c r="T4738" s="9" t="s">
        <v>32</v>
      </c>
      <c r="U4738" s="9">
        <v>11002</v>
      </c>
      <c r="V4738" s="9">
        <v>11002</v>
      </c>
      <c r="W4738" s="9" t="s">
        <v>5019</v>
      </c>
      <c r="X4738" s="9" t="s">
        <v>4992</v>
      </c>
      <c r="Y4738" s="10" t="s">
        <v>4980</v>
      </c>
      <c r="Z4738" s="10" t="s">
        <v>4980</v>
      </c>
      <c r="AA4738" s="10" t="s">
        <v>4992</v>
      </c>
      <c r="AB4738" s="10" t="s">
        <v>12942</v>
      </c>
      <c r="AC4738" s="9" t="s">
        <v>5006</v>
      </c>
      <c r="AD4738" s="29"/>
      <c r="AE4738" s="20" t="str">
        <f>VLOOKUP(E4738,'FILIAIS PETZ'!A:Q,17,0)</f>
        <v>CO-3</v>
      </c>
      <c r="AF4738" s="20" t="str">
        <f>VLOOKUP(E4738,'FILIAIS PETZ'!A:Q,3,0)</f>
        <v>FELICIO</v>
      </c>
      <c r="AG4738" s="20" t="str">
        <f>VLOOKUP(E4738,'FILIAIS PETZ'!A:Q,2,0)</f>
        <v>R3</v>
      </c>
      <c r="AH4738" s="75">
        <v>900</v>
      </c>
      <c r="AI4738" s="16" t="s">
        <v>9021</v>
      </c>
      <c r="AJ4738" s="43">
        <f>VLOOKUP(E4738,'FILIAIS PETZ'!$A$2:$K$2000,11,0)</f>
        <v>18328118017346</v>
      </c>
      <c r="AK4738" s="44">
        <f t="shared" si="314"/>
        <v>18328118017346</v>
      </c>
    </row>
    <row r="4739" spans="1:37" s="14" customFormat="1" ht="15" customHeight="1" thickBot="1" x14ac:dyDescent="0.25">
      <c r="A4739" s="9">
        <f t="shared" si="313"/>
        <v>958185</v>
      </c>
      <c r="B4739" s="18">
        <f>VLOOKUP(C4739,FORNECEDORES!D:E,2,0)</f>
        <v>534449</v>
      </c>
      <c r="C4739" s="19" t="str">
        <f>VLOOKUP(D4739,FORNECEDORES!A:D,4,0)</f>
        <v>34.997.109/0001-67</v>
      </c>
      <c r="D4739" s="13" t="s">
        <v>4410</v>
      </c>
      <c r="E4739" s="20" t="str">
        <f t="shared" si="310"/>
        <v>04 0146</v>
      </c>
      <c r="F4739" s="28" t="s">
        <v>4947</v>
      </c>
      <c r="G4739" s="21" t="str">
        <f>VLOOKUP(E4739,'FILIAIS PETZ'!A:E,5,0)</f>
        <v>PETZ DJALMA BATISTA</v>
      </c>
      <c r="H4739" s="20" t="str">
        <f>VLOOKUP(E4739,'FILIAIS PETZ'!A:D,4,0)</f>
        <v>DJBA-AM</v>
      </c>
      <c r="I4739" s="46">
        <v>45506</v>
      </c>
      <c r="J4739" s="9">
        <v>958185</v>
      </c>
      <c r="K4739" s="84" t="s">
        <v>5858</v>
      </c>
      <c r="L4739" s="83" t="s">
        <v>10606</v>
      </c>
      <c r="M4739" s="46">
        <v>45555</v>
      </c>
      <c r="N4739" s="46">
        <v>45574</v>
      </c>
      <c r="O4739" s="46">
        <v>45556</v>
      </c>
      <c r="P4739" s="91" t="s">
        <v>4990</v>
      </c>
      <c r="Q4739" s="84">
        <v>3</v>
      </c>
      <c r="R4739" s="91">
        <v>1</v>
      </c>
      <c r="S4739" s="9">
        <v>8</v>
      </c>
      <c r="T4739" s="9" t="s">
        <v>32</v>
      </c>
      <c r="U4739" s="9">
        <v>11002</v>
      </c>
      <c r="V4739" s="9">
        <v>11002</v>
      </c>
      <c r="W4739" s="9" t="s">
        <v>5019</v>
      </c>
      <c r="X4739" s="9" t="s">
        <v>4992</v>
      </c>
      <c r="Y4739" s="10" t="s">
        <v>4980</v>
      </c>
      <c r="Z4739" s="10" t="s">
        <v>4980</v>
      </c>
      <c r="AA4739" s="10" t="s">
        <v>4992</v>
      </c>
      <c r="AB4739" s="10" t="s">
        <v>12942</v>
      </c>
      <c r="AC4739" s="9" t="s">
        <v>5006</v>
      </c>
      <c r="AD4739" s="29"/>
      <c r="AE4739" s="20" t="str">
        <f>VLOOKUP(E4739,'FILIAIS PETZ'!A:Q,17,0)</f>
        <v>CO-3</v>
      </c>
      <c r="AF4739" s="20" t="str">
        <f>VLOOKUP(E4739,'FILIAIS PETZ'!A:Q,3,0)</f>
        <v>FELICIO</v>
      </c>
      <c r="AG4739" s="20" t="str">
        <f>VLOOKUP(E4739,'FILIAIS PETZ'!A:Q,2,0)</f>
        <v>R3</v>
      </c>
      <c r="AH4739" s="75">
        <v>900</v>
      </c>
      <c r="AI4739" s="16" t="s">
        <v>9021</v>
      </c>
      <c r="AJ4739" s="43">
        <f>VLOOKUP(E4739,'FILIAIS PETZ'!$A$2:$K$2000,11,0)</f>
        <v>18328118013782</v>
      </c>
      <c r="AK4739" s="44">
        <f t="shared" si="314"/>
        <v>18328118013782</v>
      </c>
    </row>
    <row r="4740" spans="1:37" s="14" customFormat="1" ht="15" customHeight="1" thickBot="1" x14ac:dyDescent="0.25">
      <c r="A4740" s="9">
        <f t="shared" si="313"/>
        <v>958186</v>
      </c>
      <c r="B4740" s="18">
        <f>VLOOKUP(C4740,FORNECEDORES!D:E,2,0)</f>
        <v>7736</v>
      </c>
      <c r="C4740" s="19" t="str">
        <f>VLOOKUP(D4740,FORNECEDORES!A:D,4,0)</f>
        <v>27.385.816/0001-37</v>
      </c>
      <c r="D4740" s="13" t="s">
        <v>2591</v>
      </c>
      <c r="E4740" s="20" t="str">
        <f t="shared" si="310"/>
        <v>04 0073</v>
      </c>
      <c r="F4740" s="28" t="s">
        <v>4953</v>
      </c>
      <c r="G4740" s="21" t="str">
        <f>VLOOKUP(E4740,'FILIAIS PETZ'!A:E,5,0)</f>
        <v>PETZ CAMPO GRANDE</v>
      </c>
      <c r="H4740" s="20" t="str">
        <f>VLOOKUP(E4740,'FILIAIS PETZ'!A:D,4,0)</f>
        <v>CGDE-MS</v>
      </c>
      <c r="I4740" s="46">
        <v>45506</v>
      </c>
      <c r="J4740" s="9">
        <v>958186</v>
      </c>
      <c r="K4740" s="84" t="s">
        <v>5858</v>
      </c>
      <c r="L4740" s="83" t="s">
        <v>12737</v>
      </c>
      <c r="M4740" s="46">
        <v>45538</v>
      </c>
      <c r="N4740" s="46">
        <v>45567</v>
      </c>
      <c r="O4740" s="46">
        <v>45548</v>
      </c>
      <c r="P4740" s="91" t="s">
        <v>4990</v>
      </c>
      <c r="Q4740" s="84">
        <v>3</v>
      </c>
      <c r="R4740" s="91">
        <v>1</v>
      </c>
      <c r="S4740" s="9">
        <v>8</v>
      </c>
      <c r="T4740" s="9" t="s">
        <v>32</v>
      </c>
      <c r="U4740" s="9">
        <v>11002</v>
      </c>
      <c r="V4740" s="9">
        <v>11002</v>
      </c>
      <c r="W4740" s="9" t="s">
        <v>5019</v>
      </c>
      <c r="X4740" s="9" t="s">
        <v>4985</v>
      </c>
      <c r="Y4740" s="9" t="s">
        <v>4980</v>
      </c>
      <c r="Z4740" s="9" t="s">
        <v>4980</v>
      </c>
      <c r="AA4740" s="9" t="s">
        <v>4989</v>
      </c>
      <c r="AB4740" s="10" t="s">
        <v>5066</v>
      </c>
      <c r="AC4740" s="9" t="s">
        <v>5006</v>
      </c>
      <c r="AD4740" s="29"/>
      <c r="AE4740" s="20" t="str">
        <f>VLOOKUP(E4740,'FILIAIS PETZ'!A:Q,17,0)</f>
        <v>CO-1</v>
      </c>
      <c r="AF4740" s="20" t="str">
        <f>VLOOKUP(E4740,'FILIAIS PETZ'!A:Q,3,0)</f>
        <v>FELICIO</v>
      </c>
      <c r="AG4740" s="20" t="str">
        <f>VLOOKUP(E4740,'FILIAIS PETZ'!A:Q,2,0)</f>
        <v>R3</v>
      </c>
      <c r="AH4740" s="75">
        <v>1400</v>
      </c>
      <c r="AI4740" s="16" t="s">
        <v>9022</v>
      </c>
      <c r="AJ4740" s="43">
        <f>VLOOKUP(E4740,'FILIAIS PETZ'!$A$2:$K$2000,11,0)</f>
        <v>18328118007383</v>
      </c>
      <c r="AK4740" s="44">
        <f t="shared" si="314"/>
        <v>18328118007383</v>
      </c>
    </row>
    <row r="4741" spans="1:37" s="14" customFormat="1" ht="15" customHeight="1" thickBot="1" x14ac:dyDescent="0.25">
      <c r="A4741" s="9">
        <f t="shared" si="313"/>
        <v>958187</v>
      </c>
      <c r="B4741" s="18">
        <f>VLOOKUP(C4741,FORNECEDORES!D:E,2,0)</f>
        <v>7736</v>
      </c>
      <c r="C4741" s="19" t="str">
        <f>VLOOKUP(D4741,FORNECEDORES!A:D,4,0)</f>
        <v>27.385.816/0001-37</v>
      </c>
      <c r="D4741" s="13" t="s">
        <v>2591</v>
      </c>
      <c r="E4741" s="20" t="str">
        <f t="shared" si="310"/>
        <v>04 0144</v>
      </c>
      <c r="F4741" s="28" t="s">
        <v>4938</v>
      </c>
      <c r="G4741" s="21" t="str">
        <f>VLOOKUP(E4741,'FILIAIS PETZ'!A:E,5,0)</f>
        <v>PETZ FERNANDO CORREA</v>
      </c>
      <c r="H4741" s="20" t="str">
        <f>VLOOKUP(E4741,'FILIAIS PETZ'!A:D,4,0)</f>
        <v>FCOR-MT</v>
      </c>
      <c r="I4741" s="46">
        <v>45506</v>
      </c>
      <c r="J4741" s="9">
        <v>958187</v>
      </c>
      <c r="K4741" s="84" t="s">
        <v>5858</v>
      </c>
      <c r="L4741" s="83" t="s">
        <v>12739</v>
      </c>
      <c r="M4741" s="46">
        <v>45538</v>
      </c>
      <c r="N4741" s="46">
        <v>45567</v>
      </c>
      <c r="O4741" s="46">
        <v>45548</v>
      </c>
      <c r="P4741" s="91" t="s">
        <v>4990</v>
      </c>
      <c r="Q4741" s="84">
        <v>3</v>
      </c>
      <c r="R4741" s="91">
        <v>1</v>
      </c>
      <c r="S4741" s="9">
        <v>8</v>
      </c>
      <c r="T4741" s="9" t="s">
        <v>32</v>
      </c>
      <c r="U4741" s="9">
        <v>11002</v>
      </c>
      <c r="V4741" s="9">
        <v>11002</v>
      </c>
      <c r="W4741" s="9" t="s">
        <v>5019</v>
      </c>
      <c r="X4741" s="9" t="s">
        <v>4985</v>
      </c>
      <c r="Y4741" s="9" t="s">
        <v>4980</v>
      </c>
      <c r="Z4741" s="9" t="s">
        <v>4980</v>
      </c>
      <c r="AA4741" s="9" t="s">
        <v>4989</v>
      </c>
      <c r="AB4741" s="10" t="s">
        <v>5066</v>
      </c>
      <c r="AC4741" s="9" t="s">
        <v>5006</v>
      </c>
      <c r="AD4741" s="29"/>
      <c r="AE4741" s="20" t="str">
        <f>VLOOKUP(E4741,'FILIAIS PETZ'!A:Q,17,0)</f>
        <v>CO-3</v>
      </c>
      <c r="AF4741" s="20" t="str">
        <f>VLOOKUP(E4741,'FILIAIS PETZ'!A:Q,3,0)</f>
        <v>FELICIO</v>
      </c>
      <c r="AG4741" s="20" t="str">
        <f>VLOOKUP(E4741,'FILIAIS PETZ'!A:Q,2,0)</f>
        <v>R3</v>
      </c>
      <c r="AH4741" s="75">
        <v>1600</v>
      </c>
      <c r="AI4741" s="16" t="s">
        <v>9022</v>
      </c>
      <c r="AJ4741" s="43">
        <f>VLOOKUP(E4741,'FILIAIS PETZ'!$A$2:$K$2000,11,0)</f>
        <v>18328118014169</v>
      </c>
      <c r="AK4741" s="44">
        <f t="shared" si="314"/>
        <v>18328118014169</v>
      </c>
    </row>
    <row r="4742" spans="1:37" s="14" customFormat="1" ht="15" customHeight="1" thickBot="1" x14ac:dyDescent="0.25">
      <c r="A4742" s="9">
        <f t="shared" si="313"/>
        <v>958188</v>
      </c>
      <c r="B4742" s="18">
        <f>VLOOKUP(C4742,FORNECEDORES!D:E,2,0)</f>
        <v>7736</v>
      </c>
      <c r="C4742" s="19" t="str">
        <f>VLOOKUP(D4742,FORNECEDORES!A:D,4,0)</f>
        <v>27.385.816/0001-37</v>
      </c>
      <c r="D4742" s="13" t="s">
        <v>2591</v>
      </c>
      <c r="E4742" s="20" t="str">
        <f t="shared" si="310"/>
        <v>04 0142</v>
      </c>
      <c r="F4742" s="28" t="s">
        <v>4931</v>
      </c>
      <c r="G4742" s="21" t="str">
        <f>VLOOKUP(E4742,'FILIAIS PETZ'!A:E,5,0)</f>
        <v>PETZ MIGUEL SUTIL</v>
      </c>
      <c r="H4742" s="20" t="str">
        <f>VLOOKUP(E4742,'FILIAIS PETZ'!A:D,4,0)</f>
        <v>MGST-MT</v>
      </c>
      <c r="I4742" s="46">
        <v>45506</v>
      </c>
      <c r="J4742" s="9">
        <v>958188</v>
      </c>
      <c r="K4742" s="84" t="s">
        <v>5858</v>
      </c>
      <c r="L4742" s="83" t="s">
        <v>10562</v>
      </c>
      <c r="M4742" s="46">
        <v>45538</v>
      </c>
      <c r="N4742" s="46">
        <v>45567</v>
      </c>
      <c r="O4742" s="46">
        <v>45548</v>
      </c>
      <c r="P4742" s="91" t="s">
        <v>4990</v>
      </c>
      <c r="Q4742" s="84">
        <v>3</v>
      </c>
      <c r="R4742" s="91">
        <v>1</v>
      </c>
      <c r="S4742" s="9">
        <v>8</v>
      </c>
      <c r="T4742" s="9" t="s">
        <v>32</v>
      </c>
      <c r="U4742" s="9">
        <v>11002</v>
      </c>
      <c r="V4742" s="9">
        <v>11002</v>
      </c>
      <c r="W4742" s="9" t="s">
        <v>5019</v>
      </c>
      <c r="X4742" s="9" t="s">
        <v>4985</v>
      </c>
      <c r="Y4742" s="9" t="s">
        <v>4980</v>
      </c>
      <c r="Z4742" s="9" t="s">
        <v>4980</v>
      </c>
      <c r="AA4742" s="9" t="s">
        <v>4989</v>
      </c>
      <c r="AB4742" s="10" t="s">
        <v>5066</v>
      </c>
      <c r="AC4742" s="9" t="s">
        <v>5006</v>
      </c>
      <c r="AD4742" s="29"/>
      <c r="AE4742" s="20" t="str">
        <f>VLOOKUP(E4742,'FILIAIS PETZ'!A:Q,17,0)</f>
        <v>CO-3</v>
      </c>
      <c r="AF4742" s="20" t="str">
        <f>VLOOKUP(E4742,'FILIAIS PETZ'!A:Q,3,0)</f>
        <v>FELICIO</v>
      </c>
      <c r="AG4742" s="20" t="str">
        <f>VLOOKUP(E4742,'FILIAIS PETZ'!A:Q,2,0)</f>
        <v>R3</v>
      </c>
      <c r="AH4742" s="75">
        <v>1600</v>
      </c>
      <c r="AI4742" s="16" t="s">
        <v>9022</v>
      </c>
      <c r="AJ4742" s="43">
        <f>VLOOKUP(E4742,'FILIAIS PETZ'!$A$2:$K$2000,11,0)</f>
        <v>18328118013430</v>
      </c>
      <c r="AK4742" s="44">
        <f t="shared" si="314"/>
        <v>18328118013430</v>
      </c>
    </row>
    <row r="4743" spans="1:37" s="14" customFormat="1" ht="15" customHeight="1" thickBot="1" x14ac:dyDescent="0.25">
      <c r="A4743" s="9">
        <f t="shared" si="313"/>
        <v>958190</v>
      </c>
      <c r="B4743" s="18">
        <f>VLOOKUP(C4743,FORNECEDORES!D:E,2,0)</f>
        <v>7736</v>
      </c>
      <c r="C4743" s="19" t="str">
        <f>VLOOKUP(D4743,FORNECEDORES!A:D,4,0)</f>
        <v>27.385.816/0001-37</v>
      </c>
      <c r="D4743" s="13" t="s">
        <v>2591</v>
      </c>
      <c r="E4743" s="20" t="str">
        <f t="shared" si="310"/>
        <v>04 0224</v>
      </c>
      <c r="F4743" s="28" t="s">
        <v>4941</v>
      </c>
      <c r="G4743" s="21" t="str">
        <f>VLOOKUP(E4743,'FILIAIS PETZ'!A:E,5,0)</f>
        <v>PETZ NORTE SUL PLAZA</v>
      </c>
      <c r="H4743" s="20" t="str">
        <f>VLOOKUP(E4743,'FILIAIS PETZ'!A:D,4,0)</f>
        <v>NSPL-MS</v>
      </c>
      <c r="I4743" s="46">
        <v>45506</v>
      </c>
      <c r="J4743" s="9">
        <v>958190</v>
      </c>
      <c r="K4743" s="84" t="s">
        <v>5858</v>
      </c>
      <c r="L4743" s="83" t="s">
        <v>10566</v>
      </c>
      <c r="M4743" s="46">
        <v>45538</v>
      </c>
      <c r="N4743" s="46">
        <v>45567</v>
      </c>
      <c r="O4743" s="46">
        <v>45548</v>
      </c>
      <c r="P4743" s="91" t="s">
        <v>4990</v>
      </c>
      <c r="Q4743" s="84">
        <v>3</v>
      </c>
      <c r="R4743" s="91">
        <v>1</v>
      </c>
      <c r="S4743" s="9">
        <v>8</v>
      </c>
      <c r="T4743" s="9" t="s">
        <v>32</v>
      </c>
      <c r="U4743" s="9">
        <v>11002</v>
      </c>
      <c r="V4743" s="9">
        <v>11002</v>
      </c>
      <c r="W4743" s="9" t="s">
        <v>5019</v>
      </c>
      <c r="X4743" s="9" t="s">
        <v>4985</v>
      </c>
      <c r="Y4743" s="9" t="s">
        <v>4980</v>
      </c>
      <c r="Z4743" s="9" t="s">
        <v>4980</v>
      </c>
      <c r="AA4743" s="9" t="s">
        <v>4989</v>
      </c>
      <c r="AB4743" s="10" t="s">
        <v>5066</v>
      </c>
      <c r="AC4743" s="9" t="s">
        <v>5006</v>
      </c>
      <c r="AD4743" s="29"/>
      <c r="AE4743" s="20" t="str">
        <f>VLOOKUP(E4743,'FILIAIS PETZ'!A:Q,17,0)</f>
        <v>CO-1</v>
      </c>
      <c r="AF4743" s="20" t="str">
        <f>VLOOKUP(E4743,'FILIAIS PETZ'!A:Q,3,0)</f>
        <v>FELICIO</v>
      </c>
      <c r="AG4743" s="20" t="str">
        <f>VLOOKUP(E4743,'FILIAIS PETZ'!A:Q,2,0)</f>
        <v>R3</v>
      </c>
      <c r="AH4743" s="75">
        <v>1400</v>
      </c>
      <c r="AI4743" s="16" t="s">
        <v>9022</v>
      </c>
      <c r="AJ4743" s="43">
        <f>VLOOKUP(E4743,'FILIAIS PETZ'!$A$2:$K$2000,11,0)</f>
        <v>18328118021459</v>
      </c>
      <c r="AK4743" s="44">
        <f t="shared" si="314"/>
        <v>18328118021459</v>
      </c>
    </row>
    <row r="4744" spans="1:37" s="14" customFormat="1" ht="15" customHeight="1" thickBot="1" x14ac:dyDescent="0.25">
      <c r="A4744" s="9">
        <f t="shared" si="313"/>
        <v>958191</v>
      </c>
      <c r="B4744" s="18">
        <f>VLOOKUP(C4744,FORNECEDORES!D:E,2,0)</f>
        <v>7736</v>
      </c>
      <c r="C4744" s="19" t="str">
        <f>VLOOKUP(D4744,FORNECEDORES!A:D,4,0)</f>
        <v>27.385.816/0001-37</v>
      </c>
      <c r="D4744" s="13" t="s">
        <v>2591</v>
      </c>
      <c r="E4744" s="20" t="str">
        <f t="shared" si="310"/>
        <v>04 0228</v>
      </c>
      <c r="F4744" s="28" t="s">
        <v>4939</v>
      </c>
      <c r="G4744" s="21" t="str">
        <f>VLOOKUP(E4744,'FILIAIS PETZ'!A:E,5,0)</f>
        <v>PETZ SHOPPING PANTANAL</v>
      </c>
      <c r="H4744" s="20" t="str">
        <f>VLOOKUP(E4744,'FILIAIS PETZ'!A:D,4,0)</f>
        <v>SPAN-MT</v>
      </c>
      <c r="I4744" s="46">
        <v>45506</v>
      </c>
      <c r="J4744" s="9">
        <v>958191</v>
      </c>
      <c r="K4744" s="84" t="s">
        <v>5858</v>
      </c>
      <c r="L4744" s="83" t="s">
        <v>10567</v>
      </c>
      <c r="M4744" s="46">
        <v>45538</v>
      </c>
      <c r="N4744" s="46">
        <v>45567</v>
      </c>
      <c r="O4744" s="46">
        <v>45548</v>
      </c>
      <c r="P4744" s="91" t="s">
        <v>4990</v>
      </c>
      <c r="Q4744" s="84">
        <v>3</v>
      </c>
      <c r="R4744" s="91">
        <v>1</v>
      </c>
      <c r="S4744" s="9">
        <v>8</v>
      </c>
      <c r="T4744" s="9" t="s">
        <v>32</v>
      </c>
      <c r="U4744" s="9">
        <v>11002</v>
      </c>
      <c r="V4744" s="9">
        <v>11002</v>
      </c>
      <c r="W4744" s="9" t="s">
        <v>5019</v>
      </c>
      <c r="X4744" s="9" t="s">
        <v>4985</v>
      </c>
      <c r="Y4744" s="9" t="s">
        <v>4980</v>
      </c>
      <c r="Z4744" s="9" t="s">
        <v>4980</v>
      </c>
      <c r="AA4744" s="9" t="s">
        <v>4989</v>
      </c>
      <c r="AB4744" s="10" t="s">
        <v>5066</v>
      </c>
      <c r="AC4744" s="9" t="s">
        <v>5006</v>
      </c>
      <c r="AD4744" s="29"/>
      <c r="AE4744" s="20" t="str">
        <f>VLOOKUP(E4744,'FILIAIS PETZ'!A:Q,17,0)</f>
        <v>CO-3</v>
      </c>
      <c r="AF4744" s="20" t="str">
        <f>VLOOKUP(E4744,'FILIAIS PETZ'!A:Q,3,0)</f>
        <v>FELICIO</v>
      </c>
      <c r="AG4744" s="20" t="str">
        <f>VLOOKUP(E4744,'FILIAIS PETZ'!A:Q,2,0)</f>
        <v>R3</v>
      </c>
      <c r="AH4744" s="75">
        <v>1600</v>
      </c>
      <c r="AI4744" s="16" t="s">
        <v>9022</v>
      </c>
      <c r="AJ4744" s="43">
        <f>VLOOKUP(E4744,'FILIAIS PETZ'!$A$2:$K$2000,11,0)</f>
        <v>18328118021700</v>
      </c>
      <c r="AK4744" s="44">
        <f t="shared" si="314"/>
        <v>18328118021700</v>
      </c>
    </row>
    <row r="4745" spans="1:37" s="14" customFormat="1" ht="15" customHeight="1" thickBot="1" x14ac:dyDescent="0.25">
      <c r="A4745" s="9">
        <f t="shared" si="313"/>
        <v>958192</v>
      </c>
      <c r="B4745" s="18">
        <f>VLOOKUP(C4745,FORNECEDORES!D:E,2,0)</f>
        <v>7736</v>
      </c>
      <c r="C4745" s="19" t="str">
        <f>VLOOKUP(D4745,FORNECEDORES!A:D,4,0)</f>
        <v>27.385.816/0001-37</v>
      </c>
      <c r="D4745" s="13" t="s">
        <v>2591</v>
      </c>
      <c r="E4745" s="20" t="str">
        <f t="shared" si="310"/>
        <v>04 0245</v>
      </c>
      <c r="F4745" s="28" t="s">
        <v>4976</v>
      </c>
      <c r="G4745" s="21" t="str">
        <f>VLOOKUP(E4745,'FILIAIS PETZ'!A:E,5,0)</f>
        <v>PETZ AFONSO PENA</v>
      </c>
      <c r="H4745" s="20" t="str">
        <f>VLOOKUP(E4745,'FILIAIS PETZ'!A:D,4,0)</f>
        <v>AFPN-MS</v>
      </c>
      <c r="I4745" s="46">
        <v>45506</v>
      </c>
      <c r="J4745" s="9">
        <v>958192</v>
      </c>
      <c r="K4745" s="84" t="s">
        <v>5858</v>
      </c>
      <c r="L4745" s="83" t="s">
        <v>10768</v>
      </c>
      <c r="M4745" s="46">
        <v>45538</v>
      </c>
      <c r="N4745" s="46">
        <v>45567</v>
      </c>
      <c r="O4745" s="46">
        <v>45548</v>
      </c>
      <c r="P4745" s="91" t="s">
        <v>4990</v>
      </c>
      <c r="Q4745" s="84">
        <v>3</v>
      </c>
      <c r="R4745" s="91">
        <v>1</v>
      </c>
      <c r="S4745" s="9">
        <v>8</v>
      </c>
      <c r="T4745" s="9" t="s">
        <v>32</v>
      </c>
      <c r="U4745" s="9">
        <v>11002</v>
      </c>
      <c r="V4745" s="9">
        <v>11002</v>
      </c>
      <c r="W4745" s="9" t="s">
        <v>5019</v>
      </c>
      <c r="X4745" s="9" t="s">
        <v>4985</v>
      </c>
      <c r="Y4745" s="9" t="s">
        <v>4980</v>
      </c>
      <c r="Z4745" s="9" t="s">
        <v>4980</v>
      </c>
      <c r="AA4745" s="9" t="s">
        <v>4989</v>
      </c>
      <c r="AB4745" s="10" t="s">
        <v>5066</v>
      </c>
      <c r="AC4745" s="9" t="s">
        <v>5006</v>
      </c>
      <c r="AD4745" s="29"/>
      <c r="AE4745" s="20" t="str">
        <f>VLOOKUP(E4745,'FILIAIS PETZ'!A:Q,17,0)</f>
        <v>CO-1</v>
      </c>
      <c r="AF4745" s="20" t="str">
        <f>VLOOKUP(E4745,'FILIAIS PETZ'!A:Q,3,0)</f>
        <v>FELICIO</v>
      </c>
      <c r="AG4745" s="20" t="str">
        <f>VLOOKUP(E4745,'FILIAIS PETZ'!A:Q,2,0)</f>
        <v>R3</v>
      </c>
      <c r="AH4745" s="75">
        <v>1600</v>
      </c>
      <c r="AI4745" s="16" t="s">
        <v>9022</v>
      </c>
      <c r="AJ4745" s="43" t="str">
        <f>VLOOKUP(E4745,'FILIAIS PETZ'!$A$2:$K$2000,11,0)</f>
        <v>18.328.118/0232-30</v>
      </c>
      <c r="AK4745" s="44" t="str">
        <f t="shared" si="314"/>
        <v>18.328.118/0232-30</v>
      </c>
    </row>
    <row r="4746" spans="1:37" s="14" customFormat="1" ht="15" customHeight="1" thickBot="1" x14ac:dyDescent="0.25">
      <c r="A4746" s="9">
        <f t="shared" si="313"/>
        <v>958193</v>
      </c>
      <c r="B4746" s="18">
        <f>VLOOKUP(C4746,FORNECEDORES!D:E,2,0)</f>
        <v>7736</v>
      </c>
      <c r="C4746" s="19" t="str">
        <f>VLOOKUP(D4746,FORNECEDORES!A:D,4,0)</f>
        <v>27.385.816/0001-37</v>
      </c>
      <c r="D4746" s="13" t="s">
        <v>2591</v>
      </c>
      <c r="E4746" s="20" t="str">
        <f t="shared" si="310"/>
        <v>04 0232</v>
      </c>
      <c r="F4746" s="28" t="s">
        <v>4956</v>
      </c>
      <c r="G4746" s="21" t="str">
        <f>VLOOKUP(E4746,'FILIAIS PETZ'!A:E,5,0)</f>
        <v>PETZ VARZEA GRANDE</v>
      </c>
      <c r="H4746" s="20" t="str">
        <f>VLOOKUP(E4746,'FILIAIS PETZ'!A:D,4,0)</f>
        <v>VGDE-MT</v>
      </c>
      <c r="I4746" s="46">
        <v>45506</v>
      </c>
      <c r="J4746" s="9">
        <v>958193</v>
      </c>
      <c r="K4746" s="84" t="s">
        <v>5858</v>
      </c>
      <c r="L4746" s="83" t="s">
        <v>12742</v>
      </c>
      <c r="M4746" s="46">
        <v>45538</v>
      </c>
      <c r="N4746" s="46">
        <v>45567</v>
      </c>
      <c r="O4746" s="46">
        <v>45548</v>
      </c>
      <c r="P4746" s="91" t="s">
        <v>4990</v>
      </c>
      <c r="Q4746" s="84">
        <v>3</v>
      </c>
      <c r="R4746" s="91">
        <v>1</v>
      </c>
      <c r="S4746" s="9">
        <v>8</v>
      </c>
      <c r="T4746" s="9" t="s">
        <v>32</v>
      </c>
      <c r="U4746" s="9">
        <v>11002</v>
      </c>
      <c r="V4746" s="9">
        <v>11002</v>
      </c>
      <c r="W4746" s="9" t="s">
        <v>5019</v>
      </c>
      <c r="X4746" s="9" t="s">
        <v>4985</v>
      </c>
      <c r="Y4746" s="9" t="s">
        <v>4980</v>
      </c>
      <c r="Z4746" s="9" t="s">
        <v>4980</v>
      </c>
      <c r="AA4746" s="9" t="s">
        <v>4989</v>
      </c>
      <c r="AB4746" s="10" t="s">
        <v>5066</v>
      </c>
      <c r="AC4746" s="9" t="s">
        <v>5006</v>
      </c>
      <c r="AD4746" s="29"/>
      <c r="AE4746" s="20" t="str">
        <f>VLOOKUP(E4746,'FILIAIS PETZ'!A:Q,17,0)</f>
        <v>CO-3</v>
      </c>
      <c r="AF4746" s="20" t="str">
        <f>VLOOKUP(E4746,'FILIAIS PETZ'!A:Q,3,0)</f>
        <v>FELICIO</v>
      </c>
      <c r="AG4746" s="20" t="str">
        <f>VLOOKUP(E4746,'FILIAIS PETZ'!A:Q,2,0)</f>
        <v>R3</v>
      </c>
      <c r="AH4746" s="75">
        <v>1200</v>
      </c>
      <c r="AI4746" s="16" t="s">
        <v>9022</v>
      </c>
      <c r="AJ4746" s="43">
        <f>VLOOKUP(E4746,'FILIAIS PETZ'!$A$2:$K$2000,11,0)</f>
        <v>18328118021963</v>
      </c>
      <c r="AK4746" s="44">
        <f t="shared" si="314"/>
        <v>18328118021963</v>
      </c>
    </row>
    <row r="4747" spans="1:37" s="14" customFormat="1" ht="15" customHeight="1" thickBot="1" x14ac:dyDescent="0.25">
      <c r="A4747" s="9">
        <f t="shared" si="313"/>
        <v>958194</v>
      </c>
      <c r="B4747" s="18">
        <f>VLOOKUP(C4747,FORNECEDORES!D:E,2,0)</f>
        <v>7736</v>
      </c>
      <c r="C4747" s="19" t="str">
        <f>VLOOKUP(D4747,FORNECEDORES!A:D,4,0)</f>
        <v>27.385.816/0001-37</v>
      </c>
      <c r="D4747" s="13" t="s">
        <v>2591</v>
      </c>
      <c r="E4747" s="20" t="str">
        <f t="shared" si="310"/>
        <v>04 0073</v>
      </c>
      <c r="F4747" s="28" t="s">
        <v>4953</v>
      </c>
      <c r="G4747" s="21" t="str">
        <f>VLOOKUP(E4747,'FILIAIS PETZ'!A:E,5,0)</f>
        <v>PETZ CAMPO GRANDE</v>
      </c>
      <c r="H4747" s="20" t="str">
        <f>VLOOKUP(E4747,'FILIAIS PETZ'!A:D,4,0)</f>
        <v>CGDE-MS</v>
      </c>
      <c r="I4747" s="46">
        <v>45506</v>
      </c>
      <c r="J4747" s="9">
        <v>958194</v>
      </c>
      <c r="K4747" s="84" t="s">
        <v>5858</v>
      </c>
      <c r="L4747" s="83" t="s">
        <v>12738</v>
      </c>
      <c r="M4747" s="46">
        <v>45538</v>
      </c>
      <c r="N4747" s="46">
        <v>45567</v>
      </c>
      <c r="O4747" s="46">
        <v>45548</v>
      </c>
      <c r="P4747" s="91" t="s">
        <v>4990</v>
      </c>
      <c r="Q4747" s="84">
        <v>3</v>
      </c>
      <c r="R4747" s="91">
        <v>1</v>
      </c>
      <c r="S4747" s="9">
        <v>8</v>
      </c>
      <c r="T4747" s="9" t="s">
        <v>32</v>
      </c>
      <c r="U4747" s="9">
        <v>11002</v>
      </c>
      <c r="V4747" s="9">
        <v>11002</v>
      </c>
      <c r="W4747" s="9" t="s">
        <v>5019</v>
      </c>
      <c r="X4747" s="9" t="s">
        <v>4992</v>
      </c>
      <c r="Y4747" s="10" t="s">
        <v>4980</v>
      </c>
      <c r="Z4747" s="10" t="s">
        <v>4980</v>
      </c>
      <c r="AA4747" s="10" t="s">
        <v>4992</v>
      </c>
      <c r="AB4747" s="10" t="s">
        <v>5066</v>
      </c>
      <c r="AC4747" s="9" t="s">
        <v>5006</v>
      </c>
      <c r="AD4747" s="29"/>
      <c r="AE4747" s="20" t="str">
        <f>VLOOKUP(E4747,'FILIAIS PETZ'!A:Q,17,0)</f>
        <v>CO-1</v>
      </c>
      <c r="AF4747" s="20" t="str">
        <f>VLOOKUP(E4747,'FILIAIS PETZ'!A:Q,3,0)</f>
        <v>FELICIO</v>
      </c>
      <c r="AG4747" s="20" t="str">
        <f>VLOOKUP(E4747,'FILIAIS PETZ'!A:Q,2,0)</f>
        <v>R3</v>
      </c>
      <c r="AH4747" s="75">
        <v>1800</v>
      </c>
      <c r="AI4747" s="16" t="s">
        <v>9024</v>
      </c>
      <c r="AJ4747" s="43">
        <f>VLOOKUP(E4747,'FILIAIS PETZ'!$A$2:$K$2000,11,0)</f>
        <v>18328118007383</v>
      </c>
      <c r="AK4747" s="44">
        <f t="shared" si="314"/>
        <v>18328118007383</v>
      </c>
    </row>
    <row r="4748" spans="1:37" s="14" customFormat="1" ht="15" customHeight="1" thickBot="1" x14ac:dyDescent="0.25">
      <c r="A4748" s="9">
        <f t="shared" si="313"/>
        <v>958195</v>
      </c>
      <c r="B4748" s="18">
        <f>VLOOKUP(C4748,FORNECEDORES!D:E,2,0)</f>
        <v>7736</v>
      </c>
      <c r="C4748" s="19" t="str">
        <f>VLOOKUP(D4748,FORNECEDORES!A:D,4,0)</f>
        <v>27.385.816/0001-37</v>
      </c>
      <c r="D4748" s="13" t="s">
        <v>2591</v>
      </c>
      <c r="E4748" s="20" t="str">
        <f t="shared" si="310"/>
        <v>04 0144</v>
      </c>
      <c r="F4748" s="28" t="s">
        <v>4938</v>
      </c>
      <c r="G4748" s="21" t="str">
        <f>VLOOKUP(E4748,'FILIAIS PETZ'!A:E,5,0)</f>
        <v>PETZ FERNANDO CORREA</v>
      </c>
      <c r="H4748" s="20" t="str">
        <f>VLOOKUP(E4748,'FILIAIS PETZ'!A:D,4,0)</f>
        <v>FCOR-MT</v>
      </c>
      <c r="I4748" s="46">
        <v>45506</v>
      </c>
      <c r="J4748" s="9">
        <v>958195</v>
      </c>
      <c r="K4748" s="84" t="s">
        <v>5858</v>
      </c>
      <c r="L4748" s="83" t="s">
        <v>12740</v>
      </c>
      <c r="M4748" s="46">
        <v>45538</v>
      </c>
      <c r="N4748" s="46">
        <v>45567</v>
      </c>
      <c r="O4748" s="46">
        <v>45548</v>
      </c>
      <c r="P4748" s="91" t="s">
        <v>4990</v>
      </c>
      <c r="Q4748" s="84">
        <v>3</v>
      </c>
      <c r="R4748" s="91">
        <v>1</v>
      </c>
      <c r="S4748" s="9">
        <v>8</v>
      </c>
      <c r="T4748" s="9" t="s">
        <v>32</v>
      </c>
      <c r="U4748" s="9">
        <v>11002</v>
      </c>
      <c r="V4748" s="9">
        <v>11002</v>
      </c>
      <c r="W4748" s="9" t="s">
        <v>5019</v>
      </c>
      <c r="X4748" s="9" t="s">
        <v>4992</v>
      </c>
      <c r="Y4748" s="10" t="s">
        <v>4980</v>
      </c>
      <c r="Z4748" s="10" t="s">
        <v>4980</v>
      </c>
      <c r="AA4748" s="10" t="s">
        <v>4992</v>
      </c>
      <c r="AB4748" s="10" t="s">
        <v>5066</v>
      </c>
      <c r="AC4748" s="9" t="s">
        <v>5006</v>
      </c>
      <c r="AD4748" s="29"/>
      <c r="AE4748" s="20" t="str">
        <f>VLOOKUP(E4748,'FILIAIS PETZ'!A:Q,17,0)</f>
        <v>CO-3</v>
      </c>
      <c r="AF4748" s="20" t="str">
        <f>VLOOKUP(E4748,'FILIAIS PETZ'!A:Q,3,0)</f>
        <v>FELICIO</v>
      </c>
      <c r="AG4748" s="20" t="str">
        <f>VLOOKUP(E4748,'FILIAIS PETZ'!A:Q,2,0)</f>
        <v>R3</v>
      </c>
      <c r="AH4748" s="75">
        <v>2200</v>
      </c>
      <c r="AI4748" s="16" t="s">
        <v>9024</v>
      </c>
      <c r="AJ4748" s="43">
        <f>VLOOKUP(E4748,'FILIAIS PETZ'!$A$2:$K$2000,11,0)</f>
        <v>18328118014169</v>
      </c>
      <c r="AK4748" s="44">
        <f t="shared" si="314"/>
        <v>18328118014169</v>
      </c>
    </row>
    <row r="4749" spans="1:37" s="14" customFormat="1" ht="15" customHeight="1" thickBot="1" x14ac:dyDescent="0.25">
      <c r="A4749" s="9">
        <f t="shared" si="313"/>
        <v>958196</v>
      </c>
      <c r="B4749" s="18">
        <f>VLOOKUP(C4749,FORNECEDORES!D:E,2,0)</f>
        <v>7736</v>
      </c>
      <c r="C4749" s="19" t="str">
        <f>VLOOKUP(D4749,FORNECEDORES!A:D,4,0)</f>
        <v>27.385.816/0001-37</v>
      </c>
      <c r="D4749" s="13" t="s">
        <v>2591</v>
      </c>
      <c r="E4749" s="20" t="str">
        <f t="shared" ref="E4749:E4812" si="315">CONCATENATE("04 ",F4749)</f>
        <v>04 0142</v>
      </c>
      <c r="F4749" s="28" t="s">
        <v>4931</v>
      </c>
      <c r="G4749" s="21" t="str">
        <f>VLOOKUP(E4749,'FILIAIS PETZ'!A:E,5,0)</f>
        <v>PETZ MIGUEL SUTIL</v>
      </c>
      <c r="H4749" s="20" t="str">
        <f>VLOOKUP(E4749,'FILIAIS PETZ'!A:D,4,0)</f>
        <v>MGST-MT</v>
      </c>
      <c r="I4749" s="46">
        <v>45506</v>
      </c>
      <c r="J4749" s="9">
        <v>958196</v>
      </c>
      <c r="K4749" s="84" t="s">
        <v>5858</v>
      </c>
      <c r="L4749" s="83" t="s">
        <v>10563</v>
      </c>
      <c r="M4749" s="46">
        <v>45538</v>
      </c>
      <c r="N4749" s="46">
        <v>45567</v>
      </c>
      <c r="O4749" s="46">
        <v>45548</v>
      </c>
      <c r="P4749" s="91" t="s">
        <v>4990</v>
      </c>
      <c r="Q4749" s="84">
        <v>3</v>
      </c>
      <c r="R4749" s="91">
        <v>1</v>
      </c>
      <c r="S4749" s="9">
        <v>8</v>
      </c>
      <c r="T4749" s="9" t="s">
        <v>32</v>
      </c>
      <c r="U4749" s="9">
        <v>11002</v>
      </c>
      <c r="V4749" s="9">
        <v>11002</v>
      </c>
      <c r="W4749" s="9" t="s">
        <v>5019</v>
      </c>
      <c r="X4749" s="9" t="s">
        <v>4992</v>
      </c>
      <c r="Y4749" s="10" t="s">
        <v>4980</v>
      </c>
      <c r="Z4749" s="10" t="s">
        <v>4980</v>
      </c>
      <c r="AA4749" s="10" t="s">
        <v>4992</v>
      </c>
      <c r="AB4749" s="10" t="s">
        <v>5066</v>
      </c>
      <c r="AC4749" s="9" t="s">
        <v>5006</v>
      </c>
      <c r="AD4749" s="29"/>
      <c r="AE4749" s="20" t="str">
        <f>VLOOKUP(E4749,'FILIAIS PETZ'!A:Q,17,0)</f>
        <v>CO-3</v>
      </c>
      <c r="AF4749" s="20" t="str">
        <f>VLOOKUP(E4749,'FILIAIS PETZ'!A:Q,3,0)</f>
        <v>FELICIO</v>
      </c>
      <c r="AG4749" s="20" t="str">
        <f>VLOOKUP(E4749,'FILIAIS PETZ'!A:Q,2,0)</f>
        <v>R3</v>
      </c>
      <c r="AH4749" s="75">
        <v>1800</v>
      </c>
      <c r="AI4749" s="16" t="s">
        <v>9024</v>
      </c>
      <c r="AJ4749" s="43">
        <f>VLOOKUP(E4749,'FILIAIS PETZ'!$A$2:$K$2000,11,0)</f>
        <v>18328118013430</v>
      </c>
      <c r="AK4749" s="44">
        <f t="shared" si="314"/>
        <v>18328118013430</v>
      </c>
    </row>
    <row r="4750" spans="1:37" s="14" customFormat="1" ht="15" customHeight="1" thickBot="1" x14ac:dyDescent="0.25">
      <c r="A4750" s="9">
        <f t="shared" si="313"/>
        <v>958199</v>
      </c>
      <c r="B4750" s="18">
        <f>VLOOKUP(C4750,FORNECEDORES!D:E,2,0)</f>
        <v>7736</v>
      </c>
      <c r="C4750" s="19" t="str">
        <f>VLOOKUP(D4750,FORNECEDORES!A:D,4,0)</f>
        <v>27.385.816/0001-37</v>
      </c>
      <c r="D4750" s="13" t="s">
        <v>2591</v>
      </c>
      <c r="E4750" s="20" t="str">
        <f t="shared" si="315"/>
        <v>04 0224</v>
      </c>
      <c r="F4750" s="28" t="s">
        <v>4941</v>
      </c>
      <c r="G4750" s="21" t="str">
        <f>VLOOKUP(E4750,'FILIAIS PETZ'!A:E,5,0)</f>
        <v>PETZ NORTE SUL PLAZA</v>
      </c>
      <c r="H4750" s="20" t="str">
        <f>VLOOKUP(E4750,'FILIAIS PETZ'!A:D,4,0)</f>
        <v>NSPL-MS</v>
      </c>
      <c r="I4750" s="46">
        <v>45506</v>
      </c>
      <c r="J4750" s="9">
        <v>958199</v>
      </c>
      <c r="K4750" s="84" t="s">
        <v>5858</v>
      </c>
      <c r="L4750" s="83" t="s">
        <v>10564</v>
      </c>
      <c r="M4750" s="46">
        <v>45538</v>
      </c>
      <c r="N4750" s="46">
        <v>45567</v>
      </c>
      <c r="O4750" s="46">
        <v>45548</v>
      </c>
      <c r="P4750" s="91" t="s">
        <v>4990</v>
      </c>
      <c r="Q4750" s="84">
        <v>3</v>
      </c>
      <c r="R4750" s="91">
        <v>1</v>
      </c>
      <c r="S4750" s="9">
        <v>8</v>
      </c>
      <c r="T4750" s="9" t="s">
        <v>32</v>
      </c>
      <c r="U4750" s="9">
        <v>11002</v>
      </c>
      <c r="V4750" s="9">
        <v>11002</v>
      </c>
      <c r="W4750" s="9" t="s">
        <v>5019</v>
      </c>
      <c r="X4750" s="9" t="s">
        <v>4992</v>
      </c>
      <c r="Y4750" s="10" t="s">
        <v>4980</v>
      </c>
      <c r="Z4750" s="10" t="s">
        <v>4980</v>
      </c>
      <c r="AA4750" s="10" t="s">
        <v>4992</v>
      </c>
      <c r="AB4750" s="10" t="s">
        <v>5066</v>
      </c>
      <c r="AC4750" s="9" t="s">
        <v>5006</v>
      </c>
      <c r="AD4750" s="29"/>
      <c r="AE4750" s="20" t="str">
        <f>VLOOKUP(E4750,'FILIAIS PETZ'!A:Q,17,0)</f>
        <v>CO-1</v>
      </c>
      <c r="AF4750" s="20" t="str">
        <f>VLOOKUP(E4750,'FILIAIS PETZ'!A:Q,3,0)</f>
        <v>FELICIO</v>
      </c>
      <c r="AG4750" s="20" t="str">
        <f>VLOOKUP(E4750,'FILIAIS PETZ'!A:Q,2,0)</f>
        <v>R3</v>
      </c>
      <c r="AH4750" s="75">
        <v>1800</v>
      </c>
      <c r="AI4750" s="16" t="s">
        <v>9024</v>
      </c>
      <c r="AJ4750" s="43">
        <f>VLOOKUP(E4750,'FILIAIS PETZ'!$A$2:$K$2000,11,0)</f>
        <v>18328118021459</v>
      </c>
      <c r="AK4750" s="44">
        <f t="shared" si="314"/>
        <v>18328118021459</v>
      </c>
    </row>
    <row r="4751" spans="1:37" s="14" customFormat="1" ht="15" customHeight="1" thickBot="1" x14ac:dyDescent="0.25">
      <c r="A4751" s="9">
        <f t="shared" si="313"/>
        <v>958200</v>
      </c>
      <c r="B4751" s="18">
        <f>VLOOKUP(C4751,FORNECEDORES!D:E,2,0)</f>
        <v>7736</v>
      </c>
      <c r="C4751" s="19" t="str">
        <f>VLOOKUP(D4751,FORNECEDORES!A:D,4,0)</f>
        <v>27.385.816/0001-37</v>
      </c>
      <c r="D4751" s="13" t="s">
        <v>2591</v>
      </c>
      <c r="E4751" s="20" t="str">
        <f t="shared" si="315"/>
        <v>04 0228</v>
      </c>
      <c r="F4751" s="28" t="s">
        <v>4939</v>
      </c>
      <c r="G4751" s="21" t="str">
        <f>VLOOKUP(E4751,'FILIAIS PETZ'!A:E,5,0)</f>
        <v>PETZ SHOPPING PANTANAL</v>
      </c>
      <c r="H4751" s="20" t="str">
        <f>VLOOKUP(E4751,'FILIAIS PETZ'!A:D,4,0)</f>
        <v>SPAN-MT</v>
      </c>
      <c r="I4751" s="46">
        <v>45506</v>
      </c>
      <c r="J4751" s="9">
        <v>958200</v>
      </c>
      <c r="K4751" s="84" t="s">
        <v>5858</v>
      </c>
      <c r="L4751" s="83" t="s">
        <v>10568</v>
      </c>
      <c r="M4751" s="46">
        <v>45538</v>
      </c>
      <c r="N4751" s="46">
        <v>45567</v>
      </c>
      <c r="O4751" s="46">
        <v>45548</v>
      </c>
      <c r="P4751" s="91" t="s">
        <v>4990</v>
      </c>
      <c r="Q4751" s="84">
        <v>3</v>
      </c>
      <c r="R4751" s="91">
        <v>1</v>
      </c>
      <c r="S4751" s="9">
        <v>8</v>
      </c>
      <c r="T4751" s="9" t="s">
        <v>32</v>
      </c>
      <c r="U4751" s="9">
        <v>11002</v>
      </c>
      <c r="V4751" s="9">
        <v>11002</v>
      </c>
      <c r="W4751" s="9" t="s">
        <v>5019</v>
      </c>
      <c r="X4751" s="9" t="s">
        <v>4992</v>
      </c>
      <c r="Y4751" s="10" t="s">
        <v>4980</v>
      </c>
      <c r="Z4751" s="10" t="s">
        <v>4980</v>
      </c>
      <c r="AA4751" s="10" t="s">
        <v>4992</v>
      </c>
      <c r="AB4751" s="10" t="s">
        <v>5066</v>
      </c>
      <c r="AC4751" s="9" t="s">
        <v>5006</v>
      </c>
      <c r="AD4751" s="29"/>
      <c r="AE4751" s="20" t="str">
        <f>VLOOKUP(E4751,'FILIAIS PETZ'!A:Q,17,0)</f>
        <v>CO-3</v>
      </c>
      <c r="AF4751" s="20" t="str">
        <f>VLOOKUP(E4751,'FILIAIS PETZ'!A:Q,3,0)</f>
        <v>FELICIO</v>
      </c>
      <c r="AG4751" s="20" t="str">
        <f>VLOOKUP(E4751,'FILIAIS PETZ'!A:Q,2,0)</f>
        <v>R3</v>
      </c>
      <c r="AH4751" s="75">
        <v>1800</v>
      </c>
      <c r="AI4751" s="16" t="s">
        <v>9024</v>
      </c>
      <c r="AJ4751" s="43">
        <f>VLOOKUP(E4751,'FILIAIS PETZ'!$A$2:$K$2000,11,0)</f>
        <v>18328118021700</v>
      </c>
      <c r="AK4751" s="44">
        <f t="shared" si="314"/>
        <v>18328118021700</v>
      </c>
    </row>
    <row r="4752" spans="1:37" s="14" customFormat="1" ht="15" customHeight="1" thickBot="1" x14ac:dyDescent="0.25">
      <c r="A4752" s="9">
        <f t="shared" si="313"/>
        <v>958201</v>
      </c>
      <c r="B4752" s="18">
        <f>VLOOKUP(C4752,FORNECEDORES!D:E,2,0)</f>
        <v>7736</v>
      </c>
      <c r="C4752" s="19" t="str">
        <f>VLOOKUP(D4752,FORNECEDORES!A:D,4,0)</f>
        <v>27.385.816/0001-37</v>
      </c>
      <c r="D4752" s="13" t="s">
        <v>2591</v>
      </c>
      <c r="E4752" s="20" t="str">
        <f t="shared" si="315"/>
        <v>04 0245</v>
      </c>
      <c r="F4752" s="28" t="s">
        <v>4976</v>
      </c>
      <c r="G4752" s="21" t="str">
        <f>VLOOKUP(E4752,'FILIAIS PETZ'!A:E,5,0)</f>
        <v>PETZ AFONSO PENA</v>
      </c>
      <c r="H4752" s="20" t="str">
        <f>VLOOKUP(E4752,'FILIAIS PETZ'!A:D,4,0)</f>
        <v>AFPN-MS</v>
      </c>
      <c r="I4752" s="46">
        <v>45506</v>
      </c>
      <c r="J4752" s="9">
        <v>958201</v>
      </c>
      <c r="K4752" s="84" t="s">
        <v>5858</v>
      </c>
      <c r="L4752" s="83" t="s">
        <v>12741</v>
      </c>
      <c r="M4752" s="46">
        <v>45538</v>
      </c>
      <c r="N4752" s="46">
        <v>45567</v>
      </c>
      <c r="O4752" s="46">
        <v>45548</v>
      </c>
      <c r="P4752" s="91" t="s">
        <v>4990</v>
      </c>
      <c r="Q4752" s="84">
        <v>3</v>
      </c>
      <c r="R4752" s="91">
        <v>1</v>
      </c>
      <c r="S4752" s="9">
        <v>8</v>
      </c>
      <c r="T4752" s="9" t="s">
        <v>32</v>
      </c>
      <c r="U4752" s="9">
        <v>11002</v>
      </c>
      <c r="V4752" s="9">
        <v>11002</v>
      </c>
      <c r="W4752" s="9" t="s">
        <v>5019</v>
      </c>
      <c r="X4752" s="9" t="s">
        <v>4992</v>
      </c>
      <c r="Y4752" s="10" t="s">
        <v>4980</v>
      </c>
      <c r="Z4752" s="10" t="s">
        <v>4980</v>
      </c>
      <c r="AA4752" s="10" t="s">
        <v>4992</v>
      </c>
      <c r="AB4752" s="10" t="s">
        <v>5066</v>
      </c>
      <c r="AC4752" s="9" t="s">
        <v>5006</v>
      </c>
      <c r="AD4752" s="29"/>
      <c r="AE4752" s="20" t="str">
        <f>VLOOKUP(E4752,'FILIAIS PETZ'!A:Q,17,0)</f>
        <v>CO-1</v>
      </c>
      <c r="AF4752" s="20" t="str">
        <f>VLOOKUP(E4752,'FILIAIS PETZ'!A:Q,3,0)</f>
        <v>FELICIO</v>
      </c>
      <c r="AG4752" s="20" t="str">
        <f>VLOOKUP(E4752,'FILIAIS PETZ'!A:Q,2,0)</f>
        <v>R3</v>
      </c>
      <c r="AH4752" s="75">
        <v>1800</v>
      </c>
      <c r="AI4752" s="16" t="s">
        <v>9024</v>
      </c>
      <c r="AJ4752" s="43" t="str">
        <f>VLOOKUP(E4752,'FILIAIS PETZ'!$A$2:$K$2000,11,0)</f>
        <v>18.328.118/0232-30</v>
      </c>
      <c r="AK4752" s="44" t="str">
        <f t="shared" si="314"/>
        <v>18.328.118/0232-30</v>
      </c>
    </row>
    <row r="4753" spans="1:37" s="14" customFormat="1" ht="15" customHeight="1" thickBot="1" x14ac:dyDescent="0.25">
      <c r="A4753" s="9">
        <f t="shared" si="313"/>
        <v>958202</v>
      </c>
      <c r="B4753" s="18">
        <f>VLOOKUP(C4753,FORNECEDORES!D:E,2,0)</f>
        <v>7736</v>
      </c>
      <c r="C4753" s="19" t="str">
        <f>VLOOKUP(D4753,FORNECEDORES!A:D,4,0)</f>
        <v>27.385.816/0001-37</v>
      </c>
      <c r="D4753" s="13" t="s">
        <v>2591</v>
      </c>
      <c r="E4753" s="20" t="str">
        <f t="shared" si="315"/>
        <v>04 0232</v>
      </c>
      <c r="F4753" s="28" t="s">
        <v>4956</v>
      </c>
      <c r="G4753" s="21" t="str">
        <f>VLOOKUP(E4753,'FILIAIS PETZ'!A:E,5,0)</f>
        <v>PETZ VARZEA GRANDE</v>
      </c>
      <c r="H4753" s="20" t="str">
        <f>VLOOKUP(E4753,'FILIAIS PETZ'!A:D,4,0)</f>
        <v>VGDE-MT</v>
      </c>
      <c r="I4753" s="46">
        <v>45506</v>
      </c>
      <c r="J4753" s="9">
        <v>958202</v>
      </c>
      <c r="K4753" s="84" t="s">
        <v>5858</v>
      </c>
      <c r="L4753" s="83" t="s">
        <v>12743</v>
      </c>
      <c r="M4753" s="46">
        <v>45538</v>
      </c>
      <c r="N4753" s="46">
        <v>45567</v>
      </c>
      <c r="O4753" s="46">
        <v>45548</v>
      </c>
      <c r="P4753" s="91" t="s">
        <v>4990</v>
      </c>
      <c r="Q4753" s="84">
        <v>3</v>
      </c>
      <c r="R4753" s="91">
        <v>1</v>
      </c>
      <c r="S4753" s="9">
        <v>8</v>
      </c>
      <c r="T4753" s="9" t="s">
        <v>32</v>
      </c>
      <c r="U4753" s="9">
        <v>11002</v>
      </c>
      <c r="V4753" s="9">
        <v>11002</v>
      </c>
      <c r="W4753" s="9" t="s">
        <v>5019</v>
      </c>
      <c r="X4753" s="9" t="s">
        <v>4992</v>
      </c>
      <c r="Y4753" s="10" t="s">
        <v>4980</v>
      </c>
      <c r="Z4753" s="10" t="s">
        <v>4980</v>
      </c>
      <c r="AA4753" s="10" t="s">
        <v>4992</v>
      </c>
      <c r="AB4753" s="10" t="s">
        <v>5066</v>
      </c>
      <c r="AC4753" s="9" t="s">
        <v>5006</v>
      </c>
      <c r="AD4753" s="29"/>
      <c r="AE4753" s="20" t="str">
        <f>VLOOKUP(E4753,'FILIAIS PETZ'!A:Q,17,0)</f>
        <v>CO-3</v>
      </c>
      <c r="AF4753" s="20" t="str">
        <f>VLOOKUP(E4753,'FILIAIS PETZ'!A:Q,3,0)</f>
        <v>FELICIO</v>
      </c>
      <c r="AG4753" s="20" t="str">
        <f>VLOOKUP(E4753,'FILIAIS PETZ'!A:Q,2,0)</f>
        <v>R3</v>
      </c>
      <c r="AH4753" s="75">
        <v>1800</v>
      </c>
      <c r="AI4753" s="16" t="s">
        <v>9024</v>
      </c>
      <c r="AJ4753" s="43">
        <f>VLOOKUP(E4753,'FILIAIS PETZ'!$A$2:$K$2000,11,0)</f>
        <v>18328118021963</v>
      </c>
      <c r="AK4753" s="44">
        <f t="shared" si="314"/>
        <v>18328118021963</v>
      </c>
    </row>
    <row r="4754" spans="1:37" s="14" customFormat="1" ht="15" customHeight="1" thickBot="1" x14ac:dyDescent="0.25">
      <c r="A4754" s="9">
        <f t="shared" si="313"/>
        <v>958203</v>
      </c>
      <c r="B4754" s="18">
        <f>VLOOKUP(C4754,FORNECEDORES!D:E,2,0)</f>
        <v>7736</v>
      </c>
      <c r="C4754" s="19" t="str">
        <f>VLOOKUP(D4754,FORNECEDORES!A:D,4,0)</f>
        <v>27.385.816/0001-37</v>
      </c>
      <c r="D4754" s="13" t="s">
        <v>2591</v>
      </c>
      <c r="E4754" s="20" t="str">
        <f t="shared" si="315"/>
        <v>04 0257</v>
      </c>
      <c r="F4754" s="28" t="s">
        <v>5998</v>
      </c>
      <c r="G4754" s="21" t="str">
        <f>VLOOKUP(E4754,'FILIAIS PETZ'!A:E,5,0)</f>
        <v>PETZ AGUAS CLARAS</v>
      </c>
      <c r="H4754" s="20" t="str">
        <f>VLOOKUP(E4754,'FILIAIS PETZ'!A:D,4,0)</f>
        <v>ACLR-DF</v>
      </c>
      <c r="I4754" s="46">
        <v>45506</v>
      </c>
      <c r="J4754" s="9">
        <v>958203</v>
      </c>
      <c r="K4754" s="84" t="s">
        <v>5858</v>
      </c>
      <c r="L4754" s="83" t="s">
        <v>12744</v>
      </c>
      <c r="M4754" s="46">
        <v>45538</v>
      </c>
      <c r="N4754" s="46">
        <v>45567</v>
      </c>
      <c r="O4754" s="46">
        <v>45548</v>
      </c>
      <c r="P4754" s="91" t="s">
        <v>4990</v>
      </c>
      <c r="Q4754" s="84">
        <v>3</v>
      </c>
      <c r="R4754" s="91">
        <v>1</v>
      </c>
      <c r="S4754" s="9">
        <v>8</v>
      </c>
      <c r="T4754" s="9" t="s">
        <v>32</v>
      </c>
      <c r="U4754" s="9">
        <v>11002</v>
      </c>
      <c r="V4754" s="9">
        <v>11002</v>
      </c>
      <c r="W4754" s="9" t="s">
        <v>5019</v>
      </c>
      <c r="X4754" s="9" t="s">
        <v>4992</v>
      </c>
      <c r="Y4754" s="10" t="s">
        <v>4980</v>
      </c>
      <c r="Z4754" s="10" t="s">
        <v>4980</v>
      </c>
      <c r="AA4754" s="10" t="s">
        <v>4992</v>
      </c>
      <c r="AB4754" s="10" t="s">
        <v>5066</v>
      </c>
      <c r="AC4754" s="9" t="s">
        <v>5006</v>
      </c>
      <c r="AD4754" s="29"/>
      <c r="AE4754" s="20" t="str">
        <f>VLOOKUP(E4754,'FILIAIS PETZ'!A:Q,17,0)</f>
        <v>CO-1</v>
      </c>
      <c r="AF4754" s="20" t="str">
        <f>VLOOKUP(E4754,'FILIAIS PETZ'!A:Q,3,0)</f>
        <v>FELICIO</v>
      </c>
      <c r="AG4754" s="20" t="str">
        <f>VLOOKUP(E4754,'FILIAIS PETZ'!A:Q,2,0)</f>
        <v>R3</v>
      </c>
      <c r="AH4754" s="75">
        <v>1500</v>
      </c>
      <c r="AI4754" s="16" t="s">
        <v>9024</v>
      </c>
      <c r="AJ4754" s="43" t="str">
        <f>VLOOKUP(E4754,'FILIAIS PETZ'!$A$2:$K$2000,11,0)</f>
        <v>18.328.118/0281-19</v>
      </c>
      <c r="AK4754" s="44" t="str">
        <f t="shared" si="314"/>
        <v>18.328.118/0281-19</v>
      </c>
    </row>
    <row r="4755" spans="1:37" s="14" customFormat="1" ht="15" customHeight="1" thickBot="1" x14ac:dyDescent="0.25">
      <c r="A4755" s="9">
        <f t="shared" si="313"/>
        <v>958881</v>
      </c>
      <c r="B4755" s="18">
        <f>VLOOKUP(C4755,FORNECEDORES!D:E,2,0)</f>
        <v>55666</v>
      </c>
      <c r="C4755" s="19" t="str">
        <f>VLOOKUP(D4755,FORNECEDORES!A:D,4,0)</f>
        <v>33.045.885/0001-02</v>
      </c>
      <c r="D4755" s="13" t="s">
        <v>2848</v>
      </c>
      <c r="E4755" s="20" t="str">
        <f t="shared" si="315"/>
        <v>04 0135</v>
      </c>
      <c r="F4755" s="28" t="s">
        <v>8712</v>
      </c>
      <c r="G4755" s="21" t="str">
        <f>VLOOKUP(E4755,'FILIAIS PETZ'!A:E,5,0)</f>
        <v>PETZ CARREFOUR ANCHIETA</v>
      </c>
      <c r="H4755" s="20" t="str">
        <f>VLOOKUP(E4755,'FILIAIS PETZ'!A:D,4,0)</f>
        <v>ANCH-SP</v>
      </c>
      <c r="I4755" s="46">
        <v>45506</v>
      </c>
      <c r="J4755" s="9">
        <v>958881</v>
      </c>
      <c r="K4755" s="84" t="s">
        <v>5858</v>
      </c>
      <c r="L4755" s="83" t="s">
        <v>13088</v>
      </c>
      <c r="M4755" s="46">
        <v>45523</v>
      </c>
      <c r="N4755" s="46">
        <v>45574</v>
      </c>
      <c r="O4755" s="46">
        <v>45558</v>
      </c>
      <c r="P4755" s="91" t="s">
        <v>4990</v>
      </c>
      <c r="Q4755" s="84" t="s">
        <v>5029</v>
      </c>
      <c r="R4755" s="91" t="s">
        <v>4991</v>
      </c>
      <c r="S4755" s="9" t="s">
        <v>5052</v>
      </c>
      <c r="T4755" s="9" t="s">
        <v>32</v>
      </c>
      <c r="U4755" s="9" t="s">
        <v>5048</v>
      </c>
      <c r="V4755" s="9" t="s">
        <v>5048</v>
      </c>
      <c r="W4755" s="9" t="s">
        <v>5019</v>
      </c>
      <c r="X4755" s="9" t="s">
        <v>4992</v>
      </c>
      <c r="Y4755" s="9" t="s">
        <v>4980</v>
      </c>
      <c r="Z4755" s="9" t="s">
        <v>4980</v>
      </c>
      <c r="AA4755" s="9" t="s">
        <v>4992</v>
      </c>
      <c r="AB4755" s="9" t="s">
        <v>5066</v>
      </c>
      <c r="AC4755" s="9" t="s">
        <v>5006</v>
      </c>
      <c r="AD4755" s="29"/>
      <c r="AE4755" s="20" t="str">
        <f>VLOOKUP(E4755,'FILIAIS PETZ'!A:Q,17,0)</f>
        <v>SP3</v>
      </c>
      <c r="AF4755" s="20" t="str">
        <f>VLOOKUP(E4755,'FILIAIS PETZ'!A:Q,3,0)</f>
        <v>FELICIO</v>
      </c>
      <c r="AG4755" s="20" t="str">
        <f>VLOOKUP(E4755,'FILIAIS PETZ'!A:Q,2,0)</f>
        <v>R3</v>
      </c>
      <c r="AH4755" s="75">
        <v>1200</v>
      </c>
      <c r="AI4755" s="16" t="s">
        <v>9024</v>
      </c>
      <c r="AJ4755" s="43">
        <f>VLOOKUP(E4755,'FILIAIS PETZ'!$A$2:$K$2000,11,0)</f>
        <v>18328118012549</v>
      </c>
      <c r="AK4755" s="44">
        <f t="shared" si="314"/>
        <v>18328118012549</v>
      </c>
    </row>
    <row r="4756" spans="1:37" s="14" customFormat="1" ht="15" customHeight="1" thickBot="1" x14ac:dyDescent="0.25">
      <c r="A4756" s="9">
        <f t="shared" si="313"/>
        <v>958884</v>
      </c>
      <c r="B4756" s="18">
        <f>VLOOKUP(C4756,FORNECEDORES!D:E,2,0)</f>
        <v>55666</v>
      </c>
      <c r="C4756" s="19" t="str">
        <f>VLOOKUP(D4756,FORNECEDORES!A:D,4,0)</f>
        <v>33.045.885/0001-02</v>
      </c>
      <c r="D4756" s="13" t="s">
        <v>2848</v>
      </c>
      <c r="E4756" s="20" t="str">
        <f t="shared" si="315"/>
        <v>04 0284</v>
      </c>
      <c r="F4756" s="28" t="s">
        <v>8966</v>
      </c>
      <c r="G4756" s="21" t="str">
        <f>VLOOKUP(E4756,'FILIAIS PETZ'!A:E,5,0)</f>
        <v>PETZ ASSAI ANCHIETA</v>
      </c>
      <c r="H4756" s="20" t="str">
        <f>VLOOKUP(E4756,'FILIAIS PETZ'!A:D,4,0)</f>
        <v>ASAC-SP</v>
      </c>
      <c r="I4756" s="46">
        <v>45506</v>
      </c>
      <c r="J4756" s="9">
        <v>958884</v>
      </c>
      <c r="K4756" s="84" t="s">
        <v>5858</v>
      </c>
      <c r="L4756" s="83" t="s">
        <v>13089</v>
      </c>
      <c r="M4756" s="46">
        <v>45523</v>
      </c>
      <c r="N4756" s="46">
        <v>45574</v>
      </c>
      <c r="O4756" s="46">
        <v>45558</v>
      </c>
      <c r="P4756" s="91" t="s">
        <v>4990</v>
      </c>
      <c r="Q4756" s="84" t="s">
        <v>5029</v>
      </c>
      <c r="R4756" s="91" t="s">
        <v>4991</v>
      </c>
      <c r="S4756" s="9" t="s">
        <v>5052</v>
      </c>
      <c r="T4756" s="9" t="s">
        <v>32</v>
      </c>
      <c r="U4756" s="9" t="s">
        <v>5048</v>
      </c>
      <c r="V4756" s="9" t="s">
        <v>5048</v>
      </c>
      <c r="W4756" s="9" t="s">
        <v>5019</v>
      </c>
      <c r="X4756" s="9" t="s">
        <v>4992</v>
      </c>
      <c r="Y4756" s="9" t="s">
        <v>4980</v>
      </c>
      <c r="Z4756" s="9" t="s">
        <v>4980</v>
      </c>
      <c r="AA4756" s="9" t="s">
        <v>4992</v>
      </c>
      <c r="AB4756" s="9" t="s">
        <v>5066</v>
      </c>
      <c r="AC4756" s="9" t="s">
        <v>5006</v>
      </c>
      <c r="AD4756" s="29"/>
      <c r="AE4756" s="20" t="str">
        <f>VLOOKUP(E4756,'FILIAIS PETZ'!A:Q,17,0)</f>
        <v>SP3</v>
      </c>
      <c r="AF4756" s="20" t="str">
        <f>VLOOKUP(E4756,'FILIAIS PETZ'!A:Q,3,0)</f>
        <v>FELICIO</v>
      </c>
      <c r="AG4756" s="20" t="str">
        <f>VLOOKUP(E4756,'FILIAIS PETZ'!A:Q,2,0)</f>
        <v>R3</v>
      </c>
      <c r="AH4756" s="75">
        <v>1200</v>
      </c>
      <c r="AI4756" s="16" t="s">
        <v>9024</v>
      </c>
      <c r="AJ4756" s="43" t="str">
        <f>VLOOKUP(E4756,'FILIAIS PETZ'!$A$2:$K$2000,11,0)</f>
        <v>18.328.118/0290-00</v>
      </c>
      <c r="AK4756" s="44" t="str">
        <f t="shared" si="314"/>
        <v>18.328.118/0290-00</v>
      </c>
    </row>
    <row r="4757" spans="1:37" s="14" customFormat="1" ht="15" customHeight="1" thickBot="1" x14ac:dyDescent="0.25">
      <c r="A4757" s="9">
        <f t="shared" si="313"/>
        <v>958886</v>
      </c>
      <c r="B4757" s="18">
        <f>VLOOKUP(C4757,FORNECEDORES!D:E,2,0)</f>
        <v>55666</v>
      </c>
      <c r="C4757" s="19" t="str">
        <f>VLOOKUP(D4757,FORNECEDORES!A:D,4,0)</f>
        <v>33.045.885/0001-02</v>
      </c>
      <c r="D4757" s="13" t="s">
        <v>2848</v>
      </c>
      <c r="E4757" s="20" t="str">
        <f t="shared" si="315"/>
        <v>04 0247</v>
      </c>
      <c r="F4757" s="28" t="s">
        <v>8967</v>
      </c>
      <c r="G4757" s="21" t="str">
        <f>VLOOKUP(E4757,'FILIAIS PETZ'!A:E,5,0)</f>
        <v>PETZ AV GOIÁS</v>
      </c>
      <c r="H4757" s="20" t="str">
        <f>VLOOKUP(E4757,'FILIAIS PETZ'!A:D,4,0)</f>
        <v>AVGO-SP</v>
      </c>
      <c r="I4757" s="46">
        <v>45506</v>
      </c>
      <c r="J4757" s="9">
        <v>958886</v>
      </c>
      <c r="K4757" s="84" t="s">
        <v>5858</v>
      </c>
      <c r="L4757" s="83" t="s">
        <v>13092</v>
      </c>
      <c r="M4757" s="46">
        <v>45523</v>
      </c>
      <c r="N4757" s="46">
        <v>45574</v>
      </c>
      <c r="O4757" s="46">
        <v>45558</v>
      </c>
      <c r="P4757" s="91" t="s">
        <v>4990</v>
      </c>
      <c r="Q4757" s="84" t="s">
        <v>5029</v>
      </c>
      <c r="R4757" s="91" t="s">
        <v>4991</v>
      </c>
      <c r="S4757" s="9" t="s">
        <v>5052</v>
      </c>
      <c r="T4757" s="9" t="s">
        <v>32</v>
      </c>
      <c r="U4757" s="9" t="s">
        <v>5048</v>
      </c>
      <c r="V4757" s="9" t="s">
        <v>5048</v>
      </c>
      <c r="W4757" s="9" t="s">
        <v>5019</v>
      </c>
      <c r="X4757" s="9" t="s">
        <v>4992</v>
      </c>
      <c r="Y4757" s="9" t="s">
        <v>4980</v>
      </c>
      <c r="Z4757" s="9" t="s">
        <v>4980</v>
      </c>
      <c r="AA4757" s="9" t="s">
        <v>4992</v>
      </c>
      <c r="AB4757" s="9" t="s">
        <v>5066</v>
      </c>
      <c r="AC4757" s="9" t="s">
        <v>5006</v>
      </c>
      <c r="AD4757" s="29"/>
      <c r="AE4757" s="20" t="str">
        <f>VLOOKUP(E4757,'FILIAIS PETZ'!A:Q,17,0)</f>
        <v>SP3</v>
      </c>
      <c r="AF4757" s="20" t="str">
        <f>VLOOKUP(E4757,'FILIAIS PETZ'!A:Q,3,0)</f>
        <v>FELICIO</v>
      </c>
      <c r="AG4757" s="20" t="str">
        <f>VLOOKUP(E4757,'FILIAIS PETZ'!A:Q,2,0)</f>
        <v>R3</v>
      </c>
      <c r="AH4757" s="75">
        <v>1200</v>
      </c>
      <c r="AI4757" s="16" t="s">
        <v>9024</v>
      </c>
      <c r="AJ4757" s="43" t="str">
        <f>VLOOKUP(E4757,'FILIAIS PETZ'!$A$2:$K$2000,11,0)</f>
        <v>18.328.118/0236-64</v>
      </c>
      <c r="AK4757" s="44" t="str">
        <f t="shared" si="314"/>
        <v>18.328.118/0236-64</v>
      </c>
    </row>
    <row r="4758" spans="1:37" s="14" customFormat="1" ht="15" customHeight="1" thickBot="1" x14ac:dyDescent="0.25">
      <c r="A4758" s="9">
        <f t="shared" si="313"/>
        <v>958888</v>
      </c>
      <c r="B4758" s="18">
        <f>VLOOKUP(C4758,FORNECEDORES!D:E,2,0)</f>
        <v>55666</v>
      </c>
      <c r="C4758" s="19" t="str">
        <f>VLOOKUP(D4758,FORNECEDORES!A:D,4,0)</f>
        <v>33.045.885/0001-02</v>
      </c>
      <c r="D4758" s="13" t="s">
        <v>2848</v>
      </c>
      <c r="E4758" s="20" t="str">
        <f t="shared" si="315"/>
        <v>04 0024</v>
      </c>
      <c r="F4758" s="28" t="s">
        <v>8626</v>
      </c>
      <c r="G4758" s="21" t="str">
        <f>VLOOKUP(E4758,'FILIAIS PETZ'!A:E,5,0)</f>
        <v>PETZ DIADEMA</v>
      </c>
      <c r="H4758" s="20" t="str">
        <f>VLOOKUP(E4758,'FILIAIS PETZ'!A:D,4,0)</f>
        <v>DDMA-SP</v>
      </c>
      <c r="I4758" s="46">
        <v>45506</v>
      </c>
      <c r="J4758" s="9">
        <v>958888</v>
      </c>
      <c r="K4758" s="84" t="s">
        <v>5858</v>
      </c>
      <c r="L4758" s="83" t="s">
        <v>13090</v>
      </c>
      <c r="M4758" s="46">
        <v>45523</v>
      </c>
      <c r="N4758" s="46">
        <v>45574</v>
      </c>
      <c r="O4758" s="46">
        <v>45558</v>
      </c>
      <c r="P4758" s="91" t="s">
        <v>4990</v>
      </c>
      <c r="Q4758" s="84" t="s">
        <v>5029</v>
      </c>
      <c r="R4758" s="91" t="s">
        <v>4991</v>
      </c>
      <c r="S4758" s="9" t="s">
        <v>5052</v>
      </c>
      <c r="T4758" s="9" t="s">
        <v>32</v>
      </c>
      <c r="U4758" s="9" t="s">
        <v>5048</v>
      </c>
      <c r="V4758" s="9" t="s">
        <v>5048</v>
      </c>
      <c r="W4758" s="9" t="s">
        <v>5019</v>
      </c>
      <c r="X4758" s="9" t="s">
        <v>4992</v>
      </c>
      <c r="Y4758" s="9" t="s">
        <v>4980</v>
      </c>
      <c r="Z4758" s="9" t="s">
        <v>4980</v>
      </c>
      <c r="AA4758" s="9" t="s">
        <v>4992</v>
      </c>
      <c r="AB4758" s="9" t="s">
        <v>5066</v>
      </c>
      <c r="AC4758" s="9" t="s">
        <v>5006</v>
      </c>
      <c r="AD4758" s="29"/>
      <c r="AE4758" s="20" t="str">
        <f>VLOOKUP(E4758,'FILIAIS PETZ'!A:Q,17,0)</f>
        <v>SP3</v>
      </c>
      <c r="AF4758" s="20" t="str">
        <f>VLOOKUP(E4758,'FILIAIS PETZ'!A:Q,3,0)</f>
        <v>FELICIO</v>
      </c>
      <c r="AG4758" s="20" t="str">
        <f>VLOOKUP(E4758,'FILIAIS PETZ'!A:Q,2,0)</f>
        <v>R3</v>
      </c>
      <c r="AH4758" s="75">
        <v>1200</v>
      </c>
      <c r="AI4758" s="16" t="s">
        <v>9024</v>
      </c>
      <c r="AJ4758" s="43">
        <f>VLOOKUP(E4758,'FILIAIS PETZ'!$A$2:$K$2000,11,0)</f>
        <v>18328118000966</v>
      </c>
      <c r="AK4758" s="44">
        <f t="shared" si="314"/>
        <v>18328118000966</v>
      </c>
    </row>
    <row r="4759" spans="1:37" s="14" customFormat="1" ht="15" customHeight="1" thickBot="1" x14ac:dyDescent="0.25">
      <c r="A4759" s="9">
        <f t="shared" si="313"/>
        <v>958890</v>
      </c>
      <c r="B4759" s="18">
        <f>VLOOKUP(C4759,FORNECEDORES!D:E,2,0)</f>
        <v>55666</v>
      </c>
      <c r="C4759" s="19" t="str">
        <f>VLOOKUP(D4759,FORNECEDORES!A:D,4,0)</f>
        <v>33.045.885/0001-02</v>
      </c>
      <c r="D4759" s="13" t="s">
        <v>2848</v>
      </c>
      <c r="E4759" s="20" t="str">
        <f t="shared" si="315"/>
        <v>04 0069</v>
      </c>
      <c r="F4759" s="28" t="s">
        <v>8968</v>
      </c>
      <c r="G4759" s="21" t="str">
        <f>VLOOKUP(E4759,'FILIAIS PETZ'!A:E,5,0)</f>
        <v>PETZ GIOVANNI PIRELLI</v>
      </c>
      <c r="H4759" s="20" t="str">
        <f>VLOOKUP(E4759,'FILIAIS PETZ'!A:D,4,0)</f>
        <v>GPIR-SP</v>
      </c>
      <c r="I4759" s="46">
        <v>45506</v>
      </c>
      <c r="J4759" s="9">
        <v>958890</v>
      </c>
      <c r="K4759" s="84" t="s">
        <v>5858</v>
      </c>
      <c r="L4759" s="83" t="s">
        <v>13094</v>
      </c>
      <c r="M4759" s="46">
        <v>45523</v>
      </c>
      <c r="N4759" s="46">
        <v>45574</v>
      </c>
      <c r="O4759" s="46">
        <v>45558</v>
      </c>
      <c r="P4759" s="91" t="s">
        <v>4990</v>
      </c>
      <c r="Q4759" s="84" t="s">
        <v>5029</v>
      </c>
      <c r="R4759" s="91" t="s">
        <v>4991</v>
      </c>
      <c r="S4759" s="9" t="s">
        <v>5052</v>
      </c>
      <c r="T4759" s="9" t="s">
        <v>32</v>
      </c>
      <c r="U4759" s="9" t="s">
        <v>5048</v>
      </c>
      <c r="V4759" s="9" t="s">
        <v>5048</v>
      </c>
      <c r="W4759" s="9" t="s">
        <v>5019</v>
      </c>
      <c r="X4759" s="9" t="s">
        <v>4992</v>
      </c>
      <c r="Y4759" s="9" t="s">
        <v>4980</v>
      </c>
      <c r="Z4759" s="9" t="s">
        <v>4980</v>
      </c>
      <c r="AA4759" s="9" t="s">
        <v>4992</v>
      </c>
      <c r="AB4759" s="9" t="s">
        <v>5066</v>
      </c>
      <c r="AC4759" s="9" t="s">
        <v>5006</v>
      </c>
      <c r="AD4759" s="29"/>
      <c r="AE4759" s="20" t="str">
        <f>VLOOKUP(E4759,'FILIAIS PETZ'!A:Q,17,0)</f>
        <v>SP3</v>
      </c>
      <c r="AF4759" s="20" t="str">
        <f>VLOOKUP(E4759,'FILIAIS PETZ'!A:Q,3,0)</f>
        <v>FELICIO</v>
      </c>
      <c r="AG4759" s="20" t="str">
        <f>VLOOKUP(E4759,'FILIAIS PETZ'!A:Q,2,0)</f>
        <v>R3</v>
      </c>
      <c r="AH4759" s="75">
        <v>1200</v>
      </c>
      <c r="AI4759" s="16" t="s">
        <v>9024</v>
      </c>
      <c r="AJ4759" s="43">
        <f>VLOOKUP(E4759,'FILIAIS PETZ'!$A$2:$K$2000,11,0)</f>
        <v>18328118006905</v>
      </c>
      <c r="AK4759" s="44">
        <f t="shared" si="314"/>
        <v>18328118006905</v>
      </c>
    </row>
    <row r="4760" spans="1:37" s="14" customFormat="1" ht="15" customHeight="1" thickBot="1" x14ac:dyDescent="0.25">
      <c r="A4760" s="9">
        <f t="shared" si="313"/>
        <v>958891</v>
      </c>
      <c r="B4760" s="18">
        <f>VLOOKUP(C4760,FORNECEDORES!D:E,2,0)</f>
        <v>55666</v>
      </c>
      <c r="C4760" s="19" t="str">
        <f>VLOOKUP(D4760,FORNECEDORES!A:D,4,0)</f>
        <v>33.045.885/0001-02</v>
      </c>
      <c r="D4760" s="13" t="s">
        <v>2848</v>
      </c>
      <c r="E4760" s="20" t="str">
        <f t="shared" si="315"/>
        <v>04 0138</v>
      </c>
      <c r="F4760" s="28" t="s">
        <v>8627</v>
      </c>
      <c r="G4760" s="21" t="str">
        <f>VLOOKUP(E4760,'FILIAIS PETZ'!A:E,5,0)</f>
        <v>PETZ JOÃO FIRMINO</v>
      </c>
      <c r="H4760" s="20" t="str">
        <f>VLOOKUP(E4760,'FILIAIS PETZ'!A:D,4,0)</f>
        <v>JFIR-SP</v>
      </c>
      <c r="I4760" s="46">
        <v>45506</v>
      </c>
      <c r="J4760" s="9">
        <v>958891</v>
      </c>
      <c r="K4760" s="84" t="s">
        <v>5858</v>
      </c>
      <c r="L4760" s="83" t="s">
        <v>13091</v>
      </c>
      <c r="M4760" s="46">
        <v>45523</v>
      </c>
      <c r="N4760" s="46">
        <v>45574</v>
      </c>
      <c r="O4760" s="46">
        <v>45558</v>
      </c>
      <c r="P4760" s="91" t="s">
        <v>4990</v>
      </c>
      <c r="Q4760" s="84" t="s">
        <v>5029</v>
      </c>
      <c r="R4760" s="91" t="s">
        <v>4991</v>
      </c>
      <c r="S4760" s="9" t="s">
        <v>5052</v>
      </c>
      <c r="T4760" s="9" t="s">
        <v>32</v>
      </c>
      <c r="U4760" s="9" t="s">
        <v>5048</v>
      </c>
      <c r="V4760" s="9" t="s">
        <v>5048</v>
      </c>
      <c r="W4760" s="9" t="s">
        <v>5019</v>
      </c>
      <c r="X4760" s="9" t="s">
        <v>4992</v>
      </c>
      <c r="Y4760" s="9" t="s">
        <v>4980</v>
      </c>
      <c r="Z4760" s="9" t="s">
        <v>4980</v>
      </c>
      <c r="AA4760" s="9" t="s">
        <v>4992</v>
      </c>
      <c r="AB4760" s="9" t="s">
        <v>5066</v>
      </c>
      <c r="AC4760" s="9" t="s">
        <v>5006</v>
      </c>
      <c r="AD4760" s="29"/>
      <c r="AE4760" s="20" t="str">
        <f>VLOOKUP(E4760,'FILIAIS PETZ'!A:Q,17,0)</f>
        <v>SP3</v>
      </c>
      <c r="AF4760" s="20" t="str">
        <f>VLOOKUP(E4760,'FILIAIS PETZ'!A:Q,3,0)</f>
        <v>FELICIO</v>
      </c>
      <c r="AG4760" s="20" t="str">
        <f>VLOOKUP(E4760,'FILIAIS PETZ'!A:Q,2,0)</f>
        <v>R3</v>
      </c>
      <c r="AH4760" s="75">
        <v>1200</v>
      </c>
      <c r="AI4760" s="16" t="s">
        <v>9024</v>
      </c>
      <c r="AJ4760" s="43">
        <f>VLOOKUP(E4760,'FILIAIS PETZ'!$A$2:$K$2000,11,0)</f>
        <v>18328118012972</v>
      </c>
      <c r="AK4760" s="44">
        <f t="shared" si="314"/>
        <v>18328118012972</v>
      </c>
    </row>
    <row r="4761" spans="1:37" s="14" customFormat="1" ht="15" customHeight="1" thickBot="1" x14ac:dyDescent="0.25">
      <c r="A4761" s="9">
        <f t="shared" si="313"/>
        <v>958892</v>
      </c>
      <c r="B4761" s="18">
        <f>VLOOKUP(C4761,FORNECEDORES!D:E,2,0)</f>
        <v>55666</v>
      </c>
      <c r="C4761" s="19" t="str">
        <f>VLOOKUP(D4761,FORNECEDORES!A:D,4,0)</f>
        <v>33.045.885/0001-02</v>
      </c>
      <c r="D4761" s="13" t="s">
        <v>2848</v>
      </c>
      <c r="E4761" s="20" t="str">
        <f t="shared" si="315"/>
        <v>04 0181</v>
      </c>
      <c r="F4761" s="28" t="s">
        <v>8969</v>
      </c>
      <c r="G4761" s="21" t="str">
        <f>VLOOKUP(E4761,'FILIAIS PETZ'!A:E,5,0)</f>
        <v>PETZ MAUA SHOPPING</v>
      </c>
      <c r="H4761" s="20" t="str">
        <f>VLOOKUP(E4761,'FILIAIS PETZ'!A:D,4,0)</f>
        <v>MAUA-SP</v>
      </c>
      <c r="I4761" s="46">
        <v>45506</v>
      </c>
      <c r="J4761" s="9">
        <v>958892</v>
      </c>
      <c r="K4761" s="84" t="s">
        <v>5858</v>
      </c>
      <c r="L4761" s="83" t="s">
        <v>13093</v>
      </c>
      <c r="M4761" s="46">
        <v>45523</v>
      </c>
      <c r="N4761" s="46">
        <v>45574</v>
      </c>
      <c r="O4761" s="46">
        <v>45558</v>
      </c>
      <c r="P4761" s="91" t="s">
        <v>4990</v>
      </c>
      <c r="Q4761" s="84" t="s">
        <v>5029</v>
      </c>
      <c r="R4761" s="91" t="s">
        <v>4991</v>
      </c>
      <c r="S4761" s="9" t="s">
        <v>5052</v>
      </c>
      <c r="T4761" s="9" t="s">
        <v>32</v>
      </c>
      <c r="U4761" s="9" t="s">
        <v>5048</v>
      </c>
      <c r="V4761" s="9" t="s">
        <v>5048</v>
      </c>
      <c r="W4761" s="9" t="s">
        <v>5019</v>
      </c>
      <c r="X4761" s="9" t="s">
        <v>4992</v>
      </c>
      <c r="Y4761" s="9" t="s">
        <v>4980</v>
      </c>
      <c r="Z4761" s="9" t="s">
        <v>4980</v>
      </c>
      <c r="AA4761" s="9" t="s">
        <v>4992</v>
      </c>
      <c r="AB4761" s="9" t="s">
        <v>5066</v>
      </c>
      <c r="AC4761" s="9" t="s">
        <v>5006</v>
      </c>
      <c r="AD4761" s="29"/>
      <c r="AE4761" s="20" t="str">
        <f>VLOOKUP(E4761,'FILIAIS PETZ'!A:Q,17,0)</f>
        <v>SP3</v>
      </c>
      <c r="AF4761" s="20" t="str">
        <f>VLOOKUP(E4761,'FILIAIS PETZ'!A:Q,3,0)</f>
        <v>FELICIO</v>
      </c>
      <c r="AG4761" s="20" t="str">
        <f>VLOOKUP(E4761,'FILIAIS PETZ'!A:Q,2,0)</f>
        <v>R3</v>
      </c>
      <c r="AH4761" s="75">
        <v>1200</v>
      </c>
      <c r="AI4761" s="16" t="s">
        <v>9024</v>
      </c>
      <c r="AJ4761" s="43">
        <f>VLOOKUP(E4761,'FILIAIS PETZ'!$A$2:$K$2000,11,0)</f>
        <v>18328118016617</v>
      </c>
      <c r="AK4761" s="44">
        <f t="shared" si="314"/>
        <v>18328118016617</v>
      </c>
    </row>
    <row r="4762" spans="1:37" s="14" customFormat="1" ht="15" customHeight="1" thickBot="1" x14ac:dyDescent="0.25">
      <c r="A4762" s="9">
        <f t="shared" si="313"/>
        <v>958895</v>
      </c>
      <c r="B4762" s="18">
        <f>VLOOKUP(C4762,FORNECEDORES!D:E,2,0)</f>
        <v>55666</v>
      </c>
      <c r="C4762" s="19" t="str">
        <f>VLOOKUP(D4762,FORNECEDORES!A:D,4,0)</f>
        <v>33.045.885/0001-02</v>
      </c>
      <c r="D4762" s="13" t="s">
        <v>2848</v>
      </c>
      <c r="E4762" s="20" t="str">
        <f t="shared" si="315"/>
        <v>04 0068</v>
      </c>
      <c r="F4762" s="28" t="s">
        <v>8958</v>
      </c>
      <c r="G4762" s="21" t="str">
        <f>VLOOKUP(E4762,'FILIAIS PETZ'!A:E,5,0)</f>
        <v>PETZ PEREIRA BARRETO</v>
      </c>
      <c r="H4762" s="20" t="str">
        <f>VLOOKUP(E4762,'FILIAIS PETZ'!A:D,4,0)</f>
        <v>PBAR-SP</v>
      </c>
      <c r="I4762" s="46">
        <v>45506</v>
      </c>
      <c r="J4762" s="9">
        <v>958895</v>
      </c>
      <c r="K4762" s="84" t="s">
        <v>5858</v>
      </c>
      <c r="L4762" s="83" t="s">
        <v>13095</v>
      </c>
      <c r="M4762" s="46">
        <v>45523</v>
      </c>
      <c r="N4762" s="46">
        <v>45574</v>
      </c>
      <c r="O4762" s="46">
        <v>45558</v>
      </c>
      <c r="P4762" s="91" t="s">
        <v>4990</v>
      </c>
      <c r="Q4762" s="84" t="s">
        <v>5029</v>
      </c>
      <c r="R4762" s="91" t="s">
        <v>4991</v>
      </c>
      <c r="S4762" s="9" t="s">
        <v>5052</v>
      </c>
      <c r="T4762" s="9" t="s">
        <v>32</v>
      </c>
      <c r="U4762" s="9" t="s">
        <v>5048</v>
      </c>
      <c r="V4762" s="9" t="s">
        <v>5048</v>
      </c>
      <c r="W4762" s="9" t="s">
        <v>5019</v>
      </c>
      <c r="X4762" s="9" t="s">
        <v>4992</v>
      </c>
      <c r="Y4762" s="9" t="s">
        <v>4980</v>
      </c>
      <c r="Z4762" s="9" t="s">
        <v>4980</v>
      </c>
      <c r="AA4762" s="9" t="s">
        <v>4992</v>
      </c>
      <c r="AB4762" s="9" t="s">
        <v>5066</v>
      </c>
      <c r="AC4762" s="9" t="s">
        <v>5006</v>
      </c>
      <c r="AD4762" s="29"/>
      <c r="AE4762" s="20" t="str">
        <f>VLOOKUP(E4762,'FILIAIS PETZ'!A:Q,17,0)</f>
        <v>SP3</v>
      </c>
      <c r="AF4762" s="20" t="str">
        <f>VLOOKUP(E4762,'FILIAIS PETZ'!A:Q,3,0)</f>
        <v>FELICIO</v>
      </c>
      <c r="AG4762" s="20" t="str">
        <f>VLOOKUP(E4762,'FILIAIS PETZ'!A:Q,2,0)</f>
        <v>R3</v>
      </c>
      <c r="AH4762" s="75">
        <v>1200</v>
      </c>
      <c r="AI4762" s="16" t="s">
        <v>9024</v>
      </c>
      <c r="AJ4762" s="43">
        <f>VLOOKUP(E4762,'FILIAIS PETZ'!$A$2:$K$2000,11,0)</f>
        <v>18328118007111</v>
      </c>
      <c r="AK4762" s="44">
        <f t="shared" si="314"/>
        <v>18328118007111</v>
      </c>
    </row>
    <row r="4763" spans="1:37" s="14" customFormat="1" ht="15" customHeight="1" thickBot="1" x14ac:dyDescent="0.25">
      <c r="A4763" s="9">
        <f t="shared" si="313"/>
        <v>958896</v>
      </c>
      <c r="B4763" s="18">
        <f>VLOOKUP(C4763,FORNECEDORES!D:E,2,0)</f>
        <v>55666</v>
      </c>
      <c r="C4763" s="19" t="str">
        <f>VLOOKUP(D4763,FORNECEDORES!A:D,4,0)</f>
        <v>33.045.885/0001-02</v>
      </c>
      <c r="D4763" s="13" t="s">
        <v>2848</v>
      </c>
      <c r="E4763" s="20" t="str">
        <f t="shared" si="315"/>
        <v>04 0116</v>
      </c>
      <c r="F4763" s="28" t="s">
        <v>8970</v>
      </c>
      <c r="G4763" s="21" t="str">
        <f>VLOOKUP(E4763,'FILIAIS PETZ'!A:E,5,0)</f>
        <v>PETZ SANTO ANDRE DOM PEDRO</v>
      </c>
      <c r="H4763" s="20" t="str">
        <f>VLOOKUP(E4763,'FILIAIS PETZ'!A:D,4,0)</f>
        <v>SADP-SP</v>
      </c>
      <c r="I4763" s="46">
        <v>45506</v>
      </c>
      <c r="J4763" s="9">
        <v>958896</v>
      </c>
      <c r="K4763" s="84" t="s">
        <v>5858</v>
      </c>
      <c r="L4763" s="83" t="s">
        <v>13096</v>
      </c>
      <c r="M4763" s="46">
        <v>45523</v>
      </c>
      <c r="N4763" s="46">
        <v>45574</v>
      </c>
      <c r="O4763" s="46">
        <v>45558</v>
      </c>
      <c r="P4763" s="91" t="s">
        <v>4990</v>
      </c>
      <c r="Q4763" s="84" t="s">
        <v>5029</v>
      </c>
      <c r="R4763" s="91" t="s">
        <v>4991</v>
      </c>
      <c r="S4763" s="9" t="s">
        <v>5052</v>
      </c>
      <c r="T4763" s="9" t="s">
        <v>32</v>
      </c>
      <c r="U4763" s="9" t="s">
        <v>5048</v>
      </c>
      <c r="V4763" s="9" t="s">
        <v>5048</v>
      </c>
      <c r="W4763" s="9" t="s">
        <v>5019</v>
      </c>
      <c r="X4763" s="9" t="s">
        <v>4992</v>
      </c>
      <c r="Y4763" s="9" t="s">
        <v>4980</v>
      </c>
      <c r="Z4763" s="9" t="s">
        <v>4980</v>
      </c>
      <c r="AA4763" s="9" t="s">
        <v>4992</v>
      </c>
      <c r="AB4763" s="9" t="s">
        <v>5066</v>
      </c>
      <c r="AC4763" s="9" t="s">
        <v>5006</v>
      </c>
      <c r="AD4763" s="29"/>
      <c r="AE4763" s="20" t="str">
        <f>VLOOKUP(E4763,'FILIAIS PETZ'!A:Q,17,0)</f>
        <v>SP3</v>
      </c>
      <c r="AF4763" s="20" t="str">
        <f>VLOOKUP(E4763,'FILIAIS PETZ'!A:Q,3,0)</f>
        <v>FELICIO</v>
      </c>
      <c r="AG4763" s="20" t="str">
        <f>VLOOKUP(E4763,'FILIAIS PETZ'!A:Q,2,0)</f>
        <v>R3</v>
      </c>
      <c r="AH4763" s="75">
        <v>1200</v>
      </c>
      <c r="AI4763" s="16" t="s">
        <v>9024</v>
      </c>
      <c r="AJ4763" s="43">
        <f>VLOOKUP(E4763,'FILIAIS PETZ'!$A$2:$K$2000,11,0)</f>
        <v>18328118011062</v>
      </c>
      <c r="AK4763" s="44">
        <f t="shared" si="314"/>
        <v>18328118011062</v>
      </c>
    </row>
    <row r="4764" spans="1:37" s="14" customFormat="1" ht="15" customHeight="1" thickBot="1" x14ac:dyDescent="0.25">
      <c r="A4764" s="9">
        <f t="shared" si="313"/>
        <v>958899</v>
      </c>
      <c r="B4764" s="18">
        <f>VLOOKUP(C4764,FORNECEDORES!D:E,2,0)</f>
        <v>55666</v>
      </c>
      <c r="C4764" s="19" t="str">
        <f>VLOOKUP(D4764,FORNECEDORES!A:D,4,0)</f>
        <v>33.045.885/0001-02</v>
      </c>
      <c r="D4764" s="13" t="s">
        <v>2848</v>
      </c>
      <c r="E4764" s="20" t="str">
        <f t="shared" si="315"/>
        <v>04 0003</v>
      </c>
      <c r="F4764" s="28" t="s">
        <v>8971</v>
      </c>
      <c r="G4764" s="21" t="str">
        <f>VLOOKUP(E4764,'FILIAIS PETZ'!A:E,5,0)</f>
        <v>PETZ SAO BERNARDO</v>
      </c>
      <c r="H4764" s="20" t="str">
        <f>VLOOKUP(E4764,'FILIAIS PETZ'!A:D,4,0)</f>
        <v>SBCA-SP</v>
      </c>
      <c r="I4764" s="46">
        <v>45506</v>
      </c>
      <c r="J4764" s="9">
        <v>958899</v>
      </c>
      <c r="K4764" s="84" t="s">
        <v>5858</v>
      </c>
      <c r="L4764" s="83" t="s">
        <v>13097</v>
      </c>
      <c r="M4764" s="46">
        <v>45523</v>
      </c>
      <c r="N4764" s="46">
        <v>45574</v>
      </c>
      <c r="O4764" s="46">
        <v>45558</v>
      </c>
      <c r="P4764" s="91" t="s">
        <v>4990</v>
      </c>
      <c r="Q4764" s="84" t="s">
        <v>5029</v>
      </c>
      <c r="R4764" s="91" t="s">
        <v>4991</v>
      </c>
      <c r="S4764" s="9" t="s">
        <v>5052</v>
      </c>
      <c r="T4764" s="9" t="s">
        <v>32</v>
      </c>
      <c r="U4764" s="9" t="s">
        <v>5048</v>
      </c>
      <c r="V4764" s="9" t="s">
        <v>5048</v>
      </c>
      <c r="W4764" s="9" t="s">
        <v>5019</v>
      </c>
      <c r="X4764" s="9" t="s">
        <v>4992</v>
      </c>
      <c r="Y4764" s="9" t="s">
        <v>4980</v>
      </c>
      <c r="Z4764" s="9" t="s">
        <v>4980</v>
      </c>
      <c r="AA4764" s="9" t="s">
        <v>4992</v>
      </c>
      <c r="AB4764" s="9" t="s">
        <v>5066</v>
      </c>
      <c r="AC4764" s="9" t="s">
        <v>5006</v>
      </c>
      <c r="AD4764" s="29"/>
      <c r="AE4764" s="20" t="str">
        <f>VLOOKUP(E4764,'FILIAIS PETZ'!A:Q,17,0)</f>
        <v>SP3</v>
      </c>
      <c r="AF4764" s="20" t="str">
        <f>VLOOKUP(E4764,'FILIAIS PETZ'!A:Q,3,0)</f>
        <v>FELICIO</v>
      </c>
      <c r="AG4764" s="20" t="str">
        <f>VLOOKUP(E4764,'FILIAIS PETZ'!A:Q,2,0)</f>
        <v>R3</v>
      </c>
      <c r="AH4764" s="75">
        <v>1200</v>
      </c>
      <c r="AI4764" s="16" t="s">
        <v>9024</v>
      </c>
      <c r="AJ4764" s="43">
        <f>VLOOKUP(E4764,'FILIAIS PETZ'!$A$2:$K$2000,11,0)</f>
        <v>18328118002152</v>
      </c>
      <c r="AK4764" s="44">
        <f t="shared" si="314"/>
        <v>18328118002152</v>
      </c>
    </row>
    <row r="4765" spans="1:37" s="14" customFormat="1" ht="15" customHeight="1" thickBot="1" x14ac:dyDescent="0.25">
      <c r="A4765" s="9">
        <f t="shared" si="313"/>
        <v>958900</v>
      </c>
      <c r="B4765" s="18">
        <f>VLOOKUP(C4765,FORNECEDORES!D:E,2,0)</f>
        <v>55666</v>
      </c>
      <c r="C4765" s="19" t="str">
        <f>VLOOKUP(D4765,FORNECEDORES!A:D,4,0)</f>
        <v>33.045.885/0001-02</v>
      </c>
      <c r="D4765" s="13" t="s">
        <v>2848</v>
      </c>
      <c r="E4765" s="20" t="str">
        <f t="shared" si="315"/>
        <v>04 0017</v>
      </c>
      <c r="F4765" s="28" t="s">
        <v>8713</v>
      </c>
      <c r="G4765" s="21" t="str">
        <f>VLOOKUP(E4765,'FILIAIS PETZ'!A:E,5,0)</f>
        <v>PETZ CARREFOUR SAO CAETANO</v>
      </c>
      <c r="H4765" s="20" t="str">
        <f>VLOOKUP(E4765,'FILIAIS PETZ'!A:D,4,0)</f>
        <v>SCSU-SP</v>
      </c>
      <c r="I4765" s="46">
        <v>45506</v>
      </c>
      <c r="J4765" s="9">
        <v>958900</v>
      </c>
      <c r="K4765" s="84" t="s">
        <v>5858</v>
      </c>
      <c r="L4765" s="83" t="s">
        <v>13098</v>
      </c>
      <c r="M4765" s="46">
        <v>45523</v>
      </c>
      <c r="N4765" s="46">
        <v>45574</v>
      </c>
      <c r="O4765" s="46">
        <v>45558</v>
      </c>
      <c r="P4765" s="91" t="s">
        <v>4990</v>
      </c>
      <c r="Q4765" s="84" t="s">
        <v>5029</v>
      </c>
      <c r="R4765" s="91" t="s">
        <v>4991</v>
      </c>
      <c r="S4765" s="9" t="s">
        <v>5052</v>
      </c>
      <c r="T4765" s="9" t="s">
        <v>32</v>
      </c>
      <c r="U4765" s="9" t="s">
        <v>5048</v>
      </c>
      <c r="V4765" s="9" t="s">
        <v>5048</v>
      </c>
      <c r="W4765" s="9" t="s">
        <v>5019</v>
      </c>
      <c r="X4765" s="9" t="s">
        <v>4992</v>
      </c>
      <c r="Y4765" s="9" t="s">
        <v>4980</v>
      </c>
      <c r="Z4765" s="9" t="s">
        <v>4980</v>
      </c>
      <c r="AA4765" s="9" t="s">
        <v>4992</v>
      </c>
      <c r="AB4765" s="9" t="s">
        <v>5066</v>
      </c>
      <c r="AC4765" s="9" t="s">
        <v>5006</v>
      </c>
      <c r="AD4765" s="29"/>
      <c r="AE4765" s="20" t="str">
        <f>VLOOKUP(E4765,'FILIAIS PETZ'!A:Q,17,0)</f>
        <v>SP3</v>
      </c>
      <c r="AF4765" s="20" t="str">
        <f>VLOOKUP(E4765,'FILIAIS PETZ'!A:Q,3,0)</f>
        <v>FELICIO</v>
      </c>
      <c r="AG4765" s="20" t="str">
        <f>VLOOKUP(E4765,'FILIAIS PETZ'!A:Q,2,0)</f>
        <v>R3</v>
      </c>
      <c r="AH4765" s="75">
        <v>1200</v>
      </c>
      <c r="AI4765" s="16" t="s">
        <v>9024</v>
      </c>
      <c r="AJ4765" s="43">
        <f>VLOOKUP(E4765,'FILIAIS PETZ'!$A$2:$K$2000,11,0)</f>
        <v>18328118000532</v>
      </c>
      <c r="AK4765" s="44">
        <f t="shared" si="314"/>
        <v>18328118000532</v>
      </c>
    </row>
    <row r="4766" spans="1:37" s="14" customFormat="1" ht="15" customHeight="1" thickBot="1" x14ac:dyDescent="0.25">
      <c r="A4766" s="9">
        <f t="shared" si="313"/>
        <v>958903</v>
      </c>
      <c r="B4766" s="18">
        <f>VLOOKUP(C4766,FORNECEDORES!D:E,2,0)</f>
        <v>55666</v>
      </c>
      <c r="C4766" s="19" t="str">
        <f>VLOOKUP(D4766,FORNECEDORES!A:D,4,0)</f>
        <v>33.045.885/0001-02</v>
      </c>
      <c r="D4766" s="13" t="s">
        <v>2848</v>
      </c>
      <c r="E4766" s="20" t="str">
        <f t="shared" si="315"/>
        <v>04 0258</v>
      </c>
      <c r="F4766" s="28" t="s">
        <v>8972</v>
      </c>
      <c r="G4766" s="21" t="str">
        <f>VLOOKUP(E4766,'FILIAIS PETZ'!A:E,5,0)</f>
        <v xml:space="preserve">PETZ SHOPPING GRAND PLAZA </v>
      </c>
      <c r="H4766" s="20" t="str">
        <f>VLOOKUP(E4766,'FILIAIS PETZ'!A:D,4,0)</f>
        <v>SGPZ-SP</v>
      </c>
      <c r="I4766" s="46">
        <v>45506</v>
      </c>
      <c r="J4766" s="9">
        <v>958903</v>
      </c>
      <c r="K4766" s="84" t="s">
        <v>5858</v>
      </c>
      <c r="L4766" s="83" t="s">
        <v>13099</v>
      </c>
      <c r="M4766" s="46">
        <v>45523</v>
      </c>
      <c r="N4766" s="46">
        <v>45574</v>
      </c>
      <c r="O4766" s="46">
        <v>45558</v>
      </c>
      <c r="P4766" s="91" t="s">
        <v>4990</v>
      </c>
      <c r="Q4766" s="84" t="s">
        <v>5029</v>
      </c>
      <c r="R4766" s="91" t="s">
        <v>4991</v>
      </c>
      <c r="S4766" s="9" t="s">
        <v>5052</v>
      </c>
      <c r="T4766" s="9" t="s">
        <v>32</v>
      </c>
      <c r="U4766" s="9" t="s">
        <v>5048</v>
      </c>
      <c r="V4766" s="9" t="s">
        <v>5048</v>
      </c>
      <c r="W4766" s="9" t="s">
        <v>5019</v>
      </c>
      <c r="X4766" s="9" t="s">
        <v>4992</v>
      </c>
      <c r="Y4766" s="9" t="s">
        <v>4980</v>
      </c>
      <c r="Z4766" s="9" t="s">
        <v>4980</v>
      </c>
      <c r="AA4766" s="9" t="s">
        <v>4992</v>
      </c>
      <c r="AB4766" s="9" t="s">
        <v>5066</v>
      </c>
      <c r="AC4766" s="9" t="s">
        <v>5006</v>
      </c>
      <c r="AD4766" s="29"/>
      <c r="AE4766" s="20" t="str">
        <f>VLOOKUP(E4766,'FILIAIS PETZ'!A:Q,17,0)</f>
        <v>SP3</v>
      </c>
      <c r="AF4766" s="20" t="str">
        <f>VLOOKUP(E4766,'FILIAIS PETZ'!A:Q,3,0)</f>
        <v>FELICIO</v>
      </c>
      <c r="AG4766" s="20" t="str">
        <f>VLOOKUP(E4766,'FILIAIS PETZ'!A:Q,2,0)</f>
        <v>R3</v>
      </c>
      <c r="AH4766" s="75">
        <v>1200</v>
      </c>
      <c r="AI4766" s="16" t="s">
        <v>9024</v>
      </c>
      <c r="AJ4766" s="43" t="str">
        <f>VLOOKUP(E4766,'FILIAIS PETZ'!$A$2:$K$2000,11,0)</f>
        <v>18.328.118/0249-89</v>
      </c>
      <c r="AK4766" s="44" t="str">
        <f t="shared" si="314"/>
        <v>18.328.118/0249-89</v>
      </c>
    </row>
    <row r="4767" spans="1:37" s="14" customFormat="1" ht="15" customHeight="1" thickBot="1" x14ac:dyDescent="0.25">
      <c r="A4767" s="9">
        <f t="shared" si="313"/>
        <v>958906</v>
      </c>
      <c r="B4767" s="18">
        <f>VLOOKUP(C4767,FORNECEDORES!D:E,2,0)</f>
        <v>55666</v>
      </c>
      <c r="C4767" s="19" t="str">
        <f>VLOOKUP(D4767,FORNECEDORES!A:D,4,0)</f>
        <v>33.045.885/0001-02</v>
      </c>
      <c r="D4767" s="13" t="s">
        <v>2848</v>
      </c>
      <c r="E4767" s="20" t="str">
        <f t="shared" si="315"/>
        <v>04 0243</v>
      </c>
      <c r="F4767" s="28" t="s">
        <v>8973</v>
      </c>
      <c r="G4767" s="21" t="str">
        <f>VLOOKUP(E4767,'FILIAIS PETZ'!A:E,5,0)</f>
        <v>PETZ SHOPPING GOLDEN SQUARE</v>
      </c>
      <c r="H4767" s="20" t="str">
        <f>VLOOKUP(E4767,'FILIAIS PETZ'!A:D,4,0)</f>
        <v>SGSQ-SP</v>
      </c>
      <c r="I4767" s="46">
        <v>45506</v>
      </c>
      <c r="J4767" s="9">
        <v>958906</v>
      </c>
      <c r="K4767" s="84" t="s">
        <v>5858</v>
      </c>
      <c r="L4767" s="83" t="s">
        <v>13100</v>
      </c>
      <c r="M4767" s="46">
        <v>45523</v>
      </c>
      <c r="N4767" s="46">
        <v>45574</v>
      </c>
      <c r="O4767" s="46">
        <v>45558</v>
      </c>
      <c r="P4767" s="91" t="s">
        <v>4990</v>
      </c>
      <c r="Q4767" s="84" t="s">
        <v>5029</v>
      </c>
      <c r="R4767" s="91" t="s">
        <v>4991</v>
      </c>
      <c r="S4767" s="9" t="s">
        <v>5052</v>
      </c>
      <c r="T4767" s="9" t="s">
        <v>32</v>
      </c>
      <c r="U4767" s="9" t="s">
        <v>5048</v>
      </c>
      <c r="V4767" s="9" t="s">
        <v>5048</v>
      </c>
      <c r="W4767" s="9" t="s">
        <v>5019</v>
      </c>
      <c r="X4767" s="9" t="s">
        <v>4992</v>
      </c>
      <c r="Y4767" s="9" t="s">
        <v>4980</v>
      </c>
      <c r="Z4767" s="9" t="s">
        <v>4980</v>
      </c>
      <c r="AA4767" s="9" t="s">
        <v>4992</v>
      </c>
      <c r="AB4767" s="9" t="s">
        <v>5066</v>
      </c>
      <c r="AC4767" s="9" t="s">
        <v>5006</v>
      </c>
      <c r="AD4767" s="29"/>
      <c r="AE4767" s="20" t="str">
        <f>VLOOKUP(E4767,'FILIAIS PETZ'!A:Q,17,0)</f>
        <v>SP3</v>
      </c>
      <c r="AF4767" s="20" t="str">
        <f>VLOOKUP(E4767,'FILIAIS PETZ'!A:Q,3,0)</f>
        <v>FELICIO</v>
      </c>
      <c r="AG4767" s="20" t="str">
        <f>VLOOKUP(E4767,'FILIAIS PETZ'!A:Q,2,0)</f>
        <v>R3</v>
      </c>
      <c r="AH4767" s="75">
        <v>1200</v>
      </c>
      <c r="AI4767" s="16" t="s">
        <v>9024</v>
      </c>
      <c r="AJ4767" s="43" t="str">
        <f>VLOOKUP(E4767,'FILIAIS PETZ'!$A$2:$K$2000,11,0)</f>
        <v>18.328.118/0229-35</v>
      </c>
      <c r="AK4767" s="44" t="str">
        <f t="shared" si="314"/>
        <v>18.328.118/0229-35</v>
      </c>
    </row>
    <row r="4768" spans="1:37" s="14" customFormat="1" ht="15" customHeight="1" thickBot="1" x14ac:dyDescent="0.25">
      <c r="A4768" s="9">
        <f t="shared" ref="A4768:A4799" si="316">J4768</f>
        <v>958907</v>
      </c>
      <c r="B4768" s="18">
        <f>VLOOKUP(C4768,FORNECEDORES!D:E,2,0)</f>
        <v>55666</v>
      </c>
      <c r="C4768" s="19" t="str">
        <f>VLOOKUP(D4768,FORNECEDORES!A:D,4,0)</f>
        <v>33.045.885/0001-02</v>
      </c>
      <c r="D4768" s="13" t="s">
        <v>2848</v>
      </c>
      <c r="E4768" s="20" t="str">
        <f t="shared" si="315"/>
        <v>04 0044</v>
      </c>
      <c r="F4768" s="28" t="s">
        <v>8974</v>
      </c>
      <c r="G4768" s="21" t="str">
        <f>VLOOKUP(E4768,'FILIAIS PETZ'!A:E,5,0)</f>
        <v>PETZ SANTO ANDRE</v>
      </c>
      <c r="H4768" s="20" t="str">
        <f>VLOOKUP(E4768,'FILIAIS PETZ'!A:D,4,0)</f>
        <v>STAD-SP</v>
      </c>
      <c r="I4768" s="46">
        <v>45506</v>
      </c>
      <c r="J4768" s="9">
        <v>958907</v>
      </c>
      <c r="K4768" s="84" t="s">
        <v>5858</v>
      </c>
      <c r="L4768" s="83" t="s">
        <v>13101</v>
      </c>
      <c r="M4768" s="46">
        <v>45523</v>
      </c>
      <c r="N4768" s="46">
        <v>45574</v>
      </c>
      <c r="O4768" s="46">
        <v>45558</v>
      </c>
      <c r="P4768" s="91" t="s">
        <v>4990</v>
      </c>
      <c r="Q4768" s="84" t="s">
        <v>5029</v>
      </c>
      <c r="R4768" s="91" t="s">
        <v>4991</v>
      </c>
      <c r="S4768" s="9" t="s">
        <v>5052</v>
      </c>
      <c r="T4768" s="9" t="s">
        <v>32</v>
      </c>
      <c r="U4768" s="9" t="s">
        <v>5048</v>
      </c>
      <c r="V4768" s="9" t="s">
        <v>5048</v>
      </c>
      <c r="W4768" s="9" t="s">
        <v>5019</v>
      </c>
      <c r="X4768" s="9" t="s">
        <v>4992</v>
      </c>
      <c r="Y4768" s="9" t="s">
        <v>4980</v>
      </c>
      <c r="Z4768" s="9" t="s">
        <v>4980</v>
      </c>
      <c r="AA4768" s="9" t="s">
        <v>4992</v>
      </c>
      <c r="AB4768" s="9" t="s">
        <v>5066</v>
      </c>
      <c r="AC4768" s="9" t="s">
        <v>5006</v>
      </c>
      <c r="AD4768" s="29"/>
      <c r="AE4768" s="20" t="str">
        <f>VLOOKUP(E4768,'FILIAIS PETZ'!A:Q,17,0)</f>
        <v>SP3</v>
      </c>
      <c r="AF4768" s="20" t="str">
        <f>VLOOKUP(E4768,'FILIAIS PETZ'!A:Q,3,0)</f>
        <v>FELICIO</v>
      </c>
      <c r="AG4768" s="20" t="str">
        <f>VLOOKUP(E4768,'FILIAIS PETZ'!A:Q,2,0)</f>
        <v>R3</v>
      </c>
      <c r="AH4768" s="75">
        <v>1200</v>
      </c>
      <c r="AI4768" s="16" t="s">
        <v>9024</v>
      </c>
      <c r="AJ4768" s="43">
        <f>VLOOKUP(E4768,'FILIAIS PETZ'!$A$2:$K$2000,11,0)</f>
        <v>18328118004600</v>
      </c>
      <c r="AK4768" s="44">
        <f t="shared" ref="AK4768:AK4799" si="317">AJ4768</f>
        <v>18328118004600</v>
      </c>
    </row>
    <row r="4769" spans="1:37" s="14" customFormat="1" ht="15" customHeight="1" thickBot="1" x14ac:dyDescent="0.25">
      <c r="A4769" s="9">
        <f t="shared" si="316"/>
        <v>958929</v>
      </c>
      <c r="B4769" s="18">
        <f>VLOOKUP(C4769,FORNECEDORES!D:E,2,0)</f>
        <v>26105</v>
      </c>
      <c r="C4769" s="19" t="str">
        <f>VLOOKUP(D4769,FORNECEDORES!A:D,4,0)</f>
        <v>24.433.731/0001-99</v>
      </c>
      <c r="D4769" s="13" t="s">
        <v>31</v>
      </c>
      <c r="E4769" s="20" t="str">
        <f t="shared" si="315"/>
        <v>04 0208</v>
      </c>
      <c r="F4769" s="28" t="s">
        <v>8975</v>
      </c>
      <c r="G4769" s="21" t="str">
        <f>VLOOKUP(E4769,'FILIAIS PETZ'!A:E,5,0)</f>
        <v>PETZ AVENIDA ANGELICA</v>
      </c>
      <c r="H4769" s="20" t="str">
        <f>VLOOKUP(E4769,'FILIAIS PETZ'!A:D,4,0)</f>
        <v>ANGL-SP</v>
      </c>
      <c r="I4769" s="46">
        <v>45506</v>
      </c>
      <c r="J4769" s="9">
        <v>958929</v>
      </c>
      <c r="K4769" s="84" t="s">
        <v>5858</v>
      </c>
      <c r="L4769" s="83" t="s">
        <v>11851</v>
      </c>
      <c r="M4769" s="46">
        <v>45510</v>
      </c>
      <c r="N4769" s="46">
        <v>45539</v>
      </c>
      <c r="O4769" s="46">
        <v>45519</v>
      </c>
      <c r="P4769" s="91" t="s">
        <v>4990</v>
      </c>
      <c r="Q4769" s="84" t="s">
        <v>5029</v>
      </c>
      <c r="R4769" s="91" t="s">
        <v>4991</v>
      </c>
      <c r="S4769" s="9" t="s">
        <v>5052</v>
      </c>
      <c r="T4769" s="9" t="s">
        <v>32</v>
      </c>
      <c r="U4769" s="9" t="s">
        <v>5048</v>
      </c>
      <c r="V4769" s="9" t="s">
        <v>5048</v>
      </c>
      <c r="W4769" s="9" t="s">
        <v>5019</v>
      </c>
      <c r="X4769" s="9" t="s">
        <v>4992</v>
      </c>
      <c r="Y4769" s="10" t="s">
        <v>4980</v>
      </c>
      <c r="Z4769" s="9" t="s">
        <v>4980</v>
      </c>
      <c r="AA4769" s="9" t="s">
        <v>4992</v>
      </c>
      <c r="AB4769" s="9" t="s">
        <v>5066</v>
      </c>
      <c r="AC4769" s="9" t="s">
        <v>5006</v>
      </c>
      <c r="AD4769" s="29"/>
      <c r="AE4769" s="20" t="str">
        <f>VLOOKUP(E4769,'FILIAIS PETZ'!A:Q,17,0)</f>
        <v>SP2</v>
      </c>
      <c r="AF4769" s="20" t="str">
        <f>VLOOKUP(E4769,'FILIAIS PETZ'!A:Q,3,0)</f>
        <v>FELICIO</v>
      </c>
      <c r="AG4769" s="20" t="str">
        <f>VLOOKUP(E4769,'FILIAIS PETZ'!A:Q,2,0)</f>
        <v>R3</v>
      </c>
      <c r="AH4769" s="75">
        <v>1000</v>
      </c>
      <c r="AI4769" s="16" t="s">
        <v>9024</v>
      </c>
      <c r="AJ4769" s="43">
        <f>VLOOKUP(E4769,'FILIAIS PETZ'!$A$2:$K$2000,11,0)</f>
        <v>18328118019551</v>
      </c>
      <c r="AK4769" s="44">
        <f t="shared" si="317"/>
        <v>18328118019551</v>
      </c>
    </row>
    <row r="4770" spans="1:37" s="14" customFormat="1" ht="15" customHeight="1" thickBot="1" x14ac:dyDescent="0.25">
      <c r="A4770" s="9">
        <f t="shared" si="316"/>
        <v>958932</v>
      </c>
      <c r="B4770" s="18">
        <f>VLOOKUP(C4770,FORNECEDORES!D:E,2,0)</f>
        <v>26105</v>
      </c>
      <c r="C4770" s="19" t="str">
        <f>VLOOKUP(D4770,FORNECEDORES!A:D,4,0)</f>
        <v>24.433.731/0001-99</v>
      </c>
      <c r="D4770" s="13" t="s">
        <v>31</v>
      </c>
      <c r="E4770" s="20" t="str">
        <f t="shared" si="315"/>
        <v>04 0011</v>
      </c>
      <c r="F4770" s="28" t="s">
        <v>8976</v>
      </c>
      <c r="G4770" s="21" t="str">
        <f>VLOOKUP(E4770,'FILIAIS PETZ'!A:E,5,0)</f>
        <v>PETZ AUGUSTA</v>
      </c>
      <c r="H4770" s="20" t="str">
        <f>VLOOKUP(E4770,'FILIAIS PETZ'!A:D,4,0)</f>
        <v>AUGT-SP</v>
      </c>
      <c r="I4770" s="46">
        <v>45506</v>
      </c>
      <c r="J4770" s="9">
        <v>958932</v>
      </c>
      <c r="K4770" s="84" t="s">
        <v>5858</v>
      </c>
      <c r="L4770" s="83" t="s">
        <v>11852</v>
      </c>
      <c r="M4770" s="46">
        <v>45510</v>
      </c>
      <c r="N4770" s="46">
        <v>45539</v>
      </c>
      <c r="O4770" s="46">
        <v>45519</v>
      </c>
      <c r="P4770" s="91" t="s">
        <v>4990</v>
      </c>
      <c r="Q4770" s="84" t="s">
        <v>5029</v>
      </c>
      <c r="R4770" s="91" t="s">
        <v>4991</v>
      </c>
      <c r="S4770" s="9" t="s">
        <v>5052</v>
      </c>
      <c r="T4770" s="9" t="s">
        <v>32</v>
      </c>
      <c r="U4770" s="9" t="s">
        <v>5048</v>
      </c>
      <c r="V4770" s="9" t="s">
        <v>5048</v>
      </c>
      <c r="W4770" s="9" t="s">
        <v>5019</v>
      </c>
      <c r="X4770" s="9" t="s">
        <v>4992</v>
      </c>
      <c r="Y4770" s="10" t="s">
        <v>4980</v>
      </c>
      <c r="Z4770" s="9" t="s">
        <v>4980</v>
      </c>
      <c r="AA4770" s="9" t="s">
        <v>4992</v>
      </c>
      <c r="AB4770" s="9" t="s">
        <v>5066</v>
      </c>
      <c r="AC4770" s="9" t="s">
        <v>5006</v>
      </c>
      <c r="AD4770" s="29"/>
      <c r="AE4770" s="20" t="str">
        <f>VLOOKUP(E4770,'FILIAIS PETZ'!A:Q,17,0)</f>
        <v>SP2</v>
      </c>
      <c r="AF4770" s="20" t="str">
        <f>VLOOKUP(E4770,'FILIAIS PETZ'!A:Q,3,0)</f>
        <v>FELICIO</v>
      </c>
      <c r="AG4770" s="20" t="str">
        <f>VLOOKUP(E4770,'FILIAIS PETZ'!A:Q,2,0)</f>
        <v>R3</v>
      </c>
      <c r="AH4770" s="75">
        <v>1000</v>
      </c>
      <c r="AI4770" s="16" t="s">
        <v>9024</v>
      </c>
      <c r="AJ4770" s="43">
        <f>VLOOKUP(E4770,'FILIAIS PETZ'!$A$2:$K$2000,11,0)</f>
        <v>18328118001776</v>
      </c>
      <c r="AK4770" s="44">
        <f t="shared" si="317"/>
        <v>18328118001776</v>
      </c>
    </row>
    <row r="4771" spans="1:37" s="14" customFormat="1" ht="15" customHeight="1" thickBot="1" x14ac:dyDescent="0.25">
      <c r="A4771" s="9">
        <f t="shared" si="316"/>
        <v>958933</v>
      </c>
      <c r="B4771" s="18">
        <f>VLOOKUP(C4771,FORNECEDORES!D:E,2,0)</f>
        <v>26105</v>
      </c>
      <c r="C4771" s="19" t="str">
        <f>VLOOKUP(D4771,FORNECEDORES!A:D,4,0)</f>
        <v>24.433.731/0001-99</v>
      </c>
      <c r="D4771" s="13" t="s">
        <v>31</v>
      </c>
      <c r="E4771" s="20" t="str">
        <f t="shared" si="315"/>
        <v>04 0011</v>
      </c>
      <c r="F4771" s="28" t="s">
        <v>8976</v>
      </c>
      <c r="G4771" s="21" t="str">
        <f>VLOOKUP(E4771,'FILIAIS PETZ'!A:E,5,0)</f>
        <v>PETZ AUGUSTA</v>
      </c>
      <c r="H4771" s="20" t="str">
        <f>VLOOKUP(E4771,'FILIAIS PETZ'!A:D,4,0)</f>
        <v>AUGT-SP</v>
      </c>
      <c r="I4771" s="46">
        <v>45506</v>
      </c>
      <c r="J4771" s="9">
        <v>958933</v>
      </c>
      <c r="K4771" s="84" t="s">
        <v>5858</v>
      </c>
      <c r="L4771" s="83" t="s">
        <v>11853</v>
      </c>
      <c r="M4771" s="46">
        <v>45510</v>
      </c>
      <c r="N4771" s="46">
        <v>45539</v>
      </c>
      <c r="O4771" s="46">
        <v>45519</v>
      </c>
      <c r="P4771" s="91" t="s">
        <v>4990</v>
      </c>
      <c r="Q4771" s="84" t="s">
        <v>5029</v>
      </c>
      <c r="R4771" s="91" t="s">
        <v>4991</v>
      </c>
      <c r="S4771" s="9" t="s">
        <v>5052</v>
      </c>
      <c r="T4771" s="9" t="s">
        <v>32</v>
      </c>
      <c r="U4771" s="9" t="s">
        <v>5048</v>
      </c>
      <c r="V4771" s="9" t="s">
        <v>5048</v>
      </c>
      <c r="W4771" s="9" t="s">
        <v>5119</v>
      </c>
      <c r="X4771" s="9" t="s">
        <v>4992</v>
      </c>
      <c r="Y4771" s="10" t="s">
        <v>4980</v>
      </c>
      <c r="Z4771" s="9" t="s">
        <v>4980</v>
      </c>
      <c r="AA4771" s="9" t="s">
        <v>4992</v>
      </c>
      <c r="AB4771" s="9" t="s">
        <v>5066</v>
      </c>
      <c r="AC4771" s="9" t="s">
        <v>5006</v>
      </c>
      <c r="AD4771" s="29"/>
      <c r="AE4771" s="20" t="str">
        <f>VLOOKUP(E4771,'FILIAIS PETZ'!A:Q,17,0)</f>
        <v>SP2</v>
      </c>
      <c r="AF4771" s="20" t="str">
        <f>VLOOKUP(E4771,'FILIAIS PETZ'!A:Q,3,0)</f>
        <v>FELICIO</v>
      </c>
      <c r="AG4771" s="20" t="str">
        <f>VLOOKUP(E4771,'FILIAIS PETZ'!A:Q,2,0)</f>
        <v>R3</v>
      </c>
      <c r="AH4771" s="75">
        <v>1000</v>
      </c>
      <c r="AI4771" s="16" t="s">
        <v>9025</v>
      </c>
      <c r="AJ4771" s="43">
        <f>VLOOKUP(E4771,'FILIAIS PETZ'!$A$2:$K$2000,11,0)</f>
        <v>18328118001776</v>
      </c>
      <c r="AK4771" s="44">
        <f t="shared" si="317"/>
        <v>18328118001776</v>
      </c>
    </row>
    <row r="4772" spans="1:37" s="14" customFormat="1" ht="15" customHeight="1" thickBot="1" x14ac:dyDescent="0.25">
      <c r="A4772" s="9">
        <f t="shared" si="316"/>
        <v>958934</v>
      </c>
      <c r="B4772" s="18">
        <f>VLOOKUP(C4772,FORNECEDORES!D:E,2,0)</f>
        <v>26105</v>
      </c>
      <c r="C4772" s="19" t="str">
        <f>VLOOKUP(D4772,FORNECEDORES!A:D,4,0)</f>
        <v>24.433.731/0001-99</v>
      </c>
      <c r="D4772" s="13" t="s">
        <v>31</v>
      </c>
      <c r="E4772" s="20" t="str">
        <f t="shared" si="315"/>
        <v>04 0019</v>
      </c>
      <c r="F4772" s="28" t="s">
        <v>8977</v>
      </c>
      <c r="G4772" s="21" t="str">
        <f>VLOOKUP(E4772,'FILIAIS PETZ'!A:E,5,0)</f>
        <v>PETZ BUTANTA</v>
      </c>
      <c r="H4772" s="20" t="str">
        <f>VLOOKUP(E4772,'FILIAIS PETZ'!A:D,4,0)</f>
        <v>BTTA-SP</v>
      </c>
      <c r="I4772" s="46">
        <v>45506</v>
      </c>
      <c r="J4772" s="9">
        <v>958934</v>
      </c>
      <c r="K4772" s="84" t="s">
        <v>5858</v>
      </c>
      <c r="L4772" s="83" t="s">
        <v>11854</v>
      </c>
      <c r="M4772" s="46">
        <v>45510</v>
      </c>
      <c r="N4772" s="46">
        <v>45539</v>
      </c>
      <c r="O4772" s="46">
        <v>45519</v>
      </c>
      <c r="P4772" s="91" t="s">
        <v>4990</v>
      </c>
      <c r="Q4772" s="84" t="s">
        <v>5029</v>
      </c>
      <c r="R4772" s="91" t="s">
        <v>4991</v>
      </c>
      <c r="S4772" s="9" t="s">
        <v>5052</v>
      </c>
      <c r="T4772" s="9" t="s">
        <v>32</v>
      </c>
      <c r="U4772" s="9" t="s">
        <v>5048</v>
      </c>
      <c r="V4772" s="9" t="s">
        <v>5048</v>
      </c>
      <c r="W4772" s="9" t="s">
        <v>5019</v>
      </c>
      <c r="X4772" s="9" t="s">
        <v>4992</v>
      </c>
      <c r="Y4772" s="10" t="s">
        <v>4980</v>
      </c>
      <c r="Z4772" s="9" t="s">
        <v>4980</v>
      </c>
      <c r="AA4772" s="9" t="s">
        <v>4992</v>
      </c>
      <c r="AB4772" s="9" t="s">
        <v>5066</v>
      </c>
      <c r="AC4772" s="9" t="s">
        <v>5006</v>
      </c>
      <c r="AD4772" s="29"/>
      <c r="AE4772" s="20" t="str">
        <f>VLOOKUP(E4772,'FILIAIS PETZ'!A:Q,17,0)</f>
        <v>SP2</v>
      </c>
      <c r="AF4772" s="20" t="str">
        <f>VLOOKUP(E4772,'FILIAIS PETZ'!A:Q,3,0)</f>
        <v>FELICIO</v>
      </c>
      <c r="AG4772" s="20" t="str">
        <f>VLOOKUP(E4772,'FILIAIS PETZ'!A:Q,2,0)</f>
        <v>R3</v>
      </c>
      <c r="AH4772" s="75">
        <v>1000</v>
      </c>
      <c r="AI4772" s="16" t="s">
        <v>9024</v>
      </c>
      <c r="AJ4772" s="43">
        <f>VLOOKUP(E4772,'FILIAIS PETZ'!$A$2:$K$2000,11,0)</f>
        <v>18328118000885</v>
      </c>
      <c r="AK4772" s="44">
        <f t="shared" si="317"/>
        <v>18328118000885</v>
      </c>
    </row>
    <row r="4773" spans="1:37" s="14" customFormat="1" ht="15" customHeight="1" thickBot="1" x14ac:dyDescent="0.25">
      <c r="A4773" s="9">
        <f t="shared" si="316"/>
        <v>958936</v>
      </c>
      <c r="B4773" s="18">
        <f>VLOOKUP(C4773,FORNECEDORES!D:E,2,0)</f>
        <v>26105</v>
      </c>
      <c r="C4773" s="19" t="str">
        <f>VLOOKUP(D4773,FORNECEDORES!A:D,4,0)</f>
        <v>24.433.731/0001-99</v>
      </c>
      <c r="D4773" s="13" t="s">
        <v>31</v>
      </c>
      <c r="E4773" s="20" t="str">
        <f t="shared" si="315"/>
        <v>04 0046</v>
      </c>
      <c r="F4773" s="28" t="s">
        <v>8978</v>
      </c>
      <c r="G4773" s="21" t="str">
        <f>VLOOKUP(E4773,'FILIAIS PETZ'!A:E,5,0)</f>
        <v>PETZ CIDADE JARDIM</v>
      </c>
      <c r="H4773" s="20" t="str">
        <f>VLOOKUP(E4773,'FILIAIS PETZ'!A:D,4,0)</f>
        <v>CDJD-SP</v>
      </c>
      <c r="I4773" s="46">
        <v>45506</v>
      </c>
      <c r="J4773" s="9">
        <v>958936</v>
      </c>
      <c r="K4773" s="84" t="s">
        <v>5858</v>
      </c>
      <c r="L4773" s="83" t="s">
        <v>11855</v>
      </c>
      <c r="M4773" s="46">
        <v>45510</v>
      </c>
      <c r="N4773" s="46">
        <v>45539</v>
      </c>
      <c r="O4773" s="46">
        <v>45519</v>
      </c>
      <c r="P4773" s="91" t="s">
        <v>4990</v>
      </c>
      <c r="Q4773" s="84" t="s">
        <v>5029</v>
      </c>
      <c r="R4773" s="91" t="s">
        <v>4991</v>
      </c>
      <c r="S4773" s="9" t="s">
        <v>5052</v>
      </c>
      <c r="T4773" s="9" t="s">
        <v>32</v>
      </c>
      <c r="U4773" s="9" t="s">
        <v>5048</v>
      </c>
      <c r="V4773" s="9" t="s">
        <v>5048</v>
      </c>
      <c r="W4773" s="9" t="s">
        <v>5019</v>
      </c>
      <c r="X4773" s="9" t="s">
        <v>4992</v>
      </c>
      <c r="Y4773" s="10" t="s">
        <v>4980</v>
      </c>
      <c r="Z4773" s="9" t="s">
        <v>4980</v>
      </c>
      <c r="AA4773" s="9" t="s">
        <v>4992</v>
      </c>
      <c r="AB4773" s="9" t="s">
        <v>5066</v>
      </c>
      <c r="AC4773" s="9" t="s">
        <v>5006</v>
      </c>
      <c r="AD4773" s="29"/>
      <c r="AE4773" s="20" t="str">
        <f>VLOOKUP(E4773,'FILIAIS PETZ'!A:Q,17,0)</f>
        <v>SP2</v>
      </c>
      <c r="AF4773" s="20" t="str">
        <f>VLOOKUP(E4773,'FILIAIS PETZ'!A:Q,3,0)</f>
        <v>FELICIO</v>
      </c>
      <c r="AG4773" s="20" t="str">
        <f>VLOOKUP(E4773,'FILIAIS PETZ'!A:Q,2,0)</f>
        <v>R3</v>
      </c>
      <c r="AH4773" s="75">
        <v>1000</v>
      </c>
      <c r="AI4773" s="16" t="s">
        <v>9024</v>
      </c>
      <c r="AJ4773" s="43">
        <f>VLOOKUP(E4773,'FILIAIS PETZ'!$A$2:$K$2000,11,0)</f>
        <v>18328118004520</v>
      </c>
      <c r="AK4773" s="44">
        <f t="shared" si="317"/>
        <v>18328118004520</v>
      </c>
    </row>
    <row r="4774" spans="1:37" s="14" customFormat="1" ht="15" customHeight="1" thickBot="1" x14ac:dyDescent="0.25">
      <c r="A4774" s="9">
        <f t="shared" si="316"/>
        <v>958937</v>
      </c>
      <c r="B4774" s="18">
        <f>VLOOKUP(C4774,FORNECEDORES!D:E,2,0)</f>
        <v>26105</v>
      </c>
      <c r="C4774" s="19" t="str">
        <f>VLOOKUP(D4774,FORNECEDORES!A:D,4,0)</f>
        <v>24.433.731/0001-99</v>
      </c>
      <c r="D4774" s="13" t="s">
        <v>31</v>
      </c>
      <c r="E4774" s="20" t="str">
        <f t="shared" si="315"/>
        <v>04 0067</v>
      </c>
      <c r="F4774" s="28" t="s">
        <v>8611</v>
      </c>
      <c r="G4774" s="21" t="str">
        <f>VLOOKUP(E4774,'FILIAIS PETZ'!A:E,5,0)</f>
        <v>PETZ EXTRA RICARDO JAFET</v>
      </c>
      <c r="H4774" s="20" t="str">
        <f>VLOOKUP(E4774,'FILIAIS PETZ'!A:D,4,0)</f>
        <v>RJAF-SP</v>
      </c>
      <c r="I4774" s="46">
        <v>45506</v>
      </c>
      <c r="J4774" s="9">
        <v>958937</v>
      </c>
      <c r="K4774" s="84" t="s">
        <v>5858</v>
      </c>
      <c r="L4774" s="83" t="s">
        <v>11856</v>
      </c>
      <c r="M4774" s="46">
        <v>45510</v>
      </c>
      <c r="N4774" s="46">
        <v>45539</v>
      </c>
      <c r="O4774" s="46">
        <v>45519</v>
      </c>
      <c r="P4774" s="91" t="s">
        <v>4990</v>
      </c>
      <c r="Q4774" s="84" t="s">
        <v>5029</v>
      </c>
      <c r="R4774" s="91" t="s">
        <v>4991</v>
      </c>
      <c r="S4774" s="9" t="s">
        <v>5052</v>
      </c>
      <c r="T4774" s="9" t="s">
        <v>32</v>
      </c>
      <c r="U4774" s="9" t="s">
        <v>5048</v>
      </c>
      <c r="V4774" s="9" t="s">
        <v>5048</v>
      </c>
      <c r="W4774" s="9" t="s">
        <v>5019</v>
      </c>
      <c r="X4774" s="9" t="s">
        <v>4992</v>
      </c>
      <c r="Y4774" s="10" t="s">
        <v>4980</v>
      </c>
      <c r="Z4774" s="9" t="s">
        <v>4980</v>
      </c>
      <c r="AA4774" s="9" t="s">
        <v>4992</v>
      </c>
      <c r="AB4774" s="9" t="s">
        <v>5066</v>
      </c>
      <c r="AC4774" s="9" t="s">
        <v>5006</v>
      </c>
      <c r="AD4774" s="29"/>
      <c r="AE4774" s="20" t="str">
        <f>VLOOKUP(E4774,'FILIAIS PETZ'!A:Q,17,0)</f>
        <v>SP2</v>
      </c>
      <c r="AF4774" s="20" t="str">
        <f>VLOOKUP(E4774,'FILIAIS PETZ'!A:Q,3,0)</f>
        <v>FELICIO</v>
      </c>
      <c r="AG4774" s="20" t="str">
        <f>VLOOKUP(E4774,'FILIAIS PETZ'!A:Q,2,0)</f>
        <v>R3</v>
      </c>
      <c r="AH4774" s="75">
        <v>1000</v>
      </c>
      <c r="AI4774" s="16" t="s">
        <v>9024</v>
      </c>
      <c r="AJ4774" s="43">
        <f>VLOOKUP(E4774,'FILIAIS PETZ'!$A$2:$K$2000,11,0)</f>
        <v>18328118006573</v>
      </c>
      <c r="AK4774" s="44">
        <f t="shared" si="317"/>
        <v>18328118006573</v>
      </c>
    </row>
    <row r="4775" spans="1:37" s="14" customFormat="1" ht="15" customHeight="1" thickBot="1" x14ac:dyDescent="0.25">
      <c r="A4775" s="9">
        <f t="shared" si="316"/>
        <v>958940</v>
      </c>
      <c r="B4775" s="18">
        <f>VLOOKUP(C4775,FORNECEDORES!D:E,2,0)</f>
        <v>26105</v>
      </c>
      <c r="C4775" s="19" t="str">
        <f>VLOOKUP(D4775,FORNECEDORES!A:D,4,0)</f>
        <v>24.433.731/0001-99</v>
      </c>
      <c r="D4775" s="13" t="s">
        <v>31</v>
      </c>
      <c r="E4775" s="20" t="str">
        <f t="shared" si="315"/>
        <v>04 0067</v>
      </c>
      <c r="F4775" s="28" t="s">
        <v>8611</v>
      </c>
      <c r="G4775" s="21" t="str">
        <f>VLOOKUP(E4775,'FILIAIS PETZ'!A:E,5,0)</f>
        <v>PETZ EXTRA RICARDO JAFET</v>
      </c>
      <c r="H4775" s="20" t="str">
        <f>VLOOKUP(E4775,'FILIAIS PETZ'!A:D,4,0)</f>
        <v>RJAF-SP</v>
      </c>
      <c r="I4775" s="46">
        <v>45506</v>
      </c>
      <c r="J4775" s="9">
        <v>958940</v>
      </c>
      <c r="K4775" s="84" t="s">
        <v>5858</v>
      </c>
      <c r="L4775" s="83" t="s">
        <v>11857</v>
      </c>
      <c r="M4775" s="46">
        <v>45510</v>
      </c>
      <c r="N4775" s="46">
        <v>45539</v>
      </c>
      <c r="O4775" s="46">
        <v>45519</v>
      </c>
      <c r="P4775" s="91" t="s">
        <v>4990</v>
      </c>
      <c r="Q4775" s="84" t="s">
        <v>5029</v>
      </c>
      <c r="R4775" s="91" t="s">
        <v>4991</v>
      </c>
      <c r="S4775" s="9" t="s">
        <v>5052</v>
      </c>
      <c r="T4775" s="9" t="s">
        <v>32</v>
      </c>
      <c r="U4775" s="9" t="s">
        <v>5048</v>
      </c>
      <c r="V4775" s="9" t="s">
        <v>5048</v>
      </c>
      <c r="W4775" s="9" t="s">
        <v>5119</v>
      </c>
      <c r="X4775" s="9" t="s">
        <v>4992</v>
      </c>
      <c r="Y4775" s="10" t="s">
        <v>4980</v>
      </c>
      <c r="Z4775" s="9" t="s">
        <v>4980</v>
      </c>
      <c r="AA4775" s="9" t="s">
        <v>4992</v>
      </c>
      <c r="AB4775" s="9" t="s">
        <v>5066</v>
      </c>
      <c r="AC4775" s="9" t="s">
        <v>5006</v>
      </c>
      <c r="AD4775" s="29"/>
      <c r="AE4775" s="20" t="str">
        <f>VLOOKUP(E4775,'FILIAIS PETZ'!A:Q,17,0)</f>
        <v>SP2</v>
      </c>
      <c r="AF4775" s="20" t="str">
        <f>VLOOKUP(E4775,'FILIAIS PETZ'!A:Q,3,0)</f>
        <v>FELICIO</v>
      </c>
      <c r="AG4775" s="20" t="str">
        <f>VLOOKUP(E4775,'FILIAIS PETZ'!A:Q,2,0)</f>
        <v>R3</v>
      </c>
      <c r="AH4775" s="75">
        <v>1000</v>
      </c>
      <c r="AI4775" s="16" t="s">
        <v>9025</v>
      </c>
      <c r="AJ4775" s="43">
        <f>VLOOKUP(E4775,'FILIAIS PETZ'!$A$2:$K$2000,11,0)</f>
        <v>18328118006573</v>
      </c>
      <c r="AK4775" s="44">
        <f t="shared" si="317"/>
        <v>18328118006573</v>
      </c>
    </row>
    <row r="4776" spans="1:37" s="14" customFormat="1" ht="15" customHeight="1" thickBot="1" x14ac:dyDescent="0.25">
      <c r="A4776" s="9">
        <f t="shared" si="316"/>
        <v>958941</v>
      </c>
      <c r="B4776" s="18">
        <f>VLOOKUP(C4776,FORNECEDORES!D:E,2,0)</f>
        <v>26105</v>
      </c>
      <c r="C4776" s="19" t="str">
        <f>VLOOKUP(D4776,FORNECEDORES!A:D,4,0)</f>
        <v>24.433.731/0001-99</v>
      </c>
      <c r="D4776" s="13" t="s">
        <v>31</v>
      </c>
      <c r="E4776" s="20" t="str">
        <f t="shared" si="315"/>
        <v>04 0151</v>
      </c>
      <c r="F4776" s="28" t="s">
        <v>8979</v>
      </c>
      <c r="G4776" s="21" t="str">
        <f>VLOOKUP(E4776,'FILIAIS PETZ'!A:E,5,0)</f>
        <v>PETZ VILA MARIANA</v>
      </c>
      <c r="H4776" s="20" t="str">
        <f>VLOOKUP(E4776,'FILIAIS PETZ'!A:D,4,0)</f>
        <v>VLMA-SP</v>
      </c>
      <c r="I4776" s="46">
        <v>45506</v>
      </c>
      <c r="J4776" s="9">
        <v>958941</v>
      </c>
      <c r="K4776" s="84" t="s">
        <v>5858</v>
      </c>
      <c r="L4776" s="83" t="s">
        <v>11858</v>
      </c>
      <c r="M4776" s="46">
        <v>45510</v>
      </c>
      <c r="N4776" s="46">
        <v>45539</v>
      </c>
      <c r="O4776" s="46">
        <v>45519</v>
      </c>
      <c r="P4776" s="91" t="s">
        <v>4990</v>
      </c>
      <c r="Q4776" s="84" t="s">
        <v>5029</v>
      </c>
      <c r="R4776" s="91" t="s">
        <v>4991</v>
      </c>
      <c r="S4776" s="9" t="s">
        <v>5052</v>
      </c>
      <c r="T4776" s="9" t="s">
        <v>32</v>
      </c>
      <c r="U4776" s="9" t="s">
        <v>5048</v>
      </c>
      <c r="V4776" s="9" t="s">
        <v>5048</v>
      </c>
      <c r="W4776" s="9" t="s">
        <v>5019</v>
      </c>
      <c r="X4776" s="9" t="s">
        <v>4992</v>
      </c>
      <c r="Y4776" s="10" t="s">
        <v>4980</v>
      </c>
      <c r="Z4776" s="9" t="s">
        <v>4980</v>
      </c>
      <c r="AA4776" s="9" t="s">
        <v>4992</v>
      </c>
      <c r="AB4776" s="9" t="s">
        <v>5066</v>
      </c>
      <c r="AC4776" s="9" t="s">
        <v>5006</v>
      </c>
      <c r="AD4776" s="29"/>
      <c r="AE4776" s="20" t="str">
        <f>VLOOKUP(E4776,'FILIAIS PETZ'!A:Q,17,0)</f>
        <v>SP2</v>
      </c>
      <c r="AF4776" s="20" t="str">
        <f>VLOOKUP(E4776,'FILIAIS PETZ'!A:Q,3,0)</f>
        <v>FELICIO</v>
      </c>
      <c r="AG4776" s="20" t="str">
        <f>VLOOKUP(E4776,'FILIAIS PETZ'!A:Q,2,0)</f>
        <v>R3</v>
      </c>
      <c r="AH4776" s="75">
        <v>1000</v>
      </c>
      <c r="AI4776" s="16" t="s">
        <v>9024</v>
      </c>
      <c r="AJ4776" s="43">
        <f>VLOOKUP(E4776,'FILIAIS PETZ'!$A$2:$K$2000,11,0)</f>
        <v>18328118014835</v>
      </c>
      <c r="AK4776" s="44">
        <f t="shared" si="317"/>
        <v>18328118014835</v>
      </c>
    </row>
    <row r="4777" spans="1:37" s="14" customFormat="1" ht="15" customHeight="1" thickBot="1" x14ac:dyDescent="0.25">
      <c r="A4777" s="9">
        <f t="shared" si="316"/>
        <v>958961</v>
      </c>
      <c r="B4777" s="18">
        <f>VLOOKUP(C4777,FORNECEDORES!D:E,2,0)</f>
        <v>383318</v>
      </c>
      <c r="C4777" s="19" t="str">
        <f>VLOOKUP(D4777,FORNECEDORES!A:D,4,0)</f>
        <v>39.498.106/0001-00</v>
      </c>
      <c r="D4777" s="13" t="s">
        <v>4084</v>
      </c>
      <c r="E4777" s="20" t="str">
        <f t="shared" si="315"/>
        <v>04 0221</v>
      </c>
      <c r="F4777" s="28" t="s">
        <v>8980</v>
      </c>
      <c r="G4777" s="21" t="str">
        <f>VLOOKUP(E4777,'FILIAIS PETZ'!A:E,5,0)</f>
        <v>PETZ GASTAO VIDIGAL</v>
      </c>
      <c r="H4777" s="20" t="str">
        <f>VLOOKUP(E4777,'FILIAIS PETZ'!A:D,4,0)</f>
        <v>GVDL-SP</v>
      </c>
      <c r="I4777" s="46">
        <v>45506</v>
      </c>
      <c r="J4777" s="9">
        <v>958961</v>
      </c>
      <c r="K4777" s="84" t="s">
        <v>5858</v>
      </c>
      <c r="L4777" s="83" t="s">
        <v>12849</v>
      </c>
      <c r="M4777" s="46">
        <v>45539</v>
      </c>
      <c r="N4777" s="46">
        <v>45574</v>
      </c>
      <c r="O4777" s="46">
        <v>45553</v>
      </c>
      <c r="P4777" s="91" t="s">
        <v>4990</v>
      </c>
      <c r="Q4777" s="84" t="s">
        <v>5029</v>
      </c>
      <c r="R4777" s="91" t="s">
        <v>4991</v>
      </c>
      <c r="S4777" s="9" t="s">
        <v>5052</v>
      </c>
      <c r="T4777" s="9" t="s">
        <v>32</v>
      </c>
      <c r="U4777" s="9" t="s">
        <v>5048</v>
      </c>
      <c r="V4777" s="9" t="s">
        <v>5048</v>
      </c>
      <c r="W4777" s="9" t="s">
        <v>5019</v>
      </c>
      <c r="X4777" s="9" t="s">
        <v>4992</v>
      </c>
      <c r="Y4777" s="9" t="s">
        <v>4980</v>
      </c>
      <c r="Z4777" s="9" t="s">
        <v>4980</v>
      </c>
      <c r="AA4777" s="9" t="s">
        <v>4992</v>
      </c>
      <c r="AB4777" s="9" t="s">
        <v>5066</v>
      </c>
      <c r="AC4777" s="9" t="s">
        <v>5006</v>
      </c>
      <c r="AD4777" s="29"/>
      <c r="AE4777" s="20" t="str">
        <f>VLOOKUP(E4777,'FILIAIS PETZ'!A:Q,17,0)</f>
        <v>SP7</v>
      </c>
      <c r="AF4777" s="20" t="str">
        <f>VLOOKUP(E4777,'FILIAIS PETZ'!A:Q,3,0)</f>
        <v>FELICIO</v>
      </c>
      <c r="AG4777" s="20" t="str">
        <f>VLOOKUP(E4777,'FILIAIS PETZ'!A:Q,2,0)</f>
        <v>R3</v>
      </c>
      <c r="AH4777" s="75">
        <v>780</v>
      </c>
      <c r="AI4777" s="16" t="s">
        <v>9024</v>
      </c>
      <c r="AJ4777" s="43">
        <f>VLOOKUP(E4777,'FILIAIS PETZ'!$A$2:$K$2000,11,0)</f>
        <v>18328118021025</v>
      </c>
      <c r="AK4777" s="44">
        <f t="shared" si="317"/>
        <v>18328118021025</v>
      </c>
    </row>
    <row r="4778" spans="1:37" s="14" customFormat="1" ht="15" customHeight="1" thickBot="1" x14ac:dyDescent="0.25">
      <c r="A4778" s="9">
        <f t="shared" si="316"/>
        <v>958963</v>
      </c>
      <c r="B4778" s="18">
        <f>VLOOKUP(C4778,FORNECEDORES!D:E,2,0)</f>
        <v>383318</v>
      </c>
      <c r="C4778" s="19" t="str">
        <f>VLOOKUP(D4778,FORNECEDORES!A:D,4,0)</f>
        <v>39.498.106/0001-00</v>
      </c>
      <c r="D4778" s="13" t="s">
        <v>4084</v>
      </c>
      <c r="E4778" s="20" t="str">
        <f t="shared" si="315"/>
        <v>04 0059</v>
      </c>
      <c r="F4778" s="28" t="s">
        <v>8714</v>
      </c>
      <c r="G4778" s="21" t="str">
        <f>VLOOKUP(E4778,'FILIAIS PETZ'!A:E,5,0)</f>
        <v>PETZ POMPÉIA</v>
      </c>
      <c r="H4778" s="20" t="str">
        <f>VLOOKUP(E4778,'FILIAIS PETZ'!A:D,4,0)</f>
        <v>POMP-SP</v>
      </c>
      <c r="I4778" s="46">
        <v>45506</v>
      </c>
      <c r="J4778" s="9">
        <v>958963</v>
      </c>
      <c r="K4778" s="84" t="s">
        <v>5858</v>
      </c>
      <c r="L4778" s="83" t="s">
        <v>12843</v>
      </c>
      <c r="M4778" s="46">
        <v>45539</v>
      </c>
      <c r="N4778" s="46">
        <v>45574</v>
      </c>
      <c r="O4778" s="46">
        <v>45553</v>
      </c>
      <c r="P4778" s="91" t="s">
        <v>4990</v>
      </c>
      <c r="Q4778" s="84" t="s">
        <v>5029</v>
      </c>
      <c r="R4778" s="91" t="s">
        <v>4991</v>
      </c>
      <c r="S4778" s="9" t="s">
        <v>5052</v>
      </c>
      <c r="T4778" s="9" t="s">
        <v>32</v>
      </c>
      <c r="U4778" s="9" t="s">
        <v>5048</v>
      </c>
      <c r="V4778" s="9" t="s">
        <v>5048</v>
      </c>
      <c r="W4778" s="9" t="s">
        <v>5019</v>
      </c>
      <c r="X4778" s="9" t="s">
        <v>4992</v>
      </c>
      <c r="Y4778" s="9" t="s">
        <v>4980</v>
      </c>
      <c r="Z4778" s="9" t="s">
        <v>4980</v>
      </c>
      <c r="AA4778" s="9" t="s">
        <v>4992</v>
      </c>
      <c r="AB4778" s="9" t="s">
        <v>5066</v>
      </c>
      <c r="AC4778" s="9" t="s">
        <v>5006</v>
      </c>
      <c r="AD4778" s="29"/>
      <c r="AE4778" s="20" t="str">
        <f>VLOOKUP(E4778,'FILIAIS PETZ'!A:Q,17,0)</f>
        <v>SP2</v>
      </c>
      <c r="AF4778" s="20" t="str">
        <f>VLOOKUP(E4778,'FILIAIS PETZ'!A:Q,3,0)</f>
        <v>FELICIO</v>
      </c>
      <c r="AG4778" s="20" t="str">
        <f>VLOOKUP(E4778,'FILIAIS PETZ'!A:Q,2,0)</f>
        <v>R3</v>
      </c>
      <c r="AH4778" s="75">
        <v>970</v>
      </c>
      <c r="AI4778" s="16" t="s">
        <v>9024</v>
      </c>
      <c r="AJ4778" s="43">
        <f>VLOOKUP(E4778,'FILIAIS PETZ'!$A$2:$K$2000,11,0)</f>
        <v>18328118005763</v>
      </c>
      <c r="AK4778" s="44">
        <f t="shared" si="317"/>
        <v>18328118005763</v>
      </c>
    </row>
    <row r="4779" spans="1:37" s="14" customFormat="1" ht="15" customHeight="1" thickBot="1" x14ac:dyDescent="0.25">
      <c r="A4779" s="9">
        <f t="shared" si="316"/>
        <v>958965</v>
      </c>
      <c r="B4779" s="18">
        <f>VLOOKUP(C4779,FORNECEDORES!D:E,2,0)</f>
        <v>383318</v>
      </c>
      <c r="C4779" s="19" t="str">
        <f>VLOOKUP(D4779,FORNECEDORES!A:D,4,0)</f>
        <v>39.498.106/0001-00</v>
      </c>
      <c r="D4779" s="13" t="s">
        <v>4084</v>
      </c>
      <c r="E4779" s="20" t="str">
        <f t="shared" si="315"/>
        <v>04 0060</v>
      </c>
      <c r="F4779" s="28" t="s">
        <v>8625</v>
      </c>
      <c r="G4779" s="21" t="str">
        <f>VLOOKUP(E4779,'FILIAIS PETZ'!A:E,5,0)</f>
        <v>PETZ PACAEMBU</v>
      </c>
      <c r="H4779" s="20" t="str">
        <f>VLOOKUP(E4779,'FILIAIS PETZ'!A:D,4,0)</f>
        <v>PCBU-SP</v>
      </c>
      <c r="I4779" s="46">
        <v>45506</v>
      </c>
      <c r="J4779" s="9">
        <v>958965</v>
      </c>
      <c r="K4779" s="84" t="s">
        <v>5858</v>
      </c>
      <c r="L4779" s="83" t="s">
        <v>12845</v>
      </c>
      <c r="M4779" s="46">
        <v>45545</v>
      </c>
      <c r="N4779" s="46">
        <v>45574</v>
      </c>
      <c r="O4779" s="46">
        <v>45553</v>
      </c>
      <c r="P4779" s="91" t="s">
        <v>4990</v>
      </c>
      <c r="Q4779" s="84" t="s">
        <v>5029</v>
      </c>
      <c r="R4779" s="91" t="s">
        <v>4991</v>
      </c>
      <c r="S4779" s="9" t="s">
        <v>5052</v>
      </c>
      <c r="T4779" s="9" t="s">
        <v>32</v>
      </c>
      <c r="U4779" s="9" t="s">
        <v>5048</v>
      </c>
      <c r="V4779" s="9" t="s">
        <v>5048</v>
      </c>
      <c r="W4779" s="9" t="s">
        <v>5019</v>
      </c>
      <c r="X4779" s="9" t="s">
        <v>4992</v>
      </c>
      <c r="Y4779" s="9" t="s">
        <v>4980</v>
      </c>
      <c r="Z4779" s="9" t="s">
        <v>4980</v>
      </c>
      <c r="AA4779" s="9" t="s">
        <v>4992</v>
      </c>
      <c r="AB4779" s="9" t="s">
        <v>5066</v>
      </c>
      <c r="AC4779" s="9" t="s">
        <v>5006</v>
      </c>
      <c r="AD4779" s="29"/>
      <c r="AE4779" s="20" t="str">
        <f>VLOOKUP(E4779,'FILIAIS PETZ'!A:Q,17,0)</f>
        <v>SP2</v>
      </c>
      <c r="AF4779" s="20" t="str">
        <f>VLOOKUP(E4779,'FILIAIS PETZ'!A:Q,3,0)</f>
        <v>FELICIO</v>
      </c>
      <c r="AG4779" s="20" t="str">
        <f>VLOOKUP(E4779,'FILIAIS PETZ'!A:Q,2,0)</f>
        <v>R3</v>
      </c>
      <c r="AH4779" s="75">
        <v>780</v>
      </c>
      <c r="AI4779" s="16" t="s">
        <v>9024</v>
      </c>
      <c r="AJ4779" s="43">
        <f>VLOOKUP(E4779,'FILIAIS PETZ'!$A$2:$K$2000,11,0)</f>
        <v>18328118006220</v>
      </c>
      <c r="AK4779" s="44">
        <f t="shared" si="317"/>
        <v>18328118006220</v>
      </c>
    </row>
    <row r="4780" spans="1:37" s="14" customFormat="1" ht="15" customHeight="1" thickBot="1" x14ac:dyDescent="0.25">
      <c r="A4780" s="9">
        <f t="shared" si="316"/>
        <v>958966</v>
      </c>
      <c r="B4780" s="18">
        <f>VLOOKUP(C4780,FORNECEDORES!D:E,2,0)</f>
        <v>383318</v>
      </c>
      <c r="C4780" s="19" t="str">
        <f>VLOOKUP(D4780,FORNECEDORES!A:D,4,0)</f>
        <v>39.498.106/0001-00</v>
      </c>
      <c r="D4780" s="13" t="s">
        <v>4084</v>
      </c>
      <c r="E4780" s="20" t="str">
        <f t="shared" si="315"/>
        <v>04 0125</v>
      </c>
      <c r="F4780" s="28" t="s">
        <v>8981</v>
      </c>
      <c r="G4780" s="21" t="str">
        <f>VLOOKUP(E4780,'FILIAIS PETZ'!A:E,5,0)</f>
        <v>PETZ CERRO CORA</v>
      </c>
      <c r="H4780" s="20" t="str">
        <f>VLOOKUP(E4780,'FILIAIS PETZ'!A:D,4,0)</f>
        <v>CORA-SP</v>
      </c>
      <c r="I4780" s="46">
        <v>45506</v>
      </c>
      <c r="J4780" s="9">
        <v>958966</v>
      </c>
      <c r="K4780" s="84" t="s">
        <v>5858</v>
      </c>
      <c r="L4780" s="83" t="s">
        <v>12851</v>
      </c>
      <c r="M4780" s="46">
        <v>45539</v>
      </c>
      <c r="N4780" s="46">
        <v>45574</v>
      </c>
      <c r="O4780" s="46">
        <v>45553</v>
      </c>
      <c r="P4780" s="91" t="s">
        <v>4990</v>
      </c>
      <c r="Q4780" s="84" t="s">
        <v>5029</v>
      </c>
      <c r="R4780" s="91" t="s">
        <v>4991</v>
      </c>
      <c r="S4780" s="9" t="s">
        <v>5052</v>
      </c>
      <c r="T4780" s="9" t="s">
        <v>32</v>
      </c>
      <c r="U4780" s="9" t="s">
        <v>5048</v>
      </c>
      <c r="V4780" s="9" t="s">
        <v>5048</v>
      </c>
      <c r="W4780" s="9" t="s">
        <v>5019</v>
      </c>
      <c r="X4780" s="9" t="s">
        <v>4992</v>
      </c>
      <c r="Y4780" s="9" t="s">
        <v>4980</v>
      </c>
      <c r="Z4780" s="9" t="s">
        <v>4980</v>
      </c>
      <c r="AA4780" s="9" t="s">
        <v>4992</v>
      </c>
      <c r="AB4780" s="9" t="s">
        <v>5066</v>
      </c>
      <c r="AC4780" s="9" t="s">
        <v>5006</v>
      </c>
      <c r="AD4780" s="29"/>
      <c r="AE4780" s="20" t="str">
        <f>VLOOKUP(E4780,'FILIAIS PETZ'!A:Q,17,0)</f>
        <v>SP7</v>
      </c>
      <c r="AF4780" s="20" t="str">
        <f>VLOOKUP(E4780,'FILIAIS PETZ'!A:Q,3,0)</f>
        <v>FELICIO</v>
      </c>
      <c r="AG4780" s="20" t="str">
        <f>VLOOKUP(E4780,'FILIAIS PETZ'!A:Q,2,0)</f>
        <v>R3</v>
      </c>
      <c r="AH4780" s="75">
        <v>970</v>
      </c>
      <c r="AI4780" s="16" t="s">
        <v>9024</v>
      </c>
      <c r="AJ4780" s="43">
        <f>VLOOKUP(E4780,'FILIAIS PETZ'!$A$2:$K$2000,11,0)</f>
        <v>18328118013600</v>
      </c>
      <c r="AK4780" s="44">
        <f t="shared" si="317"/>
        <v>18328118013600</v>
      </c>
    </row>
    <row r="4781" spans="1:37" s="14" customFormat="1" ht="15" customHeight="1" thickBot="1" x14ac:dyDescent="0.25">
      <c r="A4781" s="9">
        <f t="shared" si="316"/>
        <v>958967</v>
      </c>
      <c r="B4781" s="18">
        <f>VLOOKUP(C4781,FORNECEDORES!D:E,2,0)</f>
        <v>383318</v>
      </c>
      <c r="C4781" s="19" t="str">
        <f>VLOOKUP(D4781,FORNECEDORES!A:D,4,0)</f>
        <v>39.498.106/0001-00</v>
      </c>
      <c r="D4781" s="13" t="s">
        <v>4084</v>
      </c>
      <c r="E4781" s="20" t="str">
        <f t="shared" si="315"/>
        <v>04 0177</v>
      </c>
      <c r="F4781" s="28" t="s">
        <v>8982</v>
      </c>
      <c r="G4781" s="21" t="str">
        <f>VLOOKUP(E4781,'FILIAIS PETZ'!A:E,5,0)</f>
        <v>PETZ TEODORO SAMPAIO</v>
      </c>
      <c r="H4781" s="20" t="str">
        <f>VLOOKUP(E4781,'FILIAIS PETZ'!A:D,4,0)</f>
        <v>TEOD-SP</v>
      </c>
      <c r="I4781" s="46">
        <v>45506</v>
      </c>
      <c r="J4781" s="9">
        <v>958967</v>
      </c>
      <c r="K4781" s="84" t="s">
        <v>5858</v>
      </c>
      <c r="L4781" s="83" t="s">
        <v>12844</v>
      </c>
      <c r="M4781" s="46">
        <v>45545</v>
      </c>
      <c r="N4781" s="46">
        <v>45574</v>
      </c>
      <c r="O4781" s="46">
        <v>45553</v>
      </c>
      <c r="P4781" s="91" t="s">
        <v>4990</v>
      </c>
      <c r="Q4781" s="84" t="s">
        <v>5029</v>
      </c>
      <c r="R4781" s="91" t="s">
        <v>4991</v>
      </c>
      <c r="S4781" s="9" t="s">
        <v>5052</v>
      </c>
      <c r="T4781" s="9" t="s">
        <v>32</v>
      </c>
      <c r="U4781" s="9" t="s">
        <v>5048</v>
      </c>
      <c r="V4781" s="9" t="s">
        <v>5048</v>
      </c>
      <c r="W4781" s="9" t="s">
        <v>5019</v>
      </c>
      <c r="X4781" s="9" t="s">
        <v>4992</v>
      </c>
      <c r="Y4781" s="9" t="s">
        <v>4980</v>
      </c>
      <c r="Z4781" s="9" t="s">
        <v>4980</v>
      </c>
      <c r="AA4781" s="9" t="s">
        <v>4992</v>
      </c>
      <c r="AB4781" s="9" t="s">
        <v>5066</v>
      </c>
      <c r="AC4781" s="9" t="s">
        <v>5006</v>
      </c>
      <c r="AD4781" s="29"/>
      <c r="AE4781" s="20" t="str">
        <f>VLOOKUP(E4781,'FILIAIS PETZ'!A:Q,17,0)</f>
        <v>SP2</v>
      </c>
      <c r="AF4781" s="20" t="str">
        <f>VLOOKUP(E4781,'FILIAIS PETZ'!A:Q,3,0)</f>
        <v>FELICIO</v>
      </c>
      <c r="AG4781" s="20" t="str">
        <f>VLOOKUP(E4781,'FILIAIS PETZ'!A:Q,2,0)</f>
        <v>R3</v>
      </c>
      <c r="AH4781" s="75">
        <v>780</v>
      </c>
      <c r="AI4781" s="16" t="s">
        <v>9024</v>
      </c>
      <c r="AJ4781" s="43">
        <f>VLOOKUP(E4781,'FILIAIS PETZ'!$A$2:$K$2000,11,0)</f>
        <v>18328118016455</v>
      </c>
      <c r="AK4781" s="44">
        <f t="shared" si="317"/>
        <v>18328118016455</v>
      </c>
    </row>
    <row r="4782" spans="1:37" s="14" customFormat="1" ht="15" customHeight="1" thickBot="1" x14ac:dyDescent="0.25">
      <c r="A4782" s="9">
        <f t="shared" si="316"/>
        <v>958968</v>
      </c>
      <c r="B4782" s="18">
        <f>VLOOKUP(C4782,FORNECEDORES!D:E,2,0)</f>
        <v>383318</v>
      </c>
      <c r="C4782" s="19" t="str">
        <f>VLOOKUP(D4782,FORNECEDORES!A:D,4,0)</f>
        <v>39.498.106/0001-00</v>
      </c>
      <c r="D4782" s="13" t="s">
        <v>4084</v>
      </c>
      <c r="E4782" s="20" t="str">
        <f t="shared" si="315"/>
        <v>04 0010</v>
      </c>
      <c r="F4782" s="28" t="s">
        <v>8983</v>
      </c>
      <c r="G4782" s="21" t="str">
        <f>VLOOKUP(E4782,'FILIAIS PETZ'!A:E,5,0)</f>
        <v>PETZ SANTA CECILIA</v>
      </c>
      <c r="H4782" s="20" t="str">
        <f>VLOOKUP(E4782,'FILIAIS PETZ'!A:D,4,0)</f>
        <v>STCE-SP</v>
      </c>
      <c r="I4782" s="46">
        <v>45506</v>
      </c>
      <c r="J4782" s="9">
        <v>958968</v>
      </c>
      <c r="K4782" s="84" t="s">
        <v>5858</v>
      </c>
      <c r="L4782" s="83" t="s">
        <v>12850</v>
      </c>
      <c r="M4782" s="46">
        <v>45539</v>
      </c>
      <c r="N4782" s="46">
        <v>45574</v>
      </c>
      <c r="O4782" s="46">
        <v>45553</v>
      </c>
      <c r="P4782" s="91" t="s">
        <v>4990</v>
      </c>
      <c r="Q4782" s="84" t="s">
        <v>5029</v>
      </c>
      <c r="R4782" s="91" t="s">
        <v>4991</v>
      </c>
      <c r="S4782" s="9" t="s">
        <v>5052</v>
      </c>
      <c r="T4782" s="9" t="s">
        <v>32</v>
      </c>
      <c r="U4782" s="9" t="s">
        <v>5048</v>
      </c>
      <c r="V4782" s="9" t="s">
        <v>5048</v>
      </c>
      <c r="W4782" s="9" t="s">
        <v>5019</v>
      </c>
      <c r="X4782" s="9" t="s">
        <v>4992</v>
      </c>
      <c r="Y4782" s="9" t="s">
        <v>4980</v>
      </c>
      <c r="Z4782" s="9" t="s">
        <v>4980</v>
      </c>
      <c r="AA4782" s="9" t="s">
        <v>4992</v>
      </c>
      <c r="AB4782" s="9" t="s">
        <v>5066</v>
      </c>
      <c r="AC4782" s="9" t="s">
        <v>5006</v>
      </c>
      <c r="AD4782" s="29"/>
      <c r="AE4782" s="20" t="str">
        <f>VLOOKUP(E4782,'FILIAIS PETZ'!A:Q,17,0)</f>
        <v>SP2</v>
      </c>
      <c r="AF4782" s="20" t="str">
        <f>VLOOKUP(E4782,'FILIAIS PETZ'!A:Q,3,0)</f>
        <v>FELICIO</v>
      </c>
      <c r="AG4782" s="20" t="str">
        <f>VLOOKUP(E4782,'FILIAIS PETZ'!A:Q,2,0)</f>
        <v>R3</v>
      </c>
      <c r="AH4782" s="75">
        <v>1280</v>
      </c>
      <c r="AI4782" s="16" t="s">
        <v>9024</v>
      </c>
      <c r="AJ4782" s="43">
        <f>VLOOKUP(E4782,'FILIAIS PETZ'!$A$2:$K$2000,11,0)</f>
        <v>18328118001938</v>
      </c>
      <c r="AK4782" s="44">
        <f t="shared" si="317"/>
        <v>18328118001938</v>
      </c>
    </row>
    <row r="4783" spans="1:37" s="14" customFormat="1" ht="15" customHeight="1" thickBot="1" x14ac:dyDescent="0.25">
      <c r="A4783" s="9">
        <f t="shared" si="316"/>
        <v>958980</v>
      </c>
      <c r="B4783" s="18">
        <f>VLOOKUP(C4783,FORNECEDORES!D:E,2,0)</f>
        <v>530375</v>
      </c>
      <c r="C4783" s="19" t="str">
        <f>VLOOKUP(D4783,FORNECEDORES!A:D,4,0)</f>
        <v>23.080.842/0001-04</v>
      </c>
      <c r="D4783" s="13" t="s">
        <v>4370</v>
      </c>
      <c r="E4783" s="20" t="str">
        <f t="shared" si="315"/>
        <v>04 0008</v>
      </c>
      <c r="F4783" s="28" t="s">
        <v>4937</v>
      </c>
      <c r="G4783" s="21" t="str">
        <f>VLOOKUP(E4783,'FILIAIS PETZ'!A:E,5,0)</f>
        <v>PETZ ALPHAVILLE</v>
      </c>
      <c r="H4783" s="20" t="str">
        <f>VLOOKUP(E4783,'FILIAIS PETZ'!A:D,4,0)</f>
        <v>ALPH-SP</v>
      </c>
      <c r="I4783" s="46">
        <v>45506</v>
      </c>
      <c r="J4783" s="9">
        <v>958980</v>
      </c>
      <c r="K4783" s="84" t="s">
        <v>5858</v>
      </c>
      <c r="L4783" s="83" t="s">
        <v>11862</v>
      </c>
      <c r="M4783" s="46">
        <v>45509</v>
      </c>
      <c r="N4783" s="46">
        <v>45539</v>
      </c>
      <c r="O4783" s="46">
        <v>45519</v>
      </c>
      <c r="P4783" s="91" t="s">
        <v>4990</v>
      </c>
      <c r="Q4783" s="84">
        <v>3</v>
      </c>
      <c r="R4783" s="91">
        <v>1</v>
      </c>
      <c r="S4783" s="9">
        <v>8</v>
      </c>
      <c r="T4783" s="9" t="s">
        <v>32</v>
      </c>
      <c r="U4783" s="9">
        <v>11002</v>
      </c>
      <c r="V4783" s="9">
        <v>11002</v>
      </c>
      <c r="W4783" s="9" t="s">
        <v>5019</v>
      </c>
      <c r="X4783" s="9" t="s">
        <v>4985</v>
      </c>
      <c r="Y4783" s="9" t="s">
        <v>4980</v>
      </c>
      <c r="Z4783" s="9" t="s">
        <v>4980</v>
      </c>
      <c r="AA4783" s="9" t="s">
        <v>4989</v>
      </c>
      <c r="AB4783" s="9" t="s">
        <v>5066</v>
      </c>
      <c r="AC4783" s="9" t="s">
        <v>5006</v>
      </c>
      <c r="AD4783" s="29"/>
      <c r="AE4783" s="20" t="str">
        <f>VLOOKUP(E4783,'FILIAIS PETZ'!A:Q,17,0)</f>
        <v>SP7</v>
      </c>
      <c r="AF4783" s="20" t="str">
        <f>VLOOKUP(E4783,'FILIAIS PETZ'!A:Q,3,0)</f>
        <v>FELICIO</v>
      </c>
      <c r="AG4783" s="20" t="str">
        <f>VLOOKUP(E4783,'FILIAIS PETZ'!A:Q,2,0)</f>
        <v>R3</v>
      </c>
      <c r="AH4783" s="75">
        <v>850</v>
      </c>
      <c r="AI4783" s="16" t="s">
        <v>9022</v>
      </c>
      <c r="AJ4783" s="43">
        <f>VLOOKUP(E4783,'FILIAIS PETZ'!$A$2:$K$2000,11,0)</f>
        <v>18328118001423</v>
      </c>
      <c r="AK4783" s="44">
        <f t="shared" si="317"/>
        <v>18328118001423</v>
      </c>
    </row>
    <row r="4784" spans="1:37" s="14" customFormat="1" ht="15" customHeight="1" thickBot="1" x14ac:dyDescent="0.25">
      <c r="A4784" s="9">
        <f t="shared" si="316"/>
        <v>958982</v>
      </c>
      <c r="B4784" s="18">
        <f>VLOOKUP(C4784,FORNECEDORES!D:E,2,0)</f>
        <v>530375</v>
      </c>
      <c r="C4784" s="19" t="str">
        <f>VLOOKUP(D4784,FORNECEDORES!A:D,4,0)</f>
        <v>23.080.842/0001-04</v>
      </c>
      <c r="D4784" s="13" t="s">
        <v>4370</v>
      </c>
      <c r="E4784" s="20" t="str">
        <f t="shared" si="315"/>
        <v>04 0165</v>
      </c>
      <c r="F4784" s="28" t="s">
        <v>4935</v>
      </c>
      <c r="G4784" s="21" t="str">
        <f>VLOOKUP(E4784,'FILIAIS PETZ'!A:E,5,0)</f>
        <v>PETZ CARAPICUIBA</v>
      </c>
      <c r="H4784" s="20" t="str">
        <f>VLOOKUP(E4784,'FILIAIS PETZ'!A:D,4,0)</f>
        <v>CPIC-SP</v>
      </c>
      <c r="I4784" s="46">
        <v>45506</v>
      </c>
      <c r="J4784" s="9">
        <v>958982</v>
      </c>
      <c r="K4784" s="84" t="s">
        <v>5858</v>
      </c>
      <c r="L4784" s="83" t="s">
        <v>11865</v>
      </c>
      <c r="M4784" s="46">
        <v>45509</v>
      </c>
      <c r="N4784" s="46">
        <v>45539</v>
      </c>
      <c r="O4784" s="46">
        <v>45519</v>
      </c>
      <c r="P4784" s="91" t="s">
        <v>4990</v>
      </c>
      <c r="Q4784" s="84">
        <v>3</v>
      </c>
      <c r="R4784" s="91">
        <v>1</v>
      </c>
      <c r="S4784" s="9">
        <v>8</v>
      </c>
      <c r="T4784" s="9" t="s">
        <v>32</v>
      </c>
      <c r="U4784" s="9">
        <v>11002</v>
      </c>
      <c r="V4784" s="9">
        <v>11002</v>
      </c>
      <c r="W4784" s="9" t="s">
        <v>5019</v>
      </c>
      <c r="X4784" s="9" t="s">
        <v>4985</v>
      </c>
      <c r="Y4784" s="9" t="s">
        <v>4980</v>
      </c>
      <c r="Z4784" s="9" t="s">
        <v>4980</v>
      </c>
      <c r="AA4784" s="9" t="s">
        <v>4989</v>
      </c>
      <c r="AB4784" s="9" t="s">
        <v>5066</v>
      </c>
      <c r="AC4784" s="9" t="s">
        <v>5006</v>
      </c>
      <c r="AD4784" s="29"/>
      <c r="AE4784" s="20" t="str">
        <f>VLOOKUP(E4784,'FILIAIS PETZ'!A:Q,17,0)</f>
        <v>SP7</v>
      </c>
      <c r="AF4784" s="20" t="str">
        <f>VLOOKUP(E4784,'FILIAIS PETZ'!A:Q,3,0)</f>
        <v>FELICIO</v>
      </c>
      <c r="AG4784" s="20" t="str">
        <f>VLOOKUP(E4784,'FILIAIS PETZ'!A:Q,2,0)</f>
        <v>R3</v>
      </c>
      <c r="AH4784" s="75">
        <v>850</v>
      </c>
      <c r="AI4784" s="16" t="s">
        <v>9022</v>
      </c>
      <c r="AJ4784" s="43">
        <f>VLOOKUP(E4784,'FILIAIS PETZ'!$A$2:$K$2000,11,0)</f>
        <v>18328118015726</v>
      </c>
      <c r="AK4784" s="44">
        <f t="shared" si="317"/>
        <v>18328118015726</v>
      </c>
    </row>
    <row r="4785" spans="1:37" s="14" customFormat="1" ht="15" customHeight="1" thickBot="1" x14ac:dyDescent="0.25">
      <c r="A4785" s="9">
        <f t="shared" si="316"/>
        <v>958983</v>
      </c>
      <c r="B4785" s="18">
        <f>VLOOKUP(C4785,FORNECEDORES!D:E,2,0)</f>
        <v>530375</v>
      </c>
      <c r="C4785" s="19" t="str">
        <f>VLOOKUP(D4785,FORNECEDORES!A:D,4,0)</f>
        <v>23.080.842/0001-04</v>
      </c>
      <c r="D4785" s="13" t="s">
        <v>4370</v>
      </c>
      <c r="E4785" s="20" t="str">
        <f t="shared" si="315"/>
        <v>04 0106</v>
      </c>
      <c r="F4785" s="28" t="s">
        <v>4952</v>
      </c>
      <c r="G4785" s="21" t="str">
        <f>VLOOKUP(E4785,'FILIAIS PETZ'!A:E,5,0)</f>
        <v>PETZ COTIA</v>
      </c>
      <c r="H4785" s="20" t="str">
        <f>VLOOKUP(E4785,'FILIAIS PETZ'!A:D,4,0)</f>
        <v>CTIA-SP</v>
      </c>
      <c r="I4785" s="46">
        <v>45506</v>
      </c>
      <c r="J4785" s="9">
        <v>958983</v>
      </c>
      <c r="K4785" s="84" t="s">
        <v>5858</v>
      </c>
      <c r="L4785" s="83" t="s">
        <v>11868</v>
      </c>
      <c r="M4785" s="46">
        <v>45509</v>
      </c>
      <c r="N4785" s="46">
        <v>45539</v>
      </c>
      <c r="O4785" s="46">
        <v>45519</v>
      </c>
      <c r="P4785" s="91" t="s">
        <v>4990</v>
      </c>
      <c r="Q4785" s="84">
        <v>3</v>
      </c>
      <c r="R4785" s="91">
        <v>1</v>
      </c>
      <c r="S4785" s="9">
        <v>8</v>
      </c>
      <c r="T4785" s="9" t="s">
        <v>32</v>
      </c>
      <c r="U4785" s="9">
        <v>11002</v>
      </c>
      <c r="V4785" s="9">
        <v>11002</v>
      </c>
      <c r="W4785" s="9" t="s">
        <v>5019</v>
      </c>
      <c r="X4785" s="9" t="s">
        <v>4985</v>
      </c>
      <c r="Y4785" s="9" t="s">
        <v>4980</v>
      </c>
      <c r="Z4785" s="9" t="s">
        <v>4980</v>
      </c>
      <c r="AA4785" s="9" t="s">
        <v>4989</v>
      </c>
      <c r="AB4785" s="9" t="s">
        <v>5066</v>
      </c>
      <c r="AC4785" s="9" t="s">
        <v>5006</v>
      </c>
      <c r="AD4785" s="29"/>
      <c r="AE4785" s="20" t="str">
        <f>VLOOKUP(E4785,'FILIAIS PETZ'!A:Q,17,0)</f>
        <v>SP7</v>
      </c>
      <c r="AF4785" s="20" t="str">
        <f>VLOOKUP(E4785,'FILIAIS PETZ'!A:Q,3,0)</f>
        <v>FELICIO</v>
      </c>
      <c r="AG4785" s="20" t="str">
        <f>VLOOKUP(E4785,'FILIAIS PETZ'!A:Q,2,0)</f>
        <v>R3</v>
      </c>
      <c r="AH4785" s="75">
        <v>850</v>
      </c>
      <c r="AI4785" s="16" t="s">
        <v>9022</v>
      </c>
      <c r="AJ4785" s="43">
        <f>VLOOKUP(E4785,'FILIAIS PETZ'!$A$2:$K$2000,11,0)</f>
        <v>18328118009327</v>
      </c>
      <c r="AK4785" s="44">
        <f t="shared" si="317"/>
        <v>18328118009327</v>
      </c>
    </row>
    <row r="4786" spans="1:37" s="14" customFormat="1" ht="15" customHeight="1" thickBot="1" x14ac:dyDescent="0.25">
      <c r="A4786" s="9">
        <f t="shared" si="316"/>
        <v>958985</v>
      </c>
      <c r="B4786" s="18">
        <f>VLOOKUP(C4786,FORNECEDORES!D:E,2,0)</f>
        <v>530375</v>
      </c>
      <c r="C4786" s="19" t="str">
        <f>VLOOKUP(D4786,FORNECEDORES!A:D,4,0)</f>
        <v>23.080.842/0001-04</v>
      </c>
      <c r="D4786" s="13" t="s">
        <v>4370</v>
      </c>
      <c r="E4786" s="20" t="str">
        <f t="shared" si="315"/>
        <v>04 0093</v>
      </c>
      <c r="F4786" s="28" t="s">
        <v>4942</v>
      </c>
      <c r="G4786" s="21" t="str">
        <f>VLOOKUP(E4786,'FILIAIS PETZ'!A:E,5,0)</f>
        <v>PETZ INDAIATUBA</v>
      </c>
      <c r="H4786" s="20" t="str">
        <f>VLOOKUP(E4786,'FILIAIS PETZ'!A:D,4,0)</f>
        <v>INDT-SP</v>
      </c>
      <c r="I4786" s="46">
        <v>45506</v>
      </c>
      <c r="J4786" s="9">
        <v>958985</v>
      </c>
      <c r="K4786" s="84" t="s">
        <v>5858</v>
      </c>
      <c r="L4786" s="83" t="s">
        <v>11873</v>
      </c>
      <c r="M4786" s="46">
        <v>45509</v>
      </c>
      <c r="N4786" s="46">
        <v>45539</v>
      </c>
      <c r="O4786" s="46">
        <v>45520</v>
      </c>
      <c r="P4786" s="91" t="s">
        <v>4990</v>
      </c>
      <c r="Q4786" s="84">
        <v>3</v>
      </c>
      <c r="R4786" s="91">
        <v>1</v>
      </c>
      <c r="S4786" s="9">
        <v>8</v>
      </c>
      <c r="T4786" s="9" t="s">
        <v>32</v>
      </c>
      <c r="U4786" s="9">
        <v>11002</v>
      </c>
      <c r="V4786" s="9">
        <v>11002</v>
      </c>
      <c r="W4786" s="9" t="s">
        <v>5019</v>
      </c>
      <c r="X4786" s="9" t="s">
        <v>4985</v>
      </c>
      <c r="Y4786" s="9" t="s">
        <v>4980</v>
      </c>
      <c r="Z4786" s="9" t="s">
        <v>4980</v>
      </c>
      <c r="AA4786" s="9" t="s">
        <v>4989</v>
      </c>
      <c r="AB4786" s="9" t="s">
        <v>5066</v>
      </c>
      <c r="AC4786" s="9" t="s">
        <v>5006</v>
      </c>
      <c r="AD4786" s="29"/>
      <c r="AE4786" s="20" t="str">
        <f>VLOOKUP(E4786,'FILIAIS PETZ'!A:Q,17,0)</f>
        <v>SP7</v>
      </c>
      <c r="AF4786" s="20" t="str">
        <f>VLOOKUP(E4786,'FILIAIS PETZ'!A:Q,3,0)</f>
        <v>FELICIO</v>
      </c>
      <c r="AG4786" s="20" t="str">
        <f>VLOOKUP(E4786,'FILIAIS PETZ'!A:Q,2,0)</f>
        <v>R3</v>
      </c>
      <c r="AH4786" s="75">
        <v>850</v>
      </c>
      <c r="AI4786" s="16" t="s">
        <v>9022</v>
      </c>
      <c r="AJ4786" s="43">
        <f>VLOOKUP(E4786,'FILIAIS PETZ'!$A$2:$K$2000,11,0)</f>
        <v>18328118008517</v>
      </c>
      <c r="AK4786" s="44">
        <f t="shared" si="317"/>
        <v>18328118008517</v>
      </c>
    </row>
    <row r="4787" spans="1:37" s="14" customFormat="1" ht="15" customHeight="1" thickBot="1" x14ac:dyDescent="0.25">
      <c r="A4787" s="9">
        <f t="shared" si="316"/>
        <v>958986</v>
      </c>
      <c r="B4787" s="18">
        <f>VLOOKUP(C4787,FORNECEDORES!D:E,2,0)</f>
        <v>530375</v>
      </c>
      <c r="C4787" s="19" t="str">
        <f>VLOOKUP(D4787,FORNECEDORES!A:D,4,0)</f>
        <v>23.080.842/0001-04</v>
      </c>
      <c r="D4787" s="13" t="s">
        <v>4370</v>
      </c>
      <c r="E4787" s="20" t="str">
        <f t="shared" si="315"/>
        <v>04 0156</v>
      </c>
      <c r="F4787" s="28" t="s">
        <v>4940</v>
      </c>
      <c r="G4787" s="21" t="str">
        <f>VLOOKUP(E4787,'FILIAIS PETZ'!A:E,5,0)</f>
        <v>PETZ ITAPETININGA</v>
      </c>
      <c r="H4787" s="20" t="str">
        <f>VLOOKUP(E4787,'FILIAIS PETZ'!A:D,4,0)</f>
        <v>ITPT-SP</v>
      </c>
      <c r="I4787" s="46">
        <v>45506</v>
      </c>
      <c r="J4787" s="9">
        <v>958986</v>
      </c>
      <c r="K4787" s="84" t="s">
        <v>5858</v>
      </c>
      <c r="L4787" s="83" t="s">
        <v>11874</v>
      </c>
      <c r="M4787" s="46">
        <v>45509</v>
      </c>
      <c r="N4787" s="46">
        <v>45539</v>
      </c>
      <c r="O4787" s="46">
        <v>45520</v>
      </c>
      <c r="P4787" s="91" t="s">
        <v>4990</v>
      </c>
      <c r="Q4787" s="84">
        <v>3</v>
      </c>
      <c r="R4787" s="91">
        <v>1</v>
      </c>
      <c r="S4787" s="9">
        <v>8</v>
      </c>
      <c r="T4787" s="9" t="s">
        <v>32</v>
      </c>
      <c r="U4787" s="9">
        <v>11002</v>
      </c>
      <c r="V4787" s="9">
        <v>11002</v>
      </c>
      <c r="W4787" s="9" t="s">
        <v>5019</v>
      </c>
      <c r="X4787" s="9" t="s">
        <v>4985</v>
      </c>
      <c r="Y4787" s="9" t="s">
        <v>4980</v>
      </c>
      <c r="Z4787" s="9" t="s">
        <v>4980</v>
      </c>
      <c r="AA4787" s="9" t="s">
        <v>4989</v>
      </c>
      <c r="AB4787" s="9" t="s">
        <v>5066</v>
      </c>
      <c r="AC4787" s="9" t="s">
        <v>5006</v>
      </c>
      <c r="AD4787" s="29"/>
      <c r="AE4787" s="20" t="str">
        <f>VLOOKUP(E4787,'FILIAIS PETZ'!A:Q,17,0)</f>
        <v>SP7</v>
      </c>
      <c r="AF4787" s="20" t="str">
        <f>VLOOKUP(E4787,'FILIAIS PETZ'!A:Q,3,0)</f>
        <v>FELICIO</v>
      </c>
      <c r="AG4787" s="20" t="str">
        <f>VLOOKUP(E4787,'FILIAIS PETZ'!A:Q,2,0)</f>
        <v>R3</v>
      </c>
      <c r="AH4787" s="75">
        <v>850</v>
      </c>
      <c r="AI4787" s="16" t="s">
        <v>9022</v>
      </c>
      <c r="AJ4787" s="43">
        <f>VLOOKUP(E4787,'FILIAIS PETZ'!$A$2:$K$2000,11,0)</f>
        <v>18328118014754</v>
      </c>
      <c r="AK4787" s="44">
        <f t="shared" si="317"/>
        <v>18328118014754</v>
      </c>
    </row>
    <row r="4788" spans="1:37" s="14" customFormat="1" ht="15" customHeight="1" thickBot="1" x14ac:dyDescent="0.25">
      <c r="A4788" s="9">
        <f t="shared" si="316"/>
        <v>958987</v>
      </c>
      <c r="B4788" s="18">
        <f>VLOOKUP(C4788,FORNECEDORES!D:E,2,0)</f>
        <v>530375</v>
      </c>
      <c r="C4788" s="19" t="str">
        <f>VLOOKUP(D4788,FORNECEDORES!A:D,4,0)</f>
        <v>23.080.842/0001-04</v>
      </c>
      <c r="D4788" s="13" t="s">
        <v>4370</v>
      </c>
      <c r="E4788" s="20" t="str">
        <f t="shared" si="315"/>
        <v>04 0119</v>
      </c>
      <c r="F4788" s="28" t="s">
        <v>4934</v>
      </c>
      <c r="G4788" s="21" t="str">
        <f>VLOOKUP(E4788,'FILIAIS PETZ'!A:E,5,0)</f>
        <v>PETZ ITU</v>
      </c>
      <c r="H4788" s="20" t="str">
        <f>VLOOKUP(E4788,'FILIAIS PETZ'!A:D,4,0)</f>
        <v>ITTU-SP</v>
      </c>
      <c r="I4788" s="46">
        <v>45506</v>
      </c>
      <c r="J4788" s="9">
        <v>958987</v>
      </c>
      <c r="K4788" s="84" t="s">
        <v>5858</v>
      </c>
      <c r="L4788" s="83" t="s">
        <v>11875</v>
      </c>
      <c r="M4788" s="46">
        <v>45509</v>
      </c>
      <c r="N4788" s="46">
        <v>45539</v>
      </c>
      <c r="O4788" s="46">
        <v>45520</v>
      </c>
      <c r="P4788" s="91" t="s">
        <v>4990</v>
      </c>
      <c r="Q4788" s="84">
        <v>3</v>
      </c>
      <c r="R4788" s="91">
        <v>1</v>
      </c>
      <c r="S4788" s="9">
        <v>8</v>
      </c>
      <c r="T4788" s="9" t="s">
        <v>32</v>
      </c>
      <c r="U4788" s="9">
        <v>11002</v>
      </c>
      <c r="V4788" s="9">
        <v>11002</v>
      </c>
      <c r="W4788" s="9" t="s">
        <v>5019</v>
      </c>
      <c r="X4788" s="9" t="s">
        <v>4985</v>
      </c>
      <c r="Y4788" s="9" t="s">
        <v>4980</v>
      </c>
      <c r="Z4788" s="9" t="s">
        <v>4980</v>
      </c>
      <c r="AA4788" s="9" t="s">
        <v>4989</v>
      </c>
      <c r="AB4788" s="9" t="s">
        <v>5066</v>
      </c>
      <c r="AC4788" s="9" t="s">
        <v>5006</v>
      </c>
      <c r="AD4788" s="29"/>
      <c r="AE4788" s="20" t="str">
        <f>VLOOKUP(E4788,'FILIAIS PETZ'!A:Q,17,0)</f>
        <v>SP7</v>
      </c>
      <c r="AF4788" s="20" t="str">
        <f>VLOOKUP(E4788,'FILIAIS PETZ'!A:Q,3,0)</f>
        <v>FELICIO</v>
      </c>
      <c r="AG4788" s="20" t="str">
        <f>VLOOKUP(E4788,'FILIAIS PETZ'!A:Q,2,0)</f>
        <v>R3</v>
      </c>
      <c r="AH4788" s="75">
        <v>850</v>
      </c>
      <c r="AI4788" s="16" t="s">
        <v>9022</v>
      </c>
      <c r="AJ4788" s="43">
        <f>VLOOKUP(E4788,'FILIAIS PETZ'!$A$2:$K$2000,11,0)</f>
        <v>18328118010848</v>
      </c>
      <c r="AK4788" s="44">
        <f t="shared" si="317"/>
        <v>18328118010848</v>
      </c>
    </row>
    <row r="4789" spans="1:37" s="14" customFormat="1" ht="15" customHeight="1" thickBot="1" x14ac:dyDescent="0.25">
      <c r="A4789" s="9">
        <f t="shared" si="316"/>
        <v>958988</v>
      </c>
      <c r="B4789" s="18">
        <f>VLOOKUP(C4789,FORNECEDORES!D:E,2,0)</f>
        <v>530375</v>
      </c>
      <c r="C4789" s="19" t="str">
        <f>VLOOKUP(D4789,FORNECEDORES!A:D,4,0)</f>
        <v>23.080.842/0001-04</v>
      </c>
      <c r="D4789" s="13" t="s">
        <v>4370</v>
      </c>
      <c r="E4789" s="20" t="str">
        <f t="shared" si="315"/>
        <v>04 0032</v>
      </c>
      <c r="F4789" s="28" t="s">
        <v>4951</v>
      </c>
      <c r="G4789" s="21" t="str">
        <f>VLOOKUP(E4789,'FILIAIS PETZ'!A:E,5,0)</f>
        <v>PETZ JAGUARE</v>
      </c>
      <c r="H4789" s="20" t="str">
        <f>VLOOKUP(E4789,'FILIAIS PETZ'!A:D,4,0)</f>
        <v>JGRE-SP</v>
      </c>
      <c r="I4789" s="46">
        <v>45506</v>
      </c>
      <c r="J4789" s="9">
        <v>958988</v>
      </c>
      <c r="K4789" s="84" t="s">
        <v>5858</v>
      </c>
      <c r="L4789" s="83" t="s">
        <v>11876</v>
      </c>
      <c r="M4789" s="46">
        <v>45509</v>
      </c>
      <c r="N4789" s="46">
        <v>45539</v>
      </c>
      <c r="O4789" s="46">
        <v>45520</v>
      </c>
      <c r="P4789" s="91" t="s">
        <v>4990</v>
      </c>
      <c r="Q4789" s="84">
        <v>3</v>
      </c>
      <c r="R4789" s="91">
        <v>1</v>
      </c>
      <c r="S4789" s="9">
        <v>8</v>
      </c>
      <c r="T4789" s="9" t="s">
        <v>32</v>
      </c>
      <c r="U4789" s="9">
        <v>11002</v>
      </c>
      <c r="V4789" s="9">
        <v>11002</v>
      </c>
      <c r="W4789" s="9" t="s">
        <v>5019</v>
      </c>
      <c r="X4789" s="9" t="s">
        <v>4985</v>
      </c>
      <c r="Y4789" s="9" t="s">
        <v>4980</v>
      </c>
      <c r="Z4789" s="9" t="s">
        <v>4980</v>
      </c>
      <c r="AA4789" s="9" t="s">
        <v>4989</v>
      </c>
      <c r="AB4789" s="9" t="s">
        <v>5066</v>
      </c>
      <c r="AC4789" s="9" t="s">
        <v>5006</v>
      </c>
      <c r="AD4789" s="29"/>
      <c r="AE4789" s="20" t="str">
        <f>VLOOKUP(E4789,'FILIAIS PETZ'!A:Q,17,0)</f>
        <v>SP7</v>
      </c>
      <c r="AF4789" s="20" t="str">
        <f>VLOOKUP(E4789,'FILIAIS PETZ'!A:Q,3,0)</f>
        <v>FELICIO</v>
      </c>
      <c r="AG4789" s="20" t="str">
        <f>VLOOKUP(E4789,'FILIAIS PETZ'!A:Q,2,0)</f>
        <v>R3</v>
      </c>
      <c r="AH4789" s="75">
        <v>850</v>
      </c>
      <c r="AI4789" s="16" t="s">
        <v>9022</v>
      </c>
      <c r="AJ4789" s="43">
        <f>VLOOKUP(E4789,'FILIAIS PETZ'!$A$2:$K$2000,11,0)</f>
        <v>18328118003205</v>
      </c>
      <c r="AK4789" s="44">
        <f t="shared" si="317"/>
        <v>18328118003205</v>
      </c>
    </row>
    <row r="4790" spans="1:37" s="14" customFormat="1" ht="15" customHeight="1" thickBot="1" x14ac:dyDescent="0.25">
      <c r="A4790" s="9">
        <f t="shared" si="316"/>
        <v>958997</v>
      </c>
      <c r="B4790" s="18">
        <f>VLOOKUP(C4790,FORNECEDORES!D:E,2,0)</f>
        <v>530375</v>
      </c>
      <c r="C4790" s="19" t="str">
        <f>VLOOKUP(D4790,FORNECEDORES!A:D,4,0)</f>
        <v>23.080.842/0001-04</v>
      </c>
      <c r="D4790" s="13" t="s">
        <v>4370</v>
      </c>
      <c r="E4790" s="20" t="str">
        <f t="shared" si="315"/>
        <v>04 0083</v>
      </c>
      <c r="F4790" s="28" t="s">
        <v>4936</v>
      </c>
      <c r="G4790" s="21" t="str">
        <f>VLOOKUP(E4790,'FILIAIS PETZ'!A:E,5,0)</f>
        <v>PETZ OSASCO</v>
      </c>
      <c r="H4790" s="20" t="str">
        <f>VLOOKUP(E4790,'FILIAIS PETZ'!A:D,4,0)</f>
        <v>OSAS-SP</v>
      </c>
      <c r="I4790" s="46">
        <v>45506</v>
      </c>
      <c r="J4790" s="9">
        <v>958997</v>
      </c>
      <c r="K4790" s="84" t="s">
        <v>5858</v>
      </c>
      <c r="L4790" s="83" t="s">
        <v>11879</v>
      </c>
      <c r="M4790" s="46">
        <v>45509</v>
      </c>
      <c r="N4790" s="46">
        <v>45539</v>
      </c>
      <c r="O4790" s="46">
        <v>45520</v>
      </c>
      <c r="P4790" s="91" t="s">
        <v>4990</v>
      </c>
      <c r="Q4790" s="84">
        <v>3</v>
      </c>
      <c r="R4790" s="91">
        <v>1</v>
      </c>
      <c r="S4790" s="9">
        <v>8</v>
      </c>
      <c r="T4790" s="9" t="s">
        <v>32</v>
      </c>
      <c r="U4790" s="9">
        <v>11002</v>
      </c>
      <c r="V4790" s="9">
        <v>11002</v>
      </c>
      <c r="W4790" s="9" t="s">
        <v>5019</v>
      </c>
      <c r="X4790" s="9" t="s">
        <v>4985</v>
      </c>
      <c r="Y4790" s="9" t="s">
        <v>4980</v>
      </c>
      <c r="Z4790" s="9" t="s">
        <v>4980</v>
      </c>
      <c r="AA4790" s="9" t="s">
        <v>4989</v>
      </c>
      <c r="AB4790" s="9" t="s">
        <v>5066</v>
      </c>
      <c r="AC4790" s="9" t="s">
        <v>5006</v>
      </c>
      <c r="AD4790" s="29"/>
      <c r="AE4790" s="20" t="str">
        <f>VLOOKUP(E4790,'FILIAIS PETZ'!A:Q,17,0)</f>
        <v>SP7</v>
      </c>
      <c r="AF4790" s="20" t="str">
        <f>VLOOKUP(E4790,'FILIAIS PETZ'!A:Q,3,0)</f>
        <v>FELICIO</v>
      </c>
      <c r="AG4790" s="20" t="str">
        <f>VLOOKUP(E4790,'FILIAIS PETZ'!A:Q,2,0)</f>
        <v>R3</v>
      </c>
      <c r="AH4790" s="75">
        <v>850</v>
      </c>
      <c r="AI4790" s="16" t="s">
        <v>9022</v>
      </c>
      <c r="AJ4790" s="43">
        <f>VLOOKUP(E4790,'FILIAIS PETZ'!$A$2:$K$2000,11,0)</f>
        <v>18328118008355</v>
      </c>
      <c r="AK4790" s="44">
        <f t="shared" si="317"/>
        <v>18328118008355</v>
      </c>
    </row>
    <row r="4791" spans="1:37" s="14" customFormat="1" ht="15" customHeight="1" thickBot="1" x14ac:dyDescent="0.25">
      <c r="A4791" s="9">
        <f t="shared" si="316"/>
        <v>958999</v>
      </c>
      <c r="B4791" s="18">
        <f>VLOOKUP(C4791,FORNECEDORES!D:E,2,0)</f>
        <v>530375</v>
      </c>
      <c r="C4791" s="19" t="str">
        <f>VLOOKUP(D4791,FORNECEDORES!A:D,4,0)</f>
        <v>23.080.842/0001-04</v>
      </c>
      <c r="D4791" s="13" t="s">
        <v>4370</v>
      </c>
      <c r="E4791" s="20" t="str">
        <f t="shared" si="315"/>
        <v>04 0007</v>
      </c>
      <c r="F4791" s="28" t="s">
        <v>4950</v>
      </c>
      <c r="G4791" s="21" t="str">
        <f>VLOOKUP(E4791,'FILIAIS PETZ'!A:E,5,0)</f>
        <v>PETZ SOROCABA</v>
      </c>
      <c r="H4791" s="20" t="str">
        <f>VLOOKUP(E4791,'FILIAIS PETZ'!A:D,4,0)</f>
        <v>SCBA-SP</v>
      </c>
      <c r="I4791" s="46">
        <v>45506</v>
      </c>
      <c r="J4791" s="9">
        <v>958999</v>
      </c>
      <c r="K4791" s="84" t="s">
        <v>5858</v>
      </c>
      <c r="L4791" s="83" t="s">
        <v>11886</v>
      </c>
      <c r="M4791" s="46">
        <v>45509</v>
      </c>
      <c r="N4791" s="46">
        <v>45539</v>
      </c>
      <c r="O4791" s="46">
        <v>45520</v>
      </c>
      <c r="P4791" s="91" t="s">
        <v>4990</v>
      </c>
      <c r="Q4791" s="84">
        <v>3</v>
      </c>
      <c r="R4791" s="91">
        <v>1</v>
      </c>
      <c r="S4791" s="9">
        <v>8</v>
      </c>
      <c r="T4791" s="9" t="s">
        <v>32</v>
      </c>
      <c r="U4791" s="9">
        <v>11002</v>
      </c>
      <c r="V4791" s="9">
        <v>11002</v>
      </c>
      <c r="W4791" s="9" t="s">
        <v>5019</v>
      </c>
      <c r="X4791" s="9" t="s">
        <v>4985</v>
      </c>
      <c r="Y4791" s="9" t="s">
        <v>4980</v>
      </c>
      <c r="Z4791" s="9" t="s">
        <v>4980</v>
      </c>
      <c r="AA4791" s="9" t="s">
        <v>4989</v>
      </c>
      <c r="AB4791" s="9" t="s">
        <v>5066</v>
      </c>
      <c r="AC4791" s="9" t="s">
        <v>5006</v>
      </c>
      <c r="AD4791" s="29"/>
      <c r="AE4791" s="20" t="str">
        <f>VLOOKUP(E4791,'FILIAIS PETZ'!A:Q,17,0)</f>
        <v>SP7</v>
      </c>
      <c r="AF4791" s="20" t="str">
        <f>VLOOKUP(E4791,'FILIAIS PETZ'!A:Q,3,0)</f>
        <v>FELICIO</v>
      </c>
      <c r="AG4791" s="20" t="str">
        <f>VLOOKUP(E4791,'FILIAIS PETZ'!A:Q,2,0)</f>
        <v>R3</v>
      </c>
      <c r="AH4791" s="75">
        <v>850</v>
      </c>
      <c r="AI4791" s="16" t="s">
        <v>9022</v>
      </c>
      <c r="AJ4791" s="43">
        <f>VLOOKUP(E4791,'FILIAIS PETZ'!$A$2:$K$2000,11,0)</f>
        <v>18328118001695</v>
      </c>
      <c r="AK4791" s="44">
        <f t="shared" si="317"/>
        <v>18328118001695</v>
      </c>
    </row>
    <row r="4792" spans="1:37" s="14" customFormat="1" ht="15" customHeight="1" thickBot="1" x14ac:dyDescent="0.25">
      <c r="A4792" s="9">
        <f t="shared" si="316"/>
        <v>959001</v>
      </c>
      <c r="B4792" s="18">
        <f>VLOOKUP(C4792,FORNECEDORES!D:E,2,0)</f>
        <v>530375</v>
      </c>
      <c r="C4792" s="19" t="str">
        <f>VLOOKUP(D4792,FORNECEDORES!A:D,4,0)</f>
        <v>23.080.842/0001-04</v>
      </c>
      <c r="D4792" s="13" t="s">
        <v>4370</v>
      </c>
      <c r="E4792" s="20" t="str">
        <f t="shared" si="315"/>
        <v>04 0166</v>
      </c>
      <c r="F4792" s="28" t="s">
        <v>4932</v>
      </c>
      <c r="G4792" s="21" t="str">
        <f>VLOOKUP(E4792,'FILIAIS PETZ'!A:E,5,0)</f>
        <v>PETZ SOROCABA TAUSTE</v>
      </c>
      <c r="H4792" s="20" t="str">
        <f>VLOOKUP(E4792,'FILIAIS PETZ'!A:D,4,0)</f>
        <v>SOTT-SP</v>
      </c>
      <c r="I4792" s="46">
        <v>45506</v>
      </c>
      <c r="J4792" s="9">
        <v>959001</v>
      </c>
      <c r="K4792" s="84" t="s">
        <v>5858</v>
      </c>
      <c r="L4792" s="83" t="s">
        <v>11887</v>
      </c>
      <c r="M4792" s="46">
        <v>45509</v>
      </c>
      <c r="N4792" s="46">
        <v>45539</v>
      </c>
      <c r="O4792" s="46">
        <v>45520</v>
      </c>
      <c r="P4792" s="91" t="s">
        <v>4990</v>
      </c>
      <c r="Q4792" s="84">
        <v>3</v>
      </c>
      <c r="R4792" s="91">
        <v>1</v>
      </c>
      <c r="S4792" s="9">
        <v>8</v>
      </c>
      <c r="T4792" s="9" t="s">
        <v>32</v>
      </c>
      <c r="U4792" s="9">
        <v>11002</v>
      </c>
      <c r="V4792" s="9">
        <v>11002</v>
      </c>
      <c r="W4792" s="9" t="s">
        <v>5019</v>
      </c>
      <c r="X4792" s="9" t="s">
        <v>4985</v>
      </c>
      <c r="Y4792" s="9" t="s">
        <v>4980</v>
      </c>
      <c r="Z4792" s="9" t="s">
        <v>4980</v>
      </c>
      <c r="AA4792" s="9" t="s">
        <v>4989</v>
      </c>
      <c r="AB4792" s="9" t="s">
        <v>5066</v>
      </c>
      <c r="AC4792" s="9" t="s">
        <v>5006</v>
      </c>
      <c r="AD4792" s="29"/>
      <c r="AE4792" s="20" t="str">
        <f>VLOOKUP(E4792,'FILIAIS PETZ'!A:Q,17,0)</f>
        <v>SP7</v>
      </c>
      <c r="AF4792" s="20" t="str">
        <f>VLOOKUP(E4792,'FILIAIS PETZ'!A:Q,3,0)</f>
        <v>FELICIO</v>
      </c>
      <c r="AG4792" s="20" t="str">
        <f>VLOOKUP(E4792,'FILIAIS PETZ'!A:Q,2,0)</f>
        <v>R3</v>
      </c>
      <c r="AH4792" s="75">
        <v>850</v>
      </c>
      <c r="AI4792" s="16" t="s">
        <v>9022</v>
      </c>
      <c r="AJ4792" s="43">
        <f>VLOOKUP(E4792,'FILIAIS PETZ'!$A$2:$K$2000,11,0)</f>
        <v>18328118015998</v>
      </c>
      <c r="AK4792" s="44">
        <f t="shared" si="317"/>
        <v>18328118015998</v>
      </c>
    </row>
    <row r="4793" spans="1:37" s="14" customFormat="1" ht="15" customHeight="1" thickBot="1" x14ac:dyDescent="0.25">
      <c r="A4793" s="9">
        <f t="shared" si="316"/>
        <v>959002</v>
      </c>
      <c r="B4793" s="18">
        <f>VLOOKUP(C4793,FORNECEDORES!D:E,2,0)</f>
        <v>530375</v>
      </c>
      <c r="C4793" s="19" t="str">
        <f>VLOOKUP(D4793,FORNECEDORES!A:D,4,0)</f>
        <v>23.080.842/0001-04</v>
      </c>
      <c r="D4793" s="13" t="s">
        <v>4370</v>
      </c>
      <c r="E4793" s="20" t="str">
        <f t="shared" si="315"/>
        <v>04 0051</v>
      </c>
      <c r="F4793" s="28" t="s">
        <v>4948</v>
      </c>
      <c r="G4793" s="21" t="str">
        <f>VLOOKUP(E4793,'FILIAIS PETZ'!A:E,5,0)</f>
        <v>PETZ TAMBORÉ</v>
      </c>
      <c r="H4793" s="20" t="str">
        <f>VLOOKUP(E4793,'FILIAIS PETZ'!A:D,4,0)</f>
        <v>TMBO-SP</v>
      </c>
      <c r="I4793" s="46">
        <v>45506</v>
      </c>
      <c r="J4793" s="9">
        <v>959002</v>
      </c>
      <c r="K4793" s="84" t="s">
        <v>5858</v>
      </c>
      <c r="L4793" s="83" t="s">
        <v>11888</v>
      </c>
      <c r="M4793" s="46">
        <v>45509</v>
      </c>
      <c r="N4793" s="46">
        <v>45539</v>
      </c>
      <c r="O4793" s="46">
        <v>45520</v>
      </c>
      <c r="P4793" s="91" t="s">
        <v>4990</v>
      </c>
      <c r="Q4793" s="84">
        <v>3</v>
      </c>
      <c r="R4793" s="91">
        <v>1</v>
      </c>
      <c r="S4793" s="9">
        <v>8</v>
      </c>
      <c r="T4793" s="9" t="s">
        <v>32</v>
      </c>
      <c r="U4793" s="9">
        <v>11002</v>
      </c>
      <c r="V4793" s="9">
        <v>11002</v>
      </c>
      <c r="W4793" s="9" t="s">
        <v>5019</v>
      </c>
      <c r="X4793" s="9" t="s">
        <v>4985</v>
      </c>
      <c r="Y4793" s="9" t="s">
        <v>4980</v>
      </c>
      <c r="Z4793" s="9" t="s">
        <v>4980</v>
      </c>
      <c r="AA4793" s="9" t="s">
        <v>4989</v>
      </c>
      <c r="AB4793" s="9" t="s">
        <v>5066</v>
      </c>
      <c r="AC4793" s="9" t="s">
        <v>5006</v>
      </c>
      <c r="AD4793" s="29"/>
      <c r="AE4793" s="20" t="str">
        <f>VLOOKUP(E4793,'FILIAIS PETZ'!A:Q,17,0)</f>
        <v>SP7</v>
      </c>
      <c r="AF4793" s="20" t="str">
        <f>VLOOKUP(E4793,'FILIAIS PETZ'!A:Q,3,0)</f>
        <v>FELICIO</v>
      </c>
      <c r="AG4793" s="20" t="str">
        <f>VLOOKUP(E4793,'FILIAIS PETZ'!A:Q,2,0)</f>
        <v>R3</v>
      </c>
      <c r="AH4793" s="75">
        <v>850</v>
      </c>
      <c r="AI4793" s="16" t="s">
        <v>9022</v>
      </c>
      <c r="AJ4793" s="43">
        <f>VLOOKUP(E4793,'FILIAIS PETZ'!$A$2:$K$2000,11,0)</f>
        <v>18328118004872</v>
      </c>
      <c r="AK4793" s="44">
        <f t="shared" si="317"/>
        <v>18328118004872</v>
      </c>
    </row>
    <row r="4794" spans="1:37" s="14" customFormat="1" ht="15" customHeight="1" thickBot="1" x14ac:dyDescent="0.25">
      <c r="A4794" s="9">
        <f t="shared" si="316"/>
        <v>959004</v>
      </c>
      <c r="B4794" s="18">
        <f>VLOOKUP(C4794,FORNECEDORES!D:E,2,0)</f>
        <v>530375</v>
      </c>
      <c r="C4794" s="19" t="str">
        <f>VLOOKUP(D4794,FORNECEDORES!A:D,4,0)</f>
        <v>23.080.842/0001-04</v>
      </c>
      <c r="D4794" s="13" t="s">
        <v>4370</v>
      </c>
      <c r="E4794" s="20" t="str">
        <f t="shared" si="315"/>
        <v>04 0026</v>
      </c>
      <c r="F4794" s="28" t="s">
        <v>4949</v>
      </c>
      <c r="G4794" s="21" t="str">
        <f>VLOOKUP(E4794,'FILIAIS PETZ'!A:E,5,0)</f>
        <v>PETZ IGUATEMI ESPLANADA</v>
      </c>
      <c r="H4794" s="20" t="str">
        <f>VLOOKUP(E4794,'FILIAIS PETZ'!A:D,4,0)</f>
        <v>IGES-SP</v>
      </c>
      <c r="I4794" s="46">
        <v>45506</v>
      </c>
      <c r="J4794" s="9">
        <v>959004</v>
      </c>
      <c r="K4794" s="84" t="s">
        <v>5858</v>
      </c>
      <c r="L4794" s="83" t="s">
        <v>11872</v>
      </c>
      <c r="M4794" s="46">
        <v>45509</v>
      </c>
      <c r="N4794" s="46">
        <v>45539</v>
      </c>
      <c r="O4794" s="46">
        <v>45520</v>
      </c>
      <c r="P4794" s="91" t="s">
        <v>4990</v>
      </c>
      <c r="Q4794" s="84">
        <v>3</v>
      </c>
      <c r="R4794" s="91">
        <v>1</v>
      </c>
      <c r="S4794" s="9">
        <v>8</v>
      </c>
      <c r="T4794" s="9" t="s">
        <v>32</v>
      </c>
      <c r="U4794" s="9">
        <v>11002</v>
      </c>
      <c r="V4794" s="9">
        <v>11002</v>
      </c>
      <c r="W4794" s="9" t="s">
        <v>5019</v>
      </c>
      <c r="X4794" s="9" t="s">
        <v>4985</v>
      </c>
      <c r="Y4794" s="9" t="s">
        <v>4980</v>
      </c>
      <c r="Z4794" s="9" t="s">
        <v>4980</v>
      </c>
      <c r="AA4794" s="9" t="s">
        <v>4989</v>
      </c>
      <c r="AB4794" s="9" t="s">
        <v>5066</v>
      </c>
      <c r="AC4794" s="9" t="s">
        <v>5006</v>
      </c>
      <c r="AD4794" s="29"/>
      <c r="AE4794" s="20" t="str">
        <f>VLOOKUP(E4794,'FILIAIS PETZ'!A:Q,17,0)</f>
        <v>SP7</v>
      </c>
      <c r="AF4794" s="20" t="str">
        <f>VLOOKUP(E4794,'FILIAIS PETZ'!A:Q,3,0)</f>
        <v>FELICIO</v>
      </c>
      <c r="AG4794" s="20" t="str">
        <f>VLOOKUP(E4794,'FILIAIS PETZ'!A:Q,2,0)</f>
        <v>R3</v>
      </c>
      <c r="AH4794" s="75">
        <v>850</v>
      </c>
      <c r="AI4794" s="16" t="s">
        <v>9022</v>
      </c>
      <c r="AJ4794" s="43">
        <f>VLOOKUP(E4794,'FILIAIS PETZ'!$A$2:$K$2000,11,0)</f>
        <v>18328118002667</v>
      </c>
      <c r="AK4794" s="44">
        <f t="shared" si="317"/>
        <v>18328118002667</v>
      </c>
    </row>
    <row r="4795" spans="1:37" s="14" customFormat="1" ht="15" customHeight="1" thickBot="1" x14ac:dyDescent="0.25">
      <c r="A4795" s="9">
        <f t="shared" si="316"/>
        <v>959005</v>
      </c>
      <c r="B4795" s="18">
        <f>VLOOKUP(C4795,FORNECEDORES!D:E,2,0)</f>
        <v>530375</v>
      </c>
      <c r="C4795" s="19" t="str">
        <f>VLOOKUP(D4795,FORNECEDORES!A:D,4,0)</f>
        <v>23.080.842/0001-04</v>
      </c>
      <c r="D4795" s="13" t="s">
        <v>4370</v>
      </c>
      <c r="E4795" s="20" t="str">
        <f t="shared" si="315"/>
        <v>04 0135</v>
      </c>
      <c r="F4795" s="28" t="s">
        <v>8712</v>
      </c>
      <c r="G4795" s="21" t="str">
        <f>VLOOKUP(E4795,'FILIAIS PETZ'!A:E,5,0)</f>
        <v>PETZ CARREFOUR ANCHIETA</v>
      </c>
      <c r="H4795" s="20" t="str">
        <f>VLOOKUP(E4795,'FILIAIS PETZ'!A:D,4,0)</f>
        <v>ANCH-SP</v>
      </c>
      <c r="I4795" s="46">
        <v>45506</v>
      </c>
      <c r="J4795" s="9">
        <v>959005</v>
      </c>
      <c r="K4795" s="84" t="s">
        <v>5858</v>
      </c>
      <c r="L4795" s="83" t="s">
        <v>11866</v>
      </c>
      <c r="M4795" s="46">
        <v>45509</v>
      </c>
      <c r="N4795" s="46">
        <v>45539</v>
      </c>
      <c r="O4795" s="46">
        <v>45519</v>
      </c>
      <c r="P4795" s="91" t="s">
        <v>4990</v>
      </c>
      <c r="Q4795" s="84" t="s">
        <v>5029</v>
      </c>
      <c r="R4795" s="91" t="s">
        <v>4991</v>
      </c>
      <c r="S4795" s="9" t="s">
        <v>5052</v>
      </c>
      <c r="T4795" s="9" t="s">
        <v>32</v>
      </c>
      <c r="U4795" s="9" t="s">
        <v>5048</v>
      </c>
      <c r="V4795" s="9" t="s">
        <v>5048</v>
      </c>
      <c r="W4795" s="9" t="s">
        <v>5019</v>
      </c>
      <c r="X4795" s="9" t="s">
        <v>4985</v>
      </c>
      <c r="Y4795" s="9" t="s">
        <v>4980</v>
      </c>
      <c r="Z4795" s="9" t="s">
        <v>4980</v>
      </c>
      <c r="AA4795" s="9" t="s">
        <v>4989</v>
      </c>
      <c r="AB4795" s="9" t="s">
        <v>5066</v>
      </c>
      <c r="AC4795" s="9" t="s">
        <v>5006</v>
      </c>
      <c r="AD4795" s="29"/>
      <c r="AE4795" s="20" t="str">
        <f>VLOOKUP(E4795,'FILIAIS PETZ'!A:Q,17,0)</f>
        <v>SP3</v>
      </c>
      <c r="AF4795" s="20" t="str">
        <f>VLOOKUP(E4795,'FILIAIS PETZ'!A:Q,3,0)</f>
        <v>FELICIO</v>
      </c>
      <c r="AG4795" s="20" t="str">
        <f>VLOOKUP(E4795,'FILIAIS PETZ'!A:Q,2,0)</f>
        <v>R3</v>
      </c>
      <c r="AH4795" s="75">
        <v>850</v>
      </c>
      <c r="AI4795" s="16" t="s">
        <v>9022</v>
      </c>
      <c r="AJ4795" s="43">
        <f>VLOOKUP(E4795,'FILIAIS PETZ'!$A$2:$K$2000,11,0)</f>
        <v>18328118012549</v>
      </c>
      <c r="AK4795" s="44">
        <f t="shared" si="317"/>
        <v>18328118012549</v>
      </c>
    </row>
    <row r="4796" spans="1:37" s="14" customFormat="1" ht="15" customHeight="1" thickBot="1" x14ac:dyDescent="0.25">
      <c r="A4796" s="9">
        <f t="shared" si="316"/>
        <v>959006</v>
      </c>
      <c r="B4796" s="18">
        <f>VLOOKUP(C4796,FORNECEDORES!D:E,2,0)</f>
        <v>530375</v>
      </c>
      <c r="C4796" s="19" t="str">
        <f>VLOOKUP(D4796,FORNECEDORES!A:D,4,0)</f>
        <v>23.080.842/0001-04</v>
      </c>
      <c r="D4796" s="13" t="s">
        <v>4370</v>
      </c>
      <c r="E4796" s="20" t="str">
        <f t="shared" si="315"/>
        <v>04 0284</v>
      </c>
      <c r="F4796" s="28" t="s">
        <v>8966</v>
      </c>
      <c r="G4796" s="21" t="str">
        <f>VLOOKUP(E4796,'FILIAIS PETZ'!A:E,5,0)</f>
        <v>PETZ ASSAI ANCHIETA</v>
      </c>
      <c r="H4796" s="20" t="str">
        <f>VLOOKUP(E4796,'FILIAIS PETZ'!A:D,4,0)</f>
        <v>ASAC-SP</v>
      </c>
      <c r="I4796" s="46">
        <v>45506</v>
      </c>
      <c r="J4796" s="9">
        <v>959006</v>
      </c>
      <c r="K4796" s="84" t="s">
        <v>5858</v>
      </c>
      <c r="L4796" s="83" t="s">
        <v>11863</v>
      </c>
      <c r="M4796" s="46">
        <v>45509</v>
      </c>
      <c r="N4796" s="46">
        <v>45539</v>
      </c>
      <c r="O4796" s="46">
        <v>45519</v>
      </c>
      <c r="P4796" s="91" t="s">
        <v>4990</v>
      </c>
      <c r="Q4796" s="84" t="s">
        <v>5029</v>
      </c>
      <c r="R4796" s="91" t="s">
        <v>4991</v>
      </c>
      <c r="S4796" s="9" t="s">
        <v>5052</v>
      </c>
      <c r="T4796" s="9" t="s">
        <v>32</v>
      </c>
      <c r="U4796" s="9" t="s">
        <v>5048</v>
      </c>
      <c r="V4796" s="9" t="s">
        <v>5048</v>
      </c>
      <c r="W4796" s="9" t="s">
        <v>5019</v>
      </c>
      <c r="X4796" s="9" t="s">
        <v>4985</v>
      </c>
      <c r="Y4796" s="9" t="s">
        <v>4980</v>
      </c>
      <c r="Z4796" s="9" t="s">
        <v>4980</v>
      </c>
      <c r="AA4796" s="9" t="s">
        <v>4989</v>
      </c>
      <c r="AB4796" s="9" t="s">
        <v>5066</v>
      </c>
      <c r="AC4796" s="9" t="s">
        <v>5006</v>
      </c>
      <c r="AD4796" s="29"/>
      <c r="AE4796" s="20" t="str">
        <f>VLOOKUP(E4796,'FILIAIS PETZ'!A:Q,17,0)</f>
        <v>SP3</v>
      </c>
      <c r="AF4796" s="20" t="str">
        <f>VLOOKUP(E4796,'FILIAIS PETZ'!A:Q,3,0)</f>
        <v>FELICIO</v>
      </c>
      <c r="AG4796" s="20" t="str">
        <f>VLOOKUP(E4796,'FILIAIS PETZ'!A:Q,2,0)</f>
        <v>R3</v>
      </c>
      <c r="AH4796" s="75">
        <v>850</v>
      </c>
      <c r="AI4796" s="16" t="s">
        <v>9022</v>
      </c>
      <c r="AJ4796" s="43" t="str">
        <f>VLOOKUP(E4796,'FILIAIS PETZ'!$A$2:$K$2000,11,0)</f>
        <v>18.328.118/0290-00</v>
      </c>
      <c r="AK4796" s="44" t="str">
        <f t="shared" si="317"/>
        <v>18.328.118/0290-00</v>
      </c>
    </row>
    <row r="4797" spans="1:37" s="14" customFormat="1" ht="15" customHeight="1" thickBot="1" x14ac:dyDescent="0.25">
      <c r="A4797" s="9">
        <f t="shared" si="316"/>
        <v>959008</v>
      </c>
      <c r="B4797" s="18">
        <f>VLOOKUP(C4797,FORNECEDORES!D:E,2,0)</f>
        <v>530375</v>
      </c>
      <c r="C4797" s="19" t="str">
        <f>VLOOKUP(D4797,FORNECEDORES!A:D,4,0)</f>
        <v>23.080.842/0001-04</v>
      </c>
      <c r="D4797" s="13" t="s">
        <v>4370</v>
      </c>
      <c r="E4797" s="20" t="str">
        <f t="shared" si="315"/>
        <v>04 0247</v>
      </c>
      <c r="F4797" s="28" t="s">
        <v>8967</v>
      </c>
      <c r="G4797" s="21" t="str">
        <f>VLOOKUP(E4797,'FILIAIS PETZ'!A:E,5,0)</f>
        <v>PETZ AV GOIÁS</v>
      </c>
      <c r="H4797" s="20" t="str">
        <f>VLOOKUP(E4797,'FILIAIS PETZ'!A:D,4,0)</f>
        <v>AVGO-SP</v>
      </c>
      <c r="I4797" s="46">
        <v>45506</v>
      </c>
      <c r="J4797" s="9">
        <v>959008</v>
      </c>
      <c r="K4797" s="84" t="s">
        <v>5858</v>
      </c>
      <c r="L4797" s="83" t="s">
        <v>11864</v>
      </c>
      <c r="M4797" s="46">
        <v>45509</v>
      </c>
      <c r="N4797" s="46">
        <v>45539</v>
      </c>
      <c r="O4797" s="46">
        <v>45519</v>
      </c>
      <c r="P4797" s="91" t="s">
        <v>4990</v>
      </c>
      <c r="Q4797" s="84" t="s">
        <v>5029</v>
      </c>
      <c r="R4797" s="91" t="s">
        <v>4991</v>
      </c>
      <c r="S4797" s="9" t="s">
        <v>5052</v>
      </c>
      <c r="T4797" s="9" t="s">
        <v>32</v>
      </c>
      <c r="U4797" s="9" t="s">
        <v>5048</v>
      </c>
      <c r="V4797" s="9" t="s">
        <v>5048</v>
      </c>
      <c r="W4797" s="9" t="s">
        <v>5019</v>
      </c>
      <c r="X4797" s="9" t="s">
        <v>4985</v>
      </c>
      <c r="Y4797" s="9" t="s">
        <v>4980</v>
      </c>
      <c r="Z4797" s="9" t="s">
        <v>4980</v>
      </c>
      <c r="AA4797" s="9" t="s">
        <v>4989</v>
      </c>
      <c r="AB4797" s="9" t="s">
        <v>5066</v>
      </c>
      <c r="AC4797" s="9" t="s">
        <v>5006</v>
      </c>
      <c r="AD4797" s="29"/>
      <c r="AE4797" s="20" t="str">
        <f>VLOOKUP(E4797,'FILIAIS PETZ'!A:Q,17,0)</f>
        <v>SP3</v>
      </c>
      <c r="AF4797" s="20" t="str">
        <f>VLOOKUP(E4797,'FILIAIS PETZ'!A:Q,3,0)</f>
        <v>FELICIO</v>
      </c>
      <c r="AG4797" s="20" t="str">
        <f>VLOOKUP(E4797,'FILIAIS PETZ'!A:Q,2,0)</f>
        <v>R3</v>
      </c>
      <c r="AH4797" s="75">
        <v>850</v>
      </c>
      <c r="AI4797" s="16" t="s">
        <v>9022</v>
      </c>
      <c r="AJ4797" s="43" t="str">
        <f>VLOOKUP(E4797,'FILIAIS PETZ'!$A$2:$K$2000,11,0)</f>
        <v>18.328.118/0236-64</v>
      </c>
      <c r="AK4797" s="44" t="str">
        <f t="shared" si="317"/>
        <v>18.328.118/0236-64</v>
      </c>
    </row>
    <row r="4798" spans="1:37" s="14" customFormat="1" ht="15" customHeight="1" thickBot="1" x14ac:dyDescent="0.25">
      <c r="A4798" s="9">
        <f t="shared" si="316"/>
        <v>959011</v>
      </c>
      <c r="B4798" s="18">
        <f>VLOOKUP(C4798,FORNECEDORES!D:E,2,0)</f>
        <v>530375</v>
      </c>
      <c r="C4798" s="19" t="str">
        <f>VLOOKUP(D4798,FORNECEDORES!A:D,4,0)</f>
        <v>23.080.842/0001-04</v>
      </c>
      <c r="D4798" s="13" t="s">
        <v>4370</v>
      </c>
      <c r="E4798" s="20" t="str">
        <f t="shared" si="315"/>
        <v>04 0024</v>
      </c>
      <c r="F4798" s="28" t="s">
        <v>8626</v>
      </c>
      <c r="G4798" s="21" t="str">
        <f>VLOOKUP(E4798,'FILIAIS PETZ'!A:E,5,0)</f>
        <v>PETZ DIADEMA</v>
      </c>
      <c r="H4798" s="20" t="str">
        <f>VLOOKUP(E4798,'FILIAIS PETZ'!A:D,4,0)</f>
        <v>DDMA-SP</v>
      </c>
      <c r="I4798" s="46">
        <v>45506</v>
      </c>
      <c r="J4798" s="9">
        <v>959011</v>
      </c>
      <c r="K4798" s="84"/>
      <c r="L4798" s="83"/>
      <c r="M4798" s="46"/>
      <c r="N4798" s="46"/>
      <c r="O4798" s="46"/>
      <c r="P4798" s="91" t="s">
        <v>4990</v>
      </c>
      <c r="Q4798" s="84" t="s">
        <v>5029</v>
      </c>
      <c r="R4798" s="91" t="s">
        <v>4991</v>
      </c>
      <c r="S4798" s="9" t="s">
        <v>5052</v>
      </c>
      <c r="T4798" s="9" t="s">
        <v>32</v>
      </c>
      <c r="U4798" s="9" t="s">
        <v>5048</v>
      </c>
      <c r="V4798" s="9" t="s">
        <v>5048</v>
      </c>
      <c r="W4798" s="9" t="s">
        <v>5019</v>
      </c>
      <c r="X4798" s="9" t="s">
        <v>4985</v>
      </c>
      <c r="Y4798" s="9" t="s">
        <v>4980</v>
      </c>
      <c r="Z4798" s="9" t="s">
        <v>4980</v>
      </c>
      <c r="AA4798" s="9" t="s">
        <v>4989</v>
      </c>
      <c r="AB4798" s="9" t="s">
        <v>5066</v>
      </c>
      <c r="AC4798" s="9" t="s">
        <v>5006</v>
      </c>
      <c r="AD4798" s="29"/>
      <c r="AE4798" s="20" t="str">
        <f>VLOOKUP(E4798,'FILIAIS PETZ'!A:Q,17,0)</f>
        <v>SP3</v>
      </c>
      <c r="AF4798" s="20" t="str">
        <f>VLOOKUP(E4798,'FILIAIS PETZ'!A:Q,3,0)</f>
        <v>FELICIO</v>
      </c>
      <c r="AG4798" s="20" t="str">
        <f>VLOOKUP(E4798,'FILIAIS PETZ'!A:Q,2,0)</f>
        <v>R3</v>
      </c>
      <c r="AH4798" s="75">
        <v>850</v>
      </c>
      <c r="AI4798" s="16" t="s">
        <v>9022</v>
      </c>
      <c r="AJ4798" s="43">
        <f>VLOOKUP(E4798,'FILIAIS PETZ'!$A$2:$K$2000,11,0)</f>
        <v>18328118000966</v>
      </c>
      <c r="AK4798" s="44">
        <f t="shared" si="317"/>
        <v>18328118000966</v>
      </c>
    </row>
    <row r="4799" spans="1:37" s="14" customFormat="1" ht="15" customHeight="1" thickBot="1" x14ac:dyDescent="0.25">
      <c r="A4799" s="9">
        <f t="shared" si="316"/>
        <v>959012</v>
      </c>
      <c r="B4799" s="18">
        <f>VLOOKUP(C4799,FORNECEDORES!D:E,2,0)</f>
        <v>530375</v>
      </c>
      <c r="C4799" s="19" t="str">
        <f>VLOOKUP(D4799,FORNECEDORES!A:D,4,0)</f>
        <v>23.080.842/0001-04</v>
      </c>
      <c r="D4799" s="13" t="s">
        <v>4370</v>
      </c>
      <c r="E4799" s="20" t="str">
        <f t="shared" si="315"/>
        <v>04 0069</v>
      </c>
      <c r="F4799" s="28" t="s">
        <v>8968</v>
      </c>
      <c r="G4799" s="21" t="str">
        <f>VLOOKUP(E4799,'FILIAIS PETZ'!A:E,5,0)</f>
        <v>PETZ GIOVANNI PIRELLI</v>
      </c>
      <c r="H4799" s="20" t="str">
        <f>VLOOKUP(E4799,'FILIAIS PETZ'!A:D,4,0)</f>
        <v>GPIR-SP</v>
      </c>
      <c r="I4799" s="46">
        <v>45506</v>
      </c>
      <c r="J4799" s="9">
        <v>959012</v>
      </c>
      <c r="K4799" s="84" t="s">
        <v>5858</v>
      </c>
      <c r="L4799" s="83" t="s">
        <v>11870</v>
      </c>
      <c r="M4799" s="46">
        <v>45509</v>
      </c>
      <c r="N4799" s="46">
        <v>45539</v>
      </c>
      <c r="O4799" s="46">
        <v>45520</v>
      </c>
      <c r="P4799" s="91" t="s">
        <v>4990</v>
      </c>
      <c r="Q4799" s="84" t="s">
        <v>5029</v>
      </c>
      <c r="R4799" s="91" t="s">
        <v>4991</v>
      </c>
      <c r="S4799" s="9" t="s">
        <v>5052</v>
      </c>
      <c r="T4799" s="9" t="s">
        <v>32</v>
      </c>
      <c r="U4799" s="9" t="s">
        <v>5048</v>
      </c>
      <c r="V4799" s="9" t="s">
        <v>5048</v>
      </c>
      <c r="W4799" s="9" t="s">
        <v>5019</v>
      </c>
      <c r="X4799" s="9" t="s">
        <v>4985</v>
      </c>
      <c r="Y4799" s="9" t="s">
        <v>4980</v>
      </c>
      <c r="Z4799" s="9" t="s">
        <v>4980</v>
      </c>
      <c r="AA4799" s="9" t="s">
        <v>4989</v>
      </c>
      <c r="AB4799" s="9" t="s">
        <v>5066</v>
      </c>
      <c r="AC4799" s="9" t="s">
        <v>5006</v>
      </c>
      <c r="AD4799" s="29"/>
      <c r="AE4799" s="20" t="str">
        <f>VLOOKUP(E4799,'FILIAIS PETZ'!A:Q,17,0)</f>
        <v>SP3</v>
      </c>
      <c r="AF4799" s="20" t="str">
        <f>VLOOKUP(E4799,'FILIAIS PETZ'!A:Q,3,0)</f>
        <v>FELICIO</v>
      </c>
      <c r="AG4799" s="20" t="str">
        <f>VLOOKUP(E4799,'FILIAIS PETZ'!A:Q,2,0)</f>
        <v>R3</v>
      </c>
      <c r="AH4799" s="75">
        <v>850</v>
      </c>
      <c r="AI4799" s="16" t="s">
        <v>9022</v>
      </c>
      <c r="AJ4799" s="43">
        <f>VLOOKUP(E4799,'FILIAIS PETZ'!$A$2:$K$2000,11,0)</f>
        <v>18328118006905</v>
      </c>
      <c r="AK4799" s="44">
        <f t="shared" si="317"/>
        <v>18328118006905</v>
      </c>
    </row>
    <row r="4800" spans="1:37" s="14" customFormat="1" ht="15" customHeight="1" thickBot="1" x14ac:dyDescent="0.25">
      <c r="A4800" s="9">
        <f t="shared" ref="A4800:A4809" si="318">J4800</f>
        <v>959015</v>
      </c>
      <c r="B4800" s="18">
        <f>VLOOKUP(C4800,FORNECEDORES!D:E,2,0)</f>
        <v>530375</v>
      </c>
      <c r="C4800" s="19" t="str">
        <f>VLOOKUP(D4800,FORNECEDORES!A:D,4,0)</f>
        <v>23.080.842/0001-04</v>
      </c>
      <c r="D4800" s="13" t="s">
        <v>4370</v>
      </c>
      <c r="E4800" s="20" t="str">
        <f t="shared" si="315"/>
        <v>04 0138</v>
      </c>
      <c r="F4800" s="28" t="s">
        <v>8627</v>
      </c>
      <c r="G4800" s="21" t="str">
        <f>VLOOKUP(E4800,'FILIAIS PETZ'!A:E,5,0)</f>
        <v>PETZ JOÃO FIRMINO</v>
      </c>
      <c r="H4800" s="20" t="str">
        <f>VLOOKUP(E4800,'FILIAIS PETZ'!A:D,4,0)</f>
        <v>JFIR-SP</v>
      </c>
      <c r="I4800" s="46">
        <v>45506</v>
      </c>
      <c r="J4800" s="9">
        <v>959015</v>
      </c>
      <c r="K4800" s="84" t="s">
        <v>5858</v>
      </c>
      <c r="L4800" s="83" t="s">
        <v>11877</v>
      </c>
      <c r="M4800" s="46">
        <v>45509</v>
      </c>
      <c r="N4800" s="46">
        <v>45539</v>
      </c>
      <c r="O4800" s="46">
        <v>45520</v>
      </c>
      <c r="P4800" s="91" t="s">
        <v>4990</v>
      </c>
      <c r="Q4800" s="84" t="s">
        <v>5029</v>
      </c>
      <c r="R4800" s="91" t="s">
        <v>4991</v>
      </c>
      <c r="S4800" s="9" t="s">
        <v>5052</v>
      </c>
      <c r="T4800" s="9" t="s">
        <v>32</v>
      </c>
      <c r="U4800" s="9" t="s">
        <v>5048</v>
      </c>
      <c r="V4800" s="9" t="s">
        <v>5048</v>
      </c>
      <c r="W4800" s="9" t="s">
        <v>5019</v>
      </c>
      <c r="X4800" s="9" t="s">
        <v>4985</v>
      </c>
      <c r="Y4800" s="9" t="s">
        <v>4980</v>
      </c>
      <c r="Z4800" s="9" t="s">
        <v>4980</v>
      </c>
      <c r="AA4800" s="9" t="s">
        <v>4989</v>
      </c>
      <c r="AB4800" s="9" t="s">
        <v>5066</v>
      </c>
      <c r="AC4800" s="9" t="s">
        <v>5006</v>
      </c>
      <c r="AD4800" s="29"/>
      <c r="AE4800" s="20" t="str">
        <f>VLOOKUP(E4800,'FILIAIS PETZ'!A:Q,17,0)</f>
        <v>SP3</v>
      </c>
      <c r="AF4800" s="20" t="str">
        <f>VLOOKUP(E4800,'FILIAIS PETZ'!A:Q,3,0)</f>
        <v>FELICIO</v>
      </c>
      <c r="AG4800" s="20" t="str">
        <f>VLOOKUP(E4800,'FILIAIS PETZ'!A:Q,2,0)</f>
        <v>R3</v>
      </c>
      <c r="AH4800" s="75">
        <v>850</v>
      </c>
      <c r="AI4800" s="16" t="s">
        <v>9022</v>
      </c>
      <c r="AJ4800" s="43">
        <f>VLOOKUP(E4800,'FILIAIS PETZ'!$A$2:$K$2000,11,0)</f>
        <v>18328118012972</v>
      </c>
      <c r="AK4800" s="44">
        <f t="shared" ref="AK4800:AK4809" si="319">AJ4800</f>
        <v>18328118012972</v>
      </c>
    </row>
    <row r="4801" spans="1:37" s="14" customFormat="1" ht="15" customHeight="1" thickBot="1" x14ac:dyDescent="0.25">
      <c r="A4801" s="9">
        <f t="shared" si="318"/>
        <v>959017</v>
      </c>
      <c r="B4801" s="18">
        <f>VLOOKUP(C4801,FORNECEDORES!D:E,2,0)</f>
        <v>530375</v>
      </c>
      <c r="C4801" s="19" t="str">
        <f>VLOOKUP(D4801,FORNECEDORES!A:D,4,0)</f>
        <v>23.080.842/0001-04</v>
      </c>
      <c r="D4801" s="13" t="s">
        <v>4370</v>
      </c>
      <c r="E4801" s="20" t="str">
        <f t="shared" si="315"/>
        <v>04 0181</v>
      </c>
      <c r="F4801" s="28" t="s">
        <v>8969</v>
      </c>
      <c r="G4801" s="21" t="str">
        <f>VLOOKUP(E4801,'FILIAIS PETZ'!A:E,5,0)</f>
        <v>PETZ MAUA SHOPPING</v>
      </c>
      <c r="H4801" s="20" t="str">
        <f>VLOOKUP(E4801,'FILIAIS PETZ'!A:D,4,0)</f>
        <v>MAUA-SP</v>
      </c>
      <c r="I4801" s="46">
        <v>45506</v>
      </c>
      <c r="J4801" s="9">
        <v>959017</v>
      </c>
      <c r="K4801" s="84" t="s">
        <v>5858</v>
      </c>
      <c r="L4801" s="83" t="s">
        <v>11878</v>
      </c>
      <c r="M4801" s="46">
        <v>45509</v>
      </c>
      <c r="N4801" s="46">
        <v>45539</v>
      </c>
      <c r="O4801" s="46">
        <v>45520</v>
      </c>
      <c r="P4801" s="91" t="s">
        <v>4990</v>
      </c>
      <c r="Q4801" s="84" t="s">
        <v>5029</v>
      </c>
      <c r="R4801" s="91" t="s">
        <v>4991</v>
      </c>
      <c r="S4801" s="9" t="s">
        <v>5052</v>
      </c>
      <c r="T4801" s="9" t="s">
        <v>32</v>
      </c>
      <c r="U4801" s="9" t="s">
        <v>5048</v>
      </c>
      <c r="V4801" s="9" t="s">
        <v>5048</v>
      </c>
      <c r="W4801" s="9" t="s">
        <v>5019</v>
      </c>
      <c r="X4801" s="9" t="s">
        <v>4985</v>
      </c>
      <c r="Y4801" s="9" t="s">
        <v>4980</v>
      </c>
      <c r="Z4801" s="9" t="s">
        <v>4980</v>
      </c>
      <c r="AA4801" s="9" t="s">
        <v>4989</v>
      </c>
      <c r="AB4801" s="9" t="s">
        <v>5066</v>
      </c>
      <c r="AC4801" s="9" t="s">
        <v>5006</v>
      </c>
      <c r="AD4801" s="29"/>
      <c r="AE4801" s="20" t="str">
        <f>VLOOKUP(E4801,'FILIAIS PETZ'!A:Q,17,0)</f>
        <v>SP3</v>
      </c>
      <c r="AF4801" s="20" t="str">
        <f>VLOOKUP(E4801,'FILIAIS PETZ'!A:Q,3,0)</f>
        <v>FELICIO</v>
      </c>
      <c r="AG4801" s="20" t="str">
        <f>VLOOKUP(E4801,'FILIAIS PETZ'!A:Q,2,0)</f>
        <v>R3</v>
      </c>
      <c r="AH4801" s="75">
        <v>850</v>
      </c>
      <c r="AI4801" s="16" t="s">
        <v>9022</v>
      </c>
      <c r="AJ4801" s="43">
        <f>VLOOKUP(E4801,'FILIAIS PETZ'!$A$2:$K$2000,11,0)</f>
        <v>18328118016617</v>
      </c>
      <c r="AK4801" s="44">
        <f t="shared" si="319"/>
        <v>18328118016617</v>
      </c>
    </row>
    <row r="4802" spans="1:37" s="14" customFormat="1" ht="15" customHeight="1" thickBot="1" x14ac:dyDescent="0.25">
      <c r="A4802" s="9">
        <f t="shared" si="318"/>
        <v>959019</v>
      </c>
      <c r="B4802" s="18">
        <f>VLOOKUP(C4802,FORNECEDORES!D:E,2,0)</f>
        <v>530375</v>
      </c>
      <c r="C4802" s="19" t="str">
        <f>VLOOKUP(D4802,FORNECEDORES!A:D,4,0)</f>
        <v>23.080.842/0001-04</v>
      </c>
      <c r="D4802" s="13" t="s">
        <v>4370</v>
      </c>
      <c r="E4802" s="20" t="str">
        <f t="shared" si="315"/>
        <v>04 0068</v>
      </c>
      <c r="F4802" s="28" t="s">
        <v>8958</v>
      </c>
      <c r="G4802" s="21" t="str">
        <f>VLOOKUP(E4802,'FILIAIS PETZ'!A:E,5,0)</f>
        <v>PETZ PEREIRA BARRETO</v>
      </c>
      <c r="H4802" s="20" t="str">
        <f>VLOOKUP(E4802,'FILIAIS PETZ'!A:D,4,0)</f>
        <v>PBAR-SP</v>
      </c>
      <c r="I4802" s="46">
        <v>45506</v>
      </c>
      <c r="J4802" s="9">
        <v>959019</v>
      </c>
      <c r="K4802" s="84" t="s">
        <v>5858</v>
      </c>
      <c r="L4802" s="83" t="s">
        <v>11880</v>
      </c>
      <c r="M4802" s="46">
        <v>45509</v>
      </c>
      <c r="N4802" s="46">
        <v>45539</v>
      </c>
      <c r="O4802" s="46">
        <v>45520</v>
      </c>
      <c r="P4802" s="91" t="s">
        <v>4990</v>
      </c>
      <c r="Q4802" s="84" t="s">
        <v>5029</v>
      </c>
      <c r="R4802" s="91" t="s">
        <v>4991</v>
      </c>
      <c r="S4802" s="9" t="s">
        <v>5052</v>
      </c>
      <c r="T4802" s="9" t="s">
        <v>32</v>
      </c>
      <c r="U4802" s="9" t="s">
        <v>5048</v>
      </c>
      <c r="V4802" s="9" t="s">
        <v>5048</v>
      </c>
      <c r="W4802" s="9" t="s">
        <v>5019</v>
      </c>
      <c r="X4802" s="9" t="s">
        <v>4985</v>
      </c>
      <c r="Y4802" s="9" t="s">
        <v>4980</v>
      </c>
      <c r="Z4802" s="9" t="s">
        <v>4980</v>
      </c>
      <c r="AA4802" s="9" t="s">
        <v>4989</v>
      </c>
      <c r="AB4802" s="9" t="s">
        <v>5066</v>
      </c>
      <c r="AC4802" s="9" t="s">
        <v>5006</v>
      </c>
      <c r="AD4802" s="29"/>
      <c r="AE4802" s="20" t="str">
        <f>VLOOKUP(E4802,'FILIAIS PETZ'!A:Q,17,0)</f>
        <v>SP3</v>
      </c>
      <c r="AF4802" s="20" t="str">
        <f>VLOOKUP(E4802,'FILIAIS PETZ'!A:Q,3,0)</f>
        <v>FELICIO</v>
      </c>
      <c r="AG4802" s="20" t="str">
        <f>VLOOKUP(E4802,'FILIAIS PETZ'!A:Q,2,0)</f>
        <v>R3</v>
      </c>
      <c r="AH4802" s="75">
        <v>850</v>
      </c>
      <c r="AI4802" s="16" t="s">
        <v>9022</v>
      </c>
      <c r="AJ4802" s="43">
        <f>VLOOKUP(E4802,'FILIAIS PETZ'!$A$2:$K$2000,11,0)</f>
        <v>18328118007111</v>
      </c>
      <c r="AK4802" s="44">
        <f t="shared" si="319"/>
        <v>18328118007111</v>
      </c>
    </row>
    <row r="4803" spans="1:37" s="14" customFormat="1" ht="15" customHeight="1" thickBot="1" x14ac:dyDescent="0.25">
      <c r="A4803" s="9">
        <f t="shared" si="318"/>
        <v>959020</v>
      </c>
      <c r="B4803" s="18">
        <f>VLOOKUP(C4803,FORNECEDORES!D:E,2,0)</f>
        <v>530375</v>
      </c>
      <c r="C4803" s="19" t="str">
        <f>VLOOKUP(D4803,FORNECEDORES!A:D,4,0)</f>
        <v>23.080.842/0001-04</v>
      </c>
      <c r="D4803" s="13" t="s">
        <v>4370</v>
      </c>
      <c r="E4803" s="20" t="str">
        <f t="shared" si="315"/>
        <v>04 0116</v>
      </c>
      <c r="F4803" s="28" t="s">
        <v>8970</v>
      </c>
      <c r="G4803" s="21" t="str">
        <f>VLOOKUP(E4803,'FILIAIS PETZ'!A:E,5,0)</f>
        <v>PETZ SANTO ANDRE DOM PEDRO</v>
      </c>
      <c r="H4803" s="20" t="str">
        <f>VLOOKUP(E4803,'FILIAIS PETZ'!A:D,4,0)</f>
        <v>SADP-SP</v>
      </c>
      <c r="I4803" s="46">
        <v>45506</v>
      </c>
      <c r="J4803" s="9">
        <v>959020</v>
      </c>
      <c r="K4803" s="84" t="s">
        <v>5858</v>
      </c>
      <c r="L4803" s="83" t="s">
        <v>11882</v>
      </c>
      <c r="M4803" s="46">
        <v>45509</v>
      </c>
      <c r="N4803" s="46">
        <v>45539</v>
      </c>
      <c r="O4803" s="46">
        <v>45520</v>
      </c>
      <c r="P4803" s="91" t="s">
        <v>4990</v>
      </c>
      <c r="Q4803" s="84" t="s">
        <v>5029</v>
      </c>
      <c r="R4803" s="91" t="s">
        <v>4991</v>
      </c>
      <c r="S4803" s="9" t="s">
        <v>5052</v>
      </c>
      <c r="T4803" s="9" t="s">
        <v>32</v>
      </c>
      <c r="U4803" s="9" t="s">
        <v>5048</v>
      </c>
      <c r="V4803" s="9" t="s">
        <v>5048</v>
      </c>
      <c r="W4803" s="9" t="s">
        <v>5019</v>
      </c>
      <c r="X4803" s="9" t="s">
        <v>4985</v>
      </c>
      <c r="Y4803" s="9" t="s">
        <v>4980</v>
      </c>
      <c r="Z4803" s="9" t="s">
        <v>4980</v>
      </c>
      <c r="AA4803" s="9" t="s">
        <v>4989</v>
      </c>
      <c r="AB4803" s="9" t="s">
        <v>5066</v>
      </c>
      <c r="AC4803" s="9" t="s">
        <v>5006</v>
      </c>
      <c r="AD4803" s="29"/>
      <c r="AE4803" s="20" t="str">
        <f>VLOOKUP(E4803,'FILIAIS PETZ'!A:Q,17,0)</f>
        <v>SP3</v>
      </c>
      <c r="AF4803" s="20" t="str">
        <f>VLOOKUP(E4803,'FILIAIS PETZ'!A:Q,3,0)</f>
        <v>FELICIO</v>
      </c>
      <c r="AG4803" s="20" t="str">
        <f>VLOOKUP(E4803,'FILIAIS PETZ'!A:Q,2,0)</f>
        <v>R3</v>
      </c>
      <c r="AH4803" s="75">
        <v>850</v>
      </c>
      <c r="AI4803" s="16" t="s">
        <v>9022</v>
      </c>
      <c r="AJ4803" s="43">
        <f>VLOOKUP(E4803,'FILIAIS PETZ'!$A$2:$K$2000,11,0)</f>
        <v>18328118011062</v>
      </c>
      <c r="AK4803" s="44">
        <f t="shared" si="319"/>
        <v>18328118011062</v>
      </c>
    </row>
    <row r="4804" spans="1:37" s="14" customFormat="1" ht="15" customHeight="1" thickBot="1" x14ac:dyDescent="0.25">
      <c r="A4804" s="9">
        <f t="shared" si="318"/>
        <v>959022</v>
      </c>
      <c r="B4804" s="18">
        <f>VLOOKUP(C4804,FORNECEDORES!D:E,2,0)</f>
        <v>530375</v>
      </c>
      <c r="C4804" s="19" t="str">
        <f>VLOOKUP(D4804,FORNECEDORES!A:D,4,0)</f>
        <v>23.080.842/0001-04</v>
      </c>
      <c r="D4804" s="13" t="s">
        <v>4370</v>
      </c>
      <c r="E4804" s="20" t="str">
        <f t="shared" si="315"/>
        <v>04 0003</v>
      </c>
      <c r="F4804" s="28" t="s">
        <v>8971</v>
      </c>
      <c r="G4804" s="21" t="str">
        <f>VLOOKUP(E4804,'FILIAIS PETZ'!A:E,5,0)</f>
        <v>PETZ SAO BERNARDO</v>
      </c>
      <c r="H4804" s="20" t="str">
        <f>VLOOKUP(E4804,'FILIAIS PETZ'!A:D,4,0)</f>
        <v>SBCA-SP</v>
      </c>
      <c r="I4804" s="46">
        <v>45506</v>
      </c>
      <c r="J4804" s="9">
        <v>959022</v>
      </c>
      <c r="K4804" s="84" t="s">
        <v>5858</v>
      </c>
      <c r="L4804" s="83" t="s">
        <v>11883</v>
      </c>
      <c r="M4804" s="46">
        <v>45509</v>
      </c>
      <c r="N4804" s="46">
        <v>45539</v>
      </c>
      <c r="O4804" s="46">
        <v>45520</v>
      </c>
      <c r="P4804" s="91" t="s">
        <v>4990</v>
      </c>
      <c r="Q4804" s="84" t="s">
        <v>5029</v>
      </c>
      <c r="R4804" s="91" t="s">
        <v>4991</v>
      </c>
      <c r="S4804" s="9" t="s">
        <v>5052</v>
      </c>
      <c r="T4804" s="9" t="s">
        <v>32</v>
      </c>
      <c r="U4804" s="9" t="s">
        <v>5048</v>
      </c>
      <c r="V4804" s="9" t="s">
        <v>5048</v>
      </c>
      <c r="W4804" s="9" t="s">
        <v>5019</v>
      </c>
      <c r="X4804" s="9" t="s">
        <v>4985</v>
      </c>
      <c r="Y4804" s="9" t="s">
        <v>4980</v>
      </c>
      <c r="Z4804" s="9" t="s">
        <v>4980</v>
      </c>
      <c r="AA4804" s="9" t="s">
        <v>4989</v>
      </c>
      <c r="AB4804" s="9" t="s">
        <v>5066</v>
      </c>
      <c r="AC4804" s="9" t="s">
        <v>5006</v>
      </c>
      <c r="AD4804" s="29"/>
      <c r="AE4804" s="20" t="str">
        <f>VLOOKUP(E4804,'FILIAIS PETZ'!A:Q,17,0)</f>
        <v>SP3</v>
      </c>
      <c r="AF4804" s="20" t="str">
        <f>VLOOKUP(E4804,'FILIAIS PETZ'!A:Q,3,0)</f>
        <v>FELICIO</v>
      </c>
      <c r="AG4804" s="20" t="str">
        <f>VLOOKUP(E4804,'FILIAIS PETZ'!A:Q,2,0)</f>
        <v>R3</v>
      </c>
      <c r="AH4804" s="75">
        <v>850</v>
      </c>
      <c r="AI4804" s="16" t="s">
        <v>9022</v>
      </c>
      <c r="AJ4804" s="43">
        <f>VLOOKUP(E4804,'FILIAIS PETZ'!$A$2:$K$2000,11,0)</f>
        <v>18328118002152</v>
      </c>
      <c r="AK4804" s="44">
        <f t="shared" si="319"/>
        <v>18328118002152</v>
      </c>
    </row>
    <row r="4805" spans="1:37" s="14" customFormat="1" ht="15" customHeight="1" thickBot="1" x14ac:dyDescent="0.25">
      <c r="A4805" s="9">
        <f t="shared" si="318"/>
        <v>959025</v>
      </c>
      <c r="B4805" s="18">
        <f>VLOOKUP(C4805,FORNECEDORES!D:E,2,0)</f>
        <v>530375</v>
      </c>
      <c r="C4805" s="19" t="str">
        <f>VLOOKUP(D4805,FORNECEDORES!A:D,4,0)</f>
        <v>23.080.842/0001-04</v>
      </c>
      <c r="D4805" s="13" t="s">
        <v>4370</v>
      </c>
      <c r="E4805" s="20" t="str">
        <f t="shared" si="315"/>
        <v>04 0017</v>
      </c>
      <c r="F4805" s="28" t="s">
        <v>8713</v>
      </c>
      <c r="G4805" s="21" t="str">
        <f>VLOOKUP(E4805,'FILIAIS PETZ'!A:E,5,0)</f>
        <v>PETZ CARREFOUR SAO CAETANO</v>
      </c>
      <c r="H4805" s="20" t="str">
        <f>VLOOKUP(E4805,'FILIAIS PETZ'!A:D,4,0)</f>
        <v>SCSU-SP</v>
      </c>
      <c r="I4805" s="46">
        <v>45506</v>
      </c>
      <c r="J4805" s="9">
        <v>959025</v>
      </c>
      <c r="K4805" s="84" t="s">
        <v>5858</v>
      </c>
      <c r="L4805" s="83" t="s">
        <v>11884</v>
      </c>
      <c r="M4805" s="46">
        <v>45509</v>
      </c>
      <c r="N4805" s="46">
        <v>45539</v>
      </c>
      <c r="O4805" s="46">
        <v>45520</v>
      </c>
      <c r="P4805" s="91" t="s">
        <v>4990</v>
      </c>
      <c r="Q4805" s="84" t="s">
        <v>5029</v>
      </c>
      <c r="R4805" s="91" t="s">
        <v>4991</v>
      </c>
      <c r="S4805" s="9" t="s">
        <v>5052</v>
      </c>
      <c r="T4805" s="9" t="s">
        <v>32</v>
      </c>
      <c r="U4805" s="9" t="s">
        <v>5048</v>
      </c>
      <c r="V4805" s="9" t="s">
        <v>5048</v>
      </c>
      <c r="W4805" s="9" t="s">
        <v>5019</v>
      </c>
      <c r="X4805" s="9" t="s">
        <v>4985</v>
      </c>
      <c r="Y4805" s="9" t="s">
        <v>4980</v>
      </c>
      <c r="Z4805" s="9" t="s">
        <v>4980</v>
      </c>
      <c r="AA4805" s="9" t="s">
        <v>4989</v>
      </c>
      <c r="AB4805" s="9" t="s">
        <v>5066</v>
      </c>
      <c r="AC4805" s="9" t="s">
        <v>5006</v>
      </c>
      <c r="AD4805" s="29"/>
      <c r="AE4805" s="20" t="str">
        <f>VLOOKUP(E4805,'FILIAIS PETZ'!A:Q,17,0)</f>
        <v>SP3</v>
      </c>
      <c r="AF4805" s="20" t="str">
        <f>VLOOKUP(E4805,'FILIAIS PETZ'!A:Q,3,0)</f>
        <v>FELICIO</v>
      </c>
      <c r="AG4805" s="20" t="str">
        <f>VLOOKUP(E4805,'FILIAIS PETZ'!A:Q,2,0)</f>
        <v>R3</v>
      </c>
      <c r="AH4805" s="75">
        <v>850</v>
      </c>
      <c r="AI4805" s="16" t="s">
        <v>9022</v>
      </c>
      <c r="AJ4805" s="43">
        <f>VLOOKUP(E4805,'FILIAIS PETZ'!$A$2:$K$2000,11,0)</f>
        <v>18328118000532</v>
      </c>
      <c r="AK4805" s="44">
        <f t="shared" si="319"/>
        <v>18328118000532</v>
      </c>
    </row>
    <row r="4806" spans="1:37" s="14" customFormat="1" ht="15" customHeight="1" thickBot="1" x14ac:dyDescent="0.25">
      <c r="A4806" s="9">
        <f t="shared" si="318"/>
        <v>959026</v>
      </c>
      <c r="B4806" s="18">
        <f>VLOOKUP(C4806,FORNECEDORES!D:E,2,0)</f>
        <v>530375</v>
      </c>
      <c r="C4806" s="19" t="str">
        <f>VLOOKUP(D4806,FORNECEDORES!A:D,4,0)</f>
        <v>23.080.842/0001-04</v>
      </c>
      <c r="D4806" s="13" t="s">
        <v>4370</v>
      </c>
      <c r="E4806" s="20" t="str">
        <f t="shared" si="315"/>
        <v>04 0258</v>
      </c>
      <c r="F4806" s="28" t="s">
        <v>8972</v>
      </c>
      <c r="G4806" s="21" t="str">
        <f>VLOOKUP(E4806,'FILIAIS PETZ'!A:E,5,0)</f>
        <v xml:space="preserve">PETZ SHOPPING GRAND PLAZA </v>
      </c>
      <c r="H4806" s="20" t="str">
        <f>VLOOKUP(E4806,'FILIAIS PETZ'!A:D,4,0)</f>
        <v>SGPZ-SP</v>
      </c>
      <c r="I4806" s="46">
        <v>45506</v>
      </c>
      <c r="J4806" s="9">
        <v>959026</v>
      </c>
      <c r="K4806" s="84" t="s">
        <v>5858</v>
      </c>
      <c r="L4806" s="83" t="s">
        <v>11871</v>
      </c>
      <c r="M4806" s="46">
        <v>45509</v>
      </c>
      <c r="N4806" s="46">
        <v>45539</v>
      </c>
      <c r="O4806" s="46">
        <v>45520</v>
      </c>
      <c r="P4806" s="91" t="s">
        <v>4990</v>
      </c>
      <c r="Q4806" s="84" t="s">
        <v>5029</v>
      </c>
      <c r="R4806" s="91" t="s">
        <v>4991</v>
      </c>
      <c r="S4806" s="9" t="s">
        <v>5052</v>
      </c>
      <c r="T4806" s="9" t="s">
        <v>32</v>
      </c>
      <c r="U4806" s="9" t="s">
        <v>5048</v>
      </c>
      <c r="V4806" s="9" t="s">
        <v>5048</v>
      </c>
      <c r="W4806" s="9" t="s">
        <v>5019</v>
      </c>
      <c r="X4806" s="9" t="s">
        <v>4985</v>
      </c>
      <c r="Y4806" s="9" t="s">
        <v>4980</v>
      </c>
      <c r="Z4806" s="9" t="s">
        <v>4980</v>
      </c>
      <c r="AA4806" s="9" t="s">
        <v>4989</v>
      </c>
      <c r="AB4806" s="9" t="s">
        <v>5066</v>
      </c>
      <c r="AC4806" s="9" t="s">
        <v>5006</v>
      </c>
      <c r="AD4806" s="29"/>
      <c r="AE4806" s="20" t="str">
        <f>VLOOKUP(E4806,'FILIAIS PETZ'!A:Q,17,0)</f>
        <v>SP3</v>
      </c>
      <c r="AF4806" s="20" t="str">
        <f>VLOOKUP(E4806,'FILIAIS PETZ'!A:Q,3,0)</f>
        <v>FELICIO</v>
      </c>
      <c r="AG4806" s="20" t="str">
        <f>VLOOKUP(E4806,'FILIAIS PETZ'!A:Q,2,0)</f>
        <v>R3</v>
      </c>
      <c r="AH4806" s="75">
        <v>850</v>
      </c>
      <c r="AI4806" s="16" t="s">
        <v>9022</v>
      </c>
      <c r="AJ4806" s="43" t="str">
        <f>VLOOKUP(E4806,'FILIAIS PETZ'!$A$2:$K$2000,11,0)</f>
        <v>18.328.118/0249-89</v>
      </c>
      <c r="AK4806" s="44" t="str">
        <f t="shared" si="319"/>
        <v>18.328.118/0249-89</v>
      </c>
    </row>
    <row r="4807" spans="1:37" s="14" customFormat="1" ht="15" customHeight="1" thickBot="1" x14ac:dyDescent="0.25">
      <c r="A4807" s="9">
        <f t="shared" si="318"/>
        <v>959027</v>
      </c>
      <c r="B4807" s="18">
        <f>VLOOKUP(C4807,FORNECEDORES!D:E,2,0)</f>
        <v>530375</v>
      </c>
      <c r="C4807" s="19" t="str">
        <f>VLOOKUP(D4807,FORNECEDORES!A:D,4,0)</f>
        <v>23.080.842/0001-04</v>
      </c>
      <c r="D4807" s="13" t="s">
        <v>4370</v>
      </c>
      <c r="E4807" s="20" t="str">
        <f t="shared" si="315"/>
        <v>04 0243</v>
      </c>
      <c r="F4807" s="28" t="s">
        <v>8973</v>
      </c>
      <c r="G4807" s="21" t="str">
        <f>VLOOKUP(E4807,'FILIAIS PETZ'!A:E,5,0)</f>
        <v>PETZ SHOPPING GOLDEN SQUARE</v>
      </c>
      <c r="H4807" s="20" t="str">
        <f>VLOOKUP(E4807,'FILIAIS PETZ'!A:D,4,0)</f>
        <v>SGSQ-SP</v>
      </c>
      <c r="I4807" s="46">
        <v>45506</v>
      </c>
      <c r="J4807" s="9">
        <v>959027</v>
      </c>
      <c r="K4807" s="84" t="s">
        <v>5858</v>
      </c>
      <c r="L4807" s="83" t="s">
        <v>11885</v>
      </c>
      <c r="M4807" s="46">
        <v>45509</v>
      </c>
      <c r="N4807" s="46">
        <v>45539</v>
      </c>
      <c r="O4807" s="46">
        <v>45520</v>
      </c>
      <c r="P4807" s="91" t="s">
        <v>4990</v>
      </c>
      <c r="Q4807" s="84" t="s">
        <v>5029</v>
      </c>
      <c r="R4807" s="91" t="s">
        <v>4991</v>
      </c>
      <c r="S4807" s="9" t="s">
        <v>5052</v>
      </c>
      <c r="T4807" s="9" t="s">
        <v>32</v>
      </c>
      <c r="U4807" s="9" t="s">
        <v>5048</v>
      </c>
      <c r="V4807" s="9" t="s">
        <v>5048</v>
      </c>
      <c r="W4807" s="9" t="s">
        <v>5019</v>
      </c>
      <c r="X4807" s="9" t="s">
        <v>4985</v>
      </c>
      <c r="Y4807" s="9" t="s">
        <v>4980</v>
      </c>
      <c r="Z4807" s="9" t="s">
        <v>4980</v>
      </c>
      <c r="AA4807" s="9" t="s">
        <v>4989</v>
      </c>
      <c r="AB4807" s="9" t="s">
        <v>5066</v>
      </c>
      <c r="AC4807" s="9" t="s">
        <v>5006</v>
      </c>
      <c r="AD4807" s="29"/>
      <c r="AE4807" s="20" t="str">
        <f>VLOOKUP(E4807,'FILIAIS PETZ'!A:Q,17,0)</f>
        <v>SP3</v>
      </c>
      <c r="AF4807" s="20" t="str">
        <f>VLOOKUP(E4807,'FILIAIS PETZ'!A:Q,3,0)</f>
        <v>FELICIO</v>
      </c>
      <c r="AG4807" s="20" t="str">
        <f>VLOOKUP(E4807,'FILIAIS PETZ'!A:Q,2,0)</f>
        <v>R3</v>
      </c>
      <c r="AH4807" s="75">
        <v>850</v>
      </c>
      <c r="AI4807" s="16" t="s">
        <v>9022</v>
      </c>
      <c r="AJ4807" s="43" t="str">
        <f>VLOOKUP(E4807,'FILIAIS PETZ'!$A$2:$K$2000,11,0)</f>
        <v>18.328.118/0229-35</v>
      </c>
      <c r="AK4807" s="44" t="str">
        <f t="shared" si="319"/>
        <v>18.328.118/0229-35</v>
      </c>
    </row>
    <row r="4808" spans="1:37" s="14" customFormat="1" ht="15" customHeight="1" thickBot="1" x14ac:dyDescent="0.25">
      <c r="A4808" s="9">
        <f t="shared" si="318"/>
        <v>959029</v>
      </c>
      <c r="B4808" s="18">
        <f>VLOOKUP(C4808,FORNECEDORES!D:E,2,0)</f>
        <v>530375</v>
      </c>
      <c r="C4808" s="19" t="str">
        <f>VLOOKUP(D4808,FORNECEDORES!A:D,4,0)</f>
        <v>23.080.842/0001-04</v>
      </c>
      <c r="D4808" s="13" t="s">
        <v>4370</v>
      </c>
      <c r="E4808" s="20" t="str">
        <f t="shared" si="315"/>
        <v>04 0044</v>
      </c>
      <c r="F4808" s="28" t="s">
        <v>8974</v>
      </c>
      <c r="G4808" s="21" t="str">
        <f>VLOOKUP(E4808,'FILIAIS PETZ'!A:E,5,0)</f>
        <v>PETZ SANTO ANDRE</v>
      </c>
      <c r="H4808" s="20" t="str">
        <f>VLOOKUP(E4808,'FILIAIS PETZ'!A:D,4,0)</f>
        <v>STAD-SP</v>
      </c>
      <c r="I4808" s="46">
        <v>45506</v>
      </c>
      <c r="J4808" s="9">
        <v>959029</v>
      </c>
      <c r="K4808" s="84" t="s">
        <v>5858</v>
      </c>
      <c r="L4808" s="83" t="s">
        <v>11881</v>
      </c>
      <c r="M4808" s="46">
        <v>45509</v>
      </c>
      <c r="N4808" s="46">
        <v>45539</v>
      </c>
      <c r="O4808" s="46">
        <v>45520</v>
      </c>
      <c r="P4808" s="91" t="s">
        <v>4990</v>
      </c>
      <c r="Q4808" s="84" t="s">
        <v>5029</v>
      </c>
      <c r="R4808" s="91" t="s">
        <v>4991</v>
      </c>
      <c r="S4808" s="9" t="s">
        <v>5052</v>
      </c>
      <c r="T4808" s="9" t="s">
        <v>32</v>
      </c>
      <c r="U4808" s="9" t="s">
        <v>5048</v>
      </c>
      <c r="V4808" s="9" t="s">
        <v>5048</v>
      </c>
      <c r="W4808" s="9" t="s">
        <v>5019</v>
      </c>
      <c r="X4808" s="9" t="s">
        <v>4985</v>
      </c>
      <c r="Y4808" s="9" t="s">
        <v>4980</v>
      </c>
      <c r="Z4808" s="9" t="s">
        <v>4980</v>
      </c>
      <c r="AA4808" s="9" t="s">
        <v>4989</v>
      </c>
      <c r="AB4808" s="9" t="s">
        <v>5066</v>
      </c>
      <c r="AC4808" s="9" t="s">
        <v>5006</v>
      </c>
      <c r="AD4808" s="29"/>
      <c r="AE4808" s="20" t="str">
        <f>VLOOKUP(E4808,'FILIAIS PETZ'!A:Q,17,0)</f>
        <v>SP3</v>
      </c>
      <c r="AF4808" s="20" t="str">
        <f>VLOOKUP(E4808,'FILIAIS PETZ'!A:Q,3,0)</f>
        <v>FELICIO</v>
      </c>
      <c r="AG4808" s="20" t="str">
        <f>VLOOKUP(E4808,'FILIAIS PETZ'!A:Q,2,0)</f>
        <v>R3</v>
      </c>
      <c r="AH4808" s="75">
        <v>850</v>
      </c>
      <c r="AI4808" s="16" t="s">
        <v>9022</v>
      </c>
      <c r="AJ4808" s="43">
        <f>VLOOKUP(E4808,'FILIAIS PETZ'!$A$2:$K$2000,11,0)</f>
        <v>18328118004600</v>
      </c>
      <c r="AK4808" s="44">
        <f t="shared" si="319"/>
        <v>18328118004600</v>
      </c>
    </row>
    <row r="4809" spans="1:37" s="14" customFormat="1" ht="15" customHeight="1" thickBot="1" x14ac:dyDescent="0.25">
      <c r="A4809" s="9">
        <f t="shared" si="318"/>
        <v>959032</v>
      </c>
      <c r="B4809" s="18">
        <f>VLOOKUP(C4809,FORNECEDORES!D:E,2,0)</f>
        <v>530375</v>
      </c>
      <c r="C4809" s="19" t="str">
        <f>VLOOKUP(D4809,FORNECEDORES!A:D,4,0)</f>
        <v>23.080.842/0001-04</v>
      </c>
      <c r="D4809" s="13" t="s">
        <v>4370</v>
      </c>
      <c r="E4809" s="20" t="str">
        <f t="shared" si="315"/>
        <v>04 0125</v>
      </c>
      <c r="F4809" s="28" t="s">
        <v>8981</v>
      </c>
      <c r="G4809" s="21" t="str">
        <f>VLOOKUP(E4809,'FILIAIS PETZ'!A:E,5,0)</f>
        <v>PETZ CERRO CORA</v>
      </c>
      <c r="H4809" s="20" t="str">
        <f>VLOOKUP(E4809,'FILIAIS PETZ'!A:D,4,0)</f>
        <v>CORA-SP</v>
      </c>
      <c r="I4809" s="46">
        <v>45506</v>
      </c>
      <c r="J4809" s="9">
        <v>959032</v>
      </c>
      <c r="K4809" s="84" t="s">
        <v>5858</v>
      </c>
      <c r="L4809" s="83" t="s">
        <v>11867</v>
      </c>
      <c r="M4809" s="46">
        <v>45509</v>
      </c>
      <c r="N4809" s="46">
        <v>45539</v>
      </c>
      <c r="O4809" s="46">
        <v>45519</v>
      </c>
      <c r="P4809" s="91" t="s">
        <v>4990</v>
      </c>
      <c r="Q4809" s="84" t="s">
        <v>5029</v>
      </c>
      <c r="R4809" s="91" t="s">
        <v>4991</v>
      </c>
      <c r="S4809" s="9" t="s">
        <v>5052</v>
      </c>
      <c r="T4809" s="9" t="s">
        <v>32</v>
      </c>
      <c r="U4809" s="9" t="s">
        <v>5048</v>
      </c>
      <c r="V4809" s="9" t="s">
        <v>5048</v>
      </c>
      <c r="W4809" s="9" t="s">
        <v>5019</v>
      </c>
      <c r="X4809" s="9" t="s">
        <v>4985</v>
      </c>
      <c r="Y4809" s="9" t="s">
        <v>4980</v>
      </c>
      <c r="Z4809" s="9" t="s">
        <v>4980</v>
      </c>
      <c r="AA4809" s="9" t="s">
        <v>4989</v>
      </c>
      <c r="AB4809" s="9" t="s">
        <v>5066</v>
      </c>
      <c r="AC4809" s="9" t="s">
        <v>5006</v>
      </c>
      <c r="AD4809" s="29"/>
      <c r="AE4809" s="20" t="str">
        <f>VLOOKUP(E4809,'FILIAIS PETZ'!A:Q,17,0)</f>
        <v>SP7</v>
      </c>
      <c r="AF4809" s="20" t="str">
        <f>VLOOKUP(E4809,'FILIAIS PETZ'!A:Q,3,0)</f>
        <v>FELICIO</v>
      </c>
      <c r="AG4809" s="20" t="str">
        <f>VLOOKUP(E4809,'FILIAIS PETZ'!A:Q,2,0)</f>
        <v>R3</v>
      </c>
      <c r="AH4809" s="75">
        <v>850</v>
      </c>
      <c r="AI4809" s="16" t="s">
        <v>9022</v>
      </c>
      <c r="AJ4809" s="43">
        <f>VLOOKUP(E4809,'FILIAIS PETZ'!$A$2:$K$2000,11,0)</f>
        <v>18328118013600</v>
      </c>
      <c r="AK4809" s="44">
        <f t="shared" si="319"/>
        <v>18328118013600</v>
      </c>
    </row>
    <row r="4810" spans="1:37" s="14" customFormat="1" ht="15" customHeight="1" thickBot="1" x14ac:dyDescent="0.25">
      <c r="A4810" s="14" t="str">
        <f>J4810</f>
        <v>-</v>
      </c>
      <c r="B4810" s="18">
        <f>VLOOKUP(C4810,FORNECEDORES!D:E,2,0)</f>
        <v>94718</v>
      </c>
      <c r="C4810" s="19" t="str">
        <f>VLOOKUP(D4810,FORNECEDORES!A:D,4,0)</f>
        <v>03.729.363/0001-50</v>
      </c>
      <c r="D4810" s="13" t="s">
        <v>11810</v>
      </c>
      <c r="E4810" s="20" t="str">
        <f t="shared" si="315"/>
        <v>04 0011</v>
      </c>
      <c r="F4810" s="28" t="s">
        <v>8976</v>
      </c>
      <c r="G4810" s="21" t="str">
        <f>VLOOKUP(E4810,'FILIAIS PETZ'!A:E,5,0)</f>
        <v>PETZ AUGUSTA</v>
      </c>
      <c r="H4810" s="20" t="str">
        <f>VLOOKUP(E4810,'FILIAIS PETZ'!A:D,4,0)</f>
        <v>AUGT-SP</v>
      </c>
      <c r="I4810" s="46">
        <v>45506</v>
      </c>
      <c r="J4810" s="9" t="s">
        <v>9483</v>
      </c>
      <c r="K4810" s="84" t="s">
        <v>9047</v>
      </c>
      <c r="L4810" s="83" t="s">
        <v>11505</v>
      </c>
      <c r="M4810" s="46">
        <v>45419</v>
      </c>
      <c r="N4810" s="46">
        <v>45553</v>
      </c>
      <c r="O4810" s="46">
        <v>45552</v>
      </c>
      <c r="P4810" s="91" t="s">
        <v>4990</v>
      </c>
      <c r="Q4810" s="84">
        <v>3</v>
      </c>
      <c r="R4810" s="91">
        <v>1</v>
      </c>
      <c r="S4810" s="9">
        <v>8</v>
      </c>
      <c r="T4810" s="9" t="s">
        <v>32</v>
      </c>
      <c r="U4810" s="9">
        <v>11002</v>
      </c>
      <c r="V4810" s="9">
        <v>11002</v>
      </c>
      <c r="W4810" s="9" t="s">
        <v>5019</v>
      </c>
      <c r="X4810" s="9" t="s">
        <v>5033</v>
      </c>
      <c r="Y4810" s="9" t="s">
        <v>4997</v>
      </c>
      <c r="Z4810" s="9" t="s">
        <v>4993</v>
      </c>
      <c r="AA4810" s="9" t="s">
        <v>5033</v>
      </c>
      <c r="AB4810" s="9" t="s">
        <v>12941</v>
      </c>
      <c r="AC4810" s="9" t="s">
        <v>5006</v>
      </c>
      <c r="AD4810" s="29"/>
      <c r="AE4810" s="20" t="str">
        <f>VLOOKUP(E4810,'FILIAIS PETZ'!A:Q,17,0)</f>
        <v>SP2</v>
      </c>
      <c r="AF4810" s="20" t="str">
        <f>VLOOKUP(E4810,'FILIAIS PETZ'!A:Q,3,0)</f>
        <v>FELICIO</v>
      </c>
      <c r="AG4810" s="20" t="str">
        <f>VLOOKUP(E4810,'FILIAIS PETZ'!A:Q,2,0)</f>
        <v>R3</v>
      </c>
      <c r="AH4810" s="75">
        <v>3060</v>
      </c>
      <c r="AI4810" s="16" t="s">
        <v>11506</v>
      </c>
      <c r="AJ4810" s="43">
        <f>VLOOKUP(E4810,'FILIAIS PETZ'!$A$2:$K$2000,11,0)</f>
        <v>18328118001776</v>
      </c>
      <c r="AK4810" s="44">
        <f t="shared" ref="AK4810:AK4873" si="320">AJ4810</f>
        <v>18328118001776</v>
      </c>
    </row>
    <row r="4811" spans="1:37" s="14" customFormat="1" ht="15" customHeight="1" thickBot="1" x14ac:dyDescent="0.25">
      <c r="A4811" s="9" t="str">
        <f t="shared" ref="A4811:A4826" si="321">J4811</f>
        <v>PREVENTIVA</v>
      </c>
      <c r="B4811" s="18">
        <f>VLOOKUP(C4811,FORNECEDORES!D:E,2,0)</f>
        <v>379469</v>
      </c>
      <c r="C4811" s="19" t="str">
        <f>VLOOKUP(D4811,FORNECEDORES!A:D,4,0)</f>
        <v>01.704.331/0001-75</v>
      </c>
      <c r="D4811" s="13" t="s">
        <v>4064</v>
      </c>
      <c r="E4811" s="20" t="str">
        <f t="shared" si="315"/>
        <v>04 0243</v>
      </c>
      <c r="F4811" s="28" t="s">
        <v>8973</v>
      </c>
      <c r="G4811" s="21" t="str">
        <f>VLOOKUP(E4811,'FILIAIS PETZ'!A:E,5,0)</f>
        <v>PETZ SHOPPING GOLDEN SQUARE</v>
      </c>
      <c r="H4811" s="20" t="str">
        <f>VLOOKUP(E4811,'FILIAIS PETZ'!A:D,4,0)</f>
        <v>SGSQ-SP</v>
      </c>
      <c r="I4811" s="46">
        <v>45511</v>
      </c>
      <c r="J4811" s="9" t="s">
        <v>4980</v>
      </c>
      <c r="K4811" s="84" t="s">
        <v>5858</v>
      </c>
      <c r="L4811" s="83" t="s">
        <v>11562</v>
      </c>
      <c r="M4811" s="46">
        <v>44944</v>
      </c>
      <c r="N4811" s="46">
        <v>45525</v>
      </c>
      <c r="O4811" s="46">
        <v>45511</v>
      </c>
      <c r="P4811" s="91" t="s">
        <v>4990</v>
      </c>
      <c r="Q4811" s="84">
        <v>3</v>
      </c>
      <c r="R4811" s="91" t="s">
        <v>4991</v>
      </c>
      <c r="S4811" s="9" t="s">
        <v>4983</v>
      </c>
      <c r="T4811" s="9" t="s">
        <v>32</v>
      </c>
      <c r="U4811" s="9">
        <v>11002</v>
      </c>
      <c r="V4811" s="9">
        <v>11002</v>
      </c>
      <c r="W4811" s="9" t="s">
        <v>5019</v>
      </c>
      <c r="X4811" s="10" t="s">
        <v>4992</v>
      </c>
      <c r="Y4811" s="9" t="s">
        <v>4980</v>
      </c>
      <c r="Z4811" s="9" t="s">
        <v>4980</v>
      </c>
      <c r="AA4811" s="9" t="s">
        <v>4992</v>
      </c>
      <c r="AB4811" s="9" t="s">
        <v>5066</v>
      </c>
      <c r="AC4811" s="9" t="s">
        <v>5006</v>
      </c>
      <c r="AD4811" s="29"/>
      <c r="AE4811" s="20" t="str">
        <f>VLOOKUP(E4811,'FILIAIS PETZ'!A:Q,17,0)</f>
        <v>SP3</v>
      </c>
      <c r="AF4811" s="20" t="str">
        <f>VLOOKUP(E4811,'FILIAIS PETZ'!A:Q,3,0)</f>
        <v>FELICIO</v>
      </c>
      <c r="AG4811" s="20" t="str">
        <f>VLOOKUP(E4811,'FILIAIS PETZ'!A:Q,2,0)</f>
        <v>R3</v>
      </c>
      <c r="AH4811" s="75">
        <v>1483.29</v>
      </c>
      <c r="AI4811" s="16" t="s">
        <v>5115</v>
      </c>
      <c r="AJ4811" s="43" t="str">
        <f>VLOOKUP(E4811,'FILIAIS PETZ'!$A$2:$K$2000,11,0)</f>
        <v>18.328.118/0229-35</v>
      </c>
      <c r="AK4811" s="44" t="str">
        <f t="shared" si="320"/>
        <v>18.328.118/0229-35</v>
      </c>
    </row>
    <row r="4812" spans="1:37" s="14" customFormat="1" ht="15" customHeight="1" thickBot="1" x14ac:dyDescent="0.25">
      <c r="A4812" s="9" t="str">
        <f t="shared" si="321"/>
        <v>PREVENTIVA</v>
      </c>
      <c r="B4812" s="18">
        <f>VLOOKUP(C4812,FORNECEDORES!D:E,2,0)</f>
        <v>379469</v>
      </c>
      <c r="C4812" s="19" t="str">
        <f>VLOOKUP(D4812,FORNECEDORES!A:D,4,0)</f>
        <v>01.704.331/0001-75</v>
      </c>
      <c r="D4812" s="13" t="s">
        <v>4064</v>
      </c>
      <c r="E4812" s="20" t="str">
        <f t="shared" si="315"/>
        <v>04 0243</v>
      </c>
      <c r="F4812" s="28" t="s">
        <v>8973</v>
      </c>
      <c r="G4812" s="21" t="str">
        <f>VLOOKUP(E4812,'FILIAIS PETZ'!A:E,5,0)</f>
        <v>PETZ SHOPPING GOLDEN SQUARE</v>
      </c>
      <c r="H4812" s="20" t="str">
        <f>VLOOKUP(E4812,'FILIAIS PETZ'!A:D,4,0)</f>
        <v>SGSQ-SP</v>
      </c>
      <c r="I4812" s="46">
        <v>45511</v>
      </c>
      <c r="J4812" s="9" t="s">
        <v>4980</v>
      </c>
      <c r="K4812" s="84" t="s">
        <v>5858</v>
      </c>
      <c r="L4812" s="83" t="s">
        <v>11563</v>
      </c>
      <c r="M4812" s="46">
        <v>45050</v>
      </c>
      <c r="N4812" s="46">
        <v>45525</v>
      </c>
      <c r="O4812" s="46">
        <v>45511</v>
      </c>
      <c r="P4812" s="91" t="s">
        <v>4990</v>
      </c>
      <c r="Q4812" s="84">
        <v>3</v>
      </c>
      <c r="R4812" s="91" t="s">
        <v>4991</v>
      </c>
      <c r="S4812" s="9" t="s">
        <v>4983</v>
      </c>
      <c r="T4812" s="9" t="s">
        <v>32</v>
      </c>
      <c r="U4812" s="9">
        <v>11002</v>
      </c>
      <c r="V4812" s="9">
        <v>11002</v>
      </c>
      <c r="W4812" s="9" t="s">
        <v>5019</v>
      </c>
      <c r="X4812" s="10" t="s">
        <v>4992</v>
      </c>
      <c r="Y4812" s="9" t="s">
        <v>4980</v>
      </c>
      <c r="Z4812" s="9" t="s">
        <v>4980</v>
      </c>
      <c r="AA4812" s="9" t="s">
        <v>4992</v>
      </c>
      <c r="AB4812" s="9" t="s">
        <v>5066</v>
      </c>
      <c r="AC4812" s="9" t="s">
        <v>5006</v>
      </c>
      <c r="AD4812" s="29"/>
      <c r="AE4812" s="20" t="str">
        <f>VLOOKUP(E4812,'FILIAIS PETZ'!A:Q,17,0)</f>
        <v>SP3</v>
      </c>
      <c r="AF4812" s="20" t="str">
        <f>VLOOKUP(E4812,'FILIAIS PETZ'!A:Q,3,0)</f>
        <v>FELICIO</v>
      </c>
      <c r="AG4812" s="20" t="str">
        <f>VLOOKUP(E4812,'FILIAIS PETZ'!A:Q,2,0)</f>
        <v>R3</v>
      </c>
      <c r="AH4812" s="75">
        <v>741.65</v>
      </c>
      <c r="AI4812" s="16" t="s">
        <v>5461</v>
      </c>
      <c r="AJ4812" s="43" t="str">
        <f>VLOOKUP(E4812,'FILIAIS PETZ'!$A$2:$K$2000,11,0)</f>
        <v>18.328.118/0229-35</v>
      </c>
      <c r="AK4812" s="44" t="str">
        <f t="shared" si="320"/>
        <v>18.328.118/0229-35</v>
      </c>
    </row>
    <row r="4813" spans="1:37" s="14" customFormat="1" ht="15" customHeight="1" thickBot="1" x14ac:dyDescent="0.25">
      <c r="A4813" s="9" t="str">
        <f t="shared" si="321"/>
        <v>PREVENTIVA</v>
      </c>
      <c r="B4813" s="18">
        <f>VLOOKUP(C4813,FORNECEDORES!D:E,2,0)</f>
        <v>379469</v>
      </c>
      <c r="C4813" s="19" t="str">
        <f>VLOOKUP(D4813,FORNECEDORES!A:D,4,0)</f>
        <v>01.704.331/0001-75</v>
      </c>
      <c r="D4813" s="13" t="s">
        <v>4064</v>
      </c>
      <c r="E4813" s="20" t="str">
        <f t="shared" ref="E4813:E4876" si="322">CONCATENATE("04 ",F4813)</f>
        <v>04 0243</v>
      </c>
      <c r="F4813" s="28" t="s">
        <v>8973</v>
      </c>
      <c r="G4813" s="21" t="str">
        <f>VLOOKUP(E4813,'FILIAIS PETZ'!A:E,5,0)</f>
        <v>PETZ SHOPPING GOLDEN SQUARE</v>
      </c>
      <c r="H4813" s="20" t="str">
        <f>VLOOKUP(E4813,'FILIAIS PETZ'!A:D,4,0)</f>
        <v>SGSQ-SP</v>
      </c>
      <c r="I4813" s="46">
        <v>45511</v>
      </c>
      <c r="J4813" s="9" t="s">
        <v>4980</v>
      </c>
      <c r="K4813" s="84" t="s">
        <v>5858</v>
      </c>
      <c r="L4813" s="83" t="s">
        <v>11564</v>
      </c>
      <c r="M4813" s="46">
        <v>45092</v>
      </c>
      <c r="N4813" s="46">
        <v>45525</v>
      </c>
      <c r="O4813" s="46">
        <v>45511</v>
      </c>
      <c r="P4813" s="91" t="s">
        <v>4990</v>
      </c>
      <c r="Q4813" s="84">
        <v>3</v>
      </c>
      <c r="R4813" s="91" t="s">
        <v>4991</v>
      </c>
      <c r="S4813" s="9" t="s">
        <v>4983</v>
      </c>
      <c r="T4813" s="9" t="s">
        <v>32</v>
      </c>
      <c r="U4813" s="9">
        <v>11002</v>
      </c>
      <c r="V4813" s="9">
        <v>11002</v>
      </c>
      <c r="W4813" s="9" t="s">
        <v>5019</v>
      </c>
      <c r="X4813" s="10" t="s">
        <v>4992</v>
      </c>
      <c r="Y4813" s="9" t="s">
        <v>4980</v>
      </c>
      <c r="Z4813" s="9" t="s">
        <v>4980</v>
      </c>
      <c r="AA4813" s="9" t="s">
        <v>4992</v>
      </c>
      <c r="AB4813" s="9" t="s">
        <v>5066</v>
      </c>
      <c r="AC4813" s="9" t="s">
        <v>5006</v>
      </c>
      <c r="AD4813" s="29"/>
      <c r="AE4813" s="20" t="str">
        <f>VLOOKUP(E4813,'FILIAIS PETZ'!A:Q,17,0)</f>
        <v>SP3</v>
      </c>
      <c r="AF4813" s="20" t="str">
        <f>VLOOKUP(E4813,'FILIAIS PETZ'!A:Q,3,0)</f>
        <v>FELICIO</v>
      </c>
      <c r="AG4813" s="20" t="str">
        <f>VLOOKUP(E4813,'FILIAIS PETZ'!A:Q,2,0)</f>
        <v>R3</v>
      </c>
      <c r="AH4813" s="75">
        <v>741.65</v>
      </c>
      <c r="AI4813" s="16" t="s">
        <v>5025</v>
      </c>
      <c r="AJ4813" s="43" t="str">
        <f>VLOOKUP(E4813,'FILIAIS PETZ'!$A$2:$K$2000,11,0)</f>
        <v>18.328.118/0229-35</v>
      </c>
      <c r="AK4813" s="44" t="str">
        <f t="shared" si="320"/>
        <v>18.328.118/0229-35</v>
      </c>
    </row>
    <row r="4814" spans="1:37" s="14" customFormat="1" ht="15" customHeight="1" thickBot="1" x14ac:dyDescent="0.25">
      <c r="A4814" s="9" t="str">
        <f t="shared" si="321"/>
        <v>PREVENTIVA</v>
      </c>
      <c r="B4814" s="18">
        <f>VLOOKUP(C4814,FORNECEDORES!D:E,2,0)</f>
        <v>379469</v>
      </c>
      <c r="C4814" s="19" t="str">
        <f>VLOOKUP(D4814,FORNECEDORES!A:D,4,0)</f>
        <v>01.704.331/0001-75</v>
      </c>
      <c r="D4814" s="13" t="s">
        <v>4064</v>
      </c>
      <c r="E4814" s="20" t="str">
        <f t="shared" si="322"/>
        <v>04 0243</v>
      </c>
      <c r="F4814" s="28" t="s">
        <v>8973</v>
      </c>
      <c r="G4814" s="21" t="str">
        <f>VLOOKUP(E4814,'FILIAIS PETZ'!A:E,5,0)</f>
        <v>PETZ SHOPPING GOLDEN SQUARE</v>
      </c>
      <c r="H4814" s="20" t="str">
        <f>VLOOKUP(E4814,'FILIAIS PETZ'!A:D,4,0)</f>
        <v>SGSQ-SP</v>
      </c>
      <c r="I4814" s="46">
        <v>45511</v>
      </c>
      <c r="J4814" s="9" t="s">
        <v>4980</v>
      </c>
      <c r="K4814" s="84" t="s">
        <v>5858</v>
      </c>
      <c r="L4814" s="83" t="s">
        <v>11565</v>
      </c>
      <c r="M4814" s="46">
        <v>45146</v>
      </c>
      <c r="N4814" s="46">
        <v>45525</v>
      </c>
      <c r="O4814" s="46">
        <v>45511</v>
      </c>
      <c r="P4814" s="91" t="s">
        <v>4990</v>
      </c>
      <c r="Q4814" s="84">
        <v>3</v>
      </c>
      <c r="R4814" s="91" t="s">
        <v>4991</v>
      </c>
      <c r="S4814" s="9" t="s">
        <v>4983</v>
      </c>
      <c r="T4814" s="9" t="s">
        <v>32</v>
      </c>
      <c r="U4814" s="9">
        <v>11002</v>
      </c>
      <c r="V4814" s="9">
        <v>11002</v>
      </c>
      <c r="W4814" s="9" t="s">
        <v>5019</v>
      </c>
      <c r="X4814" s="10" t="s">
        <v>4992</v>
      </c>
      <c r="Y4814" s="9" t="s">
        <v>4980</v>
      </c>
      <c r="Z4814" s="9" t="s">
        <v>4980</v>
      </c>
      <c r="AA4814" s="9" t="s">
        <v>4992</v>
      </c>
      <c r="AB4814" s="9" t="s">
        <v>5066</v>
      </c>
      <c r="AC4814" s="9" t="s">
        <v>5006</v>
      </c>
      <c r="AD4814" s="29"/>
      <c r="AE4814" s="20" t="str">
        <f>VLOOKUP(E4814,'FILIAIS PETZ'!A:Q,17,0)</f>
        <v>SP3</v>
      </c>
      <c r="AF4814" s="20" t="str">
        <f>VLOOKUP(E4814,'FILIAIS PETZ'!A:Q,3,0)</f>
        <v>FELICIO</v>
      </c>
      <c r="AG4814" s="20" t="str">
        <f>VLOOKUP(E4814,'FILIAIS PETZ'!A:Q,2,0)</f>
        <v>R3</v>
      </c>
      <c r="AH4814" s="75">
        <v>741.65</v>
      </c>
      <c r="AI4814" s="16" t="s">
        <v>5025</v>
      </c>
      <c r="AJ4814" s="43" t="str">
        <f>VLOOKUP(E4814,'FILIAIS PETZ'!$A$2:$K$2000,11,0)</f>
        <v>18.328.118/0229-35</v>
      </c>
      <c r="AK4814" s="44" t="str">
        <f t="shared" si="320"/>
        <v>18.328.118/0229-35</v>
      </c>
    </row>
    <row r="4815" spans="1:37" s="14" customFormat="1" ht="15" customHeight="1" thickBot="1" x14ac:dyDescent="0.25">
      <c r="A4815" s="9" t="str">
        <f t="shared" si="321"/>
        <v>PREVENTIVA</v>
      </c>
      <c r="B4815" s="18">
        <f>VLOOKUP(C4815,FORNECEDORES!D:E,2,0)</f>
        <v>379469</v>
      </c>
      <c r="C4815" s="19" t="str">
        <f>VLOOKUP(D4815,FORNECEDORES!A:D,4,0)</f>
        <v>01.704.331/0001-75</v>
      </c>
      <c r="D4815" s="13" t="s">
        <v>4064</v>
      </c>
      <c r="E4815" s="20" t="str">
        <f t="shared" si="322"/>
        <v>04 0243</v>
      </c>
      <c r="F4815" s="28" t="s">
        <v>8973</v>
      </c>
      <c r="G4815" s="21" t="str">
        <f>VLOOKUP(E4815,'FILIAIS PETZ'!A:E,5,0)</f>
        <v>PETZ SHOPPING GOLDEN SQUARE</v>
      </c>
      <c r="H4815" s="20" t="str">
        <f>VLOOKUP(E4815,'FILIAIS PETZ'!A:D,4,0)</f>
        <v>SGSQ-SP</v>
      </c>
      <c r="I4815" s="46">
        <v>45511</v>
      </c>
      <c r="J4815" s="9" t="s">
        <v>4980</v>
      </c>
      <c r="K4815" s="84" t="s">
        <v>5858</v>
      </c>
      <c r="L4815" s="83" t="s">
        <v>11566</v>
      </c>
      <c r="M4815" s="46">
        <v>45261</v>
      </c>
      <c r="N4815" s="46">
        <v>45525</v>
      </c>
      <c r="O4815" s="46">
        <v>45511</v>
      </c>
      <c r="P4815" s="91" t="s">
        <v>4990</v>
      </c>
      <c r="Q4815" s="84">
        <v>3</v>
      </c>
      <c r="R4815" s="91" t="s">
        <v>4991</v>
      </c>
      <c r="S4815" s="9" t="s">
        <v>4983</v>
      </c>
      <c r="T4815" s="9" t="s">
        <v>32</v>
      </c>
      <c r="U4815" s="9">
        <v>11002</v>
      </c>
      <c r="V4815" s="9">
        <v>11002</v>
      </c>
      <c r="W4815" s="9" t="s">
        <v>5019</v>
      </c>
      <c r="X4815" s="10" t="s">
        <v>4992</v>
      </c>
      <c r="Y4815" s="9" t="s">
        <v>4980</v>
      </c>
      <c r="Z4815" s="9" t="s">
        <v>4980</v>
      </c>
      <c r="AA4815" s="9" t="s">
        <v>4992</v>
      </c>
      <c r="AB4815" s="9" t="s">
        <v>5066</v>
      </c>
      <c r="AC4815" s="9" t="s">
        <v>5006</v>
      </c>
      <c r="AD4815" s="29"/>
      <c r="AE4815" s="20" t="str">
        <f>VLOOKUP(E4815,'FILIAIS PETZ'!A:Q,17,0)</f>
        <v>SP3</v>
      </c>
      <c r="AF4815" s="20" t="str">
        <f>VLOOKUP(E4815,'FILIAIS PETZ'!A:Q,3,0)</f>
        <v>FELICIO</v>
      </c>
      <c r="AG4815" s="20" t="str">
        <f>VLOOKUP(E4815,'FILIAIS PETZ'!A:Q,2,0)</f>
        <v>R3</v>
      </c>
      <c r="AH4815" s="75">
        <v>741.65</v>
      </c>
      <c r="AI4815" s="16" t="s">
        <v>9062</v>
      </c>
      <c r="AJ4815" s="43" t="str">
        <f>VLOOKUP(E4815,'FILIAIS PETZ'!$A$2:$K$2000,11,0)</f>
        <v>18.328.118/0229-35</v>
      </c>
      <c r="AK4815" s="44" t="str">
        <f t="shared" si="320"/>
        <v>18.328.118/0229-35</v>
      </c>
    </row>
    <row r="4816" spans="1:37" s="14" customFormat="1" ht="15" customHeight="1" thickBot="1" x14ac:dyDescent="0.25">
      <c r="A4816" s="9" t="str">
        <f t="shared" si="321"/>
        <v>PREVENTIVA</v>
      </c>
      <c r="B4816" s="18">
        <f>VLOOKUP(C4816,FORNECEDORES!D:E,2,0)</f>
        <v>379469</v>
      </c>
      <c r="C4816" s="19" t="str">
        <f>VLOOKUP(D4816,FORNECEDORES!A:D,4,0)</f>
        <v>01.704.331/0001-75</v>
      </c>
      <c r="D4816" s="13" t="s">
        <v>4064</v>
      </c>
      <c r="E4816" s="20" t="str">
        <f t="shared" si="322"/>
        <v>04 0243</v>
      </c>
      <c r="F4816" s="28" t="s">
        <v>8973</v>
      </c>
      <c r="G4816" s="21" t="str">
        <f>VLOOKUP(E4816,'FILIAIS PETZ'!A:E,5,0)</f>
        <v>PETZ SHOPPING GOLDEN SQUARE</v>
      </c>
      <c r="H4816" s="20" t="str">
        <f>VLOOKUP(E4816,'FILIAIS PETZ'!A:D,4,0)</f>
        <v>SGSQ-SP</v>
      </c>
      <c r="I4816" s="46">
        <v>45511</v>
      </c>
      <c r="J4816" s="9" t="s">
        <v>4980</v>
      </c>
      <c r="K4816" s="84" t="s">
        <v>5858</v>
      </c>
      <c r="L4816" s="83" t="s">
        <v>11567</v>
      </c>
      <c r="M4816" s="46">
        <v>45450</v>
      </c>
      <c r="N4816" s="46">
        <v>45525</v>
      </c>
      <c r="O4816" s="46">
        <v>45511</v>
      </c>
      <c r="P4816" s="91" t="s">
        <v>4990</v>
      </c>
      <c r="Q4816" s="84">
        <v>3</v>
      </c>
      <c r="R4816" s="91" t="s">
        <v>4991</v>
      </c>
      <c r="S4816" s="9" t="s">
        <v>4983</v>
      </c>
      <c r="T4816" s="9" t="s">
        <v>32</v>
      </c>
      <c r="U4816" s="9">
        <v>11002</v>
      </c>
      <c r="V4816" s="9">
        <v>11002</v>
      </c>
      <c r="W4816" s="9" t="s">
        <v>5019</v>
      </c>
      <c r="X4816" s="10" t="s">
        <v>4992</v>
      </c>
      <c r="Y4816" s="9" t="s">
        <v>4980</v>
      </c>
      <c r="Z4816" s="9" t="s">
        <v>4980</v>
      </c>
      <c r="AA4816" s="9" t="s">
        <v>4992</v>
      </c>
      <c r="AB4816" s="9" t="s">
        <v>5066</v>
      </c>
      <c r="AC4816" s="9" t="s">
        <v>5006</v>
      </c>
      <c r="AD4816" s="29"/>
      <c r="AE4816" s="20" t="str">
        <f>VLOOKUP(E4816,'FILIAIS PETZ'!A:Q,17,0)</f>
        <v>SP3</v>
      </c>
      <c r="AF4816" s="20" t="str">
        <f>VLOOKUP(E4816,'FILIAIS PETZ'!A:Q,3,0)</f>
        <v>FELICIO</v>
      </c>
      <c r="AG4816" s="20" t="str">
        <f>VLOOKUP(E4816,'FILIAIS PETZ'!A:Q,2,0)</f>
        <v>R3</v>
      </c>
      <c r="AH4816" s="75">
        <v>758.55</v>
      </c>
      <c r="AI4816" s="16" t="s">
        <v>9082</v>
      </c>
      <c r="AJ4816" s="43" t="str">
        <f>VLOOKUP(E4816,'FILIAIS PETZ'!$A$2:$K$2000,11,0)</f>
        <v>18.328.118/0229-35</v>
      </c>
      <c r="AK4816" s="44" t="str">
        <f t="shared" si="320"/>
        <v>18.328.118/0229-35</v>
      </c>
    </row>
    <row r="4817" spans="1:37" s="14" customFormat="1" ht="15" customHeight="1" thickBot="1" x14ac:dyDescent="0.25">
      <c r="A4817" s="9" t="str">
        <f t="shared" si="321"/>
        <v>PREVENTIVA</v>
      </c>
      <c r="B4817" s="18">
        <f>VLOOKUP(C4817,FORNECEDORES!D:E,2,0)</f>
        <v>379469</v>
      </c>
      <c r="C4817" s="19" t="str">
        <f>VLOOKUP(D4817,FORNECEDORES!A:D,4,0)</f>
        <v>01.704.331/0001-75</v>
      </c>
      <c r="D4817" s="13" t="s">
        <v>4064</v>
      </c>
      <c r="E4817" s="20" t="str">
        <f t="shared" si="322"/>
        <v>04 0010</v>
      </c>
      <c r="F4817" s="28" t="s">
        <v>8983</v>
      </c>
      <c r="G4817" s="21" t="str">
        <f>VLOOKUP(E4817,'FILIAIS PETZ'!A:E,5,0)</f>
        <v>PETZ SANTA CECILIA</v>
      </c>
      <c r="H4817" s="20" t="str">
        <f>VLOOKUP(E4817,'FILIAIS PETZ'!A:D,4,0)</f>
        <v>STCE-SP</v>
      </c>
      <c r="I4817" s="46">
        <v>45511</v>
      </c>
      <c r="J4817" s="9" t="s">
        <v>4980</v>
      </c>
      <c r="K4817" s="84" t="s">
        <v>5858</v>
      </c>
      <c r="L4817" s="83" t="s">
        <v>11568</v>
      </c>
      <c r="M4817" s="46">
        <v>45265</v>
      </c>
      <c r="N4817" s="46">
        <v>45525</v>
      </c>
      <c r="O4817" s="46">
        <v>45511</v>
      </c>
      <c r="P4817" s="91" t="s">
        <v>4990</v>
      </c>
      <c r="Q4817" s="84">
        <v>3</v>
      </c>
      <c r="R4817" s="91" t="s">
        <v>4991</v>
      </c>
      <c r="S4817" s="9" t="s">
        <v>4983</v>
      </c>
      <c r="T4817" s="9" t="s">
        <v>32</v>
      </c>
      <c r="U4817" s="9">
        <v>11002</v>
      </c>
      <c r="V4817" s="9">
        <v>11002</v>
      </c>
      <c r="W4817" s="9" t="s">
        <v>5019</v>
      </c>
      <c r="X4817" s="10" t="s">
        <v>4992</v>
      </c>
      <c r="Y4817" s="9" t="s">
        <v>4980</v>
      </c>
      <c r="Z4817" s="9" t="s">
        <v>4980</v>
      </c>
      <c r="AA4817" s="9" t="s">
        <v>4992</v>
      </c>
      <c r="AB4817" s="9" t="s">
        <v>5066</v>
      </c>
      <c r="AC4817" s="9" t="s">
        <v>5006</v>
      </c>
      <c r="AD4817" s="29"/>
      <c r="AE4817" s="20" t="str">
        <f>VLOOKUP(E4817,'FILIAIS PETZ'!A:Q,17,0)</f>
        <v>SP2</v>
      </c>
      <c r="AF4817" s="20" t="str">
        <f>VLOOKUP(E4817,'FILIAIS PETZ'!A:Q,3,0)</f>
        <v>FELICIO</v>
      </c>
      <c r="AG4817" s="20" t="str">
        <f>VLOOKUP(E4817,'FILIAIS PETZ'!A:Q,2,0)</f>
        <v>R3</v>
      </c>
      <c r="AH4817" s="75">
        <v>758.55</v>
      </c>
      <c r="AI4817" s="16" t="s">
        <v>9082</v>
      </c>
      <c r="AJ4817" s="43">
        <f>VLOOKUP(E4817,'FILIAIS PETZ'!$A$2:$K$2000,11,0)</f>
        <v>18328118001938</v>
      </c>
      <c r="AK4817" s="44">
        <f t="shared" si="320"/>
        <v>18328118001938</v>
      </c>
    </row>
    <row r="4818" spans="1:37" s="14" customFormat="1" ht="15" customHeight="1" thickBot="1" x14ac:dyDescent="0.25">
      <c r="A4818" s="9" t="str">
        <f t="shared" si="321"/>
        <v>PREVENTIVA</v>
      </c>
      <c r="B4818" s="18">
        <f>VLOOKUP(C4818,FORNECEDORES!D:E,2,0)</f>
        <v>379469</v>
      </c>
      <c r="C4818" s="19" t="str">
        <f>VLOOKUP(D4818,FORNECEDORES!A:D,4,0)</f>
        <v>01.704.331/0001-75</v>
      </c>
      <c r="D4818" s="13" t="s">
        <v>4064</v>
      </c>
      <c r="E4818" s="20" t="str">
        <f t="shared" si="322"/>
        <v>04 0010</v>
      </c>
      <c r="F4818" s="28" t="s">
        <v>8983</v>
      </c>
      <c r="G4818" s="21" t="str">
        <f>VLOOKUP(E4818,'FILIAIS PETZ'!A:E,5,0)</f>
        <v>PETZ SANTA CECILIA</v>
      </c>
      <c r="H4818" s="20" t="str">
        <f>VLOOKUP(E4818,'FILIAIS PETZ'!A:D,4,0)</f>
        <v>STCE-SP</v>
      </c>
      <c r="I4818" s="46">
        <v>45511</v>
      </c>
      <c r="J4818" s="9" t="s">
        <v>4980</v>
      </c>
      <c r="K4818" s="84" t="s">
        <v>5858</v>
      </c>
      <c r="L4818" s="83" t="s">
        <v>11569</v>
      </c>
      <c r="M4818" s="46">
        <v>45264</v>
      </c>
      <c r="N4818" s="46">
        <v>45525</v>
      </c>
      <c r="O4818" s="46">
        <v>45511</v>
      </c>
      <c r="P4818" s="91" t="s">
        <v>4990</v>
      </c>
      <c r="Q4818" s="84">
        <v>3</v>
      </c>
      <c r="R4818" s="91" t="s">
        <v>4991</v>
      </c>
      <c r="S4818" s="9" t="s">
        <v>4983</v>
      </c>
      <c r="T4818" s="9" t="s">
        <v>32</v>
      </c>
      <c r="U4818" s="9">
        <v>11002</v>
      </c>
      <c r="V4818" s="9">
        <v>11002</v>
      </c>
      <c r="W4818" s="9" t="s">
        <v>5019</v>
      </c>
      <c r="X4818" s="10" t="s">
        <v>4992</v>
      </c>
      <c r="Y4818" s="9" t="s">
        <v>4980</v>
      </c>
      <c r="Z4818" s="9" t="s">
        <v>4980</v>
      </c>
      <c r="AA4818" s="9" t="s">
        <v>4992</v>
      </c>
      <c r="AB4818" s="9" t="s">
        <v>5066</v>
      </c>
      <c r="AC4818" s="9" t="s">
        <v>5006</v>
      </c>
      <c r="AD4818" s="29"/>
      <c r="AE4818" s="20" t="str">
        <f>VLOOKUP(E4818,'FILIAIS PETZ'!A:Q,17,0)</f>
        <v>SP2</v>
      </c>
      <c r="AF4818" s="20" t="str">
        <f>VLOOKUP(E4818,'FILIAIS PETZ'!A:Q,3,0)</f>
        <v>FELICIO</v>
      </c>
      <c r="AG4818" s="20" t="str">
        <f>VLOOKUP(E4818,'FILIAIS PETZ'!A:Q,2,0)</f>
        <v>R3</v>
      </c>
      <c r="AH4818" s="75">
        <v>758.55</v>
      </c>
      <c r="AI4818" s="16" t="s">
        <v>5031</v>
      </c>
      <c r="AJ4818" s="43">
        <f>VLOOKUP(E4818,'FILIAIS PETZ'!$A$2:$K$2000,11,0)</f>
        <v>18328118001938</v>
      </c>
      <c r="AK4818" s="44">
        <f t="shared" si="320"/>
        <v>18328118001938</v>
      </c>
    </row>
    <row r="4819" spans="1:37" s="14" customFormat="1" ht="15" customHeight="1" thickBot="1" x14ac:dyDescent="0.25">
      <c r="A4819" s="9" t="str">
        <f t="shared" si="321"/>
        <v>PREVENTIVA</v>
      </c>
      <c r="B4819" s="18">
        <f>VLOOKUP(C4819,FORNECEDORES!D:E,2,0)</f>
        <v>379469</v>
      </c>
      <c r="C4819" s="19" t="str">
        <f>VLOOKUP(D4819,FORNECEDORES!A:D,4,0)</f>
        <v>01.704.331/0001-75</v>
      </c>
      <c r="D4819" s="13" t="s">
        <v>4064</v>
      </c>
      <c r="E4819" s="20" t="str">
        <f t="shared" si="322"/>
        <v>04 0156</v>
      </c>
      <c r="F4819" s="28" t="s">
        <v>4940</v>
      </c>
      <c r="G4819" s="21" t="str">
        <f>VLOOKUP(E4819,'FILIAIS PETZ'!A:E,5,0)</f>
        <v>PETZ ITAPETININGA</v>
      </c>
      <c r="H4819" s="20" t="str">
        <f>VLOOKUP(E4819,'FILIAIS PETZ'!A:D,4,0)</f>
        <v>ITPT-SP</v>
      </c>
      <c r="I4819" s="46">
        <v>45511</v>
      </c>
      <c r="J4819" s="9" t="s">
        <v>4980</v>
      </c>
      <c r="K4819" s="84" t="s">
        <v>5858</v>
      </c>
      <c r="L4819" s="83" t="s">
        <v>11570</v>
      </c>
      <c r="M4819" s="46">
        <v>45050</v>
      </c>
      <c r="N4819" s="46">
        <v>45525</v>
      </c>
      <c r="O4819" s="46">
        <v>45511</v>
      </c>
      <c r="P4819" s="91" t="s">
        <v>4990</v>
      </c>
      <c r="Q4819" s="84">
        <v>3</v>
      </c>
      <c r="R4819" s="91" t="s">
        <v>4991</v>
      </c>
      <c r="S4819" s="9" t="s">
        <v>4983</v>
      </c>
      <c r="T4819" s="9" t="s">
        <v>32</v>
      </c>
      <c r="U4819" s="9">
        <v>11002</v>
      </c>
      <c r="V4819" s="9">
        <v>11002</v>
      </c>
      <c r="W4819" s="9" t="s">
        <v>5019</v>
      </c>
      <c r="X4819" s="10" t="s">
        <v>4992</v>
      </c>
      <c r="Y4819" s="9" t="s">
        <v>4980</v>
      </c>
      <c r="Z4819" s="9" t="s">
        <v>4980</v>
      </c>
      <c r="AA4819" s="9" t="s">
        <v>4992</v>
      </c>
      <c r="AB4819" s="9" t="s">
        <v>5066</v>
      </c>
      <c r="AC4819" s="9" t="s">
        <v>5006</v>
      </c>
      <c r="AD4819" s="29"/>
      <c r="AE4819" s="20" t="str">
        <f>VLOOKUP(E4819,'FILIAIS PETZ'!A:Q,17,0)</f>
        <v>SP7</v>
      </c>
      <c r="AF4819" s="20" t="str">
        <f>VLOOKUP(E4819,'FILIAIS PETZ'!A:Q,3,0)</f>
        <v>FELICIO</v>
      </c>
      <c r="AG4819" s="20" t="str">
        <f>VLOOKUP(E4819,'FILIAIS PETZ'!A:Q,2,0)</f>
        <v>R3</v>
      </c>
      <c r="AH4819" s="75">
        <v>741.65</v>
      </c>
      <c r="AI4819" s="16" t="s">
        <v>5461</v>
      </c>
      <c r="AJ4819" s="43">
        <f>VLOOKUP(E4819,'FILIAIS PETZ'!$A$2:$K$2000,11,0)</f>
        <v>18328118014754</v>
      </c>
      <c r="AK4819" s="44">
        <f t="shared" si="320"/>
        <v>18328118014754</v>
      </c>
    </row>
    <row r="4820" spans="1:37" s="14" customFormat="1" ht="15" customHeight="1" thickBot="1" x14ac:dyDescent="0.25">
      <c r="A4820" s="9" t="str">
        <f t="shared" si="321"/>
        <v>PREVENTIVA</v>
      </c>
      <c r="B4820" s="18">
        <f>VLOOKUP(C4820,FORNECEDORES!D:E,2,0)</f>
        <v>379469</v>
      </c>
      <c r="C4820" s="19" t="str">
        <f>VLOOKUP(D4820,FORNECEDORES!A:D,4,0)</f>
        <v>01.704.331/0001-75</v>
      </c>
      <c r="D4820" s="13" t="s">
        <v>4064</v>
      </c>
      <c r="E4820" s="20" t="str">
        <f t="shared" si="322"/>
        <v>04 0166</v>
      </c>
      <c r="F4820" s="28" t="s">
        <v>4932</v>
      </c>
      <c r="G4820" s="21" t="str">
        <f>VLOOKUP(E4820,'FILIAIS PETZ'!A:E,5,0)</f>
        <v>PETZ SOROCABA TAUSTE</v>
      </c>
      <c r="H4820" s="20" t="str">
        <f>VLOOKUP(E4820,'FILIAIS PETZ'!A:D,4,0)</f>
        <v>SOTT-SP</v>
      </c>
      <c r="I4820" s="46">
        <v>45511</v>
      </c>
      <c r="J4820" s="9" t="s">
        <v>4980</v>
      </c>
      <c r="K4820" s="84" t="s">
        <v>5858</v>
      </c>
      <c r="L4820" s="83" t="s">
        <v>11571</v>
      </c>
      <c r="M4820" s="46">
        <v>45050</v>
      </c>
      <c r="N4820" s="46">
        <v>45525</v>
      </c>
      <c r="O4820" s="46">
        <v>45511</v>
      </c>
      <c r="P4820" s="91" t="s">
        <v>4990</v>
      </c>
      <c r="Q4820" s="84">
        <v>3</v>
      </c>
      <c r="R4820" s="91" t="s">
        <v>4991</v>
      </c>
      <c r="S4820" s="9" t="s">
        <v>4983</v>
      </c>
      <c r="T4820" s="9" t="s">
        <v>32</v>
      </c>
      <c r="U4820" s="9">
        <v>11002</v>
      </c>
      <c r="V4820" s="9">
        <v>11002</v>
      </c>
      <c r="W4820" s="9" t="s">
        <v>5019</v>
      </c>
      <c r="X4820" s="10" t="s">
        <v>4992</v>
      </c>
      <c r="Y4820" s="9" t="s">
        <v>4980</v>
      </c>
      <c r="Z4820" s="9" t="s">
        <v>4980</v>
      </c>
      <c r="AA4820" s="9" t="s">
        <v>4992</v>
      </c>
      <c r="AB4820" s="9" t="s">
        <v>5066</v>
      </c>
      <c r="AC4820" s="9" t="s">
        <v>5006</v>
      </c>
      <c r="AD4820" s="29"/>
      <c r="AE4820" s="20" t="str">
        <f>VLOOKUP(E4820,'FILIAIS PETZ'!A:Q,17,0)</f>
        <v>SP7</v>
      </c>
      <c r="AF4820" s="20" t="str">
        <f>VLOOKUP(E4820,'FILIAIS PETZ'!A:Q,3,0)</f>
        <v>FELICIO</v>
      </c>
      <c r="AG4820" s="20" t="str">
        <f>VLOOKUP(E4820,'FILIAIS PETZ'!A:Q,2,0)</f>
        <v>R3</v>
      </c>
      <c r="AH4820" s="75">
        <v>741.65</v>
      </c>
      <c r="AI4820" s="16" t="s">
        <v>5461</v>
      </c>
      <c r="AJ4820" s="43">
        <f>VLOOKUP(E4820,'FILIAIS PETZ'!$A$2:$K$2000,11,0)</f>
        <v>18328118015998</v>
      </c>
      <c r="AK4820" s="44">
        <f t="shared" si="320"/>
        <v>18328118015998</v>
      </c>
    </row>
    <row r="4821" spans="1:37" s="14" customFormat="1" ht="15" customHeight="1" thickBot="1" x14ac:dyDescent="0.25">
      <c r="A4821" s="9" t="str">
        <f t="shared" si="321"/>
        <v>PREVENTIVA</v>
      </c>
      <c r="B4821" s="18">
        <f>VLOOKUP(C4821,FORNECEDORES!D:E,2,0)</f>
        <v>379469</v>
      </c>
      <c r="C4821" s="19" t="str">
        <f>VLOOKUP(D4821,FORNECEDORES!A:D,4,0)</f>
        <v>01.704.331/0001-75</v>
      </c>
      <c r="D4821" s="13" t="s">
        <v>4064</v>
      </c>
      <c r="E4821" s="20" t="str">
        <f t="shared" si="322"/>
        <v>04 0069</v>
      </c>
      <c r="F4821" s="28" t="s">
        <v>8968</v>
      </c>
      <c r="G4821" s="21" t="str">
        <f>VLOOKUP(E4821,'FILIAIS PETZ'!A:E,5,0)</f>
        <v>PETZ GIOVANNI PIRELLI</v>
      </c>
      <c r="H4821" s="20" t="str">
        <f>VLOOKUP(E4821,'FILIAIS PETZ'!A:D,4,0)</f>
        <v>GPIR-SP</v>
      </c>
      <c r="I4821" s="46">
        <v>45511</v>
      </c>
      <c r="J4821" s="9" t="s">
        <v>4980</v>
      </c>
      <c r="K4821" s="84" t="s">
        <v>5858</v>
      </c>
      <c r="L4821" s="83" t="s">
        <v>11572</v>
      </c>
      <c r="M4821" s="46">
        <v>45142</v>
      </c>
      <c r="N4821" s="46">
        <v>45525</v>
      </c>
      <c r="O4821" s="46">
        <v>45511</v>
      </c>
      <c r="P4821" s="91" t="s">
        <v>4990</v>
      </c>
      <c r="Q4821" s="84">
        <v>3</v>
      </c>
      <c r="R4821" s="91" t="s">
        <v>4991</v>
      </c>
      <c r="S4821" s="9" t="s">
        <v>4983</v>
      </c>
      <c r="T4821" s="9" t="s">
        <v>32</v>
      </c>
      <c r="U4821" s="9">
        <v>11002</v>
      </c>
      <c r="V4821" s="9">
        <v>11002</v>
      </c>
      <c r="W4821" s="9" t="s">
        <v>5019</v>
      </c>
      <c r="X4821" s="10" t="s">
        <v>4992</v>
      </c>
      <c r="Y4821" s="9" t="s">
        <v>4980</v>
      </c>
      <c r="Z4821" s="9" t="s">
        <v>4980</v>
      </c>
      <c r="AA4821" s="9" t="s">
        <v>4992</v>
      </c>
      <c r="AB4821" s="9" t="s">
        <v>5066</v>
      </c>
      <c r="AC4821" s="9" t="s">
        <v>5006</v>
      </c>
      <c r="AD4821" s="29"/>
      <c r="AE4821" s="20" t="str">
        <f>VLOOKUP(E4821,'FILIAIS PETZ'!A:Q,17,0)</f>
        <v>SP3</v>
      </c>
      <c r="AF4821" s="20" t="str">
        <f>VLOOKUP(E4821,'FILIAIS PETZ'!A:Q,3,0)</f>
        <v>FELICIO</v>
      </c>
      <c r="AG4821" s="20" t="str">
        <f>VLOOKUP(E4821,'FILIAIS PETZ'!A:Q,2,0)</f>
        <v>R3</v>
      </c>
      <c r="AH4821" s="75">
        <v>741.65</v>
      </c>
      <c r="AI4821" s="16" t="s">
        <v>5017</v>
      </c>
      <c r="AJ4821" s="43">
        <f>VLOOKUP(E4821,'FILIAIS PETZ'!$A$2:$K$2000,11,0)</f>
        <v>18328118006905</v>
      </c>
      <c r="AK4821" s="44">
        <f t="shared" si="320"/>
        <v>18328118006905</v>
      </c>
    </row>
    <row r="4822" spans="1:37" s="14" customFormat="1" ht="15" customHeight="1" thickBot="1" x14ac:dyDescent="0.25">
      <c r="A4822" s="9" t="str">
        <f t="shared" si="321"/>
        <v>PREVENTIVA</v>
      </c>
      <c r="B4822" s="18">
        <f>VLOOKUP(C4822,FORNECEDORES!D:E,2,0)</f>
        <v>379469</v>
      </c>
      <c r="C4822" s="19" t="str">
        <f>VLOOKUP(D4822,FORNECEDORES!A:D,4,0)</f>
        <v>01.704.331/0001-75</v>
      </c>
      <c r="D4822" s="13" t="s">
        <v>4064</v>
      </c>
      <c r="E4822" s="20" t="str">
        <f t="shared" si="322"/>
        <v>04 0024</v>
      </c>
      <c r="F4822" s="28" t="s">
        <v>8626</v>
      </c>
      <c r="G4822" s="21" t="str">
        <f>VLOOKUP(E4822,'FILIAIS PETZ'!A:E,5,0)</f>
        <v>PETZ DIADEMA</v>
      </c>
      <c r="H4822" s="20" t="str">
        <f>VLOOKUP(E4822,'FILIAIS PETZ'!A:D,4,0)</f>
        <v>DDMA-SP</v>
      </c>
      <c r="I4822" s="46">
        <v>45511</v>
      </c>
      <c r="J4822" s="9" t="s">
        <v>4980</v>
      </c>
      <c r="K4822" s="84" t="s">
        <v>5858</v>
      </c>
      <c r="L4822" s="83" t="s">
        <v>11573</v>
      </c>
      <c r="M4822" s="46">
        <v>45146</v>
      </c>
      <c r="N4822" s="46">
        <v>45525</v>
      </c>
      <c r="O4822" s="46">
        <v>45511</v>
      </c>
      <c r="P4822" s="91" t="s">
        <v>4990</v>
      </c>
      <c r="Q4822" s="84">
        <v>3</v>
      </c>
      <c r="R4822" s="91" t="s">
        <v>4991</v>
      </c>
      <c r="S4822" s="9" t="s">
        <v>4983</v>
      </c>
      <c r="T4822" s="9" t="s">
        <v>32</v>
      </c>
      <c r="U4822" s="9">
        <v>11002</v>
      </c>
      <c r="V4822" s="9">
        <v>11002</v>
      </c>
      <c r="W4822" s="9" t="s">
        <v>5019</v>
      </c>
      <c r="X4822" s="10" t="s">
        <v>4992</v>
      </c>
      <c r="Y4822" s="9" t="s">
        <v>4980</v>
      </c>
      <c r="Z4822" s="9" t="s">
        <v>4980</v>
      </c>
      <c r="AA4822" s="9" t="s">
        <v>4992</v>
      </c>
      <c r="AB4822" s="9" t="s">
        <v>5066</v>
      </c>
      <c r="AC4822" s="9" t="s">
        <v>5006</v>
      </c>
      <c r="AD4822" s="29"/>
      <c r="AE4822" s="20" t="str">
        <f>VLOOKUP(E4822,'FILIAIS PETZ'!A:Q,17,0)</f>
        <v>SP3</v>
      </c>
      <c r="AF4822" s="20" t="str">
        <f>VLOOKUP(E4822,'FILIAIS PETZ'!A:Q,3,0)</f>
        <v>FELICIO</v>
      </c>
      <c r="AG4822" s="20" t="str">
        <f>VLOOKUP(E4822,'FILIAIS PETZ'!A:Q,2,0)</f>
        <v>R3</v>
      </c>
      <c r="AH4822" s="75">
        <v>758.55</v>
      </c>
      <c r="AI4822" s="16" t="s">
        <v>5031</v>
      </c>
      <c r="AJ4822" s="43">
        <f>VLOOKUP(E4822,'FILIAIS PETZ'!$A$2:$K$2000,11,0)</f>
        <v>18328118000966</v>
      </c>
      <c r="AK4822" s="44">
        <f t="shared" si="320"/>
        <v>18328118000966</v>
      </c>
    </row>
    <row r="4823" spans="1:37" s="14" customFormat="1" ht="15" customHeight="1" thickBot="1" x14ac:dyDescent="0.25">
      <c r="A4823" s="9" t="str">
        <f t="shared" si="321"/>
        <v>PREVENTIVA</v>
      </c>
      <c r="B4823" s="18">
        <f>VLOOKUP(C4823,FORNECEDORES!D:E,2,0)</f>
        <v>379469</v>
      </c>
      <c r="C4823" s="19" t="str">
        <f>VLOOKUP(D4823,FORNECEDORES!A:D,4,0)</f>
        <v>01.704.331/0001-75</v>
      </c>
      <c r="D4823" s="13" t="s">
        <v>4064</v>
      </c>
      <c r="E4823" s="20" t="str">
        <f t="shared" si="322"/>
        <v>04 0051</v>
      </c>
      <c r="F4823" s="28" t="s">
        <v>4948</v>
      </c>
      <c r="G4823" s="21" t="str">
        <f>VLOOKUP(E4823,'FILIAIS PETZ'!A:E,5,0)</f>
        <v>PETZ TAMBORÉ</v>
      </c>
      <c r="H4823" s="20" t="str">
        <f>VLOOKUP(E4823,'FILIAIS PETZ'!A:D,4,0)</f>
        <v>TMBO-SP</v>
      </c>
      <c r="I4823" s="46">
        <v>45511</v>
      </c>
      <c r="J4823" s="9" t="s">
        <v>4980</v>
      </c>
      <c r="K4823" s="84" t="s">
        <v>5858</v>
      </c>
      <c r="L4823" s="83" t="s">
        <v>11574</v>
      </c>
      <c r="M4823" s="46">
        <v>45294</v>
      </c>
      <c r="N4823" s="46">
        <v>45525</v>
      </c>
      <c r="O4823" s="46">
        <v>45511</v>
      </c>
      <c r="P4823" s="91" t="s">
        <v>4990</v>
      </c>
      <c r="Q4823" s="84">
        <v>3</v>
      </c>
      <c r="R4823" s="91" t="s">
        <v>4991</v>
      </c>
      <c r="S4823" s="9" t="s">
        <v>4983</v>
      </c>
      <c r="T4823" s="9" t="s">
        <v>32</v>
      </c>
      <c r="U4823" s="9">
        <v>11002</v>
      </c>
      <c r="V4823" s="9">
        <v>11002</v>
      </c>
      <c r="W4823" s="9" t="s">
        <v>5019</v>
      </c>
      <c r="X4823" s="10" t="s">
        <v>4992</v>
      </c>
      <c r="Y4823" s="9" t="s">
        <v>4980</v>
      </c>
      <c r="Z4823" s="9" t="s">
        <v>4980</v>
      </c>
      <c r="AA4823" s="9" t="s">
        <v>4992</v>
      </c>
      <c r="AB4823" s="9" t="s">
        <v>5066</v>
      </c>
      <c r="AC4823" s="9" t="s">
        <v>5006</v>
      </c>
      <c r="AD4823" s="29"/>
      <c r="AE4823" s="20" t="str">
        <f>VLOOKUP(E4823,'FILIAIS PETZ'!A:Q,17,0)</f>
        <v>SP7</v>
      </c>
      <c r="AF4823" s="20" t="str">
        <f>VLOOKUP(E4823,'FILIAIS PETZ'!A:Q,3,0)</f>
        <v>FELICIO</v>
      </c>
      <c r="AG4823" s="20" t="str">
        <f>VLOOKUP(E4823,'FILIAIS PETZ'!A:Q,2,0)</f>
        <v>R3</v>
      </c>
      <c r="AH4823" s="75">
        <v>400</v>
      </c>
      <c r="AI4823" s="16" t="s">
        <v>11575</v>
      </c>
      <c r="AJ4823" s="43">
        <f>VLOOKUP(E4823,'FILIAIS PETZ'!$A$2:$K$2000,11,0)</f>
        <v>18328118004872</v>
      </c>
      <c r="AK4823" s="44">
        <f t="shared" si="320"/>
        <v>18328118004872</v>
      </c>
    </row>
    <row r="4824" spans="1:37" s="14" customFormat="1" ht="15" customHeight="1" thickBot="1" x14ac:dyDescent="0.25">
      <c r="A4824" s="9" t="str">
        <f t="shared" si="321"/>
        <v>PREVENTIVA</v>
      </c>
      <c r="B4824" s="18">
        <f>VLOOKUP(C4824,FORNECEDORES!D:E,2,0)</f>
        <v>379469</v>
      </c>
      <c r="C4824" s="19" t="str">
        <f>VLOOKUP(D4824,FORNECEDORES!A:D,4,0)</f>
        <v>01.704.331/0001-75</v>
      </c>
      <c r="D4824" s="13" t="s">
        <v>4064</v>
      </c>
      <c r="E4824" s="20" t="str">
        <f t="shared" si="322"/>
        <v>04 0165</v>
      </c>
      <c r="F4824" s="28" t="s">
        <v>4935</v>
      </c>
      <c r="G4824" s="21" t="str">
        <f>VLOOKUP(E4824,'FILIAIS PETZ'!A:E,5,0)</f>
        <v>PETZ CARAPICUIBA</v>
      </c>
      <c r="H4824" s="20" t="str">
        <f>VLOOKUP(E4824,'FILIAIS PETZ'!A:D,4,0)</f>
        <v>CPIC-SP</v>
      </c>
      <c r="I4824" s="46">
        <v>45511</v>
      </c>
      <c r="J4824" s="9" t="s">
        <v>4980</v>
      </c>
      <c r="K4824" s="84" t="s">
        <v>5858</v>
      </c>
      <c r="L4824" s="83" t="s">
        <v>11576</v>
      </c>
      <c r="M4824" s="46">
        <v>45294</v>
      </c>
      <c r="N4824" s="46">
        <v>45525</v>
      </c>
      <c r="O4824" s="46">
        <v>45511</v>
      </c>
      <c r="P4824" s="91" t="s">
        <v>4990</v>
      </c>
      <c r="Q4824" s="84">
        <v>3</v>
      </c>
      <c r="R4824" s="91" t="s">
        <v>4991</v>
      </c>
      <c r="S4824" s="9" t="s">
        <v>4983</v>
      </c>
      <c r="T4824" s="9" t="s">
        <v>32</v>
      </c>
      <c r="U4824" s="9">
        <v>11002</v>
      </c>
      <c r="V4824" s="9">
        <v>11002</v>
      </c>
      <c r="W4824" s="9" t="s">
        <v>5019</v>
      </c>
      <c r="X4824" s="10" t="s">
        <v>4992</v>
      </c>
      <c r="Y4824" s="9" t="s">
        <v>4980</v>
      </c>
      <c r="Z4824" s="9" t="s">
        <v>4980</v>
      </c>
      <c r="AA4824" s="9" t="s">
        <v>4992</v>
      </c>
      <c r="AB4824" s="9" t="s">
        <v>5066</v>
      </c>
      <c r="AC4824" s="9" t="s">
        <v>5006</v>
      </c>
      <c r="AD4824" s="29"/>
      <c r="AE4824" s="20" t="str">
        <f>VLOOKUP(E4824,'FILIAIS PETZ'!A:Q,17,0)</f>
        <v>SP7</v>
      </c>
      <c r="AF4824" s="20" t="str">
        <f>VLOOKUP(E4824,'FILIAIS PETZ'!A:Q,3,0)</f>
        <v>FELICIO</v>
      </c>
      <c r="AG4824" s="20" t="str">
        <f>VLOOKUP(E4824,'FILIAIS PETZ'!A:Q,2,0)</f>
        <v>R3</v>
      </c>
      <c r="AH4824" s="75">
        <v>400</v>
      </c>
      <c r="AI4824" s="16" t="s">
        <v>11575</v>
      </c>
      <c r="AJ4824" s="43">
        <f>VLOOKUP(E4824,'FILIAIS PETZ'!$A$2:$K$2000,11,0)</f>
        <v>18328118015726</v>
      </c>
      <c r="AK4824" s="44">
        <f t="shared" si="320"/>
        <v>18328118015726</v>
      </c>
    </row>
    <row r="4825" spans="1:37" s="14" customFormat="1" ht="15" customHeight="1" thickBot="1" x14ac:dyDescent="0.25">
      <c r="A4825" s="9" t="str">
        <f t="shared" si="321"/>
        <v>PREVENTIVA</v>
      </c>
      <c r="B4825" s="18">
        <f>VLOOKUP(C4825,FORNECEDORES!D:E,2,0)</f>
        <v>379469</v>
      </c>
      <c r="C4825" s="19" t="str">
        <f>VLOOKUP(D4825,FORNECEDORES!A:D,4,0)</f>
        <v>01.704.331/0001-75</v>
      </c>
      <c r="D4825" s="13" t="s">
        <v>4064</v>
      </c>
      <c r="E4825" s="20" t="str">
        <f t="shared" si="322"/>
        <v>04 0165</v>
      </c>
      <c r="F4825" s="28" t="s">
        <v>4935</v>
      </c>
      <c r="G4825" s="21" t="str">
        <f>VLOOKUP(E4825,'FILIAIS PETZ'!A:E,5,0)</f>
        <v>PETZ CARAPICUIBA</v>
      </c>
      <c r="H4825" s="20" t="str">
        <f>VLOOKUP(E4825,'FILIAIS PETZ'!A:D,4,0)</f>
        <v>CPIC-SP</v>
      </c>
      <c r="I4825" s="46">
        <v>45511</v>
      </c>
      <c r="J4825" s="9" t="s">
        <v>4980</v>
      </c>
      <c r="K4825" s="84" t="s">
        <v>5858</v>
      </c>
      <c r="L4825" s="83" t="s">
        <v>11577</v>
      </c>
      <c r="M4825" s="46">
        <v>45295</v>
      </c>
      <c r="N4825" s="46">
        <v>45525</v>
      </c>
      <c r="O4825" s="46">
        <v>45511</v>
      </c>
      <c r="P4825" s="91" t="s">
        <v>4990</v>
      </c>
      <c r="Q4825" s="84">
        <v>3</v>
      </c>
      <c r="R4825" s="91" t="s">
        <v>4991</v>
      </c>
      <c r="S4825" s="9" t="s">
        <v>4983</v>
      </c>
      <c r="T4825" s="9" t="s">
        <v>32</v>
      </c>
      <c r="U4825" s="9">
        <v>11002</v>
      </c>
      <c r="V4825" s="9">
        <v>11002</v>
      </c>
      <c r="W4825" s="9" t="s">
        <v>5019</v>
      </c>
      <c r="X4825" s="10" t="s">
        <v>4992</v>
      </c>
      <c r="Y4825" s="9" t="s">
        <v>4980</v>
      </c>
      <c r="Z4825" s="9" t="s">
        <v>4980</v>
      </c>
      <c r="AA4825" s="9" t="s">
        <v>4992</v>
      </c>
      <c r="AB4825" s="9" t="s">
        <v>5066</v>
      </c>
      <c r="AC4825" s="9" t="s">
        <v>5006</v>
      </c>
      <c r="AD4825" s="29"/>
      <c r="AE4825" s="20" t="str">
        <f>VLOOKUP(E4825,'FILIAIS PETZ'!A:Q,17,0)</f>
        <v>SP7</v>
      </c>
      <c r="AF4825" s="20" t="str">
        <f>VLOOKUP(E4825,'FILIAIS PETZ'!A:Q,3,0)</f>
        <v>FELICIO</v>
      </c>
      <c r="AG4825" s="20" t="str">
        <f>VLOOKUP(E4825,'FILIAIS PETZ'!A:Q,2,0)</f>
        <v>R3</v>
      </c>
      <c r="AH4825" s="75">
        <v>600</v>
      </c>
      <c r="AI4825" s="16" t="s">
        <v>5017</v>
      </c>
      <c r="AJ4825" s="43">
        <f>VLOOKUP(E4825,'FILIAIS PETZ'!$A$2:$K$2000,11,0)</f>
        <v>18328118015726</v>
      </c>
      <c r="AK4825" s="44">
        <f t="shared" si="320"/>
        <v>18328118015726</v>
      </c>
    </row>
    <row r="4826" spans="1:37" s="14" customFormat="1" ht="15" customHeight="1" thickBot="1" x14ac:dyDescent="0.25">
      <c r="A4826" s="9" t="str">
        <f t="shared" si="321"/>
        <v>PREVENTIVA</v>
      </c>
      <c r="B4826" s="18">
        <f>VLOOKUP(C4826,FORNECEDORES!D:E,2,0)</f>
        <v>379469</v>
      </c>
      <c r="C4826" s="19" t="str">
        <f>VLOOKUP(D4826,FORNECEDORES!A:D,4,0)</f>
        <v>01.704.331/0001-75</v>
      </c>
      <c r="D4826" s="13" t="s">
        <v>4064</v>
      </c>
      <c r="E4826" s="20" t="str">
        <f t="shared" si="322"/>
        <v>04 0165</v>
      </c>
      <c r="F4826" s="28" t="s">
        <v>4935</v>
      </c>
      <c r="G4826" s="21" t="str">
        <f>VLOOKUP(E4826,'FILIAIS PETZ'!A:E,5,0)</f>
        <v>PETZ CARAPICUIBA</v>
      </c>
      <c r="H4826" s="20" t="str">
        <f>VLOOKUP(E4826,'FILIAIS PETZ'!A:D,4,0)</f>
        <v>CPIC-SP</v>
      </c>
      <c r="I4826" s="46">
        <v>45511</v>
      </c>
      <c r="J4826" s="9" t="s">
        <v>4980</v>
      </c>
      <c r="K4826" s="84" t="s">
        <v>5858</v>
      </c>
      <c r="L4826" s="83" t="s">
        <v>11578</v>
      </c>
      <c r="M4826" s="46">
        <v>45450</v>
      </c>
      <c r="N4826" s="46">
        <v>45525</v>
      </c>
      <c r="O4826" s="46">
        <v>45511</v>
      </c>
      <c r="P4826" s="91" t="s">
        <v>4990</v>
      </c>
      <c r="Q4826" s="84">
        <v>3</v>
      </c>
      <c r="R4826" s="91" t="s">
        <v>4991</v>
      </c>
      <c r="S4826" s="9" t="s">
        <v>4983</v>
      </c>
      <c r="T4826" s="9" t="s">
        <v>32</v>
      </c>
      <c r="U4826" s="9">
        <v>11002</v>
      </c>
      <c r="V4826" s="9">
        <v>11002</v>
      </c>
      <c r="W4826" s="9" t="s">
        <v>5019</v>
      </c>
      <c r="X4826" s="10" t="s">
        <v>4992</v>
      </c>
      <c r="Y4826" s="9" t="s">
        <v>4980</v>
      </c>
      <c r="Z4826" s="9" t="s">
        <v>4980</v>
      </c>
      <c r="AA4826" s="9" t="s">
        <v>4992</v>
      </c>
      <c r="AB4826" s="9" t="s">
        <v>5066</v>
      </c>
      <c r="AC4826" s="9" t="s">
        <v>5006</v>
      </c>
      <c r="AD4826" s="29"/>
      <c r="AE4826" s="20" t="str">
        <f>VLOOKUP(E4826,'FILIAIS PETZ'!A:Q,17,0)</f>
        <v>SP7</v>
      </c>
      <c r="AF4826" s="20" t="str">
        <f>VLOOKUP(E4826,'FILIAIS PETZ'!A:Q,3,0)</f>
        <v>FELICIO</v>
      </c>
      <c r="AG4826" s="20" t="str">
        <f>VLOOKUP(E4826,'FILIAIS PETZ'!A:Q,2,0)</f>
        <v>R3</v>
      </c>
      <c r="AH4826" s="75">
        <v>1224.6600000000001</v>
      </c>
      <c r="AI4826" s="16" t="s">
        <v>9082</v>
      </c>
      <c r="AJ4826" s="43">
        <f>VLOOKUP(E4826,'FILIAIS PETZ'!$A$2:$K$2000,11,0)</f>
        <v>18328118015726</v>
      </c>
      <c r="AK4826" s="44">
        <f t="shared" si="320"/>
        <v>18328118015726</v>
      </c>
    </row>
    <row r="4827" spans="1:37" s="14" customFormat="1" ht="15" customHeight="1" thickBot="1" x14ac:dyDescent="0.25">
      <c r="A4827" s="9">
        <f t="shared" ref="A4827:A4890" si="323">J4827</f>
        <v>958204</v>
      </c>
      <c r="B4827" s="18">
        <f>VLOOKUP(C4827,FORNECEDORES!D:E,2,0)</f>
        <v>55566</v>
      </c>
      <c r="C4827" s="19" t="str">
        <f>VLOOKUP(D4827,FORNECEDORES!A:D,4,0)</f>
        <v>29.209.860/0001-11</v>
      </c>
      <c r="D4827" s="13" t="s">
        <v>2679</v>
      </c>
      <c r="E4827" s="20" t="str">
        <f t="shared" si="322"/>
        <v>04 0026</v>
      </c>
      <c r="F4827" s="28" t="s">
        <v>4949</v>
      </c>
      <c r="G4827" s="21" t="str">
        <f>VLOOKUP(E4827,'FILIAIS PETZ'!A:E,5,0)</f>
        <v>PETZ IGUATEMI ESPLANADA</v>
      </c>
      <c r="H4827" s="20" t="str">
        <f>VLOOKUP(E4827,'FILIAIS PETZ'!A:D,4,0)</f>
        <v>IGES-SP</v>
      </c>
      <c r="I4827" s="46">
        <v>45506</v>
      </c>
      <c r="J4827" s="9">
        <v>958204</v>
      </c>
      <c r="K4827" s="84"/>
      <c r="L4827" s="83"/>
      <c r="M4827" s="46"/>
      <c r="N4827" s="46"/>
      <c r="O4827" s="46"/>
      <c r="P4827" s="91" t="s">
        <v>4990</v>
      </c>
      <c r="Q4827" s="84">
        <v>3</v>
      </c>
      <c r="R4827" s="91">
        <v>1</v>
      </c>
      <c r="S4827" s="9">
        <v>8</v>
      </c>
      <c r="T4827" s="9" t="s">
        <v>32</v>
      </c>
      <c r="U4827" s="9">
        <v>11002</v>
      </c>
      <c r="V4827" s="9">
        <v>11002</v>
      </c>
      <c r="W4827" s="9" t="s">
        <v>5019</v>
      </c>
      <c r="X4827" s="9" t="s">
        <v>4992</v>
      </c>
      <c r="Y4827" s="10" t="s">
        <v>4980</v>
      </c>
      <c r="Z4827" s="10" t="s">
        <v>4980</v>
      </c>
      <c r="AA4827" s="10" t="s">
        <v>4992</v>
      </c>
      <c r="AB4827" s="10" t="s">
        <v>5066</v>
      </c>
      <c r="AC4827" s="9" t="s">
        <v>5006</v>
      </c>
      <c r="AD4827" s="29"/>
      <c r="AE4827" s="20" t="str">
        <f>VLOOKUP(E4827,'FILIAIS PETZ'!A:Q,17,0)</f>
        <v>SP7</v>
      </c>
      <c r="AF4827" s="20" t="str">
        <f>VLOOKUP(E4827,'FILIAIS PETZ'!A:Q,3,0)</f>
        <v>FELICIO</v>
      </c>
      <c r="AG4827" s="20" t="str">
        <f>VLOOKUP(E4827,'FILIAIS PETZ'!A:Q,2,0)</f>
        <v>R3</v>
      </c>
      <c r="AH4827" s="75">
        <v>830</v>
      </c>
      <c r="AI4827" s="16" t="s">
        <v>9024</v>
      </c>
      <c r="AJ4827" s="43">
        <f>VLOOKUP(E4827,'FILIAIS PETZ'!$A$2:$K$2000,11,0)</f>
        <v>18328118002667</v>
      </c>
      <c r="AK4827" s="44">
        <f t="shared" si="320"/>
        <v>18328118002667</v>
      </c>
    </row>
    <row r="4828" spans="1:37" s="14" customFormat="1" ht="15" customHeight="1" thickBot="1" x14ac:dyDescent="0.25">
      <c r="A4828" s="9">
        <f t="shared" si="323"/>
        <v>958205</v>
      </c>
      <c r="B4828" s="18">
        <f>VLOOKUP(C4828,FORNECEDORES!D:E,2,0)</f>
        <v>55566</v>
      </c>
      <c r="C4828" s="19" t="str">
        <f>VLOOKUP(D4828,FORNECEDORES!A:D,4,0)</f>
        <v>29.209.860/0001-11</v>
      </c>
      <c r="D4828" s="13" t="s">
        <v>2679</v>
      </c>
      <c r="E4828" s="20" t="str">
        <f t="shared" si="322"/>
        <v>04 0008</v>
      </c>
      <c r="F4828" s="28" t="s">
        <v>4937</v>
      </c>
      <c r="G4828" s="21" t="str">
        <f>VLOOKUP(E4828,'FILIAIS PETZ'!A:E,5,0)</f>
        <v>PETZ ALPHAVILLE</v>
      </c>
      <c r="H4828" s="20" t="str">
        <f>VLOOKUP(E4828,'FILIAIS PETZ'!A:D,4,0)</f>
        <v>ALPH-SP</v>
      </c>
      <c r="I4828" s="46">
        <v>45506</v>
      </c>
      <c r="J4828" s="9">
        <v>958205</v>
      </c>
      <c r="K4828" s="84"/>
      <c r="L4828" s="83"/>
      <c r="M4828" s="46"/>
      <c r="N4828" s="46"/>
      <c r="O4828" s="46"/>
      <c r="P4828" s="91" t="s">
        <v>4990</v>
      </c>
      <c r="Q4828" s="84">
        <v>3</v>
      </c>
      <c r="R4828" s="91">
        <v>1</v>
      </c>
      <c r="S4828" s="9">
        <v>8</v>
      </c>
      <c r="T4828" s="9" t="s">
        <v>32</v>
      </c>
      <c r="U4828" s="9">
        <v>11002</v>
      </c>
      <c r="V4828" s="9">
        <v>11002</v>
      </c>
      <c r="W4828" s="9" t="s">
        <v>5019</v>
      </c>
      <c r="X4828" s="9" t="s">
        <v>4992</v>
      </c>
      <c r="Y4828" s="10" t="s">
        <v>4980</v>
      </c>
      <c r="Z4828" s="10" t="s">
        <v>4980</v>
      </c>
      <c r="AA4828" s="10" t="s">
        <v>4992</v>
      </c>
      <c r="AB4828" s="10" t="s">
        <v>5066</v>
      </c>
      <c r="AC4828" s="9" t="s">
        <v>5006</v>
      </c>
      <c r="AD4828" s="29"/>
      <c r="AE4828" s="20" t="str">
        <f>VLOOKUP(E4828,'FILIAIS PETZ'!A:Q,17,0)</f>
        <v>SP7</v>
      </c>
      <c r="AF4828" s="20" t="str">
        <f>VLOOKUP(E4828,'FILIAIS PETZ'!A:Q,3,0)</f>
        <v>FELICIO</v>
      </c>
      <c r="AG4828" s="20" t="str">
        <f>VLOOKUP(E4828,'FILIAIS PETZ'!A:Q,2,0)</f>
        <v>R3</v>
      </c>
      <c r="AH4828" s="75">
        <v>1300</v>
      </c>
      <c r="AI4828" s="16" t="s">
        <v>9021</v>
      </c>
      <c r="AJ4828" s="43">
        <f>VLOOKUP(E4828,'FILIAIS PETZ'!$A$2:$K$2000,11,0)</f>
        <v>18328118001423</v>
      </c>
      <c r="AK4828" s="44">
        <f t="shared" si="320"/>
        <v>18328118001423</v>
      </c>
    </row>
    <row r="4829" spans="1:37" s="14" customFormat="1" ht="15" customHeight="1" thickBot="1" x14ac:dyDescent="0.25">
      <c r="A4829" s="9">
        <f t="shared" si="323"/>
        <v>958206</v>
      </c>
      <c r="B4829" s="18">
        <f>VLOOKUP(C4829,FORNECEDORES!D:E,2,0)</f>
        <v>55566</v>
      </c>
      <c r="C4829" s="19" t="str">
        <f>VLOOKUP(D4829,FORNECEDORES!A:D,4,0)</f>
        <v>29.209.860/0001-11</v>
      </c>
      <c r="D4829" s="13" t="s">
        <v>2679</v>
      </c>
      <c r="E4829" s="20" t="str">
        <f t="shared" si="322"/>
        <v>04 0165</v>
      </c>
      <c r="F4829" s="28" t="s">
        <v>4935</v>
      </c>
      <c r="G4829" s="21" t="str">
        <f>VLOOKUP(E4829,'FILIAIS PETZ'!A:E,5,0)</f>
        <v>PETZ CARAPICUIBA</v>
      </c>
      <c r="H4829" s="20" t="str">
        <f>VLOOKUP(E4829,'FILIAIS PETZ'!A:D,4,0)</f>
        <v>CPIC-SP</v>
      </c>
      <c r="I4829" s="46">
        <v>45506</v>
      </c>
      <c r="J4829" s="9">
        <v>958206</v>
      </c>
      <c r="K4829" s="84"/>
      <c r="L4829" s="83"/>
      <c r="M4829" s="46"/>
      <c r="N4829" s="46"/>
      <c r="O4829" s="46"/>
      <c r="P4829" s="91" t="s">
        <v>4990</v>
      </c>
      <c r="Q4829" s="84">
        <v>3</v>
      </c>
      <c r="R4829" s="91">
        <v>1</v>
      </c>
      <c r="S4829" s="9">
        <v>8</v>
      </c>
      <c r="T4829" s="9" t="s">
        <v>32</v>
      </c>
      <c r="U4829" s="9">
        <v>11002</v>
      </c>
      <c r="V4829" s="9">
        <v>11002</v>
      </c>
      <c r="W4829" s="9" t="s">
        <v>5019</v>
      </c>
      <c r="X4829" s="9" t="s">
        <v>4992</v>
      </c>
      <c r="Y4829" s="10" t="s">
        <v>4980</v>
      </c>
      <c r="Z4829" s="10" t="s">
        <v>4980</v>
      </c>
      <c r="AA4829" s="10" t="s">
        <v>4992</v>
      </c>
      <c r="AB4829" s="10" t="s">
        <v>5066</v>
      </c>
      <c r="AC4829" s="9" t="s">
        <v>5006</v>
      </c>
      <c r="AD4829" s="29"/>
      <c r="AE4829" s="20" t="str">
        <f>VLOOKUP(E4829,'FILIAIS PETZ'!A:Q,17,0)</f>
        <v>SP7</v>
      </c>
      <c r="AF4829" s="20" t="str">
        <f>VLOOKUP(E4829,'FILIAIS PETZ'!A:Q,3,0)</f>
        <v>FELICIO</v>
      </c>
      <c r="AG4829" s="20" t="str">
        <f>VLOOKUP(E4829,'FILIAIS PETZ'!A:Q,2,0)</f>
        <v>R3</v>
      </c>
      <c r="AH4829" s="75">
        <v>1300</v>
      </c>
      <c r="AI4829" s="16" t="s">
        <v>9021</v>
      </c>
      <c r="AJ4829" s="43">
        <f>VLOOKUP(E4829,'FILIAIS PETZ'!$A$2:$K$2000,11,0)</f>
        <v>18328118015726</v>
      </c>
      <c r="AK4829" s="44">
        <f t="shared" si="320"/>
        <v>18328118015726</v>
      </c>
    </row>
    <row r="4830" spans="1:37" s="14" customFormat="1" ht="15" customHeight="1" thickBot="1" x14ac:dyDescent="0.25">
      <c r="A4830" s="9">
        <f t="shared" si="323"/>
        <v>958207</v>
      </c>
      <c r="B4830" s="18">
        <f>VLOOKUP(C4830,FORNECEDORES!D:E,2,0)</f>
        <v>55566</v>
      </c>
      <c r="C4830" s="19" t="str">
        <f>VLOOKUP(D4830,FORNECEDORES!A:D,4,0)</f>
        <v>29.209.860/0001-11</v>
      </c>
      <c r="D4830" s="13" t="s">
        <v>2679</v>
      </c>
      <c r="E4830" s="20" t="str">
        <f t="shared" si="322"/>
        <v>04 0106</v>
      </c>
      <c r="F4830" s="28" t="s">
        <v>4952</v>
      </c>
      <c r="G4830" s="21" t="str">
        <f>VLOOKUP(E4830,'FILIAIS PETZ'!A:E,5,0)</f>
        <v>PETZ COTIA</v>
      </c>
      <c r="H4830" s="20" t="str">
        <f>VLOOKUP(E4830,'FILIAIS PETZ'!A:D,4,0)</f>
        <v>CTIA-SP</v>
      </c>
      <c r="I4830" s="46">
        <v>45506</v>
      </c>
      <c r="J4830" s="9">
        <v>958207</v>
      </c>
      <c r="K4830" s="84"/>
      <c r="L4830" s="83"/>
      <c r="M4830" s="46"/>
      <c r="N4830" s="46"/>
      <c r="O4830" s="46"/>
      <c r="P4830" s="91" t="s">
        <v>4990</v>
      </c>
      <c r="Q4830" s="84">
        <v>3</v>
      </c>
      <c r="R4830" s="91">
        <v>1</v>
      </c>
      <c r="S4830" s="9">
        <v>8</v>
      </c>
      <c r="T4830" s="9" t="s">
        <v>32</v>
      </c>
      <c r="U4830" s="9">
        <v>11002</v>
      </c>
      <c r="V4830" s="9">
        <v>11002</v>
      </c>
      <c r="W4830" s="9" t="s">
        <v>5019</v>
      </c>
      <c r="X4830" s="9" t="s">
        <v>4992</v>
      </c>
      <c r="Y4830" s="10" t="s">
        <v>4980</v>
      </c>
      <c r="Z4830" s="10" t="s">
        <v>4980</v>
      </c>
      <c r="AA4830" s="10" t="s">
        <v>4992</v>
      </c>
      <c r="AB4830" s="10" t="s">
        <v>5066</v>
      </c>
      <c r="AC4830" s="9" t="s">
        <v>5006</v>
      </c>
      <c r="AD4830" s="29"/>
      <c r="AE4830" s="20" t="str">
        <f>VLOOKUP(E4830,'FILIAIS PETZ'!A:Q,17,0)</f>
        <v>SP7</v>
      </c>
      <c r="AF4830" s="20" t="str">
        <f>VLOOKUP(E4830,'FILIAIS PETZ'!A:Q,3,0)</f>
        <v>FELICIO</v>
      </c>
      <c r="AG4830" s="20" t="str">
        <f>VLOOKUP(E4830,'FILIAIS PETZ'!A:Q,2,0)</f>
        <v>R3</v>
      </c>
      <c r="AH4830" s="75">
        <v>1300</v>
      </c>
      <c r="AI4830" s="16" t="s">
        <v>9021</v>
      </c>
      <c r="AJ4830" s="43">
        <f>VLOOKUP(E4830,'FILIAIS PETZ'!$A$2:$K$2000,11,0)</f>
        <v>18328118009327</v>
      </c>
      <c r="AK4830" s="44">
        <f t="shared" si="320"/>
        <v>18328118009327</v>
      </c>
    </row>
    <row r="4831" spans="1:37" s="14" customFormat="1" ht="15" customHeight="1" thickBot="1" x14ac:dyDescent="0.25">
      <c r="A4831" s="9">
        <f t="shared" si="323"/>
        <v>958208</v>
      </c>
      <c r="B4831" s="18">
        <f>VLOOKUP(C4831,FORNECEDORES!D:E,2,0)</f>
        <v>55566</v>
      </c>
      <c r="C4831" s="19" t="str">
        <f>VLOOKUP(D4831,FORNECEDORES!A:D,4,0)</f>
        <v>29.209.860/0001-11</v>
      </c>
      <c r="D4831" s="13" t="s">
        <v>2679</v>
      </c>
      <c r="E4831" s="20" t="str">
        <f t="shared" si="322"/>
        <v>04 0032</v>
      </c>
      <c r="F4831" s="28" t="s">
        <v>4951</v>
      </c>
      <c r="G4831" s="21" t="str">
        <f>VLOOKUP(E4831,'FILIAIS PETZ'!A:E,5,0)</f>
        <v>PETZ JAGUARE</v>
      </c>
      <c r="H4831" s="20" t="str">
        <f>VLOOKUP(E4831,'FILIAIS PETZ'!A:D,4,0)</f>
        <v>JGRE-SP</v>
      </c>
      <c r="I4831" s="46">
        <v>45506</v>
      </c>
      <c r="J4831" s="9">
        <v>958208</v>
      </c>
      <c r="K4831" s="84"/>
      <c r="L4831" s="83"/>
      <c r="M4831" s="46"/>
      <c r="N4831" s="46"/>
      <c r="O4831" s="46"/>
      <c r="P4831" s="91" t="s">
        <v>4990</v>
      </c>
      <c r="Q4831" s="84">
        <v>3</v>
      </c>
      <c r="R4831" s="91">
        <v>1</v>
      </c>
      <c r="S4831" s="9">
        <v>8</v>
      </c>
      <c r="T4831" s="9" t="s">
        <v>32</v>
      </c>
      <c r="U4831" s="9">
        <v>11002</v>
      </c>
      <c r="V4831" s="9">
        <v>11002</v>
      </c>
      <c r="W4831" s="9" t="s">
        <v>5019</v>
      </c>
      <c r="X4831" s="9" t="s">
        <v>4992</v>
      </c>
      <c r="Y4831" s="10" t="s">
        <v>4980</v>
      </c>
      <c r="Z4831" s="10" t="s">
        <v>4980</v>
      </c>
      <c r="AA4831" s="10" t="s">
        <v>4992</v>
      </c>
      <c r="AB4831" s="10" t="s">
        <v>5066</v>
      </c>
      <c r="AC4831" s="9" t="s">
        <v>5006</v>
      </c>
      <c r="AD4831" s="29"/>
      <c r="AE4831" s="20" t="str">
        <f>VLOOKUP(E4831,'FILIAIS PETZ'!A:Q,17,0)</f>
        <v>SP7</v>
      </c>
      <c r="AF4831" s="20" t="str">
        <f>VLOOKUP(E4831,'FILIAIS PETZ'!A:Q,3,0)</f>
        <v>FELICIO</v>
      </c>
      <c r="AG4831" s="20" t="str">
        <f>VLOOKUP(E4831,'FILIAIS PETZ'!A:Q,2,0)</f>
        <v>R3</v>
      </c>
      <c r="AH4831" s="75">
        <v>1300</v>
      </c>
      <c r="AI4831" s="16" t="s">
        <v>9021</v>
      </c>
      <c r="AJ4831" s="43">
        <f>VLOOKUP(E4831,'FILIAIS PETZ'!$A$2:$K$2000,11,0)</f>
        <v>18328118003205</v>
      </c>
      <c r="AK4831" s="44">
        <f t="shared" si="320"/>
        <v>18328118003205</v>
      </c>
    </row>
    <row r="4832" spans="1:37" s="14" customFormat="1" ht="15" customHeight="1" thickBot="1" x14ac:dyDescent="0.25">
      <c r="A4832" s="9">
        <f t="shared" si="323"/>
        <v>958211</v>
      </c>
      <c r="B4832" s="18">
        <f>VLOOKUP(C4832,FORNECEDORES!D:E,2,0)</f>
        <v>55566</v>
      </c>
      <c r="C4832" s="19" t="str">
        <f>VLOOKUP(D4832,FORNECEDORES!A:D,4,0)</f>
        <v>29.209.860/0001-11</v>
      </c>
      <c r="D4832" s="13" t="s">
        <v>2679</v>
      </c>
      <c r="E4832" s="20" t="str">
        <f t="shared" si="322"/>
        <v>04 0083</v>
      </c>
      <c r="F4832" s="28" t="s">
        <v>4936</v>
      </c>
      <c r="G4832" s="21" t="str">
        <f>VLOOKUP(E4832,'FILIAIS PETZ'!A:E,5,0)</f>
        <v>PETZ OSASCO</v>
      </c>
      <c r="H4832" s="20" t="str">
        <f>VLOOKUP(E4832,'FILIAIS PETZ'!A:D,4,0)</f>
        <v>OSAS-SP</v>
      </c>
      <c r="I4832" s="46">
        <v>45506</v>
      </c>
      <c r="J4832" s="9">
        <v>958211</v>
      </c>
      <c r="K4832" s="84"/>
      <c r="L4832" s="83"/>
      <c r="M4832" s="46"/>
      <c r="N4832" s="46"/>
      <c r="O4832" s="46"/>
      <c r="P4832" s="91" t="s">
        <v>4990</v>
      </c>
      <c r="Q4832" s="84">
        <v>3</v>
      </c>
      <c r="R4832" s="91">
        <v>1</v>
      </c>
      <c r="S4832" s="9">
        <v>8</v>
      </c>
      <c r="T4832" s="9" t="s">
        <v>32</v>
      </c>
      <c r="U4832" s="9">
        <v>11002</v>
      </c>
      <c r="V4832" s="9">
        <v>11002</v>
      </c>
      <c r="W4832" s="9" t="s">
        <v>5019</v>
      </c>
      <c r="X4832" s="9" t="s">
        <v>4992</v>
      </c>
      <c r="Y4832" s="10" t="s">
        <v>4980</v>
      </c>
      <c r="Z4832" s="10" t="s">
        <v>4980</v>
      </c>
      <c r="AA4832" s="10" t="s">
        <v>4992</v>
      </c>
      <c r="AB4832" s="10" t="s">
        <v>5066</v>
      </c>
      <c r="AC4832" s="9" t="s">
        <v>5006</v>
      </c>
      <c r="AD4832" s="29"/>
      <c r="AE4832" s="20" t="str">
        <f>VLOOKUP(E4832,'FILIAIS PETZ'!A:Q,17,0)</f>
        <v>SP7</v>
      </c>
      <c r="AF4832" s="20" t="str">
        <f>VLOOKUP(E4832,'FILIAIS PETZ'!A:Q,3,0)</f>
        <v>FELICIO</v>
      </c>
      <c r="AG4832" s="20" t="str">
        <f>VLOOKUP(E4832,'FILIAIS PETZ'!A:Q,2,0)</f>
        <v>R3</v>
      </c>
      <c r="AH4832" s="75">
        <v>1300</v>
      </c>
      <c r="AI4832" s="16" t="s">
        <v>9021</v>
      </c>
      <c r="AJ4832" s="43">
        <f>VLOOKUP(E4832,'FILIAIS PETZ'!$A$2:$K$2000,11,0)</f>
        <v>18328118008355</v>
      </c>
      <c r="AK4832" s="44">
        <f t="shared" si="320"/>
        <v>18328118008355</v>
      </c>
    </row>
    <row r="4833" spans="1:37" s="14" customFormat="1" ht="15" customHeight="1" thickBot="1" x14ac:dyDescent="0.25">
      <c r="A4833" s="9">
        <f t="shared" si="323"/>
        <v>958212</v>
      </c>
      <c r="B4833" s="18">
        <f>VLOOKUP(C4833,FORNECEDORES!D:E,2,0)</f>
        <v>55566</v>
      </c>
      <c r="C4833" s="19" t="str">
        <f>VLOOKUP(D4833,FORNECEDORES!A:D,4,0)</f>
        <v>29.209.860/0001-11</v>
      </c>
      <c r="D4833" s="13" t="s">
        <v>2679</v>
      </c>
      <c r="E4833" s="20" t="str">
        <f t="shared" si="322"/>
        <v>04 0051</v>
      </c>
      <c r="F4833" s="28" t="s">
        <v>4948</v>
      </c>
      <c r="G4833" s="21" t="str">
        <f>VLOOKUP(E4833,'FILIAIS PETZ'!A:E,5,0)</f>
        <v>PETZ TAMBORÉ</v>
      </c>
      <c r="H4833" s="20" t="str">
        <f>VLOOKUP(E4833,'FILIAIS PETZ'!A:D,4,0)</f>
        <v>TMBO-SP</v>
      </c>
      <c r="I4833" s="46">
        <v>45506</v>
      </c>
      <c r="J4833" s="9">
        <v>958212</v>
      </c>
      <c r="K4833" s="84"/>
      <c r="L4833" s="83"/>
      <c r="M4833" s="46"/>
      <c r="N4833" s="46"/>
      <c r="O4833" s="46"/>
      <c r="P4833" s="91" t="s">
        <v>4990</v>
      </c>
      <c r="Q4833" s="84">
        <v>3</v>
      </c>
      <c r="R4833" s="91">
        <v>1</v>
      </c>
      <c r="S4833" s="9">
        <v>8</v>
      </c>
      <c r="T4833" s="9" t="s">
        <v>32</v>
      </c>
      <c r="U4833" s="9">
        <v>11002</v>
      </c>
      <c r="V4833" s="9">
        <v>11002</v>
      </c>
      <c r="W4833" s="9" t="s">
        <v>5019</v>
      </c>
      <c r="X4833" s="9" t="s">
        <v>4992</v>
      </c>
      <c r="Y4833" s="10" t="s">
        <v>4980</v>
      </c>
      <c r="Z4833" s="10" t="s">
        <v>4980</v>
      </c>
      <c r="AA4833" s="10" t="s">
        <v>4992</v>
      </c>
      <c r="AB4833" s="10" t="s">
        <v>5066</v>
      </c>
      <c r="AC4833" s="9" t="s">
        <v>5006</v>
      </c>
      <c r="AD4833" s="29"/>
      <c r="AE4833" s="20" t="str">
        <f>VLOOKUP(E4833,'FILIAIS PETZ'!A:Q,17,0)</f>
        <v>SP7</v>
      </c>
      <c r="AF4833" s="20" t="str">
        <f>VLOOKUP(E4833,'FILIAIS PETZ'!A:Q,3,0)</f>
        <v>FELICIO</v>
      </c>
      <c r="AG4833" s="20" t="str">
        <f>VLOOKUP(E4833,'FILIAIS PETZ'!A:Q,2,0)</f>
        <v>R3</v>
      </c>
      <c r="AH4833" s="75">
        <v>1300</v>
      </c>
      <c r="AI4833" s="16" t="s">
        <v>9021</v>
      </c>
      <c r="AJ4833" s="43">
        <f>VLOOKUP(E4833,'FILIAIS PETZ'!$A$2:$K$2000,11,0)</f>
        <v>18328118004872</v>
      </c>
      <c r="AK4833" s="44">
        <f t="shared" si="320"/>
        <v>18328118004872</v>
      </c>
    </row>
    <row r="4834" spans="1:37" s="14" customFormat="1" ht="15" customHeight="1" thickBot="1" x14ac:dyDescent="0.25">
      <c r="A4834" s="9">
        <f t="shared" si="323"/>
        <v>959045</v>
      </c>
      <c r="B4834" s="18">
        <f>VLOOKUP(C4834,FORNECEDORES!D:E,2,0)</f>
        <v>55566</v>
      </c>
      <c r="C4834" s="19" t="str">
        <f>VLOOKUP(D4834,FORNECEDORES!A:D,4,0)</f>
        <v>29.209.860/0001-11</v>
      </c>
      <c r="D4834" s="13" t="s">
        <v>2679</v>
      </c>
      <c r="E4834" s="20" t="str">
        <f t="shared" si="322"/>
        <v>04 0256</v>
      </c>
      <c r="F4834" s="28" t="s">
        <v>9144</v>
      </c>
      <c r="G4834" s="21" t="str">
        <f>VLOOKUP(E4834,'FILIAIS PETZ'!A:E,5,0)</f>
        <v>PETZ ACLIMAÇÃO</v>
      </c>
      <c r="H4834" s="20" t="str">
        <f>VLOOKUP(E4834,'FILIAIS PETZ'!A:D,4,0)</f>
        <v>ACLM-SP</v>
      </c>
      <c r="I4834" s="46">
        <v>45506</v>
      </c>
      <c r="J4834" s="9">
        <v>959045</v>
      </c>
      <c r="K4834" s="84"/>
      <c r="L4834" s="83"/>
      <c r="M4834" s="46"/>
      <c r="N4834" s="46"/>
      <c r="O4834" s="46"/>
      <c r="P4834" s="91" t="s">
        <v>4990</v>
      </c>
      <c r="Q4834" s="84">
        <v>3</v>
      </c>
      <c r="R4834" s="91">
        <v>1</v>
      </c>
      <c r="S4834" s="9">
        <v>8</v>
      </c>
      <c r="T4834" s="9" t="s">
        <v>32</v>
      </c>
      <c r="U4834" s="9">
        <v>11002</v>
      </c>
      <c r="V4834" s="9">
        <v>11002</v>
      </c>
      <c r="W4834" s="9" t="s">
        <v>5019</v>
      </c>
      <c r="X4834" s="9" t="s">
        <v>4992</v>
      </c>
      <c r="Y4834" s="10" t="s">
        <v>4980</v>
      </c>
      <c r="Z4834" s="10" t="s">
        <v>4980</v>
      </c>
      <c r="AA4834" s="10" t="s">
        <v>4992</v>
      </c>
      <c r="AB4834" s="10" t="s">
        <v>5066</v>
      </c>
      <c r="AC4834" s="9" t="s">
        <v>5006</v>
      </c>
      <c r="AD4834" s="29"/>
      <c r="AE4834" s="20" t="str">
        <f>VLOOKUP(E4834,'FILIAIS PETZ'!A:Q,17,0)</f>
        <v>SP2</v>
      </c>
      <c r="AF4834" s="20" t="str">
        <f>VLOOKUP(E4834,'FILIAIS PETZ'!A:Q,3,0)</f>
        <v>FELICIO</v>
      </c>
      <c r="AG4834" s="20" t="str">
        <f>VLOOKUP(E4834,'FILIAIS PETZ'!A:Q,2,0)</f>
        <v>R3</v>
      </c>
      <c r="AH4834" s="75">
        <v>1000</v>
      </c>
      <c r="AI4834" s="16" t="s">
        <v>9021</v>
      </c>
      <c r="AJ4834" s="43" t="str">
        <f>VLOOKUP(E4834,'FILIAIS PETZ'!$A$2:$K$2000,11,0)</f>
        <v>18.328.118/0243-93</v>
      </c>
      <c r="AK4834" s="44" t="str">
        <f t="shared" si="320"/>
        <v>18.328.118/0243-93</v>
      </c>
    </row>
    <row r="4835" spans="1:37" s="14" customFormat="1" ht="15" customHeight="1" thickBot="1" x14ac:dyDescent="0.25">
      <c r="A4835" s="9">
        <f t="shared" si="323"/>
        <v>959046</v>
      </c>
      <c r="B4835" s="18">
        <f>VLOOKUP(C4835,FORNECEDORES!D:E,2,0)</f>
        <v>55566</v>
      </c>
      <c r="C4835" s="19" t="str">
        <f>VLOOKUP(D4835,FORNECEDORES!A:D,4,0)</f>
        <v>29.209.860/0001-11</v>
      </c>
      <c r="D4835" s="13" t="s">
        <v>2679</v>
      </c>
      <c r="E4835" s="20" t="str">
        <f t="shared" si="322"/>
        <v>04 0263</v>
      </c>
      <c r="F4835" s="28" t="s">
        <v>8628</v>
      </c>
      <c r="G4835" s="21" t="str">
        <f>VLOOKUP(E4835,'FILIAIS PETZ'!A:E,5,0)</f>
        <v>PETZ PÃO DE AÇUCAR JABAQUARA</v>
      </c>
      <c r="H4835" s="20" t="str">
        <f>VLOOKUP(E4835,'FILIAIS PETZ'!A:D,4,0)</f>
        <v>JABQ-SP</v>
      </c>
      <c r="I4835" s="46">
        <v>45506</v>
      </c>
      <c r="J4835" s="9">
        <v>959046</v>
      </c>
      <c r="K4835" s="84"/>
      <c r="L4835" s="83"/>
      <c r="M4835" s="46"/>
      <c r="N4835" s="46"/>
      <c r="O4835" s="46"/>
      <c r="P4835" s="91" t="s">
        <v>4990</v>
      </c>
      <c r="Q4835" s="84">
        <v>3</v>
      </c>
      <c r="R4835" s="91">
        <v>1</v>
      </c>
      <c r="S4835" s="9">
        <v>8</v>
      </c>
      <c r="T4835" s="9" t="s">
        <v>32</v>
      </c>
      <c r="U4835" s="9">
        <v>11002</v>
      </c>
      <c r="V4835" s="9">
        <v>11002</v>
      </c>
      <c r="W4835" s="9" t="s">
        <v>5019</v>
      </c>
      <c r="X4835" s="9" t="s">
        <v>4992</v>
      </c>
      <c r="Y4835" s="10" t="s">
        <v>4980</v>
      </c>
      <c r="Z4835" s="10" t="s">
        <v>4980</v>
      </c>
      <c r="AA4835" s="10" t="s">
        <v>4992</v>
      </c>
      <c r="AB4835" s="10" t="s">
        <v>5066</v>
      </c>
      <c r="AC4835" s="9" t="s">
        <v>5006</v>
      </c>
      <c r="AD4835" s="29"/>
      <c r="AE4835" s="20" t="str">
        <f>VLOOKUP(E4835,'FILIAIS PETZ'!A:Q,17,0)</f>
        <v>SP3</v>
      </c>
      <c r="AF4835" s="20" t="str">
        <f>VLOOKUP(E4835,'FILIAIS PETZ'!A:Q,3,0)</f>
        <v>FELICIO</v>
      </c>
      <c r="AG4835" s="20" t="str">
        <f>VLOOKUP(E4835,'FILIAIS PETZ'!A:Q,2,0)</f>
        <v>R3</v>
      </c>
      <c r="AH4835" s="75">
        <v>1000</v>
      </c>
      <c r="AI4835" s="16" t="s">
        <v>9021</v>
      </c>
      <c r="AJ4835" s="43" t="str">
        <f>VLOOKUP(E4835,'FILIAIS PETZ'!$A$2:$K$2000,11,0)</f>
        <v>18.328.118/0258-70</v>
      </c>
      <c r="AK4835" s="44" t="str">
        <f t="shared" si="320"/>
        <v>18.328.118/0258-70</v>
      </c>
    </row>
    <row r="4836" spans="1:37" s="14" customFormat="1" ht="15" customHeight="1" thickBot="1" x14ac:dyDescent="0.25">
      <c r="A4836" s="9">
        <f t="shared" si="323"/>
        <v>961954</v>
      </c>
      <c r="B4836" s="18">
        <f>VLOOKUP(C4836,FORNECEDORES!D:E,2,0)</f>
        <v>40460</v>
      </c>
      <c r="C4836" s="19" t="str">
        <f>VLOOKUP(D4836,FORNECEDORES!A:D,4,0)</f>
        <v>30.515.748/0001-98</v>
      </c>
      <c r="D4836" s="13" t="s">
        <v>2732</v>
      </c>
      <c r="E4836" s="20" t="str">
        <f t="shared" si="322"/>
        <v>04 0011</v>
      </c>
      <c r="F4836" s="28" t="s">
        <v>8976</v>
      </c>
      <c r="G4836" s="21" t="str">
        <f>VLOOKUP(E4836,'FILIAIS PETZ'!A:E,5,0)</f>
        <v>PETZ AUGUSTA</v>
      </c>
      <c r="H4836" s="20" t="str">
        <f>VLOOKUP(E4836,'FILIAIS PETZ'!A:D,4,0)</f>
        <v>AUGT-SP</v>
      </c>
      <c r="I4836" s="46">
        <v>45506</v>
      </c>
      <c r="J4836" s="9">
        <v>961954</v>
      </c>
      <c r="K4836" s="84" t="s">
        <v>5858</v>
      </c>
      <c r="L4836" s="83" t="s">
        <v>12649</v>
      </c>
      <c r="M4836" s="46">
        <v>45542</v>
      </c>
      <c r="N4836" s="46">
        <v>45567</v>
      </c>
      <c r="O4836" s="46">
        <v>45547</v>
      </c>
      <c r="P4836" s="91" t="s">
        <v>4990</v>
      </c>
      <c r="Q4836" s="84">
        <v>3</v>
      </c>
      <c r="R4836" s="91">
        <v>1</v>
      </c>
      <c r="S4836" s="9">
        <v>8</v>
      </c>
      <c r="T4836" s="9" t="s">
        <v>32</v>
      </c>
      <c r="U4836" s="9">
        <v>11002</v>
      </c>
      <c r="V4836" s="9">
        <v>11002</v>
      </c>
      <c r="W4836" s="9" t="s">
        <v>5019</v>
      </c>
      <c r="X4836" s="9" t="s">
        <v>4985</v>
      </c>
      <c r="Y4836" s="10" t="s">
        <v>4980</v>
      </c>
      <c r="Z4836" s="9" t="s">
        <v>4980</v>
      </c>
      <c r="AA4836" s="9" t="s">
        <v>4989</v>
      </c>
      <c r="AB4836" s="9" t="s">
        <v>5005</v>
      </c>
      <c r="AC4836" s="9" t="s">
        <v>5006</v>
      </c>
      <c r="AD4836" s="29"/>
      <c r="AE4836" s="20" t="str">
        <f>VLOOKUP(E4836,'FILIAIS PETZ'!A:Q,17,0)</f>
        <v>SP2</v>
      </c>
      <c r="AF4836" s="20" t="str">
        <f>VLOOKUP(E4836,'FILIAIS PETZ'!A:Q,3,0)</f>
        <v>FELICIO</v>
      </c>
      <c r="AG4836" s="20" t="str">
        <f>VLOOKUP(E4836,'FILIAIS PETZ'!A:Q,2,0)</f>
        <v>R3</v>
      </c>
      <c r="AH4836" s="75">
        <v>782.1</v>
      </c>
      <c r="AI4836" s="16" t="s">
        <v>11635</v>
      </c>
      <c r="AJ4836" s="43">
        <f>VLOOKUP(E4836,'FILIAIS PETZ'!$A$2:$K$2000,11,0)</f>
        <v>18328118001776</v>
      </c>
      <c r="AK4836" s="44">
        <f t="shared" si="320"/>
        <v>18328118001776</v>
      </c>
    </row>
    <row r="4837" spans="1:37" s="14" customFormat="1" ht="15" customHeight="1" thickBot="1" x14ac:dyDescent="0.25">
      <c r="A4837" s="9">
        <f t="shared" si="323"/>
        <v>961955</v>
      </c>
      <c r="B4837" s="18">
        <f>VLOOKUP(C4837,FORNECEDORES!D:E,2,0)</f>
        <v>40460</v>
      </c>
      <c r="C4837" s="19" t="str">
        <f>VLOOKUP(D4837,FORNECEDORES!A:D,4,0)</f>
        <v>30.515.748/0001-98</v>
      </c>
      <c r="D4837" s="13" t="s">
        <v>2732</v>
      </c>
      <c r="E4837" s="20" t="str">
        <f t="shared" si="322"/>
        <v>04 0010</v>
      </c>
      <c r="F4837" s="28" t="s">
        <v>8983</v>
      </c>
      <c r="G4837" s="21" t="str">
        <f>VLOOKUP(E4837,'FILIAIS PETZ'!A:E,5,0)</f>
        <v>PETZ SANTA CECILIA</v>
      </c>
      <c r="H4837" s="20" t="str">
        <f>VLOOKUP(E4837,'FILIAIS PETZ'!A:D,4,0)</f>
        <v>STCE-SP</v>
      </c>
      <c r="I4837" s="46">
        <v>45506</v>
      </c>
      <c r="J4837" s="9">
        <v>961955</v>
      </c>
      <c r="K4837" s="84" t="s">
        <v>5858</v>
      </c>
      <c r="L4837" s="83" t="s">
        <v>12650</v>
      </c>
      <c r="M4837" s="46">
        <v>45542</v>
      </c>
      <c r="N4837" s="46">
        <v>45567</v>
      </c>
      <c r="O4837" s="46">
        <v>45547</v>
      </c>
      <c r="P4837" s="91" t="s">
        <v>4990</v>
      </c>
      <c r="Q4837" s="84">
        <v>3</v>
      </c>
      <c r="R4837" s="91">
        <v>1</v>
      </c>
      <c r="S4837" s="9">
        <v>8</v>
      </c>
      <c r="T4837" s="9" t="s">
        <v>32</v>
      </c>
      <c r="U4837" s="9">
        <v>11002</v>
      </c>
      <c r="V4837" s="9">
        <v>11002</v>
      </c>
      <c r="W4837" s="9" t="s">
        <v>5019</v>
      </c>
      <c r="X4837" s="9" t="s">
        <v>4985</v>
      </c>
      <c r="Y4837" s="10" t="s">
        <v>4980</v>
      </c>
      <c r="Z4837" s="9" t="s">
        <v>4980</v>
      </c>
      <c r="AA4837" s="9" t="s">
        <v>4989</v>
      </c>
      <c r="AB4837" s="9" t="s">
        <v>5005</v>
      </c>
      <c r="AC4837" s="9" t="s">
        <v>5006</v>
      </c>
      <c r="AD4837" s="29"/>
      <c r="AE4837" s="20" t="str">
        <f>VLOOKUP(E4837,'FILIAIS PETZ'!A:Q,17,0)</f>
        <v>SP2</v>
      </c>
      <c r="AF4837" s="20" t="str">
        <f>VLOOKUP(E4837,'FILIAIS PETZ'!A:Q,3,0)</f>
        <v>FELICIO</v>
      </c>
      <c r="AG4837" s="20" t="str">
        <f>VLOOKUP(E4837,'FILIAIS PETZ'!A:Q,2,0)</f>
        <v>R3</v>
      </c>
      <c r="AH4837" s="75">
        <v>477.89</v>
      </c>
      <c r="AI4837" s="16" t="s">
        <v>11635</v>
      </c>
      <c r="AJ4837" s="43">
        <f>VLOOKUP(E4837,'FILIAIS PETZ'!$A$2:$K$2000,11,0)</f>
        <v>18328118001938</v>
      </c>
      <c r="AK4837" s="44">
        <f t="shared" si="320"/>
        <v>18328118001938</v>
      </c>
    </row>
    <row r="4838" spans="1:37" s="14" customFormat="1" ht="15" customHeight="1" thickBot="1" x14ac:dyDescent="0.25">
      <c r="A4838" s="9">
        <f t="shared" si="323"/>
        <v>961957</v>
      </c>
      <c r="B4838" s="18">
        <f>VLOOKUP(C4838,FORNECEDORES!D:E,2,0)</f>
        <v>40460</v>
      </c>
      <c r="C4838" s="19" t="str">
        <f>VLOOKUP(D4838,FORNECEDORES!A:D,4,0)</f>
        <v>30.515.748/0001-98</v>
      </c>
      <c r="D4838" s="13" t="s">
        <v>2732</v>
      </c>
      <c r="E4838" s="20" t="str">
        <f t="shared" si="322"/>
        <v>04 0067</v>
      </c>
      <c r="F4838" s="28" t="s">
        <v>8611</v>
      </c>
      <c r="G4838" s="21" t="str">
        <f>VLOOKUP(E4838,'FILIAIS PETZ'!A:E,5,0)</f>
        <v>PETZ EXTRA RICARDO JAFET</v>
      </c>
      <c r="H4838" s="20" t="str">
        <f>VLOOKUP(E4838,'FILIAIS PETZ'!A:D,4,0)</f>
        <v>RJAF-SP</v>
      </c>
      <c r="I4838" s="46">
        <v>45506</v>
      </c>
      <c r="J4838" s="9">
        <v>961957</v>
      </c>
      <c r="K4838" s="84" t="s">
        <v>5858</v>
      </c>
      <c r="L4838" s="83" t="s">
        <v>12651</v>
      </c>
      <c r="M4838" s="46">
        <v>45542</v>
      </c>
      <c r="N4838" s="46">
        <v>45567</v>
      </c>
      <c r="O4838" s="46">
        <v>45547</v>
      </c>
      <c r="P4838" s="91" t="s">
        <v>4990</v>
      </c>
      <c r="Q4838" s="84">
        <v>3</v>
      </c>
      <c r="R4838" s="91">
        <v>1</v>
      </c>
      <c r="S4838" s="9">
        <v>8</v>
      </c>
      <c r="T4838" s="9" t="s">
        <v>32</v>
      </c>
      <c r="U4838" s="9">
        <v>11002</v>
      </c>
      <c r="V4838" s="9">
        <v>11002</v>
      </c>
      <c r="W4838" s="9" t="s">
        <v>5019</v>
      </c>
      <c r="X4838" s="9" t="s">
        <v>4985</v>
      </c>
      <c r="Y4838" s="10" t="s">
        <v>4980</v>
      </c>
      <c r="Z4838" s="9" t="s">
        <v>4980</v>
      </c>
      <c r="AA4838" s="9" t="s">
        <v>4989</v>
      </c>
      <c r="AB4838" s="9" t="s">
        <v>5005</v>
      </c>
      <c r="AC4838" s="9" t="s">
        <v>5006</v>
      </c>
      <c r="AD4838" s="29"/>
      <c r="AE4838" s="20" t="str">
        <f>VLOOKUP(E4838,'FILIAIS PETZ'!A:Q,17,0)</f>
        <v>SP2</v>
      </c>
      <c r="AF4838" s="20" t="str">
        <f>VLOOKUP(E4838,'FILIAIS PETZ'!A:Q,3,0)</f>
        <v>FELICIO</v>
      </c>
      <c r="AG4838" s="20" t="str">
        <f>VLOOKUP(E4838,'FILIAIS PETZ'!A:Q,2,0)</f>
        <v>R3</v>
      </c>
      <c r="AH4838" s="75">
        <v>644.78</v>
      </c>
      <c r="AI4838" s="16" t="s">
        <v>11635</v>
      </c>
      <c r="AJ4838" s="43">
        <f>VLOOKUP(E4838,'FILIAIS PETZ'!$A$2:$K$2000,11,0)</f>
        <v>18328118006573</v>
      </c>
      <c r="AK4838" s="44">
        <f t="shared" si="320"/>
        <v>18328118006573</v>
      </c>
    </row>
    <row r="4839" spans="1:37" s="14" customFormat="1" ht="15" customHeight="1" thickBot="1" x14ac:dyDescent="0.25">
      <c r="A4839" s="9">
        <f t="shared" si="323"/>
        <v>961959</v>
      </c>
      <c r="B4839" s="18">
        <f>VLOOKUP(C4839,FORNECEDORES!D:E,2,0)</f>
        <v>40460</v>
      </c>
      <c r="C4839" s="19" t="str">
        <f>VLOOKUP(D4839,FORNECEDORES!A:D,4,0)</f>
        <v>30.515.748/0001-98</v>
      </c>
      <c r="D4839" s="13" t="s">
        <v>2732</v>
      </c>
      <c r="E4839" s="20" t="str">
        <f t="shared" si="322"/>
        <v>04 0046</v>
      </c>
      <c r="F4839" s="28" t="s">
        <v>8978</v>
      </c>
      <c r="G4839" s="21" t="str">
        <f>VLOOKUP(E4839,'FILIAIS PETZ'!A:E,5,0)</f>
        <v>PETZ CIDADE JARDIM</v>
      </c>
      <c r="H4839" s="20" t="str">
        <f>VLOOKUP(E4839,'FILIAIS PETZ'!A:D,4,0)</f>
        <v>CDJD-SP</v>
      </c>
      <c r="I4839" s="46">
        <v>45506</v>
      </c>
      <c r="J4839" s="9">
        <v>961959</v>
      </c>
      <c r="K4839" s="84" t="s">
        <v>5858</v>
      </c>
      <c r="L4839" s="83" t="s">
        <v>12652</v>
      </c>
      <c r="M4839" s="46">
        <v>45542</v>
      </c>
      <c r="N4839" s="46">
        <v>45567</v>
      </c>
      <c r="O4839" s="46">
        <v>45547</v>
      </c>
      <c r="P4839" s="91" t="s">
        <v>4990</v>
      </c>
      <c r="Q4839" s="84">
        <v>3</v>
      </c>
      <c r="R4839" s="91">
        <v>1</v>
      </c>
      <c r="S4839" s="9">
        <v>8</v>
      </c>
      <c r="T4839" s="9" t="s">
        <v>32</v>
      </c>
      <c r="U4839" s="9">
        <v>11002</v>
      </c>
      <c r="V4839" s="9">
        <v>11002</v>
      </c>
      <c r="W4839" s="9" t="s">
        <v>5067</v>
      </c>
      <c r="X4839" s="9" t="s">
        <v>4985</v>
      </c>
      <c r="Y4839" s="10" t="s">
        <v>4980</v>
      </c>
      <c r="Z4839" s="9" t="s">
        <v>4980</v>
      </c>
      <c r="AA4839" s="9" t="s">
        <v>6025</v>
      </c>
      <c r="AB4839" s="9" t="s">
        <v>5066</v>
      </c>
      <c r="AC4839" s="9" t="s">
        <v>5006</v>
      </c>
      <c r="AD4839" s="29"/>
      <c r="AE4839" s="20" t="str">
        <f>VLOOKUP(E4839,'FILIAIS PETZ'!A:Q,17,0)</f>
        <v>SP2</v>
      </c>
      <c r="AF4839" s="20" t="str">
        <f>VLOOKUP(E4839,'FILIAIS PETZ'!A:Q,3,0)</f>
        <v>FELICIO</v>
      </c>
      <c r="AG4839" s="20" t="str">
        <f>VLOOKUP(E4839,'FILIAIS PETZ'!A:Q,2,0)</f>
        <v>R3</v>
      </c>
      <c r="AH4839" s="75">
        <v>550</v>
      </c>
      <c r="AI4839" s="16" t="s">
        <v>10318</v>
      </c>
      <c r="AJ4839" s="43">
        <f>VLOOKUP(E4839,'FILIAIS PETZ'!$A$2:$K$2000,11,0)</f>
        <v>18328118004520</v>
      </c>
      <c r="AK4839" s="44">
        <f t="shared" si="320"/>
        <v>18328118004520</v>
      </c>
    </row>
    <row r="4840" spans="1:37" s="14" customFormat="1" ht="15" customHeight="1" thickBot="1" x14ac:dyDescent="0.25">
      <c r="A4840" s="9">
        <f t="shared" si="323"/>
        <v>961961</v>
      </c>
      <c r="B4840" s="18">
        <f>VLOOKUP(C4840,FORNECEDORES!D:E,2,0)</f>
        <v>40460</v>
      </c>
      <c r="C4840" s="19" t="str">
        <f>VLOOKUP(D4840,FORNECEDORES!A:D,4,0)</f>
        <v>30.515.748/0001-98</v>
      </c>
      <c r="D4840" s="13" t="s">
        <v>2732</v>
      </c>
      <c r="E4840" s="20" t="str">
        <f t="shared" si="322"/>
        <v>04 0067</v>
      </c>
      <c r="F4840" s="28" t="s">
        <v>8611</v>
      </c>
      <c r="G4840" s="21" t="str">
        <f>VLOOKUP(E4840,'FILIAIS PETZ'!A:E,5,0)</f>
        <v>PETZ EXTRA RICARDO JAFET</v>
      </c>
      <c r="H4840" s="20" t="str">
        <f>VLOOKUP(E4840,'FILIAIS PETZ'!A:D,4,0)</f>
        <v>RJAF-SP</v>
      </c>
      <c r="I4840" s="46">
        <v>45506</v>
      </c>
      <c r="J4840" s="9">
        <v>961961</v>
      </c>
      <c r="K4840" s="84" t="s">
        <v>5858</v>
      </c>
      <c r="L4840" s="83" t="s">
        <v>12653</v>
      </c>
      <c r="M4840" s="46">
        <v>45542</v>
      </c>
      <c r="N4840" s="46">
        <v>45567</v>
      </c>
      <c r="O4840" s="46">
        <v>45547</v>
      </c>
      <c r="P4840" s="91" t="s">
        <v>4990</v>
      </c>
      <c r="Q4840" s="84">
        <v>3</v>
      </c>
      <c r="R4840" s="91">
        <v>1</v>
      </c>
      <c r="S4840" s="9">
        <v>8</v>
      </c>
      <c r="T4840" s="9" t="s">
        <v>32</v>
      </c>
      <c r="U4840" s="9">
        <v>11002</v>
      </c>
      <c r="V4840" s="9">
        <v>11002</v>
      </c>
      <c r="W4840" s="9" t="s">
        <v>5119</v>
      </c>
      <c r="X4840" s="9" t="s">
        <v>4985</v>
      </c>
      <c r="Y4840" s="9" t="s">
        <v>4993</v>
      </c>
      <c r="Z4840" s="9" t="s">
        <v>4993</v>
      </c>
      <c r="AA4840" s="9" t="s">
        <v>5022</v>
      </c>
      <c r="AB4840" s="9" t="s">
        <v>12941</v>
      </c>
      <c r="AC4840" s="9" t="s">
        <v>5006</v>
      </c>
      <c r="AD4840" s="29"/>
      <c r="AE4840" s="20" t="str">
        <f>VLOOKUP(E4840,'FILIAIS PETZ'!A:Q,17,0)</f>
        <v>SP2</v>
      </c>
      <c r="AF4840" s="20" t="str">
        <f>VLOOKUP(E4840,'FILIAIS PETZ'!A:Q,3,0)</f>
        <v>FELICIO</v>
      </c>
      <c r="AG4840" s="20" t="str">
        <f>VLOOKUP(E4840,'FILIAIS PETZ'!A:Q,2,0)</f>
        <v>R3</v>
      </c>
      <c r="AH4840" s="75">
        <v>95</v>
      </c>
      <c r="AI4840" s="16" t="s">
        <v>11636</v>
      </c>
      <c r="AJ4840" s="43">
        <f>VLOOKUP(E4840,'FILIAIS PETZ'!$A$2:$K$2000,11,0)</f>
        <v>18328118006573</v>
      </c>
      <c r="AK4840" s="44">
        <f t="shared" si="320"/>
        <v>18328118006573</v>
      </c>
    </row>
    <row r="4841" spans="1:37" s="14" customFormat="1" ht="15" customHeight="1" thickBot="1" x14ac:dyDescent="0.25">
      <c r="A4841" s="9">
        <f t="shared" si="323"/>
        <v>961964</v>
      </c>
      <c r="B4841" s="18">
        <f>VLOOKUP(C4841,FORNECEDORES!D:E,2,0)</f>
        <v>40460</v>
      </c>
      <c r="C4841" s="19" t="str">
        <f>VLOOKUP(D4841,FORNECEDORES!A:D,4,0)</f>
        <v>30.515.748/0001-98</v>
      </c>
      <c r="D4841" s="13" t="s">
        <v>2732</v>
      </c>
      <c r="E4841" s="20" t="str">
        <f t="shared" si="322"/>
        <v>04 0067</v>
      </c>
      <c r="F4841" s="28" t="s">
        <v>8611</v>
      </c>
      <c r="G4841" s="21" t="str">
        <f>VLOOKUP(E4841,'FILIAIS PETZ'!A:E,5,0)</f>
        <v>PETZ EXTRA RICARDO JAFET</v>
      </c>
      <c r="H4841" s="20" t="str">
        <f>VLOOKUP(E4841,'FILIAIS PETZ'!A:D,4,0)</f>
        <v>RJAF-SP</v>
      </c>
      <c r="I4841" s="46">
        <v>45506</v>
      </c>
      <c r="J4841" s="9">
        <v>961964</v>
      </c>
      <c r="K4841" s="84" t="s">
        <v>5858</v>
      </c>
      <c r="L4841" s="83" t="s">
        <v>12654</v>
      </c>
      <c r="M4841" s="46">
        <v>45542</v>
      </c>
      <c r="N4841" s="46">
        <v>45567</v>
      </c>
      <c r="O4841" s="46">
        <v>45547</v>
      </c>
      <c r="P4841" s="91" t="s">
        <v>4990</v>
      </c>
      <c r="Q4841" s="84">
        <v>3</v>
      </c>
      <c r="R4841" s="91">
        <v>1</v>
      </c>
      <c r="S4841" s="9">
        <v>8</v>
      </c>
      <c r="T4841" s="9" t="s">
        <v>32</v>
      </c>
      <c r="U4841" s="9">
        <v>11002</v>
      </c>
      <c r="V4841" s="9">
        <v>11002</v>
      </c>
      <c r="W4841" s="9" t="s">
        <v>5119</v>
      </c>
      <c r="X4841" s="9" t="s">
        <v>4985</v>
      </c>
      <c r="Y4841" s="9" t="s">
        <v>4993</v>
      </c>
      <c r="Z4841" s="9" t="s">
        <v>4993</v>
      </c>
      <c r="AA4841" s="9" t="s">
        <v>4989</v>
      </c>
      <c r="AB4841" s="9" t="s">
        <v>12941</v>
      </c>
      <c r="AC4841" s="9" t="s">
        <v>5006</v>
      </c>
      <c r="AD4841" s="29"/>
      <c r="AE4841" s="20" t="str">
        <f>VLOOKUP(E4841,'FILIAIS PETZ'!A:Q,17,0)</f>
        <v>SP2</v>
      </c>
      <c r="AF4841" s="20" t="str">
        <f>VLOOKUP(E4841,'FILIAIS PETZ'!A:Q,3,0)</f>
        <v>FELICIO</v>
      </c>
      <c r="AG4841" s="20" t="str">
        <f>VLOOKUP(E4841,'FILIAIS PETZ'!A:Q,2,0)</f>
        <v>R3</v>
      </c>
      <c r="AH4841" s="75">
        <v>95</v>
      </c>
      <c r="AI4841" s="16" t="s">
        <v>11637</v>
      </c>
      <c r="AJ4841" s="43">
        <f>VLOOKUP(E4841,'FILIAIS PETZ'!$A$2:$K$2000,11,0)</f>
        <v>18328118006573</v>
      </c>
      <c r="AK4841" s="44">
        <f t="shared" si="320"/>
        <v>18328118006573</v>
      </c>
    </row>
    <row r="4842" spans="1:37" s="14" customFormat="1" ht="15" customHeight="1" thickBot="1" x14ac:dyDescent="0.25">
      <c r="A4842" s="9">
        <f t="shared" si="323"/>
        <v>961967</v>
      </c>
      <c r="B4842" s="18">
        <f>VLOOKUP(C4842,FORNECEDORES!D:E,2,0)</f>
        <v>40460</v>
      </c>
      <c r="C4842" s="19" t="str">
        <f>VLOOKUP(D4842,FORNECEDORES!A:D,4,0)</f>
        <v>30.515.748/0001-98</v>
      </c>
      <c r="D4842" s="13" t="s">
        <v>2732</v>
      </c>
      <c r="E4842" s="20" t="str">
        <f t="shared" si="322"/>
        <v>04 0067</v>
      </c>
      <c r="F4842" s="28" t="s">
        <v>8611</v>
      </c>
      <c r="G4842" s="21" t="str">
        <f>VLOOKUP(E4842,'FILIAIS PETZ'!A:E,5,0)</f>
        <v>PETZ EXTRA RICARDO JAFET</v>
      </c>
      <c r="H4842" s="20" t="str">
        <f>VLOOKUP(E4842,'FILIAIS PETZ'!A:D,4,0)</f>
        <v>RJAF-SP</v>
      </c>
      <c r="I4842" s="46">
        <v>45506</v>
      </c>
      <c r="J4842" s="9">
        <v>961967</v>
      </c>
      <c r="K4842" s="84" t="s">
        <v>5858</v>
      </c>
      <c r="L4842" s="83" t="s">
        <v>12655</v>
      </c>
      <c r="M4842" s="46">
        <v>45542</v>
      </c>
      <c r="N4842" s="46">
        <v>45567</v>
      </c>
      <c r="O4842" s="46">
        <v>45547</v>
      </c>
      <c r="P4842" s="91" t="s">
        <v>4990</v>
      </c>
      <c r="Q4842" s="84">
        <v>3</v>
      </c>
      <c r="R4842" s="91">
        <v>1</v>
      </c>
      <c r="S4842" s="9">
        <v>8</v>
      </c>
      <c r="T4842" s="9" t="s">
        <v>32</v>
      </c>
      <c r="U4842" s="9">
        <v>11002</v>
      </c>
      <c r="V4842" s="9">
        <v>11002</v>
      </c>
      <c r="W4842" s="9" t="s">
        <v>5021</v>
      </c>
      <c r="X4842" s="9" t="s">
        <v>4985</v>
      </c>
      <c r="Y4842" s="9" t="s">
        <v>4993</v>
      </c>
      <c r="Z4842" s="9" t="s">
        <v>4993</v>
      </c>
      <c r="AA4842" s="9" t="s">
        <v>4989</v>
      </c>
      <c r="AB4842" s="9" t="s">
        <v>12941</v>
      </c>
      <c r="AC4842" s="9" t="s">
        <v>5006</v>
      </c>
      <c r="AD4842" s="29"/>
      <c r="AE4842" s="20" t="str">
        <f>VLOOKUP(E4842,'FILIAIS PETZ'!A:Q,17,0)</f>
        <v>SP2</v>
      </c>
      <c r="AF4842" s="20" t="str">
        <f>VLOOKUP(E4842,'FILIAIS PETZ'!A:Q,3,0)</f>
        <v>FELICIO</v>
      </c>
      <c r="AG4842" s="20" t="str">
        <f>VLOOKUP(E4842,'FILIAIS PETZ'!A:Q,2,0)</f>
        <v>R3</v>
      </c>
      <c r="AH4842" s="75">
        <v>95</v>
      </c>
      <c r="AI4842" s="16" t="s">
        <v>11638</v>
      </c>
      <c r="AJ4842" s="43">
        <f>VLOOKUP(E4842,'FILIAIS PETZ'!$A$2:$K$2000,11,0)</f>
        <v>18328118006573</v>
      </c>
      <c r="AK4842" s="44">
        <f t="shared" si="320"/>
        <v>18328118006573</v>
      </c>
    </row>
    <row r="4843" spans="1:37" s="14" customFormat="1" ht="15" customHeight="1" thickBot="1" x14ac:dyDescent="0.25">
      <c r="A4843" s="9">
        <f t="shared" si="323"/>
        <v>961969</v>
      </c>
      <c r="B4843" s="18">
        <f>VLOOKUP(C4843,FORNECEDORES!D:E,2,0)</f>
        <v>40460</v>
      </c>
      <c r="C4843" s="19" t="str">
        <f>VLOOKUP(D4843,FORNECEDORES!A:D,4,0)</f>
        <v>30.515.748/0001-98</v>
      </c>
      <c r="D4843" s="13" t="s">
        <v>2732</v>
      </c>
      <c r="E4843" s="20" t="str">
        <f t="shared" si="322"/>
        <v>04 0067</v>
      </c>
      <c r="F4843" s="28" t="s">
        <v>8611</v>
      </c>
      <c r="G4843" s="21" t="str">
        <f>VLOOKUP(E4843,'FILIAIS PETZ'!A:E,5,0)</f>
        <v>PETZ EXTRA RICARDO JAFET</v>
      </c>
      <c r="H4843" s="20" t="str">
        <f>VLOOKUP(E4843,'FILIAIS PETZ'!A:D,4,0)</f>
        <v>RJAF-SP</v>
      </c>
      <c r="I4843" s="46">
        <v>45506</v>
      </c>
      <c r="J4843" s="9">
        <v>961969</v>
      </c>
      <c r="K4843" s="84" t="s">
        <v>5858</v>
      </c>
      <c r="L4843" s="83" t="s">
        <v>12656</v>
      </c>
      <c r="M4843" s="46">
        <v>45542</v>
      </c>
      <c r="N4843" s="46">
        <v>45567</v>
      </c>
      <c r="O4843" s="46">
        <v>45547</v>
      </c>
      <c r="P4843" s="91" t="s">
        <v>4990</v>
      </c>
      <c r="Q4843" s="84">
        <v>3</v>
      </c>
      <c r="R4843" s="91">
        <v>1</v>
      </c>
      <c r="S4843" s="9">
        <v>8</v>
      </c>
      <c r="T4843" s="9" t="s">
        <v>32</v>
      </c>
      <c r="U4843" s="9">
        <v>11002</v>
      </c>
      <c r="V4843" s="9">
        <v>11002</v>
      </c>
      <c r="W4843" s="9" t="s">
        <v>5021</v>
      </c>
      <c r="X4843" s="9" t="s">
        <v>4985</v>
      </c>
      <c r="Y4843" s="9" t="s">
        <v>4993</v>
      </c>
      <c r="Z4843" s="9" t="s">
        <v>4993</v>
      </c>
      <c r="AA4843" s="9" t="s">
        <v>4989</v>
      </c>
      <c r="AB4843" s="9" t="s">
        <v>12941</v>
      </c>
      <c r="AC4843" s="9" t="s">
        <v>5006</v>
      </c>
      <c r="AD4843" s="29"/>
      <c r="AE4843" s="20" t="str">
        <f>VLOOKUP(E4843,'FILIAIS PETZ'!A:Q,17,0)</f>
        <v>SP2</v>
      </c>
      <c r="AF4843" s="20" t="str">
        <f>VLOOKUP(E4843,'FILIAIS PETZ'!A:Q,3,0)</f>
        <v>FELICIO</v>
      </c>
      <c r="AG4843" s="20" t="str">
        <f>VLOOKUP(E4843,'FILIAIS PETZ'!A:Q,2,0)</f>
        <v>R3</v>
      </c>
      <c r="AH4843" s="75">
        <v>95</v>
      </c>
      <c r="AI4843" s="16" t="s">
        <v>11639</v>
      </c>
      <c r="AJ4843" s="43">
        <f>VLOOKUP(E4843,'FILIAIS PETZ'!$A$2:$K$2000,11,0)</f>
        <v>18328118006573</v>
      </c>
      <c r="AK4843" s="44">
        <f t="shared" si="320"/>
        <v>18328118006573</v>
      </c>
    </row>
    <row r="4844" spans="1:37" s="14" customFormat="1" ht="15" customHeight="1" thickBot="1" x14ac:dyDescent="0.25">
      <c r="A4844" s="9">
        <f t="shared" si="323"/>
        <v>961970</v>
      </c>
      <c r="B4844" s="18">
        <f>VLOOKUP(C4844,FORNECEDORES!D:E,2,0)</f>
        <v>40460</v>
      </c>
      <c r="C4844" s="19" t="str">
        <f>VLOOKUP(D4844,FORNECEDORES!A:D,4,0)</f>
        <v>30.515.748/0001-98</v>
      </c>
      <c r="D4844" s="13" t="s">
        <v>2732</v>
      </c>
      <c r="E4844" s="20" t="str">
        <f t="shared" si="322"/>
        <v>04 0067</v>
      </c>
      <c r="F4844" s="28" t="s">
        <v>8611</v>
      </c>
      <c r="G4844" s="21" t="str">
        <f>VLOOKUP(E4844,'FILIAIS PETZ'!A:E,5,0)</f>
        <v>PETZ EXTRA RICARDO JAFET</v>
      </c>
      <c r="H4844" s="20" t="str">
        <f>VLOOKUP(E4844,'FILIAIS PETZ'!A:D,4,0)</f>
        <v>RJAF-SP</v>
      </c>
      <c r="I4844" s="46">
        <v>45506</v>
      </c>
      <c r="J4844" s="9">
        <v>961970</v>
      </c>
      <c r="K4844" s="84" t="s">
        <v>5858</v>
      </c>
      <c r="L4844" s="83" t="s">
        <v>12657</v>
      </c>
      <c r="M4844" s="46">
        <v>45542</v>
      </c>
      <c r="N4844" s="46">
        <v>45567</v>
      </c>
      <c r="O4844" s="46">
        <v>45547</v>
      </c>
      <c r="P4844" s="91" t="s">
        <v>4990</v>
      </c>
      <c r="Q4844" s="84">
        <v>3</v>
      </c>
      <c r="R4844" s="91">
        <v>1</v>
      </c>
      <c r="S4844" s="9">
        <v>8</v>
      </c>
      <c r="T4844" s="9" t="s">
        <v>32</v>
      </c>
      <c r="U4844" s="9">
        <v>11002</v>
      </c>
      <c r="V4844" s="9">
        <v>11002</v>
      </c>
      <c r="W4844" s="9" t="s">
        <v>5024</v>
      </c>
      <c r="X4844" s="9" t="s">
        <v>4985</v>
      </c>
      <c r="Y4844" s="9" t="s">
        <v>4993</v>
      </c>
      <c r="Z4844" s="9" t="s">
        <v>4993</v>
      </c>
      <c r="AA4844" s="9" t="s">
        <v>5014</v>
      </c>
      <c r="AB4844" s="9" t="s">
        <v>12941</v>
      </c>
      <c r="AC4844" s="9" t="s">
        <v>5006</v>
      </c>
      <c r="AD4844" s="29"/>
      <c r="AE4844" s="20" t="str">
        <f>VLOOKUP(E4844,'FILIAIS PETZ'!A:Q,17,0)</f>
        <v>SP2</v>
      </c>
      <c r="AF4844" s="20" t="str">
        <f>VLOOKUP(E4844,'FILIAIS PETZ'!A:Q,3,0)</f>
        <v>FELICIO</v>
      </c>
      <c r="AG4844" s="20" t="str">
        <f>VLOOKUP(E4844,'FILIAIS PETZ'!A:Q,2,0)</f>
        <v>R3</v>
      </c>
      <c r="AH4844" s="75">
        <v>280</v>
      </c>
      <c r="AI4844" s="16" t="s">
        <v>11640</v>
      </c>
      <c r="AJ4844" s="43">
        <f>VLOOKUP(E4844,'FILIAIS PETZ'!$A$2:$K$2000,11,0)</f>
        <v>18328118006573</v>
      </c>
      <c r="AK4844" s="44">
        <f t="shared" si="320"/>
        <v>18328118006573</v>
      </c>
    </row>
    <row r="4845" spans="1:37" s="14" customFormat="1" ht="15" customHeight="1" thickBot="1" x14ac:dyDescent="0.25">
      <c r="A4845" s="9">
        <f t="shared" si="323"/>
        <v>961971</v>
      </c>
      <c r="B4845" s="18">
        <f>VLOOKUP(C4845,FORNECEDORES!D:E,2,0)</f>
        <v>40460</v>
      </c>
      <c r="C4845" s="19" t="str">
        <f>VLOOKUP(D4845,FORNECEDORES!A:D,4,0)</f>
        <v>30.515.748/0001-98</v>
      </c>
      <c r="D4845" s="13" t="s">
        <v>2732</v>
      </c>
      <c r="E4845" s="20" t="str">
        <f t="shared" si="322"/>
        <v>04 0067</v>
      </c>
      <c r="F4845" s="28" t="s">
        <v>8611</v>
      </c>
      <c r="G4845" s="21" t="str">
        <f>VLOOKUP(E4845,'FILIAIS PETZ'!A:E,5,0)</f>
        <v>PETZ EXTRA RICARDO JAFET</v>
      </c>
      <c r="H4845" s="20" t="str">
        <f>VLOOKUP(E4845,'FILIAIS PETZ'!A:D,4,0)</f>
        <v>RJAF-SP</v>
      </c>
      <c r="I4845" s="46">
        <v>45506</v>
      </c>
      <c r="J4845" s="9">
        <v>961971</v>
      </c>
      <c r="K4845" s="84" t="s">
        <v>5858</v>
      </c>
      <c r="L4845" s="83" t="s">
        <v>12658</v>
      </c>
      <c r="M4845" s="46">
        <v>45542</v>
      </c>
      <c r="N4845" s="46">
        <v>45567</v>
      </c>
      <c r="O4845" s="46">
        <v>45547</v>
      </c>
      <c r="P4845" s="91" t="s">
        <v>4990</v>
      </c>
      <c r="Q4845" s="84">
        <v>3</v>
      </c>
      <c r="R4845" s="91">
        <v>1</v>
      </c>
      <c r="S4845" s="9">
        <v>8</v>
      </c>
      <c r="T4845" s="9" t="s">
        <v>32</v>
      </c>
      <c r="U4845" s="9">
        <v>11002</v>
      </c>
      <c r="V4845" s="9">
        <v>11002</v>
      </c>
      <c r="W4845" s="9" t="s">
        <v>5034</v>
      </c>
      <c r="X4845" s="9" t="s">
        <v>4985</v>
      </c>
      <c r="Y4845" s="9" t="s">
        <v>4993</v>
      </c>
      <c r="Z4845" s="9" t="s">
        <v>4993</v>
      </c>
      <c r="AA4845" s="9" t="s">
        <v>5022</v>
      </c>
      <c r="AB4845" s="9" t="s">
        <v>12941</v>
      </c>
      <c r="AC4845" s="9" t="s">
        <v>5006</v>
      </c>
      <c r="AD4845" s="29"/>
      <c r="AE4845" s="20" t="str">
        <f>VLOOKUP(E4845,'FILIAIS PETZ'!A:Q,17,0)</f>
        <v>SP2</v>
      </c>
      <c r="AF4845" s="20" t="str">
        <f>VLOOKUP(E4845,'FILIAIS PETZ'!A:Q,3,0)</f>
        <v>FELICIO</v>
      </c>
      <c r="AG4845" s="20" t="str">
        <f>VLOOKUP(E4845,'FILIAIS PETZ'!A:Q,2,0)</f>
        <v>R3</v>
      </c>
      <c r="AH4845" s="75">
        <v>220</v>
      </c>
      <c r="AI4845" s="16" t="s">
        <v>11641</v>
      </c>
      <c r="AJ4845" s="43">
        <f>VLOOKUP(E4845,'FILIAIS PETZ'!$A$2:$K$2000,11,0)</f>
        <v>18328118006573</v>
      </c>
      <c r="AK4845" s="44">
        <f t="shared" si="320"/>
        <v>18328118006573</v>
      </c>
    </row>
    <row r="4846" spans="1:37" s="14" customFormat="1" ht="15" customHeight="1" thickBot="1" x14ac:dyDescent="0.25">
      <c r="A4846" s="9">
        <f t="shared" si="323"/>
        <v>959950</v>
      </c>
      <c r="B4846" s="18">
        <f>VLOOKUP(C4846,FORNECEDORES!D:E,2,0)</f>
        <v>32507</v>
      </c>
      <c r="C4846" s="19" t="str">
        <f>VLOOKUP(D4846,FORNECEDORES!A:D,4,0)</f>
        <v>10.237.839/0001-00</v>
      </c>
      <c r="D4846" s="13" t="s">
        <v>1753</v>
      </c>
      <c r="E4846" s="20" t="str">
        <f t="shared" si="322"/>
        <v>04 0007</v>
      </c>
      <c r="F4846" s="28" t="s">
        <v>4950</v>
      </c>
      <c r="G4846" s="21" t="str">
        <f>VLOOKUP(E4846,'FILIAIS PETZ'!A:E,5,0)</f>
        <v>PETZ SOROCABA</v>
      </c>
      <c r="H4846" s="20" t="str">
        <f>VLOOKUP(E4846,'FILIAIS PETZ'!A:D,4,0)</f>
        <v>SCBA-SP</v>
      </c>
      <c r="I4846" s="46">
        <v>45509</v>
      </c>
      <c r="J4846" s="9">
        <v>959950</v>
      </c>
      <c r="K4846" s="84" t="s">
        <v>5858</v>
      </c>
      <c r="L4846" s="83" t="s">
        <v>12097</v>
      </c>
      <c r="M4846" s="46">
        <v>45523</v>
      </c>
      <c r="N4846" s="46">
        <v>45546</v>
      </c>
      <c r="O4846" s="46">
        <v>45525</v>
      </c>
      <c r="P4846" s="91" t="s">
        <v>4990</v>
      </c>
      <c r="Q4846" s="84">
        <v>3</v>
      </c>
      <c r="R4846" s="91">
        <v>1</v>
      </c>
      <c r="S4846" s="9">
        <v>8</v>
      </c>
      <c r="T4846" s="9" t="s">
        <v>32</v>
      </c>
      <c r="U4846" s="9">
        <v>11002</v>
      </c>
      <c r="V4846" s="9">
        <v>11002</v>
      </c>
      <c r="W4846" s="9" t="s">
        <v>5019</v>
      </c>
      <c r="X4846" s="9" t="s">
        <v>4992</v>
      </c>
      <c r="Y4846" s="9" t="s">
        <v>4994</v>
      </c>
      <c r="Z4846" s="9" t="s">
        <v>4994</v>
      </c>
      <c r="AA4846" s="9" t="s">
        <v>5099</v>
      </c>
      <c r="AB4846" s="9" t="s">
        <v>5005</v>
      </c>
      <c r="AC4846" s="9" t="s">
        <v>4995</v>
      </c>
      <c r="AD4846" s="29"/>
      <c r="AE4846" s="20" t="str">
        <f>VLOOKUP(E4846,'FILIAIS PETZ'!A:Q,17,0)</f>
        <v>SP7</v>
      </c>
      <c r="AF4846" s="20" t="str">
        <f>VLOOKUP(E4846,'FILIAIS PETZ'!A:Q,3,0)</f>
        <v>FELICIO</v>
      </c>
      <c r="AG4846" s="20" t="str">
        <f>VLOOKUP(E4846,'FILIAIS PETZ'!A:Q,2,0)</f>
        <v>R3</v>
      </c>
      <c r="AH4846" s="75">
        <v>3000</v>
      </c>
      <c r="AI4846" s="16" t="s">
        <v>11642</v>
      </c>
      <c r="AJ4846" s="43">
        <f>VLOOKUP(E4846,'FILIAIS PETZ'!$A$2:$K$2000,11,0)</f>
        <v>18328118001695</v>
      </c>
      <c r="AK4846" s="44">
        <f t="shared" si="320"/>
        <v>18328118001695</v>
      </c>
    </row>
    <row r="4847" spans="1:37" s="14" customFormat="1" ht="15" customHeight="1" thickBot="1" x14ac:dyDescent="0.25">
      <c r="A4847" s="9">
        <f t="shared" si="323"/>
        <v>959954</v>
      </c>
      <c r="B4847" s="18">
        <f>VLOOKUP(C4847,FORNECEDORES!D:E,2,0)</f>
        <v>32507</v>
      </c>
      <c r="C4847" s="19" t="str">
        <f>VLOOKUP(D4847,FORNECEDORES!A:D,4,0)</f>
        <v>10.237.839/0001-00</v>
      </c>
      <c r="D4847" s="13" t="s">
        <v>1753</v>
      </c>
      <c r="E4847" s="20" t="str">
        <f t="shared" si="322"/>
        <v>04 0007</v>
      </c>
      <c r="F4847" s="28" t="s">
        <v>4950</v>
      </c>
      <c r="G4847" s="21" t="str">
        <f>VLOOKUP(E4847,'FILIAIS PETZ'!A:E,5,0)</f>
        <v>PETZ SOROCABA</v>
      </c>
      <c r="H4847" s="20" t="str">
        <f>VLOOKUP(E4847,'FILIAIS PETZ'!A:D,4,0)</f>
        <v>SCBA-SP</v>
      </c>
      <c r="I4847" s="46">
        <v>45509</v>
      </c>
      <c r="J4847" s="9">
        <v>959954</v>
      </c>
      <c r="K4847" s="84" t="s">
        <v>5858</v>
      </c>
      <c r="L4847" s="83" t="s">
        <v>12098</v>
      </c>
      <c r="M4847" s="46">
        <v>45523</v>
      </c>
      <c r="N4847" s="46">
        <v>45546</v>
      </c>
      <c r="O4847" s="46">
        <v>45525</v>
      </c>
      <c r="P4847" s="91" t="s">
        <v>4990</v>
      </c>
      <c r="Q4847" s="84">
        <v>3</v>
      </c>
      <c r="R4847" s="91">
        <v>1</v>
      </c>
      <c r="S4847" s="9">
        <v>8</v>
      </c>
      <c r="T4847" s="9" t="s">
        <v>32</v>
      </c>
      <c r="U4847" s="9">
        <v>11002</v>
      </c>
      <c r="V4847" s="9">
        <v>11002</v>
      </c>
      <c r="W4847" s="9" t="s">
        <v>5019</v>
      </c>
      <c r="X4847" s="9" t="s">
        <v>4992</v>
      </c>
      <c r="Y4847" s="9" t="s">
        <v>4994</v>
      </c>
      <c r="Z4847" s="9" t="s">
        <v>4994</v>
      </c>
      <c r="AA4847" s="9" t="s">
        <v>5099</v>
      </c>
      <c r="AB4847" s="9" t="s">
        <v>5005</v>
      </c>
      <c r="AC4847" s="9" t="s">
        <v>4995</v>
      </c>
      <c r="AD4847" s="29"/>
      <c r="AE4847" s="20" t="str">
        <f>VLOOKUP(E4847,'FILIAIS PETZ'!A:Q,17,0)</f>
        <v>SP7</v>
      </c>
      <c r="AF4847" s="20" t="str">
        <f>VLOOKUP(E4847,'FILIAIS PETZ'!A:Q,3,0)</f>
        <v>FELICIO</v>
      </c>
      <c r="AG4847" s="20" t="str">
        <f>VLOOKUP(E4847,'FILIAIS PETZ'!A:Q,2,0)</f>
        <v>R3</v>
      </c>
      <c r="AH4847" s="75">
        <v>3950</v>
      </c>
      <c r="AI4847" s="16" t="s">
        <v>11643</v>
      </c>
      <c r="AJ4847" s="43">
        <f>VLOOKUP(E4847,'FILIAIS PETZ'!$A$2:$K$2000,11,0)</f>
        <v>18328118001695</v>
      </c>
      <c r="AK4847" s="44">
        <f t="shared" si="320"/>
        <v>18328118001695</v>
      </c>
    </row>
    <row r="4848" spans="1:37" s="14" customFormat="1" ht="15" customHeight="1" thickBot="1" x14ac:dyDescent="0.25">
      <c r="A4848" s="9">
        <f t="shared" si="323"/>
        <v>959958</v>
      </c>
      <c r="B4848" s="18">
        <f>VLOOKUP(C4848,FORNECEDORES!D:E,2,0)</f>
        <v>32507</v>
      </c>
      <c r="C4848" s="19" t="str">
        <f>VLOOKUP(D4848,FORNECEDORES!A:D,4,0)</f>
        <v>10.237.839/0001-00</v>
      </c>
      <c r="D4848" s="13" t="s">
        <v>1753</v>
      </c>
      <c r="E4848" s="20" t="str">
        <f t="shared" si="322"/>
        <v>04 0008</v>
      </c>
      <c r="F4848" s="28" t="s">
        <v>4937</v>
      </c>
      <c r="G4848" s="21" t="str">
        <f>VLOOKUP(E4848,'FILIAIS PETZ'!A:E,5,0)</f>
        <v>PETZ ALPHAVILLE</v>
      </c>
      <c r="H4848" s="20" t="str">
        <f>VLOOKUP(E4848,'FILIAIS PETZ'!A:D,4,0)</f>
        <v>ALPH-SP</v>
      </c>
      <c r="I4848" s="46">
        <v>45509</v>
      </c>
      <c r="J4848" s="9">
        <v>959958</v>
      </c>
      <c r="K4848" s="84" t="s">
        <v>5858</v>
      </c>
      <c r="L4848" s="83" t="s">
        <v>12096</v>
      </c>
      <c r="M4848" s="46">
        <v>45523</v>
      </c>
      <c r="N4848" s="46">
        <v>45546</v>
      </c>
      <c r="O4848" s="46">
        <v>45525</v>
      </c>
      <c r="P4848" s="91" t="s">
        <v>4990</v>
      </c>
      <c r="Q4848" s="84">
        <v>3</v>
      </c>
      <c r="R4848" s="91">
        <v>1</v>
      </c>
      <c r="S4848" s="9">
        <v>8</v>
      </c>
      <c r="T4848" s="9" t="s">
        <v>32</v>
      </c>
      <c r="U4848" s="9">
        <v>11002</v>
      </c>
      <c r="V4848" s="9">
        <v>11002</v>
      </c>
      <c r="W4848" s="9" t="s">
        <v>5019</v>
      </c>
      <c r="X4848" s="9" t="s">
        <v>4992</v>
      </c>
      <c r="Y4848" s="9" t="s">
        <v>4994</v>
      </c>
      <c r="Z4848" s="9" t="s">
        <v>4994</v>
      </c>
      <c r="AA4848" s="9" t="s">
        <v>5099</v>
      </c>
      <c r="AB4848" s="9" t="s">
        <v>5005</v>
      </c>
      <c r="AC4848" s="9" t="s">
        <v>4995</v>
      </c>
      <c r="AD4848" s="29"/>
      <c r="AE4848" s="20" t="str">
        <f>VLOOKUP(E4848,'FILIAIS PETZ'!A:Q,17,0)</f>
        <v>SP7</v>
      </c>
      <c r="AF4848" s="20" t="str">
        <f>VLOOKUP(E4848,'FILIAIS PETZ'!A:Q,3,0)</f>
        <v>FELICIO</v>
      </c>
      <c r="AG4848" s="20" t="str">
        <f>VLOOKUP(E4848,'FILIAIS PETZ'!A:Q,2,0)</f>
        <v>R3</v>
      </c>
      <c r="AH4848" s="75">
        <v>2400</v>
      </c>
      <c r="AI4848" s="16" t="s">
        <v>11642</v>
      </c>
      <c r="AJ4848" s="43">
        <f>VLOOKUP(E4848,'FILIAIS PETZ'!$A$2:$K$2000,11,0)</f>
        <v>18328118001423</v>
      </c>
      <c r="AK4848" s="44">
        <f t="shared" si="320"/>
        <v>18328118001423</v>
      </c>
    </row>
    <row r="4849" spans="1:37" s="14" customFormat="1" ht="15" customHeight="1" thickBot="1" x14ac:dyDescent="0.25">
      <c r="A4849" s="9">
        <f t="shared" si="323"/>
        <v>959963</v>
      </c>
      <c r="B4849" s="18">
        <f>VLOOKUP(C4849,FORNECEDORES!D:E,2,0)</f>
        <v>32507</v>
      </c>
      <c r="C4849" s="19" t="str">
        <f>VLOOKUP(D4849,FORNECEDORES!A:D,4,0)</f>
        <v>10.237.839/0001-00</v>
      </c>
      <c r="D4849" s="13" t="s">
        <v>1753</v>
      </c>
      <c r="E4849" s="20" t="str">
        <f t="shared" si="322"/>
        <v>04 0017</v>
      </c>
      <c r="F4849" s="28" t="s">
        <v>8713</v>
      </c>
      <c r="G4849" s="21" t="str">
        <f>VLOOKUP(E4849,'FILIAIS PETZ'!A:E,5,0)</f>
        <v>PETZ CARREFOUR SAO CAETANO</v>
      </c>
      <c r="H4849" s="20" t="str">
        <f>VLOOKUP(E4849,'FILIAIS PETZ'!A:D,4,0)</f>
        <v>SCSU-SP</v>
      </c>
      <c r="I4849" s="46">
        <v>45509</v>
      </c>
      <c r="J4849" s="9">
        <v>959963</v>
      </c>
      <c r="K4849" s="84" t="s">
        <v>5858</v>
      </c>
      <c r="L4849" s="83" t="s">
        <v>12118</v>
      </c>
      <c r="M4849" s="46">
        <v>45523</v>
      </c>
      <c r="N4849" s="46">
        <v>45546</v>
      </c>
      <c r="O4849" s="46">
        <v>45526</v>
      </c>
      <c r="P4849" s="91" t="s">
        <v>4990</v>
      </c>
      <c r="Q4849" s="84">
        <v>3</v>
      </c>
      <c r="R4849" s="91">
        <v>1</v>
      </c>
      <c r="S4849" s="9">
        <v>8</v>
      </c>
      <c r="T4849" s="9" t="s">
        <v>32</v>
      </c>
      <c r="U4849" s="9">
        <v>11002</v>
      </c>
      <c r="V4849" s="9">
        <v>11002</v>
      </c>
      <c r="W4849" s="9" t="s">
        <v>5019</v>
      </c>
      <c r="X4849" s="9" t="s">
        <v>4992</v>
      </c>
      <c r="Y4849" s="9" t="s">
        <v>4994</v>
      </c>
      <c r="Z4849" s="9" t="s">
        <v>4994</v>
      </c>
      <c r="AA4849" s="9" t="s">
        <v>5099</v>
      </c>
      <c r="AB4849" s="9" t="s">
        <v>5005</v>
      </c>
      <c r="AC4849" s="9" t="s">
        <v>4995</v>
      </c>
      <c r="AD4849" s="29"/>
      <c r="AE4849" s="20" t="str">
        <f>VLOOKUP(E4849,'FILIAIS PETZ'!A:Q,17,0)</f>
        <v>SP3</v>
      </c>
      <c r="AF4849" s="20" t="str">
        <f>VLOOKUP(E4849,'FILIAIS PETZ'!A:Q,3,0)</f>
        <v>FELICIO</v>
      </c>
      <c r="AG4849" s="20" t="str">
        <f>VLOOKUP(E4849,'FILIAIS PETZ'!A:Q,2,0)</f>
        <v>R3</v>
      </c>
      <c r="AH4849" s="75">
        <v>1650</v>
      </c>
      <c r="AI4849" s="16" t="s">
        <v>11644</v>
      </c>
      <c r="AJ4849" s="43">
        <f>VLOOKUP(E4849,'FILIAIS PETZ'!$A$2:$K$2000,11,0)</f>
        <v>18328118000532</v>
      </c>
      <c r="AK4849" s="44">
        <f t="shared" si="320"/>
        <v>18328118000532</v>
      </c>
    </row>
    <row r="4850" spans="1:37" s="14" customFormat="1" ht="15" customHeight="1" thickBot="1" x14ac:dyDescent="0.25">
      <c r="A4850" s="9">
        <f t="shared" si="323"/>
        <v>959972</v>
      </c>
      <c r="B4850" s="18">
        <f>VLOOKUP(C4850,FORNECEDORES!D:E,2,0)</f>
        <v>32507</v>
      </c>
      <c r="C4850" s="19" t="str">
        <f>VLOOKUP(D4850,FORNECEDORES!A:D,4,0)</f>
        <v>10.237.839/0001-00</v>
      </c>
      <c r="D4850" s="13" t="s">
        <v>1753</v>
      </c>
      <c r="E4850" s="20" t="str">
        <f t="shared" si="322"/>
        <v>04 0019</v>
      </c>
      <c r="F4850" s="28" t="s">
        <v>8977</v>
      </c>
      <c r="G4850" s="21" t="str">
        <f>VLOOKUP(E4850,'FILIAIS PETZ'!A:E,5,0)</f>
        <v>PETZ BUTANTA</v>
      </c>
      <c r="H4850" s="20" t="str">
        <f>VLOOKUP(E4850,'FILIAIS PETZ'!A:D,4,0)</f>
        <v>BTTA-SP</v>
      </c>
      <c r="I4850" s="46">
        <v>45509</v>
      </c>
      <c r="J4850" s="9">
        <v>959972</v>
      </c>
      <c r="K4850" s="84" t="s">
        <v>5858</v>
      </c>
      <c r="L4850" s="83" t="s">
        <v>12119</v>
      </c>
      <c r="M4850" s="46">
        <v>45523</v>
      </c>
      <c r="N4850" s="46">
        <v>45546</v>
      </c>
      <c r="O4850" s="46">
        <v>45526</v>
      </c>
      <c r="P4850" s="91" t="s">
        <v>4990</v>
      </c>
      <c r="Q4850" s="84">
        <v>3</v>
      </c>
      <c r="R4850" s="91">
        <v>1</v>
      </c>
      <c r="S4850" s="9">
        <v>8</v>
      </c>
      <c r="T4850" s="9" t="s">
        <v>32</v>
      </c>
      <c r="U4850" s="9">
        <v>11002</v>
      </c>
      <c r="V4850" s="9">
        <v>11002</v>
      </c>
      <c r="W4850" s="9" t="s">
        <v>5019</v>
      </c>
      <c r="X4850" s="9" t="s">
        <v>4992</v>
      </c>
      <c r="Y4850" s="9" t="s">
        <v>4994</v>
      </c>
      <c r="Z4850" s="9" t="s">
        <v>4994</v>
      </c>
      <c r="AA4850" s="9" t="s">
        <v>5099</v>
      </c>
      <c r="AB4850" s="9" t="s">
        <v>5005</v>
      </c>
      <c r="AC4850" s="9" t="s">
        <v>4995</v>
      </c>
      <c r="AD4850" s="29"/>
      <c r="AE4850" s="20" t="str">
        <f>VLOOKUP(E4850,'FILIAIS PETZ'!A:Q,17,0)</f>
        <v>SP2</v>
      </c>
      <c r="AF4850" s="20" t="str">
        <f>VLOOKUP(E4850,'FILIAIS PETZ'!A:Q,3,0)</f>
        <v>FELICIO</v>
      </c>
      <c r="AG4850" s="20" t="str">
        <f>VLOOKUP(E4850,'FILIAIS PETZ'!A:Q,2,0)</f>
        <v>R3</v>
      </c>
      <c r="AH4850" s="75">
        <v>1100</v>
      </c>
      <c r="AI4850" s="16" t="s">
        <v>11642</v>
      </c>
      <c r="AJ4850" s="43">
        <f>VLOOKUP(E4850,'FILIAIS PETZ'!$A$2:$K$2000,11,0)</f>
        <v>18328118000885</v>
      </c>
      <c r="AK4850" s="44">
        <f t="shared" si="320"/>
        <v>18328118000885</v>
      </c>
    </row>
    <row r="4851" spans="1:37" s="14" customFormat="1" ht="15" customHeight="1" thickBot="1" x14ac:dyDescent="0.25">
      <c r="A4851" s="9">
        <f t="shared" si="323"/>
        <v>959973</v>
      </c>
      <c r="B4851" s="18">
        <f>VLOOKUP(C4851,FORNECEDORES!D:E,2,0)</f>
        <v>32507</v>
      </c>
      <c r="C4851" s="19" t="str">
        <f>VLOOKUP(D4851,FORNECEDORES!A:D,4,0)</f>
        <v>10.237.839/0001-00</v>
      </c>
      <c r="D4851" s="13" t="s">
        <v>1753</v>
      </c>
      <c r="E4851" s="20" t="str">
        <f t="shared" si="322"/>
        <v>04 0019</v>
      </c>
      <c r="F4851" s="28" t="s">
        <v>8977</v>
      </c>
      <c r="G4851" s="21" t="str">
        <f>VLOOKUP(E4851,'FILIAIS PETZ'!A:E,5,0)</f>
        <v>PETZ BUTANTA</v>
      </c>
      <c r="H4851" s="20" t="str">
        <f>VLOOKUP(E4851,'FILIAIS PETZ'!A:D,4,0)</f>
        <v>BTTA-SP</v>
      </c>
      <c r="I4851" s="46">
        <v>45509</v>
      </c>
      <c r="J4851" s="9">
        <v>959973</v>
      </c>
      <c r="K4851" s="84" t="s">
        <v>5858</v>
      </c>
      <c r="L4851" s="83" t="s">
        <v>12120</v>
      </c>
      <c r="M4851" s="46">
        <v>45523</v>
      </c>
      <c r="N4851" s="46">
        <v>45546</v>
      </c>
      <c r="O4851" s="46">
        <v>45526</v>
      </c>
      <c r="P4851" s="91" t="s">
        <v>4990</v>
      </c>
      <c r="Q4851" s="84">
        <v>3</v>
      </c>
      <c r="R4851" s="91">
        <v>1</v>
      </c>
      <c r="S4851" s="9">
        <v>8</v>
      </c>
      <c r="T4851" s="9" t="s">
        <v>32</v>
      </c>
      <c r="U4851" s="9">
        <v>11002</v>
      </c>
      <c r="V4851" s="9">
        <v>11002</v>
      </c>
      <c r="W4851" s="9" t="s">
        <v>5019</v>
      </c>
      <c r="X4851" s="9" t="s">
        <v>4992</v>
      </c>
      <c r="Y4851" s="9" t="s">
        <v>4994</v>
      </c>
      <c r="Z4851" s="9" t="s">
        <v>4994</v>
      </c>
      <c r="AA4851" s="9" t="s">
        <v>5099</v>
      </c>
      <c r="AB4851" s="9" t="s">
        <v>5005</v>
      </c>
      <c r="AC4851" s="9" t="s">
        <v>4995</v>
      </c>
      <c r="AD4851" s="29"/>
      <c r="AE4851" s="20" t="str">
        <f>VLOOKUP(E4851,'FILIAIS PETZ'!A:Q,17,0)</f>
        <v>SP2</v>
      </c>
      <c r="AF4851" s="20" t="str">
        <f>VLOOKUP(E4851,'FILIAIS PETZ'!A:Q,3,0)</f>
        <v>FELICIO</v>
      </c>
      <c r="AG4851" s="20" t="str">
        <f>VLOOKUP(E4851,'FILIAIS PETZ'!A:Q,2,0)</f>
        <v>R3</v>
      </c>
      <c r="AH4851" s="75">
        <v>750</v>
      </c>
      <c r="AI4851" s="16" t="s">
        <v>11645</v>
      </c>
      <c r="AJ4851" s="43">
        <f>VLOOKUP(E4851,'FILIAIS PETZ'!$A$2:$K$2000,11,0)</f>
        <v>18328118000885</v>
      </c>
      <c r="AK4851" s="44">
        <f t="shared" si="320"/>
        <v>18328118000885</v>
      </c>
    </row>
    <row r="4852" spans="1:37" s="14" customFormat="1" ht="15" customHeight="1" thickBot="1" x14ac:dyDescent="0.25">
      <c r="A4852" s="9">
        <f t="shared" si="323"/>
        <v>959974</v>
      </c>
      <c r="B4852" s="18">
        <f>VLOOKUP(C4852,FORNECEDORES!D:E,2,0)</f>
        <v>32507</v>
      </c>
      <c r="C4852" s="19" t="str">
        <f>VLOOKUP(D4852,FORNECEDORES!A:D,4,0)</f>
        <v>10.237.839/0001-00</v>
      </c>
      <c r="D4852" s="13" t="s">
        <v>1753</v>
      </c>
      <c r="E4852" s="20" t="str">
        <f t="shared" si="322"/>
        <v>04 0019</v>
      </c>
      <c r="F4852" s="28" t="s">
        <v>8977</v>
      </c>
      <c r="G4852" s="21" t="str">
        <f>VLOOKUP(E4852,'FILIAIS PETZ'!A:E,5,0)</f>
        <v>PETZ BUTANTA</v>
      </c>
      <c r="H4852" s="20" t="str">
        <f>VLOOKUP(E4852,'FILIAIS PETZ'!A:D,4,0)</f>
        <v>BTTA-SP</v>
      </c>
      <c r="I4852" s="46">
        <v>45509</v>
      </c>
      <c r="J4852" s="9">
        <v>959974</v>
      </c>
      <c r="K4852" s="84" t="s">
        <v>5858</v>
      </c>
      <c r="L4852" s="83" t="s">
        <v>12121</v>
      </c>
      <c r="M4852" s="46">
        <v>45523</v>
      </c>
      <c r="N4852" s="46">
        <v>45546</v>
      </c>
      <c r="O4852" s="46">
        <v>45526</v>
      </c>
      <c r="P4852" s="91" t="s">
        <v>4990</v>
      </c>
      <c r="Q4852" s="84">
        <v>3</v>
      </c>
      <c r="R4852" s="91">
        <v>1</v>
      </c>
      <c r="S4852" s="9">
        <v>8</v>
      </c>
      <c r="T4852" s="9" t="s">
        <v>32</v>
      </c>
      <c r="U4852" s="9">
        <v>11002</v>
      </c>
      <c r="V4852" s="9">
        <v>11002</v>
      </c>
      <c r="W4852" s="9" t="s">
        <v>5019</v>
      </c>
      <c r="X4852" s="9" t="s">
        <v>4992</v>
      </c>
      <c r="Y4852" s="9" t="s">
        <v>4994</v>
      </c>
      <c r="Z4852" s="9" t="s">
        <v>4994</v>
      </c>
      <c r="AA4852" s="9" t="s">
        <v>5099</v>
      </c>
      <c r="AB4852" s="9" t="s">
        <v>5005</v>
      </c>
      <c r="AC4852" s="9" t="s">
        <v>4995</v>
      </c>
      <c r="AD4852" s="29"/>
      <c r="AE4852" s="20" t="str">
        <f>VLOOKUP(E4852,'FILIAIS PETZ'!A:Q,17,0)</f>
        <v>SP2</v>
      </c>
      <c r="AF4852" s="20" t="str">
        <f>VLOOKUP(E4852,'FILIAIS PETZ'!A:Q,3,0)</f>
        <v>FELICIO</v>
      </c>
      <c r="AG4852" s="20" t="str">
        <f>VLOOKUP(E4852,'FILIAIS PETZ'!A:Q,2,0)</f>
        <v>R3</v>
      </c>
      <c r="AH4852" s="75">
        <v>750</v>
      </c>
      <c r="AI4852" s="16" t="s">
        <v>11645</v>
      </c>
      <c r="AJ4852" s="43">
        <f>VLOOKUP(E4852,'FILIAIS PETZ'!$A$2:$K$2000,11,0)</f>
        <v>18328118000885</v>
      </c>
      <c r="AK4852" s="44">
        <f t="shared" si="320"/>
        <v>18328118000885</v>
      </c>
    </row>
    <row r="4853" spans="1:37" s="14" customFormat="1" ht="15" customHeight="1" thickBot="1" x14ac:dyDescent="0.25">
      <c r="A4853" s="9">
        <f t="shared" si="323"/>
        <v>962077</v>
      </c>
      <c r="B4853" s="18">
        <f>VLOOKUP(C4853,FORNECEDORES!D:E,2,0)</f>
        <v>49973</v>
      </c>
      <c r="C4853" s="19" t="str">
        <f>VLOOKUP(D4853,FORNECEDORES!A:D,4,0)</f>
        <v>30.827.985/0001-94</v>
      </c>
      <c r="D4853" s="13" t="s">
        <v>2744</v>
      </c>
      <c r="E4853" s="20" t="str">
        <f t="shared" si="322"/>
        <v>04 0095</v>
      </c>
      <c r="F4853" s="28" t="s">
        <v>4945</v>
      </c>
      <c r="G4853" s="21" t="str">
        <f>VLOOKUP(E4853,'FILIAIS PETZ'!A:E,5,0)</f>
        <v>PETZ BETIM</v>
      </c>
      <c r="H4853" s="20" t="str">
        <f>VLOOKUP(E4853,'FILIAIS PETZ'!A:D,4,0)</f>
        <v>BTIM-MG</v>
      </c>
      <c r="I4853" s="46">
        <v>45509</v>
      </c>
      <c r="J4853" s="9">
        <v>962077</v>
      </c>
      <c r="K4853" s="84" t="s">
        <v>5858</v>
      </c>
      <c r="L4853" s="83" t="s">
        <v>12000</v>
      </c>
      <c r="M4853" s="46">
        <v>45513</v>
      </c>
      <c r="N4853" s="46">
        <v>45539</v>
      </c>
      <c r="O4853" s="46">
        <v>45523</v>
      </c>
      <c r="P4853" s="91" t="s">
        <v>4990</v>
      </c>
      <c r="Q4853" s="84">
        <v>3</v>
      </c>
      <c r="R4853" s="91">
        <v>1</v>
      </c>
      <c r="S4853" s="9">
        <v>8</v>
      </c>
      <c r="T4853" s="9" t="s">
        <v>32</v>
      </c>
      <c r="U4853" s="9">
        <v>11002</v>
      </c>
      <c r="V4853" s="9">
        <v>11002</v>
      </c>
      <c r="W4853" s="9" t="s">
        <v>5107</v>
      </c>
      <c r="X4853" s="9" t="s">
        <v>4996</v>
      </c>
      <c r="Y4853" s="9" t="s">
        <v>4994</v>
      </c>
      <c r="Z4853" s="9" t="s">
        <v>4994</v>
      </c>
      <c r="AA4853" s="9" t="s">
        <v>5103</v>
      </c>
      <c r="AB4853" s="9" t="s">
        <v>5005</v>
      </c>
      <c r="AC4853" s="9" t="s">
        <v>5006</v>
      </c>
      <c r="AD4853" s="29"/>
      <c r="AE4853" s="20" t="str">
        <f>VLOOKUP(E4853,'FILIAIS PETZ'!A:Q,17,0)</f>
        <v>MG-2</v>
      </c>
      <c r="AF4853" s="20" t="str">
        <f>VLOOKUP(E4853,'FILIAIS PETZ'!A:Q,3,0)</f>
        <v>FELICIO</v>
      </c>
      <c r="AG4853" s="20" t="str">
        <f>VLOOKUP(E4853,'FILIAIS PETZ'!A:Q,2,0)</f>
        <v>R3</v>
      </c>
      <c r="AH4853" s="75">
        <v>400</v>
      </c>
      <c r="AI4853" s="16" t="s">
        <v>11646</v>
      </c>
      <c r="AJ4853" s="43">
        <f>VLOOKUP(E4853,'FILIAIS PETZ'!$A$2:$K$2000,11,0)</f>
        <v>18328118009084</v>
      </c>
      <c r="AK4853" s="44">
        <f t="shared" si="320"/>
        <v>18328118009084</v>
      </c>
    </row>
    <row r="4854" spans="1:37" s="14" customFormat="1" ht="15" customHeight="1" thickBot="1" x14ac:dyDescent="0.25">
      <c r="A4854" s="9">
        <f t="shared" si="323"/>
        <v>962095</v>
      </c>
      <c r="B4854" s="18">
        <f>VLOOKUP(C4854,FORNECEDORES!D:E,2,0)</f>
        <v>49973</v>
      </c>
      <c r="C4854" s="19" t="str">
        <f>VLOOKUP(D4854,FORNECEDORES!A:D,4,0)</f>
        <v>30.827.985/0001-94</v>
      </c>
      <c r="D4854" s="13" t="s">
        <v>2744</v>
      </c>
      <c r="E4854" s="20" t="str">
        <f t="shared" si="322"/>
        <v>04 0061</v>
      </c>
      <c r="F4854" s="28" t="s">
        <v>4946</v>
      </c>
      <c r="G4854" s="21" t="str">
        <f>VLOOKUP(E4854,'FILIAIS PETZ'!A:E,5,0)</f>
        <v>PETZ PAMPULHA</v>
      </c>
      <c r="H4854" s="20" t="str">
        <f>VLOOKUP(E4854,'FILIAIS PETZ'!A:D,4,0)</f>
        <v>PAMP-MG</v>
      </c>
      <c r="I4854" s="46">
        <v>45509</v>
      </c>
      <c r="J4854" s="9">
        <v>962095</v>
      </c>
      <c r="K4854" s="84" t="s">
        <v>5858</v>
      </c>
      <c r="L4854" s="83" t="s">
        <v>12001</v>
      </c>
      <c r="M4854" s="46">
        <v>45513</v>
      </c>
      <c r="N4854" s="46">
        <v>45539</v>
      </c>
      <c r="O4854" s="46">
        <v>45523</v>
      </c>
      <c r="P4854" s="91" t="s">
        <v>5003</v>
      </c>
      <c r="Q4854" s="84">
        <v>3</v>
      </c>
      <c r="R4854" s="91">
        <v>1</v>
      </c>
      <c r="S4854" s="9">
        <v>8</v>
      </c>
      <c r="T4854" s="9" t="s">
        <v>32</v>
      </c>
      <c r="U4854" s="9">
        <v>11002</v>
      </c>
      <c r="V4854" s="9">
        <v>11002</v>
      </c>
      <c r="W4854" s="9" t="s">
        <v>5107</v>
      </c>
      <c r="X4854" s="9" t="s">
        <v>4996</v>
      </c>
      <c r="Y4854" s="9" t="s">
        <v>4980</v>
      </c>
      <c r="Z4854" s="9" t="s">
        <v>4980</v>
      </c>
      <c r="AA4854" s="9" t="s">
        <v>5103</v>
      </c>
      <c r="AB4854" s="9" t="s">
        <v>5066</v>
      </c>
      <c r="AC4854" s="9" t="s">
        <v>5006</v>
      </c>
      <c r="AD4854" s="29"/>
      <c r="AE4854" s="20" t="str">
        <f>VLOOKUP(E4854,'FILIAIS PETZ'!A:Q,17,0)</f>
        <v>MG-1</v>
      </c>
      <c r="AF4854" s="20" t="str">
        <f>VLOOKUP(E4854,'FILIAIS PETZ'!A:Q,3,0)</f>
        <v>FELICIO</v>
      </c>
      <c r="AG4854" s="20" t="str">
        <f>VLOOKUP(E4854,'FILIAIS PETZ'!A:Q,2,0)</f>
        <v>R3</v>
      </c>
      <c r="AH4854" s="75">
        <v>3210</v>
      </c>
      <c r="AI4854" s="16" t="s">
        <v>11647</v>
      </c>
      <c r="AJ4854" s="43">
        <f>VLOOKUP(E4854,'FILIAIS PETZ'!$A$2:$K$2000,11,0)</f>
        <v>18328118006069</v>
      </c>
      <c r="AK4854" s="44">
        <f t="shared" si="320"/>
        <v>18328118006069</v>
      </c>
    </row>
    <row r="4855" spans="1:37" s="14" customFormat="1" ht="15" customHeight="1" thickBot="1" x14ac:dyDescent="0.25">
      <c r="A4855" s="9">
        <f t="shared" si="323"/>
        <v>962646</v>
      </c>
      <c r="B4855" s="18">
        <f>VLOOKUP(C4855,FORNECEDORES!D:E,2,0)</f>
        <v>540115</v>
      </c>
      <c r="C4855" s="19" t="str">
        <f>VLOOKUP(D4855,FORNECEDORES!A:D,4,0)</f>
        <v>17.560.470/0001-02</v>
      </c>
      <c r="D4855" s="13" t="s">
        <v>4436</v>
      </c>
      <c r="E4855" s="20" t="str">
        <f t="shared" si="322"/>
        <v>04 0139</v>
      </c>
      <c r="F4855" s="28" t="s">
        <v>4978</v>
      </c>
      <c r="G4855" s="21" t="str">
        <f>VLOOKUP(E4855,'FILIAIS PETZ'!A:E,5,0)</f>
        <v>PETZ PALMAS</v>
      </c>
      <c r="H4855" s="20" t="str">
        <f>VLOOKUP(E4855,'FILIAIS PETZ'!A:D,4,0)</f>
        <v>PMAS-TO</v>
      </c>
      <c r="I4855" s="46">
        <v>45509</v>
      </c>
      <c r="J4855" s="9">
        <v>962646</v>
      </c>
      <c r="K4855" s="84" t="s">
        <v>5858</v>
      </c>
      <c r="L4855" s="83" t="s">
        <v>8317</v>
      </c>
      <c r="M4855" s="46">
        <v>45512</v>
      </c>
      <c r="N4855" s="46">
        <v>45539</v>
      </c>
      <c r="O4855" s="46">
        <v>45520</v>
      </c>
      <c r="P4855" s="91" t="s">
        <v>4990</v>
      </c>
      <c r="Q4855" s="84">
        <v>3</v>
      </c>
      <c r="R4855" s="91">
        <v>1</v>
      </c>
      <c r="S4855" s="9">
        <v>8</v>
      </c>
      <c r="T4855" s="9" t="s">
        <v>32</v>
      </c>
      <c r="U4855" s="9">
        <v>11002</v>
      </c>
      <c r="V4855" s="9">
        <v>11002</v>
      </c>
      <c r="W4855" s="9" t="s">
        <v>5039</v>
      </c>
      <c r="X4855" s="9" t="s">
        <v>5016</v>
      </c>
      <c r="Y4855" s="9" t="s">
        <v>4980</v>
      </c>
      <c r="Z4855" s="9" t="s">
        <v>4980</v>
      </c>
      <c r="AA4855" s="9" t="s">
        <v>5103</v>
      </c>
      <c r="AB4855" s="9" t="s">
        <v>12941</v>
      </c>
      <c r="AC4855" s="9" t="s">
        <v>5006</v>
      </c>
      <c r="AD4855" s="29"/>
      <c r="AE4855" s="20" t="str">
        <f>VLOOKUP(E4855,'FILIAIS PETZ'!A:Q,17,0)</f>
        <v>CO-2</v>
      </c>
      <c r="AF4855" s="20" t="str">
        <f>VLOOKUP(E4855,'FILIAIS PETZ'!A:Q,3,0)</f>
        <v>FELICIO</v>
      </c>
      <c r="AG4855" s="20" t="str">
        <f>VLOOKUP(E4855,'FILIAIS PETZ'!A:Q,2,0)</f>
        <v>R3</v>
      </c>
      <c r="AH4855" s="75">
        <v>2260</v>
      </c>
      <c r="AI4855" s="16" t="s">
        <v>11648</v>
      </c>
      <c r="AJ4855" s="43">
        <f>VLOOKUP(E4855,'FILIAIS PETZ'!$A$2:$K$2000,11,0)</f>
        <v>18328118014088</v>
      </c>
      <c r="AK4855" s="44">
        <f t="shared" si="320"/>
        <v>18328118014088</v>
      </c>
    </row>
    <row r="4856" spans="1:37" s="14" customFormat="1" ht="15" customHeight="1" thickBot="1" x14ac:dyDescent="0.25">
      <c r="A4856" s="9">
        <f t="shared" si="323"/>
        <v>962650</v>
      </c>
      <c r="B4856" s="18">
        <f>VLOOKUP(C4856,FORNECEDORES!D:E,2,0)</f>
        <v>811318</v>
      </c>
      <c r="C4856" s="19" t="str">
        <f>VLOOKUP(D4856,FORNECEDORES!A:D,4,0)</f>
        <v>41.483.944/0001-44</v>
      </c>
      <c r="D4856" s="13" t="s">
        <v>8606</v>
      </c>
      <c r="E4856" s="20" t="str">
        <f t="shared" si="322"/>
        <v>04 0139</v>
      </c>
      <c r="F4856" s="28" t="s">
        <v>4978</v>
      </c>
      <c r="G4856" s="21" t="str">
        <f>VLOOKUP(E4856,'FILIAIS PETZ'!A:E,5,0)</f>
        <v>PETZ PALMAS</v>
      </c>
      <c r="H4856" s="20" t="str">
        <f>VLOOKUP(E4856,'FILIAIS PETZ'!A:D,4,0)</f>
        <v>PMAS-TO</v>
      </c>
      <c r="I4856" s="46">
        <v>45509</v>
      </c>
      <c r="J4856" s="9">
        <v>962650</v>
      </c>
      <c r="K4856" s="84" t="s">
        <v>5858</v>
      </c>
      <c r="L4856" s="83" t="s">
        <v>7067</v>
      </c>
      <c r="M4856" s="46">
        <v>45524</v>
      </c>
      <c r="N4856" s="46">
        <v>45546</v>
      </c>
      <c r="O4856" s="46">
        <v>45527</v>
      </c>
      <c r="P4856" s="91" t="s">
        <v>4990</v>
      </c>
      <c r="Q4856" s="84">
        <v>3</v>
      </c>
      <c r="R4856" s="91">
        <v>1</v>
      </c>
      <c r="S4856" s="9">
        <v>8</v>
      </c>
      <c r="T4856" s="9" t="s">
        <v>32</v>
      </c>
      <c r="U4856" s="9">
        <v>11002</v>
      </c>
      <c r="V4856" s="9">
        <v>11002</v>
      </c>
      <c r="W4856" s="9" t="s">
        <v>5062</v>
      </c>
      <c r="X4856" s="9" t="s">
        <v>4985</v>
      </c>
      <c r="Y4856" s="9" t="s">
        <v>4993</v>
      </c>
      <c r="Z4856" s="9" t="s">
        <v>8408</v>
      </c>
      <c r="AA4856" s="9" t="s">
        <v>4989</v>
      </c>
      <c r="AB4856" s="9" t="s">
        <v>12941</v>
      </c>
      <c r="AC4856" s="9" t="s">
        <v>5006</v>
      </c>
      <c r="AD4856" s="29"/>
      <c r="AE4856" s="20" t="str">
        <f>VLOOKUP(E4856,'FILIAIS PETZ'!A:Q,17,0)</f>
        <v>CO-2</v>
      </c>
      <c r="AF4856" s="20" t="str">
        <f>VLOOKUP(E4856,'FILIAIS PETZ'!A:Q,3,0)</f>
        <v>FELICIO</v>
      </c>
      <c r="AG4856" s="20" t="str">
        <f>VLOOKUP(E4856,'FILIAIS PETZ'!A:Q,2,0)</f>
        <v>R3</v>
      </c>
      <c r="AH4856" s="75">
        <v>1300</v>
      </c>
      <c r="AI4856" s="16" t="s">
        <v>11649</v>
      </c>
      <c r="AJ4856" s="43">
        <f>VLOOKUP(E4856,'FILIAIS PETZ'!$A$2:$K$2000,11,0)</f>
        <v>18328118014088</v>
      </c>
      <c r="AK4856" s="44">
        <f t="shared" si="320"/>
        <v>18328118014088</v>
      </c>
    </row>
    <row r="4857" spans="1:37" s="14" customFormat="1" ht="15" customHeight="1" thickBot="1" x14ac:dyDescent="0.25">
      <c r="A4857" s="9">
        <f t="shared" si="323"/>
        <v>962652</v>
      </c>
      <c r="B4857" s="18">
        <f>VLOOKUP(C4857,FORNECEDORES!D:E,2,0)</f>
        <v>34977</v>
      </c>
      <c r="C4857" s="19" t="str">
        <f>VLOOKUP(D4857,FORNECEDORES!A:D,4,0)</f>
        <v>10.864.136/0001-01</v>
      </c>
      <c r="D4857" s="13" t="s">
        <v>4240</v>
      </c>
      <c r="E4857" s="20" t="str">
        <f t="shared" si="322"/>
        <v>04 0010</v>
      </c>
      <c r="F4857" s="28" t="s">
        <v>8983</v>
      </c>
      <c r="G4857" s="21" t="str">
        <f>VLOOKUP(E4857,'FILIAIS PETZ'!A:E,5,0)</f>
        <v>PETZ SANTA CECILIA</v>
      </c>
      <c r="H4857" s="20" t="str">
        <f>VLOOKUP(E4857,'FILIAIS PETZ'!A:D,4,0)</f>
        <v>STCE-SP</v>
      </c>
      <c r="I4857" s="46">
        <v>45509</v>
      </c>
      <c r="J4857" s="9">
        <v>962652</v>
      </c>
      <c r="K4857" s="84"/>
      <c r="L4857" s="83"/>
      <c r="M4857" s="46"/>
      <c r="N4857" s="46"/>
      <c r="O4857" s="46"/>
      <c r="P4857" s="91" t="s">
        <v>4990</v>
      </c>
      <c r="Q4857" s="84">
        <v>3</v>
      </c>
      <c r="R4857" s="91">
        <v>1</v>
      </c>
      <c r="S4857" s="9">
        <v>8</v>
      </c>
      <c r="T4857" s="9" t="s">
        <v>32</v>
      </c>
      <c r="U4857" s="9">
        <v>11002</v>
      </c>
      <c r="V4857" s="9">
        <v>11002</v>
      </c>
      <c r="W4857" s="9" t="s">
        <v>5034</v>
      </c>
      <c r="X4857" s="9" t="s">
        <v>4985</v>
      </c>
      <c r="Y4857" s="9" t="s">
        <v>4997</v>
      </c>
      <c r="Z4857" s="9" t="s">
        <v>4993</v>
      </c>
      <c r="AA4857" s="9" t="s">
        <v>5022</v>
      </c>
      <c r="AB4857" s="9" t="s">
        <v>5066</v>
      </c>
      <c r="AC4857" s="9" t="s">
        <v>5006</v>
      </c>
      <c r="AD4857" s="29"/>
      <c r="AE4857" s="20" t="str">
        <f>VLOOKUP(E4857,'FILIAIS PETZ'!A:Q,17,0)</f>
        <v>SP2</v>
      </c>
      <c r="AF4857" s="20" t="str">
        <f>VLOOKUP(E4857,'FILIAIS PETZ'!A:Q,3,0)</f>
        <v>FELICIO</v>
      </c>
      <c r="AG4857" s="20" t="str">
        <f>VLOOKUP(E4857,'FILIAIS PETZ'!A:Q,2,0)</f>
        <v>R3</v>
      </c>
      <c r="AH4857" s="75">
        <v>350</v>
      </c>
      <c r="AI4857" s="16" t="s">
        <v>11650</v>
      </c>
      <c r="AJ4857" s="43">
        <f>VLOOKUP(E4857,'FILIAIS PETZ'!$A$2:$K$2000,11,0)</f>
        <v>18328118001938</v>
      </c>
      <c r="AK4857" s="44">
        <f t="shared" si="320"/>
        <v>18328118001938</v>
      </c>
    </row>
    <row r="4858" spans="1:37" s="14" customFormat="1" ht="15" customHeight="1" thickBot="1" x14ac:dyDescent="0.25">
      <c r="A4858" s="9">
        <f t="shared" si="323"/>
        <v>962655</v>
      </c>
      <c r="B4858" s="18">
        <f>VLOOKUP(C4858,FORNECEDORES!D:E,2,0)</f>
        <v>514588</v>
      </c>
      <c r="C4858" s="19" t="str">
        <f>VLOOKUP(D4858,FORNECEDORES!A:D,4,0)</f>
        <v>48.058.074/0001-05</v>
      </c>
      <c r="D4858" s="13" t="s">
        <v>4338</v>
      </c>
      <c r="E4858" s="20" t="str">
        <f t="shared" si="322"/>
        <v>04 0059</v>
      </c>
      <c r="F4858" s="28" t="s">
        <v>8714</v>
      </c>
      <c r="G4858" s="21" t="str">
        <f>VLOOKUP(E4858,'FILIAIS PETZ'!A:E,5,0)</f>
        <v>PETZ POMPÉIA</v>
      </c>
      <c r="H4858" s="20" t="str">
        <f>VLOOKUP(E4858,'FILIAIS PETZ'!A:D,4,0)</f>
        <v>POMP-SP</v>
      </c>
      <c r="I4858" s="46">
        <v>45509</v>
      </c>
      <c r="J4858" s="9">
        <v>962655</v>
      </c>
      <c r="K4858" s="84" t="s">
        <v>5858</v>
      </c>
      <c r="L4858" s="83" t="s">
        <v>11899</v>
      </c>
      <c r="M4858" s="46">
        <v>45512</v>
      </c>
      <c r="N4858" s="46">
        <v>45539</v>
      </c>
      <c r="O4858" s="46">
        <v>45520</v>
      </c>
      <c r="P4858" s="91" t="s">
        <v>4990</v>
      </c>
      <c r="Q4858" s="84">
        <v>3</v>
      </c>
      <c r="R4858" s="91">
        <v>1</v>
      </c>
      <c r="S4858" s="9">
        <v>8</v>
      </c>
      <c r="T4858" s="9" t="s">
        <v>32</v>
      </c>
      <c r="U4858" s="9">
        <v>11002</v>
      </c>
      <c r="V4858" s="9">
        <v>11002</v>
      </c>
      <c r="W4858" s="9" t="s">
        <v>5039</v>
      </c>
      <c r="X4858" s="9" t="s">
        <v>5016</v>
      </c>
      <c r="Y4858" s="10" t="s">
        <v>4993</v>
      </c>
      <c r="Z4858" s="9" t="s">
        <v>4993</v>
      </c>
      <c r="AA4858" s="9" t="s">
        <v>5101</v>
      </c>
      <c r="AB4858" s="10" t="s">
        <v>12941</v>
      </c>
      <c r="AC4858" s="9" t="s">
        <v>5006</v>
      </c>
      <c r="AD4858" s="29"/>
      <c r="AE4858" s="20" t="str">
        <f>VLOOKUP(E4858,'FILIAIS PETZ'!A:Q,17,0)</f>
        <v>SP2</v>
      </c>
      <c r="AF4858" s="20" t="str">
        <f>VLOOKUP(E4858,'FILIAIS PETZ'!A:Q,3,0)</f>
        <v>FELICIO</v>
      </c>
      <c r="AG4858" s="20" t="str">
        <f>VLOOKUP(E4858,'FILIAIS PETZ'!A:Q,2,0)</f>
        <v>R3</v>
      </c>
      <c r="AH4858" s="75">
        <v>671.85</v>
      </c>
      <c r="AI4858" s="16" t="s">
        <v>11651</v>
      </c>
      <c r="AJ4858" s="43">
        <f>VLOOKUP(E4858,'FILIAIS PETZ'!$A$2:$K$2000,11,0)</f>
        <v>18328118005763</v>
      </c>
      <c r="AK4858" s="44">
        <f t="shared" si="320"/>
        <v>18328118005763</v>
      </c>
    </row>
    <row r="4859" spans="1:37" s="14" customFormat="1" ht="15" customHeight="1" thickBot="1" x14ac:dyDescent="0.25">
      <c r="A4859" s="9">
        <f t="shared" si="323"/>
        <v>962656</v>
      </c>
      <c r="B4859" s="18">
        <f>VLOOKUP(C4859,FORNECEDORES!D:E,2,0)</f>
        <v>774172</v>
      </c>
      <c r="C4859" s="19" t="str">
        <f>VLOOKUP(D4859,FORNECEDORES!A:D,4,0)</f>
        <v>54.212.044/0001-04</v>
      </c>
      <c r="D4859" s="13" t="s">
        <v>7874</v>
      </c>
      <c r="E4859" s="20" t="str">
        <f t="shared" si="322"/>
        <v>04 0228</v>
      </c>
      <c r="F4859" s="28" t="s">
        <v>4939</v>
      </c>
      <c r="G4859" s="21" t="str">
        <f>VLOOKUP(E4859,'FILIAIS PETZ'!A:E,5,0)</f>
        <v>PETZ SHOPPING PANTANAL</v>
      </c>
      <c r="H4859" s="20" t="str">
        <f>VLOOKUP(E4859,'FILIAIS PETZ'!A:D,4,0)</f>
        <v>SPAN-MT</v>
      </c>
      <c r="I4859" s="46">
        <v>45509</v>
      </c>
      <c r="J4859" s="9">
        <v>962656</v>
      </c>
      <c r="K4859" s="84" t="s">
        <v>5858</v>
      </c>
      <c r="L4859" s="83" t="s">
        <v>7459</v>
      </c>
      <c r="M4859" s="46">
        <v>45513</v>
      </c>
      <c r="N4859" s="46">
        <v>45539</v>
      </c>
      <c r="O4859" s="46">
        <v>45520</v>
      </c>
      <c r="P4859" s="91" t="s">
        <v>4990</v>
      </c>
      <c r="Q4859" s="84">
        <v>3</v>
      </c>
      <c r="R4859" s="91">
        <v>1</v>
      </c>
      <c r="S4859" s="9">
        <v>8</v>
      </c>
      <c r="T4859" s="9" t="s">
        <v>32</v>
      </c>
      <c r="U4859" s="9">
        <v>11002</v>
      </c>
      <c r="V4859" s="9">
        <v>11002</v>
      </c>
      <c r="W4859" s="9" t="s">
        <v>5039</v>
      </c>
      <c r="X4859" s="9" t="s">
        <v>5016</v>
      </c>
      <c r="Y4859" s="10" t="s">
        <v>4993</v>
      </c>
      <c r="Z4859" s="9" t="s">
        <v>4993</v>
      </c>
      <c r="AA4859" s="9" t="s">
        <v>5101</v>
      </c>
      <c r="AB4859" s="9" t="s">
        <v>12941</v>
      </c>
      <c r="AC4859" s="9" t="s">
        <v>5006</v>
      </c>
      <c r="AD4859" s="29"/>
      <c r="AE4859" s="20" t="str">
        <f>VLOOKUP(E4859,'FILIAIS PETZ'!A:Q,17,0)</f>
        <v>CO-3</v>
      </c>
      <c r="AF4859" s="20" t="str">
        <f>VLOOKUP(E4859,'FILIAIS PETZ'!A:Q,3,0)</f>
        <v>FELICIO</v>
      </c>
      <c r="AG4859" s="20" t="str">
        <f>VLOOKUP(E4859,'FILIAIS PETZ'!A:Q,2,0)</f>
        <v>R3</v>
      </c>
      <c r="AH4859" s="75">
        <v>968.02</v>
      </c>
      <c r="AI4859" s="16" t="s">
        <v>11652</v>
      </c>
      <c r="AJ4859" s="43">
        <f>VLOOKUP(E4859,'FILIAIS PETZ'!$A$2:$K$2000,11,0)</f>
        <v>18328118021700</v>
      </c>
      <c r="AK4859" s="44">
        <f t="shared" si="320"/>
        <v>18328118021700</v>
      </c>
    </row>
    <row r="4860" spans="1:37" s="14" customFormat="1" ht="15" customHeight="1" thickBot="1" x14ac:dyDescent="0.25">
      <c r="A4860" s="9">
        <f t="shared" si="323"/>
        <v>962657</v>
      </c>
      <c r="B4860" s="18">
        <f>VLOOKUP(C4860,FORNECEDORES!D:E,2,0)</f>
        <v>774172</v>
      </c>
      <c r="C4860" s="19" t="str">
        <f>VLOOKUP(D4860,FORNECEDORES!A:D,4,0)</f>
        <v>54.212.044/0001-04</v>
      </c>
      <c r="D4860" s="13" t="s">
        <v>7874</v>
      </c>
      <c r="E4860" s="20" t="str">
        <f t="shared" si="322"/>
        <v>04 0069</v>
      </c>
      <c r="F4860" s="28" t="s">
        <v>8968</v>
      </c>
      <c r="G4860" s="21" t="str">
        <f>VLOOKUP(E4860,'FILIAIS PETZ'!A:E,5,0)</f>
        <v>PETZ GIOVANNI PIRELLI</v>
      </c>
      <c r="H4860" s="20" t="str">
        <f>VLOOKUP(E4860,'FILIAIS PETZ'!A:D,4,0)</f>
        <v>GPIR-SP</v>
      </c>
      <c r="I4860" s="46">
        <v>45509</v>
      </c>
      <c r="J4860" s="9">
        <v>962657</v>
      </c>
      <c r="K4860" s="84" t="s">
        <v>5858</v>
      </c>
      <c r="L4860" s="83" t="s">
        <v>7703</v>
      </c>
      <c r="M4860" s="46">
        <v>45513</v>
      </c>
      <c r="N4860" s="46">
        <v>45539</v>
      </c>
      <c r="O4860" s="46">
        <v>45520</v>
      </c>
      <c r="P4860" s="91" t="s">
        <v>4990</v>
      </c>
      <c r="Q4860" s="84">
        <v>3</v>
      </c>
      <c r="R4860" s="91">
        <v>1</v>
      </c>
      <c r="S4860" s="9">
        <v>8</v>
      </c>
      <c r="T4860" s="9" t="s">
        <v>32</v>
      </c>
      <c r="U4860" s="9">
        <v>11002</v>
      </c>
      <c r="V4860" s="9">
        <v>11002</v>
      </c>
      <c r="W4860" s="9" t="s">
        <v>5019</v>
      </c>
      <c r="X4860" s="9" t="s">
        <v>4985</v>
      </c>
      <c r="Y4860" s="10" t="s">
        <v>4993</v>
      </c>
      <c r="Z4860" s="9" t="s">
        <v>4993</v>
      </c>
      <c r="AA4860" s="9" t="s">
        <v>4989</v>
      </c>
      <c r="AB4860" s="9" t="s">
        <v>12941</v>
      </c>
      <c r="AC4860" s="9" t="s">
        <v>5006</v>
      </c>
      <c r="AD4860" s="29"/>
      <c r="AE4860" s="20" t="str">
        <f>VLOOKUP(E4860,'FILIAIS PETZ'!A:Q,17,0)</f>
        <v>SP3</v>
      </c>
      <c r="AF4860" s="20" t="str">
        <f>VLOOKUP(E4860,'FILIAIS PETZ'!A:Q,3,0)</f>
        <v>FELICIO</v>
      </c>
      <c r="AG4860" s="20" t="str">
        <f>VLOOKUP(E4860,'FILIAIS PETZ'!A:Q,2,0)</f>
        <v>R3</v>
      </c>
      <c r="AH4860" s="75">
        <v>1381.7</v>
      </c>
      <c r="AI4860" s="16" t="s">
        <v>11653</v>
      </c>
      <c r="AJ4860" s="43">
        <f>VLOOKUP(E4860,'FILIAIS PETZ'!$A$2:$K$2000,11,0)</f>
        <v>18328118006905</v>
      </c>
      <c r="AK4860" s="44">
        <f t="shared" si="320"/>
        <v>18328118006905</v>
      </c>
    </row>
    <row r="4861" spans="1:37" s="14" customFormat="1" ht="15" customHeight="1" thickBot="1" x14ac:dyDescent="0.25">
      <c r="A4861" s="9">
        <f t="shared" si="323"/>
        <v>962101</v>
      </c>
      <c r="B4861" s="18">
        <f>VLOOKUP(C4861,FORNECEDORES!D:E,2,0)</f>
        <v>716884</v>
      </c>
      <c r="C4861" s="19" t="str">
        <f>VLOOKUP(D4861,FORNECEDORES!A:D,4,0)</f>
        <v>44.505.635/0001-16</v>
      </c>
      <c r="D4861" s="13" t="s">
        <v>6153</v>
      </c>
      <c r="E4861" s="20" t="str">
        <f t="shared" si="322"/>
        <v>04 0032</v>
      </c>
      <c r="F4861" s="28" t="s">
        <v>4951</v>
      </c>
      <c r="G4861" s="21" t="str">
        <f>VLOOKUP(E4861,'FILIAIS PETZ'!A:E,5,0)</f>
        <v>PETZ JAGUARE</v>
      </c>
      <c r="H4861" s="20" t="str">
        <f>VLOOKUP(E4861,'FILIAIS PETZ'!A:D,4,0)</f>
        <v>JGRE-SP</v>
      </c>
      <c r="I4861" s="46">
        <v>45510</v>
      </c>
      <c r="J4861" s="9">
        <v>962101</v>
      </c>
      <c r="K4861" s="84" t="s">
        <v>5858</v>
      </c>
      <c r="L4861" s="83" t="s">
        <v>5556</v>
      </c>
      <c r="M4861" s="46">
        <v>45517</v>
      </c>
      <c r="N4861" s="46">
        <v>45546</v>
      </c>
      <c r="O4861" s="46">
        <v>45523</v>
      </c>
      <c r="P4861" s="91" t="s">
        <v>4982</v>
      </c>
      <c r="Q4861" s="84">
        <v>3</v>
      </c>
      <c r="R4861" s="91">
        <v>1</v>
      </c>
      <c r="S4861" s="9">
        <v>8</v>
      </c>
      <c r="T4861" s="9" t="s">
        <v>32</v>
      </c>
      <c r="U4861" s="9">
        <v>11002</v>
      </c>
      <c r="V4861" s="9">
        <v>11002</v>
      </c>
      <c r="W4861" s="9" t="s">
        <v>4984</v>
      </c>
      <c r="X4861" s="9" t="s">
        <v>4985</v>
      </c>
      <c r="Y4861" s="9" t="s">
        <v>4993</v>
      </c>
      <c r="Z4861" s="9" t="s">
        <v>4993</v>
      </c>
      <c r="AA4861" s="9" t="s">
        <v>4989</v>
      </c>
      <c r="AB4861" s="9" t="s">
        <v>12941</v>
      </c>
      <c r="AC4861" s="9" t="s">
        <v>4988</v>
      </c>
      <c r="AD4861" s="29" t="s">
        <v>11634</v>
      </c>
      <c r="AE4861" s="20" t="str">
        <f>VLOOKUP(E4861,'FILIAIS PETZ'!A:Q,17,0)</f>
        <v>SP7</v>
      </c>
      <c r="AF4861" s="20" t="str">
        <f>VLOOKUP(E4861,'FILIAIS PETZ'!A:Q,3,0)</f>
        <v>FELICIO</v>
      </c>
      <c r="AG4861" s="20" t="str">
        <f>VLOOKUP(E4861,'FILIAIS PETZ'!A:Q,2,0)</f>
        <v>R3</v>
      </c>
      <c r="AH4861" s="75">
        <v>2472.35</v>
      </c>
      <c r="AI4861" s="16" t="s">
        <v>11654</v>
      </c>
      <c r="AJ4861" s="43">
        <f>VLOOKUP(E4861,'FILIAIS PETZ'!$A$2:$K$2000,11,0)</f>
        <v>18328118003205</v>
      </c>
      <c r="AK4861" s="44">
        <f t="shared" si="320"/>
        <v>18328118003205</v>
      </c>
    </row>
    <row r="4862" spans="1:37" s="14" customFormat="1" ht="15" customHeight="1" thickBot="1" x14ac:dyDescent="0.25">
      <c r="A4862" s="9">
        <f t="shared" si="323"/>
        <v>962116</v>
      </c>
      <c r="B4862" s="18">
        <f>VLOOKUP(C4862,FORNECEDORES!D:E,2,0)</f>
        <v>716884</v>
      </c>
      <c r="C4862" s="19" t="str">
        <f>VLOOKUP(D4862,FORNECEDORES!A:D,4,0)</f>
        <v>44.505.635/0001-16</v>
      </c>
      <c r="D4862" s="13" t="s">
        <v>6153</v>
      </c>
      <c r="E4862" s="20" t="str">
        <f t="shared" si="322"/>
        <v>04 0007</v>
      </c>
      <c r="F4862" s="28" t="s">
        <v>4950</v>
      </c>
      <c r="G4862" s="21" t="str">
        <f>VLOOKUP(E4862,'FILIAIS PETZ'!A:E,5,0)</f>
        <v>PETZ SOROCABA</v>
      </c>
      <c r="H4862" s="20" t="str">
        <f>VLOOKUP(E4862,'FILIAIS PETZ'!A:D,4,0)</f>
        <v>SCBA-SP</v>
      </c>
      <c r="I4862" s="46">
        <v>45510</v>
      </c>
      <c r="J4862" s="9">
        <v>962116</v>
      </c>
      <c r="K4862" s="84" t="s">
        <v>5858</v>
      </c>
      <c r="L4862" s="83" t="s">
        <v>11971</v>
      </c>
      <c r="M4862" s="46">
        <v>45517</v>
      </c>
      <c r="N4862" s="46">
        <v>45546</v>
      </c>
      <c r="O4862" s="46">
        <v>45523</v>
      </c>
      <c r="P4862" s="91" t="s">
        <v>4982</v>
      </c>
      <c r="Q4862" s="84">
        <v>3</v>
      </c>
      <c r="R4862" s="91">
        <v>1</v>
      </c>
      <c r="S4862" s="9">
        <v>8</v>
      </c>
      <c r="T4862" s="9" t="s">
        <v>32</v>
      </c>
      <c r="U4862" s="9">
        <v>11002</v>
      </c>
      <c r="V4862" s="9">
        <v>11002</v>
      </c>
      <c r="W4862" s="9" t="s">
        <v>5119</v>
      </c>
      <c r="X4862" s="9" t="s">
        <v>4985</v>
      </c>
      <c r="Y4862" s="9" t="s">
        <v>4993</v>
      </c>
      <c r="Z4862" s="9" t="s">
        <v>4993</v>
      </c>
      <c r="AA4862" s="9" t="s">
        <v>4989</v>
      </c>
      <c r="AB4862" s="9" t="s">
        <v>12941</v>
      </c>
      <c r="AC4862" s="9" t="s">
        <v>4988</v>
      </c>
      <c r="AD4862" s="29" t="s">
        <v>5119</v>
      </c>
      <c r="AE4862" s="20" t="str">
        <f>VLOOKUP(E4862,'FILIAIS PETZ'!A:Q,17,0)</f>
        <v>SP7</v>
      </c>
      <c r="AF4862" s="20" t="str">
        <f>VLOOKUP(E4862,'FILIAIS PETZ'!A:Q,3,0)</f>
        <v>FELICIO</v>
      </c>
      <c r="AG4862" s="20" t="str">
        <f>VLOOKUP(E4862,'FILIAIS PETZ'!A:Q,2,0)</f>
        <v>R3</v>
      </c>
      <c r="AH4862" s="75">
        <v>2661.75</v>
      </c>
      <c r="AI4862" s="16" t="s">
        <v>11655</v>
      </c>
      <c r="AJ4862" s="43">
        <f>VLOOKUP(E4862,'FILIAIS PETZ'!$A$2:$K$2000,11,0)</f>
        <v>18328118001695</v>
      </c>
      <c r="AK4862" s="44">
        <f t="shared" si="320"/>
        <v>18328118001695</v>
      </c>
    </row>
    <row r="4863" spans="1:37" s="14" customFormat="1" ht="15" customHeight="1" thickBot="1" x14ac:dyDescent="0.25">
      <c r="A4863" s="9">
        <f t="shared" si="323"/>
        <v>962118</v>
      </c>
      <c r="B4863" s="18">
        <f>VLOOKUP(C4863,FORNECEDORES!D:E,2,0)</f>
        <v>55566</v>
      </c>
      <c r="C4863" s="19" t="str">
        <f>VLOOKUP(D4863,FORNECEDORES!A:D,4,0)</f>
        <v>29.209.860/0001-11</v>
      </c>
      <c r="D4863" s="13" t="s">
        <v>2679</v>
      </c>
      <c r="E4863" s="20" t="str">
        <f t="shared" si="322"/>
        <v>04 0032</v>
      </c>
      <c r="F4863" s="28" t="s">
        <v>4951</v>
      </c>
      <c r="G4863" s="21" t="str">
        <f>VLOOKUP(E4863,'FILIAIS PETZ'!A:E,5,0)</f>
        <v>PETZ JAGUARE</v>
      </c>
      <c r="H4863" s="20" t="str">
        <f>VLOOKUP(E4863,'FILIAIS PETZ'!A:D,4,0)</f>
        <v>JGRE-SP</v>
      </c>
      <c r="I4863" s="46">
        <v>45510</v>
      </c>
      <c r="J4863" s="9">
        <v>962118</v>
      </c>
      <c r="K4863" s="84" t="s">
        <v>5858</v>
      </c>
      <c r="L4863" s="83" t="s">
        <v>9707</v>
      </c>
      <c r="M4863" s="46">
        <v>45512</v>
      </c>
      <c r="N4863" s="46">
        <v>45532</v>
      </c>
      <c r="O4863" s="46">
        <v>45520</v>
      </c>
      <c r="P4863" s="91" t="s">
        <v>4982</v>
      </c>
      <c r="Q4863" s="84">
        <v>3</v>
      </c>
      <c r="R4863" s="91">
        <v>1</v>
      </c>
      <c r="S4863" s="9">
        <v>8</v>
      </c>
      <c r="T4863" s="9" t="s">
        <v>32</v>
      </c>
      <c r="U4863" s="9">
        <v>11002</v>
      </c>
      <c r="V4863" s="9">
        <v>11002</v>
      </c>
      <c r="W4863" s="9" t="s">
        <v>5019</v>
      </c>
      <c r="X4863" s="9" t="s">
        <v>4992</v>
      </c>
      <c r="Y4863" s="10" t="s">
        <v>4993</v>
      </c>
      <c r="Z4863" s="10" t="s">
        <v>4993</v>
      </c>
      <c r="AA4863" s="10" t="s">
        <v>4992</v>
      </c>
      <c r="AB4863" s="10" t="s">
        <v>5066</v>
      </c>
      <c r="AC4863" s="9" t="s">
        <v>4988</v>
      </c>
      <c r="AD4863" s="29" t="s">
        <v>4992</v>
      </c>
      <c r="AE4863" s="20" t="str">
        <f>VLOOKUP(E4863,'FILIAIS PETZ'!A:Q,17,0)</f>
        <v>SP7</v>
      </c>
      <c r="AF4863" s="20" t="str">
        <f>VLOOKUP(E4863,'FILIAIS PETZ'!A:Q,3,0)</f>
        <v>FELICIO</v>
      </c>
      <c r="AG4863" s="20" t="str">
        <f>VLOOKUP(E4863,'FILIAIS PETZ'!A:Q,2,0)</f>
        <v>R3</v>
      </c>
      <c r="AH4863" s="75">
        <v>55846.5</v>
      </c>
      <c r="AI4863" s="16" t="s">
        <v>11656</v>
      </c>
      <c r="AJ4863" s="43">
        <f>VLOOKUP(E4863,'FILIAIS PETZ'!$A$2:$K$2000,11,0)</f>
        <v>18328118003205</v>
      </c>
      <c r="AK4863" s="44">
        <f t="shared" si="320"/>
        <v>18328118003205</v>
      </c>
    </row>
    <row r="4864" spans="1:37" s="14" customFormat="1" ht="15" customHeight="1" thickBot="1" x14ac:dyDescent="0.25">
      <c r="A4864" s="9">
        <f t="shared" si="323"/>
        <v>962523</v>
      </c>
      <c r="B4864" s="18">
        <f>VLOOKUP(C4864,FORNECEDORES!D:E,2,0)</f>
        <v>14456</v>
      </c>
      <c r="C4864" s="19" t="str">
        <f>VLOOKUP(D4864,FORNECEDORES!A:D,4,0)</f>
        <v>29.274.777/0001-26</v>
      </c>
      <c r="D4864" s="13" t="s">
        <v>2689</v>
      </c>
      <c r="E4864" s="20" t="str">
        <f t="shared" si="322"/>
        <v>04 0165</v>
      </c>
      <c r="F4864" s="28" t="s">
        <v>4935</v>
      </c>
      <c r="G4864" s="21" t="str">
        <f>VLOOKUP(E4864,'FILIAIS PETZ'!A:E,5,0)</f>
        <v>PETZ CARAPICUIBA</v>
      </c>
      <c r="H4864" s="20" t="str">
        <f>VLOOKUP(E4864,'FILIAIS PETZ'!A:D,4,0)</f>
        <v>CPIC-SP</v>
      </c>
      <c r="I4864" s="46">
        <v>45510</v>
      </c>
      <c r="J4864" s="9">
        <v>962523</v>
      </c>
      <c r="K4864" s="84" t="s">
        <v>5858</v>
      </c>
      <c r="L4864" s="83" t="s">
        <v>11892</v>
      </c>
      <c r="M4864" s="46">
        <v>45512</v>
      </c>
      <c r="N4864" s="46">
        <v>45539</v>
      </c>
      <c r="O4864" s="46">
        <v>45520</v>
      </c>
      <c r="P4864" s="91" t="s">
        <v>4990</v>
      </c>
      <c r="Q4864" s="84">
        <v>3</v>
      </c>
      <c r="R4864" s="91">
        <v>1</v>
      </c>
      <c r="S4864" s="9">
        <v>8</v>
      </c>
      <c r="T4864" s="9" t="s">
        <v>32</v>
      </c>
      <c r="U4864" s="9">
        <v>11002</v>
      </c>
      <c r="V4864" s="9">
        <v>11002</v>
      </c>
      <c r="W4864" s="9" t="s">
        <v>5019</v>
      </c>
      <c r="X4864" s="9" t="s">
        <v>4985</v>
      </c>
      <c r="Y4864" s="10" t="s">
        <v>4993</v>
      </c>
      <c r="Z4864" s="10" t="s">
        <v>4993</v>
      </c>
      <c r="AA4864" s="10" t="s">
        <v>4989</v>
      </c>
      <c r="AB4864" s="9" t="s">
        <v>12941</v>
      </c>
      <c r="AC4864" s="9" t="s">
        <v>5006</v>
      </c>
      <c r="AD4864" s="29"/>
      <c r="AE4864" s="20" t="str">
        <f>VLOOKUP(E4864,'FILIAIS PETZ'!A:Q,17,0)</f>
        <v>SP7</v>
      </c>
      <c r="AF4864" s="20" t="str">
        <f>VLOOKUP(E4864,'FILIAIS PETZ'!A:Q,3,0)</f>
        <v>FELICIO</v>
      </c>
      <c r="AG4864" s="20" t="str">
        <f>VLOOKUP(E4864,'FILIAIS PETZ'!A:Q,2,0)</f>
        <v>R3</v>
      </c>
      <c r="AH4864" s="75">
        <v>290</v>
      </c>
      <c r="AI4864" s="16" t="s">
        <v>11657</v>
      </c>
      <c r="AJ4864" s="43">
        <f>VLOOKUP(E4864,'FILIAIS PETZ'!$A$2:$K$2000,11,0)</f>
        <v>18328118015726</v>
      </c>
      <c r="AK4864" s="44">
        <f t="shared" si="320"/>
        <v>18328118015726</v>
      </c>
    </row>
    <row r="4865" spans="1:37" s="14" customFormat="1" ht="15" customHeight="1" thickBot="1" x14ac:dyDescent="0.25">
      <c r="A4865" s="9">
        <f t="shared" si="323"/>
        <v>962524</v>
      </c>
      <c r="B4865" s="18">
        <f>VLOOKUP(C4865,FORNECEDORES!D:E,2,0)</f>
        <v>14456</v>
      </c>
      <c r="C4865" s="19" t="str">
        <f>VLOOKUP(D4865,FORNECEDORES!A:D,4,0)</f>
        <v>29.274.777/0001-26</v>
      </c>
      <c r="D4865" s="13" t="s">
        <v>2689</v>
      </c>
      <c r="E4865" s="20" t="str">
        <f t="shared" si="322"/>
        <v>04 0165</v>
      </c>
      <c r="F4865" s="28" t="s">
        <v>4935</v>
      </c>
      <c r="G4865" s="21" t="str">
        <f>VLOOKUP(E4865,'FILIAIS PETZ'!A:E,5,0)</f>
        <v>PETZ CARAPICUIBA</v>
      </c>
      <c r="H4865" s="20" t="str">
        <f>VLOOKUP(E4865,'FILIAIS PETZ'!A:D,4,0)</f>
        <v>CPIC-SP</v>
      </c>
      <c r="I4865" s="46">
        <v>45510</v>
      </c>
      <c r="J4865" s="9">
        <v>962524</v>
      </c>
      <c r="K4865" s="84" t="s">
        <v>5858</v>
      </c>
      <c r="L4865" s="83" t="s">
        <v>11893</v>
      </c>
      <c r="M4865" s="46">
        <v>45512</v>
      </c>
      <c r="N4865" s="46">
        <v>45539</v>
      </c>
      <c r="O4865" s="46">
        <v>45520</v>
      </c>
      <c r="P4865" s="91" t="s">
        <v>4990</v>
      </c>
      <c r="Q4865" s="84">
        <v>3</v>
      </c>
      <c r="R4865" s="91">
        <v>1</v>
      </c>
      <c r="S4865" s="9">
        <v>8</v>
      </c>
      <c r="T4865" s="9" t="s">
        <v>32</v>
      </c>
      <c r="U4865" s="9">
        <v>11002</v>
      </c>
      <c r="V4865" s="9">
        <v>11002</v>
      </c>
      <c r="W4865" s="9" t="s">
        <v>5107</v>
      </c>
      <c r="X4865" s="9" t="s">
        <v>4985</v>
      </c>
      <c r="Y4865" s="10" t="s">
        <v>4993</v>
      </c>
      <c r="Z4865" s="10" t="s">
        <v>4993</v>
      </c>
      <c r="AA4865" s="10" t="s">
        <v>4989</v>
      </c>
      <c r="AB4865" s="9" t="s">
        <v>12941</v>
      </c>
      <c r="AC4865" s="9" t="s">
        <v>5006</v>
      </c>
      <c r="AD4865" s="29"/>
      <c r="AE4865" s="20" t="str">
        <f>VLOOKUP(E4865,'FILIAIS PETZ'!A:Q,17,0)</f>
        <v>SP7</v>
      </c>
      <c r="AF4865" s="20" t="str">
        <f>VLOOKUP(E4865,'FILIAIS PETZ'!A:Q,3,0)</f>
        <v>FELICIO</v>
      </c>
      <c r="AG4865" s="20" t="str">
        <f>VLOOKUP(E4865,'FILIAIS PETZ'!A:Q,2,0)</f>
        <v>R3</v>
      </c>
      <c r="AH4865" s="75">
        <v>3360</v>
      </c>
      <c r="AI4865" s="16" t="s">
        <v>11658</v>
      </c>
      <c r="AJ4865" s="43">
        <f>VLOOKUP(E4865,'FILIAIS PETZ'!$A$2:$K$2000,11,0)</f>
        <v>18328118015726</v>
      </c>
      <c r="AK4865" s="44">
        <f t="shared" si="320"/>
        <v>18328118015726</v>
      </c>
    </row>
    <row r="4866" spans="1:37" s="14" customFormat="1" ht="15" customHeight="1" thickBot="1" x14ac:dyDescent="0.25">
      <c r="A4866" s="9">
        <f t="shared" si="323"/>
        <v>962526</v>
      </c>
      <c r="B4866" s="18">
        <f>VLOOKUP(C4866,FORNECEDORES!D:E,2,0)</f>
        <v>14456</v>
      </c>
      <c r="C4866" s="19" t="str">
        <f>VLOOKUP(D4866,FORNECEDORES!A:D,4,0)</f>
        <v>29.274.777/0001-26</v>
      </c>
      <c r="D4866" s="13" t="s">
        <v>2689</v>
      </c>
      <c r="E4866" s="20" t="str">
        <f t="shared" si="322"/>
        <v>04 0008</v>
      </c>
      <c r="F4866" s="28" t="s">
        <v>4937</v>
      </c>
      <c r="G4866" s="21" t="str">
        <f>VLOOKUP(E4866,'FILIAIS PETZ'!A:E,5,0)</f>
        <v>PETZ ALPHAVILLE</v>
      </c>
      <c r="H4866" s="20" t="str">
        <f>VLOOKUP(E4866,'FILIAIS PETZ'!A:D,4,0)</f>
        <v>ALPH-SP</v>
      </c>
      <c r="I4866" s="46">
        <v>45510</v>
      </c>
      <c r="J4866" s="9">
        <v>962526</v>
      </c>
      <c r="K4866" s="84" t="s">
        <v>5858</v>
      </c>
      <c r="L4866" s="83" t="s">
        <v>11894</v>
      </c>
      <c r="M4866" s="46">
        <v>45512</v>
      </c>
      <c r="N4866" s="46">
        <v>45539</v>
      </c>
      <c r="O4866" s="46">
        <v>45520</v>
      </c>
      <c r="P4866" s="91" t="s">
        <v>4990</v>
      </c>
      <c r="Q4866" s="84">
        <v>3</v>
      </c>
      <c r="R4866" s="91">
        <v>1</v>
      </c>
      <c r="S4866" s="9">
        <v>8</v>
      </c>
      <c r="T4866" s="9" t="s">
        <v>32</v>
      </c>
      <c r="U4866" s="9">
        <v>11002</v>
      </c>
      <c r="V4866" s="9">
        <v>11002</v>
      </c>
      <c r="W4866" s="9" t="s">
        <v>4984</v>
      </c>
      <c r="X4866" s="9" t="s">
        <v>4985</v>
      </c>
      <c r="Y4866" s="10" t="s">
        <v>4993</v>
      </c>
      <c r="Z4866" s="10" t="s">
        <v>4993</v>
      </c>
      <c r="AA4866" s="10" t="s">
        <v>4989</v>
      </c>
      <c r="AB4866" s="9" t="s">
        <v>12941</v>
      </c>
      <c r="AC4866" s="9" t="s">
        <v>5006</v>
      </c>
      <c r="AD4866" s="29"/>
      <c r="AE4866" s="20" t="str">
        <f>VLOOKUP(E4866,'FILIAIS PETZ'!A:Q,17,0)</f>
        <v>SP7</v>
      </c>
      <c r="AF4866" s="20" t="str">
        <f>VLOOKUP(E4866,'FILIAIS PETZ'!A:Q,3,0)</f>
        <v>FELICIO</v>
      </c>
      <c r="AG4866" s="20" t="str">
        <f>VLOOKUP(E4866,'FILIAIS PETZ'!A:Q,2,0)</f>
        <v>R3</v>
      </c>
      <c r="AH4866" s="75">
        <v>740</v>
      </c>
      <c r="AI4866" s="16" t="s">
        <v>11659</v>
      </c>
      <c r="AJ4866" s="43">
        <f>VLOOKUP(E4866,'FILIAIS PETZ'!$A$2:$K$2000,11,0)</f>
        <v>18328118001423</v>
      </c>
      <c r="AK4866" s="44">
        <f t="shared" si="320"/>
        <v>18328118001423</v>
      </c>
    </row>
    <row r="4867" spans="1:37" s="14" customFormat="1" ht="15" customHeight="1" thickBot="1" x14ac:dyDescent="0.25">
      <c r="A4867" s="9">
        <f t="shared" si="323"/>
        <v>962527</v>
      </c>
      <c r="B4867" s="18">
        <f>VLOOKUP(C4867,FORNECEDORES!D:E,2,0)</f>
        <v>14456</v>
      </c>
      <c r="C4867" s="19" t="str">
        <f>VLOOKUP(D4867,FORNECEDORES!A:D,4,0)</f>
        <v>29.274.777/0001-26</v>
      </c>
      <c r="D4867" s="13" t="s">
        <v>2689</v>
      </c>
      <c r="E4867" s="20" t="str">
        <f t="shared" si="322"/>
        <v>04 0051</v>
      </c>
      <c r="F4867" s="28" t="s">
        <v>4948</v>
      </c>
      <c r="G4867" s="21" t="str">
        <f>VLOOKUP(E4867,'FILIAIS PETZ'!A:E,5,0)</f>
        <v>PETZ TAMBORÉ</v>
      </c>
      <c r="H4867" s="20" t="str">
        <f>VLOOKUP(E4867,'FILIAIS PETZ'!A:D,4,0)</f>
        <v>TMBO-SP</v>
      </c>
      <c r="I4867" s="46">
        <v>45510</v>
      </c>
      <c r="J4867" s="9">
        <v>962527</v>
      </c>
      <c r="K4867" s="84" t="s">
        <v>5858</v>
      </c>
      <c r="L4867" s="83" t="s">
        <v>11895</v>
      </c>
      <c r="M4867" s="46">
        <v>45512</v>
      </c>
      <c r="N4867" s="46">
        <v>45539</v>
      </c>
      <c r="O4867" s="46">
        <v>45520</v>
      </c>
      <c r="P4867" s="91" t="s">
        <v>4990</v>
      </c>
      <c r="Q4867" s="84">
        <v>3</v>
      </c>
      <c r="R4867" s="91">
        <v>1</v>
      </c>
      <c r="S4867" s="9">
        <v>8</v>
      </c>
      <c r="T4867" s="9" t="s">
        <v>32</v>
      </c>
      <c r="U4867" s="9">
        <v>11002</v>
      </c>
      <c r="V4867" s="9">
        <v>11002</v>
      </c>
      <c r="W4867" s="9" t="s">
        <v>8492</v>
      </c>
      <c r="X4867" s="9" t="s">
        <v>4985</v>
      </c>
      <c r="Y4867" s="10" t="s">
        <v>4993</v>
      </c>
      <c r="Z4867" s="10" t="s">
        <v>4993</v>
      </c>
      <c r="AA4867" s="10" t="s">
        <v>4989</v>
      </c>
      <c r="AB4867" s="9" t="s">
        <v>12941</v>
      </c>
      <c r="AC4867" s="9" t="s">
        <v>5006</v>
      </c>
      <c r="AD4867" s="29"/>
      <c r="AE4867" s="20" t="str">
        <f>VLOOKUP(E4867,'FILIAIS PETZ'!A:Q,17,0)</f>
        <v>SP7</v>
      </c>
      <c r="AF4867" s="20" t="str">
        <f>VLOOKUP(E4867,'FILIAIS PETZ'!A:Q,3,0)</f>
        <v>FELICIO</v>
      </c>
      <c r="AG4867" s="20" t="str">
        <f>VLOOKUP(E4867,'FILIAIS PETZ'!A:Q,2,0)</f>
        <v>R3</v>
      </c>
      <c r="AH4867" s="75">
        <v>1580</v>
      </c>
      <c r="AI4867" s="16" t="s">
        <v>11660</v>
      </c>
      <c r="AJ4867" s="43">
        <f>VLOOKUP(E4867,'FILIAIS PETZ'!$A$2:$K$2000,11,0)</f>
        <v>18328118004872</v>
      </c>
      <c r="AK4867" s="44">
        <f t="shared" si="320"/>
        <v>18328118004872</v>
      </c>
    </row>
    <row r="4868" spans="1:37" s="14" customFormat="1" ht="15" customHeight="1" thickBot="1" x14ac:dyDescent="0.25">
      <c r="A4868" s="9">
        <f t="shared" si="323"/>
        <v>962127</v>
      </c>
      <c r="B4868" s="18">
        <f>VLOOKUP(C4868,FORNECEDORES!D:E,2,0)</f>
        <v>18357</v>
      </c>
      <c r="C4868" s="19" t="str">
        <f>VLOOKUP(D4868,FORNECEDORES!A:D,4,0)</f>
        <v>04.184.872/0001-08</v>
      </c>
      <c r="D4868" s="13" t="s">
        <v>1439</v>
      </c>
      <c r="E4868" s="20" t="str">
        <f t="shared" si="322"/>
        <v>04 0083</v>
      </c>
      <c r="F4868" s="28" t="s">
        <v>4936</v>
      </c>
      <c r="G4868" s="21" t="str">
        <f>VLOOKUP(E4868,'FILIAIS PETZ'!A:E,5,0)</f>
        <v>PETZ OSASCO</v>
      </c>
      <c r="H4868" s="20" t="str">
        <f>VLOOKUP(E4868,'FILIAIS PETZ'!A:D,4,0)</f>
        <v>OSAS-SP</v>
      </c>
      <c r="I4868" s="46">
        <v>45511</v>
      </c>
      <c r="J4868" s="9">
        <v>962127</v>
      </c>
      <c r="K4868" s="84" t="s">
        <v>5858</v>
      </c>
      <c r="L4868" s="83" t="s">
        <v>11890</v>
      </c>
      <c r="M4868" s="46">
        <v>45512</v>
      </c>
      <c r="N4868" s="46">
        <v>45539</v>
      </c>
      <c r="O4868" s="46">
        <v>45520</v>
      </c>
      <c r="P4868" s="91" t="s">
        <v>4982</v>
      </c>
      <c r="Q4868" s="84">
        <v>3</v>
      </c>
      <c r="R4868" s="91">
        <v>1</v>
      </c>
      <c r="S4868" s="9">
        <v>8</v>
      </c>
      <c r="T4868" s="9" t="s">
        <v>32</v>
      </c>
      <c r="U4868" s="9">
        <v>11002</v>
      </c>
      <c r="V4868" s="9">
        <v>11002</v>
      </c>
      <c r="W4868" s="9" t="s">
        <v>5182</v>
      </c>
      <c r="X4868" s="9" t="s">
        <v>4985</v>
      </c>
      <c r="Y4868" s="9" t="s">
        <v>4993</v>
      </c>
      <c r="Z4868" s="9" t="s">
        <v>8408</v>
      </c>
      <c r="AA4868" s="9" t="s">
        <v>4989</v>
      </c>
      <c r="AB4868" s="9" t="s">
        <v>5005</v>
      </c>
      <c r="AC4868" s="9" t="s">
        <v>4988</v>
      </c>
      <c r="AD4868" s="29" t="s">
        <v>11869</v>
      </c>
      <c r="AE4868" s="20" t="str">
        <f>VLOOKUP(E4868,'FILIAIS PETZ'!A:Q,17,0)</f>
        <v>SP7</v>
      </c>
      <c r="AF4868" s="20" t="str">
        <f>VLOOKUP(E4868,'FILIAIS PETZ'!A:Q,3,0)</f>
        <v>FELICIO</v>
      </c>
      <c r="AG4868" s="20" t="str">
        <f>VLOOKUP(E4868,'FILIAIS PETZ'!A:Q,2,0)</f>
        <v>R3</v>
      </c>
      <c r="AH4868" s="75">
        <v>529.4</v>
      </c>
      <c r="AI4868" s="16" t="s">
        <v>11661</v>
      </c>
      <c r="AJ4868" s="43">
        <f>VLOOKUP(E4868,'FILIAIS PETZ'!$A$2:$K$2000,11,0)</f>
        <v>18328118008355</v>
      </c>
      <c r="AK4868" s="44">
        <f t="shared" si="320"/>
        <v>18328118008355</v>
      </c>
    </row>
    <row r="4869" spans="1:37" s="14" customFormat="1" ht="15" customHeight="1" thickBot="1" x14ac:dyDescent="0.25">
      <c r="A4869" s="9">
        <f t="shared" si="323"/>
        <v>962134</v>
      </c>
      <c r="B4869" s="18">
        <f>VLOOKUP(C4869,FORNECEDORES!D:E,2,0)</f>
        <v>17452</v>
      </c>
      <c r="C4869" s="19" t="str">
        <f>VLOOKUP(D4869,FORNECEDORES!A:D,4,0)</f>
        <v>28.631.838/0001-00</v>
      </c>
      <c r="D4869" s="13" t="s">
        <v>3724</v>
      </c>
      <c r="E4869" s="20" t="str">
        <f t="shared" si="322"/>
        <v>04 0125</v>
      </c>
      <c r="F4869" s="28" t="s">
        <v>8981</v>
      </c>
      <c r="G4869" s="21" t="str">
        <f>VLOOKUP(E4869,'FILIAIS PETZ'!A:E,5,0)</f>
        <v>PETZ CERRO CORA</v>
      </c>
      <c r="H4869" s="20" t="str">
        <f>VLOOKUP(E4869,'FILIAIS PETZ'!A:D,4,0)</f>
        <v>CORA-SP</v>
      </c>
      <c r="I4869" s="46">
        <v>45511</v>
      </c>
      <c r="J4869" s="9">
        <v>962134</v>
      </c>
      <c r="K4869" s="84" t="s">
        <v>5858</v>
      </c>
      <c r="L4869" s="83" t="s">
        <v>6188</v>
      </c>
      <c r="M4869" s="46">
        <v>45513</v>
      </c>
      <c r="N4869" s="46">
        <v>45539</v>
      </c>
      <c r="O4869" s="46">
        <v>45520</v>
      </c>
      <c r="P4869" s="91" t="s">
        <v>4990</v>
      </c>
      <c r="Q4869" s="84">
        <v>3</v>
      </c>
      <c r="R4869" s="91">
        <v>1</v>
      </c>
      <c r="S4869" s="9">
        <v>8</v>
      </c>
      <c r="T4869" s="9" t="s">
        <v>32</v>
      </c>
      <c r="U4869" s="9">
        <v>11002</v>
      </c>
      <c r="V4869" s="9">
        <v>11002</v>
      </c>
      <c r="W4869" s="9" t="s">
        <v>5024</v>
      </c>
      <c r="X4869" s="9" t="s">
        <v>4985</v>
      </c>
      <c r="Y4869" s="57" t="s">
        <v>4997</v>
      </c>
      <c r="Z4869" s="9" t="s">
        <v>5020</v>
      </c>
      <c r="AA4869" s="9" t="s">
        <v>4989</v>
      </c>
      <c r="AB4869" s="9" t="s">
        <v>12941</v>
      </c>
      <c r="AC4869" s="9" t="s">
        <v>5006</v>
      </c>
      <c r="AD4869" s="29"/>
      <c r="AE4869" s="20" t="str">
        <f>VLOOKUP(E4869,'FILIAIS PETZ'!A:Q,17,0)</f>
        <v>SP7</v>
      </c>
      <c r="AF4869" s="20" t="str">
        <f>VLOOKUP(E4869,'FILIAIS PETZ'!A:Q,3,0)</f>
        <v>FELICIO</v>
      </c>
      <c r="AG4869" s="20" t="str">
        <f>VLOOKUP(E4869,'FILIAIS PETZ'!A:Q,2,0)</f>
        <v>R3</v>
      </c>
      <c r="AH4869" s="75">
        <v>2100</v>
      </c>
      <c r="AI4869" s="16" t="s">
        <v>11662</v>
      </c>
      <c r="AJ4869" s="43">
        <f>VLOOKUP(E4869,'FILIAIS PETZ'!$A$2:$K$2000,11,0)</f>
        <v>18328118013600</v>
      </c>
      <c r="AK4869" s="44">
        <f t="shared" si="320"/>
        <v>18328118013600</v>
      </c>
    </row>
    <row r="4870" spans="1:37" s="14" customFormat="1" ht="15" customHeight="1" thickBot="1" x14ac:dyDescent="0.25">
      <c r="A4870" s="9">
        <f t="shared" si="323"/>
        <v>962137</v>
      </c>
      <c r="B4870" s="18">
        <f>VLOOKUP(C4870,FORNECEDORES!D:E,2,0)</f>
        <v>9057</v>
      </c>
      <c r="C4870" s="19" t="str">
        <f>VLOOKUP(D4870,FORNECEDORES!A:D,4,0)</f>
        <v>19.357.006/0001-49</v>
      </c>
      <c r="D4870" s="13" t="s">
        <v>2290</v>
      </c>
      <c r="E4870" s="20" t="str">
        <f t="shared" si="322"/>
        <v>04 0038</v>
      </c>
      <c r="F4870" s="28" t="s">
        <v>4979</v>
      </c>
      <c r="G4870" s="21" t="str">
        <f>VLOOKUP(E4870,'FILIAIS PETZ'!A:E,5,0)</f>
        <v>PETZ CENTER MINAS</v>
      </c>
      <c r="H4870" s="20" t="str">
        <f>VLOOKUP(E4870,'FILIAIS PETZ'!A:D,4,0)</f>
        <v>CTMN-MG</v>
      </c>
      <c r="I4870" s="46">
        <v>45511</v>
      </c>
      <c r="J4870" s="9">
        <v>962137</v>
      </c>
      <c r="K4870" s="84" t="s">
        <v>5858</v>
      </c>
      <c r="L4870" s="83" t="s">
        <v>12067</v>
      </c>
      <c r="M4870" s="46">
        <v>45517</v>
      </c>
      <c r="N4870" s="46">
        <v>45546</v>
      </c>
      <c r="O4870" s="46">
        <v>45525</v>
      </c>
      <c r="P4870" s="91" t="s">
        <v>4990</v>
      </c>
      <c r="Q4870" s="84">
        <v>3</v>
      </c>
      <c r="R4870" s="91">
        <v>1</v>
      </c>
      <c r="S4870" s="9">
        <v>8</v>
      </c>
      <c r="T4870" s="9" t="s">
        <v>32</v>
      </c>
      <c r="U4870" s="9">
        <v>11002</v>
      </c>
      <c r="V4870" s="9">
        <v>11002</v>
      </c>
      <c r="W4870" s="9" t="s">
        <v>5107</v>
      </c>
      <c r="X4870" s="9" t="s">
        <v>4985</v>
      </c>
      <c r="Y4870" s="10" t="s">
        <v>4997</v>
      </c>
      <c r="Z4870" s="10" t="s">
        <v>4993</v>
      </c>
      <c r="AA4870" s="9" t="s">
        <v>4989</v>
      </c>
      <c r="AB4870" s="9" t="s">
        <v>5066</v>
      </c>
      <c r="AC4870" s="9" t="s">
        <v>5006</v>
      </c>
      <c r="AD4870" s="29"/>
      <c r="AE4870" s="20" t="str">
        <f>VLOOKUP(E4870,'FILIAIS PETZ'!A:Q,17,0)</f>
        <v>MG-2</v>
      </c>
      <c r="AF4870" s="20" t="str">
        <f>VLOOKUP(E4870,'FILIAIS PETZ'!A:Q,3,0)</f>
        <v>FELICIO</v>
      </c>
      <c r="AG4870" s="20" t="str">
        <f>VLOOKUP(E4870,'FILIAIS PETZ'!A:Q,2,0)</f>
        <v>R3</v>
      </c>
      <c r="AH4870" s="75">
        <v>850</v>
      </c>
      <c r="AI4870" s="16" t="s">
        <v>11663</v>
      </c>
      <c r="AJ4870" s="43">
        <f>VLOOKUP(E4870,'FILIAIS PETZ'!$A$2:$K$2000,11,0)</f>
        <v>18328118003710</v>
      </c>
      <c r="AK4870" s="44">
        <f t="shared" si="320"/>
        <v>18328118003710</v>
      </c>
    </row>
    <row r="4871" spans="1:37" s="14" customFormat="1" ht="15" customHeight="1" thickBot="1" x14ac:dyDescent="0.25">
      <c r="A4871" s="9">
        <f t="shared" si="323"/>
        <v>962143</v>
      </c>
      <c r="B4871" s="18">
        <f>VLOOKUP(C4871,FORNECEDORES!D:E,2,0)</f>
        <v>148446</v>
      </c>
      <c r="C4871" s="19" t="str">
        <f>VLOOKUP(D4871,FORNECEDORES!A:D,4,0)</f>
        <v>56.840.051/0001-86</v>
      </c>
      <c r="D4871" s="13" t="s">
        <v>7692</v>
      </c>
      <c r="E4871" s="20" t="str">
        <f t="shared" si="322"/>
        <v>04 0165</v>
      </c>
      <c r="F4871" s="28" t="s">
        <v>4935</v>
      </c>
      <c r="G4871" s="21" t="str">
        <f>VLOOKUP(E4871,'FILIAIS PETZ'!A:E,5,0)</f>
        <v>PETZ CARAPICUIBA</v>
      </c>
      <c r="H4871" s="20" t="str">
        <f>VLOOKUP(E4871,'FILIAIS PETZ'!A:D,4,0)</f>
        <v>CPIC-SP</v>
      </c>
      <c r="I4871" s="46">
        <v>45511</v>
      </c>
      <c r="J4871" s="9">
        <v>962143</v>
      </c>
      <c r="K4871" s="84" t="s">
        <v>5858</v>
      </c>
      <c r="L4871" s="83" t="s">
        <v>11900</v>
      </c>
      <c r="M4871" s="46">
        <v>45512</v>
      </c>
      <c r="N4871" s="46">
        <v>45539</v>
      </c>
      <c r="O4871" s="46">
        <v>45520</v>
      </c>
      <c r="P4871" s="91" t="s">
        <v>4990</v>
      </c>
      <c r="Q4871" s="84">
        <v>3</v>
      </c>
      <c r="R4871" s="91">
        <v>1</v>
      </c>
      <c r="S4871" s="9">
        <v>8</v>
      </c>
      <c r="T4871" s="9" t="s">
        <v>32</v>
      </c>
      <c r="U4871" s="9">
        <v>11002</v>
      </c>
      <c r="V4871" s="9">
        <v>11002</v>
      </c>
      <c r="W4871" s="9" t="s">
        <v>5057</v>
      </c>
      <c r="X4871" s="9" t="s">
        <v>4985</v>
      </c>
      <c r="Y4871" s="9" t="s">
        <v>4993</v>
      </c>
      <c r="Z4871" s="9" t="s">
        <v>4993</v>
      </c>
      <c r="AA4871" s="9" t="s">
        <v>5014</v>
      </c>
      <c r="AB4871" s="9" t="s">
        <v>5005</v>
      </c>
      <c r="AC4871" s="9" t="s">
        <v>5006</v>
      </c>
      <c r="AD4871" s="29"/>
      <c r="AE4871" s="20" t="str">
        <f>VLOOKUP(E4871,'FILIAIS PETZ'!A:Q,17,0)</f>
        <v>SP7</v>
      </c>
      <c r="AF4871" s="20" t="str">
        <f>VLOOKUP(E4871,'FILIAIS PETZ'!A:Q,3,0)</f>
        <v>FELICIO</v>
      </c>
      <c r="AG4871" s="20" t="str">
        <f>VLOOKUP(E4871,'FILIAIS PETZ'!A:Q,2,0)</f>
        <v>R3</v>
      </c>
      <c r="AH4871" s="75">
        <v>807.5</v>
      </c>
      <c r="AI4871" s="16" t="s">
        <v>11664</v>
      </c>
      <c r="AJ4871" s="43">
        <f>VLOOKUP(E4871,'FILIAIS PETZ'!$A$2:$K$2000,11,0)</f>
        <v>18328118015726</v>
      </c>
      <c r="AK4871" s="44">
        <f t="shared" si="320"/>
        <v>18328118015726</v>
      </c>
    </row>
    <row r="4872" spans="1:37" s="14" customFormat="1" ht="15" customHeight="1" thickBot="1" x14ac:dyDescent="0.25">
      <c r="A4872" s="9">
        <f t="shared" si="323"/>
        <v>962147</v>
      </c>
      <c r="B4872" s="18">
        <f>VLOOKUP(C4872,FORNECEDORES!D:E,2,0)</f>
        <v>3203</v>
      </c>
      <c r="C4872" s="19" t="str">
        <f>VLOOKUP(D4872,FORNECEDORES!A:D,4,0)</f>
        <v>19.658.535/0001-82</v>
      </c>
      <c r="D4872" s="13" t="s">
        <v>6459</v>
      </c>
      <c r="E4872" s="20" t="str">
        <f t="shared" si="322"/>
        <v>04 0165</v>
      </c>
      <c r="F4872" s="28" t="s">
        <v>4935</v>
      </c>
      <c r="G4872" s="21" t="str">
        <f>VLOOKUP(E4872,'FILIAIS PETZ'!A:E,5,0)</f>
        <v>PETZ CARAPICUIBA</v>
      </c>
      <c r="H4872" s="20" t="str">
        <f>VLOOKUP(E4872,'FILIAIS PETZ'!A:D,4,0)</f>
        <v>CPIC-SP</v>
      </c>
      <c r="I4872" s="46">
        <v>45511</v>
      </c>
      <c r="J4872" s="9">
        <v>962147</v>
      </c>
      <c r="K4872" s="84" t="s">
        <v>5858</v>
      </c>
      <c r="L4872" s="83" t="s">
        <v>11903</v>
      </c>
      <c r="M4872" s="46">
        <v>45513</v>
      </c>
      <c r="N4872" s="46">
        <v>45539</v>
      </c>
      <c r="O4872" s="46">
        <v>45520</v>
      </c>
      <c r="P4872" s="91" t="s">
        <v>4990</v>
      </c>
      <c r="Q4872" s="84">
        <v>3</v>
      </c>
      <c r="R4872" s="91">
        <v>1</v>
      </c>
      <c r="S4872" s="9">
        <v>8</v>
      </c>
      <c r="T4872" s="9" t="s">
        <v>32</v>
      </c>
      <c r="U4872" s="9">
        <v>11002</v>
      </c>
      <c r="V4872" s="9">
        <v>11002</v>
      </c>
      <c r="W4872" s="9" t="s">
        <v>5057</v>
      </c>
      <c r="X4872" s="9" t="s">
        <v>4985</v>
      </c>
      <c r="Y4872" s="9" t="s">
        <v>4993</v>
      </c>
      <c r="Z4872" s="9" t="s">
        <v>8241</v>
      </c>
      <c r="AA4872" s="10" t="s">
        <v>4989</v>
      </c>
      <c r="AB4872" s="10" t="s">
        <v>12941</v>
      </c>
      <c r="AC4872" s="9" t="s">
        <v>5006</v>
      </c>
      <c r="AD4872" s="29"/>
      <c r="AE4872" s="20" t="str">
        <f>VLOOKUP(E4872,'FILIAIS PETZ'!A:Q,17,0)</f>
        <v>SP7</v>
      </c>
      <c r="AF4872" s="20" t="str">
        <f>VLOOKUP(E4872,'FILIAIS PETZ'!A:Q,3,0)</f>
        <v>FELICIO</v>
      </c>
      <c r="AG4872" s="20" t="str">
        <f>VLOOKUP(E4872,'FILIAIS PETZ'!A:Q,2,0)</f>
        <v>R3</v>
      </c>
      <c r="AH4872" s="75">
        <v>930</v>
      </c>
      <c r="AI4872" s="16" t="s">
        <v>11665</v>
      </c>
      <c r="AJ4872" s="43">
        <f>VLOOKUP(E4872,'FILIAIS PETZ'!$A$2:$K$2000,11,0)</f>
        <v>18328118015726</v>
      </c>
      <c r="AK4872" s="44">
        <f t="shared" si="320"/>
        <v>18328118015726</v>
      </c>
    </row>
    <row r="4873" spans="1:37" s="14" customFormat="1" ht="15" customHeight="1" thickBot="1" x14ac:dyDescent="0.25">
      <c r="A4873" s="9">
        <f t="shared" si="323"/>
        <v>962153</v>
      </c>
      <c r="B4873" s="18">
        <f>VLOOKUP(C4873,FORNECEDORES!D:E,2,0)</f>
        <v>660154</v>
      </c>
      <c r="C4873" s="19" t="str">
        <f>VLOOKUP(D4873,FORNECEDORES!A:D,4,0)</f>
        <v>41.588.788/0001-86</v>
      </c>
      <c r="D4873" s="13" t="s">
        <v>12156</v>
      </c>
      <c r="E4873" s="20" t="str">
        <f t="shared" si="322"/>
        <v>04 0069</v>
      </c>
      <c r="F4873" s="28" t="s">
        <v>8968</v>
      </c>
      <c r="G4873" s="21" t="str">
        <f>VLOOKUP(E4873,'FILIAIS PETZ'!A:E,5,0)</f>
        <v>PETZ GIOVANNI PIRELLI</v>
      </c>
      <c r="H4873" s="20" t="str">
        <f>VLOOKUP(E4873,'FILIAIS PETZ'!A:D,4,0)</f>
        <v>GPIR-SP</v>
      </c>
      <c r="I4873" s="46">
        <v>45511</v>
      </c>
      <c r="J4873" s="9">
        <v>962153</v>
      </c>
      <c r="K4873" s="84" t="s">
        <v>5858</v>
      </c>
      <c r="L4873" s="83" t="s">
        <v>8847</v>
      </c>
      <c r="M4873" s="46">
        <v>45526</v>
      </c>
      <c r="N4873" s="46">
        <v>45546</v>
      </c>
      <c r="O4873" s="46">
        <v>45527</v>
      </c>
      <c r="P4873" s="91" t="s">
        <v>4982</v>
      </c>
      <c r="Q4873" s="84">
        <v>3</v>
      </c>
      <c r="R4873" s="91">
        <v>1</v>
      </c>
      <c r="S4873" s="9">
        <v>8</v>
      </c>
      <c r="T4873" s="9" t="s">
        <v>32</v>
      </c>
      <c r="U4873" s="9">
        <v>11002</v>
      </c>
      <c r="V4873" s="9">
        <v>11002</v>
      </c>
      <c r="W4873" s="9" t="s">
        <v>5019</v>
      </c>
      <c r="X4873" s="9" t="s">
        <v>4992</v>
      </c>
      <c r="Y4873" s="9" t="s">
        <v>4993</v>
      </c>
      <c r="Z4873" s="9" t="s">
        <v>4993</v>
      </c>
      <c r="AA4873" s="9" t="s">
        <v>4992</v>
      </c>
      <c r="AB4873" s="9" t="s">
        <v>5066</v>
      </c>
      <c r="AC4873" s="9" t="s">
        <v>4988</v>
      </c>
      <c r="AD4873" s="29" t="s">
        <v>4992</v>
      </c>
      <c r="AE4873" s="20" t="str">
        <f>VLOOKUP(E4873,'FILIAIS PETZ'!A:Q,17,0)</f>
        <v>SP3</v>
      </c>
      <c r="AF4873" s="20" t="str">
        <f>VLOOKUP(E4873,'FILIAIS PETZ'!A:Q,3,0)</f>
        <v>FELICIO</v>
      </c>
      <c r="AG4873" s="20" t="str">
        <f>VLOOKUP(E4873,'FILIAIS PETZ'!A:Q,2,0)</f>
        <v>R3</v>
      </c>
      <c r="AH4873" s="75">
        <v>12000</v>
      </c>
      <c r="AI4873" s="16" t="s">
        <v>11666</v>
      </c>
      <c r="AJ4873" s="43">
        <f>VLOOKUP(E4873,'FILIAIS PETZ'!$A$2:$K$2000,11,0)</f>
        <v>18328118006905</v>
      </c>
      <c r="AK4873" s="44">
        <f t="shared" si="320"/>
        <v>18328118006905</v>
      </c>
    </row>
    <row r="4874" spans="1:37" s="14" customFormat="1" ht="15" customHeight="1" thickBot="1" x14ac:dyDescent="0.25">
      <c r="A4874" s="9">
        <f t="shared" si="323"/>
        <v>962154</v>
      </c>
      <c r="B4874" s="18">
        <f>VLOOKUP(C4874,FORNECEDORES!D:E,2,0)</f>
        <v>23166</v>
      </c>
      <c r="C4874" s="19" t="str">
        <f>VLOOKUP(D4874,FORNECEDORES!A:D,4,0)</f>
        <v>10.830.053/0001-93</v>
      </c>
      <c r="D4874" s="13" t="s">
        <v>13701</v>
      </c>
      <c r="E4874" s="20" t="str">
        <f t="shared" si="322"/>
        <v>04 0044</v>
      </c>
      <c r="F4874" s="28" t="s">
        <v>8974</v>
      </c>
      <c r="G4874" s="21" t="str">
        <f>VLOOKUP(E4874,'FILIAIS PETZ'!A:E,5,0)</f>
        <v>PETZ SANTO ANDRE</v>
      </c>
      <c r="H4874" s="20" t="str">
        <f>VLOOKUP(E4874,'FILIAIS PETZ'!A:D,4,0)</f>
        <v>STAD-SP</v>
      </c>
      <c r="I4874" s="46">
        <v>45511</v>
      </c>
      <c r="J4874" s="9">
        <v>962154</v>
      </c>
      <c r="K4874" s="84" t="s">
        <v>5858</v>
      </c>
      <c r="L4874" s="83" t="s">
        <v>13700</v>
      </c>
      <c r="M4874" s="46">
        <v>45573</v>
      </c>
      <c r="N4874" s="46">
        <v>45602</v>
      </c>
      <c r="O4874" s="46">
        <v>45581</v>
      </c>
      <c r="P4874" s="91" t="s">
        <v>4982</v>
      </c>
      <c r="Q4874" s="84">
        <v>3</v>
      </c>
      <c r="R4874" s="91">
        <v>1</v>
      </c>
      <c r="S4874" s="9">
        <v>8</v>
      </c>
      <c r="T4874" s="9" t="s">
        <v>32</v>
      </c>
      <c r="U4874" s="9">
        <v>11002</v>
      </c>
      <c r="V4874" s="9">
        <v>11002</v>
      </c>
      <c r="W4874" s="9" t="s">
        <v>5019</v>
      </c>
      <c r="X4874" s="9" t="s">
        <v>4992</v>
      </c>
      <c r="Y4874" s="9" t="s">
        <v>4993</v>
      </c>
      <c r="Z4874" s="9" t="s">
        <v>4993</v>
      </c>
      <c r="AA4874" s="9" t="s">
        <v>4992</v>
      </c>
      <c r="AB4874" s="9" t="s">
        <v>12942</v>
      </c>
      <c r="AC4874" s="9" t="s">
        <v>4988</v>
      </c>
      <c r="AD4874" s="29" t="s">
        <v>4992</v>
      </c>
      <c r="AE4874" s="20" t="str">
        <f>VLOOKUP(E4874,'FILIAIS PETZ'!A:Q,17,0)</f>
        <v>SP3</v>
      </c>
      <c r="AF4874" s="20" t="str">
        <f>VLOOKUP(E4874,'FILIAIS PETZ'!A:Q,3,0)</f>
        <v>FELICIO</v>
      </c>
      <c r="AG4874" s="20" t="str">
        <f>VLOOKUP(E4874,'FILIAIS PETZ'!A:Q,2,0)</f>
        <v>R3</v>
      </c>
      <c r="AH4874" s="75">
        <v>9000</v>
      </c>
      <c r="AI4874" s="16" t="s">
        <v>11666</v>
      </c>
      <c r="AJ4874" s="43">
        <f>VLOOKUP(E4874,'FILIAIS PETZ'!$A$2:$K$2000,11,0)</f>
        <v>18328118004600</v>
      </c>
      <c r="AK4874" s="44">
        <f t="shared" ref="AK4874:AK4937" si="324">AJ4874</f>
        <v>18328118004600</v>
      </c>
    </row>
    <row r="4875" spans="1:37" s="14" customFormat="1" ht="15" customHeight="1" thickBot="1" x14ac:dyDescent="0.25">
      <c r="A4875" s="9">
        <f t="shared" si="323"/>
        <v>962157</v>
      </c>
      <c r="B4875" s="18">
        <f>VLOOKUP(C4875,FORNECEDORES!D:E,2,0)</f>
        <v>776681</v>
      </c>
      <c r="C4875" s="19" t="str">
        <f>VLOOKUP(D4875,FORNECEDORES!A:D,4,0)</f>
        <v>58.062.605/0001-97</v>
      </c>
      <c r="D4875" s="13" t="s">
        <v>8878</v>
      </c>
      <c r="E4875" s="20" t="str">
        <f t="shared" si="322"/>
        <v>04 0051</v>
      </c>
      <c r="F4875" s="28" t="s">
        <v>4948</v>
      </c>
      <c r="G4875" s="21" t="str">
        <f>VLOOKUP(E4875,'FILIAIS PETZ'!A:E,5,0)</f>
        <v>PETZ TAMBORÉ</v>
      </c>
      <c r="H4875" s="20" t="str">
        <f>VLOOKUP(E4875,'FILIAIS PETZ'!A:D,4,0)</f>
        <v>TMBO-SP</v>
      </c>
      <c r="I4875" s="46">
        <v>45511</v>
      </c>
      <c r="J4875" s="9">
        <v>962157</v>
      </c>
      <c r="K4875" s="84" t="s">
        <v>5858</v>
      </c>
      <c r="L4875" s="83" t="s">
        <v>11891</v>
      </c>
      <c r="M4875" s="46">
        <v>45512</v>
      </c>
      <c r="N4875" s="46">
        <v>45539</v>
      </c>
      <c r="O4875" s="46">
        <v>45520</v>
      </c>
      <c r="P4875" s="91" t="s">
        <v>4990</v>
      </c>
      <c r="Q4875" s="84">
        <v>3</v>
      </c>
      <c r="R4875" s="91">
        <v>1</v>
      </c>
      <c r="S4875" s="9">
        <v>8</v>
      </c>
      <c r="T4875" s="9" t="s">
        <v>32</v>
      </c>
      <c r="U4875" s="9">
        <v>11002</v>
      </c>
      <c r="V4875" s="9">
        <v>11002</v>
      </c>
      <c r="W4875" s="9" t="s">
        <v>4984</v>
      </c>
      <c r="X4875" s="9" t="s">
        <v>4985</v>
      </c>
      <c r="Y4875" s="9" t="s">
        <v>4997</v>
      </c>
      <c r="Z4875" s="9" t="s">
        <v>4993</v>
      </c>
      <c r="AA4875" s="9" t="s">
        <v>5014</v>
      </c>
      <c r="AB4875" s="9" t="s">
        <v>5066</v>
      </c>
      <c r="AC4875" s="9" t="s">
        <v>5006</v>
      </c>
      <c r="AD4875" s="29"/>
      <c r="AE4875" s="20" t="str">
        <f>VLOOKUP(E4875,'FILIAIS PETZ'!A:Q,17,0)</f>
        <v>SP7</v>
      </c>
      <c r="AF4875" s="20" t="str">
        <f>VLOOKUP(E4875,'FILIAIS PETZ'!A:Q,3,0)</f>
        <v>FELICIO</v>
      </c>
      <c r="AG4875" s="20" t="str">
        <f>VLOOKUP(E4875,'FILIAIS PETZ'!A:Q,2,0)</f>
        <v>R3</v>
      </c>
      <c r="AH4875" s="75">
        <v>1480</v>
      </c>
      <c r="AI4875" s="16" t="s">
        <v>11667</v>
      </c>
      <c r="AJ4875" s="43">
        <f>VLOOKUP(E4875,'FILIAIS PETZ'!$A$2:$K$2000,11,0)</f>
        <v>18328118004872</v>
      </c>
      <c r="AK4875" s="44">
        <f t="shared" si="324"/>
        <v>18328118004872</v>
      </c>
    </row>
    <row r="4876" spans="1:37" s="14" customFormat="1" ht="15" customHeight="1" thickBot="1" x14ac:dyDescent="0.25">
      <c r="A4876" s="9">
        <f t="shared" si="323"/>
        <v>962160</v>
      </c>
      <c r="B4876" s="18">
        <f>VLOOKUP(C4876,FORNECEDORES!D:E,2,0)</f>
        <v>745626</v>
      </c>
      <c r="C4876" s="19" t="str">
        <f>VLOOKUP(D4876,FORNECEDORES!A:D,4,0)</f>
        <v>07.326.443/0001-16</v>
      </c>
      <c r="D4876" s="13" t="s">
        <v>6863</v>
      </c>
      <c r="E4876" s="20" t="str">
        <f t="shared" si="322"/>
        <v>04 0040</v>
      </c>
      <c r="F4876" s="28" t="s">
        <v>4943</v>
      </c>
      <c r="G4876" s="21" t="str">
        <f>VLOOKUP(E4876,'FILIAIS PETZ'!A:E,5,0)</f>
        <v>PETZ NOSSA SENHORA DO CARMO</v>
      </c>
      <c r="H4876" s="20" t="str">
        <f>VLOOKUP(E4876,'FILIAIS PETZ'!A:D,4,0)</f>
        <v>NSCA-MG</v>
      </c>
      <c r="I4876" s="46">
        <v>45511</v>
      </c>
      <c r="J4876" s="9">
        <v>962160</v>
      </c>
      <c r="K4876" s="84" t="s">
        <v>5858</v>
      </c>
      <c r="L4876" s="83" t="s">
        <v>12089</v>
      </c>
      <c r="M4876" s="46">
        <v>45521</v>
      </c>
      <c r="N4876" s="46">
        <v>45553</v>
      </c>
      <c r="O4876" s="46">
        <v>45537</v>
      </c>
      <c r="P4876" s="91" t="s">
        <v>4982</v>
      </c>
      <c r="Q4876" s="84">
        <v>3</v>
      </c>
      <c r="R4876" s="91">
        <v>1</v>
      </c>
      <c r="S4876" s="9">
        <v>8</v>
      </c>
      <c r="T4876" s="9" t="s">
        <v>32</v>
      </c>
      <c r="U4876" s="9">
        <v>11002</v>
      </c>
      <c r="V4876" s="9">
        <v>11002</v>
      </c>
      <c r="W4876" s="9" t="s">
        <v>5182</v>
      </c>
      <c r="X4876" s="9" t="s">
        <v>4985</v>
      </c>
      <c r="Y4876" s="9" t="s">
        <v>4993</v>
      </c>
      <c r="Z4876" s="9" t="s">
        <v>8408</v>
      </c>
      <c r="AA4876" s="9" t="s">
        <v>4989</v>
      </c>
      <c r="AB4876" s="9" t="s">
        <v>12941</v>
      </c>
      <c r="AC4876" s="9" t="s">
        <v>4988</v>
      </c>
      <c r="AD4876" s="29" t="s">
        <v>11869</v>
      </c>
      <c r="AE4876" s="20" t="str">
        <f>VLOOKUP(E4876,'FILIAIS PETZ'!A:Q,17,0)</f>
        <v>MG-1</v>
      </c>
      <c r="AF4876" s="20" t="str">
        <f>VLOOKUP(E4876,'FILIAIS PETZ'!A:Q,3,0)</f>
        <v>FELICIO</v>
      </c>
      <c r="AG4876" s="20" t="str">
        <f>VLOOKUP(E4876,'FILIAIS PETZ'!A:Q,2,0)</f>
        <v>R3</v>
      </c>
      <c r="AH4876" s="75">
        <v>1898.46</v>
      </c>
      <c r="AI4876" s="16" t="s">
        <v>11668</v>
      </c>
      <c r="AJ4876" s="43">
        <f>VLOOKUP(E4876,'FILIAIS PETZ'!$A$2:$K$2000,11,0)</f>
        <v>18328118003981</v>
      </c>
      <c r="AK4876" s="44">
        <f t="shared" si="324"/>
        <v>18328118003981</v>
      </c>
    </row>
    <row r="4877" spans="1:37" s="14" customFormat="1" ht="15" customHeight="1" thickBot="1" x14ac:dyDescent="0.25">
      <c r="A4877" s="9">
        <f t="shared" si="323"/>
        <v>962161</v>
      </c>
      <c r="B4877" s="18">
        <f>VLOOKUP(C4877,FORNECEDORES!D:E,2,0)</f>
        <v>745626</v>
      </c>
      <c r="C4877" s="19" t="str">
        <f>VLOOKUP(D4877,FORNECEDORES!A:D,4,0)</f>
        <v>07.326.443/0001-16</v>
      </c>
      <c r="D4877" s="13" t="s">
        <v>6863</v>
      </c>
      <c r="E4877" s="20" t="str">
        <f t="shared" ref="E4877:E4940" si="325">CONCATENATE("04 ",F4877)</f>
        <v>04 0061</v>
      </c>
      <c r="F4877" s="28" t="s">
        <v>4946</v>
      </c>
      <c r="G4877" s="21" t="str">
        <f>VLOOKUP(E4877,'FILIAIS PETZ'!A:E,5,0)</f>
        <v>PETZ PAMPULHA</v>
      </c>
      <c r="H4877" s="20" t="str">
        <f>VLOOKUP(E4877,'FILIAIS PETZ'!A:D,4,0)</f>
        <v>PAMP-MG</v>
      </c>
      <c r="I4877" s="46">
        <v>45511</v>
      </c>
      <c r="J4877" s="9">
        <v>962161</v>
      </c>
      <c r="K4877" s="84" t="s">
        <v>5858</v>
      </c>
      <c r="L4877" s="83" t="s">
        <v>6189</v>
      </c>
      <c r="M4877" s="46">
        <v>45521</v>
      </c>
      <c r="N4877" s="46">
        <v>45553</v>
      </c>
      <c r="O4877" s="46">
        <v>45537</v>
      </c>
      <c r="P4877" s="91" t="s">
        <v>4982</v>
      </c>
      <c r="Q4877" s="84">
        <v>3</v>
      </c>
      <c r="R4877" s="91">
        <v>1</v>
      </c>
      <c r="S4877" s="9">
        <v>8</v>
      </c>
      <c r="T4877" s="9" t="s">
        <v>32</v>
      </c>
      <c r="U4877" s="9">
        <v>11002</v>
      </c>
      <c r="V4877" s="9">
        <v>11002</v>
      </c>
      <c r="W4877" s="9" t="s">
        <v>5182</v>
      </c>
      <c r="X4877" s="9" t="s">
        <v>4985</v>
      </c>
      <c r="Y4877" s="9" t="s">
        <v>4993</v>
      </c>
      <c r="Z4877" s="9" t="s">
        <v>8408</v>
      </c>
      <c r="AA4877" s="9" t="s">
        <v>4989</v>
      </c>
      <c r="AB4877" s="9" t="s">
        <v>12941</v>
      </c>
      <c r="AC4877" s="9" t="s">
        <v>4988</v>
      </c>
      <c r="AD4877" s="29" t="s">
        <v>11869</v>
      </c>
      <c r="AE4877" s="20" t="str">
        <f>VLOOKUP(E4877,'FILIAIS PETZ'!A:Q,17,0)</f>
        <v>MG-1</v>
      </c>
      <c r="AF4877" s="20" t="str">
        <f>VLOOKUP(E4877,'FILIAIS PETZ'!A:Q,3,0)</f>
        <v>FELICIO</v>
      </c>
      <c r="AG4877" s="20" t="str">
        <f>VLOOKUP(E4877,'FILIAIS PETZ'!A:Q,2,0)</f>
        <v>R3</v>
      </c>
      <c r="AH4877" s="75">
        <v>1898.46</v>
      </c>
      <c r="AI4877" s="16" t="s">
        <v>11668</v>
      </c>
      <c r="AJ4877" s="43">
        <f>VLOOKUP(E4877,'FILIAIS PETZ'!$A$2:$K$2000,11,0)</f>
        <v>18328118006069</v>
      </c>
      <c r="AK4877" s="44">
        <f t="shared" si="324"/>
        <v>18328118006069</v>
      </c>
    </row>
    <row r="4878" spans="1:37" s="14" customFormat="1" ht="15" customHeight="1" thickBot="1" x14ac:dyDescent="0.25">
      <c r="A4878" s="9">
        <f t="shared" si="323"/>
        <v>962384</v>
      </c>
      <c r="B4878" s="18">
        <f>VLOOKUP(C4878,FORNECEDORES!D:E,2,0)</f>
        <v>177561</v>
      </c>
      <c r="C4878" s="19" t="str">
        <f>VLOOKUP(D4878,FORNECEDORES!A:D,4,0)</f>
        <v>23.574.499/0001-46</v>
      </c>
      <c r="D4878" s="13" t="s">
        <v>3436</v>
      </c>
      <c r="E4878" s="20" t="str">
        <f t="shared" si="325"/>
        <v>04 0144</v>
      </c>
      <c r="F4878" s="28" t="s">
        <v>4938</v>
      </c>
      <c r="G4878" s="21" t="str">
        <f>VLOOKUP(E4878,'FILIAIS PETZ'!A:E,5,0)</f>
        <v>PETZ FERNANDO CORREA</v>
      </c>
      <c r="H4878" s="20" t="str">
        <f>VLOOKUP(E4878,'FILIAIS PETZ'!A:D,4,0)</f>
        <v>FCOR-MT</v>
      </c>
      <c r="I4878" s="46">
        <v>45511</v>
      </c>
      <c r="J4878" s="9">
        <v>962384</v>
      </c>
      <c r="K4878" s="84" t="s">
        <v>5858</v>
      </c>
      <c r="L4878" s="83" t="s">
        <v>11889</v>
      </c>
      <c r="M4878" s="46">
        <v>45512</v>
      </c>
      <c r="N4878" s="46">
        <v>45539</v>
      </c>
      <c r="O4878" s="46">
        <v>45520</v>
      </c>
      <c r="P4878" s="91" t="s">
        <v>4990</v>
      </c>
      <c r="Q4878" s="84">
        <v>3</v>
      </c>
      <c r="R4878" s="91">
        <v>1</v>
      </c>
      <c r="S4878" s="9">
        <v>8</v>
      </c>
      <c r="T4878" s="9" t="s">
        <v>32</v>
      </c>
      <c r="U4878" s="9">
        <v>11002</v>
      </c>
      <c r="V4878" s="9">
        <v>11002</v>
      </c>
      <c r="W4878" s="9" t="s">
        <v>5039</v>
      </c>
      <c r="X4878" s="9" t="s">
        <v>5016</v>
      </c>
      <c r="Y4878" s="9" t="s">
        <v>4994</v>
      </c>
      <c r="Z4878" s="9" t="s">
        <v>4994</v>
      </c>
      <c r="AA4878" s="9" t="s">
        <v>5103</v>
      </c>
      <c r="AB4878" s="9" t="s">
        <v>5005</v>
      </c>
      <c r="AC4878" s="9" t="s">
        <v>4995</v>
      </c>
      <c r="AD4878" s="29"/>
      <c r="AE4878" s="20" t="str">
        <f>VLOOKUP(E4878,'FILIAIS PETZ'!A:Q,17,0)</f>
        <v>CO-3</v>
      </c>
      <c r="AF4878" s="20" t="str">
        <f>VLOOKUP(E4878,'FILIAIS PETZ'!A:Q,3,0)</f>
        <v>FELICIO</v>
      </c>
      <c r="AG4878" s="20" t="str">
        <f>VLOOKUP(E4878,'FILIAIS PETZ'!A:Q,2,0)</f>
        <v>R3</v>
      </c>
      <c r="AH4878" s="75">
        <v>5940</v>
      </c>
      <c r="AI4878" s="16" t="s">
        <v>11669</v>
      </c>
      <c r="AJ4878" s="43">
        <f>VLOOKUP(E4878,'FILIAIS PETZ'!$A$2:$K$2000,11,0)</f>
        <v>18328118014169</v>
      </c>
      <c r="AK4878" s="44">
        <f t="shared" si="324"/>
        <v>18328118014169</v>
      </c>
    </row>
    <row r="4879" spans="1:37" s="14" customFormat="1" ht="15" customHeight="1" thickBot="1" x14ac:dyDescent="0.25">
      <c r="A4879" s="9">
        <f t="shared" si="323"/>
        <v>962489</v>
      </c>
      <c r="B4879" s="18">
        <f>VLOOKUP(C4879,FORNECEDORES!D:E,2,0)</f>
        <v>514588</v>
      </c>
      <c r="C4879" s="19" t="str">
        <f>VLOOKUP(D4879,FORNECEDORES!A:D,4,0)</f>
        <v>48.058.074/0001-05</v>
      </c>
      <c r="D4879" s="13" t="s">
        <v>4338</v>
      </c>
      <c r="E4879" s="20" t="str">
        <f t="shared" si="325"/>
        <v>04 0011</v>
      </c>
      <c r="F4879" s="28" t="s">
        <v>8976</v>
      </c>
      <c r="G4879" s="21" t="str">
        <f>VLOOKUP(E4879,'FILIAIS PETZ'!A:E,5,0)</f>
        <v>PETZ AUGUSTA</v>
      </c>
      <c r="H4879" s="20" t="str">
        <f>VLOOKUP(E4879,'FILIAIS PETZ'!A:D,4,0)</f>
        <v>AUGT-SP</v>
      </c>
      <c r="I4879" s="46">
        <v>45511</v>
      </c>
      <c r="J4879" s="9">
        <v>962489</v>
      </c>
      <c r="K4879" s="84" t="s">
        <v>5858</v>
      </c>
      <c r="L4879" s="83" t="s">
        <v>11901</v>
      </c>
      <c r="M4879" s="46">
        <v>45513</v>
      </c>
      <c r="N4879" s="46">
        <v>45539</v>
      </c>
      <c r="O4879" s="46">
        <v>45520</v>
      </c>
      <c r="P4879" s="91" t="s">
        <v>4990</v>
      </c>
      <c r="Q4879" s="84">
        <v>3</v>
      </c>
      <c r="R4879" s="91">
        <v>1</v>
      </c>
      <c r="S4879" s="9">
        <v>8</v>
      </c>
      <c r="T4879" s="9" t="s">
        <v>32</v>
      </c>
      <c r="U4879" s="9">
        <v>11002</v>
      </c>
      <c r="V4879" s="9">
        <v>11002</v>
      </c>
      <c r="W4879" s="9" t="s">
        <v>5039</v>
      </c>
      <c r="X4879" s="9" t="s">
        <v>5016</v>
      </c>
      <c r="Y4879" s="10" t="s">
        <v>4993</v>
      </c>
      <c r="Z4879" s="9" t="s">
        <v>4993</v>
      </c>
      <c r="AA4879" s="9" t="s">
        <v>5101</v>
      </c>
      <c r="AB4879" s="10" t="s">
        <v>12941</v>
      </c>
      <c r="AC4879" s="9" t="s">
        <v>5006</v>
      </c>
      <c r="AD4879" s="29"/>
      <c r="AE4879" s="20" t="str">
        <f>VLOOKUP(E4879,'FILIAIS PETZ'!A:Q,17,0)</f>
        <v>SP2</v>
      </c>
      <c r="AF4879" s="20" t="str">
        <f>VLOOKUP(E4879,'FILIAIS PETZ'!A:Q,3,0)</f>
        <v>FELICIO</v>
      </c>
      <c r="AG4879" s="20" t="str">
        <f>VLOOKUP(E4879,'FILIAIS PETZ'!A:Q,2,0)</f>
        <v>R3</v>
      </c>
      <c r="AH4879" s="75">
        <v>653</v>
      </c>
      <c r="AI4879" s="16" t="s">
        <v>11670</v>
      </c>
      <c r="AJ4879" s="43">
        <f>VLOOKUP(E4879,'FILIAIS PETZ'!$A$2:$K$2000,11,0)</f>
        <v>18328118001776</v>
      </c>
      <c r="AK4879" s="44">
        <f t="shared" si="324"/>
        <v>18328118001776</v>
      </c>
    </row>
    <row r="4880" spans="1:37" s="14" customFormat="1" ht="15" customHeight="1" thickBot="1" x14ac:dyDescent="0.25">
      <c r="A4880" s="9">
        <f t="shared" si="323"/>
        <v>962496</v>
      </c>
      <c r="B4880" s="18">
        <f>VLOOKUP(C4880,FORNECEDORES!D:E,2,0)</f>
        <v>7736</v>
      </c>
      <c r="C4880" s="19" t="str">
        <f>VLOOKUP(D4880,FORNECEDORES!A:D,4,0)</f>
        <v>27.385.816/0001-37</v>
      </c>
      <c r="D4880" s="13" t="s">
        <v>2591</v>
      </c>
      <c r="E4880" s="20" t="str">
        <f t="shared" si="325"/>
        <v>04 0073</v>
      </c>
      <c r="F4880" s="28" t="s">
        <v>4953</v>
      </c>
      <c r="G4880" s="21" t="str">
        <f>VLOOKUP(E4880,'FILIAIS PETZ'!A:E,5,0)</f>
        <v>PETZ CAMPO GRANDE</v>
      </c>
      <c r="H4880" s="20" t="str">
        <f>VLOOKUP(E4880,'FILIAIS PETZ'!A:D,4,0)</f>
        <v>CGDE-MS</v>
      </c>
      <c r="I4880" s="46">
        <v>45511</v>
      </c>
      <c r="J4880" s="9">
        <v>962496</v>
      </c>
      <c r="K4880" s="84" t="s">
        <v>5858</v>
      </c>
      <c r="L4880" s="83" t="s">
        <v>10690</v>
      </c>
      <c r="M4880" s="46">
        <v>45512</v>
      </c>
      <c r="N4880" s="46">
        <v>45539</v>
      </c>
      <c r="O4880" s="46">
        <v>45520</v>
      </c>
      <c r="P4880" s="91" t="s">
        <v>4982</v>
      </c>
      <c r="Q4880" s="84">
        <v>3</v>
      </c>
      <c r="R4880" s="91">
        <v>1</v>
      </c>
      <c r="S4880" s="9">
        <v>8</v>
      </c>
      <c r="T4880" s="9" t="s">
        <v>32</v>
      </c>
      <c r="U4880" s="9">
        <v>11002</v>
      </c>
      <c r="V4880" s="9">
        <v>11002</v>
      </c>
      <c r="W4880" s="9" t="s">
        <v>5065</v>
      </c>
      <c r="X4880" s="9" t="s">
        <v>4992</v>
      </c>
      <c r="Y4880" s="9" t="s">
        <v>4993</v>
      </c>
      <c r="Z4880" s="9" t="s">
        <v>4993</v>
      </c>
      <c r="AA4880" s="9" t="s">
        <v>4992</v>
      </c>
      <c r="AB4880" s="9" t="s">
        <v>5005</v>
      </c>
      <c r="AC4880" s="9" t="s">
        <v>4988</v>
      </c>
      <c r="AD4880" s="29" t="s">
        <v>4992</v>
      </c>
      <c r="AE4880" s="20" t="str">
        <f>VLOOKUP(E4880,'FILIAIS PETZ'!A:Q,17,0)</f>
        <v>CO-1</v>
      </c>
      <c r="AF4880" s="20" t="str">
        <f>VLOOKUP(E4880,'FILIAIS PETZ'!A:Q,3,0)</f>
        <v>FELICIO</v>
      </c>
      <c r="AG4880" s="20" t="str">
        <f>VLOOKUP(E4880,'FILIAIS PETZ'!A:Q,2,0)</f>
        <v>R3</v>
      </c>
      <c r="AH4880" s="75">
        <v>2810.37</v>
      </c>
      <c r="AI4880" s="16" t="s">
        <v>11671</v>
      </c>
      <c r="AJ4880" s="43">
        <f>VLOOKUP(E4880,'FILIAIS PETZ'!$A$2:$K$2000,11,0)</f>
        <v>18328118007383</v>
      </c>
      <c r="AK4880" s="44">
        <f t="shared" si="324"/>
        <v>18328118007383</v>
      </c>
    </row>
    <row r="4881" spans="1:37" s="14" customFormat="1" ht="15" customHeight="1" thickBot="1" x14ac:dyDescent="0.25">
      <c r="A4881" s="9">
        <f t="shared" si="323"/>
        <v>962497</v>
      </c>
      <c r="B4881" s="18">
        <f>VLOOKUP(C4881,FORNECEDORES!D:E,2,0)</f>
        <v>7736</v>
      </c>
      <c r="C4881" s="19" t="str">
        <f>VLOOKUP(D4881,FORNECEDORES!A:D,4,0)</f>
        <v>27.385.816/0001-37</v>
      </c>
      <c r="D4881" s="13" t="s">
        <v>2591</v>
      </c>
      <c r="E4881" s="20" t="str">
        <f t="shared" si="325"/>
        <v>04 0073</v>
      </c>
      <c r="F4881" s="28" t="s">
        <v>4953</v>
      </c>
      <c r="G4881" s="21" t="str">
        <f>VLOOKUP(E4881,'FILIAIS PETZ'!A:E,5,0)</f>
        <v>PETZ CAMPO GRANDE</v>
      </c>
      <c r="H4881" s="20" t="str">
        <f>VLOOKUP(E4881,'FILIAIS PETZ'!A:D,4,0)</f>
        <v>CGDE-MS</v>
      </c>
      <c r="I4881" s="46">
        <v>45511</v>
      </c>
      <c r="J4881" s="9">
        <v>962497</v>
      </c>
      <c r="K4881" s="84" t="s">
        <v>5858</v>
      </c>
      <c r="L4881" s="83" t="s">
        <v>10692</v>
      </c>
      <c r="M4881" s="46">
        <v>45512</v>
      </c>
      <c r="N4881" s="46">
        <v>45539</v>
      </c>
      <c r="O4881" s="46">
        <v>45520</v>
      </c>
      <c r="P4881" s="91" t="s">
        <v>4990</v>
      </c>
      <c r="Q4881" s="84">
        <v>3</v>
      </c>
      <c r="R4881" s="91">
        <v>1</v>
      </c>
      <c r="S4881" s="9">
        <v>8</v>
      </c>
      <c r="T4881" s="9" t="s">
        <v>32</v>
      </c>
      <c r="U4881" s="9">
        <v>11002</v>
      </c>
      <c r="V4881" s="9">
        <v>11002</v>
      </c>
      <c r="W4881" s="9" t="s">
        <v>5021</v>
      </c>
      <c r="X4881" s="9" t="s">
        <v>4985</v>
      </c>
      <c r="Y4881" s="9" t="s">
        <v>4993</v>
      </c>
      <c r="Z4881" s="9" t="s">
        <v>5041</v>
      </c>
      <c r="AA4881" s="9" t="s">
        <v>4989</v>
      </c>
      <c r="AB4881" s="9" t="s">
        <v>5066</v>
      </c>
      <c r="AC4881" s="9" t="s">
        <v>5006</v>
      </c>
      <c r="AD4881" s="29"/>
      <c r="AE4881" s="20" t="str">
        <f>VLOOKUP(E4881,'FILIAIS PETZ'!A:Q,17,0)</f>
        <v>CO-1</v>
      </c>
      <c r="AF4881" s="20" t="str">
        <f>VLOOKUP(E4881,'FILIAIS PETZ'!A:Q,3,0)</f>
        <v>FELICIO</v>
      </c>
      <c r="AG4881" s="20" t="str">
        <f>VLOOKUP(E4881,'FILIAIS PETZ'!A:Q,2,0)</f>
        <v>R3</v>
      </c>
      <c r="AH4881" s="75">
        <v>1290</v>
      </c>
      <c r="AI4881" s="16" t="s">
        <v>11672</v>
      </c>
      <c r="AJ4881" s="43">
        <f>VLOOKUP(E4881,'FILIAIS PETZ'!$A$2:$K$2000,11,0)</f>
        <v>18328118007383</v>
      </c>
      <c r="AK4881" s="44">
        <f t="shared" si="324"/>
        <v>18328118007383</v>
      </c>
    </row>
    <row r="4882" spans="1:37" s="14" customFormat="1" ht="15" customHeight="1" thickBot="1" x14ac:dyDescent="0.25">
      <c r="A4882" s="9">
        <f t="shared" si="323"/>
        <v>962506</v>
      </c>
      <c r="B4882" s="18">
        <f>VLOOKUP(C4882,FORNECEDORES!D:E,2,0)</f>
        <v>774172</v>
      </c>
      <c r="C4882" s="19" t="str">
        <f>VLOOKUP(D4882,FORNECEDORES!A:D,4,0)</f>
        <v>54.212.044/0001-04</v>
      </c>
      <c r="D4882" s="13" t="s">
        <v>7874</v>
      </c>
      <c r="E4882" s="20" t="str">
        <f t="shared" si="325"/>
        <v>04 0146</v>
      </c>
      <c r="F4882" s="28" t="s">
        <v>4947</v>
      </c>
      <c r="G4882" s="21" t="str">
        <f>VLOOKUP(E4882,'FILIAIS PETZ'!A:E,5,0)</f>
        <v>PETZ DJALMA BATISTA</v>
      </c>
      <c r="H4882" s="20" t="str">
        <f>VLOOKUP(E4882,'FILIAIS PETZ'!A:D,4,0)</f>
        <v>DJBA-AM</v>
      </c>
      <c r="I4882" s="46">
        <v>45511</v>
      </c>
      <c r="J4882" s="9">
        <v>962506</v>
      </c>
      <c r="K4882" s="84" t="s">
        <v>5858</v>
      </c>
      <c r="L4882" s="83" t="s">
        <v>5322</v>
      </c>
      <c r="M4882" s="46">
        <v>45512</v>
      </c>
      <c r="N4882" s="46">
        <v>45539</v>
      </c>
      <c r="O4882" s="46">
        <v>45520</v>
      </c>
      <c r="P4882" s="91" t="s">
        <v>4990</v>
      </c>
      <c r="Q4882" s="84">
        <v>3</v>
      </c>
      <c r="R4882" s="91">
        <v>1</v>
      </c>
      <c r="S4882" s="9">
        <v>8</v>
      </c>
      <c r="T4882" s="9" t="s">
        <v>32</v>
      </c>
      <c r="U4882" s="9">
        <v>11002</v>
      </c>
      <c r="V4882" s="9">
        <v>11002</v>
      </c>
      <c r="W4882" s="9" t="s">
        <v>5021</v>
      </c>
      <c r="X4882" s="9" t="s">
        <v>4985</v>
      </c>
      <c r="Y4882" s="10" t="s">
        <v>4993</v>
      </c>
      <c r="Z4882" s="9" t="s">
        <v>4993</v>
      </c>
      <c r="AA4882" s="9" t="s">
        <v>4989</v>
      </c>
      <c r="AB4882" s="9" t="s">
        <v>12941</v>
      </c>
      <c r="AC4882" s="9" t="s">
        <v>5006</v>
      </c>
      <c r="AD4882" s="29"/>
      <c r="AE4882" s="20" t="str">
        <f>VLOOKUP(E4882,'FILIAIS PETZ'!A:Q,17,0)</f>
        <v>CO-3</v>
      </c>
      <c r="AF4882" s="20" t="str">
        <f>VLOOKUP(E4882,'FILIAIS PETZ'!A:Q,3,0)</f>
        <v>FELICIO</v>
      </c>
      <c r="AG4882" s="20" t="str">
        <f>VLOOKUP(E4882,'FILIAIS PETZ'!A:Q,2,0)</f>
        <v>R3</v>
      </c>
      <c r="AH4882" s="75">
        <v>2097.92</v>
      </c>
      <c r="AI4882" s="16" t="s">
        <v>11673</v>
      </c>
      <c r="AJ4882" s="43">
        <f>VLOOKUP(E4882,'FILIAIS PETZ'!$A$2:$K$2000,11,0)</f>
        <v>18328118013782</v>
      </c>
      <c r="AK4882" s="44">
        <f t="shared" si="324"/>
        <v>18328118013782</v>
      </c>
    </row>
    <row r="4883" spans="1:37" s="14" customFormat="1" ht="15" customHeight="1" thickBot="1" x14ac:dyDescent="0.25">
      <c r="A4883" s="9">
        <f t="shared" si="323"/>
        <v>962514</v>
      </c>
      <c r="B4883" s="18">
        <f>VLOOKUP(C4883,FORNECEDORES!D:E,2,0)</f>
        <v>39969</v>
      </c>
      <c r="C4883" s="19" t="str">
        <f>VLOOKUP(D4883,FORNECEDORES!A:D,4,0)</f>
        <v>23.457.797/0001-56</v>
      </c>
      <c r="D4883" s="13" t="s">
        <v>2466</v>
      </c>
      <c r="E4883" s="20" t="str">
        <f t="shared" si="325"/>
        <v>04 0024</v>
      </c>
      <c r="F4883" s="28" t="s">
        <v>8626</v>
      </c>
      <c r="G4883" s="21" t="str">
        <f>VLOOKUP(E4883,'FILIAIS PETZ'!A:E,5,0)</f>
        <v>PETZ DIADEMA</v>
      </c>
      <c r="H4883" s="20" t="str">
        <f>VLOOKUP(E4883,'FILIAIS PETZ'!A:D,4,0)</f>
        <v>DDMA-SP</v>
      </c>
      <c r="I4883" s="46">
        <v>45511</v>
      </c>
      <c r="J4883" s="9">
        <v>962514</v>
      </c>
      <c r="K4883" s="84" t="s">
        <v>5858</v>
      </c>
      <c r="L4883" s="83" t="s">
        <v>11896</v>
      </c>
      <c r="M4883" s="46">
        <v>45512</v>
      </c>
      <c r="N4883" s="46">
        <v>45539</v>
      </c>
      <c r="O4883" s="46">
        <v>45520</v>
      </c>
      <c r="P4883" s="91" t="s">
        <v>4990</v>
      </c>
      <c r="Q4883" s="84">
        <v>3</v>
      </c>
      <c r="R4883" s="91">
        <v>1</v>
      </c>
      <c r="S4883" s="9">
        <v>8</v>
      </c>
      <c r="T4883" s="9" t="s">
        <v>32</v>
      </c>
      <c r="U4883" s="9">
        <v>11002</v>
      </c>
      <c r="V4883" s="9">
        <v>11002</v>
      </c>
      <c r="W4883" s="9" t="s">
        <v>5019</v>
      </c>
      <c r="X4883" s="9" t="s">
        <v>4985</v>
      </c>
      <c r="Y4883" s="9" t="s">
        <v>4993</v>
      </c>
      <c r="Z4883" s="9" t="s">
        <v>4993</v>
      </c>
      <c r="AA4883" s="9" t="s">
        <v>4989</v>
      </c>
      <c r="AB4883" s="9" t="s">
        <v>12941</v>
      </c>
      <c r="AC4883" s="9" t="s">
        <v>5006</v>
      </c>
      <c r="AD4883" s="29"/>
      <c r="AE4883" s="20" t="str">
        <f>VLOOKUP(E4883,'FILIAIS PETZ'!A:Q,17,0)</f>
        <v>SP3</v>
      </c>
      <c r="AF4883" s="20" t="str">
        <f>VLOOKUP(E4883,'FILIAIS PETZ'!A:Q,3,0)</f>
        <v>FELICIO</v>
      </c>
      <c r="AG4883" s="20" t="str">
        <f>VLOOKUP(E4883,'FILIAIS PETZ'!A:Q,2,0)</f>
        <v>R3</v>
      </c>
      <c r="AH4883" s="75">
        <v>800</v>
      </c>
      <c r="AI4883" s="16" t="s">
        <v>11674</v>
      </c>
      <c r="AJ4883" s="43">
        <f>VLOOKUP(E4883,'FILIAIS PETZ'!$A$2:$K$2000,11,0)</f>
        <v>18328118000966</v>
      </c>
      <c r="AK4883" s="44">
        <f t="shared" si="324"/>
        <v>18328118000966</v>
      </c>
    </row>
    <row r="4884" spans="1:37" s="14" customFormat="1" ht="15" customHeight="1" thickBot="1" x14ac:dyDescent="0.25">
      <c r="A4884" s="9">
        <f t="shared" si="323"/>
        <v>962515</v>
      </c>
      <c r="B4884" s="18">
        <f>VLOOKUP(C4884,FORNECEDORES!D:E,2,0)</f>
        <v>39969</v>
      </c>
      <c r="C4884" s="19" t="str">
        <f>VLOOKUP(D4884,FORNECEDORES!A:D,4,0)</f>
        <v>23.457.797/0001-56</v>
      </c>
      <c r="D4884" s="13" t="s">
        <v>2466</v>
      </c>
      <c r="E4884" s="20" t="str">
        <f t="shared" si="325"/>
        <v>04 0059</v>
      </c>
      <c r="F4884" s="28" t="s">
        <v>8714</v>
      </c>
      <c r="G4884" s="21" t="str">
        <f>VLOOKUP(E4884,'FILIAIS PETZ'!A:E,5,0)</f>
        <v>PETZ POMPÉIA</v>
      </c>
      <c r="H4884" s="20" t="str">
        <f>VLOOKUP(E4884,'FILIAIS PETZ'!A:D,4,0)</f>
        <v>POMP-SP</v>
      </c>
      <c r="I4884" s="46">
        <v>45511</v>
      </c>
      <c r="J4884" s="9">
        <v>962515</v>
      </c>
      <c r="K4884" s="84" t="s">
        <v>5858</v>
      </c>
      <c r="L4884" s="83" t="s">
        <v>11897</v>
      </c>
      <c r="M4884" s="46">
        <v>45512</v>
      </c>
      <c r="N4884" s="46">
        <v>45539</v>
      </c>
      <c r="O4884" s="46">
        <v>45520</v>
      </c>
      <c r="P4884" s="91" t="s">
        <v>4990</v>
      </c>
      <c r="Q4884" s="84">
        <v>3</v>
      </c>
      <c r="R4884" s="91">
        <v>1</v>
      </c>
      <c r="S4884" s="9">
        <v>8</v>
      </c>
      <c r="T4884" s="9" t="s">
        <v>32</v>
      </c>
      <c r="U4884" s="9">
        <v>11002</v>
      </c>
      <c r="V4884" s="9">
        <v>11002</v>
      </c>
      <c r="W4884" s="9" t="s">
        <v>5021</v>
      </c>
      <c r="X4884" s="9" t="s">
        <v>4985</v>
      </c>
      <c r="Y4884" s="9" t="s">
        <v>4993</v>
      </c>
      <c r="Z4884" s="9" t="s">
        <v>4993</v>
      </c>
      <c r="AA4884" s="9" t="s">
        <v>4989</v>
      </c>
      <c r="AB4884" s="9" t="s">
        <v>12941</v>
      </c>
      <c r="AC4884" s="9" t="s">
        <v>5006</v>
      </c>
      <c r="AD4884" s="29"/>
      <c r="AE4884" s="20" t="str">
        <f>VLOOKUP(E4884,'FILIAIS PETZ'!A:Q,17,0)</f>
        <v>SP2</v>
      </c>
      <c r="AF4884" s="20" t="str">
        <f>VLOOKUP(E4884,'FILIAIS PETZ'!A:Q,3,0)</f>
        <v>FELICIO</v>
      </c>
      <c r="AG4884" s="20" t="str">
        <f>VLOOKUP(E4884,'FILIAIS PETZ'!A:Q,2,0)</f>
        <v>R3</v>
      </c>
      <c r="AH4884" s="75">
        <v>1523</v>
      </c>
      <c r="AI4884" s="16" t="s">
        <v>11675</v>
      </c>
      <c r="AJ4884" s="43">
        <f>VLOOKUP(E4884,'FILIAIS PETZ'!$A$2:$K$2000,11,0)</f>
        <v>18328118005763</v>
      </c>
      <c r="AK4884" s="44">
        <f t="shared" si="324"/>
        <v>18328118005763</v>
      </c>
    </row>
    <row r="4885" spans="1:37" s="14" customFormat="1" ht="15" customHeight="1" thickBot="1" x14ac:dyDescent="0.25">
      <c r="A4885" s="9">
        <f t="shared" si="323"/>
        <v>962516</v>
      </c>
      <c r="B4885" s="18">
        <f>VLOOKUP(C4885,FORNECEDORES!D:E,2,0)</f>
        <v>39969</v>
      </c>
      <c r="C4885" s="19" t="str">
        <f>VLOOKUP(D4885,FORNECEDORES!A:D,4,0)</f>
        <v>23.457.797/0001-56</v>
      </c>
      <c r="D4885" s="13" t="s">
        <v>2466</v>
      </c>
      <c r="E4885" s="20" t="str">
        <f t="shared" si="325"/>
        <v>04 0135</v>
      </c>
      <c r="F4885" s="28" t="s">
        <v>8712</v>
      </c>
      <c r="G4885" s="21" t="str">
        <f>VLOOKUP(E4885,'FILIAIS PETZ'!A:E,5,0)</f>
        <v>PETZ CARREFOUR ANCHIETA</v>
      </c>
      <c r="H4885" s="20" t="str">
        <f>VLOOKUP(E4885,'FILIAIS PETZ'!A:D,4,0)</f>
        <v>ANCH-SP</v>
      </c>
      <c r="I4885" s="46">
        <v>45511</v>
      </c>
      <c r="J4885" s="9">
        <v>962516</v>
      </c>
      <c r="K4885" s="84" t="s">
        <v>5858</v>
      </c>
      <c r="L4885" s="83" t="s">
        <v>5816</v>
      </c>
      <c r="M4885" s="46">
        <v>45512</v>
      </c>
      <c r="N4885" s="46">
        <v>45539</v>
      </c>
      <c r="O4885" s="46">
        <v>45520</v>
      </c>
      <c r="P4885" s="91" t="s">
        <v>4990</v>
      </c>
      <c r="Q4885" s="84">
        <v>3</v>
      </c>
      <c r="R4885" s="91">
        <v>1</v>
      </c>
      <c r="S4885" s="9">
        <v>8</v>
      </c>
      <c r="T4885" s="9" t="s">
        <v>32</v>
      </c>
      <c r="U4885" s="9">
        <v>11002</v>
      </c>
      <c r="V4885" s="9">
        <v>11002</v>
      </c>
      <c r="W4885" s="9" t="s">
        <v>5019</v>
      </c>
      <c r="X4885" s="9" t="s">
        <v>4985</v>
      </c>
      <c r="Y4885" s="10" t="s">
        <v>4980</v>
      </c>
      <c r="Z4885" s="9" t="s">
        <v>4980</v>
      </c>
      <c r="AA4885" s="9" t="s">
        <v>4989</v>
      </c>
      <c r="AB4885" s="9" t="s">
        <v>12941</v>
      </c>
      <c r="AC4885" s="9" t="s">
        <v>5006</v>
      </c>
      <c r="AD4885" s="29"/>
      <c r="AE4885" s="20" t="str">
        <f>VLOOKUP(E4885,'FILIAIS PETZ'!A:Q,17,0)</f>
        <v>SP3</v>
      </c>
      <c r="AF4885" s="20" t="str">
        <f>VLOOKUP(E4885,'FILIAIS PETZ'!A:Q,3,0)</f>
        <v>FELICIO</v>
      </c>
      <c r="AG4885" s="20" t="str">
        <f>VLOOKUP(E4885,'FILIAIS PETZ'!A:Q,2,0)</f>
        <v>R3</v>
      </c>
      <c r="AH4885" s="75">
        <v>1410</v>
      </c>
      <c r="AI4885" s="16" t="s">
        <v>11676</v>
      </c>
      <c r="AJ4885" s="43">
        <f>VLOOKUP(E4885,'FILIAIS PETZ'!$A$2:$K$2000,11,0)</f>
        <v>18328118012549</v>
      </c>
      <c r="AK4885" s="44">
        <f t="shared" si="324"/>
        <v>18328118012549</v>
      </c>
    </row>
    <row r="4886" spans="1:37" s="14" customFormat="1" ht="15" customHeight="1" thickBot="1" x14ac:dyDescent="0.25">
      <c r="A4886" s="9">
        <f t="shared" si="323"/>
        <v>962519</v>
      </c>
      <c r="B4886" s="18">
        <f>VLOOKUP(C4886,FORNECEDORES!D:E,2,0)</f>
        <v>39969</v>
      </c>
      <c r="C4886" s="19" t="str">
        <f>VLOOKUP(D4886,FORNECEDORES!A:D,4,0)</f>
        <v>23.457.797/0001-56</v>
      </c>
      <c r="D4886" s="13" t="s">
        <v>2466</v>
      </c>
      <c r="E4886" s="20" t="str">
        <f t="shared" si="325"/>
        <v>04 0271</v>
      </c>
      <c r="F4886" s="28" t="s">
        <v>9568</v>
      </c>
      <c r="G4886" s="21" t="str">
        <f>VLOOKUP(E4886,'FILIAIS PETZ'!A:E,5,0)</f>
        <v>PETZ ALAMEDA SANTOS</v>
      </c>
      <c r="H4886" s="20" t="str">
        <f>VLOOKUP(E4886,'FILIAIS PETZ'!A:D,4,0)</f>
        <v>ASTS-SP</v>
      </c>
      <c r="I4886" s="46">
        <v>45511</v>
      </c>
      <c r="J4886" s="9">
        <v>962519</v>
      </c>
      <c r="K4886" s="84" t="s">
        <v>5858</v>
      </c>
      <c r="L4886" s="83" t="s">
        <v>11898</v>
      </c>
      <c r="M4886" s="46">
        <v>45512</v>
      </c>
      <c r="N4886" s="46">
        <v>45539</v>
      </c>
      <c r="O4886" s="46">
        <v>45520</v>
      </c>
      <c r="P4886" s="91" t="s">
        <v>4990</v>
      </c>
      <c r="Q4886" s="84">
        <v>3</v>
      </c>
      <c r="R4886" s="91">
        <v>1</v>
      </c>
      <c r="S4886" s="9">
        <v>8</v>
      </c>
      <c r="T4886" s="9" t="s">
        <v>32</v>
      </c>
      <c r="U4886" s="9">
        <v>11002</v>
      </c>
      <c r="V4886" s="9">
        <v>11002</v>
      </c>
      <c r="W4886" s="9" t="s">
        <v>5019</v>
      </c>
      <c r="X4886" s="9" t="s">
        <v>4985</v>
      </c>
      <c r="Y4886" s="9" t="s">
        <v>4993</v>
      </c>
      <c r="Z4886" s="9" t="s">
        <v>4993</v>
      </c>
      <c r="AA4886" s="9" t="s">
        <v>4989</v>
      </c>
      <c r="AB4886" s="9" t="s">
        <v>12941</v>
      </c>
      <c r="AC4886" s="9" t="s">
        <v>5006</v>
      </c>
      <c r="AD4886" s="29"/>
      <c r="AE4886" s="20" t="str">
        <f>VLOOKUP(E4886,'FILIAIS PETZ'!A:Q,17,0)</f>
        <v>SP2</v>
      </c>
      <c r="AF4886" s="20" t="str">
        <f>VLOOKUP(E4886,'FILIAIS PETZ'!A:Q,3,0)</f>
        <v>FELICIO</v>
      </c>
      <c r="AG4886" s="20" t="str">
        <f>VLOOKUP(E4886,'FILIAIS PETZ'!A:Q,2,0)</f>
        <v>R3</v>
      </c>
      <c r="AH4886" s="75">
        <v>1560</v>
      </c>
      <c r="AI4886" s="16" t="s">
        <v>11677</v>
      </c>
      <c r="AJ4886" s="43" t="str">
        <f>VLOOKUP(E4886,'FILIAIS PETZ'!$A$2:$K$2000,11,0)</f>
        <v>18.328.118/0269-22</v>
      </c>
      <c r="AK4886" s="44" t="str">
        <f t="shared" si="324"/>
        <v>18.328.118/0269-22</v>
      </c>
    </row>
    <row r="4887" spans="1:37" s="14" customFormat="1" ht="15" customHeight="1" thickBot="1" x14ac:dyDescent="0.25">
      <c r="A4887" s="9">
        <f t="shared" si="323"/>
        <v>962520</v>
      </c>
      <c r="B4887" s="18">
        <f>VLOOKUP(C4887,FORNECEDORES!D:E,2,0)</f>
        <v>811318</v>
      </c>
      <c r="C4887" s="19" t="str">
        <f>VLOOKUP(D4887,FORNECEDORES!A:D,4,0)</f>
        <v>41.483.944/0001-44</v>
      </c>
      <c r="D4887" s="13" t="s">
        <v>8606</v>
      </c>
      <c r="E4887" s="20" t="str">
        <f t="shared" si="325"/>
        <v>04 0139</v>
      </c>
      <c r="F4887" s="28" t="s">
        <v>4978</v>
      </c>
      <c r="G4887" s="21" t="str">
        <f>VLOOKUP(E4887,'FILIAIS PETZ'!A:E,5,0)</f>
        <v>PETZ PALMAS</v>
      </c>
      <c r="H4887" s="20" t="str">
        <f>VLOOKUP(E4887,'FILIAIS PETZ'!A:D,4,0)</f>
        <v>PMAS-TO</v>
      </c>
      <c r="I4887" s="46">
        <v>45511</v>
      </c>
      <c r="J4887" s="9">
        <v>962520</v>
      </c>
      <c r="K4887" s="84" t="s">
        <v>5858</v>
      </c>
      <c r="L4887" s="83" t="s">
        <v>6780</v>
      </c>
      <c r="M4887" s="46">
        <v>45524</v>
      </c>
      <c r="N4887" s="46">
        <v>45546</v>
      </c>
      <c r="O4887" s="46">
        <v>45527</v>
      </c>
      <c r="P4887" s="91" t="s">
        <v>4990</v>
      </c>
      <c r="Q4887" s="84">
        <v>3</v>
      </c>
      <c r="R4887" s="91">
        <v>1</v>
      </c>
      <c r="S4887" s="9">
        <v>8</v>
      </c>
      <c r="T4887" s="9" t="s">
        <v>32</v>
      </c>
      <c r="U4887" s="9">
        <v>11002</v>
      </c>
      <c r="V4887" s="9">
        <v>11002</v>
      </c>
      <c r="W4887" s="9" t="s">
        <v>5039</v>
      </c>
      <c r="X4887" s="9" t="s">
        <v>4985</v>
      </c>
      <c r="Y4887" s="9" t="s">
        <v>4997</v>
      </c>
      <c r="Z4887" s="9" t="s">
        <v>4993</v>
      </c>
      <c r="AA4887" s="9" t="s">
        <v>4989</v>
      </c>
      <c r="AB4887" s="9" t="s">
        <v>12941</v>
      </c>
      <c r="AC4887" s="9" t="s">
        <v>5006</v>
      </c>
      <c r="AD4887" s="29"/>
      <c r="AE4887" s="20" t="str">
        <f>VLOOKUP(E4887,'FILIAIS PETZ'!A:Q,17,0)</f>
        <v>CO-2</v>
      </c>
      <c r="AF4887" s="20" t="str">
        <f>VLOOKUP(E4887,'FILIAIS PETZ'!A:Q,3,0)</f>
        <v>FELICIO</v>
      </c>
      <c r="AG4887" s="20" t="str">
        <f>VLOOKUP(E4887,'FILIAIS PETZ'!A:Q,2,0)</f>
        <v>R3</v>
      </c>
      <c r="AH4887" s="75">
        <v>3100</v>
      </c>
      <c r="AI4887" s="16" t="s">
        <v>11678</v>
      </c>
      <c r="AJ4887" s="43">
        <f>VLOOKUP(E4887,'FILIAIS PETZ'!$A$2:$K$2000,11,0)</f>
        <v>18328118014088</v>
      </c>
      <c r="AK4887" s="44">
        <f t="shared" si="324"/>
        <v>18328118014088</v>
      </c>
    </row>
    <row r="4888" spans="1:37" s="14" customFormat="1" ht="15" customHeight="1" thickBot="1" x14ac:dyDescent="0.25">
      <c r="A4888" s="9">
        <f t="shared" si="323"/>
        <v>963603</v>
      </c>
      <c r="B4888" s="18">
        <f>VLOOKUP(C4888,FORNECEDORES!D:E,2,0)</f>
        <v>741390</v>
      </c>
      <c r="C4888" s="19" t="str">
        <f>VLOOKUP(D4888,FORNECEDORES!A:D,4,0)</f>
        <v>53.327.206/0001-97</v>
      </c>
      <c r="D4888" s="17" t="s">
        <v>1785</v>
      </c>
      <c r="E4888" s="20" t="str">
        <f t="shared" si="325"/>
        <v>04 0095</v>
      </c>
      <c r="F4888" s="28" t="s">
        <v>4945</v>
      </c>
      <c r="G4888" s="21" t="str">
        <f>VLOOKUP(E4888,'FILIAIS PETZ'!A:E,5,0)</f>
        <v>PETZ BETIM</v>
      </c>
      <c r="H4888" s="20" t="str">
        <f>VLOOKUP(E4888,'FILIAIS PETZ'!A:D,4,0)</f>
        <v>BTIM-MG</v>
      </c>
      <c r="I4888" s="46">
        <v>45512</v>
      </c>
      <c r="J4888" s="9">
        <v>963603</v>
      </c>
      <c r="K4888" s="84" t="s">
        <v>5858</v>
      </c>
      <c r="L4888" s="83" t="s">
        <v>12002</v>
      </c>
      <c r="M4888" s="46">
        <v>45523</v>
      </c>
      <c r="N4888" s="46">
        <v>45546</v>
      </c>
      <c r="O4888" s="46">
        <v>45525</v>
      </c>
      <c r="P4888" s="91" t="s">
        <v>4990</v>
      </c>
      <c r="Q4888" s="84">
        <v>3</v>
      </c>
      <c r="R4888" s="91">
        <v>1</v>
      </c>
      <c r="S4888" s="9">
        <v>8</v>
      </c>
      <c r="T4888" s="9" t="s">
        <v>32</v>
      </c>
      <c r="U4888" s="9">
        <v>11002</v>
      </c>
      <c r="V4888" s="9">
        <v>11002</v>
      </c>
      <c r="W4888" s="9" t="s">
        <v>5019</v>
      </c>
      <c r="X4888" s="9" t="s">
        <v>4992</v>
      </c>
      <c r="Y4888" s="10" t="s">
        <v>4993</v>
      </c>
      <c r="Z4888" s="10" t="s">
        <v>4993</v>
      </c>
      <c r="AA4888" s="10" t="s">
        <v>4992</v>
      </c>
      <c r="AB4888" s="10" t="s">
        <v>12941</v>
      </c>
      <c r="AC4888" s="9" t="s">
        <v>5006</v>
      </c>
      <c r="AD4888" s="29"/>
      <c r="AE4888" s="20" t="str">
        <f>VLOOKUP(E4888,'FILIAIS PETZ'!A:Q,17,0)</f>
        <v>MG-2</v>
      </c>
      <c r="AF4888" s="20" t="str">
        <f>VLOOKUP(E4888,'FILIAIS PETZ'!A:Q,3,0)</f>
        <v>FELICIO</v>
      </c>
      <c r="AG4888" s="20" t="str">
        <f>VLOOKUP(E4888,'FILIAIS PETZ'!A:Q,2,0)</f>
        <v>R3</v>
      </c>
      <c r="AH4888" s="75">
        <v>1765.2</v>
      </c>
      <c r="AI4888" s="16" t="s">
        <v>11686</v>
      </c>
      <c r="AJ4888" s="43">
        <f>VLOOKUP(E4888,'FILIAIS PETZ'!$A$2:$K$2000,11,0)</f>
        <v>18328118009084</v>
      </c>
      <c r="AK4888" s="44">
        <f t="shared" si="324"/>
        <v>18328118009084</v>
      </c>
    </row>
    <row r="4889" spans="1:37" s="14" customFormat="1" ht="15" customHeight="1" thickBot="1" x14ac:dyDescent="0.25">
      <c r="A4889" s="9">
        <f t="shared" si="323"/>
        <v>963568</v>
      </c>
      <c r="B4889" s="18">
        <f>VLOOKUP(C4889,FORNECEDORES!D:E,2,0)</f>
        <v>530375</v>
      </c>
      <c r="C4889" s="19" t="str">
        <f>VLOOKUP(D4889,FORNECEDORES!A:D,4,0)</f>
        <v>23.080.842/0001-04</v>
      </c>
      <c r="D4889" s="13" t="s">
        <v>4370</v>
      </c>
      <c r="E4889" s="20" t="str">
        <f t="shared" si="325"/>
        <v>04 0024</v>
      </c>
      <c r="F4889" s="28" t="s">
        <v>8626</v>
      </c>
      <c r="G4889" s="21" t="str">
        <f>VLOOKUP(E4889,'FILIAIS PETZ'!A:E,5,0)</f>
        <v>PETZ DIADEMA</v>
      </c>
      <c r="H4889" s="20" t="str">
        <f>VLOOKUP(E4889,'FILIAIS PETZ'!A:D,4,0)</f>
        <v>DDMA-SP</v>
      </c>
      <c r="I4889" s="46">
        <v>45513</v>
      </c>
      <c r="J4889" s="9">
        <v>963568</v>
      </c>
      <c r="K4889" s="84" t="s">
        <v>5858</v>
      </c>
      <c r="L4889" s="83" t="s">
        <v>12068</v>
      </c>
      <c r="M4889" s="46">
        <v>45517</v>
      </c>
      <c r="N4889" s="46">
        <v>45546</v>
      </c>
      <c r="O4889" s="46">
        <v>45525</v>
      </c>
      <c r="P4889" s="91" t="s">
        <v>4990</v>
      </c>
      <c r="Q4889" s="84">
        <v>3</v>
      </c>
      <c r="R4889" s="91">
        <v>1</v>
      </c>
      <c r="S4889" s="9">
        <v>8</v>
      </c>
      <c r="T4889" s="9" t="s">
        <v>32</v>
      </c>
      <c r="U4889" s="9">
        <v>11002</v>
      </c>
      <c r="V4889" s="9">
        <v>11002</v>
      </c>
      <c r="W4889" s="9" t="s">
        <v>5019</v>
      </c>
      <c r="X4889" s="9" t="s">
        <v>4985</v>
      </c>
      <c r="Y4889" s="9" t="s">
        <v>4997</v>
      </c>
      <c r="Z4889" s="9" t="s">
        <v>4993</v>
      </c>
      <c r="AA4889" s="9" t="s">
        <v>4989</v>
      </c>
      <c r="AB4889" s="9" t="s">
        <v>5066</v>
      </c>
      <c r="AC4889" s="9" t="s">
        <v>5006</v>
      </c>
      <c r="AD4889" s="29"/>
      <c r="AE4889" s="20" t="str">
        <f>VLOOKUP(E4889,'FILIAIS PETZ'!A:Q,17,0)</f>
        <v>SP3</v>
      </c>
      <c r="AF4889" s="20" t="str">
        <f>VLOOKUP(E4889,'FILIAIS PETZ'!A:Q,3,0)</f>
        <v>FELICIO</v>
      </c>
      <c r="AG4889" s="20" t="str">
        <f>VLOOKUP(E4889,'FILIAIS PETZ'!A:Q,2,0)</f>
        <v>R3</v>
      </c>
      <c r="AH4889" s="75">
        <v>450</v>
      </c>
      <c r="AI4889" s="16" t="s">
        <v>11687</v>
      </c>
      <c r="AJ4889" s="43">
        <f>VLOOKUP(E4889,'FILIAIS PETZ'!$A$2:$K$2000,11,0)</f>
        <v>18328118000966</v>
      </c>
      <c r="AK4889" s="44">
        <f t="shared" si="324"/>
        <v>18328118000966</v>
      </c>
    </row>
    <row r="4890" spans="1:37" s="14" customFormat="1" ht="15" customHeight="1" thickBot="1" x14ac:dyDescent="0.25">
      <c r="A4890" s="9">
        <f t="shared" si="323"/>
        <v>963571</v>
      </c>
      <c r="B4890" s="18">
        <f>VLOOKUP(C4890,FORNECEDORES!D:E,2,0)</f>
        <v>530375</v>
      </c>
      <c r="C4890" s="19" t="str">
        <f>VLOOKUP(D4890,FORNECEDORES!A:D,4,0)</f>
        <v>23.080.842/0001-04</v>
      </c>
      <c r="D4890" s="13" t="s">
        <v>4370</v>
      </c>
      <c r="E4890" s="20" t="str">
        <f t="shared" si="325"/>
        <v>04 0258</v>
      </c>
      <c r="F4890" s="28" t="s">
        <v>8972</v>
      </c>
      <c r="G4890" s="21" t="str">
        <f>VLOOKUP(E4890,'FILIAIS PETZ'!A:E,5,0)</f>
        <v xml:space="preserve">PETZ SHOPPING GRAND PLAZA </v>
      </c>
      <c r="H4890" s="20" t="str">
        <f>VLOOKUP(E4890,'FILIAIS PETZ'!A:D,4,0)</f>
        <v>SGPZ-SP</v>
      </c>
      <c r="I4890" s="46">
        <v>45513</v>
      </c>
      <c r="J4890" s="9">
        <v>963571</v>
      </c>
      <c r="K4890" s="84" t="s">
        <v>5858</v>
      </c>
      <c r="L4890" s="83" t="s">
        <v>12069</v>
      </c>
      <c r="M4890" s="46">
        <v>45517</v>
      </c>
      <c r="N4890" s="46">
        <v>45546</v>
      </c>
      <c r="O4890" s="46">
        <v>45525</v>
      </c>
      <c r="P4890" s="91" t="s">
        <v>4990</v>
      </c>
      <c r="Q4890" s="84">
        <v>3</v>
      </c>
      <c r="R4890" s="91">
        <v>1</v>
      </c>
      <c r="S4890" s="9">
        <v>8</v>
      </c>
      <c r="T4890" s="9" t="s">
        <v>32</v>
      </c>
      <c r="U4890" s="9">
        <v>11002</v>
      </c>
      <c r="V4890" s="9">
        <v>11002</v>
      </c>
      <c r="W4890" s="9" t="s">
        <v>5019</v>
      </c>
      <c r="X4890" s="9" t="s">
        <v>4985</v>
      </c>
      <c r="Y4890" s="9" t="s">
        <v>4997</v>
      </c>
      <c r="Z4890" s="9" t="s">
        <v>4993</v>
      </c>
      <c r="AA4890" s="9" t="s">
        <v>4989</v>
      </c>
      <c r="AB4890" s="9" t="s">
        <v>5066</v>
      </c>
      <c r="AC4890" s="9" t="s">
        <v>5006</v>
      </c>
      <c r="AD4890" s="29"/>
      <c r="AE4890" s="20" t="str">
        <f>VLOOKUP(E4890,'FILIAIS PETZ'!A:Q,17,0)</f>
        <v>SP3</v>
      </c>
      <c r="AF4890" s="20" t="str">
        <f>VLOOKUP(E4890,'FILIAIS PETZ'!A:Q,3,0)</f>
        <v>FELICIO</v>
      </c>
      <c r="AG4890" s="20" t="str">
        <f>VLOOKUP(E4890,'FILIAIS PETZ'!A:Q,2,0)</f>
        <v>R3</v>
      </c>
      <c r="AH4890" s="75">
        <v>450</v>
      </c>
      <c r="AI4890" s="16" t="s">
        <v>11688</v>
      </c>
      <c r="AJ4890" s="43" t="str">
        <f>VLOOKUP(E4890,'FILIAIS PETZ'!$A$2:$K$2000,11,0)</f>
        <v>18.328.118/0249-89</v>
      </c>
      <c r="AK4890" s="44" t="str">
        <f t="shared" si="324"/>
        <v>18.328.118/0249-89</v>
      </c>
    </row>
    <row r="4891" spans="1:37" s="14" customFormat="1" ht="15" customHeight="1" thickBot="1" x14ac:dyDescent="0.25">
      <c r="A4891" s="9">
        <f t="shared" ref="A4891:A4954" si="326">J4891</f>
        <v>963572</v>
      </c>
      <c r="B4891" s="18">
        <f>VLOOKUP(C4891,FORNECEDORES!D:E,2,0)</f>
        <v>530375</v>
      </c>
      <c r="C4891" s="19" t="str">
        <f>VLOOKUP(D4891,FORNECEDORES!A:D,4,0)</f>
        <v>23.080.842/0001-04</v>
      </c>
      <c r="D4891" s="13" t="s">
        <v>4370</v>
      </c>
      <c r="E4891" s="20" t="str">
        <f t="shared" si="325"/>
        <v>04 0069</v>
      </c>
      <c r="F4891" s="28" t="s">
        <v>8968</v>
      </c>
      <c r="G4891" s="21" t="str">
        <f>VLOOKUP(E4891,'FILIAIS PETZ'!A:E,5,0)</f>
        <v>PETZ GIOVANNI PIRELLI</v>
      </c>
      <c r="H4891" s="20" t="str">
        <f>VLOOKUP(E4891,'FILIAIS PETZ'!A:D,4,0)</f>
        <v>GPIR-SP</v>
      </c>
      <c r="I4891" s="46">
        <v>45513</v>
      </c>
      <c r="J4891" s="9">
        <v>963572</v>
      </c>
      <c r="K4891" s="84" t="s">
        <v>5858</v>
      </c>
      <c r="L4891" s="83" t="s">
        <v>12070</v>
      </c>
      <c r="M4891" s="46">
        <v>45517</v>
      </c>
      <c r="N4891" s="46">
        <v>45546</v>
      </c>
      <c r="O4891" s="46">
        <v>45525</v>
      </c>
      <c r="P4891" s="91" t="s">
        <v>4990</v>
      </c>
      <c r="Q4891" s="84">
        <v>3</v>
      </c>
      <c r="R4891" s="91">
        <v>1</v>
      </c>
      <c r="S4891" s="9">
        <v>8</v>
      </c>
      <c r="T4891" s="9" t="s">
        <v>32</v>
      </c>
      <c r="U4891" s="9">
        <v>11002</v>
      </c>
      <c r="V4891" s="9">
        <v>11002</v>
      </c>
      <c r="W4891" s="9" t="s">
        <v>5019</v>
      </c>
      <c r="X4891" s="9" t="s">
        <v>4985</v>
      </c>
      <c r="Y4891" s="9" t="s">
        <v>4997</v>
      </c>
      <c r="Z4891" s="9" t="s">
        <v>4993</v>
      </c>
      <c r="AA4891" s="9" t="s">
        <v>5007</v>
      </c>
      <c r="AB4891" s="9" t="s">
        <v>5066</v>
      </c>
      <c r="AC4891" s="9" t="s">
        <v>5006</v>
      </c>
      <c r="AD4891" s="29"/>
      <c r="AE4891" s="20" t="str">
        <f>VLOOKUP(E4891,'FILIAIS PETZ'!A:Q,17,0)</f>
        <v>SP3</v>
      </c>
      <c r="AF4891" s="20" t="str">
        <f>VLOOKUP(E4891,'FILIAIS PETZ'!A:Q,3,0)</f>
        <v>FELICIO</v>
      </c>
      <c r="AG4891" s="20" t="str">
        <f>VLOOKUP(E4891,'FILIAIS PETZ'!A:Q,2,0)</f>
        <v>R3</v>
      </c>
      <c r="AH4891" s="75">
        <v>450</v>
      </c>
      <c r="AI4891" s="16" t="s">
        <v>11689</v>
      </c>
      <c r="AJ4891" s="43">
        <f>VLOOKUP(E4891,'FILIAIS PETZ'!$A$2:$K$2000,11,0)</f>
        <v>18328118006905</v>
      </c>
      <c r="AK4891" s="44">
        <f t="shared" si="324"/>
        <v>18328118006905</v>
      </c>
    </row>
    <row r="4892" spans="1:37" s="14" customFormat="1" ht="15" customHeight="1" thickBot="1" x14ac:dyDescent="0.25">
      <c r="A4892" s="9">
        <f t="shared" si="326"/>
        <v>963573</v>
      </c>
      <c r="B4892" s="18">
        <f>VLOOKUP(C4892,FORNECEDORES!D:E,2,0)</f>
        <v>530375</v>
      </c>
      <c r="C4892" s="19" t="str">
        <f>VLOOKUP(D4892,FORNECEDORES!A:D,4,0)</f>
        <v>23.080.842/0001-04</v>
      </c>
      <c r="D4892" s="13" t="s">
        <v>4370</v>
      </c>
      <c r="E4892" s="20" t="str">
        <f t="shared" si="325"/>
        <v>04 0135</v>
      </c>
      <c r="F4892" s="28" t="s">
        <v>8712</v>
      </c>
      <c r="G4892" s="21" t="str">
        <f>VLOOKUP(E4892,'FILIAIS PETZ'!A:E,5,0)</f>
        <v>PETZ CARREFOUR ANCHIETA</v>
      </c>
      <c r="H4892" s="20" t="str">
        <f>VLOOKUP(E4892,'FILIAIS PETZ'!A:D,4,0)</f>
        <v>ANCH-SP</v>
      </c>
      <c r="I4892" s="46">
        <v>45513</v>
      </c>
      <c r="J4892" s="9">
        <v>963573</v>
      </c>
      <c r="K4892" s="84" t="s">
        <v>5858</v>
      </c>
      <c r="L4892" s="83" t="s">
        <v>12071</v>
      </c>
      <c r="M4892" s="46">
        <v>45517</v>
      </c>
      <c r="N4892" s="46">
        <v>45546</v>
      </c>
      <c r="O4892" s="46">
        <v>45525</v>
      </c>
      <c r="P4892" s="91" t="s">
        <v>4990</v>
      </c>
      <c r="Q4892" s="84">
        <v>3</v>
      </c>
      <c r="R4892" s="91">
        <v>1</v>
      </c>
      <c r="S4892" s="9">
        <v>8</v>
      </c>
      <c r="T4892" s="9" t="s">
        <v>32</v>
      </c>
      <c r="U4892" s="9">
        <v>11002</v>
      </c>
      <c r="V4892" s="9">
        <v>11002</v>
      </c>
      <c r="W4892" s="9" t="s">
        <v>5039</v>
      </c>
      <c r="X4892" s="9" t="s">
        <v>4985</v>
      </c>
      <c r="Y4892" s="10" t="s">
        <v>4993</v>
      </c>
      <c r="Z4892" s="10" t="s">
        <v>4993</v>
      </c>
      <c r="AA4892" s="10" t="s">
        <v>4989</v>
      </c>
      <c r="AB4892" s="10" t="s">
        <v>12941</v>
      </c>
      <c r="AC4892" s="9" t="s">
        <v>5006</v>
      </c>
      <c r="AD4892" s="29"/>
      <c r="AE4892" s="20" t="str">
        <f>VLOOKUP(E4892,'FILIAIS PETZ'!A:Q,17,0)</f>
        <v>SP3</v>
      </c>
      <c r="AF4892" s="20" t="str">
        <f>VLOOKUP(E4892,'FILIAIS PETZ'!A:Q,3,0)</f>
        <v>FELICIO</v>
      </c>
      <c r="AG4892" s="20" t="str">
        <f>VLOOKUP(E4892,'FILIAIS PETZ'!A:Q,2,0)</f>
        <v>R3</v>
      </c>
      <c r="AH4892" s="75">
        <v>510</v>
      </c>
      <c r="AI4892" s="16" t="s">
        <v>11690</v>
      </c>
      <c r="AJ4892" s="43">
        <f>VLOOKUP(E4892,'FILIAIS PETZ'!$A$2:$K$2000,11,0)</f>
        <v>18328118012549</v>
      </c>
      <c r="AK4892" s="44">
        <f t="shared" si="324"/>
        <v>18328118012549</v>
      </c>
    </row>
    <row r="4893" spans="1:37" s="14" customFormat="1" ht="15" customHeight="1" thickBot="1" x14ac:dyDescent="0.25">
      <c r="A4893" s="9">
        <f t="shared" si="326"/>
        <v>963574</v>
      </c>
      <c r="B4893" s="18">
        <f>VLOOKUP(C4893,FORNECEDORES!D:E,2,0)</f>
        <v>530375</v>
      </c>
      <c r="C4893" s="19" t="str">
        <f>VLOOKUP(D4893,FORNECEDORES!A:D,4,0)</f>
        <v>23.080.842/0001-04</v>
      </c>
      <c r="D4893" s="13" t="s">
        <v>4370</v>
      </c>
      <c r="E4893" s="20" t="str">
        <f t="shared" si="325"/>
        <v>04 0024</v>
      </c>
      <c r="F4893" s="28" t="s">
        <v>8626</v>
      </c>
      <c r="G4893" s="21" t="str">
        <f>VLOOKUP(E4893,'FILIAIS PETZ'!A:E,5,0)</f>
        <v>PETZ DIADEMA</v>
      </c>
      <c r="H4893" s="20" t="str">
        <f>VLOOKUP(E4893,'FILIAIS PETZ'!A:D,4,0)</f>
        <v>DDMA-SP</v>
      </c>
      <c r="I4893" s="46">
        <v>45513</v>
      </c>
      <c r="J4893" s="9">
        <v>963574</v>
      </c>
      <c r="K4893" s="84" t="s">
        <v>5858</v>
      </c>
      <c r="L4893" s="83" t="s">
        <v>12072</v>
      </c>
      <c r="M4893" s="46">
        <v>45517</v>
      </c>
      <c r="N4893" s="46">
        <v>45546</v>
      </c>
      <c r="O4893" s="46">
        <v>45525</v>
      </c>
      <c r="P4893" s="91" t="s">
        <v>4990</v>
      </c>
      <c r="Q4893" s="84">
        <v>3</v>
      </c>
      <c r="R4893" s="91">
        <v>1</v>
      </c>
      <c r="S4893" s="9">
        <v>8</v>
      </c>
      <c r="T4893" s="9" t="s">
        <v>32</v>
      </c>
      <c r="U4893" s="9">
        <v>11002</v>
      </c>
      <c r="V4893" s="9">
        <v>11002</v>
      </c>
      <c r="W4893" s="9" t="s">
        <v>5019</v>
      </c>
      <c r="X4893" s="9" t="s">
        <v>4985</v>
      </c>
      <c r="Y4893" s="9" t="s">
        <v>4997</v>
      </c>
      <c r="Z4893" s="9" t="s">
        <v>4993</v>
      </c>
      <c r="AA4893" s="9" t="s">
        <v>4989</v>
      </c>
      <c r="AB4893" s="9" t="s">
        <v>5066</v>
      </c>
      <c r="AC4893" s="9" t="s">
        <v>5006</v>
      </c>
      <c r="AD4893" s="29"/>
      <c r="AE4893" s="20" t="str">
        <f>VLOOKUP(E4893,'FILIAIS PETZ'!A:Q,17,0)</f>
        <v>SP3</v>
      </c>
      <c r="AF4893" s="20" t="str">
        <f>VLOOKUP(E4893,'FILIAIS PETZ'!A:Q,3,0)</f>
        <v>FELICIO</v>
      </c>
      <c r="AG4893" s="20" t="str">
        <f>VLOOKUP(E4893,'FILIAIS PETZ'!A:Q,2,0)</f>
        <v>R3</v>
      </c>
      <c r="AH4893" s="75">
        <v>450</v>
      </c>
      <c r="AI4893" s="16" t="s">
        <v>11691</v>
      </c>
      <c r="AJ4893" s="43">
        <f>VLOOKUP(E4893,'FILIAIS PETZ'!$A$2:$K$2000,11,0)</f>
        <v>18328118000966</v>
      </c>
      <c r="AK4893" s="44">
        <f t="shared" si="324"/>
        <v>18328118000966</v>
      </c>
    </row>
    <row r="4894" spans="1:37" s="14" customFormat="1" ht="15" customHeight="1" thickBot="1" x14ac:dyDescent="0.25">
      <c r="A4894" s="9">
        <f t="shared" si="326"/>
        <v>963575</v>
      </c>
      <c r="B4894" s="18">
        <f>VLOOKUP(C4894,FORNECEDORES!D:E,2,0)</f>
        <v>530375</v>
      </c>
      <c r="C4894" s="19" t="str">
        <f>VLOOKUP(D4894,FORNECEDORES!A:D,4,0)</f>
        <v>23.080.842/0001-04</v>
      </c>
      <c r="D4894" s="13" t="s">
        <v>4370</v>
      </c>
      <c r="E4894" s="20" t="str">
        <f t="shared" si="325"/>
        <v>04 0116</v>
      </c>
      <c r="F4894" s="28" t="s">
        <v>8970</v>
      </c>
      <c r="G4894" s="21" t="str">
        <f>VLOOKUP(E4894,'FILIAIS PETZ'!A:E,5,0)</f>
        <v>PETZ SANTO ANDRE DOM PEDRO</v>
      </c>
      <c r="H4894" s="20" t="str">
        <f>VLOOKUP(E4894,'FILIAIS PETZ'!A:D,4,0)</f>
        <v>SADP-SP</v>
      </c>
      <c r="I4894" s="46">
        <v>45513</v>
      </c>
      <c r="J4894" s="9">
        <v>963575</v>
      </c>
      <c r="K4894" s="84" t="s">
        <v>5858</v>
      </c>
      <c r="L4894" s="83" t="s">
        <v>12073</v>
      </c>
      <c r="M4894" s="46">
        <v>45517</v>
      </c>
      <c r="N4894" s="46">
        <v>45546</v>
      </c>
      <c r="O4894" s="46">
        <v>45525</v>
      </c>
      <c r="P4894" s="91" t="s">
        <v>4990</v>
      </c>
      <c r="Q4894" s="84">
        <v>3</v>
      </c>
      <c r="R4894" s="91">
        <v>1</v>
      </c>
      <c r="S4894" s="9">
        <v>8</v>
      </c>
      <c r="T4894" s="9" t="s">
        <v>32</v>
      </c>
      <c r="U4894" s="9">
        <v>11002</v>
      </c>
      <c r="V4894" s="9">
        <v>11002</v>
      </c>
      <c r="W4894" s="9" t="s">
        <v>5019</v>
      </c>
      <c r="X4894" s="9" t="s">
        <v>4985</v>
      </c>
      <c r="Y4894" s="9" t="s">
        <v>4997</v>
      </c>
      <c r="Z4894" s="9" t="s">
        <v>8241</v>
      </c>
      <c r="AA4894" s="9" t="s">
        <v>4989</v>
      </c>
      <c r="AB4894" s="9" t="s">
        <v>5066</v>
      </c>
      <c r="AC4894" s="9" t="s">
        <v>5006</v>
      </c>
      <c r="AD4894" s="29"/>
      <c r="AE4894" s="20" t="str">
        <f>VLOOKUP(E4894,'FILIAIS PETZ'!A:Q,17,0)</f>
        <v>SP3</v>
      </c>
      <c r="AF4894" s="20" t="str">
        <f>VLOOKUP(E4894,'FILIAIS PETZ'!A:Q,3,0)</f>
        <v>FELICIO</v>
      </c>
      <c r="AG4894" s="20" t="str">
        <f>VLOOKUP(E4894,'FILIAIS PETZ'!A:Q,2,0)</f>
        <v>R3</v>
      </c>
      <c r="AH4894" s="75">
        <v>450</v>
      </c>
      <c r="AI4894" s="16" t="s">
        <v>11692</v>
      </c>
      <c r="AJ4894" s="43">
        <f>VLOOKUP(E4894,'FILIAIS PETZ'!$A$2:$K$2000,11,0)</f>
        <v>18328118011062</v>
      </c>
      <c r="AK4894" s="44">
        <f t="shared" si="324"/>
        <v>18328118011062</v>
      </c>
    </row>
    <row r="4895" spans="1:37" s="14" customFormat="1" ht="15" customHeight="1" thickBot="1" x14ac:dyDescent="0.25">
      <c r="A4895" s="9">
        <f t="shared" si="326"/>
        <v>963576</v>
      </c>
      <c r="B4895" s="18">
        <f>VLOOKUP(C4895,FORNECEDORES!D:E,2,0)</f>
        <v>530375</v>
      </c>
      <c r="C4895" s="19" t="str">
        <f>VLOOKUP(D4895,FORNECEDORES!A:D,4,0)</f>
        <v>23.080.842/0001-04</v>
      </c>
      <c r="D4895" s="13" t="s">
        <v>4370</v>
      </c>
      <c r="E4895" s="20" t="str">
        <f t="shared" si="325"/>
        <v>04 0024</v>
      </c>
      <c r="F4895" s="28" t="s">
        <v>8626</v>
      </c>
      <c r="G4895" s="21" t="str">
        <f>VLOOKUP(E4895,'FILIAIS PETZ'!A:E,5,0)</f>
        <v>PETZ DIADEMA</v>
      </c>
      <c r="H4895" s="20" t="str">
        <f>VLOOKUP(E4895,'FILIAIS PETZ'!A:D,4,0)</f>
        <v>DDMA-SP</v>
      </c>
      <c r="I4895" s="46">
        <v>45513</v>
      </c>
      <c r="J4895" s="9">
        <v>963576</v>
      </c>
      <c r="K4895" s="84" t="s">
        <v>5858</v>
      </c>
      <c r="L4895" s="83" t="s">
        <v>12074</v>
      </c>
      <c r="M4895" s="46">
        <v>45517</v>
      </c>
      <c r="N4895" s="46">
        <v>45546</v>
      </c>
      <c r="O4895" s="46">
        <v>45525</v>
      </c>
      <c r="P4895" s="91" t="s">
        <v>4990</v>
      </c>
      <c r="Q4895" s="84">
        <v>3</v>
      </c>
      <c r="R4895" s="91">
        <v>1</v>
      </c>
      <c r="S4895" s="9">
        <v>8</v>
      </c>
      <c r="T4895" s="9" t="s">
        <v>32</v>
      </c>
      <c r="U4895" s="9">
        <v>11002</v>
      </c>
      <c r="V4895" s="9">
        <v>11002</v>
      </c>
      <c r="W4895" s="9" t="s">
        <v>5019</v>
      </c>
      <c r="X4895" s="9" t="s">
        <v>4985</v>
      </c>
      <c r="Y4895" s="10" t="s">
        <v>4993</v>
      </c>
      <c r="Z4895" s="10" t="s">
        <v>4993</v>
      </c>
      <c r="AA4895" s="10" t="s">
        <v>4989</v>
      </c>
      <c r="AB4895" s="10" t="s">
        <v>12941</v>
      </c>
      <c r="AC4895" s="9" t="s">
        <v>5006</v>
      </c>
      <c r="AD4895" s="29"/>
      <c r="AE4895" s="20" t="str">
        <f>VLOOKUP(E4895,'FILIAIS PETZ'!A:Q,17,0)</f>
        <v>SP3</v>
      </c>
      <c r="AF4895" s="20" t="str">
        <f>VLOOKUP(E4895,'FILIAIS PETZ'!A:Q,3,0)</f>
        <v>FELICIO</v>
      </c>
      <c r="AG4895" s="20" t="str">
        <f>VLOOKUP(E4895,'FILIAIS PETZ'!A:Q,2,0)</f>
        <v>R3</v>
      </c>
      <c r="AH4895" s="75">
        <v>790</v>
      </c>
      <c r="AI4895" s="16" t="s">
        <v>11693</v>
      </c>
      <c r="AJ4895" s="43">
        <f>VLOOKUP(E4895,'FILIAIS PETZ'!$A$2:$K$2000,11,0)</f>
        <v>18328118000966</v>
      </c>
      <c r="AK4895" s="44">
        <f t="shared" si="324"/>
        <v>18328118000966</v>
      </c>
    </row>
    <row r="4896" spans="1:37" s="14" customFormat="1" ht="15" customHeight="1" thickBot="1" x14ac:dyDescent="0.25">
      <c r="A4896" s="9">
        <f t="shared" si="326"/>
        <v>963577</v>
      </c>
      <c r="B4896" s="18">
        <f>VLOOKUP(C4896,FORNECEDORES!D:E,2,0)</f>
        <v>530375</v>
      </c>
      <c r="C4896" s="19" t="str">
        <f>VLOOKUP(D4896,FORNECEDORES!A:D,4,0)</f>
        <v>23.080.842/0001-04</v>
      </c>
      <c r="D4896" s="13" t="s">
        <v>4370</v>
      </c>
      <c r="E4896" s="20" t="str">
        <f t="shared" si="325"/>
        <v>04 0003</v>
      </c>
      <c r="F4896" s="28" t="s">
        <v>8971</v>
      </c>
      <c r="G4896" s="21" t="str">
        <f>VLOOKUP(E4896,'FILIAIS PETZ'!A:E,5,0)</f>
        <v>PETZ SAO BERNARDO</v>
      </c>
      <c r="H4896" s="20" t="str">
        <f>VLOOKUP(E4896,'FILIAIS PETZ'!A:D,4,0)</f>
        <v>SBCA-SP</v>
      </c>
      <c r="I4896" s="46">
        <v>45513</v>
      </c>
      <c r="J4896" s="9">
        <v>963577</v>
      </c>
      <c r="K4896" s="84" t="s">
        <v>5858</v>
      </c>
      <c r="L4896" s="83" t="s">
        <v>12075</v>
      </c>
      <c r="M4896" s="46">
        <v>45517</v>
      </c>
      <c r="N4896" s="46">
        <v>45546</v>
      </c>
      <c r="O4896" s="46">
        <v>45525</v>
      </c>
      <c r="P4896" s="91" t="s">
        <v>4990</v>
      </c>
      <c r="Q4896" s="84">
        <v>3</v>
      </c>
      <c r="R4896" s="91">
        <v>1</v>
      </c>
      <c r="S4896" s="9">
        <v>8</v>
      </c>
      <c r="T4896" s="9" t="s">
        <v>32</v>
      </c>
      <c r="U4896" s="9">
        <v>11002</v>
      </c>
      <c r="V4896" s="9">
        <v>11002</v>
      </c>
      <c r="W4896" s="9" t="s">
        <v>5034</v>
      </c>
      <c r="X4896" s="9" t="s">
        <v>4985</v>
      </c>
      <c r="Y4896" s="10" t="s">
        <v>4993</v>
      </c>
      <c r="Z4896" s="10" t="s">
        <v>4993</v>
      </c>
      <c r="AA4896" s="10" t="s">
        <v>4989</v>
      </c>
      <c r="AB4896" s="10" t="s">
        <v>12941</v>
      </c>
      <c r="AC4896" s="9" t="s">
        <v>5006</v>
      </c>
      <c r="AD4896" s="29"/>
      <c r="AE4896" s="20" t="str">
        <f>VLOOKUP(E4896,'FILIAIS PETZ'!A:Q,17,0)</f>
        <v>SP3</v>
      </c>
      <c r="AF4896" s="20" t="str">
        <f>VLOOKUP(E4896,'FILIAIS PETZ'!A:Q,3,0)</f>
        <v>FELICIO</v>
      </c>
      <c r="AG4896" s="20" t="str">
        <f>VLOOKUP(E4896,'FILIAIS PETZ'!A:Q,2,0)</f>
        <v>R3</v>
      </c>
      <c r="AH4896" s="75">
        <v>510</v>
      </c>
      <c r="AI4896" s="16" t="s">
        <v>11694</v>
      </c>
      <c r="AJ4896" s="43">
        <f>VLOOKUP(E4896,'FILIAIS PETZ'!$A$2:$K$2000,11,0)</f>
        <v>18328118002152</v>
      </c>
      <c r="AK4896" s="44">
        <f t="shared" si="324"/>
        <v>18328118002152</v>
      </c>
    </row>
    <row r="4897" spans="1:37" s="14" customFormat="1" ht="15" customHeight="1" thickBot="1" x14ac:dyDescent="0.25">
      <c r="A4897" s="9">
        <f t="shared" si="326"/>
        <v>963578</v>
      </c>
      <c r="B4897" s="18">
        <f>VLOOKUP(C4897,FORNECEDORES!D:E,2,0)</f>
        <v>530375</v>
      </c>
      <c r="C4897" s="19" t="str">
        <f>VLOOKUP(D4897,FORNECEDORES!A:D,4,0)</f>
        <v>23.080.842/0001-04</v>
      </c>
      <c r="D4897" s="13" t="s">
        <v>4370</v>
      </c>
      <c r="E4897" s="20" t="str">
        <f t="shared" si="325"/>
        <v>04 0044</v>
      </c>
      <c r="F4897" s="28" t="s">
        <v>8974</v>
      </c>
      <c r="G4897" s="21" t="str">
        <f>VLOOKUP(E4897,'FILIAIS PETZ'!A:E,5,0)</f>
        <v>PETZ SANTO ANDRE</v>
      </c>
      <c r="H4897" s="20" t="str">
        <f>VLOOKUP(E4897,'FILIAIS PETZ'!A:D,4,0)</f>
        <v>STAD-SP</v>
      </c>
      <c r="I4897" s="46">
        <v>45513</v>
      </c>
      <c r="J4897" s="9">
        <v>963578</v>
      </c>
      <c r="K4897" s="84" t="s">
        <v>5858</v>
      </c>
      <c r="L4897" s="83" t="s">
        <v>12275</v>
      </c>
      <c r="M4897" s="46">
        <v>45517</v>
      </c>
      <c r="N4897" s="46">
        <v>45553</v>
      </c>
      <c r="O4897" s="46">
        <v>45532</v>
      </c>
      <c r="P4897" s="91" t="s">
        <v>4990</v>
      </c>
      <c r="Q4897" s="84">
        <v>3</v>
      </c>
      <c r="R4897" s="91">
        <v>1</v>
      </c>
      <c r="S4897" s="9">
        <v>8</v>
      </c>
      <c r="T4897" s="9" t="s">
        <v>32</v>
      </c>
      <c r="U4897" s="9">
        <v>11002</v>
      </c>
      <c r="V4897" s="9">
        <v>11002</v>
      </c>
      <c r="W4897" s="9" t="s">
        <v>5039</v>
      </c>
      <c r="X4897" s="9" t="s">
        <v>4985</v>
      </c>
      <c r="Y4897" s="10" t="s">
        <v>4993</v>
      </c>
      <c r="Z4897" s="9" t="s">
        <v>12031</v>
      </c>
      <c r="AA4897" s="9" t="s">
        <v>4989</v>
      </c>
      <c r="AB4897" s="9" t="s">
        <v>12941</v>
      </c>
      <c r="AC4897" s="9" t="s">
        <v>5006</v>
      </c>
      <c r="AD4897" s="29"/>
      <c r="AE4897" s="20" t="str">
        <f>VLOOKUP(E4897,'FILIAIS PETZ'!A:Q,17,0)</f>
        <v>SP3</v>
      </c>
      <c r="AF4897" s="20" t="str">
        <f>VLOOKUP(E4897,'FILIAIS PETZ'!A:Q,3,0)</f>
        <v>FELICIO</v>
      </c>
      <c r="AG4897" s="20" t="str">
        <f>VLOOKUP(E4897,'FILIAIS PETZ'!A:Q,2,0)</f>
        <v>R3</v>
      </c>
      <c r="AH4897" s="75">
        <v>280</v>
      </c>
      <c r="AI4897" s="16" t="s">
        <v>11695</v>
      </c>
      <c r="AJ4897" s="43">
        <f>VLOOKUP(E4897,'FILIAIS PETZ'!$A$2:$K$2000,11,0)</f>
        <v>18328118004600</v>
      </c>
      <c r="AK4897" s="44">
        <f t="shared" si="324"/>
        <v>18328118004600</v>
      </c>
    </row>
    <row r="4898" spans="1:37" s="14" customFormat="1" ht="15" customHeight="1" thickBot="1" x14ac:dyDescent="0.25">
      <c r="A4898" s="9">
        <f t="shared" si="326"/>
        <v>963579</v>
      </c>
      <c r="B4898" s="18">
        <f>VLOOKUP(C4898,FORNECEDORES!D:E,2,0)</f>
        <v>530375</v>
      </c>
      <c r="C4898" s="19" t="str">
        <f>VLOOKUP(D4898,FORNECEDORES!A:D,4,0)</f>
        <v>23.080.842/0001-04</v>
      </c>
      <c r="D4898" s="13" t="s">
        <v>4370</v>
      </c>
      <c r="E4898" s="20" t="str">
        <f t="shared" si="325"/>
        <v>04 0017</v>
      </c>
      <c r="F4898" s="28" t="s">
        <v>8713</v>
      </c>
      <c r="G4898" s="21" t="str">
        <f>VLOOKUP(E4898,'FILIAIS PETZ'!A:E,5,0)</f>
        <v>PETZ CARREFOUR SAO CAETANO</v>
      </c>
      <c r="H4898" s="20" t="str">
        <f>VLOOKUP(E4898,'FILIAIS PETZ'!A:D,4,0)</f>
        <v>SCSU-SP</v>
      </c>
      <c r="I4898" s="46">
        <v>45513</v>
      </c>
      <c r="J4898" s="9">
        <v>963579</v>
      </c>
      <c r="K4898" s="84" t="s">
        <v>5858</v>
      </c>
      <c r="L4898" s="83" t="s">
        <v>12076</v>
      </c>
      <c r="M4898" s="46">
        <v>45517</v>
      </c>
      <c r="N4898" s="46">
        <v>45546</v>
      </c>
      <c r="O4898" s="46">
        <v>45525</v>
      </c>
      <c r="P4898" s="91" t="s">
        <v>4990</v>
      </c>
      <c r="Q4898" s="84">
        <v>3</v>
      </c>
      <c r="R4898" s="91">
        <v>1</v>
      </c>
      <c r="S4898" s="9">
        <v>8</v>
      </c>
      <c r="T4898" s="9" t="s">
        <v>32</v>
      </c>
      <c r="U4898" s="9">
        <v>11002</v>
      </c>
      <c r="V4898" s="9">
        <v>11002</v>
      </c>
      <c r="W4898" s="9" t="s">
        <v>5019</v>
      </c>
      <c r="X4898" s="9" t="s">
        <v>4985</v>
      </c>
      <c r="Y4898" s="10" t="s">
        <v>4993</v>
      </c>
      <c r="Z4898" s="10" t="s">
        <v>4993</v>
      </c>
      <c r="AA4898" s="10" t="s">
        <v>4989</v>
      </c>
      <c r="AB4898" s="10" t="s">
        <v>12941</v>
      </c>
      <c r="AC4898" s="9" t="s">
        <v>5006</v>
      </c>
      <c r="AD4898" s="29"/>
      <c r="AE4898" s="20" t="str">
        <f>VLOOKUP(E4898,'FILIAIS PETZ'!A:Q,17,0)</f>
        <v>SP3</v>
      </c>
      <c r="AF4898" s="20" t="str">
        <f>VLOOKUP(E4898,'FILIAIS PETZ'!A:Q,3,0)</f>
        <v>FELICIO</v>
      </c>
      <c r="AG4898" s="20" t="str">
        <f>VLOOKUP(E4898,'FILIAIS PETZ'!A:Q,2,0)</f>
        <v>R3</v>
      </c>
      <c r="AH4898" s="75">
        <v>1680</v>
      </c>
      <c r="AI4898" s="16" t="s">
        <v>11696</v>
      </c>
      <c r="AJ4898" s="43">
        <f>VLOOKUP(E4898,'FILIAIS PETZ'!$A$2:$K$2000,11,0)</f>
        <v>18328118000532</v>
      </c>
      <c r="AK4898" s="44">
        <f t="shared" si="324"/>
        <v>18328118000532</v>
      </c>
    </row>
    <row r="4899" spans="1:37" s="14" customFormat="1" ht="15" customHeight="1" thickBot="1" x14ac:dyDescent="0.25">
      <c r="A4899" s="9">
        <f t="shared" si="326"/>
        <v>963580</v>
      </c>
      <c r="B4899" s="18">
        <f>VLOOKUP(C4899,FORNECEDORES!D:E,2,0)</f>
        <v>530375</v>
      </c>
      <c r="C4899" s="19" t="str">
        <f>VLOOKUP(D4899,FORNECEDORES!A:D,4,0)</f>
        <v>23.080.842/0001-04</v>
      </c>
      <c r="D4899" s="13" t="s">
        <v>4370</v>
      </c>
      <c r="E4899" s="20" t="str">
        <f t="shared" si="325"/>
        <v>04 0003</v>
      </c>
      <c r="F4899" s="28" t="s">
        <v>8971</v>
      </c>
      <c r="G4899" s="21" t="str">
        <f>VLOOKUP(E4899,'FILIAIS PETZ'!A:E,5,0)</f>
        <v>PETZ SAO BERNARDO</v>
      </c>
      <c r="H4899" s="20" t="str">
        <f>VLOOKUP(E4899,'FILIAIS PETZ'!A:D,4,0)</f>
        <v>SBCA-SP</v>
      </c>
      <c r="I4899" s="46">
        <v>45513</v>
      </c>
      <c r="J4899" s="9">
        <v>963580</v>
      </c>
      <c r="K4899" s="84" t="s">
        <v>5858</v>
      </c>
      <c r="L4899" s="83" t="s">
        <v>12077</v>
      </c>
      <c r="M4899" s="46">
        <v>45517</v>
      </c>
      <c r="N4899" s="46">
        <v>45546</v>
      </c>
      <c r="O4899" s="46">
        <v>45525</v>
      </c>
      <c r="P4899" s="91" t="s">
        <v>4990</v>
      </c>
      <c r="Q4899" s="84">
        <v>3</v>
      </c>
      <c r="R4899" s="91">
        <v>1</v>
      </c>
      <c r="S4899" s="9">
        <v>8</v>
      </c>
      <c r="T4899" s="9" t="s">
        <v>32</v>
      </c>
      <c r="U4899" s="9">
        <v>11002</v>
      </c>
      <c r="V4899" s="9">
        <v>11002</v>
      </c>
      <c r="W4899" s="9" t="s">
        <v>5034</v>
      </c>
      <c r="X4899" s="9" t="s">
        <v>4985</v>
      </c>
      <c r="Y4899" s="10" t="s">
        <v>4993</v>
      </c>
      <c r="Z4899" s="10" t="s">
        <v>4993</v>
      </c>
      <c r="AA4899" s="10" t="s">
        <v>4989</v>
      </c>
      <c r="AB4899" s="10" t="s">
        <v>12941</v>
      </c>
      <c r="AC4899" s="9" t="s">
        <v>5006</v>
      </c>
      <c r="AD4899" s="29"/>
      <c r="AE4899" s="20" t="str">
        <f>VLOOKUP(E4899,'FILIAIS PETZ'!A:Q,17,0)</f>
        <v>SP3</v>
      </c>
      <c r="AF4899" s="20" t="str">
        <f>VLOOKUP(E4899,'FILIAIS PETZ'!A:Q,3,0)</f>
        <v>FELICIO</v>
      </c>
      <c r="AG4899" s="20" t="str">
        <f>VLOOKUP(E4899,'FILIAIS PETZ'!A:Q,2,0)</f>
        <v>R3</v>
      </c>
      <c r="AH4899" s="75">
        <v>900</v>
      </c>
      <c r="AI4899" s="16" t="s">
        <v>11697</v>
      </c>
      <c r="AJ4899" s="43">
        <f>VLOOKUP(E4899,'FILIAIS PETZ'!$A$2:$K$2000,11,0)</f>
        <v>18328118002152</v>
      </c>
      <c r="AK4899" s="44">
        <f t="shared" si="324"/>
        <v>18328118002152</v>
      </c>
    </row>
    <row r="4900" spans="1:37" s="14" customFormat="1" ht="15" customHeight="1" thickBot="1" x14ac:dyDescent="0.25">
      <c r="A4900" s="9">
        <f t="shared" si="326"/>
        <v>963581</v>
      </c>
      <c r="B4900" s="18">
        <f>VLOOKUP(C4900,FORNECEDORES!D:E,2,0)</f>
        <v>530375</v>
      </c>
      <c r="C4900" s="19" t="str">
        <f>VLOOKUP(D4900,FORNECEDORES!A:D,4,0)</f>
        <v>23.080.842/0001-04</v>
      </c>
      <c r="D4900" s="13" t="s">
        <v>4370</v>
      </c>
      <c r="E4900" s="20" t="str">
        <f t="shared" si="325"/>
        <v>04 0011</v>
      </c>
      <c r="F4900" s="28" t="s">
        <v>8976</v>
      </c>
      <c r="G4900" s="21" t="str">
        <f>VLOOKUP(E4900,'FILIAIS PETZ'!A:E,5,0)</f>
        <v>PETZ AUGUSTA</v>
      </c>
      <c r="H4900" s="20" t="str">
        <f>VLOOKUP(E4900,'FILIAIS PETZ'!A:D,4,0)</f>
        <v>AUGT-SP</v>
      </c>
      <c r="I4900" s="46">
        <v>45513</v>
      </c>
      <c r="J4900" s="9">
        <v>963581</v>
      </c>
      <c r="K4900" s="84" t="s">
        <v>5858</v>
      </c>
      <c r="L4900" s="83" t="s">
        <v>12078</v>
      </c>
      <c r="M4900" s="46">
        <v>45517</v>
      </c>
      <c r="N4900" s="46">
        <v>45546</v>
      </c>
      <c r="O4900" s="46">
        <v>45525</v>
      </c>
      <c r="P4900" s="91" t="s">
        <v>4990</v>
      </c>
      <c r="Q4900" s="84">
        <v>3</v>
      </c>
      <c r="R4900" s="91">
        <v>1</v>
      </c>
      <c r="S4900" s="9">
        <v>8</v>
      </c>
      <c r="T4900" s="9" t="s">
        <v>32</v>
      </c>
      <c r="U4900" s="9">
        <v>11002</v>
      </c>
      <c r="V4900" s="9">
        <v>11002</v>
      </c>
      <c r="W4900" s="9" t="s">
        <v>5024</v>
      </c>
      <c r="X4900" s="9" t="s">
        <v>4985</v>
      </c>
      <c r="Y4900" s="10" t="s">
        <v>4993</v>
      </c>
      <c r="Z4900" s="10" t="s">
        <v>4993</v>
      </c>
      <c r="AA4900" s="10" t="s">
        <v>4989</v>
      </c>
      <c r="AB4900" s="10" t="s">
        <v>12941</v>
      </c>
      <c r="AC4900" s="9" t="s">
        <v>5006</v>
      </c>
      <c r="AD4900" s="29"/>
      <c r="AE4900" s="20" t="str">
        <f>VLOOKUP(E4900,'FILIAIS PETZ'!A:Q,17,0)</f>
        <v>SP2</v>
      </c>
      <c r="AF4900" s="20" t="str">
        <f>VLOOKUP(E4900,'FILIAIS PETZ'!A:Q,3,0)</f>
        <v>FELICIO</v>
      </c>
      <c r="AG4900" s="20" t="str">
        <f>VLOOKUP(E4900,'FILIAIS PETZ'!A:Q,2,0)</f>
        <v>R3</v>
      </c>
      <c r="AH4900" s="75">
        <v>350</v>
      </c>
      <c r="AI4900" s="16" t="s">
        <v>11698</v>
      </c>
      <c r="AJ4900" s="43">
        <f>VLOOKUP(E4900,'FILIAIS PETZ'!$A$2:$K$2000,11,0)</f>
        <v>18328118001776</v>
      </c>
      <c r="AK4900" s="44">
        <f t="shared" si="324"/>
        <v>18328118001776</v>
      </c>
    </row>
    <row r="4901" spans="1:37" s="14" customFormat="1" ht="15" customHeight="1" thickBot="1" x14ac:dyDescent="0.25">
      <c r="A4901" s="9">
        <f t="shared" si="326"/>
        <v>963582</v>
      </c>
      <c r="B4901" s="18">
        <f>VLOOKUP(C4901,FORNECEDORES!D:E,2,0)</f>
        <v>530375</v>
      </c>
      <c r="C4901" s="19" t="str">
        <f>VLOOKUP(D4901,FORNECEDORES!A:D,4,0)</f>
        <v>23.080.842/0001-04</v>
      </c>
      <c r="D4901" s="13" t="s">
        <v>4370</v>
      </c>
      <c r="E4901" s="20" t="str">
        <f t="shared" si="325"/>
        <v>04 0069</v>
      </c>
      <c r="F4901" s="28" t="s">
        <v>8968</v>
      </c>
      <c r="G4901" s="21" t="str">
        <f>VLOOKUP(E4901,'FILIAIS PETZ'!A:E,5,0)</f>
        <v>PETZ GIOVANNI PIRELLI</v>
      </c>
      <c r="H4901" s="20" t="str">
        <f>VLOOKUP(E4901,'FILIAIS PETZ'!A:D,4,0)</f>
        <v>GPIR-SP</v>
      </c>
      <c r="I4901" s="46">
        <v>45513</v>
      </c>
      <c r="J4901" s="9">
        <v>963582</v>
      </c>
      <c r="K4901" s="84" t="s">
        <v>5858</v>
      </c>
      <c r="L4901" s="83" t="s">
        <v>12079</v>
      </c>
      <c r="M4901" s="46">
        <v>45517</v>
      </c>
      <c r="N4901" s="46">
        <v>45546</v>
      </c>
      <c r="O4901" s="46">
        <v>45525</v>
      </c>
      <c r="P4901" s="91" t="s">
        <v>4990</v>
      </c>
      <c r="Q4901" s="84">
        <v>3</v>
      </c>
      <c r="R4901" s="91">
        <v>1</v>
      </c>
      <c r="S4901" s="9">
        <v>8</v>
      </c>
      <c r="T4901" s="9" t="s">
        <v>32</v>
      </c>
      <c r="U4901" s="9">
        <v>11002</v>
      </c>
      <c r="V4901" s="9">
        <v>11002</v>
      </c>
      <c r="W4901" s="9" t="s">
        <v>5034</v>
      </c>
      <c r="X4901" s="9" t="s">
        <v>4985</v>
      </c>
      <c r="Y4901" s="9" t="s">
        <v>4980</v>
      </c>
      <c r="Z4901" s="9" t="s">
        <v>4980</v>
      </c>
      <c r="AA4901" s="9" t="s">
        <v>4989</v>
      </c>
      <c r="AB4901" s="9" t="s">
        <v>5005</v>
      </c>
      <c r="AC4901" s="9" t="s">
        <v>5006</v>
      </c>
      <c r="AD4901" s="29"/>
      <c r="AE4901" s="20" t="str">
        <f>VLOOKUP(E4901,'FILIAIS PETZ'!A:Q,17,0)</f>
        <v>SP3</v>
      </c>
      <c r="AF4901" s="20" t="str">
        <f>VLOOKUP(E4901,'FILIAIS PETZ'!A:Q,3,0)</f>
        <v>FELICIO</v>
      </c>
      <c r="AG4901" s="20" t="str">
        <f>VLOOKUP(E4901,'FILIAIS PETZ'!A:Q,2,0)</f>
        <v>R3</v>
      </c>
      <c r="AH4901" s="75">
        <v>391</v>
      </c>
      <c r="AI4901" s="16" t="s">
        <v>11699</v>
      </c>
      <c r="AJ4901" s="43">
        <f>VLOOKUP(E4901,'FILIAIS PETZ'!$A$2:$K$2000,11,0)</f>
        <v>18328118006905</v>
      </c>
      <c r="AK4901" s="44">
        <f t="shared" si="324"/>
        <v>18328118006905</v>
      </c>
    </row>
    <row r="4902" spans="1:37" s="14" customFormat="1" ht="15" customHeight="1" thickBot="1" x14ac:dyDescent="0.25">
      <c r="A4902" s="9">
        <f t="shared" si="326"/>
        <v>963583</v>
      </c>
      <c r="B4902" s="18">
        <f>VLOOKUP(C4902,FORNECEDORES!D:E,2,0)</f>
        <v>530375</v>
      </c>
      <c r="C4902" s="19" t="str">
        <f>VLOOKUP(D4902,FORNECEDORES!A:D,4,0)</f>
        <v>23.080.842/0001-04</v>
      </c>
      <c r="D4902" s="13" t="s">
        <v>4370</v>
      </c>
      <c r="E4902" s="20" t="str">
        <f t="shared" si="325"/>
        <v>04 0003</v>
      </c>
      <c r="F4902" s="28" t="s">
        <v>8971</v>
      </c>
      <c r="G4902" s="21" t="str">
        <f>VLOOKUP(E4902,'FILIAIS PETZ'!A:E,5,0)</f>
        <v>PETZ SAO BERNARDO</v>
      </c>
      <c r="H4902" s="20" t="str">
        <f>VLOOKUP(E4902,'FILIAIS PETZ'!A:D,4,0)</f>
        <v>SBCA-SP</v>
      </c>
      <c r="I4902" s="46">
        <v>45513</v>
      </c>
      <c r="J4902" s="9">
        <v>963583</v>
      </c>
      <c r="K4902" s="84" t="s">
        <v>5858</v>
      </c>
      <c r="L4902" s="83" t="s">
        <v>12080</v>
      </c>
      <c r="M4902" s="46">
        <v>45517</v>
      </c>
      <c r="N4902" s="46">
        <v>45546</v>
      </c>
      <c r="O4902" s="46">
        <v>45525</v>
      </c>
      <c r="P4902" s="91" t="s">
        <v>4990</v>
      </c>
      <c r="Q4902" s="84">
        <v>3</v>
      </c>
      <c r="R4902" s="91">
        <v>1</v>
      </c>
      <c r="S4902" s="9">
        <v>8</v>
      </c>
      <c r="T4902" s="9" t="s">
        <v>32</v>
      </c>
      <c r="U4902" s="9">
        <v>11002</v>
      </c>
      <c r="V4902" s="9">
        <v>11002</v>
      </c>
      <c r="W4902" s="9" t="s">
        <v>5021</v>
      </c>
      <c r="X4902" s="9" t="s">
        <v>4985</v>
      </c>
      <c r="Y4902" s="9" t="s">
        <v>4980</v>
      </c>
      <c r="Z4902" s="9" t="s">
        <v>4980</v>
      </c>
      <c r="AA4902" s="9" t="s">
        <v>4989</v>
      </c>
      <c r="AB4902" s="9" t="s">
        <v>5005</v>
      </c>
      <c r="AC4902" s="9" t="s">
        <v>5006</v>
      </c>
      <c r="AD4902" s="29"/>
      <c r="AE4902" s="20" t="str">
        <f>VLOOKUP(E4902,'FILIAIS PETZ'!A:Q,17,0)</f>
        <v>SP3</v>
      </c>
      <c r="AF4902" s="20" t="str">
        <f>VLOOKUP(E4902,'FILIAIS PETZ'!A:Q,3,0)</f>
        <v>FELICIO</v>
      </c>
      <c r="AG4902" s="20" t="str">
        <f>VLOOKUP(E4902,'FILIAIS PETZ'!A:Q,2,0)</f>
        <v>R3</v>
      </c>
      <c r="AH4902" s="75">
        <v>260</v>
      </c>
      <c r="AI4902" s="16" t="s">
        <v>11700</v>
      </c>
      <c r="AJ4902" s="43">
        <f>VLOOKUP(E4902,'FILIAIS PETZ'!$A$2:$K$2000,11,0)</f>
        <v>18328118002152</v>
      </c>
      <c r="AK4902" s="44">
        <f t="shared" si="324"/>
        <v>18328118002152</v>
      </c>
    </row>
    <row r="4903" spans="1:37" s="14" customFormat="1" ht="15" customHeight="1" thickBot="1" x14ac:dyDescent="0.25">
      <c r="A4903" s="9">
        <f t="shared" si="326"/>
        <v>963584</v>
      </c>
      <c r="B4903" s="18">
        <f>VLOOKUP(C4903,FORNECEDORES!D:E,2,0)</f>
        <v>530375</v>
      </c>
      <c r="C4903" s="19" t="str">
        <f>VLOOKUP(D4903,FORNECEDORES!A:D,4,0)</f>
        <v>23.080.842/0001-04</v>
      </c>
      <c r="D4903" s="13" t="s">
        <v>4370</v>
      </c>
      <c r="E4903" s="20" t="str">
        <f t="shared" si="325"/>
        <v>04 0044</v>
      </c>
      <c r="F4903" s="28" t="s">
        <v>8974</v>
      </c>
      <c r="G4903" s="21" t="str">
        <f>VLOOKUP(E4903,'FILIAIS PETZ'!A:E,5,0)</f>
        <v>PETZ SANTO ANDRE</v>
      </c>
      <c r="H4903" s="20" t="str">
        <f>VLOOKUP(E4903,'FILIAIS PETZ'!A:D,4,0)</f>
        <v>STAD-SP</v>
      </c>
      <c r="I4903" s="46">
        <v>45513</v>
      </c>
      <c r="J4903" s="9">
        <v>963584</v>
      </c>
      <c r="K4903" s="84" t="s">
        <v>5858</v>
      </c>
      <c r="L4903" s="83" t="s">
        <v>12081</v>
      </c>
      <c r="M4903" s="46">
        <v>45517</v>
      </c>
      <c r="N4903" s="46">
        <v>45546</v>
      </c>
      <c r="O4903" s="46">
        <v>45525</v>
      </c>
      <c r="P4903" s="91" t="s">
        <v>4990</v>
      </c>
      <c r="Q4903" s="84">
        <v>3</v>
      </c>
      <c r="R4903" s="91">
        <v>1</v>
      </c>
      <c r="S4903" s="9">
        <v>8</v>
      </c>
      <c r="T4903" s="9" t="s">
        <v>32</v>
      </c>
      <c r="U4903" s="9">
        <v>11002</v>
      </c>
      <c r="V4903" s="9">
        <v>11002</v>
      </c>
      <c r="W4903" s="9" t="s">
        <v>5034</v>
      </c>
      <c r="X4903" s="9" t="s">
        <v>4985</v>
      </c>
      <c r="Y4903" s="9" t="s">
        <v>4980</v>
      </c>
      <c r="Z4903" s="9" t="s">
        <v>4980</v>
      </c>
      <c r="AA4903" s="9" t="s">
        <v>4989</v>
      </c>
      <c r="AB4903" s="9" t="s">
        <v>5005</v>
      </c>
      <c r="AC4903" s="9" t="s">
        <v>5006</v>
      </c>
      <c r="AD4903" s="29"/>
      <c r="AE4903" s="20" t="str">
        <f>VLOOKUP(E4903,'FILIAIS PETZ'!A:Q,17,0)</f>
        <v>SP3</v>
      </c>
      <c r="AF4903" s="20" t="str">
        <f>VLOOKUP(E4903,'FILIAIS PETZ'!A:Q,3,0)</f>
        <v>FELICIO</v>
      </c>
      <c r="AG4903" s="20" t="str">
        <f>VLOOKUP(E4903,'FILIAIS PETZ'!A:Q,2,0)</f>
        <v>R3</v>
      </c>
      <c r="AH4903" s="75">
        <v>405</v>
      </c>
      <c r="AI4903" s="16" t="s">
        <v>11701</v>
      </c>
      <c r="AJ4903" s="43">
        <f>VLOOKUP(E4903,'FILIAIS PETZ'!$A$2:$K$2000,11,0)</f>
        <v>18328118004600</v>
      </c>
      <c r="AK4903" s="44">
        <f t="shared" si="324"/>
        <v>18328118004600</v>
      </c>
    </row>
    <row r="4904" spans="1:37" s="14" customFormat="1" ht="15" customHeight="1" thickBot="1" x14ac:dyDescent="0.25">
      <c r="A4904" s="9">
        <f t="shared" si="326"/>
        <v>963586</v>
      </c>
      <c r="B4904" s="18">
        <f>VLOOKUP(C4904,FORNECEDORES!D:E,2,0)</f>
        <v>530375</v>
      </c>
      <c r="C4904" s="19" t="str">
        <f>VLOOKUP(D4904,FORNECEDORES!A:D,4,0)</f>
        <v>23.080.842/0001-04</v>
      </c>
      <c r="D4904" s="13" t="s">
        <v>4370</v>
      </c>
      <c r="E4904" s="20" t="str">
        <f t="shared" si="325"/>
        <v>04 0284</v>
      </c>
      <c r="F4904" s="28" t="s">
        <v>8966</v>
      </c>
      <c r="G4904" s="21" t="str">
        <f>VLOOKUP(E4904,'FILIAIS PETZ'!A:E,5,0)</f>
        <v>PETZ ASSAI ANCHIETA</v>
      </c>
      <c r="H4904" s="20" t="str">
        <f>VLOOKUP(E4904,'FILIAIS PETZ'!A:D,4,0)</f>
        <v>ASAC-SP</v>
      </c>
      <c r="I4904" s="46">
        <v>45513</v>
      </c>
      <c r="J4904" s="9">
        <v>963586</v>
      </c>
      <c r="K4904" s="84" t="s">
        <v>5858</v>
      </c>
      <c r="L4904" s="83" t="s">
        <v>12082</v>
      </c>
      <c r="M4904" s="46">
        <v>45517</v>
      </c>
      <c r="N4904" s="46">
        <v>45546</v>
      </c>
      <c r="O4904" s="46">
        <v>45525</v>
      </c>
      <c r="P4904" s="91" t="s">
        <v>4990</v>
      </c>
      <c r="Q4904" s="84">
        <v>3</v>
      </c>
      <c r="R4904" s="91">
        <v>1</v>
      </c>
      <c r="S4904" s="9">
        <v>8</v>
      </c>
      <c r="T4904" s="9" t="s">
        <v>32</v>
      </c>
      <c r="U4904" s="9">
        <v>11002</v>
      </c>
      <c r="V4904" s="9">
        <v>11002</v>
      </c>
      <c r="W4904" s="9" t="s">
        <v>5019</v>
      </c>
      <c r="X4904" s="9" t="s">
        <v>4985</v>
      </c>
      <c r="Y4904" s="9" t="s">
        <v>4980</v>
      </c>
      <c r="Z4904" s="9" t="s">
        <v>4980</v>
      </c>
      <c r="AA4904" s="9" t="s">
        <v>4989</v>
      </c>
      <c r="AB4904" s="9" t="s">
        <v>5005</v>
      </c>
      <c r="AC4904" s="9" t="s">
        <v>5006</v>
      </c>
      <c r="AD4904" s="29"/>
      <c r="AE4904" s="20" t="str">
        <f>VLOOKUP(E4904,'FILIAIS PETZ'!A:Q,17,0)</f>
        <v>SP3</v>
      </c>
      <c r="AF4904" s="20" t="str">
        <f>VLOOKUP(E4904,'FILIAIS PETZ'!A:Q,3,0)</f>
        <v>FELICIO</v>
      </c>
      <c r="AG4904" s="20" t="str">
        <f>VLOOKUP(E4904,'FILIAIS PETZ'!A:Q,2,0)</f>
        <v>R3</v>
      </c>
      <c r="AH4904" s="75">
        <v>640</v>
      </c>
      <c r="AI4904" s="16" t="s">
        <v>11702</v>
      </c>
      <c r="AJ4904" s="43" t="str">
        <f>VLOOKUP(E4904,'FILIAIS PETZ'!$A$2:$K$2000,11,0)</f>
        <v>18.328.118/0290-00</v>
      </c>
      <c r="AK4904" s="44" t="str">
        <f t="shared" si="324"/>
        <v>18.328.118/0290-00</v>
      </c>
    </row>
    <row r="4905" spans="1:37" s="14" customFormat="1" ht="15" customHeight="1" thickBot="1" x14ac:dyDescent="0.25">
      <c r="A4905" s="9">
        <f t="shared" si="326"/>
        <v>963588</v>
      </c>
      <c r="B4905" s="18">
        <f>VLOOKUP(C4905,FORNECEDORES!D:E,2,0)</f>
        <v>530375</v>
      </c>
      <c r="C4905" s="19" t="str">
        <f>VLOOKUP(D4905,FORNECEDORES!A:D,4,0)</f>
        <v>23.080.842/0001-04</v>
      </c>
      <c r="D4905" s="13" t="s">
        <v>4370</v>
      </c>
      <c r="E4905" s="20" t="str">
        <f t="shared" si="325"/>
        <v>04 0247</v>
      </c>
      <c r="F4905" s="28" t="s">
        <v>8967</v>
      </c>
      <c r="G4905" s="21" t="str">
        <f>VLOOKUP(E4905,'FILIAIS PETZ'!A:E,5,0)</f>
        <v>PETZ AV GOIÁS</v>
      </c>
      <c r="H4905" s="20" t="str">
        <f>VLOOKUP(E4905,'FILIAIS PETZ'!A:D,4,0)</f>
        <v>AVGO-SP</v>
      </c>
      <c r="I4905" s="46">
        <v>45513</v>
      </c>
      <c r="J4905" s="9">
        <v>963588</v>
      </c>
      <c r="K4905" s="84" t="s">
        <v>5858</v>
      </c>
      <c r="L4905" s="83" t="s">
        <v>12083</v>
      </c>
      <c r="M4905" s="46">
        <v>45517</v>
      </c>
      <c r="N4905" s="46">
        <v>45546</v>
      </c>
      <c r="O4905" s="46">
        <v>45525</v>
      </c>
      <c r="P4905" s="91" t="s">
        <v>4990</v>
      </c>
      <c r="Q4905" s="84">
        <v>3</v>
      </c>
      <c r="R4905" s="91">
        <v>1</v>
      </c>
      <c r="S4905" s="9">
        <v>8</v>
      </c>
      <c r="T4905" s="9" t="s">
        <v>32</v>
      </c>
      <c r="U4905" s="9">
        <v>11002</v>
      </c>
      <c r="V4905" s="9">
        <v>11002</v>
      </c>
      <c r="W4905" s="9" t="s">
        <v>5019</v>
      </c>
      <c r="X4905" s="9" t="s">
        <v>4985</v>
      </c>
      <c r="Y4905" s="9" t="s">
        <v>4980</v>
      </c>
      <c r="Z4905" s="9" t="s">
        <v>4980</v>
      </c>
      <c r="AA4905" s="9" t="s">
        <v>4989</v>
      </c>
      <c r="AB4905" s="9" t="s">
        <v>5005</v>
      </c>
      <c r="AC4905" s="9" t="s">
        <v>5006</v>
      </c>
      <c r="AD4905" s="29"/>
      <c r="AE4905" s="20" t="str">
        <f>VLOOKUP(E4905,'FILIAIS PETZ'!A:Q,17,0)</f>
        <v>SP3</v>
      </c>
      <c r="AF4905" s="20" t="str">
        <f>VLOOKUP(E4905,'FILIAIS PETZ'!A:Q,3,0)</f>
        <v>FELICIO</v>
      </c>
      <c r="AG4905" s="20" t="str">
        <f>VLOOKUP(E4905,'FILIAIS PETZ'!A:Q,2,0)</f>
        <v>R3</v>
      </c>
      <c r="AH4905" s="75">
        <v>60</v>
      </c>
      <c r="AI4905" s="16" t="s">
        <v>11703</v>
      </c>
      <c r="AJ4905" s="43" t="str">
        <f>VLOOKUP(E4905,'FILIAIS PETZ'!$A$2:$K$2000,11,0)</f>
        <v>18.328.118/0236-64</v>
      </c>
      <c r="AK4905" s="44" t="str">
        <f t="shared" si="324"/>
        <v>18.328.118/0236-64</v>
      </c>
    </row>
    <row r="4906" spans="1:37" s="14" customFormat="1" ht="15" customHeight="1" thickBot="1" x14ac:dyDescent="0.25">
      <c r="A4906" s="9">
        <f t="shared" si="326"/>
        <v>963589</v>
      </c>
      <c r="B4906" s="18">
        <f>VLOOKUP(C4906,FORNECEDORES!D:E,2,0)</f>
        <v>530375</v>
      </c>
      <c r="C4906" s="19" t="str">
        <f>VLOOKUP(D4906,FORNECEDORES!A:D,4,0)</f>
        <v>23.080.842/0001-04</v>
      </c>
      <c r="D4906" s="13" t="s">
        <v>4370</v>
      </c>
      <c r="E4906" s="20" t="str">
        <f t="shared" si="325"/>
        <v>04 0044</v>
      </c>
      <c r="F4906" s="28" t="s">
        <v>8974</v>
      </c>
      <c r="G4906" s="21" t="str">
        <f>VLOOKUP(E4906,'FILIAIS PETZ'!A:E,5,0)</f>
        <v>PETZ SANTO ANDRE</v>
      </c>
      <c r="H4906" s="20" t="str">
        <f>VLOOKUP(E4906,'FILIAIS PETZ'!A:D,4,0)</f>
        <v>STAD-SP</v>
      </c>
      <c r="I4906" s="46">
        <v>45513</v>
      </c>
      <c r="J4906" s="9">
        <v>963589</v>
      </c>
      <c r="K4906" s="84" t="s">
        <v>5858</v>
      </c>
      <c r="L4906" s="83" t="s">
        <v>12084</v>
      </c>
      <c r="M4906" s="46">
        <v>45517</v>
      </c>
      <c r="N4906" s="46">
        <v>45546</v>
      </c>
      <c r="O4906" s="46">
        <v>45525</v>
      </c>
      <c r="P4906" s="91" t="s">
        <v>4990</v>
      </c>
      <c r="Q4906" s="84">
        <v>3</v>
      </c>
      <c r="R4906" s="91">
        <v>1</v>
      </c>
      <c r="S4906" s="9">
        <v>8</v>
      </c>
      <c r="T4906" s="9" t="s">
        <v>32</v>
      </c>
      <c r="U4906" s="9">
        <v>11002</v>
      </c>
      <c r="V4906" s="9">
        <v>11002</v>
      </c>
      <c r="W4906" s="9" t="s">
        <v>5019</v>
      </c>
      <c r="X4906" s="9" t="s">
        <v>4985</v>
      </c>
      <c r="Y4906" s="9" t="s">
        <v>4980</v>
      </c>
      <c r="Z4906" s="9" t="s">
        <v>4980</v>
      </c>
      <c r="AA4906" s="9" t="s">
        <v>4989</v>
      </c>
      <c r="AB4906" s="9" t="s">
        <v>5005</v>
      </c>
      <c r="AC4906" s="9" t="s">
        <v>5006</v>
      </c>
      <c r="AD4906" s="29"/>
      <c r="AE4906" s="20" t="str">
        <f>VLOOKUP(E4906,'FILIAIS PETZ'!A:Q,17,0)</f>
        <v>SP3</v>
      </c>
      <c r="AF4906" s="20" t="str">
        <f>VLOOKUP(E4906,'FILIAIS PETZ'!A:Q,3,0)</f>
        <v>FELICIO</v>
      </c>
      <c r="AG4906" s="20" t="str">
        <f>VLOOKUP(E4906,'FILIAIS PETZ'!A:Q,2,0)</f>
        <v>R3</v>
      </c>
      <c r="AH4906" s="75">
        <v>580</v>
      </c>
      <c r="AI4906" s="16" t="s">
        <v>11704</v>
      </c>
      <c r="AJ4906" s="43">
        <f>VLOOKUP(E4906,'FILIAIS PETZ'!$A$2:$K$2000,11,0)</f>
        <v>18328118004600</v>
      </c>
      <c r="AK4906" s="44">
        <f t="shared" si="324"/>
        <v>18328118004600</v>
      </c>
    </row>
    <row r="4907" spans="1:37" s="14" customFormat="1" ht="15" customHeight="1" thickBot="1" x14ac:dyDescent="0.25">
      <c r="A4907" s="9">
        <f t="shared" si="326"/>
        <v>963590</v>
      </c>
      <c r="B4907" s="18">
        <f>VLOOKUP(C4907,FORNECEDORES!D:E,2,0)</f>
        <v>530375</v>
      </c>
      <c r="C4907" s="19" t="str">
        <f>VLOOKUP(D4907,FORNECEDORES!A:D,4,0)</f>
        <v>23.080.842/0001-04</v>
      </c>
      <c r="D4907" s="13" t="s">
        <v>4370</v>
      </c>
      <c r="E4907" s="20" t="str">
        <f t="shared" si="325"/>
        <v>04 0258</v>
      </c>
      <c r="F4907" s="28" t="s">
        <v>8972</v>
      </c>
      <c r="G4907" s="21" t="str">
        <f>VLOOKUP(E4907,'FILIAIS PETZ'!A:E,5,0)</f>
        <v xml:space="preserve">PETZ SHOPPING GRAND PLAZA </v>
      </c>
      <c r="H4907" s="20" t="str">
        <f>VLOOKUP(E4907,'FILIAIS PETZ'!A:D,4,0)</f>
        <v>SGPZ-SP</v>
      </c>
      <c r="I4907" s="46">
        <v>45513</v>
      </c>
      <c r="J4907" s="9">
        <v>963590</v>
      </c>
      <c r="K4907" s="84" t="s">
        <v>5858</v>
      </c>
      <c r="L4907" s="83" t="s">
        <v>12085</v>
      </c>
      <c r="M4907" s="46">
        <v>45517</v>
      </c>
      <c r="N4907" s="46">
        <v>45546</v>
      </c>
      <c r="O4907" s="46">
        <v>45525</v>
      </c>
      <c r="P4907" s="91" t="s">
        <v>4990</v>
      </c>
      <c r="Q4907" s="84">
        <v>3</v>
      </c>
      <c r="R4907" s="91">
        <v>1</v>
      </c>
      <c r="S4907" s="9">
        <v>8</v>
      </c>
      <c r="T4907" s="9" t="s">
        <v>32</v>
      </c>
      <c r="U4907" s="9">
        <v>11002</v>
      </c>
      <c r="V4907" s="9">
        <v>11002</v>
      </c>
      <c r="W4907" s="9" t="s">
        <v>5034</v>
      </c>
      <c r="X4907" s="9" t="s">
        <v>4985</v>
      </c>
      <c r="Y4907" s="9" t="s">
        <v>4980</v>
      </c>
      <c r="Z4907" s="9" t="s">
        <v>4980</v>
      </c>
      <c r="AA4907" s="9" t="s">
        <v>4989</v>
      </c>
      <c r="AB4907" s="9" t="s">
        <v>5005</v>
      </c>
      <c r="AC4907" s="9" t="s">
        <v>5006</v>
      </c>
      <c r="AD4907" s="29"/>
      <c r="AE4907" s="20" t="str">
        <f>VLOOKUP(E4907,'FILIAIS PETZ'!A:Q,17,0)</f>
        <v>SP3</v>
      </c>
      <c r="AF4907" s="20" t="str">
        <f>VLOOKUP(E4907,'FILIAIS PETZ'!A:Q,3,0)</f>
        <v>FELICIO</v>
      </c>
      <c r="AG4907" s="20" t="str">
        <f>VLOOKUP(E4907,'FILIAIS PETZ'!A:Q,2,0)</f>
        <v>R3</v>
      </c>
      <c r="AH4907" s="75">
        <v>120</v>
      </c>
      <c r="AI4907" s="16" t="s">
        <v>11705</v>
      </c>
      <c r="AJ4907" s="43" t="str">
        <f>VLOOKUP(E4907,'FILIAIS PETZ'!$A$2:$K$2000,11,0)</f>
        <v>18.328.118/0249-89</v>
      </c>
      <c r="AK4907" s="44" t="str">
        <f t="shared" si="324"/>
        <v>18.328.118/0249-89</v>
      </c>
    </row>
    <row r="4908" spans="1:37" s="14" customFormat="1" ht="15" customHeight="1" thickBot="1" x14ac:dyDescent="0.25">
      <c r="A4908" s="9">
        <f t="shared" si="326"/>
        <v>963591</v>
      </c>
      <c r="B4908" s="18">
        <f>VLOOKUP(C4908,FORNECEDORES!D:E,2,0)</f>
        <v>530375</v>
      </c>
      <c r="C4908" s="19" t="str">
        <f>VLOOKUP(D4908,FORNECEDORES!A:D,4,0)</f>
        <v>23.080.842/0001-04</v>
      </c>
      <c r="D4908" s="13" t="s">
        <v>4370</v>
      </c>
      <c r="E4908" s="20" t="str">
        <f t="shared" si="325"/>
        <v>04 0068</v>
      </c>
      <c r="F4908" s="28" t="s">
        <v>8958</v>
      </c>
      <c r="G4908" s="21" t="str">
        <f>VLOOKUP(E4908,'FILIAIS PETZ'!A:E,5,0)</f>
        <v>PETZ PEREIRA BARRETO</v>
      </c>
      <c r="H4908" s="20" t="str">
        <f>VLOOKUP(E4908,'FILIAIS PETZ'!A:D,4,0)</f>
        <v>PBAR-SP</v>
      </c>
      <c r="I4908" s="46">
        <v>45513</v>
      </c>
      <c r="J4908" s="9">
        <v>963591</v>
      </c>
      <c r="K4908" s="84" t="s">
        <v>5858</v>
      </c>
      <c r="L4908" s="83" t="s">
        <v>12086</v>
      </c>
      <c r="M4908" s="46">
        <v>45517</v>
      </c>
      <c r="N4908" s="46">
        <v>45546</v>
      </c>
      <c r="O4908" s="46">
        <v>45525</v>
      </c>
      <c r="P4908" s="91" t="s">
        <v>4990</v>
      </c>
      <c r="Q4908" s="84">
        <v>3</v>
      </c>
      <c r="R4908" s="91">
        <v>1</v>
      </c>
      <c r="S4908" s="9">
        <v>8</v>
      </c>
      <c r="T4908" s="9" t="s">
        <v>32</v>
      </c>
      <c r="U4908" s="9">
        <v>11002</v>
      </c>
      <c r="V4908" s="9">
        <v>11002</v>
      </c>
      <c r="W4908" s="9" t="s">
        <v>5019</v>
      </c>
      <c r="X4908" s="9" t="s">
        <v>4985</v>
      </c>
      <c r="Y4908" s="9" t="s">
        <v>4980</v>
      </c>
      <c r="Z4908" s="9" t="s">
        <v>4980</v>
      </c>
      <c r="AA4908" s="9" t="s">
        <v>4989</v>
      </c>
      <c r="AB4908" s="9" t="s">
        <v>5005</v>
      </c>
      <c r="AC4908" s="9" t="s">
        <v>5006</v>
      </c>
      <c r="AD4908" s="29"/>
      <c r="AE4908" s="20" t="str">
        <f>VLOOKUP(E4908,'FILIAIS PETZ'!A:Q,17,0)</f>
        <v>SP3</v>
      </c>
      <c r="AF4908" s="20" t="str">
        <f>VLOOKUP(E4908,'FILIAIS PETZ'!A:Q,3,0)</f>
        <v>FELICIO</v>
      </c>
      <c r="AG4908" s="20" t="str">
        <f>VLOOKUP(E4908,'FILIAIS PETZ'!A:Q,2,0)</f>
        <v>R3</v>
      </c>
      <c r="AH4908" s="75">
        <v>120</v>
      </c>
      <c r="AI4908" s="16" t="s">
        <v>11706</v>
      </c>
      <c r="AJ4908" s="43">
        <f>VLOOKUP(E4908,'FILIAIS PETZ'!$A$2:$K$2000,11,0)</f>
        <v>18328118007111</v>
      </c>
      <c r="AK4908" s="44">
        <f t="shared" si="324"/>
        <v>18328118007111</v>
      </c>
    </row>
    <row r="4909" spans="1:37" s="14" customFormat="1" ht="15" customHeight="1" thickBot="1" x14ac:dyDescent="0.25">
      <c r="A4909" s="9">
        <f t="shared" si="326"/>
        <v>963592</v>
      </c>
      <c r="B4909" s="18">
        <f>VLOOKUP(C4909,FORNECEDORES!D:E,2,0)</f>
        <v>530375</v>
      </c>
      <c r="C4909" s="19" t="str">
        <f>VLOOKUP(D4909,FORNECEDORES!A:D,4,0)</f>
        <v>23.080.842/0001-04</v>
      </c>
      <c r="D4909" s="13" t="s">
        <v>4370</v>
      </c>
      <c r="E4909" s="20" t="str">
        <f t="shared" si="325"/>
        <v>04 0044</v>
      </c>
      <c r="F4909" s="28" t="s">
        <v>8974</v>
      </c>
      <c r="G4909" s="21" t="str">
        <f>VLOOKUP(E4909,'FILIAIS PETZ'!A:E,5,0)</f>
        <v>PETZ SANTO ANDRE</v>
      </c>
      <c r="H4909" s="20" t="str">
        <f>VLOOKUP(E4909,'FILIAIS PETZ'!A:D,4,0)</f>
        <v>STAD-SP</v>
      </c>
      <c r="I4909" s="46">
        <v>45513</v>
      </c>
      <c r="J4909" s="9">
        <v>963592</v>
      </c>
      <c r="K4909" s="84" t="s">
        <v>5858</v>
      </c>
      <c r="L4909" s="83" t="s">
        <v>12087</v>
      </c>
      <c r="M4909" s="46">
        <v>45517</v>
      </c>
      <c r="N4909" s="46">
        <v>45546</v>
      </c>
      <c r="O4909" s="46">
        <v>45525</v>
      </c>
      <c r="P4909" s="91" t="s">
        <v>4990</v>
      </c>
      <c r="Q4909" s="84">
        <v>3</v>
      </c>
      <c r="R4909" s="91">
        <v>1</v>
      </c>
      <c r="S4909" s="9">
        <v>8</v>
      </c>
      <c r="T4909" s="9" t="s">
        <v>32</v>
      </c>
      <c r="U4909" s="9">
        <v>11002</v>
      </c>
      <c r="V4909" s="9">
        <v>11002</v>
      </c>
      <c r="W4909" s="9" t="s">
        <v>5021</v>
      </c>
      <c r="X4909" s="9" t="s">
        <v>4985</v>
      </c>
      <c r="Y4909" s="9" t="s">
        <v>4980</v>
      </c>
      <c r="Z4909" s="9" t="s">
        <v>4980</v>
      </c>
      <c r="AA4909" s="9" t="s">
        <v>4989</v>
      </c>
      <c r="AB4909" s="9" t="s">
        <v>5005</v>
      </c>
      <c r="AC4909" s="9" t="s">
        <v>5006</v>
      </c>
      <c r="AD4909" s="29"/>
      <c r="AE4909" s="20" t="str">
        <f>VLOOKUP(E4909,'FILIAIS PETZ'!A:Q,17,0)</f>
        <v>SP3</v>
      </c>
      <c r="AF4909" s="20" t="str">
        <f>VLOOKUP(E4909,'FILIAIS PETZ'!A:Q,3,0)</f>
        <v>FELICIO</v>
      </c>
      <c r="AG4909" s="20" t="str">
        <f>VLOOKUP(E4909,'FILIAIS PETZ'!A:Q,2,0)</f>
        <v>R3</v>
      </c>
      <c r="AH4909" s="75">
        <v>90</v>
      </c>
      <c r="AI4909" s="16" t="s">
        <v>11707</v>
      </c>
      <c r="AJ4909" s="43">
        <f>VLOOKUP(E4909,'FILIAIS PETZ'!$A$2:$K$2000,11,0)</f>
        <v>18328118004600</v>
      </c>
      <c r="AK4909" s="44">
        <f t="shared" si="324"/>
        <v>18328118004600</v>
      </c>
    </row>
    <row r="4910" spans="1:37" s="14" customFormat="1" ht="15" customHeight="1" thickBot="1" x14ac:dyDescent="0.25">
      <c r="A4910" s="9">
        <f t="shared" si="326"/>
        <v>963595</v>
      </c>
      <c r="B4910" s="18">
        <f>VLOOKUP(C4910,FORNECEDORES!D:E,2,0)</f>
        <v>379168</v>
      </c>
      <c r="C4910" s="19" t="str">
        <f>VLOOKUP(D4910,FORNECEDORES!A:D,4,0)</f>
        <v>84.531.557/0001-49</v>
      </c>
      <c r="D4910" s="13" t="s">
        <v>4090</v>
      </c>
      <c r="E4910" s="20" t="str">
        <f t="shared" si="325"/>
        <v>04 0146</v>
      </c>
      <c r="F4910" s="28" t="s">
        <v>4947</v>
      </c>
      <c r="G4910" s="21" t="str">
        <f>VLOOKUP(E4910,'FILIAIS PETZ'!A:E,5,0)</f>
        <v>PETZ DJALMA BATISTA</v>
      </c>
      <c r="H4910" s="20" t="str">
        <f>VLOOKUP(E4910,'FILIAIS PETZ'!A:D,4,0)</f>
        <v>DJBA-AM</v>
      </c>
      <c r="I4910" s="46">
        <v>45513</v>
      </c>
      <c r="J4910" s="9">
        <v>963595</v>
      </c>
      <c r="K4910" s="84" t="s">
        <v>5858</v>
      </c>
      <c r="L4910" s="83" t="s">
        <v>11970</v>
      </c>
      <c r="M4910" s="46">
        <v>45516</v>
      </c>
      <c r="N4910" s="46">
        <v>45539</v>
      </c>
      <c r="O4910" s="46">
        <v>45523</v>
      </c>
      <c r="P4910" s="91" t="s">
        <v>4990</v>
      </c>
      <c r="Q4910" s="84">
        <v>3</v>
      </c>
      <c r="R4910" s="91">
        <v>1</v>
      </c>
      <c r="S4910" s="9">
        <v>8</v>
      </c>
      <c r="T4910" s="9" t="s">
        <v>32</v>
      </c>
      <c r="U4910" s="9">
        <v>11002</v>
      </c>
      <c r="V4910" s="9">
        <v>11002</v>
      </c>
      <c r="W4910" s="9" t="s">
        <v>5021</v>
      </c>
      <c r="X4910" s="9" t="s">
        <v>4985</v>
      </c>
      <c r="Y4910" s="57" t="s">
        <v>4997</v>
      </c>
      <c r="Z4910" s="9" t="s">
        <v>8241</v>
      </c>
      <c r="AA4910" s="9" t="s">
        <v>4989</v>
      </c>
      <c r="AB4910" s="9" t="s">
        <v>12941</v>
      </c>
      <c r="AC4910" s="9" t="s">
        <v>5006</v>
      </c>
      <c r="AD4910" s="29"/>
      <c r="AE4910" s="20" t="str">
        <f>VLOOKUP(E4910,'FILIAIS PETZ'!A:Q,17,0)</f>
        <v>CO-3</v>
      </c>
      <c r="AF4910" s="20" t="str">
        <f>VLOOKUP(E4910,'FILIAIS PETZ'!A:Q,3,0)</f>
        <v>FELICIO</v>
      </c>
      <c r="AG4910" s="20" t="str">
        <f>VLOOKUP(E4910,'FILIAIS PETZ'!A:Q,2,0)</f>
        <v>R3</v>
      </c>
      <c r="AH4910" s="75">
        <v>1090</v>
      </c>
      <c r="AI4910" s="16" t="s">
        <v>11708</v>
      </c>
      <c r="AJ4910" s="43">
        <f>VLOOKUP(E4910,'FILIAIS PETZ'!$A$2:$K$2000,11,0)</f>
        <v>18328118013782</v>
      </c>
      <c r="AK4910" s="44">
        <f t="shared" si="324"/>
        <v>18328118013782</v>
      </c>
    </row>
    <row r="4911" spans="1:37" s="14" customFormat="1" ht="15" customHeight="1" thickBot="1" x14ac:dyDescent="0.25">
      <c r="A4911" s="9">
        <f t="shared" si="326"/>
        <v>963596</v>
      </c>
      <c r="B4911" s="18">
        <f>VLOOKUP(C4911,FORNECEDORES!D:E,2,0)</f>
        <v>514588</v>
      </c>
      <c r="C4911" s="19" t="str">
        <f>VLOOKUP(D4911,FORNECEDORES!A:D,4,0)</f>
        <v>48.058.074/0001-05</v>
      </c>
      <c r="D4911" s="13" t="s">
        <v>4338</v>
      </c>
      <c r="E4911" s="20" t="str">
        <f t="shared" si="325"/>
        <v>04 0256</v>
      </c>
      <c r="F4911" s="28" t="s">
        <v>9144</v>
      </c>
      <c r="G4911" s="21" t="str">
        <f>VLOOKUP(E4911,'FILIAIS PETZ'!A:E,5,0)</f>
        <v>PETZ ACLIMAÇÃO</v>
      </c>
      <c r="H4911" s="20" t="str">
        <f>VLOOKUP(E4911,'FILIAIS PETZ'!A:D,4,0)</f>
        <v>ACLM-SP</v>
      </c>
      <c r="I4911" s="46">
        <v>45391</v>
      </c>
      <c r="J4911" s="9">
        <v>963596</v>
      </c>
      <c r="K4911" s="84" t="s">
        <v>5858</v>
      </c>
      <c r="L4911" s="83" t="s">
        <v>11969</v>
      </c>
      <c r="M4911" s="46">
        <v>45516</v>
      </c>
      <c r="N4911" s="46">
        <v>45539</v>
      </c>
      <c r="O4911" s="46">
        <v>45523</v>
      </c>
      <c r="P4911" s="91" t="s">
        <v>4990</v>
      </c>
      <c r="Q4911" s="84">
        <v>3</v>
      </c>
      <c r="R4911" s="91">
        <v>1</v>
      </c>
      <c r="S4911" s="9">
        <v>8</v>
      </c>
      <c r="T4911" s="9" t="s">
        <v>32</v>
      </c>
      <c r="U4911" s="9">
        <v>11002</v>
      </c>
      <c r="V4911" s="9">
        <v>11002</v>
      </c>
      <c r="W4911" s="9" t="s">
        <v>5039</v>
      </c>
      <c r="X4911" s="9" t="s">
        <v>5016</v>
      </c>
      <c r="Y4911" s="10" t="s">
        <v>4993</v>
      </c>
      <c r="Z4911" s="9" t="s">
        <v>4993</v>
      </c>
      <c r="AA4911" s="9" t="s">
        <v>5101</v>
      </c>
      <c r="AB4911" s="10" t="s">
        <v>12941</v>
      </c>
      <c r="AC4911" s="9" t="s">
        <v>5006</v>
      </c>
      <c r="AD4911" s="29"/>
      <c r="AE4911" s="20" t="str">
        <f>VLOOKUP(E4911,'FILIAIS PETZ'!A:Q,17,0)</f>
        <v>SP2</v>
      </c>
      <c r="AF4911" s="20" t="str">
        <f>VLOOKUP(E4911,'FILIAIS PETZ'!A:Q,3,0)</f>
        <v>FELICIO</v>
      </c>
      <c r="AG4911" s="20" t="str">
        <f>VLOOKUP(E4911,'FILIAIS PETZ'!A:Q,2,0)</f>
        <v>R3</v>
      </c>
      <c r="AH4911" s="75">
        <v>590.79999999999995</v>
      </c>
      <c r="AI4911" s="16" t="s">
        <v>11709</v>
      </c>
      <c r="AJ4911" s="43" t="str">
        <f>VLOOKUP(E4911,'FILIAIS PETZ'!$A$2:$K$2000,11,0)</f>
        <v>18.328.118/0243-93</v>
      </c>
      <c r="AK4911" s="44" t="str">
        <f t="shared" si="324"/>
        <v>18.328.118/0243-93</v>
      </c>
    </row>
    <row r="4912" spans="1:37" s="14" customFormat="1" ht="15" customHeight="1" thickBot="1" x14ac:dyDescent="0.25">
      <c r="A4912" s="9">
        <f t="shared" si="326"/>
        <v>963597</v>
      </c>
      <c r="B4912" s="18">
        <f>VLOOKUP(C4912,FORNECEDORES!D:E,2,0)</f>
        <v>14456</v>
      </c>
      <c r="C4912" s="19" t="str">
        <f>VLOOKUP(D4912,FORNECEDORES!A:D,4,0)</f>
        <v>29.274.777/0001-26</v>
      </c>
      <c r="D4912" s="13" t="s">
        <v>2689</v>
      </c>
      <c r="E4912" s="20" t="str">
        <f t="shared" si="325"/>
        <v>04 0067</v>
      </c>
      <c r="F4912" s="28" t="s">
        <v>8611</v>
      </c>
      <c r="G4912" s="21" t="str">
        <f>VLOOKUP(E4912,'FILIAIS PETZ'!A:E,5,0)</f>
        <v>PETZ EXTRA RICARDO JAFET</v>
      </c>
      <c r="H4912" s="20" t="str">
        <f>VLOOKUP(E4912,'FILIAIS PETZ'!A:D,4,0)</f>
        <v>RJAF-SP</v>
      </c>
      <c r="I4912" s="46">
        <v>45391</v>
      </c>
      <c r="J4912" s="9">
        <v>963597</v>
      </c>
      <c r="K4912" s="84" t="s">
        <v>5858</v>
      </c>
      <c r="L4912" s="83" t="s">
        <v>11974</v>
      </c>
      <c r="M4912" s="46">
        <v>45517</v>
      </c>
      <c r="N4912" s="46">
        <v>45539</v>
      </c>
      <c r="O4912" s="46">
        <v>45523</v>
      </c>
      <c r="P4912" s="91" t="s">
        <v>4990</v>
      </c>
      <c r="Q4912" s="84">
        <v>3</v>
      </c>
      <c r="R4912" s="91">
        <v>1</v>
      </c>
      <c r="S4912" s="9">
        <v>8</v>
      </c>
      <c r="T4912" s="9" t="s">
        <v>32</v>
      </c>
      <c r="U4912" s="9">
        <v>11002</v>
      </c>
      <c r="V4912" s="9">
        <v>11002</v>
      </c>
      <c r="W4912" s="9" t="s">
        <v>5119</v>
      </c>
      <c r="X4912" s="9" t="s">
        <v>4985</v>
      </c>
      <c r="Y4912" s="9" t="s">
        <v>4993</v>
      </c>
      <c r="Z4912" s="9" t="s">
        <v>8408</v>
      </c>
      <c r="AA4912" s="9" t="s">
        <v>4989</v>
      </c>
      <c r="AB4912" s="9" t="s">
        <v>12941</v>
      </c>
      <c r="AC4912" s="9" t="s">
        <v>5006</v>
      </c>
      <c r="AD4912" s="29"/>
      <c r="AE4912" s="20" t="str">
        <f>VLOOKUP(E4912,'FILIAIS PETZ'!A:Q,17,0)</f>
        <v>SP2</v>
      </c>
      <c r="AF4912" s="20" t="str">
        <f>VLOOKUP(E4912,'FILIAIS PETZ'!A:Q,3,0)</f>
        <v>FELICIO</v>
      </c>
      <c r="AG4912" s="20" t="str">
        <f>VLOOKUP(E4912,'FILIAIS PETZ'!A:Q,2,0)</f>
        <v>R3</v>
      </c>
      <c r="AH4912" s="75">
        <v>3560</v>
      </c>
      <c r="AI4912" s="16" t="s">
        <v>11710</v>
      </c>
      <c r="AJ4912" s="43">
        <f>VLOOKUP(E4912,'FILIAIS PETZ'!$A$2:$K$2000,11,0)</f>
        <v>18328118006573</v>
      </c>
      <c r="AK4912" s="44">
        <f t="shared" si="324"/>
        <v>18328118006573</v>
      </c>
    </row>
    <row r="4913" spans="1:37" s="14" customFormat="1" ht="15" customHeight="1" thickBot="1" x14ac:dyDescent="0.25">
      <c r="A4913" s="9">
        <f t="shared" si="326"/>
        <v>963598</v>
      </c>
      <c r="B4913" s="18">
        <f>VLOOKUP(C4913,FORNECEDORES!D:E,2,0)</f>
        <v>774172</v>
      </c>
      <c r="C4913" s="19" t="str">
        <f>VLOOKUP(D4913,FORNECEDORES!A:D,4,0)</f>
        <v>54.212.044/0001-04</v>
      </c>
      <c r="D4913" s="13" t="s">
        <v>7874</v>
      </c>
      <c r="E4913" s="20" t="str">
        <f t="shared" si="325"/>
        <v>04 0240</v>
      </c>
      <c r="F4913" s="28" t="s">
        <v>4955</v>
      </c>
      <c r="G4913" s="21" t="str">
        <f>VLOOKUP(E4913,'FILIAIS PETZ'!A:E,5,0)</f>
        <v xml:space="preserve">CENTRO DE DISTRIBUIÇÃO HIDROLANDIA </v>
      </c>
      <c r="H4913" s="20" t="str">
        <f>VLOOKUP(E4913,'FILIAIS PETZ'!A:D,4,0)</f>
        <v>CDHD-GO</v>
      </c>
      <c r="I4913" s="46">
        <v>45513</v>
      </c>
      <c r="J4913" s="9">
        <v>963598</v>
      </c>
      <c r="K4913" s="84" t="s">
        <v>5858</v>
      </c>
      <c r="L4913" s="83" t="s">
        <v>8843</v>
      </c>
      <c r="M4913" s="46">
        <v>45518</v>
      </c>
      <c r="N4913" s="46">
        <v>45539</v>
      </c>
      <c r="O4913" s="46">
        <v>45523</v>
      </c>
      <c r="P4913" s="91" t="s">
        <v>4990</v>
      </c>
      <c r="Q4913" s="84">
        <v>3</v>
      </c>
      <c r="R4913" s="91">
        <v>1</v>
      </c>
      <c r="S4913" s="9">
        <v>8</v>
      </c>
      <c r="T4913" s="9" t="s">
        <v>32</v>
      </c>
      <c r="U4913" s="9">
        <v>11002</v>
      </c>
      <c r="V4913" s="9">
        <v>11002</v>
      </c>
      <c r="W4913" s="9" t="s">
        <v>5039</v>
      </c>
      <c r="X4913" s="9" t="s">
        <v>4985</v>
      </c>
      <c r="Y4913" s="10" t="s">
        <v>4993</v>
      </c>
      <c r="Z4913" s="9" t="s">
        <v>4993</v>
      </c>
      <c r="AA4913" s="9" t="s">
        <v>4989</v>
      </c>
      <c r="AB4913" s="9" t="s">
        <v>12941</v>
      </c>
      <c r="AC4913" s="9" t="s">
        <v>5006</v>
      </c>
      <c r="AD4913" s="29"/>
      <c r="AE4913" s="20" t="str">
        <f>VLOOKUP(E4913,'FILIAIS PETZ'!A:Q,17,0)</f>
        <v>CD</v>
      </c>
      <c r="AF4913" s="20" t="str">
        <f>VLOOKUP(E4913,'FILIAIS PETZ'!A:Q,3,0)</f>
        <v>FELICIO</v>
      </c>
      <c r="AG4913" s="20" t="str">
        <f>VLOOKUP(E4913,'FILIAIS PETZ'!A:Q,2,0)</f>
        <v>CD</v>
      </c>
      <c r="AH4913" s="75">
        <v>5062.68</v>
      </c>
      <c r="AI4913" s="16" t="s">
        <v>11711</v>
      </c>
      <c r="AJ4913" s="43" t="str">
        <f>VLOOKUP(E4913,'FILIAIS PETZ'!$A$2:$K$2000,11,0)</f>
        <v>18.328.118/0228-54</v>
      </c>
      <c r="AK4913" s="44" t="str">
        <f t="shared" si="324"/>
        <v>18.328.118/0228-54</v>
      </c>
    </row>
    <row r="4914" spans="1:37" s="14" customFormat="1" ht="15" customHeight="1" thickBot="1" x14ac:dyDescent="0.25">
      <c r="A4914" s="9">
        <f t="shared" si="326"/>
        <v>963602</v>
      </c>
      <c r="B4914" s="18">
        <f>VLOOKUP(C4914,FORNECEDORES!D:E,2,0)</f>
        <v>791274</v>
      </c>
      <c r="C4914" s="19" t="str">
        <f>VLOOKUP(D4914,FORNECEDORES!A:D,4,0)</f>
        <v>40.140.726/0001-44</v>
      </c>
      <c r="D4914" s="13" t="s">
        <v>8151</v>
      </c>
      <c r="E4914" s="20" t="str">
        <f t="shared" si="325"/>
        <v>04 0245</v>
      </c>
      <c r="F4914" s="28" t="s">
        <v>4976</v>
      </c>
      <c r="G4914" s="21" t="str">
        <f>VLOOKUP(E4914,'FILIAIS PETZ'!A:E,5,0)</f>
        <v>PETZ AFONSO PENA</v>
      </c>
      <c r="H4914" s="20" t="str">
        <f>VLOOKUP(E4914,'FILIAIS PETZ'!A:D,4,0)</f>
        <v>AFPN-MS</v>
      </c>
      <c r="I4914" s="46">
        <v>45513</v>
      </c>
      <c r="J4914" s="9">
        <v>963602</v>
      </c>
      <c r="K4914" s="84" t="s">
        <v>5858</v>
      </c>
      <c r="L4914" s="83" t="s">
        <v>11973</v>
      </c>
      <c r="M4914" s="46">
        <v>45517</v>
      </c>
      <c r="N4914" s="46">
        <v>45539</v>
      </c>
      <c r="O4914" s="46">
        <v>45523</v>
      </c>
      <c r="P4914" s="91" t="s">
        <v>4990</v>
      </c>
      <c r="Q4914" s="84">
        <v>3</v>
      </c>
      <c r="R4914" s="91">
        <v>1</v>
      </c>
      <c r="S4914" s="9">
        <v>8</v>
      </c>
      <c r="T4914" s="9" t="s">
        <v>32</v>
      </c>
      <c r="U4914" s="9">
        <v>11002</v>
      </c>
      <c r="V4914" s="9">
        <v>11002</v>
      </c>
      <c r="W4914" s="9" t="s">
        <v>5039</v>
      </c>
      <c r="X4914" s="9" t="s">
        <v>4996</v>
      </c>
      <c r="Y4914" s="10" t="s">
        <v>4993</v>
      </c>
      <c r="Z4914" s="9" t="s">
        <v>5041</v>
      </c>
      <c r="AA4914" s="9" t="s">
        <v>5103</v>
      </c>
      <c r="AB4914" s="9" t="s">
        <v>12941</v>
      </c>
      <c r="AC4914" s="9" t="s">
        <v>5006</v>
      </c>
      <c r="AD4914" s="29"/>
      <c r="AE4914" s="20" t="str">
        <f>VLOOKUP(E4914,'FILIAIS PETZ'!A:Q,17,0)</f>
        <v>CO-1</v>
      </c>
      <c r="AF4914" s="20" t="str">
        <f>VLOOKUP(E4914,'FILIAIS PETZ'!A:Q,3,0)</f>
        <v>FELICIO</v>
      </c>
      <c r="AG4914" s="20" t="str">
        <f>VLOOKUP(E4914,'FILIAIS PETZ'!A:Q,2,0)</f>
        <v>R3</v>
      </c>
      <c r="AH4914" s="75">
        <v>4090</v>
      </c>
      <c r="AI4914" s="16" t="s">
        <v>11712</v>
      </c>
      <c r="AJ4914" s="43" t="str">
        <f>VLOOKUP(E4914,'FILIAIS PETZ'!$A$2:$K$2000,11,0)</f>
        <v>18.328.118/0232-30</v>
      </c>
      <c r="AK4914" s="44" t="str">
        <f t="shared" si="324"/>
        <v>18.328.118/0232-30</v>
      </c>
    </row>
    <row r="4915" spans="1:37" s="14" customFormat="1" ht="15" customHeight="1" thickBot="1" x14ac:dyDescent="0.25">
      <c r="A4915" s="9">
        <f t="shared" si="326"/>
        <v>963604</v>
      </c>
      <c r="B4915" s="18">
        <f>VLOOKUP(C4915,FORNECEDORES!D:E,2,0)</f>
        <v>3203</v>
      </c>
      <c r="C4915" s="19" t="str">
        <f>VLOOKUP(D4915,FORNECEDORES!A:D,4,0)</f>
        <v>19.658.535/0001-82</v>
      </c>
      <c r="D4915" s="13" t="s">
        <v>6459</v>
      </c>
      <c r="E4915" s="20" t="str">
        <f t="shared" si="325"/>
        <v>04 0093</v>
      </c>
      <c r="F4915" s="28" t="s">
        <v>4942</v>
      </c>
      <c r="G4915" s="21" t="str">
        <f>VLOOKUP(E4915,'FILIAIS PETZ'!A:E,5,0)</f>
        <v>PETZ INDAIATUBA</v>
      </c>
      <c r="H4915" s="20" t="str">
        <f>VLOOKUP(E4915,'FILIAIS PETZ'!A:D,4,0)</f>
        <v>INDT-SP</v>
      </c>
      <c r="I4915" s="46">
        <v>45513</v>
      </c>
      <c r="J4915" s="9">
        <v>963604</v>
      </c>
      <c r="K4915" s="84" t="s">
        <v>5858</v>
      </c>
      <c r="L4915" s="83" t="s">
        <v>11972</v>
      </c>
      <c r="M4915" s="46">
        <v>45517</v>
      </c>
      <c r="N4915" s="46">
        <v>45539</v>
      </c>
      <c r="O4915" s="46">
        <v>45523</v>
      </c>
      <c r="P4915" s="91" t="s">
        <v>4990</v>
      </c>
      <c r="Q4915" s="84">
        <v>3</v>
      </c>
      <c r="R4915" s="91">
        <v>1</v>
      </c>
      <c r="S4915" s="9">
        <v>8</v>
      </c>
      <c r="T4915" s="9" t="s">
        <v>32</v>
      </c>
      <c r="U4915" s="9">
        <v>11002</v>
      </c>
      <c r="V4915" s="9">
        <v>11002</v>
      </c>
      <c r="W4915" s="9" t="s">
        <v>5057</v>
      </c>
      <c r="X4915" s="9" t="s">
        <v>4985</v>
      </c>
      <c r="Y4915" s="10" t="s">
        <v>4993</v>
      </c>
      <c r="Z4915" s="10" t="s">
        <v>4993</v>
      </c>
      <c r="AA4915" s="10" t="s">
        <v>4989</v>
      </c>
      <c r="AB4915" s="10" t="s">
        <v>12941</v>
      </c>
      <c r="AC4915" s="9" t="s">
        <v>5006</v>
      </c>
      <c r="AD4915" s="29"/>
      <c r="AE4915" s="20" t="str">
        <f>VLOOKUP(E4915,'FILIAIS PETZ'!A:Q,17,0)</f>
        <v>SP7</v>
      </c>
      <c r="AF4915" s="20" t="str">
        <f>VLOOKUP(E4915,'FILIAIS PETZ'!A:Q,3,0)</f>
        <v>FELICIO</v>
      </c>
      <c r="AG4915" s="20" t="str">
        <f>VLOOKUP(E4915,'FILIAIS PETZ'!A:Q,2,0)</f>
        <v>R3</v>
      </c>
      <c r="AH4915" s="75">
        <v>2051.52</v>
      </c>
      <c r="AI4915" s="16" t="s">
        <v>11713</v>
      </c>
      <c r="AJ4915" s="43">
        <f>VLOOKUP(E4915,'FILIAIS PETZ'!$A$2:$K$2000,11,0)</f>
        <v>18328118008517</v>
      </c>
      <c r="AK4915" s="44">
        <f t="shared" si="324"/>
        <v>18328118008517</v>
      </c>
    </row>
    <row r="4916" spans="1:37" s="14" customFormat="1" ht="15" customHeight="1" thickBot="1" x14ac:dyDescent="0.25">
      <c r="A4916" s="9">
        <f t="shared" si="326"/>
        <v>963605</v>
      </c>
      <c r="B4916" s="18">
        <f>VLOOKUP(C4916,FORNECEDORES!D:E,2,0)</f>
        <v>514588</v>
      </c>
      <c r="C4916" s="19" t="str">
        <f>VLOOKUP(D4916,FORNECEDORES!A:D,4,0)</f>
        <v>48.058.074/0001-05</v>
      </c>
      <c r="D4916" s="13" t="s">
        <v>4338</v>
      </c>
      <c r="E4916" s="20" t="str">
        <f t="shared" si="325"/>
        <v>04 0221</v>
      </c>
      <c r="F4916" s="28" t="s">
        <v>8980</v>
      </c>
      <c r="G4916" s="21" t="str">
        <f>VLOOKUP(E4916,'FILIAIS PETZ'!A:E,5,0)</f>
        <v>PETZ GASTAO VIDIGAL</v>
      </c>
      <c r="H4916" s="20" t="str">
        <f>VLOOKUP(E4916,'FILIAIS PETZ'!A:D,4,0)</f>
        <v>GVDL-SP</v>
      </c>
      <c r="I4916" s="46">
        <v>45513</v>
      </c>
      <c r="J4916" s="9">
        <v>963605</v>
      </c>
      <c r="K4916" s="84" t="s">
        <v>5858</v>
      </c>
      <c r="L4916" s="83" t="s">
        <v>7497</v>
      </c>
      <c r="M4916" s="46">
        <v>45537</v>
      </c>
      <c r="N4916" s="46">
        <v>45567</v>
      </c>
      <c r="O4916" s="46">
        <v>45548</v>
      </c>
      <c r="P4916" s="91" t="s">
        <v>4990</v>
      </c>
      <c r="Q4916" s="84">
        <v>3</v>
      </c>
      <c r="R4916" s="91">
        <v>1</v>
      </c>
      <c r="S4916" s="9">
        <v>8</v>
      </c>
      <c r="T4916" s="9" t="s">
        <v>32</v>
      </c>
      <c r="U4916" s="9">
        <v>11002</v>
      </c>
      <c r="V4916" s="9">
        <v>11002</v>
      </c>
      <c r="W4916" s="9" t="s">
        <v>5107</v>
      </c>
      <c r="X4916" s="9" t="s">
        <v>4996</v>
      </c>
      <c r="Y4916" s="10" t="s">
        <v>4993</v>
      </c>
      <c r="Z4916" s="9" t="s">
        <v>4993</v>
      </c>
      <c r="AA4916" s="9" t="s">
        <v>5101</v>
      </c>
      <c r="AB4916" s="10" t="s">
        <v>12941</v>
      </c>
      <c r="AC4916" s="9" t="s">
        <v>5006</v>
      </c>
      <c r="AD4916" s="29"/>
      <c r="AE4916" s="20" t="str">
        <f>VLOOKUP(E4916,'FILIAIS PETZ'!A:Q,17,0)</f>
        <v>SP7</v>
      </c>
      <c r="AF4916" s="20" t="str">
        <f>VLOOKUP(E4916,'FILIAIS PETZ'!A:Q,3,0)</f>
        <v>FELICIO</v>
      </c>
      <c r="AG4916" s="20" t="str">
        <f>VLOOKUP(E4916,'FILIAIS PETZ'!A:Q,2,0)</f>
        <v>R3</v>
      </c>
      <c r="AH4916" s="75">
        <v>671.85</v>
      </c>
      <c r="AI4916" s="16" t="s">
        <v>11714</v>
      </c>
      <c r="AJ4916" s="43">
        <f>VLOOKUP(E4916,'FILIAIS PETZ'!$A$2:$K$2000,11,0)</f>
        <v>18328118021025</v>
      </c>
      <c r="AK4916" s="44">
        <f t="shared" si="324"/>
        <v>18328118021025</v>
      </c>
    </row>
    <row r="4917" spans="1:37" s="14" customFormat="1" ht="15" customHeight="1" thickBot="1" x14ac:dyDescent="0.25">
      <c r="A4917" s="9">
        <f t="shared" si="326"/>
        <v>964632</v>
      </c>
      <c r="B4917" s="18">
        <f>VLOOKUP(C4917,FORNECEDORES!D:E,2,0)</f>
        <v>9057</v>
      </c>
      <c r="C4917" s="19" t="str">
        <f>VLOOKUP(D4917,FORNECEDORES!A:D,4,0)</f>
        <v>19.357.006/0001-49</v>
      </c>
      <c r="D4917" s="13" t="s">
        <v>2290</v>
      </c>
      <c r="E4917" s="20" t="str">
        <f t="shared" si="325"/>
        <v>04 0244</v>
      </c>
      <c r="F4917" s="28" t="s">
        <v>4957</v>
      </c>
      <c r="G4917" s="21" t="str">
        <f>VLOOKUP(E4917,'FILIAIS PETZ'!A:E,5,0)</f>
        <v>PETZ GOVERNADOR VALADARES</v>
      </c>
      <c r="H4917" s="20" t="str">
        <f>VLOOKUP(E4917,'FILIAIS PETZ'!A:D,4,0)</f>
        <v>GVLD-MG</v>
      </c>
      <c r="I4917" s="46">
        <v>45513</v>
      </c>
      <c r="J4917" s="9">
        <v>964632</v>
      </c>
      <c r="K4917" s="84" t="s">
        <v>5858</v>
      </c>
      <c r="L4917" s="83" t="s">
        <v>12034</v>
      </c>
      <c r="M4917" s="46">
        <v>45517</v>
      </c>
      <c r="N4917" s="46">
        <v>45546</v>
      </c>
      <c r="O4917" s="46">
        <v>45525</v>
      </c>
      <c r="P4917" s="91" t="s">
        <v>4990</v>
      </c>
      <c r="Q4917" s="84">
        <v>3</v>
      </c>
      <c r="R4917" s="91">
        <v>1</v>
      </c>
      <c r="S4917" s="9">
        <v>8</v>
      </c>
      <c r="T4917" s="9" t="s">
        <v>32</v>
      </c>
      <c r="U4917" s="9">
        <v>11002</v>
      </c>
      <c r="V4917" s="9">
        <v>11002</v>
      </c>
      <c r="W4917" s="9" t="s">
        <v>5019</v>
      </c>
      <c r="X4917" s="9" t="s">
        <v>4985</v>
      </c>
      <c r="Y4917" s="10" t="s">
        <v>4993</v>
      </c>
      <c r="Z4917" s="10" t="s">
        <v>4993</v>
      </c>
      <c r="AA4917" s="10" t="s">
        <v>4989</v>
      </c>
      <c r="AB4917" s="10" t="s">
        <v>12941</v>
      </c>
      <c r="AC4917" s="9" t="s">
        <v>5006</v>
      </c>
      <c r="AD4917" s="29"/>
      <c r="AE4917" s="20" t="str">
        <f>VLOOKUP(E4917,'FILIAIS PETZ'!A:Q,17,0)</f>
        <v>MG-2</v>
      </c>
      <c r="AF4917" s="20" t="str">
        <f>VLOOKUP(E4917,'FILIAIS PETZ'!A:Q,3,0)</f>
        <v>FELICIO</v>
      </c>
      <c r="AG4917" s="20" t="str">
        <f>VLOOKUP(E4917,'FILIAIS PETZ'!A:Q,2,0)</f>
        <v>R3</v>
      </c>
      <c r="AH4917" s="75">
        <v>865</v>
      </c>
      <c r="AI4917" s="16" t="s">
        <v>11718</v>
      </c>
      <c r="AJ4917" s="43" t="str">
        <f>VLOOKUP(E4917,'FILIAIS PETZ'!$A$2:$K$2000,11,0)</f>
        <v>18.328.118/0231-50</v>
      </c>
      <c r="AK4917" s="44" t="str">
        <f t="shared" si="324"/>
        <v>18.328.118/0231-50</v>
      </c>
    </row>
    <row r="4918" spans="1:37" s="14" customFormat="1" ht="15" customHeight="1" thickBot="1" x14ac:dyDescent="0.25">
      <c r="A4918" s="9">
        <f t="shared" si="326"/>
        <v>964634</v>
      </c>
      <c r="B4918" s="18">
        <f>VLOOKUP(C4918,FORNECEDORES!D:E,2,0)</f>
        <v>9057</v>
      </c>
      <c r="C4918" s="19" t="str">
        <f>VLOOKUP(D4918,FORNECEDORES!A:D,4,0)</f>
        <v>19.357.006/0001-49</v>
      </c>
      <c r="D4918" s="13" t="s">
        <v>2290</v>
      </c>
      <c r="E4918" s="20" t="str">
        <f t="shared" si="325"/>
        <v>04 0237</v>
      </c>
      <c r="F4918" s="28" t="s">
        <v>6532</v>
      </c>
      <c r="G4918" s="21" t="str">
        <f>VLOOKUP(E4918,'FILIAIS PETZ'!A:E,5,0)</f>
        <v>PETZ INDEPENDENCIA SHOPPING</v>
      </c>
      <c r="H4918" s="20" t="str">
        <f>VLOOKUP(E4918,'FILIAIS PETZ'!A:D,4,0)</f>
        <v>SIND-MG</v>
      </c>
      <c r="I4918" s="46">
        <v>45513</v>
      </c>
      <c r="J4918" s="9">
        <v>964634</v>
      </c>
      <c r="K4918" s="84" t="s">
        <v>5858</v>
      </c>
      <c r="L4918" s="83" t="s">
        <v>12035</v>
      </c>
      <c r="M4918" s="46">
        <v>45517</v>
      </c>
      <c r="N4918" s="46">
        <v>45546</v>
      </c>
      <c r="O4918" s="46">
        <v>45525</v>
      </c>
      <c r="P4918" s="91" t="s">
        <v>4990</v>
      </c>
      <c r="Q4918" s="84">
        <v>3</v>
      </c>
      <c r="R4918" s="91">
        <v>1</v>
      </c>
      <c r="S4918" s="9">
        <v>8</v>
      </c>
      <c r="T4918" s="9" t="s">
        <v>32</v>
      </c>
      <c r="U4918" s="9">
        <v>11002</v>
      </c>
      <c r="V4918" s="9">
        <v>11002</v>
      </c>
      <c r="W4918" s="9" t="s">
        <v>6157</v>
      </c>
      <c r="X4918" s="9" t="s">
        <v>4985</v>
      </c>
      <c r="Y4918" s="9" t="s">
        <v>4993</v>
      </c>
      <c r="Z4918" s="9" t="s">
        <v>4993</v>
      </c>
      <c r="AA4918" s="9" t="s">
        <v>4989</v>
      </c>
      <c r="AB4918" s="9" t="s">
        <v>12941</v>
      </c>
      <c r="AC4918" s="9" t="s">
        <v>5006</v>
      </c>
      <c r="AD4918" s="29"/>
      <c r="AE4918" s="20" t="str">
        <f>VLOOKUP(E4918,'FILIAIS PETZ'!A:Q,17,0)</f>
        <v>MG-1</v>
      </c>
      <c r="AF4918" s="20" t="str">
        <f>VLOOKUP(E4918,'FILIAIS PETZ'!A:Q,3,0)</f>
        <v>FELICIO</v>
      </c>
      <c r="AG4918" s="20" t="str">
        <f>VLOOKUP(E4918,'FILIAIS PETZ'!A:Q,2,0)</f>
        <v>R3</v>
      </c>
      <c r="AH4918" s="75">
        <v>1500</v>
      </c>
      <c r="AI4918" s="16" t="s">
        <v>11719</v>
      </c>
      <c r="AJ4918" s="43">
        <f>VLOOKUP(E4918,'FILIAIS PETZ'!$A$2:$K$2000,11,0)</f>
        <v>18328118022501</v>
      </c>
      <c r="AK4918" s="44">
        <f t="shared" si="324"/>
        <v>18328118022501</v>
      </c>
    </row>
    <row r="4919" spans="1:37" s="14" customFormat="1" ht="15" customHeight="1" thickBot="1" x14ac:dyDescent="0.25">
      <c r="A4919" s="9">
        <f t="shared" si="326"/>
        <v>964641</v>
      </c>
      <c r="B4919" s="18">
        <f>VLOOKUP(C4919,FORNECEDORES!D:E,2,0)</f>
        <v>9057</v>
      </c>
      <c r="C4919" s="19" t="str">
        <f>VLOOKUP(D4919,FORNECEDORES!A:D,4,0)</f>
        <v>19.357.006/0001-49</v>
      </c>
      <c r="D4919" s="13" t="s">
        <v>2290</v>
      </c>
      <c r="E4919" s="20" t="str">
        <f t="shared" si="325"/>
        <v>04 0122</v>
      </c>
      <c r="F4919" s="28" t="s">
        <v>6386</v>
      </c>
      <c r="G4919" s="21" t="str">
        <f>VLOOKUP(E4919,'FILIAIS PETZ'!A:E,5,0)</f>
        <v>PETZ JUIZ DE FORA</v>
      </c>
      <c r="H4919" s="20" t="str">
        <f>VLOOKUP(E4919,'FILIAIS PETZ'!A:D,4,0)</f>
        <v>JUZF-MG</v>
      </c>
      <c r="I4919" s="46">
        <v>45513</v>
      </c>
      <c r="J4919" s="9">
        <v>964641</v>
      </c>
      <c r="K4919" s="84" t="s">
        <v>5858</v>
      </c>
      <c r="L4919" s="83" t="s">
        <v>12161</v>
      </c>
      <c r="M4919" s="46">
        <v>45525</v>
      </c>
      <c r="N4919" s="46">
        <v>45546</v>
      </c>
      <c r="O4919" s="46">
        <v>45527</v>
      </c>
      <c r="P4919" s="91" t="s">
        <v>4990</v>
      </c>
      <c r="Q4919" s="84">
        <v>3</v>
      </c>
      <c r="R4919" s="91">
        <v>1</v>
      </c>
      <c r="S4919" s="9">
        <v>8</v>
      </c>
      <c r="T4919" s="9" t="s">
        <v>32</v>
      </c>
      <c r="U4919" s="9">
        <v>11002</v>
      </c>
      <c r="V4919" s="9">
        <v>11002</v>
      </c>
      <c r="W4919" s="9" t="s">
        <v>4984</v>
      </c>
      <c r="X4919" s="9" t="s">
        <v>4985</v>
      </c>
      <c r="Y4919" s="9" t="s">
        <v>4993</v>
      </c>
      <c r="Z4919" s="9" t="s">
        <v>8408</v>
      </c>
      <c r="AA4919" s="9" t="s">
        <v>4989</v>
      </c>
      <c r="AB4919" s="9" t="s">
        <v>12941</v>
      </c>
      <c r="AC4919" s="9" t="s">
        <v>5006</v>
      </c>
      <c r="AD4919" s="29"/>
      <c r="AE4919" s="20" t="str">
        <f>VLOOKUP(E4919,'FILIAIS PETZ'!A:Q,17,0)</f>
        <v>MG-1</v>
      </c>
      <c r="AF4919" s="20" t="str">
        <f>VLOOKUP(E4919,'FILIAIS PETZ'!A:Q,3,0)</f>
        <v>FELICIO</v>
      </c>
      <c r="AG4919" s="20" t="str">
        <f>VLOOKUP(E4919,'FILIAIS PETZ'!A:Q,2,0)</f>
        <v>R3</v>
      </c>
      <c r="AH4919" s="75">
        <v>2245</v>
      </c>
      <c r="AI4919" s="16" t="s">
        <v>11720</v>
      </c>
      <c r="AJ4919" s="43">
        <f>VLOOKUP(E4919,'FILIAIS PETZ'!$A$2:$K$2000,11,0)</f>
        <v>18328118011810</v>
      </c>
      <c r="AK4919" s="44">
        <f t="shared" si="324"/>
        <v>18328118011810</v>
      </c>
    </row>
    <row r="4920" spans="1:37" s="14" customFormat="1" ht="15" customHeight="1" thickBot="1" x14ac:dyDescent="0.25">
      <c r="A4920" s="9">
        <f t="shared" si="326"/>
        <v>964645</v>
      </c>
      <c r="B4920" s="18">
        <f>VLOOKUP(C4920,FORNECEDORES!D:E,2,0)</f>
        <v>9057</v>
      </c>
      <c r="C4920" s="19" t="str">
        <f>VLOOKUP(D4920,FORNECEDORES!A:D,4,0)</f>
        <v>19.357.006/0001-49</v>
      </c>
      <c r="D4920" s="13" t="s">
        <v>2290</v>
      </c>
      <c r="E4920" s="20" t="str">
        <f t="shared" si="325"/>
        <v>04 0122</v>
      </c>
      <c r="F4920" s="28" t="s">
        <v>6386</v>
      </c>
      <c r="G4920" s="21" t="str">
        <f>VLOOKUP(E4920,'FILIAIS PETZ'!A:E,5,0)</f>
        <v>PETZ JUIZ DE FORA</v>
      </c>
      <c r="H4920" s="20" t="str">
        <f>VLOOKUP(E4920,'FILIAIS PETZ'!A:D,4,0)</f>
        <v>JUZF-MG</v>
      </c>
      <c r="I4920" s="46">
        <v>45513</v>
      </c>
      <c r="J4920" s="9">
        <v>964645</v>
      </c>
      <c r="K4920" s="84" t="s">
        <v>5858</v>
      </c>
      <c r="L4920" s="83" t="s">
        <v>12162</v>
      </c>
      <c r="M4920" s="46">
        <v>45525</v>
      </c>
      <c r="N4920" s="46">
        <v>45546</v>
      </c>
      <c r="O4920" s="46">
        <v>45527</v>
      </c>
      <c r="P4920" s="91" t="s">
        <v>4990</v>
      </c>
      <c r="Q4920" s="84">
        <v>3</v>
      </c>
      <c r="R4920" s="91">
        <v>1</v>
      </c>
      <c r="S4920" s="9">
        <v>8</v>
      </c>
      <c r="T4920" s="9" t="s">
        <v>32</v>
      </c>
      <c r="U4920" s="9">
        <v>11002</v>
      </c>
      <c r="V4920" s="9">
        <v>11002</v>
      </c>
      <c r="W4920" s="9" t="s">
        <v>4984</v>
      </c>
      <c r="X4920" s="9" t="s">
        <v>4985</v>
      </c>
      <c r="Y4920" s="10" t="s">
        <v>4993</v>
      </c>
      <c r="Z4920" s="10" t="s">
        <v>4993</v>
      </c>
      <c r="AA4920" s="10" t="s">
        <v>4989</v>
      </c>
      <c r="AB4920" s="10" t="s">
        <v>12941</v>
      </c>
      <c r="AC4920" s="9" t="s">
        <v>5006</v>
      </c>
      <c r="AD4920" s="29"/>
      <c r="AE4920" s="20" t="str">
        <f>VLOOKUP(E4920,'FILIAIS PETZ'!A:Q,17,0)</f>
        <v>MG-1</v>
      </c>
      <c r="AF4920" s="20" t="str">
        <f>VLOOKUP(E4920,'FILIAIS PETZ'!A:Q,3,0)</f>
        <v>FELICIO</v>
      </c>
      <c r="AG4920" s="20" t="str">
        <f>VLOOKUP(E4920,'FILIAIS PETZ'!A:Q,2,0)</f>
        <v>R3</v>
      </c>
      <c r="AH4920" s="75">
        <v>350</v>
      </c>
      <c r="AI4920" s="16" t="s">
        <v>11721</v>
      </c>
      <c r="AJ4920" s="43">
        <f>VLOOKUP(E4920,'FILIAIS PETZ'!$A$2:$K$2000,11,0)</f>
        <v>18328118011810</v>
      </c>
      <c r="AK4920" s="44">
        <f t="shared" si="324"/>
        <v>18328118011810</v>
      </c>
    </row>
    <row r="4921" spans="1:37" s="14" customFormat="1" ht="15" customHeight="1" thickBot="1" x14ac:dyDescent="0.25">
      <c r="A4921" s="9">
        <f t="shared" si="326"/>
        <v>964647</v>
      </c>
      <c r="B4921" s="18">
        <f>VLOOKUP(C4921,FORNECEDORES!D:E,2,0)</f>
        <v>9057</v>
      </c>
      <c r="C4921" s="19" t="str">
        <f>VLOOKUP(D4921,FORNECEDORES!A:D,4,0)</f>
        <v>19.357.006/0001-49</v>
      </c>
      <c r="D4921" s="13" t="s">
        <v>2290</v>
      </c>
      <c r="E4921" s="20" t="str">
        <f t="shared" si="325"/>
        <v>04 0248</v>
      </c>
      <c r="F4921" s="28" t="s">
        <v>5848</v>
      </c>
      <c r="G4921" s="21" t="str">
        <f>VLOOKUP(E4921,'FILIAIS PETZ'!A:E,5,0)</f>
        <v>PETZ DIVINÓPOLIS</v>
      </c>
      <c r="H4921" s="20" t="str">
        <f>VLOOKUP(E4921,'FILIAIS PETZ'!A:D,4,0)</f>
        <v>DVNP-MG</v>
      </c>
      <c r="I4921" s="46">
        <v>45513</v>
      </c>
      <c r="J4921" s="9">
        <v>964647</v>
      </c>
      <c r="K4921" s="84" t="s">
        <v>5858</v>
      </c>
      <c r="L4921" s="83" t="s">
        <v>12036</v>
      </c>
      <c r="M4921" s="46">
        <v>45517</v>
      </c>
      <c r="N4921" s="46">
        <v>45546</v>
      </c>
      <c r="O4921" s="46">
        <v>45525</v>
      </c>
      <c r="P4921" s="91" t="s">
        <v>4990</v>
      </c>
      <c r="Q4921" s="84">
        <v>3</v>
      </c>
      <c r="R4921" s="91">
        <v>1</v>
      </c>
      <c r="S4921" s="9">
        <v>8</v>
      </c>
      <c r="T4921" s="9" t="s">
        <v>32</v>
      </c>
      <c r="U4921" s="9">
        <v>11002</v>
      </c>
      <c r="V4921" s="9">
        <v>11002</v>
      </c>
      <c r="W4921" s="9" t="s">
        <v>4984</v>
      </c>
      <c r="X4921" s="9" t="s">
        <v>4985</v>
      </c>
      <c r="Y4921" s="10" t="s">
        <v>4993</v>
      </c>
      <c r="Z4921" s="10" t="s">
        <v>4993</v>
      </c>
      <c r="AA4921" s="10" t="s">
        <v>4989</v>
      </c>
      <c r="AB4921" s="10" t="s">
        <v>12941</v>
      </c>
      <c r="AC4921" s="9" t="s">
        <v>5006</v>
      </c>
      <c r="AD4921" s="29"/>
      <c r="AE4921" s="20" t="str">
        <f>VLOOKUP(E4921,'FILIAIS PETZ'!A:Q,17,0)</f>
        <v>MG-2</v>
      </c>
      <c r="AF4921" s="20" t="str">
        <f>VLOOKUP(E4921,'FILIAIS PETZ'!A:Q,3,0)</f>
        <v>FELICIO</v>
      </c>
      <c r="AG4921" s="20" t="str">
        <f>VLOOKUP(E4921,'FILIAIS PETZ'!A:Q,2,0)</f>
        <v>R3</v>
      </c>
      <c r="AH4921" s="75">
        <v>800</v>
      </c>
      <c r="AI4921" s="16" t="s">
        <v>11722</v>
      </c>
      <c r="AJ4921" s="43" t="str">
        <f>VLOOKUP(E4921,'FILIAIS PETZ'!$A$2:$K$2000,11,0)</f>
        <v>18.328.118/0246-36</v>
      </c>
      <c r="AK4921" s="44" t="str">
        <f t="shared" si="324"/>
        <v>18.328.118/0246-36</v>
      </c>
    </row>
    <row r="4922" spans="1:37" s="14" customFormat="1" ht="15" customHeight="1" thickBot="1" x14ac:dyDescent="0.25">
      <c r="A4922" s="9">
        <f t="shared" si="326"/>
        <v>964651</v>
      </c>
      <c r="B4922" s="18">
        <f>VLOOKUP(C4922,FORNECEDORES!D:E,2,0)</f>
        <v>9057</v>
      </c>
      <c r="C4922" s="19" t="str">
        <f>VLOOKUP(D4922,FORNECEDORES!A:D,4,0)</f>
        <v>19.357.006/0001-49</v>
      </c>
      <c r="D4922" s="13" t="s">
        <v>2290</v>
      </c>
      <c r="E4922" s="20" t="str">
        <f t="shared" si="325"/>
        <v>04 0155</v>
      </c>
      <c r="F4922" s="28" t="s">
        <v>4929</v>
      </c>
      <c r="G4922" s="21" t="str">
        <f>VLOOKUP(E4922,'FILIAIS PETZ'!A:E,5,0)</f>
        <v>PETZ SETE LAGOAS</v>
      </c>
      <c r="H4922" s="20" t="str">
        <f>VLOOKUP(E4922,'FILIAIS PETZ'!A:D,4,0)</f>
        <v>STLG-MG</v>
      </c>
      <c r="I4922" s="46">
        <v>45513</v>
      </c>
      <c r="J4922" s="9">
        <v>964651</v>
      </c>
      <c r="K4922" s="84" t="s">
        <v>5858</v>
      </c>
      <c r="L4922" s="83" t="s">
        <v>12037</v>
      </c>
      <c r="M4922" s="46">
        <v>45517</v>
      </c>
      <c r="N4922" s="46">
        <v>45546</v>
      </c>
      <c r="O4922" s="46">
        <v>45525</v>
      </c>
      <c r="P4922" s="91" t="s">
        <v>4990</v>
      </c>
      <c r="Q4922" s="84">
        <v>3</v>
      </c>
      <c r="R4922" s="91">
        <v>1</v>
      </c>
      <c r="S4922" s="9">
        <v>8</v>
      </c>
      <c r="T4922" s="9" t="s">
        <v>32</v>
      </c>
      <c r="U4922" s="9">
        <v>11002</v>
      </c>
      <c r="V4922" s="9">
        <v>11002</v>
      </c>
      <c r="W4922" s="9" t="s">
        <v>4984</v>
      </c>
      <c r="X4922" s="9" t="s">
        <v>4985</v>
      </c>
      <c r="Y4922" s="10" t="s">
        <v>4993</v>
      </c>
      <c r="Z4922" s="10" t="s">
        <v>4993</v>
      </c>
      <c r="AA4922" s="10" t="s">
        <v>4989</v>
      </c>
      <c r="AB4922" s="10" t="s">
        <v>12941</v>
      </c>
      <c r="AC4922" s="9" t="s">
        <v>5006</v>
      </c>
      <c r="AD4922" s="29"/>
      <c r="AE4922" s="20" t="str">
        <f>VLOOKUP(E4922,'FILIAIS PETZ'!A:Q,17,0)</f>
        <v>MG-1</v>
      </c>
      <c r="AF4922" s="20" t="str">
        <f>VLOOKUP(E4922,'FILIAIS PETZ'!A:Q,3,0)</f>
        <v>FELICIO</v>
      </c>
      <c r="AG4922" s="20" t="str">
        <f>VLOOKUP(E4922,'FILIAIS PETZ'!A:Q,2,0)</f>
        <v>R3</v>
      </c>
      <c r="AH4922" s="75">
        <v>2250</v>
      </c>
      <c r="AI4922" s="16" t="s">
        <v>11723</v>
      </c>
      <c r="AJ4922" s="43">
        <f>VLOOKUP(E4922,'FILIAIS PETZ'!$A$2:$K$2000,11,0)</f>
        <v>18328118015645</v>
      </c>
      <c r="AK4922" s="44">
        <f t="shared" si="324"/>
        <v>18328118015645</v>
      </c>
    </row>
    <row r="4923" spans="1:37" s="14" customFormat="1" ht="15" customHeight="1" thickBot="1" x14ac:dyDescent="0.25">
      <c r="A4923" s="9">
        <f t="shared" si="326"/>
        <v>964653</v>
      </c>
      <c r="B4923" s="18">
        <f>VLOOKUP(C4923,FORNECEDORES!D:E,2,0)</f>
        <v>9057</v>
      </c>
      <c r="C4923" s="19" t="str">
        <f>VLOOKUP(D4923,FORNECEDORES!A:D,4,0)</f>
        <v>19.357.006/0001-49</v>
      </c>
      <c r="D4923" s="13" t="s">
        <v>2290</v>
      </c>
      <c r="E4923" s="20" t="str">
        <f t="shared" si="325"/>
        <v>04 0095</v>
      </c>
      <c r="F4923" s="28" t="s">
        <v>4945</v>
      </c>
      <c r="G4923" s="21" t="str">
        <f>VLOOKUP(E4923,'FILIAIS PETZ'!A:E,5,0)</f>
        <v>PETZ BETIM</v>
      </c>
      <c r="H4923" s="20" t="str">
        <f>VLOOKUP(E4923,'FILIAIS PETZ'!A:D,4,0)</f>
        <v>BTIM-MG</v>
      </c>
      <c r="I4923" s="46">
        <v>45513</v>
      </c>
      <c r="J4923" s="9">
        <v>964653</v>
      </c>
      <c r="K4923" s="84" t="s">
        <v>5858</v>
      </c>
      <c r="L4923" s="83" t="s">
        <v>12038</v>
      </c>
      <c r="M4923" s="46">
        <v>45517</v>
      </c>
      <c r="N4923" s="46">
        <v>45546</v>
      </c>
      <c r="O4923" s="46">
        <v>45525</v>
      </c>
      <c r="P4923" s="91" t="s">
        <v>4990</v>
      </c>
      <c r="Q4923" s="84">
        <v>3</v>
      </c>
      <c r="R4923" s="91">
        <v>1</v>
      </c>
      <c r="S4923" s="9">
        <v>8</v>
      </c>
      <c r="T4923" s="9" t="s">
        <v>32</v>
      </c>
      <c r="U4923" s="9">
        <v>11002</v>
      </c>
      <c r="V4923" s="9">
        <v>11002</v>
      </c>
      <c r="W4923" s="9" t="s">
        <v>4984</v>
      </c>
      <c r="X4923" s="9" t="s">
        <v>4985</v>
      </c>
      <c r="Y4923" s="9" t="s">
        <v>4980</v>
      </c>
      <c r="Z4923" s="9" t="s">
        <v>4980</v>
      </c>
      <c r="AA4923" s="9" t="s">
        <v>4989</v>
      </c>
      <c r="AB4923" s="9" t="s">
        <v>5005</v>
      </c>
      <c r="AC4923" s="9" t="s">
        <v>5006</v>
      </c>
      <c r="AD4923" s="29"/>
      <c r="AE4923" s="20" t="str">
        <f>VLOOKUP(E4923,'FILIAIS PETZ'!A:Q,17,0)</f>
        <v>MG-2</v>
      </c>
      <c r="AF4923" s="20" t="str">
        <f>VLOOKUP(E4923,'FILIAIS PETZ'!A:Q,3,0)</f>
        <v>FELICIO</v>
      </c>
      <c r="AG4923" s="20" t="str">
        <f>VLOOKUP(E4923,'FILIAIS PETZ'!A:Q,2,0)</f>
        <v>R3</v>
      </c>
      <c r="AH4923" s="75">
        <v>1070</v>
      </c>
      <c r="AI4923" s="16" t="s">
        <v>11724</v>
      </c>
      <c r="AJ4923" s="43">
        <f>VLOOKUP(E4923,'FILIAIS PETZ'!$A$2:$K$2000,11,0)</f>
        <v>18328118009084</v>
      </c>
      <c r="AK4923" s="44">
        <f t="shared" si="324"/>
        <v>18328118009084</v>
      </c>
    </row>
    <row r="4924" spans="1:37" s="14" customFormat="1" ht="15" customHeight="1" thickBot="1" x14ac:dyDescent="0.25">
      <c r="A4924" s="9">
        <f t="shared" si="326"/>
        <v>964656</v>
      </c>
      <c r="B4924" s="18">
        <f>VLOOKUP(C4924,FORNECEDORES!D:E,2,0)</f>
        <v>9057</v>
      </c>
      <c r="C4924" s="19" t="str">
        <f>VLOOKUP(D4924,FORNECEDORES!A:D,4,0)</f>
        <v>19.357.006/0001-49</v>
      </c>
      <c r="D4924" s="13" t="s">
        <v>2290</v>
      </c>
      <c r="E4924" s="20" t="str">
        <f t="shared" si="325"/>
        <v>04 0162</v>
      </c>
      <c r="F4924" s="28" t="s">
        <v>5179</v>
      </c>
      <c r="G4924" s="21" t="str">
        <f>VLOOKUP(E4924,'FILIAIS PETZ'!A:E,5,0)</f>
        <v>PETZ CONTAGEM JOÃO CESAR</v>
      </c>
      <c r="H4924" s="20" t="str">
        <f>VLOOKUP(E4924,'FILIAIS PETZ'!A:D,4,0)</f>
        <v>CTJC-MG</v>
      </c>
      <c r="I4924" s="46">
        <v>45513</v>
      </c>
      <c r="J4924" s="9">
        <v>964656</v>
      </c>
      <c r="K4924" s="84" t="s">
        <v>5858</v>
      </c>
      <c r="L4924" s="83" t="s">
        <v>12039</v>
      </c>
      <c r="M4924" s="46">
        <v>45517</v>
      </c>
      <c r="N4924" s="46">
        <v>45546</v>
      </c>
      <c r="O4924" s="46">
        <v>45525</v>
      </c>
      <c r="P4924" s="91" t="s">
        <v>4990</v>
      </c>
      <c r="Q4924" s="84">
        <v>3</v>
      </c>
      <c r="R4924" s="91">
        <v>1</v>
      </c>
      <c r="S4924" s="9">
        <v>8</v>
      </c>
      <c r="T4924" s="9" t="s">
        <v>32</v>
      </c>
      <c r="U4924" s="9">
        <v>11002</v>
      </c>
      <c r="V4924" s="9">
        <v>11002</v>
      </c>
      <c r="W4924" s="9" t="s">
        <v>8492</v>
      </c>
      <c r="X4924" s="9" t="s">
        <v>4985</v>
      </c>
      <c r="Y4924" s="10" t="s">
        <v>4993</v>
      </c>
      <c r="Z4924" s="10" t="s">
        <v>4993</v>
      </c>
      <c r="AA4924" s="10" t="s">
        <v>4989</v>
      </c>
      <c r="AB4924" s="10" t="s">
        <v>12941</v>
      </c>
      <c r="AC4924" s="9" t="s">
        <v>5006</v>
      </c>
      <c r="AD4924" s="29"/>
      <c r="AE4924" s="20" t="str">
        <f>VLOOKUP(E4924,'FILIAIS PETZ'!A:Q,17,0)</f>
        <v>MG-2</v>
      </c>
      <c r="AF4924" s="20" t="str">
        <f>VLOOKUP(E4924,'FILIAIS PETZ'!A:Q,3,0)</f>
        <v>FELICIO</v>
      </c>
      <c r="AG4924" s="20" t="str">
        <f>VLOOKUP(E4924,'FILIAIS PETZ'!A:Q,2,0)</f>
        <v>R3</v>
      </c>
      <c r="AH4924" s="75">
        <v>600</v>
      </c>
      <c r="AI4924" s="16" t="s">
        <v>11725</v>
      </c>
      <c r="AJ4924" s="43">
        <f>VLOOKUP(E4924,'FILIAIS PETZ'!$A$2:$K$2000,11,0)</f>
        <v>18328118017265</v>
      </c>
      <c r="AK4924" s="44">
        <f t="shared" si="324"/>
        <v>18328118017265</v>
      </c>
    </row>
    <row r="4925" spans="1:37" s="14" customFormat="1" ht="15" customHeight="1" thickBot="1" x14ac:dyDescent="0.25">
      <c r="A4925" s="9">
        <f t="shared" si="326"/>
        <v>964657</v>
      </c>
      <c r="B4925" s="18">
        <f>VLOOKUP(C4925,FORNECEDORES!D:E,2,0)</f>
        <v>9057</v>
      </c>
      <c r="C4925" s="19" t="str">
        <f>VLOOKUP(D4925,FORNECEDORES!A:D,4,0)</f>
        <v>19.357.006/0001-49</v>
      </c>
      <c r="D4925" s="13" t="s">
        <v>2290</v>
      </c>
      <c r="E4925" s="20" t="str">
        <f t="shared" si="325"/>
        <v>04 0095</v>
      </c>
      <c r="F4925" s="28" t="s">
        <v>4945</v>
      </c>
      <c r="G4925" s="21" t="str">
        <f>VLOOKUP(E4925,'FILIAIS PETZ'!A:E,5,0)</f>
        <v>PETZ BETIM</v>
      </c>
      <c r="H4925" s="20" t="str">
        <f>VLOOKUP(E4925,'FILIAIS PETZ'!A:D,4,0)</f>
        <v>BTIM-MG</v>
      </c>
      <c r="I4925" s="46">
        <v>45513</v>
      </c>
      <c r="J4925" s="9">
        <v>964657</v>
      </c>
      <c r="K4925" s="84" t="s">
        <v>5858</v>
      </c>
      <c r="L4925" s="83" t="s">
        <v>12040</v>
      </c>
      <c r="M4925" s="46">
        <v>45517</v>
      </c>
      <c r="N4925" s="46">
        <v>45546</v>
      </c>
      <c r="O4925" s="46">
        <v>45525</v>
      </c>
      <c r="P4925" s="91" t="s">
        <v>4990</v>
      </c>
      <c r="Q4925" s="84">
        <v>3</v>
      </c>
      <c r="R4925" s="91">
        <v>1</v>
      </c>
      <c r="S4925" s="9">
        <v>8</v>
      </c>
      <c r="T4925" s="9" t="s">
        <v>32</v>
      </c>
      <c r="U4925" s="9">
        <v>11002</v>
      </c>
      <c r="V4925" s="9">
        <v>11002</v>
      </c>
      <c r="W4925" s="9" t="s">
        <v>5024</v>
      </c>
      <c r="X4925" s="9" t="s">
        <v>4985</v>
      </c>
      <c r="Y4925" s="10" t="s">
        <v>4993</v>
      </c>
      <c r="Z4925" s="10" t="s">
        <v>4993</v>
      </c>
      <c r="AA4925" s="10" t="s">
        <v>4989</v>
      </c>
      <c r="AB4925" s="10" t="s">
        <v>12941</v>
      </c>
      <c r="AC4925" s="9" t="s">
        <v>5006</v>
      </c>
      <c r="AD4925" s="29"/>
      <c r="AE4925" s="20" t="str">
        <f>VLOOKUP(E4925,'FILIAIS PETZ'!A:Q,17,0)</f>
        <v>MG-2</v>
      </c>
      <c r="AF4925" s="20" t="str">
        <f>VLOOKUP(E4925,'FILIAIS PETZ'!A:Q,3,0)</f>
        <v>FELICIO</v>
      </c>
      <c r="AG4925" s="20" t="str">
        <f>VLOOKUP(E4925,'FILIAIS PETZ'!A:Q,2,0)</f>
        <v>R3</v>
      </c>
      <c r="AH4925" s="75">
        <v>1000</v>
      </c>
      <c r="AI4925" s="16" t="s">
        <v>11726</v>
      </c>
      <c r="AJ4925" s="43">
        <f>VLOOKUP(E4925,'FILIAIS PETZ'!$A$2:$K$2000,11,0)</f>
        <v>18328118009084</v>
      </c>
      <c r="AK4925" s="44">
        <f t="shared" si="324"/>
        <v>18328118009084</v>
      </c>
    </row>
    <row r="4926" spans="1:37" s="14" customFormat="1" ht="15" customHeight="1" thickBot="1" x14ac:dyDescent="0.25">
      <c r="A4926" s="9">
        <f t="shared" si="326"/>
        <v>964659</v>
      </c>
      <c r="B4926" s="18">
        <f>VLOOKUP(C4926,FORNECEDORES!D:E,2,0)</f>
        <v>9057</v>
      </c>
      <c r="C4926" s="19" t="str">
        <f>VLOOKUP(D4926,FORNECEDORES!A:D,4,0)</f>
        <v>19.357.006/0001-49</v>
      </c>
      <c r="D4926" s="13" t="s">
        <v>2290</v>
      </c>
      <c r="E4926" s="20" t="str">
        <f t="shared" si="325"/>
        <v>04 0162</v>
      </c>
      <c r="F4926" s="28" t="s">
        <v>5179</v>
      </c>
      <c r="G4926" s="21" t="str">
        <f>VLOOKUP(E4926,'FILIAIS PETZ'!A:E,5,0)</f>
        <v>PETZ CONTAGEM JOÃO CESAR</v>
      </c>
      <c r="H4926" s="20" t="str">
        <f>VLOOKUP(E4926,'FILIAIS PETZ'!A:D,4,0)</f>
        <v>CTJC-MG</v>
      </c>
      <c r="I4926" s="46">
        <v>45513</v>
      </c>
      <c r="J4926" s="9">
        <v>964659</v>
      </c>
      <c r="K4926" s="84" t="s">
        <v>5858</v>
      </c>
      <c r="L4926" s="83" t="s">
        <v>12041</v>
      </c>
      <c r="M4926" s="46">
        <v>45517</v>
      </c>
      <c r="N4926" s="46">
        <v>45546</v>
      </c>
      <c r="O4926" s="46">
        <v>45525</v>
      </c>
      <c r="P4926" s="91" t="s">
        <v>4990</v>
      </c>
      <c r="Q4926" s="84">
        <v>3</v>
      </c>
      <c r="R4926" s="91">
        <v>1</v>
      </c>
      <c r="S4926" s="9">
        <v>8</v>
      </c>
      <c r="T4926" s="9" t="s">
        <v>32</v>
      </c>
      <c r="U4926" s="9">
        <v>11002</v>
      </c>
      <c r="V4926" s="9">
        <v>11002</v>
      </c>
      <c r="W4926" s="9" t="s">
        <v>5107</v>
      </c>
      <c r="X4926" s="9" t="s">
        <v>4985</v>
      </c>
      <c r="Y4926" s="10" t="s">
        <v>4993</v>
      </c>
      <c r="Z4926" s="10" t="s">
        <v>4993</v>
      </c>
      <c r="AA4926" s="10" t="s">
        <v>4989</v>
      </c>
      <c r="AB4926" s="10" t="s">
        <v>12941</v>
      </c>
      <c r="AC4926" s="9" t="s">
        <v>5006</v>
      </c>
      <c r="AD4926" s="29"/>
      <c r="AE4926" s="20" t="str">
        <f>VLOOKUP(E4926,'FILIAIS PETZ'!A:Q,17,0)</f>
        <v>MG-2</v>
      </c>
      <c r="AF4926" s="20" t="str">
        <f>VLOOKUP(E4926,'FILIAIS PETZ'!A:Q,3,0)</f>
        <v>FELICIO</v>
      </c>
      <c r="AG4926" s="20" t="str">
        <f>VLOOKUP(E4926,'FILIAIS PETZ'!A:Q,2,0)</f>
        <v>R3</v>
      </c>
      <c r="AH4926" s="75">
        <v>450</v>
      </c>
      <c r="AI4926" s="16" t="s">
        <v>11727</v>
      </c>
      <c r="AJ4926" s="43">
        <f>VLOOKUP(E4926,'FILIAIS PETZ'!$A$2:$K$2000,11,0)</f>
        <v>18328118017265</v>
      </c>
      <c r="AK4926" s="44">
        <f t="shared" si="324"/>
        <v>18328118017265</v>
      </c>
    </row>
    <row r="4927" spans="1:37" s="14" customFormat="1" ht="15" customHeight="1" thickBot="1" x14ac:dyDescent="0.25">
      <c r="A4927" s="9">
        <f t="shared" si="326"/>
        <v>964660</v>
      </c>
      <c r="B4927" s="18">
        <f>VLOOKUP(C4927,FORNECEDORES!D:E,2,0)</f>
        <v>9057</v>
      </c>
      <c r="C4927" s="19" t="str">
        <f>VLOOKUP(D4927,FORNECEDORES!A:D,4,0)</f>
        <v>19.357.006/0001-49</v>
      </c>
      <c r="D4927" s="13" t="s">
        <v>2290</v>
      </c>
      <c r="E4927" s="20" t="str">
        <f t="shared" si="325"/>
        <v>04 0162</v>
      </c>
      <c r="F4927" s="28" t="s">
        <v>5179</v>
      </c>
      <c r="G4927" s="21" t="str">
        <f>VLOOKUP(E4927,'FILIAIS PETZ'!A:E,5,0)</f>
        <v>PETZ CONTAGEM JOÃO CESAR</v>
      </c>
      <c r="H4927" s="20" t="str">
        <f>VLOOKUP(E4927,'FILIAIS PETZ'!A:D,4,0)</f>
        <v>CTJC-MG</v>
      </c>
      <c r="I4927" s="46">
        <v>45513</v>
      </c>
      <c r="J4927" s="9">
        <v>964660</v>
      </c>
      <c r="K4927" s="84" t="s">
        <v>5858</v>
      </c>
      <c r="L4927" s="83" t="s">
        <v>12042</v>
      </c>
      <c r="M4927" s="46">
        <v>45517</v>
      </c>
      <c r="N4927" s="46">
        <v>45546</v>
      </c>
      <c r="O4927" s="46">
        <v>45525</v>
      </c>
      <c r="P4927" s="91" t="s">
        <v>4990</v>
      </c>
      <c r="Q4927" s="84">
        <v>3</v>
      </c>
      <c r="R4927" s="91">
        <v>1</v>
      </c>
      <c r="S4927" s="9">
        <v>8</v>
      </c>
      <c r="T4927" s="9" t="s">
        <v>32</v>
      </c>
      <c r="U4927" s="9">
        <v>11002</v>
      </c>
      <c r="V4927" s="9">
        <v>11002</v>
      </c>
      <c r="W4927" s="9" t="s">
        <v>4984</v>
      </c>
      <c r="X4927" s="9" t="s">
        <v>4985</v>
      </c>
      <c r="Y4927" s="9" t="s">
        <v>4980</v>
      </c>
      <c r="Z4927" s="9" t="s">
        <v>4980</v>
      </c>
      <c r="AA4927" s="9" t="s">
        <v>4989</v>
      </c>
      <c r="AB4927" s="9" t="s">
        <v>5005</v>
      </c>
      <c r="AC4927" s="9" t="s">
        <v>5006</v>
      </c>
      <c r="AD4927" s="29"/>
      <c r="AE4927" s="20" t="str">
        <f>VLOOKUP(E4927,'FILIAIS PETZ'!A:Q,17,0)</f>
        <v>MG-2</v>
      </c>
      <c r="AF4927" s="20" t="str">
        <f>VLOOKUP(E4927,'FILIAIS PETZ'!A:Q,3,0)</f>
        <v>FELICIO</v>
      </c>
      <c r="AG4927" s="20" t="str">
        <f>VLOOKUP(E4927,'FILIAIS PETZ'!A:Q,2,0)</f>
        <v>R3</v>
      </c>
      <c r="AH4927" s="75">
        <v>265</v>
      </c>
      <c r="AI4927" s="16" t="s">
        <v>11728</v>
      </c>
      <c r="AJ4927" s="43">
        <f>VLOOKUP(E4927,'FILIAIS PETZ'!$A$2:$K$2000,11,0)</f>
        <v>18328118017265</v>
      </c>
      <c r="AK4927" s="44">
        <f t="shared" si="324"/>
        <v>18328118017265</v>
      </c>
    </row>
    <row r="4928" spans="1:37" s="14" customFormat="1" ht="15" customHeight="1" thickBot="1" x14ac:dyDescent="0.25">
      <c r="A4928" s="9">
        <f t="shared" si="326"/>
        <v>964665</v>
      </c>
      <c r="B4928" s="18">
        <f>VLOOKUP(C4928,FORNECEDORES!D:E,2,0)</f>
        <v>9057</v>
      </c>
      <c r="C4928" s="19" t="str">
        <f>VLOOKUP(D4928,FORNECEDORES!A:D,4,0)</f>
        <v>19.357.006/0001-49</v>
      </c>
      <c r="D4928" s="13" t="s">
        <v>2290</v>
      </c>
      <c r="E4928" s="20" t="str">
        <f t="shared" si="325"/>
        <v>04 0107</v>
      </c>
      <c r="F4928" s="28" t="s">
        <v>4930</v>
      </c>
      <c r="G4928" s="21" t="str">
        <f>VLOOKUP(E4928,'FILIAIS PETZ'!A:E,5,0)</f>
        <v>PETZ CONTAGEM</v>
      </c>
      <c r="H4928" s="20" t="str">
        <f>VLOOKUP(E4928,'FILIAIS PETZ'!A:D,4,0)</f>
        <v>CNTG-MG</v>
      </c>
      <c r="I4928" s="46">
        <v>45513</v>
      </c>
      <c r="J4928" s="9">
        <v>964665</v>
      </c>
      <c r="K4928" s="84" t="s">
        <v>5858</v>
      </c>
      <c r="L4928" s="83" t="s">
        <v>12043</v>
      </c>
      <c r="M4928" s="46">
        <v>45517</v>
      </c>
      <c r="N4928" s="46">
        <v>45546</v>
      </c>
      <c r="O4928" s="46">
        <v>45525</v>
      </c>
      <c r="P4928" s="91" t="s">
        <v>4990</v>
      </c>
      <c r="Q4928" s="84">
        <v>3</v>
      </c>
      <c r="R4928" s="91">
        <v>1</v>
      </c>
      <c r="S4928" s="9">
        <v>8</v>
      </c>
      <c r="T4928" s="9" t="s">
        <v>32</v>
      </c>
      <c r="U4928" s="9">
        <v>11002</v>
      </c>
      <c r="V4928" s="9">
        <v>11002</v>
      </c>
      <c r="W4928" s="9" t="s">
        <v>4984</v>
      </c>
      <c r="X4928" s="9" t="s">
        <v>4985</v>
      </c>
      <c r="Y4928" s="9" t="s">
        <v>4980</v>
      </c>
      <c r="Z4928" s="9" t="s">
        <v>4980</v>
      </c>
      <c r="AA4928" s="9" t="s">
        <v>4989</v>
      </c>
      <c r="AB4928" s="9" t="s">
        <v>5005</v>
      </c>
      <c r="AC4928" s="9" t="s">
        <v>5006</v>
      </c>
      <c r="AD4928" s="29"/>
      <c r="AE4928" s="20" t="str">
        <f>VLOOKUP(E4928,'FILIAIS PETZ'!A:Q,17,0)</f>
        <v>MG-2</v>
      </c>
      <c r="AF4928" s="20" t="str">
        <f>VLOOKUP(E4928,'FILIAIS PETZ'!A:Q,3,0)</f>
        <v>FELICIO</v>
      </c>
      <c r="AG4928" s="20" t="str">
        <f>VLOOKUP(E4928,'FILIAIS PETZ'!A:Q,2,0)</f>
        <v>R3</v>
      </c>
      <c r="AH4928" s="75">
        <v>170</v>
      </c>
      <c r="AI4928" s="16" t="s">
        <v>11729</v>
      </c>
      <c r="AJ4928" s="43">
        <f>VLOOKUP(E4928,'FILIAIS PETZ'!$A$2:$K$2000,11,0)</f>
        <v>18328118010414</v>
      </c>
      <c r="AK4928" s="44">
        <f t="shared" si="324"/>
        <v>18328118010414</v>
      </c>
    </row>
    <row r="4929" spans="1:37" s="14" customFormat="1" ht="15" customHeight="1" thickBot="1" x14ac:dyDescent="0.25">
      <c r="A4929" s="9">
        <f t="shared" si="326"/>
        <v>964671</v>
      </c>
      <c r="B4929" s="18">
        <f>VLOOKUP(C4929,FORNECEDORES!D:E,2,0)</f>
        <v>9057</v>
      </c>
      <c r="C4929" s="19" t="str">
        <f>VLOOKUP(D4929,FORNECEDORES!A:D,4,0)</f>
        <v>19.357.006/0001-49</v>
      </c>
      <c r="D4929" s="13" t="s">
        <v>2290</v>
      </c>
      <c r="E4929" s="20" t="str">
        <f t="shared" si="325"/>
        <v>04 0107</v>
      </c>
      <c r="F4929" s="28" t="s">
        <v>4930</v>
      </c>
      <c r="G4929" s="21" t="str">
        <f>VLOOKUP(E4929,'FILIAIS PETZ'!A:E,5,0)</f>
        <v>PETZ CONTAGEM</v>
      </c>
      <c r="H4929" s="20" t="str">
        <f>VLOOKUP(E4929,'FILIAIS PETZ'!A:D,4,0)</f>
        <v>CNTG-MG</v>
      </c>
      <c r="I4929" s="46">
        <v>45513</v>
      </c>
      <c r="J4929" s="9">
        <v>964671</v>
      </c>
      <c r="K4929" s="84" t="s">
        <v>5858</v>
      </c>
      <c r="L4929" s="83" t="s">
        <v>12044</v>
      </c>
      <c r="M4929" s="46">
        <v>45517</v>
      </c>
      <c r="N4929" s="46">
        <v>45546</v>
      </c>
      <c r="O4929" s="46">
        <v>45525</v>
      </c>
      <c r="P4929" s="91" t="s">
        <v>4990</v>
      </c>
      <c r="Q4929" s="84">
        <v>3</v>
      </c>
      <c r="R4929" s="91">
        <v>1</v>
      </c>
      <c r="S4929" s="9">
        <v>8</v>
      </c>
      <c r="T4929" s="9" t="s">
        <v>32</v>
      </c>
      <c r="U4929" s="9">
        <v>11002</v>
      </c>
      <c r="V4929" s="9">
        <v>11002</v>
      </c>
      <c r="W4929" s="9" t="s">
        <v>4984</v>
      </c>
      <c r="X4929" s="9" t="s">
        <v>4985</v>
      </c>
      <c r="Y4929" s="9" t="s">
        <v>4980</v>
      </c>
      <c r="Z4929" s="9" t="s">
        <v>4980</v>
      </c>
      <c r="AA4929" s="9" t="s">
        <v>4989</v>
      </c>
      <c r="AB4929" s="9" t="s">
        <v>5005</v>
      </c>
      <c r="AC4929" s="9" t="s">
        <v>5006</v>
      </c>
      <c r="AD4929" s="29"/>
      <c r="AE4929" s="20" t="str">
        <f>VLOOKUP(E4929,'FILIAIS PETZ'!A:Q,17,0)</f>
        <v>MG-2</v>
      </c>
      <c r="AF4929" s="20" t="str">
        <f>VLOOKUP(E4929,'FILIAIS PETZ'!A:Q,3,0)</f>
        <v>FELICIO</v>
      </c>
      <c r="AG4929" s="20" t="str">
        <f>VLOOKUP(E4929,'FILIAIS PETZ'!A:Q,2,0)</f>
        <v>R3</v>
      </c>
      <c r="AH4929" s="75">
        <v>190</v>
      </c>
      <c r="AI4929" s="16" t="s">
        <v>11730</v>
      </c>
      <c r="AJ4929" s="43">
        <f>VLOOKUP(E4929,'FILIAIS PETZ'!$A$2:$K$2000,11,0)</f>
        <v>18328118010414</v>
      </c>
      <c r="AK4929" s="44">
        <f t="shared" si="324"/>
        <v>18328118010414</v>
      </c>
    </row>
    <row r="4930" spans="1:37" s="14" customFormat="1" ht="15" customHeight="1" thickBot="1" x14ac:dyDescent="0.25">
      <c r="A4930" s="9">
        <f t="shared" si="326"/>
        <v>964673</v>
      </c>
      <c r="B4930" s="18">
        <f>VLOOKUP(C4930,FORNECEDORES!D:E,2,0)</f>
        <v>9057</v>
      </c>
      <c r="C4930" s="19" t="str">
        <f>VLOOKUP(D4930,FORNECEDORES!A:D,4,0)</f>
        <v>19.357.006/0001-49</v>
      </c>
      <c r="D4930" s="13" t="s">
        <v>2290</v>
      </c>
      <c r="E4930" s="20" t="str">
        <f t="shared" si="325"/>
        <v>04 0251</v>
      </c>
      <c r="F4930" s="28" t="s">
        <v>5729</v>
      </c>
      <c r="G4930" s="21" t="str">
        <f>VLOOKUP(E4930,'FILIAIS PETZ'!A:E,5,0)</f>
        <v>PETZ BARREIRO</v>
      </c>
      <c r="H4930" s="20" t="str">
        <f>VLOOKUP(E4930,'FILIAIS PETZ'!A:D,4,0)</f>
        <v>BARR-MG</v>
      </c>
      <c r="I4930" s="46">
        <v>45513</v>
      </c>
      <c r="J4930" s="9">
        <v>964673</v>
      </c>
      <c r="K4930" s="84" t="s">
        <v>5858</v>
      </c>
      <c r="L4930" s="83" t="s">
        <v>12045</v>
      </c>
      <c r="M4930" s="46">
        <v>45517</v>
      </c>
      <c r="N4930" s="46">
        <v>45546</v>
      </c>
      <c r="O4930" s="46">
        <v>45525</v>
      </c>
      <c r="P4930" s="91" t="s">
        <v>4990</v>
      </c>
      <c r="Q4930" s="84">
        <v>3</v>
      </c>
      <c r="R4930" s="91">
        <v>1</v>
      </c>
      <c r="S4930" s="9">
        <v>8</v>
      </c>
      <c r="T4930" s="9" t="s">
        <v>32</v>
      </c>
      <c r="U4930" s="9">
        <v>11002</v>
      </c>
      <c r="V4930" s="9">
        <v>11002</v>
      </c>
      <c r="W4930" s="9" t="s">
        <v>5019</v>
      </c>
      <c r="X4930" s="9" t="s">
        <v>4985</v>
      </c>
      <c r="Y4930" s="10" t="s">
        <v>4993</v>
      </c>
      <c r="Z4930" s="10" t="s">
        <v>4993</v>
      </c>
      <c r="AA4930" s="10" t="s">
        <v>4989</v>
      </c>
      <c r="AB4930" s="10" t="s">
        <v>12941</v>
      </c>
      <c r="AC4930" s="9" t="s">
        <v>5006</v>
      </c>
      <c r="AD4930" s="29"/>
      <c r="AE4930" s="20" t="str">
        <f>VLOOKUP(E4930,'FILIAIS PETZ'!A:Q,17,0)</f>
        <v>MG-2</v>
      </c>
      <c r="AF4930" s="20" t="str">
        <f>VLOOKUP(E4930,'FILIAIS PETZ'!A:Q,3,0)</f>
        <v>FELICIO</v>
      </c>
      <c r="AG4930" s="20" t="str">
        <f>VLOOKUP(E4930,'FILIAIS PETZ'!A:Q,2,0)</f>
        <v>R3</v>
      </c>
      <c r="AH4930" s="75">
        <v>450</v>
      </c>
      <c r="AI4930" s="16" t="s">
        <v>11731</v>
      </c>
      <c r="AJ4930" s="43">
        <f>VLOOKUP(E4930,'FILIAIS PETZ'!$A$2:$K$2000,11,0)</f>
        <v>18328118022420</v>
      </c>
      <c r="AK4930" s="44">
        <f t="shared" si="324"/>
        <v>18328118022420</v>
      </c>
    </row>
    <row r="4931" spans="1:37" s="14" customFormat="1" ht="15" customHeight="1" thickBot="1" x14ac:dyDescent="0.25">
      <c r="A4931" s="9">
        <f t="shared" si="326"/>
        <v>964676</v>
      </c>
      <c r="B4931" s="18">
        <f>VLOOKUP(C4931,FORNECEDORES!D:E,2,0)</f>
        <v>9057</v>
      </c>
      <c r="C4931" s="19" t="str">
        <f>VLOOKUP(D4931,FORNECEDORES!A:D,4,0)</f>
        <v>19.357.006/0001-49</v>
      </c>
      <c r="D4931" s="13" t="s">
        <v>2290</v>
      </c>
      <c r="E4931" s="20" t="str">
        <f t="shared" si="325"/>
        <v>04 0084</v>
      </c>
      <c r="F4931" s="28" t="s">
        <v>4958</v>
      </c>
      <c r="G4931" s="21" t="str">
        <f>VLOOKUP(E4931,'FILIAIS PETZ'!A:E,5,0)</f>
        <v>PETZ RAJA</v>
      </c>
      <c r="H4931" s="20" t="str">
        <f>VLOOKUP(E4931,'FILIAIS PETZ'!A:D,4,0)</f>
        <v>RAJA-MG</v>
      </c>
      <c r="I4931" s="46">
        <v>45513</v>
      </c>
      <c r="J4931" s="9">
        <v>964676</v>
      </c>
      <c r="K4931" s="84" t="s">
        <v>5858</v>
      </c>
      <c r="L4931" s="83" t="s">
        <v>12046</v>
      </c>
      <c r="M4931" s="46">
        <v>45517</v>
      </c>
      <c r="N4931" s="46">
        <v>45546</v>
      </c>
      <c r="O4931" s="46">
        <v>45525</v>
      </c>
      <c r="P4931" s="91" t="s">
        <v>4982</v>
      </c>
      <c r="Q4931" s="84">
        <v>3</v>
      </c>
      <c r="R4931" s="91">
        <v>1</v>
      </c>
      <c r="S4931" s="9">
        <v>8</v>
      </c>
      <c r="T4931" s="9" t="s">
        <v>32</v>
      </c>
      <c r="U4931" s="9">
        <v>11002</v>
      </c>
      <c r="V4931" s="9">
        <v>11002</v>
      </c>
      <c r="W4931" s="9" t="s">
        <v>5067</v>
      </c>
      <c r="X4931" s="9" t="s">
        <v>4985</v>
      </c>
      <c r="Y4931" s="10" t="s">
        <v>4993</v>
      </c>
      <c r="Z4931" s="10" t="s">
        <v>4993</v>
      </c>
      <c r="AA4931" s="10" t="s">
        <v>4989</v>
      </c>
      <c r="AB4931" s="10" t="s">
        <v>12941</v>
      </c>
      <c r="AC4931" s="9" t="s">
        <v>4988</v>
      </c>
      <c r="AD4931" s="29" t="s">
        <v>8532</v>
      </c>
      <c r="AE4931" s="20" t="str">
        <f>VLOOKUP(E4931,'FILIAIS PETZ'!A:Q,17,0)</f>
        <v>MG-1</v>
      </c>
      <c r="AF4931" s="20" t="str">
        <f>VLOOKUP(E4931,'FILIAIS PETZ'!A:Q,3,0)</f>
        <v>FELICIO</v>
      </c>
      <c r="AG4931" s="20" t="str">
        <f>VLOOKUP(E4931,'FILIAIS PETZ'!A:Q,2,0)</f>
        <v>R3</v>
      </c>
      <c r="AH4931" s="75">
        <v>4500</v>
      </c>
      <c r="AI4931" s="16" t="s">
        <v>11732</v>
      </c>
      <c r="AJ4931" s="43">
        <f>VLOOKUP(E4931,'FILIAIS PETZ'!$A$2:$K$2000,11,0)</f>
        <v>18328118007707</v>
      </c>
      <c r="AK4931" s="44">
        <f t="shared" si="324"/>
        <v>18328118007707</v>
      </c>
    </row>
    <row r="4932" spans="1:37" s="14" customFormat="1" ht="15" customHeight="1" thickBot="1" x14ac:dyDescent="0.25">
      <c r="A4932" s="9">
        <f t="shared" si="326"/>
        <v>964678</v>
      </c>
      <c r="B4932" s="18">
        <f>VLOOKUP(C4932,FORNECEDORES!D:E,2,0)</f>
        <v>9057</v>
      </c>
      <c r="C4932" s="19" t="str">
        <f>VLOOKUP(D4932,FORNECEDORES!A:D,4,0)</f>
        <v>19.357.006/0001-49</v>
      </c>
      <c r="D4932" s="13" t="s">
        <v>2290</v>
      </c>
      <c r="E4932" s="20" t="str">
        <f t="shared" si="325"/>
        <v>04 0084</v>
      </c>
      <c r="F4932" s="28" t="s">
        <v>4958</v>
      </c>
      <c r="G4932" s="21" t="str">
        <f>VLOOKUP(E4932,'FILIAIS PETZ'!A:E,5,0)</f>
        <v>PETZ RAJA</v>
      </c>
      <c r="H4932" s="20" t="str">
        <f>VLOOKUP(E4932,'FILIAIS PETZ'!A:D,4,0)</f>
        <v>RAJA-MG</v>
      </c>
      <c r="I4932" s="46">
        <v>45513</v>
      </c>
      <c r="J4932" s="9">
        <v>964678</v>
      </c>
      <c r="K4932" s="84" t="s">
        <v>5858</v>
      </c>
      <c r="L4932" s="83" t="s">
        <v>12047</v>
      </c>
      <c r="M4932" s="46">
        <v>45517</v>
      </c>
      <c r="N4932" s="46">
        <v>45546</v>
      </c>
      <c r="O4932" s="46">
        <v>45525</v>
      </c>
      <c r="P4932" s="91" t="s">
        <v>4990</v>
      </c>
      <c r="Q4932" s="84">
        <v>3</v>
      </c>
      <c r="R4932" s="91">
        <v>1</v>
      </c>
      <c r="S4932" s="9">
        <v>8</v>
      </c>
      <c r="T4932" s="9" t="s">
        <v>32</v>
      </c>
      <c r="U4932" s="9">
        <v>11002</v>
      </c>
      <c r="V4932" s="9">
        <v>11002</v>
      </c>
      <c r="W4932" s="9" t="s">
        <v>4984</v>
      </c>
      <c r="X4932" s="9" t="s">
        <v>4985</v>
      </c>
      <c r="Y4932" s="9" t="s">
        <v>4980</v>
      </c>
      <c r="Z4932" s="9" t="s">
        <v>4980</v>
      </c>
      <c r="AA4932" s="9" t="s">
        <v>4989</v>
      </c>
      <c r="AB4932" s="9" t="s">
        <v>5005</v>
      </c>
      <c r="AC4932" s="9" t="s">
        <v>5006</v>
      </c>
      <c r="AD4932" s="29"/>
      <c r="AE4932" s="20" t="str">
        <f>VLOOKUP(E4932,'FILIAIS PETZ'!A:Q,17,0)</f>
        <v>MG-1</v>
      </c>
      <c r="AF4932" s="20" t="str">
        <f>VLOOKUP(E4932,'FILIAIS PETZ'!A:Q,3,0)</f>
        <v>FELICIO</v>
      </c>
      <c r="AG4932" s="20" t="str">
        <f>VLOOKUP(E4932,'FILIAIS PETZ'!A:Q,2,0)</f>
        <v>R3</v>
      </c>
      <c r="AH4932" s="75">
        <v>560</v>
      </c>
      <c r="AI4932" s="16" t="s">
        <v>11733</v>
      </c>
      <c r="AJ4932" s="43">
        <f>VLOOKUP(E4932,'FILIAIS PETZ'!$A$2:$K$2000,11,0)</f>
        <v>18328118007707</v>
      </c>
      <c r="AK4932" s="44">
        <f t="shared" si="324"/>
        <v>18328118007707</v>
      </c>
    </row>
    <row r="4933" spans="1:37" s="14" customFormat="1" ht="15" customHeight="1" thickBot="1" x14ac:dyDescent="0.25">
      <c r="A4933" s="9">
        <f t="shared" si="326"/>
        <v>964682</v>
      </c>
      <c r="B4933" s="18">
        <f>VLOOKUP(C4933,FORNECEDORES!D:E,2,0)</f>
        <v>9057</v>
      </c>
      <c r="C4933" s="19" t="str">
        <f>VLOOKUP(D4933,FORNECEDORES!A:D,4,0)</f>
        <v>19.357.006/0001-49</v>
      </c>
      <c r="D4933" s="13" t="s">
        <v>2290</v>
      </c>
      <c r="E4933" s="20" t="str">
        <f t="shared" si="325"/>
        <v>04 0084</v>
      </c>
      <c r="F4933" s="28" t="s">
        <v>4958</v>
      </c>
      <c r="G4933" s="21" t="str">
        <f>VLOOKUP(E4933,'FILIAIS PETZ'!A:E,5,0)</f>
        <v>PETZ RAJA</v>
      </c>
      <c r="H4933" s="20" t="str">
        <f>VLOOKUP(E4933,'FILIAIS PETZ'!A:D,4,0)</f>
        <v>RAJA-MG</v>
      </c>
      <c r="I4933" s="46">
        <v>45513</v>
      </c>
      <c r="J4933" s="9">
        <v>964682</v>
      </c>
      <c r="K4933" s="84" t="s">
        <v>5858</v>
      </c>
      <c r="L4933" s="83" t="s">
        <v>12048</v>
      </c>
      <c r="M4933" s="46">
        <v>45517</v>
      </c>
      <c r="N4933" s="46">
        <v>45546</v>
      </c>
      <c r="O4933" s="46">
        <v>45525</v>
      </c>
      <c r="P4933" s="91" t="s">
        <v>4990</v>
      </c>
      <c r="Q4933" s="84">
        <v>3</v>
      </c>
      <c r="R4933" s="91">
        <v>1</v>
      </c>
      <c r="S4933" s="9">
        <v>8</v>
      </c>
      <c r="T4933" s="9" t="s">
        <v>32</v>
      </c>
      <c r="U4933" s="9">
        <v>11002</v>
      </c>
      <c r="V4933" s="9">
        <v>11002</v>
      </c>
      <c r="W4933" s="9" t="s">
        <v>5024</v>
      </c>
      <c r="X4933" s="9" t="s">
        <v>4985</v>
      </c>
      <c r="Y4933" s="84" t="s">
        <v>4997</v>
      </c>
      <c r="Z4933" s="9" t="s">
        <v>8241</v>
      </c>
      <c r="AA4933" s="84" t="s">
        <v>4987</v>
      </c>
      <c r="AB4933" s="84" t="s">
        <v>12941</v>
      </c>
      <c r="AC4933" s="9" t="s">
        <v>5006</v>
      </c>
      <c r="AD4933" s="29"/>
      <c r="AE4933" s="20" t="str">
        <f>VLOOKUP(E4933,'FILIAIS PETZ'!A:Q,17,0)</f>
        <v>MG-1</v>
      </c>
      <c r="AF4933" s="20" t="str">
        <f>VLOOKUP(E4933,'FILIAIS PETZ'!A:Q,3,0)</f>
        <v>FELICIO</v>
      </c>
      <c r="AG4933" s="20" t="str">
        <f>VLOOKUP(E4933,'FILIAIS PETZ'!A:Q,2,0)</f>
        <v>R3</v>
      </c>
      <c r="AH4933" s="75">
        <v>3380</v>
      </c>
      <c r="AI4933" s="16" t="s">
        <v>11734</v>
      </c>
      <c r="AJ4933" s="43">
        <f>VLOOKUP(E4933,'FILIAIS PETZ'!$A$2:$K$2000,11,0)</f>
        <v>18328118007707</v>
      </c>
      <c r="AK4933" s="44">
        <f t="shared" si="324"/>
        <v>18328118007707</v>
      </c>
    </row>
    <row r="4934" spans="1:37" s="14" customFormat="1" ht="15" customHeight="1" thickBot="1" x14ac:dyDescent="0.25">
      <c r="A4934" s="9">
        <f t="shared" si="326"/>
        <v>964683</v>
      </c>
      <c r="B4934" s="18">
        <f>VLOOKUP(C4934,FORNECEDORES!D:E,2,0)</f>
        <v>9057</v>
      </c>
      <c r="C4934" s="19" t="str">
        <f>VLOOKUP(D4934,FORNECEDORES!A:D,4,0)</f>
        <v>19.357.006/0001-49</v>
      </c>
      <c r="D4934" s="13" t="s">
        <v>2290</v>
      </c>
      <c r="E4934" s="20" t="str">
        <f t="shared" si="325"/>
        <v>04 0130</v>
      </c>
      <c r="F4934" s="28" t="s">
        <v>4975</v>
      </c>
      <c r="G4934" s="21" t="str">
        <f>VLOOKUP(E4934,'FILIAIS PETZ'!A:E,5,0)</f>
        <v>PETZ CARLOS LUZ</v>
      </c>
      <c r="H4934" s="20" t="str">
        <f>VLOOKUP(E4934,'FILIAIS PETZ'!A:D,4,0)</f>
        <v>CLUZ-MG</v>
      </c>
      <c r="I4934" s="46">
        <v>45513</v>
      </c>
      <c r="J4934" s="9">
        <v>964683</v>
      </c>
      <c r="K4934" s="84" t="s">
        <v>5858</v>
      </c>
      <c r="L4934" s="83" t="s">
        <v>12049</v>
      </c>
      <c r="M4934" s="46">
        <v>45517</v>
      </c>
      <c r="N4934" s="46">
        <v>45546</v>
      </c>
      <c r="O4934" s="46">
        <v>45525</v>
      </c>
      <c r="P4934" s="91" t="s">
        <v>4990</v>
      </c>
      <c r="Q4934" s="84">
        <v>3</v>
      </c>
      <c r="R4934" s="91">
        <v>1</v>
      </c>
      <c r="S4934" s="9">
        <v>8</v>
      </c>
      <c r="T4934" s="9" t="s">
        <v>32</v>
      </c>
      <c r="U4934" s="9">
        <v>11002</v>
      </c>
      <c r="V4934" s="9">
        <v>11002</v>
      </c>
      <c r="W4934" s="9" t="s">
        <v>4984</v>
      </c>
      <c r="X4934" s="9" t="s">
        <v>4985</v>
      </c>
      <c r="Y4934" s="9" t="s">
        <v>4980</v>
      </c>
      <c r="Z4934" s="9" t="s">
        <v>4980</v>
      </c>
      <c r="AA4934" s="9" t="s">
        <v>4989</v>
      </c>
      <c r="AB4934" s="9" t="s">
        <v>5005</v>
      </c>
      <c r="AC4934" s="9" t="s">
        <v>5006</v>
      </c>
      <c r="AD4934" s="29"/>
      <c r="AE4934" s="20" t="str">
        <f>VLOOKUP(E4934,'FILIAIS PETZ'!A:Q,17,0)</f>
        <v>MG-1</v>
      </c>
      <c r="AF4934" s="20" t="str">
        <f>VLOOKUP(E4934,'FILIAIS PETZ'!A:Q,3,0)</f>
        <v>FELICIO</v>
      </c>
      <c r="AG4934" s="20" t="str">
        <f>VLOOKUP(E4934,'FILIAIS PETZ'!A:Q,2,0)</f>
        <v>R3</v>
      </c>
      <c r="AH4934" s="75">
        <v>190</v>
      </c>
      <c r="AI4934" s="16" t="s">
        <v>11735</v>
      </c>
      <c r="AJ4934" s="43">
        <f>VLOOKUP(E4934,'FILIAIS PETZ'!$A$2:$K$2000,11,0)</f>
        <v>18328118012204</v>
      </c>
      <c r="AK4934" s="44">
        <f t="shared" si="324"/>
        <v>18328118012204</v>
      </c>
    </row>
    <row r="4935" spans="1:37" s="14" customFormat="1" ht="15" customHeight="1" thickBot="1" x14ac:dyDescent="0.25">
      <c r="A4935" s="9">
        <f t="shared" si="326"/>
        <v>964685</v>
      </c>
      <c r="B4935" s="18">
        <f>VLOOKUP(C4935,FORNECEDORES!D:E,2,0)</f>
        <v>9057</v>
      </c>
      <c r="C4935" s="19" t="str">
        <f>VLOOKUP(D4935,FORNECEDORES!A:D,4,0)</f>
        <v>19.357.006/0001-49</v>
      </c>
      <c r="D4935" s="13" t="s">
        <v>2290</v>
      </c>
      <c r="E4935" s="20" t="str">
        <f t="shared" si="325"/>
        <v>04 0211</v>
      </c>
      <c r="F4935" s="28" t="s">
        <v>4974</v>
      </c>
      <c r="G4935" s="21" t="str">
        <f>VLOOKUP(E4935,'FILIAIS PETZ'!A:E,5,0)</f>
        <v>PETZ CASTELO BH</v>
      </c>
      <c r="H4935" s="20" t="str">
        <f>VLOOKUP(E4935,'FILIAIS PETZ'!A:D,4,0)</f>
        <v>CTLO-MG</v>
      </c>
      <c r="I4935" s="46">
        <v>45513</v>
      </c>
      <c r="J4935" s="9">
        <v>964685</v>
      </c>
      <c r="K4935" s="84" t="s">
        <v>5858</v>
      </c>
      <c r="L4935" s="83" t="s">
        <v>12050</v>
      </c>
      <c r="M4935" s="46">
        <v>45517</v>
      </c>
      <c r="N4935" s="46">
        <v>45546</v>
      </c>
      <c r="O4935" s="46">
        <v>45525</v>
      </c>
      <c r="P4935" s="91" t="s">
        <v>4990</v>
      </c>
      <c r="Q4935" s="84">
        <v>3</v>
      </c>
      <c r="R4935" s="91">
        <v>1</v>
      </c>
      <c r="S4935" s="9">
        <v>8</v>
      </c>
      <c r="T4935" s="9" t="s">
        <v>32</v>
      </c>
      <c r="U4935" s="9">
        <v>11002</v>
      </c>
      <c r="V4935" s="9">
        <v>11002</v>
      </c>
      <c r="W4935" s="9" t="s">
        <v>5019</v>
      </c>
      <c r="X4935" s="9" t="s">
        <v>4985</v>
      </c>
      <c r="Y4935" s="10" t="s">
        <v>4993</v>
      </c>
      <c r="Z4935" s="10" t="s">
        <v>4993</v>
      </c>
      <c r="AA4935" s="10" t="s">
        <v>4989</v>
      </c>
      <c r="AB4935" s="10" t="s">
        <v>12941</v>
      </c>
      <c r="AC4935" s="9" t="s">
        <v>5006</v>
      </c>
      <c r="AD4935" s="29"/>
      <c r="AE4935" s="20" t="str">
        <f>VLOOKUP(E4935,'FILIAIS PETZ'!A:Q,17,0)</f>
        <v>MG-1</v>
      </c>
      <c r="AF4935" s="20" t="str">
        <f>VLOOKUP(E4935,'FILIAIS PETZ'!A:Q,3,0)</f>
        <v>FELICIO</v>
      </c>
      <c r="AG4935" s="20" t="str">
        <f>VLOOKUP(E4935,'FILIAIS PETZ'!A:Q,2,0)</f>
        <v>R3</v>
      </c>
      <c r="AH4935" s="75">
        <v>450</v>
      </c>
      <c r="AI4935" s="16" t="s">
        <v>11736</v>
      </c>
      <c r="AJ4935" s="43">
        <f>VLOOKUP(E4935,'FILIAIS PETZ'!$A$2:$K$2000,11,0)</f>
        <v>18328118019985</v>
      </c>
      <c r="AK4935" s="44">
        <f t="shared" si="324"/>
        <v>18328118019985</v>
      </c>
    </row>
    <row r="4936" spans="1:37" s="14" customFormat="1" ht="15" customHeight="1" thickBot="1" x14ac:dyDescent="0.25">
      <c r="A4936" s="9">
        <f t="shared" si="326"/>
        <v>964690</v>
      </c>
      <c r="B4936" s="18">
        <f>VLOOKUP(C4936,FORNECEDORES!D:E,2,0)</f>
        <v>9057</v>
      </c>
      <c r="C4936" s="19" t="str">
        <f>VLOOKUP(D4936,FORNECEDORES!A:D,4,0)</f>
        <v>19.357.006/0001-49</v>
      </c>
      <c r="D4936" s="13" t="s">
        <v>2290</v>
      </c>
      <c r="E4936" s="20" t="str">
        <f t="shared" si="325"/>
        <v>04 0211</v>
      </c>
      <c r="F4936" s="28" t="s">
        <v>4974</v>
      </c>
      <c r="G4936" s="21" t="str">
        <f>VLOOKUP(E4936,'FILIAIS PETZ'!A:E,5,0)</f>
        <v>PETZ CASTELO BH</v>
      </c>
      <c r="H4936" s="20" t="str">
        <f>VLOOKUP(E4936,'FILIAIS PETZ'!A:D,4,0)</f>
        <v>CTLO-MG</v>
      </c>
      <c r="I4936" s="46">
        <v>45513</v>
      </c>
      <c r="J4936" s="9">
        <v>964690</v>
      </c>
      <c r="K4936" s="84" t="s">
        <v>5858</v>
      </c>
      <c r="L4936" s="83" t="s">
        <v>12051</v>
      </c>
      <c r="M4936" s="46">
        <v>45517</v>
      </c>
      <c r="N4936" s="46">
        <v>45546</v>
      </c>
      <c r="O4936" s="46">
        <v>45525</v>
      </c>
      <c r="P4936" s="91" t="s">
        <v>4990</v>
      </c>
      <c r="Q4936" s="84">
        <v>3</v>
      </c>
      <c r="R4936" s="91">
        <v>1</v>
      </c>
      <c r="S4936" s="9">
        <v>8</v>
      </c>
      <c r="T4936" s="9" t="s">
        <v>32</v>
      </c>
      <c r="U4936" s="9">
        <v>11002</v>
      </c>
      <c r="V4936" s="9">
        <v>11002</v>
      </c>
      <c r="W4936" s="9" t="s">
        <v>5019</v>
      </c>
      <c r="X4936" s="9" t="s">
        <v>4985</v>
      </c>
      <c r="Y4936" s="10" t="s">
        <v>4993</v>
      </c>
      <c r="Z4936" s="10" t="s">
        <v>4993</v>
      </c>
      <c r="AA4936" s="10" t="s">
        <v>4989</v>
      </c>
      <c r="AB4936" s="10" t="s">
        <v>12941</v>
      </c>
      <c r="AC4936" s="9" t="s">
        <v>5006</v>
      </c>
      <c r="AD4936" s="29"/>
      <c r="AE4936" s="20" t="str">
        <f>VLOOKUP(E4936,'FILIAIS PETZ'!A:Q,17,0)</f>
        <v>MG-1</v>
      </c>
      <c r="AF4936" s="20" t="str">
        <f>VLOOKUP(E4936,'FILIAIS PETZ'!A:Q,3,0)</f>
        <v>FELICIO</v>
      </c>
      <c r="AG4936" s="20" t="str">
        <f>VLOOKUP(E4936,'FILIAIS PETZ'!A:Q,2,0)</f>
        <v>R3</v>
      </c>
      <c r="AH4936" s="75">
        <v>450</v>
      </c>
      <c r="AI4936" s="16" t="s">
        <v>11737</v>
      </c>
      <c r="AJ4936" s="43">
        <f>VLOOKUP(E4936,'FILIAIS PETZ'!$A$2:$K$2000,11,0)</f>
        <v>18328118019985</v>
      </c>
      <c r="AK4936" s="44">
        <f t="shared" si="324"/>
        <v>18328118019985</v>
      </c>
    </row>
    <row r="4937" spans="1:37" s="14" customFormat="1" ht="15" customHeight="1" thickBot="1" x14ac:dyDescent="0.25">
      <c r="A4937" s="9">
        <f t="shared" si="326"/>
        <v>964692</v>
      </c>
      <c r="B4937" s="18">
        <f>VLOOKUP(C4937,FORNECEDORES!D:E,2,0)</f>
        <v>9057</v>
      </c>
      <c r="C4937" s="19" t="str">
        <f>VLOOKUP(D4937,FORNECEDORES!A:D,4,0)</f>
        <v>19.357.006/0001-49</v>
      </c>
      <c r="D4937" s="13" t="s">
        <v>2290</v>
      </c>
      <c r="E4937" s="20" t="str">
        <f t="shared" si="325"/>
        <v>04 0038</v>
      </c>
      <c r="F4937" s="28" t="s">
        <v>4979</v>
      </c>
      <c r="G4937" s="21" t="str">
        <f>VLOOKUP(E4937,'FILIAIS PETZ'!A:E,5,0)</f>
        <v>PETZ CENTER MINAS</v>
      </c>
      <c r="H4937" s="20" t="str">
        <f>VLOOKUP(E4937,'FILIAIS PETZ'!A:D,4,0)</f>
        <v>CTMN-MG</v>
      </c>
      <c r="I4937" s="46">
        <v>45513</v>
      </c>
      <c r="J4937" s="9">
        <v>964692</v>
      </c>
      <c r="K4937" s="84" t="s">
        <v>5858</v>
      </c>
      <c r="L4937" s="83" t="s">
        <v>12052</v>
      </c>
      <c r="M4937" s="46">
        <v>45517</v>
      </c>
      <c r="N4937" s="46">
        <v>45546</v>
      </c>
      <c r="O4937" s="46">
        <v>45525</v>
      </c>
      <c r="P4937" s="91" t="s">
        <v>4990</v>
      </c>
      <c r="Q4937" s="84">
        <v>3</v>
      </c>
      <c r="R4937" s="91">
        <v>1</v>
      </c>
      <c r="S4937" s="9">
        <v>8</v>
      </c>
      <c r="T4937" s="9" t="s">
        <v>32</v>
      </c>
      <c r="U4937" s="9">
        <v>11002</v>
      </c>
      <c r="V4937" s="9">
        <v>11002</v>
      </c>
      <c r="W4937" s="9" t="s">
        <v>8492</v>
      </c>
      <c r="X4937" s="9" t="s">
        <v>4996</v>
      </c>
      <c r="Y4937" s="10" t="s">
        <v>4993</v>
      </c>
      <c r="Z4937" s="10" t="s">
        <v>4993</v>
      </c>
      <c r="AA4937" s="10" t="s">
        <v>4989</v>
      </c>
      <c r="AB4937" s="10" t="s">
        <v>12941</v>
      </c>
      <c r="AC4937" s="9" t="s">
        <v>5006</v>
      </c>
      <c r="AD4937" s="29"/>
      <c r="AE4937" s="20" t="str">
        <f>VLOOKUP(E4937,'FILIAIS PETZ'!A:Q,17,0)</f>
        <v>MG-2</v>
      </c>
      <c r="AF4937" s="20" t="str">
        <f>VLOOKUP(E4937,'FILIAIS PETZ'!A:Q,3,0)</f>
        <v>FELICIO</v>
      </c>
      <c r="AG4937" s="20" t="str">
        <f>VLOOKUP(E4937,'FILIAIS PETZ'!A:Q,2,0)</f>
        <v>R3</v>
      </c>
      <c r="AH4937" s="75">
        <v>450</v>
      </c>
      <c r="AI4937" s="16" t="s">
        <v>11738</v>
      </c>
      <c r="AJ4937" s="43">
        <f>VLOOKUP(E4937,'FILIAIS PETZ'!$A$2:$K$2000,11,0)</f>
        <v>18328118003710</v>
      </c>
      <c r="AK4937" s="44">
        <f t="shared" si="324"/>
        <v>18328118003710</v>
      </c>
    </row>
    <row r="4938" spans="1:37" s="14" customFormat="1" ht="15" customHeight="1" thickBot="1" x14ac:dyDescent="0.25">
      <c r="A4938" s="9">
        <f t="shared" si="326"/>
        <v>964694</v>
      </c>
      <c r="B4938" s="18">
        <f>VLOOKUP(C4938,FORNECEDORES!D:E,2,0)</f>
        <v>9057</v>
      </c>
      <c r="C4938" s="19" t="str">
        <f>VLOOKUP(D4938,FORNECEDORES!A:D,4,0)</f>
        <v>19.357.006/0001-49</v>
      </c>
      <c r="D4938" s="13" t="s">
        <v>2290</v>
      </c>
      <c r="E4938" s="20" t="str">
        <f t="shared" si="325"/>
        <v>04 0038</v>
      </c>
      <c r="F4938" s="28" t="s">
        <v>4979</v>
      </c>
      <c r="G4938" s="21" t="str">
        <f>VLOOKUP(E4938,'FILIAIS PETZ'!A:E,5,0)</f>
        <v>PETZ CENTER MINAS</v>
      </c>
      <c r="H4938" s="20" t="str">
        <f>VLOOKUP(E4938,'FILIAIS PETZ'!A:D,4,0)</f>
        <v>CTMN-MG</v>
      </c>
      <c r="I4938" s="46">
        <v>45513</v>
      </c>
      <c r="J4938" s="9">
        <v>964694</v>
      </c>
      <c r="K4938" s="84" t="s">
        <v>5858</v>
      </c>
      <c r="L4938" s="83" t="s">
        <v>12053</v>
      </c>
      <c r="M4938" s="46">
        <v>45517</v>
      </c>
      <c r="N4938" s="46">
        <v>45546</v>
      </c>
      <c r="O4938" s="46">
        <v>45525</v>
      </c>
      <c r="P4938" s="91" t="s">
        <v>4990</v>
      </c>
      <c r="Q4938" s="84">
        <v>3</v>
      </c>
      <c r="R4938" s="91">
        <v>1</v>
      </c>
      <c r="S4938" s="9">
        <v>8</v>
      </c>
      <c r="T4938" s="9" t="s">
        <v>32</v>
      </c>
      <c r="U4938" s="9">
        <v>11002</v>
      </c>
      <c r="V4938" s="9">
        <v>11002</v>
      </c>
      <c r="W4938" s="9" t="s">
        <v>4984</v>
      </c>
      <c r="X4938" s="9" t="s">
        <v>4985</v>
      </c>
      <c r="Y4938" s="9" t="s">
        <v>4980</v>
      </c>
      <c r="Z4938" s="9" t="s">
        <v>4980</v>
      </c>
      <c r="AA4938" s="9" t="s">
        <v>4989</v>
      </c>
      <c r="AB4938" s="9" t="s">
        <v>5005</v>
      </c>
      <c r="AC4938" s="9" t="s">
        <v>5006</v>
      </c>
      <c r="AD4938" s="29"/>
      <c r="AE4938" s="20" t="str">
        <f>VLOOKUP(E4938,'FILIAIS PETZ'!A:Q,17,0)</f>
        <v>MG-2</v>
      </c>
      <c r="AF4938" s="20" t="str">
        <f>VLOOKUP(E4938,'FILIAIS PETZ'!A:Q,3,0)</f>
        <v>FELICIO</v>
      </c>
      <c r="AG4938" s="20" t="str">
        <f>VLOOKUP(E4938,'FILIAIS PETZ'!A:Q,2,0)</f>
        <v>R3</v>
      </c>
      <c r="AH4938" s="75">
        <v>715</v>
      </c>
      <c r="AI4938" s="16" t="s">
        <v>11739</v>
      </c>
      <c r="AJ4938" s="43">
        <f>VLOOKUP(E4938,'FILIAIS PETZ'!$A$2:$K$2000,11,0)</f>
        <v>18328118003710</v>
      </c>
      <c r="AK4938" s="44">
        <f t="shared" ref="AK4938:AK5001" si="327">AJ4938</f>
        <v>18328118003710</v>
      </c>
    </row>
    <row r="4939" spans="1:37" s="14" customFormat="1" ht="15" customHeight="1" thickBot="1" x14ac:dyDescent="0.25">
      <c r="A4939" s="9">
        <f t="shared" si="326"/>
        <v>964695</v>
      </c>
      <c r="B4939" s="18">
        <f>VLOOKUP(C4939,FORNECEDORES!D:E,2,0)</f>
        <v>9057</v>
      </c>
      <c r="C4939" s="19" t="str">
        <f>VLOOKUP(D4939,FORNECEDORES!A:D,4,0)</f>
        <v>19.357.006/0001-49</v>
      </c>
      <c r="D4939" s="13" t="s">
        <v>2290</v>
      </c>
      <c r="E4939" s="20" t="str">
        <f t="shared" si="325"/>
        <v>04 0238</v>
      </c>
      <c r="F4939" s="28" t="s">
        <v>5730</v>
      </c>
      <c r="G4939" s="21" t="str">
        <f>VLOOKUP(E4939,'FILIAIS PETZ'!A:E,5,0)</f>
        <v>PETZ SILVIANO BRANDÃO</v>
      </c>
      <c r="H4939" s="20" t="str">
        <f>VLOOKUP(E4939,'FILIAIS PETZ'!A:D,4,0)</f>
        <v>SVBD-MG</v>
      </c>
      <c r="I4939" s="46">
        <v>45513</v>
      </c>
      <c r="J4939" s="9">
        <v>964695</v>
      </c>
      <c r="K4939" s="84" t="s">
        <v>5858</v>
      </c>
      <c r="L4939" s="83" t="s">
        <v>12054</v>
      </c>
      <c r="M4939" s="46">
        <v>45517</v>
      </c>
      <c r="N4939" s="46">
        <v>45546</v>
      </c>
      <c r="O4939" s="46">
        <v>45525</v>
      </c>
      <c r="P4939" s="91" t="s">
        <v>4990</v>
      </c>
      <c r="Q4939" s="84">
        <v>3</v>
      </c>
      <c r="R4939" s="91">
        <v>1</v>
      </c>
      <c r="S4939" s="9">
        <v>8</v>
      </c>
      <c r="T4939" s="9" t="s">
        <v>32</v>
      </c>
      <c r="U4939" s="9">
        <v>11002</v>
      </c>
      <c r="V4939" s="9">
        <v>11002</v>
      </c>
      <c r="W4939" s="9" t="s">
        <v>5107</v>
      </c>
      <c r="X4939" s="9" t="s">
        <v>4985</v>
      </c>
      <c r="Y4939" s="10" t="s">
        <v>4997</v>
      </c>
      <c r="Z4939" s="10" t="s">
        <v>4993</v>
      </c>
      <c r="AA4939" s="9" t="s">
        <v>4989</v>
      </c>
      <c r="AB4939" s="10" t="s">
        <v>12941</v>
      </c>
      <c r="AC4939" s="9" t="s">
        <v>5006</v>
      </c>
      <c r="AD4939" s="29"/>
      <c r="AE4939" s="20" t="str">
        <f>VLOOKUP(E4939,'FILIAIS PETZ'!A:Q,17,0)</f>
        <v>MG-2</v>
      </c>
      <c r="AF4939" s="20" t="str">
        <f>VLOOKUP(E4939,'FILIAIS PETZ'!A:Q,3,0)</f>
        <v>FELICIO</v>
      </c>
      <c r="AG4939" s="20" t="str">
        <f>VLOOKUP(E4939,'FILIAIS PETZ'!A:Q,2,0)</f>
        <v>R3</v>
      </c>
      <c r="AH4939" s="75">
        <v>1750</v>
      </c>
      <c r="AI4939" s="16" t="s">
        <v>11740</v>
      </c>
      <c r="AJ4939" s="43">
        <f>VLOOKUP(E4939,'FILIAIS PETZ'!$A$2:$K$2000,11,0)</f>
        <v>18328118022188</v>
      </c>
      <c r="AK4939" s="44">
        <f t="shared" si="327"/>
        <v>18328118022188</v>
      </c>
    </row>
    <row r="4940" spans="1:37" s="14" customFormat="1" ht="15" customHeight="1" thickBot="1" x14ac:dyDescent="0.25">
      <c r="A4940" s="9">
        <f t="shared" si="326"/>
        <v>964697</v>
      </c>
      <c r="B4940" s="18">
        <f>VLOOKUP(C4940,FORNECEDORES!D:E,2,0)</f>
        <v>9057</v>
      </c>
      <c r="C4940" s="19" t="str">
        <f>VLOOKUP(D4940,FORNECEDORES!A:D,4,0)</f>
        <v>19.357.006/0001-49</v>
      </c>
      <c r="D4940" s="13" t="s">
        <v>2290</v>
      </c>
      <c r="E4940" s="20" t="str">
        <f t="shared" si="325"/>
        <v>04 0185</v>
      </c>
      <c r="F4940" s="28" t="s">
        <v>4973</v>
      </c>
      <c r="G4940" s="21" t="str">
        <f>VLOOKUP(E4940,'FILIAIS PETZ'!A:E,5,0)</f>
        <v>PETZ AV CONTORNO (ANTIGOS DADOS DE SVLB/MG - PETZ SILVA LOBO)</v>
      </c>
      <c r="H4940" s="20" t="str">
        <f>VLOOKUP(E4940,'FILIAIS PETZ'!A:D,4,0)</f>
        <v>ACTN-MG</v>
      </c>
      <c r="I4940" s="46">
        <v>45513</v>
      </c>
      <c r="J4940" s="9">
        <v>964697</v>
      </c>
      <c r="K4940" s="84" t="s">
        <v>5858</v>
      </c>
      <c r="L4940" s="83" t="s">
        <v>12055</v>
      </c>
      <c r="M4940" s="46">
        <v>45517</v>
      </c>
      <c r="N4940" s="46">
        <v>45546</v>
      </c>
      <c r="O4940" s="46">
        <v>45525</v>
      </c>
      <c r="P4940" s="91" t="s">
        <v>4990</v>
      </c>
      <c r="Q4940" s="84">
        <v>3</v>
      </c>
      <c r="R4940" s="91">
        <v>1</v>
      </c>
      <c r="S4940" s="9">
        <v>8</v>
      </c>
      <c r="T4940" s="9" t="s">
        <v>32</v>
      </c>
      <c r="U4940" s="9">
        <v>11002</v>
      </c>
      <c r="V4940" s="9">
        <v>11002</v>
      </c>
      <c r="W4940" s="9" t="s">
        <v>4984</v>
      </c>
      <c r="X4940" s="9" t="s">
        <v>4985</v>
      </c>
      <c r="Y4940" s="10" t="s">
        <v>4997</v>
      </c>
      <c r="Z4940" s="10" t="s">
        <v>4993</v>
      </c>
      <c r="AA4940" s="9" t="s">
        <v>4989</v>
      </c>
      <c r="AB4940" s="10" t="s">
        <v>12941</v>
      </c>
      <c r="AC4940" s="9" t="s">
        <v>5006</v>
      </c>
      <c r="AD4940" s="29"/>
      <c r="AE4940" s="20" t="str">
        <f>VLOOKUP(E4940,'FILIAIS PETZ'!A:Q,17,0)</f>
        <v>MG-1</v>
      </c>
      <c r="AF4940" s="20" t="str">
        <f>VLOOKUP(E4940,'FILIAIS PETZ'!A:Q,3,0)</f>
        <v>FELICIO</v>
      </c>
      <c r="AG4940" s="20" t="str">
        <f>VLOOKUP(E4940,'FILIAIS PETZ'!A:Q,2,0)</f>
        <v>R3</v>
      </c>
      <c r="AH4940" s="75">
        <v>450</v>
      </c>
      <c r="AI4940" s="16" t="s">
        <v>11741</v>
      </c>
      <c r="AJ4940" s="43">
        <f>VLOOKUP(E4940,'FILIAIS PETZ'!$A$2:$K$2000,11,0)</f>
        <v>18328118017931</v>
      </c>
      <c r="AK4940" s="44">
        <f t="shared" si="327"/>
        <v>18328118017931</v>
      </c>
    </row>
    <row r="4941" spans="1:37" s="14" customFormat="1" ht="15" customHeight="1" thickBot="1" x14ac:dyDescent="0.25">
      <c r="A4941" s="9">
        <f t="shared" si="326"/>
        <v>964698</v>
      </c>
      <c r="B4941" s="18">
        <f>VLOOKUP(C4941,FORNECEDORES!D:E,2,0)</f>
        <v>9057</v>
      </c>
      <c r="C4941" s="19" t="str">
        <f>VLOOKUP(D4941,FORNECEDORES!A:D,4,0)</f>
        <v>19.357.006/0001-49</v>
      </c>
      <c r="D4941" s="13" t="s">
        <v>2290</v>
      </c>
      <c r="E4941" s="20" t="str">
        <f t="shared" ref="E4941:E5004" si="328">CONCATENATE("04 ",F4941)</f>
        <v>04 0185</v>
      </c>
      <c r="F4941" s="28" t="s">
        <v>4973</v>
      </c>
      <c r="G4941" s="21" t="str">
        <f>VLOOKUP(E4941,'FILIAIS PETZ'!A:E,5,0)</f>
        <v>PETZ AV CONTORNO (ANTIGOS DADOS DE SVLB/MG - PETZ SILVA LOBO)</v>
      </c>
      <c r="H4941" s="20" t="str">
        <f>VLOOKUP(E4941,'FILIAIS PETZ'!A:D,4,0)</f>
        <v>ACTN-MG</v>
      </c>
      <c r="I4941" s="46">
        <v>45513</v>
      </c>
      <c r="J4941" s="9">
        <v>964698</v>
      </c>
      <c r="K4941" s="84" t="s">
        <v>5858</v>
      </c>
      <c r="L4941" s="83" t="s">
        <v>12056</v>
      </c>
      <c r="M4941" s="46">
        <v>45517</v>
      </c>
      <c r="N4941" s="46">
        <v>45546</v>
      </c>
      <c r="O4941" s="46">
        <v>45525</v>
      </c>
      <c r="P4941" s="91" t="s">
        <v>4990</v>
      </c>
      <c r="Q4941" s="84">
        <v>3</v>
      </c>
      <c r="R4941" s="91">
        <v>1</v>
      </c>
      <c r="S4941" s="9">
        <v>8</v>
      </c>
      <c r="T4941" s="9" t="s">
        <v>32</v>
      </c>
      <c r="U4941" s="9">
        <v>11002</v>
      </c>
      <c r="V4941" s="9">
        <v>11002</v>
      </c>
      <c r="W4941" s="9" t="s">
        <v>5107</v>
      </c>
      <c r="X4941" s="9" t="s">
        <v>4985</v>
      </c>
      <c r="Y4941" s="10" t="s">
        <v>4997</v>
      </c>
      <c r="Z4941" s="10" t="s">
        <v>4993</v>
      </c>
      <c r="AA4941" s="9" t="s">
        <v>4989</v>
      </c>
      <c r="AB4941" s="10" t="s">
        <v>12941</v>
      </c>
      <c r="AC4941" s="9" t="s">
        <v>5006</v>
      </c>
      <c r="AD4941" s="29"/>
      <c r="AE4941" s="20" t="str">
        <f>VLOOKUP(E4941,'FILIAIS PETZ'!A:Q,17,0)</f>
        <v>MG-1</v>
      </c>
      <c r="AF4941" s="20" t="str">
        <f>VLOOKUP(E4941,'FILIAIS PETZ'!A:Q,3,0)</f>
        <v>FELICIO</v>
      </c>
      <c r="AG4941" s="20" t="str">
        <f>VLOOKUP(E4941,'FILIAIS PETZ'!A:Q,2,0)</f>
        <v>R3</v>
      </c>
      <c r="AH4941" s="75">
        <v>1400</v>
      </c>
      <c r="AI4941" s="16" t="s">
        <v>11742</v>
      </c>
      <c r="AJ4941" s="43">
        <f>VLOOKUP(E4941,'FILIAIS PETZ'!$A$2:$K$2000,11,0)</f>
        <v>18328118017931</v>
      </c>
      <c r="AK4941" s="44">
        <f t="shared" si="327"/>
        <v>18328118017931</v>
      </c>
    </row>
    <row r="4942" spans="1:37" s="14" customFormat="1" ht="15" customHeight="1" thickBot="1" x14ac:dyDescent="0.25">
      <c r="A4942" s="9">
        <f t="shared" si="326"/>
        <v>964701</v>
      </c>
      <c r="B4942" s="18">
        <f>VLOOKUP(C4942,FORNECEDORES!D:E,2,0)</f>
        <v>9057</v>
      </c>
      <c r="C4942" s="19" t="str">
        <f>VLOOKUP(D4942,FORNECEDORES!A:D,4,0)</f>
        <v>19.357.006/0001-49</v>
      </c>
      <c r="D4942" s="13" t="s">
        <v>2290</v>
      </c>
      <c r="E4942" s="20" t="str">
        <f t="shared" si="328"/>
        <v>04 0185</v>
      </c>
      <c r="F4942" s="28" t="s">
        <v>4973</v>
      </c>
      <c r="G4942" s="21" t="str">
        <f>VLOOKUP(E4942,'FILIAIS PETZ'!A:E,5,0)</f>
        <v>PETZ AV CONTORNO (ANTIGOS DADOS DE SVLB/MG - PETZ SILVA LOBO)</v>
      </c>
      <c r="H4942" s="20" t="str">
        <f>VLOOKUP(E4942,'FILIAIS PETZ'!A:D,4,0)</f>
        <v>ACTN-MG</v>
      </c>
      <c r="I4942" s="46">
        <v>45513</v>
      </c>
      <c r="J4942" s="9">
        <v>964701</v>
      </c>
      <c r="K4942" s="84" t="s">
        <v>5858</v>
      </c>
      <c r="L4942" s="83" t="s">
        <v>12057</v>
      </c>
      <c r="M4942" s="46">
        <v>45517</v>
      </c>
      <c r="N4942" s="46">
        <v>45546</v>
      </c>
      <c r="O4942" s="46">
        <v>45525</v>
      </c>
      <c r="P4942" s="91" t="s">
        <v>4990</v>
      </c>
      <c r="Q4942" s="84">
        <v>3</v>
      </c>
      <c r="R4942" s="91">
        <v>1</v>
      </c>
      <c r="S4942" s="9">
        <v>8</v>
      </c>
      <c r="T4942" s="9" t="s">
        <v>32</v>
      </c>
      <c r="U4942" s="9">
        <v>11002</v>
      </c>
      <c r="V4942" s="9">
        <v>11002</v>
      </c>
      <c r="W4942" s="9" t="s">
        <v>4984</v>
      </c>
      <c r="X4942" s="9" t="s">
        <v>4985</v>
      </c>
      <c r="Y4942" s="9" t="s">
        <v>4980</v>
      </c>
      <c r="Z4942" s="9" t="s">
        <v>4980</v>
      </c>
      <c r="AA4942" s="9" t="s">
        <v>4989</v>
      </c>
      <c r="AB4942" s="9" t="s">
        <v>5005</v>
      </c>
      <c r="AC4942" s="9" t="s">
        <v>5006</v>
      </c>
      <c r="AD4942" s="29"/>
      <c r="AE4942" s="20" t="str">
        <f>VLOOKUP(E4942,'FILIAIS PETZ'!A:Q,17,0)</f>
        <v>MG-1</v>
      </c>
      <c r="AF4942" s="20" t="str">
        <f>VLOOKUP(E4942,'FILIAIS PETZ'!A:Q,3,0)</f>
        <v>FELICIO</v>
      </c>
      <c r="AG4942" s="20" t="str">
        <f>VLOOKUP(E4942,'FILIAIS PETZ'!A:Q,2,0)</f>
        <v>R3</v>
      </c>
      <c r="AH4942" s="75">
        <v>160</v>
      </c>
      <c r="AI4942" s="16" t="s">
        <v>11743</v>
      </c>
      <c r="AJ4942" s="43">
        <f>VLOOKUP(E4942,'FILIAIS PETZ'!$A$2:$K$2000,11,0)</f>
        <v>18328118017931</v>
      </c>
      <c r="AK4942" s="44">
        <f t="shared" si="327"/>
        <v>18328118017931</v>
      </c>
    </row>
    <row r="4943" spans="1:37" s="14" customFormat="1" ht="15" customHeight="1" thickBot="1" x14ac:dyDescent="0.25">
      <c r="A4943" s="9">
        <f t="shared" si="326"/>
        <v>964702</v>
      </c>
      <c r="B4943" s="18">
        <f>VLOOKUP(C4943,FORNECEDORES!D:E,2,0)</f>
        <v>9057</v>
      </c>
      <c r="C4943" s="19" t="str">
        <f>VLOOKUP(D4943,FORNECEDORES!A:D,4,0)</f>
        <v>19.357.006/0001-49</v>
      </c>
      <c r="D4943" s="13" t="s">
        <v>2290</v>
      </c>
      <c r="E4943" s="20" t="str">
        <f t="shared" si="328"/>
        <v>04 0185</v>
      </c>
      <c r="F4943" s="28" t="s">
        <v>4973</v>
      </c>
      <c r="G4943" s="21" t="str">
        <f>VLOOKUP(E4943,'FILIAIS PETZ'!A:E,5,0)</f>
        <v>PETZ AV CONTORNO (ANTIGOS DADOS DE SVLB/MG - PETZ SILVA LOBO)</v>
      </c>
      <c r="H4943" s="20" t="str">
        <f>VLOOKUP(E4943,'FILIAIS PETZ'!A:D,4,0)</f>
        <v>ACTN-MG</v>
      </c>
      <c r="I4943" s="46">
        <v>45513</v>
      </c>
      <c r="J4943" s="9">
        <v>964702</v>
      </c>
      <c r="K4943" s="84" t="s">
        <v>5858</v>
      </c>
      <c r="L4943" s="83" t="s">
        <v>12058</v>
      </c>
      <c r="M4943" s="46">
        <v>45517</v>
      </c>
      <c r="N4943" s="46">
        <v>45546</v>
      </c>
      <c r="O4943" s="46">
        <v>45525</v>
      </c>
      <c r="P4943" s="91" t="s">
        <v>4990</v>
      </c>
      <c r="Q4943" s="84">
        <v>3</v>
      </c>
      <c r="R4943" s="91">
        <v>1</v>
      </c>
      <c r="S4943" s="9">
        <v>8</v>
      </c>
      <c r="T4943" s="9" t="s">
        <v>32</v>
      </c>
      <c r="U4943" s="9">
        <v>11002</v>
      </c>
      <c r="V4943" s="9">
        <v>11002</v>
      </c>
      <c r="W4943" s="9" t="s">
        <v>4984</v>
      </c>
      <c r="X4943" s="9" t="s">
        <v>4985</v>
      </c>
      <c r="Y4943" s="10" t="s">
        <v>4997</v>
      </c>
      <c r="Z4943" s="10" t="s">
        <v>4993</v>
      </c>
      <c r="AA4943" s="10" t="s">
        <v>12031</v>
      </c>
      <c r="AB4943" s="10" t="s">
        <v>12941</v>
      </c>
      <c r="AC4943" s="9" t="s">
        <v>5006</v>
      </c>
      <c r="AD4943" s="29"/>
      <c r="AE4943" s="20" t="str">
        <f>VLOOKUP(E4943,'FILIAIS PETZ'!A:Q,17,0)</f>
        <v>MG-1</v>
      </c>
      <c r="AF4943" s="20" t="str">
        <f>VLOOKUP(E4943,'FILIAIS PETZ'!A:Q,3,0)</f>
        <v>FELICIO</v>
      </c>
      <c r="AG4943" s="20" t="str">
        <f>VLOOKUP(E4943,'FILIAIS PETZ'!A:Q,2,0)</f>
        <v>R3</v>
      </c>
      <c r="AH4943" s="75">
        <v>2990</v>
      </c>
      <c r="AI4943" s="16" t="s">
        <v>11744</v>
      </c>
      <c r="AJ4943" s="43">
        <f>VLOOKUP(E4943,'FILIAIS PETZ'!$A$2:$K$2000,11,0)</f>
        <v>18328118017931</v>
      </c>
      <c r="AK4943" s="44">
        <f t="shared" si="327"/>
        <v>18328118017931</v>
      </c>
    </row>
    <row r="4944" spans="1:37" s="14" customFormat="1" ht="15" customHeight="1" thickBot="1" x14ac:dyDescent="0.25">
      <c r="A4944" s="9">
        <f t="shared" si="326"/>
        <v>964703</v>
      </c>
      <c r="B4944" s="18">
        <f>VLOOKUP(C4944,FORNECEDORES!D:E,2,0)</f>
        <v>9057</v>
      </c>
      <c r="C4944" s="19" t="str">
        <f>VLOOKUP(D4944,FORNECEDORES!A:D,4,0)</f>
        <v>19.357.006/0001-49</v>
      </c>
      <c r="D4944" s="13" t="s">
        <v>2290</v>
      </c>
      <c r="E4944" s="20" t="str">
        <f t="shared" si="328"/>
        <v>04 0185</v>
      </c>
      <c r="F4944" s="28" t="s">
        <v>4973</v>
      </c>
      <c r="G4944" s="21" t="str">
        <f>VLOOKUP(E4944,'FILIAIS PETZ'!A:E,5,0)</f>
        <v>PETZ AV CONTORNO (ANTIGOS DADOS DE SVLB/MG - PETZ SILVA LOBO)</v>
      </c>
      <c r="H4944" s="20" t="str">
        <f>VLOOKUP(E4944,'FILIAIS PETZ'!A:D,4,0)</f>
        <v>ACTN-MG</v>
      </c>
      <c r="I4944" s="46">
        <v>45513</v>
      </c>
      <c r="J4944" s="9">
        <v>964703</v>
      </c>
      <c r="K4944" s="84" t="s">
        <v>5858</v>
      </c>
      <c r="L4944" s="83" t="s">
        <v>12059</v>
      </c>
      <c r="M4944" s="46">
        <v>45517</v>
      </c>
      <c r="N4944" s="46">
        <v>45546</v>
      </c>
      <c r="O4944" s="46">
        <v>45525</v>
      </c>
      <c r="P4944" s="91" t="s">
        <v>4990</v>
      </c>
      <c r="Q4944" s="84">
        <v>3</v>
      </c>
      <c r="R4944" s="91">
        <v>1</v>
      </c>
      <c r="S4944" s="9">
        <v>8</v>
      </c>
      <c r="T4944" s="9" t="s">
        <v>32</v>
      </c>
      <c r="U4944" s="9">
        <v>11002</v>
      </c>
      <c r="V4944" s="9">
        <v>11002</v>
      </c>
      <c r="W4944" s="9" t="s">
        <v>4984</v>
      </c>
      <c r="X4944" s="9" t="s">
        <v>4985</v>
      </c>
      <c r="Y4944" s="10" t="s">
        <v>4997</v>
      </c>
      <c r="Z4944" s="10" t="s">
        <v>4993</v>
      </c>
      <c r="AA4944" s="10" t="s">
        <v>12031</v>
      </c>
      <c r="AB4944" s="10" t="s">
        <v>12941</v>
      </c>
      <c r="AC4944" s="9" t="s">
        <v>5006</v>
      </c>
      <c r="AD4944" s="29"/>
      <c r="AE4944" s="20" t="str">
        <f>VLOOKUP(E4944,'FILIAIS PETZ'!A:Q,17,0)</f>
        <v>MG-1</v>
      </c>
      <c r="AF4944" s="20" t="str">
        <f>VLOOKUP(E4944,'FILIAIS PETZ'!A:Q,3,0)</f>
        <v>FELICIO</v>
      </c>
      <c r="AG4944" s="20" t="str">
        <f>VLOOKUP(E4944,'FILIAIS PETZ'!A:Q,2,0)</f>
        <v>R3</v>
      </c>
      <c r="AH4944" s="75">
        <v>450</v>
      </c>
      <c r="AI4944" s="16" t="s">
        <v>11745</v>
      </c>
      <c r="AJ4944" s="43">
        <f>VLOOKUP(E4944,'FILIAIS PETZ'!$A$2:$K$2000,11,0)</f>
        <v>18328118017931</v>
      </c>
      <c r="AK4944" s="44">
        <f t="shared" si="327"/>
        <v>18328118017931</v>
      </c>
    </row>
    <row r="4945" spans="1:37" s="14" customFormat="1" ht="15" customHeight="1" thickBot="1" x14ac:dyDescent="0.25">
      <c r="A4945" s="9">
        <f t="shared" si="326"/>
        <v>964717</v>
      </c>
      <c r="B4945" s="18">
        <f>VLOOKUP(C4945,FORNECEDORES!D:E,2,0)</f>
        <v>9057</v>
      </c>
      <c r="C4945" s="19" t="str">
        <f>VLOOKUP(D4945,FORNECEDORES!A:D,4,0)</f>
        <v>19.357.006/0001-49</v>
      </c>
      <c r="D4945" s="13" t="s">
        <v>2290</v>
      </c>
      <c r="E4945" s="20" t="str">
        <f t="shared" si="328"/>
        <v>04 0040</v>
      </c>
      <c r="F4945" s="28" t="s">
        <v>4943</v>
      </c>
      <c r="G4945" s="21" t="str">
        <f>VLOOKUP(E4945,'FILIAIS PETZ'!A:E,5,0)</f>
        <v>PETZ NOSSA SENHORA DO CARMO</v>
      </c>
      <c r="H4945" s="20" t="str">
        <f>VLOOKUP(E4945,'FILIAIS PETZ'!A:D,4,0)</f>
        <v>NSCA-MG</v>
      </c>
      <c r="I4945" s="46">
        <v>45513</v>
      </c>
      <c r="J4945" s="9">
        <v>964717</v>
      </c>
      <c r="K4945" s="84" t="s">
        <v>5858</v>
      </c>
      <c r="L4945" s="83" t="s">
        <v>12060</v>
      </c>
      <c r="M4945" s="46">
        <v>45517</v>
      </c>
      <c r="N4945" s="46">
        <v>45546</v>
      </c>
      <c r="O4945" s="46">
        <v>45525</v>
      </c>
      <c r="P4945" s="91" t="s">
        <v>4990</v>
      </c>
      <c r="Q4945" s="84">
        <v>3</v>
      </c>
      <c r="R4945" s="91">
        <v>1</v>
      </c>
      <c r="S4945" s="9">
        <v>8</v>
      </c>
      <c r="T4945" s="9" t="s">
        <v>32</v>
      </c>
      <c r="U4945" s="9">
        <v>11002</v>
      </c>
      <c r="V4945" s="9">
        <v>11002</v>
      </c>
      <c r="W4945" s="9" t="s">
        <v>5122</v>
      </c>
      <c r="X4945" s="9" t="s">
        <v>4985</v>
      </c>
      <c r="Y4945" s="10" t="s">
        <v>4993</v>
      </c>
      <c r="Z4945" s="10" t="s">
        <v>4993</v>
      </c>
      <c r="AA4945" s="10" t="s">
        <v>4989</v>
      </c>
      <c r="AB4945" s="10" t="s">
        <v>5066</v>
      </c>
      <c r="AC4945" s="9" t="s">
        <v>5006</v>
      </c>
      <c r="AD4945" s="29"/>
      <c r="AE4945" s="20" t="str">
        <f>VLOOKUP(E4945,'FILIAIS PETZ'!A:Q,17,0)</f>
        <v>MG-1</v>
      </c>
      <c r="AF4945" s="20" t="str">
        <f>VLOOKUP(E4945,'FILIAIS PETZ'!A:Q,3,0)</f>
        <v>FELICIO</v>
      </c>
      <c r="AG4945" s="20" t="str">
        <f>VLOOKUP(E4945,'FILIAIS PETZ'!A:Q,2,0)</f>
        <v>R3</v>
      </c>
      <c r="AH4945" s="75">
        <v>350</v>
      </c>
      <c r="AI4945" s="16" t="s">
        <v>11746</v>
      </c>
      <c r="AJ4945" s="43">
        <f>VLOOKUP(E4945,'FILIAIS PETZ'!$A$2:$K$2000,11,0)</f>
        <v>18328118003981</v>
      </c>
      <c r="AK4945" s="44">
        <f t="shared" si="327"/>
        <v>18328118003981</v>
      </c>
    </row>
    <row r="4946" spans="1:37" s="14" customFormat="1" ht="15" customHeight="1" thickBot="1" x14ac:dyDescent="0.25">
      <c r="A4946" s="9">
        <f t="shared" si="326"/>
        <v>964718</v>
      </c>
      <c r="B4946" s="18">
        <f>VLOOKUP(C4946,FORNECEDORES!D:E,2,0)</f>
        <v>9057</v>
      </c>
      <c r="C4946" s="19" t="str">
        <f>VLOOKUP(D4946,FORNECEDORES!A:D,4,0)</f>
        <v>19.357.006/0001-49</v>
      </c>
      <c r="D4946" s="13" t="s">
        <v>2290</v>
      </c>
      <c r="E4946" s="20" t="str">
        <f t="shared" si="328"/>
        <v>04 0040</v>
      </c>
      <c r="F4946" s="28" t="s">
        <v>4943</v>
      </c>
      <c r="G4946" s="21" t="str">
        <f>VLOOKUP(E4946,'FILIAIS PETZ'!A:E,5,0)</f>
        <v>PETZ NOSSA SENHORA DO CARMO</v>
      </c>
      <c r="H4946" s="20" t="str">
        <f>VLOOKUP(E4946,'FILIAIS PETZ'!A:D,4,0)</f>
        <v>NSCA-MG</v>
      </c>
      <c r="I4946" s="46">
        <v>45513</v>
      </c>
      <c r="J4946" s="9">
        <v>964718</v>
      </c>
      <c r="K4946" s="84" t="s">
        <v>5858</v>
      </c>
      <c r="L4946" s="83" t="s">
        <v>12061</v>
      </c>
      <c r="M4946" s="46">
        <v>45517</v>
      </c>
      <c r="N4946" s="46">
        <v>45546</v>
      </c>
      <c r="O4946" s="46">
        <v>45525</v>
      </c>
      <c r="P4946" s="91" t="s">
        <v>4990</v>
      </c>
      <c r="Q4946" s="84">
        <v>3</v>
      </c>
      <c r="R4946" s="91">
        <v>1</v>
      </c>
      <c r="S4946" s="9">
        <v>8</v>
      </c>
      <c r="T4946" s="9" t="s">
        <v>32</v>
      </c>
      <c r="U4946" s="9">
        <v>11002</v>
      </c>
      <c r="V4946" s="9">
        <v>11002</v>
      </c>
      <c r="W4946" s="9" t="s">
        <v>5024</v>
      </c>
      <c r="X4946" s="9" t="s">
        <v>4985</v>
      </c>
      <c r="Y4946" s="10" t="s">
        <v>4993</v>
      </c>
      <c r="Z4946" s="10" t="s">
        <v>4993</v>
      </c>
      <c r="AA4946" s="10" t="s">
        <v>4989</v>
      </c>
      <c r="AB4946" s="10" t="s">
        <v>12941</v>
      </c>
      <c r="AC4946" s="9" t="s">
        <v>5006</v>
      </c>
      <c r="AD4946" s="29"/>
      <c r="AE4946" s="20" t="str">
        <f>VLOOKUP(E4946,'FILIAIS PETZ'!A:Q,17,0)</f>
        <v>MG-1</v>
      </c>
      <c r="AF4946" s="20" t="str">
        <f>VLOOKUP(E4946,'FILIAIS PETZ'!A:Q,3,0)</f>
        <v>FELICIO</v>
      </c>
      <c r="AG4946" s="20" t="str">
        <f>VLOOKUP(E4946,'FILIAIS PETZ'!A:Q,2,0)</f>
        <v>R3</v>
      </c>
      <c r="AH4946" s="75">
        <v>450</v>
      </c>
      <c r="AI4946" s="16" t="s">
        <v>11747</v>
      </c>
      <c r="AJ4946" s="43">
        <f>VLOOKUP(E4946,'FILIAIS PETZ'!$A$2:$K$2000,11,0)</f>
        <v>18328118003981</v>
      </c>
      <c r="AK4946" s="44">
        <f t="shared" si="327"/>
        <v>18328118003981</v>
      </c>
    </row>
    <row r="4947" spans="1:37" s="14" customFormat="1" ht="15" customHeight="1" thickBot="1" x14ac:dyDescent="0.25">
      <c r="A4947" s="9">
        <f t="shared" si="326"/>
        <v>964719</v>
      </c>
      <c r="B4947" s="18">
        <f>VLOOKUP(C4947,FORNECEDORES!D:E,2,0)</f>
        <v>9057</v>
      </c>
      <c r="C4947" s="19" t="str">
        <f>VLOOKUP(D4947,FORNECEDORES!A:D,4,0)</f>
        <v>19.357.006/0001-49</v>
      </c>
      <c r="D4947" s="13" t="s">
        <v>2290</v>
      </c>
      <c r="E4947" s="20" t="str">
        <f t="shared" si="328"/>
        <v>04 0040</v>
      </c>
      <c r="F4947" s="28" t="s">
        <v>4943</v>
      </c>
      <c r="G4947" s="21" t="str">
        <f>VLOOKUP(E4947,'FILIAIS PETZ'!A:E,5,0)</f>
        <v>PETZ NOSSA SENHORA DO CARMO</v>
      </c>
      <c r="H4947" s="20" t="str">
        <f>VLOOKUP(E4947,'FILIAIS PETZ'!A:D,4,0)</f>
        <v>NSCA-MG</v>
      </c>
      <c r="I4947" s="46">
        <v>45513</v>
      </c>
      <c r="J4947" s="9">
        <v>964719</v>
      </c>
      <c r="K4947" s="84" t="s">
        <v>5858</v>
      </c>
      <c r="L4947" s="83" t="s">
        <v>12062</v>
      </c>
      <c r="M4947" s="46">
        <v>45517</v>
      </c>
      <c r="N4947" s="46">
        <v>45546</v>
      </c>
      <c r="O4947" s="46">
        <v>45525</v>
      </c>
      <c r="P4947" s="91" t="s">
        <v>4990</v>
      </c>
      <c r="Q4947" s="84">
        <v>3</v>
      </c>
      <c r="R4947" s="91">
        <v>1</v>
      </c>
      <c r="S4947" s="9">
        <v>8</v>
      </c>
      <c r="T4947" s="9" t="s">
        <v>32</v>
      </c>
      <c r="U4947" s="9">
        <v>11002</v>
      </c>
      <c r="V4947" s="9">
        <v>11002</v>
      </c>
      <c r="W4947" s="9" t="s">
        <v>4984</v>
      </c>
      <c r="X4947" s="9" t="s">
        <v>4985</v>
      </c>
      <c r="Y4947" s="9" t="s">
        <v>4980</v>
      </c>
      <c r="Z4947" s="9" t="s">
        <v>4980</v>
      </c>
      <c r="AA4947" s="9" t="s">
        <v>4989</v>
      </c>
      <c r="AB4947" s="9" t="s">
        <v>5005</v>
      </c>
      <c r="AC4947" s="9" t="s">
        <v>5006</v>
      </c>
      <c r="AD4947" s="29"/>
      <c r="AE4947" s="20" t="str">
        <f>VLOOKUP(E4947,'FILIAIS PETZ'!A:Q,17,0)</f>
        <v>MG-1</v>
      </c>
      <c r="AF4947" s="20" t="str">
        <f>VLOOKUP(E4947,'FILIAIS PETZ'!A:Q,3,0)</f>
        <v>FELICIO</v>
      </c>
      <c r="AG4947" s="20" t="str">
        <f>VLOOKUP(E4947,'FILIAIS PETZ'!A:Q,2,0)</f>
        <v>R3</v>
      </c>
      <c r="AH4947" s="75">
        <v>165</v>
      </c>
      <c r="AI4947" s="16" t="s">
        <v>11748</v>
      </c>
      <c r="AJ4947" s="43">
        <f>VLOOKUP(E4947,'FILIAIS PETZ'!$A$2:$K$2000,11,0)</f>
        <v>18328118003981</v>
      </c>
      <c r="AK4947" s="44">
        <f t="shared" si="327"/>
        <v>18328118003981</v>
      </c>
    </row>
    <row r="4948" spans="1:37" s="14" customFormat="1" ht="15" customHeight="1" thickBot="1" x14ac:dyDescent="0.25">
      <c r="A4948" s="9">
        <f t="shared" si="326"/>
        <v>964720</v>
      </c>
      <c r="B4948" s="18">
        <f>VLOOKUP(C4948,FORNECEDORES!D:E,2,0)</f>
        <v>9057</v>
      </c>
      <c r="C4948" s="19" t="str">
        <f>VLOOKUP(D4948,FORNECEDORES!A:D,4,0)</f>
        <v>19.357.006/0001-49</v>
      </c>
      <c r="D4948" s="13" t="s">
        <v>2290</v>
      </c>
      <c r="E4948" s="20" t="str">
        <f t="shared" si="328"/>
        <v>04 0040</v>
      </c>
      <c r="F4948" s="28" t="s">
        <v>4943</v>
      </c>
      <c r="G4948" s="21" t="str">
        <f>VLOOKUP(E4948,'FILIAIS PETZ'!A:E,5,0)</f>
        <v>PETZ NOSSA SENHORA DO CARMO</v>
      </c>
      <c r="H4948" s="20" t="str">
        <f>VLOOKUP(E4948,'FILIAIS PETZ'!A:D,4,0)</f>
        <v>NSCA-MG</v>
      </c>
      <c r="I4948" s="46">
        <v>45513</v>
      </c>
      <c r="J4948" s="9">
        <v>964720</v>
      </c>
      <c r="K4948" s="84" t="s">
        <v>5858</v>
      </c>
      <c r="L4948" s="83" t="s">
        <v>12063</v>
      </c>
      <c r="M4948" s="46">
        <v>45517</v>
      </c>
      <c r="N4948" s="46">
        <v>45546</v>
      </c>
      <c r="O4948" s="46">
        <v>45525</v>
      </c>
      <c r="P4948" s="91" t="s">
        <v>4990</v>
      </c>
      <c r="Q4948" s="84">
        <v>3</v>
      </c>
      <c r="R4948" s="91">
        <v>1</v>
      </c>
      <c r="S4948" s="9">
        <v>8</v>
      </c>
      <c r="T4948" s="9" t="s">
        <v>32</v>
      </c>
      <c r="U4948" s="9">
        <v>11002</v>
      </c>
      <c r="V4948" s="9">
        <v>11002</v>
      </c>
      <c r="W4948" s="9" t="s">
        <v>8492</v>
      </c>
      <c r="X4948" s="9" t="s">
        <v>4985</v>
      </c>
      <c r="Y4948" s="10" t="s">
        <v>4993</v>
      </c>
      <c r="Z4948" s="9" t="s">
        <v>4993</v>
      </c>
      <c r="AA4948" s="9" t="s">
        <v>5014</v>
      </c>
      <c r="AB4948" s="9" t="s">
        <v>5066</v>
      </c>
      <c r="AC4948" s="9" t="s">
        <v>5006</v>
      </c>
      <c r="AD4948" s="29"/>
      <c r="AE4948" s="20" t="str">
        <f>VLOOKUP(E4948,'FILIAIS PETZ'!A:Q,17,0)</f>
        <v>MG-1</v>
      </c>
      <c r="AF4948" s="20" t="str">
        <f>VLOOKUP(E4948,'FILIAIS PETZ'!A:Q,3,0)</f>
        <v>FELICIO</v>
      </c>
      <c r="AG4948" s="20" t="str">
        <f>VLOOKUP(E4948,'FILIAIS PETZ'!A:Q,2,0)</f>
        <v>R3</v>
      </c>
      <c r="AH4948" s="75">
        <v>450</v>
      </c>
      <c r="AI4948" s="16" t="s">
        <v>11749</v>
      </c>
      <c r="AJ4948" s="43">
        <f>VLOOKUP(E4948,'FILIAIS PETZ'!$A$2:$K$2000,11,0)</f>
        <v>18328118003981</v>
      </c>
      <c r="AK4948" s="44">
        <f t="shared" si="327"/>
        <v>18328118003981</v>
      </c>
    </row>
    <row r="4949" spans="1:37" s="14" customFormat="1" ht="15" customHeight="1" thickBot="1" x14ac:dyDescent="0.25">
      <c r="A4949" s="9">
        <f t="shared" si="326"/>
        <v>964721</v>
      </c>
      <c r="B4949" s="18">
        <f>VLOOKUP(C4949,FORNECEDORES!D:E,2,0)</f>
        <v>9057</v>
      </c>
      <c r="C4949" s="19" t="str">
        <f>VLOOKUP(D4949,FORNECEDORES!A:D,4,0)</f>
        <v>19.357.006/0001-49</v>
      </c>
      <c r="D4949" s="13" t="s">
        <v>2290</v>
      </c>
      <c r="E4949" s="20" t="str">
        <f t="shared" si="328"/>
        <v>04 0040</v>
      </c>
      <c r="F4949" s="28" t="s">
        <v>4943</v>
      </c>
      <c r="G4949" s="21" t="str">
        <f>VLOOKUP(E4949,'FILIAIS PETZ'!A:E,5,0)</f>
        <v>PETZ NOSSA SENHORA DO CARMO</v>
      </c>
      <c r="H4949" s="20" t="str">
        <f>VLOOKUP(E4949,'FILIAIS PETZ'!A:D,4,0)</f>
        <v>NSCA-MG</v>
      </c>
      <c r="I4949" s="46">
        <v>45513</v>
      </c>
      <c r="J4949" s="9">
        <v>964721</v>
      </c>
      <c r="K4949" s="84" t="s">
        <v>5858</v>
      </c>
      <c r="L4949" s="83" t="s">
        <v>12064</v>
      </c>
      <c r="M4949" s="46">
        <v>45517</v>
      </c>
      <c r="N4949" s="46">
        <v>45546</v>
      </c>
      <c r="O4949" s="46">
        <v>45525</v>
      </c>
      <c r="P4949" s="91" t="s">
        <v>4990</v>
      </c>
      <c r="Q4949" s="84">
        <v>3</v>
      </c>
      <c r="R4949" s="91">
        <v>1</v>
      </c>
      <c r="S4949" s="9">
        <v>8</v>
      </c>
      <c r="T4949" s="9" t="s">
        <v>32</v>
      </c>
      <c r="U4949" s="9">
        <v>11002</v>
      </c>
      <c r="V4949" s="9">
        <v>11002</v>
      </c>
      <c r="W4949" s="9" t="s">
        <v>4984</v>
      </c>
      <c r="X4949" s="9" t="s">
        <v>4985</v>
      </c>
      <c r="Y4949" s="10" t="s">
        <v>4993</v>
      </c>
      <c r="Z4949" s="10" t="s">
        <v>4993</v>
      </c>
      <c r="AA4949" s="10" t="s">
        <v>4989</v>
      </c>
      <c r="AB4949" s="10" t="s">
        <v>12941</v>
      </c>
      <c r="AC4949" s="9" t="s">
        <v>5006</v>
      </c>
      <c r="AD4949" s="29"/>
      <c r="AE4949" s="20" t="str">
        <f>VLOOKUP(E4949,'FILIAIS PETZ'!A:Q,17,0)</f>
        <v>MG-1</v>
      </c>
      <c r="AF4949" s="20" t="str">
        <f>VLOOKUP(E4949,'FILIAIS PETZ'!A:Q,3,0)</f>
        <v>FELICIO</v>
      </c>
      <c r="AG4949" s="20" t="str">
        <f>VLOOKUP(E4949,'FILIAIS PETZ'!A:Q,2,0)</f>
        <v>R3</v>
      </c>
      <c r="AH4949" s="75">
        <v>1000</v>
      </c>
      <c r="AI4949" s="16" t="s">
        <v>11750</v>
      </c>
      <c r="AJ4949" s="43">
        <f>VLOOKUP(E4949,'FILIAIS PETZ'!$A$2:$K$2000,11,0)</f>
        <v>18328118003981</v>
      </c>
      <c r="AK4949" s="44">
        <f t="shared" si="327"/>
        <v>18328118003981</v>
      </c>
    </row>
    <row r="4950" spans="1:37" s="14" customFormat="1" ht="15" customHeight="1" thickBot="1" x14ac:dyDescent="0.25">
      <c r="A4950" s="9">
        <f t="shared" si="326"/>
        <v>964722</v>
      </c>
      <c r="B4950" s="18">
        <f>VLOOKUP(C4950,FORNECEDORES!D:E,2,0)</f>
        <v>9057</v>
      </c>
      <c r="C4950" s="19" t="str">
        <f>VLOOKUP(D4950,FORNECEDORES!A:D,4,0)</f>
        <v>19.357.006/0001-49</v>
      </c>
      <c r="D4950" s="13" t="s">
        <v>2290</v>
      </c>
      <c r="E4950" s="20" t="str">
        <f t="shared" si="328"/>
        <v>04 0040</v>
      </c>
      <c r="F4950" s="28" t="s">
        <v>4943</v>
      </c>
      <c r="G4950" s="21" t="str">
        <f>VLOOKUP(E4950,'FILIAIS PETZ'!A:E,5,0)</f>
        <v>PETZ NOSSA SENHORA DO CARMO</v>
      </c>
      <c r="H4950" s="20" t="str">
        <f>VLOOKUP(E4950,'FILIAIS PETZ'!A:D,4,0)</f>
        <v>NSCA-MG</v>
      </c>
      <c r="I4950" s="46">
        <v>45513</v>
      </c>
      <c r="J4950" s="9">
        <v>964722</v>
      </c>
      <c r="K4950" s="84" t="s">
        <v>5858</v>
      </c>
      <c r="L4950" s="83" t="s">
        <v>12065</v>
      </c>
      <c r="M4950" s="46">
        <v>45517</v>
      </c>
      <c r="N4950" s="46">
        <v>45546</v>
      </c>
      <c r="O4950" s="46">
        <v>45525</v>
      </c>
      <c r="P4950" s="91" t="s">
        <v>4990</v>
      </c>
      <c r="Q4950" s="84">
        <v>3</v>
      </c>
      <c r="R4950" s="91">
        <v>1</v>
      </c>
      <c r="S4950" s="9">
        <v>8</v>
      </c>
      <c r="T4950" s="9" t="s">
        <v>32</v>
      </c>
      <c r="U4950" s="9">
        <v>11002</v>
      </c>
      <c r="V4950" s="9">
        <v>11002</v>
      </c>
      <c r="W4950" s="9" t="s">
        <v>4984</v>
      </c>
      <c r="X4950" s="9" t="s">
        <v>4985</v>
      </c>
      <c r="Y4950" s="9" t="s">
        <v>4980</v>
      </c>
      <c r="Z4950" s="9" t="s">
        <v>4980</v>
      </c>
      <c r="AA4950" s="9" t="s">
        <v>4989</v>
      </c>
      <c r="AB4950" s="9" t="s">
        <v>5005</v>
      </c>
      <c r="AC4950" s="9" t="s">
        <v>5006</v>
      </c>
      <c r="AD4950" s="29"/>
      <c r="AE4950" s="20" t="str">
        <f>VLOOKUP(E4950,'FILIAIS PETZ'!A:Q,17,0)</f>
        <v>MG-1</v>
      </c>
      <c r="AF4950" s="20" t="str">
        <f>VLOOKUP(E4950,'FILIAIS PETZ'!A:Q,3,0)</f>
        <v>FELICIO</v>
      </c>
      <c r="AG4950" s="20" t="str">
        <f>VLOOKUP(E4950,'FILIAIS PETZ'!A:Q,2,0)</f>
        <v>R3</v>
      </c>
      <c r="AH4950" s="75">
        <v>590</v>
      </c>
      <c r="AI4950" s="16" t="s">
        <v>11751</v>
      </c>
      <c r="AJ4950" s="43">
        <f>VLOOKUP(E4950,'FILIAIS PETZ'!$A$2:$K$2000,11,0)</f>
        <v>18328118003981</v>
      </c>
      <c r="AK4950" s="44">
        <f t="shared" si="327"/>
        <v>18328118003981</v>
      </c>
    </row>
    <row r="4951" spans="1:37" s="14" customFormat="1" ht="15" customHeight="1" thickBot="1" x14ac:dyDescent="0.25">
      <c r="A4951" s="9">
        <f t="shared" si="326"/>
        <v>964724</v>
      </c>
      <c r="B4951" s="18">
        <f>VLOOKUP(C4951,FORNECEDORES!D:E,2,0)</f>
        <v>9057</v>
      </c>
      <c r="C4951" s="19" t="str">
        <f>VLOOKUP(D4951,FORNECEDORES!A:D,4,0)</f>
        <v>19.357.006/0001-49</v>
      </c>
      <c r="D4951" s="13" t="s">
        <v>2290</v>
      </c>
      <c r="E4951" s="20" t="str">
        <f t="shared" si="328"/>
        <v>04 0061</v>
      </c>
      <c r="F4951" s="28" t="s">
        <v>4946</v>
      </c>
      <c r="G4951" s="21" t="str">
        <f>VLOOKUP(E4951,'FILIAIS PETZ'!A:E,5,0)</f>
        <v>PETZ PAMPULHA</v>
      </c>
      <c r="H4951" s="20" t="str">
        <f>VLOOKUP(E4951,'FILIAIS PETZ'!A:D,4,0)</f>
        <v>PAMP-MG</v>
      </c>
      <c r="I4951" s="46">
        <v>45513</v>
      </c>
      <c r="J4951" s="9">
        <v>964724</v>
      </c>
      <c r="K4951" s="84" t="s">
        <v>5858</v>
      </c>
      <c r="L4951" s="83" t="s">
        <v>12066</v>
      </c>
      <c r="M4951" s="46">
        <v>45517</v>
      </c>
      <c r="N4951" s="46">
        <v>45546</v>
      </c>
      <c r="O4951" s="46">
        <v>45525</v>
      </c>
      <c r="P4951" s="91" t="s">
        <v>4990</v>
      </c>
      <c r="Q4951" s="84">
        <v>3</v>
      </c>
      <c r="R4951" s="91">
        <v>1</v>
      </c>
      <c r="S4951" s="9">
        <v>8</v>
      </c>
      <c r="T4951" s="9" t="s">
        <v>32</v>
      </c>
      <c r="U4951" s="9">
        <v>11002</v>
      </c>
      <c r="V4951" s="9">
        <v>11002</v>
      </c>
      <c r="W4951" s="9" t="s">
        <v>4984</v>
      </c>
      <c r="X4951" s="9" t="s">
        <v>4985</v>
      </c>
      <c r="Y4951" s="9" t="s">
        <v>4980</v>
      </c>
      <c r="Z4951" s="9" t="s">
        <v>4980</v>
      </c>
      <c r="AA4951" s="9" t="s">
        <v>4989</v>
      </c>
      <c r="AB4951" s="9" t="s">
        <v>5005</v>
      </c>
      <c r="AC4951" s="9" t="s">
        <v>5006</v>
      </c>
      <c r="AD4951" s="29"/>
      <c r="AE4951" s="20" t="str">
        <f>VLOOKUP(E4951,'FILIAIS PETZ'!A:Q,17,0)</f>
        <v>MG-1</v>
      </c>
      <c r="AF4951" s="20" t="str">
        <f>VLOOKUP(E4951,'FILIAIS PETZ'!A:Q,3,0)</f>
        <v>FELICIO</v>
      </c>
      <c r="AG4951" s="20" t="str">
        <f>VLOOKUP(E4951,'FILIAIS PETZ'!A:Q,2,0)</f>
        <v>R3</v>
      </c>
      <c r="AH4951" s="75">
        <v>250</v>
      </c>
      <c r="AI4951" s="16" t="s">
        <v>11752</v>
      </c>
      <c r="AJ4951" s="43">
        <f>VLOOKUP(E4951,'FILIAIS PETZ'!$A$2:$K$2000,11,0)</f>
        <v>18328118006069</v>
      </c>
      <c r="AK4951" s="44">
        <f t="shared" si="327"/>
        <v>18328118006069</v>
      </c>
    </row>
    <row r="4952" spans="1:37" s="14" customFormat="1" ht="15" customHeight="1" thickBot="1" x14ac:dyDescent="0.25">
      <c r="A4952" s="9">
        <f t="shared" si="326"/>
        <v>964731</v>
      </c>
      <c r="B4952" s="18">
        <f>VLOOKUP(C4952,FORNECEDORES!D:E,2,0)</f>
        <v>39969</v>
      </c>
      <c r="C4952" s="19" t="str">
        <f>VLOOKUP(D4952,FORNECEDORES!A:D,4,0)</f>
        <v>23.457.797/0001-56</v>
      </c>
      <c r="D4952" s="13" t="s">
        <v>2466</v>
      </c>
      <c r="E4952" s="20" t="str">
        <f t="shared" si="328"/>
        <v>04 0069</v>
      </c>
      <c r="F4952" s="28" t="s">
        <v>8968</v>
      </c>
      <c r="G4952" s="21" t="str">
        <f>VLOOKUP(E4952,'FILIAIS PETZ'!A:E,5,0)</f>
        <v>PETZ GIOVANNI PIRELLI</v>
      </c>
      <c r="H4952" s="20" t="str">
        <f>VLOOKUP(E4952,'FILIAIS PETZ'!A:D,4,0)</f>
        <v>GPIR-SP</v>
      </c>
      <c r="I4952" s="46">
        <v>45516</v>
      </c>
      <c r="J4952" s="9">
        <v>964731</v>
      </c>
      <c r="K4952" s="84" t="s">
        <v>5858</v>
      </c>
      <c r="L4952" s="83" t="s">
        <v>11979</v>
      </c>
      <c r="M4952" s="46">
        <v>45519</v>
      </c>
      <c r="N4952" s="46">
        <v>45539</v>
      </c>
      <c r="O4952" s="46">
        <v>45523</v>
      </c>
      <c r="P4952" s="91" t="s">
        <v>4990</v>
      </c>
      <c r="Q4952" s="84">
        <v>3</v>
      </c>
      <c r="R4952" s="91">
        <v>1</v>
      </c>
      <c r="S4952" s="9">
        <v>8</v>
      </c>
      <c r="T4952" s="9" t="s">
        <v>32</v>
      </c>
      <c r="U4952" s="9">
        <v>11002</v>
      </c>
      <c r="V4952" s="9">
        <v>11002</v>
      </c>
      <c r="W4952" s="9" t="s">
        <v>5021</v>
      </c>
      <c r="X4952" s="9" t="s">
        <v>4985</v>
      </c>
      <c r="Y4952" s="10" t="s">
        <v>4993</v>
      </c>
      <c r="Z4952" s="9" t="s">
        <v>8241</v>
      </c>
      <c r="AA4952" s="9" t="s">
        <v>4989</v>
      </c>
      <c r="AB4952" s="9" t="s">
        <v>5066</v>
      </c>
      <c r="AC4952" s="9" t="s">
        <v>5006</v>
      </c>
      <c r="AD4952" s="29"/>
      <c r="AE4952" s="20" t="str">
        <f>VLOOKUP(E4952,'FILIAIS PETZ'!A:Q,17,0)</f>
        <v>SP3</v>
      </c>
      <c r="AF4952" s="20" t="str">
        <f>VLOOKUP(E4952,'FILIAIS PETZ'!A:Q,3,0)</f>
        <v>FELICIO</v>
      </c>
      <c r="AG4952" s="20" t="str">
        <f>VLOOKUP(E4952,'FILIAIS PETZ'!A:Q,2,0)</f>
        <v>R3</v>
      </c>
      <c r="AH4952" s="75">
        <v>200</v>
      </c>
      <c r="AI4952" s="16" t="s">
        <v>11753</v>
      </c>
      <c r="AJ4952" s="43">
        <f>VLOOKUP(E4952,'FILIAIS PETZ'!$A$2:$K$2000,11,0)</f>
        <v>18328118006905</v>
      </c>
      <c r="AK4952" s="44">
        <f t="shared" si="327"/>
        <v>18328118006905</v>
      </c>
    </row>
    <row r="4953" spans="1:37" s="14" customFormat="1" ht="15" customHeight="1" thickBot="1" x14ac:dyDescent="0.25">
      <c r="A4953" s="9">
        <f t="shared" si="326"/>
        <v>964732</v>
      </c>
      <c r="B4953" s="18">
        <f>VLOOKUP(C4953,FORNECEDORES!D:E,2,0)</f>
        <v>39969</v>
      </c>
      <c r="C4953" s="19" t="str">
        <f>VLOOKUP(D4953,FORNECEDORES!A:D,4,0)</f>
        <v>23.457.797/0001-56</v>
      </c>
      <c r="D4953" s="13" t="s">
        <v>2466</v>
      </c>
      <c r="E4953" s="20" t="str">
        <f t="shared" si="328"/>
        <v>04 0069</v>
      </c>
      <c r="F4953" s="28" t="s">
        <v>8968</v>
      </c>
      <c r="G4953" s="21" t="str">
        <f>VLOOKUP(E4953,'FILIAIS PETZ'!A:E,5,0)</f>
        <v>PETZ GIOVANNI PIRELLI</v>
      </c>
      <c r="H4953" s="20" t="str">
        <f>VLOOKUP(E4953,'FILIAIS PETZ'!A:D,4,0)</f>
        <v>GPIR-SP</v>
      </c>
      <c r="I4953" s="46">
        <v>45516</v>
      </c>
      <c r="J4953" s="9">
        <v>964732</v>
      </c>
      <c r="K4953" s="84" t="s">
        <v>5858</v>
      </c>
      <c r="L4953" s="83" t="s">
        <v>11980</v>
      </c>
      <c r="M4953" s="46">
        <v>45519</v>
      </c>
      <c r="N4953" s="46">
        <v>45539</v>
      </c>
      <c r="O4953" s="46">
        <v>45523</v>
      </c>
      <c r="P4953" s="91" t="s">
        <v>4990</v>
      </c>
      <c r="Q4953" s="84">
        <v>3</v>
      </c>
      <c r="R4953" s="91">
        <v>1</v>
      </c>
      <c r="S4953" s="9">
        <v>8</v>
      </c>
      <c r="T4953" s="9" t="s">
        <v>32</v>
      </c>
      <c r="U4953" s="9">
        <v>11002</v>
      </c>
      <c r="V4953" s="9">
        <v>11002</v>
      </c>
      <c r="W4953" s="9" t="s">
        <v>5024</v>
      </c>
      <c r="X4953" s="9" t="s">
        <v>4985</v>
      </c>
      <c r="Y4953" s="10" t="s">
        <v>4993</v>
      </c>
      <c r="Z4953" s="9" t="s">
        <v>8241</v>
      </c>
      <c r="AA4953" s="9" t="s">
        <v>4989</v>
      </c>
      <c r="AB4953" s="9" t="s">
        <v>12941</v>
      </c>
      <c r="AC4953" s="9" t="s">
        <v>5006</v>
      </c>
      <c r="AD4953" s="29"/>
      <c r="AE4953" s="20" t="str">
        <f>VLOOKUP(E4953,'FILIAIS PETZ'!A:Q,17,0)</f>
        <v>SP3</v>
      </c>
      <c r="AF4953" s="20" t="str">
        <f>VLOOKUP(E4953,'FILIAIS PETZ'!A:Q,3,0)</f>
        <v>FELICIO</v>
      </c>
      <c r="AG4953" s="20" t="str">
        <f>VLOOKUP(E4953,'FILIAIS PETZ'!A:Q,2,0)</f>
        <v>R3</v>
      </c>
      <c r="AH4953" s="75">
        <v>2200</v>
      </c>
      <c r="AI4953" s="16" t="s">
        <v>11754</v>
      </c>
      <c r="AJ4953" s="43">
        <f>VLOOKUP(E4953,'FILIAIS PETZ'!$A$2:$K$2000,11,0)</f>
        <v>18328118006905</v>
      </c>
      <c r="AK4953" s="44">
        <f t="shared" si="327"/>
        <v>18328118006905</v>
      </c>
    </row>
    <row r="4954" spans="1:37" s="14" customFormat="1" ht="15" customHeight="1" thickBot="1" x14ac:dyDescent="0.25">
      <c r="A4954" s="9">
        <f t="shared" si="326"/>
        <v>964734</v>
      </c>
      <c r="B4954" s="18">
        <f>VLOOKUP(C4954,FORNECEDORES!D:E,2,0)</f>
        <v>39969</v>
      </c>
      <c r="C4954" s="19" t="str">
        <f>VLOOKUP(D4954,FORNECEDORES!A:D,4,0)</f>
        <v>23.457.797/0001-56</v>
      </c>
      <c r="D4954" s="13" t="s">
        <v>2466</v>
      </c>
      <c r="E4954" s="20" t="str">
        <f t="shared" si="328"/>
        <v>04 0069</v>
      </c>
      <c r="F4954" s="28" t="s">
        <v>8968</v>
      </c>
      <c r="G4954" s="21" t="str">
        <f>VLOOKUP(E4954,'FILIAIS PETZ'!A:E,5,0)</f>
        <v>PETZ GIOVANNI PIRELLI</v>
      </c>
      <c r="H4954" s="20" t="str">
        <f>VLOOKUP(E4954,'FILIAIS PETZ'!A:D,4,0)</f>
        <v>GPIR-SP</v>
      </c>
      <c r="I4954" s="46">
        <v>45516</v>
      </c>
      <c r="J4954" s="9">
        <v>964734</v>
      </c>
      <c r="K4954" s="84" t="s">
        <v>5858</v>
      </c>
      <c r="L4954" s="83" t="s">
        <v>6555</v>
      </c>
      <c r="M4954" s="46">
        <v>45519</v>
      </c>
      <c r="N4954" s="46">
        <v>45539</v>
      </c>
      <c r="O4954" s="46">
        <v>45523</v>
      </c>
      <c r="P4954" s="91" t="s">
        <v>4990</v>
      </c>
      <c r="Q4954" s="84">
        <v>3</v>
      </c>
      <c r="R4954" s="91">
        <v>1</v>
      </c>
      <c r="S4954" s="9">
        <v>8</v>
      </c>
      <c r="T4954" s="9" t="s">
        <v>32</v>
      </c>
      <c r="U4954" s="9">
        <v>11002</v>
      </c>
      <c r="V4954" s="9">
        <v>11002</v>
      </c>
      <c r="W4954" s="9" t="s">
        <v>5021</v>
      </c>
      <c r="X4954" s="9" t="s">
        <v>4985</v>
      </c>
      <c r="Y4954" s="9" t="s">
        <v>4993</v>
      </c>
      <c r="Z4954" s="9" t="s">
        <v>4993</v>
      </c>
      <c r="AA4954" s="9" t="s">
        <v>4989</v>
      </c>
      <c r="AB4954" s="9" t="s">
        <v>12941</v>
      </c>
      <c r="AC4954" s="9" t="s">
        <v>5006</v>
      </c>
      <c r="AD4954" s="29"/>
      <c r="AE4954" s="20" t="str">
        <f>VLOOKUP(E4954,'FILIAIS PETZ'!A:Q,17,0)</f>
        <v>SP3</v>
      </c>
      <c r="AF4954" s="20" t="str">
        <f>VLOOKUP(E4954,'FILIAIS PETZ'!A:Q,3,0)</f>
        <v>FELICIO</v>
      </c>
      <c r="AG4954" s="20" t="str">
        <f>VLOOKUP(E4954,'FILIAIS PETZ'!A:Q,2,0)</f>
        <v>R3</v>
      </c>
      <c r="AH4954" s="75">
        <v>800</v>
      </c>
      <c r="AI4954" s="16" t="s">
        <v>11755</v>
      </c>
      <c r="AJ4954" s="43">
        <f>VLOOKUP(E4954,'FILIAIS PETZ'!$A$2:$K$2000,11,0)</f>
        <v>18328118006905</v>
      </c>
      <c r="AK4954" s="44">
        <f t="shared" si="327"/>
        <v>18328118006905</v>
      </c>
    </row>
    <row r="4955" spans="1:37" s="14" customFormat="1" ht="15" customHeight="1" thickBot="1" x14ac:dyDescent="0.25">
      <c r="A4955" s="9">
        <f t="shared" ref="A4955:A5018" si="329">J4955</f>
        <v>964754</v>
      </c>
      <c r="B4955" s="18">
        <f>VLOOKUP(C4955,FORNECEDORES!D:E,2,0)</f>
        <v>39969</v>
      </c>
      <c r="C4955" s="19" t="str">
        <f>VLOOKUP(D4955,FORNECEDORES!A:D,4,0)</f>
        <v>23.457.797/0001-56</v>
      </c>
      <c r="D4955" s="13" t="s">
        <v>2466</v>
      </c>
      <c r="E4955" s="20" t="str">
        <f t="shared" si="328"/>
        <v>04 0017</v>
      </c>
      <c r="F4955" s="28" t="s">
        <v>8713</v>
      </c>
      <c r="G4955" s="21" t="str">
        <f>VLOOKUP(E4955,'FILIAIS PETZ'!A:E,5,0)</f>
        <v>PETZ CARREFOUR SAO CAETANO</v>
      </c>
      <c r="H4955" s="20" t="str">
        <f>VLOOKUP(E4955,'FILIAIS PETZ'!A:D,4,0)</f>
        <v>SCSU-SP</v>
      </c>
      <c r="I4955" s="46">
        <v>45516</v>
      </c>
      <c r="J4955" s="9">
        <v>964754</v>
      </c>
      <c r="K4955" s="84" t="s">
        <v>5858</v>
      </c>
      <c r="L4955" s="83" t="s">
        <v>6556</v>
      </c>
      <c r="M4955" s="46">
        <v>45519</v>
      </c>
      <c r="N4955" s="46">
        <v>45602</v>
      </c>
      <c r="O4955" s="46">
        <v>45583</v>
      </c>
      <c r="P4955" s="91" t="s">
        <v>4990</v>
      </c>
      <c r="Q4955" s="84">
        <v>3</v>
      </c>
      <c r="R4955" s="91">
        <v>1</v>
      </c>
      <c r="S4955" s="9">
        <v>8</v>
      </c>
      <c r="T4955" s="9" t="s">
        <v>32</v>
      </c>
      <c r="U4955" s="9">
        <v>11002</v>
      </c>
      <c r="V4955" s="9">
        <v>11002</v>
      </c>
      <c r="W4955" s="9" t="s">
        <v>5019</v>
      </c>
      <c r="X4955" s="9" t="s">
        <v>4985</v>
      </c>
      <c r="Y4955" s="57" t="s">
        <v>4993</v>
      </c>
      <c r="Z4955" s="9" t="s">
        <v>12031</v>
      </c>
      <c r="AA4955" s="9" t="s">
        <v>4989</v>
      </c>
      <c r="AB4955" s="9" t="s">
        <v>12941</v>
      </c>
      <c r="AC4955" s="9" t="s">
        <v>5006</v>
      </c>
      <c r="AD4955" s="29"/>
      <c r="AE4955" s="20" t="str">
        <f>VLOOKUP(E4955,'FILIAIS PETZ'!A:Q,17,0)</f>
        <v>SP3</v>
      </c>
      <c r="AF4955" s="20" t="str">
        <f>VLOOKUP(E4955,'FILIAIS PETZ'!A:Q,3,0)</f>
        <v>FELICIO</v>
      </c>
      <c r="AG4955" s="20" t="str">
        <f>VLOOKUP(E4955,'FILIAIS PETZ'!A:Q,2,0)</f>
        <v>R3</v>
      </c>
      <c r="AH4955" s="75">
        <v>2130</v>
      </c>
      <c r="AI4955" s="16" t="s">
        <v>11756</v>
      </c>
      <c r="AJ4955" s="43">
        <f>VLOOKUP(E4955,'FILIAIS PETZ'!$A$2:$K$2000,11,0)</f>
        <v>18328118000532</v>
      </c>
      <c r="AK4955" s="44">
        <f t="shared" si="327"/>
        <v>18328118000532</v>
      </c>
    </row>
    <row r="4956" spans="1:37" s="14" customFormat="1" ht="15" customHeight="1" thickBot="1" x14ac:dyDescent="0.25">
      <c r="A4956" s="9">
        <f t="shared" si="329"/>
        <v>964757</v>
      </c>
      <c r="B4956" s="18">
        <f>VLOOKUP(C4956,FORNECEDORES!D:E,2,0)</f>
        <v>39969</v>
      </c>
      <c r="C4956" s="19" t="str">
        <f>VLOOKUP(D4956,FORNECEDORES!A:D,4,0)</f>
        <v>23.457.797/0001-56</v>
      </c>
      <c r="D4956" s="13" t="s">
        <v>2466</v>
      </c>
      <c r="E4956" s="20" t="str">
        <f t="shared" si="328"/>
        <v>04 0135</v>
      </c>
      <c r="F4956" s="28" t="s">
        <v>8712</v>
      </c>
      <c r="G4956" s="21" t="str">
        <f>VLOOKUP(E4956,'FILIAIS PETZ'!A:E,5,0)</f>
        <v>PETZ CARREFOUR ANCHIETA</v>
      </c>
      <c r="H4956" s="20" t="str">
        <f>VLOOKUP(E4956,'FILIAIS PETZ'!A:D,4,0)</f>
        <v>ANCH-SP</v>
      </c>
      <c r="I4956" s="46">
        <v>45516</v>
      </c>
      <c r="J4956" s="9">
        <v>964757</v>
      </c>
      <c r="K4956" s="84" t="s">
        <v>5858</v>
      </c>
      <c r="L4956" s="83" t="s">
        <v>6557</v>
      </c>
      <c r="M4956" s="46">
        <v>45519</v>
      </c>
      <c r="N4956" s="46">
        <v>45546</v>
      </c>
      <c r="O4956" s="46">
        <v>45525</v>
      </c>
      <c r="P4956" s="91" t="s">
        <v>4990</v>
      </c>
      <c r="Q4956" s="84">
        <v>3</v>
      </c>
      <c r="R4956" s="91">
        <v>1</v>
      </c>
      <c r="S4956" s="9">
        <v>8</v>
      </c>
      <c r="T4956" s="9" t="s">
        <v>32</v>
      </c>
      <c r="U4956" s="9">
        <v>11002</v>
      </c>
      <c r="V4956" s="9">
        <v>11002</v>
      </c>
      <c r="W4956" s="9" t="s">
        <v>5034</v>
      </c>
      <c r="X4956" s="9" t="s">
        <v>4985</v>
      </c>
      <c r="Y4956" s="9" t="s">
        <v>4993</v>
      </c>
      <c r="Z4956" s="9" t="s">
        <v>4993</v>
      </c>
      <c r="AA4956" s="9" t="s">
        <v>4989</v>
      </c>
      <c r="AB4956" s="9" t="s">
        <v>5066</v>
      </c>
      <c r="AC4956" s="9" t="s">
        <v>5006</v>
      </c>
      <c r="AD4956" s="29"/>
      <c r="AE4956" s="20" t="str">
        <f>VLOOKUP(E4956,'FILIAIS PETZ'!A:Q,17,0)</f>
        <v>SP3</v>
      </c>
      <c r="AF4956" s="20" t="str">
        <f>VLOOKUP(E4956,'FILIAIS PETZ'!A:Q,3,0)</f>
        <v>FELICIO</v>
      </c>
      <c r="AG4956" s="20" t="str">
        <f>VLOOKUP(E4956,'FILIAIS PETZ'!A:Q,2,0)</f>
        <v>R3</v>
      </c>
      <c r="AH4956" s="75">
        <v>300</v>
      </c>
      <c r="AI4956" s="16" t="s">
        <v>11757</v>
      </c>
      <c r="AJ4956" s="43">
        <f>VLOOKUP(E4956,'FILIAIS PETZ'!$A$2:$K$2000,11,0)</f>
        <v>18328118012549</v>
      </c>
      <c r="AK4956" s="44">
        <f t="shared" si="327"/>
        <v>18328118012549</v>
      </c>
    </row>
    <row r="4957" spans="1:37" s="14" customFormat="1" ht="15" customHeight="1" thickBot="1" x14ac:dyDescent="0.25">
      <c r="A4957" s="9">
        <f t="shared" si="329"/>
        <v>964787</v>
      </c>
      <c r="B4957" s="18">
        <f>VLOOKUP(C4957,FORNECEDORES!D:E,2,0)</f>
        <v>39969</v>
      </c>
      <c r="C4957" s="19" t="str">
        <f>VLOOKUP(D4957,FORNECEDORES!A:D,4,0)</f>
        <v>23.457.797/0001-56</v>
      </c>
      <c r="D4957" s="13" t="s">
        <v>2466</v>
      </c>
      <c r="E4957" s="20" t="str">
        <f t="shared" si="328"/>
        <v>04 0010</v>
      </c>
      <c r="F4957" s="28" t="s">
        <v>8983</v>
      </c>
      <c r="G4957" s="21" t="str">
        <f>VLOOKUP(E4957,'FILIAIS PETZ'!A:E,5,0)</f>
        <v>PETZ SANTA CECILIA</v>
      </c>
      <c r="H4957" s="20" t="str">
        <f>VLOOKUP(E4957,'FILIAIS PETZ'!A:D,4,0)</f>
        <v>STCE-SP</v>
      </c>
      <c r="I4957" s="46">
        <v>45516</v>
      </c>
      <c r="J4957" s="9">
        <v>964787</v>
      </c>
      <c r="K4957" s="84" t="s">
        <v>5858</v>
      </c>
      <c r="L4957" s="83" t="s">
        <v>12092</v>
      </c>
      <c r="M4957" s="46">
        <v>45519</v>
      </c>
      <c r="N4957" s="46">
        <v>45546</v>
      </c>
      <c r="O4957" s="46">
        <v>45525</v>
      </c>
      <c r="P4957" s="91" t="s">
        <v>4990</v>
      </c>
      <c r="Q4957" s="84">
        <v>3</v>
      </c>
      <c r="R4957" s="91">
        <v>1</v>
      </c>
      <c r="S4957" s="9">
        <v>8</v>
      </c>
      <c r="T4957" s="9" t="s">
        <v>32</v>
      </c>
      <c r="U4957" s="9">
        <v>11002</v>
      </c>
      <c r="V4957" s="9">
        <v>11002</v>
      </c>
      <c r="W4957" s="9" t="s">
        <v>5019</v>
      </c>
      <c r="X4957" s="9" t="s">
        <v>4985</v>
      </c>
      <c r="Y4957" s="9" t="s">
        <v>4993</v>
      </c>
      <c r="Z4957" s="9" t="s">
        <v>4993</v>
      </c>
      <c r="AA4957" s="9" t="s">
        <v>4989</v>
      </c>
      <c r="AB4957" s="9" t="s">
        <v>12941</v>
      </c>
      <c r="AC4957" s="9" t="s">
        <v>5006</v>
      </c>
      <c r="AD4957" s="29"/>
      <c r="AE4957" s="20" t="str">
        <f>VLOOKUP(E4957,'FILIAIS PETZ'!A:Q,17,0)</f>
        <v>SP2</v>
      </c>
      <c r="AF4957" s="20" t="str">
        <f>VLOOKUP(E4957,'FILIAIS PETZ'!A:Q,3,0)</f>
        <v>FELICIO</v>
      </c>
      <c r="AG4957" s="20" t="str">
        <f>VLOOKUP(E4957,'FILIAIS PETZ'!A:Q,2,0)</f>
        <v>R3</v>
      </c>
      <c r="AH4957" s="75">
        <v>250</v>
      </c>
      <c r="AI4957" s="16" t="s">
        <v>11758</v>
      </c>
      <c r="AJ4957" s="43">
        <f>VLOOKUP(E4957,'FILIAIS PETZ'!$A$2:$K$2000,11,0)</f>
        <v>18328118001938</v>
      </c>
      <c r="AK4957" s="44">
        <f t="shared" si="327"/>
        <v>18328118001938</v>
      </c>
    </row>
    <row r="4958" spans="1:37" s="14" customFormat="1" ht="15" customHeight="1" thickBot="1" x14ac:dyDescent="0.25">
      <c r="A4958" s="9">
        <f t="shared" si="329"/>
        <v>964792</v>
      </c>
      <c r="B4958" s="18">
        <f>VLOOKUP(C4958,FORNECEDORES!D:E,2,0)</f>
        <v>39969</v>
      </c>
      <c r="C4958" s="19" t="str">
        <f>VLOOKUP(D4958,FORNECEDORES!A:D,4,0)</f>
        <v>23.457.797/0001-56</v>
      </c>
      <c r="D4958" s="13" t="s">
        <v>2466</v>
      </c>
      <c r="E4958" s="20" t="str">
        <f t="shared" si="328"/>
        <v>04 0017</v>
      </c>
      <c r="F4958" s="28" t="s">
        <v>8713</v>
      </c>
      <c r="G4958" s="21" t="str">
        <f>VLOOKUP(E4958,'FILIAIS PETZ'!A:E,5,0)</f>
        <v>PETZ CARREFOUR SAO CAETANO</v>
      </c>
      <c r="H4958" s="20" t="str">
        <f>VLOOKUP(E4958,'FILIAIS PETZ'!A:D,4,0)</f>
        <v>SCSU-SP</v>
      </c>
      <c r="I4958" s="46">
        <v>45516</v>
      </c>
      <c r="J4958" s="9">
        <v>964792</v>
      </c>
      <c r="K4958" s="84" t="s">
        <v>5858</v>
      </c>
      <c r="L4958" s="83" t="s">
        <v>12093</v>
      </c>
      <c r="M4958" s="46">
        <v>45519</v>
      </c>
      <c r="N4958" s="46">
        <v>45546</v>
      </c>
      <c r="O4958" s="46">
        <v>45525</v>
      </c>
      <c r="P4958" s="91" t="s">
        <v>4990</v>
      </c>
      <c r="Q4958" s="84">
        <v>3</v>
      </c>
      <c r="R4958" s="91">
        <v>1</v>
      </c>
      <c r="S4958" s="9">
        <v>8</v>
      </c>
      <c r="T4958" s="9" t="s">
        <v>32</v>
      </c>
      <c r="U4958" s="9">
        <v>11002</v>
      </c>
      <c r="V4958" s="9">
        <v>11002</v>
      </c>
      <c r="W4958" s="9" t="s">
        <v>5019</v>
      </c>
      <c r="X4958" s="9" t="s">
        <v>4985</v>
      </c>
      <c r="Y4958" s="57" t="s">
        <v>4993</v>
      </c>
      <c r="Z4958" s="9" t="s">
        <v>12031</v>
      </c>
      <c r="AA4958" s="9" t="s">
        <v>4989</v>
      </c>
      <c r="AB4958" s="9" t="s">
        <v>12941</v>
      </c>
      <c r="AC4958" s="9" t="s">
        <v>5006</v>
      </c>
      <c r="AD4958" s="29"/>
      <c r="AE4958" s="20" t="str">
        <f>VLOOKUP(E4958,'FILIAIS PETZ'!A:Q,17,0)</f>
        <v>SP3</v>
      </c>
      <c r="AF4958" s="20" t="str">
        <f>VLOOKUP(E4958,'FILIAIS PETZ'!A:Q,3,0)</f>
        <v>FELICIO</v>
      </c>
      <c r="AG4958" s="20" t="str">
        <f>VLOOKUP(E4958,'FILIAIS PETZ'!A:Q,2,0)</f>
        <v>R3</v>
      </c>
      <c r="AH4958" s="75">
        <v>850</v>
      </c>
      <c r="AI4958" s="16" t="s">
        <v>11759</v>
      </c>
      <c r="AJ4958" s="43">
        <f>VLOOKUP(E4958,'FILIAIS PETZ'!$A$2:$K$2000,11,0)</f>
        <v>18328118000532</v>
      </c>
      <c r="AK4958" s="44">
        <f t="shared" si="327"/>
        <v>18328118000532</v>
      </c>
    </row>
    <row r="4959" spans="1:37" s="14" customFormat="1" ht="15" customHeight="1" thickBot="1" x14ac:dyDescent="0.25">
      <c r="A4959" s="9" t="str">
        <f>J4959</f>
        <v>PREVENTIVA</v>
      </c>
      <c r="B4959" s="18">
        <f>VLOOKUP(C4959,FORNECEDORES!D:E,2,0)</f>
        <v>132859</v>
      </c>
      <c r="C4959" s="19" t="str">
        <f>VLOOKUP(D4959,FORNECEDORES!A:D,4,0)</f>
        <v>27.093.558/0006-20</v>
      </c>
      <c r="D4959" s="13" t="s">
        <v>7131</v>
      </c>
      <c r="E4959" s="20" t="str">
        <f t="shared" si="328"/>
        <v>04 0062</v>
      </c>
      <c r="F4959" s="28" t="s">
        <v>4968</v>
      </c>
      <c r="G4959" s="21" t="str">
        <f>VLOOKUP(E4959,'FILIAIS PETZ'!A:E,5,0)</f>
        <v>PETZ BRASILIA ASA NORTE</v>
      </c>
      <c r="H4959" s="20" t="str">
        <f>VLOOKUP(E4959,'FILIAIS PETZ'!A:D,4,0)</f>
        <v>ASAN-DF</v>
      </c>
      <c r="I4959" s="46">
        <v>45383</v>
      </c>
      <c r="J4959" s="9" t="s">
        <v>4980</v>
      </c>
      <c r="K4959" s="84"/>
      <c r="L4959" s="83"/>
      <c r="M4959" s="46"/>
      <c r="N4959" s="46"/>
      <c r="O4959" s="46"/>
      <c r="P4959" s="91" t="s">
        <v>4998</v>
      </c>
      <c r="Q4959" s="84">
        <v>3</v>
      </c>
      <c r="R4959" s="91">
        <v>1</v>
      </c>
      <c r="S4959" s="9" t="s">
        <v>4983</v>
      </c>
      <c r="T4959" s="9" t="s">
        <v>32</v>
      </c>
      <c r="U4959" s="9">
        <v>11002</v>
      </c>
      <c r="V4959" s="9">
        <v>11002</v>
      </c>
      <c r="W4959" s="9"/>
      <c r="X4959" s="10" t="s">
        <v>5016</v>
      </c>
      <c r="Y4959" s="10" t="s">
        <v>4980</v>
      </c>
      <c r="Z4959" s="9" t="s">
        <v>4994</v>
      </c>
      <c r="AA4959" s="9" t="s">
        <v>5732</v>
      </c>
      <c r="AB4959" s="9" t="s">
        <v>5005</v>
      </c>
      <c r="AC4959" s="9" t="s">
        <v>4999</v>
      </c>
      <c r="AD4959" s="29"/>
      <c r="AE4959" s="20" t="str">
        <f>VLOOKUP(E4959,'FILIAIS PETZ'!A:Q,17,0)</f>
        <v>CO-2</v>
      </c>
      <c r="AF4959" s="20" t="str">
        <f>VLOOKUP(E4959,'FILIAIS PETZ'!A:Q,3,0)</f>
        <v>FELICIO</v>
      </c>
      <c r="AG4959" s="20" t="str">
        <f>VLOOKUP(E4959,'FILIAIS PETZ'!A:Q,2,0)</f>
        <v>R3</v>
      </c>
      <c r="AH4959" s="75">
        <v>2330</v>
      </c>
      <c r="AI4959" s="16" t="s">
        <v>6534</v>
      </c>
      <c r="AJ4959" s="43">
        <f>VLOOKUP(E4959,'FILIAIS PETZ'!$A$2:$K$2000,11,0)</f>
        <v>18328118005500</v>
      </c>
      <c r="AK4959" s="44">
        <f t="shared" ref="AK4959:AK4969" si="330">AJ4959</f>
        <v>18328118005500</v>
      </c>
    </row>
    <row r="4960" spans="1:37" s="14" customFormat="1" ht="15" customHeight="1" thickBot="1" x14ac:dyDescent="0.25">
      <c r="A4960" s="9" t="str">
        <f>J4960</f>
        <v>PREVENTIVA</v>
      </c>
      <c r="B4960" s="18">
        <f>VLOOKUP(C4960,FORNECEDORES!D:E,2,0)</f>
        <v>132859</v>
      </c>
      <c r="C4960" s="19" t="str">
        <f>VLOOKUP(D4960,FORNECEDORES!A:D,4,0)</f>
        <v>27.093.558/0006-20</v>
      </c>
      <c r="D4960" s="13" t="s">
        <v>7131</v>
      </c>
      <c r="E4960" s="20" t="str">
        <f t="shared" si="328"/>
        <v>04 0062</v>
      </c>
      <c r="F4960" s="28" t="s">
        <v>4968</v>
      </c>
      <c r="G4960" s="21" t="str">
        <f>VLOOKUP(E4960,'FILIAIS PETZ'!A:E,5,0)</f>
        <v>PETZ BRASILIA ASA NORTE</v>
      </c>
      <c r="H4960" s="20" t="str">
        <f>VLOOKUP(E4960,'FILIAIS PETZ'!A:D,4,0)</f>
        <v>ASAN-DF</v>
      </c>
      <c r="I4960" s="46">
        <v>45413</v>
      </c>
      <c r="J4960" s="9" t="s">
        <v>4980</v>
      </c>
      <c r="K4960" s="84"/>
      <c r="L4960" s="83"/>
      <c r="M4960" s="46"/>
      <c r="N4960" s="46"/>
      <c r="O4960" s="46"/>
      <c r="P4960" s="91" t="s">
        <v>4998</v>
      </c>
      <c r="Q4960" s="84">
        <v>3</v>
      </c>
      <c r="R4960" s="91">
        <v>1</v>
      </c>
      <c r="S4960" s="9" t="s">
        <v>4983</v>
      </c>
      <c r="T4960" s="9" t="s">
        <v>32</v>
      </c>
      <c r="U4960" s="9">
        <v>11002</v>
      </c>
      <c r="V4960" s="9">
        <v>11002</v>
      </c>
      <c r="W4960" s="9"/>
      <c r="X4960" s="10" t="s">
        <v>5016</v>
      </c>
      <c r="Y4960" s="10" t="s">
        <v>4980</v>
      </c>
      <c r="Z4960" s="9" t="s">
        <v>4994</v>
      </c>
      <c r="AA4960" s="9" t="s">
        <v>5732</v>
      </c>
      <c r="AB4960" s="9" t="s">
        <v>5005</v>
      </c>
      <c r="AC4960" s="9" t="s">
        <v>4999</v>
      </c>
      <c r="AD4960" s="29"/>
      <c r="AE4960" s="20" t="str">
        <f>VLOOKUP(E4960,'FILIAIS PETZ'!A:Q,17,0)</f>
        <v>CO-2</v>
      </c>
      <c r="AF4960" s="20" t="str">
        <f>VLOOKUP(E4960,'FILIAIS PETZ'!A:Q,3,0)</f>
        <v>FELICIO</v>
      </c>
      <c r="AG4960" s="20" t="str">
        <f>VLOOKUP(E4960,'FILIAIS PETZ'!A:Q,2,0)</f>
        <v>R3</v>
      </c>
      <c r="AH4960" s="75">
        <v>2330</v>
      </c>
      <c r="AI4960" s="16" t="s">
        <v>11715</v>
      </c>
      <c r="AJ4960" s="43">
        <f>VLOOKUP(E4960,'FILIAIS PETZ'!$A$2:$K$2000,11,0)</f>
        <v>18328118005500</v>
      </c>
      <c r="AK4960" s="44">
        <f t="shared" si="330"/>
        <v>18328118005500</v>
      </c>
    </row>
    <row r="4961" spans="1:37" s="14" customFormat="1" ht="15" customHeight="1" thickBot="1" x14ac:dyDescent="0.25">
      <c r="A4961" s="9" t="str">
        <f>J4961</f>
        <v>PREVENTIVA</v>
      </c>
      <c r="B4961" s="18">
        <f>VLOOKUP(C4961,FORNECEDORES!D:E,2,0)</f>
        <v>132859</v>
      </c>
      <c r="C4961" s="19" t="str">
        <f>VLOOKUP(D4961,FORNECEDORES!A:D,4,0)</f>
        <v>27.093.558/0006-20</v>
      </c>
      <c r="D4961" s="13" t="s">
        <v>7131</v>
      </c>
      <c r="E4961" s="20" t="str">
        <f t="shared" si="328"/>
        <v>04 0062</v>
      </c>
      <c r="F4961" s="28" t="s">
        <v>4968</v>
      </c>
      <c r="G4961" s="21" t="str">
        <f>VLOOKUP(E4961,'FILIAIS PETZ'!A:E,5,0)</f>
        <v>PETZ BRASILIA ASA NORTE</v>
      </c>
      <c r="H4961" s="20" t="str">
        <f>VLOOKUP(E4961,'FILIAIS PETZ'!A:D,4,0)</f>
        <v>ASAN-DF</v>
      </c>
      <c r="I4961" s="46">
        <v>45444</v>
      </c>
      <c r="J4961" s="9" t="s">
        <v>4980</v>
      </c>
      <c r="K4961" s="84"/>
      <c r="L4961" s="83"/>
      <c r="M4961" s="46"/>
      <c r="N4961" s="46"/>
      <c r="O4961" s="46"/>
      <c r="P4961" s="91" t="s">
        <v>4998</v>
      </c>
      <c r="Q4961" s="84">
        <v>3</v>
      </c>
      <c r="R4961" s="91">
        <v>1</v>
      </c>
      <c r="S4961" s="9" t="s">
        <v>4983</v>
      </c>
      <c r="T4961" s="9" t="s">
        <v>32</v>
      </c>
      <c r="U4961" s="9">
        <v>11002</v>
      </c>
      <c r="V4961" s="9">
        <v>11002</v>
      </c>
      <c r="W4961" s="9"/>
      <c r="X4961" s="10" t="s">
        <v>5016</v>
      </c>
      <c r="Y4961" s="10" t="s">
        <v>4980</v>
      </c>
      <c r="Z4961" s="9" t="s">
        <v>4994</v>
      </c>
      <c r="AA4961" s="9" t="s">
        <v>5732</v>
      </c>
      <c r="AB4961" s="9" t="s">
        <v>5005</v>
      </c>
      <c r="AC4961" s="9" t="s">
        <v>4999</v>
      </c>
      <c r="AD4961" s="29"/>
      <c r="AE4961" s="20" t="str">
        <f>VLOOKUP(E4961,'FILIAIS PETZ'!A:Q,17,0)</f>
        <v>CO-2</v>
      </c>
      <c r="AF4961" s="20" t="str">
        <f>VLOOKUP(E4961,'FILIAIS PETZ'!A:Q,3,0)</f>
        <v>FELICIO</v>
      </c>
      <c r="AG4961" s="20" t="str">
        <f>VLOOKUP(E4961,'FILIAIS PETZ'!A:Q,2,0)</f>
        <v>R3</v>
      </c>
      <c r="AH4961" s="75">
        <v>2330</v>
      </c>
      <c r="AI4961" s="16" t="s">
        <v>11716</v>
      </c>
      <c r="AJ4961" s="43">
        <f>VLOOKUP(E4961,'FILIAIS PETZ'!$A$2:$K$2000,11,0)</f>
        <v>18328118005500</v>
      </c>
      <c r="AK4961" s="44">
        <f t="shared" si="330"/>
        <v>18328118005500</v>
      </c>
    </row>
    <row r="4962" spans="1:37" s="14" customFormat="1" ht="15" customHeight="1" thickBot="1" x14ac:dyDescent="0.25">
      <c r="A4962" s="9" t="str">
        <f>J4962</f>
        <v>PREVENTIVA</v>
      </c>
      <c r="B4962" s="18" t="e">
        <f>VLOOKUP(C4962,FORNECEDORES!D:E,2,0)</f>
        <v>#N/A</v>
      </c>
      <c r="C4962" s="19" t="e">
        <f>VLOOKUP(D4962,FORNECEDORES!A:D,4,0)</f>
        <v>#N/A</v>
      </c>
      <c r="D4962" s="17" t="s">
        <v>10526</v>
      </c>
      <c r="E4962" s="20" t="str">
        <f t="shared" si="328"/>
        <v>04 0069</v>
      </c>
      <c r="F4962" s="28" t="s">
        <v>8968</v>
      </c>
      <c r="G4962" s="21" t="str">
        <f>VLOOKUP(E4962,'FILIAIS PETZ'!A:E,5,0)</f>
        <v>PETZ GIOVANNI PIRELLI</v>
      </c>
      <c r="H4962" s="20" t="str">
        <f>VLOOKUP(E4962,'FILIAIS PETZ'!A:D,4,0)</f>
        <v>GPIR-SP</v>
      </c>
      <c r="I4962" s="46">
        <v>45444</v>
      </c>
      <c r="J4962" s="9" t="s">
        <v>4980</v>
      </c>
      <c r="K4962" s="84" t="s">
        <v>9035</v>
      </c>
      <c r="L4962" s="83" t="s">
        <v>10804</v>
      </c>
      <c r="M4962" s="46">
        <v>45446</v>
      </c>
      <c r="N4962" s="46">
        <v>45438</v>
      </c>
      <c r="O4962" s="46">
        <v>45447</v>
      </c>
      <c r="P4962" s="91" t="s">
        <v>4998</v>
      </c>
      <c r="Q4962" s="84">
        <v>3</v>
      </c>
      <c r="R4962" s="91">
        <v>1</v>
      </c>
      <c r="S4962" s="9" t="s">
        <v>4983</v>
      </c>
      <c r="T4962" s="9" t="s">
        <v>32</v>
      </c>
      <c r="U4962" s="9">
        <v>11002</v>
      </c>
      <c r="V4962" s="9">
        <v>11002</v>
      </c>
      <c r="W4962" s="9"/>
      <c r="X4962" s="10" t="s">
        <v>5016</v>
      </c>
      <c r="Y4962" s="10" t="s">
        <v>4994</v>
      </c>
      <c r="Z4962" s="9" t="s">
        <v>4994</v>
      </c>
      <c r="AA4962" s="9" t="s">
        <v>5732</v>
      </c>
      <c r="AB4962" s="9" t="s">
        <v>5005</v>
      </c>
      <c r="AC4962" s="9" t="s">
        <v>4999</v>
      </c>
      <c r="AD4962" s="29"/>
      <c r="AE4962" s="20" t="str">
        <f>VLOOKUP(E4962,'FILIAIS PETZ'!A:Q,17,0)</f>
        <v>SP3</v>
      </c>
      <c r="AF4962" s="20" t="str">
        <f>VLOOKUP(E4962,'FILIAIS PETZ'!A:Q,3,0)</f>
        <v>FELICIO</v>
      </c>
      <c r="AG4962" s="20" t="str">
        <f>VLOOKUP(E4962,'FILIAIS PETZ'!A:Q,2,0)</f>
        <v>R3</v>
      </c>
      <c r="AH4962" s="75">
        <v>2368.1999999999998</v>
      </c>
      <c r="AI4962" s="16" t="s">
        <v>10805</v>
      </c>
      <c r="AJ4962" s="43">
        <f>VLOOKUP(E4962,'FILIAIS PETZ'!$A$2:$K$2000,11,0)</f>
        <v>18328118006905</v>
      </c>
      <c r="AK4962" s="44">
        <f t="shared" si="330"/>
        <v>18328118006905</v>
      </c>
    </row>
    <row r="4963" spans="1:37" s="14" customFormat="1" ht="15" customHeight="1" thickBot="1" x14ac:dyDescent="0.25">
      <c r="A4963" s="9">
        <f>J4963</f>
        <v>942165</v>
      </c>
      <c r="B4963" s="18">
        <f>VLOOKUP(C4963,FORNECEDORES!D:E,2,0)</f>
        <v>5833</v>
      </c>
      <c r="C4963" s="19" t="str">
        <f>VLOOKUP(D4963,FORNECEDORES!A:D,4,0)</f>
        <v>13.938.390/0002-78</v>
      </c>
      <c r="D4963" s="13" t="s">
        <v>7123</v>
      </c>
      <c r="E4963" s="20" t="str">
        <f t="shared" si="328"/>
        <v>04 0077</v>
      </c>
      <c r="F4963" s="28" t="s">
        <v>4954</v>
      </c>
      <c r="G4963" s="21" t="str">
        <f>VLOOKUP(E4963,'FILIAIS PETZ'!A:E,5,0)</f>
        <v>PETZ GOIANIA (SETOR BUENO)</v>
      </c>
      <c r="H4963" s="20" t="str">
        <f>VLOOKUP(E4963,'FILIAIS PETZ'!A:D,4,0)</f>
        <v>BT63-GO</v>
      </c>
      <c r="I4963" s="46">
        <v>45446</v>
      </c>
      <c r="J4963" s="9">
        <v>942165</v>
      </c>
      <c r="K4963" s="84" t="s">
        <v>46</v>
      </c>
      <c r="L4963" s="83" t="s">
        <v>8529</v>
      </c>
      <c r="M4963" s="46">
        <v>45390</v>
      </c>
      <c r="N4963" s="46">
        <v>45448</v>
      </c>
      <c r="O4963" s="46">
        <v>45446</v>
      </c>
      <c r="P4963" s="91" t="s">
        <v>4990</v>
      </c>
      <c r="Q4963" s="84">
        <v>3</v>
      </c>
      <c r="R4963" s="91">
        <v>1</v>
      </c>
      <c r="S4963" s="9" t="s">
        <v>4983</v>
      </c>
      <c r="T4963" s="9" t="s">
        <v>32</v>
      </c>
      <c r="U4963" s="9">
        <v>11002</v>
      </c>
      <c r="V4963" s="9">
        <v>11002</v>
      </c>
      <c r="W4963" s="9"/>
      <c r="X4963" s="10" t="s">
        <v>5016</v>
      </c>
      <c r="Y4963" s="10" t="s">
        <v>4994</v>
      </c>
      <c r="Z4963" s="9" t="s">
        <v>4994</v>
      </c>
      <c r="AA4963" s="9" t="s">
        <v>5732</v>
      </c>
      <c r="AB4963" s="9" t="s">
        <v>5005</v>
      </c>
      <c r="AC4963" s="9" t="s">
        <v>5006</v>
      </c>
      <c r="AD4963" s="29"/>
      <c r="AE4963" s="20" t="str">
        <f>VLOOKUP(E4963,'FILIAIS PETZ'!A:Q,17,0)</f>
        <v>CO-2</v>
      </c>
      <c r="AF4963" s="20" t="str">
        <f>VLOOKUP(E4963,'FILIAIS PETZ'!A:Q,3,0)</f>
        <v>FELICIO</v>
      </c>
      <c r="AG4963" s="20" t="str">
        <f>VLOOKUP(E4963,'FILIAIS PETZ'!A:Q,2,0)</f>
        <v>R3</v>
      </c>
      <c r="AH4963" s="75">
        <v>2368.1999999999998</v>
      </c>
      <c r="AI4963" s="16" t="s">
        <v>8528</v>
      </c>
      <c r="AJ4963" s="43">
        <f>VLOOKUP(E4963,'FILIAIS PETZ'!$A$2:$K$2000,11,0)</f>
        <v>18328118007545</v>
      </c>
      <c r="AK4963" s="44">
        <f t="shared" si="330"/>
        <v>18328118007545</v>
      </c>
    </row>
    <row r="4964" spans="1:37" s="14" customFormat="1" ht="15" customHeight="1" thickBot="1" x14ac:dyDescent="0.25">
      <c r="A4964" s="84" t="str">
        <f t="shared" ref="A4964:A4969" si="331">J4964</f>
        <v>PREVENTIVA</v>
      </c>
      <c r="B4964" s="18">
        <f>VLOOKUP(C4964,FORNECEDORES!D:E,2,0)</f>
        <v>4722</v>
      </c>
      <c r="C4964" s="19" t="str">
        <f>VLOOKUP(D4964,FORNECEDORES!A:D,4,0)</f>
        <v>08.100.057/0001-74</v>
      </c>
      <c r="D4964" s="13" t="s">
        <v>6219</v>
      </c>
      <c r="E4964" s="20" t="str">
        <f t="shared" si="328"/>
        <v>04 0211</v>
      </c>
      <c r="F4964" s="28" t="s">
        <v>4974</v>
      </c>
      <c r="G4964" s="21" t="str">
        <f>VLOOKUP(E4964,'FILIAIS PETZ'!A:E,5,0)</f>
        <v>PETZ CASTELO BH</v>
      </c>
      <c r="H4964" s="20" t="str">
        <f>VLOOKUP(E4964,'FILIAIS PETZ'!A:D,4,0)</f>
        <v>CTLO-MG</v>
      </c>
      <c r="I4964" s="46">
        <v>45474</v>
      </c>
      <c r="J4964" s="9" t="s">
        <v>4980</v>
      </c>
      <c r="K4964" s="84" t="s">
        <v>5858</v>
      </c>
      <c r="L4964" s="83" t="s">
        <v>12204</v>
      </c>
      <c r="M4964" s="46">
        <v>45483</v>
      </c>
      <c r="N4964" s="46">
        <v>45546</v>
      </c>
      <c r="O4964" s="46">
        <v>45527</v>
      </c>
      <c r="P4964" s="91" t="s">
        <v>4998</v>
      </c>
      <c r="Q4964" s="84">
        <v>3</v>
      </c>
      <c r="R4964" s="91">
        <v>1</v>
      </c>
      <c r="S4964" s="57" t="s">
        <v>4983</v>
      </c>
      <c r="T4964" s="57" t="s">
        <v>32</v>
      </c>
      <c r="U4964" s="57">
        <v>11002</v>
      </c>
      <c r="V4964" s="57">
        <v>11002</v>
      </c>
      <c r="W4964" s="57"/>
      <c r="X4964" s="10" t="s">
        <v>5016</v>
      </c>
      <c r="Y4964" s="9" t="s">
        <v>4994</v>
      </c>
      <c r="Z4964" s="9" t="s">
        <v>4994</v>
      </c>
      <c r="AA4964" s="9" t="s">
        <v>5732</v>
      </c>
      <c r="AB4964" s="10" t="s">
        <v>5040</v>
      </c>
      <c r="AC4964" s="9" t="s">
        <v>4999</v>
      </c>
      <c r="AD4964" s="29"/>
      <c r="AE4964" s="20" t="str">
        <f>VLOOKUP(E4964,'FILIAIS PETZ'!A:Q,17,0)</f>
        <v>MG-1</v>
      </c>
      <c r="AF4964" s="20" t="str">
        <f>VLOOKUP(E4964,'FILIAIS PETZ'!A:Q,3,0)</f>
        <v>FELICIO</v>
      </c>
      <c r="AG4964" s="20" t="str">
        <f>VLOOKUP(E4964,'FILIAIS PETZ'!A:Q,2,0)</f>
        <v>R3</v>
      </c>
      <c r="AH4964" s="75">
        <v>2330</v>
      </c>
      <c r="AI4964" s="16" t="s">
        <v>8419</v>
      </c>
      <c r="AJ4964" s="43">
        <f>VLOOKUP(E4964,'FILIAIS PETZ'!$A$2:$K$2000,11,0)</f>
        <v>18328118019985</v>
      </c>
      <c r="AK4964" s="44">
        <f t="shared" si="330"/>
        <v>18328118019985</v>
      </c>
    </row>
    <row r="4965" spans="1:37" s="14" customFormat="1" ht="15" customHeight="1" thickBot="1" x14ac:dyDescent="0.25">
      <c r="A4965" s="84" t="str">
        <f t="shared" si="331"/>
        <v>PREVENTIVA</v>
      </c>
      <c r="B4965" s="18">
        <f>VLOOKUP(C4965,FORNECEDORES!D:E,2,0)</f>
        <v>4722</v>
      </c>
      <c r="C4965" s="19" t="str">
        <f>VLOOKUP(D4965,FORNECEDORES!A:D,4,0)</f>
        <v>08.100.057/0001-74</v>
      </c>
      <c r="D4965" s="13" t="s">
        <v>6219</v>
      </c>
      <c r="E4965" s="20" t="str">
        <f t="shared" si="328"/>
        <v>04 0211</v>
      </c>
      <c r="F4965" s="28" t="s">
        <v>4974</v>
      </c>
      <c r="G4965" s="21" t="str">
        <f>VLOOKUP(E4965,'FILIAIS PETZ'!A:E,5,0)</f>
        <v>PETZ CASTELO BH</v>
      </c>
      <c r="H4965" s="20" t="str">
        <f>VLOOKUP(E4965,'FILIAIS PETZ'!A:D,4,0)</f>
        <v>CTLO-MG</v>
      </c>
      <c r="I4965" s="46">
        <v>45505</v>
      </c>
      <c r="J4965" s="9" t="s">
        <v>4980</v>
      </c>
      <c r="K4965" s="84" t="s">
        <v>5858</v>
      </c>
      <c r="L4965" s="83" t="s">
        <v>12188</v>
      </c>
      <c r="M4965" s="46">
        <v>45516</v>
      </c>
      <c r="N4965" s="46">
        <v>45546</v>
      </c>
      <c r="O4965" s="46">
        <v>45527</v>
      </c>
      <c r="P4965" s="91" t="s">
        <v>4998</v>
      </c>
      <c r="Q4965" s="84">
        <v>3</v>
      </c>
      <c r="R4965" s="91">
        <v>1</v>
      </c>
      <c r="S4965" s="57" t="s">
        <v>4983</v>
      </c>
      <c r="T4965" s="57" t="s">
        <v>32</v>
      </c>
      <c r="U4965" s="57">
        <v>11002</v>
      </c>
      <c r="V4965" s="57">
        <v>11002</v>
      </c>
      <c r="W4965" s="57"/>
      <c r="X4965" s="10" t="s">
        <v>5016</v>
      </c>
      <c r="Y4965" s="9" t="s">
        <v>4994</v>
      </c>
      <c r="Z4965" s="9" t="s">
        <v>4994</v>
      </c>
      <c r="AA4965" s="9" t="s">
        <v>5732</v>
      </c>
      <c r="AB4965" s="10" t="s">
        <v>5040</v>
      </c>
      <c r="AC4965" s="9" t="s">
        <v>4999</v>
      </c>
      <c r="AD4965" s="29"/>
      <c r="AE4965" s="20" t="str">
        <f>VLOOKUP(E4965,'FILIAIS PETZ'!A:Q,17,0)</f>
        <v>MG-1</v>
      </c>
      <c r="AF4965" s="20" t="str">
        <f>VLOOKUP(E4965,'FILIAIS PETZ'!A:Q,3,0)</f>
        <v>FELICIO</v>
      </c>
      <c r="AG4965" s="20" t="str">
        <f>VLOOKUP(E4965,'FILIAIS PETZ'!A:Q,2,0)</f>
        <v>R3</v>
      </c>
      <c r="AH4965" s="75">
        <v>2330</v>
      </c>
      <c r="AI4965" s="16" t="s">
        <v>8965</v>
      </c>
      <c r="AJ4965" s="43">
        <f>VLOOKUP(E4965,'FILIAIS PETZ'!$A$2:$K$2000,11,0)</f>
        <v>18328118019985</v>
      </c>
      <c r="AK4965" s="44">
        <f t="shared" si="330"/>
        <v>18328118019985</v>
      </c>
    </row>
    <row r="4966" spans="1:37" s="14" customFormat="1" ht="15" customHeight="1" thickBot="1" x14ac:dyDescent="0.25">
      <c r="A4966" s="84" t="str">
        <f t="shared" si="331"/>
        <v>PREVENTIVA</v>
      </c>
      <c r="B4966" s="18">
        <f>VLOOKUP(C4966,FORNECEDORES!D:E,2,0)</f>
        <v>4722</v>
      </c>
      <c r="C4966" s="19" t="str">
        <f>VLOOKUP(D4966,FORNECEDORES!A:D,4,0)</f>
        <v>08.100.057/0001-74</v>
      </c>
      <c r="D4966" s="13" t="s">
        <v>6219</v>
      </c>
      <c r="E4966" s="20" t="str">
        <f t="shared" si="328"/>
        <v>04 0251</v>
      </c>
      <c r="F4966" s="28" t="s">
        <v>5729</v>
      </c>
      <c r="G4966" s="21" t="str">
        <f>VLOOKUP(E4966,'FILIAIS PETZ'!A:E,5,0)</f>
        <v>PETZ BARREIRO</v>
      </c>
      <c r="H4966" s="20" t="str">
        <f>VLOOKUP(E4966,'FILIAIS PETZ'!A:D,4,0)</f>
        <v>BARR-MG</v>
      </c>
      <c r="I4966" s="46">
        <v>45474</v>
      </c>
      <c r="J4966" s="9" t="s">
        <v>4980</v>
      </c>
      <c r="K4966" s="84" t="s">
        <v>5858</v>
      </c>
      <c r="L4966" s="83" t="s">
        <v>12205</v>
      </c>
      <c r="M4966" s="46">
        <v>45483</v>
      </c>
      <c r="N4966" s="46">
        <v>45546</v>
      </c>
      <c r="O4966" s="46">
        <v>45527</v>
      </c>
      <c r="P4966" s="91" t="s">
        <v>4998</v>
      </c>
      <c r="Q4966" s="84">
        <v>3</v>
      </c>
      <c r="R4966" s="91">
        <v>1</v>
      </c>
      <c r="S4966" s="9" t="s">
        <v>4983</v>
      </c>
      <c r="T4966" s="9" t="s">
        <v>32</v>
      </c>
      <c r="U4966" s="9">
        <v>11002</v>
      </c>
      <c r="V4966" s="9">
        <v>11002</v>
      </c>
      <c r="W4966" s="9"/>
      <c r="X4966" s="10" t="s">
        <v>5016</v>
      </c>
      <c r="Y4966" s="9" t="s">
        <v>4994</v>
      </c>
      <c r="Z4966" s="9" t="s">
        <v>4994</v>
      </c>
      <c r="AA4966" s="9" t="s">
        <v>5732</v>
      </c>
      <c r="AB4966" s="10" t="s">
        <v>5040</v>
      </c>
      <c r="AC4966" s="9" t="s">
        <v>4999</v>
      </c>
      <c r="AD4966" s="29"/>
      <c r="AE4966" s="20" t="str">
        <f>VLOOKUP(E4966,'FILIAIS PETZ'!A:Q,17,0)</f>
        <v>MG-2</v>
      </c>
      <c r="AF4966" s="20" t="str">
        <f>VLOOKUP(E4966,'FILIAIS PETZ'!A:Q,3,0)</f>
        <v>FELICIO</v>
      </c>
      <c r="AG4966" s="20" t="str">
        <f>VLOOKUP(E4966,'FILIAIS PETZ'!A:Q,2,0)</f>
        <v>R3</v>
      </c>
      <c r="AH4966" s="75">
        <v>2330</v>
      </c>
      <c r="AI4966" s="16" t="s">
        <v>8419</v>
      </c>
      <c r="AJ4966" s="43">
        <f>VLOOKUP(E4966,'FILIAIS PETZ'!$A$2:$K$2000,11,0)</f>
        <v>18328118022420</v>
      </c>
      <c r="AK4966" s="44">
        <f t="shared" si="330"/>
        <v>18328118022420</v>
      </c>
    </row>
    <row r="4967" spans="1:37" s="14" customFormat="1" ht="15" customHeight="1" thickBot="1" x14ac:dyDescent="0.25">
      <c r="A4967" s="84" t="str">
        <f t="shared" si="331"/>
        <v>PREVENTIVA</v>
      </c>
      <c r="B4967" s="18">
        <f>VLOOKUP(C4967,FORNECEDORES!D:E,2,0)</f>
        <v>4722</v>
      </c>
      <c r="C4967" s="19" t="str">
        <f>VLOOKUP(D4967,FORNECEDORES!A:D,4,0)</f>
        <v>08.100.057/0001-74</v>
      </c>
      <c r="D4967" s="13" t="s">
        <v>6219</v>
      </c>
      <c r="E4967" s="20" t="str">
        <f t="shared" si="328"/>
        <v>04 0251</v>
      </c>
      <c r="F4967" s="28" t="s">
        <v>5729</v>
      </c>
      <c r="G4967" s="21" t="str">
        <f>VLOOKUP(E4967,'FILIAIS PETZ'!A:E,5,0)</f>
        <v>PETZ BARREIRO</v>
      </c>
      <c r="H4967" s="20" t="str">
        <f>VLOOKUP(E4967,'FILIAIS PETZ'!A:D,4,0)</f>
        <v>BARR-MG</v>
      </c>
      <c r="I4967" s="46">
        <v>45505</v>
      </c>
      <c r="J4967" s="9" t="s">
        <v>4980</v>
      </c>
      <c r="K4967" s="84" t="s">
        <v>5858</v>
      </c>
      <c r="L4967" s="83" t="s">
        <v>12189</v>
      </c>
      <c r="M4967" s="46">
        <v>45516</v>
      </c>
      <c r="N4967" s="46">
        <v>45546</v>
      </c>
      <c r="O4967" s="46">
        <v>45527</v>
      </c>
      <c r="P4967" s="91" t="s">
        <v>4998</v>
      </c>
      <c r="Q4967" s="84">
        <v>3</v>
      </c>
      <c r="R4967" s="91">
        <v>1</v>
      </c>
      <c r="S4967" s="9" t="s">
        <v>4983</v>
      </c>
      <c r="T4967" s="9" t="s">
        <v>32</v>
      </c>
      <c r="U4967" s="9">
        <v>11002</v>
      </c>
      <c r="V4967" s="9">
        <v>11002</v>
      </c>
      <c r="W4967" s="9"/>
      <c r="X4967" s="10" t="s">
        <v>5016</v>
      </c>
      <c r="Y4967" s="9" t="s">
        <v>4994</v>
      </c>
      <c r="Z4967" s="9" t="s">
        <v>4994</v>
      </c>
      <c r="AA4967" s="9" t="s">
        <v>5732</v>
      </c>
      <c r="AB4967" s="10" t="s">
        <v>5040</v>
      </c>
      <c r="AC4967" s="9" t="s">
        <v>4999</v>
      </c>
      <c r="AD4967" s="29"/>
      <c r="AE4967" s="20" t="str">
        <f>VLOOKUP(E4967,'FILIAIS PETZ'!A:Q,17,0)</f>
        <v>MG-2</v>
      </c>
      <c r="AF4967" s="20" t="str">
        <f>VLOOKUP(E4967,'FILIAIS PETZ'!A:Q,3,0)</f>
        <v>FELICIO</v>
      </c>
      <c r="AG4967" s="20" t="str">
        <f>VLOOKUP(E4967,'FILIAIS PETZ'!A:Q,2,0)</f>
        <v>R3</v>
      </c>
      <c r="AH4967" s="75">
        <v>2330</v>
      </c>
      <c r="AI4967" s="16" t="s">
        <v>8965</v>
      </c>
      <c r="AJ4967" s="43">
        <f>VLOOKUP(E4967,'FILIAIS PETZ'!$A$2:$K$2000,11,0)</f>
        <v>18328118022420</v>
      </c>
      <c r="AK4967" s="44">
        <f t="shared" si="330"/>
        <v>18328118022420</v>
      </c>
    </row>
    <row r="4968" spans="1:37" s="14" customFormat="1" ht="15" customHeight="1" thickBot="1" x14ac:dyDescent="0.25">
      <c r="A4968" s="84" t="str">
        <f t="shared" si="331"/>
        <v>PREVENTIVA</v>
      </c>
      <c r="B4968" s="18">
        <f>VLOOKUP(C4968,FORNECEDORES!D:E,2,0)</f>
        <v>4722</v>
      </c>
      <c r="C4968" s="19" t="str">
        <f>VLOOKUP(D4968,FORNECEDORES!A:D,4,0)</f>
        <v>08.100.057/0001-74</v>
      </c>
      <c r="D4968" s="13" t="s">
        <v>6219</v>
      </c>
      <c r="E4968" s="20" t="str">
        <f t="shared" si="328"/>
        <v>04 0248</v>
      </c>
      <c r="F4968" s="28" t="s">
        <v>5848</v>
      </c>
      <c r="G4968" s="21" t="str">
        <f>VLOOKUP(E4968,'FILIAIS PETZ'!A:E,5,0)</f>
        <v>PETZ DIVINÓPOLIS</v>
      </c>
      <c r="H4968" s="20" t="str">
        <f>VLOOKUP(E4968,'FILIAIS PETZ'!A:D,4,0)</f>
        <v>DVNP-MG</v>
      </c>
      <c r="I4968" s="46">
        <v>45474</v>
      </c>
      <c r="J4968" s="9" t="s">
        <v>4980</v>
      </c>
      <c r="K4968" s="84" t="s">
        <v>5858</v>
      </c>
      <c r="L4968" s="83" t="s">
        <v>12206</v>
      </c>
      <c r="M4968" s="46">
        <v>45483</v>
      </c>
      <c r="N4968" s="46">
        <v>45546</v>
      </c>
      <c r="O4968" s="46">
        <v>45527</v>
      </c>
      <c r="P4968" s="91" t="s">
        <v>4998</v>
      </c>
      <c r="Q4968" s="84">
        <v>3</v>
      </c>
      <c r="R4968" s="91">
        <v>1</v>
      </c>
      <c r="S4968" s="9" t="s">
        <v>4983</v>
      </c>
      <c r="T4968" s="9" t="s">
        <v>32</v>
      </c>
      <c r="U4968" s="9">
        <v>11002</v>
      </c>
      <c r="V4968" s="9">
        <v>11002</v>
      </c>
      <c r="W4968" s="9"/>
      <c r="X4968" s="10" t="s">
        <v>5016</v>
      </c>
      <c r="Y4968" s="9" t="s">
        <v>4994</v>
      </c>
      <c r="Z4968" s="9" t="s">
        <v>4994</v>
      </c>
      <c r="AA4968" s="9" t="s">
        <v>5732</v>
      </c>
      <c r="AB4968" s="10" t="s">
        <v>5040</v>
      </c>
      <c r="AC4968" s="9" t="s">
        <v>4999</v>
      </c>
      <c r="AD4968" s="29"/>
      <c r="AE4968" s="20" t="str">
        <f>VLOOKUP(E4968,'FILIAIS PETZ'!A:Q,17,0)</f>
        <v>MG-2</v>
      </c>
      <c r="AF4968" s="20" t="str">
        <f>VLOOKUP(E4968,'FILIAIS PETZ'!A:Q,3,0)</f>
        <v>FELICIO</v>
      </c>
      <c r="AG4968" s="20" t="str">
        <f>VLOOKUP(E4968,'FILIAIS PETZ'!A:Q,2,0)</f>
        <v>R3</v>
      </c>
      <c r="AH4968" s="75">
        <v>2330</v>
      </c>
      <c r="AI4968" s="16" t="s">
        <v>8419</v>
      </c>
      <c r="AJ4968" s="43" t="str">
        <f>VLOOKUP(E4968,'FILIAIS PETZ'!$A$2:$K$2000,11,0)</f>
        <v>18.328.118/0246-36</v>
      </c>
      <c r="AK4968" s="44" t="str">
        <f t="shared" si="330"/>
        <v>18.328.118/0246-36</v>
      </c>
    </row>
    <row r="4969" spans="1:37" s="14" customFormat="1" ht="15" customHeight="1" thickBot="1" x14ac:dyDescent="0.25">
      <c r="A4969" s="84" t="str">
        <f t="shared" si="331"/>
        <v>PREVENTIVA</v>
      </c>
      <c r="B4969" s="18">
        <f>VLOOKUP(C4969,FORNECEDORES!D:E,2,0)</f>
        <v>4722</v>
      </c>
      <c r="C4969" s="19" t="str">
        <f>VLOOKUP(D4969,FORNECEDORES!A:D,4,0)</f>
        <v>08.100.057/0001-74</v>
      </c>
      <c r="D4969" s="13" t="s">
        <v>6219</v>
      </c>
      <c r="E4969" s="20" t="str">
        <f t="shared" si="328"/>
        <v>04 0248</v>
      </c>
      <c r="F4969" s="28" t="s">
        <v>5848</v>
      </c>
      <c r="G4969" s="21" t="str">
        <f>VLOOKUP(E4969,'FILIAIS PETZ'!A:E,5,0)</f>
        <v>PETZ DIVINÓPOLIS</v>
      </c>
      <c r="H4969" s="20" t="str">
        <f>VLOOKUP(E4969,'FILIAIS PETZ'!A:D,4,0)</f>
        <v>DVNP-MG</v>
      </c>
      <c r="I4969" s="46">
        <v>45505</v>
      </c>
      <c r="J4969" s="9" t="s">
        <v>4980</v>
      </c>
      <c r="K4969" s="84" t="s">
        <v>5858</v>
      </c>
      <c r="L4969" s="83" t="s">
        <v>12190</v>
      </c>
      <c r="M4969" s="46">
        <v>45517</v>
      </c>
      <c r="N4969" s="46">
        <v>45546</v>
      </c>
      <c r="O4969" s="46">
        <v>45527</v>
      </c>
      <c r="P4969" s="91" t="s">
        <v>4998</v>
      </c>
      <c r="Q4969" s="84">
        <v>3</v>
      </c>
      <c r="R4969" s="91">
        <v>1</v>
      </c>
      <c r="S4969" s="9" t="s">
        <v>4983</v>
      </c>
      <c r="T4969" s="9" t="s">
        <v>32</v>
      </c>
      <c r="U4969" s="9">
        <v>11002</v>
      </c>
      <c r="V4969" s="9">
        <v>11002</v>
      </c>
      <c r="W4969" s="9"/>
      <c r="X4969" s="10" t="s">
        <v>5016</v>
      </c>
      <c r="Y4969" s="9" t="s">
        <v>4994</v>
      </c>
      <c r="Z4969" s="9" t="s">
        <v>4994</v>
      </c>
      <c r="AA4969" s="9" t="s">
        <v>5732</v>
      </c>
      <c r="AB4969" s="10" t="s">
        <v>5040</v>
      </c>
      <c r="AC4969" s="9" t="s">
        <v>4999</v>
      </c>
      <c r="AD4969" s="29"/>
      <c r="AE4969" s="20" t="str">
        <f>VLOOKUP(E4969,'FILIAIS PETZ'!A:Q,17,0)</f>
        <v>MG-2</v>
      </c>
      <c r="AF4969" s="20" t="str">
        <f>VLOOKUP(E4969,'FILIAIS PETZ'!A:Q,3,0)</f>
        <v>FELICIO</v>
      </c>
      <c r="AG4969" s="20" t="str">
        <f>VLOOKUP(E4969,'FILIAIS PETZ'!A:Q,2,0)</f>
        <v>R3</v>
      </c>
      <c r="AH4969" s="75">
        <v>2330</v>
      </c>
      <c r="AI4969" s="16" t="s">
        <v>8965</v>
      </c>
      <c r="AJ4969" s="43" t="str">
        <f>VLOOKUP(E4969,'FILIAIS PETZ'!$A$2:$K$2000,11,0)</f>
        <v>18.328.118/0246-36</v>
      </c>
      <c r="AK4969" s="44" t="str">
        <f t="shared" si="330"/>
        <v>18.328.118/0246-36</v>
      </c>
    </row>
    <row r="4970" spans="1:37" s="14" customFormat="1" ht="15" customHeight="1" thickBot="1" x14ac:dyDescent="0.25">
      <c r="A4970" s="9" t="str">
        <f t="shared" ref="A4970:A4984" si="332">J4970</f>
        <v>PREVENTIVA</v>
      </c>
      <c r="B4970" s="18">
        <f>VLOOKUP(C4970,FORNECEDORES!D:E,2,0)</f>
        <v>108353</v>
      </c>
      <c r="C4970" s="19" t="str">
        <f>VLOOKUP(D4970,FORNECEDORES!A:D,4,0)</f>
        <v>27.093.558/0052-65</v>
      </c>
      <c r="D4970" s="13" t="s">
        <v>7154</v>
      </c>
      <c r="E4970" s="20" t="str">
        <f t="shared" si="328"/>
        <v>04 0237</v>
      </c>
      <c r="F4970" s="28" t="s">
        <v>6532</v>
      </c>
      <c r="G4970" s="21" t="str">
        <f>VLOOKUP(E4970,'FILIAIS PETZ'!A:E,5,0)</f>
        <v>PETZ INDEPENDENCIA SHOPPING</v>
      </c>
      <c r="H4970" s="20" t="str">
        <f>VLOOKUP(E4970,'FILIAIS PETZ'!A:D,4,0)</f>
        <v>SIND-MG</v>
      </c>
      <c r="I4970" s="46">
        <v>45517</v>
      </c>
      <c r="J4970" s="9" t="s">
        <v>4980</v>
      </c>
      <c r="K4970" s="84" t="s">
        <v>5858</v>
      </c>
      <c r="L4970" s="83" t="s">
        <v>11760</v>
      </c>
      <c r="M4970" s="46">
        <v>45373</v>
      </c>
      <c r="N4970" s="46">
        <v>45532</v>
      </c>
      <c r="O4970" s="46">
        <v>45517</v>
      </c>
      <c r="P4970" s="91" t="s">
        <v>4990</v>
      </c>
      <c r="Q4970" s="84">
        <v>3</v>
      </c>
      <c r="R4970" s="91">
        <v>1</v>
      </c>
      <c r="S4970" s="9" t="s">
        <v>4983</v>
      </c>
      <c r="T4970" s="9" t="s">
        <v>32</v>
      </c>
      <c r="U4970" s="9">
        <v>11002</v>
      </c>
      <c r="V4970" s="9">
        <v>11002</v>
      </c>
      <c r="W4970" s="9"/>
      <c r="X4970" s="10" t="s">
        <v>5016</v>
      </c>
      <c r="Y4970" s="10" t="s">
        <v>4980</v>
      </c>
      <c r="Z4970" s="9" t="s">
        <v>4994</v>
      </c>
      <c r="AA4970" s="9" t="s">
        <v>5732</v>
      </c>
      <c r="AB4970" s="9" t="s">
        <v>5005</v>
      </c>
      <c r="AC4970" s="9" t="s">
        <v>5006</v>
      </c>
      <c r="AD4970" s="29"/>
      <c r="AE4970" s="20" t="str">
        <f>VLOOKUP(E4970,'FILIAIS PETZ'!A:Q,17,0)</f>
        <v>MG-1</v>
      </c>
      <c r="AF4970" s="20" t="str">
        <f>VLOOKUP(E4970,'FILIAIS PETZ'!A:Q,3,0)</f>
        <v>FELICIO</v>
      </c>
      <c r="AG4970" s="20" t="str">
        <f>VLOOKUP(E4970,'FILIAIS PETZ'!A:Q,2,0)</f>
        <v>R3</v>
      </c>
      <c r="AH4970" s="75">
        <v>2330</v>
      </c>
      <c r="AI4970" s="16" t="s">
        <v>8475</v>
      </c>
      <c r="AJ4970" s="43">
        <f>VLOOKUP(E4970,'FILIAIS PETZ'!$A$2:$K$2000,11,0)</f>
        <v>18328118022501</v>
      </c>
      <c r="AK4970" s="44">
        <f t="shared" si="327"/>
        <v>18328118022501</v>
      </c>
    </row>
    <row r="4971" spans="1:37" s="14" customFormat="1" ht="15" customHeight="1" thickBot="1" x14ac:dyDescent="0.25">
      <c r="A4971" s="9" t="str">
        <f t="shared" si="332"/>
        <v>PREVENTIVA</v>
      </c>
      <c r="B4971" s="18">
        <f>VLOOKUP(C4971,FORNECEDORES!D:E,2,0)</f>
        <v>4990</v>
      </c>
      <c r="C4971" s="19" t="str">
        <f>VLOOKUP(D4971,FORNECEDORES!A:D,4,0)</f>
        <v>27.093.558/0012-78</v>
      </c>
      <c r="D4971" s="13" t="s">
        <v>7133</v>
      </c>
      <c r="E4971" s="20" t="str">
        <f t="shared" si="328"/>
        <v>04 0040</v>
      </c>
      <c r="F4971" s="28" t="s">
        <v>4943</v>
      </c>
      <c r="G4971" s="21" t="str">
        <f>VLOOKUP(E4971,'FILIAIS PETZ'!A:E,5,0)</f>
        <v>PETZ NOSSA SENHORA DO CARMO</v>
      </c>
      <c r="H4971" s="20" t="str">
        <f>VLOOKUP(E4971,'FILIAIS PETZ'!A:D,4,0)</f>
        <v>NSCA-MG</v>
      </c>
      <c r="I4971" s="46">
        <v>45517</v>
      </c>
      <c r="J4971" s="9" t="s">
        <v>4980</v>
      </c>
      <c r="K4971" s="84" t="s">
        <v>5858</v>
      </c>
      <c r="L4971" s="83" t="s">
        <v>11761</v>
      </c>
      <c r="M4971" s="46">
        <v>45373</v>
      </c>
      <c r="N4971" s="46">
        <v>45532</v>
      </c>
      <c r="O4971" s="46">
        <v>45517</v>
      </c>
      <c r="P4971" s="91" t="s">
        <v>4990</v>
      </c>
      <c r="Q4971" s="84">
        <v>3</v>
      </c>
      <c r="R4971" s="91">
        <v>1</v>
      </c>
      <c r="S4971" s="9" t="s">
        <v>4983</v>
      </c>
      <c r="T4971" s="9" t="s">
        <v>32</v>
      </c>
      <c r="U4971" s="9">
        <v>11002</v>
      </c>
      <c r="V4971" s="9">
        <v>11002</v>
      </c>
      <c r="W4971" s="9"/>
      <c r="X4971" s="10" t="s">
        <v>5016</v>
      </c>
      <c r="Y4971" s="10" t="s">
        <v>4980</v>
      </c>
      <c r="Z4971" s="9" t="s">
        <v>4994</v>
      </c>
      <c r="AA4971" s="9" t="s">
        <v>5732</v>
      </c>
      <c r="AB4971" s="9" t="s">
        <v>5005</v>
      </c>
      <c r="AC4971" s="9" t="s">
        <v>5006</v>
      </c>
      <c r="AD4971" s="29"/>
      <c r="AE4971" s="20" t="str">
        <f>VLOOKUP(E4971,'FILIAIS PETZ'!A:Q,17,0)</f>
        <v>MG-1</v>
      </c>
      <c r="AF4971" s="20" t="str">
        <f>VLOOKUP(E4971,'FILIAIS PETZ'!A:Q,3,0)</f>
        <v>FELICIO</v>
      </c>
      <c r="AG4971" s="20" t="str">
        <f>VLOOKUP(E4971,'FILIAIS PETZ'!A:Q,2,0)</f>
        <v>R3</v>
      </c>
      <c r="AH4971" s="75">
        <v>2330</v>
      </c>
      <c r="AI4971" s="16" t="s">
        <v>8475</v>
      </c>
      <c r="AJ4971" s="43">
        <f>VLOOKUP(E4971,'FILIAIS PETZ'!$A$2:$K$2000,11,0)</f>
        <v>18328118003981</v>
      </c>
      <c r="AK4971" s="44">
        <f t="shared" si="327"/>
        <v>18328118003981</v>
      </c>
    </row>
    <row r="4972" spans="1:37" s="14" customFormat="1" ht="15" customHeight="1" thickBot="1" x14ac:dyDescent="0.25">
      <c r="A4972" s="9" t="str">
        <f t="shared" si="332"/>
        <v>PREVENTIVA</v>
      </c>
      <c r="B4972" s="18">
        <f>VLOOKUP(C4972,FORNECEDORES!D:E,2,0)</f>
        <v>108353</v>
      </c>
      <c r="C4972" s="19" t="str">
        <f>VLOOKUP(D4972,FORNECEDORES!A:D,4,0)</f>
        <v>27.093.558/0052-65</v>
      </c>
      <c r="D4972" s="13" t="s">
        <v>7154</v>
      </c>
      <c r="E4972" s="20" t="str">
        <f t="shared" si="328"/>
        <v>04 0122</v>
      </c>
      <c r="F4972" s="28" t="s">
        <v>6386</v>
      </c>
      <c r="G4972" s="21" t="str">
        <f>VLOOKUP(E4972,'FILIAIS PETZ'!A:E,5,0)</f>
        <v>PETZ JUIZ DE FORA</v>
      </c>
      <c r="H4972" s="20" t="str">
        <f>VLOOKUP(E4972,'FILIAIS PETZ'!A:D,4,0)</f>
        <v>JUZF-MG</v>
      </c>
      <c r="I4972" s="46">
        <v>45517</v>
      </c>
      <c r="J4972" s="9" t="s">
        <v>4980</v>
      </c>
      <c r="K4972" s="84" t="s">
        <v>5858</v>
      </c>
      <c r="L4972" s="83" t="s">
        <v>11762</v>
      </c>
      <c r="M4972" s="46">
        <v>45373</v>
      </c>
      <c r="N4972" s="46">
        <v>45532</v>
      </c>
      <c r="O4972" s="46">
        <v>45517</v>
      </c>
      <c r="P4972" s="91" t="s">
        <v>4990</v>
      </c>
      <c r="Q4972" s="84">
        <v>3</v>
      </c>
      <c r="R4972" s="91">
        <v>1</v>
      </c>
      <c r="S4972" s="9" t="s">
        <v>4983</v>
      </c>
      <c r="T4972" s="9" t="s">
        <v>32</v>
      </c>
      <c r="U4972" s="9">
        <v>11002</v>
      </c>
      <c r="V4972" s="9">
        <v>11002</v>
      </c>
      <c r="W4972" s="9"/>
      <c r="X4972" s="10" t="s">
        <v>5016</v>
      </c>
      <c r="Y4972" s="10" t="s">
        <v>4980</v>
      </c>
      <c r="Z4972" s="9" t="s">
        <v>4994</v>
      </c>
      <c r="AA4972" s="9" t="s">
        <v>5732</v>
      </c>
      <c r="AB4972" s="9" t="s">
        <v>5005</v>
      </c>
      <c r="AC4972" s="9" t="s">
        <v>5006</v>
      </c>
      <c r="AD4972" s="29"/>
      <c r="AE4972" s="20" t="str">
        <f>VLOOKUP(E4972,'FILIAIS PETZ'!A:Q,17,0)</f>
        <v>MG-1</v>
      </c>
      <c r="AF4972" s="20" t="str">
        <f>VLOOKUP(E4972,'FILIAIS PETZ'!A:Q,3,0)</f>
        <v>FELICIO</v>
      </c>
      <c r="AG4972" s="20" t="str">
        <f>VLOOKUP(E4972,'FILIAIS PETZ'!A:Q,2,0)</f>
        <v>R3</v>
      </c>
      <c r="AH4972" s="75">
        <v>2330</v>
      </c>
      <c r="AI4972" s="16" t="s">
        <v>8475</v>
      </c>
      <c r="AJ4972" s="43">
        <f>VLOOKUP(E4972,'FILIAIS PETZ'!$A$2:$K$2000,11,0)</f>
        <v>18328118011810</v>
      </c>
      <c r="AK4972" s="44">
        <f t="shared" si="327"/>
        <v>18328118011810</v>
      </c>
    </row>
    <row r="4973" spans="1:37" s="14" customFormat="1" ht="15" customHeight="1" thickBot="1" x14ac:dyDescent="0.25">
      <c r="A4973" s="9" t="str">
        <f t="shared" si="332"/>
        <v>PREVENTIVA</v>
      </c>
      <c r="B4973" s="18">
        <f>VLOOKUP(C4973,FORNECEDORES!D:E,2,0)</f>
        <v>132859</v>
      </c>
      <c r="C4973" s="19" t="str">
        <f>VLOOKUP(D4973,FORNECEDORES!A:D,4,0)</f>
        <v>27.093.558/0006-20</v>
      </c>
      <c r="D4973" s="13" t="s">
        <v>7131</v>
      </c>
      <c r="E4973" s="20" t="str">
        <f t="shared" si="328"/>
        <v>04 0161</v>
      </c>
      <c r="F4973" s="28" t="s">
        <v>4959</v>
      </c>
      <c r="G4973" s="21" t="str">
        <f>VLOOKUP(E4973,'FILIAIS PETZ'!A:E,5,0)</f>
        <v>PETZ CEILANDIA</v>
      </c>
      <c r="H4973" s="20" t="str">
        <f>VLOOKUP(E4973,'FILIAIS PETZ'!A:D,4,0)</f>
        <v>CDIA-DF</v>
      </c>
      <c r="I4973" s="46">
        <v>45517</v>
      </c>
      <c r="J4973" s="9" t="s">
        <v>4980</v>
      </c>
      <c r="K4973" s="84" t="s">
        <v>5858</v>
      </c>
      <c r="L4973" s="83" t="s">
        <v>11763</v>
      </c>
      <c r="M4973" s="46">
        <v>45373</v>
      </c>
      <c r="N4973" s="46">
        <v>45532</v>
      </c>
      <c r="O4973" s="46">
        <v>45517</v>
      </c>
      <c r="P4973" s="91" t="s">
        <v>4990</v>
      </c>
      <c r="Q4973" s="84">
        <v>3</v>
      </c>
      <c r="R4973" s="91">
        <v>1</v>
      </c>
      <c r="S4973" s="9" t="s">
        <v>4983</v>
      </c>
      <c r="T4973" s="9" t="s">
        <v>32</v>
      </c>
      <c r="U4973" s="9">
        <v>11002</v>
      </c>
      <c r="V4973" s="9">
        <v>11002</v>
      </c>
      <c r="W4973" s="9"/>
      <c r="X4973" s="10" t="s">
        <v>5016</v>
      </c>
      <c r="Y4973" s="10" t="s">
        <v>4980</v>
      </c>
      <c r="Z4973" s="9" t="s">
        <v>4994</v>
      </c>
      <c r="AA4973" s="9" t="s">
        <v>5732</v>
      </c>
      <c r="AB4973" s="9" t="s">
        <v>5005</v>
      </c>
      <c r="AC4973" s="9" t="s">
        <v>5006</v>
      </c>
      <c r="AD4973" s="29"/>
      <c r="AE4973" s="20" t="str">
        <f>VLOOKUP(E4973,'FILIAIS PETZ'!A:Q,17,0)</f>
        <v>CO-1</v>
      </c>
      <c r="AF4973" s="20" t="str">
        <f>VLOOKUP(E4973,'FILIAIS PETZ'!A:Q,3,0)</f>
        <v>FELICIO</v>
      </c>
      <c r="AG4973" s="20" t="str">
        <f>VLOOKUP(E4973,'FILIAIS PETZ'!A:Q,2,0)</f>
        <v>R3</v>
      </c>
      <c r="AH4973" s="75">
        <v>2330</v>
      </c>
      <c r="AI4973" s="16" t="s">
        <v>8475</v>
      </c>
      <c r="AJ4973" s="43">
        <f>VLOOKUP(E4973,'FILIAIS PETZ'!$A$2:$K$2000,11,0)</f>
        <v>18328118015211</v>
      </c>
      <c r="AK4973" s="44">
        <f t="shared" si="327"/>
        <v>18328118015211</v>
      </c>
    </row>
    <row r="4974" spans="1:37" s="14" customFormat="1" ht="15" customHeight="1" thickBot="1" x14ac:dyDescent="0.25">
      <c r="A4974" s="9" t="str">
        <f t="shared" si="332"/>
        <v>PREVENTIVA</v>
      </c>
      <c r="B4974" s="18">
        <f>VLOOKUP(C4974,FORNECEDORES!D:E,2,0)</f>
        <v>4990</v>
      </c>
      <c r="C4974" s="19" t="str">
        <f>VLOOKUP(D4974,FORNECEDORES!A:D,4,0)</f>
        <v>27.093.558/0012-78</v>
      </c>
      <c r="D4974" s="13" t="s">
        <v>7133</v>
      </c>
      <c r="E4974" s="20" t="str">
        <f t="shared" si="328"/>
        <v>04 0155</v>
      </c>
      <c r="F4974" s="28" t="s">
        <v>4929</v>
      </c>
      <c r="G4974" s="21" t="str">
        <f>VLOOKUP(E4974,'FILIAIS PETZ'!A:E,5,0)</f>
        <v>PETZ SETE LAGOAS</v>
      </c>
      <c r="H4974" s="20" t="str">
        <f>VLOOKUP(E4974,'FILIAIS PETZ'!A:D,4,0)</f>
        <v>STLG-MG</v>
      </c>
      <c r="I4974" s="46">
        <v>45517</v>
      </c>
      <c r="J4974" s="9" t="s">
        <v>4980</v>
      </c>
      <c r="K4974" s="84" t="s">
        <v>5858</v>
      </c>
      <c r="L4974" s="83" t="s">
        <v>11764</v>
      </c>
      <c r="M4974" s="46">
        <v>45373</v>
      </c>
      <c r="N4974" s="46">
        <v>45532</v>
      </c>
      <c r="O4974" s="46">
        <v>45517</v>
      </c>
      <c r="P4974" s="91" t="s">
        <v>4990</v>
      </c>
      <c r="Q4974" s="84">
        <v>3</v>
      </c>
      <c r="R4974" s="91">
        <v>1</v>
      </c>
      <c r="S4974" s="9" t="s">
        <v>4983</v>
      </c>
      <c r="T4974" s="9" t="s">
        <v>32</v>
      </c>
      <c r="U4974" s="9">
        <v>11002</v>
      </c>
      <c r="V4974" s="9">
        <v>11002</v>
      </c>
      <c r="W4974" s="9"/>
      <c r="X4974" s="10" t="s">
        <v>5016</v>
      </c>
      <c r="Y4974" s="10" t="s">
        <v>4980</v>
      </c>
      <c r="Z4974" s="9" t="s">
        <v>4994</v>
      </c>
      <c r="AA4974" s="9" t="s">
        <v>5732</v>
      </c>
      <c r="AB4974" s="9" t="s">
        <v>5005</v>
      </c>
      <c r="AC4974" s="9" t="s">
        <v>5006</v>
      </c>
      <c r="AD4974" s="29"/>
      <c r="AE4974" s="20" t="str">
        <f>VLOOKUP(E4974,'FILIAIS PETZ'!A:Q,17,0)</f>
        <v>MG-1</v>
      </c>
      <c r="AF4974" s="20" t="str">
        <f>VLOOKUP(E4974,'FILIAIS PETZ'!A:Q,3,0)</f>
        <v>FELICIO</v>
      </c>
      <c r="AG4974" s="20" t="str">
        <f>VLOOKUP(E4974,'FILIAIS PETZ'!A:Q,2,0)</f>
        <v>R3</v>
      </c>
      <c r="AH4974" s="75">
        <v>2330</v>
      </c>
      <c r="AI4974" s="16" t="s">
        <v>8475</v>
      </c>
      <c r="AJ4974" s="43">
        <f>VLOOKUP(E4974,'FILIAIS PETZ'!$A$2:$K$2000,11,0)</f>
        <v>18328118015645</v>
      </c>
      <c r="AK4974" s="44">
        <f t="shared" si="327"/>
        <v>18328118015645</v>
      </c>
    </row>
    <row r="4975" spans="1:37" s="14" customFormat="1" ht="15" customHeight="1" thickBot="1" x14ac:dyDescent="0.25">
      <c r="A4975" s="9" t="str">
        <f t="shared" si="332"/>
        <v>PREVENTIVA</v>
      </c>
      <c r="B4975" s="18">
        <f>VLOOKUP(C4975,FORNECEDORES!D:E,2,0)</f>
        <v>4990</v>
      </c>
      <c r="C4975" s="19" t="str">
        <f>VLOOKUP(D4975,FORNECEDORES!A:D,4,0)</f>
        <v>27.093.558/0012-78</v>
      </c>
      <c r="D4975" s="13" t="s">
        <v>7133</v>
      </c>
      <c r="E4975" s="20" t="str">
        <f t="shared" si="328"/>
        <v>04 0238</v>
      </c>
      <c r="F4975" s="28" t="s">
        <v>5730</v>
      </c>
      <c r="G4975" s="21" t="str">
        <f>VLOOKUP(E4975,'FILIAIS PETZ'!A:E,5,0)</f>
        <v>PETZ SILVIANO BRANDÃO</v>
      </c>
      <c r="H4975" s="20" t="str">
        <f>VLOOKUP(E4975,'FILIAIS PETZ'!A:D,4,0)</f>
        <v>SVBD-MG</v>
      </c>
      <c r="I4975" s="46">
        <v>45517</v>
      </c>
      <c r="J4975" s="9" t="s">
        <v>4980</v>
      </c>
      <c r="K4975" s="84" t="s">
        <v>5858</v>
      </c>
      <c r="L4975" s="83" t="s">
        <v>11765</v>
      </c>
      <c r="M4975" s="46">
        <v>45373</v>
      </c>
      <c r="N4975" s="46">
        <v>45532</v>
      </c>
      <c r="O4975" s="46">
        <v>45517</v>
      </c>
      <c r="P4975" s="91" t="s">
        <v>4990</v>
      </c>
      <c r="Q4975" s="84">
        <v>3</v>
      </c>
      <c r="R4975" s="91">
        <v>1</v>
      </c>
      <c r="S4975" s="9" t="s">
        <v>4983</v>
      </c>
      <c r="T4975" s="9" t="s">
        <v>32</v>
      </c>
      <c r="U4975" s="9">
        <v>11002</v>
      </c>
      <c r="V4975" s="9">
        <v>11002</v>
      </c>
      <c r="W4975" s="9"/>
      <c r="X4975" s="10" t="s">
        <v>5016</v>
      </c>
      <c r="Y4975" s="10" t="s">
        <v>4980</v>
      </c>
      <c r="Z4975" s="9" t="s">
        <v>4994</v>
      </c>
      <c r="AA4975" s="9" t="s">
        <v>5732</v>
      </c>
      <c r="AB4975" s="9" t="s">
        <v>5005</v>
      </c>
      <c r="AC4975" s="9" t="s">
        <v>5006</v>
      </c>
      <c r="AD4975" s="29"/>
      <c r="AE4975" s="20" t="str">
        <f>VLOOKUP(E4975,'FILIAIS PETZ'!A:Q,17,0)</f>
        <v>MG-2</v>
      </c>
      <c r="AF4975" s="20" t="str">
        <f>VLOOKUP(E4975,'FILIAIS PETZ'!A:Q,3,0)</f>
        <v>FELICIO</v>
      </c>
      <c r="AG4975" s="20" t="str">
        <f>VLOOKUP(E4975,'FILIAIS PETZ'!A:Q,2,0)</f>
        <v>R3</v>
      </c>
      <c r="AH4975" s="75">
        <v>2330</v>
      </c>
      <c r="AI4975" s="16" t="s">
        <v>8475</v>
      </c>
      <c r="AJ4975" s="43">
        <f>VLOOKUP(E4975,'FILIAIS PETZ'!$A$2:$K$2000,11,0)</f>
        <v>18328118022188</v>
      </c>
      <c r="AK4975" s="44">
        <f t="shared" si="327"/>
        <v>18328118022188</v>
      </c>
    </row>
    <row r="4976" spans="1:37" s="14" customFormat="1" ht="15" customHeight="1" thickBot="1" x14ac:dyDescent="0.25">
      <c r="A4976" s="9" t="str">
        <f t="shared" si="332"/>
        <v>PREVENTIVA</v>
      </c>
      <c r="B4976" s="18">
        <f>VLOOKUP(C4976,FORNECEDORES!D:E,2,0)</f>
        <v>255287</v>
      </c>
      <c r="C4976" s="19" t="str">
        <f>VLOOKUP(D4976,FORNECEDORES!A:D,4,0)</f>
        <v>27.093.558/0060-75</v>
      </c>
      <c r="D4976" s="13" t="s">
        <v>7158</v>
      </c>
      <c r="E4976" s="20" t="str">
        <f t="shared" si="328"/>
        <v>04 0060</v>
      </c>
      <c r="F4976" s="28" t="s">
        <v>8625</v>
      </c>
      <c r="G4976" s="21" t="str">
        <f>VLOOKUP(E4976,'FILIAIS PETZ'!A:E,5,0)</f>
        <v>PETZ PACAEMBU</v>
      </c>
      <c r="H4976" s="20" t="str">
        <f>VLOOKUP(E4976,'FILIAIS PETZ'!A:D,4,0)</f>
        <v>PCBU-SP</v>
      </c>
      <c r="I4976" s="46">
        <v>45517</v>
      </c>
      <c r="J4976" s="9" t="s">
        <v>4980</v>
      </c>
      <c r="K4976" s="84" t="s">
        <v>5858</v>
      </c>
      <c r="L4976" s="83" t="s">
        <v>11766</v>
      </c>
      <c r="M4976" s="46">
        <v>45373</v>
      </c>
      <c r="N4976" s="46">
        <v>45532</v>
      </c>
      <c r="O4976" s="46">
        <v>45517</v>
      </c>
      <c r="P4976" s="91" t="s">
        <v>4990</v>
      </c>
      <c r="Q4976" s="84">
        <v>3</v>
      </c>
      <c r="R4976" s="91">
        <v>1</v>
      </c>
      <c r="S4976" s="9" t="s">
        <v>4983</v>
      </c>
      <c r="T4976" s="9" t="s">
        <v>32</v>
      </c>
      <c r="U4976" s="9">
        <v>11002</v>
      </c>
      <c r="V4976" s="9">
        <v>11002</v>
      </c>
      <c r="W4976" s="9"/>
      <c r="X4976" s="10" t="s">
        <v>5016</v>
      </c>
      <c r="Y4976" s="10" t="s">
        <v>4980</v>
      </c>
      <c r="Z4976" s="9" t="s">
        <v>4994</v>
      </c>
      <c r="AA4976" s="9" t="s">
        <v>5732</v>
      </c>
      <c r="AB4976" s="9" t="s">
        <v>5005</v>
      </c>
      <c r="AC4976" s="9" t="s">
        <v>5006</v>
      </c>
      <c r="AD4976" s="29"/>
      <c r="AE4976" s="20" t="str">
        <f>VLOOKUP(E4976,'FILIAIS PETZ'!A:Q,17,0)</f>
        <v>SP2</v>
      </c>
      <c r="AF4976" s="20" t="str">
        <f>VLOOKUP(E4976,'FILIAIS PETZ'!A:Q,3,0)</f>
        <v>FELICIO</v>
      </c>
      <c r="AG4976" s="20" t="str">
        <f>VLOOKUP(E4976,'FILIAIS PETZ'!A:Q,2,0)</f>
        <v>R3</v>
      </c>
      <c r="AH4976" s="75">
        <v>2330</v>
      </c>
      <c r="AI4976" s="16" t="s">
        <v>8475</v>
      </c>
      <c r="AJ4976" s="43">
        <f>VLOOKUP(E4976,'FILIAIS PETZ'!$A$2:$K$2000,11,0)</f>
        <v>18328118006220</v>
      </c>
      <c r="AK4976" s="44">
        <f t="shared" si="327"/>
        <v>18328118006220</v>
      </c>
    </row>
    <row r="4977" spans="1:37" s="14" customFormat="1" ht="15" customHeight="1" thickBot="1" x14ac:dyDescent="0.25">
      <c r="A4977" s="9" t="str">
        <f t="shared" si="332"/>
        <v>PREVENTIVA</v>
      </c>
      <c r="B4977" s="18">
        <f>VLOOKUP(C4977,FORNECEDORES!D:E,2,0)</f>
        <v>165145</v>
      </c>
      <c r="C4977" s="19" t="str">
        <f>VLOOKUP(D4977,FORNECEDORES!A:D,4,0)</f>
        <v>27.093.558/0030-50</v>
      </c>
      <c r="D4977" s="13" t="s">
        <v>7141</v>
      </c>
      <c r="E4977" s="20" t="str">
        <f t="shared" si="328"/>
        <v>04 0273</v>
      </c>
      <c r="F4977" s="28" t="s">
        <v>4972</v>
      </c>
      <c r="G4977" s="21" t="str">
        <f>VLOOKUP(E4977,'FILIAIS PETZ'!A:E,5,0)</f>
        <v xml:space="preserve">PETZ ESTAÇÃO GOIANIA </v>
      </c>
      <c r="H4977" s="20" t="str">
        <f>VLOOKUP(E4977,'FILIAIS PETZ'!A:D,4,0)</f>
        <v>ESTG-GO</v>
      </c>
      <c r="I4977" s="46">
        <v>45517</v>
      </c>
      <c r="J4977" s="9" t="s">
        <v>4980</v>
      </c>
      <c r="K4977" s="84" t="s">
        <v>5858</v>
      </c>
      <c r="L4977" s="83" t="s">
        <v>11767</v>
      </c>
      <c r="M4977" s="46">
        <v>45373</v>
      </c>
      <c r="N4977" s="46">
        <v>45532</v>
      </c>
      <c r="O4977" s="46">
        <v>45517</v>
      </c>
      <c r="P4977" s="91" t="s">
        <v>4990</v>
      </c>
      <c r="Q4977" s="84">
        <v>3</v>
      </c>
      <c r="R4977" s="91">
        <v>1</v>
      </c>
      <c r="S4977" s="9" t="s">
        <v>4983</v>
      </c>
      <c r="T4977" s="9" t="s">
        <v>32</v>
      </c>
      <c r="U4977" s="9">
        <v>11002</v>
      </c>
      <c r="V4977" s="9">
        <v>11002</v>
      </c>
      <c r="W4977" s="9"/>
      <c r="X4977" s="10" t="s">
        <v>5016</v>
      </c>
      <c r="Y4977" s="10" t="s">
        <v>4980</v>
      </c>
      <c r="Z4977" s="9" t="s">
        <v>4994</v>
      </c>
      <c r="AA4977" s="9" t="s">
        <v>5732</v>
      </c>
      <c r="AB4977" s="9" t="s">
        <v>5005</v>
      </c>
      <c r="AC4977" s="9" t="s">
        <v>5006</v>
      </c>
      <c r="AD4977" s="29"/>
      <c r="AE4977" s="20" t="str">
        <f>VLOOKUP(E4977,'FILIAIS PETZ'!A:Q,17,0)</f>
        <v>CO-2</v>
      </c>
      <c r="AF4977" s="20" t="str">
        <f>VLOOKUP(E4977,'FILIAIS PETZ'!A:Q,3,0)</f>
        <v>FELICIO</v>
      </c>
      <c r="AG4977" s="20" t="str">
        <f>VLOOKUP(E4977,'FILIAIS PETZ'!A:Q,2,0)</f>
        <v>R3</v>
      </c>
      <c r="AH4977" s="75">
        <v>2330</v>
      </c>
      <c r="AI4977" s="16" t="s">
        <v>8475</v>
      </c>
      <c r="AJ4977" s="43">
        <f>VLOOKUP(E4977,'FILIAIS PETZ'!$A$2:$K$2000,11,0)</f>
        <v>18328118027732</v>
      </c>
      <c r="AK4977" s="44">
        <f t="shared" si="327"/>
        <v>18328118027732</v>
      </c>
    </row>
    <row r="4978" spans="1:37" s="14" customFormat="1" ht="15" customHeight="1" thickBot="1" x14ac:dyDescent="0.25">
      <c r="A4978" s="9" t="str">
        <f t="shared" si="332"/>
        <v>PREVENTIVA</v>
      </c>
      <c r="B4978" s="18">
        <f>VLOOKUP(C4978,FORNECEDORES!D:E,2,0)</f>
        <v>4990</v>
      </c>
      <c r="C4978" s="19" t="str">
        <f>VLOOKUP(D4978,FORNECEDORES!A:D,4,0)</f>
        <v>27.093.558/0012-78</v>
      </c>
      <c r="D4978" s="13" t="s">
        <v>7133</v>
      </c>
      <c r="E4978" s="20" t="str">
        <f t="shared" si="328"/>
        <v>04 0185</v>
      </c>
      <c r="F4978" s="28" t="s">
        <v>4973</v>
      </c>
      <c r="G4978" s="21" t="str">
        <f>VLOOKUP(E4978,'FILIAIS PETZ'!A:E,5,0)</f>
        <v>PETZ AV CONTORNO (ANTIGOS DADOS DE SVLB/MG - PETZ SILVA LOBO)</v>
      </c>
      <c r="H4978" s="20" t="str">
        <f>VLOOKUP(E4978,'FILIAIS PETZ'!A:D,4,0)</f>
        <v>ACTN-MG</v>
      </c>
      <c r="I4978" s="46">
        <v>45517</v>
      </c>
      <c r="J4978" s="9" t="s">
        <v>4980</v>
      </c>
      <c r="K4978" s="84" t="s">
        <v>5858</v>
      </c>
      <c r="L4978" s="83" t="s">
        <v>11768</v>
      </c>
      <c r="M4978" s="46">
        <v>45373</v>
      </c>
      <c r="N4978" s="46">
        <v>45532</v>
      </c>
      <c r="O4978" s="46">
        <v>45517</v>
      </c>
      <c r="P4978" s="91" t="s">
        <v>4990</v>
      </c>
      <c r="Q4978" s="84">
        <v>3</v>
      </c>
      <c r="R4978" s="91">
        <v>1</v>
      </c>
      <c r="S4978" s="9" t="s">
        <v>4983</v>
      </c>
      <c r="T4978" s="9" t="s">
        <v>32</v>
      </c>
      <c r="U4978" s="9">
        <v>11002</v>
      </c>
      <c r="V4978" s="9">
        <v>11002</v>
      </c>
      <c r="W4978" s="9"/>
      <c r="X4978" s="10" t="s">
        <v>5016</v>
      </c>
      <c r="Y4978" s="10" t="s">
        <v>4980</v>
      </c>
      <c r="Z4978" s="9" t="s">
        <v>4994</v>
      </c>
      <c r="AA4978" s="9" t="s">
        <v>5732</v>
      </c>
      <c r="AB4978" s="9" t="s">
        <v>5005</v>
      </c>
      <c r="AC4978" s="9" t="s">
        <v>5006</v>
      </c>
      <c r="AD4978" s="29"/>
      <c r="AE4978" s="20" t="str">
        <f>VLOOKUP(E4978,'FILIAIS PETZ'!A:Q,17,0)</f>
        <v>MG-1</v>
      </c>
      <c r="AF4978" s="20" t="str">
        <f>VLOOKUP(E4978,'FILIAIS PETZ'!A:Q,3,0)</f>
        <v>FELICIO</v>
      </c>
      <c r="AG4978" s="20" t="str">
        <f>VLOOKUP(E4978,'FILIAIS PETZ'!A:Q,2,0)</f>
        <v>R3</v>
      </c>
      <c r="AH4978" s="75">
        <v>2330</v>
      </c>
      <c r="AI4978" s="16" t="s">
        <v>8475</v>
      </c>
      <c r="AJ4978" s="43">
        <f>VLOOKUP(E4978,'FILIAIS PETZ'!$A$2:$K$2000,11,0)</f>
        <v>18328118017931</v>
      </c>
      <c r="AK4978" s="44">
        <f t="shared" si="327"/>
        <v>18328118017931</v>
      </c>
    </row>
    <row r="4979" spans="1:37" s="14" customFormat="1" ht="15" customHeight="1" thickBot="1" x14ac:dyDescent="0.25">
      <c r="A4979" s="9" t="str">
        <f t="shared" si="332"/>
        <v>PREVENTIVA</v>
      </c>
      <c r="B4979" s="18">
        <f>VLOOKUP(C4979,FORNECEDORES!D:E,2,0)</f>
        <v>4990</v>
      </c>
      <c r="C4979" s="19" t="str">
        <f>VLOOKUP(D4979,FORNECEDORES!A:D,4,0)</f>
        <v>27.093.558/0012-78</v>
      </c>
      <c r="D4979" s="13" t="s">
        <v>7133</v>
      </c>
      <c r="E4979" s="20" t="str">
        <f t="shared" si="328"/>
        <v>04 0155</v>
      </c>
      <c r="F4979" s="28" t="s">
        <v>4929</v>
      </c>
      <c r="G4979" s="21" t="str">
        <f>VLOOKUP(E4979,'FILIAIS PETZ'!A:E,5,0)</f>
        <v>PETZ SETE LAGOAS</v>
      </c>
      <c r="H4979" s="20" t="str">
        <f>VLOOKUP(E4979,'FILIAIS PETZ'!A:D,4,0)</f>
        <v>STLG-MG</v>
      </c>
      <c r="I4979" s="46">
        <v>45517</v>
      </c>
      <c r="J4979" s="9" t="s">
        <v>4980</v>
      </c>
      <c r="K4979" s="84" t="s">
        <v>5858</v>
      </c>
      <c r="L4979" s="83" t="s">
        <v>11769</v>
      </c>
      <c r="M4979" s="46">
        <v>45399</v>
      </c>
      <c r="N4979" s="46">
        <v>45532</v>
      </c>
      <c r="O4979" s="46">
        <v>45517</v>
      </c>
      <c r="P4979" s="91" t="s">
        <v>4990</v>
      </c>
      <c r="Q4979" s="84">
        <v>3</v>
      </c>
      <c r="R4979" s="91">
        <v>1</v>
      </c>
      <c r="S4979" s="9" t="s">
        <v>4983</v>
      </c>
      <c r="T4979" s="9" t="s">
        <v>32</v>
      </c>
      <c r="U4979" s="9">
        <v>11002</v>
      </c>
      <c r="V4979" s="9">
        <v>11002</v>
      </c>
      <c r="W4979" s="9"/>
      <c r="X4979" s="10" t="s">
        <v>5016</v>
      </c>
      <c r="Y4979" s="10" t="s">
        <v>4980</v>
      </c>
      <c r="Z4979" s="9" t="s">
        <v>4994</v>
      </c>
      <c r="AA4979" s="9" t="s">
        <v>5732</v>
      </c>
      <c r="AB4979" s="9" t="s">
        <v>5005</v>
      </c>
      <c r="AC4979" s="9" t="s">
        <v>5006</v>
      </c>
      <c r="AD4979" s="29"/>
      <c r="AE4979" s="20" t="str">
        <f>VLOOKUP(E4979,'FILIAIS PETZ'!A:Q,17,0)</f>
        <v>MG-1</v>
      </c>
      <c r="AF4979" s="20" t="str">
        <f>VLOOKUP(E4979,'FILIAIS PETZ'!A:Q,3,0)</f>
        <v>FELICIO</v>
      </c>
      <c r="AG4979" s="20" t="str">
        <f>VLOOKUP(E4979,'FILIAIS PETZ'!A:Q,2,0)</f>
        <v>R3</v>
      </c>
      <c r="AH4979" s="75">
        <v>2330</v>
      </c>
      <c r="AI4979" s="16" t="s">
        <v>8476</v>
      </c>
      <c r="AJ4979" s="43">
        <f>VLOOKUP(E4979,'FILIAIS PETZ'!$A$2:$K$2000,11,0)</f>
        <v>18328118015645</v>
      </c>
      <c r="AK4979" s="44">
        <f t="shared" si="327"/>
        <v>18328118015645</v>
      </c>
    </row>
    <row r="4980" spans="1:37" s="14" customFormat="1" ht="15" customHeight="1" thickBot="1" x14ac:dyDescent="0.25">
      <c r="A4980" s="9" t="str">
        <f t="shared" si="332"/>
        <v>PREVENTIVA</v>
      </c>
      <c r="B4980" s="18">
        <f>VLOOKUP(C4980,FORNECEDORES!D:E,2,0)</f>
        <v>398395</v>
      </c>
      <c r="C4980" s="19" t="str">
        <f>VLOOKUP(D4980,FORNECEDORES!A:D,4,0)</f>
        <v>27.093.558/0087-95</v>
      </c>
      <c r="D4980" s="13" t="s">
        <v>7171</v>
      </c>
      <c r="E4980" s="20" t="str">
        <f t="shared" si="328"/>
        <v>04 0223</v>
      </c>
      <c r="F4980" s="28" t="s">
        <v>4977</v>
      </c>
      <c r="G4980" s="21" t="str">
        <f>VLOOKUP(E4980,'FILIAIS PETZ'!A:E,5,0)</f>
        <v>PETZ IPATINGA (ANTIGA BETIM AMERICAS/MG)</v>
      </c>
      <c r="H4980" s="20" t="str">
        <f>VLOOKUP(E4980,'FILIAIS PETZ'!A:D,4,0)</f>
        <v>IPTG-MG</v>
      </c>
      <c r="I4980" s="46">
        <v>45517</v>
      </c>
      <c r="J4980" s="9" t="s">
        <v>4980</v>
      </c>
      <c r="K4980" s="84" t="s">
        <v>5858</v>
      </c>
      <c r="L4980" s="83" t="s">
        <v>11770</v>
      </c>
      <c r="M4980" s="46">
        <v>45399</v>
      </c>
      <c r="N4980" s="46">
        <v>45532</v>
      </c>
      <c r="O4980" s="46">
        <v>45517</v>
      </c>
      <c r="P4980" s="91" t="s">
        <v>4990</v>
      </c>
      <c r="Q4980" s="84">
        <v>3</v>
      </c>
      <c r="R4980" s="91">
        <v>1</v>
      </c>
      <c r="S4980" s="9" t="s">
        <v>4983</v>
      </c>
      <c r="T4980" s="9" t="s">
        <v>32</v>
      </c>
      <c r="U4980" s="9">
        <v>11002</v>
      </c>
      <c r="V4980" s="9">
        <v>11002</v>
      </c>
      <c r="W4980" s="9"/>
      <c r="X4980" s="10" t="s">
        <v>5016</v>
      </c>
      <c r="Y4980" s="10" t="s">
        <v>4980</v>
      </c>
      <c r="Z4980" s="9" t="s">
        <v>4994</v>
      </c>
      <c r="AA4980" s="9" t="s">
        <v>5732</v>
      </c>
      <c r="AB4980" s="9" t="s">
        <v>5005</v>
      </c>
      <c r="AC4980" s="9" t="s">
        <v>5006</v>
      </c>
      <c r="AD4980" s="29"/>
      <c r="AE4980" s="20" t="str">
        <f>VLOOKUP(E4980,'FILIAIS PETZ'!A:Q,17,0)</f>
        <v>MG-2</v>
      </c>
      <c r="AF4980" s="20" t="str">
        <f>VLOOKUP(E4980,'FILIAIS PETZ'!A:Q,3,0)</f>
        <v>FELICIO</v>
      </c>
      <c r="AG4980" s="20" t="str">
        <f>VLOOKUP(E4980,'FILIAIS PETZ'!A:Q,2,0)</f>
        <v>R3</v>
      </c>
      <c r="AH4980" s="75">
        <v>2330</v>
      </c>
      <c r="AI4980" s="16" t="s">
        <v>8476</v>
      </c>
      <c r="AJ4980" s="43" t="str">
        <f>VLOOKUP(E4980,'FILIAIS PETZ'!$A$2:$K$2000,11,0)</f>
        <v>18.328.118/0213-78</v>
      </c>
      <c r="AK4980" s="44" t="str">
        <f t="shared" si="327"/>
        <v>18.328.118/0213-78</v>
      </c>
    </row>
    <row r="4981" spans="1:37" s="14" customFormat="1" ht="15" customHeight="1" thickBot="1" x14ac:dyDescent="0.25">
      <c r="A4981" s="9" t="str">
        <f t="shared" si="332"/>
        <v>PREVENTIVA</v>
      </c>
      <c r="B4981" s="18">
        <f>VLOOKUP(C4981,FORNECEDORES!D:E,2,0)</f>
        <v>396684</v>
      </c>
      <c r="C4981" s="19" t="str">
        <f>VLOOKUP(D4981,FORNECEDORES!A:D,4,0)</f>
        <v>27.093.558/0066-60</v>
      </c>
      <c r="D4981" s="13" t="s">
        <v>7164</v>
      </c>
      <c r="E4981" s="20" t="str">
        <f t="shared" si="328"/>
        <v>04 0007</v>
      </c>
      <c r="F4981" s="28" t="s">
        <v>4950</v>
      </c>
      <c r="G4981" s="21" t="str">
        <f>VLOOKUP(E4981,'FILIAIS PETZ'!A:E,5,0)</f>
        <v>PETZ SOROCABA</v>
      </c>
      <c r="H4981" s="20" t="str">
        <f>VLOOKUP(E4981,'FILIAIS PETZ'!A:D,4,0)</f>
        <v>SCBA-SP</v>
      </c>
      <c r="I4981" s="46">
        <v>45517</v>
      </c>
      <c r="J4981" s="9" t="s">
        <v>4980</v>
      </c>
      <c r="K4981" s="84" t="s">
        <v>5858</v>
      </c>
      <c r="L4981" s="83" t="s">
        <v>11771</v>
      </c>
      <c r="M4981" s="46">
        <v>45399</v>
      </c>
      <c r="N4981" s="46">
        <v>45532</v>
      </c>
      <c r="O4981" s="46">
        <v>45517</v>
      </c>
      <c r="P4981" s="91" t="s">
        <v>4990</v>
      </c>
      <c r="Q4981" s="84">
        <v>3</v>
      </c>
      <c r="R4981" s="91">
        <v>1</v>
      </c>
      <c r="S4981" s="9" t="s">
        <v>4983</v>
      </c>
      <c r="T4981" s="9" t="s">
        <v>32</v>
      </c>
      <c r="U4981" s="9">
        <v>11002</v>
      </c>
      <c r="V4981" s="9">
        <v>11002</v>
      </c>
      <c r="W4981" s="9"/>
      <c r="X4981" s="10" t="s">
        <v>5016</v>
      </c>
      <c r="Y4981" s="10" t="s">
        <v>4980</v>
      </c>
      <c r="Z4981" s="9" t="s">
        <v>4994</v>
      </c>
      <c r="AA4981" s="9" t="s">
        <v>5732</v>
      </c>
      <c r="AB4981" s="9" t="s">
        <v>5005</v>
      </c>
      <c r="AC4981" s="9" t="s">
        <v>5006</v>
      </c>
      <c r="AD4981" s="29"/>
      <c r="AE4981" s="20" t="str">
        <f>VLOOKUP(E4981,'FILIAIS PETZ'!A:Q,17,0)</f>
        <v>SP7</v>
      </c>
      <c r="AF4981" s="20" t="str">
        <f>VLOOKUP(E4981,'FILIAIS PETZ'!A:Q,3,0)</f>
        <v>FELICIO</v>
      </c>
      <c r="AG4981" s="20" t="str">
        <f>VLOOKUP(E4981,'FILIAIS PETZ'!A:Q,2,0)</f>
        <v>R3</v>
      </c>
      <c r="AH4981" s="75">
        <v>2330</v>
      </c>
      <c r="AI4981" s="16" t="s">
        <v>8476</v>
      </c>
      <c r="AJ4981" s="43">
        <f>VLOOKUP(E4981,'FILIAIS PETZ'!$A$2:$K$2000,11,0)</f>
        <v>18328118001695</v>
      </c>
      <c r="AK4981" s="44">
        <f t="shared" si="327"/>
        <v>18328118001695</v>
      </c>
    </row>
    <row r="4982" spans="1:37" s="14" customFormat="1" ht="15" customHeight="1" thickBot="1" x14ac:dyDescent="0.25">
      <c r="A4982" s="9" t="str">
        <f t="shared" si="332"/>
        <v>PREVENTIVA</v>
      </c>
      <c r="B4982" s="18">
        <f>VLOOKUP(C4982,FORNECEDORES!D:E,2,0)</f>
        <v>396684</v>
      </c>
      <c r="C4982" s="19" t="str">
        <f>VLOOKUP(D4982,FORNECEDORES!A:D,4,0)</f>
        <v>27.093.558/0066-60</v>
      </c>
      <c r="D4982" s="13" t="s">
        <v>7164</v>
      </c>
      <c r="E4982" s="20" t="str">
        <f t="shared" si="328"/>
        <v>04 0007</v>
      </c>
      <c r="F4982" s="28" t="s">
        <v>4950</v>
      </c>
      <c r="G4982" s="21" t="str">
        <f>VLOOKUP(E4982,'FILIAIS PETZ'!A:E,5,0)</f>
        <v>PETZ SOROCABA</v>
      </c>
      <c r="H4982" s="20" t="str">
        <f>VLOOKUP(E4982,'FILIAIS PETZ'!A:D,4,0)</f>
        <v>SCBA-SP</v>
      </c>
      <c r="I4982" s="46">
        <v>45517</v>
      </c>
      <c r="J4982" s="9" t="s">
        <v>4980</v>
      </c>
      <c r="K4982" s="84" t="s">
        <v>5858</v>
      </c>
      <c r="L4982" s="83" t="s">
        <v>11772</v>
      </c>
      <c r="M4982" s="46">
        <v>45422</v>
      </c>
      <c r="N4982" s="46">
        <v>45532</v>
      </c>
      <c r="O4982" s="46">
        <v>45517</v>
      </c>
      <c r="P4982" s="91" t="s">
        <v>4990</v>
      </c>
      <c r="Q4982" s="84">
        <v>3</v>
      </c>
      <c r="R4982" s="91">
        <v>1</v>
      </c>
      <c r="S4982" s="9" t="s">
        <v>4983</v>
      </c>
      <c r="T4982" s="9" t="s">
        <v>32</v>
      </c>
      <c r="U4982" s="9">
        <v>11002</v>
      </c>
      <c r="V4982" s="9">
        <v>11002</v>
      </c>
      <c r="W4982" s="9"/>
      <c r="X4982" s="10" t="s">
        <v>5016</v>
      </c>
      <c r="Y4982" s="10" t="s">
        <v>4980</v>
      </c>
      <c r="Z4982" s="9" t="s">
        <v>4994</v>
      </c>
      <c r="AA4982" s="9" t="s">
        <v>5732</v>
      </c>
      <c r="AB4982" s="9" t="s">
        <v>5005</v>
      </c>
      <c r="AC4982" s="9" t="s">
        <v>5006</v>
      </c>
      <c r="AD4982" s="29"/>
      <c r="AE4982" s="20" t="str">
        <f>VLOOKUP(E4982,'FILIAIS PETZ'!A:Q,17,0)</f>
        <v>SP7</v>
      </c>
      <c r="AF4982" s="20" t="str">
        <f>VLOOKUP(E4982,'FILIAIS PETZ'!A:Q,3,0)</f>
        <v>FELICIO</v>
      </c>
      <c r="AG4982" s="20" t="str">
        <f>VLOOKUP(E4982,'FILIAIS PETZ'!A:Q,2,0)</f>
        <v>R3</v>
      </c>
      <c r="AH4982" s="75">
        <v>2330</v>
      </c>
      <c r="AI4982" s="16" t="s">
        <v>8477</v>
      </c>
      <c r="AJ4982" s="43">
        <f>VLOOKUP(E4982,'FILIAIS PETZ'!$A$2:$K$2000,11,0)</f>
        <v>18328118001695</v>
      </c>
      <c r="AK4982" s="44">
        <f t="shared" si="327"/>
        <v>18328118001695</v>
      </c>
    </row>
    <row r="4983" spans="1:37" s="14" customFormat="1" ht="15" customHeight="1" thickBot="1" x14ac:dyDescent="0.25">
      <c r="A4983" s="9" t="str">
        <f t="shared" si="332"/>
        <v>PREVENTIVA</v>
      </c>
      <c r="B4983" s="18">
        <f>VLOOKUP(C4983,FORNECEDORES!D:E,2,0)</f>
        <v>4990</v>
      </c>
      <c r="C4983" s="19" t="str">
        <f>VLOOKUP(D4983,FORNECEDORES!A:D,4,0)</f>
        <v>27.093.558/0012-78</v>
      </c>
      <c r="D4983" s="13" t="s">
        <v>7133</v>
      </c>
      <c r="E4983" s="20" t="str">
        <f t="shared" si="328"/>
        <v>04 0155</v>
      </c>
      <c r="F4983" s="28" t="s">
        <v>4929</v>
      </c>
      <c r="G4983" s="21" t="str">
        <f>VLOOKUP(E4983,'FILIAIS PETZ'!A:E,5,0)</f>
        <v>PETZ SETE LAGOAS</v>
      </c>
      <c r="H4983" s="20" t="str">
        <f>VLOOKUP(E4983,'FILIAIS PETZ'!A:D,4,0)</f>
        <v>STLG-MG</v>
      </c>
      <c r="I4983" s="46">
        <v>45517</v>
      </c>
      <c r="J4983" s="9" t="s">
        <v>4980</v>
      </c>
      <c r="K4983" s="84" t="s">
        <v>5858</v>
      </c>
      <c r="L4983" s="83" t="s">
        <v>11773</v>
      </c>
      <c r="M4983" s="46">
        <v>45422</v>
      </c>
      <c r="N4983" s="46">
        <v>45532</v>
      </c>
      <c r="O4983" s="46">
        <v>45517</v>
      </c>
      <c r="P4983" s="91" t="s">
        <v>4990</v>
      </c>
      <c r="Q4983" s="84">
        <v>3</v>
      </c>
      <c r="R4983" s="91">
        <v>1</v>
      </c>
      <c r="S4983" s="9" t="s">
        <v>4983</v>
      </c>
      <c r="T4983" s="9" t="s">
        <v>32</v>
      </c>
      <c r="U4983" s="9">
        <v>11002</v>
      </c>
      <c r="V4983" s="9">
        <v>11002</v>
      </c>
      <c r="W4983" s="9"/>
      <c r="X4983" s="10" t="s">
        <v>5016</v>
      </c>
      <c r="Y4983" s="10" t="s">
        <v>4980</v>
      </c>
      <c r="Z4983" s="9" t="s">
        <v>4994</v>
      </c>
      <c r="AA4983" s="9" t="s">
        <v>5732</v>
      </c>
      <c r="AB4983" s="9" t="s">
        <v>5005</v>
      </c>
      <c r="AC4983" s="9" t="s">
        <v>5006</v>
      </c>
      <c r="AD4983" s="29"/>
      <c r="AE4983" s="20" t="str">
        <f>VLOOKUP(E4983,'FILIAIS PETZ'!A:Q,17,0)</f>
        <v>MG-1</v>
      </c>
      <c r="AF4983" s="20" t="str">
        <f>VLOOKUP(E4983,'FILIAIS PETZ'!A:Q,3,0)</f>
        <v>FELICIO</v>
      </c>
      <c r="AG4983" s="20" t="str">
        <f>VLOOKUP(E4983,'FILIAIS PETZ'!A:Q,2,0)</f>
        <v>R3</v>
      </c>
      <c r="AH4983" s="75">
        <v>2330</v>
      </c>
      <c r="AI4983" s="16" t="s">
        <v>8477</v>
      </c>
      <c r="AJ4983" s="43">
        <f>VLOOKUP(E4983,'FILIAIS PETZ'!$A$2:$K$2000,11,0)</f>
        <v>18328118015645</v>
      </c>
      <c r="AK4983" s="44">
        <f t="shared" si="327"/>
        <v>18328118015645</v>
      </c>
    </row>
    <row r="4984" spans="1:37" s="14" customFormat="1" ht="15" customHeight="1" thickBot="1" x14ac:dyDescent="0.25">
      <c r="A4984" s="9" t="str">
        <f t="shared" si="332"/>
        <v>PREVENTIVA</v>
      </c>
      <c r="B4984" s="18">
        <f>VLOOKUP(C4984,FORNECEDORES!D:E,2,0)</f>
        <v>398395</v>
      </c>
      <c r="C4984" s="19" t="str">
        <f>VLOOKUP(D4984,FORNECEDORES!A:D,4,0)</f>
        <v>27.093.558/0087-95</v>
      </c>
      <c r="D4984" s="13" t="s">
        <v>7171</v>
      </c>
      <c r="E4984" s="20" t="str">
        <f t="shared" si="328"/>
        <v>04 0223</v>
      </c>
      <c r="F4984" s="28" t="s">
        <v>4977</v>
      </c>
      <c r="G4984" s="21" t="str">
        <f>VLOOKUP(E4984,'FILIAIS PETZ'!A:E,5,0)</f>
        <v>PETZ IPATINGA (ANTIGA BETIM AMERICAS/MG)</v>
      </c>
      <c r="H4984" s="20" t="str">
        <f>VLOOKUP(E4984,'FILIAIS PETZ'!A:D,4,0)</f>
        <v>IPTG-MG</v>
      </c>
      <c r="I4984" s="46">
        <v>45517</v>
      </c>
      <c r="J4984" s="9" t="s">
        <v>4980</v>
      </c>
      <c r="K4984" s="84" t="s">
        <v>5858</v>
      </c>
      <c r="L4984" s="83" t="s">
        <v>11774</v>
      </c>
      <c r="M4984" s="46">
        <v>45422</v>
      </c>
      <c r="N4984" s="46">
        <v>45532</v>
      </c>
      <c r="O4984" s="46">
        <v>45517</v>
      </c>
      <c r="P4984" s="91" t="s">
        <v>4990</v>
      </c>
      <c r="Q4984" s="84">
        <v>3</v>
      </c>
      <c r="R4984" s="91">
        <v>1</v>
      </c>
      <c r="S4984" s="9" t="s">
        <v>4983</v>
      </c>
      <c r="T4984" s="9" t="s">
        <v>32</v>
      </c>
      <c r="U4984" s="9">
        <v>11002</v>
      </c>
      <c r="V4984" s="9">
        <v>11002</v>
      </c>
      <c r="W4984" s="9"/>
      <c r="X4984" s="10" t="s">
        <v>5016</v>
      </c>
      <c r="Y4984" s="10" t="s">
        <v>4980</v>
      </c>
      <c r="Z4984" s="9" t="s">
        <v>4994</v>
      </c>
      <c r="AA4984" s="9" t="s">
        <v>5732</v>
      </c>
      <c r="AB4984" s="9" t="s">
        <v>5005</v>
      </c>
      <c r="AC4984" s="9" t="s">
        <v>5006</v>
      </c>
      <c r="AD4984" s="29"/>
      <c r="AE4984" s="20" t="str">
        <f>VLOOKUP(E4984,'FILIAIS PETZ'!A:Q,17,0)</f>
        <v>MG-2</v>
      </c>
      <c r="AF4984" s="20" t="str">
        <f>VLOOKUP(E4984,'FILIAIS PETZ'!A:Q,3,0)</f>
        <v>FELICIO</v>
      </c>
      <c r="AG4984" s="20" t="str">
        <f>VLOOKUP(E4984,'FILIAIS PETZ'!A:Q,2,0)</f>
        <v>R3</v>
      </c>
      <c r="AH4984" s="75">
        <v>2330</v>
      </c>
      <c r="AI4984" s="16" t="s">
        <v>8477</v>
      </c>
      <c r="AJ4984" s="43" t="str">
        <f>VLOOKUP(E4984,'FILIAIS PETZ'!$A$2:$K$2000,11,0)</f>
        <v>18.328.118/0213-78</v>
      </c>
      <c r="AK4984" s="44" t="str">
        <f t="shared" si="327"/>
        <v>18.328.118/0213-78</v>
      </c>
    </row>
    <row r="4985" spans="1:37" s="14" customFormat="1" ht="15" customHeight="1" thickBot="1" x14ac:dyDescent="0.25">
      <c r="A4985" s="9">
        <f t="shared" si="329"/>
        <v>965805</v>
      </c>
      <c r="B4985" s="18">
        <f>VLOOKUP(C4985,FORNECEDORES!D:E,2,0)</f>
        <v>741390</v>
      </c>
      <c r="C4985" s="19" t="str">
        <f>VLOOKUP(D4985,FORNECEDORES!A:D,4,0)</f>
        <v>53.327.206/0001-97</v>
      </c>
      <c r="D4985" s="17" t="s">
        <v>1785</v>
      </c>
      <c r="E4985" s="20" t="str">
        <f t="shared" si="328"/>
        <v>04 0095</v>
      </c>
      <c r="F4985" s="28" t="s">
        <v>4945</v>
      </c>
      <c r="G4985" s="21" t="str">
        <f>VLOOKUP(E4985,'FILIAIS PETZ'!A:E,5,0)</f>
        <v>PETZ BETIM</v>
      </c>
      <c r="H4985" s="20" t="str">
        <f>VLOOKUP(E4985,'FILIAIS PETZ'!A:D,4,0)</f>
        <v>BTIM-MG</v>
      </c>
      <c r="I4985" s="46">
        <v>45516</v>
      </c>
      <c r="J4985" s="9">
        <v>965805</v>
      </c>
      <c r="K4985" s="84"/>
      <c r="L4985" s="83"/>
      <c r="M4985" s="46"/>
      <c r="N4985" s="46"/>
      <c r="O4985" s="46"/>
      <c r="P4985" s="91" t="s">
        <v>4990</v>
      </c>
      <c r="Q4985" s="84">
        <v>3</v>
      </c>
      <c r="R4985" s="91">
        <v>1</v>
      </c>
      <c r="S4985" s="9">
        <v>8</v>
      </c>
      <c r="T4985" s="9" t="s">
        <v>32</v>
      </c>
      <c r="U4985" s="9">
        <v>11002</v>
      </c>
      <c r="V4985" s="9">
        <v>11002</v>
      </c>
      <c r="W4985" s="9" t="s">
        <v>5019</v>
      </c>
      <c r="X4985" s="9" t="s">
        <v>4996</v>
      </c>
      <c r="Y4985" s="10" t="s">
        <v>4993</v>
      </c>
      <c r="Z4985" s="10" t="s">
        <v>4993</v>
      </c>
      <c r="AA4985" s="10" t="s">
        <v>4992</v>
      </c>
      <c r="AB4985" s="10" t="s">
        <v>12941</v>
      </c>
      <c r="AC4985" s="9" t="s">
        <v>5006</v>
      </c>
      <c r="AD4985" s="29"/>
      <c r="AE4985" s="20" t="str">
        <f>VLOOKUP(E4985,'FILIAIS PETZ'!A:Q,17,0)</f>
        <v>MG-2</v>
      </c>
      <c r="AF4985" s="20" t="str">
        <f>VLOOKUP(E4985,'FILIAIS PETZ'!A:Q,3,0)</f>
        <v>FELICIO</v>
      </c>
      <c r="AG4985" s="20" t="str">
        <f>VLOOKUP(E4985,'FILIAIS PETZ'!A:Q,2,0)</f>
        <v>R3</v>
      </c>
      <c r="AH4985" s="75">
        <v>746</v>
      </c>
      <c r="AI4985" s="16" t="s">
        <v>11822</v>
      </c>
      <c r="AJ4985" s="43">
        <f>VLOOKUP(E4985,'FILIAIS PETZ'!$A$2:$K$2000,11,0)</f>
        <v>18328118009084</v>
      </c>
      <c r="AK4985" s="44">
        <f t="shared" si="327"/>
        <v>18328118009084</v>
      </c>
    </row>
    <row r="4986" spans="1:37" s="14" customFormat="1" ht="15" customHeight="1" thickBot="1" x14ac:dyDescent="0.25">
      <c r="A4986" s="9">
        <f t="shared" si="329"/>
        <v>965809</v>
      </c>
      <c r="B4986" s="18">
        <f>VLOOKUP(C4986,FORNECEDORES!D:E,2,0)</f>
        <v>741390</v>
      </c>
      <c r="C4986" s="19" t="str">
        <f>VLOOKUP(D4986,FORNECEDORES!A:D,4,0)</f>
        <v>53.327.206/0001-97</v>
      </c>
      <c r="D4986" s="17" t="s">
        <v>1785</v>
      </c>
      <c r="E4986" s="20" t="str">
        <f t="shared" si="328"/>
        <v>04 0155</v>
      </c>
      <c r="F4986" s="28" t="s">
        <v>4929</v>
      </c>
      <c r="G4986" s="21" t="str">
        <f>VLOOKUP(E4986,'FILIAIS PETZ'!A:E,5,0)</f>
        <v>PETZ SETE LAGOAS</v>
      </c>
      <c r="H4986" s="20" t="str">
        <f>VLOOKUP(E4986,'FILIAIS PETZ'!A:D,4,0)</f>
        <v>STLG-MG</v>
      </c>
      <c r="I4986" s="46">
        <v>45516</v>
      </c>
      <c r="J4986" s="9">
        <v>965809</v>
      </c>
      <c r="K4986" s="84"/>
      <c r="L4986" s="83"/>
      <c r="M4986" s="46"/>
      <c r="N4986" s="46"/>
      <c r="O4986" s="46"/>
      <c r="P4986" s="91" t="s">
        <v>4990</v>
      </c>
      <c r="Q4986" s="84">
        <v>3</v>
      </c>
      <c r="R4986" s="91">
        <v>1</v>
      </c>
      <c r="S4986" s="9">
        <v>8</v>
      </c>
      <c r="T4986" s="9" t="s">
        <v>32</v>
      </c>
      <c r="U4986" s="9">
        <v>11002</v>
      </c>
      <c r="V4986" s="9">
        <v>11002</v>
      </c>
      <c r="W4986" s="9" t="s">
        <v>4984</v>
      </c>
      <c r="X4986" s="9" t="s">
        <v>4992</v>
      </c>
      <c r="Y4986" s="10" t="s">
        <v>4993</v>
      </c>
      <c r="Z4986" s="10" t="s">
        <v>4993</v>
      </c>
      <c r="AA4986" s="10" t="s">
        <v>4992</v>
      </c>
      <c r="AB4986" s="10" t="s">
        <v>12941</v>
      </c>
      <c r="AC4986" s="9" t="s">
        <v>5006</v>
      </c>
      <c r="AD4986" s="29"/>
      <c r="AE4986" s="20" t="str">
        <f>VLOOKUP(E4986,'FILIAIS PETZ'!A:Q,17,0)</f>
        <v>MG-1</v>
      </c>
      <c r="AF4986" s="20" t="str">
        <f>VLOOKUP(E4986,'FILIAIS PETZ'!A:Q,3,0)</f>
        <v>FELICIO</v>
      </c>
      <c r="AG4986" s="20" t="str">
        <f>VLOOKUP(E4986,'FILIAIS PETZ'!A:Q,2,0)</f>
        <v>R3</v>
      </c>
      <c r="AH4986" s="75">
        <v>215.61</v>
      </c>
      <c r="AI4986" s="16" t="s">
        <v>11823</v>
      </c>
      <c r="AJ4986" s="43">
        <f>VLOOKUP(E4986,'FILIAIS PETZ'!$A$2:$K$2000,11,0)</f>
        <v>18328118015645</v>
      </c>
      <c r="AK4986" s="44">
        <f t="shared" si="327"/>
        <v>18328118015645</v>
      </c>
    </row>
    <row r="4987" spans="1:37" s="14" customFormat="1" ht="15" customHeight="1" thickBot="1" x14ac:dyDescent="0.25">
      <c r="A4987" s="9">
        <f t="shared" si="329"/>
        <v>965810</v>
      </c>
      <c r="B4987" s="18">
        <f>VLOOKUP(C4987,FORNECEDORES!D:E,2,0)</f>
        <v>741390</v>
      </c>
      <c r="C4987" s="19" t="str">
        <f>VLOOKUP(D4987,FORNECEDORES!A:D,4,0)</f>
        <v>53.327.206/0001-97</v>
      </c>
      <c r="D4987" s="17" t="s">
        <v>1785</v>
      </c>
      <c r="E4987" s="20" t="str">
        <f t="shared" si="328"/>
        <v>04 0248</v>
      </c>
      <c r="F4987" s="28" t="s">
        <v>5848</v>
      </c>
      <c r="G4987" s="21" t="str">
        <f>VLOOKUP(E4987,'FILIAIS PETZ'!A:E,5,0)</f>
        <v>PETZ DIVINÓPOLIS</v>
      </c>
      <c r="H4987" s="20" t="str">
        <f>VLOOKUP(E4987,'FILIAIS PETZ'!A:D,4,0)</f>
        <v>DVNP-MG</v>
      </c>
      <c r="I4987" s="46">
        <v>45516</v>
      </c>
      <c r="J4987" s="9">
        <v>965810</v>
      </c>
      <c r="K4987" s="84" t="s">
        <v>5858</v>
      </c>
      <c r="L4987" s="83" t="s">
        <v>12999</v>
      </c>
      <c r="M4987" s="46">
        <v>45551</v>
      </c>
      <c r="N4987" s="46">
        <v>45574</v>
      </c>
      <c r="O4987" s="46">
        <v>45556</v>
      </c>
      <c r="P4987" s="91" t="s">
        <v>4990</v>
      </c>
      <c r="Q4987" s="84">
        <v>3</v>
      </c>
      <c r="R4987" s="91">
        <v>1</v>
      </c>
      <c r="S4987" s="9">
        <v>8</v>
      </c>
      <c r="T4987" s="9" t="s">
        <v>32</v>
      </c>
      <c r="U4987" s="9">
        <v>11002</v>
      </c>
      <c r="V4987" s="9">
        <v>11002</v>
      </c>
      <c r="W4987" s="9" t="s">
        <v>4984</v>
      </c>
      <c r="X4987" s="9" t="s">
        <v>4992</v>
      </c>
      <c r="Y4987" s="10" t="s">
        <v>4993</v>
      </c>
      <c r="Z4987" s="10" t="s">
        <v>4993</v>
      </c>
      <c r="AA4987" s="10" t="s">
        <v>4992</v>
      </c>
      <c r="AB4987" s="10" t="s">
        <v>12941</v>
      </c>
      <c r="AC4987" s="9" t="s">
        <v>5006</v>
      </c>
      <c r="AD4987" s="29"/>
      <c r="AE4987" s="20" t="str">
        <f>VLOOKUP(E4987,'FILIAIS PETZ'!A:Q,17,0)</f>
        <v>MG-2</v>
      </c>
      <c r="AF4987" s="20" t="str">
        <f>VLOOKUP(E4987,'FILIAIS PETZ'!A:Q,3,0)</f>
        <v>FELICIO</v>
      </c>
      <c r="AG4987" s="20" t="str">
        <f>VLOOKUP(E4987,'FILIAIS PETZ'!A:Q,2,0)</f>
        <v>R3</v>
      </c>
      <c r="AH4987" s="75">
        <v>1500</v>
      </c>
      <c r="AI4987" s="16" t="s">
        <v>11824</v>
      </c>
      <c r="AJ4987" s="43" t="str">
        <f>VLOOKUP(E4987,'FILIAIS PETZ'!$A$2:$K$2000,11,0)</f>
        <v>18.328.118/0246-36</v>
      </c>
      <c r="AK4987" s="44" t="str">
        <f t="shared" si="327"/>
        <v>18.328.118/0246-36</v>
      </c>
    </row>
    <row r="4988" spans="1:37" s="14" customFormat="1" ht="15" customHeight="1" thickBot="1" x14ac:dyDescent="0.25">
      <c r="A4988" s="9">
        <f t="shared" si="329"/>
        <v>965812</v>
      </c>
      <c r="B4988" s="18">
        <f>VLOOKUP(C4988,FORNECEDORES!D:E,2,0)</f>
        <v>741390</v>
      </c>
      <c r="C4988" s="19" t="str">
        <f>VLOOKUP(D4988,FORNECEDORES!A:D,4,0)</f>
        <v>53.327.206/0001-97</v>
      </c>
      <c r="D4988" s="17" t="s">
        <v>1785</v>
      </c>
      <c r="E4988" s="20" t="str">
        <f t="shared" si="328"/>
        <v>04 0130</v>
      </c>
      <c r="F4988" s="28" t="s">
        <v>4975</v>
      </c>
      <c r="G4988" s="21" t="str">
        <f>VLOOKUP(E4988,'FILIAIS PETZ'!A:E,5,0)</f>
        <v>PETZ CARLOS LUZ</v>
      </c>
      <c r="H4988" s="20" t="str">
        <f>VLOOKUP(E4988,'FILIAIS PETZ'!A:D,4,0)</f>
        <v>CLUZ-MG</v>
      </c>
      <c r="I4988" s="46">
        <v>45516</v>
      </c>
      <c r="J4988" s="9">
        <v>965812</v>
      </c>
      <c r="K4988" s="84" t="s">
        <v>5858</v>
      </c>
      <c r="L4988" s="83" t="s">
        <v>13877</v>
      </c>
      <c r="M4988" s="46">
        <v>45580</v>
      </c>
      <c r="N4988" s="46">
        <v>45609</v>
      </c>
      <c r="O4988" s="46">
        <v>45587</v>
      </c>
      <c r="P4988" s="91" t="s">
        <v>4990</v>
      </c>
      <c r="Q4988" s="84">
        <v>3</v>
      </c>
      <c r="R4988" s="91">
        <v>1</v>
      </c>
      <c r="S4988" s="9">
        <v>8</v>
      </c>
      <c r="T4988" s="9" t="s">
        <v>32</v>
      </c>
      <c r="U4988" s="9">
        <v>11002</v>
      </c>
      <c r="V4988" s="9">
        <v>11002</v>
      </c>
      <c r="W4988" s="9" t="s">
        <v>4984</v>
      </c>
      <c r="X4988" s="9" t="s">
        <v>4992</v>
      </c>
      <c r="Y4988" s="10" t="s">
        <v>4993</v>
      </c>
      <c r="Z4988" s="10" t="s">
        <v>4993</v>
      </c>
      <c r="AA4988" s="10" t="s">
        <v>4992</v>
      </c>
      <c r="AB4988" s="10" t="s">
        <v>12941</v>
      </c>
      <c r="AC4988" s="9" t="s">
        <v>5006</v>
      </c>
      <c r="AD4988" s="29"/>
      <c r="AE4988" s="20" t="str">
        <f>VLOOKUP(E4988,'FILIAIS PETZ'!A:Q,17,0)</f>
        <v>MG-1</v>
      </c>
      <c r="AF4988" s="20" t="str">
        <f>VLOOKUP(E4988,'FILIAIS PETZ'!A:Q,3,0)</f>
        <v>FELICIO</v>
      </c>
      <c r="AG4988" s="20" t="str">
        <f>VLOOKUP(E4988,'FILIAIS PETZ'!A:Q,2,0)</f>
        <v>R3</v>
      </c>
      <c r="AH4988" s="75">
        <v>350.72</v>
      </c>
      <c r="AI4988" s="16" t="s">
        <v>11825</v>
      </c>
      <c r="AJ4988" s="43">
        <f>VLOOKUP(E4988,'FILIAIS PETZ'!$A$2:$K$2000,11,0)</f>
        <v>18328118012204</v>
      </c>
      <c r="AK4988" s="44">
        <f t="shared" si="327"/>
        <v>18328118012204</v>
      </c>
    </row>
    <row r="4989" spans="1:37" s="14" customFormat="1" ht="15" customHeight="1" thickBot="1" x14ac:dyDescent="0.25">
      <c r="A4989" s="9">
        <f t="shared" si="329"/>
        <v>965230</v>
      </c>
      <c r="B4989" s="18">
        <f>VLOOKUP(C4989,FORNECEDORES!D:E,2,0)</f>
        <v>27617</v>
      </c>
      <c r="C4989" s="19" t="str">
        <f>VLOOKUP(D4989,FORNECEDORES!A:D,4,0)</f>
        <v>28.456.738/0001-87</v>
      </c>
      <c r="D4989" s="13" t="s">
        <v>7084</v>
      </c>
      <c r="E4989" s="20" t="str">
        <f t="shared" si="328"/>
        <v>04 0017</v>
      </c>
      <c r="F4989" s="28" t="s">
        <v>8713</v>
      </c>
      <c r="G4989" s="21" t="str">
        <f>VLOOKUP(E4989,'FILIAIS PETZ'!A:E,5,0)</f>
        <v>PETZ CARREFOUR SAO CAETANO</v>
      </c>
      <c r="H4989" s="20" t="str">
        <f>VLOOKUP(E4989,'FILIAIS PETZ'!A:D,4,0)</f>
        <v>SCSU-SP</v>
      </c>
      <c r="I4989" s="46">
        <v>45517</v>
      </c>
      <c r="J4989" s="9">
        <v>965230</v>
      </c>
      <c r="K4989" s="84" t="s">
        <v>5858</v>
      </c>
      <c r="L4989" s="83" t="s">
        <v>11975</v>
      </c>
      <c r="M4989" s="46">
        <v>45517</v>
      </c>
      <c r="N4989" s="46">
        <v>45539</v>
      </c>
      <c r="O4989" s="46">
        <v>45523</v>
      </c>
      <c r="P4989" s="91" t="s">
        <v>4990</v>
      </c>
      <c r="Q4989" s="84">
        <v>3</v>
      </c>
      <c r="R4989" s="91">
        <v>1</v>
      </c>
      <c r="S4989" s="9">
        <v>8</v>
      </c>
      <c r="T4989" s="9" t="s">
        <v>32</v>
      </c>
      <c r="U4989" s="9">
        <v>11002</v>
      </c>
      <c r="V4989" s="9">
        <v>11002</v>
      </c>
      <c r="W4989" s="9" t="s">
        <v>5122</v>
      </c>
      <c r="X4989" s="9" t="s">
        <v>4985</v>
      </c>
      <c r="Y4989" s="10" t="s">
        <v>4997</v>
      </c>
      <c r="Z4989" s="9" t="s">
        <v>4993</v>
      </c>
      <c r="AA4989" s="9" t="s">
        <v>5022</v>
      </c>
      <c r="AB4989" s="9" t="s">
        <v>5066</v>
      </c>
      <c r="AC4989" s="9" t="s">
        <v>5006</v>
      </c>
      <c r="AD4989" s="29"/>
      <c r="AE4989" s="20" t="str">
        <f>VLOOKUP(E4989,'FILIAIS PETZ'!A:Q,17,0)</f>
        <v>SP3</v>
      </c>
      <c r="AF4989" s="20" t="str">
        <f>VLOOKUP(E4989,'FILIAIS PETZ'!A:Q,3,0)</f>
        <v>FELICIO</v>
      </c>
      <c r="AG4989" s="20" t="str">
        <f>VLOOKUP(E4989,'FILIAIS PETZ'!A:Q,2,0)</f>
        <v>R3</v>
      </c>
      <c r="AH4989" s="75">
        <v>1800</v>
      </c>
      <c r="AI4989" s="16" t="s">
        <v>11826</v>
      </c>
      <c r="AJ4989" s="43">
        <f>VLOOKUP(E4989,'FILIAIS PETZ'!$A$2:$K$2000,11,0)</f>
        <v>18328118000532</v>
      </c>
      <c r="AK4989" s="44">
        <f t="shared" si="327"/>
        <v>18328118000532</v>
      </c>
    </row>
    <row r="4990" spans="1:37" s="14" customFormat="1" ht="15" customHeight="1" thickBot="1" x14ac:dyDescent="0.25">
      <c r="A4990" s="9">
        <f t="shared" si="329"/>
        <v>965815</v>
      </c>
      <c r="B4990" s="18">
        <f>VLOOKUP(C4990,FORNECEDORES!D:E,2,0)</f>
        <v>9057</v>
      </c>
      <c r="C4990" s="19" t="str">
        <f>VLOOKUP(D4990,FORNECEDORES!A:D,4,0)</f>
        <v>19.357.006/0001-49</v>
      </c>
      <c r="D4990" s="13" t="s">
        <v>2290</v>
      </c>
      <c r="E4990" s="20" t="str">
        <f t="shared" si="328"/>
        <v>04 0061</v>
      </c>
      <c r="F4990" s="28" t="s">
        <v>4946</v>
      </c>
      <c r="G4990" s="21" t="str">
        <f>VLOOKUP(E4990,'FILIAIS PETZ'!A:E,5,0)</f>
        <v>PETZ PAMPULHA</v>
      </c>
      <c r="H4990" s="20" t="str">
        <f>VLOOKUP(E4990,'FILIAIS PETZ'!A:D,4,0)</f>
        <v>PAMP-MG</v>
      </c>
      <c r="I4990" s="46">
        <v>45517</v>
      </c>
      <c r="J4990" s="9">
        <v>965815</v>
      </c>
      <c r="K4990" s="84" t="s">
        <v>5858</v>
      </c>
      <c r="L4990" s="83" t="s">
        <v>11977</v>
      </c>
      <c r="M4990" s="46">
        <v>45518</v>
      </c>
      <c r="N4990" s="46">
        <v>45546</v>
      </c>
      <c r="O4990" s="46">
        <v>45523</v>
      </c>
      <c r="P4990" s="91" t="s">
        <v>4982</v>
      </c>
      <c r="Q4990" s="84">
        <v>3</v>
      </c>
      <c r="R4990" s="91">
        <v>1</v>
      </c>
      <c r="S4990" s="9">
        <v>8</v>
      </c>
      <c r="T4990" s="9" t="s">
        <v>32</v>
      </c>
      <c r="U4990" s="9">
        <v>11002</v>
      </c>
      <c r="V4990" s="9">
        <v>11002</v>
      </c>
      <c r="W4990" s="9" t="s">
        <v>8492</v>
      </c>
      <c r="X4990" s="9" t="s">
        <v>4985</v>
      </c>
      <c r="Y4990" s="10" t="s">
        <v>4993</v>
      </c>
      <c r="Z4990" s="10" t="s">
        <v>4993</v>
      </c>
      <c r="AA4990" s="10" t="s">
        <v>4989</v>
      </c>
      <c r="AB4990" s="10" t="s">
        <v>12941</v>
      </c>
      <c r="AC4990" s="9" t="s">
        <v>4988</v>
      </c>
      <c r="AD4990" s="29" t="s">
        <v>4989</v>
      </c>
      <c r="AE4990" s="20" t="str">
        <f>VLOOKUP(E4990,'FILIAIS PETZ'!A:Q,17,0)</f>
        <v>MG-1</v>
      </c>
      <c r="AF4990" s="20" t="str">
        <f>VLOOKUP(E4990,'FILIAIS PETZ'!A:Q,3,0)</f>
        <v>FELICIO</v>
      </c>
      <c r="AG4990" s="20" t="str">
        <f>VLOOKUP(E4990,'FILIAIS PETZ'!A:Q,2,0)</f>
        <v>R3</v>
      </c>
      <c r="AH4990" s="75">
        <v>19500</v>
      </c>
      <c r="AI4990" s="16" t="s">
        <v>11978</v>
      </c>
      <c r="AJ4990" s="43">
        <f>VLOOKUP(E4990,'FILIAIS PETZ'!$A$2:$K$2000,11,0)</f>
        <v>18328118006069</v>
      </c>
      <c r="AK4990" s="44">
        <f t="shared" si="327"/>
        <v>18328118006069</v>
      </c>
    </row>
    <row r="4991" spans="1:37" s="14" customFormat="1" ht="15" customHeight="1" thickBot="1" x14ac:dyDescent="0.25">
      <c r="A4991" s="9">
        <f>J4991</f>
        <v>965817</v>
      </c>
      <c r="B4991" s="18">
        <f>VLOOKUP(C4991,FORNECEDORES!D:E,2,0)</f>
        <v>49973</v>
      </c>
      <c r="C4991" s="19" t="str">
        <f>VLOOKUP(D4991,FORNECEDORES!A:D,4,0)</f>
        <v>30.827.985/0001-94</v>
      </c>
      <c r="D4991" s="13" t="s">
        <v>2744</v>
      </c>
      <c r="E4991" s="20" t="str">
        <f t="shared" si="328"/>
        <v>04 0155</v>
      </c>
      <c r="F4991" s="28" t="s">
        <v>4929</v>
      </c>
      <c r="G4991" s="21" t="str">
        <f>VLOOKUP(E4991,'FILIAIS PETZ'!A:E,5,0)</f>
        <v>PETZ SETE LAGOAS</v>
      </c>
      <c r="H4991" s="20" t="str">
        <f>VLOOKUP(E4991,'FILIAIS PETZ'!A:D,4,0)</f>
        <v>STLG-MG</v>
      </c>
      <c r="I4991" s="46">
        <v>45517</v>
      </c>
      <c r="J4991" s="9">
        <v>965817</v>
      </c>
      <c r="K4991" s="84" t="s">
        <v>5858</v>
      </c>
      <c r="L4991" s="83" t="s">
        <v>11999</v>
      </c>
      <c r="M4991" s="46">
        <v>45519</v>
      </c>
      <c r="N4991" s="46">
        <v>45539</v>
      </c>
      <c r="O4991" s="46">
        <v>45523</v>
      </c>
      <c r="P4991" s="91" t="s">
        <v>4990</v>
      </c>
      <c r="Q4991" s="84">
        <v>3</v>
      </c>
      <c r="R4991" s="91">
        <v>1</v>
      </c>
      <c r="S4991" s="9">
        <v>8</v>
      </c>
      <c r="T4991" s="9" t="s">
        <v>32</v>
      </c>
      <c r="U4991" s="9">
        <v>11002</v>
      </c>
      <c r="V4991" s="9">
        <v>11002</v>
      </c>
      <c r="W4991" s="9" t="s">
        <v>4984</v>
      </c>
      <c r="X4991" s="9" t="s">
        <v>4996</v>
      </c>
      <c r="Y4991" s="10" t="s">
        <v>4997</v>
      </c>
      <c r="Z4991" s="9" t="s">
        <v>4993</v>
      </c>
      <c r="AA4991" s="9" t="s">
        <v>5103</v>
      </c>
      <c r="AB4991" s="9" t="s">
        <v>12941</v>
      </c>
      <c r="AC4991" s="9" t="s">
        <v>5006</v>
      </c>
      <c r="AD4991" s="29"/>
      <c r="AE4991" s="20" t="str">
        <f>VLOOKUP(E4991,'FILIAIS PETZ'!A:Q,17,0)</f>
        <v>MG-1</v>
      </c>
      <c r="AF4991" s="20" t="str">
        <f>VLOOKUP(E4991,'FILIAIS PETZ'!A:Q,3,0)</f>
        <v>FELICIO</v>
      </c>
      <c r="AG4991" s="20" t="str">
        <f>VLOOKUP(E4991,'FILIAIS PETZ'!A:Q,2,0)</f>
        <v>R3</v>
      </c>
      <c r="AH4991" s="75">
        <v>4010</v>
      </c>
      <c r="AI4991" s="16" t="s">
        <v>11827</v>
      </c>
      <c r="AJ4991" s="43">
        <f>VLOOKUP(E4991,'FILIAIS PETZ'!$A$2:$K$2000,11,0)</f>
        <v>18328118015645</v>
      </c>
      <c r="AK4991" s="44">
        <f t="shared" si="327"/>
        <v>18328118015645</v>
      </c>
    </row>
    <row r="4992" spans="1:37" s="14" customFormat="1" ht="15" customHeight="1" thickBot="1" x14ac:dyDescent="0.25">
      <c r="A4992" s="9">
        <f t="shared" si="329"/>
        <v>965818</v>
      </c>
      <c r="B4992" s="18">
        <f>VLOOKUP(C4992,FORNECEDORES!D:E,2,0)</f>
        <v>49973</v>
      </c>
      <c r="C4992" s="19" t="str">
        <f>VLOOKUP(D4992,FORNECEDORES!A:D,4,0)</f>
        <v>30.827.985/0001-94</v>
      </c>
      <c r="D4992" s="13" t="s">
        <v>2744</v>
      </c>
      <c r="E4992" s="20" t="str">
        <f t="shared" si="328"/>
        <v>04 0095</v>
      </c>
      <c r="F4992" s="28" t="s">
        <v>4945</v>
      </c>
      <c r="G4992" s="21" t="str">
        <f>VLOOKUP(E4992,'FILIAIS PETZ'!A:E,5,0)</f>
        <v>PETZ BETIM</v>
      </c>
      <c r="H4992" s="20" t="str">
        <f>VLOOKUP(E4992,'FILIAIS PETZ'!A:D,4,0)</f>
        <v>BTIM-MG</v>
      </c>
      <c r="I4992" s="46">
        <v>45517</v>
      </c>
      <c r="J4992" s="9">
        <v>965818</v>
      </c>
      <c r="K4992" s="84" t="s">
        <v>5858</v>
      </c>
      <c r="L4992" s="83" t="s">
        <v>12711</v>
      </c>
      <c r="M4992" s="46">
        <v>45538</v>
      </c>
      <c r="N4992" s="46">
        <v>45567</v>
      </c>
      <c r="O4992" s="46">
        <v>45548</v>
      </c>
      <c r="P4992" s="91" t="s">
        <v>4990</v>
      </c>
      <c r="Q4992" s="84">
        <v>3</v>
      </c>
      <c r="R4992" s="91">
        <v>1</v>
      </c>
      <c r="S4992" s="9">
        <v>8</v>
      </c>
      <c r="T4992" s="9" t="s">
        <v>32</v>
      </c>
      <c r="U4992" s="9">
        <v>11002</v>
      </c>
      <c r="V4992" s="9">
        <v>11002</v>
      </c>
      <c r="W4992" s="9" t="s">
        <v>4984</v>
      </c>
      <c r="X4992" s="9" t="s">
        <v>4996</v>
      </c>
      <c r="Y4992" s="10" t="s">
        <v>4997</v>
      </c>
      <c r="Z4992" s="9" t="s">
        <v>4993</v>
      </c>
      <c r="AA4992" s="9" t="s">
        <v>5103</v>
      </c>
      <c r="AB4992" s="9" t="s">
        <v>12941</v>
      </c>
      <c r="AC4992" s="9" t="s">
        <v>5006</v>
      </c>
      <c r="AD4992" s="29"/>
      <c r="AE4992" s="20" t="str">
        <f>VLOOKUP(E4992,'FILIAIS PETZ'!A:Q,17,0)</f>
        <v>MG-2</v>
      </c>
      <c r="AF4992" s="20" t="str">
        <f>VLOOKUP(E4992,'FILIAIS PETZ'!A:Q,3,0)</f>
        <v>FELICIO</v>
      </c>
      <c r="AG4992" s="20" t="str">
        <f>VLOOKUP(E4992,'FILIAIS PETZ'!A:Q,2,0)</f>
        <v>R3</v>
      </c>
      <c r="AH4992" s="75">
        <v>3250</v>
      </c>
      <c r="AI4992" s="16" t="s">
        <v>11828</v>
      </c>
      <c r="AJ4992" s="43">
        <f>VLOOKUP(E4992,'FILIAIS PETZ'!$A$2:$K$2000,11,0)</f>
        <v>18328118009084</v>
      </c>
      <c r="AK4992" s="44">
        <f t="shared" si="327"/>
        <v>18328118009084</v>
      </c>
    </row>
    <row r="4993" spans="1:37" s="14" customFormat="1" ht="15" customHeight="1" thickBot="1" x14ac:dyDescent="0.25">
      <c r="A4993" s="9">
        <f t="shared" si="329"/>
        <v>966840</v>
      </c>
      <c r="B4993" s="18">
        <f>VLOOKUP(C4993,FORNECEDORES!D:E,2,0)</f>
        <v>3203</v>
      </c>
      <c r="C4993" s="19" t="str">
        <f>VLOOKUP(D4993,FORNECEDORES!A:D,4,0)</f>
        <v>19.658.535/0001-82</v>
      </c>
      <c r="D4993" s="13" t="s">
        <v>6459</v>
      </c>
      <c r="E4993" s="20" t="str">
        <f t="shared" si="328"/>
        <v>04 0139</v>
      </c>
      <c r="F4993" s="28" t="s">
        <v>4978</v>
      </c>
      <c r="G4993" s="21" t="str">
        <f>VLOOKUP(E4993,'FILIAIS PETZ'!A:E,5,0)</f>
        <v>PETZ PALMAS</v>
      </c>
      <c r="H4993" s="20" t="str">
        <f>VLOOKUP(E4993,'FILIAIS PETZ'!A:D,4,0)</f>
        <v>PMAS-TO</v>
      </c>
      <c r="I4993" s="46">
        <v>45517</v>
      </c>
      <c r="J4993" s="9">
        <v>966840</v>
      </c>
      <c r="K4993" s="84" t="s">
        <v>5858</v>
      </c>
      <c r="L4993" s="83" t="s">
        <v>12090</v>
      </c>
      <c r="M4993" s="46">
        <v>45520</v>
      </c>
      <c r="N4993" s="46">
        <v>45546</v>
      </c>
      <c r="O4993" s="46">
        <v>45525</v>
      </c>
      <c r="P4993" s="91" t="s">
        <v>4982</v>
      </c>
      <c r="Q4993" s="84">
        <v>3</v>
      </c>
      <c r="R4993" s="91">
        <v>1</v>
      </c>
      <c r="S4993" s="9">
        <v>8</v>
      </c>
      <c r="T4993" s="9" t="s">
        <v>32</v>
      </c>
      <c r="U4993" s="9">
        <v>11002</v>
      </c>
      <c r="V4993" s="9">
        <v>11002</v>
      </c>
      <c r="W4993" s="9" t="s">
        <v>6867</v>
      </c>
      <c r="X4993" s="9" t="s">
        <v>4985</v>
      </c>
      <c r="Y4993" s="9" t="s">
        <v>4993</v>
      </c>
      <c r="Z4993" s="9" t="s">
        <v>8408</v>
      </c>
      <c r="AA4993" s="10" t="s">
        <v>4989</v>
      </c>
      <c r="AB4993" s="84" t="s">
        <v>5005</v>
      </c>
      <c r="AC4993" s="9" t="s">
        <v>4988</v>
      </c>
      <c r="AD4993" s="29" t="s">
        <v>11869</v>
      </c>
      <c r="AE4993" s="20" t="str">
        <f>VLOOKUP(E4993,'FILIAIS PETZ'!A:Q,17,0)</f>
        <v>CO-2</v>
      </c>
      <c r="AF4993" s="20" t="str">
        <f>VLOOKUP(E4993,'FILIAIS PETZ'!A:Q,3,0)</f>
        <v>FELICIO</v>
      </c>
      <c r="AG4993" s="20" t="str">
        <f>VLOOKUP(E4993,'FILIAIS PETZ'!A:Q,2,0)</f>
        <v>R3</v>
      </c>
      <c r="AH4993" s="75">
        <v>4950</v>
      </c>
      <c r="AI4993" s="16" t="s">
        <v>11829</v>
      </c>
      <c r="AJ4993" s="43">
        <f>VLOOKUP(E4993,'FILIAIS PETZ'!$A$2:$K$2000,11,0)</f>
        <v>18328118014088</v>
      </c>
      <c r="AK4993" s="44">
        <f t="shared" si="327"/>
        <v>18328118014088</v>
      </c>
    </row>
    <row r="4994" spans="1:37" s="14" customFormat="1" ht="15" customHeight="1" thickBot="1" x14ac:dyDescent="0.25">
      <c r="A4994" s="9">
        <f t="shared" si="329"/>
        <v>966843</v>
      </c>
      <c r="B4994" s="18">
        <f>VLOOKUP(C4994,FORNECEDORES!D:E,2,0)</f>
        <v>39969</v>
      </c>
      <c r="C4994" s="19" t="str">
        <f>VLOOKUP(D4994,FORNECEDORES!A:D,4,0)</f>
        <v>23.457.797/0001-56</v>
      </c>
      <c r="D4994" s="13" t="s">
        <v>2466</v>
      </c>
      <c r="E4994" s="20" t="str">
        <f t="shared" si="328"/>
        <v>04 0010</v>
      </c>
      <c r="F4994" s="28" t="s">
        <v>8983</v>
      </c>
      <c r="G4994" s="21" t="str">
        <f>VLOOKUP(E4994,'FILIAIS PETZ'!A:E,5,0)</f>
        <v>PETZ SANTA CECILIA</v>
      </c>
      <c r="H4994" s="20" t="str">
        <f>VLOOKUP(E4994,'FILIAIS PETZ'!A:D,4,0)</f>
        <v>STCE-SP</v>
      </c>
      <c r="I4994" s="46">
        <v>45517</v>
      </c>
      <c r="J4994" s="9">
        <v>966843</v>
      </c>
      <c r="K4994" s="84" t="s">
        <v>5858</v>
      </c>
      <c r="L4994" s="83" t="s">
        <v>12094</v>
      </c>
      <c r="M4994" s="46">
        <v>45519</v>
      </c>
      <c r="N4994" s="46">
        <v>45546</v>
      </c>
      <c r="O4994" s="46">
        <v>45525</v>
      </c>
      <c r="P4994" s="91" t="s">
        <v>4990</v>
      </c>
      <c r="Q4994" s="84">
        <v>3</v>
      </c>
      <c r="R4994" s="91">
        <v>1</v>
      </c>
      <c r="S4994" s="9">
        <v>8</v>
      </c>
      <c r="T4994" s="9" t="s">
        <v>32</v>
      </c>
      <c r="U4994" s="9">
        <v>11002</v>
      </c>
      <c r="V4994" s="9">
        <v>11002</v>
      </c>
      <c r="W4994" s="9" t="s">
        <v>5034</v>
      </c>
      <c r="X4994" s="9" t="s">
        <v>4985</v>
      </c>
      <c r="Y4994" s="9" t="s">
        <v>4993</v>
      </c>
      <c r="Z4994" s="9" t="s">
        <v>4993</v>
      </c>
      <c r="AA4994" s="9" t="s">
        <v>4989</v>
      </c>
      <c r="AB4994" s="9" t="s">
        <v>12941</v>
      </c>
      <c r="AC4994" s="9" t="s">
        <v>5006</v>
      </c>
      <c r="AD4994" s="29"/>
      <c r="AE4994" s="20" t="str">
        <f>VLOOKUP(E4994,'FILIAIS PETZ'!A:Q,17,0)</f>
        <v>SP2</v>
      </c>
      <c r="AF4994" s="20" t="str">
        <f>VLOOKUP(E4994,'FILIAIS PETZ'!A:Q,3,0)</f>
        <v>FELICIO</v>
      </c>
      <c r="AG4994" s="20" t="str">
        <f>VLOOKUP(E4994,'FILIAIS PETZ'!A:Q,2,0)</f>
        <v>R3</v>
      </c>
      <c r="AH4994" s="75">
        <v>580</v>
      </c>
      <c r="AI4994" s="16" t="s">
        <v>11830</v>
      </c>
      <c r="AJ4994" s="43">
        <f>VLOOKUP(E4994,'FILIAIS PETZ'!$A$2:$K$2000,11,0)</f>
        <v>18328118001938</v>
      </c>
      <c r="AK4994" s="44">
        <f t="shared" si="327"/>
        <v>18328118001938</v>
      </c>
    </row>
    <row r="4995" spans="1:37" s="14" customFormat="1" ht="15" customHeight="1" thickBot="1" x14ac:dyDescent="0.25">
      <c r="A4995" s="9">
        <f t="shared" si="329"/>
        <v>966846</v>
      </c>
      <c r="B4995" s="18">
        <f>VLOOKUP(C4995,FORNECEDORES!D:E,2,0)</f>
        <v>379168</v>
      </c>
      <c r="C4995" s="19" t="str">
        <f>VLOOKUP(D4995,FORNECEDORES!A:D,4,0)</f>
        <v>84.531.557/0001-49</v>
      </c>
      <c r="D4995" s="13" t="s">
        <v>4090</v>
      </c>
      <c r="E4995" s="20" t="str">
        <f t="shared" si="328"/>
        <v>04 0146</v>
      </c>
      <c r="F4995" s="28" t="s">
        <v>4947</v>
      </c>
      <c r="G4995" s="21" t="str">
        <f>VLOOKUP(E4995,'FILIAIS PETZ'!A:E,5,0)</f>
        <v>PETZ DJALMA BATISTA</v>
      </c>
      <c r="H4995" s="20" t="str">
        <f>VLOOKUP(E4995,'FILIAIS PETZ'!A:D,4,0)</f>
        <v>DJBA-AM</v>
      </c>
      <c r="I4995" s="46">
        <v>45518</v>
      </c>
      <c r="J4995" s="9">
        <v>966846</v>
      </c>
      <c r="K4995" s="84" t="s">
        <v>5858</v>
      </c>
      <c r="L4995" s="83" t="s">
        <v>12639</v>
      </c>
      <c r="M4995" s="46">
        <v>45519</v>
      </c>
      <c r="N4995" s="46">
        <v>45553</v>
      </c>
      <c r="O4995" s="46">
        <v>45547</v>
      </c>
      <c r="P4995" s="91" t="s">
        <v>4990</v>
      </c>
      <c r="Q4995" s="84">
        <v>3</v>
      </c>
      <c r="R4995" s="91">
        <v>1</v>
      </c>
      <c r="S4995" s="9">
        <v>8</v>
      </c>
      <c r="T4995" s="9" t="s">
        <v>32</v>
      </c>
      <c r="U4995" s="9">
        <v>11002</v>
      </c>
      <c r="V4995" s="9">
        <v>11002</v>
      </c>
      <c r="W4995" s="9" t="s">
        <v>5034</v>
      </c>
      <c r="X4995" s="9" t="s">
        <v>4985</v>
      </c>
      <c r="Y4995" s="9" t="s">
        <v>4993</v>
      </c>
      <c r="Z4995" s="9" t="s">
        <v>8408</v>
      </c>
      <c r="AA4995" s="9" t="s">
        <v>5013</v>
      </c>
      <c r="AB4995" s="9" t="s">
        <v>12941</v>
      </c>
      <c r="AC4995" s="9" t="s">
        <v>5006</v>
      </c>
      <c r="AD4995" s="29"/>
      <c r="AE4995" s="20" t="str">
        <f>VLOOKUP(E4995,'FILIAIS PETZ'!A:Q,17,0)</f>
        <v>CO-3</v>
      </c>
      <c r="AF4995" s="20" t="str">
        <f>VLOOKUP(E4995,'FILIAIS PETZ'!A:Q,3,0)</f>
        <v>FELICIO</v>
      </c>
      <c r="AG4995" s="20" t="str">
        <f>VLOOKUP(E4995,'FILIAIS PETZ'!A:Q,2,0)</f>
        <v>R3</v>
      </c>
      <c r="AH4995" s="75">
        <v>400</v>
      </c>
      <c r="AI4995" s="16" t="s">
        <v>11831</v>
      </c>
      <c r="AJ4995" s="43">
        <f>VLOOKUP(E4995,'FILIAIS PETZ'!$A$2:$K$2000,11,0)</f>
        <v>18328118013782</v>
      </c>
      <c r="AK4995" s="44">
        <f t="shared" si="327"/>
        <v>18328118013782</v>
      </c>
    </row>
    <row r="4996" spans="1:37" s="14" customFormat="1" ht="15" customHeight="1" thickBot="1" x14ac:dyDescent="0.25">
      <c r="A4996" s="9">
        <f t="shared" si="329"/>
        <v>966847</v>
      </c>
      <c r="B4996" s="18">
        <f>VLOOKUP(C4996,FORNECEDORES!D:E,2,0)</f>
        <v>379168</v>
      </c>
      <c r="C4996" s="19" t="str">
        <f>VLOOKUP(D4996,FORNECEDORES!A:D,4,0)</f>
        <v>84.531.557/0001-49</v>
      </c>
      <c r="D4996" s="13" t="s">
        <v>4090</v>
      </c>
      <c r="E4996" s="20" t="str">
        <f t="shared" si="328"/>
        <v>04 0180</v>
      </c>
      <c r="F4996" s="28" t="s">
        <v>4944</v>
      </c>
      <c r="G4996" s="21" t="str">
        <f>VLOOKUP(E4996,'FILIAIS PETZ'!A:E,5,0)</f>
        <v>PETZ TORQUATO TAPAJOS</v>
      </c>
      <c r="H4996" s="20" t="str">
        <f>VLOOKUP(E4996,'FILIAIS PETZ'!A:D,4,0)</f>
        <v>TQTP-AM</v>
      </c>
      <c r="I4996" s="46">
        <v>45518</v>
      </c>
      <c r="J4996" s="9">
        <v>966847</v>
      </c>
      <c r="K4996" s="84" t="s">
        <v>5858</v>
      </c>
      <c r="L4996" s="83" t="s">
        <v>9161</v>
      </c>
      <c r="M4996" s="46">
        <v>45519</v>
      </c>
      <c r="N4996" s="46">
        <v>45553</v>
      </c>
      <c r="O4996" s="46">
        <v>45547</v>
      </c>
      <c r="P4996" s="91" t="s">
        <v>4990</v>
      </c>
      <c r="Q4996" s="84">
        <v>3</v>
      </c>
      <c r="R4996" s="91">
        <v>1</v>
      </c>
      <c r="S4996" s="9">
        <v>8</v>
      </c>
      <c r="T4996" s="9" t="s">
        <v>32</v>
      </c>
      <c r="U4996" s="9">
        <v>11002</v>
      </c>
      <c r="V4996" s="9">
        <v>11002</v>
      </c>
      <c r="W4996" s="9" t="s">
        <v>5034</v>
      </c>
      <c r="X4996" s="9" t="s">
        <v>4985</v>
      </c>
      <c r="Y4996" s="10" t="s">
        <v>4997</v>
      </c>
      <c r="Z4996" s="10" t="s">
        <v>4993</v>
      </c>
      <c r="AA4996" s="9" t="s">
        <v>4989</v>
      </c>
      <c r="AB4996" s="9" t="s">
        <v>12941</v>
      </c>
      <c r="AC4996" s="9" t="s">
        <v>5006</v>
      </c>
      <c r="AD4996" s="29"/>
      <c r="AE4996" s="20" t="str">
        <f>VLOOKUP(E4996,'FILIAIS PETZ'!A:Q,17,0)</f>
        <v>CO-3</v>
      </c>
      <c r="AF4996" s="20" t="str">
        <f>VLOOKUP(E4996,'FILIAIS PETZ'!A:Q,3,0)</f>
        <v>FELICIO</v>
      </c>
      <c r="AG4996" s="20" t="str">
        <f>VLOOKUP(E4996,'FILIAIS PETZ'!A:Q,2,0)</f>
        <v>R3</v>
      </c>
      <c r="AH4996" s="75">
        <v>4560</v>
      </c>
      <c r="AI4996" s="16" t="s">
        <v>11832</v>
      </c>
      <c r="AJ4996" s="43">
        <f>VLOOKUP(E4996,'FILIAIS PETZ'!$A$2:$K$2000,11,0)</f>
        <v>18328118017346</v>
      </c>
      <c r="AK4996" s="44">
        <f t="shared" si="327"/>
        <v>18328118017346</v>
      </c>
    </row>
    <row r="4997" spans="1:37" s="14" customFormat="1" ht="15" customHeight="1" thickBot="1" x14ac:dyDescent="0.25">
      <c r="A4997" s="9">
        <f t="shared" si="329"/>
        <v>966849</v>
      </c>
      <c r="B4997" s="18">
        <f>VLOOKUP(C4997,FORNECEDORES!D:E,2,0)</f>
        <v>3203</v>
      </c>
      <c r="C4997" s="19" t="str">
        <f>VLOOKUP(D4997,FORNECEDORES!A:D,4,0)</f>
        <v>19.658.535/0001-82</v>
      </c>
      <c r="D4997" s="13" t="s">
        <v>6459</v>
      </c>
      <c r="E4997" s="20" t="str">
        <f t="shared" si="328"/>
        <v>04 0153</v>
      </c>
      <c r="F4997" s="28" t="s">
        <v>4966</v>
      </c>
      <c r="G4997" s="21" t="str">
        <f>VLOOKUP(E4997,'FILIAIS PETZ'!A:E,5,0)</f>
        <v>PETZ TAGUATINGA</v>
      </c>
      <c r="H4997" s="20" t="str">
        <f>VLOOKUP(E4997,'FILIAIS PETZ'!A:D,4,0)</f>
        <v>TGTG-DF</v>
      </c>
      <c r="I4997" s="46">
        <v>45519</v>
      </c>
      <c r="J4997" s="9">
        <v>966849</v>
      </c>
      <c r="K4997" s="84" t="s">
        <v>5858</v>
      </c>
      <c r="L4997" s="83" t="s">
        <v>12163</v>
      </c>
      <c r="M4997" s="46">
        <v>45524</v>
      </c>
      <c r="N4997" s="46">
        <v>45546</v>
      </c>
      <c r="O4997" s="46">
        <v>45527</v>
      </c>
      <c r="P4997" s="91" t="s">
        <v>4990</v>
      </c>
      <c r="Q4997" s="84">
        <v>3</v>
      </c>
      <c r="R4997" s="91">
        <v>1</v>
      </c>
      <c r="S4997" s="9">
        <v>8</v>
      </c>
      <c r="T4997" s="9" t="s">
        <v>32</v>
      </c>
      <c r="U4997" s="9">
        <v>11002</v>
      </c>
      <c r="V4997" s="9">
        <v>11002</v>
      </c>
      <c r="W4997" s="9" t="s">
        <v>5057</v>
      </c>
      <c r="X4997" s="9" t="s">
        <v>4985</v>
      </c>
      <c r="Y4997" s="10" t="s">
        <v>4993</v>
      </c>
      <c r="Z4997" s="10" t="s">
        <v>4993</v>
      </c>
      <c r="AA4997" s="10" t="s">
        <v>4989</v>
      </c>
      <c r="AB4997" s="84" t="s">
        <v>5005</v>
      </c>
      <c r="AC4997" s="9" t="s">
        <v>5006</v>
      </c>
      <c r="AD4997" s="29"/>
      <c r="AE4997" s="20" t="str">
        <f>VLOOKUP(E4997,'FILIAIS PETZ'!A:Q,17,0)</f>
        <v>CO-1</v>
      </c>
      <c r="AF4997" s="20" t="str">
        <f>VLOOKUP(E4997,'FILIAIS PETZ'!A:Q,3,0)</f>
        <v>FELICIO</v>
      </c>
      <c r="AG4997" s="20" t="str">
        <f>VLOOKUP(E4997,'FILIAIS PETZ'!A:Q,2,0)</f>
        <v>R3</v>
      </c>
      <c r="AH4997" s="75">
        <v>930</v>
      </c>
      <c r="AI4997" s="16" t="s">
        <v>11833</v>
      </c>
      <c r="AJ4997" s="43">
        <f>VLOOKUP(E4997,'FILIAIS PETZ'!$A$2:$K$2000,11,0)</f>
        <v>18328118014916</v>
      </c>
      <c r="AK4997" s="44">
        <f t="shared" si="327"/>
        <v>18328118014916</v>
      </c>
    </row>
    <row r="4998" spans="1:37" s="14" customFormat="1" ht="15" customHeight="1" thickBot="1" x14ac:dyDescent="0.25">
      <c r="A4998" s="9">
        <f t="shared" si="329"/>
        <v>966852</v>
      </c>
      <c r="B4998" s="18">
        <f>VLOOKUP(C4998,FORNECEDORES!D:E,2,0)</f>
        <v>21741</v>
      </c>
      <c r="C4998" s="19" t="str">
        <f>VLOOKUP(D4998,FORNECEDORES!A:D,4,0)</f>
        <v>03.060.414/0001-02</v>
      </c>
      <c r="D4998" s="13" t="s">
        <v>1394</v>
      </c>
      <c r="E4998" s="20" t="str">
        <f t="shared" si="328"/>
        <v>04 0067</v>
      </c>
      <c r="F4998" s="28" t="s">
        <v>8611</v>
      </c>
      <c r="G4998" s="21" t="str">
        <f>VLOOKUP(E4998,'FILIAIS PETZ'!A:E,5,0)</f>
        <v>PETZ EXTRA RICARDO JAFET</v>
      </c>
      <c r="H4998" s="20" t="str">
        <f>VLOOKUP(E4998,'FILIAIS PETZ'!A:D,4,0)</f>
        <v>RJAF-SP</v>
      </c>
      <c r="I4998" s="46">
        <v>45519</v>
      </c>
      <c r="J4998" s="9">
        <v>966852</v>
      </c>
      <c r="K4998" s="84"/>
      <c r="L4998" s="83"/>
      <c r="M4998" s="46"/>
      <c r="N4998" s="46"/>
      <c r="O4998" s="46"/>
      <c r="P4998" s="91" t="s">
        <v>4990</v>
      </c>
      <c r="Q4998" s="84">
        <v>3</v>
      </c>
      <c r="R4998" s="91">
        <v>1</v>
      </c>
      <c r="S4998" s="9">
        <v>8</v>
      </c>
      <c r="T4998" s="9" t="s">
        <v>32</v>
      </c>
      <c r="U4998" s="9">
        <v>11002</v>
      </c>
      <c r="V4998" s="9">
        <v>11002</v>
      </c>
      <c r="W4998" s="9" t="s">
        <v>5119</v>
      </c>
      <c r="X4998" s="9" t="s">
        <v>4985</v>
      </c>
      <c r="Y4998" s="9" t="s">
        <v>4993</v>
      </c>
      <c r="Z4998" s="9" t="s">
        <v>8408</v>
      </c>
      <c r="AA4998" s="9" t="s">
        <v>4989</v>
      </c>
      <c r="AB4998" s="9" t="s">
        <v>12941</v>
      </c>
      <c r="AC4998" s="9" t="s">
        <v>5006</v>
      </c>
      <c r="AD4998" s="29"/>
      <c r="AE4998" s="20" t="str">
        <f>VLOOKUP(E4998,'FILIAIS PETZ'!A:Q,17,0)</f>
        <v>SP2</v>
      </c>
      <c r="AF4998" s="20" t="str">
        <f>VLOOKUP(E4998,'FILIAIS PETZ'!A:Q,3,0)</f>
        <v>FELICIO</v>
      </c>
      <c r="AG4998" s="20" t="str">
        <f>VLOOKUP(E4998,'FILIAIS PETZ'!A:Q,2,0)</f>
        <v>R3</v>
      </c>
      <c r="AH4998" s="75">
        <v>2500</v>
      </c>
      <c r="AI4998" s="16" t="s">
        <v>11834</v>
      </c>
      <c r="AJ4998" s="43">
        <f>VLOOKUP(E4998,'FILIAIS PETZ'!$A$2:$K$2000,11,0)</f>
        <v>18328118006573</v>
      </c>
      <c r="AK4998" s="44">
        <f t="shared" si="327"/>
        <v>18328118006573</v>
      </c>
    </row>
    <row r="4999" spans="1:37" s="14" customFormat="1" ht="15" customHeight="1" thickBot="1" x14ac:dyDescent="0.25">
      <c r="A4999" s="9">
        <f t="shared" si="329"/>
        <v>966905</v>
      </c>
      <c r="B4999" s="18">
        <f>VLOOKUP(C4999,FORNECEDORES!D:E,2,0)</f>
        <v>40460</v>
      </c>
      <c r="C4999" s="19" t="str">
        <f>VLOOKUP(D4999,FORNECEDORES!A:D,4,0)</f>
        <v>30.515.748/0001-98</v>
      </c>
      <c r="D4999" s="13" t="s">
        <v>2732</v>
      </c>
      <c r="E4999" s="20" t="str">
        <f t="shared" si="328"/>
        <v>04 0010</v>
      </c>
      <c r="F4999" s="28" t="s">
        <v>8983</v>
      </c>
      <c r="G4999" s="21" t="str">
        <f>VLOOKUP(E4999,'FILIAIS PETZ'!A:E,5,0)</f>
        <v>PETZ SANTA CECILIA</v>
      </c>
      <c r="H4999" s="20" t="str">
        <f>VLOOKUP(E4999,'FILIAIS PETZ'!A:D,4,0)</f>
        <v>STCE-SP</v>
      </c>
      <c r="I4999" s="46">
        <v>45519</v>
      </c>
      <c r="J4999" s="9">
        <v>966905</v>
      </c>
      <c r="K4999" s="84" t="s">
        <v>5858</v>
      </c>
      <c r="L4999" s="83" t="s">
        <v>12165</v>
      </c>
      <c r="M4999" s="46">
        <v>45524</v>
      </c>
      <c r="N4999" s="46">
        <v>45546</v>
      </c>
      <c r="O4999" s="46">
        <v>45527</v>
      </c>
      <c r="P4999" s="91" t="s">
        <v>4990</v>
      </c>
      <c r="Q4999" s="84">
        <v>3</v>
      </c>
      <c r="R4999" s="91">
        <v>1</v>
      </c>
      <c r="S4999" s="9">
        <v>8</v>
      </c>
      <c r="T4999" s="9" t="s">
        <v>32</v>
      </c>
      <c r="U4999" s="9">
        <v>11002</v>
      </c>
      <c r="V4999" s="9">
        <v>11002</v>
      </c>
      <c r="W4999" s="9" t="s">
        <v>5119</v>
      </c>
      <c r="X4999" s="9" t="s">
        <v>4985</v>
      </c>
      <c r="Y4999" s="9" t="s">
        <v>4980</v>
      </c>
      <c r="Z4999" s="9" t="s">
        <v>4980</v>
      </c>
      <c r="AA4999" s="9" t="s">
        <v>4989</v>
      </c>
      <c r="AB4999" s="9" t="s">
        <v>5066</v>
      </c>
      <c r="AC4999" s="9" t="s">
        <v>5006</v>
      </c>
      <c r="AD4999" s="29"/>
      <c r="AE4999" s="20" t="str">
        <f>VLOOKUP(E4999,'FILIAIS PETZ'!A:Q,17,0)</f>
        <v>SP2</v>
      </c>
      <c r="AF4999" s="20" t="str">
        <f>VLOOKUP(E4999,'FILIAIS PETZ'!A:Q,3,0)</f>
        <v>FELICIO</v>
      </c>
      <c r="AG4999" s="20" t="str">
        <f>VLOOKUP(E4999,'FILIAIS PETZ'!A:Q,2,0)</f>
        <v>R3</v>
      </c>
      <c r="AH4999" s="75">
        <v>980</v>
      </c>
      <c r="AI4999" s="16" t="s">
        <v>9022</v>
      </c>
      <c r="AJ4999" s="43">
        <f>VLOOKUP(E4999,'FILIAIS PETZ'!$A$2:$K$2000,11,0)</f>
        <v>18328118001938</v>
      </c>
      <c r="AK4999" s="44">
        <f t="shared" si="327"/>
        <v>18328118001938</v>
      </c>
    </row>
    <row r="5000" spans="1:37" s="14" customFormat="1" ht="15" customHeight="1" thickBot="1" x14ac:dyDescent="0.25">
      <c r="A5000" s="9">
        <f t="shared" si="329"/>
        <v>966907</v>
      </c>
      <c r="B5000" s="18">
        <f>VLOOKUP(C5000,FORNECEDORES!D:E,2,0)</f>
        <v>40460</v>
      </c>
      <c r="C5000" s="19" t="str">
        <f>VLOOKUP(D5000,FORNECEDORES!A:D,4,0)</f>
        <v>30.515.748/0001-98</v>
      </c>
      <c r="D5000" s="13" t="s">
        <v>2732</v>
      </c>
      <c r="E5000" s="20" t="str">
        <f t="shared" si="328"/>
        <v>04 0067</v>
      </c>
      <c r="F5000" s="28" t="s">
        <v>8611</v>
      </c>
      <c r="G5000" s="21" t="str">
        <f>VLOOKUP(E5000,'FILIAIS PETZ'!A:E,5,0)</f>
        <v>PETZ EXTRA RICARDO JAFET</v>
      </c>
      <c r="H5000" s="20" t="str">
        <f>VLOOKUP(E5000,'FILIAIS PETZ'!A:D,4,0)</f>
        <v>RJAF-SP</v>
      </c>
      <c r="I5000" s="46">
        <v>45519</v>
      </c>
      <c r="J5000" s="9">
        <v>966907</v>
      </c>
      <c r="K5000" s="84" t="s">
        <v>5858</v>
      </c>
      <c r="L5000" s="83" t="s">
        <v>12166</v>
      </c>
      <c r="M5000" s="46">
        <v>45524</v>
      </c>
      <c r="N5000" s="46">
        <v>45546</v>
      </c>
      <c r="O5000" s="46">
        <v>45527</v>
      </c>
      <c r="P5000" s="91" t="s">
        <v>4990</v>
      </c>
      <c r="Q5000" s="84">
        <v>3</v>
      </c>
      <c r="R5000" s="91">
        <v>1</v>
      </c>
      <c r="S5000" s="9">
        <v>8</v>
      </c>
      <c r="T5000" s="9" t="s">
        <v>32</v>
      </c>
      <c r="U5000" s="9">
        <v>11002</v>
      </c>
      <c r="V5000" s="9">
        <v>11002</v>
      </c>
      <c r="W5000" s="9" t="s">
        <v>5119</v>
      </c>
      <c r="X5000" s="9" t="s">
        <v>4985</v>
      </c>
      <c r="Y5000" s="9" t="s">
        <v>4980</v>
      </c>
      <c r="Z5000" s="9" t="s">
        <v>4980</v>
      </c>
      <c r="AA5000" s="9" t="s">
        <v>4989</v>
      </c>
      <c r="AB5000" s="9" t="s">
        <v>5066</v>
      </c>
      <c r="AC5000" s="9" t="s">
        <v>5006</v>
      </c>
      <c r="AD5000" s="29"/>
      <c r="AE5000" s="20" t="str">
        <f>VLOOKUP(E5000,'FILIAIS PETZ'!A:Q,17,0)</f>
        <v>SP2</v>
      </c>
      <c r="AF5000" s="20" t="str">
        <f>VLOOKUP(E5000,'FILIAIS PETZ'!A:Q,3,0)</f>
        <v>FELICIO</v>
      </c>
      <c r="AG5000" s="20" t="str">
        <f>VLOOKUP(E5000,'FILIAIS PETZ'!A:Q,2,0)</f>
        <v>R3</v>
      </c>
      <c r="AH5000" s="75">
        <v>980</v>
      </c>
      <c r="AI5000" s="16" t="s">
        <v>9022</v>
      </c>
      <c r="AJ5000" s="43">
        <f>VLOOKUP(E5000,'FILIAIS PETZ'!$A$2:$K$2000,11,0)</f>
        <v>18328118006573</v>
      </c>
      <c r="AK5000" s="44">
        <f t="shared" si="327"/>
        <v>18328118006573</v>
      </c>
    </row>
    <row r="5001" spans="1:37" s="14" customFormat="1" ht="15" customHeight="1" thickBot="1" x14ac:dyDescent="0.25">
      <c r="A5001" s="9">
        <f t="shared" si="329"/>
        <v>966909</v>
      </c>
      <c r="B5001" s="18">
        <f>VLOOKUP(C5001,FORNECEDORES!D:E,2,0)</f>
        <v>40460</v>
      </c>
      <c r="C5001" s="19" t="str">
        <f>VLOOKUP(D5001,FORNECEDORES!A:D,4,0)</f>
        <v>30.515.748/0001-98</v>
      </c>
      <c r="D5001" s="13" t="s">
        <v>2732</v>
      </c>
      <c r="E5001" s="20" t="str">
        <f t="shared" si="328"/>
        <v>04 0011</v>
      </c>
      <c r="F5001" s="28" t="s">
        <v>8976</v>
      </c>
      <c r="G5001" s="21" t="str">
        <f>VLOOKUP(E5001,'FILIAIS PETZ'!A:E,5,0)</f>
        <v>PETZ AUGUSTA</v>
      </c>
      <c r="H5001" s="20" t="str">
        <f>VLOOKUP(E5001,'FILIAIS PETZ'!A:D,4,0)</f>
        <v>AUGT-SP</v>
      </c>
      <c r="I5001" s="46">
        <v>45519</v>
      </c>
      <c r="J5001" s="9">
        <v>966909</v>
      </c>
      <c r="K5001" s="84" t="s">
        <v>5858</v>
      </c>
      <c r="L5001" s="83" t="s">
        <v>12167</v>
      </c>
      <c r="M5001" s="46">
        <v>45524</v>
      </c>
      <c r="N5001" s="46">
        <v>45546</v>
      </c>
      <c r="O5001" s="46">
        <v>45527</v>
      </c>
      <c r="P5001" s="91" t="s">
        <v>4990</v>
      </c>
      <c r="Q5001" s="84">
        <v>3</v>
      </c>
      <c r="R5001" s="91">
        <v>1</v>
      </c>
      <c r="S5001" s="9">
        <v>8</v>
      </c>
      <c r="T5001" s="9" t="s">
        <v>32</v>
      </c>
      <c r="U5001" s="9">
        <v>11002</v>
      </c>
      <c r="V5001" s="9">
        <v>11002</v>
      </c>
      <c r="W5001" s="9" t="s">
        <v>5119</v>
      </c>
      <c r="X5001" s="9" t="s">
        <v>4985</v>
      </c>
      <c r="Y5001" s="9" t="s">
        <v>4980</v>
      </c>
      <c r="Z5001" s="9" t="s">
        <v>4980</v>
      </c>
      <c r="AA5001" s="9" t="s">
        <v>4989</v>
      </c>
      <c r="AB5001" s="9" t="s">
        <v>5066</v>
      </c>
      <c r="AC5001" s="9" t="s">
        <v>5006</v>
      </c>
      <c r="AD5001" s="29"/>
      <c r="AE5001" s="20" t="str">
        <f>VLOOKUP(E5001,'FILIAIS PETZ'!A:Q,17,0)</f>
        <v>SP2</v>
      </c>
      <c r="AF5001" s="20" t="str">
        <f>VLOOKUP(E5001,'FILIAIS PETZ'!A:Q,3,0)</f>
        <v>FELICIO</v>
      </c>
      <c r="AG5001" s="20" t="str">
        <f>VLOOKUP(E5001,'FILIAIS PETZ'!A:Q,2,0)</f>
        <v>R3</v>
      </c>
      <c r="AH5001" s="75">
        <v>980</v>
      </c>
      <c r="AI5001" s="16" t="s">
        <v>9022</v>
      </c>
      <c r="AJ5001" s="43">
        <f>VLOOKUP(E5001,'FILIAIS PETZ'!$A$2:$K$2000,11,0)</f>
        <v>18328118001776</v>
      </c>
      <c r="AK5001" s="44">
        <f t="shared" si="327"/>
        <v>18328118001776</v>
      </c>
    </row>
    <row r="5002" spans="1:37" s="14" customFormat="1" ht="15" customHeight="1" thickBot="1" x14ac:dyDescent="0.25">
      <c r="A5002" s="9">
        <f t="shared" si="329"/>
        <v>966916</v>
      </c>
      <c r="B5002" s="18">
        <f>VLOOKUP(C5002,FORNECEDORES!D:E,2,0)</f>
        <v>40460</v>
      </c>
      <c r="C5002" s="19" t="str">
        <f>VLOOKUP(D5002,FORNECEDORES!A:D,4,0)</f>
        <v>30.515.748/0001-98</v>
      </c>
      <c r="D5002" s="13" t="s">
        <v>2732</v>
      </c>
      <c r="E5002" s="20" t="str">
        <f t="shared" si="328"/>
        <v>04 0067</v>
      </c>
      <c r="F5002" s="28" t="s">
        <v>8611</v>
      </c>
      <c r="G5002" s="21" t="str">
        <f>VLOOKUP(E5002,'FILIAIS PETZ'!A:E,5,0)</f>
        <v>PETZ EXTRA RICARDO JAFET</v>
      </c>
      <c r="H5002" s="20" t="str">
        <f>VLOOKUP(E5002,'FILIAIS PETZ'!A:D,4,0)</f>
        <v>RJAF-SP</v>
      </c>
      <c r="I5002" s="46">
        <v>45519</v>
      </c>
      <c r="J5002" s="9">
        <v>966916</v>
      </c>
      <c r="K5002" s="84" t="s">
        <v>5858</v>
      </c>
      <c r="L5002" s="83" t="s">
        <v>12172</v>
      </c>
      <c r="M5002" s="46">
        <v>45524</v>
      </c>
      <c r="N5002" s="46">
        <v>45546</v>
      </c>
      <c r="O5002" s="46">
        <v>45527</v>
      </c>
      <c r="P5002" s="91" t="s">
        <v>4990</v>
      </c>
      <c r="Q5002" s="84">
        <v>3</v>
      </c>
      <c r="R5002" s="91">
        <v>1</v>
      </c>
      <c r="S5002" s="9">
        <v>8</v>
      </c>
      <c r="T5002" s="9" t="s">
        <v>32</v>
      </c>
      <c r="U5002" s="9">
        <v>11002</v>
      </c>
      <c r="V5002" s="9">
        <v>11002</v>
      </c>
      <c r="W5002" s="9" t="s">
        <v>5019</v>
      </c>
      <c r="X5002" s="9" t="s">
        <v>4985</v>
      </c>
      <c r="Y5002" s="9" t="s">
        <v>4980</v>
      </c>
      <c r="Z5002" s="9" t="s">
        <v>4980</v>
      </c>
      <c r="AA5002" s="9" t="s">
        <v>4989</v>
      </c>
      <c r="AB5002" s="9" t="s">
        <v>5066</v>
      </c>
      <c r="AC5002" s="9" t="s">
        <v>5006</v>
      </c>
      <c r="AD5002" s="29"/>
      <c r="AE5002" s="20" t="str">
        <f>VLOOKUP(E5002,'FILIAIS PETZ'!A:Q,17,0)</f>
        <v>SP2</v>
      </c>
      <c r="AF5002" s="20" t="str">
        <f>VLOOKUP(E5002,'FILIAIS PETZ'!A:Q,3,0)</f>
        <v>FELICIO</v>
      </c>
      <c r="AG5002" s="20" t="str">
        <f>VLOOKUP(E5002,'FILIAIS PETZ'!A:Q,2,0)</f>
        <v>R3</v>
      </c>
      <c r="AH5002" s="75">
        <v>980</v>
      </c>
      <c r="AI5002" s="16" t="s">
        <v>9022</v>
      </c>
      <c r="AJ5002" s="43">
        <f>VLOOKUP(E5002,'FILIAIS PETZ'!$A$2:$K$2000,11,0)</f>
        <v>18328118006573</v>
      </c>
      <c r="AK5002" s="44">
        <f t="shared" ref="AK5002:AK5065" si="333">AJ5002</f>
        <v>18328118006573</v>
      </c>
    </row>
    <row r="5003" spans="1:37" s="14" customFormat="1" ht="15" customHeight="1" thickBot="1" x14ac:dyDescent="0.25">
      <c r="A5003" s="9">
        <f t="shared" si="329"/>
        <v>966920</v>
      </c>
      <c r="B5003" s="18">
        <f>VLOOKUP(C5003,FORNECEDORES!D:E,2,0)</f>
        <v>40460</v>
      </c>
      <c r="C5003" s="19" t="str">
        <f>VLOOKUP(D5003,FORNECEDORES!A:D,4,0)</f>
        <v>30.515.748/0001-98</v>
      </c>
      <c r="D5003" s="13" t="s">
        <v>2732</v>
      </c>
      <c r="E5003" s="20" t="str">
        <f t="shared" si="328"/>
        <v>04 0060</v>
      </c>
      <c r="F5003" s="28" t="s">
        <v>8625</v>
      </c>
      <c r="G5003" s="21" t="str">
        <f>VLOOKUP(E5003,'FILIAIS PETZ'!A:E,5,0)</f>
        <v>PETZ PACAEMBU</v>
      </c>
      <c r="H5003" s="20" t="str">
        <f>VLOOKUP(E5003,'FILIAIS PETZ'!A:D,4,0)</f>
        <v>PCBU-SP</v>
      </c>
      <c r="I5003" s="46">
        <v>45519</v>
      </c>
      <c r="J5003" s="9">
        <v>966920</v>
      </c>
      <c r="K5003" s="84" t="s">
        <v>5858</v>
      </c>
      <c r="L5003" s="83" t="s">
        <v>13550</v>
      </c>
      <c r="M5003" s="46">
        <v>45569</v>
      </c>
      <c r="N5003" s="46">
        <v>45595</v>
      </c>
      <c r="O5003" s="46">
        <v>45575</v>
      </c>
      <c r="P5003" s="91" t="s">
        <v>4990</v>
      </c>
      <c r="Q5003" s="84">
        <v>3</v>
      </c>
      <c r="R5003" s="91">
        <v>1</v>
      </c>
      <c r="S5003" s="9">
        <v>8</v>
      </c>
      <c r="T5003" s="9" t="s">
        <v>32</v>
      </c>
      <c r="U5003" s="9">
        <v>11002</v>
      </c>
      <c r="V5003" s="9">
        <v>11002</v>
      </c>
      <c r="W5003" s="9" t="s">
        <v>5019</v>
      </c>
      <c r="X5003" s="9" t="s">
        <v>4985</v>
      </c>
      <c r="Y5003" s="9" t="s">
        <v>4980</v>
      </c>
      <c r="Z5003" s="9" t="s">
        <v>4980</v>
      </c>
      <c r="AA5003" s="9" t="s">
        <v>4989</v>
      </c>
      <c r="AB5003" s="9" t="s">
        <v>5066</v>
      </c>
      <c r="AC5003" s="9" t="s">
        <v>5006</v>
      </c>
      <c r="AD5003" s="29"/>
      <c r="AE5003" s="20" t="str">
        <f>VLOOKUP(E5003,'FILIAIS PETZ'!A:Q,17,0)</f>
        <v>SP2</v>
      </c>
      <c r="AF5003" s="20" t="str">
        <f>VLOOKUP(E5003,'FILIAIS PETZ'!A:Q,3,0)</f>
        <v>FELICIO</v>
      </c>
      <c r="AG5003" s="20" t="str">
        <f>VLOOKUP(E5003,'FILIAIS PETZ'!A:Q,2,0)</f>
        <v>R3</v>
      </c>
      <c r="AH5003" s="75">
        <v>980</v>
      </c>
      <c r="AI5003" s="16" t="s">
        <v>9022</v>
      </c>
      <c r="AJ5003" s="43">
        <f>VLOOKUP(E5003,'FILIAIS PETZ'!$A$2:$K$2000,11,0)</f>
        <v>18328118006220</v>
      </c>
      <c r="AK5003" s="44">
        <f t="shared" si="333"/>
        <v>18328118006220</v>
      </c>
    </row>
    <row r="5004" spans="1:37" s="14" customFormat="1" ht="15" customHeight="1" thickBot="1" x14ac:dyDescent="0.25">
      <c r="A5004" s="9">
        <f t="shared" si="329"/>
        <v>966924</v>
      </c>
      <c r="B5004" s="18">
        <f>VLOOKUP(C5004,FORNECEDORES!D:E,2,0)</f>
        <v>40460</v>
      </c>
      <c r="C5004" s="19" t="str">
        <f>VLOOKUP(D5004,FORNECEDORES!A:D,4,0)</f>
        <v>30.515.748/0001-98</v>
      </c>
      <c r="D5004" s="13" t="s">
        <v>2732</v>
      </c>
      <c r="E5004" s="20" t="str">
        <f t="shared" si="328"/>
        <v>04 0010</v>
      </c>
      <c r="F5004" s="28" t="s">
        <v>8983</v>
      </c>
      <c r="G5004" s="21" t="str">
        <f>VLOOKUP(E5004,'FILIAIS PETZ'!A:E,5,0)</f>
        <v>PETZ SANTA CECILIA</v>
      </c>
      <c r="H5004" s="20" t="str">
        <f>VLOOKUP(E5004,'FILIAIS PETZ'!A:D,4,0)</f>
        <v>STCE-SP</v>
      </c>
      <c r="I5004" s="46">
        <v>45519</v>
      </c>
      <c r="J5004" s="9">
        <v>966924</v>
      </c>
      <c r="K5004" s="84" t="s">
        <v>5858</v>
      </c>
      <c r="L5004" s="83" t="s">
        <v>12169</v>
      </c>
      <c r="M5004" s="46">
        <v>45524</v>
      </c>
      <c r="N5004" s="46">
        <v>45546</v>
      </c>
      <c r="O5004" s="46">
        <v>45527</v>
      </c>
      <c r="P5004" s="91" t="s">
        <v>4990</v>
      </c>
      <c r="Q5004" s="84">
        <v>3</v>
      </c>
      <c r="R5004" s="91">
        <v>1</v>
      </c>
      <c r="S5004" s="9">
        <v>8</v>
      </c>
      <c r="T5004" s="9" t="s">
        <v>32</v>
      </c>
      <c r="U5004" s="9">
        <v>11002</v>
      </c>
      <c r="V5004" s="9">
        <v>11002</v>
      </c>
      <c r="W5004" s="9" t="s">
        <v>5019</v>
      </c>
      <c r="X5004" s="9" t="s">
        <v>4985</v>
      </c>
      <c r="Y5004" s="9" t="s">
        <v>4980</v>
      </c>
      <c r="Z5004" s="9" t="s">
        <v>4980</v>
      </c>
      <c r="AA5004" s="9" t="s">
        <v>4989</v>
      </c>
      <c r="AB5004" s="9" t="s">
        <v>5066</v>
      </c>
      <c r="AC5004" s="9" t="s">
        <v>5006</v>
      </c>
      <c r="AD5004" s="29"/>
      <c r="AE5004" s="20" t="str">
        <f>VLOOKUP(E5004,'FILIAIS PETZ'!A:Q,17,0)</f>
        <v>SP2</v>
      </c>
      <c r="AF5004" s="20" t="str">
        <f>VLOOKUP(E5004,'FILIAIS PETZ'!A:Q,3,0)</f>
        <v>FELICIO</v>
      </c>
      <c r="AG5004" s="20" t="str">
        <f>VLOOKUP(E5004,'FILIAIS PETZ'!A:Q,2,0)</f>
        <v>R3</v>
      </c>
      <c r="AH5004" s="75">
        <v>980</v>
      </c>
      <c r="AI5004" s="16" t="s">
        <v>9022</v>
      </c>
      <c r="AJ5004" s="43">
        <f>VLOOKUP(E5004,'FILIAIS PETZ'!$A$2:$K$2000,11,0)</f>
        <v>18328118001938</v>
      </c>
      <c r="AK5004" s="44">
        <f t="shared" si="333"/>
        <v>18328118001938</v>
      </c>
    </row>
    <row r="5005" spans="1:37" s="14" customFormat="1" ht="15" customHeight="1" thickBot="1" x14ac:dyDescent="0.25">
      <c r="A5005" s="9">
        <f t="shared" si="329"/>
        <v>966925</v>
      </c>
      <c r="B5005" s="18">
        <f>VLOOKUP(C5005,FORNECEDORES!D:E,2,0)</f>
        <v>40460</v>
      </c>
      <c r="C5005" s="19" t="str">
        <f>VLOOKUP(D5005,FORNECEDORES!A:D,4,0)</f>
        <v>30.515.748/0001-98</v>
      </c>
      <c r="D5005" s="13" t="s">
        <v>2732</v>
      </c>
      <c r="E5005" s="20" t="str">
        <f t="shared" ref="E5005:E5068" si="334">CONCATENATE("04 ",F5005)</f>
        <v>04 0011</v>
      </c>
      <c r="F5005" s="28" t="s">
        <v>8976</v>
      </c>
      <c r="G5005" s="21" t="str">
        <f>VLOOKUP(E5005,'FILIAIS PETZ'!A:E,5,0)</f>
        <v>PETZ AUGUSTA</v>
      </c>
      <c r="H5005" s="20" t="str">
        <f>VLOOKUP(E5005,'FILIAIS PETZ'!A:D,4,0)</f>
        <v>AUGT-SP</v>
      </c>
      <c r="I5005" s="46">
        <v>45519</v>
      </c>
      <c r="J5005" s="9">
        <v>966925</v>
      </c>
      <c r="K5005" s="84" t="s">
        <v>5858</v>
      </c>
      <c r="L5005" s="83" t="s">
        <v>12171</v>
      </c>
      <c r="M5005" s="46">
        <v>45524</v>
      </c>
      <c r="N5005" s="46">
        <v>45546</v>
      </c>
      <c r="O5005" s="46">
        <v>45527</v>
      </c>
      <c r="P5005" s="91" t="s">
        <v>4990</v>
      </c>
      <c r="Q5005" s="84">
        <v>3</v>
      </c>
      <c r="R5005" s="91">
        <v>1</v>
      </c>
      <c r="S5005" s="9">
        <v>8</v>
      </c>
      <c r="T5005" s="9" t="s">
        <v>32</v>
      </c>
      <c r="U5005" s="9">
        <v>11002</v>
      </c>
      <c r="V5005" s="9">
        <v>11002</v>
      </c>
      <c r="W5005" s="9" t="s">
        <v>5019</v>
      </c>
      <c r="X5005" s="9" t="s">
        <v>4985</v>
      </c>
      <c r="Y5005" s="9" t="s">
        <v>4980</v>
      </c>
      <c r="Z5005" s="9" t="s">
        <v>4980</v>
      </c>
      <c r="AA5005" s="9" t="s">
        <v>4989</v>
      </c>
      <c r="AB5005" s="9" t="s">
        <v>5066</v>
      </c>
      <c r="AC5005" s="9" t="s">
        <v>5006</v>
      </c>
      <c r="AD5005" s="29"/>
      <c r="AE5005" s="20" t="str">
        <f>VLOOKUP(E5005,'FILIAIS PETZ'!A:Q,17,0)</f>
        <v>SP2</v>
      </c>
      <c r="AF5005" s="20" t="str">
        <f>VLOOKUP(E5005,'FILIAIS PETZ'!A:Q,3,0)</f>
        <v>FELICIO</v>
      </c>
      <c r="AG5005" s="20" t="str">
        <f>VLOOKUP(E5005,'FILIAIS PETZ'!A:Q,2,0)</f>
        <v>R3</v>
      </c>
      <c r="AH5005" s="75">
        <v>980</v>
      </c>
      <c r="AI5005" s="16" t="s">
        <v>9022</v>
      </c>
      <c r="AJ5005" s="43">
        <f>VLOOKUP(E5005,'FILIAIS PETZ'!$A$2:$K$2000,11,0)</f>
        <v>18328118001776</v>
      </c>
      <c r="AK5005" s="44">
        <f t="shared" si="333"/>
        <v>18328118001776</v>
      </c>
    </row>
    <row r="5006" spans="1:37" s="14" customFormat="1" ht="15" customHeight="1" thickBot="1" x14ac:dyDescent="0.25">
      <c r="A5006" s="9">
        <f t="shared" si="329"/>
        <v>966926</v>
      </c>
      <c r="B5006" s="18">
        <f>VLOOKUP(C5006,FORNECEDORES!D:E,2,0)</f>
        <v>40460</v>
      </c>
      <c r="C5006" s="19" t="str">
        <f>VLOOKUP(D5006,FORNECEDORES!A:D,4,0)</f>
        <v>30.515.748/0001-98</v>
      </c>
      <c r="D5006" s="13" t="s">
        <v>2732</v>
      </c>
      <c r="E5006" s="20" t="str">
        <f t="shared" si="334"/>
        <v>04 0019</v>
      </c>
      <c r="F5006" s="28" t="s">
        <v>8977</v>
      </c>
      <c r="G5006" s="21" t="str">
        <f>VLOOKUP(E5006,'FILIAIS PETZ'!A:E,5,0)</f>
        <v>PETZ BUTANTA</v>
      </c>
      <c r="H5006" s="20" t="str">
        <f>VLOOKUP(E5006,'FILIAIS PETZ'!A:D,4,0)</f>
        <v>BTTA-SP</v>
      </c>
      <c r="I5006" s="46">
        <v>45519</v>
      </c>
      <c r="J5006" s="9">
        <v>966926</v>
      </c>
      <c r="K5006" s="84" t="s">
        <v>5858</v>
      </c>
      <c r="L5006" s="83" t="s">
        <v>13546</v>
      </c>
      <c r="M5006" s="46">
        <v>45569</v>
      </c>
      <c r="N5006" s="46">
        <v>45595</v>
      </c>
      <c r="O5006" s="46">
        <v>45575</v>
      </c>
      <c r="P5006" s="91" t="s">
        <v>4990</v>
      </c>
      <c r="Q5006" s="84">
        <v>3</v>
      </c>
      <c r="R5006" s="91">
        <v>1</v>
      </c>
      <c r="S5006" s="9">
        <v>8</v>
      </c>
      <c r="T5006" s="9" t="s">
        <v>32</v>
      </c>
      <c r="U5006" s="9">
        <v>11002</v>
      </c>
      <c r="V5006" s="9">
        <v>11002</v>
      </c>
      <c r="W5006" s="9" t="s">
        <v>5019</v>
      </c>
      <c r="X5006" s="9" t="s">
        <v>4985</v>
      </c>
      <c r="Y5006" s="9" t="s">
        <v>4980</v>
      </c>
      <c r="Z5006" s="9" t="s">
        <v>4980</v>
      </c>
      <c r="AA5006" s="9" t="s">
        <v>4989</v>
      </c>
      <c r="AB5006" s="9" t="s">
        <v>5066</v>
      </c>
      <c r="AC5006" s="9" t="s">
        <v>5006</v>
      </c>
      <c r="AD5006" s="29"/>
      <c r="AE5006" s="20" t="str">
        <f>VLOOKUP(E5006,'FILIAIS PETZ'!A:Q,17,0)</f>
        <v>SP2</v>
      </c>
      <c r="AF5006" s="20" t="str">
        <f>VLOOKUP(E5006,'FILIAIS PETZ'!A:Q,3,0)</f>
        <v>FELICIO</v>
      </c>
      <c r="AG5006" s="20" t="str">
        <f>VLOOKUP(E5006,'FILIAIS PETZ'!A:Q,2,0)</f>
        <v>R3</v>
      </c>
      <c r="AH5006" s="75">
        <v>980</v>
      </c>
      <c r="AI5006" s="16" t="s">
        <v>9022</v>
      </c>
      <c r="AJ5006" s="43">
        <f>VLOOKUP(E5006,'FILIAIS PETZ'!$A$2:$K$2000,11,0)</f>
        <v>18328118000885</v>
      </c>
      <c r="AK5006" s="44">
        <f t="shared" si="333"/>
        <v>18328118000885</v>
      </c>
    </row>
    <row r="5007" spans="1:37" s="14" customFormat="1" ht="15" customHeight="1" thickBot="1" x14ac:dyDescent="0.25">
      <c r="A5007" s="9">
        <f t="shared" si="329"/>
        <v>966929</v>
      </c>
      <c r="B5007" s="18">
        <f>VLOOKUP(C5007,FORNECEDORES!D:E,2,0)</f>
        <v>40460</v>
      </c>
      <c r="C5007" s="19" t="str">
        <f>VLOOKUP(D5007,FORNECEDORES!A:D,4,0)</f>
        <v>30.515.748/0001-98</v>
      </c>
      <c r="D5007" s="13" t="s">
        <v>2732</v>
      </c>
      <c r="E5007" s="20" t="str">
        <f t="shared" si="334"/>
        <v>04 0221</v>
      </c>
      <c r="F5007" s="28" t="s">
        <v>8980</v>
      </c>
      <c r="G5007" s="21" t="str">
        <f>VLOOKUP(E5007,'FILIAIS PETZ'!A:E,5,0)</f>
        <v>PETZ GASTAO VIDIGAL</v>
      </c>
      <c r="H5007" s="20" t="str">
        <f>VLOOKUP(E5007,'FILIAIS PETZ'!A:D,4,0)</f>
        <v>GVDL-SP</v>
      </c>
      <c r="I5007" s="46">
        <v>45519</v>
      </c>
      <c r="J5007" s="9">
        <v>966929</v>
      </c>
      <c r="K5007" s="84" t="s">
        <v>5858</v>
      </c>
      <c r="L5007" s="83" t="s">
        <v>13547</v>
      </c>
      <c r="M5007" s="46">
        <v>45569</v>
      </c>
      <c r="N5007" s="46">
        <v>45595</v>
      </c>
      <c r="O5007" s="46">
        <v>45575</v>
      </c>
      <c r="P5007" s="91" t="s">
        <v>4990</v>
      </c>
      <c r="Q5007" s="84">
        <v>3</v>
      </c>
      <c r="R5007" s="91">
        <v>1</v>
      </c>
      <c r="S5007" s="9">
        <v>8</v>
      </c>
      <c r="T5007" s="9" t="s">
        <v>32</v>
      </c>
      <c r="U5007" s="9">
        <v>11002</v>
      </c>
      <c r="V5007" s="9">
        <v>11002</v>
      </c>
      <c r="W5007" s="9" t="s">
        <v>5019</v>
      </c>
      <c r="X5007" s="9" t="s">
        <v>4985</v>
      </c>
      <c r="Y5007" s="9" t="s">
        <v>4980</v>
      </c>
      <c r="Z5007" s="9" t="s">
        <v>4980</v>
      </c>
      <c r="AA5007" s="9" t="s">
        <v>4989</v>
      </c>
      <c r="AB5007" s="9" t="s">
        <v>5066</v>
      </c>
      <c r="AC5007" s="9" t="s">
        <v>5006</v>
      </c>
      <c r="AD5007" s="29"/>
      <c r="AE5007" s="20" t="str">
        <f>VLOOKUP(E5007,'FILIAIS PETZ'!A:Q,17,0)</f>
        <v>SP7</v>
      </c>
      <c r="AF5007" s="20" t="str">
        <f>VLOOKUP(E5007,'FILIAIS PETZ'!A:Q,3,0)</f>
        <v>FELICIO</v>
      </c>
      <c r="AG5007" s="20" t="str">
        <f>VLOOKUP(E5007,'FILIAIS PETZ'!A:Q,2,0)</f>
        <v>R3</v>
      </c>
      <c r="AH5007" s="75">
        <v>980</v>
      </c>
      <c r="AI5007" s="16" t="s">
        <v>9022</v>
      </c>
      <c r="AJ5007" s="43">
        <f>VLOOKUP(E5007,'FILIAIS PETZ'!$A$2:$K$2000,11,0)</f>
        <v>18328118021025</v>
      </c>
      <c r="AK5007" s="44">
        <f t="shared" si="333"/>
        <v>18328118021025</v>
      </c>
    </row>
    <row r="5008" spans="1:37" s="14" customFormat="1" ht="15" customHeight="1" thickBot="1" x14ac:dyDescent="0.25">
      <c r="A5008" s="9">
        <f t="shared" si="329"/>
        <v>966931</v>
      </c>
      <c r="B5008" s="18">
        <f>VLOOKUP(C5008,FORNECEDORES!D:E,2,0)</f>
        <v>40460</v>
      </c>
      <c r="C5008" s="19" t="str">
        <f>VLOOKUP(D5008,FORNECEDORES!A:D,4,0)</f>
        <v>30.515.748/0001-98</v>
      </c>
      <c r="D5008" s="13" t="s">
        <v>2732</v>
      </c>
      <c r="E5008" s="20" t="str">
        <f t="shared" si="334"/>
        <v>04 0208</v>
      </c>
      <c r="F5008" s="28" t="s">
        <v>8975</v>
      </c>
      <c r="G5008" s="21" t="str">
        <f>VLOOKUP(E5008,'FILIAIS PETZ'!A:E,5,0)</f>
        <v>PETZ AVENIDA ANGELICA</v>
      </c>
      <c r="H5008" s="20" t="str">
        <f>VLOOKUP(E5008,'FILIAIS PETZ'!A:D,4,0)</f>
        <v>ANGL-SP</v>
      </c>
      <c r="I5008" s="46">
        <v>45519</v>
      </c>
      <c r="J5008" s="9">
        <v>966931</v>
      </c>
      <c r="K5008" s="84" t="s">
        <v>5858</v>
      </c>
      <c r="L5008" s="83" t="s">
        <v>13549</v>
      </c>
      <c r="M5008" s="46">
        <v>45569</v>
      </c>
      <c r="N5008" s="46">
        <v>45595</v>
      </c>
      <c r="O5008" s="46">
        <v>45575</v>
      </c>
      <c r="P5008" s="91" t="s">
        <v>4990</v>
      </c>
      <c r="Q5008" s="84">
        <v>3</v>
      </c>
      <c r="R5008" s="91">
        <v>1</v>
      </c>
      <c r="S5008" s="9">
        <v>8</v>
      </c>
      <c r="T5008" s="9" t="s">
        <v>32</v>
      </c>
      <c r="U5008" s="9">
        <v>11002</v>
      </c>
      <c r="V5008" s="9">
        <v>11002</v>
      </c>
      <c r="W5008" s="9" t="s">
        <v>5019</v>
      </c>
      <c r="X5008" s="9" t="s">
        <v>4985</v>
      </c>
      <c r="Y5008" s="9" t="s">
        <v>4980</v>
      </c>
      <c r="Z5008" s="9" t="s">
        <v>4980</v>
      </c>
      <c r="AA5008" s="9" t="s">
        <v>4989</v>
      </c>
      <c r="AB5008" s="9" t="s">
        <v>5066</v>
      </c>
      <c r="AC5008" s="9" t="s">
        <v>5006</v>
      </c>
      <c r="AD5008" s="29"/>
      <c r="AE5008" s="20" t="str">
        <f>VLOOKUP(E5008,'FILIAIS PETZ'!A:Q,17,0)</f>
        <v>SP2</v>
      </c>
      <c r="AF5008" s="20" t="str">
        <f>VLOOKUP(E5008,'FILIAIS PETZ'!A:Q,3,0)</f>
        <v>FELICIO</v>
      </c>
      <c r="AG5008" s="20" t="str">
        <f>VLOOKUP(E5008,'FILIAIS PETZ'!A:Q,2,0)</f>
        <v>R3</v>
      </c>
      <c r="AH5008" s="75">
        <v>980</v>
      </c>
      <c r="AI5008" s="16" t="s">
        <v>9022</v>
      </c>
      <c r="AJ5008" s="43">
        <f>VLOOKUP(E5008,'FILIAIS PETZ'!$A$2:$K$2000,11,0)</f>
        <v>18328118019551</v>
      </c>
      <c r="AK5008" s="44">
        <f t="shared" si="333"/>
        <v>18328118019551</v>
      </c>
    </row>
    <row r="5009" spans="1:37" s="14" customFormat="1" ht="15" customHeight="1" thickBot="1" x14ac:dyDescent="0.25">
      <c r="A5009" s="9">
        <f t="shared" si="329"/>
        <v>966935</v>
      </c>
      <c r="B5009" s="18">
        <f>VLOOKUP(C5009,FORNECEDORES!D:E,2,0)</f>
        <v>40460</v>
      </c>
      <c r="C5009" s="19" t="str">
        <f>VLOOKUP(D5009,FORNECEDORES!A:D,4,0)</f>
        <v>30.515.748/0001-98</v>
      </c>
      <c r="D5009" s="13" t="s">
        <v>2732</v>
      </c>
      <c r="E5009" s="20" t="str">
        <f t="shared" si="334"/>
        <v>04 0046</v>
      </c>
      <c r="F5009" s="28" t="s">
        <v>8978</v>
      </c>
      <c r="G5009" s="21" t="str">
        <f>VLOOKUP(E5009,'FILIAIS PETZ'!A:E,5,0)</f>
        <v>PETZ CIDADE JARDIM</v>
      </c>
      <c r="H5009" s="20" t="str">
        <f>VLOOKUP(E5009,'FILIAIS PETZ'!A:D,4,0)</f>
        <v>CDJD-SP</v>
      </c>
      <c r="I5009" s="46">
        <v>45519</v>
      </c>
      <c r="J5009" s="9">
        <v>966935</v>
      </c>
      <c r="K5009" s="84" t="s">
        <v>5858</v>
      </c>
      <c r="L5009" s="83" t="s">
        <v>12170</v>
      </c>
      <c r="M5009" s="46">
        <v>45524</v>
      </c>
      <c r="N5009" s="46">
        <v>45546</v>
      </c>
      <c r="O5009" s="46">
        <v>45527</v>
      </c>
      <c r="P5009" s="91" t="s">
        <v>4990</v>
      </c>
      <c r="Q5009" s="84">
        <v>3</v>
      </c>
      <c r="R5009" s="91">
        <v>1</v>
      </c>
      <c r="S5009" s="9">
        <v>8</v>
      </c>
      <c r="T5009" s="9" t="s">
        <v>32</v>
      </c>
      <c r="U5009" s="9">
        <v>11002</v>
      </c>
      <c r="V5009" s="9">
        <v>11002</v>
      </c>
      <c r="W5009" s="9" t="s">
        <v>5019</v>
      </c>
      <c r="X5009" s="9" t="s">
        <v>4985</v>
      </c>
      <c r="Y5009" s="9" t="s">
        <v>4980</v>
      </c>
      <c r="Z5009" s="9" t="s">
        <v>4980</v>
      </c>
      <c r="AA5009" s="9" t="s">
        <v>4989</v>
      </c>
      <c r="AB5009" s="9" t="s">
        <v>5066</v>
      </c>
      <c r="AC5009" s="9" t="s">
        <v>5006</v>
      </c>
      <c r="AD5009" s="29"/>
      <c r="AE5009" s="20" t="str">
        <f>VLOOKUP(E5009,'FILIAIS PETZ'!A:Q,17,0)</f>
        <v>SP2</v>
      </c>
      <c r="AF5009" s="20" t="str">
        <f>VLOOKUP(E5009,'FILIAIS PETZ'!A:Q,3,0)</f>
        <v>FELICIO</v>
      </c>
      <c r="AG5009" s="20" t="str">
        <f>VLOOKUP(E5009,'FILIAIS PETZ'!A:Q,2,0)</f>
        <v>R3</v>
      </c>
      <c r="AH5009" s="75">
        <v>980</v>
      </c>
      <c r="AI5009" s="16" t="s">
        <v>9022</v>
      </c>
      <c r="AJ5009" s="43">
        <f>VLOOKUP(E5009,'FILIAIS PETZ'!$A$2:$K$2000,11,0)</f>
        <v>18328118004520</v>
      </c>
      <c r="AK5009" s="44">
        <f t="shared" si="333"/>
        <v>18328118004520</v>
      </c>
    </row>
    <row r="5010" spans="1:37" s="14" customFormat="1" ht="15" customHeight="1" thickBot="1" x14ac:dyDescent="0.25">
      <c r="A5010" s="9">
        <f t="shared" si="329"/>
        <v>966936</v>
      </c>
      <c r="B5010" s="18">
        <f>VLOOKUP(C5010,FORNECEDORES!D:E,2,0)</f>
        <v>40460</v>
      </c>
      <c r="C5010" s="19" t="str">
        <f>VLOOKUP(D5010,FORNECEDORES!A:D,4,0)</f>
        <v>30.515.748/0001-98</v>
      </c>
      <c r="D5010" s="13" t="s">
        <v>2732</v>
      </c>
      <c r="E5010" s="20" t="str">
        <f t="shared" si="334"/>
        <v>04 0151</v>
      </c>
      <c r="F5010" s="28" t="s">
        <v>8979</v>
      </c>
      <c r="G5010" s="21" t="str">
        <f>VLOOKUP(E5010,'FILIAIS PETZ'!A:E,5,0)</f>
        <v>PETZ VILA MARIANA</v>
      </c>
      <c r="H5010" s="20" t="str">
        <f>VLOOKUP(E5010,'FILIAIS PETZ'!A:D,4,0)</f>
        <v>VLMA-SP</v>
      </c>
      <c r="I5010" s="46">
        <v>45519</v>
      </c>
      <c r="J5010" s="9">
        <v>966936</v>
      </c>
      <c r="K5010" s="84" t="s">
        <v>5858</v>
      </c>
      <c r="L5010" s="83" t="s">
        <v>13544</v>
      </c>
      <c r="M5010" s="46">
        <v>45569</v>
      </c>
      <c r="N5010" s="46">
        <v>45595</v>
      </c>
      <c r="O5010" s="46">
        <v>45575</v>
      </c>
      <c r="P5010" s="91" t="s">
        <v>4990</v>
      </c>
      <c r="Q5010" s="84">
        <v>3</v>
      </c>
      <c r="R5010" s="91">
        <v>1</v>
      </c>
      <c r="S5010" s="9">
        <v>8</v>
      </c>
      <c r="T5010" s="9" t="s">
        <v>32</v>
      </c>
      <c r="U5010" s="9">
        <v>11002</v>
      </c>
      <c r="V5010" s="9">
        <v>11002</v>
      </c>
      <c r="W5010" s="9" t="s">
        <v>5019</v>
      </c>
      <c r="X5010" s="9" t="s">
        <v>4985</v>
      </c>
      <c r="Y5010" s="9" t="s">
        <v>4980</v>
      </c>
      <c r="Z5010" s="9" t="s">
        <v>4980</v>
      </c>
      <c r="AA5010" s="9" t="s">
        <v>4989</v>
      </c>
      <c r="AB5010" s="9" t="s">
        <v>5066</v>
      </c>
      <c r="AC5010" s="9" t="s">
        <v>5006</v>
      </c>
      <c r="AD5010" s="29"/>
      <c r="AE5010" s="20" t="str">
        <f>VLOOKUP(E5010,'FILIAIS PETZ'!A:Q,17,0)</f>
        <v>SP2</v>
      </c>
      <c r="AF5010" s="20" t="str">
        <f>VLOOKUP(E5010,'FILIAIS PETZ'!A:Q,3,0)</f>
        <v>FELICIO</v>
      </c>
      <c r="AG5010" s="20" t="str">
        <f>VLOOKUP(E5010,'FILIAIS PETZ'!A:Q,2,0)</f>
        <v>R3</v>
      </c>
      <c r="AH5010" s="75">
        <v>980</v>
      </c>
      <c r="AI5010" s="16" t="s">
        <v>9022</v>
      </c>
      <c r="AJ5010" s="43">
        <f>VLOOKUP(E5010,'FILIAIS PETZ'!$A$2:$K$2000,11,0)</f>
        <v>18328118014835</v>
      </c>
      <c r="AK5010" s="44">
        <f t="shared" si="333"/>
        <v>18328118014835</v>
      </c>
    </row>
    <row r="5011" spans="1:37" s="14" customFormat="1" ht="15" customHeight="1" thickBot="1" x14ac:dyDescent="0.25">
      <c r="A5011" s="9">
        <f t="shared" si="329"/>
        <v>966937</v>
      </c>
      <c r="B5011" s="18">
        <f>VLOOKUP(C5011,FORNECEDORES!D:E,2,0)</f>
        <v>40460</v>
      </c>
      <c r="C5011" s="19" t="str">
        <f>VLOOKUP(D5011,FORNECEDORES!A:D,4,0)</f>
        <v>30.515.748/0001-98</v>
      </c>
      <c r="D5011" s="13" t="s">
        <v>2732</v>
      </c>
      <c r="E5011" s="20" t="str">
        <f t="shared" si="334"/>
        <v>04 0059</v>
      </c>
      <c r="F5011" s="28" t="s">
        <v>8714</v>
      </c>
      <c r="G5011" s="21" t="str">
        <f>VLOOKUP(E5011,'FILIAIS PETZ'!A:E,5,0)</f>
        <v>PETZ POMPÉIA</v>
      </c>
      <c r="H5011" s="20" t="str">
        <f>VLOOKUP(E5011,'FILIAIS PETZ'!A:D,4,0)</f>
        <v>POMP-SP</v>
      </c>
      <c r="I5011" s="46">
        <v>45519</v>
      </c>
      <c r="J5011" s="9">
        <v>966937</v>
      </c>
      <c r="K5011" s="84" t="s">
        <v>5858</v>
      </c>
      <c r="L5011" s="83" t="s">
        <v>13545</v>
      </c>
      <c r="M5011" s="46">
        <v>45569</v>
      </c>
      <c r="N5011" s="46">
        <v>45595</v>
      </c>
      <c r="O5011" s="46">
        <v>45575</v>
      </c>
      <c r="P5011" s="91" t="s">
        <v>4990</v>
      </c>
      <c r="Q5011" s="84">
        <v>3</v>
      </c>
      <c r="R5011" s="91">
        <v>1</v>
      </c>
      <c r="S5011" s="9">
        <v>8</v>
      </c>
      <c r="T5011" s="9" t="s">
        <v>32</v>
      </c>
      <c r="U5011" s="9">
        <v>11002</v>
      </c>
      <c r="V5011" s="9">
        <v>11002</v>
      </c>
      <c r="W5011" s="9" t="s">
        <v>5019</v>
      </c>
      <c r="X5011" s="9" t="s">
        <v>4985</v>
      </c>
      <c r="Y5011" s="9" t="s">
        <v>4980</v>
      </c>
      <c r="Z5011" s="9" t="s">
        <v>4980</v>
      </c>
      <c r="AA5011" s="9" t="s">
        <v>4989</v>
      </c>
      <c r="AB5011" s="9" t="s">
        <v>5066</v>
      </c>
      <c r="AC5011" s="9" t="s">
        <v>5006</v>
      </c>
      <c r="AD5011" s="29"/>
      <c r="AE5011" s="20" t="str">
        <f>VLOOKUP(E5011,'FILIAIS PETZ'!A:Q,17,0)</f>
        <v>SP2</v>
      </c>
      <c r="AF5011" s="20" t="str">
        <f>VLOOKUP(E5011,'FILIAIS PETZ'!A:Q,3,0)</f>
        <v>FELICIO</v>
      </c>
      <c r="AG5011" s="20" t="str">
        <f>VLOOKUP(E5011,'FILIAIS PETZ'!A:Q,2,0)</f>
        <v>R3</v>
      </c>
      <c r="AH5011" s="75">
        <v>980</v>
      </c>
      <c r="AI5011" s="16" t="s">
        <v>9022</v>
      </c>
      <c r="AJ5011" s="43">
        <f>VLOOKUP(E5011,'FILIAIS PETZ'!$A$2:$K$2000,11,0)</f>
        <v>18328118005763</v>
      </c>
      <c r="AK5011" s="44">
        <f t="shared" si="333"/>
        <v>18328118005763</v>
      </c>
    </row>
    <row r="5012" spans="1:37" s="14" customFormat="1" ht="15" customHeight="1" thickBot="1" x14ac:dyDescent="0.25">
      <c r="A5012" s="9">
        <f t="shared" si="329"/>
        <v>966938</v>
      </c>
      <c r="B5012" s="18">
        <f>VLOOKUP(C5012,FORNECEDORES!D:E,2,0)</f>
        <v>40460</v>
      </c>
      <c r="C5012" s="19" t="str">
        <f>VLOOKUP(D5012,FORNECEDORES!A:D,4,0)</f>
        <v>30.515.748/0001-98</v>
      </c>
      <c r="D5012" s="13" t="s">
        <v>2732</v>
      </c>
      <c r="E5012" s="20" t="str">
        <f t="shared" si="334"/>
        <v>04 0177</v>
      </c>
      <c r="F5012" s="28" t="s">
        <v>8982</v>
      </c>
      <c r="G5012" s="21" t="str">
        <f>VLOOKUP(E5012,'FILIAIS PETZ'!A:E,5,0)</f>
        <v>PETZ TEODORO SAMPAIO</v>
      </c>
      <c r="H5012" s="20" t="str">
        <f>VLOOKUP(E5012,'FILIAIS PETZ'!A:D,4,0)</f>
        <v>TEOD-SP</v>
      </c>
      <c r="I5012" s="46">
        <v>45519</v>
      </c>
      <c r="J5012" s="9">
        <v>966938</v>
      </c>
      <c r="K5012" s="84" t="s">
        <v>5858</v>
      </c>
      <c r="L5012" s="83" t="s">
        <v>13543</v>
      </c>
      <c r="M5012" s="46">
        <v>45569</v>
      </c>
      <c r="N5012" s="46">
        <v>45595</v>
      </c>
      <c r="O5012" s="46">
        <v>45575</v>
      </c>
      <c r="P5012" s="91" t="s">
        <v>4990</v>
      </c>
      <c r="Q5012" s="84">
        <v>3</v>
      </c>
      <c r="R5012" s="91">
        <v>1</v>
      </c>
      <c r="S5012" s="9">
        <v>8</v>
      </c>
      <c r="T5012" s="9" t="s">
        <v>32</v>
      </c>
      <c r="U5012" s="9">
        <v>11002</v>
      </c>
      <c r="V5012" s="9">
        <v>11002</v>
      </c>
      <c r="W5012" s="9" t="s">
        <v>5019</v>
      </c>
      <c r="X5012" s="9" t="s">
        <v>4985</v>
      </c>
      <c r="Y5012" s="9" t="s">
        <v>4980</v>
      </c>
      <c r="Z5012" s="9" t="s">
        <v>4980</v>
      </c>
      <c r="AA5012" s="9" t="s">
        <v>4989</v>
      </c>
      <c r="AB5012" s="9" t="s">
        <v>5066</v>
      </c>
      <c r="AC5012" s="9" t="s">
        <v>5006</v>
      </c>
      <c r="AD5012" s="29"/>
      <c r="AE5012" s="20" t="str">
        <f>VLOOKUP(E5012,'FILIAIS PETZ'!A:Q,17,0)</f>
        <v>SP2</v>
      </c>
      <c r="AF5012" s="20" t="str">
        <f>VLOOKUP(E5012,'FILIAIS PETZ'!A:Q,3,0)</f>
        <v>FELICIO</v>
      </c>
      <c r="AG5012" s="20" t="str">
        <f>VLOOKUP(E5012,'FILIAIS PETZ'!A:Q,2,0)</f>
        <v>R3</v>
      </c>
      <c r="AH5012" s="75">
        <v>980</v>
      </c>
      <c r="AI5012" s="16" t="s">
        <v>9022</v>
      </c>
      <c r="AJ5012" s="43">
        <f>VLOOKUP(E5012,'FILIAIS PETZ'!$A$2:$K$2000,11,0)</f>
        <v>18328118016455</v>
      </c>
      <c r="AK5012" s="44">
        <f t="shared" si="333"/>
        <v>18328118016455</v>
      </c>
    </row>
    <row r="5013" spans="1:37" s="14" customFormat="1" ht="15" customHeight="1" thickBot="1" x14ac:dyDescent="0.25">
      <c r="A5013" s="9">
        <f t="shared" si="329"/>
        <v>966941</v>
      </c>
      <c r="B5013" s="18">
        <f>VLOOKUP(C5013,FORNECEDORES!D:E,2,0)</f>
        <v>40460</v>
      </c>
      <c r="C5013" s="19" t="str">
        <f>VLOOKUP(D5013,FORNECEDORES!A:D,4,0)</f>
        <v>30.515.748/0001-98</v>
      </c>
      <c r="D5013" s="13" t="s">
        <v>2732</v>
      </c>
      <c r="E5013" s="20" t="str">
        <f t="shared" si="334"/>
        <v>04 0256</v>
      </c>
      <c r="F5013" s="28" t="s">
        <v>9144</v>
      </c>
      <c r="G5013" s="21" t="str">
        <f>VLOOKUP(E5013,'FILIAIS PETZ'!A:E,5,0)</f>
        <v>PETZ ACLIMAÇÃO</v>
      </c>
      <c r="H5013" s="20" t="str">
        <f>VLOOKUP(E5013,'FILIAIS PETZ'!A:D,4,0)</f>
        <v>ACLM-SP</v>
      </c>
      <c r="I5013" s="46">
        <v>45519</v>
      </c>
      <c r="J5013" s="9">
        <v>966941</v>
      </c>
      <c r="K5013" s="84" t="s">
        <v>5858</v>
      </c>
      <c r="L5013" s="83" t="s">
        <v>12168</v>
      </c>
      <c r="M5013" s="46">
        <v>45524</v>
      </c>
      <c r="N5013" s="46">
        <v>45546</v>
      </c>
      <c r="O5013" s="46">
        <v>45527</v>
      </c>
      <c r="P5013" s="91" t="s">
        <v>4990</v>
      </c>
      <c r="Q5013" s="84">
        <v>3</v>
      </c>
      <c r="R5013" s="91">
        <v>1</v>
      </c>
      <c r="S5013" s="9">
        <v>8</v>
      </c>
      <c r="T5013" s="9" t="s">
        <v>32</v>
      </c>
      <c r="U5013" s="9">
        <v>11002</v>
      </c>
      <c r="V5013" s="9">
        <v>11002</v>
      </c>
      <c r="W5013" s="9" t="s">
        <v>5019</v>
      </c>
      <c r="X5013" s="9" t="s">
        <v>4985</v>
      </c>
      <c r="Y5013" s="9" t="s">
        <v>4980</v>
      </c>
      <c r="Z5013" s="9" t="s">
        <v>4980</v>
      </c>
      <c r="AA5013" s="9" t="s">
        <v>4989</v>
      </c>
      <c r="AB5013" s="9" t="s">
        <v>5066</v>
      </c>
      <c r="AC5013" s="9" t="s">
        <v>5006</v>
      </c>
      <c r="AD5013" s="29"/>
      <c r="AE5013" s="20" t="str">
        <f>VLOOKUP(E5013,'FILIAIS PETZ'!A:Q,17,0)</f>
        <v>SP2</v>
      </c>
      <c r="AF5013" s="20" t="str">
        <f>VLOOKUP(E5013,'FILIAIS PETZ'!A:Q,3,0)</f>
        <v>FELICIO</v>
      </c>
      <c r="AG5013" s="20" t="str">
        <f>VLOOKUP(E5013,'FILIAIS PETZ'!A:Q,2,0)</f>
        <v>R3</v>
      </c>
      <c r="AH5013" s="75">
        <v>980</v>
      </c>
      <c r="AI5013" s="16" t="s">
        <v>9022</v>
      </c>
      <c r="AJ5013" s="43" t="str">
        <f>VLOOKUP(E5013,'FILIAIS PETZ'!$A$2:$K$2000,11,0)</f>
        <v>18.328.118/0243-93</v>
      </c>
      <c r="AK5013" s="44" t="str">
        <f t="shared" si="333"/>
        <v>18.328.118/0243-93</v>
      </c>
    </row>
    <row r="5014" spans="1:37" s="14" customFormat="1" ht="15" customHeight="1" thickBot="1" x14ac:dyDescent="0.25">
      <c r="A5014" s="9">
        <f t="shared" si="329"/>
        <v>967330</v>
      </c>
      <c r="B5014" s="18">
        <f>VLOOKUP(C5014,FORNECEDORES!D:E,2,0)</f>
        <v>55666</v>
      </c>
      <c r="C5014" s="19" t="str">
        <f>VLOOKUP(D5014,FORNECEDORES!A:D,4,0)</f>
        <v>33.045.885/0001-02</v>
      </c>
      <c r="D5014" s="13" t="s">
        <v>2848</v>
      </c>
      <c r="E5014" s="20" t="str">
        <f t="shared" si="334"/>
        <v>04 0138</v>
      </c>
      <c r="F5014" s="28" t="s">
        <v>8627</v>
      </c>
      <c r="G5014" s="21" t="str">
        <f>VLOOKUP(E5014,'FILIAIS PETZ'!A:E,5,0)</f>
        <v>PETZ JOÃO FIRMINO</v>
      </c>
      <c r="H5014" s="20" t="str">
        <f>VLOOKUP(E5014,'FILIAIS PETZ'!A:D,4,0)</f>
        <v>JFIR-SP</v>
      </c>
      <c r="I5014" s="46">
        <v>45519</v>
      </c>
      <c r="J5014" s="9">
        <v>967330</v>
      </c>
      <c r="K5014" s="84" t="s">
        <v>5858</v>
      </c>
      <c r="L5014" s="83" t="s">
        <v>13054</v>
      </c>
      <c r="M5014" s="46">
        <v>45555</v>
      </c>
      <c r="N5014" s="46">
        <v>45574</v>
      </c>
      <c r="O5014" s="46">
        <v>45556</v>
      </c>
      <c r="P5014" s="91" t="s">
        <v>4990</v>
      </c>
      <c r="Q5014" s="84">
        <v>3</v>
      </c>
      <c r="R5014" s="91">
        <v>1</v>
      </c>
      <c r="S5014" s="9">
        <v>8</v>
      </c>
      <c r="T5014" s="9" t="s">
        <v>32</v>
      </c>
      <c r="U5014" s="9">
        <v>11002</v>
      </c>
      <c r="V5014" s="9">
        <v>11002</v>
      </c>
      <c r="W5014" s="9" t="s">
        <v>5019</v>
      </c>
      <c r="X5014" s="9" t="s">
        <v>4992</v>
      </c>
      <c r="Y5014" s="9" t="s">
        <v>4993</v>
      </c>
      <c r="Z5014" s="9" t="s">
        <v>4993</v>
      </c>
      <c r="AA5014" s="9" t="s">
        <v>4992</v>
      </c>
      <c r="AB5014" s="9" t="s">
        <v>12941</v>
      </c>
      <c r="AC5014" s="9" t="s">
        <v>5006</v>
      </c>
      <c r="AD5014" s="29"/>
      <c r="AE5014" s="20" t="str">
        <f>VLOOKUP(E5014,'FILIAIS PETZ'!A:Q,17,0)</f>
        <v>SP3</v>
      </c>
      <c r="AF5014" s="20" t="str">
        <f>VLOOKUP(E5014,'FILIAIS PETZ'!A:Q,3,0)</f>
        <v>FELICIO</v>
      </c>
      <c r="AG5014" s="20" t="str">
        <f>VLOOKUP(E5014,'FILIAIS PETZ'!A:Q,2,0)</f>
        <v>R3</v>
      </c>
      <c r="AH5014" s="75">
        <v>2700</v>
      </c>
      <c r="AI5014" s="16" t="s">
        <v>11859</v>
      </c>
      <c r="AJ5014" s="43">
        <f>VLOOKUP(E5014,'FILIAIS PETZ'!$A$2:$K$2000,11,0)</f>
        <v>18328118012972</v>
      </c>
      <c r="AK5014" s="44">
        <f t="shared" si="333"/>
        <v>18328118012972</v>
      </c>
    </row>
    <row r="5015" spans="1:37" s="14" customFormat="1" ht="15" customHeight="1" thickBot="1" x14ac:dyDescent="0.25">
      <c r="A5015" s="9">
        <f t="shared" si="329"/>
        <v>967355</v>
      </c>
      <c r="B5015" s="18">
        <f>VLOOKUP(C5015,FORNECEDORES!D:E,2,0)</f>
        <v>32507</v>
      </c>
      <c r="C5015" s="19" t="str">
        <f>VLOOKUP(D5015,FORNECEDORES!A:D,4,0)</f>
        <v>10.237.839/0001-00</v>
      </c>
      <c r="D5015" s="13" t="s">
        <v>1753</v>
      </c>
      <c r="E5015" s="20" t="str">
        <f t="shared" si="334"/>
        <v>04 0032</v>
      </c>
      <c r="F5015" s="28" t="s">
        <v>4951</v>
      </c>
      <c r="G5015" s="21" t="str">
        <f>VLOOKUP(E5015,'FILIAIS PETZ'!A:E,5,0)</f>
        <v>PETZ JAGUARE</v>
      </c>
      <c r="H5015" s="20" t="str">
        <f>VLOOKUP(E5015,'FILIAIS PETZ'!A:D,4,0)</f>
        <v>JGRE-SP</v>
      </c>
      <c r="I5015" s="46">
        <v>45519</v>
      </c>
      <c r="J5015" s="9">
        <v>967355</v>
      </c>
      <c r="K5015" s="84" t="s">
        <v>5858</v>
      </c>
      <c r="L5015" s="83" t="s">
        <v>12099</v>
      </c>
      <c r="M5015" s="46">
        <v>45523</v>
      </c>
      <c r="N5015" s="46">
        <v>45546</v>
      </c>
      <c r="O5015" s="46">
        <v>45525</v>
      </c>
      <c r="P5015" s="91" t="s">
        <v>4990</v>
      </c>
      <c r="Q5015" s="84">
        <v>3</v>
      </c>
      <c r="R5015" s="91">
        <v>1</v>
      </c>
      <c r="S5015" s="9">
        <v>8</v>
      </c>
      <c r="T5015" s="9" t="s">
        <v>32</v>
      </c>
      <c r="U5015" s="9">
        <v>11002</v>
      </c>
      <c r="V5015" s="9">
        <v>11002</v>
      </c>
      <c r="W5015" s="9" t="s">
        <v>5019</v>
      </c>
      <c r="X5015" s="9" t="s">
        <v>4992</v>
      </c>
      <c r="Y5015" s="9" t="s">
        <v>4994</v>
      </c>
      <c r="Z5015" s="9" t="s">
        <v>4994</v>
      </c>
      <c r="AA5015" s="9" t="s">
        <v>5099</v>
      </c>
      <c r="AB5015" s="9" t="s">
        <v>5005</v>
      </c>
      <c r="AC5015" s="9" t="s">
        <v>4995</v>
      </c>
      <c r="AD5015" s="29"/>
      <c r="AE5015" s="20" t="str">
        <f>VLOOKUP(E5015,'FILIAIS PETZ'!A:Q,17,0)</f>
        <v>SP7</v>
      </c>
      <c r="AF5015" s="20" t="str">
        <f>VLOOKUP(E5015,'FILIAIS PETZ'!A:Q,3,0)</f>
        <v>FELICIO</v>
      </c>
      <c r="AG5015" s="20" t="str">
        <f>VLOOKUP(E5015,'FILIAIS PETZ'!A:Q,2,0)</f>
        <v>R3</v>
      </c>
      <c r="AH5015" s="75">
        <v>1650</v>
      </c>
      <c r="AI5015" s="16" t="s">
        <v>11644</v>
      </c>
      <c r="AJ5015" s="43">
        <f>VLOOKUP(E5015,'FILIAIS PETZ'!$A$2:$K$2000,11,0)</f>
        <v>18328118003205</v>
      </c>
      <c r="AK5015" s="44">
        <f t="shared" si="333"/>
        <v>18328118003205</v>
      </c>
    </row>
    <row r="5016" spans="1:37" s="14" customFormat="1" ht="15" customHeight="1" thickBot="1" x14ac:dyDescent="0.25">
      <c r="A5016" s="9">
        <f t="shared" si="329"/>
        <v>892936</v>
      </c>
      <c r="B5016" s="18">
        <f>VLOOKUP(C5016,FORNECEDORES!D:E,2,0)</f>
        <v>755572</v>
      </c>
      <c r="C5016" s="19" t="str">
        <f>VLOOKUP(D5016,FORNECEDORES!A:D,4,0)</f>
        <v>53.795.002/0001-80</v>
      </c>
      <c r="D5016" s="13" t="s">
        <v>5850</v>
      </c>
      <c r="E5016" s="20" t="str">
        <f t="shared" si="334"/>
        <v>04 0077</v>
      </c>
      <c r="F5016" s="28" t="s">
        <v>4954</v>
      </c>
      <c r="G5016" s="21" t="str">
        <f>VLOOKUP(E5016,'FILIAIS PETZ'!A:E,5,0)</f>
        <v>PETZ GOIANIA (SETOR BUENO)</v>
      </c>
      <c r="H5016" s="20" t="str">
        <f>VLOOKUP(E5016,'FILIAIS PETZ'!A:D,4,0)</f>
        <v>BT63-GO</v>
      </c>
      <c r="I5016" s="46">
        <v>45519</v>
      </c>
      <c r="J5016" s="9">
        <v>892936</v>
      </c>
      <c r="K5016" s="84" t="s">
        <v>5858</v>
      </c>
      <c r="L5016" s="83" t="s">
        <v>11861</v>
      </c>
      <c r="M5016" s="46">
        <v>45510</v>
      </c>
      <c r="N5016" s="46">
        <v>45539</v>
      </c>
      <c r="O5016" s="46">
        <v>45519</v>
      </c>
      <c r="P5016" s="91" t="s">
        <v>4990</v>
      </c>
      <c r="Q5016" s="84">
        <v>3</v>
      </c>
      <c r="R5016" s="91">
        <v>1</v>
      </c>
      <c r="S5016" s="9">
        <v>8</v>
      </c>
      <c r="T5016" s="9" t="s">
        <v>32</v>
      </c>
      <c r="U5016" s="9">
        <v>11002</v>
      </c>
      <c r="V5016" s="9">
        <v>11002</v>
      </c>
      <c r="W5016" s="9" t="s">
        <v>5039</v>
      </c>
      <c r="X5016" s="9" t="s">
        <v>5016</v>
      </c>
      <c r="Y5016" s="9" t="s">
        <v>4993</v>
      </c>
      <c r="Z5016" s="9" t="s">
        <v>4993</v>
      </c>
      <c r="AA5016" s="9" t="s">
        <v>5732</v>
      </c>
      <c r="AB5016" s="9" t="s">
        <v>12941</v>
      </c>
      <c r="AC5016" s="9" t="s">
        <v>5006</v>
      </c>
      <c r="AD5016" s="29"/>
      <c r="AE5016" s="20" t="str">
        <f>VLOOKUP(E5016,'FILIAIS PETZ'!A:Q,17,0)</f>
        <v>CO-2</v>
      </c>
      <c r="AF5016" s="20" t="str">
        <f>VLOOKUP(E5016,'FILIAIS PETZ'!A:Q,3,0)</f>
        <v>FELICIO</v>
      </c>
      <c r="AG5016" s="20" t="str">
        <f>VLOOKUP(E5016,'FILIAIS PETZ'!A:Q,2,0)</f>
        <v>R3</v>
      </c>
      <c r="AH5016" s="75">
        <v>5800</v>
      </c>
      <c r="AI5016" s="16" t="s">
        <v>11860</v>
      </c>
      <c r="AJ5016" s="43">
        <f>VLOOKUP(E5016,'FILIAIS PETZ'!$A$2:$K$2000,11,0)</f>
        <v>18328118007545</v>
      </c>
      <c r="AK5016" s="44">
        <f t="shared" si="333"/>
        <v>18328118007545</v>
      </c>
    </row>
    <row r="5017" spans="1:37" s="14" customFormat="1" ht="15" customHeight="1" thickBot="1" x14ac:dyDescent="0.25">
      <c r="A5017" s="9">
        <f t="shared" si="329"/>
        <v>969522</v>
      </c>
      <c r="B5017" s="18">
        <f>VLOOKUP(C5017,FORNECEDORES!D:E,2,0)</f>
        <v>530375</v>
      </c>
      <c r="C5017" s="19" t="str">
        <f>VLOOKUP(D5017,FORNECEDORES!A:D,4,0)</f>
        <v>23.080.842/0001-04</v>
      </c>
      <c r="D5017" s="13" t="s">
        <v>4370</v>
      </c>
      <c r="E5017" s="20" t="str">
        <f t="shared" si="334"/>
        <v>04 0008</v>
      </c>
      <c r="F5017" s="28" t="s">
        <v>4937</v>
      </c>
      <c r="G5017" s="21" t="str">
        <f>VLOOKUP(E5017,'FILIAIS PETZ'!A:E,5,0)</f>
        <v>PETZ ALPHAVILLE</v>
      </c>
      <c r="H5017" s="20" t="str">
        <f>VLOOKUP(E5017,'FILIAIS PETZ'!A:D,4,0)</f>
        <v>ALPH-SP</v>
      </c>
      <c r="I5017" s="46">
        <v>45519</v>
      </c>
      <c r="J5017" s="9">
        <v>969522</v>
      </c>
      <c r="K5017" s="84" t="s">
        <v>5858</v>
      </c>
      <c r="L5017" s="83" t="s">
        <v>12110</v>
      </c>
      <c r="M5017" s="46">
        <v>45523</v>
      </c>
      <c r="N5017" s="46">
        <v>45546</v>
      </c>
      <c r="O5017" s="46">
        <v>45526</v>
      </c>
      <c r="P5017" s="91" t="s">
        <v>4990</v>
      </c>
      <c r="Q5017" s="84">
        <v>3</v>
      </c>
      <c r="R5017" s="91">
        <v>1</v>
      </c>
      <c r="S5017" s="9">
        <v>8</v>
      </c>
      <c r="T5017" s="9" t="s">
        <v>32</v>
      </c>
      <c r="U5017" s="9">
        <v>11002</v>
      </c>
      <c r="V5017" s="9">
        <v>11002</v>
      </c>
      <c r="W5017" s="9" t="s">
        <v>4984</v>
      </c>
      <c r="X5017" s="9" t="s">
        <v>4985</v>
      </c>
      <c r="Y5017" s="9" t="s">
        <v>4980</v>
      </c>
      <c r="Z5017" s="9" t="s">
        <v>4980</v>
      </c>
      <c r="AA5017" s="9" t="s">
        <v>4989</v>
      </c>
      <c r="AB5017" s="9" t="s">
        <v>5005</v>
      </c>
      <c r="AC5017" s="9" t="s">
        <v>5006</v>
      </c>
      <c r="AD5017" s="29"/>
      <c r="AE5017" s="20" t="str">
        <f>VLOOKUP(E5017,'FILIAIS PETZ'!A:Q,17,0)</f>
        <v>SP7</v>
      </c>
      <c r="AF5017" s="20" t="str">
        <f>VLOOKUP(E5017,'FILIAIS PETZ'!A:Q,3,0)</f>
        <v>FELICIO</v>
      </c>
      <c r="AG5017" s="20" t="str">
        <f>VLOOKUP(E5017,'FILIAIS PETZ'!A:Q,2,0)</f>
        <v>R3</v>
      </c>
      <c r="AH5017" s="75">
        <v>650</v>
      </c>
      <c r="AI5017" s="16" t="s">
        <v>11909</v>
      </c>
      <c r="AJ5017" s="43">
        <f>VLOOKUP(E5017,'FILIAIS PETZ'!$A$2:$K$2000,11,0)</f>
        <v>18328118001423</v>
      </c>
      <c r="AK5017" s="44">
        <f t="shared" si="333"/>
        <v>18328118001423</v>
      </c>
    </row>
    <row r="5018" spans="1:37" s="14" customFormat="1" ht="15" customHeight="1" thickBot="1" x14ac:dyDescent="0.25">
      <c r="A5018" s="9">
        <f t="shared" si="329"/>
        <v>969525</v>
      </c>
      <c r="B5018" s="18">
        <f>VLOOKUP(C5018,FORNECEDORES!D:E,2,0)</f>
        <v>530375</v>
      </c>
      <c r="C5018" s="19" t="str">
        <f>VLOOKUP(D5018,FORNECEDORES!A:D,4,0)</f>
        <v>23.080.842/0001-04</v>
      </c>
      <c r="D5018" s="13" t="s">
        <v>4370</v>
      </c>
      <c r="E5018" s="20" t="str">
        <f t="shared" si="334"/>
        <v>04 0106</v>
      </c>
      <c r="F5018" s="28" t="s">
        <v>4952</v>
      </c>
      <c r="G5018" s="21" t="str">
        <f>VLOOKUP(E5018,'FILIAIS PETZ'!A:E,5,0)</f>
        <v>PETZ COTIA</v>
      </c>
      <c r="H5018" s="20" t="str">
        <f>VLOOKUP(E5018,'FILIAIS PETZ'!A:D,4,0)</f>
        <v>CTIA-SP</v>
      </c>
      <c r="I5018" s="46">
        <v>45519</v>
      </c>
      <c r="J5018" s="9">
        <v>969525</v>
      </c>
      <c r="K5018" s="84" t="s">
        <v>5858</v>
      </c>
      <c r="L5018" s="83" t="s">
        <v>12129</v>
      </c>
      <c r="M5018" s="46">
        <v>45523</v>
      </c>
      <c r="N5018" s="46">
        <v>45546</v>
      </c>
      <c r="O5018" s="46">
        <v>45526</v>
      </c>
      <c r="P5018" s="91" t="s">
        <v>4990</v>
      </c>
      <c r="Q5018" s="84">
        <v>3</v>
      </c>
      <c r="R5018" s="91">
        <v>1</v>
      </c>
      <c r="S5018" s="9">
        <v>8</v>
      </c>
      <c r="T5018" s="9" t="s">
        <v>32</v>
      </c>
      <c r="U5018" s="9">
        <v>11002</v>
      </c>
      <c r="V5018" s="9">
        <v>11002</v>
      </c>
      <c r="W5018" s="9" t="s">
        <v>4984</v>
      </c>
      <c r="X5018" s="9" t="s">
        <v>4985</v>
      </c>
      <c r="Y5018" s="9" t="s">
        <v>4980</v>
      </c>
      <c r="Z5018" s="9" t="s">
        <v>4980</v>
      </c>
      <c r="AA5018" s="9" t="s">
        <v>4989</v>
      </c>
      <c r="AB5018" s="9" t="s">
        <v>5005</v>
      </c>
      <c r="AC5018" s="9" t="s">
        <v>5006</v>
      </c>
      <c r="AD5018" s="29"/>
      <c r="AE5018" s="20" t="str">
        <f>VLOOKUP(E5018,'FILIAIS PETZ'!A:Q,17,0)</f>
        <v>SP7</v>
      </c>
      <c r="AF5018" s="20" t="str">
        <f>VLOOKUP(E5018,'FILIAIS PETZ'!A:Q,3,0)</f>
        <v>FELICIO</v>
      </c>
      <c r="AG5018" s="20" t="str">
        <f>VLOOKUP(E5018,'FILIAIS PETZ'!A:Q,2,0)</f>
        <v>R3</v>
      </c>
      <c r="AH5018" s="75">
        <v>1150</v>
      </c>
      <c r="AI5018" s="16" t="s">
        <v>11910</v>
      </c>
      <c r="AJ5018" s="43">
        <f>VLOOKUP(E5018,'FILIAIS PETZ'!$A$2:$K$2000,11,0)</f>
        <v>18328118009327</v>
      </c>
      <c r="AK5018" s="44">
        <f t="shared" si="333"/>
        <v>18328118009327</v>
      </c>
    </row>
    <row r="5019" spans="1:37" s="14" customFormat="1" ht="15" customHeight="1" thickBot="1" x14ac:dyDescent="0.25">
      <c r="A5019" s="9">
        <f t="shared" ref="A5019:A5080" si="335">J5019</f>
        <v>969528</v>
      </c>
      <c r="B5019" s="18">
        <f>VLOOKUP(C5019,FORNECEDORES!D:E,2,0)</f>
        <v>530375</v>
      </c>
      <c r="C5019" s="19" t="str">
        <f>VLOOKUP(D5019,FORNECEDORES!A:D,4,0)</f>
        <v>23.080.842/0001-04</v>
      </c>
      <c r="D5019" s="13" t="s">
        <v>4370</v>
      </c>
      <c r="E5019" s="20" t="str">
        <f t="shared" si="334"/>
        <v>04 0051</v>
      </c>
      <c r="F5019" s="28" t="s">
        <v>4948</v>
      </c>
      <c r="G5019" s="21" t="str">
        <f>VLOOKUP(E5019,'FILIAIS PETZ'!A:E,5,0)</f>
        <v>PETZ TAMBORÉ</v>
      </c>
      <c r="H5019" s="20" t="str">
        <f>VLOOKUP(E5019,'FILIAIS PETZ'!A:D,4,0)</f>
        <v>TMBO-SP</v>
      </c>
      <c r="I5019" s="46">
        <v>45519</v>
      </c>
      <c r="J5019" s="9">
        <v>969528</v>
      </c>
      <c r="K5019" s="84" t="s">
        <v>5858</v>
      </c>
      <c r="L5019" s="83" t="s">
        <v>12149</v>
      </c>
      <c r="M5019" s="46">
        <v>45523</v>
      </c>
      <c r="N5019" s="46">
        <v>45546</v>
      </c>
      <c r="O5019" s="46">
        <v>45526</v>
      </c>
      <c r="P5019" s="91" t="s">
        <v>4990</v>
      </c>
      <c r="Q5019" s="84">
        <v>3</v>
      </c>
      <c r="R5019" s="91">
        <v>1</v>
      </c>
      <c r="S5019" s="9">
        <v>8</v>
      </c>
      <c r="T5019" s="9" t="s">
        <v>32</v>
      </c>
      <c r="U5019" s="9">
        <v>11002</v>
      </c>
      <c r="V5019" s="9">
        <v>11002</v>
      </c>
      <c r="W5019" s="9" t="s">
        <v>4984</v>
      </c>
      <c r="X5019" s="9" t="s">
        <v>4985</v>
      </c>
      <c r="Y5019" s="9" t="s">
        <v>4980</v>
      </c>
      <c r="Z5019" s="9" t="s">
        <v>4980</v>
      </c>
      <c r="AA5019" s="9" t="s">
        <v>4989</v>
      </c>
      <c r="AB5019" s="9" t="s">
        <v>5005</v>
      </c>
      <c r="AC5019" s="9" t="s">
        <v>5006</v>
      </c>
      <c r="AD5019" s="29"/>
      <c r="AE5019" s="20" t="str">
        <f>VLOOKUP(E5019,'FILIAIS PETZ'!A:Q,17,0)</f>
        <v>SP7</v>
      </c>
      <c r="AF5019" s="20" t="str">
        <f>VLOOKUP(E5019,'FILIAIS PETZ'!A:Q,3,0)</f>
        <v>FELICIO</v>
      </c>
      <c r="AG5019" s="20" t="str">
        <f>VLOOKUP(E5019,'FILIAIS PETZ'!A:Q,2,0)</f>
        <v>R3</v>
      </c>
      <c r="AH5019" s="75">
        <v>365</v>
      </c>
      <c r="AI5019" s="16" t="s">
        <v>11911</v>
      </c>
      <c r="AJ5019" s="43">
        <f>VLOOKUP(E5019,'FILIAIS PETZ'!$A$2:$K$2000,11,0)</f>
        <v>18328118004872</v>
      </c>
      <c r="AK5019" s="44">
        <f t="shared" si="333"/>
        <v>18328118004872</v>
      </c>
    </row>
    <row r="5020" spans="1:37" s="14" customFormat="1" ht="15" customHeight="1" thickBot="1" x14ac:dyDescent="0.25">
      <c r="A5020" s="9">
        <f t="shared" si="335"/>
        <v>969532</v>
      </c>
      <c r="B5020" s="18">
        <f>VLOOKUP(C5020,FORNECEDORES!D:E,2,0)</f>
        <v>530375</v>
      </c>
      <c r="C5020" s="19" t="str">
        <f>VLOOKUP(D5020,FORNECEDORES!A:D,4,0)</f>
        <v>23.080.842/0001-04</v>
      </c>
      <c r="D5020" s="13" t="s">
        <v>4370</v>
      </c>
      <c r="E5020" s="20" t="str">
        <f t="shared" si="334"/>
        <v>04 0093</v>
      </c>
      <c r="F5020" s="28" t="s">
        <v>4942</v>
      </c>
      <c r="G5020" s="21" t="str">
        <f>VLOOKUP(E5020,'FILIAIS PETZ'!A:E,5,0)</f>
        <v>PETZ INDAIATUBA</v>
      </c>
      <c r="H5020" s="20" t="str">
        <f>VLOOKUP(E5020,'FILIAIS PETZ'!A:D,4,0)</f>
        <v>INDT-SP</v>
      </c>
      <c r="I5020" s="46">
        <v>45519</v>
      </c>
      <c r="J5020" s="9">
        <v>969532</v>
      </c>
      <c r="K5020" s="84" t="s">
        <v>5858</v>
      </c>
      <c r="L5020" s="83" t="s">
        <v>12136</v>
      </c>
      <c r="M5020" s="46">
        <v>45523</v>
      </c>
      <c r="N5020" s="46">
        <v>45546</v>
      </c>
      <c r="O5020" s="46">
        <v>45526</v>
      </c>
      <c r="P5020" s="91" t="s">
        <v>4990</v>
      </c>
      <c r="Q5020" s="84">
        <v>3</v>
      </c>
      <c r="R5020" s="91">
        <v>1</v>
      </c>
      <c r="S5020" s="9">
        <v>8</v>
      </c>
      <c r="T5020" s="9" t="s">
        <v>32</v>
      </c>
      <c r="U5020" s="9">
        <v>11002</v>
      </c>
      <c r="V5020" s="9">
        <v>11002</v>
      </c>
      <c r="W5020" s="9" t="s">
        <v>4984</v>
      </c>
      <c r="X5020" s="9" t="s">
        <v>4985</v>
      </c>
      <c r="Y5020" s="9" t="s">
        <v>4980</v>
      </c>
      <c r="Z5020" s="9" t="s">
        <v>4980</v>
      </c>
      <c r="AA5020" s="9" t="s">
        <v>4989</v>
      </c>
      <c r="AB5020" s="9" t="s">
        <v>5005</v>
      </c>
      <c r="AC5020" s="9" t="s">
        <v>5006</v>
      </c>
      <c r="AD5020" s="29"/>
      <c r="AE5020" s="20" t="str">
        <f>VLOOKUP(E5020,'FILIAIS PETZ'!A:Q,17,0)</f>
        <v>SP7</v>
      </c>
      <c r="AF5020" s="20" t="str">
        <f>VLOOKUP(E5020,'FILIAIS PETZ'!A:Q,3,0)</f>
        <v>FELICIO</v>
      </c>
      <c r="AG5020" s="20" t="str">
        <f>VLOOKUP(E5020,'FILIAIS PETZ'!A:Q,2,0)</f>
        <v>R3</v>
      </c>
      <c r="AH5020" s="75">
        <v>546</v>
      </c>
      <c r="AI5020" s="16" t="s">
        <v>11912</v>
      </c>
      <c r="AJ5020" s="43">
        <f>VLOOKUP(E5020,'FILIAIS PETZ'!$A$2:$K$2000,11,0)</f>
        <v>18328118008517</v>
      </c>
      <c r="AK5020" s="44">
        <f t="shared" si="333"/>
        <v>18328118008517</v>
      </c>
    </row>
    <row r="5021" spans="1:37" s="14" customFormat="1" ht="15" customHeight="1" thickBot="1" x14ac:dyDescent="0.25">
      <c r="A5021" s="9">
        <f t="shared" si="335"/>
        <v>969534</v>
      </c>
      <c r="B5021" s="18">
        <f>VLOOKUP(C5021,FORNECEDORES!D:E,2,0)</f>
        <v>530375</v>
      </c>
      <c r="C5021" s="19" t="str">
        <f>VLOOKUP(D5021,FORNECEDORES!A:D,4,0)</f>
        <v>23.080.842/0001-04</v>
      </c>
      <c r="D5021" s="13" t="s">
        <v>4370</v>
      </c>
      <c r="E5021" s="20" t="str">
        <f t="shared" si="334"/>
        <v>04 0119</v>
      </c>
      <c r="F5021" s="28" t="s">
        <v>4934</v>
      </c>
      <c r="G5021" s="21" t="str">
        <f>VLOOKUP(E5021,'FILIAIS PETZ'!A:E,5,0)</f>
        <v>PETZ ITU</v>
      </c>
      <c r="H5021" s="20" t="str">
        <f>VLOOKUP(E5021,'FILIAIS PETZ'!A:D,4,0)</f>
        <v>ITTU-SP</v>
      </c>
      <c r="I5021" s="46">
        <v>45519</v>
      </c>
      <c r="J5021" s="9">
        <v>969534</v>
      </c>
      <c r="K5021" s="84" t="s">
        <v>5858</v>
      </c>
      <c r="L5021" s="83" t="s">
        <v>12137</v>
      </c>
      <c r="M5021" s="46">
        <v>45523</v>
      </c>
      <c r="N5021" s="46">
        <v>45546</v>
      </c>
      <c r="O5021" s="46">
        <v>45526</v>
      </c>
      <c r="P5021" s="91" t="s">
        <v>4990</v>
      </c>
      <c r="Q5021" s="84">
        <v>3</v>
      </c>
      <c r="R5021" s="91">
        <v>1</v>
      </c>
      <c r="S5021" s="9">
        <v>8</v>
      </c>
      <c r="T5021" s="9" t="s">
        <v>32</v>
      </c>
      <c r="U5021" s="9">
        <v>11002</v>
      </c>
      <c r="V5021" s="9">
        <v>11002</v>
      </c>
      <c r="W5021" s="9" t="s">
        <v>4984</v>
      </c>
      <c r="X5021" s="9" t="s">
        <v>4985</v>
      </c>
      <c r="Y5021" s="9" t="s">
        <v>4980</v>
      </c>
      <c r="Z5021" s="9" t="s">
        <v>4980</v>
      </c>
      <c r="AA5021" s="9" t="s">
        <v>4989</v>
      </c>
      <c r="AB5021" s="9" t="s">
        <v>5005</v>
      </c>
      <c r="AC5021" s="9" t="s">
        <v>5006</v>
      </c>
      <c r="AD5021" s="29"/>
      <c r="AE5021" s="20" t="str">
        <f>VLOOKUP(E5021,'FILIAIS PETZ'!A:Q,17,0)</f>
        <v>SP7</v>
      </c>
      <c r="AF5021" s="20" t="str">
        <f>VLOOKUP(E5021,'FILIAIS PETZ'!A:Q,3,0)</f>
        <v>FELICIO</v>
      </c>
      <c r="AG5021" s="20" t="str">
        <f>VLOOKUP(E5021,'FILIAIS PETZ'!A:Q,2,0)</f>
        <v>R3</v>
      </c>
      <c r="AH5021" s="75">
        <v>1880</v>
      </c>
      <c r="AI5021" s="16" t="s">
        <v>11913</v>
      </c>
      <c r="AJ5021" s="43">
        <f>VLOOKUP(E5021,'FILIAIS PETZ'!$A$2:$K$2000,11,0)</f>
        <v>18328118010848</v>
      </c>
      <c r="AK5021" s="44">
        <f t="shared" si="333"/>
        <v>18328118010848</v>
      </c>
    </row>
    <row r="5022" spans="1:37" s="14" customFormat="1" ht="15" customHeight="1" thickBot="1" x14ac:dyDescent="0.25">
      <c r="A5022" s="9">
        <f t="shared" si="335"/>
        <v>969535</v>
      </c>
      <c r="B5022" s="18">
        <f>VLOOKUP(C5022,FORNECEDORES!D:E,2,0)</f>
        <v>530375</v>
      </c>
      <c r="C5022" s="19" t="str">
        <f>VLOOKUP(D5022,FORNECEDORES!A:D,4,0)</f>
        <v>23.080.842/0001-04</v>
      </c>
      <c r="D5022" s="13" t="s">
        <v>4370</v>
      </c>
      <c r="E5022" s="20" t="str">
        <f t="shared" si="334"/>
        <v>04 0007</v>
      </c>
      <c r="F5022" s="28" t="s">
        <v>4950</v>
      </c>
      <c r="G5022" s="21" t="str">
        <f>VLOOKUP(E5022,'FILIAIS PETZ'!A:E,5,0)</f>
        <v>PETZ SOROCABA</v>
      </c>
      <c r="H5022" s="20" t="str">
        <f>VLOOKUP(E5022,'FILIAIS PETZ'!A:D,4,0)</f>
        <v>SCBA-SP</v>
      </c>
      <c r="I5022" s="46">
        <v>45519</v>
      </c>
      <c r="J5022" s="9">
        <v>969535</v>
      </c>
      <c r="K5022" s="84" t="s">
        <v>5858</v>
      </c>
      <c r="L5022" s="83" t="s">
        <v>12147</v>
      </c>
      <c r="M5022" s="46">
        <v>45523</v>
      </c>
      <c r="N5022" s="46">
        <v>45546</v>
      </c>
      <c r="O5022" s="46">
        <v>45526</v>
      </c>
      <c r="P5022" s="91" t="s">
        <v>4990</v>
      </c>
      <c r="Q5022" s="84">
        <v>3</v>
      </c>
      <c r="R5022" s="91">
        <v>1</v>
      </c>
      <c r="S5022" s="9">
        <v>8</v>
      </c>
      <c r="T5022" s="9" t="s">
        <v>32</v>
      </c>
      <c r="U5022" s="9">
        <v>11002</v>
      </c>
      <c r="V5022" s="9">
        <v>11002</v>
      </c>
      <c r="W5022" s="9" t="s">
        <v>4984</v>
      </c>
      <c r="X5022" s="9" t="s">
        <v>4985</v>
      </c>
      <c r="Y5022" s="9" t="s">
        <v>4980</v>
      </c>
      <c r="Z5022" s="9" t="s">
        <v>4980</v>
      </c>
      <c r="AA5022" s="9" t="s">
        <v>4989</v>
      </c>
      <c r="AB5022" s="9" t="s">
        <v>5005</v>
      </c>
      <c r="AC5022" s="9" t="s">
        <v>5006</v>
      </c>
      <c r="AD5022" s="29"/>
      <c r="AE5022" s="20" t="str">
        <f>VLOOKUP(E5022,'FILIAIS PETZ'!A:Q,17,0)</f>
        <v>SP7</v>
      </c>
      <c r="AF5022" s="20" t="str">
        <f>VLOOKUP(E5022,'FILIAIS PETZ'!A:Q,3,0)</f>
        <v>FELICIO</v>
      </c>
      <c r="AG5022" s="20" t="str">
        <f>VLOOKUP(E5022,'FILIAIS PETZ'!A:Q,2,0)</f>
        <v>R3</v>
      </c>
      <c r="AH5022" s="75">
        <v>390</v>
      </c>
      <c r="AI5022" s="16" t="s">
        <v>11914</v>
      </c>
      <c r="AJ5022" s="43">
        <f>VLOOKUP(E5022,'FILIAIS PETZ'!$A$2:$K$2000,11,0)</f>
        <v>18328118001695</v>
      </c>
      <c r="AK5022" s="44">
        <f t="shared" si="333"/>
        <v>18328118001695</v>
      </c>
    </row>
    <row r="5023" spans="1:37" s="14" customFormat="1" ht="15" customHeight="1" thickBot="1" x14ac:dyDescent="0.25">
      <c r="A5023" s="9">
        <f t="shared" si="335"/>
        <v>969536</v>
      </c>
      <c r="B5023" s="18">
        <f>VLOOKUP(C5023,FORNECEDORES!D:E,2,0)</f>
        <v>530375</v>
      </c>
      <c r="C5023" s="19" t="str">
        <f>VLOOKUP(D5023,FORNECEDORES!A:D,4,0)</f>
        <v>23.080.842/0001-04</v>
      </c>
      <c r="D5023" s="13" t="s">
        <v>4370</v>
      </c>
      <c r="E5023" s="20" t="str">
        <f t="shared" si="334"/>
        <v>04 0007</v>
      </c>
      <c r="F5023" s="28" t="s">
        <v>4950</v>
      </c>
      <c r="G5023" s="21" t="str">
        <f>VLOOKUP(E5023,'FILIAIS PETZ'!A:E,5,0)</f>
        <v>PETZ SOROCABA</v>
      </c>
      <c r="H5023" s="20" t="str">
        <f>VLOOKUP(E5023,'FILIAIS PETZ'!A:D,4,0)</f>
        <v>SCBA-SP</v>
      </c>
      <c r="I5023" s="46">
        <v>45519</v>
      </c>
      <c r="J5023" s="9">
        <v>969536</v>
      </c>
      <c r="K5023" s="84" t="s">
        <v>5858</v>
      </c>
      <c r="L5023" s="83" t="s">
        <v>12148</v>
      </c>
      <c r="M5023" s="46">
        <v>45523</v>
      </c>
      <c r="N5023" s="46">
        <v>45546</v>
      </c>
      <c r="O5023" s="46">
        <v>45526</v>
      </c>
      <c r="P5023" s="91" t="s">
        <v>4990</v>
      </c>
      <c r="Q5023" s="84">
        <v>3</v>
      </c>
      <c r="R5023" s="91">
        <v>1</v>
      </c>
      <c r="S5023" s="9">
        <v>8</v>
      </c>
      <c r="T5023" s="9" t="s">
        <v>32</v>
      </c>
      <c r="U5023" s="9">
        <v>11002</v>
      </c>
      <c r="V5023" s="9">
        <v>11002</v>
      </c>
      <c r="W5023" s="9" t="s">
        <v>4984</v>
      </c>
      <c r="X5023" s="9" t="s">
        <v>4985</v>
      </c>
      <c r="Y5023" s="9" t="s">
        <v>4993</v>
      </c>
      <c r="Z5023" s="9" t="s">
        <v>8408</v>
      </c>
      <c r="AA5023" s="9" t="s">
        <v>4989</v>
      </c>
      <c r="AB5023" s="9" t="s">
        <v>12941</v>
      </c>
      <c r="AC5023" s="9" t="s">
        <v>5006</v>
      </c>
      <c r="AD5023" s="29"/>
      <c r="AE5023" s="20" t="str">
        <f>VLOOKUP(E5023,'FILIAIS PETZ'!A:Q,17,0)</f>
        <v>SP7</v>
      </c>
      <c r="AF5023" s="20" t="str">
        <f>VLOOKUP(E5023,'FILIAIS PETZ'!A:Q,3,0)</f>
        <v>FELICIO</v>
      </c>
      <c r="AG5023" s="20" t="str">
        <f>VLOOKUP(E5023,'FILIAIS PETZ'!A:Q,2,0)</f>
        <v>R3</v>
      </c>
      <c r="AH5023" s="75">
        <v>4350</v>
      </c>
      <c r="AI5023" s="16" t="s">
        <v>11915</v>
      </c>
      <c r="AJ5023" s="43">
        <f>VLOOKUP(E5023,'FILIAIS PETZ'!$A$2:$K$2000,11,0)</f>
        <v>18328118001695</v>
      </c>
      <c r="AK5023" s="44">
        <f t="shared" si="333"/>
        <v>18328118001695</v>
      </c>
    </row>
    <row r="5024" spans="1:37" s="14" customFormat="1" ht="15" customHeight="1" thickBot="1" x14ac:dyDescent="0.25">
      <c r="A5024" s="9">
        <f t="shared" si="335"/>
        <v>969537</v>
      </c>
      <c r="B5024" s="18">
        <f>VLOOKUP(C5024,FORNECEDORES!D:E,2,0)</f>
        <v>530375</v>
      </c>
      <c r="C5024" s="19" t="str">
        <f>VLOOKUP(D5024,FORNECEDORES!A:D,4,0)</f>
        <v>23.080.842/0001-04</v>
      </c>
      <c r="D5024" s="13" t="s">
        <v>4370</v>
      </c>
      <c r="E5024" s="20" t="str">
        <f t="shared" si="334"/>
        <v>04 0165</v>
      </c>
      <c r="F5024" s="28" t="s">
        <v>4935</v>
      </c>
      <c r="G5024" s="21" t="str">
        <f>VLOOKUP(E5024,'FILIAIS PETZ'!A:E,5,0)</f>
        <v>PETZ CARAPICUIBA</v>
      </c>
      <c r="H5024" s="20" t="str">
        <f>VLOOKUP(E5024,'FILIAIS PETZ'!A:D,4,0)</f>
        <v>CPIC-SP</v>
      </c>
      <c r="I5024" s="46">
        <v>45519</v>
      </c>
      <c r="J5024" s="9">
        <v>969537</v>
      </c>
      <c r="K5024" s="84" t="s">
        <v>5858</v>
      </c>
      <c r="L5024" s="83" t="s">
        <v>12113</v>
      </c>
      <c r="M5024" s="46">
        <v>45523</v>
      </c>
      <c r="N5024" s="46">
        <v>45546</v>
      </c>
      <c r="O5024" s="46">
        <v>45526</v>
      </c>
      <c r="P5024" s="91" t="s">
        <v>4990</v>
      </c>
      <c r="Q5024" s="84">
        <v>3</v>
      </c>
      <c r="R5024" s="91">
        <v>1</v>
      </c>
      <c r="S5024" s="9">
        <v>8</v>
      </c>
      <c r="T5024" s="9" t="s">
        <v>32</v>
      </c>
      <c r="U5024" s="9">
        <v>11002</v>
      </c>
      <c r="V5024" s="9">
        <v>11002</v>
      </c>
      <c r="W5024" s="9" t="s">
        <v>4984</v>
      </c>
      <c r="X5024" s="9" t="s">
        <v>4985</v>
      </c>
      <c r="Y5024" s="9" t="s">
        <v>4980</v>
      </c>
      <c r="Z5024" s="9" t="s">
        <v>4980</v>
      </c>
      <c r="AA5024" s="9" t="s">
        <v>4989</v>
      </c>
      <c r="AB5024" s="9" t="s">
        <v>5005</v>
      </c>
      <c r="AC5024" s="9" t="s">
        <v>5006</v>
      </c>
      <c r="AD5024" s="29"/>
      <c r="AE5024" s="20" t="str">
        <f>VLOOKUP(E5024,'FILIAIS PETZ'!A:Q,17,0)</f>
        <v>SP7</v>
      </c>
      <c r="AF5024" s="20" t="str">
        <f>VLOOKUP(E5024,'FILIAIS PETZ'!A:Q,3,0)</f>
        <v>FELICIO</v>
      </c>
      <c r="AG5024" s="20" t="str">
        <f>VLOOKUP(E5024,'FILIAIS PETZ'!A:Q,2,0)</f>
        <v>R3</v>
      </c>
      <c r="AH5024" s="75">
        <v>1015</v>
      </c>
      <c r="AI5024" s="16" t="s">
        <v>11916</v>
      </c>
      <c r="AJ5024" s="43">
        <f>VLOOKUP(E5024,'FILIAIS PETZ'!$A$2:$K$2000,11,0)</f>
        <v>18328118015726</v>
      </c>
      <c r="AK5024" s="44">
        <f t="shared" si="333"/>
        <v>18328118015726</v>
      </c>
    </row>
    <row r="5025" spans="1:37" s="14" customFormat="1" ht="15" customHeight="1" thickBot="1" x14ac:dyDescent="0.25">
      <c r="A5025" s="9">
        <f t="shared" si="335"/>
        <v>969538</v>
      </c>
      <c r="B5025" s="18">
        <f>VLOOKUP(C5025,FORNECEDORES!D:E,2,0)</f>
        <v>530375</v>
      </c>
      <c r="C5025" s="19" t="str">
        <f>VLOOKUP(D5025,FORNECEDORES!A:D,4,0)</f>
        <v>23.080.842/0001-04</v>
      </c>
      <c r="D5025" s="13" t="s">
        <v>4370</v>
      </c>
      <c r="E5025" s="20" t="str">
        <f t="shared" si="334"/>
        <v>04 0032</v>
      </c>
      <c r="F5025" s="28" t="s">
        <v>4951</v>
      </c>
      <c r="G5025" s="21" t="str">
        <f>VLOOKUP(E5025,'FILIAIS PETZ'!A:E,5,0)</f>
        <v>PETZ JAGUARE</v>
      </c>
      <c r="H5025" s="20" t="str">
        <f>VLOOKUP(E5025,'FILIAIS PETZ'!A:D,4,0)</f>
        <v>JGRE-SP</v>
      </c>
      <c r="I5025" s="46">
        <v>45519</v>
      </c>
      <c r="J5025" s="9">
        <v>969538</v>
      </c>
      <c r="K5025" s="84" t="s">
        <v>5858</v>
      </c>
      <c r="L5025" s="83" t="s">
        <v>12138</v>
      </c>
      <c r="M5025" s="46">
        <v>45523</v>
      </c>
      <c r="N5025" s="46">
        <v>45546</v>
      </c>
      <c r="O5025" s="46">
        <v>45526</v>
      </c>
      <c r="P5025" s="91" t="s">
        <v>4990</v>
      </c>
      <c r="Q5025" s="84">
        <v>3</v>
      </c>
      <c r="R5025" s="91">
        <v>1</v>
      </c>
      <c r="S5025" s="9">
        <v>8</v>
      </c>
      <c r="T5025" s="9" t="s">
        <v>32</v>
      </c>
      <c r="U5025" s="9">
        <v>11002</v>
      </c>
      <c r="V5025" s="9">
        <v>11002</v>
      </c>
      <c r="W5025" s="9" t="s">
        <v>4984</v>
      </c>
      <c r="X5025" s="9" t="s">
        <v>4985</v>
      </c>
      <c r="Y5025" s="9" t="s">
        <v>4980</v>
      </c>
      <c r="Z5025" s="9" t="s">
        <v>4980</v>
      </c>
      <c r="AA5025" s="9" t="s">
        <v>4989</v>
      </c>
      <c r="AB5025" s="9" t="s">
        <v>5005</v>
      </c>
      <c r="AC5025" s="9" t="s">
        <v>5006</v>
      </c>
      <c r="AD5025" s="29"/>
      <c r="AE5025" s="20" t="str">
        <f>VLOOKUP(E5025,'FILIAIS PETZ'!A:Q,17,0)</f>
        <v>SP7</v>
      </c>
      <c r="AF5025" s="20" t="str">
        <f>VLOOKUP(E5025,'FILIAIS PETZ'!A:Q,3,0)</f>
        <v>FELICIO</v>
      </c>
      <c r="AG5025" s="20" t="str">
        <f>VLOOKUP(E5025,'FILIAIS PETZ'!A:Q,2,0)</f>
        <v>R3</v>
      </c>
      <c r="AH5025" s="75">
        <v>1510</v>
      </c>
      <c r="AI5025" s="16" t="s">
        <v>11917</v>
      </c>
      <c r="AJ5025" s="43">
        <f>VLOOKUP(E5025,'FILIAIS PETZ'!$A$2:$K$2000,11,0)</f>
        <v>18328118003205</v>
      </c>
      <c r="AK5025" s="44">
        <f t="shared" si="333"/>
        <v>18328118003205</v>
      </c>
    </row>
    <row r="5026" spans="1:37" s="14" customFormat="1" ht="15" customHeight="1" thickBot="1" x14ac:dyDescent="0.25">
      <c r="A5026" s="9">
        <f t="shared" si="335"/>
        <v>969539</v>
      </c>
      <c r="B5026" s="18">
        <f>VLOOKUP(C5026,FORNECEDORES!D:E,2,0)</f>
        <v>530375</v>
      </c>
      <c r="C5026" s="19" t="str">
        <f>VLOOKUP(D5026,FORNECEDORES!A:D,4,0)</f>
        <v>23.080.842/0001-04</v>
      </c>
      <c r="D5026" s="13" t="s">
        <v>4370</v>
      </c>
      <c r="E5026" s="20" t="str">
        <f t="shared" si="334"/>
        <v>04 0008</v>
      </c>
      <c r="F5026" s="28" t="s">
        <v>4937</v>
      </c>
      <c r="G5026" s="21" t="str">
        <f>VLOOKUP(E5026,'FILIAIS PETZ'!A:E,5,0)</f>
        <v>PETZ ALPHAVILLE</v>
      </c>
      <c r="H5026" s="20" t="str">
        <f>VLOOKUP(E5026,'FILIAIS PETZ'!A:D,4,0)</f>
        <v>ALPH-SP</v>
      </c>
      <c r="I5026" s="46">
        <v>45519</v>
      </c>
      <c r="J5026" s="9">
        <v>969539</v>
      </c>
      <c r="K5026" s="84" t="s">
        <v>5858</v>
      </c>
      <c r="L5026" s="83" t="s">
        <v>12111</v>
      </c>
      <c r="M5026" s="46">
        <v>45523</v>
      </c>
      <c r="N5026" s="46">
        <v>45546</v>
      </c>
      <c r="O5026" s="46">
        <v>45526</v>
      </c>
      <c r="P5026" s="91" t="s">
        <v>4990</v>
      </c>
      <c r="Q5026" s="84">
        <v>3</v>
      </c>
      <c r="R5026" s="91">
        <v>1</v>
      </c>
      <c r="S5026" s="9">
        <v>8</v>
      </c>
      <c r="T5026" s="9" t="s">
        <v>32</v>
      </c>
      <c r="U5026" s="9">
        <v>11002</v>
      </c>
      <c r="V5026" s="9">
        <v>11002</v>
      </c>
      <c r="W5026" s="9" t="s">
        <v>4984</v>
      </c>
      <c r="X5026" s="9" t="s">
        <v>4985</v>
      </c>
      <c r="Y5026" s="10" t="s">
        <v>4993</v>
      </c>
      <c r="Z5026" s="10" t="s">
        <v>4993</v>
      </c>
      <c r="AA5026" s="10" t="s">
        <v>4989</v>
      </c>
      <c r="AB5026" s="10" t="s">
        <v>12941</v>
      </c>
      <c r="AC5026" s="9" t="s">
        <v>5006</v>
      </c>
      <c r="AD5026" s="29"/>
      <c r="AE5026" s="20" t="str">
        <f>VLOOKUP(E5026,'FILIAIS PETZ'!A:Q,17,0)</f>
        <v>SP7</v>
      </c>
      <c r="AF5026" s="20" t="str">
        <f>VLOOKUP(E5026,'FILIAIS PETZ'!A:Q,3,0)</f>
        <v>FELICIO</v>
      </c>
      <c r="AG5026" s="20" t="str">
        <f>VLOOKUP(E5026,'FILIAIS PETZ'!A:Q,2,0)</f>
        <v>R3</v>
      </c>
      <c r="AH5026" s="75">
        <v>450</v>
      </c>
      <c r="AI5026" s="16" t="s">
        <v>11918</v>
      </c>
      <c r="AJ5026" s="43">
        <f>VLOOKUP(E5026,'FILIAIS PETZ'!$A$2:$K$2000,11,0)</f>
        <v>18328118001423</v>
      </c>
      <c r="AK5026" s="44">
        <f t="shared" si="333"/>
        <v>18328118001423</v>
      </c>
    </row>
    <row r="5027" spans="1:37" s="14" customFormat="1" ht="15" customHeight="1" thickBot="1" x14ac:dyDescent="0.25">
      <c r="A5027" s="9">
        <f t="shared" si="335"/>
        <v>969541</v>
      </c>
      <c r="B5027" s="18">
        <f>VLOOKUP(C5027,FORNECEDORES!D:E,2,0)</f>
        <v>530375</v>
      </c>
      <c r="C5027" s="19" t="str">
        <f>VLOOKUP(D5027,FORNECEDORES!A:D,4,0)</f>
        <v>23.080.842/0001-04</v>
      </c>
      <c r="D5027" s="13" t="s">
        <v>4370</v>
      </c>
      <c r="E5027" s="20" t="str">
        <f t="shared" si="334"/>
        <v>04 0083</v>
      </c>
      <c r="F5027" s="28" t="s">
        <v>4936</v>
      </c>
      <c r="G5027" s="21" t="str">
        <f>VLOOKUP(E5027,'FILIAIS PETZ'!A:E,5,0)</f>
        <v>PETZ OSASCO</v>
      </c>
      <c r="H5027" s="20" t="str">
        <f>VLOOKUP(E5027,'FILIAIS PETZ'!A:D,4,0)</f>
        <v>OSAS-SP</v>
      </c>
      <c r="I5027" s="46">
        <v>45519</v>
      </c>
      <c r="J5027" s="9">
        <v>969541</v>
      </c>
      <c r="K5027" s="84" t="s">
        <v>5858</v>
      </c>
      <c r="L5027" s="83" t="s">
        <v>12141</v>
      </c>
      <c r="M5027" s="46">
        <v>45523</v>
      </c>
      <c r="N5027" s="46">
        <v>45546</v>
      </c>
      <c r="O5027" s="46">
        <v>45526</v>
      </c>
      <c r="P5027" s="91" t="s">
        <v>4990</v>
      </c>
      <c r="Q5027" s="84">
        <v>3</v>
      </c>
      <c r="R5027" s="91">
        <v>1</v>
      </c>
      <c r="S5027" s="9">
        <v>8</v>
      </c>
      <c r="T5027" s="9" t="s">
        <v>32</v>
      </c>
      <c r="U5027" s="9">
        <v>11002</v>
      </c>
      <c r="V5027" s="9">
        <v>11002</v>
      </c>
      <c r="W5027" s="9" t="s">
        <v>4984</v>
      </c>
      <c r="X5027" s="9" t="s">
        <v>4985</v>
      </c>
      <c r="Y5027" s="10" t="s">
        <v>4993</v>
      </c>
      <c r="Z5027" s="10" t="s">
        <v>4993</v>
      </c>
      <c r="AA5027" s="10" t="s">
        <v>4989</v>
      </c>
      <c r="AB5027" s="10" t="s">
        <v>12941</v>
      </c>
      <c r="AC5027" s="9" t="s">
        <v>5006</v>
      </c>
      <c r="AD5027" s="29"/>
      <c r="AE5027" s="20" t="str">
        <f>VLOOKUP(E5027,'FILIAIS PETZ'!A:Q,17,0)</f>
        <v>SP7</v>
      </c>
      <c r="AF5027" s="20" t="str">
        <f>VLOOKUP(E5027,'FILIAIS PETZ'!A:Q,3,0)</f>
        <v>FELICIO</v>
      </c>
      <c r="AG5027" s="20" t="str">
        <f>VLOOKUP(E5027,'FILIAIS PETZ'!A:Q,2,0)</f>
        <v>R3</v>
      </c>
      <c r="AH5027" s="75">
        <v>1800</v>
      </c>
      <c r="AI5027" s="16" t="s">
        <v>11919</v>
      </c>
      <c r="AJ5027" s="43">
        <f>VLOOKUP(E5027,'FILIAIS PETZ'!$A$2:$K$2000,11,0)</f>
        <v>18328118008355</v>
      </c>
      <c r="AK5027" s="44">
        <f t="shared" si="333"/>
        <v>18328118008355</v>
      </c>
    </row>
    <row r="5028" spans="1:37" s="14" customFormat="1" ht="15" customHeight="1" thickBot="1" x14ac:dyDescent="0.25">
      <c r="A5028" s="9">
        <f t="shared" si="335"/>
        <v>969543</v>
      </c>
      <c r="B5028" s="18">
        <f>VLOOKUP(C5028,FORNECEDORES!D:E,2,0)</f>
        <v>530375</v>
      </c>
      <c r="C5028" s="19" t="str">
        <f>VLOOKUP(D5028,FORNECEDORES!A:D,4,0)</f>
        <v>23.080.842/0001-04</v>
      </c>
      <c r="D5028" s="13" t="s">
        <v>4370</v>
      </c>
      <c r="E5028" s="20" t="str">
        <f t="shared" si="334"/>
        <v>04 0116</v>
      </c>
      <c r="F5028" s="28" t="s">
        <v>8970</v>
      </c>
      <c r="G5028" s="21" t="str">
        <f>VLOOKUP(E5028,'FILIAIS PETZ'!A:E,5,0)</f>
        <v>PETZ SANTO ANDRE DOM PEDRO</v>
      </c>
      <c r="H5028" s="20" t="str">
        <f>VLOOKUP(E5028,'FILIAIS PETZ'!A:D,4,0)</f>
        <v>SADP-SP</v>
      </c>
      <c r="I5028" s="46">
        <v>45519</v>
      </c>
      <c r="J5028" s="9">
        <v>969543</v>
      </c>
      <c r="K5028" s="84" t="s">
        <v>5858</v>
      </c>
      <c r="L5028" s="83" t="s">
        <v>12146</v>
      </c>
      <c r="M5028" s="46">
        <v>45523</v>
      </c>
      <c r="N5028" s="46">
        <v>45546</v>
      </c>
      <c r="O5028" s="46">
        <v>45526</v>
      </c>
      <c r="P5028" s="91" t="s">
        <v>4990</v>
      </c>
      <c r="Q5028" s="84">
        <v>3</v>
      </c>
      <c r="R5028" s="91">
        <v>1</v>
      </c>
      <c r="S5028" s="9">
        <v>8</v>
      </c>
      <c r="T5028" s="9" t="s">
        <v>32</v>
      </c>
      <c r="U5028" s="9">
        <v>11002</v>
      </c>
      <c r="V5028" s="9">
        <v>11002</v>
      </c>
      <c r="W5028" s="9" t="s">
        <v>5019</v>
      </c>
      <c r="X5028" s="9" t="s">
        <v>4985</v>
      </c>
      <c r="Y5028" s="10" t="s">
        <v>4993</v>
      </c>
      <c r="Z5028" s="10" t="s">
        <v>4993</v>
      </c>
      <c r="AA5028" s="10" t="s">
        <v>4989</v>
      </c>
      <c r="AB5028" s="10" t="s">
        <v>12941</v>
      </c>
      <c r="AC5028" s="9" t="s">
        <v>5006</v>
      </c>
      <c r="AD5028" s="29"/>
      <c r="AE5028" s="20" t="str">
        <f>VLOOKUP(E5028,'FILIAIS PETZ'!A:Q,17,0)</f>
        <v>SP3</v>
      </c>
      <c r="AF5028" s="20" t="str">
        <f>VLOOKUP(E5028,'FILIAIS PETZ'!A:Q,3,0)</f>
        <v>FELICIO</v>
      </c>
      <c r="AG5028" s="20" t="str">
        <f>VLOOKUP(E5028,'FILIAIS PETZ'!A:Q,2,0)</f>
        <v>R3</v>
      </c>
      <c r="AH5028" s="75">
        <v>450</v>
      </c>
      <c r="AI5028" s="16" t="s">
        <v>11920</v>
      </c>
      <c r="AJ5028" s="43">
        <f>VLOOKUP(E5028,'FILIAIS PETZ'!$A$2:$K$2000,11,0)</f>
        <v>18328118011062</v>
      </c>
      <c r="AK5028" s="44">
        <f t="shared" si="333"/>
        <v>18328118011062</v>
      </c>
    </row>
    <row r="5029" spans="1:37" s="14" customFormat="1" ht="15" customHeight="1" thickBot="1" x14ac:dyDescent="0.25">
      <c r="A5029" s="9">
        <f t="shared" si="335"/>
        <v>969545</v>
      </c>
      <c r="B5029" s="18">
        <f>VLOOKUP(C5029,FORNECEDORES!D:E,2,0)</f>
        <v>530375</v>
      </c>
      <c r="C5029" s="19" t="str">
        <f>VLOOKUP(D5029,FORNECEDORES!A:D,4,0)</f>
        <v>23.080.842/0001-04</v>
      </c>
      <c r="D5029" s="13" t="s">
        <v>4370</v>
      </c>
      <c r="E5029" s="20" t="str">
        <f t="shared" si="334"/>
        <v>04 0165</v>
      </c>
      <c r="F5029" s="28" t="s">
        <v>4935</v>
      </c>
      <c r="G5029" s="21" t="str">
        <f>VLOOKUP(E5029,'FILIAIS PETZ'!A:E,5,0)</f>
        <v>PETZ CARAPICUIBA</v>
      </c>
      <c r="H5029" s="20" t="str">
        <f>VLOOKUP(E5029,'FILIAIS PETZ'!A:D,4,0)</f>
        <v>CPIC-SP</v>
      </c>
      <c r="I5029" s="46">
        <v>45519</v>
      </c>
      <c r="J5029" s="9">
        <v>969545</v>
      </c>
      <c r="K5029" s="84" t="s">
        <v>5858</v>
      </c>
      <c r="L5029" s="83" t="s">
        <v>12114</v>
      </c>
      <c r="M5029" s="46">
        <v>45523</v>
      </c>
      <c r="N5029" s="46">
        <v>45546</v>
      </c>
      <c r="O5029" s="46">
        <v>45526</v>
      </c>
      <c r="P5029" s="91" t="s">
        <v>4990</v>
      </c>
      <c r="Q5029" s="84">
        <v>3</v>
      </c>
      <c r="R5029" s="91">
        <v>1</v>
      </c>
      <c r="S5029" s="9">
        <v>8</v>
      </c>
      <c r="T5029" s="9" t="s">
        <v>32</v>
      </c>
      <c r="U5029" s="9">
        <v>11002</v>
      </c>
      <c r="V5029" s="9">
        <v>11002</v>
      </c>
      <c r="W5029" s="9" t="s">
        <v>5019</v>
      </c>
      <c r="X5029" s="9" t="s">
        <v>4985</v>
      </c>
      <c r="Y5029" s="10" t="s">
        <v>4993</v>
      </c>
      <c r="Z5029" s="10" t="s">
        <v>4993</v>
      </c>
      <c r="AA5029" s="10" t="s">
        <v>4989</v>
      </c>
      <c r="AB5029" s="10" t="s">
        <v>12941</v>
      </c>
      <c r="AC5029" s="9" t="s">
        <v>5006</v>
      </c>
      <c r="AD5029" s="29"/>
      <c r="AE5029" s="20" t="str">
        <f>VLOOKUP(E5029,'FILIAIS PETZ'!A:Q,17,0)</f>
        <v>SP7</v>
      </c>
      <c r="AF5029" s="20" t="str">
        <f>VLOOKUP(E5029,'FILIAIS PETZ'!A:Q,3,0)</f>
        <v>FELICIO</v>
      </c>
      <c r="AG5029" s="20" t="str">
        <f>VLOOKUP(E5029,'FILIAIS PETZ'!A:Q,2,0)</f>
        <v>R3</v>
      </c>
      <c r="AH5029" s="75">
        <v>590</v>
      </c>
      <c r="AI5029" s="16" t="s">
        <v>11921</v>
      </c>
      <c r="AJ5029" s="43">
        <f>VLOOKUP(E5029,'FILIAIS PETZ'!$A$2:$K$2000,11,0)</f>
        <v>18328118015726</v>
      </c>
      <c r="AK5029" s="44">
        <f t="shared" si="333"/>
        <v>18328118015726</v>
      </c>
    </row>
    <row r="5030" spans="1:37" s="14" customFormat="1" ht="15" customHeight="1" thickBot="1" x14ac:dyDescent="0.25">
      <c r="A5030" s="9">
        <f t="shared" si="335"/>
        <v>969546</v>
      </c>
      <c r="B5030" s="18">
        <f>VLOOKUP(C5030,FORNECEDORES!D:E,2,0)</f>
        <v>530375</v>
      </c>
      <c r="C5030" s="19" t="str">
        <f>VLOOKUP(D5030,FORNECEDORES!A:D,4,0)</f>
        <v>23.080.842/0001-04</v>
      </c>
      <c r="D5030" s="13" t="s">
        <v>4370</v>
      </c>
      <c r="E5030" s="20" t="str">
        <f t="shared" si="334"/>
        <v>04 0026</v>
      </c>
      <c r="F5030" s="28" t="s">
        <v>4949</v>
      </c>
      <c r="G5030" s="21" t="str">
        <f>VLOOKUP(E5030,'FILIAIS PETZ'!A:E,5,0)</f>
        <v>PETZ IGUATEMI ESPLANADA</v>
      </c>
      <c r="H5030" s="20" t="str">
        <f>VLOOKUP(E5030,'FILIAIS PETZ'!A:D,4,0)</f>
        <v>IGES-SP</v>
      </c>
      <c r="I5030" s="46">
        <v>45519</v>
      </c>
      <c r="J5030" s="9">
        <v>969546</v>
      </c>
      <c r="K5030" s="84" t="s">
        <v>5858</v>
      </c>
      <c r="L5030" s="83" t="s">
        <v>12135</v>
      </c>
      <c r="M5030" s="46">
        <v>45523</v>
      </c>
      <c r="N5030" s="46">
        <v>45546</v>
      </c>
      <c r="O5030" s="46">
        <v>45526</v>
      </c>
      <c r="P5030" s="91" t="s">
        <v>4990</v>
      </c>
      <c r="Q5030" s="84">
        <v>3</v>
      </c>
      <c r="R5030" s="91">
        <v>1</v>
      </c>
      <c r="S5030" s="9">
        <v>8</v>
      </c>
      <c r="T5030" s="9" t="s">
        <v>32</v>
      </c>
      <c r="U5030" s="9">
        <v>11002</v>
      </c>
      <c r="V5030" s="9">
        <v>11002</v>
      </c>
      <c r="W5030" s="9" t="s">
        <v>5019</v>
      </c>
      <c r="X5030" s="9" t="s">
        <v>4985</v>
      </c>
      <c r="Y5030" s="10" t="s">
        <v>4993</v>
      </c>
      <c r="Z5030" s="10" t="s">
        <v>4993</v>
      </c>
      <c r="AA5030" s="10" t="s">
        <v>4989</v>
      </c>
      <c r="AB5030" s="10" t="s">
        <v>12941</v>
      </c>
      <c r="AC5030" s="9" t="s">
        <v>5006</v>
      </c>
      <c r="AD5030" s="29"/>
      <c r="AE5030" s="20" t="str">
        <f>VLOOKUP(E5030,'FILIAIS PETZ'!A:Q,17,0)</f>
        <v>SP7</v>
      </c>
      <c r="AF5030" s="20" t="str">
        <f>VLOOKUP(E5030,'FILIAIS PETZ'!A:Q,3,0)</f>
        <v>FELICIO</v>
      </c>
      <c r="AG5030" s="20" t="str">
        <f>VLOOKUP(E5030,'FILIAIS PETZ'!A:Q,2,0)</f>
        <v>R3</v>
      </c>
      <c r="AH5030" s="75">
        <v>450</v>
      </c>
      <c r="AI5030" s="16" t="s">
        <v>11922</v>
      </c>
      <c r="AJ5030" s="43">
        <f>VLOOKUP(E5030,'FILIAIS PETZ'!$A$2:$K$2000,11,0)</f>
        <v>18328118002667</v>
      </c>
      <c r="AK5030" s="44">
        <f t="shared" si="333"/>
        <v>18328118002667</v>
      </c>
    </row>
    <row r="5031" spans="1:37" s="14" customFormat="1" ht="15" customHeight="1" thickBot="1" x14ac:dyDescent="0.25">
      <c r="A5031" s="9">
        <f t="shared" si="335"/>
        <v>969549</v>
      </c>
      <c r="B5031" s="18">
        <f>VLOOKUP(C5031,FORNECEDORES!D:E,2,0)</f>
        <v>530375</v>
      </c>
      <c r="C5031" s="19" t="str">
        <f>VLOOKUP(D5031,FORNECEDORES!A:D,4,0)</f>
        <v>23.080.842/0001-04</v>
      </c>
      <c r="D5031" s="13" t="s">
        <v>4370</v>
      </c>
      <c r="E5031" s="20" t="str">
        <f t="shared" si="334"/>
        <v>04 0106</v>
      </c>
      <c r="F5031" s="28" t="s">
        <v>4952</v>
      </c>
      <c r="G5031" s="21" t="str">
        <f>VLOOKUP(E5031,'FILIAIS PETZ'!A:E,5,0)</f>
        <v>PETZ COTIA</v>
      </c>
      <c r="H5031" s="20" t="str">
        <f>VLOOKUP(E5031,'FILIAIS PETZ'!A:D,4,0)</f>
        <v>CTIA-SP</v>
      </c>
      <c r="I5031" s="46">
        <v>45519</v>
      </c>
      <c r="J5031" s="9">
        <v>969549</v>
      </c>
      <c r="K5031" s="84" t="s">
        <v>5858</v>
      </c>
      <c r="L5031" s="83" t="s">
        <v>12130</v>
      </c>
      <c r="M5031" s="46">
        <v>45523</v>
      </c>
      <c r="N5031" s="46">
        <v>45546</v>
      </c>
      <c r="O5031" s="46">
        <v>45526</v>
      </c>
      <c r="P5031" s="91" t="s">
        <v>4990</v>
      </c>
      <c r="Q5031" s="84">
        <v>3</v>
      </c>
      <c r="R5031" s="91">
        <v>1</v>
      </c>
      <c r="S5031" s="9">
        <v>8</v>
      </c>
      <c r="T5031" s="9" t="s">
        <v>32</v>
      </c>
      <c r="U5031" s="9">
        <v>11002</v>
      </c>
      <c r="V5031" s="9">
        <v>11002</v>
      </c>
      <c r="W5031" s="9" t="s">
        <v>4984</v>
      </c>
      <c r="X5031" s="9" t="s">
        <v>4985</v>
      </c>
      <c r="Y5031" s="9" t="s">
        <v>4993</v>
      </c>
      <c r="Z5031" s="9" t="s">
        <v>8408</v>
      </c>
      <c r="AA5031" s="9" t="s">
        <v>4989</v>
      </c>
      <c r="AB5031" s="9" t="s">
        <v>12941</v>
      </c>
      <c r="AC5031" s="9" t="s">
        <v>5006</v>
      </c>
      <c r="AD5031" s="29"/>
      <c r="AE5031" s="20" t="str">
        <f>VLOOKUP(E5031,'FILIAIS PETZ'!A:Q,17,0)</f>
        <v>SP7</v>
      </c>
      <c r="AF5031" s="20" t="str">
        <f>VLOOKUP(E5031,'FILIAIS PETZ'!A:Q,3,0)</f>
        <v>FELICIO</v>
      </c>
      <c r="AG5031" s="20" t="str">
        <f>VLOOKUP(E5031,'FILIAIS PETZ'!A:Q,2,0)</f>
        <v>R3</v>
      </c>
      <c r="AH5031" s="75">
        <v>1024</v>
      </c>
      <c r="AI5031" s="16" t="s">
        <v>11923</v>
      </c>
      <c r="AJ5031" s="43">
        <f>VLOOKUP(E5031,'FILIAIS PETZ'!$A$2:$K$2000,11,0)</f>
        <v>18328118009327</v>
      </c>
      <c r="AK5031" s="44">
        <f t="shared" si="333"/>
        <v>18328118009327</v>
      </c>
    </row>
    <row r="5032" spans="1:37" s="14" customFormat="1" ht="15" customHeight="1" thickBot="1" x14ac:dyDescent="0.25">
      <c r="A5032" s="9">
        <f t="shared" si="335"/>
        <v>969552</v>
      </c>
      <c r="B5032" s="18">
        <f>VLOOKUP(C5032,FORNECEDORES!D:E,2,0)</f>
        <v>530375</v>
      </c>
      <c r="C5032" s="19" t="str">
        <f>VLOOKUP(D5032,FORNECEDORES!A:D,4,0)</f>
        <v>23.080.842/0001-04</v>
      </c>
      <c r="D5032" s="13" t="s">
        <v>4370</v>
      </c>
      <c r="E5032" s="20" t="str">
        <f t="shared" si="334"/>
        <v>04 0125</v>
      </c>
      <c r="F5032" s="28" t="s">
        <v>8981</v>
      </c>
      <c r="G5032" s="21" t="str">
        <f>VLOOKUP(E5032,'FILIAIS PETZ'!A:E,5,0)</f>
        <v>PETZ CERRO CORA</v>
      </c>
      <c r="H5032" s="20" t="str">
        <f>VLOOKUP(E5032,'FILIAIS PETZ'!A:D,4,0)</f>
        <v>CORA-SP</v>
      </c>
      <c r="I5032" s="46">
        <v>45519</v>
      </c>
      <c r="J5032" s="9">
        <v>969552</v>
      </c>
      <c r="K5032" s="84" t="s">
        <v>5858</v>
      </c>
      <c r="L5032" s="83" t="s">
        <v>12124</v>
      </c>
      <c r="M5032" s="46">
        <v>45523</v>
      </c>
      <c r="N5032" s="46">
        <v>45546</v>
      </c>
      <c r="O5032" s="46">
        <v>45526</v>
      </c>
      <c r="P5032" s="91" t="s">
        <v>4990</v>
      </c>
      <c r="Q5032" s="84">
        <v>3</v>
      </c>
      <c r="R5032" s="91">
        <v>1</v>
      </c>
      <c r="S5032" s="9">
        <v>8</v>
      </c>
      <c r="T5032" s="9" t="s">
        <v>32</v>
      </c>
      <c r="U5032" s="9">
        <v>11002</v>
      </c>
      <c r="V5032" s="9">
        <v>11002</v>
      </c>
      <c r="W5032" s="9" t="s">
        <v>4984</v>
      </c>
      <c r="X5032" s="9" t="s">
        <v>4985</v>
      </c>
      <c r="Y5032" s="10" t="s">
        <v>4993</v>
      </c>
      <c r="Z5032" s="10" t="s">
        <v>4993</v>
      </c>
      <c r="AA5032" s="10" t="s">
        <v>4989</v>
      </c>
      <c r="AB5032" s="10" t="s">
        <v>12941</v>
      </c>
      <c r="AC5032" s="9" t="s">
        <v>5006</v>
      </c>
      <c r="AD5032" s="29"/>
      <c r="AE5032" s="20" t="str">
        <f>VLOOKUP(E5032,'FILIAIS PETZ'!A:Q,17,0)</f>
        <v>SP7</v>
      </c>
      <c r="AF5032" s="20" t="str">
        <f>VLOOKUP(E5032,'FILIAIS PETZ'!A:Q,3,0)</f>
        <v>FELICIO</v>
      </c>
      <c r="AG5032" s="20" t="str">
        <f>VLOOKUP(E5032,'FILIAIS PETZ'!A:Q,2,0)</f>
        <v>R3</v>
      </c>
      <c r="AH5032" s="75">
        <v>523</v>
      </c>
      <c r="AI5032" s="16" t="s">
        <v>11924</v>
      </c>
      <c r="AJ5032" s="43">
        <f>VLOOKUP(E5032,'FILIAIS PETZ'!$A$2:$K$2000,11,0)</f>
        <v>18328118013600</v>
      </c>
      <c r="AK5032" s="44">
        <f t="shared" si="333"/>
        <v>18328118013600</v>
      </c>
    </row>
    <row r="5033" spans="1:37" s="14" customFormat="1" ht="15" customHeight="1" thickBot="1" x14ac:dyDescent="0.25">
      <c r="A5033" s="9">
        <f t="shared" si="335"/>
        <v>969555</v>
      </c>
      <c r="B5033" s="18">
        <f>VLOOKUP(C5033,FORNECEDORES!D:E,2,0)</f>
        <v>530375</v>
      </c>
      <c r="C5033" s="19" t="str">
        <f>VLOOKUP(D5033,FORNECEDORES!A:D,4,0)</f>
        <v>23.080.842/0001-04</v>
      </c>
      <c r="D5033" s="13" t="s">
        <v>4370</v>
      </c>
      <c r="E5033" s="20" t="str">
        <f t="shared" si="334"/>
        <v>04 0083</v>
      </c>
      <c r="F5033" s="28" t="s">
        <v>4936</v>
      </c>
      <c r="G5033" s="21" t="str">
        <f>VLOOKUP(E5033,'FILIAIS PETZ'!A:E,5,0)</f>
        <v>PETZ OSASCO</v>
      </c>
      <c r="H5033" s="20" t="str">
        <f>VLOOKUP(E5033,'FILIAIS PETZ'!A:D,4,0)</f>
        <v>OSAS-SP</v>
      </c>
      <c r="I5033" s="46">
        <v>45519</v>
      </c>
      <c r="J5033" s="9">
        <v>969555</v>
      </c>
      <c r="K5033" s="84" t="s">
        <v>5858</v>
      </c>
      <c r="L5033" s="83" t="s">
        <v>12142</v>
      </c>
      <c r="M5033" s="46">
        <v>45523</v>
      </c>
      <c r="N5033" s="46">
        <v>45546</v>
      </c>
      <c r="O5033" s="46">
        <v>45526</v>
      </c>
      <c r="P5033" s="91" t="s">
        <v>4990</v>
      </c>
      <c r="Q5033" s="84">
        <v>3</v>
      </c>
      <c r="R5033" s="91">
        <v>1</v>
      </c>
      <c r="S5033" s="9">
        <v>8</v>
      </c>
      <c r="T5033" s="9" t="s">
        <v>32</v>
      </c>
      <c r="U5033" s="9">
        <v>11002</v>
      </c>
      <c r="V5033" s="9">
        <v>11002</v>
      </c>
      <c r="W5033" s="9" t="s">
        <v>4984</v>
      </c>
      <c r="X5033" s="9" t="s">
        <v>4985</v>
      </c>
      <c r="Y5033" s="9" t="s">
        <v>4993</v>
      </c>
      <c r="Z5033" s="9" t="s">
        <v>8408</v>
      </c>
      <c r="AA5033" s="9" t="s">
        <v>4989</v>
      </c>
      <c r="AB5033" s="9" t="s">
        <v>12941</v>
      </c>
      <c r="AC5033" s="9" t="s">
        <v>5006</v>
      </c>
      <c r="AD5033" s="29"/>
      <c r="AE5033" s="20" t="str">
        <f>VLOOKUP(E5033,'FILIAIS PETZ'!A:Q,17,0)</f>
        <v>SP7</v>
      </c>
      <c r="AF5033" s="20" t="str">
        <f>VLOOKUP(E5033,'FILIAIS PETZ'!A:Q,3,0)</f>
        <v>FELICIO</v>
      </c>
      <c r="AG5033" s="20" t="str">
        <f>VLOOKUP(E5033,'FILIAIS PETZ'!A:Q,2,0)</f>
        <v>R3</v>
      </c>
      <c r="AH5033" s="75">
        <v>3300</v>
      </c>
      <c r="AI5033" s="16" t="s">
        <v>11925</v>
      </c>
      <c r="AJ5033" s="43">
        <f>VLOOKUP(E5033,'FILIAIS PETZ'!$A$2:$K$2000,11,0)</f>
        <v>18328118008355</v>
      </c>
      <c r="AK5033" s="44">
        <f t="shared" si="333"/>
        <v>18328118008355</v>
      </c>
    </row>
    <row r="5034" spans="1:37" s="14" customFormat="1" ht="15" customHeight="1" thickBot="1" x14ac:dyDescent="0.25">
      <c r="A5034" s="9">
        <f t="shared" si="335"/>
        <v>969557</v>
      </c>
      <c r="B5034" s="18">
        <f>VLOOKUP(C5034,FORNECEDORES!D:E,2,0)</f>
        <v>530375</v>
      </c>
      <c r="C5034" s="19" t="str">
        <f>VLOOKUP(D5034,FORNECEDORES!A:D,4,0)</f>
        <v>23.080.842/0001-04</v>
      </c>
      <c r="D5034" s="13" t="s">
        <v>4370</v>
      </c>
      <c r="E5034" s="20" t="str">
        <f t="shared" si="334"/>
        <v>04 0106</v>
      </c>
      <c r="F5034" s="28" t="s">
        <v>4952</v>
      </c>
      <c r="G5034" s="21" t="str">
        <f>VLOOKUP(E5034,'FILIAIS PETZ'!A:E,5,0)</f>
        <v>PETZ COTIA</v>
      </c>
      <c r="H5034" s="20" t="str">
        <f>VLOOKUP(E5034,'FILIAIS PETZ'!A:D,4,0)</f>
        <v>CTIA-SP</v>
      </c>
      <c r="I5034" s="46">
        <v>45519</v>
      </c>
      <c r="J5034" s="9">
        <v>969557</v>
      </c>
      <c r="K5034" s="84" t="s">
        <v>5858</v>
      </c>
      <c r="L5034" s="83" t="s">
        <v>12131</v>
      </c>
      <c r="M5034" s="46">
        <v>45523</v>
      </c>
      <c r="N5034" s="46">
        <v>45546</v>
      </c>
      <c r="O5034" s="46">
        <v>45526</v>
      </c>
      <c r="P5034" s="91" t="s">
        <v>4990</v>
      </c>
      <c r="Q5034" s="84">
        <v>3</v>
      </c>
      <c r="R5034" s="91">
        <v>1</v>
      </c>
      <c r="S5034" s="9">
        <v>8</v>
      </c>
      <c r="T5034" s="9" t="s">
        <v>32</v>
      </c>
      <c r="U5034" s="9">
        <v>11002</v>
      </c>
      <c r="V5034" s="9">
        <v>11002</v>
      </c>
      <c r="W5034" s="9" t="s">
        <v>5024</v>
      </c>
      <c r="X5034" s="9" t="s">
        <v>4985</v>
      </c>
      <c r="Y5034" s="10" t="s">
        <v>4993</v>
      </c>
      <c r="Z5034" s="10" t="s">
        <v>4993</v>
      </c>
      <c r="AA5034" s="10" t="s">
        <v>4989</v>
      </c>
      <c r="AB5034" s="10" t="s">
        <v>12941</v>
      </c>
      <c r="AC5034" s="9" t="s">
        <v>5006</v>
      </c>
      <c r="AD5034" s="29"/>
      <c r="AE5034" s="20" t="str">
        <f>VLOOKUP(E5034,'FILIAIS PETZ'!A:Q,17,0)</f>
        <v>SP7</v>
      </c>
      <c r="AF5034" s="20" t="str">
        <f>VLOOKUP(E5034,'FILIAIS PETZ'!A:Q,3,0)</f>
        <v>FELICIO</v>
      </c>
      <c r="AG5034" s="20" t="str">
        <f>VLOOKUP(E5034,'FILIAIS PETZ'!A:Q,2,0)</f>
        <v>R3</v>
      </c>
      <c r="AH5034" s="75">
        <v>450</v>
      </c>
      <c r="AI5034" s="16" t="s">
        <v>11926</v>
      </c>
      <c r="AJ5034" s="43">
        <f>VLOOKUP(E5034,'FILIAIS PETZ'!$A$2:$K$2000,11,0)</f>
        <v>18328118009327</v>
      </c>
      <c r="AK5034" s="44">
        <f t="shared" si="333"/>
        <v>18328118009327</v>
      </c>
    </row>
    <row r="5035" spans="1:37" s="14" customFormat="1" ht="15" customHeight="1" thickBot="1" x14ac:dyDescent="0.25">
      <c r="A5035" s="9">
        <f t="shared" si="335"/>
        <v>969560</v>
      </c>
      <c r="B5035" s="18">
        <f>VLOOKUP(C5035,FORNECEDORES!D:E,2,0)</f>
        <v>530375</v>
      </c>
      <c r="C5035" s="19" t="str">
        <f>VLOOKUP(D5035,FORNECEDORES!A:D,4,0)</f>
        <v>23.080.842/0001-04</v>
      </c>
      <c r="D5035" s="13" t="s">
        <v>4370</v>
      </c>
      <c r="E5035" s="20" t="str">
        <f t="shared" si="334"/>
        <v>04 0125</v>
      </c>
      <c r="F5035" s="28" t="s">
        <v>8981</v>
      </c>
      <c r="G5035" s="21" t="str">
        <f>VLOOKUP(E5035,'FILIAIS PETZ'!A:E,5,0)</f>
        <v>PETZ CERRO CORA</v>
      </c>
      <c r="H5035" s="20" t="str">
        <f>VLOOKUP(E5035,'FILIAIS PETZ'!A:D,4,0)</f>
        <v>CORA-SP</v>
      </c>
      <c r="I5035" s="46">
        <v>45519</v>
      </c>
      <c r="J5035" s="9">
        <v>969560</v>
      </c>
      <c r="K5035" s="84" t="s">
        <v>5858</v>
      </c>
      <c r="L5035" s="83" t="s">
        <v>12125</v>
      </c>
      <c r="M5035" s="46">
        <v>45523</v>
      </c>
      <c r="N5035" s="46">
        <v>45546</v>
      </c>
      <c r="O5035" s="46">
        <v>45526</v>
      </c>
      <c r="P5035" s="91" t="s">
        <v>4990</v>
      </c>
      <c r="Q5035" s="84">
        <v>3</v>
      </c>
      <c r="R5035" s="91">
        <v>1</v>
      </c>
      <c r="S5035" s="9">
        <v>8</v>
      </c>
      <c r="T5035" s="9" t="s">
        <v>32</v>
      </c>
      <c r="U5035" s="9">
        <v>11002</v>
      </c>
      <c r="V5035" s="9">
        <v>11002</v>
      </c>
      <c r="W5035" s="9" t="s">
        <v>8492</v>
      </c>
      <c r="X5035" s="9" t="s">
        <v>4985</v>
      </c>
      <c r="Y5035" s="10" t="s">
        <v>4993</v>
      </c>
      <c r="Z5035" s="10" t="s">
        <v>4993</v>
      </c>
      <c r="AA5035" s="10" t="s">
        <v>4989</v>
      </c>
      <c r="AB5035" s="10" t="s">
        <v>12941</v>
      </c>
      <c r="AC5035" s="9" t="s">
        <v>5006</v>
      </c>
      <c r="AD5035" s="29"/>
      <c r="AE5035" s="20" t="str">
        <f>VLOOKUP(E5035,'FILIAIS PETZ'!A:Q,17,0)</f>
        <v>SP7</v>
      </c>
      <c r="AF5035" s="20" t="str">
        <f>VLOOKUP(E5035,'FILIAIS PETZ'!A:Q,3,0)</f>
        <v>FELICIO</v>
      </c>
      <c r="AG5035" s="20" t="str">
        <f>VLOOKUP(E5035,'FILIAIS PETZ'!A:Q,2,0)</f>
        <v>R3</v>
      </c>
      <c r="AH5035" s="75">
        <v>980</v>
      </c>
      <c r="AI5035" s="16" t="s">
        <v>11927</v>
      </c>
      <c r="AJ5035" s="43">
        <f>VLOOKUP(E5035,'FILIAIS PETZ'!$A$2:$K$2000,11,0)</f>
        <v>18328118013600</v>
      </c>
      <c r="AK5035" s="44">
        <f t="shared" si="333"/>
        <v>18328118013600</v>
      </c>
    </row>
    <row r="5036" spans="1:37" s="14" customFormat="1" ht="15" customHeight="1" thickBot="1" x14ac:dyDescent="0.25">
      <c r="A5036" s="9">
        <f t="shared" si="335"/>
        <v>969561</v>
      </c>
      <c r="B5036" s="18">
        <f>VLOOKUP(C5036,FORNECEDORES!D:E,2,0)</f>
        <v>530375</v>
      </c>
      <c r="C5036" s="19" t="str">
        <f>VLOOKUP(D5036,FORNECEDORES!A:D,4,0)</f>
        <v>23.080.842/0001-04</v>
      </c>
      <c r="D5036" s="13" t="s">
        <v>4370</v>
      </c>
      <c r="E5036" s="20" t="str">
        <f t="shared" si="334"/>
        <v>04 0125</v>
      </c>
      <c r="F5036" s="28" t="s">
        <v>8981</v>
      </c>
      <c r="G5036" s="21" t="str">
        <f>VLOOKUP(E5036,'FILIAIS PETZ'!A:E,5,0)</f>
        <v>PETZ CERRO CORA</v>
      </c>
      <c r="H5036" s="20" t="str">
        <f>VLOOKUP(E5036,'FILIAIS PETZ'!A:D,4,0)</f>
        <v>CORA-SP</v>
      </c>
      <c r="I5036" s="46">
        <v>45519</v>
      </c>
      <c r="J5036" s="9">
        <v>969561</v>
      </c>
      <c r="K5036" s="84" t="s">
        <v>5858</v>
      </c>
      <c r="L5036" s="83" t="s">
        <v>12128</v>
      </c>
      <c r="M5036" s="46">
        <v>45523</v>
      </c>
      <c r="N5036" s="46">
        <v>45546</v>
      </c>
      <c r="O5036" s="46">
        <v>45526</v>
      </c>
      <c r="P5036" s="91" t="s">
        <v>4990</v>
      </c>
      <c r="Q5036" s="84">
        <v>3</v>
      </c>
      <c r="R5036" s="91">
        <v>1</v>
      </c>
      <c r="S5036" s="9">
        <v>8</v>
      </c>
      <c r="T5036" s="9" t="s">
        <v>32</v>
      </c>
      <c r="U5036" s="9">
        <v>11002</v>
      </c>
      <c r="V5036" s="9">
        <v>11002</v>
      </c>
      <c r="W5036" s="9" t="s">
        <v>4984</v>
      </c>
      <c r="X5036" s="9" t="s">
        <v>4985</v>
      </c>
      <c r="Y5036" s="9" t="s">
        <v>4997</v>
      </c>
      <c r="Z5036" s="9" t="s">
        <v>8241</v>
      </c>
      <c r="AA5036" s="9" t="s">
        <v>4989</v>
      </c>
      <c r="AB5036" s="9" t="s">
        <v>12941</v>
      </c>
      <c r="AC5036" s="9" t="s">
        <v>5006</v>
      </c>
      <c r="AD5036" s="29"/>
      <c r="AE5036" s="20" t="str">
        <f>VLOOKUP(E5036,'FILIAIS PETZ'!A:Q,17,0)</f>
        <v>SP7</v>
      </c>
      <c r="AF5036" s="20" t="str">
        <f>VLOOKUP(E5036,'FILIAIS PETZ'!A:Q,3,0)</f>
        <v>FELICIO</v>
      </c>
      <c r="AG5036" s="20" t="str">
        <f>VLOOKUP(E5036,'FILIAIS PETZ'!A:Q,2,0)</f>
        <v>R3</v>
      </c>
      <c r="AH5036" s="75">
        <v>540</v>
      </c>
      <c r="AI5036" s="16" t="s">
        <v>11928</v>
      </c>
      <c r="AJ5036" s="43">
        <f>VLOOKUP(E5036,'FILIAIS PETZ'!$A$2:$K$2000,11,0)</f>
        <v>18328118013600</v>
      </c>
      <c r="AK5036" s="44">
        <f t="shared" si="333"/>
        <v>18328118013600</v>
      </c>
    </row>
    <row r="5037" spans="1:37" s="14" customFormat="1" ht="15" customHeight="1" thickBot="1" x14ac:dyDescent="0.25">
      <c r="A5037" s="9">
        <f t="shared" si="335"/>
        <v>969563</v>
      </c>
      <c r="B5037" s="18">
        <f>VLOOKUP(C5037,FORNECEDORES!D:E,2,0)</f>
        <v>530375</v>
      </c>
      <c r="C5037" s="19" t="str">
        <f>VLOOKUP(D5037,FORNECEDORES!A:D,4,0)</f>
        <v>23.080.842/0001-04</v>
      </c>
      <c r="D5037" s="13" t="s">
        <v>4370</v>
      </c>
      <c r="E5037" s="20" t="str">
        <f t="shared" si="334"/>
        <v>04 0165</v>
      </c>
      <c r="F5037" s="28" t="s">
        <v>4935</v>
      </c>
      <c r="G5037" s="21" t="str">
        <f>VLOOKUP(E5037,'FILIAIS PETZ'!A:E,5,0)</f>
        <v>PETZ CARAPICUIBA</v>
      </c>
      <c r="H5037" s="20" t="str">
        <f>VLOOKUP(E5037,'FILIAIS PETZ'!A:D,4,0)</f>
        <v>CPIC-SP</v>
      </c>
      <c r="I5037" s="46">
        <v>45519</v>
      </c>
      <c r="J5037" s="9">
        <v>969563</v>
      </c>
      <c r="K5037" s="84" t="s">
        <v>5858</v>
      </c>
      <c r="L5037" s="83" t="s">
        <v>12122</v>
      </c>
      <c r="M5037" s="46">
        <v>45523</v>
      </c>
      <c r="N5037" s="46">
        <v>45546</v>
      </c>
      <c r="O5037" s="46">
        <v>45526</v>
      </c>
      <c r="P5037" s="91" t="s">
        <v>4990</v>
      </c>
      <c r="Q5037" s="84">
        <v>3</v>
      </c>
      <c r="R5037" s="91">
        <v>1</v>
      </c>
      <c r="S5037" s="9">
        <v>8</v>
      </c>
      <c r="T5037" s="9" t="s">
        <v>32</v>
      </c>
      <c r="U5037" s="9">
        <v>11002</v>
      </c>
      <c r="V5037" s="9">
        <v>11002</v>
      </c>
      <c r="W5037" s="9" t="s">
        <v>8492</v>
      </c>
      <c r="X5037" s="9" t="s">
        <v>4985</v>
      </c>
      <c r="Y5037" s="10" t="s">
        <v>4993</v>
      </c>
      <c r="Z5037" s="10" t="s">
        <v>4993</v>
      </c>
      <c r="AA5037" s="10" t="s">
        <v>4989</v>
      </c>
      <c r="AB5037" s="10" t="s">
        <v>12941</v>
      </c>
      <c r="AC5037" s="9" t="s">
        <v>5006</v>
      </c>
      <c r="AD5037" s="29"/>
      <c r="AE5037" s="20" t="str">
        <f>VLOOKUP(E5037,'FILIAIS PETZ'!A:Q,17,0)</f>
        <v>SP7</v>
      </c>
      <c r="AF5037" s="20" t="str">
        <f>VLOOKUP(E5037,'FILIAIS PETZ'!A:Q,3,0)</f>
        <v>FELICIO</v>
      </c>
      <c r="AG5037" s="20" t="str">
        <f>VLOOKUP(E5037,'FILIAIS PETZ'!A:Q,2,0)</f>
        <v>R3</v>
      </c>
      <c r="AH5037" s="75">
        <v>770</v>
      </c>
      <c r="AI5037" s="16" t="s">
        <v>11929</v>
      </c>
      <c r="AJ5037" s="43">
        <f>VLOOKUP(E5037,'FILIAIS PETZ'!$A$2:$K$2000,11,0)</f>
        <v>18328118015726</v>
      </c>
      <c r="AK5037" s="44">
        <f t="shared" si="333"/>
        <v>18328118015726</v>
      </c>
    </row>
    <row r="5038" spans="1:37" s="14" customFormat="1" ht="15" customHeight="1" thickBot="1" x14ac:dyDescent="0.25">
      <c r="A5038" s="9">
        <f t="shared" si="335"/>
        <v>969565</v>
      </c>
      <c r="B5038" s="18">
        <f>VLOOKUP(C5038,FORNECEDORES!D:E,2,0)</f>
        <v>530375</v>
      </c>
      <c r="C5038" s="19" t="str">
        <f>VLOOKUP(D5038,FORNECEDORES!A:D,4,0)</f>
        <v>23.080.842/0001-04</v>
      </c>
      <c r="D5038" s="13" t="s">
        <v>4370</v>
      </c>
      <c r="E5038" s="20" t="str">
        <f t="shared" si="334"/>
        <v>04 0083</v>
      </c>
      <c r="F5038" s="28" t="s">
        <v>4936</v>
      </c>
      <c r="G5038" s="21" t="str">
        <f>VLOOKUP(E5038,'FILIAIS PETZ'!A:E,5,0)</f>
        <v>PETZ OSASCO</v>
      </c>
      <c r="H5038" s="20" t="str">
        <f>VLOOKUP(E5038,'FILIAIS PETZ'!A:D,4,0)</f>
        <v>OSAS-SP</v>
      </c>
      <c r="I5038" s="46">
        <v>45519</v>
      </c>
      <c r="J5038" s="9">
        <v>969565</v>
      </c>
      <c r="K5038" s="84" t="s">
        <v>5858</v>
      </c>
      <c r="L5038" s="83" t="s">
        <v>12143</v>
      </c>
      <c r="M5038" s="46">
        <v>45523</v>
      </c>
      <c r="N5038" s="46">
        <v>45546</v>
      </c>
      <c r="O5038" s="46">
        <v>45526</v>
      </c>
      <c r="P5038" s="91" t="s">
        <v>4990</v>
      </c>
      <c r="Q5038" s="84">
        <v>3</v>
      </c>
      <c r="R5038" s="91">
        <v>1</v>
      </c>
      <c r="S5038" s="9">
        <v>8</v>
      </c>
      <c r="T5038" s="9" t="s">
        <v>32</v>
      </c>
      <c r="U5038" s="9">
        <v>11002</v>
      </c>
      <c r="V5038" s="9">
        <v>11002</v>
      </c>
      <c r="W5038" s="9" t="s">
        <v>8492</v>
      </c>
      <c r="X5038" s="9" t="s">
        <v>4985</v>
      </c>
      <c r="Y5038" s="9" t="s">
        <v>4993</v>
      </c>
      <c r="Z5038" s="9" t="s">
        <v>8408</v>
      </c>
      <c r="AA5038" s="9" t="s">
        <v>4989</v>
      </c>
      <c r="AB5038" s="9" t="s">
        <v>12941</v>
      </c>
      <c r="AC5038" s="9" t="s">
        <v>5006</v>
      </c>
      <c r="AD5038" s="29"/>
      <c r="AE5038" s="20" t="str">
        <f>VLOOKUP(E5038,'FILIAIS PETZ'!A:Q,17,0)</f>
        <v>SP7</v>
      </c>
      <c r="AF5038" s="20" t="str">
        <f>VLOOKUP(E5038,'FILIAIS PETZ'!A:Q,3,0)</f>
        <v>FELICIO</v>
      </c>
      <c r="AG5038" s="20" t="str">
        <f>VLOOKUP(E5038,'FILIAIS PETZ'!A:Q,2,0)</f>
        <v>R3</v>
      </c>
      <c r="AH5038" s="75">
        <v>1100</v>
      </c>
      <c r="AI5038" s="16" t="s">
        <v>11930</v>
      </c>
      <c r="AJ5038" s="43">
        <f>VLOOKUP(E5038,'FILIAIS PETZ'!$A$2:$K$2000,11,0)</f>
        <v>18328118008355</v>
      </c>
      <c r="AK5038" s="44">
        <f t="shared" si="333"/>
        <v>18328118008355</v>
      </c>
    </row>
    <row r="5039" spans="1:37" s="14" customFormat="1" ht="15" customHeight="1" thickBot="1" x14ac:dyDescent="0.25">
      <c r="A5039" s="9">
        <f t="shared" si="335"/>
        <v>969567</v>
      </c>
      <c r="B5039" s="18">
        <f>VLOOKUP(C5039,FORNECEDORES!D:E,2,0)</f>
        <v>530375</v>
      </c>
      <c r="C5039" s="19" t="str">
        <f>VLOOKUP(D5039,FORNECEDORES!A:D,4,0)</f>
        <v>23.080.842/0001-04</v>
      </c>
      <c r="D5039" s="13" t="s">
        <v>4370</v>
      </c>
      <c r="E5039" s="20" t="str">
        <f t="shared" si="334"/>
        <v>04 0067</v>
      </c>
      <c r="F5039" s="28" t="s">
        <v>8611</v>
      </c>
      <c r="G5039" s="21" t="str">
        <f>VLOOKUP(E5039,'FILIAIS PETZ'!A:E,5,0)</f>
        <v>PETZ EXTRA RICARDO JAFET</v>
      </c>
      <c r="H5039" s="20" t="str">
        <f>VLOOKUP(E5039,'FILIAIS PETZ'!A:D,4,0)</f>
        <v>RJAF-SP</v>
      </c>
      <c r="I5039" s="46">
        <v>45519</v>
      </c>
      <c r="J5039" s="9">
        <v>969567</v>
      </c>
      <c r="K5039" s="84" t="s">
        <v>5858</v>
      </c>
      <c r="L5039" s="83" t="s">
        <v>12144</v>
      </c>
      <c r="M5039" s="46">
        <v>45523</v>
      </c>
      <c r="N5039" s="46">
        <v>45546</v>
      </c>
      <c r="O5039" s="46">
        <v>45526</v>
      </c>
      <c r="P5039" s="91" t="s">
        <v>4990</v>
      </c>
      <c r="Q5039" s="84">
        <v>3</v>
      </c>
      <c r="R5039" s="91">
        <v>1</v>
      </c>
      <c r="S5039" s="9">
        <v>8</v>
      </c>
      <c r="T5039" s="9" t="s">
        <v>32</v>
      </c>
      <c r="U5039" s="9">
        <v>11002</v>
      </c>
      <c r="V5039" s="9">
        <v>11002</v>
      </c>
      <c r="W5039" s="9" t="s">
        <v>5119</v>
      </c>
      <c r="X5039" s="9" t="s">
        <v>4996</v>
      </c>
      <c r="Y5039" s="9" t="s">
        <v>4993</v>
      </c>
      <c r="Z5039" s="9" t="s">
        <v>4993</v>
      </c>
      <c r="AA5039" s="9" t="s">
        <v>5097</v>
      </c>
      <c r="AB5039" s="9" t="s">
        <v>5005</v>
      </c>
      <c r="AC5039" s="9" t="s">
        <v>5006</v>
      </c>
      <c r="AD5039" s="29"/>
      <c r="AE5039" s="20" t="str">
        <f>VLOOKUP(E5039,'FILIAIS PETZ'!A:Q,17,0)</f>
        <v>SP2</v>
      </c>
      <c r="AF5039" s="20" t="str">
        <f>VLOOKUP(E5039,'FILIAIS PETZ'!A:Q,3,0)</f>
        <v>FELICIO</v>
      </c>
      <c r="AG5039" s="20" t="str">
        <f>VLOOKUP(E5039,'FILIAIS PETZ'!A:Q,2,0)</f>
        <v>R3</v>
      </c>
      <c r="AH5039" s="75">
        <v>1350</v>
      </c>
      <c r="AI5039" s="16" t="s">
        <v>11931</v>
      </c>
      <c r="AJ5039" s="43">
        <f>VLOOKUP(E5039,'FILIAIS PETZ'!$A$2:$K$2000,11,0)</f>
        <v>18328118006573</v>
      </c>
      <c r="AK5039" s="44">
        <f t="shared" si="333"/>
        <v>18328118006573</v>
      </c>
    </row>
    <row r="5040" spans="1:37" s="14" customFormat="1" ht="15" customHeight="1" thickBot="1" x14ac:dyDescent="0.25">
      <c r="A5040" s="9">
        <f t="shared" si="335"/>
        <v>969569</v>
      </c>
      <c r="B5040" s="18">
        <f>VLOOKUP(C5040,FORNECEDORES!D:E,2,0)</f>
        <v>530375</v>
      </c>
      <c r="C5040" s="19" t="str">
        <f>VLOOKUP(D5040,FORNECEDORES!A:D,4,0)</f>
        <v>23.080.842/0001-04</v>
      </c>
      <c r="D5040" s="13" t="s">
        <v>4370</v>
      </c>
      <c r="E5040" s="20" t="str">
        <f t="shared" si="334"/>
        <v>04 0221</v>
      </c>
      <c r="F5040" s="28" t="s">
        <v>8980</v>
      </c>
      <c r="G5040" s="21" t="str">
        <f>VLOOKUP(E5040,'FILIAIS PETZ'!A:E,5,0)</f>
        <v>PETZ GASTAO VIDIGAL</v>
      </c>
      <c r="H5040" s="20" t="str">
        <f>VLOOKUP(E5040,'FILIAIS PETZ'!A:D,4,0)</f>
        <v>GVDL-SP</v>
      </c>
      <c r="I5040" s="46">
        <v>45519</v>
      </c>
      <c r="J5040" s="9">
        <v>969569</v>
      </c>
      <c r="K5040" s="84" t="s">
        <v>5858</v>
      </c>
      <c r="L5040" s="83" t="s">
        <v>12132</v>
      </c>
      <c r="M5040" s="46">
        <v>45523</v>
      </c>
      <c r="N5040" s="46">
        <v>45546</v>
      </c>
      <c r="O5040" s="46">
        <v>45526</v>
      </c>
      <c r="P5040" s="91" t="s">
        <v>4990</v>
      </c>
      <c r="Q5040" s="84">
        <v>3</v>
      </c>
      <c r="R5040" s="91">
        <v>1</v>
      </c>
      <c r="S5040" s="9">
        <v>8</v>
      </c>
      <c r="T5040" s="9" t="s">
        <v>32</v>
      </c>
      <c r="U5040" s="9">
        <v>11002</v>
      </c>
      <c r="V5040" s="9">
        <v>11002</v>
      </c>
      <c r="W5040" s="9" t="s">
        <v>5019</v>
      </c>
      <c r="X5040" s="9" t="s">
        <v>4985</v>
      </c>
      <c r="Y5040" s="10" t="s">
        <v>4993</v>
      </c>
      <c r="Z5040" s="10" t="s">
        <v>4993</v>
      </c>
      <c r="AA5040" s="10" t="s">
        <v>4989</v>
      </c>
      <c r="AB5040" s="10" t="s">
        <v>12941</v>
      </c>
      <c r="AC5040" s="9" t="s">
        <v>5006</v>
      </c>
      <c r="AD5040" s="29"/>
      <c r="AE5040" s="20" t="str">
        <f>VLOOKUP(E5040,'FILIAIS PETZ'!A:Q,17,0)</f>
        <v>SP7</v>
      </c>
      <c r="AF5040" s="20" t="str">
        <f>VLOOKUP(E5040,'FILIAIS PETZ'!A:Q,3,0)</f>
        <v>FELICIO</v>
      </c>
      <c r="AG5040" s="20" t="str">
        <f>VLOOKUP(E5040,'FILIAIS PETZ'!A:Q,2,0)</f>
        <v>R3</v>
      </c>
      <c r="AH5040" s="75">
        <v>450</v>
      </c>
      <c r="AI5040" s="16" t="s">
        <v>11932</v>
      </c>
      <c r="AJ5040" s="43">
        <f>VLOOKUP(E5040,'FILIAIS PETZ'!$A$2:$K$2000,11,0)</f>
        <v>18328118021025</v>
      </c>
      <c r="AK5040" s="44">
        <f t="shared" si="333"/>
        <v>18328118021025</v>
      </c>
    </row>
    <row r="5041" spans="1:37" s="14" customFormat="1" ht="15" customHeight="1" thickBot="1" x14ac:dyDescent="0.25">
      <c r="A5041" s="9">
        <f t="shared" si="335"/>
        <v>969570</v>
      </c>
      <c r="B5041" s="18">
        <f>VLOOKUP(C5041,FORNECEDORES!D:E,2,0)</f>
        <v>530375</v>
      </c>
      <c r="C5041" s="19" t="str">
        <f>VLOOKUP(D5041,FORNECEDORES!A:D,4,0)</f>
        <v>23.080.842/0001-04</v>
      </c>
      <c r="D5041" s="13" t="s">
        <v>4370</v>
      </c>
      <c r="E5041" s="20" t="str">
        <f t="shared" si="334"/>
        <v>04 0067</v>
      </c>
      <c r="F5041" s="28" t="s">
        <v>8611</v>
      </c>
      <c r="G5041" s="21" t="str">
        <f>VLOOKUP(E5041,'FILIAIS PETZ'!A:E,5,0)</f>
        <v>PETZ EXTRA RICARDO JAFET</v>
      </c>
      <c r="H5041" s="20" t="str">
        <f>VLOOKUP(E5041,'FILIAIS PETZ'!A:D,4,0)</f>
        <v>RJAF-SP</v>
      </c>
      <c r="I5041" s="46">
        <v>45519</v>
      </c>
      <c r="J5041" s="9">
        <v>969570</v>
      </c>
      <c r="K5041" s="84" t="s">
        <v>5858</v>
      </c>
      <c r="L5041" s="83" t="s">
        <v>12145</v>
      </c>
      <c r="M5041" s="46">
        <v>45523</v>
      </c>
      <c r="N5041" s="46">
        <v>45546</v>
      </c>
      <c r="O5041" s="46">
        <v>45526</v>
      </c>
      <c r="P5041" s="91" t="s">
        <v>4990</v>
      </c>
      <c r="Q5041" s="84">
        <v>3</v>
      </c>
      <c r="R5041" s="91">
        <v>1</v>
      </c>
      <c r="S5041" s="9">
        <v>8</v>
      </c>
      <c r="T5041" s="9" t="s">
        <v>32</v>
      </c>
      <c r="U5041" s="9">
        <v>11002</v>
      </c>
      <c r="V5041" s="9">
        <v>11002</v>
      </c>
      <c r="W5041" s="9" t="s">
        <v>5119</v>
      </c>
      <c r="X5041" s="9" t="s">
        <v>4985</v>
      </c>
      <c r="Y5041" s="10" t="s">
        <v>4993</v>
      </c>
      <c r="Z5041" s="10" t="s">
        <v>4993</v>
      </c>
      <c r="AA5041" s="10" t="s">
        <v>4989</v>
      </c>
      <c r="AB5041" s="10" t="s">
        <v>12941</v>
      </c>
      <c r="AC5041" s="9" t="s">
        <v>5006</v>
      </c>
      <c r="AD5041" s="29"/>
      <c r="AE5041" s="20" t="str">
        <f>VLOOKUP(E5041,'FILIAIS PETZ'!A:Q,17,0)</f>
        <v>SP2</v>
      </c>
      <c r="AF5041" s="20" t="str">
        <f>VLOOKUP(E5041,'FILIAIS PETZ'!A:Q,3,0)</f>
        <v>FELICIO</v>
      </c>
      <c r="AG5041" s="20" t="str">
        <f>VLOOKUP(E5041,'FILIAIS PETZ'!A:Q,2,0)</f>
        <v>R3</v>
      </c>
      <c r="AH5041" s="75">
        <v>475</v>
      </c>
      <c r="AI5041" s="16" t="s">
        <v>11933</v>
      </c>
      <c r="AJ5041" s="43">
        <f>VLOOKUP(E5041,'FILIAIS PETZ'!$A$2:$K$2000,11,0)</f>
        <v>18328118006573</v>
      </c>
      <c r="AK5041" s="44">
        <f t="shared" si="333"/>
        <v>18328118006573</v>
      </c>
    </row>
    <row r="5042" spans="1:37" s="14" customFormat="1" ht="15" customHeight="1" thickBot="1" x14ac:dyDescent="0.25">
      <c r="A5042" s="9">
        <f t="shared" si="335"/>
        <v>969573</v>
      </c>
      <c r="B5042" s="18">
        <f>VLOOKUP(C5042,FORNECEDORES!D:E,2,0)</f>
        <v>530375</v>
      </c>
      <c r="C5042" s="19" t="str">
        <f>VLOOKUP(D5042,FORNECEDORES!A:D,4,0)</f>
        <v>23.080.842/0001-04</v>
      </c>
      <c r="D5042" s="13" t="s">
        <v>4370</v>
      </c>
      <c r="E5042" s="20" t="str">
        <f t="shared" si="334"/>
        <v>04 0165</v>
      </c>
      <c r="F5042" s="28" t="s">
        <v>4935</v>
      </c>
      <c r="G5042" s="21" t="str">
        <f>VLOOKUP(E5042,'FILIAIS PETZ'!A:E,5,0)</f>
        <v>PETZ CARAPICUIBA</v>
      </c>
      <c r="H5042" s="20" t="str">
        <f>VLOOKUP(E5042,'FILIAIS PETZ'!A:D,4,0)</f>
        <v>CPIC-SP</v>
      </c>
      <c r="I5042" s="46">
        <v>45519</v>
      </c>
      <c r="J5042" s="9">
        <v>969573</v>
      </c>
      <c r="K5042" s="84" t="s">
        <v>5858</v>
      </c>
      <c r="L5042" s="83" t="s">
        <v>12123</v>
      </c>
      <c r="M5042" s="46">
        <v>45523</v>
      </c>
      <c r="N5042" s="46">
        <v>45546</v>
      </c>
      <c r="O5042" s="46">
        <v>45526</v>
      </c>
      <c r="P5042" s="91" t="s">
        <v>4990</v>
      </c>
      <c r="Q5042" s="84">
        <v>3</v>
      </c>
      <c r="R5042" s="91">
        <v>1</v>
      </c>
      <c r="S5042" s="9">
        <v>8</v>
      </c>
      <c r="T5042" s="9" t="s">
        <v>32</v>
      </c>
      <c r="U5042" s="9">
        <v>11002</v>
      </c>
      <c r="V5042" s="9">
        <v>11002</v>
      </c>
      <c r="W5042" s="9" t="s">
        <v>5019</v>
      </c>
      <c r="X5042" s="9" t="s">
        <v>4985</v>
      </c>
      <c r="Y5042" s="10" t="s">
        <v>4993</v>
      </c>
      <c r="Z5042" s="10" t="s">
        <v>4993</v>
      </c>
      <c r="AA5042" s="10" t="s">
        <v>4989</v>
      </c>
      <c r="AB5042" s="10" t="s">
        <v>12941</v>
      </c>
      <c r="AC5042" s="9" t="s">
        <v>5006</v>
      </c>
      <c r="AD5042" s="29"/>
      <c r="AE5042" s="20" t="str">
        <f>VLOOKUP(E5042,'FILIAIS PETZ'!A:Q,17,0)</f>
        <v>SP7</v>
      </c>
      <c r="AF5042" s="20" t="str">
        <f>VLOOKUP(E5042,'FILIAIS PETZ'!A:Q,3,0)</f>
        <v>FELICIO</v>
      </c>
      <c r="AG5042" s="20" t="str">
        <f>VLOOKUP(E5042,'FILIAIS PETZ'!A:Q,2,0)</f>
        <v>R3</v>
      </c>
      <c r="AH5042" s="75">
        <v>510</v>
      </c>
      <c r="AI5042" s="16" t="s">
        <v>11934</v>
      </c>
      <c r="AJ5042" s="43">
        <f>VLOOKUP(E5042,'FILIAIS PETZ'!$A$2:$K$2000,11,0)</f>
        <v>18328118015726</v>
      </c>
      <c r="AK5042" s="44">
        <f t="shared" si="333"/>
        <v>18328118015726</v>
      </c>
    </row>
    <row r="5043" spans="1:37" s="14" customFormat="1" ht="15" customHeight="1" thickBot="1" x14ac:dyDescent="0.25">
      <c r="A5043" s="9">
        <f t="shared" si="335"/>
        <v>969575</v>
      </c>
      <c r="B5043" s="18">
        <f>VLOOKUP(C5043,FORNECEDORES!D:E,2,0)</f>
        <v>530375</v>
      </c>
      <c r="C5043" s="19" t="str">
        <f>VLOOKUP(D5043,FORNECEDORES!A:D,4,0)</f>
        <v>23.080.842/0001-04</v>
      </c>
      <c r="D5043" s="13" t="s">
        <v>4370</v>
      </c>
      <c r="E5043" s="20" t="str">
        <f t="shared" si="334"/>
        <v>04 0221</v>
      </c>
      <c r="F5043" s="28" t="s">
        <v>8980</v>
      </c>
      <c r="G5043" s="21" t="str">
        <f>VLOOKUP(E5043,'FILIAIS PETZ'!A:E,5,0)</f>
        <v>PETZ GASTAO VIDIGAL</v>
      </c>
      <c r="H5043" s="20" t="str">
        <f>VLOOKUP(E5043,'FILIAIS PETZ'!A:D,4,0)</f>
        <v>GVDL-SP</v>
      </c>
      <c r="I5043" s="46">
        <v>45519</v>
      </c>
      <c r="J5043" s="9">
        <v>969575</v>
      </c>
      <c r="K5043" s="84" t="s">
        <v>5858</v>
      </c>
      <c r="L5043" s="83" t="s">
        <v>12134</v>
      </c>
      <c r="M5043" s="46">
        <v>45523</v>
      </c>
      <c r="N5043" s="46">
        <v>45546</v>
      </c>
      <c r="O5043" s="46">
        <v>45526</v>
      </c>
      <c r="P5043" s="91" t="s">
        <v>4990</v>
      </c>
      <c r="Q5043" s="84">
        <v>3</v>
      </c>
      <c r="R5043" s="91">
        <v>1</v>
      </c>
      <c r="S5043" s="9">
        <v>8</v>
      </c>
      <c r="T5043" s="9" t="s">
        <v>32</v>
      </c>
      <c r="U5043" s="9">
        <v>11002</v>
      </c>
      <c r="V5043" s="9">
        <v>11002</v>
      </c>
      <c r="W5043" s="9" t="s">
        <v>5107</v>
      </c>
      <c r="X5043" s="9" t="s">
        <v>4985</v>
      </c>
      <c r="Y5043" s="10" t="s">
        <v>4993</v>
      </c>
      <c r="Z5043" s="10" t="s">
        <v>4993</v>
      </c>
      <c r="AA5043" s="10" t="s">
        <v>4989</v>
      </c>
      <c r="AB5043" s="10" t="s">
        <v>12941</v>
      </c>
      <c r="AC5043" s="9" t="s">
        <v>5006</v>
      </c>
      <c r="AD5043" s="29"/>
      <c r="AE5043" s="20" t="str">
        <f>VLOOKUP(E5043,'FILIAIS PETZ'!A:Q,17,0)</f>
        <v>SP7</v>
      </c>
      <c r="AF5043" s="20" t="str">
        <f>VLOOKUP(E5043,'FILIAIS PETZ'!A:Q,3,0)</f>
        <v>FELICIO</v>
      </c>
      <c r="AG5043" s="20" t="str">
        <f>VLOOKUP(E5043,'FILIAIS PETZ'!A:Q,2,0)</f>
        <v>R3</v>
      </c>
      <c r="AH5043" s="75">
        <v>860</v>
      </c>
      <c r="AI5043" s="16" t="s">
        <v>11935</v>
      </c>
      <c r="AJ5043" s="43">
        <f>VLOOKUP(E5043,'FILIAIS PETZ'!$A$2:$K$2000,11,0)</f>
        <v>18328118021025</v>
      </c>
      <c r="AK5043" s="44">
        <f t="shared" si="333"/>
        <v>18328118021025</v>
      </c>
    </row>
    <row r="5044" spans="1:37" s="14" customFormat="1" ht="15" customHeight="1" thickBot="1" x14ac:dyDescent="0.25">
      <c r="A5044" s="9">
        <f t="shared" si="335"/>
        <v>969577</v>
      </c>
      <c r="B5044" s="18">
        <f>VLOOKUP(C5044,FORNECEDORES!D:E,2,0)</f>
        <v>530375</v>
      </c>
      <c r="C5044" s="19" t="str">
        <f>VLOOKUP(D5044,FORNECEDORES!A:D,4,0)</f>
        <v>23.080.842/0001-04</v>
      </c>
      <c r="D5044" s="13" t="s">
        <v>4370</v>
      </c>
      <c r="E5044" s="20" t="str">
        <f t="shared" si="334"/>
        <v>04 0008</v>
      </c>
      <c r="F5044" s="28" t="s">
        <v>4937</v>
      </c>
      <c r="G5044" s="21" t="str">
        <f>VLOOKUP(E5044,'FILIAIS PETZ'!A:E,5,0)</f>
        <v>PETZ ALPHAVILLE</v>
      </c>
      <c r="H5044" s="20" t="str">
        <f>VLOOKUP(E5044,'FILIAIS PETZ'!A:D,4,0)</f>
        <v>ALPH-SP</v>
      </c>
      <c r="I5044" s="46">
        <v>45519</v>
      </c>
      <c r="J5044" s="9">
        <v>969577</v>
      </c>
      <c r="K5044" s="84" t="s">
        <v>5858</v>
      </c>
      <c r="L5044" s="83" t="s">
        <v>12112</v>
      </c>
      <c r="M5044" s="46">
        <v>45523</v>
      </c>
      <c r="N5044" s="46">
        <v>45546</v>
      </c>
      <c r="O5044" s="46">
        <v>45526</v>
      </c>
      <c r="P5044" s="91" t="s">
        <v>4990</v>
      </c>
      <c r="Q5044" s="84">
        <v>3</v>
      </c>
      <c r="R5044" s="91">
        <v>1</v>
      </c>
      <c r="S5044" s="9">
        <v>8</v>
      </c>
      <c r="T5044" s="9" t="s">
        <v>32</v>
      </c>
      <c r="U5044" s="9">
        <v>11002</v>
      </c>
      <c r="V5044" s="9">
        <v>11002</v>
      </c>
      <c r="W5044" s="9" t="s">
        <v>4984</v>
      </c>
      <c r="X5044" s="9" t="s">
        <v>4985</v>
      </c>
      <c r="Y5044" s="10" t="s">
        <v>4993</v>
      </c>
      <c r="Z5044" s="10" t="s">
        <v>4993</v>
      </c>
      <c r="AA5044" s="10" t="s">
        <v>4989</v>
      </c>
      <c r="AB5044" s="10" t="s">
        <v>12941</v>
      </c>
      <c r="AC5044" s="9" t="s">
        <v>5006</v>
      </c>
      <c r="AD5044" s="29"/>
      <c r="AE5044" s="20" t="str">
        <f>VLOOKUP(E5044,'FILIAIS PETZ'!A:Q,17,0)</f>
        <v>SP7</v>
      </c>
      <c r="AF5044" s="20" t="str">
        <f>VLOOKUP(E5044,'FILIAIS PETZ'!A:Q,3,0)</f>
        <v>FELICIO</v>
      </c>
      <c r="AG5044" s="20" t="str">
        <f>VLOOKUP(E5044,'FILIAIS PETZ'!A:Q,2,0)</f>
        <v>R3</v>
      </c>
      <c r="AH5044" s="75">
        <v>360</v>
      </c>
      <c r="AI5044" s="16" t="s">
        <v>11936</v>
      </c>
      <c r="AJ5044" s="43">
        <f>VLOOKUP(E5044,'FILIAIS PETZ'!$A$2:$K$2000,11,0)</f>
        <v>18328118001423</v>
      </c>
      <c r="AK5044" s="44">
        <f t="shared" si="333"/>
        <v>18328118001423</v>
      </c>
    </row>
    <row r="5045" spans="1:37" s="14" customFormat="1" ht="15" customHeight="1" thickBot="1" x14ac:dyDescent="0.25">
      <c r="A5045" s="9">
        <f t="shared" si="335"/>
        <v>969579</v>
      </c>
      <c r="B5045" s="18">
        <f>VLOOKUP(C5045,FORNECEDORES!D:E,2,0)</f>
        <v>530375</v>
      </c>
      <c r="C5045" s="19" t="str">
        <f>VLOOKUP(D5045,FORNECEDORES!A:D,4,0)</f>
        <v>23.080.842/0001-04</v>
      </c>
      <c r="D5045" s="13" t="s">
        <v>4370</v>
      </c>
      <c r="E5045" s="20" t="str">
        <f t="shared" si="334"/>
        <v>04 0051</v>
      </c>
      <c r="F5045" s="28" t="s">
        <v>4948</v>
      </c>
      <c r="G5045" s="21" t="str">
        <f>VLOOKUP(E5045,'FILIAIS PETZ'!A:E,5,0)</f>
        <v>PETZ TAMBORÉ</v>
      </c>
      <c r="H5045" s="20" t="str">
        <f>VLOOKUP(E5045,'FILIAIS PETZ'!A:D,4,0)</f>
        <v>TMBO-SP</v>
      </c>
      <c r="I5045" s="46">
        <v>45519</v>
      </c>
      <c r="J5045" s="9">
        <v>969579</v>
      </c>
      <c r="K5045" s="84" t="s">
        <v>5858</v>
      </c>
      <c r="L5045" s="83" t="s">
        <v>12150</v>
      </c>
      <c r="M5045" s="46">
        <v>45523</v>
      </c>
      <c r="N5045" s="46">
        <v>45546</v>
      </c>
      <c r="O5045" s="46">
        <v>45526</v>
      </c>
      <c r="P5045" s="91" t="s">
        <v>4990</v>
      </c>
      <c r="Q5045" s="84">
        <v>3</v>
      </c>
      <c r="R5045" s="91">
        <v>1</v>
      </c>
      <c r="S5045" s="9">
        <v>8</v>
      </c>
      <c r="T5045" s="9" t="s">
        <v>32</v>
      </c>
      <c r="U5045" s="9">
        <v>11002</v>
      </c>
      <c r="V5045" s="9">
        <v>11002</v>
      </c>
      <c r="W5045" s="9" t="s">
        <v>5019</v>
      </c>
      <c r="X5045" s="9" t="s">
        <v>4985</v>
      </c>
      <c r="Y5045" s="9" t="s">
        <v>4993</v>
      </c>
      <c r="Z5045" s="9" t="s">
        <v>8408</v>
      </c>
      <c r="AA5045" s="9" t="s">
        <v>4989</v>
      </c>
      <c r="AB5045" s="9" t="s">
        <v>12941</v>
      </c>
      <c r="AC5045" s="9" t="s">
        <v>5006</v>
      </c>
      <c r="AD5045" s="29"/>
      <c r="AE5045" s="20" t="str">
        <f>VLOOKUP(E5045,'FILIAIS PETZ'!A:Q,17,0)</f>
        <v>SP7</v>
      </c>
      <c r="AF5045" s="20" t="str">
        <f>VLOOKUP(E5045,'FILIAIS PETZ'!A:Q,3,0)</f>
        <v>FELICIO</v>
      </c>
      <c r="AG5045" s="20" t="str">
        <f>VLOOKUP(E5045,'FILIAIS PETZ'!A:Q,2,0)</f>
        <v>R3</v>
      </c>
      <c r="AH5045" s="75">
        <v>350</v>
      </c>
      <c r="AI5045" s="16" t="s">
        <v>11937</v>
      </c>
      <c r="AJ5045" s="43">
        <f>VLOOKUP(E5045,'FILIAIS PETZ'!$A$2:$K$2000,11,0)</f>
        <v>18328118004872</v>
      </c>
      <c r="AK5045" s="44">
        <f t="shared" si="333"/>
        <v>18328118004872</v>
      </c>
    </row>
    <row r="5046" spans="1:37" s="14" customFormat="1" ht="15" customHeight="1" thickBot="1" x14ac:dyDescent="0.25">
      <c r="A5046" s="9">
        <f t="shared" si="335"/>
        <v>969581</v>
      </c>
      <c r="B5046" s="18">
        <f>VLOOKUP(C5046,FORNECEDORES!D:E,2,0)</f>
        <v>530375</v>
      </c>
      <c r="C5046" s="19" t="str">
        <f>VLOOKUP(D5046,FORNECEDORES!A:D,4,0)</f>
        <v>23.080.842/0001-04</v>
      </c>
      <c r="D5046" s="13" t="s">
        <v>4370</v>
      </c>
      <c r="E5046" s="20" t="str">
        <f t="shared" si="334"/>
        <v>04 0125</v>
      </c>
      <c r="F5046" s="28" t="s">
        <v>8981</v>
      </c>
      <c r="G5046" s="21" t="str">
        <f>VLOOKUP(E5046,'FILIAIS PETZ'!A:E,5,0)</f>
        <v>PETZ CERRO CORA</v>
      </c>
      <c r="H5046" s="20" t="str">
        <f>VLOOKUP(E5046,'FILIAIS PETZ'!A:D,4,0)</f>
        <v>CORA-SP</v>
      </c>
      <c r="I5046" s="46">
        <v>45519</v>
      </c>
      <c r="J5046" s="9">
        <v>969581</v>
      </c>
      <c r="K5046" s="84" t="s">
        <v>5858</v>
      </c>
      <c r="L5046" s="83" t="s">
        <v>12126</v>
      </c>
      <c r="M5046" s="46">
        <v>45523</v>
      </c>
      <c r="N5046" s="46">
        <v>45546</v>
      </c>
      <c r="O5046" s="46">
        <v>45526</v>
      </c>
      <c r="P5046" s="91" t="s">
        <v>4990</v>
      </c>
      <c r="Q5046" s="84">
        <v>3</v>
      </c>
      <c r="R5046" s="91">
        <v>1</v>
      </c>
      <c r="S5046" s="9">
        <v>8</v>
      </c>
      <c r="T5046" s="9" t="s">
        <v>32</v>
      </c>
      <c r="U5046" s="9">
        <v>11002</v>
      </c>
      <c r="V5046" s="9">
        <v>11002</v>
      </c>
      <c r="W5046" s="9" t="s">
        <v>5024</v>
      </c>
      <c r="X5046" s="9" t="s">
        <v>4985</v>
      </c>
      <c r="Y5046" s="10" t="s">
        <v>4993</v>
      </c>
      <c r="Z5046" s="10" t="s">
        <v>4993</v>
      </c>
      <c r="AA5046" s="10" t="s">
        <v>4989</v>
      </c>
      <c r="AB5046" s="10" t="s">
        <v>12941</v>
      </c>
      <c r="AC5046" s="9" t="s">
        <v>5006</v>
      </c>
      <c r="AD5046" s="29"/>
      <c r="AE5046" s="20" t="str">
        <f>VLOOKUP(E5046,'FILIAIS PETZ'!A:Q,17,0)</f>
        <v>SP7</v>
      </c>
      <c r="AF5046" s="20" t="str">
        <f>VLOOKUP(E5046,'FILIAIS PETZ'!A:Q,3,0)</f>
        <v>FELICIO</v>
      </c>
      <c r="AG5046" s="20" t="str">
        <f>VLOOKUP(E5046,'FILIAIS PETZ'!A:Q,2,0)</f>
        <v>R3</v>
      </c>
      <c r="AH5046" s="75">
        <v>720</v>
      </c>
      <c r="AI5046" s="16" t="s">
        <v>11938</v>
      </c>
      <c r="AJ5046" s="43">
        <f>VLOOKUP(E5046,'FILIAIS PETZ'!$A$2:$K$2000,11,0)</f>
        <v>18328118013600</v>
      </c>
      <c r="AK5046" s="44">
        <f t="shared" si="333"/>
        <v>18328118013600</v>
      </c>
    </row>
    <row r="5047" spans="1:37" s="14" customFormat="1" ht="15" customHeight="1" thickBot="1" x14ac:dyDescent="0.25">
      <c r="A5047" s="9">
        <f t="shared" si="335"/>
        <v>969582</v>
      </c>
      <c r="B5047" s="18">
        <f>VLOOKUP(C5047,FORNECEDORES!D:E,2,0)</f>
        <v>530375</v>
      </c>
      <c r="C5047" s="19" t="str">
        <f>VLOOKUP(D5047,FORNECEDORES!A:D,4,0)</f>
        <v>23.080.842/0001-04</v>
      </c>
      <c r="D5047" s="13" t="s">
        <v>4370</v>
      </c>
      <c r="E5047" s="20" t="str">
        <f t="shared" si="334"/>
        <v>04 0051</v>
      </c>
      <c r="F5047" s="28" t="s">
        <v>4948</v>
      </c>
      <c r="G5047" s="21" t="str">
        <f>VLOOKUP(E5047,'FILIAIS PETZ'!A:E,5,0)</f>
        <v>PETZ TAMBORÉ</v>
      </c>
      <c r="H5047" s="20" t="str">
        <f>VLOOKUP(E5047,'FILIAIS PETZ'!A:D,4,0)</f>
        <v>TMBO-SP</v>
      </c>
      <c r="I5047" s="46">
        <v>45519</v>
      </c>
      <c r="J5047" s="9">
        <v>969582</v>
      </c>
      <c r="K5047" s="84" t="s">
        <v>5858</v>
      </c>
      <c r="L5047" s="83" t="s">
        <v>12151</v>
      </c>
      <c r="M5047" s="46">
        <v>45523</v>
      </c>
      <c r="N5047" s="46">
        <v>45546</v>
      </c>
      <c r="O5047" s="46">
        <v>45526</v>
      </c>
      <c r="P5047" s="91" t="s">
        <v>4990</v>
      </c>
      <c r="Q5047" s="84">
        <v>3</v>
      </c>
      <c r="R5047" s="91">
        <v>1</v>
      </c>
      <c r="S5047" s="9">
        <v>8</v>
      </c>
      <c r="T5047" s="9" t="s">
        <v>32</v>
      </c>
      <c r="U5047" s="9">
        <v>11002</v>
      </c>
      <c r="V5047" s="9">
        <v>11002</v>
      </c>
      <c r="W5047" s="9" t="s">
        <v>4984</v>
      </c>
      <c r="X5047" s="9" t="s">
        <v>4985</v>
      </c>
      <c r="Y5047" s="9" t="s">
        <v>4993</v>
      </c>
      <c r="Z5047" s="9" t="s">
        <v>8408</v>
      </c>
      <c r="AA5047" s="9" t="s">
        <v>4989</v>
      </c>
      <c r="AB5047" s="9" t="s">
        <v>12941</v>
      </c>
      <c r="AC5047" s="9" t="s">
        <v>5006</v>
      </c>
      <c r="AD5047" s="29"/>
      <c r="AE5047" s="20" t="str">
        <f>VLOOKUP(E5047,'FILIAIS PETZ'!A:Q,17,0)</f>
        <v>SP7</v>
      </c>
      <c r="AF5047" s="20" t="str">
        <f>VLOOKUP(E5047,'FILIAIS PETZ'!A:Q,3,0)</f>
        <v>FELICIO</v>
      </c>
      <c r="AG5047" s="20" t="str">
        <f>VLOOKUP(E5047,'FILIAIS PETZ'!A:Q,2,0)</f>
        <v>R3</v>
      </c>
      <c r="AH5047" s="75">
        <v>2100</v>
      </c>
      <c r="AI5047" s="16" t="s">
        <v>11939</v>
      </c>
      <c r="AJ5047" s="43">
        <f>VLOOKUP(E5047,'FILIAIS PETZ'!$A$2:$K$2000,11,0)</f>
        <v>18328118004872</v>
      </c>
      <c r="AK5047" s="44">
        <f t="shared" si="333"/>
        <v>18328118004872</v>
      </c>
    </row>
    <row r="5048" spans="1:37" s="14" customFormat="1" ht="15" customHeight="1" thickBot="1" x14ac:dyDescent="0.25">
      <c r="A5048" s="9">
        <f t="shared" si="335"/>
        <v>969585</v>
      </c>
      <c r="B5048" s="18">
        <f>VLOOKUP(C5048,FORNECEDORES!D:E,2,0)</f>
        <v>530375</v>
      </c>
      <c r="C5048" s="19" t="str">
        <f>VLOOKUP(D5048,FORNECEDORES!A:D,4,0)</f>
        <v>23.080.842/0001-04</v>
      </c>
      <c r="D5048" s="13" t="s">
        <v>4370</v>
      </c>
      <c r="E5048" s="20" t="str">
        <f t="shared" si="334"/>
        <v>04 0051</v>
      </c>
      <c r="F5048" s="28" t="s">
        <v>4948</v>
      </c>
      <c r="G5048" s="21" t="str">
        <f>VLOOKUP(E5048,'FILIAIS PETZ'!A:E,5,0)</f>
        <v>PETZ TAMBORÉ</v>
      </c>
      <c r="H5048" s="20" t="str">
        <f>VLOOKUP(E5048,'FILIAIS PETZ'!A:D,4,0)</f>
        <v>TMBO-SP</v>
      </c>
      <c r="I5048" s="46">
        <v>45519</v>
      </c>
      <c r="J5048" s="9">
        <v>969585</v>
      </c>
      <c r="K5048" s="84" t="s">
        <v>5858</v>
      </c>
      <c r="L5048" s="83" t="s">
        <v>12152</v>
      </c>
      <c r="M5048" s="46">
        <v>45523</v>
      </c>
      <c r="N5048" s="46">
        <v>45546</v>
      </c>
      <c r="O5048" s="46">
        <v>45526</v>
      </c>
      <c r="P5048" s="91" t="s">
        <v>4990</v>
      </c>
      <c r="Q5048" s="84">
        <v>3</v>
      </c>
      <c r="R5048" s="91">
        <v>1</v>
      </c>
      <c r="S5048" s="9">
        <v>8</v>
      </c>
      <c r="T5048" s="9" t="s">
        <v>32</v>
      </c>
      <c r="U5048" s="9">
        <v>11002</v>
      </c>
      <c r="V5048" s="9">
        <v>11002</v>
      </c>
      <c r="W5048" s="9" t="s">
        <v>4984</v>
      </c>
      <c r="X5048" s="9" t="s">
        <v>4985</v>
      </c>
      <c r="Y5048" s="9" t="s">
        <v>4993</v>
      </c>
      <c r="Z5048" s="9" t="s">
        <v>8408</v>
      </c>
      <c r="AA5048" s="9" t="s">
        <v>4989</v>
      </c>
      <c r="AB5048" s="9" t="s">
        <v>12941</v>
      </c>
      <c r="AC5048" s="9" t="s">
        <v>5006</v>
      </c>
      <c r="AD5048" s="29"/>
      <c r="AE5048" s="20" t="str">
        <f>VLOOKUP(E5048,'FILIAIS PETZ'!A:Q,17,0)</f>
        <v>SP7</v>
      </c>
      <c r="AF5048" s="20" t="str">
        <f>VLOOKUP(E5048,'FILIAIS PETZ'!A:Q,3,0)</f>
        <v>FELICIO</v>
      </c>
      <c r="AG5048" s="20" t="str">
        <f>VLOOKUP(E5048,'FILIAIS PETZ'!A:Q,2,0)</f>
        <v>R3</v>
      </c>
      <c r="AH5048" s="75">
        <v>2300</v>
      </c>
      <c r="AI5048" s="16" t="s">
        <v>11940</v>
      </c>
      <c r="AJ5048" s="43">
        <f>VLOOKUP(E5048,'FILIAIS PETZ'!$A$2:$K$2000,11,0)</f>
        <v>18328118004872</v>
      </c>
      <c r="AK5048" s="44">
        <f t="shared" si="333"/>
        <v>18328118004872</v>
      </c>
    </row>
    <row r="5049" spans="1:37" s="14" customFormat="1" ht="15" customHeight="1" thickBot="1" x14ac:dyDescent="0.25">
      <c r="A5049" s="9">
        <f t="shared" si="335"/>
        <v>969587</v>
      </c>
      <c r="B5049" s="18">
        <f>VLOOKUP(C5049,FORNECEDORES!D:E,2,0)</f>
        <v>530375</v>
      </c>
      <c r="C5049" s="19" t="str">
        <f>VLOOKUP(D5049,FORNECEDORES!A:D,4,0)</f>
        <v>23.080.842/0001-04</v>
      </c>
      <c r="D5049" s="13" t="s">
        <v>4370</v>
      </c>
      <c r="E5049" s="20" t="str">
        <f t="shared" si="334"/>
        <v>04 0221</v>
      </c>
      <c r="F5049" s="28" t="s">
        <v>8980</v>
      </c>
      <c r="G5049" s="21" t="str">
        <f>VLOOKUP(E5049,'FILIAIS PETZ'!A:E,5,0)</f>
        <v>PETZ GASTAO VIDIGAL</v>
      </c>
      <c r="H5049" s="20" t="str">
        <f>VLOOKUP(E5049,'FILIAIS PETZ'!A:D,4,0)</f>
        <v>GVDL-SP</v>
      </c>
      <c r="I5049" s="46">
        <v>45519</v>
      </c>
      <c r="J5049" s="9">
        <v>969587</v>
      </c>
      <c r="K5049" s="84" t="s">
        <v>5858</v>
      </c>
      <c r="L5049" s="83" t="s">
        <v>12133</v>
      </c>
      <c r="M5049" s="46">
        <v>45523</v>
      </c>
      <c r="N5049" s="46">
        <v>45546</v>
      </c>
      <c r="O5049" s="46">
        <v>45526</v>
      </c>
      <c r="P5049" s="91" t="s">
        <v>4990</v>
      </c>
      <c r="Q5049" s="84">
        <v>3</v>
      </c>
      <c r="R5049" s="91">
        <v>1</v>
      </c>
      <c r="S5049" s="9">
        <v>8</v>
      </c>
      <c r="T5049" s="9" t="s">
        <v>32</v>
      </c>
      <c r="U5049" s="9">
        <v>11002</v>
      </c>
      <c r="V5049" s="9">
        <v>11002</v>
      </c>
      <c r="W5049" s="9" t="s">
        <v>5107</v>
      </c>
      <c r="X5049" s="9" t="s">
        <v>4985</v>
      </c>
      <c r="Y5049" s="10" t="s">
        <v>4993</v>
      </c>
      <c r="Z5049" s="10" t="s">
        <v>4993</v>
      </c>
      <c r="AA5049" s="10" t="s">
        <v>4989</v>
      </c>
      <c r="AB5049" s="10" t="s">
        <v>12941</v>
      </c>
      <c r="AC5049" s="9" t="s">
        <v>5006</v>
      </c>
      <c r="AD5049" s="29"/>
      <c r="AE5049" s="20" t="str">
        <f>VLOOKUP(E5049,'FILIAIS PETZ'!A:Q,17,0)</f>
        <v>SP7</v>
      </c>
      <c r="AF5049" s="20" t="str">
        <f>VLOOKUP(E5049,'FILIAIS PETZ'!A:Q,3,0)</f>
        <v>FELICIO</v>
      </c>
      <c r="AG5049" s="20" t="str">
        <f>VLOOKUP(E5049,'FILIAIS PETZ'!A:Q,2,0)</f>
        <v>R3</v>
      </c>
      <c r="AH5049" s="75">
        <v>5600</v>
      </c>
      <c r="AI5049" s="16" t="s">
        <v>11941</v>
      </c>
      <c r="AJ5049" s="43">
        <f>VLOOKUP(E5049,'FILIAIS PETZ'!$A$2:$K$2000,11,0)</f>
        <v>18328118021025</v>
      </c>
      <c r="AK5049" s="44">
        <f t="shared" si="333"/>
        <v>18328118021025</v>
      </c>
    </row>
    <row r="5050" spans="1:37" s="14" customFormat="1" ht="15" customHeight="1" thickBot="1" x14ac:dyDescent="0.25">
      <c r="A5050" s="9">
        <f t="shared" si="335"/>
        <v>969589</v>
      </c>
      <c r="B5050" s="18">
        <f>VLOOKUP(C5050,FORNECEDORES!D:E,2,0)</f>
        <v>530375</v>
      </c>
      <c r="C5050" s="19" t="str">
        <f>VLOOKUP(D5050,FORNECEDORES!A:D,4,0)</f>
        <v>23.080.842/0001-04</v>
      </c>
      <c r="D5050" s="13" t="s">
        <v>4370</v>
      </c>
      <c r="E5050" s="20" t="str">
        <f t="shared" si="334"/>
        <v>04 0032</v>
      </c>
      <c r="F5050" s="28" t="s">
        <v>4951</v>
      </c>
      <c r="G5050" s="21" t="str">
        <f>VLOOKUP(E5050,'FILIAIS PETZ'!A:E,5,0)</f>
        <v>PETZ JAGUARE</v>
      </c>
      <c r="H5050" s="20" t="str">
        <f>VLOOKUP(E5050,'FILIAIS PETZ'!A:D,4,0)</f>
        <v>JGRE-SP</v>
      </c>
      <c r="I5050" s="46">
        <v>45519</v>
      </c>
      <c r="J5050" s="9">
        <v>969589</v>
      </c>
      <c r="K5050" s="84" t="s">
        <v>5858</v>
      </c>
      <c r="L5050" s="83" t="s">
        <v>12139</v>
      </c>
      <c r="M5050" s="46">
        <v>45523</v>
      </c>
      <c r="N5050" s="46">
        <v>45546</v>
      </c>
      <c r="O5050" s="46">
        <v>45526</v>
      </c>
      <c r="P5050" s="91" t="s">
        <v>4990</v>
      </c>
      <c r="Q5050" s="84">
        <v>3</v>
      </c>
      <c r="R5050" s="91">
        <v>1</v>
      </c>
      <c r="S5050" s="9">
        <v>8</v>
      </c>
      <c r="T5050" s="9" t="s">
        <v>32</v>
      </c>
      <c r="U5050" s="9">
        <v>11002</v>
      </c>
      <c r="V5050" s="9">
        <v>11002</v>
      </c>
      <c r="W5050" s="9" t="s">
        <v>4984</v>
      </c>
      <c r="X5050" s="9" t="s">
        <v>4985</v>
      </c>
      <c r="Y5050" s="10" t="s">
        <v>4993</v>
      </c>
      <c r="Z5050" s="10" t="s">
        <v>4993</v>
      </c>
      <c r="AA5050" s="10" t="s">
        <v>4989</v>
      </c>
      <c r="AB5050" s="10" t="s">
        <v>12941</v>
      </c>
      <c r="AC5050" s="9" t="s">
        <v>5006</v>
      </c>
      <c r="AD5050" s="29"/>
      <c r="AE5050" s="20" t="str">
        <f>VLOOKUP(E5050,'FILIAIS PETZ'!A:Q,17,0)</f>
        <v>SP7</v>
      </c>
      <c r="AF5050" s="20" t="str">
        <f>VLOOKUP(E5050,'FILIAIS PETZ'!A:Q,3,0)</f>
        <v>FELICIO</v>
      </c>
      <c r="AG5050" s="20" t="str">
        <f>VLOOKUP(E5050,'FILIAIS PETZ'!A:Q,2,0)</f>
        <v>R3</v>
      </c>
      <c r="AH5050" s="75">
        <v>250</v>
      </c>
      <c r="AI5050" s="16" t="s">
        <v>11942</v>
      </c>
      <c r="AJ5050" s="43">
        <f>VLOOKUP(E5050,'FILIAIS PETZ'!$A$2:$K$2000,11,0)</f>
        <v>18328118003205</v>
      </c>
      <c r="AK5050" s="44">
        <f t="shared" si="333"/>
        <v>18328118003205</v>
      </c>
    </row>
    <row r="5051" spans="1:37" s="14" customFormat="1" ht="15" customHeight="1" thickBot="1" x14ac:dyDescent="0.25">
      <c r="A5051" s="9">
        <f t="shared" si="335"/>
        <v>969594</v>
      </c>
      <c r="B5051" s="18">
        <f>VLOOKUP(C5051,FORNECEDORES!D:E,2,0)</f>
        <v>530375</v>
      </c>
      <c r="C5051" s="19" t="str">
        <f>VLOOKUP(D5051,FORNECEDORES!A:D,4,0)</f>
        <v>23.080.842/0001-04</v>
      </c>
      <c r="D5051" s="13" t="s">
        <v>4370</v>
      </c>
      <c r="E5051" s="20" t="str">
        <f t="shared" si="334"/>
        <v>04 0125</v>
      </c>
      <c r="F5051" s="28" t="s">
        <v>8981</v>
      </c>
      <c r="G5051" s="21" t="str">
        <f>VLOOKUP(E5051,'FILIAIS PETZ'!A:E,5,0)</f>
        <v>PETZ CERRO CORA</v>
      </c>
      <c r="H5051" s="20" t="str">
        <f>VLOOKUP(E5051,'FILIAIS PETZ'!A:D,4,0)</f>
        <v>CORA-SP</v>
      </c>
      <c r="I5051" s="46">
        <v>45519</v>
      </c>
      <c r="J5051" s="9">
        <v>969594</v>
      </c>
      <c r="K5051" s="84" t="s">
        <v>5858</v>
      </c>
      <c r="L5051" s="83" t="s">
        <v>12127</v>
      </c>
      <c r="M5051" s="46">
        <v>45523</v>
      </c>
      <c r="N5051" s="46">
        <v>45546</v>
      </c>
      <c r="O5051" s="46">
        <v>45526</v>
      </c>
      <c r="P5051" s="91" t="s">
        <v>4990</v>
      </c>
      <c r="Q5051" s="84">
        <v>3</v>
      </c>
      <c r="R5051" s="91">
        <v>1</v>
      </c>
      <c r="S5051" s="9">
        <v>8</v>
      </c>
      <c r="T5051" s="9" t="s">
        <v>32</v>
      </c>
      <c r="U5051" s="9">
        <v>11002</v>
      </c>
      <c r="V5051" s="9">
        <v>11002</v>
      </c>
      <c r="W5051" s="9" t="s">
        <v>4984</v>
      </c>
      <c r="X5051" s="9" t="s">
        <v>4985</v>
      </c>
      <c r="Y5051" s="10" t="s">
        <v>4993</v>
      </c>
      <c r="Z5051" s="10" t="s">
        <v>4993</v>
      </c>
      <c r="AA5051" s="10" t="s">
        <v>4989</v>
      </c>
      <c r="AB5051" s="10" t="s">
        <v>12941</v>
      </c>
      <c r="AC5051" s="9" t="s">
        <v>5006</v>
      </c>
      <c r="AD5051" s="29"/>
      <c r="AE5051" s="20" t="str">
        <f>VLOOKUP(E5051,'FILIAIS PETZ'!A:Q,17,0)</f>
        <v>SP7</v>
      </c>
      <c r="AF5051" s="20" t="str">
        <f>VLOOKUP(E5051,'FILIAIS PETZ'!A:Q,3,0)</f>
        <v>FELICIO</v>
      </c>
      <c r="AG5051" s="20" t="str">
        <f>VLOOKUP(E5051,'FILIAIS PETZ'!A:Q,2,0)</f>
        <v>R3</v>
      </c>
      <c r="AH5051" s="75">
        <v>250</v>
      </c>
      <c r="AI5051" s="16" t="s">
        <v>11943</v>
      </c>
      <c r="AJ5051" s="43">
        <f>VLOOKUP(E5051,'FILIAIS PETZ'!$A$2:$K$2000,11,0)</f>
        <v>18328118013600</v>
      </c>
      <c r="AK5051" s="44">
        <f t="shared" si="333"/>
        <v>18328118013600</v>
      </c>
    </row>
    <row r="5052" spans="1:37" s="14" customFormat="1" ht="15" customHeight="1" thickBot="1" x14ac:dyDescent="0.25">
      <c r="A5052" s="9">
        <f t="shared" si="335"/>
        <v>969597</v>
      </c>
      <c r="B5052" s="18">
        <f>VLOOKUP(C5052,FORNECEDORES!D:E,2,0)</f>
        <v>530375</v>
      </c>
      <c r="C5052" s="19" t="str">
        <f>VLOOKUP(D5052,FORNECEDORES!A:D,4,0)</f>
        <v>23.080.842/0001-04</v>
      </c>
      <c r="D5052" s="13" t="s">
        <v>4370</v>
      </c>
      <c r="E5052" s="20" t="str">
        <f t="shared" si="334"/>
        <v>04 0032</v>
      </c>
      <c r="F5052" s="28" t="s">
        <v>4951</v>
      </c>
      <c r="G5052" s="21" t="str">
        <f>VLOOKUP(E5052,'FILIAIS PETZ'!A:E,5,0)</f>
        <v>PETZ JAGUARE</v>
      </c>
      <c r="H5052" s="20" t="str">
        <f>VLOOKUP(E5052,'FILIAIS PETZ'!A:D,4,0)</f>
        <v>JGRE-SP</v>
      </c>
      <c r="I5052" s="46">
        <v>45519</v>
      </c>
      <c r="J5052" s="9">
        <v>969597</v>
      </c>
      <c r="K5052" s="84" t="s">
        <v>5858</v>
      </c>
      <c r="L5052" s="83" t="s">
        <v>12140</v>
      </c>
      <c r="M5052" s="46">
        <v>45523</v>
      </c>
      <c r="N5052" s="46">
        <v>45546</v>
      </c>
      <c r="O5052" s="46">
        <v>45526</v>
      </c>
      <c r="P5052" s="91" t="s">
        <v>4990</v>
      </c>
      <c r="Q5052" s="84">
        <v>3</v>
      </c>
      <c r="R5052" s="91">
        <v>1</v>
      </c>
      <c r="S5052" s="9">
        <v>8</v>
      </c>
      <c r="T5052" s="9" t="s">
        <v>32</v>
      </c>
      <c r="U5052" s="9">
        <v>11002</v>
      </c>
      <c r="V5052" s="9">
        <v>11002</v>
      </c>
      <c r="W5052" s="9" t="s">
        <v>4984</v>
      </c>
      <c r="X5052" s="9" t="s">
        <v>4985</v>
      </c>
      <c r="Y5052" s="10" t="s">
        <v>4993</v>
      </c>
      <c r="Z5052" s="10" t="s">
        <v>4993</v>
      </c>
      <c r="AA5052" s="10" t="s">
        <v>4989</v>
      </c>
      <c r="AB5052" s="10" t="s">
        <v>12941</v>
      </c>
      <c r="AC5052" s="9" t="s">
        <v>5006</v>
      </c>
      <c r="AD5052" s="29"/>
      <c r="AE5052" s="20" t="str">
        <f>VLOOKUP(E5052,'FILIAIS PETZ'!A:Q,17,0)</f>
        <v>SP7</v>
      </c>
      <c r="AF5052" s="20" t="str">
        <f>VLOOKUP(E5052,'FILIAIS PETZ'!A:Q,3,0)</f>
        <v>FELICIO</v>
      </c>
      <c r="AG5052" s="20" t="str">
        <f>VLOOKUP(E5052,'FILIAIS PETZ'!A:Q,2,0)</f>
        <v>R3</v>
      </c>
      <c r="AH5052" s="75">
        <v>350</v>
      </c>
      <c r="AI5052" s="16" t="s">
        <v>11944</v>
      </c>
      <c r="AJ5052" s="43">
        <f>VLOOKUP(E5052,'FILIAIS PETZ'!$A$2:$K$2000,11,0)</f>
        <v>18328118003205</v>
      </c>
      <c r="AK5052" s="44">
        <f t="shared" si="333"/>
        <v>18328118003205</v>
      </c>
    </row>
    <row r="5053" spans="1:37" s="14" customFormat="1" ht="15" customHeight="1" thickBot="1" x14ac:dyDescent="0.25">
      <c r="A5053" s="9">
        <f t="shared" si="335"/>
        <v>969604</v>
      </c>
      <c r="B5053" s="18">
        <f>VLOOKUP(C5053,FORNECEDORES!D:E,2,0)</f>
        <v>530375</v>
      </c>
      <c r="C5053" s="19" t="str">
        <f>VLOOKUP(D5053,FORNECEDORES!A:D,4,0)</f>
        <v>23.080.842/0001-04</v>
      </c>
      <c r="D5053" s="13" t="s">
        <v>4370</v>
      </c>
      <c r="E5053" s="20" t="str">
        <f t="shared" si="334"/>
        <v>04 0051</v>
      </c>
      <c r="F5053" s="28" t="s">
        <v>4948</v>
      </c>
      <c r="G5053" s="21" t="str">
        <f>VLOOKUP(E5053,'FILIAIS PETZ'!A:E,5,0)</f>
        <v>PETZ TAMBORÉ</v>
      </c>
      <c r="H5053" s="20" t="str">
        <f>VLOOKUP(E5053,'FILIAIS PETZ'!A:D,4,0)</f>
        <v>TMBO-SP</v>
      </c>
      <c r="I5053" s="46">
        <v>45519</v>
      </c>
      <c r="J5053" s="9">
        <v>969604</v>
      </c>
      <c r="K5053" s="84" t="s">
        <v>5858</v>
      </c>
      <c r="L5053" s="83" t="s">
        <v>12153</v>
      </c>
      <c r="M5053" s="46">
        <v>45523</v>
      </c>
      <c r="N5053" s="46">
        <v>45546</v>
      </c>
      <c r="O5053" s="46">
        <v>45526</v>
      </c>
      <c r="P5053" s="91" t="s">
        <v>4990</v>
      </c>
      <c r="Q5053" s="84">
        <v>3</v>
      </c>
      <c r="R5053" s="91">
        <v>1</v>
      </c>
      <c r="S5053" s="9">
        <v>8</v>
      </c>
      <c r="T5053" s="9" t="s">
        <v>32</v>
      </c>
      <c r="U5053" s="9">
        <v>11002</v>
      </c>
      <c r="V5053" s="9">
        <v>11002</v>
      </c>
      <c r="W5053" s="9" t="s">
        <v>4984</v>
      </c>
      <c r="X5053" s="9" t="s">
        <v>4985</v>
      </c>
      <c r="Y5053" s="10" t="s">
        <v>4993</v>
      </c>
      <c r="Z5053" s="10" t="s">
        <v>4993</v>
      </c>
      <c r="AA5053" s="10" t="s">
        <v>4989</v>
      </c>
      <c r="AB5053" s="10" t="s">
        <v>12941</v>
      </c>
      <c r="AC5053" s="9" t="s">
        <v>5006</v>
      </c>
      <c r="AD5053" s="29"/>
      <c r="AE5053" s="20" t="str">
        <f>VLOOKUP(E5053,'FILIAIS PETZ'!A:Q,17,0)</f>
        <v>SP7</v>
      </c>
      <c r="AF5053" s="20" t="str">
        <f>VLOOKUP(E5053,'FILIAIS PETZ'!A:Q,3,0)</f>
        <v>FELICIO</v>
      </c>
      <c r="AG5053" s="20" t="str">
        <f>VLOOKUP(E5053,'FILIAIS PETZ'!A:Q,2,0)</f>
        <v>R3</v>
      </c>
      <c r="AH5053" s="75">
        <v>250</v>
      </c>
      <c r="AI5053" s="16" t="s">
        <v>11943</v>
      </c>
      <c r="AJ5053" s="43">
        <f>VLOOKUP(E5053,'FILIAIS PETZ'!$A$2:$K$2000,11,0)</f>
        <v>18328118004872</v>
      </c>
      <c r="AK5053" s="44">
        <f t="shared" si="333"/>
        <v>18328118004872</v>
      </c>
    </row>
    <row r="5054" spans="1:37" s="14" customFormat="1" ht="15" customHeight="1" thickBot="1" x14ac:dyDescent="0.25">
      <c r="A5054" s="9">
        <f t="shared" si="335"/>
        <v>967785</v>
      </c>
      <c r="B5054" s="18">
        <f>VLOOKUP(C5054,FORNECEDORES!D:E,2,0)</f>
        <v>23166</v>
      </c>
      <c r="C5054" s="19" t="str">
        <f>VLOOKUP(D5054,FORNECEDORES!A:D,4,0)</f>
        <v>10.830.053/0001-93</v>
      </c>
      <c r="D5054" s="13" t="s">
        <v>13701</v>
      </c>
      <c r="E5054" s="20" t="str">
        <f t="shared" si="334"/>
        <v>04 0008</v>
      </c>
      <c r="F5054" s="28" t="s">
        <v>4937</v>
      </c>
      <c r="G5054" s="21" t="str">
        <f>VLOOKUP(E5054,'FILIAIS PETZ'!A:E,5,0)</f>
        <v>PETZ ALPHAVILLE</v>
      </c>
      <c r="H5054" s="20" t="str">
        <f>VLOOKUP(E5054,'FILIAIS PETZ'!A:D,4,0)</f>
        <v>ALPH-SP</v>
      </c>
      <c r="I5054" s="46">
        <v>45519</v>
      </c>
      <c r="J5054" s="9">
        <v>967785</v>
      </c>
      <c r="K5054" s="84"/>
      <c r="L5054" s="83"/>
      <c r="M5054" s="46"/>
      <c r="N5054" s="46"/>
      <c r="O5054" s="46"/>
      <c r="P5054" s="91" t="s">
        <v>4982</v>
      </c>
      <c r="Q5054" s="84">
        <v>3</v>
      </c>
      <c r="R5054" s="91">
        <v>1</v>
      </c>
      <c r="S5054" s="9">
        <v>8</v>
      </c>
      <c r="T5054" s="9" t="s">
        <v>32</v>
      </c>
      <c r="U5054" s="9">
        <v>11002</v>
      </c>
      <c r="V5054" s="9">
        <v>11002</v>
      </c>
      <c r="W5054" s="9" t="s">
        <v>5019</v>
      </c>
      <c r="X5054" s="9" t="s">
        <v>4992</v>
      </c>
      <c r="Y5054" s="9" t="s">
        <v>4993</v>
      </c>
      <c r="Z5054" s="9" t="s">
        <v>4993</v>
      </c>
      <c r="AA5054" s="9" t="s">
        <v>4992</v>
      </c>
      <c r="AB5054" s="9" t="s">
        <v>12942</v>
      </c>
      <c r="AC5054" s="9" t="s">
        <v>4988</v>
      </c>
      <c r="AD5054" s="29"/>
      <c r="AE5054" s="20" t="str">
        <f>VLOOKUP(E5054,'FILIAIS PETZ'!A:Q,17,0)</f>
        <v>SP7</v>
      </c>
      <c r="AF5054" s="20" t="str">
        <f>VLOOKUP(E5054,'FILIAIS PETZ'!A:Q,3,0)</f>
        <v>FELICIO</v>
      </c>
      <c r="AG5054" s="20" t="str">
        <f>VLOOKUP(E5054,'FILIAIS PETZ'!A:Q,2,0)</f>
        <v>R3</v>
      </c>
      <c r="AH5054" s="75">
        <v>12500</v>
      </c>
      <c r="AI5054" s="16" t="s">
        <v>11666</v>
      </c>
      <c r="AJ5054" s="43">
        <f>VLOOKUP(E5054,'FILIAIS PETZ'!$A$2:$K$2000,11,0)</f>
        <v>18328118001423</v>
      </c>
      <c r="AK5054" s="44">
        <f t="shared" si="333"/>
        <v>18328118001423</v>
      </c>
    </row>
    <row r="5055" spans="1:37" s="14" customFormat="1" ht="15" customHeight="1" thickBot="1" x14ac:dyDescent="0.25">
      <c r="A5055" s="9">
        <f t="shared" si="335"/>
        <v>967788</v>
      </c>
      <c r="B5055" s="18">
        <f>VLOOKUP(C5055,FORNECEDORES!D:E,2,0)</f>
        <v>741390</v>
      </c>
      <c r="C5055" s="19" t="str">
        <f>VLOOKUP(D5055,FORNECEDORES!A:D,4,0)</f>
        <v>53.327.206/0001-97</v>
      </c>
      <c r="D5055" s="17" t="s">
        <v>1785</v>
      </c>
      <c r="E5055" s="20" t="str">
        <f t="shared" si="334"/>
        <v>04 0107</v>
      </c>
      <c r="F5055" s="28" t="s">
        <v>4930</v>
      </c>
      <c r="G5055" s="21" t="str">
        <f>VLOOKUP(E5055,'FILIAIS PETZ'!A:E,5,0)</f>
        <v>PETZ CONTAGEM</v>
      </c>
      <c r="H5055" s="20" t="str">
        <f>VLOOKUP(E5055,'FILIAIS PETZ'!A:D,4,0)</f>
        <v>CNTG-MG</v>
      </c>
      <c r="I5055" s="46">
        <v>45519</v>
      </c>
      <c r="J5055" s="9">
        <v>967788</v>
      </c>
      <c r="K5055" s="84"/>
      <c r="L5055" s="83"/>
      <c r="M5055" s="46"/>
      <c r="N5055" s="46"/>
      <c r="O5055" s="46"/>
      <c r="P5055" s="91" t="s">
        <v>4990</v>
      </c>
      <c r="Q5055" s="84">
        <v>3</v>
      </c>
      <c r="R5055" s="91">
        <v>1</v>
      </c>
      <c r="S5055" s="9">
        <v>8</v>
      </c>
      <c r="T5055" s="9" t="s">
        <v>32</v>
      </c>
      <c r="U5055" s="9">
        <v>11002</v>
      </c>
      <c r="V5055" s="9">
        <v>11002</v>
      </c>
      <c r="W5055" s="9" t="s">
        <v>4984</v>
      </c>
      <c r="X5055" s="9" t="s">
        <v>4992</v>
      </c>
      <c r="Y5055" s="10" t="s">
        <v>4993</v>
      </c>
      <c r="Z5055" s="10" t="s">
        <v>4993</v>
      </c>
      <c r="AA5055" s="10" t="s">
        <v>4992</v>
      </c>
      <c r="AB5055" s="10" t="s">
        <v>12941</v>
      </c>
      <c r="AC5055" s="9" t="s">
        <v>5006</v>
      </c>
      <c r="AD5055" s="29"/>
      <c r="AE5055" s="20" t="str">
        <f>VLOOKUP(E5055,'FILIAIS PETZ'!A:Q,17,0)</f>
        <v>MG-2</v>
      </c>
      <c r="AF5055" s="20" t="str">
        <f>VLOOKUP(E5055,'FILIAIS PETZ'!A:Q,3,0)</f>
        <v>FELICIO</v>
      </c>
      <c r="AG5055" s="20" t="str">
        <f>VLOOKUP(E5055,'FILIAIS PETZ'!A:Q,2,0)</f>
        <v>R3</v>
      </c>
      <c r="AH5055" s="75">
        <v>7358.64</v>
      </c>
      <c r="AI5055" s="16" t="s">
        <v>11945</v>
      </c>
      <c r="AJ5055" s="43">
        <f>VLOOKUP(E5055,'FILIAIS PETZ'!$A$2:$K$2000,11,0)</f>
        <v>18328118010414</v>
      </c>
      <c r="AK5055" s="44">
        <f t="shared" si="333"/>
        <v>18328118010414</v>
      </c>
    </row>
    <row r="5056" spans="1:37" s="14" customFormat="1" ht="15" customHeight="1" thickBot="1" x14ac:dyDescent="0.25">
      <c r="A5056" s="9">
        <f t="shared" si="335"/>
        <v>967795</v>
      </c>
      <c r="B5056" s="18">
        <f>VLOOKUP(C5056,FORNECEDORES!D:E,2,0)</f>
        <v>741390</v>
      </c>
      <c r="C5056" s="19" t="str">
        <f>VLOOKUP(D5056,FORNECEDORES!A:D,4,0)</f>
        <v>53.327.206/0001-97</v>
      </c>
      <c r="D5056" s="17" t="s">
        <v>1785</v>
      </c>
      <c r="E5056" s="20" t="str">
        <f t="shared" si="334"/>
        <v>04 0061</v>
      </c>
      <c r="F5056" s="28" t="s">
        <v>4946</v>
      </c>
      <c r="G5056" s="21" t="str">
        <f>VLOOKUP(E5056,'FILIAIS PETZ'!A:E,5,0)</f>
        <v>PETZ PAMPULHA</v>
      </c>
      <c r="H5056" s="20" t="str">
        <f>VLOOKUP(E5056,'FILIAIS PETZ'!A:D,4,0)</f>
        <v>PAMP-MG</v>
      </c>
      <c r="I5056" s="46">
        <v>45519</v>
      </c>
      <c r="J5056" s="9">
        <v>967795</v>
      </c>
      <c r="K5056" s="84" t="s">
        <v>5858</v>
      </c>
      <c r="L5056" s="83" t="s">
        <v>12591</v>
      </c>
      <c r="M5056" s="46">
        <v>45545</v>
      </c>
      <c r="N5056" s="46">
        <v>45567</v>
      </c>
      <c r="O5056" s="46">
        <v>45548</v>
      </c>
      <c r="P5056" s="91" t="s">
        <v>4982</v>
      </c>
      <c r="Q5056" s="84">
        <v>3</v>
      </c>
      <c r="R5056" s="91">
        <v>1</v>
      </c>
      <c r="S5056" s="9">
        <v>8</v>
      </c>
      <c r="T5056" s="9" t="s">
        <v>32</v>
      </c>
      <c r="U5056" s="9">
        <v>11002</v>
      </c>
      <c r="V5056" s="9">
        <v>11002</v>
      </c>
      <c r="W5056" s="9" t="s">
        <v>8492</v>
      </c>
      <c r="X5056" s="9" t="s">
        <v>4992</v>
      </c>
      <c r="Y5056" s="10" t="s">
        <v>4993</v>
      </c>
      <c r="Z5056" s="10" t="s">
        <v>4993</v>
      </c>
      <c r="AA5056" s="10" t="s">
        <v>4992</v>
      </c>
      <c r="AB5056" s="10" t="s">
        <v>12941</v>
      </c>
      <c r="AC5056" s="9" t="s">
        <v>4988</v>
      </c>
      <c r="AD5056" s="29"/>
      <c r="AE5056" s="20" t="str">
        <f>VLOOKUP(E5056,'FILIAIS PETZ'!A:Q,17,0)</f>
        <v>MG-1</v>
      </c>
      <c r="AF5056" s="20" t="str">
        <f>VLOOKUP(E5056,'FILIAIS PETZ'!A:Q,3,0)</f>
        <v>FELICIO</v>
      </c>
      <c r="AG5056" s="20" t="str">
        <f>VLOOKUP(E5056,'FILIAIS PETZ'!A:Q,2,0)</f>
        <v>R3</v>
      </c>
      <c r="AH5056" s="75">
        <v>2864</v>
      </c>
      <c r="AI5056" s="16" t="s">
        <v>11946</v>
      </c>
      <c r="AJ5056" s="43">
        <f>VLOOKUP(E5056,'FILIAIS PETZ'!$A$2:$K$2000,11,0)</f>
        <v>18328118006069</v>
      </c>
      <c r="AK5056" s="44">
        <f t="shared" si="333"/>
        <v>18328118006069</v>
      </c>
    </row>
    <row r="5057" spans="1:37" s="14" customFormat="1" ht="15" customHeight="1" thickBot="1" x14ac:dyDescent="0.25">
      <c r="A5057" s="9">
        <f t="shared" si="335"/>
        <v>967773</v>
      </c>
      <c r="B5057" s="18">
        <f>VLOOKUP(C5057,FORNECEDORES!D:E,2,0)</f>
        <v>113191</v>
      </c>
      <c r="C5057" s="19" t="str">
        <f>VLOOKUP(D5057,FORNECEDORES!A:D,4,0)</f>
        <v>32.545.984/0001-82</v>
      </c>
      <c r="D5057" s="13" t="s">
        <v>12712</v>
      </c>
      <c r="E5057" s="20" t="str">
        <f t="shared" si="334"/>
        <v>04 0068</v>
      </c>
      <c r="F5057" s="28" t="s">
        <v>8958</v>
      </c>
      <c r="G5057" s="21" t="str">
        <f>VLOOKUP(E5057,'FILIAIS PETZ'!A:E,5,0)</f>
        <v>PETZ PEREIRA BARRETO</v>
      </c>
      <c r="H5057" s="20" t="str">
        <f>VLOOKUP(E5057,'FILIAIS PETZ'!A:D,4,0)</f>
        <v>PBAR-SP</v>
      </c>
      <c r="I5057" s="46">
        <v>45520</v>
      </c>
      <c r="J5057" s="9">
        <v>967773</v>
      </c>
      <c r="K5057" s="84" t="s">
        <v>5858</v>
      </c>
      <c r="L5057" s="83" t="s">
        <v>6079</v>
      </c>
      <c r="M5057" s="46">
        <v>45537</v>
      </c>
      <c r="N5057" s="46">
        <v>45567</v>
      </c>
      <c r="O5057" s="46">
        <v>45548</v>
      </c>
      <c r="P5057" s="91" t="s">
        <v>4982</v>
      </c>
      <c r="Q5057" s="84">
        <v>3</v>
      </c>
      <c r="R5057" s="91">
        <v>1</v>
      </c>
      <c r="S5057" s="9">
        <v>8</v>
      </c>
      <c r="T5057" s="9" t="s">
        <v>32</v>
      </c>
      <c r="U5057" s="9">
        <v>11002</v>
      </c>
      <c r="V5057" s="9">
        <v>11002</v>
      </c>
      <c r="W5057" s="9" t="s">
        <v>5019</v>
      </c>
      <c r="X5057" s="9" t="s">
        <v>4992</v>
      </c>
      <c r="Y5057" s="9" t="s">
        <v>4993</v>
      </c>
      <c r="Z5057" s="9" t="s">
        <v>4993</v>
      </c>
      <c r="AA5057" s="9" t="s">
        <v>4992</v>
      </c>
      <c r="AB5057" s="9" t="s">
        <v>5066</v>
      </c>
      <c r="AC5057" s="9" t="s">
        <v>4988</v>
      </c>
      <c r="AD5057" s="29" t="s">
        <v>4992</v>
      </c>
      <c r="AE5057" s="20" t="str">
        <f>VLOOKUP(E5057,'FILIAIS PETZ'!A:Q,17,0)</f>
        <v>SP3</v>
      </c>
      <c r="AF5057" s="20" t="str">
        <f>VLOOKUP(E5057,'FILIAIS PETZ'!A:Q,3,0)</f>
        <v>FELICIO</v>
      </c>
      <c r="AG5057" s="20" t="str">
        <f>VLOOKUP(E5057,'FILIAIS PETZ'!A:Q,2,0)</f>
        <v>R3</v>
      </c>
      <c r="AH5057" s="75">
        <v>13892</v>
      </c>
      <c r="AI5057" s="16" t="s">
        <v>11666</v>
      </c>
      <c r="AJ5057" s="43">
        <f>VLOOKUP(E5057,'FILIAIS PETZ'!$A$2:$K$2000,11,0)</f>
        <v>18328118007111</v>
      </c>
      <c r="AK5057" s="44">
        <f t="shared" si="333"/>
        <v>18328118007111</v>
      </c>
    </row>
    <row r="5058" spans="1:37" s="14" customFormat="1" ht="15" customHeight="1" thickBot="1" x14ac:dyDescent="0.25">
      <c r="A5058" s="9">
        <f t="shared" si="335"/>
        <v>967796</v>
      </c>
      <c r="B5058" s="18">
        <f>VLOOKUP(C5058,FORNECEDORES!D:E,2,0)</f>
        <v>39969</v>
      </c>
      <c r="C5058" s="19" t="str">
        <f>VLOOKUP(D5058,FORNECEDORES!A:D,4,0)</f>
        <v>23.457.797/0001-56</v>
      </c>
      <c r="D5058" s="13" t="s">
        <v>2466</v>
      </c>
      <c r="E5058" s="20" t="str">
        <f t="shared" si="334"/>
        <v>04 0008</v>
      </c>
      <c r="F5058" s="28" t="s">
        <v>4937</v>
      </c>
      <c r="G5058" s="21" t="str">
        <f>VLOOKUP(E5058,'FILIAIS PETZ'!A:E,5,0)</f>
        <v>PETZ ALPHAVILLE</v>
      </c>
      <c r="H5058" s="20" t="str">
        <f>VLOOKUP(E5058,'FILIAIS PETZ'!A:D,4,0)</f>
        <v>ALPH-SP</v>
      </c>
      <c r="I5058" s="46">
        <v>45520</v>
      </c>
      <c r="J5058" s="9">
        <v>967796</v>
      </c>
      <c r="K5058" s="84" t="s">
        <v>5858</v>
      </c>
      <c r="L5058" s="83" t="s">
        <v>12095</v>
      </c>
      <c r="M5058" s="46">
        <v>45520</v>
      </c>
      <c r="N5058" s="46">
        <v>45546</v>
      </c>
      <c r="O5058" s="46">
        <v>45525</v>
      </c>
      <c r="P5058" s="91" t="s">
        <v>4990</v>
      </c>
      <c r="Q5058" s="84">
        <v>3</v>
      </c>
      <c r="R5058" s="91">
        <v>1</v>
      </c>
      <c r="S5058" s="9">
        <v>8</v>
      </c>
      <c r="T5058" s="9" t="s">
        <v>32</v>
      </c>
      <c r="U5058" s="9">
        <v>11002</v>
      </c>
      <c r="V5058" s="9">
        <v>11002</v>
      </c>
      <c r="W5058" s="9" t="s">
        <v>4984</v>
      </c>
      <c r="X5058" s="9" t="s">
        <v>4985</v>
      </c>
      <c r="Y5058" s="9" t="s">
        <v>4993</v>
      </c>
      <c r="Z5058" s="9" t="s">
        <v>4993</v>
      </c>
      <c r="AA5058" s="9" t="s">
        <v>4989</v>
      </c>
      <c r="AB5058" s="9" t="s">
        <v>12941</v>
      </c>
      <c r="AC5058" s="9" t="s">
        <v>5006</v>
      </c>
      <c r="AD5058" s="29"/>
      <c r="AE5058" s="20" t="str">
        <f>VLOOKUP(E5058,'FILIAIS PETZ'!A:Q,17,0)</f>
        <v>SP7</v>
      </c>
      <c r="AF5058" s="20" t="str">
        <f>VLOOKUP(E5058,'FILIAIS PETZ'!A:Q,3,0)</f>
        <v>FELICIO</v>
      </c>
      <c r="AG5058" s="20" t="str">
        <f>VLOOKUP(E5058,'FILIAIS PETZ'!A:Q,2,0)</f>
        <v>R3</v>
      </c>
      <c r="AH5058" s="75">
        <v>2148</v>
      </c>
      <c r="AI5058" s="16" t="s">
        <v>11947</v>
      </c>
      <c r="AJ5058" s="43">
        <f>VLOOKUP(E5058,'FILIAIS PETZ'!$A$2:$K$2000,11,0)</f>
        <v>18328118001423</v>
      </c>
      <c r="AK5058" s="44">
        <f t="shared" si="333"/>
        <v>18328118001423</v>
      </c>
    </row>
    <row r="5059" spans="1:37" s="14" customFormat="1" ht="15" customHeight="1" thickBot="1" x14ac:dyDescent="0.25">
      <c r="A5059" s="9">
        <f t="shared" si="335"/>
        <v>967798</v>
      </c>
      <c r="B5059" s="18">
        <f>VLOOKUP(C5059,FORNECEDORES!D:E,2,0)</f>
        <v>7736</v>
      </c>
      <c r="C5059" s="19" t="str">
        <f>VLOOKUP(D5059,FORNECEDORES!A:D,4,0)</f>
        <v>27.385.816/0001-37</v>
      </c>
      <c r="D5059" s="13" t="s">
        <v>2591</v>
      </c>
      <c r="E5059" s="20" t="str">
        <f t="shared" si="334"/>
        <v>04 0073</v>
      </c>
      <c r="F5059" s="28" t="s">
        <v>4953</v>
      </c>
      <c r="G5059" s="21" t="str">
        <f>VLOOKUP(E5059,'FILIAIS PETZ'!A:E,5,0)</f>
        <v>PETZ CAMPO GRANDE</v>
      </c>
      <c r="H5059" s="20" t="str">
        <f>VLOOKUP(E5059,'FILIAIS PETZ'!A:D,4,0)</f>
        <v>CGDE-MS</v>
      </c>
      <c r="I5059" s="46">
        <v>45520</v>
      </c>
      <c r="J5059" s="9">
        <v>967798</v>
      </c>
      <c r="K5059" s="84" t="s">
        <v>5858</v>
      </c>
      <c r="L5059" s="83" t="s">
        <v>13869</v>
      </c>
      <c r="M5059" s="46">
        <v>45539</v>
      </c>
      <c r="N5059" s="46">
        <v>45602</v>
      </c>
      <c r="O5059" s="46">
        <v>45587</v>
      </c>
      <c r="P5059" s="91" t="s">
        <v>4982</v>
      </c>
      <c r="Q5059" s="84">
        <v>3</v>
      </c>
      <c r="R5059" s="91">
        <v>1</v>
      </c>
      <c r="S5059" s="9">
        <v>8</v>
      </c>
      <c r="T5059" s="9" t="s">
        <v>32</v>
      </c>
      <c r="U5059" s="9">
        <v>11002</v>
      </c>
      <c r="V5059" s="9">
        <v>11002</v>
      </c>
      <c r="W5059" s="9" t="s">
        <v>4984</v>
      </c>
      <c r="X5059" s="9" t="s">
        <v>4985</v>
      </c>
      <c r="Y5059" s="10" t="s">
        <v>4993</v>
      </c>
      <c r="Z5059" s="9" t="s">
        <v>4993</v>
      </c>
      <c r="AA5059" s="9" t="s">
        <v>5020</v>
      </c>
      <c r="AB5059" s="10" t="s">
        <v>12941</v>
      </c>
      <c r="AC5059" s="9" t="s">
        <v>4988</v>
      </c>
      <c r="AD5059" s="29" t="s">
        <v>5020</v>
      </c>
      <c r="AE5059" s="20" t="str">
        <f>VLOOKUP(E5059,'FILIAIS PETZ'!A:Q,17,0)</f>
        <v>CO-1</v>
      </c>
      <c r="AF5059" s="20" t="str">
        <f>VLOOKUP(E5059,'FILIAIS PETZ'!A:Q,3,0)</f>
        <v>FELICIO</v>
      </c>
      <c r="AG5059" s="20" t="str">
        <f>VLOOKUP(E5059,'FILIAIS PETZ'!A:Q,2,0)</f>
        <v>R3</v>
      </c>
      <c r="AH5059" s="75">
        <v>7871.2</v>
      </c>
      <c r="AI5059" s="16" t="s">
        <v>11948</v>
      </c>
      <c r="AJ5059" s="43">
        <f>VLOOKUP(E5059,'FILIAIS PETZ'!$A$2:$K$2000,11,0)</f>
        <v>18328118007383</v>
      </c>
      <c r="AK5059" s="44">
        <f t="shared" si="333"/>
        <v>18328118007383</v>
      </c>
    </row>
    <row r="5060" spans="1:37" s="14" customFormat="1" ht="15" customHeight="1" thickBot="1" x14ac:dyDescent="0.25">
      <c r="A5060" s="9">
        <f t="shared" si="335"/>
        <v>967799</v>
      </c>
      <c r="B5060" s="18">
        <f>VLOOKUP(C5060,FORNECEDORES!D:E,2,0)</f>
        <v>7736</v>
      </c>
      <c r="C5060" s="19" t="str">
        <f>VLOOKUP(D5060,FORNECEDORES!A:D,4,0)</f>
        <v>27.385.816/0001-37</v>
      </c>
      <c r="D5060" s="13" t="s">
        <v>2591</v>
      </c>
      <c r="E5060" s="20" t="str">
        <f t="shared" si="334"/>
        <v>04 0077</v>
      </c>
      <c r="F5060" s="28" t="s">
        <v>4954</v>
      </c>
      <c r="G5060" s="21" t="str">
        <f>VLOOKUP(E5060,'FILIAIS PETZ'!A:E,5,0)</f>
        <v>PETZ GOIANIA (SETOR BUENO)</v>
      </c>
      <c r="H5060" s="20" t="str">
        <f>VLOOKUP(E5060,'FILIAIS PETZ'!A:D,4,0)</f>
        <v>BT63-GO</v>
      </c>
      <c r="I5060" s="46">
        <v>45520</v>
      </c>
      <c r="J5060" s="9">
        <v>967799</v>
      </c>
      <c r="K5060" s="84" t="s">
        <v>5858</v>
      </c>
      <c r="L5060" s="83" t="s">
        <v>13479</v>
      </c>
      <c r="M5060" s="46">
        <v>45539</v>
      </c>
      <c r="N5060" s="46">
        <v>45602</v>
      </c>
      <c r="O5060" s="46">
        <v>45587</v>
      </c>
      <c r="P5060" s="91" t="s">
        <v>4982</v>
      </c>
      <c r="Q5060" s="84">
        <v>3</v>
      </c>
      <c r="R5060" s="91">
        <v>1</v>
      </c>
      <c r="S5060" s="9">
        <v>8</v>
      </c>
      <c r="T5060" s="9" t="s">
        <v>32</v>
      </c>
      <c r="U5060" s="9">
        <v>11002</v>
      </c>
      <c r="V5060" s="9">
        <v>11002</v>
      </c>
      <c r="W5060" s="9" t="s">
        <v>4984</v>
      </c>
      <c r="X5060" s="9" t="s">
        <v>4985</v>
      </c>
      <c r="Y5060" s="10" t="s">
        <v>4993</v>
      </c>
      <c r="Z5060" s="9" t="s">
        <v>4993</v>
      </c>
      <c r="AA5060" s="9" t="s">
        <v>5020</v>
      </c>
      <c r="AB5060" s="10" t="s">
        <v>12941</v>
      </c>
      <c r="AC5060" s="9" t="s">
        <v>4988</v>
      </c>
      <c r="AD5060" s="29" t="s">
        <v>5020</v>
      </c>
      <c r="AE5060" s="20" t="str">
        <f>VLOOKUP(E5060,'FILIAIS PETZ'!A:Q,17,0)</f>
        <v>CO-2</v>
      </c>
      <c r="AF5060" s="20" t="str">
        <f>VLOOKUP(E5060,'FILIAIS PETZ'!A:Q,3,0)</f>
        <v>FELICIO</v>
      </c>
      <c r="AG5060" s="20" t="str">
        <f>VLOOKUP(E5060,'FILIAIS PETZ'!A:Q,2,0)</f>
        <v>R3</v>
      </c>
      <c r="AH5060" s="75">
        <v>8509.5</v>
      </c>
      <c r="AI5060" s="16" t="s">
        <v>11949</v>
      </c>
      <c r="AJ5060" s="43">
        <f>VLOOKUP(E5060,'FILIAIS PETZ'!$A$2:$K$2000,11,0)</f>
        <v>18328118007545</v>
      </c>
      <c r="AK5060" s="44">
        <f t="shared" si="333"/>
        <v>18328118007545</v>
      </c>
    </row>
    <row r="5061" spans="1:37" s="14" customFormat="1" ht="15" customHeight="1" thickBot="1" x14ac:dyDescent="0.25">
      <c r="A5061" s="9">
        <f t="shared" si="335"/>
        <v>967803</v>
      </c>
      <c r="B5061" s="18">
        <f>VLOOKUP(C5061,FORNECEDORES!D:E,2,0)</f>
        <v>9767</v>
      </c>
      <c r="C5061" s="19" t="str">
        <f>VLOOKUP(D5061,FORNECEDORES!A:D,4,0)</f>
        <v>08.824.171/0005-70</v>
      </c>
      <c r="D5061" s="13" t="s">
        <v>1687</v>
      </c>
      <c r="E5061" s="20" t="str">
        <f t="shared" si="334"/>
        <v>04 0139</v>
      </c>
      <c r="F5061" s="28" t="s">
        <v>4978</v>
      </c>
      <c r="G5061" s="21" t="str">
        <f>VLOOKUP(E5061,'FILIAIS PETZ'!A:E,5,0)</f>
        <v>PETZ PALMAS</v>
      </c>
      <c r="H5061" s="20" t="str">
        <f>VLOOKUP(E5061,'FILIAIS PETZ'!A:D,4,0)</f>
        <v>PMAS-TO</v>
      </c>
      <c r="I5061" s="46">
        <v>45520</v>
      </c>
      <c r="J5061" s="9">
        <v>967803</v>
      </c>
      <c r="K5061" s="84"/>
      <c r="L5061" s="83"/>
      <c r="M5061" s="46"/>
      <c r="N5061" s="46"/>
      <c r="O5061" s="46"/>
      <c r="P5061" s="91" t="s">
        <v>4982</v>
      </c>
      <c r="Q5061" s="84">
        <v>3</v>
      </c>
      <c r="R5061" s="91">
        <v>1</v>
      </c>
      <c r="S5061" s="9">
        <v>8</v>
      </c>
      <c r="T5061" s="9" t="s">
        <v>32</v>
      </c>
      <c r="U5061" s="9">
        <v>11002</v>
      </c>
      <c r="V5061" s="9">
        <v>11002</v>
      </c>
      <c r="W5061" s="9" t="s">
        <v>4984</v>
      </c>
      <c r="X5061" s="9" t="s">
        <v>4992</v>
      </c>
      <c r="Y5061" s="9" t="s">
        <v>4993</v>
      </c>
      <c r="Z5061" s="9" t="s">
        <v>4993</v>
      </c>
      <c r="AA5061" s="9" t="s">
        <v>4992</v>
      </c>
      <c r="AB5061" s="9" t="s">
        <v>5005</v>
      </c>
      <c r="AC5061" s="9" t="s">
        <v>4988</v>
      </c>
      <c r="AD5061" s="29" t="s">
        <v>4992</v>
      </c>
      <c r="AE5061" s="20" t="str">
        <f>VLOOKUP(E5061,'FILIAIS PETZ'!A:Q,17,0)</f>
        <v>CO-2</v>
      </c>
      <c r="AF5061" s="20" t="str">
        <f>VLOOKUP(E5061,'FILIAIS PETZ'!A:Q,3,0)</f>
        <v>FELICIO</v>
      </c>
      <c r="AG5061" s="20" t="str">
        <f>VLOOKUP(E5061,'FILIAIS PETZ'!A:Q,2,0)</f>
        <v>R3</v>
      </c>
      <c r="AH5061" s="75">
        <v>17059.03</v>
      </c>
      <c r="AI5061" s="16" t="s">
        <v>11950</v>
      </c>
      <c r="AJ5061" s="43">
        <f>VLOOKUP(E5061,'FILIAIS PETZ'!$A$2:$K$2000,11,0)</f>
        <v>18328118014088</v>
      </c>
      <c r="AK5061" s="44">
        <f t="shared" si="333"/>
        <v>18328118014088</v>
      </c>
    </row>
    <row r="5062" spans="1:37" s="14" customFormat="1" ht="15" customHeight="1" thickBot="1" x14ac:dyDescent="0.25">
      <c r="A5062" s="9">
        <f t="shared" si="335"/>
        <v>969619</v>
      </c>
      <c r="B5062" s="18">
        <f>VLOOKUP(C5062,FORNECEDORES!D:E,2,0)</f>
        <v>40460</v>
      </c>
      <c r="C5062" s="19" t="str">
        <f>VLOOKUP(D5062,FORNECEDORES!A:D,4,0)</f>
        <v>30.515.748/0001-98</v>
      </c>
      <c r="D5062" s="13" t="s">
        <v>2732</v>
      </c>
      <c r="E5062" s="20" t="str">
        <f t="shared" si="334"/>
        <v>04 0011</v>
      </c>
      <c r="F5062" s="28" t="s">
        <v>8976</v>
      </c>
      <c r="G5062" s="21" t="str">
        <f>VLOOKUP(E5062,'FILIAIS PETZ'!A:E,5,0)</f>
        <v>PETZ AUGUSTA</v>
      </c>
      <c r="H5062" s="20" t="str">
        <f>VLOOKUP(E5062,'FILIAIS PETZ'!A:D,4,0)</f>
        <v>AUGT-SP</v>
      </c>
      <c r="I5062" s="46">
        <v>45520</v>
      </c>
      <c r="J5062" s="9">
        <v>969619</v>
      </c>
      <c r="K5062" s="84" t="s">
        <v>5858</v>
      </c>
      <c r="L5062" s="83" t="s">
        <v>13534</v>
      </c>
      <c r="M5062" s="46">
        <v>45569</v>
      </c>
      <c r="N5062" s="46">
        <v>45595</v>
      </c>
      <c r="O5062" s="46">
        <v>45575</v>
      </c>
      <c r="P5062" s="91" t="s">
        <v>4990</v>
      </c>
      <c r="Q5062" s="84">
        <v>3</v>
      </c>
      <c r="R5062" s="91">
        <v>1</v>
      </c>
      <c r="S5062" s="9">
        <v>8</v>
      </c>
      <c r="T5062" s="9" t="s">
        <v>32</v>
      </c>
      <c r="U5062" s="9">
        <v>11002</v>
      </c>
      <c r="V5062" s="9">
        <v>11002</v>
      </c>
      <c r="W5062" s="9" t="s">
        <v>5024</v>
      </c>
      <c r="X5062" s="9" t="s">
        <v>4985</v>
      </c>
      <c r="Y5062" s="9" t="s">
        <v>4993</v>
      </c>
      <c r="Z5062" s="9" t="s">
        <v>8408</v>
      </c>
      <c r="AA5062" s="9" t="s">
        <v>4989</v>
      </c>
      <c r="AB5062" s="9" t="s">
        <v>12941</v>
      </c>
      <c r="AC5062" s="9" t="s">
        <v>5006</v>
      </c>
      <c r="AD5062" s="29"/>
      <c r="AE5062" s="20" t="str">
        <f>VLOOKUP(E5062,'FILIAIS PETZ'!A:Q,17,0)</f>
        <v>SP2</v>
      </c>
      <c r="AF5062" s="20" t="str">
        <f>VLOOKUP(E5062,'FILIAIS PETZ'!A:Q,3,0)</f>
        <v>FELICIO</v>
      </c>
      <c r="AG5062" s="20" t="str">
        <f>VLOOKUP(E5062,'FILIAIS PETZ'!A:Q,2,0)</f>
        <v>R3</v>
      </c>
      <c r="AH5062" s="75">
        <v>280</v>
      </c>
      <c r="AI5062" s="16" t="s">
        <v>11951</v>
      </c>
      <c r="AJ5062" s="43">
        <f>VLOOKUP(E5062,'FILIAIS PETZ'!$A$2:$K$2000,11,0)</f>
        <v>18328118001776</v>
      </c>
      <c r="AK5062" s="44">
        <f t="shared" si="333"/>
        <v>18328118001776</v>
      </c>
    </row>
    <row r="5063" spans="1:37" s="14" customFormat="1" ht="15" customHeight="1" thickBot="1" x14ac:dyDescent="0.25">
      <c r="A5063" s="9">
        <f t="shared" si="335"/>
        <v>969623</v>
      </c>
      <c r="B5063" s="18">
        <f>VLOOKUP(C5063,FORNECEDORES!D:E,2,0)</f>
        <v>40460</v>
      </c>
      <c r="C5063" s="19" t="str">
        <f>VLOOKUP(D5063,FORNECEDORES!A:D,4,0)</f>
        <v>30.515.748/0001-98</v>
      </c>
      <c r="D5063" s="13" t="s">
        <v>2732</v>
      </c>
      <c r="E5063" s="20" t="str">
        <f t="shared" si="334"/>
        <v>04 0011</v>
      </c>
      <c r="F5063" s="28" t="s">
        <v>8976</v>
      </c>
      <c r="G5063" s="21" t="str">
        <f>VLOOKUP(E5063,'FILIAIS PETZ'!A:E,5,0)</f>
        <v>PETZ AUGUSTA</v>
      </c>
      <c r="H5063" s="20" t="str">
        <f>VLOOKUP(E5063,'FILIAIS PETZ'!A:D,4,0)</f>
        <v>AUGT-SP</v>
      </c>
      <c r="I5063" s="46">
        <v>45520</v>
      </c>
      <c r="J5063" s="9">
        <v>969623</v>
      </c>
      <c r="K5063" s="84" t="s">
        <v>5858</v>
      </c>
      <c r="L5063" s="83" t="s">
        <v>10712</v>
      </c>
      <c r="M5063" s="46">
        <v>45569</v>
      </c>
      <c r="N5063" s="46">
        <v>45595</v>
      </c>
      <c r="O5063" s="46">
        <v>45575</v>
      </c>
      <c r="P5063" s="91" t="s">
        <v>4990</v>
      </c>
      <c r="Q5063" s="84">
        <v>3</v>
      </c>
      <c r="R5063" s="91">
        <v>1</v>
      </c>
      <c r="S5063" s="9">
        <v>8</v>
      </c>
      <c r="T5063" s="9" t="s">
        <v>32</v>
      </c>
      <c r="U5063" s="9">
        <v>11002</v>
      </c>
      <c r="V5063" s="9">
        <v>11002</v>
      </c>
      <c r="W5063" s="9" t="s">
        <v>5062</v>
      </c>
      <c r="X5063" s="9" t="s">
        <v>4985</v>
      </c>
      <c r="Y5063" s="9" t="s">
        <v>4993</v>
      </c>
      <c r="Z5063" s="9" t="s">
        <v>8408</v>
      </c>
      <c r="AA5063" s="9" t="s">
        <v>4989</v>
      </c>
      <c r="AB5063" s="9" t="s">
        <v>12941</v>
      </c>
      <c r="AC5063" s="9" t="s">
        <v>5006</v>
      </c>
      <c r="AD5063" s="29"/>
      <c r="AE5063" s="20" t="str">
        <f>VLOOKUP(E5063,'FILIAIS PETZ'!A:Q,17,0)</f>
        <v>SP2</v>
      </c>
      <c r="AF5063" s="20" t="str">
        <f>VLOOKUP(E5063,'FILIAIS PETZ'!A:Q,3,0)</f>
        <v>FELICIO</v>
      </c>
      <c r="AG5063" s="20" t="str">
        <f>VLOOKUP(E5063,'FILIAIS PETZ'!A:Q,2,0)</f>
        <v>R3</v>
      </c>
      <c r="AH5063" s="75">
        <v>980</v>
      </c>
      <c r="AI5063" s="16" t="s">
        <v>11952</v>
      </c>
      <c r="AJ5063" s="43">
        <f>VLOOKUP(E5063,'FILIAIS PETZ'!$A$2:$K$2000,11,0)</f>
        <v>18328118001776</v>
      </c>
      <c r="AK5063" s="44">
        <f t="shared" si="333"/>
        <v>18328118001776</v>
      </c>
    </row>
    <row r="5064" spans="1:37" s="14" customFormat="1" ht="15" customHeight="1" thickBot="1" x14ac:dyDescent="0.25">
      <c r="A5064" s="9">
        <f t="shared" si="335"/>
        <v>969625</v>
      </c>
      <c r="B5064" s="18">
        <f>VLOOKUP(C5064,FORNECEDORES!D:E,2,0)</f>
        <v>40460</v>
      </c>
      <c r="C5064" s="19" t="str">
        <f>VLOOKUP(D5064,FORNECEDORES!A:D,4,0)</f>
        <v>30.515.748/0001-98</v>
      </c>
      <c r="D5064" s="13" t="s">
        <v>2732</v>
      </c>
      <c r="E5064" s="20" t="str">
        <f t="shared" si="334"/>
        <v>04 0060</v>
      </c>
      <c r="F5064" s="28" t="s">
        <v>8625</v>
      </c>
      <c r="G5064" s="21" t="str">
        <f>VLOOKUP(E5064,'FILIAIS PETZ'!A:E,5,0)</f>
        <v>PETZ PACAEMBU</v>
      </c>
      <c r="H5064" s="20" t="str">
        <f>VLOOKUP(E5064,'FILIAIS PETZ'!A:D,4,0)</f>
        <v>PCBU-SP</v>
      </c>
      <c r="I5064" s="46">
        <v>45520</v>
      </c>
      <c r="J5064" s="9">
        <v>969625</v>
      </c>
      <c r="K5064" s="84" t="s">
        <v>5858</v>
      </c>
      <c r="L5064" s="83" t="s">
        <v>13535</v>
      </c>
      <c r="M5064" s="46">
        <v>45569</v>
      </c>
      <c r="N5064" s="46">
        <v>45595</v>
      </c>
      <c r="O5064" s="46">
        <v>45575</v>
      </c>
      <c r="P5064" s="91" t="s">
        <v>4990</v>
      </c>
      <c r="Q5064" s="84">
        <v>3</v>
      </c>
      <c r="R5064" s="91">
        <v>1</v>
      </c>
      <c r="S5064" s="9">
        <v>8</v>
      </c>
      <c r="T5064" s="9" t="s">
        <v>32</v>
      </c>
      <c r="U5064" s="9">
        <v>11002</v>
      </c>
      <c r="V5064" s="9">
        <v>11002</v>
      </c>
      <c r="W5064" s="9" t="s">
        <v>5039</v>
      </c>
      <c r="X5064" s="9" t="s">
        <v>4985</v>
      </c>
      <c r="Y5064" s="9" t="s">
        <v>4993</v>
      </c>
      <c r="Z5064" s="9" t="s">
        <v>4993</v>
      </c>
      <c r="AA5064" s="9" t="s">
        <v>5022</v>
      </c>
      <c r="AB5064" s="9" t="s">
        <v>12941</v>
      </c>
      <c r="AC5064" s="9" t="s">
        <v>5006</v>
      </c>
      <c r="AD5064" s="29"/>
      <c r="AE5064" s="20" t="str">
        <f>VLOOKUP(E5064,'FILIAIS PETZ'!A:Q,17,0)</f>
        <v>SP2</v>
      </c>
      <c r="AF5064" s="20" t="str">
        <f>VLOOKUP(E5064,'FILIAIS PETZ'!A:Q,3,0)</f>
        <v>FELICIO</v>
      </c>
      <c r="AG5064" s="20" t="str">
        <f>VLOOKUP(E5064,'FILIAIS PETZ'!A:Q,2,0)</f>
        <v>R3</v>
      </c>
      <c r="AH5064" s="75">
        <v>380</v>
      </c>
      <c r="AI5064" s="16" t="s">
        <v>11953</v>
      </c>
      <c r="AJ5064" s="43">
        <f>VLOOKUP(E5064,'FILIAIS PETZ'!$A$2:$K$2000,11,0)</f>
        <v>18328118006220</v>
      </c>
      <c r="AK5064" s="44">
        <f t="shared" si="333"/>
        <v>18328118006220</v>
      </c>
    </row>
    <row r="5065" spans="1:37" s="14" customFormat="1" ht="15" customHeight="1" thickBot="1" x14ac:dyDescent="0.25">
      <c r="A5065" s="9">
        <f t="shared" si="335"/>
        <v>969628</v>
      </c>
      <c r="B5065" s="18">
        <f>VLOOKUP(C5065,FORNECEDORES!D:E,2,0)</f>
        <v>40460</v>
      </c>
      <c r="C5065" s="19" t="str">
        <f>VLOOKUP(D5065,FORNECEDORES!A:D,4,0)</f>
        <v>30.515.748/0001-98</v>
      </c>
      <c r="D5065" s="13" t="s">
        <v>2732</v>
      </c>
      <c r="E5065" s="20" t="str">
        <f t="shared" si="334"/>
        <v>04 0060</v>
      </c>
      <c r="F5065" s="28" t="s">
        <v>8625</v>
      </c>
      <c r="G5065" s="21" t="str">
        <f>VLOOKUP(E5065,'FILIAIS PETZ'!A:E,5,0)</f>
        <v>PETZ PACAEMBU</v>
      </c>
      <c r="H5065" s="20" t="str">
        <f>VLOOKUP(E5065,'FILIAIS PETZ'!A:D,4,0)</f>
        <v>PCBU-SP</v>
      </c>
      <c r="I5065" s="46">
        <v>45520</v>
      </c>
      <c r="J5065" s="9">
        <v>969628</v>
      </c>
      <c r="K5065" s="84" t="s">
        <v>5858</v>
      </c>
      <c r="L5065" s="83" t="s">
        <v>10714</v>
      </c>
      <c r="M5065" s="46">
        <v>45569</v>
      </c>
      <c r="N5065" s="46">
        <v>45595</v>
      </c>
      <c r="O5065" s="46">
        <v>45575</v>
      </c>
      <c r="P5065" s="91" t="s">
        <v>4990</v>
      </c>
      <c r="Q5065" s="84">
        <v>3</v>
      </c>
      <c r="R5065" s="91">
        <v>1</v>
      </c>
      <c r="S5065" s="9">
        <v>8</v>
      </c>
      <c r="T5065" s="9" t="s">
        <v>32</v>
      </c>
      <c r="U5065" s="9">
        <v>11002</v>
      </c>
      <c r="V5065" s="9">
        <v>11002</v>
      </c>
      <c r="W5065" s="9" t="s">
        <v>5062</v>
      </c>
      <c r="X5065" s="9" t="s">
        <v>4985</v>
      </c>
      <c r="Y5065" s="9" t="s">
        <v>4993</v>
      </c>
      <c r="Z5065" s="9" t="s">
        <v>4993</v>
      </c>
      <c r="AA5065" s="9" t="s">
        <v>5022</v>
      </c>
      <c r="AB5065" s="9" t="s">
        <v>5007</v>
      </c>
      <c r="AC5065" s="9" t="s">
        <v>5006</v>
      </c>
      <c r="AD5065" s="29"/>
      <c r="AE5065" s="20" t="str">
        <f>VLOOKUP(E5065,'FILIAIS PETZ'!A:Q,17,0)</f>
        <v>SP2</v>
      </c>
      <c r="AF5065" s="20" t="str">
        <f>VLOOKUP(E5065,'FILIAIS PETZ'!A:Q,3,0)</f>
        <v>FELICIO</v>
      </c>
      <c r="AG5065" s="20" t="str">
        <f>VLOOKUP(E5065,'FILIAIS PETZ'!A:Q,2,0)</f>
        <v>R3</v>
      </c>
      <c r="AH5065" s="75">
        <v>180</v>
      </c>
      <c r="AI5065" s="16" t="s">
        <v>11954</v>
      </c>
      <c r="AJ5065" s="43">
        <f>VLOOKUP(E5065,'FILIAIS PETZ'!$A$2:$K$2000,11,0)</f>
        <v>18328118006220</v>
      </c>
      <c r="AK5065" s="44">
        <f t="shared" si="333"/>
        <v>18328118006220</v>
      </c>
    </row>
    <row r="5066" spans="1:37" s="14" customFormat="1" ht="15" customHeight="1" thickBot="1" x14ac:dyDescent="0.25">
      <c r="A5066" s="9">
        <f t="shared" si="335"/>
        <v>969631</v>
      </c>
      <c r="B5066" s="18">
        <f>VLOOKUP(C5066,FORNECEDORES!D:E,2,0)</f>
        <v>40460</v>
      </c>
      <c r="C5066" s="19" t="str">
        <f>VLOOKUP(D5066,FORNECEDORES!A:D,4,0)</f>
        <v>30.515.748/0001-98</v>
      </c>
      <c r="D5066" s="13" t="s">
        <v>2732</v>
      </c>
      <c r="E5066" s="20" t="str">
        <f t="shared" si="334"/>
        <v>04 0059</v>
      </c>
      <c r="F5066" s="28" t="s">
        <v>8714</v>
      </c>
      <c r="G5066" s="21" t="str">
        <f>VLOOKUP(E5066,'FILIAIS PETZ'!A:E,5,0)</f>
        <v>PETZ POMPÉIA</v>
      </c>
      <c r="H5066" s="20" t="str">
        <f>VLOOKUP(E5066,'FILIAIS PETZ'!A:D,4,0)</f>
        <v>POMP-SP</v>
      </c>
      <c r="I5066" s="46">
        <v>45520</v>
      </c>
      <c r="J5066" s="9">
        <v>969631</v>
      </c>
      <c r="K5066" s="84" t="s">
        <v>5858</v>
      </c>
      <c r="L5066" s="83" t="s">
        <v>10414</v>
      </c>
      <c r="M5066" s="46">
        <v>45569</v>
      </c>
      <c r="N5066" s="46">
        <v>45595</v>
      </c>
      <c r="O5066" s="46">
        <v>45575</v>
      </c>
      <c r="P5066" s="91" t="s">
        <v>4990</v>
      </c>
      <c r="Q5066" s="84">
        <v>3</v>
      </c>
      <c r="R5066" s="91">
        <v>1</v>
      </c>
      <c r="S5066" s="9">
        <v>8</v>
      </c>
      <c r="T5066" s="9" t="s">
        <v>32</v>
      </c>
      <c r="U5066" s="9">
        <v>11002</v>
      </c>
      <c r="V5066" s="9">
        <v>11002</v>
      </c>
      <c r="W5066" s="9" t="s">
        <v>5034</v>
      </c>
      <c r="X5066" s="9" t="s">
        <v>4985</v>
      </c>
      <c r="Y5066" s="9" t="s">
        <v>4993</v>
      </c>
      <c r="Z5066" s="9" t="s">
        <v>4993</v>
      </c>
      <c r="AA5066" s="9" t="s">
        <v>5022</v>
      </c>
      <c r="AB5066" s="9" t="s">
        <v>12941</v>
      </c>
      <c r="AC5066" s="9" t="s">
        <v>5006</v>
      </c>
      <c r="AD5066" s="29"/>
      <c r="AE5066" s="20" t="str">
        <f>VLOOKUP(E5066,'FILIAIS PETZ'!A:Q,17,0)</f>
        <v>SP2</v>
      </c>
      <c r="AF5066" s="20" t="str">
        <f>VLOOKUP(E5066,'FILIAIS PETZ'!A:Q,3,0)</f>
        <v>FELICIO</v>
      </c>
      <c r="AG5066" s="20" t="str">
        <f>VLOOKUP(E5066,'FILIAIS PETZ'!A:Q,2,0)</f>
        <v>R3</v>
      </c>
      <c r="AH5066" s="75">
        <v>1120</v>
      </c>
      <c r="AI5066" s="16" t="s">
        <v>11955</v>
      </c>
      <c r="AJ5066" s="43">
        <f>VLOOKUP(E5066,'FILIAIS PETZ'!$A$2:$K$2000,11,0)</f>
        <v>18328118005763</v>
      </c>
      <c r="AK5066" s="44">
        <f t="shared" ref="AK5066:AK5129" si="336">AJ5066</f>
        <v>18328118005763</v>
      </c>
    </row>
    <row r="5067" spans="1:37" s="14" customFormat="1" ht="15" customHeight="1" thickBot="1" x14ac:dyDescent="0.25">
      <c r="A5067" s="9">
        <f t="shared" si="335"/>
        <v>969633</v>
      </c>
      <c r="B5067" s="18">
        <f>VLOOKUP(C5067,FORNECEDORES!D:E,2,0)</f>
        <v>40460</v>
      </c>
      <c r="C5067" s="19" t="str">
        <f>VLOOKUP(D5067,FORNECEDORES!A:D,4,0)</f>
        <v>30.515.748/0001-98</v>
      </c>
      <c r="D5067" s="13" t="s">
        <v>2732</v>
      </c>
      <c r="E5067" s="20" t="str">
        <f t="shared" si="334"/>
        <v>04 0067</v>
      </c>
      <c r="F5067" s="28" t="s">
        <v>8611</v>
      </c>
      <c r="G5067" s="21" t="str">
        <f>VLOOKUP(E5067,'FILIAIS PETZ'!A:E,5,0)</f>
        <v>PETZ EXTRA RICARDO JAFET</v>
      </c>
      <c r="H5067" s="20" t="str">
        <f>VLOOKUP(E5067,'FILIAIS PETZ'!A:D,4,0)</f>
        <v>RJAF-SP</v>
      </c>
      <c r="I5067" s="46">
        <v>45520</v>
      </c>
      <c r="J5067" s="9">
        <v>969633</v>
      </c>
      <c r="K5067" s="84" t="s">
        <v>5858</v>
      </c>
      <c r="L5067" s="83" t="s">
        <v>13536</v>
      </c>
      <c r="M5067" s="46">
        <v>45569</v>
      </c>
      <c r="N5067" s="46">
        <v>45595</v>
      </c>
      <c r="O5067" s="46">
        <v>45575</v>
      </c>
      <c r="P5067" s="91" t="s">
        <v>4990</v>
      </c>
      <c r="Q5067" s="84">
        <v>3</v>
      </c>
      <c r="R5067" s="91">
        <v>1</v>
      </c>
      <c r="S5067" s="9">
        <v>8</v>
      </c>
      <c r="T5067" s="9" t="s">
        <v>32</v>
      </c>
      <c r="U5067" s="9">
        <v>11002</v>
      </c>
      <c r="V5067" s="9">
        <v>11002</v>
      </c>
      <c r="W5067" s="9" t="s">
        <v>5119</v>
      </c>
      <c r="X5067" s="9" t="s">
        <v>4985</v>
      </c>
      <c r="Y5067" s="9" t="s">
        <v>4993</v>
      </c>
      <c r="Z5067" s="9" t="s">
        <v>8408</v>
      </c>
      <c r="AA5067" s="9" t="s">
        <v>4989</v>
      </c>
      <c r="AB5067" s="9" t="s">
        <v>12941</v>
      </c>
      <c r="AC5067" s="9" t="s">
        <v>5006</v>
      </c>
      <c r="AD5067" s="29"/>
      <c r="AE5067" s="20" t="str">
        <f>VLOOKUP(E5067,'FILIAIS PETZ'!A:Q,17,0)</f>
        <v>SP2</v>
      </c>
      <c r="AF5067" s="20" t="str">
        <f>VLOOKUP(E5067,'FILIAIS PETZ'!A:Q,3,0)</f>
        <v>FELICIO</v>
      </c>
      <c r="AG5067" s="20" t="str">
        <f>VLOOKUP(E5067,'FILIAIS PETZ'!A:Q,2,0)</f>
        <v>R3</v>
      </c>
      <c r="AH5067" s="75">
        <v>400</v>
      </c>
      <c r="AI5067" s="16" t="s">
        <v>11956</v>
      </c>
      <c r="AJ5067" s="43">
        <f>VLOOKUP(E5067,'FILIAIS PETZ'!$A$2:$K$2000,11,0)</f>
        <v>18328118006573</v>
      </c>
      <c r="AK5067" s="44">
        <f t="shared" si="336"/>
        <v>18328118006573</v>
      </c>
    </row>
    <row r="5068" spans="1:37" s="14" customFormat="1" ht="15" customHeight="1" thickBot="1" x14ac:dyDescent="0.25">
      <c r="A5068" s="9">
        <f t="shared" si="335"/>
        <v>969641</v>
      </c>
      <c r="B5068" s="18">
        <f>VLOOKUP(C5068,FORNECEDORES!D:E,2,0)</f>
        <v>40460</v>
      </c>
      <c r="C5068" s="19" t="str">
        <f>VLOOKUP(D5068,FORNECEDORES!A:D,4,0)</f>
        <v>30.515.748/0001-98</v>
      </c>
      <c r="D5068" s="13" t="s">
        <v>2732</v>
      </c>
      <c r="E5068" s="20" t="str">
        <f t="shared" si="334"/>
        <v>04 0067</v>
      </c>
      <c r="F5068" s="28" t="s">
        <v>8611</v>
      </c>
      <c r="G5068" s="21" t="str">
        <f>VLOOKUP(E5068,'FILIAIS PETZ'!A:E,5,0)</f>
        <v>PETZ EXTRA RICARDO JAFET</v>
      </c>
      <c r="H5068" s="20" t="str">
        <f>VLOOKUP(E5068,'FILIAIS PETZ'!A:D,4,0)</f>
        <v>RJAF-SP</v>
      </c>
      <c r="I5068" s="46">
        <v>45520</v>
      </c>
      <c r="J5068" s="9">
        <v>969641</v>
      </c>
      <c r="K5068" s="84" t="s">
        <v>5858</v>
      </c>
      <c r="L5068" s="83" t="s">
        <v>13537</v>
      </c>
      <c r="M5068" s="46">
        <v>45569</v>
      </c>
      <c r="N5068" s="46">
        <v>45595</v>
      </c>
      <c r="O5068" s="46">
        <v>45575</v>
      </c>
      <c r="P5068" s="91" t="s">
        <v>4990</v>
      </c>
      <c r="Q5068" s="84">
        <v>3</v>
      </c>
      <c r="R5068" s="91">
        <v>1</v>
      </c>
      <c r="S5068" s="9">
        <v>8</v>
      </c>
      <c r="T5068" s="9" t="s">
        <v>32</v>
      </c>
      <c r="U5068" s="9">
        <v>11002</v>
      </c>
      <c r="V5068" s="9">
        <v>11002</v>
      </c>
      <c r="W5068" s="9" t="s">
        <v>5119</v>
      </c>
      <c r="X5068" s="9" t="s">
        <v>4985</v>
      </c>
      <c r="Y5068" s="9" t="s">
        <v>4993</v>
      </c>
      <c r="Z5068" s="9" t="s">
        <v>8408</v>
      </c>
      <c r="AA5068" s="9" t="s">
        <v>4989</v>
      </c>
      <c r="AB5068" s="9" t="s">
        <v>12941</v>
      </c>
      <c r="AC5068" s="9" t="s">
        <v>5006</v>
      </c>
      <c r="AD5068" s="29"/>
      <c r="AE5068" s="20" t="str">
        <f>VLOOKUP(E5068,'FILIAIS PETZ'!A:Q,17,0)</f>
        <v>SP2</v>
      </c>
      <c r="AF5068" s="20" t="str">
        <f>VLOOKUP(E5068,'FILIAIS PETZ'!A:Q,3,0)</f>
        <v>FELICIO</v>
      </c>
      <c r="AG5068" s="20" t="str">
        <f>VLOOKUP(E5068,'FILIAIS PETZ'!A:Q,2,0)</f>
        <v>R3</v>
      </c>
      <c r="AH5068" s="75">
        <v>320</v>
      </c>
      <c r="AI5068" s="16" t="s">
        <v>11957</v>
      </c>
      <c r="AJ5068" s="43">
        <f>VLOOKUP(E5068,'FILIAIS PETZ'!$A$2:$K$2000,11,0)</f>
        <v>18328118006573</v>
      </c>
      <c r="AK5068" s="44">
        <f t="shared" si="336"/>
        <v>18328118006573</v>
      </c>
    </row>
    <row r="5069" spans="1:37" s="14" customFormat="1" ht="15" customHeight="1" thickBot="1" x14ac:dyDescent="0.25">
      <c r="A5069" s="9">
        <f t="shared" si="335"/>
        <v>969643</v>
      </c>
      <c r="B5069" s="18">
        <f>VLOOKUP(C5069,FORNECEDORES!D:E,2,0)</f>
        <v>40460</v>
      </c>
      <c r="C5069" s="19" t="str">
        <f>VLOOKUP(D5069,FORNECEDORES!A:D,4,0)</f>
        <v>30.515.748/0001-98</v>
      </c>
      <c r="D5069" s="13" t="s">
        <v>2732</v>
      </c>
      <c r="E5069" s="20" t="str">
        <f t="shared" ref="E5069:E5132" si="337">CONCATENATE("04 ",F5069)</f>
        <v>04 0067</v>
      </c>
      <c r="F5069" s="28" t="s">
        <v>8611</v>
      </c>
      <c r="G5069" s="21" t="str">
        <f>VLOOKUP(E5069,'FILIAIS PETZ'!A:E,5,0)</f>
        <v>PETZ EXTRA RICARDO JAFET</v>
      </c>
      <c r="H5069" s="20" t="str">
        <f>VLOOKUP(E5069,'FILIAIS PETZ'!A:D,4,0)</f>
        <v>RJAF-SP</v>
      </c>
      <c r="I5069" s="46">
        <v>45520</v>
      </c>
      <c r="J5069" s="9">
        <v>969643</v>
      </c>
      <c r="K5069" s="84" t="s">
        <v>5858</v>
      </c>
      <c r="L5069" s="83" t="s">
        <v>13538</v>
      </c>
      <c r="M5069" s="46">
        <v>45569</v>
      </c>
      <c r="N5069" s="46">
        <v>45595</v>
      </c>
      <c r="O5069" s="46">
        <v>45575</v>
      </c>
      <c r="P5069" s="91" t="s">
        <v>4990</v>
      </c>
      <c r="Q5069" s="84">
        <v>3</v>
      </c>
      <c r="R5069" s="91">
        <v>1</v>
      </c>
      <c r="S5069" s="9">
        <v>8</v>
      </c>
      <c r="T5069" s="9" t="s">
        <v>32</v>
      </c>
      <c r="U5069" s="9">
        <v>11002</v>
      </c>
      <c r="V5069" s="9">
        <v>11002</v>
      </c>
      <c r="W5069" s="9" t="s">
        <v>5034</v>
      </c>
      <c r="X5069" s="9" t="s">
        <v>4985</v>
      </c>
      <c r="Y5069" s="9" t="s">
        <v>4993</v>
      </c>
      <c r="Z5069" s="9" t="s">
        <v>8408</v>
      </c>
      <c r="AA5069" s="9" t="s">
        <v>4989</v>
      </c>
      <c r="AB5069" s="9" t="s">
        <v>12941</v>
      </c>
      <c r="AC5069" s="9" t="s">
        <v>5006</v>
      </c>
      <c r="AD5069" s="29"/>
      <c r="AE5069" s="20" t="str">
        <f>VLOOKUP(E5069,'FILIAIS PETZ'!A:Q,17,0)</f>
        <v>SP2</v>
      </c>
      <c r="AF5069" s="20" t="str">
        <f>VLOOKUP(E5069,'FILIAIS PETZ'!A:Q,3,0)</f>
        <v>FELICIO</v>
      </c>
      <c r="AG5069" s="20" t="str">
        <f>VLOOKUP(E5069,'FILIAIS PETZ'!A:Q,2,0)</f>
        <v>R3</v>
      </c>
      <c r="AH5069" s="75">
        <v>250</v>
      </c>
      <c r="AI5069" s="16" t="s">
        <v>11958</v>
      </c>
      <c r="AJ5069" s="43">
        <f>VLOOKUP(E5069,'FILIAIS PETZ'!$A$2:$K$2000,11,0)</f>
        <v>18328118006573</v>
      </c>
      <c r="AK5069" s="44">
        <f t="shared" si="336"/>
        <v>18328118006573</v>
      </c>
    </row>
    <row r="5070" spans="1:37" s="14" customFormat="1" ht="15" customHeight="1" thickBot="1" x14ac:dyDescent="0.25">
      <c r="A5070" s="9">
        <f t="shared" si="335"/>
        <v>969646</v>
      </c>
      <c r="B5070" s="18">
        <f>VLOOKUP(C5070,FORNECEDORES!D:E,2,0)</f>
        <v>40460</v>
      </c>
      <c r="C5070" s="19" t="str">
        <f>VLOOKUP(D5070,FORNECEDORES!A:D,4,0)</f>
        <v>30.515.748/0001-98</v>
      </c>
      <c r="D5070" s="13" t="s">
        <v>2732</v>
      </c>
      <c r="E5070" s="20" t="str">
        <f t="shared" si="337"/>
        <v>04 0067</v>
      </c>
      <c r="F5070" s="28" t="s">
        <v>8611</v>
      </c>
      <c r="G5070" s="21" t="str">
        <f>VLOOKUP(E5070,'FILIAIS PETZ'!A:E,5,0)</f>
        <v>PETZ EXTRA RICARDO JAFET</v>
      </c>
      <c r="H5070" s="20" t="str">
        <f>VLOOKUP(E5070,'FILIAIS PETZ'!A:D,4,0)</f>
        <v>RJAF-SP</v>
      </c>
      <c r="I5070" s="46">
        <v>45520</v>
      </c>
      <c r="J5070" s="9">
        <v>969646</v>
      </c>
      <c r="K5070" s="84" t="s">
        <v>5858</v>
      </c>
      <c r="L5070" s="83" t="s">
        <v>13539</v>
      </c>
      <c r="M5070" s="46">
        <v>45569</v>
      </c>
      <c r="N5070" s="46">
        <v>45595</v>
      </c>
      <c r="O5070" s="46">
        <v>45575</v>
      </c>
      <c r="P5070" s="91" t="s">
        <v>4990</v>
      </c>
      <c r="Q5070" s="84">
        <v>3</v>
      </c>
      <c r="R5070" s="91">
        <v>1</v>
      </c>
      <c r="S5070" s="9">
        <v>8</v>
      </c>
      <c r="T5070" s="9" t="s">
        <v>32</v>
      </c>
      <c r="U5070" s="9">
        <v>11002</v>
      </c>
      <c r="V5070" s="9">
        <v>11002</v>
      </c>
      <c r="W5070" s="9" t="s">
        <v>4984</v>
      </c>
      <c r="X5070" s="9" t="s">
        <v>4985</v>
      </c>
      <c r="Y5070" s="9" t="s">
        <v>4993</v>
      </c>
      <c r="Z5070" s="9" t="s">
        <v>8408</v>
      </c>
      <c r="AA5070" s="9" t="s">
        <v>4989</v>
      </c>
      <c r="AB5070" s="9" t="s">
        <v>12941</v>
      </c>
      <c r="AC5070" s="9" t="s">
        <v>5006</v>
      </c>
      <c r="AD5070" s="29"/>
      <c r="AE5070" s="20" t="str">
        <f>VLOOKUP(E5070,'FILIAIS PETZ'!A:Q,17,0)</f>
        <v>SP2</v>
      </c>
      <c r="AF5070" s="20" t="str">
        <f>VLOOKUP(E5070,'FILIAIS PETZ'!A:Q,3,0)</f>
        <v>FELICIO</v>
      </c>
      <c r="AG5070" s="20" t="str">
        <f>VLOOKUP(E5070,'FILIAIS PETZ'!A:Q,2,0)</f>
        <v>R3</v>
      </c>
      <c r="AH5070" s="75">
        <v>900</v>
      </c>
      <c r="AI5070" s="16" t="s">
        <v>11959</v>
      </c>
      <c r="AJ5070" s="43">
        <f>VLOOKUP(E5070,'FILIAIS PETZ'!$A$2:$K$2000,11,0)</f>
        <v>18328118006573</v>
      </c>
      <c r="AK5070" s="44">
        <f t="shared" si="336"/>
        <v>18328118006573</v>
      </c>
    </row>
    <row r="5071" spans="1:37" s="14" customFormat="1" ht="15" customHeight="1" thickBot="1" x14ac:dyDescent="0.25">
      <c r="A5071" s="9">
        <f t="shared" si="335"/>
        <v>969653</v>
      </c>
      <c r="B5071" s="18">
        <f>VLOOKUP(C5071,FORNECEDORES!D:E,2,0)</f>
        <v>40460</v>
      </c>
      <c r="C5071" s="19" t="str">
        <f>VLOOKUP(D5071,FORNECEDORES!A:D,4,0)</f>
        <v>30.515.748/0001-98</v>
      </c>
      <c r="D5071" s="13" t="s">
        <v>2732</v>
      </c>
      <c r="E5071" s="20" t="str">
        <f t="shared" si="337"/>
        <v>04 0067</v>
      </c>
      <c r="F5071" s="28" t="s">
        <v>8611</v>
      </c>
      <c r="G5071" s="21" t="str">
        <f>VLOOKUP(E5071,'FILIAIS PETZ'!A:E,5,0)</f>
        <v>PETZ EXTRA RICARDO JAFET</v>
      </c>
      <c r="H5071" s="20" t="str">
        <f>VLOOKUP(E5071,'FILIAIS PETZ'!A:D,4,0)</f>
        <v>RJAF-SP</v>
      </c>
      <c r="I5071" s="46">
        <v>45520</v>
      </c>
      <c r="J5071" s="9">
        <v>969653</v>
      </c>
      <c r="K5071" s="84" t="s">
        <v>5858</v>
      </c>
      <c r="L5071" s="83" t="s">
        <v>13540</v>
      </c>
      <c r="M5071" s="46">
        <v>45569</v>
      </c>
      <c r="N5071" s="46">
        <v>45595</v>
      </c>
      <c r="O5071" s="46">
        <v>45575</v>
      </c>
      <c r="P5071" s="91" t="s">
        <v>4990</v>
      </c>
      <c r="Q5071" s="84">
        <v>3</v>
      </c>
      <c r="R5071" s="91">
        <v>1</v>
      </c>
      <c r="S5071" s="9">
        <v>8</v>
      </c>
      <c r="T5071" s="9" t="s">
        <v>32</v>
      </c>
      <c r="U5071" s="9">
        <v>11002</v>
      </c>
      <c r="V5071" s="9">
        <v>11002</v>
      </c>
      <c r="W5071" s="9" t="s">
        <v>5024</v>
      </c>
      <c r="X5071" s="9" t="s">
        <v>4985</v>
      </c>
      <c r="Y5071" s="9" t="s">
        <v>4993</v>
      </c>
      <c r="Z5071" s="9" t="s">
        <v>8408</v>
      </c>
      <c r="AA5071" s="9" t="s">
        <v>4989</v>
      </c>
      <c r="AB5071" s="9" t="s">
        <v>12941</v>
      </c>
      <c r="AC5071" s="9" t="s">
        <v>5006</v>
      </c>
      <c r="AD5071" s="29"/>
      <c r="AE5071" s="20" t="str">
        <f>VLOOKUP(E5071,'FILIAIS PETZ'!A:Q,17,0)</f>
        <v>SP2</v>
      </c>
      <c r="AF5071" s="20" t="str">
        <f>VLOOKUP(E5071,'FILIAIS PETZ'!A:Q,3,0)</f>
        <v>FELICIO</v>
      </c>
      <c r="AG5071" s="20" t="str">
        <f>VLOOKUP(E5071,'FILIAIS PETZ'!A:Q,2,0)</f>
        <v>R3</v>
      </c>
      <c r="AH5071" s="75">
        <v>250</v>
      </c>
      <c r="AI5071" s="16" t="s">
        <v>11960</v>
      </c>
      <c r="AJ5071" s="43">
        <f>VLOOKUP(E5071,'FILIAIS PETZ'!$A$2:$K$2000,11,0)</f>
        <v>18328118006573</v>
      </c>
      <c r="AK5071" s="44">
        <f t="shared" si="336"/>
        <v>18328118006573</v>
      </c>
    </row>
    <row r="5072" spans="1:37" s="14" customFormat="1" ht="15" customHeight="1" thickBot="1" x14ac:dyDescent="0.25">
      <c r="A5072" s="9">
        <f t="shared" si="335"/>
        <v>969654</v>
      </c>
      <c r="B5072" s="18">
        <f>VLOOKUP(C5072,FORNECEDORES!D:E,2,0)</f>
        <v>40460</v>
      </c>
      <c r="C5072" s="19" t="str">
        <f>VLOOKUP(D5072,FORNECEDORES!A:D,4,0)</f>
        <v>30.515.748/0001-98</v>
      </c>
      <c r="D5072" s="13" t="s">
        <v>2732</v>
      </c>
      <c r="E5072" s="20" t="str">
        <f t="shared" si="337"/>
        <v>04 0010</v>
      </c>
      <c r="F5072" s="28" t="s">
        <v>8983</v>
      </c>
      <c r="G5072" s="21" t="str">
        <f>VLOOKUP(E5072,'FILIAIS PETZ'!A:E,5,0)</f>
        <v>PETZ SANTA CECILIA</v>
      </c>
      <c r="H5072" s="20" t="str">
        <f>VLOOKUP(E5072,'FILIAIS PETZ'!A:D,4,0)</f>
        <v>STCE-SP</v>
      </c>
      <c r="I5072" s="46">
        <v>45520</v>
      </c>
      <c r="J5072" s="9">
        <v>969654</v>
      </c>
      <c r="K5072" s="84" t="s">
        <v>5858</v>
      </c>
      <c r="L5072" s="83" t="s">
        <v>13541</v>
      </c>
      <c r="M5072" s="46">
        <v>45569</v>
      </c>
      <c r="N5072" s="46">
        <v>45595</v>
      </c>
      <c r="O5072" s="46">
        <v>45575</v>
      </c>
      <c r="P5072" s="91" t="s">
        <v>4990</v>
      </c>
      <c r="Q5072" s="84">
        <v>3</v>
      </c>
      <c r="R5072" s="91">
        <v>1</v>
      </c>
      <c r="S5072" s="9">
        <v>8</v>
      </c>
      <c r="T5072" s="9" t="s">
        <v>32</v>
      </c>
      <c r="U5072" s="9">
        <v>11002</v>
      </c>
      <c r="V5072" s="9">
        <v>11002</v>
      </c>
      <c r="W5072" s="9" t="s">
        <v>5019</v>
      </c>
      <c r="X5072" s="9" t="s">
        <v>4985</v>
      </c>
      <c r="Y5072" s="9" t="s">
        <v>4993</v>
      </c>
      <c r="Z5072" s="9" t="s">
        <v>4993</v>
      </c>
      <c r="AA5072" s="9" t="s">
        <v>4989</v>
      </c>
      <c r="AB5072" s="9" t="s">
        <v>12941</v>
      </c>
      <c r="AC5072" s="9" t="s">
        <v>5006</v>
      </c>
      <c r="AD5072" s="29"/>
      <c r="AE5072" s="20" t="str">
        <f>VLOOKUP(E5072,'FILIAIS PETZ'!A:Q,17,0)</f>
        <v>SP2</v>
      </c>
      <c r="AF5072" s="20" t="str">
        <f>VLOOKUP(E5072,'FILIAIS PETZ'!A:Q,3,0)</f>
        <v>FELICIO</v>
      </c>
      <c r="AG5072" s="20" t="str">
        <f>VLOOKUP(E5072,'FILIAIS PETZ'!A:Q,2,0)</f>
        <v>R3</v>
      </c>
      <c r="AH5072" s="75">
        <v>580</v>
      </c>
      <c r="AI5072" s="16" t="s">
        <v>11961</v>
      </c>
      <c r="AJ5072" s="43">
        <f>VLOOKUP(E5072,'FILIAIS PETZ'!$A$2:$K$2000,11,0)</f>
        <v>18328118001938</v>
      </c>
      <c r="AK5072" s="44">
        <f t="shared" si="336"/>
        <v>18328118001938</v>
      </c>
    </row>
    <row r="5073" spans="1:37" s="14" customFormat="1" ht="15" customHeight="1" thickBot="1" x14ac:dyDescent="0.25">
      <c r="A5073" s="9">
        <f t="shared" si="335"/>
        <v>969655</v>
      </c>
      <c r="B5073" s="18">
        <f>VLOOKUP(C5073,FORNECEDORES!D:E,2,0)</f>
        <v>40460</v>
      </c>
      <c r="C5073" s="19" t="str">
        <f>VLOOKUP(D5073,FORNECEDORES!A:D,4,0)</f>
        <v>30.515.748/0001-98</v>
      </c>
      <c r="D5073" s="13" t="s">
        <v>2732</v>
      </c>
      <c r="E5073" s="20" t="str">
        <f t="shared" si="337"/>
        <v>04 0177</v>
      </c>
      <c r="F5073" s="28" t="s">
        <v>8982</v>
      </c>
      <c r="G5073" s="21" t="str">
        <f>VLOOKUP(E5073,'FILIAIS PETZ'!A:E,5,0)</f>
        <v>PETZ TEODORO SAMPAIO</v>
      </c>
      <c r="H5073" s="20" t="str">
        <f>VLOOKUP(E5073,'FILIAIS PETZ'!A:D,4,0)</f>
        <v>TEOD-SP</v>
      </c>
      <c r="I5073" s="46">
        <v>45520</v>
      </c>
      <c r="J5073" s="9">
        <v>969655</v>
      </c>
      <c r="K5073" s="84" t="s">
        <v>5858</v>
      </c>
      <c r="L5073" s="83" t="s">
        <v>13542</v>
      </c>
      <c r="M5073" s="46">
        <v>45569</v>
      </c>
      <c r="N5073" s="46">
        <v>45595</v>
      </c>
      <c r="O5073" s="46">
        <v>45575</v>
      </c>
      <c r="P5073" s="91" t="s">
        <v>4990</v>
      </c>
      <c r="Q5073" s="84">
        <v>3</v>
      </c>
      <c r="R5073" s="91">
        <v>1</v>
      </c>
      <c r="S5073" s="9">
        <v>8</v>
      </c>
      <c r="T5073" s="9" t="s">
        <v>32</v>
      </c>
      <c r="U5073" s="9">
        <v>11002</v>
      </c>
      <c r="V5073" s="9">
        <v>11002</v>
      </c>
      <c r="W5073" s="9" t="s">
        <v>5019</v>
      </c>
      <c r="X5073" s="9" t="s">
        <v>4985</v>
      </c>
      <c r="Y5073" s="9" t="s">
        <v>4993</v>
      </c>
      <c r="Z5073" s="9" t="s">
        <v>4993</v>
      </c>
      <c r="AA5073" s="9" t="s">
        <v>5014</v>
      </c>
      <c r="AB5073" s="9" t="s">
        <v>12941</v>
      </c>
      <c r="AC5073" s="9" t="s">
        <v>5006</v>
      </c>
      <c r="AD5073" s="29"/>
      <c r="AE5073" s="20" t="str">
        <f>VLOOKUP(E5073,'FILIAIS PETZ'!A:Q,17,0)</f>
        <v>SP2</v>
      </c>
      <c r="AF5073" s="20" t="str">
        <f>VLOOKUP(E5073,'FILIAIS PETZ'!A:Q,3,0)</f>
        <v>FELICIO</v>
      </c>
      <c r="AG5073" s="20" t="str">
        <f>VLOOKUP(E5073,'FILIAIS PETZ'!A:Q,2,0)</f>
        <v>R3</v>
      </c>
      <c r="AH5073" s="75">
        <v>300</v>
      </c>
      <c r="AI5073" s="16" t="s">
        <v>11962</v>
      </c>
      <c r="AJ5073" s="43">
        <f>VLOOKUP(E5073,'FILIAIS PETZ'!$A$2:$K$2000,11,0)</f>
        <v>18328118016455</v>
      </c>
      <c r="AK5073" s="44">
        <f t="shared" si="336"/>
        <v>18328118016455</v>
      </c>
    </row>
    <row r="5074" spans="1:37" s="14" customFormat="1" ht="15" customHeight="1" thickBot="1" x14ac:dyDescent="0.25">
      <c r="A5074" s="9">
        <f t="shared" si="335"/>
        <v>969657</v>
      </c>
      <c r="B5074" s="18">
        <f>VLOOKUP(C5074,FORNECEDORES!D:E,2,0)</f>
        <v>40460</v>
      </c>
      <c r="C5074" s="19" t="str">
        <f>VLOOKUP(D5074,FORNECEDORES!A:D,4,0)</f>
        <v>30.515.748/0001-98</v>
      </c>
      <c r="D5074" s="13" t="s">
        <v>2732</v>
      </c>
      <c r="E5074" s="20" t="str">
        <f t="shared" si="337"/>
        <v>04 0177</v>
      </c>
      <c r="F5074" s="28" t="s">
        <v>8982</v>
      </c>
      <c r="G5074" s="21" t="str">
        <f>VLOOKUP(E5074,'FILIAIS PETZ'!A:E,5,0)</f>
        <v>PETZ TEODORO SAMPAIO</v>
      </c>
      <c r="H5074" s="20" t="str">
        <f>VLOOKUP(E5074,'FILIAIS PETZ'!A:D,4,0)</f>
        <v>TEOD-SP</v>
      </c>
      <c r="I5074" s="46">
        <v>45520</v>
      </c>
      <c r="J5074" s="9">
        <v>969657</v>
      </c>
      <c r="K5074" s="84" t="s">
        <v>5858</v>
      </c>
      <c r="L5074" s="83" t="s">
        <v>10778</v>
      </c>
      <c r="M5074" s="46">
        <v>45569</v>
      </c>
      <c r="N5074" s="46">
        <v>45595</v>
      </c>
      <c r="O5074" s="46">
        <v>45575</v>
      </c>
      <c r="P5074" s="91" t="s">
        <v>4990</v>
      </c>
      <c r="Q5074" s="84">
        <v>3</v>
      </c>
      <c r="R5074" s="91">
        <v>1</v>
      </c>
      <c r="S5074" s="9">
        <v>8</v>
      </c>
      <c r="T5074" s="9" t="s">
        <v>32</v>
      </c>
      <c r="U5074" s="9">
        <v>11002</v>
      </c>
      <c r="V5074" s="9">
        <v>11002</v>
      </c>
      <c r="W5074" s="9" t="s">
        <v>5021</v>
      </c>
      <c r="X5074" s="9" t="s">
        <v>4985</v>
      </c>
      <c r="Y5074" s="9" t="s">
        <v>4993</v>
      </c>
      <c r="Z5074" s="9" t="s">
        <v>4993</v>
      </c>
      <c r="AA5074" s="9" t="s">
        <v>5022</v>
      </c>
      <c r="AB5074" s="9" t="s">
        <v>5007</v>
      </c>
      <c r="AC5074" s="9" t="s">
        <v>5006</v>
      </c>
      <c r="AD5074" s="29"/>
      <c r="AE5074" s="20" t="str">
        <f>VLOOKUP(E5074,'FILIAIS PETZ'!A:Q,17,0)</f>
        <v>SP2</v>
      </c>
      <c r="AF5074" s="20" t="str">
        <f>VLOOKUP(E5074,'FILIAIS PETZ'!A:Q,3,0)</f>
        <v>FELICIO</v>
      </c>
      <c r="AG5074" s="20" t="str">
        <f>VLOOKUP(E5074,'FILIAIS PETZ'!A:Q,2,0)</f>
        <v>R3</v>
      </c>
      <c r="AH5074" s="75">
        <v>320</v>
      </c>
      <c r="AI5074" s="16" t="s">
        <v>11378</v>
      </c>
      <c r="AJ5074" s="43">
        <f>VLOOKUP(E5074,'FILIAIS PETZ'!$A$2:$K$2000,11,0)</f>
        <v>18328118016455</v>
      </c>
      <c r="AK5074" s="44">
        <f t="shared" si="336"/>
        <v>18328118016455</v>
      </c>
    </row>
    <row r="5075" spans="1:37" s="14" customFormat="1" ht="15" customHeight="1" thickBot="1" x14ac:dyDescent="0.25">
      <c r="A5075" s="9">
        <f t="shared" si="335"/>
        <v>969660</v>
      </c>
      <c r="B5075" s="18">
        <f>VLOOKUP(C5075,FORNECEDORES!D:E,2,0)</f>
        <v>179505</v>
      </c>
      <c r="C5075" s="19" t="str">
        <f>VLOOKUP(D5075,FORNECEDORES!A:D,4,0)</f>
        <v>29.739.737/0046-04</v>
      </c>
      <c r="D5075" s="17" t="s">
        <v>7599</v>
      </c>
      <c r="E5075" s="20" t="str">
        <f t="shared" si="337"/>
        <v>04 0059</v>
      </c>
      <c r="F5075" s="28" t="s">
        <v>8714</v>
      </c>
      <c r="G5075" s="21" t="str">
        <f>VLOOKUP(E5075,'FILIAIS PETZ'!A:E,5,0)</f>
        <v>PETZ POMPÉIA</v>
      </c>
      <c r="H5075" s="20" t="str">
        <f>VLOOKUP(E5075,'FILIAIS PETZ'!A:D,4,0)</f>
        <v>POMP-SP</v>
      </c>
      <c r="I5075" s="46">
        <v>45520</v>
      </c>
      <c r="J5075" s="9">
        <v>969660</v>
      </c>
      <c r="K5075" s="84"/>
      <c r="L5075" s="83"/>
      <c r="M5075" s="46"/>
      <c r="N5075" s="46"/>
      <c r="O5075" s="46"/>
      <c r="P5075" s="91" t="s">
        <v>4990</v>
      </c>
      <c r="Q5075" s="84">
        <v>3</v>
      </c>
      <c r="R5075" s="91">
        <v>1</v>
      </c>
      <c r="S5075" s="9">
        <v>8</v>
      </c>
      <c r="T5075" s="9" t="s">
        <v>32</v>
      </c>
      <c r="U5075" s="9">
        <v>11002</v>
      </c>
      <c r="V5075" s="9">
        <v>11002</v>
      </c>
      <c r="W5075" s="9" t="s">
        <v>5039</v>
      </c>
      <c r="X5075" s="9" t="s">
        <v>5033</v>
      </c>
      <c r="Y5075" s="84" t="s">
        <v>4993</v>
      </c>
      <c r="Z5075" s="84" t="s">
        <v>4993</v>
      </c>
      <c r="AA5075" s="84" t="s">
        <v>5033</v>
      </c>
      <c r="AB5075" s="84" t="s">
        <v>12941</v>
      </c>
      <c r="AC5075" s="9" t="s">
        <v>5006</v>
      </c>
      <c r="AD5075" s="29"/>
      <c r="AE5075" s="20" t="str">
        <f>VLOOKUP(E5075,'FILIAIS PETZ'!A:Q,17,0)</f>
        <v>SP2</v>
      </c>
      <c r="AF5075" s="20" t="str">
        <f>VLOOKUP(E5075,'FILIAIS PETZ'!A:Q,3,0)</f>
        <v>FELICIO</v>
      </c>
      <c r="AG5075" s="20" t="str">
        <f>VLOOKUP(E5075,'FILIAIS PETZ'!A:Q,2,0)</f>
        <v>R3</v>
      </c>
      <c r="AH5075" s="75">
        <v>12438.48</v>
      </c>
      <c r="AI5075" s="16" t="s">
        <v>11963</v>
      </c>
      <c r="AJ5075" s="43">
        <f>VLOOKUP(E5075,'FILIAIS PETZ'!$A$2:$K$2000,11,0)</f>
        <v>18328118005763</v>
      </c>
      <c r="AK5075" s="44">
        <f t="shared" si="336"/>
        <v>18328118005763</v>
      </c>
    </row>
    <row r="5076" spans="1:37" s="14" customFormat="1" ht="15" customHeight="1" thickBot="1" x14ac:dyDescent="0.25">
      <c r="A5076" s="9">
        <f t="shared" si="335"/>
        <v>969664</v>
      </c>
      <c r="B5076" s="18">
        <f>VLOOKUP(C5076,FORNECEDORES!D:E,2,0)</f>
        <v>14456</v>
      </c>
      <c r="C5076" s="19" t="str">
        <f>VLOOKUP(D5076,FORNECEDORES!A:D,4,0)</f>
        <v>29.274.777/0001-26</v>
      </c>
      <c r="D5076" s="13" t="s">
        <v>2689</v>
      </c>
      <c r="E5076" s="20" t="str">
        <f t="shared" si="337"/>
        <v>04 0051</v>
      </c>
      <c r="F5076" s="28" t="s">
        <v>4948</v>
      </c>
      <c r="G5076" s="21" t="str">
        <f>VLOOKUP(E5076,'FILIAIS PETZ'!A:E,5,0)</f>
        <v>PETZ TAMBORÉ</v>
      </c>
      <c r="H5076" s="20" t="str">
        <f>VLOOKUP(E5076,'FILIAIS PETZ'!A:D,4,0)</f>
        <v>TMBO-SP</v>
      </c>
      <c r="I5076" s="46">
        <v>45520</v>
      </c>
      <c r="J5076" s="9">
        <v>969664</v>
      </c>
      <c r="K5076" s="84"/>
      <c r="L5076" s="83"/>
      <c r="M5076" s="46"/>
      <c r="N5076" s="46"/>
      <c r="O5076" s="46"/>
      <c r="P5076" s="91" t="s">
        <v>4990</v>
      </c>
      <c r="Q5076" s="84">
        <v>3</v>
      </c>
      <c r="R5076" s="91">
        <v>1</v>
      </c>
      <c r="S5076" s="9">
        <v>8</v>
      </c>
      <c r="T5076" s="9" t="s">
        <v>32</v>
      </c>
      <c r="U5076" s="9">
        <v>11002</v>
      </c>
      <c r="V5076" s="9">
        <v>11002</v>
      </c>
      <c r="W5076" s="9" t="s">
        <v>8492</v>
      </c>
      <c r="X5076" s="9" t="s">
        <v>4985</v>
      </c>
      <c r="Y5076" s="9" t="s">
        <v>4993</v>
      </c>
      <c r="Z5076" s="9" t="s">
        <v>4993</v>
      </c>
      <c r="AA5076" s="9" t="s">
        <v>4989</v>
      </c>
      <c r="AB5076" s="9" t="s">
        <v>12941</v>
      </c>
      <c r="AC5076" s="9" t="s">
        <v>5006</v>
      </c>
      <c r="AD5076" s="29"/>
      <c r="AE5076" s="20" t="str">
        <f>VLOOKUP(E5076,'FILIAIS PETZ'!A:Q,17,0)</f>
        <v>SP7</v>
      </c>
      <c r="AF5076" s="20" t="str">
        <f>VLOOKUP(E5076,'FILIAIS PETZ'!A:Q,3,0)</f>
        <v>FELICIO</v>
      </c>
      <c r="AG5076" s="20" t="str">
        <f>VLOOKUP(E5076,'FILIAIS PETZ'!A:Q,2,0)</f>
        <v>R3</v>
      </c>
      <c r="AH5076" s="75">
        <v>1690</v>
      </c>
      <c r="AI5076" s="16" t="s">
        <v>11964</v>
      </c>
      <c r="AJ5076" s="43">
        <f>VLOOKUP(E5076,'FILIAIS PETZ'!$A$2:$K$2000,11,0)</f>
        <v>18328118004872</v>
      </c>
      <c r="AK5076" s="44">
        <f t="shared" si="336"/>
        <v>18328118004872</v>
      </c>
    </row>
    <row r="5077" spans="1:37" s="14" customFormat="1" ht="15" customHeight="1" thickBot="1" x14ac:dyDescent="0.25">
      <c r="A5077" s="9">
        <f t="shared" si="335"/>
        <v>969666</v>
      </c>
      <c r="B5077" s="18">
        <f>VLOOKUP(C5077,FORNECEDORES!D:E,2,0)</f>
        <v>14456</v>
      </c>
      <c r="C5077" s="19" t="str">
        <f>VLOOKUP(D5077,FORNECEDORES!A:D,4,0)</f>
        <v>29.274.777/0001-26</v>
      </c>
      <c r="D5077" s="13" t="s">
        <v>2689</v>
      </c>
      <c r="E5077" s="20" t="str">
        <f t="shared" si="337"/>
        <v>04 0051</v>
      </c>
      <c r="F5077" s="28" t="s">
        <v>4948</v>
      </c>
      <c r="G5077" s="21" t="str">
        <f>VLOOKUP(E5077,'FILIAIS PETZ'!A:E,5,0)</f>
        <v>PETZ TAMBORÉ</v>
      </c>
      <c r="H5077" s="20" t="str">
        <f>VLOOKUP(E5077,'FILIAIS PETZ'!A:D,4,0)</f>
        <v>TMBO-SP</v>
      </c>
      <c r="I5077" s="46">
        <v>45520</v>
      </c>
      <c r="J5077" s="9">
        <v>969666</v>
      </c>
      <c r="K5077" s="84"/>
      <c r="L5077" s="83"/>
      <c r="M5077" s="46"/>
      <c r="N5077" s="46"/>
      <c r="O5077" s="46"/>
      <c r="P5077" s="91" t="s">
        <v>4990</v>
      </c>
      <c r="Q5077" s="84">
        <v>3</v>
      </c>
      <c r="R5077" s="91">
        <v>1</v>
      </c>
      <c r="S5077" s="9">
        <v>8</v>
      </c>
      <c r="T5077" s="9" t="s">
        <v>32</v>
      </c>
      <c r="U5077" s="9">
        <v>11002</v>
      </c>
      <c r="V5077" s="9">
        <v>11002</v>
      </c>
      <c r="W5077" s="9" t="s">
        <v>5182</v>
      </c>
      <c r="X5077" s="9" t="s">
        <v>4985</v>
      </c>
      <c r="Y5077" s="10" t="s">
        <v>4993</v>
      </c>
      <c r="Z5077" s="10" t="s">
        <v>4993</v>
      </c>
      <c r="AA5077" s="10" t="s">
        <v>4989</v>
      </c>
      <c r="AB5077" s="9" t="s">
        <v>12941</v>
      </c>
      <c r="AC5077" s="9" t="s">
        <v>5006</v>
      </c>
      <c r="AD5077" s="29"/>
      <c r="AE5077" s="20" t="str">
        <f>VLOOKUP(E5077,'FILIAIS PETZ'!A:Q,17,0)</f>
        <v>SP7</v>
      </c>
      <c r="AF5077" s="20" t="str">
        <f>VLOOKUP(E5077,'FILIAIS PETZ'!A:Q,3,0)</f>
        <v>FELICIO</v>
      </c>
      <c r="AG5077" s="20" t="str">
        <f>VLOOKUP(E5077,'FILIAIS PETZ'!A:Q,2,0)</f>
        <v>R3</v>
      </c>
      <c r="AH5077" s="75">
        <v>190</v>
      </c>
      <c r="AI5077" s="16" t="s">
        <v>11965</v>
      </c>
      <c r="AJ5077" s="43">
        <f>VLOOKUP(E5077,'FILIAIS PETZ'!$A$2:$K$2000,11,0)</f>
        <v>18328118004872</v>
      </c>
      <c r="AK5077" s="44">
        <f t="shared" si="336"/>
        <v>18328118004872</v>
      </c>
    </row>
    <row r="5078" spans="1:37" s="14" customFormat="1" ht="15" customHeight="1" thickBot="1" x14ac:dyDescent="0.25">
      <c r="A5078" s="9">
        <f t="shared" si="335"/>
        <v>969670</v>
      </c>
      <c r="B5078" s="18">
        <f>VLOOKUP(C5078,FORNECEDORES!D:E,2,0)</f>
        <v>811318</v>
      </c>
      <c r="C5078" s="19" t="str">
        <f>VLOOKUP(D5078,FORNECEDORES!A:D,4,0)</f>
        <v>41.483.944/0001-44</v>
      </c>
      <c r="D5078" s="13" t="s">
        <v>8606</v>
      </c>
      <c r="E5078" s="20" t="str">
        <f t="shared" si="337"/>
        <v>04 0139</v>
      </c>
      <c r="F5078" s="28" t="s">
        <v>4978</v>
      </c>
      <c r="G5078" s="21" t="str">
        <f>VLOOKUP(E5078,'FILIAIS PETZ'!A:E,5,0)</f>
        <v>PETZ PALMAS</v>
      </c>
      <c r="H5078" s="20" t="str">
        <f>VLOOKUP(E5078,'FILIAIS PETZ'!A:D,4,0)</f>
        <v>PMAS-TO</v>
      </c>
      <c r="I5078" s="46">
        <v>45523</v>
      </c>
      <c r="J5078" s="9">
        <v>969670</v>
      </c>
      <c r="K5078" s="84" t="s">
        <v>5858</v>
      </c>
      <c r="L5078" s="83" t="s">
        <v>12160</v>
      </c>
      <c r="M5078" s="46">
        <v>45524</v>
      </c>
      <c r="N5078" s="46">
        <v>45546</v>
      </c>
      <c r="O5078" s="46">
        <v>45527</v>
      </c>
      <c r="P5078" s="91" t="s">
        <v>4982</v>
      </c>
      <c r="Q5078" s="84">
        <v>3</v>
      </c>
      <c r="R5078" s="91">
        <v>1</v>
      </c>
      <c r="S5078" s="9">
        <v>8</v>
      </c>
      <c r="T5078" s="9" t="s">
        <v>32</v>
      </c>
      <c r="U5078" s="9">
        <v>11002</v>
      </c>
      <c r="V5078" s="9">
        <v>11002</v>
      </c>
      <c r="W5078" s="9" t="s">
        <v>4984</v>
      </c>
      <c r="X5078" s="9" t="s">
        <v>4985</v>
      </c>
      <c r="Y5078" s="9" t="s">
        <v>4993</v>
      </c>
      <c r="Z5078" s="9" t="s">
        <v>5020</v>
      </c>
      <c r="AA5078" s="9" t="s">
        <v>5022</v>
      </c>
      <c r="AB5078" s="9" t="s">
        <v>12941</v>
      </c>
      <c r="AC5078" s="9" t="s">
        <v>4988</v>
      </c>
      <c r="AD5078" s="29" t="s">
        <v>5020</v>
      </c>
      <c r="AE5078" s="20" t="str">
        <f>VLOOKUP(E5078,'FILIAIS PETZ'!A:Q,17,0)</f>
        <v>CO-2</v>
      </c>
      <c r="AF5078" s="20" t="str">
        <f>VLOOKUP(E5078,'FILIAIS PETZ'!A:Q,3,0)</f>
        <v>FELICIO</v>
      </c>
      <c r="AG5078" s="20" t="str">
        <f>VLOOKUP(E5078,'FILIAIS PETZ'!A:Q,2,0)</f>
        <v>R3</v>
      </c>
      <c r="AH5078" s="75">
        <v>2900</v>
      </c>
      <c r="AI5078" s="16" t="s">
        <v>11966</v>
      </c>
      <c r="AJ5078" s="43">
        <f>VLOOKUP(E5078,'FILIAIS PETZ'!$A$2:$K$2000,11,0)</f>
        <v>18328118014088</v>
      </c>
      <c r="AK5078" s="44">
        <f t="shared" si="336"/>
        <v>18328118014088</v>
      </c>
    </row>
    <row r="5079" spans="1:37" s="14" customFormat="1" ht="15" customHeight="1" thickBot="1" x14ac:dyDescent="0.25">
      <c r="A5079" s="9">
        <f t="shared" si="335"/>
        <v>969691</v>
      </c>
      <c r="B5079" s="18">
        <f>VLOOKUP(C5079,FORNECEDORES!D:E,2,0)</f>
        <v>39969</v>
      </c>
      <c r="C5079" s="19" t="str">
        <f>VLOOKUP(D5079,FORNECEDORES!A:D,4,0)</f>
        <v>23.457.797/0001-56</v>
      </c>
      <c r="D5079" s="13" t="s">
        <v>2466</v>
      </c>
      <c r="E5079" s="20" t="str">
        <f t="shared" si="337"/>
        <v>04 0068</v>
      </c>
      <c r="F5079" s="28" t="s">
        <v>8958</v>
      </c>
      <c r="G5079" s="21" t="str">
        <f>VLOOKUP(E5079,'FILIAIS PETZ'!A:E,5,0)</f>
        <v>PETZ PEREIRA BARRETO</v>
      </c>
      <c r="H5079" s="20" t="str">
        <f>VLOOKUP(E5079,'FILIAIS PETZ'!A:D,4,0)</f>
        <v>PBAR-SP</v>
      </c>
      <c r="I5079" s="46">
        <v>45523</v>
      </c>
      <c r="J5079" s="9">
        <v>969691</v>
      </c>
      <c r="K5079" s="84" t="s">
        <v>5858</v>
      </c>
      <c r="L5079" s="83" t="s">
        <v>12154</v>
      </c>
      <c r="M5079" s="46">
        <v>45524</v>
      </c>
      <c r="N5079" s="46">
        <v>45546</v>
      </c>
      <c r="O5079" s="46">
        <v>45526</v>
      </c>
      <c r="P5079" s="91" t="s">
        <v>4990</v>
      </c>
      <c r="Q5079" s="84">
        <v>3</v>
      </c>
      <c r="R5079" s="91">
        <v>1</v>
      </c>
      <c r="S5079" s="9">
        <v>8</v>
      </c>
      <c r="T5079" s="9" t="s">
        <v>32</v>
      </c>
      <c r="U5079" s="9">
        <v>11002</v>
      </c>
      <c r="V5079" s="9">
        <v>11002</v>
      </c>
      <c r="W5079" s="9" t="s">
        <v>8492</v>
      </c>
      <c r="X5079" s="9" t="s">
        <v>4985</v>
      </c>
      <c r="Y5079" s="9" t="s">
        <v>4993</v>
      </c>
      <c r="Z5079" s="9" t="s">
        <v>4993</v>
      </c>
      <c r="AA5079" s="9" t="s">
        <v>4989</v>
      </c>
      <c r="AB5079" s="9" t="s">
        <v>12941</v>
      </c>
      <c r="AC5079" s="9" t="s">
        <v>5006</v>
      </c>
      <c r="AD5079" s="29"/>
      <c r="AE5079" s="20" t="str">
        <f>VLOOKUP(E5079,'FILIAIS PETZ'!A:Q,17,0)</f>
        <v>SP3</v>
      </c>
      <c r="AF5079" s="20" t="str">
        <f>VLOOKUP(E5079,'FILIAIS PETZ'!A:Q,3,0)</f>
        <v>FELICIO</v>
      </c>
      <c r="AG5079" s="20" t="str">
        <f>VLOOKUP(E5079,'FILIAIS PETZ'!A:Q,2,0)</f>
        <v>R3</v>
      </c>
      <c r="AH5079" s="75">
        <v>1485</v>
      </c>
      <c r="AI5079" s="16" t="s">
        <v>11967</v>
      </c>
      <c r="AJ5079" s="43">
        <f>VLOOKUP(E5079,'FILIAIS PETZ'!$A$2:$K$2000,11,0)</f>
        <v>18328118007111</v>
      </c>
      <c r="AK5079" s="44">
        <f t="shared" si="336"/>
        <v>18328118007111</v>
      </c>
    </row>
    <row r="5080" spans="1:37" s="14" customFormat="1" ht="15" customHeight="1" thickBot="1" x14ac:dyDescent="0.25">
      <c r="A5080" s="9">
        <f t="shared" si="335"/>
        <v>969693</v>
      </c>
      <c r="B5080" s="18">
        <f>VLOOKUP(C5080,FORNECEDORES!D:E,2,0)</f>
        <v>39969</v>
      </c>
      <c r="C5080" s="19" t="str">
        <f>VLOOKUP(D5080,FORNECEDORES!A:D,4,0)</f>
        <v>23.457.797/0001-56</v>
      </c>
      <c r="D5080" s="13" t="s">
        <v>2466</v>
      </c>
      <c r="E5080" s="20" t="str">
        <f t="shared" si="337"/>
        <v>04 0068</v>
      </c>
      <c r="F5080" s="28" t="s">
        <v>8958</v>
      </c>
      <c r="G5080" s="21" t="str">
        <f>VLOOKUP(E5080,'FILIAIS PETZ'!A:E,5,0)</f>
        <v>PETZ PEREIRA BARRETO</v>
      </c>
      <c r="H5080" s="20" t="str">
        <f>VLOOKUP(E5080,'FILIAIS PETZ'!A:D,4,0)</f>
        <v>PBAR-SP</v>
      </c>
      <c r="I5080" s="46">
        <v>45523</v>
      </c>
      <c r="J5080" s="9">
        <v>969693</v>
      </c>
      <c r="K5080" s="84" t="s">
        <v>5858</v>
      </c>
      <c r="L5080" s="83" t="s">
        <v>12155</v>
      </c>
      <c r="M5080" s="46">
        <v>45524</v>
      </c>
      <c r="N5080" s="46">
        <v>45546</v>
      </c>
      <c r="O5080" s="46">
        <v>45526</v>
      </c>
      <c r="P5080" s="91" t="s">
        <v>4990</v>
      </c>
      <c r="Q5080" s="84">
        <v>3</v>
      </c>
      <c r="R5080" s="91">
        <v>1</v>
      </c>
      <c r="S5080" s="9">
        <v>8</v>
      </c>
      <c r="T5080" s="9" t="s">
        <v>32</v>
      </c>
      <c r="U5080" s="9">
        <v>11002</v>
      </c>
      <c r="V5080" s="9">
        <v>11002</v>
      </c>
      <c r="W5080" s="9" t="s">
        <v>5024</v>
      </c>
      <c r="X5080" s="9" t="s">
        <v>4985</v>
      </c>
      <c r="Y5080" s="9" t="s">
        <v>4993</v>
      </c>
      <c r="Z5080" s="9" t="s">
        <v>4993</v>
      </c>
      <c r="AA5080" s="9" t="s">
        <v>4989</v>
      </c>
      <c r="AB5080" s="9" t="s">
        <v>12941</v>
      </c>
      <c r="AC5080" s="9" t="s">
        <v>5006</v>
      </c>
      <c r="AD5080" s="29"/>
      <c r="AE5080" s="20" t="str">
        <f>VLOOKUP(E5080,'FILIAIS PETZ'!A:Q,17,0)</f>
        <v>SP3</v>
      </c>
      <c r="AF5080" s="20" t="str">
        <f>VLOOKUP(E5080,'FILIAIS PETZ'!A:Q,3,0)</f>
        <v>FELICIO</v>
      </c>
      <c r="AG5080" s="20" t="str">
        <f>VLOOKUP(E5080,'FILIAIS PETZ'!A:Q,2,0)</f>
        <v>R3</v>
      </c>
      <c r="AH5080" s="75">
        <v>550</v>
      </c>
      <c r="AI5080" s="16" t="s">
        <v>11968</v>
      </c>
      <c r="AJ5080" s="43">
        <f>VLOOKUP(E5080,'FILIAIS PETZ'!$A$2:$K$2000,11,0)</f>
        <v>18328118007111</v>
      </c>
      <c r="AK5080" s="44">
        <f t="shared" si="336"/>
        <v>18328118007111</v>
      </c>
    </row>
    <row r="5081" spans="1:37" s="14" customFormat="1" ht="15" customHeight="1" thickBot="1" x14ac:dyDescent="0.25">
      <c r="A5081" s="9">
        <f>J5081</f>
        <v>962095</v>
      </c>
      <c r="B5081" s="18">
        <f>VLOOKUP(C5081,FORNECEDORES!D:E,2,0)</f>
        <v>49973</v>
      </c>
      <c r="C5081" s="19" t="str">
        <f>VLOOKUP(D5081,FORNECEDORES!A:D,4,0)</f>
        <v>30.827.985/0001-94</v>
      </c>
      <c r="D5081" s="13" t="s">
        <v>2744</v>
      </c>
      <c r="E5081" s="20" t="str">
        <f t="shared" si="337"/>
        <v>04 0061</v>
      </c>
      <c r="F5081" s="28" t="s">
        <v>4946</v>
      </c>
      <c r="G5081" s="21" t="str">
        <f>VLOOKUP(E5081,'FILIAIS PETZ'!A:E,5,0)</f>
        <v>PETZ PAMPULHA</v>
      </c>
      <c r="H5081" s="20" t="str">
        <f>VLOOKUP(E5081,'FILIAIS PETZ'!A:D,4,0)</f>
        <v>PAMP-MG</v>
      </c>
      <c r="I5081" s="46">
        <v>45509</v>
      </c>
      <c r="J5081" s="9">
        <v>962095</v>
      </c>
      <c r="K5081" s="84" t="s">
        <v>5858</v>
      </c>
      <c r="L5081" s="83" t="s">
        <v>12002</v>
      </c>
      <c r="M5081" s="46">
        <v>45513</v>
      </c>
      <c r="N5081" s="46">
        <v>45539</v>
      </c>
      <c r="O5081" s="46">
        <v>45523</v>
      </c>
      <c r="P5081" s="91" t="s">
        <v>4990</v>
      </c>
      <c r="Q5081" s="84">
        <v>3</v>
      </c>
      <c r="R5081" s="91">
        <v>1</v>
      </c>
      <c r="S5081" s="9">
        <v>8</v>
      </c>
      <c r="T5081" s="9" t="s">
        <v>32</v>
      </c>
      <c r="U5081" s="9">
        <v>11002</v>
      </c>
      <c r="V5081" s="9">
        <v>11002</v>
      </c>
      <c r="W5081" s="9" t="s">
        <v>5107</v>
      </c>
      <c r="X5081" s="9" t="s">
        <v>4996</v>
      </c>
      <c r="Y5081" s="10" t="s">
        <v>4997</v>
      </c>
      <c r="Z5081" s="9" t="s">
        <v>4993</v>
      </c>
      <c r="AA5081" s="9" t="s">
        <v>5103</v>
      </c>
      <c r="AB5081" s="9" t="s">
        <v>12941</v>
      </c>
      <c r="AC5081" s="9" t="s">
        <v>5006</v>
      </c>
      <c r="AD5081" s="29"/>
      <c r="AE5081" s="20" t="str">
        <f>VLOOKUP(E5081,'FILIAIS PETZ'!A:Q,17,0)</f>
        <v>MG-1</v>
      </c>
      <c r="AF5081" s="20" t="str">
        <f>VLOOKUP(E5081,'FILIAIS PETZ'!A:Q,3,0)</f>
        <v>FELICIO</v>
      </c>
      <c r="AG5081" s="20" t="str">
        <f>VLOOKUP(E5081,'FILIAIS PETZ'!A:Q,2,0)</f>
        <v>R3</v>
      </c>
      <c r="AH5081" s="75">
        <v>900</v>
      </c>
      <c r="AI5081" s="16" t="s">
        <v>11647</v>
      </c>
      <c r="AJ5081" s="43">
        <f>VLOOKUP(E5081,'FILIAIS PETZ'!$A$2:$K$2000,11,0)</f>
        <v>18328118006069</v>
      </c>
      <c r="AK5081" s="44">
        <f t="shared" si="336"/>
        <v>18328118006069</v>
      </c>
    </row>
    <row r="5082" spans="1:37" s="14" customFormat="1" ht="15" customHeight="1" thickBot="1" x14ac:dyDescent="0.25">
      <c r="A5082" s="9">
        <f>J5082</f>
        <v>959136</v>
      </c>
      <c r="B5082" s="18">
        <f>VLOOKUP(C5082,FORNECEDORES!D:E,2,0)</f>
        <v>49973</v>
      </c>
      <c r="C5082" s="19" t="str">
        <f>VLOOKUP(D5082,FORNECEDORES!A:D,4,0)</f>
        <v>30.827.985/0001-94</v>
      </c>
      <c r="D5082" s="13" t="s">
        <v>2744</v>
      </c>
      <c r="E5082" s="20" t="str">
        <f t="shared" si="337"/>
        <v>04 0155</v>
      </c>
      <c r="F5082" s="28" t="s">
        <v>4929</v>
      </c>
      <c r="G5082" s="21" t="str">
        <f>VLOOKUP(E5082,'FILIAIS PETZ'!A:E,5,0)</f>
        <v>PETZ SETE LAGOAS</v>
      </c>
      <c r="H5082" s="20" t="str">
        <f>VLOOKUP(E5082,'FILIAIS PETZ'!A:D,4,0)</f>
        <v>STLG-MG</v>
      </c>
      <c r="I5082" s="46">
        <v>45506</v>
      </c>
      <c r="J5082" s="9">
        <v>959136</v>
      </c>
      <c r="K5082" s="84" t="s">
        <v>5858</v>
      </c>
      <c r="L5082" s="83" t="s">
        <v>12003</v>
      </c>
      <c r="M5082" s="46">
        <v>45509</v>
      </c>
      <c r="N5082" s="46">
        <v>45539</v>
      </c>
      <c r="O5082" s="46">
        <v>45523</v>
      </c>
      <c r="P5082" s="91" t="s">
        <v>5003</v>
      </c>
      <c r="Q5082" s="84">
        <v>3</v>
      </c>
      <c r="R5082" s="91">
        <v>1</v>
      </c>
      <c r="S5082" s="9">
        <v>8</v>
      </c>
      <c r="T5082" s="9" t="s">
        <v>32</v>
      </c>
      <c r="U5082" s="9">
        <v>11002</v>
      </c>
      <c r="V5082" s="9">
        <v>11002</v>
      </c>
      <c r="W5082" s="9" t="s">
        <v>5107</v>
      </c>
      <c r="X5082" s="9" t="s">
        <v>4996</v>
      </c>
      <c r="Y5082" s="10" t="s">
        <v>4997</v>
      </c>
      <c r="Z5082" s="9" t="s">
        <v>4993</v>
      </c>
      <c r="AA5082" s="9" t="s">
        <v>5103</v>
      </c>
      <c r="AB5082" s="9" t="s">
        <v>12941</v>
      </c>
      <c r="AC5082" s="9" t="s">
        <v>5006</v>
      </c>
      <c r="AD5082" s="29"/>
      <c r="AE5082" s="20" t="str">
        <f>VLOOKUP(E5082,'FILIAIS PETZ'!A:Q,17,0)</f>
        <v>MG-1</v>
      </c>
      <c r="AF5082" s="20" t="str">
        <f>VLOOKUP(E5082,'FILIAIS PETZ'!A:Q,3,0)</f>
        <v>FELICIO</v>
      </c>
      <c r="AG5082" s="20" t="str">
        <f>VLOOKUP(E5082,'FILIAIS PETZ'!A:Q,2,0)</f>
        <v>R3</v>
      </c>
      <c r="AH5082" s="75">
        <v>936.35</v>
      </c>
      <c r="AI5082" s="16" t="s">
        <v>9017</v>
      </c>
      <c r="AJ5082" s="43">
        <f>VLOOKUP(E5082,'FILIAIS PETZ'!$A$2:$K$2000,11,0)</f>
        <v>18328118015645</v>
      </c>
      <c r="AK5082" s="44">
        <f t="shared" si="336"/>
        <v>18328118015645</v>
      </c>
    </row>
    <row r="5083" spans="1:37" s="14" customFormat="1" ht="15" customHeight="1" thickBot="1" x14ac:dyDescent="0.25">
      <c r="A5083" s="9">
        <f>J5083</f>
        <v>959132</v>
      </c>
      <c r="B5083" s="18">
        <f>VLOOKUP(C5083,FORNECEDORES!D:E,2,0)</f>
        <v>49973</v>
      </c>
      <c r="C5083" s="19" t="str">
        <f>VLOOKUP(D5083,FORNECEDORES!A:D,4,0)</f>
        <v>30.827.985/0001-94</v>
      </c>
      <c r="D5083" s="13" t="s">
        <v>2744</v>
      </c>
      <c r="E5083" s="20" t="str">
        <f t="shared" si="337"/>
        <v>04 0107</v>
      </c>
      <c r="F5083" s="28" t="s">
        <v>4930</v>
      </c>
      <c r="G5083" s="21" t="str">
        <f>VLOOKUP(E5083,'FILIAIS PETZ'!A:E,5,0)</f>
        <v>PETZ CONTAGEM</v>
      </c>
      <c r="H5083" s="20" t="str">
        <f>VLOOKUP(E5083,'FILIAIS PETZ'!A:D,4,0)</f>
        <v>CNTG-MG</v>
      </c>
      <c r="I5083" s="46">
        <v>45506</v>
      </c>
      <c r="J5083" s="9">
        <v>959132</v>
      </c>
      <c r="K5083" s="84" t="s">
        <v>5858</v>
      </c>
      <c r="L5083" s="83" t="s">
        <v>5616</v>
      </c>
      <c r="M5083" s="46">
        <v>45509</v>
      </c>
      <c r="N5083" s="46">
        <v>45539</v>
      </c>
      <c r="O5083" s="46">
        <v>45523</v>
      </c>
      <c r="P5083" s="91" t="s">
        <v>4990</v>
      </c>
      <c r="Q5083" s="84">
        <v>3</v>
      </c>
      <c r="R5083" s="91">
        <v>1</v>
      </c>
      <c r="S5083" s="9">
        <v>8</v>
      </c>
      <c r="T5083" s="9" t="s">
        <v>32</v>
      </c>
      <c r="U5083" s="9">
        <v>11002</v>
      </c>
      <c r="V5083" s="9">
        <v>11002</v>
      </c>
      <c r="W5083" s="9" t="s">
        <v>5107</v>
      </c>
      <c r="X5083" s="9" t="s">
        <v>4996</v>
      </c>
      <c r="Y5083" s="10" t="s">
        <v>4997</v>
      </c>
      <c r="Z5083" s="9" t="s">
        <v>4993</v>
      </c>
      <c r="AA5083" s="9" t="s">
        <v>5103</v>
      </c>
      <c r="AB5083" s="9" t="s">
        <v>12941</v>
      </c>
      <c r="AC5083" s="9" t="s">
        <v>5006</v>
      </c>
      <c r="AD5083" s="29"/>
      <c r="AE5083" s="20" t="str">
        <f>VLOOKUP(E5083,'FILIAIS PETZ'!A:Q,17,0)</f>
        <v>MG-2</v>
      </c>
      <c r="AF5083" s="20" t="str">
        <f>VLOOKUP(E5083,'FILIAIS PETZ'!A:Q,3,0)</f>
        <v>FELICIO</v>
      </c>
      <c r="AG5083" s="20" t="str">
        <f>VLOOKUP(E5083,'FILIAIS PETZ'!A:Q,2,0)</f>
        <v>R3</v>
      </c>
      <c r="AH5083" s="75">
        <v>300</v>
      </c>
      <c r="AI5083" s="16" t="s">
        <v>9015</v>
      </c>
      <c r="AJ5083" s="43">
        <f>VLOOKUP(E5083,'FILIAIS PETZ'!$A$2:$K$2000,11,0)</f>
        <v>18328118010414</v>
      </c>
      <c r="AK5083" s="44">
        <f t="shared" si="336"/>
        <v>18328118010414</v>
      </c>
    </row>
    <row r="5084" spans="1:37" s="14" customFormat="1" ht="15" customHeight="1" thickBot="1" x14ac:dyDescent="0.25">
      <c r="A5084" s="9">
        <f>J5084</f>
        <v>959130</v>
      </c>
      <c r="B5084" s="18">
        <f>VLOOKUP(C5084,FORNECEDORES!D:E,2,0)</f>
        <v>49973</v>
      </c>
      <c r="C5084" s="19" t="str">
        <f>VLOOKUP(D5084,FORNECEDORES!A:D,4,0)</f>
        <v>30.827.985/0001-94</v>
      </c>
      <c r="D5084" s="13" t="s">
        <v>2744</v>
      </c>
      <c r="E5084" s="20" t="str">
        <f t="shared" si="337"/>
        <v>04 0107</v>
      </c>
      <c r="F5084" s="28" t="s">
        <v>4930</v>
      </c>
      <c r="G5084" s="21" t="str">
        <f>VLOOKUP(E5084,'FILIAIS PETZ'!A:E,5,0)</f>
        <v>PETZ CONTAGEM</v>
      </c>
      <c r="H5084" s="20" t="str">
        <f>VLOOKUP(E5084,'FILIAIS PETZ'!A:D,4,0)</f>
        <v>CNTG-MG</v>
      </c>
      <c r="I5084" s="46">
        <v>45506</v>
      </c>
      <c r="J5084" s="9">
        <v>959130</v>
      </c>
      <c r="K5084" s="84" t="s">
        <v>5858</v>
      </c>
      <c r="L5084" s="83" t="s">
        <v>5617</v>
      </c>
      <c r="M5084" s="46">
        <v>45509</v>
      </c>
      <c r="N5084" s="46">
        <v>45539</v>
      </c>
      <c r="O5084" s="46">
        <v>45523</v>
      </c>
      <c r="P5084" s="91" t="s">
        <v>4990</v>
      </c>
      <c r="Q5084" s="84">
        <v>3</v>
      </c>
      <c r="R5084" s="91">
        <v>1</v>
      </c>
      <c r="S5084" s="9">
        <v>8</v>
      </c>
      <c r="T5084" s="9" t="s">
        <v>32</v>
      </c>
      <c r="U5084" s="9">
        <v>11002</v>
      </c>
      <c r="V5084" s="9">
        <v>11002</v>
      </c>
      <c r="W5084" s="9" t="s">
        <v>5107</v>
      </c>
      <c r="X5084" s="9" t="s">
        <v>4996</v>
      </c>
      <c r="Y5084" s="9" t="s">
        <v>4980</v>
      </c>
      <c r="Z5084" s="9" t="s">
        <v>4980</v>
      </c>
      <c r="AA5084" s="9" t="s">
        <v>5103</v>
      </c>
      <c r="AB5084" s="9" t="s">
        <v>5066</v>
      </c>
      <c r="AC5084" s="9" t="s">
        <v>5006</v>
      </c>
      <c r="AD5084" s="29"/>
      <c r="AE5084" s="20" t="str">
        <f>VLOOKUP(E5084,'FILIAIS PETZ'!A:Q,17,0)</f>
        <v>MG-2</v>
      </c>
      <c r="AF5084" s="20" t="str">
        <f>VLOOKUP(E5084,'FILIAIS PETZ'!A:Q,3,0)</f>
        <v>FELICIO</v>
      </c>
      <c r="AG5084" s="20" t="str">
        <f>VLOOKUP(E5084,'FILIAIS PETZ'!A:Q,2,0)</f>
        <v>R3</v>
      </c>
      <c r="AH5084" s="75">
        <v>600</v>
      </c>
      <c r="AI5084" s="16" t="s">
        <v>9014</v>
      </c>
      <c r="AJ5084" s="43">
        <f>VLOOKUP(E5084,'FILIAIS PETZ'!$A$2:$K$2000,11,0)</f>
        <v>18328118010414</v>
      </c>
      <c r="AK5084" s="44">
        <f t="shared" si="336"/>
        <v>18328118010414</v>
      </c>
    </row>
    <row r="5085" spans="1:37" s="14" customFormat="1" ht="15" customHeight="1" thickBot="1" x14ac:dyDescent="0.25">
      <c r="A5085" s="9">
        <f t="shared" ref="A5085:A5145" si="338">J5085</f>
        <v>970302</v>
      </c>
      <c r="B5085" s="18">
        <f>VLOOKUP(C5085,FORNECEDORES!D:E,2,0)</f>
        <v>7375</v>
      </c>
      <c r="C5085" s="19" t="str">
        <f>VLOOKUP(D5085,FORNECEDORES!A:D,4,0)</f>
        <v>07.446.039/0001-86</v>
      </c>
      <c r="D5085" s="13" t="s">
        <v>1613</v>
      </c>
      <c r="E5085" s="20" t="str">
        <f t="shared" si="337"/>
        <v>04 0040</v>
      </c>
      <c r="F5085" s="28" t="s">
        <v>4943</v>
      </c>
      <c r="G5085" s="21" t="str">
        <f>VLOOKUP(E5085,'FILIAIS PETZ'!A:E,5,0)</f>
        <v>PETZ NOSSA SENHORA DO CARMO</v>
      </c>
      <c r="H5085" s="20" t="str">
        <f>VLOOKUP(E5085,'FILIAIS PETZ'!A:D,4,0)</f>
        <v>NSCA-MG</v>
      </c>
      <c r="I5085" s="46">
        <v>45523</v>
      </c>
      <c r="J5085" s="9">
        <v>970302</v>
      </c>
      <c r="K5085" s="84" t="s">
        <v>5858</v>
      </c>
      <c r="L5085" s="83" t="s">
        <v>12088</v>
      </c>
      <c r="M5085" s="46">
        <v>45506</v>
      </c>
      <c r="N5085" s="46">
        <v>45546</v>
      </c>
      <c r="O5085" s="46">
        <v>45525</v>
      </c>
      <c r="P5085" s="91" t="s">
        <v>4982</v>
      </c>
      <c r="Q5085" s="84">
        <v>3</v>
      </c>
      <c r="R5085" s="91">
        <v>1</v>
      </c>
      <c r="S5085" s="9">
        <v>8</v>
      </c>
      <c r="T5085" s="9" t="s">
        <v>32</v>
      </c>
      <c r="U5085" s="9">
        <v>11002</v>
      </c>
      <c r="V5085" s="9">
        <v>11002</v>
      </c>
      <c r="W5085" s="9" t="s">
        <v>5107</v>
      </c>
      <c r="X5085" s="9" t="s">
        <v>4985</v>
      </c>
      <c r="Y5085" s="9" t="s">
        <v>4993</v>
      </c>
      <c r="Z5085" s="9" t="s">
        <v>4993</v>
      </c>
      <c r="AA5085" s="9" t="s">
        <v>4989</v>
      </c>
      <c r="AB5085" s="9" t="s">
        <v>5005</v>
      </c>
      <c r="AC5085" s="9" t="s">
        <v>4988</v>
      </c>
      <c r="AD5085" s="29" t="s">
        <v>12012</v>
      </c>
      <c r="AE5085" s="20" t="str">
        <f>VLOOKUP(E5085,'FILIAIS PETZ'!A:Q,17,0)</f>
        <v>MG-1</v>
      </c>
      <c r="AF5085" s="20" t="str">
        <f>VLOOKUP(E5085,'FILIAIS PETZ'!A:Q,3,0)</f>
        <v>FELICIO</v>
      </c>
      <c r="AG5085" s="20" t="str">
        <f>VLOOKUP(E5085,'FILIAIS PETZ'!A:Q,2,0)</f>
        <v>R3</v>
      </c>
      <c r="AH5085" s="75">
        <v>29388.17</v>
      </c>
      <c r="AI5085" s="16" t="s">
        <v>12014</v>
      </c>
      <c r="AJ5085" s="43">
        <f>VLOOKUP(E5085,'FILIAIS PETZ'!$A$2:$K$2000,11,0)</f>
        <v>18328118003981</v>
      </c>
      <c r="AK5085" s="44">
        <f t="shared" si="336"/>
        <v>18328118003981</v>
      </c>
    </row>
    <row r="5086" spans="1:37" s="14" customFormat="1" ht="15" customHeight="1" thickBot="1" x14ac:dyDescent="0.25">
      <c r="A5086" s="9">
        <f t="shared" si="338"/>
        <v>970303</v>
      </c>
      <c r="B5086" s="18" t="e">
        <f>VLOOKUP(C5086,FORNECEDORES!D:E,2,0)</f>
        <v>#N/A</v>
      </c>
      <c r="C5086" s="19" t="e">
        <f>VLOOKUP(D5086,FORNECEDORES!A:D,4,0)</f>
        <v>#N/A</v>
      </c>
      <c r="D5086" s="13" t="s">
        <v>12011</v>
      </c>
      <c r="E5086" s="20" t="str">
        <f t="shared" si="337"/>
        <v>04 0040</v>
      </c>
      <c r="F5086" s="28" t="s">
        <v>4943</v>
      </c>
      <c r="G5086" s="21" t="str">
        <f>VLOOKUP(E5086,'FILIAIS PETZ'!A:E,5,0)</f>
        <v>PETZ NOSSA SENHORA DO CARMO</v>
      </c>
      <c r="H5086" s="20" t="str">
        <f>VLOOKUP(E5086,'FILIAIS PETZ'!A:D,4,0)</f>
        <v>NSCA-MG</v>
      </c>
      <c r="I5086" s="46">
        <v>45523</v>
      </c>
      <c r="J5086" s="9">
        <v>970303</v>
      </c>
      <c r="K5086" s="84"/>
      <c r="L5086" s="83"/>
      <c r="M5086" s="46"/>
      <c r="N5086" s="46"/>
      <c r="O5086" s="46"/>
      <c r="P5086" s="91" t="s">
        <v>4982</v>
      </c>
      <c r="Q5086" s="84">
        <v>3</v>
      </c>
      <c r="R5086" s="91">
        <v>1</v>
      </c>
      <c r="S5086" s="9">
        <v>8</v>
      </c>
      <c r="T5086" s="9" t="s">
        <v>32</v>
      </c>
      <c r="U5086" s="9">
        <v>11002</v>
      </c>
      <c r="V5086" s="9">
        <v>11002</v>
      </c>
      <c r="W5086" s="9" t="s">
        <v>5107</v>
      </c>
      <c r="X5086" s="9" t="s">
        <v>4985</v>
      </c>
      <c r="Y5086" s="9" t="s">
        <v>4993</v>
      </c>
      <c r="Z5086" s="9" t="s">
        <v>4993</v>
      </c>
      <c r="AA5086" s="9" t="s">
        <v>4989</v>
      </c>
      <c r="AB5086" s="9" t="s">
        <v>5066</v>
      </c>
      <c r="AC5086" s="9" t="s">
        <v>4988</v>
      </c>
      <c r="AD5086" s="29" t="s">
        <v>12012</v>
      </c>
      <c r="AE5086" s="20" t="str">
        <f>VLOOKUP(E5086,'FILIAIS PETZ'!A:Q,17,0)</f>
        <v>MG-1</v>
      </c>
      <c r="AF5086" s="20" t="str">
        <f>VLOOKUP(E5086,'FILIAIS PETZ'!A:Q,3,0)</f>
        <v>FELICIO</v>
      </c>
      <c r="AG5086" s="20" t="str">
        <f>VLOOKUP(E5086,'FILIAIS PETZ'!A:Q,2,0)</f>
        <v>R3</v>
      </c>
      <c r="AH5086" s="75">
        <v>15906.5</v>
      </c>
      <c r="AI5086" s="16" t="s">
        <v>12015</v>
      </c>
      <c r="AJ5086" s="43">
        <f>VLOOKUP(E5086,'FILIAIS PETZ'!$A$2:$K$2000,11,0)</f>
        <v>18328118003981</v>
      </c>
      <c r="AK5086" s="44">
        <f t="shared" si="336"/>
        <v>18328118003981</v>
      </c>
    </row>
    <row r="5087" spans="1:37" s="14" customFormat="1" ht="15" customHeight="1" thickBot="1" x14ac:dyDescent="0.25">
      <c r="A5087" s="9">
        <f t="shared" si="338"/>
        <v>970304</v>
      </c>
      <c r="B5087" s="18">
        <f>VLOOKUP(C5087,FORNECEDORES!D:E,2,0)</f>
        <v>514588</v>
      </c>
      <c r="C5087" s="19" t="str">
        <f>VLOOKUP(D5087,FORNECEDORES!A:D,4,0)</f>
        <v>48.058.074/0001-05</v>
      </c>
      <c r="D5087" s="13" t="s">
        <v>4338</v>
      </c>
      <c r="E5087" s="20" t="str">
        <f t="shared" si="337"/>
        <v>04 0156</v>
      </c>
      <c r="F5087" s="28" t="s">
        <v>4940</v>
      </c>
      <c r="G5087" s="21" t="str">
        <f>VLOOKUP(E5087,'FILIAIS PETZ'!A:E,5,0)</f>
        <v>PETZ ITAPETININGA</v>
      </c>
      <c r="H5087" s="20" t="str">
        <f>VLOOKUP(E5087,'FILIAIS PETZ'!A:D,4,0)</f>
        <v>ITPT-SP</v>
      </c>
      <c r="I5087" s="46">
        <v>45523</v>
      </c>
      <c r="J5087" s="9">
        <v>970304</v>
      </c>
      <c r="K5087" s="84" t="s">
        <v>5858</v>
      </c>
      <c r="L5087" s="83" t="s">
        <v>12745</v>
      </c>
      <c r="M5087" s="46">
        <v>45537</v>
      </c>
      <c r="N5087" s="46">
        <v>45567</v>
      </c>
      <c r="O5087" s="46">
        <v>45548</v>
      </c>
      <c r="P5087" s="91" t="s">
        <v>4990</v>
      </c>
      <c r="Q5087" s="84">
        <v>3</v>
      </c>
      <c r="R5087" s="91">
        <v>1</v>
      </c>
      <c r="S5087" s="9">
        <v>8</v>
      </c>
      <c r="T5087" s="9" t="s">
        <v>32</v>
      </c>
      <c r="U5087" s="9">
        <v>11002</v>
      </c>
      <c r="V5087" s="9">
        <v>11002</v>
      </c>
      <c r="W5087" s="9" t="s">
        <v>5107</v>
      </c>
      <c r="X5087" s="9" t="s">
        <v>4996</v>
      </c>
      <c r="Y5087" s="10" t="s">
        <v>4993</v>
      </c>
      <c r="Z5087" s="9" t="s">
        <v>4993</v>
      </c>
      <c r="AA5087" s="9" t="s">
        <v>5101</v>
      </c>
      <c r="AB5087" s="10" t="s">
        <v>12941</v>
      </c>
      <c r="AC5087" s="9" t="s">
        <v>5006</v>
      </c>
      <c r="AD5087" s="29"/>
      <c r="AE5087" s="20" t="str">
        <f>VLOOKUP(E5087,'FILIAIS PETZ'!A:Q,17,0)</f>
        <v>SP7</v>
      </c>
      <c r="AF5087" s="20" t="str">
        <f>VLOOKUP(E5087,'FILIAIS PETZ'!A:Q,3,0)</f>
        <v>FELICIO</v>
      </c>
      <c r="AG5087" s="20" t="str">
        <f>VLOOKUP(E5087,'FILIAIS PETZ'!A:Q,2,0)</f>
        <v>R3</v>
      </c>
      <c r="AH5087" s="75">
        <v>1281.5</v>
      </c>
      <c r="AI5087" s="16" t="s">
        <v>12016</v>
      </c>
      <c r="AJ5087" s="43">
        <f>VLOOKUP(E5087,'FILIAIS PETZ'!$A$2:$K$2000,11,0)</f>
        <v>18328118014754</v>
      </c>
      <c r="AK5087" s="44">
        <f t="shared" si="336"/>
        <v>18328118014754</v>
      </c>
    </row>
    <row r="5088" spans="1:37" s="14" customFormat="1" ht="15" customHeight="1" thickBot="1" x14ac:dyDescent="0.25">
      <c r="A5088" s="9">
        <f t="shared" si="338"/>
        <v>970308</v>
      </c>
      <c r="B5088" s="18">
        <f>VLOOKUP(C5088,FORNECEDORES!D:E,2,0)</f>
        <v>812784</v>
      </c>
      <c r="C5088" s="19" t="str">
        <f>VLOOKUP(D5088,FORNECEDORES!A:D,4,0)</f>
        <v>54.320.880/0001-02</v>
      </c>
      <c r="D5088" s="13" t="s">
        <v>12510</v>
      </c>
      <c r="E5088" s="20" t="str">
        <f t="shared" si="337"/>
        <v>04 0011</v>
      </c>
      <c r="F5088" s="28" t="s">
        <v>8976</v>
      </c>
      <c r="G5088" s="21" t="str">
        <f>VLOOKUP(E5088,'FILIAIS PETZ'!A:E,5,0)</f>
        <v>PETZ AUGUSTA</v>
      </c>
      <c r="H5088" s="20" t="str">
        <f>VLOOKUP(E5088,'FILIAIS PETZ'!A:D,4,0)</f>
        <v>AUGT-SP</v>
      </c>
      <c r="I5088" s="46">
        <v>45523</v>
      </c>
      <c r="J5088" s="9">
        <v>970308</v>
      </c>
      <c r="K5088" s="84"/>
      <c r="L5088" s="83"/>
      <c r="M5088" s="46"/>
      <c r="N5088" s="46"/>
      <c r="O5088" s="46"/>
      <c r="P5088" s="91" t="s">
        <v>4990</v>
      </c>
      <c r="Q5088" s="84">
        <v>3</v>
      </c>
      <c r="R5088" s="91">
        <v>1</v>
      </c>
      <c r="S5088" s="9">
        <v>8</v>
      </c>
      <c r="T5088" s="9" t="s">
        <v>32</v>
      </c>
      <c r="U5088" s="9">
        <v>11002</v>
      </c>
      <c r="V5088" s="9">
        <v>11002</v>
      </c>
      <c r="W5088" s="9" t="s">
        <v>5057</v>
      </c>
      <c r="X5088" s="9" t="s">
        <v>4985</v>
      </c>
      <c r="Y5088" s="9" t="s">
        <v>4993</v>
      </c>
      <c r="Z5088" s="84" t="s">
        <v>8408</v>
      </c>
      <c r="AA5088" s="9" t="s">
        <v>4989</v>
      </c>
      <c r="AB5088" s="9" t="s">
        <v>12941</v>
      </c>
      <c r="AC5088" s="9" t="s">
        <v>5006</v>
      </c>
      <c r="AD5088" s="29"/>
      <c r="AE5088" s="20" t="str">
        <f>VLOOKUP(E5088,'FILIAIS PETZ'!A:Q,17,0)</f>
        <v>SP2</v>
      </c>
      <c r="AF5088" s="20" t="str">
        <f>VLOOKUP(E5088,'FILIAIS PETZ'!A:Q,3,0)</f>
        <v>FELICIO</v>
      </c>
      <c r="AG5088" s="20" t="str">
        <f>VLOOKUP(E5088,'FILIAIS PETZ'!A:Q,2,0)</f>
        <v>R3</v>
      </c>
      <c r="AH5088" s="75">
        <v>590</v>
      </c>
      <c r="AI5088" s="16" t="s">
        <v>12017</v>
      </c>
      <c r="AJ5088" s="43">
        <f>VLOOKUP(E5088,'FILIAIS PETZ'!$A$2:$K$2000,11,0)</f>
        <v>18328118001776</v>
      </c>
      <c r="AK5088" s="44">
        <f t="shared" si="336"/>
        <v>18328118001776</v>
      </c>
    </row>
    <row r="5089" spans="1:37" s="14" customFormat="1" ht="15" customHeight="1" thickBot="1" x14ac:dyDescent="0.25">
      <c r="A5089" s="9">
        <f t="shared" si="338"/>
        <v>970367</v>
      </c>
      <c r="B5089" s="18">
        <f>VLOOKUP(C5089,FORNECEDORES!D:E,2,0)</f>
        <v>7736</v>
      </c>
      <c r="C5089" s="19" t="str">
        <f>VLOOKUP(D5089,FORNECEDORES!A:D,4,0)</f>
        <v>27.385.816/0001-37</v>
      </c>
      <c r="D5089" s="13" t="s">
        <v>2591</v>
      </c>
      <c r="E5089" s="20" t="str">
        <f t="shared" si="337"/>
        <v>04 0142</v>
      </c>
      <c r="F5089" s="28" t="s">
        <v>4931</v>
      </c>
      <c r="G5089" s="21" t="str">
        <f>VLOOKUP(E5089,'FILIAIS PETZ'!A:E,5,0)</f>
        <v>PETZ MIGUEL SUTIL</v>
      </c>
      <c r="H5089" s="20" t="str">
        <f>VLOOKUP(E5089,'FILIAIS PETZ'!A:D,4,0)</f>
        <v>MGST-MT</v>
      </c>
      <c r="I5089" s="46">
        <v>45523</v>
      </c>
      <c r="J5089" s="9">
        <v>970367</v>
      </c>
      <c r="K5089" s="84" t="s">
        <v>5858</v>
      </c>
      <c r="L5089" s="83" t="s">
        <v>12173</v>
      </c>
      <c r="M5089" s="46">
        <v>45524</v>
      </c>
      <c r="N5089" s="46">
        <v>45546</v>
      </c>
      <c r="O5089" s="46">
        <v>45527</v>
      </c>
      <c r="P5089" s="91" t="s">
        <v>4990</v>
      </c>
      <c r="Q5089" s="84">
        <v>3</v>
      </c>
      <c r="R5089" s="91">
        <v>1</v>
      </c>
      <c r="S5089" s="9">
        <v>8</v>
      </c>
      <c r="T5089" s="9" t="s">
        <v>32</v>
      </c>
      <c r="U5089" s="9">
        <v>11002</v>
      </c>
      <c r="V5089" s="9">
        <v>11002</v>
      </c>
      <c r="W5089" s="9" t="s">
        <v>5062</v>
      </c>
      <c r="X5089" s="9" t="s">
        <v>4992</v>
      </c>
      <c r="Y5089" s="10" t="s">
        <v>4993</v>
      </c>
      <c r="Z5089" s="10" t="s">
        <v>4993</v>
      </c>
      <c r="AA5089" s="10" t="s">
        <v>4992</v>
      </c>
      <c r="AB5089" s="10" t="s">
        <v>12941</v>
      </c>
      <c r="AC5089" s="9" t="s">
        <v>5006</v>
      </c>
      <c r="AD5089" s="29"/>
      <c r="AE5089" s="20" t="str">
        <f>VLOOKUP(E5089,'FILIAIS PETZ'!A:Q,17,0)</f>
        <v>CO-3</v>
      </c>
      <c r="AF5089" s="20" t="str">
        <f>VLOOKUP(E5089,'FILIAIS PETZ'!A:Q,3,0)</f>
        <v>FELICIO</v>
      </c>
      <c r="AG5089" s="20" t="str">
        <f>VLOOKUP(E5089,'FILIAIS PETZ'!A:Q,2,0)</f>
        <v>R3</v>
      </c>
      <c r="AH5089" s="75">
        <v>1323</v>
      </c>
      <c r="AI5089" s="16" t="s">
        <v>12018</v>
      </c>
      <c r="AJ5089" s="43">
        <f>VLOOKUP(E5089,'FILIAIS PETZ'!$A$2:$K$2000,11,0)</f>
        <v>18328118013430</v>
      </c>
      <c r="AK5089" s="44">
        <f t="shared" si="336"/>
        <v>18328118013430</v>
      </c>
    </row>
    <row r="5090" spans="1:37" s="14" customFormat="1" ht="15" customHeight="1" thickBot="1" x14ac:dyDescent="0.25">
      <c r="A5090" s="9">
        <f t="shared" si="338"/>
        <v>970408</v>
      </c>
      <c r="B5090" s="18">
        <f>VLOOKUP(C5090,FORNECEDORES!D:E,2,0)</f>
        <v>7736</v>
      </c>
      <c r="C5090" s="19" t="str">
        <f>VLOOKUP(D5090,FORNECEDORES!A:D,4,0)</f>
        <v>27.385.816/0001-37</v>
      </c>
      <c r="D5090" s="13" t="s">
        <v>2591</v>
      </c>
      <c r="E5090" s="20" t="str">
        <f t="shared" si="337"/>
        <v>04 0240</v>
      </c>
      <c r="F5090" s="28" t="s">
        <v>4955</v>
      </c>
      <c r="G5090" s="21" t="str">
        <f>VLOOKUP(E5090,'FILIAIS PETZ'!A:E,5,0)</f>
        <v xml:space="preserve">CENTRO DE DISTRIBUIÇÃO HIDROLANDIA </v>
      </c>
      <c r="H5090" s="20" t="str">
        <f>VLOOKUP(E5090,'FILIAIS PETZ'!A:D,4,0)</f>
        <v>CDHD-GO</v>
      </c>
      <c r="I5090" s="46">
        <v>45523</v>
      </c>
      <c r="J5090" s="9">
        <v>970408</v>
      </c>
      <c r="K5090" s="84" t="s">
        <v>5858</v>
      </c>
      <c r="L5090" s="83" t="s">
        <v>12174</v>
      </c>
      <c r="M5090" s="46">
        <v>45524</v>
      </c>
      <c r="N5090" s="46">
        <v>45546</v>
      </c>
      <c r="O5090" s="46">
        <v>45527</v>
      </c>
      <c r="P5090" s="91" t="s">
        <v>4990</v>
      </c>
      <c r="Q5090" s="84">
        <v>3</v>
      </c>
      <c r="R5090" s="91">
        <v>1</v>
      </c>
      <c r="S5090" s="9">
        <v>8</v>
      </c>
      <c r="T5090" s="9" t="s">
        <v>32</v>
      </c>
      <c r="U5090" s="9">
        <v>11002</v>
      </c>
      <c r="V5090" s="9">
        <v>11002</v>
      </c>
      <c r="W5090" s="9" t="s">
        <v>12013</v>
      </c>
      <c r="X5090" s="9" t="s">
        <v>4985</v>
      </c>
      <c r="Y5090" s="10" t="s">
        <v>4993</v>
      </c>
      <c r="Z5090" s="10" t="s">
        <v>4993</v>
      </c>
      <c r="AA5090" s="10" t="s">
        <v>4989</v>
      </c>
      <c r="AB5090" s="10" t="s">
        <v>12941</v>
      </c>
      <c r="AC5090" s="9" t="s">
        <v>5006</v>
      </c>
      <c r="AD5090" s="29"/>
      <c r="AE5090" s="20" t="str">
        <f>VLOOKUP(E5090,'FILIAIS PETZ'!A:Q,17,0)</f>
        <v>CD</v>
      </c>
      <c r="AF5090" s="20" t="str">
        <f>VLOOKUP(E5090,'FILIAIS PETZ'!A:Q,3,0)</f>
        <v>FELICIO</v>
      </c>
      <c r="AG5090" s="20" t="str">
        <f>VLOOKUP(E5090,'FILIAIS PETZ'!A:Q,2,0)</f>
        <v>CD</v>
      </c>
      <c r="AH5090" s="75">
        <v>952</v>
      </c>
      <c r="AI5090" s="16" t="s">
        <v>12019</v>
      </c>
      <c r="AJ5090" s="43" t="str">
        <f>VLOOKUP(E5090,'FILIAIS PETZ'!$A$2:$K$2000,11,0)</f>
        <v>18.328.118/0228-54</v>
      </c>
      <c r="AK5090" s="44" t="str">
        <f t="shared" si="336"/>
        <v>18.328.118/0228-54</v>
      </c>
    </row>
    <row r="5091" spans="1:37" s="14" customFormat="1" ht="15" customHeight="1" thickBot="1" x14ac:dyDescent="0.25">
      <c r="A5091" s="9">
        <f t="shared" si="338"/>
        <v>970419</v>
      </c>
      <c r="B5091" s="18">
        <f>VLOOKUP(C5091,FORNECEDORES!D:E,2,0)</f>
        <v>7736</v>
      </c>
      <c r="C5091" s="19" t="str">
        <f>VLOOKUP(D5091,FORNECEDORES!A:D,4,0)</f>
        <v>27.385.816/0001-37</v>
      </c>
      <c r="D5091" s="13" t="s">
        <v>2591</v>
      </c>
      <c r="E5091" s="20" t="str">
        <f t="shared" si="337"/>
        <v>04 0142</v>
      </c>
      <c r="F5091" s="28" t="s">
        <v>4931</v>
      </c>
      <c r="G5091" s="21" t="str">
        <f>VLOOKUP(E5091,'FILIAIS PETZ'!A:E,5,0)</f>
        <v>PETZ MIGUEL SUTIL</v>
      </c>
      <c r="H5091" s="20" t="str">
        <f>VLOOKUP(E5091,'FILIAIS PETZ'!A:D,4,0)</f>
        <v>MGST-MT</v>
      </c>
      <c r="I5091" s="46">
        <v>45523</v>
      </c>
      <c r="J5091" s="9">
        <v>970419</v>
      </c>
      <c r="K5091" s="84" t="s">
        <v>5858</v>
      </c>
      <c r="L5091" s="83" t="s">
        <v>12175</v>
      </c>
      <c r="M5091" s="46">
        <v>45524</v>
      </c>
      <c r="N5091" s="46">
        <v>45546</v>
      </c>
      <c r="O5091" s="46">
        <v>45527</v>
      </c>
      <c r="P5091" s="91" t="s">
        <v>4990</v>
      </c>
      <c r="Q5091" s="84">
        <v>3</v>
      </c>
      <c r="R5091" s="91">
        <v>1</v>
      </c>
      <c r="S5091" s="9">
        <v>8</v>
      </c>
      <c r="T5091" s="9" t="s">
        <v>32</v>
      </c>
      <c r="U5091" s="9">
        <v>11002</v>
      </c>
      <c r="V5091" s="9">
        <v>11002</v>
      </c>
      <c r="W5091" s="9" t="s">
        <v>5019</v>
      </c>
      <c r="X5091" s="9" t="s">
        <v>4985</v>
      </c>
      <c r="Y5091" s="10" t="s">
        <v>4993</v>
      </c>
      <c r="Z5091" s="10" t="s">
        <v>4993</v>
      </c>
      <c r="AA5091" s="10" t="s">
        <v>4989</v>
      </c>
      <c r="AB5091" s="10" t="s">
        <v>5066</v>
      </c>
      <c r="AC5091" s="9" t="s">
        <v>5006</v>
      </c>
      <c r="AD5091" s="29"/>
      <c r="AE5091" s="20" t="str">
        <f>VLOOKUP(E5091,'FILIAIS PETZ'!A:Q,17,0)</f>
        <v>CO-3</v>
      </c>
      <c r="AF5091" s="20" t="str">
        <f>VLOOKUP(E5091,'FILIAIS PETZ'!A:Q,3,0)</f>
        <v>FELICIO</v>
      </c>
      <c r="AG5091" s="20" t="str">
        <f>VLOOKUP(E5091,'FILIAIS PETZ'!A:Q,2,0)</f>
        <v>R3</v>
      </c>
      <c r="AH5091" s="75">
        <v>2712</v>
      </c>
      <c r="AI5091" s="16" t="s">
        <v>12020</v>
      </c>
      <c r="AJ5091" s="43">
        <f>VLOOKUP(E5091,'FILIAIS PETZ'!$A$2:$K$2000,11,0)</f>
        <v>18328118013430</v>
      </c>
      <c r="AK5091" s="44">
        <f t="shared" si="336"/>
        <v>18328118013430</v>
      </c>
    </row>
    <row r="5092" spans="1:37" s="14" customFormat="1" ht="15" customHeight="1" thickBot="1" x14ac:dyDescent="0.25">
      <c r="A5092" s="9">
        <f t="shared" si="338"/>
        <v>970420</v>
      </c>
      <c r="B5092" s="18">
        <f>VLOOKUP(C5092,FORNECEDORES!D:E,2,0)</f>
        <v>7736</v>
      </c>
      <c r="C5092" s="19" t="str">
        <f>VLOOKUP(D5092,FORNECEDORES!A:D,4,0)</f>
        <v>27.385.816/0001-37</v>
      </c>
      <c r="D5092" s="13" t="s">
        <v>2591</v>
      </c>
      <c r="E5092" s="20" t="str">
        <f t="shared" si="337"/>
        <v>04 0033</v>
      </c>
      <c r="F5092" s="28" t="s">
        <v>4933</v>
      </c>
      <c r="G5092" s="21" t="str">
        <f>VLOOKUP(E5092,'FILIAIS PETZ'!A:E,5,0)</f>
        <v>PETZ PARQUE FLAMBOYANT</v>
      </c>
      <c r="H5092" s="20" t="str">
        <f>VLOOKUP(E5092,'FILIAIS PETZ'!A:D,4,0)</f>
        <v>FBYT-GO</v>
      </c>
      <c r="I5092" s="46">
        <v>45523</v>
      </c>
      <c r="J5092" s="9">
        <v>970420</v>
      </c>
      <c r="K5092" s="84" t="s">
        <v>5858</v>
      </c>
      <c r="L5092" s="83" t="s">
        <v>12176</v>
      </c>
      <c r="M5092" s="46">
        <v>45524</v>
      </c>
      <c r="N5092" s="46">
        <v>45546</v>
      </c>
      <c r="O5092" s="46">
        <v>45527</v>
      </c>
      <c r="P5092" s="91" t="s">
        <v>4990</v>
      </c>
      <c r="Q5092" s="84">
        <v>3</v>
      </c>
      <c r="R5092" s="91">
        <v>1</v>
      </c>
      <c r="S5092" s="9">
        <v>8</v>
      </c>
      <c r="T5092" s="9" t="s">
        <v>32</v>
      </c>
      <c r="U5092" s="9">
        <v>11002</v>
      </c>
      <c r="V5092" s="9">
        <v>11002</v>
      </c>
      <c r="W5092" s="9" t="s">
        <v>5034</v>
      </c>
      <c r="X5092" s="9" t="s">
        <v>4985</v>
      </c>
      <c r="Y5092" s="10" t="s">
        <v>4993</v>
      </c>
      <c r="Z5092" s="10" t="s">
        <v>4993</v>
      </c>
      <c r="AA5092" s="10" t="s">
        <v>4989</v>
      </c>
      <c r="AB5092" s="10" t="s">
        <v>5005</v>
      </c>
      <c r="AC5092" s="9" t="s">
        <v>5006</v>
      </c>
      <c r="AD5092" s="29"/>
      <c r="AE5092" s="20" t="str">
        <f>VLOOKUP(E5092,'FILIAIS PETZ'!A:Q,17,0)</f>
        <v>CO-2</v>
      </c>
      <c r="AF5092" s="20" t="str">
        <f>VLOOKUP(E5092,'FILIAIS PETZ'!A:Q,3,0)</f>
        <v>FELICIO</v>
      </c>
      <c r="AG5092" s="20" t="str">
        <f>VLOOKUP(E5092,'FILIAIS PETZ'!A:Q,2,0)</f>
        <v>R3</v>
      </c>
      <c r="AH5092" s="75">
        <v>1972.6</v>
      </c>
      <c r="AI5092" s="16" t="s">
        <v>12021</v>
      </c>
      <c r="AJ5092" s="43">
        <f>VLOOKUP(E5092,'FILIAIS PETZ'!$A$2:$K$2000,11,0)</f>
        <v>18328118003477</v>
      </c>
      <c r="AK5092" s="44">
        <f t="shared" si="336"/>
        <v>18328118003477</v>
      </c>
    </row>
    <row r="5093" spans="1:37" s="14" customFormat="1" ht="15" customHeight="1" thickBot="1" x14ac:dyDescent="0.25">
      <c r="A5093" s="9">
        <f t="shared" si="338"/>
        <v>970421</v>
      </c>
      <c r="B5093" s="18">
        <f>VLOOKUP(C5093,FORNECEDORES!D:E,2,0)</f>
        <v>7736</v>
      </c>
      <c r="C5093" s="19" t="str">
        <f>VLOOKUP(D5093,FORNECEDORES!A:D,4,0)</f>
        <v>27.385.816/0001-37</v>
      </c>
      <c r="D5093" s="13" t="s">
        <v>2591</v>
      </c>
      <c r="E5093" s="20" t="str">
        <f t="shared" si="337"/>
        <v>04 0033</v>
      </c>
      <c r="F5093" s="28" t="s">
        <v>4933</v>
      </c>
      <c r="G5093" s="21" t="str">
        <f>VLOOKUP(E5093,'FILIAIS PETZ'!A:E,5,0)</f>
        <v>PETZ PARQUE FLAMBOYANT</v>
      </c>
      <c r="H5093" s="20" t="str">
        <f>VLOOKUP(E5093,'FILIAIS PETZ'!A:D,4,0)</f>
        <v>FBYT-GO</v>
      </c>
      <c r="I5093" s="46">
        <v>45523</v>
      </c>
      <c r="J5093" s="9">
        <v>970421</v>
      </c>
      <c r="K5093" s="84" t="s">
        <v>5858</v>
      </c>
      <c r="L5093" s="83" t="s">
        <v>12177</v>
      </c>
      <c r="M5093" s="46">
        <v>45524</v>
      </c>
      <c r="N5093" s="46">
        <v>45546</v>
      </c>
      <c r="O5093" s="46">
        <v>45527</v>
      </c>
      <c r="P5093" s="91" t="s">
        <v>4990</v>
      </c>
      <c r="Q5093" s="84">
        <v>3</v>
      </c>
      <c r="R5093" s="91">
        <v>1</v>
      </c>
      <c r="S5093" s="9">
        <v>8</v>
      </c>
      <c r="T5093" s="9" t="s">
        <v>32</v>
      </c>
      <c r="U5093" s="9">
        <v>11002</v>
      </c>
      <c r="V5093" s="9">
        <v>11002</v>
      </c>
      <c r="W5093" s="9" t="s">
        <v>5024</v>
      </c>
      <c r="X5093" s="9" t="s">
        <v>4985</v>
      </c>
      <c r="Y5093" s="10" t="s">
        <v>4980</v>
      </c>
      <c r="Z5093" s="10" t="s">
        <v>4980</v>
      </c>
      <c r="AA5093" s="10" t="s">
        <v>4989</v>
      </c>
      <c r="AB5093" s="10" t="s">
        <v>5005</v>
      </c>
      <c r="AC5093" s="9" t="s">
        <v>5006</v>
      </c>
      <c r="AD5093" s="29"/>
      <c r="AE5093" s="20" t="str">
        <f>VLOOKUP(E5093,'FILIAIS PETZ'!A:Q,17,0)</f>
        <v>CO-2</v>
      </c>
      <c r="AF5093" s="20" t="str">
        <f>VLOOKUP(E5093,'FILIAIS PETZ'!A:Q,3,0)</f>
        <v>FELICIO</v>
      </c>
      <c r="AG5093" s="20" t="str">
        <f>VLOOKUP(E5093,'FILIAIS PETZ'!A:Q,2,0)</f>
        <v>R3</v>
      </c>
      <c r="AH5093" s="75">
        <v>251.86</v>
      </c>
      <c r="AI5093" s="16" t="s">
        <v>12022</v>
      </c>
      <c r="AJ5093" s="43">
        <f>VLOOKUP(E5093,'FILIAIS PETZ'!$A$2:$K$2000,11,0)</f>
        <v>18328118003477</v>
      </c>
      <c r="AK5093" s="44">
        <f t="shared" si="336"/>
        <v>18328118003477</v>
      </c>
    </row>
    <row r="5094" spans="1:37" s="14" customFormat="1" ht="15" customHeight="1" thickBot="1" x14ac:dyDescent="0.25">
      <c r="A5094" s="9">
        <f t="shared" si="338"/>
        <v>970423</v>
      </c>
      <c r="B5094" s="18">
        <f>VLOOKUP(C5094,FORNECEDORES!D:E,2,0)</f>
        <v>7736</v>
      </c>
      <c r="C5094" s="19" t="str">
        <f>VLOOKUP(D5094,FORNECEDORES!A:D,4,0)</f>
        <v>27.385.816/0001-37</v>
      </c>
      <c r="D5094" s="13" t="s">
        <v>2591</v>
      </c>
      <c r="E5094" s="20" t="str">
        <f t="shared" si="337"/>
        <v>04 0033</v>
      </c>
      <c r="F5094" s="28" t="s">
        <v>4933</v>
      </c>
      <c r="G5094" s="21" t="str">
        <f>VLOOKUP(E5094,'FILIAIS PETZ'!A:E,5,0)</f>
        <v>PETZ PARQUE FLAMBOYANT</v>
      </c>
      <c r="H5094" s="20" t="str">
        <f>VLOOKUP(E5094,'FILIAIS PETZ'!A:D,4,0)</f>
        <v>FBYT-GO</v>
      </c>
      <c r="I5094" s="46">
        <v>45523</v>
      </c>
      <c r="J5094" s="9">
        <v>970423</v>
      </c>
      <c r="K5094" s="84" t="s">
        <v>5858</v>
      </c>
      <c r="L5094" s="83" t="s">
        <v>12178</v>
      </c>
      <c r="M5094" s="46">
        <v>45524</v>
      </c>
      <c r="N5094" s="46">
        <v>45546</v>
      </c>
      <c r="O5094" s="46">
        <v>45527</v>
      </c>
      <c r="P5094" s="91" t="s">
        <v>4990</v>
      </c>
      <c r="Q5094" s="84">
        <v>3</v>
      </c>
      <c r="R5094" s="91">
        <v>1</v>
      </c>
      <c r="S5094" s="9">
        <v>8</v>
      </c>
      <c r="T5094" s="9" t="s">
        <v>32</v>
      </c>
      <c r="U5094" s="9">
        <v>11002</v>
      </c>
      <c r="V5094" s="9">
        <v>11002</v>
      </c>
      <c r="W5094" s="9" t="s">
        <v>5034</v>
      </c>
      <c r="X5094" s="9" t="s">
        <v>4985</v>
      </c>
      <c r="Y5094" s="10" t="s">
        <v>4980</v>
      </c>
      <c r="Z5094" s="10" t="s">
        <v>4980</v>
      </c>
      <c r="AA5094" s="10" t="s">
        <v>4989</v>
      </c>
      <c r="AB5094" s="10" t="s">
        <v>5005</v>
      </c>
      <c r="AC5094" s="9" t="s">
        <v>5006</v>
      </c>
      <c r="AD5094" s="29"/>
      <c r="AE5094" s="20" t="str">
        <f>VLOOKUP(E5094,'FILIAIS PETZ'!A:Q,17,0)</f>
        <v>CO-2</v>
      </c>
      <c r="AF5094" s="20" t="str">
        <f>VLOOKUP(E5094,'FILIAIS PETZ'!A:Q,3,0)</f>
        <v>FELICIO</v>
      </c>
      <c r="AG5094" s="20" t="str">
        <f>VLOOKUP(E5094,'FILIAIS PETZ'!A:Q,2,0)</f>
        <v>R3</v>
      </c>
      <c r="AH5094" s="75">
        <v>213</v>
      </c>
      <c r="AI5094" s="16" t="s">
        <v>12023</v>
      </c>
      <c r="AJ5094" s="43">
        <f>VLOOKUP(E5094,'FILIAIS PETZ'!$A$2:$K$2000,11,0)</f>
        <v>18328118003477</v>
      </c>
      <c r="AK5094" s="44">
        <f t="shared" si="336"/>
        <v>18328118003477</v>
      </c>
    </row>
    <row r="5095" spans="1:37" s="14" customFormat="1" ht="15" customHeight="1" thickBot="1" x14ac:dyDescent="0.25">
      <c r="A5095" s="9">
        <f t="shared" si="338"/>
        <v>970425</v>
      </c>
      <c r="B5095" s="18">
        <f>VLOOKUP(C5095,FORNECEDORES!D:E,2,0)</f>
        <v>7736</v>
      </c>
      <c r="C5095" s="19" t="str">
        <f>VLOOKUP(D5095,FORNECEDORES!A:D,4,0)</f>
        <v>27.385.816/0001-37</v>
      </c>
      <c r="D5095" s="13" t="s">
        <v>2591</v>
      </c>
      <c r="E5095" s="20" t="str">
        <f t="shared" si="337"/>
        <v>04 0029</v>
      </c>
      <c r="F5095" s="28" t="s">
        <v>4965</v>
      </c>
      <c r="G5095" s="21" t="str">
        <f>VLOOKUP(E5095,'FILIAIS PETZ'!A:E,5,0)</f>
        <v>PETZ PASSEIO DAS AGUAS</v>
      </c>
      <c r="H5095" s="20" t="str">
        <f>VLOOKUP(E5095,'FILIAIS PETZ'!A:D,4,0)</f>
        <v>PSAG-GO</v>
      </c>
      <c r="I5095" s="46">
        <v>45523</v>
      </c>
      <c r="J5095" s="9">
        <v>970425</v>
      </c>
      <c r="K5095" s="84" t="s">
        <v>5858</v>
      </c>
      <c r="L5095" s="83" t="s">
        <v>12179</v>
      </c>
      <c r="M5095" s="46">
        <v>45524</v>
      </c>
      <c r="N5095" s="46">
        <v>45546</v>
      </c>
      <c r="O5095" s="46">
        <v>45527</v>
      </c>
      <c r="P5095" s="91" t="s">
        <v>4990</v>
      </c>
      <c r="Q5095" s="84">
        <v>3</v>
      </c>
      <c r="R5095" s="91">
        <v>1</v>
      </c>
      <c r="S5095" s="9">
        <v>8</v>
      </c>
      <c r="T5095" s="9" t="s">
        <v>32</v>
      </c>
      <c r="U5095" s="9">
        <v>11002</v>
      </c>
      <c r="V5095" s="9">
        <v>11002</v>
      </c>
      <c r="W5095" s="9" t="s">
        <v>5021</v>
      </c>
      <c r="X5095" s="9" t="s">
        <v>4985</v>
      </c>
      <c r="Y5095" s="10" t="s">
        <v>4993</v>
      </c>
      <c r="Z5095" s="10" t="s">
        <v>4993</v>
      </c>
      <c r="AA5095" s="10" t="s">
        <v>4989</v>
      </c>
      <c r="AB5095" s="10" t="s">
        <v>5005</v>
      </c>
      <c r="AC5095" s="9" t="s">
        <v>5006</v>
      </c>
      <c r="AD5095" s="29"/>
      <c r="AE5095" s="20" t="str">
        <f>VLOOKUP(E5095,'FILIAIS PETZ'!A:Q,17,0)</f>
        <v>CO-2</v>
      </c>
      <c r="AF5095" s="20" t="str">
        <f>VLOOKUP(E5095,'FILIAIS PETZ'!A:Q,3,0)</f>
        <v>FELICIO</v>
      </c>
      <c r="AG5095" s="20" t="str">
        <f>VLOOKUP(E5095,'FILIAIS PETZ'!A:Q,2,0)</f>
        <v>R3</v>
      </c>
      <c r="AH5095" s="75">
        <v>216</v>
      </c>
      <c r="AI5095" s="16" t="s">
        <v>12024</v>
      </c>
      <c r="AJ5095" s="43">
        <f>VLOOKUP(E5095,'FILIAIS PETZ'!$A$2:$K$2000,11,0)</f>
        <v>18328118002900</v>
      </c>
      <c r="AK5095" s="44">
        <f t="shared" si="336"/>
        <v>18328118002900</v>
      </c>
    </row>
    <row r="5096" spans="1:37" s="14" customFormat="1" ht="15" customHeight="1" thickBot="1" x14ac:dyDescent="0.25">
      <c r="A5096" s="9">
        <f t="shared" si="338"/>
        <v>970428</v>
      </c>
      <c r="B5096" s="18">
        <f>VLOOKUP(C5096,FORNECEDORES!D:E,2,0)</f>
        <v>7736</v>
      </c>
      <c r="C5096" s="19" t="str">
        <f>VLOOKUP(D5096,FORNECEDORES!A:D,4,0)</f>
        <v>27.385.816/0001-37</v>
      </c>
      <c r="D5096" s="13" t="s">
        <v>2591</v>
      </c>
      <c r="E5096" s="20" t="str">
        <f t="shared" si="337"/>
        <v>04 0015</v>
      </c>
      <c r="F5096" s="28" t="s">
        <v>4971</v>
      </c>
      <c r="G5096" s="21" t="str">
        <f>VLOOKUP(E5096,'FILIAIS PETZ'!A:E,5,0)</f>
        <v>PETZ BRASILIA SIA</v>
      </c>
      <c r="H5096" s="20" t="str">
        <f>VLOOKUP(E5096,'FILIAIS PETZ'!A:D,4,0)</f>
        <v>BSIA-DF</v>
      </c>
      <c r="I5096" s="46">
        <v>45523</v>
      </c>
      <c r="J5096" s="9">
        <v>970428</v>
      </c>
      <c r="K5096" s="84" t="s">
        <v>5858</v>
      </c>
      <c r="L5096" s="83" t="s">
        <v>12180</v>
      </c>
      <c r="M5096" s="46">
        <v>45524</v>
      </c>
      <c r="N5096" s="46">
        <v>45546</v>
      </c>
      <c r="O5096" s="46">
        <v>45527</v>
      </c>
      <c r="P5096" s="91" t="s">
        <v>4990</v>
      </c>
      <c r="Q5096" s="84">
        <v>3</v>
      </c>
      <c r="R5096" s="91">
        <v>1</v>
      </c>
      <c r="S5096" s="9">
        <v>8</v>
      </c>
      <c r="T5096" s="9" t="s">
        <v>32</v>
      </c>
      <c r="U5096" s="9">
        <v>11002</v>
      </c>
      <c r="V5096" s="9">
        <v>11002</v>
      </c>
      <c r="W5096" s="9" t="s">
        <v>5182</v>
      </c>
      <c r="X5096" s="9" t="s">
        <v>4985</v>
      </c>
      <c r="Y5096" s="10" t="s">
        <v>4980</v>
      </c>
      <c r="Z5096" s="10" t="s">
        <v>4980</v>
      </c>
      <c r="AA5096" s="10" t="s">
        <v>4989</v>
      </c>
      <c r="AB5096" s="10" t="s">
        <v>5005</v>
      </c>
      <c r="AC5096" s="9" t="s">
        <v>5006</v>
      </c>
      <c r="AD5096" s="29"/>
      <c r="AE5096" s="20" t="str">
        <f>VLOOKUP(E5096,'FILIAIS PETZ'!A:Q,17,0)</f>
        <v>CO-2</v>
      </c>
      <c r="AF5096" s="20" t="str">
        <f>VLOOKUP(E5096,'FILIAIS PETZ'!A:Q,3,0)</f>
        <v>FELICIO</v>
      </c>
      <c r="AG5096" s="20" t="str">
        <f>VLOOKUP(E5096,'FILIAIS PETZ'!A:Q,2,0)</f>
        <v>R3</v>
      </c>
      <c r="AH5096" s="75">
        <v>182.7</v>
      </c>
      <c r="AI5096" s="16" t="s">
        <v>12025</v>
      </c>
      <c r="AJ5096" s="43">
        <f>VLOOKUP(E5096,'FILIAIS PETZ'!$A$2:$K$2000,11,0)</f>
        <v>18328118000451</v>
      </c>
      <c r="AK5096" s="44">
        <f t="shared" si="336"/>
        <v>18328118000451</v>
      </c>
    </row>
    <row r="5097" spans="1:37" s="14" customFormat="1" ht="15" customHeight="1" thickBot="1" x14ac:dyDescent="0.25">
      <c r="A5097" s="9">
        <f t="shared" si="338"/>
        <v>970431</v>
      </c>
      <c r="B5097" s="18">
        <f>VLOOKUP(C5097,FORNECEDORES!D:E,2,0)</f>
        <v>7736</v>
      </c>
      <c r="C5097" s="19" t="str">
        <f>VLOOKUP(D5097,FORNECEDORES!A:D,4,0)</f>
        <v>27.385.816/0001-37</v>
      </c>
      <c r="D5097" s="13" t="s">
        <v>2591</v>
      </c>
      <c r="E5097" s="20" t="str">
        <f t="shared" si="337"/>
        <v>04 0062</v>
      </c>
      <c r="F5097" s="28" t="s">
        <v>4968</v>
      </c>
      <c r="G5097" s="21" t="str">
        <f>VLOOKUP(E5097,'FILIAIS PETZ'!A:E,5,0)</f>
        <v>PETZ BRASILIA ASA NORTE</v>
      </c>
      <c r="H5097" s="20" t="str">
        <f>VLOOKUP(E5097,'FILIAIS PETZ'!A:D,4,0)</f>
        <v>ASAN-DF</v>
      </c>
      <c r="I5097" s="46">
        <v>45523</v>
      </c>
      <c r="J5097" s="9">
        <v>970431</v>
      </c>
      <c r="K5097" s="84" t="s">
        <v>5858</v>
      </c>
      <c r="L5097" s="83" t="s">
        <v>12181</v>
      </c>
      <c r="M5097" s="46">
        <v>45524</v>
      </c>
      <c r="N5097" s="46">
        <v>45546</v>
      </c>
      <c r="O5097" s="46">
        <v>45527</v>
      </c>
      <c r="P5097" s="91" t="s">
        <v>4990</v>
      </c>
      <c r="Q5097" s="84">
        <v>3</v>
      </c>
      <c r="R5097" s="91">
        <v>1</v>
      </c>
      <c r="S5097" s="9">
        <v>8</v>
      </c>
      <c r="T5097" s="9" t="s">
        <v>32</v>
      </c>
      <c r="U5097" s="9">
        <v>11002</v>
      </c>
      <c r="V5097" s="9">
        <v>11002</v>
      </c>
      <c r="W5097" s="9" t="s">
        <v>5034</v>
      </c>
      <c r="X5097" s="9" t="s">
        <v>4985</v>
      </c>
      <c r="Y5097" s="10" t="s">
        <v>4980</v>
      </c>
      <c r="Z5097" s="10" t="s">
        <v>4980</v>
      </c>
      <c r="AA5097" s="10" t="s">
        <v>4989</v>
      </c>
      <c r="AB5097" s="10" t="s">
        <v>5005</v>
      </c>
      <c r="AC5097" s="9" t="s">
        <v>5006</v>
      </c>
      <c r="AD5097" s="29"/>
      <c r="AE5097" s="20" t="str">
        <f>VLOOKUP(E5097,'FILIAIS PETZ'!A:Q,17,0)</f>
        <v>CO-2</v>
      </c>
      <c r="AF5097" s="20" t="str">
        <f>VLOOKUP(E5097,'FILIAIS PETZ'!A:Q,3,0)</f>
        <v>FELICIO</v>
      </c>
      <c r="AG5097" s="20" t="str">
        <f>VLOOKUP(E5097,'FILIAIS PETZ'!A:Q,2,0)</f>
        <v>R3</v>
      </c>
      <c r="AH5097" s="75">
        <v>112</v>
      </c>
      <c r="AI5097" s="16" t="s">
        <v>12026</v>
      </c>
      <c r="AJ5097" s="43">
        <f>VLOOKUP(E5097,'FILIAIS PETZ'!$A$2:$K$2000,11,0)</f>
        <v>18328118005500</v>
      </c>
      <c r="AK5097" s="44">
        <f t="shared" si="336"/>
        <v>18328118005500</v>
      </c>
    </row>
    <row r="5098" spans="1:37" s="14" customFormat="1" ht="15" customHeight="1" thickBot="1" x14ac:dyDescent="0.25">
      <c r="A5098" s="9">
        <f t="shared" si="338"/>
        <v>970433</v>
      </c>
      <c r="B5098" s="18">
        <f>VLOOKUP(C5098,FORNECEDORES!D:E,2,0)</f>
        <v>7736</v>
      </c>
      <c r="C5098" s="19" t="str">
        <f>VLOOKUP(D5098,FORNECEDORES!A:D,4,0)</f>
        <v>27.385.816/0001-37</v>
      </c>
      <c r="D5098" s="13" t="s">
        <v>2591</v>
      </c>
      <c r="E5098" s="20" t="str">
        <f t="shared" si="337"/>
        <v>04 0207</v>
      </c>
      <c r="F5098" s="28" t="s">
        <v>4962</v>
      </c>
      <c r="G5098" s="21" t="str">
        <f>VLOOKUP(E5098,'FILIAIS PETZ'!A:E,5,0)</f>
        <v>PETZ GILBERTO SALOMÃO</v>
      </c>
      <c r="H5098" s="20" t="str">
        <f>VLOOKUP(E5098,'FILIAIS PETZ'!A:D,4,0)</f>
        <v>GBSL-DF</v>
      </c>
      <c r="I5098" s="46">
        <v>45523</v>
      </c>
      <c r="J5098" s="9">
        <v>970433</v>
      </c>
      <c r="K5098" s="84" t="s">
        <v>5858</v>
      </c>
      <c r="L5098" s="83" t="s">
        <v>12182</v>
      </c>
      <c r="M5098" s="46">
        <v>45524</v>
      </c>
      <c r="N5098" s="46">
        <v>45546</v>
      </c>
      <c r="O5098" s="46">
        <v>45527</v>
      </c>
      <c r="P5098" s="91" t="s">
        <v>4990</v>
      </c>
      <c r="Q5098" s="84">
        <v>3</v>
      </c>
      <c r="R5098" s="91">
        <v>1</v>
      </c>
      <c r="S5098" s="9">
        <v>8</v>
      </c>
      <c r="T5098" s="9" t="s">
        <v>32</v>
      </c>
      <c r="U5098" s="9">
        <v>11002</v>
      </c>
      <c r="V5098" s="9">
        <v>11002</v>
      </c>
      <c r="W5098" s="9" t="s">
        <v>5019</v>
      </c>
      <c r="X5098" s="9" t="s">
        <v>4985</v>
      </c>
      <c r="Y5098" s="10" t="s">
        <v>4993</v>
      </c>
      <c r="Z5098" s="10" t="s">
        <v>4993</v>
      </c>
      <c r="AA5098" s="10" t="s">
        <v>4989</v>
      </c>
      <c r="AB5098" s="10" t="s">
        <v>5005</v>
      </c>
      <c r="AC5098" s="9" t="s">
        <v>4988</v>
      </c>
      <c r="AD5098" s="29"/>
      <c r="AE5098" s="20" t="str">
        <f>VLOOKUP(E5098,'FILIAIS PETZ'!A:Q,17,0)</f>
        <v>CO-1</v>
      </c>
      <c r="AF5098" s="20" t="str">
        <f>VLOOKUP(E5098,'FILIAIS PETZ'!A:Q,3,0)</f>
        <v>FELICIO</v>
      </c>
      <c r="AG5098" s="20" t="str">
        <f>VLOOKUP(E5098,'FILIAIS PETZ'!A:Q,2,0)</f>
        <v>R3</v>
      </c>
      <c r="AH5098" s="75">
        <v>33.32</v>
      </c>
      <c r="AI5098" s="16" t="s">
        <v>12027</v>
      </c>
      <c r="AJ5098" s="43">
        <f>VLOOKUP(E5098,'FILIAIS PETZ'!$A$2:$K$2000,11,0)</f>
        <v>18328118020215</v>
      </c>
      <c r="AK5098" s="44">
        <f t="shared" si="336"/>
        <v>18328118020215</v>
      </c>
    </row>
    <row r="5099" spans="1:37" s="14" customFormat="1" ht="15" customHeight="1" thickBot="1" x14ac:dyDescent="0.25">
      <c r="A5099" s="9">
        <f t="shared" si="338"/>
        <v>970434</v>
      </c>
      <c r="B5099" s="18">
        <f>VLOOKUP(C5099,FORNECEDORES!D:E,2,0)</f>
        <v>7736</v>
      </c>
      <c r="C5099" s="19" t="str">
        <f>VLOOKUP(D5099,FORNECEDORES!A:D,4,0)</f>
        <v>27.385.816/0001-37</v>
      </c>
      <c r="D5099" s="13" t="s">
        <v>2591</v>
      </c>
      <c r="E5099" s="20" t="str">
        <f t="shared" si="337"/>
        <v>04 0224</v>
      </c>
      <c r="F5099" s="28" t="s">
        <v>4941</v>
      </c>
      <c r="G5099" s="21" t="str">
        <f>VLOOKUP(E5099,'FILIAIS PETZ'!A:E,5,0)</f>
        <v>PETZ NORTE SUL PLAZA</v>
      </c>
      <c r="H5099" s="20" t="str">
        <f>VLOOKUP(E5099,'FILIAIS PETZ'!A:D,4,0)</f>
        <v>NSPL-MS</v>
      </c>
      <c r="I5099" s="46">
        <v>45523</v>
      </c>
      <c r="J5099" s="9">
        <v>970434</v>
      </c>
      <c r="K5099" s="84" t="s">
        <v>5858</v>
      </c>
      <c r="L5099" s="83" t="s">
        <v>12183</v>
      </c>
      <c r="M5099" s="46">
        <v>45524</v>
      </c>
      <c r="N5099" s="46">
        <v>45546</v>
      </c>
      <c r="O5099" s="46">
        <v>45527</v>
      </c>
      <c r="P5099" s="91" t="s">
        <v>4990</v>
      </c>
      <c r="Q5099" s="84">
        <v>3</v>
      </c>
      <c r="R5099" s="91">
        <v>1</v>
      </c>
      <c r="S5099" s="9">
        <v>8</v>
      </c>
      <c r="T5099" s="9" t="s">
        <v>32</v>
      </c>
      <c r="U5099" s="9">
        <v>11002</v>
      </c>
      <c r="V5099" s="9">
        <v>11002</v>
      </c>
      <c r="W5099" s="9" t="s">
        <v>5021</v>
      </c>
      <c r="X5099" s="9" t="s">
        <v>4985</v>
      </c>
      <c r="Y5099" s="10" t="s">
        <v>4993</v>
      </c>
      <c r="Z5099" s="10" t="s">
        <v>4993</v>
      </c>
      <c r="AA5099" s="10" t="s">
        <v>4989</v>
      </c>
      <c r="AB5099" s="10" t="s">
        <v>5005</v>
      </c>
      <c r="AC5099" s="9" t="s">
        <v>5006</v>
      </c>
      <c r="AD5099" s="29"/>
      <c r="AE5099" s="20" t="str">
        <f>VLOOKUP(E5099,'FILIAIS PETZ'!A:Q,17,0)</f>
        <v>CO-1</v>
      </c>
      <c r="AF5099" s="20" t="str">
        <f>VLOOKUP(E5099,'FILIAIS PETZ'!A:Q,3,0)</f>
        <v>FELICIO</v>
      </c>
      <c r="AG5099" s="20" t="str">
        <f>VLOOKUP(E5099,'FILIAIS PETZ'!A:Q,2,0)</f>
        <v>R3</v>
      </c>
      <c r="AH5099" s="75">
        <v>1820</v>
      </c>
      <c r="AI5099" s="16" t="s">
        <v>12028</v>
      </c>
      <c r="AJ5099" s="43">
        <f>VLOOKUP(E5099,'FILIAIS PETZ'!$A$2:$K$2000,11,0)</f>
        <v>18328118021459</v>
      </c>
      <c r="AK5099" s="44">
        <f t="shared" si="336"/>
        <v>18328118021459</v>
      </c>
    </row>
    <row r="5100" spans="1:37" s="14" customFormat="1" ht="15" customHeight="1" thickBot="1" x14ac:dyDescent="0.25">
      <c r="A5100" s="9">
        <f t="shared" si="338"/>
        <v>970435</v>
      </c>
      <c r="B5100" s="18">
        <f>VLOOKUP(C5100,FORNECEDORES!D:E,2,0)</f>
        <v>7736</v>
      </c>
      <c r="C5100" s="19" t="str">
        <f>VLOOKUP(D5100,FORNECEDORES!A:D,4,0)</f>
        <v>27.385.816/0001-37</v>
      </c>
      <c r="D5100" s="13" t="s">
        <v>2591</v>
      </c>
      <c r="E5100" s="20" t="str">
        <f t="shared" si="337"/>
        <v>04 0224</v>
      </c>
      <c r="F5100" s="28" t="s">
        <v>4941</v>
      </c>
      <c r="G5100" s="21" t="str">
        <f>VLOOKUP(E5100,'FILIAIS PETZ'!A:E,5,0)</f>
        <v>PETZ NORTE SUL PLAZA</v>
      </c>
      <c r="H5100" s="20" t="str">
        <f>VLOOKUP(E5100,'FILIAIS PETZ'!A:D,4,0)</f>
        <v>NSPL-MS</v>
      </c>
      <c r="I5100" s="46">
        <v>45523</v>
      </c>
      <c r="J5100" s="9">
        <v>970435</v>
      </c>
      <c r="K5100" s="84" t="s">
        <v>5858</v>
      </c>
      <c r="L5100" s="83" t="s">
        <v>12184</v>
      </c>
      <c r="M5100" s="46">
        <v>45524</v>
      </c>
      <c r="N5100" s="46">
        <v>45546</v>
      </c>
      <c r="O5100" s="46">
        <v>45527</v>
      </c>
      <c r="P5100" s="91" t="s">
        <v>4990</v>
      </c>
      <c r="Q5100" s="84">
        <v>3</v>
      </c>
      <c r="R5100" s="91">
        <v>1</v>
      </c>
      <c r="S5100" s="9">
        <v>8</v>
      </c>
      <c r="T5100" s="9" t="s">
        <v>32</v>
      </c>
      <c r="U5100" s="9">
        <v>11002</v>
      </c>
      <c r="V5100" s="9">
        <v>11002</v>
      </c>
      <c r="W5100" s="9" t="s">
        <v>5021</v>
      </c>
      <c r="X5100" s="9" t="s">
        <v>4985</v>
      </c>
      <c r="Y5100" s="10" t="s">
        <v>4993</v>
      </c>
      <c r="Z5100" s="10" t="s">
        <v>4993</v>
      </c>
      <c r="AA5100" s="10" t="s">
        <v>4989</v>
      </c>
      <c r="AB5100" s="10" t="s">
        <v>5066</v>
      </c>
      <c r="AC5100" s="9" t="s">
        <v>5006</v>
      </c>
      <c r="AD5100" s="29"/>
      <c r="AE5100" s="20" t="str">
        <f>VLOOKUP(E5100,'FILIAIS PETZ'!A:Q,17,0)</f>
        <v>CO-1</v>
      </c>
      <c r="AF5100" s="20" t="str">
        <f>VLOOKUP(E5100,'FILIAIS PETZ'!A:Q,3,0)</f>
        <v>FELICIO</v>
      </c>
      <c r="AG5100" s="20" t="str">
        <f>VLOOKUP(E5100,'FILIAIS PETZ'!A:Q,2,0)</f>
        <v>R3</v>
      </c>
      <c r="AH5100" s="75">
        <v>1554</v>
      </c>
      <c r="AI5100" s="16" t="s">
        <v>12029</v>
      </c>
      <c r="AJ5100" s="43">
        <f>VLOOKUP(E5100,'FILIAIS PETZ'!$A$2:$K$2000,11,0)</f>
        <v>18328118021459</v>
      </c>
      <c r="AK5100" s="44">
        <f t="shared" si="336"/>
        <v>18328118021459</v>
      </c>
    </row>
    <row r="5101" spans="1:37" s="14" customFormat="1" ht="15" customHeight="1" thickBot="1" x14ac:dyDescent="0.25">
      <c r="A5101" s="9">
        <f t="shared" si="338"/>
        <v>970437</v>
      </c>
      <c r="B5101" s="18">
        <f>VLOOKUP(C5101,FORNECEDORES!D:E,2,0)</f>
        <v>7736</v>
      </c>
      <c r="C5101" s="19" t="str">
        <f>VLOOKUP(D5101,FORNECEDORES!A:D,4,0)</f>
        <v>27.385.816/0001-37</v>
      </c>
      <c r="D5101" s="13" t="s">
        <v>2591</v>
      </c>
      <c r="E5101" s="20" t="str">
        <f t="shared" si="337"/>
        <v>04 0200</v>
      </c>
      <c r="F5101" s="28" t="s">
        <v>4960</v>
      </c>
      <c r="G5101" s="21" t="str">
        <f>VLOOKUP(E5101,'FILIAIS PETZ'!A:E,5,0)</f>
        <v>PETZ BRASILIA W3 NORTE</v>
      </c>
      <c r="H5101" s="20" t="str">
        <f>VLOOKUP(E5101,'FILIAIS PETZ'!A:D,4,0)</f>
        <v>W3NT-DF</v>
      </c>
      <c r="I5101" s="46">
        <v>45523</v>
      </c>
      <c r="J5101" s="9">
        <v>970437</v>
      </c>
      <c r="K5101" s="84" t="s">
        <v>5858</v>
      </c>
      <c r="L5101" s="83" t="s">
        <v>10708</v>
      </c>
      <c r="M5101" s="46">
        <v>45524</v>
      </c>
      <c r="N5101" s="46">
        <v>45546</v>
      </c>
      <c r="O5101" s="46">
        <v>45527</v>
      </c>
      <c r="P5101" s="91" t="s">
        <v>4990</v>
      </c>
      <c r="Q5101" s="84">
        <v>3</v>
      </c>
      <c r="R5101" s="91">
        <v>1</v>
      </c>
      <c r="S5101" s="9">
        <v>8</v>
      </c>
      <c r="T5101" s="9" t="s">
        <v>32</v>
      </c>
      <c r="U5101" s="9">
        <v>11002</v>
      </c>
      <c r="V5101" s="9">
        <v>11002</v>
      </c>
      <c r="W5101" s="9" t="s">
        <v>5019</v>
      </c>
      <c r="X5101" s="9" t="s">
        <v>4985</v>
      </c>
      <c r="Y5101" s="10" t="s">
        <v>4993</v>
      </c>
      <c r="Z5101" s="10" t="s">
        <v>4993</v>
      </c>
      <c r="AA5101" s="10" t="s">
        <v>4989</v>
      </c>
      <c r="AB5101" s="10" t="s">
        <v>5005</v>
      </c>
      <c r="AC5101" s="9" t="s">
        <v>5006</v>
      </c>
      <c r="AD5101" s="29"/>
      <c r="AE5101" s="20" t="str">
        <f>VLOOKUP(E5101,'FILIAIS PETZ'!A:Q,17,0)</f>
        <v>CO-2</v>
      </c>
      <c r="AF5101" s="20" t="str">
        <f>VLOOKUP(E5101,'FILIAIS PETZ'!A:Q,3,0)</f>
        <v>FELICIO</v>
      </c>
      <c r="AG5101" s="20" t="str">
        <f>VLOOKUP(E5101,'FILIAIS PETZ'!A:Q,2,0)</f>
        <v>R3</v>
      </c>
      <c r="AH5101" s="75">
        <v>112</v>
      </c>
      <c r="AI5101" s="16" t="s">
        <v>12030</v>
      </c>
      <c r="AJ5101" s="43">
        <f>VLOOKUP(E5101,'FILIAIS PETZ'!$A$2:$K$2000,11,0)</f>
        <v>18328118018660</v>
      </c>
      <c r="AK5101" s="44">
        <f t="shared" si="336"/>
        <v>18328118018660</v>
      </c>
    </row>
    <row r="5102" spans="1:37" s="14" customFormat="1" ht="15" customHeight="1" thickBot="1" x14ac:dyDescent="0.25">
      <c r="A5102" s="9">
        <f t="shared" si="338"/>
        <v>972206</v>
      </c>
      <c r="B5102" s="18">
        <f>VLOOKUP(C5102,FORNECEDORES!D:E,2,0)</f>
        <v>177561</v>
      </c>
      <c r="C5102" s="19" t="str">
        <f>VLOOKUP(D5102,FORNECEDORES!A:D,4,0)</f>
        <v>23.574.499/0001-46</v>
      </c>
      <c r="D5102" s="13" t="s">
        <v>3436</v>
      </c>
      <c r="E5102" s="20" t="str">
        <f t="shared" si="337"/>
        <v>04 0142</v>
      </c>
      <c r="F5102" s="28" t="s">
        <v>4931</v>
      </c>
      <c r="G5102" s="21" t="str">
        <f>VLOOKUP(E5102,'FILIAIS PETZ'!A:E,5,0)</f>
        <v>PETZ MIGUEL SUTIL</v>
      </c>
      <c r="H5102" s="20" t="str">
        <f>VLOOKUP(E5102,'FILIAIS PETZ'!A:D,4,0)</f>
        <v>MGST-MT</v>
      </c>
      <c r="I5102" s="46">
        <v>45524</v>
      </c>
      <c r="J5102" s="9">
        <v>972206</v>
      </c>
      <c r="K5102" s="84" t="s">
        <v>5858</v>
      </c>
      <c r="L5102" s="83" t="s">
        <v>9128</v>
      </c>
      <c r="M5102" s="46">
        <v>45537</v>
      </c>
      <c r="N5102" s="46">
        <v>45567</v>
      </c>
      <c r="O5102" s="46">
        <v>45547</v>
      </c>
      <c r="P5102" s="91" t="s">
        <v>4990</v>
      </c>
      <c r="Q5102" s="84">
        <v>3</v>
      </c>
      <c r="R5102" s="91">
        <v>1</v>
      </c>
      <c r="S5102" s="9">
        <v>8</v>
      </c>
      <c r="T5102" s="9" t="s">
        <v>32</v>
      </c>
      <c r="U5102" s="9">
        <v>11002</v>
      </c>
      <c r="V5102" s="9">
        <v>11002</v>
      </c>
      <c r="W5102" s="9" t="s">
        <v>5039</v>
      </c>
      <c r="X5102" s="9" t="s">
        <v>5016</v>
      </c>
      <c r="Y5102" s="9" t="s">
        <v>4994</v>
      </c>
      <c r="Z5102" s="9" t="s">
        <v>4994</v>
      </c>
      <c r="AA5102" s="9" t="s">
        <v>5103</v>
      </c>
      <c r="AB5102" s="9" t="s">
        <v>5005</v>
      </c>
      <c r="AC5102" s="9" t="s">
        <v>5006</v>
      </c>
      <c r="AD5102" s="29"/>
      <c r="AE5102" s="20" t="str">
        <f>VLOOKUP(E5102,'FILIAIS PETZ'!A:Q,17,0)</f>
        <v>CO-3</v>
      </c>
      <c r="AF5102" s="20" t="str">
        <f>VLOOKUP(E5102,'FILIAIS PETZ'!A:Q,3,0)</f>
        <v>FELICIO</v>
      </c>
      <c r="AG5102" s="20" t="str">
        <f>VLOOKUP(E5102,'FILIAIS PETZ'!A:Q,2,0)</f>
        <v>R3</v>
      </c>
      <c r="AH5102" s="75">
        <v>4600</v>
      </c>
      <c r="AI5102" s="16" t="s">
        <v>11669</v>
      </c>
      <c r="AJ5102" s="43">
        <f>VLOOKUP(E5102,'FILIAIS PETZ'!$A$2:$K$2000,11,0)</f>
        <v>18328118013430</v>
      </c>
      <c r="AK5102" s="44">
        <f t="shared" si="336"/>
        <v>18328118013430</v>
      </c>
    </row>
    <row r="5103" spans="1:37" s="14" customFormat="1" ht="15" customHeight="1" thickBot="1" x14ac:dyDescent="0.25">
      <c r="A5103" s="9">
        <f t="shared" si="338"/>
        <v>972211</v>
      </c>
      <c r="B5103" s="18">
        <f>VLOOKUP(C5103,FORNECEDORES!D:E,2,0)</f>
        <v>7321</v>
      </c>
      <c r="C5103" s="19" t="str">
        <f>VLOOKUP(D5103,FORNECEDORES!A:D,4,0)</f>
        <v>00.830.498/0001-10</v>
      </c>
      <c r="D5103" s="13" t="s">
        <v>7448</v>
      </c>
      <c r="E5103" s="20" t="str">
        <f t="shared" si="337"/>
        <v>04 0107</v>
      </c>
      <c r="F5103" s="28" t="s">
        <v>4930</v>
      </c>
      <c r="G5103" s="21" t="str">
        <f>VLOOKUP(E5103,'FILIAIS PETZ'!A:E,5,0)</f>
        <v>PETZ CONTAGEM</v>
      </c>
      <c r="H5103" s="20" t="str">
        <f>VLOOKUP(E5103,'FILIAIS PETZ'!A:D,4,0)</f>
        <v>CNTG-MG</v>
      </c>
      <c r="I5103" s="46">
        <v>45524</v>
      </c>
      <c r="J5103" s="9">
        <v>972211</v>
      </c>
      <c r="K5103" s="84" t="s">
        <v>5858</v>
      </c>
      <c r="L5103" s="83" t="s">
        <v>13280</v>
      </c>
      <c r="M5103" s="46">
        <v>45524</v>
      </c>
      <c r="N5103" s="46">
        <v>45581</v>
      </c>
      <c r="O5103" s="46">
        <v>45566</v>
      </c>
      <c r="P5103" s="91" t="s">
        <v>4990</v>
      </c>
      <c r="Q5103" s="84">
        <v>3</v>
      </c>
      <c r="R5103" s="91">
        <v>1</v>
      </c>
      <c r="S5103" s="9">
        <v>8</v>
      </c>
      <c r="T5103" s="9" t="s">
        <v>32</v>
      </c>
      <c r="U5103" s="9">
        <v>11002</v>
      </c>
      <c r="V5103" s="9">
        <v>11002</v>
      </c>
      <c r="W5103" s="9" t="s">
        <v>5019</v>
      </c>
      <c r="X5103" s="9" t="s">
        <v>4985</v>
      </c>
      <c r="Y5103" s="9" t="s">
        <v>4993</v>
      </c>
      <c r="Z5103" s="9" t="s">
        <v>4993</v>
      </c>
      <c r="AA5103" s="9" t="s">
        <v>4989</v>
      </c>
      <c r="AB5103" s="9" t="s">
        <v>5005</v>
      </c>
      <c r="AC5103" s="9" t="s">
        <v>5006</v>
      </c>
      <c r="AD5103" s="29"/>
      <c r="AE5103" s="20" t="str">
        <f>VLOOKUP(E5103,'FILIAIS PETZ'!A:Q,17,0)</f>
        <v>MG-2</v>
      </c>
      <c r="AF5103" s="20" t="str">
        <f>VLOOKUP(E5103,'FILIAIS PETZ'!A:Q,3,0)</f>
        <v>FELICIO</v>
      </c>
      <c r="AG5103" s="20" t="str">
        <f>VLOOKUP(E5103,'FILIAIS PETZ'!A:Q,2,0)</f>
        <v>R3</v>
      </c>
      <c r="AH5103" s="75">
        <v>1602.77</v>
      </c>
      <c r="AI5103" s="16" t="s">
        <v>12115</v>
      </c>
      <c r="AJ5103" s="43">
        <f>VLOOKUP(E5103,'FILIAIS PETZ'!$A$2:$K$2000,11,0)</f>
        <v>18328118010414</v>
      </c>
      <c r="AK5103" s="44">
        <f t="shared" si="336"/>
        <v>18328118010414</v>
      </c>
    </row>
    <row r="5104" spans="1:37" s="14" customFormat="1" ht="15" customHeight="1" thickBot="1" x14ac:dyDescent="0.25">
      <c r="A5104" s="9">
        <f t="shared" si="338"/>
        <v>972217</v>
      </c>
      <c r="B5104" s="18">
        <f>VLOOKUP(C5104,FORNECEDORES!D:E,2,0)</f>
        <v>7321</v>
      </c>
      <c r="C5104" s="19" t="str">
        <f>VLOOKUP(D5104,FORNECEDORES!A:D,4,0)</f>
        <v>00.830.498/0001-10</v>
      </c>
      <c r="D5104" s="13" t="s">
        <v>7448</v>
      </c>
      <c r="E5104" s="20" t="str">
        <f t="shared" si="337"/>
        <v>04 0095</v>
      </c>
      <c r="F5104" s="28" t="s">
        <v>4945</v>
      </c>
      <c r="G5104" s="21" t="str">
        <f>VLOOKUP(E5104,'FILIAIS PETZ'!A:E,5,0)</f>
        <v>PETZ BETIM</v>
      </c>
      <c r="H5104" s="20" t="str">
        <f>VLOOKUP(E5104,'FILIAIS PETZ'!A:D,4,0)</f>
        <v>BTIM-MG</v>
      </c>
      <c r="I5104" s="46">
        <v>45525</v>
      </c>
      <c r="J5104" s="9">
        <v>972217</v>
      </c>
      <c r="K5104" s="84" t="s">
        <v>5858</v>
      </c>
      <c r="L5104" s="83" t="s">
        <v>13281</v>
      </c>
      <c r="M5104" s="46">
        <v>45525</v>
      </c>
      <c r="N5104" s="46">
        <v>45581</v>
      </c>
      <c r="O5104" s="46">
        <v>45566</v>
      </c>
      <c r="P5104" s="29" t="s">
        <v>4982</v>
      </c>
      <c r="Q5104" s="9">
        <v>3</v>
      </c>
      <c r="R5104" s="9">
        <v>1</v>
      </c>
      <c r="S5104" s="9">
        <v>8</v>
      </c>
      <c r="T5104" s="9" t="s">
        <v>32</v>
      </c>
      <c r="U5104" s="9">
        <v>11002</v>
      </c>
      <c r="V5104" s="9">
        <v>11002</v>
      </c>
      <c r="W5104" s="9" t="s">
        <v>5024</v>
      </c>
      <c r="X5104" s="9" t="s">
        <v>4985</v>
      </c>
      <c r="Y5104" s="9" t="s">
        <v>4993</v>
      </c>
      <c r="Z5104" s="9" t="s">
        <v>4993</v>
      </c>
      <c r="AA5104" s="9" t="s">
        <v>4989</v>
      </c>
      <c r="AB5104" s="9" t="s">
        <v>5005</v>
      </c>
      <c r="AC5104" s="9" t="s">
        <v>4988</v>
      </c>
      <c r="AD5104" s="29" t="s">
        <v>5057</v>
      </c>
      <c r="AE5104" s="20" t="str">
        <f>VLOOKUP(E5104,'FILIAIS PETZ'!A:Q,17,0)</f>
        <v>MG-2</v>
      </c>
      <c r="AF5104" s="20" t="str">
        <f>VLOOKUP(E5104,'FILIAIS PETZ'!A:Q,3,0)</f>
        <v>FELICIO</v>
      </c>
      <c r="AG5104" s="20" t="str">
        <f>VLOOKUP(E5104,'FILIAIS PETZ'!A:Q,2,0)</f>
        <v>R3</v>
      </c>
      <c r="AH5104" s="75">
        <v>1210.7</v>
      </c>
      <c r="AI5104" s="16" t="s">
        <v>12116</v>
      </c>
      <c r="AJ5104" s="43">
        <f>VLOOKUP(E5104,'FILIAIS PETZ'!$A$2:$K$2000,11,0)</f>
        <v>18328118009084</v>
      </c>
      <c r="AK5104" s="44">
        <f t="shared" si="336"/>
        <v>18328118009084</v>
      </c>
    </row>
    <row r="5105" spans="1:37" s="14" customFormat="1" ht="15" customHeight="1" thickBot="1" x14ac:dyDescent="0.25">
      <c r="A5105" s="9">
        <f t="shared" si="338"/>
        <v>972244</v>
      </c>
      <c r="B5105" s="18">
        <f>VLOOKUP(C5105,FORNECEDORES!D:E,2,0)</f>
        <v>9057</v>
      </c>
      <c r="C5105" s="19" t="str">
        <f>VLOOKUP(D5105,FORNECEDORES!A:D,4,0)</f>
        <v>19.357.006/0001-49</v>
      </c>
      <c r="D5105" s="13" t="s">
        <v>2290</v>
      </c>
      <c r="E5105" s="20" t="str">
        <f t="shared" si="337"/>
        <v>04 0038</v>
      </c>
      <c r="F5105" s="28" t="s">
        <v>4979</v>
      </c>
      <c r="G5105" s="21" t="str">
        <f>VLOOKUP(E5105,'FILIAIS PETZ'!A:E,5,0)</f>
        <v>PETZ CENTER MINAS</v>
      </c>
      <c r="H5105" s="20" t="str">
        <f>VLOOKUP(E5105,'FILIAIS PETZ'!A:D,4,0)</f>
        <v>CTMN-MG</v>
      </c>
      <c r="I5105" s="46">
        <v>45525</v>
      </c>
      <c r="J5105" s="9">
        <v>972244</v>
      </c>
      <c r="K5105" s="84"/>
      <c r="L5105" s="83"/>
      <c r="M5105" s="46"/>
      <c r="N5105" s="46"/>
      <c r="O5105" s="46"/>
      <c r="P5105" s="29" t="s">
        <v>4982</v>
      </c>
      <c r="Q5105" s="9">
        <v>3</v>
      </c>
      <c r="R5105" s="9">
        <v>1</v>
      </c>
      <c r="S5105" s="9">
        <v>8</v>
      </c>
      <c r="T5105" s="9" t="s">
        <v>32</v>
      </c>
      <c r="U5105" s="9">
        <v>11002</v>
      </c>
      <c r="V5105" s="9">
        <v>11002</v>
      </c>
      <c r="W5105" s="9" t="s">
        <v>5019</v>
      </c>
      <c r="X5105" s="9" t="s">
        <v>4985</v>
      </c>
      <c r="Y5105" s="9" t="s">
        <v>4993</v>
      </c>
      <c r="Z5105" s="9" t="s">
        <v>5020</v>
      </c>
      <c r="AA5105" s="9" t="s">
        <v>5022</v>
      </c>
      <c r="AB5105" s="9" t="s">
        <v>12941</v>
      </c>
      <c r="AC5105" s="9" t="s">
        <v>4988</v>
      </c>
      <c r="AD5105" s="29" t="s">
        <v>5020</v>
      </c>
      <c r="AE5105" s="20" t="str">
        <f>VLOOKUP(E5105,'FILIAIS PETZ'!A:Q,17,0)</f>
        <v>MG-2</v>
      </c>
      <c r="AF5105" s="20" t="str">
        <f>VLOOKUP(E5105,'FILIAIS PETZ'!A:Q,3,0)</f>
        <v>FELICIO</v>
      </c>
      <c r="AG5105" s="20" t="str">
        <f>VLOOKUP(E5105,'FILIAIS PETZ'!A:Q,2,0)</f>
        <v>R3</v>
      </c>
      <c r="AH5105" s="75">
        <v>4650</v>
      </c>
      <c r="AI5105" s="16" t="s">
        <v>12117</v>
      </c>
      <c r="AJ5105" s="43">
        <f>VLOOKUP(E5105,'FILIAIS PETZ'!$A$2:$K$2000,11,0)</f>
        <v>18328118003710</v>
      </c>
      <c r="AK5105" s="44">
        <f t="shared" si="336"/>
        <v>18328118003710</v>
      </c>
    </row>
    <row r="5106" spans="1:37" s="14" customFormat="1" ht="15" customHeight="1" thickBot="1" x14ac:dyDescent="0.25">
      <c r="A5106" s="9">
        <f t="shared" si="338"/>
        <v>939129</v>
      </c>
      <c r="B5106" s="18">
        <f>VLOOKUP(C5106,FORNECEDORES!D:E,2,0)</f>
        <v>315303</v>
      </c>
      <c r="C5106" s="19" t="str">
        <f>VLOOKUP(D5106,FORNECEDORES!A:D,4,0)</f>
        <v>46.594.144/0001-14</v>
      </c>
      <c r="D5106" s="82" t="s">
        <v>3903</v>
      </c>
      <c r="E5106" s="20" t="str">
        <f t="shared" si="337"/>
        <v>04 0067</v>
      </c>
      <c r="F5106" s="28" t="s">
        <v>8611</v>
      </c>
      <c r="G5106" s="21" t="str">
        <f>VLOOKUP(E5106,'FILIAIS PETZ'!A:E,5,0)</f>
        <v>PETZ EXTRA RICARDO JAFET</v>
      </c>
      <c r="H5106" s="20" t="str">
        <f>VLOOKUP(E5106,'FILIAIS PETZ'!A:D,4,0)</f>
        <v>RJAF-SP</v>
      </c>
      <c r="I5106" s="46">
        <v>45526</v>
      </c>
      <c r="J5106" s="9">
        <v>939129</v>
      </c>
      <c r="K5106" s="84" t="s">
        <v>5858</v>
      </c>
      <c r="L5106" s="83" t="s">
        <v>12186</v>
      </c>
      <c r="M5106" s="46">
        <v>45477</v>
      </c>
      <c r="N5106" s="46">
        <v>45546</v>
      </c>
      <c r="O5106" s="46">
        <v>45527</v>
      </c>
      <c r="P5106" s="83" t="s">
        <v>4990</v>
      </c>
      <c r="Q5106" s="84">
        <v>3</v>
      </c>
      <c r="R5106" s="84">
        <v>1</v>
      </c>
      <c r="S5106" s="84">
        <v>8</v>
      </c>
      <c r="T5106" s="84" t="s">
        <v>32</v>
      </c>
      <c r="U5106" s="84">
        <v>11002</v>
      </c>
      <c r="V5106" s="84">
        <v>11002</v>
      </c>
      <c r="W5106" s="84" t="s">
        <v>5019</v>
      </c>
      <c r="X5106" s="84" t="s">
        <v>4985</v>
      </c>
      <c r="Y5106" s="9" t="s">
        <v>4997</v>
      </c>
      <c r="Z5106" s="9" t="s">
        <v>4993</v>
      </c>
      <c r="AA5106" s="9" t="s">
        <v>5022</v>
      </c>
      <c r="AB5106" s="9" t="s">
        <v>12941</v>
      </c>
      <c r="AC5106" s="84" t="s">
        <v>5006</v>
      </c>
      <c r="AD5106" s="83"/>
      <c r="AE5106" s="20" t="str">
        <f>VLOOKUP(E5106,'FILIAIS PETZ'!A:Q,17,0)</f>
        <v>SP2</v>
      </c>
      <c r="AF5106" s="20" t="str">
        <f>VLOOKUP(E5106,'FILIAIS PETZ'!A:Q,3,0)</f>
        <v>FELICIO</v>
      </c>
      <c r="AG5106" s="20" t="str">
        <f>VLOOKUP(E5106,'FILIAIS PETZ'!A:Q,2,0)</f>
        <v>R3</v>
      </c>
      <c r="AH5106" s="75">
        <v>1815</v>
      </c>
      <c r="AI5106" s="16" t="s">
        <v>12185</v>
      </c>
      <c r="AJ5106" s="43">
        <f>VLOOKUP(E5106,'FILIAIS PETZ'!$A$2:$K$2000,11,0)</f>
        <v>18328118006573</v>
      </c>
      <c r="AK5106" s="44">
        <f t="shared" si="336"/>
        <v>18328118006573</v>
      </c>
    </row>
    <row r="5107" spans="1:37" s="14" customFormat="1" ht="15" customHeight="1" thickBot="1" x14ac:dyDescent="0.25">
      <c r="A5107" s="9">
        <f t="shared" si="338"/>
        <v>972665</v>
      </c>
      <c r="B5107" s="18">
        <f>VLOOKUP(C5107,FORNECEDORES!D:E,2,0)</f>
        <v>698619</v>
      </c>
      <c r="C5107" s="19" t="str">
        <f>VLOOKUP(D5107,FORNECEDORES!A:D,4,0)</f>
        <v>07.885.198/0001-87</v>
      </c>
      <c r="D5107" s="13" t="s">
        <v>5327</v>
      </c>
      <c r="E5107" s="20" t="str">
        <f t="shared" si="337"/>
        <v>04 0135</v>
      </c>
      <c r="F5107" s="28" t="s">
        <v>8712</v>
      </c>
      <c r="G5107" s="21" t="str">
        <f>VLOOKUP(E5107,'FILIAIS PETZ'!A:E,5,0)</f>
        <v>PETZ CARREFOUR ANCHIETA</v>
      </c>
      <c r="H5107" s="20" t="str">
        <f>VLOOKUP(E5107,'FILIAIS PETZ'!A:D,4,0)</f>
        <v>ANCH-SP</v>
      </c>
      <c r="I5107" s="85">
        <v>45526</v>
      </c>
      <c r="J5107" s="84">
        <v>972665</v>
      </c>
      <c r="K5107" s="84"/>
      <c r="L5107" s="83"/>
      <c r="M5107" s="46"/>
      <c r="N5107" s="46"/>
      <c r="O5107" s="46"/>
      <c r="P5107" s="83" t="s">
        <v>4982</v>
      </c>
      <c r="Q5107" s="84">
        <v>3</v>
      </c>
      <c r="R5107" s="84">
        <v>1</v>
      </c>
      <c r="S5107" s="84">
        <v>8</v>
      </c>
      <c r="T5107" s="84" t="s">
        <v>32</v>
      </c>
      <c r="U5107" s="84">
        <v>11002</v>
      </c>
      <c r="V5107" s="84">
        <v>11002</v>
      </c>
      <c r="W5107" s="84" t="s">
        <v>5019</v>
      </c>
      <c r="X5107" s="84" t="s">
        <v>4992</v>
      </c>
      <c r="Y5107" s="10" t="s">
        <v>4993</v>
      </c>
      <c r="Z5107" s="10" t="s">
        <v>4993</v>
      </c>
      <c r="AA5107" s="10" t="s">
        <v>4992</v>
      </c>
      <c r="AB5107" s="10" t="s">
        <v>5005</v>
      </c>
      <c r="AC5107" s="84" t="s">
        <v>4988</v>
      </c>
      <c r="AD5107" s="83" t="s">
        <v>4992</v>
      </c>
      <c r="AE5107" s="20" t="str">
        <f>VLOOKUP(E5107,'FILIAIS PETZ'!A:Q,17,0)</f>
        <v>SP3</v>
      </c>
      <c r="AF5107" s="20" t="str">
        <f>VLOOKUP(E5107,'FILIAIS PETZ'!A:Q,3,0)</f>
        <v>FELICIO</v>
      </c>
      <c r="AG5107" s="20" t="str">
        <f>VLOOKUP(E5107,'FILIAIS PETZ'!A:Q,2,0)</f>
        <v>R3</v>
      </c>
      <c r="AH5107" s="75">
        <v>13066.37</v>
      </c>
      <c r="AI5107" s="16" t="s">
        <v>12263</v>
      </c>
      <c r="AJ5107" s="43">
        <f>VLOOKUP(E5107,'FILIAIS PETZ'!$A$2:$K$2000,11,0)</f>
        <v>18328118012549</v>
      </c>
      <c r="AK5107" s="44">
        <f t="shared" si="336"/>
        <v>18328118012549</v>
      </c>
    </row>
    <row r="5108" spans="1:37" s="14" customFormat="1" ht="15" customHeight="1" thickBot="1" x14ac:dyDescent="0.25">
      <c r="A5108" s="9">
        <f t="shared" si="338"/>
        <v>973136</v>
      </c>
      <c r="B5108" s="18">
        <f>VLOOKUP(C5108,FORNECEDORES!D:E,2,0)</f>
        <v>104839</v>
      </c>
      <c r="C5108" s="19" t="str">
        <f>VLOOKUP(D5108,FORNECEDORES!A:D,4,0)</f>
        <v>18.033.864/0001-75</v>
      </c>
      <c r="D5108" s="13" t="s">
        <v>2178</v>
      </c>
      <c r="E5108" s="20" t="str">
        <f t="shared" si="337"/>
        <v>04 0044</v>
      </c>
      <c r="F5108" s="28" t="s">
        <v>8974</v>
      </c>
      <c r="G5108" s="21" t="str">
        <f>VLOOKUP(E5108,'FILIAIS PETZ'!A:E,5,0)</f>
        <v>PETZ SANTO ANDRE</v>
      </c>
      <c r="H5108" s="20" t="str">
        <f>VLOOKUP(E5108,'FILIAIS PETZ'!A:D,4,0)</f>
        <v>STAD-SP</v>
      </c>
      <c r="I5108" s="85">
        <v>45527</v>
      </c>
      <c r="J5108" s="84">
        <v>973136</v>
      </c>
      <c r="K5108" s="84" t="s">
        <v>5858</v>
      </c>
      <c r="L5108" s="83" t="s">
        <v>12355</v>
      </c>
      <c r="M5108" s="46">
        <v>45531</v>
      </c>
      <c r="N5108" s="46">
        <v>45560</v>
      </c>
      <c r="O5108" s="46">
        <v>45537</v>
      </c>
      <c r="P5108" s="83" t="s">
        <v>4982</v>
      </c>
      <c r="Q5108" s="84">
        <v>3</v>
      </c>
      <c r="R5108" s="84">
        <v>1</v>
      </c>
      <c r="S5108" s="84">
        <v>8</v>
      </c>
      <c r="T5108" s="84" t="s">
        <v>32</v>
      </c>
      <c r="U5108" s="84">
        <v>11002</v>
      </c>
      <c r="V5108" s="84">
        <v>11002</v>
      </c>
      <c r="W5108" s="84" t="s">
        <v>5182</v>
      </c>
      <c r="X5108" s="84" t="s">
        <v>4985</v>
      </c>
      <c r="Y5108" s="84" t="s">
        <v>4993</v>
      </c>
      <c r="Z5108" s="84" t="s">
        <v>8408</v>
      </c>
      <c r="AA5108" s="84" t="s">
        <v>4989</v>
      </c>
      <c r="AB5108" s="84" t="s">
        <v>5005</v>
      </c>
      <c r="AC5108" s="84" t="s">
        <v>4988</v>
      </c>
      <c r="AD5108" s="83" t="s">
        <v>12269</v>
      </c>
      <c r="AE5108" s="20" t="str">
        <f>VLOOKUP(E5108,'FILIAIS PETZ'!A:Q,17,0)</f>
        <v>SP3</v>
      </c>
      <c r="AF5108" s="20" t="str">
        <f>VLOOKUP(E5108,'FILIAIS PETZ'!A:Q,3,0)</f>
        <v>FELICIO</v>
      </c>
      <c r="AG5108" s="20" t="str">
        <f>VLOOKUP(E5108,'FILIAIS PETZ'!A:Q,2,0)</f>
        <v>R3</v>
      </c>
      <c r="AH5108" s="75">
        <v>460.8</v>
      </c>
      <c r="AI5108" s="16" t="s">
        <v>12356</v>
      </c>
      <c r="AJ5108" s="43">
        <f>VLOOKUP(E5108,'FILIAIS PETZ'!$A$2:$K$2000,11,0)</f>
        <v>18328118004600</v>
      </c>
      <c r="AK5108" s="44">
        <f t="shared" si="336"/>
        <v>18328118004600</v>
      </c>
    </row>
    <row r="5109" spans="1:37" s="14" customFormat="1" ht="15" customHeight="1" thickBot="1" x14ac:dyDescent="0.25">
      <c r="A5109" s="9">
        <f t="shared" si="338"/>
        <v>974594</v>
      </c>
      <c r="B5109" s="18">
        <f>VLOOKUP(C5109,FORNECEDORES!D:E,2,0)</f>
        <v>698619</v>
      </c>
      <c r="C5109" s="19" t="str">
        <f>VLOOKUP(D5109,FORNECEDORES!A:D,4,0)</f>
        <v>07.885.198/0001-87</v>
      </c>
      <c r="D5109" s="13" t="s">
        <v>5327</v>
      </c>
      <c r="E5109" s="20" t="str">
        <f t="shared" si="337"/>
        <v>04 0044</v>
      </c>
      <c r="F5109" s="28" t="s">
        <v>8974</v>
      </c>
      <c r="G5109" s="21" t="str">
        <f>VLOOKUP(E5109,'FILIAIS PETZ'!A:E,5,0)</f>
        <v>PETZ SANTO ANDRE</v>
      </c>
      <c r="H5109" s="20" t="str">
        <f>VLOOKUP(E5109,'FILIAIS PETZ'!A:D,4,0)</f>
        <v>STAD-SP</v>
      </c>
      <c r="I5109" s="85">
        <v>45530</v>
      </c>
      <c r="J5109" s="84">
        <v>974594</v>
      </c>
      <c r="K5109" s="84"/>
      <c r="L5109" s="83"/>
      <c r="M5109" s="46"/>
      <c r="N5109" s="46"/>
      <c r="O5109" s="46"/>
      <c r="P5109" s="83" t="s">
        <v>4982</v>
      </c>
      <c r="Q5109" s="84">
        <v>3</v>
      </c>
      <c r="R5109" s="84">
        <v>1</v>
      </c>
      <c r="S5109" s="84">
        <v>8</v>
      </c>
      <c r="T5109" s="84" t="s">
        <v>32</v>
      </c>
      <c r="U5109" s="84">
        <v>11002</v>
      </c>
      <c r="V5109" s="84">
        <v>11002</v>
      </c>
      <c r="W5109" s="84" t="s">
        <v>8984</v>
      </c>
      <c r="X5109" s="84" t="s">
        <v>4992</v>
      </c>
      <c r="Y5109" s="10" t="s">
        <v>4993</v>
      </c>
      <c r="Z5109" s="10" t="s">
        <v>4993</v>
      </c>
      <c r="AA5109" s="10" t="s">
        <v>4992</v>
      </c>
      <c r="AB5109" s="10" t="s">
        <v>5005</v>
      </c>
      <c r="AC5109" s="84" t="s">
        <v>4988</v>
      </c>
      <c r="AD5109" s="83" t="s">
        <v>12269</v>
      </c>
      <c r="AE5109" s="20" t="str">
        <f>VLOOKUP(E5109,'FILIAIS PETZ'!A:Q,17,0)</f>
        <v>SP3</v>
      </c>
      <c r="AF5109" s="20" t="str">
        <f>VLOOKUP(E5109,'FILIAIS PETZ'!A:Q,3,0)</f>
        <v>FELICIO</v>
      </c>
      <c r="AG5109" s="20" t="str">
        <f>VLOOKUP(E5109,'FILIAIS PETZ'!A:Q,2,0)</f>
        <v>R3</v>
      </c>
      <c r="AH5109" s="75">
        <v>722</v>
      </c>
      <c r="AI5109" s="16" t="s">
        <v>12264</v>
      </c>
      <c r="AJ5109" s="43">
        <f>VLOOKUP(E5109,'FILIAIS PETZ'!$A$2:$K$2000,11,0)</f>
        <v>18328118004600</v>
      </c>
      <c r="AK5109" s="44">
        <f t="shared" si="336"/>
        <v>18328118004600</v>
      </c>
    </row>
    <row r="5110" spans="1:37" s="14" customFormat="1" ht="15" customHeight="1" thickBot="1" x14ac:dyDescent="0.25">
      <c r="A5110" s="9">
        <f t="shared" si="338"/>
        <v>974605</v>
      </c>
      <c r="B5110" s="18">
        <f>VLOOKUP(C5110,FORNECEDORES!D:E,2,0)</f>
        <v>3203</v>
      </c>
      <c r="C5110" s="19" t="str">
        <f>VLOOKUP(D5110,FORNECEDORES!A:D,4,0)</f>
        <v>19.658.535/0001-82</v>
      </c>
      <c r="D5110" s="13" t="s">
        <v>6459</v>
      </c>
      <c r="E5110" s="20" t="str">
        <f t="shared" si="337"/>
        <v>04 0068</v>
      </c>
      <c r="F5110" s="28" t="s">
        <v>8958</v>
      </c>
      <c r="G5110" s="21" t="str">
        <f>VLOOKUP(E5110,'FILIAIS PETZ'!A:E,5,0)</f>
        <v>PETZ PEREIRA BARRETO</v>
      </c>
      <c r="H5110" s="20" t="str">
        <f>VLOOKUP(E5110,'FILIAIS PETZ'!A:D,4,0)</f>
        <v>PBAR-SP</v>
      </c>
      <c r="I5110" s="85">
        <v>45530</v>
      </c>
      <c r="J5110" s="84">
        <v>974605</v>
      </c>
      <c r="K5110" s="84" t="s">
        <v>5858</v>
      </c>
      <c r="L5110" s="83" t="s">
        <v>12718</v>
      </c>
      <c r="M5110" s="46">
        <v>45537</v>
      </c>
      <c r="N5110" s="46">
        <v>45567</v>
      </c>
      <c r="O5110" s="46">
        <v>45548</v>
      </c>
      <c r="P5110" s="83" t="s">
        <v>4990</v>
      </c>
      <c r="Q5110" s="84">
        <v>3</v>
      </c>
      <c r="R5110" s="84">
        <v>1</v>
      </c>
      <c r="S5110" s="84">
        <v>8</v>
      </c>
      <c r="T5110" s="84" t="s">
        <v>32</v>
      </c>
      <c r="U5110" s="84">
        <v>11002</v>
      </c>
      <c r="V5110" s="84">
        <v>11002</v>
      </c>
      <c r="W5110" s="84" t="s">
        <v>5057</v>
      </c>
      <c r="X5110" s="84" t="s">
        <v>4985</v>
      </c>
      <c r="Y5110" s="10" t="s">
        <v>4993</v>
      </c>
      <c r="Z5110" s="10" t="s">
        <v>4993</v>
      </c>
      <c r="AA5110" s="10" t="s">
        <v>4989</v>
      </c>
      <c r="AB5110" s="84" t="s">
        <v>5005</v>
      </c>
      <c r="AC5110" s="84" t="s">
        <v>5006</v>
      </c>
      <c r="AD5110" s="83"/>
      <c r="AE5110" s="20" t="str">
        <f>VLOOKUP(E5110,'FILIAIS PETZ'!A:Q,17,0)</f>
        <v>SP3</v>
      </c>
      <c r="AF5110" s="20" t="str">
        <f>VLOOKUP(E5110,'FILIAIS PETZ'!A:Q,3,0)</f>
        <v>FELICIO</v>
      </c>
      <c r="AG5110" s="20" t="str">
        <f>VLOOKUP(E5110,'FILIAIS PETZ'!A:Q,2,0)</f>
        <v>R3</v>
      </c>
      <c r="AH5110" s="75">
        <v>1168.5</v>
      </c>
      <c r="AI5110" s="16" t="s">
        <v>12265</v>
      </c>
      <c r="AJ5110" s="43">
        <f>VLOOKUP(E5110,'FILIAIS PETZ'!$A$2:$K$2000,11,0)</f>
        <v>18328118007111</v>
      </c>
      <c r="AK5110" s="44">
        <f t="shared" si="336"/>
        <v>18328118007111</v>
      </c>
    </row>
    <row r="5111" spans="1:37" s="14" customFormat="1" ht="15" customHeight="1" thickBot="1" x14ac:dyDescent="0.25">
      <c r="A5111" s="9">
        <f t="shared" si="338"/>
        <v>975087</v>
      </c>
      <c r="B5111" s="18">
        <f>VLOOKUP(C5111,FORNECEDORES!D:E,2,0)</f>
        <v>198134</v>
      </c>
      <c r="C5111" s="19" t="str">
        <f>VLOOKUP(D5111,FORNECEDORES!A:D,4,0)</f>
        <v>44.197.883/0001-47</v>
      </c>
      <c r="D5111" s="13" t="s">
        <v>3410</v>
      </c>
      <c r="E5111" s="20" t="str">
        <f t="shared" si="337"/>
        <v>04 0085</v>
      </c>
      <c r="F5111" s="28" t="s">
        <v>12266</v>
      </c>
      <c r="G5111" s="21" t="str">
        <f>VLOOKUP(E5111,'FILIAIS PETZ'!A:E,5,0)</f>
        <v>PETZ FRANCA</v>
      </c>
      <c r="H5111" s="20" t="str">
        <f>VLOOKUP(E5111,'FILIAIS PETZ'!A:D,4,0)</f>
        <v>FRCA-SP</v>
      </c>
      <c r="I5111" s="85">
        <v>45530</v>
      </c>
      <c r="J5111" s="84">
        <v>975087</v>
      </c>
      <c r="K5111" s="84"/>
      <c r="L5111" s="83"/>
      <c r="M5111" s="46"/>
      <c r="N5111" s="46"/>
      <c r="O5111" s="46"/>
      <c r="P5111" s="83" t="s">
        <v>4982</v>
      </c>
      <c r="Q5111" s="84">
        <v>3</v>
      </c>
      <c r="R5111" s="84">
        <v>1</v>
      </c>
      <c r="S5111" s="84">
        <v>8</v>
      </c>
      <c r="T5111" s="84" t="s">
        <v>32</v>
      </c>
      <c r="U5111" s="84">
        <v>11002</v>
      </c>
      <c r="V5111" s="84">
        <v>11002</v>
      </c>
      <c r="W5111" s="84" t="s">
        <v>5067</v>
      </c>
      <c r="X5111" s="84" t="s">
        <v>4985</v>
      </c>
      <c r="Y5111" s="9" t="s">
        <v>4993</v>
      </c>
      <c r="Z5111" s="9" t="s">
        <v>4993</v>
      </c>
      <c r="AA5111" s="9" t="s">
        <v>6025</v>
      </c>
      <c r="AB5111" s="9" t="s">
        <v>12941</v>
      </c>
      <c r="AC5111" s="84" t="s">
        <v>4988</v>
      </c>
      <c r="AD5111" s="83" t="s">
        <v>12268</v>
      </c>
      <c r="AE5111" s="20" t="str">
        <f>VLOOKUP(E5111,'FILIAIS PETZ'!A:Q,17,0)</f>
        <v>INT-2</v>
      </c>
      <c r="AF5111" s="20" t="str">
        <f>VLOOKUP(E5111,'FILIAIS PETZ'!A:Q,3,0)</f>
        <v>MARYANE</v>
      </c>
      <c r="AG5111" s="20" t="str">
        <f>VLOOKUP(E5111,'FILIAIS PETZ'!A:Q,2,0)</f>
        <v>R1</v>
      </c>
      <c r="AH5111" s="75">
        <v>2950</v>
      </c>
      <c r="AI5111" s="16" t="s">
        <v>12270</v>
      </c>
      <c r="AJ5111" s="43">
        <f>VLOOKUP(E5111,'FILIAIS PETZ'!$A$2:$K$2000,11,0)</f>
        <v>18328118008436</v>
      </c>
      <c r="AK5111" s="44">
        <f t="shared" si="336"/>
        <v>18328118008436</v>
      </c>
    </row>
    <row r="5112" spans="1:37" s="14" customFormat="1" ht="15" customHeight="1" thickBot="1" x14ac:dyDescent="0.25">
      <c r="A5112" s="9">
        <f t="shared" si="338"/>
        <v>975088</v>
      </c>
      <c r="B5112" s="18">
        <f>VLOOKUP(C5112,FORNECEDORES!D:E,2,0)</f>
        <v>198134</v>
      </c>
      <c r="C5112" s="19" t="str">
        <f>VLOOKUP(D5112,FORNECEDORES!A:D,4,0)</f>
        <v>44.197.883/0001-47</v>
      </c>
      <c r="D5112" s="13" t="s">
        <v>3410</v>
      </c>
      <c r="E5112" s="20" t="str">
        <f t="shared" si="337"/>
        <v>04 0016</v>
      </c>
      <c r="F5112" s="28" t="s">
        <v>12267</v>
      </c>
      <c r="G5112" s="21" t="str">
        <f>VLOOKUP(E5112,'FILIAIS PETZ'!A:E,5,0)</f>
        <v>PETZ JUNDIAI</v>
      </c>
      <c r="H5112" s="20" t="str">
        <f>VLOOKUP(E5112,'FILIAIS PETZ'!A:D,4,0)</f>
        <v>JUND-SP</v>
      </c>
      <c r="I5112" s="85">
        <v>45530</v>
      </c>
      <c r="J5112" s="84">
        <v>975088</v>
      </c>
      <c r="K5112" s="84"/>
      <c r="L5112" s="83"/>
      <c r="M5112" s="46"/>
      <c r="N5112" s="46"/>
      <c r="O5112" s="46"/>
      <c r="P5112" s="83" t="s">
        <v>4982</v>
      </c>
      <c r="Q5112" s="84">
        <v>3</v>
      </c>
      <c r="R5112" s="84">
        <v>1</v>
      </c>
      <c r="S5112" s="84">
        <v>8</v>
      </c>
      <c r="T5112" s="84" t="s">
        <v>32</v>
      </c>
      <c r="U5112" s="84">
        <v>11002</v>
      </c>
      <c r="V5112" s="84">
        <v>11002</v>
      </c>
      <c r="W5112" s="84" t="s">
        <v>5067</v>
      </c>
      <c r="X5112" s="84" t="s">
        <v>4985</v>
      </c>
      <c r="Y5112" s="9" t="s">
        <v>4993</v>
      </c>
      <c r="Z5112" s="9" t="s">
        <v>4993</v>
      </c>
      <c r="AA5112" s="9" t="s">
        <v>6025</v>
      </c>
      <c r="AB5112" s="9" t="s">
        <v>12941</v>
      </c>
      <c r="AC5112" s="84" t="s">
        <v>4988</v>
      </c>
      <c r="AD5112" s="83" t="s">
        <v>12268</v>
      </c>
      <c r="AE5112" s="20" t="str">
        <f>VLOOKUP(E5112,'FILIAIS PETZ'!A:Q,17,0)</f>
        <v>INT-1</v>
      </c>
      <c r="AF5112" s="20" t="str">
        <f>VLOOKUP(E5112,'FILIAIS PETZ'!A:Q,3,0)</f>
        <v>MARYANE</v>
      </c>
      <c r="AG5112" s="20" t="str">
        <f>VLOOKUP(E5112,'FILIAIS PETZ'!A:Q,2,0)</f>
        <v>R1</v>
      </c>
      <c r="AH5112" s="75">
        <v>4300</v>
      </c>
      <c r="AI5112" s="16" t="s">
        <v>12270</v>
      </c>
      <c r="AJ5112" s="43">
        <f>VLOOKUP(E5112,'FILIAIS PETZ'!$A$2:$K$2000,11,0)</f>
        <v>18328118000613</v>
      </c>
      <c r="AK5112" s="44">
        <f t="shared" si="336"/>
        <v>18328118000613</v>
      </c>
    </row>
    <row r="5113" spans="1:37" s="14" customFormat="1" ht="15" customHeight="1" thickBot="1" x14ac:dyDescent="0.25">
      <c r="A5113" s="9">
        <f t="shared" si="338"/>
        <v>975091</v>
      </c>
      <c r="B5113" s="18">
        <f>VLOOKUP(C5113,FORNECEDORES!D:E,2,0)</f>
        <v>198134</v>
      </c>
      <c r="C5113" s="19" t="str">
        <f>VLOOKUP(D5113,FORNECEDORES!A:D,4,0)</f>
        <v>44.197.883/0001-47</v>
      </c>
      <c r="D5113" s="13" t="s">
        <v>3410</v>
      </c>
      <c r="E5113" s="20" t="str">
        <f t="shared" si="337"/>
        <v>04 0007</v>
      </c>
      <c r="F5113" s="28" t="s">
        <v>4950</v>
      </c>
      <c r="G5113" s="21" t="str">
        <f>VLOOKUP(E5113,'FILIAIS PETZ'!A:E,5,0)</f>
        <v>PETZ SOROCABA</v>
      </c>
      <c r="H5113" s="20" t="str">
        <f>VLOOKUP(E5113,'FILIAIS PETZ'!A:D,4,0)</f>
        <v>SCBA-SP</v>
      </c>
      <c r="I5113" s="85">
        <v>45530</v>
      </c>
      <c r="J5113" s="84">
        <v>975091</v>
      </c>
      <c r="K5113" s="84" t="s">
        <v>5858</v>
      </c>
      <c r="L5113" s="83" t="s">
        <v>12648</v>
      </c>
      <c r="M5113" s="46">
        <v>45537</v>
      </c>
      <c r="N5113" s="46">
        <v>45567</v>
      </c>
      <c r="O5113" s="46">
        <v>45547</v>
      </c>
      <c r="P5113" s="83" t="s">
        <v>4982</v>
      </c>
      <c r="Q5113" s="84">
        <v>3</v>
      </c>
      <c r="R5113" s="84">
        <v>1</v>
      </c>
      <c r="S5113" s="84">
        <v>8</v>
      </c>
      <c r="T5113" s="84" t="s">
        <v>32</v>
      </c>
      <c r="U5113" s="84">
        <v>11002</v>
      </c>
      <c r="V5113" s="84">
        <v>11002</v>
      </c>
      <c r="W5113" s="84" t="s">
        <v>5067</v>
      </c>
      <c r="X5113" s="84" t="s">
        <v>4985</v>
      </c>
      <c r="Y5113" s="9" t="s">
        <v>4993</v>
      </c>
      <c r="Z5113" s="9" t="s">
        <v>4993</v>
      </c>
      <c r="AA5113" s="9" t="s">
        <v>6025</v>
      </c>
      <c r="AB5113" s="9" t="s">
        <v>12941</v>
      </c>
      <c r="AC5113" s="84" t="s">
        <v>4988</v>
      </c>
      <c r="AD5113" s="83" t="s">
        <v>12268</v>
      </c>
      <c r="AE5113" s="20" t="str">
        <f>VLOOKUP(E5113,'FILIAIS PETZ'!A:Q,17,0)</f>
        <v>SP7</v>
      </c>
      <c r="AF5113" s="20" t="str">
        <f>VLOOKUP(E5113,'FILIAIS PETZ'!A:Q,3,0)</f>
        <v>FELICIO</v>
      </c>
      <c r="AG5113" s="20" t="str">
        <f>VLOOKUP(E5113,'FILIAIS PETZ'!A:Q,2,0)</f>
        <v>R3</v>
      </c>
      <c r="AH5113" s="75">
        <v>5234</v>
      </c>
      <c r="AI5113" s="16" t="s">
        <v>12677</v>
      </c>
      <c r="AJ5113" s="43">
        <f>VLOOKUP(E5113,'FILIAIS PETZ'!$A$2:$K$2000,11,0)</f>
        <v>18328118001695</v>
      </c>
      <c r="AK5113" s="44">
        <f t="shared" si="336"/>
        <v>18328118001695</v>
      </c>
    </row>
    <row r="5114" spans="1:37" s="14" customFormat="1" ht="15" customHeight="1" thickBot="1" x14ac:dyDescent="0.25">
      <c r="A5114" s="9">
        <f t="shared" si="338"/>
        <v>975098</v>
      </c>
      <c r="B5114" s="18">
        <f>VLOOKUP(C5114,FORNECEDORES!D:E,2,0)</f>
        <v>3203</v>
      </c>
      <c r="C5114" s="19" t="str">
        <f>VLOOKUP(D5114,FORNECEDORES!A:D,4,0)</f>
        <v>19.658.535/0001-82</v>
      </c>
      <c r="D5114" s="13" t="s">
        <v>6459</v>
      </c>
      <c r="E5114" s="20" t="str">
        <f t="shared" si="337"/>
        <v>04 0122</v>
      </c>
      <c r="F5114" s="28" t="s">
        <v>6386</v>
      </c>
      <c r="G5114" s="21" t="str">
        <f>VLOOKUP(E5114,'FILIAIS PETZ'!A:E,5,0)</f>
        <v>PETZ JUIZ DE FORA</v>
      </c>
      <c r="H5114" s="20" t="str">
        <f>VLOOKUP(E5114,'FILIAIS PETZ'!A:D,4,0)</f>
        <v>JUZF-MG</v>
      </c>
      <c r="I5114" s="85">
        <v>45530</v>
      </c>
      <c r="J5114" s="84">
        <v>975098</v>
      </c>
      <c r="K5114" s="84" t="s">
        <v>5858</v>
      </c>
      <c r="L5114" s="83" t="s">
        <v>12716</v>
      </c>
      <c r="M5114" s="46">
        <v>45537</v>
      </c>
      <c r="N5114" s="46">
        <v>45567</v>
      </c>
      <c r="O5114" s="46">
        <v>45548</v>
      </c>
      <c r="P5114" s="83" t="s">
        <v>4982</v>
      </c>
      <c r="Q5114" s="84">
        <v>3</v>
      </c>
      <c r="R5114" s="84">
        <v>1</v>
      </c>
      <c r="S5114" s="84">
        <v>8</v>
      </c>
      <c r="T5114" s="84" t="s">
        <v>32</v>
      </c>
      <c r="U5114" s="84">
        <v>11002</v>
      </c>
      <c r="V5114" s="84">
        <v>11002</v>
      </c>
      <c r="W5114" s="84" t="s">
        <v>5057</v>
      </c>
      <c r="X5114" s="84" t="s">
        <v>4985</v>
      </c>
      <c r="Y5114" s="10" t="s">
        <v>4993</v>
      </c>
      <c r="Z5114" s="10" t="s">
        <v>4993</v>
      </c>
      <c r="AA5114" s="10" t="s">
        <v>4989</v>
      </c>
      <c r="AB5114" s="10" t="s">
        <v>12941</v>
      </c>
      <c r="AC5114" s="84" t="s">
        <v>4988</v>
      </c>
      <c r="AD5114" s="83" t="s">
        <v>12269</v>
      </c>
      <c r="AE5114" s="20" t="str">
        <f>VLOOKUP(E5114,'FILIAIS PETZ'!A:Q,17,0)</f>
        <v>MG-1</v>
      </c>
      <c r="AF5114" s="20" t="str">
        <f>VLOOKUP(E5114,'FILIAIS PETZ'!A:Q,3,0)</f>
        <v>FELICIO</v>
      </c>
      <c r="AG5114" s="20" t="str">
        <f>VLOOKUP(E5114,'FILIAIS PETZ'!A:Q,2,0)</f>
        <v>R3</v>
      </c>
      <c r="AH5114" s="75">
        <v>10356.94</v>
      </c>
      <c r="AI5114" s="16" t="s">
        <v>12271</v>
      </c>
      <c r="AJ5114" s="43">
        <f>VLOOKUP(E5114,'FILIAIS PETZ'!$A$2:$K$2000,11,0)</f>
        <v>18328118011810</v>
      </c>
      <c r="AK5114" s="44">
        <f t="shared" si="336"/>
        <v>18328118011810</v>
      </c>
    </row>
    <row r="5115" spans="1:37" s="14" customFormat="1" ht="15" customHeight="1" thickBot="1" x14ac:dyDescent="0.25">
      <c r="A5115" s="9">
        <f t="shared" si="338"/>
        <v>975106</v>
      </c>
      <c r="B5115" s="18">
        <f>VLOOKUP(C5115,FORNECEDORES!D:E,2,0)</f>
        <v>793913</v>
      </c>
      <c r="C5115" s="19" t="str">
        <f>VLOOKUP(D5115,FORNECEDORES!A:D,4,0)</f>
        <v>21.565.113/0001-04</v>
      </c>
      <c r="D5115" s="13" t="s">
        <v>8158</v>
      </c>
      <c r="E5115" s="20" t="str">
        <f t="shared" si="337"/>
        <v>04 0251</v>
      </c>
      <c r="F5115" s="28" t="s">
        <v>5729</v>
      </c>
      <c r="G5115" s="21" t="str">
        <f>VLOOKUP(E5115,'FILIAIS PETZ'!A:E,5,0)</f>
        <v>PETZ BARREIRO</v>
      </c>
      <c r="H5115" s="20" t="str">
        <f>VLOOKUP(E5115,'FILIAIS PETZ'!A:D,4,0)</f>
        <v>BARR-MG</v>
      </c>
      <c r="I5115" s="85">
        <v>45531</v>
      </c>
      <c r="J5115" s="84">
        <v>975106</v>
      </c>
      <c r="K5115" s="84" t="s">
        <v>5858</v>
      </c>
      <c r="L5115" s="83" t="s">
        <v>12848</v>
      </c>
      <c r="M5115" s="46">
        <v>45538</v>
      </c>
      <c r="N5115" s="46">
        <v>45567</v>
      </c>
      <c r="O5115" s="46">
        <v>45553</v>
      </c>
      <c r="P5115" s="83" t="s">
        <v>4990</v>
      </c>
      <c r="Q5115" s="84">
        <v>3</v>
      </c>
      <c r="R5115" s="84">
        <v>1</v>
      </c>
      <c r="S5115" s="84">
        <v>8</v>
      </c>
      <c r="T5115" s="84" t="s">
        <v>32</v>
      </c>
      <c r="U5115" s="84">
        <v>11002</v>
      </c>
      <c r="V5115" s="84">
        <v>11002</v>
      </c>
      <c r="W5115" s="84" t="s">
        <v>5107</v>
      </c>
      <c r="X5115" s="84" t="s">
        <v>5016</v>
      </c>
      <c r="Y5115" s="84" t="s">
        <v>4980</v>
      </c>
      <c r="Z5115" s="84" t="s">
        <v>4980</v>
      </c>
      <c r="AA5115" s="84" t="s">
        <v>5103</v>
      </c>
      <c r="AB5115" s="84" t="s">
        <v>5066</v>
      </c>
      <c r="AC5115" s="84" t="s">
        <v>5006</v>
      </c>
      <c r="AD5115" s="83"/>
      <c r="AE5115" s="20" t="str">
        <f>VLOOKUP(E5115,'FILIAIS PETZ'!A:Q,17,0)</f>
        <v>MG-2</v>
      </c>
      <c r="AF5115" s="20" t="str">
        <f>VLOOKUP(E5115,'FILIAIS PETZ'!A:Q,3,0)</f>
        <v>FELICIO</v>
      </c>
      <c r="AG5115" s="20" t="str">
        <f>VLOOKUP(E5115,'FILIAIS PETZ'!A:Q,2,0)</f>
        <v>R3</v>
      </c>
      <c r="AH5115" s="75">
        <v>855</v>
      </c>
      <c r="AI5115" s="16" t="s">
        <v>12272</v>
      </c>
      <c r="AJ5115" s="43">
        <f>VLOOKUP(E5115,'FILIAIS PETZ'!$A$2:$K$2000,11,0)</f>
        <v>18328118022420</v>
      </c>
      <c r="AK5115" s="44">
        <f t="shared" si="336"/>
        <v>18328118022420</v>
      </c>
    </row>
    <row r="5116" spans="1:37" s="14" customFormat="1" ht="15" customHeight="1" thickBot="1" x14ac:dyDescent="0.25">
      <c r="A5116" s="9">
        <f t="shared" si="338"/>
        <v>975108</v>
      </c>
      <c r="B5116" s="18">
        <f>VLOOKUP(C5116,FORNECEDORES!D:E,2,0)</f>
        <v>793913</v>
      </c>
      <c r="C5116" s="19" t="str">
        <f>VLOOKUP(D5116,FORNECEDORES!A:D,4,0)</f>
        <v>21.565.113/0001-04</v>
      </c>
      <c r="D5116" s="13" t="s">
        <v>8158</v>
      </c>
      <c r="E5116" s="20" t="str">
        <f t="shared" si="337"/>
        <v>04 0223</v>
      </c>
      <c r="F5116" s="28" t="s">
        <v>4977</v>
      </c>
      <c r="G5116" s="21" t="str">
        <f>VLOOKUP(E5116,'FILIAIS PETZ'!A:E,5,0)</f>
        <v>PETZ IPATINGA (ANTIGA BETIM AMERICAS/MG)</v>
      </c>
      <c r="H5116" s="20" t="str">
        <f>VLOOKUP(E5116,'FILIAIS PETZ'!A:D,4,0)</f>
        <v>IPTG-MG</v>
      </c>
      <c r="I5116" s="85">
        <v>45531</v>
      </c>
      <c r="J5116" s="84">
        <v>975108</v>
      </c>
      <c r="K5116" s="84" t="s">
        <v>5858</v>
      </c>
      <c r="L5116" s="83" t="s">
        <v>9447</v>
      </c>
      <c r="M5116" s="46">
        <v>45539</v>
      </c>
      <c r="N5116" s="46">
        <v>45567</v>
      </c>
      <c r="O5116" s="46">
        <v>45553</v>
      </c>
      <c r="P5116" s="83" t="s">
        <v>4990</v>
      </c>
      <c r="Q5116" s="84">
        <v>3</v>
      </c>
      <c r="R5116" s="84">
        <v>1</v>
      </c>
      <c r="S5116" s="84">
        <v>8</v>
      </c>
      <c r="T5116" s="84" t="s">
        <v>32</v>
      </c>
      <c r="U5116" s="84">
        <v>11002</v>
      </c>
      <c r="V5116" s="84">
        <v>11002</v>
      </c>
      <c r="W5116" s="84" t="s">
        <v>5107</v>
      </c>
      <c r="X5116" s="84" t="s">
        <v>5016</v>
      </c>
      <c r="Y5116" s="84" t="s">
        <v>4980</v>
      </c>
      <c r="Z5116" s="84" t="s">
        <v>4980</v>
      </c>
      <c r="AA5116" s="84" t="s">
        <v>5103</v>
      </c>
      <c r="AB5116" s="84" t="s">
        <v>5066</v>
      </c>
      <c r="AC5116" s="84" t="s">
        <v>5006</v>
      </c>
      <c r="AD5116" s="83"/>
      <c r="AE5116" s="20" t="str">
        <f>VLOOKUP(E5116,'FILIAIS PETZ'!A:Q,17,0)</f>
        <v>MG-2</v>
      </c>
      <c r="AF5116" s="20" t="str">
        <f>VLOOKUP(E5116,'FILIAIS PETZ'!A:Q,3,0)</f>
        <v>FELICIO</v>
      </c>
      <c r="AG5116" s="20" t="str">
        <f>VLOOKUP(E5116,'FILIAIS PETZ'!A:Q,2,0)</f>
        <v>R3</v>
      </c>
      <c r="AH5116" s="75">
        <v>1875</v>
      </c>
      <c r="AI5116" s="16" t="s">
        <v>12272</v>
      </c>
      <c r="AJ5116" s="43" t="str">
        <f>VLOOKUP(E5116,'FILIAIS PETZ'!$A$2:$K$2000,11,0)</f>
        <v>18.328.118/0213-78</v>
      </c>
      <c r="AK5116" s="44" t="str">
        <f t="shared" si="336"/>
        <v>18.328.118/0213-78</v>
      </c>
    </row>
    <row r="5117" spans="1:37" s="14" customFormat="1" ht="15" customHeight="1" thickBot="1" x14ac:dyDescent="0.25">
      <c r="A5117" s="9">
        <f t="shared" si="338"/>
        <v>975109</v>
      </c>
      <c r="B5117" s="18">
        <f>VLOOKUP(C5117,FORNECEDORES!D:E,2,0)</f>
        <v>793913</v>
      </c>
      <c r="C5117" s="19" t="str">
        <f>VLOOKUP(D5117,FORNECEDORES!A:D,4,0)</f>
        <v>21.565.113/0001-04</v>
      </c>
      <c r="D5117" s="13" t="s">
        <v>8158</v>
      </c>
      <c r="E5117" s="20" t="str">
        <f t="shared" si="337"/>
        <v>04 0211</v>
      </c>
      <c r="F5117" s="28" t="s">
        <v>4974</v>
      </c>
      <c r="G5117" s="21" t="str">
        <f>VLOOKUP(E5117,'FILIAIS PETZ'!A:E,5,0)</f>
        <v>PETZ CASTELO BH</v>
      </c>
      <c r="H5117" s="20" t="str">
        <f>VLOOKUP(E5117,'FILIAIS PETZ'!A:D,4,0)</f>
        <v>CTLO-MG</v>
      </c>
      <c r="I5117" s="85">
        <v>45531</v>
      </c>
      <c r="J5117" s="84">
        <v>975109</v>
      </c>
      <c r="K5117" s="84" t="s">
        <v>5858</v>
      </c>
      <c r="L5117" s="83" t="s">
        <v>9112</v>
      </c>
      <c r="M5117" s="46">
        <v>45538</v>
      </c>
      <c r="N5117" s="46">
        <v>45567</v>
      </c>
      <c r="O5117" s="46">
        <v>45553</v>
      </c>
      <c r="P5117" s="83" t="s">
        <v>4990</v>
      </c>
      <c r="Q5117" s="84">
        <v>3</v>
      </c>
      <c r="R5117" s="84">
        <v>1</v>
      </c>
      <c r="S5117" s="84">
        <v>8</v>
      </c>
      <c r="T5117" s="84" t="s">
        <v>32</v>
      </c>
      <c r="U5117" s="84">
        <v>11002</v>
      </c>
      <c r="V5117" s="84">
        <v>11002</v>
      </c>
      <c r="W5117" s="84" t="s">
        <v>5107</v>
      </c>
      <c r="X5117" s="84" t="s">
        <v>5016</v>
      </c>
      <c r="Y5117" s="84" t="s">
        <v>4980</v>
      </c>
      <c r="Z5117" s="84" t="s">
        <v>4980</v>
      </c>
      <c r="AA5117" s="84" t="s">
        <v>5103</v>
      </c>
      <c r="AB5117" s="84" t="s">
        <v>5066</v>
      </c>
      <c r="AC5117" s="84" t="s">
        <v>5006</v>
      </c>
      <c r="AD5117" s="83"/>
      <c r="AE5117" s="20" t="str">
        <f>VLOOKUP(E5117,'FILIAIS PETZ'!A:Q,17,0)</f>
        <v>MG-1</v>
      </c>
      <c r="AF5117" s="20" t="str">
        <f>VLOOKUP(E5117,'FILIAIS PETZ'!A:Q,3,0)</f>
        <v>FELICIO</v>
      </c>
      <c r="AG5117" s="20" t="str">
        <f>VLOOKUP(E5117,'FILIAIS PETZ'!A:Q,2,0)</f>
        <v>R3</v>
      </c>
      <c r="AH5117" s="75">
        <v>855</v>
      </c>
      <c r="AI5117" s="16" t="s">
        <v>12272</v>
      </c>
      <c r="AJ5117" s="43">
        <f>VLOOKUP(E5117,'FILIAIS PETZ'!$A$2:$K$2000,11,0)</f>
        <v>18328118019985</v>
      </c>
      <c r="AK5117" s="44">
        <f t="shared" si="336"/>
        <v>18328118019985</v>
      </c>
    </row>
    <row r="5118" spans="1:37" s="14" customFormat="1" ht="15" customHeight="1" thickBot="1" x14ac:dyDescent="0.25">
      <c r="A5118" s="9">
        <f t="shared" si="338"/>
        <v>975118</v>
      </c>
      <c r="B5118" s="18">
        <f>VLOOKUP(C5118,FORNECEDORES!D:E,2,0)</f>
        <v>514588</v>
      </c>
      <c r="C5118" s="19" t="str">
        <f>VLOOKUP(D5118,FORNECEDORES!A:D,4,0)</f>
        <v>48.058.074/0001-05</v>
      </c>
      <c r="D5118" s="13" t="s">
        <v>4338</v>
      </c>
      <c r="E5118" s="20" t="str">
        <f t="shared" si="337"/>
        <v>04 0010</v>
      </c>
      <c r="F5118" s="28" t="s">
        <v>8983</v>
      </c>
      <c r="G5118" s="21" t="str">
        <f>VLOOKUP(E5118,'FILIAIS PETZ'!A:E,5,0)</f>
        <v>PETZ SANTA CECILIA</v>
      </c>
      <c r="H5118" s="20" t="str">
        <f>VLOOKUP(E5118,'FILIAIS PETZ'!A:D,4,0)</f>
        <v>STCE-SP</v>
      </c>
      <c r="I5118" s="85">
        <v>45530</v>
      </c>
      <c r="J5118" s="84">
        <v>975118</v>
      </c>
      <c r="K5118" s="84" t="s">
        <v>5858</v>
      </c>
      <c r="L5118" s="83" t="s">
        <v>12746</v>
      </c>
      <c r="M5118" s="46">
        <v>45537</v>
      </c>
      <c r="N5118" s="46">
        <v>45567</v>
      </c>
      <c r="O5118" s="46">
        <v>45548</v>
      </c>
      <c r="P5118" s="83" t="s">
        <v>4990</v>
      </c>
      <c r="Q5118" s="84">
        <v>3</v>
      </c>
      <c r="R5118" s="84">
        <v>1</v>
      </c>
      <c r="S5118" s="84">
        <v>8</v>
      </c>
      <c r="T5118" s="84" t="s">
        <v>32</v>
      </c>
      <c r="U5118" s="84">
        <v>11002</v>
      </c>
      <c r="V5118" s="84">
        <v>11002</v>
      </c>
      <c r="W5118" s="84" t="s">
        <v>5039</v>
      </c>
      <c r="X5118" s="84" t="s">
        <v>5016</v>
      </c>
      <c r="Y5118" s="10" t="s">
        <v>4993</v>
      </c>
      <c r="Z5118" s="84" t="s">
        <v>4993</v>
      </c>
      <c r="AA5118" s="9" t="s">
        <v>5101</v>
      </c>
      <c r="AB5118" s="10" t="s">
        <v>12941</v>
      </c>
      <c r="AC5118" s="84" t="s">
        <v>5006</v>
      </c>
      <c r="AD5118" s="83"/>
      <c r="AE5118" s="20" t="str">
        <f>VLOOKUP(E5118,'FILIAIS PETZ'!A:Q,17,0)</f>
        <v>SP2</v>
      </c>
      <c r="AF5118" s="20" t="str">
        <f>VLOOKUP(E5118,'FILIAIS PETZ'!A:Q,3,0)</f>
        <v>FELICIO</v>
      </c>
      <c r="AG5118" s="20" t="str">
        <f>VLOOKUP(E5118,'FILIAIS PETZ'!A:Q,2,0)</f>
        <v>R3</v>
      </c>
      <c r="AH5118" s="75">
        <v>2594.6999999999998</v>
      </c>
      <c r="AI5118" s="16" t="s">
        <v>12273</v>
      </c>
      <c r="AJ5118" s="43">
        <f>VLOOKUP(E5118,'FILIAIS PETZ'!$A$2:$K$2000,11,0)</f>
        <v>18328118001938</v>
      </c>
      <c r="AK5118" s="44">
        <f t="shared" si="336"/>
        <v>18328118001938</v>
      </c>
    </row>
    <row r="5119" spans="1:37" s="14" customFormat="1" ht="15" customHeight="1" thickBot="1" x14ac:dyDescent="0.25">
      <c r="A5119" s="9">
        <f t="shared" si="338"/>
        <v>975122</v>
      </c>
      <c r="B5119" s="18">
        <f>VLOOKUP(C5119,FORNECEDORES!D:E,2,0)</f>
        <v>7736</v>
      </c>
      <c r="C5119" s="19" t="str">
        <f>VLOOKUP(D5119,FORNECEDORES!A:D,4,0)</f>
        <v>27.385.816/0001-37</v>
      </c>
      <c r="D5119" s="13" t="s">
        <v>2591</v>
      </c>
      <c r="E5119" s="20" t="str">
        <f t="shared" si="337"/>
        <v>04 0144</v>
      </c>
      <c r="F5119" s="28" t="s">
        <v>4938</v>
      </c>
      <c r="G5119" s="21" t="str">
        <f>VLOOKUP(E5119,'FILIAIS PETZ'!A:E,5,0)</f>
        <v>PETZ FERNANDO CORREA</v>
      </c>
      <c r="H5119" s="20" t="str">
        <f>VLOOKUP(E5119,'FILIAIS PETZ'!A:D,4,0)</f>
        <v>FCOR-MT</v>
      </c>
      <c r="I5119" s="85">
        <v>45530</v>
      </c>
      <c r="J5119" s="84">
        <v>975122</v>
      </c>
      <c r="K5119" s="84" t="s">
        <v>5858</v>
      </c>
      <c r="L5119" s="83" t="s">
        <v>12720</v>
      </c>
      <c r="M5119" s="46">
        <v>45537</v>
      </c>
      <c r="N5119" s="46">
        <v>45567</v>
      </c>
      <c r="O5119" s="46">
        <v>45548</v>
      </c>
      <c r="P5119" s="83" t="s">
        <v>4982</v>
      </c>
      <c r="Q5119" s="84">
        <v>3</v>
      </c>
      <c r="R5119" s="84">
        <v>1</v>
      </c>
      <c r="S5119" s="84">
        <v>8</v>
      </c>
      <c r="T5119" s="84" t="s">
        <v>32</v>
      </c>
      <c r="U5119" s="84">
        <v>11002</v>
      </c>
      <c r="V5119" s="84">
        <v>11002</v>
      </c>
      <c r="W5119" s="84" t="s">
        <v>5039</v>
      </c>
      <c r="X5119" s="84" t="s">
        <v>4985</v>
      </c>
      <c r="Y5119" s="84" t="s">
        <v>4993</v>
      </c>
      <c r="Z5119" s="84" t="s">
        <v>8408</v>
      </c>
      <c r="AA5119" s="84" t="s">
        <v>4989</v>
      </c>
      <c r="AB5119" s="84" t="s">
        <v>12941</v>
      </c>
      <c r="AC5119" s="84" t="s">
        <v>4988</v>
      </c>
      <c r="AD5119" s="83" t="s">
        <v>12269</v>
      </c>
      <c r="AE5119" s="20" t="str">
        <f>VLOOKUP(E5119,'FILIAIS PETZ'!A:Q,17,0)</f>
        <v>CO-3</v>
      </c>
      <c r="AF5119" s="20" t="str">
        <f>VLOOKUP(E5119,'FILIAIS PETZ'!A:Q,3,0)</f>
        <v>FELICIO</v>
      </c>
      <c r="AG5119" s="20" t="str">
        <f>VLOOKUP(E5119,'FILIAIS PETZ'!A:Q,2,0)</f>
        <v>R3</v>
      </c>
      <c r="AH5119" s="75">
        <v>4800</v>
      </c>
      <c r="AI5119" s="16" t="s">
        <v>12274</v>
      </c>
      <c r="AJ5119" s="43">
        <f>VLOOKUP(E5119,'FILIAIS PETZ'!$A$2:$K$2000,11,0)</f>
        <v>18328118014169</v>
      </c>
      <c r="AK5119" s="44">
        <f t="shared" si="336"/>
        <v>18328118014169</v>
      </c>
    </row>
    <row r="5120" spans="1:37" s="14" customFormat="1" ht="15" customHeight="1" thickBot="1" x14ac:dyDescent="0.25">
      <c r="A5120" s="9">
        <f t="shared" si="338"/>
        <v>976204</v>
      </c>
      <c r="B5120" s="18">
        <f>VLOOKUP(C5120,FORNECEDORES!D:E,2,0)</f>
        <v>698619</v>
      </c>
      <c r="C5120" s="19" t="str">
        <f>VLOOKUP(D5120,FORNECEDORES!A:D,4,0)</f>
        <v>07.885.198/0001-87</v>
      </c>
      <c r="D5120" s="13" t="s">
        <v>5327</v>
      </c>
      <c r="E5120" s="20" t="str">
        <f t="shared" si="337"/>
        <v>04 0069</v>
      </c>
      <c r="F5120" s="28" t="s">
        <v>8968</v>
      </c>
      <c r="G5120" s="21" t="str">
        <f>VLOOKUP(E5120,'FILIAIS PETZ'!A:E,5,0)</f>
        <v>PETZ GIOVANNI PIRELLI</v>
      </c>
      <c r="H5120" s="20" t="str">
        <f>VLOOKUP(E5120,'FILIAIS PETZ'!A:D,4,0)</f>
        <v>GPIR-SP</v>
      </c>
      <c r="I5120" s="85">
        <v>45532</v>
      </c>
      <c r="J5120" s="84">
        <v>976204</v>
      </c>
      <c r="K5120" s="84" t="s">
        <v>5858</v>
      </c>
      <c r="L5120" s="83" t="s">
        <v>12847</v>
      </c>
      <c r="M5120" s="46">
        <v>45532</v>
      </c>
      <c r="N5120" s="46">
        <v>45567</v>
      </c>
      <c r="O5120" s="46">
        <v>45553</v>
      </c>
      <c r="P5120" s="83" t="s">
        <v>4982</v>
      </c>
      <c r="Q5120" s="84">
        <v>3</v>
      </c>
      <c r="R5120" s="84">
        <v>1</v>
      </c>
      <c r="S5120" s="84">
        <v>8</v>
      </c>
      <c r="T5120" s="84" t="s">
        <v>32</v>
      </c>
      <c r="U5120" s="84">
        <v>11002</v>
      </c>
      <c r="V5120" s="84">
        <v>11002</v>
      </c>
      <c r="W5120" s="84" t="s">
        <v>8984</v>
      </c>
      <c r="X5120" s="84" t="s">
        <v>4992</v>
      </c>
      <c r="Y5120" s="10" t="s">
        <v>4993</v>
      </c>
      <c r="Z5120" s="10" t="s">
        <v>4993</v>
      </c>
      <c r="AA5120" s="10" t="s">
        <v>4992</v>
      </c>
      <c r="AB5120" s="10" t="s">
        <v>5005</v>
      </c>
      <c r="AC5120" s="84" t="s">
        <v>4988</v>
      </c>
      <c r="AD5120" s="83" t="s">
        <v>12319</v>
      </c>
      <c r="AE5120" s="20" t="str">
        <f>VLOOKUP(E5120,'FILIAIS PETZ'!A:Q,17,0)</f>
        <v>SP3</v>
      </c>
      <c r="AF5120" s="20" t="str">
        <f>VLOOKUP(E5120,'FILIAIS PETZ'!A:Q,3,0)</f>
        <v>FELICIO</v>
      </c>
      <c r="AG5120" s="20" t="str">
        <f>VLOOKUP(E5120,'FILIAIS PETZ'!A:Q,2,0)</f>
        <v>R3</v>
      </c>
      <c r="AH5120" s="75">
        <v>1450</v>
      </c>
      <c r="AI5120" s="16" t="s">
        <v>12320</v>
      </c>
      <c r="AJ5120" s="43">
        <f>VLOOKUP(E5120,'FILIAIS PETZ'!$A$2:$K$2000,11,0)</f>
        <v>18328118006905</v>
      </c>
      <c r="AK5120" s="44">
        <f t="shared" si="336"/>
        <v>18328118006905</v>
      </c>
    </row>
    <row r="5121" spans="1:37" s="14" customFormat="1" ht="15" customHeight="1" thickBot="1" x14ac:dyDescent="0.25">
      <c r="A5121" s="9">
        <f t="shared" si="338"/>
        <v>976233</v>
      </c>
      <c r="B5121" s="18">
        <f>VLOOKUP(C5121,FORNECEDORES!D:E,2,0)</f>
        <v>55666</v>
      </c>
      <c r="C5121" s="19" t="str">
        <f>VLOOKUP(D5121,FORNECEDORES!A:D,4,0)</f>
        <v>33.045.885/0001-02</v>
      </c>
      <c r="D5121" s="13" t="s">
        <v>2848</v>
      </c>
      <c r="E5121" s="20" t="str">
        <f t="shared" si="337"/>
        <v>04 0044</v>
      </c>
      <c r="F5121" s="28" t="s">
        <v>8974</v>
      </c>
      <c r="G5121" s="21" t="str">
        <f>VLOOKUP(E5121,'FILIAIS PETZ'!A:E,5,0)</f>
        <v>PETZ SANTO ANDRE</v>
      </c>
      <c r="H5121" s="20" t="str">
        <f>VLOOKUP(E5121,'FILIAIS PETZ'!A:D,4,0)</f>
        <v>STAD-SP</v>
      </c>
      <c r="I5121" s="85">
        <v>45532</v>
      </c>
      <c r="J5121" s="84">
        <v>976233</v>
      </c>
      <c r="K5121" s="84" t="s">
        <v>5858</v>
      </c>
      <c r="L5121" s="83" t="s">
        <v>13053</v>
      </c>
      <c r="M5121" s="46">
        <v>45555</v>
      </c>
      <c r="N5121" s="46">
        <v>45574</v>
      </c>
      <c r="O5121" s="46">
        <v>45556</v>
      </c>
      <c r="P5121" s="83" t="s">
        <v>4982</v>
      </c>
      <c r="Q5121" s="84">
        <v>3</v>
      </c>
      <c r="R5121" s="84">
        <v>1</v>
      </c>
      <c r="S5121" s="84">
        <v>8</v>
      </c>
      <c r="T5121" s="84" t="s">
        <v>32</v>
      </c>
      <c r="U5121" s="84">
        <v>11002</v>
      </c>
      <c r="V5121" s="84">
        <v>11002</v>
      </c>
      <c r="W5121" s="84" t="s">
        <v>8984</v>
      </c>
      <c r="X5121" s="84" t="s">
        <v>4992</v>
      </c>
      <c r="Y5121" s="84" t="s">
        <v>4993</v>
      </c>
      <c r="Z5121" s="84" t="s">
        <v>8408</v>
      </c>
      <c r="AA5121" s="84" t="s">
        <v>4992</v>
      </c>
      <c r="AB5121" s="84" t="s">
        <v>12941</v>
      </c>
      <c r="AC5121" s="84" t="s">
        <v>4988</v>
      </c>
      <c r="AD5121" s="83" t="s">
        <v>12269</v>
      </c>
      <c r="AE5121" s="20" t="str">
        <f>VLOOKUP(E5121,'FILIAIS PETZ'!A:Q,17,0)</f>
        <v>SP3</v>
      </c>
      <c r="AF5121" s="20" t="str">
        <f>VLOOKUP(E5121,'FILIAIS PETZ'!A:Q,3,0)</f>
        <v>FELICIO</v>
      </c>
      <c r="AG5121" s="20" t="str">
        <f>VLOOKUP(E5121,'FILIAIS PETZ'!A:Q,2,0)</f>
        <v>R3</v>
      </c>
      <c r="AH5121" s="75">
        <v>1341.09</v>
      </c>
      <c r="AI5121" s="16" t="s">
        <v>12321</v>
      </c>
      <c r="AJ5121" s="43">
        <f>VLOOKUP(E5121,'FILIAIS PETZ'!$A$2:$K$2000,11,0)</f>
        <v>18328118004600</v>
      </c>
      <c r="AK5121" s="44">
        <f t="shared" si="336"/>
        <v>18328118004600</v>
      </c>
    </row>
    <row r="5122" spans="1:37" s="14" customFormat="1" ht="15" customHeight="1" thickBot="1" x14ac:dyDescent="0.25">
      <c r="A5122" s="9">
        <f t="shared" si="338"/>
        <v>976676</v>
      </c>
      <c r="B5122" s="18">
        <f>VLOOKUP(C5122,FORNECEDORES!D:E,2,0)</f>
        <v>23096</v>
      </c>
      <c r="C5122" s="19" t="str">
        <f>VLOOKUP(D5122,FORNECEDORES!A:D,4,0)</f>
        <v>61.149.506/0049-04</v>
      </c>
      <c r="D5122" s="13" t="s">
        <v>7890</v>
      </c>
      <c r="E5122" s="20" t="str">
        <f t="shared" si="337"/>
        <v>04 0010</v>
      </c>
      <c r="F5122" s="28" t="s">
        <v>8983</v>
      </c>
      <c r="G5122" s="21" t="str">
        <f>VLOOKUP(E5122,'FILIAIS PETZ'!A:E,5,0)</f>
        <v>PETZ SANTA CECILIA</v>
      </c>
      <c r="H5122" s="20" t="str">
        <f>VLOOKUP(E5122,'FILIAIS PETZ'!A:D,4,0)</f>
        <v>STCE-SP</v>
      </c>
      <c r="I5122" s="85">
        <v>45531</v>
      </c>
      <c r="J5122" s="84">
        <v>976676</v>
      </c>
      <c r="K5122" s="84" t="s">
        <v>5858</v>
      </c>
      <c r="L5122" s="83" t="s">
        <v>12498</v>
      </c>
      <c r="M5122" s="46">
        <v>45533</v>
      </c>
      <c r="N5122" s="46">
        <v>45560</v>
      </c>
      <c r="O5122" s="46">
        <v>45540</v>
      </c>
      <c r="P5122" s="83" t="s">
        <v>4990</v>
      </c>
      <c r="Q5122" s="84">
        <v>3</v>
      </c>
      <c r="R5122" s="84">
        <v>1</v>
      </c>
      <c r="S5122" s="84">
        <v>8</v>
      </c>
      <c r="T5122" s="84" t="s">
        <v>48</v>
      </c>
      <c r="U5122" s="84">
        <v>11002</v>
      </c>
      <c r="V5122" s="84">
        <v>11002</v>
      </c>
      <c r="W5122" s="84" t="s">
        <v>5019</v>
      </c>
      <c r="X5122" s="84" t="s">
        <v>4985</v>
      </c>
      <c r="Y5122" s="84" t="s">
        <v>4993</v>
      </c>
      <c r="Z5122" s="84" t="s">
        <v>4993</v>
      </c>
      <c r="AA5122" s="84" t="s">
        <v>4989</v>
      </c>
      <c r="AB5122" s="84" t="s">
        <v>5005</v>
      </c>
      <c r="AC5122" s="84" t="s">
        <v>5006</v>
      </c>
      <c r="AD5122" s="83"/>
      <c r="AE5122" s="20" t="str">
        <f>VLOOKUP(E5122,'FILIAIS PETZ'!A:Q,17,0)</f>
        <v>SP2</v>
      </c>
      <c r="AF5122" s="20" t="str">
        <f>VLOOKUP(E5122,'FILIAIS PETZ'!A:Q,3,0)</f>
        <v>FELICIO</v>
      </c>
      <c r="AG5122" s="20" t="str">
        <f>VLOOKUP(E5122,'FILIAIS PETZ'!A:Q,2,0)</f>
        <v>R3</v>
      </c>
      <c r="AH5122" s="75">
        <v>361.74</v>
      </c>
      <c r="AI5122" s="16" t="s">
        <v>12322</v>
      </c>
      <c r="AJ5122" s="43">
        <f>VLOOKUP(E5122,'FILIAIS PETZ'!$A$2:$K$2000,11,0)</f>
        <v>18328118001938</v>
      </c>
      <c r="AK5122" s="44">
        <f t="shared" si="336"/>
        <v>18328118001938</v>
      </c>
    </row>
    <row r="5123" spans="1:37" s="14" customFormat="1" ht="15" customHeight="1" thickBot="1" x14ac:dyDescent="0.25">
      <c r="A5123" s="9">
        <f t="shared" si="338"/>
        <v>976690</v>
      </c>
      <c r="B5123" s="18">
        <f>VLOOKUP(C5123,FORNECEDORES!D:E,2,0)</f>
        <v>40460</v>
      </c>
      <c r="C5123" s="19" t="str">
        <f>VLOOKUP(D5123,FORNECEDORES!A:D,4,0)</f>
        <v>30.515.748/0001-98</v>
      </c>
      <c r="D5123" s="13" t="s">
        <v>2732</v>
      </c>
      <c r="E5123" s="20" t="str">
        <f t="shared" si="337"/>
        <v>04 0271</v>
      </c>
      <c r="F5123" s="28" t="s">
        <v>9568</v>
      </c>
      <c r="G5123" s="21" t="str">
        <f>VLOOKUP(E5123,'FILIAIS PETZ'!A:E,5,0)</f>
        <v>PETZ ALAMEDA SANTOS</v>
      </c>
      <c r="H5123" s="20" t="str">
        <f>VLOOKUP(E5123,'FILIAIS PETZ'!A:D,4,0)</f>
        <v>ASTS-SP</v>
      </c>
      <c r="I5123" s="85">
        <v>45531</v>
      </c>
      <c r="J5123" s="84">
        <v>976690</v>
      </c>
      <c r="K5123" s="84" t="s">
        <v>5858</v>
      </c>
      <c r="L5123" s="83" t="s">
        <v>13698</v>
      </c>
      <c r="M5123" s="46">
        <v>45573</v>
      </c>
      <c r="N5123" s="46">
        <v>45602</v>
      </c>
      <c r="O5123" s="46">
        <v>45581</v>
      </c>
      <c r="P5123" s="83" t="s">
        <v>4990</v>
      </c>
      <c r="Q5123" s="84">
        <v>3</v>
      </c>
      <c r="R5123" s="84">
        <v>1</v>
      </c>
      <c r="S5123" s="84">
        <v>8</v>
      </c>
      <c r="T5123" s="84" t="s">
        <v>32</v>
      </c>
      <c r="U5123" s="84">
        <v>11002</v>
      </c>
      <c r="V5123" s="84">
        <v>11002</v>
      </c>
      <c r="W5123" s="84" t="s">
        <v>4984</v>
      </c>
      <c r="X5123" s="84" t="s">
        <v>4992</v>
      </c>
      <c r="Y5123" s="9" t="s">
        <v>4980</v>
      </c>
      <c r="Z5123" s="9" t="s">
        <v>4980</v>
      </c>
      <c r="AA5123" s="9" t="s">
        <v>4989</v>
      </c>
      <c r="AB5123" s="9" t="s">
        <v>5066</v>
      </c>
      <c r="AC5123" s="84" t="s">
        <v>5006</v>
      </c>
      <c r="AD5123" s="83"/>
      <c r="AE5123" s="20" t="str">
        <f>VLOOKUP(E5123,'FILIAIS PETZ'!A:Q,17,0)</f>
        <v>SP2</v>
      </c>
      <c r="AF5123" s="20" t="str">
        <f>VLOOKUP(E5123,'FILIAIS PETZ'!A:Q,3,0)</f>
        <v>FELICIO</v>
      </c>
      <c r="AG5123" s="20" t="str">
        <f>VLOOKUP(E5123,'FILIAIS PETZ'!A:Q,2,0)</f>
        <v>R3</v>
      </c>
      <c r="AH5123" s="75">
        <v>900</v>
      </c>
      <c r="AI5123" s="16" t="s">
        <v>12323</v>
      </c>
      <c r="AJ5123" s="43" t="str">
        <f>VLOOKUP(E5123,'FILIAIS PETZ'!$A$2:$K$2000,11,0)</f>
        <v>18.328.118/0269-22</v>
      </c>
      <c r="AK5123" s="44" t="str">
        <f t="shared" si="336"/>
        <v>18.328.118/0269-22</v>
      </c>
    </row>
    <row r="5124" spans="1:37" s="14" customFormat="1" ht="15" customHeight="1" thickBot="1" x14ac:dyDescent="0.25">
      <c r="A5124" s="9">
        <f t="shared" si="338"/>
        <v>976694</v>
      </c>
      <c r="B5124" s="18">
        <f>VLOOKUP(C5124,FORNECEDORES!D:E,2,0)</f>
        <v>40460</v>
      </c>
      <c r="C5124" s="19" t="str">
        <f>VLOOKUP(D5124,FORNECEDORES!A:D,4,0)</f>
        <v>30.515.748/0001-98</v>
      </c>
      <c r="D5124" s="13" t="s">
        <v>2732</v>
      </c>
      <c r="E5124" s="20" t="str">
        <f t="shared" si="337"/>
        <v>04 0271</v>
      </c>
      <c r="F5124" s="28" t="s">
        <v>9568</v>
      </c>
      <c r="G5124" s="21" t="str">
        <f>VLOOKUP(E5124,'FILIAIS PETZ'!A:E,5,0)</f>
        <v>PETZ ALAMEDA SANTOS</v>
      </c>
      <c r="H5124" s="20" t="str">
        <f>VLOOKUP(E5124,'FILIAIS PETZ'!A:D,4,0)</f>
        <v>ASTS-SP</v>
      </c>
      <c r="I5124" s="85">
        <v>45531</v>
      </c>
      <c r="J5124" s="84">
        <v>976694</v>
      </c>
      <c r="K5124" s="84" t="s">
        <v>5858</v>
      </c>
      <c r="L5124" s="83" t="s">
        <v>13699</v>
      </c>
      <c r="M5124" s="46">
        <v>45573</v>
      </c>
      <c r="N5124" s="46">
        <v>45602</v>
      </c>
      <c r="O5124" s="46">
        <v>45581</v>
      </c>
      <c r="P5124" s="83" t="s">
        <v>4990</v>
      </c>
      <c r="Q5124" s="84">
        <v>3</v>
      </c>
      <c r="R5124" s="84">
        <v>1</v>
      </c>
      <c r="S5124" s="84">
        <v>8</v>
      </c>
      <c r="T5124" s="84" t="s">
        <v>32</v>
      </c>
      <c r="U5124" s="84">
        <v>11002</v>
      </c>
      <c r="V5124" s="84">
        <v>11002</v>
      </c>
      <c r="W5124" s="84" t="s">
        <v>5019</v>
      </c>
      <c r="X5124" s="84" t="s">
        <v>4985</v>
      </c>
      <c r="Y5124" s="9" t="s">
        <v>4980</v>
      </c>
      <c r="Z5124" s="9" t="s">
        <v>4980</v>
      </c>
      <c r="AA5124" s="9" t="s">
        <v>4989</v>
      </c>
      <c r="AB5124" s="9" t="s">
        <v>5066</v>
      </c>
      <c r="AC5124" s="84" t="s">
        <v>5006</v>
      </c>
      <c r="AD5124" s="83"/>
      <c r="AE5124" s="20" t="str">
        <f>VLOOKUP(E5124,'FILIAIS PETZ'!A:Q,17,0)</f>
        <v>SP2</v>
      </c>
      <c r="AF5124" s="20" t="str">
        <f>VLOOKUP(E5124,'FILIAIS PETZ'!A:Q,3,0)</f>
        <v>FELICIO</v>
      </c>
      <c r="AG5124" s="20" t="str">
        <f>VLOOKUP(E5124,'FILIAIS PETZ'!A:Q,2,0)</f>
        <v>R3</v>
      </c>
      <c r="AH5124" s="75">
        <v>980</v>
      </c>
      <c r="AI5124" s="16" t="s">
        <v>12324</v>
      </c>
      <c r="AJ5124" s="43" t="str">
        <f>VLOOKUP(E5124,'FILIAIS PETZ'!$A$2:$K$2000,11,0)</f>
        <v>18.328.118/0269-22</v>
      </c>
      <c r="AK5124" s="44" t="str">
        <f t="shared" si="336"/>
        <v>18.328.118/0269-22</v>
      </c>
    </row>
    <row r="5125" spans="1:37" s="14" customFormat="1" ht="15" customHeight="1" thickBot="1" x14ac:dyDescent="0.25">
      <c r="A5125" s="9">
        <f t="shared" si="338"/>
        <v>976698</v>
      </c>
      <c r="B5125" s="18">
        <f>VLOOKUP(C5125,FORNECEDORES!D:E,2,0)</f>
        <v>177561</v>
      </c>
      <c r="C5125" s="19" t="str">
        <f>VLOOKUP(D5125,FORNECEDORES!A:D,4,0)</f>
        <v>23.574.499/0001-46</v>
      </c>
      <c r="D5125" s="13" t="s">
        <v>3436</v>
      </c>
      <c r="E5125" s="20" t="str">
        <f t="shared" si="337"/>
        <v>04 0144</v>
      </c>
      <c r="F5125" s="28" t="s">
        <v>4938</v>
      </c>
      <c r="G5125" s="21" t="str">
        <f>VLOOKUP(E5125,'FILIAIS PETZ'!A:E,5,0)</f>
        <v>PETZ FERNANDO CORREA</v>
      </c>
      <c r="H5125" s="20" t="str">
        <f>VLOOKUP(E5125,'FILIAIS PETZ'!A:D,4,0)</f>
        <v>FCOR-MT</v>
      </c>
      <c r="I5125" s="85">
        <v>45532</v>
      </c>
      <c r="J5125" s="84">
        <v>976698</v>
      </c>
      <c r="K5125" s="84" t="s">
        <v>5858</v>
      </c>
      <c r="L5125" s="83" t="s">
        <v>11236</v>
      </c>
      <c r="M5125" s="46">
        <v>45537</v>
      </c>
      <c r="N5125" s="46">
        <v>45567</v>
      </c>
      <c r="O5125" s="46">
        <v>45547</v>
      </c>
      <c r="P5125" s="83" t="s">
        <v>4990</v>
      </c>
      <c r="Q5125" s="84">
        <v>3</v>
      </c>
      <c r="R5125" s="84">
        <v>1</v>
      </c>
      <c r="S5125" s="84">
        <v>8</v>
      </c>
      <c r="T5125" s="84" t="s">
        <v>32</v>
      </c>
      <c r="U5125" s="84">
        <v>11002</v>
      </c>
      <c r="V5125" s="84">
        <v>11002</v>
      </c>
      <c r="W5125" s="84" t="s">
        <v>5039</v>
      </c>
      <c r="X5125" s="84" t="s">
        <v>5016</v>
      </c>
      <c r="Y5125" s="10" t="s">
        <v>4993</v>
      </c>
      <c r="Z5125" s="10" t="s">
        <v>4993</v>
      </c>
      <c r="AA5125" s="10" t="s">
        <v>5103</v>
      </c>
      <c r="AB5125" s="10" t="s">
        <v>12941</v>
      </c>
      <c r="AC5125" s="84" t="s">
        <v>5006</v>
      </c>
      <c r="AD5125" s="83"/>
      <c r="AE5125" s="20" t="str">
        <f>VLOOKUP(E5125,'FILIAIS PETZ'!A:Q,17,0)</f>
        <v>CO-3</v>
      </c>
      <c r="AF5125" s="20" t="str">
        <f>VLOOKUP(E5125,'FILIAIS PETZ'!A:Q,3,0)</f>
        <v>FELICIO</v>
      </c>
      <c r="AG5125" s="20" t="str">
        <f>VLOOKUP(E5125,'FILIAIS PETZ'!A:Q,2,0)</f>
        <v>R3</v>
      </c>
      <c r="AH5125" s="75">
        <v>1760</v>
      </c>
      <c r="AI5125" s="16" t="s">
        <v>12325</v>
      </c>
      <c r="AJ5125" s="43">
        <f>VLOOKUP(E5125,'FILIAIS PETZ'!$A$2:$K$2000,11,0)</f>
        <v>18328118014169</v>
      </c>
      <c r="AK5125" s="44">
        <f t="shared" si="336"/>
        <v>18328118014169</v>
      </c>
    </row>
    <row r="5126" spans="1:37" s="14" customFormat="1" ht="15" customHeight="1" thickBot="1" x14ac:dyDescent="0.25">
      <c r="A5126" s="9">
        <f t="shared" si="338"/>
        <v>976702</v>
      </c>
      <c r="B5126" s="18">
        <f>VLOOKUP(C5126,FORNECEDORES!D:E,2,0)</f>
        <v>3203</v>
      </c>
      <c r="C5126" s="19" t="str">
        <f>VLOOKUP(D5126,FORNECEDORES!A:D,4,0)</f>
        <v>19.658.535/0001-82</v>
      </c>
      <c r="D5126" s="13" t="s">
        <v>6459</v>
      </c>
      <c r="E5126" s="20" t="str">
        <f t="shared" si="337"/>
        <v>04 0077</v>
      </c>
      <c r="F5126" s="28" t="s">
        <v>4954</v>
      </c>
      <c r="G5126" s="21" t="str">
        <f>VLOOKUP(E5126,'FILIAIS PETZ'!A:E,5,0)</f>
        <v>PETZ GOIANIA (SETOR BUENO)</v>
      </c>
      <c r="H5126" s="20" t="str">
        <f>VLOOKUP(E5126,'FILIAIS PETZ'!A:D,4,0)</f>
        <v>BT63-GO</v>
      </c>
      <c r="I5126" s="85">
        <v>45532</v>
      </c>
      <c r="J5126" s="84">
        <v>976702</v>
      </c>
      <c r="K5126" s="84" t="s">
        <v>5858</v>
      </c>
      <c r="L5126" s="83" t="s">
        <v>12717</v>
      </c>
      <c r="M5126" s="46">
        <v>45537</v>
      </c>
      <c r="N5126" s="46">
        <v>45567</v>
      </c>
      <c r="O5126" s="46">
        <v>45548</v>
      </c>
      <c r="P5126" s="83" t="s">
        <v>4982</v>
      </c>
      <c r="Q5126" s="84">
        <v>3</v>
      </c>
      <c r="R5126" s="84">
        <v>1</v>
      </c>
      <c r="S5126" s="84">
        <v>8</v>
      </c>
      <c r="T5126" s="84" t="s">
        <v>32</v>
      </c>
      <c r="U5126" s="84">
        <v>11002</v>
      </c>
      <c r="V5126" s="84">
        <v>11002</v>
      </c>
      <c r="W5126" s="84" t="s">
        <v>5057</v>
      </c>
      <c r="X5126" s="84" t="s">
        <v>4985</v>
      </c>
      <c r="Y5126" s="84" t="s">
        <v>4993</v>
      </c>
      <c r="Z5126" s="84" t="s">
        <v>8408</v>
      </c>
      <c r="AA5126" s="10" t="s">
        <v>4989</v>
      </c>
      <c r="AB5126" s="84" t="s">
        <v>5005</v>
      </c>
      <c r="AC5126" s="84" t="s">
        <v>4988</v>
      </c>
      <c r="AD5126" s="83" t="s">
        <v>5057</v>
      </c>
      <c r="AE5126" s="20" t="str">
        <f>VLOOKUP(E5126,'FILIAIS PETZ'!A:Q,17,0)</f>
        <v>CO-2</v>
      </c>
      <c r="AF5126" s="20" t="str">
        <f>VLOOKUP(E5126,'FILIAIS PETZ'!A:Q,3,0)</f>
        <v>FELICIO</v>
      </c>
      <c r="AG5126" s="20" t="str">
        <f>VLOOKUP(E5126,'FILIAIS PETZ'!A:Q,2,0)</f>
        <v>R3</v>
      </c>
      <c r="AH5126" s="75">
        <v>2796.1</v>
      </c>
      <c r="AI5126" s="16" t="s">
        <v>12326</v>
      </c>
      <c r="AJ5126" s="43">
        <f>VLOOKUP(E5126,'FILIAIS PETZ'!$A$2:$K$2000,11,0)</f>
        <v>18328118007545</v>
      </c>
      <c r="AK5126" s="44">
        <f t="shared" si="336"/>
        <v>18328118007545</v>
      </c>
    </row>
    <row r="5127" spans="1:37" s="14" customFormat="1" ht="15" customHeight="1" thickBot="1" x14ac:dyDescent="0.25">
      <c r="A5127" s="9">
        <f t="shared" si="338"/>
        <v>976716</v>
      </c>
      <c r="B5127" s="18">
        <f>VLOOKUP(C5127,FORNECEDORES!D:E,2,0)</f>
        <v>55664</v>
      </c>
      <c r="C5127" s="19" t="str">
        <f>VLOOKUP(D5127,FORNECEDORES!A:D,4,0)</f>
        <v>25.064.681/0001-82</v>
      </c>
      <c r="D5127" s="13" t="s">
        <v>2536</v>
      </c>
      <c r="E5127" s="20" t="str">
        <f t="shared" si="337"/>
        <v>04 0142</v>
      </c>
      <c r="F5127" s="28" t="s">
        <v>4931</v>
      </c>
      <c r="G5127" s="21" t="str">
        <f>VLOOKUP(E5127,'FILIAIS PETZ'!A:E,5,0)</f>
        <v>PETZ MIGUEL SUTIL</v>
      </c>
      <c r="H5127" s="20" t="str">
        <f>VLOOKUP(E5127,'FILIAIS PETZ'!A:D,4,0)</f>
        <v>MGST-MT</v>
      </c>
      <c r="I5127" s="85">
        <v>45533</v>
      </c>
      <c r="J5127" s="84">
        <v>976716</v>
      </c>
      <c r="K5127" s="84"/>
      <c r="L5127" s="83"/>
      <c r="M5127" s="46"/>
      <c r="N5127" s="46"/>
      <c r="O5127" s="46"/>
      <c r="P5127" s="83" t="s">
        <v>5003</v>
      </c>
      <c r="Q5127" s="84">
        <v>3</v>
      </c>
      <c r="R5127" s="84">
        <v>1</v>
      </c>
      <c r="S5127" s="84">
        <v>8</v>
      </c>
      <c r="T5127" s="84" t="s">
        <v>32</v>
      </c>
      <c r="U5127" s="84">
        <v>11002</v>
      </c>
      <c r="V5127" s="84">
        <v>11002</v>
      </c>
      <c r="W5127" s="84" t="s">
        <v>4984</v>
      </c>
      <c r="X5127" s="84" t="s">
        <v>4992</v>
      </c>
      <c r="Y5127" s="57" t="s">
        <v>4993</v>
      </c>
      <c r="Z5127" s="84" t="s">
        <v>4993</v>
      </c>
      <c r="AA5127" s="9" t="s">
        <v>4989</v>
      </c>
      <c r="AB5127" s="9" t="s">
        <v>5005</v>
      </c>
      <c r="AC5127" s="84" t="s">
        <v>5006</v>
      </c>
      <c r="AD5127" s="83"/>
      <c r="AE5127" s="20" t="str">
        <f>VLOOKUP(E5127,'FILIAIS PETZ'!A:Q,17,0)</f>
        <v>CO-3</v>
      </c>
      <c r="AF5127" s="20" t="str">
        <f>VLOOKUP(E5127,'FILIAIS PETZ'!A:Q,3,0)</f>
        <v>FELICIO</v>
      </c>
      <c r="AG5127" s="20" t="str">
        <f>VLOOKUP(E5127,'FILIAIS PETZ'!A:Q,2,0)</f>
        <v>R3</v>
      </c>
      <c r="AH5127" s="75">
        <v>955</v>
      </c>
      <c r="AI5127" s="16" t="s">
        <v>12327</v>
      </c>
      <c r="AJ5127" s="43">
        <f>VLOOKUP(E5127,'FILIAIS PETZ'!$A$2:$K$2000,11,0)</f>
        <v>18328118013430</v>
      </c>
      <c r="AK5127" s="44">
        <f t="shared" si="336"/>
        <v>18328118013430</v>
      </c>
    </row>
    <row r="5128" spans="1:37" s="14" customFormat="1" ht="15" customHeight="1" thickBot="1" x14ac:dyDescent="0.25">
      <c r="A5128" s="9">
        <f t="shared" si="338"/>
        <v>976878</v>
      </c>
      <c r="B5128" s="18">
        <f>VLOOKUP(C5128,FORNECEDORES!D:E,2,0)</f>
        <v>39969</v>
      </c>
      <c r="C5128" s="19" t="str">
        <f>VLOOKUP(D5128,FORNECEDORES!A:D,4,0)</f>
        <v>23.457.797/0001-56</v>
      </c>
      <c r="D5128" s="13" t="s">
        <v>2466</v>
      </c>
      <c r="E5128" s="20" t="str">
        <f t="shared" si="337"/>
        <v>04 0003</v>
      </c>
      <c r="F5128" s="28" t="s">
        <v>8971</v>
      </c>
      <c r="G5128" s="21" t="str">
        <f>VLOOKUP(E5128,'FILIAIS PETZ'!A:E,5,0)</f>
        <v>PETZ SAO BERNARDO</v>
      </c>
      <c r="H5128" s="20" t="str">
        <f>VLOOKUP(E5128,'FILIAIS PETZ'!A:D,4,0)</f>
        <v>SBCA-SP</v>
      </c>
      <c r="I5128" s="85">
        <v>45533</v>
      </c>
      <c r="J5128" s="84">
        <v>976878</v>
      </c>
      <c r="K5128" s="84" t="s">
        <v>5858</v>
      </c>
      <c r="L5128" s="83" t="s">
        <v>12647</v>
      </c>
      <c r="M5128" s="46">
        <v>45537</v>
      </c>
      <c r="N5128" s="46">
        <v>45567</v>
      </c>
      <c r="O5128" s="46">
        <v>45547</v>
      </c>
      <c r="P5128" s="83" t="s">
        <v>4990</v>
      </c>
      <c r="Q5128" s="84">
        <v>3</v>
      </c>
      <c r="R5128" s="84">
        <v>1</v>
      </c>
      <c r="S5128" s="84">
        <v>8</v>
      </c>
      <c r="T5128" s="84" t="s">
        <v>32</v>
      </c>
      <c r="U5128" s="84">
        <v>11002</v>
      </c>
      <c r="V5128" s="84">
        <v>11002</v>
      </c>
      <c r="W5128" s="84" t="s">
        <v>8984</v>
      </c>
      <c r="X5128" s="84" t="s">
        <v>4985</v>
      </c>
      <c r="Y5128" s="9" t="s">
        <v>4997</v>
      </c>
      <c r="Z5128" s="9" t="s">
        <v>4993</v>
      </c>
      <c r="AA5128" s="9" t="s">
        <v>4989</v>
      </c>
      <c r="AB5128" s="9" t="s">
        <v>12941</v>
      </c>
      <c r="AC5128" s="84" t="s">
        <v>5006</v>
      </c>
      <c r="AD5128" s="83"/>
      <c r="AE5128" s="20" t="str">
        <f>VLOOKUP(E5128,'FILIAIS PETZ'!A:Q,17,0)</f>
        <v>SP3</v>
      </c>
      <c r="AF5128" s="20" t="str">
        <f>VLOOKUP(E5128,'FILIAIS PETZ'!A:Q,3,0)</f>
        <v>FELICIO</v>
      </c>
      <c r="AG5128" s="20" t="str">
        <f>VLOOKUP(E5128,'FILIAIS PETZ'!A:Q,2,0)</f>
        <v>R3</v>
      </c>
      <c r="AH5128" s="75">
        <v>320</v>
      </c>
      <c r="AI5128" s="16" t="s">
        <v>12328</v>
      </c>
      <c r="AJ5128" s="43">
        <f>VLOOKUP(E5128,'FILIAIS PETZ'!$A$2:$K$2000,11,0)</f>
        <v>18328118002152</v>
      </c>
      <c r="AK5128" s="44">
        <f t="shared" si="336"/>
        <v>18328118002152</v>
      </c>
    </row>
    <row r="5129" spans="1:37" s="14" customFormat="1" ht="15" customHeight="1" thickBot="1" x14ac:dyDescent="0.25">
      <c r="A5129" s="9">
        <f t="shared" si="338"/>
        <v>976885</v>
      </c>
      <c r="B5129" s="18">
        <f>VLOOKUP(C5129,FORNECEDORES!D:E,2,0)</f>
        <v>530375</v>
      </c>
      <c r="C5129" s="19" t="str">
        <f>VLOOKUP(D5129,FORNECEDORES!A:D,4,0)</f>
        <v>23.080.842/0001-04</v>
      </c>
      <c r="D5129" s="13" t="s">
        <v>4370</v>
      </c>
      <c r="E5129" s="20" t="str">
        <f t="shared" si="337"/>
        <v>04 0116</v>
      </c>
      <c r="F5129" s="28" t="s">
        <v>8970</v>
      </c>
      <c r="G5129" s="21" t="str">
        <f>VLOOKUP(E5129,'FILIAIS PETZ'!A:E,5,0)</f>
        <v>PETZ SANTO ANDRE DOM PEDRO</v>
      </c>
      <c r="H5129" s="20" t="str">
        <f>VLOOKUP(E5129,'FILIAIS PETZ'!A:D,4,0)</f>
        <v>SADP-SP</v>
      </c>
      <c r="I5129" s="85">
        <v>45533</v>
      </c>
      <c r="J5129" s="84">
        <v>976885</v>
      </c>
      <c r="K5129" s="84" t="s">
        <v>5858</v>
      </c>
      <c r="L5129" s="83" t="s">
        <v>12877</v>
      </c>
      <c r="M5129" s="46">
        <v>45538</v>
      </c>
      <c r="N5129" s="46">
        <v>45567</v>
      </c>
      <c r="O5129" s="46">
        <v>45553</v>
      </c>
      <c r="P5129" s="83" t="s">
        <v>4990</v>
      </c>
      <c r="Q5129" s="84">
        <v>3</v>
      </c>
      <c r="R5129" s="84">
        <v>1</v>
      </c>
      <c r="S5129" s="84">
        <v>8</v>
      </c>
      <c r="T5129" s="84" t="s">
        <v>32</v>
      </c>
      <c r="U5129" s="84">
        <v>11002</v>
      </c>
      <c r="V5129" s="84">
        <v>11002</v>
      </c>
      <c r="W5129" s="84" t="s">
        <v>5057</v>
      </c>
      <c r="X5129" s="84" t="s">
        <v>4985</v>
      </c>
      <c r="Y5129" s="9" t="s">
        <v>4997</v>
      </c>
      <c r="Z5129" s="84" t="s">
        <v>8241</v>
      </c>
      <c r="AA5129" s="9" t="s">
        <v>4989</v>
      </c>
      <c r="AB5129" s="9" t="s">
        <v>12941</v>
      </c>
      <c r="AC5129" s="84" t="s">
        <v>5006</v>
      </c>
      <c r="AD5129" s="83"/>
      <c r="AE5129" s="20" t="str">
        <f>VLOOKUP(E5129,'FILIAIS PETZ'!A:Q,17,0)</f>
        <v>SP3</v>
      </c>
      <c r="AF5129" s="20" t="str">
        <f>VLOOKUP(E5129,'FILIAIS PETZ'!A:Q,3,0)</f>
        <v>FELICIO</v>
      </c>
      <c r="AG5129" s="20" t="str">
        <f>VLOOKUP(E5129,'FILIAIS PETZ'!A:Q,2,0)</f>
        <v>R3</v>
      </c>
      <c r="AH5129" s="75">
        <v>1700</v>
      </c>
      <c r="AI5129" s="16" t="s">
        <v>12329</v>
      </c>
      <c r="AJ5129" s="43">
        <f>VLOOKUP(E5129,'FILIAIS PETZ'!$A$2:$K$2000,11,0)</f>
        <v>18328118011062</v>
      </c>
      <c r="AK5129" s="44">
        <f t="shared" si="336"/>
        <v>18328118011062</v>
      </c>
    </row>
    <row r="5130" spans="1:37" s="14" customFormat="1" ht="15" customHeight="1" thickBot="1" x14ac:dyDescent="0.25">
      <c r="A5130" s="9">
        <f t="shared" si="338"/>
        <v>976886</v>
      </c>
      <c r="B5130" s="18">
        <f>VLOOKUP(C5130,FORNECEDORES!D:E,2,0)</f>
        <v>530375</v>
      </c>
      <c r="C5130" s="19" t="str">
        <f>VLOOKUP(D5130,FORNECEDORES!A:D,4,0)</f>
        <v>23.080.842/0001-04</v>
      </c>
      <c r="D5130" s="13" t="s">
        <v>4370</v>
      </c>
      <c r="E5130" s="20" t="str">
        <f t="shared" si="337"/>
        <v>04 0017</v>
      </c>
      <c r="F5130" s="28" t="s">
        <v>8713</v>
      </c>
      <c r="G5130" s="21" t="str">
        <f>VLOOKUP(E5130,'FILIAIS PETZ'!A:E,5,0)</f>
        <v>PETZ CARREFOUR SAO CAETANO</v>
      </c>
      <c r="H5130" s="20" t="str">
        <f>VLOOKUP(E5130,'FILIAIS PETZ'!A:D,4,0)</f>
        <v>SCSU-SP</v>
      </c>
      <c r="I5130" s="85">
        <v>45533</v>
      </c>
      <c r="J5130" s="84">
        <v>976886</v>
      </c>
      <c r="K5130" s="84" t="s">
        <v>5858</v>
      </c>
      <c r="L5130" s="83" t="s">
        <v>12859</v>
      </c>
      <c r="M5130" s="46">
        <v>45538</v>
      </c>
      <c r="N5130" s="46">
        <v>45567</v>
      </c>
      <c r="O5130" s="46">
        <v>45553</v>
      </c>
      <c r="P5130" s="83" t="s">
        <v>4990</v>
      </c>
      <c r="Q5130" s="84">
        <v>3</v>
      </c>
      <c r="R5130" s="84">
        <v>1</v>
      </c>
      <c r="S5130" s="84">
        <v>8</v>
      </c>
      <c r="T5130" s="84" t="s">
        <v>32</v>
      </c>
      <c r="U5130" s="84">
        <v>11002</v>
      </c>
      <c r="V5130" s="84">
        <v>11002</v>
      </c>
      <c r="W5130" s="84" t="s">
        <v>5019</v>
      </c>
      <c r="X5130" s="84" t="s">
        <v>4985</v>
      </c>
      <c r="Y5130" s="10" t="s">
        <v>4993</v>
      </c>
      <c r="Z5130" s="10" t="s">
        <v>4993</v>
      </c>
      <c r="AA5130" s="10" t="s">
        <v>4989</v>
      </c>
      <c r="AB5130" s="10" t="s">
        <v>12941</v>
      </c>
      <c r="AC5130" s="84" t="s">
        <v>5006</v>
      </c>
      <c r="AD5130" s="83"/>
      <c r="AE5130" s="20" t="str">
        <f>VLOOKUP(E5130,'FILIAIS PETZ'!A:Q,17,0)</f>
        <v>SP3</v>
      </c>
      <c r="AF5130" s="20" t="str">
        <f>VLOOKUP(E5130,'FILIAIS PETZ'!A:Q,3,0)</f>
        <v>FELICIO</v>
      </c>
      <c r="AG5130" s="20" t="str">
        <f>VLOOKUP(E5130,'FILIAIS PETZ'!A:Q,2,0)</f>
        <v>R3</v>
      </c>
      <c r="AH5130" s="75">
        <v>990</v>
      </c>
      <c r="AI5130" s="16" t="s">
        <v>12330</v>
      </c>
      <c r="AJ5130" s="43">
        <f>VLOOKUP(E5130,'FILIAIS PETZ'!$A$2:$K$2000,11,0)</f>
        <v>18328118000532</v>
      </c>
      <c r="AK5130" s="44">
        <f t="shared" ref="AK5130:AK5192" si="339">AJ5130</f>
        <v>18328118000532</v>
      </c>
    </row>
    <row r="5131" spans="1:37" s="14" customFormat="1" ht="15" customHeight="1" thickBot="1" x14ac:dyDescent="0.25">
      <c r="A5131" s="9">
        <f t="shared" si="338"/>
        <v>976895</v>
      </c>
      <c r="B5131" s="18">
        <f>VLOOKUP(C5131,FORNECEDORES!D:E,2,0)</f>
        <v>148446</v>
      </c>
      <c r="C5131" s="19" t="str">
        <f>VLOOKUP(D5131,FORNECEDORES!A:D,4,0)</f>
        <v>56.840.051/0001-86</v>
      </c>
      <c r="D5131" s="13" t="s">
        <v>7692</v>
      </c>
      <c r="E5131" s="20" t="str">
        <f t="shared" si="337"/>
        <v>04 0069</v>
      </c>
      <c r="F5131" s="28" t="s">
        <v>8968</v>
      </c>
      <c r="G5131" s="21" t="str">
        <f>VLOOKUP(E5131,'FILIAIS PETZ'!A:E,5,0)</f>
        <v>PETZ GIOVANNI PIRELLI</v>
      </c>
      <c r="H5131" s="20" t="str">
        <f>VLOOKUP(E5131,'FILIAIS PETZ'!A:D,4,0)</f>
        <v>GPIR-SP</v>
      </c>
      <c r="I5131" s="85">
        <v>45533</v>
      </c>
      <c r="J5131" s="84">
        <v>976895</v>
      </c>
      <c r="K5131" s="84" t="s">
        <v>5858</v>
      </c>
      <c r="L5131" s="83" t="s">
        <v>12497</v>
      </c>
      <c r="M5131" s="46">
        <v>45533</v>
      </c>
      <c r="N5131" s="46">
        <v>45567</v>
      </c>
      <c r="O5131" s="46">
        <v>45547</v>
      </c>
      <c r="P5131" s="83" t="s">
        <v>5003</v>
      </c>
      <c r="Q5131" s="84">
        <v>3</v>
      </c>
      <c r="R5131" s="84">
        <v>1</v>
      </c>
      <c r="S5131" s="84">
        <v>8</v>
      </c>
      <c r="T5131" s="84" t="s">
        <v>32</v>
      </c>
      <c r="U5131" s="84">
        <v>11002</v>
      </c>
      <c r="V5131" s="84">
        <v>11002</v>
      </c>
      <c r="W5131" s="84" t="s">
        <v>5057</v>
      </c>
      <c r="X5131" s="84" t="s">
        <v>4985</v>
      </c>
      <c r="Y5131" s="9" t="s">
        <v>4993</v>
      </c>
      <c r="Z5131" s="84" t="s">
        <v>4993</v>
      </c>
      <c r="AA5131" s="9" t="s">
        <v>5014</v>
      </c>
      <c r="AB5131" s="9" t="s">
        <v>5005</v>
      </c>
      <c r="AC5131" s="84" t="s">
        <v>5006</v>
      </c>
      <c r="AD5131" s="83"/>
      <c r="AE5131" s="20" t="str">
        <f>VLOOKUP(E5131,'FILIAIS PETZ'!A:Q,17,0)</f>
        <v>SP3</v>
      </c>
      <c r="AF5131" s="20" t="str">
        <f>VLOOKUP(E5131,'FILIAIS PETZ'!A:Q,3,0)</f>
        <v>FELICIO</v>
      </c>
      <c r="AG5131" s="20" t="str">
        <f>VLOOKUP(E5131,'FILIAIS PETZ'!A:Q,2,0)</f>
        <v>R3</v>
      </c>
      <c r="AH5131" s="75">
        <v>884</v>
      </c>
      <c r="AI5131" s="16" t="s">
        <v>12331</v>
      </c>
      <c r="AJ5131" s="43">
        <f>VLOOKUP(E5131,'FILIAIS PETZ'!$A$2:$K$2000,11,0)</f>
        <v>18328118006905</v>
      </c>
      <c r="AK5131" s="44">
        <f t="shared" si="339"/>
        <v>18328118006905</v>
      </c>
    </row>
    <row r="5132" spans="1:37" s="14" customFormat="1" ht="15" customHeight="1" thickBot="1" x14ac:dyDescent="0.25">
      <c r="A5132" s="9">
        <f t="shared" si="338"/>
        <v>976901</v>
      </c>
      <c r="B5132" s="18">
        <f>VLOOKUP(C5132,FORNECEDORES!D:E,2,0)</f>
        <v>17452</v>
      </c>
      <c r="C5132" s="19" t="str">
        <f>VLOOKUP(D5132,FORNECEDORES!A:D,4,0)</f>
        <v>28.631.838/0001-00</v>
      </c>
      <c r="D5132" s="13" t="s">
        <v>3724</v>
      </c>
      <c r="E5132" s="20" t="str">
        <f t="shared" si="337"/>
        <v>04 0024</v>
      </c>
      <c r="F5132" s="28" t="s">
        <v>8626</v>
      </c>
      <c r="G5132" s="21" t="str">
        <f>VLOOKUP(E5132,'FILIAIS PETZ'!A:E,5,0)</f>
        <v>PETZ DIADEMA</v>
      </c>
      <c r="H5132" s="20" t="str">
        <f>VLOOKUP(E5132,'FILIAIS PETZ'!A:D,4,0)</f>
        <v>DDMA-SP</v>
      </c>
      <c r="I5132" s="85">
        <v>45533</v>
      </c>
      <c r="J5132" s="84">
        <v>976901</v>
      </c>
      <c r="K5132" s="84" t="s">
        <v>5858</v>
      </c>
      <c r="L5132" s="83" t="s">
        <v>6980</v>
      </c>
      <c r="M5132" s="46">
        <v>45537</v>
      </c>
      <c r="N5132" s="46">
        <v>45567</v>
      </c>
      <c r="O5132" s="46">
        <v>45559</v>
      </c>
      <c r="P5132" s="83" t="s">
        <v>4990</v>
      </c>
      <c r="Q5132" s="84">
        <v>3</v>
      </c>
      <c r="R5132" s="84">
        <v>1</v>
      </c>
      <c r="S5132" s="84">
        <v>8</v>
      </c>
      <c r="T5132" s="84" t="s">
        <v>32</v>
      </c>
      <c r="U5132" s="84">
        <v>11002</v>
      </c>
      <c r="V5132" s="84">
        <v>11002</v>
      </c>
      <c r="W5132" s="84" t="s">
        <v>4984</v>
      </c>
      <c r="X5132" s="84" t="s">
        <v>4985</v>
      </c>
      <c r="Y5132" s="57" t="s">
        <v>4993</v>
      </c>
      <c r="Z5132" s="9" t="s">
        <v>5020</v>
      </c>
      <c r="AA5132" s="9" t="s">
        <v>4989</v>
      </c>
      <c r="AB5132" s="9" t="s">
        <v>12941</v>
      </c>
      <c r="AC5132" s="84" t="s">
        <v>5006</v>
      </c>
      <c r="AD5132" s="83"/>
      <c r="AE5132" s="20" t="str">
        <f>VLOOKUP(E5132,'FILIAIS PETZ'!A:Q,17,0)</f>
        <v>SP3</v>
      </c>
      <c r="AF5132" s="20" t="str">
        <f>VLOOKUP(E5132,'FILIAIS PETZ'!A:Q,3,0)</f>
        <v>FELICIO</v>
      </c>
      <c r="AG5132" s="20" t="str">
        <f>VLOOKUP(E5132,'FILIAIS PETZ'!A:Q,2,0)</f>
        <v>R3</v>
      </c>
      <c r="AH5132" s="75">
        <v>2300</v>
      </c>
      <c r="AI5132" s="16" t="s">
        <v>12332</v>
      </c>
      <c r="AJ5132" s="43">
        <f>VLOOKUP(E5132,'FILIAIS PETZ'!$A$2:$K$2000,11,0)</f>
        <v>18328118000966</v>
      </c>
      <c r="AK5132" s="44">
        <f t="shared" si="339"/>
        <v>18328118000966</v>
      </c>
    </row>
    <row r="5133" spans="1:37" s="14" customFormat="1" ht="15" customHeight="1" thickBot="1" x14ac:dyDescent="0.25">
      <c r="A5133" s="9">
        <f t="shared" si="338"/>
        <v>976905</v>
      </c>
      <c r="B5133" s="18">
        <f>VLOOKUP(C5133,FORNECEDORES!D:E,2,0)</f>
        <v>17452</v>
      </c>
      <c r="C5133" s="19" t="str">
        <f>VLOOKUP(D5133,FORNECEDORES!A:D,4,0)</f>
        <v>28.631.838/0001-00</v>
      </c>
      <c r="D5133" s="13" t="s">
        <v>3724</v>
      </c>
      <c r="E5133" s="20" t="str">
        <f t="shared" ref="E5133:E5195" si="340">CONCATENATE("04 ",F5133)</f>
        <v>04 0008</v>
      </c>
      <c r="F5133" s="28" t="s">
        <v>4937</v>
      </c>
      <c r="G5133" s="21" t="str">
        <f>VLOOKUP(E5133,'FILIAIS PETZ'!A:E,5,0)</f>
        <v>PETZ ALPHAVILLE</v>
      </c>
      <c r="H5133" s="20" t="str">
        <f>VLOOKUP(E5133,'FILIAIS PETZ'!A:D,4,0)</f>
        <v>ALPH-SP</v>
      </c>
      <c r="I5133" s="85">
        <v>45533</v>
      </c>
      <c r="J5133" s="84">
        <v>976905</v>
      </c>
      <c r="K5133" s="84" t="s">
        <v>5858</v>
      </c>
      <c r="L5133" s="83" t="s">
        <v>7087</v>
      </c>
      <c r="M5133" s="46">
        <v>45537</v>
      </c>
      <c r="N5133" s="46">
        <v>45567</v>
      </c>
      <c r="O5133" s="46">
        <v>45559</v>
      </c>
      <c r="P5133" s="83" t="s">
        <v>4990</v>
      </c>
      <c r="Q5133" s="84">
        <v>3</v>
      </c>
      <c r="R5133" s="84">
        <v>1</v>
      </c>
      <c r="S5133" s="84">
        <v>8</v>
      </c>
      <c r="T5133" s="84" t="s">
        <v>32</v>
      </c>
      <c r="U5133" s="84">
        <v>11002</v>
      </c>
      <c r="V5133" s="84">
        <v>11002</v>
      </c>
      <c r="W5133" s="84" t="s">
        <v>4984</v>
      </c>
      <c r="X5133" s="84" t="s">
        <v>4985</v>
      </c>
      <c r="Y5133" s="57" t="s">
        <v>4993</v>
      </c>
      <c r="Z5133" s="9" t="s">
        <v>5020</v>
      </c>
      <c r="AA5133" s="84" t="s">
        <v>5022</v>
      </c>
      <c r="AB5133" s="9" t="s">
        <v>12941</v>
      </c>
      <c r="AC5133" s="84" t="s">
        <v>5006</v>
      </c>
      <c r="AD5133" s="83"/>
      <c r="AE5133" s="20" t="str">
        <f>VLOOKUP(E5133,'FILIAIS PETZ'!A:Q,17,0)</f>
        <v>SP7</v>
      </c>
      <c r="AF5133" s="20" t="str">
        <f>VLOOKUP(E5133,'FILIAIS PETZ'!A:Q,3,0)</f>
        <v>FELICIO</v>
      </c>
      <c r="AG5133" s="20" t="str">
        <f>VLOOKUP(E5133,'FILIAIS PETZ'!A:Q,2,0)</f>
        <v>R3</v>
      </c>
      <c r="AH5133" s="75">
        <v>570</v>
      </c>
      <c r="AI5133" s="16" t="s">
        <v>12333</v>
      </c>
      <c r="AJ5133" s="43">
        <f>VLOOKUP(E5133,'FILIAIS PETZ'!$A$2:$K$2000,11,0)</f>
        <v>18328118001423</v>
      </c>
      <c r="AK5133" s="44">
        <f t="shared" si="339"/>
        <v>18328118001423</v>
      </c>
    </row>
    <row r="5134" spans="1:37" s="14" customFormat="1" ht="15" customHeight="1" thickBot="1" x14ac:dyDescent="0.25">
      <c r="A5134" s="9">
        <f t="shared" si="338"/>
        <v>979116</v>
      </c>
      <c r="B5134" s="18">
        <f>VLOOKUP(C5134,FORNECEDORES!D:E,2,0)</f>
        <v>534449</v>
      </c>
      <c r="C5134" s="19" t="str">
        <f>VLOOKUP(D5134,FORNECEDORES!A:D,4,0)</f>
        <v>34.997.109/0001-67</v>
      </c>
      <c r="D5134" s="13" t="s">
        <v>4410</v>
      </c>
      <c r="E5134" s="20" t="str">
        <f t="shared" si="340"/>
        <v>04 0146</v>
      </c>
      <c r="F5134" s="28" t="s">
        <v>4947</v>
      </c>
      <c r="G5134" s="21" t="str">
        <f>VLOOKUP(E5134,'FILIAIS PETZ'!A:E,5,0)</f>
        <v>PETZ DJALMA BATISTA</v>
      </c>
      <c r="H5134" s="20" t="str">
        <f>VLOOKUP(E5134,'FILIAIS PETZ'!A:D,4,0)</f>
        <v>DJBA-AM</v>
      </c>
      <c r="I5134" s="85">
        <v>45533</v>
      </c>
      <c r="J5134" s="84">
        <v>979116</v>
      </c>
      <c r="K5134" s="84" t="s">
        <v>5858</v>
      </c>
      <c r="L5134" s="83" t="s">
        <v>10620</v>
      </c>
      <c r="M5134" s="46">
        <v>45555</v>
      </c>
      <c r="N5134" s="46">
        <v>45574</v>
      </c>
      <c r="O5134" s="46">
        <v>45556</v>
      </c>
      <c r="P5134" s="83" t="s">
        <v>4982</v>
      </c>
      <c r="Q5134" s="84">
        <v>3</v>
      </c>
      <c r="R5134" s="84">
        <v>1</v>
      </c>
      <c r="S5134" s="84">
        <v>8</v>
      </c>
      <c r="T5134" s="84" t="s">
        <v>32</v>
      </c>
      <c r="U5134" s="84">
        <v>11002</v>
      </c>
      <c r="V5134" s="84">
        <v>11002</v>
      </c>
      <c r="W5134" s="84" t="s">
        <v>4984</v>
      </c>
      <c r="X5134" s="84" t="s">
        <v>4992</v>
      </c>
      <c r="Y5134" s="84" t="s">
        <v>4993</v>
      </c>
      <c r="Z5134" s="84" t="s">
        <v>4993</v>
      </c>
      <c r="AA5134" s="84" t="s">
        <v>4992</v>
      </c>
      <c r="AB5134" s="84" t="s">
        <v>12941</v>
      </c>
      <c r="AC5134" s="84" t="s">
        <v>4988</v>
      </c>
      <c r="AD5134" s="83" t="s">
        <v>5014</v>
      </c>
      <c r="AE5134" s="20" t="str">
        <f>VLOOKUP(E5134,'FILIAIS PETZ'!A:Q,17,0)</f>
        <v>CO-3</v>
      </c>
      <c r="AF5134" s="20" t="str">
        <f>VLOOKUP(E5134,'FILIAIS PETZ'!A:Q,3,0)</f>
        <v>FELICIO</v>
      </c>
      <c r="AG5134" s="20" t="str">
        <f>VLOOKUP(E5134,'FILIAIS PETZ'!A:Q,2,0)</f>
        <v>R3</v>
      </c>
      <c r="AH5134" s="75">
        <v>12793.65</v>
      </c>
      <c r="AI5134" s="16" t="s">
        <v>12357</v>
      </c>
      <c r="AJ5134" s="43">
        <f>VLOOKUP(E5134,'FILIAIS PETZ'!$A$2:$K$2000,11,0)</f>
        <v>18328118013782</v>
      </c>
      <c r="AK5134" s="44">
        <f t="shared" si="339"/>
        <v>18328118013782</v>
      </c>
    </row>
    <row r="5135" spans="1:37" s="14" customFormat="1" ht="15" customHeight="1" thickBot="1" x14ac:dyDescent="0.25">
      <c r="A5135" s="9">
        <f t="shared" si="338"/>
        <v>979132</v>
      </c>
      <c r="B5135" s="18">
        <f>VLOOKUP(C5135,FORNECEDORES!D:E,2,0)</f>
        <v>530375</v>
      </c>
      <c r="C5135" s="19" t="str">
        <f>VLOOKUP(D5135,FORNECEDORES!A:D,4,0)</f>
        <v>23.080.842/0001-04</v>
      </c>
      <c r="D5135" s="13" t="s">
        <v>4370</v>
      </c>
      <c r="E5135" s="20" t="str">
        <f t="shared" si="340"/>
        <v>04 0125</v>
      </c>
      <c r="F5135" s="28" t="s">
        <v>8981</v>
      </c>
      <c r="G5135" s="21" t="str">
        <f>VLOOKUP(E5135,'FILIAIS PETZ'!A:E,5,0)</f>
        <v>PETZ CERRO CORA</v>
      </c>
      <c r="H5135" s="20" t="str">
        <f>VLOOKUP(E5135,'FILIAIS PETZ'!A:D,4,0)</f>
        <v>CORA-SP</v>
      </c>
      <c r="I5135" s="85">
        <v>45533</v>
      </c>
      <c r="J5135" s="84">
        <v>979132</v>
      </c>
      <c r="K5135" s="84" t="s">
        <v>5858</v>
      </c>
      <c r="L5135" s="83" t="s">
        <v>12860</v>
      </c>
      <c r="M5135" s="46">
        <v>45538</v>
      </c>
      <c r="N5135" s="46">
        <v>45567</v>
      </c>
      <c r="O5135" s="46">
        <v>45553</v>
      </c>
      <c r="P5135" s="83" t="s">
        <v>4990</v>
      </c>
      <c r="Q5135" s="84">
        <v>3</v>
      </c>
      <c r="R5135" s="84">
        <v>1</v>
      </c>
      <c r="S5135" s="84">
        <v>8</v>
      </c>
      <c r="T5135" s="84" t="s">
        <v>32</v>
      </c>
      <c r="U5135" s="84">
        <v>11002</v>
      </c>
      <c r="V5135" s="84">
        <v>11002</v>
      </c>
      <c r="W5135" s="84" t="s">
        <v>5019</v>
      </c>
      <c r="X5135" s="84" t="s">
        <v>4985</v>
      </c>
      <c r="Y5135" s="10" t="s">
        <v>4993</v>
      </c>
      <c r="Z5135" s="10" t="s">
        <v>4993</v>
      </c>
      <c r="AA5135" s="10" t="s">
        <v>4989</v>
      </c>
      <c r="AB5135" s="10" t="s">
        <v>12941</v>
      </c>
      <c r="AC5135" s="84" t="s">
        <v>5006</v>
      </c>
      <c r="AD5135" s="83"/>
      <c r="AE5135" s="20" t="str">
        <f>VLOOKUP(E5135,'FILIAIS PETZ'!A:Q,17,0)</f>
        <v>SP7</v>
      </c>
      <c r="AF5135" s="20" t="str">
        <f>VLOOKUP(E5135,'FILIAIS PETZ'!A:Q,3,0)</f>
        <v>FELICIO</v>
      </c>
      <c r="AG5135" s="20" t="str">
        <f>VLOOKUP(E5135,'FILIAIS PETZ'!A:Q,2,0)</f>
        <v>R3</v>
      </c>
      <c r="AH5135" s="75">
        <v>410</v>
      </c>
      <c r="AI5135" s="16" t="s">
        <v>12358</v>
      </c>
      <c r="AJ5135" s="43">
        <f>VLOOKUP(E5135,'FILIAIS PETZ'!$A$2:$K$2000,11,0)</f>
        <v>18328118013600</v>
      </c>
      <c r="AK5135" s="44">
        <f t="shared" si="339"/>
        <v>18328118013600</v>
      </c>
    </row>
    <row r="5136" spans="1:37" s="14" customFormat="1" ht="15" customHeight="1" thickBot="1" x14ac:dyDescent="0.25">
      <c r="A5136" s="9">
        <f t="shared" si="338"/>
        <v>979134</v>
      </c>
      <c r="B5136" s="18">
        <f>VLOOKUP(C5136,FORNECEDORES!D:E,2,0)</f>
        <v>530375</v>
      </c>
      <c r="C5136" s="19" t="str">
        <f>VLOOKUP(D5136,FORNECEDORES!A:D,4,0)</f>
        <v>23.080.842/0001-04</v>
      </c>
      <c r="D5136" s="13" t="s">
        <v>4370</v>
      </c>
      <c r="E5136" s="20" t="str">
        <f t="shared" si="340"/>
        <v>04 0156</v>
      </c>
      <c r="F5136" s="28" t="s">
        <v>4940</v>
      </c>
      <c r="G5136" s="21" t="str">
        <f>VLOOKUP(E5136,'FILIAIS PETZ'!A:E,5,0)</f>
        <v>PETZ ITAPETININGA</v>
      </c>
      <c r="H5136" s="20" t="str">
        <f>VLOOKUP(E5136,'FILIAIS PETZ'!A:D,4,0)</f>
        <v>ITPT-SP</v>
      </c>
      <c r="I5136" s="85">
        <v>45533</v>
      </c>
      <c r="J5136" s="84">
        <v>979134</v>
      </c>
      <c r="K5136" s="84" t="s">
        <v>5858</v>
      </c>
      <c r="L5136" s="83" t="s">
        <v>12871</v>
      </c>
      <c r="M5136" s="46">
        <v>45538</v>
      </c>
      <c r="N5136" s="46">
        <v>45567</v>
      </c>
      <c r="O5136" s="46">
        <v>45553</v>
      </c>
      <c r="P5136" s="83" t="s">
        <v>4990</v>
      </c>
      <c r="Q5136" s="84">
        <v>3</v>
      </c>
      <c r="R5136" s="84">
        <v>1</v>
      </c>
      <c r="S5136" s="84">
        <v>8</v>
      </c>
      <c r="T5136" s="84" t="s">
        <v>32</v>
      </c>
      <c r="U5136" s="84">
        <v>11002</v>
      </c>
      <c r="V5136" s="84">
        <v>11002</v>
      </c>
      <c r="W5136" s="84" t="s">
        <v>5019</v>
      </c>
      <c r="X5136" s="84" t="s">
        <v>4985</v>
      </c>
      <c r="Y5136" s="10" t="s">
        <v>4993</v>
      </c>
      <c r="Z5136" s="10" t="s">
        <v>4993</v>
      </c>
      <c r="AA5136" s="10" t="s">
        <v>4989</v>
      </c>
      <c r="AB5136" s="10" t="s">
        <v>12941</v>
      </c>
      <c r="AC5136" s="84" t="s">
        <v>5006</v>
      </c>
      <c r="AD5136" s="83"/>
      <c r="AE5136" s="20" t="str">
        <f>VLOOKUP(E5136,'FILIAIS PETZ'!A:Q,17,0)</f>
        <v>SP7</v>
      </c>
      <c r="AF5136" s="20" t="str">
        <f>VLOOKUP(E5136,'FILIAIS PETZ'!A:Q,3,0)</f>
        <v>FELICIO</v>
      </c>
      <c r="AG5136" s="20" t="str">
        <f>VLOOKUP(E5136,'FILIAIS PETZ'!A:Q,2,0)</f>
        <v>R3</v>
      </c>
      <c r="AH5136" s="75">
        <v>300</v>
      </c>
      <c r="AI5136" s="16" t="s">
        <v>12359</v>
      </c>
      <c r="AJ5136" s="43">
        <f>VLOOKUP(E5136,'FILIAIS PETZ'!$A$2:$K$2000,11,0)</f>
        <v>18328118014754</v>
      </c>
      <c r="AK5136" s="44">
        <f t="shared" si="339"/>
        <v>18328118014754</v>
      </c>
    </row>
    <row r="5137" spans="1:37" s="14" customFormat="1" ht="15" customHeight="1" thickBot="1" x14ac:dyDescent="0.25">
      <c r="A5137" s="9">
        <f t="shared" si="338"/>
        <v>979136</v>
      </c>
      <c r="B5137" s="18">
        <f>VLOOKUP(C5137,FORNECEDORES!D:E,2,0)</f>
        <v>530375</v>
      </c>
      <c r="C5137" s="19" t="str">
        <f>VLOOKUP(D5137,FORNECEDORES!A:D,4,0)</f>
        <v>23.080.842/0001-04</v>
      </c>
      <c r="D5137" s="13" t="s">
        <v>4370</v>
      </c>
      <c r="E5137" s="20" t="str">
        <f t="shared" si="340"/>
        <v>04 0032</v>
      </c>
      <c r="F5137" s="28" t="s">
        <v>4951</v>
      </c>
      <c r="G5137" s="21" t="str">
        <f>VLOOKUP(E5137,'FILIAIS PETZ'!A:E,5,0)</f>
        <v>PETZ JAGUARE</v>
      </c>
      <c r="H5137" s="20" t="str">
        <f>VLOOKUP(E5137,'FILIAIS PETZ'!A:D,4,0)</f>
        <v>JGRE-SP</v>
      </c>
      <c r="I5137" s="85">
        <v>45533</v>
      </c>
      <c r="J5137" s="84">
        <v>979136</v>
      </c>
      <c r="K5137" s="84" t="s">
        <v>5858</v>
      </c>
      <c r="L5137" s="83" t="s">
        <v>12874</v>
      </c>
      <c r="M5137" s="46">
        <v>45538</v>
      </c>
      <c r="N5137" s="46">
        <v>45567</v>
      </c>
      <c r="O5137" s="46">
        <v>45553</v>
      </c>
      <c r="P5137" s="83" t="s">
        <v>4990</v>
      </c>
      <c r="Q5137" s="84">
        <v>3</v>
      </c>
      <c r="R5137" s="84">
        <v>1</v>
      </c>
      <c r="S5137" s="84">
        <v>8</v>
      </c>
      <c r="T5137" s="84" t="s">
        <v>32</v>
      </c>
      <c r="U5137" s="84">
        <v>11002</v>
      </c>
      <c r="V5137" s="84">
        <v>11002</v>
      </c>
      <c r="W5137" s="84" t="s">
        <v>5107</v>
      </c>
      <c r="X5137" s="84" t="s">
        <v>4985</v>
      </c>
      <c r="Y5137" s="84" t="s">
        <v>4993</v>
      </c>
      <c r="Z5137" s="84" t="s">
        <v>4993</v>
      </c>
      <c r="AA5137" s="84" t="s">
        <v>4989</v>
      </c>
      <c r="AB5137" s="84" t="s">
        <v>12941</v>
      </c>
      <c r="AC5137" s="84" t="s">
        <v>5006</v>
      </c>
      <c r="AD5137" s="83"/>
      <c r="AE5137" s="20" t="str">
        <f>VLOOKUP(E5137,'FILIAIS PETZ'!A:Q,17,0)</f>
        <v>SP7</v>
      </c>
      <c r="AF5137" s="20" t="str">
        <f>VLOOKUP(E5137,'FILIAIS PETZ'!A:Q,3,0)</f>
        <v>FELICIO</v>
      </c>
      <c r="AG5137" s="20" t="str">
        <f>VLOOKUP(E5137,'FILIAIS PETZ'!A:Q,2,0)</f>
        <v>R3</v>
      </c>
      <c r="AH5137" s="75">
        <v>490</v>
      </c>
      <c r="AI5137" s="16" t="s">
        <v>12360</v>
      </c>
      <c r="AJ5137" s="43">
        <f>VLOOKUP(E5137,'FILIAIS PETZ'!$A$2:$K$2000,11,0)</f>
        <v>18328118003205</v>
      </c>
      <c r="AK5137" s="44">
        <f t="shared" si="339"/>
        <v>18328118003205</v>
      </c>
    </row>
    <row r="5138" spans="1:37" s="14" customFormat="1" ht="15" customHeight="1" thickBot="1" x14ac:dyDescent="0.25">
      <c r="A5138" s="9">
        <f t="shared" si="338"/>
        <v>979138</v>
      </c>
      <c r="B5138" s="18">
        <f>VLOOKUP(C5138,FORNECEDORES!D:E,2,0)</f>
        <v>530375</v>
      </c>
      <c r="C5138" s="19" t="str">
        <f>VLOOKUP(D5138,FORNECEDORES!A:D,4,0)</f>
        <v>23.080.842/0001-04</v>
      </c>
      <c r="D5138" s="13" t="s">
        <v>4370</v>
      </c>
      <c r="E5138" s="20" t="str">
        <f t="shared" si="340"/>
        <v>04 0007</v>
      </c>
      <c r="F5138" s="28" t="s">
        <v>4950</v>
      </c>
      <c r="G5138" s="21" t="str">
        <f>VLOOKUP(E5138,'FILIAIS PETZ'!A:E,5,0)</f>
        <v>PETZ SOROCABA</v>
      </c>
      <c r="H5138" s="20" t="str">
        <f>VLOOKUP(E5138,'FILIAIS PETZ'!A:D,4,0)</f>
        <v>SCBA-SP</v>
      </c>
      <c r="I5138" s="85">
        <v>45533</v>
      </c>
      <c r="J5138" s="84">
        <v>979138</v>
      </c>
      <c r="K5138" s="84" t="s">
        <v>5858</v>
      </c>
      <c r="L5138" s="83" t="s">
        <v>12878</v>
      </c>
      <c r="M5138" s="46">
        <v>45538</v>
      </c>
      <c r="N5138" s="46">
        <v>45567</v>
      </c>
      <c r="O5138" s="46">
        <v>45553</v>
      </c>
      <c r="P5138" s="83" t="s">
        <v>4990</v>
      </c>
      <c r="Q5138" s="84">
        <v>3</v>
      </c>
      <c r="R5138" s="84">
        <v>1</v>
      </c>
      <c r="S5138" s="84">
        <v>8</v>
      </c>
      <c r="T5138" s="84" t="s">
        <v>32</v>
      </c>
      <c r="U5138" s="84">
        <v>11002</v>
      </c>
      <c r="V5138" s="84">
        <v>11002</v>
      </c>
      <c r="W5138" s="84" t="s">
        <v>5107</v>
      </c>
      <c r="X5138" s="84" t="s">
        <v>4985</v>
      </c>
      <c r="Y5138" s="84" t="s">
        <v>4993</v>
      </c>
      <c r="Z5138" s="84" t="s">
        <v>4993</v>
      </c>
      <c r="AA5138" s="84" t="s">
        <v>4989</v>
      </c>
      <c r="AB5138" s="84" t="s">
        <v>12941</v>
      </c>
      <c r="AC5138" s="84" t="s">
        <v>5006</v>
      </c>
      <c r="AD5138" s="83"/>
      <c r="AE5138" s="20" t="str">
        <f>VLOOKUP(E5138,'FILIAIS PETZ'!A:Q,17,0)</f>
        <v>SP7</v>
      </c>
      <c r="AF5138" s="20" t="str">
        <f>VLOOKUP(E5138,'FILIAIS PETZ'!A:Q,3,0)</f>
        <v>FELICIO</v>
      </c>
      <c r="AG5138" s="20" t="str">
        <f>VLOOKUP(E5138,'FILIAIS PETZ'!A:Q,2,0)</f>
        <v>R3</v>
      </c>
      <c r="AH5138" s="75">
        <v>490</v>
      </c>
      <c r="AI5138" s="16" t="s">
        <v>12360</v>
      </c>
      <c r="AJ5138" s="43">
        <f>VLOOKUP(E5138,'FILIAIS PETZ'!$A$2:$K$2000,11,0)</f>
        <v>18328118001695</v>
      </c>
      <c r="AK5138" s="44">
        <f t="shared" si="339"/>
        <v>18328118001695</v>
      </c>
    </row>
    <row r="5139" spans="1:37" s="14" customFormat="1" ht="15" customHeight="1" thickBot="1" x14ac:dyDescent="0.25">
      <c r="A5139" s="9">
        <f t="shared" si="338"/>
        <v>979139</v>
      </c>
      <c r="B5139" s="18">
        <f>VLOOKUP(C5139,FORNECEDORES!D:E,2,0)</f>
        <v>530375</v>
      </c>
      <c r="C5139" s="19" t="str">
        <f>VLOOKUP(D5139,FORNECEDORES!A:D,4,0)</f>
        <v>23.080.842/0001-04</v>
      </c>
      <c r="D5139" s="13" t="s">
        <v>4370</v>
      </c>
      <c r="E5139" s="20" t="str">
        <f t="shared" si="340"/>
        <v>04 0106</v>
      </c>
      <c r="F5139" s="28" t="s">
        <v>4952</v>
      </c>
      <c r="G5139" s="21" t="str">
        <f>VLOOKUP(E5139,'FILIAIS PETZ'!A:E,5,0)</f>
        <v>PETZ COTIA</v>
      </c>
      <c r="H5139" s="20" t="str">
        <f>VLOOKUP(E5139,'FILIAIS PETZ'!A:D,4,0)</f>
        <v>CTIA-SP</v>
      </c>
      <c r="I5139" s="85">
        <v>45533</v>
      </c>
      <c r="J5139" s="84">
        <v>979139</v>
      </c>
      <c r="K5139" s="84" t="s">
        <v>5858</v>
      </c>
      <c r="L5139" s="83" t="s">
        <v>12865</v>
      </c>
      <c r="M5139" s="46">
        <v>45538</v>
      </c>
      <c r="N5139" s="46">
        <v>45567</v>
      </c>
      <c r="O5139" s="46">
        <v>45553</v>
      </c>
      <c r="P5139" s="83" t="s">
        <v>4990</v>
      </c>
      <c r="Q5139" s="84">
        <v>3</v>
      </c>
      <c r="R5139" s="84">
        <v>1</v>
      </c>
      <c r="S5139" s="84">
        <v>8</v>
      </c>
      <c r="T5139" s="84" t="s">
        <v>32</v>
      </c>
      <c r="U5139" s="84">
        <v>11002</v>
      </c>
      <c r="V5139" s="84">
        <v>11002</v>
      </c>
      <c r="W5139" s="84" t="s">
        <v>5019</v>
      </c>
      <c r="X5139" s="84" t="s">
        <v>4985</v>
      </c>
      <c r="Y5139" s="10" t="s">
        <v>4993</v>
      </c>
      <c r="Z5139" s="10" t="s">
        <v>4993</v>
      </c>
      <c r="AA5139" s="10" t="s">
        <v>4989</v>
      </c>
      <c r="AB5139" s="10" t="s">
        <v>12941</v>
      </c>
      <c r="AC5139" s="84" t="s">
        <v>5006</v>
      </c>
      <c r="AD5139" s="83"/>
      <c r="AE5139" s="20" t="str">
        <f>VLOOKUP(E5139,'FILIAIS PETZ'!A:Q,17,0)</f>
        <v>SP7</v>
      </c>
      <c r="AF5139" s="20" t="str">
        <f>VLOOKUP(E5139,'FILIAIS PETZ'!A:Q,3,0)</f>
        <v>FELICIO</v>
      </c>
      <c r="AG5139" s="20" t="str">
        <f>VLOOKUP(E5139,'FILIAIS PETZ'!A:Q,2,0)</f>
        <v>R3</v>
      </c>
      <c r="AH5139" s="75">
        <v>670</v>
      </c>
      <c r="AI5139" s="16" t="s">
        <v>12361</v>
      </c>
      <c r="AJ5139" s="43">
        <f>VLOOKUP(E5139,'FILIAIS PETZ'!$A$2:$K$2000,11,0)</f>
        <v>18328118009327</v>
      </c>
      <c r="AK5139" s="44">
        <f t="shared" si="339"/>
        <v>18328118009327</v>
      </c>
    </row>
    <row r="5140" spans="1:37" s="14" customFormat="1" ht="15" customHeight="1" thickBot="1" x14ac:dyDescent="0.25">
      <c r="A5140" s="9">
        <f t="shared" si="338"/>
        <v>979141</v>
      </c>
      <c r="B5140" s="18">
        <f>VLOOKUP(C5140,FORNECEDORES!D:E,2,0)</f>
        <v>530375</v>
      </c>
      <c r="C5140" s="19" t="str">
        <f>VLOOKUP(D5140,FORNECEDORES!A:D,4,0)</f>
        <v>23.080.842/0001-04</v>
      </c>
      <c r="D5140" s="13" t="s">
        <v>4370</v>
      </c>
      <c r="E5140" s="20" t="str">
        <f t="shared" si="340"/>
        <v>04 0051</v>
      </c>
      <c r="F5140" s="28" t="s">
        <v>4948</v>
      </c>
      <c r="G5140" s="21" t="str">
        <f>VLOOKUP(E5140,'FILIAIS PETZ'!A:E,5,0)</f>
        <v>PETZ TAMBORÉ</v>
      </c>
      <c r="H5140" s="20" t="str">
        <f>VLOOKUP(E5140,'FILIAIS PETZ'!A:D,4,0)</f>
        <v>TMBO-SP</v>
      </c>
      <c r="I5140" s="85">
        <v>45533</v>
      </c>
      <c r="J5140" s="84">
        <v>979141</v>
      </c>
      <c r="K5140" s="84" t="s">
        <v>5858</v>
      </c>
      <c r="L5140" s="83" t="s">
        <v>12879</v>
      </c>
      <c r="M5140" s="46">
        <v>45538</v>
      </c>
      <c r="N5140" s="46">
        <v>45567</v>
      </c>
      <c r="O5140" s="46">
        <v>45553</v>
      </c>
      <c r="P5140" s="83" t="s">
        <v>4990</v>
      </c>
      <c r="Q5140" s="84">
        <v>3</v>
      </c>
      <c r="R5140" s="84">
        <v>1</v>
      </c>
      <c r="S5140" s="84">
        <v>8</v>
      </c>
      <c r="T5140" s="84" t="s">
        <v>32</v>
      </c>
      <c r="U5140" s="84">
        <v>11002</v>
      </c>
      <c r="V5140" s="84">
        <v>11002</v>
      </c>
      <c r="W5140" s="84" t="s">
        <v>4984</v>
      </c>
      <c r="X5140" s="84" t="s">
        <v>4985</v>
      </c>
      <c r="Y5140" s="10" t="s">
        <v>4993</v>
      </c>
      <c r="Z5140" s="10" t="s">
        <v>4993</v>
      </c>
      <c r="AA5140" s="10" t="s">
        <v>4989</v>
      </c>
      <c r="AB5140" s="10" t="s">
        <v>12941</v>
      </c>
      <c r="AC5140" s="84" t="s">
        <v>5006</v>
      </c>
      <c r="AD5140" s="83"/>
      <c r="AE5140" s="20" t="str">
        <f>VLOOKUP(E5140,'FILIAIS PETZ'!A:Q,17,0)</f>
        <v>SP7</v>
      </c>
      <c r="AF5140" s="20" t="str">
        <f>VLOOKUP(E5140,'FILIAIS PETZ'!A:Q,3,0)</f>
        <v>FELICIO</v>
      </c>
      <c r="AG5140" s="20" t="str">
        <f>VLOOKUP(E5140,'FILIAIS PETZ'!A:Q,2,0)</f>
        <v>R3</v>
      </c>
      <c r="AH5140" s="75">
        <v>350</v>
      </c>
      <c r="AI5140" s="16" t="s">
        <v>12362</v>
      </c>
      <c r="AJ5140" s="43">
        <f>VLOOKUP(E5140,'FILIAIS PETZ'!$A$2:$K$2000,11,0)</f>
        <v>18328118004872</v>
      </c>
      <c r="AK5140" s="44">
        <f t="shared" si="339"/>
        <v>18328118004872</v>
      </c>
    </row>
    <row r="5141" spans="1:37" s="14" customFormat="1" ht="15" customHeight="1" thickBot="1" x14ac:dyDescent="0.25">
      <c r="A5141" s="9">
        <f t="shared" si="338"/>
        <v>979142</v>
      </c>
      <c r="B5141" s="18">
        <f>VLOOKUP(C5141,FORNECEDORES!D:E,2,0)</f>
        <v>530375</v>
      </c>
      <c r="C5141" s="19" t="str">
        <f>VLOOKUP(D5141,FORNECEDORES!A:D,4,0)</f>
        <v>23.080.842/0001-04</v>
      </c>
      <c r="D5141" s="13" t="s">
        <v>4370</v>
      </c>
      <c r="E5141" s="20" t="str">
        <f t="shared" si="340"/>
        <v>04 0125</v>
      </c>
      <c r="F5141" s="28" t="s">
        <v>8981</v>
      </c>
      <c r="G5141" s="21" t="str">
        <f>VLOOKUP(E5141,'FILIAIS PETZ'!A:E,5,0)</f>
        <v>PETZ CERRO CORA</v>
      </c>
      <c r="H5141" s="20" t="str">
        <f>VLOOKUP(E5141,'FILIAIS PETZ'!A:D,4,0)</f>
        <v>CORA-SP</v>
      </c>
      <c r="I5141" s="85">
        <v>45533</v>
      </c>
      <c r="J5141" s="84">
        <v>979142</v>
      </c>
      <c r="K5141" s="84" t="s">
        <v>5858</v>
      </c>
      <c r="L5141" s="83" t="s">
        <v>12861</v>
      </c>
      <c r="M5141" s="46">
        <v>45538</v>
      </c>
      <c r="N5141" s="46">
        <v>45567</v>
      </c>
      <c r="O5141" s="46">
        <v>45553</v>
      </c>
      <c r="P5141" s="83" t="s">
        <v>4990</v>
      </c>
      <c r="Q5141" s="84">
        <v>3</v>
      </c>
      <c r="R5141" s="84">
        <v>1</v>
      </c>
      <c r="S5141" s="84">
        <v>8</v>
      </c>
      <c r="T5141" s="84" t="s">
        <v>32</v>
      </c>
      <c r="U5141" s="84">
        <v>11002</v>
      </c>
      <c r="V5141" s="84">
        <v>11002</v>
      </c>
      <c r="W5141" s="84" t="s">
        <v>5019</v>
      </c>
      <c r="X5141" s="84" t="s">
        <v>4985</v>
      </c>
      <c r="Y5141" s="10" t="s">
        <v>4980</v>
      </c>
      <c r="Z5141" s="10" t="s">
        <v>4980</v>
      </c>
      <c r="AA5141" s="10" t="s">
        <v>4989</v>
      </c>
      <c r="AB5141" s="10" t="s">
        <v>5005</v>
      </c>
      <c r="AC5141" s="84" t="s">
        <v>5006</v>
      </c>
      <c r="AD5141" s="83"/>
      <c r="AE5141" s="20" t="str">
        <f>VLOOKUP(E5141,'FILIAIS PETZ'!A:Q,17,0)</f>
        <v>SP7</v>
      </c>
      <c r="AF5141" s="20" t="str">
        <f>VLOOKUP(E5141,'FILIAIS PETZ'!A:Q,3,0)</f>
        <v>FELICIO</v>
      </c>
      <c r="AG5141" s="20" t="str">
        <f>VLOOKUP(E5141,'FILIAIS PETZ'!A:Q,2,0)</f>
        <v>R3</v>
      </c>
      <c r="AH5141" s="75">
        <v>900</v>
      </c>
      <c r="AI5141" s="16" t="s">
        <v>12363</v>
      </c>
      <c r="AJ5141" s="43">
        <f>VLOOKUP(E5141,'FILIAIS PETZ'!$A$2:$K$2000,11,0)</f>
        <v>18328118013600</v>
      </c>
      <c r="AK5141" s="44">
        <f t="shared" si="339"/>
        <v>18328118013600</v>
      </c>
    </row>
    <row r="5142" spans="1:37" s="14" customFormat="1" ht="15" customHeight="1" thickBot="1" x14ac:dyDescent="0.25">
      <c r="A5142" s="9">
        <f t="shared" si="338"/>
        <v>979143</v>
      </c>
      <c r="B5142" s="18">
        <f>VLOOKUP(C5142,FORNECEDORES!D:E,2,0)</f>
        <v>530375</v>
      </c>
      <c r="C5142" s="19" t="str">
        <f>VLOOKUP(D5142,FORNECEDORES!A:D,4,0)</f>
        <v>23.080.842/0001-04</v>
      </c>
      <c r="D5142" s="13" t="s">
        <v>4370</v>
      </c>
      <c r="E5142" s="20" t="str">
        <f t="shared" si="340"/>
        <v>04 0051</v>
      </c>
      <c r="F5142" s="28" t="s">
        <v>4948</v>
      </c>
      <c r="G5142" s="21" t="str">
        <f>VLOOKUP(E5142,'FILIAIS PETZ'!A:E,5,0)</f>
        <v>PETZ TAMBORÉ</v>
      </c>
      <c r="H5142" s="20" t="str">
        <f>VLOOKUP(E5142,'FILIAIS PETZ'!A:D,4,0)</f>
        <v>TMBO-SP</v>
      </c>
      <c r="I5142" s="85">
        <v>45533</v>
      </c>
      <c r="J5142" s="84">
        <v>979143</v>
      </c>
      <c r="K5142" s="84" t="s">
        <v>5858</v>
      </c>
      <c r="L5142" s="83" t="s">
        <v>12880</v>
      </c>
      <c r="M5142" s="46">
        <v>45538</v>
      </c>
      <c r="N5142" s="46">
        <v>45567</v>
      </c>
      <c r="O5142" s="46">
        <v>45553</v>
      </c>
      <c r="P5142" s="83" t="s">
        <v>4990</v>
      </c>
      <c r="Q5142" s="84">
        <v>3</v>
      </c>
      <c r="R5142" s="84">
        <v>1</v>
      </c>
      <c r="S5142" s="84">
        <v>8</v>
      </c>
      <c r="T5142" s="84" t="s">
        <v>32</v>
      </c>
      <c r="U5142" s="84">
        <v>11002</v>
      </c>
      <c r="V5142" s="84">
        <v>11002</v>
      </c>
      <c r="W5142" s="84" t="s">
        <v>4984</v>
      </c>
      <c r="X5142" s="84" t="s">
        <v>4985</v>
      </c>
      <c r="Y5142" s="10" t="s">
        <v>4993</v>
      </c>
      <c r="Z5142" s="10" t="s">
        <v>4993</v>
      </c>
      <c r="AA5142" s="10" t="s">
        <v>4989</v>
      </c>
      <c r="AB5142" s="10" t="s">
        <v>12941</v>
      </c>
      <c r="AC5142" s="84" t="s">
        <v>5006</v>
      </c>
      <c r="AD5142" s="83"/>
      <c r="AE5142" s="20" t="str">
        <f>VLOOKUP(E5142,'FILIAIS PETZ'!A:Q,17,0)</f>
        <v>SP7</v>
      </c>
      <c r="AF5142" s="20" t="str">
        <f>VLOOKUP(E5142,'FILIAIS PETZ'!A:Q,3,0)</f>
        <v>FELICIO</v>
      </c>
      <c r="AG5142" s="20" t="str">
        <f>VLOOKUP(E5142,'FILIAIS PETZ'!A:Q,2,0)</f>
        <v>R3</v>
      </c>
      <c r="AH5142" s="75">
        <v>350</v>
      </c>
      <c r="AI5142" s="16" t="s">
        <v>12364</v>
      </c>
      <c r="AJ5142" s="43">
        <f>VLOOKUP(E5142,'FILIAIS PETZ'!$A$2:$K$2000,11,0)</f>
        <v>18328118004872</v>
      </c>
      <c r="AK5142" s="44">
        <f t="shared" si="339"/>
        <v>18328118004872</v>
      </c>
    </row>
    <row r="5143" spans="1:37" s="14" customFormat="1" ht="15" customHeight="1" thickBot="1" x14ac:dyDescent="0.25">
      <c r="A5143" s="9">
        <f t="shared" si="338"/>
        <v>979145</v>
      </c>
      <c r="B5143" s="18">
        <f>VLOOKUP(C5143,FORNECEDORES!D:E,2,0)</f>
        <v>530375</v>
      </c>
      <c r="C5143" s="19" t="str">
        <f>VLOOKUP(D5143,FORNECEDORES!A:D,4,0)</f>
        <v>23.080.842/0001-04</v>
      </c>
      <c r="D5143" s="13" t="s">
        <v>4370</v>
      </c>
      <c r="E5143" s="20" t="str">
        <f t="shared" si="340"/>
        <v>04 0106</v>
      </c>
      <c r="F5143" s="28" t="s">
        <v>4952</v>
      </c>
      <c r="G5143" s="21" t="str">
        <f>VLOOKUP(E5143,'FILIAIS PETZ'!A:E,5,0)</f>
        <v>PETZ COTIA</v>
      </c>
      <c r="H5143" s="20" t="str">
        <f>VLOOKUP(E5143,'FILIAIS PETZ'!A:D,4,0)</f>
        <v>CTIA-SP</v>
      </c>
      <c r="I5143" s="85">
        <v>45533</v>
      </c>
      <c r="J5143" s="84">
        <v>979145</v>
      </c>
      <c r="K5143" s="84" t="s">
        <v>5858</v>
      </c>
      <c r="L5143" s="83" t="s">
        <v>12866</v>
      </c>
      <c r="M5143" s="46">
        <v>45538</v>
      </c>
      <c r="N5143" s="46">
        <v>45567</v>
      </c>
      <c r="O5143" s="46">
        <v>45553</v>
      </c>
      <c r="P5143" s="83" t="s">
        <v>4990</v>
      </c>
      <c r="Q5143" s="84">
        <v>3</v>
      </c>
      <c r="R5143" s="84">
        <v>1</v>
      </c>
      <c r="S5143" s="84">
        <v>8</v>
      </c>
      <c r="T5143" s="84" t="s">
        <v>32</v>
      </c>
      <c r="U5143" s="84">
        <v>11002</v>
      </c>
      <c r="V5143" s="84">
        <v>11002</v>
      </c>
      <c r="W5143" s="84" t="s">
        <v>5019</v>
      </c>
      <c r="X5143" s="84" t="s">
        <v>4985</v>
      </c>
      <c r="Y5143" s="10" t="s">
        <v>4993</v>
      </c>
      <c r="Z5143" s="10" t="s">
        <v>4993</v>
      </c>
      <c r="AA5143" s="10" t="s">
        <v>4989</v>
      </c>
      <c r="AB5143" s="10" t="s">
        <v>12941</v>
      </c>
      <c r="AC5143" s="84" t="s">
        <v>5006</v>
      </c>
      <c r="AD5143" s="83"/>
      <c r="AE5143" s="20" t="str">
        <f>VLOOKUP(E5143,'FILIAIS PETZ'!A:Q,17,0)</f>
        <v>SP7</v>
      </c>
      <c r="AF5143" s="20" t="str">
        <f>VLOOKUP(E5143,'FILIAIS PETZ'!A:Q,3,0)</f>
        <v>FELICIO</v>
      </c>
      <c r="AG5143" s="20" t="str">
        <f>VLOOKUP(E5143,'FILIAIS PETZ'!A:Q,2,0)</f>
        <v>R3</v>
      </c>
      <c r="AH5143" s="75">
        <v>765</v>
      </c>
      <c r="AI5143" s="16" t="s">
        <v>12365</v>
      </c>
      <c r="AJ5143" s="43">
        <f>VLOOKUP(E5143,'FILIAIS PETZ'!$A$2:$K$2000,11,0)</f>
        <v>18328118009327</v>
      </c>
      <c r="AK5143" s="44">
        <f t="shared" si="339"/>
        <v>18328118009327</v>
      </c>
    </row>
    <row r="5144" spans="1:37" s="14" customFormat="1" ht="15" customHeight="1" thickBot="1" x14ac:dyDescent="0.25">
      <c r="A5144" s="9">
        <f t="shared" si="338"/>
        <v>979148</v>
      </c>
      <c r="B5144" s="18">
        <f>VLOOKUP(C5144,FORNECEDORES!D:E,2,0)</f>
        <v>530375</v>
      </c>
      <c r="C5144" s="19" t="str">
        <f>VLOOKUP(D5144,FORNECEDORES!A:D,4,0)</f>
        <v>23.080.842/0001-04</v>
      </c>
      <c r="D5144" s="13" t="s">
        <v>4370</v>
      </c>
      <c r="E5144" s="20" t="str">
        <f t="shared" si="340"/>
        <v>04 0125</v>
      </c>
      <c r="F5144" s="28" t="s">
        <v>8981</v>
      </c>
      <c r="G5144" s="21" t="str">
        <f>VLOOKUP(E5144,'FILIAIS PETZ'!A:E,5,0)</f>
        <v>PETZ CERRO CORA</v>
      </c>
      <c r="H5144" s="20" t="str">
        <f>VLOOKUP(E5144,'FILIAIS PETZ'!A:D,4,0)</f>
        <v>CORA-SP</v>
      </c>
      <c r="I5144" s="85">
        <v>45533</v>
      </c>
      <c r="J5144" s="84">
        <v>979148</v>
      </c>
      <c r="K5144" s="84" t="s">
        <v>5858</v>
      </c>
      <c r="L5144" s="83" t="s">
        <v>12862</v>
      </c>
      <c r="M5144" s="46">
        <v>45538</v>
      </c>
      <c r="N5144" s="46">
        <v>45567</v>
      </c>
      <c r="O5144" s="46">
        <v>45553</v>
      </c>
      <c r="P5144" s="83" t="s">
        <v>4990</v>
      </c>
      <c r="Q5144" s="84">
        <v>3</v>
      </c>
      <c r="R5144" s="84">
        <v>1</v>
      </c>
      <c r="S5144" s="84">
        <v>8</v>
      </c>
      <c r="T5144" s="84" t="s">
        <v>32</v>
      </c>
      <c r="U5144" s="84">
        <v>11002</v>
      </c>
      <c r="V5144" s="84">
        <v>11002</v>
      </c>
      <c r="W5144" s="84" t="s">
        <v>4984</v>
      </c>
      <c r="X5144" s="84" t="s">
        <v>4985</v>
      </c>
      <c r="Y5144" s="10" t="s">
        <v>4993</v>
      </c>
      <c r="Z5144" s="10" t="s">
        <v>4993</v>
      </c>
      <c r="AA5144" s="10" t="s">
        <v>4989</v>
      </c>
      <c r="AB5144" s="10" t="s">
        <v>12941</v>
      </c>
      <c r="AC5144" s="84" t="s">
        <v>5006</v>
      </c>
      <c r="AD5144" s="83"/>
      <c r="AE5144" s="20" t="str">
        <f>VLOOKUP(E5144,'FILIAIS PETZ'!A:Q,17,0)</f>
        <v>SP7</v>
      </c>
      <c r="AF5144" s="20" t="str">
        <f>VLOOKUP(E5144,'FILIAIS PETZ'!A:Q,3,0)</f>
        <v>FELICIO</v>
      </c>
      <c r="AG5144" s="20" t="str">
        <f>VLOOKUP(E5144,'FILIAIS PETZ'!A:Q,2,0)</f>
        <v>R3</v>
      </c>
      <c r="AH5144" s="75">
        <v>350</v>
      </c>
      <c r="AI5144" s="16" t="s">
        <v>12366</v>
      </c>
      <c r="AJ5144" s="43">
        <f>VLOOKUP(E5144,'FILIAIS PETZ'!$A$2:$K$2000,11,0)</f>
        <v>18328118013600</v>
      </c>
      <c r="AK5144" s="44">
        <f t="shared" si="339"/>
        <v>18328118013600</v>
      </c>
    </row>
    <row r="5145" spans="1:37" s="14" customFormat="1" ht="15" customHeight="1" thickBot="1" x14ac:dyDescent="0.25">
      <c r="A5145" s="9">
        <f t="shared" si="338"/>
        <v>979149</v>
      </c>
      <c r="B5145" s="18">
        <f>VLOOKUP(C5145,FORNECEDORES!D:E,2,0)</f>
        <v>530375</v>
      </c>
      <c r="C5145" s="19" t="str">
        <f>VLOOKUP(D5145,FORNECEDORES!A:D,4,0)</f>
        <v>23.080.842/0001-04</v>
      </c>
      <c r="D5145" s="13" t="s">
        <v>4370</v>
      </c>
      <c r="E5145" s="20" t="str">
        <f t="shared" si="340"/>
        <v>04 0156</v>
      </c>
      <c r="F5145" s="28" t="s">
        <v>4940</v>
      </c>
      <c r="G5145" s="21" t="str">
        <f>VLOOKUP(E5145,'FILIAIS PETZ'!A:E,5,0)</f>
        <v>PETZ ITAPETININGA</v>
      </c>
      <c r="H5145" s="20" t="str">
        <f>VLOOKUP(E5145,'FILIAIS PETZ'!A:D,4,0)</f>
        <v>ITPT-SP</v>
      </c>
      <c r="I5145" s="85">
        <v>45533</v>
      </c>
      <c r="J5145" s="84">
        <v>979149</v>
      </c>
      <c r="K5145" s="84" t="s">
        <v>5858</v>
      </c>
      <c r="L5145" s="83" t="s">
        <v>12872</v>
      </c>
      <c r="M5145" s="46">
        <v>45538</v>
      </c>
      <c r="N5145" s="46">
        <v>45567</v>
      </c>
      <c r="O5145" s="46">
        <v>45553</v>
      </c>
      <c r="P5145" s="83" t="s">
        <v>4990</v>
      </c>
      <c r="Q5145" s="84">
        <v>3</v>
      </c>
      <c r="R5145" s="84">
        <v>1</v>
      </c>
      <c r="S5145" s="84">
        <v>8</v>
      </c>
      <c r="T5145" s="84" t="s">
        <v>32</v>
      </c>
      <c r="U5145" s="84">
        <v>11002</v>
      </c>
      <c r="V5145" s="84">
        <v>11002</v>
      </c>
      <c r="W5145" s="84" t="s">
        <v>4984</v>
      </c>
      <c r="X5145" s="84" t="s">
        <v>4985</v>
      </c>
      <c r="Y5145" s="10" t="s">
        <v>4980</v>
      </c>
      <c r="Z5145" s="10" t="s">
        <v>4980</v>
      </c>
      <c r="AA5145" s="10" t="s">
        <v>4989</v>
      </c>
      <c r="AB5145" s="10" t="s">
        <v>5005</v>
      </c>
      <c r="AC5145" s="84" t="s">
        <v>5006</v>
      </c>
      <c r="AD5145" s="83"/>
      <c r="AE5145" s="20" t="str">
        <f>VLOOKUP(E5145,'FILIAIS PETZ'!A:Q,17,0)</f>
        <v>SP7</v>
      </c>
      <c r="AF5145" s="20" t="str">
        <f>VLOOKUP(E5145,'FILIAIS PETZ'!A:Q,3,0)</f>
        <v>FELICIO</v>
      </c>
      <c r="AG5145" s="20" t="str">
        <f>VLOOKUP(E5145,'FILIAIS PETZ'!A:Q,2,0)</f>
        <v>R3</v>
      </c>
      <c r="AH5145" s="75">
        <v>170</v>
      </c>
      <c r="AI5145" s="16" t="s">
        <v>12367</v>
      </c>
      <c r="AJ5145" s="43">
        <f>VLOOKUP(E5145,'FILIAIS PETZ'!$A$2:$K$2000,11,0)</f>
        <v>18328118014754</v>
      </c>
      <c r="AK5145" s="44">
        <f t="shared" si="339"/>
        <v>18328118014754</v>
      </c>
    </row>
    <row r="5146" spans="1:37" s="14" customFormat="1" ht="15" customHeight="1" thickBot="1" x14ac:dyDescent="0.25">
      <c r="A5146" s="9">
        <f t="shared" ref="A5146:A5209" si="341">J5146</f>
        <v>979152</v>
      </c>
      <c r="B5146" s="18">
        <f>VLOOKUP(C5146,FORNECEDORES!D:E,2,0)</f>
        <v>530375</v>
      </c>
      <c r="C5146" s="19" t="str">
        <f>VLOOKUP(D5146,FORNECEDORES!A:D,4,0)</f>
        <v>23.080.842/0001-04</v>
      </c>
      <c r="D5146" s="13" t="s">
        <v>4370</v>
      </c>
      <c r="E5146" s="20" t="str">
        <f t="shared" si="340"/>
        <v>04 0051</v>
      </c>
      <c r="F5146" s="28" t="s">
        <v>4948</v>
      </c>
      <c r="G5146" s="21" t="str">
        <f>VLOOKUP(E5146,'FILIAIS PETZ'!A:E,5,0)</f>
        <v>PETZ TAMBORÉ</v>
      </c>
      <c r="H5146" s="20" t="str">
        <f>VLOOKUP(E5146,'FILIAIS PETZ'!A:D,4,0)</f>
        <v>TMBO-SP</v>
      </c>
      <c r="I5146" s="85">
        <v>45533</v>
      </c>
      <c r="J5146" s="84">
        <v>979152</v>
      </c>
      <c r="K5146" s="84" t="s">
        <v>5858</v>
      </c>
      <c r="L5146" s="83" t="s">
        <v>12881</v>
      </c>
      <c r="M5146" s="46">
        <v>45538</v>
      </c>
      <c r="N5146" s="46">
        <v>45567</v>
      </c>
      <c r="O5146" s="46">
        <v>45553</v>
      </c>
      <c r="P5146" s="83" t="s">
        <v>4990</v>
      </c>
      <c r="Q5146" s="84">
        <v>3</v>
      </c>
      <c r="R5146" s="84">
        <v>1</v>
      </c>
      <c r="S5146" s="84">
        <v>8</v>
      </c>
      <c r="T5146" s="84" t="s">
        <v>32</v>
      </c>
      <c r="U5146" s="84">
        <v>11002</v>
      </c>
      <c r="V5146" s="84">
        <v>11002</v>
      </c>
      <c r="W5146" s="84" t="s">
        <v>8492</v>
      </c>
      <c r="X5146" s="84" t="s">
        <v>4985</v>
      </c>
      <c r="Y5146" s="10" t="s">
        <v>4993</v>
      </c>
      <c r="Z5146" s="10" t="s">
        <v>4993</v>
      </c>
      <c r="AA5146" s="10" t="s">
        <v>4989</v>
      </c>
      <c r="AB5146" s="10" t="s">
        <v>12941</v>
      </c>
      <c r="AC5146" s="84" t="s">
        <v>5006</v>
      </c>
      <c r="AD5146" s="83"/>
      <c r="AE5146" s="20" t="str">
        <f>VLOOKUP(E5146,'FILIAIS PETZ'!A:Q,17,0)</f>
        <v>SP7</v>
      </c>
      <c r="AF5146" s="20" t="str">
        <f>VLOOKUP(E5146,'FILIAIS PETZ'!A:Q,3,0)</f>
        <v>FELICIO</v>
      </c>
      <c r="AG5146" s="20" t="str">
        <f>VLOOKUP(E5146,'FILIAIS PETZ'!A:Q,2,0)</f>
        <v>R3</v>
      </c>
      <c r="AH5146" s="75">
        <v>380</v>
      </c>
      <c r="AI5146" s="16" t="s">
        <v>12368</v>
      </c>
      <c r="AJ5146" s="43">
        <f>VLOOKUP(E5146,'FILIAIS PETZ'!$A$2:$K$2000,11,0)</f>
        <v>18328118004872</v>
      </c>
      <c r="AK5146" s="44">
        <f t="shared" si="339"/>
        <v>18328118004872</v>
      </c>
    </row>
    <row r="5147" spans="1:37" s="14" customFormat="1" ht="15" customHeight="1" thickBot="1" x14ac:dyDescent="0.25">
      <c r="A5147" s="9">
        <f t="shared" si="341"/>
        <v>979153</v>
      </c>
      <c r="B5147" s="18">
        <f>VLOOKUP(C5147,FORNECEDORES!D:E,2,0)</f>
        <v>530375</v>
      </c>
      <c r="C5147" s="19" t="str">
        <f>VLOOKUP(D5147,FORNECEDORES!A:D,4,0)</f>
        <v>23.080.842/0001-04</v>
      </c>
      <c r="D5147" s="13" t="s">
        <v>4370</v>
      </c>
      <c r="E5147" s="20" t="str">
        <f t="shared" si="340"/>
        <v>04 0125</v>
      </c>
      <c r="F5147" s="28" t="s">
        <v>8981</v>
      </c>
      <c r="G5147" s="21" t="str">
        <f>VLOOKUP(E5147,'FILIAIS PETZ'!A:E,5,0)</f>
        <v>PETZ CERRO CORA</v>
      </c>
      <c r="H5147" s="20" t="str">
        <f>VLOOKUP(E5147,'FILIAIS PETZ'!A:D,4,0)</f>
        <v>CORA-SP</v>
      </c>
      <c r="I5147" s="85">
        <v>45533</v>
      </c>
      <c r="J5147" s="84">
        <v>979153</v>
      </c>
      <c r="K5147" s="84" t="s">
        <v>5858</v>
      </c>
      <c r="L5147" s="83" t="s">
        <v>12863</v>
      </c>
      <c r="M5147" s="46">
        <v>45538</v>
      </c>
      <c r="N5147" s="46">
        <v>45567</v>
      </c>
      <c r="O5147" s="46">
        <v>45553</v>
      </c>
      <c r="P5147" s="83" t="s">
        <v>4990</v>
      </c>
      <c r="Q5147" s="84">
        <v>3</v>
      </c>
      <c r="R5147" s="84">
        <v>1</v>
      </c>
      <c r="S5147" s="84">
        <v>8</v>
      </c>
      <c r="T5147" s="84" t="s">
        <v>32</v>
      </c>
      <c r="U5147" s="84">
        <v>11002</v>
      </c>
      <c r="V5147" s="84">
        <v>11002</v>
      </c>
      <c r="W5147" s="84" t="s">
        <v>4984</v>
      </c>
      <c r="X5147" s="84" t="s">
        <v>4985</v>
      </c>
      <c r="Y5147" s="10" t="s">
        <v>4993</v>
      </c>
      <c r="Z5147" s="10" t="s">
        <v>4993</v>
      </c>
      <c r="AA5147" s="10" t="s">
        <v>4989</v>
      </c>
      <c r="AB5147" s="10" t="s">
        <v>12941</v>
      </c>
      <c r="AC5147" s="84" t="s">
        <v>5006</v>
      </c>
      <c r="AD5147" s="83"/>
      <c r="AE5147" s="20" t="str">
        <f>VLOOKUP(E5147,'FILIAIS PETZ'!A:Q,17,0)</f>
        <v>SP7</v>
      </c>
      <c r="AF5147" s="20" t="str">
        <f>VLOOKUP(E5147,'FILIAIS PETZ'!A:Q,3,0)</f>
        <v>FELICIO</v>
      </c>
      <c r="AG5147" s="20" t="str">
        <f>VLOOKUP(E5147,'FILIAIS PETZ'!A:Q,2,0)</f>
        <v>R3</v>
      </c>
      <c r="AH5147" s="75">
        <v>490</v>
      </c>
      <c r="AI5147" s="16" t="s">
        <v>12369</v>
      </c>
      <c r="AJ5147" s="43">
        <f>VLOOKUP(E5147,'FILIAIS PETZ'!$A$2:$K$2000,11,0)</f>
        <v>18328118013600</v>
      </c>
      <c r="AK5147" s="44">
        <f t="shared" si="339"/>
        <v>18328118013600</v>
      </c>
    </row>
    <row r="5148" spans="1:37" s="14" customFormat="1" ht="15" customHeight="1" thickBot="1" x14ac:dyDescent="0.25">
      <c r="A5148" s="9">
        <f t="shared" si="341"/>
        <v>979154</v>
      </c>
      <c r="B5148" s="18">
        <f>VLOOKUP(C5148,FORNECEDORES!D:E,2,0)</f>
        <v>530375</v>
      </c>
      <c r="C5148" s="19" t="str">
        <f>VLOOKUP(D5148,FORNECEDORES!A:D,4,0)</f>
        <v>23.080.842/0001-04</v>
      </c>
      <c r="D5148" s="13" t="s">
        <v>4370</v>
      </c>
      <c r="E5148" s="20" t="str">
        <f t="shared" si="340"/>
        <v>04 0106</v>
      </c>
      <c r="F5148" s="28" t="s">
        <v>4952</v>
      </c>
      <c r="G5148" s="21" t="str">
        <f>VLOOKUP(E5148,'FILIAIS PETZ'!A:E,5,0)</f>
        <v>PETZ COTIA</v>
      </c>
      <c r="H5148" s="20" t="str">
        <f>VLOOKUP(E5148,'FILIAIS PETZ'!A:D,4,0)</f>
        <v>CTIA-SP</v>
      </c>
      <c r="I5148" s="85">
        <v>45533</v>
      </c>
      <c r="J5148" s="84">
        <v>979154</v>
      </c>
      <c r="K5148" s="84" t="s">
        <v>5858</v>
      </c>
      <c r="L5148" s="83" t="s">
        <v>12867</v>
      </c>
      <c r="M5148" s="46">
        <v>45538</v>
      </c>
      <c r="N5148" s="46">
        <v>45567</v>
      </c>
      <c r="O5148" s="46">
        <v>45553</v>
      </c>
      <c r="P5148" s="83" t="s">
        <v>4990</v>
      </c>
      <c r="Q5148" s="84">
        <v>3</v>
      </c>
      <c r="R5148" s="84">
        <v>1</v>
      </c>
      <c r="S5148" s="84">
        <v>8</v>
      </c>
      <c r="T5148" s="84" t="s">
        <v>32</v>
      </c>
      <c r="U5148" s="84">
        <v>11002</v>
      </c>
      <c r="V5148" s="84">
        <v>11002</v>
      </c>
      <c r="W5148" s="84" t="s">
        <v>4984</v>
      </c>
      <c r="X5148" s="84" t="s">
        <v>4985</v>
      </c>
      <c r="Y5148" s="10" t="s">
        <v>4997</v>
      </c>
      <c r="Z5148" s="10" t="s">
        <v>4993</v>
      </c>
      <c r="AA5148" s="10" t="s">
        <v>4989</v>
      </c>
      <c r="AB5148" s="10" t="s">
        <v>12941</v>
      </c>
      <c r="AC5148" s="84" t="s">
        <v>5006</v>
      </c>
      <c r="AD5148" s="83"/>
      <c r="AE5148" s="20" t="str">
        <f>VLOOKUP(E5148,'FILIAIS PETZ'!A:Q,17,0)</f>
        <v>SP7</v>
      </c>
      <c r="AF5148" s="20" t="str">
        <f>VLOOKUP(E5148,'FILIAIS PETZ'!A:Q,3,0)</f>
        <v>FELICIO</v>
      </c>
      <c r="AG5148" s="20" t="str">
        <f>VLOOKUP(E5148,'FILIAIS PETZ'!A:Q,2,0)</f>
        <v>R3</v>
      </c>
      <c r="AH5148" s="75">
        <v>450</v>
      </c>
      <c r="AI5148" s="16" t="s">
        <v>12370</v>
      </c>
      <c r="AJ5148" s="43">
        <f>VLOOKUP(E5148,'FILIAIS PETZ'!$A$2:$K$2000,11,0)</f>
        <v>18328118009327</v>
      </c>
      <c r="AK5148" s="44">
        <f t="shared" si="339"/>
        <v>18328118009327</v>
      </c>
    </row>
    <row r="5149" spans="1:37" s="14" customFormat="1" ht="15" customHeight="1" thickBot="1" x14ac:dyDescent="0.25">
      <c r="A5149" s="9">
        <f t="shared" si="341"/>
        <v>979157</v>
      </c>
      <c r="B5149" s="18">
        <f>VLOOKUP(C5149,FORNECEDORES!D:E,2,0)</f>
        <v>530375</v>
      </c>
      <c r="C5149" s="19" t="str">
        <f>VLOOKUP(D5149,FORNECEDORES!A:D,4,0)</f>
        <v>23.080.842/0001-04</v>
      </c>
      <c r="D5149" s="13" t="s">
        <v>4370</v>
      </c>
      <c r="E5149" s="20" t="str">
        <f t="shared" si="340"/>
        <v>04 0032</v>
      </c>
      <c r="F5149" s="28" t="s">
        <v>4951</v>
      </c>
      <c r="G5149" s="21" t="str">
        <f>VLOOKUP(E5149,'FILIAIS PETZ'!A:E,5,0)</f>
        <v>PETZ JAGUARE</v>
      </c>
      <c r="H5149" s="20" t="str">
        <f>VLOOKUP(E5149,'FILIAIS PETZ'!A:D,4,0)</f>
        <v>JGRE-SP</v>
      </c>
      <c r="I5149" s="85">
        <v>45533</v>
      </c>
      <c r="J5149" s="84">
        <v>979157</v>
      </c>
      <c r="K5149" s="84" t="s">
        <v>5858</v>
      </c>
      <c r="L5149" s="83" t="s">
        <v>12875</v>
      </c>
      <c r="M5149" s="46">
        <v>45538</v>
      </c>
      <c r="N5149" s="46">
        <v>45567</v>
      </c>
      <c r="O5149" s="46">
        <v>45553</v>
      </c>
      <c r="P5149" s="83" t="s">
        <v>4990</v>
      </c>
      <c r="Q5149" s="84">
        <v>3</v>
      </c>
      <c r="R5149" s="84">
        <v>1</v>
      </c>
      <c r="S5149" s="84">
        <v>8</v>
      </c>
      <c r="T5149" s="84" t="s">
        <v>32</v>
      </c>
      <c r="U5149" s="84">
        <v>11002</v>
      </c>
      <c r="V5149" s="84">
        <v>11002</v>
      </c>
      <c r="W5149" s="84" t="s">
        <v>5107</v>
      </c>
      <c r="X5149" s="84" t="s">
        <v>4985</v>
      </c>
      <c r="Y5149" s="84" t="s">
        <v>4993</v>
      </c>
      <c r="Z5149" s="84" t="s">
        <v>5127</v>
      </c>
      <c r="AA5149" s="84" t="s">
        <v>4989</v>
      </c>
      <c r="AB5149" s="84" t="s">
        <v>12941</v>
      </c>
      <c r="AC5149" s="84" t="s">
        <v>5006</v>
      </c>
      <c r="AD5149" s="83"/>
      <c r="AE5149" s="20" t="str">
        <f>VLOOKUP(E5149,'FILIAIS PETZ'!A:Q,17,0)</f>
        <v>SP7</v>
      </c>
      <c r="AF5149" s="20" t="str">
        <f>VLOOKUP(E5149,'FILIAIS PETZ'!A:Q,3,0)</f>
        <v>FELICIO</v>
      </c>
      <c r="AG5149" s="20" t="str">
        <f>VLOOKUP(E5149,'FILIAIS PETZ'!A:Q,2,0)</f>
        <v>R3</v>
      </c>
      <c r="AH5149" s="75">
        <v>1390</v>
      </c>
      <c r="AI5149" s="16" t="s">
        <v>12371</v>
      </c>
      <c r="AJ5149" s="43">
        <f>VLOOKUP(E5149,'FILIAIS PETZ'!$A$2:$K$2000,11,0)</f>
        <v>18328118003205</v>
      </c>
      <c r="AK5149" s="44">
        <f t="shared" si="339"/>
        <v>18328118003205</v>
      </c>
    </row>
    <row r="5150" spans="1:37" s="14" customFormat="1" ht="15" customHeight="1" thickBot="1" x14ac:dyDescent="0.25">
      <c r="A5150" s="9">
        <f t="shared" si="341"/>
        <v>979163</v>
      </c>
      <c r="B5150" s="18">
        <f>VLOOKUP(C5150,FORNECEDORES!D:E,2,0)</f>
        <v>530375</v>
      </c>
      <c r="C5150" s="19" t="str">
        <f>VLOOKUP(D5150,FORNECEDORES!A:D,4,0)</f>
        <v>23.080.842/0001-04</v>
      </c>
      <c r="D5150" s="13" t="s">
        <v>4370</v>
      </c>
      <c r="E5150" s="20" t="str">
        <f t="shared" si="340"/>
        <v>04 0125</v>
      </c>
      <c r="F5150" s="28" t="s">
        <v>8981</v>
      </c>
      <c r="G5150" s="21" t="str">
        <f>VLOOKUP(E5150,'FILIAIS PETZ'!A:E,5,0)</f>
        <v>PETZ CERRO CORA</v>
      </c>
      <c r="H5150" s="20" t="str">
        <f>VLOOKUP(E5150,'FILIAIS PETZ'!A:D,4,0)</f>
        <v>CORA-SP</v>
      </c>
      <c r="I5150" s="85">
        <v>45533</v>
      </c>
      <c r="J5150" s="84">
        <v>979163</v>
      </c>
      <c r="K5150" s="84" t="s">
        <v>5858</v>
      </c>
      <c r="L5150" s="83" t="s">
        <v>12864</v>
      </c>
      <c r="M5150" s="46">
        <v>45538</v>
      </c>
      <c r="N5150" s="46">
        <v>45567</v>
      </c>
      <c r="O5150" s="46">
        <v>45553</v>
      </c>
      <c r="P5150" s="83" t="s">
        <v>4990</v>
      </c>
      <c r="Q5150" s="84">
        <v>3</v>
      </c>
      <c r="R5150" s="84">
        <v>1</v>
      </c>
      <c r="S5150" s="84">
        <v>8</v>
      </c>
      <c r="T5150" s="84" t="s">
        <v>32</v>
      </c>
      <c r="U5150" s="84">
        <v>11002</v>
      </c>
      <c r="V5150" s="84">
        <v>11002</v>
      </c>
      <c r="W5150" s="84" t="s">
        <v>4984</v>
      </c>
      <c r="X5150" s="84" t="s">
        <v>4985</v>
      </c>
      <c r="Y5150" s="10" t="s">
        <v>4980</v>
      </c>
      <c r="Z5150" s="10" t="s">
        <v>4980</v>
      </c>
      <c r="AA5150" s="10" t="s">
        <v>4989</v>
      </c>
      <c r="AB5150" s="10" t="s">
        <v>5005</v>
      </c>
      <c r="AC5150" s="84" t="s">
        <v>5006</v>
      </c>
      <c r="AD5150" s="83"/>
      <c r="AE5150" s="20" t="str">
        <f>VLOOKUP(E5150,'FILIAIS PETZ'!A:Q,17,0)</f>
        <v>SP7</v>
      </c>
      <c r="AF5150" s="20" t="str">
        <f>VLOOKUP(E5150,'FILIAIS PETZ'!A:Q,3,0)</f>
        <v>FELICIO</v>
      </c>
      <c r="AG5150" s="20" t="str">
        <f>VLOOKUP(E5150,'FILIAIS PETZ'!A:Q,2,0)</f>
        <v>R3</v>
      </c>
      <c r="AH5150" s="75">
        <v>1470</v>
      </c>
      <c r="AI5150" s="16" t="s">
        <v>12372</v>
      </c>
      <c r="AJ5150" s="43">
        <f>VLOOKUP(E5150,'FILIAIS PETZ'!$A$2:$K$2000,11,0)</f>
        <v>18328118013600</v>
      </c>
      <c r="AK5150" s="44">
        <f t="shared" si="339"/>
        <v>18328118013600</v>
      </c>
    </row>
    <row r="5151" spans="1:37" s="14" customFormat="1" ht="15" customHeight="1" thickBot="1" x14ac:dyDescent="0.25">
      <c r="A5151" s="9">
        <f t="shared" si="341"/>
        <v>979167</v>
      </c>
      <c r="B5151" s="18">
        <f>VLOOKUP(C5151,FORNECEDORES!D:E,2,0)</f>
        <v>530375</v>
      </c>
      <c r="C5151" s="19" t="str">
        <f>VLOOKUP(D5151,FORNECEDORES!A:D,4,0)</f>
        <v>23.080.842/0001-04</v>
      </c>
      <c r="D5151" s="13" t="s">
        <v>4370</v>
      </c>
      <c r="E5151" s="20" t="str">
        <f t="shared" si="340"/>
        <v>04 0093</v>
      </c>
      <c r="F5151" s="28" t="s">
        <v>4942</v>
      </c>
      <c r="G5151" s="21" t="str">
        <f>VLOOKUP(E5151,'FILIAIS PETZ'!A:E,5,0)</f>
        <v>PETZ INDAIATUBA</v>
      </c>
      <c r="H5151" s="20" t="str">
        <f>VLOOKUP(E5151,'FILIAIS PETZ'!A:D,4,0)</f>
        <v>INDT-SP</v>
      </c>
      <c r="I5151" s="85">
        <v>45533</v>
      </c>
      <c r="J5151" s="84">
        <v>979167</v>
      </c>
      <c r="K5151" s="84" t="s">
        <v>5858</v>
      </c>
      <c r="L5151" s="83" t="s">
        <v>12870</v>
      </c>
      <c r="M5151" s="46">
        <v>45538</v>
      </c>
      <c r="N5151" s="46">
        <v>45567</v>
      </c>
      <c r="O5151" s="46">
        <v>45553</v>
      </c>
      <c r="P5151" s="83" t="s">
        <v>4990</v>
      </c>
      <c r="Q5151" s="84">
        <v>3</v>
      </c>
      <c r="R5151" s="84">
        <v>1</v>
      </c>
      <c r="S5151" s="84">
        <v>8</v>
      </c>
      <c r="T5151" s="84" t="s">
        <v>32</v>
      </c>
      <c r="U5151" s="84">
        <v>11002</v>
      </c>
      <c r="V5151" s="84">
        <v>11002</v>
      </c>
      <c r="W5151" s="84" t="s">
        <v>4984</v>
      </c>
      <c r="X5151" s="84" t="s">
        <v>4985</v>
      </c>
      <c r="Y5151" s="10" t="s">
        <v>4980</v>
      </c>
      <c r="Z5151" s="10" t="s">
        <v>4980</v>
      </c>
      <c r="AA5151" s="10" t="s">
        <v>4989</v>
      </c>
      <c r="AB5151" s="10" t="s">
        <v>5005</v>
      </c>
      <c r="AC5151" s="84" t="s">
        <v>5006</v>
      </c>
      <c r="AD5151" s="83"/>
      <c r="AE5151" s="20" t="str">
        <f>VLOOKUP(E5151,'FILIAIS PETZ'!A:Q,17,0)</f>
        <v>SP7</v>
      </c>
      <c r="AF5151" s="20" t="str">
        <f>VLOOKUP(E5151,'FILIAIS PETZ'!A:Q,3,0)</f>
        <v>FELICIO</v>
      </c>
      <c r="AG5151" s="20" t="str">
        <f>VLOOKUP(E5151,'FILIAIS PETZ'!A:Q,2,0)</f>
        <v>R3</v>
      </c>
      <c r="AH5151" s="75">
        <v>1260</v>
      </c>
      <c r="AI5151" s="16" t="s">
        <v>12373</v>
      </c>
      <c r="AJ5151" s="43">
        <f>VLOOKUP(E5151,'FILIAIS PETZ'!$A$2:$K$2000,11,0)</f>
        <v>18328118008517</v>
      </c>
      <c r="AK5151" s="44">
        <f t="shared" si="339"/>
        <v>18328118008517</v>
      </c>
    </row>
    <row r="5152" spans="1:37" s="14" customFormat="1" ht="15" customHeight="1" thickBot="1" x14ac:dyDescent="0.25">
      <c r="A5152" s="9">
        <f t="shared" si="341"/>
        <v>979169</v>
      </c>
      <c r="B5152" s="18">
        <f>VLOOKUP(C5152,FORNECEDORES!D:E,2,0)</f>
        <v>530375</v>
      </c>
      <c r="C5152" s="19" t="str">
        <f>VLOOKUP(D5152,FORNECEDORES!A:D,4,0)</f>
        <v>23.080.842/0001-04</v>
      </c>
      <c r="D5152" s="13" t="s">
        <v>4370</v>
      </c>
      <c r="E5152" s="20" t="str">
        <f t="shared" si="340"/>
        <v>04 0119</v>
      </c>
      <c r="F5152" s="28" t="s">
        <v>4934</v>
      </c>
      <c r="G5152" s="21" t="str">
        <f>VLOOKUP(E5152,'FILIAIS PETZ'!A:E,5,0)</f>
        <v>PETZ ITU</v>
      </c>
      <c r="H5152" s="20" t="str">
        <f>VLOOKUP(E5152,'FILIAIS PETZ'!A:D,4,0)</f>
        <v>ITTU-SP</v>
      </c>
      <c r="I5152" s="85">
        <v>45533</v>
      </c>
      <c r="J5152" s="84">
        <v>979169</v>
      </c>
      <c r="K5152" s="84" t="s">
        <v>5858</v>
      </c>
      <c r="L5152" s="83" t="s">
        <v>12873</v>
      </c>
      <c r="M5152" s="46">
        <v>45538</v>
      </c>
      <c r="N5152" s="46">
        <v>45567</v>
      </c>
      <c r="O5152" s="46">
        <v>45553</v>
      </c>
      <c r="P5152" s="83" t="s">
        <v>4990</v>
      </c>
      <c r="Q5152" s="84">
        <v>3</v>
      </c>
      <c r="R5152" s="84">
        <v>1</v>
      </c>
      <c r="S5152" s="84">
        <v>8</v>
      </c>
      <c r="T5152" s="84" t="s">
        <v>32</v>
      </c>
      <c r="U5152" s="84">
        <v>11002</v>
      </c>
      <c r="V5152" s="84">
        <v>11002</v>
      </c>
      <c r="W5152" s="84" t="s">
        <v>4984</v>
      </c>
      <c r="X5152" s="84" t="s">
        <v>4985</v>
      </c>
      <c r="Y5152" s="10" t="s">
        <v>4980</v>
      </c>
      <c r="Z5152" s="10" t="s">
        <v>4980</v>
      </c>
      <c r="AA5152" s="10" t="s">
        <v>4989</v>
      </c>
      <c r="AB5152" s="10" t="s">
        <v>5005</v>
      </c>
      <c r="AC5152" s="84" t="s">
        <v>5006</v>
      </c>
      <c r="AD5152" s="83"/>
      <c r="AE5152" s="20" t="str">
        <f>VLOOKUP(E5152,'FILIAIS PETZ'!A:Q,17,0)</f>
        <v>SP7</v>
      </c>
      <c r="AF5152" s="20" t="str">
        <f>VLOOKUP(E5152,'FILIAIS PETZ'!A:Q,3,0)</f>
        <v>FELICIO</v>
      </c>
      <c r="AG5152" s="20" t="str">
        <f>VLOOKUP(E5152,'FILIAIS PETZ'!A:Q,2,0)</f>
        <v>R3</v>
      </c>
      <c r="AH5152" s="75">
        <v>630</v>
      </c>
      <c r="AI5152" s="16" t="s">
        <v>12374</v>
      </c>
      <c r="AJ5152" s="43">
        <f>VLOOKUP(E5152,'FILIAIS PETZ'!$A$2:$K$2000,11,0)</f>
        <v>18328118010848</v>
      </c>
      <c r="AK5152" s="44">
        <f t="shared" si="339"/>
        <v>18328118010848</v>
      </c>
    </row>
    <row r="5153" spans="1:37" s="14" customFormat="1" ht="15" customHeight="1" thickBot="1" x14ac:dyDescent="0.25">
      <c r="A5153" s="9">
        <f t="shared" si="341"/>
        <v>979170</v>
      </c>
      <c r="B5153" s="18">
        <f>VLOOKUP(C5153,FORNECEDORES!D:E,2,0)</f>
        <v>530375</v>
      </c>
      <c r="C5153" s="19" t="str">
        <f>VLOOKUP(D5153,FORNECEDORES!A:D,4,0)</f>
        <v>23.080.842/0001-04</v>
      </c>
      <c r="D5153" s="13" t="s">
        <v>4370</v>
      </c>
      <c r="E5153" s="20" t="str">
        <f t="shared" si="340"/>
        <v>04 0106</v>
      </c>
      <c r="F5153" s="28" t="s">
        <v>4952</v>
      </c>
      <c r="G5153" s="21" t="str">
        <f>VLOOKUP(E5153,'FILIAIS PETZ'!A:E,5,0)</f>
        <v>PETZ COTIA</v>
      </c>
      <c r="H5153" s="20" t="str">
        <f>VLOOKUP(E5153,'FILIAIS PETZ'!A:D,4,0)</f>
        <v>CTIA-SP</v>
      </c>
      <c r="I5153" s="85">
        <v>45533</v>
      </c>
      <c r="J5153" s="84">
        <v>979170</v>
      </c>
      <c r="K5153" s="84" t="s">
        <v>5858</v>
      </c>
      <c r="L5153" s="83" t="s">
        <v>12868</v>
      </c>
      <c r="M5153" s="46">
        <v>45538</v>
      </c>
      <c r="N5153" s="46">
        <v>45567</v>
      </c>
      <c r="O5153" s="46">
        <v>45553</v>
      </c>
      <c r="P5153" s="83" t="s">
        <v>4990</v>
      </c>
      <c r="Q5153" s="84">
        <v>3</v>
      </c>
      <c r="R5153" s="84">
        <v>1</v>
      </c>
      <c r="S5153" s="84">
        <v>8</v>
      </c>
      <c r="T5153" s="84" t="s">
        <v>32</v>
      </c>
      <c r="U5153" s="84">
        <v>11002</v>
      </c>
      <c r="V5153" s="84">
        <v>11002</v>
      </c>
      <c r="W5153" s="84" t="s">
        <v>4984</v>
      </c>
      <c r="X5153" s="84" t="s">
        <v>4985</v>
      </c>
      <c r="Y5153" s="10" t="s">
        <v>4980</v>
      </c>
      <c r="Z5153" s="10" t="s">
        <v>4980</v>
      </c>
      <c r="AA5153" s="10" t="s">
        <v>4989</v>
      </c>
      <c r="AB5153" s="10" t="s">
        <v>5005</v>
      </c>
      <c r="AC5153" s="84" t="s">
        <v>5006</v>
      </c>
      <c r="AD5153" s="83"/>
      <c r="AE5153" s="20" t="str">
        <f>VLOOKUP(E5153,'FILIAIS PETZ'!A:Q,17,0)</f>
        <v>SP7</v>
      </c>
      <c r="AF5153" s="20" t="str">
        <f>VLOOKUP(E5153,'FILIAIS PETZ'!A:Q,3,0)</f>
        <v>FELICIO</v>
      </c>
      <c r="AG5153" s="20" t="str">
        <f>VLOOKUP(E5153,'FILIAIS PETZ'!A:Q,2,0)</f>
        <v>R3</v>
      </c>
      <c r="AH5153" s="75">
        <v>915</v>
      </c>
      <c r="AI5153" s="16" t="s">
        <v>12375</v>
      </c>
      <c r="AJ5153" s="43">
        <f>VLOOKUP(E5153,'FILIAIS PETZ'!$A$2:$K$2000,11,0)</f>
        <v>18328118009327</v>
      </c>
      <c r="AK5153" s="44">
        <f t="shared" si="339"/>
        <v>18328118009327</v>
      </c>
    </row>
    <row r="5154" spans="1:37" s="14" customFormat="1" ht="15" customHeight="1" thickBot="1" x14ac:dyDescent="0.25">
      <c r="A5154" s="9">
        <f t="shared" si="341"/>
        <v>979171</v>
      </c>
      <c r="B5154" s="18">
        <f>VLOOKUP(C5154,FORNECEDORES!D:E,2,0)</f>
        <v>530375</v>
      </c>
      <c r="C5154" s="19" t="str">
        <f>VLOOKUP(D5154,FORNECEDORES!A:D,4,0)</f>
        <v>23.080.842/0001-04</v>
      </c>
      <c r="D5154" s="13" t="s">
        <v>4370</v>
      </c>
      <c r="E5154" s="20" t="str">
        <f t="shared" si="340"/>
        <v>04 0221</v>
      </c>
      <c r="F5154" s="28" t="s">
        <v>8980</v>
      </c>
      <c r="G5154" s="21" t="str">
        <f>VLOOKUP(E5154,'FILIAIS PETZ'!A:E,5,0)</f>
        <v>PETZ GASTAO VIDIGAL</v>
      </c>
      <c r="H5154" s="20" t="str">
        <f>VLOOKUP(E5154,'FILIAIS PETZ'!A:D,4,0)</f>
        <v>GVDL-SP</v>
      </c>
      <c r="I5154" s="85">
        <v>45533</v>
      </c>
      <c r="J5154" s="84">
        <v>979171</v>
      </c>
      <c r="K5154" s="84" t="s">
        <v>5858</v>
      </c>
      <c r="L5154" s="83" t="s">
        <v>12869</v>
      </c>
      <c r="M5154" s="46">
        <v>45538</v>
      </c>
      <c r="N5154" s="46">
        <v>45567</v>
      </c>
      <c r="O5154" s="46">
        <v>45553</v>
      </c>
      <c r="P5154" s="83" t="s">
        <v>4990</v>
      </c>
      <c r="Q5154" s="84">
        <v>3</v>
      </c>
      <c r="R5154" s="84">
        <v>1</v>
      </c>
      <c r="S5154" s="84">
        <v>8</v>
      </c>
      <c r="T5154" s="84" t="s">
        <v>32</v>
      </c>
      <c r="U5154" s="84">
        <v>11002</v>
      </c>
      <c r="V5154" s="84">
        <v>11002</v>
      </c>
      <c r="W5154" s="84" t="s">
        <v>4984</v>
      </c>
      <c r="X5154" s="84" t="s">
        <v>4985</v>
      </c>
      <c r="Y5154" s="10" t="s">
        <v>4980</v>
      </c>
      <c r="Z5154" s="10" t="s">
        <v>4980</v>
      </c>
      <c r="AA5154" s="10" t="s">
        <v>4989</v>
      </c>
      <c r="AB5154" s="10" t="s">
        <v>5005</v>
      </c>
      <c r="AC5154" s="84" t="s">
        <v>5006</v>
      </c>
      <c r="AD5154" s="83"/>
      <c r="AE5154" s="20" t="str">
        <f>VLOOKUP(E5154,'FILIAIS PETZ'!A:Q,17,0)</f>
        <v>SP7</v>
      </c>
      <c r="AF5154" s="20" t="str">
        <f>VLOOKUP(E5154,'FILIAIS PETZ'!A:Q,3,0)</f>
        <v>FELICIO</v>
      </c>
      <c r="AG5154" s="20" t="str">
        <f>VLOOKUP(E5154,'FILIAIS PETZ'!A:Q,2,0)</f>
        <v>R3</v>
      </c>
      <c r="AH5154" s="75">
        <v>1020</v>
      </c>
      <c r="AI5154" s="16" t="s">
        <v>12376</v>
      </c>
      <c r="AJ5154" s="43">
        <f>VLOOKUP(E5154,'FILIAIS PETZ'!$A$2:$K$2000,11,0)</f>
        <v>18328118021025</v>
      </c>
      <c r="AK5154" s="44">
        <f t="shared" si="339"/>
        <v>18328118021025</v>
      </c>
    </row>
    <row r="5155" spans="1:37" s="14" customFormat="1" ht="15" customHeight="1" thickBot="1" x14ac:dyDescent="0.25">
      <c r="A5155" s="9">
        <f t="shared" si="341"/>
        <v>979173</v>
      </c>
      <c r="B5155" s="18">
        <f>VLOOKUP(C5155,FORNECEDORES!D:E,2,0)</f>
        <v>530375</v>
      </c>
      <c r="C5155" s="19" t="str">
        <f>VLOOKUP(D5155,FORNECEDORES!A:D,4,0)</f>
        <v>23.080.842/0001-04</v>
      </c>
      <c r="D5155" s="13" t="s">
        <v>4370</v>
      </c>
      <c r="E5155" s="20" t="str">
        <f t="shared" si="340"/>
        <v>04 0083</v>
      </c>
      <c r="F5155" s="28" t="s">
        <v>4936</v>
      </c>
      <c r="G5155" s="21" t="str">
        <f>VLOOKUP(E5155,'FILIAIS PETZ'!A:E,5,0)</f>
        <v>PETZ OSASCO</v>
      </c>
      <c r="H5155" s="20" t="str">
        <f>VLOOKUP(E5155,'FILIAIS PETZ'!A:D,4,0)</f>
        <v>OSAS-SP</v>
      </c>
      <c r="I5155" s="85">
        <v>45533</v>
      </c>
      <c r="J5155" s="84">
        <v>979173</v>
      </c>
      <c r="K5155" s="84" t="s">
        <v>5858</v>
      </c>
      <c r="L5155" s="83" t="s">
        <v>12876</v>
      </c>
      <c r="M5155" s="46">
        <v>45538</v>
      </c>
      <c r="N5155" s="46">
        <v>45567</v>
      </c>
      <c r="O5155" s="46">
        <v>45553</v>
      </c>
      <c r="P5155" s="83" t="s">
        <v>4990</v>
      </c>
      <c r="Q5155" s="84">
        <v>3</v>
      </c>
      <c r="R5155" s="84">
        <v>1</v>
      </c>
      <c r="S5155" s="84">
        <v>8</v>
      </c>
      <c r="T5155" s="84" t="s">
        <v>32</v>
      </c>
      <c r="U5155" s="84">
        <v>11002</v>
      </c>
      <c r="V5155" s="84">
        <v>11002</v>
      </c>
      <c r="W5155" s="84" t="s">
        <v>4984</v>
      </c>
      <c r="X5155" s="84" t="s">
        <v>4985</v>
      </c>
      <c r="Y5155" s="10" t="s">
        <v>4980</v>
      </c>
      <c r="Z5155" s="10" t="s">
        <v>4980</v>
      </c>
      <c r="AA5155" s="10" t="s">
        <v>4989</v>
      </c>
      <c r="AB5155" s="10" t="s">
        <v>5005</v>
      </c>
      <c r="AC5155" s="84" t="s">
        <v>5006</v>
      </c>
      <c r="AD5155" s="83"/>
      <c r="AE5155" s="20" t="str">
        <f>VLOOKUP(E5155,'FILIAIS PETZ'!A:Q,17,0)</f>
        <v>SP7</v>
      </c>
      <c r="AF5155" s="20" t="str">
        <f>VLOOKUP(E5155,'FILIAIS PETZ'!A:Q,3,0)</f>
        <v>FELICIO</v>
      </c>
      <c r="AG5155" s="20" t="str">
        <f>VLOOKUP(E5155,'FILIAIS PETZ'!A:Q,2,0)</f>
        <v>R3</v>
      </c>
      <c r="AH5155" s="75">
        <v>440</v>
      </c>
      <c r="AI5155" s="16" t="s">
        <v>12377</v>
      </c>
      <c r="AJ5155" s="43">
        <f>VLOOKUP(E5155,'FILIAIS PETZ'!$A$2:$K$2000,11,0)</f>
        <v>18328118008355</v>
      </c>
      <c r="AK5155" s="44">
        <f t="shared" si="339"/>
        <v>18328118008355</v>
      </c>
    </row>
    <row r="5156" spans="1:37" s="14" customFormat="1" ht="15" customHeight="1" thickBot="1" x14ac:dyDescent="0.25">
      <c r="A5156" s="9">
        <f t="shared" si="341"/>
        <v>979174</v>
      </c>
      <c r="B5156" s="18">
        <f>VLOOKUP(C5156,FORNECEDORES!D:E,2,0)</f>
        <v>530375</v>
      </c>
      <c r="C5156" s="19" t="str">
        <f>VLOOKUP(D5156,FORNECEDORES!A:D,4,0)</f>
        <v>23.080.842/0001-04</v>
      </c>
      <c r="D5156" s="13" t="s">
        <v>4370</v>
      </c>
      <c r="E5156" s="20" t="str">
        <f t="shared" si="340"/>
        <v>04 0165</v>
      </c>
      <c r="F5156" s="28" t="s">
        <v>4935</v>
      </c>
      <c r="G5156" s="21" t="str">
        <f>VLOOKUP(E5156,'FILIAIS PETZ'!A:E,5,0)</f>
        <v>PETZ CARAPICUIBA</v>
      </c>
      <c r="H5156" s="20" t="str">
        <f>VLOOKUP(E5156,'FILIAIS PETZ'!A:D,4,0)</f>
        <v>CPIC-SP</v>
      </c>
      <c r="I5156" s="85">
        <v>45533</v>
      </c>
      <c r="J5156" s="84">
        <v>979174</v>
      </c>
      <c r="K5156" s="84" t="s">
        <v>5858</v>
      </c>
      <c r="L5156" s="83" t="s">
        <v>12858</v>
      </c>
      <c r="M5156" s="46">
        <v>45538</v>
      </c>
      <c r="N5156" s="46">
        <v>45567</v>
      </c>
      <c r="O5156" s="46">
        <v>45553</v>
      </c>
      <c r="P5156" s="83" t="s">
        <v>4990</v>
      </c>
      <c r="Q5156" s="84">
        <v>3</v>
      </c>
      <c r="R5156" s="84">
        <v>1</v>
      </c>
      <c r="S5156" s="84">
        <v>8</v>
      </c>
      <c r="T5156" s="84" t="s">
        <v>32</v>
      </c>
      <c r="U5156" s="84">
        <v>11002</v>
      </c>
      <c r="V5156" s="84">
        <v>11002</v>
      </c>
      <c r="W5156" s="84" t="s">
        <v>4984</v>
      </c>
      <c r="X5156" s="84" t="s">
        <v>4985</v>
      </c>
      <c r="Y5156" s="10" t="s">
        <v>4980</v>
      </c>
      <c r="Z5156" s="10" t="s">
        <v>4980</v>
      </c>
      <c r="AA5156" s="10" t="s">
        <v>4989</v>
      </c>
      <c r="AB5156" s="10" t="s">
        <v>5005</v>
      </c>
      <c r="AC5156" s="84" t="s">
        <v>5006</v>
      </c>
      <c r="AD5156" s="83"/>
      <c r="AE5156" s="20" t="str">
        <f>VLOOKUP(E5156,'FILIAIS PETZ'!A:Q,17,0)</f>
        <v>SP7</v>
      </c>
      <c r="AF5156" s="20" t="str">
        <f>VLOOKUP(E5156,'FILIAIS PETZ'!A:Q,3,0)</f>
        <v>FELICIO</v>
      </c>
      <c r="AG5156" s="20" t="str">
        <f>VLOOKUP(E5156,'FILIAIS PETZ'!A:Q,2,0)</f>
        <v>R3</v>
      </c>
      <c r="AH5156" s="75">
        <v>1380</v>
      </c>
      <c r="AI5156" s="16" t="s">
        <v>12378</v>
      </c>
      <c r="AJ5156" s="43">
        <f>VLOOKUP(E5156,'FILIAIS PETZ'!$A$2:$K$2000,11,0)</f>
        <v>18328118015726</v>
      </c>
      <c r="AK5156" s="44">
        <f t="shared" si="339"/>
        <v>18328118015726</v>
      </c>
    </row>
    <row r="5157" spans="1:37" s="14" customFormat="1" ht="15" customHeight="1" thickBot="1" x14ac:dyDescent="0.25">
      <c r="A5157" s="9">
        <f t="shared" si="341"/>
        <v>979192</v>
      </c>
      <c r="B5157" s="18">
        <f>VLOOKUP(C5157,FORNECEDORES!D:E,2,0)</f>
        <v>379168</v>
      </c>
      <c r="C5157" s="19" t="str">
        <f>VLOOKUP(D5157,FORNECEDORES!A:D,4,0)</f>
        <v>84.531.557/0001-49</v>
      </c>
      <c r="D5157" s="13" t="s">
        <v>4090</v>
      </c>
      <c r="E5157" s="20" t="str">
        <f t="shared" si="340"/>
        <v>04 0146</v>
      </c>
      <c r="F5157" s="28" t="s">
        <v>4947</v>
      </c>
      <c r="G5157" s="21" t="str">
        <f>VLOOKUP(E5157,'FILIAIS PETZ'!A:E,5,0)</f>
        <v>PETZ DJALMA BATISTA</v>
      </c>
      <c r="H5157" s="20" t="str">
        <f>VLOOKUP(E5157,'FILIAIS PETZ'!A:D,4,0)</f>
        <v>DJBA-AM</v>
      </c>
      <c r="I5157" s="85">
        <v>45533</v>
      </c>
      <c r="J5157" s="84">
        <v>979192</v>
      </c>
      <c r="K5157" s="84" t="s">
        <v>5858</v>
      </c>
      <c r="L5157" s="83" t="s">
        <v>12641</v>
      </c>
      <c r="M5157" s="46">
        <v>45537</v>
      </c>
      <c r="N5157" s="46">
        <v>45567</v>
      </c>
      <c r="O5157" s="46">
        <v>45547</v>
      </c>
      <c r="P5157" s="83" t="s">
        <v>4990</v>
      </c>
      <c r="Q5157" s="84">
        <v>3</v>
      </c>
      <c r="R5157" s="84">
        <v>1</v>
      </c>
      <c r="S5157" s="84">
        <v>8</v>
      </c>
      <c r="T5157" s="84" t="s">
        <v>32</v>
      </c>
      <c r="U5157" s="84">
        <v>11002</v>
      </c>
      <c r="V5157" s="84">
        <v>11002</v>
      </c>
      <c r="W5157" s="84" t="s">
        <v>5039</v>
      </c>
      <c r="X5157" s="84" t="s">
        <v>5016</v>
      </c>
      <c r="Y5157" s="84" t="s">
        <v>4997</v>
      </c>
      <c r="Z5157" s="84" t="s">
        <v>4993</v>
      </c>
      <c r="AA5157" s="84" t="s">
        <v>5101</v>
      </c>
      <c r="AB5157" s="84" t="s">
        <v>12941</v>
      </c>
      <c r="AC5157" s="84" t="s">
        <v>5006</v>
      </c>
      <c r="AD5157" s="83"/>
      <c r="AE5157" s="20" t="str">
        <f>VLOOKUP(E5157,'FILIAIS PETZ'!A:Q,17,0)</f>
        <v>CO-3</v>
      </c>
      <c r="AF5157" s="20" t="str">
        <f>VLOOKUP(E5157,'FILIAIS PETZ'!A:Q,3,0)</f>
        <v>FELICIO</v>
      </c>
      <c r="AG5157" s="20" t="str">
        <f>VLOOKUP(E5157,'FILIAIS PETZ'!A:Q,2,0)</f>
        <v>R3</v>
      </c>
      <c r="AH5157" s="75">
        <v>650</v>
      </c>
      <c r="AI5157" s="16" t="s">
        <v>12379</v>
      </c>
      <c r="AJ5157" s="43">
        <f>VLOOKUP(E5157,'FILIAIS PETZ'!$A$2:$K$2000,11,0)</f>
        <v>18328118013782</v>
      </c>
      <c r="AK5157" s="44">
        <f t="shared" si="339"/>
        <v>18328118013782</v>
      </c>
    </row>
    <row r="5158" spans="1:37" s="14" customFormat="1" ht="15" customHeight="1" thickBot="1" x14ac:dyDescent="0.25">
      <c r="A5158" s="9">
        <f t="shared" si="341"/>
        <v>979193</v>
      </c>
      <c r="B5158" s="18">
        <f>VLOOKUP(C5158,FORNECEDORES!D:E,2,0)</f>
        <v>379168</v>
      </c>
      <c r="C5158" s="19" t="str">
        <f>VLOOKUP(D5158,FORNECEDORES!A:D,4,0)</f>
        <v>84.531.557/0001-49</v>
      </c>
      <c r="D5158" s="13" t="s">
        <v>4090</v>
      </c>
      <c r="E5158" s="20" t="str">
        <f t="shared" si="340"/>
        <v>04 0146</v>
      </c>
      <c r="F5158" s="28" t="s">
        <v>4947</v>
      </c>
      <c r="G5158" s="21" t="str">
        <f>VLOOKUP(E5158,'FILIAIS PETZ'!A:E,5,0)</f>
        <v>PETZ DJALMA BATISTA</v>
      </c>
      <c r="H5158" s="20" t="str">
        <f>VLOOKUP(E5158,'FILIAIS PETZ'!A:D,4,0)</f>
        <v>DJBA-AM</v>
      </c>
      <c r="I5158" s="85">
        <v>45533</v>
      </c>
      <c r="J5158" s="84">
        <v>979193</v>
      </c>
      <c r="K5158" s="84" t="s">
        <v>5858</v>
      </c>
      <c r="L5158" s="83" t="s">
        <v>12640</v>
      </c>
      <c r="M5158" s="46">
        <v>45537</v>
      </c>
      <c r="N5158" s="46">
        <v>45567</v>
      </c>
      <c r="O5158" s="46">
        <v>45547</v>
      </c>
      <c r="P5158" s="83" t="s">
        <v>4990</v>
      </c>
      <c r="Q5158" s="84">
        <v>3</v>
      </c>
      <c r="R5158" s="84">
        <v>1</v>
      </c>
      <c r="S5158" s="84">
        <v>8</v>
      </c>
      <c r="T5158" s="84" t="s">
        <v>32</v>
      </c>
      <c r="U5158" s="84">
        <v>11002</v>
      </c>
      <c r="V5158" s="84">
        <v>11002</v>
      </c>
      <c r="W5158" s="84" t="s">
        <v>5039</v>
      </c>
      <c r="X5158" s="84" t="s">
        <v>4985</v>
      </c>
      <c r="Y5158" s="84" t="s">
        <v>4997</v>
      </c>
      <c r="Z5158" s="84" t="s">
        <v>4993</v>
      </c>
      <c r="AA5158" s="84" t="s">
        <v>5014</v>
      </c>
      <c r="AB5158" s="84" t="s">
        <v>12941</v>
      </c>
      <c r="AC5158" s="84" t="s">
        <v>5006</v>
      </c>
      <c r="AD5158" s="83"/>
      <c r="AE5158" s="20" t="str">
        <f>VLOOKUP(E5158,'FILIAIS PETZ'!A:Q,17,0)</f>
        <v>CO-3</v>
      </c>
      <c r="AF5158" s="20" t="str">
        <f>VLOOKUP(E5158,'FILIAIS PETZ'!A:Q,3,0)</f>
        <v>FELICIO</v>
      </c>
      <c r="AG5158" s="20" t="str">
        <f>VLOOKUP(E5158,'FILIAIS PETZ'!A:Q,2,0)</f>
        <v>R3</v>
      </c>
      <c r="AH5158" s="75">
        <v>610</v>
      </c>
      <c r="AI5158" s="16" t="s">
        <v>12380</v>
      </c>
      <c r="AJ5158" s="43">
        <f>VLOOKUP(E5158,'FILIAIS PETZ'!$A$2:$K$2000,11,0)</f>
        <v>18328118013782</v>
      </c>
      <c r="AK5158" s="44">
        <f t="shared" si="339"/>
        <v>18328118013782</v>
      </c>
    </row>
    <row r="5159" spans="1:37" s="14" customFormat="1" ht="15" customHeight="1" thickBot="1" x14ac:dyDescent="0.25">
      <c r="A5159" s="9">
        <f t="shared" si="341"/>
        <v>979194</v>
      </c>
      <c r="B5159" s="18">
        <f>VLOOKUP(C5159,FORNECEDORES!D:E,2,0)</f>
        <v>379168</v>
      </c>
      <c r="C5159" s="19" t="str">
        <f>VLOOKUP(D5159,FORNECEDORES!A:D,4,0)</f>
        <v>84.531.557/0001-49</v>
      </c>
      <c r="D5159" s="13" t="s">
        <v>4090</v>
      </c>
      <c r="E5159" s="20" t="str">
        <f t="shared" si="340"/>
        <v>04 0146</v>
      </c>
      <c r="F5159" s="28" t="s">
        <v>4947</v>
      </c>
      <c r="G5159" s="21" t="str">
        <f>VLOOKUP(E5159,'FILIAIS PETZ'!A:E,5,0)</f>
        <v>PETZ DJALMA BATISTA</v>
      </c>
      <c r="H5159" s="20" t="str">
        <f>VLOOKUP(E5159,'FILIAIS PETZ'!A:D,4,0)</f>
        <v>DJBA-AM</v>
      </c>
      <c r="I5159" s="85">
        <v>45533</v>
      </c>
      <c r="J5159" s="84">
        <v>979194</v>
      </c>
      <c r="K5159" s="84" t="s">
        <v>5858</v>
      </c>
      <c r="L5159" s="83" t="s">
        <v>12838</v>
      </c>
      <c r="M5159" s="46">
        <v>45545</v>
      </c>
      <c r="N5159" s="46">
        <v>45574</v>
      </c>
      <c r="O5159" s="46">
        <v>45553</v>
      </c>
      <c r="P5159" s="83" t="s">
        <v>4990</v>
      </c>
      <c r="Q5159" s="84">
        <v>3</v>
      </c>
      <c r="R5159" s="84">
        <v>1</v>
      </c>
      <c r="S5159" s="84">
        <v>8</v>
      </c>
      <c r="T5159" s="84" t="s">
        <v>32</v>
      </c>
      <c r="U5159" s="84">
        <v>11002</v>
      </c>
      <c r="V5159" s="84">
        <v>11002</v>
      </c>
      <c r="W5159" s="84" t="s">
        <v>5182</v>
      </c>
      <c r="X5159" s="84" t="s">
        <v>4985</v>
      </c>
      <c r="Y5159" s="9" t="s">
        <v>4993</v>
      </c>
      <c r="Z5159" s="9" t="s">
        <v>8408</v>
      </c>
      <c r="AA5159" s="9" t="s">
        <v>5013</v>
      </c>
      <c r="AB5159" s="9" t="s">
        <v>12941</v>
      </c>
      <c r="AC5159" s="84" t="s">
        <v>5006</v>
      </c>
      <c r="AD5159" s="83"/>
      <c r="AE5159" s="20" t="str">
        <f>VLOOKUP(E5159,'FILIAIS PETZ'!A:Q,17,0)</f>
        <v>CO-3</v>
      </c>
      <c r="AF5159" s="20" t="str">
        <f>VLOOKUP(E5159,'FILIAIS PETZ'!A:Q,3,0)</f>
        <v>FELICIO</v>
      </c>
      <c r="AG5159" s="20" t="str">
        <f>VLOOKUP(E5159,'FILIAIS PETZ'!A:Q,2,0)</f>
        <v>R3</v>
      </c>
      <c r="AH5159" s="75">
        <v>600</v>
      </c>
      <c r="AI5159" s="16" t="s">
        <v>12381</v>
      </c>
      <c r="AJ5159" s="43">
        <f>VLOOKUP(E5159,'FILIAIS PETZ'!$A$2:$K$2000,11,0)</f>
        <v>18328118013782</v>
      </c>
      <c r="AK5159" s="44">
        <f t="shared" si="339"/>
        <v>18328118013782</v>
      </c>
    </row>
    <row r="5160" spans="1:37" s="14" customFormat="1" ht="15" customHeight="1" thickBot="1" x14ac:dyDescent="0.25">
      <c r="A5160" s="9">
        <f t="shared" si="341"/>
        <v>979197</v>
      </c>
      <c r="B5160" s="18">
        <f>VLOOKUP(C5160,FORNECEDORES!D:E,2,0)</f>
        <v>379168</v>
      </c>
      <c r="C5160" s="19" t="str">
        <f>VLOOKUP(D5160,FORNECEDORES!A:D,4,0)</f>
        <v>84.531.557/0001-49</v>
      </c>
      <c r="D5160" s="13" t="s">
        <v>4090</v>
      </c>
      <c r="E5160" s="20" t="str">
        <f t="shared" si="340"/>
        <v>04 0180</v>
      </c>
      <c r="F5160" s="28" t="s">
        <v>4944</v>
      </c>
      <c r="G5160" s="21" t="str">
        <f>VLOOKUP(E5160,'FILIAIS PETZ'!A:E,5,0)</f>
        <v>PETZ TORQUATO TAPAJOS</v>
      </c>
      <c r="H5160" s="20" t="str">
        <f>VLOOKUP(E5160,'FILIAIS PETZ'!A:D,4,0)</f>
        <v>TQTP-AM</v>
      </c>
      <c r="I5160" s="85">
        <v>45533</v>
      </c>
      <c r="J5160" s="84">
        <v>979197</v>
      </c>
      <c r="K5160" s="84" t="s">
        <v>5858</v>
      </c>
      <c r="L5160" s="83" t="s">
        <v>12837</v>
      </c>
      <c r="M5160" s="46">
        <v>45541</v>
      </c>
      <c r="N5160" s="46">
        <v>45574</v>
      </c>
      <c r="O5160" s="46">
        <v>45553</v>
      </c>
      <c r="P5160" s="83" t="s">
        <v>4990</v>
      </c>
      <c r="Q5160" s="84">
        <v>3</v>
      </c>
      <c r="R5160" s="84">
        <v>1</v>
      </c>
      <c r="S5160" s="84">
        <v>8</v>
      </c>
      <c r="T5160" s="84" t="s">
        <v>32</v>
      </c>
      <c r="U5160" s="84">
        <v>11002</v>
      </c>
      <c r="V5160" s="84">
        <v>11002</v>
      </c>
      <c r="W5160" s="84" t="s">
        <v>5039</v>
      </c>
      <c r="X5160" s="84" t="s">
        <v>5016</v>
      </c>
      <c r="Y5160" s="84" t="s">
        <v>4997</v>
      </c>
      <c r="Z5160" s="84" t="s">
        <v>4993</v>
      </c>
      <c r="AA5160" s="84" t="s">
        <v>5101</v>
      </c>
      <c r="AB5160" s="84" t="s">
        <v>12941</v>
      </c>
      <c r="AC5160" s="84" t="s">
        <v>5006</v>
      </c>
      <c r="AD5160" s="83"/>
      <c r="AE5160" s="20" t="str">
        <f>VLOOKUP(E5160,'FILIAIS PETZ'!A:Q,17,0)</f>
        <v>CO-3</v>
      </c>
      <c r="AF5160" s="20" t="str">
        <f>VLOOKUP(E5160,'FILIAIS PETZ'!A:Q,3,0)</f>
        <v>FELICIO</v>
      </c>
      <c r="AG5160" s="20" t="str">
        <f>VLOOKUP(E5160,'FILIAIS PETZ'!A:Q,2,0)</f>
        <v>R3</v>
      </c>
      <c r="AH5160" s="75">
        <v>2480</v>
      </c>
      <c r="AI5160" s="16" t="s">
        <v>12382</v>
      </c>
      <c r="AJ5160" s="43">
        <f>VLOOKUP(E5160,'FILIAIS PETZ'!$A$2:$K$2000,11,0)</f>
        <v>18328118017346</v>
      </c>
      <c r="AK5160" s="44">
        <f t="shared" si="339"/>
        <v>18328118017346</v>
      </c>
    </row>
    <row r="5161" spans="1:37" s="14" customFormat="1" ht="15" customHeight="1" thickBot="1" x14ac:dyDescent="0.25">
      <c r="A5161" s="9">
        <f t="shared" si="341"/>
        <v>979201</v>
      </c>
      <c r="B5161" s="18">
        <f>VLOOKUP(C5161,FORNECEDORES!D:E,2,0)</f>
        <v>379168</v>
      </c>
      <c r="C5161" s="19" t="str">
        <f>VLOOKUP(D5161,FORNECEDORES!A:D,4,0)</f>
        <v>84.531.557/0001-49</v>
      </c>
      <c r="D5161" s="13" t="s">
        <v>4090</v>
      </c>
      <c r="E5161" s="20" t="str">
        <f t="shared" si="340"/>
        <v>04 0146</v>
      </c>
      <c r="F5161" s="28" t="s">
        <v>4947</v>
      </c>
      <c r="G5161" s="21" t="str">
        <f>VLOOKUP(E5161,'FILIAIS PETZ'!A:E,5,0)</f>
        <v>PETZ DJALMA BATISTA</v>
      </c>
      <c r="H5161" s="20" t="str">
        <f>VLOOKUP(E5161,'FILIAIS PETZ'!A:D,4,0)</f>
        <v>DJBA-AM</v>
      </c>
      <c r="I5161" s="85">
        <v>45537</v>
      </c>
      <c r="J5161" s="84">
        <v>979201</v>
      </c>
      <c r="K5161" s="84" t="s">
        <v>5858</v>
      </c>
      <c r="L5161" s="83" t="s">
        <v>12944</v>
      </c>
      <c r="M5161" s="46">
        <v>45537</v>
      </c>
      <c r="N5161" s="46">
        <v>45567</v>
      </c>
      <c r="O5161" s="46">
        <v>45555</v>
      </c>
      <c r="P5161" s="83" t="s">
        <v>4990</v>
      </c>
      <c r="Q5161" s="84">
        <v>3</v>
      </c>
      <c r="R5161" s="84">
        <v>1</v>
      </c>
      <c r="S5161" s="84">
        <v>8</v>
      </c>
      <c r="T5161" s="84" t="s">
        <v>32</v>
      </c>
      <c r="U5161" s="84">
        <v>11002</v>
      </c>
      <c r="V5161" s="84">
        <v>11002</v>
      </c>
      <c r="W5161" s="84" t="s">
        <v>5039</v>
      </c>
      <c r="X5161" s="84" t="s">
        <v>5016</v>
      </c>
      <c r="Y5161" s="84" t="s">
        <v>4993</v>
      </c>
      <c r="Z5161" s="84" t="s">
        <v>5041</v>
      </c>
      <c r="AA5161" s="84" t="s">
        <v>5103</v>
      </c>
      <c r="AB5161" s="9" t="s">
        <v>12941</v>
      </c>
      <c r="AC5161" s="84" t="s">
        <v>5006</v>
      </c>
      <c r="AD5161" s="83"/>
      <c r="AE5161" s="20" t="str">
        <f>VLOOKUP(E5161,'FILIAIS PETZ'!A:Q,17,0)</f>
        <v>CO-3</v>
      </c>
      <c r="AF5161" s="20" t="str">
        <f>VLOOKUP(E5161,'FILIAIS PETZ'!A:Q,3,0)</f>
        <v>FELICIO</v>
      </c>
      <c r="AG5161" s="20" t="str">
        <f>VLOOKUP(E5161,'FILIAIS PETZ'!A:Q,2,0)</f>
        <v>R3</v>
      </c>
      <c r="AH5161" s="75">
        <v>11805</v>
      </c>
      <c r="AI5161" s="16" t="s">
        <v>12383</v>
      </c>
      <c r="AJ5161" s="43">
        <f>VLOOKUP(E5161,'FILIAIS PETZ'!$A$2:$K$2000,11,0)</f>
        <v>18328118013782</v>
      </c>
      <c r="AK5161" s="44">
        <f t="shared" si="339"/>
        <v>18328118013782</v>
      </c>
    </row>
    <row r="5162" spans="1:37" s="14" customFormat="1" ht="15" customHeight="1" thickBot="1" x14ac:dyDescent="0.25">
      <c r="A5162" s="9">
        <f t="shared" si="341"/>
        <v>979121</v>
      </c>
      <c r="B5162" s="18">
        <f>VLOOKUP(C5162,FORNECEDORES!D:E,2,0)</f>
        <v>14456</v>
      </c>
      <c r="C5162" s="19" t="str">
        <f>VLOOKUP(D5162,FORNECEDORES!A:D,4,0)</f>
        <v>29.274.777/0001-26</v>
      </c>
      <c r="D5162" s="13" t="s">
        <v>2689</v>
      </c>
      <c r="E5162" s="20" t="str">
        <f t="shared" si="340"/>
        <v>04 0051</v>
      </c>
      <c r="F5162" s="28" t="s">
        <v>4948</v>
      </c>
      <c r="G5162" s="21" t="str">
        <f>VLOOKUP(E5162,'FILIAIS PETZ'!A:E,5,0)</f>
        <v>PETZ TAMBORÉ</v>
      </c>
      <c r="H5162" s="20" t="str">
        <f>VLOOKUP(E5162,'FILIAIS PETZ'!A:D,4,0)</f>
        <v>TMBO-SP</v>
      </c>
      <c r="I5162" s="85">
        <v>45534</v>
      </c>
      <c r="J5162" s="84">
        <v>979121</v>
      </c>
      <c r="K5162" s="84"/>
      <c r="L5162" s="83"/>
      <c r="M5162" s="46"/>
      <c r="N5162" s="46"/>
      <c r="O5162" s="46"/>
      <c r="P5162" s="83" t="s">
        <v>4990</v>
      </c>
      <c r="Q5162" s="84">
        <v>3</v>
      </c>
      <c r="R5162" s="84">
        <v>1</v>
      </c>
      <c r="S5162" s="84">
        <v>8</v>
      </c>
      <c r="T5162" s="84" t="s">
        <v>32</v>
      </c>
      <c r="U5162" s="84">
        <v>11002</v>
      </c>
      <c r="V5162" s="84">
        <v>11002</v>
      </c>
      <c r="W5162" s="84" t="s">
        <v>5024</v>
      </c>
      <c r="X5162" s="84" t="s">
        <v>4985</v>
      </c>
      <c r="Y5162" s="10" t="s">
        <v>4993</v>
      </c>
      <c r="Z5162" s="10" t="s">
        <v>4993</v>
      </c>
      <c r="AA5162" s="10" t="s">
        <v>4989</v>
      </c>
      <c r="AB5162" s="9" t="s">
        <v>12941</v>
      </c>
      <c r="AC5162" s="84" t="s">
        <v>5006</v>
      </c>
      <c r="AD5162" s="83"/>
      <c r="AE5162" s="20" t="str">
        <f>VLOOKUP(E5162,'FILIAIS PETZ'!A:Q,17,0)</f>
        <v>SP7</v>
      </c>
      <c r="AF5162" s="20" t="str">
        <f>VLOOKUP(E5162,'FILIAIS PETZ'!A:Q,3,0)</f>
        <v>FELICIO</v>
      </c>
      <c r="AG5162" s="20" t="str">
        <f>VLOOKUP(E5162,'FILIAIS PETZ'!A:Q,2,0)</f>
        <v>R3</v>
      </c>
      <c r="AH5162" s="75">
        <v>690</v>
      </c>
      <c r="AI5162" s="16" t="s">
        <v>12384</v>
      </c>
      <c r="AJ5162" s="43">
        <f>VLOOKUP(E5162,'FILIAIS PETZ'!$A$2:$K$2000,11,0)</f>
        <v>18328118004872</v>
      </c>
      <c r="AK5162" s="44">
        <f t="shared" si="339"/>
        <v>18328118004872</v>
      </c>
    </row>
    <row r="5163" spans="1:37" s="14" customFormat="1" ht="15" customHeight="1" thickBot="1" x14ac:dyDescent="0.25">
      <c r="A5163" s="9">
        <f t="shared" si="341"/>
        <v>979123</v>
      </c>
      <c r="B5163" s="18">
        <f>VLOOKUP(C5163,FORNECEDORES!D:E,2,0)</f>
        <v>14456</v>
      </c>
      <c r="C5163" s="19" t="str">
        <f>VLOOKUP(D5163,FORNECEDORES!A:D,4,0)</f>
        <v>29.274.777/0001-26</v>
      </c>
      <c r="D5163" s="13" t="s">
        <v>2689</v>
      </c>
      <c r="E5163" s="20" t="str">
        <f t="shared" si="340"/>
        <v>04 0135</v>
      </c>
      <c r="F5163" s="28" t="s">
        <v>8712</v>
      </c>
      <c r="G5163" s="21" t="str">
        <f>VLOOKUP(E5163,'FILIAIS PETZ'!A:E,5,0)</f>
        <v>PETZ CARREFOUR ANCHIETA</v>
      </c>
      <c r="H5163" s="20" t="str">
        <f>VLOOKUP(E5163,'FILIAIS PETZ'!A:D,4,0)</f>
        <v>ANCH-SP</v>
      </c>
      <c r="I5163" s="85">
        <v>45534</v>
      </c>
      <c r="J5163" s="84">
        <v>979123</v>
      </c>
      <c r="K5163" s="84"/>
      <c r="L5163" s="83"/>
      <c r="M5163" s="46"/>
      <c r="N5163" s="46"/>
      <c r="O5163" s="46"/>
      <c r="P5163" s="83" t="s">
        <v>4990</v>
      </c>
      <c r="Q5163" s="84">
        <v>3</v>
      </c>
      <c r="R5163" s="84">
        <v>1</v>
      </c>
      <c r="S5163" s="84">
        <v>8</v>
      </c>
      <c r="T5163" s="84" t="s">
        <v>32</v>
      </c>
      <c r="U5163" s="84">
        <v>11002</v>
      </c>
      <c r="V5163" s="84">
        <v>11002</v>
      </c>
      <c r="W5163" s="84" t="s">
        <v>4984</v>
      </c>
      <c r="X5163" s="84" t="s">
        <v>4985</v>
      </c>
      <c r="Y5163" s="9" t="s">
        <v>4997</v>
      </c>
      <c r="Z5163" s="9" t="s">
        <v>4993</v>
      </c>
      <c r="AA5163" s="9" t="s">
        <v>4989</v>
      </c>
      <c r="AB5163" s="9" t="s">
        <v>12941</v>
      </c>
      <c r="AC5163" s="84" t="s">
        <v>5006</v>
      </c>
      <c r="AD5163" s="83"/>
      <c r="AE5163" s="20" t="str">
        <f>VLOOKUP(E5163,'FILIAIS PETZ'!A:Q,17,0)</f>
        <v>SP3</v>
      </c>
      <c r="AF5163" s="20" t="str">
        <f>VLOOKUP(E5163,'FILIAIS PETZ'!A:Q,3,0)</f>
        <v>FELICIO</v>
      </c>
      <c r="AG5163" s="20" t="str">
        <f>VLOOKUP(E5163,'FILIAIS PETZ'!A:Q,2,0)</f>
        <v>R3</v>
      </c>
      <c r="AH5163" s="75">
        <v>190</v>
      </c>
      <c r="AI5163" s="16" t="s">
        <v>12385</v>
      </c>
      <c r="AJ5163" s="43">
        <f>VLOOKUP(E5163,'FILIAIS PETZ'!$A$2:$K$2000,11,0)</f>
        <v>18328118012549</v>
      </c>
      <c r="AK5163" s="44">
        <f t="shared" si="339"/>
        <v>18328118012549</v>
      </c>
    </row>
    <row r="5164" spans="1:37" s="14" customFormat="1" ht="15" customHeight="1" thickBot="1" x14ac:dyDescent="0.25">
      <c r="A5164" s="9" t="str">
        <f t="shared" si="341"/>
        <v>PREVENTIVA</v>
      </c>
      <c r="B5164" s="18">
        <f>VLOOKUP(C5164,FORNECEDORES!D:E,2,0)</f>
        <v>29424</v>
      </c>
      <c r="C5164" s="19" t="str">
        <f>VLOOKUP(D5164,FORNECEDORES!A:D,4,0)</f>
        <v>05.573.922/0001-01</v>
      </c>
      <c r="D5164" s="13" t="s">
        <v>1486</v>
      </c>
      <c r="E5164" s="20" t="str">
        <f t="shared" si="340"/>
        <v>04 0069</v>
      </c>
      <c r="F5164" s="28" t="s">
        <v>8968</v>
      </c>
      <c r="G5164" s="21" t="str">
        <f>VLOOKUP(E5164,'FILIAIS PETZ'!A:E,5,0)</f>
        <v>PETZ GIOVANNI PIRELLI</v>
      </c>
      <c r="H5164" s="20" t="str">
        <f>VLOOKUP(E5164,'FILIAIS PETZ'!A:D,4,0)</f>
        <v>GPIR-SP</v>
      </c>
      <c r="I5164" s="85">
        <v>45537</v>
      </c>
      <c r="J5164" s="84" t="s">
        <v>4980</v>
      </c>
      <c r="K5164" s="84" t="s">
        <v>9047</v>
      </c>
      <c r="L5164" s="83" t="s">
        <v>11497</v>
      </c>
      <c r="M5164" s="46">
        <v>45450</v>
      </c>
      <c r="N5164" s="46">
        <v>45483</v>
      </c>
      <c r="O5164" s="46">
        <v>45474</v>
      </c>
      <c r="P5164" s="84" t="s">
        <v>4998</v>
      </c>
      <c r="Q5164" s="84">
        <v>3</v>
      </c>
      <c r="R5164" s="84" t="s">
        <v>4991</v>
      </c>
      <c r="S5164" s="84" t="s">
        <v>5052</v>
      </c>
      <c r="T5164" s="84" t="s">
        <v>32</v>
      </c>
      <c r="U5164" s="84" t="s">
        <v>5048</v>
      </c>
      <c r="V5164" s="84" t="s">
        <v>5048</v>
      </c>
      <c r="W5164" s="84" t="s">
        <v>5019</v>
      </c>
      <c r="X5164" s="84" t="s">
        <v>5016</v>
      </c>
      <c r="Y5164" s="9" t="s">
        <v>4994</v>
      </c>
      <c r="Z5164" s="9" t="s">
        <v>4994</v>
      </c>
      <c r="AA5164" s="9" t="s">
        <v>5732</v>
      </c>
      <c r="AB5164" s="9" t="s">
        <v>5005</v>
      </c>
      <c r="AC5164" s="84" t="s">
        <v>4999</v>
      </c>
      <c r="AD5164" s="83"/>
      <c r="AE5164" s="20" t="str">
        <f>VLOOKUP(E5164,'FILIAIS PETZ'!A:Q,17,0)</f>
        <v>SP3</v>
      </c>
      <c r="AF5164" s="20" t="str">
        <f>VLOOKUP(E5164,'FILIAIS PETZ'!A:Q,3,0)</f>
        <v>FELICIO</v>
      </c>
      <c r="AG5164" s="20" t="str">
        <f>VLOOKUP(E5164,'FILIAIS PETZ'!A:Q,2,0)</f>
        <v>R3</v>
      </c>
      <c r="AH5164" s="75">
        <v>2330</v>
      </c>
      <c r="AI5164" s="16" t="s">
        <v>12386</v>
      </c>
      <c r="AJ5164" s="43">
        <f>VLOOKUP(E5164,'FILIAIS PETZ'!$A$2:$K$2000,11,0)</f>
        <v>18328118006905</v>
      </c>
      <c r="AK5164" s="44">
        <f t="shared" si="339"/>
        <v>18328118006905</v>
      </c>
    </row>
    <row r="5165" spans="1:37" s="14" customFormat="1" ht="15" customHeight="1" thickBot="1" x14ac:dyDescent="0.25">
      <c r="A5165" s="9">
        <f t="shared" si="341"/>
        <v>981302</v>
      </c>
      <c r="B5165" s="18">
        <f>VLOOKUP(C5165,FORNECEDORES!D:E,2,0)</f>
        <v>741390</v>
      </c>
      <c r="C5165" s="19" t="str">
        <f>VLOOKUP(D5165,FORNECEDORES!A:D,4,0)</f>
        <v>53.327.206/0001-97</v>
      </c>
      <c r="D5165" s="17" t="s">
        <v>1785</v>
      </c>
      <c r="E5165" s="20" t="str">
        <f t="shared" si="340"/>
        <v>04 0185</v>
      </c>
      <c r="F5165" s="28" t="s">
        <v>4973</v>
      </c>
      <c r="G5165" s="21" t="str">
        <f>VLOOKUP(E5165,'FILIAIS PETZ'!A:E,5,0)</f>
        <v>PETZ AV CONTORNO (ANTIGOS DADOS DE SVLB/MG - PETZ SILVA LOBO)</v>
      </c>
      <c r="H5165" s="20" t="str">
        <f>VLOOKUP(E5165,'FILIAIS PETZ'!A:D,4,0)</f>
        <v>ACTN-MG</v>
      </c>
      <c r="I5165" s="85">
        <v>45539</v>
      </c>
      <c r="J5165" s="84">
        <v>981302</v>
      </c>
      <c r="K5165" s="84" t="s">
        <v>5858</v>
      </c>
      <c r="L5165" s="83" t="s">
        <v>12997</v>
      </c>
      <c r="M5165" s="46">
        <v>45551</v>
      </c>
      <c r="N5165" s="46">
        <v>45574</v>
      </c>
      <c r="O5165" s="46">
        <v>45556</v>
      </c>
      <c r="P5165" s="83" t="s">
        <v>4990</v>
      </c>
      <c r="Q5165" s="84">
        <v>3</v>
      </c>
      <c r="R5165" s="84">
        <v>1</v>
      </c>
      <c r="S5165" s="84">
        <v>8</v>
      </c>
      <c r="T5165" s="84" t="s">
        <v>32</v>
      </c>
      <c r="U5165" s="84">
        <v>11002</v>
      </c>
      <c r="V5165" s="84">
        <v>11002</v>
      </c>
      <c r="W5165" s="84" t="s">
        <v>5019</v>
      </c>
      <c r="X5165" s="84" t="s">
        <v>4992</v>
      </c>
      <c r="Y5165" s="10" t="s">
        <v>4980</v>
      </c>
      <c r="Z5165" s="10" t="s">
        <v>4980</v>
      </c>
      <c r="AA5165" s="10" t="s">
        <v>4992</v>
      </c>
      <c r="AB5165" s="10" t="s">
        <v>5066</v>
      </c>
      <c r="AC5165" s="84" t="s">
        <v>12552</v>
      </c>
      <c r="AD5165" s="83"/>
      <c r="AE5165" s="20" t="str">
        <f>VLOOKUP(E5165,'FILIAIS PETZ'!A:Q,17,0)</f>
        <v>MG-1</v>
      </c>
      <c r="AF5165" s="20" t="str">
        <f>VLOOKUP(E5165,'FILIAIS PETZ'!A:Q,3,0)</f>
        <v>FELICIO</v>
      </c>
      <c r="AG5165" s="20" t="str">
        <f>VLOOKUP(E5165,'FILIAIS PETZ'!A:Q,2,0)</f>
        <v>R3</v>
      </c>
      <c r="AH5165" s="75">
        <v>800</v>
      </c>
      <c r="AI5165" s="16" t="s">
        <v>12443</v>
      </c>
      <c r="AJ5165" s="43">
        <f>VLOOKUP(E5165,'FILIAIS PETZ'!$A$2:$K$2000,11,0)</f>
        <v>18328118017931</v>
      </c>
      <c r="AK5165" s="44">
        <f t="shared" si="339"/>
        <v>18328118017931</v>
      </c>
    </row>
    <row r="5166" spans="1:37" s="14" customFormat="1" ht="15" customHeight="1" thickBot="1" x14ac:dyDescent="0.25">
      <c r="A5166" s="9">
        <f t="shared" si="341"/>
        <v>981303</v>
      </c>
      <c r="B5166" s="18">
        <f>VLOOKUP(C5166,FORNECEDORES!D:E,2,0)</f>
        <v>741390</v>
      </c>
      <c r="C5166" s="19" t="str">
        <f>VLOOKUP(D5166,FORNECEDORES!A:D,4,0)</f>
        <v>53.327.206/0001-97</v>
      </c>
      <c r="D5166" s="17" t="s">
        <v>1785</v>
      </c>
      <c r="E5166" s="20" t="str">
        <f t="shared" si="340"/>
        <v>04 0223</v>
      </c>
      <c r="F5166" s="28" t="s">
        <v>4977</v>
      </c>
      <c r="G5166" s="21" t="str">
        <f>VLOOKUP(E5166,'FILIAIS PETZ'!A:E,5,0)</f>
        <v>PETZ IPATINGA (ANTIGA BETIM AMERICAS/MG)</v>
      </c>
      <c r="H5166" s="20" t="str">
        <f>VLOOKUP(E5166,'FILIAIS PETZ'!A:D,4,0)</f>
        <v>IPTG-MG</v>
      </c>
      <c r="I5166" s="85">
        <v>45539</v>
      </c>
      <c r="J5166" s="84">
        <v>981303</v>
      </c>
      <c r="K5166" s="84" t="s">
        <v>5858</v>
      </c>
      <c r="L5166" s="83" t="s">
        <v>13032</v>
      </c>
      <c r="M5166" s="46">
        <v>45551</v>
      </c>
      <c r="N5166" s="46">
        <v>45574</v>
      </c>
      <c r="O5166" s="46">
        <v>45556</v>
      </c>
      <c r="P5166" s="83" t="s">
        <v>4990</v>
      </c>
      <c r="Q5166" s="84">
        <v>3</v>
      </c>
      <c r="R5166" s="84">
        <v>1</v>
      </c>
      <c r="S5166" s="84">
        <v>8</v>
      </c>
      <c r="T5166" s="84" t="s">
        <v>32</v>
      </c>
      <c r="U5166" s="84">
        <v>11002</v>
      </c>
      <c r="V5166" s="84">
        <v>11002</v>
      </c>
      <c r="W5166" s="84" t="s">
        <v>5019</v>
      </c>
      <c r="X5166" s="84" t="s">
        <v>4992</v>
      </c>
      <c r="Y5166" s="10" t="s">
        <v>4980</v>
      </c>
      <c r="Z5166" s="10" t="s">
        <v>4980</v>
      </c>
      <c r="AA5166" s="10" t="s">
        <v>4992</v>
      </c>
      <c r="AB5166" s="10" t="s">
        <v>5066</v>
      </c>
      <c r="AC5166" s="84" t="s">
        <v>12552</v>
      </c>
      <c r="AD5166" s="83"/>
      <c r="AE5166" s="20" t="str">
        <f>VLOOKUP(E5166,'FILIAIS PETZ'!A:Q,17,0)</f>
        <v>MG-2</v>
      </c>
      <c r="AF5166" s="20" t="str">
        <f>VLOOKUP(E5166,'FILIAIS PETZ'!A:Q,3,0)</f>
        <v>FELICIO</v>
      </c>
      <c r="AG5166" s="20" t="str">
        <f>VLOOKUP(E5166,'FILIAIS PETZ'!A:Q,2,0)</f>
        <v>R3</v>
      </c>
      <c r="AH5166" s="75">
        <v>1400</v>
      </c>
      <c r="AI5166" s="16" t="s">
        <v>12443</v>
      </c>
      <c r="AJ5166" s="43" t="str">
        <f>VLOOKUP(E5166,'FILIAIS PETZ'!$A$2:$K$2000,11,0)</f>
        <v>18.328.118/0213-78</v>
      </c>
      <c r="AK5166" s="44" t="str">
        <f t="shared" si="339"/>
        <v>18.328.118/0213-78</v>
      </c>
    </row>
    <row r="5167" spans="1:37" s="14" customFormat="1" ht="15" customHeight="1" thickBot="1" x14ac:dyDescent="0.25">
      <c r="A5167" s="9">
        <f t="shared" si="341"/>
        <v>981311</v>
      </c>
      <c r="B5167" s="18">
        <f>VLOOKUP(C5167,FORNECEDORES!D:E,2,0)</f>
        <v>741390</v>
      </c>
      <c r="C5167" s="19" t="str">
        <f>VLOOKUP(D5167,FORNECEDORES!A:D,4,0)</f>
        <v>53.327.206/0001-97</v>
      </c>
      <c r="D5167" s="17" t="s">
        <v>1785</v>
      </c>
      <c r="E5167" s="20" t="str">
        <f t="shared" si="340"/>
        <v>04 0211</v>
      </c>
      <c r="F5167" s="28" t="s">
        <v>4974</v>
      </c>
      <c r="G5167" s="21" t="str">
        <f>VLOOKUP(E5167,'FILIAIS PETZ'!A:E,5,0)</f>
        <v>PETZ CASTELO BH</v>
      </c>
      <c r="H5167" s="20" t="str">
        <f>VLOOKUP(E5167,'FILIAIS PETZ'!A:D,4,0)</f>
        <v>CTLO-MG</v>
      </c>
      <c r="I5167" s="85">
        <v>45539</v>
      </c>
      <c r="J5167" s="84">
        <v>981311</v>
      </c>
      <c r="K5167" s="84" t="s">
        <v>5858</v>
      </c>
      <c r="L5167" s="83" t="s">
        <v>12996</v>
      </c>
      <c r="M5167" s="46">
        <v>45551</v>
      </c>
      <c r="N5167" s="46">
        <v>45574</v>
      </c>
      <c r="O5167" s="46">
        <v>45556</v>
      </c>
      <c r="P5167" s="83" t="s">
        <v>4990</v>
      </c>
      <c r="Q5167" s="84">
        <v>3</v>
      </c>
      <c r="R5167" s="84">
        <v>1</v>
      </c>
      <c r="S5167" s="84">
        <v>8</v>
      </c>
      <c r="T5167" s="84" t="s">
        <v>32</v>
      </c>
      <c r="U5167" s="84">
        <v>11002</v>
      </c>
      <c r="V5167" s="84">
        <v>11002</v>
      </c>
      <c r="W5167" s="84" t="s">
        <v>5019</v>
      </c>
      <c r="X5167" s="84" t="s">
        <v>4992</v>
      </c>
      <c r="Y5167" s="10" t="s">
        <v>4980</v>
      </c>
      <c r="Z5167" s="10" t="s">
        <v>4980</v>
      </c>
      <c r="AA5167" s="10" t="s">
        <v>4992</v>
      </c>
      <c r="AB5167" s="10" t="s">
        <v>5066</v>
      </c>
      <c r="AC5167" s="84" t="s">
        <v>12552</v>
      </c>
      <c r="AD5167" s="83"/>
      <c r="AE5167" s="20" t="str">
        <f>VLOOKUP(E5167,'FILIAIS PETZ'!A:Q,17,0)</f>
        <v>MG-1</v>
      </c>
      <c r="AF5167" s="20" t="str">
        <f>VLOOKUP(E5167,'FILIAIS PETZ'!A:Q,3,0)</f>
        <v>FELICIO</v>
      </c>
      <c r="AG5167" s="20" t="str">
        <f>VLOOKUP(E5167,'FILIAIS PETZ'!A:Q,2,0)</f>
        <v>R3</v>
      </c>
      <c r="AH5167" s="75">
        <v>800</v>
      </c>
      <c r="AI5167" s="16" t="s">
        <v>12443</v>
      </c>
      <c r="AJ5167" s="43">
        <f>VLOOKUP(E5167,'FILIAIS PETZ'!$A$2:$K$2000,11,0)</f>
        <v>18328118019985</v>
      </c>
      <c r="AK5167" s="44">
        <f t="shared" si="339"/>
        <v>18328118019985</v>
      </c>
    </row>
    <row r="5168" spans="1:37" s="14" customFormat="1" ht="15" customHeight="1" thickBot="1" x14ac:dyDescent="0.25">
      <c r="A5168" s="9">
        <f t="shared" si="341"/>
        <v>981313</v>
      </c>
      <c r="B5168" s="18">
        <f>VLOOKUP(C5168,FORNECEDORES!D:E,2,0)</f>
        <v>741390</v>
      </c>
      <c r="C5168" s="19" t="str">
        <f>VLOOKUP(D5168,FORNECEDORES!A:D,4,0)</f>
        <v>53.327.206/0001-97</v>
      </c>
      <c r="D5168" s="17" t="s">
        <v>1785</v>
      </c>
      <c r="E5168" s="20" t="str">
        <f t="shared" si="340"/>
        <v>04 0251</v>
      </c>
      <c r="F5168" s="28" t="s">
        <v>5729</v>
      </c>
      <c r="G5168" s="21" t="str">
        <f>VLOOKUP(E5168,'FILIAIS PETZ'!A:E,5,0)</f>
        <v>PETZ BARREIRO</v>
      </c>
      <c r="H5168" s="20" t="str">
        <f>VLOOKUP(E5168,'FILIAIS PETZ'!A:D,4,0)</f>
        <v>BARR-MG</v>
      </c>
      <c r="I5168" s="85">
        <v>45539</v>
      </c>
      <c r="J5168" s="84">
        <v>981313</v>
      </c>
      <c r="K5168" s="84" t="s">
        <v>5858</v>
      </c>
      <c r="L5168" s="83" t="s">
        <v>13030</v>
      </c>
      <c r="M5168" s="46">
        <v>45552</v>
      </c>
      <c r="N5168" s="46">
        <v>45574</v>
      </c>
      <c r="O5168" s="46">
        <v>45556</v>
      </c>
      <c r="P5168" s="83" t="s">
        <v>4990</v>
      </c>
      <c r="Q5168" s="84">
        <v>3</v>
      </c>
      <c r="R5168" s="84">
        <v>1</v>
      </c>
      <c r="S5168" s="84">
        <v>8</v>
      </c>
      <c r="T5168" s="84" t="s">
        <v>32</v>
      </c>
      <c r="U5168" s="84">
        <v>11002</v>
      </c>
      <c r="V5168" s="84">
        <v>11002</v>
      </c>
      <c r="W5168" s="84" t="s">
        <v>5019</v>
      </c>
      <c r="X5168" s="84" t="s">
        <v>4992</v>
      </c>
      <c r="Y5168" s="10" t="s">
        <v>4980</v>
      </c>
      <c r="Z5168" s="10" t="s">
        <v>4980</v>
      </c>
      <c r="AA5168" s="10" t="s">
        <v>4992</v>
      </c>
      <c r="AB5168" s="10" t="s">
        <v>5066</v>
      </c>
      <c r="AC5168" s="84" t="s">
        <v>12552</v>
      </c>
      <c r="AD5168" s="83"/>
      <c r="AE5168" s="20" t="str">
        <f>VLOOKUP(E5168,'FILIAIS PETZ'!A:Q,17,0)</f>
        <v>MG-2</v>
      </c>
      <c r="AF5168" s="20" t="str">
        <f>VLOOKUP(E5168,'FILIAIS PETZ'!A:Q,3,0)</f>
        <v>FELICIO</v>
      </c>
      <c r="AG5168" s="20" t="str">
        <f>VLOOKUP(E5168,'FILIAIS PETZ'!A:Q,2,0)</f>
        <v>R3</v>
      </c>
      <c r="AH5168" s="75">
        <v>800</v>
      </c>
      <c r="AI5168" s="16" t="s">
        <v>12443</v>
      </c>
      <c r="AJ5168" s="43">
        <f>VLOOKUP(E5168,'FILIAIS PETZ'!$A$2:$K$2000,11,0)</f>
        <v>18328118022420</v>
      </c>
      <c r="AK5168" s="44">
        <f t="shared" si="339"/>
        <v>18328118022420</v>
      </c>
    </row>
    <row r="5169" spans="1:37" s="14" customFormat="1" ht="15" customHeight="1" thickBot="1" x14ac:dyDescent="0.25">
      <c r="A5169" s="9">
        <f t="shared" si="341"/>
        <v>981317</v>
      </c>
      <c r="B5169" s="18">
        <f>VLOOKUP(C5169,FORNECEDORES!D:E,2,0)</f>
        <v>741390</v>
      </c>
      <c r="C5169" s="19" t="str">
        <f>VLOOKUP(D5169,FORNECEDORES!A:D,4,0)</f>
        <v>53.327.206/0001-97</v>
      </c>
      <c r="D5169" s="17" t="s">
        <v>1785</v>
      </c>
      <c r="E5169" s="20" t="str">
        <f t="shared" si="340"/>
        <v>04 0248</v>
      </c>
      <c r="F5169" s="28" t="s">
        <v>5848</v>
      </c>
      <c r="G5169" s="21" t="str">
        <f>VLOOKUP(E5169,'FILIAIS PETZ'!A:E,5,0)</f>
        <v>PETZ DIVINÓPOLIS</v>
      </c>
      <c r="H5169" s="20" t="str">
        <f>VLOOKUP(E5169,'FILIAIS PETZ'!A:D,4,0)</f>
        <v>DVNP-MG</v>
      </c>
      <c r="I5169" s="85">
        <v>45539</v>
      </c>
      <c r="J5169" s="84">
        <v>981317</v>
      </c>
      <c r="K5169" s="84" t="s">
        <v>5858</v>
      </c>
      <c r="L5169" s="83" t="s">
        <v>12998</v>
      </c>
      <c r="M5169" s="46">
        <v>45551</v>
      </c>
      <c r="N5169" s="46">
        <v>45574</v>
      </c>
      <c r="O5169" s="46">
        <v>45556</v>
      </c>
      <c r="P5169" s="83" t="s">
        <v>4990</v>
      </c>
      <c r="Q5169" s="84">
        <v>3</v>
      </c>
      <c r="R5169" s="84">
        <v>1</v>
      </c>
      <c r="S5169" s="84">
        <v>8</v>
      </c>
      <c r="T5169" s="84" t="s">
        <v>32</v>
      </c>
      <c r="U5169" s="84">
        <v>11002</v>
      </c>
      <c r="V5169" s="84">
        <v>11002</v>
      </c>
      <c r="W5169" s="84" t="s">
        <v>5019</v>
      </c>
      <c r="X5169" s="84" t="s">
        <v>4992</v>
      </c>
      <c r="Y5169" s="10" t="s">
        <v>4980</v>
      </c>
      <c r="Z5169" s="10" t="s">
        <v>4980</v>
      </c>
      <c r="AA5169" s="10" t="s">
        <v>4992</v>
      </c>
      <c r="AB5169" s="10" t="s">
        <v>5066</v>
      </c>
      <c r="AC5169" s="84" t="s">
        <v>12552</v>
      </c>
      <c r="AD5169" s="83"/>
      <c r="AE5169" s="20" t="str">
        <f>VLOOKUP(E5169,'FILIAIS PETZ'!A:Q,17,0)</f>
        <v>MG-2</v>
      </c>
      <c r="AF5169" s="20" t="str">
        <f>VLOOKUP(E5169,'FILIAIS PETZ'!A:Q,3,0)</f>
        <v>FELICIO</v>
      </c>
      <c r="AG5169" s="20" t="str">
        <f>VLOOKUP(E5169,'FILIAIS PETZ'!A:Q,2,0)</f>
        <v>R3</v>
      </c>
      <c r="AH5169" s="75">
        <v>800</v>
      </c>
      <c r="AI5169" s="16" t="s">
        <v>12443</v>
      </c>
      <c r="AJ5169" s="43" t="str">
        <f>VLOOKUP(E5169,'FILIAIS PETZ'!$A$2:$K$2000,11,0)</f>
        <v>18.328.118/0246-36</v>
      </c>
      <c r="AK5169" s="44" t="str">
        <f t="shared" si="339"/>
        <v>18.328.118/0246-36</v>
      </c>
    </row>
    <row r="5170" spans="1:37" s="14" customFormat="1" ht="15" customHeight="1" thickBot="1" x14ac:dyDescent="0.25">
      <c r="A5170" s="9">
        <f t="shared" si="341"/>
        <v>981319</v>
      </c>
      <c r="B5170" s="18">
        <f>VLOOKUP(C5170,FORNECEDORES!D:E,2,0)</f>
        <v>741390</v>
      </c>
      <c r="C5170" s="19" t="str">
        <f>VLOOKUP(D5170,FORNECEDORES!A:D,4,0)</f>
        <v>53.327.206/0001-97</v>
      </c>
      <c r="D5170" s="17" t="s">
        <v>1785</v>
      </c>
      <c r="E5170" s="20" t="str">
        <f t="shared" si="340"/>
        <v>04 0238</v>
      </c>
      <c r="F5170" s="28" t="s">
        <v>5730</v>
      </c>
      <c r="G5170" s="21" t="str">
        <f>VLOOKUP(E5170,'FILIAIS PETZ'!A:E,5,0)</f>
        <v>PETZ SILVIANO BRANDÃO</v>
      </c>
      <c r="H5170" s="20" t="str">
        <f>VLOOKUP(E5170,'FILIAIS PETZ'!A:D,4,0)</f>
        <v>SVBD-MG</v>
      </c>
      <c r="I5170" s="85">
        <v>45539</v>
      </c>
      <c r="J5170" s="84">
        <v>981319</v>
      </c>
      <c r="K5170" s="84" t="s">
        <v>5858</v>
      </c>
      <c r="L5170" s="83" t="s">
        <v>12711</v>
      </c>
      <c r="M5170" s="46">
        <v>45551</v>
      </c>
      <c r="N5170" s="46">
        <v>45574</v>
      </c>
      <c r="O5170" s="46">
        <v>45556</v>
      </c>
      <c r="P5170" s="83" t="s">
        <v>4990</v>
      </c>
      <c r="Q5170" s="84">
        <v>3</v>
      </c>
      <c r="R5170" s="84">
        <v>1</v>
      </c>
      <c r="S5170" s="84">
        <v>8</v>
      </c>
      <c r="T5170" s="84" t="s">
        <v>32</v>
      </c>
      <c r="U5170" s="84">
        <v>11002</v>
      </c>
      <c r="V5170" s="84">
        <v>11002</v>
      </c>
      <c r="W5170" s="84" t="s">
        <v>5019</v>
      </c>
      <c r="X5170" s="84" t="s">
        <v>4992</v>
      </c>
      <c r="Y5170" s="10" t="s">
        <v>4980</v>
      </c>
      <c r="Z5170" s="10" t="s">
        <v>4980</v>
      </c>
      <c r="AA5170" s="10" t="s">
        <v>4992</v>
      </c>
      <c r="AB5170" s="10" t="s">
        <v>5066</v>
      </c>
      <c r="AC5170" s="84" t="s">
        <v>12552</v>
      </c>
      <c r="AD5170" s="83"/>
      <c r="AE5170" s="20" t="str">
        <f>VLOOKUP(E5170,'FILIAIS PETZ'!A:Q,17,0)</f>
        <v>MG-2</v>
      </c>
      <c r="AF5170" s="20" t="str">
        <f>VLOOKUP(E5170,'FILIAIS PETZ'!A:Q,3,0)</f>
        <v>FELICIO</v>
      </c>
      <c r="AG5170" s="20" t="str">
        <f>VLOOKUP(E5170,'FILIAIS PETZ'!A:Q,2,0)</f>
        <v>R3</v>
      </c>
      <c r="AH5170" s="75">
        <v>800</v>
      </c>
      <c r="AI5170" s="16" t="s">
        <v>12443</v>
      </c>
      <c r="AJ5170" s="43">
        <f>VLOOKUP(E5170,'FILIAIS PETZ'!$A$2:$K$2000,11,0)</f>
        <v>18328118022188</v>
      </c>
      <c r="AK5170" s="44">
        <f t="shared" si="339"/>
        <v>18328118022188</v>
      </c>
    </row>
    <row r="5171" spans="1:37" s="14" customFormat="1" ht="15" customHeight="1" thickBot="1" x14ac:dyDescent="0.25">
      <c r="A5171" s="9">
        <f t="shared" si="341"/>
        <v>981320</v>
      </c>
      <c r="B5171" s="18">
        <f>VLOOKUP(C5171,FORNECEDORES!D:E,2,0)</f>
        <v>741390</v>
      </c>
      <c r="C5171" s="19" t="str">
        <f>VLOOKUP(D5171,FORNECEDORES!A:D,4,0)</f>
        <v>53.327.206/0001-97</v>
      </c>
      <c r="D5171" s="17" t="s">
        <v>1785</v>
      </c>
      <c r="E5171" s="20" t="str">
        <f t="shared" si="340"/>
        <v>04 0122</v>
      </c>
      <c r="F5171" s="28" t="s">
        <v>6386</v>
      </c>
      <c r="G5171" s="21" t="str">
        <f>VLOOKUP(E5171,'FILIAIS PETZ'!A:E,5,0)</f>
        <v>PETZ JUIZ DE FORA</v>
      </c>
      <c r="H5171" s="20" t="str">
        <f>VLOOKUP(E5171,'FILIAIS PETZ'!A:D,4,0)</f>
        <v>JUZF-MG</v>
      </c>
      <c r="I5171" s="85">
        <v>45539</v>
      </c>
      <c r="J5171" s="84">
        <v>981320</v>
      </c>
      <c r="K5171" s="84" t="s">
        <v>5858</v>
      </c>
      <c r="L5171" s="83" t="s">
        <v>12995</v>
      </c>
      <c r="M5171" s="46">
        <v>45551</v>
      </c>
      <c r="N5171" s="46">
        <v>45574</v>
      </c>
      <c r="O5171" s="46">
        <v>45556</v>
      </c>
      <c r="P5171" s="83" t="s">
        <v>4990</v>
      </c>
      <c r="Q5171" s="84">
        <v>3</v>
      </c>
      <c r="R5171" s="84">
        <v>1</v>
      </c>
      <c r="S5171" s="84">
        <v>8</v>
      </c>
      <c r="T5171" s="84" t="s">
        <v>32</v>
      </c>
      <c r="U5171" s="84">
        <v>11002</v>
      </c>
      <c r="V5171" s="84">
        <v>11002</v>
      </c>
      <c r="W5171" s="84" t="s">
        <v>5019</v>
      </c>
      <c r="X5171" s="84" t="s">
        <v>4992</v>
      </c>
      <c r="Y5171" s="10" t="s">
        <v>4980</v>
      </c>
      <c r="Z5171" s="10" t="s">
        <v>4980</v>
      </c>
      <c r="AA5171" s="10" t="s">
        <v>4992</v>
      </c>
      <c r="AB5171" s="10" t="s">
        <v>5066</v>
      </c>
      <c r="AC5171" s="84" t="s">
        <v>12552</v>
      </c>
      <c r="AD5171" s="83"/>
      <c r="AE5171" s="20" t="str">
        <f>VLOOKUP(E5171,'FILIAIS PETZ'!A:Q,17,0)</f>
        <v>MG-1</v>
      </c>
      <c r="AF5171" s="20" t="str">
        <f>VLOOKUP(E5171,'FILIAIS PETZ'!A:Q,3,0)</f>
        <v>FELICIO</v>
      </c>
      <c r="AG5171" s="20" t="str">
        <f>VLOOKUP(E5171,'FILIAIS PETZ'!A:Q,2,0)</f>
        <v>R3</v>
      </c>
      <c r="AH5171" s="75">
        <v>1120</v>
      </c>
      <c r="AI5171" s="16" t="s">
        <v>12443</v>
      </c>
      <c r="AJ5171" s="43">
        <f>VLOOKUP(E5171,'FILIAIS PETZ'!$A$2:$K$2000,11,0)</f>
        <v>18328118011810</v>
      </c>
      <c r="AK5171" s="44">
        <f t="shared" si="339"/>
        <v>18328118011810</v>
      </c>
    </row>
    <row r="5172" spans="1:37" s="14" customFormat="1" ht="15" customHeight="1" thickBot="1" x14ac:dyDescent="0.25">
      <c r="A5172" s="9">
        <f t="shared" si="341"/>
        <v>981322</v>
      </c>
      <c r="B5172" s="18">
        <f>VLOOKUP(C5172,FORNECEDORES!D:E,2,0)</f>
        <v>741390</v>
      </c>
      <c r="C5172" s="19" t="str">
        <f>VLOOKUP(D5172,FORNECEDORES!A:D,4,0)</f>
        <v>53.327.206/0001-97</v>
      </c>
      <c r="D5172" s="17" t="s">
        <v>1785</v>
      </c>
      <c r="E5172" s="20" t="str">
        <f t="shared" si="340"/>
        <v>04 0237</v>
      </c>
      <c r="F5172" s="28" t="s">
        <v>6532</v>
      </c>
      <c r="G5172" s="21" t="str">
        <f>VLOOKUP(E5172,'FILIAIS PETZ'!A:E,5,0)</f>
        <v>PETZ INDEPENDENCIA SHOPPING</v>
      </c>
      <c r="H5172" s="20" t="str">
        <f>VLOOKUP(E5172,'FILIAIS PETZ'!A:D,4,0)</f>
        <v>SIND-MG</v>
      </c>
      <c r="I5172" s="85">
        <v>45539</v>
      </c>
      <c r="J5172" s="84">
        <v>981322</v>
      </c>
      <c r="K5172" s="84" t="s">
        <v>5858</v>
      </c>
      <c r="L5172" s="83" t="s">
        <v>13000</v>
      </c>
      <c r="M5172" s="46">
        <v>45551</v>
      </c>
      <c r="N5172" s="46">
        <v>45574</v>
      </c>
      <c r="O5172" s="46">
        <v>45556</v>
      </c>
      <c r="P5172" s="83" t="s">
        <v>4990</v>
      </c>
      <c r="Q5172" s="84">
        <v>3</v>
      </c>
      <c r="R5172" s="84">
        <v>1</v>
      </c>
      <c r="S5172" s="84">
        <v>8</v>
      </c>
      <c r="T5172" s="84" t="s">
        <v>32</v>
      </c>
      <c r="U5172" s="84">
        <v>11002</v>
      </c>
      <c r="V5172" s="84">
        <v>11002</v>
      </c>
      <c r="W5172" s="84" t="s">
        <v>5019</v>
      </c>
      <c r="X5172" s="84" t="s">
        <v>4992</v>
      </c>
      <c r="Y5172" s="10" t="s">
        <v>4980</v>
      </c>
      <c r="Z5172" s="10" t="s">
        <v>4980</v>
      </c>
      <c r="AA5172" s="10" t="s">
        <v>4992</v>
      </c>
      <c r="AB5172" s="10" t="s">
        <v>5066</v>
      </c>
      <c r="AC5172" s="84" t="s">
        <v>12552</v>
      </c>
      <c r="AD5172" s="83"/>
      <c r="AE5172" s="20" t="str">
        <f>VLOOKUP(E5172,'FILIAIS PETZ'!A:Q,17,0)</f>
        <v>MG-1</v>
      </c>
      <c r="AF5172" s="20" t="str">
        <f>VLOOKUP(E5172,'FILIAIS PETZ'!A:Q,3,0)</f>
        <v>FELICIO</v>
      </c>
      <c r="AG5172" s="20" t="str">
        <f>VLOOKUP(E5172,'FILIAIS PETZ'!A:Q,2,0)</f>
        <v>R3</v>
      </c>
      <c r="AH5172" s="75">
        <v>950</v>
      </c>
      <c r="AI5172" s="16" t="s">
        <v>12443</v>
      </c>
      <c r="AJ5172" s="43">
        <f>VLOOKUP(E5172,'FILIAIS PETZ'!$A$2:$K$2000,11,0)</f>
        <v>18328118022501</v>
      </c>
      <c r="AK5172" s="44">
        <f t="shared" si="339"/>
        <v>18328118022501</v>
      </c>
    </row>
    <row r="5173" spans="1:37" s="14" customFormat="1" ht="15" customHeight="1" thickBot="1" x14ac:dyDescent="0.25">
      <c r="A5173" s="9">
        <f t="shared" si="341"/>
        <v>981325</v>
      </c>
      <c r="B5173" s="18">
        <f>VLOOKUP(C5173,FORNECEDORES!D:E,2,0)</f>
        <v>9057</v>
      </c>
      <c r="C5173" s="19" t="str">
        <f>VLOOKUP(D5173,FORNECEDORES!A:D,4,0)</f>
        <v>19.357.006/0001-49</v>
      </c>
      <c r="D5173" s="13" t="s">
        <v>2290</v>
      </c>
      <c r="E5173" s="20" t="str">
        <f t="shared" si="340"/>
        <v>04 0162</v>
      </c>
      <c r="F5173" s="28" t="s">
        <v>5179</v>
      </c>
      <c r="G5173" s="21" t="str">
        <f>VLOOKUP(E5173,'FILIAIS PETZ'!A:E,5,0)</f>
        <v>PETZ CONTAGEM JOÃO CESAR</v>
      </c>
      <c r="H5173" s="20" t="str">
        <f>VLOOKUP(E5173,'FILIAIS PETZ'!A:D,4,0)</f>
        <v>CTJC-MG</v>
      </c>
      <c r="I5173" s="85">
        <v>45539</v>
      </c>
      <c r="J5173" s="84">
        <v>981325</v>
      </c>
      <c r="K5173" s="84" t="s">
        <v>5858</v>
      </c>
      <c r="L5173" s="83" t="s">
        <v>12828</v>
      </c>
      <c r="M5173" s="46">
        <v>45546</v>
      </c>
      <c r="N5173" s="46">
        <v>45574</v>
      </c>
      <c r="O5173" s="46">
        <v>45553</v>
      </c>
      <c r="P5173" s="83" t="s">
        <v>4990</v>
      </c>
      <c r="Q5173" s="84">
        <v>3</v>
      </c>
      <c r="R5173" s="84">
        <v>1</v>
      </c>
      <c r="S5173" s="84">
        <v>8</v>
      </c>
      <c r="T5173" s="84" t="s">
        <v>32</v>
      </c>
      <c r="U5173" s="84">
        <v>11002</v>
      </c>
      <c r="V5173" s="84">
        <v>11002</v>
      </c>
      <c r="W5173" s="84" t="s">
        <v>5019</v>
      </c>
      <c r="X5173" s="84" t="s">
        <v>4985</v>
      </c>
      <c r="Y5173" s="10" t="s">
        <v>4980</v>
      </c>
      <c r="Z5173" s="10" t="s">
        <v>4980</v>
      </c>
      <c r="AA5173" s="10" t="s">
        <v>4989</v>
      </c>
      <c r="AB5173" s="10" t="s">
        <v>5066</v>
      </c>
      <c r="AC5173" s="84" t="s">
        <v>12552</v>
      </c>
      <c r="AD5173" s="83"/>
      <c r="AE5173" s="20" t="str">
        <f>VLOOKUP(E5173,'FILIAIS PETZ'!A:Q,17,0)</f>
        <v>MG-2</v>
      </c>
      <c r="AF5173" s="20" t="str">
        <f>VLOOKUP(E5173,'FILIAIS PETZ'!A:Q,3,0)</f>
        <v>FELICIO</v>
      </c>
      <c r="AG5173" s="20" t="str">
        <f>VLOOKUP(E5173,'FILIAIS PETZ'!A:Q,2,0)</f>
        <v>R3</v>
      </c>
      <c r="AH5173" s="75">
        <v>1200</v>
      </c>
      <c r="AI5173" s="16" t="s">
        <v>12444</v>
      </c>
      <c r="AJ5173" s="43">
        <f>VLOOKUP(E5173,'FILIAIS PETZ'!$A$2:$K$2000,11,0)</f>
        <v>18328118017265</v>
      </c>
      <c r="AK5173" s="44">
        <f t="shared" si="339"/>
        <v>18328118017265</v>
      </c>
    </row>
    <row r="5174" spans="1:37" s="14" customFormat="1" ht="15" customHeight="1" thickBot="1" x14ac:dyDescent="0.25">
      <c r="A5174" s="9">
        <f t="shared" si="341"/>
        <v>981328</v>
      </c>
      <c r="B5174" s="18">
        <f>VLOOKUP(C5174,FORNECEDORES!D:E,2,0)</f>
        <v>9057</v>
      </c>
      <c r="C5174" s="19" t="str">
        <f>VLOOKUP(D5174,FORNECEDORES!A:D,4,0)</f>
        <v>19.357.006/0001-49</v>
      </c>
      <c r="D5174" s="13" t="s">
        <v>2290</v>
      </c>
      <c r="E5174" s="20" t="str">
        <f t="shared" si="340"/>
        <v>04 0244</v>
      </c>
      <c r="F5174" s="28" t="s">
        <v>4957</v>
      </c>
      <c r="G5174" s="21" t="str">
        <f>VLOOKUP(E5174,'FILIAIS PETZ'!A:E,5,0)</f>
        <v>PETZ GOVERNADOR VALADARES</v>
      </c>
      <c r="H5174" s="20" t="str">
        <f>VLOOKUP(E5174,'FILIAIS PETZ'!A:D,4,0)</f>
        <v>GVLD-MG</v>
      </c>
      <c r="I5174" s="85">
        <v>45539</v>
      </c>
      <c r="J5174" s="84">
        <v>981328</v>
      </c>
      <c r="K5174" s="84" t="s">
        <v>5858</v>
      </c>
      <c r="L5174" s="83" t="s">
        <v>12829</v>
      </c>
      <c r="M5174" s="46">
        <v>45546</v>
      </c>
      <c r="N5174" s="46">
        <v>45574</v>
      </c>
      <c r="O5174" s="46">
        <v>45553</v>
      </c>
      <c r="P5174" s="83" t="s">
        <v>4990</v>
      </c>
      <c r="Q5174" s="84">
        <v>3</v>
      </c>
      <c r="R5174" s="84">
        <v>1</v>
      </c>
      <c r="S5174" s="84">
        <v>8</v>
      </c>
      <c r="T5174" s="84" t="s">
        <v>32</v>
      </c>
      <c r="U5174" s="84">
        <v>11002</v>
      </c>
      <c r="V5174" s="84">
        <v>11002</v>
      </c>
      <c r="W5174" s="84" t="s">
        <v>5019</v>
      </c>
      <c r="X5174" s="84" t="s">
        <v>4992</v>
      </c>
      <c r="Y5174" s="10" t="s">
        <v>4980</v>
      </c>
      <c r="Z5174" s="10" t="s">
        <v>4980</v>
      </c>
      <c r="AA5174" s="10" t="s">
        <v>4992</v>
      </c>
      <c r="AB5174" s="10" t="s">
        <v>5066</v>
      </c>
      <c r="AC5174" s="84" t="s">
        <v>12552</v>
      </c>
      <c r="AD5174" s="83"/>
      <c r="AE5174" s="20" t="str">
        <f>VLOOKUP(E5174,'FILIAIS PETZ'!A:Q,17,0)</f>
        <v>MG-2</v>
      </c>
      <c r="AF5174" s="20" t="str">
        <f>VLOOKUP(E5174,'FILIAIS PETZ'!A:Q,3,0)</f>
        <v>FELICIO</v>
      </c>
      <c r="AG5174" s="20" t="str">
        <f>VLOOKUP(E5174,'FILIAIS PETZ'!A:Q,2,0)</f>
        <v>R3</v>
      </c>
      <c r="AH5174" s="75">
        <v>1500</v>
      </c>
      <c r="AI5174" s="16" t="s">
        <v>12445</v>
      </c>
      <c r="AJ5174" s="43" t="str">
        <f>VLOOKUP(E5174,'FILIAIS PETZ'!$A$2:$K$2000,11,0)</f>
        <v>18.328.118/0231-50</v>
      </c>
      <c r="AK5174" s="44" t="str">
        <f t="shared" si="339"/>
        <v>18.328.118/0231-50</v>
      </c>
    </row>
    <row r="5175" spans="1:37" s="14" customFormat="1" ht="15" customHeight="1" thickBot="1" x14ac:dyDescent="0.25">
      <c r="A5175" s="9">
        <f t="shared" si="341"/>
        <v>981330</v>
      </c>
      <c r="B5175" s="18">
        <f>VLOOKUP(C5175,FORNECEDORES!D:E,2,0)</f>
        <v>9057</v>
      </c>
      <c r="C5175" s="19" t="str">
        <f>VLOOKUP(D5175,FORNECEDORES!A:D,4,0)</f>
        <v>19.357.006/0001-49</v>
      </c>
      <c r="D5175" s="13" t="s">
        <v>2290</v>
      </c>
      <c r="E5175" s="20" t="str">
        <f t="shared" si="340"/>
        <v>04 0237</v>
      </c>
      <c r="F5175" s="28" t="s">
        <v>6532</v>
      </c>
      <c r="G5175" s="21" t="str">
        <f>VLOOKUP(E5175,'FILIAIS PETZ'!A:E,5,0)</f>
        <v>PETZ INDEPENDENCIA SHOPPING</v>
      </c>
      <c r="H5175" s="20" t="str">
        <f>VLOOKUP(E5175,'FILIAIS PETZ'!A:D,4,0)</f>
        <v>SIND-MG</v>
      </c>
      <c r="I5175" s="85">
        <v>45539</v>
      </c>
      <c r="J5175" s="84">
        <v>981330</v>
      </c>
      <c r="K5175" s="84" t="s">
        <v>5858</v>
      </c>
      <c r="L5175" s="83" t="s">
        <v>12830</v>
      </c>
      <c r="M5175" s="46">
        <v>45546</v>
      </c>
      <c r="N5175" s="46">
        <v>45574</v>
      </c>
      <c r="O5175" s="46">
        <v>45553</v>
      </c>
      <c r="P5175" s="83" t="s">
        <v>4990</v>
      </c>
      <c r="Q5175" s="84">
        <v>3</v>
      </c>
      <c r="R5175" s="84">
        <v>1</v>
      </c>
      <c r="S5175" s="84">
        <v>8</v>
      </c>
      <c r="T5175" s="84" t="s">
        <v>32</v>
      </c>
      <c r="U5175" s="84">
        <v>11002</v>
      </c>
      <c r="V5175" s="84">
        <v>11002</v>
      </c>
      <c r="W5175" s="84" t="s">
        <v>5019</v>
      </c>
      <c r="X5175" s="84" t="s">
        <v>4985</v>
      </c>
      <c r="Y5175" s="10" t="s">
        <v>4980</v>
      </c>
      <c r="Z5175" s="10" t="s">
        <v>4980</v>
      </c>
      <c r="AA5175" s="10" t="s">
        <v>4989</v>
      </c>
      <c r="AB5175" s="10" t="s">
        <v>5066</v>
      </c>
      <c r="AC5175" s="84" t="s">
        <v>12552</v>
      </c>
      <c r="AD5175" s="83"/>
      <c r="AE5175" s="20" t="str">
        <f>VLOOKUP(E5175,'FILIAIS PETZ'!A:Q,17,0)</f>
        <v>MG-1</v>
      </c>
      <c r="AF5175" s="20" t="str">
        <f>VLOOKUP(E5175,'FILIAIS PETZ'!A:Q,3,0)</f>
        <v>FELICIO</v>
      </c>
      <c r="AG5175" s="20" t="str">
        <f>VLOOKUP(E5175,'FILIAIS PETZ'!A:Q,2,0)</f>
        <v>R3</v>
      </c>
      <c r="AH5175" s="75">
        <v>1200</v>
      </c>
      <c r="AI5175" s="16" t="s">
        <v>12444</v>
      </c>
      <c r="AJ5175" s="43">
        <f>VLOOKUP(E5175,'FILIAIS PETZ'!$A$2:$K$2000,11,0)</f>
        <v>18328118022501</v>
      </c>
      <c r="AK5175" s="44">
        <f t="shared" si="339"/>
        <v>18328118022501</v>
      </c>
    </row>
    <row r="5176" spans="1:37" s="14" customFormat="1" ht="15" customHeight="1" thickBot="1" x14ac:dyDescent="0.25">
      <c r="A5176" s="9">
        <f t="shared" si="341"/>
        <v>981331</v>
      </c>
      <c r="B5176" s="18">
        <f>VLOOKUP(C5176,FORNECEDORES!D:E,2,0)</f>
        <v>9057</v>
      </c>
      <c r="C5176" s="19" t="str">
        <f>VLOOKUP(D5176,FORNECEDORES!A:D,4,0)</f>
        <v>19.357.006/0001-49</v>
      </c>
      <c r="D5176" s="13" t="s">
        <v>2290</v>
      </c>
      <c r="E5176" s="20" t="str">
        <f t="shared" si="340"/>
        <v>04 0223</v>
      </c>
      <c r="F5176" s="28" t="s">
        <v>4977</v>
      </c>
      <c r="G5176" s="21" t="str">
        <f>VLOOKUP(E5176,'FILIAIS PETZ'!A:E,5,0)</f>
        <v>PETZ IPATINGA (ANTIGA BETIM AMERICAS/MG)</v>
      </c>
      <c r="H5176" s="20" t="str">
        <f>VLOOKUP(E5176,'FILIAIS PETZ'!A:D,4,0)</f>
        <v>IPTG-MG</v>
      </c>
      <c r="I5176" s="85">
        <v>45539</v>
      </c>
      <c r="J5176" s="84">
        <v>981331</v>
      </c>
      <c r="K5176" s="84" t="s">
        <v>5858</v>
      </c>
      <c r="L5176" s="83" t="s">
        <v>12831</v>
      </c>
      <c r="M5176" s="46">
        <v>45546</v>
      </c>
      <c r="N5176" s="46">
        <v>45574</v>
      </c>
      <c r="O5176" s="46">
        <v>45553</v>
      </c>
      <c r="P5176" s="83" t="s">
        <v>4990</v>
      </c>
      <c r="Q5176" s="84">
        <v>3</v>
      </c>
      <c r="R5176" s="84">
        <v>1</v>
      </c>
      <c r="S5176" s="84">
        <v>8</v>
      </c>
      <c r="T5176" s="84" t="s">
        <v>32</v>
      </c>
      <c r="U5176" s="84">
        <v>11002</v>
      </c>
      <c r="V5176" s="84">
        <v>11002</v>
      </c>
      <c r="W5176" s="84" t="s">
        <v>5019</v>
      </c>
      <c r="X5176" s="84" t="s">
        <v>4985</v>
      </c>
      <c r="Y5176" s="10" t="s">
        <v>4980</v>
      </c>
      <c r="Z5176" s="10" t="s">
        <v>4980</v>
      </c>
      <c r="AA5176" s="10" t="s">
        <v>4989</v>
      </c>
      <c r="AB5176" s="10" t="s">
        <v>5066</v>
      </c>
      <c r="AC5176" s="84" t="s">
        <v>12552</v>
      </c>
      <c r="AD5176" s="83"/>
      <c r="AE5176" s="20" t="str">
        <f>VLOOKUP(E5176,'FILIAIS PETZ'!A:Q,17,0)</f>
        <v>MG-2</v>
      </c>
      <c r="AF5176" s="20" t="str">
        <f>VLOOKUP(E5176,'FILIAIS PETZ'!A:Q,3,0)</f>
        <v>FELICIO</v>
      </c>
      <c r="AG5176" s="20" t="str">
        <f>VLOOKUP(E5176,'FILIAIS PETZ'!A:Q,2,0)</f>
        <v>R3</v>
      </c>
      <c r="AH5176" s="75">
        <v>1500</v>
      </c>
      <c r="AI5176" s="16" t="s">
        <v>12444</v>
      </c>
      <c r="AJ5176" s="43" t="str">
        <f>VLOOKUP(E5176,'FILIAIS PETZ'!$A$2:$K$2000,11,0)</f>
        <v>18.328.118/0213-78</v>
      </c>
      <c r="AK5176" s="44" t="str">
        <f t="shared" si="339"/>
        <v>18.328.118/0213-78</v>
      </c>
    </row>
    <row r="5177" spans="1:37" s="14" customFormat="1" ht="15" customHeight="1" thickBot="1" x14ac:dyDescent="0.25">
      <c r="A5177" s="9">
        <f t="shared" si="341"/>
        <v>981334</v>
      </c>
      <c r="B5177" s="18">
        <f>VLOOKUP(C5177,FORNECEDORES!D:E,2,0)</f>
        <v>9057</v>
      </c>
      <c r="C5177" s="19" t="str">
        <f>VLOOKUP(D5177,FORNECEDORES!A:D,4,0)</f>
        <v>19.357.006/0001-49</v>
      </c>
      <c r="D5177" s="13" t="s">
        <v>2290</v>
      </c>
      <c r="E5177" s="20" t="str">
        <f t="shared" si="340"/>
        <v>04 0185</v>
      </c>
      <c r="F5177" s="28" t="s">
        <v>4973</v>
      </c>
      <c r="G5177" s="21" t="str">
        <f>VLOOKUP(E5177,'FILIAIS PETZ'!A:E,5,0)</f>
        <v>PETZ AV CONTORNO (ANTIGOS DADOS DE SVLB/MG - PETZ SILVA LOBO)</v>
      </c>
      <c r="H5177" s="20" t="str">
        <f>VLOOKUP(E5177,'FILIAIS PETZ'!A:D,4,0)</f>
        <v>ACTN-MG</v>
      </c>
      <c r="I5177" s="85">
        <v>45539</v>
      </c>
      <c r="J5177" s="84">
        <v>981334</v>
      </c>
      <c r="K5177" s="84" t="s">
        <v>5858</v>
      </c>
      <c r="L5177" s="83" t="s">
        <v>12832</v>
      </c>
      <c r="M5177" s="46">
        <v>45546</v>
      </c>
      <c r="N5177" s="46">
        <v>45574</v>
      </c>
      <c r="O5177" s="46">
        <v>45553</v>
      </c>
      <c r="P5177" s="83" t="s">
        <v>4990</v>
      </c>
      <c r="Q5177" s="84">
        <v>3</v>
      </c>
      <c r="R5177" s="84">
        <v>1</v>
      </c>
      <c r="S5177" s="84">
        <v>8</v>
      </c>
      <c r="T5177" s="84" t="s">
        <v>32</v>
      </c>
      <c r="U5177" s="84">
        <v>11002</v>
      </c>
      <c r="V5177" s="84">
        <v>11002</v>
      </c>
      <c r="W5177" s="84" t="s">
        <v>5019</v>
      </c>
      <c r="X5177" s="84" t="s">
        <v>4985</v>
      </c>
      <c r="Y5177" s="10" t="s">
        <v>4980</v>
      </c>
      <c r="Z5177" s="10" t="s">
        <v>4980</v>
      </c>
      <c r="AA5177" s="10" t="s">
        <v>4989</v>
      </c>
      <c r="AB5177" s="10" t="s">
        <v>5066</v>
      </c>
      <c r="AC5177" s="84" t="s">
        <v>12552</v>
      </c>
      <c r="AD5177" s="83"/>
      <c r="AE5177" s="20" t="str">
        <f>VLOOKUP(E5177,'FILIAIS PETZ'!A:Q,17,0)</f>
        <v>MG-1</v>
      </c>
      <c r="AF5177" s="20" t="str">
        <f>VLOOKUP(E5177,'FILIAIS PETZ'!A:Q,3,0)</f>
        <v>FELICIO</v>
      </c>
      <c r="AG5177" s="20" t="str">
        <f>VLOOKUP(E5177,'FILIAIS PETZ'!A:Q,2,0)</f>
        <v>R3</v>
      </c>
      <c r="AH5177" s="75">
        <v>1200</v>
      </c>
      <c r="AI5177" s="16" t="s">
        <v>12444</v>
      </c>
      <c r="AJ5177" s="43">
        <f>VLOOKUP(E5177,'FILIAIS PETZ'!$A$2:$K$2000,11,0)</f>
        <v>18328118017931</v>
      </c>
      <c r="AK5177" s="44">
        <f t="shared" si="339"/>
        <v>18328118017931</v>
      </c>
    </row>
    <row r="5178" spans="1:37" s="14" customFormat="1" ht="15" customHeight="1" thickBot="1" x14ac:dyDescent="0.25">
      <c r="A5178" s="9">
        <f t="shared" si="341"/>
        <v>981338</v>
      </c>
      <c r="B5178" s="18">
        <f>VLOOKUP(C5178,FORNECEDORES!D:E,2,0)</f>
        <v>534449</v>
      </c>
      <c r="C5178" s="19" t="str">
        <f>VLOOKUP(D5178,FORNECEDORES!A:D,4,0)</f>
        <v>34.997.109/0001-67</v>
      </c>
      <c r="D5178" s="13" t="s">
        <v>4410</v>
      </c>
      <c r="E5178" s="20" t="str">
        <f t="shared" si="340"/>
        <v>04 0180</v>
      </c>
      <c r="F5178" s="28" t="s">
        <v>4944</v>
      </c>
      <c r="G5178" s="21" t="str">
        <f>VLOOKUP(E5178,'FILIAIS PETZ'!A:E,5,0)</f>
        <v>PETZ TORQUATO TAPAJOS</v>
      </c>
      <c r="H5178" s="20" t="str">
        <f>VLOOKUP(E5178,'FILIAIS PETZ'!A:D,4,0)</f>
        <v>TQTP-AM</v>
      </c>
      <c r="I5178" s="85">
        <v>45539</v>
      </c>
      <c r="J5178" s="84">
        <v>981338</v>
      </c>
      <c r="K5178" s="84" t="s">
        <v>5858</v>
      </c>
      <c r="L5178" s="83" t="s">
        <v>10612</v>
      </c>
      <c r="M5178" s="46">
        <v>45555</v>
      </c>
      <c r="N5178" s="46">
        <v>45574</v>
      </c>
      <c r="O5178" s="46">
        <v>45556</v>
      </c>
      <c r="P5178" s="83" t="s">
        <v>4990</v>
      </c>
      <c r="Q5178" s="84">
        <v>3</v>
      </c>
      <c r="R5178" s="84">
        <v>1</v>
      </c>
      <c r="S5178" s="84">
        <v>8</v>
      </c>
      <c r="T5178" s="84" t="s">
        <v>32</v>
      </c>
      <c r="U5178" s="84">
        <v>11002</v>
      </c>
      <c r="V5178" s="84">
        <v>11002</v>
      </c>
      <c r="W5178" s="84" t="s">
        <v>5019</v>
      </c>
      <c r="X5178" s="84" t="s">
        <v>4985</v>
      </c>
      <c r="Y5178" s="10" t="s">
        <v>4980</v>
      </c>
      <c r="Z5178" s="10" t="s">
        <v>4980</v>
      </c>
      <c r="AA5178" s="10" t="s">
        <v>4989</v>
      </c>
      <c r="AB5178" s="10" t="s">
        <v>12942</v>
      </c>
      <c r="AC5178" s="84" t="s">
        <v>12552</v>
      </c>
      <c r="AD5178" s="83"/>
      <c r="AE5178" s="20" t="str">
        <f>VLOOKUP(E5178,'FILIAIS PETZ'!A:Q,17,0)</f>
        <v>CO-3</v>
      </c>
      <c r="AF5178" s="20" t="str">
        <f>VLOOKUP(E5178,'FILIAIS PETZ'!A:Q,3,0)</f>
        <v>FELICIO</v>
      </c>
      <c r="AG5178" s="20" t="str">
        <f>VLOOKUP(E5178,'FILIAIS PETZ'!A:Q,2,0)</f>
        <v>R3</v>
      </c>
      <c r="AH5178" s="75">
        <v>890</v>
      </c>
      <c r="AI5178" s="16" t="s">
        <v>12444</v>
      </c>
      <c r="AJ5178" s="43">
        <f>VLOOKUP(E5178,'FILIAIS PETZ'!$A$2:$K$2000,11,0)</f>
        <v>18328118017346</v>
      </c>
      <c r="AK5178" s="44">
        <f t="shared" si="339"/>
        <v>18328118017346</v>
      </c>
    </row>
    <row r="5179" spans="1:37" s="14" customFormat="1" ht="15" customHeight="1" thickBot="1" x14ac:dyDescent="0.25">
      <c r="A5179" s="9">
        <f t="shared" si="341"/>
        <v>981346</v>
      </c>
      <c r="B5179" s="18">
        <f>VLOOKUP(C5179,FORNECEDORES!D:E,2,0)</f>
        <v>534449</v>
      </c>
      <c r="C5179" s="19" t="str">
        <f>VLOOKUP(D5179,FORNECEDORES!A:D,4,0)</f>
        <v>34.997.109/0001-67</v>
      </c>
      <c r="D5179" s="13" t="s">
        <v>4410</v>
      </c>
      <c r="E5179" s="20" t="str">
        <f t="shared" si="340"/>
        <v>04 0146</v>
      </c>
      <c r="F5179" s="28" t="s">
        <v>4947</v>
      </c>
      <c r="G5179" s="21" t="str">
        <f>VLOOKUP(E5179,'FILIAIS PETZ'!A:E,5,0)</f>
        <v>PETZ DJALMA BATISTA</v>
      </c>
      <c r="H5179" s="20" t="str">
        <f>VLOOKUP(E5179,'FILIAIS PETZ'!A:D,4,0)</f>
        <v>DJBA-AM</v>
      </c>
      <c r="I5179" s="85">
        <v>45539</v>
      </c>
      <c r="J5179" s="84">
        <v>981346</v>
      </c>
      <c r="K5179" s="84" t="s">
        <v>5858</v>
      </c>
      <c r="L5179" s="83" t="s">
        <v>10608</v>
      </c>
      <c r="M5179" s="46">
        <v>45555</v>
      </c>
      <c r="N5179" s="46">
        <v>45574</v>
      </c>
      <c r="O5179" s="46">
        <v>45556</v>
      </c>
      <c r="P5179" s="83" t="s">
        <v>4990</v>
      </c>
      <c r="Q5179" s="84">
        <v>3</v>
      </c>
      <c r="R5179" s="84">
        <v>1</v>
      </c>
      <c r="S5179" s="84">
        <v>8</v>
      </c>
      <c r="T5179" s="84" t="s">
        <v>32</v>
      </c>
      <c r="U5179" s="84">
        <v>11002</v>
      </c>
      <c r="V5179" s="84">
        <v>11002</v>
      </c>
      <c r="W5179" s="84" t="s">
        <v>5019</v>
      </c>
      <c r="X5179" s="84" t="s">
        <v>4985</v>
      </c>
      <c r="Y5179" s="10" t="s">
        <v>4980</v>
      </c>
      <c r="Z5179" s="10" t="s">
        <v>4980</v>
      </c>
      <c r="AA5179" s="10" t="s">
        <v>4989</v>
      </c>
      <c r="AB5179" s="10" t="s">
        <v>12942</v>
      </c>
      <c r="AC5179" s="84" t="s">
        <v>12552</v>
      </c>
      <c r="AD5179" s="83"/>
      <c r="AE5179" s="20" t="str">
        <f>VLOOKUP(E5179,'FILIAIS PETZ'!A:Q,17,0)</f>
        <v>CO-3</v>
      </c>
      <c r="AF5179" s="20" t="str">
        <f>VLOOKUP(E5179,'FILIAIS PETZ'!A:Q,3,0)</f>
        <v>FELICIO</v>
      </c>
      <c r="AG5179" s="20" t="str">
        <f>VLOOKUP(E5179,'FILIAIS PETZ'!A:Q,2,0)</f>
        <v>R3</v>
      </c>
      <c r="AH5179" s="75">
        <v>890</v>
      </c>
      <c r="AI5179" s="16" t="s">
        <v>12444</v>
      </c>
      <c r="AJ5179" s="43">
        <f>VLOOKUP(E5179,'FILIAIS PETZ'!$A$2:$K$2000,11,0)</f>
        <v>18328118013782</v>
      </c>
      <c r="AK5179" s="44">
        <f t="shared" si="339"/>
        <v>18328118013782</v>
      </c>
    </row>
    <row r="5180" spans="1:37" s="14" customFormat="1" ht="15" customHeight="1" thickBot="1" x14ac:dyDescent="0.25">
      <c r="A5180" s="9">
        <f t="shared" si="341"/>
        <v>981355</v>
      </c>
      <c r="B5180" s="18">
        <f>VLOOKUP(C5180,FORNECEDORES!D:E,2,0)</f>
        <v>534449</v>
      </c>
      <c r="C5180" s="19" t="str">
        <f>VLOOKUP(D5180,FORNECEDORES!A:D,4,0)</f>
        <v>34.997.109/0001-67</v>
      </c>
      <c r="D5180" s="13" t="s">
        <v>4410</v>
      </c>
      <c r="E5180" s="20" t="str">
        <f t="shared" si="340"/>
        <v>04 0252</v>
      </c>
      <c r="F5180" s="28" t="s">
        <v>4969</v>
      </c>
      <c r="G5180" s="21" t="str">
        <f>VLOOKUP(E5180,'FILIAIS PETZ'!A:E,5,0)</f>
        <v>PETZ SHOPPING PORTO VELHO</v>
      </c>
      <c r="H5180" s="20" t="str">
        <f>VLOOKUP(E5180,'FILIAIS PETZ'!A:D,4,0)</f>
        <v>SPVL-RO</v>
      </c>
      <c r="I5180" s="85">
        <v>45539</v>
      </c>
      <c r="J5180" s="84">
        <v>981355</v>
      </c>
      <c r="K5180" s="84" t="s">
        <v>5858</v>
      </c>
      <c r="L5180" s="83" t="s">
        <v>10616</v>
      </c>
      <c r="M5180" s="46">
        <v>45555</v>
      </c>
      <c r="N5180" s="46">
        <v>45574</v>
      </c>
      <c r="O5180" s="46">
        <v>45556</v>
      </c>
      <c r="P5180" s="83" t="s">
        <v>4990</v>
      </c>
      <c r="Q5180" s="84">
        <v>3</v>
      </c>
      <c r="R5180" s="84">
        <v>1</v>
      </c>
      <c r="S5180" s="84">
        <v>8</v>
      </c>
      <c r="T5180" s="84" t="s">
        <v>32</v>
      </c>
      <c r="U5180" s="84">
        <v>11002</v>
      </c>
      <c r="V5180" s="84">
        <v>11002</v>
      </c>
      <c r="W5180" s="84" t="s">
        <v>5019</v>
      </c>
      <c r="X5180" s="84" t="s">
        <v>4985</v>
      </c>
      <c r="Y5180" s="10" t="s">
        <v>4980</v>
      </c>
      <c r="Z5180" s="10" t="s">
        <v>4980</v>
      </c>
      <c r="AA5180" s="10" t="s">
        <v>4989</v>
      </c>
      <c r="AB5180" s="10" t="s">
        <v>12942</v>
      </c>
      <c r="AC5180" s="84" t="s">
        <v>12552</v>
      </c>
      <c r="AD5180" s="83"/>
      <c r="AE5180" s="20" t="str">
        <f>VLOOKUP(E5180,'FILIAIS PETZ'!A:Q,17,0)</f>
        <v>CO-3</v>
      </c>
      <c r="AF5180" s="20" t="str">
        <f>VLOOKUP(E5180,'FILIAIS PETZ'!A:Q,3,0)</f>
        <v>FELICIO</v>
      </c>
      <c r="AG5180" s="20" t="str">
        <f>VLOOKUP(E5180,'FILIAIS PETZ'!A:Q,2,0)</f>
        <v>R3</v>
      </c>
      <c r="AH5180" s="75">
        <v>890</v>
      </c>
      <c r="AI5180" s="16" t="s">
        <v>12444</v>
      </c>
      <c r="AJ5180" s="43" t="str">
        <f>VLOOKUP(E5180,'FILIAIS PETZ'!$A$2:$K$2000,11,0)</f>
        <v>18.328.118/0238-26</v>
      </c>
      <c r="AK5180" s="44" t="str">
        <f t="shared" si="339"/>
        <v>18.328.118/0238-26</v>
      </c>
    </row>
    <row r="5181" spans="1:37" s="14" customFormat="1" ht="15" customHeight="1" thickBot="1" x14ac:dyDescent="0.25">
      <c r="A5181" s="9">
        <f t="shared" si="341"/>
        <v>981357</v>
      </c>
      <c r="B5181" s="18">
        <f>VLOOKUP(C5181,FORNECEDORES!D:E,2,0)</f>
        <v>534449</v>
      </c>
      <c r="C5181" s="19" t="str">
        <f>VLOOKUP(D5181,FORNECEDORES!A:D,4,0)</f>
        <v>34.997.109/0001-67</v>
      </c>
      <c r="D5181" s="13" t="s">
        <v>4410</v>
      </c>
      <c r="E5181" s="20" t="str">
        <f t="shared" si="340"/>
        <v>04 0252</v>
      </c>
      <c r="F5181" s="28" t="s">
        <v>4969</v>
      </c>
      <c r="G5181" s="21" t="str">
        <f>VLOOKUP(E5181,'FILIAIS PETZ'!A:E,5,0)</f>
        <v>PETZ SHOPPING PORTO VELHO</v>
      </c>
      <c r="H5181" s="20" t="str">
        <f>VLOOKUP(E5181,'FILIAIS PETZ'!A:D,4,0)</f>
        <v>SPVL-RO</v>
      </c>
      <c r="I5181" s="85">
        <v>45539</v>
      </c>
      <c r="J5181" s="84">
        <v>981357</v>
      </c>
      <c r="K5181" s="84" t="s">
        <v>5858</v>
      </c>
      <c r="L5181" s="83" t="s">
        <v>10618</v>
      </c>
      <c r="M5181" s="46">
        <v>45555</v>
      </c>
      <c r="N5181" s="46">
        <v>45574</v>
      </c>
      <c r="O5181" s="46">
        <v>45556</v>
      </c>
      <c r="P5181" s="83" t="s">
        <v>4990</v>
      </c>
      <c r="Q5181" s="84">
        <v>3</v>
      </c>
      <c r="R5181" s="84">
        <v>1</v>
      </c>
      <c r="S5181" s="84">
        <v>8</v>
      </c>
      <c r="T5181" s="84" t="s">
        <v>32</v>
      </c>
      <c r="U5181" s="84">
        <v>11002</v>
      </c>
      <c r="V5181" s="84">
        <v>11002</v>
      </c>
      <c r="W5181" s="84" t="s">
        <v>5019</v>
      </c>
      <c r="X5181" s="84" t="s">
        <v>4992</v>
      </c>
      <c r="Y5181" s="10" t="s">
        <v>4980</v>
      </c>
      <c r="Z5181" s="10" t="s">
        <v>4980</v>
      </c>
      <c r="AA5181" s="10" t="s">
        <v>4992</v>
      </c>
      <c r="AB5181" s="10" t="s">
        <v>12942</v>
      </c>
      <c r="AC5181" s="84" t="s">
        <v>12552</v>
      </c>
      <c r="AD5181" s="83"/>
      <c r="AE5181" s="20" t="str">
        <f>VLOOKUP(E5181,'FILIAIS PETZ'!A:Q,17,0)</f>
        <v>CO-3</v>
      </c>
      <c r="AF5181" s="20" t="str">
        <f>VLOOKUP(E5181,'FILIAIS PETZ'!A:Q,3,0)</f>
        <v>FELICIO</v>
      </c>
      <c r="AG5181" s="20" t="str">
        <f>VLOOKUP(E5181,'FILIAIS PETZ'!A:Q,2,0)</f>
        <v>R3</v>
      </c>
      <c r="AH5181" s="75">
        <v>900</v>
      </c>
      <c r="AI5181" s="16" t="s">
        <v>12443</v>
      </c>
      <c r="AJ5181" s="43" t="str">
        <f>VLOOKUP(E5181,'FILIAIS PETZ'!$A$2:$K$2000,11,0)</f>
        <v>18.328.118/0238-26</v>
      </c>
      <c r="AK5181" s="44" t="str">
        <f t="shared" si="339"/>
        <v>18.328.118/0238-26</v>
      </c>
    </row>
    <row r="5182" spans="1:37" s="14" customFormat="1" ht="15" customHeight="1" thickBot="1" x14ac:dyDescent="0.25">
      <c r="A5182" s="9">
        <f t="shared" si="341"/>
        <v>981364</v>
      </c>
      <c r="B5182" s="18">
        <f>VLOOKUP(C5182,FORNECEDORES!D:E,2,0)</f>
        <v>534449</v>
      </c>
      <c r="C5182" s="19" t="str">
        <f>VLOOKUP(D5182,FORNECEDORES!A:D,4,0)</f>
        <v>34.997.109/0001-67</v>
      </c>
      <c r="D5182" s="13" t="s">
        <v>4410</v>
      </c>
      <c r="E5182" s="20" t="str">
        <f t="shared" si="340"/>
        <v>04 0180</v>
      </c>
      <c r="F5182" s="28" t="s">
        <v>4944</v>
      </c>
      <c r="G5182" s="21" t="str">
        <f>VLOOKUP(E5182,'FILIAIS PETZ'!A:E,5,0)</f>
        <v>PETZ TORQUATO TAPAJOS</v>
      </c>
      <c r="H5182" s="20" t="str">
        <f>VLOOKUP(E5182,'FILIAIS PETZ'!A:D,4,0)</f>
        <v>TQTP-AM</v>
      </c>
      <c r="I5182" s="85">
        <v>45539</v>
      </c>
      <c r="J5182" s="84">
        <v>981364</v>
      </c>
      <c r="K5182" s="84" t="s">
        <v>5858</v>
      </c>
      <c r="L5182" s="83" t="s">
        <v>10614</v>
      </c>
      <c r="M5182" s="46">
        <v>45555</v>
      </c>
      <c r="N5182" s="46">
        <v>45574</v>
      </c>
      <c r="O5182" s="46">
        <v>45556</v>
      </c>
      <c r="P5182" s="83" t="s">
        <v>4990</v>
      </c>
      <c r="Q5182" s="84">
        <v>3</v>
      </c>
      <c r="R5182" s="84">
        <v>1</v>
      </c>
      <c r="S5182" s="84">
        <v>8</v>
      </c>
      <c r="T5182" s="84" t="s">
        <v>32</v>
      </c>
      <c r="U5182" s="84">
        <v>11002</v>
      </c>
      <c r="V5182" s="84">
        <v>11002</v>
      </c>
      <c r="W5182" s="84" t="s">
        <v>5019</v>
      </c>
      <c r="X5182" s="84" t="s">
        <v>4992</v>
      </c>
      <c r="Y5182" s="10" t="s">
        <v>4980</v>
      </c>
      <c r="Z5182" s="10" t="s">
        <v>4980</v>
      </c>
      <c r="AA5182" s="10" t="s">
        <v>4992</v>
      </c>
      <c r="AB5182" s="10" t="s">
        <v>12942</v>
      </c>
      <c r="AC5182" s="84" t="s">
        <v>12552</v>
      </c>
      <c r="AD5182" s="83"/>
      <c r="AE5182" s="20" t="str">
        <f>VLOOKUP(E5182,'FILIAIS PETZ'!A:Q,17,0)</f>
        <v>CO-3</v>
      </c>
      <c r="AF5182" s="20" t="str">
        <f>VLOOKUP(E5182,'FILIAIS PETZ'!A:Q,3,0)</f>
        <v>FELICIO</v>
      </c>
      <c r="AG5182" s="20" t="str">
        <f>VLOOKUP(E5182,'FILIAIS PETZ'!A:Q,2,0)</f>
        <v>R3</v>
      </c>
      <c r="AH5182" s="75">
        <v>900</v>
      </c>
      <c r="AI5182" s="16" t="s">
        <v>12443</v>
      </c>
      <c r="AJ5182" s="43">
        <f>VLOOKUP(E5182,'FILIAIS PETZ'!$A$2:$K$2000,11,0)</f>
        <v>18328118017346</v>
      </c>
      <c r="AK5182" s="44">
        <f t="shared" si="339"/>
        <v>18328118017346</v>
      </c>
    </row>
    <row r="5183" spans="1:37" s="14" customFormat="1" ht="15" customHeight="1" thickBot="1" x14ac:dyDescent="0.25">
      <c r="A5183" s="9">
        <f t="shared" si="341"/>
        <v>981366</v>
      </c>
      <c r="B5183" s="18">
        <f>VLOOKUP(C5183,FORNECEDORES!D:E,2,0)</f>
        <v>534449</v>
      </c>
      <c r="C5183" s="19" t="str">
        <f>VLOOKUP(D5183,FORNECEDORES!A:D,4,0)</f>
        <v>34.997.109/0001-67</v>
      </c>
      <c r="D5183" s="13" t="s">
        <v>4410</v>
      </c>
      <c r="E5183" s="20" t="str">
        <f t="shared" si="340"/>
        <v>04 0146</v>
      </c>
      <c r="F5183" s="28" t="s">
        <v>4947</v>
      </c>
      <c r="G5183" s="21" t="str">
        <f>VLOOKUP(E5183,'FILIAIS PETZ'!A:E,5,0)</f>
        <v>PETZ DJALMA BATISTA</v>
      </c>
      <c r="H5183" s="20" t="str">
        <f>VLOOKUP(E5183,'FILIAIS PETZ'!A:D,4,0)</f>
        <v>DJBA-AM</v>
      </c>
      <c r="I5183" s="85">
        <v>45539</v>
      </c>
      <c r="J5183" s="84">
        <v>981366</v>
      </c>
      <c r="K5183" s="84" t="s">
        <v>5858</v>
      </c>
      <c r="L5183" s="83" t="s">
        <v>10610</v>
      </c>
      <c r="M5183" s="46">
        <v>45555</v>
      </c>
      <c r="N5183" s="46">
        <v>45574</v>
      </c>
      <c r="O5183" s="46">
        <v>45556</v>
      </c>
      <c r="P5183" s="83" t="s">
        <v>4990</v>
      </c>
      <c r="Q5183" s="84">
        <v>3</v>
      </c>
      <c r="R5183" s="84">
        <v>1</v>
      </c>
      <c r="S5183" s="84">
        <v>8</v>
      </c>
      <c r="T5183" s="84" t="s">
        <v>32</v>
      </c>
      <c r="U5183" s="84">
        <v>11002</v>
      </c>
      <c r="V5183" s="84">
        <v>11002</v>
      </c>
      <c r="W5183" s="84" t="s">
        <v>5019</v>
      </c>
      <c r="X5183" s="84" t="s">
        <v>4992</v>
      </c>
      <c r="Y5183" s="10" t="s">
        <v>4980</v>
      </c>
      <c r="Z5183" s="10" t="s">
        <v>4980</v>
      </c>
      <c r="AA5183" s="10" t="s">
        <v>4992</v>
      </c>
      <c r="AB5183" s="10" t="s">
        <v>12942</v>
      </c>
      <c r="AC5183" s="84" t="s">
        <v>12552</v>
      </c>
      <c r="AD5183" s="83"/>
      <c r="AE5183" s="20" t="str">
        <f>VLOOKUP(E5183,'FILIAIS PETZ'!A:Q,17,0)</f>
        <v>CO-3</v>
      </c>
      <c r="AF5183" s="20" t="str">
        <f>VLOOKUP(E5183,'FILIAIS PETZ'!A:Q,3,0)</f>
        <v>FELICIO</v>
      </c>
      <c r="AG5183" s="20" t="str">
        <f>VLOOKUP(E5183,'FILIAIS PETZ'!A:Q,2,0)</f>
        <v>R3</v>
      </c>
      <c r="AH5183" s="75">
        <v>900</v>
      </c>
      <c r="AI5183" s="16" t="s">
        <v>12443</v>
      </c>
      <c r="AJ5183" s="43">
        <f>VLOOKUP(E5183,'FILIAIS PETZ'!$A$2:$K$2000,11,0)</f>
        <v>18328118013782</v>
      </c>
      <c r="AK5183" s="44">
        <f t="shared" si="339"/>
        <v>18328118013782</v>
      </c>
    </row>
    <row r="5184" spans="1:37" s="14" customFormat="1" ht="15" customHeight="1" thickBot="1" x14ac:dyDescent="0.25">
      <c r="A5184" s="9">
        <f t="shared" si="341"/>
        <v>981368</v>
      </c>
      <c r="B5184" s="18">
        <f>VLOOKUP(C5184,FORNECEDORES!D:E,2,0)</f>
        <v>7736</v>
      </c>
      <c r="C5184" s="19" t="str">
        <f>VLOOKUP(D5184,FORNECEDORES!A:D,4,0)</f>
        <v>27.385.816/0001-37</v>
      </c>
      <c r="D5184" s="13" t="s">
        <v>2591</v>
      </c>
      <c r="E5184" s="20" t="str">
        <f t="shared" si="340"/>
        <v>04 0073</v>
      </c>
      <c r="F5184" s="28" t="s">
        <v>4953</v>
      </c>
      <c r="G5184" s="21" t="str">
        <f>VLOOKUP(E5184,'FILIAIS PETZ'!A:E,5,0)</f>
        <v>PETZ CAMPO GRANDE</v>
      </c>
      <c r="H5184" s="20" t="str">
        <f>VLOOKUP(E5184,'FILIAIS PETZ'!A:D,4,0)</f>
        <v>CGDE-MS</v>
      </c>
      <c r="I5184" s="85">
        <v>45539</v>
      </c>
      <c r="J5184" s="84">
        <v>981368</v>
      </c>
      <c r="K5184" s="84" t="s">
        <v>5858</v>
      </c>
      <c r="L5184" s="83" t="s">
        <v>12653</v>
      </c>
      <c r="M5184" s="46">
        <v>45566</v>
      </c>
      <c r="N5184" s="46">
        <v>45595</v>
      </c>
      <c r="O5184" s="46">
        <v>45579</v>
      </c>
      <c r="P5184" s="83" t="s">
        <v>4990</v>
      </c>
      <c r="Q5184" s="84">
        <v>3</v>
      </c>
      <c r="R5184" s="84">
        <v>1</v>
      </c>
      <c r="S5184" s="84">
        <v>8</v>
      </c>
      <c r="T5184" s="84" t="s">
        <v>32</v>
      </c>
      <c r="U5184" s="84">
        <v>11002</v>
      </c>
      <c r="V5184" s="84">
        <v>11002</v>
      </c>
      <c r="W5184" s="84" t="s">
        <v>5019</v>
      </c>
      <c r="X5184" s="84" t="s">
        <v>4985</v>
      </c>
      <c r="Y5184" s="84" t="s">
        <v>4980</v>
      </c>
      <c r="Z5184" s="84" t="s">
        <v>4980</v>
      </c>
      <c r="AA5184" s="84" t="s">
        <v>4989</v>
      </c>
      <c r="AB5184" s="84" t="s">
        <v>5066</v>
      </c>
      <c r="AC5184" s="84" t="s">
        <v>12552</v>
      </c>
      <c r="AD5184" s="83"/>
      <c r="AE5184" s="20" t="str">
        <f>VLOOKUP(E5184,'FILIAIS PETZ'!A:Q,17,0)</f>
        <v>CO-1</v>
      </c>
      <c r="AF5184" s="20" t="str">
        <f>VLOOKUP(E5184,'FILIAIS PETZ'!A:Q,3,0)</f>
        <v>FELICIO</v>
      </c>
      <c r="AG5184" s="20" t="str">
        <f>VLOOKUP(E5184,'FILIAIS PETZ'!A:Q,2,0)</f>
        <v>R3</v>
      </c>
      <c r="AH5184" s="75">
        <v>1400</v>
      </c>
      <c r="AI5184" s="16" t="s">
        <v>12444</v>
      </c>
      <c r="AJ5184" s="43">
        <f>VLOOKUP(E5184,'FILIAIS PETZ'!$A$2:$K$2000,11,0)</f>
        <v>18328118007383</v>
      </c>
      <c r="AK5184" s="44">
        <f t="shared" si="339"/>
        <v>18328118007383</v>
      </c>
    </row>
    <row r="5185" spans="1:37" s="14" customFormat="1" ht="15" customHeight="1" thickBot="1" x14ac:dyDescent="0.25">
      <c r="A5185" s="9">
        <f t="shared" si="341"/>
        <v>981370</v>
      </c>
      <c r="B5185" s="18">
        <f>VLOOKUP(C5185,FORNECEDORES!D:E,2,0)</f>
        <v>7736</v>
      </c>
      <c r="C5185" s="19" t="str">
        <f>VLOOKUP(D5185,FORNECEDORES!A:D,4,0)</f>
        <v>27.385.816/0001-37</v>
      </c>
      <c r="D5185" s="13" t="s">
        <v>2591</v>
      </c>
      <c r="E5185" s="20" t="str">
        <f t="shared" si="340"/>
        <v>04 0144</v>
      </c>
      <c r="F5185" s="28" t="s">
        <v>4938</v>
      </c>
      <c r="G5185" s="21" t="str">
        <f>VLOOKUP(E5185,'FILIAIS PETZ'!A:E,5,0)</f>
        <v>PETZ FERNANDO CORREA</v>
      </c>
      <c r="H5185" s="20" t="str">
        <f>VLOOKUP(E5185,'FILIAIS PETZ'!A:D,4,0)</f>
        <v>FCOR-MT</v>
      </c>
      <c r="I5185" s="85">
        <v>45539</v>
      </c>
      <c r="J5185" s="84">
        <v>981370</v>
      </c>
      <c r="K5185" s="84" t="s">
        <v>5858</v>
      </c>
      <c r="L5185" s="83" t="s">
        <v>12655</v>
      </c>
      <c r="M5185" s="46">
        <v>45566</v>
      </c>
      <c r="N5185" s="46">
        <v>45595</v>
      </c>
      <c r="O5185" s="46">
        <v>45579</v>
      </c>
      <c r="P5185" s="83" t="s">
        <v>4990</v>
      </c>
      <c r="Q5185" s="84">
        <v>3</v>
      </c>
      <c r="R5185" s="84">
        <v>1</v>
      </c>
      <c r="S5185" s="84">
        <v>8</v>
      </c>
      <c r="T5185" s="84" t="s">
        <v>32</v>
      </c>
      <c r="U5185" s="84">
        <v>11002</v>
      </c>
      <c r="V5185" s="84">
        <v>11002</v>
      </c>
      <c r="W5185" s="84" t="s">
        <v>5019</v>
      </c>
      <c r="X5185" s="84" t="s">
        <v>4985</v>
      </c>
      <c r="Y5185" s="84" t="s">
        <v>4980</v>
      </c>
      <c r="Z5185" s="84" t="s">
        <v>4980</v>
      </c>
      <c r="AA5185" s="84" t="s">
        <v>4989</v>
      </c>
      <c r="AB5185" s="84" t="s">
        <v>5066</v>
      </c>
      <c r="AC5185" s="84" t="s">
        <v>12552</v>
      </c>
      <c r="AD5185" s="83"/>
      <c r="AE5185" s="20" t="str">
        <f>VLOOKUP(E5185,'FILIAIS PETZ'!A:Q,17,0)</f>
        <v>CO-3</v>
      </c>
      <c r="AF5185" s="20" t="str">
        <f>VLOOKUP(E5185,'FILIAIS PETZ'!A:Q,3,0)</f>
        <v>FELICIO</v>
      </c>
      <c r="AG5185" s="20" t="str">
        <f>VLOOKUP(E5185,'FILIAIS PETZ'!A:Q,2,0)</f>
        <v>R3</v>
      </c>
      <c r="AH5185" s="75">
        <v>1600</v>
      </c>
      <c r="AI5185" s="16" t="s">
        <v>12444</v>
      </c>
      <c r="AJ5185" s="43">
        <f>VLOOKUP(E5185,'FILIAIS PETZ'!$A$2:$K$2000,11,0)</f>
        <v>18328118014169</v>
      </c>
      <c r="AK5185" s="44">
        <f t="shared" si="339"/>
        <v>18328118014169</v>
      </c>
    </row>
    <row r="5186" spans="1:37" s="14" customFormat="1" ht="15" customHeight="1" thickBot="1" x14ac:dyDescent="0.25">
      <c r="A5186" s="9">
        <f t="shared" si="341"/>
        <v>981372</v>
      </c>
      <c r="B5186" s="18">
        <f>VLOOKUP(C5186,FORNECEDORES!D:E,2,0)</f>
        <v>7736</v>
      </c>
      <c r="C5186" s="19" t="str">
        <f>VLOOKUP(D5186,FORNECEDORES!A:D,4,0)</f>
        <v>27.385.816/0001-37</v>
      </c>
      <c r="D5186" s="13" t="s">
        <v>2591</v>
      </c>
      <c r="E5186" s="20" t="str">
        <f t="shared" si="340"/>
        <v>04 0142</v>
      </c>
      <c r="F5186" s="28" t="s">
        <v>4931</v>
      </c>
      <c r="G5186" s="21" t="str">
        <f>VLOOKUP(E5186,'FILIAIS PETZ'!A:E,5,0)</f>
        <v>PETZ MIGUEL SUTIL</v>
      </c>
      <c r="H5186" s="20" t="str">
        <f>VLOOKUP(E5186,'FILIAIS PETZ'!A:D,4,0)</f>
        <v>MGST-MT</v>
      </c>
      <c r="I5186" s="85">
        <v>45539</v>
      </c>
      <c r="J5186" s="84">
        <v>981372</v>
      </c>
      <c r="K5186" s="84" t="s">
        <v>5858</v>
      </c>
      <c r="L5186" s="83" t="s">
        <v>12657</v>
      </c>
      <c r="M5186" s="46">
        <v>45566</v>
      </c>
      <c r="N5186" s="46">
        <v>45595</v>
      </c>
      <c r="O5186" s="46">
        <v>45579</v>
      </c>
      <c r="P5186" s="83" t="s">
        <v>4990</v>
      </c>
      <c r="Q5186" s="84">
        <v>3</v>
      </c>
      <c r="R5186" s="84">
        <v>1</v>
      </c>
      <c r="S5186" s="84">
        <v>8</v>
      </c>
      <c r="T5186" s="84" t="s">
        <v>32</v>
      </c>
      <c r="U5186" s="84">
        <v>11002</v>
      </c>
      <c r="V5186" s="84">
        <v>11002</v>
      </c>
      <c r="W5186" s="84" t="s">
        <v>5019</v>
      </c>
      <c r="X5186" s="84" t="s">
        <v>4985</v>
      </c>
      <c r="Y5186" s="84" t="s">
        <v>4980</v>
      </c>
      <c r="Z5186" s="84" t="s">
        <v>4980</v>
      </c>
      <c r="AA5186" s="84" t="s">
        <v>4989</v>
      </c>
      <c r="AB5186" s="84" t="s">
        <v>5066</v>
      </c>
      <c r="AC5186" s="84" t="s">
        <v>12552</v>
      </c>
      <c r="AD5186" s="83"/>
      <c r="AE5186" s="20" t="str">
        <f>VLOOKUP(E5186,'FILIAIS PETZ'!A:Q,17,0)</f>
        <v>CO-3</v>
      </c>
      <c r="AF5186" s="20" t="str">
        <f>VLOOKUP(E5186,'FILIAIS PETZ'!A:Q,3,0)</f>
        <v>FELICIO</v>
      </c>
      <c r="AG5186" s="20" t="str">
        <f>VLOOKUP(E5186,'FILIAIS PETZ'!A:Q,2,0)</f>
        <v>R3</v>
      </c>
      <c r="AH5186" s="75">
        <v>1600</v>
      </c>
      <c r="AI5186" s="16" t="s">
        <v>12444</v>
      </c>
      <c r="AJ5186" s="43">
        <f>VLOOKUP(E5186,'FILIAIS PETZ'!$A$2:$K$2000,11,0)</f>
        <v>18328118013430</v>
      </c>
      <c r="AK5186" s="44">
        <f t="shared" si="339"/>
        <v>18328118013430</v>
      </c>
    </row>
    <row r="5187" spans="1:37" s="14" customFormat="1" ht="15" customHeight="1" thickBot="1" x14ac:dyDescent="0.25">
      <c r="A5187" s="9">
        <f t="shared" si="341"/>
        <v>981374</v>
      </c>
      <c r="B5187" s="18">
        <f>VLOOKUP(C5187,FORNECEDORES!D:E,2,0)</f>
        <v>7736</v>
      </c>
      <c r="C5187" s="19" t="str">
        <f>VLOOKUP(D5187,FORNECEDORES!A:D,4,0)</f>
        <v>27.385.816/0001-37</v>
      </c>
      <c r="D5187" s="13" t="s">
        <v>2591</v>
      </c>
      <c r="E5187" s="20" t="str">
        <f t="shared" si="340"/>
        <v>04 0224</v>
      </c>
      <c r="F5187" s="28" t="s">
        <v>4941</v>
      </c>
      <c r="G5187" s="21" t="str">
        <f>VLOOKUP(E5187,'FILIAIS PETZ'!A:E,5,0)</f>
        <v>PETZ NORTE SUL PLAZA</v>
      </c>
      <c r="H5187" s="20" t="str">
        <f>VLOOKUP(E5187,'FILIAIS PETZ'!A:D,4,0)</f>
        <v>NSPL-MS</v>
      </c>
      <c r="I5187" s="85">
        <v>45539</v>
      </c>
      <c r="J5187" s="84">
        <v>981374</v>
      </c>
      <c r="K5187" s="84" t="s">
        <v>5858</v>
      </c>
      <c r="L5187" s="83" t="s">
        <v>12188</v>
      </c>
      <c r="M5187" s="46">
        <v>45566</v>
      </c>
      <c r="N5187" s="46">
        <v>45595</v>
      </c>
      <c r="O5187" s="46">
        <v>45579</v>
      </c>
      <c r="P5187" s="83" t="s">
        <v>4990</v>
      </c>
      <c r="Q5187" s="84">
        <v>3</v>
      </c>
      <c r="R5187" s="84">
        <v>1</v>
      </c>
      <c r="S5187" s="84">
        <v>8</v>
      </c>
      <c r="T5187" s="84" t="s">
        <v>32</v>
      </c>
      <c r="U5187" s="84">
        <v>11002</v>
      </c>
      <c r="V5187" s="84">
        <v>11002</v>
      </c>
      <c r="W5187" s="84" t="s">
        <v>5019</v>
      </c>
      <c r="X5187" s="84" t="s">
        <v>4985</v>
      </c>
      <c r="Y5187" s="84" t="s">
        <v>4980</v>
      </c>
      <c r="Z5187" s="84" t="s">
        <v>4980</v>
      </c>
      <c r="AA5187" s="84" t="s">
        <v>4989</v>
      </c>
      <c r="AB5187" s="84" t="s">
        <v>5066</v>
      </c>
      <c r="AC5187" s="84" t="s">
        <v>12552</v>
      </c>
      <c r="AD5187" s="83"/>
      <c r="AE5187" s="20" t="str">
        <f>VLOOKUP(E5187,'FILIAIS PETZ'!A:Q,17,0)</f>
        <v>CO-1</v>
      </c>
      <c r="AF5187" s="20" t="str">
        <f>VLOOKUP(E5187,'FILIAIS PETZ'!A:Q,3,0)</f>
        <v>FELICIO</v>
      </c>
      <c r="AG5187" s="20" t="str">
        <f>VLOOKUP(E5187,'FILIAIS PETZ'!A:Q,2,0)</f>
        <v>R3</v>
      </c>
      <c r="AH5187" s="75">
        <v>1400</v>
      </c>
      <c r="AI5187" s="16" t="s">
        <v>12444</v>
      </c>
      <c r="AJ5187" s="43">
        <f>VLOOKUP(E5187,'FILIAIS PETZ'!$A$2:$K$2000,11,0)</f>
        <v>18328118021459</v>
      </c>
      <c r="AK5187" s="44">
        <f t="shared" si="339"/>
        <v>18328118021459</v>
      </c>
    </row>
    <row r="5188" spans="1:37" s="14" customFormat="1" ht="15" customHeight="1" thickBot="1" x14ac:dyDescent="0.25">
      <c r="A5188" s="9">
        <f t="shared" si="341"/>
        <v>981377</v>
      </c>
      <c r="B5188" s="18">
        <f>VLOOKUP(C5188,FORNECEDORES!D:E,2,0)</f>
        <v>7736</v>
      </c>
      <c r="C5188" s="19" t="str">
        <f>VLOOKUP(D5188,FORNECEDORES!A:D,4,0)</f>
        <v>27.385.816/0001-37</v>
      </c>
      <c r="D5188" s="13" t="s">
        <v>2591</v>
      </c>
      <c r="E5188" s="20" t="str">
        <f t="shared" si="340"/>
        <v>04 0228</v>
      </c>
      <c r="F5188" s="28" t="s">
        <v>4939</v>
      </c>
      <c r="G5188" s="21" t="str">
        <f>VLOOKUP(E5188,'FILIAIS PETZ'!A:E,5,0)</f>
        <v>PETZ SHOPPING PANTANAL</v>
      </c>
      <c r="H5188" s="20" t="str">
        <f>VLOOKUP(E5188,'FILIAIS PETZ'!A:D,4,0)</f>
        <v>SPAN-MT</v>
      </c>
      <c r="I5188" s="85">
        <v>45539</v>
      </c>
      <c r="J5188" s="84">
        <v>981377</v>
      </c>
      <c r="K5188" s="84" t="s">
        <v>5858</v>
      </c>
      <c r="L5188" s="83" t="s">
        <v>12189</v>
      </c>
      <c r="M5188" s="46">
        <v>45566</v>
      </c>
      <c r="N5188" s="46">
        <v>45595</v>
      </c>
      <c r="O5188" s="46">
        <v>45579</v>
      </c>
      <c r="P5188" s="83" t="s">
        <v>4990</v>
      </c>
      <c r="Q5188" s="84">
        <v>3</v>
      </c>
      <c r="R5188" s="84">
        <v>1</v>
      </c>
      <c r="S5188" s="84">
        <v>8</v>
      </c>
      <c r="T5188" s="84" t="s">
        <v>32</v>
      </c>
      <c r="U5188" s="84">
        <v>11002</v>
      </c>
      <c r="V5188" s="84">
        <v>11002</v>
      </c>
      <c r="W5188" s="84" t="s">
        <v>5019</v>
      </c>
      <c r="X5188" s="84" t="s">
        <v>4985</v>
      </c>
      <c r="Y5188" s="84" t="s">
        <v>4980</v>
      </c>
      <c r="Z5188" s="84" t="s">
        <v>4980</v>
      </c>
      <c r="AA5188" s="84" t="s">
        <v>4989</v>
      </c>
      <c r="AB5188" s="84" t="s">
        <v>5066</v>
      </c>
      <c r="AC5188" s="84" t="s">
        <v>12552</v>
      </c>
      <c r="AD5188" s="83"/>
      <c r="AE5188" s="20" t="str">
        <f>VLOOKUP(E5188,'FILIAIS PETZ'!A:Q,17,0)</f>
        <v>CO-3</v>
      </c>
      <c r="AF5188" s="20" t="str">
        <f>VLOOKUP(E5188,'FILIAIS PETZ'!A:Q,3,0)</f>
        <v>FELICIO</v>
      </c>
      <c r="AG5188" s="20" t="str">
        <f>VLOOKUP(E5188,'FILIAIS PETZ'!A:Q,2,0)</f>
        <v>R3</v>
      </c>
      <c r="AH5188" s="75">
        <v>1600</v>
      </c>
      <c r="AI5188" s="16" t="s">
        <v>12444</v>
      </c>
      <c r="AJ5188" s="43">
        <f>VLOOKUP(E5188,'FILIAIS PETZ'!$A$2:$K$2000,11,0)</f>
        <v>18328118021700</v>
      </c>
      <c r="AK5188" s="44">
        <f t="shared" si="339"/>
        <v>18328118021700</v>
      </c>
    </row>
    <row r="5189" spans="1:37" s="14" customFormat="1" ht="15" customHeight="1" thickBot="1" x14ac:dyDescent="0.25">
      <c r="A5189" s="9">
        <f t="shared" si="341"/>
        <v>981380</v>
      </c>
      <c r="B5189" s="18">
        <f>VLOOKUP(C5189,FORNECEDORES!D:E,2,0)</f>
        <v>7736</v>
      </c>
      <c r="C5189" s="19" t="str">
        <f>VLOOKUP(D5189,FORNECEDORES!A:D,4,0)</f>
        <v>27.385.816/0001-37</v>
      </c>
      <c r="D5189" s="13" t="s">
        <v>2591</v>
      </c>
      <c r="E5189" s="20" t="str">
        <f t="shared" si="340"/>
        <v>04 0245</v>
      </c>
      <c r="F5189" s="28" t="s">
        <v>4976</v>
      </c>
      <c r="G5189" s="21" t="str">
        <f>VLOOKUP(E5189,'FILIAIS PETZ'!A:E,5,0)</f>
        <v>PETZ AFONSO PENA</v>
      </c>
      <c r="H5189" s="20" t="str">
        <f>VLOOKUP(E5189,'FILIAIS PETZ'!A:D,4,0)</f>
        <v>AFPN-MS</v>
      </c>
      <c r="I5189" s="85">
        <v>45539</v>
      </c>
      <c r="J5189" s="84">
        <v>981380</v>
      </c>
      <c r="K5189" s="84" t="s">
        <v>5858</v>
      </c>
      <c r="L5189" s="83" t="s">
        <v>12651</v>
      </c>
      <c r="M5189" s="46">
        <v>45566</v>
      </c>
      <c r="N5189" s="46">
        <v>45595</v>
      </c>
      <c r="O5189" s="46">
        <v>45579</v>
      </c>
      <c r="P5189" s="83" t="s">
        <v>4990</v>
      </c>
      <c r="Q5189" s="84">
        <v>3</v>
      </c>
      <c r="R5189" s="84">
        <v>1</v>
      </c>
      <c r="S5189" s="84">
        <v>8</v>
      </c>
      <c r="T5189" s="84" t="s">
        <v>32</v>
      </c>
      <c r="U5189" s="84">
        <v>11002</v>
      </c>
      <c r="V5189" s="84">
        <v>11002</v>
      </c>
      <c r="W5189" s="84" t="s">
        <v>5019</v>
      </c>
      <c r="X5189" s="84" t="s">
        <v>4985</v>
      </c>
      <c r="Y5189" s="84" t="s">
        <v>4980</v>
      </c>
      <c r="Z5189" s="84" t="s">
        <v>4980</v>
      </c>
      <c r="AA5189" s="84" t="s">
        <v>4989</v>
      </c>
      <c r="AB5189" s="84" t="s">
        <v>5066</v>
      </c>
      <c r="AC5189" s="84" t="s">
        <v>12552</v>
      </c>
      <c r="AD5189" s="83"/>
      <c r="AE5189" s="20" t="str">
        <f>VLOOKUP(E5189,'FILIAIS PETZ'!A:Q,17,0)</f>
        <v>CO-1</v>
      </c>
      <c r="AF5189" s="20" t="str">
        <f>VLOOKUP(E5189,'FILIAIS PETZ'!A:Q,3,0)</f>
        <v>FELICIO</v>
      </c>
      <c r="AG5189" s="20" t="str">
        <f>VLOOKUP(E5189,'FILIAIS PETZ'!A:Q,2,0)</f>
        <v>R3</v>
      </c>
      <c r="AH5189" s="75">
        <v>1600</v>
      </c>
      <c r="AI5189" s="16" t="s">
        <v>12444</v>
      </c>
      <c r="AJ5189" s="43" t="str">
        <f>VLOOKUP(E5189,'FILIAIS PETZ'!$A$2:$K$2000,11,0)</f>
        <v>18.328.118/0232-30</v>
      </c>
      <c r="AK5189" s="44" t="str">
        <f t="shared" si="339"/>
        <v>18.328.118/0232-30</v>
      </c>
    </row>
    <row r="5190" spans="1:37" s="14" customFormat="1" ht="15" customHeight="1" thickBot="1" x14ac:dyDescent="0.25">
      <c r="A5190" s="9">
        <f t="shared" si="341"/>
        <v>981382</v>
      </c>
      <c r="B5190" s="18">
        <f>VLOOKUP(C5190,FORNECEDORES!D:E,2,0)</f>
        <v>7736</v>
      </c>
      <c r="C5190" s="19" t="str">
        <f>VLOOKUP(D5190,FORNECEDORES!A:D,4,0)</f>
        <v>27.385.816/0001-37</v>
      </c>
      <c r="D5190" s="13" t="s">
        <v>2591</v>
      </c>
      <c r="E5190" s="20" t="str">
        <f t="shared" si="340"/>
        <v>04 0232</v>
      </c>
      <c r="F5190" s="28" t="s">
        <v>4956</v>
      </c>
      <c r="G5190" s="21" t="str">
        <f>VLOOKUP(E5190,'FILIAIS PETZ'!A:E,5,0)</f>
        <v>PETZ VARZEA GRANDE</v>
      </c>
      <c r="H5190" s="20" t="str">
        <f>VLOOKUP(E5190,'FILIAIS PETZ'!A:D,4,0)</f>
        <v>VGDE-MT</v>
      </c>
      <c r="I5190" s="85">
        <v>45539</v>
      </c>
      <c r="J5190" s="84">
        <v>981382</v>
      </c>
      <c r="K5190" s="84" t="s">
        <v>5858</v>
      </c>
      <c r="L5190" s="83" t="s">
        <v>12190</v>
      </c>
      <c r="M5190" s="46">
        <v>45566</v>
      </c>
      <c r="N5190" s="46">
        <v>45595</v>
      </c>
      <c r="O5190" s="46">
        <v>45579</v>
      </c>
      <c r="P5190" s="83" t="s">
        <v>4990</v>
      </c>
      <c r="Q5190" s="84">
        <v>3</v>
      </c>
      <c r="R5190" s="84">
        <v>1</v>
      </c>
      <c r="S5190" s="84">
        <v>8</v>
      </c>
      <c r="T5190" s="84" t="s">
        <v>32</v>
      </c>
      <c r="U5190" s="84">
        <v>11002</v>
      </c>
      <c r="V5190" s="84">
        <v>11002</v>
      </c>
      <c r="W5190" s="84" t="s">
        <v>5019</v>
      </c>
      <c r="X5190" s="84" t="s">
        <v>4985</v>
      </c>
      <c r="Y5190" s="84" t="s">
        <v>4980</v>
      </c>
      <c r="Z5190" s="84" t="s">
        <v>4980</v>
      </c>
      <c r="AA5190" s="84" t="s">
        <v>4989</v>
      </c>
      <c r="AB5190" s="84" t="s">
        <v>5066</v>
      </c>
      <c r="AC5190" s="84" t="s">
        <v>12552</v>
      </c>
      <c r="AD5190" s="83"/>
      <c r="AE5190" s="20" t="str">
        <f>VLOOKUP(E5190,'FILIAIS PETZ'!A:Q,17,0)</f>
        <v>CO-3</v>
      </c>
      <c r="AF5190" s="20" t="str">
        <f>VLOOKUP(E5190,'FILIAIS PETZ'!A:Q,3,0)</f>
        <v>FELICIO</v>
      </c>
      <c r="AG5190" s="20" t="str">
        <f>VLOOKUP(E5190,'FILIAIS PETZ'!A:Q,2,0)</f>
        <v>R3</v>
      </c>
      <c r="AH5190" s="75">
        <v>1200</v>
      </c>
      <c r="AI5190" s="16" t="s">
        <v>12444</v>
      </c>
      <c r="AJ5190" s="43">
        <f>VLOOKUP(E5190,'FILIAIS PETZ'!$A$2:$K$2000,11,0)</f>
        <v>18328118021963</v>
      </c>
      <c r="AK5190" s="44">
        <f t="shared" si="339"/>
        <v>18328118021963</v>
      </c>
    </row>
    <row r="5191" spans="1:37" s="14" customFormat="1" ht="15" customHeight="1" thickBot="1" x14ac:dyDescent="0.25">
      <c r="A5191" s="9">
        <f t="shared" si="341"/>
        <v>981383</v>
      </c>
      <c r="B5191" s="18">
        <f>VLOOKUP(C5191,FORNECEDORES!D:E,2,0)</f>
        <v>7736</v>
      </c>
      <c r="C5191" s="19" t="str">
        <f>VLOOKUP(D5191,FORNECEDORES!A:D,4,0)</f>
        <v>27.385.816/0001-37</v>
      </c>
      <c r="D5191" s="13" t="s">
        <v>2591</v>
      </c>
      <c r="E5191" s="20" t="str">
        <f t="shared" si="340"/>
        <v>04 0073</v>
      </c>
      <c r="F5191" s="28" t="s">
        <v>4953</v>
      </c>
      <c r="G5191" s="21" t="str">
        <f>VLOOKUP(E5191,'FILIAIS PETZ'!A:E,5,0)</f>
        <v>PETZ CAMPO GRANDE</v>
      </c>
      <c r="H5191" s="20" t="str">
        <f>VLOOKUP(E5191,'FILIAIS PETZ'!A:D,4,0)</f>
        <v>CGDE-MS</v>
      </c>
      <c r="I5191" s="85">
        <v>45539</v>
      </c>
      <c r="J5191" s="84">
        <v>981383</v>
      </c>
      <c r="K5191" s="84" t="s">
        <v>5858</v>
      </c>
      <c r="L5191" s="83" t="s">
        <v>12652</v>
      </c>
      <c r="M5191" s="46">
        <v>45566</v>
      </c>
      <c r="N5191" s="46">
        <v>45595</v>
      </c>
      <c r="O5191" s="46">
        <v>45579</v>
      </c>
      <c r="P5191" s="83" t="s">
        <v>4990</v>
      </c>
      <c r="Q5191" s="84">
        <v>3</v>
      </c>
      <c r="R5191" s="84">
        <v>1</v>
      </c>
      <c r="S5191" s="84">
        <v>8</v>
      </c>
      <c r="T5191" s="84" t="s">
        <v>32</v>
      </c>
      <c r="U5191" s="84">
        <v>11002</v>
      </c>
      <c r="V5191" s="84">
        <v>11002</v>
      </c>
      <c r="W5191" s="84" t="s">
        <v>5019</v>
      </c>
      <c r="X5191" s="84" t="s">
        <v>4992</v>
      </c>
      <c r="Y5191" s="10" t="s">
        <v>4980</v>
      </c>
      <c r="Z5191" s="10" t="s">
        <v>4980</v>
      </c>
      <c r="AA5191" s="10" t="s">
        <v>4992</v>
      </c>
      <c r="AB5191" s="10" t="s">
        <v>5066</v>
      </c>
      <c r="AC5191" s="84" t="s">
        <v>12552</v>
      </c>
      <c r="AD5191" s="83"/>
      <c r="AE5191" s="20" t="str">
        <f>VLOOKUP(E5191,'FILIAIS PETZ'!A:Q,17,0)</f>
        <v>CO-1</v>
      </c>
      <c r="AF5191" s="20" t="str">
        <f>VLOOKUP(E5191,'FILIAIS PETZ'!A:Q,3,0)</f>
        <v>FELICIO</v>
      </c>
      <c r="AG5191" s="20" t="str">
        <f>VLOOKUP(E5191,'FILIAIS PETZ'!A:Q,2,0)</f>
        <v>R3</v>
      </c>
      <c r="AH5191" s="75">
        <v>1800</v>
      </c>
      <c r="AI5191" s="16" t="s">
        <v>12446</v>
      </c>
      <c r="AJ5191" s="43">
        <f>VLOOKUP(E5191,'FILIAIS PETZ'!$A$2:$K$2000,11,0)</f>
        <v>18328118007383</v>
      </c>
      <c r="AK5191" s="44">
        <f t="shared" si="339"/>
        <v>18328118007383</v>
      </c>
    </row>
    <row r="5192" spans="1:37" s="14" customFormat="1" ht="15" customHeight="1" thickBot="1" x14ac:dyDescent="0.25">
      <c r="A5192" s="9">
        <f t="shared" si="341"/>
        <v>981385</v>
      </c>
      <c r="B5192" s="18">
        <f>VLOOKUP(C5192,FORNECEDORES!D:E,2,0)</f>
        <v>7736</v>
      </c>
      <c r="C5192" s="19" t="str">
        <f>VLOOKUP(D5192,FORNECEDORES!A:D,4,0)</f>
        <v>27.385.816/0001-37</v>
      </c>
      <c r="D5192" s="13" t="s">
        <v>2591</v>
      </c>
      <c r="E5192" s="20" t="str">
        <f t="shared" si="340"/>
        <v>04 0144</v>
      </c>
      <c r="F5192" s="28" t="s">
        <v>4938</v>
      </c>
      <c r="G5192" s="21" t="str">
        <f>VLOOKUP(E5192,'FILIAIS PETZ'!A:E,5,0)</f>
        <v>PETZ FERNANDO CORREA</v>
      </c>
      <c r="H5192" s="20" t="str">
        <f>VLOOKUP(E5192,'FILIAIS PETZ'!A:D,4,0)</f>
        <v>FCOR-MT</v>
      </c>
      <c r="I5192" s="85">
        <v>45539</v>
      </c>
      <c r="J5192" s="84">
        <v>981385</v>
      </c>
      <c r="K5192" s="84" t="s">
        <v>5858</v>
      </c>
      <c r="L5192" s="83" t="s">
        <v>12654</v>
      </c>
      <c r="M5192" s="46">
        <v>45566</v>
      </c>
      <c r="N5192" s="46">
        <v>45595</v>
      </c>
      <c r="O5192" s="46">
        <v>45579</v>
      </c>
      <c r="P5192" s="83" t="s">
        <v>4990</v>
      </c>
      <c r="Q5192" s="84">
        <v>3</v>
      </c>
      <c r="R5192" s="84">
        <v>1</v>
      </c>
      <c r="S5192" s="84">
        <v>8</v>
      </c>
      <c r="T5192" s="84" t="s">
        <v>32</v>
      </c>
      <c r="U5192" s="84">
        <v>11002</v>
      </c>
      <c r="V5192" s="84">
        <v>11002</v>
      </c>
      <c r="W5192" s="84" t="s">
        <v>5019</v>
      </c>
      <c r="X5192" s="84" t="s">
        <v>4992</v>
      </c>
      <c r="Y5192" s="10" t="s">
        <v>4980</v>
      </c>
      <c r="Z5192" s="10" t="s">
        <v>4980</v>
      </c>
      <c r="AA5192" s="10" t="s">
        <v>4992</v>
      </c>
      <c r="AB5192" s="10" t="s">
        <v>5066</v>
      </c>
      <c r="AC5192" s="84" t="s">
        <v>12552</v>
      </c>
      <c r="AD5192" s="83"/>
      <c r="AE5192" s="20" t="str">
        <f>VLOOKUP(E5192,'FILIAIS PETZ'!A:Q,17,0)</f>
        <v>CO-3</v>
      </c>
      <c r="AF5192" s="20" t="str">
        <f>VLOOKUP(E5192,'FILIAIS PETZ'!A:Q,3,0)</f>
        <v>FELICIO</v>
      </c>
      <c r="AG5192" s="20" t="str">
        <f>VLOOKUP(E5192,'FILIAIS PETZ'!A:Q,2,0)</f>
        <v>R3</v>
      </c>
      <c r="AH5192" s="75">
        <v>2200</v>
      </c>
      <c r="AI5192" s="16" t="s">
        <v>12446</v>
      </c>
      <c r="AJ5192" s="43">
        <f>VLOOKUP(E5192,'FILIAIS PETZ'!$A$2:$K$2000,11,0)</f>
        <v>18328118014169</v>
      </c>
      <c r="AK5192" s="44">
        <f t="shared" si="339"/>
        <v>18328118014169</v>
      </c>
    </row>
    <row r="5193" spans="1:37" s="14" customFormat="1" ht="15" customHeight="1" thickBot="1" x14ac:dyDescent="0.25">
      <c r="A5193" s="9">
        <f t="shared" si="341"/>
        <v>981386</v>
      </c>
      <c r="B5193" s="18">
        <f>VLOOKUP(C5193,FORNECEDORES!D:E,2,0)</f>
        <v>7736</v>
      </c>
      <c r="C5193" s="19" t="str">
        <f>VLOOKUP(D5193,FORNECEDORES!A:D,4,0)</f>
        <v>27.385.816/0001-37</v>
      </c>
      <c r="D5193" s="13" t="s">
        <v>2591</v>
      </c>
      <c r="E5193" s="20" t="str">
        <f t="shared" si="340"/>
        <v>04 0142</v>
      </c>
      <c r="F5193" s="28" t="s">
        <v>4931</v>
      </c>
      <c r="G5193" s="21" t="str">
        <f>VLOOKUP(E5193,'FILIAIS PETZ'!A:E,5,0)</f>
        <v>PETZ MIGUEL SUTIL</v>
      </c>
      <c r="H5193" s="20" t="str">
        <f>VLOOKUP(E5193,'FILIAIS PETZ'!A:D,4,0)</f>
        <v>MGST-MT</v>
      </c>
      <c r="I5193" s="85">
        <v>45539</v>
      </c>
      <c r="J5193" s="84">
        <v>981386</v>
      </c>
      <c r="K5193" s="84" t="s">
        <v>5858</v>
      </c>
      <c r="L5193" s="83" t="s">
        <v>12656</v>
      </c>
      <c r="M5193" s="46">
        <v>45566</v>
      </c>
      <c r="N5193" s="46">
        <v>45595</v>
      </c>
      <c r="O5193" s="46">
        <v>45579</v>
      </c>
      <c r="P5193" s="83" t="s">
        <v>4990</v>
      </c>
      <c r="Q5193" s="84">
        <v>3</v>
      </c>
      <c r="R5193" s="84">
        <v>1</v>
      </c>
      <c r="S5193" s="84">
        <v>8</v>
      </c>
      <c r="T5193" s="84" t="s">
        <v>32</v>
      </c>
      <c r="U5193" s="84">
        <v>11002</v>
      </c>
      <c r="V5193" s="84">
        <v>11002</v>
      </c>
      <c r="W5193" s="84" t="s">
        <v>5019</v>
      </c>
      <c r="X5193" s="84" t="s">
        <v>4992</v>
      </c>
      <c r="Y5193" s="10" t="s">
        <v>4980</v>
      </c>
      <c r="Z5193" s="10" t="s">
        <v>4980</v>
      </c>
      <c r="AA5193" s="10" t="s">
        <v>4992</v>
      </c>
      <c r="AB5193" s="10" t="s">
        <v>5066</v>
      </c>
      <c r="AC5193" s="84" t="s">
        <v>12552</v>
      </c>
      <c r="AD5193" s="83"/>
      <c r="AE5193" s="20" t="str">
        <f>VLOOKUP(E5193,'FILIAIS PETZ'!A:Q,17,0)</f>
        <v>CO-3</v>
      </c>
      <c r="AF5193" s="20" t="str">
        <f>VLOOKUP(E5193,'FILIAIS PETZ'!A:Q,3,0)</f>
        <v>FELICIO</v>
      </c>
      <c r="AG5193" s="20" t="str">
        <f>VLOOKUP(E5193,'FILIAIS PETZ'!A:Q,2,0)</f>
        <v>R3</v>
      </c>
      <c r="AH5193" s="75">
        <v>1800</v>
      </c>
      <c r="AI5193" s="16" t="s">
        <v>12446</v>
      </c>
      <c r="AJ5193" s="43">
        <f>VLOOKUP(E5193,'FILIAIS PETZ'!$A$2:$K$2000,11,0)</f>
        <v>18328118013430</v>
      </c>
      <c r="AK5193" s="44">
        <f t="shared" ref="AK5193:AK5256" si="342">AJ5193</f>
        <v>18328118013430</v>
      </c>
    </row>
    <row r="5194" spans="1:37" s="14" customFormat="1" ht="15" customHeight="1" thickBot="1" x14ac:dyDescent="0.25">
      <c r="A5194" s="9">
        <f t="shared" si="341"/>
        <v>981405</v>
      </c>
      <c r="B5194" s="18">
        <f>VLOOKUP(C5194,FORNECEDORES!D:E,2,0)</f>
        <v>7736</v>
      </c>
      <c r="C5194" s="19" t="str">
        <f>VLOOKUP(D5194,FORNECEDORES!A:D,4,0)</f>
        <v>27.385.816/0001-37</v>
      </c>
      <c r="D5194" s="13" t="s">
        <v>2591</v>
      </c>
      <c r="E5194" s="20" t="str">
        <f t="shared" si="340"/>
        <v>04 0224</v>
      </c>
      <c r="F5194" s="28" t="s">
        <v>4941</v>
      </c>
      <c r="G5194" s="21" t="str">
        <f>VLOOKUP(E5194,'FILIAIS PETZ'!A:E,5,0)</f>
        <v>PETZ NORTE SUL PLAZA</v>
      </c>
      <c r="H5194" s="20" t="str">
        <f>VLOOKUP(E5194,'FILIAIS PETZ'!A:D,4,0)</f>
        <v>NSPL-MS</v>
      </c>
      <c r="I5194" s="85">
        <v>45539</v>
      </c>
      <c r="J5194" s="84">
        <v>981405</v>
      </c>
      <c r="K5194" s="84" t="s">
        <v>5858</v>
      </c>
      <c r="L5194" s="83" t="s">
        <v>12658</v>
      </c>
      <c r="M5194" s="46">
        <v>45566</v>
      </c>
      <c r="N5194" s="46">
        <v>45595</v>
      </c>
      <c r="O5194" s="46">
        <v>45579</v>
      </c>
      <c r="P5194" s="83" t="s">
        <v>4990</v>
      </c>
      <c r="Q5194" s="84">
        <v>3</v>
      </c>
      <c r="R5194" s="84">
        <v>1</v>
      </c>
      <c r="S5194" s="84">
        <v>8</v>
      </c>
      <c r="T5194" s="84" t="s">
        <v>32</v>
      </c>
      <c r="U5194" s="84">
        <v>11002</v>
      </c>
      <c r="V5194" s="84">
        <v>11002</v>
      </c>
      <c r="W5194" s="84" t="s">
        <v>5019</v>
      </c>
      <c r="X5194" s="84" t="s">
        <v>4992</v>
      </c>
      <c r="Y5194" s="10" t="s">
        <v>4980</v>
      </c>
      <c r="Z5194" s="10" t="s">
        <v>4980</v>
      </c>
      <c r="AA5194" s="10" t="s">
        <v>4992</v>
      </c>
      <c r="AB5194" s="10" t="s">
        <v>5066</v>
      </c>
      <c r="AC5194" s="84" t="s">
        <v>12552</v>
      </c>
      <c r="AD5194" s="83"/>
      <c r="AE5194" s="20" t="str">
        <f>VLOOKUP(E5194,'FILIAIS PETZ'!A:Q,17,0)</f>
        <v>CO-1</v>
      </c>
      <c r="AF5194" s="20" t="str">
        <f>VLOOKUP(E5194,'FILIAIS PETZ'!A:Q,3,0)</f>
        <v>FELICIO</v>
      </c>
      <c r="AG5194" s="20" t="str">
        <f>VLOOKUP(E5194,'FILIAIS PETZ'!A:Q,2,0)</f>
        <v>R3</v>
      </c>
      <c r="AH5194" s="75">
        <v>1800</v>
      </c>
      <c r="AI5194" s="16" t="s">
        <v>12446</v>
      </c>
      <c r="AJ5194" s="43">
        <f>VLOOKUP(E5194,'FILIAIS PETZ'!$A$2:$K$2000,11,0)</f>
        <v>18328118021459</v>
      </c>
      <c r="AK5194" s="44">
        <f t="shared" si="342"/>
        <v>18328118021459</v>
      </c>
    </row>
    <row r="5195" spans="1:37" s="14" customFormat="1" ht="15" customHeight="1" thickBot="1" x14ac:dyDescent="0.25">
      <c r="A5195" s="9">
        <f t="shared" si="341"/>
        <v>981407</v>
      </c>
      <c r="B5195" s="18">
        <f>VLOOKUP(C5195,FORNECEDORES!D:E,2,0)</f>
        <v>7736</v>
      </c>
      <c r="C5195" s="19" t="str">
        <f>VLOOKUP(D5195,FORNECEDORES!A:D,4,0)</f>
        <v>27.385.816/0001-37</v>
      </c>
      <c r="D5195" s="13" t="s">
        <v>2591</v>
      </c>
      <c r="E5195" s="20" t="str">
        <f t="shared" si="340"/>
        <v>04 0228</v>
      </c>
      <c r="F5195" s="28" t="s">
        <v>4939</v>
      </c>
      <c r="G5195" s="21" t="str">
        <f>VLOOKUP(E5195,'FILIAIS PETZ'!A:E,5,0)</f>
        <v>PETZ SHOPPING PANTANAL</v>
      </c>
      <c r="H5195" s="20" t="str">
        <f>VLOOKUP(E5195,'FILIAIS PETZ'!A:D,4,0)</f>
        <v>SPAN-MT</v>
      </c>
      <c r="I5195" s="85">
        <v>45539</v>
      </c>
      <c r="J5195" s="84">
        <v>981407</v>
      </c>
      <c r="K5195" s="84" t="s">
        <v>5858</v>
      </c>
      <c r="L5195" s="83" t="s">
        <v>13616</v>
      </c>
      <c r="M5195" s="46">
        <v>45566</v>
      </c>
      <c r="N5195" s="46">
        <v>45595</v>
      </c>
      <c r="O5195" s="46">
        <v>45579</v>
      </c>
      <c r="P5195" s="83" t="s">
        <v>4990</v>
      </c>
      <c r="Q5195" s="84">
        <v>3</v>
      </c>
      <c r="R5195" s="84">
        <v>1</v>
      </c>
      <c r="S5195" s="84">
        <v>8</v>
      </c>
      <c r="T5195" s="84" t="s">
        <v>32</v>
      </c>
      <c r="U5195" s="84">
        <v>11002</v>
      </c>
      <c r="V5195" s="84">
        <v>11002</v>
      </c>
      <c r="W5195" s="84" t="s">
        <v>5019</v>
      </c>
      <c r="X5195" s="84" t="s">
        <v>4992</v>
      </c>
      <c r="Y5195" s="10" t="s">
        <v>4980</v>
      </c>
      <c r="Z5195" s="10" t="s">
        <v>4980</v>
      </c>
      <c r="AA5195" s="10" t="s">
        <v>4992</v>
      </c>
      <c r="AB5195" s="10" t="s">
        <v>5066</v>
      </c>
      <c r="AC5195" s="84" t="s">
        <v>12552</v>
      </c>
      <c r="AD5195" s="83"/>
      <c r="AE5195" s="20" t="str">
        <f>VLOOKUP(E5195,'FILIAIS PETZ'!A:Q,17,0)</f>
        <v>CO-3</v>
      </c>
      <c r="AF5195" s="20" t="str">
        <f>VLOOKUP(E5195,'FILIAIS PETZ'!A:Q,3,0)</f>
        <v>FELICIO</v>
      </c>
      <c r="AG5195" s="20" t="str">
        <f>VLOOKUP(E5195,'FILIAIS PETZ'!A:Q,2,0)</f>
        <v>R3</v>
      </c>
      <c r="AH5195" s="75">
        <v>1800</v>
      </c>
      <c r="AI5195" s="16" t="s">
        <v>12446</v>
      </c>
      <c r="AJ5195" s="43">
        <f>VLOOKUP(E5195,'FILIAIS PETZ'!$A$2:$K$2000,11,0)</f>
        <v>18328118021700</v>
      </c>
      <c r="AK5195" s="44">
        <f t="shared" si="342"/>
        <v>18328118021700</v>
      </c>
    </row>
    <row r="5196" spans="1:37" s="14" customFormat="1" ht="15" customHeight="1" thickBot="1" x14ac:dyDescent="0.25">
      <c r="A5196" s="9">
        <f t="shared" si="341"/>
        <v>981409</v>
      </c>
      <c r="B5196" s="18">
        <f>VLOOKUP(C5196,FORNECEDORES!D:E,2,0)</f>
        <v>7736</v>
      </c>
      <c r="C5196" s="19" t="str">
        <f>VLOOKUP(D5196,FORNECEDORES!A:D,4,0)</f>
        <v>27.385.816/0001-37</v>
      </c>
      <c r="D5196" s="13" t="s">
        <v>2591</v>
      </c>
      <c r="E5196" s="20" t="str">
        <f t="shared" ref="E5196:E5259" si="343">CONCATENATE("04 ",F5196)</f>
        <v>04 0245</v>
      </c>
      <c r="F5196" s="86" t="s">
        <v>4976</v>
      </c>
      <c r="G5196" s="21" t="str">
        <f>VLOOKUP(E5196,'FILIAIS PETZ'!A:E,5,0)</f>
        <v>PETZ AFONSO PENA</v>
      </c>
      <c r="H5196" s="20" t="str">
        <f>VLOOKUP(E5196,'FILIAIS PETZ'!A:D,4,0)</f>
        <v>AFPN-MS</v>
      </c>
      <c r="I5196" s="85">
        <v>45539</v>
      </c>
      <c r="J5196" s="84">
        <v>981409</v>
      </c>
      <c r="K5196" s="84" t="s">
        <v>5858</v>
      </c>
      <c r="L5196" s="83" t="s">
        <v>12650</v>
      </c>
      <c r="M5196" s="46">
        <v>45566</v>
      </c>
      <c r="N5196" s="46">
        <v>45595</v>
      </c>
      <c r="O5196" s="46">
        <v>45579</v>
      </c>
      <c r="P5196" s="83" t="s">
        <v>4990</v>
      </c>
      <c r="Q5196" s="84">
        <v>3</v>
      </c>
      <c r="R5196" s="84">
        <v>1</v>
      </c>
      <c r="S5196" s="84">
        <v>8</v>
      </c>
      <c r="T5196" s="84" t="s">
        <v>32</v>
      </c>
      <c r="U5196" s="84">
        <v>11002</v>
      </c>
      <c r="V5196" s="84">
        <v>11002</v>
      </c>
      <c r="W5196" s="10" t="s">
        <v>5019</v>
      </c>
      <c r="X5196" s="10" t="s">
        <v>4992</v>
      </c>
      <c r="Y5196" s="10" t="s">
        <v>4980</v>
      </c>
      <c r="Z5196" s="10" t="s">
        <v>4980</v>
      </c>
      <c r="AA5196" s="10" t="s">
        <v>4992</v>
      </c>
      <c r="AB5196" s="10" t="s">
        <v>5066</v>
      </c>
      <c r="AC5196" s="84" t="s">
        <v>12552</v>
      </c>
      <c r="AD5196" s="83"/>
      <c r="AE5196" s="20" t="str">
        <f>VLOOKUP(E5196,'FILIAIS PETZ'!A:Q,17,0)</f>
        <v>CO-1</v>
      </c>
      <c r="AF5196" s="20" t="str">
        <f>VLOOKUP(E5196,'FILIAIS PETZ'!A:Q,3,0)</f>
        <v>FELICIO</v>
      </c>
      <c r="AG5196" s="20" t="str">
        <f>VLOOKUP(E5196,'FILIAIS PETZ'!A:Q,2,0)</f>
        <v>R3</v>
      </c>
      <c r="AH5196" s="75">
        <v>1800</v>
      </c>
      <c r="AI5196" s="16" t="s">
        <v>12446</v>
      </c>
      <c r="AJ5196" s="43" t="str">
        <f>VLOOKUP(E5196,'FILIAIS PETZ'!$A$2:$K$2000,11,0)</f>
        <v>18.328.118/0232-30</v>
      </c>
      <c r="AK5196" s="44" t="str">
        <f t="shared" si="342"/>
        <v>18.328.118/0232-30</v>
      </c>
    </row>
    <row r="5197" spans="1:37" s="14" customFormat="1" ht="15" customHeight="1" thickBot="1" x14ac:dyDescent="0.25">
      <c r="A5197" s="9">
        <f t="shared" si="341"/>
        <v>981410</v>
      </c>
      <c r="B5197" s="18">
        <f>VLOOKUP(C5197,FORNECEDORES!D:E,2,0)</f>
        <v>7736</v>
      </c>
      <c r="C5197" s="19" t="str">
        <f>VLOOKUP(D5197,FORNECEDORES!A:D,4,0)</f>
        <v>27.385.816/0001-37</v>
      </c>
      <c r="D5197" s="13" t="s">
        <v>2591</v>
      </c>
      <c r="E5197" s="20" t="str">
        <f t="shared" si="343"/>
        <v>04 0232</v>
      </c>
      <c r="F5197" s="28" t="s">
        <v>4956</v>
      </c>
      <c r="G5197" s="21" t="str">
        <f>VLOOKUP(E5197,'FILIAIS PETZ'!A:E,5,0)</f>
        <v>PETZ VARZEA GRANDE</v>
      </c>
      <c r="H5197" s="20" t="str">
        <f>VLOOKUP(E5197,'FILIAIS PETZ'!A:D,4,0)</f>
        <v>VGDE-MT</v>
      </c>
      <c r="I5197" s="85">
        <v>45539</v>
      </c>
      <c r="J5197" s="84">
        <v>981410</v>
      </c>
      <c r="K5197" s="84" t="s">
        <v>5858</v>
      </c>
      <c r="L5197" s="83" t="s">
        <v>13617</v>
      </c>
      <c r="M5197" s="46">
        <v>45566</v>
      </c>
      <c r="N5197" s="46">
        <v>45595</v>
      </c>
      <c r="O5197" s="46">
        <v>45579</v>
      </c>
      <c r="P5197" s="83" t="s">
        <v>4990</v>
      </c>
      <c r="Q5197" s="84">
        <v>3</v>
      </c>
      <c r="R5197" s="84">
        <v>1</v>
      </c>
      <c r="S5197" s="84">
        <v>8</v>
      </c>
      <c r="T5197" s="84" t="s">
        <v>32</v>
      </c>
      <c r="U5197" s="84">
        <v>11002</v>
      </c>
      <c r="V5197" s="84">
        <v>11002</v>
      </c>
      <c r="W5197" s="84" t="s">
        <v>5019</v>
      </c>
      <c r="X5197" s="84" t="s">
        <v>4992</v>
      </c>
      <c r="Y5197" s="10" t="s">
        <v>4980</v>
      </c>
      <c r="Z5197" s="10" t="s">
        <v>4980</v>
      </c>
      <c r="AA5197" s="10" t="s">
        <v>4992</v>
      </c>
      <c r="AB5197" s="10" t="s">
        <v>5066</v>
      </c>
      <c r="AC5197" s="84" t="s">
        <v>12552</v>
      </c>
      <c r="AD5197" s="83"/>
      <c r="AE5197" s="20" t="str">
        <f>VLOOKUP(E5197,'FILIAIS PETZ'!A:Q,17,0)</f>
        <v>CO-3</v>
      </c>
      <c r="AF5197" s="20" t="str">
        <f>VLOOKUP(E5197,'FILIAIS PETZ'!A:Q,3,0)</f>
        <v>FELICIO</v>
      </c>
      <c r="AG5197" s="20" t="str">
        <f>VLOOKUP(E5197,'FILIAIS PETZ'!A:Q,2,0)</f>
        <v>R3</v>
      </c>
      <c r="AH5197" s="75">
        <v>1800</v>
      </c>
      <c r="AI5197" s="16" t="s">
        <v>12446</v>
      </c>
      <c r="AJ5197" s="43">
        <f>VLOOKUP(E5197,'FILIAIS PETZ'!$A$2:$K$2000,11,0)</f>
        <v>18328118021963</v>
      </c>
      <c r="AK5197" s="44">
        <f t="shared" si="342"/>
        <v>18328118021963</v>
      </c>
    </row>
    <row r="5198" spans="1:37" s="14" customFormat="1" ht="15" customHeight="1" thickBot="1" x14ac:dyDescent="0.25">
      <c r="A5198" s="9">
        <f t="shared" si="341"/>
        <v>981411</v>
      </c>
      <c r="B5198" s="18">
        <f>VLOOKUP(C5198,FORNECEDORES!D:E,2,0)</f>
        <v>7736</v>
      </c>
      <c r="C5198" s="19" t="str">
        <f>VLOOKUP(D5198,FORNECEDORES!A:D,4,0)</f>
        <v>27.385.816/0001-37</v>
      </c>
      <c r="D5198" s="13" t="s">
        <v>2591</v>
      </c>
      <c r="E5198" s="20" t="str">
        <f t="shared" si="343"/>
        <v>04 0257</v>
      </c>
      <c r="F5198" s="28" t="s">
        <v>5998</v>
      </c>
      <c r="G5198" s="21" t="str">
        <f>VLOOKUP(E5198,'FILIAIS PETZ'!A:E,5,0)</f>
        <v>PETZ AGUAS CLARAS</v>
      </c>
      <c r="H5198" s="20" t="str">
        <f>VLOOKUP(E5198,'FILIAIS PETZ'!A:D,4,0)</f>
        <v>ACLR-DF</v>
      </c>
      <c r="I5198" s="85">
        <v>45539</v>
      </c>
      <c r="J5198" s="84">
        <v>981411</v>
      </c>
      <c r="K5198" s="84" t="s">
        <v>5858</v>
      </c>
      <c r="L5198" s="83" t="s">
        <v>13455</v>
      </c>
      <c r="M5198" s="46">
        <v>45566</v>
      </c>
      <c r="N5198" s="46">
        <v>45588</v>
      </c>
      <c r="O5198" s="46">
        <v>45573</v>
      </c>
      <c r="P5198" s="83" t="s">
        <v>4990</v>
      </c>
      <c r="Q5198" s="84">
        <v>3</v>
      </c>
      <c r="R5198" s="84">
        <v>1</v>
      </c>
      <c r="S5198" s="84">
        <v>8</v>
      </c>
      <c r="T5198" s="84" t="s">
        <v>32</v>
      </c>
      <c r="U5198" s="84">
        <v>11002</v>
      </c>
      <c r="V5198" s="84">
        <v>11002</v>
      </c>
      <c r="W5198" s="84" t="s">
        <v>5019</v>
      </c>
      <c r="X5198" s="84" t="s">
        <v>4992</v>
      </c>
      <c r="Y5198" s="10" t="s">
        <v>4980</v>
      </c>
      <c r="Z5198" s="10" t="s">
        <v>4980</v>
      </c>
      <c r="AA5198" s="10" t="s">
        <v>4992</v>
      </c>
      <c r="AB5198" s="10" t="s">
        <v>5066</v>
      </c>
      <c r="AC5198" s="84" t="s">
        <v>12552</v>
      </c>
      <c r="AD5198" s="83"/>
      <c r="AE5198" s="20" t="str">
        <f>VLOOKUP(E5198,'FILIAIS PETZ'!A:Q,17,0)</f>
        <v>CO-1</v>
      </c>
      <c r="AF5198" s="20" t="str">
        <f>VLOOKUP(E5198,'FILIAIS PETZ'!A:Q,3,0)</f>
        <v>FELICIO</v>
      </c>
      <c r="AG5198" s="20" t="str">
        <f>VLOOKUP(E5198,'FILIAIS PETZ'!A:Q,2,0)</f>
        <v>R3</v>
      </c>
      <c r="AH5198" s="75">
        <v>1500</v>
      </c>
      <c r="AI5198" s="16" t="s">
        <v>12446</v>
      </c>
      <c r="AJ5198" s="43" t="str">
        <f>VLOOKUP(E5198,'FILIAIS PETZ'!$A$2:$K$2000,11,0)</f>
        <v>18.328.118/0281-19</v>
      </c>
      <c r="AK5198" s="44" t="str">
        <f t="shared" si="342"/>
        <v>18.328.118/0281-19</v>
      </c>
    </row>
    <row r="5199" spans="1:37" s="14" customFormat="1" ht="15" customHeight="1" thickBot="1" x14ac:dyDescent="0.25">
      <c r="A5199" s="9">
        <f t="shared" si="341"/>
        <v>981413</v>
      </c>
      <c r="B5199" s="18">
        <f>VLOOKUP(C5199,FORNECEDORES!D:E,2,0)</f>
        <v>55666</v>
      </c>
      <c r="C5199" s="19" t="str">
        <f>VLOOKUP(D5199,FORNECEDORES!A:D,4,0)</f>
        <v>33.045.885/0001-02</v>
      </c>
      <c r="D5199" s="13" t="s">
        <v>2848</v>
      </c>
      <c r="E5199" s="20" t="str">
        <f t="shared" si="343"/>
        <v>04 0135</v>
      </c>
      <c r="F5199" s="28" t="s">
        <v>8712</v>
      </c>
      <c r="G5199" s="21" t="str">
        <f>VLOOKUP(E5199,'FILIAIS PETZ'!A:E,5,0)</f>
        <v>PETZ CARREFOUR ANCHIETA</v>
      </c>
      <c r="H5199" s="20" t="str">
        <f>VLOOKUP(E5199,'FILIAIS PETZ'!A:D,4,0)</f>
        <v>ANCH-SP</v>
      </c>
      <c r="I5199" s="85">
        <v>45539</v>
      </c>
      <c r="J5199" s="84">
        <v>981413</v>
      </c>
      <c r="K5199" s="84" t="s">
        <v>5858</v>
      </c>
      <c r="L5199" s="83" t="s">
        <v>13039</v>
      </c>
      <c r="M5199" s="46">
        <v>45554</v>
      </c>
      <c r="N5199" s="46">
        <v>45574</v>
      </c>
      <c r="O5199" s="46">
        <v>45556</v>
      </c>
      <c r="P5199" s="83" t="s">
        <v>4990</v>
      </c>
      <c r="Q5199" s="84" t="s">
        <v>5029</v>
      </c>
      <c r="R5199" s="84" t="s">
        <v>4991</v>
      </c>
      <c r="S5199" s="84" t="s">
        <v>5052</v>
      </c>
      <c r="T5199" s="84" t="s">
        <v>32</v>
      </c>
      <c r="U5199" s="84" t="s">
        <v>5048</v>
      </c>
      <c r="V5199" s="84" t="s">
        <v>5048</v>
      </c>
      <c r="W5199" s="84" t="s">
        <v>5019</v>
      </c>
      <c r="X5199" s="84" t="s">
        <v>4992</v>
      </c>
      <c r="Y5199" s="9" t="s">
        <v>4980</v>
      </c>
      <c r="Z5199" s="9" t="s">
        <v>4980</v>
      </c>
      <c r="AA5199" s="9" t="s">
        <v>4992</v>
      </c>
      <c r="AB5199" s="9" t="s">
        <v>5066</v>
      </c>
      <c r="AC5199" s="84" t="s">
        <v>12552</v>
      </c>
      <c r="AD5199" s="83"/>
      <c r="AE5199" s="20" t="str">
        <f>VLOOKUP(E5199,'FILIAIS PETZ'!A:Q,17,0)</f>
        <v>SP3</v>
      </c>
      <c r="AF5199" s="20" t="str">
        <f>VLOOKUP(E5199,'FILIAIS PETZ'!A:Q,3,0)</f>
        <v>FELICIO</v>
      </c>
      <c r="AG5199" s="20" t="str">
        <f>VLOOKUP(E5199,'FILIAIS PETZ'!A:Q,2,0)</f>
        <v>R3</v>
      </c>
      <c r="AH5199" s="75">
        <v>1200</v>
      </c>
      <c r="AI5199" s="16" t="s">
        <v>12446</v>
      </c>
      <c r="AJ5199" s="43">
        <f>VLOOKUP(E5199,'FILIAIS PETZ'!$A$2:$K$2000,11,0)</f>
        <v>18328118012549</v>
      </c>
      <c r="AK5199" s="44">
        <f t="shared" si="342"/>
        <v>18328118012549</v>
      </c>
    </row>
    <row r="5200" spans="1:37" s="14" customFormat="1" ht="15" customHeight="1" thickBot="1" x14ac:dyDescent="0.25">
      <c r="A5200" s="9">
        <f t="shared" si="341"/>
        <v>981414</v>
      </c>
      <c r="B5200" s="18">
        <f>VLOOKUP(C5200,FORNECEDORES!D:E,2,0)</f>
        <v>55666</v>
      </c>
      <c r="C5200" s="19" t="str">
        <f>VLOOKUP(D5200,FORNECEDORES!A:D,4,0)</f>
        <v>33.045.885/0001-02</v>
      </c>
      <c r="D5200" s="13" t="s">
        <v>2848</v>
      </c>
      <c r="E5200" s="20" t="str">
        <f t="shared" si="343"/>
        <v>04 0284</v>
      </c>
      <c r="F5200" s="28" t="s">
        <v>8966</v>
      </c>
      <c r="G5200" s="21" t="str">
        <f>VLOOKUP(E5200,'FILIAIS PETZ'!A:E,5,0)</f>
        <v>PETZ ASSAI ANCHIETA</v>
      </c>
      <c r="H5200" s="20" t="str">
        <f>VLOOKUP(E5200,'FILIAIS PETZ'!A:D,4,0)</f>
        <v>ASAC-SP</v>
      </c>
      <c r="I5200" s="85">
        <v>45539</v>
      </c>
      <c r="J5200" s="84">
        <v>981414</v>
      </c>
      <c r="K5200" s="84" t="s">
        <v>5858</v>
      </c>
      <c r="L5200" s="83" t="s">
        <v>13040</v>
      </c>
      <c r="M5200" s="46">
        <v>45554</v>
      </c>
      <c r="N5200" s="46">
        <v>45574</v>
      </c>
      <c r="O5200" s="46">
        <v>45556</v>
      </c>
      <c r="P5200" s="83" t="s">
        <v>4990</v>
      </c>
      <c r="Q5200" s="84" t="s">
        <v>5029</v>
      </c>
      <c r="R5200" s="84" t="s">
        <v>4991</v>
      </c>
      <c r="S5200" s="84" t="s">
        <v>5052</v>
      </c>
      <c r="T5200" s="84" t="s">
        <v>32</v>
      </c>
      <c r="U5200" s="84" t="s">
        <v>5048</v>
      </c>
      <c r="V5200" s="84" t="s">
        <v>5048</v>
      </c>
      <c r="W5200" s="84" t="s">
        <v>5019</v>
      </c>
      <c r="X5200" s="84" t="s">
        <v>4992</v>
      </c>
      <c r="Y5200" s="9" t="s">
        <v>4980</v>
      </c>
      <c r="Z5200" s="9" t="s">
        <v>4980</v>
      </c>
      <c r="AA5200" s="9" t="s">
        <v>4992</v>
      </c>
      <c r="AB5200" s="9" t="s">
        <v>5066</v>
      </c>
      <c r="AC5200" s="84" t="s">
        <v>12552</v>
      </c>
      <c r="AD5200" s="83"/>
      <c r="AE5200" s="20" t="str">
        <f>VLOOKUP(E5200,'FILIAIS PETZ'!A:Q,17,0)</f>
        <v>SP3</v>
      </c>
      <c r="AF5200" s="20" t="str">
        <f>VLOOKUP(E5200,'FILIAIS PETZ'!A:Q,3,0)</f>
        <v>FELICIO</v>
      </c>
      <c r="AG5200" s="20" t="str">
        <f>VLOOKUP(E5200,'FILIAIS PETZ'!A:Q,2,0)</f>
        <v>R3</v>
      </c>
      <c r="AH5200" s="75">
        <v>1200</v>
      </c>
      <c r="AI5200" s="16" t="s">
        <v>12446</v>
      </c>
      <c r="AJ5200" s="43" t="str">
        <f>VLOOKUP(E5200,'FILIAIS PETZ'!$A$2:$K$2000,11,0)</f>
        <v>18.328.118/0290-00</v>
      </c>
      <c r="AK5200" s="44" t="str">
        <f t="shared" si="342"/>
        <v>18.328.118/0290-00</v>
      </c>
    </row>
    <row r="5201" spans="1:37" s="14" customFormat="1" ht="15" customHeight="1" thickBot="1" x14ac:dyDescent="0.25">
      <c r="A5201" s="9">
        <f t="shared" si="341"/>
        <v>981416</v>
      </c>
      <c r="B5201" s="18">
        <f>VLOOKUP(C5201,FORNECEDORES!D:E,2,0)</f>
        <v>55666</v>
      </c>
      <c r="C5201" s="19" t="str">
        <f>VLOOKUP(D5201,FORNECEDORES!A:D,4,0)</f>
        <v>33.045.885/0001-02</v>
      </c>
      <c r="D5201" s="13" t="s">
        <v>2848</v>
      </c>
      <c r="E5201" s="20" t="str">
        <f t="shared" si="343"/>
        <v>04 0247</v>
      </c>
      <c r="F5201" s="28" t="s">
        <v>8967</v>
      </c>
      <c r="G5201" s="21" t="str">
        <f>VLOOKUP(E5201,'FILIAIS PETZ'!A:E,5,0)</f>
        <v>PETZ AV GOIÁS</v>
      </c>
      <c r="H5201" s="20" t="str">
        <f>VLOOKUP(E5201,'FILIAIS PETZ'!A:D,4,0)</f>
        <v>AVGO-SP</v>
      </c>
      <c r="I5201" s="85">
        <v>45539</v>
      </c>
      <c r="J5201" s="84">
        <v>981416</v>
      </c>
      <c r="K5201" s="84" t="s">
        <v>5858</v>
      </c>
      <c r="L5201" s="83" t="s">
        <v>13041</v>
      </c>
      <c r="M5201" s="46">
        <v>45554</v>
      </c>
      <c r="N5201" s="46">
        <v>45574</v>
      </c>
      <c r="O5201" s="46">
        <v>45556</v>
      </c>
      <c r="P5201" s="83" t="s">
        <v>4990</v>
      </c>
      <c r="Q5201" s="84" t="s">
        <v>5029</v>
      </c>
      <c r="R5201" s="84" t="s">
        <v>4991</v>
      </c>
      <c r="S5201" s="84" t="s">
        <v>5052</v>
      </c>
      <c r="T5201" s="84" t="s">
        <v>32</v>
      </c>
      <c r="U5201" s="84" t="s">
        <v>5048</v>
      </c>
      <c r="V5201" s="84" t="s">
        <v>5048</v>
      </c>
      <c r="W5201" s="84" t="s">
        <v>5019</v>
      </c>
      <c r="X5201" s="84" t="s">
        <v>4992</v>
      </c>
      <c r="Y5201" s="9" t="s">
        <v>4980</v>
      </c>
      <c r="Z5201" s="9" t="s">
        <v>4980</v>
      </c>
      <c r="AA5201" s="9" t="s">
        <v>4992</v>
      </c>
      <c r="AB5201" s="9" t="s">
        <v>5066</v>
      </c>
      <c r="AC5201" s="84" t="s">
        <v>12552</v>
      </c>
      <c r="AD5201" s="83"/>
      <c r="AE5201" s="20" t="str">
        <f>VLOOKUP(E5201,'FILIAIS PETZ'!A:Q,17,0)</f>
        <v>SP3</v>
      </c>
      <c r="AF5201" s="20" t="str">
        <f>VLOOKUP(E5201,'FILIAIS PETZ'!A:Q,3,0)</f>
        <v>FELICIO</v>
      </c>
      <c r="AG5201" s="20" t="str">
        <f>VLOOKUP(E5201,'FILIAIS PETZ'!A:Q,2,0)</f>
        <v>R3</v>
      </c>
      <c r="AH5201" s="75">
        <v>1200</v>
      </c>
      <c r="AI5201" s="16" t="s">
        <v>12446</v>
      </c>
      <c r="AJ5201" s="43" t="str">
        <f>VLOOKUP(E5201,'FILIAIS PETZ'!$A$2:$K$2000,11,0)</f>
        <v>18.328.118/0236-64</v>
      </c>
      <c r="AK5201" s="44" t="str">
        <f t="shared" si="342"/>
        <v>18.328.118/0236-64</v>
      </c>
    </row>
    <row r="5202" spans="1:37" s="14" customFormat="1" ht="15" customHeight="1" thickBot="1" x14ac:dyDescent="0.25">
      <c r="A5202" s="9">
        <f t="shared" si="341"/>
        <v>981417</v>
      </c>
      <c r="B5202" s="18">
        <f>VLOOKUP(C5202,FORNECEDORES!D:E,2,0)</f>
        <v>55666</v>
      </c>
      <c r="C5202" s="19" t="str">
        <f>VLOOKUP(D5202,FORNECEDORES!A:D,4,0)</f>
        <v>33.045.885/0001-02</v>
      </c>
      <c r="D5202" s="13" t="s">
        <v>2848</v>
      </c>
      <c r="E5202" s="20" t="str">
        <f t="shared" si="343"/>
        <v>04 0024</v>
      </c>
      <c r="F5202" s="28" t="s">
        <v>8626</v>
      </c>
      <c r="G5202" s="21" t="str">
        <f>VLOOKUP(E5202,'FILIAIS PETZ'!A:E,5,0)</f>
        <v>PETZ DIADEMA</v>
      </c>
      <c r="H5202" s="20" t="str">
        <f>VLOOKUP(E5202,'FILIAIS PETZ'!A:D,4,0)</f>
        <v>DDMA-SP</v>
      </c>
      <c r="I5202" s="85">
        <v>45539</v>
      </c>
      <c r="J5202" s="84">
        <v>981417</v>
      </c>
      <c r="K5202" s="84" t="s">
        <v>5858</v>
      </c>
      <c r="L5202" s="83" t="s">
        <v>13042</v>
      </c>
      <c r="M5202" s="46">
        <v>45554</v>
      </c>
      <c r="N5202" s="46">
        <v>45574</v>
      </c>
      <c r="O5202" s="46">
        <v>45556</v>
      </c>
      <c r="P5202" s="83" t="s">
        <v>4990</v>
      </c>
      <c r="Q5202" s="84" t="s">
        <v>5029</v>
      </c>
      <c r="R5202" s="84" t="s">
        <v>4991</v>
      </c>
      <c r="S5202" s="84" t="s">
        <v>5052</v>
      </c>
      <c r="T5202" s="84" t="s">
        <v>32</v>
      </c>
      <c r="U5202" s="84" t="s">
        <v>5048</v>
      </c>
      <c r="V5202" s="84" t="s">
        <v>5048</v>
      </c>
      <c r="W5202" s="84" t="s">
        <v>5019</v>
      </c>
      <c r="X5202" s="84" t="s">
        <v>4992</v>
      </c>
      <c r="Y5202" s="9" t="s">
        <v>4980</v>
      </c>
      <c r="Z5202" s="9" t="s">
        <v>4980</v>
      </c>
      <c r="AA5202" s="9" t="s">
        <v>4992</v>
      </c>
      <c r="AB5202" s="9" t="s">
        <v>5066</v>
      </c>
      <c r="AC5202" s="84" t="s">
        <v>12552</v>
      </c>
      <c r="AD5202" s="83"/>
      <c r="AE5202" s="20" t="str">
        <f>VLOOKUP(E5202,'FILIAIS PETZ'!A:Q,17,0)</f>
        <v>SP3</v>
      </c>
      <c r="AF5202" s="20" t="str">
        <f>VLOOKUP(E5202,'FILIAIS PETZ'!A:Q,3,0)</f>
        <v>FELICIO</v>
      </c>
      <c r="AG5202" s="20" t="str">
        <f>VLOOKUP(E5202,'FILIAIS PETZ'!A:Q,2,0)</f>
        <v>R3</v>
      </c>
      <c r="AH5202" s="75">
        <v>1200</v>
      </c>
      <c r="AI5202" s="16" t="s">
        <v>12446</v>
      </c>
      <c r="AJ5202" s="43">
        <f>VLOOKUP(E5202,'FILIAIS PETZ'!$A$2:$K$2000,11,0)</f>
        <v>18328118000966</v>
      </c>
      <c r="AK5202" s="44">
        <f t="shared" si="342"/>
        <v>18328118000966</v>
      </c>
    </row>
    <row r="5203" spans="1:37" s="14" customFormat="1" ht="15" customHeight="1" thickBot="1" x14ac:dyDescent="0.25">
      <c r="A5203" s="9">
        <f t="shared" si="341"/>
        <v>981419</v>
      </c>
      <c r="B5203" s="18">
        <f>VLOOKUP(C5203,FORNECEDORES!D:E,2,0)</f>
        <v>55666</v>
      </c>
      <c r="C5203" s="19" t="str">
        <f>VLOOKUP(D5203,FORNECEDORES!A:D,4,0)</f>
        <v>33.045.885/0001-02</v>
      </c>
      <c r="D5203" s="13" t="s">
        <v>2848</v>
      </c>
      <c r="E5203" s="20" t="str">
        <f t="shared" si="343"/>
        <v>04 0069</v>
      </c>
      <c r="F5203" s="28" t="s">
        <v>8968</v>
      </c>
      <c r="G5203" s="21" t="str">
        <f>VLOOKUP(E5203,'FILIAIS PETZ'!A:E,5,0)</f>
        <v>PETZ GIOVANNI PIRELLI</v>
      </c>
      <c r="H5203" s="20" t="str">
        <f>VLOOKUP(E5203,'FILIAIS PETZ'!A:D,4,0)</f>
        <v>GPIR-SP</v>
      </c>
      <c r="I5203" s="85">
        <v>45539</v>
      </c>
      <c r="J5203" s="84">
        <v>981419</v>
      </c>
      <c r="K5203" s="84" t="s">
        <v>5858</v>
      </c>
      <c r="L5203" s="83" t="s">
        <v>13043</v>
      </c>
      <c r="M5203" s="46">
        <v>45554</v>
      </c>
      <c r="N5203" s="46">
        <v>45574</v>
      </c>
      <c r="O5203" s="46">
        <v>45556</v>
      </c>
      <c r="P5203" s="83" t="s">
        <v>4990</v>
      </c>
      <c r="Q5203" s="84" t="s">
        <v>5029</v>
      </c>
      <c r="R5203" s="84" t="s">
        <v>4991</v>
      </c>
      <c r="S5203" s="84" t="s">
        <v>5052</v>
      </c>
      <c r="T5203" s="84" t="s">
        <v>32</v>
      </c>
      <c r="U5203" s="84" t="s">
        <v>5048</v>
      </c>
      <c r="V5203" s="84" t="s">
        <v>5048</v>
      </c>
      <c r="W5203" s="84" t="s">
        <v>5019</v>
      </c>
      <c r="X5203" s="84" t="s">
        <v>4992</v>
      </c>
      <c r="Y5203" s="9" t="s">
        <v>4980</v>
      </c>
      <c r="Z5203" s="9" t="s">
        <v>4980</v>
      </c>
      <c r="AA5203" s="9" t="s">
        <v>4992</v>
      </c>
      <c r="AB5203" s="9" t="s">
        <v>5066</v>
      </c>
      <c r="AC5203" s="84" t="s">
        <v>12552</v>
      </c>
      <c r="AD5203" s="83"/>
      <c r="AE5203" s="20" t="str">
        <f>VLOOKUP(E5203,'FILIAIS PETZ'!A:Q,17,0)</f>
        <v>SP3</v>
      </c>
      <c r="AF5203" s="20" t="str">
        <f>VLOOKUP(E5203,'FILIAIS PETZ'!A:Q,3,0)</f>
        <v>FELICIO</v>
      </c>
      <c r="AG5203" s="20" t="str">
        <f>VLOOKUP(E5203,'FILIAIS PETZ'!A:Q,2,0)</f>
        <v>R3</v>
      </c>
      <c r="AH5203" s="75">
        <v>1200</v>
      </c>
      <c r="AI5203" s="16" t="s">
        <v>12446</v>
      </c>
      <c r="AJ5203" s="43">
        <f>VLOOKUP(E5203,'FILIAIS PETZ'!$A$2:$K$2000,11,0)</f>
        <v>18328118006905</v>
      </c>
      <c r="AK5203" s="44">
        <f t="shared" si="342"/>
        <v>18328118006905</v>
      </c>
    </row>
    <row r="5204" spans="1:37" s="14" customFormat="1" ht="15" customHeight="1" thickBot="1" x14ac:dyDescent="0.25">
      <c r="A5204" s="9">
        <f t="shared" si="341"/>
        <v>981421</v>
      </c>
      <c r="B5204" s="18">
        <f>VLOOKUP(C5204,FORNECEDORES!D:E,2,0)</f>
        <v>55666</v>
      </c>
      <c r="C5204" s="19" t="str">
        <f>VLOOKUP(D5204,FORNECEDORES!A:D,4,0)</f>
        <v>33.045.885/0001-02</v>
      </c>
      <c r="D5204" s="13" t="s">
        <v>2848</v>
      </c>
      <c r="E5204" s="20" t="str">
        <f t="shared" si="343"/>
        <v>04 0138</v>
      </c>
      <c r="F5204" s="28" t="s">
        <v>8627</v>
      </c>
      <c r="G5204" s="21" t="str">
        <f>VLOOKUP(E5204,'FILIAIS PETZ'!A:E,5,0)</f>
        <v>PETZ JOÃO FIRMINO</v>
      </c>
      <c r="H5204" s="20" t="str">
        <f>VLOOKUP(E5204,'FILIAIS PETZ'!A:D,4,0)</f>
        <v>JFIR-SP</v>
      </c>
      <c r="I5204" s="85">
        <v>45539</v>
      </c>
      <c r="J5204" s="84">
        <v>981421</v>
      </c>
      <c r="K5204" s="84" t="s">
        <v>5858</v>
      </c>
      <c r="L5204" s="83" t="s">
        <v>13044</v>
      </c>
      <c r="M5204" s="46">
        <v>45554</v>
      </c>
      <c r="N5204" s="46">
        <v>45574</v>
      </c>
      <c r="O5204" s="46">
        <v>45556</v>
      </c>
      <c r="P5204" s="83" t="s">
        <v>4990</v>
      </c>
      <c r="Q5204" s="84" t="s">
        <v>5029</v>
      </c>
      <c r="R5204" s="84" t="s">
        <v>4991</v>
      </c>
      <c r="S5204" s="84" t="s">
        <v>5052</v>
      </c>
      <c r="T5204" s="84" t="s">
        <v>32</v>
      </c>
      <c r="U5204" s="84" t="s">
        <v>5048</v>
      </c>
      <c r="V5204" s="84" t="s">
        <v>5048</v>
      </c>
      <c r="W5204" s="84" t="s">
        <v>5019</v>
      </c>
      <c r="X5204" s="84" t="s">
        <v>4992</v>
      </c>
      <c r="Y5204" s="9" t="s">
        <v>4980</v>
      </c>
      <c r="Z5204" s="9" t="s">
        <v>4980</v>
      </c>
      <c r="AA5204" s="9" t="s">
        <v>4992</v>
      </c>
      <c r="AB5204" s="9" t="s">
        <v>5066</v>
      </c>
      <c r="AC5204" s="84" t="s">
        <v>12552</v>
      </c>
      <c r="AD5204" s="83"/>
      <c r="AE5204" s="20" t="str">
        <f>VLOOKUP(E5204,'FILIAIS PETZ'!A:Q,17,0)</f>
        <v>SP3</v>
      </c>
      <c r="AF5204" s="20" t="str">
        <f>VLOOKUP(E5204,'FILIAIS PETZ'!A:Q,3,0)</f>
        <v>FELICIO</v>
      </c>
      <c r="AG5204" s="20" t="str">
        <f>VLOOKUP(E5204,'FILIAIS PETZ'!A:Q,2,0)</f>
        <v>R3</v>
      </c>
      <c r="AH5204" s="75">
        <v>1200</v>
      </c>
      <c r="AI5204" s="16" t="s">
        <v>12446</v>
      </c>
      <c r="AJ5204" s="43">
        <f>VLOOKUP(E5204,'FILIAIS PETZ'!$A$2:$K$2000,11,0)</f>
        <v>18328118012972</v>
      </c>
      <c r="AK5204" s="44">
        <f t="shared" si="342"/>
        <v>18328118012972</v>
      </c>
    </row>
    <row r="5205" spans="1:37" s="14" customFormat="1" ht="15" customHeight="1" thickBot="1" x14ac:dyDescent="0.25">
      <c r="A5205" s="9">
        <f t="shared" si="341"/>
        <v>981422</v>
      </c>
      <c r="B5205" s="18">
        <f>VLOOKUP(C5205,FORNECEDORES!D:E,2,0)</f>
        <v>55666</v>
      </c>
      <c r="C5205" s="19" t="str">
        <f>VLOOKUP(D5205,FORNECEDORES!A:D,4,0)</f>
        <v>33.045.885/0001-02</v>
      </c>
      <c r="D5205" s="13" t="s">
        <v>2848</v>
      </c>
      <c r="E5205" s="20" t="str">
        <f t="shared" si="343"/>
        <v>04 0181</v>
      </c>
      <c r="F5205" s="28" t="s">
        <v>8969</v>
      </c>
      <c r="G5205" s="21" t="str">
        <f>VLOOKUP(E5205,'FILIAIS PETZ'!A:E,5,0)</f>
        <v>PETZ MAUA SHOPPING</v>
      </c>
      <c r="H5205" s="20" t="str">
        <f>VLOOKUP(E5205,'FILIAIS PETZ'!A:D,4,0)</f>
        <v>MAUA-SP</v>
      </c>
      <c r="I5205" s="85">
        <v>45539</v>
      </c>
      <c r="J5205" s="84">
        <v>981422</v>
      </c>
      <c r="K5205" s="84" t="s">
        <v>5858</v>
      </c>
      <c r="L5205" s="83" t="s">
        <v>13045</v>
      </c>
      <c r="M5205" s="46">
        <v>45554</v>
      </c>
      <c r="N5205" s="46">
        <v>45574</v>
      </c>
      <c r="O5205" s="46">
        <v>45556</v>
      </c>
      <c r="P5205" s="83" t="s">
        <v>4990</v>
      </c>
      <c r="Q5205" s="84" t="s">
        <v>5029</v>
      </c>
      <c r="R5205" s="84" t="s">
        <v>4991</v>
      </c>
      <c r="S5205" s="84" t="s">
        <v>5052</v>
      </c>
      <c r="T5205" s="84" t="s">
        <v>32</v>
      </c>
      <c r="U5205" s="84" t="s">
        <v>5048</v>
      </c>
      <c r="V5205" s="84" t="s">
        <v>5048</v>
      </c>
      <c r="W5205" s="84" t="s">
        <v>5019</v>
      </c>
      <c r="X5205" s="84" t="s">
        <v>4992</v>
      </c>
      <c r="Y5205" s="9" t="s">
        <v>4980</v>
      </c>
      <c r="Z5205" s="9" t="s">
        <v>4980</v>
      </c>
      <c r="AA5205" s="9" t="s">
        <v>4992</v>
      </c>
      <c r="AB5205" s="9" t="s">
        <v>5066</v>
      </c>
      <c r="AC5205" s="84" t="s">
        <v>12552</v>
      </c>
      <c r="AD5205" s="83"/>
      <c r="AE5205" s="20" t="str">
        <f>VLOOKUP(E5205,'FILIAIS PETZ'!A:Q,17,0)</f>
        <v>SP3</v>
      </c>
      <c r="AF5205" s="20" t="str">
        <f>VLOOKUP(E5205,'FILIAIS PETZ'!A:Q,3,0)</f>
        <v>FELICIO</v>
      </c>
      <c r="AG5205" s="20" t="str">
        <f>VLOOKUP(E5205,'FILIAIS PETZ'!A:Q,2,0)</f>
        <v>R3</v>
      </c>
      <c r="AH5205" s="75">
        <v>1200</v>
      </c>
      <c r="AI5205" s="16" t="s">
        <v>12446</v>
      </c>
      <c r="AJ5205" s="43">
        <f>VLOOKUP(E5205,'FILIAIS PETZ'!$A$2:$K$2000,11,0)</f>
        <v>18328118016617</v>
      </c>
      <c r="AK5205" s="44">
        <f t="shared" si="342"/>
        <v>18328118016617</v>
      </c>
    </row>
    <row r="5206" spans="1:37" s="14" customFormat="1" ht="15" customHeight="1" thickBot="1" x14ac:dyDescent="0.25">
      <c r="A5206" s="9">
        <f t="shared" si="341"/>
        <v>981425</v>
      </c>
      <c r="B5206" s="18">
        <f>VLOOKUP(C5206,FORNECEDORES!D:E,2,0)</f>
        <v>55666</v>
      </c>
      <c r="C5206" s="19" t="str">
        <f>VLOOKUP(D5206,FORNECEDORES!A:D,4,0)</f>
        <v>33.045.885/0001-02</v>
      </c>
      <c r="D5206" s="13" t="s">
        <v>2848</v>
      </c>
      <c r="E5206" s="20" t="str">
        <f t="shared" si="343"/>
        <v>04 0068</v>
      </c>
      <c r="F5206" s="28" t="s">
        <v>8958</v>
      </c>
      <c r="G5206" s="21" t="str">
        <f>VLOOKUP(E5206,'FILIAIS PETZ'!A:E,5,0)</f>
        <v>PETZ PEREIRA BARRETO</v>
      </c>
      <c r="H5206" s="20" t="str">
        <f>VLOOKUP(E5206,'FILIAIS PETZ'!A:D,4,0)</f>
        <v>PBAR-SP</v>
      </c>
      <c r="I5206" s="85">
        <v>45539</v>
      </c>
      <c r="J5206" s="84">
        <v>981425</v>
      </c>
      <c r="K5206" s="84" t="s">
        <v>5858</v>
      </c>
      <c r="L5206" s="83" t="s">
        <v>13046</v>
      </c>
      <c r="M5206" s="46">
        <v>45554</v>
      </c>
      <c r="N5206" s="46">
        <v>45574</v>
      </c>
      <c r="O5206" s="46">
        <v>45556</v>
      </c>
      <c r="P5206" s="83" t="s">
        <v>4990</v>
      </c>
      <c r="Q5206" s="84" t="s">
        <v>5029</v>
      </c>
      <c r="R5206" s="84" t="s">
        <v>4991</v>
      </c>
      <c r="S5206" s="84" t="s">
        <v>5052</v>
      </c>
      <c r="T5206" s="84" t="s">
        <v>32</v>
      </c>
      <c r="U5206" s="84" t="s">
        <v>5048</v>
      </c>
      <c r="V5206" s="84" t="s">
        <v>5048</v>
      </c>
      <c r="W5206" s="84" t="s">
        <v>5019</v>
      </c>
      <c r="X5206" s="84" t="s">
        <v>4992</v>
      </c>
      <c r="Y5206" s="9" t="s">
        <v>4980</v>
      </c>
      <c r="Z5206" s="9" t="s">
        <v>4980</v>
      </c>
      <c r="AA5206" s="9" t="s">
        <v>4992</v>
      </c>
      <c r="AB5206" s="9" t="s">
        <v>5066</v>
      </c>
      <c r="AC5206" s="84" t="s">
        <v>12552</v>
      </c>
      <c r="AD5206" s="83"/>
      <c r="AE5206" s="20" t="str">
        <f>VLOOKUP(E5206,'FILIAIS PETZ'!A:Q,17,0)</f>
        <v>SP3</v>
      </c>
      <c r="AF5206" s="20" t="str">
        <f>VLOOKUP(E5206,'FILIAIS PETZ'!A:Q,3,0)</f>
        <v>FELICIO</v>
      </c>
      <c r="AG5206" s="20" t="str">
        <f>VLOOKUP(E5206,'FILIAIS PETZ'!A:Q,2,0)</f>
        <v>R3</v>
      </c>
      <c r="AH5206" s="75">
        <v>1200</v>
      </c>
      <c r="AI5206" s="16" t="s">
        <v>12446</v>
      </c>
      <c r="AJ5206" s="43">
        <f>VLOOKUP(E5206,'FILIAIS PETZ'!$A$2:$K$2000,11,0)</f>
        <v>18328118007111</v>
      </c>
      <c r="AK5206" s="44">
        <f t="shared" si="342"/>
        <v>18328118007111</v>
      </c>
    </row>
    <row r="5207" spans="1:37" s="14" customFormat="1" ht="15" customHeight="1" thickBot="1" x14ac:dyDescent="0.25">
      <c r="A5207" s="9">
        <f t="shared" si="341"/>
        <v>981426</v>
      </c>
      <c r="B5207" s="18">
        <f>VLOOKUP(C5207,FORNECEDORES!D:E,2,0)</f>
        <v>55666</v>
      </c>
      <c r="C5207" s="19" t="str">
        <f>VLOOKUP(D5207,FORNECEDORES!A:D,4,0)</f>
        <v>33.045.885/0001-02</v>
      </c>
      <c r="D5207" s="13" t="s">
        <v>2848</v>
      </c>
      <c r="E5207" s="20" t="str">
        <f t="shared" si="343"/>
        <v>04 0116</v>
      </c>
      <c r="F5207" s="28" t="s">
        <v>8970</v>
      </c>
      <c r="G5207" s="21" t="str">
        <f>VLOOKUP(E5207,'FILIAIS PETZ'!A:E,5,0)</f>
        <v>PETZ SANTO ANDRE DOM PEDRO</v>
      </c>
      <c r="H5207" s="20" t="str">
        <f>VLOOKUP(E5207,'FILIAIS PETZ'!A:D,4,0)</f>
        <v>SADP-SP</v>
      </c>
      <c r="I5207" s="85">
        <v>45539</v>
      </c>
      <c r="J5207" s="84">
        <v>981426</v>
      </c>
      <c r="K5207" s="84" t="s">
        <v>5858</v>
      </c>
      <c r="L5207" s="83" t="s">
        <v>13047</v>
      </c>
      <c r="M5207" s="46">
        <v>45554</v>
      </c>
      <c r="N5207" s="46">
        <v>45574</v>
      </c>
      <c r="O5207" s="46">
        <v>45556</v>
      </c>
      <c r="P5207" s="83" t="s">
        <v>4990</v>
      </c>
      <c r="Q5207" s="84" t="s">
        <v>5029</v>
      </c>
      <c r="R5207" s="84" t="s">
        <v>4991</v>
      </c>
      <c r="S5207" s="84" t="s">
        <v>5052</v>
      </c>
      <c r="T5207" s="84" t="s">
        <v>32</v>
      </c>
      <c r="U5207" s="84" t="s">
        <v>5048</v>
      </c>
      <c r="V5207" s="84" t="s">
        <v>5048</v>
      </c>
      <c r="W5207" s="84" t="s">
        <v>5019</v>
      </c>
      <c r="X5207" s="84" t="s">
        <v>4992</v>
      </c>
      <c r="Y5207" s="9" t="s">
        <v>4980</v>
      </c>
      <c r="Z5207" s="9" t="s">
        <v>4980</v>
      </c>
      <c r="AA5207" s="9" t="s">
        <v>4992</v>
      </c>
      <c r="AB5207" s="9" t="s">
        <v>5066</v>
      </c>
      <c r="AC5207" s="84" t="s">
        <v>12552</v>
      </c>
      <c r="AD5207" s="83"/>
      <c r="AE5207" s="20" t="str">
        <f>VLOOKUP(E5207,'FILIAIS PETZ'!A:Q,17,0)</f>
        <v>SP3</v>
      </c>
      <c r="AF5207" s="20" t="str">
        <f>VLOOKUP(E5207,'FILIAIS PETZ'!A:Q,3,0)</f>
        <v>FELICIO</v>
      </c>
      <c r="AG5207" s="20" t="str">
        <f>VLOOKUP(E5207,'FILIAIS PETZ'!A:Q,2,0)</f>
        <v>R3</v>
      </c>
      <c r="AH5207" s="75">
        <v>1200</v>
      </c>
      <c r="AI5207" s="16" t="s">
        <v>12446</v>
      </c>
      <c r="AJ5207" s="43">
        <f>VLOOKUP(E5207,'FILIAIS PETZ'!$A$2:$K$2000,11,0)</f>
        <v>18328118011062</v>
      </c>
      <c r="AK5207" s="44">
        <f t="shared" si="342"/>
        <v>18328118011062</v>
      </c>
    </row>
    <row r="5208" spans="1:37" s="14" customFormat="1" ht="15" customHeight="1" thickBot="1" x14ac:dyDescent="0.25">
      <c r="A5208" s="9">
        <f t="shared" si="341"/>
        <v>981427</v>
      </c>
      <c r="B5208" s="18">
        <f>VLOOKUP(C5208,FORNECEDORES!D:E,2,0)</f>
        <v>55666</v>
      </c>
      <c r="C5208" s="19" t="str">
        <f>VLOOKUP(D5208,FORNECEDORES!A:D,4,0)</f>
        <v>33.045.885/0001-02</v>
      </c>
      <c r="D5208" s="13" t="s">
        <v>2848</v>
      </c>
      <c r="E5208" s="20" t="str">
        <f t="shared" si="343"/>
        <v>04 0003</v>
      </c>
      <c r="F5208" s="28" t="s">
        <v>8971</v>
      </c>
      <c r="G5208" s="21" t="str">
        <f>VLOOKUP(E5208,'FILIAIS PETZ'!A:E,5,0)</f>
        <v>PETZ SAO BERNARDO</v>
      </c>
      <c r="H5208" s="20" t="str">
        <f>VLOOKUP(E5208,'FILIAIS PETZ'!A:D,4,0)</f>
        <v>SBCA-SP</v>
      </c>
      <c r="I5208" s="85">
        <v>45539</v>
      </c>
      <c r="J5208" s="84">
        <v>981427</v>
      </c>
      <c r="K5208" s="84" t="s">
        <v>5858</v>
      </c>
      <c r="L5208" s="83" t="s">
        <v>13048</v>
      </c>
      <c r="M5208" s="46">
        <v>45554</v>
      </c>
      <c r="N5208" s="46">
        <v>45574</v>
      </c>
      <c r="O5208" s="46">
        <v>45556</v>
      </c>
      <c r="P5208" s="83" t="s">
        <v>4990</v>
      </c>
      <c r="Q5208" s="84" t="s">
        <v>5029</v>
      </c>
      <c r="R5208" s="84" t="s">
        <v>4991</v>
      </c>
      <c r="S5208" s="84" t="s">
        <v>5052</v>
      </c>
      <c r="T5208" s="84" t="s">
        <v>32</v>
      </c>
      <c r="U5208" s="84" t="s">
        <v>5048</v>
      </c>
      <c r="V5208" s="84" t="s">
        <v>5048</v>
      </c>
      <c r="W5208" s="84" t="s">
        <v>5019</v>
      </c>
      <c r="X5208" s="84" t="s">
        <v>4992</v>
      </c>
      <c r="Y5208" s="9" t="s">
        <v>4980</v>
      </c>
      <c r="Z5208" s="9" t="s">
        <v>4980</v>
      </c>
      <c r="AA5208" s="9" t="s">
        <v>4992</v>
      </c>
      <c r="AB5208" s="9" t="s">
        <v>5066</v>
      </c>
      <c r="AC5208" s="84" t="s">
        <v>12552</v>
      </c>
      <c r="AD5208" s="83"/>
      <c r="AE5208" s="20" t="str">
        <f>VLOOKUP(E5208,'FILIAIS PETZ'!A:Q,17,0)</f>
        <v>SP3</v>
      </c>
      <c r="AF5208" s="20" t="str">
        <f>VLOOKUP(E5208,'FILIAIS PETZ'!A:Q,3,0)</f>
        <v>FELICIO</v>
      </c>
      <c r="AG5208" s="20" t="str">
        <f>VLOOKUP(E5208,'FILIAIS PETZ'!A:Q,2,0)</f>
        <v>R3</v>
      </c>
      <c r="AH5208" s="75">
        <v>1200</v>
      </c>
      <c r="AI5208" s="16" t="s">
        <v>12446</v>
      </c>
      <c r="AJ5208" s="43">
        <f>VLOOKUP(E5208,'FILIAIS PETZ'!$A$2:$K$2000,11,0)</f>
        <v>18328118002152</v>
      </c>
      <c r="AK5208" s="44">
        <f t="shared" si="342"/>
        <v>18328118002152</v>
      </c>
    </row>
    <row r="5209" spans="1:37" s="14" customFormat="1" ht="15" customHeight="1" thickBot="1" x14ac:dyDescent="0.25">
      <c r="A5209" s="9">
        <f t="shared" si="341"/>
        <v>981429</v>
      </c>
      <c r="B5209" s="18">
        <f>VLOOKUP(C5209,FORNECEDORES!D:E,2,0)</f>
        <v>55666</v>
      </c>
      <c r="C5209" s="19" t="str">
        <f>VLOOKUP(D5209,FORNECEDORES!A:D,4,0)</f>
        <v>33.045.885/0001-02</v>
      </c>
      <c r="D5209" s="13" t="s">
        <v>2848</v>
      </c>
      <c r="E5209" s="20" t="str">
        <f t="shared" si="343"/>
        <v>04 0017</v>
      </c>
      <c r="F5209" s="28" t="s">
        <v>8713</v>
      </c>
      <c r="G5209" s="21" t="str">
        <f>VLOOKUP(E5209,'FILIAIS PETZ'!A:E,5,0)</f>
        <v>PETZ CARREFOUR SAO CAETANO</v>
      </c>
      <c r="H5209" s="20" t="str">
        <f>VLOOKUP(E5209,'FILIAIS PETZ'!A:D,4,0)</f>
        <v>SCSU-SP</v>
      </c>
      <c r="I5209" s="85">
        <v>45539</v>
      </c>
      <c r="J5209" s="84">
        <v>981429</v>
      </c>
      <c r="K5209" s="84" t="s">
        <v>5858</v>
      </c>
      <c r="L5209" s="83" t="s">
        <v>13049</v>
      </c>
      <c r="M5209" s="46">
        <v>45554</v>
      </c>
      <c r="N5209" s="46">
        <v>45574</v>
      </c>
      <c r="O5209" s="46">
        <v>45556</v>
      </c>
      <c r="P5209" s="83" t="s">
        <v>4990</v>
      </c>
      <c r="Q5209" s="84" t="s">
        <v>5029</v>
      </c>
      <c r="R5209" s="84" t="s">
        <v>4991</v>
      </c>
      <c r="S5209" s="84" t="s">
        <v>5052</v>
      </c>
      <c r="T5209" s="84" t="s">
        <v>32</v>
      </c>
      <c r="U5209" s="84" t="s">
        <v>5048</v>
      </c>
      <c r="V5209" s="84" t="s">
        <v>5048</v>
      </c>
      <c r="W5209" s="84" t="s">
        <v>5019</v>
      </c>
      <c r="X5209" s="84" t="s">
        <v>4992</v>
      </c>
      <c r="Y5209" s="9" t="s">
        <v>4980</v>
      </c>
      <c r="Z5209" s="9" t="s">
        <v>4980</v>
      </c>
      <c r="AA5209" s="9" t="s">
        <v>4992</v>
      </c>
      <c r="AB5209" s="9" t="s">
        <v>5066</v>
      </c>
      <c r="AC5209" s="84" t="s">
        <v>12552</v>
      </c>
      <c r="AD5209" s="83"/>
      <c r="AE5209" s="20" t="str">
        <f>VLOOKUP(E5209,'FILIAIS PETZ'!A:Q,17,0)</f>
        <v>SP3</v>
      </c>
      <c r="AF5209" s="20" t="str">
        <f>VLOOKUP(E5209,'FILIAIS PETZ'!A:Q,3,0)</f>
        <v>FELICIO</v>
      </c>
      <c r="AG5209" s="20" t="str">
        <f>VLOOKUP(E5209,'FILIAIS PETZ'!A:Q,2,0)</f>
        <v>R3</v>
      </c>
      <c r="AH5209" s="75">
        <v>1200</v>
      </c>
      <c r="AI5209" s="16" t="s">
        <v>12446</v>
      </c>
      <c r="AJ5209" s="43">
        <f>VLOOKUP(E5209,'FILIAIS PETZ'!$A$2:$K$2000,11,0)</f>
        <v>18328118000532</v>
      </c>
      <c r="AK5209" s="44">
        <f t="shared" si="342"/>
        <v>18328118000532</v>
      </c>
    </row>
    <row r="5210" spans="1:37" s="14" customFormat="1" ht="15" customHeight="1" thickBot="1" x14ac:dyDescent="0.25">
      <c r="A5210" s="9">
        <f t="shared" ref="A5210:A5273" si="344">J5210</f>
        <v>981431</v>
      </c>
      <c r="B5210" s="18">
        <f>VLOOKUP(C5210,FORNECEDORES!D:E,2,0)</f>
        <v>55666</v>
      </c>
      <c r="C5210" s="19" t="str">
        <f>VLOOKUP(D5210,FORNECEDORES!A:D,4,0)</f>
        <v>33.045.885/0001-02</v>
      </c>
      <c r="D5210" s="13" t="s">
        <v>2848</v>
      </c>
      <c r="E5210" s="20" t="str">
        <f t="shared" si="343"/>
        <v>04 0258</v>
      </c>
      <c r="F5210" s="28" t="s">
        <v>8972</v>
      </c>
      <c r="G5210" s="21" t="str">
        <f>VLOOKUP(E5210,'FILIAIS PETZ'!A:E,5,0)</f>
        <v xml:space="preserve">PETZ SHOPPING GRAND PLAZA </v>
      </c>
      <c r="H5210" s="20" t="str">
        <f>VLOOKUP(E5210,'FILIAIS PETZ'!A:D,4,0)</f>
        <v>SGPZ-SP</v>
      </c>
      <c r="I5210" s="85">
        <v>45539</v>
      </c>
      <c r="J5210" s="84">
        <v>981431</v>
      </c>
      <c r="K5210" s="84" t="s">
        <v>5858</v>
      </c>
      <c r="L5210" s="83" t="s">
        <v>13050</v>
      </c>
      <c r="M5210" s="46">
        <v>45554</v>
      </c>
      <c r="N5210" s="46">
        <v>45574</v>
      </c>
      <c r="O5210" s="46">
        <v>45556</v>
      </c>
      <c r="P5210" s="83" t="s">
        <v>4990</v>
      </c>
      <c r="Q5210" s="84" t="s">
        <v>5029</v>
      </c>
      <c r="R5210" s="84" t="s">
        <v>4991</v>
      </c>
      <c r="S5210" s="84" t="s">
        <v>5052</v>
      </c>
      <c r="T5210" s="84" t="s">
        <v>32</v>
      </c>
      <c r="U5210" s="84" t="s">
        <v>5048</v>
      </c>
      <c r="V5210" s="84" t="s">
        <v>5048</v>
      </c>
      <c r="W5210" s="84" t="s">
        <v>5019</v>
      </c>
      <c r="X5210" s="84" t="s">
        <v>4992</v>
      </c>
      <c r="Y5210" s="9" t="s">
        <v>4980</v>
      </c>
      <c r="Z5210" s="9" t="s">
        <v>4980</v>
      </c>
      <c r="AA5210" s="9" t="s">
        <v>4992</v>
      </c>
      <c r="AB5210" s="9" t="s">
        <v>5066</v>
      </c>
      <c r="AC5210" s="84" t="s">
        <v>12552</v>
      </c>
      <c r="AD5210" s="83"/>
      <c r="AE5210" s="20" t="str">
        <f>VLOOKUP(E5210,'FILIAIS PETZ'!A:Q,17,0)</f>
        <v>SP3</v>
      </c>
      <c r="AF5210" s="20" t="str">
        <f>VLOOKUP(E5210,'FILIAIS PETZ'!A:Q,3,0)</f>
        <v>FELICIO</v>
      </c>
      <c r="AG5210" s="20" t="str">
        <f>VLOOKUP(E5210,'FILIAIS PETZ'!A:Q,2,0)</f>
        <v>R3</v>
      </c>
      <c r="AH5210" s="75">
        <v>1200</v>
      </c>
      <c r="AI5210" s="16" t="s">
        <v>12446</v>
      </c>
      <c r="AJ5210" s="43" t="str">
        <f>VLOOKUP(E5210,'FILIAIS PETZ'!$A$2:$K$2000,11,0)</f>
        <v>18.328.118/0249-89</v>
      </c>
      <c r="AK5210" s="44" t="str">
        <f t="shared" si="342"/>
        <v>18.328.118/0249-89</v>
      </c>
    </row>
    <row r="5211" spans="1:37" s="14" customFormat="1" ht="15" customHeight="1" thickBot="1" x14ac:dyDescent="0.25">
      <c r="A5211" s="9">
        <f t="shared" si="344"/>
        <v>981433</v>
      </c>
      <c r="B5211" s="18">
        <f>VLOOKUP(C5211,FORNECEDORES!D:E,2,0)</f>
        <v>55666</v>
      </c>
      <c r="C5211" s="19" t="str">
        <f>VLOOKUP(D5211,FORNECEDORES!A:D,4,0)</f>
        <v>33.045.885/0001-02</v>
      </c>
      <c r="D5211" s="13" t="s">
        <v>2848</v>
      </c>
      <c r="E5211" s="20" t="str">
        <f t="shared" si="343"/>
        <v>04 0243</v>
      </c>
      <c r="F5211" s="28" t="s">
        <v>8973</v>
      </c>
      <c r="G5211" s="21" t="str">
        <f>VLOOKUP(E5211,'FILIAIS PETZ'!A:E,5,0)</f>
        <v>PETZ SHOPPING GOLDEN SQUARE</v>
      </c>
      <c r="H5211" s="20" t="str">
        <f>VLOOKUP(E5211,'FILIAIS PETZ'!A:D,4,0)</f>
        <v>SGSQ-SP</v>
      </c>
      <c r="I5211" s="85">
        <v>45539</v>
      </c>
      <c r="J5211" s="84">
        <v>981433</v>
      </c>
      <c r="K5211" s="84" t="s">
        <v>5858</v>
      </c>
      <c r="L5211" s="83" t="s">
        <v>13051</v>
      </c>
      <c r="M5211" s="46">
        <v>45554</v>
      </c>
      <c r="N5211" s="46">
        <v>45574</v>
      </c>
      <c r="O5211" s="46">
        <v>45556</v>
      </c>
      <c r="P5211" s="83" t="s">
        <v>4990</v>
      </c>
      <c r="Q5211" s="84" t="s">
        <v>5029</v>
      </c>
      <c r="R5211" s="84" t="s">
        <v>4991</v>
      </c>
      <c r="S5211" s="84" t="s">
        <v>5052</v>
      </c>
      <c r="T5211" s="84" t="s">
        <v>32</v>
      </c>
      <c r="U5211" s="84" t="s">
        <v>5048</v>
      </c>
      <c r="V5211" s="84" t="s">
        <v>5048</v>
      </c>
      <c r="W5211" s="84" t="s">
        <v>5019</v>
      </c>
      <c r="X5211" s="84" t="s">
        <v>4992</v>
      </c>
      <c r="Y5211" s="9" t="s">
        <v>4980</v>
      </c>
      <c r="Z5211" s="9" t="s">
        <v>4980</v>
      </c>
      <c r="AA5211" s="9" t="s">
        <v>4992</v>
      </c>
      <c r="AB5211" s="9" t="s">
        <v>5066</v>
      </c>
      <c r="AC5211" s="84" t="s">
        <v>12552</v>
      </c>
      <c r="AD5211" s="83"/>
      <c r="AE5211" s="20" t="str">
        <f>VLOOKUP(E5211,'FILIAIS PETZ'!A:Q,17,0)</f>
        <v>SP3</v>
      </c>
      <c r="AF5211" s="20" t="str">
        <f>VLOOKUP(E5211,'FILIAIS PETZ'!A:Q,3,0)</f>
        <v>FELICIO</v>
      </c>
      <c r="AG5211" s="20" t="str">
        <f>VLOOKUP(E5211,'FILIAIS PETZ'!A:Q,2,0)</f>
        <v>R3</v>
      </c>
      <c r="AH5211" s="75">
        <v>1200</v>
      </c>
      <c r="AI5211" s="16" t="s">
        <v>12446</v>
      </c>
      <c r="AJ5211" s="43" t="str">
        <f>VLOOKUP(E5211,'FILIAIS PETZ'!$A$2:$K$2000,11,0)</f>
        <v>18.328.118/0229-35</v>
      </c>
      <c r="AK5211" s="44" t="str">
        <f t="shared" si="342"/>
        <v>18.328.118/0229-35</v>
      </c>
    </row>
    <row r="5212" spans="1:37" s="14" customFormat="1" ht="15" customHeight="1" thickBot="1" x14ac:dyDescent="0.25">
      <c r="A5212" s="9">
        <f t="shared" si="344"/>
        <v>981435</v>
      </c>
      <c r="B5212" s="18">
        <f>VLOOKUP(C5212,FORNECEDORES!D:E,2,0)</f>
        <v>55666</v>
      </c>
      <c r="C5212" s="19" t="str">
        <f>VLOOKUP(D5212,FORNECEDORES!A:D,4,0)</f>
        <v>33.045.885/0001-02</v>
      </c>
      <c r="D5212" s="13" t="s">
        <v>2848</v>
      </c>
      <c r="E5212" s="20" t="str">
        <f t="shared" si="343"/>
        <v>04 0044</v>
      </c>
      <c r="F5212" s="28" t="s">
        <v>8974</v>
      </c>
      <c r="G5212" s="21" t="str">
        <f>VLOOKUP(E5212,'FILIAIS PETZ'!A:E,5,0)</f>
        <v>PETZ SANTO ANDRE</v>
      </c>
      <c r="H5212" s="20" t="str">
        <f>VLOOKUP(E5212,'FILIAIS PETZ'!A:D,4,0)</f>
        <v>STAD-SP</v>
      </c>
      <c r="I5212" s="85">
        <v>45539</v>
      </c>
      <c r="J5212" s="84">
        <v>981435</v>
      </c>
      <c r="K5212" s="84" t="s">
        <v>5858</v>
      </c>
      <c r="L5212" s="83" t="s">
        <v>13052</v>
      </c>
      <c r="M5212" s="46">
        <v>45554</v>
      </c>
      <c r="N5212" s="46">
        <v>45574</v>
      </c>
      <c r="O5212" s="46">
        <v>45556</v>
      </c>
      <c r="P5212" s="83" t="s">
        <v>4990</v>
      </c>
      <c r="Q5212" s="84" t="s">
        <v>5029</v>
      </c>
      <c r="R5212" s="84" t="s">
        <v>4991</v>
      </c>
      <c r="S5212" s="84" t="s">
        <v>5052</v>
      </c>
      <c r="T5212" s="84" t="s">
        <v>32</v>
      </c>
      <c r="U5212" s="84" t="s">
        <v>5048</v>
      </c>
      <c r="V5212" s="84" t="s">
        <v>5048</v>
      </c>
      <c r="W5212" s="84" t="s">
        <v>5019</v>
      </c>
      <c r="X5212" s="84" t="s">
        <v>4992</v>
      </c>
      <c r="Y5212" s="9" t="s">
        <v>4980</v>
      </c>
      <c r="Z5212" s="9" t="s">
        <v>4980</v>
      </c>
      <c r="AA5212" s="9" t="s">
        <v>4992</v>
      </c>
      <c r="AB5212" s="9" t="s">
        <v>5066</v>
      </c>
      <c r="AC5212" s="84" t="s">
        <v>12552</v>
      </c>
      <c r="AD5212" s="83"/>
      <c r="AE5212" s="20" t="str">
        <f>VLOOKUP(E5212,'FILIAIS PETZ'!A:Q,17,0)</f>
        <v>SP3</v>
      </c>
      <c r="AF5212" s="20" t="str">
        <f>VLOOKUP(E5212,'FILIAIS PETZ'!A:Q,3,0)</f>
        <v>FELICIO</v>
      </c>
      <c r="AG5212" s="20" t="str">
        <f>VLOOKUP(E5212,'FILIAIS PETZ'!A:Q,2,0)</f>
        <v>R3</v>
      </c>
      <c r="AH5212" s="75">
        <v>1200</v>
      </c>
      <c r="AI5212" s="16" t="s">
        <v>12446</v>
      </c>
      <c r="AJ5212" s="43">
        <f>VLOOKUP(E5212,'FILIAIS PETZ'!$A$2:$K$2000,11,0)</f>
        <v>18328118004600</v>
      </c>
      <c r="AK5212" s="44">
        <f t="shared" si="342"/>
        <v>18328118004600</v>
      </c>
    </row>
    <row r="5213" spans="1:37" s="14" customFormat="1" ht="15" customHeight="1" thickBot="1" x14ac:dyDescent="0.25">
      <c r="A5213" s="9">
        <f t="shared" si="344"/>
        <v>981438</v>
      </c>
      <c r="B5213" s="18">
        <f>VLOOKUP(C5213,FORNECEDORES!D:E,2,0)</f>
        <v>530375</v>
      </c>
      <c r="C5213" s="19" t="str">
        <f>VLOOKUP(D5213,FORNECEDORES!A:D,4,0)</f>
        <v>23.080.842/0001-04</v>
      </c>
      <c r="D5213" s="13" t="s">
        <v>4370</v>
      </c>
      <c r="E5213" s="20" t="str">
        <f t="shared" si="343"/>
        <v>04 0008</v>
      </c>
      <c r="F5213" s="28" t="s">
        <v>4937</v>
      </c>
      <c r="G5213" s="21" t="str">
        <f>VLOOKUP(E5213,'FILIAIS PETZ'!A:E,5,0)</f>
        <v>PETZ ALPHAVILLE</v>
      </c>
      <c r="H5213" s="20" t="str">
        <f>VLOOKUP(E5213,'FILIAIS PETZ'!A:D,4,0)</f>
        <v>ALPH-SP</v>
      </c>
      <c r="I5213" s="85">
        <v>45539</v>
      </c>
      <c r="J5213" s="84">
        <v>981438</v>
      </c>
      <c r="K5213" s="84" t="s">
        <v>5858</v>
      </c>
      <c r="L5213" s="83" t="s">
        <v>12883</v>
      </c>
      <c r="M5213" s="46">
        <v>45551</v>
      </c>
      <c r="N5213" s="46">
        <v>45574</v>
      </c>
      <c r="O5213" s="46">
        <v>45554</v>
      </c>
      <c r="P5213" s="83" t="s">
        <v>4990</v>
      </c>
      <c r="Q5213" s="84">
        <v>3</v>
      </c>
      <c r="R5213" s="84">
        <v>1</v>
      </c>
      <c r="S5213" s="84">
        <v>8</v>
      </c>
      <c r="T5213" s="84" t="s">
        <v>32</v>
      </c>
      <c r="U5213" s="84">
        <v>11002</v>
      </c>
      <c r="V5213" s="84">
        <v>11002</v>
      </c>
      <c r="W5213" s="84" t="s">
        <v>5019</v>
      </c>
      <c r="X5213" s="84" t="s">
        <v>4985</v>
      </c>
      <c r="Y5213" s="9" t="s">
        <v>4980</v>
      </c>
      <c r="Z5213" s="9" t="s">
        <v>4980</v>
      </c>
      <c r="AA5213" s="9" t="s">
        <v>4989</v>
      </c>
      <c r="AB5213" s="9" t="s">
        <v>5066</v>
      </c>
      <c r="AC5213" s="84" t="s">
        <v>12552</v>
      </c>
      <c r="AD5213" s="83"/>
      <c r="AE5213" s="20" t="str">
        <f>VLOOKUP(E5213,'FILIAIS PETZ'!A:Q,17,0)</f>
        <v>SP7</v>
      </c>
      <c r="AF5213" s="20" t="str">
        <f>VLOOKUP(E5213,'FILIAIS PETZ'!A:Q,3,0)</f>
        <v>FELICIO</v>
      </c>
      <c r="AG5213" s="20" t="str">
        <f>VLOOKUP(E5213,'FILIAIS PETZ'!A:Q,2,0)</f>
        <v>R3</v>
      </c>
      <c r="AH5213" s="75">
        <v>850</v>
      </c>
      <c r="AI5213" s="16" t="s">
        <v>12444</v>
      </c>
      <c r="AJ5213" s="43">
        <f>VLOOKUP(E5213,'FILIAIS PETZ'!$A$2:$K$2000,11,0)</f>
        <v>18328118001423</v>
      </c>
      <c r="AK5213" s="44">
        <f t="shared" si="342"/>
        <v>18328118001423</v>
      </c>
    </row>
    <row r="5214" spans="1:37" s="14" customFormat="1" ht="15" customHeight="1" thickBot="1" x14ac:dyDescent="0.25">
      <c r="A5214" s="9">
        <f t="shared" si="344"/>
        <v>981442</v>
      </c>
      <c r="B5214" s="18">
        <f>VLOOKUP(C5214,FORNECEDORES!D:E,2,0)</f>
        <v>530375</v>
      </c>
      <c r="C5214" s="19" t="str">
        <f>VLOOKUP(D5214,FORNECEDORES!A:D,4,0)</f>
        <v>23.080.842/0001-04</v>
      </c>
      <c r="D5214" s="13" t="s">
        <v>4370</v>
      </c>
      <c r="E5214" s="20" t="str">
        <f t="shared" si="343"/>
        <v>04 0165</v>
      </c>
      <c r="F5214" s="28" t="s">
        <v>4935</v>
      </c>
      <c r="G5214" s="21" t="str">
        <f>VLOOKUP(E5214,'FILIAIS PETZ'!A:E,5,0)</f>
        <v>PETZ CARAPICUIBA</v>
      </c>
      <c r="H5214" s="20" t="str">
        <f>VLOOKUP(E5214,'FILIAIS PETZ'!A:D,4,0)</f>
        <v>CPIC-SP</v>
      </c>
      <c r="I5214" s="85">
        <v>45539</v>
      </c>
      <c r="J5214" s="84">
        <v>981442</v>
      </c>
      <c r="K5214" s="84" t="s">
        <v>5858</v>
      </c>
      <c r="L5214" s="83" t="s">
        <v>12888</v>
      </c>
      <c r="M5214" s="46">
        <v>45551</v>
      </c>
      <c r="N5214" s="46">
        <v>45574</v>
      </c>
      <c r="O5214" s="46">
        <v>45554</v>
      </c>
      <c r="P5214" s="83" t="s">
        <v>4990</v>
      </c>
      <c r="Q5214" s="84">
        <v>3</v>
      </c>
      <c r="R5214" s="84">
        <v>1</v>
      </c>
      <c r="S5214" s="84">
        <v>8</v>
      </c>
      <c r="T5214" s="84" t="s">
        <v>32</v>
      </c>
      <c r="U5214" s="84">
        <v>11002</v>
      </c>
      <c r="V5214" s="84">
        <v>11002</v>
      </c>
      <c r="W5214" s="84" t="s">
        <v>5019</v>
      </c>
      <c r="X5214" s="84" t="s">
        <v>4985</v>
      </c>
      <c r="Y5214" s="9" t="s">
        <v>4980</v>
      </c>
      <c r="Z5214" s="9" t="s">
        <v>4980</v>
      </c>
      <c r="AA5214" s="9" t="s">
        <v>4989</v>
      </c>
      <c r="AB5214" s="9" t="s">
        <v>5066</v>
      </c>
      <c r="AC5214" s="84" t="s">
        <v>12552</v>
      </c>
      <c r="AD5214" s="83"/>
      <c r="AE5214" s="20" t="str">
        <f>VLOOKUP(E5214,'FILIAIS PETZ'!A:Q,17,0)</f>
        <v>SP7</v>
      </c>
      <c r="AF5214" s="20" t="str">
        <f>VLOOKUP(E5214,'FILIAIS PETZ'!A:Q,3,0)</f>
        <v>FELICIO</v>
      </c>
      <c r="AG5214" s="20" t="str">
        <f>VLOOKUP(E5214,'FILIAIS PETZ'!A:Q,2,0)</f>
        <v>R3</v>
      </c>
      <c r="AH5214" s="75">
        <v>850</v>
      </c>
      <c r="AI5214" s="16" t="s">
        <v>12444</v>
      </c>
      <c r="AJ5214" s="43">
        <f>VLOOKUP(E5214,'FILIAIS PETZ'!$A$2:$K$2000,11,0)</f>
        <v>18328118015726</v>
      </c>
      <c r="AK5214" s="44">
        <f t="shared" si="342"/>
        <v>18328118015726</v>
      </c>
    </row>
    <row r="5215" spans="1:37" s="14" customFormat="1" ht="15" customHeight="1" thickBot="1" x14ac:dyDescent="0.25">
      <c r="A5215" s="9">
        <f t="shared" si="344"/>
        <v>981445</v>
      </c>
      <c r="B5215" s="18">
        <f>VLOOKUP(C5215,FORNECEDORES!D:E,2,0)</f>
        <v>530375</v>
      </c>
      <c r="C5215" s="19" t="str">
        <f>VLOOKUP(D5215,FORNECEDORES!A:D,4,0)</f>
        <v>23.080.842/0001-04</v>
      </c>
      <c r="D5215" s="13" t="s">
        <v>4370</v>
      </c>
      <c r="E5215" s="20" t="str">
        <f t="shared" si="343"/>
        <v>04 0106</v>
      </c>
      <c r="F5215" s="28" t="s">
        <v>4952</v>
      </c>
      <c r="G5215" s="21" t="str">
        <f>VLOOKUP(E5215,'FILIAIS PETZ'!A:E,5,0)</f>
        <v>PETZ COTIA</v>
      </c>
      <c r="H5215" s="20" t="str">
        <f>VLOOKUP(E5215,'FILIAIS PETZ'!A:D,4,0)</f>
        <v>CTIA-SP</v>
      </c>
      <c r="I5215" s="85">
        <v>45539</v>
      </c>
      <c r="J5215" s="84">
        <v>981445</v>
      </c>
      <c r="K5215" s="84" t="s">
        <v>5858</v>
      </c>
      <c r="L5215" s="83" t="s">
        <v>12894</v>
      </c>
      <c r="M5215" s="46">
        <v>45551</v>
      </c>
      <c r="N5215" s="46">
        <v>45574</v>
      </c>
      <c r="O5215" s="46">
        <v>45554</v>
      </c>
      <c r="P5215" s="83" t="s">
        <v>4990</v>
      </c>
      <c r="Q5215" s="84">
        <v>3</v>
      </c>
      <c r="R5215" s="84">
        <v>1</v>
      </c>
      <c r="S5215" s="84">
        <v>8</v>
      </c>
      <c r="T5215" s="84" t="s">
        <v>32</v>
      </c>
      <c r="U5215" s="84">
        <v>11002</v>
      </c>
      <c r="V5215" s="84">
        <v>11002</v>
      </c>
      <c r="W5215" s="84" t="s">
        <v>5019</v>
      </c>
      <c r="X5215" s="84" t="s">
        <v>4985</v>
      </c>
      <c r="Y5215" s="9" t="s">
        <v>4980</v>
      </c>
      <c r="Z5215" s="9" t="s">
        <v>4980</v>
      </c>
      <c r="AA5215" s="9" t="s">
        <v>4989</v>
      </c>
      <c r="AB5215" s="9" t="s">
        <v>5066</v>
      </c>
      <c r="AC5215" s="84" t="s">
        <v>12552</v>
      </c>
      <c r="AD5215" s="83"/>
      <c r="AE5215" s="20" t="str">
        <f>VLOOKUP(E5215,'FILIAIS PETZ'!A:Q,17,0)</f>
        <v>SP7</v>
      </c>
      <c r="AF5215" s="20" t="str">
        <f>VLOOKUP(E5215,'FILIAIS PETZ'!A:Q,3,0)</f>
        <v>FELICIO</v>
      </c>
      <c r="AG5215" s="20" t="str">
        <f>VLOOKUP(E5215,'FILIAIS PETZ'!A:Q,2,0)</f>
        <v>R3</v>
      </c>
      <c r="AH5215" s="75">
        <v>850</v>
      </c>
      <c r="AI5215" s="16" t="s">
        <v>12444</v>
      </c>
      <c r="AJ5215" s="43">
        <f>VLOOKUP(E5215,'FILIAIS PETZ'!$A$2:$K$2000,11,0)</f>
        <v>18328118009327</v>
      </c>
      <c r="AK5215" s="44">
        <f t="shared" si="342"/>
        <v>18328118009327</v>
      </c>
    </row>
    <row r="5216" spans="1:37" s="14" customFormat="1" ht="15" customHeight="1" thickBot="1" x14ac:dyDescent="0.25">
      <c r="A5216" s="9">
        <f t="shared" si="344"/>
        <v>981450</v>
      </c>
      <c r="B5216" s="18">
        <f>VLOOKUP(C5216,FORNECEDORES!D:E,2,0)</f>
        <v>530375</v>
      </c>
      <c r="C5216" s="19" t="str">
        <f>VLOOKUP(D5216,FORNECEDORES!A:D,4,0)</f>
        <v>23.080.842/0001-04</v>
      </c>
      <c r="D5216" s="13" t="s">
        <v>4370</v>
      </c>
      <c r="E5216" s="20" t="str">
        <f t="shared" si="343"/>
        <v>04 0093</v>
      </c>
      <c r="F5216" s="28" t="s">
        <v>4942</v>
      </c>
      <c r="G5216" s="21" t="str">
        <f>VLOOKUP(E5216,'FILIAIS PETZ'!A:E,5,0)</f>
        <v>PETZ INDAIATUBA</v>
      </c>
      <c r="H5216" s="20" t="str">
        <f>VLOOKUP(E5216,'FILIAIS PETZ'!A:D,4,0)</f>
        <v>INDT-SP</v>
      </c>
      <c r="I5216" s="85">
        <v>45539</v>
      </c>
      <c r="J5216" s="84">
        <v>981450</v>
      </c>
      <c r="K5216" s="84" t="s">
        <v>5858</v>
      </c>
      <c r="L5216" s="83" t="s">
        <v>12900</v>
      </c>
      <c r="M5216" s="46">
        <v>45551</v>
      </c>
      <c r="N5216" s="46">
        <v>45574</v>
      </c>
      <c r="O5216" s="46">
        <v>45554</v>
      </c>
      <c r="P5216" s="83" t="s">
        <v>4990</v>
      </c>
      <c r="Q5216" s="84">
        <v>3</v>
      </c>
      <c r="R5216" s="84">
        <v>1</v>
      </c>
      <c r="S5216" s="84">
        <v>8</v>
      </c>
      <c r="T5216" s="84" t="s">
        <v>32</v>
      </c>
      <c r="U5216" s="84">
        <v>11002</v>
      </c>
      <c r="V5216" s="84">
        <v>11002</v>
      </c>
      <c r="W5216" s="84" t="s">
        <v>5019</v>
      </c>
      <c r="X5216" s="84" t="s">
        <v>4985</v>
      </c>
      <c r="Y5216" s="9" t="s">
        <v>4980</v>
      </c>
      <c r="Z5216" s="9" t="s">
        <v>4980</v>
      </c>
      <c r="AA5216" s="9" t="s">
        <v>4989</v>
      </c>
      <c r="AB5216" s="9" t="s">
        <v>5066</v>
      </c>
      <c r="AC5216" s="84" t="s">
        <v>12552</v>
      </c>
      <c r="AD5216" s="83"/>
      <c r="AE5216" s="20" t="str">
        <f>VLOOKUP(E5216,'FILIAIS PETZ'!A:Q,17,0)</f>
        <v>SP7</v>
      </c>
      <c r="AF5216" s="20" t="str">
        <f>VLOOKUP(E5216,'FILIAIS PETZ'!A:Q,3,0)</f>
        <v>FELICIO</v>
      </c>
      <c r="AG5216" s="20" t="str">
        <f>VLOOKUP(E5216,'FILIAIS PETZ'!A:Q,2,0)</f>
        <v>R3</v>
      </c>
      <c r="AH5216" s="75">
        <v>850</v>
      </c>
      <c r="AI5216" s="16" t="s">
        <v>12444</v>
      </c>
      <c r="AJ5216" s="43">
        <f>VLOOKUP(E5216,'FILIAIS PETZ'!$A$2:$K$2000,11,0)</f>
        <v>18328118008517</v>
      </c>
      <c r="AK5216" s="44">
        <f t="shared" si="342"/>
        <v>18328118008517</v>
      </c>
    </row>
    <row r="5217" spans="1:37" s="14" customFormat="1" ht="15" customHeight="1" thickBot="1" x14ac:dyDescent="0.25">
      <c r="A5217" s="9">
        <f t="shared" si="344"/>
        <v>981451</v>
      </c>
      <c r="B5217" s="18">
        <f>VLOOKUP(C5217,FORNECEDORES!D:E,2,0)</f>
        <v>530375</v>
      </c>
      <c r="C5217" s="19" t="str">
        <f>VLOOKUP(D5217,FORNECEDORES!A:D,4,0)</f>
        <v>23.080.842/0001-04</v>
      </c>
      <c r="D5217" s="13" t="s">
        <v>4370</v>
      </c>
      <c r="E5217" s="20" t="str">
        <f t="shared" si="343"/>
        <v>04 0156</v>
      </c>
      <c r="F5217" s="28" t="s">
        <v>4940</v>
      </c>
      <c r="G5217" s="21" t="str">
        <f>VLOOKUP(E5217,'FILIAIS PETZ'!A:E,5,0)</f>
        <v>PETZ ITAPETININGA</v>
      </c>
      <c r="H5217" s="20" t="str">
        <f>VLOOKUP(E5217,'FILIAIS PETZ'!A:D,4,0)</f>
        <v>ITPT-SP</v>
      </c>
      <c r="I5217" s="85">
        <v>45539</v>
      </c>
      <c r="J5217" s="84">
        <v>981451</v>
      </c>
      <c r="K5217" s="84" t="s">
        <v>5858</v>
      </c>
      <c r="L5217" s="83" t="s">
        <v>12901</v>
      </c>
      <c r="M5217" s="46">
        <v>45551</v>
      </c>
      <c r="N5217" s="46">
        <v>45574</v>
      </c>
      <c r="O5217" s="46">
        <v>45554</v>
      </c>
      <c r="P5217" s="83" t="s">
        <v>4990</v>
      </c>
      <c r="Q5217" s="84">
        <v>3</v>
      </c>
      <c r="R5217" s="84">
        <v>1</v>
      </c>
      <c r="S5217" s="84">
        <v>8</v>
      </c>
      <c r="T5217" s="84" t="s">
        <v>32</v>
      </c>
      <c r="U5217" s="84">
        <v>11002</v>
      </c>
      <c r="V5217" s="84">
        <v>11002</v>
      </c>
      <c r="W5217" s="84" t="s">
        <v>5019</v>
      </c>
      <c r="X5217" s="84" t="s">
        <v>4985</v>
      </c>
      <c r="Y5217" s="9" t="s">
        <v>4980</v>
      </c>
      <c r="Z5217" s="9" t="s">
        <v>4980</v>
      </c>
      <c r="AA5217" s="9" t="s">
        <v>4989</v>
      </c>
      <c r="AB5217" s="9" t="s">
        <v>5066</v>
      </c>
      <c r="AC5217" s="84" t="s">
        <v>12552</v>
      </c>
      <c r="AD5217" s="83"/>
      <c r="AE5217" s="20" t="str">
        <f>VLOOKUP(E5217,'FILIAIS PETZ'!A:Q,17,0)</f>
        <v>SP7</v>
      </c>
      <c r="AF5217" s="20" t="str">
        <f>VLOOKUP(E5217,'FILIAIS PETZ'!A:Q,3,0)</f>
        <v>FELICIO</v>
      </c>
      <c r="AG5217" s="20" t="str">
        <f>VLOOKUP(E5217,'FILIAIS PETZ'!A:Q,2,0)</f>
        <v>R3</v>
      </c>
      <c r="AH5217" s="75">
        <v>850</v>
      </c>
      <c r="AI5217" s="16" t="s">
        <v>12444</v>
      </c>
      <c r="AJ5217" s="43">
        <f>VLOOKUP(E5217,'FILIAIS PETZ'!$A$2:$K$2000,11,0)</f>
        <v>18328118014754</v>
      </c>
      <c r="AK5217" s="44">
        <f t="shared" si="342"/>
        <v>18328118014754</v>
      </c>
    </row>
    <row r="5218" spans="1:37" s="14" customFormat="1" ht="15" customHeight="1" thickBot="1" x14ac:dyDescent="0.25">
      <c r="A5218" s="9">
        <f t="shared" si="344"/>
        <v>981454</v>
      </c>
      <c r="B5218" s="18">
        <f>VLOOKUP(C5218,FORNECEDORES!D:E,2,0)</f>
        <v>530375</v>
      </c>
      <c r="C5218" s="19" t="str">
        <f>VLOOKUP(D5218,FORNECEDORES!A:D,4,0)</f>
        <v>23.080.842/0001-04</v>
      </c>
      <c r="D5218" s="13" t="s">
        <v>4370</v>
      </c>
      <c r="E5218" s="20" t="str">
        <f t="shared" si="343"/>
        <v>04 0119</v>
      </c>
      <c r="F5218" s="28" t="s">
        <v>4934</v>
      </c>
      <c r="G5218" s="21" t="str">
        <f>VLOOKUP(E5218,'FILIAIS PETZ'!A:E,5,0)</f>
        <v>PETZ ITU</v>
      </c>
      <c r="H5218" s="20" t="str">
        <f>VLOOKUP(E5218,'FILIAIS PETZ'!A:D,4,0)</f>
        <v>ITTU-SP</v>
      </c>
      <c r="I5218" s="85">
        <v>45539</v>
      </c>
      <c r="J5218" s="84">
        <v>981454</v>
      </c>
      <c r="K5218" s="84" t="s">
        <v>5858</v>
      </c>
      <c r="L5218" s="83" t="s">
        <v>12902</v>
      </c>
      <c r="M5218" s="46">
        <v>45551</v>
      </c>
      <c r="N5218" s="46">
        <v>45574</v>
      </c>
      <c r="O5218" s="46">
        <v>45554</v>
      </c>
      <c r="P5218" s="83" t="s">
        <v>4990</v>
      </c>
      <c r="Q5218" s="84">
        <v>3</v>
      </c>
      <c r="R5218" s="84">
        <v>1</v>
      </c>
      <c r="S5218" s="84">
        <v>8</v>
      </c>
      <c r="T5218" s="84" t="s">
        <v>32</v>
      </c>
      <c r="U5218" s="84">
        <v>11002</v>
      </c>
      <c r="V5218" s="84">
        <v>11002</v>
      </c>
      <c r="W5218" s="84" t="s">
        <v>5019</v>
      </c>
      <c r="X5218" s="84" t="s">
        <v>4985</v>
      </c>
      <c r="Y5218" s="9" t="s">
        <v>4980</v>
      </c>
      <c r="Z5218" s="9" t="s">
        <v>4980</v>
      </c>
      <c r="AA5218" s="9" t="s">
        <v>4989</v>
      </c>
      <c r="AB5218" s="9" t="s">
        <v>5066</v>
      </c>
      <c r="AC5218" s="84" t="s">
        <v>12552</v>
      </c>
      <c r="AD5218" s="83"/>
      <c r="AE5218" s="20" t="str">
        <f>VLOOKUP(E5218,'FILIAIS PETZ'!A:Q,17,0)</f>
        <v>SP7</v>
      </c>
      <c r="AF5218" s="20" t="str">
        <f>VLOOKUP(E5218,'FILIAIS PETZ'!A:Q,3,0)</f>
        <v>FELICIO</v>
      </c>
      <c r="AG5218" s="20" t="str">
        <f>VLOOKUP(E5218,'FILIAIS PETZ'!A:Q,2,0)</f>
        <v>R3</v>
      </c>
      <c r="AH5218" s="75">
        <v>850</v>
      </c>
      <c r="AI5218" s="16" t="s">
        <v>12444</v>
      </c>
      <c r="AJ5218" s="43">
        <f>VLOOKUP(E5218,'FILIAIS PETZ'!$A$2:$K$2000,11,0)</f>
        <v>18328118010848</v>
      </c>
      <c r="AK5218" s="44">
        <f t="shared" si="342"/>
        <v>18328118010848</v>
      </c>
    </row>
    <row r="5219" spans="1:37" s="14" customFormat="1" ht="15" customHeight="1" thickBot="1" x14ac:dyDescent="0.25">
      <c r="A5219" s="9">
        <f t="shared" si="344"/>
        <v>981458</v>
      </c>
      <c r="B5219" s="18">
        <f>VLOOKUP(C5219,FORNECEDORES!D:E,2,0)</f>
        <v>530375</v>
      </c>
      <c r="C5219" s="19" t="str">
        <f>VLOOKUP(D5219,FORNECEDORES!A:D,4,0)</f>
        <v>23.080.842/0001-04</v>
      </c>
      <c r="D5219" s="13" t="s">
        <v>4370</v>
      </c>
      <c r="E5219" s="20" t="str">
        <f t="shared" si="343"/>
        <v>04 0032</v>
      </c>
      <c r="F5219" s="28" t="s">
        <v>4951</v>
      </c>
      <c r="G5219" s="21" t="str">
        <f>VLOOKUP(E5219,'FILIAIS PETZ'!A:E,5,0)</f>
        <v>PETZ JAGUARE</v>
      </c>
      <c r="H5219" s="20" t="str">
        <f>VLOOKUP(E5219,'FILIAIS PETZ'!A:D,4,0)</f>
        <v>JGRE-SP</v>
      </c>
      <c r="I5219" s="85">
        <v>45539</v>
      </c>
      <c r="J5219" s="84">
        <v>981458</v>
      </c>
      <c r="K5219" s="84" t="s">
        <v>5858</v>
      </c>
      <c r="L5219" s="83" t="s">
        <v>12905</v>
      </c>
      <c r="M5219" s="46">
        <v>45551</v>
      </c>
      <c r="N5219" s="46">
        <v>45574</v>
      </c>
      <c r="O5219" s="46">
        <v>45554</v>
      </c>
      <c r="P5219" s="83" t="s">
        <v>4990</v>
      </c>
      <c r="Q5219" s="84">
        <v>3</v>
      </c>
      <c r="R5219" s="84">
        <v>1</v>
      </c>
      <c r="S5219" s="84">
        <v>8</v>
      </c>
      <c r="T5219" s="84" t="s">
        <v>32</v>
      </c>
      <c r="U5219" s="84">
        <v>11002</v>
      </c>
      <c r="V5219" s="84">
        <v>11002</v>
      </c>
      <c r="W5219" s="84" t="s">
        <v>5019</v>
      </c>
      <c r="X5219" s="84" t="s">
        <v>4985</v>
      </c>
      <c r="Y5219" s="9" t="s">
        <v>4980</v>
      </c>
      <c r="Z5219" s="9" t="s">
        <v>4980</v>
      </c>
      <c r="AA5219" s="9" t="s">
        <v>4989</v>
      </c>
      <c r="AB5219" s="9" t="s">
        <v>5066</v>
      </c>
      <c r="AC5219" s="84" t="s">
        <v>12552</v>
      </c>
      <c r="AD5219" s="83"/>
      <c r="AE5219" s="20" t="str">
        <f>VLOOKUP(E5219,'FILIAIS PETZ'!A:Q,17,0)</f>
        <v>SP7</v>
      </c>
      <c r="AF5219" s="20" t="str">
        <f>VLOOKUP(E5219,'FILIAIS PETZ'!A:Q,3,0)</f>
        <v>FELICIO</v>
      </c>
      <c r="AG5219" s="20" t="str">
        <f>VLOOKUP(E5219,'FILIAIS PETZ'!A:Q,2,0)</f>
        <v>R3</v>
      </c>
      <c r="AH5219" s="75">
        <v>850</v>
      </c>
      <c r="AI5219" s="16" t="s">
        <v>12444</v>
      </c>
      <c r="AJ5219" s="43">
        <f>VLOOKUP(E5219,'FILIAIS PETZ'!$A$2:$K$2000,11,0)</f>
        <v>18328118003205</v>
      </c>
      <c r="AK5219" s="44">
        <f t="shared" si="342"/>
        <v>18328118003205</v>
      </c>
    </row>
    <row r="5220" spans="1:37" s="14" customFormat="1" ht="15" customHeight="1" thickBot="1" x14ac:dyDescent="0.25">
      <c r="A5220" s="9">
        <f t="shared" si="344"/>
        <v>981459</v>
      </c>
      <c r="B5220" s="18">
        <f>VLOOKUP(C5220,FORNECEDORES!D:E,2,0)</f>
        <v>530375</v>
      </c>
      <c r="C5220" s="19" t="str">
        <f>VLOOKUP(D5220,FORNECEDORES!A:D,4,0)</f>
        <v>23.080.842/0001-04</v>
      </c>
      <c r="D5220" s="13" t="s">
        <v>4370</v>
      </c>
      <c r="E5220" s="20" t="str">
        <f t="shared" si="343"/>
        <v>04 0083</v>
      </c>
      <c r="F5220" s="28" t="s">
        <v>4936</v>
      </c>
      <c r="G5220" s="21" t="str">
        <f>VLOOKUP(E5220,'FILIAIS PETZ'!A:E,5,0)</f>
        <v>PETZ OSASCO</v>
      </c>
      <c r="H5220" s="20" t="str">
        <f>VLOOKUP(E5220,'FILIAIS PETZ'!A:D,4,0)</f>
        <v>OSAS-SP</v>
      </c>
      <c r="I5220" s="85">
        <v>45539</v>
      </c>
      <c r="J5220" s="84">
        <v>981459</v>
      </c>
      <c r="K5220" s="84" t="s">
        <v>5858</v>
      </c>
      <c r="L5220" s="83" t="s">
        <v>12910</v>
      </c>
      <c r="M5220" s="46">
        <v>45551</v>
      </c>
      <c r="N5220" s="46">
        <v>45574</v>
      </c>
      <c r="O5220" s="46">
        <v>45554</v>
      </c>
      <c r="P5220" s="83" t="s">
        <v>4990</v>
      </c>
      <c r="Q5220" s="84">
        <v>3</v>
      </c>
      <c r="R5220" s="84">
        <v>1</v>
      </c>
      <c r="S5220" s="84">
        <v>8</v>
      </c>
      <c r="T5220" s="84" t="s">
        <v>32</v>
      </c>
      <c r="U5220" s="84">
        <v>11002</v>
      </c>
      <c r="V5220" s="84">
        <v>11002</v>
      </c>
      <c r="W5220" s="84" t="s">
        <v>5019</v>
      </c>
      <c r="X5220" s="84" t="s">
        <v>4985</v>
      </c>
      <c r="Y5220" s="9" t="s">
        <v>4980</v>
      </c>
      <c r="Z5220" s="9" t="s">
        <v>4980</v>
      </c>
      <c r="AA5220" s="9" t="s">
        <v>4989</v>
      </c>
      <c r="AB5220" s="9" t="s">
        <v>5066</v>
      </c>
      <c r="AC5220" s="84" t="s">
        <v>12552</v>
      </c>
      <c r="AD5220" s="83"/>
      <c r="AE5220" s="20" t="str">
        <f>VLOOKUP(E5220,'FILIAIS PETZ'!A:Q,17,0)</f>
        <v>SP7</v>
      </c>
      <c r="AF5220" s="20" t="str">
        <f>VLOOKUP(E5220,'FILIAIS PETZ'!A:Q,3,0)</f>
        <v>FELICIO</v>
      </c>
      <c r="AG5220" s="20" t="str">
        <f>VLOOKUP(E5220,'FILIAIS PETZ'!A:Q,2,0)</f>
        <v>R3</v>
      </c>
      <c r="AH5220" s="75">
        <v>850</v>
      </c>
      <c r="AI5220" s="16" t="s">
        <v>12444</v>
      </c>
      <c r="AJ5220" s="43">
        <f>VLOOKUP(E5220,'FILIAIS PETZ'!$A$2:$K$2000,11,0)</f>
        <v>18328118008355</v>
      </c>
      <c r="AK5220" s="44">
        <f t="shared" si="342"/>
        <v>18328118008355</v>
      </c>
    </row>
    <row r="5221" spans="1:37" s="14" customFormat="1" ht="15" customHeight="1" thickBot="1" x14ac:dyDescent="0.25">
      <c r="A5221" s="9">
        <f t="shared" si="344"/>
        <v>981463</v>
      </c>
      <c r="B5221" s="18">
        <f>VLOOKUP(C5221,FORNECEDORES!D:E,2,0)</f>
        <v>530375</v>
      </c>
      <c r="C5221" s="19" t="str">
        <f>VLOOKUP(D5221,FORNECEDORES!A:D,4,0)</f>
        <v>23.080.842/0001-04</v>
      </c>
      <c r="D5221" s="13" t="s">
        <v>4370</v>
      </c>
      <c r="E5221" s="20" t="str">
        <f t="shared" si="343"/>
        <v>04 0007</v>
      </c>
      <c r="F5221" s="28" t="s">
        <v>4950</v>
      </c>
      <c r="G5221" s="21" t="str">
        <f>VLOOKUP(E5221,'FILIAIS PETZ'!A:E,5,0)</f>
        <v>PETZ SOROCABA</v>
      </c>
      <c r="H5221" s="20" t="str">
        <f>VLOOKUP(E5221,'FILIAIS PETZ'!A:D,4,0)</f>
        <v>SCBA-SP</v>
      </c>
      <c r="I5221" s="85">
        <v>45539</v>
      </c>
      <c r="J5221" s="84">
        <v>981463</v>
      </c>
      <c r="K5221" s="84" t="s">
        <v>5858</v>
      </c>
      <c r="L5221" s="83" t="s">
        <v>12918</v>
      </c>
      <c r="M5221" s="46">
        <v>45551</v>
      </c>
      <c r="N5221" s="46">
        <v>45574</v>
      </c>
      <c r="O5221" s="46">
        <v>45554</v>
      </c>
      <c r="P5221" s="83" t="s">
        <v>4990</v>
      </c>
      <c r="Q5221" s="84">
        <v>3</v>
      </c>
      <c r="R5221" s="84">
        <v>1</v>
      </c>
      <c r="S5221" s="84">
        <v>8</v>
      </c>
      <c r="T5221" s="84" t="s">
        <v>32</v>
      </c>
      <c r="U5221" s="84">
        <v>11002</v>
      </c>
      <c r="V5221" s="84">
        <v>11002</v>
      </c>
      <c r="W5221" s="84" t="s">
        <v>5019</v>
      </c>
      <c r="X5221" s="84" t="s">
        <v>4985</v>
      </c>
      <c r="Y5221" s="9" t="s">
        <v>4980</v>
      </c>
      <c r="Z5221" s="9" t="s">
        <v>4980</v>
      </c>
      <c r="AA5221" s="9" t="s">
        <v>4989</v>
      </c>
      <c r="AB5221" s="9" t="s">
        <v>5066</v>
      </c>
      <c r="AC5221" s="84" t="s">
        <v>12552</v>
      </c>
      <c r="AD5221" s="83"/>
      <c r="AE5221" s="20" t="str">
        <f>VLOOKUP(E5221,'FILIAIS PETZ'!A:Q,17,0)</f>
        <v>SP7</v>
      </c>
      <c r="AF5221" s="20" t="str">
        <f>VLOOKUP(E5221,'FILIAIS PETZ'!A:Q,3,0)</f>
        <v>FELICIO</v>
      </c>
      <c r="AG5221" s="20" t="str">
        <f>VLOOKUP(E5221,'FILIAIS PETZ'!A:Q,2,0)</f>
        <v>R3</v>
      </c>
      <c r="AH5221" s="75">
        <v>850</v>
      </c>
      <c r="AI5221" s="16" t="s">
        <v>12444</v>
      </c>
      <c r="AJ5221" s="43">
        <f>VLOOKUP(E5221,'FILIAIS PETZ'!$A$2:$K$2000,11,0)</f>
        <v>18328118001695</v>
      </c>
      <c r="AK5221" s="44">
        <f t="shared" si="342"/>
        <v>18328118001695</v>
      </c>
    </row>
    <row r="5222" spans="1:37" s="14" customFormat="1" ht="15" customHeight="1" thickBot="1" x14ac:dyDescent="0.25">
      <c r="A5222" s="9">
        <f t="shared" si="344"/>
        <v>981464</v>
      </c>
      <c r="B5222" s="18">
        <f>VLOOKUP(C5222,FORNECEDORES!D:E,2,0)</f>
        <v>530375</v>
      </c>
      <c r="C5222" s="19" t="str">
        <f>VLOOKUP(D5222,FORNECEDORES!A:D,4,0)</f>
        <v>23.080.842/0001-04</v>
      </c>
      <c r="D5222" s="13" t="s">
        <v>4370</v>
      </c>
      <c r="E5222" s="20" t="str">
        <f t="shared" si="343"/>
        <v>04 0166</v>
      </c>
      <c r="F5222" s="28" t="s">
        <v>4932</v>
      </c>
      <c r="G5222" s="21" t="str">
        <f>VLOOKUP(E5222,'FILIAIS PETZ'!A:E,5,0)</f>
        <v>PETZ SOROCABA TAUSTE</v>
      </c>
      <c r="H5222" s="20" t="str">
        <f>VLOOKUP(E5222,'FILIAIS PETZ'!A:D,4,0)</f>
        <v>SOTT-SP</v>
      </c>
      <c r="I5222" s="85">
        <v>45539</v>
      </c>
      <c r="J5222" s="84">
        <v>981464</v>
      </c>
      <c r="K5222" s="84" t="s">
        <v>5858</v>
      </c>
      <c r="L5222" s="83" t="s">
        <v>12921</v>
      </c>
      <c r="M5222" s="46">
        <v>45551</v>
      </c>
      <c r="N5222" s="46">
        <v>45574</v>
      </c>
      <c r="O5222" s="46">
        <v>45554</v>
      </c>
      <c r="P5222" s="83" t="s">
        <v>4990</v>
      </c>
      <c r="Q5222" s="84">
        <v>3</v>
      </c>
      <c r="R5222" s="84">
        <v>1</v>
      </c>
      <c r="S5222" s="84">
        <v>8</v>
      </c>
      <c r="T5222" s="84" t="s">
        <v>32</v>
      </c>
      <c r="U5222" s="84">
        <v>11002</v>
      </c>
      <c r="V5222" s="84">
        <v>11002</v>
      </c>
      <c r="W5222" s="84" t="s">
        <v>5019</v>
      </c>
      <c r="X5222" s="84" t="s">
        <v>4985</v>
      </c>
      <c r="Y5222" s="9" t="s">
        <v>4980</v>
      </c>
      <c r="Z5222" s="9" t="s">
        <v>4980</v>
      </c>
      <c r="AA5222" s="9" t="s">
        <v>4989</v>
      </c>
      <c r="AB5222" s="9" t="s">
        <v>5066</v>
      </c>
      <c r="AC5222" s="84" t="s">
        <v>12552</v>
      </c>
      <c r="AD5222" s="83"/>
      <c r="AE5222" s="20" t="str">
        <f>VLOOKUP(E5222,'FILIAIS PETZ'!A:Q,17,0)</f>
        <v>SP7</v>
      </c>
      <c r="AF5222" s="20" t="str">
        <f>VLOOKUP(E5222,'FILIAIS PETZ'!A:Q,3,0)</f>
        <v>FELICIO</v>
      </c>
      <c r="AG5222" s="20" t="str">
        <f>VLOOKUP(E5222,'FILIAIS PETZ'!A:Q,2,0)</f>
        <v>R3</v>
      </c>
      <c r="AH5222" s="75">
        <v>850</v>
      </c>
      <c r="AI5222" s="16" t="s">
        <v>12444</v>
      </c>
      <c r="AJ5222" s="43">
        <f>VLOOKUP(E5222,'FILIAIS PETZ'!$A$2:$K$2000,11,0)</f>
        <v>18328118015998</v>
      </c>
      <c r="AK5222" s="44">
        <f t="shared" si="342"/>
        <v>18328118015998</v>
      </c>
    </row>
    <row r="5223" spans="1:37" s="14" customFormat="1" ht="15" customHeight="1" thickBot="1" x14ac:dyDescent="0.25">
      <c r="A5223" s="9">
        <f t="shared" si="344"/>
        <v>981475</v>
      </c>
      <c r="B5223" s="18">
        <f>VLOOKUP(C5223,FORNECEDORES!D:E,2,0)</f>
        <v>530375</v>
      </c>
      <c r="C5223" s="19" t="str">
        <f>VLOOKUP(D5223,FORNECEDORES!A:D,4,0)</f>
        <v>23.080.842/0001-04</v>
      </c>
      <c r="D5223" s="13" t="s">
        <v>4370</v>
      </c>
      <c r="E5223" s="20" t="str">
        <f t="shared" si="343"/>
        <v>04 0051</v>
      </c>
      <c r="F5223" s="28" t="s">
        <v>4948</v>
      </c>
      <c r="G5223" s="21" t="str">
        <f>VLOOKUP(E5223,'FILIAIS PETZ'!A:E,5,0)</f>
        <v>PETZ TAMBORÉ</v>
      </c>
      <c r="H5223" s="20" t="str">
        <f>VLOOKUP(E5223,'FILIAIS PETZ'!A:D,4,0)</f>
        <v>TMBO-SP</v>
      </c>
      <c r="I5223" s="85">
        <v>45539</v>
      </c>
      <c r="J5223" s="84">
        <v>981475</v>
      </c>
      <c r="K5223" s="84" t="s">
        <v>5858</v>
      </c>
      <c r="L5223" s="83" t="s">
        <v>12922</v>
      </c>
      <c r="M5223" s="46">
        <v>45551</v>
      </c>
      <c r="N5223" s="46">
        <v>45574</v>
      </c>
      <c r="O5223" s="46">
        <v>45554</v>
      </c>
      <c r="P5223" s="83" t="s">
        <v>4990</v>
      </c>
      <c r="Q5223" s="84">
        <v>3</v>
      </c>
      <c r="R5223" s="84">
        <v>1</v>
      </c>
      <c r="S5223" s="84">
        <v>8</v>
      </c>
      <c r="T5223" s="84" t="s">
        <v>32</v>
      </c>
      <c r="U5223" s="84">
        <v>11002</v>
      </c>
      <c r="V5223" s="84">
        <v>11002</v>
      </c>
      <c r="W5223" s="84" t="s">
        <v>5019</v>
      </c>
      <c r="X5223" s="84" t="s">
        <v>4985</v>
      </c>
      <c r="Y5223" s="9" t="s">
        <v>4980</v>
      </c>
      <c r="Z5223" s="9" t="s">
        <v>4980</v>
      </c>
      <c r="AA5223" s="9" t="s">
        <v>4989</v>
      </c>
      <c r="AB5223" s="9" t="s">
        <v>5066</v>
      </c>
      <c r="AC5223" s="84" t="s">
        <v>12552</v>
      </c>
      <c r="AD5223" s="83"/>
      <c r="AE5223" s="20" t="str">
        <f>VLOOKUP(E5223,'FILIAIS PETZ'!A:Q,17,0)</f>
        <v>SP7</v>
      </c>
      <c r="AF5223" s="20" t="str">
        <f>VLOOKUP(E5223,'FILIAIS PETZ'!A:Q,3,0)</f>
        <v>FELICIO</v>
      </c>
      <c r="AG5223" s="20" t="str">
        <f>VLOOKUP(E5223,'FILIAIS PETZ'!A:Q,2,0)</f>
        <v>R3</v>
      </c>
      <c r="AH5223" s="75">
        <v>850</v>
      </c>
      <c r="AI5223" s="16" t="s">
        <v>12444</v>
      </c>
      <c r="AJ5223" s="43">
        <f>VLOOKUP(E5223,'FILIAIS PETZ'!$A$2:$K$2000,11,0)</f>
        <v>18328118004872</v>
      </c>
      <c r="AK5223" s="44">
        <f t="shared" si="342"/>
        <v>18328118004872</v>
      </c>
    </row>
    <row r="5224" spans="1:37" s="14" customFormat="1" ht="15" customHeight="1" thickBot="1" x14ac:dyDescent="0.25">
      <c r="A5224" s="9">
        <f t="shared" si="344"/>
        <v>981477</v>
      </c>
      <c r="B5224" s="18">
        <f>VLOOKUP(C5224,FORNECEDORES!D:E,2,0)</f>
        <v>530375</v>
      </c>
      <c r="C5224" s="19" t="str">
        <f>VLOOKUP(D5224,FORNECEDORES!A:D,4,0)</f>
        <v>23.080.842/0001-04</v>
      </c>
      <c r="D5224" s="13" t="s">
        <v>4370</v>
      </c>
      <c r="E5224" s="20" t="str">
        <f t="shared" si="343"/>
        <v>04 0026</v>
      </c>
      <c r="F5224" s="28" t="s">
        <v>4949</v>
      </c>
      <c r="G5224" s="21" t="str">
        <f>VLOOKUP(E5224,'FILIAIS PETZ'!A:E,5,0)</f>
        <v>PETZ IGUATEMI ESPLANADA</v>
      </c>
      <c r="H5224" s="20" t="str">
        <f>VLOOKUP(E5224,'FILIAIS PETZ'!A:D,4,0)</f>
        <v>IGES-SP</v>
      </c>
      <c r="I5224" s="85">
        <v>45539</v>
      </c>
      <c r="J5224" s="84">
        <v>981477</v>
      </c>
      <c r="K5224" s="84" t="s">
        <v>5858</v>
      </c>
      <c r="L5224" s="83" t="s">
        <v>12898</v>
      </c>
      <c r="M5224" s="46">
        <v>45551</v>
      </c>
      <c r="N5224" s="46">
        <v>45574</v>
      </c>
      <c r="O5224" s="46">
        <v>45554</v>
      </c>
      <c r="P5224" s="83" t="s">
        <v>4990</v>
      </c>
      <c r="Q5224" s="84">
        <v>3</v>
      </c>
      <c r="R5224" s="84">
        <v>1</v>
      </c>
      <c r="S5224" s="84">
        <v>8</v>
      </c>
      <c r="T5224" s="84" t="s">
        <v>32</v>
      </c>
      <c r="U5224" s="84">
        <v>11002</v>
      </c>
      <c r="V5224" s="84">
        <v>11002</v>
      </c>
      <c r="W5224" s="84" t="s">
        <v>5019</v>
      </c>
      <c r="X5224" s="84" t="s">
        <v>4985</v>
      </c>
      <c r="Y5224" s="9" t="s">
        <v>4980</v>
      </c>
      <c r="Z5224" s="9" t="s">
        <v>4980</v>
      </c>
      <c r="AA5224" s="9" t="s">
        <v>4989</v>
      </c>
      <c r="AB5224" s="9" t="s">
        <v>5066</v>
      </c>
      <c r="AC5224" s="84" t="s">
        <v>12552</v>
      </c>
      <c r="AD5224" s="83"/>
      <c r="AE5224" s="20" t="str">
        <f>VLOOKUP(E5224,'FILIAIS PETZ'!A:Q,17,0)</f>
        <v>SP7</v>
      </c>
      <c r="AF5224" s="20" t="str">
        <f>VLOOKUP(E5224,'FILIAIS PETZ'!A:Q,3,0)</f>
        <v>FELICIO</v>
      </c>
      <c r="AG5224" s="20" t="str">
        <f>VLOOKUP(E5224,'FILIAIS PETZ'!A:Q,2,0)</f>
        <v>R3</v>
      </c>
      <c r="AH5224" s="75">
        <v>850</v>
      </c>
      <c r="AI5224" s="16" t="s">
        <v>12444</v>
      </c>
      <c r="AJ5224" s="43">
        <f>VLOOKUP(E5224,'FILIAIS PETZ'!$A$2:$K$2000,11,0)</f>
        <v>18328118002667</v>
      </c>
      <c r="AK5224" s="44">
        <f t="shared" si="342"/>
        <v>18328118002667</v>
      </c>
    </row>
    <row r="5225" spans="1:37" s="14" customFormat="1" ht="15" customHeight="1" thickBot="1" x14ac:dyDescent="0.25">
      <c r="A5225" s="9">
        <f t="shared" si="344"/>
        <v>981479</v>
      </c>
      <c r="B5225" s="18">
        <f>VLOOKUP(C5225,FORNECEDORES!D:E,2,0)</f>
        <v>530375</v>
      </c>
      <c r="C5225" s="19" t="str">
        <f>VLOOKUP(D5225,FORNECEDORES!A:D,4,0)</f>
        <v>23.080.842/0001-04</v>
      </c>
      <c r="D5225" s="13" t="s">
        <v>4370</v>
      </c>
      <c r="E5225" s="20" t="str">
        <f t="shared" si="343"/>
        <v>04 0135</v>
      </c>
      <c r="F5225" s="28" t="s">
        <v>8712</v>
      </c>
      <c r="G5225" s="21" t="str">
        <f>VLOOKUP(E5225,'FILIAIS PETZ'!A:E,5,0)</f>
        <v>PETZ CARREFOUR ANCHIETA</v>
      </c>
      <c r="H5225" s="20" t="str">
        <f>VLOOKUP(E5225,'FILIAIS PETZ'!A:D,4,0)</f>
        <v>ANCH-SP</v>
      </c>
      <c r="I5225" s="85">
        <v>45539</v>
      </c>
      <c r="J5225" s="84">
        <v>981479</v>
      </c>
      <c r="K5225" s="84" t="s">
        <v>5858</v>
      </c>
      <c r="L5225" s="83" t="s">
        <v>12890</v>
      </c>
      <c r="M5225" s="46">
        <v>45551</v>
      </c>
      <c r="N5225" s="46">
        <v>45574</v>
      </c>
      <c r="O5225" s="46">
        <v>45554</v>
      </c>
      <c r="P5225" s="83" t="s">
        <v>4990</v>
      </c>
      <c r="Q5225" s="84" t="s">
        <v>5029</v>
      </c>
      <c r="R5225" s="84" t="s">
        <v>4991</v>
      </c>
      <c r="S5225" s="84" t="s">
        <v>5052</v>
      </c>
      <c r="T5225" s="84" t="s">
        <v>32</v>
      </c>
      <c r="U5225" s="84" t="s">
        <v>5048</v>
      </c>
      <c r="V5225" s="84" t="s">
        <v>5048</v>
      </c>
      <c r="W5225" s="84" t="s">
        <v>5019</v>
      </c>
      <c r="X5225" s="84" t="s">
        <v>4985</v>
      </c>
      <c r="Y5225" s="9" t="s">
        <v>4980</v>
      </c>
      <c r="Z5225" s="9" t="s">
        <v>4980</v>
      </c>
      <c r="AA5225" s="9" t="s">
        <v>4989</v>
      </c>
      <c r="AB5225" s="9" t="s">
        <v>5066</v>
      </c>
      <c r="AC5225" s="84" t="s">
        <v>12552</v>
      </c>
      <c r="AD5225" s="83"/>
      <c r="AE5225" s="20" t="str">
        <f>VLOOKUP(E5225,'FILIAIS PETZ'!A:Q,17,0)</f>
        <v>SP3</v>
      </c>
      <c r="AF5225" s="20" t="str">
        <f>VLOOKUP(E5225,'FILIAIS PETZ'!A:Q,3,0)</f>
        <v>FELICIO</v>
      </c>
      <c r="AG5225" s="20" t="str">
        <f>VLOOKUP(E5225,'FILIAIS PETZ'!A:Q,2,0)</f>
        <v>R3</v>
      </c>
      <c r="AH5225" s="75">
        <v>850</v>
      </c>
      <c r="AI5225" s="16" t="s">
        <v>12444</v>
      </c>
      <c r="AJ5225" s="43">
        <f>VLOOKUP(E5225,'FILIAIS PETZ'!$A$2:$K$2000,11,0)</f>
        <v>18328118012549</v>
      </c>
      <c r="AK5225" s="44">
        <f t="shared" si="342"/>
        <v>18328118012549</v>
      </c>
    </row>
    <row r="5226" spans="1:37" s="14" customFormat="1" ht="15" customHeight="1" thickBot="1" x14ac:dyDescent="0.25">
      <c r="A5226" s="9">
        <f t="shared" si="344"/>
        <v>981528</v>
      </c>
      <c r="B5226" s="18">
        <f>VLOOKUP(C5226,FORNECEDORES!D:E,2,0)</f>
        <v>530375</v>
      </c>
      <c r="C5226" s="19" t="str">
        <f>VLOOKUP(D5226,FORNECEDORES!A:D,4,0)</f>
        <v>23.080.842/0001-04</v>
      </c>
      <c r="D5226" s="13" t="s">
        <v>4370</v>
      </c>
      <c r="E5226" s="20" t="str">
        <f t="shared" si="343"/>
        <v>04 0284</v>
      </c>
      <c r="F5226" s="28" t="s">
        <v>8966</v>
      </c>
      <c r="G5226" s="21" t="str">
        <f>VLOOKUP(E5226,'FILIAIS PETZ'!A:E,5,0)</f>
        <v>PETZ ASSAI ANCHIETA</v>
      </c>
      <c r="H5226" s="20" t="str">
        <f>VLOOKUP(E5226,'FILIAIS PETZ'!A:D,4,0)</f>
        <v>ASAC-SP</v>
      </c>
      <c r="I5226" s="85">
        <v>45539</v>
      </c>
      <c r="J5226" s="84">
        <v>981528</v>
      </c>
      <c r="K5226" s="84" t="s">
        <v>5858</v>
      </c>
      <c r="L5226" s="83" t="s">
        <v>12886</v>
      </c>
      <c r="M5226" s="46">
        <v>45551</v>
      </c>
      <c r="N5226" s="46">
        <v>45574</v>
      </c>
      <c r="O5226" s="46">
        <v>45554</v>
      </c>
      <c r="P5226" s="83" t="s">
        <v>4990</v>
      </c>
      <c r="Q5226" s="84" t="s">
        <v>5029</v>
      </c>
      <c r="R5226" s="84" t="s">
        <v>4991</v>
      </c>
      <c r="S5226" s="84" t="s">
        <v>5052</v>
      </c>
      <c r="T5226" s="84" t="s">
        <v>32</v>
      </c>
      <c r="U5226" s="84" t="s">
        <v>5048</v>
      </c>
      <c r="V5226" s="84" t="s">
        <v>5048</v>
      </c>
      <c r="W5226" s="84" t="s">
        <v>5019</v>
      </c>
      <c r="X5226" s="84" t="s">
        <v>4985</v>
      </c>
      <c r="Y5226" s="9" t="s">
        <v>4980</v>
      </c>
      <c r="Z5226" s="9" t="s">
        <v>4980</v>
      </c>
      <c r="AA5226" s="9" t="s">
        <v>4989</v>
      </c>
      <c r="AB5226" s="9" t="s">
        <v>5066</v>
      </c>
      <c r="AC5226" s="84" t="s">
        <v>12552</v>
      </c>
      <c r="AD5226" s="83"/>
      <c r="AE5226" s="20" t="str">
        <f>VLOOKUP(E5226,'FILIAIS PETZ'!A:Q,17,0)</f>
        <v>SP3</v>
      </c>
      <c r="AF5226" s="20" t="str">
        <f>VLOOKUP(E5226,'FILIAIS PETZ'!A:Q,3,0)</f>
        <v>FELICIO</v>
      </c>
      <c r="AG5226" s="20" t="str">
        <f>VLOOKUP(E5226,'FILIAIS PETZ'!A:Q,2,0)</f>
        <v>R3</v>
      </c>
      <c r="AH5226" s="75">
        <v>850</v>
      </c>
      <c r="AI5226" s="16" t="s">
        <v>12444</v>
      </c>
      <c r="AJ5226" s="43" t="str">
        <f>VLOOKUP(E5226,'FILIAIS PETZ'!$A$2:$K$2000,11,0)</f>
        <v>18.328.118/0290-00</v>
      </c>
      <c r="AK5226" s="44" t="str">
        <f t="shared" si="342"/>
        <v>18.328.118/0290-00</v>
      </c>
    </row>
    <row r="5227" spans="1:37" s="14" customFormat="1" ht="15" customHeight="1" thickBot="1" x14ac:dyDescent="0.25">
      <c r="A5227" s="9">
        <f t="shared" si="344"/>
        <v>981529</v>
      </c>
      <c r="B5227" s="18">
        <f>VLOOKUP(C5227,FORNECEDORES!D:E,2,0)</f>
        <v>530375</v>
      </c>
      <c r="C5227" s="19" t="str">
        <f>VLOOKUP(D5227,FORNECEDORES!A:D,4,0)</f>
        <v>23.080.842/0001-04</v>
      </c>
      <c r="D5227" s="13" t="s">
        <v>4370</v>
      </c>
      <c r="E5227" s="20" t="str">
        <f t="shared" si="343"/>
        <v>04 0247</v>
      </c>
      <c r="F5227" s="28" t="s">
        <v>8967</v>
      </c>
      <c r="G5227" s="21" t="str">
        <f>VLOOKUP(E5227,'FILIAIS PETZ'!A:E,5,0)</f>
        <v>PETZ AV GOIÁS</v>
      </c>
      <c r="H5227" s="20" t="str">
        <f>VLOOKUP(E5227,'FILIAIS PETZ'!A:D,4,0)</f>
        <v>AVGO-SP</v>
      </c>
      <c r="I5227" s="85">
        <v>45539</v>
      </c>
      <c r="J5227" s="84">
        <v>981529</v>
      </c>
      <c r="K5227" s="84" t="s">
        <v>5858</v>
      </c>
      <c r="L5227" s="83" t="s">
        <v>12887</v>
      </c>
      <c r="M5227" s="46">
        <v>45551</v>
      </c>
      <c r="N5227" s="46">
        <v>45574</v>
      </c>
      <c r="O5227" s="46">
        <v>45554</v>
      </c>
      <c r="P5227" s="83" t="s">
        <v>4990</v>
      </c>
      <c r="Q5227" s="84" t="s">
        <v>5029</v>
      </c>
      <c r="R5227" s="84" t="s">
        <v>4991</v>
      </c>
      <c r="S5227" s="84" t="s">
        <v>5052</v>
      </c>
      <c r="T5227" s="84" t="s">
        <v>32</v>
      </c>
      <c r="U5227" s="84" t="s">
        <v>5048</v>
      </c>
      <c r="V5227" s="84" t="s">
        <v>5048</v>
      </c>
      <c r="W5227" s="84" t="s">
        <v>5019</v>
      </c>
      <c r="X5227" s="84" t="s">
        <v>4985</v>
      </c>
      <c r="Y5227" s="9" t="s">
        <v>4980</v>
      </c>
      <c r="Z5227" s="9" t="s">
        <v>4980</v>
      </c>
      <c r="AA5227" s="9" t="s">
        <v>4989</v>
      </c>
      <c r="AB5227" s="9" t="s">
        <v>5066</v>
      </c>
      <c r="AC5227" s="84" t="s">
        <v>12552</v>
      </c>
      <c r="AD5227" s="83"/>
      <c r="AE5227" s="20" t="str">
        <f>VLOOKUP(E5227,'FILIAIS PETZ'!A:Q,17,0)</f>
        <v>SP3</v>
      </c>
      <c r="AF5227" s="20" t="str">
        <f>VLOOKUP(E5227,'FILIAIS PETZ'!A:Q,3,0)</f>
        <v>FELICIO</v>
      </c>
      <c r="AG5227" s="20" t="str">
        <f>VLOOKUP(E5227,'FILIAIS PETZ'!A:Q,2,0)</f>
        <v>R3</v>
      </c>
      <c r="AH5227" s="75">
        <v>850</v>
      </c>
      <c r="AI5227" s="16" t="s">
        <v>12444</v>
      </c>
      <c r="AJ5227" s="43" t="str">
        <f>VLOOKUP(E5227,'FILIAIS PETZ'!$A$2:$K$2000,11,0)</f>
        <v>18.328.118/0236-64</v>
      </c>
      <c r="AK5227" s="44" t="str">
        <f t="shared" si="342"/>
        <v>18.328.118/0236-64</v>
      </c>
    </row>
    <row r="5228" spans="1:37" s="14" customFormat="1" ht="15" customHeight="1" thickBot="1" x14ac:dyDescent="0.25">
      <c r="A5228" s="9">
        <f t="shared" si="344"/>
        <v>981532</v>
      </c>
      <c r="B5228" s="18">
        <f>VLOOKUP(C5228,FORNECEDORES!D:E,2,0)</f>
        <v>530375</v>
      </c>
      <c r="C5228" s="19" t="str">
        <f>VLOOKUP(D5228,FORNECEDORES!A:D,4,0)</f>
        <v>23.080.842/0001-04</v>
      </c>
      <c r="D5228" s="13" t="s">
        <v>4370</v>
      </c>
      <c r="E5228" s="20" t="str">
        <f t="shared" si="343"/>
        <v>04 0024</v>
      </c>
      <c r="F5228" s="28" t="s">
        <v>8626</v>
      </c>
      <c r="G5228" s="21" t="str">
        <f>VLOOKUP(E5228,'FILIAIS PETZ'!A:E,5,0)</f>
        <v>PETZ DIADEMA</v>
      </c>
      <c r="H5228" s="20" t="str">
        <f>VLOOKUP(E5228,'FILIAIS PETZ'!A:D,4,0)</f>
        <v>DDMA-SP</v>
      </c>
      <c r="I5228" s="85">
        <v>45539</v>
      </c>
      <c r="J5228" s="84">
        <v>981532</v>
      </c>
      <c r="K5228" s="84" t="s">
        <v>5858</v>
      </c>
      <c r="L5228" s="83" t="s">
        <v>12896</v>
      </c>
      <c r="M5228" s="46">
        <v>45551</v>
      </c>
      <c r="N5228" s="46">
        <v>45574</v>
      </c>
      <c r="O5228" s="46">
        <v>45554</v>
      </c>
      <c r="P5228" s="83" t="s">
        <v>4990</v>
      </c>
      <c r="Q5228" s="84" t="s">
        <v>5029</v>
      </c>
      <c r="R5228" s="84" t="s">
        <v>4991</v>
      </c>
      <c r="S5228" s="84" t="s">
        <v>5052</v>
      </c>
      <c r="T5228" s="84" t="s">
        <v>32</v>
      </c>
      <c r="U5228" s="84" t="s">
        <v>5048</v>
      </c>
      <c r="V5228" s="84" t="s">
        <v>5048</v>
      </c>
      <c r="W5228" s="84" t="s">
        <v>5019</v>
      </c>
      <c r="X5228" s="84" t="s">
        <v>4985</v>
      </c>
      <c r="Y5228" s="9" t="s">
        <v>4980</v>
      </c>
      <c r="Z5228" s="9" t="s">
        <v>4980</v>
      </c>
      <c r="AA5228" s="9" t="s">
        <v>4989</v>
      </c>
      <c r="AB5228" s="9" t="s">
        <v>5066</v>
      </c>
      <c r="AC5228" s="84" t="s">
        <v>12552</v>
      </c>
      <c r="AD5228" s="83"/>
      <c r="AE5228" s="20" t="str">
        <f>VLOOKUP(E5228,'FILIAIS PETZ'!A:Q,17,0)</f>
        <v>SP3</v>
      </c>
      <c r="AF5228" s="20" t="str">
        <f>VLOOKUP(E5228,'FILIAIS PETZ'!A:Q,3,0)</f>
        <v>FELICIO</v>
      </c>
      <c r="AG5228" s="20" t="str">
        <f>VLOOKUP(E5228,'FILIAIS PETZ'!A:Q,2,0)</f>
        <v>R3</v>
      </c>
      <c r="AH5228" s="75">
        <v>850</v>
      </c>
      <c r="AI5228" s="16" t="s">
        <v>12444</v>
      </c>
      <c r="AJ5228" s="43">
        <f>VLOOKUP(E5228,'FILIAIS PETZ'!$A$2:$K$2000,11,0)</f>
        <v>18328118000966</v>
      </c>
      <c r="AK5228" s="44">
        <f t="shared" si="342"/>
        <v>18328118000966</v>
      </c>
    </row>
    <row r="5229" spans="1:37" s="14" customFormat="1" ht="15" customHeight="1" thickBot="1" x14ac:dyDescent="0.25">
      <c r="A5229" s="9">
        <f t="shared" si="344"/>
        <v>981534</v>
      </c>
      <c r="B5229" s="18">
        <f>VLOOKUP(C5229,FORNECEDORES!D:E,2,0)</f>
        <v>530375</v>
      </c>
      <c r="C5229" s="19" t="str">
        <f>VLOOKUP(D5229,FORNECEDORES!A:D,4,0)</f>
        <v>23.080.842/0001-04</v>
      </c>
      <c r="D5229" s="13" t="s">
        <v>4370</v>
      </c>
      <c r="E5229" s="20" t="str">
        <f t="shared" si="343"/>
        <v>04 0069</v>
      </c>
      <c r="F5229" s="28" t="s">
        <v>8968</v>
      </c>
      <c r="G5229" s="21" t="str">
        <f>VLOOKUP(E5229,'FILIAIS PETZ'!A:E,5,0)</f>
        <v>PETZ GIOVANNI PIRELLI</v>
      </c>
      <c r="H5229" s="20" t="str">
        <f>VLOOKUP(E5229,'FILIAIS PETZ'!A:D,4,0)</f>
        <v>GPIR-SP</v>
      </c>
      <c r="I5229" s="85">
        <v>45539</v>
      </c>
      <c r="J5229" s="84">
        <v>981534</v>
      </c>
      <c r="K5229" s="84" t="s">
        <v>5858</v>
      </c>
      <c r="L5229" s="83" t="s">
        <v>12912</v>
      </c>
      <c r="M5229" s="46">
        <v>45551</v>
      </c>
      <c r="N5229" s="46">
        <v>45574</v>
      </c>
      <c r="O5229" s="46">
        <v>45554</v>
      </c>
      <c r="P5229" s="83" t="s">
        <v>4990</v>
      </c>
      <c r="Q5229" s="84" t="s">
        <v>5029</v>
      </c>
      <c r="R5229" s="84" t="s">
        <v>4991</v>
      </c>
      <c r="S5229" s="84" t="s">
        <v>5052</v>
      </c>
      <c r="T5229" s="84" t="s">
        <v>32</v>
      </c>
      <c r="U5229" s="84" t="s">
        <v>5048</v>
      </c>
      <c r="V5229" s="84" t="s">
        <v>5048</v>
      </c>
      <c r="W5229" s="84" t="s">
        <v>5019</v>
      </c>
      <c r="X5229" s="84" t="s">
        <v>4985</v>
      </c>
      <c r="Y5229" s="9" t="s">
        <v>4980</v>
      </c>
      <c r="Z5229" s="9" t="s">
        <v>4980</v>
      </c>
      <c r="AA5229" s="9" t="s">
        <v>4989</v>
      </c>
      <c r="AB5229" s="9" t="s">
        <v>5066</v>
      </c>
      <c r="AC5229" s="84" t="s">
        <v>12552</v>
      </c>
      <c r="AD5229" s="83"/>
      <c r="AE5229" s="20" t="str">
        <f>VLOOKUP(E5229,'FILIAIS PETZ'!A:Q,17,0)</f>
        <v>SP3</v>
      </c>
      <c r="AF5229" s="20" t="str">
        <f>VLOOKUP(E5229,'FILIAIS PETZ'!A:Q,3,0)</f>
        <v>FELICIO</v>
      </c>
      <c r="AG5229" s="20" t="str">
        <f>VLOOKUP(E5229,'FILIAIS PETZ'!A:Q,2,0)</f>
        <v>R3</v>
      </c>
      <c r="AH5229" s="75">
        <v>850</v>
      </c>
      <c r="AI5229" s="16" t="s">
        <v>12444</v>
      </c>
      <c r="AJ5229" s="43">
        <f>VLOOKUP(E5229,'FILIAIS PETZ'!$A$2:$K$2000,11,0)</f>
        <v>18328118006905</v>
      </c>
      <c r="AK5229" s="44">
        <f t="shared" si="342"/>
        <v>18328118006905</v>
      </c>
    </row>
    <row r="5230" spans="1:37" s="14" customFormat="1" ht="15" customHeight="1" thickBot="1" x14ac:dyDescent="0.25">
      <c r="A5230" s="9">
        <f t="shared" si="344"/>
        <v>981535</v>
      </c>
      <c r="B5230" s="18">
        <f>VLOOKUP(C5230,FORNECEDORES!D:E,2,0)</f>
        <v>530375</v>
      </c>
      <c r="C5230" s="19" t="str">
        <f>VLOOKUP(D5230,FORNECEDORES!A:D,4,0)</f>
        <v>23.080.842/0001-04</v>
      </c>
      <c r="D5230" s="13" t="s">
        <v>4370</v>
      </c>
      <c r="E5230" s="20" t="str">
        <f t="shared" si="343"/>
        <v>04 0138</v>
      </c>
      <c r="F5230" s="28" t="s">
        <v>8627</v>
      </c>
      <c r="G5230" s="21" t="str">
        <f>VLOOKUP(E5230,'FILIAIS PETZ'!A:E,5,0)</f>
        <v>PETZ JOÃO FIRMINO</v>
      </c>
      <c r="H5230" s="20" t="str">
        <f>VLOOKUP(E5230,'FILIAIS PETZ'!A:D,4,0)</f>
        <v>JFIR-SP</v>
      </c>
      <c r="I5230" s="85">
        <v>45539</v>
      </c>
      <c r="J5230" s="84">
        <v>981535</v>
      </c>
      <c r="K5230" s="84" t="s">
        <v>5858</v>
      </c>
      <c r="L5230" s="83" t="s">
        <v>12908</v>
      </c>
      <c r="M5230" s="46">
        <v>45551</v>
      </c>
      <c r="N5230" s="46">
        <v>45574</v>
      </c>
      <c r="O5230" s="46">
        <v>45554</v>
      </c>
      <c r="P5230" s="83" t="s">
        <v>4990</v>
      </c>
      <c r="Q5230" s="84" t="s">
        <v>5029</v>
      </c>
      <c r="R5230" s="84" t="s">
        <v>4991</v>
      </c>
      <c r="S5230" s="84" t="s">
        <v>5052</v>
      </c>
      <c r="T5230" s="84" t="s">
        <v>32</v>
      </c>
      <c r="U5230" s="84" t="s">
        <v>5048</v>
      </c>
      <c r="V5230" s="84" t="s">
        <v>5048</v>
      </c>
      <c r="W5230" s="84" t="s">
        <v>5019</v>
      </c>
      <c r="X5230" s="84" t="s">
        <v>4985</v>
      </c>
      <c r="Y5230" s="9" t="s">
        <v>4980</v>
      </c>
      <c r="Z5230" s="9" t="s">
        <v>4980</v>
      </c>
      <c r="AA5230" s="9" t="s">
        <v>4989</v>
      </c>
      <c r="AB5230" s="9" t="s">
        <v>5066</v>
      </c>
      <c r="AC5230" s="84" t="s">
        <v>12552</v>
      </c>
      <c r="AD5230" s="83"/>
      <c r="AE5230" s="20" t="str">
        <f>VLOOKUP(E5230,'FILIAIS PETZ'!A:Q,17,0)</f>
        <v>SP3</v>
      </c>
      <c r="AF5230" s="20" t="str">
        <f>VLOOKUP(E5230,'FILIAIS PETZ'!A:Q,3,0)</f>
        <v>FELICIO</v>
      </c>
      <c r="AG5230" s="20" t="str">
        <f>VLOOKUP(E5230,'FILIAIS PETZ'!A:Q,2,0)</f>
        <v>R3</v>
      </c>
      <c r="AH5230" s="75">
        <v>850</v>
      </c>
      <c r="AI5230" s="16" t="s">
        <v>12444</v>
      </c>
      <c r="AJ5230" s="43">
        <f>VLOOKUP(E5230,'FILIAIS PETZ'!$A$2:$K$2000,11,0)</f>
        <v>18328118012972</v>
      </c>
      <c r="AK5230" s="44">
        <f t="shared" si="342"/>
        <v>18328118012972</v>
      </c>
    </row>
    <row r="5231" spans="1:37" s="14" customFormat="1" ht="15" customHeight="1" thickBot="1" x14ac:dyDescent="0.25">
      <c r="A5231" s="9">
        <f t="shared" si="344"/>
        <v>981537</v>
      </c>
      <c r="B5231" s="18">
        <f>VLOOKUP(C5231,FORNECEDORES!D:E,2,0)</f>
        <v>530375</v>
      </c>
      <c r="C5231" s="19" t="str">
        <f>VLOOKUP(D5231,FORNECEDORES!A:D,4,0)</f>
        <v>23.080.842/0001-04</v>
      </c>
      <c r="D5231" s="13" t="s">
        <v>4370</v>
      </c>
      <c r="E5231" s="20" t="str">
        <f t="shared" si="343"/>
        <v>04 0181</v>
      </c>
      <c r="F5231" s="28" t="s">
        <v>8969</v>
      </c>
      <c r="G5231" s="21" t="str">
        <f>VLOOKUP(E5231,'FILIAIS PETZ'!A:E,5,0)</f>
        <v>PETZ MAUA SHOPPING</v>
      </c>
      <c r="H5231" s="20" t="str">
        <f>VLOOKUP(E5231,'FILIAIS PETZ'!A:D,4,0)</f>
        <v>MAUA-SP</v>
      </c>
      <c r="I5231" s="85">
        <v>45539</v>
      </c>
      <c r="J5231" s="84">
        <v>981537</v>
      </c>
      <c r="K5231" s="84" t="s">
        <v>5858</v>
      </c>
      <c r="L5231" s="83" t="s">
        <v>12909</v>
      </c>
      <c r="M5231" s="46">
        <v>45551</v>
      </c>
      <c r="N5231" s="46">
        <v>45574</v>
      </c>
      <c r="O5231" s="46">
        <v>45554</v>
      </c>
      <c r="P5231" s="83" t="s">
        <v>4990</v>
      </c>
      <c r="Q5231" s="84" t="s">
        <v>5029</v>
      </c>
      <c r="R5231" s="84" t="s">
        <v>4991</v>
      </c>
      <c r="S5231" s="84" t="s">
        <v>5052</v>
      </c>
      <c r="T5231" s="84" t="s">
        <v>32</v>
      </c>
      <c r="U5231" s="84" t="s">
        <v>5048</v>
      </c>
      <c r="V5231" s="84" t="s">
        <v>5048</v>
      </c>
      <c r="W5231" s="84" t="s">
        <v>5019</v>
      </c>
      <c r="X5231" s="84" t="s">
        <v>4985</v>
      </c>
      <c r="Y5231" s="9" t="s">
        <v>4980</v>
      </c>
      <c r="Z5231" s="9" t="s">
        <v>4980</v>
      </c>
      <c r="AA5231" s="9" t="s">
        <v>4989</v>
      </c>
      <c r="AB5231" s="9" t="s">
        <v>5066</v>
      </c>
      <c r="AC5231" s="84" t="s">
        <v>12552</v>
      </c>
      <c r="AD5231" s="83"/>
      <c r="AE5231" s="20" t="str">
        <f>VLOOKUP(E5231,'FILIAIS PETZ'!A:Q,17,0)</f>
        <v>SP3</v>
      </c>
      <c r="AF5231" s="20" t="str">
        <f>VLOOKUP(E5231,'FILIAIS PETZ'!A:Q,3,0)</f>
        <v>FELICIO</v>
      </c>
      <c r="AG5231" s="20" t="str">
        <f>VLOOKUP(E5231,'FILIAIS PETZ'!A:Q,2,0)</f>
        <v>R3</v>
      </c>
      <c r="AH5231" s="75">
        <v>850</v>
      </c>
      <c r="AI5231" s="16" t="s">
        <v>12444</v>
      </c>
      <c r="AJ5231" s="43">
        <f>VLOOKUP(E5231,'FILIAIS PETZ'!$A$2:$K$2000,11,0)</f>
        <v>18328118016617</v>
      </c>
      <c r="AK5231" s="44">
        <f t="shared" si="342"/>
        <v>18328118016617</v>
      </c>
    </row>
    <row r="5232" spans="1:37" s="14" customFormat="1" ht="15" customHeight="1" thickBot="1" x14ac:dyDescent="0.25">
      <c r="A5232" s="9">
        <f t="shared" si="344"/>
        <v>981540</v>
      </c>
      <c r="B5232" s="18">
        <f>VLOOKUP(C5232,FORNECEDORES!D:E,2,0)</f>
        <v>530375</v>
      </c>
      <c r="C5232" s="19" t="str">
        <f>VLOOKUP(D5232,FORNECEDORES!A:D,4,0)</f>
        <v>23.080.842/0001-04</v>
      </c>
      <c r="D5232" s="13" t="s">
        <v>4370</v>
      </c>
      <c r="E5232" s="20" t="str">
        <f t="shared" si="343"/>
        <v>04 0068</v>
      </c>
      <c r="F5232" s="28" t="s">
        <v>8958</v>
      </c>
      <c r="G5232" s="21" t="str">
        <f>VLOOKUP(E5232,'FILIAIS PETZ'!A:E,5,0)</f>
        <v>PETZ PEREIRA BARRETO</v>
      </c>
      <c r="H5232" s="20" t="str">
        <f>VLOOKUP(E5232,'FILIAIS PETZ'!A:D,4,0)</f>
        <v>PBAR-SP</v>
      </c>
      <c r="I5232" s="85">
        <v>45539</v>
      </c>
      <c r="J5232" s="84">
        <v>981540</v>
      </c>
      <c r="K5232" s="84" t="s">
        <v>5858</v>
      </c>
      <c r="L5232" s="83" t="s">
        <v>12911</v>
      </c>
      <c r="M5232" s="46">
        <v>45551</v>
      </c>
      <c r="N5232" s="46">
        <v>45574</v>
      </c>
      <c r="O5232" s="46">
        <v>45554</v>
      </c>
      <c r="P5232" s="83" t="s">
        <v>4990</v>
      </c>
      <c r="Q5232" s="84" t="s">
        <v>5029</v>
      </c>
      <c r="R5232" s="84" t="s">
        <v>4991</v>
      </c>
      <c r="S5232" s="84" t="s">
        <v>5052</v>
      </c>
      <c r="T5232" s="84" t="s">
        <v>32</v>
      </c>
      <c r="U5232" s="84" t="s">
        <v>5048</v>
      </c>
      <c r="V5232" s="84" t="s">
        <v>5048</v>
      </c>
      <c r="W5232" s="84" t="s">
        <v>5019</v>
      </c>
      <c r="X5232" s="84" t="s">
        <v>4985</v>
      </c>
      <c r="Y5232" s="9" t="s">
        <v>4980</v>
      </c>
      <c r="Z5232" s="9" t="s">
        <v>4980</v>
      </c>
      <c r="AA5232" s="9" t="s">
        <v>4989</v>
      </c>
      <c r="AB5232" s="9" t="s">
        <v>5066</v>
      </c>
      <c r="AC5232" s="84" t="s">
        <v>12552</v>
      </c>
      <c r="AD5232" s="83"/>
      <c r="AE5232" s="20" t="str">
        <f>VLOOKUP(E5232,'FILIAIS PETZ'!A:Q,17,0)</f>
        <v>SP3</v>
      </c>
      <c r="AF5232" s="20" t="str">
        <f>VLOOKUP(E5232,'FILIAIS PETZ'!A:Q,3,0)</f>
        <v>FELICIO</v>
      </c>
      <c r="AG5232" s="20" t="str">
        <f>VLOOKUP(E5232,'FILIAIS PETZ'!A:Q,2,0)</f>
        <v>R3</v>
      </c>
      <c r="AH5232" s="75">
        <v>850</v>
      </c>
      <c r="AI5232" s="16" t="s">
        <v>12444</v>
      </c>
      <c r="AJ5232" s="43">
        <f>VLOOKUP(E5232,'FILIAIS PETZ'!$A$2:$K$2000,11,0)</f>
        <v>18328118007111</v>
      </c>
      <c r="AK5232" s="44">
        <f t="shared" si="342"/>
        <v>18328118007111</v>
      </c>
    </row>
    <row r="5233" spans="1:37" s="14" customFormat="1" ht="15" customHeight="1" thickBot="1" x14ac:dyDescent="0.25">
      <c r="A5233" s="9">
        <f t="shared" si="344"/>
        <v>981541</v>
      </c>
      <c r="B5233" s="18">
        <f>VLOOKUP(C5233,FORNECEDORES!D:E,2,0)</f>
        <v>530375</v>
      </c>
      <c r="C5233" s="19" t="str">
        <f>VLOOKUP(D5233,FORNECEDORES!A:D,4,0)</f>
        <v>23.080.842/0001-04</v>
      </c>
      <c r="D5233" s="13" t="s">
        <v>4370</v>
      </c>
      <c r="E5233" s="20" t="str">
        <f t="shared" si="343"/>
        <v>04 0116</v>
      </c>
      <c r="F5233" s="28" t="s">
        <v>8970</v>
      </c>
      <c r="G5233" s="21" t="str">
        <f>VLOOKUP(E5233,'FILIAIS PETZ'!A:E,5,0)</f>
        <v>PETZ SANTO ANDRE DOM PEDRO</v>
      </c>
      <c r="H5233" s="20" t="str">
        <f>VLOOKUP(E5233,'FILIAIS PETZ'!A:D,4,0)</f>
        <v>SADP-SP</v>
      </c>
      <c r="I5233" s="85">
        <v>45539</v>
      </c>
      <c r="J5233" s="84">
        <v>981541</v>
      </c>
      <c r="K5233" s="84" t="s">
        <v>5858</v>
      </c>
      <c r="L5233" s="83" t="s">
        <v>12914</v>
      </c>
      <c r="M5233" s="46">
        <v>45551</v>
      </c>
      <c r="N5233" s="46">
        <v>45574</v>
      </c>
      <c r="O5233" s="46">
        <v>45554</v>
      </c>
      <c r="P5233" s="83" t="s">
        <v>4990</v>
      </c>
      <c r="Q5233" s="84" t="s">
        <v>5029</v>
      </c>
      <c r="R5233" s="84" t="s">
        <v>4991</v>
      </c>
      <c r="S5233" s="84" t="s">
        <v>5052</v>
      </c>
      <c r="T5233" s="84" t="s">
        <v>32</v>
      </c>
      <c r="U5233" s="84" t="s">
        <v>5048</v>
      </c>
      <c r="V5233" s="84" t="s">
        <v>5048</v>
      </c>
      <c r="W5233" s="84" t="s">
        <v>5019</v>
      </c>
      <c r="X5233" s="84" t="s">
        <v>4985</v>
      </c>
      <c r="Y5233" s="9" t="s">
        <v>4980</v>
      </c>
      <c r="Z5233" s="9" t="s">
        <v>4980</v>
      </c>
      <c r="AA5233" s="9" t="s">
        <v>4989</v>
      </c>
      <c r="AB5233" s="9" t="s">
        <v>5066</v>
      </c>
      <c r="AC5233" s="84" t="s">
        <v>12552</v>
      </c>
      <c r="AD5233" s="83"/>
      <c r="AE5233" s="20" t="str">
        <f>VLOOKUP(E5233,'FILIAIS PETZ'!A:Q,17,0)</f>
        <v>SP3</v>
      </c>
      <c r="AF5233" s="20" t="str">
        <f>VLOOKUP(E5233,'FILIAIS PETZ'!A:Q,3,0)</f>
        <v>FELICIO</v>
      </c>
      <c r="AG5233" s="20" t="str">
        <f>VLOOKUP(E5233,'FILIAIS PETZ'!A:Q,2,0)</f>
        <v>R3</v>
      </c>
      <c r="AH5233" s="75">
        <v>850</v>
      </c>
      <c r="AI5233" s="16" t="s">
        <v>12444</v>
      </c>
      <c r="AJ5233" s="43">
        <f>VLOOKUP(E5233,'FILIAIS PETZ'!$A$2:$K$2000,11,0)</f>
        <v>18328118011062</v>
      </c>
      <c r="AK5233" s="44">
        <f t="shared" si="342"/>
        <v>18328118011062</v>
      </c>
    </row>
    <row r="5234" spans="1:37" s="14" customFormat="1" ht="15" customHeight="1" thickBot="1" x14ac:dyDescent="0.25">
      <c r="A5234" s="9">
        <f t="shared" si="344"/>
        <v>981542</v>
      </c>
      <c r="B5234" s="18">
        <f>VLOOKUP(C5234,FORNECEDORES!D:E,2,0)</f>
        <v>530375</v>
      </c>
      <c r="C5234" s="19" t="str">
        <f>VLOOKUP(D5234,FORNECEDORES!A:D,4,0)</f>
        <v>23.080.842/0001-04</v>
      </c>
      <c r="D5234" s="13" t="s">
        <v>4370</v>
      </c>
      <c r="E5234" s="20" t="str">
        <f t="shared" si="343"/>
        <v>04 0003</v>
      </c>
      <c r="F5234" s="28" t="s">
        <v>8971</v>
      </c>
      <c r="G5234" s="21" t="str">
        <f>VLOOKUP(E5234,'FILIAIS PETZ'!A:E,5,0)</f>
        <v>PETZ SAO BERNARDO</v>
      </c>
      <c r="H5234" s="20" t="str">
        <f>VLOOKUP(E5234,'FILIAIS PETZ'!A:D,4,0)</f>
        <v>SBCA-SP</v>
      </c>
      <c r="I5234" s="85">
        <v>45539</v>
      </c>
      <c r="J5234" s="84">
        <v>981542</v>
      </c>
      <c r="K5234" s="84" t="s">
        <v>5858</v>
      </c>
      <c r="L5234" s="83" t="s">
        <v>12915</v>
      </c>
      <c r="M5234" s="46">
        <v>45551</v>
      </c>
      <c r="N5234" s="46">
        <v>45574</v>
      </c>
      <c r="O5234" s="46">
        <v>45554</v>
      </c>
      <c r="P5234" s="83" t="s">
        <v>4990</v>
      </c>
      <c r="Q5234" s="84" t="s">
        <v>5029</v>
      </c>
      <c r="R5234" s="84" t="s">
        <v>4991</v>
      </c>
      <c r="S5234" s="84" t="s">
        <v>5052</v>
      </c>
      <c r="T5234" s="84" t="s">
        <v>32</v>
      </c>
      <c r="U5234" s="84" t="s">
        <v>5048</v>
      </c>
      <c r="V5234" s="84" t="s">
        <v>5048</v>
      </c>
      <c r="W5234" s="84" t="s">
        <v>5019</v>
      </c>
      <c r="X5234" s="84" t="s">
        <v>4985</v>
      </c>
      <c r="Y5234" s="9" t="s">
        <v>4980</v>
      </c>
      <c r="Z5234" s="9" t="s">
        <v>4980</v>
      </c>
      <c r="AA5234" s="9" t="s">
        <v>4989</v>
      </c>
      <c r="AB5234" s="9" t="s">
        <v>5066</v>
      </c>
      <c r="AC5234" s="84" t="s">
        <v>12552</v>
      </c>
      <c r="AD5234" s="83"/>
      <c r="AE5234" s="20" t="str">
        <f>VLOOKUP(E5234,'FILIAIS PETZ'!A:Q,17,0)</f>
        <v>SP3</v>
      </c>
      <c r="AF5234" s="20" t="str">
        <f>VLOOKUP(E5234,'FILIAIS PETZ'!A:Q,3,0)</f>
        <v>FELICIO</v>
      </c>
      <c r="AG5234" s="20" t="str">
        <f>VLOOKUP(E5234,'FILIAIS PETZ'!A:Q,2,0)</f>
        <v>R3</v>
      </c>
      <c r="AH5234" s="75">
        <v>850</v>
      </c>
      <c r="AI5234" s="16" t="s">
        <v>12444</v>
      </c>
      <c r="AJ5234" s="43">
        <f>VLOOKUP(E5234,'FILIAIS PETZ'!$A$2:$K$2000,11,0)</f>
        <v>18328118002152</v>
      </c>
      <c r="AK5234" s="44">
        <f t="shared" si="342"/>
        <v>18328118002152</v>
      </c>
    </row>
    <row r="5235" spans="1:37" s="14" customFormat="1" ht="15" customHeight="1" thickBot="1" x14ac:dyDescent="0.25">
      <c r="A5235" s="9">
        <f t="shared" si="344"/>
        <v>981545</v>
      </c>
      <c r="B5235" s="18">
        <f>VLOOKUP(C5235,FORNECEDORES!D:E,2,0)</f>
        <v>530375</v>
      </c>
      <c r="C5235" s="19" t="str">
        <f>VLOOKUP(D5235,FORNECEDORES!A:D,4,0)</f>
        <v>23.080.842/0001-04</v>
      </c>
      <c r="D5235" s="13" t="s">
        <v>4370</v>
      </c>
      <c r="E5235" s="20" t="str">
        <f t="shared" si="343"/>
        <v>04 0017</v>
      </c>
      <c r="F5235" s="28" t="s">
        <v>8713</v>
      </c>
      <c r="G5235" s="21" t="str">
        <f>VLOOKUP(E5235,'FILIAIS PETZ'!A:E,5,0)</f>
        <v>PETZ CARREFOUR SAO CAETANO</v>
      </c>
      <c r="H5235" s="20" t="str">
        <f>VLOOKUP(E5235,'FILIAIS PETZ'!A:D,4,0)</f>
        <v>SCSU-SP</v>
      </c>
      <c r="I5235" s="85">
        <v>45539</v>
      </c>
      <c r="J5235" s="84">
        <v>981545</v>
      </c>
      <c r="K5235" s="84" t="s">
        <v>5858</v>
      </c>
      <c r="L5235" s="83" t="s">
        <v>12891</v>
      </c>
      <c r="M5235" s="46">
        <v>45551</v>
      </c>
      <c r="N5235" s="46">
        <v>45574</v>
      </c>
      <c r="O5235" s="46">
        <v>45554</v>
      </c>
      <c r="P5235" s="83" t="s">
        <v>4990</v>
      </c>
      <c r="Q5235" s="84" t="s">
        <v>5029</v>
      </c>
      <c r="R5235" s="84" t="s">
        <v>4991</v>
      </c>
      <c r="S5235" s="84" t="s">
        <v>5052</v>
      </c>
      <c r="T5235" s="84" t="s">
        <v>32</v>
      </c>
      <c r="U5235" s="84" t="s">
        <v>5048</v>
      </c>
      <c r="V5235" s="84" t="s">
        <v>5048</v>
      </c>
      <c r="W5235" s="84" t="s">
        <v>5019</v>
      </c>
      <c r="X5235" s="84" t="s">
        <v>4985</v>
      </c>
      <c r="Y5235" s="9" t="s">
        <v>4980</v>
      </c>
      <c r="Z5235" s="9" t="s">
        <v>4980</v>
      </c>
      <c r="AA5235" s="9" t="s">
        <v>4989</v>
      </c>
      <c r="AB5235" s="9" t="s">
        <v>5066</v>
      </c>
      <c r="AC5235" s="84" t="s">
        <v>12552</v>
      </c>
      <c r="AD5235" s="83"/>
      <c r="AE5235" s="20" t="str">
        <f>VLOOKUP(E5235,'FILIAIS PETZ'!A:Q,17,0)</f>
        <v>SP3</v>
      </c>
      <c r="AF5235" s="20" t="str">
        <f>VLOOKUP(E5235,'FILIAIS PETZ'!A:Q,3,0)</f>
        <v>FELICIO</v>
      </c>
      <c r="AG5235" s="20" t="str">
        <f>VLOOKUP(E5235,'FILIAIS PETZ'!A:Q,2,0)</f>
        <v>R3</v>
      </c>
      <c r="AH5235" s="75">
        <v>850</v>
      </c>
      <c r="AI5235" s="16" t="s">
        <v>12444</v>
      </c>
      <c r="AJ5235" s="43">
        <f>VLOOKUP(E5235,'FILIAIS PETZ'!$A$2:$K$2000,11,0)</f>
        <v>18328118000532</v>
      </c>
      <c r="AK5235" s="44">
        <f t="shared" si="342"/>
        <v>18328118000532</v>
      </c>
    </row>
    <row r="5236" spans="1:37" s="14" customFormat="1" ht="15" customHeight="1" thickBot="1" x14ac:dyDescent="0.25">
      <c r="A5236" s="9">
        <f t="shared" si="344"/>
        <v>981547</v>
      </c>
      <c r="B5236" s="18">
        <f>VLOOKUP(C5236,FORNECEDORES!D:E,2,0)</f>
        <v>530375</v>
      </c>
      <c r="C5236" s="19" t="str">
        <f>VLOOKUP(D5236,FORNECEDORES!A:D,4,0)</f>
        <v>23.080.842/0001-04</v>
      </c>
      <c r="D5236" s="13" t="s">
        <v>4370</v>
      </c>
      <c r="E5236" s="20" t="str">
        <f t="shared" si="343"/>
        <v>04 0258</v>
      </c>
      <c r="F5236" s="28" t="s">
        <v>8972</v>
      </c>
      <c r="G5236" s="21" t="str">
        <f>VLOOKUP(E5236,'FILIAIS PETZ'!A:E,5,0)</f>
        <v xml:space="preserve">PETZ SHOPPING GRAND PLAZA </v>
      </c>
      <c r="H5236" s="20" t="str">
        <f>VLOOKUP(E5236,'FILIAIS PETZ'!A:D,4,0)</f>
        <v>SGPZ-SP</v>
      </c>
      <c r="I5236" s="85">
        <v>45539</v>
      </c>
      <c r="J5236" s="84">
        <v>981547</v>
      </c>
      <c r="K5236" s="84" t="s">
        <v>5858</v>
      </c>
      <c r="L5236" s="83" t="s">
        <v>12917</v>
      </c>
      <c r="M5236" s="46">
        <v>45551</v>
      </c>
      <c r="N5236" s="46">
        <v>45574</v>
      </c>
      <c r="O5236" s="46">
        <v>45554</v>
      </c>
      <c r="P5236" s="83" t="s">
        <v>4990</v>
      </c>
      <c r="Q5236" s="84" t="s">
        <v>5029</v>
      </c>
      <c r="R5236" s="84" t="s">
        <v>4991</v>
      </c>
      <c r="S5236" s="84" t="s">
        <v>5052</v>
      </c>
      <c r="T5236" s="84" t="s">
        <v>32</v>
      </c>
      <c r="U5236" s="84" t="s">
        <v>5048</v>
      </c>
      <c r="V5236" s="84" t="s">
        <v>5048</v>
      </c>
      <c r="W5236" s="84" t="s">
        <v>5019</v>
      </c>
      <c r="X5236" s="84" t="s">
        <v>4985</v>
      </c>
      <c r="Y5236" s="9" t="s">
        <v>4980</v>
      </c>
      <c r="Z5236" s="9" t="s">
        <v>4980</v>
      </c>
      <c r="AA5236" s="9" t="s">
        <v>4989</v>
      </c>
      <c r="AB5236" s="9" t="s">
        <v>5066</v>
      </c>
      <c r="AC5236" s="84" t="s">
        <v>12552</v>
      </c>
      <c r="AD5236" s="83"/>
      <c r="AE5236" s="20" t="str">
        <f>VLOOKUP(E5236,'FILIAIS PETZ'!A:Q,17,0)</f>
        <v>SP3</v>
      </c>
      <c r="AF5236" s="20" t="str">
        <f>VLOOKUP(E5236,'FILIAIS PETZ'!A:Q,3,0)</f>
        <v>FELICIO</v>
      </c>
      <c r="AG5236" s="20" t="str">
        <f>VLOOKUP(E5236,'FILIAIS PETZ'!A:Q,2,0)</f>
        <v>R3</v>
      </c>
      <c r="AH5236" s="75">
        <v>850</v>
      </c>
      <c r="AI5236" s="16" t="s">
        <v>12444</v>
      </c>
      <c r="AJ5236" s="43" t="str">
        <f>VLOOKUP(E5236,'FILIAIS PETZ'!$A$2:$K$2000,11,0)</f>
        <v>18.328.118/0249-89</v>
      </c>
      <c r="AK5236" s="44" t="str">
        <f t="shared" si="342"/>
        <v>18.328.118/0249-89</v>
      </c>
    </row>
    <row r="5237" spans="1:37" s="14" customFormat="1" ht="15" customHeight="1" thickBot="1" x14ac:dyDescent="0.25">
      <c r="A5237" s="9">
        <f t="shared" si="344"/>
        <v>981552</v>
      </c>
      <c r="B5237" s="18">
        <f>VLOOKUP(C5237,FORNECEDORES!D:E,2,0)</f>
        <v>530375</v>
      </c>
      <c r="C5237" s="19" t="str">
        <f>VLOOKUP(D5237,FORNECEDORES!A:D,4,0)</f>
        <v>23.080.842/0001-04</v>
      </c>
      <c r="D5237" s="13" t="s">
        <v>4370</v>
      </c>
      <c r="E5237" s="20" t="str">
        <f t="shared" si="343"/>
        <v>04 0243</v>
      </c>
      <c r="F5237" s="28" t="s">
        <v>8973</v>
      </c>
      <c r="G5237" s="21" t="str">
        <f>VLOOKUP(E5237,'FILIAIS PETZ'!A:E,5,0)</f>
        <v>PETZ SHOPPING GOLDEN SQUARE</v>
      </c>
      <c r="H5237" s="20" t="str">
        <f>VLOOKUP(E5237,'FILIAIS PETZ'!A:D,4,0)</f>
        <v>SGSQ-SP</v>
      </c>
      <c r="I5237" s="85">
        <v>45539</v>
      </c>
      <c r="J5237" s="84">
        <v>981552</v>
      </c>
      <c r="K5237" s="84" t="s">
        <v>5858</v>
      </c>
      <c r="L5237" s="83" t="s">
        <v>12916</v>
      </c>
      <c r="M5237" s="46">
        <v>45551</v>
      </c>
      <c r="N5237" s="46">
        <v>45574</v>
      </c>
      <c r="O5237" s="46">
        <v>45554</v>
      </c>
      <c r="P5237" s="83" t="s">
        <v>4990</v>
      </c>
      <c r="Q5237" s="84" t="s">
        <v>5029</v>
      </c>
      <c r="R5237" s="84" t="s">
        <v>4991</v>
      </c>
      <c r="S5237" s="84" t="s">
        <v>5052</v>
      </c>
      <c r="T5237" s="84" t="s">
        <v>32</v>
      </c>
      <c r="U5237" s="84" t="s">
        <v>5048</v>
      </c>
      <c r="V5237" s="84" t="s">
        <v>5048</v>
      </c>
      <c r="W5237" s="84" t="s">
        <v>5019</v>
      </c>
      <c r="X5237" s="84" t="s">
        <v>4985</v>
      </c>
      <c r="Y5237" s="9" t="s">
        <v>4980</v>
      </c>
      <c r="Z5237" s="9" t="s">
        <v>4980</v>
      </c>
      <c r="AA5237" s="9" t="s">
        <v>4989</v>
      </c>
      <c r="AB5237" s="9" t="s">
        <v>5066</v>
      </c>
      <c r="AC5237" s="84" t="s">
        <v>12552</v>
      </c>
      <c r="AD5237" s="83"/>
      <c r="AE5237" s="20" t="str">
        <f>VLOOKUP(E5237,'FILIAIS PETZ'!A:Q,17,0)</f>
        <v>SP3</v>
      </c>
      <c r="AF5237" s="20" t="str">
        <f>VLOOKUP(E5237,'FILIAIS PETZ'!A:Q,3,0)</f>
        <v>FELICIO</v>
      </c>
      <c r="AG5237" s="20" t="str">
        <f>VLOOKUP(E5237,'FILIAIS PETZ'!A:Q,2,0)</f>
        <v>R3</v>
      </c>
      <c r="AH5237" s="75">
        <v>850</v>
      </c>
      <c r="AI5237" s="16" t="s">
        <v>12444</v>
      </c>
      <c r="AJ5237" s="43" t="str">
        <f>VLOOKUP(E5237,'FILIAIS PETZ'!$A$2:$K$2000,11,0)</f>
        <v>18.328.118/0229-35</v>
      </c>
      <c r="AK5237" s="44" t="str">
        <f t="shared" si="342"/>
        <v>18.328.118/0229-35</v>
      </c>
    </row>
    <row r="5238" spans="1:37" s="14" customFormat="1" ht="15" customHeight="1" thickBot="1" x14ac:dyDescent="0.25">
      <c r="A5238" s="9">
        <f t="shared" si="344"/>
        <v>981555</v>
      </c>
      <c r="B5238" s="18">
        <f>VLOOKUP(C5238,FORNECEDORES!D:E,2,0)</f>
        <v>530375</v>
      </c>
      <c r="C5238" s="19" t="str">
        <f>VLOOKUP(D5238,FORNECEDORES!A:D,4,0)</f>
        <v>23.080.842/0001-04</v>
      </c>
      <c r="D5238" s="13" t="s">
        <v>4370</v>
      </c>
      <c r="E5238" s="20" t="str">
        <f t="shared" si="343"/>
        <v>04 0044</v>
      </c>
      <c r="F5238" s="28" t="s">
        <v>8974</v>
      </c>
      <c r="G5238" s="21" t="str">
        <f>VLOOKUP(E5238,'FILIAIS PETZ'!A:E,5,0)</f>
        <v>PETZ SANTO ANDRE</v>
      </c>
      <c r="H5238" s="20" t="str">
        <f>VLOOKUP(E5238,'FILIAIS PETZ'!A:D,4,0)</f>
        <v>STAD-SP</v>
      </c>
      <c r="I5238" s="85">
        <v>45539</v>
      </c>
      <c r="J5238" s="84">
        <v>981555</v>
      </c>
      <c r="K5238" s="84" t="s">
        <v>5858</v>
      </c>
      <c r="L5238" s="83" t="s">
        <v>12913</v>
      </c>
      <c r="M5238" s="46">
        <v>45551</v>
      </c>
      <c r="N5238" s="46">
        <v>45574</v>
      </c>
      <c r="O5238" s="46">
        <v>45554</v>
      </c>
      <c r="P5238" s="83" t="s">
        <v>4990</v>
      </c>
      <c r="Q5238" s="84" t="s">
        <v>5029</v>
      </c>
      <c r="R5238" s="84" t="s">
        <v>4991</v>
      </c>
      <c r="S5238" s="84" t="s">
        <v>5052</v>
      </c>
      <c r="T5238" s="84" t="s">
        <v>32</v>
      </c>
      <c r="U5238" s="84" t="s">
        <v>5048</v>
      </c>
      <c r="V5238" s="84" t="s">
        <v>5048</v>
      </c>
      <c r="W5238" s="84" t="s">
        <v>5019</v>
      </c>
      <c r="X5238" s="84" t="s">
        <v>4985</v>
      </c>
      <c r="Y5238" s="9" t="s">
        <v>4980</v>
      </c>
      <c r="Z5238" s="9" t="s">
        <v>4980</v>
      </c>
      <c r="AA5238" s="9" t="s">
        <v>4989</v>
      </c>
      <c r="AB5238" s="9" t="s">
        <v>5066</v>
      </c>
      <c r="AC5238" s="84" t="s">
        <v>12552</v>
      </c>
      <c r="AD5238" s="83"/>
      <c r="AE5238" s="20" t="str">
        <f>VLOOKUP(E5238,'FILIAIS PETZ'!A:Q,17,0)</f>
        <v>SP3</v>
      </c>
      <c r="AF5238" s="20" t="str">
        <f>VLOOKUP(E5238,'FILIAIS PETZ'!A:Q,3,0)</f>
        <v>FELICIO</v>
      </c>
      <c r="AG5238" s="20" t="str">
        <f>VLOOKUP(E5238,'FILIAIS PETZ'!A:Q,2,0)</f>
        <v>R3</v>
      </c>
      <c r="AH5238" s="75">
        <v>850</v>
      </c>
      <c r="AI5238" s="16" t="s">
        <v>12444</v>
      </c>
      <c r="AJ5238" s="43">
        <f>VLOOKUP(E5238,'FILIAIS PETZ'!$A$2:$K$2000,11,0)</f>
        <v>18328118004600</v>
      </c>
      <c r="AK5238" s="44">
        <f t="shared" si="342"/>
        <v>18328118004600</v>
      </c>
    </row>
    <row r="5239" spans="1:37" s="14" customFormat="1" ht="15" customHeight="1" thickBot="1" x14ac:dyDescent="0.25">
      <c r="A5239" s="9">
        <f t="shared" si="344"/>
        <v>981556</v>
      </c>
      <c r="B5239" s="18">
        <f>VLOOKUP(C5239,FORNECEDORES!D:E,2,0)</f>
        <v>530375</v>
      </c>
      <c r="C5239" s="19" t="str">
        <f>VLOOKUP(D5239,FORNECEDORES!A:D,4,0)</f>
        <v>23.080.842/0001-04</v>
      </c>
      <c r="D5239" s="13" t="s">
        <v>4370</v>
      </c>
      <c r="E5239" s="20" t="str">
        <f t="shared" si="343"/>
        <v>04 0125</v>
      </c>
      <c r="F5239" s="28" t="s">
        <v>8981</v>
      </c>
      <c r="G5239" s="21" t="str">
        <f>VLOOKUP(E5239,'FILIAIS PETZ'!A:E,5,0)</f>
        <v>PETZ CERRO CORA</v>
      </c>
      <c r="H5239" s="20" t="str">
        <f>VLOOKUP(E5239,'FILIAIS PETZ'!A:D,4,0)</f>
        <v>CORA-SP</v>
      </c>
      <c r="I5239" s="85">
        <v>45539</v>
      </c>
      <c r="J5239" s="84">
        <v>981556</v>
      </c>
      <c r="K5239" s="84" t="s">
        <v>5858</v>
      </c>
      <c r="L5239" s="83" t="s">
        <v>12892</v>
      </c>
      <c r="M5239" s="46">
        <v>45551</v>
      </c>
      <c r="N5239" s="46">
        <v>45574</v>
      </c>
      <c r="O5239" s="46">
        <v>45554</v>
      </c>
      <c r="P5239" s="83" t="s">
        <v>4990</v>
      </c>
      <c r="Q5239" s="84" t="s">
        <v>5029</v>
      </c>
      <c r="R5239" s="84" t="s">
        <v>4991</v>
      </c>
      <c r="S5239" s="84" t="s">
        <v>5052</v>
      </c>
      <c r="T5239" s="84" t="s">
        <v>32</v>
      </c>
      <c r="U5239" s="84" t="s">
        <v>5048</v>
      </c>
      <c r="V5239" s="84" t="s">
        <v>5048</v>
      </c>
      <c r="W5239" s="84" t="s">
        <v>5019</v>
      </c>
      <c r="X5239" s="84" t="s">
        <v>4985</v>
      </c>
      <c r="Y5239" s="9" t="s">
        <v>4980</v>
      </c>
      <c r="Z5239" s="9" t="s">
        <v>4980</v>
      </c>
      <c r="AA5239" s="9" t="s">
        <v>4989</v>
      </c>
      <c r="AB5239" s="9" t="s">
        <v>5066</v>
      </c>
      <c r="AC5239" s="84" t="s">
        <v>12552</v>
      </c>
      <c r="AD5239" s="83"/>
      <c r="AE5239" s="20" t="str">
        <f>VLOOKUP(E5239,'FILIAIS PETZ'!A:Q,17,0)</f>
        <v>SP7</v>
      </c>
      <c r="AF5239" s="20" t="str">
        <f>VLOOKUP(E5239,'FILIAIS PETZ'!A:Q,3,0)</f>
        <v>FELICIO</v>
      </c>
      <c r="AG5239" s="20" t="str">
        <f>VLOOKUP(E5239,'FILIAIS PETZ'!A:Q,2,0)</f>
        <v>R3</v>
      </c>
      <c r="AH5239" s="75">
        <v>850</v>
      </c>
      <c r="AI5239" s="16" t="s">
        <v>12444</v>
      </c>
      <c r="AJ5239" s="43">
        <f>VLOOKUP(E5239,'FILIAIS PETZ'!$A$2:$K$2000,11,0)</f>
        <v>18328118013600</v>
      </c>
      <c r="AK5239" s="44">
        <f t="shared" si="342"/>
        <v>18328118013600</v>
      </c>
    </row>
    <row r="5240" spans="1:37" s="14" customFormat="1" ht="15" customHeight="1" thickBot="1" x14ac:dyDescent="0.25">
      <c r="A5240" s="9">
        <f t="shared" si="344"/>
        <v>981560</v>
      </c>
      <c r="B5240" s="18">
        <f>VLOOKUP(C5240,FORNECEDORES!D:E,2,0)</f>
        <v>530375</v>
      </c>
      <c r="C5240" s="19" t="str">
        <f>VLOOKUP(D5240,FORNECEDORES!A:D,4,0)</f>
        <v>23.080.842/0001-04</v>
      </c>
      <c r="D5240" s="13" t="s">
        <v>4370</v>
      </c>
      <c r="E5240" s="20" t="str">
        <f t="shared" si="343"/>
        <v>04 0221</v>
      </c>
      <c r="F5240" s="28" t="s">
        <v>8980</v>
      </c>
      <c r="G5240" s="21" t="str">
        <f>VLOOKUP(E5240,'FILIAIS PETZ'!A:E,5,0)</f>
        <v>PETZ GASTAO VIDIGAL</v>
      </c>
      <c r="H5240" s="20" t="str">
        <f>VLOOKUP(E5240,'FILIAIS PETZ'!A:D,4,0)</f>
        <v>GVDL-SP</v>
      </c>
      <c r="I5240" s="85">
        <v>45539</v>
      </c>
      <c r="J5240" s="84">
        <v>981560</v>
      </c>
      <c r="K5240" s="84" t="s">
        <v>5858</v>
      </c>
      <c r="L5240" s="83" t="s">
        <v>12897</v>
      </c>
      <c r="M5240" s="46">
        <v>45551</v>
      </c>
      <c r="N5240" s="46">
        <v>45574</v>
      </c>
      <c r="O5240" s="46">
        <v>45554</v>
      </c>
      <c r="P5240" s="83" t="s">
        <v>4990</v>
      </c>
      <c r="Q5240" s="84">
        <v>3</v>
      </c>
      <c r="R5240" s="84">
        <v>1</v>
      </c>
      <c r="S5240" s="84">
        <v>8</v>
      </c>
      <c r="T5240" s="84" t="s">
        <v>32</v>
      </c>
      <c r="U5240" s="84">
        <v>11002</v>
      </c>
      <c r="V5240" s="84">
        <v>11002</v>
      </c>
      <c r="W5240" s="84" t="s">
        <v>5019</v>
      </c>
      <c r="X5240" s="84" t="s">
        <v>4985</v>
      </c>
      <c r="Y5240" s="9" t="s">
        <v>4980</v>
      </c>
      <c r="Z5240" s="9" t="s">
        <v>4980</v>
      </c>
      <c r="AA5240" s="9" t="s">
        <v>4989</v>
      </c>
      <c r="AB5240" s="9" t="s">
        <v>5066</v>
      </c>
      <c r="AC5240" s="84" t="s">
        <v>12552</v>
      </c>
      <c r="AD5240" s="83"/>
      <c r="AE5240" s="20" t="str">
        <f>VLOOKUP(E5240,'FILIAIS PETZ'!A:Q,17,0)</f>
        <v>SP7</v>
      </c>
      <c r="AF5240" s="20" t="str">
        <f>VLOOKUP(E5240,'FILIAIS PETZ'!A:Q,3,0)</f>
        <v>FELICIO</v>
      </c>
      <c r="AG5240" s="20" t="str">
        <f>VLOOKUP(E5240,'FILIAIS PETZ'!A:Q,2,0)</f>
        <v>R3</v>
      </c>
      <c r="AH5240" s="75">
        <v>850</v>
      </c>
      <c r="AI5240" s="16" t="s">
        <v>12444</v>
      </c>
      <c r="AJ5240" s="43">
        <f>VLOOKUP(E5240,'FILIAIS PETZ'!$A$2:$K$2000,11,0)</f>
        <v>18328118021025</v>
      </c>
      <c r="AK5240" s="44">
        <f t="shared" si="342"/>
        <v>18328118021025</v>
      </c>
    </row>
    <row r="5241" spans="1:37" s="14" customFormat="1" ht="15" customHeight="1" thickBot="1" x14ac:dyDescent="0.25">
      <c r="A5241" s="9">
        <f t="shared" si="344"/>
        <v>981562</v>
      </c>
      <c r="B5241" s="18">
        <f>VLOOKUP(C5241,FORNECEDORES!D:E,2,0)</f>
        <v>55566</v>
      </c>
      <c r="C5241" s="19" t="str">
        <f>VLOOKUP(D5241,FORNECEDORES!A:D,4,0)</f>
        <v>29.209.860/0001-11</v>
      </c>
      <c r="D5241" s="13" t="s">
        <v>2679</v>
      </c>
      <c r="E5241" s="20" t="str">
        <f t="shared" si="343"/>
        <v>04 0026</v>
      </c>
      <c r="F5241" s="28" t="s">
        <v>4949</v>
      </c>
      <c r="G5241" s="21" t="str">
        <f>VLOOKUP(E5241,'FILIAIS PETZ'!A:E,5,0)</f>
        <v>PETZ IGUATEMI ESPLANADA</v>
      </c>
      <c r="H5241" s="20" t="str">
        <f>VLOOKUP(E5241,'FILIAIS PETZ'!A:D,4,0)</f>
        <v>IGES-SP</v>
      </c>
      <c r="I5241" s="85">
        <v>45539</v>
      </c>
      <c r="J5241" s="84">
        <v>981562</v>
      </c>
      <c r="K5241" s="84"/>
      <c r="L5241" s="83"/>
      <c r="M5241" s="46"/>
      <c r="N5241" s="46"/>
      <c r="O5241" s="46"/>
      <c r="P5241" s="83" t="s">
        <v>4990</v>
      </c>
      <c r="Q5241" s="84">
        <v>3</v>
      </c>
      <c r="R5241" s="84">
        <v>1</v>
      </c>
      <c r="S5241" s="84">
        <v>8</v>
      </c>
      <c r="T5241" s="84" t="s">
        <v>32</v>
      </c>
      <c r="U5241" s="84">
        <v>11002</v>
      </c>
      <c r="V5241" s="84">
        <v>11002</v>
      </c>
      <c r="W5241" s="84" t="s">
        <v>5019</v>
      </c>
      <c r="X5241" s="84" t="s">
        <v>4992</v>
      </c>
      <c r="Y5241" s="10" t="s">
        <v>4980</v>
      </c>
      <c r="Z5241" s="10" t="s">
        <v>4980</v>
      </c>
      <c r="AA5241" s="10" t="s">
        <v>4992</v>
      </c>
      <c r="AB5241" s="10" t="s">
        <v>5066</v>
      </c>
      <c r="AC5241" s="84" t="s">
        <v>12552</v>
      </c>
      <c r="AD5241" s="83"/>
      <c r="AE5241" s="20" t="str">
        <f>VLOOKUP(E5241,'FILIAIS PETZ'!A:Q,17,0)</f>
        <v>SP7</v>
      </c>
      <c r="AF5241" s="20" t="str">
        <f>VLOOKUP(E5241,'FILIAIS PETZ'!A:Q,3,0)</f>
        <v>FELICIO</v>
      </c>
      <c r="AG5241" s="20" t="str">
        <f>VLOOKUP(E5241,'FILIAIS PETZ'!A:Q,2,0)</f>
        <v>R3</v>
      </c>
      <c r="AH5241" s="75">
        <v>830</v>
      </c>
      <c r="AI5241" s="16" t="s">
        <v>12446</v>
      </c>
      <c r="AJ5241" s="43">
        <f>VLOOKUP(E5241,'FILIAIS PETZ'!$A$2:$K$2000,11,0)</f>
        <v>18328118002667</v>
      </c>
      <c r="AK5241" s="44">
        <f t="shared" si="342"/>
        <v>18328118002667</v>
      </c>
    </row>
    <row r="5242" spans="1:37" s="14" customFormat="1" ht="15" customHeight="1" thickBot="1" x14ac:dyDescent="0.25">
      <c r="A5242" s="9">
        <f t="shared" si="344"/>
        <v>981566</v>
      </c>
      <c r="B5242" s="18">
        <f>VLOOKUP(C5242,FORNECEDORES!D:E,2,0)</f>
        <v>55566</v>
      </c>
      <c r="C5242" s="19" t="str">
        <f>VLOOKUP(D5242,FORNECEDORES!A:D,4,0)</f>
        <v>29.209.860/0001-11</v>
      </c>
      <c r="D5242" s="13" t="s">
        <v>2679</v>
      </c>
      <c r="E5242" s="20" t="str">
        <f t="shared" si="343"/>
        <v>04 0008</v>
      </c>
      <c r="F5242" s="28" t="s">
        <v>4937</v>
      </c>
      <c r="G5242" s="21" t="str">
        <f>VLOOKUP(E5242,'FILIAIS PETZ'!A:E,5,0)</f>
        <v>PETZ ALPHAVILLE</v>
      </c>
      <c r="H5242" s="20" t="str">
        <f>VLOOKUP(E5242,'FILIAIS PETZ'!A:D,4,0)</f>
        <v>ALPH-SP</v>
      </c>
      <c r="I5242" s="85">
        <v>45539</v>
      </c>
      <c r="J5242" s="84">
        <v>981566</v>
      </c>
      <c r="K5242" s="84" t="s">
        <v>5858</v>
      </c>
      <c r="L5242" s="83" t="s">
        <v>11218</v>
      </c>
      <c r="M5242" s="46">
        <v>45551</v>
      </c>
      <c r="N5242" s="46">
        <v>45574</v>
      </c>
      <c r="O5242" s="46">
        <v>45556</v>
      </c>
      <c r="P5242" s="83" t="s">
        <v>4990</v>
      </c>
      <c r="Q5242" s="84">
        <v>3</v>
      </c>
      <c r="R5242" s="84">
        <v>1</v>
      </c>
      <c r="S5242" s="84">
        <v>8</v>
      </c>
      <c r="T5242" s="84" t="s">
        <v>32</v>
      </c>
      <c r="U5242" s="84">
        <v>11002</v>
      </c>
      <c r="V5242" s="84">
        <v>11002</v>
      </c>
      <c r="W5242" s="84" t="s">
        <v>5019</v>
      </c>
      <c r="X5242" s="84" t="s">
        <v>4992</v>
      </c>
      <c r="Y5242" s="10" t="s">
        <v>4980</v>
      </c>
      <c r="Z5242" s="10" t="s">
        <v>4980</v>
      </c>
      <c r="AA5242" s="10" t="s">
        <v>4992</v>
      </c>
      <c r="AB5242" s="10" t="s">
        <v>5066</v>
      </c>
      <c r="AC5242" s="84" t="s">
        <v>12552</v>
      </c>
      <c r="AD5242" s="83"/>
      <c r="AE5242" s="20" t="str">
        <f>VLOOKUP(E5242,'FILIAIS PETZ'!A:Q,17,0)</f>
        <v>SP7</v>
      </c>
      <c r="AF5242" s="20" t="str">
        <f>VLOOKUP(E5242,'FILIAIS PETZ'!A:Q,3,0)</f>
        <v>FELICIO</v>
      </c>
      <c r="AG5242" s="20" t="str">
        <f>VLOOKUP(E5242,'FILIAIS PETZ'!A:Q,2,0)</f>
        <v>R3</v>
      </c>
      <c r="AH5242" s="75">
        <v>1300</v>
      </c>
      <c r="AI5242" s="16" t="s">
        <v>12443</v>
      </c>
      <c r="AJ5242" s="43">
        <f>VLOOKUP(E5242,'FILIAIS PETZ'!$A$2:$K$2000,11,0)</f>
        <v>18328118001423</v>
      </c>
      <c r="AK5242" s="44">
        <f t="shared" si="342"/>
        <v>18328118001423</v>
      </c>
    </row>
    <row r="5243" spans="1:37" s="14" customFormat="1" ht="15" customHeight="1" thickBot="1" x14ac:dyDescent="0.25">
      <c r="A5243" s="9">
        <f t="shared" si="344"/>
        <v>981569</v>
      </c>
      <c r="B5243" s="18">
        <f>VLOOKUP(C5243,FORNECEDORES!D:E,2,0)</f>
        <v>55566</v>
      </c>
      <c r="C5243" s="19" t="str">
        <f>VLOOKUP(D5243,FORNECEDORES!A:D,4,0)</f>
        <v>29.209.860/0001-11</v>
      </c>
      <c r="D5243" s="13" t="s">
        <v>2679</v>
      </c>
      <c r="E5243" s="20" t="str">
        <f t="shared" si="343"/>
        <v>04 0165</v>
      </c>
      <c r="F5243" s="28" t="s">
        <v>4935</v>
      </c>
      <c r="G5243" s="21" t="str">
        <f>VLOOKUP(E5243,'FILIAIS PETZ'!A:E,5,0)</f>
        <v>PETZ CARAPICUIBA</v>
      </c>
      <c r="H5243" s="20" t="str">
        <f>VLOOKUP(E5243,'FILIAIS PETZ'!A:D,4,0)</f>
        <v>CPIC-SP</v>
      </c>
      <c r="I5243" s="85">
        <v>45539</v>
      </c>
      <c r="J5243" s="84">
        <v>981569</v>
      </c>
      <c r="K5243" s="84"/>
      <c r="L5243" s="83"/>
      <c r="M5243" s="46"/>
      <c r="N5243" s="46"/>
      <c r="O5243" s="46"/>
      <c r="P5243" s="83" t="s">
        <v>4990</v>
      </c>
      <c r="Q5243" s="84">
        <v>3</v>
      </c>
      <c r="R5243" s="84">
        <v>1</v>
      </c>
      <c r="S5243" s="84">
        <v>8</v>
      </c>
      <c r="T5243" s="84" t="s">
        <v>32</v>
      </c>
      <c r="U5243" s="84">
        <v>11002</v>
      </c>
      <c r="V5243" s="84">
        <v>11002</v>
      </c>
      <c r="W5243" s="84" t="s">
        <v>5019</v>
      </c>
      <c r="X5243" s="84" t="s">
        <v>4992</v>
      </c>
      <c r="Y5243" s="10" t="s">
        <v>4980</v>
      </c>
      <c r="Z5243" s="10" t="s">
        <v>4980</v>
      </c>
      <c r="AA5243" s="10" t="s">
        <v>4992</v>
      </c>
      <c r="AB5243" s="10" t="s">
        <v>5066</v>
      </c>
      <c r="AC5243" s="84" t="s">
        <v>12552</v>
      </c>
      <c r="AD5243" s="83"/>
      <c r="AE5243" s="20" t="str">
        <f>VLOOKUP(E5243,'FILIAIS PETZ'!A:Q,17,0)</f>
        <v>SP7</v>
      </c>
      <c r="AF5243" s="20" t="str">
        <f>VLOOKUP(E5243,'FILIAIS PETZ'!A:Q,3,0)</f>
        <v>FELICIO</v>
      </c>
      <c r="AG5243" s="20" t="str">
        <f>VLOOKUP(E5243,'FILIAIS PETZ'!A:Q,2,0)</f>
        <v>R3</v>
      </c>
      <c r="AH5243" s="75">
        <v>1300</v>
      </c>
      <c r="AI5243" s="16" t="s">
        <v>12443</v>
      </c>
      <c r="AJ5243" s="43">
        <f>VLOOKUP(E5243,'FILIAIS PETZ'!$A$2:$K$2000,11,0)</f>
        <v>18328118015726</v>
      </c>
      <c r="AK5243" s="44">
        <f t="shared" si="342"/>
        <v>18328118015726</v>
      </c>
    </row>
    <row r="5244" spans="1:37" s="14" customFormat="1" ht="15" customHeight="1" thickBot="1" x14ac:dyDescent="0.25">
      <c r="A5244" s="9">
        <f t="shared" si="344"/>
        <v>981571</v>
      </c>
      <c r="B5244" s="18">
        <f>VLOOKUP(C5244,FORNECEDORES!D:E,2,0)</f>
        <v>55566</v>
      </c>
      <c r="C5244" s="19" t="str">
        <f>VLOOKUP(D5244,FORNECEDORES!A:D,4,0)</f>
        <v>29.209.860/0001-11</v>
      </c>
      <c r="D5244" s="13" t="s">
        <v>2679</v>
      </c>
      <c r="E5244" s="20" t="str">
        <f t="shared" si="343"/>
        <v>04 0106</v>
      </c>
      <c r="F5244" s="28" t="s">
        <v>4952</v>
      </c>
      <c r="G5244" s="21" t="str">
        <f>VLOOKUP(E5244,'FILIAIS PETZ'!A:E,5,0)</f>
        <v>PETZ COTIA</v>
      </c>
      <c r="H5244" s="20" t="str">
        <f>VLOOKUP(E5244,'FILIAIS PETZ'!A:D,4,0)</f>
        <v>CTIA-SP</v>
      </c>
      <c r="I5244" s="85">
        <v>45539</v>
      </c>
      <c r="J5244" s="84">
        <v>981571</v>
      </c>
      <c r="K5244" s="84" t="s">
        <v>5858</v>
      </c>
      <c r="L5244" s="83" t="s">
        <v>13011</v>
      </c>
      <c r="M5244" s="46">
        <v>45551</v>
      </c>
      <c r="N5244" s="46">
        <v>45574</v>
      </c>
      <c r="O5244" s="46">
        <v>45556</v>
      </c>
      <c r="P5244" s="83" t="s">
        <v>4990</v>
      </c>
      <c r="Q5244" s="84">
        <v>3</v>
      </c>
      <c r="R5244" s="84">
        <v>1</v>
      </c>
      <c r="S5244" s="84">
        <v>8</v>
      </c>
      <c r="T5244" s="84" t="s">
        <v>32</v>
      </c>
      <c r="U5244" s="84">
        <v>11002</v>
      </c>
      <c r="V5244" s="84">
        <v>11002</v>
      </c>
      <c r="W5244" s="84" t="s">
        <v>5019</v>
      </c>
      <c r="X5244" s="84" t="s">
        <v>4992</v>
      </c>
      <c r="Y5244" s="10" t="s">
        <v>4980</v>
      </c>
      <c r="Z5244" s="10" t="s">
        <v>4980</v>
      </c>
      <c r="AA5244" s="10" t="s">
        <v>4992</v>
      </c>
      <c r="AB5244" s="10" t="s">
        <v>5066</v>
      </c>
      <c r="AC5244" s="84" t="s">
        <v>12552</v>
      </c>
      <c r="AD5244" s="83"/>
      <c r="AE5244" s="20" t="str">
        <f>VLOOKUP(E5244,'FILIAIS PETZ'!A:Q,17,0)</f>
        <v>SP7</v>
      </c>
      <c r="AF5244" s="20" t="str">
        <f>VLOOKUP(E5244,'FILIAIS PETZ'!A:Q,3,0)</f>
        <v>FELICIO</v>
      </c>
      <c r="AG5244" s="20" t="str">
        <f>VLOOKUP(E5244,'FILIAIS PETZ'!A:Q,2,0)</f>
        <v>R3</v>
      </c>
      <c r="AH5244" s="75">
        <v>1300</v>
      </c>
      <c r="AI5244" s="16" t="s">
        <v>12443</v>
      </c>
      <c r="AJ5244" s="43">
        <f>VLOOKUP(E5244,'FILIAIS PETZ'!$A$2:$K$2000,11,0)</f>
        <v>18328118009327</v>
      </c>
      <c r="AK5244" s="44">
        <f t="shared" si="342"/>
        <v>18328118009327</v>
      </c>
    </row>
    <row r="5245" spans="1:37" s="14" customFormat="1" ht="15" customHeight="1" thickBot="1" x14ac:dyDescent="0.25">
      <c r="A5245" s="9">
        <f t="shared" si="344"/>
        <v>981572</v>
      </c>
      <c r="B5245" s="18">
        <f>VLOOKUP(C5245,FORNECEDORES!D:E,2,0)</f>
        <v>55566</v>
      </c>
      <c r="C5245" s="19" t="str">
        <f>VLOOKUP(D5245,FORNECEDORES!A:D,4,0)</f>
        <v>29.209.860/0001-11</v>
      </c>
      <c r="D5245" s="13" t="s">
        <v>2679</v>
      </c>
      <c r="E5245" s="20" t="str">
        <f t="shared" si="343"/>
        <v>04 0032</v>
      </c>
      <c r="F5245" s="28" t="s">
        <v>4951</v>
      </c>
      <c r="G5245" s="21" t="str">
        <f>VLOOKUP(E5245,'FILIAIS PETZ'!A:E,5,0)</f>
        <v>PETZ JAGUARE</v>
      </c>
      <c r="H5245" s="20" t="str">
        <f>VLOOKUP(E5245,'FILIAIS PETZ'!A:D,4,0)</f>
        <v>JGRE-SP</v>
      </c>
      <c r="I5245" s="85">
        <v>45539</v>
      </c>
      <c r="J5245" s="84">
        <v>981572</v>
      </c>
      <c r="K5245" s="84" t="s">
        <v>5858</v>
      </c>
      <c r="L5245" s="83" t="s">
        <v>13013</v>
      </c>
      <c r="M5245" s="46">
        <v>45551</v>
      </c>
      <c r="N5245" s="46">
        <v>45574</v>
      </c>
      <c r="O5245" s="46">
        <v>45556</v>
      </c>
      <c r="P5245" s="83" t="s">
        <v>4990</v>
      </c>
      <c r="Q5245" s="84">
        <v>3</v>
      </c>
      <c r="R5245" s="84">
        <v>1</v>
      </c>
      <c r="S5245" s="84">
        <v>8</v>
      </c>
      <c r="T5245" s="84" t="s">
        <v>32</v>
      </c>
      <c r="U5245" s="84">
        <v>11002</v>
      </c>
      <c r="V5245" s="84">
        <v>11002</v>
      </c>
      <c r="W5245" s="84" t="s">
        <v>5019</v>
      </c>
      <c r="X5245" s="84" t="s">
        <v>4992</v>
      </c>
      <c r="Y5245" s="10" t="s">
        <v>4980</v>
      </c>
      <c r="Z5245" s="10" t="s">
        <v>4980</v>
      </c>
      <c r="AA5245" s="10" t="s">
        <v>4992</v>
      </c>
      <c r="AB5245" s="10" t="s">
        <v>5066</v>
      </c>
      <c r="AC5245" s="84" t="s">
        <v>12552</v>
      </c>
      <c r="AD5245" s="83"/>
      <c r="AE5245" s="20" t="str">
        <f>VLOOKUP(E5245,'FILIAIS PETZ'!A:Q,17,0)</f>
        <v>SP7</v>
      </c>
      <c r="AF5245" s="20" t="str">
        <f>VLOOKUP(E5245,'FILIAIS PETZ'!A:Q,3,0)</f>
        <v>FELICIO</v>
      </c>
      <c r="AG5245" s="20" t="str">
        <f>VLOOKUP(E5245,'FILIAIS PETZ'!A:Q,2,0)</f>
        <v>R3</v>
      </c>
      <c r="AH5245" s="75">
        <v>1300</v>
      </c>
      <c r="AI5245" s="16" t="s">
        <v>12443</v>
      </c>
      <c r="AJ5245" s="43">
        <f>VLOOKUP(E5245,'FILIAIS PETZ'!$A$2:$K$2000,11,0)</f>
        <v>18328118003205</v>
      </c>
      <c r="AK5245" s="44">
        <f t="shared" si="342"/>
        <v>18328118003205</v>
      </c>
    </row>
    <row r="5246" spans="1:37" s="14" customFormat="1" ht="15" customHeight="1" thickBot="1" x14ac:dyDescent="0.25">
      <c r="A5246" s="9">
        <f t="shared" si="344"/>
        <v>981574</v>
      </c>
      <c r="B5246" s="18">
        <f>VLOOKUP(C5246,FORNECEDORES!D:E,2,0)</f>
        <v>55566</v>
      </c>
      <c r="C5246" s="19" t="str">
        <f>VLOOKUP(D5246,FORNECEDORES!A:D,4,0)</f>
        <v>29.209.860/0001-11</v>
      </c>
      <c r="D5246" s="13" t="s">
        <v>2679</v>
      </c>
      <c r="E5246" s="20" t="str">
        <f t="shared" si="343"/>
        <v>04 0083</v>
      </c>
      <c r="F5246" s="28" t="s">
        <v>4936</v>
      </c>
      <c r="G5246" s="21" t="str">
        <f>VLOOKUP(E5246,'FILIAIS PETZ'!A:E,5,0)</f>
        <v>PETZ OSASCO</v>
      </c>
      <c r="H5246" s="20" t="str">
        <f>VLOOKUP(E5246,'FILIAIS PETZ'!A:D,4,0)</f>
        <v>OSAS-SP</v>
      </c>
      <c r="I5246" s="85">
        <v>45539</v>
      </c>
      <c r="J5246" s="84">
        <v>981574</v>
      </c>
      <c r="K5246" s="84" t="s">
        <v>5858</v>
      </c>
      <c r="L5246" s="83" t="s">
        <v>13015</v>
      </c>
      <c r="M5246" s="46">
        <v>45552</v>
      </c>
      <c r="N5246" s="46">
        <v>45574</v>
      </c>
      <c r="O5246" s="46">
        <v>45556</v>
      </c>
      <c r="P5246" s="83" t="s">
        <v>4990</v>
      </c>
      <c r="Q5246" s="84">
        <v>3</v>
      </c>
      <c r="R5246" s="84">
        <v>1</v>
      </c>
      <c r="S5246" s="84">
        <v>8</v>
      </c>
      <c r="T5246" s="84" t="s">
        <v>32</v>
      </c>
      <c r="U5246" s="84">
        <v>11002</v>
      </c>
      <c r="V5246" s="84">
        <v>11002</v>
      </c>
      <c r="W5246" s="84" t="s">
        <v>5019</v>
      </c>
      <c r="X5246" s="84" t="s">
        <v>4992</v>
      </c>
      <c r="Y5246" s="10" t="s">
        <v>4980</v>
      </c>
      <c r="Z5246" s="10" t="s">
        <v>4980</v>
      </c>
      <c r="AA5246" s="10" t="s">
        <v>4992</v>
      </c>
      <c r="AB5246" s="10" t="s">
        <v>5066</v>
      </c>
      <c r="AC5246" s="84" t="s">
        <v>12552</v>
      </c>
      <c r="AD5246" s="83"/>
      <c r="AE5246" s="20" t="str">
        <f>VLOOKUP(E5246,'FILIAIS PETZ'!A:Q,17,0)</f>
        <v>SP7</v>
      </c>
      <c r="AF5246" s="20" t="str">
        <f>VLOOKUP(E5246,'FILIAIS PETZ'!A:Q,3,0)</f>
        <v>FELICIO</v>
      </c>
      <c r="AG5246" s="20" t="str">
        <f>VLOOKUP(E5246,'FILIAIS PETZ'!A:Q,2,0)</f>
        <v>R3</v>
      </c>
      <c r="AH5246" s="75">
        <v>1300</v>
      </c>
      <c r="AI5246" s="16" t="s">
        <v>12443</v>
      </c>
      <c r="AJ5246" s="43">
        <f>VLOOKUP(E5246,'FILIAIS PETZ'!$A$2:$K$2000,11,0)</f>
        <v>18328118008355</v>
      </c>
      <c r="AK5246" s="44">
        <f t="shared" si="342"/>
        <v>18328118008355</v>
      </c>
    </row>
    <row r="5247" spans="1:37" s="14" customFormat="1" ht="15" customHeight="1" thickBot="1" x14ac:dyDescent="0.25">
      <c r="A5247" s="9">
        <f t="shared" si="344"/>
        <v>981575</v>
      </c>
      <c r="B5247" s="18">
        <f>VLOOKUP(C5247,FORNECEDORES!D:E,2,0)</f>
        <v>55566</v>
      </c>
      <c r="C5247" s="19" t="str">
        <f>VLOOKUP(D5247,FORNECEDORES!A:D,4,0)</f>
        <v>29.209.860/0001-11</v>
      </c>
      <c r="D5247" s="13" t="s">
        <v>2679</v>
      </c>
      <c r="E5247" s="20" t="str">
        <f t="shared" si="343"/>
        <v>04 0051</v>
      </c>
      <c r="F5247" s="28" t="s">
        <v>4948</v>
      </c>
      <c r="G5247" s="21" t="str">
        <f>VLOOKUP(E5247,'FILIAIS PETZ'!A:E,5,0)</f>
        <v>PETZ TAMBORÉ</v>
      </c>
      <c r="H5247" s="20" t="str">
        <f>VLOOKUP(E5247,'FILIAIS PETZ'!A:D,4,0)</f>
        <v>TMBO-SP</v>
      </c>
      <c r="I5247" s="85">
        <v>45539</v>
      </c>
      <c r="J5247" s="84">
        <v>981575</v>
      </c>
      <c r="K5247" s="84" t="s">
        <v>5858</v>
      </c>
      <c r="L5247" s="83" t="s">
        <v>13016</v>
      </c>
      <c r="M5247" s="46">
        <v>45552</v>
      </c>
      <c r="N5247" s="46">
        <v>45574</v>
      </c>
      <c r="O5247" s="46">
        <v>45556</v>
      </c>
      <c r="P5247" s="83" t="s">
        <v>4990</v>
      </c>
      <c r="Q5247" s="84">
        <v>3</v>
      </c>
      <c r="R5247" s="84">
        <v>1</v>
      </c>
      <c r="S5247" s="84">
        <v>8</v>
      </c>
      <c r="T5247" s="84" t="s">
        <v>32</v>
      </c>
      <c r="U5247" s="84">
        <v>11002</v>
      </c>
      <c r="V5247" s="84">
        <v>11002</v>
      </c>
      <c r="W5247" s="84" t="s">
        <v>5019</v>
      </c>
      <c r="X5247" s="84" t="s">
        <v>4992</v>
      </c>
      <c r="Y5247" s="10" t="s">
        <v>4980</v>
      </c>
      <c r="Z5247" s="10" t="s">
        <v>4980</v>
      </c>
      <c r="AA5247" s="10" t="s">
        <v>4992</v>
      </c>
      <c r="AB5247" s="10" t="s">
        <v>5066</v>
      </c>
      <c r="AC5247" s="84" t="s">
        <v>12552</v>
      </c>
      <c r="AD5247" s="83"/>
      <c r="AE5247" s="20" t="str">
        <f>VLOOKUP(E5247,'FILIAIS PETZ'!A:Q,17,0)</f>
        <v>SP7</v>
      </c>
      <c r="AF5247" s="20" t="str">
        <f>VLOOKUP(E5247,'FILIAIS PETZ'!A:Q,3,0)</f>
        <v>FELICIO</v>
      </c>
      <c r="AG5247" s="20" t="str">
        <f>VLOOKUP(E5247,'FILIAIS PETZ'!A:Q,2,0)</f>
        <v>R3</v>
      </c>
      <c r="AH5247" s="75">
        <v>1300</v>
      </c>
      <c r="AI5247" s="16" t="s">
        <v>12443</v>
      </c>
      <c r="AJ5247" s="43">
        <f>VLOOKUP(E5247,'FILIAIS PETZ'!$A$2:$K$2000,11,0)</f>
        <v>18328118004872</v>
      </c>
      <c r="AK5247" s="44">
        <f t="shared" si="342"/>
        <v>18328118004872</v>
      </c>
    </row>
    <row r="5248" spans="1:37" s="14" customFormat="1" ht="15" customHeight="1" thickBot="1" x14ac:dyDescent="0.25">
      <c r="A5248" s="9">
        <f t="shared" si="344"/>
        <v>981577</v>
      </c>
      <c r="B5248" s="18">
        <f>VLOOKUP(C5248,FORNECEDORES!D:E,2,0)</f>
        <v>55566</v>
      </c>
      <c r="C5248" s="19" t="str">
        <f>VLOOKUP(D5248,FORNECEDORES!A:D,4,0)</f>
        <v>29.209.860/0001-11</v>
      </c>
      <c r="D5248" s="13" t="s">
        <v>2679</v>
      </c>
      <c r="E5248" s="20" t="str">
        <f t="shared" si="343"/>
        <v>04 0256</v>
      </c>
      <c r="F5248" s="86" t="s">
        <v>9144</v>
      </c>
      <c r="G5248" s="21" t="str">
        <f>VLOOKUP(E5248,'FILIAIS PETZ'!A:E,5,0)</f>
        <v>PETZ ACLIMAÇÃO</v>
      </c>
      <c r="H5248" s="20" t="str">
        <f>VLOOKUP(E5248,'FILIAIS PETZ'!A:D,4,0)</f>
        <v>ACLM-SP</v>
      </c>
      <c r="I5248" s="85">
        <v>45539</v>
      </c>
      <c r="J5248" s="84">
        <v>981577</v>
      </c>
      <c r="K5248" s="84" t="s">
        <v>5858</v>
      </c>
      <c r="L5248" s="83" t="s">
        <v>13010</v>
      </c>
      <c r="M5248" s="46">
        <v>45551</v>
      </c>
      <c r="N5248" s="46">
        <v>45574</v>
      </c>
      <c r="O5248" s="46">
        <v>45556</v>
      </c>
      <c r="P5248" s="83" t="s">
        <v>4990</v>
      </c>
      <c r="Q5248" s="84">
        <v>3</v>
      </c>
      <c r="R5248" s="84">
        <v>1</v>
      </c>
      <c r="S5248" s="84">
        <v>8</v>
      </c>
      <c r="T5248" s="84" t="s">
        <v>32</v>
      </c>
      <c r="U5248" s="84">
        <v>11002</v>
      </c>
      <c r="V5248" s="84">
        <v>11002</v>
      </c>
      <c r="W5248" s="84" t="s">
        <v>5019</v>
      </c>
      <c r="X5248" s="84" t="s">
        <v>4992</v>
      </c>
      <c r="Y5248" s="10" t="s">
        <v>4980</v>
      </c>
      <c r="Z5248" s="10" t="s">
        <v>4980</v>
      </c>
      <c r="AA5248" s="10" t="s">
        <v>4992</v>
      </c>
      <c r="AB5248" s="10" t="s">
        <v>5066</v>
      </c>
      <c r="AC5248" s="84" t="s">
        <v>12552</v>
      </c>
      <c r="AD5248" s="83"/>
      <c r="AE5248" s="20" t="str">
        <f>VLOOKUP(E5248,'FILIAIS PETZ'!A:Q,17,0)</f>
        <v>SP2</v>
      </c>
      <c r="AF5248" s="20" t="str">
        <f>VLOOKUP(E5248,'FILIAIS PETZ'!A:Q,3,0)</f>
        <v>FELICIO</v>
      </c>
      <c r="AG5248" s="20" t="str">
        <f>VLOOKUP(E5248,'FILIAIS PETZ'!A:Q,2,0)</f>
        <v>R3</v>
      </c>
      <c r="AH5248" s="75">
        <v>1000</v>
      </c>
      <c r="AI5248" s="16" t="s">
        <v>12443</v>
      </c>
      <c r="AJ5248" s="43" t="str">
        <f>VLOOKUP(E5248,'FILIAIS PETZ'!$A$2:$K$2000,11,0)</f>
        <v>18.328.118/0243-93</v>
      </c>
      <c r="AK5248" s="44" t="str">
        <f t="shared" si="342"/>
        <v>18.328.118/0243-93</v>
      </c>
    </row>
    <row r="5249" spans="1:37" s="14" customFormat="1" ht="15" customHeight="1" thickBot="1" x14ac:dyDescent="0.25">
      <c r="A5249" s="9">
        <f t="shared" si="344"/>
        <v>981579</v>
      </c>
      <c r="B5249" s="18">
        <f>VLOOKUP(C5249,FORNECEDORES!D:E,2,0)</f>
        <v>55566</v>
      </c>
      <c r="C5249" s="19" t="str">
        <f>VLOOKUP(D5249,FORNECEDORES!A:D,4,0)</f>
        <v>29.209.860/0001-11</v>
      </c>
      <c r="D5249" s="13" t="s">
        <v>2679</v>
      </c>
      <c r="E5249" s="20" t="str">
        <f t="shared" si="343"/>
        <v>04 0263</v>
      </c>
      <c r="F5249" s="86" t="s">
        <v>8628</v>
      </c>
      <c r="G5249" s="21" t="str">
        <f>VLOOKUP(E5249,'FILIAIS PETZ'!A:E,5,0)</f>
        <v>PETZ PÃO DE AÇUCAR JABAQUARA</v>
      </c>
      <c r="H5249" s="20" t="str">
        <f>VLOOKUP(E5249,'FILIAIS PETZ'!A:D,4,0)</f>
        <v>JABQ-SP</v>
      </c>
      <c r="I5249" s="85">
        <v>45539</v>
      </c>
      <c r="J5249" s="84">
        <v>981579</v>
      </c>
      <c r="K5249" s="84" t="s">
        <v>5858</v>
      </c>
      <c r="L5249" s="83" t="s">
        <v>13012</v>
      </c>
      <c r="M5249" s="46">
        <v>45551</v>
      </c>
      <c r="N5249" s="46">
        <v>45574</v>
      </c>
      <c r="O5249" s="46">
        <v>45556</v>
      </c>
      <c r="P5249" s="83" t="s">
        <v>4990</v>
      </c>
      <c r="Q5249" s="84">
        <v>3</v>
      </c>
      <c r="R5249" s="84">
        <v>1</v>
      </c>
      <c r="S5249" s="84">
        <v>8</v>
      </c>
      <c r="T5249" s="84" t="s">
        <v>32</v>
      </c>
      <c r="U5249" s="84">
        <v>11002</v>
      </c>
      <c r="V5249" s="84">
        <v>11002</v>
      </c>
      <c r="W5249" s="84" t="s">
        <v>5019</v>
      </c>
      <c r="X5249" s="84" t="s">
        <v>4992</v>
      </c>
      <c r="Y5249" s="10" t="s">
        <v>4980</v>
      </c>
      <c r="Z5249" s="10" t="s">
        <v>4980</v>
      </c>
      <c r="AA5249" s="10" t="s">
        <v>4992</v>
      </c>
      <c r="AB5249" s="10" t="s">
        <v>5066</v>
      </c>
      <c r="AC5249" s="84" t="s">
        <v>12552</v>
      </c>
      <c r="AD5249" s="83"/>
      <c r="AE5249" s="20" t="str">
        <f>VLOOKUP(E5249,'FILIAIS PETZ'!A:Q,17,0)</f>
        <v>SP3</v>
      </c>
      <c r="AF5249" s="20" t="str">
        <f>VLOOKUP(E5249,'FILIAIS PETZ'!A:Q,3,0)</f>
        <v>FELICIO</v>
      </c>
      <c r="AG5249" s="20" t="str">
        <f>VLOOKUP(E5249,'FILIAIS PETZ'!A:Q,2,0)</f>
        <v>R3</v>
      </c>
      <c r="AH5249" s="75">
        <v>1000</v>
      </c>
      <c r="AI5249" s="16" t="s">
        <v>12443</v>
      </c>
      <c r="AJ5249" s="43" t="str">
        <f>VLOOKUP(E5249,'FILIAIS PETZ'!$A$2:$K$2000,11,0)</f>
        <v>18.328.118/0258-70</v>
      </c>
      <c r="AK5249" s="44" t="str">
        <f t="shared" si="342"/>
        <v>18.328.118/0258-70</v>
      </c>
    </row>
    <row r="5250" spans="1:37" s="14" customFormat="1" ht="15" customHeight="1" thickBot="1" x14ac:dyDescent="0.25">
      <c r="A5250" s="9">
        <f t="shared" si="344"/>
        <v>981580</v>
      </c>
      <c r="B5250" s="18">
        <f>VLOOKUP(C5250,FORNECEDORES!D:E,2,0)</f>
        <v>40460</v>
      </c>
      <c r="C5250" s="19" t="str">
        <f>VLOOKUP(D5250,FORNECEDORES!A:D,4,0)</f>
        <v>30.515.748/0001-98</v>
      </c>
      <c r="D5250" s="13" t="s">
        <v>2732</v>
      </c>
      <c r="E5250" s="20" t="str">
        <f t="shared" si="343"/>
        <v>04 0010</v>
      </c>
      <c r="F5250" s="86" t="s">
        <v>8983</v>
      </c>
      <c r="G5250" s="21" t="str">
        <f>VLOOKUP(E5250,'FILIAIS PETZ'!A:E,5,0)</f>
        <v>PETZ SANTA CECILIA</v>
      </c>
      <c r="H5250" s="20" t="str">
        <f>VLOOKUP(E5250,'FILIAIS PETZ'!A:D,4,0)</f>
        <v>STCE-SP</v>
      </c>
      <c r="I5250" s="85">
        <v>45539</v>
      </c>
      <c r="J5250" s="84">
        <v>981580</v>
      </c>
      <c r="K5250" s="84" t="s">
        <v>5858</v>
      </c>
      <c r="L5250" s="83" t="s">
        <v>13568</v>
      </c>
      <c r="M5250" s="46">
        <v>45571</v>
      </c>
      <c r="N5250" s="46">
        <v>45595</v>
      </c>
      <c r="O5250" s="46">
        <v>45575</v>
      </c>
      <c r="P5250" s="83" t="s">
        <v>4990</v>
      </c>
      <c r="Q5250" s="84">
        <v>3</v>
      </c>
      <c r="R5250" s="84">
        <v>1</v>
      </c>
      <c r="S5250" s="84">
        <v>8</v>
      </c>
      <c r="T5250" s="84" t="s">
        <v>32</v>
      </c>
      <c r="U5250" s="84">
        <v>11002</v>
      </c>
      <c r="V5250" s="84">
        <v>11002</v>
      </c>
      <c r="W5250" s="84" t="s">
        <v>5119</v>
      </c>
      <c r="X5250" s="84" t="s">
        <v>4985</v>
      </c>
      <c r="Y5250" s="9" t="s">
        <v>4980</v>
      </c>
      <c r="Z5250" s="9" t="s">
        <v>4980</v>
      </c>
      <c r="AA5250" s="9" t="s">
        <v>4989</v>
      </c>
      <c r="AB5250" s="9" t="s">
        <v>5066</v>
      </c>
      <c r="AC5250" s="84" t="s">
        <v>12552</v>
      </c>
      <c r="AD5250" s="83"/>
      <c r="AE5250" s="20" t="str">
        <f>VLOOKUP(E5250,'FILIAIS PETZ'!A:Q,17,0)</f>
        <v>SP2</v>
      </c>
      <c r="AF5250" s="20" t="str">
        <f>VLOOKUP(E5250,'FILIAIS PETZ'!A:Q,3,0)</f>
        <v>FELICIO</v>
      </c>
      <c r="AG5250" s="20" t="str">
        <f>VLOOKUP(E5250,'FILIAIS PETZ'!A:Q,2,0)</f>
        <v>R3</v>
      </c>
      <c r="AH5250" s="75">
        <v>980</v>
      </c>
      <c r="AI5250" s="16" t="s">
        <v>12447</v>
      </c>
      <c r="AJ5250" s="43">
        <f>VLOOKUP(E5250,'FILIAIS PETZ'!$A$2:$K$2000,11,0)</f>
        <v>18328118001938</v>
      </c>
      <c r="AK5250" s="44">
        <f t="shared" si="342"/>
        <v>18328118001938</v>
      </c>
    </row>
    <row r="5251" spans="1:37" s="14" customFormat="1" ht="15" customHeight="1" thickBot="1" x14ac:dyDescent="0.25">
      <c r="A5251" s="9">
        <f t="shared" si="344"/>
        <v>981582</v>
      </c>
      <c r="B5251" s="18">
        <f>VLOOKUP(C5251,FORNECEDORES!D:E,2,0)</f>
        <v>40460</v>
      </c>
      <c r="C5251" s="19" t="str">
        <f>VLOOKUP(D5251,FORNECEDORES!A:D,4,0)</f>
        <v>30.515.748/0001-98</v>
      </c>
      <c r="D5251" s="13" t="s">
        <v>2732</v>
      </c>
      <c r="E5251" s="20" t="str">
        <f t="shared" si="343"/>
        <v>04 0067</v>
      </c>
      <c r="F5251" s="28" t="s">
        <v>8611</v>
      </c>
      <c r="G5251" s="21" t="str">
        <f>VLOOKUP(E5251,'FILIAIS PETZ'!A:E,5,0)</f>
        <v>PETZ EXTRA RICARDO JAFET</v>
      </c>
      <c r="H5251" s="20" t="str">
        <f>VLOOKUP(E5251,'FILIAIS PETZ'!A:D,4,0)</f>
        <v>RJAF-SP</v>
      </c>
      <c r="I5251" s="85">
        <v>45539</v>
      </c>
      <c r="J5251" s="84">
        <v>981582</v>
      </c>
      <c r="K5251" s="84" t="s">
        <v>5858</v>
      </c>
      <c r="L5251" s="83" t="s">
        <v>13570</v>
      </c>
      <c r="M5251" s="46">
        <v>45571</v>
      </c>
      <c r="N5251" s="46">
        <v>45595</v>
      </c>
      <c r="O5251" s="46">
        <v>45575</v>
      </c>
      <c r="P5251" s="83" t="s">
        <v>4990</v>
      </c>
      <c r="Q5251" s="84">
        <v>3</v>
      </c>
      <c r="R5251" s="84">
        <v>1</v>
      </c>
      <c r="S5251" s="84">
        <v>8</v>
      </c>
      <c r="T5251" s="84" t="s">
        <v>32</v>
      </c>
      <c r="U5251" s="84">
        <v>11002</v>
      </c>
      <c r="V5251" s="84">
        <v>11002</v>
      </c>
      <c r="W5251" s="84" t="s">
        <v>5119</v>
      </c>
      <c r="X5251" s="84" t="s">
        <v>4985</v>
      </c>
      <c r="Y5251" s="9" t="s">
        <v>4980</v>
      </c>
      <c r="Z5251" s="9" t="s">
        <v>4980</v>
      </c>
      <c r="AA5251" s="9" t="s">
        <v>4989</v>
      </c>
      <c r="AB5251" s="9" t="s">
        <v>5066</v>
      </c>
      <c r="AC5251" s="84" t="s">
        <v>12552</v>
      </c>
      <c r="AD5251" s="83"/>
      <c r="AE5251" s="20" t="str">
        <f>VLOOKUP(E5251,'FILIAIS PETZ'!A:Q,17,0)</f>
        <v>SP2</v>
      </c>
      <c r="AF5251" s="20" t="str">
        <f>VLOOKUP(E5251,'FILIAIS PETZ'!A:Q,3,0)</f>
        <v>FELICIO</v>
      </c>
      <c r="AG5251" s="20" t="str">
        <f>VLOOKUP(E5251,'FILIAIS PETZ'!A:Q,2,0)</f>
        <v>R3</v>
      </c>
      <c r="AH5251" s="75">
        <v>980</v>
      </c>
      <c r="AI5251" s="16" t="s">
        <v>12447</v>
      </c>
      <c r="AJ5251" s="43">
        <f>VLOOKUP(E5251,'FILIAIS PETZ'!$A$2:$K$2000,11,0)</f>
        <v>18328118006573</v>
      </c>
      <c r="AK5251" s="44">
        <f t="shared" si="342"/>
        <v>18328118006573</v>
      </c>
    </row>
    <row r="5252" spans="1:37" s="14" customFormat="1" ht="15" customHeight="1" thickBot="1" x14ac:dyDescent="0.25">
      <c r="A5252" s="9">
        <f t="shared" si="344"/>
        <v>981584</v>
      </c>
      <c r="B5252" s="18">
        <f>VLOOKUP(C5252,FORNECEDORES!D:E,2,0)</f>
        <v>40460</v>
      </c>
      <c r="C5252" s="19" t="str">
        <f>VLOOKUP(D5252,FORNECEDORES!A:D,4,0)</f>
        <v>30.515.748/0001-98</v>
      </c>
      <c r="D5252" s="13" t="s">
        <v>2732</v>
      </c>
      <c r="E5252" s="20" t="str">
        <f t="shared" si="343"/>
        <v>04 0011</v>
      </c>
      <c r="F5252" s="28" t="s">
        <v>8976</v>
      </c>
      <c r="G5252" s="21" t="str">
        <f>VLOOKUP(E5252,'FILIAIS PETZ'!A:E,5,0)</f>
        <v>PETZ AUGUSTA</v>
      </c>
      <c r="H5252" s="20" t="str">
        <f>VLOOKUP(E5252,'FILIAIS PETZ'!A:D,4,0)</f>
        <v>AUGT-SP</v>
      </c>
      <c r="I5252" s="85">
        <v>45539</v>
      </c>
      <c r="J5252" s="84">
        <v>981584</v>
      </c>
      <c r="K5252" s="84" t="s">
        <v>5858</v>
      </c>
      <c r="L5252" s="83" t="s">
        <v>13571</v>
      </c>
      <c r="M5252" s="46">
        <v>45571</v>
      </c>
      <c r="N5252" s="46">
        <v>45595</v>
      </c>
      <c r="O5252" s="46">
        <v>45575</v>
      </c>
      <c r="P5252" s="83" t="s">
        <v>4990</v>
      </c>
      <c r="Q5252" s="84">
        <v>3</v>
      </c>
      <c r="R5252" s="84">
        <v>1</v>
      </c>
      <c r="S5252" s="84">
        <v>8</v>
      </c>
      <c r="T5252" s="84" t="s">
        <v>32</v>
      </c>
      <c r="U5252" s="84">
        <v>11002</v>
      </c>
      <c r="V5252" s="84">
        <v>11002</v>
      </c>
      <c r="W5252" s="84" t="s">
        <v>5119</v>
      </c>
      <c r="X5252" s="84" t="s">
        <v>4985</v>
      </c>
      <c r="Y5252" s="9" t="s">
        <v>4980</v>
      </c>
      <c r="Z5252" s="9" t="s">
        <v>4980</v>
      </c>
      <c r="AA5252" s="9" t="s">
        <v>4989</v>
      </c>
      <c r="AB5252" s="9" t="s">
        <v>5066</v>
      </c>
      <c r="AC5252" s="84" t="s">
        <v>12552</v>
      </c>
      <c r="AD5252" s="83"/>
      <c r="AE5252" s="20" t="str">
        <f>VLOOKUP(E5252,'FILIAIS PETZ'!A:Q,17,0)</f>
        <v>SP2</v>
      </c>
      <c r="AF5252" s="20" t="str">
        <f>VLOOKUP(E5252,'FILIAIS PETZ'!A:Q,3,0)</f>
        <v>FELICIO</v>
      </c>
      <c r="AG5252" s="20" t="str">
        <f>VLOOKUP(E5252,'FILIAIS PETZ'!A:Q,2,0)</f>
        <v>R3</v>
      </c>
      <c r="AH5252" s="75">
        <v>980</v>
      </c>
      <c r="AI5252" s="16" t="s">
        <v>12447</v>
      </c>
      <c r="AJ5252" s="43">
        <f>VLOOKUP(E5252,'FILIAIS PETZ'!$A$2:$K$2000,11,0)</f>
        <v>18328118001776</v>
      </c>
      <c r="AK5252" s="44">
        <f t="shared" si="342"/>
        <v>18328118001776</v>
      </c>
    </row>
    <row r="5253" spans="1:37" s="14" customFormat="1" ht="15" customHeight="1" thickBot="1" x14ac:dyDescent="0.25">
      <c r="A5253" s="9">
        <f t="shared" si="344"/>
        <v>981588</v>
      </c>
      <c r="B5253" s="18">
        <f>VLOOKUP(C5253,FORNECEDORES!D:E,2,0)</f>
        <v>40460</v>
      </c>
      <c r="C5253" s="19" t="str">
        <f>VLOOKUP(D5253,FORNECEDORES!A:D,4,0)</f>
        <v>30.515.748/0001-98</v>
      </c>
      <c r="D5253" s="13" t="s">
        <v>2732</v>
      </c>
      <c r="E5253" s="20" t="str">
        <f t="shared" si="343"/>
        <v>04 0067</v>
      </c>
      <c r="F5253" s="28" t="s">
        <v>8611</v>
      </c>
      <c r="G5253" s="21" t="str">
        <f>VLOOKUP(E5253,'FILIAIS PETZ'!A:E,5,0)</f>
        <v>PETZ EXTRA RICARDO JAFET</v>
      </c>
      <c r="H5253" s="20" t="str">
        <f>VLOOKUP(E5253,'FILIAIS PETZ'!A:D,4,0)</f>
        <v>RJAF-SP</v>
      </c>
      <c r="I5253" s="85">
        <v>45539</v>
      </c>
      <c r="J5253" s="84">
        <v>981588</v>
      </c>
      <c r="K5253" s="84" t="s">
        <v>5858</v>
      </c>
      <c r="L5253" s="83" t="s">
        <v>13553</v>
      </c>
      <c r="M5253" s="46">
        <v>45571</v>
      </c>
      <c r="N5253" s="46">
        <v>45595</v>
      </c>
      <c r="O5253" s="46">
        <v>45575</v>
      </c>
      <c r="P5253" s="83" t="s">
        <v>4990</v>
      </c>
      <c r="Q5253" s="84">
        <v>3</v>
      </c>
      <c r="R5253" s="84">
        <v>1</v>
      </c>
      <c r="S5253" s="84">
        <v>8</v>
      </c>
      <c r="T5253" s="84" t="s">
        <v>32</v>
      </c>
      <c r="U5253" s="84">
        <v>11002</v>
      </c>
      <c r="V5253" s="84">
        <v>11002</v>
      </c>
      <c r="W5253" s="84" t="s">
        <v>5019</v>
      </c>
      <c r="X5253" s="84" t="s">
        <v>4985</v>
      </c>
      <c r="Y5253" s="9" t="s">
        <v>4980</v>
      </c>
      <c r="Z5253" s="9" t="s">
        <v>4980</v>
      </c>
      <c r="AA5253" s="9" t="s">
        <v>4989</v>
      </c>
      <c r="AB5253" s="9" t="s">
        <v>5066</v>
      </c>
      <c r="AC5253" s="84" t="s">
        <v>12552</v>
      </c>
      <c r="AD5253" s="83"/>
      <c r="AE5253" s="20" t="str">
        <f>VLOOKUP(E5253,'FILIAIS PETZ'!A:Q,17,0)</f>
        <v>SP2</v>
      </c>
      <c r="AF5253" s="20" t="str">
        <f>VLOOKUP(E5253,'FILIAIS PETZ'!A:Q,3,0)</f>
        <v>FELICIO</v>
      </c>
      <c r="AG5253" s="20" t="str">
        <f>VLOOKUP(E5253,'FILIAIS PETZ'!A:Q,2,0)</f>
        <v>R3</v>
      </c>
      <c r="AH5253" s="75">
        <v>980</v>
      </c>
      <c r="AI5253" s="16" t="s">
        <v>12444</v>
      </c>
      <c r="AJ5253" s="43">
        <f>VLOOKUP(E5253,'FILIAIS PETZ'!$A$2:$K$2000,11,0)</f>
        <v>18328118006573</v>
      </c>
      <c r="AK5253" s="44">
        <f t="shared" si="342"/>
        <v>18328118006573</v>
      </c>
    </row>
    <row r="5254" spans="1:37" s="14" customFormat="1" ht="15" customHeight="1" thickBot="1" x14ac:dyDescent="0.25">
      <c r="A5254" s="9">
        <f t="shared" si="344"/>
        <v>981590</v>
      </c>
      <c r="B5254" s="18">
        <f>VLOOKUP(C5254,FORNECEDORES!D:E,2,0)</f>
        <v>40460</v>
      </c>
      <c r="C5254" s="19" t="str">
        <f>VLOOKUP(D5254,FORNECEDORES!A:D,4,0)</f>
        <v>30.515.748/0001-98</v>
      </c>
      <c r="D5254" s="13" t="s">
        <v>2732</v>
      </c>
      <c r="E5254" s="20" t="str">
        <f t="shared" si="343"/>
        <v>04 0060</v>
      </c>
      <c r="F5254" s="28" t="s">
        <v>8625</v>
      </c>
      <c r="G5254" s="21" t="str">
        <f>VLOOKUP(E5254,'FILIAIS PETZ'!A:E,5,0)</f>
        <v>PETZ PACAEMBU</v>
      </c>
      <c r="H5254" s="20" t="str">
        <f>VLOOKUP(E5254,'FILIAIS PETZ'!A:D,4,0)</f>
        <v>PCBU-SP</v>
      </c>
      <c r="I5254" s="85">
        <v>45539</v>
      </c>
      <c r="J5254" s="84">
        <v>981590</v>
      </c>
      <c r="K5254" s="84" t="s">
        <v>5858</v>
      </c>
      <c r="L5254" s="83" t="s">
        <v>13572</v>
      </c>
      <c r="M5254" s="46">
        <v>45571</v>
      </c>
      <c r="N5254" s="46">
        <v>45595</v>
      </c>
      <c r="O5254" s="46">
        <v>45575</v>
      </c>
      <c r="P5254" s="83" t="s">
        <v>4990</v>
      </c>
      <c r="Q5254" s="84">
        <v>3</v>
      </c>
      <c r="R5254" s="84">
        <v>1</v>
      </c>
      <c r="S5254" s="84">
        <v>8</v>
      </c>
      <c r="T5254" s="84" t="s">
        <v>32</v>
      </c>
      <c r="U5254" s="84">
        <v>11002</v>
      </c>
      <c r="V5254" s="84">
        <v>11002</v>
      </c>
      <c r="W5254" s="84" t="s">
        <v>5019</v>
      </c>
      <c r="X5254" s="84" t="s">
        <v>4985</v>
      </c>
      <c r="Y5254" s="9" t="s">
        <v>4980</v>
      </c>
      <c r="Z5254" s="9" t="s">
        <v>4980</v>
      </c>
      <c r="AA5254" s="9" t="s">
        <v>4989</v>
      </c>
      <c r="AB5254" s="9" t="s">
        <v>5066</v>
      </c>
      <c r="AC5254" s="84" t="s">
        <v>12552</v>
      </c>
      <c r="AD5254" s="83"/>
      <c r="AE5254" s="20" t="str">
        <f>VLOOKUP(E5254,'FILIAIS PETZ'!A:Q,17,0)</f>
        <v>SP2</v>
      </c>
      <c r="AF5254" s="20" t="str">
        <f>VLOOKUP(E5254,'FILIAIS PETZ'!A:Q,3,0)</f>
        <v>FELICIO</v>
      </c>
      <c r="AG5254" s="20" t="str">
        <f>VLOOKUP(E5254,'FILIAIS PETZ'!A:Q,2,0)</f>
        <v>R3</v>
      </c>
      <c r="AH5254" s="75">
        <v>980</v>
      </c>
      <c r="AI5254" s="16" t="s">
        <v>12444</v>
      </c>
      <c r="AJ5254" s="43">
        <f>VLOOKUP(E5254,'FILIAIS PETZ'!$A$2:$K$2000,11,0)</f>
        <v>18328118006220</v>
      </c>
      <c r="AK5254" s="44">
        <f t="shared" si="342"/>
        <v>18328118006220</v>
      </c>
    </row>
    <row r="5255" spans="1:37" s="14" customFormat="1" ht="15" customHeight="1" thickBot="1" x14ac:dyDescent="0.25">
      <c r="A5255" s="9">
        <f t="shared" si="344"/>
        <v>981591</v>
      </c>
      <c r="B5255" s="18">
        <f>VLOOKUP(C5255,FORNECEDORES!D:E,2,0)</f>
        <v>40460</v>
      </c>
      <c r="C5255" s="19" t="str">
        <f>VLOOKUP(D5255,FORNECEDORES!A:D,4,0)</f>
        <v>30.515.748/0001-98</v>
      </c>
      <c r="D5255" s="13" t="s">
        <v>2732</v>
      </c>
      <c r="E5255" s="20" t="str">
        <f t="shared" si="343"/>
        <v>04 0010</v>
      </c>
      <c r="F5255" s="28" t="s">
        <v>8983</v>
      </c>
      <c r="G5255" s="21" t="str">
        <f>VLOOKUP(E5255,'FILIAIS PETZ'!A:E,5,0)</f>
        <v>PETZ SANTA CECILIA</v>
      </c>
      <c r="H5255" s="20" t="str">
        <f>VLOOKUP(E5255,'FILIAIS PETZ'!A:D,4,0)</f>
        <v>STCE-SP</v>
      </c>
      <c r="I5255" s="85">
        <v>45539</v>
      </c>
      <c r="J5255" s="84">
        <v>981591</v>
      </c>
      <c r="K5255" s="84" t="s">
        <v>5858</v>
      </c>
      <c r="L5255" s="83" t="s">
        <v>13573</v>
      </c>
      <c r="M5255" s="46">
        <v>45571</v>
      </c>
      <c r="N5255" s="46">
        <v>45595</v>
      </c>
      <c r="O5255" s="46">
        <v>45575</v>
      </c>
      <c r="P5255" s="83" t="s">
        <v>4990</v>
      </c>
      <c r="Q5255" s="84">
        <v>3</v>
      </c>
      <c r="R5255" s="84">
        <v>1</v>
      </c>
      <c r="S5255" s="84">
        <v>8</v>
      </c>
      <c r="T5255" s="84" t="s">
        <v>32</v>
      </c>
      <c r="U5255" s="84">
        <v>11002</v>
      </c>
      <c r="V5255" s="84">
        <v>11002</v>
      </c>
      <c r="W5255" s="84" t="s">
        <v>5019</v>
      </c>
      <c r="X5255" s="84" t="s">
        <v>4985</v>
      </c>
      <c r="Y5255" s="9" t="s">
        <v>4980</v>
      </c>
      <c r="Z5255" s="9" t="s">
        <v>4980</v>
      </c>
      <c r="AA5255" s="9" t="s">
        <v>4989</v>
      </c>
      <c r="AB5255" s="9" t="s">
        <v>5066</v>
      </c>
      <c r="AC5255" s="84" t="s">
        <v>12552</v>
      </c>
      <c r="AD5255" s="83"/>
      <c r="AE5255" s="20" t="str">
        <f>VLOOKUP(E5255,'FILIAIS PETZ'!A:Q,17,0)</f>
        <v>SP2</v>
      </c>
      <c r="AF5255" s="20" t="str">
        <f>VLOOKUP(E5255,'FILIAIS PETZ'!A:Q,3,0)</f>
        <v>FELICIO</v>
      </c>
      <c r="AG5255" s="20" t="str">
        <f>VLOOKUP(E5255,'FILIAIS PETZ'!A:Q,2,0)</f>
        <v>R3</v>
      </c>
      <c r="AH5255" s="75">
        <v>980</v>
      </c>
      <c r="AI5255" s="16" t="s">
        <v>12444</v>
      </c>
      <c r="AJ5255" s="43">
        <f>VLOOKUP(E5255,'FILIAIS PETZ'!$A$2:$K$2000,11,0)</f>
        <v>18328118001938</v>
      </c>
      <c r="AK5255" s="44">
        <f t="shared" si="342"/>
        <v>18328118001938</v>
      </c>
    </row>
    <row r="5256" spans="1:37" s="14" customFormat="1" ht="15" customHeight="1" thickBot="1" x14ac:dyDescent="0.25">
      <c r="A5256" s="9">
        <f t="shared" si="344"/>
        <v>981594</v>
      </c>
      <c r="B5256" s="18">
        <f>VLOOKUP(C5256,FORNECEDORES!D:E,2,0)</f>
        <v>40460</v>
      </c>
      <c r="C5256" s="19" t="str">
        <f>VLOOKUP(D5256,FORNECEDORES!A:D,4,0)</f>
        <v>30.515.748/0001-98</v>
      </c>
      <c r="D5256" s="13" t="s">
        <v>2732</v>
      </c>
      <c r="E5256" s="20" t="str">
        <f t="shared" si="343"/>
        <v>04 0011</v>
      </c>
      <c r="F5256" s="28" t="s">
        <v>8976</v>
      </c>
      <c r="G5256" s="21" t="str">
        <f>VLOOKUP(E5256,'FILIAIS PETZ'!A:E,5,0)</f>
        <v>PETZ AUGUSTA</v>
      </c>
      <c r="H5256" s="20" t="str">
        <f>VLOOKUP(E5256,'FILIAIS PETZ'!A:D,4,0)</f>
        <v>AUGT-SP</v>
      </c>
      <c r="I5256" s="85">
        <v>45539</v>
      </c>
      <c r="J5256" s="84">
        <v>981594</v>
      </c>
      <c r="K5256" s="84" t="s">
        <v>5858</v>
      </c>
      <c r="L5256" s="83" t="s">
        <v>13577</v>
      </c>
      <c r="M5256" s="46">
        <v>45571</v>
      </c>
      <c r="N5256" s="46">
        <v>45595</v>
      </c>
      <c r="O5256" s="46">
        <v>45575</v>
      </c>
      <c r="P5256" s="83" t="s">
        <v>4990</v>
      </c>
      <c r="Q5256" s="84">
        <v>3</v>
      </c>
      <c r="R5256" s="84">
        <v>1</v>
      </c>
      <c r="S5256" s="84">
        <v>8</v>
      </c>
      <c r="T5256" s="84" t="s">
        <v>32</v>
      </c>
      <c r="U5256" s="84">
        <v>11002</v>
      </c>
      <c r="V5256" s="84">
        <v>11002</v>
      </c>
      <c r="W5256" s="84" t="s">
        <v>5019</v>
      </c>
      <c r="X5256" s="84" t="s">
        <v>4985</v>
      </c>
      <c r="Y5256" s="9" t="s">
        <v>4980</v>
      </c>
      <c r="Z5256" s="9" t="s">
        <v>4980</v>
      </c>
      <c r="AA5256" s="9" t="s">
        <v>4989</v>
      </c>
      <c r="AB5256" s="9" t="s">
        <v>5066</v>
      </c>
      <c r="AC5256" s="84" t="s">
        <v>12552</v>
      </c>
      <c r="AD5256" s="83"/>
      <c r="AE5256" s="20" t="str">
        <f>VLOOKUP(E5256,'FILIAIS PETZ'!A:Q,17,0)</f>
        <v>SP2</v>
      </c>
      <c r="AF5256" s="20" t="str">
        <f>VLOOKUP(E5256,'FILIAIS PETZ'!A:Q,3,0)</f>
        <v>FELICIO</v>
      </c>
      <c r="AG5256" s="20" t="str">
        <f>VLOOKUP(E5256,'FILIAIS PETZ'!A:Q,2,0)</f>
        <v>R3</v>
      </c>
      <c r="AH5256" s="75">
        <v>980</v>
      </c>
      <c r="AI5256" s="16" t="s">
        <v>12444</v>
      </c>
      <c r="AJ5256" s="43">
        <f>VLOOKUP(E5256,'FILIAIS PETZ'!$A$2:$K$2000,11,0)</f>
        <v>18328118001776</v>
      </c>
      <c r="AK5256" s="44">
        <f t="shared" si="342"/>
        <v>18328118001776</v>
      </c>
    </row>
    <row r="5257" spans="1:37" s="14" customFormat="1" ht="15" customHeight="1" thickBot="1" x14ac:dyDescent="0.25">
      <c r="A5257" s="9">
        <f t="shared" si="344"/>
        <v>981596</v>
      </c>
      <c r="B5257" s="18">
        <f>VLOOKUP(C5257,FORNECEDORES!D:E,2,0)</f>
        <v>40460</v>
      </c>
      <c r="C5257" s="19" t="str">
        <f>VLOOKUP(D5257,FORNECEDORES!A:D,4,0)</f>
        <v>30.515.748/0001-98</v>
      </c>
      <c r="D5257" s="13" t="s">
        <v>2732</v>
      </c>
      <c r="E5257" s="20" t="str">
        <f t="shared" si="343"/>
        <v>04 0019</v>
      </c>
      <c r="F5257" s="28" t="s">
        <v>8977</v>
      </c>
      <c r="G5257" s="21" t="str">
        <f>VLOOKUP(E5257,'FILIAIS PETZ'!A:E,5,0)</f>
        <v>PETZ BUTANTA</v>
      </c>
      <c r="H5257" s="20" t="str">
        <f>VLOOKUP(E5257,'FILIAIS PETZ'!A:D,4,0)</f>
        <v>BTTA-SP</v>
      </c>
      <c r="I5257" s="85">
        <v>45539</v>
      </c>
      <c r="J5257" s="84">
        <v>981596</v>
      </c>
      <c r="K5257" s="84" t="s">
        <v>5858</v>
      </c>
      <c r="L5257" s="83" t="s">
        <v>13576</v>
      </c>
      <c r="M5257" s="46">
        <v>45571</v>
      </c>
      <c r="N5257" s="46">
        <v>45595</v>
      </c>
      <c r="O5257" s="46">
        <v>45575</v>
      </c>
      <c r="P5257" s="83" t="s">
        <v>4990</v>
      </c>
      <c r="Q5257" s="84">
        <v>3</v>
      </c>
      <c r="R5257" s="84">
        <v>1</v>
      </c>
      <c r="S5257" s="84">
        <v>8</v>
      </c>
      <c r="T5257" s="84" t="s">
        <v>32</v>
      </c>
      <c r="U5257" s="84">
        <v>11002</v>
      </c>
      <c r="V5257" s="84">
        <v>11002</v>
      </c>
      <c r="W5257" s="84" t="s">
        <v>5019</v>
      </c>
      <c r="X5257" s="84" t="s">
        <v>4985</v>
      </c>
      <c r="Y5257" s="9" t="s">
        <v>4980</v>
      </c>
      <c r="Z5257" s="9" t="s">
        <v>4980</v>
      </c>
      <c r="AA5257" s="9" t="s">
        <v>4989</v>
      </c>
      <c r="AB5257" s="9" t="s">
        <v>5066</v>
      </c>
      <c r="AC5257" s="84" t="s">
        <v>12552</v>
      </c>
      <c r="AD5257" s="83"/>
      <c r="AE5257" s="20" t="str">
        <f>VLOOKUP(E5257,'FILIAIS PETZ'!A:Q,17,0)</f>
        <v>SP2</v>
      </c>
      <c r="AF5257" s="20" t="str">
        <f>VLOOKUP(E5257,'FILIAIS PETZ'!A:Q,3,0)</f>
        <v>FELICIO</v>
      </c>
      <c r="AG5257" s="20" t="str">
        <f>VLOOKUP(E5257,'FILIAIS PETZ'!A:Q,2,0)</f>
        <v>R3</v>
      </c>
      <c r="AH5257" s="75">
        <v>980</v>
      </c>
      <c r="AI5257" s="16" t="s">
        <v>12444</v>
      </c>
      <c r="AJ5257" s="43">
        <f>VLOOKUP(E5257,'FILIAIS PETZ'!$A$2:$K$2000,11,0)</f>
        <v>18328118000885</v>
      </c>
      <c r="AK5257" s="44">
        <f t="shared" ref="AK5257:AK5320" si="345">AJ5257</f>
        <v>18328118000885</v>
      </c>
    </row>
    <row r="5258" spans="1:37" s="14" customFormat="1" ht="15" customHeight="1" thickBot="1" x14ac:dyDescent="0.25">
      <c r="A5258" s="9">
        <f t="shared" si="344"/>
        <v>981597</v>
      </c>
      <c r="B5258" s="18">
        <f>VLOOKUP(C5258,FORNECEDORES!D:E,2,0)</f>
        <v>40460</v>
      </c>
      <c r="C5258" s="19" t="str">
        <f>VLOOKUP(D5258,FORNECEDORES!A:D,4,0)</f>
        <v>30.515.748/0001-98</v>
      </c>
      <c r="D5258" s="13" t="s">
        <v>2732</v>
      </c>
      <c r="E5258" s="20" t="str">
        <f t="shared" si="343"/>
        <v>04 0208</v>
      </c>
      <c r="F5258" s="28" t="s">
        <v>8975</v>
      </c>
      <c r="G5258" s="21" t="str">
        <f>VLOOKUP(E5258,'FILIAIS PETZ'!A:E,5,0)</f>
        <v>PETZ AVENIDA ANGELICA</v>
      </c>
      <c r="H5258" s="20" t="str">
        <f>VLOOKUP(E5258,'FILIAIS PETZ'!A:D,4,0)</f>
        <v>ANGL-SP</v>
      </c>
      <c r="I5258" s="85">
        <v>45539</v>
      </c>
      <c r="J5258" s="84">
        <v>981597</v>
      </c>
      <c r="K5258" s="84" t="s">
        <v>5858</v>
      </c>
      <c r="L5258" s="83" t="s">
        <v>13578</v>
      </c>
      <c r="M5258" s="46">
        <v>45571</v>
      </c>
      <c r="N5258" s="46">
        <v>45595</v>
      </c>
      <c r="O5258" s="46">
        <v>45575</v>
      </c>
      <c r="P5258" s="83" t="s">
        <v>4990</v>
      </c>
      <c r="Q5258" s="84">
        <v>3</v>
      </c>
      <c r="R5258" s="84">
        <v>1</v>
      </c>
      <c r="S5258" s="84">
        <v>8</v>
      </c>
      <c r="T5258" s="84" t="s">
        <v>32</v>
      </c>
      <c r="U5258" s="84">
        <v>11002</v>
      </c>
      <c r="V5258" s="84">
        <v>11002</v>
      </c>
      <c r="W5258" s="84" t="s">
        <v>5019</v>
      </c>
      <c r="X5258" s="84" t="s">
        <v>4985</v>
      </c>
      <c r="Y5258" s="9" t="s">
        <v>4980</v>
      </c>
      <c r="Z5258" s="9" t="s">
        <v>4980</v>
      </c>
      <c r="AA5258" s="9" t="s">
        <v>4989</v>
      </c>
      <c r="AB5258" s="9" t="s">
        <v>5066</v>
      </c>
      <c r="AC5258" s="84" t="s">
        <v>12552</v>
      </c>
      <c r="AD5258" s="83"/>
      <c r="AE5258" s="20" t="str">
        <f>VLOOKUP(E5258,'FILIAIS PETZ'!A:Q,17,0)</f>
        <v>SP2</v>
      </c>
      <c r="AF5258" s="20" t="str">
        <f>VLOOKUP(E5258,'FILIAIS PETZ'!A:Q,3,0)</f>
        <v>FELICIO</v>
      </c>
      <c r="AG5258" s="20" t="str">
        <f>VLOOKUP(E5258,'FILIAIS PETZ'!A:Q,2,0)</f>
        <v>R3</v>
      </c>
      <c r="AH5258" s="75">
        <v>980</v>
      </c>
      <c r="AI5258" s="16" t="s">
        <v>12444</v>
      </c>
      <c r="AJ5258" s="43">
        <f>VLOOKUP(E5258,'FILIAIS PETZ'!$A$2:$K$2000,11,0)</f>
        <v>18328118019551</v>
      </c>
      <c r="AK5258" s="44">
        <f t="shared" si="345"/>
        <v>18328118019551</v>
      </c>
    </row>
    <row r="5259" spans="1:37" s="14" customFormat="1" ht="15" customHeight="1" thickBot="1" x14ac:dyDescent="0.25">
      <c r="A5259" s="9">
        <f t="shared" si="344"/>
        <v>981599</v>
      </c>
      <c r="B5259" s="18">
        <f>VLOOKUP(C5259,FORNECEDORES!D:E,2,0)</f>
        <v>40460</v>
      </c>
      <c r="C5259" s="19" t="str">
        <f>VLOOKUP(D5259,FORNECEDORES!A:D,4,0)</f>
        <v>30.515.748/0001-98</v>
      </c>
      <c r="D5259" s="13" t="s">
        <v>2732</v>
      </c>
      <c r="E5259" s="20" t="str">
        <f t="shared" si="343"/>
        <v>04 0046</v>
      </c>
      <c r="F5259" s="28" t="s">
        <v>8978</v>
      </c>
      <c r="G5259" s="21" t="str">
        <f>VLOOKUP(E5259,'FILIAIS PETZ'!A:E,5,0)</f>
        <v>PETZ CIDADE JARDIM</v>
      </c>
      <c r="H5259" s="20" t="str">
        <f>VLOOKUP(E5259,'FILIAIS PETZ'!A:D,4,0)</f>
        <v>CDJD-SP</v>
      </c>
      <c r="I5259" s="85">
        <v>45539</v>
      </c>
      <c r="J5259" s="84">
        <v>981599</v>
      </c>
      <c r="K5259" s="84" t="s">
        <v>5858</v>
      </c>
      <c r="L5259" s="83" t="s">
        <v>13574</v>
      </c>
      <c r="M5259" s="46">
        <v>45571</v>
      </c>
      <c r="N5259" s="46">
        <v>45595</v>
      </c>
      <c r="O5259" s="46">
        <v>45575</v>
      </c>
      <c r="P5259" s="83" t="s">
        <v>4990</v>
      </c>
      <c r="Q5259" s="84">
        <v>3</v>
      </c>
      <c r="R5259" s="84">
        <v>1</v>
      </c>
      <c r="S5259" s="84">
        <v>8</v>
      </c>
      <c r="T5259" s="84" t="s">
        <v>32</v>
      </c>
      <c r="U5259" s="84">
        <v>11002</v>
      </c>
      <c r="V5259" s="84">
        <v>11002</v>
      </c>
      <c r="W5259" s="84" t="s">
        <v>5019</v>
      </c>
      <c r="X5259" s="84" t="s">
        <v>4985</v>
      </c>
      <c r="Y5259" s="9" t="s">
        <v>4980</v>
      </c>
      <c r="Z5259" s="9" t="s">
        <v>4980</v>
      </c>
      <c r="AA5259" s="9" t="s">
        <v>4989</v>
      </c>
      <c r="AB5259" s="9" t="s">
        <v>5066</v>
      </c>
      <c r="AC5259" s="84" t="s">
        <v>12552</v>
      </c>
      <c r="AD5259" s="83"/>
      <c r="AE5259" s="20" t="str">
        <f>VLOOKUP(E5259,'FILIAIS PETZ'!A:Q,17,0)</f>
        <v>SP2</v>
      </c>
      <c r="AF5259" s="20" t="str">
        <f>VLOOKUP(E5259,'FILIAIS PETZ'!A:Q,3,0)</f>
        <v>FELICIO</v>
      </c>
      <c r="AG5259" s="20" t="str">
        <f>VLOOKUP(E5259,'FILIAIS PETZ'!A:Q,2,0)</f>
        <v>R3</v>
      </c>
      <c r="AH5259" s="75">
        <v>980</v>
      </c>
      <c r="AI5259" s="16" t="s">
        <v>12444</v>
      </c>
      <c r="AJ5259" s="43">
        <f>VLOOKUP(E5259,'FILIAIS PETZ'!$A$2:$K$2000,11,0)</f>
        <v>18328118004520</v>
      </c>
      <c r="AK5259" s="44">
        <f t="shared" si="345"/>
        <v>18328118004520</v>
      </c>
    </row>
    <row r="5260" spans="1:37" s="14" customFormat="1" ht="15" customHeight="1" thickBot="1" x14ac:dyDescent="0.25">
      <c r="A5260" s="9">
        <f t="shared" si="344"/>
        <v>981600</v>
      </c>
      <c r="B5260" s="18">
        <f>VLOOKUP(C5260,FORNECEDORES!D:E,2,0)</f>
        <v>40460</v>
      </c>
      <c r="C5260" s="19" t="str">
        <f>VLOOKUP(D5260,FORNECEDORES!A:D,4,0)</f>
        <v>30.515.748/0001-98</v>
      </c>
      <c r="D5260" s="13" t="s">
        <v>2732</v>
      </c>
      <c r="E5260" s="20" t="str">
        <f t="shared" ref="E5260:E5323" si="346">CONCATENATE("04 ",F5260)</f>
        <v>04 0151</v>
      </c>
      <c r="F5260" s="28" t="s">
        <v>8979</v>
      </c>
      <c r="G5260" s="21" t="str">
        <f>VLOOKUP(E5260,'FILIAIS PETZ'!A:E,5,0)</f>
        <v>PETZ VILA MARIANA</v>
      </c>
      <c r="H5260" s="20" t="str">
        <f>VLOOKUP(E5260,'FILIAIS PETZ'!A:D,4,0)</f>
        <v>VLMA-SP</v>
      </c>
      <c r="I5260" s="85">
        <v>45539</v>
      </c>
      <c r="J5260" s="84">
        <v>981600</v>
      </c>
      <c r="K5260" s="84" t="s">
        <v>5858</v>
      </c>
      <c r="L5260" s="83" t="s">
        <v>13575</v>
      </c>
      <c r="M5260" s="46">
        <v>45571</v>
      </c>
      <c r="N5260" s="46">
        <v>45595</v>
      </c>
      <c r="O5260" s="46">
        <v>45575</v>
      </c>
      <c r="P5260" s="83" t="s">
        <v>4990</v>
      </c>
      <c r="Q5260" s="84">
        <v>3</v>
      </c>
      <c r="R5260" s="84">
        <v>1</v>
      </c>
      <c r="S5260" s="84">
        <v>8</v>
      </c>
      <c r="T5260" s="84" t="s">
        <v>32</v>
      </c>
      <c r="U5260" s="84">
        <v>11002</v>
      </c>
      <c r="V5260" s="84">
        <v>11002</v>
      </c>
      <c r="W5260" s="84" t="s">
        <v>5019</v>
      </c>
      <c r="X5260" s="84" t="s">
        <v>4985</v>
      </c>
      <c r="Y5260" s="9" t="s">
        <v>4980</v>
      </c>
      <c r="Z5260" s="9" t="s">
        <v>4980</v>
      </c>
      <c r="AA5260" s="9" t="s">
        <v>4989</v>
      </c>
      <c r="AB5260" s="9" t="s">
        <v>5066</v>
      </c>
      <c r="AC5260" s="84" t="s">
        <v>12552</v>
      </c>
      <c r="AD5260" s="83"/>
      <c r="AE5260" s="20" t="str">
        <f>VLOOKUP(E5260,'FILIAIS PETZ'!A:Q,17,0)</f>
        <v>SP2</v>
      </c>
      <c r="AF5260" s="20" t="str">
        <f>VLOOKUP(E5260,'FILIAIS PETZ'!A:Q,3,0)</f>
        <v>FELICIO</v>
      </c>
      <c r="AG5260" s="20" t="str">
        <f>VLOOKUP(E5260,'FILIAIS PETZ'!A:Q,2,0)</f>
        <v>R3</v>
      </c>
      <c r="AH5260" s="75">
        <v>980</v>
      </c>
      <c r="AI5260" s="16" t="s">
        <v>12444</v>
      </c>
      <c r="AJ5260" s="43">
        <f>VLOOKUP(E5260,'FILIAIS PETZ'!$A$2:$K$2000,11,0)</f>
        <v>18328118014835</v>
      </c>
      <c r="AK5260" s="44">
        <f t="shared" si="345"/>
        <v>18328118014835</v>
      </c>
    </row>
    <row r="5261" spans="1:37" s="14" customFormat="1" ht="15" customHeight="1" thickBot="1" x14ac:dyDescent="0.25">
      <c r="A5261" s="9">
        <f t="shared" si="344"/>
        <v>981604</v>
      </c>
      <c r="B5261" s="18">
        <f>VLOOKUP(C5261,FORNECEDORES!D:E,2,0)</f>
        <v>40460</v>
      </c>
      <c r="C5261" s="19" t="str">
        <f>VLOOKUP(D5261,FORNECEDORES!A:D,4,0)</f>
        <v>30.515.748/0001-98</v>
      </c>
      <c r="D5261" s="13" t="s">
        <v>2732</v>
      </c>
      <c r="E5261" s="20" t="str">
        <f t="shared" si="346"/>
        <v>04 0059</v>
      </c>
      <c r="F5261" s="28" t="s">
        <v>8714</v>
      </c>
      <c r="G5261" s="21" t="str">
        <f>VLOOKUP(E5261,'FILIAIS PETZ'!A:E,5,0)</f>
        <v>PETZ POMPÉIA</v>
      </c>
      <c r="H5261" s="20" t="str">
        <f>VLOOKUP(E5261,'FILIAIS PETZ'!A:D,4,0)</f>
        <v>POMP-SP</v>
      </c>
      <c r="I5261" s="85">
        <v>45539</v>
      </c>
      <c r="J5261" s="84">
        <v>981604</v>
      </c>
      <c r="K5261" s="84" t="s">
        <v>5858</v>
      </c>
      <c r="L5261" s="83" t="s">
        <v>13579</v>
      </c>
      <c r="M5261" s="46">
        <v>45571</v>
      </c>
      <c r="N5261" s="46">
        <v>45595</v>
      </c>
      <c r="O5261" s="46">
        <v>45575</v>
      </c>
      <c r="P5261" s="83" t="s">
        <v>4990</v>
      </c>
      <c r="Q5261" s="84">
        <v>3</v>
      </c>
      <c r="R5261" s="84">
        <v>1</v>
      </c>
      <c r="S5261" s="84">
        <v>8</v>
      </c>
      <c r="T5261" s="84" t="s">
        <v>32</v>
      </c>
      <c r="U5261" s="84">
        <v>11002</v>
      </c>
      <c r="V5261" s="84">
        <v>11002</v>
      </c>
      <c r="W5261" s="84" t="s">
        <v>5019</v>
      </c>
      <c r="X5261" s="84" t="s">
        <v>4985</v>
      </c>
      <c r="Y5261" s="9" t="s">
        <v>4980</v>
      </c>
      <c r="Z5261" s="9" t="s">
        <v>4980</v>
      </c>
      <c r="AA5261" s="9" t="s">
        <v>4989</v>
      </c>
      <c r="AB5261" s="9" t="s">
        <v>5066</v>
      </c>
      <c r="AC5261" s="84" t="s">
        <v>12552</v>
      </c>
      <c r="AD5261" s="83"/>
      <c r="AE5261" s="20" t="str">
        <f>VLOOKUP(E5261,'FILIAIS PETZ'!A:Q,17,0)</f>
        <v>SP2</v>
      </c>
      <c r="AF5261" s="20" t="str">
        <f>VLOOKUP(E5261,'FILIAIS PETZ'!A:Q,3,0)</f>
        <v>FELICIO</v>
      </c>
      <c r="AG5261" s="20" t="str">
        <f>VLOOKUP(E5261,'FILIAIS PETZ'!A:Q,2,0)</f>
        <v>R3</v>
      </c>
      <c r="AH5261" s="75">
        <v>980</v>
      </c>
      <c r="AI5261" s="16" t="s">
        <v>12444</v>
      </c>
      <c r="AJ5261" s="43">
        <f>VLOOKUP(E5261,'FILIAIS PETZ'!$A$2:$K$2000,11,0)</f>
        <v>18328118005763</v>
      </c>
      <c r="AK5261" s="44">
        <f t="shared" si="345"/>
        <v>18328118005763</v>
      </c>
    </row>
    <row r="5262" spans="1:37" s="14" customFormat="1" ht="15" customHeight="1" thickBot="1" x14ac:dyDescent="0.25">
      <c r="A5262" s="9">
        <f t="shared" si="344"/>
        <v>981606</v>
      </c>
      <c r="B5262" s="18">
        <f>VLOOKUP(C5262,FORNECEDORES!D:E,2,0)</f>
        <v>40460</v>
      </c>
      <c r="C5262" s="19" t="str">
        <f>VLOOKUP(D5262,FORNECEDORES!A:D,4,0)</f>
        <v>30.515.748/0001-98</v>
      </c>
      <c r="D5262" s="13" t="s">
        <v>2732</v>
      </c>
      <c r="E5262" s="20" t="str">
        <f t="shared" si="346"/>
        <v>04 0177</v>
      </c>
      <c r="F5262" s="28" t="s">
        <v>8982</v>
      </c>
      <c r="G5262" s="21" t="str">
        <f>VLOOKUP(E5262,'FILIAIS PETZ'!A:E,5,0)</f>
        <v>PETZ TEODORO SAMPAIO</v>
      </c>
      <c r="H5262" s="20" t="str">
        <f>VLOOKUP(E5262,'FILIAIS PETZ'!A:D,4,0)</f>
        <v>TEOD-SP</v>
      </c>
      <c r="I5262" s="85">
        <v>45539</v>
      </c>
      <c r="J5262" s="84">
        <v>981606</v>
      </c>
      <c r="K5262" s="84" t="s">
        <v>5858</v>
      </c>
      <c r="L5262" s="83" t="s">
        <v>13580</v>
      </c>
      <c r="M5262" s="46">
        <v>45571</v>
      </c>
      <c r="N5262" s="46">
        <v>45595</v>
      </c>
      <c r="O5262" s="46">
        <v>45575</v>
      </c>
      <c r="P5262" s="83" t="s">
        <v>4990</v>
      </c>
      <c r="Q5262" s="84">
        <v>3</v>
      </c>
      <c r="R5262" s="84">
        <v>1</v>
      </c>
      <c r="S5262" s="84">
        <v>8</v>
      </c>
      <c r="T5262" s="84" t="s">
        <v>32</v>
      </c>
      <c r="U5262" s="84">
        <v>11002</v>
      </c>
      <c r="V5262" s="84">
        <v>11002</v>
      </c>
      <c r="W5262" s="84" t="s">
        <v>5019</v>
      </c>
      <c r="X5262" s="84" t="s">
        <v>4985</v>
      </c>
      <c r="Y5262" s="9" t="s">
        <v>4980</v>
      </c>
      <c r="Z5262" s="9" t="s">
        <v>4980</v>
      </c>
      <c r="AA5262" s="9" t="s">
        <v>4989</v>
      </c>
      <c r="AB5262" s="9" t="s">
        <v>5066</v>
      </c>
      <c r="AC5262" s="84" t="s">
        <v>12552</v>
      </c>
      <c r="AD5262" s="83"/>
      <c r="AE5262" s="20" t="str">
        <f>VLOOKUP(E5262,'FILIAIS PETZ'!A:Q,17,0)</f>
        <v>SP2</v>
      </c>
      <c r="AF5262" s="20" t="str">
        <f>VLOOKUP(E5262,'FILIAIS PETZ'!A:Q,3,0)</f>
        <v>FELICIO</v>
      </c>
      <c r="AG5262" s="20" t="str">
        <f>VLOOKUP(E5262,'FILIAIS PETZ'!A:Q,2,0)</f>
        <v>R3</v>
      </c>
      <c r="AH5262" s="75">
        <v>980</v>
      </c>
      <c r="AI5262" s="16" t="s">
        <v>12444</v>
      </c>
      <c r="AJ5262" s="43">
        <f>VLOOKUP(E5262,'FILIAIS PETZ'!$A$2:$K$2000,11,0)</f>
        <v>18328118016455</v>
      </c>
      <c r="AK5262" s="44">
        <f t="shared" si="345"/>
        <v>18328118016455</v>
      </c>
    </row>
    <row r="5263" spans="1:37" s="14" customFormat="1" ht="15" customHeight="1" thickBot="1" x14ac:dyDescent="0.25">
      <c r="A5263" s="9">
        <f t="shared" si="344"/>
        <v>981607</v>
      </c>
      <c r="B5263" s="18">
        <f>VLOOKUP(C5263,FORNECEDORES!D:E,2,0)</f>
        <v>40460</v>
      </c>
      <c r="C5263" s="19" t="str">
        <f>VLOOKUP(D5263,FORNECEDORES!A:D,4,0)</f>
        <v>30.515.748/0001-98</v>
      </c>
      <c r="D5263" s="13" t="s">
        <v>2732</v>
      </c>
      <c r="E5263" s="20" t="str">
        <f t="shared" si="346"/>
        <v>04 0256</v>
      </c>
      <c r="F5263" s="28" t="s">
        <v>9144</v>
      </c>
      <c r="G5263" s="21" t="str">
        <f>VLOOKUP(E5263,'FILIAIS PETZ'!A:E,5,0)</f>
        <v>PETZ ACLIMAÇÃO</v>
      </c>
      <c r="H5263" s="20" t="str">
        <f>VLOOKUP(E5263,'FILIAIS PETZ'!A:D,4,0)</f>
        <v>ACLM-SP</v>
      </c>
      <c r="I5263" s="85">
        <v>45539</v>
      </c>
      <c r="J5263" s="84">
        <v>981607</v>
      </c>
      <c r="K5263" s="84" t="s">
        <v>5858</v>
      </c>
      <c r="L5263" s="83" t="s">
        <v>13581</v>
      </c>
      <c r="M5263" s="46">
        <v>45571</v>
      </c>
      <c r="N5263" s="46">
        <v>45595</v>
      </c>
      <c r="O5263" s="46">
        <v>45575</v>
      </c>
      <c r="P5263" s="83" t="s">
        <v>4990</v>
      </c>
      <c r="Q5263" s="84">
        <v>3</v>
      </c>
      <c r="R5263" s="84">
        <v>1</v>
      </c>
      <c r="S5263" s="84">
        <v>8</v>
      </c>
      <c r="T5263" s="84" t="s">
        <v>32</v>
      </c>
      <c r="U5263" s="84">
        <v>11002</v>
      </c>
      <c r="V5263" s="84">
        <v>11002</v>
      </c>
      <c r="W5263" s="84" t="s">
        <v>5019</v>
      </c>
      <c r="X5263" s="84" t="s">
        <v>4985</v>
      </c>
      <c r="Y5263" s="9" t="s">
        <v>4980</v>
      </c>
      <c r="Z5263" s="9" t="s">
        <v>4980</v>
      </c>
      <c r="AA5263" s="9" t="s">
        <v>4989</v>
      </c>
      <c r="AB5263" s="9" t="s">
        <v>5066</v>
      </c>
      <c r="AC5263" s="84" t="s">
        <v>12552</v>
      </c>
      <c r="AD5263" s="83"/>
      <c r="AE5263" s="20" t="str">
        <f>VLOOKUP(E5263,'FILIAIS PETZ'!A:Q,17,0)</f>
        <v>SP2</v>
      </c>
      <c r="AF5263" s="20" t="str">
        <f>VLOOKUP(E5263,'FILIAIS PETZ'!A:Q,3,0)</f>
        <v>FELICIO</v>
      </c>
      <c r="AG5263" s="20" t="str">
        <f>VLOOKUP(E5263,'FILIAIS PETZ'!A:Q,2,0)</f>
        <v>R3</v>
      </c>
      <c r="AH5263" s="75">
        <v>980</v>
      </c>
      <c r="AI5263" s="16" t="s">
        <v>12444</v>
      </c>
      <c r="AJ5263" s="43" t="str">
        <f>VLOOKUP(E5263,'FILIAIS PETZ'!$A$2:$K$2000,11,0)</f>
        <v>18.328.118/0243-93</v>
      </c>
      <c r="AK5263" s="44" t="str">
        <f t="shared" si="345"/>
        <v>18.328.118/0243-93</v>
      </c>
    </row>
    <row r="5264" spans="1:37" s="14" customFormat="1" ht="15" customHeight="1" thickBot="1" x14ac:dyDescent="0.25">
      <c r="A5264" s="9">
        <f t="shared" si="344"/>
        <v>981608</v>
      </c>
      <c r="B5264" s="18">
        <f>VLOOKUP(C5264,FORNECEDORES!D:E,2,0)</f>
        <v>40460</v>
      </c>
      <c r="C5264" s="19" t="str">
        <f>VLOOKUP(D5264,FORNECEDORES!A:D,4,0)</f>
        <v>30.515.748/0001-98</v>
      </c>
      <c r="D5264" s="13" t="s">
        <v>2732</v>
      </c>
      <c r="E5264" s="20" t="str">
        <f t="shared" si="346"/>
        <v>04 0271</v>
      </c>
      <c r="F5264" s="28" t="s">
        <v>9568</v>
      </c>
      <c r="G5264" s="21" t="str">
        <f>VLOOKUP(E5264,'FILIAIS PETZ'!A:E,5,0)</f>
        <v>PETZ ALAMEDA SANTOS</v>
      </c>
      <c r="H5264" s="20" t="str">
        <f>VLOOKUP(E5264,'FILIAIS PETZ'!A:D,4,0)</f>
        <v>ASTS-SP</v>
      </c>
      <c r="I5264" s="85">
        <v>45539</v>
      </c>
      <c r="J5264" s="84">
        <v>981608</v>
      </c>
      <c r="K5264" s="84" t="s">
        <v>5858</v>
      </c>
      <c r="L5264" s="83" t="s">
        <v>13582</v>
      </c>
      <c r="M5264" s="46">
        <v>45571</v>
      </c>
      <c r="N5264" s="46">
        <v>45595</v>
      </c>
      <c r="O5264" s="46">
        <v>45575</v>
      </c>
      <c r="P5264" s="83" t="s">
        <v>4990</v>
      </c>
      <c r="Q5264" s="84">
        <v>3</v>
      </c>
      <c r="R5264" s="84">
        <v>1</v>
      </c>
      <c r="S5264" s="84">
        <v>8</v>
      </c>
      <c r="T5264" s="84" t="s">
        <v>32</v>
      </c>
      <c r="U5264" s="84">
        <v>11002</v>
      </c>
      <c r="V5264" s="84">
        <v>11002</v>
      </c>
      <c r="W5264" s="84" t="s">
        <v>5019</v>
      </c>
      <c r="X5264" s="84" t="s">
        <v>4985</v>
      </c>
      <c r="Y5264" s="9" t="s">
        <v>4980</v>
      </c>
      <c r="Z5264" s="9" t="s">
        <v>4980</v>
      </c>
      <c r="AA5264" s="9" t="s">
        <v>4989</v>
      </c>
      <c r="AB5264" s="9" t="s">
        <v>5066</v>
      </c>
      <c r="AC5264" s="84" t="s">
        <v>12552</v>
      </c>
      <c r="AD5264" s="83"/>
      <c r="AE5264" s="20" t="str">
        <f>VLOOKUP(E5264,'FILIAIS PETZ'!A:Q,17,0)</f>
        <v>SP2</v>
      </c>
      <c r="AF5264" s="20" t="str">
        <f>VLOOKUP(E5264,'FILIAIS PETZ'!A:Q,3,0)</f>
        <v>FELICIO</v>
      </c>
      <c r="AG5264" s="20" t="str">
        <f>VLOOKUP(E5264,'FILIAIS PETZ'!A:Q,2,0)</f>
        <v>R3</v>
      </c>
      <c r="AH5264" s="75">
        <v>980</v>
      </c>
      <c r="AI5264" s="16" t="s">
        <v>12448</v>
      </c>
      <c r="AJ5264" s="43" t="str">
        <f>VLOOKUP(E5264,'FILIAIS PETZ'!$A$2:$K$2000,11,0)</f>
        <v>18.328.118/0269-22</v>
      </c>
      <c r="AK5264" s="44" t="str">
        <f t="shared" si="345"/>
        <v>18.328.118/0269-22</v>
      </c>
    </row>
    <row r="5265" spans="1:37" s="14" customFormat="1" ht="15" customHeight="1" thickBot="1" x14ac:dyDescent="0.25">
      <c r="A5265" s="9">
        <f t="shared" si="344"/>
        <v>981609</v>
      </c>
      <c r="B5265" s="18">
        <f>VLOOKUP(C5265,FORNECEDORES!D:E,2,0)</f>
        <v>40460</v>
      </c>
      <c r="C5265" s="19" t="str">
        <f>VLOOKUP(D5265,FORNECEDORES!A:D,4,0)</f>
        <v>30.515.748/0001-98</v>
      </c>
      <c r="D5265" s="13" t="s">
        <v>2732</v>
      </c>
      <c r="E5265" s="20" t="str">
        <f t="shared" si="346"/>
        <v>04 0271</v>
      </c>
      <c r="F5265" s="86" t="s">
        <v>9568</v>
      </c>
      <c r="G5265" s="21" t="str">
        <f>VLOOKUP(E5265,'FILIAIS PETZ'!A:E,5,0)</f>
        <v>PETZ ALAMEDA SANTOS</v>
      </c>
      <c r="H5265" s="20" t="str">
        <f>VLOOKUP(E5265,'FILIAIS PETZ'!A:D,4,0)</f>
        <v>ASTS-SP</v>
      </c>
      <c r="I5265" s="85">
        <v>45539</v>
      </c>
      <c r="J5265" s="84">
        <v>981609</v>
      </c>
      <c r="K5265" s="84"/>
      <c r="L5265" s="83"/>
      <c r="M5265" s="46"/>
      <c r="N5265" s="46"/>
      <c r="O5265" s="46"/>
      <c r="P5265" s="83" t="s">
        <v>4990</v>
      </c>
      <c r="Q5265" s="84">
        <v>3</v>
      </c>
      <c r="R5265" s="84">
        <v>1</v>
      </c>
      <c r="S5265" s="84">
        <v>8</v>
      </c>
      <c r="T5265" s="84" t="s">
        <v>32</v>
      </c>
      <c r="U5265" s="84">
        <v>11002</v>
      </c>
      <c r="V5265" s="84">
        <v>11002</v>
      </c>
      <c r="W5265" s="84" t="s">
        <v>4984</v>
      </c>
      <c r="X5265" s="84" t="s">
        <v>4992</v>
      </c>
      <c r="Y5265" s="9" t="s">
        <v>4980</v>
      </c>
      <c r="Z5265" s="9" t="s">
        <v>4980</v>
      </c>
      <c r="AA5265" s="9" t="s">
        <v>4989</v>
      </c>
      <c r="AB5265" s="9" t="s">
        <v>5066</v>
      </c>
      <c r="AC5265" s="84" t="s">
        <v>12552</v>
      </c>
      <c r="AD5265" s="83"/>
      <c r="AE5265" s="20" t="str">
        <f>VLOOKUP(E5265,'FILIAIS PETZ'!A:Q,17,0)</f>
        <v>SP2</v>
      </c>
      <c r="AF5265" s="20" t="str">
        <f>VLOOKUP(E5265,'FILIAIS PETZ'!A:Q,3,0)</f>
        <v>FELICIO</v>
      </c>
      <c r="AG5265" s="20" t="str">
        <f>VLOOKUP(E5265,'FILIAIS PETZ'!A:Q,2,0)</f>
        <v>R3</v>
      </c>
      <c r="AH5265" s="75">
        <v>900</v>
      </c>
      <c r="AI5265" s="16" t="s">
        <v>12449</v>
      </c>
      <c r="AJ5265" s="43" t="str">
        <f>VLOOKUP(E5265,'FILIAIS PETZ'!$A$2:$K$2000,11,0)</f>
        <v>18.328.118/0269-22</v>
      </c>
      <c r="AK5265" s="44" t="str">
        <f t="shared" si="345"/>
        <v>18.328.118/0269-22</v>
      </c>
    </row>
    <row r="5266" spans="1:37" s="14" customFormat="1" ht="15" customHeight="1" thickBot="1" x14ac:dyDescent="0.25">
      <c r="A5266" s="9">
        <f t="shared" si="344"/>
        <v>981610</v>
      </c>
      <c r="B5266" s="18">
        <f>VLOOKUP(C5266,FORNECEDORES!D:E,2,0)</f>
        <v>40460</v>
      </c>
      <c r="C5266" s="19" t="str">
        <f>VLOOKUP(D5266,FORNECEDORES!A:D,4,0)</f>
        <v>30.515.748/0001-98</v>
      </c>
      <c r="D5266" s="13" t="s">
        <v>2732</v>
      </c>
      <c r="E5266" s="20" t="str">
        <f t="shared" si="346"/>
        <v>04 0208</v>
      </c>
      <c r="F5266" s="86" t="s">
        <v>8975</v>
      </c>
      <c r="G5266" s="21" t="str">
        <f>VLOOKUP(E5266,'FILIAIS PETZ'!A:E,5,0)</f>
        <v>PETZ AVENIDA ANGELICA</v>
      </c>
      <c r="H5266" s="20" t="str">
        <f>VLOOKUP(E5266,'FILIAIS PETZ'!A:D,4,0)</f>
        <v>ANGL-SP</v>
      </c>
      <c r="I5266" s="85">
        <v>45539</v>
      </c>
      <c r="J5266" s="84">
        <v>981610</v>
      </c>
      <c r="K5266" s="84"/>
      <c r="L5266" s="83"/>
      <c r="M5266" s="46"/>
      <c r="N5266" s="46"/>
      <c r="O5266" s="46"/>
      <c r="P5266" s="83" t="s">
        <v>4990</v>
      </c>
      <c r="Q5266" s="84" t="s">
        <v>5029</v>
      </c>
      <c r="R5266" s="84" t="s">
        <v>4991</v>
      </c>
      <c r="S5266" s="84" t="s">
        <v>5052</v>
      </c>
      <c r="T5266" s="84" t="s">
        <v>32</v>
      </c>
      <c r="U5266" s="84" t="s">
        <v>5048</v>
      </c>
      <c r="V5266" s="84" t="s">
        <v>5048</v>
      </c>
      <c r="W5266" s="84" t="s">
        <v>5019</v>
      </c>
      <c r="X5266" s="84" t="s">
        <v>4992</v>
      </c>
      <c r="Y5266" s="9" t="s">
        <v>4980</v>
      </c>
      <c r="Z5266" s="9" t="s">
        <v>4980</v>
      </c>
      <c r="AA5266" s="9" t="s">
        <v>4989</v>
      </c>
      <c r="AB5266" s="9" t="s">
        <v>5066</v>
      </c>
      <c r="AC5266" s="84" t="s">
        <v>12552</v>
      </c>
      <c r="AD5266" s="83"/>
      <c r="AE5266" s="20" t="str">
        <f>VLOOKUP(E5266,'FILIAIS PETZ'!A:Q,17,0)</f>
        <v>SP2</v>
      </c>
      <c r="AF5266" s="20" t="str">
        <f>VLOOKUP(E5266,'FILIAIS PETZ'!A:Q,3,0)</f>
        <v>FELICIO</v>
      </c>
      <c r="AG5266" s="20" t="str">
        <f>VLOOKUP(E5266,'FILIAIS PETZ'!A:Q,2,0)</f>
        <v>R3</v>
      </c>
      <c r="AH5266" s="75">
        <v>900</v>
      </c>
      <c r="AI5266" s="16" t="s">
        <v>12446</v>
      </c>
      <c r="AJ5266" s="43">
        <f>VLOOKUP(E5266,'FILIAIS PETZ'!$A$2:$K$2000,11,0)</f>
        <v>18328118019551</v>
      </c>
      <c r="AK5266" s="44">
        <f t="shared" si="345"/>
        <v>18328118019551</v>
      </c>
    </row>
    <row r="5267" spans="1:37" s="14" customFormat="1" ht="15" customHeight="1" thickBot="1" x14ac:dyDescent="0.25">
      <c r="A5267" s="9">
        <f t="shared" si="344"/>
        <v>981611</v>
      </c>
      <c r="B5267" s="18">
        <f>VLOOKUP(C5267,FORNECEDORES!D:E,2,0)</f>
        <v>40460</v>
      </c>
      <c r="C5267" s="19" t="str">
        <f>VLOOKUP(D5267,FORNECEDORES!A:D,4,0)</f>
        <v>30.515.748/0001-98</v>
      </c>
      <c r="D5267" s="13" t="s">
        <v>2732</v>
      </c>
      <c r="E5267" s="20" t="str">
        <f t="shared" si="346"/>
        <v>04 0011</v>
      </c>
      <c r="F5267" s="86" t="s">
        <v>8976</v>
      </c>
      <c r="G5267" s="21" t="str">
        <f>VLOOKUP(E5267,'FILIAIS PETZ'!A:E,5,0)</f>
        <v>PETZ AUGUSTA</v>
      </c>
      <c r="H5267" s="20" t="str">
        <f>VLOOKUP(E5267,'FILIAIS PETZ'!A:D,4,0)</f>
        <v>AUGT-SP</v>
      </c>
      <c r="I5267" s="85">
        <v>45539</v>
      </c>
      <c r="J5267" s="84">
        <v>981611</v>
      </c>
      <c r="K5267" s="84"/>
      <c r="L5267" s="83"/>
      <c r="M5267" s="46"/>
      <c r="N5267" s="46"/>
      <c r="O5267" s="46"/>
      <c r="P5267" s="83" t="s">
        <v>4990</v>
      </c>
      <c r="Q5267" s="84" t="s">
        <v>5029</v>
      </c>
      <c r="R5267" s="84" t="s">
        <v>4991</v>
      </c>
      <c r="S5267" s="84" t="s">
        <v>5052</v>
      </c>
      <c r="T5267" s="84" t="s">
        <v>32</v>
      </c>
      <c r="U5267" s="84" t="s">
        <v>5048</v>
      </c>
      <c r="V5267" s="84" t="s">
        <v>5048</v>
      </c>
      <c r="W5267" s="84" t="s">
        <v>5019</v>
      </c>
      <c r="X5267" s="84" t="s">
        <v>4992</v>
      </c>
      <c r="Y5267" s="9" t="s">
        <v>4980</v>
      </c>
      <c r="Z5267" s="9" t="s">
        <v>4980</v>
      </c>
      <c r="AA5267" s="9" t="s">
        <v>4989</v>
      </c>
      <c r="AB5267" s="9" t="s">
        <v>5066</v>
      </c>
      <c r="AC5267" s="84" t="s">
        <v>12552</v>
      </c>
      <c r="AD5267" s="83"/>
      <c r="AE5267" s="20" t="str">
        <f>VLOOKUP(E5267,'FILIAIS PETZ'!A:Q,17,0)</f>
        <v>SP2</v>
      </c>
      <c r="AF5267" s="20" t="str">
        <f>VLOOKUP(E5267,'FILIAIS PETZ'!A:Q,3,0)</f>
        <v>FELICIO</v>
      </c>
      <c r="AG5267" s="20" t="str">
        <f>VLOOKUP(E5267,'FILIAIS PETZ'!A:Q,2,0)</f>
        <v>R3</v>
      </c>
      <c r="AH5267" s="75">
        <v>900</v>
      </c>
      <c r="AI5267" s="16" t="s">
        <v>12446</v>
      </c>
      <c r="AJ5267" s="43">
        <f>VLOOKUP(E5267,'FILIAIS PETZ'!$A$2:$K$2000,11,0)</f>
        <v>18328118001776</v>
      </c>
      <c r="AK5267" s="44">
        <f t="shared" si="345"/>
        <v>18328118001776</v>
      </c>
    </row>
    <row r="5268" spans="1:37" s="14" customFormat="1" ht="15" customHeight="1" thickBot="1" x14ac:dyDescent="0.25">
      <c r="A5268" s="9">
        <f t="shared" si="344"/>
        <v>981612</v>
      </c>
      <c r="B5268" s="18">
        <f>VLOOKUP(C5268,FORNECEDORES!D:E,2,0)</f>
        <v>40460</v>
      </c>
      <c r="C5268" s="19" t="str">
        <f>VLOOKUP(D5268,FORNECEDORES!A:D,4,0)</f>
        <v>30.515.748/0001-98</v>
      </c>
      <c r="D5268" s="13" t="s">
        <v>2732</v>
      </c>
      <c r="E5268" s="20" t="str">
        <f t="shared" si="346"/>
        <v>04 0011</v>
      </c>
      <c r="F5268" s="28" t="s">
        <v>8976</v>
      </c>
      <c r="G5268" s="21" t="str">
        <f>VLOOKUP(E5268,'FILIAIS PETZ'!A:E,5,0)</f>
        <v>PETZ AUGUSTA</v>
      </c>
      <c r="H5268" s="20" t="str">
        <f>VLOOKUP(E5268,'FILIAIS PETZ'!A:D,4,0)</f>
        <v>AUGT-SP</v>
      </c>
      <c r="I5268" s="85">
        <v>45539</v>
      </c>
      <c r="J5268" s="84">
        <v>981612</v>
      </c>
      <c r="K5268" s="84"/>
      <c r="L5268" s="83"/>
      <c r="M5268" s="46"/>
      <c r="N5268" s="46"/>
      <c r="O5268" s="46"/>
      <c r="P5268" s="83" t="s">
        <v>4990</v>
      </c>
      <c r="Q5268" s="84" t="s">
        <v>5029</v>
      </c>
      <c r="R5268" s="84" t="s">
        <v>4991</v>
      </c>
      <c r="S5268" s="84" t="s">
        <v>5052</v>
      </c>
      <c r="T5268" s="84" t="s">
        <v>32</v>
      </c>
      <c r="U5268" s="84" t="s">
        <v>5048</v>
      </c>
      <c r="V5268" s="84" t="s">
        <v>5048</v>
      </c>
      <c r="W5268" s="84" t="s">
        <v>5119</v>
      </c>
      <c r="X5268" s="84" t="s">
        <v>4992</v>
      </c>
      <c r="Y5268" s="9" t="s">
        <v>4980</v>
      </c>
      <c r="Z5268" s="9" t="s">
        <v>4980</v>
      </c>
      <c r="AA5268" s="9" t="s">
        <v>4989</v>
      </c>
      <c r="AB5268" s="9" t="s">
        <v>5066</v>
      </c>
      <c r="AC5268" s="84" t="s">
        <v>12552</v>
      </c>
      <c r="AD5268" s="83"/>
      <c r="AE5268" s="20" t="str">
        <f>VLOOKUP(E5268,'FILIAIS PETZ'!A:Q,17,0)</f>
        <v>SP2</v>
      </c>
      <c r="AF5268" s="20" t="str">
        <f>VLOOKUP(E5268,'FILIAIS PETZ'!A:Q,3,0)</f>
        <v>FELICIO</v>
      </c>
      <c r="AG5268" s="20" t="str">
        <f>VLOOKUP(E5268,'FILIAIS PETZ'!A:Q,2,0)</f>
        <v>R3</v>
      </c>
      <c r="AH5268" s="75">
        <v>700</v>
      </c>
      <c r="AI5268" s="16" t="s">
        <v>12450</v>
      </c>
      <c r="AJ5268" s="43">
        <f>VLOOKUP(E5268,'FILIAIS PETZ'!$A$2:$K$2000,11,0)</f>
        <v>18328118001776</v>
      </c>
      <c r="AK5268" s="44">
        <f t="shared" si="345"/>
        <v>18328118001776</v>
      </c>
    </row>
    <row r="5269" spans="1:37" s="14" customFormat="1" ht="15" customHeight="1" thickBot="1" x14ac:dyDescent="0.25">
      <c r="A5269" s="9">
        <f t="shared" si="344"/>
        <v>981615</v>
      </c>
      <c r="B5269" s="18">
        <f>VLOOKUP(C5269,FORNECEDORES!D:E,2,0)</f>
        <v>40460</v>
      </c>
      <c r="C5269" s="19" t="str">
        <f>VLOOKUP(D5269,FORNECEDORES!A:D,4,0)</f>
        <v>30.515.748/0001-98</v>
      </c>
      <c r="D5269" s="13" t="s">
        <v>2732</v>
      </c>
      <c r="E5269" s="20" t="str">
        <f t="shared" si="346"/>
        <v>04 0046</v>
      </c>
      <c r="F5269" s="28" t="s">
        <v>8978</v>
      </c>
      <c r="G5269" s="21" t="str">
        <f>VLOOKUP(E5269,'FILIAIS PETZ'!A:E,5,0)</f>
        <v>PETZ CIDADE JARDIM</v>
      </c>
      <c r="H5269" s="20" t="str">
        <f>VLOOKUP(E5269,'FILIAIS PETZ'!A:D,4,0)</f>
        <v>CDJD-SP</v>
      </c>
      <c r="I5269" s="85">
        <v>45539</v>
      </c>
      <c r="J5269" s="84">
        <v>981615</v>
      </c>
      <c r="K5269" s="84"/>
      <c r="L5269" s="83"/>
      <c r="M5269" s="46"/>
      <c r="N5269" s="46"/>
      <c r="O5269" s="46"/>
      <c r="P5269" s="83" t="s">
        <v>4990</v>
      </c>
      <c r="Q5269" s="84" t="s">
        <v>5029</v>
      </c>
      <c r="R5269" s="84" t="s">
        <v>4991</v>
      </c>
      <c r="S5269" s="84" t="s">
        <v>5052</v>
      </c>
      <c r="T5269" s="84" t="s">
        <v>32</v>
      </c>
      <c r="U5269" s="84" t="s">
        <v>5048</v>
      </c>
      <c r="V5269" s="84" t="s">
        <v>5048</v>
      </c>
      <c r="W5269" s="84" t="s">
        <v>5019</v>
      </c>
      <c r="X5269" s="84" t="s">
        <v>4992</v>
      </c>
      <c r="Y5269" s="9" t="s">
        <v>4980</v>
      </c>
      <c r="Z5269" s="9" t="s">
        <v>4980</v>
      </c>
      <c r="AA5269" s="9" t="s">
        <v>4989</v>
      </c>
      <c r="AB5269" s="9" t="s">
        <v>5066</v>
      </c>
      <c r="AC5269" s="84" t="s">
        <v>12552</v>
      </c>
      <c r="AD5269" s="83"/>
      <c r="AE5269" s="20" t="str">
        <f>VLOOKUP(E5269,'FILIAIS PETZ'!A:Q,17,0)</f>
        <v>SP2</v>
      </c>
      <c r="AF5269" s="20" t="str">
        <f>VLOOKUP(E5269,'FILIAIS PETZ'!A:Q,3,0)</f>
        <v>FELICIO</v>
      </c>
      <c r="AG5269" s="20" t="str">
        <f>VLOOKUP(E5269,'FILIAIS PETZ'!A:Q,2,0)</f>
        <v>R3</v>
      </c>
      <c r="AH5269" s="75">
        <v>900</v>
      </c>
      <c r="AI5269" s="16" t="s">
        <v>12446</v>
      </c>
      <c r="AJ5269" s="43">
        <f>VLOOKUP(E5269,'FILIAIS PETZ'!$A$2:$K$2000,11,0)</f>
        <v>18328118004520</v>
      </c>
      <c r="AK5269" s="44">
        <f t="shared" si="345"/>
        <v>18328118004520</v>
      </c>
    </row>
    <row r="5270" spans="1:37" s="14" customFormat="1" ht="15" customHeight="1" thickBot="1" x14ac:dyDescent="0.25">
      <c r="A5270" s="9">
        <f t="shared" si="344"/>
        <v>981619</v>
      </c>
      <c r="B5270" s="18">
        <f>VLOOKUP(C5270,FORNECEDORES!D:E,2,0)</f>
        <v>40460</v>
      </c>
      <c r="C5270" s="19" t="str">
        <f>VLOOKUP(D5270,FORNECEDORES!A:D,4,0)</f>
        <v>30.515.748/0001-98</v>
      </c>
      <c r="D5270" s="13" t="s">
        <v>2732</v>
      </c>
      <c r="E5270" s="20" t="str">
        <f t="shared" si="346"/>
        <v>04 0067</v>
      </c>
      <c r="F5270" s="28" t="s">
        <v>8611</v>
      </c>
      <c r="G5270" s="21" t="str">
        <f>VLOOKUP(E5270,'FILIAIS PETZ'!A:E,5,0)</f>
        <v>PETZ EXTRA RICARDO JAFET</v>
      </c>
      <c r="H5270" s="20" t="str">
        <f>VLOOKUP(E5270,'FILIAIS PETZ'!A:D,4,0)</f>
        <v>RJAF-SP</v>
      </c>
      <c r="I5270" s="85">
        <v>45539</v>
      </c>
      <c r="J5270" s="84">
        <v>981619</v>
      </c>
      <c r="K5270" s="84"/>
      <c r="L5270" s="83"/>
      <c r="M5270" s="46"/>
      <c r="N5270" s="46"/>
      <c r="O5270" s="46"/>
      <c r="P5270" s="83" t="s">
        <v>4990</v>
      </c>
      <c r="Q5270" s="84" t="s">
        <v>5029</v>
      </c>
      <c r="R5270" s="84" t="s">
        <v>4991</v>
      </c>
      <c r="S5270" s="84" t="s">
        <v>5052</v>
      </c>
      <c r="T5270" s="84" t="s">
        <v>32</v>
      </c>
      <c r="U5270" s="84" t="s">
        <v>5048</v>
      </c>
      <c r="V5270" s="84" t="s">
        <v>5048</v>
      </c>
      <c r="W5270" s="84" t="s">
        <v>5019</v>
      </c>
      <c r="X5270" s="84" t="s">
        <v>4992</v>
      </c>
      <c r="Y5270" s="9" t="s">
        <v>4980</v>
      </c>
      <c r="Z5270" s="9" t="s">
        <v>4980</v>
      </c>
      <c r="AA5270" s="9" t="s">
        <v>4989</v>
      </c>
      <c r="AB5270" s="9" t="s">
        <v>5066</v>
      </c>
      <c r="AC5270" s="84" t="s">
        <v>12552</v>
      </c>
      <c r="AD5270" s="83"/>
      <c r="AE5270" s="20" t="str">
        <f>VLOOKUP(E5270,'FILIAIS PETZ'!A:Q,17,0)</f>
        <v>SP2</v>
      </c>
      <c r="AF5270" s="20" t="str">
        <f>VLOOKUP(E5270,'FILIAIS PETZ'!A:Q,3,0)</f>
        <v>FELICIO</v>
      </c>
      <c r="AG5270" s="20" t="str">
        <f>VLOOKUP(E5270,'FILIAIS PETZ'!A:Q,2,0)</f>
        <v>R3</v>
      </c>
      <c r="AH5270" s="75">
        <v>900</v>
      </c>
      <c r="AI5270" s="16" t="s">
        <v>12446</v>
      </c>
      <c r="AJ5270" s="43">
        <f>VLOOKUP(E5270,'FILIAIS PETZ'!$A$2:$K$2000,11,0)</f>
        <v>18328118006573</v>
      </c>
      <c r="AK5270" s="44">
        <f t="shared" si="345"/>
        <v>18328118006573</v>
      </c>
    </row>
    <row r="5271" spans="1:37" s="14" customFormat="1" ht="15" customHeight="1" thickBot="1" x14ac:dyDescent="0.25">
      <c r="A5271" s="9">
        <f t="shared" si="344"/>
        <v>981620</v>
      </c>
      <c r="B5271" s="18">
        <f>VLOOKUP(C5271,FORNECEDORES!D:E,2,0)</f>
        <v>40460</v>
      </c>
      <c r="C5271" s="19" t="str">
        <f>VLOOKUP(D5271,FORNECEDORES!A:D,4,0)</f>
        <v>30.515.748/0001-98</v>
      </c>
      <c r="D5271" s="13" t="s">
        <v>2732</v>
      </c>
      <c r="E5271" s="20" t="str">
        <f t="shared" si="346"/>
        <v>04 0067</v>
      </c>
      <c r="F5271" s="28" t="s">
        <v>8611</v>
      </c>
      <c r="G5271" s="21" t="str">
        <f>VLOOKUP(E5271,'FILIAIS PETZ'!A:E,5,0)</f>
        <v>PETZ EXTRA RICARDO JAFET</v>
      </c>
      <c r="H5271" s="20" t="str">
        <f>VLOOKUP(E5271,'FILIAIS PETZ'!A:D,4,0)</f>
        <v>RJAF-SP</v>
      </c>
      <c r="I5271" s="85">
        <v>45539</v>
      </c>
      <c r="J5271" s="84">
        <v>981620</v>
      </c>
      <c r="K5271" s="84"/>
      <c r="L5271" s="83"/>
      <c r="M5271" s="46"/>
      <c r="N5271" s="46"/>
      <c r="O5271" s="46"/>
      <c r="P5271" s="83" t="s">
        <v>4990</v>
      </c>
      <c r="Q5271" s="84" t="s">
        <v>5029</v>
      </c>
      <c r="R5271" s="84" t="s">
        <v>4991</v>
      </c>
      <c r="S5271" s="84" t="s">
        <v>5052</v>
      </c>
      <c r="T5271" s="84" t="s">
        <v>32</v>
      </c>
      <c r="U5271" s="84" t="s">
        <v>5048</v>
      </c>
      <c r="V5271" s="84" t="s">
        <v>5048</v>
      </c>
      <c r="W5271" s="84" t="s">
        <v>5119</v>
      </c>
      <c r="X5271" s="84" t="s">
        <v>4992</v>
      </c>
      <c r="Y5271" s="9" t="s">
        <v>4980</v>
      </c>
      <c r="Z5271" s="9" t="s">
        <v>4980</v>
      </c>
      <c r="AA5271" s="9" t="s">
        <v>4989</v>
      </c>
      <c r="AB5271" s="9" t="s">
        <v>5066</v>
      </c>
      <c r="AC5271" s="84" t="s">
        <v>12552</v>
      </c>
      <c r="AD5271" s="83"/>
      <c r="AE5271" s="20" t="str">
        <f>VLOOKUP(E5271,'FILIAIS PETZ'!A:Q,17,0)</f>
        <v>SP2</v>
      </c>
      <c r="AF5271" s="20" t="str">
        <f>VLOOKUP(E5271,'FILIAIS PETZ'!A:Q,3,0)</f>
        <v>FELICIO</v>
      </c>
      <c r="AG5271" s="20" t="str">
        <f>VLOOKUP(E5271,'FILIAIS PETZ'!A:Q,2,0)</f>
        <v>R3</v>
      </c>
      <c r="AH5271" s="75">
        <v>700</v>
      </c>
      <c r="AI5271" s="16" t="s">
        <v>12450</v>
      </c>
      <c r="AJ5271" s="43">
        <f>VLOOKUP(E5271,'FILIAIS PETZ'!$A$2:$K$2000,11,0)</f>
        <v>18328118006573</v>
      </c>
      <c r="AK5271" s="44">
        <f t="shared" si="345"/>
        <v>18328118006573</v>
      </c>
    </row>
    <row r="5272" spans="1:37" s="14" customFormat="1" ht="15" customHeight="1" thickBot="1" x14ac:dyDescent="0.25">
      <c r="A5272" s="9">
        <f t="shared" si="344"/>
        <v>981621</v>
      </c>
      <c r="B5272" s="18">
        <f>VLOOKUP(C5272,FORNECEDORES!D:E,2,0)</f>
        <v>40460</v>
      </c>
      <c r="C5272" s="19" t="str">
        <f>VLOOKUP(D5272,FORNECEDORES!A:D,4,0)</f>
        <v>30.515.748/0001-98</v>
      </c>
      <c r="D5272" s="13" t="s">
        <v>2732</v>
      </c>
      <c r="E5272" s="20" t="str">
        <f t="shared" si="346"/>
        <v>04 0151</v>
      </c>
      <c r="F5272" s="28" t="s">
        <v>8979</v>
      </c>
      <c r="G5272" s="21" t="str">
        <f>VLOOKUP(E5272,'FILIAIS PETZ'!A:E,5,0)</f>
        <v>PETZ VILA MARIANA</v>
      </c>
      <c r="H5272" s="20" t="str">
        <f>VLOOKUP(E5272,'FILIAIS PETZ'!A:D,4,0)</f>
        <v>VLMA-SP</v>
      </c>
      <c r="I5272" s="85">
        <v>45539</v>
      </c>
      <c r="J5272" s="84">
        <v>981621</v>
      </c>
      <c r="K5272" s="84"/>
      <c r="L5272" s="83"/>
      <c r="M5272" s="46"/>
      <c r="N5272" s="46"/>
      <c r="O5272" s="46"/>
      <c r="P5272" s="83" t="s">
        <v>4990</v>
      </c>
      <c r="Q5272" s="84" t="s">
        <v>5029</v>
      </c>
      <c r="R5272" s="84" t="s">
        <v>4991</v>
      </c>
      <c r="S5272" s="84" t="s">
        <v>5052</v>
      </c>
      <c r="T5272" s="84" t="s">
        <v>32</v>
      </c>
      <c r="U5272" s="84" t="s">
        <v>5048</v>
      </c>
      <c r="V5272" s="84" t="s">
        <v>5048</v>
      </c>
      <c r="W5272" s="84" t="s">
        <v>5019</v>
      </c>
      <c r="X5272" s="84" t="s">
        <v>4992</v>
      </c>
      <c r="Y5272" s="9" t="s">
        <v>4980</v>
      </c>
      <c r="Z5272" s="9" t="s">
        <v>4980</v>
      </c>
      <c r="AA5272" s="9" t="s">
        <v>4989</v>
      </c>
      <c r="AB5272" s="9" t="s">
        <v>5066</v>
      </c>
      <c r="AC5272" s="84" t="s">
        <v>12552</v>
      </c>
      <c r="AD5272" s="83"/>
      <c r="AE5272" s="20" t="str">
        <f>VLOOKUP(E5272,'FILIAIS PETZ'!A:Q,17,0)</f>
        <v>SP2</v>
      </c>
      <c r="AF5272" s="20" t="str">
        <f>VLOOKUP(E5272,'FILIAIS PETZ'!A:Q,3,0)</f>
        <v>FELICIO</v>
      </c>
      <c r="AG5272" s="20" t="str">
        <f>VLOOKUP(E5272,'FILIAIS PETZ'!A:Q,2,0)</f>
        <v>R3</v>
      </c>
      <c r="AH5272" s="75">
        <v>900</v>
      </c>
      <c r="AI5272" s="16" t="s">
        <v>12446</v>
      </c>
      <c r="AJ5272" s="43">
        <f>VLOOKUP(E5272,'FILIAIS PETZ'!$A$2:$K$2000,11,0)</f>
        <v>18328118014835</v>
      </c>
      <c r="AK5272" s="44">
        <f t="shared" si="345"/>
        <v>18328118014835</v>
      </c>
    </row>
    <row r="5273" spans="1:37" s="14" customFormat="1" ht="15" customHeight="1" thickBot="1" x14ac:dyDescent="0.25">
      <c r="A5273" s="9">
        <f t="shared" si="344"/>
        <v>981623</v>
      </c>
      <c r="B5273" s="18">
        <f>VLOOKUP(C5273,FORNECEDORES!D:E,2,0)</f>
        <v>40460</v>
      </c>
      <c r="C5273" s="19" t="str">
        <f>VLOOKUP(D5273,FORNECEDORES!A:D,4,0)</f>
        <v>30.515.748/0001-98</v>
      </c>
      <c r="D5273" s="13" t="s">
        <v>2732</v>
      </c>
      <c r="E5273" s="20" t="str">
        <f t="shared" si="346"/>
        <v>04 0221</v>
      </c>
      <c r="F5273" s="28" t="s">
        <v>8980</v>
      </c>
      <c r="G5273" s="21" t="str">
        <f>VLOOKUP(E5273,'FILIAIS PETZ'!A:E,5,0)</f>
        <v>PETZ GASTAO VIDIGAL</v>
      </c>
      <c r="H5273" s="20" t="str">
        <f>VLOOKUP(E5273,'FILIAIS PETZ'!A:D,4,0)</f>
        <v>GVDL-SP</v>
      </c>
      <c r="I5273" s="85">
        <v>45539</v>
      </c>
      <c r="J5273" s="84">
        <v>981623</v>
      </c>
      <c r="K5273" s="84"/>
      <c r="L5273" s="83"/>
      <c r="M5273" s="46"/>
      <c r="N5273" s="46"/>
      <c r="O5273" s="46"/>
      <c r="P5273" s="83" t="s">
        <v>4990</v>
      </c>
      <c r="Q5273" s="84" t="s">
        <v>5029</v>
      </c>
      <c r="R5273" s="84" t="s">
        <v>4991</v>
      </c>
      <c r="S5273" s="84" t="s">
        <v>5052</v>
      </c>
      <c r="T5273" s="84" t="s">
        <v>32</v>
      </c>
      <c r="U5273" s="84" t="s">
        <v>5048</v>
      </c>
      <c r="V5273" s="84" t="s">
        <v>5048</v>
      </c>
      <c r="W5273" s="84" t="s">
        <v>5019</v>
      </c>
      <c r="X5273" s="84" t="s">
        <v>4992</v>
      </c>
      <c r="Y5273" s="9" t="s">
        <v>4980</v>
      </c>
      <c r="Z5273" s="9" t="s">
        <v>4980</v>
      </c>
      <c r="AA5273" s="9" t="s">
        <v>4989</v>
      </c>
      <c r="AB5273" s="9" t="s">
        <v>5066</v>
      </c>
      <c r="AC5273" s="84" t="s">
        <v>12552</v>
      </c>
      <c r="AD5273" s="83"/>
      <c r="AE5273" s="20" t="str">
        <f>VLOOKUP(E5273,'FILIAIS PETZ'!A:Q,17,0)</f>
        <v>SP7</v>
      </c>
      <c r="AF5273" s="20" t="str">
        <f>VLOOKUP(E5273,'FILIAIS PETZ'!A:Q,3,0)</f>
        <v>FELICIO</v>
      </c>
      <c r="AG5273" s="20" t="str">
        <f>VLOOKUP(E5273,'FILIAIS PETZ'!A:Q,2,0)</f>
        <v>R3</v>
      </c>
      <c r="AH5273" s="75">
        <v>900</v>
      </c>
      <c r="AI5273" s="16" t="s">
        <v>12446</v>
      </c>
      <c r="AJ5273" s="43">
        <f>VLOOKUP(E5273,'FILIAIS PETZ'!$A$2:$K$2000,11,0)</f>
        <v>18328118021025</v>
      </c>
      <c r="AK5273" s="44">
        <f t="shared" si="345"/>
        <v>18328118021025</v>
      </c>
    </row>
    <row r="5274" spans="1:37" s="14" customFormat="1" ht="15" customHeight="1" thickBot="1" x14ac:dyDescent="0.25">
      <c r="A5274" s="9">
        <f t="shared" ref="A5274:A5337" si="347">J5274</f>
        <v>981624</v>
      </c>
      <c r="B5274" s="18">
        <f>VLOOKUP(C5274,FORNECEDORES!D:E,2,0)</f>
        <v>40460</v>
      </c>
      <c r="C5274" s="19" t="str">
        <f>VLOOKUP(D5274,FORNECEDORES!A:D,4,0)</f>
        <v>30.515.748/0001-98</v>
      </c>
      <c r="D5274" s="13" t="s">
        <v>2732</v>
      </c>
      <c r="E5274" s="20" t="str">
        <f t="shared" si="346"/>
        <v>04 0059</v>
      </c>
      <c r="F5274" s="28" t="s">
        <v>8714</v>
      </c>
      <c r="G5274" s="21" t="str">
        <f>VLOOKUP(E5274,'FILIAIS PETZ'!A:E,5,0)</f>
        <v>PETZ POMPÉIA</v>
      </c>
      <c r="H5274" s="20" t="str">
        <f>VLOOKUP(E5274,'FILIAIS PETZ'!A:D,4,0)</f>
        <v>POMP-SP</v>
      </c>
      <c r="I5274" s="85">
        <v>45539</v>
      </c>
      <c r="J5274" s="84">
        <v>981624</v>
      </c>
      <c r="K5274" s="84"/>
      <c r="L5274" s="83"/>
      <c r="M5274" s="46"/>
      <c r="N5274" s="46"/>
      <c r="O5274" s="46"/>
      <c r="P5274" s="83" t="s">
        <v>4990</v>
      </c>
      <c r="Q5274" s="84" t="s">
        <v>5029</v>
      </c>
      <c r="R5274" s="84" t="s">
        <v>4991</v>
      </c>
      <c r="S5274" s="84" t="s">
        <v>5052</v>
      </c>
      <c r="T5274" s="84" t="s">
        <v>32</v>
      </c>
      <c r="U5274" s="84" t="s">
        <v>5048</v>
      </c>
      <c r="V5274" s="84" t="s">
        <v>5048</v>
      </c>
      <c r="W5274" s="84" t="s">
        <v>5019</v>
      </c>
      <c r="X5274" s="84" t="s">
        <v>4992</v>
      </c>
      <c r="Y5274" s="9" t="s">
        <v>4980</v>
      </c>
      <c r="Z5274" s="9" t="s">
        <v>4980</v>
      </c>
      <c r="AA5274" s="9" t="s">
        <v>4989</v>
      </c>
      <c r="AB5274" s="9" t="s">
        <v>5066</v>
      </c>
      <c r="AC5274" s="84" t="s">
        <v>12552</v>
      </c>
      <c r="AD5274" s="83"/>
      <c r="AE5274" s="20" t="str">
        <f>VLOOKUP(E5274,'FILIAIS PETZ'!A:Q,17,0)</f>
        <v>SP2</v>
      </c>
      <c r="AF5274" s="20" t="str">
        <f>VLOOKUP(E5274,'FILIAIS PETZ'!A:Q,3,0)</f>
        <v>FELICIO</v>
      </c>
      <c r="AG5274" s="20" t="str">
        <f>VLOOKUP(E5274,'FILIAIS PETZ'!A:Q,2,0)</f>
        <v>R3</v>
      </c>
      <c r="AH5274" s="75">
        <v>900</v>
      </c>
      <c r="AI5274" s="16" t="s">
        <v>12446</v>
      </c>
      <c r="AJ5274" s="43">
        <f>VLOOKUP(E5274,'FILIAIS PETZ'!$A$2:$K$2000,11,0)</f>
        <v>18328118005763</v>
      </c>
      <c r="AK5274" s="44">
        <f t="shared" si="345"/>
        <v>18328118005763</v>
      </c>
    </row>
    <row r="5275" spans="1:37" s="14" customFormat="1" ht="15" customHeight="1" thickBot="1" x14ac:dyDescent="0.25">
      <c r="A5275" s="9">
        <f t="shared" si="347"/>
        <v>981625</v>
      </c>
      <c r="B5275" s="18">
        <f>VLOOKUP(C5275,FORNECEDORES!D:E,2,0)</f>
        <v>40460</v>
      </c>
      <c r="C5275" s="19" t="str">
        <f>VLOOKUP(D5275,FORNECEDORES!A:D,4,0)</f>
        <v>30.515.748/0001-98</v>
      </c>
      <c r="D5275" s="13" t="s">
        <v>2732</v>
      </c>
      <c r="E5275" s="20" t="str">
        <f t="shared" si="346"/>
        <v>04 0060</v>
      </c>
      <c r="F5275" s="28" t="s">
        <v>8625</v>
      </c>
      <c r="G5275" s="21" t="str">
        <f>VLOOKUP(E5275,'FILIAIS PETZ'!A:E,5,0)</f>
        <v>PETZ PACAEMBU</v>
      </c>
      <c r="H5275" s="20" t="str">
        <f>VLOOKUP(E5275,'FILIAIS PETZ'!A:D,4,0)</f>
        <v>PCBU-SP</v>
      </c>
      <c r="I5275" s="85">
        <v>45539</v>
      </c>
      <c r="J5275" s="84">
        <v>981625</v>
      </c>
      <c r="K5275" s="84"/>
      <c r="L5275" s="83"/>
      <c r="M5275" s="46"/>
      <c r="N5275" s="46"/>
      <c r="O5275" s="46"/>
      <c r="P5275" s="83" t="s">
        <v>4990</v>
      </c>
      <c r="Q5275" s="84" t="s">
        <v>5029</v>
      </c>
      <c r="R5275" s="84" t="s">
        <v>4991</v>
      </c>
      <c r="S5275" s="84" t="s">
        <v>5052</v>
      </c>
      <c r="T5275" s="84" t="s">
        <v>32</v>
      </c>
      <c r="U5275" s="84" t="s">
        <v>5048</v>
      </c>
      <c r="V5275" s="84" t="s">
        <v>5048</v>
      </c>
      <c r="W5275" s="84" t="s">
        <v>5019</v>
      </c>
      <c r="X5275" s="84" t="s">
        <v>4992</v>
      </c>
      <c r="Y5275" s="9" t="s">
        <v>4980</v>
      </c>
      <c r="Z5275" s="9" t="s">
        <v>4980</v>
      </c>
      <c r="AA5275" s="9" t="s">
        <v>4989</v>
      </c>
      <c r="AB5275" s="9" t="s">
        <v>5066</v>
      </c>
      <c r="AC5275" s="84" t="s">
        <v>12552</v>
      </c>
      <c r="AD5275" s="83"/>
      <c r="AE5275" s="20" t="str">
        <f>VLOOKUP(E5275,'FILIAIS PETZ'!A:Q,17,0)</f>
        <v>SP2</v>
      </c>
      <c r="AF5275" s="20" t="str">
        <f>VLOOKUP(E5275,'FILIAIS PETZ'!A:Q,3,0)</f>
        <v>FELICIO</v>
      </c>
      <c r="AG5275" s="20" t="str">
        <f>VLOOKUP(E5275,'FILIAIS PETZ'!A:Q,2,0)</f>
        <v>R3</v>
      </c>
      <c r="AH5275" s="75">
        <v>900</v>
      </c>
      <c r="AI5275" s="16" t="s">
        <v>12446</v>
      </c>
      <c r="AJ5275" s="43">
        <f>VLOOKUP(E5275,'FILIAIS PETZ'!$A$2:$K$2000,11,0)</f>
        <v>18328118006220</v>
      </c>
      <c r="AK5275" s="44">
        <f t="shared" si="345"/>
        <v>18328118006220</v>
      </c>
    </row>
    <row r="5276" spans="1:37" s="14" customFormat="1" ht="15" customHeight="1" thickBot="1" x14ac:dyDescent="0.25">
      <c r="A5276" s="9">
        <f t="shared" si="347"/>
        <v>981626</v>
      </c>
      <c r="B5276" s="18">
        <f>VLOOKUP(C5276,FORNECEDORES!D:E,2,0)</f>
        <v>40460</v>
      </c>
      <c r="C5276" s="19" t="str">
        <f>VLOOKUP(D5276,FORNECEDORES!A:D,4,0)</f>
        <v>30.515.748/0001-98</v>
      </c>
      <c r="D5276" s="13" t="s">
        <v>2732</v>
      </c>
      <c r="E5276" s="20" t="str">
        <f t="shared" si="346"/>
        <v>04 0125</v>
      </c>
      <c r="F5276" s="28" t="s">
        <v>8981</v>
      </c>
      <c r="G5276" s="21" t="str">
        <f>VLOOKUP(E5276,'FILIAIS PETZ'!A:E,5,0)</f>
        <v>PETZ CERRO CORA</v>
      </c>
      <c r="H5276" s="20" t="str">
        <f>VLOOKUP(E5276,'FILIAIS PETZ'!A:D,4,0)</f>
        <v>CORA-SP</v>
      </c>
      <c r="I5276" s="85">
        <v>45539</v>
      </c>
      <c r="J5276" s="84">
        <v>981626</v>
      </c>
      <c r="K5276" s="84"/>
      <c r="L5276" s="83"/>
      <c r="M5276" s="46"/>
      <c r="N5276" s="46"/>
      <c r="O5276" s="46"/>
      <c r="P5276" s="83" t="s">
        <v>4990</v>
      </c>
      <c r="Q5276" s="84" t="s">
        <v>5029</v>
      </c>
      <c r="R5276" s="84" t="s">
        <v>4991</v>
      </c>
      <c r="S5276" s="84" t="s">
        <v>5052</v>
      </c>
      <c r="T5276" s="84" t="s">
        <v>32</v>
      </c>
      <c r="U5276" s="84" t="s">
        <v>5048</v>
      </c>
      <c r="V5276" s="84" t="s">
        <v>5048</v>
      </c>
      <c r="W5276" s="84" t="s">
        <v>5019</v>
      </c>
      <c r="X5276" s="84" t="s">
        <v>4992</v>
      </c>
      <c r="Y5276" s="9" t="s">
        <v>4980</v>
      </c>
      <c r="Z5276" s="9" t="s">
        <v>4980</v>
      </c>
      <c r="AA5276" s="9" t="s">
        <v>4989</v>
      </c>
      <c r="AB5276" s="9" t="s">
        <v>5066</v>
      </c>
      <c r="AC5276" s="84" t="s">
        <v>12552</v>
      </c>
      <c r="AD5276" s="83"/>
      <c r="AE5276" s="20" t="str">
        <f>VLOOKUP(E5276,'FILIAIS PETZ'!A:Q,17,0)</f>
        <v>SP7</v>
      </c>
      <c r="AF5276" s="20" t="str">
        <f>VLOOKUP(E5276,'FILIAIS PETZ'!A:Q,3,0)</f>
        <v>FELICIO</v>
      </c>
      <c r="AG5276" s="20" t="str">
        <f>VLOOKUP(E5276,'FILIAIS PETZ'!A:Q,2,0)</f>
        <v>R3</v>
      </c>
      <c r="AH5276" s="75">
        <v>900</v>
      </c>
      <c r="AI5276" s="16" t="s">
        <v>12446</v>
      </c>
      <c r="AJ5276" s="43">
        <f>VLOOKUP(E5276,'FILIAIS PETZ'!$A$2:$K$2000,11,0)</f>
        <v>18328118013600</v>
      </c>
      <c r="AK5276" s="44">
        <f t="shared" si="345"/>
        <v>18328118013600</v>
      </c>
    </row>
    <row r="5277" spans="1:37" s="14" customFormat="1" ht="15" customHeight="1" thickBot="1" x14ac:dyDescent="0.25">
      <c r="A5277" s="9">
        <f t="shared" si="347"/>
        <v>981627</v>
      </c>
      <c r="B5277" s="18">
        <f>VLOOKUP(C5277,FORNECEDORES!D:E,2,0)</f>
        <v>40460</v>
      </c>
      <c r="C5277" s="19" t="str">
        <f>VLOOKUP(D5277,FORNECEDORES!A:D,4,0)</f>
        <v>30.515.748/0001-98</v>
      </c>
      <c r="D5277" s="13" t="s">
        <v>2732</v>
      </c>
      <c r="E5277" s="20" t="str">
        <f t="shared" si="346"/>
        <v>04 0177</v>
      </c>
      <c r="F5277" s="28" t="s">
        <v>8982</v>
      </c>
      <c r="G5277" s="21" t="str">
        <f>VLOOKUP(E5277,'FILIAIS PETZ'!A:E,5,0)</f>
        <v>PETZ TEODORO SAMPAIO</v>
      </c>
      <c r="H5277" s="20" t="str">
        <f>VLOOKUP(E5277,'FILIAIS PETZ'!A:D,4,0)</f>
        <v>TEOD-SP</v>
      </c>
      <c r="I5277" s="85">
        <v>45539</v>
      </c>
      <c r="J5277" s="84">
        <v>981627</v>
      </c>
      <c r="K5277" s="84"/>
      <c r="L5277" s="83"/>
      <c r="M5277" s="46"/>
      <c r="N5277" s="46"/>
      <c r="O5277" s="46"/>
      <c r="P5277" s="83" t="s">
        <v>4990</v>
      </c>
      <c r="Q5277" s="84" t="s">
        <v>5029</v>
      </c>
      <c r="R5277" s="84" t="s">
        <v>4991</v>
      </c>
      <c r="S5277" s="84" t="s">
        <v>5052</v>
      </c>
      <c r="T5277" s="84" t="s">
        <v>32</v>
      </c>
      <c r="U5277" s="84" t="s">
        <v>5048</v>
      </c>
      <c r="V5277" s="84" t="s">
        <v>5048</v>
      </c>
      <c r="W5277" s="84" t="s">
        <v>5019</v>
      </c>
      <c r="X5277" s="84" t="s">
        <v>4992</v>
      </c>
      <c r="Y5277" s="9" t="s">
        <v>4980</v>
      </c>
      <c r="Z5277" s="9" t="s">
        <v>4980</v>
      </c>
      <c r="AA5277" s="9" t="s">
        <v>4989</v>
      </c>
      <c r="AB5277" s="9" t="s">
        <v>5066</v>
      </c>
      <c r="AC5277" s="84" t="s">
        <v>12552</v>
      </c>
      <c r="AD5277" s="83"/>
      <c r="AE5277" s="20" t="str">
        <f>VLOOKUP(E5277,'FILIAIS PETZ'!A:Q,17,0)</f>
        <v>SP2</v>
      </c>
      <c r="AF5277" s="20" t="str">
        <f>VLOOKUP(E5277,'FILIAIS PETZ'!A:Q,3,0)</f>
        <v>FELICIO</v>
      </c>
      <c r="AG5277" s="20" t="str">
        <f>VLOOKUP(E5277,'FILIAIS PETZ'!A:Q,2,0)</f>
        <v>R3</v>
      </c>
      <c r="AH5277" s="75">
        <v>900</v>
      </c>
      <c r="AI5277" s="16" t="s">
        <v>12446</v>
      </c>
      <c r="AJ5277" s="43">
        <f>VLOOKUP(E5277,'FILIAIS PETZ'!$A$2:$K$2000,11,0)</f>
        <v>18328118016455</v>
      </c>
      <c r="AK5277" s="44">
        <f t="shared" si="345"/>
        <v>18328118016455</v>
      </c>
    </row>
    <row r="5278" spans="1:37" s="14" customFormat="1" ht="15" customHeight="1" thickBot="1" x14ac:dyDescent="0.25">
      <c r="A5278" s="9">
        <f t="shared" si="347"/>
        <v>981628</v>
      </c>
      <c r="B5278" s="18">
        <f>VLOOKUP(C5278,FORNECEDORES!D:E,2,0)</f>
        <v>40460</v>
      </c>
      <c r="C5278" s="19" t="str">
        <f>VLOOKUP(D5278,FORNECEDORES!A:D,4,0)</f>
        <v>30.515.748/0001-98</v>
      </c>
      <c r="D5278" s="13" t="s">
        <v>2732</v>
      </c>
      <c r="E5278" s="20" t="str">
        <f t="shared" si="346"/>
        <v>04 0010</v>
      </c>
      <c r="F5278" s="28" t="s">
        <v>8983</v>
      </c>
      <c r="G5278" s="21" t="str">
        <f>VLOOKUP(E5278,'FILIAIS PETZ'!A:E,5,0)</f>
        <v>PETZ SANTA CECILIA</v>
      </c>
      <c r="H5278" s="20" t="str">
        <f>VLOOKUP(E5278,'FILIAIS PETZ'!A:D,4,0)</f>
        <v>STCE-SP</v>
      </c>
      <c r="I5278" s="85">
        <v>45539</v>
      </c>
      <c r="J5278" s="84">
        <v>981628</v>
      </c>
      <c r="K5278" s="84"/>
      <c r="L5278" s="83"/>
      <c r="M5278" s="46"/>
      <c r="N5278" s="46"/>
      <c r="O5278" s="46"/>
      <c r="P5278" s="83" t="s">
        <v>4990</v>
      </c>
      <c r="Q5278" s="84" t="s">
        <v>5029</v>
      </c>
      <c r="R5278" s="84" t="s">
        <v>4991</v>
      </c>
      <c r="S5278" s="84" t="s">
        <v>5052</v>
      </c>
      <c r="T5278" s="84" t="s">
        <v>32</v>
      </c>
      <c r="U5278" s="84" t="s">
        <v>5048</v>
      </c>
      <c r="V5278" s="84" t="s">
        <v>5048</v>
      </c>
      <c r="W5278" s="84" t="s">
        <v>5019</v>
      </c>
      <c r="X5278" s="84" t="s">
        <v>4992</v>
      </c>
      <c r="Y5278" s="9" t="s">
        <v>4980</v>
      </c>
      <c r="Z5278" s="9" t="s">
        <v>4980</v>
      </c>
      <c r="AA5278" s="9" t="s">
        <v>4989</v>
      </c>
      <c r="AB5278" s="9" t="s">
        <v>5066</v>
      </c>
      <c r="AC5278" s="84" t="s">
        <v>12552</v>
      </c>
      <c r="AD5278" s="83"/>
      <c r="AE5278" s="20" t="str">
        <f>VLOOKUP(E5278,'FILIAIS PETZ'!A:Q,17,0)</f>
        <v>SP2</v>
      </c>
      <c r="AF5278" s="20" t="str">
        <f>VLOOKUP(E5278,'FILIAIS PETZ'!A:Q,3,0)</f>
        <v>FELICIO</v>
      </c>
      <c r="AG5278" s="20" t="str">
        <f>VLOOKUP(E5278,'FILIAIS PETZ'!A:Q,2,0)</f>
        <v>R3</v>
      </c>
      <c r="AH5278" s="75">
        <v>1000</v>
      </c>
      <c r="AI5278" s="16" t="s">
        <v>12446</v>
      </c>
      <c r="AJ5278" s="43">
        <f>VLOOKUP(E5278,'FILIAIS PETZ'!$A$2:$K$2000,11,0)</f>
        <v>18328118001938</v>
      </c>
      <c r="AK5278" s="44">
        <f t="shared" si="345"/>
        <v>18328118001938</v>
      </c>
    </row>
    <row r="5279" spans="1:37" s="14" customFormat="1" ht="15" customHeight="1" thickBot="1" x14ac:dyDescent="0.25">
      <c r="A5279" s="9">
        <f t="shared" si="347"/>
        <v>981629</v>
      </c>
      <c r="B5279" s="18">
        <f>VLOOKUP(C5279,FORNECEDORES!D:E,2,0)</f>
        <v>40460</v>
      </c>
      <c r="C5279" s="19" t="str">
        <f>VLOOKUP(D5279,FORNECEDORES!A:D,4,0)</f>
        <v>30.515.748/0001-98</v>
      </c>
      <c r="D5279" s="13" t="s">
        <v>2732</v>
      </c>
      <c r="E5279" s="20" t="str">
        <f t="shared" si="346"/>
        <v>04 0010</v>
      </c>
      <c r="F5279" s="28" t="s">
        <v>8983</v>
      </c>
      <c r="G5279" s="21" t="str">
        <f>VLOOKUP(E5279,'FILIAIS PETZ'!A:E,5,0)</f>
        <v>PETZ SANTA CECILIA</v>
      </c>
      <c r="H5279" s="20" t="str">
        <f>VLOOKUP(E5279,'FILIAIS PETZ'!A:D,4,0)</f>
        <v>STCE-SP</v>
      </c>
      <c r="I5279" s="85">
        <v>45539</v>
      </c>
      <c r="J5279" s="84">
        <v>981629</v>
      </c>
      <c r="K5279" s="84"/>
      <c r="L5279" s="83"/>
      <c r="M5279" s="46"/>
      <c r="N5279" s="46"/>
      <c r="O5279" s="46"/>
      <c r="P5279" s="83" t="s">
        <v>4990</v>
      </c>
      <c r="Q5279" s="84" t="s">
        <v>5029</v>
      </c>
      <c r="R5279" s="84" t="s">
        <v>4991</v>
      </c>
      <c r="S5279" s="84" t="s">
        <v>5052</v>
      </c>
      <c r="T5279" s="84" t="s">
        <v>32</v>
      </c>
      <c r="U5279" s="84" t="s">
        <v>5048</v>
      </c>
      <c r="V5279" s="84" t="s">
        <v>5048</v>
      </c>
      <c r="W5279" s="84" t="s">
        <v>5119</v>
      </c>
      <c r="X5279" s="84" t="s">
        <v>4992</v>
      </c>
      <c r="Y5279" s="9" t="s">
        <v>4980</v>
      </c>
      <c r="Z5279" s="9" t="s">
        <v>4980</v>
      </c>
      <c r="AA5279" s="9" t="s">
        <v>4989</v>
      </c>
      <c r="AB5279" s="9" t="s">
        <v>5066</v>
      </c>
      <c r="AC5279" s="84" t="s">
        <v>12552</v>
      </c>
      <c r="AD5279" s="83"/>
      <c r="AE5279" s="20" t="str">
        <f>VLOOKUP(E5279,'FILIAIS PETZ'!A:Q,17,0)</f>
        <v>SP2</v>
      </c>
      <c r="AF5279" s="20" t="str">
        <f>VLOOKUP(E5279,'FILIAIS PETZ'!A:Q,3,0)</f>
        <v>FELICIO</v>
      </c>
      <c r="AG5279" s="20" t="str">
        <f>VLOOKUP(E5279,'FILIAIS PETZ'!A:Q,2,0)</f>
        <v>R3</v>
      </c>
      <c r="AH5279" s="75">
        <v>1000</v>
      </c>
      <c r="AI5279" s="16" t="s">
        <v>12450</v>
      </c>
      <c r="AJ5279" s="43">
        <f>VLOOKUP(E5279,'FILIAIS PETZ'!$A$2:$K$2000,11,0)</f>
        <v>18328118001938</v>
      </c>
      <c r="AK5279" s="44">
        <f t="shared" si="345"/>
        <v>18328118001938</v>
      </c>
    </row>
    <row r="5280" spans="1:37" s="14" customFormat="1" ht="15" customHeight="1" thickBot="1" x14ac:dyDescent="0.25">
      <c r="A5280" s="9">
        <f t="shared" si="347"/>
        <v>981984</v>
      </c>
      <c r="B5280" s="18">
        <f>VLOOKUP(C5280,FORNECEDORES!D:E,2,0)</f>
        <v>315303</v>
      </c>
      <c r="C5280" s="19" t="str">
        <f>VLOOKUP(D5280,FORNECEDORES!A:D,4,0)</f>
        <v>46.594.144/0001-14</v>
      </c>
      <c r="D5280" s="13" t="s">
        <v>3903</v>
      </c>
      <c r="E5280" s="20" t="str">
        <f t="shared" si="346"/>
        <v>04 0060</v>
      </c>
      <c r="F5280" s="28" t="s">
        <v>8625</v>
      </c>
      <c r="G5280" s="21" t="str">
        <f>VLOOKUP(E5280,'FILIAIS PETZ'!A:E,5,0)</f>
        <v>PETZ PACAEMBU</v>
      </c>
      <c r="H5280" s="20" t="str">
        <f>VLOOKUP(E5280,'FILIAIS PETZ'!A:D,4,0)</f>
        <v>PCBU-SP</v>
      </c>
      <c r="I5280" s="85">
        <v>45537</v>
      </c>
      <c r="J5280" s="84">
        <v>981984</v>
      </c>
      <c r="K5280" s="84"/>
      <c r="L5280" s="83"/>
      <c r="M5280" s="46"/>
      <c r="N5280" s="46"/>
      <c r="O5280" s="46"/>
      <c r="P5280" s="83" t="s">
        <v>4990</v>
      </c>
      <c r="Q5280" s="84">
        <v>3</v>
      </c>
      <c r="R5280" s="84">
        <v>1</v>
      </c>
      <c r="S5280" s="84">
        <v>8</v>
      </c>
      <c r="T5280" s="84" t="s">
        <v>32</v>
      </c>
      <c r="U5280" s="84">
        <v>11002</v>
      </c>
      <c r="V5280" s="84">
        <v>11002</v>
      </c>
      <c r="W5280" s="84" t="s">
        <v>5024</v>
      </c>
      <c r="X5280" s="84" t="s">
        <v>4985</v>
      </c>
      <c r="Y5280" s="9" t="s">
        <v>4997</v>
      </c>
      <c r="Z5280" s="9" t="s">
        <v>4993</v>
      </c>
      <c r="AA5280" s="9" t="s">
        <v>5022</v>
      </c>
      <c r="AB5280" s="9" t="s">
        <v>12941</v>
      </c>
      <c r="AC5280" s="84" t="s">
        <v>5006</v>
      </c>
      <c r="AD5280" s="83"/>
      <c r="AE5280" s="20" t="str">
        <f>VLOOKUP(E5280,'FILIAIS PETZ'!A:Q,17,0)</f>
        <v>SP2</v>
      </c>
      <c r="AF5280" s="20" t="str">
        <f>VLOOKUP(E5280,'FILIAIS PETZ'!A:Q,3,0)</f>
        <v>FELICIO</v>
      </c>
      <c r="AG5280" s="20" t="str">
        <f>VLOOKUP(E5280,'FILIAIS PETZ'!A:Q,2,0)</f>
        <v>R3</v>
      </c>
      <c r="AH5280" s="75">
        <v>1700</v>
      </c>
      <c r="AI5280" s="16" t="s">
        <v>12451</v>
      </c>
      <c r="AJ5280" s="43">
        <f>VLOOKUP(E5280,'FILIAIS PETZ'!$A$2:$K$2000,11,0)</f>
        <v>18328118006220</v>
      </c>
      <c r="AK5280" s="44">
        <f t="shared" si="345"/>
        <v>18328118006220</v>
      </c>
    </row>
    <row r="5281" spans="1:37" s="14" customFormat="1" ht="15" customHeight="1" thickBot="1" x14ac:dyDescent="0.25">
      <c r="A5281" s="9">
        <f t="shared" si="347"/>
        <v>981988</v>
      </c>
      <c r="B5281" s="18">
        <f>VLOOKUP(C5281,FORNECEDORES!D:E,2,0)</f>
        <v>514588</v>
      </c>
      <c r="C5281" s="19" t="str">
        <f>VLOOKUP(D5281,FORNECEDORES!A:D,4,0)</f>
        <v>48.058.074/0001-05</v>
      </c>
      <c r="D5281" s="13" t="s">
        <v>4338</v>
      </c>
      <c r="E5281" s="20" t="str">
        <f t="shared" si="346"/>
        <v>04 0067</v>
      </c>
      <c r="F5281" s="28" t="s">
        <v>8611</v>
      </c>
      <c r="G5281" s="21" t="str">
        <f>VLOOKUP(E5281,'FILIAIS PETZ'!A:E,5,0)</f>
        <v>PETZ EXTRA RICARDO JAFET</v>
      </c>
      <c r="H5281" s="20" t="str">
        <f>VLOOKUP(E5281,'FILIAIS PETZ'!A:D,4,0)</f>
        <v>RJAF-SP</v>
      </c>
      <c r="I5281" s="85">
        <v>45537</v>
      </c>
      <c r="J5281" s="84">
        <v>981988</v>
      </c>
      <c r="K5281" s="84" t="s">
        <v>5858</v>
      </c>
      <c r="L5281" s="83" t="s">
        <v>10756</v>
      </c>
      <c r="M5281" s="46">
        <v>45541</v>
      </c>
      <c r="N5281" s="46">
        <v>45567</v>
      </c>
      <c r="O5281" s="46">
        <v>45547</v>
      </c>
      <c r="P5281" s="83" t="s">
        <v>4990</v>
      </c>
      <c r="Q5281" s="84">
        <v>3</v>
      </c>
      <c r="R5281" s="84">
        <v>1</v>
      </c>
      <c r="S5281" s="84">
        <v>8</v>
      </c>
      <c r="T5281" s="84" t="s">
        <v>32</v>
      </c>
      <c r="U5281" s="84">
        <v>11002</v>
      </c>
      <c r="V5281" s="84">
        <v>11002</v>
      </c>
      <c r="W5281" s="84" t="s">
        <v>5039</v>
      </c>
      <c r="X5281" s="84" t="s">
        <v>4996</v>
      </c>
      <c r="Y5281" s="10" t="s">
        <v>4993</v>
      </c>
      <c r="Z5281" s="84" t="s">
        <v>4993</v>
      </c>
      <c r="AA5281" s="9" t="s">
        <v>5101</v>
      </c>
      <c r="AB5281" s="10" t="s">
        <v>12941</v>
      </c>
      <c r="AC5281" s="84" t="s">
        <v>5006</v>
      </c>
      <c r="AD5281" s="83"/>
      <c r="AE5281" s="20" t="str">
        <f>VLOOKUP(E5281,'FILIAIS PETZ'!A:Q,17,0)</f>
        <v>SP2</v>
      </c>
      <c r="AF5281" s="20" t="str">
        <f>VLOOKUP(E5281,'FILIAIS PETZ'!A:Q,3,0)</f>
        <v>FELICIO</v>
      </c>
      <c r="AG5281" s="20" t="str">
        <f>VLOOKUP(E5281,'FILIAIS PETZ'!A:Q,2,0)</f>
        <v>R3</v>
      </c>
      <c r="AH5281" s="75">
        <v>3029.26</v>
      </c>
      <c r="AI5281" s="16" t="s">
        <v>12452</v>
      </c>
      <c r="AJ5281" s="43">
        <f>VLOOKUP(E5281,'FILIAIS PETZ'!$A$2:$K$2000,11,0)</f>
        <v>18328118006573</v>
      </c>
      <c r="AK5281" s="44">
        <f t="shared" si="345"/>
        <v>18328118006573</v>
      </c>
    </row>
    <row r="5282" spans="1:37" s="14" customFormat="1" ht="15" customHeight="1" thickBot="1" x14ac:dyDescent="0.25">
      <c r="A5282" s="9">
        <f t="shared" si="347"/>
        <v>981995</v>
      </c>
      <c r="B5282" s="18">
        <f>VLOOKUP(C5282,FORNECEDORES!D:E,2,0)</f>
        <v>774172</v>
      </c>
      <c r="C5282" s="19" t="str">
        <f>VLOOKUP(D5282,FORNECEDORES!A:D,4,0)</f>
        <v>54.212.044/0001-04</v>
      </c>
      <c r="D5282" s="13" t="s">
        <v>7874</v>
      </c>
      <c r="E5282" s="20" t="str">
        <f t="shared" si="346"/>
        <v>04 0208</v>
      </c>
      <c r="F5282" s="28" t="s">
        <v>8975</v>
      </c>
      <c r="G5282" s="21" t="str">
        <f>VLOOKUP(E5282,'FILIAIS PETZ'!A:E,5,0)</f>
        <v>PETZ AVENIDA ANGELICA</v>
      </c>
      <c r="H5282" s="20" t="str">
        <f>VLOOKUP(E5282,'FILIAIS PETZ'!A:D,4,0)</f>
        <v>ANGL-SP</v>
      </c>
      <c r="I5282" s="85">
        <v>45537</v>
      </c>
      <c r="J5282" s="84">
        <v>981995</v>
      </c>
      <c r="K5282" s="84"/>
      <c r="L5282" s="83"/>
      <c r="M5282" s="46"/>
      <c r="N5282" s="46"/>
      <c r="O5282" s="46"/>
      <c r="P5282" s="83" t="s">
        <v>4982</v>
      </c>
      <c r="Q5282" s="84">
        <v>3</v>
      </c>
      <c r="R5282" s="84">
        <v>1</v>
      </c>
      <c r="S5282" s="84">
        <v>8</v>
      </c>
      <c r="T5282" s="84" t="s">
        <v>32</v>
      </c>
      <c r="U5282" s="84">
        <v>11002</v>
      </c>
      <c r="V5282" s="84">
        <v>11002</v>
      </c>
      <c r="W5282" s="84" t="s">
        <v>5057</v>
      </c>
      <c r="X5282" s="84" t="s">
        <v>4985</v>
      </c>
      <c r="Y5282" s="10" t="s">
        <v>4993</v>
      </c>
      <c r="Z5282" s="9" t="s">
        <v>4993</v>
      </c>
      <c r="AA5282" s="9" t="s">
        <v>4989</v>
      </c>
      <c r="AB5282" s="9" t="s">
        <v>12941</v>
      </c>
      <c r="AC5282" s="84" t="s">
        <v>4988</v>
      </c>
      <c r="AD5282" s="83" t="s">
        <v>4989</v>
      </c>
      <c r="AE5282" s="20" t="str">
        <f>VLOOKUP(E5282,'FILIAIS PETZ'!A:Q,17,0)</f>
        <v>SP2</v>
      </c>
      <c r="AF5282" s="20" t="str">
        <f>VLOOKUP(E5282,'FILIAIS PETZ'!A:Q,3,0)</f>
        <v>FELICIO</v>
      </c>
      <c r="AG5282" s="20" t="str">
        <f>VLOOKUP(E5282,'FILIAIS PETZ'!A:Q,2,0)</f>
        <v>R3</v>
      </c>
      <c r="AH5282" s="75">
        <v>18895.419999999998</v>
      </c>
      <c r="AI5282" s="16" t="s">
        <v>12453</v>
      </c>
      <c r="AJ5282" s="43">
        <f>VLOOKUP(E5282,'FILIAIS PETZ'!$A$2:$K$2000,11,0)</f>
        <v>18328118019551</v>
      </c>
      <c r="AK5282" s="44">
        <f t="shared" si="345"/>
        <v>18328118019551</v>
      </c>
    </row>
    <row r="5283" spans="1:37" s="14" customFormat="1" ht="15" customHeight="1" thickBot="1" x14ac:dyDescent="0.25">
      <c r="A5283" s="9">
        <f t="shared" si="347"/>
        <v>982013</v>
      </c>
      <c r="B5283" s="18">
        <f>VLOOKUP(C5283,FORNECEDORES!D:E,2,0)</f>
        <v>774172</v>
      </c>
      <c r="C5283" s="19" t="str">
        <f>VLOOKUP(D5283,FORNECEDORES!A:D,4,0)</f>
        <v>54.212.044/0001-04</v>
      </c>
      <c r="D5283" s="13" t="s">
        <v>7874</v>
      </c>
      <c r="E5283" s="20" t="str">
        <f t="shared" si="346"/>
        <v>04 0146</v>
      </c>
      <c r="F5283" s="28" t="s">
        <v>4947</v>
      </c>
      <c r="G5283" s="21" t="str">
        <f>VLOOKUP(E5283,'FILIAIS PETZ'!A:E,5,0)</f>
        <v>PETZ DJALMA BATISTA</v>
      </c>
      <c r="H5283" s="20" t="str">
        <f>VLOOKUP(E5283,'FILIAIS PETZ'!A:D,4,0)</f>
        <v>DJBA-AM</v>
      </c>
      <c r="I5283" s="85">
        <v>45537</v>
      </c>
      <c r="J5283" s="84">
        <v>982013</v>
      </c>
      <c r="K5283" s="84"/>
      <c r="L5283" s="83"/>
      <c r="M5283" s="46"/>
      <c r="N5283" s="46"/>
      <c r="O5283" s="46"/>
      <c r="P5283" s="83" t="s">
        <v>4982</v>
      </c>
      <c r="Q5283" s="84">
        <v>3</v>
      </c>
      <c r="R5283" s="84">
        <v>1</v>
      </c>
      <c r="S5283" s="84">
        <v>8</v>
      </c>
      <c r="T5283" s="84" t="s">
        <v>32</v>
      </c>
      <c r="U5283" s="84">
        <v>11002</v>
      </c>
      <c r="V5283" s="84">
        <v>11002</v>
      </c>
      <c r="W5283" s="84" t="s">
        <v>5024</v>
      </c>
      <c r="X5283" s="84" t="s">
        <v>4985</v>
      </c>
      <c r="Y5283" s="10" t="s">
        <v>4993</v>
      </c>
      <c r="Z5283" s="9" t="s">
        <v>4993</v>
      </c>
      <c r="AA5283" s="9" t="s">
        <v>4989</v>
      </c>
      <c r="AB5283" s="9" t="s">
        <v>12941</v>
      </c>
      <c r="AC5283" s="84" t="s">
        <v>4988</v>
      </c>
      <c r="AD5283" s="83" t="s">
        <v>4989</v>
      </c>
      <c r="AE5283" s="20" t="str">
        <f>VLOOKUP(E5283,'FILIAIS PETZ'!A:Q,17,0)</f>
        <v>CO-3</v>
      </c>
      <c r="AF5283" s="20" t="str">
        <f>VLOOKUP(E5283,'FILIAIS PETZ'!A:Q,3,0)</f>
        <v>FELICIO</v>
      </c>
      <c r="AG5283" s="20" t="str">
        <f>VLOOKUP(E5283,'FILIAIS PETZ'!A:Q,2,0)</f>
        <v>R3</v>
      </c>
      <c r="AH5283" s="75">
        <v>8075</v>
      </c>
      <c r="AI5283" s="16" t="s">
        <v>12454</v>
      </c>
      <c r="AJ5283" s="43">
        <f>VLOOKUP(E5283,'FILIAIS PETZ'!$A$2:$K$2000,11,0)</f>
        <v>18328118013782</v>
      </c>
      <c r="AK5283" s="44">
        <f t="shared" si="345"/>
        <v>18328118013782</v>
      </c>
    </row>
    <row r="5284" spans="1:37" s="14" customFormat="1" ht="15" customHeight="1" thickBot="1" x14ac:dyDescent="0.25">
      <c r="A5284" s="9">
        <f t="shared" si="347"/>
        <v>982023</v>
      </c>
      <c r="B5284" s="18">
        <f>VLOOKUP(C5284,FORNECEDORES!D:E,2,0)</f>
        <v>177561</v>
      </c>
      <c r="C5284" s="19" t="str">
        <f>VLOOKUP(D5284,FORNECEDORES!A:D,4,0)</f>
        <v>23.574.499/0001-46</v>
      </c>
      <c r="D5284" s="13" t="s">
        <v>3436</v>
      </c>
      <c r="E5284" s="20" t="str">
        <f t="shared" si="346"/>
        <v>04 0144</v>
      </c>
      <c r="F5284" s="28" t="s">
        <v>4938</v>
      </c>
      <c r="G5284" s="21" t="str">
        <f>VLOOKUP(E5284,'FILIAIS PETZ'!A:E,5,0)</f>
        <v>PETZ FERNANDO CORREA</v>
      </c>
      <c r="H5284" s="20" t="str">
        <f>VLOOKUP(E5284,'FILIAIS PETZ'!A:D,4,0)</f>
        <v>FCOR-MT</v>
      </c>
      <c r="I5284" s="85">
        <v>45537</v>
      </c>
      <c r="J5284" s="84">
        <v>982023</v>
      </c>
      <c r="K5284" s="84" t="s">
        <v>5858</v>
      </c>
      <c r="L5284" s="83" t="s">
        <v>11243</v>
      </c>
      <c r="M5284" s="46">
        <v>45540</v>
      </c>
      <c r="N5284" s="46">
        <v>45567</v>
      </c>
      <c r="O5284" s="46">
        <v>45547</v>
      </c>
      <c r="P5284" s="83" t="s">
        <v>4990</v>
      </c>
      <c r="Q5284" s="84">
        <v>3</v>
      </c>
      <c r="R5284" s="84">
        <v>1</v>
      </c>
      <c r="S5284" s="84">
        <v>8</v>
      </c>
      <c r="T5284" s="84" t="s">
        <v>32</v>
      </c>
      <c r="U5284" s="84">
        <v>11002</v>
      </c>
      <c r="V5284" s="84">
        <v>11002</v>
      </c>
      <c r="W5284" s="84" t="s">
        <v>5039</v>
      </c>
      <c r="X5284" s="84" t="s">
        <v>5016</v>
      </c>
      <c r="Y5284" s="10" t="s">
        <v>4993</v>
      </c>
      <c r="Z5284" s="10" t="s">
        <v>4993</v>
      </c>
      <c r="AA5284" s="10" t="s">
        <v>5103</v>
      </c>
      <c r="AB5284" s="10" t="s">
        <v>12941</v>
      </c>
      <c r="AC5284" s="84" t="s">
        <v>5006</v>
      </c>
      <c r="AD5284" s="83"/>
      <c r="AE5284" s="20" t="str">
        <f>VLOOKUP(E5284,'FILIAIS PETZ'!A:Q,17,0)</f>
        <v>CO-3</v>
      </c>
      <c r="AF5284" s="20" t="str">
        <f>VLOOKUP(E5284,'FILIAIS PETZ'!A:Q,3,0)</f>
        <v>FELICIO</v>
      </c>
      <c r="AG5284" s="20" t="str">
        <f>VLOOKUP(E5284,'FILIAIS PETZ'!A:Q,2,0)</f>
        <v>R3</v>
      </c>
      <c r="AH5284" s="75">
        <v>15400.82</v>
      </c>
      <c r="AI5284" s="16" t="s">
        <v>12455</v>
      </c>
      <c r="AJ5284" s="43">
        <f>VLOOKUP(E5284,'FILIAIS PETZ'!$A$2:$K$2000,11,0)</f>
        <v>18328118014169</v>
      </c>
      <c r="AK5284" s="44">
        <f t="shared" si="345"/>
        <v>18328118014169</v>
      </c>
    </row>
    <row r="5285" spans="1:37" s="14" customFormat="1" ht="15" customHeight="1" thickBot="1" x14ac:dyDescent="0.25">
      <c r="A5285" s="9">
        <f t="shared" si="347"/>
        <v>982025</v>
      </c>
      <c r="B5285" s="18">
        <f>VLOOKUP(C5285,FORNECEDORES!D:E,2,0)</f>
        <v>177561</v>
      </c>
      <c r="C5285" s="19" t="str">
        <f>VLOOKUP(D5285,FORNECEDORES!A:D,4,0)</f>
        <v>23.574.499/0001-46</v>
      </c>
      <c r="D5285" s="13" t="s">
        <v>3436</v>
      </c>
      <c r="E5285" s="20" t="str">
        <f t="shared" si="346"/>
        <v>04 0232</v>
      </c>
      <c r="F5285" s="28" t="s">
        <v>4956</v>
      </c>
      <c r="G5285" s="21" t="str">
        <f>VLOOKUP(E5285,'FILIAIS PETZ'!A:E,5,0)</f>
        <v>PETZ VARZEA GRANDE</v>
      </c>
      <c r="H5285" s="20" t="str">
        <f>VLOOKUP(E5285,'FILIAIS PETZ'!A:D,4,0)</f>
        <v>VGDE-MT</v>
      </c>
      <c r="I5285" s="85">
        <v>45537</v>
      </c>
      <c r="J5285" s="84">
        <v>982025</v>
      </c>
      <c r="K5285" s="84" t="s">
        <v>5858</v>
      </c>
      <c r="L5285" s="83" t="s">
        <v>12644</v>
      </c>
      <c r="M5285" s="46">
        <v>45540</v>
      </c>
      <c r="N5285" s="46">
        <v>45567</v>
      </c>
      <c r="O5285" s="46">
        <v>45547</v>
      </c>
      <c r="P5285" s="83" t="s">
        <v>4990</v>
      </c>
      <c r="Q5285" s="84">
        <v>3</v>
      </c>
      <c r="R5285" s="84">
        <v>1</v>
      </c>
      <c r="S5285" s="84">
        <v>8</v>
      </c>
      <c r="T5285" s="84" t="s">
        <v>32</v>
      </c>
      <c r="U5285" s="84">
        <v>11002</v>
      </c>
      <c r="V5285" s="84">
        <v>11002</v>
      </c>
      <c r="W5285" s="84" t="s">
        <v>5039</v>
      </c>
      <c r="X5285" s="84" t="s">
        <v>5016</v>
      </c>
      <c r="Y5285" s="10" t="s">
        <v>4993</v>
      </c>
      <c r="Z5285" s="10" t="s">
        <v>4993</v>
      </c>
      <c r="AA5285" s="10" t="s">
        <v>5103</v>
      </c>
      <c r="AB5285" s="10" t="s">
        <v>12941</v>
      </c>
      <c r="AC5285" s="84" t="s">
        <v>5006</v>
      </c>
      <c r="AD5285" s="83"/>
      <c r="AE5285" s="20" t="str">
        <f>VLOOKUP(E5285,'FILIAIS PETZ'!A:Q,17,0)</f>
        <v>CO-3</v>
      </c>
      <c r="AF5285" s="20" t="str">
        <f>VLOOKUP(E5285,'FILIAIS PETZ'!A:Q,3,0)</f>
        <v>FELICIO</v>
      </c>
      <c r="AG5285" s="20" t="str">
        <f>VLOOKUP(E5285,'FILIAIS PETZ'!A:Q,2,0)</f>
        <v>R3</v>
      </c>
      <c r="AH5285" s="75">
        <v>7092.57</v>
      </c>
      <c r="AI5285" s="16" t="s">
        <v>12456</v>
      </c>
      <c r="AJ5285" s="43">
        <f>VLOOKUP(E5285,'FILIAIS PETZ'!$A$2:$K$2000,11,0)</f>
        <v>18328118021963</v>
      </c>
      <c r="AK5285" s="44">
        <f t="shared" si="345"/>
        <v>18328118021963</v>
      </c>
    </row>
    <row r="5286" spans="1:37" s="14" customFormat="1" ht="15" customHeight="1" thickBot="1" x14ac:dyDescent="0.25">
      <c r="A5286" s="9">
        <f t="shared" si="347"/>
        <v>982036</v>
      </c>
      <c r="B5286" s="18">
        <f>VLOOKUP(C5286,FORNECEDORES!D:E,2,0)</f>
        <v>23096</v>
      </c>
      <c r="C5286" s="19" t="str">
        <f>VLOOKUP(D5286,FORNECEDORES!A:D,4,0)</f>
        <v>61.149.506/0049-04</v>
      </c>
      <c r="D5286" s="13" t="s">
        <v>7890</v>
      </c>
      <c r="E5286" s="20" t="str">
        <f t="shared" si="346"/>
        <v>04 0077</v>
      </c>
      <c r="F5286" s="28" t="s">
        <v>4954</v>
      </c>
      <c r="G5286" s="21" t="str">
        <f>VLOOKUP(E5286,'FILIAIS PETZ'!A:E,5,0)</f>
        <v>PETZ GOIANIA (SETOR BUENO)</v>
      </c>
      <c r="H5286" s="20" t="str">
        <f>VLOOKUP(E5286,'FILIAIS PETZ'!A:D,4,0)</f>
        <v>BT63-GO</v>
      </c>
      <c r="I5286" s="85">
        <v>45537</v>
      </c>
      <c r="J5286" s="84">
        <v>982036</v>
      </c>
      <c r="K5286" s="84" t="s">
        <v>5858</v>
      </c>
      <c r="L5286" s="83" t="s">
        <v>12749</v>
      </c>
      <c r="M5286" s="46">
        <v>45544</v>
      </c>
      <c r="N5286" s="46">
        <v>45567</v>
      </c>
      <c r="O5286" s="46">
        <v>45548</v>
      </c>
      <c r="P5286" s="83" t="s">
        <v>4990</v>
      </c>
      <c r="Q5286" s="84">
        <v>3</v>
      </c>
      <c r="R5286" s="84">
        <v>1</v>
      </c>
      <c r="S5286" s="84">
        <v>8</v>
      </c>
      <c r="T5286" s="84" t="s">
        <v>32</v>
      </c>
      <c r="U5286" s="84">
        <v>11002</v>
      </c>
      <c r="V5286" s="84">
        <v>11002</v>
      </c>
      <c r="W5286" s="84" t="s">
        <v>5119</v>
      </c>
      <c r="X5286" s="84" t="s">
        <v>4985</v>
      </c>
      <c r="Y5286" s="84" t="s">
        <v>4993</v>
      </c>
      <c r="Z5286" s="84" t="s">
        <v>8408</v>
      </c>
      <c r="AA5286" s="84" t="s">
        <v>4989</v>
      </c>
      <c r="AB5286" s="84" t="s">
        <v>5005</v>
      </c>
      <c r="AC5286" s="84" t="s">
        <v>5006</v>
      </c>
      <c r="AD5286" s="83"/>
      <c r="AE5286" s="20" t="str">
        <f>VLOOKUP(E5286,'FILIAIS PETZ'!A:Q,17,0)</f>
        <v>CO-2</v>
      </c>
      <c r="AF5286" s="20" t="str">
        <f>VLOOKUP(E5286,'FILIAIS PETZ'!A:Q,3,0)</f>
        <v>FELICIO</v>
      </c>
      <c r="AG5286" s="20" t="str">
        <f>VLOOKUP(E5286,'FILIAIS PETZ'!A:Q,2,0)</f>
        <v>R3</v>
      </c>
      <c r="AH5286" s="75">
        <v>3000.82</v>
      </c>
      <c r="AI5286" s="16" t="s">
        <v>12457</v>
      </c>
      <c r="AJ5286" s="43">
        <f>VLOOKUP(E5286,'FILIAIS PETZ'!$A$2:$K$2000,11,0)</f>
        <v>18328118007545</v>
      </c>
      <c r="AK5286" s="44">
        <f t="shared" si="345"/>
        <v>18328118007545</v>
      </c>
    </row>
    <row r="5287" spans="1:37" s="14" customFormat="1" ht="15" customHeight="1" thickBot="1" x14ac:dyDescent="0.25">
      <c r="A5287" s="9">
        <f t="shared" si="347"/>
        <v>982131</v>
      </c>
      <c r="B5287" s="18">
        <f>VLOOKUP(C5287,FORNECEDORES!D:E,2,0)</f>
        <v>7736</v>
      </c>
      <c r="C5287" s="19" t="str">
        <f>VLOOKUP(D5287,FORNECEDORES!A:D,4,0)</f>
        <v>27.385.816/0001-37</v>
      </c>
      <c r="D5287" s="13" t="s">
        <v>2591</v>
      </c>
      <c r="E5287" s="20" t="str">
        <f t="shared" si="346"/>
        <v>04 0073</v>
      </c>
      <c r="F5287" s="28" t="s">
        <v>4953</v>
      </c>
      <c r="G5287" s="21" t="str">
        <f>VLOOKUP(E5287,'FILIAIS PETZ'!A:E,5,0)</f>
        <v>PETZ CAMPO GRANDE</v>
      </c>
      <c r="H5287" s="20" t="str">
        <f>VLOOKUP(E5287,'FILIAIS PETZ'!A:D,4,0)</f>
        <v>CGDE-MS</v>
      </c>
      <c r="I5287" s="85">
        <v>45537</v>
      </c>
      <c r="J5287" s="84">
        <v>982131</v>
      </c>
      <c r="K5287" s="84" t="s">
        <v>5858</v>
      </c>
      <c r="L5287" s="83" t="s">
        <v>12660</v>
      </c>
      <c r="M5287" s="46">
        <v>45541</v>
      </c>
      <c r="N5287" s="46">
        <v>45567</v>
      </c>
      <c r="O5287" s="46">
        <v>45547</v>
      </c>
      <c r="P5287" s="83" t="s">
        <v>4990</v>
      </c>
      <c r="Q5287" s="84">
        <v>3</v>
      </c>
      <c r="R5287" s="84">
        <v>1</v>
      </c>
      <c r="S5287" s="84">
        <v>8</v>
      </c>
      <c r="T5287" s="84" t="s">
        <v>32</v>
      </c>
      <c r="U5287" s="84">
        <v>11002</v>
      </c>
      <c r="V5287" s="84">
        <v>11002</v>
      </c>
      <c r="W5287" s="84" t="s">
        <v>5021</v>
      </c>
      <c r="X5287" s="84" t="s">
        <v>4985</v>
      </c>
      <c r="Y5287" s="10" t="s">
        <v>4993</v>
      </c>
      <c r="Z5287" s="9" t="s">
        <v>8408</v>
      </c>
      <c r="AA5287" s="9" t="s">
        <v>4989</v>
      </c>
      <c r="AB5287" s="84" t="s">
        <v>5005</v>
      </c>
      <c r="AC5287" s="84" t="s">
        <v>5006</v>
      </c>
      <c r="AD5287" s="83"/>
      <c r="AE5287" s="20" t="str">
        <f>VLOOKUP(E5287,'FILIAIS PETZ'!A:Q,17,0)</f>
        <v>CO-1</v>
      </c>
      <c r="AF5287" s="20" t="str">
        <f>VLOOKUP(E5287,'FILIAIS PETZ'!A:Q,3,0)</f>
        <v>FELICIO</v>
      </c>
      <c r="AG5287" s="20" t="str">
        <f>VLOOKUP(E5287,'FILIAIS PETZ'!A:Q,2,0)</f>
        <v>R3</v>
      </c>
      <c r="AH5287" s="75">
        <v>1610</v>
      </c>
      <c r="AI5287" s="16" t="s">
        <v>12458</v>
      </c>
      <c r="AJ5287" s="43">
        <f>VLOOKUP(E5287,'FILIAIS PETZ'!$A$2:$K$2000,11,0)</f>
        <v>18328118007383</v>
      </c>
      <c r="AK5287" s="44">
        <f t="shared" si="345"/>
        <v>18328118007383</v>
      </c>
    </row>
    <row r="5288" spans="1:37" s="14" customFormat="1" ht="15" customHeight="1" thickBot="1" x14ac:dyDescent="0.25">
      <c r="A5288" s="9">
        <f t="shared" si="347"/>
        <v>982132</v>
      </c>
      <c r="B5288" s="18">
        <f>VLOOKUP(C5288,FORNECEDORES!D:E,2,0)</f>
        <v>7736</v>
      </c>
      <c r="C5288" s="19" t="str">
        <f>VLOOKUP(D5288,FORNECEDORES!A:D,4,0)</f>
        <v>27.385.816/0001-37</v>
      </c>
      <c r="D5288" s="13" t="s">
        <v>2591</v>
      </c>
      <c r="E5288" s="20" t="str">
        <f t="shared" si="346"/>
        <v>04 0073</v>
      </c>
      <c r="F5288" s="28" t="s">
        <v>4953</v>
      </c>
      <c r="G5288" s="21" t="str">
        <f>VLOOKUP(E5288,'FILIAIS PETZ'!A:E,5,0)</f>
        <v>PETZ CAMPO GRANDE</v>
      </c>
      <c r="H5288" s="20" t="str">
        <f>VLOOKUP(E5288,'FILIAIS PETZ'!A:D,4,0)</f>
        <v>CGDE-MS</v>
      </c>
      <c r="I5288" s="85">
        <v>45537</v>
      </c>
      <c r="J5288" s="84">
        <v>982132</v>
      </c>
      <c r="K5288" s="84" t="s">
        <v>5858</v>
      </c>
      <c r="L5288" s="83" t="s">
        <v>12661</v>
      </c>
      <c r="M5288" s="46">
        <v>45541</v>
      </c>
      <c r="N5288" s="46">
        <v>45567</v>
      </c>
      <c r="O5288" s="46">
        <v>45547</v>
      </c>
      <c r="P5288" s="83" t="s">
        <v>4990</v>
      </c>
      <c r="Q5288" s="84">
        <v>3</v>
      </c>
      <c r="R5288" s="84">
        <v>1</v>
      </c>
      <c r="S5288" s="84">
        <v>8</v>
      </c>
      <c r="T5288" s="84" t="s">
        <v>32</v>
      </c>
      <c r="U5288" s="84">
        <v>11002</v>
      </c>
      <c r="V5288" s="84">
        <v>11002</v>
      </c>
      <c r="W5288" s="84" t="s">
        <v>5021</v>
      </c>
      <c r="X5288" s="84" t="s">
        <v>4985</v>
      </c>
      <c r="Y5288" s="10" t="s">
        <v>4993</v>
      </c>
      <c r="Z5288" s="9" t="s">
        <v>8408</v>
      </c>
      <c r="AA5288" s="9" t="s">
        <v>4989</v>
      </c>
      <c r="AB5288" s="84" t="s">
        <v>5066</v>
      </c>
      <c r="AC5288" s="84" t="s">
        <v>5006</v>
      </c>
      <c r="AD5288" s="83"/>
      <c r="AE5288" s="20" t="str">
        <f>VLOOKUP(E5288,'FILIAIS PETZ'!A:Q,17,0)</f>
        <v>CO-1</v>
      </c>
      <c r="AF5288" s="20" t="str">
        <f>VLOOKUP(E5288,'FILIAIS PETZ'!A:Q,3,0)</f>
        <v>FELICIO</v>
      </c>
      <c r="AG5288" s="20" t="str">
        <f>VLOOKUP(E5288,'FILIAIS PETZ'!A:Q,2,0)</f>
        <v>R3</v>
      </c>
      <c r="AH5288" s="75">
        <v>3360</v>
      </c>
      <c r="AI5288" s="16" t="s">
        <v>12459</v>
      </c>
      <c r="AJ5288" s="43">
        <f>VLOOKUP(E5288,'FILIAIS PETZ'!$A$2:$K$2000,11,0)</f>
        <v>18328118007383</v>
      </c>
      <c r="AK5288" s="44">
        <f t="shared" si="345"/>
        <v>18328118007383</v>
      </c>
    </row>
    <row r="5289" spans="1:37" s="14" customFormat="1" ht="15" customHeight="1" thickBot="1" x14ac:dyDescent="0.25">
      <c r="A5289" s="9">
        <f t="shared" si="347"/>
        <v>982133</v>
      </c>
      <c r="B5289" s="18">
        <f>VLOOKUP(C5289,FORNECEDORES!D:E,2,0)</f>
        <v>7736</v>
      </c>
      <c r="C5289" s="19" t="str">
        <f>VLOOKUP(D5289,FORNECEDORES!A:D,4,0)</f>
        <v>27.385.816/0001-37</v>
      </c>
      <c r="D5289" s="13" t="s">
        <v>2591</v>
      </c>
      <c r="E5289" s="20" t="str">
        <f t="shared" si="346"/>
        <v>04 0161</v>
      </c>
      <c r="F5289" s="28" t="s">
        <v>4959</v>
      </c>
      <c r="G5289" s="21" t="str">
        <f>VLOOKUP(E5289,'FILIAIS PETZ'!A:E,5,0)</f>
        <v>PETZ CEILANDIA</v>
      </c>
      <c r="H5289" s="20" t="str">
        <f>VLOOKUP(E5289,'FILIAIS PETZ'!A:D,4,0)</f>
        <v>CDIA-DF</v>
      </c>
      <c r="I5289" s="85">
        <v>45537</v>
      </c>
      <c r="J5289" s="84">
        <v>982133</v>
      </c>
      <c r="K5289" s="84" t="s">
        <v>5858</v>
      </c>
      <c r="L5289" s="83" t="s">
        <v>12662</v>
      </c>
      <c r="M5289" s="46">
        <v>45541</v>
      </c>
      <c r="N5289" s="46">
        <v>45567</v>
      </c>
      <c r="O5289" s="46">
        <v>45547</v>
      </c>
      <c r="P5289" s="83" t="s">
        <v>4990</v>
      </c>
      <c r="Q5289" s="84">
        <v>3</v>
      </c>
      <c r="R5289" s="84">
        <v>1</v>
      </c>
      <c r="S5289" s="84">
        <v>8</v>
      </c>
      <c r="T5289" s="84" t="s">
        <v>32</v>
      </c>
      <c r="U5289" s="84">
        <v>11002</v>
      </c>
      <c r="V5289" s="84">
        <v>11002</v>
      </c>
      <c r="W5289" s="84" t="s">
        <v>5057</v>
      </c>
      <c r="X5289" s="84" t="s">
        <v>4985</v>
      </c>
      <c r="Y5289" s="10" t="s">
        <v>4980</v>
      </c>
      <c r="Z5289" s="10" t="s">
        <v>4980</v>
      </c>
      <c r="AA5289" s="10" t="s">
        <v>4989</v>
      </c>
      <c r="AB5289" s="10" t="s">
        <v>5005</v>
      </c>
      <c r="AC5289" s="84" t="s">
        <v>5006</v>
      </c>
      <c r="AD5289" s="83"/>
      <c r="AE5289" s="20" t="str">
        <f>VLOOKUP(E5289,'FILIAIS PETZ'!A:Q,17,0)</f>
        <v>CO-1</v>
      </c>
      <c r="AF5289" s="20" t="str">
        <f>VLOOKUP(E5289,'FILIAIS PETZ'!A:Q,3,0)</f>
        <v>FELICIO</v>
      </c>
      <c r="AG5289" s="20" t="str">
        <f>VLOOKUP(E5289,'FILIAIS PETZ'!A:Q,2,0)</f>
        <v>R3</v>
      </c>
      <c r="AH5289" s="75">
        <v>210</v>
      </c>
      <c r="AI5289" s="16" t="s">
        <v>12460</v>
      </c>
      <c r="AJ5289" s="43">
        <f>VLOOKUP(E5289,'FILIAIS PETZ'!$A$2:$K$2000,11,0)</f>
        <v>18328118015211</v>
      </c>
      <c r="AK5289" s="44">
        <f t="shared" si="345"/>
        <v>18328118015211</v>
      </c>
    </row>
    <row r="5290" spans="1:37" s="14" customFormat="1" ht="15" customHeight="1" thickBot="1" x14ac:dyDescent="0.25">
      <c r="A5290" s="9">
        <f t="shared" si="347"/>
        <v>982134</v>
      </c>
      <c r="B5290" s="18">
        <f>VLOOKUP(C5290,FORNECEDORES!D:E,2,0)</f>
        <v>7736</v>
      </c>
      <c r="C5290" s="19" t="str">
        <f>VLOOKUP(D5290,FORNECEDORES!A:D,4,0)</f>
        <v>27.385.816/0001-37</v>
      </c>
      <c r="D5290" s="13" t="s">
        <v>2591</v>
      </c>
      <c r="E5290" s="20" t="str">
        <f t="shared" si="346"/>
        <v>04 0232</v>
      </c>
      <c r="F5290" s="28" t="s">
        <v>4956</v>
      </c>
      <c r="G5290" s="21" t="str">
        <f>VLOOKUP(E5290,'FILIAIS PETZ'!A:E,5,0)</f>
        <v>PETZ VARZEA GRANDE</v>
      </c>
      <c r="H5290" s="20" t="str">
        <f>VLOOKUP(E5290,'FILIAIS PETZ'!A:D,4,0)</f>
        <v>VGDE-MT</v>
      </c>
      <c r="I5290" s="85">
        <v>45537</v>
      </c>
      <c r="J5290" s="84">
        <v>982134</v>
      </c>
      <c r="K5290" s="84" t="s">
        <v>5858</v>
      </c>
      <c r="L5290" s="83" t="s">
        <v>12663</v>
      </c>
      <c r="M5290" s="46">
        <v>45541</v>
      </c>
      <c r="N5290" s="46">
        <v>45567</v>
      </c>
      <c r="O5290" s="46">
        <v>45547</v>
      </c>
      <c r="P5290" s="83" t="s">
        <v>4990</v>
      </c>
      <c r="Q5290" s="84">
        <v>3</v>
      </c>
      <c r="R5290" s="84">
        <v>1</v>
      </c>
      <c r="S5290" s="84">
        <v>8</v>
      </c>
      <c r="T5290" s="84" t="s">
        <v>32</v>
      </c>
      <c r="U5290" s="84">
        <v>11002</v>
      </c>
      <c r="V5290" s="84">
        <v>11002</v>
      </c>
      <c r="W5290" s="84" t="s">
        <v>5024</v>
      </c>
      <c r="X5290" s="84" t="s">
        <v>4985</v>
      </c>
      <c r="Y5290" s="10" t="s">
        <v>4993</v>
      </c>
      <c r="Z5290" s="10" t="s">
        <v>4993</v>
      </c>
      <c r="AA5290" s="10" t="s">
        <v>4989</v>
      </c>
      <c r="AB5290" s="10" t="s">
        <v>12941</v>
      </c>
      <c r="AC5290" s="84" t="s">
        <v>5006</v>
      </c>
      <c r="AD5290" s="83"/>
      <c r="AE5290" s="20" t="str">
        <f>VLOOKUP(E5290,'FILIAIS PETZ'!A:Q,17,0)</f>
        <v>CO-3</v>
      </c>
      <c r="AF5290" s="20" t="str">
        <f>VLOOKUP(E5290,'FILIAIS PETZ'!A:Q,3,0)</f>
        <v>FELICIO</v>
      </c>
      <c r="AG5290" s="20" t="str">
        <f>VLOOKUP(E5290,'FILIAIS PETZ'!A:Q,2,0)</f>
        <v>R3</v>
      </c>
      <c r="AH5290" s="75">
        <v>1600</v>
      </c>
      <c r="AI5290" s="16" t="s">
        <v>12461</v>
      </c>
      <c r="AJ5290" s="43">
        <f>VLOOKUP(E5290,'FILIAIS PETZ'!$A$2:$K$2000,11,0)</f>
        <v>18328118021963</v>
      </c>
      <c r="AK5290" s="44">
        <f t="shared" si="345"/>
        <v>18328118021963</v>
      </c>
    </row>
    <row r="5291" spans="1:37" s="14" customFormat="1" ht="15" customHeight="1" thickBot="1" x14ac:dyDescent="0.25">
      <c r="A5291" s="9">
        <f t="shared" si="347"/>
        <v>982137</v>
      </c>
      <c r="B5291" s="18">
        <f>VLOOKUP(C5291,FORNECEDORES!D:E,2,0)</f>
        <v>7736</v>
      </c>
      <c r="C5291" s="19" t="str">
        <f>VLOOKUP(D5291,FORNECEDORES!A:D,4,0)</f>
        <v>27.385.816/0001-37</v>
      </c>
      <c r="D5291" s="13" t="s">
        <v>2591</v>
      </c>
      <c r="E5291" s="20" t="str">
        <f t="shared" si="346"/>
        <v>04 0144</v>
      </c>
      <c r="F5291" s="28" t="s">
        <v>4938</v>
      </c>
      <c r="G5291" s="21" t="str">
        <f>VLOOKUP(E5291,'FILIAIS PETZ'!A:E,5,0)</f>
        <v>PETZ FERNANDO CORREA</v>
      </c>
      <c r="H5291" s="20" t="str">
        <f>VLOOKUP(E5291,'FILIAIS PETZ'!A:D,4,0)</f>
        <v>FCOR-MT</v>
      </c>
      <c r="I5291" s="85">
        <v>45537</v>
      </c>
      <c r="J5291" s="84">
        <v>982137</v>
      </c>
      <c r="K5291" s="84" t="s">
        <v>5858</v>
      </c>
      <c r="L5291" s="83" t="s">
        <v>9475</v>
      </c>
      <c r="M5291" s="46">
        <v>45541</v>
      </c>
      <c r="N5291" s="46">
        <v>45567</v>
      </c>
      <c r="O5291" s="46">
        <v>45547</v>
      </c>
      <c r="P5291" s="83" t="s">
        <v>4990</v>
      </c>
      <c r="Q5291" s="84">
        <v>3</v>
      </c>
      <c r="R5291" s="84">
        <v>1</v>
      </c>
      <c r="S5291" s="84">
        <v>8</v>
      </c>
      <c r="T5291" s="84" t="s">
        <v>32</v>
      </c>
      <c r="U5291" s="84">
        <v>11002</v>
      </c>
      <c r="V5291" s="84">
        <v>11002</v>
      </c>
      <c r="W5291" s="84" t="s">
        <v>5019</v>
      </c>
      <c r="X5291" s="84" t="s">
        <v>4985</v>
      </c>
      <c r="Y5291" s="10" t="s">
        <v>4993</v>
      </c>
      <c r="Z5291" s="9" t="s">
        <v>8408</v>
      </c>
      <c r="AA5291" s="9" t="s">
        <v>4989</v>
      </c>
      <c r="AB5291" s="9" t="s">
        <v>12941</v>
      </c>
      <c r="AC5291" s="84" t="s">
        <v>5006</v>
      </c>
      <c r="AD5291" s="83"/>
      <c r="AE5291" s="20" t="str">
        <f>VLOOKUP(E5291,'FILIAIS PETZ'!A:Q,17,0)</f>
        <v>CO-3</v>
      </c>
      <c r="AF5291" s="20" t="str">
        <f>VLOOKUP(E5291,'FILIAIS PETZ'!A:Q,3,0)</f>
        <v>FELICIO</v>
      </c>
      <c r="AG5291" s="20" t="str">
        <f>VLOOKUP(E5291,'FILIAIS PETZ'!A:Q,2,0)</f>
        <v>R3</v>
      </c>
      <c r="AH5291" s="75">
        <v>2800</v>
      </c>
      <c r="AI5291" s="16" t="s">
        <v>12462</v>
      </c>
      <c r="AJ5291" s="43">
        <f>VLOOKUP(E5291,'FILIAIS PETZ'!$A$2:$K$2000,11,0)</f>
        <v>18328118014169</v>
      </c>
      <c r="AK5291" s="44">
        <f t="shared" si="345"/>
        <v>18328118014169</v>
      </c>
    </row>
    <row r="5292" spans="1:37" s="14" customFormat="1" ht="15" customHeight="1" thickBot="1" x14ac:dyDescent="0.25">
      <c r="A5292" s="9">
        <f t="shared" si="347"/>
        <v>982139</v>
      </c>
      <c r="B5292" s="18">
        <f>VLOOKUP(C5292,FORNECEDORES!D:E,2,0)</f>
        <v>7736</v>
      </c>
      <c r="C5292" s="19" t="str">
        <f>VLOOKUP(D5292,FORNECEDORES!A:D,4,0)</f>
        <v>27.385.816/0001-37</v>
      </c>
      <c r="D5292" s="13" t="s">
        <v>2591</v>
      </c>
      <c r="E5292" s="20" t="str">
        <f t="shared" si="346"/>
        <v>04 0144</v>
      </c>
      <c r="F5292" s="28" t="s">
        <v>4938</v>
      </c>
      <c r="G5292" s="21" t="str">
        <f>VLOOKUP(E5292,'FILIAIS PETZ'!A:E,5,0)</f>
        <v>PETZ FERNANDO CORREA</v>
      </c>
      <c r="H5292" s="20" t="str">
        <f>VLOOKUP(E5292,'FILIAIS PETZ'!A:D,4,0)</f>
        <v>FCOR-MT</v>
      </c>
      <c r="I5292" s="85">
        <v>45537</v>
      </c>
      <c r="J5292" s="84">
        <v>982139</v>
      </c>
      <c r="K5292" s="84" t="s">
        <v>5858</v>
      </c>
      <c r="L5292" s="83" t="s">
        <v>12664</v>
      </c>
      <c r="M5292" s="46">
        <v>45541</v>
      </c>
      <c r="N5292" s="46">
        <v>45567</v>
      </c>
      <c r="O5292" s="46">
        <v>45547</v>
      </c>
      <c r="P5292" s="83" t="s">
        <v>4990</v>
      </c>
      <c r="Q5292" s="84">
        <v>3</v>
      </c>
      <c r="R5292" s="84">
        <v>1</v>
      </c>
      <c r="S5292" s="84">
        <v>8</v>
      </c>
      <c r="T5292" s="84" t="s">
        <v>32</v>
      </c>
      <c r="U5292" s="84">
        <v>11002</v>
      </c>
      <c r="V5292" s="84">
        <v>11002</v>
      </c>
      <c r="W5292" s="84" t="s">
        <v>5019</v>
      </c>
      <c r="X5292" s="84" t="s">
        <v>4992</v>
      </c>
      <c r="Y5292" s="84" t="s">
        <v>4993</v>
      </c>
      <c r="Z5292" s="84" t="s">
        <v>8408</v>
      </c>
      <c r="AA5292" s="84" t="s">
        <v>4992</v>
      </c>
      <c r="AB5292" s="9" t="s">
        <v>12941</v>
      </c>
      <c r="AC5292" s="84" t="s">
        <v>5006</v>
      </c>
      <c r="AD5292" s="83"/>
      <c r="AE5292" s="20" t="str">
        <f>VLOOKUP(E5292,'FILIAIS PETZ'!A:Q,17,0)</f>
        <v>CO-3</v>
      </c>
      <c r="AF5292" s="20" t="str">
        <f>VLOOKUP(E5292,'FILIAIS PETZ'!A:Q,3,0)</f>
        <v>FELICIO</v>
      </c>
      <c r="AG5292" s="20" t="str">
        <f>VLOOKUP(E5292,'FILIAIS PETZ'!A:Q,2,0)</f>
        <v>R3</v>
      </c>
      <c r="AH5292" s="75">
        <v>1680</v>
      </c>
      <c r="AI5292" s="16" t="s">
        <v>12463</v>
      </c>
      <c r="AJ5292" s="43">
        <f>VLOOKUP(E5292,'FILIAIS PETZ'!$A$2:$K$2000,11,0)</f>
        <v>18328118014169</v>
      </c>
      <c r="AK5292" s="44">
        <f t="shared" si="345"/>
        <v>18328118014169</v>
      </c>
    </row>
    <row r="5293" spans="1:37" s="14" customFormat="1" ht="15" customHeight="1" thickBot="1" x14ac:dyDescent="0.25">
      <c r="A5293" s="9">
        <f t="shared" si="347"/>
        <v>982142</v>
      </c>
      <c r="B5293" s="18">
        <f>VLOOKUP(C5293,FORNECEDORES!D:E,2,0)</f>
        <v>7736</v>
      </c>
      <c r="C5293" s="19" t="str">
        <f>VLOOKUP(D5293,FORNECEDORES!A:D,4,0)</f>
        <v>27.385.816/0001-37</v>
      </c>
      <c r="D5293" s="13" t="s">
        <v>2591</v>
      </c>
      <c r="E5293" s="20" t="str">
        <f t="shared" si="346"/>
        <v>04 0015</v>
      </c>
      <c r="F5293" s="28" t="s">
        <v>4971</v>
      </c>
      <c r="G5293" s="21" t="str">
        <f>VLOOKUP(E5293,'FILIAIS PETZ'!A:E,5,0)</f>
        <v>PETZ BRASILIA SIA</v>
      </c>
      <c r="H5293" s="20" t="str">
        <f>VLOOKUP(E5293,'FILIAIS PETZ'!A:D,4,0)</f>
        <v>BSIA-DF</v>
      </c>
      <c r="I5293" s="85">
        <v>45537</v>
      </c>
      <c r="J5293" s="84">
        <v>982142</v>
      </c>
      <c r="K5293" s="84" t="s">
        <v>5858</v>
      </c>
      <c r="L5293" s="83" t="s">
        <v>12665</v>
      </c>
      <c r="M5293" s="46">
        <v>45541</v>
      </c>
      <c r="N5293" s="46">
        <v>45567</v>
      </c>
      <c r="O5293" s="46">
        <v>45547</v>
      </c>
      <c r="P5293" s="83" t="s">
        <v>4990</v>
      </c>
      <c r="Q5293" s="84">
        <v>3</v>
      </c>
      <c r="R5293" s="84">
        <v>1</v>
      </c>
      <c r="S5293" s="84">
        <v>8</v>
      </c>
      <c r="T5293" s="84" t="s">
        <v>32</v>
      </c>
      <c r="U5293" s="84">
        <v>11002</v>
      </c>
      <c r="V5293" s="84">
        <v>11002</v>
      </c>
      <c r="W5293" s="84" t="s">
        <v>5039</v>
      </c>
      <c r="X5293" s="84" t="s">
        <v>4985</v>
      </c>
      <c r="Y5293" s="10" t="s">
        <v>4993</v>
      </c>
      <c r="Z5293" s="10" t="s">
        <v>4993</v>
      </c>
      <c r="AA5293" s="10" t="s">
        <v>4989</v>
      </c>
      <c r="AB5293" s="10" t="s">
        <v>12941</v>
      </c>
      <c r="AC5293" s="84" t="s">
        <v>5006</v>
      </c>
      <c r="AD5293" s="83"/>
      <c r="AE5293" s="20" t="str">
        <f>VLOOKUP(E5293,'FILIAIS PETZ'!A:Q,17,0)</f>
        <v>CO-2</v>
      </c>
      <c r="AF5293" s="20" t="str">
        <f>VLOOKUP(E5293,'FILIAIS PETZ'!A:Q,3,0)</f>
        <v>FELICIO</v>
      </c>
      <c r="AG5293" s="20" t="str">
        <f>VLOOKUP(E5293,'FILIAIS PETZ'!A:Q,2,0)</f>
        <v>R3</v>
      </c>
      <c r="AH5293" s="75">
        <v>560</v>
      </c>
      <c r="AI5293" s="16" t="s">
        <v>12464</v>
      </c>
      <c r="AJ5293" s="43">
        <f>VLOOKUP(E5293,'FILIAIS PETZ'!$A$2:$K$2000,11,0)</f>
        <v>18328118000451</v>
      </c>
      <c r="AK5293" s="44">
        <f t="shared" si="345"/>
        <v>18328118000451</v>
      </c>
    </row>
    <row r="5294" spans="1:37" s="14" customFormat="1" ht="15" customHeight="1" thickBot="1" x14ac:dyDescent="0.25">
      <c r="A5294" s="9">
        <f t="shared" si="347"/>
        <v>982147</v>
      </c>
      <c r="B5294" s="18">
        <f>VLOOKUP(C5294,FORNECEDORES!D:E,2,0)</f>
        <v>7736</v>
      </c>
      <c r="C5294" s="19" t="str">
        <f>VLOOKUP(D5294,FORNECEDORES!A:D,4,0)</f>
        <v>27.385.816/0001-37</v>
      </c>
      <c r="D5294" s="13" t="s">
        <v>2591</v>
      </c>
      <c r="E5294" s="20" t="str">
        <f t="shared" si="346"/>
        <v>04 0198</v>
      </c>
      <c r="F5294" s="28" t="s">
        <v>4967</v>
      </c>
      <c r="G5294" s="21" t="str">
        <f>VLOOKUP(E5294,'FILIAIS PETZ'!A:E,5,0)</f>
        <v>PETZ SHOPPING SUL VALPARAISO</v>
      </c>
      <c r="H5294" s="20" t="str">
        <f>VLOOKUP(E5294,'FILIAIS PETZ'!A:D,4,0)</f>
        <v>VALP-GO</v>
      </c>
      <c r="I5294" s="85">
        <v>45537</v>
      </c>
      <c r="J5294" s="84">
        <v>982147</v>
      </c>
      <c r="K5294" s="84" t="s">
        <v>5858</v>
      </c>
      <c r="L5294" s="83" t="s">
        <v>10284</v>
      </c>
      <c r="M5294" s="46">
        <v>45541</v>
      </c>
      <c r="N5294" s="46">
        <v>45567</v>
      </c>
      <c r="O5294" s="46">
        <v>45547</v>
      </c>
      <c r="P5294" s="83" t="s">
        <v>4990</v>
      </c>
      <c r="Q5294" s="84">
        <v>3</v>
      </c>
      <c r="R5294" s="84">
        <v>1</v>
      </c>
      <c r="S5294" s="84">
        <v>8</v>
      </c>
      <c r="T5294" s="84" t="s">
        <v>32</v>
      </c>
      <c r="U5294" s="84">
        <v>11002</v>
      </c>
      <c r="V5294" s="84">
        <v>11002</v>
      </c>
      <c r="W5294" s="84" t="s">
        <v>5182</v>
      </c>
      <c r="X5294" s="84" t="s">
        <v>4985</v>
      </c>
      <c r="Y5294" s="10" t="s">
        <v>4980</v>
      </c>
      <c r="Z5294" s="10" t="s">
        <v>4980</v>
      </c>
      <c r="AA5294" s="10" t="s">
        <v>4989</v>
      </c>
      <c r="AB5294" s="10" t="s">
        <v>5005</v>
      </c>
      <c r="AC5294" s="84" t="s">
        <v>5006</v>
      </c>
      <c r="AD5294" s="83"/>
      <c r="AE5294" s="20" t="str">
        <f>VLOOKUP(E5294,'FILIAIS PETZ'!A:Q,17,0)</f>
        <v>CO-1</v>
      </c>
      <c r="AF5294" s="20" t="str">
        <f>VLOOKUP(E5294,'FILIAIS PETZ'!A:Q,3,0)</f>
        <v>FELICIO</v>
      </c>
      <c r="AG5294" s="20" t="str">
        <f>VLOOKUP(E5294,'FILIAIS PETZ'!A:Q,2,0)</f>
        <v>R3</v>
      </c>
      <c r="AH5294" s="75">
        <v>63</v>
      </c>
      <c r="AI5294" s="16" t="s">
        <v>12465</v>
      </c>
      <c r="AJ5294" s="43">
        <f>VLOOKUP(E5294,'FILIAIS PETZ'!$A$2:$K$2000,11,0)</f>
        <v>18328118019390</v>
      </c>
      <c r="AK5294" s="44">
        <f t="shared" si="345"/>
        <v>18328118019390</v>
      </c>
    </row>
    <row r="5295" spans="1:37" s="14" customFormat="1" ht="15" customHeight="1" thickBot="1" x14ac:dyDescent="0.25">
      <c r="A5295" s="9">
        <f t="shared" si="347"/>
        <v>982148</v>
      </c>
      <c r="B5295" s="18">
        <f>VLOOKUP(C5295,FORNECEDORES!D:E,2,0)</f>
        <v>7736</v>
      </c>
      <c r="C5295" s="19" t="str">
        <f>VLOOKUP(D5295,FORNECEDORES!A:D,4,0)</f>
        <v>27.385.816/0001-37</v>
      </c>
      <c r="D5295" s="13" t="s">
        <v>2591</v>
      </c>
      <c r="E5295" s="20" t="str">
        <f t="shared" si="346"/>
        <v>04 0168</v>
      </c>
      <c r="F5295" s="28" t="s">
        <v>4961</v>
      </c>
      <c r="G5295" s="21" t="str">
        <f>VLOOKUP(E5295,'FILIAIS PETZ'!A:E,5,0)</f>
        <v>PETZ GAMA LESTE</v>
      </c>
      <c r="H5295" s="20" t="str">
        <f>VLOOKUP(E5295,'FILIAIS PETZ'!A:D,4,0)</f>
        <v>GAMA-DF</v>
      </c>
      <c r="I5295" s="85">
        <v>45537</v>
      </c>
      <c r="J5295" s="84">
        <v>982148</v>
      </c>
      <c r="K5295" s="84" t="s">
        <v>5858</v>
      </c>
      <c r="L5295" s="83" t="s">
        <v>12667</v>
      </c>
      <c r="M5295" s="46">
        <v>45541</v>
      </c>
      <c r="N5295" s="46">
        <v>45567</v>
      </c>
      <c r="O5295" s="46">
        <v>45547</v>
      </c>
      <c r="P5295" s="83" t="s">
        <v>4990</v>
      </c>
      <c r="Q5295" s="84">
        <v>3</v>
      </c>
      <c r="R5295" s="84">
        <v>1</v>
      </c>
      <c r="S5295" s="84">
        <v>8</v>
      </c>
      <c r="T5295" s="84" t="s">
        <v>32</v>
      </c>
      <c r="U5295" s="84">
        <v>11002</v>
      </c>
      <c r="V5295" s="84">
        <v>11002</v>
      </c>
      <c r="W5295" s="84" t="s">
        <v>5021</v>
      </c>
      <c r="X5295" s="84" t="s">
        <v>4985</v>
      </c>
      <c r="Y5295" s="10" t="s">
        <v>4980</v>
      </c>
      <c r="Z5295" s="10" t="s">
        <v>4980</v>
      </c>
      <c r="AA5295" s="10" t="s">
        <v>4989</v>
      </c>
      <c r="AB5295" s="10" t="s">
        <v>5005</v>
      </c>
      <c r="AC5295" s="84" t="s">
        <v>5006</v>
      </c>
      <c r="AD5295" s="83"/>
      <c r="AE5295" s="20" t="str">
        <f>VLOOKUP(E5295,'FILIAIS PETZ'!A:Q,17,0)</f>
        <v>CO-1</v>
      </c>
      <c r="AF5295" s="20" t="str">
        <f>VLOOKUP(E5295,'FILIAIS PETZ'!A:Q,3,0)</f>
        <v>FELICIO</v>
      </c>
      <c r="AG5295" s="20" t="str">
        <f>VLOOKUP(E5295,'FILIAIS PETZ'!A:Q,2,0)</f>
        <v>R3</v>
      </c>
      <c r="AH5295" s="75">
        <v>250.6</v>
      </c>
      <c r="AI5295" s="16" t="s">
        <v>12466</v>
      </c>
      <c r="AJ5295" s="43">
        <f>VLOOKUP(E5295,'FILIAIS PETZ'!$A$2:$K$2000,11,0)</f>
        <v>18328118016021</v>
      </c>
      <c r="AK5295" s="44">
        <f t="shared" si="345"/>
        <v>18328118016021</v>
      </c>
    </row>
    <row r="5296" spans="1:37" s="14" customFormat="1" ht="15" customHeight="1" thickBot="1" x14ac:dyDescent="0.25">
      <c r="A5296" s="9">
        <f t="shared" si="347"/>
        <v>982150</v>
      </c>
      <c r="B5296" s="18">
        <f>VLOOKUP(C5296,FORNECEDORES!D:E,2,0)</f>
        <v>7736</v>
      </c>
      <c r="C5296" s="19" t="str">
        <f>VLOOKUP(D5296,FORNECEDORES!A:D,4,0)</f>
        <v>27.385.816/0001-37</v>
      </c>
      <c r="D5296" s="13" t="s">
        <v>2591</v>
      </c>
      <c r="E5296" s="20" t="str">
        <f t="shared" si="346"/>
        <v>04 0257</v>
      </c>
      <c r="F5296" s="28" t="s">
        <v>5998</v>
      </c>
      <c r="G5296" s="21" t="str">
        <f>VLOOKUP(E5296,'FILIAIS PETZ'!A:E,5,0)</f>
        <v>PETZ AGUAS CLARAS</v>
      </c>
      <c r="H5296" s="20" t="str">
        <f>VLOOKUP(E5296,'FILIAIS PETZ'!A:D,4,0)</f>
        <v>ACLR-DF</v>
      </c>
      <c r="I5296" s="85">
        <v>45537</v>
      </c>
      <c r="J5296" s="84">
        <v>982150</v>
      </c>
      <c r="K5296" s="84" t="s">
        <v>5858</v>
      </c>
      <c r="L5296" s="83" t="s">
        <v>12666</v>
      </c>
      <c r="M5296" s="46">
        <v>45541</v>
      </c>
      <c r="N5296" s="46">
        <v>45567</v>
      </c>
      <c r="O5296" s="46">
        <v>45547</v>
      </c>
      <c r="P5296" s="83" t="s">
        <v>4990</v>
      </c>
      <c r="Q5296" s="84">
        <v>3</v>
      </c>
      <c r="R5296" s="84">
        <v>1</v>
      </c>
      <c r="S5296" s="84">
        <v>8</v>
      </c>
      <c r="T5296" s="84" t="s">
        <v>32</v>
      </c>
      <c r="U5296" s="84">
        <v>11002</v>
      </c>
      <c r="V5296" s="84">
        <v>11002</v>
      </c>
      <c r="W5296" s="84" t="s">
        <v>5034</v>
      </c>
      <c r="X5296" s="84" t="s">
        <v>4985</v>
      </c>
      <c r="Y5296" s="10" t="s">
        <v>4980</v>
      </c>
      <c r="Z5296" s="10" t="s">
        <v>4980</v>
      </c>
      <c r="AA5296" s="10" t="s">
        <v>4989</v>
      </c>
      <c r="AB5296" s="10" t="s">
        <v>5005</v>
      </c>
      <c r="AC5296" s="84" t="s">
        <v>5006</v>
      </c>
      <c r="AD5296" s="83"/>
      <c r="AE5296" s="20" t="str">
        <f>VLOOKUP(E5296,'FILIAIS PETZ'!A:Q,17,0)</f>
        <v>CO-1</v>
      </c>
      <c r="AF5296" s="20" t="str">
        <f>VLOOKUP(E5296,'FILIAIS PETZ'!A:Q,3,0)</f>
        <v>FELICIO</v>
      </c>
      <c r="AG5296" s="20" t="str">
        <f>VLOOKUP(E5296,'FILIAIS PETZ'!A:Q,2,0)</f>
        <v>R3</v>
      </c>
      <c r="AH5296" s="75">
        <v>430</v>
      </c>
      <c r="AI5296" s="16" t="s">
        <v>12467</v>
      </c>
      <c r="AJ5296" s="43" t="str">
        <f>VLOOKUP(E5296,'FILIAIS PETZ'!$A$2:$K$2000,11,0)</f>
        <v>18.328.118/0281-19</v>
      </c>
      <c r="AK5296" s="44" t="str">
        <f t="shared" si="345"/>
        <v>18.328.118/0281-19</v>
      </c>
    </row>
    <row r="5297" spans="1:37" s="14" customFormat="1" ht="15" customHeight="1" thickBot="1" x14ac:dyDescent="0.25">
      <c r="A5297" s="9">
        <f t="shared" si="347"/>
        <v>982151</v>
      </c>
      <c r="B5297" s="18">
        <f>VLOOKUP(C5297,FORNECEDORES!D:E,2,0)</f>
        <v>7736</v>
      </c>
      <c r="C5297" s="19" t="str">
        <f>VLOOKUP(D5297,FORNECEDORES!A:D,4,0)</f>
        <v>27.385.816/0001-37</v>
      </c>
      <c r="D5297" s="13" t="s">
        <v>2591</v>
      </c>
      <c r="E5297" s="20" t="str">
        <f t="shared" si="346"/>
        <v>04 0257</v>
      </c>
      <c r="F5297" s="28" t="s">
        <v>5998</v>
      </c>
      <c r="G5297" s="21" t="str">
        <f>VLOOKUP(E5297,'FILIAIS PETZ'!A:E,5,0)</f>
        <v>PETZ AGUAS CLARAS</v>
      </c>
      <c r="H5297" s="20" t="str">
        <f>VLOOKUP(E5297,'FILIAIS PETZ'!A:D,4,0)</f>
        <v>ACLR-DF</v>
      </c>
      <c r="I5297" s="85">
        <v>45537</v>
      </c>
      <c r="J5297" s="84">
        <v>982151</v>
      </c>
      <c r="K5297" s="84" t="s">
        <v>5858</v>
      </c>
      <c r="L5297" s="83" t="s">
        <v>12668</v>
      </c>
      <c r="M5297" s="46">
        <v>45541</v>
      </c>
      <c r="N5297" s="46">
        <v>45567</v>
      </c>
      <c r="O5297" s="46">
        <v>45547</v>
      </c>
      <c r="P5297" s="83" t="s">
        <v>4990</v>
      </c>
      <c r="Q5297" s="84">
        <v>3</v>
      </c>
      <c r="R5297" s="84">
        <v>1</v>
      </c>
      <c r="S5297" s="84">
        <v>8</v>
      </c>
      <c r="T5297" s="84" t="s">
        <v>32</v>
      </c>
      <c r="U5297" s="84">
        <v>11002</v>
      </c>
      <c r="V5297" s="84">
        <v>11002</v>
      </c>
      <c r="W5297" s="84" t="s">
        <v>5019</v>
      </c>
      <c r="X5297" s="84" t="s">
        <v>4985</v>
      </c>
      <c r="Y5297" s="10" t="s">
        <v>4980</v>
      </c>
      <c r="Z5297" s="10" t="s">
        <v>4980</v>
      </c>
      <c r="AA5297" s="10" t="s">
        <v>4989</v>
      </c>
      <c r="AB5297" s="10" t="s">
        <v>5005</v>
      </c>
      <c r="AC5297" s="84" t="s">
        <v>5006</v>
      </c>
      <c r="AD5297" s="83"/>
      <c r="AE5297" s="20" t="str">
        <f>VLOOKUP(E5297,'FILIAIS PETZ'!A:Q,17,0)</f>
        <v>CO-1</v>
      </c>
      <c r="AF5297" s="20" t="str">
        <f>VLOOKUP(E5297,'FILIAIS PETZ'!A:Q,3,0)</f>
        <v>FELICIO</v>
      </c>
      <c r="AG5297" s="20" t="str">
        <f>VLOOKUP(E5297,'FILIAIS PETZ'!A:Q,2,0)</f>
        <v>R3</v>
      </c>
      <c r="AH5297" s="75">
        <v>52</v>
      </c>
      <c r="AI5297" s="16" t="s">
        <v>12468</v>
      </c>
      <c r="AJ5297" s="43" t="str">
        <f>VLOOKUP(E5297,'FILIAIS PETZ'!$A$2:$K$2000,11,0)</f>
        <v>18.328.118/0281-19</v>
      </c>
      <c r="AK5297" s="44" t="str">
        <f t="shared" si="345"/>
        <v>18.328.118/0281-19</v>
      </c>
    </row>
    <row r="5298" spans="1:37" s="14" customFormat="1" ht="15" customHeight="1" thickBot="1" x14ac:dyDescent="0.25">
      <c r="A5298" s="9">
        <f t="shared" si="347"/>
        <v>982152</v>
      </c>
      <c r="B5298" s="18">
        <f>VLOOKUP(C5298,FORNECEDORES!D:E,2,0)</f>
        <v>7736</v>
      </c>
      <c r="C5298" s="19" t="str">
        <f>VLOOKUP(D5298,FORNECEDORES!A:D,4,0)</f>
        <v>27.385.816/0001-37</v>
      </c>
      <c r="D5298" s="13" t="s">
        <v>2591</v>
      </c>
      <c r="E5298" s="20" t="str">
        <f t="shared" si="346"/>
        <v>04 0257</v>
      </c>
      <c r="F5298" s="28" t="s">
        <v>5998</v>
      </c>
      <c r="G5298" s="21" t="str">
        <f>VLOOKUP(E5298,'FILIAIS PETZ'!A:E,5,0)</f>
        <v>PETZ AGUAS CLARAS</v>
      </c>
      <c r="H5298" s="20" t="str">
        <f>VLOOKUP(E5298,'FILIAIS PETZ'!A:D,4,0)</f>
        <v>ACLR-DF</v>
      </c>
      <c r="I5298" s="85">
        <v>45537</v>
      </c>
      <c r="J5298" s="84">
        <v>982152</v>
      </c>
      <c r="K5298" s="84" t="s">
        <v>5858</v>
      </c>
      <c r="L5298" s="83" t="s">
        <v>12669</v>
      </c>
      <c r="M5298" s="46">
        <v>45541</v>
      </c>
      <c r="N5298" s="46">
        <v>45567</v>
      </c>
      <c r="O5298" s="46">
        <v>45547</v>
      </c>
      <c r="P5298" s="83" t="s">
        <v>4990</v>
      </c>
      <c r="Q5298" s="84">
        <v>3</v>
      </c>
      <c r="R5298" s="84">
        <v>1</v>
      </c>
      <c r="S5298" s="84">
        <v>8</v>
      </c>
      <c r="T5298" s="84" t="s">
        <v>32</v>
      </c>
      <c r="U5298" s="84">
        <v>11002</v>
      </c>
      <c r="V5298" s="84">
        <v>11002</v>
      </c>
      <c r="W5298" s="84" t="s">
        <v>5024</v>
      </c>
      <c r="X5298" s="84" t="s">
        <v>4985</v>
      </c>
      <c r="Y5298" s="10" t="s">
        <v>4993</v>
      </c>
      <c r="Z5298" s="10" t="s">
        <v>4993</v>
      </c>
      <c r="AA5298" s="10" t="s">
        <v>4989</v>
      </c>
      <c r="AB5298" s="10" t="s">
        <v>5005</v>
      </c>
      <c r="AC5298" s="84" t="s">
        <v>5006</v>
      </c>
      <c r="AD5298" s="83"/>
      <c r="AE5298" s="20" t="str">
        <f>VLOOKUP(E5298,'FILIAIS PETZ'!A:Q,17,0)</f>
        <v>CO-1</v>
      </c>
      <c r="AF5298" s="20" t="str">
        <f>VLOOKUP(E5298,'FILIAIS PETZ'!A:Q,3,0)</f>
        <v>FELICIO</v>
      </c>
      <c r="AG5298" s="20" t="str">
        <f>VLOOKUP(E5298,'FILIAIS PETZ'!A:Q,2,0)</f>
        <v>R3</v>
      </c>
      <c r="AH5298" s="75">
        <v>1202.5999999999999</v>
      </c>
      <c r="AI5298" s="16" t="s">
        <v>12469</v>
      </c>
      <c r="AJ5298" s="43" t="str">
        <f>VLOOKUP(E5298,'FILIAIS PETZ'!$A$2:$K$2000,11,0)</f>
        <v>18.328.118/0281-19</v>
      </c>
      <c r="AK5298" s="44" t="str">
        <f t="shared" si="345"/>
        <v>18.328.118/0281-19</v>
      </c>
    </row>
    <row r="5299" spans="1:37" s="14" customFormat="1" ht="15" customHeight="1" thickBot="1" x14ac:dyDescent="0.25">
      <c r="A5299" s="9">
        <f t="shared" si="347"/>
        <v>982154</v>
      </c>
      <c r="B5299" s="18">
        <f>VLOOKUP(C5299,FORNECEDORES!D:E,2,0)</f>
        <v>7736</v>
      </c>
      <c r="C5299" s="19" t="str">
        <f>VLOOKUP(D5299,FORNECEDORES!A:D,4,0)</f>
        <v>27.385.816/0001-37</v>
      </c>
      <c r="D5299" s="13" t="s">
        <v>2591</v>
      </c>
      <c r="E5299" s="20" t="str">
        <f t="shared" si="346"/>
        <v>04 0232</v>
      </c>
      <c r="F5299" s="28" t="s">
        <v>4956</v>
      </c>
      <c r="G5299" s="21" t="str">
        <f>VLOOKUP(E5299,'FILIAIS PETZ'!A:E,5,0)</f>
        <v>PETZ VARZEA GRANDE</v>
      </c>
      <c r="H5299" s="20" t="str">
        <f>VLOOKUP(E5299,'FILIAIS PETZ'!A:D,4,0)</f>
        <v>VGDE-MT</v>
      </c>
      <c r="I5299" s="85">
        <v>45537</v>
      </c>
      <c r="J5299" s="84">
        <v>982154</v>
      </c>
      <c r="K5299" s="84" t="s">
        <v>5858</v>
      </c>
      <c r="L5299" s="83" t="s">
        <v>12670</v>
      </c>
      <c r="M5299" s="46">
        <v>45541</v>
      </c>
      <c r="N5299" s="46">
        <v>45567</v>
      </c>
      <c r="O5299" s="46">
        <v>45547</v>
      </c>
      <c r="P5299" s="83" t="s">
        <v>4990</v>
      </c>
      <c r="Q5299" s="84">
        <v>3</v>
      </c>
      <c r="R5299" s="84">
        <v>1</v>
      </c>
      <c r="S5299" s="84">
        <v>8</v>
      </c>
      <c r="T5299" s="84" t="s">
        <v>32</v>
      </c>
      <c r="U5299" s="84">
        <v>11002</v>
      </c>
      <c r="V5299" s="84">
        <v>11002</v>
      </c>
      <c r="W5299" s="84" t="s">
        <v>5021</v>
      </c>
      <c r="X5299" s="84" t="s">
        <v>4992</v>
      </c>
      <c r="Y5299" s="10" t="s">
        <v>4993</v>
      </c>
      <c r="Z5299" s="10" t="s">
        <v>4993</v>
      </c>
      <c r="AA5299" s="10" t="s">
        <v>4992</v>
      </c>
      <c r="AB5299" s="10" t="s">
        <v>12941</v>
      </c>
      <c r="AC5299" s="84" t="s">
        <v>5006</v>
      </c>
      <c r="AD5299" s="83"/>
      <c r="AE5299" s="20" t="str">
        <f>VLOOKUP(E5299,'FILIAIS PETZ'!A:Q,17,0)</f>
        <v>CO-3</v>
      </c>
      <c r="AF5299" s="20" t="str">
        <f>VLOOKUP(E5299,'FILIAIS PETZ'!A:Q,3,0)</f>
        <v>FELICIO</v>
      </c>
      <c r="AG5299" s="20" t="str">
        <f>VLOOKUP(E5299,'FILIAIS PETZ'!A:Q,2,0)</f>
        <v>R3</v>
      </c>
      <c r="AH5299" s="75">
        <v>1886</v>
      </c>
      <c r="AI5299" s="16" t="s">
        <v>12470</v>
      </c>
      <c r="AJ5299" s="43">
        <f>VLOOKUP(E5299,'FILIAIS PETZ'!$A$2:$K$2000,11,0)</f>
        <v>18328118021963</v>
      </c>
      <c r="AK5299" s="44">
        <f t="shared" si="345"/>
        <v>18328118021963</v>
      </c>
    </row>
    <row r="5300" spans="1:37" s="14" customFormat="1" ht="15" customHeight="1" thickBot="1" x14ac:dyDescent="0.25">
      <c r="A5300" s="9">
        <f t="shared" si="347"/>
        <v>982155</v>
      </c>
      <c r="B5300" s="18">
        <f>VLOOKUP(C5300,FORNECEDORES!D:E,2,0)</f>
        <v>7736</v>
      </c>
      <c r="C5300" s="19" t="str">
        <f>VLOOKUP(D5300,FORNECEDORES!A:D,4,0)</f>
        <v>27.385.816/0001-37</v>
      </c>
      <c r="D5300" s="13" t="s">
        <v>2591</v>
      </c>
      <c r="E5300" s="20" t="str">
        <f t="shared" si="346"/>
        <v>04 0200</v>
      </c>
      <c r="F5300" s="28" t="s">
        <v>4960</v>
      </c>
      <c r="G5300" s="21" t="str">
        <f>VLOOKUP(E5300,'FILIAIS PETZ'!A:E,5,0)</f>
        <v>PETZ BRASILIA W3 NORTE</v>
      </c>
      <c r="H5300" s="20" t="str">
        <f>VLOOKUP(E5300,'FILIAIS PETZ'!A:D,4,0)</f>
        <v>W3NT-DF</v>
      </c>
      <c r="I5300" s="85">
        <v>45537</v>
      </c>
      <c r="J5300" s="84">
        <v>982155</v>
      </c>
      <c r="K5300" s="84" t="s">
        <v>5858</v>
      </c>
      <c r="L5300" s="83" t="s">
        <v>12671</v>
      </c>
      <c r="M5300" s="46">
        <v>45541</v>
      </c>
      <c r="N5300" s="46">
        <v>45567</v>
      </c>
      <c r="O5300" s="46">
        <v>45547</v>
      </c>
      <c r="P5300" s="83" t="s">
        <v>4990</v>
      </c>
      <c r="Q5300" s="84">
        <v>3</v>
      </c>
      <c r="R5300" s="84">
        <v>1</v>
      </c>
      <c r="S5300" s="84">
        <v>8</v>
      </c>
      <c r="T5300" s="84" t="s">
        <v>32</v>
      </c>
      <c r="U5300" s="84">
        <v>11002</v>
      </c>
      <c r="V5300" s="84">
        <v>11002</v>
      </c>
      <c r="W5300" s="84" t="s">
        <v>5019</v>
      </c>
      <c r="X5300" s="84" t="s">
        <v>4992</v>
      </c>
      <c r="Y5300" s="10" t="s">
        <v>4980</v>
      </c>
      <c r="Z5300" s="10" t="s">
        <v>4980</v>
      </c>
      <c r="AA5300" s="10" t="s">
        <v>4992</v>
      </c>
      <c r="AB5300" s="10" t="s">
        <v>5005</v>
      </c>
      <c r="AC5300" s="84" t="s">
        <v>5006</v>
      </c>
      <c r="AD5300" s="83"/>
      <c r="AE5300" s="20" t="str">
        <f>VLOOKUP(E5300,'FILIAIS PETZ'!A:Q,17,0)</f>
        <v>CO-2</v>
      </c>
      <c r="AF5300" s="20" t="str">
        <f>VLOOKUP(E5300,'FILIAIS PETZ'!A:Q,3,0)</f>
        <v>FELICIO</v>
      </c>
      <c r="AG5300" s="20" t="str">
        <f>VLOOKUP(E5300,'FILIAIS PETZ'!A:Q,2,0)</f>
        <v>R3</v>
      </c>
      <c r="AH5300" s="75">
        <v>170.8</v>
      </c>
      <c r="AI5300" s="16" t="s">
        <v>12471</v>
      </c>
      <c r="AJ5300" s="43">
        <f>VLOOKUP(E5300,'FILIAIS PETZ'!$A$2:$K$2000,11,0)</f>
        <v>18328118018660</v>
      </c>
      <c r="AK5300" s="44">
        <f t="shared" si="345"/>
        <v>18328118018660</v>
      </c>
    </row>
    <row r="5301" spans="1:37" s="14" customFormat="1" ht="15" customHeight="1" thickBot="1" x14ac:dyDescent="0.25">
      <c r="A5301" s="9">
        <f t="shared" si="347"/>
        <v>982183</v>
      </c>
      <c r="B5301" s="18">
        <f>VLOOKUP(C5301,FORNECEDORES!D:E,2,0)</f>
        <v>40460</v>
      </c>
      <c r="C5301" s="19" t="str">
        <f>VLOOKUP(D5301,FORNECEDORES!A:D,4,0)</f>
        <v>30.515.748/0001-98</v>
      </c>
      <c r="D5301" s="13" t="s">
        <v>2732</v>
      </c>
      <c r="E5301" s="20" t="str">
        <f t="shared" si="346"/>
        <v>04 0060</v>
      </c>
      <c r="F5301" s="28" t="s">
        <v>8625</v>
      </c>
      <c r="G5301" s="21" t="str">
        <f>VLOOKUP(E5301,'FILIAIS PETZ'!A:E,5,0)</f>
        <v>PETZ PACAEMBU</v>
      </c>
      <c r="H5301" s="20" t="str">
        <f>VLOOKUP(E5301,'FILIAIS PETZ'!A:D,4,0)</f>
        <v>PCBU-SP</v>
      </c>
      <c r="I5301" s="85">
        <v>45537</v>
      </c>
      <c r="J5301" s="84">
        <v>982183</v>
      </c>
      <c r="K5301" s="84" t="s">
        <v>5858</v>
      </c>
      <c r="L5301" s="83" t="s">
        <v>13551</v>
      </c>
      <c r="M5301" s="46">
        <v>45570</v>
      </c>
      <c r="N5301" s="46">
        <v>45595</v>
      </c>
      <c r="O5301" s="46">
        <v>45575</v>
      </c>
      <c r="P5301" s="83" t="s">
        <v>4990</v>
      </c>
      <c r="Q5301" s="84">
        <v>3</v>
      </c>
      <c r="R5301" s="84">
        <v>1</v>
      </c>
      <c r="S5301" s="84">
        <v>8</v>
      </c>
      <c r="T5301" s="84" t="s">
        <v>32</v>
      </c>
      <c r="U5301" s="84">
        <v>11002</v>
      </c>
      <c r="V5301" s="84">
        <v>11002</v>
      </c>
      <c r="W5301" s="84" t="s">
        <v>5019</v>
      </c>
      <c r="X5301" s="84" t="s">
        <v>4985</v>
      </c>
      <c r="Y5301" s="9" t="s">
        <v>4980</v>
      </c>
      <c r="Z5301" s="9" t="s">
        <v>4980</v>
      </c>
      <c r="AA5301" s="9" t="s">
        <v>4989</v>
      </c>
      <c r="AB5301" s="84" t="s">
        <v>5005</v>
      </c>
      <c r="AC5301" s="84" t="s">
        <v>5006</v>
      </c>
      <c r="AD5301" s="83"/>
      <c r="AE5301" s="20" t="str">
        <f>VLOOKUP(E5301,'FILIAIS PETZ'!A:Q,17,0)</f>
        <v>SP2</v>
      </c>
      <c r="AF5301" s="20" t="str">
        <f>VLOOKUP(E5301,'FILIAIS PETZ'!A:Q,3,0)</f>
        <v>FELICIO</v>
      </c>
      <c r="AG5301" s="20" t="str">
        <f>VLOOKUP(E5301,'FILIAIS PETZ'!A:Q,2,0)</f>
        <v>R3</v>
      </c>
      <c r="AH5301" s="75">
        <v>123.9</v>
      </c>
      <c r="AI5301" s="16" t="s">
        <v>11635</v>
      </c>
      <c r="AJ5301" s="43">
        <f>VLOOKUP(E5301,'FILIAIS PETZ'!$A$2:$K$2000,11,0)</f>
        <v>18328118006220</v>
      </c>
      <c r="AK5301" s="44">
        <f t="shared" si="345"/>
        <v>18328118006220</v>
      </c>
    </row>
    <row r="5302" spans="1:37" s="14" customFormat="1" ht="15" customHeight="1" thickBot="1" x14ac:dyDescent="0.25">
      <c r="A5302" s="9">
        <f t="shared" si="347"/>
        <v>982184</v>
      </c>
      <c r="B5302" s="18">
        <f>VLOOKUP(C5302,FORNECEDORES!D:E,2,0)</f>
        <v>40460</v>
      </c>
      <c r="C5302" s="19" t="str">
        <f>VLOOKUP(D5302,FORNECEDORES!A:D,4,0)</f>
        <v>30.515.748/0001-98</v>
      </c>
      <c r="D5302" s="13" t="s">
        <v>2732</v>
      </c>
      <c r="E5302" s="20" t="str">
        <f t="shared" si="346"/>
        <v>04 0067</v>
      </c>
      <c r="F5302" s="28" t="s">
        <v>8611</v>
      </c>
      <c r="G5302" s="21" t="str">
        <f>VLOOKUP(E5302,'FILIAIS PETZ'!A:E,5,0)</f>
        <v>PETZ EXTRA RICARDO JAFET</v>
      </c>
      <c r="H5302" s="20" t="str">
        <f>VLOOKUP(E5302,'FILIAIS PETZ'!A:D,4,0)</f>
        <v>RJAF-SP</v>
      </c>
      <c r="I5302" s="85">
        <v>45537</v>
      </c>
      <c r="J5302" s="84">
        <v>982184</v>
      </c>
      <c r="K5302" s="84" t="s">
        <v>5858</v>
      </c>
      <c r="L5302" s="83" t="s">
        <v>13552</v>
      </c>
      <c r="M5302" s="46">
        <v>45570</v>
      </c>
      <c r="N5302" s="46">
        <v>45595</v>
      </c>
      <c r="O5302" s="46">
        <v>45575</v>
      </c>
      <c r="P5302" s="83" t="s">
        <v>4990</v>
      </c>
      <c r="Q5302" s="84">
        <v>3</v>
      </c>
      <c r="R5302" s="84">
        <v>1</v>
      </c>
      <c r="S5302" s="84">
        <v>8</v>
      </c>
      <c r="T5302" s="84" t="s">
        <v>32</v>
      </c>
      <c r="U5302" s="84">
        <v>11002</v>
      </c>
      <c r="V5302" s="84">
        <v>11002</v>
      </c>
      <c r="W5302" s="84" t="s">
        <v>5019</v>
      </c>
      <c r="X5302" s="84" t="s">
        <v>4985</v>
      </c>
      <c r="Y5302" s="9" t="s">
        <v>4980</v>
      </c>
      <c r="Z5302" s="9" t="s">
        <v>4980</v>
      </c>
      <c r="AA5302" s="9" t="s">
        <v>4989</v>
      </c>
      <c r="AB5302" s="9" t="s">
        <v>5005</v>
      </c>
      <c r="AC5302" s="84" t="s">
        <v>5006</v>
      </c>
      <c r="AD5302" s="83"/>
      <c r="AE5302" s="20" t="str">
        <f>VLOOKUP(E5302,'FILIAIS PETZ'!A:Q,17,0)</f>
        <v>SP2</v>
      </c>
      <c r="AF5302" s="20" t="str">
        <f>VLOOKUP(E5302,'FILIAIS PETZ'!A:Q,3,0)</f>
        <v>FELICIO</v>
      </c>
      <c r="AG5302" s="20" t="str">
        <f>VLOOKUP(E5302,'FILIAIS PETZ'!A:Q,2,0)</f>
        <v>R3</v>
      </c>
      <c r="AH5302" s="75">
        <v>47.24</v>
      </c>
      <c r="AI5302" s="16" t="s">
        <v>12472</v>
      </c>
      <c r="AJ5302" s="43">
        <f>VLOOKUP(E5302,'FILIAIS PETZ'!$A$2:$K$2000,11,0)</f>
        <v>18328118006573</v>
      </c>
      <c r="AK5302" s="44">
        <f t="shared" si="345"/>
        <v>18328118006573</v>
      </c>
    </row>
    <row r="5303" spans="1:37" s="14" customFormat="1" ht="15" customHeight="1" thickBot="1" x14ac:dyDescent="0.25">
      <c r="A5303" s="9">
        <f t="shared" si="347"/>
        <v>982185</v>
      </c>
      <c r="B5303" s="18">
        <f>VLOOKUP(C5303,FORNECEDORES!D:E,2,0)</f>
        <v>40460</v>
      </c>
      <c r="C5303" s="19" t="str">
        <f>VLOOKUP(D5303,FORNECEDORES!A:D,4,0)</f>
        <v>30.515.748/0001-98</v>
      </c>
      <c r="D5303" s="13" t="s">
        <v>2732</v>
      </c>
      <c r="E5303" s="20" t="str">
        <f t="shared" si="346"/>
        <v>04 0010</v>
      </c>
      <c r="F5303" s="28" t="s">
        <v>8983</v>
      </c>
      <c r="G5303" s="21" t="str">
        <f>VLOOKUP(E5303,'FILIAIS PETZ'!A:E,5,0)</f>
        <v>PETZ SANTA CECILIA</v>
      </c>
      <c r="H5303" s="20" t="str">
        <f>VLOOKUP(E5303,'FILIAIS PETZ'!A:D,4,0)</f>
        <v>STCE-SP</v>
      </c>
      <c r="I5303" s="85">
        <v>45537</v>
      </c>
      <c r="J5303" s="84">
        <v>982185</v>
      </c>
      <c r="K5303" s="84" t="s">
        <v>5858</v>
      </c>
      <c r="L5303" s="83" t="s">
        <v>13554</v>
      </c>
      <c r="M5303" s="46">
        <v>45570</v>
      </c>
      <c r="N5303" s="46">
        <v>45595</v>
      </c>
      <c r="O5303" s="46">
        <v>45575</v>
      </c>
      <c r="P5303" s="83" t="s">
        <v>4990</v>
      </c>
      <c r="Q5303" s="84">
        <v>3</v>
      </c>
      <c r="R5303" s="84">
        <v>1</v>
      </c>
      <c r="S5303" s="84">
        <v>8</v>
      </c>
      <c r="T5303" s="84" t="s">
        <v>32</v>
      </c>
      <c r="U5303" s="84">
        <v>11002</v>
      </c>
      <c r="V5303" s="84">
        <v>11002</v>
      </c>
      <c r="W5303" s="84" t="s">
        <v>5019</v>
      </c>
      <c r="X5303" s="84" t="s">
        <v>4985</v>
      </c>
      <c r="Y5303" s="9" t="s">
        <v>4980</v>
      </c>
      <c r="Z5303" s="9" t="s">
        <v>4980</v>
      </c>
      <c r="AA5303" s="9" t="s">
        <v>4989</v>
      </c>
      <c r="AB5303" s="84" t="s">
        <v>5005</v>
      </c>
      <c r="AC5303" s="84" t="s">
        <v>5006</v>
      </c>
      <c r="AD5303" s="83"/>
      <c r="AE5303" s="20" t="str">
        <f>VLOOKUP(E5303,'FILIAIS PETZ'!A:Q,17,0)</f>
        <v>SP2</v>
      </c>
      <c r="AF5303" s="20" t="str">
        <f>VLOOKUP(E5303,'FILIAIS PETZ'!A:Q,3,0)</f>
        <v>FELICIO</v>
      </c>
      <c r="AG5303" s="20" t="str">
        <f>VLOOKUP(E5303,'FILIAIS PETZ'!A:Q,2,0)</f>
        <v>R3</v>
      </c>
      <c r="AH5303" s="75">
        <v>777.18</v>
      </c>
      <c r="AI5303" s="16" t="s">
        <v>12472</v>
      </c>
      <c r="AJ5303" s="43">
        <f>VLOOKUP(E5303,'FILIAIS PETZ'!$A$2:$K$2000,11,0)</f>
        <v>18328118001938</v>
      </c>
      <c r="AK5303" s="44">
        <f t="shared" si="345"/>
        <v>18328118001938</v>
      </c>
    </row>
    <row r="5304" spans="1:37" s="14" customFormat="1" ht="15" customHeight="1" thickBot="1" x14ac:dyDescent="0.25">
      <c r="A5304" s="9">
        <f t="shared" si="347"/>
        <v>982187</v>
      </c>
      <c r="B5304" s="18">
        <f>VLOOKUP(C5304,FORNECEDORES!D:E,2,0)</f>
        <v>40460</v>
      </c>
      <c r="C5304" s="19" t="str">
        <f>VLOOKUP(D5304,FORNECEDORES!A:D,4,0)</f>
        <v>30.515.748/0001-98</v>
      </c>
      <c r="D5304" s="13" t="s">
        <v>2732</v>
      </c>
      <c r="E5304" s="20" t="str">
        <f t="shared" si="346"/>
        <v>04 0011</v>
      </c>
      <c r="F5304" s="28" t="s">
        <v>8976</v>
      </c>
      <c r="G5304" s="21" t="str">
        <f>VLOOKUP(E5304,'FILIAIS PETZ'!A:E,5,0)</f>
        <v>PETZ AUGUSTA</v>
      </c>
      <c r="H5304" s="20" t="str">
        <f>VLOOKUP(E5304,'FILIAIS PETZ'!A:D,4,0)</f>
        <v>AUGT-SP</v>
      </c>
      <c r="I5304" s="85">
        <v>45537</v>
      </c>
      <c r="J5304" s="84">
        <v>982187</v>
      </c>
      <c r="K5304" s="84" t="s">
        <v>5858</v>
      </c>
      <c r="L5304" s="83" t="s">
        <v>13555</v>
      </c>
      <c r="M5304" s="46">
        <v>45570</v>
      </c>
      <c r="N5304" s="46">
        <v>45595</v>
      </c>
      <c r="O5304" s="46">
        <v>45575</v>
      </c>
      <c r="P5304" s="83" t="s">
        <v>4990</v>
      </c>
      <c r="Q5304" s="84">
        <v>3</v>
      </c>
      <c r="R5304" s="84">
        <v>1</v>
      </c>
      <c r="S5304" s="84">
        <v>8</v>
      </c>
      <c r="T5304" s="84" t="s">
        <v>32</v>
      </c>
      <c r="U5304" s="84">
        <v>11002</v>
      </c>
      <c r="V5304" s="84">
        <v>11002</v>
      </c>
      <c r="W5304" s="84" t="s">
        <v>5019</v>
      </c>
      <c r="X5304" s="84" t="s">
        <v>4985</v>
      </c>
      <c r="Y5304" s="9" t="s">
        <v>4980</v>
      </c>
      <c r="Z5304" s="9" t="s">
        <v>4980</v>
      </c>
      <c r="AA5304" s="9" t="s">
        <v>4989</v>
      </c>
      <c r="AB5304" s="9" t="s">
        <v>5005</v>
      </c>
      <c r="AC5304" s="84" t="s">
        <v>5006</v>
      </c>
      <c r="AD5304" s="83"/>
      <c r="AE5304" s="20" t="str">
        <f>VLOOKUP(E5304,'FILIAIS PETZ'!A:Q,17,0)</f>
        <v>SP2</v>
      </c>
      <c r="AF5304" s="20" t="str">
        <f>VLOOKUP(E5304,'FILIAIS PETZ'!A:Q,3,0)</f>
        <v>FELICIO</v>
      </c>
      <c r="AG5304" s="20" t="str">
        <f>VLOOKUP(E5304,'FILIAIS PETZ'!A:Q,2,0)</f>
        <v>R3</v>
      </c>
      <c r="AH5304" s="75">
        <v>453.36</v>
      </c>
      <c r="AI5304" s="16" t="s">
        <v>12472</v>
      </c>
      <c r="AJ5304" s="43">
        <f>VLOOKUP(E5304,'FILIAIS PETZ'!$A$2:$K$2000,11,0)</f>
        <v>18328118001776</v>
      </c>
      <c r="AK5304" s="44">
        <f t="shared" si="345"/>
        <v>18328118001776</v>
      </c>
    </row>
    <row r="5305" spans="1:37" s="14" customFormat="1" ht="15" customHeight="1" thickBot="1" x14ac:dyDescent="0.25">
      <c r="A5305" s="9">
        <f t="shared" si="347"/>
        <v>982189</v>
      </c>
      <c r="B5305" s="18">
        <f>VLOOKUP(C5305,FORNECEDORES!D:E,2,0)</f>
        <v>40460</v>
      </c>
      <c r="C5305" s="19" t="str">
        <f>VLOOKUP(D5305,FORNECEDORES!A:D,4,0)</f>
        <v>30.515.748/0001-98</v>
      </c>
      <c r="D5305" s="13" t="s">
        <v>2732</v>
      </c>
      <c r="E5305" s="20" t="str">
        <f t="shared" si="346"/>
        <v>04 0046</v>
      </c>
      <c r="F5305" s="28" t="s">
        <v>8978</v>
      </c>
      <c r="G5305" s="21" t="str">
        <f>VLOOKUP(E5305,'FILIAIS PETZ'!A:E,5,0)</f>
        <v>PETZ CIDADE JARDIM</v>
      </c>
      <c r="H5305" s="20" t="str">
        <f>VLOOKUP(E5305,'FILIAIS PETZ'!A:D,4,0)</f>
        <v>CDJD-SP</v>
      </c>
      <c r="I5305" s="85">
        <v>45537</v>
      </c>
      <c r="J5305" s="84">
        <v>982189</v>
      </c>
      <c r="K5305" s="84" t="s">
        <v>5858</v>
      </c>
      <c r="L5305" s="83" t="s">
        <v>13556</v>
      </c>
      <c r="M5305" s="46">
        <v>45570</v>
      </c>
      <c r="N5305" s="46">
        <v>45595</v>
      </c>
      <c r="O5305" s="46">
        <v>45575</v>
      </c>
      <c r="P5305" s="83" t="s">
        <v>4990</v>
      </c>
      <c r="Q5305" s="84">
        <v>3</v>
      </c>
      <c r="R5305" s="84">
        <v>1</v>
      </c>
      <c r="S5305" s="84">
        <v>8</v>
      </c>
      <c r="T5305" s="84" t="s">
        <v>32</v>
      </c>
      <c r="U5305" s="84">
        <v>11002</v>
      </c>
      <c r="V5305" s="84">
        <v>11002</v>
      </c>
      <c r="W5305" s="84" t="s">
        <v>5019</v>
      </c>
      <c r="X5305" s="84" t="s">
        <v>4985</v>
      </c>
      <c r="Y5305" s="9" t="s">
        <v>4980</v>
      </c>
      <c r="Z5305" s="9" t="s">
        <v>4980</v>
      </c>
      <c r="AA5305" s="9" t="s">
        <v>4989</v>
      </c>
      <c r="AB5305" s="84" t="s">
        <v>5005</v>
      </c>
      <c r="AC5305" s="84" t="s">
        <v>5006</v>
      </c>
      <c r="AD5305" s="83"/>
      <c r="AE5305" s="20" t="str">
        <f>VLOOKUP(E5305,'FILIAIS PETZ'!A:Q,17,0)</f>
        <v>SP2</v>
      </c>
      <c r="AF5305" s="20" t="str">
        <f>VLOOKUP(E5305,'FILIAIS PETZ'!A:Q,3,0)</f>
        <v>FELICIO</v>
      </c>
      <c r="AG5305" s="20" t="str">
        <f>VLOOKUP(E5305,'FILIAIS PETZ'!A:Q,2,0)</f>
        <v>R3</v>
      </c>
      <c r="AH5305" s="75">
        <v>345.53</v>
      </c>
      <c r="AI5305" s="16" t="s">
        <v>12472</v>
      </c>
      <c r="AJ5305" s="43">
        <f>VLOOKUP(E5305,'FILIAIS PETZ'!$A$2:$K$2000,11,0)</f>
        <v>18328118004520</v>
      </c>
      <c r="AK5305" s="44">
        <f t="shared" si="345"/>
        <v>18328118004520</v>
      </c>
    </row>
    <row r="5306" spans="1:37" s="14" customFormat="1" ht="15" customHeight="1" thickBot="1" x14ac:dyDescent="0.25">
      <c r="A5306" s="9">
        <f t="shared" si="347"/>
        <v>982241</v>
      </c>
      <c r="B5306" s="18">
        <f>VLOOKUP(C5306,FORNECEDORES!D:E,2,0)</f>
        <v>40460</v>
      </c>
      <c r="C5306" s="19" t="str">
        <f>VLOOKUP(D5306,FORNECEDORES!A:D,4,0)</f>
        <v>30.515.748/0001-98</v>
      </c>
      <c r="D5306" s="13" t="s">
        <v>2732</v>
      </c>
      <c r="E5306" s="20" t="str">
        <f t="shared" si="346"/>
        <v>04 0151</v>
      </c>
      <c r="F5306" s="28" t="s">
        <v>8979</v>
      </c>
      <c r="G5306" s="21" t="str">
        <f>VLOOKUP(E5306,'FILIAIS PETZ'!A:E,5,0)</f>
        <v>PETZ VILA MARIANA</v>
      </c>
      <c r="H5306" s="20" t="str">
        <f>VLOOKUP(E5306,'FILIAIS PETZ'!A:D,4,0)</f>
        <v>VLMA-SP</v>
      </c>
      <c r="I5306" s="85">
        <v>45537</v>
      </c>
      <c r="J5306" s="84">
        <v>982241</v>
      </c>
      <c r="K5306" s="84" t="s">
        <v>5858</v>
      </c>
      <c r="L5306" s="83" t="s">
        <v>13557</v>
      </c>
      <c r="M5306" s="46">
        <v>45570</v>
      </c>
      <c r="N5306" s="46">
        <v>45595</v>
      </c>
      <c r="O5306" s="46">
        <v>45575</v>
      </c>
      <c r="P5306" s="83" t="s">
        <v>4990</v>
      </c>
      <c r="Q5306" s="84">
        <v>3</v>
      </c>
      <c r="R5306" s="84">
        <v>1</v>
      </c>
      <c r="S5306" s="84">
        <v>8</v>
      </c>
      <c r="T5306" s="84" t="s">
        <v>32</v>
      </c>
      <c r="U5306" s="84">
        <v>11002</v>
      </c>
      <c r="V5306" s="84">
        <v>11002</v>
      </c>
      <c r="W5306" s="84" t="s">
        <v>5019</v>
      </c>
      <c r="X5306" s="84" t="s">
        <v>4985</v>
      </c>
      <c r="Y5306" s="9" t="s">
        <v>4980</v>
      </c>
      <c r="Z5306" s="9" t="s">
        <v>4980</v>
      </c>
      <c r="AA5306" s="9" t="s">
        <v>4989</v>
      </c>
      <c r="AB5306" s="84" t="s">
        <v>5005</v>
      </c>
      <c r="AC5306" s="84" t="s">
        <v>5006</v>
      </c>
      <c r="AD5306" s="83"/>
      <c r="AE5306" s="20" t="str">
        <f>VLOOKUP(E5306,'FILIAIS PETZ'!A:Q,17,0)</f>
        <v>SP2</v>
      </c>
      <c r="AF5306" s="20" t="str">
        <f>VLOOKUP(E5306,'FILIAIS PETZ'!A:Q,3,0)</f>
        <v>FELICIO</v>
      </c>
      <c r="AG5306" s="20" t="str">
        <f>VLOOKUP(E5306,'FILIAIS PETZ'!A:Q,2,0)</f>
        <v>R3</v>
      </c>
      <c r="AH5306" s="75">
        <v>152.46</v>
      </c>
      <c r="AI5306" s="16" t="s">
        <v>12472</v>
      </c>
      <c r="AJ5306" s="43">
        <f>VLOOKUP(E5306,'FILIAIS PETZ'!$A$2:$K$2000,11,0)</f>
        <v>18328118014835</v>
      </c>
      <c r="AK5306" s="44">
        <f t="shared" si="345"/>
        <v>18328118014835</v>
      </c>
    </row>
    <row r="5307" spans="1:37" s="14" customFormat="1" ht="15" customHeight="1" thickBot="1" x14ac:dyDescent="0.25">
      <c r="A5307" s="9">
        <f t="shared" si="347"/>
        <v>982242</v>
      </c>
      <c r="B5307" s="18">
        <f>VLOOKUP(C5307,FORNECEDORES!D:E,2,0)</f>
        <v>40460</v>
      </c>
      <c r="C5307" s="19" t="str">
        <f>VLOOKUP(D5307,FORNECEDORES!A:D,4,0)</f>
        <v>30.515.748/0001-98</v>
      </c>
      <c r="D5307" s="13" t="s">
        <v>2732</v>
      </c>
      <c r="E5307" s="20" t="str">
        <f t="shared" si="346"/>
        <v>04 0059</v>
      </c>
      <c r="F5307" s="28" t="s">
        <v>8714</v>
      </c>
      <c r="G5307" s="21" t="str">
        <f>VLOOKUP(E5307,'FILIAIS PETZ'!A:E,5,0)</f>
        <v>PETZ POMPÉIA</v>
      </c>
      <c r="H5307" s="20" t="str">
        <f>VLOOKUP(E5307,'FILIAIS PETZ'!A:D,4,0)</f>
        <v>POMP-SP</v>
      </c>
      <c r="I5307" s="85">
        <v>45537</v>
      </c>
      <c r="J5307" s="84">
        <v>982242</v>
      </c>
      <c r="K5307" s="84" t="s">
        <v>5858</v>
      </c>
      <c r="L5307" s="83" t="s">
        <v>13558</v>
      </c>
      <c r="M5307" s="46">
        <v>45570</v>
      </c>
      <c r="N5307" s="46">
        <v>45595</v>
      </c>
      <c r="O5307" s="46">
        <v>45575</v>
      </c>
      <c r="P5307" s="83" t="s">
        <v>4990</v>
      </c>
      <c r="Q5307" s="84">
        <v>3</v>
      </c>
      <c r="R5307" s="84">
        <v>1</v>
      </c>
      <c r="S5307" s="84">
        <v>8</v>
      </c>
      <c r="T5307" s="84" t="s">
        <v>32</v>
      </c>
      <c r="U5307" s="84">
        <v>11002</v>
      </c>
      <c r="V5307" s="84">
        <v>11002</v>
      </c>
      <c r="W5307" s="84" t="s">
        <v>5019</v>
      </c>
      <c r="X5307" s="84" t="s">
        <v>4985</v>
      </c>
      <c r="Y5307" s="9" t="s">
        <v>4980</v>
      </c>
      <c r="Z5307" s="9" t="s">
        <v>4980</v>
      </c>
      <c r="AA5307" s="9" t="s">
        <v>4989</v>
      </c>
      <c r="AB5307" s="84" t="s">
        <v>5005</v>
      </c>
      <c r="AC5307" s="84" t="s">
        <v>5006</v>
      </c>
      <c r="AD5307" s="83"/>
      <c r="AE5307" s="20" t="str">
        <f>VLOOKUP(E5307,'FILIAIS PETZ'!A:Q,17,0)</f>
        <v>SP2</v>
      </c>
      <c r="AF5307" s="20" t="str">
        <f>VLOOKUP(E5307,'FILIAIS PETZ'!A:Q,3,0)</f>
        <v>FELICIO</v>
      </c>
      <c r="AG5307" s="20" t="str">
        <f>VLOOKUP(E5307,'FILIAIS PETZ'!A:Q,2,0)</f>
        <v>R3</v>
      </c>
      <c r="AH5307" s="75">
        <v>616.87</v>
      </c>
      <c r="AI5307" s="16" t="s">
        <v>12472</v>
      </c>
      <c r="AJ5307" s="43">
        <f>VLOOKUP(E5307,'FILIAIS PETZ'!$A$2:$K$2000,11,0)</f>
        <v>18328118005763</v>
      </c>
      <c r="AK5307" s="44">
        <f t="shared" si="345"/>
        <v>18328118005763</v>
      </c>
    </row>
    <row r="5308" spans="1:37" s="14" customFormat="1" ht="15" customHeight="1" thickBot="1" x14ac:dyDescent="0.25">
      <c r="A5308" s="9">
        <f t="shared" si="347"/>
        <v>982243</v>
      </c>
      <c r="B5308" s="18">
        <f>VLOOKUP(C5308,FORNECEDORES!D:E,2,0)</f>
        <v>40460</v>
      </c>
      <c r="C5308" s="19" t="str">
        <f>VLOOKUP(D5308,FORNECEDORES!A:D,4,0)</f>
        <v>30.515.748/0001-98</v>
      </c>
      <c r="D5308" s="13" t="s">
        <v>2732</v>
      </c>
      <c r="E5308" s="20" t="str">
        <f t="shared" si="346"/>
        <v>04 0256</v>
      </c>
      <c r="F5308" s="28" t="s">
        <v>9144</v>
      </c>
      <c r="G5308" s="21" t="str">
        <f>VLOOKUP(E5308,'FILIAIS PETZ'!A:E,5,0)</f>
        <v>PETZ ACLIMAÇÃO</v>
      </c>
      <c r="H5308" s="20" t="str">
        <f>VLOOKUP(E5308,'FILIAIS PETZ'!A:D,4,0)</f>
        <v>ACLM-SP</v>
      </c>
      <c r="I5308" s="85">
        <v>45537</v>
      </c>
      <c r="J5308" s="84">
        <v>982243</v>
      </c>
      <c r="K5308" s="84" t="s">
        <v>5858</v>
      </c>
      <c r="L5308" s="83" t="s">
        <v>13559</v>
      </c>
      <c r="M5308" s="46">
        <v>45570</v>
      </c>
      <c r="N5308" s="46">
        <v>45595</v>
      </c>
      <c r="O5308" s="46">
        <v>45575</v>
      </c>
      <c r="P5308" s="83" t="s">
        <v>4990</v>
      </c>
      <c r="Q5308" s="84">
        <v>3</v>
      </c>
      <c r="R5308" s="84">
        <v>1</v>
      </c>
      <c r="S5308" s="84">
        <v>8</v>
      </c>
      <c r="T5308" s="84" t="s">
        <v>32</v>
      </c>
      <c r="U5308" s="84">
        <v>11002</v>
      </c>
      <c r="V5308" s="84">
        <v>11002</v>
      </c>
      <c r="W5308" s="84" t="s">
        <v>5019</v>
      </c>
      <c r="X5308" s="84" t="s">
        <v>4985</v>
      </c>
      <c r="Y5308" s="9" t="s">
        <v>4980</v>
      </c>
      <c r="Z5308" s="9" t="s">
        <v>4980</v>
      </c>
      <c r="AA5308" s="9" t="s">
        <v>4989</v>
      </c>
      <c r="AB5308" s="84" t="s">
        <v>5005</v>
      </c>
      <c r="AC5308" s="84" t="s">
        <v>5006</v>
      </c>
      <c r="AD5308" s="83"/>
      <c r="AE5308" s="20" t="str">
        <f>VLOOKUP(E5308,'FILIAIS PETZ'!A:Q,17,0)</f>
        <v>SP2</v>
      </c>
      <c r="AF5308" s="20" t="str">
        <f>VLOOKUP(E5308,'FILIAIS PETZ'!A:Q,3,0)</f>
        <v>FELICIO</v>
      </c>
      <c r="AG5308" s="20" t="str">
        <f>VLOOKUP(E5308,'FILIAIS PETZ'!A:Q,2,0)</f>
        <v>R3</v>
      </c>
      <c r="AH5308" s="75">
        <v>118.83</v>
      </c>
      <c r="AI5308" s="16" t="s">
        <v>12472</v>
      </c>
      <c r="AJ5308" s="43" t="str">
        <f>VLOOKUP(E5308,'FILIAIS PETZ'!$A$2:$K$2000,11,0)</f>
        <v>18.328.118/0243-93</v>
      </c>
      <c r="AK5308" s="44" t="str">
        <f t="shared" si="345"/>
        <v>18.328.118/0243-93</v>
      </c>
    </row>
    <row r="5309" spans="1:37" s="14" customFormat="1" ht="15" customHeight="1" thickBot="1" x14ac:dyDescent="0.25">
      <c r="A5309" s="9">
        <f t="shared" si="347"/>
        <v>982245</v>
      </c>
      <c r="B5309" s="18">
        <f>VLOOKUP(C5309,FORNECEDORES!D:E,2,0)</f>
        <v>40460</v>
      </c>
      <c r="C5309" s="19" t="str">
        <f>VLOOKUP(D5309,FORNECEDORES!A:D,4,0)</f>
        <v>30.515.748/0001-98</v>
      </c>
      <c r="D5309" s="13" t="s">
        <v>2732</v>
      </c>
      <c r="E5309" s="20" t="str">
        <f t="shared" si="346"/>
        <v>04 0271</v>
      </c>
      <c r="F5309" s="28" t="s">
        <v>9568</v>
      </c>
      <c r="G5309" s="21" t="str">
        <f>VLOOKUP(E5309,'FILIAIS PETZ'!A:E,5,0)</f>
        <v>PETZ ALAMEDA SANTOS</v>
      </c>
      <c r="H5309" s="20" t="str">
        <f>VLOOKUP(E5309,'FILIAIS PETZ'!A:D,4,0)</f>
        <v>ASTS-SP</v>
      </c>
      <c r="I5309" s="85">
        <v>45537</v>
      </c>
      <c r="J5309" s="84">
        <v>982245</v>
      </c>
      <c r="K5309" s="84" t="s">
        <v>5858</v>
      </c>
      <c r="L5309" s="83" t="s">
        <v>13560</v>
      </c>
      <c r="M5309" s="46">
        <v>45570</v>
      </c>
      <c r="N5309" s="46">
        <v>45595</v>
      </c>
      <c r="O5309" s="46">
        <v>45575</v>
      </c>
      <c r="P5309" s="83" t="s">
        <v>4990</v>
      </c>
      <c r="Q5309" s="84">
        <v>3</v>
      </c>
      <c r="R5309" s="84">
        <v>1</v>
      </c>
      <c r="S5309" s="84">
        <v>8</v>
      </c>
      <c r="T5309" s="84" t="s">
        <v>32</v>
      </c>
      <c r="U5309" s="84">
        <v>11002</v>
      </c>
      <c r="V5309" s="84">
        <v>11002</v>
      </c>
      <c r="W5309" s="84" t="s">
        <v>5019</v>
      </c>
      <c r="X5309" s="84" t="s">
        <v>4985</v>
      </c>
      <c r="Y5309" s="9" t="s">
        <v>4980</v>
      </c>
      <c r="Z5309" s="9" t="s">
        <v>4980</v>
      </c>
      <c r="AA5309" s="9" t="s">
        <v>4989</v>
      </c>
      <c r="AB5309" s="84" t="s">
        <v>5005</v>
      </c>
      <c r="AC5309" s="84" t="s">
        <v>5006</v>
      </c>
      <c r="AD5309" s="83"/>
      <c r="AE5309" s="20" t="str">
        <f>VLOOKUP(E5309,'FILIAIS PETZ'!A:Q,17,0)</f>
        <v>SP2</v>
      </c>
      <c r="AF5309" s="20" t="str">
        <f>VLOOKUP(E5309,'FILIAIS PETZ'!A:Q,3,0)</f>
        <v>FELICIO</v>
      </c>
      <c r="AG5309" s="20" t="str">
        <f>VLOOKUP(E5309,'FILIAIS PETZ'!A:Q,2,0)</f>
        <v>R3</v>
      </c>
      <c r="AH5309" s="75">
        <v>518.80999999999995</v>
      </c>
      <c r="AI5309" s="16" t="s">
        <v>12472</v>
      </c>
      <c r="AJ5309" s="43" t="str">
        <f>VLOOKUP(E5309,'FILIAIS PETZ'!$A$2:$K$2000,11,0)</f>
        <v>18.328.118/0269-22</v>
      </c>
      <c r="AK5309" s="44" t="str">
        <f t="shared" si="345"/>
        <v>18.328.118/0269-22</v>
      </c>
    </row>
    <row r="5310" spans="1:37" s="14" customFormat="1" ht="15" customHeight="1" thickBot="1" x14ac:dyDescent="0.25">
      <c r="A5310" s="9">
        <f t="shared" si="347"/>
        <v>982247</v>
      </c>
      <c r="B5310" s="18">
        <f>VLOOKUP(C5310,FORNECEDORES!D:E,2,0)</f>
        <v>40460</v>
      </c>
      <c r="C5310" s="19" t="str">
        <f>VLOOKUP(D5310,FORNECEDORES!A:D,4,0)</f>
        <v>30.515.748/0001-98</v>
      </c>
      <c r="D5310" s="13" t="s">
        <v>2732</v>
      </c>
      <c r="E5310" s="20" t="str">
        <f t="shared" si="346"/>
        <v>04 0208</v>
      </c>
      <c r="F5310" s="28" t="s">
        <v>8975</v>
      </c>
      <c r="G5310" s="21" t="str">
        <f>VLOOKUP(E5310,'FILIAIS PETZ'!A:E,5,0)</f>
        <v>PETZ AVENIDA ANGELICA</v>
      </c>
      <c r="H5310" s="20" t="str">
        <f>VLOOKUP(E5310,'FILIAIS PETZ'!A:D,4,0)</f>
        <v>ANGL-SP</v>
      </c>
      <c r="I5310" s="85">
        <v>45537</v>
      </c>
      <c r="J5310" s="84">
        <v>982247</v>
      </c>
      <c r="K5310" s="84" t="s">
        <v>5858</v>
      </c>
      <c r="L5310" s="83" t="s">
        <v>13561</v>
      </c>
      <c r="M5310" s="46">
        <v>45570</v>
      </c>
      <c r="N5310" s="46">
        <v>45595</v>
      </c>
      <c r="O5310" s="46">
        <v>45575</v>
      </c>
      <c r="P5310" s="83" t="s">
        <v>4990</v>
      </c>
      <c r="Q5310" s="84">
        <v>3</v>
      </c>
      <c r="R5310" s="84">
        <v>1</v>
      </c>
      <c r="S5310" s="84">
        <v>8</v>
      </c>
      <c r="T5310" s="84" t="s">
        <v>32</v>
      </c>
      <c r="U5310" s="84">
        <v>11002</v>
      </c>
      <c r="V5310" s="84">
        <v>11002</v>
      </c>
      <c r="W5310" s="84" t="s">
        <v>5019</v>
      </c>
      <c r="X5310" s="84" t="s">
        <v>4985</v>
      </c>
      <c r="Y5310" s="9" t="s">
        <v>4993</v>
      </c>
      <c r="Z5310" s="9" t="s">
        <v>4993</v>
      </c>
      <c r="AA5310" s="9" t="s">
        <v>4989</v>
      </c>
      <c r="AB5310" s="9" t="s">
        <v>12941</v>
      </c>
      <c r="AC5310" s="84" t="s">
        <v>5006</v>
      </c>
      <c r="AD5310" s="83"/>
      <c r="AE5310" s="20" t="str">
        <f>VLOOKUP(E5310,'FILIAIS PETZ'!A:Q,17,0)</f>
        <v>SP2</v>
      </c>
      <c r="AF5310" s="20" t="str">
        <f>VLOOKUP(E5310,'FILIAIS PETZ'!A:Q,3,0)</f>
        <v>FELICIO</v>
      </c>
      <c r="AG5310" s="20" t="str">
        <f>VLOOKUP(E5310,'FILIAIS PETZ'!A:Q,2,0)</f>
        <v>R3</v>
      </c>
      <c r="AH5310" s="75">
        <v>180</v>
      </c>
      <c r="AI5310" s="16" t="s">
        <v>12473</v>
      </c>
      <c r="AJ5310" s="43">
        <f>VLOOKUP(E5310,'FILIAIS PETZ'!$A$2:$K$2000,11,0)</f>
        <v>18328118019551</v>
      </c>
      <c r="AK5310" s="44">
        <f t="shared" si="345"/>
        <v>18328118019551</v>
      </c>
    </row>
    <row r="5311" spans="1:37" s="14" customFormat="1" ht="15" customHeight="1" thickBot="1" x14ac:dyDescent="0.25">
      <c r="A5311" s="9">
        <f t="shared" si="347"/>
        <v>982255</v>
      </c>
      <c r="B5311" s="18">
        <f>VLOOKUP(C5311,FORNECEDORES!D:E,2,0)</f>
        <v>40460</v>
      </c>
      <c r="C5311" s="19" t="str">
        <f>VLOOKUP(D5311,FORNECEDORES!A:D,4,0)</f>
        <v>30.515.748/0001-98</v>
      </c>
      <c r="D5311" s="13" t="s">
        <v>2732</v>
      </c>
      <c r="E5311" s="20" t="str">
        <f t="shared" si="346"/>
        <v>04 0271</v>
      </c>
      <c r="F5311" s="28" t="s">
        <v>9568</v>
      </c>
      <c r="G5311" s="21" t="str">
        <f>VLOOKUP(E5311,'FILIAIS PETZ'!A:E,5,0)</f>
        <v>PETZ ALAMEDA SANTOS</v>
      </c>
      <c r="H5311" s="20" t="str">
        <f>VLOOKUP(E5311,'FILIAIS PETZ'!A:D,4,0)</f>
        <v>ASTS-SP</v>
      </c>
      <c r="I5311" s="85">
        <v>45537</v>
      </c>
      <c r="J5311" s="84">
        <v>982255</v>
      </c>
      <c r="K5311" s="84" t="s">
        <v>5858</v>
      </c>
      <c r="L5311" s="83" t="s">
        <v>13562</v>
      </c>
      <c r="M5311" s="46">
        <v>45570</v>
      </c>
      <c r="N5311" s="46">
        <v>45595</v>
      </c>
      <c r="O5311" s="46">
        <v>45575</v>
      </c>
      <c r="P5311" s="83" t="s">
        <v>4990</v>
      </c>
      <c r="Q5311" s="84">
        <v>3</v>
      </c>
      <c r="R5311" s="84">
        <v>1</v>
      </c>
      <c r="S5311" s="84">
        <v>8</v>
      </c>
      <c r="T5311" s="84" t="s">
        <v>32</v>
      </c>
      <c r="U5311" s="84">
        <v>11002</v>
      </c>
      <c r="V5311" s="84">
        <v>11002</v>
      </c>
      <c r="W5311" s="84" t="s">
        <v>5019</v>
      </c>
      <c r="X5311" s="84" t="s">
        <v>4985</v>
      </c>
      <c r="Y5311" s="9" t="s">
        <v>4997</v>
      </c>
      <c r="Z5311" s="9" t="s">
        <v>4993</v>
      </c>
      <c r="AA5311" s="9" t="s">
        <v>4989</v>
      </c>
      <c r="AB5311" s="9" t="s">
        <v>12941</v>
      </c>
      <c r="AC5311" s="84" t="s">
        <v>5006</v>
      </c>
      <c r="AD5311" s="83"/>
      <c r="AE5311" s="20" t="str">
        <f>VLOOKUP(E5311,'FILIAIS PETZ'!A:Q,17,0)</f>
        <v>SP2</v>
      </c>
      <c r="AF5311" s="20" t="str">
        <f>VLOOKUP(E5311,'FILIAIS PETZ'!A:Q,3,0)</f>
        <v>FELICIO</v>
      </c>
      <c r="AG5311" s="20" t="str">
        <f>VLOOKUP(E5311,'FILIAIS PETZ'!A:Q,2,0)</f>
        <v>R3</v>
      </c>
      <c r="AH5311" s="75">
        <v>280</v>
      </c>
      <c r="AI5311" s="16" t="s">
        <v>12474</v>
      </c>
      <c r="AJ5311" s="43" t="str">
        <f>VLOOKUP(E5311,'FILIAIS PETZ'!$A$2:$K$2000,11,0)</f>
        <v>18.328.118/0269-22</v>
      </c>
      <c r="AK5311" s="44" t="str">
        <f t="shared" si="345"/>
        <v>18.328.118/0269-22</v>
      </c>
    </row>
    <row r="5312" spans="1:37" s="14" customFormat="1" ht="15" customHeight="1" thickBot="1" x14ac:dyDescent="0.25">
      <c r="A5312" s="9">
        <f t="shared" si="347"/>
        <v>982256</v>
      </c>
      <c r="B5312" s="18">
        <f>VLOOKUP(C5312,FORNECEDORES!D:E,2,0)</f>
        <v>40460</v>
      </c>
      <c r="C5312" s="19" t="str">
        <f>VLOOKUP(D5312,FORNECEDORES!A:D,4,0)</f>
        <v>30.515.748/0001-98</v>
      </c>
      <c r="D5312" s="13" t="s">
        <v>2732</v>
      </c>
      <c r="E5312" s="20" t="str">
        <f t="shared" si="346"/>
        <v>04 0067</v>
      </c>
      <c r="F5312" s="28" t="s">
        <v>8611</v>
      </c>
      <c r="G5312" s="21" t="str">
        <f>VLOOKUP(E5312,'FILIAIS PETZ'!A:E,5,0)</f>
        <v>PETZ EXTRA RICARDO JAFET</v>
      </c>
      <c r="H5312" s="20" t="str">
        <f>VLOOKUP(E5312,'FILIAIS PETZ'!A:D,4,0)</f>
        <v>RJAF-SP</v>
      </c>
      <c r="I5312" s="85">
        <v>45537</v>
      </c>
      <c r="J5312" s="84">
        <v>982256</v>
      </c>
      <c r="K5312" s="84" t="s">
        <v>5858</v>
      </c>
      <c r="L5312" s="83" t="s">
        <v>13563</v>
      </c>
      <c r="M5312" s="46">
        <v>45570</v>
      </c>
      <c r="N5312" s="46">
        <v>45595</v>
      </c>
      <c r="O5312" s="46">
        <v>45575</v>
      </c>
      <c r="P5312" s="83" t="s">
        <v>4990</v>
      </c>
      <c r="Q5312" s="84">
        <v>3</v>
      </c>
      <c r="R5312" s="84">
        <v>1</v>
      </c>
      <c r="S5312" s="84">
        <v>8</v>
      </c>
      <c r="T5312" s="84" t="s">
        <v>32</v>
      </c>
      <c r="U5312" s="84">
        <v>11002</v>
      </c>
      <c r="V5312" s="84">
        <v>11002</v>
      </c>
      <c r="W5312" s="84" t="s">
        <v>5057</v>
      </c>
      <c r="X5312" s="84" t="s">
        <v>4985</v>
      </c>
      <c r="Y5312" s="9" t="s">
        <v>4993</v>
      </c>
      <c r="Z5312" s="9" t="s">
        <v>8408</v>
      </c>
      <c r="AA5312" s="9" t="s">
        <v>4989</v>
      </c>
      <c r="AB5312" s="9" t="s">
        <v>12941</v>
      </c>
      <c r="AC5312" s="84" t="s">
        <v>5006</v>
      </c>
      <c r="AD5312" s="83"/>
      <c r="AE5312" s="20" t="str">
        <f>VLOOKUP(E5312,'FILIAIS PETZ'!A:Q,17,0)</f>
        <v>SP2</v>
      </c>
      <c r="AF5312" s="20" t="str">
        <f>VLOOKUP(E5312,'FILIAIS PETZ'!A:Q,3,0)</f>
        <v>FELICIO</v>
      </c>
      <c r="AG5312" s="20" t="str">
        <f>VLOOKUP(E5312,'FILIAIS PETZ'!A:Q,2,0)</f>
        <v>R3</v>
      </c>
      <c r="AH5312" s="75">
        <v>1200</v>
      </c>
      <c r="AI5312" s="16" t="s">
        <v>12475</v>
      </c>
      <c r="AJ5312" s="43">
        <f>VLOOKUP(E5312,'FILIAIS PETZ'!$A$2:$K$2000,11,0)</f>
        <v>18328118006573</v>
      </c>
      <c r="AK5312" s="44">
        <f t="shared" si="345"/>
        <v>18328118006573</v>
      </c>
    </row>
    <row r="5313" spans="1:37" s="14" customFormat="1" ht="15" customHeight="1" thickBot="1" x14ac:dyDescent="0.25">
      <c r="A5313" s="9">
        <f t="shared" si="347"/>
        <v>982259</v>
      </c>
      <c r="B5313" s="18">
        <f>VLOOKUP(C5313,FORNECEDORES!D:E,2,0)</f>
        <v>40460</v>
      </c>
      <c r="C5313" s="19" t="str">
        <f>VLOOKUP(D5313,FORNECEDORES!A:D,4,0)</f>
        <v>30.515.748/0001-98</v>
      </c>
      <c r="D5313" s="13" t="s">
        <v>2732</v>
      </c>
      <c r="E5313" s="20" t="str">
        <f t="shared" si="346"/>
        <v>04 0067</v>
      </c>
      <c r="F5313" s="28" t="s">
        <v>8611</v>
      </c>
      <c r="G5313" s="21" t="str">
        <f>VLOOKUP(E5313,'FILIAIS PETZ'!A:E,5,0)</f>
        <v>PETZ EXTRA RICARDO JAFET</v>
      </c>
      <c r="H5313" s="20" t="str">
        <f>VLOOKUP(E5313,'FILIAIS PETZ'!A:D,4,0)</f>
        <v>RJAF-SP</v>
      </c>
      <c r="I5313" s="85">
        <v>45537</v>
      </c>
      <c r="J5313" s="84">
        <v>982259</v>
      </c>
      <c r="K5313" s="84" t="s">
        <v>5858</v>
      </c>
      <c r="L5313" s="83" t="s">
        <v>13564</v>
      </c>
      <c r="M5313" s="46">
        <v>45570</v>
      </c>
      <c r="N5313" s="46">
        <v>45595</v>
      </c>
      <c r="O5313" s="46">
        <v>45575</v>
      </c>
      <c r="P5313" s="83" t="s">
        <v>4990</v>
      </c>
      <c r="Q5313" s="84">
        <v>3</v>
      </c>
      <c r="R5313" s="84">
        <v>1</v>
      </c>
      <c r="S5313" s="84">
        <v>8</v>
      </c>
      <c r="T5313" s="84" t="s">
        <v>32</v>
      </c>
      <c r="U5313" s="84">
        <v>11002</v>
      </c>
      <c r="V5313" s="84">
        <v>11002</v>
      </c>
      <c r="W5313" s="84" t="s">
        <v>5039</v>
      </c>
      <c r="X5313" s="84" t="s">
        <v>4985</v>
      </c>
      <c r="Y5313" s="9" t="s">
        <v>4993</v>
      </c>
      <c r="Z5313" s="9" t="s">
        <v>8408</v>
      </c>
      <c r="AA5313" s="9" t="s">
        <v>4989</v>
      </c>
      <c r="AB5313" s="9" t="s">
        <v>12941</v>
      </c>
      <c r="AC5313" s="84" t="s">
        <v>5006</v>
      </c>
      <c r="AD5313" s="83"/>
      <c r="AE5313" s="20" t="str">
        <f>VLOOKUP(E5313,'FILIAIS PETZ'!A:Q,17,0)</f>
        <v>SP2</v>
      </c>
      <c r="AF5313" s="20" t="str">
        <f>VLOOKUP(E5313,'FILIAIS PETZ'!A:Q,3,0)</f>
        <v>FELICIO</v>
      </c>
      <c r="AG5313" s="20" t="str">
        <f>VLOOKUP(E5313,'FILIAIS PETZ'!A:Q,2,0)</f>
        <v>R3</v>
      </c>
      <c r="AH5313" s="75">
        <v>180</v>
      </c>
      <c r="AI5313" s="16" t="s">
        <v>12476</v>
      </c>
      <c r="AJ5313" s="43">
        <f>VLOOKUP(E5313,'FILIAIS PETZ'!$A$2:$K$2000,11,0)</f>
        <v>18328118006573</v>
      </c>
      <c r="AK5313" s="44">
        <f t="shared" si="345"/>
        <v>18328118006573</v>
      </c>
    </row>
    <row r="5314" spans="1:37" s="14" customFormat="1" ht="15" customHeight="1" thickBot="1" x14ac:dyDescent="0.25">
      <c r="A5314" s="9">
        <f t="shared" si="347"/>
        <v>982260</v>
      </c>
      <c r="B5314" s="18">
        <f>VLOOKUP(C5314,FORNECEDORES!D:E,2,0)</f>
        <v>40460</v>
      </c>
      <c r="C5314" s="19" t="str">
        <f>VLOOKUP(D5314,FORNECEDORES!A:D,4,0)</f>
        <v>30.515.748/0001-98</v>
      </c>
      <c r="D5314" s="13" t="s">
        <v>2732</v>
      </c>
      <c r="E5314" s="20" t="str">
        <f t="shared" si="346"/>
        <v>04 0067</v>
      </c>
      <c r="F5314" s="28" t="s">
        <v>8611</v>
      </c>
      <c r="G5314" s="21" t="str">
        <f>VLOOKUP(E5314,'FILIAIS PETZ'!A:E,5,0)</f>
        <v>PETZ EXTRA RICARDO JAFET</v>
      </c>
      <c r="H5314" s="20" t="str">
        <f>VLOOKUP(E5314,'FILIAIS PETZ'!A:D,4,0)</f>
        <v>RJAF-SP</v>
      </c>
      <c r="I5314" s="85">
        <v>45537</v>
      </c>
      <c r="J5314" s="84">
        <v>982260</v>
      </c>
      <c r="K5314" s="84" t="s">
        <v>5858</v>
      </c>
      <c r="L5314" s="83" t="s">
        <v>13565</v>
      </c>
      <c r="M5314" s="46">
        <v>45570</v>
      </c>
      <c r="N5314" s="46">
        <v>45595</v>
      </c>
      <c r="O5314" s="46">
        <v>45575</v>
      </c>
      <c r="P5314" s="83" t="s">
        <v>4990</v>
      </c>
      <c r="Q5314" s="84">
        <v>3</v>
      </c>
      <c r="R5314" s="84">
        <v>1</v>
      </c>
      <c r="S5314" s="84">
        <v>8</v>
      </c>
      <c r="T5314" s="84" t="s">
        <v>32</v>
      </c>
      <c r="U5314" s="84">
        <v>11002</v>
      </c>
      <c r="V5314" s="84">
        <v>11002</v>
      </c>
      <c r="W5314" s="84" t="s">
        <v>5021</v>
      </c>
      <c r="X5314" s="84" t="s">
        <v>4985</v>
      </c>
      <c r="Y5314" s="9" t="s">
        <v>4993</v>
      </c>
      <c r="Z5314" s="9" t="s">
        <v>8408</v>
      </c>
      <c r="AA5314" s="9" t="s">
        <v>4989</v>
      </c>
      <c r="AB5314" s="9" t="s">
        <v>12941</v>
      </c>
      <c r="AC5314" s="84" t="s">
        <v>5006</v>
      </c>
      <c r="AD5314" s="83"/>
      <c r="AE5314" s="20" t="str">
        <f>VLOOKUP(E5314,'FILIAIS PETZ'!A:Q,17,0)</f>
        <v>SP2</v>
      </c>
      <c r="AF5314" s="20" t="str">
        <f>VLOOKUP(E5314,'FILIAIS PETZ'!A:Q,3,0)</f>
        <v>FELICIO</v>
      </c>
      <c r="AG5314" s="20" t="str">
        <f>VLOOKUP(E5314,'FILIAIS PETZ'!A:Q,2,0)</f>
        <v>R3</v>
      </c>
      <c r="AH5314" s="75">
        <v>460</v>
      </c>
      <c r="AI5314" s="16" t="s">
        <v>12477</v>
      </c>
      <c r="AJ5314" s="43">
        <f>VLOOKUP(E5314,'FILIAIS PETZ'!$A$2:$K$2000,11,0)</f>
        <v>18328118006573</v>
      </c>
      <c r="AK5314" s="44">
        <f t="shared" si="345"/>
        <v>18328118006573</v>
      </c>
    </row>
    <row r="5315" spans="1:37" s="14" customFormat="1" ht="15" customHeight="1" thickBot="1" x14ac:dyDescent="0.25">
      <c r="A5315" s="9">
        <f t="shared" si="347"/>
        <v>982263</v>
      </c>
      <c r="B5315" s="18">
        <f>VLOOKUP(C5315,FORNECEDORES!D:E,2,0)</f>
        <v>40460</v>
      </c>
      <c r="C5315" s="19" t="str">
        <f>VLOOKUP(D5315,FORNECEDORES!A:D,4,0)</f>
        <v>30.515.748/0001-98</v>
      </c>
      <c r="D5315" s="13" t="s">
        <v>2732</v>
      </c>
      <c r="E5315" s="20" t="str">
        <f t="shared" si="346"/>
        <v>04 0046</v>
      </c>
      <c r="F5315" s="28" t="s">
        <v>8978</v>
      </c>
      <c r="G5315" s="21" t="str">
        <f>VLOOKUP(E5315,'FILIAIS PETZ'!A:E,5,0)</f>
        <v>PETZ CIDADE JARDIM</v>
      </c>
      <c r="H5315" s="20" t="str">
        <f>VLOOKUP(E5315,'FILIAIS PETZ'!A:D,4,0)</f>
        <v>CDJD-SP</v>
      </c>
      <c r="I5315" s="85">
        <v>45537</v>
      </c>
      <c r="J5315" s="84">
        <v>982263</v>
      </c>
      <c r="K5315" s="84" t="s">
        <v>5858</v>
      </c>
      <c r="L5315" s="83" t="s">
        <v>11021</v>
      </c>
      <c r="M5315" s="46">
        <v>45576</v>
      </c>
      <c r="N5315" s="46">
        <v>45602</v>
      </c>
      <c r="O5315" s="46">
        <v>45582</v>
      </c>
      <c r="P5315" s="83" t="s">
        <v>4990</v>
      </c>
      <c r="Q5315" s="84">
        <v>3</v>
      </c>
      <c r="R5315" s="84">
        <v>1</v>
      </c>
      <c r="S5315" s="84">
        <v>8</v>
      </c>
      <c r="T5315" s="84" t="s">
        <v>32</v>
      </c>
      <c r="U5315" s="84">
        <v>11002</v>
      </c>
      <c r="V5315" s="84">
        <v>11002</v>
      </c>
      <c r="W5315" s="84" t="s">
        <v>5024</v>
      </c>
      <c r="X5315" s="84" t="s">
        <v>4985</v>
      </c>
      <c r="Y5315" s="9" t="s">
        <v>4997</v>
      </c>
      <c r="Z5315" s="9" t="s">
        <v>4993</v>
      </c>
      <c r="AA5315" s="9" t="s">
        <v>4989</v>
      </c>
      <c r="AB5315" s="9" t="s">
        <v>12941</v>
      </c>
      <c r="AC5315" s="84" t="s">
        <v>5006</v>
      </c>
      <c r="AD5315" s="83"/>
      <c r="AE5315" s="20" t="str">
        <f>VLOOKUP(E5315,'FILIAIS PETZ'!A:Q,17,0)</f>
        <v>SP2</v>
      </c>
      <c r="AF5315" s="20" t="str">
        <f>VLOOKUP(E5315,'FILIAIS PETZ'!A:Q,3,0)</f>
        <v>FELICIO</v>
      </c>
      <c r="AG5315" s="20" t="str">
        <f>VLOOKUP(E5315,'FILIAIS PETZ'!A:Q,2,0)</f>
        <v>R3</v>
      </c>
      <c r="AH5315" s="75">
        <v>700</v>
      </c>
      <c r="AI5315" s="16" t="s">
        <v>12478</v>
      </c>
      <c r="AJ5315" s="43">
        <f>VLOOKUP(E5315,'FILIAIS PETZ'!$A$2:$K$2000,11,0)</f>
        <v>18328118004520</v>
      </c>
      <c r="AK5315" s="44">
        <f t="shared" si="345"/>
        <v>18328118004520</v>
      </c>
    </row>
    <row r="5316" spans="1:37" s="14" customFormat="1" ht="15" customHeight="1" thickBot="1" x14ac:dyDescent="0.25">
      <c r="A5316" s="9">
        <f t="shared" si="347"/>
        <v>982266</v>
      </c>
      <c r="B5316" s="18">
        <f>VLOOKUP(C5316,FORNECEDORES!D:E,2,0)</f>
        <v>40460</v>
      </c>
      <c r="C5316" s="19" t="str">
        <f>VLOOKUP(D5316,FORNECEDORES!A:D,4,0)</f>
        <v>30.515.748/0001-98</v>
      </c>
      <c r="D5316" s="13" t="s">
        <v>2732</v>
      </c>
      <c r="E5316" s="20" t="str">
        <f t="shared" si="346"/>
        <v>04 0067</v>
      </c>
      <c r="F5316" s="28" t="s">
        <v>8611</v>
      </c>
      <c r="G5316" s="21" t="str">
        <f>VLOOKUP(E5316,'FILIAIS PETZ'!A:E,5,0)</f>
        <v>PETZ EXTRA RICARDO JAFET</v>
      </c>
      <c r="H5316" s="20" t="str">
        <f>VLOOKUP(E5316,'FILIAIS PETZ'!A:D,4,0)</f>
        <v>RJAF-SP</v>
      </c>
      <c r="I5316" s="85">
        <v>45537</v>
      </c>
      <c r="J5316" s="84">
        <v>982266</v>
      </c>
      <c r="K5316" s="84" t="s">
        <v>5858</v>
      </c>
      <c r="L5316" s="83" t="s">
        <v>13566</v>
      </c>
      <c r="M5316" s="46">
        <v>45570</v>
      </c>
      <c r="N5316" s="46">
        <v>45595</v>
      </c>
      <c r="O5316" s="46">
        <v>45575</v>
      </c>
      <c r="P5316" s="83" t="s">
        <v>4990</v>
      </c>
      <c r="Q5316" s="84">
        <v>3</v>
      </c>
      <c r="R5316" s="84">
        <v>1</v>
      </c>
      <c r="S5316" s="84">
        <v>8</v>
      </c>
      <c r="T5316" s="84" t="s">
        <v>32</v>
      </c>
      <c r="U5316" s="84">
        <v>11002</v>
      </c>
      <c r="V5316" s="84">
        <v>11002</v>
      </c>
      <c r="W5316" s="84" t="s">
        <v>5062</v>
      </c>
      <c r="X5316" s="84" t="s">
        <v>4985</v>
      </c>
      <c r="Y5316" s="9" t="s">
        <v>4993</v>
      </c>
      <c r="Z5316" s="9" t="s">
        <v>8408</v>
      </c>
      <c r="AA5316" s="9" t="s">
        <v>4989</v>
      </c>
      <c r="AB5316" s="9" t="s">
        <v>12941</v>
      </c>
      <c r="AC5316" s="84" t="s">
        <v>5006</v>
      </c>
      <c r="AD5316" s="83"/>
      <c r="AE5316" s="20" t="str">
        <f>VLOOKUP(E5316,'FILIAIS PETZ'!A:Q,17,0)</f>
        <v>SP2</v>
      </c>
      <c r="AF5316" s="20" t="str">
        <f>VLOOKUP(E5316,'FILIAIS PETZ'!A:Q,3,0)</f>
        <v>FELICIO</v>
      </c>
      <c r="AG5316" s="20" t="str">
        <f>VLOOKUP(E5316,'FILIAIS PETZ'!A:Q,2,0)</f>
        <v>R3</v>
      </c>
      <c r="AH5316" s="75">
        <v>480</v>
      </c>
      <c r="AI5316" s="16" t="s">
        <v>12479</v>
      </c>
      <c r="AJ5316" s="43">
        <f>VLOOKUP(E5316,'FILIAIS PETZ'!$A$2:$K$2000,11,0)</f>
        <v>18328118006573</v>
      </c>
      <c r="AK5316" s="44">
        <f t="shared" si="345"/>
        <v>18328118006573</v>
      </c>
    </row>
    <row r="5317" spans="1:37" s="14" customFormat="1" ht="15" customHeight="1" thickBot="1" x14ac:dyDescent="0.25">
      <c r="A5317" s="9">
        <f t="shared" si="347"/>
        <v>982277</v>
      </c>
      <c r="B5317" s="18">
        <f>VLOOKUP(C5317,FORNECEDORES!D:E,2,0)</f>
        <v>40460</v>
      </c>
      <c r="C5317" s="19" t="str">
        <f>VLOOKUP(D5317,FORNECEDORES!A:D,4,0)</f>
        <v>30.515.748/0001-98</v>
      </c>
      <c r="D5317" s="13" t="s">
        <v>2732</v>
      </c>
      <c r="E5317" s="20" t="str">
        <f t="shared" si="346"/>
        <v>04 0067</v>
      </c>
      <c r="F5317" s="28" t="s">
        <v>8611</v>
      </c>
      <c r="G5317" s="21" t="str">
        <f>VLOOKUP(E5317,'FILIAIS PETZ'!A:E,5,0)</f>
        <v>PETZ EXTRA RICARDO JAFET</v>
      </c>
      <c r="H5317" s="20" t="str">
        <f>VLOOKUP(E5317,'FILIAIS PETZ'!A:D,4,0)</f>
        <v>RJAF-SP</v>
      </c>
      <c r="I5317" s="85">
        <v>45537</v>
      </c>
      <c r="J5317" s="84">
        <v>982277</v>
      </c>
      <c r="K5317" s="84" t="s">
        <v>5858</v>
      </c>
      <c r="L5317" s="83" t="s">
        <v>13567</v>
      </c>
      <c r="M5317" s="46">
        <v>45570</v>
      </c>
      <c r="N5317" s="46">
        <v>45595</v>
      </c>
      <c r="O5317" s="46">
        <v>45575</v>
      </c>
      <c r="P5317" s="83" t="s">
        <v>4990</v>
      </c>
      <c r="Q5317" s="84">
        <v>3</v>
      </c>
      <c r="R5317" s="84">
        <v>1</v>
      </c>
      <c r="S5317" s="84">
        <v>8</v>
      </c>
      <c r="T5317" s="84" t="s">
        <v>32</v>
      </c>
      <c r="U5317" s="84">
        <v>11002</v>
      </c>
      <c r="V5317" s="84">
        <v>11002</v>
      </c>
      <c r="W5317" s="84" t="s">
        <v>5119</v>
      </c>
      <c r="X5317" s="84" t="s">
        <v>4985</v>
      </c>
      <c r="Y5317" s="9" t="s">
        <v>4993</v>
      </c>
      <c r="Z5317" s="9" t="s">
        <v>8408</v>
      </c>
      <c r="AA5317" s="9" t="s">
        <v>5014</v>
      </c>
      <c r="AB5317" s="9" t="s">
        <v>12941</v>
      </c>
      <c r="AC5317" s="84" t="s">
        <v>5006</v>
      </c>
      <c r="AD5317" s="83"/>
      <c r="AE5317" s="20" t="str">
        <f>VLOOKUP(E5317,'FILIAIS PETZ'!A:Q,17,0)</f>
        <v>SP2</v>
      </c>
      <c r="AF5317" s="20" t="str">
        <f>VLOOKUP(E5317,'FILIAIS PETZ'!A:Q,3,0)</f>
        <v>FELICIO</v>
      </c>
      <c r="AG5317" s="20" t="str">
        <f>VLOOKUP(E5317,'FILIAIS PETZ'!A:Q,2,0)</f>
        <v>R3</v>
      </c>
      <c r="AH5317" s="75">
        <v>550</v>
      </c>
      <c r="AI5317" s="16" t="s">
        <v>12480</v>
      </c>
      <c r="AJ5317" s="43">
        <f>VLOOKUP(E5317,'FILIAIS PETZ'!$A$2:$K$2000,11,0)</f>
        <v>18328118006573</v>
      </c>
      <c r="AK5317" s="44">
        <f t="shared" si="345"/>
        <v>18328118006573</v>
      </c>
    </row>
    <row r="5318" spans="1:37" s="14" customFormat="1" ht="15" customHeight="1" thickBot="1" x14ac:dyDescent="0.25">
      <c r="A5318" s="9">
        <f t="shared" si="347"/>
        <v>982287</v>
      </c>
      <c r="B5318" s="18">
        <f>VLOOKUP(C5318,FORNECEDORES!D:E,2,0)</f>
        <v>40460</v>
      </c>
      <c r="C5318" s="19" t="str">
        <f>VLOOKUP(D5318,FORNECEDORES!A:D,4,0)</f>
        <v>30.515.748/0001-98</v>
      </c>
      <c r="D5318" s="13" t="s">
        <v>2732</v>
      </c>
      <c r="E5318" s="20" t="str">
        <f t="shared" si="346"/>
        <v>04 0011</v>
      </c>
      <c r="F5318" s="28" t="s">
        <v>8976</v>
      </c>
      <c r="G5318" s="21" t="str">
        <f>VLOOKUP(E5318,'FILIAIS PETZ'!A:E,5,0)</f>
        <v>PETZ AUGUSTA</v>
      </c>
      <c r="H5318" s="20" t="str">
        <f>VLOOKUP(E5318,'FILIAIS PETZ'!A:D,4,0)</f>
        <v>AUGT-SP</v>
      </c>
      <c r="I5318" s="85">
        <v>45537</v>
      </c>
      <c r="J5318" s="84">
        <v>982287</v>
      </c>
      <c r="K5318" s="84" t="s">
        <v>5858</v>
      </c>
      <c r="L5318" s="83" t="s">
        <v>13569</v>
      </c>
      <c r="M5318" s="46">
        <v>45570</v>
      </c>
      <c r="N5318" s="46">
        <v>45595</v>
      </c>
      <c r="O5318" s="46">
        <v>45575</v>
      </c>
      <c r="P5318" s="83" t="s">
        <v>4990</v>
      </c>
      <c r="Q5318" s="84">
        <v>3</v>
      </c>
      <c r="R5318" s="84">
        <v>1</v>
      </c>
      <c r="S5318" s="84">
        <v>8</v>
      </c>
      <c r="T5318" s="84" t="s">
        <v>32</v>
      </c>
      <c r="U5318" s="84">
        <v>11002</v>
      </c>
      <c r="V5318" s="84">
        <v>11002</v>
      </c>
      <c r="W5318" s="84" t="s">
        <v>5062</v>
      </c>
      <c r="X5318" s="84" t="s">
        <v>4985</v>
      </c>
      <c r="Y5318" s="9" t="s">
        <v>4993</v>
      </c>
      <c r="Z5318" s="9" t="s">
        <v>8408</v>
      </c>
      <c r="AA5318" s="9" t="s">
        <v>4989</v>
      </c>
      <c r="AB5318" s="9" t="s">
        <v>12941</v>
      </c>
      <c r="AC5318" s="84" t="s">
        <v>5006</v>
      </c>
      <c r="AD5318" s="83"/>
      <c r="AE5318" s="20" t="str">
        <f>VLOOKUP(E5318,'FILIAIS PETZ'!A:Q,17,0)</f>
        <v>SP2</v>
      </c>
      <c r="AF5318" s="20" t="str">
        <f>VLOOKUP(E5318,'FILIAIS PETZ'!A:Q,3,0)</f>
        <v>FELICIO</v>
      </c>
      <c r="AG5318" s="20" t="str">
        <f>VLOOKUP(E5318,'FILIAIS PETZ'!A:Q,2,0)</f>
        <v>R3</v>
      </c>
      <c r="AH5318" s="75">
        <v>836.97</v>
      </c>
      <c r="AI5318" s="16" t="s">
        <v>12481</v>
      </c>
      <c r="AJ5318" s="43">
        <f>VLOOKUP(E5318,'FILIAIS PETZ'!$A$2:$K$2000,11,0)</f>
        <v>18328118001776</v>
      </c>
      <c r="AK5318" s="44">
        <f t="shared" si="345"/>
        <v>18328118001776</v>
      </c>
    </row>
    <row r="5319" spans="1:37" s="14" customFormat="1" ht="15" customHeight="1" thickBot="1" x14ac:dyDescent="0.25">
      <c r="A5319" s="9">
        <f t="shared" si="347"/>
        <v>982290</v>
      </c>
      <c r="B5319" s="18">
        <f>VLOOKUP(C5319,FORNECEDORES!D:E,2,0)</f>
        <v>9057</v>
      </c>
      <c r="C5319" s="19" t="str">
        <f>VLOOKUP(D5319,FORNECEDORES!A:D,4,0)</f>
        <v>19.357.006/0001-49</v>
      </c>
      <c r="D5319" s="13" t="s">
        <v>2290</v>
      </c>
      <c r="E5319" s="20" t="str">
        <f t="shared" si="346"/>
        <v>04 0237</v>
      </c>
      <c r="F5319" s="28" t="s">
        <v>6532</v>
      </c>
      <c r="G5319" s="21" t="str">
        <f>VLOOKUP(E5319,'FILIAIS PETZ'!A:E,5,0)</f>
        <v>PETZ INDEPENDENCIA SHOPPING</v>
      </c>
      <c r="H5319" s="20" t="str">
        <f>VLOOKUP(E5319,'FILIAIS PETZ'!A:D,4,0)</f>
        <v>SIND-MG</v>
      </c>
      <c r="I5319" s="85">
        <v>45537</v>
      </c>
      <c r="J5319" s="84">
        <v>982290</v>
      </c>
      <c r="K5319" s="84" t="s">
        <v>5858</v>
      </c>
      <c r="L5319" s="83" t="s">
        <v>12842</v>
      </c>
      <c r="M5319" s="46">
        <v>45548</v>
      </c>
      <c r="N5319" s="46">
        <v>45574</v>
      </c>
      <c r="O5319" s="46">
        <v>45553</v>
      </c>
      <c r="P5319" s="83" t="s">
        <v>4990</v>
      </c>
      <c r="Q5319" s="84">
        <v>3</v>
      </c>
      <c r="R5319" s="84">
        <v>1</v>
      </c>
      <c r="S5319" s="84">
        <v>8</v>
      </c>
      <c r="T5319" s="84" t="s">
        <v>32</v>
      </c>
      <c r="U5319" s="84">
        <v>11002</v>
      </c>
      <c r="V5319" s="84">
        <v>11002</v>
      </c>
      <c r="W5319" s="84" t="s">
        <v>4984</v>
      </c>
      <c r="X5319" s="84" t="s">
        <v>4985</v>
      </c>
      <c r="Y5319" s="9" t="s">
        <v>4993</v>
      </c>
      <c r="Z5319" s="84" t="s">
        <v>5020</v>
      </c>
      <c r="AA5319" s="9" t="s">
        <v>5022</v>
      </c>
      <c r="AB5319" s="9" t="s">
        <v>12941</v>
      </c>
      <c r="AC5319" s="84" t="s">
        <v>5006</v>
      </c>
      <c r="AD5319" s="83"/>
      <c r="AE5319" s="20" t="str">
        <f>VLOOKUP(E5319,'FILIAIS PETZ'!A:Q,17,0)</f>
        <v>MG-1</v>
      </c>
      <c r="AF5319" s="20" t="str">
        <f>VLOOKUP(E5319,'FILIAIS PETZ'!A:Q,3,0)</f>
        <v>FELICIO</v>
      </c>
      <c r="AG5319" s="20" t="str">
        <f>VLOOKUP(E5319,'FILIAIS PETZ'!A:Q,2,0)</f>
        <v>R3</v>
      </c>
      <c r="AH5319" s="75">
        <v>1330</v>
      </c>
      <c r="AI5319" s="16" t="s">
        <v>12482</v>
      </c>
      <c r="AJ5319" s="43">
        <f>VLOOKUP(E5319,'FILIAIS PETZ'!$A$2:$K$2000,11,0)</f>
        <v>18328118022501</v>
      </c>
      <c r="AK5319" s="44">
        <f t="shared" si="345"/>
        <v>18328118022501</v>
      </c>
    </row>
    <row r="5320" spans="1:37" s="14" customFormat="1" ht="15" customHeight="1" thickBot="1" x14ac:dyDescent="0.25">
      <c r="A5320" s="9">
        <f t="shared" si="347"/>
        <v>982296</v>
      </c>
      <c r="B5320" s="18">
        <f>VLOOKUP(C5320,FORNECEDORES!D:E,2,0)</f>
        <v>315303</v>
      </c>
      <c r="C5320" s="19" t="str">
        <f>VLOOKUP(D5320,FORNECEDORES!A:D,4,0)</f>
        <v>46.594.144/0001-14</v>
      </c>
      <c r="D5320" s="13" t="s">
        <v>3903</v>
      </c>
      <c r="E5320" s="20" t="str">
        <f t="shared" si="346"/>
        <v>04 0256</v>
      </c>
      <c r="F5320" s="28" t="s">
        <v>9144</v>
      </c>
      <c r="G5320" s="21" t="str">
        <f>VLOOKUP(E5320,'FILIAIS PETZ'!A:E,5,0)</f>
        <v>PETZ ACLIMAÇÃO</v>
      </c>
      <c r="H5320" s="20" t="str">
        <f>VLOOKUP(E5320,'FILIAIS PETZ'!A:D,4,0)</f>
        <v>ACLM-SP</v>
      </c>
      <c r="I5320" s="85">
        <v>45537</v>
      </c>
      <c r="J5320" s="84">
        <v>982296</v>
      </c>
      <c r="K5320" s="84"/>
      <c r="L5320" s="83"/>
      <c r="M5320" s="46"/>
      <c r="N5320" s="46"/>
      <c r="O5320" s="46"/>
      <c r="P5320" s="83" t="s">
        <v>4990</v>
      </c>
      <c r="Q5320" s="84">
        <v>3</v>
      </c>
      <c r="R5320" s="84">
        <v>1</v>
      </c>
      <c r="S5320" s="84">
        <v>8</v>
      </c>
      <c r="T5320" s="84" t="s">
        <v>32</v>
      </c>
      <c r="U5320" s="84">
        <v>11002</v>
      </c>
      <c r="V5320" s="84">
        <v>11002</v>
      </c>
      <c r="W5320" s="84" t="s">
        <v>4984</v>
      </c>
      <c r="X5320" s="84" t="s">
        <v>4985</v>
      </c>
      <c r="Y5320" s="9" t="s">
        <v>4997</v>
      </c>
      <c r="Z5320" s="9" t="s">
        <v>4993</v>
      </c>
      <c r="AA5320" s="9" t="s">
        <v>5022</v>
      </c>
      <c r="AB5320" s="9" t="s">
        <v>12941</v>
      </c>
      <c r="AC5320" s="84" t="s">
        <v>5006</v>
      </c>
      <c r="AD5320" s="83"/>
      <c r="AE5320" s="20" t="str">
        <f>VLOOKUP(E5320,'FILIAIS PETZ'!A:Q,17,0)</f>
        <v>SP2</v>
      </c>
      <c r="AF5320" s="20" t="str">
        <f>VLOOKUP(E5320,'FILIAIS PETZ'!A:Q,3,0)</f>
        <v>FELICIO</v>
      </c>
      <c r="AG5320" s="20" t="str">
        <f>VLOOKUP(E5320,'FILIAIS PETZ'!A:Q,2,0)</f>
        <v>R3</v>
      </c>
      <c r="AH5320" s="75">
        <v>500</v>
      </c>
      <c r="AI5320" s="16" t="s">
        <v>12483</v>
      </c>
      <c r="AJ5320" s="43" t="str">
        <f>VLOOKUP(E5320,'FILIAIS PETZ'!$A$2:$K$2000,11,0)</f>
        <v>18.328.118/0243-93</v>
      </c>
      <c r="AK5320" s="44" t="str">
        <f t="shared" si="345"/>
        <v>18.328.118/0243-93</v>
      </c>
    </row>
    <row r="5321" spans="1:37" s="14" customFormat="1" ht="15" customHeight="1" thickBot="1" x14ac:dyDescent="0.25">
      <c r="A5321" s="9">
        <f t="shared" si="347"/>
        <v>982303</v>
      </c>
      <c r="B5321" s="18">
        <f>VLOOKUP(C5321,FORNECEDORES!D:E,2,0)</f>
        <v>530375</v>
      </c>
      <c r="C5321" s="19" t="str">
        <f>VLOOKUP(D5321,FORNECEDORES!A:D,4,0)</f>
        <v>23.080.842/0001-04</v>
      </c>
      <c r="D5321" s="13" t="s">
        <v>4370</v>
      </c>
      <c r="E5321" s="20" t="str">
        <f t="shared" si="346"/>
        <v>04 0067</v>
      </c>
      <c r="F5321" s="28" t="s">
        <v>8611</v>
      </c>
      <c r="G5321" s="21" t="str">
        <f>VLOOKUP(E5321,'FILIAIS PETZ'!A:E,5,0)</f>
        <v>PETZ EXTRA RICARDO JAFET</v>
      </c>
      <c r="H5321" s="20" t="str">
        <f>VLOOKUP(E5321,'FILIAIS PETZ'!A:D,4,0)</f>
        <v>RJAF-SP</v>
      </c>
      <c r="I5321" s="85">
        <v>45538</v>
      </c>
      <c r="J5321" s="84">
        <v>982303</v>
      </c>
      <c r="K5321" s="84" t="s">
        <v>5858</v>
      </c>
      <c r="L5321" s="83" t="s">
        <v>12945</v>
      </c>
      <c r="M5321" s="46">
        <v>45552</v>
      </c>
      <c r="N5321" s="46">
        <v>45574</v>
      </c>
      <c r="O5321" s="46">
        <v>45555</v>
      </c>
      <c r="P5321" s="83" t="s">
        <v>4990</v>
      </c>
      <c r="Q5321" s="84">
        <v>3</v>
      </c>
      <c r="R5321" s="84">
        <v>1</v>
      </c>
      <c r="S5321" s="84">
        <v>8</v>
      </c>
      <c r="T5321" s="84" t="s">
        <v>32</v>
      </c>
      <c r="U5321" s="84">
        <v>11002</v>
      </c>
      <c r="V5321" s="84">
        <v>11002</v>
      </c>
      <c r="W5321" s="84" t="s">
        <v>4984</v>
      </c>
      <c r="X5321" s="84" t="s">
        <v>4996</v>
      </c>
      <c r="Y5321" s="84" t="s">
        <v>4997</v>
      </c>
      <c r="Z5321" s="84" t="s">
        <v>4993</v>
      </c>
      <c r="AA5321" s="84" t="s">
        <v>5097</v>
      </c>
      <c r="AB5321" s="84" t="s">
        <v>5005</v>
      </c>
      <c r="AC5321" s="84" t="s">
        <v>5006</v>
      </c>
      <c r="AD5321" s="83"/>
      <c r="AE5321" s="20" t="str">
        <f>VLOOKUP(E5321,'FILIAIS PETZ'!A:Q,17,0)</f>
        <v>SP2</v>
      </c>
      <c r="AF5321" s="20" t="str">
        <f>VLOOKUP(E5321,'FILIAIS PETZ'!A:Q,3,0)</f>
        <v>FELICIO</v>
      </c>
      <c r="AG5321" s="20" t="str">
        <f>VLOOKUP(E5321,'FILIAIS PETZ'!A:Q,2,0)</f>
        <v>R3</v>
      </c>
      <c r="AH5321" s="75">
        <v>2160</v>
      </c>
      <c r="AI5321" s="16" t="s">
        <v>12484</v>
      </c>
      <c r="AJ5321" s="43">
        <f>VLOOKUP(E5321,'FILIAIS PETZ'!$A$2:$K$2000,11,0)</f>
        <v>18328118006573</v>
      </c>
      <c r="AK5321" s="44">
        <f t="shared" ref="AK5321:AK5384" si="348">AJ5321</f>
        <v>18328118006573</v>
      </c>
    </row>
    <row r="5322" spans="1:37" s="14" customFormat="1" ht="15" customHeight="1" thickBot="1" x14ac:dyDescent="0.25">
      <c r="A5322" s="9">
        <f t="shared" si="347"/>
        <v>982304</v>
      </c>
      <c r="B5322" s="18">
        <f>VLOOKUP(C5322,FORNECEDORES!D:E,2,0)</f>
        <v>530375</v>
      </c>
      <c r="C5322" s="19" t="str">
        <f>VLOOKUP(D5322,FORNECEDORES!A:D,4,0)</f>
        <v>23.080.842/0001-04</v>
      </c>
      <c r="D5322" s="13" t="s">
        <v>4370</v>
      </c>
      <c r="E5322" s="20" t="str">
        <f t="shared" si="346"/>
        <v>04 0010</v>
      </c>
      <c r="F5322" s="28" t="s">
        <v>8983</v>
      </c>
      <c r="G5322" s="21" t="str">
        <f>VLOOKUP(E5322,'FILIAIS PETZ'!A:E,5,0)</f>
        <v>PETZ SANTA CECILIA</v>
      </c>
      <c r="H5322" s="20" t="str">
        <f>VLOOKUP(E5322,'FILIAIS PETZ'!A:D,4,0)</f>
        <v>STCE-SP</v>
      </c>
      <c r="I5322" s="85">
        <v>45538</v>
      </c>
      <c r="J5322" s="84">
        <v>982304</v>
      </c>
      <c r="K5322" s="84" t="s">
        <v>5858</v>
      </c>
      <c r="L5322" s="83" t="s">
        <v>12946</v>
      </c>
      <c r="M5322" s="46">
        <v>45552</v>
      </c>
      <c r="N5322" s="46">
        <v>45574</v>
      </c>
      <c r="O5322" s="46">
        <v>45555</v>
      </c>
      <c r="P5322" s="83" t="s">
        <v>4990</v>
      </c>
      <c r="Q5322" s="84">
        <v>3</v>
      </c>
      <c r="R5322" s="84">
        <v>1</v>
      </c>
      <c r="S5322" s="84">
        <v>8</v>
      </c>
      <c r="T5322" s="84" t="s">
        <v>32</v>
      </c>
      <c r="U5322" s="84">
        <v>11002</v>
      </c>
      <c r="V5322" s="84">
        <v>11002</v>
      </c>
      <c r="W5322" s="84" t="s">
        <v>5034</v>
      </c>
      <c r="X5322" s="84" t="s">
        <v>4985</v>
      </c>
      <c r="Y5322" s="84" t="s">
        <v>4997</v>
      </c>
      <c r="Z5322" s="84" t="s">
        <v>4993</v>
      </c>
      <c r="AA5322" s="84" t="s">
        <v>4989</v>
      </c>
      <c r="AB5322" s="84" t="s">
        <v>5066</v>
      </c>
      <c r="AC5322" s="84" t="s">
        <v>5006</v>
      </c>
      <c r="AD5322" s="83"/>
      <c r="AE5322" s="20" t="str">
        <f>VLOOKUP(E5322,'FILIAIS PETZ'!A:Q,17,0)</f>
        <v>SP2</v>
      </c>
      <c r="AF5322" s="20" t="str">
        <f>VLOOKUP(E5322,'FILIAIS PETZ'!A:Q,3,0)</f>
        <v>FELICIO</v>
      </c>
      <c r="AG5322" s="20" t="str">
        <f>VLOOKUP(E5322,'FILIAIS PETZ'!A:Q,2,0)</f>
        <v>R3</v>
      </c>
      <c r="AH5322" s="75">
        <v>1000</v>
      </c>
      <c r="AI5322" s="16" t="s">
        <v>12485</v>
      </c>
      <c r="AJ5322" s="43">
        <f>VLOOKUP(E5322,'FILIAIS PETZ'!$A$2:$K$2000,11,0)</f>
        <v>18328118001938</v>
      </c>
      <c r="AK5322" s="44">
        <f t="shared" si="348"/>
        <v>18328118001938</v>
      </c>
    </row>
    <row r="5323" spans="1:37" s="14" customFormat="1" ht="15" customHeight="1" thickBot="1" x14ac:dyDescent="0.25">
      <c r="A5323" s="9">
        <f t="shared" si="347"/>
        <v>982330</v>
      </c>
      <c r="B5323" s="18">
        <f>VLOOKUP(C5323,FORNECEDORES!D:E,2,0)</f>
        <v>223099</v>
      </c>
      <c r="C5323" s="19" t="str">
        <f>VLOOKUP(D5323,FORNECEDORES!A:D,4,0)</f>
        <v>33.782.083/0001-77</v>
      </c>
      <c r="D5323" s="13" t="s">
        <v>3652</v>
      </c>
      <c r="E5323" s="20" t="str">
        <f t="shared" si="346"/>
        <v>04 0139</v>
      </c>
      <c r="F5323" s="28" t="s">
        <v>4978</v>
      </c>
      <c r="G5323" s="21" t="str">
        <f>VLOOKUP(E5323,'FILIAIS PETZ'!A:E,5,0)</f>
        <v>PETZ PALMAS</v>
      </c>
      <c r="H5323" s="20" t="str">
        <f>VLOOKUP(E5323,'FILIAIS PETZ'!A:D,4,0)</f>
        <v>PMAS-TO</v>
      </c>
      <c r="I5323" s="85">
        <v>45538</v>
      </c>
      <c r="J5323" s="84">
        <v>982330</v>
      </c>
      <c r="K5323" s="84" t="s">
        <v>5858</v>
      </c>
      <c r="L5323" s="83" t="s">
        <v>13447</v>
      </c>
      <c r="M5323" s="46">
        <v>45541</v>
      </c>
      <c r="N5323" s="46">
        <v>45581</v>
      </c>
      <c r="O5323" s="46">
        <v>45573</v>
      </c>
      <c r="P5323" s="83" t="s">
        <v>4990</v>
      </c>
      <c r="Q5323" s="84">
        <v>3</v>
      </c>
      <c r="R5323" s="84">
        <v>1</v>
      </c>
      <c r="S5323" s="84">
        <v>8</v>
      </c>
      <c r="T5323" s="84" t="s">
        <v>32</v>
      </c>
      <c r="U5323" s="84">
        <v>11002</v>
      </c>
      <c r="V5323" s="84">
        <v>11002</v>
      </c>
      <c r="W5323" s="84" t="s">
        <v>5021</v>
      </c>
      <c r="X5323" s="84" t="s">
        <v>4985</v>
      </c>
      <c r="Y5323" s="84" t="s">
        <v>4993</v>
      </c>
      <c r="Z5323" s="84" t="s">
        <v>8408</v>
      </c>
      <c r="AA5323" s="84" t="s">
        <v>4989</v>
      </c>
      <c r="AB5323" s="9" t="s">
        <v>12941</v>
      </c>
      <c r="AC5323" s="84" t="s">
        <v>5006</v>
      </c>
      <c r="AD5323" s="83"/>
      <c r="AE5323" s="20" t="str">
        <f>VLOOKUP(E5323,'FILIAIS PETZ'!A:Q,17,0)</f>
        <v>CO-2</v>
      </c>
      <c r="AF5323" s="20" t="str">
        <f>VLOOKUP(E5323,'FILIAIS PETZ'!A:Q,3,0)</f>
        <v>FELICIO</v>
      </c>
      <c r="AG5323" s="20" t="str">
        <f>VLOOKUP(E5323,'FILIAIS PETZ'!A:Q,2,0)</f>
        <v>R3</v>
      </c>
      <c r="AH5323" s="75">
        <v>950</v>
      </c>
      <c r="AI5323" s="16" t="s">
        <v>12486</v>
      </c>
      <c r="AJ5323" s="43">
        <f>VLOOKUP(E5323,'FILIAIS PETZ'!$A$2:$K$2000,11,0)</f>
        <v>18328118014088</v>
      </c>
      <c r="AK5323" s="44">
        <f t="shared" si="348"/>
        <v>18328118014088</v>
      </c>
    </row>
    <row r="5324" spans="1:37" s="14" customFormat="1" ht="15" customHeight="1" thickBot="1" x14ac:dyDescent="0.25">
      <c r="A5324" s="9">
        <f t="shared" si="347"/>
        <v>982334</v>
      </c>
      <c r="B5324" s="18">
        <f>VLOOKUP(C5324,FORNECEDORES!D:E,2,0)</f>
        <v>223099</v>
      </c>
      <c r="C5324" s="19" t="str">
        <f>VLOOKUP(D5324,FORNECEDORES!A:D,4,0)</f>
        <v>33.782.083/0001-77</v>
      </c>
      <c r="D5324" s="13" t="s">
        <v>3652</v>
      </c>
      <c r="E5324" s="20" t="str">
        <f t="shared" ref="E5324:E5387" si="349">CONCATENATE("04 ",F5324)</f>
        <v>04 0139</v>
      </c>
      <c r="F5324" s="28" t="s">
        <v>4978</v>
      </c>
      <c r="G5324" s="21" t="str">
        <f>VLOOKUP(E5324,'FILIAIS PETZ'!A:E,5,0)</f>
        <v>PETZ PALMAS</v>
      </c>
      <c r="H5324" s="20" t="str">
        <f>VLOOKUP(E5324,'FILIAIS PETZ'!A:D,4,0)</f>
        <v>PMAS-TO</v>
      </c>
      <c r="I5324" s="85">
        <v>45538</v>
      </c>
      <c r="J5324" s="84">
        <v>982334</v>
      </c>
      <c r="K5324" s="84" t="s">
        <v>5858</v>
      </c>
      <c r="L5324" s="83" t="s">
        <v>13448</v>
      </c>
      <c r="M5324" s="46">
        <v>45541</v>
      </c>
      <c r="N5324" s="46">
        <v>45581</v>
      </c>
      <c r="O5324" s="46">
        <v>45573</v>
      </c>
      <c r="P5324" s="83" t="s">
        <v>4990</v>
      </c>
      <c r="Q5324" s="84">
        <v>3</v>
      </c>
      <c r="R5324" s="84">
        <v>1</v>
      </c>
      <c r="S5324" s="84">
        <v>8</v>
      </c>
      <c r="T5324" s="84" t="s">
        <v>32</v>
      </c>
      <c r="U5324" s="84">
        <v>11002</v>
      </c>
      <c r="V5324" s="84">
        <v>11002</v>
      </c>
      <c r="W5324" s="84" t="s">
        <v>5039</v>
      </c>
      <c r="X5324" s="84" t="s">
        <v>4985</v>
      </c>
      <c r="Y5324" s="84" t="s">
        <v>4993</v>
      </c>
      <c r="Z5324" s="84" t="s">
        <v>8408</v>
      </c>
      <c r="AA5324" s="84" t="s">
        <v>4989</v>
      </c>
      <c r="AB5324" s="9" t="s">
        <v>12941</v>
      </c>
      <c r="AC5324" s="84" t="s">
        <v>5006</v>
      </c>
      <c r="AD5324" s="83"/>
      <c r="AE5324" s="20" t="str">
        <f>VLOOKUP(E5324,'FILIAIS PETZ'!A:Q,17,0)</f>
        <v>CO-2</v>
      </c>
      <c r="AF5324" s="20" t="str">
        <f>VLOOKUP(E5324,'FILIAIS PETZ'!A:Q,3,0)</f>
        <v>FELICIO</v>
      </c>
      <c r="AG5324" s="20" t="str">
        <f>VLOOKUP(E5324,'FILIAIS PETZ'!A:Q,2,0)</f>
        <v>R3</v>
      </c>
      <c r="AH5324" s="75">
        <v>1780</v>
      </c>
      <c r="AI5324" s="16" t="s">
        <v>12487</v>
      </c>
      <c r="AJ5324" s="43">
        <f>VLOOKUP(E5324,'FILIAIS PETZ'!$A$2:$K$2000,11,0)</f>
        <v>18328118014088</v>
      </c>
      <c r="AK5324" s="44">
        <f t="shared" si="348"/>
        <v>18328118014088</v>
      </c>
    </row>
    <row r="5325" spans="1:37" s="14" customFormat="1" ht="15" customHeight="1" thickBot="1" x14ac:dyDescent="0.25">
      <c r="A5325" s="9">
        <f t="shared" si="347"/>
        <v>982335</v>
      </c>
      <c r="B5325" s="18">
        <f>VLOOKUP(C5325,FORNECEDORES!D:E,2,0)</f>
        <v>223099</v>
      </c>
      <c r="C5325" s="19" t="str">
        <f>VLOOKUP(D5325,FORNECEDORES!A:D,4,0)</f>
        <v>33.782.083/0001-77</v>
      </c>
      <c r="D5325" s="13" t="s">
        <v>3652</v>
      </c>
      <c r="E5325" s="20" t="str">
        <f t="shared" si="349"/>
        <v>04 0139</v>
      </c>
      <c r="F5325" s="28" t="s">
        <v>4978</v>
      </c>
      <c r="G5325" s="21" t="str">
        <f>VLOOKUP(E5325,'FILIAIS PETZ'!A:E,5,0)</f>
        <v>PETZ PALMAS</v>
      </c>
      <c r="H5325" s="20" t="str">
        <f>VLOOKUP(E5325,'FILIAIS PETZ'!A:D,4,0)</f>
        <v>PMAS-TO</v>
      </c>
      <c r="I5325" s="85">
        <v>45538</v>
      </c>
      <c r="J5325" s="84">
        <v>982335</v>
      </c>
      <c r="K5325" s="84" t="s">
        <v>5858</v>
      </c>
      <c r="L5325" s="83" t="s">
        <v>11680</v>
      </c>
      <c r="M5325" s="46">
        <v>45541</v>
      </c>
      <c r="N5325" s="46">
        <v>45581</v>
      </c>
      <c r="O5325" s="46">
        <v>45573</v>
      </c>
      <c r="P5325" s="83" t="s">
        <v>4990</v>
      </c>
      <c r="Q5325" s="84">
        <v>3</v>
      </c>
      <c r="R5325" s="84">
        <v>1</v>
      </c>
      <c r="S5325" s="84">
        <v>8</v>
      </c>
      <c r="T5325" s="84" t="s">
        <v>32</v>
      </c>
      <c r="U5325" s="84">
        <v>11002</v>
      </c>
      <c r="V5325" s="84">
        <v>11002</v>
      </c>
      <c r="W5325" s="84" t="s">
        <v>5039</v>
      </c>
      <c r="X5325" s="84" t="s">
        <v>4985</v>
      </c>
      <c r="Y5325" s="84" t="s">
        <v>4993</v>
      </c>
      <c r="Z5325" s="84" t="s">
        <v>8408</v>
      </c>
      <c r="AA5325" s="84" t="s">
        <v>4989</v>
      </c>
      <c r="AB5325" s="9" t="s">
        <v>12941</v>
      </c>
      <c r="AC5325" s="84" t="s">
        <v>5006</v>
      </c>
      <c r="AD5325" s="83"/>
      <c r="AE5325" s="20" t="str">
        <f>VLOOKUP(E5325,'FILIAIS PETZ'!A:Q,17,0)</f>
        <v>CO-2</v>
      </c>
      <c r="AF5325" s="20" t="str">
        <f>VLOOKUP(E5325,'FILIAIS PETZ'!A:Q,3,0)</f>
        <v>FELICIO</v>
      </c>
      <c r="AG5325" s="20" t="str">
        <f>VLOOKUP(E5325,'FILIAIS PETZ'!A:Q,2,0)</f>
        <v>R3</v>
      </c>
      <c r="AH5325" s="75">
        <v>2050</v>
      </c>
      <c r="AI5325" s="16" t="s">
        <v>12488</v>
      </c>
      <c r="AJ5325" s="43">
        <f>VLOOKUP(E5325,'FILIAIS PETZ'!$A$2:$K$2000,11,0)</f>
        <v>18328118014088</v>
      </c>
      <c r="AK5325" s="44">
        <f t="shared" si="348"/>
        <v>18328118014088</v>
      </c>
    </row>
    <row r="5326" spans="1:37" s="14" customFormat="1" ht="15" customHeight="1" thickBot="1" x14ac:dyDescent="0.25">
      <c r="A5326" s="9">
        <f t="shared" si="347"/>
        <v>982356</v>
      </c>
      <c r="B5326" s="18">
        <f>VLOOKUP(C5326,FORNECEDORES!D:E,2,0)</f>
        <v>223099</v>
      </c>
      <c r="C5326" s="19" t="str">
        <f>VLOOKUP(D5326,FORNECEDORES!A:D,4,0)</f>
        <v>33.782.083/0001-77</v>
      </c>
      <c r="D5326" s="13" t="s">
        <v>3652</v>
      </c>
      <c r="E5326" s="20" t="str">
        <f t="shared" si="349"/>
        <v>04 0139</v>
      </c>
      <c r="F5326" s="28" t="s">
        <v>4978</v>
      </c>
      <c r="G5326" s="21" t="str">
        <f>VLOOKUP(E5326,'FILIAIS PETZ'!A:E,5,0)</f>
        <v>PETZ PALMAS</v>
      </c>
      <c r="H5326" s="20" t="str">
        <f>VLOOKUP(E5326,'FILIAIS PETZ'!A:D,4,0)</f>
        <v>PMAS-TO</v>
      </c>
      <c r="I5326" s="85">
        <v>45538</v>
      </c>
      <c r="J5326" s="84">
        <v>982356</v>
      </c>
      <c r="K5326" s="84" t="s">
        <v>5858</v>
      </c>
      <c r="L5326" s="83" t="s">
        <v>13449</v>
      </c>
      <c r="M5326" s="46">
        <v>45541</v>
      </c>
      <c r="N5326" s="46">
        <v>45581</v>
      </c>
      <c r="O5326" s="46">
        <v>45573</v>
      </c>
      <c r="P5326" s="83" t="s">
        <v>4990</v>
      </c>
      <c r="Q5326" s="84">
        <v>3</v>
      </c>
      <c r="R5326" s="84">
        <v>1</v>
      </c>
      <c r="S5326" s="84">
        <v>8</v>
      </c>
      <c r="T5326" s="84" t="s">
        <v>32</v>
      </c>
      <c r="U5326" s="84">
        <v>11002</v>
      </c>
      <c r="V5326" s="84">
        <v>11002</v>
      </c>
      <c r="W5326" s="84" t="s">
        <v>5062</v>
      </c>
      <c r="X5326" s="84" t="s">
        <v>4985</v>
      </c>
      <c r="Y5326" s="84" t="s">
        <v>4993</v>
      </c>
      <c r="Z5326" s="84" t="s">
        <v>8408</v>
      </c>
      <c r="AA5326" s="84" t="s">
        <v>4989</v>
      </c>
      <c r="AB5326" s="9" t="s">
        <v>12941</v>
      </c>
      <c r="AC5326" s="84" t="s">
        <v>5006</v>
      </c>
      <c r="AD5326" s="83"/>
      <c r="AE5326" s="20" t="str">
        <f>VLOOKUP(E5326,'FILIAIS PETZ'!A:Q,17,0)</f>
        <v>CO-2</v>
      </c>
      <c r="AF5326" s="20" t="str">
        <f>VLOOKUP(E5326,'FILIAIS PETZ'!A:Q,3,0)</f>
        <v>FELICIO</v>
      </c>
      <c r="AG5326" s="20" t="str">
        <f>VLOOKUP(E5326,'FILIAIS PETZ'!A:Q,2,0)</f>
        <v>R3</v>
      </c>
      <c r="AH5326" s="75">
        <v>590</v>
      </c>
      <c r="AI5326" s="16" t="s">
        <v>12489</v>
      </c>
      <c r="AJ5326" s="43">
        <f>VLOOKUP(E5326,'FILIAIS PETZ'!$A$2:$K$2000,11,0)</f>
        <v>18328118014088</v>
      </c>
      <c r="AK5326" s="44">
        <f t="shared" si="348"/>
        <v>18328118014088</v>
      </c>
    </row>
    <row r="5327" spans="1:37" s="14" customFormat="1" ht="15" customHeight="1" thickBot="1" x14ac:dyDescent="0.25">
      <c r="A5327" s="9">
        <f t="shared" si="347"/>
        <v>982357</v>
      </c>
      <c r="B5327" s="18">
        <f>VLOOKUP(C5327,FORNECEDORES!D:E,2,0)</f>
        <v>223099</v>
      </c>
      <c r="C5327" s="19" t="str">
        <f>VLOOKUP(D5327,FORNECEDORES!A:D,4,0)</f>
        <v>33.782.083/0001-77</v>
      </c>
      <c r="D5327" s="13" t="s">
        <v>3652</v>
      </c>
      <c r="E5327" s="20" t="str">
        <f t="shared" si="349"/>
        <v>04 0139</v>
      </c>
      <c r="F5327" s="28" t="s">
        <v>4978</v>
      </c>
      <c r="G5327" s="21" t="str">
        <f>VLOOKUP(E5327,'FILIAIS PETZ'!A:E,5,0)</f>
        <v>PETZ PALMAS</v>
      </c>
      <c r="H5327" s="20" t="str">
        <f>VLOOKUP(E5327,'FILIAIS PETZ'!A:D,4,0)</f>
        <v>PMAS-TO</v>
      </c>
      <c r="I5327" s="85">
        <v>45538</v>
      </c>
      <c r="J5327" s="84">
        <v>982357</v>
      </c>
      <c r="K5327" s="84" t="s">
        <v>5858</v>
      </c>
      <c r="L5327" s="83" t="s">
        <v>13450</v>
      </c>
      <c r="M5327" s="46">
        <v>45541</v>
      </c>
      <c r="N5327" s="46">
        <v>45581</v>
      </c>
      <c r="O5327" s="46">
        <v>45573</v>
      </c>
      <c r="P5327" s="83" t="s">
        <v>4990</v>
      </c>
      <c r="Q5327" s="84">
        <v>3</v>
      </c>
      <c r="R5327" s="84">
        <v>1</v>
      </c>
      <c r="S5327" s="84">
        <v>8</v>
      </c>
      <c r="T5327" s="84" t="s">
        <v>32</v>
      </c>
      <c r="U5327" s="84">
        <v>11002</v>
      </c>
      <c r="V5327" s="84">
        <v>11002</v>
      </c>
      <c r="W5327" s="84" t="s">
        <v>6867</v>
      </c>
      <c r="X5327" s="84" t="s">
        <v>4985</v>
      </c>
      <c r="Y5327" s="84" t="s">
        <v>4993</v>
      </c>
      <c r="Z5327" s="84" t="s">
        <v>8408</v>
      </c>
      <c r="AA5327" s="84" t="s">
        <v>4989</v>
      </c>
      <c r="AB5327" s="9" t="s">
        <v>12941</v>
      </c>
      <c r="AC5327" s="84" t="s">
        <v>5006</v>
      </c>
      <c r="AD5327" s="83"/>
      <c r="AE5327" s="20" t="str">
        <f>VLOOKUP(E5327,'FILIAIS PETZ'!A:Q,17,0)</f>
        <v>CO-2</v>
      </c>
      <c r="AF5327" s="20" t="str">
        <f>VLOOKUP(E5327,'FILIAIS PETZ'!A:Q,3,0)</f>
        <v>FELICIO</v>
      </c>
      <c r="AG5327" s="20" t="str">
        <f>VLOOKUP(E5327,'FILIAIS PETZ'!A:Q,2,0)</f>
        <v>R3</v>
      </c>
      <c r="AH5327" s="75">
        <v>430</v>
      </c>
      <c r="AI5327" s="16" t="s">
        <v>12490</v>
      </c>
      <c r="AJ5327" s="43">
        <f>VLOOKUP(E5327,'FILIAIS PETZ'!$A$2:$K$2000,11,0)</f>
        <v>18328118014088</v>
      </c>
      <c r="AK5327" s="44">
        <f t="shared" si="348"/>
        <v>18328118014088</v>
      </c>
    </row>
    <row r="5328" spans="1:37" s="14" customFormat="1" ht="15" customHeight="1" thickBot="1" x14ac:dyDescent="0.25">
      <c r="A5328" s="9">
        <f t="shared" si="347"/>
        <v>982359</v>
      </c>
      <c r="B5328" s="18">
        <f>VLOOKUP(C5328,FORNECEDORES!D:E,2,0)</f>
        <v>223099</v>
      </c>
      <c r="C5328" s="19" t="str">
        <f>VLOOKUP(D5328,FORNECEDORES!A:D,4,0)</f>
        <v>33.782.083/0001-77</v>
      </c>
      <c r="D5328" s="13" t="s">
        <v>3652</v>
      </c>
      <c r="E5328" s="20" t="str">
        <f t="shared" si="349"/>
        <v>04 0139</v>
      </c>
      <c r="F5328" s="28" t="s">
        <v>4978</v>
      </c>
      <c r="G5328" s="21" t="str">
        <f>VLOOKUP(E5328,'FILIAIS PETZ'!A:E,5,0)</f>
        <v>PETZ PALMAS</v>
      </c>
      <c r="H5328" s="20" t="str">
        <f>VLOOKUP(E5328,'FILIAIS PETZ'!A:D,4,0)</f>
        <v>PMAS-TO</v>
      </c>
      <c r="I5328" s="85">
        <v>45538</v>
      </c>
      <c r="J5328" s="84">
        <v>982359</v>
      </c>
      <c r="K5328" s="84" t="s">
        <v>5858</v>
      </c>
      <c r="L5328" s="83" t="s">
        <v>13451</v>
      </c>
      <c r="M5328" s="46">
        <v>45541</v>
      </c>
      <c r="N5328" s="46">
        <v>45581</v>
      </c>
      <c r="O5328" s="46">
        <v>45573</v>
      </c>
      <c r="P5328" s="83" t="s">
        <v>4990</v>
      </c>
      <c r="Q5328" s="84">
        <v>3</v>
      </c>
      <c r="R5328" s="84">
        <v>1</v>
      </c>
      <c r="S5328" s="84">
        <v>8</v>
      </c>
      <c r="T5328" s="84" t="s">
        <v>32</v>
      </c>
      <c r="U5328" s="84">
        <v>11002</v>
      </c>
      <c r="V5328" s="84">
        <v>11002</v>
      </c>
      <c r="W5328" s="84" t="s">
        <v>5024</v>
      </c>
      <c r="X5328" s="84" t="s">
        <v>4985</v>
      </c>
      <c r="Y5328" s="84" t="s">
        <v>4993</v>
      </c>
      <c r="Z5328" s="84" t="s">
        <v>8408</v>
      </c>
      <c r="AA5328" s="84" t="s">
        <v>4989</v>
      </c>
      <c r="AB5328" s="9" t="s">
        <v>12941</v>
      </c>
      <c r="AC5328" s="84" t="s">
        <v>5006</v>
      </c>
      <c r="AD5328" s="83"/>
      <c r="AE5328" s="20" t="str">
        <f>VLOOKUP(E5328,'FILIAIS PETZ'!A:Q,17,0)</f>
        <v>CO-2</v>
      </c>
      <c r="AF5328" s="20" t="str">
        <f>VLOOKUP(E5328,'FILIAIS PETZ'!A:Q,3,0)</f>
        <v>FELICIO</v>
      </c>
      <c r="AG5328" s="20" t="str">
        <f>VLOOKUP(E5328,'FILIAIS PETZ'!A:Q,2,0)</f>
        <v>R3</v>
      </c>
      <c r="AH5328" s="75">
        <v>750</v>
      </c>
      <c r="AI5328" s="16" t="s">
        <v>12491</v>
      </c>
      <c r="AJ5328" s="43">
        <f>VLOOKUP(E5328,'FILIAIS PETZ'!$A$2:$K$2000,11,0)</f>
        <v>18328118014088</v>
      </c>
      <c r="AK5328" s="44">
        <f t="shared" si="348"/>
        <v>18328118014088</v>
      </c>
    </row>
    <row r="5329" spans="1:37" s="14" customFormat="1" ht="15" customHeight="1" thickBot="1" x14ac:dyDescent="0.25">
      <c r="A5329" s="9">
        <f t="shared" si="347"/>
        <v>982362</v>
      </c>
      <c r="B5329" s="18">
        <f>VLOOKUP(C5329,FORNECEDORES!D:E,2,0)</f>
        <v>148893</v>
      </c>
      <c r="C5329" s="19" t="str">
        <f>VLOOKUP(D5329,FORNECEDORES!A:D,4,0)</f>
        <v>06.191.743/0001-72</v>
      </c>
      <c r="D5329" s="13" t="s">
        <v>4752</v>
      </c>
      <c r="E5329" s="20" t="str">
        <f t="shared" si="349"/>
        <v>04 0010</v>
      </c>
      <c r="F5329" s="28" t="s">
        <v>8983</v>
      </c>
      <c r="G5329" s="21" t="str">
        <f>VLOOKUP(E5329,'FILIAIS PETZ'!A:E,5,0)</f>
        <v>PETZ SANTA CECILIA</v>
      </c>
      <c r="H5329" s="20" t="str">
        <f>VLOOKUP(E5329,'FILIAIS PETZ'!A:D,4,0)</f>
        <v>STCE-SP</v>
      </c>
      <c r="I5329" s="85">
        <v>45538</v>
      </c>
      <c r="J5329" s="84">
        <v>982362</v>
      </c>
      <c r="K5329" s="84"/>
      <c r="L5329" s="83"/>
      <c r="M5329" s="46"/>
      <c r="N5329" s="46"/>
      <c r="O5329" s="46"/>
      <c r="P5329" s="83" t="s">
        <v>4990</v>
      </c>
      <c r="Q5329" s="84">
        <v>3</v>
      </c>
      <c r="R5329" s="84">
        <v>1</v>
      </c>
      <c r="S5329" s="84">
        <v>8</v>
      </c>
      <c r="T5329" s="84" t="s">
        <v>32</v>
      </c>
      <c r="U5329" s="84">
        <v>11002</v>
      </c>
      <c r="V5329" s="84">
        <v>11002</v>
      </c>
      <c r="W5329" s="84" t="s">
        <v>5019</v>
      </c>
      <c r="X5329" s="84" t="s">
        <v>4985</v>
      </c>
      <c r="Y5329" s="10" t="s">
        <v>4993</v>
      </c>
      <c r="Z5329" s="9" t="s">
        <v>4993</v>
      </c>
      <c r="AA5329" s="9" t="s">
        <v>4992</v>
      </c>
      <c r="AB5329" s="9" t="s">
        <v>5066</v>
      </c>
      <c r="AC5329" s="84" t="s">
        <v>5006</v>
      </c>
      <c r="AD5329" s="83"/>
      <c r="AE5329" s="20" t="str">
        <f>VLOOKUP(E5329,'FILIAIS PETZ'!A:Q,17,0)</f>
        <v>SP2</v>
      </c>
      <c r="AF5329" s="20" t="str">
        <f>VLOOKUP(E5329,'FILIAIS PETZ'!A:Q,3,0)</f>
        <v>FELICIO</v>
      </c>
      <c r="AG5329" s="20" t="str">
        <f>VLOOKUP(E5329,'FILIAIS PETZ'!A:Q,2,0)</f>
        <v>R3</v>
      </c>
      <c r="AH5329" s="75">
        <v>2004.42</v>
      </c>
      <c r="AI5329" s="16" t="s">
        <v>12492</v>
      </c>
      <c r="AJ5329" s="43">
        <f>VLOOKUP(E5329,'FILIAIS PETZ'!$A$2:$K$2000,11,0)</f>
        <v>18328118001938</v>
      </c>
      <c r="AK5329" s="44">
        <f t="shared" si="348"/>
        <v>18328118001938</v>
      </c>
    </row>
    <row r="5330" spans="1:37" s="14" customFormat="1" ht="15" customHeight="1" thickBot="1" x14ac:dyDescent="0.25">
      <c r="A5330" s="9">
        <f t="shared" si="347"/>
        <v>982364</v>
      </c>
      <c r="B5330" s="18">
        <f>VLOOKUP(C5330,FORNECEDORES!D:E,2,0)</f>
        <v>755572</v>
      </c>
      <c r="C5330" s="19" t="str">
        <f>VLOOKUP(D5330,FORNECEDORES!A:D,4,0)</f>
        <v>53.795.002/0001-80</v>
      </c>
      <c r="D5330" s="13" t="s">
        <v>5850</v>
      </c>
      <c r="E5330" s="20" t="str">
        <f t="shared" si="349"/>
        <v>04 0200</v>
      </c>
      <c r="F5330" s="28" t="s">
        <v>4960</v>
      </c>
      <c r="G5330" s="21" t="str">
        <f>VLOOKUP(E5330,'FILIAIS PETZ'!A:E,5,0)</f>
        <v>PETZ BRASILIA W3 NORTE</v>
      </c>
      <c r="H5330" s="20" t="str">
        <f>VLOOKUP(E5330,'FILIAIS PETZ'!A:D,4,0)</f>
        <v>W3NT-DF</v>
      </c>
      <c r="I5330" s="85">
        <v>45538</v>
      </c>
      <c r="J5330" s="84">
        <v>982364</v>
      </c>
      <c r="K5330" s="84" t="s">
        <v>5858</v>
      </c>
      <c r="L5330" s="83" t="s">
        <v>13009</v>
      </c>
      <c r="M5330" s="46">
        <v>45547</v>
      </c>
      <c r="N5330" s="46">
        <v>45574</v>
      </c>
      <c r="O5330" s="46">
        <v>45556</v>
      </c>
      <c r="P5330" s="83" t="s">
        <v>4990</v>
      </c>
      <c r="Q5330" s="84">
        <v>3</v>
      </c>
      <c r="R5330" s="84">
        <v>1</v>
      </c>
      <c r="S5330" s="84">
        <v>8</v>
      </c>
      <c r="T5330" s="84" t="s">
        <v>32</v>
      </c>
      <c r="U5330" s="84">
        <v>11002</v>
      </c>
      <c r="V5330" s="84">
        <v>11002</v>
      </c>
      <c r="W5330" s="84" t="s">
        <v>5039</v>
      </c>
      <c r="X5330" s="84" t="s">
        <v>5016</v>
      </c>
      <c r="Y5330" s="57" t="s">
        <v>4997</v>
      </c>
      <c r="Z5330" s="9" t="s">
        <v>4993</v>
      </c>
      <c r="AA5330" s="9" t="s">
        <v>5103</v>
      </c>
      <c r="AB5330" s="9" t="s">
        <v>12941</v>
      </c>
      <c r="AC5330" s="84" t="s">
        <v>5006</v>
      </c>
      <c r="AD5330" s="83"/>
      <c r="AE5330" s="20" t="str">
        <f>VLOOKUP(E5330,'FILIAIS PETZ'!A:Q,17,0)</f>
        <v>CO-2</v>
      </c>
      <c r="AF5330" s="20" t="str">
        <f>VLOOKUP(E5330,'FILIAIS PETZ'!A:Q,3,0)</f>
        <v>FELICIO</v>
      </c>
      <c r="AG5330" s="20" t="str">
        <f>VLOOKUP(E5330,'FILIAIS PETZ'!A:Q,2,0)</f>
        <v>R3</v>
      </c>
      <c r="AH5330" s="75">
        <v>4350</v>
      </c>
      <c r="AI5330" s="16" t="s">
        <v>12493</v>
      </c>
      <c r="AJ5330" s="43">
        <f>VLOOKUP(E5330,'FILIAIS PETZ'!$A$2:$K$2000,11,0)</f>
        <v>18328118018660</v>
      </c>
      <c r="AK5330" s="44">
        <f t="shared" si="348"/>
        <v>18328118018660</v>
      </c>
    </row>
    <row r="5331" spans="1:37" s="14" customFormat="1" ht="15" customHeight="1" thickBot="1" x14ac:dyDescent="0.25">
      <c r="A5331" s="9">
        <f t="shared" si="347"/>
        <v>982365</v>
      </c>
      <c r="B5331" s="18">
        <f>VLOOKUP(C5331,FORNECEDORES!D:E,2,0)</f>
        <v>755572</v>
      </c>
      <c r="C5331" s="19" t="str">
        <f>VLOOKUP(D5331,FORNECEDORES!A:D,4,0)</f>
        <v>53.795.002/0001-80</v>
      </c>
      <c r="D5331" s="13" t="s">
        <v>5850</v>
      </c>
      <c r="E5331" s="20" t="str">
        <f t="shared" si="349"/>
        <v>04 0033</v>
      </c>
      <c r="F5331" s="28" t="s">
        <v>4933</v>
      </c>
      <c r="G5331" s="21" t="str">
        <f>VLOOKUP(E5331,'FILIAIS PETZ'!A:E,5,0)</f>
        <v>PETZ PARQUE FLAMBOYANT</v>
      </c>
      <c r="H5331" s="20" t="str">
        <f>VLOOKUP(E5331,'FILIAIS PETZ'!A:D,4,0)</f>
        <v>FBYT-GO</v>
      </c>
      <c r="I5331" s="85">
        <v>45538</v>
      </c>
      <c r="J5331" s="84">
        <v>982365</v>
      </c>
      <c r="K5331" s="84" t="s">
        <v>5858</v>
      </c>
      <c r="L5331" s="83" t="s">
        <v>12840</v>
      </c>
      <c r="M5331" s="46">
        <v>45547</v>
      </c>
      <c r="N5331" s="46">
        <v>45574</v>
      </c>
      <c r="O5331" s="46">
        <v>45553</v>
      </c>
      <c r="P5331" s="83" t="s">
        <v>4990</v>
      </c>
      <c r="Q5331" s="84">
        <v>3</v>
      </c>
      <c r="R5331" s="84">
        <v>1</v>
      </c>
      <c r="S5331" s="84">
        <v>8</v>
      </c>
      <c r="T5331" s="84" t="s">
        <v>32</v>
      </c>
      <c r="U5331" s="84">
        <v>11002</v>
      </c>
      <c r="V5331" s="84">
        <v>11002</v>
      </c>
      <c r="W5331" s="84" t="s">
        <v>5039</v>
      </c>
      <c r="X5331" s="84" t="s">
        <v>5016</v>
      </c>
      <c r="Y5331" s="57" t="s">
        <v>4997</v>
      </c>
      <c r="Z5331" s="9" t="s">
        <v>4993</v>
      </c>
      <c r="AA5331" s="9" t="s">
        <v>5103</v>
      </c>
      <c r="AB5331" s="9" t="s">
        <v>12941</v>
      </c>
      <c r="AC5331" s="84" t="s">
        <v>5006</v>
      </c>
      <c r="AD5331" s="83"/>
      <c r="AE5331" s="20" t="str">
        <f>VLOOKUP(E5331,'FILIAIS PETZ'!A:Q,17,0)</f>
        <v>CO-2</v>
      </c>
      <c r="AF5331" s="20" t="str">
        <f>VLOOKUP(E5331,'FILIAIS PETZ'!A:Q,3,0)</f>
        <v>FELICIO</v>
      </c>
      <c r="AG5331" s="20" t="str">
        <f>VLOOKUP(E5331,'FILIAIS PETZ'!A:Q,2,0)</f>
        <v>R3</v>
      </c>
      <c r="AH5331" s="75">
        <v>4000</v>
      </c>
      <c r="AI5331" s="16" t="s">
        <v>12494</v>
      </c>
      <c r="AJ5331" s="43">
        <f>VLOOKUP(E5331,'FILIAIS PETZ'!$A$2:$K$2000,11,0)</f>
        <v>18328118003477</v>
      </c>
      <c r="AK5331" s="44">
        <f t="shared" si="348"/>
        <v>18328118003477</v>
      </c>
    </row>
    <row r="5332" spans="1:37" s="14" customFormat="1" ht="15" customHeight="1" thickBot="1" x14ac:dyDescent="0.25">
      <c r="A5332" s="9">
        <f t="shared" si="347"/>
        <v>982368</v>
      </c>
      <c r="B5332" s="18">
        <f>VLOOKUP(C5332,FORNECEDORES!D:E,2,0)</f>
        <v>7736</v>
      </c>
      <c r="C5332" s="19" t="str">
        <f>VLOOKUP(D5332,FORNECEDORES!A:D,4,0)</f>
        <v>27.385.816/0001-37</v>
      </c>
      <c r="D5332" s="13" t="s">
        <v>2591</v>
      </c>
      <c r="E5332" s="20" t="str">
        <f t="shared" si="349"/>
        <v>04 0224</v>
      </c>
      <c r="F5332" s="28" t="s">
        <v>4941</v>
      </c>
      <c r="G5332" s="21" t="str">
        <f>VLOOKUP(E5332,'FILIAIS PETZ'!A:E,5,0)</f>
        <v>PETZ NORTE SUL PLAZA</v>
      </c>
      <c r="H5332" s="20" t="str">
        <f>VLOOKUP(E5332,'FILIAIS PETZ'!A:D,4,0)</f>
        <v>NSPL-MS</v>
      </c>
      <c r="I5332" s="85">
        <v>45539</v>
      </c>
      <c r="J5332" s="84">
        <v>982368</v>
      </c>
      <c r="K5332" s="84" t="s">
        <v>5858</v>
      </c>
      <c r="L5332" s="83" t="s">
        <v>12659</v>
      </c>
      <c r="M5332" s="46">
        <v>45541</v>
      </c>
      <c r="N5332" s="46">
        <v>45567</v>
      </c>
      <c r="O5332" s="46">
        <v>45547</v>
      </c>
      <c r="P5332" s="83" t="s">
        <v>4990</v>
      </c>
      <c r="Q5332" s="84">
        <v>3</v>
      </c>
      <c r="R5332" s="84">
        <v>1</v>
      </c>
      <c r="S5332" s="84">
        <v>8</v>
      </c>
      <c r="T5332" s="84" t="s">
        <v>32</v>
      </c>
      <c r="U5332" s="84">
        <v>11002</v>
      </c>
      <c r="V5332" s="84">
        <v>11002</v>
      </c>
      <c r="W5332" s="84" t="s">
        <v>5057</v>
      </c>
      <c r="X5332" s="84" t="s">
        <v>4985</v>
      </c>
      <c r="Y5332" s="10" t="s">
        <v>4993</v>
      </c>
      <c r="Z5332" s="10" t="s">
        <v>4993</v>
      </c>
      <c r="AA5332" s="10" t="s">
        <v>4989</v>
      </c>
      <c r="AB5332" s="10" t="s">
        <v>12941</v>
      </c>
      <c r="AC5332" s="84" t="s">
        <v>5006</v>
      </c>
      <c r="AD5332" s="83"/>
      <c r="AE5332" s="20" t="str">
        <f>VLOOKUP(E5332,'FILIAIS PETZ'!A:Q,17,0)</f>
        <v>CO-1</v>
      </c>
      <c r="AF5332" s="20" t="str">
        <f>VLOOKUP(E5332,'FILIAIS PETZ'!A:Q,3,0)</f>
        <v>FELICIO</v>
      </c>
      <c r="AG5332" s="20" t="str">
        <f>VLOOKUP(E5332,'FILIAIS PETZ'!A:Q,2,0)</f>
        <v>R3</v>
      </c>
      <c r="AH5332" s="75">
        <v>2685.31</v>
      </c>
      <c r="AI5332" s="16" t="s">
        <v>12495</v>
      </c>
      <c r="AJ5332" s="43">
        <f>VLOOKUP(E5332,'FILIAIS PETZ'!$A$2:$K$2000,11,0)</f>
        <v>18328118021459</v>
      </c>
      <c r="AK5332" s="44">
        <f t="shared" si="348"/>
        <v>18328118021459</v>
      </c>
    </row>
    <row r="5333" spans="1:37" s="14" customFormat="1" ht="15" customHeight="1" thickBot="1" x14ac:dyDescent="0.25">
      <c r="A5333" s="9">
        <f t="shared" si="347"/>
        <v>982370</v>
      </c>
      <c r="B5333" s="18">
        <f>VLOOKUP(C5333,FORNECEDORES!D:E,2,0)</f>
        <v>379168</v>
      </c>
      <c r="C5333" s="19" t="str">
        <f>VLOOKUP(D5333,FORNECEDORES!A:D,4,0)</f>
        <v>84.531.557/0001-49</v>
      </c>
      <c r="D5333" s="13" t="s">
        <v>4090</v>
      </c>
      <c r="E5333" s="20" t="str">
        <f t="shared" si="349"/>
        <v>04 0146</v>
      </c>
      <c r="F5333" s="28" t="s">
        <v>4947</v>
      </c>
      <c r="G5333" s="21" t="str">
        <f>VLOOKUP(E5333,'FILIAIS PETZ'!A:E,5,0)</f>
        <v>PETZ DJALMA BATISTA</v>
      </c>
      <c r="H5333" s="20" t="str">
        <f>VLOOKUP(E5333,'FILIAIS PETZ'!A:D,4,0)</f>
        <v>DJBA-AM</v>
      </c>
      <c r="I5333" s="85">
        <v>45540</v>
      </c>
      <c r="J5333" s="84">
        <v>982370</v>
      </c>
      <c r="K5333" s="84" t="s">
        <v>5858</v>
      </c>
      <c r="L5333" s="83" t="s">
        <v>12836</v>
      </c>
      <c r="M5333" s="46">
        <v>45541</v>
      </c>
      <c r="N5333" s="46">
        <v>45574</v>
      </c>
      <c r="O5333" s="46">
        <v>45553</v>
      </c>
      <c r="P5333" s="83" t="s">
        <v>4990</v>
      </c>
      <c r="Q5333" s="84">
        <v>3</v>
      </c>
      <c r="R5333" s="84">
        <v>1</v>
      </c>
      <c r="S5333" s="84">
        <v>8</v>
      </c>
      <c r="T5333" s="84" t="s">
        <v>32</v>
      </c>
      <c r="U5333" s="84">
        <v>11002</v>
      </c>
      <c r="V5333" s="84">
        <v>11002</v>
      </c>
      <c r="W5333" s="84" t="s">
        <v>5019</v>
      </c>
      <c r="X5333" s="84" t="s">
        <v>4985</v>
      </c>
      <c r="Y5333" s="10" t="s">
        <v>4997</v>
      </c>
      <c r="Z5333" s="10" t="s">
        <v>4993</v>
      </c>
      <c r="AA5333" s="9" t="s">
        <v>4989</v>
      </c>
      <c r="AB5333" s="9" t="s">
        <v>12941</v>
      </c>
      <c r="AC5333" s="84" t="s">
        <v>5006</v>
      </c>
      <c r="AD5333" s="83"/>
      <c r="AE5333" s="20" t="str">
        <f>VLOOKUP(E5333,'FILIAIS PETZ'!A:Q,17,0)</f>
        <v>CO-3</v>
      </c>
      <c r="AF5333" s="20" t="str">
        <f>VLOOKUP(E5333,'FILIAIS PETZ'!A:Q,3,0)</f>
        <v>FELICIO</v>
      </c>
      <c r="AG5333" s="20" t="str">
        <f>VLOOKUP(E5333,'FILIAIS PETZ'!A:Q,2,0)</f>
        <v>R3</v>
      </c>
      <c r="AH5333" s="75">
        <v>950</v>
      </c>
      <c r="AI5333" s="16" t="s">
        <v>12496</v>
      </c>
      <c r="AJ5333" s="43">
        <f>VLOOKUP(E5333,'FILIAIS PETZ'!$A$2:$K$2000,11,0)</f>
        <v>18328118013782</v>
      </c>
      <c r="AK5333" s="44">
        <f t="shared" si="348"/>
        <v>18328118013782</v>
      </c>
    </row>
    <row r="5334" spans="1:37" s="14" customFormat="1" ht="15" customHeight="1" thickBot="1" x14ac:dyDescent="0.25">
      <c r="A5334" s="9">
        <f t="shared" si="347"/>
        <v>982906</v>
      </c>
      <c r="B5334" s="18">
        <f>VLOOKUP(C5334,FORNECEDORES!D:E,2,0)</f>
        <v>14456</v>
      </c>
      <c r="C5334" s="19" t="str">
        <f>VLOOKUP(D5334,FORNECEDORES!A:D,4,0)</f>
        <v>29.274.777/0001-26</v>
      </c>
      <c r="D5334" s="13" t="s">
        <v>2689</v>
      </c>
      <c r="E5334" s="20" t="str">
        <f t="shared" si="349"/>
        <v>04 0051</v>
      </c>
      <c r="F5334" s="28" t="s">
        <v>4948</v>
      </c>
      <c r="G5334" s="21" t="str">
        <f>VLOOKUP(E5334,'FILIAIS PETZ'!A:E,5,0)</f>
        <v>PETZ TAMBORÉ</v>
      </c>
      <c r="H5334" s="20" t="str">
        <f>VLOOKUP(E5334,'FILIAIS PETZ'!A:D,4,0)</f>
        <v>TMBO-SP</v>
      </c>
      <c r="I5334" s="85">
        <v>45540</v>
      </c>
      <c r="J5334" s="84">
        <v>982906</v>
      </c>
      <c r="K5334" s="84" t="s">
        <v>5858</v>
      </c>
      <c r="L5334" s="83" t="s">
        <v>12835</v>
      </c>
      <c r="M5334" s="46">
        <v>45546</v>
      </c>
      <c r="N5334" s="46">
        <v>45574</v>
      </c>
      <c r="O5334" s="46">
        <v>45553</v>
      </c>
      <c r="P5334" s="83" t="s">
        <v>4982</v>
      </c>
      <c r="Q5334" s="84">
        <v>3</v>
      </c>
      <c r="R5334" s="84">
        <v>1</v>
      </c>
      <c r="S5334" s="84">
        <v>8</v>
      </c>
      <c r="T5334" s="84" t="s">
        <v>32</v>
      </c>
      <c r="U5334" s="84">
        <v>11002</v>
      </c>
      <c r="V5334" s="84">
        <v>11002</v>
      </c>
      <c r="W5334" s="84" t="s">
        <v>5107</v>
      </c>
      <c r="X5334" s="84" t="s">
        <v>4985</v>
      </c>
      <c r="Y5334" s="9" t="s">
        <v>4993</v>
      </c>
      <c r="Z5334" s="9" t="s">
        <v>4993</v>
      </c>
      <c r="AA5334" s="9" t="s">
        <v>4989</v>
      </c>
      <c r="AB5334" s="9" t="s">
        <v>12941</v>
      </c>
      <c r="AC5334" s="84" t="s">
        <v>4988</v>
      </c>
      <c r="AD5334" s="83">
        <v>800000421</v>
      </c>
      <c r="AE5334" s="20" t="str">
        <f>VLOOKUP(E5334,'FILIAIS PETZ'!A:Q,17,0)</f>
        <v>SP7</v>
      </c>
      <c r="AF5334" s="20" t="str">
        <f>VLOOKUP(E5334,'FILIAIS PETZ'!A:Q,3,0)</f>
        <v>FELICIO</v>
      </c>
      <c r="AG5334" s="20" t="str">
        <f>VLOOKUP(E5334,'FILIAIS PETZ'!A:Q,2,0)</f>
        <v>R3</v>
      </c>
      <c r="AH5334" s="75">
        <v>6900</v>
      </c>
      <c r="AI5334" s="16" t="s">
        <v>12500</v>
      </c>
      <c r="AJ5334" s="43">
        <f>VLOOKUP(E5334,'FILIAIS PETZ'!$A$2:$K$2000,11,0)</f>
        <v>18328118004872</v>
      </c>
      <c r="AK5334" s="44">
        <f t="shared" si="348"/>
        <v>18328118004872</v>
      </c>
    </row>
    <row r="5335" spans="1:37" s="14" customFormat="1" ht="15" customHeight="1" thickBot="1" x14ac:dyDescent="0.25">
      <c r="A5335" s="9">
        <f t="shared" si="347"/>
        <v>982913</v>
      </c>
      <c r="B5335" s="18">
        <f>VLOOKUP(C5335,FORNECEDORES!D:E,2,0)</f>
        <v>741390</v>
      </c>
      <c r="C5335" s="19" t="str">
        <f>VLOOKUP(D5335,FORNECEDORES!A:D,4,0)</f>
        <v>53.327.206/0001-97</v>
      </c>
      <c r="D5335" s="17" t="s">
        <v>1785</v>
      </c>
      <c r="E5335" s="20" t="str">
        <f t="shared" si="349"/>
        <v>04 0038</v>
      </c>
      <c r="F5335" s="28" t="s">
        <v>4979</v>
      </c>
      <c r="G5335" s="21" t="str">
        <f>VLOOKUP(E5335,'FILIAIS PETZ'!A:E,5,0)</f>
        <v>PETZ CENTER MINAS</v>
      </c>
      <c r="H5335" s="20" t="str">
        <f>VLOOKUP(E5335,'FILIAIS PETZ'!A:D,4,0)</f>
        <v>CTMN-MG</v>
      </c>
      <c r="I5335" s="85">
        <v>45540</v>
      </c>
      <c r="J5335" s="84">
        <v>982913</v>
      </c>
      <c r="K5335" s="84"/>
      <c r="L5335" s="83"/>
      <c r="M5335" s="46"/>
      <c r="N5335" s="46"/>
      <c r="O5335" s="46"/>
      <c r="P5335" s="29" t="s">
        <v>4982</v>
      </c>
      <c r="Q5335" s="84">
        <v>3</v>
      </c>
      <c r="R5335" s="84">
        <v>1</v>
      </c>
      <c r="S5335" s="84">
        <v>8</v>
      </c>
      <c r="T5335" s="84" t="s">
        <v>32</v>
      </c>
      <c r="U5335" s="84">
        <v>11002</v>
      </c>
      <c r="V5335" s="84">
        <v>11002</v>
      </c>
      <c r="W5335" s="84" t="s">
        <v>5065</v>
      </c>
      <c r="X5335" s="84" t="s">
        <v>4992</v>
      </c>
      <c r="Y5335" s="10" t="s">
        <v>4993</v>
      </c>
      <c r="Z5335" s="10" t="s">
        <v>4993</v>
      </c>
      <c r="AA5335" s="10" t="s">
        <v>4992</v>
      </c>
      <c r="AB5335" s="10" t="s">
        <v>12941</v>
      </c>
      <c r="AC5335" s="84" t="s">
        <v>4988</v>
      </c>
      <c r="AD5335" s="83" t="s">
        <v>4992</v>
      </c>
      <c r="AE5335" s="20" t="str">
        <f>VLOOKUP(E5335,'FILIAIS PETZ'!A:Q,17,0)</f>
        <v>MG-2</v>
      </c>
      <c r="AF5335" s="20" t="str">
        <f>VLOOKUP(E5335,'FILIAIS PETZ'!A:Q,3,0)</f>
        <v>FELICIO</v>
      </c>
      <c r="AG5335" s="20" t="str">
        <f>VLOOKUP(E5335,'FILIAIS PETZ'!A:Q,2,0)</f>
        <v>R3</v>
      </c>
      <c r="AH5335" s="75">
        <v>2953.65</v>
      </c>
      <c r="AI5335" s="16" t="s">
        <v>12501</v>
      </c>
      <c r="AJ5335" s="43">
        <f>VLOOKUP(E5335,'FILIAIS PETZ'!$A$2:$K$2000,11,0)</f>
        <v>18328118003710</v>
      </c>
      <c r="AK5335" s="44">
        <f t="shared" si="348"/>
        <v>18328118003710</v>
      </c>
    </row>
    <row r="5336" spans="1:37" s="14" customFormat="1" ht="15" customHeight="1" thickBot="1" x14ac:dyDescent="0.25">
      <c r="A5336" s="9">
        <f t="shared" si="347"/>
        <v>982889</v>
      </c>
      <c r="B5336" s="18">
        <f>VLOOKUP(C5336,FORNECEDORES!D:E,2,0)</f>
        <v>32507</v>
      </c>
      <c r="C5336" s="19" t="str">
        <f>VLOOKUP(D5336,FORNECEDORES!A:D,4,0)</f>
        <v>10.237.839/0001-00</v>
      </c>
      <c r="D5336" s="13" t="s">
        <v>1753</v>
      </c>
      <c r="E5336" s="20" t="str">
        <f t="shared" si="349"/>
        <v>04 0007</v>
      </c>
      <c r="F5336" s="28" t="s">
        <v>4950</v>
      </c>
      <c r="G5336" s="21" t="str">
        <f>VLOOKUP(E5336,'FILIAIS PETZ'!A:E,5,0)</f>
        <v>PETZ SOROCABA</v>
      </c>
      <c r="H5336" s="20" t="str">
        <f>VLOOKUP(E5336,'FILIAIS PETZ'!A:D,4,0)</f>
        <v>SCBA-SP</v>
      </c>
      <c r="I5336" s="85">
        <v>45541</v>
      </c>
      <c r="J5336" s="84">
        <v>982889</v>
      </c>
      <c r="K5336" s="84" t="s">
        <v>5858</v>
      </c>
      <c r="L5336" s="83" t="s">
        <v>12989</v>
      </c>
      <c r="M5336" s="46">
        <v>45553</v>
      </c>
      <c r="N5336" s="46">
        <v>45574</v>
      </c>
      <c r="O5336" s="46">
        <v>45555</v>
      </c>
      <c r="P5336" s="83" t="s">
        <v>4990</v>
      </c>
      <c r="Q5336" s="84">
        <v>3</v>
      </c>
      <c r="R5336" s="84">
        <v>1</v>
      </c>
      <c r="S5336" s="84">
        <v>8</v>
      </c>
      <c r="T5336" s="84" t="s">
        <v>32</v>
      </c>
      <c r="U5336" s="84">
        <v>11002</v>
      </c>
      <c r="V5336" s="84">
        <v>11002</v>
      </c>
      <c r="W5336" s="84" t="s">
        <v>5019</v>
      </c>
      <c r="X5336" s="84" t="s">
        <v>4992</v>
      </c>
      <c r="Y5336" s="9" t="s">
        <v>4994</v>
      </c>
      <c r="Z5336" s="9" t="s">
        <v>4994</v>
      </c>
      <c r="AA5336" s="9" t="s">
        <v>5099</v>
      </c>
      <c r="AB5336" s="9" t="s">
        <v>5005</v>
      </c>
      <c r="AC5336" s="84" t="s">
        <v>4995</v>
      </c>
      <c r="AD5336" s="83"/>
      <c r="AE5336" s="20" t="str">
        <f>VLOOKUP(E5336,'FILIAIS PETZ'!A:Q,17,0)</f>
        <v>SP7</v>
      </c>
      <c r="AF5336" s="20" t="str">
        <f>VLOOKUP(E5336,'FILIAIS PETZ'!A:Q,3,0)</f>
        <v>FELICIO</v>
      </c>
      <c r="AG5336" s="20" t="str">
        <f>VLOOKUP(E5336,'FILIAIS PETZ'!A:Q,2,0)</f>
        <v>R3</v>
      </c>
      <c r="AH5336" s="75">
        <v>3000</v>
      </c>
      <c r="AI5336" s="16" t="s">
        <v>12502</v>
      </c>
      <c r="AJ5336" s="43">
        <f>VLOOKUP(E5336,'FILIAIS PETZ'!$A$2:$K$2000,11,0)</f>
        <v>18328118001695</v>
      </c>
      <c r="AK5336" s="44">
        <f t="shared" si="348"/>
        <v>18328118001695</v>
      </c>
    </row>
    <row r="5337" spans="1:37" s="14" customFormat="1" ht="15" customHeight="1" thickBot="1" x14ac:dyDescent="0.25">
      <c r="A5337" s="9">
        <f t="shared" si="347"/>
        <v>982890</v>
      </c>
      <c r="B5337" s="18">
        <f>VLOOKUP(C5337,FORNECEDORES!D:E,2,0)</f>
        <v>32507</v>
      </c>
      <c r="C5337" s="19" t="str">
        <f>VLOOKUP(D5337,FORNECEDORES!A:D,4,0)</f>
        <v>10.237.839/0001-00</v>
      </c>
      <c r="D5337" s="13" t="s">
        <v>1753</v>
      </c>
      <c r="E5337" s="20" t="str">
        <f t="shared" si="349"/>
        <v>04 0007</v>
      </c>
      <c r="F5337" s="28" t="s">
        <v>4950</v>
      </c>
      <c r="G5337" s="21" t="str">
        <f>VLOOKUP(E5337,'FILIAIS PETZ'!A:E,5,0)</f>
        <v>PETZ SOROCABA</v>
      </c>
      <c r="H5337" s="20" t="str">
        <f>VLOOKUP(E5337,'FILIAIS PETZ'!A:D,4,0)</f>
        <v>SCBA-SP</v>
      </c>
      <c r="I5337" s="85">
        <v>45541</v>
      </c>
      <c r="J5337" s="84">
        <v>982890</v>
      </c>
      <c r="K5337" s="84" t="s">
        <v>5858</v>
      </c>
      <c r="L5337" s="83" t="s">
        <v>12988</v>
      </c>
      <c r="M5337" s="46">
        <v>45553</v>
      </c>
      <c r="N5337" s="46">
        <v>45574</v>
      </c>
      <c r="O5337" s="46">
        <v>45555</v>
      </c>
      <c r="P5337" s="83" t="s">
        <v>4990</v>
      </c>
      <c r="Q5337" s="84">
        <v>3</v>
      </c>
      <c r="R5337" s="84">
        <v>1</v>
      </c>
      <c r="S5337" s="84">
        <v>8</v>
      </c>
      <c r="T5337" s="84" t="s">
        <v>32</v>
      </c>
      <c r="U5337" s="84">
        <v>11002</v>
      </c>
      <c r="V5337" s="84">
        <v>11002</v>
      </c>
      <c r="W5337" s="84" t="s">
        <v>5019</v>
      </c>
      <c r="X5337" s="84" t="s">
        <v>4992</v>
      </c>
      <c r="Y5337" s="9" t="s">
        <v>4994</v>
      </c>
      <c r="Z5337" s="9" t="s">
        <v>4994</v>
      </c>
      <c r="AA5337" s="9" t="s">
        <v>5099</v>
      </c>
      <c r="AB5337" s="9" t="s">
        <v>5005</v>
      </c>
      <c r="AC5337" s="84" t="s">
        <v>4995</v>
      </c>
      <c r="AD5337" s="83"/>
      <c r="AE5337" s="20" t="str">
        <f>VLOOKUP(E5337,'FILIAIS PETZ'!A:Q,17,0)</f>
        <v>SP7</v>
      </c>
      <c r="AF5337" s="20" t="str">
        <f>VLOOKUP(E5337,'FILIAIS PETZ'!A:Q,3,0)</f>
        <v>FELICIO</v>
      </c>
      <c r="AG5337" s="20" t="str">
        <f>VLOOKUP(E5337,'FILIAIS PETZ'!A:Q,2,0)</f>
        <v>R3</v>
      </c>
      <c r="AH5337" s="75">
        <v>3950</v>
      </c>
      <c r="AI5337" s="16" t="s">
        <v>12503</v>
      </c>
      <c r="AJ5337" s="43">
        <f>VLOOKUP(E5337,'FILIAIS PETZ'!$A$2:$K$2000,11,0)</f>
        <v>18328118001695</v>
      </c>
      <c r="AK5337" s="44">
        <f t="shared" si="348"/>
        <v>18328118001695</v>
      </c>
    </row>
    <row r="5338" spans="1:37" s="14" customFormat="1" ht="15" customHeight="1" thickBot="1" x14ac:dyDescent="0.25">
      <c r="A5338" s="9">
        <f t="shared" ref="A5338:A5401" si="350">J5338</f>
        <v>982892</v>
      </c>
      <c r="B5338" s="18">
        <f>VLOOKUP(C5338,FORNECEDORES!D:E,2,0)</f>
        <v>32507</v>
      </c>
      <c r="C5338" s="19" t="str">
        <f>VLOOKUP(D5338,FORNECEDORES!A:D,4,0)</f>
        <v>10.237.839/0001-00</v>
      </c>
      <c r="D5338" s="13" t="s">
        <v>1753</v>
      </c>
      <c r="E5338" s="20" t="str">
        <f t="shared" si="349"/>
        <v>04 0008</v>
      </c>
      <c r="F5338" s="28" t="s">
        <v>4937</v>
      </c>
      <c r="G5338" s="21" t="str">
        <f>VLOOKUP(E5338,'FILIAIS PETZ'!A:E,5,0)</f>
        <v>PETZ ALPHAVILLE</v>
      </c>
      <c r="H5338" s="20" t="str">
        <f>VLOOKUP(E5338,'FILIAIS PETZ'!A:D,4,0)</f>
        <v>ALPH-SP</v>
      </c>
      <c r="I5338" s="85">
        <v>45541</v>
      </c>
      <c r="J5338" s="84">
        <v>982892</v>
      </c>
      <c r="K5338" s="84" t="s">
        <v>5858</v>
      </c>
      <c r="L5338" s="83" t="s">
        <v>12987</v>
      </c>
      <c r="M5338" s="46">
        <v>45553</v>
      </c>
      <c r="N5338" s="46">
        <v>45574</v>
      </c>
      <c r="O5338" s="46">
        <v>45555</v>
      </c>
      <c r="P5338" s="83" t="s">
        <v>4990</v>
      </c>
      <c r="Q5338" s="84">
        <v>3</v>
      </c>
      <c r="R5338" s="84">
        <v>1</v>
      </c>
      <c r="S5338" s="84">
        <v>8</v>
      </c>
      <c r="T5338" s="84" t="s">
        <v>32</v>
      </c>
      <c r="U5338" s="84">
        <v>11002</v>
      </c>
      <c r="V5338" s="84">
        <v>11002</v>
      </c>
      <c r="W5338" s="84" t="s">
        <v>5019</v>
      </c>
      <c r="X5338" s="84" t="s">
        <v>4992</v>
      </c>
      <c r="Y5338" s="9" t="s">
        <v>4994</v>
      </c>
      <c r="Z5338" s="9" t="s">
        <v>4994</v>
      </c>
      <c r="AA5338" s="9" t="s">
        <v>5099</v>
      </c>
      <c r="AB5338" s="9" t="s">
        <v>5005</v>
      </c>
      <c r="AC5338" s="84" t="s">
        <v>4995</v>
      </c>
      <c r="AD5338" s="83"/>
      <c r="AE5338" s="20" t="str">
        <f>VLOOKUP(E5338,'FILIAIS PETZ'!A:Q,17,0)</f>
        <v>SP7</v>
      </c>
      <c r="AF5338" s="20" t="str">
        <f>VLOOKUP(E5338,'FILIAIS PETZ'!A:Q,3,0)</f>
        <v>FELICIO</v>
      </c>
      <c r="AG5338" s="20" t="str">
        <f>VLOOKUP(E5338,'FILIAIS PETZ'!A:Q,2,0)</f>
        <v>R3</v>
      </c>
      <c r="AH5338" s="75">
        <v>2400</v>
      </c>
      <c r="AI5338" s="16" t="s">
        <v>12502</v>
      </c>
      <c r="AJ5338" s="43">
        <f>VLOOKUP(E5338,'FILIAIS PETZ'!$A$2:$K$2000,11,0)</f>
        <v>18328118001423</v>
      </c>
      <c r="AK5338" s="44">
        <f t="shared" si="348"/>
        <v>18328118001423</v>
      </c>
    </row>
    <row r="5339" spans="1:37" s="14" customFormat="1" ht="15" customHeight="1" thickBot="1" x14ac:dyDescent="0.25">
      <c r="A5339" s="9">
        <f t="shared" si="350"/>
        <v>982893</v>
      </c>
      <c r="B5339" s="18">
        <f>VLOOKUP(C5339,FORNECEDORES!D:E,2,0)</f>
        <v>32507</v>
      </c>
      <c r="C5339" s="19" t="str">
        <f>VLOOKUP(D5339,FORNECEDORES!A:D,4,0)</f>
        <v>10.237.839/0001-00</v>
      </c>
      <c r="D5339" s="13" t="s">
        <v>1753</v>
      </c>
      <c r="E5339" s="20" t="str">
        <f t="shared" si="349"/>
        <v>04 0017</v>
      </c>
      <c r="F5339" s="28" t="s">
        <v>8713</v>
      </c>
      <c r="G5339" s="21" t="str">
        <f>VLOOKUP(E5339,'FILIAIS PETZ'!A:E,5,0)</f>
        <v>PETZ CARREFOUR SAO CAETANO</v>
      </c>
      <c r="H5339" s="20" t="str">
        <f>VLOOKUP(E5339,'FILIAIS PETZ'!A:D,4,0)</f>
        <v>SCSU-SP</v>
      </c>
      <c r="I5339" s="85">
        <v>45541</v>
      </c>
      <c r="J5339" s="84">
        <v>982893</v>
      </c>
      <c r="K5339" s="84" t="s">
        <v>5858</v>
      </c>
      <c r="L5339" s="83" t="s">
        <v>12994</v>
      </c>
      <c r="M5339" s="46">
        <v>45553</v>
      </c>
      <c r="N5339" s="46">
        <v>45574</v>
      </c>
      <c r="O5339" s="46">
        <v>45555</v>
      </c>
      <c r="P5339" s="83" t="s">
        <v>4990</v>
      </c>
      <c r="Q5339" s="84">
        <v>3</v>
      </c>
      <c r="R5339" s="84">
        <v>1</v>
      </c>
      <c r="S5339" s="84">
        <v>8</v>
      </c>
      <c r="T5339" s="84" t="s">
        <v>32</v>
      </c>
      <c r="U5339" s="84">
        <v>11002</v>
      </c>
      <c r="V5339" s="84">
        <v>11002</v>
      </c>
      <c r="W5339" s="84" t="s">
        <v>5019</v>
      </c>
      <c r="X5339" s="84" t="s">
        <v>4992</v>
      </c>
      <c r="Y5339" s="9" t="s">
        <v>4994</v>
      </c>
      <c r="Z5339" s="9" t="s">
        <v>4994</v>
      </c>
      <c r="AA5339" s="9" t="s">
        <v>5099</v>
      </c>
      <c r="AB5339" s="9" t="s">
        <v>5005</v>
      </c>
      <c r="AC5339" s="84" t="s">
        <v>4995</v>
      </c>
      <c r="AD5339" s="83"/>
      <c r="AE5339" s="20" t="str">
        <f>VLOOKUP(E5339,'FILIAIS PETZ'!A:Q,17,0)</f>
        <v>SP3</v>
      </c>
      <c r="AF5339" s="20" t="str">
        <f>VLOOKUP(E5339,'FILIAIS PETZ'!A:Q,3,0)</f>
        <v>FELICIO</v>
      </c>
      <c r="AG5339" s="20" t="str">
        <f>VLOOKUP(E5339,'FILIAIS PETZ'!A:Q,2,0)</f>
        <v>R3</v>
      </c>
      <c r="AH5339" s="75">
        <v>1650</v>
      </c>
      <c r="AI5339" s="16" t="s">
        <v>12504</v>
      </c>
      <c r="AJ5339" s="43">
        <f>VLOOKUP(E5339,'FILIAIS PETZ'!$A$2:$K$2000,11,0)</f>
        <v>18328118000532</v>
      </c>
      <c r="AK5339" s="44">
        <f t="shared" si="348"/>
        <v>18328118000532</v>
      </c>
    </row>
    <row r="5340" spans="1:37" s="14" customFormat="1" ht="15" customHeight="1" thickBot="1" x14ac:dyDescent="0.25">
      <c r="A5340" s="9">
        <f t="shared" si="350"/>
        <v>982895</v>
      </c>
      <c r="B5340" s="18">
        <f>VLOOKUP(C5340,FORNECEDORES!D:E,2,0)</f>
        <v>32507</v>
      </c>
      <c r="C5340" s="19" t="str">
        <f>VLOOKUP(D5340,FORNECEDORES!A:D,4,0)</f>
        <v>10.237.839/0001-00</v>
      </c>
      <c r="D5340" s="13" t="s">
        <v>1753</v>
      </c>
      <c r="E5340" s="20" t="str">
        <f t="shared" si="349"/>
        <v>04 0019</v>
      </c>
      <c r="F5340" s="28" t="s">
        <v>8977</v>
      </c>
      <c r="G5340" s="21" t="str">
        <f>VLOOKUP(E5340,'FILIAIS PETZ'!A:E,5,0)</f>
        <v>PETZ BUTANTA</v>
      </c>
      <c r="H5340" s="20" t="str">
        <f>VLOOKUP(E5340,'FILIAIS PETZ'!A:D,4,0)</f>
        <v>BTTA-SP</v>
      </c>
      <c r="I5340" s="85">
        <v>45541</v>
      </c>
      <c r="J5340" s="84">
        <v>982895</v>
      </c>
      <c r="K5340" s="84" t="s">
        <v>5858</v>
      </c>
      <c r="L5340" s="83" t="s">
        <v>12990</v>
      </c>
      <c r="M5340" s="46">
        <v>45553</v>
      </c>
      <c r="N5340" s="46">
        <v>45574</v>
      </c>
      <c r="O5340" s="46">
        <v>45555</v>
      </c>
      <c r="P5340" s="83" t="s">
        <v>4990</v>
      </c>
      <c r="Q5340" s="84">
        <v>3</v>
      </c>
      <c r="R5340" s="84">
        <v>1</v>
      </c>
      <c r="S5340" s="84">
        <v>8</v>
      </c>
      <c r="T5340" s="84" t="s">
        <v>32</v>
      </c>
      <c r="U5340" s="84">
        <v>11002</v>
      </c>
      <c r="V5340" s="84">
        <v>11002</v>
      </c>
      <c r="W5340" s="84" t="s">
        <v>5019</v>
      </c>
      <c r="X5340" s="84" t="s">
        <v>4992</v>
      </c>
      <c r="Y5340" s="9" t="s">
        <v>4994</v>
      </c>
      <c r="Z5340" s="9" t="s">
        <v>4994</v>
      </c>
      <c r="AA5340" s="9" t="s">
        <v>5099</v>
      </c>
      <c r="AB5340" s="9" t="s">
        <v>5005</v>
      </c>
      <c r="AC5340" s="84" t="s">
        <v>4995</v>
      </c>
      <c r="AD5340" s="83"/>
      <c r="AE5340" s="20" t="str">
        <f>VLOOKUP(E5340,'FILIAIS PETZ'!A:Q,17,0)</f>
        <v>SP2</v>
      </c>
      <c r="AF5340" s="20" t="str">
        <f>VLOOKUP(E5340,'FILIAIS PETZ'!A:Q,3,0)</f>
        <v>FELICIO</v>
      </c>
      <c r="AG5340" s="20" t="str">
        <f>VLOOKUP(E5340,'FILIAIS PETZ'!A:Q,2,0)</f>
        <v>R3</v>
      </c>
      <c r="AH5340" s="75">
        <v>1100</v>
      </c>
      <c r="AI5340" s="16" t="s">
        <v>12502</v>
      </c>
      <c r="AJ5340" s="43">
        <f>VLOOKUP(E5340,'FILIAIS PETZ'!$A$2:$K$2000,11,0)</f>
        <v>18328118000885</v>
      </c>
      <c r="AK5340" s="44">
        <f t="shared" si="348"/>
        <v>18328118000885</v>
      </c>
    </row>
    <row r="5341" spans="1:37" s="14" customFormat="1" ht="15" customHeight="1" thickBot="1" x14ac:dyDescent="0.25">
      <c r="A5341" s="9">
        <f t="shared" si="350"/>
        <v>982896</v>
      </c>
      <c r="B5341" s="18">
        <f>VLOOKUP(C5341,FORNECEDORES!D:E,2,0)</f>
        <v>32507</v>
      </c>
      <c r="C5341" s="19" t="str">
        <f>VLOOKUP(D5341,FORNECEDORES!A:D,4,0)</f>
        <v>10.237.839/0001-00</v>
      </c>
      <c r="D5341" s="13" t="s">
        <v>1753</v>
      </c>
      <c r="E5341" s="20" t="str">
        <f t="shared" si="349"/>
        <v>04 0019</v>
      </c>
      <c r="F5341" s="28" t="s">
        <v>8977</v>
      </c>
      <c r="G5341" s="21" t="str">
        <f>VLOOKUP(E5341,'FILIAIS PETZ'!A:E,5,0)</f>
        <v>PETZ BUTANTA</v>
      </c>
      <c r="H5341" s="20" t="str">
        <f>VLOOKUP(E5341,'FILIAIS PETZ'!A:D,4,0)</f>
        <v>BTTA-SP</v>
      </c>
      <c r="I5341" s="85">
        <v>45541</v>
      </c>
      <c r="J5341" s="84">
        <v>982896</v>
      </c>
      <c r="K5341" s="84" t="s">
        <v>5858</v>
      </c>
      <c r="L5341" s="83" t="s">
        <v>12992</v>
      </c>
      <c r="M5341" s="46">
        <v>45553</v>
      </c>
      <c r="N5341" s="46">
        <v>45574</v>
      </c>
      <c r="O5341" s="46">
        <v>45555</v>
      </c>
      <c r="P5341" s="83" t="s">
        <v>4990</v>
      </c>
      <c r="Q5341" s="84">
        <v>3</v>
      </c>
      <c r="R5341" s="84">
        <v>1</v>
      </c>
      <c r="S5341" s="84">
        <v>8</v>
      </c>
      <c r="T5341" s="84" t="s">
        <v>32</v>
      </c>
      <c r="U5341" s="84">
        <v>11002</v>
      </c>
      <c r="V5341" s="84">
        <v>11002</v>
      </c>
      <c r="W5341" s="84" t="s">
        <v>5019</v>
      </c>
      <c r="X5341" s="84" t="s">
        <v>4992</v>
      </c>
      <c r="Y5341" s="9" t="s">
        <v>4994</v>
      </c>
      <c r="Z5341" s="9" t="s">
        <v>4994</v>
      </c>
      <c r="AA5341" s="9" t="s">
        <v>5099</v>
      </c>
      <c r="AB5341" s="9" t="s">
        <v>5005</v>
      </c>
      <c r="AC5341" s="84" t="s">
        <v>4995</v>
      </c>
      <c r="AD5341" s="83"/>
      <c r="AE5341" s="20" t="str">
        <f>VLOOKUP(E5341,'FILIAIS PETZ'!A:Q,17,0)</f>
        <v>SP2</v>
      </c>
      <c r="AF5341" s="20" t="str">
        <f>VLOOKUP(E5341,'FILIAIS PETZ'!A:Q,3,0)</f>
        <v>FELICIO</v>
      </c>
      <c r="AG5341" s="20" t="str">
        <f>VLOOKUP(E5341,'FILIAIS PETZ'!A:Q,2,0)</f>
        <v>R3</v>
      </c>
      <c r="AH5341" s="75">
        <v>750</v>
      </c>
      <c r="AI5341" s="16" t="s">
        <v>12505</v>
      </c>
      <c r="AJ5341" s="43">
        <f>VLOOKUP(E5341,'FILIAIS PETZ'!$A$2:$K$2000,11,0)</f>
        <v>18328118000885</v>
      </c>
      <c r="AK5341" s="44">
        <f t="shared" si="348"/>
        <v>18328118000885</v>
      </c>
    </row>
    <row r="5342" spans="1:37" s="14" customFormat="1" ht="15" customHeight="1" thickBot="1" x14ac:dyDescent="0.25">
      <c r="A5342" s="9">
        <f t="shared" si="350"/>
        <v>982897</v>
      </c>
      <c r="B5342" s="18">
        <f>VLOOKUP(C5342,FORNECEDORES!D:E,2,0)</f>
        <v>32507</v>
      </c>
      <c r="C5342" s="19" t="str">
        <f>VLOOKUP(D5342,FORNECEDORES!A:D,4,0)</f>
        <v>10.237.839/0001-00</v>
      </c>
      <c r="D5342" s="13" t="s">
        <v>1753</v>
      </c>
      <c r="E5342" s="20" t="str">
        <f t="shared" si="349"/>
        <v>04 0019</v>
      </c>
      <c r="F5342" s="28" t="s">
        <v>8977</v>
      </c>
      <c r="G5342" s="21" t="str">
        <f>VLOOKUP(E5342,'FILIAIS PETZ'!A:E,5,0)</f>
        <v>PETZ BUTANTA</v>
      </c>
      <c r="H5342" s="20" t="str">
        <f>VLOOKUP(E5342,'FILIAIS PETZ'!A:D,4,0)</f>
        <v>BTTA-SP</v>
      </c>
      <c r="I5342" s="85">
        <v>45541</v>
      </c>
      <c r="J5342" s="84">
        <v>982897</v>
      </c>
      <c r="K5342" s="84" t="s">
        <v>5858</v>
      </c>
      <c r="L5342" s="83" t="s">
        <v>12991</v>
      </c>
      <c r="M5342" s="46">
        <v>45553</v>
      </c>
      <c r="N5342" s="46">
        <v>45574</v>
      </c>
      <c r="O5342" s="46">
        <v>45555</v>
      </c>
      <c r="P5342" s="83" t="s">
        <v>4990</v>
      </c>
      <c r="Q5342" s="84">
        <v>3</v>
      </c>
      <c r="R5342" s="84">
        <v>1</v>
      </c>
      <c r="S5342" s="84">
        <v>8</v>
      </c>
      <c r="T5342" s="84" t="s">
        <v>32</v>
      </c>
      <c r="U5342" s="84">
        <v>11002</v>
      </c>
      <c r="V5342" s="84">
        <v>11002</v>
      </c>
      <c r="W5342" s="84" t="s">
        <v>5019</v>
      </c>
      <c r="X5342" s="84" t="s">
        <v>4992</v>
      </c>
      <c r="Y5342" s="9" t="s">
        <v>4994</v>
      </c>
      <c r="Z5342" s="9" t="s">
        <v>4994</v>
      </c>
      <c r="AA5342" s="9" t="s">
        <v>5099</v>
      </c>
      <c r="AB5342" s="9" t="s">
        <v>5005</v>
      </c>
      <c r="AC5342" s="84" t="s">
        <v>4995</v>
      </c>
      <c r="AD5342" s="83"/>
      <c r="AE5342" s="20" t="str">
        <f>VLOOKUP(E5342,'FILIAIS PETZ'!A:Q,17,0)</f>
        <v>SP2</v>
      </c>
      <c r="AF5342" s="20" t="str">
        <f>VLOOKUP(E5342,'FILIAIS PETZ'!A:Q,3,0)</f>
        <v>FELICIO</v>
      </c>
      <c r="AG5342" s="20" t="str">
        <f>VLOOKUP(E5342,'FILIAIS PETZ'!A:Q,2,0)</f>
        <v>R3</v>
      </c>
      <c r="AH5342" s="75">
        <v>750</v>
      </c>
      <c r="AI5342" s="16" t="s">
        <v>12505</v>
      </c>
      <c r="AJ5342" s="43">
        <f>VLOOKUP(E5342,'FILIAIS PETZ'!$A$2:$K$2000,11,0)</f>
        <v>18328118000885</v>
      </c>
      <c r="AK5342" s="44">
        <f t="shared" si="348"/>
        <v>18328118000885</v>
      </c>
    </row>
    <row r="5343" spans="1:37" s="14" customFormat="1" ht="15" customHeight="1" thickBot="1" x14ac:dyDescent="0.25">
      <c r="A5343" s="9">
        <f t="shared" si="350"/>
        <v>982899</v>
      </c>
      <c r="B5343" s="18">
        <f>VLOOKUP(C5343,FORNECEDORES!D:E,2,0)</f>
        <v>32507</v>
      </c>
      <c r="C5343" s="19" t="str">
        <f>VLOOKUP(D5343,FORNECEDORES!A:D,4,0)</f>
        <v>10.237.839/0001-00</v>
      </c>
      <c r="D5343" s="13" t="s">
        <v>1753</v>
      </c>
      <c r="E5343" s="20" t="str">
        <f t="shared" si="349"/>
        <v>04 0032</v>
      </c>
      <c r="F5343" s="28" t="s">
        <v>4951</v>
      </c>
      <c r="G5343" s="21" t="str">
        <f>VLOOKUP(E5343,'FILIAIS PETZ'!A:E,5,0)</f>
        <v>PETZ JAGUARE</v>
      </c>
      <c r="H5343" s="20" t="str">
        <f>VLOOKUP(E5343,'FILIAIS PETZ'!A:D,4,0)</f>
        <v>JGRE-SP</v>
      </c>
      <c r="I5343" s="85">
        <v>45541</v>
      </c>
      <c r="J5343" s="84">
        <v>982899</v>
      </c>
      <c r="K5343" s="84" t="s">
        <v>5858</v>
      </c>
      <c r="L5343" s="83" t="s">
        <v>12993</v>
      </c>
      <c r="M5343" s="46">
        <v>45553</v>
      </c>
      <c r="N5343" s="46">
        <v>45574</v>
      </c>
      <c r="O5343" s="46">
        <v>45555</v>
      </c>
      <c r="P5343" s="83" t="s">
        <v>4990</v>
      </c>
      <c r="Q5343" s="84">
        <v>3</v>
      </c>
      <c r="R5343" s="84">
        <v>1</v>
      </c>
      <c r="S5343" s="84">
        <v>8</v>
      </c>
      <c r="T5343" s="84" t="s">
        <v>32</v>
      </c>
      <c r="U5343" s="84">
        <v>11002</v>
      </c>
      <c r="V5343" s="84">
        <v>11002</v>
      </c>
      <c r="W5343" s="84" t="s">
        <v>5019</v>
      </c>
      <c r="X5343" s="84" t="s">
        <v>4992</v>
      </c>
      <c r="Y5343" s="9" t="s">
        <v>4994</v>
      </c>
      <c r="Z5343" s="9" t="s">
        <v>4994</v>
      </c>
      <c r="AA5343" s="9" t="s">
        <v>5099</v>
      </c>
      <c r="AB5343" s="9" t="s">
        <v>5005</v>
      </c>
      <c r="AC5343" s="84" t="s">
        <v>4995</v>
      </c>
      <c r="AD5343" s="83"/>
      <c r="AE5343" s="20" t="str">
        <f>VLOOKUP(E5343,'FILIAIS PETZ'!A:Q,17,0)</f>
        <v>SP7</v>
      </c>
      <c r="AF5343" s="20" t="str">
        <f>VLOOKUP(E5343,'FILIAIS PETZ'!A:Q,3,0)</f>
        <v>FELICIO</v>
      </c>
      <c r="AG5343" s="20" t="str">
        <f>VLOOKUP(E5343,'FILIAIS PETZ'!A:Q,2,0)</f>
        <v>R3</v>
      </c>
      <c r="AH5343" s="75">
        <v>1650</v>
      </c>
      <c r="AI5343" s="16" t="s">
        <v>12504</v>
      </c>
      <c r="AJ5343" s="43">
        <f>VLOOKUP(E5343,'FILIAIS PETZ'!$A$2:$K$2000,11,0)</f>
        <v>18328118003205</v>
      </c>
      <c r="AK5343" s="44">
        <f t="shared" si="348"/>
        <v>18328118003205</v>
      </c>
    </row>
    <row r="5344" spans="1:37" s="14" customFormat="1" ht="15" customHeight="1" thickBot="1" x14ac:dyDescent="0.25">
      <c r="A5344" s="9">
        <f t="shared" si="350"/>
        <v>982928</v>
      </c>
      <c r="B5344" s="18">
        <f>VLOOKUP(C5344,FORNECEDORES!D:E,2,0)</f>
        <v>39969</v>
      </c>
      <c r="C5344" s="19" t="str">
        <f>VLOOKUP(D5344,FORNECEDORES!A:D,4,0)</f>
        <v>23.457.797/0001-56</v>
      </c>
      <c r="D5344" s="13" t="s">
        <v>2466</v>
      </c>
      <c r="E5344" s="20" t="str">
        <f t="shared" si="349"/>
        <v>04 0017</v>
      </c>
      <c r="F5344" s="28" t="s">
        <v>8713</v>
      </c>
      <c r="G5344" s="21" t="str">
        <f>VLOOKUP(E5344,'FILIAIS PETZ'!A:E,5,0)</f>
        <v>PETZ CARREFOUR SAO CAETANO</v>
      </c>
      <c r="H5344" s="20" t="str">
        <f>VLOOKUP(E5344,'FILIAIS PETZ'!A:D,4,0)</f>
        <v>SCSU-SP</v>
      </c>
      <c r="I5344" s="85">
        <v>45541</v>
      </c>
      <c r="J5344" s="84">
        <v>982928</v>
      </c>
      <c r="K5344" s="84" t="s">
        <v>5858</v>
      </c>
      <c r="L5344" s="83" t="s">
        <v>12645</v>
      </c>
      <c r="M5344" s="46">
        <v>45542</v>
      </c>
      <c r="N5344" s="46">
        <v>45567</v>
      </c>
      <c r="O5344" s="46">
        <v>45547</v>
      </c>
      <c r="P5344" s="83" t="s">
        <v>4990</v>
      </c>
      <c r="Q5344" s="84">
        <v>3</v>
      </c>
      <c r="R5344" s="84">
        <v>1</v>
      </c>
      <c r="S5344" s="84">
        <v>8</v>
      </c>
      <c r="T5344" s="84" t="s">
        <v>32</v>
      </c>
      <c r="U5344" s="84">
        <v>11002</v>
      </c>
      <c r="V5344" s="84">
        <v>11002</v>
      </c>
      <c r="W5344" s="84" t="s">
        <v>5019</v>
      </c>
      <c r="X5344" s="84" t="s">
        <v>4985</v>
      </c>
      <c r="Y5344" s="9" t="s">
        <v>4993</v>
      </c>
      <c r="Z5344" s="9" t="s">
        <v>4993</v>
      </c>
      <c r="AA5344" s="9" t="s">
        <v>4989</v>
      </c>
      <c r="AB5344" s="9" t="s">
        <v>12941</v>
      </c>
      <c r="AC5344" s="84" t="s">
        <v>5006</v>
      </c>
      <c r="AD5344" s="83"/>
      <c r="AE5344" s="20" t="str">
        <f>VLOOKUP(E5344,'FILIAIS PETZ'!A:Q,17,0)</f>
        <v>SP3</v>
      </c>
      <c r="AF5344" s="20" t="str">
        <f>VLOOKUP(E5344,'FILIAIS PETZ'!A:Q,3,0)</f>
        <v>FELICIO</v>
      </c>
      <c r="AG5344" s="20" t="str">
        <f>VLOOKUP(E5344,'FILIAIS PETZ'!A:Q,2,0)</f>
        <v>R3</v>
      </c>
      <c r="AH5344" s="75">
        <v>700</v>
      </c>
      <c r="AI5344" s="16" t="s">
        <v>12506</v>
      </c>
      <c r="AJ5344" s="43">
        <f>VLOOKUP(E5344,'FILIAIS PETZ'!$A$2:$K$2000,11,0)</f>
        <v>18328118000532</v>
      </c>
      <c r="AK5344" s="44">
        <f t="shared" si="348"/>
        <v>18328118000532</v>
      </c>
    </row>
    <row r="5345" spans="1:37" s="14" customFormat="1" ht="15" customHeight="1" thickBot="1" x14ac:dyDescent="0.25">
      <c r="A5345" s="9">
        <f t="shared" si="350"/>
        <v>982930</v>
      </c>
      <c r="B5345" s="18">
        <f>VLOOKUP(C5345,FORNECEDORES!D:E,2,0)</f>
        <v>39969</v>
      </c>
      <c r="C5345" s="19" t="str">
        <f>VLOOKUP(D5345,FORNECEDORES!A:D,4,0)</f>
        <v>23.457.797/0001-56</v>
      </c>
      <c r="D5345" s="13" t="s">
        <v>2466</v>
      </c>
      <c r="E5345" s="20" t="str">
        <f t="shared" si="349"/>
        <v>04 0044</v>
      </c>
      <c r="F5345" s="28" t="s">
        <v>8974</v>
      </c>
      <c r="G5345" s="21" t="str">
        <f>VLOOKUP(E5345,'FILIAIS PETZ'!A:E,5,0)</f>
        <v>PETZ SANTO ANDRE</v>
      </c>
      <c r="H5345" s="20" t="str">
        <f>VLOOKUP(E5345,'FILIAIS PETZ'!A:D,4,0)</f>
        <v>STAD-SP</v>
      </c>
      <c r="I5345" s="85">
        <v>45541</v>
      </c>
      <c r="J5345" s="84">
        <v>982930</v>
      </c>
      <c r="K5345" s="84" t="s">
        <v>5858</v>
      </c>
      <c r="L5345" s="83" t="s">
        <v>12646</v>
      </c>
      <c r="M5345" s="46">
        <v>45542</v>
      </c>
      <c r="N5345" s="46">
        <v>45567</v>
      </c>
      <c r="O5345" s="46">
        <v>45547</v>
      </c>
      <c r="P5345" s="83" t="s">
        <v>4990</v>
      </c>
      <c r="Q5345" s="84">
        <v>3</v>
      </c>
      <c r="R5345" s="84">
        <v>1</v>
      </c>
      <c r="S5345" s="84">
        <v>8</v>
      </c>
      <c r="T5345" s="84" t="s">
        <v>32</v>
      </c>
      <c r="U5345" s="84">
        <v>11002</v>
      </c>
      <c r="V5345" s="84">
        <v>11002</v>
      </c>
      <c r="W5345" s="84" t="s">
        <v>5042</v>
      </c>
      <c r="X5345" s="84" t="s">
        <v>4985</v>
      </c>
      <c r="Y5345" s="84" t="s">
        <v>4993</v>
      </c>
      <c r="Z5345" s="84" t="s">
        <v>8408</v>
      </c>
      <c r="AA5345" s="84" t="s">
        <v>4989</v>
      </c>
      <c r="AB5345" s="84" t="s">
        <v>12941</v>
      </c>
      <c r="AC5345" s="84" t="s">
        <v>5006</v>
      </c>
      <c r="AD5345" s="83"/>
      <c r="AE5345" s="20" t="str">
        <f>VLOOKUP(E5345,'FILIAIS PETZ'!A:Q,17,0)</f>
        <v>SP3</v>
      </c>
      <c r="AF5345" s="20" t="str">
        <f>VLOOKUP(E5345,'FILIAIS PETZ'!A:Q,3,0)</f>
        <v>FELICIO</v>
      </c>
      <c r="AG5345" s="20" t="str">
        <f>VLOOKUP(E5345,'FILIAIS PETZ'!A:Q,2,0)</f>
        <v>R3</v>
      </c>
      <c r="AH5345" s="75">
        <v>300</v>
      </c>
      <c r="AI5345" s="16" t="s">
        <v>12507</v>
      </c>
      <c r="AJ5345" s="43">
        <f>VLOOKUP(E5345,'FILIAIS PETZ'!$A$2:$K$2000,11,0)</f>
        <v>18328118004600</v>
      </c>
      <c r="AK5345" s="44">
        <f t="shared" si="348"/>
        <v>18328118004600</v>
      </c>
    </row>
    <row r="5346" spans="1:37" s="14" customFormat="1" ht="15" customHeight="1" thickBot="1" x14ac:dyDescent="0.25">
      <c r="A5346" s="9">
        <f t="shared" si="350"/>
        <v>982964</v>
      </c>
      <c r="B5346" s="18">
        <f>VLOOKUP(C5346,FORNECEDORES!D:E,2,0)</f>
        <v>14456</v>
      </c>
      <c r="C5346" s="19" t="str">
        <f>VLOOKUP(D5346,FORNECEDORES!A:D,4,0)</f>
        <v>29.274.777/0001-26</v>
      </c>
      <c r="D5346" s="13" t="s">
        <v>2689</v>
      </c>
      <c r="E5346" s="20" t="str">
        <f t="shared" si="349"/>
        <v>04 0069</v>
      </c>
      <c r="F5346" s="28" t="s">
        <v>8968</v>
      </c>
      <c r="G5346" s="21" t="str">
        <f>VLOOKUP(E5346,'FILIAIS PETZ'!A:E,5,0)</f>
        <v>PETZ GIOVANNI PIRELLI</v>
      </c>
      <c r="H5346" s="20" t="str">
        <f>VLOOKUP(E5346,'FILIAIS PETZ'!A:D,4,0)</f>
        <v>GPIR-SP</v>
      </c>
      <c r="I5346" s="85">
        <v>45541</v>
      </c>
      <c r="J5346" s="84">
        <v>982964</v>
      </c>
      <c r="K5346" s="84" t="s">
        <v>5858</v>
      </c>
      <c r="L5346" s="83" t="s">
        <v>12834</v>
      </c>
      <c r="M5346" s="46">
        <v>45546</v>
      </c>
      <c r="N5346" s="46">
        <v>45574</v>
      </c>
      <c r="O5346" s="46">
        <v>45553</v>
      </c>
      <c r="P5346" s="83" t="s">
        <v>4990</v>
      </c>
      <c r="Q5346" s="84">
        <v>3</v>
      </c>
      <c r="R5346" s="84">
        <v>1</v>
      </c>
      <c r="S5346" s="84">
        <v>8</v>
      </c>
      <c r="T5346" s="84" t="s">
        <v>32</v>
      </c>
      <c r="U5346" s="84">
        <v>11002</v>
      </c>
      <c r="V5346" s="84">
        <v>11002</v>
      </c>
      <c r="W5346" s="84" t="s">
        <v>5107</v>
      </c>
      <c r="X5346" s="84" t="s">
        <v>4985</v>
      </c>
      <c r="Y5346" s="9" t="s">
        <v>4997</v>
      </c>
      <c r="Z5346" s="9" t="s">
        <v>4993</v>
      </c>
      <c r="AA5346" s="9" t="s">
        <v>4989</v>
      </c>
      <c r="AB5346" s="9" t="s">
        <v>12941</v>
      </c>
      <c r="AC5346" s="84" t="s">
        <v>5006</v>
      </c>
      <c r="AD5346" s="83"/>
      <c r="AE5346" s="20" t="str">
        <f>VLOOKUP(E5346,'FILIAIS PETZ'!A:Q,17,0)</f>
        <v>SP3</v>
      </c>
      <c r="AF5346" s="20" t="str">
        <f>VLOOKUP(E5346,'FILIAIS PETZ'!A:Q,3,0)</f>
        <v>FELICIO</v>
      </c>
      <c r="AG5346" s="20" t="str">
        <f>VLOOKUP(E5346,'FILIAIS PETZ'!A:Q,2,0)</f>
        <v>R3</v>
      </c>
      <c r="AH5346" s="75">
        <v>690</v>
      </c>
      <c r="AI5346" s="16" t="s">
        <v>12508</v>
      </c>
      <c r="AJ5346" s="43">
        <f>VLOOKUP(E5346,'FILIAIS PETZ'!$A$2:$K$2000,11,0)</f>
        <v>18328118006905</v>
      </c>
      <c r="AK5346" s="44">
        <f t="shared" si="348"/>
        <v>18328118006905</v>
      </c>
    </row>
    <row r="5347" spans="1:37" s="14" customFormat="1" ht="15" customHeight="1" thickBot="1" x14ac:dyDescent="0.25">
      <c r="A5347" s="9">
        <f t="shared" si="350"/>
        <v>982968</v>
      </c>
      <c r="B5347" s="18">
        <f>VLOOKUP(C5347,FORNECEDORES!D:E,2,0)</f>
        <v>14456</v>
      </c>
      <c r="C5347" s="19" t="str">
        <f>VLOOKUP(D5347,FORNECEDORES!A:D,4,0)</f>
        <v>29.274.777/0001-26</v>
      </c>
      <c r="D5347" s="13" t="s">
        <v>2689</v>
      </c>
      <c r="E5347" s="20" t="str">
        <f t="shared" si="349"/>
        <v>04 0243</v>
      </c>
      <c r="F5347" s="28" t="s">
        <v>8973</v>
      </c>
      <c r="G5347" s="21" t="str">
        <f>VLOOKUP(E5347,'FILIAIS PETZ'!A:E,5,0)</f>
        <v>PETZ SHOPPING GOLDEN SQUARE</v>
      </c>
      <c r="H5347" s="20" t="str">
        <f>VLOOKUP(E5347,'FILIAIS PETZ'!A:D,4,0)</f>
        <v>SGSQ-SP</v>
      </c>
      <c r="I5347" s="85">
        <v>45541</v>
      </c>
      <c r="J5347" s="84">
        <v>982968</v>
      </c>
      <c r="K5347" s="84" t="s">
        <v>5858</v>
      </c>
      <c r="L5347" s="83" t="s">
        <v>12833</v>
      </c>
      <c r="M5347" s="46">
        <v>45546</v>
      </c>
      <c r="N5347" s="46">
        <v>45574</v>
      </c>
      <c r="O5347" s="46">
        <v>45553</v>
      </c>
      <c r="P5347" s="83" t="s">
        <v>4990</v>
      </c>
      <c r="Q5347" s="84">
        <v>3</v>
      </c>
      <c r="R5347" s="84">
        <v>1</v>
      </c>
      <c r="S5347" s="84">
        <v>8</v>
      </c>
      <c r="T5347" s="84" t="s">
        <v>32</v>
      </c>
      <c r="U5347" s="84">
        <v>11002</v>
      </c>
      <c r="V5347" s="84">
        <v>11002</v>
      </c>
      <c r="W5347" s="84" t="s">
        <v>5019</v>
      </c>
      <c r="X5347" s="84" t="s">
        <v>4985</v>
      </c>
      <c r="Y5347" s="10" t="s">
        <v>4993</v>
      </c>
      <c r="Z5347" s="10" t="s">
        <v>4993</v>
      </c>
      <c r="AA5347" s="10" t="s">
        <v>4987</v>
      </c>
      <c r="AB5347" s="9" t="s">
        <v>12941</v>
      </c>
      <c r="AC5347" s="84" t="s">
        <v>5006</v>
      </c>
      <c r="AD5347" s="83"/>
      <c r="AE5347" s="20" t="str">
        <f>VLOOKUP(E5347,'FILIAIS PETZ'!A:Q,17,0)</f>
        <v>SP3</v>
      </c>
      <c r="AF5347" s="20" t="str">
        <f>VLOOKUP(E5347,'FILIAIS PETZ'!A:Q,3,0)</f>
        <v>FELICIO</v>
      </c>
      <c r="AG5347" s="20" t="str">
        <f>VLOOKUP(E5347,'FILIAIS PETZ'!A:Q,2,0)</f>
        <v>R3</v>
      </c>
      <c r="AH5347" s="75">
        <v>2070</v>
      </c>
      <c r="AI5347" s="16" t="s">
        <v>12509</v>
      </c>
      <c r="AJ5347" s="43" t="str">
        <f>VLOOKUP(E5347,'FILIAIS PETZ'!$A$2:$K$2000,11,0)</f>
        <v>18.328.118/0229-35</v>
      </c>
      <c r="AK5347" s="44" t="str">
        <f t="shared" si="348"/>
        <v>18.328.118/0229-35</v>
      </c>
    </row>
    <row r="5348" spans="1:37" s="14" customFormat="1" ht="15" customHeight="1" thickBot="1" x14ac:dyDescent="0.25">
      <c r="A5348" s="9">
        <f t="shared" si="350"/>
        <v>984290</v>
      </c>
      <c r="B5348" s="18">
        <f>VLOOKUP(C5348,FORNECEDORES!D:E,2,0)</f>
        <v>514588</v>
      </c>
      <c r="C5348" s="19" t="str">
        <f>VLOOKUP(D5348,FORNECEDORES!A:D,4,0)</f>
        <v>48.058.074/0001-05</v>
      </c>
      <c r="D5348" s="13" t="s">
        <v>4338</v>
      </c>
      <c r="E5348" s="20" t="str">
        <f t="shared" si="349"/>
        <v>04 0181</v>
      </c>
      <c r="F5348" s="28" t="s">
        <v>8969</v>
      </c>
      <c r="G5348" s="21" t="str">
        <f>VLOOKUP(E5348,'FILIAIS PETZ'!A:E,5,0)</f>
        <v>PETZ MAUA SHOPPING</v>
      </c>
      <c r="H5348" s="20" t="str">
        <f>VLOOKUP(E5348,'FILIAIS PETZ'!A:D,4,0)</f>
        <v>MAUA-SP</v>
      </c>
      <c r="I5348" s="85">
        <v>45541</v>
      </c>
      <c r="J5348" s="84">
        <v>984290</v>
      </c>
      <c r="K5348" s="84" t="s">
        <v>5858</v>
      </c>
      <c r="L5348" s="83" t="s">
        <v>13697</v>
      </c>
      <c r="M5348" s="46">
        <v>45544</v>
      </c>
      <c r="N5348" s="46">
        <v>45583</v>
      </c>
      <c r="O5348" s="46">
        <v>45581</v>
      </c>
      <c r="P5348" s="83" t="s">
        <v>4990</v>
      </c>
      <c r="Q5348" s="84">
        <v>3</v>
      </c>
      <c r="R5348" s="84">
        <v>1</v>
      </c>
      <c r="S5348" s="84">
        <v>8</v>
      </c>
      <c r="T5348" s="84" t="s">
        <v>32</v>
      </c>
      <c r="U5348" s="84">
        <v>11002</v>
      </c>
      <c r="V5348" s="84">
        <v>11002</v>
      </c>
      <c r="W5348" s="84" t="s">
        <v>5107</v>
      </c>
      <c r="X5348" s="84" t="s">
        <v>5016</v>
      </c>
      <c r="Y5348" s="10" t="s">
        <v>4993</v>
      </c>
      <c r="Z5348" s="84" t="s">
        <v>4993</v>
      </c>
      <c r="AA5348" s="9" t="s">
        <v>5101</v>
      </c>
      <c r="AB5348" s="10" t="s">
        <v>12941</v>
      </c>
      <c r="AC5348" s="84" t="s">
        <v>5006</v>
      </c>
      <c r="AD5348" s="83"/>
      <c r="AE5348" s="20" t="str">
        <f>VLOOKUP(E5348,'FILIAIS PETZ'!A:Q,17,0)</f>
        <v>SP3</v>
      </c>
      <c r="AF5348" s="20" t="str">
        <f>VLOOKUP(E5348,'FILIAIS PETZ'!A:Q,3,0)</f>
        <v>FELICIO</v>
      </c>
      <c r="AG5348" s="20" t="str">
        <f>VLOOKUP(E5348,'FILIAIS PETZ'!A:Q,2,0)</f>
        <v>R3</v>
      </c>
      <c r="AH5348" s="75">
        <v>2051.92</v>
      </c>
      <c r="AI5348" s="16" t="s">
        <v>12514</v>
      </c>
      <c r="AJ5348" s="43">
        <f>VLOOKUP(E5348,'FILIAIS PETZ'!$A$2:$K$2000,11,0)</f>
        <v>18328118016617</v>
      </c>
      <c r="AK5348" s="44">
        <f t="shared" si="348"/>
        <v>18328118016617</v>
      </c>
    </row>
    <row r="5349" spans="1:37" s="14" customFormat="1" ht="15" customHeight="1" thickBot="1" x14ac:dyDescent="0.25">
      <c r="A5349" s="9">
        <f t="shared" si="350"/>
        <v>984300</v>
      </c>
      <c r="B5349" s="18">
        <f>VLOOKUP(C5349,FORNECEDORES!D:E,2,0)</f>
        <v>755572</v>
      </c>
      <c r="C5349" s="19" t="str">
        <f>VLOOKUP(D5349,FORNECEDORES!A:D,4,0)</f>
        <v>53.795.002/0001-80</v>
      </c>
      <c r="D5349" s="13" t="s">
        <v>5850</v>
      </c>
      <c r="E5349" s="20" t="str">
        <f t="shared" si="349"/>
        <v>04 0077</v>
      </c>
      <c r="F5349" s="28" t="s">
        <v>4954</v>
      </c>
      <c r="G5349" s="21" t="str">
        <f>VLOOKUP(E5349,'FILIAIS PETZ'!A:E,5,0)</f>
        <v>PETZ GOIANIA (SETOR BUENO)</v>
      </c>
      <c r="H5349" s="20" t="str">
        <f>VLOOKUP(E5349,'FILIAIS PETZ'!A:D,4,0)</f>
        <v>BT63-GO</v>
      </c>
      <c r="I5349" s="85">
        <v>45541</v>
      </c>
      <c r="J5349" s="84">
        <v>984300</v>
      </c>
      <c r="K5349" s="84" t="s">
        <v>5858</v>
      </c>
      <c r="L5349" s="83" t="s">
        <v>12648</v>
      </c>
      <c r="M5349" s="46">
        <v>45547</v>
      </c>
      <c r="N5349" s="46">
        <v>45574</v>
      </c>
      <c r="O5349" s="46">
        <v>45553</v>
      </c>
      <c r="P5349" s="83" t="s">
        <v>4990</v>
      </c>
      <c r="Q5349" s="84">
        <v>3</v>
      </c>
      <c r="R5349" s="84">
        <v>1</v>
      </c>
      <c r="S5349" s="84">
        <v>8</v>
      </c>
      <c r="T5349" s="84" t="s">
        <v>32</v>
      </c>
      <c r="U5349" s="84">
        <v>11002</v>
      </c>
      <c r="V5349" s="84">
        <v>11002</v>
      </c>
      <c r="W5349" s="84" t="s">
        <v>5039</v>
      </c>
      <c r="X5349" s="84" t="s">
        <v>5016</v>
      </c>
      <c r="Y5349" s="57" t="s">
        <v>4997</v>
      </c>
      <c r="Z5349" s="9" t="s">
        <v>4993</v>
      </c>
      <c r="AA5349" s="84" t="s">
        <v>5040</v>
      </c>
      <c r="AB5349" s="9" t="s">
        <v>12941</v>
      </c>
      <c r="AC5349" s="84" t="s">
        <v>5006</v>
      </c>
      <c r="AD5349" s="83"/>
      <c r="AE5349" s="20" t="str">
        <f>VLOOKUP(E5349,'FILIAIS PETZ'!A:Q,17,0)</f>
        <v>CO-2</v>
      </c>
      <c r="AF5349" s="20" t="str">
        <f>VLOOKUP(E5349,'FILIAIS PETZ'!A:Q,3,0)</f>
        <v>FELICIO</v>
      </c>
      <c r="AG5349" s="20" t="str">
        <f>VLOOKUP(E5349,'FILIAIS PETZ'!A:Q,2,0)</f>
        <v>R3</v>
      </c>
      <c r="AH5349" s="75">
        <v>2060</v>
      </c>
      <c r="AI5349" s="16" t="s">
        <v>12515</v>
      </c>
      <c r="AJ5349" s="43">
        <f>VLOOKUP(E5349,'FILIAIS PETZ'!$A$2:$K$2000,11,0)</f>
        <v>18328118007545</v>
      </c>
      <c r="AK5349" s="44">
        <f t="shared" si="348"/>
        <v>18328118007545</v>
      </c>
    </row>
    <row r="5350" spans="1:37" s="14" customFormat="1" ht="15" customHeight="1" thickBot="1" x14ac:dyDescent="0.25">
      <c r="A5350" s="9">
        <f t="shared" si="350"/>
        <v>984306</v>
      </c>
      <c r="B5350" s="18">
        <f>VLOOKUP(C5350,FORNECEDORES!D:E,2,0)</f>
        <v>755572</v>
      </c>
      <c r="C5350" s="19" t="str">
        <f>VLOOKUP(D5350,FORNECEDORES!A:D,4,0)</f>
        <v>53.795.002/0001-80</v>
      </c>
      <c r="D5350" s="13" t="s">
        <v>5850</v>
      </c>
      <c r="E5350" s="20" t="str">
        <f t="shared" si="349"/>
        <v>04 0077</v>
      </c>
      <c r="F5350" s="28" t="s">
        <v>4954</v>
      </c>
      <c r="G5350" s="21" t="str">
        <f>VLOOKUP(E5350,'FILIAIS PETZ'!A:E,5,0)</f>
        <v>PETZ GOIANIA (SETOR BUENO)</v>
      </c>
      <c r="H5350" s="20" t="str">
        <f>VLOOKUP(E5350,'FILIAIS PETZ'!A:D,4,0)</f>
        <v>BT63-GO</v>
      </c>
      <c r="I5350" s="85">
        <v>45541</v>
      </c>
      <c r="J5350" s="84">
        <v>984306</v>
      </c>
      <c r="K5350" s="84" t="s">
        <v>5858</v>
      </c>
      <c r="L5350" s="83" t="s">
        <v>12839</v>
      </c>
      <c r="M5350" s="46">
        <v>45547</v>
      </c>
      <c r="N5350" s="46">
        <v>45574</v>
      </c>
      <c r="O5350" s="46">
        <v>45553</v>
      </c>
      <c r="P5350" s="83" t="s">
        <v>4990</v>
      </c>
      <c r="Q5350" s="84">
        <v>3</v>
      </c>
      <c r="R5350" s="84">
        <v>1</v>
      </c>
      <c r="S5350" s="84">
        <v>8</v>
      </c>
      <c r="T5350" s="84" t="s">
        <v>32</v>
      </c>
      <c r="U5350" s="84">
        <v>11002</v>
      </c>
      <c r="V5350" s="84">
        <v>11002</v>
      </c>
      <c r="W5350" s="84" t="s">
        <v>5039</v>
      </c>
      <c r="X5350" s="84" t="s">
        <v>5016</v>
      </c>
      <c r="Y5350" s="57" t="s">
        <v>4997</v>
      </c>
      <c r="Z5350" s="9" t="s">
        <v>4993</v>
      </c>
      <c r="AA5350" s="84" t="s">
        <v>5040</v>
      </c>
      <c r="AB5350" s="9" t="s">
        <v>12941</v>
      </c>
      <c r="AC5350" s="84" t="s">
        <v>5006</v>
      </c>
      <c r="AD5350" s="83"/>
      <c r="AE5350" s="20" t="str">
        <f>VLOOKUP(E5350,'FILIAIS PETZ'!A:Q,17,0)</f>
        <v>CO-2</v>
      </c>
      <c r="AF5350" s="20" t="str">
        <f>VLOOKUP(E5350,'FILIAIS PETZ'!A:Q,3,0)</f>
        <v>FELICIO</v>
      </c>
      <c r="AG5350" s="20" t="str">
        <f>VLOOKUP(E5350,'FILIAIS PETZ'!A:Q,2,0)</f>
        <v>R3</v>
      </c>
      <c r="AH5350" s="75">
        <v>1200</v>
      </c>
      <c r="AI5350" s="16" t="s">
        <v>12516</v>
      </c>
      <c r="AJ5350" s="43">
        <f>VLOOKUP(E5350,'FILIAIS PETZ'!$A$2:$K$2000,11,0)</f>
        <v>18328118007545</v>
      </c>
      <c r="AK5350" s="44">
        <f t="shared" si="348"/>
        <v>18328118007545</v>
      </c>
    </row>
    <row r="5351" spans="1:37" s="14" customFormat="1" ht="15" customHeight="1" thickBot="1" x14ac:dyDescent="0.25">
      <c r="A5351" s="9">
        <f t="shared" si="350"/>
        <v>984318</v>
      </c>
      <c r="B5351" s="18">
        <f>VLOOKUP(C5351,FORNECEDORES!D:E,2,0)</f>
        <v>26105</v>
      </c>
      <c r="C5351" s="19" t="str">
        <f>VLOOKUP(D5351,FORNECEDORES!A:D,4,0)</f>
        <v>24.433.731/0001-99</v>
      </c>
      <c r="D5351" s="13" t="s">
        <v>31</v>
      </c>
      <c r="E5351" s="20" t="str">
        <f t="shared" si="349"/>
        <v>04 0067</v>
      </c>
      <c r="F5351" s="28" t="s">
        <v>8611</v>
      </c>
      <c r="G5351" s="21" t="str">
        <f>VLOOKUP(E5351,'FILIAIS PETZ'!A:E,5,0)</f>
        <v>PETZ EXTRA RICARDO JAFET</v>
      </c>
      <c r="H5351" s="20" t="str">
        <f>VLOOKUP(E5351,'FILIAIS PETZ'!A:D,4,0)</f>
        <v>RJAF-SP</v>
      </c>
      <c r="I5351" s="85">
        <v>45541</v>
      </c>
      <c r="J5351" s="84">
        <v>984318</v>
      </c>
      <c r="K5351" s="84" t="s">
        <v>5858</v>
      </c>
      <c r="L5351" s="83" t="s">
        <v>12747</v>
      </c>
      <c r="M5351" s="46">
        <v>45544</v>
      </c>
      <c r="N5351" s="46">
        <v>45567</v>
      </c>
      <c r="O5351" s="46">
        <v>45548</v>
      </c>
      <c r="P5351" s="83" t="s">
        <v>4990</v>
      </c>
      <c r="Q5351" s="84">
        <v>3</v>
      </c>
      <c r="R5351" s="84">
        <v>1</v>
      </c>
      <c r="S5351" s="84">
        <v>8</v>
      </c>
      <c r="T5351" s="84" t="s">
        <v>32</v>
      </c>
      <c r="U5351" s="84">
        <v>11002</v>
      </c>
      <c r="V5351" s="84">
        <v>11002</v>
      </c>
      <c r="W5351" s="84" t="s">
        <v>5019</v>
      </c>
      <c r="X5351" s="84" t="s">
        <v>4992</v>
      </c>
      <c r="Y5351" s="10" t="s">
        <v>4980</v>
      </c>
      <c r="Z5351" s="9" t="s">
        <v>4980</v>
      </c>
      <c r="AA5351" s="9" t="s">
        <v>4992</v>
      </c>
      <c r="AB5351" s="9" t="s">
        <v>5066</v>
      </c>
      <c r="AC5351" s="84" t="s">
        <v>5006</v>
      </c>
      <c r="AD5351" s="83"/>
      <c r="AE5351" s="20" t="str">
        <f>VLOOKUP(E5351,'FILIAIS PETZ'!A:Q,17,0)</f>
        <v>SP2</v>
      </c>
      <c r="AF5351" s="20" t="str">
        <f>VLOOKUP(E5351,'FILIAIS PETZ'!A:Q,3,0)</f>
        <v>FELICIO</v>
      </c>
      <c r="AG5351" s="20" t="str">
        <f>VLOOKUP(E5351,'FILIAIS PETZ'!A:Q,2,0)</f>
        <v>R3</v>
      </c>
      <c r="AH5351" s="75">
        <v>4734</v>
      </c>
      <c r="AI5351" s="16" t="s">
        <v>12517</v>
      </c>
      <c r="AJ5351" s="43">
        <f>VLOOKUP(E5351,'FILIAIS PETZ'!$A$2:$K$2000,11,0)</f>
        <v>18328118006573</v>
      </c>
      <c r="AK5351" s="44">
        <f t="shared" si="348"/>
        <v>18328118006573</v>
      </c>
    </row>
    <row r="5352" spans="1:37" s="14" customFormat="1" ht="15" customHeight="1" thickBot="1" x14ac:dyDescent="0.25">
      <c r="A5352" s="9" t="str">
        <f t="shared" si="350"/>
        <v>PREVENTIVA</v>
      </c>
      <c r="B5352" s="18">
        <f>VLOOKUP(C5352,FORNECEDORES!D:E,2,0)</f>
        <v>4722</v>
      </c>
      <c r="C5352" s="19" t="str">
        <f>VLOOKUP(D5352,FORNECEDORES!A:D,4,0)</f>
        <v>08.100.057/0001-74</v>
      </c>
      <c r="D5352" s="13" t="s">
        <v>6219</v>
      </c>
      <c r="E5352" s="20" t="str">
        <f t="shared" si="349"/>
        <v>04 0003</v>
      </c>
      <c r="F5352" s="28" t="s">
        <v>8971</v>
      </c>
      <c r="G5352" s="21" t="str">
        <f>VLOOKUP(E5352,'FILIAIS PETZ'!A:E,5,0)</f>
        <v>PETZ SAO BERNARDO</v>
      </c>
      <c r="H5352" s="20" t="str">
        <f>VLOOKUP(E5352,'FILIAIS PETZ'!A:D,4,0)</f>
        <v>SBCA-SP</v>
      </c>
      <c r="I5352" s="46">
        <v>45536</v>
      </c>
      <c r="J5352" s="9" t="s">
        <v>4980</v>
      </c>
      <c r="K5352" s="84" t="s">
        <v>5858</v>
      </c>
      <c r="L5352" s="83" t="s">
        <v>13142</v>
      </c>
      <c r="M5352" s="46">
        <v>45546</v>
      </c>
      <c r="N5352" s="46">
        <v>45574</v>
      </c>
      <c r="O5352" s="46">
        <v>45559</v>
      </c>
      <c r="P5352" s="29" t="s">
        <v>4998</v>
      </c>
      <c r="Q5352" s="9">
        <v>3</v>
      </c>
      <c r="R5352" s="9">
        <v>1</v>
      </c>
      <c r="S5352" s="9" t="s">
        <v>4983</v>
      </c>
      <c r="T5352" s="9" t="s">
        <v>32</v>
      </c>
      <c r="U5352" s="9">
        <v>11002</v>
      </c>
      <c r="V5352" s="9">
        <v>11002</v>
      </c>
      <c r="W5352" s="9"/>
      <c r="X5352" s="10" t="s">
        <v>5016</v>
      </c>
      <c r="Y5352" s="9" t="s">
        <v>4994</v>
      </c>
      <c r="Z5352" s="9" t="s">
        <v>4994</v>
      </c>
      <c r="AA5352" s="9" t="s">
        <v>5732</v>
      </c>
      <c r="AB5352" s="10" t="s">
        <v>5040</v>
      </c>
      <c r="AC5352" s="9" t="s">
        <v>4999</v>
      </c>
      <c r="AD5352" s="29"/>
      <c r="AE5352" s="20" t="str">
        <f>VLOOKUP(E5352,'FILIAIS PETZ'!A:Q,17,0)</f>
        <v>SP3</v>
      </c>
      <c r="AF5352" s="20" t="str">
        <f>VLOOKUP(E5352,'FILIAIS PETZ'!A:Q,3,0)</f>
        <v>FELICIO</v>
      </c>
      <c r="AG5352" s="20" t="str">
        <f>VLOOKUP(E5352,'FILIAIS PETZ'!A:Q,2,0)</f>
        <v>R3</v>
      </c>
      <c r="AH5352" s="75">
        <v>2330</v>
      </c>
      <c r="AI5352" s="16" t="s">
        <v>12555</v>
      </c>
      <c r="AJ5352" s="43">
        <f>VLOOKUP(E5352,'FILIAIS PETZ'!$A$2:$K$2000,11,0)</f>
        <v>18328118002152</v>
      </c>
      <c r="AK5352" s="44">
        <f t="shared" si="348"/>
        <v>18328118002152</v>
      </c>
    </row>
    <row r="5353" spans="1:37" s="14" customFormat="1" ht="15" customHeight="1" thickBot="1" x14ac:dyDescent="0.25">
      <c r="A5353" s="9" t="str">
        <f t="shared" si="350"/>
        <v>PREVENTIVA</v>
      </c>
      <c r="B5353" s="18">
        <f>VLOOKUP(C5353,FORNECEDORES!D:E,2,0)</f>
        <v>398395</v>
      </c>
      <c r="C5353" s="19" t="str">
        <f>VLOOKUP(D5353,FORNECEDORES!A:D,4,0)</f>
        <v>27.093.558/0087-95</v>
      </c>
      <c r="D5353" s="13" t="s">
        <v>7171</v>
      </c>
      <c r="E5353" s="20" t="str">
        <f t="shared" si="349"/>
        <v>04 0007</v>
      </c>
      <c r="F5353" s="28" t="s">
        <v>4950</v>
      </c>
      <c r="G5353" s="21" t="str">
        <f>VLOOKUP(E5353,'FILIAIS PETZ'!A:E,5,0)</f>
        <v>PETZ SOROCABA</v>
      </c>
      <c r="H5353" s="20" t="str">
        <f>VLOOKUP(E5353,'FILIAIS PETZ'!A:D,4,0)</f>
        <v>SCBA-SP</v>
      </c>
      <c r="I5353" s="46">
        <v>45536</v>
      </c>
      <c r="J5353" s="9" t="s">
        <v>4980</v>
      </c>
      <c r="K5353" s="84"/>
      <c r="L5353" s="83"/>
      <c r="M5353" s="46"/>
      <c r="N5353" s="46"/>
      <c r="O5353" s="46"/>
      <c r="P5353" s="29" t="s">
        <v>4990</v>
      </c>
      <c r="Q5353" s="9">
        <v>3</v>
      </c>
      <c r="R5353" s="9">
        <v>1</v>
      </c>
      <c r="S5353" s="9" t="s">
        <v>4983</v>
      </c>
      <c r="T5353" s="9" t="s">
        <v>32</v>
      </c>
      <c r="U5353" s="9">
        <v>11002</v>
      </c>
      <c r="V5353" s="9">
        <v>11002</v>
      </c>
      <c r="W5353" s="9"/>
      <c r="X5353" s="9" t="s">
        <v>5016</v>
      </c>
      <c r="Y5353" s="10" t="s">
        <v>4980</v>
      </c>
      <c r="Z5353" s="9" t="s">
        <v>4994</v>
      </c>
      <c r="AA5353" s="9" t="s">
        <v>5732</v>
      </c>
      <c r="AB5353" s="9" t="s">
        <v>5005</v>
      </c>
      <c r="AC5353" s="9" t="s">
        <v>4999</v>
      </c>
      <c r="AD5353" s="29"/>
      <c r="AE5353" s="20" t="str">
        <f>VLOOKUP(E5353,'FILIAIS PETZ'!A:Q,17,0)</f>
        <v>SP7</v>
      </c>
      <c r="AF5353" s="20" t="str">
        <f>VLOOKUP(E5353,'FILIAIS PETZ'!A:Q,3,0)</f>
        <v>FELICIO</v>
      </c>
      <c r="AG5353" s="20" t="str">
        <f>VLOOKUP(E5353,'FILIAIS PETZ'!A:Q,2,0)</f>
        <v>R3</v>
      </c>
      <c r="AH5353" s="75">
        <v>2330</v>
      </c>
      <c r="AI5353" s="16" t="s">
        <v>12555</v>
      </c>
      <c r="AJ5353" s="43">
        <f>VLOOKUP(E5353,'FILIAIS PETZ'!$A$2:$K$2000,11,0)</f>
        <v>18328118001695</v>
      </c>
      <c r="AK5353" s="44">
        <f t="shared" si="348"/>
        <v>18328118001695</v>
      </c>
    </row>
    <row r="5354" spans="1:37" s="14" customFormat="1" ht="15" customHeight="1" thickBot="1" x14ac:dyDescent="0.25">
      <c r="A5354" s="9" t="str">
        <f t="shared" si="350"/>
        <v>PREVENTIVA</v>
      </c>
      <c r="B5354" s="18">
        <f>VLOOKUP(C5354,FORNECEDORES!D:E,2,0)</f>
        <v>398395</v>
      </c>
      <c r="C5354" s="19" t="str">
        <f>VLOOKUP(D5354,FORNECEDORES!A:D,4,0)</f>
        <v>27.093.558/0087-95</v>
      </c>
      <c r="D5354" s="13" t="s">
        <v>7171</v>
      </c>
      <c r="E5354" s="20" t="str">
        <f t="shared" si="349"/>
        <v>04 0008</v>
      </c>
      <c r="F5354" s="28" t="s">
        <v>4937</v>
      </c>
      <c r="G5354" s="21" t="str">
        <f>VLOOKUP(E5354,'FILIAIS PETZ'!A:E,5,0)</f>
        <v>PETZ ALPHAVILLE</v>
      </c>
      <c r="H5354" s="20" t="str">
        <f>VLOOKUP(E5354,'FILIAIS PETZ'!A:D,4,0)</f>
        <v>ALPH-SP</v>
      </c>
      <c r="I5354" s="46">
        <v>45536</v>
      </c>
      <c r="J5354" s="9" t="s">
        <v>4980</v>
      </c>
      <c r="K5354" s="84"/>
      <c r="L5354" s="83"/>
      <c r="M5354" s="46"/>
      <c r="N5354" s="46"/>
      <c r="O5354" s="46"/>
      <c r="P5354" s="29" t="s">
        <v>4990</v>
      </c>
      <c r="Q5354" s="9">
        <v>3</v>
      </c>
      <c r="R5354" s="9">
        <v>1</v>
      </c>
      <c r="S5354" s="9" t="s">
        <v>4983</v>
      </c>
      <c r="T5354" s="9" t="s">
        <v>32</v>
      </c>
      <c r="U5354" s="9">
        <v>11002</v>
      </c>
      <c r="V5354" s="9">
        <v>11002</v>
      </c>
      <c r="W5354" s="9"/>
      <c r="X5354" s="9" t="s">
        <v>5016</v>
      </c>
      <c r="Y5354" s="10" t="s">
        <v>4980</v>
      </c>
      <c r="Z5354" s="9" t="s">
        <v>4994</v>
      </c>
      <c r="AA5354" s="9" t="s">
        <v>5732</v>
      </c>
      <c r="AB5354" s="9" t="s">
        <v>5005</v>
      </c>
      <c r="AC5354" s="9" t="s">
        <v>4999</v>
      </c>
      <c r="AD5354" s="29"/>
      <c r="AE5354" s="20" t="str">
        <f>VLOOKUP(E5354,'FILIAIS PETZ'!A:Q,17,0)</f>
        <v>SP7</v>
      </c>
      <c r="AF5354" s="20" t="str">
        <f>VLOOKUP(E5354,'FILIAIS PETZ'!A:Q,3,0)</f>
        <v>FELICIO</v>
      </c>
      <c r="AG5354" s="20" t="str">
        <f>VLOOKUP(E5354,'FILIAIS PETZ'!A:Q,2,0)</f>
        <v>R3</v>
      </c>
      <c r="AH5354" s="75">
        <v>2330</v>
      </c>
      <c r="AI5354" s="16" t="s">
        <v>12555</v>
      </c>
      <c r="AJ5354" s="43">
        <f>VLOOKUP(E5354,'FILIAIS PETZ'!$A$2:$K$2000,11,0)</f>
        <v>18328118001423</v>
      </c>
      <c r="AK5354" s="44">
        <f t="shared" si="348"/>
        <v>18328118001423</v>
      </c>
    </row>
    <row r="5355" spans="1:37" s="14" customFormat="1" ht="15" customHeight="1" thickBot="1" x14ac:dyDescent="0.25">
      <c r="A5355" s="9" t="str">
        <f t="shared" si="350"/>
        <v>PREVENTIVA</v>
      </c>
      <c r="B5355" s="18">
        <f>VLOOKUP(C5355,FORNECEDORES!D:E,2,0)</f>
        <v>398395</v>
      </c>
      <c r="C5355" s="19" t="str">
        <f>VLOOKUP(D5355,FORNECEDORES!A:D,4,0)</f>
        <v>27.093.558/0087-95</v>
      </c>
      <c r="D5355" s="13" t="s">
        <v>7171</v>
      </c>
      <c r="E5355" s="20" t="str">
        <f t="shared" si="349"/>
        <v>04 0010</v>
      </c>
      <c r="F5355" s="28" t="s">
        <v>8983</v>
      </c>
      <c r="G5355" s="21" t="str">
        <f>VLOOKUP(E5355,'FILIAIS PETZ'!A:E,5,0)</f>
        <v>PETZ SANTA CECILIA</v>
      </c>
      <c r="H5355" s="20" t="str">
        <f>VLOOKUP(E5355,'FILIAIS PETZ'!A:D,4,0)</f>
        <v>STCE-SP</v>
      </c>
      <c r="I5355" s="46">
        <v>45536</v>
      </c>
      <c r="J5355" s="9" t="s">
        <v>4980</v>
      </c>
      <c r="K5355" s="84"/>
      <c r="L5355" s="83"/>
      <c r="M5355" s="46"/>
      <c r="N5355" s="46"/>
      <c r="O5355" s="46"/>
      <c r="P5355" s="29" t="s">
        <v>4990</v>
      </c>
      <c r="Q5355" s="9">
        <v>3</v>
      </c>
      <c r="R5355" s="9">
        <v>1</v>
      </c>
      <c r="S5355" s="9" t="s">
        <v>4983</v>
      </c>
      <c r="T5355" s="9" t="s">
        <v>32</v>
      </c>
      <c r="U5355" s="9">
        <v>11002</v>
      </c>
      <c r="V5355" s="9">
        <v>11002</v>
      </c>
      <c r="W5355" s="9"/>
      <c r="X5355" s="9" t="s">
        <v>5016</v>
      </c>
      <c r="Y5355" s="10" t="s">
        <v>4980</v>
      </c>
      <c r="Z5355" s="9" t="s">
        <v>4994</v>
      </c>
      <c r="AA5355" s="9" t="s">
        <v>5732</v>
      </c>
      <c r="AB5355" s="9" t="s">
        <v>5005</v>
      </c>
      <c r="AC5355" s="9" t="s">
        <v>4999</v>
      </c>
      <c r="AD5355" s="29"/>
      <c r="AE5355" s="20" t="str">
        <f>VLOOKUP(E5355,'FILIAIS PETZ'!A:Q,17,0)</f>
        <v>SP2</v>
      </c>
      <c r="AF5355" s="20" t="str">
        <f>VLOOKUP(E5355,'FILIAIS PETZ'!A:Q,3,0)</f>
        <v>FELICIO</v>
      </c>
      <c r="AG5355" s="20" t="str">
        <f>VLOOKUP(E5355,'FILIAIS PETZ'!A:Q,2,0)</f>
        <v>R3</v>
      </c>
      <c r="AH5355" s="75">
        <v>2330</v>
      </c>
      <c r="AI5355" s="16" t="s">
        <v>12555</v>
      </c>
      <c r="AJ5355" s="43">
        <f>VLOOKUP(E5355,'FILIAIS PETZ'!$A$2:$K$2000,11,0)</f>
        <v>18328118001938</v>
      </c>
      <c r="AK5355" s="44">
        <f t="shared" si="348"/>
        <v>18328118001938</v>
      </c>
    </row>
    <row r="5356" spans="1:37" s="14" customFormat="1" ht="15" customHeight="1" thickBot="1" x14ac:dyDescent="0.25">
      <c r="A5356" s="9" t="str">
        <f t="shared" si="350"/>
        <v>PREVENTIVA</v>
      </c>
      <c r="B5356" s="18">
        <f>VLOOKUP(C5356,FORNECEDORES!D:E,2,0)</f>
        <v>398395</v>
      </c>
      <c r="C5356" s="19" t="str">
        <f>VLOOKUP(D5356,FORNECEDORES!A:D,4,0)</f>
        <v>27.093.558/0087-95</v>
      </c>
      <c r="D5356" s="13" t="s">
        <v>7171</v>
      </c>
      <c r="E5356" s="20" t="str">
        <f t="shared" si="349"/>
        <v>04 0011</v>
      </c>
      <c r="F5356" s="28" t="s">
        <v>8976</v>
      </c>
      <c r="G5356" s="21" t="str">
        <f>VLOOKUP(E5356,'FILIAIS PETZ'!A:E,5,0)</f>
        <v>PETZ AUGUSTA</v>
      </c>
      <c r="H5356" s="20" t="str">
        <f>VLOOKUP(E5356,'FILIAIS PETZ'!A:D,4,0)</f>
        <v>AUGT-SP</v>
      </c>
      <c r="I5356" s="46">
        <v>45536</v>
      </c>
      <c r="J5356" s="9" t="s">
        <v>4980</v>
      </c>
      <c r="K5356" s="84"/>
      <c r="L5356" s="83"/>
      <c r="M5356" s="46"/>
      <c r="N5356" s="46"/>
      <c r="O5356" s="46"/>
      <c r="P5356" s="29" t="s">
        <v>4990</v>
      </c>
      <c r="Q5356" s="9">
        <v>3</v>
      </c>
      <c r="R5356" s="9">
        <v>1</v>
      </c>
      <c r="S5356" s="9" t="s">
        <v>4983</v>
      </c>
      <c r="T5356" s="9" t="s">
        <v>32</v>
      </c>
      <c r="U5356" s="9">
        <v>11002</v>
      </c>
      <c r="V5356" s="9">
        <v>11002</v>
      </c>
      <c r="W5356" s="9"/>
      <c r="X5356" s="9" t="s">
        <v>5016</v>
      </c>
      <c r="Y5356" s="10" t="s">
        <v>4980</v>
      </c>
      <c r="Z5356" s="9" t="s">
        <v>4994</v>
      </c>
      <c r="AA5356" s="9" t="s">
        <v>5732</v>
      </c>
      <c r="AB5356" s="9" t="s">
        <v>5005</v>
      </c>
      <c r="AC5356" s="9" t="s">
        <v>4999</v>
      </c>
      <c r="AD5356" s="29"/>
      <c r="AE5356" s="20" t="str">
        <f>VLOOKUP(E5356,'FILIAIS PETZ'!A:Q,17,0)</f>
        <v>SP2</v>
      </c>
      <c r="AF5356" s="20" t="str">
        <f>VLOOKUP(E5356,'FILIAIS PETZ'!A:Q,3,0)</f>
        <v>FELICIO</v>
      </c>
      <c r="AG5356" s="20" t="str">
        <f>VLOOKUP(E5356,'FILIAIS PETZ'!A:Q,2,0)</f>
        <v>R3</v>
      </c>
      <c r="AH5356" s="75">
        <v>2330</v>
      </c>
      <c r="AI5356" s="16" t="s">
        <v>12555</v>
      </c>
      <c r="AJ5356" s="43">
        <f>VLOOKUP(E5356,'FILIAIS PETZ'!$A$2:$K$2000,11,0)</f>
        <v>18328118001776</v>
      </c>
      <c r="AK5356" s="44">
        <f t="shared" si="348"/>
        <v>18328118001776</v>
      </c>
    </row>
    <row r="5357" spans="1:37" s="14" customFormat="1" ht="15" customHeight="1" thickBot="1" x14ac:dyDescent="0.25">
      <c r="A5357" s="9" t="str">
        <f t="shared" si="350"/>
        <v>PREVENTIVA</v>
      </c>
      <c r="B5357" s="18">
        <f>VLOOKUP(C5357,FORNECEDORES!D:E,2,0)</f>
        <v>398395</v>
      </c>
      <c r="C5357" s="19" t="str">
        <f>VLOOKUP(D5357,FORNECEDORES!A:D,4,0)</f>
        <v>27.093.558/0087-95</v>
      </c>
      <c r="D5357" s="13" t="s">
        <v>7171</v>
      </c>
      <c r="E5357" s="20" t="str">
        <f t="shared" si="349"/>
        <v>04 0015</v>
      </c>
      <c r="F5357" s="28" t="s">
        <v>4971</v>
      </c>
      <c r="G5357" s="21" t="str">
        <f>VLOOKUP(E5357,'FILIAIS PETZ'!A:E,5,0)</f>
        <v>PETZ BRASILIA SIA</v>
      </c>
      <c r="H5357" s="20" t="str">
        <f>VLOOKUP(E5357,'FILIAIS PETZ'!A:D,4,0)</f>
        <v>BSIA-DF</v>
      </c>
      <c r="I5357" s="46">
        <v>45536</v>
      </c>
      <c r="J5357" s="9" t="s">
        <v>4980</v>
      </c>
      <c r="K5357" s="84"/>
      <c r="L5357" s="83"/>
      <c r="M5357" s="46"/>
      <c r="N5357" s="46"/>
      <c r="O5357" s="46"/>
      <c r="P5357" s="29" t="s">
        <v>4990</v>
      </c>
      <c r="Q5357" s="9">
        <v>3</v>
      </c>
      <c r="R5357" s="9">
        <v>1</v>
      </c>
      <c r="S5357" s="9" t="s">
        <v>4983</v>
      </c>
      <c r="T5357" s="9" t="s">
        <v>32</v>
      </c>
      <c r="U5357" s="9">
        <v>11002</v>
      </c>
      <c r="V5357" s="9">
        <v>11002</v>
      </c>
      <c r="W5357" s="9"/>
      <c r="X5357" s="9" t="s">
        <v>5016</v>
      </c>
      <c r="Y5357" s="10" t="s">
        <v>4980</v>
      </c>
      <c r="Z5357" s="9" t="s">
        <v>4994</v>
      </c>
      <c r="AA5357" s="9" t="s">
        <v>5732</v>
      </c>
      <c r="AB5357" s="9" t="s">
        <v>5005</v>
      </c>
      <c r="AC5357" s="9" t="s">
        <v>4999</v>
      </c>
      <c r="AD5357" s="29"/>
      <c r="AE5357" s="20" t="str">
        <f>VLOOKUP(E5357,'FILIAIS PETZ'!A:Q,17,0)</f>
        <v>CO-2</v>
      </c>
      <c r="AF5357" s="20" t="str">
        <f>VLOOKUP(E5357,'FILIAIS PETZ'!A:Q,3,0)</f>
        <v>FELICIO</v>
      </c>
      <c r="AG5357" s="20" t="str">
        <f>VLOOKUP(E5357,'FILIAIS PETZ'!A:Q,2,0)</f>
        <v>R3</v>
      </c>
      <c r="AH5357" s="75">
        <v>2330</v>
      </c>
      <c r="AI5357" s="16" t="s">
        <v>12555</v>
      </c>
      <c r="AJ5357" s="43">
        <f>VLOOKUP(E5357,'FILIAIS PETZ'!$A$2:$K$2000,11,0)</f>
        <v>18328118000451</v>
      </c>
      <c r="AK5357" s="44">
        <f t="shared" si="348"/>
        <v>18328118000451</v>
      </c>
    </row>
    <row r="5358" spans="1:37" s="14" customFormat="1" ht="15" customHeight="1" thickBot="1" x14ac:dyDescent="0.25">
      <c r="A5358" s="9" t="str">
        <f t="shared" si="350"/>
        <v>PREVENTIVA</v>
      </c>
      <c r="B5358" s="18">
        <f>VLOOKUP(C5358,FORNECEDORES!D:E,2,0)</f>
        <v>4722</v>
      </c>
      <c r="C5358" s="19" t="str">
        <f>VLOOKUP(D5358,FORNECEDORES!A:D,4,0)</f>
        <v>08.100.057/0001-74</v>
      </c>
      <c r="D5358" s="13" t="s">
        <v>6219</v>
      </c>
      <c r="E5358" s="20" t="str">
        <f t="shared" si="349"/>
        <v>04 0017</v>
      </c>
      <c r="F5358" s="28" t="s">
        <v>8713</v>
      </c>
      <c r="G5358" s="21" t="str">
        <f>VLOOKUP(E5358,'FILIAIS PETZ'!A:E,5,0)</f>
        <v>PETZ CARREFOUR SAO CAETANO</v>
      </c>
      <c r="H5358" s="20" t="str">
        <f>VLOOKUP(E5358,'FILIAIS PETZ'!A:D,4,0)</f>
        <v>SCSU-SP</v>
      </c>
      <c r="I5358" s="46">
        <v>45536</v>
      </c>
      <c r="J5358" s="9" t="s">
        <v>4980</v>
      </c>
      <c r="K5358" s="84" t="s">
        <v>5858</v>
      </c>
      <c r="L5358" s="83" t="s">
        <v>13144</v>
      </c>
      <c r="M5358" s="46">
        <v>45546</v>
      </c>
      <c r="N5358" s="46">
        <v>45574</v>
      </c>
      <c r="O5358" s="46">
        <v>45559</v>
      </c>
      <c r="P5358" s="29" t="s">
        <v>4998</v>
      </c>
      <c r="Q5358" s="9">
        <v>3</v>
      </c>
      <c r="R5358" s="9">
        <v>1</v>
      </c>
      <c r="S5358" s="9" t="s">
        <v>4983</v>
      </c>
      <c r="T5358" s="9" t="s">
        <v>32</v>
      </c>
      <c r="U5358" s="9">
        <v>11002</v>
      </c>
      <c r="V5358" s="9">
        <v>11002</v>
      </c>
      <c r="W5358" s="9"/>
      <c r="X5358" s="10" t="s">
        <v>5016</v>
      </c>
      <c r="Y5358" s="9" t="s">
        <v>4994</v>
      </c>
      <c r="Z5358" s="9" t="s">
        <v>4994</v>
      </c>
      <c r="AA5358" s="9" t="s">
        <v>5732</v>
      </c>
      <c r="AB5358" s="10" t="s">
        <v>5040</v>
      </c>
      <c r="AC5358" s="9" t="s">
        <v>4999</v>
      </c>
      <c r="AD5358" s="29"/>
      <c r="AE5358" s="20" t="str">
        <f>VLOOKUP(E5358,'FILIAIS PETZ'!A:Q,17,0)</f>
        <v>SP3</v>
      </c>
      <c r="AF5358" s="20" t="str">
        <f>VLOOKUP(E5358,'FILIAIS PETZ'!A:Q,3,0)</f>
        <v>FELICIO</v>
      </c>
      <c r="AG5358" s="20" t="str">
        <f>VLOOKUP(E5358,'FILIAIS PETZ'!A:Q,2,0)</f>
        <v>R3</v>
      </c>
      <c r="AH5358" s="75">
        <v>2330</v>
      </c>
      <c r="AI5358" s="16" t="s">
        <v>12555</v>
      </c>
      <c r="AJ5358" s="43">
        <f>VLOOKUP(E5358,'FILIAIS PETZ'!$A$2:$K$2000,11,0)</f>
        <v>18328118000532</v>
      </c>
      <c r="AK5358" s="44">
        <f t="shared" si="348"/>
        <v>18328118000532</v>
      </c>
    </row>
    <row r="5359" spans="1:37" s="14" customFormat="1" ht="15" customHeight="1" thickBot="1" x14ac:dyDescent="0.25">
      <c r="A5359" s="9" t="str">
        <f t="shared" si="350"/>
        <v>PREVENTIVA</v>
      </c>
      <c r="B5359" s="18">
        <f>VLOOKUP(C5359,FORNECEDORES!D:E,2,0)</f>
        <v>398395</v>
      </c>
      <c r="C5359" s="19" t="str">
        <f>VLOOKUP(D5359,FORNECEDORES!A:D,4,0)</f>
        <v>27.093.558/0087-95</v>
      </c>
      <c r="D5359" s="13" t="s">
        <v>7171</v>
      </c>
      <c r="E5359" s="20" t="str">
        <f t="shared" si="349"/>
        <v>04 0019</v>
      </c>
      <c r="F5359" s="28" t="s">
        <v>8977</v>
      </c>
      <c r="G5359" s="21" t="str">
        <f>VLOOKUP(E5359,'FILIAIS PETZ'!A:E,5,0)</f>
        <v>PETZ BUTANTA</v>
      </c>
      <c r="H5359" s="20" t="str">
        <f>VLOOKUP(E5359,'FILIAIS PETZ'!A:D,4,0)</f>
        <v>BTTA-SP</v>
      </c>
      <c r="I5359" s="46">
        <v>45536</v>
      </c>
      <c r="J5359" s="9" t="s">
        <v>4980</v>
      </c>
      <c r="K5359" s="84"/>
      <c r="L5359" s="83"/>
      <c r="M5359" s="46"/>
      <c r="N5359" s="46"/>
      <c r="O5359" s="46"/>
      <c r="P5359" s="29" t="s">
        <v>4990</v>
      </c>
      <c r="Q5359" s="9">
        <v>3</v>
      </c>
      <c r="R5359" s="9">
        <v>1</v>
      </c>
      <c r="S5359" s="9" t="s">
        <v>4983</v>
      </c>
      <c r="T5359" s="9" t="s">
        <v>32</v>
      </c>
      <c r="U5359" s="9">
        <v>11002</v>
      </c>
      <c r="V5359" s="9">
        <v>11002</v>
      </c>
      <c r="W5359" s="9"/>
      <c r="X5359" s="9" t="s">
        <v>5016</v>
      </c>
      <c r="Y5359" s="10" t="s">
        <v>4980</v>
      </c>
      <c r="Z5359" s="9" t="s">
        <v>4994</v>
      </c>
      <c r="AA5359" s="9" t="s">
        <v>5732</v>
      </c>
      <c r="AB5359" s="9" t="s">
        <v>5005</v>
      </c>
      <c r="AC5359" s="9" t="s">
        <v>4999</v>
      </c>
      <c r="AD5359" s="29"/>
      <c r="AE5359" s="20" t="str">
        <f>VLOOKUP(E5359,'FILIAIS PETZ'!A:Q,17,0)</f>
        <v>SP2</v>
      </c>
      <c r="AF5359" s="20" t="str">
        <f>VLOOKUP(E5359,'FILIAIS PETZ'!A:Q,3,0)</f>
        <v>FELICIO</v>
      </c>
      <c r="AG5359" s="20" t="str">
        <f>VLOOKUP(E5359,'FILIAIS PETZ'!A:Q,2,0)</f>
        <v>R3</v>
      </c>
      <c r="AH5359" s="75">
        <v>2330</v>
      </c>
      <c r="AI5359" s="16" t="s">
        <v>12555</v>
      </c>
      <c r="AJ5359" s="43">
        <f>VLOOKUP(E5359,'FILIAIS PETZ'!$A$2:$K$2000,11,0)</f>
        <v>18328118000885</v>
      </c>
      <c r="AK5359" s="44">
        <f t="shared" si="348"/>
        <v>18328118000885</v>
      </c>
    </row>
    <row r="5360" spans="1:37" s="14" customFormat="1" ht="15" customHeight="1" thickBot="1" x14ac:dyDescent="0.25">
      <c r="A5360" s="9" t="str">
        <f t="shared" si="350"/>
        <v>PREVENTIVA</v>
      </c>
      <c r="B5360" s="18">
        <f>VLOOKUP(C5360,FORNECEDORES!D:E,2,0)</f>
        <v>4722</v>
      </c>
      <c r="C5360" s="19" t="str">
        <f>VLOOKUP(D5360,FORNECEDORES!A:D,4,0)</f>
        <v>08.100.057/0001-74</v>
      </c>
      <c r="D5360" s="13" t="s">
        <v>6219</v>
      </c>
      <c r="E5360" s="20" t="str">
        <f t="shared" si="349"/>
        <v>04 0024</v>
      </c>
      <c r="F5360" s="28" t="s">
        <v>8626</v>
      </c>
      <c r="G5360" s="21" t="str">
        <f>VLOOKUP(E5360,'FILIAIS PETZ'!A:E,5,0)</f>
        <v>PETZ DIADEMA</v>
      </c>
      <c r="H5360" s="20" t="str">
        <f>VLOOKUP(E5360,'FILIAIS PETZ'!A:D,4,0)</f>
        <v>DDMA-SP</v>
      </c>
      <c r="I5360" s="46">
        <v>45536</v>
      </c>
      <c r="J5360" s="9" t="s">
        <v>4980</v>
      </c>
      <c r="K5360" s="84" t="s">
        <v>5858</v>
      </c>
      <c r="L5360" s="83" t="s">
        <v>13139</v>
      </c>
      <c r="M5360" s="46">
        <v>45545</v>
      </c>
      <c r="N5360" s="46">
        <v>45574</v>
      </c>
      <c r="O5360" s="46">
        <v>45559</v>
      </c>
      <c r="P5360" s="29" t="s">
        <v>4998</v>
      </c>
      <c r="Q5360" s="9">
        <v>3</v>
      </c>
      <c r="R5360" s="9">
        <v>1</v>
      </c>
      <c r="S5360" s="9" t="s">
        <v>4983</v>
      </c>
      <c r="T5360" s="9" t="s">
        <v>32</v>
      </c>
      <c r="U5360" s="9">
        <v>11002</v>
      </c>
      <c r="V5360" s="9">
        <v>11002</v>
      </c>
      <c r="W5360" s="9"/>
      <c r="X5360" s="10" t="s">
        <v>5016</v>
      </c>
      <c r="Y5360" s="9" t="s">
        <v>4994</v>
      </c>
      <c r="Z5360" s="9" t="s">
        <v>4994</v>
      </c>
      <c r="AA5360" s="9" t="s">
        <v>5732</v>
      </c>
      <c r="AB5360" s="10" t="s">
        <v>5040</v>
      </c>
      <c r="AC5360" s="9" t="s">
        <v>4999</v>
      </c>
      <c r="AD5360" s="29"/>
      <c r="AE5360" s="20" t="str">
        <f>VLOOKUP(E5360,'FILIAIS PETZ'!A:Q,17,0)</f>
        <v>SP3</v>
      </c>
      <c r="AF5360" s="20" t="str">
        <f>VLOOKUP(E5360,'FILIAIS PETZ'!A:Q,3,0)</f>
        <v>FELICIO</v>
      </c>
      <c r="AG5360" s="20" t="str">
        <f>VLOOKUP(E5360,'FILIAIS PETZ'!A:Q,2,0)</f>
        <v>R3</v>
      </c>
      <c r="AH5360" s="75">
        <v>2330</v>
      </c>
      <c r="AI5360" s="16" t="s">
        <v>12555</v>
      </c>
      <c r="AJ5360" s="43">
        <f>VLOOKUP(E5360,'FILIAIS PETZ'!$A$2:$K$2000,11,0)</f>
        <v>18328118000966</v>
      </c>
      <c r="AK5360" s="44">
        <f t="shared" si="348"/>
        <v>18328118000966</v>
      </c>
    </row>
    <row r="5361" spans="1:37" s="14" customFormat="1" ht="15" customHeight="1" thickBot="1" x14ac:dyDescent="0.25">
      <c r="A5361" s="9" t="str">
        <f t="shared" si="350"/>
        <v>PREVENTIVA</v>
      </c>
      <c r="B5361" s="18">
        <f>VLOOKUP(C5361,FORNECEDORES!D:E,2,0)</f>
        <v>398395</v>
      </c>
      <c r="C5361" s="19" t="str">
        <f>VLOOKUP(D5361,FORNECEDORES!A:D,4,0)</f>
        <v>27.093.558/0087-95</v>
      </c>
      <c r="D5361" s="13" t="s">
        <v>7171</v>
      </c>
      <c r="E5361" s="20" t="str">
        <f t="shared" si="349"/>
        <v>04 0026</v>
      </c>
      <c r="F5361" s="28" t="s">
        <v>4949</v>
      </c>
      <c r="G5361" s="21" t="str">
        <f>VLOOKUP(E5361,'FILIAIS PETZ'!A:E,5,0)</f>
        <v>PETZ IGUATEMI ESPLANADA</v>
      </c>
      <c r="H5361" s="20" t="str">
        <f>VLOOKUP(E5361,'FILIAIS PETZ'!A:D,4,0)</f>
        <v>IGES-SP</v>
      </c>
      <c r="I5361" s="46">
        <v>45536</v>
      </c>
      <c r="J5361" s="9" t="s">
        <v>4980</v>
      </c>
      <c r="K5361" s="84"/>
      <c r="L5361" s="83"/>
      <c r="M5361" s="46"/>
      <c r="N5361" s="46"/>
      <c r="O5361" s="46"/>
      <c r="P5361" s="29" t="s">
        <v>4990</v>
      </c>
      <c r="Q5361" s="9">
        <v>3</v>
      </c>
      <c r="R5361" s="9">
        <v>1</v>
      </c>
      <c r="S5361" s="9" t="s">
        <v>4983</v>
      </c>
      <c r="T5361" s="9" t="s">
        <v>32</v>
      </c>
      <c r="U5361" s="9">
        <v>11002</v>
      </c>
      <c r="V5361" s="9">
        <v>11002</v>
      </c>
      <c r="W5361" s="9"/>
      <c r="X5361" s="9" t="s">
        <v>5016</v>
      </c>
      <c r="Y5361" s="10" t="s">
        <v>4980</v>
      </c>
      <c r="Z5361" s="9" t="s">
        <v>4994</v>
      </c>
      <c r="AA5361" s="9" t="s">
        <v>5732</v>
      </c>
      <c r="AB5361" s="9" t="s">
        <v>5005</v>
      </c>
      <c r="AC5361" s="9" t="s">
        <v>4999</v>
      </c>
      <c r="AD5361" s="29"/>
      <c r="AE5361" s="20" t="str">
        <f>VLOOKUP(E5361,'FILIAIS PETZ'!A:Q,17,0)</f>
        <v>SP7</v>
      </c>
      <c r="AF5361" s="20" t="str">
        <f>VLOOKUP(E5361,'FILIAIS PETZ'!A:Q,3,0)</f>
        <v>FELICIO</v>
      </c>
      <c r="AG5361" s="20" t="str">
        <f>VLOOKUP(E5361,'FILIAIS PETZ'!A:Q,2,0)</f>
        <v>R3</v>
      </c>
      <c r="AH5361" s="75">
        <v>2330</v>
      </c>
      <c r="AI5361" s="16" t="s">
        <v>12555</v>
      </c>
      <c r="AJ5361" s="43">
        <f>VLOOKUP(E5361,'FILIAIS PETZ'!$A$2:$K$2000,11,0)</f>
        <v>18328118002667</v>
      </c>
      <c r="AK5361" s="44">
        <f t="shared" si="348"/>
        <v>18328118002667</v>
      </c>
    </row>
    <row r="5362" spans="1:37" s="14" customFormat="1" ht="15" customHeight="1" thickBot="1" x14ac:dyDescent="0.25">
      <c r="A5362" s="9" t="str">
        <f t="shared" si="350"/>
        <v>PREVENTIVA</v>
      </c>
      <c r="B5362" s="18">
        <f>VLOOKUP(C5362,FORNECEDORES!D:E,2,0)</f>
        <v>398395</v>
      </c>
      <c r="C5362" s="19" t="str">
        <f>VLOOKUP(D5362,FORNECEDORES!A:D,4,0)</f>
        <v>27.093.558/0087-95</v>
      </c>
      <c r="D5362" s="13" t="s">
        <v>7171</v>
      </c>
      <c r="E5362" s="20" t="str">
        <f t="shared" si="349"/>
        <v>04 0029</v>
      </c>
      <c r="F5362" s="28" t="s">
        <v>4965</v>
      </c>
      <c r="G5362" s="21" t="str">
        <f>VLOOKUP(E5362,'FILIAIS PETZ'!A:E,5,0)</f>
        <v>PETZ PASSEIO DAS AGUAS</v>
      </c>
      <c r="H5362" s="20" t="str">
        <f>VLOOKUP(E5362,'FILIAIS PETZ'!A:D,4,0)</f>
        <v>PSAG-GO</v>
      </c>
      <c r="I5362" s="46">
        <v>45536</v>
      </c>
      <c r="J5362" s="9" t="s">
        <v>4980</v>
      </c>
      <c r="K5362" s="84"/>
      <c r="L5362" s="83"/>
      <c r="M5362" s="46"/>
      <c r="N5362" s="46"/>
      <c r="O5362" s="46"/>
      <c r="P5362" s="29" t="s">
        <v>4990</v>
      </c>
      <c r="Q5362" s="9">
        <v>3</v>
      </c>
      <c r="R5362" s="9">
        <v>1</v>
      </c>
      <c r="S5362" s="9" t="s">
        <v>4983</v>
      </c>
      <c r="T5362" s="9" t="s">
        <v>32</v>
      </c>
      <c r="U5362" s="9">
        <v>11002</v>
      </c>
      <c r="V5362" s="9">
        <v>11002</v>
      </c>
      <c r="W5362" s="9"/>
      <c r="X5362" s="9" t="s">
        <v>5016</v>
      </c>
      <c r="Y5362" s="10" t="s">
        <v>4980</v>
      </c>
      <c r="Z5362" s="9" t="s">
        <v>4994</v>
      </c>
      <c r="AA5362" s="9" t="s">
        <v>5732</v>
      </c>
      <c r="AB5362" s="9" t="s">
        <v>5005</v>
      </c>
      <c r="AC5362" s="9" t="s">
        <v>4999</v>
      </c>
      <c r="AD5362" s="29"/>
      <c r="AE5362" s="20" t="str">
        <f>VLOOKUP(E5362,'FILIAIS PETZ'!A:Q,17,0)</f>
        <v>CO-2</v>
      </c>
      <c r="AF5362" s="20" t="str">
        <f>VLOOKUP(E5362,'FILIAIS PETZ'!A:Q,3,0)</f>
        <v>FELICIO</v>
      </c>
      <c r="AG5362" s="20" t="str">
        <f>VLOOKUP(E5362,'FILIAIS PETZ'!A:Q,2,0)</f>
        <v>R3</v>
      </c>
      <c r="AH5362" s="75">
        <v>2330</v>
      </c>
      <c r="AI5362" s="16" t="s">
        <v>12555</v>
      </c>
      <c r="AJ5362" s="43">
        <f>VLOOKUP(E5362,'FILIAIS PETZ'!$A$2:$K$2000,11,0)</f>
        <v>18328118002900</v>
      </c>
      <c r="AK5362" s="44">
        <f t="shared" si="348"/>
        <v>18328118002900</v>
      </c>
    </row>
    <row r="5363" spans="1:37" s="14" customFormat="1" ht="15" customHeight="1" thickBot="1" x14ac:dyDescent="0.25">
      <c r="A5363" s="9" t="str">
        <f t="shared" si="350"/>
        <v>PREVENTIVA</v>
      </c>
      <c r="B5363" s="18">
        <f>VLOOKUP(C5363,FORNECEDORES!D:E,2,0)</f>
        <v>398395</v>
      </c>
      <c r="C5363" s="19" t="str">
        <f>VLOOKUP(D5363,FORNECEDORES!A:D,4,0)</f>
        <v>27.093.558/0087-95</v>
      </c>
      <c r="D5363" s="13" t="s">
        <v>7171</v>
      </c>
      <c r="E5363" s="20" t="str">
        <f t="shared" si="349"/>
        <v>04 0032</v>
      </c>
      <c r="F5363" s="28" t="s">
        <v>4951</v>
      </c>
      <c r="G5363" s="21" t="str">
        <f>VLOOKUP(E5363,'FILIAIS PETZ'!A:E,5,0)</f>
        <v>PETZ JAGUARE</v>
      </c>
      <c r="H5363" s="20" t="str">
        <f>VLOOKUP(E5363,'FILIAIS PETZ'!A:D,4,0)</f>
        <v>JGRE-SP</v>
      </c>
      <c r="I5363" s="46">
        <v>45536</v>
      </c>
      <c r="J5363" s="9" t="s">
        <v>4980</v>
      </c>
      <c r="K5363" s="84"/>
      <c r="L5363" s="83"/>
      <c r="M5363" s="46"/>
      <c r="N5363" s="46"/>
      <c r="O5363" s="46"/>
      <c r="P5363" s="29" t="s">
        <v>4990</v>
      </c>
      <c r="Q5363" s="9">
        <v>3</v>
      </c>
      <c r="R5363" s="9">
        <v>1</v>
      </c>
      <c r="S5363" s="9" t="s">
        <v>4983</v>
      </c>
      <c r="T5363" s="9" t="s">
        <v>32</v>
      </c>
      <c r="U5363" s="9">
        <v>11002</v>
      </c>
      <c r="V5363" s="9">
        <v>11002</v>
      </c>
      <c r="W5363" s="9"/>
      <c r="X5363" s="9" t="s">
        <v>5016</v>
      </c>
      <c r="Y5363" s="10" t="s">
        <v>4980</v>
      </c>
      <c r="Z5363" s="9" t="s">
        <v>4994</v>
      </c>
      <c r="AA5363" s="9" t="s">
        <v>5732</v>
      </c>
      <c r="AB5363" s="9" t="s">
        <v>5005</v>
      </c>
      <c r="AC5363" s="9" t="s">
        <v>4999</v>
      </c>
      <c r="AD5363" s="29"/>
      <c r="AE5363" s="20" t="str">
        <f>VLOOKUP(E5363,'FILIAIS PETZ'!A:Q,17,0)</f>
        <v>SP7</v>
      </c>
      <c r="AF5363" s="20" t="str">
        <f>VLOOKUP(E5363,'FILIAIS PETZ'!A:Q,3,0)</f>
        <v>FELICIO</v>
      </c>
      <c r="AG5363" s="20" t="str">
        <f>VLOOKUP(E5363,'FILIAIS PETZ'!A:Q,2,0)</f>
        <v>R3</v>
      </c>
      <c r="AH5363" s="75">
        <v>2330</v>
      </c>
      <c r="AI5363" s="16" t="s">
        <v>12555</v>
      </c>
      <c r="AJ5363" s="43">
        <f>VLOOKUP(E5363,'FILIAIS PETZ'!$A$2:$K$2000,11,0)</f>
        <v>18328118003205</v>
      </c>
      <c r="AK5363" s="44">
        <f t="shared" si="348"/>
        <v>18328118003205</v>
      </c>
    </row>
    <row r="5364" spans="1:37" s="14" customFormat="1" ht="15" customHeight="1" thickBot="1" x14ac:dyDescent="0.25">
      <c r="A5364" s="9" t="str">
        <f t="shared" si="350"/>
        <v>PREVENTIVA</v>
      </c>
      <c r="B5364" s="18">
        <f>VLOOKUP(C5364,FORNECEDORES!D:E,2,0)</f>
        <v>398395</v>
      </c>
      <c r="C5364" s="19" t="str">
        <f>VLOOKUP(D5364,FORNECEDORES!A:D,4,0)</f>
        <v>27.093.558/0087-95</v>
      </c>
      <c r="D5364" s="13" t="s">
        <v>7171</v>
      </c>
      <c r="E5364" s="20" t="str">
        <f t="shared" si="349"/>
        <v>04 0033</v>
      </c>
      <c r="F5364" s="28" t="s">
        <v>4933</v>
      </c>
      <c r="G5364" s="21" t="str">
        <f>VLOOKUP(E5364,'FILIAIS PETZ'!A:E,5,0)</f>
        <v>PETZ PARQUE FLAMBOYANT</v>
      </c>
      <c r="H5364" s="20" t="str">
        <f>VLOOKUP(E5364,'FILIAIS PETZ'!A:D,4,0)</f>
        <v>FBYT-GO</v>
      </c>
      <c r="I5364" s="46">
        <v>45536</v>
      </c>
      <c r="J5364" s="9" t="s">
        <v>4980</v>
      </c>
      <c r="K5364" s="84"/>
      <c r="L5364" s="83"/>
      <c r="M5364" s="46"/>
      <c r="N5364" s="46"/>
      <c r="O5364" s="46"/>
      <c r="P5364" s="29" t="s">
        <v>4990</v>
      </c>
      <c r="Q5364" s="9">
        <v>3</v>
      </c>
      <c r="R5364" s="9">
        <v>1</v>
      </c>
      <c r="S5364" s="9" t="s">
        <v>4983</v>
      </c>
      <c r="T5364" s="9" t="s">
        <v>32</v>
      </c>
      <c r="U5364" s="9">
        <v>11002</v>
      </c>
      <c r="V5364" s="9">
        <v>11002</v>
      </c>
      <c r="W5364" s="9"/>
      <c r="X5364" s="9" t="s">
        <v>5016</v>
      </c>
      <c r="Y5364" s="10" t="s">
        <v>4980</v>
      </c>
      <c r="Z5364" s="9" t="s">
        <v>4994</v>
      </c>
      <c r="AA5364" s="9" t="s">
        <v>5732</v>
      </c>
      <c r="AB5364" s="9" t="s">
        <v>5005</v>
      </c>
      <c r="AC5364" s="9" t="s">
        <v>4999</v>
      </c>
      <c r="AD5364" s="29"/>
      <c r="AE5364" s="20" t="str">
        <f>VLOOKUP(E5364,'FILIAIS PETZ'!A:Q,17,0)</f>
        <v>CO-2</v>
      </c>
      <c r="AF5364" s="20" t="str">
        <f>VLOOKUP(E5364,'FILIAIS PETZ'!A:Q,3,0)</f>
        <v>FELICIO</v>
      </c>
      <c r="AG5364" s="20" t="str">
        <f>VLOOKUP(E5364,'FILIAIS PETZ'!A:Q,2,0)</f>
        <v>R3</v>
      </c>
      <c r="AH5364" s="75">
        <v>2330</v>
      </c>
      <c r="AI5364" s="16" t="s">
        <v>12555</v>
      </c>
      <c r="AJ5364" s="43">
        <f>VLOOKUP(E5364,'FILIAIS PETZ'!$A$2:$K$2000,11,0)</f>
        <v>18328118003477</v>
      </c>
      <c r="AK5364" s="44">
        <f t="shared" si="348"/>
        <v>18328118003477</v>
      </c>
    </row>
    <row r="5365" spans="1:37" s="14" customFormat="1" ht="15" customHeight="1" thickBot="1" x14ac:dyDescent="0.25">
      <c r="A5365" s="9" t="str">
        <f t="shared" si="350"/>
        <v>PREVENTIVA</v>
      </c>
      <c r="B5365" s="18">
        <f>VLOOKUP(C5365,FORNECEDORES!D:E,2,0)</f>
        <v>398395</v>
      </c>
      <c r="C5365" s="19" t="str">
        <f>VLOOKUP(D5365,FORNECEDORES!A:D,4,0)</f>
        <v>27.093.558/0087-95</v>
      </c>
      <c r="D5365" s="13" t="s">
        <v>7171</v>
      </c>
      <c r="E5365" s="20" t="str">
        <f t="shared" si="349"/>
        <v>04 0038</v>
      </c>
      <c r="F5365" s="28" t="s">
        <v>4979</v>
      </c>
      <c r="G5365" s="21" t="str">
        <f>VLOOKUP(E5365,'FILIAIS PETZ'!A:E,5,0)</f>
        <v>PETZ CENTER MINAS</v>
      </c>
      <c r="H5365" s="20" t="str">
        <f>VLOOKUP(E5365,'FILIAIS PETZ'!A:D,4,0)</f>
        <v>CTMN-MG</v>
      </c>
      <c r="I5365" s="46">
        <v>45536</v>
      </c>
      <c r="J5365" s="9" t="s">
        <v>4980</v>
      </c>
      <c r="K5365" s="84"/>
      <c r="L5365" s="83"/>
      <c r="M5365" s="46"/>
      <c r="N5365" s="46"/>
      <c r="O5365" s="46"/>
      <c r="P5365" s="29" t="s">
        <v>4990</v>
      </c>
      <c r="Q5365" s="9">
        <v>3</v>
      </c>
      <c r="R5365" s="9">
        <v>1</v>
      </c>
      <c r="S5365" s="9" t="s">
        <v>4983</v>
      </c>
      <c r="T5365" s="9" t="s">
        <v>32</v>
      </c>
      <c r="U5365" s="9">
        <v>11002</v>
      </c>
      <c r="V5365" s="9">
        <v>11002</v>
      </c>
      <c r="W5365" s="9"/>
      <c r="X5365" s="9" t="s">
        <v>5016</v>
      </c>
      <c r="Y5365" s="10" t="s">
        <v>4980</v>
      </c>
      <c r="Z5365" s="9" t="s">
        <v>4994</v>
      </c>
      <c r="AA5365" s="9" t="s">
        <v>5732</v>
      </c>
      <c r="AB5365" s="9" t="s">
        <v>5005</v>
      </c>
      <c r="AC5365" s="9" t="s">
        <v>4999</v>
      </c>
      <c r="AD5365" s="29"/>
      <c r="AE5365" s="20" t="str">
        <f>VLOOKUP(E5365,'FILIAIS PETZ'!A:Q,17,0)</f>
        <v>MG-2</v>
      </c>
      <c r="AF5365" s="20" t="str">
        <f>VLOOKUP(E5365,'FILIAIS PETZ'!A:Q,3,0)</f>
        <v>FELICIO</v>
      </c>
      <c r="AG5365" s="20" t="str">
        <f>VLOOKUP(E5365,'FILIAIS PETZ'!A:Q,2,0)</f>
        <v>R3</v>
      </c>
      <c r="AH5365" s="75">
        <v>2330</v>
      </c>
      <c r="AI5365" s="16" t="s">
        <v>12555</v>
      </c>
      <c r="AJ5365" s="43">
        <f>VLOOKUP(E5365,'FILIAIS PETZ'!$A$2:$K$2000,11,0)</f>
        <v>18328118003710</v>
      </c>
      <c r="AK5365" s="44">
        <f t="shared" si="348"/>
        <v>18328118003710</v>
      </c>
    </row>
    <row r="5366" spans="1:37" s="14" customFormat="1" ht="15" customHeight="1" thickBot="1" x14ac:dyDescent="0.25">
      <c r="A5366" s="9" t="str">
        <f t="shared" si="350"/>
        <v>PREVENTIVA</v>
      </c>
      <c r="B5366" s="18">
        <f>VLOOKUP(C5366,FORNECEDORES!D:E,2,0)</f>
        <v>398395</v>
      </c>
      <c r="C5366" s="19" t="str">
        <f>VLOOKUP(D5366,FORNECEDORES!A:D,4,0)</f>
        <v>27.093.558/0087-95</v>
      </c>
      <c r="D5366" s="13" t="s">
        <v>7171</v>
      </c>
      <c r="E5366" s="20" t="str">
        <f t="shared" si="349"/>
        <v>04 0040</v>
      </c>
      <c r="F5366" s="28" t="s">
        <v>4943</v>
      </c>
      <c r="G5366" s="21" t="str">
        <f>VLOOKUP(E5366,'FILIAIS PETZ'!A:E,5,0)</f>
        <v>PETZ NOSSA SENHORA DO CARMO</v>
      </c>
      <c r="H5366" s="20" t="str">
        <f>VLOOKUP(E5366,'FILIAIS PETZ'!A:D,4,0)</f>
        <v>NSCA-MG</v>
      </c>
      <c r="I5366" s="46">
        <v>45536</v>
      </c>
      <c r="J5366" s="9" t="s">
        <v>4980</v>
      </c>
      <c r="K5366" s="84"/>
      <c r="L5366" s="83"/>
      <c r="M5366" s="46"/>
      <c r="N5366" s="46"/>
      <c r="O5366" s="46"/>
      <c r="P5366" s="29" t="s">
        <v>4990</v>
      </c>
      <c r="Q5366" s="9">
        <v>3</v>
      </c>
      <c r="R5366" s="9">
        <v>1</v>
      </c>
      <c r="S5366" s="9" t="s">
        <v>4983</v>
      </c>
      <c r="T5366" s="9" t="s">
        <v>32</v>
      </c>
      <c r="U5366" s="9">
        <v>11002</v>
      </c>
      <c r="V5366" s="9">
        <v>11002</v>
      </c>
      <c r="W5366" s="9"/>
      <c r="X5366" s="9" t="s">
        <v>5016</v>
      </c>
      <c r="Y5366" s="10" t="s">
        <v>4980</v>
      </c>
      <c r="Z5366" s="9" t="s">
        <v>4994</v>
      </c>
      <c r="AA5366" s="9" t="s">
        <v>5732</v>
      </c>
      <c r="AB5366" s="9" t="s">
        <v>5005</v>
      </c>
      <c r="AC5366" s="9" t="s">
        <v>4999</v>
      </c>
      <c r="AD5366" s="29"/>
      <c r="AE5366" s="20" t="str">
        <f>VLOOKUP(E5366,'FILIAIS PETZ'!A:Q,17,0)</f>
        <v>MG-1</v>
      </c>
      <c r="AF5366" s="20" t="str">
        <f>VLOOKUP(E5366,'FILIAIS PETZ'!A:Q,3,0)</f>
        <v>FELICIO</v>
      </c>
      <c r="AG5366" s="20" t="str">
        <f>VLOOKUP(E5366,'FILIAIS PETZ'!A:Q,2,0)</f>
        <v>R3</v>
      </c>
      <c r="AH5366" s="75">
        <v>2330</v>
      </c>
      <c r="AI5366" s="16" t="s">
        <v>12555</v>
      </c>
      <c r="AJ5366" s="43">
        <f>VLOOKUP(E5366,'FILIAIS PETZ'!$A$2:$K$2000,11,0)</f>
        <v>18328118003981</v>
      </c>
      <c r="AK5366" s="44">
        <f t="shared" si="348"/>
        <v>18328118003981</v>
      </c>
    </row>
    <row r="5367" spans="1:37" s="14" customFormat="1" ht="15" customHeight="1" thickBot="1" x14ac:dyDescent="0.25">
      <c r="A5367" s="9" t="str">
        <f t="shared" si="350"/>
        <v>PREVENTIVA</v>
      </c>
      <c r="B5367" s="18">
        <f>VLOOKUP(C5367,FORNECEDORES!D:E,2,0)</f>
        <v>4722</v>
      </c>
      <c r="C5367" s="19" t="str">
        <f>VLOOKUP(D5367,FORNECEDORES!A:D,4,0)</f>
        <v>08.100.057/0001-74</v>
      </c>
      <c r="D5367" s="13" t="s">
        <v>6219</v>
      </c>
      <c r="E5367" s="20" t="str">
        <f t="shared" si="349"/>
        <v>04 0044</v>
      </c>
      <c r="F5367" s="28" t="s">
        <v>8974</v>
      </c>
      <c r="G5367" s="21" t="str">
        <f>VLOOKUP(E5367,'FILIAIS PETZ'!A:E,5,0)</f>
        <v>PETZ SANTO ANDRE</v>
      </c>
      <c r="H5367" s="20" t="str">
        <f>VLOOKUP(E5367,'FILIAIS PETZ'!A:D,4,0)</f>
        <v>STAD-SP</v>
      </c>
      <c r="I5367" s="46">
        <v>45536</v>
      </c>
      <c r="J5367" s="9" t="s">
        <v>4980</v>
      </c>
      <c r="K5367" s="84" t="s">
        <v>5858</v>
      </c>
      <c r="L5367" s="83" t="s">
        <v>13145</v>
      </c>
      <c r="M5367" s="46">
        <v>45546</v>
      </c>
      <c r="N5367" s="46">
        <v>45574</v>
      </c>
      <c r="O5367" s="46">
        <v>45559</v>
      </c>
      <c r="P5367" s="29" t="s">
        <v>4998</v>
      </c>
      <c r="Q5367" s="9">
        <v>3</v>
      </c>
      <c r="R5367" s="9">
        <v>1</v>
      </c>
      <c r="S5367" s="9" t="s">
        <v>4983</v>
      </c>
      <c r="T5367" s="9" t="s">
        <v>32</v>
      </c>
      <c r="U5367" s="9">
        <v>11002</v>
      </c>
      <c r="V5367" s="9">
        <v>11002</v>
      </c>
      <c r="W5367" s="9"/>
      <c r="X5367" s="10" t="s">
        <v>5016</v>
      </c>
      <c r="Y5367" s="9" t="s">
        <v>4994</v>
      </c>
      <c r="Z5367" s="9" t="s">
        <v>4994</v>
      </c>
      <c r="AA5367" s="9" t="s">
        <v>5732</v>
      </c>
      <c r="AB5367" s="10" t="s">
        <v>5040</v>
      </c>
      <c r="AC5367" s="9" t="s">
        <v>4999</v>
      </c>
      <c r="AD5367" s="29"/>
      <c r="AE5367" s="20" t="str">
        <f>VLOOKUP(E5367,'FILIAIS PETZ'!A:Q,17,0)</f>
        <v>SP3</v>
      </c>
      <c r="AF5367" s="20" t="str">
        <f>VLOOKUP(E5367,'FILIAIS PETZ'!A:Q,3,0)</f>
        <v>FELICIO</v>
      </c>
      <c r="AG5367" s="20" t="str">
        <f>VLOOKUP(E5367,'FILIAIS PETZ'!A:Q,2,0)</f>
        <v>R3</v>
      </c>
      <c r="AH5367" s="75">
        <v>2330</v>
      </c>
      <c r="AI5367" s="16" t="s">
        <v>12555</v>
      </c>
      <c r="AJ5367" s="43">
        <f>VLOOKUP(E5367,'FILIAIS PETZ'!$A$2:$K$2000,11,0)</f>
        <v>18328118004600</v>
      </c>
      <c r="AK5367" s="44">
        <f t="shared" si="348"/>
        <v>18328118004600</v>
      </c>
    </row>
    <row r="5368" spans="1:37" s="14" customFormat="1" ht="15" customHeight="1" thickBot="1" x14ac:dyDescent="0.25">
      <c r="A5368" s="9" t="str">
        <f t="shared" si="350"/>
        <v>PREVENTIVA</v>
      </c>
      <c r="B5368" s="18">
        <f>VLOOKUP(C5368,FORNECEDORES!D:E,2,0)</f>
        <v>398395</v>
      </c>
      <c r="C5368" s="19" t="str">
        <f>VLOOKUP(D5368,FORNECEDORES!A:D,4,0)</f>
        <v>27.093.558/0087-95</v>
      </c>
      <c r="D5368" s="13" t="s">
        <v>7171</v>
      </c>
      <c r="E5368" s="20" t="str">
        <f t="shared" si="349"/>
        <v>04 0046</v>
      </c>
      <c r="F5368" s="28" t="s">
        <v>8978</v>
      </c>
      <c r="G5368" s="21" t="str">
        <f>VLOOKUP(E5368,'FILIAIS PETZ'!A:E,5,0)</f>
        <v>PETZ CIDADE JARDIM</v>
      </c>
      <c r="H5368" s="20" t="str">
        <f>VLOOKUP(E5368,'FILIAIS PETZ'!A:D,4,0)</f>
        <v>CDJD-SP</v>
      </c>
      <c r="I5368" s="46">
        <v>45536</v>
      </c>
      <c r="J5368" s="9" t="s">
        <v>4980</v>
      </c>
      <c r="K5368" s="84"/>
      <c r="L5368" s="83"/>
      <c r="M5368" s="46"/>
      <c r="N5368" s="46"/>
      <c r="O5368" s="46"/>
      <c r="P5368" s="29" t="s">
        <v>4990</v>
      </c>
      <c r="Q5368" s="9">
        <v>3</v>
      </c>
      <c r="R5368" s="9">
        <v>1</v>
      </c>
      <c r="S5368" s="9" t="s">
        <v>4983</v>
      </c>
      <c r="T5368" s="9" t="s">
        <v>32</v>
      </c>
      <c r="U5368" s="9">
        <v>11002</v>
      </c>
      <c r="V5368" s="9">
        <v>11002</v>
      </c>
      <c r="W5368" s="9"/>
      <c r="X5368" s="9" t="s">
        <v>5016</v>
      </c>
      <c r="Y5368" s="10" t="s">
        <v>4980</v>
      </c>
      <c r="Z5368" s="9" t="s">
        <v>4994</v>
      </c>
      <c r="AA5368" s="9" t="s">
        <v>5732</v>
      </c>
      <c r="AB5368" s="9" t="s">
        <v>5005</v>
      </c>
      <c r="AC5368" s="9" t="s">
        <v>4999</v>
      </c>
      <c r="AD5368" s="29"/>
      <c r="AE5368" s="20" t="str">
        <f>VLOOKUP(E5368,'FILIAIS PETZ'!A:Q,17,0)</f>
        <v>SP2</v>
      </c>
      <c r="AF5368" s="20" t="str">
        <f>VLOOKUP(E5368,'FILIAIS PETZ'!A:Q,3,0)</f>
        <v>FELICIO</v>
      </c>
      <c r="AG5368" s="20" t="str">
        <f>VLOOKUP(E5368,'FILIAIS PETZ'!A:Q,2,0)</f>
        <v>R3</v>
      </c>
      <c r="AH5368" s="75">
        <v>2330</v>
      </c>
      <c r="AI5368" s="16" t="s">
        <v>12555</v>
      </c>
      <c r="AJ5368" s="43">
        <f>VLOOKUP(E5368,'FILIAIS PETZ'!$A$2:$K$2000,11,0)</f>
        <v>18328118004520</v>
      </c>
      <c r="AK5368" s="44">
        <f t="shared" si="348"/>
        <v>18328118004520</v>
      </c>
    </row>
    <row r="5369" spans="1:37" s="14" customFormat="1" ht="15" customHeight="1" thickBot="1" x14ac:dyDescent="0.25">
      <c r="A5369" s="9" t="str">
        <f t="shared" si="350"/>
        <v>PREVENTIVA</v>
      </c>
      <c r="B5369" s="18">
        <f>VLOOKUP(C5369,FORNECEDORES!D:E,2,0)</f>
        <v>398395</v>
      </c>
      <c r="C5369" s="19" t="str">
        <f>VLOOKUP(D5369,FORNECEDORES!A:D,4,0)</f>
        <v>27.093.558/0087-95</v>
      </c>
      <c r="D5369" s="13" t="s">
        <v>7171</v>
      </c>
      <c r="E5369" s="20" t="str">
        <f t="shared" si="349"/>
        <v>04 0048</v>
      </c>
      <c r="F5369" s="28" t="s">
        <v>4970</v>
      </c>
      <c r="G5369" s="21" t="str">
        <f>VLOOKUP(E5369,'FILIAIS PETZ'!A:E,5,0)</f>
        <v>PETZ BRASILIA EPIA</v>
      </c>
      <c r="H5369" s="20" t="str">
        <f>VLOOKUP(E5369,'FILIAIS PETZ'!A:D,4,0)</f>
        <v>EPIA-DF</v>
      </c>
      <c r="I5369" s="46">
        <v>45536</v>
      </c>
      <c r="J5369" s="9" t="s">
        <v>4980</v>
      </c>
      <c r="K5369" s="84"/>
      <c r="L5369" s="83"/>
      <c r="M5369" s="46"/>
      <c r="N5369" s="46"/>
      <c r="O5369" s="46"/>
      <c r="P5369" s="29" t="s">
        <v>4990</v>
      </c>
      <c r="Q5369" s="9">
        <v>3</v>
      </c>
      <c r="R5369" s="9">
        <v>1</v>
      </c>
      <c r="S5369" s="9" t="s">
        <v>4983</v>
      </c>
      <c r="T5369" s="9" t="s">
        <v>32</v>
      </c>
      <c r="U5369" s="9">
        <v>11002</v>
      </c>
      <c r="V5369" s="9">
        <v>11002</v>
      </c>
      <c r="W5369" s="9"/>
      <c r="X5369" s="9" t="s">
        <v>5016</v>
      </c>
      <c r="Y5369" s="10" t="s">
        <v>4980</v>
      </c>
      <c r="Z5369" s="9" t="s">
        <v>4994</v>
      </c>
      <c r="AA5369" s="9" t="s">
        <v>5732</v>
      </c>
      <c r="AB5369" s="9" t="s">
        <v>5005</v>
      </c>
      <c r="AC5369" s="9" t="s">
        <v>4999</v>
      </c>
      <c r="AD5369" s="29"/>
      <c r="AE5369" s="20" t="str">
        <f>VLOOKUP(E5369,'FILIAIS PETZ'!A:Q,17,0)</f>
        <v>CO-2</v>
      </c>
      <c r="AF5369" s="20" t="str">
        <f>VLOOKUP(E5369,'FILIAIS PETZ'!A:Q,3,0)</f>
        <v>FELICIO</v>
      </c>
      <c r="AG5369" s="20" t="str">
        <f>VLOOKUP(E5369,'FILIAIS PETZ'!A:Q,2,0)</f>
        <v>R3</v>
      </c>
      <c r="AH5369" s="75">
        <v>2330</v>
      </c>
      <c r="AI5369" s="16" t="s">
        <v>12555</v>
      </c>
      <c r="AJ5369" s="43">
        <f>VLOOKUP(E5369,'FILIAIS PETZ'!$A$2:$K$2000,11,0)</f>
        <v>18328118004368</v>
      </c>
      <c r="AK5369" s="44">
        <f t="shared" si="348"/>
        <v>18328118004368</v>
      </c>
    </row>
    <row r="5370" spans="1:37" s="14" customFormat="1" ht="15" customHeight="1" thickBot="1" x14ac:dyDescent="0.25">
      <c r="A5370" s="9" t="str">
        <f t="shared" si="350"/>
        <v>PREVENTIVA</v>
      </c>
      <c r="B5370" s="18">
        <f>VLOOKUP(C5370,FORNECEDORES!D:E,2,0)</f>
        <v>398395</v>
      </c>
      <c r="C5370" s="19" t="str">
        <f>VLOOKUP(D5370,FORNECEDORES!A:D,4,0)</f>
        <v>27.093.558/0087-95</v>
      </c>
      <c r="D5370" s="13" t="s">
        <v>7171</v>
      </c>
      <c r="E5370" s="20" t="str">
        <f t="shared" si="349"/>
        <v>04 0051</v>
      </c>
      <c r="F5370" s="28" t="s">
        <v>4948</v>
      </c>
      <c r="G5370" s="21" t="str">
        <f>VLOOKUP(E5370,'FILIAIS PETZ'!A:E,5,0)</f>
        <v>PETZ TAMBORÉ</v>
      </c>
      <c r="H5370" s="20" t="str">
        <f>VLOOKUP(E5370,'FILIAIS PETZ'!A:D,4,0)</f>
        <v>TMBO-SP</v>
      </c>
      <c r="I5370" s="46">
        <v>45536</v>
      </c>
      <c r="J5370" s="9" t="s">
        <v>4980</v>
      </c>
      <c r="K5370" s="84"/>
      <c r="L5370" s="83"/>
      <c r="M5370" s="46"/>
      <c r="N5370" s="46"/>
      <c r="O5370" s="46"/>
      <c r="P5370" s="29" t="s">
        <v>4990</v>
      </c>
      <c r="Q5370" s="9">
        <v>3</v>
      </c>
      <c r="R5370" s="9">
        <v>1</v>
      </c>
      <c r="S5370" s="9" t="s">
        <v>4983</v>
      </c>
      <c r="T5370" s="9" t="s">
        <v>32</v>
      </c>
      <c r="U5370" s="9">
        <v>11002</v>
      </c>
      <c r="V5370" s="9">
        <v>11002</v>
      </c>
      <c r="W5370" s="9"/>
      <c r="X5370" s="9" t="s">
        <v>5016</v>
      </c>
      <c r="Y5370" s="10" t="s">
        <v>4980</v>
      </c>
      <c r="Z5370" s="9" t="s">
        <v>4994</v>
      </c>
      <c r="AA5370" s="9" t="s">
        <v>5732</v>
      </c>
      <c r="AB5370" s="9" t="s">
        <v>5005</v>
      </c>
      <c r="AC5370" s="9" t="s">
        <v>4999</v>
      </c>
      <c r="AD5370" s="29"/>
      <c r="AE5370" s="20" t="str">
        <f>VLOOKUP(E5370,'FILIAIS PETZ'!A:Q,17,0)</f>
        <v>SP7</v>
      </c>
      <c r="AF5370" s="20" t="str">
        <f>VLOOKUP(E5370,'FILIAIS PETZ'!A:Q,3,0)</f>
        <v>FELICIO</v>
      </c>
      <c r="AG5370" s="20" t="str">
        <f>VLOOKUP(E5370,'FILIAIS PETZ'!A:Q,2,0)</f>
        <v>R3</v>
      </c>
      <c r="AH5370" s="75">
        <v>2330</v>
      </c>
      <c r="AI5370" s="16" t="s">
        <v>12555</v>
      </c>
      <c r="AJ5370" s="43">
        <f>VLOOKUP(E5370,'FILIAIS PETZ'!$A$2:$K$2000,11,0)</f>
        <v>18328118004872</v>
      </c>
      <c r="AK5370" s="44">
        <f t="shared" si="348"/>
        <v>18328118004872</v>
      </c>
    </row>
    <row r="5371" spans="1:37" s="14" customFormat="1" ht="15" customHeight="1" thickBot="1" x14ac:dyDescent="0.25">
      <c r="A5371" s="9" t="str">
        <f t="shared" si="350"/>
        <v>PREVENTIVA</v>
      </c>
      <c r="B5371" s="18">
        <f>VLOOKUP(C5371,FORNECEDORES!D:E,2,0)</f>
        <v>398395</v>
      </c>
      <c r="C5371" s="19" t="str">
        <f>VLOOKUP(D5371,FORNECEDORES!A:D,4,0)</f>
        <v>27.093.558/0087-95</v>
      </c>
      <c r="D5371" s="13" t="s">
        <v>7171</v>
      </c>
      <c r="E5371" s="20" t="str">
        <f t="shared" si="349"/>
        <v>04 0059</v>
      </c>
      <c r="F5371" s="28" t="s">
        <v>8714</v>
      </c>
      <c r="G5371" s="21" t="str">
        <f>VLOOKUP(E5371,'FILIAIS PETZ'!A:E,5,0)</f>
        <v>PETZ POMPÉIA</v>
      </c>
      <c r="H5371" s="20" t="str">
        <f>VLOOKUP(E5371,'FILIAIS PETZ'!A:D,4,0)</f>
        <v>POMP-SP</v>
      </c>
      <c r="I5371" s="46">
        <v>45536</v>
      </c>
      <c r="J5371" s="9" t="s">
        <v>4980</v>
      </c>
      <c r="K5371" s="84"/>
      <c r="L5371" s="83"/>
      <c r="M5371" s="46"/>
      <c r="N5371" s="46"/>
      <c r="O5371" s="46"/>
      <c r="P5371" s="29" t="s">
        <v>4990</v>
      </c>
      <c r="Q5371" s="9">
        <v>3</v>
      </c>
      <c r="R5371" s="9">
        <v>1</v>
      </c>
      <c r="S5371" s="9" t="s">
        <v>4983</v>
      </c>
      <c r="T5371" s="9" t="s">
        <v>32</v>
      </c>
      <c r="U5371" s="9">
        <v>11002</v>
      </c>
      <c r="V5371" s="9">
        <v>11002</v>
      </c>
      <c r="W5371" s="9"/>
      <c r="X5371" s="9" t="s">
        <v>5016</v>
      </c>
      <c r="Y5371" s="10" t="s">
        <v>4980</v>
      </c>
      <c r="Z5371" s="9" t="s">
        <v>4994</v>
      </c>
      <c r="AA5371" s="9" t="s">
        <v>5732</v>
      </c>
      <c r="AB5371" s="9" t="s">
        <v>5005</v>
      </c>
      <c r="AC5371" s="9" t="s">
        <v>4999</v>
      </c>
      <c r="AD5371" s="29"/>
      <c r="AE5371" s="20" t="str">
        <f>VLOOKUP(E5371,'FILIAIS PETZ'!A:Q,17,0)</f>
        <v>SP2</v>
      </c>
      <c r="AF5371" s="20" t="str">
        <f>VLOOKUP(E5371,'FILIAIS PETZ'!A:Q,3,0)</f>
        <v>FELICIO</v>
      </c>
      <c r="AG5371" s="20" t="str">
        <f>VLOOKUP(E5371,'FILIAIS PETZ'!A:Q,2,0)</f>
        <v>R3</v>
      </c>
      <c r="AH5371" s="75">
        <v>2330</v>
      </c>
      <c r="AI5371" s="16" t="s">
        <v>12555</v>
      </c>
      <c r="AJ5371" s="43">
        <f>VLOOKUP(E5371,'FILIAIS PETZ'!$A$2:$K$2000,11,0)</f>
        <v>18328118005763</v>
      </c>
      <c r="AK5371" s="44">
        <f t="shared" si="348"/>
        <v>18328118005763</v>
      </c>
    </row>
    <row r="5372" spans="1:37" s="14" customFormat="1" ht="15" customHeight="1" thickBot="1" x14ac:dyDescent="0.25">
      <c r="A5372" s="9" t="str">
        <f t="shared" si="350"/>
        <v>PREVENTIVA</v>
      </c>
      <c r="B5372" s="18">
        <f>VLOOKUP(C5372,FORNECEDORES!D:E,2,0)</f>
        <v>398395</v>
      </c>
      <c r="C5372" s="19" t="str">
        <f>VLOOKUP(D5372,FORNECEDORES!A:D,4,0)</f>
        <v>27.093.558/0087-95</v>
      </c>
      <c r="D5372" s="13" t="s">
        <v>7171</v>
      </c>
      <c r="E5372" s="20" t="str">
        <f t="shared" si="349"/>
        <v>04 0060</v>
      </c>
      <c r="F5372" s="28" t="s">
        <v>8625</v>
      </c>
      <c r="G5372" s="21" t="str">
        <f>VLOOKUP(E5372,'FILIAIS PETZ'!A:E,5,0)</f>
        <v>PETZ PACAEMBU</v>
      </c>
      <c r="H5372" s="20" t="str">
        <f>VLOOKUP(E5372,'FILIAIS PETZ'!A:D,4,0)</f>
        <v>PCBU-SP</v>
      </c>
      <c r="I5372" s="46">
        <v>45536</v>
      </c>
      <c r="J5372" s="9" t="s">
        <v>4980</v>
      </c>
      <c r="K5372" s="84"/>
      <c r="L5372" s="83"/>
      <c r="M5372" s="46"/>
      <c r="N5372" s="46"/>
      <c r="O5372" s="46"/>
      <c r="P5372" s="29" t="s">
        <v>4990</v>
      </c>
      <c r="Q5372" s="9">
        <v>3</v>
      </c>
      <c r="R5372" s="9">
        <v>1</v>
      </c>
      <c r="S5372" s="9" t="s">
        <v>4983</v>
      </c>
      <c r="T5372" s="9" t="s">
        <v>32</v>
      </c>
      <c r="U5372" s="9">
        <v>11002</v>
      </c>
      <c r="V5372" s="9">
        <v>11002</v>
      </c>
      <c r="W5372" s="9"/>
      <c r="X5372" s="9" t="s">
        <v>5016</v>
      </c>
      <c r="Y5372" s="10" t="s">
        <v>4980</v>
      </c>
      <c r="Z5372" s="9" t="s">
        <v>4994</v>
      </c>
      <c r="AA5372" s="9" t="s">
        <v>5732</v>
      </c>
      <c r="AB5372" s="9" t="s">
        <v>5005</v>
      </c>
      <c r="AC5372" s="9" t="s">
        <v>4999</v>
      </c>
      <c r="AD5372" s="29"/>
      <c r="AE5372" s="20" t="str">
        <f>VLOOKUP(E5372,'FILIAIS PETZ'!A:Q,17,0)</f>
        <v>SP2</v>
      </c>
      <c r="AF5372" s="20" t="str">
        <f>VLOOKUP(E5372,'FILIAIS PETZ'!A:Q,3,0)</f>
        <v>FELICIO</v>
      </c>
      <c r="AG5372" s="20" t="str">
        <f>VLOOKUP(E5372,'FILIAIS PETZ'!A:Q,2,0)</f>
        <v>R3</v>
      </c>
      <c r="AH5372" s="75">
        <v>2330</v>
      </c>
      <c r="AI5372" s="16" t="s">
        <v>12555</v>
      </c>
      <c r="AJ5372" s="43">
        <f>VLOOKUP(E5372,'FILIAIS PETZ'!$A$2:$K$2000,11,0)</f>
        <v>18328118006220</v>
      </c>
      <c r="AK5372" s="44">
        <f t="shared" si="348"/>
        <v>18328118006220</v>
      </c>
    </row>
    <row r="5373" spans="1:37" s="14" customFormat="1" ht="15" customHeight="1" thickBot="1" x14ac:dyDescent="0.25">
      <c r="A5373" s="9" t="str">
        <f t="shared" si="350"/>
        <v>PREVENTIVA</v>
      </c>
      <c r="B5373" s="18">
        <f>VLOOKUP(C5373,FORNECEDORES!D:E,2,0)</f>
        <v>398395</v>
      </c>
      <c r="C5373" s="19" t="str">
        <f>VLOOKUP(D5373,FORNECEDORES!A:D,4,0)</f>
        <v>27.093.558/0087-95</v>
      </c>
      <c r="D5373" s="13" t="s">
        <v>7171</v>
      </c>
      <c r="E5373" s="20" t="str">
        <f t="shared" si="349"/>
        <v>04 0061</v>
      </c>
      <c r="F5373" s="28" t="s">
        <v>4946</v>
      </c>
      <c r="G5373" s="21" t="str">
        <f>VLOOKUP(E5373,'FILIAIS PETZ'!A:E,5,0)</f>
        <v>PETZ PAMPULHA</v>
      </c>
      <c r="H5373" s="20" t="str">
        <f>VLOOKUP(E5373,'FILIAIS PETZ'!A:D,4,0)</f>
        <v>PAMP-MG</v>
      </c>
      <c r="I5373" s="46">
        <v>45536</v>
      </c>
      <c r="J5373" s="9" t="s">
        <v>4980</v>
      </c>
      <c r="K5373" s="84"/>
      <c r="L5373" s="83"/>
      <c r="M5373" s="46"/>
      <c r="N5373" s="46"/>
      <c r="O5373" s="46"/>
      <c r="P5373" s="29" t="s">
        <v>4990</v>
      </c>
      <c r="Q5373" s="9">
        <v>3</v>
      </c>
      <c r="R5373" s="9">
        <v>1</v>
      </c>
      <c r="S5373" s="9" t="s">
        <v>4983</v>
      </c>
      <c r="T5373" s="9" t="s">
        <v>32</v>
      </c>
      <c r="U5373" s="9">
        <v>11002</v>
      </c>
      <c r="V5373" s="9">
        <v>11002</v>
      </c>
      <c r="W5373" s="9"/>
      <c r="X5373" s="9" t="s">
        <v>5016</v>
      </c>
      <c r="Y5373" s="10" t="s">
        <v>4980</v>
      </c>
      <c r="Z5373" s="9" t="s">
        <v>4994</v>
      </c>
      <c r="AA5373" s="9" t="s">
        <v>5732</v>
      </c>
      <c r="AB5373" s="9" t="s">
        <v>5005</v>
      </c>
      <c r="AC5373" s="9" t="s">
        <v>4999</v>
      </c>
      <c r="AD5373" s="29"/>
      <c r="AE5373" s="20" t="str">
        <f>VLOOKUP(E5373,'FILIAIS PETZ'!A:Q,17,0)</f>
        <v>MG-1</v>
      </c>
      <c r="AF5373" s="20" t="str">
        <f>VLOOKUP(E5373,'FILIAIS PETZ'!A:Q,3,0)</f>
        <v>FELICIO</v>
      </c>
      <c r="AG5373" s="20" t="str">
        <f>VLOOKUP(E5373,'FILIAIS PETZ'!A:Q,2,0)</f>
        <v>R3</v>
      </c>
      <c r="AH5373" s="75">
        <v>2330</v>
      </c>
      <c r="AI5373" s="16" t="s">
        <v>12555</v>
      </c>
      <c r="AJ5373" s="43">
        <f>VLOOKUP(E5373,'FILIAIS PETZ'!$A$2:$K$2000,11,0)</f>
        <v>18328118006069</v>
      </c>
      <c r="AK5373" s="44">
        <f t="shared" si="348"/>
        <v>18328118006069</v>
      </c>
    </row>
    <row r="5374" spans="1:37" s="14" customFormat="1" ht="15" customHeight="1" thickBot="1" x14ac:dyDescent="0.25">
      <c r="A5374" s="9" t="str">
        <f t="shared" si="350"/>
        <v>PREVENTIVA</v>
      </c>
      <c r="B5374" s="18">
        <f>VLOOKUP(C5374,FORNECEDORES!D:E,2,0)</f>
        <v>398395</v>
      </c>
      <c r="C5374" s="19" t="str">
        <f>VLOOKUP(D5374,FORNECEDORES!A:D,4,0)</f>
        <v>27.093.558/0087-95</v>
      </c>
      <c r="D5374" s="13" t="s">
        <v>7171</v>
      </c>
      <c r="E5374" s="20" t="str">
        <f t="shared" si="349"/>
        <v>04 0062</v>
      </c>
      <c r="F5374" s="28" t="s">
        <v>4968</v>
      </c>
      <c r="G5374" s="21" t="str">
        <f>VLOOKUP(E5374,'FILIAIS PETZ'!A:E,5,0)</f>
        <v>PETZ BRASILIA ASA NORTE</v>
      </c>
      <c r="H5374" s="20" t="str">
        <f>VLOOKUP(E5374,'FILIAIS PETZ'!A:D,4,0)</f>
        <v>ASAN-DF</v>
      </c>
      <c r="I5374" s="46">
        <v>45536</v>
      </c>
      <c r="J5374" s="9" t="s">
        <v>4980</v>
      </c>
      <c r="K5374" s="84"/>
      <c r="L5374" s="83"/>
      <c r="M5374" s="46"/>
      <c r="N5374" s="46"/>
      <c r="O5374" s="46"/>
      <c r="P5374" s="29" t="s">
        <v>4990</v>
      </c>
      <c r="Q5374" s="9">
        <v>3</v>
      </c>
      <c r="R5374" s="9">
        <v>1</v>
      </c>
      <c r="S5374" s="9" t="s">
        <v>4983</v>
      </c>
      <c r="T5374" s="9" t="s">
        <v>32</v>
      </c>
      <c r="U5374" s="9">
        <v>11002</v>
      </c>
      <c r="V5374" s="9">
        <v>11002</v>
      </c>
      <c r="W5374" s="9"/>
      <c r="X5374" s="9" t="s">
        <v>5016</v>
      </c>
      <c r="Y5374" s="10" t="s">
        <v>4980</v>
      </c>
      <c r="Z5374" s="9" t="s">
        <v>4994</v>
      </c>
      <c r="AA5374" s="9" t="s">
        <v>5732</v>
      </c>
      <c r="AB5374" s="9" t="s">
        <v>5005</v>
      </c>
      <c r="AC5374" s="9" t="s">
        <v>4999</v>
      </c>
      <c r="AD5374" s="29"/>
      <c r="AE5374" s="20" t="str">
        <f>VLOOKUP(E5374,'FILIAIS PETZ'!A:Q,17,0)</f>
        <v>CO-2</v>
      </c>
      <c r="AF5374" s="20" t="str">
        <f>VLOOKUP(E5374,'FILIAIS PETZ'!A:Q,3,0)</f>
        <v>FELICIO</v>
      </c>
      <c r="AG5374" s="20" t="str">
        <f>VLOOKUP(E5374,'FILIAIS PETZ'!A:Q,2,0)</f>
        <v>R3</v>
      </c>
      <c r="AH5374" s="75">
        <v>2330</v>
      </c>
      <c r="AI5374" s="16" t="s">
        <v>12555</v>
      </c>
      <c r="AJ5374" s="43">
        <f>VLOOKUP(E5374,'FILIAIS PETZ'!$A$2:$K$2000,11,0)</f>
        <v>18328118005500</v>
      </c>
      <c r="AK5374" s="44">
        <f t="shared" si="348"/>
        <v>18328118005500</v>
      </c>
    </row>
    <row r="5375" spans="1:37" s="14" customFormat="1" ht="15" customHeight="1" thickBot="1" x14ac:dyDescent="0.25">
      <c r="A5375" s="9" t="str">
        <f t="shared" si="350"/>
        <v>PREVENTIVA</v>
      </c>
      <c r="B5375" s="18">
        <f>VLOOKUP(C5375,FORNECEDORES!D:E,2,0)</f>
        <v>398395</v>
      </c>
      <c r="C5375" s="19" t="str">
        <f>VLOOKUP(D5375,FORNECEDORES!A:D,4,0)</f>
        <v>27.093.558/0087-95</v>
      </c>
      <c r="D5375" s="13" t="s">
        <v>7171</v>
      </c>
      <c r="E5375" s="20" t="str">
        <f t="shared" si="349"/>
        <v>04 0067</v>
      </c>
      <c r="F5375" s="28" t="s">
        <v>8611</v>
      </c>
      <c r="G5375" s="21" t="str">
        <f>VLOOKUP(E5375,'FILIAIS PETZ'!A:E,5,0)</f>
        <v>PETZ EXTRA RICARDO JAFET</v>
      </c>
      <c r="H5375" s="20" t="str">
        <f>VLOOKUP(E5375,'FILIAIS PETZ'!A:D,4,0)</f>
        <v>RJAF-SP</v>
      </c>
      <c r="I5375" s="46">
        <v>45536</v>
      </c>
      <c r="J5375" s="9" t="s">
        <v>4980</v>
      </c>
      <c r="K5375" s="84"/>
      <c r="L5375" s="83"/>
      <c r="M5375" s="46"/>
      <c r="N5375" s="46"/>
      <c r="O5375" s="46"/>
      <c r="P5375" s="29" t="s">
        <v>4990</v>
      </c>
      <c r="Q5375" s="9">
        <v>3</v>
      </c>
      <c r="R5375" s="9">
        <v>1</v>
      </c>
      <c r="S5375" s="9" t="s">
        <v>4983</v>
      </c>
      <c r="T5375" s="9" t="s">
        <v>32</v>
      </c>
      <c r="U5375" s="9">
        <v>11002</v>
      </c>
      <c r="V5375" s="9">
        <v>11002</v>
      </c>
      <c r="W5375" s="9"/>
      <c r="X5375" s="9" t="s">
        <v>5016</v>
      </c>
      <c r="Y5375" s="10" t="s">
        <v>4980</v>
      </c>
      <c r="Z5375" s="9" t="s">
        <v>4994</v>
      </c>
      <c r="AA5375" s="9" t="s">
        <v>5732</v>
      </c>
      <c r="AB5375" s="9" t="s">
        <v>5005</v>
      </c>
      <c r="AC5375" s="9" t="s">
        <v>4999</v>
      </c>
      <c r="AD5375" s="29"/>
      <c r="AE5375" s="20" t="str">
        <f>VLOOKUP(E5375,'FILIAIS PETZ'!A:Q,17,0)</f>
        <v>SP2</v>
      </c>
      <c r="AF5375" s="20" t="str">
        <f>VLOOKUP(E5375,'FILIAIS PETZ'!A:Q,3,0)</f>
        <v>FELICIO</v>
      </c>
      <c r="AG5375" s="20" t="str">
        <f>VLOOKUP(E5375,'FILIAIS PETZ'!A:Q,2,0)</f>
        <v>R3</v>
      </c>
      <c r="AH5375" s="75">
        <v>4660</v>
      </c>
      <c r="AI5375" s="16" t="s">
        <v>12555</v>
      </c>
      <c r="AJ5375" s="43">
        <f>VLOOKUP(E5375,'FILIAIS PETZ'!$A$2:$K$2000,11,0)</f>
        <v>18328118006573</v>
      </c>
      <c r="AK5375" s="44">
        <f t="shared" si="348"/>
        <v>18328118006573</v>
      </c>
    </row>
    <row r="5376" spans="1:37" s="14" customFormat="1" ht="15" customHeight="1" thickBot="1" x14ac:dyDescent="0.25">
      <c r="A5376" s="9" t="str">
        <f t="shared" si="350"/>
        <v>PREVENTIVA</v>
      </c>
      <c r="B5376" s="18">
        <f>VLOOKUP(C5376,FORNECEDORES!D:E,2,0)</f>
        <v>4722</v>
      </c>
      <c r="C5376" s="19" t="str">
        <f>VLOOKUP(D5376,FORNECEDORES!A:D,4,0)</f>
        <v>08.100.057/0001-74</v>
      </c>
      <c r="D5376" s="13" t="s">
        <v>6219</v>
      </c>
      <c r="E5376" s="20" t="str">
        <f t="shared" si="349"/>
        <v>04 0068</v>
      </c>
      <c r="F5376" s="28" t="s">
        <v>8958</v>
      </c>
      <c r="G5376" s="21" t="str">
        <f>VLOOKUP(E5376,'FILIAIS PETZ'!A:E,5,0)</f>
        <v>PETZ PEREIRA BARRETO</v>
      </c>
      <c r="H5376" s="20" t="str">
        <f>VLOOKUP(E5376,'FILIAIS PETZ'!A:D,4,0)</f>
        <v>PBAR-SP</v>
      </c>
      <c r="I5376" s="46">
        <v>45536</v>
      </c>
      <c r="J5376" s="9" t="s">
        <v>4980</v>
      </c>
      <c r="K5376" s="84" t="s">
        <v>5858</v>
      </c>
      <c r="L5376" s="83" t="s">
        <v>13147</v>
      </c>
      <c r="M5376" s="46">
        <v>45546</v>
      </c>
      <c r="N5376" s="46">
        <v>45574</v>
      </c>
      <c r="O5376" s="46">
        <v>45559</v>
      </c>
      <c r="P5376" s="29" t="s">
        <v>4998</v>
      </c>
      <c r="Q5376" s="9">
        <v>3</v>
      </c>
      <c r="R5376" s="9">
        <v>1</v>
      </c>
      <c r="S5376" s="9" t="s">
        <v>4983</v>
      </c>
      <c r="T5376" s="9" t="s">
        <v>32</v>
      </c>
      <c r="U5376" s="9">
        <v>11002</v>
      </c>
      <c r="V5376" s="9">
        <v>11002</v>
      </c>
      <c r="W5376" s="9"/>
      <c r="X5376" s="10" t="s">
        <v>5016</v>
      </c>
      <c r="Y5376" s="9" t="s">
        <v>4994</v>
      </c>
      <c r="Z5376" s="9" t="s">
        <v>4994</v>
      </c>
      <c r="AA5376" s="9" t="s">
        <v>5732</v>
      </c>
      <c r="AB5376" s="10" t="s">
        <v>5040</v>
      </c>
      <c r="AC5376" s="9" t="s">
        <v>4999</v>
      </c>
      <c r="AD5376" s="29"/>
      <c r="AE5376" s="20" t="str">
        <f>VLOOKUP(E5376,'FILIAIS PETZ'!A:Q,17,0)</f>
        <v>SP3</v>
      </c>
      <c r="AF5376" s="20" t="str">
        <f>VLOOKUP(E5376,'FILIAIS PETZ'!A:Q,3,0)</f>
        <v>FELICIO</v>
      </c>
      <c r="AG5376" s="20" t="str">
        <f>VLOOKUP(E5376,'FILIAIS PETZ'!A:Q,2,0)</f>
        <v>R3</v>
      </c>
      <c r="AH5376" s="75">
        <v>2330</v>
      </c>
      <c r="AI5376" s="16" t="s">
        <v>12555</v>
      </c>
      <c r="AJ5376" s="43">
        <f>VLOOKUP(E5376,'FILIAIS PETZ'!$A$2:$K$2000,11,0)</f>
        <v>18328118007111</v>
      </c>
      <c r="AK5376" s="44">
        <f t="shared" si="348"/>
        <v>18328118007111</v>
      </c>
    </row>
    <row r="5377" spans="1:37" s="14" customFormat="1" ht="15" customHeight="1" thickBot="1" x14ac:dyDescent="0.25">
      <c r="A5377" s="9" t="str">
        <f t="shared" si="350"/>
        <v>PREVENTIVA</v>
      </c>
      <c r="B5377" s="18">
        <f>VLOOKUP(C5377,FORNECEDORES!D:E,2,0)</f>
        <v>29424</v>
      </c>
      <c r="C5377" s="19" t="str">
        <f>VLOOKUP(D5377,FORNECEDORES!A:D,4,0)</f>
        <v>05.573.922/0001-01</v>
      </c>
      <c r="D5377" s="13" t="s">
        <v>1486</v>
      </c>
      <c r="E5377" s="20" t="str">
        <f t="shared" si="349"/>
        <v>04 0069</v>
      </c>
      <c r="F5377" s="28" t="s">
        <v>8968</v>
      </c>
      <c r="G5377" s="21" t="str">
        <f>VLOOKUP(E5377,'FILIAIS PETZ'!A:E,5,0)</f>
        <v>PETZ GIOVANNI PIRELLI</v>
      </c>
      <c r="H5377" s="20" t="str">
        <f>VLOOKUP(E5377,'FILIAIS PETZ'!A:D,4,0)</f>
        <v>GPIR-SP</v>
      </c>
      <c r="I5377" s="46">
        <v>45536</v>
      </c>
      <c r="J5377" s="9" t="s">
        <v>4980</v>
      </c>
      <c r="K5377" s="84"/>
      <c r="L5377" s="83"/>
      <c r="M5377" s="46"/>
      <c r="N5377" s="46"/>
      <c r="O5377" s="46"/>
      <c r="P5377" s="84" t="s">
        <v>4998</v>
      </c>
      <c r="Q5377" s="84">
        <v>3</v>
      </c>
      <c r="R5377" s="84" t="s">
        <v>4991</v>
      </c>
      <c r="S5377" s="84" t="s">
        <v>5052</v>
      </c>
      <c r="T5377" s="84" t="s">
        <v>32</v>
      </c>
      <c r="U5377" s="84" t="s">
        <v>5048</v>
      </c>
      <c r="V5377" s="84" t="s">
        <v>5048</v>
      </c>
      <c r="W5377" s="84" t="s">
        <v>5019</v>
      </c>
      <c r="X5377" s="84" t="s">
        <v>5016</v>
      </c>
      <c r="Y5377" s="9" t="s">
        <v>4994</v>
      </c>
      <c r="Z5377" s="9" t="s">
        <v>4994</v>
      </c>
      <c r="AA5377" s="9" t="s">
        <v>5732</v>
      </c>
      <c r="AB5377" s="9" t="s">
        <v>5005</v>
      </c>
      <c r="AC5377" s="84" t="s">
        <v>4999</v>
      </c>
      <c r="AD5377" s="29"/>
      <c r="AE5377" s="20" t="str">
        <f>VLOOKUP(E5377,'FILIAIS PETZ'!A:Q,17,0)</f>
        <v>SP3</v>
      </c>
      <c r="AF5377" s="20" t="str">
        <f>VLOOKUP(E5377,'FILIAIS PETZ'!A:Q,3,0)</f>
        <v>FELICIO</v>
      </c>
      <c r="AG5377" s="20" t="str">
        <f>VLOOKUP(E5377,'FILIAIS PETZ'!A:Q,2,0)</f>
        <v>R3</v>
      </c>
      <c r="AH5377" s="75">
        <v>2330</v>
      </c>
      <c r="AI5377" s="16" t="s">
        <v>12555</v>
      </c>
      <c r="AJ5377" s="43">
        <f>VLOOKUP(E5377,'FILIAIS PETZ'!$A$2:$K$2000,11,0)</f>
        <v>18328118006905</v>
      </c>
      <c r="AK5377" s="44">
        <f t="shared" si="348"/>
        <v>18328118006905</v>
      </c>
    </row>
    <row r="5378" spans="1:37" s="14" customFormat="1" ht="15" customHeight="1" thickBot="1" x14ac:dyDescent="0.25">
      <c r="A5378" s="9" t="str">
        <f t="shared" si="350"/>
        <v>PREVENTIVA</v>
      </c>
      <c r="B5378" s="18">
        <f>VLOOKUP(C5378,FORNECEDORES!D:E,2,0)</f>
        <v>4722</v>
      </c>
      <c r="C5378" s="19" t="str">
        <f>VLOOKUP(D5378,FORNECEDORES!A:D,4,0)</f>
        <v>08.100.057/0001-74</v>
      </c>
      <c r="D5378" s="13" t="s">
        <v>6219</v>
      </c>
      <c r="E5378" s="20" t="str">
        <f t="shared" si="349"/>
        <v>04 0073</v>
      </c>
      <c r="F5378" s="28" t="s">
        <v>4953</v>
      </c>
      <c r="G5378" s="21" t="str">
        <f>VLOOKUP(E5378,'FILIAIS PETZ'!A:E,5,0)</f>
        <v>PETZ CAMPO GRANDE</v>
      </c>
      <c r="H5378" s="20" t="str">
        <f>VLOOKUP(E5378,'FILIAIS PETZ'!A:D,4,0)</f>
        <v>CGDE-MS</v>
      </c>
      <c r="I5378" s="46">
        <v>45536</v>
      </c>
      <c r="J5378" s="9" t="s">
        <v>4980</v>
      </c>
      <c r="K5378" s="84" t="s">
        <v>5858</v>
      </c>
      <c r="L5378" s="83" t="s">
        <v>13126</v>
      </c>
      <c r="M5378" s="46">
        <v>45545</v>
      </c>
      <c r="N5378" s="46">
        <v>45574</v>
      </c>
      <c r="O5378" s="46">
        <v>45559</v>
      </c>
      <c r="P5378" s="29" t="s">
        <v>4998</v>
      </c>
      <c r="Q5378" s="9">
        <v>3</v>
      </c>
      <c r="R5378" s="9">
        <v>1</v>
      </c>
      <c r="S5378" s="9" t="s">
        <v>4983</v>
      </c>
      <c r="T5378" s="9" t="s">
        <v>32</v>
      </c>
      <c r="U5378" s="9">
        <v>11002</v>
      </c>
      <c r="V5378" s="9">
        <v>11002</v>
      </c>
      <c r="W5378" s="9"/>
      <c r="X5378" s="10" t="s">
        <v>5016</v>
      </c>
      <c r="Y5378" s="9" t="s">
        <v>4994</v>
      </c>
      <c r="Z5378" s="9" t="s">
        <v>4994</v>
      </c>
      <c r="AA5378" s="9" t="s">
        <v>5732</v>
      </c>
      <c r="AB5378" s="10" t="s">
        <v>5040</v>
      </c>
      <c r="AC5378" s="9" t="s">
        <v>4999</v>
      </c>
      <c r="AD5378" s="29"/>
      <c r="AE5378" s="20" t="str">
        <f>VLOOKUP(E5378,'FILIAIS PETZ'!A:Q,17,0)</f>
        <v>CO-1</v>
      </c>
      <c r="AF5378" s="20" t="str">
        <f>VLOOKUP(E5378,'FILIAIS PETZ'!A:Q,3,0)</f>
        <v>FELICIO</v>
      </c>
      <c r="AG5378" s="20" t="str">
        <f>VLOOKUP(E5378,'FILIAIS PETZ'!A:Q,2,0)</f>
        <v>R3</v>
      </c>
      <c r="AH5378" s="75">
        <v>2330</v>
      </c>
      <c r="AI5378" s="16" t="s">
        <v>12555</v>
      </c>
      <c r="AJ5378" s="43">
        <f>VLOOKUP(E5378,'FILIAIS PETZ'!$A$2:$K$2000,11,0)</f>
        <v>18328118007383</v>
      </c>
      <c r="AK5378" s="44">
        <f t="shared" si="348"/>
        <v>18328118007383</v>
      </c>
    </row>
    <row r="5379" spans="1:37" s="14" customFormat="1" ht="15" customHeight="1" thickBot="1" x14ac:dyDescent="0.25">
      <c r="A5379" s="9" t="str">
        <f t="shared" si="350"/>
        <v>PREVENTIVA</v>
      </c>
      <c r="B5379" s="18">
        <f>VLOOKUP(C5379,FORNECEDORES!D:E,2,0)</f>
        <v>398395</v>
      </c>
      <c r="C5379" s="19" t="str">
        <f>VLOOKUP(D5379,FORNECEDORES!A:D,4,0)</f>
        <v>27.093.558/0087-95</v>
      </c>
      <c r="D5379" s="13" t="s">
        <v>7171</v>
      </c>
      <c r="E5379" s="20" t="str">
        <f t="shared" si="349"/>
        <v>04 0077</v>
      </c>
      <c r="F5379" s="28" t="s">
        <v>4954</v>
      </c>
      <c r="G5379" s="21" t="str">
        <f>VLOOKUP(E5379,'FILIAIS PETZ'!A:E,5,0)</f>
        <v>PETZ GOIANIA (SETOR BUENO)</v>
      </c>
      <c r="H5379" s="20" t="str">
        <f>VLOOKUP(E5379,'FILIAIS PETZ'!A:D,4,0)</f>
        <v>BT63-GO</v>
      </c>
      <c r="I5379" s="46">
        <v>45536</v>
      </c>
      <c r="J5379" s="9" t="s">
        <v>4980</v>
      </c>
      <c r="K5379" s="84"/>
      <c r="L5379" s="83"/>
      <c r="M5379" s="46"/>
      <c r="N5379" s="46"/>
      <c r="O5379" s="46"/>
      <c r="P5379" s="29" t="s">
        <v>4990</v>
      </c>
      <c r="Q5379" s="9">
        <v>3</v>
      </c>
      <c r="R5379" s="9">
        <v>1</v>
      </c>
      <c r="S5379" s="9" t="s">
        <v>4983</v>
      </c>
      <c r="T5379" s="9" t="s">
        <v>32</v>
      </c>
      <c r="U5379" s="9">
        <v>11002</v>
      </c>
      <c r="V5379" s="9">
        <v>11002</v>
      </c>
      <c r="W5379" s="9"/>
      <c r="X5379" s="9" t="s">
        <v>5016</v>
      </c>
      <c r="Y5379" s="10" t="s">
        <v>4980</v>
      </c>
      <c r="Z5379" s="9" t="s">
        <v>4994</v>
      </c>
      <c r="AA5379" s="9" t="s">
        <v>5732</v>
      </c>
      <c r="AB5379" s="9" t="s">
        <v>5005</v>
      </c>
      <c r="AC5379" s="9" t="s">
        <v>4999</v>
      </c>
      <c r="AD5379" s="29"/>
      <c r="AE5379" s="20" t="str">
        <f>VLOOKUP(E5379,'FILIAIS PETZ'!A:Q,17,0)</f>
        <v>CO-2</v>
      </c>
      <c r="AF5379" s="20" t="str">
        <f>VLOOKUP(E5379,'FILIAIS PETZ'!A:Q,3,0)</f>
        <v>FELICIO</v>
      </c>
      <c r="AG5379" s="20" t="str">
        <f>VLOOKUP(E5379,'FILIAIS PETZ'!A:Q,2,0)</f>
        <v>R3</v>
      </c>
      <c r="AH5379" s="75">
        <v>2330</v>
      </c>
      <c r="AI5379" s="16" t="s">
        <v>12555</v>
      </c>
      <c r="AJ5379" s="43">
        <f>VLOOKUP(E5379,'FILIAIS PETZ'!$A$2:$K$2000,11,0)</f>
        <v>18328118007545</v>
      </c>
      <c r="AK5379" s="44">
        <f t="shared" si="348"/>
        <v>18328118007545</v>
      </c>
    </row>
    <row r="5380" spans="1:37" s="14" customFormat="1" ht="15" customHeight="1" thickBot="1" x14ac:dyDescent="0.25">
      <c r="A5380" s="9" t="str">
        <f t="shared" si="350"/>
        <v>PREVENTIVA</v>
      </c>
      <c r="B5380" s="18">
        <f>VLOOKUP(C5380,FORNECEDORES!D:E,2,0)</f>
        <v>4722</v>
      </c>
      <c r="C5380" s="19" t="str">
        <f>VLOOKUP(D5380,FORNECEDORES!A:D,4,0)</f>
        <v>08.100.057/0001-74</v>
      </c>
      <c r="D5380" s="13" t="s">
        <v>6219</v>
      </c>
      <c r="E5380" s="20" t="str">
        <f t="shared" si="349"/>
        <v>04 0083</v>
      </c>
      <c r="F5380" s="28" t="s">
        <v>4936</v>
      </c>
      <c r="G5380" s="21" t="str">
        <f>VLOOKUP(E5380,'FILIAIS PETZ'!A:E,5,0)</f>
        <v>PETZ OSASCO</v>
      </c>
      <c r="H5380" s="20" t="str">
        <f>VLOOKUP(E5380,'FILIAIS PETZ'!A:D,4,0)</f>
        <v>OSAS-SP</v>
      </c>
      <c r="I5380" s="46">
        <v>45536</v>
      </c>
      <c r="J5380" s="9" t="s">
        <v>4980</v>
      </c>
      <c r="K5380" s="84"/>
      <c r="L5380" s="83"/>
      <c r="M5380" s="46"/>
      <c r="N5380" s="46"/>
      <c r="O5380" s="46"/>
      <c r="P5380" s="29" t="s">
        <v>4998</v>
      </c>
      <c r="Q5380" s="9">
        <v>3</v>
      </c>
      <c r="R5380" s="9">
        <v>1</v>
      </c>
      <c r="S5380" s="9" t="s">
        <v>4983</v>
      </c>
      <c r="T5380" s="9" t="s">
        <v>32</v>
      </c>
      <c r="U5380" s="9">
        <v>11002</v>
      </c>
      <c r="V5380" s="9">
        <v>11002</v>
      </c>
      <c r="W5380" s="9"/>
      <c r="X5380" s="10" t="s">
        <v>5016</v>
      </c>
      <c r="Y5380" s="9" t="s">
        <v>4994</v>
      </c>
      <c r="Z5380" s="9" t="s">
        <v>4994</v>
      </c>
      <c r="AA5380" s="9" t="s">
        <v>5732</v>
      </c>
      <c r="AB5380" s="10" t="s">
        <v>5040</v>
      </c>
      <c r="AC5380" s="9" t="s">
        <v>4999</v>
      </c>
      <c r="AD5380" s="29"/>
      <c r="AE5380" s="20" t="str">
        <f>VLOOKUP(E5380,'FILIAIS PETZ'!A:Q,17,0)</f>
        <v>SP7</v>
      </c>
      <c r="AF5380" s="20" t="str">
        <f>VLOOKUP(E5380,'FILIAIS PETZ'!A:Q,3,0)</f>
        <v>FELICIO</v>
      </c>
      <c r="AG5380" s="20" t="str">
        <f>VLOOKUP(E5380,'FILIAIS PETZ'!A:Q,2,0)</f>
        <v>R3</v>
      </c>
      <c r="AH5380" s="75">
        <v>2330</v>
      </c>
      <c r="AI5380" s="16" t="s">
        <v>12555</v>
      </c>
      <c r="AJ5380" s="43">
        <f>VLOOKUP(E5380,'FILIAIS PETZ'!$A$2:$K$2000,11,0)</f>
        <v>18328118008355</v>
      </c>
      <c r="AK5380" s="44">
        <f t="shared" si="348"/>
        <v>18328118008355</v>
      </c>
    </row>
    <row r="5381" spans="1:37" s="14" customFormat="1" ht="15" customHeight="1" thickBot="1" x14ac:dyDescent="0.25">
      <c r="A5381" s="9" t="str">
        <f t="shared" si="350"/>
        <v>PREVENTIVA</v>
      </c>
      <c r="B5381" s="18">
        <f>VLOOKUP(C5381,FORNECEDORES!D:E,2,0)</f>
        <v>398395</v>
      </c>
      <c r="C5381" s="19" t="str">
        <f>VLOOKUP(D5381,FORNECEDORES!A:D,4,0)</f>
        <v>27.093.558/0087-95</v>
      </c>
      <c r="D5381" s="13" t="s">
        <v>7171</v>
      </c>
      <c r="E5381" s="20" t="str">
        <f t="shared" si="349"/>
        <v>04 0084</v>
      </c>
      <c r="F5381" s="28" t="s">
        <v>4958</v>
      </c>
      <c r="G5381" s="21" t="str">
        <f>VLOOKUP(E5381,'FILIAIS PETZ'!A:E,5,0)</f>
        <v>PETZ RAJA</v>
      </c>
      <c r="H5381" s="20" t="str">
        <f>VLOOKUP(E5381,'FILIAIS PETZ'!A:D,4,0)</f>
        <v>RAJA-MG</v>
      </c>
      <c r="I5381" s="46">
        <v>45536</v>
      </c>
      <c r="J5381" s="9" t="s">
        <v>4980</v>
      </c>
      <c r="K5381" s="84"/>
      <c r="L5381" s="83"/>
      <c r="M5381" s="46"/>
      <c r="N5381" s="46"/>
      <c r="O5381" s="46"/>
      <c r="P5381" s="29" t="s">
        <v>4990</v>
      </c>
      <c r="Q5381" s="9">
        <v>3</v>
      </c>
      <c r="R5381" s="9">
        <v>1</v>
      </c>
      <c r="S5381" s="9" t="s">
        <v>4983</v>
      </c>
      <c r="T5381" s="9" t="s">
        <v>32</v>
      </c>
      <c r="U5381" s="9">
        <v>11002</v>
      </c>
      <c r="V5381" s="9">
        <v>11002</v>
      </c>
      <c r="W5381" s="9"/>
      <c r="X5381" s="9" t="s">
        <v>5016</v>
      </c>
      <c r="Y5381" s="10" t="s">
        <v>4980</v>
      </c>
      <c r="Z5381" s="9" t="s">
        <v>4994</v>
      </c>
      <c r="AA5381" s="9" t="s">
        <v>5732</v>
      </c>
      <c r="AB5381" s="9" t="s">
        <v>5005</v>
      </c>
      <c r="AC5381" s="9" t="s">
        <v>4999</v>
      </c>
      <c r="AD5381" s="29"/>
      <c r="AE5381" s="20" t="str">
        <f>VLOOKUP(E5381,'FILIAIS PETZ'!A:Q,17,0)</f>
        <v>MG-1</v>
      </c>
      <c r="AF5381" s="20" t="str">
        <f>VLOOKUP(E5381,'FILIAIS PETZ'!A:Q,3,0)</f>
        <v>FELICIO</v>
      </c>
      <c r="AG5381" s="20" t="str">
        <f>VLOOKUP(E5381,'FILIAIS PETZ'!A:Q,2,0)</f>
        <v>R3</v>
      </c>
      <c r="AH5381" s="75">
        <v>2330</v>
      </c>
      <c r="AI5381" s="16" t="s">
        <v>12555</v>
      </c>
      <c r="AJ5381" s="43">
        <f>VLOOKUP(E5381,'FILIAIS PETZ'!$A$2:$K$2000,11,0)</f>
        <v>18328118007707</v>
      </c>
      <c r="AK5381" s="44">
        <f t="shared" si="348"/>
        <v>18328118007707</v>
      </c>
    </row>
    <row r="5382" spans="1:37" s="14" customFormat="1" ht="15" customHeight="1" thickBot="1" x14ac:dyDescent="0.25">
      <c r="A5382" s="9" t="str">
        <f t="shared" si="350"/>
        <v>PREVENTIVA</v>
      </c>
      <c r="B5382" s="18">
        <f>VLOOKUP(C5382,FORNECEDORES!D:E,2,0)</f>
        <v>398395</v>
      </c>
      <c r="C5382" s="19" t="str">
        <f>VLOOKUP(D5382,FORNECEDORES!A:D,4,0)</f>
        <v>27.093.558/0087-95</v>
      </c>
      <c r="D5382" s="13" t="s">
        <v>7171</v>
      </c>
      <c r="E5382" s="20" t="str">
        <f t="shared" si="349"/>
        <v>04 0093</v>
      </c>
      <c r="F5382" s="28" t="s">
        <v>4942</v>
      </c>
      <c r="G5382" s="21" t="str">
        <f>VLOOKUP(E5382,'FILIAIS PETZ'!A:E,5,0)</f>
        <v>PETZ INDAIATUBA</v>
      </c>
      <c r="H5382" s="20" t="str">
        <f>VLOOKUP(E5382,'FILIAIS PETZ'!A:D,4,0)</f>
        <v>INDT-SP</v>
      </c>
      <c r="I5382" s="46">
        <v>45536</v>
      </c>
      <c r="J5382" s="9" t="s">
        <v>4980</v>
      </c>
      <c r="K5382" s="84"/>
      <c r="L5382" s="83"/>
      <c r="M5382" s="46"/>
      <c r="N5382" s="46"/>
      <c r="O5382" s="46"/>
      <c r="P5382" s="29" t="s">
        <v>4990</v>
      </c>
      <c r="Q5382" s="9">
        <v>3</v>
      </c>
      <c r="R5382" s="9">
        <v>1</v>
      </c>
      <c r="S5382" s="9" t="s">
        <v>4983</v>
      </c>
      <c r="T5382" s="9" t="s">
        <v>32</v>
      </c>
      <c r="U5382" s="9">
        <v>11002</v>
      </c>
      <c r="V5382" s="9">
        <v>11002</v>
      </c>
      <c r="W5382" s="9"/>
      <c r="X5382" s="9" t="s">
        <v>5016</v>
      </c>
      <c r="Y5382" s="10" t="s">
        <v>4980</v>
      </c>
      <c r="Z5382" s="9" t="s">
        <v>4994</v>
      </c>
      <c r="AA5382" s="9" t="s">
        <v>5732</v>
      </c>
      <c r="AB5382" s="9" t="s">
        <v>5005</v>
      </c>
      <c r="AC5382" s="9" t="s">
        <v>4999</v>
      </c>
      <c r="AD5382" s="29"/>
      <c r="AE5382" s="20" t="str">
        <f>VLOOKUP(E5382,'FILIAIS PETZ'!A:Q,17,0)</f>
        <v>SP7</v>
      </c>
      <c r="AF5382" s="20" t="str">
        <f>VLOOKUP(E5382,'FILIAIS PETZ'!A:Q,3,0)</f>
        <v>FELICIO</v>
      </c>
      <c r="AG5382" s="20" t="str">
        <f>VLOOKUP(E5382,'FILIAIS PETZ'!A:Q,2,0)</f>
        <v>R3</v>
      </c>
      <c r="AH5382" s="75">
        <v>2330</v>
      </c>
      <c r="AI5382" s="16" t="s">
        <v>12555</v>
      </c>
      <c r="AJ5382" s="43">
        <f>VLOOKUP(E5382,'FILIAIS PETZ'!$A$2:$K$2000,11,0)</f>
        <v>18328118008517</v>
      </c>
      <c r="AK5382" s="44">
        <f t="shared" si="348"/>
        <v>18328118008517</v>
      </c>
    </row>
    <row r="5383" spans="1:37" s="14" customFormat="1" ht="15" customHeight="1" thickBot="1" x14ac:dyDescent="0.25">
      <c r="A5383" s="9" t="str">
        <f t="shared" si="350"/>
        <v>PREVENTIVA</v>
      </c>
      <c r="B5383" s="18">
        <f>VLOOKUP(C5383,FORNECEDORES!D:E,2,0)</f>
        <v>398395</v>
      </c>
      <c r="C5383" s="19" t="str">
        <f>VLOOKUP(D5383,FORNECEDORES!A:D,4,0)</f>
        <v>27.093.558/0087-95</v>
      </c>
      <c r="D5383" s="13" t="s">
        <v>7171</v>
      </c>
      <c r="E5383" s="20" t="str">
        <f t="shared" si="349"/>
        <v>04 0095</v>
      </c>
      <c r="F5383" s="28" t="s">
        <v>4945</v>
      </c>
      <c r="G5383" s="21" t="str">
        <f>VLOOKUP(E5383,'FILIAIS PETZ'!A:E,5,0)</f>
        <v>PETZ BETIM</v>
      </c>
      <c r="H5383" s="20" t="str">
        <f>VLOOKUP(E5383,'FILIAIS PETZ'!A:D,4,0)</f>
        <v>BTIM-MG</v>
      </c>
      <c r="I5383" s="46">
        <v>45536</v>
      </c>
      <c r="J5383" s="9" t="s">
        <v>4980</v>
      </c>
      <c r="K5383" s="84"/>
      <c r="L5383" s="83"/>
      <c r="M5383" s="46"/>
      <c r="N5383" s="46"/>
      <c r="O5383" s="46"/>
      <c r="P5383" s="29" t="s">
        <v>4990</v>
      </c>
      <c r="Q5383" s="9">
        <v>3</v>
      </c>
      <c r="R5383" s="9">
        <v>1</v>
      </c>
      <c r="S5383" s="9" t="s">
        <v>4983</v>
      </c>
      <c r="T5383" s="9" t="s">
        <v>32</v>
      </c>
      <c r="U5383" s="9">
        <v>11002</v>
      </c>
      <c r="V5383" s="9">
        <v>11002</v>
      </c>
      <c r="W5383" s="9"/>
      <c r="X5383" s="9" t="s">
        <v>5016</v>
      </c>
      <c r="Y5383" s="10" t="s">
        <v>4980</v>
      </c>
      <c r="Z5383" s="9" t="s">
        <v>4994</v>
      </c>
      <c r="AA5383" s="9" t="s">
        <v>5732</v>
      </c>
      <c r="AB5383" s="9" t="s">
        <v>5005</v>
      </c>
      <c r="AC5383" s="9" t="s">
        <v>4999</v>
      </c>
      <c r="AD5383" s="29"/>
      <c r="AE5383" s="20" t="str">
        <f>VLOOKUP(E5383,'FILIAIS PETZ'!A:Q,17,0)</f>
        <v>MG-2</v>
      </c>
      <c r="AF5383" s="20" t="str">
        <f>VLOOKUP(E5383,'FILIAIS PETZ'!A:Q,3,0)</f>
        <v>FELICIO</v>
      </c>
      <c r="AG5383" s="20" t="str">
        <f>VLOOKUP(E5383,'FILIAIS PETZ'!A:Q,2,0)</f>
        <v>R3</v>
      </c>
      <c r="AH5383" s="75">
        <v>2330</v>
      </c>
      <c r="AI5383" s="16" t="s">
        <v>12555</v>
      </c>
      <c r="AJ5383" s="43">
        <f>VLOOKUP(E5383,'FILIAIS PETZ'!$A$2:$K$2000,11,0)</f>
        <v>18328118009084</v>
      </c>
      <c r="AK5383" s="44">
        <f t="shared" si="348"/>
        <v>18328118009084</v>
      </c>
    </row>
    <row r="5384" spans="1:37" s="14" customFormat="1" ht="15" customHeight="1" thickBot="1" x14ac:dyDescent="0.25">
      <c r="A5384" s="9" t="str">
        <f t="shared" si="350"/>
        <v>PREVENTIVA</v>
      </c>
      <c r="B5384" s="18">
        <f>VLOOKUP(C5384,FORNECEDORES!D:E,2,0)</f>
        <v>398395</v>
      </c>
      <c r="C5384" s="19" t="str">
        <f>VLOOKUP(D5384,FORNECEDORES!A:D,4,0)</f>
        <v>27.093.558/0087-95</v>
      </c>
      <c r="D5384" s="13" t="s">
        <v>7171</v>
      </c>
      <c r="E5384" s="20" t="str">
        <f t="shared" si="349"/>
        <v>04 0106</v>
      </c>
      <c r="F5384" s="28" t="s">
        <v>4952</v>
      </c>
      <c r="G5384" s="21" t="str">
        <f>VLOOKUP(E5384,'FILIAIS PETZ'!A:E,5,0)</f>
        <v>PETZ COTIA</v>
      </c>
      <c r="H5384" s="20" t="str">
        <f>VLOOKUP(E5384,'FILIAIS PETZ'!A:D,4,0)</f>
        <v>CTIA-SP</v>
      </c>
      <c r="I5384" s="46">
        <v>45536</v>
      </c>
      <c r="J5384" s="9" t="s">
        <v>4980</v>
      </c>
      <c r="K5384" s="84"/>
      <c r="L5384" s="83"/>
      <c r="M5384" s="46"/>
      <c r="N5384" s="46"/>
      <c r="O5384" s="46"/>
      <c r="P5384" s="29" t="s">
        <v>4990</v>
      </c>
      <c r="Q5384" s="9">
        <v>3</v>
      </c>
      <c r="R5384" s="9">
        <v>1</v>
      </c>
      <c r="S5384" s="9" t="s">
        <v>4983</v>
      </c>
      <c r="T5384" s="9" t="s">
        <v>32</v>
      </c>
      <c r="U5384" s="9">
        <v>11002</v>
      </c>
      <c r="V5384" s="9">
        <v>11002</v>
      </c>
      <c r="W5384" s="9"/>
      <c r="X5384" s="9" t="s">
        <v>5016</v>
      </c>
      <c r="Y5384" s="10" t="s">
        <v>4980</v>
      </c>
      <c r="Z5384" s="9" t="s">
        <v>4994</v>
      </c>
      <c r="AA5384" s="9" t="s">
        <v>5732</v>
      </c>
      <c r="AB5384" s="9" t="s">
        <v>5005</v>
      </c>
      <c r="AC5384" s="9" t="s">
        <v>4999</v>
      </c>
      <c r="AD5384" s="29"/>
      <c r="AE5384" s="20" t="str">
        <f>VLOOKUP(E5384,'FILIAIS PETZ'!A:Q,17,0)</f>
        <v>SP7</v>
      </c>
      <c r="AF5384" s="20" t="str">
        <f>VLOOKUP(E5384,'FILIAIS PETZ'!A:Q,3,0)</f>
        <v>FELICIO</v>
      </c>
      <c r="AG5384" s="20" t="str">
        <f>VLOOKUP(E5384,'FILIAIS PETZ'!A:Q,2,0)</f>
        <v>R3</v>
      </c>
      <c r="AH5384" s="75">
        <v>2330</v>
      </c>
      <c r="AI5384" s="16" t="s">
        <v>12555</v>
      </c>
      <c r="AJ5384" s="43">
        <f>VLOOKUP(E5384,'FILIAIS PETZ'!$A$2:$K$2000,11,0)</f>
        <v>18328118009327</v>
      </c>
      <c r="AK5384" s="44">
        <f t="shared" si="348"/>
        <v>18328118009327</v>
      </c>
    </row>
    <row r="5385" spans="1:37" s="14" customFormat="1" ht="15" customHeight="1" thickBot="1" x14ac:dyDescent="0.25">
      <c r="A5385" s="9" t="str">
        <f t="shared" si="350"/>
        <v>PREVENTIVA</v>
      </c>
      <c r="B5385" s="18">
        <f>VLOOKUP(C5385,FORNECEDORES!D:E,2,0)</f>
        <v>398395</v>
      </c>
      <c r="C5385" s="19" t="str">
        <f>VLOOKUP(D5385,FORNECEDORES!A:D,4,0)</f>
        <v>27.093.558/0087-95</v>
      </c>
      <c r="D5385" s="13" t="s">
        <v>7171</v>
      </c>
      <c r="E5385" s="20" t="str">
        <f t="shared" si="349"/>
        <v>04 0107</v>
      </c>
      <c r="F5385" s="28" t="s">
        <v>4930</v>
      </c>
      <c r="G5385" s="21" t="str">
        <f>VLOOKUP(E5385,'FILIAIS PETZ'!A:E,5,0)</f>
        <v>PETZ CONTAGEM</v>
      </c>
      <c r="H5385" s="20" t="str">
        <f>VLOOKUP(E5385,'FILIAIS PETZ'!A:D,4,0)</f>
        <v>CNTG-MG</v>
      </c>
      <c r="I5385" s="46">
        <v>45536</v>
      </c>
      <c r="J5385" s="9" t="s">
        <v>4980</v>
      </c>
      <c r="K5385" s="84"/>
      <c r="L5385" s="83"/>
      <c r="M5385" s="46"/>
      <c r="N5385" s="46"/>
      <c r="O5385" s="46"/>
      <c r="P5385" s="29" t="s">
        <v>4990</v>
      </c>
      <c r="Q5385" s="9">
        <v>3</v>
      </c>
      <c r="R5385" s="9">
        <v>1</v>
      </c>
      <c r="S5385" s="9" t="s">
        <v>4983</v>
      </c>
      <c r="T5385" s="9" t="s">
        <v>32</v>
      </c>
      <c r="U5385" s="9">
        <v>11002</v>
      </c>
      <c r="V5385" s="9">
        <v>11002</v>
      </c>
      <c r="W5385" s="9"/>
      <c r="X5385" s="9" t="s">
        <v>5016</v>
      </c>
      <c r="Y5385" s="10" t="s">
        <v>4980</v>
      </c>
      <c r="Z5385" s="9" t="s">
        <v>4994</v>
      </c>
      <c r="AA5385" s="9" t="s">
        <v>5732</v>
      </c>
      <c r="AB5385" s="9" t="s">
        <v>5005</v>
      </c>
      <c r="AC5385" s="9" t="s">
        <v>4999</v>
      </c>
      <c r="AD5385" s="29"/>
      <c r="AE5385" s="20" t="str">
        <f>VLOOKUP(E5385,'FILIAIS PETZ'!A:Q,17,0)</f>
        <v>MG-2</v>
      </c>
      <c r="AF5385" s="20" t="str">
        <f>VLOOKUP(E5385,'FILIAIS PETZ'!A:Q,3,0)</f>
        <v>FELICIO</v>
      </c>
      <c r="AG5385" s="20" t="str">
        <f>VLOOKUP(E5385,'FILIAIS PETZ'!A:Q,2,0)</f>
        <v>R3</v>
      </c>
      <c r="AH5385" s="75">
        <v>2330</v>
      </c>
      <c r="AI5385" s="16" t="s">
        <v>12555</v>
      </c>
      <c r="AJ5385" s="43">
        <f>VLOOKUP(E5385,'FILIAIS PETZ'!$A$2:$K$2000,11,0)</f>
        <v>18328118010414</v>
      </c>
      <c r="AK5385" s="44">
        <f t="shared" ref="AK5385:AK5448" si="351">AJ5385</f>
        <v>18328118010414</v>
      </c>
    </row>
    <row r="5386" spans="1:37" s="14" customFormat="1" ht="15" customHeight="1" thickBot="1" x14ac:dyDescent="0.25">
      <c r="A5386" s="9" t="str">
        <f t="shared" si="350"/>
        <v>PREVENTIVA</v>
      </c>
      <c r="B5386" s="18">
        <f>VLOOKUP(C5386,FORNECEDORES!D:E,2,0)</f>
        <v>4722</v>
      </c>
      <c r="C5386" s="19" t="str">
        <f>VLOOKUP(D5386,FORNECEDORES!A:D,4,0)</f>
        <v>08.100.057/0001-74</v>
      </c>
      <c r="D5386" s="13" t="s">
        <v>6219</v>
      </c>
      <c r="E5386" s="20" t="str">
        <f t="shared" si="349"/>
        <v>04 0116</v>
      </c>
      <c r="F5386" s="28" t="s">
        <v>8970</v>
      </c>
      <c r="G5386" s="21" t="str">
        <f>VLOOKUP(E5386,'FILIAIS PETZ'!A:E,5,0)</f>
        <v>PETZ SANTO ANDRE DOM PEDRO</v>
      </c>
      <c r="H5386" s="20" t="str">
        <f>VLOOKUP(E5386,'FILIAIS PETZ'!A:D,4,0)</f>
        <v>SADP-SP</v>
      </c>
      <c r="I5386" s="46">
        <v>45536</v>
      </c>
      <c r="J5386" s="9" t="s">
        <v>4980</v>
      </c>
      <c r="K5386" s="84" t="s">
        <v>5858</v>
      </c>
      <c r="L5386" s="83" t="s">
        <v>13141</v>
      </c>
      <c r="M5386" s="46">
        <v>45546</v>
      </c>
      <c r="N5386" s="46">
        <v>45574</v>
      </c>
      <c r="O5386" s="46">
        <v>45559</v>
      </c>
      <c r="P5386" s="29" t="s">
        <v>4998</v>
      </c>
      <c r="Q5386" s="9">
        <v>3</v>
      </c>
      <c r="R5386" s="9">
        <v>1</v>
      </c>
      <c r="S5386" s="9" t="s">
        <v>4983</v>
      </c>
      <c r="T5386" s="9" t="s">
        <v>32</v>
      </c>
      <c r="U5386" s="9">
        <v>11002</v>
      </c>
      <c r="V5386" s="9">
        <v>11002</v>
      </c>
      <c r="W5386" s="9"/>
      <c r="X5386" s="10" t="s">
        <v>5016</v>
      </c>
      <c r="Y5386" s="9" t="s">
        <v>4994</v>
      </c>
      <c r="Z5386" s="9" t="s">
        <v>4994</v>
      </c>
      <c r="AA5386" s="9" t="s">
        <v>5732</v>
      </c>
      <c r="AB5386" s="10" t="s">
        <v>5040</v>
      </c>
      <c r="AC5386" s="9" t="s">
        <v>4999</v>
      </c>
      <c r="AD5386" s="29"/>
      <c r="AE5386" s="20" t="str">
        <f>VLOOKUP(E5386,'FILIAIS PETZ'!A:Q,17,0)</f>
        <v>SP3</v>
      </c>
      <c r="AF5386" s="20" t="str">
        <f>VLOOKUP(E5386,'FILIAIS PETZ'!A:Q,3,0)</f>
        <v>FELICIO</v>
      </c>
      <c r="AG5386" s="20" t="str">
        <f>VLOOKUP(E5386,'FILIAIS PETZ'!A:Q,2,0)</f>
        <v>R3</v>
      </c>
      <c r="AH5386" s="75">
        <v>2330</v>
      </c>
      <c r="AI5386" s="16" t="s">
        <v>12555</v>
      </c>
      <c r="AJ5386" s="43">
        <f>VLOOKUP(E5386,'FILIAIS PETZ'!$A$2:$K$2000,11,0)</f>
        <v>18328118011062</v>
      </c>
      <c r="AK5386" s="44">
        <f t="shared" si="351"/>
        <v>18328118011062</v>
      </c>
    </row>
    <row r="5387" spans="1:37" s="14" customFormat="1" ht="15" customHeight="1" thickBot="1" x14ac:dyDescent="0.25">
      <c r="A5387" s="9" t="str">
        <f t="shared" si="350"/>
        <v>PREVENTIVA</v>
      </c>
      <c r="B5387" s="18">
        <f>VLOOKUP(C5387,FORNECEDORES!D:E,2,0)</f>
        <v>398395</v>
      </c>
      <c r="C5387" s="19" t="str">
        <f>VLOOKUP(D5387,FORNECEDORES!A:D,4,0)</f>
        <v>27.093.558/0087-95</v>
      </c>
      <c r="D5387" s="13" t="s">
        <v>7171</v>
      </c>
      <c r="E5387" s="20" t="str">
        <f t="shared" si="349"/>
        <v>04 0119</v>
      </c>
      <c r="F5387" s="28" t="s">
        <v>4934</v>
      </c>
      <c r="G5387" s="21" t="str">
        <f>VLOOKUP(E5387,'FILIAIS PETZ'!A:E,5,0)</f>
        <v>PETZ ITU</v>
      </c>
      <c r="H5387" s="20" t="str">
        <f>VLOOKUP(E5387,'FILIAIS PETZ'!A:D,4,0)</f>
        <v>ITTU-SP</v>
      </c>
      <c r="I5387" s="46">
        <v>45536</v>
      </c>
      <c r="J5387" s="9" t="s">
        <v>4980</v>
      </c>
      <c r="K5387" s="84"/>
      <c r="L5387" s="83"/>
      <c r="M5387" s="46"/>
      <c r="N5387" s="46"/>
      <c r="O5387" s="46"/>
      <c r="P5387" s="29" t="s">
        <v>4990</v>
      </c>
      <c r="Q5387" s="9">
        <v>3</v>
      </c>
      <c r="R5387" s="9">
        <v>1</v>
      </c>
      <c r="S5387" s="9" t="s">
        <v>4983</v>
      </c>
      <c r="T5387" s="9" t="s">
        <v>32</v>
      </c>
      <c r="U5387" s="9">
        <v>11002</v>
      </c>
      <c r="V5387" s="9">
        <v>11002</v>
      </c>
      <c r="W5387" s="9"/>
      <c r="X5387" s="9" t="s">
        <v>5016</v>
      </c>
      <c r="Y5387" s="10" t="s">
        <v>4980</v>
      </c>
      <c r="Z5387" s="9" t="s">
        <v>4994</v>
      </c>
      <c r="AA5387" s="9" t="s">
        <v>5732</v>
      </c>
      <c r="AB5387" s="9" t="s">
        <v>5005</v>
      </c>
      <c r="AC5387" s="9" t="s">
        <v>4999</v>
      </c>
      <c r="AD5387" s="29"/>
      <c r="AE5387" s="20" t="str">
        <f>VLOOKUP(E5387,'FILIAIS PETZ'!A:Q,17,0)</f>
        <v>SP7</v>
      </c>
      <c r="AF5387" s="20" t="str">
        <f>VLOOKUP(E5387,'FILIAIS PETZ'!A:Q,3,0)</f>
        <v>FELICIO</v>
      </c>
      <c r="AG5387" s="20" t="str">
        <f>VLOOKUP(E5387,'FILIAIS PETZ'!A:Q,2,0)</f>
        <v>R3</v>
      </c>
      <c r="AH5387" s="75">
        <v>2330</v>
      </c>
      <c r="AI5387" s="16" t="s">
        <v>12555</v>
      </c>
      <c r="AJ5387" s="43">
        <f>VLOOKUP(E5387,'FILIAIS PETZ'!$A$2:$K$2000,11,0)</f>
        <v>18328118010848</v>
      </c>
      <c r="AK5387" s="44">
        <f t="shared" si="351"/>
        <v>18328118010848</v>
      </c>
    </row>
    <row r="5388" spans="1:37" s="14" customFormat="1" ht="15" customHeight="1" thickBot="1" x14ac:dyDescent="0.25">
      <c r="A5388" s="9" t="str">
        <f t="shared" si="350"/>
        <v>PREVENTIVA</v>
      </c>
      <c r="B5388" s="18">
        <f>VLOOKUP(C5388,FORNECEDORES!D:E,2,0)</f>
        <v>398395</v>
      </c>
      <c r="C5388" s="19" t="str">
        <f>VLOOKUP(D5388,FORNECEDORES!A:D,4,0)</f>
        <v>27.093.558/0087-95</v>
      </c>
      <c r="D5388" s="13" t="s">
        <v>7171</v>
      </c>
      <c r="E5388" s="20" t="str">
        <f t="shared" ref="E5388:E5451" si="352">CONCATENATE("04 ",F5388)</f>
        <v>04 0122</v>
      </c>
      <c r="F5388" s="28" t="s">
        <v>6386</v>
      </c>
      <c r="G5388" s="21" t="str">
        <f>VLOOKUP(E5388,'FILIAIS PETZ'!A:E,5,0)</f>
        <v>PETZ JUIZ DE FORA</v>
      </c>
      <c r="H5388" s="20" t="str">
        <f>VLOOKUP(E5388,'FILIAIS PETZ'!A:D,4,0)</f>
        <v>JUZF-MG</v>
      </c>
      <c r="I5388" s="46">
        <v>45536</v>
      </c>
      <c r="J5388" s="9" t="s">
        <v>4980</v>
      </c>
      <c r="K5388" s="84"/>
      <c r="L5388" s="83"/>
      <c r="M5388" s="46"/>
      <c r="N5388" s="46"/>
      <c r="O5388" s="46"/>
      <c r="P5388" s="29" t="s">
        <v>4990</v>
      </c>
      <c r="Q5388" s="9">
        <v>3</v>
      </c>
      <c r="R5388" s="9">
        <v>1</v>
      </c>
      <c r="S5388" s="9" t="s">
        <v>4983</v>
      </c>
      <c r="T5388" s="9" t="s">
        <v>32</v>
      </c>
      <c r="U5388" s="9">
        <v>11002</v>
      </c>
      <c r="V5388" s="9">
        <v>11002</v>
      </c>
      <c r="W5388" s="9"/>
      <c r="X5388" s="9" t="s">
        <v>5016</v>
      </c>
      <c r="Y5388" s="10" t="s">
        <v>4980</v>
      </c>
      <c r="Z5388" s="9" t="s">
        <v>4994</v>
      </c>
      <c r="AA5388" s="9" t="s">
        <v>5732</v>
      </c>
      <c r="AB5388" s="9" t="s">
        <v>5005</v>
      </c>
      <c r="AC5388" s="9" t="s">
        <v>4999</v>
      </c>
      <c r="AD5388" s="29"/>
      <c r="AE5388" s="20" t="str">
        <f>VLOOKUP(E5388,'FILIAIS PETZ'!A:Q,17,0)</f>
        <v>MG-1</v>
      </c>
      <c r="AF5388" s="20" t="str">
        <f>VLOOKUP(E5388,'FILIAIS PETZ'!A:Q,3,0)</f>
        <v>FELICIO</v>
      </c>
      <c r="AG5388" s="20" t="str">
        <f>VLOOKUP(E5388,'FILIAIS PETZ'!A:Q,2,0)</f>
        <v>R3</v>
      </c>
      <c r="AH5388" s="75">
        <v>2330</v>
      </c>
      <c r="AI5388" s="16" t="s">
        <v>12555</v>
      </c>
      <c r="AJ5388" s="43">
        <f>VLOOKUP(E5388,'FILIAIS PETZ'!$A$2:$K$2000,11,0)</f>
        <v>18328118011810</v>
      </c>
      <c r="AK5388" s="44">
        <f t="shared" si="351"/>
        <v>18328118011810</v>
      </c>
    </row>
    <row r="5389" spans="1:37" s="14" customFormat="1" ht="15" customHeight="1" thickBot="1" x14ac:dyDescent="0.25">
      <c r="A5389" s="9" t="str">
        <f t="shared" si="350"/>
        <v>PREVENTIVA</v>
      </c>
      <c r="B5389" s="18">
        <f>VLOOKUP(C5389,FORNECEDORES!D:E,2,0)</f>
        <v>398395</v>
      </c>
      <c r="C5389" s="19" t="str">
        <f>VLOOKUP(D5389,FORNECEDORES!A:D,4,0)</f>
        <v>27.093.558/0087-95</v>
      </c>
      <c r="D5389" s="13" t="s">
        <v>7171</v>
      </c>
      <c r="E5389" s="20" t="str">
        <f t="shared" si="352"/>
        <v>04 0125</v>
      </c>
      <c r="F5389" s="28" t="s">
        <v>8981</v>
      </c>
      <c r="G5389" s="21" t="str">
        <f>VLOOKUP(E5389,'FILIAIS PETZ'!A:E,5,0)</f>
        <v>PETZ CERRO CORA</v>
      </c>
      <c r="H5389" s="20" t="str">
        <f>VLOOKUP(E5389,'FILIAIS PETZ'!A:D,4,0)</f>
        <v>CORA-SP</v>
      </c>
      <c r="I5389" s="46">
        <v>45536</v>
      </c>
      <c r="J5389" s="9" t="s">
        <v>4980</v>
      </c>
      <c r="K5389" s="84"/>
      <c r="L5389" s="83"/>
      <c r="M5389" s="46"/>
      <c r="N5389" s="46"/>
      <c r="O5389" s="46"/>
      <c r="P5389" s="29" t="s">
        <v>4990</v>
      </c>
      <c r="Q5389" s="9">
        <v>3</v>
      </c>
      <c r="R5389" s="9">
        <v>1</v>
      </c>
      <c r="S5389" s="9" t="s">
        <v>4983</v>
      </c>
      <c r="T5389" s="9" t="s">
        <v>32</v>
      </c>
      <c r="U5389" s="9">
        <v>11002</v>
      </c>
      <c r="V5389" s="9">
        <v>11002</v>
      </c>
      <c r="W5389" s="9"/>
      <c r="X5389" s="9" t="s">
        <v>5016</v>
      </c>
      <c r="Y5389" s="10" t="s">
        <v>4980</v>
      </c>
      <c r="Z5389" s="9" t="s">
        <v>4994</v>
      </c>
      <c r="AA5389" s="9" t="s">
        <v>5732</v>
      </c>
      <c r="AB5389" s="9" t="s">
        <v>5005</v>
      </c>
      <c r="AC5389" s="9" t="s">
        <v>4999</v>
      </c>
      <c r="AD5389" s="29"/>
      <c r="AE5389" s="20" t="str">
        <f>VLOOKUP(E5389,'FILIAIS PETZ'!A:Q,17,0)</f>
        <v>SP7</v>
      </c>
      <c r="AF5389" s="20" t="str">
        <f>VLOOKUP(E5389,'FILIAIS PETZ'!A:Q,3,0)</f>
        <v>FELICIO</v>
      </c>
      <c r="AG5389" s="20" t="str">
        <f>VLOOKUP(E5389,'FILIAIS PETZ'!A:Q,2,0)</f>
        <v>R3</v>
      </c>
      <c r="AH5389" s="75">
        <v>2330</v>
      </c>
      <c r="AI5389" s="16" t="s">
        <v>12555</v>
      </c>
      <c r="AJ5389" s="43">
        <f>VLOOKUP(E5389,'FILIAIS PETZ'!$A$2:$K$2000,11,0)</f>
        <v>18328118013600</v>
      </c>
      <c r="AK5389" s="44">
        <f t="shared" si="351"/>
        <v>18328118013600</v>
      </c>
    </row>
    <row r="5390" spans="1:37" s="14" customFormat="1" ht="15" customHeight="1" thickBot="1" x14ac:dyDescent="0.25">
      <c r="A5390" s="9" t="str">
        <f t="shared" si="350"/>
        <v>PREVENTIVA</v>
      </c>
      <c r="B5390" s="18">
        <f>VLOOKUP(C5390,FORNECEDORES!D:E,2,0)</f>
        <v>398395</v>
      </c>
      <c r="C5390" s="19" t="str">
        <f>VLOOKUP(D5390,FORNECEDORES!A:D,4,0)</f>
        <v>27.093.558/0087-95</v>
      </c>
      <c r="D5390" s="13" t="s">
        <v>7171</v>
      </c>
      <c r="E5390" s="20" t="str">
        <f t="shared" si="352"/>
        <v>04 0130</v>
      </c>
      <c r="F5390" s="28" t="s">
        <v>4975</v>
      </c>
      <c r="G5390" s="21" t="str">
        <f>VLOOKUP(E5390,'FILIAIS PETZ'!A:E,5,0)</f>
        <v>PETZ CARLOS LUZ</v>
      </c>
      <c r="H5390" s="20" t="str">
        <f>VLOOKUP(E5390,'FILIAIS PETZ'!A:D,4,0)</f>
        <v>CLUZ-MG</v>
      </c>
      <c r="I5390" s="46">
        <v>45536</v>
      </c>
      <c r="J5390" s="9" t="s">
        <v>4980</v>
      </c>
      <c r="K5390" s="84"/>
      <c r="L5390" s="83"/>
      <c r="M5390" s="46"/>
      <c r="N5390" s="46"/>
      <c r="O5390" s="46"/>
      <c r="P5390" s="29" t="s">
        <v>4990</v>
      </c>
      <c r="Q5390" s="9">
        <v>3</v>
      </c>
      <c r="R5390" s="9">
        <v>1</v>
      </c>
      <c r="S5390" s="9" t="s">
        <v>4983</v>
      </c>
      <c r="T5390" s="9" t="s">
        <v>32</v>
      </c>
      <c r="U5390" s="9">
        <v>11002</v>
      </c>
      <c r="V5390" s="9">
        <v>11002</v>
      </c>
      <c r="W5390" s="9"/>
      <c r="X5390" s="9" t="s">
        <v>5016</v>
      </c>
      <c r="Y5390" s="10" t="s">
        <v>4980</v>
      </c>
      <c r="Z5390" s="9" t="s">
        <v>4994</v>
      </c>
      <c r="AA5390" s="9" t="s">
        <v>5732</v>
      </c>
      <c r="AB5390" s="9" t="s">
        <v>5005</v>
      </c>
      <c r="AC5390" s="9" t="s">
        <v>4999</v>
      </c>
      <c r="AD5390" s="29"/>
      <c r="AE5390" s="20" t="str">
        <f>VLOOKUP(E5390,'FILIAIS PETZ'!A:Q,17,0)</f>
        <v>MG-1</v>
      </c>
      <c r="AF5390" s="20" t="str">
        <f>VLOOKUP(E5390,'FILIAIS PETZ'!A:Q,3,0)</f>
        <v>FELICIO</v>
      </c>
      <c r="AG5390" s="20" t="str">
        <f>VLOOKUP(E5390,'FILIAIS PETZ'!A:Q,2,0)</f>
        <v>R3</v>
      </c>
      <c r="AH5390" s="75">
        <v>2330</v>
      </c>
      <c r="AI5390" s="16" t="s">
        <v>12555</v>
      </c>
      <c r="AJ5390" s="43">
        <f>VLOOKUP(E5390,'FILIAIS PETZ'!$A$2:$K$2000,11,0)</f>
        <v>18328118012204</v>
      </c>
      <c r="AK5390" s="44">
        <f t="shared" si="351"/>
        <v>18328118012204</v>
      </c>
    </row>
    <row r="5391" spans="1:37" s="14" customFormat="1" ht="15" customHeight="1" thickBot="1" x14ac:dyDescent="0.25">
      <c r="A5391" s="9" t="str">
        <f t="shared" si="350"/>
        <v>PREVENTIVA</v>
      </c>
      <c r="B5391" s="18">
        <f>VLOOKUP(C5391,FORNECEDORES!D:E,2,0)</f>
        <v>4722</v>
      </c>
      <c r="C5391" s="19" t="str">
        <f>VLOOKUP(D5391,FORNECEDORES!A:D,4,0)</f>
        <v>08.100.057/0001-74</v>
      </c>
      <c r="D5391" s="13" t="s">
        <v>6219</v>
      </c>
      <c r="E5391" s="20" t="str">
        <f t="shared" si="352"/>
        <v>04 0135</v>
      </c>
      <c r="F5391" s="28" t="s">
        <v>8712</v>
      </c>
      <c r="G5391" s="21" t="str">
        <f>VLOOKUP(E5391,'FILIAIS PETZ'!A:E,5,0)</f>
        <v>PETZ CARREFOUR ANCHIETA</v>
      </c>
      <c r="H5391" s="20" t="str">
        <f>VLOOKUP(E5391,'FILIAIS PETZ'!A:D,4,0)</f>
        <v>ANCH-SP</v>
      </c>
      <c r="I5391" s="46">
        <v>45536</v>
      </c>
      <c r="J5391" s="9" t="s">
        <v>4980</v>
      </c>
      <c r="K5391" s="84" t="s">
        <v>5858</v>
      </c>
      <c r="L5391" s="83" t="s">
        <v>13146</v>
      </c>
      <c r="M5391" s="46">
        <v>45546</v>
      </c>
      <c r="N5391" s="46">
        <v>45574</v>
      </c>
      <c r="O5391" s="46">
        <v>45559</v>
      </c>
      <c r="P5391" s="29" t="s">
        <v>4998</v>
      </c>
      <c r="Q5391" s="9">
        <v>3</v>
      </c>
      <c r="R5391" s="9">
        <v>1</v>
      </c>
      <c r="S5391" s="9" t="s">
        <v>4983</v>
      </c>
      <c r="T5391" s="9" t="s">
        <v>32</v>
      </c>
      <c r="U5391" s="9">
        <v>11002</v>
      </c>
      <c r="V5391" s="9">
        <v>11002</v>
      </c>
      <c r="W5391" s="9"/>
      <c r="X5391" s="10" t="s">
        <v>5016</v>
      </c>
      <c r="Y5391" s="9" t="s">
        <v>4994</v>
      </c>
      <c r="Z5391" s="9" t="s">
        <v>4994</v>
      </c>
      <c r="AA5391" s="9" t="s">
        <v>5732</v>
      </c>
      <c r="AB5391" s="10" t="s">
        <v>5040</v>
      </c>
      <c r="AC5391" s="9" t="s">
        <v>4999</v>
      </c>
      <c r="AD5391" s="29"/>
      <c r="AE5391" s="20" t="str">
        <f>VLOOKUP(E5391,'FILIAIS PETZ'!A:Q,17,0)</f>
        <v>SP3</v>
      </c>
      <c r="AF5391" s="20" t="str">
        <f>VLOOKUP(E5391,'FILIAIS PETZ'!A:Q,3,0)</f>
        <v>FELICIO</v>
      </c>
      <c r="AG5391" s="20" t="str">
        <f>VLOOKUP(E5391,'FILIAIS PETZ'!A:Q,2,0)</f>
        <v>R3</v>
      </c>
      <c r="AH5391" s="75">
        <v>2330</v>
      </c>
      <c r="AI5391" s="16" t="s">
        <v>12555</v>
      </c>
      <c r="AJ5391" s="43">
        <f>VLOOKUP(E5391,'FILIAIS PETZ'!$A$2:$K$2000,11,0)</f>
        <v>18328118012549</v>
      </c>
      <c r="AK5391" s="44">
        <f t="shared" si="351"/>
        <v>18328118012549</v>
      </c>
    </row>
    <row r="5392" spans="1:37" s="14" customFormat="1" ht="15" customHeight="1" thickBot="1" x14ac:dyDescent="0.25">
      <c r="A5392" s="9" t="str">
        <f t="shared" si="350"/>
        <v>PREVENTIVA</v>
      </c>
      <c r="B5392" s="18">
        <f>VLOOKUP(C5392,FORNECEDORES!D:E,2,0)</f>
        <v>4722</v>
      </c>
      <c r="C5392" s="19" t="str">
        <f>VLOOKUP(D5392,FORNECEDORES!A:D,4,0)</f>
        <v>08.100.057/0001-74</v>
      </c>
      <c r="D5392" s="13" t="s">
        <v>6219</v>
      </c>
      <c r="E5392" s="20" t="str">
        <f t="shared" si="352"/>
        <v>04 0138</v>
      </c>
      <c r="F5392" s="28" t="s">
        <v>8627</v>
      </c>
      <c r="G5392" s="21" t="str">
        <f>VLOOKUP(E5392,'FILIAIS PETZ'!A:E,5,0)</f>
        <v>PETZ JOÃO FIRMINO</v>
      </c>
      <c r="H5392" s="20" t="str">
        <f>VLOOKUP(E5392,'FILIAIS PETZ'!A:D,4,0)</f>
        <v>JFIR-SP</v>
      </c>
      <c r="I5392" s="46">
        <v>45536</v>
      </c>
      <c r="J5392" s="9" t="s">
        <v>4980</v>
      </c>
      <c r="K5392" s="84" t="s">
        <v>5858</v>
      </c>
      <c r="L5392" s="83" t="s">
        <v>13140</v>
      </c>
      <c r="M5392" s="46">
        <v>45545</v>
      </c>
      <c r="N5392" s="46">
        <v>45574</v>
      </c>
      <c r="O5392" s="46">
        <v>45559</v>
      </c>
      <c r="P5392" s="29" t="s">
        <v>4998</v>
      </c>
      <c r="Q5392" s="9">
        <v>3</v>
      </c>
      <c r="R5392" s="9">
        <v>1</v>
      </c>
      <c r="S5392" s="9" t="s">
        <v>4983</v>
      </c>
      <c r="T5392" s="9" t="s">
        <v>32</v>
      </c>
      <c r="U5392" s="9">
        <v>11002</v>
      </c>
      <c r="V5392" s="9">
        <v>11002</v>
      </c>
      <c r="W5392" s="9"/>
      <c r="X5392" s="10" t="s">
        <v>5016</v>
      </c>
      <c r="Y5392" s="9" t="s">
        <v>4994</v>
      </c>
      <c r="Z5392" s="9" t="s">
        <v>4994</v>
      </c>
      <c r="AA5392" s="9" t="s">
        <v>5732</v>
      </c>
      <c r="AB5392" s="10" t="s">
        <v>5040</v>
      </c>
      <c r="AC5392" s="9" t="s">
        <v>4999</v>
      </c>
      <c r="AD5392" s="29"/>
      <c r="AE5392" s="20" t="str">
        <f>VLOOKUP(E5392,'FILIAIS PETZ'!A:Q,17,0)</f>
        <v>SP3</v>
      </c>
      <c r="AF5392" s="20" t="str">
        <f>VLOOKUP(E5392,'FILIAIS PETZ'!A:Q,3,0)</f>
        <v>FELICIO</v>
      </c>
      <c r="AG5392" s="20" t="str">
        <f>VLOOKUP(E5392,'FILIAIS PETZ'!A:Q,2,0)</f>
        <v>R3</v>
      </c>
      <c r="AH5392" s="75">
        <v>2330</v>
      </c>
      <c r="AI5392" s="16" t="s">
        <v>12555</v>
      </c>
      <c r="AJ5392" s="43">
        <f>VLOOKUP(E5392,'FILIAIS PETZ'!$A$2:$K$2000,11,0)</f>
        <v>18328118012972</v>
      </c>
      <c r="AK5392" s="44">
        <f t="shared" si="351"/>
        <v>18328118012972</v>
      </c>
    </row>
    <row r="5393" spans="1:37" s="14" customFormat="1" ht="15" customHeight="1" thickBot="1" x14ac:dyDescent="0.25">
      <c r="A5393" s="9" t="str">
        <f t="shared" si="350"/>
        <v>PREVENTIVA</v>
      </c>
      <c r="B5393" s="18">
        <f>VLOOKUP(C5393,FORNECEDORES!D:E,2,0)</f>
        <v>398395</v>
      </c>
      <c r="C5393" s="19" t="str">
        <f>VLOOKUP(D5393,FORNECEDORES!A:D,4,0)</f>
        <v>27.093.558/0087-95</v>
      </c>
      <c r="D5393" s="13" t="s">
        <v>7171</v>
      </c>
      <c r="E5393" s="20" t="str">
        <f t="shared" si="352"/>
        <v>04 0139</v>
      </c>
      <c r="F5393" s="28" t="s">
        <v>4978</v>
      </c>
      <c r="G5393" s="21" t="str">
        <f>VLOOKUP(E5393,'FILIAIS PETZ'!A:E,5,0)</f>
        <v>PETZ PALMAS</v>
      </c>
      <c r="H5393" s="20" t="str">
        <f>VLOOKUP(E5393,'FILIAIS PETZ'!A:D,4,0)</f>
        <v>PMAS-TO</v>
      </c>
      <c r="I5393" s="46">
        <v>45536</v>
      </c>
      <c r="J5393" s="9" t="s">
        <v>4980</v>
      </c>
      <c r="K5393" s="84"/>
      <c r="L5393" s="83"/>
      <c r="M5393" s="46"/>
      <c r="N5393" s="46"/>
      <c r="O5393" s="46"/>
      <c r="P5393" s="29" t="s">
        <v>4990</v>
      </c>
      <c r="Q5393" s="9">
        <v>3</v>
      </c>
      <c r="R5393" s="9">
        <v>1</v>
      </c>
      <c r="S5393" s="9" t="s">
        <v>4983</v>
      </c>
      <c r="T5393" s="9" t="s">
        <v>32</v>
      </c>
      <c r="U5393" s="9">
        <v>11002</v>
      </c>
      <c r="V5393" s="9">
        <v>11002</v>
      </c>
      <c r="W5393" s="9"/>
      <c r="X5393" s="9" t="s">
        <v>5016</v>
      </c>
      <c r="Y5393" s="10" t="s">
        <v>4980</v>
      </c>
      <c r="Z5393" s="9" t="s">
        <v>4994</v>
      </c>
      <c r="AA5393" s="9" t="s">
        <v>5732</v>
      </c>
      <c r="AB5393" s="9" t="s">
        <v>5005</v>
      </c>
      <c r="AC5393" s="9" t="s">
        <v>4999</v>
      </c>
      <c r="AD5393" s="29"/>
      <c r="AE5393" s="20" t="str">
        <f>VLOOKUP(E5393,'FILIAIS PETZ'!A:Q,17,0)</f>
        <v>CO-2</v>
      </c>
      <c r="AF5393" s="20" t="str">
        <f>VLOOKUP(E5393,'FILIAIS PETZ'!A:Q,3,0)</f>
        <v>FELICIO</v>
      </c>
      <c r="AG5393" s="20" t="str">
        <f>VLOOKUP(E5393,'FILIAIS PETZ'!A:Q,2,0)</f>
        <v>R3</v>
      </c>
      <c r="AH5393" s="75">
        <v>2330</v>
      </c>
      <c r="AI5393" s="16" t="s">
        <v>12555</v>
      </c>
      <c r="AJ5393" s="43">
        <f>VLOOKUP(E5393,'FILIAIS PETZ'!$A$2:$K$2000,11,0)</f>
        <v>18328118014088</v>
      </c>
      <c r="AK5393" s="44">
        <f t="shared" si="351"/>
        <v>18328118014088</v>
      </c>
    </row>
    <row r="5394" spans="1:37" s="14" customFormat="1" ht="15" customHeight="1" thickBot="1" x14ac:dyDescent="0.25">
      <c r="A5394" s="9" t="str">
        <f t="shared" si="350"/>
        <v>PREVENTIVA</v>
      </c>
      <c r="B5394" s="18">
        <f>VLOOKUP(C5394,FORNECEDORES!D:E,2,0)</f>
        <v>4722</v>
      </c>
      <c r="C5394" s="19" t="str">
        <f>VLOOKUP(D5394,FORNECEDORES!A:D,4,0)</f>
        <v>08.100.057/0001-74</v>
      </c>
      <c r="D5394" s="13" t="s">
        <v>6219</v>
      </c>
      <c r="E5394" s="20" t="str">
        <f t="shared" si="352"/>
        <v>04 0142</v>
      </c>
      <c r="F5394" s="28" t="s">
        <v>4931</v>
      </c>
      <c r="G5394" s="21" t="str">
        <f>VLOOKUP(E5394,'FILIAIS PETZ'!A:E,5,0)</f>
        <v>PETZ MIGUEL SUTIL</v>
      </c>
      <c r="H5394" s="20" t="str">
        <f>VLOOKUP(E5394,'FILIAIS PETZ'!A:D,4,0)</f>
        <v>MGST-MT</v>
      </c>
      <c r="I5394" s="46">
        <v>45536</v>
      </c>
      <c r="J5394" s="9" t="s">
        <v>4980</v>
      </c>
      <c r="K5394" s="84" t="s">
        <v>5858</v>
      </c>
      <c r="L5394" s="83" t="s">
        <v>13127</v>
      </c>
      <c r="M5394" s="46">
        <v>45545</v>
      </c>
      <c r="N5394" s="46">
        <v>45574</v>
      </c>
      <c r="O5394" s="46">
        <v>45559</v>
      </c>
      <c r="P5394" s="29" t="s">
        <v>4998</v>
      </c>
      <c r="Q5394" s="9">
        <v>3</v>
      </c>
      <c r="R5394" s="9">
        <v>1</v>
      </c>
      <c r="S5394" s="9" t="s">
        <v>4983</v>
      </c>
      <c r="T5394" s="9" t="s">
        <v>32</v>
      </c>
      <c r="U5394" s="9">
        <v>11002</v>
      </c>
      <c r="V5394" s="9">
        <v>11002</v>
      </c>
      <c r="W5394" s="9"/>
      <c r="X5394" s="10" t="s">
        <v>5016</v>
      </c>
      <c r="Y5394" s="9" t="s">
        <v>4994</v>
      </c>
      <c r="Z5394" s="9" t="s">
        <v>4994</v>
      </c>
      <c r="AA5394" s="9" t="s">
        <v>5732</v>
      </c>
      <c r="AB5394" s="10" t="s">
        <v>5040</v>
      </c>
      <c r="AC5394" s="9" t="s">
        <v>4999</v>
      </c>
      <c r="AD5394" s="29"/>
      <c r="AE5394" s="20" t="str">
        <f>VLOOKUP(E5394,'FILIAIS PETZ'!A:Q,17,0)</f>
        <v>CO-3</v>
      </c>
      <c r="AF5394" s="20" t="str">
        <f>VLOOKUP(E5394,'FILIAIS PETZ'!A:Q,3,0)</f>
        <v>FELICIO</v>
      </c>
      <c r="AG5394" s="20" t="str">
        <f>VLOOKUP(E5394,'FILIAIS PETZ'!A:Q,2,0)</f>
        <v>R3</v>
      </c>
      <c r="AH5394" s="75">
        <v>2330</v>
      </c>
      <c r="AI5394" s="16" t="s">
        <v>12555</v>
      </c>
      <c r="AJ5394" s="43">
        <f>VLOOKUP(E5394,'FILIAIS PETZ'!$A$2:$K$2000,11,0)</f>
        <v>18328118013430</v>
      </c>
      <c r="AK5394" s="44">
        <f t="shared" si="351"/>
        <v>18328118013430</v>
      </c>
    </row>
    <row r="5395" spans="1:37" s="14" customFormat="1" ht="15" customHeight="1" thickBot="1" x14ac:dyDescent="0.25">
      <c r="A5395" s="9" t="str">
        <f t="shared" si="350"/>
        <v>PREVENTIVA</v>
      </c>
      <c r="B5395" s="18">
        <f>VLOOKUP(C5395,FORNECEDORES!D:E,2,0)</f>
        <v>4722</v>
      </c>
      <c r="C5395" s="19" t="str">
        <f>VLOOKUP(D5395,FORNECEDORES!A:D,4,0)</f>
        <v>08.100.057/0001-74</v>
      </c>
      <c r="D5395" s="13" t="s">
        <v>6219</v>
      </c>
      <c r="E5395" s="20" t="str">
        <f t="shared" si="352"/>
        <v>04 0144</v>
      </c>
      <c r="F5395" s="28" t="s">
        <v>4938</v>
      </c>
      <c r="G5395" s="21" t="str">
        <f>VLOOKUP(E5395,'FILIAIS PETZ'!A:E,5,0)</f>
        <v>PETZ FERNANDO CORREA</v>
      </c>
      <c r="H5395" s="20" t="str">
        <f>VLOOKUP(E5395,'FILIAIS PETZ'!A:D,4,0)</f>
        <v>FCOR-MT</v>
      </c>
      <c r="I5395" s="46">
        <v>45536</v>
      </c>
      <c r="J5395" s="9" t="s">
        <v>4980</v>
      </c>
      <c r="K5395" s="84" t="s">
        <v>5858</v>
      </c>
      <c r="L5395" s="83" t="s">
        <v>13128</v>
      </c>
      <c r="M5395" s="46">
        <v>45545</v>
      </c>
      <c r="N5395" s="46">
        <v>45574</v>
      </c>
      <c r="O5395" s="46">
        <v>45559</v>
      </c>
      <c r="P5395" s="29" t="s">
        <v>4998</v>
      </c>
      <c r="Q5395" s="9">
        <v>3</v>
      </c>
      <c r="R5395" s="9">
        <v>1</v>
      </c>
      <c r="S5395" s="9" t="s">
        <v>4983</v>
      </c>
      <c r="T5395" s="9" t="s">
        <v>32</v>
      </c>
      <c r="U5395" s="9">
        <v>11002</v>
      </c>
      <c r="V5395" s="9">
        <v>11002</v>
      </c>
      <c r="W5395" s="9"/>
      <c r="X5395" s="10" t="s">
        <v>5016</v>
      </c>
      <c r="Y5395" s="9" t="s">
        <v>4994</v>
      </c>
      <c r="Z5395" s="9" t="s">
        <v>4994</v>
      </c>
      <c r="AA5395" s="9" t="s">
        <v>5732</v>
      </c>
      <c r="AB5395" s="10" t="s">
        <v>5040</v>
      </c>
      <c r="AC5395" s="9" t="s">
        <v>4999</v>
      </c>
      <c r="AD5395" s="29"/>
      <c r="AE5395" s="20" t="str">
        <f>VLOOKUP(E5395,'FILIAIS PETZ'!A:Q,17,0)</f>
        <v>CO-3</v>
      </c>
      <c r="AF5395" s="20" t="str">
        <f>VLOOKUP(E5395,'FILIAIS PETZ'!A:Q,3,0)</f>
        <v>FELICIO</v>
      </c>
      <c r="AG5395" s="20" t="str">
        <f>VLOOKUP(E5395,'FILIAIS PETZ'!A:Q,2,0)</f>
        <v>R3</v>
      </c>
      <c r="AH5395" s="75">
        <v>2330</v>
      </c>
      <c r="AI5395" s="16" t="s">
        <v>12555</v>
      </c>
      <c r="AJ5395" s="43">
        <f>VLOOKUP(E5395,'FILIAIS PETZ'!$A$2:$K$2000,11,0)</f>
        <v>18328118014169</v>
      </c>
      <c r="AK5395" s="44">
        <f t="shared" si="351"/>
        <v>18328118014169</v>
      </c>
    </row>
    <row r="5396" spans="1:37" s="14" customFormat="1" ht="15" customHeight="1" thickBot="1" x14ac:dyDescent="0.25">
      <c r="A5396" s="9" t="str">
        <f t="shared" si="350"/>
        <v>PREVENTIVA</v>
      </c>
      <c r="B5396" s="18">
        <f>VLOOKUP(C5396,FORNECEDORES!D:E,2,0)</f>
        <v>4722</v>
      </c>
      <c r="C5396" s="19" t="str">
        <f>VLOOKUP(D5396,FORNECEDORES!A:D,4,0)</f>
        <v>08.100.057/0001-74</v>
      </c>
      <c r="D5396" s="13" t="s">
        <v>6219</v>
      </c>
      <c r="E5396" s="20" t="str">
        <f t="shared" si="352"/>
        <v>04 0146</v>
      </c>
      <c r="F5396" s="28" t="s">
        <v>4947</v>
      </c>
      <c r="G5396" s="21" t="str">
        <f>VLOOKUP(E5396,'FILIAIS PETZ'!A:E,5,0)</f>
        <v>PETZ DJALMA BATISTA</v>
      </c>
      <c r="H5396" s="20" t="str">
        <f>VLOOKUP(E5396,'FILIAIS PETZ'!A:D,4,0)</f>
        <v>DJBA-AM</v>
      </c>
      <c r="I5396" s="46">
        <v>45536</v>
      </c>
      <c r="J5396" s="9" t="s">
        <v>4980</v>
      </c>
      <c r="K5396" s="84" t="s">
        <v>5858</v>
      </c>
      <c r="L5396" s="83" t="s">
        <v>13131</v>
      </c>
      <c r="M5396" s="46">
        <v>45545</v>
      </c>
      <c r="N5396" s="46">
        <v>45574</v>
      </c>
      <c r="O5396" s="46">
        <v>45559</v>
      </c>
      <c r="P5396" s="29" t="s">
        <v>4998</v>
      </c>
      <c r="Q5396" s="9">
        <v>3</v>
      </c>
      <c r="R5396" s="9">
        <v>1</v>
      </c>
      <c r="S5396" s="9" t="s">
        <v>4983</v>
      </c>
      <c r="T5396" s="9" t="s">
        <v>32</v>
      </c>
      <c r="U5396" s="9">
        <v>11002</v>
      </c>
      <c r="V5396" s="9">
        <v>11002</v>
      </c>
      <c r="W5396" s="9"/>
      <c r="X5396" s="10" t="s">
        <v>5016</v>
      </c>
      <c r="Y5396" s="9" t="s">
        <v>4994</v>
      </c>
      <c r="Z5396" s="9" t="s">
        <v>4994</v>
      </c>
      <c r="AA5396" s="9" t="s">
        <v>5732</v>
      </c>
      <c r="AB5396" s="10" t="s">
        <v>5040</v>
      </c>
      <c r="AC5396" s="9" t="s">
        <v>4999</v>
      </c>
      <c r="AD5396" s="29"/>
      <c r="AE5396" s="20" t="str">
        <f>VLOOKUP(E5396,'FILIAIS PETZ'!A:Q,17,0)</f>
        <v>CO-3</v>
      </c>
      <c r="AF5396" s="20" t="str">
        <f>VLOOKUP(E5396,'FILIAIS PETZ'!A:Q,3,0)</f>
        <v>FELICIO</v>
      </c>
      <c r="AG5396" s="20" t="str">
        <f>VLOOKUP(E5396,'FILIAIS PETZ'!A:Q,2,0)</f>
        <v>R3</v>
      </c>
      <c r="AH5396" s="75">
        <v>5570</v>
      </c>
      <c r="AI5396" s="16" t="s">
        <v>12555</v>
      </c>
      <c r="AJ5396" s="43">
        <f>VLOOKUP(E5396,'FILIAIS PETZ'!$A$2:$K$2000,11,0)</f>
        <v>18328118013782</v>
      </c>
      <c r="AK5396" s="44">
        <f t="shared" si="351"/>
        <v>18328118013782</v>
      </c>
    </row>
    <row r="5397" spans="1:37" s="14" customFormat="1" ht="15" customHeight="1" thickBot="1" x14ac:dyDescent="0.25">
      <c r="A5397" s="9" t="str">
        <f t="shared" si="350"/>
        <v>PREVENTIVA</v>
      </c>
      <c r="B5397" s="18">
        <f>VLOOKUP(C5397,FORNECEDORES!D:E,2,0)</f>
        <v>398395</v>
      </c>
      <c r="C5397" s="19" t="str">
        <f>VLOOKUP(D5397,FORNECEDORES!A:D,4,0)</f>
        <v>27.093.558/0087-95</v>
      </c>
      <c r="D5397" s="13" t="s">
        <v>7171</v>
      </c>
      <c r="E5397" s="20" t="str">
        <f t="shared" si="352"/>
        <v>04 0150</v>
      </c>
      <c r="F5397" s="28" t="s">
        <v>4963</v>
      </c>
      <c r="G5397" s="21" t="str">
        <f>VLOOKUP(E5397,'FILIAIS PETZ'!A:E,5,0)</f>
        <v>PETZ BRASILIA JARDIM BOTANICO</v>
      </c>
      <c r="H5397" s="20" t="str">
        <f>VLOOKUP(E5397,'FILIAIS PETZ'!A:D,4,0)</f>
        <v>BJDB-DF</v>
      </c>
      <c r="I5397" s="46">
        <v>45536</v>
      </c>
      <c r="J5397" s="9" t="s">
        <v>4980</v>
      </c>
      <c r="K5397" s="84"/>
      <c r="L5397" s="83"/>
      <c r="M5397" s="46"/>
      <c r="N5397" s="46"/>
      <c r="O5397" s="46"/>
      <c r="P5397" s="29" t="s">
        <v>4990</v>
      </c>
      <c r="Q5397" s="9">
        <v>3</v>
      </c>
      <c r="R5397" s="9">
        <v>1</v>
      </c>
      <c r="S5397" s="9" t="s">
        <v>4983</v>
      </c>
      <c r="T5397" s="9" t="s">
        <v>32</v>
      </c>
      <c r="U5397" s="9">
        <v>11002</v>
      </c>
      <c r="V5397" s="9">
        <v>11002</v>
      </c>
      <c r="W5397" s="9"/>
      <c r="X5397" s="9" t="s">
        <v>5016</v>
      </c>
      <c r="Y5397" s="10" t="s">
        <v>4980</v>
      </c>
      <c r="Z5397" s="9" t="s">
        <v>4994</v>
      </c>
      <c r="AA5397" s="9" t="s">
        <v>5732</v>
      </c>
      <c r="AB5397" s="9" t="s">
        <v>5005</v>
      </c>
      <c r="AC5397" s="9" t="s">
        <v>4999</v>
      </c>
      <c r="AD5397" s="29"/>
      <c r="AE5397" s="20" t="str">
        <f>VLOOKUP(E5397,'FILIAIS PETZ'!A:Q,17,0)</f>
        <v>CO-1</v>
      </c>
      <c r="AF5397" s="20" t="str">
        <f>VLOOKUP(E5397,'FILIAIS PETZ'!A:Q,3,0)</f>
        <v>FELICIO</v>
      </c>
      <c r="AG5397" s="20" t="str">
        <f>VLOOKUP(E5397,'FILIAIS PETZ'!A:Q,2,0)</f>
        <v>R3</v>
      </c>
      <c r="AH5397" s="75">
        <v>2330</v>
      </c>
      <c r="AI5397" s="16" t="s">
        <v>12555</v>
      </c>
      <c r="AJ5397" s="43">
        <f>VLOOKUP(E5397,'FILIAIS PETZ'!$A$2:$K$2000,11,0)</f>
        <v>18328118014320</v>
      </c>
      <c r="AK5397" s="44">
        <f t="shared" si="351"/>
        <v>18328118014320</v>
      </c>
    </row>
    <row r="5398" spans="1:37" s="14" customFormat="1" ht="15" customHeight="1" thickBot="1" x14ac:dyDescent="0.25">
      <c r="A5398" s="9" t="str">
        <f t="shared" si="350"/>
        <v>PREVENTIVA</v>
      </c>
      <c r="B5398" s="18">
        <f>VLOOKUP(C5398,FORNECEDORES!D:E,2,0)</f>
        <v>398395</v>
      </c>
      <c r="C5398" s="19" t="str">
        <f>VLOOKUP(D5398,FORNECEDORES!A:D,4,0)</f>
        <v>27.093.558/0087-95</v>
      </c>
      <c r="D5398" s="13" t="s">
        <v>7171</v>
      </c>
      <c r="E5398" s="20" t="str">
        <f t="shared" si="352"/>
        <v>04 0151</v>
      </c>
      <c r="F5398" s="28" t="s">
        <v>8979</v>
      </c>
      <c r="G5398" s="21" t="str">
        <f>VLOOKUP(E5398,'FILIAIS PETZ'!A:E,5,0)</f>
        <v>PETZ VILA MARIANA</v>
      </c>
      <c r="H5398" s="20" t="str">
        <f>VLOOKUP(E5398,'FILIAIS PETZ'!A:D,4,0)</f>
        <v>VLMA-SP</v>
      </c>
      <c r="I5398" s="46">
        <v>45536</v>
      </c>
      <c r="J5398" s="9" t="s">
        <v>4980</v>
      </c>
      <c r="K5398" s="84"/>
      <c r="L5398" s="83"/>
      <c r="M5398" s="46"/>
      <c r="N5398" s="46"/>
      <c r="O5398" s="46"/>
      <c r="P5398" s="29" t="s">
        <v>4990</v>
      </c>
      <c r="Q5398" s="9">
        <v>3</v>
      </c>
      <c r="R5398" s="9">
        <v>1</v>
      </c>
      <c r="S5398" s="9" t="s">
        <v>4983</v>
      </c>
      <c r="T5398" s="9" t="s">
        <v>32</v>
      </c>
      <c r="U5398" s="9">
        <v>11002</v>
      </c>
      <c r="V5398" s="9">
        <v>11002</v>
      </c>
      <c r="W5398" s="9"/>
      <c r="X5398" s="9" t="s">
        <v>5016</v>
      </c>
      <c r="Y5398" s="10" t="s">
        <v>4980</v>
      </c>
      <c r="Z5398" s="9" t="s">
        <v>4994</v>
      </c>
      <c r="AA5398" s="9" t="s">
        <v>5732</v>
      </c>
      <c r="AB5398" s="9" t="s">
        <v>5005</v>
      </c>
      <c r="AC5398" s="9" t="s">
        <v>4999</v>
      </c>
      <c r="AD5398" s="29"/>
      <c r="AE5398" s="20" t="str">
        <f>VLOOKUP(E5398,'FILIAIS PETZ'!A:Q,17,0)</f>
        <v>SP2</v>
      </c>
      <c r="AF5398" s="20" t="str">
        <f>VLOOKUP(E5398,'FILIAIS PETZ'!A:Q,3,0)</f>
        <v>FELICIO</v>
      </c>
      <c r="AG5398" s="20" t="str">
        <f>VLOOKUP(E5398,'FILIAIS PETZ'!A:Q,2,0)</f>
        <v>R3</v>
      </c>
      <c r="AH5398" s="75">
        <v>2330</v>
      </c>
      <c r="AI5398" s="16" t="s">
        <v>12555</v>
      </c>
      <c r="AJ5398" s="43">
        <f>VLOOKUP(E5398,'FILIAIS PETZ'!$A$2:$K$2000,11,0)</f>
        <v>18328118014835</v>
      </c>
      <c r="AK5398" s="44">
        <f t="shared" si="351"/>
        <v>18328118014835</v>
      </c>
    </row>
    <row r="5399" spans="1:37" s="14" customFormat="1" ht="15" customHeight="1" thickBot="1" x14ac:dyDescent="0.25">
      <c r="A5399" s="9" t="str">
        <f t="shared" si="350"/>
        <v>PREVENTIVA</v>
      </c>
      <c r="B5399" s="18">
        <f>VLOOKUP(C5399,FORNECEDORES!D:E,2,0)</f>
        <v>398395</v>
      </c>
      <c r="C5399" s="19" t="str">
        <f>VLOOKUP(D5399,FORNECEDORES!A:D,4,0)</f>
        <v>27.093.558/0087-95</v>
      </c>
      <c r="D5399" s="13" t="s">
        <v>7171</v>
      </c>
      <c r="E5399" s="20" t="str">
        <f t="shared" si="352"/>
        <v>04 0153</v>
      </c>
      <c r="F5399" s="28" t="s">
        <v>4966</v>
      </c>
      <c r="G5399" s="21" t="str">
        <f>VLOOKUP(E5399,'FILIAIS PETZ'!A:E,5,0)</f>
        <v>PETZ TAGUATINGA</v>
      </c>
      <c r="H5399" s="20" t="str">
        <f>VLOOKUP(E5399,'FILIAIS PETZ'!A:D,4,0)</f>
        <v>TGTG-DF</v>
      </c>
      <c r="I5399" s="46">
        <v>45536</v>
      </c>
      <c r="J5399" s="9" t="s">
        <v>4980</v>
      </c>
      <c r="K5399" s="84"/>
      <c r="L5399" s="83"/>
      <c r="M5399" s="46"/>
      <c r="N5399" s="46"/>
      <c r="O5399" s="46"/>
      <c r="P5399" s="29" t="s">
        <v>4990</v>
      </c>
      <c r="Q5399" s="9">
        <v>3</v>
      </c>
      <c r="R5399" s="9">
        <v>1</v>
      </c>
      <c r="S5399" s="9" t="s">
        <v>4983</v>
      </c>
      <c r="T5399" s="9" t="s">
        <v>32</v>
      </c>
      <c r="U5399" s="9">
        <v>11002</v>
      </c>
      <c r="V5399" s="9">
        <v>11002</v>
      </c>
      <c r="W5399" s="9"/>
      <c r="X5399" s="9" t="s">
        <v>5016</v>
      </c>
      <c r="Y5399" s="10" t="s">
        <v>4980</v>
      </c>
      <c r="Z5399" s="9" t="s">
        <v>4994</v>
      </c>
      <c r="AA5399" s="9" t="s">
        <v>5732</v>
      </c>
      <c r="AB5399" s="9" t="s">
        <v>5005</v>
      </c>
      <c r="AC5399" s="9" t="s">
        <v>4999</v>
      </c>
      <c r="AD5399" s="29"/>
      <c r="AE5399" s="20" t="str">
        <f>VLOOKUP(E5399,'FILIAIS PETZ'!A:Q,17,0)</f>
        <v>CO-1</v>
      </c>
      <c r="AF5399" s="20" t="str">
        <f>VLOOKUP(E5399,'FILIAIS PETZ'!A:Q,3,0)</f>
        <v>FELICIO</v>
      </c>
      <c r="AG5399" s="20" t="str">
        <f>VLOOKUP(E5399,'FILIAIS PETZ'!A:Q,2,0)</f>
        <v>R3</v>
      </c>
      <c r="AH5399" s="75">
        <v>2330</v>
      </c>
      <c r="AI5399" s="16" t="s">
        <v>12555</v>
      </c>
      <c r="AJ5399" s="43">
        <f>VLOOKUP(E5399,'FILIAIS PETZ'!$A$2:$K$2000,11,0)</f>
        <v>18328118014916</v>
      </c>
      <c r="AK5399" s="44">
        <f t="shared" si="351"/>
        <v>18328118014916</v>
      </c>
    </row>
    <row r="5400" spans="1:37" s="14" customFormat="1" ht="15" customHeight="1" thickBot="1" x14ac:dyDescent="0.25">
      <c r="A5400" s="9" t="str">
        <f t="shared" si="350"/>
        <v>PREVENTIVA</v>
      </c>
      <c r="B5400" s="18">
        <f>VLOOKUP(C5400,FORNECEDORES!D:E,2,0)</f>
        <v>398395</v>
      </c>
      <c r="C5400" s="19" t="str">
        <f>VLOOKUP(D5400,FORNECEDORES!A:D,4,0)</f>
        <v>27.093.558/0087-95</v>
      </c>
      <c r="D5400" s="13" t="s">
        <v>7171</v>
      </c>
      <c r="E5400" s="20" t="str">
        <f t="shared" si="352"/>
        <v>04 0155</v>
      </c>
      <c r="F5400" s="28" t="s">
        <v>4929</v>
      </c>
      <c r="G5400" s="21" t="str">
        <f>VLOOKUP(E5400,'FILIAIS PETZ'!A:E,5,0)</f>
        <v>PETZ SETE LAGOAS</v>
      </c>
      <c r="H5400" s="20" t="str">
        <f>VLOOKUP(E5400,'FILIAIS PETZ'!A:D,4,0)</f>
        <v>STLG-MG</v>
      </c>
      <c r="I5400" s="46">
        <v>45536</v>
      </c>
      <c r="J5400" s="9" t="s">
        <v>4980</v>
      </c>
      <c r="K5400" s="84"/>
      <c r="L5400" s="83"/>
      <c r="M5400" s="46"/>
      <c r="N5400" s="46"/>
      <c r="O5400" s="46"/>
      <c r="P5400" s="29" t="s">
        <v>4990</v>
      </c>
      <c r="Q5400" s="9">
        <v>3</v>
      </c>
      <c r="R5400" s="9">
        <v>1</v>
      </c>
      <c r="S5400" s="9" t="s">
        <v>4983</v>
      </c>
      <c r="T5400" s="9" t="s">
        <v>32</v>
      </c>
      <c r="U5400" s="9">
        <v>11002</v>
      </c>
      <c r="V5400" s="9">
        <v>11002</v>
      </c>
      <c r="W5400" s="9"/>
      <c r="X5400" s="9" t="s">
        <v>5016</v>
      </c>
      <c r="Y5400" s="10" t="s">
        <v>4980</v>
      </c>
      <c r="Z5400" s="9" t="s">
        <v>4994</v>
      </c>
      <c r="AA5400" s="9" t="s">
        <v>5732</v>
      </c>
      <c r="AB5400" s="9" t="s">
        <v>5005</v>
      </c>
      <c r="AC5400" s="9" t="s">
        <v>4999</v>
      </c>
      <c r="AD5400" s="29"/>
      <c r="AE5400" s="20" t="str">
        <f>VLOOKUP(E5400,'FILIAIS PETZ'!A:Q,17,0)</f>
        <v>MG-1</v>
      </c>
      <c r="AF5400" s="20" t="str">
        <f>VLOOKUP(E5400,'FILIAIS PETZ'!A:Q,3,0)</f>
        <v>FELICIO</v>
      </c>
      <c r="AG5400" s="20" t="str">
        <f>VLOOKUP(E5400,'FILIAIS PETZ'!A:Q,2,0)</f>
        <v>R3</v>
      </c>
      <c r="AH5400" s="75">
        <v>2330</v>
      </c>
      <c r="AI5400" s="16" t="s">
        <v>12555</v>
      </c>
      <c r="AJ5400" s="43">
        <f>VLOOKUP(E5400,'FILIAIS PETZ'!$A$2:$K$2000,11,0)</f>
        <v>18328118015645</v>
      </c>
      <c r="AK5400" s="44">
        <f t="shared" si="351"/>
        <v>18328118015645</v>
      </c>
    </row>
    <row r="5401" spans="1:37" s="14" customFormat="1" ht="15" customHeight="1" thickBot="1" x14ac:dyDescent="0.25">
      <c r="A5401" s="9" t="str">
        <f t="shared" si="350"/>
        <v>PREVENTIVA</v>
      </c>
      <c r="B5401" s="18">
        <f>VLOOKUP(C5401,FORNECEDORES!D:E,2,0)</f>
        <v>4722</v>
      </c>
      <c r="C5401" s="19" t="str">
        <f>VLOOKUP(D5401,FORNECEDORES!A:D,4,0)</f>
        <v>08.100.057/0001-74</v>
      </c>
      <c r="D5401" s="13" t="s">
        <v>6219</v>
      </c>
      <c r="E5401" s="20" t="str">
        <f t="shared" si="352"/>
        <v>04 0156</v>
      </c>
      <c r="F5401" s="28" t="s">
        <v>4940</v>
      </c>
      <c r="G5401" s="21" t="str">
        <f>VLOOKUP(E5401,'FILIAIS PETZ'!A:E,5,0)</f>
        <v>PETZ ITAPETININGA</v>
      </c>
      <c r="H5401" s="20" t="str">
        <f>VLOOKUP(E5401,'FILIAIS PETZ'!A:D,4,0)</f>
        <v>ITPT-SP</v>
      </c>
      <c r="I5401" s="46">
        <v>45536</v>
      </c>
      <c r="J5401" s="9" t="s">
        <v>4980</v>
      </c>
      <c r="K5401" s="84" t="s">
        <v>5858</v>
      </c>
      <c r="L5401" s="83" t="s">
        <v>13149</v>
      </c>
      <c r="M5401" s="46">
        <v>45555</v>
      </c>
      <c r="N5401" s="46">
        <v>45574</v>
      </c>
      <c r="O5401" s="46">
        <v>45559</v>
      </c>
      <c r="P5401" s="29" t="s">
        <v>4998</v>
      </c>
      <c r="Q5401" s="9">
        <v>3</v>
      </c>
      <c r="R5401" s="9">
        <v>1</v>
      </c>
      <c r="S5401" s="9" t="s">
        <v>4983</v>
      </c>
      <c r="T5401" s="9" t="s">
        <v>32</v>
      </c>
      <c r="U5401" s="9">
        <v>11002</v>
      </c>
      <c r="V5401" s="9">
        <v>11002</v>
      </c>
      <c r="W5401" s="9"/>
      <c r="X5401" s="10" t="s">
        <v>5016</v>
      </c>
      <c r="Y5401" s="9" t="s">
        <v>4994</v>
      </c>
      <c r="Z5401" s="9" t="s">
        <v>4994</v>
      </c>
      <c r="AA5401" s="9" t="s">
        <v>5732</v>
      </c>
      <c r="AB5401" s="10" t="s">
        <v>5040</v>
      </c>
      <c r="AC5401" s="9" t="s">
        <v>4999</v>
      </c>
      <c r="AD5401" s="29"/>
      <c r="AE5401" s="20" t="str">
        <f>VLOOKUP(E5401,'FILIAIS PETZ'!A:Q,17,0)</f>
        <v>SP7</v>
      </c>
      <c r="AF5401" s="20" t="str">
        <f>VLOOKUP(E5401,'FILIAIS PETZ'!A:Q,3,0)</f>
        <v>FELICIO</v>
      </c>
      <c r="AG5401" s="20" t="str">
        <f>VLOOKUP(E5401,'FILIAIS PETZ'!A:Q,2,0)</f>
        <v>R3</v>
      </c>
      <c r="AH5401" s="75">
        <v>2330</v>
      </c>
      <c r="AI5401" s="16" t="s">
        <v>12555</v>
      </c>
      <c r="AJ5401" s="43">
        <f>VLOOKUP(E5401,'FILIAIS PETZ'!$A$2:$K$2000,11,0)</f>
        <v>18328118014754</v>
      </c>
      <c r="AK5401" s="44">
        <f t="shared" si="351"/>
        <v>18328118014754</v>
      </c>
    </row>
    <row r="5402" spans="1:37" s="14" customFormat="1" ht="15" customHeight="1" thickBot="1" x14ac:dyDescent="0.25">
      <c r="A5402" s="9" t="str">
        <f t="shared" ref="A5402:A5465" si="353">J5402</f>
        <v>PREVENTIVA</v>
      </c>
      <c r="B5402" s="18">
        <f>VLOOKUP(C5402,FORNECEDORES!D:E,2,0)</f>
        <v>398395</v>
      </c>
      <c r="C5402" s="19" t="str">
        <f>VLOOKUP(D5402,FORNECEDORES!A:D,4,0)</f>
        <v>27.093.558/0087-95</v>
      </c>
      <c r="D5402" s="13" t="s">
        <v>7171</v>
      </c>
      <c r="E5402" s="20" t="str">
        <f t="shared" si="352"/>
        <v>04 0161</v>
      </c>
      <c r="F5402" s="28" t="s">
        <v>4959</v>
      </c>
      <c r="G5402" s="21" t="str">
        <f>VLOOKUP(E5402,'FILIAIS PETZ'!A:E,5,0)</f>
        <v>PETZ CEILANDIA</v>
      </c>
      <c r="H5402" s="20" t="str">
        <f>VLOOKUP(E5402,'FILIAIS PETZ'!A:D,4,0)</f>
        <v>CDIA-DF</v>
      </c>
      <c r="I5402" s="46">
        <v>45536</v>
      </c>
      <c r="J5402" s="9" t="s">
        <v>4980</v>
      </c>
      <c r="K5402" s="84"/>
      <c r="L5402" s="83"/>
      <c r="M5402" s="46"/>
      <c r="N5402" s="46"/>
      <c r="O5402" s="46"/>
      <c r="P5402" s="29" t="s">
        <v>4990</v>
      </c>
      <c r="Q5402" s="9">
        <v>3</v>
      </c>
      <c r="R5402" s="9">
        <v>1</v>
      </c>
      <c r="S5402" s="9" t="s">
        <v>4983</v>
      </c>
      <c r="T5402" s="9" t="s">
        <v>32</v>
      </c>
      <c r="U5402" s="9">
        <v>11002</v>
      </c>
      <c r="V5402" s="9">
        <v>11002</v>
      </c>
      <c r="W5402" s="9"/>
      <c r="X5402" s="9" t="s">
        <v>5016</v>
      </c>
      <c r="Y5402" s="10" t="s">
        <v>4980</v>
      </c>
      <c r="Z5402" s="9" t="s">
        <v>4994</v>
      </c>
      <c r="AA5402" s="9" t="s">
        <v>5732</v>
      </c>
      <c r="AB5402" s="9" t="s">
        <v>5005</v>
      </c>
      <c r="AC5402" s="9" t="s">
        <v>4999</v>
      </c>
      <c r="AD5402" s="29"/>
      <c r="AE5402" s="20" t="str">
        <f>VLOOKUP(E5402,'FILIAIS PETZ'!A:Q,17,0)</f>
        <v>CO-1</v>
      </c>
      <c r="AF5402" s="20" t="str">
        <f>VLOOKUP(E5402,'FILIAIS PETZ'!A:Q,3,0)</f>
        <v>FELICIO</v>
      </c>
      <c r="AG5402" s="20" t="str">
        <f>VLOOKUP(E5402,'FILIAIS PETZ'!A:Q,2,0)</f>
        <v>R3</v>
      </c>
      <c r="AH5402" s="75">
        <v>2330</v>
      </c>
      <c r="AI5402" s="16" t="s">
        <v>12555</v>
      </c>
      <c r="AJ5402" s="43">
        <f>VLOOKUP(E5402,'FILIAIS PETZ'!$A$2:$K$2000,11,0)</f>
        <v>18328118015211</v>
      </c>
      <c r="AK5402" s="44">
        <f t="shared" si="351"/>
        <v>18328118015211</v>
      </c>
    </row>
    <row r="5403" spans="1:37" s="14" customFormat="1" ht="15" customHeight="1" thickBot="1" x14ac:dyDescent="0.25">
      <c r="A5403" s="9" t="str">
        <f t="shared" si="353"/>
        <v>PREVENTIVA</v>
      </c>
      <c r="B5403" s="18">
        <f>VLOOKUP(C5403,FORNECEDORES!D:E,2,0)</f>
        <v>398395</v>
      </c>
      <c r="C5403" s="19" t="str">
        <f>VLOOKUP(D5403,FORNECEDORES!A:D,4,0)</f>
        <v>27.093.558/0087-95</v>
      </c>
      <c r="D5403" s="13" t="s">
        <v>7171</v>
      </c>
      <c r="E5403" s="20" t="str">
        <f t="shared" si="352"/>
        <v>04 0162</v>
      </c>
      <c r="F5403" s="28" t="s">
        <v>5179</v>
      </c>
      <c r="G5403" s="21" t="str">
        <f>VLOOKUP(E5403,'FILIAIS PETZ'!A:E,5,0)</f>
        <v>PETZ CONTAGEM JOÃO CESAR</v>
      </c>
      <c r="H5403" s="20" t="str">
        <f>VLOOKUP(E5403,'FILIAIS PETZ'!A:D,4,0)</f>
        <v>CTJC-MG</v>
      </c>
      <c r="I5403" s="46">
        <v>45536</v>
      </c>
      <c r="J5403" s="9" t="s">
        <v>4980</v>
      </c>
      <c r="K5403" s="84"/>
      <c r="L5403" s="83"/>
      <c r="M5403" s="46"/>
      <c r="N5403" s="46"/>
      <c r="O5403" s="46"/>
      <c r="P5403" s="29" t="s">
        <v>4990</v>
      </c>
      <c r="Q5403" s="9">
        <v>3</v>
      </c>
      <c r="R5403" s="9">
        <v>1</v>
      </c>
      <c r="S5403" s="9" t="s">
        <v>4983</v>
      </c>
      <c r="T5403" s="9" t="s">
        <v>32</v>
      </c>
      <c r="U5403" s="9">
        <v>11002</v>
      </c>
      <c r="V5403" s="9">
        <v>11002</v>
      </c>
      <c r="W5403" s="9"/>
      <c r="X5403" s="9" t="s">
        <v>5016</v>
      </c>
      <c r="Y5403" s="10" t="s">
        <v>4980</v>
      </c>
      <c r="Z5403" s="9" t="s">
        <v>4994</v>
      </c>
      <c r="AA5403" s="9" t="s">
        <v>5732</v>
      </c>
      <c r="AB5403" s="9" t="s">
        <v>5005</v>
      </c>
      <c r="AC5403" s="9" t="s">
        <v>4999</v>
      </c>
      <c r="AD5403" s="29"/>
      <c r="AE5403" s="20" t="str">
        <f>VLOOKUP(E5403,'FILIAIS PETZ'!A:Q,17,0)</f>
        <v>MG-2</v>
      </c>
      <c r="AF5403" s="20" t="str">
        <f>VLOOKUP(E5403,'FILIAIS PETZ'!A:Q,3,0)</f>
        <v>FELICIO</v>
      </c>
      <c r="AG5403" s="20" t="str">
        <f>VLOOKUP(E5403,'FILIAIS PETZ'!A:Q,2,0)</f>
        <v>R3</v>
      </c>
      <c r="AH5403" s="75">
        <v>2330</v>
      </c>
      <c r="AI5403" s="16" t="s">
        <v>12555</v>
      </c>
      <c r="AJ5403" s="43">
        <f>VLOOKUP(E5403,'FILIAIS PETZ'!$A$2:$K$2000,11,0)</f>
        <v>18328118017265</v>
      </c>
      <c r="AK5403" s="44">
        <f t="shared" si="351"/>
        <v>18328118017265</v>
      </c>
    </row>
    <row r="5404" spans="1:37" s="14" customFormat="1" ht="15" customHeight="1" thickBot="1" x14ac:dyDescent="0.25">
      <c r="A5404" s="9" t="str">
        <f t="shared" si="353"/>
        <v>PREVENTIVA</v>
      </c>
      <c r="B5404" s="18">
        <f>VLOOKUP(C5404,FORNECEDORES!D:E,2,0)</f>
        <v>398395</v>
      </c>
      <c r="C5404" s="19" t="str">
        <f>VLOOKUP(D5404,FORNECEDORES!A:D,4,0)</f>
        <v>27.093.558/0087-95</v>
      </c>
      <c r="D5404" s="13" t="s">
        <v>7171</v>
      </c>
      <c r="E5404" s="20" t="str">
        <f t="shared" si="352"/>
        <v>04 0165</v>
      </c>
      <c r="F5404" s="28" t="s">
        <v>4935</v>
      </c>
      <c r="G5404" s="21" t="str">
        <f>VLOOKUP(E5404,'FILIAIS PETZ'!A:E,5,0)</f>
        <v>PETZ CARAPICUIBA</v>
      </c>
      <c r="H5404" s="20" t="str">
        <f>VLOOKUP(E5404,'FILIAIS PETZ'!A:D,4,0)</f>
        <v>CPIC-SP</v>
      </c>
      <c r="I5404" s="46">
        <v>45536</v>
      </c>
      <c r="J5404" s="9" t="s">
        <v>4980</v>
      </c>
      <c r="K5404" s="84"/>
      <c r="L5404" s="83"/>
      <c r="M5404" s="46"/>
      <c r="N5404" s="46"/>
      <c r="O5404" s="46"/>
      <c r="P5404" s="29" t="s">
        <v>4990</v>
      </c>
      <c r="Q5404" s="9">
        <v>3</v>
      </c>
      <c r="R5404" s="9">
        <v>1</v>
      </c>
      <c r="S5404" s="9" t="s">
        <v>4983</v>
      </c>
      <c r="T5404" s="9" t="s">
        <v>32</v>
      </c>
      <c r="U5404" s="9">
        <v>11002</v>
      </c>
      <c r="V5404" s="9">
        <v>11002</v>
      </c>
      <c r="W5404" s="9"/>
      <c r="X5404" s="9" t="s">
        <v>5016</v>
      </c>
      <c r="Y5404" s="10" t="s">
        <v>4980</v>
      </c>
      <c r="Z5404" s="9" t="s">
        <v>4994</v>
      </c>
      <c r="AA5404" s="9" t="s">
        <v>5732</v>
      </c>
      <c r="AB5404" s="9" t="s">
        <v>5005</v>
      </c>
      <c r="AC5404" s="9" t="s">
        <v>4999</v>
      </c>
      <c r="AD5404" s="29"/>
      <c r="AE5404" s="20" t="str">
        <f>VLOOKUP(E5404,'FILIAIS PETZ'!A:Q,17,0)</f>
        <v>SP7</v>
      </c>
      <c r="AF5404" s="20" t="str">
        <f>VLOOKUP(E5404,'FILIAIS PETZ'!A:Q,3,0)</f>
        <v>FELICIO</v>
      </c>
      <c r="AG5404" s="20" t="str">
        <f>VLOOKUP(E5404,'FILIAIS PETZ'!A:Q,2,0)</f>
        <v>R3</v>
      </c>
      <c r="AH5404" s="75">
        <v>2330</v>
      </c>
      <c r="AI5404" s="16" t="s">
        <v>12555</v>
      </c>
      <c r="AJ5404" s="43">
        <f>VLOOKUP(E5404,'FILIAIS PETZ'!$A$2:$K$2000,11,0)</f>
        <v>18328118015726</v>
      </c>
      <c r="AK5404" s="44">
        <f t="shared" si="351"/>
        <v>18328118015726</v>
      </c>
    </row>
    <row r="5405" spans="1:37" s="14" customFormat="1" ht="15" customHeight="1" thickBot="1" x14ac:dyDescent="0.25">
      <c r="A5405" s="9" t="str">
        <f t="shared" si="353"/>
        <v>PREVENTIVA</v>
      </c>
      <c r="B5405" s="18">
        <f>VLOOKUP(C5405,FORNECEDORES!D:E,2,0)</f>
        <v>398395</v>
      </c>
      <c r="C5405" s="19" t="str">
        <f>VLOOKUP(D5405,FORNECEDORES!A:D,4,0)</f>
        <v>27.093.558/0087-95</v>
      </c>
      <c r="D5405" s="13" t="s">
        <v>7171</v>
      </c>
      <c r="E5405" s="20" t="str">
        <f t="shared" si="352"/>
        <v>04 0166</v>
      </c>
      <c r="F5405" s="28" t="s">
        <v>4932</v>
      </c>
      <c r="G5405" s="21" t="str">
        <f>VLOOKUP(E5405,'FILIAIS PETZ'!A:E,5,0)</f>
        <v>PETZ SOROCABA TAUSTE</v>
      </c>
      <c r="H5405" s="20" t="str">
        <f>VLOOKUP(E5405,'FILIAIS PETZ'!A:D,4,0)</f>
        <v>SOTT-SP</v>
      </c>
      <c r="I5405" s="46">
        <v>45536</v>
      </c>
      <c r="J5405" s="9" t="s">
        <v>4980</v>
      </c>
      <c r="K5405" s="84"/>
      <c r="L5405" s="83"/>
      <c r="M5405" s="46"/>
      <c r="N5405" s="46"/>
      <c r="O5405" s="46"/>
      <c r="P5405" s="29" t="s">
        <v>4990</v>
      </c>
      <c r="Q5405" s="9">
        <v>3</v>
      </c>
      <c r="R5405" s="9">
        <v>1</v>
      </c>
      <c r="S5405" s="9" t="s">
        <v>4983</v>
      </c>
      <c r="T5405" s="9" t="s">
        <v>32</v>
      </c>
      <c r="U5405" s="9">
        <v>11002</v>
      </c>
      <c r="V5405" s="9">
        <v>11002</v>
      </c>
      <c r="W5405" s="9"/>
      <c r="X5405" s="9" t="s">
        <v>5016</v>
      </c>
      <c r="Y5405" s="10" t="s">
        <v>4980</v>
      </c>
      <c r="Z5405" s="9" t="s">
        <v>4994</v>
      </c>
      <c r="AA5405" s="9" t="s">
        <v>5732</v>
      </c>
      <c r="AB5405" s="9" t="s">
        <v>5005</v>
      </c>
      <c r="AC5405" s="9" t="s">
        <v>4999</v>
      </c>
      <c r="AD5405" s="29"/>
      <c r="AE5405" s="20" t="str">
        <f>VLOOKUP(E5405,'FILIAIS PETZ'!A:Q,17,0)</f>
        <v>SP7</v>
      </c>
      <c r="AF5405" s="20" t="str">
        <f>VLOOKUP(E5405,'FILIAIS PETZ'!A:Q,3,0)</f>
        <v>FELICIO</v>
      </c>
      <c r="AG5405" s="20" t="str">
        <f>VLOOKUP(E5405,'FILIAIS PETZ'!A:Q,2,0)</f>
        <v>R3</v>
      </c>
      <c r="AH5405" s="75">
        <v>2330</v>
      </c>
      <c r="AI5405" s="16" t="s">
        <v>12555</v>
      </c>
      <c r="AJ5405" s="43">
        <f>VLOOKUP(E5405,'FILIAIS PETZ'!$A$2:$K$2000,11,0)</f>
        <v>18328118015998</v>
      </c>
      <c r="AK5405" s="44">
        <f t="shared" si="351"/>
        <v>18328118015998</v>
      </c>
    </row>
    <row r="5406" spans="1:37" s="14" customFormat="1" ht="15" customHeight="1" thickBot="1" x14ac:dyDescent="0.25">
      <c r="A5406" s="9" t="str">
        <f t="shared" si="353"/>
        <v>PREVENTIVA</v>
      </c>
      <c r="B5406" s="18">
        <f>VLOOKUP(C5406,FORNECEDORES!D:E,2,0)</f>
        <v>398395</v>
      </c>
      <c r="C5406" s="19" t="str">
        <f>VLOOKUP(D5406,FORNECEDORES!A:D,4,0)</f>
        <v>27.093.558/0087-95</v>
      </c>
      <c r="D5406" s="13" t="s">
        <v>7171</v>
      </c>
      <c r="E5406" s="20" t="str">
        <f t="shared" si="352"/>
        <v>04 0168</v>
      </c>
      <c r="F5406" s="28" t="s">
        <v>4961</v>
      </c>
      <c r="G5406" s="21" t="str">
        <f>VLOOKUP(E5406,'FILIAIS PETZ'!A:E,5,0)</f>
        <v>PETZ GAMA LESTE</v>
      </c>
      <c r="H5406" s="20" t="str">
        <f>VLOOKUP(E5406,'FILIAIS PETZ'!A:D,4,0)</f>
        <v>GAMA-DF</v>
      </c>
      <c r="I5406" s="46">
        <v>45536</v>
      </c>
      <c r="J5406" s="9" t="s">
        <v>4980</v>
      </c>
      <c r="K5406" s="84"/>
      <c r="L5406" s="83"/>
      <c r="M5406" s="46"/>
      <c r="N5406" s="46"/>
      <c r="O5406" s="46"/>
      <c r="P5406" s="29" t="s">
        <v>4990</v>
      </c>
      <c r="Q5406" s="9">
        <v>3</v>
      </c>
      <c r="R5406" s="9">
        <v>1</v>
      </c>
      <c r="S5406" s="9" t="s">
        <v>4983</v>
      </c>
      <c r="T5406" s="9" t="s">
        <v>32</v>
      </c>
      <c r="U5406" s="9">
        <v>11002</v>
      </c>
      <c r="V5406" s="9">
        <v>11002</v>
      </c>
      <c r="W5406" s="9"/>
      <c r="X5406" s="9" t="s">
        <v>5016</v>
      </c>
      <c r="Y5406" s="10" t="s">
        <v>4980</v>
      </c>
      <c r="Z5406" s="9" t="s">
        <v>4994</v>
      </c>
      <c r="AA5406" s="9" t="s">
        <v>5732</v>
      </c>
      <c r="AB5406" s="9" t="s">
        <v>5005</v>
      </c>
      <c r="AC5406" s="9" t="s">
        <v>4999</v>
      </c>
      <c r="AD5406" s="29"/>
      <c r="AE5406" s="20" t="str">
        <f>VLOOKUP(E5406,'FILIAIS PETZ'!A:Q,17,0)</f>
        <v>CO-1</v>
      </c>
      <c r="AF5406" s="20" t="str">
        <f>VLOOKUP(E5406,'FILIAIS PETZ'!A:Q,3,0)</f>
        <v>FELICIO</v>
      </c>
      <c r="AG5406" s="20" t="str">
        <f>VLOOKUP(E5406,'FILIAIS PETZ'!A:Q,2,0)</f>
        <v>R3</v>
      </c>
      <c r="AH5406" s="75">
        <v>2330</v>
      </c>
      <c r="AI5406" s="16" t="s">
        <v>12555</v>
      </c>
      <c r="AJ5406" s="43">
        <f>VLOOKUP(E5406,'FILIAIS PETZ'!$A$2:$K$2000,11,0)</f>
        <v>18328118016021</v>
      </c>
      <c r="AK5406" s="44">
        <f t="shared" si="351"/>
        <v>18328118016021</v>
      </c>
    </row>
    <row r="5407" spans="1:37" s="14" customFormat="1" ht="15" customHeight="1" thickBot="1" x14ac:dyDescent="0.25">
      <c r="A5407" s="9" t="str">
        <f t="shared" si="353"/>
        <v>PREVENTIVA</v>
      </c>
      <c r="B5407" s="18">
        <f>VLOOKUP(C5407,FORNECEDORES!D:E,2,0)</f>
        <v>398395</v>
      </c>
      <c r="C5407" s="19" t="str">
        <f>VLOOKUP(D5407,FORNECEDORES!A:D,4,0)</f>
        <v>27.093.558/0087-95</v>
      </c>
      <c r="D5407" s="13" t="s">
        <v>7171</v>
      </c>
      <c r="E5407" s="20" t="str">
        <f t="shared" si="352"/>
        <v>04 0177</v>
      </c>
      <c r="F5407" s="28" t="s">
        <v>8982</v>
      </c>
      <c r="G5407" s="21" t="str">
        <f>VLOOKUP(E5407,'FILIAIS PETZ'!A:E,5,0)</f>
        <v>PETZ TEODORO SAMPAIO</v>
      </c>
      <c r="H5407" s="20" t="str">
        <f>VLOOKUP(E5407,'FILIAIS PETZ'!A:D,4,0)</f>
        <v>TEOD-SP</v>
      </c>
      <c r="I5407" s="46">
        <v>45536</v>
      </c>
      <c r="J5407" s="9" t="s">
        <v>4980</v>
      </c>
      <c r="K5407" s="84"/>
      <c r="L5407" s="83"/>
      <c r="M5407" s="46"/>
      <c r="N5407" s="46"/>
      <c r="O5407" s="46"/>
      <c r="P5407" s="29" t="s">
        <v>4990</v>
      </c>
      <c r="Q5407" s="9">
        <v>3</v>
      </c>
      <c r="R5407" s="9">
        <v>1</v>
      </c>
      <c r="S5407" s="9" t="s">
        <v>4983</v>
      </c>
      <c r="T5407" s="9" t="s">
        <v>32</v>
      </c>
      <c r="U5407" s="9">
        <v>11002</v>
      </c>
      <c r="V5407" s="9">
        <v>11002</v>
      </c>
      <c r="W5407" s="9"/>
      <c r="X5407" s="9" t="s">
        <v>5016</v>
      </c>
      <c r="Y5407" s="10" t="s">
        <v>4980</v>
      </c>
      <c r="Z5407" s="9" t="s">
        <v>4994</v>
      </c>
      <c r="AA5407" s="9" t="s">
        <v>5732</v>
      </c>
      <c r="AB5407" s="9" t="s">
        <v>5005</v>
      </c>
      <c r="AC5407" s="9" t="s">
        <v>4999</v>
      </c>
      <c r="AD5407" s="29"/>
      <c r="AE5407" s="20" t="str">
        <f>VLOOKUP(E5407,'FILIAIS PETZ'!A:Q,17,0)</f>
        <v>SP2</v>
      </c>
      <c r="AF5407" s="20" t="str">
        <f>VLOOKUP(E5407,'FILIAIS PETZ'!A:Q,3,0)</f>
        <v>FELICIO</v>
      </c>
      <c r="AG5407" s="20" t="str">
        <f>VLOOKUP(E5407,'FILIAIS PETZ'!A:Q,2,0)</f>
        <v>R3</v>
      </c>
      <c r="AH5407" s="75">
        <v>2330</v>
      </c>
      <c r="AI5407" s="16" t="s">
        <v>12555</v>
      </c>
      <c r="AJ5407" s="43">
        <f>VLOOKUP(E5407,'FILIAIS PETZ'!$A$2:$K$2000,11,0)</f>
        <v>18328118016455</v>
      </c>
      <c r="AK5407" s="44">
        <f t="shared" si="351"/>
        <v>18328118016455</v>
      </c>
    </row>
    <row r="5408" spans="1:37" s="14" customFormat="1" ht="15" customHeight="1" thickBot="1" x14ac:dyDescent="0.25">
      <c r="A5408" s="9" t="str">
        <f t="shared" si="353"/>
        <v>PREVENTIVA</v>
      </c>
      <c r="B5408" s="18">
        <f>VLOOKUP(C5408,FORNECEDORES!D:E,2,0)</f>
        <v>4722</v>
      </c>
      <c r="C5408" s="19" t="str">
        <f>VLOOKUP(D5408,FORNECEDORES!A:D,4,0)</f>
        <v>08.100.057/0001-74</v>
      </c>
      <c r="D5408" s="13" t="s">
        <v>6219</v>
      </c>
      <c r="E5408" s="20" t="str">
        <f t="shared" si="352"/>
        <v>04 0180</v>
      </c>
      <c r="F5408" s="28" t="s">
        <v>4944</v>
      </c>
      <c r="G5408" s="21" t="str">
        <f>VLOOKUP(E5408,'FILIAIS PETZ'!A:E,5,0)</f>
        <v>PETZ TORQUATO TAPAJOS</v>
      </c>
      <c r="H5408" s="20" t="str">
        <f>VLOOKUP(E5408,'FILIAIS PETZ'!A:D,4,0)</f>
        <v>TQTP-AM</v>
      </c>
      <c r="I5408" s="46">
        <v>45536</v>
      </c>
      <c r="J5408" s="9" t="s">
        <v>4980</v>
      </c>
      <c r="K5408" s="84" t="s">
        <v>5858</v>
      </c>
      <c r="L5408" s="83" t="s">
        <v>13133</v>
      </c>
      <c r="M5408" s="46">
        <v>45545</v>
      </c>
      <c r="N5408" s="46">
        <v>45574</v>
      </c>
      <c r="O5408" s="46">
        <v>45559</v>
      </c>
      <c r="P5408" s="29" t="s">
        <v>4998</v>
      </c>
      <c r="Q5408" s="9">
        <v>3</v>
      </c>
      <c r="R5408" s="9">
        <v>1</v>
      </c>
      <c r="S5408" s="9" t="s">
        <v>4983</v>
      </c>
      <c r="T5408" s="9" t="s">
        <v>32</v>
      </c>
      <c r="U5408" s="9">
        <v>11002</v>
      </c>
      <c r="V5408" s="9">
        <v>11002</v>
      </c>
      <c r="W5408" s="9"/>
      <c r="X5408" s="10" t="s">
        <v>5016</v>
      </c>
      <c r="Y5408" s="9" t="s">
        <v>4994</v>
      </c>
      <c r="Z5408" s="9" t="s">
        <v>4994</v>
      </c>
      <c r="AA5408" s="9" t="s">
        <v>5732</v>
      </c>
      <c r="AB5408" s="10" t="s">
        <v>5040</v>
      </c>
      <c r="AC5408" s="9" t="s">
        <v>4999</v>
      </c>
      <c r="AD5408" s="29"/>
      <c r="AE5408" s="20" t="str">
        <f>VLOOKUP(E5408,'FILIAIS PETZ'!A:Q,17,0)</f>
        <v>CO-3</v>
      </c>
      <c r="AF5408" s="20" t="str">
        <f>VLOOKUP(E5408,'FILIAIS PETZ'!A:Q,3,0)</f>
        <v>FELICIO</v>
      </c>
      <c r="AG5408" s="20" t="str">
        <f>VLOOKUP(E5408,'FILIAIS PETZ'!A:Q,2,0)</f>
        <v>R3</v>
      </c>
      <c r="AH5408" s="75">
        <v>5570</v>
      </c>
      <c r="AI5408" s="16" t="s">
        <v>12555</v>
      </c>
      <c r="AJ5408" s="43">
        <f>VLOOKUP(E5408,'FILIAIS PETZ'!$A$2:$K$2000,11,0)</f>
        <v>18328118017346</v>
      </c>
      <c r="AK5408" s="44">
        <f t="shared" si="351"/>
        <v>18328118017346</v>
      </c>
    </row>
    <row r="5409" spans="1:37" s="14" customFormat="1" ht="15" customHeight="1" thickBot="1" x14ac:dyDescent="0.25">
      <c r="A5409" s="9" t="str">
        <f t="shared" si="353"/>
        <v>PREVENTIVA</v>
      </c>
      <c r="B5409" s="18">
        <f>VLOOKUP(C5409,FORNECEDORES!D:E,2,0)</f>
        <v>4722</v>
      </c>
      <c r="C5409" s="19" t="str">
        <f>VLOOKUP(D5409,FORNECEDORES!A:D,4,0)</f>
        <v>08.100.057/0001-74</v>
      </c>
      <c r="D5409" s="13" t="s">
        <v>6219</v>
      </c>
      <c r="E5409" s="20" t="str">
        <f t="shared" si="352"/>
        <v>04 0181</v>
      </c>
      <c r="F5409" s="28" t="s">
        <v>8969</v>
      </c>
      <c r="G5409" s="21" t="str">
        <f>VLOOKUP(E5409,'FILIAIS PETZ'!A:E,5,0)</f>
        <v>PETZ MAUA SHOPPING</v>
      </c>
      <c r="H5409" s="20" t="str">
        <f>VLOOKUP(E5409,'FILIAIS PETZ'!A:D,4,0)</f>
        <v>MAUA-SP</v>
      </c>
      <c r="I5409" s="46">
        <v>45536</v>
      </c>
      <c r="J5409" s="9" t="s">
        <v>4980</v>
      </c>
      <c r="K5409" s="84" t="s">
        <v>5858</v>
      </c>
      <c r="L5409" s="83" t="s">
        <v>13143</v>
      </c>
      <c r="M5409" s="46">
        <v>45546</v>
      </c>
      <c r="N5409" s="46">
        <v>45574</v>
      </c>
      <c r="O5409" s="46">
        <v>45559</v>
      </c>
      <c r="P5409" s="29" t="s">
        <v>4998</v>
      </c>
      <c r="Q5409" s="9">
        <v>3</v>
      </c>
      <c r="R5409" s="9">
        <v>1</v>
      </c>
      <c r="S5409" s="9" t="s">
        <v>4983</v>
      </c>
      <c r="T5409" s="9" t="s">
        <v>32</v>
      </c>
      <c r="U5409" s="9">
        <v>11002</v>
      </c>
      <c r="V5409" s="9">
        <v>11002</v>
      </c>
      <c r="W5409" s="9"/>
      <c r="X5409" s="10" t="s">
        <v>5016</v>
      </c>
      <c r="Y5409" s="9" t="s">
        <v>4994</v>
      </c>
      <c r="Z5409" s="9" t="s">
        <v>4994</v>
      </c>
      <c r="AA5409" s="9" t="s">
        <v>5732</v>
      </c>
      <c r="AB5409" s="10" t="s">
        <v>5040</v>
      </c>
      <c r="AC5409" s="9" t="s">
        <v>4999</v>
      </c>
      <c r="AD5409" s="29"/>
      <c r="AE5409" s="20" t="str">
        <f>VLOOKUP(E5409,'FILIAIS PETZ'!A:Q,17,0)</f>
        <v>SP3</v>
      </c>
      <c r="AF5409" s="20" t="str">
        <f>VLOOKUP(E5409,'FILIAIS PETZ'!A:Q,3,0)</f>
        <v>FELICIO</v>
      </c>
      <c r="AG5409" s="20" t="str">
        <f>VLOOKUP(E5409,'FILIAIS PETZ'!A:Q,2,0)</f>
        <v>R3</v>
      </c>
      <c r="AH5409" s="75">
        <v>2330</v>
      </c>
      <c r="AI5409" s="16" t="s">
        <v>12555</v>
      </c>
      <c r="AJ5409" s="43">
        <f>VLOOKUP(E5409,'FILIAIS PETZ'!$A$2:$K$2000,11,0)</f>
        <v>18328118016617</v>
      </c>
      <c r="AK5409" s="44">
        <f t="shared" si="351"/>
        <v>18328118016617</v>
      </c>
    </row>
    <row r="5410" spans="1:37" s="14" customFormat="1" ht="15" customHeight="1" thickBot="1" x14ac:dyDescent="0.25">
      <c r="A5410" s="9" t="str">
        <f t="shared" si="353"/>
        <v>PREVENTIVA</v>
      </c>
      <c r="B5410" s="18">
        <f>VLOOKUP(C5410,FORNECEDORES!D:E,2,0)</f>
        <v>398395</v>
      </c>
      <c r="C5410" s="19" t="str">
        <f>VLOOKUP(D5410,FORNECEDORES!A:D,4,0)</f>
        <v>27.093.558/0087-95</v>
      </c>
      <c r="D5410" s="13" t="s">
        <v>7171</v>
      </c>
      <c r="E5410" s="20" t="str">
        <f t="shared" si="352"/>
        <v>04 0185</v>
      </c>
      <c r="F5410" s="28" t="s">
        <v>4973</v>
      </c>
      <c r="G5410" s="21" t="str">
        <f>VLOOKUP(E5410,'FILIAIS PETZ'!A:E,5,0)</f>
        <v>PETZ AV CONTORNO (ANTIGOS DADOS DE SVLB/MG - PETZ SILVA LOBO)</v>
      </c>
      <c r="H5410" s="20" t="str">
        <f>VLOOKUP(E5410,'FILIAIS PETZ'!A:D,4,0)</f>
        <v>ACTN-MG</v>
      </c>
      <c r="I5410" s="46">
        <v>45536</v>
      </c>
      <c r="J5410" s="9" t="s">
        <v>4980</v>
      </c>
      <c r="K5410" s="84"/>
      <c r="L5410" s="83"/>
      <c r="M5410" s="46"/>
      <c r="N5410" s="46"/>
      <c r="O5410" s="46"/>
      <c r="P5410" s="29" t="s">
        <v>4990</v>
      </c>
      <c r="Q5410" s="9">
        <v>3</v>
      </c>
      <c r="R5410" s="9">
        <v>1</v>
      </c>
      <c r="S5410" s="9" t="s">
        <v>4983</v>
      </c>
      <c r="T5410" s="9" t="s">
        <v>32</v>
      </c>
      <c r="U5410" s="9">
        <v>11002</v>
      </c>
      <c r="V5410" s="9">
        <v>11002</v>
      </c>
      <c r="W5410" s="9"/>
      <c r="X5410" s="9" t="s">
        <v>5016</v>
      </c>
      <c r="Y5410" s="10" t="s">
        <v>4980</v>
      </c>
      <c r="Z5410" s="9" t="s">
        <v>4994</v>
      </c>
      <c r="AA5410" s="9" t="s">
        <v>5732</v>
      </c>
      <c r="AB5410" s="9" t="s">
        <v>5005</v>
      </c>
      <c r="AC5410" s="9" t="s">
        <v>4999</v>
      </c>
      <c r="AD5410" s="29"/>
      <c r="AE5410" s="20" t="str">
        <f>VLOOKUP(E5410,'FILIAIS PETZ'!A:Q,17,0)</f>
        <v>MG-1</v>
      </c>
      <c r="AF5410" s="20" t="str">
        <f>VLOOKUP(E5410,'FILIAIS PETZ'!A:Q,3,0)</f>
        <v>FELICIO</v>
      </c>
      <c r="AG5410" s="20" t="str">
        <f>VLOOKUP(E5410,'FILIAIS PETZ'!A:Q,2,0)</f>
        <v>R3</v>
      </c>
      <c r="AH5410" s="75">
        <v>2330</v>
      </c>
      <c r="AI5410" s="16" t="s">
        <v>12555</v>
      </c>
      <c r="AJ5410" s="43">
        <f>VLOOKUP(E5410,'FILIAIS PETZ'!$A$2:$K$2000,11,0)</f>
        <v>18328118017931</v>
      </c>
      <c r="AK5410" s="44">
        <f t="shared" si="351"/>
        <v>18328118017931</v>
      </c>
    </row>
    <row r="5411" spans="1:37" s="14" customFormat="1" ht="15" customHeight="1" thickBot="1" x14ac:dyDescent="0.25">
      <c r="A5411" s="9" t="str">
        <f t="shared" si="353"/>
        <v>PREVENTIVA</v>
      </c>
      <c r="B5411" s="18">
        <f>VLOOKUP(C5411,FORNECEDORES!D:E,2,0)</f>
        <v>398395</v>
      </c>
      <c r="C5411" s="19" t="str">
        <f>VLOOKUP(D5411,FORNECEDORES!A:D,4,0)</f>
        <v>27.093.558/0087-95</v>
      </c>
      <c r="D5411" s="13" t="s">
        <v>7171</v>
      </c>
      <c r="E5411" s="20" t="str">
        <f t="shared" si="352"/>
        <v>04 0198</v>
      </c>
      <c r="F5411" s="28" t="s">
        <v>4967</v>
      </c>
      <c r="G5411" s="21" t="str">
        <f>VLOOKUP(E5411,'FILIAIS PETZ'!A:E,5,0)</f>
        <v>PETZ SHOPPING SUL VALPARAISO</v>
      </c>
      <c r="H5411" s="20" t="str">
        <f>VLOOKUP(E5411,'FILIAIS PETZ'!A:D,4,0)</f>
        <v>VALP-GO</v>
      </c>
      <c r="I5411" s="46">
        <v>45536</v>
      </c>
      <c r="J5411" s="9" t="s">
        <v>4980</v>
      </c>
      <c r="K5411" s="84"/>
      <c r="L5411" s="83"/>
      <c r="M5411" s="46"/>
      <c r="N5411" s="46"/>
      <c r="O5411" s="46"/>
      <c r="P5411" s="29" t="s">
        <v>4990</v>
      </c>
      <c r="Q5411" s="9">
        <v>3</v>
      </c>
      <c r="R5411" s="9">
        <v>1</v>
      </c>
      <c r="S5411" s="9" t="s">
        <v>4983</v>
      </c>
      <c r="T5411" s="9" t="s">
        <v>32</v>
      </c>
      <c r="U5411" s="9">
        <v>11002</v>
      </c>
      <c r="V5411" s="9">
        <v>11002</v>
      </c>
      <c r="W5411" s="9"/>
      <c r="X5411" s="9" t="s">
        <v>5016</v>
      </c>
      <c r="Y5411" s="10" t="s">
        <v>4980</v>
      </c>
      <c r="Z5411" s="9" t="s">
        <v>4994</v>
      </c>
      <c r="AA5411" s="9" t="s">
        <v>5732</v>
      </c>
      <c r="AB5411" s="9" t="s">
        <v>5005</v>
      </c>
      <c r="AC5411" s="9" t="s">
        <v>4999</v>
      </c>
      <c r="AD5411" s="29"/>
      <c r="AE5411" s="20" t="str">
        <f>VLOOKUP(E5411,'FILIAIS PETZ'!A:Q,17,0)</f>
        <v>CO-1</v>
      </c>
      <c r="AF5411" s="20" t="str">
        <f>VLOOKUP(E5411,'FILIAIS PETZ'!A:Q,3,0)</f>
        <v>FELICIO</v>
      </c>
      <c r="AG5411" s="20" t="str">
        <f>VLOOKUP(E5411,'FILIAIS PETZ'!A:Q,2,0)</f>
        <v>R3</v>
      </c>
      <c r="AH5411" s="75">
        <v>2330</v>
      </c>
      <c r="AI5411" s="16" t="s">
        <v>12555</v>
      </c>
      <c r="AJ5411" s="43">
        <f>VLOOKUP(E5411,'FILIAIS PETZ'!$A$2:$K$2000,11,0)</f>
        <v>18328118019390</v>
      </c>
      <c r="AK5411" s="44">
        <f t="shared" si="351"/>
        <v>18328118019390</v>
      </c>
    </row>
    <row r="5412" spans="1:37" s="14" customFormat="1" ht="15" customHeight="1" thickBot="1" x14ac:dyDescent="0.25">
      <c r="A5412" s="9" t="str">
        <f t="shared" si="353"/>
        <v>PREVENTIVA</v>
      </c>
      <c r="B5412" s="18">
        <f>VLOOKUP(C5412,FORNECEDORES!D:E,2,0)</f>
        <v>398395</v>
      </c>
      <c r="C5412" s="19" t="str">
        <f>VLOOKUP(D5412,FORNECEDORES!A:D,4,0)</f>
        <v>27.093.558/0087-95</v>
      </c>
      <c r="D5412" s="13" t="s">
        <v>7171</v>
      </c>
      <c r="E5412" s="20" t="str">
        <f t="shared" si="352"/>
        <v>04 0200</v>
      </c>
      <c r="F5412" s="28" t="s">
        <v>4960</v>
      </c>
      <c r="G5412" s="21" t="str">
        <f>VLOOKUP(E5412,'FILIAIS PETZ'!A:E,5,0)</f>
        <v>PETZ BRASILIA W3 NORTE</v>
      </c>
      <c r="H5412" s="20" t="str">
        <f>VLOOKUP(E5412,'FILIAIS PETZ'!A:D,4,0)</f>
        <v>W3NT-DF</v>
      </c>
      <c r="I5412" s="46">
        <v>45536</v>
      </c>
      <c r="J5412" s="9" t="s">
        <v>4980</v>
      </c>
      <c r="K5412" s="84"/>
      <c r="L5412" s="83"/>
      <c r="M5412" s="46"/>
      <c r="N5412" s="46"/>
      <c r="O5412" s="46"/>
      <c r="P5412" s="29" t="s">
        <v>4990</v>
      </c>
      <c r="Q5412" s="9">
        <v>3</v>
      </c>
      <c r="R5412" s="9">
        <v>1</v>
      </c>
      <c r="S5412" s="9" t="s">
        <v>4983</v>
      </c>
      <c r="T5412" s="9" t="s">
        <v>32</v>
      </c>
      <c r="U5412" s="9">
        <v>11002</v>
      </c>
      <c r="V5412" s="9">
        <v>11002</v>
      </c>
      <c r="W5412" s="9"/>
      <c r="X5412" s="9" t="s">
        <v>5016</v>
      </c>
      <c r="Y5412" s="10" t="s">
        <v>4980</v>
      </c>
      <c r="Z5412" s="9" t="s">
        <v>4994</v>
      </c>
      <c r="AA5412" s="9" t="s">
        <v>5732</v>
      </c>
      <c r="AB5412" s="9" t="s">
        <v>5005</v>
      </c>
      <c r="AC5412" s="9" t="s">
        <v>4999</v>
      </c>
      <c r="AD5412" s="29"/>
      <c r="AE5412" s="20" t="str">
        <f>VLOOKUP(E5412,'FILIAIS PETZ'!A:Q,17,0)</f>
        <v>CO-2</v>
      </c>
      <c r="AF5412" s="20" t="str">
        <f>VLOOKUP(E5412,'FILIAIS PETZ'!A:Q,3,0)</f>
        <v>FELICIO</v>
      </c>
      <c r="AG5412" s="20" t="str">
        <f>VLOOKUP(E5412,'FILIAIS PETZ'!A:Q,2,0)</f>
        <v>R3</v>
      </c>
      <c r="AH5412" s="75">
        <v>2330</v>
      </c>
      <c r="AI5412" s="16" t="s">
        <v>12555</v>
      </c>
      <c r="AJ5412" s="43">
        <f>VLOOKUP(E5412,'FILIAIS PETZ'!$A$2:$K$2000,11,0)</f>
        <v>18328118018660</v>
      </c>
      <c r="AK5412" s="44">
        <f t="shared" si="351"/>
        <v>18328118018660</v>
      </c>
    </row>
    <row r="5413" spans="1:37" s="14" customFormat="1" ht="15" customHeight="1" thickBot="1" x14ac:dyDescent="0.25">
      <c r="A5413" s="9" t="str">
        <f t="shared" si="353"/>
        <v>PREVENTIVA</v>
      </c>
      <c r="B5413" s="18">
        <f>VLOOKUP(C5413,FORNECEDORES!D:E,2,0)</f>
        <v>398395</v>
      </c>
      <c r="C5413" s="19" t="str">
        <f>VLOOKUP(D5413,FORNECEDORES!A:D,4,0)</f>
        <v>27.093.558/0087-95</v>
      </c>
      <c r="D5413" s="13" t="s">
        <v>7171</v>
      </c>
      <c r="E5413" s="20" t="str">
        <f t="shared" si="352"/>
        <v>04 0207</v>
      </c>
      <c r="F5413" s="28" t="s">
        <v>4962</v>
      </c>
      <c r="G5413" s="21" t="str">
        <f>VLOOKUP(E5413,'FILIAIS PETZ'!A:E,5,0)</f>
        <v>PETZ GILBERTO SALOMÃO</v>
      </c>
      <c r="H5413" s="20" t="str">
        <f>VLOOKUP(E5413,'FILIAIS PETZ'!A:D,4,0)</f>
        <v>GBSL-DF</v>
      </c>
      <c r="I5413" s="46">
        <v>45536</v>
      </c>
      <c r="J5413" s="9" t="s">
        <v>4980</v>
      </c>
      <c r="K5413" s="84"/>
      <c r="L5413" s="83"/>
      <c r="M5413" s="46"/>
      <c r="N5413" s="46"/>
      <c r="O5413" s="46"/>
      <c r="P5413" s="29" t="s">
        <v>4990</v>
      </c>
      <c r="Q5413" s="9">
        <v>3</v>
      </c>
      <c r="R5413" s="9">
        <v>1</v>
      </c>
      <c r="S5413" s="9" t="s">
        <v>4983</v>
      </c>
      <c r="T5413" s="9" t="s">
        <v>32</v>
      </c>
      <c r="U5413" s="9">
        <v>11002</v>
      </c>
      <c r="V5413" s="9">
        <v>11002</v>
      </c>
      <c r="W5413" s="9"/>
      <c r="X5413" s="9" t="s">
        <v>5016</v>
      </c>
      <c r="Y5413" s="10" t="s">
        <v>4980</v>
      </c>
      <c r="Z5413" s="9" t="s">
        <v>4994</v>
      </c>
      <c r="AA5413" s="9" t="s">
        <v>5732</v>
      </c>
      <c r="AB5413" s="9" t="s">
        <v>5005</v>
      </c>
      <c r="AC5413" s="9" t="s">
        <v>4999</v>
      </c>
      <c r="AD5413" s="29"/>
      <c r="AE5413" s="20" t="str">
        <f>VLOOKUP(E5413,'FILIAIS PETZ'!A:Q,17,0)</f>
        <v>CO-1</v>
      </c>
      <c r="AF5413" s="20" t="str">
        <f>VLOOKUP(E5413,'FILIAIS PETZ'!A:Q,3,0)</f>
        <v>FELICIO</v>
      </c>
      <c r="AG5413" s="20" t="str">
        <f>VLOOKUP(E5413,'FILIAIS PETZ'!A:Q,2,0)</f>
        <v>R3</v>
      </c>
      <c r="AH5413" s="75">
        <v>2330</v>
      </c>
      <c r="AI5413" s="16" t="s">
        <v>12555</v>
      </c>
      <c r="AJ5413" s="43">
        <f>VLOOKUP(E5413,'FILIAIS PETZ'!$A$2:$K$2000,11,0)</f>
        <v>18328118020215</v>
      </c>
      <c r="AK5413" s="44">
        <f t="shared" si="351"/>
        <v>18328118020215</v>
      </c>
    </row>
    <row r="5414" spans="1:37" s="14" customFormat="1" ht="15" customHeight="1" thickBot="1" x14ac:dyDescent="0.25">
      <c r="A5414" s="9" t="str">
        <f t="shared" si="353"/>
        <v>PREVENTIVA</v>
      </c>
      <c r="B5414" s="18">
        <f>VLOOKUP(C5414,FORNECEDORES!D:E,2,0)</f>
        <v>4722</v>
      </c>
      <c r="C5414" s="19" t="str">
        <f>VLOOKUP(D5414,FORNECEDORES!A:D,4,0)</f>
        <v>08.100.057/0001-74</v>
      </c>
      <c r="D5414" s="13" t="s">
        <v>6219</v>
      </c>
      <c r="E5414" s="20" t="str">
        <f t="shared" si="352"/>
        <v>04 0208</v>
      </c>
      <c r="F5414" s="28" t="s">
        <v>8975</v>
      </c>
      <c r="G5414" s="21" t="str">
        <f>VLOOKUP(E5414,'FILIAIS PETZ'!A:E,5,0)</f>
        <v>PETZ AVENIDA ANGELICA</v>
      </c>
      <c r="H5414" s="20" t="str">
        <f>VLOOKUP(E5414,'FILIAIS PETZ'!A:D,4,0)</f>
        <v>ANGL-SP</v>
      </c>
      <c r="I5414" s="46">
        <v>45536</v>
      </c>
      <c r="J5414" s="9" t="s">
        <v>4980</v>
      </c>
      <c r="K5414" s="84" t="s">
        <v>5858</v>
      </c>
      <c r="L5414" s="83" t="s">
        <v>13150</v>
      </c>
      <c r="M5414" s="46">
        <v>45555</v>
      </c>
      <c r="N5414" s="46">
        <v>45574</v>
      </c>
      <c r="O5414" s="46">
        <v>45559</v>
      </c>
      <c r="P5414" s="29" t="s">
        <v>4998</v>
      </c>
      <c r="Q5414" s="9">
        <v>3</v>
      </c>
      <c r="R5414" s="9">
        <v>1</v>
      </c>
      <c r="S5414" s="9" t="s">
        <v>4983</v>
      </c>
      <c r="T5414" s="9" t="s">
        <v>32</v>
      </c>
      <c r="U5414" s="9">
        <v>11002</v>
      </c>
      <c r="V5414" s="9">
        <v>11002</v>
      </c>
      <c r="W5414" s="9"/>
      <c r="X5414" s="10" t="s">
        <v>5016</v>
      </c>
      <c r="Y5414" s="9" t="s">
        <v>4994</v>
      </c>
      <c r="Z5414" s="9" t="s">
        <v>4994</v>
      </c>
      <c r="AA5414" s="9" t="s">
        <v>5732</v>
      </c>
      <c r="AB5414" s="10" t="s">
        <v>5040</v>
      </c>
      <c r="AC5414" s="9" t="s">
        <v>4999</v>
      </c>
      <c r="AD5414" s="29"/>
      <c r="AE5414" s="20" t="str">
        <f>VLOOKUP(E5414,'FILIAIS PETZ'!A:Q,17,0)</f>
        <v>SP2</v>
      </c>
      <c r="AF5414" s="20" t="str">
        <f>VLOOKUP(E5414,'FILIAIS PETZ'!A:Q,3,0)</f>
        <v>FELICIO</v>
      </c>
      <c r="AG5414" s="20" t="str">
        <f>VLOOKUP(E5414,'FILIAIS PETZ'!A:Q,2,0)</f>
        <v>R3</v>
      </c>
      <c r="AH5414" s="75">
        <v>2330</v>
      </c>
      <c r="AI5414" s="16" t="s">
        <v>12555</v>
      </c>
      <c r="AJ5414" s="43">
        <f>VLOOKUP(E5414,'FILIAIS PETZ'!$A$2:$K$2000,11,0)</f>
        <v>18328118019551</v>
      </c>
      <c r="AK5414" s="44">
        <f t="shared" si="351"/>
        <v>18328118019551</v>
      </c>
    </row>
    <row r="5415" spans="1:37" s="14" customFormat="1" ht="15" customHeight="1" thickBot="1" x14ac:dyDescent="0.25">
      <c r="A5415" s="9" t="str">
        <f t="shared" si="353"/>
        <v>PREVENTIVA</v>
      </c>
      <c r="B5415" s="18">
        <f>VLOOKUP(C5415,FORNECEDORES!D:E,2,0)</f>
        <v>4722</v>
      </c>
      <c r="C5415" s="19" t="str">
        <f>VLOOKUP(D5415,FORNECEDORES!A:D,4,0)</f>
        <v>08.100.057/0001-74</v>
      </c>
      <c r="D5415" s="13" t="s">
        <v>6219</v>
      </c>
      <c r="E5415" s="20" t="str">
        <f t="shared" si="352"/>
        <v>04 0211</v>
      </c>
      <c r="F5415" s="28" t="s">
        <v>4974</v>
      </c>
      <c r="G5415" s="21" t="str">
        <f>VLOOKUP(E5415,'FILIAIS PETZ'!A:E,5,0)</f>
        <v>PETZ CASTELO BH</v>
      </c>
      <c r="H5415" s="20" t="str">
        <f>VLOOKUP(E5415,'FILIAIS PETZ'!A:D,4,0)</f>
        <v>CTLO-MG</v>
      </c>
      <c r="I5415" s="46">
        <v>45536</v>
      </c>
      <c r="J5415" s="9" t="s">
        <v>4980</v>
      </c>
      <c r="K5415" s="84" t="s">
        <v>5858</v>
      </c>
      <c r="L5415" s="83" t="s">
        <v>13134</v>
      </c>
      <c r="M5415" s="46">
        <v>45545</v>
      </c>
      <c r="N5415" s="46">
        <v>45574</v>
      </c>
      <c r="O5415" s="46">
        <v>45559</v>
      </c>
      <c r="P5415" s="29" t="s">
        <v>4998</v>
      </c>
      <c r="Q5415" s="9">
        <v>3</v>
      </c>
      <c r="R5415" s="9">
        <v>1</v>
      </c>
      <c r="S5415" s="9" t="s">
        <v>4983</v>
      </c>
      <c r="T5415" s="9" t="s">
        <v>32</v>
      </c>
      <c r="U5415" s="9">
        <v>11002</v>
      </c>
      <c r="V5415" s="9">
        <v>11002</v>
      </c>
      <c r="W5415" s="9"/>
      <c r="X5415" s="10" t="s">
        <v>5016</v>
      </c>
      <c r="Y5415" s="9" t="s">
        <v>4994</v>
      </c>
      <c r="Z5415" s="9" t="s">
        <v>4994</v>
      </c>
      <c r="AA5415" s="9" t="s">
        <v>5732</v>
      </c>
      <c r="AB5415" s="10" t="s">
        <v>5040</v>
      </c>
      <c r="AC5415" s="9" t="s">
        <v>4999</v>
      </c>
      <c r="AD5415" s="29"/>
      <c r="AE5415" s="20" t="str">
        <f>VLOOKUP(E5415,'FILIAIS PETZ'!A:Q,17,0)</f>
        <v>MG-1</v>
      </c>
      <c r="AF5415" s="20" t="str">
        <f>VLOOKUP(E5415,'FILIAIS PETZ'!A:Q,3,0)</f>
        <v>FELICIO</v>
      </c>
      <c r="AG5415" s="20" t="str">
        <f>VLOOKUP(E5415,'FILIAIS PETZ'!A:Q,2,0)</f>
        <v>R3</v>
      </c>
      <c r="AH5415" s="75">
        <v>2330</v>
      </c>
      <c r="AI5415" s="16" t="s">
        <v>12555</v>
      </c>
      <c r="AJ5415" s="43">
        <f>VLOOKUP(E5415,'FILIAIS PETZ'!$A$2:$K$2000,11,0)</f>
        <v>18328118019985</v>
      </c>
      <c r="AK5415" s="44">
        <f t="shared" si="351"/>
        <v>18328118019985</v>
      </c>
    </row>
    <row r="5416" spans="1:37" s="14" customFormat="1" ht="15" customHeight="1" thickBot="1" x14ac:dyDescent="0.25">
      <c r="A5416" s="9" t="str">
        <f t="shared" si="353"/>
        <v>PREVENTIVA</v>
      </c>
      <c r="B5416" s="18" t="e">
        <f>VLOOKUP(C5416,FORNECEDORES!D:E,2,0)</f>
        <v>#N/A</v>
      </c>
      <c r="C5416" s="19" t="e">
        <f>VLOOKUP(D5416,FORNECEDORES!A:D,4,0)</f>
        <v>#N/A</v>
      </c>
      <c r="D5416" s="13" t="s">
        <v>12556</v>
      </c>
      <c r="E5416" s="20" t="str">
        <f t="shared" si="352"/>
        <v>04 0214</v>
      </c>
      <c r="F5416" s="28" t="s">
        <v>12553</v>
      </c>
      <c r="G5416" s="21" t="str">
        <f>VLOOKUP(E5416,'FILIAIS PETZ'!A:E,5,0)</f>
        <v>PETZ PONTA NEGRA</v>
      </c>
      <c r="H5416" s="20" t="str">
        <f>VLOOKUP(E5416,'FILIAIS PETZ'!A:D,4,0)</f>
        <v>PTNG-AM</v>
      </c>
      <c r="I5416" s="46">
        <v>45536</v>
      </c>
      <c r="J5416" s="9" t="s">
        <v>4980</v>
      </c>
      <c r="K5416" s="84"/>
      <c r="L5416" s="83"/>
      <c r="M5416" s="46"/>
      <c r="N5416" s="46"/>
      <c r="O5416" s="46"/>
      <c r="P5416" s="29" t="s">
        <v>4998</v>
      </c>
      <c r="Q5416" s="9">
        <v>3</v>
      </c>
      <c r="R5416" s="9">
        <v>1</v>
      </c>
      <c r="S5416" s="9" t="s">
        <v>4983</v>
      </c>
      <c r="T5416" s="9" t="s">
        <v>32</v>
      </c>
      <c r="U5416" s="9">
        <v>11002</v>
      </c>
      <c r="V5416" s="9">
        <v>11002</v>
      </c>
      <c r="W5416" s="9"/>
      <c r="X5416" s="10" t="s">
        <v>5016</v>
      </c>
      <c r="Y5416" s="9" t="s">
        <v>4994</v>
      </c>
      <c r="Z5416" s="9" t="s">
        <v>4994</v>
      </c>
      <c r="AA5416" s="9" t="s">
        <v>5732</v>
      </c>
      <c r="AB5416" s="10" t="s">
        <v>5040</v>
      </c>
      <c r="AC5416" s="9" t="s">
        <v>4999</v>
      </c>
      <c r="AD5416" s="29"/>
      <c r="AE5416" s="20" t="str">
        <f>VLOOKUP(E5416,'FILIAIS PETZ'!A:Q,17,0)</f>
        <v>CO-3</v>
      </c>
      <c r="AF5416" s="20" t="str">
        <f>VLOOKUP(E5416,'FILIAIS PETZ'!A:Q,3,0)</f>
        <v>FELICIO</v>
      </c>
      <c r="AG5416" s="20" t="str">
        <f>VLOOKUP(E5416,'FILIAIS PETZ'!A:Q,2,0)</f>
        <v>R3</v>
      </c>
      <c r="AH5416" s="75">
        <v>2330</v>
      </c>
      <c r="AI5416" s="16" t="s">
        <v>12555</v>
      </c>
      <c r="AJ5416" s="43">
        <f>VLOOKUP(E5416,'FILIAIS PETZ'!$A$2:$K$2000,11,0)</f>
        <v>18328118019713</v>
      </c>
      <c r="AK5416" s="44">
        <f t="shared" si="351"/>
        <v>18328118019713</v>
      </c>
    </row>
    <row r="5417" spans="1:37" s="14" customFormat="1" ht="15" customHeight="1" thickBot="1" x14ac:dyDescent="0.25">
      <c r="A5417" s="9" t="str">
        <f t="shared" si="353"/>
        <v>PREVENTIVA</v>
      </c>
      <c r="B5417" s="18">
        <f>VLOOKUP(C5417,FORNECEDORES!D:E,2,0)</f>
        <v>398395</v>
      </c>
      <c r="C5417" s="19" t="str">
        <f>VLOOKUP(D5417,FORNECEDORES!A:D,4,0)</f>
        <v>27.093.558/0087-95</v>
      </c>
      <c r="D5417" s="13" t="s">
        <v>7171</v>
      </c>
      <c r="E5417" s="20" t="str">
        <f t="shared" si="352"/>
        <v>04 0221</v>
      </c>
      <c r="F5417" s="28" t="s">
        <v>8980</v>
      </c>
      <c r="G5417" s="21" t="str">
        <f>VLOOKUP(E5417,'FILIAIS PETZ'!A:E,5,0)</f>
        <v>PETZ GASTAO VIDIGAL</v>
      </c>
      <c r="H5417" s="20" t="str">
        <f>VLOOKUP(E5417,'FILIAIS PETZ'!A:D,4,0)</f>
        <v>GVDL-SP</v>
      </c>
      <c r="I5417" s="46">
        <v>45536</v>
      </c>
      <c r="J5417" s="9" t="s">
        <v>4980</v>
      </c>
      <c r="K5417" s="84"/>
      <c r="L5417" s="83"/>
      <c r="M5417" s="46"/>
      <c r="N5417" s="46"/>
      <c r="O5417" s="46"/>
      <c r="P5417" s="29" t="s">
        <v>4990</v>
      </c>
      <c r="Q5417" s="9">
        <v>3</v>
      </c>
      <c r="R5417" s="9">
        <v>1</v>
      </c>
      <c r="S5417" s="9" t="s">
        <v>4983</v>
      </c>
      <c r="T5417" s="9" t="s">
        <v>32</v>
      </c>
      <c r="U5417" s="9">
        <v>11002</v>
      </c>
      <c r="V5417" s="9">
        <v>11002</v>
      </c>
      <c r="W5417" s="9"/>
      <c r="X5417" s="9" t="s">
        <v>5016</v>
      </c>
      <c r="Y5417" s="10" t="s">
        <v>4980</v>
      </c>
      <c r="Z5417" s="9" t="s">
        <v>4994</v>
      </c>
      <c r="AA5417" s="9" t="s">
        <v>5732</v>
      </c>
      <c r="AB5417" s="9" t="s">
        <v>5005</v>
      </c>
      <c r="AC5417" s="9" t="s">
        <v>4999</v>
      </c>
      <c r="AD5417" s="29"/>
      <c r="AE5417" s="20" t="str">
        <f>VLOOKUP(E5417,'FILIAIS PETZ'!A:Q,17,0)</f>
        <v>SP7</v>
      </c>
      <c r="AF5417" s="20" t="str">
        <f>VLOOKUP(E5417,'FILIAIS PETZ'!A:Q,3,0)</f>
        <v>FELICIO</v>
      </c>
      <c r="AG5417" s="20" t="str">
        <f>VLOOKUP(E5417,'FILIAIS PETZ'!A:Q,2,0)</f>
        <v>R3</v>
      </c>
      <c r="AH5417" s="75">
        <v>2330</v>
      </c>
      <c r="AI5417" s="16" t="s">
        <v>12555</v>
      </c>
      <c r="AJ5417" s="43">
        <f>VLOOKUP(E5417,'FILIAIS PETZ'!$A$2:$K$2000,11,0)</f>
        <v>18328118021025</v>
      </c>
      <c r="AK5417" s="44">
        <f t="shared" si="351"/>
        <v>18328118021025</v>
      </c>
    </row>
    <row r="5418" spans="1:37" s="14" customFormat="1" ht="15" customHeight="1" thickBot="1" x14ac:dyDescent="0.25">
      <c r="A5418" s="9" t="str">
        <f t="shared" si="353"/>
        <v>PREVENTIVA</v>
      </c>
      <c r="B5418" s="18">
        <f>VLOOKUP(C5418,FORNECEDORES!D:E,2,0)</f>
        <v>398395</v>
      </c>
      <c r="C5418" s="19" t="str">
        <f>VLOOKUP(D5418,FORNECEDORES!A:D,4,0)</f>
        <v>27.093.558/0087-95</v>
      </c>
      <c r="D5418" s="13" t="s">
        <v>7171</v>
      </c>
      <c r="E5418" s="20" t="str">
        <f t="shared" si="352"/>
        <v>04 0223</v>
      </c>
      <c r="F5418" s="28" t="s">
        <v>4977</v>
      </c>
      <c r="G5418" s="21" t="str">
        <f>VLOOKUP(E5418,'FILIAIS PETZ'!A:E,5,0)</f>
        <v>PETZ IPATINGA (ANTIGA BETIM AMERICAS/MG)</v>
      </c>
      <c r="H5418" s="20" t="str">
        <f>VLOOKUP(E5418,'FILIAIS PETZ'!A:D,4,0)</f>
        <v>IPTG-MG</v>
      </c>
      <c r="I5418" s="46">
        <v>45536</v>
      </c>
      <c r="J5418" s="9" t="s">
        <v>4980</v>
      </c>
      <c r="K5418" s="84"/>
      <c r="L5418" s="83"/>
      <c r="M5418" s="46"/>
      <c r="N5418" s="46"/>
      <c r="O5418" s="46"/>
      <c r="P5418" s="29" t="s">
        <v>4990</v>
      </c>
      <c r="Q5418" s="9">
        <v>3</v>
      </c>
      <c r="R5418" s="9">
        <v>1</v>
      </c>
      <c r="S5418" s="9" t="s">
        <v>4983</v>
      </c>
      <c r="T5418" s="9" t="s">
        <v>32</v>
      </c>
      <c r="U5418" s="9">
        <v>11002</v>
      </c>
      <c r="V5418" s="9">
        <v>11002</v>
      </c>
      <c r="W5418" s="9"/>
      <c r="X5418" s="9" t="s">
        <v>5016</v>
      </c>
      <c r="Y5418" s="10" t="s">
        <v>4980</v>
      </c>
      <c r="Z5418" s="9" t="s">
        <v>4994</v>
      </c>
      <c r="AA5418" s="9" t="s">
        <v>5732</v>
      </c>
      <c r="AB5418" s="9" t="s">
        <v>5005</v>
      </c>
      <c r="AC5418" s="9" t="s">
        <v>4999</v>
      </c>
      <c r="AD5418" s="29"/>
      <c r="AE5418" s="20" t="str">
        <f>VLOOKUP(E5418,'FILIAIS PETZ'!A:Q,17,0)</f>
        <v>MG-2</v>
      </c>
      <c r="AF5418" s="20" t="str">
        <f>VLOOKUP(E5418,'FILIAIS PETZ'!A:Q,3,0)</f>
        <v>FELICIO</v>
      </c>
      <c r="AG5418" s="20" t="str">
        <f>VLOOKUP(E5418,'FILIAIS PETZ'!A:Q,2,0)</f>
        <v>R3</v>
      </c>
      <c r="AH5418" s="75">
        <v>2330</v>
      </c>
      <c r="AI5418" s="16" t="s">
        <v>12555</v>
      </c>
      <c r="AJ5418" s="43" t="str">
        <f>VLOOKUP(E5418,'FILIAIS PETZ'!$A$2:$K$2000,11,0)</f>
        <v>18.328.118/0213-78</v>
      </c>
      <c r="AK5418" s="44" t="str">
        <f t="shared" si="351"/>
        <v>18.328.118/0213-78</v>
      </c>
    </row>
    <row r="5419" spans="1:37" s="14" customFormat="1" ht="15" customHeight="1" thickBot="1" x14ac:dyDescent="0.25">
      <c r="A5419" s="9" t="str">
        <f t="shared" si="353"/>
        <v>PREVENTIVA</v>
      </c>
      <c r="B5419" s="18">
        <f>VLOOKUP(C5419,FORNECEDORES!D:E,2,0)</f>
        <v>4722</v>
      </c>
      <c r="C5419" s="19" t="str">
        <f>VLOOKUP(D5419,FORNECEDORES!A:D,4,0)</f>
        <v>08.100.057/0001-74</v>
      </c>
      <c r="D5419" s="13" t="s">
        <v>6219</v>
      </c>
      <c r="E5419" s="20" t="str">
        <f t="shared" si="352"/>
        <v>04 0224</v>
      </c>
      <c r="F5419" s="28" t="s">
        <v>4941</v>
      </c>
      <c r="G5419" s="21" t="str">
        <f>VLOOKUP(E5419,'FILIAIS PETZ'!A:E,5,0)</f>
        <v>PETZ NORTE SUL PLAZA</v>
      </c>
      <c r="H5419" s="20" t="str">
        <f>VLOOKUP(E5419,'FILIAIS PETZ'!A:D,4,0)</f>
        <v>NSPL-MS</v>
      </c>
      <c r="I5419" s="46">
        <v>45536</v>
      </c>
      <c r="J5419" s="9" t="s">
        <v>4980</v>
      </c>
      <c r="K5419" s="84" t="s">
        <v>5858</v>
      </c>
      <c r="L5419" s="83" t="s">
        <v>11970</v>
      </c>
      <c r="M5419" s="46">
        <v>45545</v>
      </c>
      <c r="N5419" s="46">
        <v>45574</v>
      </c>
      <c r="O5419" s="46">
        <v>45559</v>
      </c>
      <c r="P5419" s="29" t="s">
        <v>4998</v>
      </c>
      <c r="Q5419" s="9">
        <v>3</v>
      </c>
      <c r="R5419" s="9">
        <v>1</v>
      </c>
      <c r="S5419" s="9" t="s">
        <v>4983</v>
      </c>
      <c r="T5419" s="9" t="s">
        <v>32</v>
      </c>
      <c r="U5419" s="9">
        <v>11002</v>
      </c>
      <c r="V5419" s="9">
        <v>11002</v>
      </c>
      <c r="W5419" s="9"/>
      <c r="X5419" s="10" t="s">
        <v>5016</v>
      </c>
      <c r="Y5419" s="9" t="s">
        <v>4994</v>
      </c>
      <c r="Z5419" s="9" t="s">
        <v>4994</v>
      </c>
      <c r="AA5419" s="9" t="s">
        <v>5732</v>
      </c>
      <c r="AB5419" s="10" t="s">
        <v>5040</v>
      </c>
      <c r="AC5419" s="9" t="s">
        <v>4999</v>
      </c>
      <c r="AD5419" s="29"/>
      <c r="AE5419" s="20" t="str">
        <f>VLOOKUP(E5419,'FILIAIS PETZ'!A:Q,17,0)</f>
        <v>CO-1</v>
      </c>
      <c r="AF5419" s="20" t="str">
        <f>VLOOKUP(E5419,'FILIAIS PETZ'!A:Q,3,0)</f>
        <v>FELICIO</v>
      </c>
      <c r="AG5419" s="20" t="str">
        <f>VLOOKUP(E5419,'FILIAIS PETZ'!A:Q,2,0)</f>
        <v>R3</v>
      </c>
      <c r="AH5419" s="75">
        <v>2330</v>
      </c>
      <c r="AI5419" s="16" t="s">
        <v>12555</v>
      </c>
      <c r="AJ5419" s="43">
        <f>VLOOKUP(E5419,'FILIAIS PETZ'!$A$2:$K$2000,11,0)</f>
        <v>18328118021459</v>
      </c>
      <c r="AK5419" s="44">
        <f t="shared" si="351"/>
        <v>18328118021459</v>
      </c>
    </row>
    <row r="5420" spans="1:37" s="14" customFormat="1" ht="15" customHeight="1" thickBot="1" x14ac:dyDescent="0.25">
      <c r="A5420" s="9" t="str">
        <f t="shared" si="353"/>
        <v>PREVENTIVA</v>
      </c>
      <c r="B5420" s="18">
        <f>VLOOKUP(C5420,FORNECEDORES!D:E,2,0)</f>
        <v>4722</v>
      </c>
      <c r="C5420" s="19" t="str">
        <f>VLOOKUP(D5420,FORNECEDORES!A:D,4,0)</f>
        <v>08.100.057/0001-74</v>
      </c>
      <c r="D5420" s="13" t="s">
        <v>6219</v>
      </c>
      <c r="E5420" s="20" t="str">
        <f t="shared" si="352"/>
        <v>04 0228</v>
      </c>
      <c r="F5420" s="28" t="s">
        <v>4939</v>
      </c>
      <c r="G5420" s="21" t="str">
        <f>VLOOKUP(E5420,'FILIAIS PETZ'!A:E,5,0)</f>
        <v>PETZ SHOPPING PANTANAL</v>
      </c>
      <c r="H5420" s="20" t="str">
        <f>VLOOKUP(E5420,'FILIAIS PETZ'!A:D,4,0)</f>
        <v>SPAN-MT</v>
      </c>
      <c r="I5420" s="46">
        <v>45536</v>
      </c>
      <c r="J5420" s="9" t="s">
        <v>4980</v>
      </c>
      <c r="K5420" s="84" t="s">
        <v>5858</v>
      </c>
      <c r="L5420" s="83" t="s">
        <v>13129</v>
      </c>
      <c r="M5420" s="46">
        <v>45545</v>
      </c>
      <c r="N5420" s="46">
        <v>45574</v>
      </c>
      <c r="O5420" s="46">
        <v>45559</v>
      </c>
      <c r="P5420" s="29" t="s">
        <v>4998</v>
      </c>
      <c r="Q5420" s="9">
        <v>3</v>
      </c>
      <c r="R5420" s="9">
        <v>1</v>
      </c>
      <c r="S5420" s="9" t="s">
        <v>4983</v>
      </c>
      <c r="T5420" s="9" t="s">
        <v>32</v>
      </c>
      <c r="U5420" s="9">
        <v>11002</v>
      </c>
      <c r="V5420" s="9">
        <v>11002</v>
      </c>
      <c r="W5420" s="9"/>
      <c r="X5420" s="10" t="s">
        <v>5016</v>
      </c>
      <c r="Y5420" s="9" t="s">
        <v>4994</v>
      </c>
      <c r="Z5420" s="9" t="s">
        <v>4994</v>
      </c>
      <c r="AA5420" s="9" t="s">
        <v>5732</v>
      </c>
      <c r="AB5420" s="10" t="s">
        <v>5040</v>
      </c>
      <c r="AC5420" s="9" t="s">
        <v>4999</v>
      </c>
      <c r="AD5420" s="29"/>
      <c r="AE5420" s="20" t="str">
        <f>VLOOKUP(E5420,'FILIAIS PETZ'!A:Q,17,0)</f>
        <v>CO-3</v>
      </c>
      <c r="AF5420" s="20" t="str">
        <f>VLOOKUP(E5420,'FILIAIS PETZ'!A:Q,3,0)</f>
        <v>FELICIO</v>
      </c>
      <c r="AG5420" s="20" t="str">
        <f>VLOOKUP(E5420,'FILIAIS PETZ'!A:Q,2,0)</f>
        <v>R3</v>
      </c>
      <c r="AH5420" s="75">
        <v>2330</v>
      </c>
      <c r="AI5420" s="16" t="s">
        <v>12555</v>
      </c>
      <c r="AJ5420" s="43">
        <f>VLOOKUP(E5420,'FILIAIS PETZ'!$A$2:$K$2000,11,0)</f>
        <v>18328118021700</v>
      </c>
      <c r="AK5420" s="44">
        <f t="shared" si="351"/>
        <v>18328118021700</v>
      </c>
    </row>
    <row r="5421" spans="1:37" s="14" customFormat="1" ht="15" customHeight="1" thickBot="1" x14ac:dyDescent="0.25">
      <c r="A5421" s="9" t="str">
        <f t="shared" si="353"/>
        <v>PREVENTIVA</v>
      </c>
      <c r="B5421" s="18">
        <f>VLOOKUP(C5421,FORNECEDORES!D:E,2,0)</f>
        <v>4722</v>
      </c>
      <c r="C5421" s="19" t="str">
        <f>VLOOKUP(D5421,FORNECEDORES!A:D,4,0)</f>
        <v>08.100.057/0001-74</v>
      </c>
      <c r="D5421" s="13" t="s">
        <v>6219</v>
      </c>
      <c r="E5421" s="20" t="str">
        <f t="shared" si="352"/>
        <v>04 0232</v>
      </c>
      <c r="F5421" s="28" t="s">
        <v>4956</v>
      </c>
      <c r="G5421" s="21" t="str">
        <f>VLOOKUP(E5421,'FILIAIS PETZ'!A:E,5,0)</f>
        <v>PETZ VARZEA GRANDE</v>
      </c>
      <c r="H5421" s="20" t="str">
        <f>VLOOKUP(E5421,'FILIAIS PETZ'!A:D,4,0)</f>
        <v>VGDE-MT</v>
      </c>
      <c r="I5421" s="46">
        <v>45536</v>
      </c>
      <c r="J5421" s="9" t="s">
        <v>4980</v>
      </c>
      <c r="K5421" s="84" t="s">
        <v>5858</v>
      </c>
      <c r="L5421" s="83" t="s">
        <v>9679</v>
      </c>
      <c r="M5421" s="46">
        <v>45545</v>
      </c>
      <c r="N5421" s="46">
        <v>45574</v>
      </c>
      <c r="O5421" s="46">
        <v>45559</v>
      </c>
      <c r="P5421" s="29" t="s">
        <v>4998</v>
      </c>
      <c r="Q5421" s="9">
        <v>3</v>
      </c>
      <c r="R5421" s="9">
        <v>1</v>
      </c>
      <c r="S5421" s="9" t="s">
        <v>4983</v>
      </c>
      <c r="T5421" s="9" t="s">
        <v>32</v>
      </c>
      <c r="U5421" s="9">
        <v>11002</v>
      </c>
      <c r="V5421" s="9">
        <v>11002</v>
      </c>
      <c r="W5421" s="9"/>
      <c r="X5421" s="10" t="s">
        <v>5016</v>
      </c>
      <c r="Y5421" s="9" t="s">
        <v>4994</v>
      </c>
      <c r="Z5421" s="9" t="s">
        <v>4994</v>
      </c>
      <c r="AA5421" s="9" t="s">
        <v>5732</v>
      </c>
      <c r="AB5421" s="10" t="s">
        <v>5040</v>
      </c>
      <c r="AC5421" s="9" t="s">
        <v>4999</v>
      </c>
      <c r="AD5421" s="29"/>
      <c r="AE5421" s="20" t="str">
        <f>VLOOKUP(E5421,'FILIAIS PETZ'!A:Q,17,0)</f>
        <v>CO-3</v>
      </c>
      <c r="AF5421" s="20" t="str">
        <f>VLOOKUP(E5421,'FILIAIS PETZ'!A:Q,3,0)</f>
        <v>FELICIO</v>
      </c>
      <c r="AG5421" s="20" t="str">
        <f>VLOOKUP(E5421,'FILIAIS PETZ'!A:Q,2,0)</f>
        <v>R3</v>
      </c>
      <c r="AH5421" s="75">
        <v>2330</v>
      </c>
      <c r="AI5421" s="16" t="s">
        <v>12555</v>
      </c>
      <c r="AJ5421" s="43">
        <f>VLOOKUP(E5421,'FILIAIS PETZ'!$A$2:$K$2000,11,0)</f>
        <v>18328118021963</v>
      </c>
      <c r="AK5421" s="44">
        <f t="shared" si="351"/>
        <v>18328118021963</v>
      </c>
    </row>
    <row r="5422" spans="1:37" s="14" customFormat="1" ht="15" customHeight="1" thickBot="1" x14ac:dyDescent="0.25">
      <c r="A5422" s="9" t="str">
        <f t="shared" si="353"/>
        <v>PREVENTIVA</v>
      </c>
      <c r="B5422" s="18">
        <f>VLOOKUP(C5422,FORNECEDORES!D:E,2,0)</f>
        <v>398395</v>
      </c>
      <c r="C5422" s="19" t="str">
        <f>VLOOKUP(D5422,FORNECEDORES!A:D,4,0)</f>
        <v>27.093.558/0087-95</v>
      </c>
      <c r="D5422" s="13" t="s">
        <v>7171</v>
      </c>
      <c r="E5422" s="20" t="str">
        <f t="shared" si="352"/>
        <v>04 0237</v>
      </c>
      <c r="F5422" s="28" t="s">
        <v>6532</v>
      </c>
      <c r="G5422" s="21" t="str">
        <f>VLOOKUP(E5422,'FILIAIS PETZ'!A:E,5,0)</f>
        <v>PETZ INDEPENDENCIA SHOPPING</v>
      </c>
      <c r="H5422" s="20" t="str">
        <f>VLOOKUP(E5422,'FILIAIS PETZ'!A:D,4,0)</f>
        <v>SIND-MG</v>
      </c>
      <c r="I5422" s="46">
        <v>45536</v>
      </c>
      <c r="J5422" s="9" t="s">
        <v>4980</v>
      </c>
      <c r="K5422" s="84"/>
      <c r="L5422" s="83"/>
      <c r="M5422" s="46"/>
      <c r="N5422" s="46"/>
      <c r="O5422" s="46"/>
      <c r="P5422" s="29" t="s">
        <v>4990</v>
      </c>
      <c r="Q5422" s="9">
        <v>3</v>
      </c>
      <c r="R5422" s="9">
        <v>1</v>
      </c>
      <c r="S5422" s="9" t="s">
        <v>4983</v>
      </c>
      <c r="T5422" s="9" t="s">
        <v>32</v>
      </c>
      <c r="U5422" s="9">
        <v>11002</v>
      </c>
      <c r="V5422" s="9">
        <v>11002</v>
      </c>
      <c r="W5422" s="9"/>
      <c r="X5422" s="9" t="s">
        <v>5016</v>
      </c>
      <c r="Y5422" s="10" t="s">
        <v>4980</v>
      </c>
      <c r="Z5422" s="9" t="s">
        <v>4994</v>
      </c>
      <c r="AA5422" s="9" t="s">
        <v>5732</v>
      </c>
      <c r="AB5422" s="9" t="s">
        <v>5005</v>
      </c>
      <c r="AC5422" s="9" t="s">
        <v>4999</v>
      </c>
      <c r="AD5422" s="29"/>
      <c r="AE5422" s="20" t="str">
        <f>VLOOKUP(E5422,'FILIAIS PETZ'!A:Q,17,0)</f>
        <v>MG-1</v>
      </c>
      <c r="AF5422" s="20" t="str">
        <f>VLOOKUP(E5422,'FILIAIS PETZ'!A:Q,3,0)</f>
        <v>FELICIO</v>
      </c>
      <c r="AG5422" s="20" t="str">
        <f>VLOOKUP(E5422,'FILIAIS PETZ'!A:Q,2,0)</f>
        <v>R3</v>
      </c>
      <c r="AH5422" s="75">
        <v>2330</v>
      </c>
      <c r="AI5422" s="16" t="s">
        <v>12555</v>
      </c>
      <c r="AJ5422" s="43">
        <f>VLOOKUP(E5422,'FILIAIS PETZ'!$A$2:$K$2000,11,0)</f>
        <v>18328118022501</v>
      </c>
      <c r="AK5422" s="44">
        <f t="shared" si="351"/>
        <v>18328118022501</v>
      </c>
    </row>
    <row r="5423" spans="1:37" s="14" customFormat="1" ht="15" customHeight="1" thickBot="1" x14ac:dyDescent="0.25">
      <c r="A5423" s="9" t="str">
        <f t="shared" si="353"/>
        <v>PREVENTIVA</v>
      </c>
      <c r="B5423" s="18">
        <f>VLOOKUP(C5423,FORNECEDORES!D:E,2,0)</f>
        <v>398395</v>
      </c>
      <c r="C5423" s="19" t="str">
        <f>VLOOKUP(D5423,FORNECEDORES!A:D,4,0)</f>
        <v>27.093.558/0087-95</v>
      </c>
      <c r="D5423" s="13" t="s">
        <v>7171</v>
      </c>
      <c r="E5423" s="20" t="str">
        <f t="shared" si="352"/>
        <v>04 0238</v>
      </c>
      <c r="F5423" s="28" t="s">
        <v>5730</v>
      </c>
      <c r="G5423" s="21" t="str">
        <f>VLOOKUP(E5423,'FILIAIS PETZ'!A:E,5,0)</f>
        <v>PETZ SILVIANO BRANDÃO</v>
      </c>
      <c r="H5423" s="20" t="str">
        <f>VLOOKUP(E5423,'FILIAIS PETZ'!A:D,4,0)</f>
        <v>SVBD-MG</v>
      </c>
      <c r="I5423" s="46">
        <v>45536</v>
      </c>
      <c r="J5423" s="9" t="s">
        <v>4980</v>
      </c>
      <c r="K5423" s="84"/>
      <c r="L5423" s="83"/>
      <c r="M5423" s="46"/>
      <c r="N5423" s="46"/>
      <c r="O5423" s="46"/>
      <c r="P5423" s="29" t="s">
        <v>4990</v>
      </c>
      <c r="Q5423" s="9">
        <v>3</v>
      </c>
      <c r="R5423" s="9">
        <v>1</v>
      </c>
      <c r="S5423" s="9" t="s">
        <v>4983</v>
      </c>
      <c r="T5423" s="9" t="s">
        <v>32</v>
      </c>
      <c r="U5423" s="9">
        <v>11002</v>
      </c>
      <c r="V5423" s="9">
        <v>11002</v>
      </c>
      <c r="W5423" s="9"/>
      <c r="X5423" s="9" t="s">
        <v>5016</v>
      </c>
      <c r="Y5423" s="10" t="s">
        <v>4980</v>
      </c>
      <c r="Z5423" s="9" t="s">
        <v>4994</v>
      </c>
      <c r="AA5423" s="9" t="s">
        <v>5732</v>
      </c>
      <c r="AB5423" s="9" t="s">
        <v>5005</v>
      </c>
      <c r="AC5423" s="9" t="s">
        <v>4999</v>
      </c>
      <c r="AD5423" s="29"/>
      <c r="AE5423" s="20" t="str">
        <f>VLOOKUP(E5423,'FILIAIS PETZ'!A:Q,17,0)</f>
        <v>MG-2</v>
      </c>
      <c r="AF5423" s="20" t="str">
        <f>VLOOKUP(E5423,'FILIAIS PETZ'!A:Q,3,0)</f>
        <v>FELICIO</v>
      </c>
      <c r="AG5423" s="20" t="str">
        <f>VLOOKUP(E5423,'FILIAIS PETZ'!A:Q,2,0)</f>
        <v>R3</v>
      </c>
      <c r="AH5423" s="75">
        <v>2330</v>
      </c>
      <c r="AI5423" s="16" t="s">
        <v>12555</v>
      </c>
      <c r="AJ5423" s="43">
        <f>VLOOKUP(E5423,'FILIAIS PETZ'!$A$2:$K$2000,11,0)</f>
        <v>18328118022188</v>
      </c>
      <c r="AK5423" s="44">
        <f t="shared" si="351"/>
        <v>18328118022188</v>
      </c>
    </row>
    <row r="5424" spans="1:37" s="14" customFormat="1" ht="15" customHeight="1" thickBot="1" x14ac:dyDescent="0.25">
      <c r="A5424" s="9" t="str">
        <f t="shared" si="353"/>
        <v>PREVENTIVA</v>
      </c>
      <c r="B5424" s="18">
        <f>VLOOKUP(C5424,FORNECEDORES!D:E,2,0)</f>
        <v>4722</v>
      </c>
      <c r="C5424" s="19" t="str">
        <f>VLOOKUP(D5424,FORNECEDORES!A:D,4,0)</f>
        <v>08.100.057/0001-74</v>
      </c>
      <c r="D5424" s="13" t="s">
        <v>6219</v>
      </c>
      <c r="E5424" s="20" t="str">
        <f t="shared" si="352"/>
        <v>04 0243</v>
      </c>
      <c r="F5424" s="28" t="s">
        <v>8973</v>
      </c>
      <c r="G5424" s="21" t="str">
        <f>VLOOKUP(E5424,'FILIAIS PETZ'!A:E,5,0)</f>
        <v>PETZ SHOPPING GOLDEN SQUARE</v>
      </c>
      <c r="H5424" s="20" t="str">
        <f>VLOOKUP(E5424,'FILIAIS PETZ'!A:D,4,0)</f>
        <v>SGSQ-SP</v>
      </c>
      <c r="I5424" s="46">
        <v>45536</v>
      </c>
      <c r="J5424" s="9" t="s">
        <v>4980</v>
      </c>
      <c r="K5424" s="84" t="s">
        <v>5858</v>
      </c>
      <c r="L5424" s="83" t="s">
        <v>13138</v>
      </c>
      <c r="M5424" s="46">
        <v>45545</v>
      </c>
      <c r="N5424" s="46">
        <v>45574</v>
      </c>
      <c r="O5424" s="46">
        <v>45559</v>
      </c>
      <c r="P5424" s="29" t="s">
        <v>4998</v>
      </c>
      <c r="Q5424" s="9">
        <v>3</v>
      </c>
      <c r="R5424" s="9">
        <v>1</v>
      </c>
      <c r="S5424" s="9" t="s">
        <v>4983</v>
      </c>
      <c r="T5424" s="9" t="s">
        <v>32</v>
      </c>
      <c r="U5424" s="9">
        <v>11002</v>
      </c>
      <c r="V5424" s="9">
        <v>11002</v>
      </c>
      <c r="W5424" s="9"/>
      <c r="X5424" s="10" t="s">
        <v>5016</v>
      </c>
      <c r="Y5424" s="9" t="s">
        <v>4994</v>
      </c>
      <c r="Z5424" s="9" t="s">
        <v>4994</v>
      </c>
      <c r="AA5424" s="9" t="s">
        <v>5732</v>
      </c>
      <c r="AB5424" s="10" t="s">
        <v>5040</v>
      </c>
      <c r="AC5424" s="9" t="s">
        <v>4999</v>
      </c>
      <c r="AD5424" s="29"/>
      <c r="AE5424" s="20" t="str">
        <f>VLOOKUP(E5424,'FILIAIS PETZ'!A:Q,17,0)</f>
        <v>SP3</v>
      </c>
      <c r="AF5424" s="20" t="str">
        <f>VLOOKUP(E5424,'FILIAIS PETZ'!A:Q,3,0)</f>
        <v>FELICIO</v>
      </c>
      <c r="AG5424" s="20" t="str">
        <f>VLOOKUP(E5424,'FILIAIS PETZ'!A:Q,2,0)</f>
        <v>R3</v>
      </c>
      <c r="AH5424" s="75">
        <v>2330</v>
      </c>
      <c r="AI5424" s="16" t="s">
        <v>12555</v>
      </c>
      <c r="AJ5424" s="43" t="str">
        <f>VLOOKUP(E5424,'FILIAIS PETZ'!$A$2:$K$2000,11,0)</f>
        <v>18.328.118/0229-35</v>
      </c>
      <c r="AK5424" s="44" t="str">
        <f t="shared" si="351"/>
        <v>18.328.118/0229-35</v>
      </c>
    </row>
    <row r="5425" spans="1:37" s="14" customFormat="1" ht="15" customHeight="1" thickBot="1" x14ac:dyDescent="0.25">
      <c r="A5425" s="9" t="str">
        <f t="shared" si="353"/>
        <v>PREVENTIVA</v>
      </c>
      <c r="B5425" s="18">
        <f>VLOOKUP(C5425,FORNECEDORES!D:E,2,0)</f>
        <v>398395</v>
      </c>
      <c r="C5425" s="19" t="str">
        <f>VLOOKUP(D5425,FORNECEDORES!A:D,4,0)</f>
        <v>27.093.558/0087-95</v>
      </c>
      <c r="D5425" s="13" t="s">
        <v>7171</v>
      </c>
      <c r="E5425" s="20" t="str">
        <f t="shared" si="352"/>
        <v>04 0244</v>
      </c>
      <c r="F5425" s="28" t="s">
        <v>4957</v>
      </c>
      <c r="G5425" s="21" t="str">
        <f>VLOOKUP(E5425,'FILIAIS PETZ'!A:E,5,0)</f>
        <v>PETZ GOVERNADOR VALADARES</v>
      </c>
      <c r="H5425" s="20" t="str">
        <f>VLOOKUP(E5425,'FILIAIS PETZ'!A:D,4,0)</f>
        <v>GVLD-MG</v>
      </c>
      <c r="I5425" s="46">
        <v>45536</v>
      </c>
      <c r="J5425" s="9" t="s">
        <v>4980</v>
      </c>
      <c r="K5425" s="84"/>
      <c r="L5425" s="83"/>
      <c r="M5425" s="46"/>
      <c r="N5425" s="46"/>
      <c r="O5425" s="46"/>
      <c r="P5425" s="29" t="s">
        <v>4990</v>
      </c>
      <c r="Q5425" s="9">
        <v>3</v>
      </c>
      <c r="R5425" s="9">
        <v>1</v>
      </c>
      <c r="S5425" s="9" t="s">
        <v>4983</v>
      </c>
      <c r="T5425" s="9" t="s">
        <v>32</v>
      </c>
      <c r="U5425" s="9">
        <v>11002</v>
      </c>
      <c r="V5425" s="9">
        <v>11002</v>
      </c>
      <c r="W5425" s="9"/>
      <c r="X5425" s="9" t="s">
        <v>5016</v>
      </c>
      <c r="Y5425" s="10" t="s">
        <v>4980</v>
      </c>
      <c r="Z5425" s="9" t="s">
        <v>4994</v>
      </c>
      <c r="AA5425" s="9" t="s">
        <v>5732</v>
      </c>
      <c r="AB5425" s="9" t="s">
        <v>5005</v>
      </c>
      <c r="AC5425" s="9" t="s">
        <v>4999</v>
      </c>
      <c r="AD5425" s="29"/>
      <c r="AE5425" s="20" t="str">
        <f>VLOOKUP(E5425,'FILIAIS PETZ'!A:Q,17,0)</f>
        <v>MG-2</v>
      </c>
      <c r="AF5425" s="20" t="str">
        <f>VLOOKUP(E5425,'FILIAIS PETZ'!A:Q,3,0)</f>
        <v>FELICIO</v>
      </c>
      <c r="AG5425" s="20" t="str">
        <f>VLOOKUP(E5425,'FILIAIS PETZ'!A:Q,2,0)</f>
        <v>R3</v>
      </c>
      <c r="AH5425" s="75">
        <v>2330</v>
      </c>
      <c r="AI5425" s="16" t="s">
        <v>12555</v>
      </c>
      <c r="AJ5425" s="43" t="str">
        <f>VLOOKUP(E5425,'FILIAIS PETZ'!$A$2:$K$2000,11,0)</f>
        <v>18.328.118/0231-50</v>
      </c>
      <c r="AK5425" s="44" t="str">
        <f t="shared" si="351"/>
        <v>18.328.118/0231-50</v>
      </c>
    </row>
    <row r="5426" spans="1:37" s="14" customFormat="1" ht="15" customHeight="1" thickBot="1" x14ac:dyDescent="0.25">
      <c r="A5426" s="9" t="str">
        <f t="shared" si="353"/>
        <v>PREVENTIVA</v>
      </c>
      <c r="B5426" s="18">
        <f>VLOOKUP(C5426,FORNECEDORES!D:E,2,0)</f>
        <v>4722</v>
      </c>
      <c r="C5426" s="19" t="str">
        <f>VLOOKUP(D5426,FORNECEDORES!A:D,4,0)</f>
        <v>08.100.057/0001-74</v>
      </c>
      <c r="D5426" s="13" t="s">
        <v>6219</v>
      </c>
      <c r="E5426" s="20" t="str">
        <f t="shared" si="352"/>
        <v>04 0245</v>
      </c>
      <c r="F5426" s="28" t="s">
        <v>4976</v>
      </c>
      <c r="G5426" s="21" t="str">
        <f>VLOOKUP(E5426,'FILIAIS PETZ'!A:E,5,0)</f>
        <v>PETZ AFONSO PENA</v>
      </c>
      <c r="H5426" s="20" t="str">
        <f>VLOOKUP(E5426,'FILIAIS PETZ'!A:D,4,0)</f>
        <v>AFPN-MS</v>
      </c>
      <c r="I5426" s="46">
        <v>45536</v>
      </c>
      <c r="J5426" s="9" t="s">
        <v>4980</v>
      </c>
      <c r="K5426" s="84" t="s">
        <v>5858</v>
      </c>
      <c r="L5426" s="83" t="s">
        <v>13124</v>
      </c>
      <c r="M5426" s="46">
        <v>45545</v>
      </c>
      <c r="N5426" s="46">
        <v>45574</v>
      </c>
      <c r="O5426" s="46">
        <v>45559</v>
      </c>
      <c r="P5426" s="29" t="s">
        <v>4998</v>
      </c>
      <c r="Q5426" s="9">
        <v>3</v>
      </c>
      <c r="R5426" s="9">
        <v>1</v>
      </c>
      <c r="S5426" s="9" t="s">
        <v>4983</v>
      </c>
      <c r="T5426" s="9" t="s">
        <v>32</v>
      </c>
      <c r="U5426" s="9">
        <v>11002</v>
      </c>
      <c r="V5426" s="9">
        <v>11002</v>
      </c>
      <c r="W5426" s="9"/>
      <c r="X5426" s="10" t="s">
        <v>5016</v>
      </c>
      <c r="Y5426" s="9" t="s">
        <v>4994</v>
      </c>
      <c r="Z5426" s="9" t="s">
        <v>4994</v>
      </c>
      <c r="AA5426" s="9" t="s">
        <v>5732</v>
      </c>
      <c r="AB5426" s="10" t="s">
        <v>5040</v>
      </c>
      <c r="AC5426" s="9" t="s">
        <v>4999</v>
      </c>
      <c r="AD5426" s="29"/>
      <c r="AE5426" s="20" t="str">
        <f>VLOOKUP(E5426,'FILIAIS PETZ'!A:Q,17,0)</f>
        <v>CO-1</v>
      </c>
      <c r="AF5426" s="20" t="str">
        <f>VLOOKUP(E5426,'FILIAIS PETZ'!A:Q,3,0)</f>
        <v>FELICIO</v>
      </c>
      <c r="AG5426" s="20" t="str">
        <f>VLOOKUP(E5426,'FILIAIS PETZ'!A:Q,2,0)</f>
        <v>R3</v>
      </c>
      <c r="AH5426" s="75">
        <v>2330</v>
      </c>
      <c r="AI5426" s="16" t="s">
        <v>12555</v>
      </c>
      <c r="AJ5426" s="43" t="str">
        <f>VLOOKUP(E5426,'FILIAIS PETZ'!$A$2:$K$2000,11,0)</f>
        <v>18.328.118/0232-30</v>
      </c>
      <c r="AK5426" s="44" t="str">
        <f t="shared" si="351"/>
        <v>18.328.118/0232-30</v>
      </c>
    </row>
    <row r="5427" spans="1:37" s="14" customFormat="1" ht="15" customHeight="1" thickBot="1" x14ac:dyDescent="0.25">
      <c r="A5427" s="9" t="str">
        <f t="shared" si="353"/>
        <v>PREVENTIVA</v>
      </c>
      <c r="B5427" s="18">
        <f>VLOOKUP(C5427,FORNECEDORES!D:E,2,0)</f>
        <v>4722</v>
      </c>
      <c r="C5427" s="19" t="str">
        <f>VLOOKUP(D5427,FORNECEDORES!A:D,4,0)</f>
        <v>08.100.057/0001-74</v>
      </c>
      <c r="D5427" s="13" t="s">
        <v>6219</v>
      </c>
      <c r="E5427" s="20" t="str">
        <f t="shared" si="352"/>
        <v>04 0247</v>
      </c>
      <c r="F5427" s="28" t="s">
        <v>8967</v>
      </c>
      <c r="G5427" s="21" t="str">
        <f>VLOOKUP(E5427,'FILIAIS PETZ'!A:E,5,0)</f>
        <v>PETZ AV GOIÁS</v>
      </c>
      <c r="H5427" s="20" t="str">
        <f>VLOOKUP(E5427,'FILIAIS PETZ'!A:D,4,0)</f>
        <v>AVGO-SP</v>
      </c>
      <c r="I5427" s="46">
        <v>45536</v>
      </c>
      <c r="J5427" s="9" t="s">
        <v>4980</v>
      </c>
      <c r="K5427" s="84" t="s">
        <v>5858</v>
      </c>
      <c r="L5427" s="83" t="s">
        <v>13136</v>
      </c>
      <c r="M5427" s="46">
        <v>45545</v>
      </c>
      <c r="N5427" s="46">
        <v>45574</v>
      </c>
      <c r="O5427" s="46">
        <v>45559</v>
      </c>
      <c r="P5427" s="29" t="s">
        <v>4998</v>
      </c>
      <c r="Q5427" s="9">
        <v>3</v>
      </c>
      <c r="R5427" s="9">
        <v>1</v>
      </c>
      <c r="S5427" s="9" t="s">
        <v>4983</v>
      </c>
      <c r="T5427" s="9" t="s">
        <v>32</v>
      </c>
      <c r="U5427" s="9">
        <v>11002</v>
      </c>
      <c r="V5427" s="9">
        <v>11002</v>
      </c>
      <c r="W5427" s="9"/>
      <c r="X5427" s="10" t="s">
        <v>5016</v>
      </c>
      <c r="Y5427" s="9" t="s">
        <v>4994</v>
      </c>
      <c r="Z5427" s="9" t="s">
        <v>4994</v>
      </c>
      <c r="AA5427" s="9" t="s">
        <v>5732</v>
      </c>
      <c r="AB5427" s="10" t="s">
        <v>5040</v>
      </c>
      <c r="AC5427" s="9" t="s">
        <v>4999</v>
      </c>
      <c r="AD5427" s="29"/>
      <c r="AE5427" s="20" t="str">
        <f>VLOOKUP(E5427,'FILIAIS PETZ'!A:Q,17,0)</f>
        <v>SP3</v>
      </c>
      <c r="AF5427" s="20" t="str">
        <f>VLOOKUP(E5427,'FILIAIS PETZ'!A:Q,3,0)</f>
        <v>FELICIO</v>
      </c>
      <c r="AG5427" s="20" t="str">
        <f>VLOOKUP(E5427,'FILIAIS PETZ'!A:Q,2,0)</f>
        <v>R3</v>
      </c>
      <c r="AH5427" s="75">
        <v>2330</v>
      </c>
      <c r="AI5427" s="16" t="s">
        <v>12555</v>
      </c>
      <c r="AJ5427" s="43" t="str">
        <f>VLOOKUP(E5427,'FILIAIS PETZ'!$A$2:$K$2000,11,0)</f>
        <v>18.328.118/0236-64</v>
      </c>
      <c r="AK5427" s="44" t="str">
        <f t="shared" si="351"/>
        <v>18.328.118/0236-64</v>
      </c>
    </row>
    <row r="5428" spans="1:37" s="14" customFormat="1" ht="15" customHeight="1" thickBot="1" x14ac:dyDescent="0.25">
      <c r="A5428" s="9" t="str">
        <f t="shared" si="353"/>
        <v>PREVENTIVA</v>
      </c>
      <c r="B5428" s="18">
        <f>VLOOKUP(C5428,FORNECEDORES!D:E,2,0)</f>
        <v>4722</v>
      </c>
      <c r="C5428" s="19" t="str">
        <f>VLOOKUP(D5428,FORNECEDORES!A:D,4,0)</f>
        <v>08.100.057/0001-74</v>
      </c>
      <c r="D5428" s="13" t="s">
        <v>6219</v>
      </c>
      <c r="E5428" s="20" t="str">
        <f t="shared" si="352"/>
        <v>04 0248</v>
      </c>
      <c r="F5428" s="28" t="s">
        <v>5848</v>
      </c>
      <c r="G5428" s="21" t="str">
        <f>VLOOKUP(E5428,'FILIAIS PETZ'!A:E,5,0)</f>
        <v>PETZ DIVINÓPOLIS</v>
      </c>
      <c r="H5428" s="20" t="str">
        <f>VLOOKUP(E5428,'FILIAIS PETZ'!A:D,4,0)</f>
        <v>DVNP-MG</v>
      </c>
      <c r="I5428" s="46">
        <v>45536</v>
      </c>
      <c r="J5428" s="9" t="s">
        <v>4980</v>
      </c>
      <c r="K5428" s="84" t="s">
        <v>5858</v>
      </c>
      <c r="L5428" s="83" t="s">
        <v>10780</v>
      </c>
      <c r="M5428" s="46">
        <v>45545</v>
      </c>
      <c r="N5428" s="46">
        <v>45574</v>
      </c>
      <c r="O5428" s="46">
        <v>45559</v>
      </c>
      <c r="P5428" s="29" t="s">
        <v>4998</v>
      </c>
      <c r="Q5428" s="9">
        <v>3</v>
      </c>
      <c r="R5428" s="9">
        <v>1</v>
      </c>
      <c r="S5428" s="9" t="s">
        <v>4983</v>
      </c>
      <c r="T5428" s="9" t="s">
        <v>32</v>
      </c>
      <c r="U5428" s="9">
        <v>11002</v>
      </c>
      <c r="V5428" s="9">
        <v>11002</v>
      </c>
      <c r="W5428" s="9"/>
      <c r="X5428" s="10" t="s">
        <v>5016</v>
      </c>
      <c r="Y5428" s="9" t="s">
        <v>4994</v>
      </c>
      <c r="Z5428" s="9" t="s">
        <v>4994</v>
      </c>
      <c r="AA5428" s="9" t="s">
        <v>5732</v>
      </c>
      <c r="AB5428" s="10" t="s">
        <v>5040</v>
      </c>
      <c r="AC5428" s="9" t="s">
        <v>4999</v>
      </c>
      <c r="AD5428" s="29"/>
      <c r="AE5428" s="20" t="str">
        <f>VLOOKUP(E5428,'FILIAIS PETZ'!A:Q,17,0)</f>
        <v>MG-2</v>
      </c>
      <c r="AF5428" s="20" t="str">
        <f>VLOOKUP(E5428,'FILIAIS PETZ'!A:Q,3,0)</f>
        <v>FELICIO</v>
      </c>
      <c r="AG5428" s="20" t="str">
        <f>VLOOKUP(E5428,'FILIAIS PETZ'!A:Q,2,0)</f>
        <v>R3</v>
      </c>
      <c r="AH5428" s="75">
        <v>2330</v>
      </c>
      <c r="AI5428" s="16" t="s">
        <v>12555</v>
      </c>
      <c r="AJ5428" s="43" t="str">
        <f>VLOOKUP(E5428,'FILIAIS PETZ'!$A$2:$K$2000,11,0)</f>
        <v>18.328.118/0246-36</v>
      </c>
      <c r="AK5428" s="44" t="str">
        <f t="shared" si="351"/>
        <v>18.328.118/0246-36</v>
      </c>
    </row>
    <row r="5429" spans="1:37" s="14" customFormat="1" ht="15" customHeight="1" thickBot="1" x14ac:dyDescent="0.25">
      <c r="A5429" s="9" t="str">
        <f t="shared" si="353"/>
        <v>PREVENTIVA</v>
      </c>
      <c r="B5429" s="18">
        <f>VLOOKUP(C5429,FORNECEDORES!D:E,2,0)</f>
        <v>4722</v>
      </c>
      <c r="C5429" s="19" t="str">
        <f>VLOOKUP(D5429,FORNECEDORES!A:D,4,0)</f>
        <v>08.100.057/0001-74</v>
      </c>
      <c r="D5429" s="13" t="s">
        <v>6219</v>
      </c>
      <c r="E5429" s="20" t="str">
        <f t="shared" si="352"/>
        <v>04 0251</v>
      </c>
      <c r="F5429" s="28" t="s">
        <v>5729</v>
      </c>
      <c r="G5429" s="21" t="str">
        <f>VLOOKUP(E5429,'FILIAIS PETZ'!A:E,5,0)</f>
        <v>PETZ BARREIRO</v>
      </c>
      <c r="H5429" s="20" t="str">
        <f>VLOOKUP(E5429,'FILIAIS PETZ'!A:D,4,0)</f>
        <v>BARR-MG</v>
      </c>
      <c r="I5429" s="46">
        <v>45536</v>
      </c>
      <c r="J5429" s="9" t="s">
        <v>4980</v>
      </c>
      <c r="K5429" s="84" t="s">
        <v>5858</v>
      </c>
      <c r="L5429" s="83" t="s">
        <v>13135</v>
      </c>
      <c r="M5429" s="46">
        <v>45545</v>
      </c>
      <c r="N5429" s="46">
        <v>45574</v>
      </c>
      <c r="O5429" s="46">
        <v>45559</v>
      </c>
      <c r="P5429" s="29" t="s">
        <v>4998</v>
      </c>
      <c r="Q5429" s="9">
        <v>3</v>
      </c>
      <c r="R5429" s="9">
        <v>1</v>
      </c>
      <c r="S5429" s="9" t="s">
        <v>4983</v>
      </c>
      <c r="T5429" s="9" t="s">
        <v>32</v>
      </c>
      <c r="U5429" s="9">
        <v>11002</v>
      </c>
      <c r="V5429" s="9">
        <v>11002</v>
      </c>
      <c r="W5429" s="9"/>
      <c r="X5429" s="10" t="s">
        <v>5016</v>
      </c>
      <c r="Y5429" s="9" t="s">
        <v>4994</v>
      </c>
      <c r="Z5429" s="9" t="s">
        <v>4994</v>
      </c>
      <c r="AA5429" s="9" t="s">
        <v>5732</v>
      </c>
      <c r="AB5429" s="10" t="s">
        <v>5040</v>
      </c>
      <c r="AC5429" s="9" t="s">
        <v>4999</v>
      </c>
      <c r="AD5429" s="29"/>
      <c r="AE5429" s="20" t="str">
        <f>VLOOKUP(E5429,'FILIAIS PETZ'!A:Q,17,0)</f>
        <v>MG-2</v>
      </c>
      <c r="AF5429" s="20" t="str">
        <f>VLOOKUP(E5429,'FILIAIS PETZ'!A:Q,3,0)</f>
        <v>FELICIO</v>
      </c>
      <c r="AG5429" s="20" t="str">
        <f>VLOOKUP(E5429,'FILIAIS PETZ'!A:Q,2,0)</f>
        <v>R3</v>
      </c>
      <c r="AH5429" s="75">
        <v>2330</v>
      </c>
      <c r="AI5429" s="16" t="s">
        <v>12555</v>
      </c>
      <c r="AJ5429" s="43">
        <f>VLOOKUP(E5429,'FILIAIS PETZ'!$A$2:$K$2000,11,0)</f>
        <v>18328118022420</v>
      </c>
      <c r="AK5429" s="44">
        <f t="shared" si="351"/>
        <v>18328118022420</v>
      </c>
    </row>
    <row r="5430" spans="1:37" s="14" customFormat="1" ht="15" customHeight="1" thickBot="1" x14ac:dyDescent="0.25">
      <c r="A5430" s="9" t="str">
        <f t="shared" si="353"/>
        <v>PREVENTIVA</v>
      </c>
      <c r="B5430" s="18">
        <f>VLOOKUP(C5430,FORNECEDORES!D:E,2,0)</f>
        <v>4722</v>
      </c>
      <c r="C5430" s="19" t="str">
        <f>VLOOKUP(D5430,FORNECEDORES!A:D,4,0)</f>
        <v>08.100.057/0001-74</v>
      </c>
      <c r="D5430" s="13" t="s">
        <v>6219</v>
      </c>
      <c r="E5430" s="20" t="str">
        <f t="shared" si="352"/>
        <v>04 0252</v>
      </c>
      <c r="F5430" s="28" t="s">
        <v>4969</v>
      </c>
      <c r="G5430" s="21" t="str">
        <f>VLOOKUP(E5430,'FILIAIS PETZ'!A:E,5,0)</f>
        <v>PETZ SHOPPING PORTO VELHO</v>
      </c>
      <c r="H5430" s="20" t="str">
        <f>VLOOKUP(E5430,'FILIAIS PETZ'!A:D,4,0)</f>
        <v>SPVL-RO</v>
      </c>
      <c r="I5430" s="46">
        <v>45536</v>
      </c>
      <c r="J5430" s="9" t="s">
        <v>4980</v>
      </c>
      <c r="K5430" s="84" t="s">
        <v>5858</v>
      </c>
      <c r="L5430" s="83" t="s">
        <v>13130</v>
      </c>
      <c r="M5430" s="46">
        <v>45545</v>
      </c>
      <c r="N5430" s="46">
        <v>45574</v>
      </c>
      <c r="O5430" s="46">
        <v>45559</v>
      </c>
      <c r="P5430" s="29" t="s">
        <v>4998</v>
      </c>
      <c r="Q5430" s="9">
        <v>3</v>
      </c>
      <c r="R5430" s="9">
        <v>1</v>
      </c>
      <c r="S5430" s="9" t="s">
        <v>4983</v>
      </c>
      <c r="T5430" s="9" t="s">
        <v>32</v>
      </c>
      <c r="U5430" s="9">
        <v>11002</v>
      </c>
      <c r="V5430" s="9">
        <v>11002</v>
      </c>
      <c r="W5430" s="9"/>
      <c r="X5430" s="10" t="s">
        <v>5016</v>
      </c>
      <c r="Y5430" s="9" t="s">
        <v>4994</v>
      </c>
      <c r="Z5430" s="9" t="s">
        <v>4994</v>
      </c>
      <c r="AA5430" s="9" t="s">
        <v>5732</v>
      </c>
      <c r="AB5430" s="10" t="s">
        <v>5040</v>
      </c>
      <c r="AC5430" s="9" t="s">
        <v>4999</v>
      </c>
      <c r="AD5430" s="29"/>
      <c r="AE5430" s="20" t="str">
        <f>VLOOKUP(E5430,'FILIAIS PETZ'!A:Q,17,0)</f>
        <v>CO-3</v>
      </c>
      <c r="AF5430" s="20" t="str">
        <f>VLOOKUP(E5430,'FILIAIS PETZ'!A:Q,3,0)</f>
        <v>FELICIO</v>
      </c>
      <c r="AG5430" s="20" t="str">
        <f>VLOOKUP(E5430,'FILIAIS PETZ'!A:Q,2,0)</f>
        <v>R3</v>
      </c>
      <c r="AH5430" s="75">
        <v>2330</v>
      </c>
      <c r="AI5430" s="16" t="s">
        <v>12555</v>
      </c>
      <c r="AJ5430" s="43" t="str">
        <f>VLOOKUP(E5430,'FILIAIS PETZ'!$A$2:$K$2000,11,0)</f>
        <v>18.328.118/0238-26</v>
      </c>
      <c r="AK5430" s="44" t="str">
        <f t="shared" si="351"/>
        <v>18.328.118/0238-26</v>
      </c>
    </row>
    <row r="5431" spans="1:37" s="14" customFormat="1" ht="15" customHeight="1" thickBot="1" x14ac:dyDescent="0.25">
      <c r="A5431" s="9" t="str">
        <f t="shared" si="353"/>
        <v>PREVENTIVA</v>
      </c>
      <c r="B5431" s="18">
        <f>VLOOKUP(C5431,FORNECEDORES!D:E,2,0)</f>
        <v>398395</v>
      </c>
      <c r="C5431" s="19" t="str">
        <f>VLOOKUP(D5431,FORNECEDORES!A:D,4,0)</f>
        <v>27.093.558/0087-95</v>
      </c>
      <c r="D5431" s="13" t="s">
        <v>7171</v>
      </c>
      <c r="E5431" s="20" t="str">
        <f t="shared" si="352"/>
        <v>04 0255</v>
      </c>
      <c r="F5431" s="28" t="s">
        <v>4964</v>
      </c>
      <c r="G5431" s="21" t="str">
        <f>VLOOKUP(E5431,'FILIAIS PETZ'!A:E,5,0)</f>
        <v>PETZ PARK SHOPPING BRASILIA</v>
      </c>
      <c r="H5431" s="20" t="str">
        <f>VLOOKUP(E5431,'FILIAIS PETZ'!A:D,4,0)</f>
        <v>PKSB-DF</v>
      </c>
      <c r="I5431" s="46">
        <v>45536</v>
      </c>
      <c r="J5431" s="9" t="s">
        <v>4980</v>
      </c>
      <c r="K5431" s="84"/>
      <c r="L5431" s="83"/>
      <c r="M5431" s="46"/>
      <c r="N5431" s="46"/>
      <c r="O5431" s="46"/>
      <c r="P5431" s="29" t="s">
        <v>4990</v>
      </c>
      <c r="Q5431" s="9">
        <v>3</v>
      </c>
      <c r="R5431" s="9">
        <v>1</v>
      </c>
      <c r="S5431" s="9" t="s">
        <v>4983</v>
      </c>
      <c r="T5431" s="9" t="s">
        <v>32</v>
      </c>
      <c r="U5431" s="9">
        <v>11002</v>
      </c>
      <c r="V5431" s="9">
        <v>11002</v>
      </c>
      <c r="W5431" s="9"/>
      <c r="X5431" s="9" t="s">
        <v>5016</v>
      </c>
      <c r="Y5431" s="10" t="s">
        <v>4980</v>
      </c>
      <c r="Z5431" s="9" t="s">
        <v>4994</v>
      </c>
      <c r="AA5431" s="9" t="s">
        <v>5732</v>
      </c>
      <c r="AB5431" s="9" t="s">
        <v>5005</v>
      </c>
      <c r="AC5431" s="9" t="s">
        <v>4999</v>
      </c>
      <c r="AD5431" s="29"/>
      <c r="AE5431" s="20" t="str">
        <f>VLOOKUP(E5431,'FILIAIS PETZ'!A:Q,17,0)</f>
        <v>CO-2</v>
      </c>
      <c r="AF5431" s="20" t="str">
        <f>VLOOKUP(E5431,'FILIAIS PETZ'!A:Q,3,0)</f>
        <v>FELICIO</v>
      </c>
      <c r="AG5431" s="20" t="str">
        <f>VLOOKUP(E5431,'FILIAIS PETZ'!A:Q,2,0)</f>
        <v>R3</v>
      </c>
      <c r="AH5431" s="75">
        <v>2330</v>
      </c>
      <c r="AI5431" s="16" t="s">
        <v>12555</v>
      </c>
      <c r="AJ5431" s="43" t="str">
        <f>VLOOKUP(E5431,'FILIAIS PETZ'!$A$2:$K$2000,11,0)</f>
        <v>18.328.118/0242-02</v>
      </c>
      <c r="AK5431" s="44" t="str">
        <f t="shared" si="351"/>
        <v>18.328.118/0242-02</v>
      </c>
    </row>
    <row r="5432" spans="1:37" s="14" customFormat="1" ht="15" customHeight="1" thickBot="1" x14ac:dyDescent="0.25">
      <c r="A5432" s="9" t="str">
        <f t="shared" si="353"/>
        <v>PREVENTIVA</v>
      </c>
      <c r="B5432" s="18">
        <f>VLOOKUP(C5432,FORNECEDORES!D:E,2,0)</f>
        <v>398395</v>
      </c>
      <c r="C5432" s="19" t="str">
        <f>VLOOKUP(D5432,FORNECEDORES!A:D,4,0)</f>
        <v>27.093.558/0087-95</v>
      </c>
      <c r="D5432" s="13" t="s">
        <v>7171</v>
      </c>
      <c r="E5432" s="20" t="str">
        <f t="shared" si="352"/>
        <v>04 0256</v>
      </c>
      <c r="F5432" s="28" t="s">
        <v>9144</v>
      </c>
      <c r="G5432" s="21" t="str">
        <f>VLOOKUP(E5432,'FILIAIS PETZ'!A:E,5,0)</f>
        <v>PETZ ACLIMAÇÃO</v>
      </c>
      <c r="H5432" s="20" t="str">
        <f>VLOOKUP(E5432,'FILIAIS PETZ'!A:D,4,0)</f>
        <v>ACLM-SP</v>
      </c>
      <c r="I5432" s="46">
        <v>45536</v>
      </c>
      <c r="J5432" s="9" t="s">
        <v>4980</v>
      </c>
      <c r="K5432" s="84"/>
      <c r="L5432" s="83"/>
      <c r="M5432" s="46"/>
      <c r="N5432" s="46"/>
      <c r="O5432" s="46"/>
      <c r="P5432" s="29" t="s">
        <v>4990</v>
      </c>
      <c r="Q5432" s="9">
        <v>3</v>
      </c>
      <c r="R5432" s="9">
        <v>1</v>
      </c>
      <c r="S5432" s="9" t="s">
        <v>4983</v>
      </c>
      <c r="T5432" s="9" t="s">
        <v>32</v>
      </c>
      <c r="U5432" s="9">
        <v>11002</v>
      </c>
      <c r="V5432" s="9">
        <v>11002</v>
      </c>
      <c r="W5432" s="9"/>
      <c r="X5432" s="9" t="s">
        <v>5016</v>
      </c>
      <c r="Y5432" s="10" t="s">
        <v>4980</v>
      </c>
      <c r="Z5432" s="9" t="s">
        <v>4994</v>
      </c>
      <c r="AA5432" s="9" t="s">
        <v>5732</v>
      </c>
      <c r="AB5432" s="9" t="s">
        <v>5005</v>
      </c>
      <c r="AC5432" s="9" t="s">
        <v>4999</v>
      </c>
      <c r="AD5432" s="29"/>
      <c r="AE5432" s="20" t="str">
        <f>VLOOKUP(E5432,'FILIAIS PETZ'!A:Q,17,0)</f>
        <v>SP2</v>
      </c>
      <c r="AF5432" s="20" t="str">
        <f>VLOOKUP(E5432,'FILIAIS PETZ'!A:Q,3,0)</f>
        <v>FELICIO</v>
      </c>
      <c r="AG5432" s="20" t="str">
        <f>VLOOKUP(E5432,'FILIAIS PETZ'!A:Q,2,0)</f>
        <v>R3</v>
      </c>
      <c r="AH5432" s="75">
        <v>2330</v>
      </c>
      <c r="AI5432" s="16" t="s">
        <v>12555</v>
      </c>
      <c r="AJ5432" s="43" t="str">
        <f>VLOOKUP(E5432,'FILIAIS PETZ'!$A$2:$K$2000,11,0)</f>
        <v>18.328.118/0243-93</v>
      </c>
      <c r="AK5432" s="44" t="str">
        <f t="shared" si="351"/>
        <v>18.328.118/0243-93</v>
      </c>
    </row>
    <row r="5433" spans="1:37" s="14" customFormat="1" ht="15" customHeight="1" thickBot="1" x14ac:dyDescent="0.25">
      <c r="A5433" s="9" t="str">
        <f t="shared" si="353"/>
        <v>PREVENTIVA</v>
      </c>
      <c r="B5433" s="18">
        <f>VLOOKUP(C5433,FORNECEDORES!D:E,2,0)</f>
        <v>398395</v>
      </c>
      <c r="C5433" s="19" t="str">
        <f>VLOOKUP(D5433,FORNECEDORES!A:D,4,0)</f>
        <v>27.093.558/0087-95</v>
      </c>
      <c r="D5433" s="13" t="s">
        <v>7171</v>
      </c>
      <c r="E5433" s="20" t="str">
        <f t="shared" si="352"/>
        <v>04 0257</v>
      </c>
      <c r="F5433" s="28" t="s">
        <v>5998</v>
      </c>
      <c r="G5433" s="21" t="str">
        <f>VLOOKUP(E5433,'FILIAIS PETZ'!A:E,5,0)</f>
        <v>PETZ AGUAS CLARAS</v>
      </c>
      <c r="H5433" s="20" t="str">
        <f>VLOOKUP(E5433,'FILIAIS PETZ'!A:D,4,0)</f>
        <v>ACLR-DF</v>
      </c>
      <c r="I5433" s="46">
        <v>45536</v>
      </c>
      <c r="J5433" s="9" t="s">
        <v>4980</v>
      </c>
      <c r="K5433" s="84"/>
      <c r="L5433" s="83"/>
      <c r="M5433" s="46"/>
      <c r="N5433" s="46"/>
      <c r="O5433" s="46"/>
      <c r="P5433" s="29" t="s">
        <v>4990</v>
      </c>
      <c r="Q5433" s="9">
        <v>3</v>
      </c>
      <c r="R5433" s="9">
        <v>1</v>
      </c>
      <c r="S5433" s="9" t="s">
        <v>4983</v>
      </c>
      <c r="T5433" s="9" t="s">
        <v>32</v>
      </c>
      <c r="U5433" s="9">
        <v>11002</v>
      </c>
      <c r="V5433" s="9">
        <v>11002</v>
      </c>
      <c r="W5433" s="9"/>
      <c r="X5433" s="9" t="s">
        <v>5016</v>
      </c>
      <c r="Y5433" s="10" t="s">
        <v>4980</v>
      </c>
      <c r="Z5433" s="9" t="s">
        <v>4994</v>
      </c>
      <c r="AA5433" s="9" t="s">
        <v>5732</v>
      </c>
      <c r="AB5433" s="9" t="s">
        <v>5005</v>
      </c>
      <c r="AC5433" s="9" t="s">
        <v>4999</v>
      </c>
      <c r="AD5433" s="29"/>
      <c r="AE5433" s="20" t="str">
        <f>VLOOKUP(E5433,'FILIAIS PETZ'!A:Q,17,0)</f>
        <v>CO-1</v>
      </c>
      <c r="AF5433" s="20" t="str">
        <f>VLOOKUP(E5433,'FILIAIS PETZ'!A:Q,3,0)</f>
        <v>FELICIO</v>
      </c>
      <c r="AG5433" s="20" t="str">
        <f>VLOOKUP(E5433,'FILIAIS PETZ'!A:Q,2,0)</f>
        <v>R3</v>
      </c>
      <c r="AH5433" s="75">
        <v>2330</v>
      </c>
      <c r="AI5433" s="16" t="s">
        <v>12555</v>
      </c>
      <c r="AJ5433" s="43" t="str">
        <f>VLOOKUP(E5433,'FILIAIS PETZ'!$A$2:$K$2000,11,0)</f>
        <v>18.328.118/0281-19</v>
      </c>
      <c r="AK5433" s="44" t="str">
        <f t="shared" si="351"/>
        <v>18.328.118/0281-19</v>
      </c>
    </row>
    <row r="5434" spans="1:37" s="14" customFormat="1" ht="15" customHeight="1" thickBot="1" x14ac:dyDescent="0.25">
      <c r="A5434" s="9" t="str">
        <f t="shared" si="353"/>
        <v>PREVENTIVA</v>
      </c>
      <c r="B5434" s="18">
        <f>VLOOKUP(C5434,FORNECEDORES!D:E,2,0)</f>
        <v>4722</v>
      </c>
      <c r="C5434" s="19" t="str">
        <f>VLOOKUP(D5434,FORNECEDORES!A:D,4,0)</f>
        <v>08.100.057/0001-74</v>
      </c>
      <c r="D5434" s="13" t="s">
        <v>6219</v>
      </c>
      <c r="E5434" s="20" t="str">
        <f t="shared" si="352"/>
        <v>04 0258</v>
      </c>
      <c r="F5434" s="28" t="s">
        <v>8972</v>
      </c>
      <c r="G5434" s="21" t="str">
        <f>VLOOKUP(E5434,'FILIAIS PETZ'!A:E,5,0)</f>
        <v xml:space="preserve">PETZ SHOPPING GRAND PLAZA </v>
      </c>
      <c r="H5434" s="20" t="str">
        <f>VLOOKUP(E5434,'FILIAIS PETZ'!A:D,4,0)</f>
        <v>SGPZ-SP</v>
      </c>
      <c r="I5434" s="46">
        <v>45536</v>
      </c>
      <c r="J5434" s="9" t="s">
        <v>4980</v>
      </c>
      <c r="K5434" s="84" t="s">
        <v>5858</v>
      </c>
      <c r="L5434" s="83" t="s">
        <v>13137</v>
      </c>
      <c r="M5434" s="46">
        <v>45545</v>
      </c>
      <c r="N5434" s="46">
        <v>45574</v>
      </c>
      <c r="O5434" s="46">
        <v>45559</v>
      </c>
      <c r="P5434" s="29" t="s">
        <v>4998</v>
      </c>
      <c r="Q5434" s="9">
        <v>3</v>
      </c>
      <c r="R5434" s="9">
        <v>1</v>
      </c>
      <c r="S5434" s="9" t="s">
        <v>4983</v>
      </c>
      <c r="T5434" s="9" t="s">
        <v>32</v>
      </c>
      <c r="U5434" s="9">
        <v>11002</v>
      </c>
      <c r="V5434" s="9">
        <v>11002</v>
      </c>
      <c r="W5434" s="9"/>
      <c r="X5434" s="10" t="s">
        <v>5016</v>
      </c>
      <c r="Y5434" s="9" t="s">
        <v>4994</v>
      </c>
      <c r="Z5434" s="9" t="s">
        <v>4994</v>
      </c>
      <c r="AA5434" s="9" t="s">
        <v>5732</v>
      </c>
      <c r="AB5434" s="10" t="s">
        <v>5040</v>
      </c>
      <c r="AC5434" s="9" t="s">
        <v>4999</v>
      </c>
      <c r="AD5434" s="29"/>
      <c r="AE5434" s="20" t="str">
        <f>VLOOKUP(E5434,'FILIAIS PETZ'!A:Q,17,0)</f>
        <v>SP3</v>
      </c>
      <c r="AF5434" s="20" t="str">
        <f>VLOOKUP(E5434,'FILIAIS PETZ'!A:Q,3,0)</f>
        <v>FELICIO</v>
      </c>
      <c r="AG5434" s="20" t="str">
        <f>VLOOKUP(E5434,'FILIAIS PETZ'!A:Q,2,0)</f>
        <v>R3</v>
      </c>
      <c r="AH5434" s="75">
        <v>2330</v>
      </c>
      <c r="AI5434" s="16" t="s">
        <v>12555</v>
      </c>
      <c r="AJ5434" s="43" t="str">
        <f>VLOOKUP(E5434,'FILIAIS PETZ'!$A$2:$K$2000,11,0)</f>
        <v>18.328.118/0249-89</v>
      </c>
      <c r="AK5434" s="44" t="str">
        <f t="shared" si="351"/>
        <v>18.328.118/0249-89</v>
      </c>
    </row>
    <row r="5435" spans="1:37" s="14" customFormat="1" ht="15" customHeight="1" thickBot="1" x14ac:dyDescent="0.25">
      <c r="A5435" s="9" t="str">
        <f t="shared" si="353"/>
        <v>PREVENTIVA</v>
      </c>
      <c r="B5435" s="18">
        <f>VLOOKUP(C5435,FORNECEDORES!D:E,2,0)</f>
        <v>398395</v>
      </c>
      <c r="C5435" s="19" t="str">
        <f>VLOOKUP(D5435,FORNECEDORES!A:D,4,0)</f>
        <v>27.093.558/0087-95</v>
      </c>
      <c r="D5435" s="13" t="s">
        <v>7171</v>
      </c>
      <c r="E5435" s="20" t="str">
        <f t="shared" si="352"/>
        <v>04 0263</v>
      </c>
      <c r="F5435" s="28" t="s">
        <v>8628</v>
      </c>
      <c r="G5435" s="21" t="str">
        <f>VLOOKUP(E5435,'FILIAIS PETZ'!A:E,5,0)</f>
        <v>PETZ PÃO DE AÇUCAR JABAQUARA</v>
      </c>
      <c r="H5435" s="20" t="str">
        <f>VLOOKUP(E5435,'FILIAIS PETZ'!A:D,4,0)</f>
        <v>JABQ-SP</v>
      </c>
      <c r="I5435" s="46">
        <v>45536</v>
      </c>
      <c r="J5435" s="9" t="s">
        <v>4980</v>
      </c>
      <c r="K5435" s="84"/>
      <c r="L5435" s="83"/>
      <c r="M5435" s="46"/>
      <c r="N5435" s="46"/>
      <c r="O5435" s="46"/>
      <c r="P5435" s="29" t="s">
        <v>4990</v>
      </c>
      <c r="Q5435" s="9">
        <v>3</v>
      </c>
      <c r="R5435" s="9">
        <v>1</v>
      </c>
      <c r="S5435" s="9" t="s">
        <v>4983</v>
      </c>
      <c r="T5435" s="9" t="s">
        <v>32</v>
      </c>
      <c r="U5435" s="9">
        <v>11002</v>
      </c>
      <c r="V5435" s="9">
        <v>11002</v>
      </c>
      <c r="W5435" s="9"/>
      <c r="X5435" s="9" t="s">
        <v>5016</v>
      </c>
      <c r="Y5435" s="10" t="s">
        <v>4980</v>
      </c>
      <c r="Z5435" s="9" t="s">
        <v>4994</v>
      </c>
      <c r="AA5435" s="9" t="s">
        <v>5732</v>
      </c>
      <c r="AB5435" s="9" t="s">
        <v>5005</v>
      </c>
      <c r="AC5435" s="9" t="s">
        <v>4999</v>
      </c>
      <c r="AD5435" s="29"/>
      <c r="AE5435" s="20" t="str">
        <f>VLOOKUP(E5435,'FILIAIS PETZ'!A:Q,17,0)</f>
        <v>SP3</v>
      </c>
      <c r="AF5435" s="20" t="str">
        <f>VLOOKUP(E5435,'FILIAIS PETZ'!A:Q,3,0)</f>
        <v>FELICIO</v>
      </c>
      <c r="AG5435" s="20" t="str">
        <f>VLOOKUP(E5435,'FILIAIS PETZ'!A:Q,2,0)</f>
        <v>R3</v>
      </c>
      <c r="AH5435" s="75">
        <v>2330</v>
      </c>
      <c r="AI5435" s="16" t="s">
        <v>12555</v>
      </c>
      <c r="AJ5435" s="43" t="str">
        <f>VLOOKUP(E5435,'FILIAIS PETZ'!$A$2:$K$2000,11,0)</f>
        <v>18.328.118/0258-70</v>
      </c>
      <c r="AK5435" s="44" t="str">
        <f t="shared" si="351"/>
        <v>18.328.118/0258-70</v>
      </c>
    </row>
    <row r="5436" spans="1:37" s="14" customFormat="1" ht="15" customHeight="1" thickBot="1" x14ac:dyDescent="0.25">
      <c r="A5436" s="9" t="str">
        <f t="shared" si="353"/>
        <v>PREVENTIVA</v>
      </c>
      <c r="B5436" s="18">
        <f>VLOOKUP(C5436,FORNECEDORES!D:E,2,0)</f>
        <v>398395</v>
      </c>
      <c r="C5436" s="19" t="str">
        <f>VLOOKUP(D5436,FORNECEDORES!A:D,4,0)</f>
        <v>27.093.558/0087-95</v>
      </c>
      <c r="D5436" s="13" t="s">
        <v>7171</v>
      </c>
      <c r="E5436" s="20" t="str">
        <f t="shared" si="352"/>
        <v>04 0271</v>
      </c>
      <c r="F5436" s="28" t="s">
        <v>9568</v>
      </c>
      <c r="G5436" s="21" t="str">
        <f>VLOOKUP(E5436,'FILIAIS PETZ'!A:E,5,0)</f>
        <v>PETZ ALAMEDA SANTOS</v>
      </c>
      <c r="H5436" s="20" t="str">
        <f>VLOOKUP(E5436,'FILIAIS PETZ'!A:D,4,0)</f>
        <v>ASTS-SP</v>
      </c>
      <c r="I5436" s="46">
        <v>45536</v>
      </c>
      <c r="J5436" s="9" t="s">
        <v>4980</v>
      </c>
      <c r="K5436" s="84"/>
      <c r="L5436" s="83"/>
      <c r="M5436" s="46"/>
      <c r="N5436" s="46"/>
      <c r="O5436" s="46"/>
      <c r="P5436" s="29" t="s">
        <v>4990</v>
      </c>
      <c r="Q5436" s="9">
        <v>3</v>
      </c>
      <c r="R5436" s="9">
        <v>1</v>
      </c>
      <c r="S5436" s="9" t="s">
        <v>4983</v>
      </c>
      <c r="T5436" s="9" t="s">
        <v>32</v>
      </c>
      <c r="U5436" s="9">
        <v>11002</v>
      </c>
      <c r="V5436" s="9">
        <v>11002</v>
      </c>
      <c r="W5436" s="9"/>
      <c r="X5436" s="9" t="s">
        <v>5016</v>
      </c>
      <c r="Y5436" s="10" t="s">
        <v>4980</v>
      </c>
      <c r="Z5436" s="9" t="s">
        <v>4994</v>
      </c>
      <c r="AA5436" s="9" t="s">
        <v>5732</v>
      </c>
      <c r="AB5436" s="9" t="s">
        <v>5005</v>
      </c>
      <c r="AC5436" s="9" t="s">
        <v>4999</v>
      </c>
      <c r="AD5436" s="29"/>
      <c r="AE5436" s="20" t="str">
        <f>VLOOKUP(E5436,'FILIAIS PETZ'!A:Q,17,0)</f>
        <v>SP2</v>
      </c>
      <c r="AF5436" s="20" t="str">
        <f>VLOOKUP(E5436,'FILIAIS PETZ'!A:Q,3,0)</f>
        <v>FELICIO</v>
      </c>
      <c r="AG5436" s="20" t="str">
        <f>VLOOKUP(E5436,'FILIAIS PETZ'!A:Q,2,0)</f>
        <v>R3</v>
      </c>
      <c r="AH5436" s="75">
        <v>2330</v>
      </c>
      <c r="AI5436" s="16" t="s">
        <v>12555</v>
      </c>
      <c r="AJ5436" s="43" t="str">
        <f>VLOOKUP(E5436,'FILIAIS PETZ'!$A$2:$K$2000,11,0)</f>
        <v>18.328.118/0269-22</v>
      </c>
      <c r="AK5436" s="44" t="str">
        <f t="shared" si="351"/>
        <v>18.328.118/0269-22</v>
      </c>
    </row>
    <row r="5437" spans="1:37" s="14" customFormat="1" ht="15" customHeight="1" thickBot="1" x14ac:dyDescent="0.25">
      <c r="A5437" s="9" t="str">
        <f t="shared" si="353"/>
        <v>PREVENTIVA</v>
      </c>
      <c r="B5437" s="18">
        <f>VLOOKUP(C5437,FORNECEDORES!D:E,2,0)</f>
        <v>398395</v>
      </c>
      <c r="C5437" s="19" t="str">
        <f>VLOOKUP(D5437,FORNECEDORES!A:D,4,0)</f>
        <v>27.093.558/0087-95</v>
      </c>
      <c r="D5437" s="13" t="s">
        <v>7171</v>
      </c>
      <c r="E5437" s="20" t="str">
        <f t="shared" si="352"/>
        <v>04 0273</v>
      </c>
      <c r="F5437" s="28" t="s">
        <v>4972</v>
      </c>
      <c r="G5437" s="21" t="str">
        <f>VLOOKUP(E5437,'FILIAIS PETZ'!A:E,5,0)</f>
        <v xml:space="preserve">PETZ ESTAÇÃO GOIANIA </v>
      </c>
      <c r="H5437" s="20" t="str">
        <f>VLOOKUP(E5437,'FILIAIS PETZ'!A:D,4,0)</f>
        <v>ESTG-GO</v>
      </c>
      <c r="I5437" s="46">
        <v>45536</v>
      </c>
      <c r="J5437" s="9" t="s">
        <v>4980</v>
      </c>
      <c r="K5437" s="84"/>
      <c r="L5437" s="83"/>
      <c r="M5437" s="46"/>
      <c r="N5437" s="46"/>
      <c r="O5437" s="46"/>
      <c r="P5437" s="29" t="s">
        <v>4990</v>
      </c>
      <c r="Q5437" s="9">
        <v>3</v>
      </c>
      <c r="R5437" s="9">
        <v>1</v>
      </c>
      <c r="S5437" s="9" t="s">
        <v>4983</v>
      </c>
      <c r="T5437" s="9" t="s">
        <v>32</v>
      </c>
      <c r="U5437" s="9">
        <v>11002</v>
      </c>
      <c r="V5437" s="9">
        <v>11002</v>
      </c>
      <c r="W5437" s="9"/>
      <c r="X5437" s="9" t="s">
        <v>5016</v>
      </c>
      <c r="Y5437" s="10" t="s">
        <v>4980</v>
      </c>
      <c r="Z5437" s="9" t="s">
        <v>4994</v>
      </c>
      <c r="AA5437" s="9" t="s">
        <v>5732</v>
      </c>
      <c r="AB5437" s="9" t="s">
        <v>5005</v>
      </c>
      <c r="AC5437" s="9" t="s">
        <v>4999</v>
      </c>
      <c r="AD5437" s="29"/>
      <c r="AE5437" s="20" t="str">
        <f>VLOOKUP(E5437,'FILIAIS PETZ'!A:Q,17,0)</f>
        <v>CO-2</v>
      </c>
      <c r="AF5437" s="20" t="str">
        <f>VLOOKUP(E5437,'FILIAIS PETZ'!A:Q,3,0)</f>
        <v>FELICIO</v>
      </c>
      <c r="AG5437" s="20" t="str">
        <f>VLOOKUP(E5437,'FILIAIS PETZ'!A:Q,2,0)</f>
        <v>R3</v>
      </c>
      <c r="AH5437" s="75">
        <v>2330</v>
      </c>
      <c r="AI5437" s="16" t="s">
        <v>12555</v>
      </c>
      <c r="AJ5437" s="43">
        <f>VLOOKUP(E5437,'FILIAIS PETZ'!$A$2:$K$2000,11,0)</f>
        <v>18328118027732</v>
      </c>
      <c r="AK5437" s="44">
        <f t="shared" si="351"/>
        <v>18328118027732</v>
      </c>
    </row>
    <row r="5438" spans="1:37" s="14" customFormat="1" ht="15" customHeight="1" thickBot="1" x14ac:dyDescent="0.25">
      <c r="A5438" s="9" t="str">
        <f t="shared" si="353"/>
        <v>PREVENTIVA</v>
      </c>
      <c r="B5438" s="18">
        <f>VLOOKUP(C5438,FORNECEDORES!D:E,2,0)</f>
        <v>398395</v>
      </c>
      <c r="C5438" s="19" t="str">
        <f>VLOOKUP(D5438,FORNECEDORES!A:D,4,0)</f>
        <v>27.093.558/0087-95</v>
      </c>
      <c r="D5438" s="13" t="s">
        <v>7171</v>
      </c>
      <c r="E5438" s="20" t="str">
        <f t="shared" si="352"/>
        <v>04 0284</v>
      </c>
      <c r="F5438" s="28" t="s">
        <v>8966</v>
      </c>
      <c r="G5438" s="21" t="str">
        <f>VLOOKUP(E5438,'FILIAIS PETZ'!A:E,5,0)</f>
        <v>PETZ ASSAI ANCHIETA</v>
      </c>
      <c r="H5438" s="20" t="str">
        <f>VLOOKUP(E5438,'FILIAIS PETZ'!A:D,4,0)</f>
        <v>ASAC-SP</v>
      </c>
      <c r="I5438" s="46">
        <v>45536</v>
      </c>
      <c r="J5438" s="9" t="s">
        <v>4980</v>
      </c>
      <c r="K5438" s="84"/>
      <c r="L5438" s="83"/>
      <c r="M5438" s="46"/>
      <c r="N5438" s="46"/>
      <c r="O5438" s="46"/>
      <c r="P5438" s="29" t="s">
        <v>4990</v>
      </c>
      <c r="Q5438" s="9">
        <v>3</v>
      </c>
      <c r="R5438" s="9">
        <v>1</v>
      </c>
      <c r="S5438" s="9" t="s">
        <v>4983</v>
      </c>
      <c r="T5438" s="9" t="s">
        <v>32</v>
      </c>
      <c r="U5438" s="9">
        <v>11002</v>
      </c>
      <c r="V5438" s="9">
        <v>11002</v>
      </c>
      <c r="W5438" s="9"/>
      <c r="X5438" s="9" t="s">
        <v>5016</v>
      </c>
      <c r="Y5438" s="10" t="s">
        <v>4980</v>
      </c>
      <c r="Z5438" s="9" t="s">
        <v>4994</v>
      </c>
      <c r="AA5438" s="9" t="s">
        <v>5732</v>
      </c>
      <c r="AB5438" s="9" t="s">
        <v>5005</v>
      </c>
      <c r="AC5438" s="9" t="s">
        <v>4999</v>
      </c>
      <c r="AD5438" s="29"/>
      <c r="AE5438" s="20" t="str">
        <f>VLOOKUP(E5438,'FILIAIS PETZ'!A:Q,17,0)</f>
        <v>SP3</v>
      </c>
      <c r="AF5438" s="20" t="str">
        <f>VLOOKUP(E5438,'FILIAIS PETZ'!A:Q,3,0)</f>
        <v>FELICIO</v>
      </c>
      <c r="AG5438" s="20" t="str">
        <f>VLOOKUP(E5438,'FILIAIS PETZ'!A:Q,2,0)</f>
        <v>R3</v>
      </c>
      <c r="AH5438" s="75">
        <v>2330</v>
      </c>
      <c r="AI5438" s="16" t="s">
        <v>12555</v>
      </c>
      <c r="AJ5438" s="43" t="str">
        <f>VLOOKUP(E5438,'FILIAIS PETZ'!$A$2:$K$2000,11,0)</f>
        <v>18.328.118/0290-00</v>
      </c>
      <c r="AK5438" s="44" t="str">
        <f t="shared" si="351"/>
        <v>18.328.118/0290-00</v>
      </c>
    </row>
    <row r="5439" spans="1:37" s="14" customFormat="1" ht="15" customHeight="1" thickBot="1" x14ac:dyDescent="0.25">
      <c r="A5439" s="9" t="str">
        <f t="shared" si="353"/>
        <v>PREVENTIVA</v>
      </c>
      <c r="B5439" s="18" t="e">
        <f>VLOOKUP(C5439,FORNECEDORES!D:E,2,0)</f>
        <v>#N/A</v>
      </c>
      <c r="C5439" s="19" t="e">
        <f>VLOOKUP(D5439,FORNECEDORES!A:D,4,0)</f>
        <v>#N/A</v>
      </c>
      <c r="D5439" s="13" t="s">
        <v>12556</v>
      </c>
      <c r="E5439" s="20" t="str">
        <f t="shared" si="352"/>
        <v>04 0260</v>
      </c>
      <c r="F5439" s="86" t="s">
        <v>12554</v>
      </c>
      <c r="G5439" s="21" t="str">
        <f>VLOOKUP(E5439,'FILIAIS PETZ'!A:E,5,0)</f>
        <v>PETZ MILÃO</v>
      </c>
      <c r="H5439" s="20" t="str">
        <f>VLOOKUP(E5439,'FILIAIS PETZ'!A:D,4,0)</f>
        <v>AVML-GO</v>
      </c>
      <c r="I5439" s="46">
        <v>45536</v>
      </c>
      <c r="J5439" s="9" t="s">
        <v>4980</v>
      </c>
      <c r="K5439" s="84"/>
      <c r="L5439" s="83"/>
      <c r="M5439" s="46"/>
      <c r="N5439" s="46"/>
      <c r="O5439" s="46"/>
      <c r="P5439" s="29" t="s">
        <v>4998</v>
      </c>
      <c r="Q5439" s="9">
        <v>3</v>
      </c>
      <c r="R5439" s="9">
        <v>1</v>
      </c>
      <c r="S5439" s="9" t="s">
        <v>4983</v>
      </c>
      <c r="T5439" s="9" t="s">
        <v>32</v>
      </c>
      <c r="U5439" s="9">
        <v>11002</v>
      </c>
      <c r="V5439" s="9">
        <v>11002</v>
      </c>
      <c r="W5439" s="9"/>
      <c r="X5439" s="10" t="s">
        <v>5016</v>
      </c>
      <c r="Y5439" s="9" t="s">
        <v>4994</v>
      </c>
      <c r="Z5439" s="9" t="s">
        <v>4994</v>
      </c>
      <c r="AA5439" s="9" t="s">
        <v>5732</v>
      </c>
      <c r="AB5439" s="10" t="s">
        <v>5040</v>
      </c>
      <c r="AC5439" s="9" t="s">
        <v>4999</v>
      </c>
      <c r="AD5439" s="29"/>
      <c r="AE5439" s="20" t="str">
        <f>VLOOKUP(E5439,'FILIAIS PETZ'!A:Q,17,0)</f>
        <v>CO-2</v>
      </c>
      <c r="AF5439" s="20" t="str">
        <f>VLOOKUP(E5439,'FILIAIS PETZ'!A:Q,3,0)</f>
        <v>FELICIO</v>
      </c>
      <c r="AG5439" s="20" t="str">
        <f>VLOOKUP(E5439,'FILIAIS PETZ'!A:Q,2,0)</f>
        <v>R3</v>
      </c>
      <c r="AH5439" s="75">
        <v>2330</v>
      </c>
      <c r="AI5439" s="16" t="s">
        <v>12555</v>
      </c>
      <c r="AJ5439" s="43" t="str">
        <f>VLOOKUP(E5439,'FILIAIS PETZ'!$A$2:$K$2000,11,0)</f>
        <v>18.328.118/0289-76</v>
      </c>
      <c r="AK5439" s="44" t="str">
        <f t="shared" si="351"/>
        <v>18.328.118/0289-76</v>
      </c>
    </row>
    <row r="5440" spans="1:37" s="14" customFormat="1" ht="15" customHeight="1" thickBot="1" x14ac:dyDescent="0.25">
      <c r="A5440" s="9" t="str">
        <f t="shared" si="353"/>
        <v>PREVENTIVA</v>
      </c>
      <c r="B5440" s="18" t="e">
        <f>VLOOKUP(C5440,FORNECEDORES!D:E,2,0)</f>
        <v>#REF!</v>
      </c>
      <c r="C5440" s="19" t="e">
        <f>VLOOKUP(#REF!,FORNECEDORES!A:D,4,0)</f>
        <v>#REF!</v>
      </c>
      <c r="D5440" s="17" t="s">
        <v>1360</v>
      </c>
      <c r="E5440" s="20" t="str">
        <f t="shared" si="352"/>
        <v>04 0010</v>
      </c>
      <c r="F5440" s="86" t="s">
        <v>8983</v>
      </c>
      <c r="G5440" s="21" t="str">
        <f>VLOOKUP(E5440,'FILIAIS PETZ'!A:E,5,0)</f>
        <v>PETZ SANTA CECILIA</v>
      </c>
      <c r="H5440" s="20" t="str">
        <f>VLOOKUP(E5440,'FILIAIS PETZ'!A:D,4,0)</f>
        <v>STCE-SP</v>
      </c>
      <c r="I5440" s="46">
        <v>45536</v>
      </c>
      <c r="J5440" s="9" t="s">
        <v>4980</v>
      </c>
      <c r="K5440" s="84"/>
      <c r="L5440" s="83"/>
      <c r="M5440" s="46"/>
      <c r="N5440" s="46"/>
      <c r="O5440" s="46"/>
      <c r="P5440" s="9" t="s">
        <v>4998</v>
      </c>
      <c r="Q5440" s="9">
        <v>3</v>
      </c>
      <c r="R5440" s="9">
        <v>1</v>
      </c>
      <c r="S5440" s="9">
        <v>8</v>
      </c>
      <c r="T5440" s="9" t="s">
        <v>32</v>
      </c>
      <c r="U5440" s="9" t="s">
        <v>5048</v>
      </c>
      <c r="V5440" s="9" t="s">
        <v>5048</v>
      </c>
      <c r="W5440" s="9" t="s">
        <v>5021</v>
      </c>
      <c r="X5440" s="9" t="s">
        <v>4996</v>
      </c>
      <c r="Y5440" s="10" t="s">
        <v>4980</v>
      </c>
      <c r="Z5440" s="10" t="s">
        <v>4980</v>
      </c>
      <c r="AA5440" s="10" t="s">
        <v>5097</v>
      </c>
      <c r="AB5440" s="10" t="s">
        <v>12942</v>
      </c>
      <c r="AC5440" s="9" t="s">
        <v>4999</v>
      </c>
      <c r="AD5440" s="29"/>
      <c r="AE5440" s="20" t="str">
        <f>VLOOKUP(E5440,'FILIAIS PETZ'!A:Q,17,0)</f>
        <v>SP2</v>
      </c>
      <c r="AF5440" s="20" t="str">
        <f>VLOOKUP(E5440,'FILIAIS PETZ'!A:Q,3,0)</f>
        <v>FELICIO</v>
      </c>
      <c r="AG5440" s="20" t="str">
        <f>VLOOKUP(E5440,'FILIAIS PETZ'!A:Q,2,0)</f>
        <v>R3</v>
      </c>
      <c r="AH5440" s="75">
        <v>380</v>
      </c>
      <c r="AI5440" s="16" t="s">
        <v>12557</v>
      </c>
      <c r="AJ5440" s="43">
        <f>VLOOKUP(E5440,'FILIAIS PETZ'!$A$2:$K$2000,11,0)</f>
        <v>18328118001938</v>
      </c>
      <c r="AK5440" s="44">
        <f t="shared" si="351"/>
        <v>18328118001938</v>
      </c>
    </row>
    <row r="5441" spans="1:37" s="14" customFormat="1" ht="15" customHeight="1" thickBot="1" x14ac:dyDescent="0.25">
      <c r="A5441" s="9" t="str">
        <f t="shared" si="353"/>
        <v>PREVENTIVA</v>
      </c>
      <c r="B5441" s="18">
        <f>VLOOKUP(C5441,FORNECEDORES!D:E,2,0)</f>
        <v>6620</v>
      </c>
      <c r="C5441" s="19" t="str">
        <f>VLOOKUP(D5441,FORNECEDORES!A:D,4,0)</f>
        <v>02.666.249/0001-66</v>
      </c>
      <c r="D5441" s="17" t="s">
        <v>1360</v>
      </c>
      <c r="E5441" s="20" t="str">
        <f t="shared" si="352"/>
        <v>04 0011</v>
      </c>
      <c r="F5441" s="86" t="s">
        <v>8976</v>
      </c>
      <c r="G5441" s="21" t="str">
        <f>VLOOKUP(E5441,'FILIAIS PETZ'!A:E,5,0)</f>
        <v>PETZ AUGUSTA</v>
      </c>
      <c r="H5441" s="20" t="str">
        <f>VLOOKUP(E5441,'FILIAIS PETZ'!A:D,4,0)</f>
        <v>AUGT-SP</v>
      </c>
      <c r="I5441" s="46">
        <v>45536</v>
      </c>
      <c r="J5441" s="9" t="s">
        <v>4980</v>
      </c>
      <c r="K5441" s="84"/>
      <c r="L5441" s="83"/>
      <c r="M5441" s="46"/>
      <c r="N5441" s="46"/>
      <c r="O5441" s="46"/>
      <c r="P5441" s="9" t="s">
        <v>4998</v>
      </c>
      <c r="Q5441" s="9">
        <v>3</v>
      </c>
      <c r="R5441" s="9">
        <v>1</v>
      </c>
      <c r="S5441" s="9">
        <v>8</v>
      </c>
      <c r="T5441" s="9" t="s">
        <v>32</v>
      </c>
      <c r="U5441" s="9" t="s">
        <v>5048</v>
      </c>
      <c r="V5441" s="9" t="s">
        <v>5048</v>
      </c>
      <c r="W5441" s="9" t="s">
        <v>5021</v>
      </c>
      <c r="X5441" s="9" t="s">
        <v>4996</v>
      </c>
      <c r="Y5441" s="10" t="s">
        <v>4980</v>
      </c>
      <c r="Z5441" s="10" t="s">
        <v>4980</v>
      </c>
      <c r="AA5441" s="10" t="s">
        <v>5097</v>
      </c>
      <c r="AB5441" s="10" t="s">
        <v>12942</v>
      </c>
      <c r="AC5441" s="9" t="s">
        <v>4999</v>
      </c>
      <c r="AD5441" s="29"/>
      <c r="AE5441" s="20" t="str">
        <f>VLOOKUP(E5441,'FILIAIS PETZ'!A:Q,17,0)</f>
        <v>SP2</v>
      </c>
      <c r="AF5441" s="20" t="str">
        <f>VLOOKUP(E5441,'FILIAIS PETZ'!A:Q,3,0)</f>
        <v>FELICIO</v>
      </c>
      <c r="AG5441" s="20" t="str">
        <f>VLOOKUP(E5441,'FILIAIS PETZ'!A:Q,2,0)</f>
        <v>R3</v>
      </c>
      <c r="AH5441" s="75">
        <v>380</v>
      </c>
      <c r="AI5441" s="16" t="s">
        <v>12557</v>
      </c>
      <c r="AJ5441" s="43">
        <f>VLOOKUP(E5441,'FILIAIS PETZ'!$A$2:$K$2000,11,0)</f>
        <v>18328118001776</v>
      </c>
      <c r="AK5441" s="44">
        <f t="shared" si="351"/>
        <v>18328118001776</v>
      </c>
    </row>
    <row r="5442" spans="1:37" s="14" customFormat="1" ht="15" customHeight="1" thickBot="1" x14ac:dyDescent="0.25">
      <c r="A5442" s="9" t="str">
        <f t="shared" si="353"/>
        <v>PREVENTIVA</v>
      </c>
      <c r="B5442" s="18">
        <f>VLOOKUP(C5442,FORNECEDORES!D:E,2,0)</f>
        <v>6620</v>
      </c>
      <c r="C5442" s="19" t="str">
        <f>VLOOKUP(D5442,FORNECEDORES!A:D,4,0)</f>
        <v>02.666.249/0001-66</v>
      </c>
      <c r="D5442" s="17" t="s">
        <v>1360</v>
      </c>
      <c r="E5442" s="20" t="str">
        <f t="shared" si="352"/>
        <v>04 0015</v>
      </c>
      <c r="F5442" s="86" t="s">
        <v>4971</v>
      </c>
      <c r="G5442" s="21" t="str">
        <f>VLOOKUP(E5442,'FILIAIS PETZ'!A:E,5,0)</f>
        <v>PETZ BRASILIA SIA</v>
      </c>
      <c r="H5442" s="20" t="str">
        <f>VLOOKUP(E5442,'FILIAIS PETZ'!A:D,4,0)</f>
        <v>BSIA-DF</v>
      </c>
      <c r="I5442" s="46">
        <v>45536</v>
      </c>
      <c r="J5442" s="9" t="s">
        <v>4980</v>
      </c>
      <c r="K5442" s="84"/>
      <c r="L5442" s="83"/>
      <c r="M5442" s="46"/>
      <c r="N5442" s="46"/>
      <c r="O5442" s="46"/>
      <c r="P5442" s="9" t="s">
        <v>4998</v>
      </c>
      <c r="Q5442" s="9">
        <v>3</v>
      </c>
      <c r="R5442" s="9">
        <v>1</v>
      </c>
      <c r="S5442" s="9">
        <v>8</v>
      </c>
      <c r="T5442" s="9" t="s">
        <v>32</v>
      </c>
      <c r="U5442" s="9" t="s">
        <v>5048</v>
      </c>
      <c r="V5442" s="9" t="s">
        <v>5048</v>
      </c>
      <c r="W5442" s="9" t="s">
        <v>5021</v>
      </c>
      <c r="X5442" s="9" t="s">
        <v>4996</v>
      </c>
      <c r="Y5442" s="10" t="s">
        <v>4980</v>
      </c>
      <c r="Z5442" s="10" t="s">
        <v>4980</v>
      </c>
      <c r="AA5442" s="10" t="s">
        <v>5097</v>
      </c>
      <c r="AB5442" s="10" t="s">
        <v>12942</v>
      </c>
      <c r="AC5442" s="9" t="s">
        <v>4999</v>
      </c>
      <c r="AD5442" s="29"/>
      <c r="AE5442" s="20" t="str">
        <f>VLOOKUP(E5442,'FILIAIS PETZ'!A:Q,17,0)</f>
        <v>CO-2</v>
      </c>
      <c r="AF5442" s="20" t="str">
        <f>VLOOKUP(E5442,'FILIAIS PETZ'!A:Q,3,0)</f>
        <v>FELICIO</v>
      </c>
      <c r="AG5442" s="20" t="str">
        <f>VLOOKUP(E5442,'FILIAIS PETZ'!A:Q,2,0)</f>
        <v>R3</v>
      </c>
      <c r="AH5442" s="75">
        <v>455</v>
      </c>
      <c r="AI5442" s="16" t="s">
        <v>12557</v>
      </c>
      <c r="AJ5442" s="43">
        <f>VLOOKUP(E5442,'FILIAIS PETZ'!$A$2:$K$2000,11,0)</f>
        <v>18328118000451</v>
      </c>
      <c r="AK5442" s="44">
        <f t="shared" si="351"/>
        <v>18328118000451</v>
      </c>
    </row>
    <row r="5443" spans="1:37" s="14" customFormat="1" ht="15" customHeight="1" thickBot="1" x14ac:dyDescent="0.25">
      <c r="A5443" s="9" t="str">
        <f t="shared" si="353"/>
        <v>PREVENTIVA</v>
      </c>
      <c r="B5443" s="18">
        <f>VLOOKUP(C5443,FORNECEDORES!D:E,2,0)</f>
        <v>6620</v>
      </c>
      <c r="C5443" s="19" t="str">
        <f>VLOOKUP(D5443,FORNECEDORES!A:D,4,0)</f>
        <v>02.666.249/0001-66</v>
      </c>
      <c r="D5443" s="17" t="s">
        <v>1360</v>
      </c>
      <c r="E5443" s="20" t="str">
        <f t="shared" si="352"/>
        <v>04 0067</v>
      </c>
      <c r="F5443" s="86" t="s">
        <v>8611</v>
      </c>
      <c r="G5443" s="21" t="str">
        <f>VLOOKUP(E5443,'FILIAIS PETZ'!A:E,5,0)</f>
        <v>PETZ EXTRA RICARDO JAFET</v>
      </c>
      <c r="H5443" s="20" t="str">
        <f>VLOOKUP(E5443,'FILIAIS PETZ'!A:D,4,0)</f>
        <v>RJAF-SP</v>
      </c>
      <c r="I5443" s="46">
        <v>45536</v>
      </c>
      <c r="J5443" s="9" t="s">
        <v>4980</v>
      </c>
      <c r="K5443" s="84"/>
      <c r="L5443" s="83"/>
      <c r="M5443" s="46"/>
      <c r="N5443" s="46"/>
      <c r="O5443" s="46"/>
      <c r="P5443" s="9" t="s">
        <v>4998</v>
      </c>
      <c r="Q5443" s="9">
        <v>3</v>
      </c>
      <c r="R5443" s="9">
        <v>1</v>
      </c>
      <c r="S5443" s="9">
        <v>8</v>
      </c>
      <c r="T5443" s="9" t="s">
        <v>32</v>
      </c>
      <c r="U5443" s="9" t="s">
        <v>5048</v>
      </c>
      <c r="V5443" s="9" t="s">
        <v>5048</v>
      </c>
      <c r="W5443" s="9" t="s">
        <v>5021</v>
      </c>
      <c r="X5443" s="9" t="s">
        <v>4996</v>
      </c>
      <c r="Y5443" s="10" t="s">
        <v>4980</v>
      </c>
      <c r="Z5443" s="10" t="s">
        <v>4980</v>
      </c>
      <c r="AA5443" s="10" t="s">
        <v>5097</v>
      </c>
      <c r="AB5443" s="10" t="s">
        <v>12942</v>
      </c>
      <c r="AC5443" s="9" t="s">
        <v>4999</v>
      </c>
      <c r="AD5443" s="29"/>
      <c r="AE5443" s="20" t="str">
        <f>VLOOKUP(E5443,'FILIAIS PETZ'!A:Q,17,0)</f>
        <v>SP2</v>
      </c>
      <c r="AF5443" s="20" t="str">
        <f>VLOOKUP(E5443,'FILIAIS PETZ'!A:Q,3,0)</f>
        <v>FELICIO</v>
      </c>
      <c r="AG5443" s="20" t="str">
        <f>VLOOKUP(E5443,'FILIAIS PETZ'!A:Q,2,0)</f>
        <v>R3</v>
      </c>
      <c r="AH5443" s="75">
        <v>490</v>
      </c>
      <c r="AI5443" s="16" t="s">
        <v>12557</v>
      </c>
      <c r="AJ5443" s="43">
        <f>VLOOKUP(E5443,'FILIAIS PETZ'!$A$2:$K$2000,11,0)</f>
        <v>18328118006573</v>
      </c>
      <c r="AK5443" s="44">
        <f t="shared" si="351"/>
        <v>18328118006573</v>
      </c>
    </row>
    <row r="5444" spans="1:37" s="14" customFormat="1" ht="15" customHeight="1" thickBot="1" x14ac:dyDescent="0.25">
      <c r="A5444" s="9" t="str">
        <f t="shared" si="353"/>
        <v>PREVENTIVA</v>
      </c>
      <c r="B5444" s="18">
        <f>VLOOKUP(C5444,FORNECEDORES!D:E,2,0)</f>
        <v>6620</v>
      </c>
      <c r="C5444" s="19" t="str">
        <f>VLOOKUP(D5444,FORNECEDORES!A:D,4,0)</f>
        <v>02.666.249/0001-66</v>
      </c>
      <c r="D5444" s="17" t="s">
        <v>1360</v>
      </c>
      <c r="E5444" s="20" t="str">
        <f t="shared" si="352"/>
        <v>04 0077</v>
      </c>
      <c r="F5444" s="86" t="s">
        <v>4954</v>
      </c>
      <c r="G5444" s="21" t="str">
        <f>VLOOKUP(E5444,'FILIAIS PETZ'!A:E,5,0)</f>
        <v>PETZ GOIANIA (SETOR BUENO)</v>
      </c>
      <c r="H5444" s="20" t="str">
        <f>VLOOKUP(E5444,'FILIAIS PETZ'!A:D,4,0)</f>
        <v>BT63-GO</v>
      </c>
      <c r="I5444" s="46">
        <v>45536</v>
      </c>
      <c r="J5444" s="9" t="s">
        <v>4980</v>
      </c>
      <c r="K5444" s="84"/>
      <c r="L5444" s="83"/>
      <c r="M5444" s="46"/>
      <c r="N5444" s="46"/>
      <c r="O5444" s="46"/>
      <c r="P5444" s="9" t="s">
        <v>4998</v>
      </c>
      <c r="Q5444" s="9">
        <v>3</v>
      </c>
      <c r="R5444" s="9">
        <v>1</v>
      </c>
      <c r="S5444" s="9">
        <v>8</v>
      </c>
      <c r="T5444" s="9" t="s">
        <v>32</v>
      </c>
      <c r="U5444" s="9" t="s">
        <v>5048</v>
      </c>
      <c r="V5444" s="9" t="s">
        <v>5048</v>
      </c>
      <c r="W5444" s="9" t="s">
        <v>5021</v>
      </c>
      <c r="X5444" s="9" t="s">
        <v>4996</v>
      </c>
      <c r="Y5444" s="10" t="s">
        <v>4980</v>
      </c>
      <c r="Z5444" s="10" t="s">
        <v>4980</v>
      </c>
      <c r="AA5444" s="10" t="s">
        <v>5097</v>
      </c>
      <c r="AB5444" s="10" t="s">
        <v>12942</v>
      </c>
      <c r="AC5444" s="9" t="s">
        <v>4999</v>
      </c>
      <c r="AD5444" s="29"/>
      <c r="AE5444" s="20" t="str">
        <f>VLOOKUP(E5444,'FILIAIS PETZ'!A:Q,17,0)</f>
        <v>CO-2</v>
      </c>
      <c r="AF5444" s="20" t="str">
        <f>VLOOKUP(E5444,'FILIAIS PETZ'!A:Q,3,0)</f>
        <v>FELICIO</v>
      </c>
      <c r="AG5444" s="20" t="str">
        <f>VLOOKUP(E5444,'FILIAIS PETZ'!A:Q,2,0)</f>
        <v>R3</v>
      </c>
      <c r="AH5444" s="75">
        <v>455</v>
      </c>
      <c r="AI5444" s="16" t="s">
        <v>12557</v>
      </c>
      <c r="AJ5444" s="43">
        <f>VLOOKUP(E5444,'FILIAIS PETZ'!$A$2:$K$2000,11,0)</f>
        <v>18328118007545</v>
      </c>
      <c r="AK5444" s="44">
        <f t="shared" si="351"/>
        <v>18328118007545</v>
      </c>
    </row>
    <row r="5445" spans="1:37" s="14" customFormat="1" ht="15" customHeight="1" thickBot="1" x14ac:dyDescent="0.25">
      <c r="A5445" s="9" t="str">
        <f t="shared" si="353"/>
        <v>PREVENTIVA</v>
      </c>
      <c r="B5445" s="18">
        <f>VLOOKUP(C5445,FORNECEDORES!D:E,2,0)</f>
        <v>6620</v>
      </c>
      <c r="C5445" s="19" t="str">
        <f>VLOOKUP(D5445,FORNECEDORES!A:D,4,0)</f>
        <v>02.666.249/0001-66</v>
      </c>
      <c r="D5445" s="17" t="s">
        <v>1360</v>
      </c>
      <c r="E5445" s="20" t="str">
        <f t="shared" si="352"/>
        <v>04 0106</v>
      </c>
      <c r="F5445" s="86" t="s">
        <v>4952</v>
      </c>
      <c r="G5445" s="21" t="str">
        <f>VLOOKUP(E5445,'FILIAIS PETZ'!A:E,5,0)</f>
        <v>PETZ COTIA</v>
      </c>
      <c r="H5445" s="20" t="str">
        <f>VLOOKUP(E5445,'FILIAIS PETZ'!A:D,4,0)</f>
        <v>CTIA-SP</v>
      </c>
      <c r="I5445" s="46">
        <v>45536</v>
      </c>
      <c r="J5445" s="9" t="s">
        <v>4980</v>
      </c>
      <c r="K5445" s="84"/>
      <c r="L5445" s="83"/>
      <c r="M5445" s="46"/>
      <c r="N5445" s="46"/>
      <c r="O5445" s="46"/>
      <c r="P5445" s="9" t="s">
        <v>4998</v>
      </c>
      <c r="Q5445" s="9">
        <v>3</v>
      </c>
      <c r="R5445" s="9">
        <v>1</v>
      </c>
      <c r="S5445" s="9">
        <v>8</v>
      </c>
      <c r="T5445" s="9" t="s">
        <v>32</v>
      </c>
      <c r="U5445" s="9" t="s">
        <v>5048</v>
      </c>
      <c r="V5445" s="9" t="s">
        <v>5048</v>
      </c>
      <c r="W5445" s="9" t="s">
        <v>5021</v>
      </c>
      <c r="X5445" s="9" t="s">
        <v>4996</v>
      </c>
      <c r="Y5445" s="10" t="s">
        <v>4980</v>
      </c>
      <c r="Z5445" s="10" t="s">
        <v>4980</v>
      </c>
      <c r="AA5445" s="10" t="s">
        <v>5097</v>
      </c>
      <c r="AB5445" s="10" t="s">
        <v>12942</v>
      </c>
      <c r="AC5445" s="9" t="s">
        <v>4999</v>
      </c>
      <c r="AD5445" s="29"/>
      <c r="AE5445" s="20" t="str">
        <f>VLOOKUP(E5445,'FILIAIS PETZ'!A:Q,17,0)</f>
        <v>SP7</v>
      </c>
      <c r="AF5445" s="20" t="str">
        <f>VLOOKUP(E5445,'FILIAIS PETZ'!A:Q,3,0)</f>
        <v>FELICIO</v>
      </c>
      <c r="AG5445" s="20" t="str">
        <f>VLOOKUP(E5445,'FILIAIS PETZ'!A:Q,2,0)</f>
        <v>R3</v>
      </c>
      <c r="AH5445" s="75">
        <v>354</v>
      </c>
      <c r="AI5445" s="16" t="s">
        <v>12557</v>
      </c>
      <c r="AJ5445" s="43">
        <f>VLOOKUP(E5445,'FILIAIS PETZ'!$A$2:$K$2000,11,0)</f>
        <v>18328118009327</v>
      </c>
      <c r="AK5445" s="44">
        <f t="shared" si="351"/>
        <v>18328118009327</v>
      </c>
    </row>
    <row r="5446" spans="1:37" s="14" customFormat="1" ht="15" customHeight="1" thickBot="1" x14ac:dyDescent="0.25">
      <c r="A5446" s="9" t="str">
        <f t="shared" si="353"/>
        <v>PREVENTIVA</v>
      </c>
      <c r="B5446" s="18">
        <f>VLOOKUP(C5446,FORNECEDORES!D:E,2,0)</f>
        <v>6620</v>
      </c>
      <c r="C5446" s="19" t="str">
        <f>VLOOKUP(D5446,FORNECEDORES!A:D,4,0)</f>
        <v>02.666.249/0001-66</v>
      </c>
      <c r="D5446" s="17" t="s">
        <v>1360</v>
      </c>
      <c r="E5446" s="20" t="str">
        <f t="shared" si="352"/>
        <v>04 0144</v>
      </c>
      <c r="F5446" s="86" t="s">
        <v>4938</v>
      </c>
      <c r="G5446" s="21" t="str">
        <f>VLOOKUP(E5446,'FILIAIS PETZ'!A:E,5,0)</f>
        <v>PETZ FERNANDO CORREA</v>
      </c>
      <c r="H5446" s="20" t="str">
        <f>VLOOKUP(E5446,'FILIAIS PETZ'!A:D,4,0)</f>
        <v>FCOR-MT</v>
      </c>
      <c r="I5446" s="46">
        <v>45536</v>
      </c>
      <c r="J5446" s="9" t="s">
        <v>4980</v>
      </c>
      <c r="K5446" s="84"/>
      <c r="L5446" s="83"/>
      <c r="M5446" s="46"/>
      <c r="N5446" s="46"/>
      <c r="O5446" s="46"/>
      <c r="P5446" s="9" t="s">
        <v>4998</v>
      </c>
      <c r="Q5446" s="9">
        <v>3</v>
      </c>
      <c r="R5446" s="9">
        <v>1</v>
      </c>
      <c r="S5446" s="9">
        <v>8</v>
      </c>
      <c r="T5446" s="9" t="s">
        <v>32</v>
      </c>
      <c r="U5446" s="9" t="s">
        <v>5048</v>
      </c>
      <c r="V5446" s="9" t="s">
        <v>5048</v>
      </c>
      <c r="W5446" s="9" t="s">
        <v>5021</v>
      </c>
      <c r="X5446" s="9" t="s">
        <v>4996</v>
      </c>
      <c r="Y5446" s="10" t="s">
        <v>4980</v>
      </c>
      <c r="Z5446" s="10" t="s">
        <v>4980</v>
      </c>
      <c r="AA5446" s="10" t="s">
        <v>5097</v>
      </c>
      <c r="AB5446" s="10" t="s">
        <v>12942</v>
      </c>
      <c r="AC5446" s="9" t="s">
        <v>4999</v>
      </c>
      <c r="AD5446" s="29"/>
      <c r="AE5446" s="20" t="str">
        <f>VLOOKUP(E5446,'FILIAIS PETZ'!A:Q,17,0)</f>
        <v>CO-3</v>
      </c>
      <c r="AF5446" s="20" t="str">
        <f>VLOOKUP(E5446,'FILIAIS PETZ'!A:Q,3,0)</f>
        <v>FELICIO</v>
      </c>
      <c r="AG5446" s="20" t="str">
        <f>VLOOKUP(E5446,'FILIAIS PETZ'!A:Q,2,0)</f>
        <v>R3</v>
      </c>
      <c r="AH5446" s="75">
        <v>455</v>
      </c>
      <c r="AI5446" s="16" t="s">
        <v>12557</v>
      </c>
      <c r="AJ5446" s="43">
        <f>VLOOKUP(E5446,'FILIAIS PETZ'!$A$2:$K$2000,11,0)</f>
        <v>18328118014169</v>
      </c>
      <c r="AK5446" s="44">
        <f t="shared" si="351"/>
        <v>18328118014169</v>
      </c>
    </row>
    <row r="5447" spans="1:37" s="14" customFormat="1" ht="15" customHeight="1" thickBot="1" x14ac:dyDescent="0.25">
      <c r="A5447" s="9" t="str">
        <f t="shared" si="353"/>
        <v>PREVENTIVA</v>
      </c>
      <c r="B5447" s="18">
        <f>VLOOKUP(C5447,FORNECEDORES!D:E,2,0)</f>
        <v>6620</v>
      </c>
      <c r="C5447" s="19" t="str">
        <f>VLOOKUP(D5447,FORNECEDORES!A:D,4,0)</f>
        <v>02.666.249/0001-66</v>
      </c>
      <c r="D5447" s="17" t="s">
        <v>1360</v>
      </c>
      <c r="E5447" s="20" t="str">
        <f t="shared" si="352"/>
        <v>04 0200</v>
      </c>
      <c r="F5447" s="86" t="s">
        <v>4960</v>
      </c>
      <c r="G5447" s="21" t="str">
        <f>VLOOKUP(E5447,'FILIAIS PETZ'!A:E,5,0)</f>
        <v>PETZ BRASILIA W3 NORTE</v>
      </c>
      <c r="H5447" s="20" t="str">
        <f>VLOOKUP(E5447,'FILIAIS PETZ'!A:D,4,0)</f>
        <v>W3NT-DF</v>
      </c>
      <c r="I5447" s="46">
        <v>45536</v>
      </c>
      <c r="J5447" s="9" t="s">
        <v>4980</v>
      </c>
      <c r="K5447" s="84"/>
      <c r="L5447" s="83"/>
      <c r="M5447" s="46"/>
      <c r="N5447" s="46"/>
      <c r="O5447" s="46"/>
      <c r="P5447" s="9" t="s">
        <v>4998</v>
      </c>
      <c r="Q5447" s="9">
        <v>3</v>
      </c>
      <c r="R5447" s="9">
        <v>1</v>
      </c>
      <c r="S5447" s="9">
        <v>8</v>
      </c>
      <c r="T5447" s="9" t="s">
        <v>32</v>
      </c>
      <c r="U5447" s="9" t="s">
        <v>5048</v>
      </c>
      <c r="V5447" s="9" t="s">
        <v>5048</v>
      </c>
      <c r="W5447" s="9" t="s">
        <v>5021</v>
      </c>
      <c r="X5447" s="9" t="s">
        <v>4996</v>
      </c>
      <c r="Y5447" s="10" t="s">
        <v>4980</v>
      </c>
      <c r="Z5447" s="10" t="s">
        <v>4980</v>
      </c>
      <c r="AA5447" s="10" t="s">
        <v>5097</v>
      </c>
      <c r="AB5447" s="10" t="s">
        <v>12942</v>
      </c>
      <c r="AC5447" s="9" t="s">
        <v>4999</v>
      </c>
      <c r="AD5447" s="29"/>
      <c r="AE5447" s="20" t="str">
        <f>VLOOKUP(E5447,'FILIAIS PETZ'!A:Q,17,0)</f>
        <v>CO-2</v>
      </c>
      <c r="AF5447" s="20" t="str">
        <f>VLOOKUP(E5447,'FILIAIS PETZ'!A:Q,3,0)</f>
        <v>FELICIO</v>
      </c>
      <c r="AG5447" s="20" t="str">
        <f>VLOOKUP(E5447,'FILIAIS PETZ'!A:Q,2,0)</f>
        <v>R3</v>
      </c>
      <c r="AH5447" s="75">
        <v>455</v>
      </c>
      <c r="AI5447" s="16" t="s">
        <v>12557</v>
      </c>
      <c r="AJ5447" s="43">
        <f>VLOOKUP(E5447,'FILIAIS PETZ'!$A$2:$K$2000,11,0)</f>
        <v>18328118018660</v>
      </c>
      <c r="AK5447" s="44">
        <f t="shared" si="351"/>
        <v>18328118018660</v>
      </c>
    </row>
    <row r="5448" spans="1:37" s="14" customFormat="1" ht="15" customHeight="1" thickBot="1" x14ac:dyDescent="0.25">
      <c r="A5448" s="9" t="str">
        <f t="shared" si="353"/>
        <v>PREVENTIVA</v>
      </c>
      <c r="B5448" s="18">
        <f>VLOOKUP(C5448,FORNECEDORES!D:E,2,0)</f>
        <v>6620</v>
      </c>
      <c r="C5448" s="19" t="str">
        <f>VLOOKUP(D5448,FORNECEDORES!A:D,4,0)</f>
        <v>02.666.249/0001-66</v>
      </c>
      <c r="D5448" s="17" t="s">
        <v>1360</v>
      </c>
      <c r="E5448" s="20" t="str">
        <f t="shared" si="352"/>
        <v>04 0240</v>
      </c>
      <c r="F5448" s="86" t="s">
        <v>4955</v>
      </c>
      <c r="G5448" s="21" t="str">
        <f>VLOOKUP(E5448,'FILIAIS PETZ'!A:E,5,0)</f>
        <v xml:space="preserve">CENTRO DE DISTRIBUIÇÃO HIDROLANDIA </v>
      </c>
      <c r="H5448" s="20" t="str">
        <f>VLOOKUP(E5448,'FILIAIS PETZ'!A:D,4,0)</f>
        <v>CDHD-GO</v>
      </c>
      <c r="I5448" s="46">
        <v>45536</v>
      </c>
      <c r="J5448" s="9" t="s">
        <v>4980</v>
      </c>
      <c r="K5448" s="84"/>
      <c r="L5448" s="83"/>
      <c r="M5448" s="46"/>
      <c r="N5448" s="46"/>
      <c r="O5448" s="46"/>
      <c r="P5448" s="84" t="s">
        <v>4998</v>
      </c>
      <c r="Q5448" s="84">
        <v>3</v>
      </c>
      <c r="R5448" s="84">
        <v>1</v>
      </c>
      <c r="S5448" s="84">
        <v>8</v>
      </c>
      <c r="T5448" s="84" t="s">
        <v>32</v>
      </c>
      <c r="U5448" s="84" t="s">
        <v>5048</v>
      </c>
      <c r="V5448" s="84" t="s">
        <v>5048</v>
      </c>
      <c r="W5448" s="84" t="s">
        <v>5021</v>
      </c>
      <c r="X5448" s="84" t="s">
        <v>4996</v>
      </c>
      <c r="Y5448" s="10" t="s">
        <v>4980</v>
      </c>
      <c r="Z5448" s="10" t="s">
        <v>4980</v>
      </c>
      <c r="AA5448" s="10" t="s">
        <v>5097</v>
      </c>
      <c r="AB5448" s="10" t="s">
        <v>12942</v>
      </c>
      <c r="AC5448" s="9" t="s">
        <v>4999</v>
      </c>
      <c r="AD5448" s="29"/>
      <c r="AE5448" s="20" t="str">
        <f>VLOOKUP(E5448,'FILIAIS PETZ'!A:Q,17,0)</f>
        <v>CD</v>
      </c>
      <c r="AF5448" s="20" t="str">
        <f>VLOOKUP(E5448,'FILIAIS PETZ'!A:Q,3,0)</f>
        <v>FELICIO</v>
      </c>
      <c r="AG5448" s="20" t="str">
        <f>VLOOKUP(E5448,'FILIAIS PETZ'!A:Q,2,0)</f>
        <v>CD</v>
      </c>
      <c r="AH5448" s="75">
        <v>385</v>
      </c>
      <c r="AI5448" s="16" t="s">
        <v>12557</v>
      </c>
      <c r="AJ5448" s="43" t="str">
        <f>VLOOKUP(E5448,'FILIAIS PETZ'!$A$2:$K$2000,11,0)</f>
        <v>18.328.118/0228-54</v>
      </c>
      <c r="AK5448" s="44" t="str">
        <f t="shared" si="351"/>
        <v>18.328.118/0228-54</v>
      </c>
    </row>
    <row r="5449" spans="1:37" s="14" customFormat="1" ht="15" customHeight="1" thickBot="1" x14ac:dyDescent="0.25">
      <c r="A5449" s="9" t="str">
        <f t="shared" si="353"/>
        <v>PREVENTIVA</v>
      </c>
      <c r="B5449" s="18">
        <f>VLOOKUP(C5449,FORNECEDORES!D:E,2,0)</f>
        <v>6740</v>
      </c>
      <c r="C5449" s="19" t="str">
        <f>VLOOKUP(D5449,FORNECEDORES!A:D,4,0)</f>
        <v>29.739.737/0052-52</v>
      </c>
      <c r="D5449" s="17" t="s">
        <v>7597</v>
      </c>
      <c r="E5449" s="20" t="str">
        <f t="shared" si="352"/>
        <v>04 0003</v>
      </c>
      <c r="F5449" s="28" t="s">
        <v>8971</v>
      </c>
      <c r="G5449" s="21" t="str">
        <f>VLOOKUP(E5449,'FILIAIS PETZ'!A:E,5,0)</f>
        <v>PETZ SAO BERNARDO</v>
      </c>
      <c r="H5449" s="20" t="str">
        <f>VLOOKUP(E5449,'FILIAIS PETZ'!A:D,4,0)</f>
        <v>SBCA-SP</v>
      </c>
      <c r="I5449" s="46">
        <v>45536</v>
      </c>
      <c r="J5449" s="9" t="s">
        <v>4980</v>
      </c>
      <c r="K5449" s="84" t="s">
        <v>5858</v>
      </c>
      <c r="L5449" s="83" t="s">
        <v>13111</v>
      </c>
      <c r="M5449" s="46">
        <v>45538</v>
      </c>
      <c r="N5449" s="46">
        <v>45574</v>
      </c>
      <c r="O5449" s="46">
        <v>45558</v>
      </c>
      <c r="P5449" s="9" t="s">
        <v>4998</v>
      </c>
      <c r="Q5449" s="9">
        <v>3</v>
      </c>
      <c r="R5449" s="9" t="s">
        <v>4991</v>
      </c>
      <c r="S5449" s="9" t="s">
        <v>4983</v>
      </c>
      <c r="T5449" s="9" t="s">
        <v>32</v>
      </c>
      <c r="U5449" s="9">
        <v>11002</v>
      </c>
      <c r="V5449" s="9">
        <v>11002</v>
      </c>
      <c r="W5449" s="9"/>
      <c r="X5449" s="9" t="s">
        <v>5033</v>
      </c>
      <c r="Y5449" s="10" t="s">
        <v>4980</v>
      </c>
      <c r="Z5449" s="10" t="s">
        <v>4980</v>
      </c>
      <c r="AA5449" s="10" t="s">
        <v>5033</v>
      </c>
      <c r="AB5449" s="10" t="s">
        <v>5066</v>
      </c>
      <c r="AC5449" s="9" t="s">
        <v>4999</v>
      </c>
      <c r="AD5449" s="29"/>
      <c r="AE5449" s="20" t="str">
        <f>VLOOKUP(E5449,'FILIAIS PETZ'!A:Q,17,0)</f>
        <v>SP3</v>
      </c>
      <c r="AF5449" s="20" t="str">
        <f>VLOOKUP(E5449,'FILIAIS PETZ'!A:Q,3,0)</f>
        <v>FELICIO</v>
      </c>
      <c r="AG5449" s="20" t="str">
        <f>VLOOKUP(E5449,'FILIAIS PETZ'!A:Q,2,0)</f>
        <v>R3</v>
      </c>
      <c r="AH5449" s="75">
        <v>370</v>
      </c>
      <c r="AI5449" s="16" t="s">
        <v>12558</v>
      </c>
      <c r="AJ5449" s="43">
        <f>VLOOKUP(E5449,'FILIAIS PETZ'!$A$2:$K$2000,11,0)</f>
        <v>18328118002152</v>
      </c>
      <c r="AK5449" s="44">
        <f t="shared" ref="AK5449:AK5501" si="354">AJ5449</f>
        <v>18328118002152</v>
      </c>
    </row>
    <row r="5450" spans="1:37" s="14" customFormat="1" ht="15" customHeight="1" thickBot="1" x14ac:dyDescent="0.25">
      <c r="A5450" s="9" t="str">
        <f t="shared" si="353"/>
        <v>PREVENTIVA</v>
      </c>
      <c r="B5450" s="18">
        <f>VLOOKUP(C5450,FORNECEDORES!D:E,2,0)</f>
        <v>93074</v>
      </c>
      <c r="C5450" s="19" t="str">
        <f>VLOOKUP(D5450,FORNECEDORES!A:D,4,0)</f>
        <v>29.739.737/0053-33</v>
      </c>
      <c r="D5450" s="17" t="s">
        <v>7598</v>
      </c>
      <c r="E5450" s="20" t="str">
        <f t="shared" si="352"/>
        <v>04 0011</v>
      </c>
      <c r="F5450" s="28" t="s">
        <v>8976</v>
      </c>
      <c r="G5450" s="21" t="str">
        <f>VLOOKUP(E5450,'FILIAIS PETZ'!A:E,5,0)</f>
        <v>PETZ AUGUSTA</v>
      </c>
      <c r="H5450" s="20" t="str">
        <f>VLOOKUP(E5450,'FILIAIS PETZ'!A:D,4,0)</f>
        <v>AUGT-SP</v>
      </c>
      <c r="I5450" s="46">
        <v>45536</v>
      </c>
      <c r="J5450" s="9" t="s">
        <v>4980</v>
      </c>
      <c r="K5450" s="84" t="s">
        <v>5858</v>
      </c>
      <c r="L5450" s="83" t="s">
        <v>13108</v>
      </c>
      <c r="M5450" s="46">
        <v>45540</v>
      </c>
      <c r="N5450" s="46">
        <v>45574</v>
      </c>
      <c r="O5450" s="46">
        <v>45558</v>
      </c>
      <c r="P5450" s="9" t="s">
        <v>4998</v>
      </c>
      <c r="Q5450" s="9">
        <v>3</v>
      </c>
      <c r="R5450" s="9" t="s">
        <v>4991</v>
      </c>
      <c r="S5450" s="9" t="s">
        <v>4983</v>
      </c>
      <c r="T5450" s="9" t="s">
        <v>32</v>
      </c>
      <c r="U5450" s="9">
        <v>11002</v>
      </c>
      <c r="V5450" s="9">
        <v>11002</v>
      </c>
      <c r="W5450" s="9"/>
      <c r="X5450" s="9" t="s">
        <v>5033</v>
      </c>
      <c r="Y5450" s="10" t="s">
        <v>4980</v>
      </c>
      <c r="Z5450" s="10" t="s">
        <v>4980</v>
      </c>
      <c r="AA5450" s="10" t="s">
        <v>5033</v>
      </c>
      <c r="AB5450" s="10" t="s">
        <v>5066</v>
      </c>
      <c r="AC5450" s="9" t="s">
        <v>4999</v>
      </c>
      <c r="AD5450" s="29"/>
      <c r="AE5450" s="20" t="str">
        <f>VLOOKUP(E5450,'FILIAIS PETZ'!A:Q,17,0)</f>
        <v>SP2</v>
      </c>
      <c r="AF5450" s="20" t="str">
        <f>VLOOKUP(E5450,'FILIAIS PETZ'!A:Q,3,0)</f>
        <v>FELICIO</v>
      </c>
      <c r="AG5450" s="20" t="str">
        <f>VLOOKUP(E5450,'FILIAIS PETZ'!A:Q,2,0)</f>
        <v>R3</v>
      </c>
      <c r="AH5450" s="75">
        <v>370</v>
      </c>
      <c r="AI5450" s="16" t="s">
        <v>12558</v>
      </c>
      <c r="AJ5450" s="43">
        <f>VLOOKUP(E5450,'FILIAIS PETZ'!$A$2:$K$2000,11,0)</f>
        <v>18328118001776</v>
      </c>
      <c r="AK5450" s="44">
        <f t="shared" si="354"/>
        <v>18328118001776</v>
      </c>
    </row>
    <row r="5451" spans="1:37" s="14" customFormat="1" ht="15" customHeight="1" thickBot="1" x14ac:dyDescent="0.25">
      <c r="A5451" s="9" t="str">
        <f t="shared" si="353"/>
        <v>PREVENTIVA</v>
      </c>
      <c r="B5451" s="18">
        <f>VLOOKUP(C5451,FORNECEDORES!D:E,2,0)</f>
        <v>6740</v>
      </c>
      <c r="C5451" s="19" t="str">
        <f>VLOOKUP(D5451,FORNECEDORES!A:D,4,0)</f>
        <v>29.739.737/0052-52</v>
      </c>
      <c r="D5451" s="17" t="s">
        <v>7597</v>
      </c>
      <c r="E5451" s="20" t="str">
        <f t="shared" si="352"/>
        <v>04 0024</v>
      </c>
      <c r="F5451" s="28" t="s">
        <v>8626</v>
      </c>
      <c r="G5451" s="21" t="str">
        <f>VLOOKUP(E5451,'FILIAIS PETZ'!A:E,5,0)</f>
        <v>PETZ DIADEMA</v>
      </c>
      <c r="H5451" s="20" t="str">
        <f>VLOOKUP(E5451,'FILIAIS PETZ'!A:D,4,0)</f>
        <v>DDMA-SP</v>
      </c>
      <c r="I5451" s="46">
        <v>45536</v>
      </c>
      <c r="J5451" s="9" t="s">
        <v>4980</v>
      </c>
      <c r="K5451" s="84" t="s">
        <v>5858</v>
      </c>
      <c r="L5451" s="83" t="s">
        <v>13110</v>
      </c>
      <c r="M5451" s="46">
        <v>45538</v>
      </c>
      <c r="N5451" s="46">
        <v>45574</v>
      </c>
      <c r="O5451" s="46">
        <v>45558</v>
      </c>
      <c r="P5451" s="9" t="s">
        <v>4998</v>
      </c>
      <c r="Q5451" s="9">
        <v>3</v>
      </c>
      <c r="R5451" s="9" t="s">
        <v>4991</v>
      </c>
      <c r="S5451" s="9" t="s">
        <v>4983</v>
      </c>
      <c r="T5451" s="9" t="s">
        <v>32</v>
      </c>
      <c r="U5451" s="9">
        <v>11002</v>
      </c>
      <c r="V5451" s="9">
        <v>11002</v>
      </c>
      <c r="W5451" s="9"/>
      <c r="X5451" s="9" t="s">
        <v>5033</v>
      </c>
      <c r="Y5451" s="10" t="s">
        <v>4980</v>
      </c>
      <c r="Z5451" s="10" t="s">
        <v>4980</v>
      </c>
      <c r="AA5451" s="10" t="s">
        <v>5033</v>
      </c>
      <c r="AB5451" s="10" t="s">
        <v>5066</v>
      </c>
      <c r="AC5451" s="9" t="s">
        <v>4999</v>
      </c>
      <c r="AD5451" s="29"/>
      <c r="AE5451" s="20" t="str">
        <f>VLOOKUP(E5451,'FILIAIS PETZ'!A:Q,17,0)</f>
        <v>SP3</v>
      </c>
      <c r="AF5451" s="20" t="str">
        <f>VLOOKUP(E5451,'FILIAIS PETZ'!A:Q,3,0)</f>
        <v>FELICIO</v>
      </c>
      <c r="AG5451" s="20" t="str">
        <f>VLOOKUP(E5451,'FILIAIS PETZ'!A:Q,2,0)</f>
        <v>R3</v>
      </c>
      <c r="AH5451" s="75">
        <v>740</v>
      </c>
      <c r="AI5451" s="16" t="s">
        <v>12558</v>
      </c>
      <c r="AJ5451" s="43">
        <f>VLOOKUP(E5451,'FILIAIS PETZ'!$A$2:$K$2000,11,0)</f>
        <v>18328118000966</v>
      </c>
      <c r="AK5451" s="44">
        <f t="shared" si="354"/>
        <v>18328118000966</v>
      </c>
    </row>
    <row r="5452" spans="1:37" s="14" customFormat="1" ht="15" customHeight="1" thickBot="1" x14ac:dyDescent="0.25">
      <c r="A5452" s="9" t="str">
        <f t="shared" si="353"/>
        <v>PREVENTIVA</v>
      </c>
      <c r="B5452" s="18">
        <f>VLOOKUP(C5452,FORNECEDORES!D:E,2,0)</f>
        <v>179505</v>
      </c>
      <c r="C5452" s="19" t="str">
        <f>VLOOKUP(D5452,FORNECEDORES!A:D,4,0)</f>
        <v>29.739.737/0046-04</v>
      </c>
      <c r="D5452" s="17" t="s">
        <v>7599</v>
      </c>
      <c r="E5452" s="20" t="str">
        <f t="shared" ref="E5452:E5504" si="355">CONCATENATE("04 ",F5452)</f>
        <v>04 0032</v>
      </c>
      <c r="F5452" s="28" t="s">
        <v>4951</v>
      </c>
      <c r="G5452" s="21" t="str">
        <f>VLOOKUP(E5452,'FILIAIS PETZ'!A:E,5,0)</f>
        <v>PETZ JAGUARE</v>
      </c>
      <c r="H5452" s="20" t="str">
        <f>VLOOKUP(E5452,'FILIAIS PETZ'!A:D,4,0)</f>
        <v>JGRE-SP</v>
      </c>
      <c r="I5452" s="46">
        <v>45536</v>
      </c>
      <c r="J5452" s="9" t="s">
        <v>4980</v>
      </c>
      <c r="K5452" s="84" t="s">
        <v>5858</v>
      </c>
      <c r="L5452" s="83" t="s">
        <v>13119</v>
      </c>
      <c r="M5452" s="46">
        <v>45540</v>
      </c>
      <c r="N5452" s="46">
        <v>45574</v>
      </c>
      <c r="O5452" s="46">
        <v>45558</v>
      </c>
      <c r="P5452" s="9" t="s">
        <v>4998</v>
      </c>
      <c r="Q5452" s="9">
        <v>3</v>
      </c>
      <c r="R5452" s="9" t="s">
        <v>4991</v>
      </c>
      <c r="S5452" s="9" t="s">
        <v>4983</v>
      </c>
      <c r="T5452" s="9" t="s">
        <v>32</v>
      </c>
      <c r="U5452" s="9">
        <v>11002</v>
      </c>
      <c r="V5452" s="9">
        <v>11002</v>
      </c>
      <c r="W5452" s="9"/>
      <c r="X5452" s="9" t="s">
        <v>5033</v>
      </c>
      <c r="Y5452" s="10" t="s">
        <v>4980</v>
      </c>
      <c r="Z5452" s="10" t="s">
        <v>4980</v>
      </c>
      <c r="AA5452" s="10" t="s">
        <v>5033</v>
      </c>
      <c r="AB5452" s="10" t="s">
        <v>5066</v>
      </c>
      <c r="AC5452" s="9" t="s">
        <v>4999</v>
      </c>
      <c r="AD5452" s="29"/>
      <c r="AE5452" s="20" t="str">
        <f>VLOOKUP(E5452,'FILIAIS PETZ'!A:Q,17,0)</f>
        <v>SP7</v>
      </c>
      <c r="AF5452" s="20" t="str">
        <f>VLOOKUP(E5452,'FILIAIS PETZ'!A:Q,3,0)</f>
        <v>FELICIO</v>
      </c>
      <c r="AG5452" s="20" t="str">
        <f>VLOOKUP(E5452,'FILIAIS PETZ'!A:Q,2,0)</f>
        <v>R3</v>
      </c>
      <c r="AH5452" s="75">
        <v>740</v>
      </c>
      <c r="AI5452" s="16" t="s">
        <v>12558</v>
      </c>
      <c r="AJ5452" s="43">
        <f>VLOOKUP(E5452,'FILIAIS PETZ'!$A$2:$K$2000,11,0)</f>
        <v>18328118003205</v>
      </c>
      <c r="AK5452" s="44">
        <f t="shared" si="354"/>
        <v>18328118003205</v>
      </c>
    </row>
    <row r="5453" spans="1:37" s="14" customFormat="1" ht="15" customHeight="1" thickBot="1" x14ac:dyDescent="0.25">
      <c r="A5453" s="9" t="str">
        <f t="shared" si="353"/>
        <v>PREVENTIVA</v>
      </c>
      <c r="B5453" s="18">
        <f>VLOOKUP(C5453,FORNECEDORES!D:E,2,0)</f>
        <v>638161</v>
      </c>
      <c r="C5453" s="19" t="str">
        <f>VLOOKUP(D5453,FORNECEDORES!A:D,4,0)</f>
        <v>29.739.737/0005-36</v>
      </c>
      <c r="D5453" s="17" t="s">
        <v>7606</v>
      </c>
      <c r="E5453" s="20" t="str">
        <f t="shared" si="355"/>
        <v>04 0040</v>
      </c>
      <c r="F5453" s="28" t="s">
        <v>4943</v>
      </c>
      <c r="G5453" s="21" t="str">
        <f>VLOOKUP(E5453,'FILIAIS PETZ'!A:E,5,0)</f>
        <v>PETZ NOSSA SENHORA DO CARMO</v>
      </c>
      <c r="H5453" s="20" t="str">
        <f>VLOOKUP(E5453,'FILIAIS PETZ'!A:D,4,0)</f>
        <v>NSCA-MG</v>
      </c>
      <c r="I5453" s="46">
        <v>45536</v>
      </c>
      <c r="J5453" s="9" t="s">
        <v>4980</v>
      </c>
      <c r="K5453" s="84" t="s">
        <v>5858</v>
      </c>
      <c r="L5453" s="83" t="s">
        <v>13120</v>
      </c>
      <c r="M5453" s="46">
        <v>45538</v>
      </c>
      <c r="N5453" s="46">
        <v>45574</v>
      </c>
      <c r="O5453" s="46">
        <v>45558</v>
      </c>
      <c r="P5453" s="9" t="s">
        <v>4998</v>
      </c>
      <c r="Q5453" s="9">
        <v>3</v>
      </c>
      <c r="R5453" s="9" t="s">
        <v>4991</v>
      </c>
      <c r="S5453" s="9" t="s">
        <v>4983</v>
      </c>
      <c r="T5453" s="9" t="s">
        <v>32</v>
      </c>
      <c r="U5453" s="9">
        <v>11002</v>
      </c>
      <c r="V5453" s="9">
        <v>11002</v>
      </c>
      <c r="W5453" s="9"/>
      <c r="X5453" s="9" t="s">
        <v>5033</v>
      </c>
      <c r="Y5453" s="10" t="s">
        <v>4980</v>
      </c>
      <c r="Z5453" s="10" t="s">
        <v>4980</v>
      </c>
      <c r="AA5453" s="10" t="s">
        <v>5033</v>
      </c>
      <c r="AB5453" s="10" t="s">
        <v>5066</v>
      </c>
      <c r="AC5453" s="9" t="s">
        <v>4999</v>
      </c>
      <c r="AD5453" s="29"/>
      <c r="AE5453" s="20" t="str">
        <f>VLOOKUP(E5453,'FILIAIS PETZ'!A:Q,17,0)</f>
        <v>MG-1</v>
      </c>
      <c r="AF5453" s="20" t="str">
        <f>VLOOKUP(E5453,'FILIAIS PETZ'!A:Q,3,0)</f>
        <v>FELICIO</v>
      </c>
      <c r="AG5453" s="20" t="str">
        <f>VLOOKUP(E5453,'FILIAIS PETZ'!A:Q,2,0)</f>
        <v>R3</v>
      </c>
      <c r="AH5453" s="75">
        <v>370</v>
      </c>
      <c r="AI5453" s="16" t="s">
        <v>12558</v>
      </c>
      <c r="AJ5453" s="43">
        <f>VLOOKUP(E5453,'FILIAIS PETZ'!$A$2:$K$2000,11,0)</f>
        <v>18328118003981</v>
      </c>
      <c r="AK5453" s="44">
        <f t="shared" si="354"/>
        <v>18328118003981</v>
      </c>
    </row>
    <row r="5454" spans="1:37" s="14" customFormat="1" ht="15" customHeight="1" thickBot="1" x14ac:dyDescent="0.25">
      <c r="A5454" s="9" t="str">
        <f t="shared" si="353"/>
        <v>PREVENTIVA</v>
      </c>
      <c r="B5454" s="18">
        <f>VLOOKUP(C5454,FORNECEDORES!D:E,2,0)</f>
        <v>179505</v>
      </c>
      <c r="C5454" s="19" t="str">
        <f>VLOOKUP(D5454,FORNECEDORES!A:D,4,0)</f>
        <v>29.739.737/0046-04</v>
      </c>
      <c r="D5454" s="17" t="s">
        <v>7599</v>
      </c>
      <c r="E5454" s="20" t="str">
        <f t="shared" si="355"/>
        <v>04 0059</v>
      </c>
      <c r="F5454" s="28" t="s">
        <v>8714</v>
      </c>
      <c r="G5454" s="21" t="str">
        <f>VLOOKUP(E5454,'FILIAIS PETZ'!A:E,5,0)</f>
        <v>PETZ POMPÉIA</v>
      </c>
      <c r="H5454" s="20" t="str">
        <f>VLOOKUP(E5454,'FILIAIS PETZ'!A:D,4,0)</f>
        <v>POMP-SP</v>
      </c>
      <c r="I5454" s="46">
        <v>45536</v>
      </c>
      <c r="J5454" s="9" t="s">
        <v>4980</v>
      </c>
      <c r="K5454" s="84" t="s">
        <v>5858</v>
      </c>
      <c r="L5454" s="83" t="s">
        <v>13118</v>
      </c>
      <c r="M5454" s="46">
        <v>45538</v>
      </c>
      <c r="N5454" s="46">
        <v>45574</v>
      </c>
      <c r="O5454" s="46">
        <v>45558</v>
      </c>
      <c r="P5454" s="9" t="s">
        <v>4998</v>
      </c>
      <c r="Q5454" s="9">
        <v>3</v>
      </c>
      <c r="R5454" s="9" t="s">
        <v>4991</v>
      </c>
      <c r="S5454" s="9" t="s">
        <v>4983</v>
      </c>
      <c r="T5454" s="9" t="s">
        <v>32</v>
      </c>
      <c r="U5454" s="9">
        <v>11002</v>
      </c>
      <c r="V5454" s="9">
        <v>11002</v>
      </c>
      <c r="W5454" s="9"/>
      <c r="X5454" s="9" t="s">
        <v>5033</v>
      </c>
      <c r="Y5454" s="10" t="s">
        <v>4980</v>
      </c>
      <c r="Z5454" s="10" t="s">
        <v>4980</v>
      </c>
      <c r="AA5454" s="10" t="s">
        <v>5033</v>
      </c>
      <c r="AB5454" s="10" t="s">
        <v>5066</v>
      </c>
      <c r="AC5454" s="9" t="s">
        <v>4999</v>
      </c>
      <c r="AD5454" s="29"/>
      <c r="AE5454" s="20" t="str">
        <f>VLOOKUP(E5454,'FILIAIS PETZ'!A:Q,17,0)</f>
        <v>SP2</v>
      </c>
      <c r="AF5454" s="20" t="str">
        <f>VLOOKUP(E5454,'FILIAIS PETZ'!A:Q,3,0)</f>
        <v>FELICIO</v>
      </c>
      <c r="AG5454" s="20" t="str">
        <f>VLOOKUP(E5454,'FILIAIS PETZ'!A:Q,2,0)</f>
        <v>R3</v>
      </c>
      <c r="AH5454" s="75">
        <v>370</v>
      </c>
      <c r="AI5454" s="16" t="s">
        <v>12558</v>
      </c>
      <c r="AJ5454" s="43">
        <f>VLOOKUP(E5454,'FILIAIS PETZ'!$A$2:$K$2000,11,0)</f>
        <v>18328118005763</v>
      </c>
      <c r="AK5454" s="44">
        <f t="shared" si="354"/>
        <v>18328118005763</v>
      </c>
    </row>
    <row r="5455" spans="1:37" s="14" customFormat="1" ht="15" customHeight="1" thickBot="1" x14ac:dyDescent="0.25">
      <c r="A5455" s="9" t="str">
        <f t="shared" si="353"/>
        <v>PREVENTIVA</v>
      </c>
      <c r="B5455" s="18">
        <f>VLOOKUP(C5455,FORNECEDORES!D:E,2,0)</f>
        <v>179505</v>
      </c>
      <c r="C5455" s="19" t="str">
        <f>VLOOKUP(D5455,FORNECEDORES!A:D,4,0)</f>
        <v>29.739.737/0046-04</v>
      </c>
      <c r="D5455" s="17" t="s">
        <v>7599</v>
      </c>
      <c r="E5455" s="20" t="str">
        <f t="shared" si="355"/>
        <v>04 0060</v>
      </c>
      <c r="F5455" s="28" t="s">
        <v>8625</v>
      </c>
      <c r="G5455" s="21" t="str">
        <f>VLOOKUP(E5455,'FILIAIS PETZ'!A:E,5,0)</f>
        <v>PETZ PACAEMBU</v>
      </c>
      <c r="H5455" s="20" t="str">
        <f>VLOOKUP(E5455,'FILIAIS PETZ'!A:D,4,0)</f>
        <v>PCBU-SP</v>
      </c>
      <c r="I5455" s="46">
        <v>45536</v>
      </c>
      <c r="J5455" s="9" t="s">
        <v>4980</v>
      </c>
      <c r="K5455" s="84" t="s">
        <v>5858</v>
      </c>
      <c r="L5455" s="83" t="s">
        <v>13114</v>
      </c>
      <c r="M5455" s="46">
        <v>45538</v>
      </c>
      <c r="N5455" s="46">
        <v>45574</v>
      </c>
      <c r="O5455" s="46">
        <v>45558</v>
      </c>
      <c r="P5455" s="9" t="s">
        <v>4998</v>
      </c>
      <c r="Q5455" s="9">
        <v>3</v>
      </c>
      <c r="R5455" s="9" t="s">
        <v>4991</v>
      </c>
      <c r="S5455" s="9" t="s">
        <v>4983</v>
      </c>
      <c r="T5455" s="9" t="s">
        <v>32</v>
      </c>
      <c r="U5455" s="9">
        <v>11002</v>
      </c>
      <c r="V5455" s="9">
        <v>11002</v>
      </c>
      <c r="W5455" s="9"/>
      <c r="X5455" s="9" t="s">
        <v>5033</v>
      </c>
      <c r="Y5455" s="10" t="s">
        <v>4980</v>
      </c>
      <c r="Z5455" s="10" t="s">
        <v>4980</v>
      </c>
      <c r="AA5455" s="10" t="s">
        <v>5033</v>
      </c>
      <c r="AB5455" s="10" t="s">
        <v>5066</v>
      </c>
      <c r="AC5455" s="9" t="s">
        <v>4999</v>
      </c>
      <c r="AD5455" s="29"/>
      <c r="AE5455" s="20" t="str">
        <f>VLOOKUP(E5455,'FILIAIS PETZ'!A:Q,17,0)</f>
        <v>SP2</v>
      </c>
      <c r="AF5455" s="20" t="str">
        <f>VLOOKUP(E5455,'FILIAIS PETZ'!A:Q,3,0)</f>
        <v>FELICIO</v>
      </c>
      <c r="AG5455" s="20" t="str">
        <f>VLOOKUP(E5455,'FILIAIS PETZ'!A:Q,2,0)</f>
        <v>R3</v>
      </c>
      <c r="AH5455" s="75">
        <v>370</v>
      </c>
      <c r="AI5455" s="16" t="s">
        <v>12558</v>
      </c>
      <c r="AJ5455" s="43">
        <f>VLOOKUP(E5455,'FILIAIS PETZ'!$A$2:$K$2000,11,0)</f>
        <v>18328118006220</v>
      </c>
      <c r="AK5455" s="44">
        <f t="shared" si="354"/>
        <v>18328118006220</v>
      </c>
    </row>
    <row r="5456" spans="1:37" s="14" customFormat="1" ht="15" customHeight="1" thickBot="1" x14ac:dyDescent="0.25">
      <c r="A5456" s="9" t="str">
        <f t="shared" si="353"/>
        <v>PREVENTIVA</v>
      </c>
      <c r="B5456" s="18">
        <f>VLOOKUP(C5456,FORNECEDORES!D:E,2,0)</f>
        <v>93074</v>
      </c>
      <c r="C5456" s="19" t="str">
        <f>VLOOKUP(D5456,FORNECEDORES!A:D,4,0)</f>
        <v>29.739.737/0053-33</v>
      </c>
      <c r="D5456" s="17" t="s">
        <v>7598</v>
      </c>
      <c r="E5456" s="20" t="str">
        <f t="shared" si="355"/>
        <v>04 0067</v>
      </c>
      <c r="F5456" s="28" t="s">
        <v>8611</v>
      </c>
      <c r="G5456" s="21" t="str">
        <f>VLOOKUP(E5456,'FILIAIS PETZ'!A:E,5,0)</f>
        <v>PETZ EXTRA RICARDO JAFET</v>
      </c>
      <c r="H5456" s="20" t="str">
        <f>VLOOKUP(E5456,'FILIAIS PETZ'!A:D,4,0)</f>
        <v>RJAF-SP</v>
      </c>
      <c r="I5456" s="46">
        <v>45536</v>
      </c>
      <c r="J5456" s="9" t="s">
        <v>4980</v>
      </c>
      <c r="K5456" s="84" t="s">
        <v>5858</v>
      </c>
      <c r="L5456" s="83" t="s">
        <v>13107</v>
      </c>
      <c r="M5456" s="46">
        <v>45538</v>
      </c>
      <c r="N5456" s="46">
        <v>45574</v>
      </c>
      <c r="O5456" s="46">
        <v>45558</v>
      </c>
      <c r="P5456" s="9" t="s">
        <v>4998</v>
      </c>
      <c r="Q5456" s="9">
        <v>3</v>
      </c>
      <c r="R5456" s="9" t="s">
        <v>4991</v>
      </c>
      <c r="S5456" s="9" t="s">
        <v>4983</v>
      </c>
      <c r="T5456" s="9" t="s">
        <v>32</v>
      </c>
      <c r="U5456" s="9">
        <v>11002</v>
      </c>
      <c r="V5456" s="9">
        <v>11002</v>
      </c>
      <c r="W5456" s="9"/>
      <c r="X5456" s="9" t="s">
        <v>5033</v>
      </c>
      <c r="Y5456" s="10" t="s">
        <v>4980</v>
      </c>
      <c r="Z5456" s="10" t="s">
        <v>4980</v>
      </c>
      <c r="AA5456" s="10" t="s">
        <v>5033</v>
      </c>
      <c r="AB5456" s="10" t="s">
        <v>5066</v>
      </c>
      <c r="AC5456" s="9" t="s">
        <v>4999</v>
      </c>
      <c r="AD5456" s="29"/>
      <c r="AE5456" s="20" t="str">
        <f>VLOOKUP(E5456,'FILIAIS PETZ'!A:Q,17,0)</f>
        <v>SP2</v>
      </c>
      <c r="AF5456" s="20" t="str">
        <f>VLOOKUP(E5456,'FILIAIS PETZ'!A:Q,3,0)</f>
        <v>FELICIO</v>
      </c>
      <c r="AG5456" s="20" t="str">
        <f>VLOOKUP(E5456,'FILIAIS PETZ'!A:Q,2,0)</f>
        <v>R3</v>
      </c>
      <c r="AH5456" s="75">
        <v>1110</v>
      </c>
      <c r="AI5456" s="16" t="s">
        <v>12558</v>
      </c>
      <c r="AJ5456" s="43">
        <f>VLOOKUP(E5456,'FILIAIS PETZ'!$A$2:$K$2000,11,0)</f>
        <v>18328118006573</v>
      </c>
      <c r="AK5456" s="44">
        <f t="shared" si="354"/>
        <v>18328118006573</v>
      </c>
    </row>
    <row r="5457" spans="1:37" s="14" customFormat="1" ht="15" customHeight="1" thickBot="1" x14ac:dyDescent="0.25">
      <c r="A5457" s="9" t="str">
        <f t="shared" si="353"/>
        <v>PREVENTIVA</v>
      </c>
      <c r="B5457" s="18">
        <f>VLOOKUP(C5457,FORNECEDORES!D:E,2,0)</f>
        <v>6740</v>
      </c>
      <c r="C5457" s="19" t="str">
        <f>VLOOKUP(D5457,FORNECEDORES!A:D,4,0)</f>
        <v>29.739.737/0052-52</v>
      </c>
      <c r="D5457" s="17" t="s">
        <v>7597</v>
      </c>
      <c r="E5457" s="20" t="str">
        <f t="shared" si="355"/>
        <v>04 0068</v>
      </c>
      <c r="F5457" s="28" t="s">
        <v>8958</v>
      </c>
      <c r="G5457" s="21" t="str">
        <f>VLOOKUP(E5457,'FILIAIS PETZ'!A:E,5,0)</f>
        <v>PETZ PEREIRA BARRETO</v>
      </c>
      <c r="H5457" s="20" t="str">
        <f>VLOOKUP(E5457,'FILIAIS PETZ'!A:D,4,0)</f>
        <v>PBAR-SP</v>
      </c>
      <c r="I5457" s="46">
        <v>45536</v>
      </c>
      <c r="J5457" s="9" t="s">
        <v>4980</v>
      </c>
      <c r="K5457" s="84" t="s">
        <v>5858</v>
      </c>
      <c r="L5457" s="83" t="s">
        <v>13113</v>
      </c>
      <c r="M5457" s="46">
        <v>45538</v>
      </c>
      <c r="N5457" s="46">
        <v>45574</v>
      </c>
      <c r="O5457" s="46">
        <v>45558</v>
      </c>
      <c r="P5457" s="9" t="s">
        <v>4998</v>
      </c>
      <c r="Q5457" s="9">
        <v>3</v>
      </c>
      <c r="R5457" s="9" t="s">
        <v>4991</v>
      </c>
      <c r="S5457" s="9" t="s">
        <v>4983</v>
      </c>
      <c r="T5457" s="9" t="s">
        <v>32</v>
      </c>
      <c r="U5457" s="9">
        <v>11002</v>
      </c>
      <c r="V5457" s="9">
        <v>11002</v>
      </c>
      <c r="W5457" s="9"/>
      <c r="X5457" s="9" t="s">
        <v>5033</v>
      </c>
      <c r="Y5457" s="10" t="s">
        <v>4980</v>
      </c>
      <c r="Z5457" s="10" t="s">
        <v>4980</v>
      </c>
      <c r="AA5457" s="10" t="s">
        <v>5033</v>
      </c>
      <c r="AB5457" s="10" t="s">
        <v>5066</v>
      </c>
      <c r="AC5457" s="9" t="s">
        <v>4999</v>
      </c>
      <c r="AD5457" s="29"/>
      <c r="AE5457" s="20" t="str">
        <f>VLOOKUP(E5457,'FILIAIS PETZ'!A:Q,17,0)</f>
        <v>SP3</v>
      </c>
      <c r="AF5457" s="20" t="str">
        <f>VLOOKUP(E5457,'FILIAIS PETZ'!A:Q,3,0)</f>
        <v>FELICIO</v>
      </c>
      <c r="AG5457" s="20" t="str">
        <f>VLOOKUP(E5457,'FILIAIS PETZ'!A:Q,2,0)</f>
        <v>R3</v>
      </c>
      <c r="AH5457" s="75">
        <v>370</v>
      </c>
      <c r="AI5457" s="16" t="s">
        <v>12558</v>
      </c>
      <c r="AJ5457" s="43">
        <f>VLOOKUP(E5457,'FILIAIS PETZ'!$A$2:$K$2000,11,0)</f>
        <v>18328118007111</v>
      </c>
      <c r="AK5457" s="44">
        <f t="shared" si="354"/>
        <v>18328118007111</v>
      </c>
    </row>
    <row r="5458" spans="1:37" s="14" customFormat="1" ht="15" customHeight="1" thickBot="1" x14ac:dyDescent="0.25">
      <c r="A5458" s="9" t="str">
        <f t="shared" si="353"/>
        <v>PREVENTIVA</v>
      </c>
      <c r="B5458" s="18">
        <f>VLOOKUP(C5458,FORNECEDORES!D:E,2,0)</f>
        <v>25095</v>
      </c>
      <c r="C5458" s="19" t="str">
        <f>VLOOKUP(D5458,FORNECEDORES!A:D,4,0)</f>
        <v>29.739.737/0049-57</v>
      </c>
      <c r="D5458" s="17" t="s">
        <v>7596</v>
      </c>
      <c r="E5458" s="20" t="str">
        <f t="shared" si="355"/>
        <v>04 0073</v>
      </c>
      <c r="F5458" s="28" t="s">
        <v>4953</v>
      </c>
      <c r="G5458" s="21" t="str">
        <f>VLOOKUP(E5458,'FILIAIS PETZ'!A:E,5,0)</f>
        <v>PETZ CAMPO GRANDE</v>
      </c>
      <c r="H5458" s="20" t="str">
        <f>VLOOKUP(E5458,'FILIAIS PETZ'!A:D,4,0)</f>
        <v>CGDE-MS</v>
      </c>
      <c r="I5458" s="46">
        <v>45536</v>
      </c>
      <c r="J5458" s="9" t="s">
        <v>4980</v>
      </c>
      <c r="K5458" s="84" t="s">
        <v>5858</v>
      </c>
      <c r="L5458" s="83" t="s">
        <v>13105</v>
      </c>
      <c r="M5458" s="46">
        <v>45540</v>
      </c>
      <c r="N5458" s="46">
        <v>45574</v>
      </c>
      <c r="O5458" s="46">
        <v>45558</v>
      </c>
      <c r="P5458" s="9" t="s">
        <v>4998</v>
      </c>
      <c r="Q5458" s="9">
        <v>3</v>
      </c>
      <c r="R5458" s="9" t="s">
        <v>4991</v>
      </c>
      <c r="S5458" s="9" t="s">
        <v>4983</v>
      </c>
      <c r="T5458" s="9" t="s">
        <v>32</v>
      </c>
      <c r="U5458" s="9">
        <v>11002</v>
      </c>
      <c r="V5458" s="9">
        <v>11002</v>
      </c>
      <c r="W5458" s="9"/>
      <c r="X5458" s="9" t="s">
        <v>5033</v>
      </c>
      <c r="Y5458" s="10" t="s">
        <v>4980</v>
      </c>
      <c r="Z5458" s="10" t="s">
        <v>4980</v>
      </c>
      <c r="AA5458" s="10" t="s">
        <v>5033</v>
      </c>
      <c r="AB5458" s="10" t="s">
        <v>5066</v>
      </c>
      <c r="AC5458" s="9" t="s">
        <v>4999</v>
      </c>
      <c r="AD5458" s="29"/>
      <c r="AE5458" s="20" t="str">
        <f>VLOOKUP(E5458,'FILIAIS PETZ'!A:Q,17,0)</f>
        <v>CO-1</v>
      </c>
      <c r="AF5458" s="20" t="str">
        <f>VLOOKUP(E5458,'FILIAIS PETZ'!A:Q,3,0)</f>
        <v>FELICIO</v>
      </c>
      <c r="AG5458" s="20" t="str">
        <f>VLOOKUP(E5458,'FILIAIS PETZ'!A:Q,2,0)</f>
        <v>R3</v>
      </c>
      <c r="AH5458" s="75">
        <v>370</v>
      </c>
      <c r="AI5458" s="16" t="s">
        <v>12558</v>
      </c>
      <c r="AJ5458" s="43">
        <f>VLOOKUP(E5458,'FILIAIS PETZ'!$A$2:$K$2000,11,0)</f>
        <v>18328118007383</v>
      </c>
      <c r="AK5458" s="44">
        <f t="shared" si="354"/>
        <v>18328118007383</v>
      </c>
    </row>
    <row r="5459" spans="1:37" s="14" customFormat="1" ht="15" customHeight="1" thickBot="1" x14ac:dyDescent="0.25">
      <c r="A5459" s="9" t="str">
        <f t="shared" si="353"/>
        <v>PREVENTIVA</v>
      </c>
      <c r="B5459" s="18">
        <f>VLOOKUP(C5459,FORNECEDORES!D:E,2,0)</f>
        <v>32124</v>
      </c>
      <c r="C5459" s="19" t="str">
        <f>VLOOKUP(D5459,FORNECEDORES!A:D,4,0)</f>
        <v>29.739.737/0017-70</v>
      </c>
      <c r="D5459" s="17" t="s">
        <v>7592</v>
      </c>
      <c r="E5459" s="20" t="str">
        <f t="shared" si="355"/>
        <v>04 0077</v>
      </c>
      <c r="F5459" s="28" t="s">
        <v>4954</v>
      </c>
      <c r="G5459" s="21" t="str">
        <f>VLOOKUP(E5459,'FILIAIS PETZ'!A:E,5,0)</f>
        <v>PETZ GOIANIA (SETOR BUENO)</v>
      </c>
      <c r="H5459" s="20" t="str">
        <f>VLOOKUP(E5459,'FILIAIS PETZ'!A:D,4,0)</f>
        <v>BT63-GO</v>
      </c>
      <c r="I5459" s="46">
        <v>45536</v>
      </c>
      <c r="J5459" s="9" t="s">
        <v>4980</v>
      </c>
      <c r="K5459" s="84" t="s">
        <v>5858</v>
      </c>
      <c r="L5459" s="83" t="s">
        <v>13106</v>
      </c>
      <c r="M5459" s="46">
        <v>45538</v>
      </c>
      <c r="N5459" s="46">
        <v>45574</v>
      </c>
      <c r="O5459" s="46">
        <v>45558</v>
      </c>
      <c r="P5459" s="9" t="s">
        <v>4998</v>
      </c>
      <c r="Q5459" s="9">
        <v>3</v>
      </c>
      <c r="R5459" s="9" t="s">
        <v>4991</v>
      </c>
      <c r="S5459" s="9" t="s">
        <v>4983</v>
      </c>
      <c r="T5459" s="9" t="s">
        <v>32</v>
      </c>
      <c r="U5459" s="9">
        <v>11002</v>
      </c>
      <c r="V5459" s="9">
        <v>11002</v>
      </c>
      <c r="W5459" s="9"/>
      <c r="X5459" s="9" t="s">
        <v>5033</v>
      </c>
      <c r="Y5459" s="10" t="s">
        <v>4980</v>
      </c>
      <c r="Z5459" s="10" t="s">
        <v>4980</v>
      </c>
      <c r="AA5459" s="10" t="s">
        <v>5033</v>
      </c>
      <c r="AB5459" s="10" t="s">
        <v>5066</v>
      </c>
      <c r="AC5459" s="9" t="s">
        <v>4999</v>
      </c>
      <c r="AD5459" s="29"/>
      <c r="AE5459" s="20" t="str">
        <f>VLOOKUP(E5459,'FILIAIS PETZ'!A:Q,17,0)</f>
        <v>CO-2</v>
      </c>
      <c r="AF5459" s="20" t="str">
        <f>VLOOKUP(E5459,'FILIAIS PETZ'!A:Q,3,0)</f>
        <v>FELICIO</v>
      </c>
      <c r="AG5459" s="20" t="str">
        <f>VLOOKUP(E5459,'FILIAIS PETZ'!A:Q,2,0)</f>
        <v>R3</v>
      </c>
      <c r="AH5459" s="75">
        <v>370</v>
      </c>
      <c r="AI5459" s="16" t="s">
        <v>12558</v>
      </c>
      <c r="AJ5459" s="43">
        <f>VLOOKUP(E5459,'FILIAIS PETZ'!$A$2:$K$2000,11,0)</f>
        <v>18328118007545</v>
      </c>
      <c r="AK5459" s="44">
        <f t="shared" si="354"/>
        <v>18328118007545</v>
      </c>
    </row>
    <row r="5460" spans="1:37" s="14" customFormat="1" ht="15" customHeight="1" thickBot="1" x14ac:dyDescent="0.25">
      <c r="A5460" s="9" t="str">
        <f t="shared" si="353"/>
        <v>PREVENTIVA</v>
      </c>
      <c r="B5460" s="18">
        <f>VLOOKUP(C5460,FORNECEDORES!D:E,2,0)</f>
        <v>179505</v>
      </c>
      <c r="C5460" s="19" t="str">
        <f>VLOOKUP(D5460,FORNECEDORES!A:D,4,0)</f>
        <v>29.739.737/0046-04</v>
      </c>
      <c r="D5460" s="17" t="s">
        <v>7599</v>
      </c>
      <c r="E5460" s="20" t="str">
        <f t="shared" si="355"/>
        <v>04 0125</v>
      </c>
      <c r="F5460" s="28" t="s">
        <v>8981</v>
      </c>
      <c r="G5460" s="21" t="str">
        <f>VLOOKUP(E5460,'FILIAIS PETZ'!A:E,5,0)</f>
        <v>PETZ CERRO CORA</v>
      </c>
      <c r="H5460" s="20" t="str">
        <f>VLOOKUP(E5460,'FILIAIS PETZ'!A:D,4,0)</f>
        <v>CORA-SP</v>
      </c>
      <c r="I5460" s="46">
        <v>45536</v>
      </c>
      <c r="J5460" s="9" t="s">
        <v>4980</v>
      </c>
      <c r="K5460" s="84" t="s">
        <v>5858</v>
      </c>
      <c r="L5460" s="83" t="s">
        <v>13116</v>
      </c>
      <c r="M5460" s="46">
        <v>45538</v>
      </c>
      <c r="N5460" s="46">
        <v>45574</v>
      </c>
      <c r="O5460" s="46">
        <v>45558</v>
      </c>
      <c r="P5460" s="9" t="s">
        <v>4998</v>
      </c>
      <c r="Q5460" s="9">
        <v>3</v>
      </c>
      <c r="R5460" s="9" t="s">
        <v>4991</v>
      </c>
      <c r="S5460" s="9" t="s">
        <v>4983</v>
      </c>
      <c r="T5460" s="9" t="s">
        <v>32</v>
      </c>
      <c r="U5460" s="9">
        <v>11002</v>
      </c>
      <c r="V5460" s="9">
        <v>11002</v>
      </c>
      <c r="W5460" s="9"/>
      <c r="X5460" s="9" t="s">
        <v>5033</v>
      </c>
      <c r="Y5460" s="10" t="s">
        <v>4980</v>
      </c>
      <c r="Z5460" s="10" t="s">
        <v>4980</v>
      </c>
      <c r="AA5460" s="10" t="s">
        <v>5033</v>
      </c>
      <c r="AB5460" s="10" t="s">
        <v>5066</v>
      </c>
      <c r="AC5460" s="9" t="s">
        <v>4999</v>
      </c>
      <c r="AD5460" s="29"/>
      <c r="AE5460" s="20" t="str">
        <f>VLOOKUP(E5460,'FILIAIS PETZ'!A:Q,17,0)</f>
        <v>SP7</v>
      </c>
      <c r="AF5460" s="20" t="str">
        <f>VLOOKUP(E5460,'FILIAIS PETZ'!A:Q,3,0)</f>
        <v>FELICIO</v>
      </c>
      <c r="AG5460" s="20" t="str">
        <f>VLOOKUP(E5460,'FILIAIS PETZ'!A:Q,2,0)</f>
        <v>R3</v>
      </c>
      <c r="AH5460" s="75">
        <v>370</v>
      </c>
      <c r="AI5460" s="16" t="s">
        <v>12558</v>
      </c>
      <c r="AJ5460" s="43">
        <f>VLOOKUP(E5460,'FILIAIS PETZ'!$A$2:$K$2000,11,0)</f>
        <v>18328118013600</v>
      </c>
      <c r="AK5460" s="44">
        <f t="shared" si="354"/>
        <v>18328118013600</v>
      </c>
    </row>
    <row r="5461" spans="1:37" s="14" customFormat="1" ht="15" customHeight="1" thickBot="1" x14ac:dyDescent="0.25">
      <c r="A5461" s="9" t="str">
        <f t="shared" si="353"/>
        <v>PREVENTIVA</v>
      </c>
      <c r="B5461" s="18">
        <f>VLOOKUP(C5461,FORNECEDORES!D:E,2,0)</f>
        <v>6740</v>
      </c>
      <c r="C5461" s="19" t="str">
        <f>VLOOKUP(D5461,FORNECEDORES!A:D,4,0)</f>
        <v>29.739.737/0052-52</v>
      </c>
      <c r="D5461" s="17" t="s">
        <v>7597</v>
      </c>
      <c r="E5461" s="20" t="str">
        <f t="shared" si="355"/>
        <v>04 0138</v>
      </c>
      <c r="F5461" s="28" t="s">
        <v>8627</v>
      </c>
      <c r="G5461" s="21" t="str">
        <f>VLOOKUP(E5461,'FILIAIS PETZ'!A:E,5,0)</f>
        <v>PETZ JOÃO FIRMINO</v>
      </c>
      <c r="H5461" s="20" t="str">
        <f>VLOOKUP(E5461,'FILIAIS PETZ'!A:D,4,0)</f>
        <v>JFIR-SP</v>
      </c>
      <c r="I5461" s="46">
        <v>45536</v>
      </c>
      <c r="J5461" s="9" t="s">
        <v>4980</v>
      </c>
      <c r="K5461" s="84" t="s">
        <v>5858</v>
      </c>
      <c r="L5461" s="83" t="s">
        <v>13112</v>
      </c>
      <c r="M5461" s="46">
        <v>45538</v>
      </c>
      <c r="N5461" s="46">
        <v>45574</v>
      </c>
      <c r="O5461" s="46">
        <v>45558</v>
      </c>
      <c r="P5461" s="9" t="s">
        <v>4998</v>
      </c>
      <c r="Q5461" s="9">
        <v>3</v>
      </c>
      <c r="R5461" s="9" t="s">
        <v>4991</v>
      </c>
      <c r="S5461" s="9" t="s">
        <v>4983</v>
      </c>
      <c r="T5461" s="9" t="s">
        <v>32</v>
      </c>
      <c r="U5461" s="9">
        <v>11002</v>
      </c>
      <c r="V5461" s="9">
        <v>11002</v>
      </c>
      <c r="W5461" s="9"/>
      <c r="X5461" s="9" t="s">
        <v>5033</v>
      </c>
      <c r="Y5461" s="10" t="s">
        <v>4980</v>
      </c>
      <c r="Z5461" s="10" t="s">
        <v>4980</v>
      </c>
      <c r="AA5461" s="10" t="s">
        <v>5033</v>
      </c>
      <c r="AB5461" s="10" t="s">
        <v>5066</v>
      </c>
      <c r="AC5461" s="9" t="s">
        <v>4999</v>
      </c>
      <c r="AD5461" s="29"/>
      <c r="AE5461" s="20" t="str">
        <f>VLOOKUP(E5461,'FILIAIS PETZ'!A:Q,17,0)</f>
        <v>SP3</v>
      </c>
      <c r="AF5461" s="20" t="str">
        <f>VLOOKUP(E5461,'FILIAIS PETZ'!A:Q,3,0)</f>
        <v>FELICIO</v>
      </c>
      <c r="AG5461" s="20" t="str">
        <f>VLOOKUP(E5461,'FILIAIS PETZ'!A:Q,2,0)</f>
        <v>R3</v>
      </c>
      <c r="AH5461" s="75">
        <v>740</v>
      </c>
      <c r="AI5461" s="16" t="s">
        <v>12558</v>
      </c>
      <c r="AJ5461" s="43">
        <f>VLOOKUP(E5461,'FILIAIS PETZ'!$A$2:$K$2000,11,0)</f>
        <v>18328118012972</v>
      </c>
      <c r="AK5461" s="44">
        <f t="shared" si="354"/>
        <v>18328118012972</v>
      </c>
    </row>
    <row r="5462" spans="1:37" s="14" customFormat="1" ht="15" customHeight="1" thickBot="1" x14ac:dyDescent="0.25">
      <c r="A5462" s="9" t="str">
        <f t="shared" si="353"/>
        <v>PREVENTIVA</v>
      </c>
      <c r="B5462" s="18">
        <f>VLOOKUP(C5462,FORNECEDORES!D:E,2,0)</f>
        <v>638162</v>
      </c>
      <c r="C5462" s="19" t="str">
        <f>VLOOKUP(D5462,FORNECEDORES!A:D,4,0)</f>
        <v>29.739.737/0009-60</v>
      </c>
      <c r="D5462" s="17" t="s">
        <v>7600</v>
      </c>
      <c r="E5462" s="20" t="str">
        <f t="shared" si="355"/>
        <v>04 0153</v>
      </c>
      <c r="F5462" s="28" t="s">
        <v>4966</v>
      </c>
      <c r="G5462" s="21" t="str">
        <f>VLOOKUP(E5462,'FILIAIS PETZ'!A:E,5,0)</f>
        <v>PETZ TAGUATINGA</v>
      </c>
      <c r="H5462" s="20" t="str">
        <f>VLOOKUP(E5462,'FILIAIS PETZ'!A:D,4,0)</f>
        <v>TGTG-DF</v>
      </c>
      <c r="I5462" s="46">
        <v>45536</v>
      </c>
      <c r="J5462" s="9" t="s">
        <v>4980</v>
      </c>
      <c r="K5462" s="84" t="s">
        <v>5858</v>
      </c>
      <c r="L5462" s="83" t="s">
        <v>13102</v>
      </c>
      <c r="M5462" s="46">
        <v>45538</v>
      </c>
      <c r="N5462" s="46">
        <v>45574</v>
      </c>
      <c r="O5462" s="46">
        <v>45558</v>
      </c>
      <c r="P5462" s="9" t="s">
        <v>4998</v>
      </c>
      <c r="Q5462" s="9">
        <v>3</v>
      </c>
      <c r="R5462" s="9" t="s">
        <v>4991</v>
      </c>
      <c r="S5462" s="9" t="s">
        <v>4983</v>
      </c>
      <c r="T5462" s="9" t="s">
        <v>32</v>
      </c>
      <c r="U5462" s="9">
        <v>11002</v>
      </c>
      <c r="V5462" s="9">
        <v>11002</v>
      </c>
      <c r="W5462" s="9"/>
      <c r="X5462" s="9" t="s">
        <v>5033</v>
      </c>
      <c r="Y5462" s="10" t="s">
        <v>4980</v>
      </c>
      <c r="Z5462" s="10" t="s">
        <v>4980</v>
      </c>
      <c r="AA5462" s="10" t="s">
        <v>5033</v>
      </c>
      <c r="AB5462" s="10" t="s">
        <v>5066</v>
      </c>
      <c r="AC5462" s="9" t="s">
        <v>4999</v>
      </c>
      <c r="AD5462" s="29"/>
      <c r="AE5462" s="20" t="str">
        <f>VLOOKUP(E5462,'FILIAIS PETZ'!A:Q,17,0)</f>
        <v>CO-1</v>
      </c>
      <c r="AF5462" s="20" t="str">
        <f>VLOOKUP(E5462,'FILIAIS PETZ'!A:Q,3,0)</f>
        <v>FELICIO</v>
      </c>
      <c r="AG5462" s="20" t="str">
        <f>VLOOKUP(E5462,'FILIAIS PETZ'!A:Q,2,0)</f>
        <v>R3</v>
      </c>
      <c r="AH5462" s="75">
        <v>370</v>
      </c>
      <c r="AI5462" s="16" t="s">
        <v>12558</v>
      </c>
      <c r="AJ5462" s="43">
        <f>VLOOKUP(E5462,'FILIAIS PETZ'!$A$2:$K$2000,11,0)</f>
        <v>18328118014916</v>
      </c>
      <c r="AK5462" s="44">
        <f t="shared" si="354"/>
        <v>18328118014916</v>
      </c>
    </row>
    <row r="5463" spans="1:37" s="14" customFormat="1" ht="15" customHeight="1" thickBot="1" x14ac:dyDescent="0.25">
      <c r="A5463" s="9" t="str">
        <f t="shared" si="353"/>
        <v>PREVENTIVA</v>
      </c>
      <c r="B5463" s="18">
        <f>VLOOKUP(C5463,FORNECEDORES!D:E,2,0)</f>
        <v>179505</v>
      </c>
      <c r="C5463" s="19" t="str">
        <f>VLOOKUP(D5463,FORNECEDORES!A:D,4,0)</f>
        <v>29.739.737/0046-04</v>
      </c>
      <c r="D5463" s="17" t="s">
        <v>7599</v>
      </c>
      <c r="E5463" s="20" t="str">
        <f t="shared" si="355"/>
        <v>04 0161</v>
      </c>
      <c r="F5463" s="28" t="s">
        <v>4959</v>
      </c>
      <c r="G5463" s="21" t="str">
        <f>VLOOKUP(E5463,'FILIAIS PETZ'!A:E,5,0)</f>
        <v>PETZ CEILANDIA</v>
      </c>
      <c r="H5463" s="20" t="str">
        <f>VLOOKUP(E5463,'FILIAIS PETZ'!A:D,4,0)</f>
        <v>CDIA-DF</v>
      </c>
      <c r="I5463" s="46">
        <v>45536</v>
      </c>
      <c r="J5463" s="9" t="s">
        <v>4980</v>
      </c>
      <c r="K5463" s="84"/>
      <c r="L5463" s="83"/>
      <c r="M5463" s="46"/>
      <c r="N5463" s="46"/>
      <c r="O5463" s="46"/>
      <c r="P5463" s="9" t="s">
        <v>4998</v>
      </c>
      <c r="Q5463" s="9">
        <v>3</v>
      </c>
      <c r="R5463" s="9" t="s">
        <v>4991</v>
      </c>
      <c r="S5463" s="9" t="s">
        <v>4983</v>
      </c>
      <c r="T5463" s="9" t="s">
        <v>32</v>
      </c>
      <c r="U5463" s="9">
        <v>11002</v>
      </c>
      <c r="V5463" s="9">
        <v>11002</v>
      </c>
      <c r="W5463" s="9"/>
      <c r="X5463" s="9" t="s">
        <v>5033</v>
      </c>
      <c r="Y5463" s="10" t="s">
        <v>4980</v>
      </c>
      <c r="Z5463" s="10" t="s">
        <v>4980</v>
      </c>
      <c r="AA5463" s="10" t="s">
        <v>5033</v>
      </c>
      <c r="AB5463" s="10" t="s">
        <v>5066</v>
      </c>
      <c r="AC5463" s="9" t="s">
        <v>4999</v>
      </c>
      <c r="AD5463" s="29"/>
      <c r="AE5463" s="20" t="str">
        <f>VLOOKUP(E5463,'FILIAIS PETZ'!A:Q,17,0)</f>
        <v>CO-1</v>
      </c>
      <c r="AF5463" s="20" t="str">
        <f>VLOOKUP(E5463,'FILIAIS PETZ'!A:Q,3,0)</f>
        <v>FELICIO</v>
      </c>
      <c r="AG5463" s="20" t="str">
        <f>VLOOKUP(E5463,'FILIAIS PETZ'!A:Q,2,0)</f>
        <v>R3</v>
      </c>
      <c r="AH5463" s="75">
        <v>370</v>
      </c>
      <c r="AI5463" s="16" t="s">
        <v>12558</v>
      </c>
      <c r="AJ5463" s="43">
        <f>VLOOKUP(E5463,'FILIAIS PETZ'!$A$2:$K$2000,11,0)</f>
        <v>18328118015211</v>
      </c>
      <c r="AK5463" s="44">
        <f t="shared" si="354"/>
        <v>18328118015211</v>
      </c>
    </row>
    <row r="5464" spans="1:37" s="14" customFormat="1" ht="15" customHeight="1" thickBot="1" x14ac:dyDescent="0.25">
      <c r="A5464" s="9" t="str">
        <f t="shared" si="353"/>
        <v>PREVENTIVA</v>
      </c>
      <c r="B5464" s="18">
        <f>VLOOKUP(C5464,FORNECEDORES!D:E,2,0)</f>
        <v>179505</v>
      </c>
      <c r="C5464" s="19" t="str">
        <f>VLOOKUP(D5464,FORNECEDORES!A:D,4,0)</f>
        <v>29.739.737/0046-04</v>
      </c>
      <c r="D5464" s="17" t="s">
        <v>7599</v>
      </c>
      <c r="E5464" s="20" t="str">
        <f t="shared" si="355"/>
        <v>04 0165</v>
      </c>
      <c r="F5464" s="28" t="s">
        <v>4935</v>
      </c>
      <c r="G5464" s="21" t="str">
        <f>VLOOKUP(E5464,'FILIAIS PETZ'!A:E,5,0)</f>
        <v>PETZ CARAPICUIBA</v>
      </c>
      <c r="H5464" s="20" t="str">
        <f>VLOOKUP(E5464,'FILIAIS PETZ'!A:D,4,0)</f>
        <v>CPIC-SP</v>
      </c>
      <c r="I5464" s="46">
        <v>45536</v>
      </c>
      <c r="J5464" s="9" t="s">
        <v>4980</v>
      </c>
      <c r="K5464" s="84" t="s">
        <v>5858</v>
      </c>
      <c r="L5464" s="83" t="s">
        <v>13115</v>
      </c>
      <c r="M5464" s="46">
        <v>45538</v>
      </c>
      <c r="N5464" s="46">
        <v>45574</v>
      </c>
      <c r="O5464" s="46">
        <v>45558</v>
      </c>
      <c r="P5464" s="9" t="s">
        <v>4998</v>
      </c>
      <c r="Q5464" s="9">
        <v>3</v>
      </c>
      <c r="R5464" s="9" t="s">
        <v>4991</v>
      </c>
      <c r="S5464" s="9" t="s">
        <v>4983</v>
      </c>
      <c r="T5464" s="9" t="s">
        <v>32</v>
      </c>
      <c r="U5464" s="9">
        <v>11002</v>
      </c>
      <c r="V5464" s="9">
        <v>11002</v>
      </c>
      <c r="W5464" s="9"/>
      <c r="X5464" s="9" t="s">
        <v>5033</v>
      </c>
      <c r="Y5464" s="10" t="s">
        <v>4980</v>
      </c>
      <c r="Z5464" s="10" t="s">
        <v>4980</v>
      </c>
      <c r="AA5464" s="10" t="s">
        <v>5033</v>
      </c>
      <c r="AB5464" s="10" t="s">
        <v>5066</v>
      </c>
      <c r="AC5464" s="9" t="s">
        <v>4999</v>
      </c>
      <c r="AD5464" s="29"/>
      <c r="AE5464" s="20" t="str">
        <f>VLOOKUP(E5464,'FILIAIS PETZ'!A:Q,17,0)</f>
        <v>SP7</v>
      </c>
      <c r="AF5464" s="20" t="str">
        <f>VLOOKUP(E5464,'FILIAIS PETZ'!A:Q,3,0)</f>
        <v>FELICIO</v>
      </c>
      <c r="AG5464" s="20" t="str">
        <f>VLOOKUP(E5464,'FILIAIS PETZ'!A:Q,2,0)</f>
        <v>R3</v>
      </c>
      <c r="AH5464" s="75">
        <v>370</v>
      </c>
      <c r="AI5464" s="16" t="s">
        <v>12558</v>
      </c>
      <c r="AJ5464" s="43">
        <f>VLOOKUP(E5464,'FILIAIS PETZ'!$A$2:$K$2000,11,0)</f>
        <v>18328118015726</v>
      </c>
      <c r="AK5464" s="44">
        <f t="shared" si="354"/>
        <v>18328118015726</v>
      </c>
    </row>
    <row r="5465" spans="1:37" s="14" customFormat="1" ht="15" customHeight="1" thickBot="1" x14ac:dyDescent="0.25">
      <c r="A5465" s="9" t="str">
        <f t="shared" si="353"/>
        <v>PREVENTIVA</v>
      </c>
      <c r="B5465" s="18">
        <f>VLOOKUP(C5465,FORNECEDORES!D:E,2,0)</f>
        <v>638162</v>
      </c>
      <c r="C5465" s="19" t="str">
        <f>VLOOKUP(D5465,FORNECEDORES!A:D,4,0)</f>
        <v>29.739.737/0009-60</v>
      </c>
      <c r="D5465" s="17" t="s">
        <v>7600</v>
      </c>
      <c r="E5465" s="20" t="str">
        <f t="shared" si="355"/>
        <v>04 0168</v>
      </c>
      <c r="F5465" s="28" t="s">
        <v>4961</v>
      </c>
      <c r="G5465" s="21" t="str">
        <f>VLOOKUP(E5465,'FILIAIS PETZ'!A:E,5,0)</f>
        <v>PETZ GAMA LESTE</v>
      </c>
      <c r="H5465" s="20" t="str">
        <f>VLOOKUP(E5465,'FILIAIS PETZ'!A:D,4,0)</f>
        <v>GAMA-DF</v>
      </c>
      <c r="I5465" s="46">
        <v>45536</v>
      </c>
      <c r="J5465" s="9" t="s">
        <v>4980</v>
      </c>
      <c r="K5465" s="84" t="s">
        <v>5858</v>
      </c>
      <c r="L5465" s="83" t="s">
        <v>13103</v>
      </c>
      <c r="M5465" s="46">
        <v>45538</v>
      </c>
      <c r="N5465" s="46">
        <v>45574</v>
      </c>
      <c r="O5465" s="46">
        <v>45558</v>
      </c>
      <c r="P5465" s="9" t="s">
        <v>4998</v>
      </c>
      <c r="Q5465" s="9">
        <v>3</v>
      </c>
      <c r="R5465" s="9" t="s">
        <v>4991</v>
      </c>
      <c r="S5465" s="9" t="s">
        <v>4983</v>
      </c>
      <c r="T5465" s="9" t="s">
        <v>32</v>
      </c>
      <c r="U5465" s="9">
        <v>11002</v>
      </c>
      <c r="V5465" s="9">
        <v>11002</v>
      </c>
      <c r="W5465" s="9"/>
      <c r="X5465" s="9" t="s">
        <v>5033</v>
      </c>
      <c r="Y5465" s="10" t="s">
        <v>4980</v>
      </c>
      <c r="Z5465" s="10" t="s">
        <v>4980</v>
      </c>
      <c r="AA5465" s="10" t="s">
        <v>5033</v>
      </c>
      <c r="AB5465" s="10" t="s">
        <v>5066</v>
      </c>
      <c r="AC5465" s="9" t="s">
        <v>4999</v>
      </c>
      <c r="AD5465" s="29"/>
      <c r="AE5465" s="20" t="str">
        <f>VLOOKUP(E5465,'FILIAIS PETZ'!A:Q,17,0)</f>
        <v>CO-1</v>
      </c>
      <c r="AF5465" s="20" t="str">
        <f>VLOOKUP(E5465,'FILIAIS PETZ'!A:Q,3,0)</f>
        <v>FELICIO</v>
      </c>
      <c r="AG5465" s="20" t="str">
        <f>VLOOKUP(E5465,'FILIAIS PETZ'!A:Q,2,0)</f>
        <v>R3</v>
      </c>
      <c r="AH5465" s="75">
        <v>370</v>
      </c>
      <c r="AI5465" s="16" t="s">
        <v>12558</v>
      </c>
      <c r="AJ5465" s="43">
        <f>VLOOKUP(E5465,'FILIAIS PETZ'!$A$2:$K$2000,11,0)</f>
        <v>18328118016021</v>
      </c>
      <c r="AK5465" s="44">
        <f t="shared" si="354"/>
        <v>18328118016021</v>
      </c>
    </row>
    <row r="5466" spans="1:37" s="14" customFormat="1" ht="15" customHeight="1" thickBot="1" x14ac:dyDescent="0.25">
      <c r="A5466" s="9" t="str">
        <f t="shared" ref="A5466:A5518" si="356">J5466</f>
        <v>PREVENTIVA</v>
      </c>
      <c r="B5466" s="18">
        <f>VLOOKUP(C5466,FORNECEDORES!D:E,2,0)</f>
        <v>650296</v>
      </c>
      <c r="C5466" s="19" t="str">
        <f>VLOOKUP(D5466,FORNECEDORES!A:D,4,0)</f>
        <v>29.739.737/0026-60</v>
      </c>
      <c r="D5466" s="17" t="s">
        <v>7601</v>
      </c>
      <c r="E5466" s="20" t="str">
        <f t="shared" si="355"/>
        <v>04 0180</v>
      </c>
      <c r="F5466" s="28" t="s">
        <v>4944</v>
      </c>
      <c r="G5466" s="21" t="str">
        <f>VLOOKUP(E5466,'FILIAIS PETZ'!A:E,5,0)</f>
        <v>PETZ TORQUATO TAPAJOS</v>
      </c>
      <c r="H5466" s="20" t="str">
        <f>VLOOKUP(E5466,'FILIAIS PETZ'!A:D,4,0)</f>
        <v>TQTP-AM</v>
      </c>
      <c r="I5466" s="46">
        <v>45536</v>
      </c>
      <c r="J5466" s="9" t="s">
        <v>4980</v>
      </c>
      <c r="K5466" s="84" t="s">
        <v>5858</v>
      </c>
      <c r="L5466" s="83" t="s">
        <v>13104</v>
      </c>
      <c r="M5466" s="46">
        <v>45538</v>
      </c>
      <c r="N5466" s="46">
        <v>45574</v>
      </c>
      <c r="O5466" s="46">
        <v>45558</v>
      </c>
      <c r="P5466" s="9" t="s">
        <v>4998</v>
      </c>
      <c r="Q5466" s="9">
        <v>3</v>
      </c>
      <c r="R5466" s="9" t="s">
        <v>4991</v>
      </c>
      <c r="S5466" s="9" t="s">
        <v>4983</v>
      </c>
      <c r="T5466" s="9" t="s">
        <v>32</v>
      </c>
      <c r="U5466" s="9">
        <v>11002</v>
      </c>
      <c r="V5466" s="9">
        <v>11002</v>
      </c>
      <c r="W5466" s="9"/>
      <c r="X5466" s="9" t="s">
        <v>5033</v>
      </c>
      <c r="Y5466" s="10" t="s">
        <v>4980</v>
      </c>
      <c r="Z5466" s="10" t="s">
        <v>4980</v>
      </c>
      <c r="AA5466" s="10" t="s">
        <v>5033</v>
      </c>
      <c r="AB5466" s="10" t="s">
        <v>5066</v>
      </c>
      <c r="AC5466" s="9" t="s">
        <v>4999</v>
      </c>
      <c r="AD5466" s="29"/>
      <c r="AE5466" s="20" t="str">
        <f>VLOOKUP(E5466,'FILIAIS PETZ'!A:Q,17,0)</f>
        <v>CO-3</v>
      </c>
      <c r="AF5466" s="20" t="str">
        <f>VLOOKUP(E5466,'FILIAIS PETZ'!A:Q,3,0)</f>
        <v>FELICIO</v>
      </c>
      <c r="AG5466" s="20" t="str">
        <f>VLOOKUP(E5466,'FILIAIS PETZ'!A:Q,2,0)</f>
        <v>R3</v>
      </c>
      <c r="AH5466" s="75">
        <v>740</v>
      </c>
      <c r="AI5466" s="16" t="s">
        <v>12558</v>
      </c>
      <c r="AJ5466" s="43">
        <f>VLOOKUP(E5466,'FILIAIS PETZ'!$A$2:$K$2000,11,0)</f>
        <v>18328118017346</v>
      </c>
      <c r="AK5466" s="44">
        <f t="shared" si="354"/>
        <v>18328118017346</v>
      </c>
    </row>
    <row r="5467" spans="1:37" s="14" customFormat="1" ht="15" customHeight="1" thickBot="1" x14ac:dyDescent="0.25">
      <c r="A5467" s="9" t="str">
        <f t="shared" si="356"/>
        <v>PREVENTIVA</v>
      </c>
      <c r="B5467" s="18">
        <f>VLOOKUP(C5467,FORNECEDORES!D:E,2,0)</f>
        <v>638161</v>
      </c>
      <c r="C5467" s="19" t="str">
        <f>VLOOKUP(D5467,FORNECEDORES!A:D,4,0)</f>
        <v>29.739.737/0005-36</v>
      </c>
      <c r="D5467" s="17" t="s">
        <v>7606</v>
      </c>
      <c r="E5467" s="20" t="str">
        <f t="shared" si="355"/>
        <v>04 0185</v>
      </c>
      <c r="F5467" s="28" t="s">
        <v>4973</v>
      </c>
      <c r="G5467" s="21" t="str">
        <f>VLOOKUP(E5467,'FILIAIS PETZ'!A:E,5,0)</f>
        <v>PETZ AV CONTORNO (ANTIGOS DADOS DE SVLB/MG - PETZ SILVA LOBO)</v>
      </c>
      <c r="H5467" s="20" t="str">
        <f>VLOOKUP(E5467,'FILIAIS PETZ'!A:D,4,0)</f>
        <v>ACTN-MG</v>
      </c>
      <c r="I5467" s="46">
        <v>45536</v>
      </c>
      <c r="J5467" s="9" t="s">
        <v>4980</v>
      </c>
      <c r="K5467" s="84" t="s">
        <v>5858</v>
      </c>
      <c r="L5467" s="83" t="s">
        <v>13121</v>
      </c>
      <c r="M5467" s="46">
        <v>45538</v>
      </c>
      <c r="N5467" s="46">
        <v>45574</v>
      </c>
      <c r="O5467" s="46">
        <v>45558</v>
      </c>
      <c r="P5467" s="9" t="s">
        <v>4998</v>
      </c>
      <c r="Q5467" s="9">
        <v>3</v>
      </c>
      <c r="R5467" s="9" t="s">
        <v>4991</v>
      </c>
      <c r="S5467" s="9" t="s">
        <v>4983</v>
      </c>
      <c r="T5467" s="9" t="s">
        <v>32</v>
      </c>
      <c r="U5467" s="9">
        <v>11002</v>
      </c>
      <c r="V5467" s="9">
        <v>11002</v>
      </c>
      <c r="W5467" s="9"/>
      <c r="X5467" s="9" t="s">
        <v>5033</v>
      </c>
      <c r="Y5467" s="10" t="s">
        <v>4980</v>
      </c>
      <c r="Z5467" s="10" t="s">
        <v>4980</v>
      </c>
      <c r="AA5467" s="10" t="s">
        <v>5033</v>
      </c>
      <c r="AB5467" s="10" t="s">
        <v>5066</v>
      </c>
      <c r="AC5467" s="9" t="s">
        <v>4999</v>
      </c>
      <c r="AD5467" s="29"/>
      <c r="AE5467" s="20" t="str">
        <f>VLOOKUP(E5467,'FILIAIS PETZ'!A:Q,17,0)</f>
        <v>MG-1</v>
      </c>
      <c r="AF5467" s="20" t="str">
        <f>VLOOKUP(E5467,'FILIAIS PETZ'!A:Q,3,0)</f>
        <v>FELICIO</v>
      </c>
      <c r="AG5467" s="20" t="str">
        <f>VLOOKUP(E5467,'FILIAIS PETZ'!A:Q,2,0)</f>
        <v>R3</v>
      </c>
      <c r="AH5467" s="75">
        <v>370</v>
      </c>
      <c r="AI5467" s="16" t="s">
        <v>12558</v>
      </c>
      <c r="AJ5467" s="43">
        <f>VLOOKUP(E5467,'FILIAIS PETZ'!$A$2:$K$2000,11,0)</f>
        <v>18328118017931</v>
      </c>
      <c r="AK5467" s="44">
        <f t="shared" si="354"/>
        <v>18328118017931</v>
      </c>
    </row>
    <row r="5468" spans="1:37" s="14" customFormat="1" ht="15" customHeight="1" thickBot="1" x14ac:dyDescent="0.25">
      <c r="A5468" s="9" t="str">
        <f t="shared" si="356"/>
        <v>PREVENTIVA</v>
      </c>
      <c r="B5468" s="18">
        <f>VLOOKUP(C5468,FORNECEDORES!D:E,2,0)</f>
        <v>179505</v>
      </c>
      <c r="C5468" s="19" t="str">
        <f>VLOOKUP(D5468,FORNECEDORES!A:D,4,0)</f>
        <v>29.739.737/0046-04</v>
      </c>
      <c r="D5468" s="17" t="s">
        <v>7599</v>
      </c>
      <c r="E5468" s="20" t="str">
        <f t="shared" si="355"/>
        <v>04 0221</v>
      </c>
      <c r="F5468" s="28" t="s">
        <v>8980</v>
      </c>
      <c r="G5468" s="21" t="str">
        <f>VLOOKUP(E5468,'FILIAIS PETZ'!A:E,5,0)</f>
        <v>PETZ GASTAO VIDIGAL</v>
      </c>
      <c r="H5468" s="20" t="str">
        <f>VLOOKUP(E5468,'FILIAIS PETZ'!A:D,4,0)</f>
        <v>GVDL-SP</v>
      </c>
      <c r="I5468" s="46">
        <v>45536</v>
      </c>
      <c r="J5468" s="9" t="s">
        <v>4980</v>
      </c>
      <c r="K5468" s="84" t="s">
        <v>5858</v>
      </c>
      <c r="L5468" s="83" t="s">
        <v>13117</v>
      </c>
      <c r="M5468" s="46">
        <v>45538</v>
      </c>
      <c r="N5468" s="46">
        <v>45574</v>
      </c>
      <c r="O5468" s="46">
        <v>45558</v>
      </c>
      <c r="P5468" s="9" t="s">
        <v>4998</v>
      </c>
      <c r="Q5468" s="9">
        <v>3</v>
      </c>
      <c r="R5468" s="9" t="s">
        <v>4991</v>
      </c>
      <c r="S5468" s="9" t="s">
        <v>4983</v>
      </c>
      <c r="T5468" s="9" t="s">
        <v>32</v>
      </c>
      <c r="U5468" s="9">
        <v>11002</v>
      </c>
      <c r="V5468" s="9">
        <v>11002</v>
      </c>
      <c r="W5468" s="9"/>
      <c r="X5468" s="9" t="s">
        <v>5033</v>
      </c>
      <c r="Y5468" s="10" t="s">
        <v>4980</v>
      </c>
      <c r="Z5468" s="10" t="s">
        <v>4980</v>
      </c>
      <c r="AA5468" s="10" t="s">
        <v>5033</v>
      </c>
      <c r="AB5468" s="10" t="s">
        <v>5066</v>
      </c>
      <c r="AC5468" s="9" t="s">
        <v>4999</v>
      </c>
      <c r="AD5468" s="29"/>
      <c r="AE5468" s="20" t="str">
        <f>VLOOKUP(E5468,'FILIAIS PETZ'!A:Q,17,0)</f>
        <v>SP7</v>
      </c>
      <c r="AF5468" s="20" t="str">
        <f>VLOOKUP(E5468,'FILIAIS PETZ'!A:Q,3,0)</f>
        <v>FELICIO</v>
      </c>
      <c r="AG5468" s="20" t="str">
        <f>VLOOKUP(E5468,'FILIAIS PETZ'!A:Q,2,0)</f>
        <v>R3</v>
      </c>
      <c r="AH5468" s="75">
        <v>370</v>
      </c>
      <c r="AI5468" s="16" t="s">
        <v>12558</v>
      </c>
      <c r="AJ5468" s="43">
        <f>VLOOKUP(E5468,'FILIAIS PETZ'!$A$2:$K$2000,11,0)</f>
        <v>18328118021025</v>
      </c>
      <c r="AK5468" s="44">
        <f t="shared" si="354"/>
        <v>18328118021025</v>
      </c>
    </row>
    <row r="5469" spans="1:37" s="14" customFormat="1" ht="15" customHeight="1" thickBot="1" x14ac:dyDescent="0.25">
      <c r="A5469" s="9" t="str">
        <f t="shared" si="356"/>
        <v>PREVENTIVA</v>
      </c>
      <c r="B5469" s="18">
        <f>VLOOKUP(C5469,FORNECEDORES!D:E,2,0)</f>
        <v>6740</v>
      </c>
      <c r="C5469" s="19" t="str">
        <f>VLOOKUP(D5469,FORNECEDORES!A:D,4,0)</f>
        <v>29.739.737/0052-52</v>
      </c>
      <c r="D5469" s="17" t="s">
        <v>7597</v>
      </c>
      <c r="E5469" s="20" t="str">
        <f t="shared" si="355"/>
        <v>04 0247</v>
      </c>
      <c r="F5469" s="28" t="s">
        <v>8967</v>
      </c>
      <c r="G5469" s="21" t="str">
        <f>VLOOKUP(E5469,'FILIAIS PETZ'!A:E,5,0)</f>
        <v>PETZ AV GOIÁS</v>
      </c>
      <c r="H5469" s="20" t="str">
        <f>VLOOKUP(E5469,'FILIAIS PETZ'!A:D,4,0)</f>
        <v>AVGO-SP</v>
      </c>
      <c r="I5469" s="46">
        <v>45536</v>
      </c>
      <c r="J5469" s="9" t="s">
        <v>4980</v>
      </c>
      <c r="K5469" s="84" t="s">
        <v>5858</v>
      </c>
      <c r="L5469" s="83" t="s">
        <v>13109</v>
      </c>
      <c r="M5469" s="46">
        <v>45538</v>
      </c>
      <c r="N5469" s="46">
        <v>45574</v>
      </c>
      <c r="O5469" s="46">
        <v>45558</v>
      </c>
      <c r="P5469" s="9" t="s">
        <v>4998</v>
      </c>
      <c r="Q5469" s="9">
        <v>3</v>
      </c>
      <c r="R5469" s="9" t="s">
        <v>4991</v>
      </c>
      <c r="S5469" s="9" t="s">
        <v>4983</v>
      </c>
      <c r="T5469" s="9" t="s">
        <v>32</v>
      </c>
      <c r="U5469" s="9">
        <v>11002</v>
      </c>
      <c r="V5469" s="9">
        <v>11002</v>
      </c>
      <c r="W5469" s="9"/>
      <c r="X5469" s="9" t="s">
        <v>5033</v>
      </c>
      <c r="Y5469" s="10" t="s">
        <v>4980</v>
      </c>
      <c r="Z5469" s="10" t="s">
        <v>4980</v>
      </c>
      <c r="AA5469" s="10" t="s">
        <v>5033</v>
      </c>
      <c r="AB5469" s="10" t="s">
        <v>5066</v>
      </c>
      <c r="AC5469" s="9" t="s">
        <v>4999</v>
      </c>
      <c r="AD5469" s="29"/>
      <c r="AE5469" s="20" t="str">
        <f>VLOOKUP(E5469,'FILIAIS PETZ'!A:Q,17,0)</f>
        <v>SP3</v>
      </c>
      <c r="AF5469" s="20" t="str">
        <f>VLOOKUP(E5469,'FILIAIS PETZ'!A:Q,3,0)</f>
        <v>FELICIO</v>
      </c>
      <c r="AG5469" s="20" t="str">
        <f>VLOOKUP(E5469,'FILIAIS PETZ'!A:Q,2,0)</f>
        <v>R3</v>
      </c>
      <c r="AH5469" s="75">
        <v>370</v>
      </c>
      <c r="AI5469" s="16" t="s">
        <v>12558</v>
      </c>
      <c r="AJ5469" s="43" t="str">
        <f>VLOOKUP(E5469,'FILIAIS PETZ'!$A$2:$K$2000,11,0)</f>
        <v>18.328.118/0236-64</v>
      </c>
      <c r="AK5469" s="44" t="str">
        <f t="shared" si="354"/>
        <v>18.328.118/0236-64</v>
      </c>
    </row>
    <row r="5470" spans="1:37" s="14" customFormat="1" ht="15" customHeight="1" thickBot="1" x14ac:dyDescent="0.25">
      <c r="A5470" s="9" t="str">
        <f t="shared" si="356"/>
        <v>PREVENTIVA</v>
      </c>
      <c r="B5470" s="18">
        <f>VLOOKUP(C5470,FORNECEDORES!D:E,2,0)</f>
        <v>55566</v>
      </c>
      <c r="C5470" s="19" t="str">
        <f>VLOOKUP(D5470,FORNECEDORES!A:D,4,0)</f>
        <v>29.209.860/0001-11</v>
      </c>
      <c r="D5470" s="13" t="s">
        <v>2679</v>
      </c>
      <c r="E5470" s="20" t="str">
        <f t="shared" si="355"/>
        <v>04 0007</v>
      </c>
      <c r="F5470" s="28" t="s">
        <v>4950</v>
      </c>
      <c r="G5470" s="21" t="str">
        <f>VLOOKUP(E5470,'FILIAIS PETZ'!A:E,5,0)</f>
        <v>PETZ SOROCABA</v>
      </c>
      <c r="H5470" s="20" t="str">
        <f>VLOOKUP(E5470,'FILIAIS PETZ'!A:D,4,0)</f>
        <v>SCBA-SP</v>
      </c>
      <c r="I5470" s="46">
        <v>45536</v>
      </c>
      <c r="J5470" s="9" t="s">
        <v>4980</v>
      </c>
      <c r="K5470" s="84" t="s">
        <v>5858</v>
      </c>
      <c r="L5470" s="83" t="s">
        <v>13014</v>
      </c>
      <c r="M5470" s="46">
        <v>45552</v>
      </c>
      <c r="N5470" s="46">
        <v>45574</v>
      </c>
      <c r="O5470" s="46">
        <v>45556</v>
      </c>
      <c r="P5470" s="83" t="s">
        <v>4998</v>
      </c>
      <c r="Q5470" s="84">
        <v>3</v>
      </c>
      <c r="R5470" s="84" t="s">
        <v>4991</v>
      </c>
      <c r="S5470" s="84" t="s">
        <v>4983</v>
      </c>
      <c r="T5470" s="84" t="s">
        <v>32</v>
      </c>
      <c r="U5470" s="84">
        <v>11002</v>
      </c>
      <c r="V5470" s="84">
        <v>11002</v>
      </c>
      <c r="W5470" s="84" t="s">
        <v>5019</v>
      </c>
      <c r="X5470" s="84" t="s">
        <v>4992</v>
      </c>
      <c r="Y5470" s="10" t="s">
        <v>4980</v>
      </c>
      <c r="Z5470" s="10" t="s">
        <v>4980</v>
      </c>
      <c r="AA5470" s="10" t="s">
        <v>4992</v>
      </c>
      <c r="AB5470" s="10" t="s">
        <v>5066</v>
      </c>
      <c r="AC5470" s="84" t="s">
        <v>4999</v>
      </c>
      <c r="AD5470" s="29"/>
      <c r="AE5470" s="20" t="str">
        <f>VLOOKUP(E5470,'FILIAIS PETZ'!A:Q,17,0)</f>
        <v>SP7</v>
      </c>
      <c r="AF5470" s="20" t="str">
        <f>VLOOKUP(E5470,'FILIAIS PETZ'!A:Q,3,0)</f>
        <v>FELICIO</v>
      </c>
      <c r="AG5470" s="20" t="str">
        <f>VLOOKUP(E5470,'FILIAIS PETZ'!A:Q,2,0)</f>
        <v>R3</v>
      </c>
      <c r="AH5470" s="75">
        <v>1500</v>
      </c>
      <c r="AI5470" s="16" t="s">
        <v>12559</v>
      </c>
      <c r="AJ5470" s="43">
        <f>VLOOKUP(E5470,'FILIAIS PETZ'!$A$2:$K$2000,11,0)</f>
        <v>18328118001695</v>
      </c>
      <c r="AK5470" s="44">
        <f t="shared" si="354"/>
        <v>18328118001695</v>
      </c>
    </row>
    <row r="5471" spans="1:37" s="14" customFormat="1" ht="15" customHeight="1" thickBot="1" x14ac:dyDescent="0.25">
      <c r="A5471" s="9" t="str">
        <f t="shared" si="356"/>
        <v>PREVENTIVA</v>
      </c>
      <c r="B5471" s="18">
        <f>VLOOKUP(C5471,FORNECEDORES!D:E,2,0)</f>
        <v>55566</v>
      </c>
      <c r="C5471" s="19" t="str">
        <f>VLOOKUP(D5471,FORNECEDORES!A:D,4,0)</f>
        <v>29.209.860/0001-11</v>
      </c>
      <c r="D5471" s="13" t="s">
        <v>2679</v>
      </c>
      <c r="E5471" s="20" t="str">
        <f t="shared" si="355"/>
        <v>04 0093</v>
      </c>
      <c r="F5471" s="28" t="s">
        <v>4942</v>
      </c>
      <c r="G5471" s="21" t="str">
        <f>VLOOKUP(E5471,'FILIAIS PETZ'!A:E,5,0)</f>
        <v>PETZ INDAIATUBA</v>
      </c>
      <c r="H5471" s="20" t="str">
        <f>VLOOKUP(E5471,'FILIAIS PETZ'!A:D,4,0)</f>
        <v>INDT-SP</v>
      </c>
      <c r="I5471" s="46">
        <v>45536</v>
      </c>
      <c r="J5471" s="9" t="s">
        <v>4980</v>
      </c>
      <c r="K5471" s="84"/>
      <c r="L5471" s="83"/>
      <c r="M5471" s="46"/>
      <c r="N5471" s="46"/>
      <c r="O5471" s="46"/>
      <c r="P5471" s="83" t="s">
        <v>4998</v>
      </c>
      <c r="Q5471" s="84">
        <v>3</v>
      </c>
      <c r="R5471" s="84" t="s">
        <v>4991</v>
      </c>
      <c r="S5471" s="84" t="s">
        <v>4983</v>
      </c>
      <c r="T5471" s="84" t="s">
        <v>32</v>
      </c>
      <c r="U5471" s="84">
        <v>11002</v>
      </c>
      <c r="V5471" s="84">
        <v>11002</v>
      </c>
      <c r="W5471" s="84" t="s">
        <v>5019</v>
      </c>
      <c r="X5471" s="84" t="s">
        <v>4992</v>
      </c>
      <c r="Y5471" s="10" t="s">
        <v>4980</v>
      </c>
      <c r="Z5471" s="10" t="s">
        <v>4980</v>
      </c>
      <c r="AA5471" s="10" t="s">
        <v>4992</v>
      </c>
      <c r="AB5471" s="10" t="s">
        <v>5066</v>
      </c>
      <c r="AC5471" s="84" t="s">
        <v>4999</v>
      </c>
      <c r="AD5471" s="29"/>
      <c r="AE5471" s="20" t="str">
        <f>VLOOKUP(E5471,'FILIAIS PETZ'!A:Q,17,0)</f>
        <v>SP7</v>
      </c>
      <c r="AF5471" s="20" t="str">
        <f>VLOOKUP(E5471,'FILIAIS PETZ'!A:Q,3,0)</f>
        <v>FELICIO</v>
      </c>
      <c r="AG5471" s="20" t="str">
        <f>VLOOKUP(E5471,'FILIAIS PETZ'!A:Q,2,0)</f>
        <v>R3</v>
      </c>
      <c r="AH5471" s="75">
        <v>1100</v>
      </c>
      <c r="AI5471" s="16" t="s">
        <v>12559</v>
      </c>
      <c r="AJ5471" s="43">
        <f>VLOOKUP(E5471,'FILIAIS PETZ'!$A$2:$K$2000,11,0)</f>
        <v>18328118008517</v>
      </c>
      <c r="AK5471" s="44">
        <f t="shared" si="354"/>
        <v>18328118008517</v>
      </c>
    </row>
    <row r="5472" spans="1:37" s="14" customFormat="1" ht="15" customHeight="1" thickBot="1" x14ac:dyDescent="0.25">
      <c r="A5472" s="9" t="str">
        <f t="shared" si="356"/>
        <v>PREVENTIVA</v>
      </c>
      <c r="B5472" s="18">
        <f>VLOOKUP(C5472,FORNECEDORES!D:E,2,0)</f>
        <v>55566</v>
      </c>
      <c r="C5472" s="19" t="str">
        <f>VLOOKUP(D5472,FORNECEDORES!A:D,4,0)</f>
        <v>29.209.860/0001-11</v>
      </c>
      <c r="D5472" s="13" t="s">
        <v>2679</v>
      </c>
      <c r="E5472" s="20" t="str">
        <f t="shared" si="355"/>
        <v>04 0119</v>
      </c>
      <c r="F5472" s="28" t="s">
        <v>4934</v>
      </c>
      <c r="G5472" s="21" t="str">
        <f>VLOOKUP(E5472,'FILIAIS PETZ'!A:E,5,0)</f>
        <v>PETZ ITU</v>
      </c>
      <c r="H5472" s="20" t="str">
        <f>VLOOKUP(E5472,'FILIAIS PETZ'!A:D,4,0)</f>
        <v>ITTU-SP</v>
      </c>
      <c r="I5472" s="46">
        <v>45536</v>
      </c>
      <c r="J5472" s="9" t="s">
        <v>4980</v>
      </c>
      <c r="K5472" s="84"/>
      <c r="L5472" s="83"/>
      <c r="M5472" s="46"/>
      <c r="N5472" s="46"/>
      <c r="O5472" s="46"/>
      <c r="P5472" s="83" t="s">
        <v>4998</v>
      </c>
      <c r="Q5472" s="84">
        <v>3</v>
      </c>
      <c r="R5472" s="84" t="s">
        <v>4991</v>
      </c>
      <c r="S5472" s="84" t="s">
        <v>4983</v>
      </c>
      <c r="T5472" s="84" t="s">
        <v>32</v>
      </c>
      <c r="U5472" s="84">
        <v>11002</v>
      </c>
      <c r="V5472" s="84">
        <v>11002</v>
      </c>
      <c r="W5472" s="84" t="s">
        <v>5019</v>
      </c>
      <c r="X5472" s="84" t="s">
        <v>4992</v>
      </c>
      <c r="Y5472" s="10" t="s">
        <v>4980</v>
      </c>
      <c r="Z5472" s="10" t="s">
        <v>4980</v>
      </c>
      <c r="AA5472" s="10" t="s">
        <v>4992</v>
      </c>
      <c r="AB5472" s="10" t="s">
        <v>5066</v>
      </c>
      <c r="AC5472" s="84" t="s">
        <v>4999</v>
      </c>
      <c r="AD5472" s="29"/>
      <c r="AE5472" s="20" t="str">
        <f>VLOOKUP(E5472,'FILIAIS PETZ'!A:Q,17,0)</f>
        <v>SP7</v>
      </c>
      <c r="AF5472" s="20" t="str">
        <f>VLOOKUP(E5472,'FILIAIS PETZ'!A:Q,3,0)</f>
        <v>FELICIO</v>
      </c>
      <c r="AG5472" s="20" t="str">
        <f>VLOOKUP(E5472,'FILIAIS PETZ'!A:Q,2,0)</f>
        <v>R3</v>
      </c>
      <c r="AH5472" s="75">
        <v>1250</v>
      </c>
      <c r="AI5472" s="16" t="s">
        <v>12559</v>
      </c>
      <c r="AJ5472" s="43">
        <f>VLOOKUP(E5472,'FILIAIS PETZ'!$A$2:$K$2000,11,0)</f>
        <v>18328118010848</v>
      </c>
      <c r="AK5472" s="44">
        <f t="shared" si="354"/>
        <v>18328118010848</v>
      </c>
    </row>
    <row r="5473" spans="1:37" s="14" customFormat="1" ht="15" customHeight="1" thickBot="1" x14ac:dyDescent="0.25">
      <c r="A5473" s="9" t="str">
        <f t="shared" si="356"/>
        <v>PREVENTIVA</v>
      </c>
      <c r="B5473" s="18">
        <f>VLOOKUP(C5473,FORNECEDORES!D:E,2,0)</f>
        <v>55566</v>
      </c>
      <c r="C5473" s="19" t="str">
        <f>VLOOKUP(D5473,FORNECEDORES!A:D,4,0)</f>
        <v>29.209.860/0001-11</v>
      </c>
      <c r="D5473" s="13" t="s">
        <v>2679</v>
      </c>
      <c r="E5473" s="20" t="str">
        <f t="shared" si="355"/>
        <v>04 0156</v>
      </c>
      <c r="F5473" s="28" t="s">
        <v>4940</v>
      </c>
      <c r="G5473" s="21" t="str">
        <f>VLOOKUP(E5473,'FILIAIS PETZ'!A:E,5,0)</f>
        <v>PETZ ITAPETININGA</v>
      </c>
      <c r="H5473" s="20" t="str">
        <f>VLOOKUP(E5473,'FILIAIS PETZ'!A:D,4,0)</f>
        <v>ITPT-SP</v>
      </c>
      <c r="I5473" s="46">
        <v>45536</v>
      </c>
      <c r="J5473" s="9" t="s">
        <v>4980</v>
      </c>
      <c r="K5473" s="84" t="s">
        <v>5858</v>
      </c>
      <c r="L5473" s="83" t="s">
        <v>11220</v>
      </c>
      <c r="M5473" s="46">
        <v>45551</v>
      </c>
      <c r="N5473" s="46">
        <v>45574</v>
      </c>
      <c r="O5473" s="46">
        <v>45556</v>
      </c>
      <c r="P5473" s="83" t="s">
        <v>4998</v>
      </c>
      <c r="Q5473" s="84">
        <v>3</v>
      </c>
      <c r="R5473" s="84" t="s">
        <v>4991</v>
      </c>
      <c r="S5473" s="84" t="s">
        <v>4983</v>
      </c>
      <c r="T5473" s="84" t="s">
        <v>32</v>
      </c>
      <c r="U5473" s="84">
        <v>11002</v>
      </c>
      <c r="V5473" s="84">
        <v>11002</v>
      </c>
      <c r="W5473" s="84" t="s">
        <v>5019</v>
      </c>
      <c r="X5473" s="84" t="s">
        <v>4992</v>
      </c>
      <c r="Y5473" s="10" t="s">
        <v>4980</v>
      </c>
      <c r="Z5473" s="10" t="s">
        <v>4980</v>
      </c>
      <c r="AA5473" s="10" t="s">
        <v>4992</v>
      </c>
      <c r="AB5473" s="10" t="s">
        <v>5066</v>
      </c>
      <c r="AC5473" s="84" t="s">
        <v>4999</v>
      </c>
      <c r="AD5473" s="29"/>
      <c r="AE5473" s="20" t="str">
        <f>VLOOKUP(E5473,'FILIAIS PETZ'!A:Q,17,0)</f>
        <v>SP7</v>
      </c>
      <c r="AF5473" s="20" t="str">
        <f>VLOOKUP(E5473,'FILIAIS PETZ'!A:Q,3,0)</f>
        <v>FELICIO</v>
      </c>
      <c r="AG5473" s="20" t="str">
        <f>VLOOKUP(E5473,'FILIAIS PETZ'!A:Q,2,0)</f>
        <v>R3</v>
      </c>
      <c r="AH5473" s="75">
        <v>1300</v>
      </c>
      <c r="AI5473" s="16" t="s">
        <v>12559</v>
      </c>
      <c r="AJ5473" s="43">
        <f>VLOOKUP(E5473,'FILIAIS PETZ'!$A$2:$K$2000,11,0)</f>
        <v>18328118014754</v>
      </c>
      <c r="AK5473" s="44">
        <f t="shared" si="354"/>
        <v>18328118014754</v>
      </c>
    </row>
    <row r="5474" spans="1:37" s="14" customFormat="1" ht="15" customHeight="1" thickBot="1" x14ac:dyDescent="0.25">
      <c r="A5474" s="9" t="str">
        <f t="shared" si="356"/>
        <v>PREVENTIVA</v>
      </c>
      <c r="B5474" s="18">
        <f>VLOOKUP(C5474,FORNECEDORES!D:E,2,0)</f>
        <v>55566</v>
      </c>
      <c r="C5474" s="19" t="str">
        <f>VLOOKUP(D5474,FORNECEDORES!A:D,4,0)</f>
        <v>29.209.860/0001-11</v>
      </c>
      <c r="D5474" s="13" t="s">
        <v>2679</v>
      </c>
      <c r="E5474" s="20" t="str">
        <f t="shared" si="355"/>
        <v>04 0166</v>
      </c>
      <c r="F5474" s="28" t="s">
        <v>4932</v>
      </c>
      <c r="G5474" s="21" t="str">
        <f>VLOOKUP(E5474,'FILIAIS PETZ'!A:E,5,0)</f>
        <v>PETZ SOROCABA TAUSTE</v>
      </c>
      <c r="H5474" s="20" t="str">
        <f>VLOOKUP(E5474,'FILIAIS PETZ'!A:D,4,0)</f>
        <v>SOTT-SP</v>
      </c>
      <c r="I5474" s="46">
        <v>45536</v>
      </c>
      <c r="J5474" s="9" t="s">
        <v>4980</v>
      </c>
      <c r="K5474" s="84"/>
      <c r="L5474" s="83"/>
      <c r="M5474" s="46"/>
      <c r="N5474" s="46"/>
      <c r="O5474" s="46"/>
      <c r="P5474" s="83" t="s">
        <v>4998</v>
      </c>
      <c r="Q5474" s="84">
        <v>3</v>
      </c>
      <c r="R5474" s="84" t="s">
        <v>4991</v>
      </c>
      <c r="S5474" s="84" t="s">
        <v>4983</v>
      </c>
      <c r="T5474" s="84" t="s">
        <v>32</v>
      </c>
      <c r="U5474" s="84">
        <v>11002</v>
      </c>
      <c r="V5474" s="84">
        <v>11002</v>
      </c>
      <c r="W5474" s="84" t="s">
        <v>5019</v>
      </c>
      <c r="X5474" s="84" t="s">
        <v>4992</v>
      </c>
      <c r="Y5474" s="10" t="s">
        <v>4980</v>
      </c>
      <c r="Z5474" s="10" t="s">
        <v>4980</v>
      </c>
      <c r="AA5474" s="10" t="s">
        <v>4992</v>
      </c>
      <c r="AB5474" s="10" t="s">
        <v>5066</v>
      </c>
      <c r="AC5474" s="84" t="s">
        <v>4999</v>
      </c>
      <c r="AD5474" s="29"/>
      <c r="AE5474" s="20" t="str">
        <f>VLOOKUP(E5474,'FILIAIS PETZ'!A:Q,17,0)</f>
        <v>SP7</v>
      </c>
      <c r="AF5474" s="20" t="str">
        <f>VLOOKUP(E5474,'FILIAIS PETZ'!A:Q,3,0)</f>
        <v>FELICIO</v>
      </c>
      <c r="AG5474" s="20" t="str">
        <f>VLOOKUP(E5474,'FILIAIS PETZ'!A:Q,2,0)</f>
        <v>R3</v>
      </c>
      <c r="AH5474" s="75">
        <v>1000</v>
      </c>
      <c r="AI5474" s="16" t="s">
        <v>12559</v>
      </c>
      <c r="AJ5474" s="43">
        <f>VLOOKUP(E5474,'FILIAIS PETZ'!$A$2:$K$2000,11,0)</f>
        <v>18328118015998</v>
      </c>
      <c r="AK5474" s="44">
        <f t="shared" si="354"/>
        <v>18328118015998</v>
      </c>
    </row>
    <row r="5475" spans="1:37" s="14" customFormat="1" ht="15" customHeight="1" thickBot="1" x14ac:dyDescent="0.25">
      <c r="A5475" s="9">
        <f t="shared" si="356"/>
        <v>985375</v>
      </c>
      <c r="B5475" s="18">
        <f>VLOOKUP(C5475,FORNECEDORES!D:E,2,0)</f>
        <v>28192</v>
      </c>
      <c r="C5475" s="19" t="str">
        <f>VLOOKUP(D5475,FORNECEDORES!A:D,4,0)</f>
        <v>29.069.706/0001-91</v>
      </c>
      <c r="D5475" s="13" t="s">
        <v>2665</v>
      </c>
      <c r="E5475" s="20" t="str">
        <f t="shared" si="355"/>
        <v>04 0040</v>
      </c>
      <c r="F5475" s="28" t="s">
        <v>4943</v>
      </c>
      <c r="G5475" s="21" t="str">
        <f>VLOOKUP(E5475,'FILIAIS PETZ'!A:E,5,0)</f>
        <v>PETZ NOSSA SENHORA DO CARMO</v>
      </c>
      <c r="H5475" s="20" t="str">
        <f>VLOOKUP(E5475,'FILIAIS PETZ'!A:D,4,0)</f>
        <v>NSCA-MG</v>
      </c>
      <c r="I5475" s="85">
        <v>45544</v>
      </c>
      <c r="J5475" s="84">
        <v>985375</v>
      </c>
      <c r="K5475" s="84" t="s">
        <v>5858</v>
      </c>
      <c r="L5475" s="83" t="s">
        <v>13283</v>
      </c>
      <c r="M5475" s="46">
        <v>45565</v>
      </c>
      <c r="N5475" s="46">
        <v>45588</v>
      </c>
      <c r="O5475" s="46">
        <v>45566</v>
      </c>
      <c r="P5475" s="84" t="s">
        <v>4982</v>
      </c>
      <c r="Q5475" s="84">
        <v>3</v>
      </c>
      <c r="R5475" s="84">
        <v>1</v>
      </c>
      <c r="S5475" s="84">
        <v>8</v>
      </c>
      <c r="T5475" s="84" t="s">
        <v>32</v>
      </c>
      <c r="U5475" s="84">
        <v>11002</v>
      </c>
      <c r="V5475" s="84">
        <v>11002</v>
      </c>
      <c r="W5475" s="84" t="s">
        <v>5107</v>
      </c>
      <c r="X5475" s="84" t="s">
        <v>4985</v>
      </c>
      <c r="Y5475" s="84" t="s">
        <v>4993</v>
      </c>
      <c r="Z5475" s="84" t="s">
        <v>4993</v>
      </c>
      <c r="AA5475" s="84" t="s">
        <v>4989</v>
      </c>
      <c r="AB5475" s="84" t="s">
        <v>5005</v>
      </c>
      <c r="AC5475" s="84" t="s">
        <v>4988</v>
      </c>
      <c r="AD5475" s="83">
        <v>800000421</v>
      </c>
      <c r="AE5475" s="20" t="str">
        <f>VLOOKUP(E5475,'FILIAIS PETZ'!A:Q,17,0)</f>
        <v>MG-1</v>
      </c>
      <c r="AF5475" s="20" t="str">
        <f>VLOOKUP(E5475,'FILIAIS PETZ'!A:Q,3,0)</f>
        <v>FELICIO</v>
      </c>
      <c r="AG5475" s="20" t="str">
        <f>VLOOKUP(E5475,'FILIAIS PETZ'!A:Q,2,0)</f>
        <v>R3</v>
      </c>
      <c r="AH5475" s="75">
        <v>3529</v>
      </c>
      <c r="AI5475" s="16" t="s">
        <v>12561</v>
      </c>
      <c r="AJ5475" s="43">
        <f>VLOOKUP(E5475,'FILIAIS PETZ'!$A$2:$K$2000,11,0)</f>
        <v>18328118003981</v>
      </c>
      <c r="AK5475" s="44">
        <f t="shared" si="354"/>
        <v>18328118003981</v>
      </c>
    </row>
    <row r="5476" spans="1:37" s="14" customFormat="1" ht="15" customHeight="1" thickBot="1" x14ac:dyDescent="0.25">
      <c r="A5476" s="9">
        <f t="shared" si="356"/>
        <v>985400</v>
      </c>
      <c r="B5476" s="18">
        <f>VLOOKUP(C5476,FORNECEDORES!D:E,2,0)</f>
        <v>39969</v>
      </c>
      <c r="C5476" s="19" t="str">
        <f>VLOOKUP(D5476,FORNECEDORES!A:D,4,0)</f>
        <v>23.457.797/0001-56</v>
      </c>
      <c r="D5476" s="13" t="s">
        <v>2466</v>
      </c>
      <c r="E5476" s="20" t="str">
        <f t="shared" si="355"/>
        <v>04 0106</v>
      </c>
      <c r="F5476" s="28" t="s">
        <v>4952</v>
      </c>
      <c r="G5476" s="21" t="str">
        <f>VLOOKUP(E5476,'FILIAIS PETZ'!A:E,5,0)</f>
        <v>PETZ COTIA</v>
      </c>
      <c r="H5476" s="20" t="str">
        <f>VLOOKUP(E5476,'FILIAIS PETZ'!A:D,4,0)</f>
        <v>CTIA-SP</v>
      </c>
      <c r="I5476" s="85">
        <v>45544</v>
      </c>
      <c r="J5476" s="84">
        <v>985400</v>
      </c>
      <c r="K5476" s="84" t="s">
        <v>5858</v>
      </c>
      <c r="L5476" s="83" t="s">
        <v>12672</v>
      </c>
      <c r="M5476" s="46">
        <v>45545</v>
      </c>
      <c r="N5476" s="46">
        <v>45567</v>
      </c>
      <c r="O5476" s="46">
        <v>45547</v>
      </c>
      <c r="P5476" s="84" t="s">
        <v>4982</v>
      </c>
      <c r="Q5476" s="84">
        <v>3</v>
      </c>
      <c r="R5476" s="84">
        <v>1</v>
      </c>
      <c r="S5476" s="84">
        <v>8</v>
      </c>
      <c r="T5476" s="84" t="s">
        <v>32</v>
      </c>
      <c r="U5476" s="84">
        <v>11002</v>
      </c>
      <c r="V5476" s="84">
        <v>11002</v>
      </c>
      <c r="W5476" s="84" t="s">
        <v>8492</v>
      </c>
      <c r="X5476" s="84" t="s">
        <v>4985</v>
      </c>
      <c r="Y5476" s="84" t="s">
        <v>4993</v>
      </c>
      <c r="Z5476" s="84" t="s">
        <v>4993</v>
      </c>
      <c r="AA5476" s="84" t="s">
        <v>4989</v>
      </c>
      <c r="AB5476" s="84" t="s">
        <v>12941</v>
      </c>
      <c r="AC5476" s="84" t="s">
        <v>4988</v>
      </c>
      <c r="AD5476" s="83">
        <v>800000262</v>
      </c>
      <c r="AE5476" s="20" t="str">
        <f>VLOOKUP(E5476,'FILIAIS PETZ'!A:Q,17,0)</f>
        <v>SP7</v>
      </c>
      <c r="AF5476" s="20" t="str">
        <f>VLOOKUP(E5476,'FILIAIS PETZ'!A:Q,3,0)</f>
        <v>FELICIO</v>
      </c>
      <c r="AG5476" s="20" t="str">
        <f>VLOOKUP(E5476,'FILIAIS PETZ'!A:Q,2,0)</f>
        <v>R3</v>
      </c>
      <c r="AH5476" s="75">
        <v>7328</v>
      </c>
      <c r="AI5476" s="16" t="s">
        <v>12562</v>
      </c>
      <c r="AJ5476" s="43">
        <f>VLOOKUP(E5476,'FILIAIS PETZ'!$A$2:$K$2000,11,0)</f>
        <v>18328118009327</v>
      </c>
      <c r="AK5476" s="44">
        <f t="shared" si="354"/>
        <v>18328118009327</v>
      </c>
    </row>
    <row r="5477" spans="1:37" s="14" customFormat="1" ht="15" customHeight="1" thickBot="1" x14ac:dyDescent="0.25">
      <c r="A5477" s="9">
        <f t="shared" si="356"/>
        <v>985414</v>
      </c>
      <c r="B5477" s="18">
        <f>VLOOKUP(C5477,FORNECEDORES!D:E,2,0)</f>
        <v>514588</v>
      </c>
      <c r="C5477" s="19" t="str">
        <f>VLOOKUP(D5477,FORNECEDORES!A:D,4,0)</f>
        <v>48.058.074/0001-05</v>
      </c>
      <c r="D5477" s="13" t="s">
        <v>4338</v>
      </c>
      <c r="E5477" s="20" t="str">
        <f t="shared" si="355"/>
        <v>04 0051</v>
      </c>
      <c r="F5477" s="28" t="s">
        <v>4948</v>
      </c>
      <c r="G5477" s="21" t="str">
        <f>VLOOKUP(E5477,'FILIAIS PETZ'!A:E,5,0)</f>
        <v>PETZ TAMBORÉ</v>
      </c>
      <c r="H5477" s="20" t="str">
        <f>VLOOKUP(E5477,'FILIAIS PETZ'!A:D,4,0)</f>
        <v>TMBO-SP</v>
      </c>
      <c r="I5477" s="85">
        <v>45544</v>
      </c>
      <c r="J5477" s="84">
        <v>985414</v>
      </c>
      <c r="K5477" s="84" t="s">
        <v>5858</v>
      </c>
      <c r="L5477" s="83" t="s">
        <v>12846</v>
      </c>
      <c r="M5477" s="46">
        <v>45548</v>
      </c>
      <c r="N5477" s="46">
        <v>45574</v>
      </c>
      <c r="O5477" s="46">
        <v>45553</v>
      </c>
      <c r="P5477" s="84" t="s">
        <v>4990</v>
      </c>
      <c r="Q5477" s="84">
        <v>3</v>
      </c>
      <c r="R5477" s="84">
        <v>1</v>
      </c>
      <c r="S5477" s="84">
        <v>8</v>
      </c>
      <c r="T5477" s="84" t="s">
        <v>32</v>
      </c>
      <c r="U5477" s="84">
        <v>11002</v>
      </c>
      <c r="V5477" s="84">
        <v>11002</v>
      </c>
      <c r="W5477" s="84" t="s">
        <v>5107</v>
      </c>
      <c r="X5477" s="84" t="s">
        <v>4996</v>
      </c>
      <c r="Y5477" s="10" t="s">
        <v>4993</v>
      </c>
      <c r="Z5477" s="84" t="s">
        <v>4993</v>
      </c>
      <c r="AA5477" s="9" t="s">
        <v>5101</v>
      </c>
      <c r="AB5477" s="10" t="s">
        <v>12941</v>
      </c>
      <c r="AC5477" s="84" t="s">
        <v>5006</v>
      </c>
      <c r="AD5477" s="83"/>
      <c r="AE5477" s="20" t="str">
        <f>VLOOKUP(E5477,'FILIAIS PETZ'!A:Q,17,0)</f>
        <v>SP7</v>
      </c>
      <c r="AF5477" s="20" t="str">
        <f>VLOOKUP(E5477,'FILIAIS PETZ'!A:Q,3,0)</f>
        <v>FELICIO</v>
      </c>
      <c r="AG5477" s="20" t="str">
        <f>VLOOKUP(E5477,'FILIAIS PETZ'!A:Q,2,0)</f>
        <v>R3</v>
      </c>
      <c r="AH5477" s="75">
        <v>671.85</v>
      </c>
      <c r="AI5477" s="16" t="s">
        <v>12563</v>
      </c>
      <c r="AJ5477" s="43">
        <f>VLOOKUP(E5477,'FILIAIS PETZ'!$A$2:$K$2000,11,0)</f>
        <v>18328118004872</v>
      </c>
      <c r="AK5477" s="44">
        <f t="shared" si="354"/>
        <v>18328118004872</v>
      </c>
    </row>
    <row r="5478" spans="1:37" s="14" customFormat="1" ht="15" customHeight="1" thickBot="1" x14ac:dyDescent="0.25">
      <c r="A5478" s="9">
        <f t="shared" si="356"/>
        <v>985935</v>
      </c>
      <c r="B5478" s="18">
        <f>VLOOKUP(C5478,FORNECEDORES!D:E,2,0)</f>
        <v>827495</v>
      </c>
      <c r="C5478" s="19" t="str">
        <f>VLOOKUP(D5478,FORNECEDORES!A:D,4,0)</f>
        <v>41.341.288/0001-45</v>
      </c>
      <c r="D5478" s="13" t="s">
        <v>12586</v>
      </c>
      <c r="E5478" s="20" t="str">
        <f t="shared" si="355"/>
        <v>04 0181</v>
      </c>
      <c r="F5478" s="28" t="s">
        <v>8969</v>
      </c>
      <c r="G5478" s="21" t="str">
        <f>VLOOKUP(E5478,'FILIAIS PETZ'!A:E,5,0)</f>
        <v>PETZ MAUA SHOPPING</v>
      </c>
      <c r="H5478" s="20" t="str">
        <f>VLOOKUP(E5478,'FILIAIS PETZ'!A:D,4,0)</f>
        <v>MAUA-SP</v>
      </c>
      <c r="I5478" s="46">
        <v>45546</v>
      </c>
      <c r="J5478" s="9">
        <v>985935</v>
      </c>
      <c r="K5478" s="84" t="s">
        <v>5858</v>
      </c>
      <c r="L5478" s="83" t="s">
        <v>11333</v>
      </c>
      <c r="M5478" s="46">
        <v>45537</v>
      </c>
      <c r="N5478" s="46">
        <v>45560</v>
      </c>
      <c r="O5478" s="46">
        <v>45546</v>
      </c>
      <c r="P5478" s="84" t="s">
        <v>4990</v>
      </c>
      <c r="Q5478" s="84">
        <v>3</v>
      </c>
      <c r="R5478" s="84">
        <v>1</v>
      </c>
      <c r="S5478" s="84">
        <v>8</v>
      </c>
      <c r="T5478" s="84" t="s">
        <v>32</v>
      </c>
      <c r="U5478" s="84">
        <v>11002</v>
      </c>
      <c r="V5478" s="84">
        <v>11002</v>
      </c>
      <c r="W5478" s="84" t="s">
        <v>5057</v>
      </c>
      <c r="X5478" s="84" t="s">
        <v>4985</v>
      </c>
      <c r="Y5478" s="84" t="s">
        <v>4997</v>
      </c>
      <c r="Z5478" s="84" t="s">
        <v>4993</v>
      </c>
      <c r="AA5478" s="84" t="s">
        <v>12943</v>
      </c>
      <c r="AB5478" s="84" t="s">
        <v>5066</v>
      </c>
      <c r="AC5478" s="84" t="s">
        <v>5006</v>
      </c>
      <c r="AD5478" s="83"/>
      <c r="AE5478" s="20" t="str">
        <f>VLOOKUP(E5478,'FILIAIS PETZ'!A:Q,17,0)</f>
        <v>SP3</v>
      </c>
      <c r="AF5478" s="20" t="str">
        <f>VLOOKUP(E5478,'FILIAIS PETZ'!A:Q,3,0)</f>
        <v>FELICIO</v>
      </c>
      <c r="AG5478" s="20" t="str">
        <f>VLOOKUP(E5478,'FILIAIS PETZ'!A:Q,2,0)</f>
        <v>R3</v>
      </c>
      <c r="AH5478" s="75">
        <v>3500</v>
      </c>
      <c r="AI5478" s="16" t="s">
        <v>12584</v>
      </c>
      <c r="AJ5478" s="43">
        <f>VLOOKUP(E5478,'FILIAIS PETZ'!$A$2:$K$2000,11,0)</f>
        <v>18328118016617</v>
      </c>
      <c r="AK5478" s="44">
        <f t="shared" si="354"/>
        <v>18328118016617</v>
      </c>
    </row>
    <row r="5479" spans="1:37" s="14" customFormat="1" ht="15" customHeight="1" thickBot="1" x14ac:dyDescent="0.25">
      <c r="A5479" s="84" t="str">
        <f t="shared" si="356"/>
        <v>PREVENTIVA</v>
      </c>
      <c r="B5479" s="18">
        <f>VLOOKUP(C5479,FORNECEDORES!D:E,2,0)</f>
        <v>4722</v>
      </c>
      <c r="C5479" s="19" t="str">
        <f>VLOOKUP(D5479,FORNECEDORES!A:D,4,0)</f>
        <v>08.100.057/0001-74</v>
      </c>
      <c r="D5479" s="13" t="s">
        <v>6219</v>
      </c>
      <c r="E5479" s="20" t="str">
        <f t="shared" si="355"/>
        <v>04 0245</v>
      </c>
      <c r="F5479" s="28" t="s">
        <v>4976</v>
      </c>
      <c r="G5479" s="21" t="str">
        <f>VLOOKUP(E5479,'FILIAIS PETZ'!A:E,5,0)</f>
        <v>PETZ AFONSO PENA</v>
      </c>
      <c r="H5479" s="20" t="str">
        <f>VLOOKUP(E5479,'FILIAIS PETZ'!A:D,4,0)</f>
        <v>AFPN-MS</v>
      </c>
      <c r="I5479" s="46">
        <v>45546</v>
      </c>
      <c r="J5479" s="9" t="s">
        <v>4980</v>
      </c>
      <c r="K5479" s="84" t="s">
        <v>5858</v>
      </c>
      <c r="L5479" s="83" t="s">
        <v>12589</v>
      </c>
      <c r="M5479" s="46">
        <v>45179</v>
      </c>
      <c r="N5479" s="46">
        <v>45560</v>
      </c>
      <c r="O5479" s="46">
        <v>45546</v>
      </c>
      <c r="P5479" s="83" t="s">
        <v>4998</v>
      </c>
      <c r="Q5479" s="84">
        <v>3</v>
      </c>
      <c r="R5479" s="84">
        <v>1</v>
      </c>
      <c r="S5479" s="84" t="s">
        <v>4983</v>
      </c>
      <c r="T5479" s="84" t="s">
        <v>32</v>
      </c>
      <c r="U5479" s="84">
        <v>11002</v>
      </c>
      <c r="V5479" s="84">
        <v>11002</v>
      </c>
      <c r="W5479" s="84"/>
      <c r="X5479" s="84" t="s">
        <v>5016</v>
      </c>
      <c r="Y5479" s="9" t="s">
        <v>4994</v>
      </c>
      <c r="Z5479" s="9" t="s">
        <v>4994</v>
      </c>
      <c r="AA5479" s="9" t="s">
        <v>5732</v>
      </c>
      <c r="AB5479" s="10" t="s">
        <v>5040</v>
      </c>
      <c r="AC5479" s="84" t="s">
        <v>4999</v>
      </c>
      <c r="AD5479" s="29"/>
      <c r="AE5479" s="20" t="str">
        <f>VLOOKUP(E5479,'FILIAIS PETZ'!A:Q,17,0)</f>
        <v>CO-1</v>
      </c>
      <c r="AF5479" s="20" t="str">
        <f>VLOOKUP(E5479,'FILIAIS PETZ'!A:Q,3,0)</f>
        <v>FELICIO</v>
      </c>
      <c r="AG5479" s="20" t="str">
        <f>VLOOKUP(E5479,'FILIAIS PETZ'!A:Q,2,0)</f>
        <v>R3</v>
      </c>
      <c r="AH5479" s="75">
        <v>2330</v>
      </c>
      <c r="AI5479" s="16" t="s">
        <v>12590</v>
      </c>
      <c r="AJ5479" s="43" t="str">
        <f>VLOOKUP(E5479,'FILIAIS PETZ'!$A$2:$K$2000,11,0)</f>
        <v>18.328.118/0232-30</v>
      </c>
      <c r="AK5479" s="44" t="str">
        <f t="shared" si="354"/>
        <v>18.328.118/0232-30</v>
      </c>
    </row>
    <row r="5480" spans="1:37" s="14" customFormat="1" ht="15" customHeight="1" thickBot="1" x14ac:dyDescent="0.25">
      <c r="A5480" s="84" t="str">
        <f t="shared" si="356"/>
        <v>PREVENTIVA</v>
      </c>
      <c r="B5480" s="18">
        <f>VLOOKUP(C5480,FORNECEDORES!D:E,2,0)</f>
        <v>4722</v>
      </c>
      <c r="C5480" s="19" t="str">
        <f>VLOOKUP(D5480,FORNECEDORES!A:D,4,0)</f>
        <v>08.100.057/0001-74</v>
      </c>
      <c r="D5480" s="13" t="s">
        <v>6219</v>
      </c>
      <c r="E5480" s="20" t="str">
        <f t="shared" si="355"/>
        <v>04 0245</v>
      </c>
      <c r="F5480" s="28" t="s">
        <v>4976</v>
      </c>
      <c r="G5480" s="21" t="str">
        <f>VLOOKUP(E5480,'FILIAIS PETZ'!A:E,5,0)</f>
        <v>PETZ AFONSO PENA</v>
      </c>
      <c r="H5480" s="20" t="str">
        <f>VLOOKUP(E5480,'FILIAIS PETZ'!A:D,4,0)</f>
        <v>AFPN-MS</v>
      </c>
      <c r="I5480" s="85">
        <v>45546</v>
      </c>
      <c r="J5480" s="84" t="s">
        <v>4980</v>
      </c>
      <c r="K5480" s="84" t="s">
        <v>5858</v>
      </c>
      <c r="L5480" s="83" t="s">
        <v>12591</v>
      </c>
      <c r="M5480" s="46">
        <v>45209</v>
      </c>
      <c r="N5480" s="46">
        <v>45560</v>
      </c>
      <c r="O5480" s="46">
        <v>45546</v>
      </c>
      <c r="P5480" s="83" t="s">
        <v>4998</v>
      </c>
      <c r="Q5480" s="84">
        <v>3</v>
      </c>
      <c r="R5480" s="84">
        <v>1</v>
      </c>
      <c r="S5480" s="84" t="s">
        <v>4983</v>
      </c>
      <c r="T5480" s="84" t="s">
        <v>32</v>
      </c>
      <c r="U5480" s="84">
        <v>11002</v>
      </c>
      <c r="V5480" s="84">
        <v>11002</v>
      </c>
      <c r="W5480" s="84"/>
      <c r="X5480" s="84" t="s">
        <v>5016</v>
      </c>
      <c r="Y5480" s="9" t="s">
        <v>4994</v>
      </c>
      <c r="Z5480" s="9" t="s">
        <v>4994</v>
      </c>
      <c r="AA5480" s="9" t="s">
        <v>5732</v>
      </c>
      <c r="AB5480" s="10" t="s">
        <v>5040</v>
      </c>
      <c r="AC5480" s="84" t="s">
        <v>4999</v>
      </c>
      <c r="AD5480" s="29"/>
      <c r="AE5480" s="20" t="str">
        <f>VLOOKUP(E5480,'FILIAIS PETZ'!A:Q,17,0)</f>
        <v>CO-1</v>
      </c>
      <c r="AF5480" s="20" t="str">
        <f>VLOOKUP(E5480,'FILIAIS PETZ'!A:Q,3,0)</f>
        <v>FELICIO</v>
      </c>
      <c r="AG5480" s="20" t="str">
        <f>VLOOKUP(E5480,'FILIAIS PETZ'!A:Q,2,0)</f>
        <v>R3</v>
      </c>
      <c r="AH5480" s="75">
        <v>2330</v>
      </c>
      <c r="AI5480" s="16" t="s">
        <v>12592</v>
      </c>
      <c r="AJ5480" s="43" t="str">
        <f>VLOOKUP(E5480,'FILIAIS PETZ'!$A$2:$K$2000,11,0)</f>
        <v>18.328.118/0232-30</v>
      </c>
      <c r="AK5480" s="44" t="str">
        <f t="shared" si="354"/>
        <v>18.328.118/0232-30</v>
      </c>
    </row>
    <row r="5481" spans="1:37" s="14" customFormat="1" ht="15" customHeight="1" thickBot="1" x14ac:dyDescent="0.25">
      <c r="A5481" s="9" t="str">
        <f t="shared" si="356"/>
        <v>PREVENTIVA</v>
      </c>
      <c r="B5481" s="18">
        <f>VLOOKUP(C5481,FORNECEDORES!D:E,2,0)</f>
        <v>4722</v>
      </c>
      <c r="C5481" s="19" t="str">
        <f>VLOOKUP(D5481,FORNECEDORES!A:D,4,0)</f>
        <v>08.100.057/0001-74</v>
      </c>
      <c r="D5481" s="13" t="s">
        <v>6219</v>
      </c>
      <c r="E5481" s="20" t="str">
        <f t="shared" si="355"/>
        <v>04 0245</v>
      </c>
      <c r="F5481" s="28" t="s">
        <v>4976</v>
      </c>
      <c r="G5481" s="21" t="str">
        <f>VLOOKUP(E5481,'FILIAIS PETZ'!A:E,5,0)</f>
        <v>PETZ AFONSO PENA</v>
      </c>
      <c r="H5481" s="20" t="str">
        <f>VLOOKUP(E5481,'FILIAIS PETZ'!A:D,4,0)</f>
        <v>AFPN-MS</v>
      </c>
      <c r="I5481" s="85">
        <v>45546</v>
      </c>
      <c r="J5481" s="84" t="s">
        <v>4980</v>
      </c>
      <c r="K5481" s="84"/>
      <c r="L5481" s="83"/>
      <c r="M5481" s="46"/>
      <c r="N5481" s="46"/>
      <c r="O5481" s="46"/>
      <c r="P5481" s="83" t="s">
        <v>4998</v>
      </c>
      <c r="Q5481" s="84">
        <v>3</v>
      </c>
      <c r="R5481" s="84">
        <v>1</v>
      </c>
      <c r="S5481" s="84" t="s">
        <v>4983</v>
      </c>
      <c r="T5481" s="84" t="s">
        <v>32</v>
      </c>
      <c r="U5481" s="84">
        <v>11002</v>
      </c>
      <c r="V5481" s="84">
        <v>11002</v>
      </c>
      <c r="W5481" s="84"/>
      <c r="X5481" s="84" t="s">
        <v>5016</v>
      </c>
      <c r="Y5481" s="9" t="s">
        <v>4994</v>
      </c>
      <c r="Z5481" s="9" t="s">
        <v>4994</v>
      </c>
      <c r="AA5481" s="9" t="s">
        <v>5732</v>
      </c>
      <c r="AB5481" s="10" t="s">
        <v>5040</v>
      </c>
      <c r="AC5481" s="84" t="s">
        <v>4999</v>
      </c>
      <c r="AD5481" s="29"/>
      <c r="AE5481" s="20" t="str">
        <f>VLOOKUP(E5481,'FILIAIS PETZ'!A:Q,17,0)</f>
        <v>CO-1</v>
      </c>
      <c r="AF5481" s="20" t="str">
        <f>VLOOKUP(E5481,'FILIAIS PETZ'!A:Q,3,0)</f>
        <v>FELICIO</v>
      </c>
      <c r="AG5481" s="20" t="str">
        <f>VLOOKUP(E5481,'FILIAIS PETZ'!A:Q,2,0)</f>
        <v>R3</v>
      </c>
      <c r="AH5481" s="75">
        <v>1786.33</v>
      </c>
      <c r="AI5481" s="16" t="s">
        <v>12593</v>
      </c>
      <c r="AJ5481" s="43" t="str">
        <f>VLOOKUP(E5481,'FILIAIS PETZ'!$A$2:$K$2000,11,0)</f>
        <v>18.328.118/0232-30</v>
      </c>
      <c r="AK5481" s="44" t="str">
        <f t="shared" si="354"/>
        <v>18.328.118/0232-30</v>
      </c>
    </row>
    <row r="5482" spans="1:37" s="14" customFormat="1" ht="15" customHeight="1" thickBot="1" x14ac:dyDescent="0.25">
      <c r="A5482" s="9" t="str">
        <f t="shared" si="356"/>
        <v>PREVENTIVA</v>
      </c>
      <c r="B5482" s="18">
        <f>VLOOKUP(C5482,FORNECEDORES!D:E,2,0)</f>
        <v>4722</v>
      </c>
      <c r="C5482" s="19" t="str">
        <f>VLOOKUP(D5482,FORNECEDORES!A:D,4,0)</f>
        <v>08.100.057/0001-74</v>
      </c>
      <c r="D5482" s="13" t="s">
        <v>6219</v>
      </c>
      <c r="E5482" s="20" t="str">
        <f t="shared" si="355"/>
        <v>04 0245</v>
      </c>
      <c r="F5482" s="28" t="s">
        <v>4976</v>
      </c>
      <c r="G5482" s="21" t="str">
        <f>VLOOKUP(E5482,'FILIAIS PETZ'!A:E,5,0)</f>
        <v>PETZ AFONSO PENA</v>
      </c>
      <c r="H5482" s="20" t="str">
        <f>VLOOKUP(E5482,'FILIAIS PETZ'!A:D,4,0)</f>
        <v>AFPN-MS</v>
      </c>
      <c r="I5482" s="85">
        <v>45546</v>
      </c>
      <c r="J5482" s="84" t="s">
        <v>4980</v>
      </c>
      <c r="K5482" s="84"/>
      <c r="L5482" s="83"/>
      <c r="M5482" s="46"/>
      <c r="N5482" s="46"/>
      <c r="O5482" s="46"/>
      <c r="P5482" s="83" t="s">
        <v>4998</v>
      </c>
      <c r="Q5482" s="84">
        <v>3</v>
      </c>
      <c r="R5482" s="84">
        <v>1</v>
      </c>
      <c r="S5482" s="84" t="s">
        <v>4983</v>
      </c>
      <c r="T5482" s="84" t="s">
        <v>32</v>
      </c>
      <c r="U5482" s="84">
        <v>11002</v>
      </c>
      <c r="V5482" s="84">
        <v>11002</v>
      </c>
      <c r="W5482" s="84"/>
      <c r="X5482" s="84" t="s">
        <v>5016</v>
      </c>
      <c r="Y5482" s="9" t="s">
        <v>4994</v>
      </c>
      <c r="Z5482" s="9" t="s">
        <v>4994</v>
      </c>
      <c r="AA5482" s="9" t="s">
        <v>5732</v>
      </c>
      <c r="AB5482" s="10" t="s">
        <v>5040</v>
      </c>
      <c r="AC5482" s="84" t="s">
        <v>4999</v>
      </c>
      <c r="AD5482" s="29"/>
      <c r="AE5482" s="20" t="str">
        <f>VLOOKUP(E5482,'FILIAIS PETZ'!A:Q,17,0)</f>
        <v>CO-1</v>
      </c>
      <c r="AF5482" s="20" t="str">
        <f>VLOOKUP(E5482,'FILIAIS PETZ'!A:Q,3,0)</f>
        <v>FELICIO</v>
      </c>
      <c r="AG5482" s="20" t="str">
        <f>VLOOKUP(E5482,'FILIAIS PETZ'!A:Q,2,0)</f>
        <v>R3</v>
      </c>
      <c r="AH5482" s="75">
        <v>1250</v>
      </c>
      <c r="AI5482" s="16" t="s">
        <v>12594</v>
      </c>
      <c r="AJ5482" s="43" t="str">
        <f>VLOOKUP(E5482,'FILIAIS PETZ'!$A$2:$K$2000,11,0)</f>
        <v>18.328.118/0232-30</v>
      </c>
      <c r="AK5482" s="44" t="str">
        <f t="shared" si="354"/>
        <v>18.328.118/0232-30</v>
      </c>
    </row>
    <row r="5483" spans="1:37" s="14" customFormat="1" ht="15" customHeight="1" thickBot="1" x14ac:dyDescent="0.25">
      <c r="A5483" s="9" t="str">
        <f t="shared" si="356"/>
        <v>PREVENTIVA</v>
      </c>
      <c r="B5483" s="18">
        <f>VLOOKUP(C5483,FORNECEDORES!D:E,2,0)</f>
        <v>4722</v>
      </c>
      <c r="C5483" s="19" t="str">
        <f>VLOOKUP(D5483,FORNECEDORES!A:D,4,0)</f>
        <v>08.100.057/0001-74</v>
      </c>
      <c r="D5483" s="13" t="s">
        <v>6219</v>
      </c>
      <c r="E5483" s="20" t="str">
        <f t="shared" si="355"/>
        <v>04 0245</v>
      </c>
      <c r="F5483" s="28" t="s">
        <v>4976</v>
      </c>
      <c r="G5483" s="21" t="str">
        <f>VLOOKUP(E5483,'FILIAIS PETZ'!A:E,5,0)</f>
        <v>PETZ AFONSO PENA</v>
      </c>
      <c r="H5483" s="20" t="str">
        <f>VLOOKUP(E5483,'FILIAIS PETZ'!A:D,4,0)</f>
        <v>AFPN-MS</v>
      </c>
      <c r="I5483" s="85">
        <v>45546</v>
      </c>
      <c r="J5483" s="84" t="s">
        <v>4980</v>
      </c>
      <c r="K5483" s="84"/>
      <c r="L5483" s="83"/>
      <c r="M5483" s="46"/>
      <c r="N5483" s="46"/>
      <c r="O5483" s="46"/>
      <c r="P5483" s="83" t="s">
        <v>4998</v>
      </c>
      <c r="Q5483" s="84">
        <v>3</v>
      </c>
      <c r="R5483" s="84">
        <v>1</v>
      </c>
      <c r="S5483" s="84" t="s">
        <v>4983</v>
      </c>
      <c r="T5483" s="84" t="s">
        <v>32</v>
      </c>
      <c r="U5483" s="84">
        <v>11002</v>
      </c>
      <c r="V5483" s="84">
        <v>11002</v>
      </c>
      <c r="W5483" s="84"/>
      <c r="X5483" s="84" t="s">
        <v>5016</v>
      </c>
      <c r="Y5483" s="9" t="s">
        <v>4994</v>
      </c>
      <c r="Z5483" s="9" t="s">
        <v>4994</v>
      </c>
      <c r="AA5483" s="9" t="s">
        <v>5732</v>
      </c>
      <c r="AB5483" s="10" t="s">
        <v>5040</v>
      </c>
      <c r="AC5483" s="84" t="s">
        <v>4999</v>
      </c>
      <c r="AD5483" s="29"/>
      <c r="AE5483" s="20" t="str">
        <f>VLOOKUP(E5483,'FILIAIS PETZ'!A:Q,17,0)</f>
        <v>CO-1</v>
      </c>
      <c r="AF5483" s="20" t="str">
        <f>VLOOKUP(E5483,'FILIAIS PETZ'!A:Q,3,0)</f>
        <v>FELICIO</v>
      </c>
      <c r="AG5483" s="20" t="str">
        <f>VLOOKUP(E5483,'FILIAIS PETZ'!A:Q,2,0)</f>
        <v>R3</v>
      </c>
      <c r="AH5483" s="75">
        <v>2330</v>
      </c>
      <c r="AI5483" s="16" t="s">
        <v>12595</v>
      </c>
      <c r="AJ5483" s="43" t="str">
        <f>VLOOKUP(E5483,'FILIAIS PETZ'!$A$2:$K$2000,11,0)</f>
        <v>18.328.118/0232-30</v>
      </c>
      <c r="AK5483" s="44" t="str">
        <f t="shared" si="354"/>
        <v>18.328.118/0232-30</v>
      </c>
    </row>
    <row r="5484" spans="1:37" s="14" customFormat="1" ht="15" customHeight="1" thickBot="1" x14ac:dyDescent="0.25">
      <c r="A5484" s="84" t="str">
        <f t="shared" si="356"/>
        <v>PREVENTIVA</v>
      </c>
      <c r="B5484" s="18">
        <f>VLOOKUP(C5484,FORNECEDORES!D:E,2,0)</f>
        <v>4722</v>
      </c>
      <c r="C5484" s="19" t="str">
        <f>VLOOKUP(D5484,FORNECEDORES!A:D,4,0)</f>
        <v>08.100.057/0001-74</v>
      </c>
      <c r="D5484" s="13" t="s">
        <v>6219</v>
      </c>
      <c r="E5484" s="20" t="str">
        <f t="shared" si="355"/>
        <v>04 0245</v>
      </c>
      <c r="F5484" s="28" t="s">
        <v>4976</v>
      </c>
      <c r="G5484" s="21" t="str">
        <f>VLOOKUP(E5484,'FILIAIS PETZ'!A:E,5,0)</f>
        <v>PETZ AFONSO PENA</v>
      </c>
      <c r="H5484" s="20" t="str">
        <f>VLOOKUP(E5484,'FILIAIS PETZ'!A:D,4,0)</f>
        <v>AFPN-MS</v>
      </c>
      <c r="I5484" s="85">
        <v>45546</v>
      </c>
      <c r="J5484" s="84" t="s">
        <v>4980</v>
      </c>
      <c r="K5484" s="84" t="s">
        <v>5858</v>
      </c>
      <c r="L5484" s="83" t="s">
        <v>12597</v>
      </c>
      <c r="M5484" s="46">
        <v>45270</v>
      </c>
      <c r="N5484" s="46">
        <v>45560</v>
      </c>
      <c r="O5484" s="46">
        <v>45546</v>
      </c>
      <c r="P5484" s="83" t="s">
        <v>4998</v>
      </c>
      <c r="Q5484" s="84">
        <v>3</v>
      </c>
      <c r="R5484" s="84">
        <v>1</v>
      </c>
      <c r="S5484" s="84" t="s">
        <v>4983</v>
      </c>
      <c r="T5484" s="84" t="s">
        <v>32</v>
      </c>
      <c r="U5484" s="84">
        <v>11002</v>
      </c>
      <c r="V5484" s="84">
        <v>11002</v>
      </c>
      <c r="W5484" s="84"/>
      <c r="X5484" s="84" t="s">
        <v>5016</v>
      </c>
      <c r="Y5484" s="9" t="s">
        <v>4994</v>
      </c>
      <c r="Z5484" s="9" t="s">
        <v>4994</v>
      </c>
      <c r="AA5484" s="9" t="s">
        <v>5732</v>
      </c>
      <c r="AB5484" s="10" t="s">
        <v>5040</v>
      </c>
      <c r="AC5484" s="84" t="s">
        <v>4999</v>
      </c>
      <c r="AD5484" s="29"/>
      <c r="AE5484" s="20" t="str">
        <f>VLOOKUP(E5484,'FILIAIS PETZ'!A:Q,17,0)</f>
        <v>CO-1</v>
      </c>
      <c r="AF5484" s="20" t="str">
        <f>VLOOKUP(E5484,'FILIAIS PETZ'!A:Q,3,0)</f>
        <v>FELICIO</v>
      </c>
      <c r="AG5484" s="20" t="str">
        <f>VLOOKUP(E5484,'FILIAIS PETZ'!A:Q,2,0)</f>
        <v>R3</v>
      </c>
      <c r="AH5484" s="75">
        <v>2330</v>
      </c>
      <c r="AI5484" s="16" t="s">
        <v>12596</v>
      </c>
      <c r="AJ5484" s="43" t="str">
        <f>VLOOKUP(E5484,'FILIAIS PETZ'!$A$2:$K$2000,11,0)</f>
        <v>18.328.118/0232-30</v>
      </c>
      <c r="AK5484" s="44" t="str">
        <f t="shared" si="354"/>
        <v>18.328.118/0232-30</v>
      </c>
    </row>
    <row r="5485" spans="1:37" s="14" customFormat="1" ht="15" customHeight="1" thickBot="1" x14ac:dyDescent="0.25">
      <c r="A5485" s="84" t="str">
        <f t="shared" si="356"/>
        <v>PREVENTIVA</v>
      </c>
      <c r="B5485" s="18">
        <f>VLOOKUP(C5485,FORNECEDORES!D:E,2,0)</f>
        <v>4722</v>
      </c>
      <c r="C5485" s="19" t="str">
        <f>VLOOKUP(D5485,FORNECEDORES!A:D,4,0)</f>
        <v>08.100.057/0001-74</v>
      </c>
      <c r="D5485" s="13" t="s">
        <v>6219</v>
      </c>
      <c r="E5485" s="20" t="str">
        <f t="shared" si="355"/>
        <v>04 0232</v>
      </c>
      <c r="F5485" s="28" t="s">
        <v>4956</v>
      </c>
      <c r="G5485" s="21" t="str">
        <f>VLOOKUP(E5485,'FILIAIS PETZ'!A:E,5,0)</f>
        <v>PETZ VARZEA GRANDE</v>
      </c>
      <c r="H5485" s="20" t="str">
        <f>VLOOKUP(E5485,'FILIAIS PETZ'!A:D,4,0)</f>
        <v>VGDE-MT</v>
      </c>
      <c r="I5485" s="85">
        <v>45546</v>
      </c>
      <c r="J5485" s="84" t="s">
        <v>4980</v>
      </c>
      <c r="K5485" s="84" t="s">
        <v>5858</v>
      </c>
      <c r="L5485" s="83" t="s">
        <v>11680</v>
      </c>
      <c r="M5485" s="46">
        <v>45148</v>
      </c>
      <c r="N5485" s="46">
        <v>45560</v>
      </c>
      <c r="O5485" s="46">
        <v>45546</v>
      </c>
      <c r="P5485" s="83" t="s">
        <v>4998</v>
      </c>
      <c r="Q5485" s="84">
        <v>3</v>
      </c>
      <c r="R5485" s="84">
        <v>1</v>
      </c>
      <c r="S5485" s="84" t="s">
        <v>4983</v>
      </c>
      <c r="T5485" s="84" t="s">
        <v>32</v>
      </c>
      <c r="U5485" s="84">
        <v>11002</v>
      </c>
      <c r="V5485" s="84">
        <v>11002</v>
      </c>
      <c r="W5485" s="84"/>
      <c r="X5485" s="84" t="s">
        <v>5016</v>
      </c>
      <c r="Y5485" s="9" t="s">
        <v>4994</v>
      </c>
      <c r="Z5485" s="9" t="s">
        <v>4994</v>
      </c>
      <c r="AA5485" s="9" t="s">
        <v>5732</v>
      </c>
      <c r="AB5485" s="10" t="s">
        <v>5040</v>
      </c>
      <c r="AC5485" s="84" t="s">
        <v>4999</v>
      </c>
      <c r="AD5485" s="29"/>
      <c r="AE5485" s="20" t="str">
        <f>VLOOKUP(E5485,'FILIAIS PETZ'!A:Q,17,0)</f>
        <v>CO-3</v>
      </c>
      <c r="AF5485" s="20" t="str">
        <f>VLOOKUP(E5485,'FILIAIS PETZ'!A:Q,3,0)</f>
        <v>FELICIO</v>
      </c>
      <c r="AG5485" s="20" t="str">
        <f>VLOOKUP(E5485,'FILIAIS PETZ'!A:Q,2,0)</f>
        <v>R3</v>
      </c>
      <c r="AH5485" s="75">
        <v>2330</v>
      </c>
      <c r="AI5485" s="16" t="s">
        <v>12593</v>
      </c>
      <c r="AJ5485" s="43">
        <f>VLOOKUP(E5485,'FILIAIS PETZ'!$A$2:$K$2000,11,0)</f>
        <v>18328118021963</v>
      </c>
      <c r="AK5485" s="44">
        <f t="shared" si="354"/>
        <v>18328118021963</v>
      </c>
    </row>
    <row r="5486" spans="1:37" s="14" customFormat="1" ht="15" customHeight="1" thickBot="1" x14ac:dyDescent="0.25">
      <c r="A5486" s="84" t="str">
        <f t="shared" si="356"/>
        <v>PREVENTIVA</v>
      </c>
      <c r="B5486" s="18">
        <f>VLOOKUP(C5486,FORNECEDORES!D:E,2,0)</f>
        <v>4722</v>
      </c>
      <c r="C5486" s="19" t="str">
        <f>VLOOKUP(D5486,FORNECEDORES!A:D,4,0)</f>
        <v>08.100.057/0001-74</v>
      </c>
      <c r="D5486" s="13" t="s">
        <v>6219</v>
      </c>
      <c r="E5486" s="20" t="str">
        <f t="shared" si="355"/>
        <v>04 0232</v>
      </c>
      <c r="F5486" s="28" t="s">
        <v>4956</v>
      </c>
      <c r="G5486" s="21" t="str">
        <f>VLOOKUP(E5486,'FILIAIS PETZ'!A:E,5,0)</f>
        <v>PETZ VARZEA GRANDE</v>
      </c>
      <c r="H5486" s="20" t="str">
        <f>VLOOKUP(E5486,'FILIAIS PETZ'!A:D,4,0)</f>
        <v>VGDE-MT</v>
      </c>
      <c r="I5486" s="85">
        <v>45546</v>
      </c>
      <c r="J5486" s="84" t="s">
        <v>4980</v>
      </c>
      <c r="K5486" s="84" t="s">
        <v>5858</v>
      </c>
      <c r="L5486" s="83" t="s">
        <v>12598</v>
      </c>
      <c r="M5486" s="46">
        <v>45209</v>
      </c>
      <c r="N5486" s="46">
        <v>45560</v>
      </c>
      <c r="O5486" s="46">
        <v>45546</v>
      </c>
      <c r="P5486" s="83" t="s">
        <v>4998</v>
      </c>
      <c r="Q5486" s="84">
        <v>3</v>
      </c>
      <c r="R5486" s="84">
        <v>1</v>
      </c>
      <c r="S5486" s="84" t="s">
        <v>4983</v>
      </c>
      <c r="T5486" s="84" t="s">
        <v>32</v>
      </c>
      <c r="U5486" s="84">
        <v>11002</v>
      </c>
      <c r="V5486" s="84">
        <v>11002</v>
      </c>
      <c r="W5486" s="84"/>
      <c r="X5486" s="84" t="s">
        <v>5016</v>
      </c>
      <c r="Y5486" s="9" t="s">
        <v>4994</v>
      </c>
      <c r="Z5486" s="9" t="s">
        <v>4994</v>
      </c>
      <c r="AA5486" s="9" t="s">
        <v>5732</v>
      </c>
      <c r="AB5486" s="10" t="s">
        <v>5040</v>
      </c>
      <c r="AC5486" s="84" t="s">
        <v>4999</v>
      </c>
      <c r="AD5486" s="29"/>
      <c r="AE5486" s="20" t="str">
        <f>VLOOKUP(E5486,'FILIAIS PETZ'!A:Q,17,0)</f>
        <v>CO-3</v>
      </c>
      <c r="AF5486" s="20" t="str">
        <f>VLOOKUP(E5486,'FILIAIS PETZ'!A:Q,3,0)</f>
        <v>FELICIO</v>
      </c>
      <c r="AG5486" s="20" t="str">
        <f>VLOOKUP(E5486,'FILIAIS PETZ'!A:Q,2,0)</f>
        <v>R3</v>
      </c>
      <c r="AH5486" s="75">
        <v>2330</v>
      </c>
      <c r="AI5486" s="16" t="s">
        <v>12592</v>
      </c>
      <c r="AJ5486" s="43">
        <f>VLOOKUP(E5486,'FILIAIS PETZ'!$A$2:$K$2000,11,0)</f>
        <v>18328118021963</v>
      </c>
      <c r="AK5486" s="44">
        <f t="shared" si="354"/>
        <v>18328118021963</v>
      </c>
    </row>
    <row r="5487" spans="1:37" s="14" customFormat="1" ht="15" customHeight="1" thickBot="1" x14ac:dyDescent="0.25">
      <c r="A5487" s="84" t="str">
        <f t="shared" si="356"/>
        <v>PREVENTIVA</v>
      </c>
      <c r="B5487" s="18">
        <f>VLOOKUP(C5487,FORNECEDORES!D:E,2,0)</f>
        <v>4722</v>
      </c>
      <c r="C5487" s="19" t="str">
        <f>VLOOKUP(D5487,FORNECEDORES!A:D,4,0)</f>
        <v>08.100.057/0001-74</v>
      </c>
      <c r="D5487" s="13" t="s">
        <v>6219</v>
      </c>
      <c r="E5487" s="20" t="str">
        <f t="shared" si="355"/>
        <v>04 0224</v>
      </c>
      <c r="F5487" s="28" t="s">
        <v>4941</v>
      </c>
      <c r="G5487" s="21" t="str">
        <f>VLOOKUP(E5487,'FILIAIS PETZ'!A:E,5,0)</f>
        <v>PETZ NORTE SUL PLAZA</v>
      </c>
      <c r="H5487" s="20" t="str">
        <f>VLOOKUP(E5487,'FILIAIS PETZ'!A:D,4,0)</f>
        <v>NSPL-MS</v>
      </c>
      <c r="I5487" s="85">
        <v>45546</v>
      </c>
      <c r="J5487" s="84" t="s">
        <v>4980</v>
      </c>
      <c r="K5487" s="84" t="s">
        <v>5858</v>
      </c>
      <c r="L5487" s="83" t="s">
        <v>12599</v>
      </c>
      <c r="M5487" s="46">
        <v>45209</v>
      </c>
      <c r="N5487" s="46">
        <v>45560</v>
      </c>
      <c r="O5487" s="46">
        <v>45546</v>
      </c>
      <c r="P5487" s="83" t="s">
        <v>4998</v>
      </c>
      <c r="Q5487" s="84">
        <v>3</v>
      </c>
      <c r="R5487" s="84">
        <v>1</v>
      </c>
      <c r="S5487" s="84" t="s">
        <v>4983</v>
      </c>
      <c r="T5487" s="84" t="s">
        <v>32</v>
      </c>
      <c r="U5487" s="84">
        <v>11002</v>
      </c>
      <c r="V5487" s="84">
        <v>11002</v>
      </c>
      <c r="W5487" s="84"/>
      <c r="X5487" s="84" t="s">
        <v>5016</v>
      </c>
      <c r="Y5487" s="9" t="s">
        <v>4994</v>
      </c>
      <c r="Z5487" s="9" t="s">
        <v>4994</v>
      </c>
      <c r="AA5487" s="9" t="s">
        <v>5732</v>
      </c>
      <c r="AB5487" s="10" t="s">
        <v>5040</v>
      </c>
      <c r="AC5487" s="84" t="s">
        <v>4999</v>
      </c>
      <c r="AD5487" s="29"/>
      <c r="AE5487" s="20" t="str">
        <f>VLOOKUP(E5487,'FILIAIS PETZ'!A:Q,17,0)</f>
        <v>CO-1</v>
      </c>
      <c r="AF5487" s="20" t="str">
        <f>VLOOKUP(E5487,'FILIAIS PETZ'!A:Q,3,0)</f>
        <v>FELICIO</v>
      </c>
      <c r="AG5487" s="20" t="str">
        <f>VLOOKUP(E5487,'FILIAIS PETZ'!A:Q,2,0)</f>
        <v>R3</v>
      </c>
      <c r="AH5487" s="75">
        <v>2330</v>
      </c>
      <c r="AI5487" s="16" t="s">
        <v>12592</v>
      </c>
      <c r="AJ5487" s="43">
        <f>VLOOKUP(E5487,'FILIAIS PETZ'!$A$2:$K$2000,11,0)</f>
        <v>18328118021459</v>
      </c>
      <c r="AK5487" s="44">
        <f t="shared" si="354"/>
        <v>18328118021459</v>
      </c>
    </row>
    <row r="5488" spans="1:37" s="14" customFormat="1" ht="15" customHeight="1" thickBot="1" x14ac:dyDescent="0.25">
      <c r="A5488" s="84" t="str">
        <f t="shared" si="356"/>
        <v>PREVENTIVA</v>
      </c>
      <c r="B5488" s="18">
        <f>VLOOKUP(C5488,FORNECEDORES!D:E,2,0)</f>
        <v>4722</v>
      </c>
      <c r="C5488" s="19" t="str">
        <f>VLOOKUP(D5488,FORNECEDORES!A:D,4,0)</f>
        <v>08.100.057/0001-74</v>
      </c>
      <c r="D5488" s="13" t="s">
        <v>6219</v>
      </c>
      <c r="E5488" s="20" t="str">
        <f t="shared" si="355"/>
        <v>04 0224</v>
      </c>
      <c r="F5488" s="28" t="s">
        <v>4941</v>
      </c>
      <c r="G5488" s="21" t="str">
        <f>VLOOKUP(E5488,'FILIAIS PETZ'!A:E,5,0)</f>
        <v>PETZ NORTE SUL PLAZA</v>
      </c>
      <c r="H5488" s="20" t="str">
        <f>VLOOKUP(E5488,'FILIAIS PETZ'!A:D,4,0)</f>
        <v>NSPL-MS</v>
      </c>
      <c r="I5488" s="85">
        <v>45546</v>
      </c>
      <c r="J5488" s="84" t="s">
        <v>4980</v>
      </c>
      <c r="K5488" s="84" t="s">
        <v>5858</v>
      </c>
      <c r="L5488" s="83" t="s">
        <v>12600</v>
      </c>
      <c r="M5488" s="46">
        <v>45271</v>
      </c>
      <c r="N5488" s="46">
        <v>45560</v>
      </c>
      <c r="O5488" s="46">
        <v>45546</v>
      </c>
      <c r="P5488" s="83" t="s">
        <v>4998</v>
      </c>
      <c r="Q5488" s="84">
        <v>3</v>
      </c>
      <c r="R5488" s="84">
        <v>1</v>
      </c>
      <c r="S5488" s="84" t="s">
        <v>4983</v>
      </c>
      <c r="T5488" s="84" t="s">
        <v>32</v>
      </c>
      <c r="U5488" s="84">
        <v>11002</v>
      </c>
      <c r="V5488" s="84">
        <v>11002</v>
      </c>
      <c r="W5488" s="84"/>
      <c r="X5488" s="84" t="s">
        <v>5016</v>
      </c>
      <c r="Y5488" s="9" t="s">
        <v>4994</v>
      </c>
      <c r="Z5488" s="9" t="s">
        <v>4994</v>
      </c>
      <c r="AA5488" s="9" t="s">
        <v>5732</v>
      </c>
      <c r="AB5488" s="10" t="s">
        <v>5040</v>
      </c>
      <c r="AC5488" s="84" t="s">
        <v>4999</v>
      </c>
      <c r="AD5488" s="29"/>
      <c r="AE5488" s="20" t="str">
        <f>VLOOKUP(E5488,'FILIAIS PETZ'!A:Q,17,0)</f>
        <v>CO-1</v>
      </c>
      <c r="AF5488" s="20" t="str">
        <f>VLOOKUP(E5488,'FILIAIS PETZ'!A:Q,3,0)</f>
        <v>FELICIO</v>
      </c>
      <c r="AG5488" s="20" t="str">
        <f>VLOOKUP(E5488,'FILIAIS PETZ'!A:Q,2,0)</f>
        <v>R3</v>
      </c>
      <c r="AH5488" s="75">
        <v>2330</v>
      </c>
      <c r="AI5488" s="16" t="s">
        <v>12596</v>
      </c>
      <c r="AJ5488" s="43">
        <f>VLOOKUP(E5488,'FILIAIS PETZ'!$A$2:$K$2000,11,0)</f>
        <v>18328118021459</v>
      </c>
      <c r="AK5488" s="44">
        <f t="shared" si="354"/>
        <v>18328118021459</v>
      </c>
    </row>
    <row r="5489" spans="1:37" s="14" customFormat="1" ht="15" customHeight="1" thickBot="1" x14ac:dyDescent="0.25">
      <c r="A5489" s="84" t="str">
        <f t="shared" si="356"/>
        <v>PREVENTIVA</v>
      </c>
      <c r="B5489" s="18">
        <f>VLOOKUP(C5489,FORNECEDORES!D:E,2,0)</f>
        <v>4722</v>
      </c>
      <c r="C5489" s="19" t="str">
        <f>VLOOKUP(D5489,FORNECEDORES!A:D,4,0)</f>
        <v>08.100.057/0001-74</v>
      </c>
      <c r="D5489" s="13" t="s">
        <v>6219</v>
      </c>
      <c r="E5489" s="20" t="str">
        <f t="shared" si="355"/>
        <v>04 0073</v>
      </c>
      <c r="F5489" s="28" t="s">
        <v>4953</v>
      </c>
      <c r="G5489" s="21" t="str">
        <f>VLOOKUP(E5489,'FILIAIS PETZ'!A:E,5,0)</f>
        <v>PETZ CAMPO GRANDE</v>
      </c>
      <c r="H5489" s="20" t="str">
        <f>VLOOKUP(E5489,'FILIAIS PETZ'!A:D,4,0)</f>
        <v>CGDE-MS</v>
      </c>
      <c r="I5489" s="85">
        <v>45546</v>
      </c>
      <c r="J5489" s="84" t="s">
        <v>4980</v>
      </c>
      <c r="K5489" s="84" t="s">
        <v>5858</v>
      </c>
      <c r="L5489" s="83" t="s">
        <v>12601</v>
      </c>
      <c r="M5489" s="46">
        <v>45209</v>
      </c>
      <c r="N5489" s="46">
        <v>45560</v>
      </c>
      <c r="O5489" s="46">
        <v>45546</v>
      </c>
      <c r="P5489" s="83" t="s">
        <v>4998</v>
      </c>
      <c r="Q5489" s="84">
        <v>3</v>
      </c>
      <c r="R5489" s="84">
        <v>1</v>
      </c>
      <c r="S5489" s="84" t="s">
        <v>4983</v>
      </c>
      <c r="T5489" s="84" t="s">
        <v>32</v>
      </c>
      <c r="U5489" s="84">
        <v>11002</v>
      </c>
      <c r="V5489" s="84">
        <v>11002</v>
      </c>
      <c r="W5489" s="84"/>
      <c r="X5489" s="84" t="s">
        <v>5016</v>
      </c>
      <c r="Y5489" s="9" t="s">
        <v>4994</v>
      </c>
      <c r="Z5489" s="9" t="s">
        <v>4994</v>
      </c>
      <c r="AA5489" s="9" t="s">
        <v>5732</v>
      </c>
      <c r="AB5489" s="10" t="s">
        <v>5040</v>
      </c>
      <c r="AC5489" s="84" t="s">
        <v>4999</v>
      </c>
      <c r="AD5489" s="29"/>
      <c r="AE5489" s="20" t="str">
        <f>VLOOKUP(E5489,'FILIAIS PETZ'!A:Q,17,0)</f>
        <v>CO-1</v>
      </c>
      <c r="AF5489" s="20" t="str">
        <f>VLOOKUP(E5489,'FILIAIS PETZ'!A:Q,3,0)</f>
        <v>FELICIO</v>
      </c>
      <c r="AG5489" s="20" t="str">
        <f>VLOOKUP(E5489,'FILIAIS PETZ'!A:Q,2,0)</f>
        <v>R3</v>
      </c>
      <c r="AH5489" s="75">
        <v>2330</v>
      </c>
      <c r="AI5489" s="16" t="s">
        <v>12592</v>
      </c>
      <c r="AJ5489" s="43">
        <f>VLOOKUP(E5489,'FILIAIS PETZ'!$A$2:$K$2000,11,0)</f>
        <v>18328118007383</v>
      </c>
      <c r="AK5489" s="44">
        <f t="shared" si="354"/>
        <v>18328118007383</v>
      </c>
    </row>
    <row r="5490" spans="1:37" s="14" customFormat="1" ht="15" customHeight="1" thickBot="1" x14ac:dyDescent="0.25">
      <c r="A5490" s="84" t="str">
        <f t="shared" si="356"/>
        <v>PREVENTIVA</v>
      </c>
      <c r="B5490" s="18">
        <f>VLOOKUP(C5490,FORNECEDORES!D:E,2,0)</f>
        <v>4722</v>
      </c>
      <c r="C5490" s="19" t="str">
        <f>VLOOKUP(D5490,FORNECEDORES!A:D,4,0)</f>
        <v>08.100.057/0001-74</v>
      </c>
      <c r="D5490" s="13" t="s">
        <v>6219</v>
      </c>
      <c r="E5490" s="20" t="str">
        <f t="shared" si="355"/>
        <v>04 0073</v>
      </c>
      <c r="F5490" s="28" t="s">
        <v>4953</v>
      </c>
      <c r="G5490" s="21" t="str">
        <f>VLOOKUP(E5490,'FILIAIS PETZ'!A:E,5,0)</f>
        <v>PETZ CAMPO GRANDE</v>
      </c>
      <c r="H5490" s="20" t="str">
        <f>VLOOKUP(E5490,'FILIAIS PETZ'!A:D,4,0)</f>
        <v>CGDE-MS</v>
      </c>
      <c r="I5490" s="85">
        <v>45546</v>
      </c>
      <c r="J5490" s="84" t="s">
        <v>4980</v>
      </c>
      <c r="K5490" s="84" t="s">
        <v>5858</v>
      </c>
      <c r="L5490" s="83" t="s">
        <v>12602</v>
      </c>
      <c r="M5490" s="46">
        <v>45271</v>
      </c>
      <c r="N5490" s="46">
        <v>45560</v>
      </c>
      <c r="O5490" s="46">
        <v>45546</v>
      </c>
      <c r="P5490" s="83" t="s">
        <v>4998</v>
      </c>
      <c r="Q5490" s="84">
        <v>3</v>
      </c>
      <c r="R5490" s="84">
        <v>1</v>
      </c>
      <c r="S5490" s="84" t="s">
        <v>4983</v>
      </c>
      <c r="T5490" s="84" t="s">
        <v>32</v>
      </c>
      <c r="U5490" s="84">
        <v>11002</v>
      </c>
      <c r="V5490" s="84">
        <v>11002</v>
      </c>
      <c r="W5490" s="84"/>
      <c r="X5490" s="84" t="s">
        <v>5016</v>
      </c>
      <c r="Y5490" s="9" t="s">
        <v>4994</v>
      </c>
      <c r="Z5490" s="9" t="s">
        <v>4994</v>
      </c>
      <c r="AA5490" s="9" t="s">
        <v>5732</v>
      </c>
      <c r="AB5490" s="10" t="s">
        <v>5040</v>
      </c>
      <c r="AC5490" s="84" t="s">
        <v>4999</v>
      </c>
      <c r="AD5490" s="29"/>
      <c r="AE5490" s="20" t="str">
        <f>VLOOKUP(E5490,'FILIAIS PETZ'!A:Q,17,0)</f>
        <v>CO-1</v>
      </c>
      <c r="AF5490" s="20" t="str">
        <f>VLOOKUP(E5490,'FILIAIS PETZ'!A:Q,3,0)</f>
        <v>FELICIO</v>
      </c>
      <c r="AG5490" s="20" t="str">
        <f>VLOOKUP(E5490,'FILIAIS PETZ'!A:Q,2,0)</f>
        <v>R3</v>
      </c>
      <c r="AH5490" s="75">
        <v>2330</v>
      </c>
      <c r="AI5490" s="16" t="s">
        <v>12596</v>
      </c>
      <c r="AJ5490" s="43">
        <f>VLOOKUP(E5490,'FILIAIS PETZ'!$A$2:$K$2000,11,0)</f>
        <v>18328118007383</v>
      </c>
      <c r="AK5490" s="44">
        <f t="shared" si="354"/>
        <v>18328118007383</v>
      </c>
    </row>
    <row r="5491" spans="1:37" s="14" customFormat="1" ht="15" customHeight="1" thickBot="1" x14ac:dyDescent="0.25">
      <c r="A5491" s="84" t="str">
        <f t="shared" si="356"/>
        <v>PREVENTIVA</v>
      </c>
      <c r="B5491" s="18">
        <f>VLOOKUP(C5491,FORNECEDORES!D:E,2,0)</f>
        <v>4722</v>
      </c>
      <c r="C5491" s="19" t="str">
        <f>VLOOKUP(D5491,FORNECEDORES!A:D,4,0)</f>
        <v>08.100.057/0001-74</v>
      </c>
      <c r="D5491" s="13" t="s">
        <v>6219</v>
      </c>
      <c r="E5491" s="20" t="str">
        <f t="shared" si="355"/>
        <v>04 0142</v>
      </c>
      <c r="F5491" s="28" t="s">
        <v>4931</v>
      </c>
      <c r="G5491" s="21" t="str">
        <f>VLOOKUP(E5491,'FILIAIS PETZ'!A:E,5,0)</f>
        <v>PETZ MIGUEL SUTIL</v>
      </c>
      <c r="H5491" s="20" t="str">
        <f>VLOOKUP(E5491,'FILIAIS PETZ'!A:D,4,0)</f>
        <v>MGST-MT</v>
      </c>
      <c r="I5491" s="85">
        <v>45546</v>
      </c>
      <c r="J5491" s="84" t="s">
        <v>4980</v>
      </c>
      <c r="K5491" s="84" t="s">
        <v>5858</v>
      </c>
      <c r="L5491" s="83" t="s">
        <v>12603</v>
      </c>
      <c r="M5491" s="46">
        <v>45209</v>
      </c>
      <c r="N5491" s="46">
        <v>45560</v>
      </c>
      <c r="O5491" s="46">
        <v>45546</v>
      </c>
      <c r="P5491" s="83" t="s">
        <v>4998</v>
      </c>
      <c r="Q5491" s="84">
        <v>3</v>
      </c>
      <c r="R5491" s="84">
        <v>1</v>
      </c>
      <c r="S5491" s="84" t="s">
        <v>4983</v>
      </c>
      <c r="T5491" s="84" t="s">
        <v>32</v>
      </c>
      <c r="U5491" s="84">
        <v>11002</v>
      </c>
      <c r="V5491" s="84">
        <v>11002</v>
      </c>
      <c r="W5491" s="84"/>
      <c r="X5491" s="84" t="s">
        <v>5016</v>
      </c>
      <c r="Y5491" s="9" t="s">
        <v>4994</v>
      </c>
      <c r="Z5491" s="9" t="s">
        <v>4994</v>
      </c>
      <c r="AA5491" s="9" t="s">
        <v>5732</v>
      </c>
      <c r="AB5491" s="10" t="s">
        <v>5040</v>
      </c>
      <c r="AC5491" s="84" t="s">
        <v>4999</v>
      </c>
      <c r="AD5491" s="29"/>
      <c r="AE5491" s="20" t="str">
        <f>VLOOKUP(E5491,'FILIAIS PETZ'!A:Q,17,0)</f>
        <v>CO-3</v>
      </c>
      <c r="AF5491" s="20" t="str">
        <f>VLOOKUP(E5491,'FILIAIS PETZ'!A:Q,3,0)</f>
        <v>FELICIO</v>
      </c>
      <c r="AG5491" s="20" t="str">
        <f>VLOOKUP(E5491,'FILIAIS PETZ'!A:Q,2,0)</f>
        <v>R3</v>
      </c>
      <c r="AH5491" s="75">
        <v>2330</v>
      </c>
      <c r="AI5491" s="16" t="s">
        <v>12592</v>
      </c>
      <c r="AJ5491" s="43">
        <f>VLOOKUP(E5491,'FILIAIS PETZ'!$A$2:$K$2000,11,0)</f>
        <v>18328118013430</v>
      </c>
      <c r="AK5491" s="44">
        <f t="shared" si="354"/>
        <v>18328118013430</v>
      </c>
    </row>
    <row r="5492" spans="1:37" s="14" customFormat="1" ht="15" customHeight="1" thickBot="1" x14ac:dyDescent="0.25">
      <c r="A5492" s="84" t="str">
        <f t="shared" si="356"/>
        <v>PREVENTIVA</v>
      </c>
      <c r="B5492" s="18">
        <f>VLOOKUP(C5492,FORNECEDORES!D:E,2,0)</f>
        <v>4722</v>
      </c>
      <c r="C5492" s="19" t="str">
        <f>VLOOKUP(D5492,FORNECEDORES!A:D,4,0)</f>
        <v>08.100.057/0001-74</v>
      </c>
      <c r="D5492" s="13" t="s">
        <v>6219</v>
      </c>
      <c r="E5492" s="20" t="str">
        <f t="shared" si="355"/>
        <v>04 0144</v>
      </c>
      <c r="F5492" s="28" t="s">
        <v>4938</v>
      </c>
      <c r="G5492" s="21" t="str">
        <f>VLOOKUP(E5492,'FILIAIS PETZ'!A:E,5,0)</f>
        <v>PETZ FERNANDO CORREA</v>
      </c>
      <c r="H5492" s="20" t="str">
        <f>VLOOKUP(E5492,'FILIAIS PETZ'!A:D,4,0)</f>
        <v>FCOR-MT</v>
      </c>
      <c r="I5492" s="85">
        <v>45546</v>
      </c>
      <c r="J5492" s="84" t="s">
        <v>4980</v>
      </c>
      <c r="K5492" s="84" t="s">
        <v>5858</v>
      </c>
      <c r="L5492" s="83" t="s">
        <v>12604</v>
      </c>
      <c r="M5492" s="46">
        <v>45209</v>
      </c>
      <c r="N5492" s="46">
        <v>45560</v>
      </c>
      <c r="O5492" s="46">
        <v>45546</v>
      </c>
      <c r="P5492" s="83" t="s">
        <v>4998</v>
      </c>
      <c r="Q5492" s="84">
        <v>3</v>
      </c>
      <c r="R5492" s="84">
        <v>1</v>
      </c>
      <c r="S5492" s="84" t="s">
        <v>4983</v>
      </c>
      <c r="T5492" s="84" t="s">
        <v>32</v>
      </c>
      <c r="U5492" s="84">
        <v>11002</v>
      </c>
      <c r="V5492" s="84">
        <v>11002</v>
      </c>
      <c r="W5492" s="84"/>
      <c r="X5492" s="84" t="s">
        <v>5016</v>
      </c>
      <c r="Y5492" s="9" t="s">
        <v>4994</v>
      </c>
      <c r="Z5492" s="9" t="s">
        <v>4994</v>
      </c>
      <c r="AA5492" s="9" t="s">
        <v>5732</v>
      </c>
      <c r="AB5492" s="10" t="s">
        <v>5040</v>
      </c>
      <c r="AC5492" s="84" t="s">
        <v>4999</v>
      </c>
      <c r="AD5492" s="29"/>
      <c r="AE5492" s="20" t="str">
        <f>VLOOKUP(E5492,'FILIAIS PETZ'!A:Q,17,0)</f>
        <v>CO-3</v>
      </c>
      <c r="AF5492" s="20" t="str">
        <f>VLOOKUP(E5492,'FILIAIS PETZ'!A:Q,3,0)</f>
        <v>FELICIO</v>
      </c>
      <c r="AG5492" s="20" t="str">
        <f>VLOOKUP(E5492,'FILIAIS PETZ'!A:Q,2,0)</f>
        <v>R3</v>
      </c>
      <c r="AH5492" s="75">
        <v>2330</v>
      </c>
      <c r="AI5492" s="16" t="s">
        <v>12592</v>
      </c>
      <c r="AJ5492" s="43">
        <f>VLOOKUP(E5492,'FILIAIS PETZ'!$A$2:$K$2000,11,0)</f>
        <v>18328118014169</v>
      </c>
      <c r="AK5492" s="44">
        <f t="shared" si="354"/>
        <v>18328118014169</v>
      </c>
    </row>
    <row r="5493" spans="1:37" s="14" customFormat="1" ht="15" customHeight="1" thickBot="1" x14ac:dyDescent="0.25">
      <c r="A5493" s="84" t="str">
        <f t="shared" si="356"/>
        <v>PREVENTIVA</v>
      </c>
      <c r="B5493" s="18">
        <f>VLOOKUP(C5493,FORNECEDORES!D:E,2,0)</f>
        <v>4722</v>
      </c>
      <c r="C5493" s="19" t="str">
        <f>VLOOKUP(D5493,FORNECEDORES!A:D,4,0)</f>
        <v>08.100.057/0001-74</v>
      </c>
      <c r="D5493" s="13" t="s">
        <v>6219</v>
      </c>
      <c r="E5493" s="20" t="str">
        <f t="shared" si="355"/>
        <v>04 0228</v>
      </c>
      <c r="F5493" s="28" t="s">
        <v>4939</v>
      </c>
      <c r="G5493" s="21" t="str">
        <f>VLOOKUP(E5493,'FILIAIS PETZ'!A:E,5,0)</f>
        <v>PETZ SHOPPING PANTANAL</v>
      </c>
      <c r="H5493" s="20" t="str">
        <f>VLOOKUP(E5493,'FILIAIS PETZ'!A:D,4,0)</f>
        <v>SPAN-MT</v>
      </c>
      <c r="I5493" s="85">
        <v>45546</v>
      </c>
      <c r="J5493" s="84" t="s">
        <v>4980</v>
      </c>
      <c r="K5493" s="84" t="s">
        <v>5858</v>
      </c>
      <c r="L5493" s="83" t="s">
        <v>11971</v>
      </c>
      <c r="M5493" s="46">
        <v>45209</v>
      </c>
      <c r="N5493" s="46">
        <v>45560</v>
      </c>
      <c r="O5493" s="46">
        <v>45546</v>
      </c>
      <c r="P5493" s="83" t="s">
        <v>4998</v>
      </c>
      <c r="Q5493" s="84">
        <v>3</v>
      </c>
      <c r="R5493" s="84">
        <v>1</v>
      </c>
      <c r="S5493" s="84" t="s">
        <v>4983</v>
      </c>
      <c r="T5493" s="84" t="s">
        <v>32</v>
      </c>
      <c r="U5493" s="84">
        <v>11002</v>
      </c>
      <c r="V5493" s="84">
        <v>11002</v>
      </c>
      <c r="W5493" s="84"/>
      <c r="X5493" s="84" t="s">
        <v>5016</v>
      </c>
      <c r="Y5493" s="9" t="s">
        <v>4994</v>
      </c>
      <c r="Z5493" s="9" t="s">
        <v>4994</v>
      </c>
      <c r="AA5493" s="9" t="s">
        <v>5732</v>
      </c>
      <c r="AB5493" s="10" t="s">
        <v>5040</v>
      </c>
      <c r="AC5493" s="84" t="s">
        <v>4999</v>
      </c>
      <c r="AD5493" s="29"/>
      <c r="AE5493" s="20" t="str">
        <f>VLOOKUP(E5493,'FILIAIS PETZ'!A:Q,17,0)</f>
        <v>CO-3</v>
      </c>
      <c r="AF5493" s="20" t="str">
        <f>VLOOKUP(E5493,'FILIAIS PETZ'!A:Q,3,0)</f>
        <v>FELICIO</v>
      </c>
      <c r="AG5493" s="20" t="str">
        <f>VLOOKUP(E5493,'FILIAIS PETZ'!A:Q,2,0)</f>
        <v>R3</v>
      </c>
      <c r="AH5493" s="75">
        <v>2330</v>
      </c>
      <c r="AI5493" s="16" t="s">
        <v>12592</v>
      </c>
      <c r="AJ5493" s="43">
        <f>VLOOKUP(E5493,'FILIAIS PETZ'!$A$2:$K$2000,11,0)</f>
        <v>18328118021700</v>
      </c>
      <c r="AK5493" s="44">
        <f t="shared" si="354"/>
        <v>18328118021700</v>
      </c>
    </row>
    <row r="5494" spans="1:37" s="14" customFormat="1" ht="15" customHeight="1" thickBot="1" x14ac:dyDescent="0.25">
      <c r="A5494" s="9" t="str">
        <f t="shared" si="356"/>
        <v>PREVENTIVA</v>
      </c>
      <c r="B5494" s="18">
        <f>VLOOKUP(C5494,FORNECEDORES!D:E,2,0)</f>
        <v>4722</v>
      </c>
      <c r="C5494" s="19" t="str">
        <f>VLOOKUP(D5494,FORNECEDORES!A:D,4,0)</f>
        <v>08.100.057/0001-74</v>
      </c>
      <c r="D5494" s="13" t="s">
        <v>6219</v>
      </c>
      <c r="E5494" s="20" t="str">
        <f t="shared" si="355"/>
        <v>04 0146</v>
      </c>
      <c r="F5494" s="28" t="s">
        <v>4947</v>
      </c>
      <c r="G5494" s="21" t="str">
        <f>VLOOKUP(E5494,'FILIAIS PETZ'!A:E,5,0)</f>
        <v>PETZ DJALMA BATISTA</v>
      </c>
      <c r="H5494" s="20" t="str">
        <f>VLOOKUP(E5494,'FILIAIS PETZ'!A:D,4,0)</f>
        <v>DJBA-AM</v>
      </c>
      <c r="I5494" s="85">
        <v>45546</v>
      </c>
      <c r="J5494" s="84" t="s">
        <v>4980</v>
      </c>
      <c r="K5494" s="84"/>
      <c r="L5494" s="83"/>
      <c r="M5494" s="46"/>
      <c r="N5494" s="46"/>
      <c r="O5494" s="46"/>
      <c r="P5494" s="83" t="s">
        <v>4998</v>
      </c>
      <c r="Q5494" s="84">
        <v>3</v>
      </c>
      <c r="R5494" s="84">
        <v>1</v>
      </c>
      <c r="S5494" s="84" t="s">
        <v>4983</v>
      </c>
      <c r="T5494" s="84" t="s">
        <v>32</v>
      </c>
      <c r="U5494" s="84">
        <v>11002</v>
      </c>
      <c r="V5494" s="84">
        <v>11002</v>
      </c>
      <c r="W5494" s="84"/>
      <c r="X5494" s="84" t="s">
        <v>5016</v>
      </c>
      <c r="Y5494" s="9" t="s">
        <v>4994</v>
      </c>
      <c r="Z5494" s="9" t="s">
        <v>4994</v>
      </c>
      <c r="AA5494" s="9" t="s">
        <v>5732</v>
      </c>
      <c r="AB5494" s="10" t="s">
        <v>5040</v>
      </c>
      <c r="AC5494" s="84" t="s">
        <v>4999</v>
      </c>
      <c r="AD5494" s="29"/>
      <c r="AE5494" s="20" t="str">
        <f>VLOOKUP(E5494,'FILIAIS PETZ'!A:Q,17,0)</f>
        <v>CO-3</v>
      </c>
      <c r="AF5494" s="20" t="str">
        <f>VLOOKUP(E5494,'FILIAIS PETZ'!A:Q,3,0)</f>
        <v>FELICIO</v>
      </c>
      <c r="AG5494" s="20" t="str">
        <f>VLOOKUP(E5494,'FILIAIS PETZ'!A:Q,2,0)</f>
        <v>R3</v>
      </c>
      <c r="AH5494" s="75">
        <v>5570</v>
      </c>
      <c r="AI5494" s="16" t="s">
        <v>12605</v>
      </c>
      <c r="AJ5494" s="43">
        <f>VLOOKUP(E5494,'FILIAIS PETZ'!$A$2:$K$2000,11,0)</f>
        <v>18328118013782</v>
      </c>
      <c r="AK5494" s="44">
        <f t="shared" si="354"/>
        <v>18328118013782</v>
      </c>
    </row>
    <row r="5495" spans="1:37" s="14" customFormat="1" ht="15" customHeight="1" thickBot="1" x14ac:dyDescent="0.25">
      <c r="A5495" s="9" t="str">
        <f t="shared" si="356"/>
        <v>PREVENTIVA</v>
      </c>
      <c r="B5495" s="18">
        <f>VLOOKUP(C5495,FORNECEDORES!D:E,2,0)</f>
        <v>4722</v>
      </c>
      <c r="C5495" s="19" t="str">
        <f>VLOOKUP(D5495,FORNECEDORES!A:D,4,0)</f>
        <v>08.100.057/0001-74</v>
      </c>
      <c r="D5495" s="13" t="s">
        <v>6219</v>
      </c>
      <c r="E5495" s="20" t="str">
        <f t="shared" si="355"/>
        <v>04 0146</v>
      </c>
      <c r="F5495" s="28" t="s">
        <v>4947</v>
      </c>
      <c r="G5495" s="21" t="str">
        <f>VLOOKUP(E5495,'FILIAIS PETZ'!A:E,5,0)</f>
        <v>PETZ DJALMA BATISTA</v>
      </c>
      <c r="H5495" s="20" t="str">
        <f>VLOOKUP(E5495,'FILIAIS PETZ'!A:D,4,0)</f>
        <v>DJBA-AM</v>
      </c>
      <c r="I5495" s="85">
        <v>45546</v>
      </c>
      <c r="J5495" s="84" t="s">
        <v>4980</v>
      </c>
      <c r="K5495" s="84"/>
      <c r="L5495" s="83"/>
      <c r="M5495" s="46"/>
      <c r="N5495" s="46"/>
      <c r="O5495" s="46"/>
      <c r="P5495" s="83" t="s">
        <v>4998</v>
      </c>
      <c r="Q5495" s="84">
        <v>3</v>
      </c>
      <c r="R5495" s="84">
        <v>1</v>
      </c>
      <c r="S5495" s="84" t="s">
        <v>4983</v>
      </c>
      <c r="T5495" s="84" t="s">
        <v>32</v>
      </c>
      <c r="U5495" s="84">
        <v>11002</v>
      </c>
      <c r="V5495" s="84">
        <v>11002</v>
      </c>
      <c r="W5495" s="84"/>
      <c r="X5495" s="84" t="s">
        <v>5016</v>
      </c>
      <c r="Y5495" s="9" t="s">
        <v>4994</v>
      </c>
      <c r="Z5495" s="9" t="s">
        <v>4994</v>
      </c>
      <c r="AA5495" s="9" t="s">
        <v>5732</v>
      </c>
      <c r="AB5495" s="10" t="s">
        <v>5040</v>
      </c>
      <c r="AC5495" s="84" t="s">
        <v>4999</v>
      </c>
      <c r="AD5495" s="29"/>
      <c r="AE5495" s="20" t="str">
        <f>VLOOKUP(E5495,'FILIAIS PETZ'!A:Q,17,0)</f>
        <v>CO-3</v>
      </c>
      <c r="AF5495" s="20" t="str">
        <f>VLOOKUP(E5495,'FILIAIS PETZ'!A:Q,3,0)</f>
        <v>FELICIO</v>
      </c>
      <c r="AG5495" s="20" t="str">
        <f>VLOOKUP(E5495,'FILIAIS PETZ'!A:Q,2,0)</f>
        <v>R3</v>
      </c>
      <c r="AH5495" s="75">
        <v>5570</v>
      </c>
      <c r="AI5495" s="16" t="s">
        <v>12593</v>
      </c>
      <c r="AJ5495" s="43">
        <f>VLOOKUP(E5495,'FILIAIS PETZ'!$A$2:$K$2000,11,0)</f>
        <v>18328118013782</v>
      </c>
      <c r="AK5495" s="44">
        <f t="shared" si="354"/>
        <v>18328118013782</v>
      </c>
    </row>
    <row r="5496" spans="1:37" s="14" customFormat="1" ht="15" customHeight="1" thickBot="1" x14ac:dyDescent="0.25">
      <c r="A5496" s="9" t="str">
        <f t="shared" si="356"/>
        <v>PREVENTIVA</v>
      </c>
      <c r="B5496" s="18">
        <f>VLOOKUP(C5496,FORNECEDORES!D:E,2,0)</f>
        <v>4722</v>
      </c>
      <c r="C5496" s="19" t="str">
        <f>VLOOKUP(D5496,FORNECEDORES!A:D,4,0)</f>
        <v>08.100.057/0001-74</v>
      </c>
      <c r="D5496" s="13" t="s">
        <v>6219</v>
      </c>
      <c r="E5496" s="20" t="str">
        <f t="shared" si="355"/>
        <v>04 0146</v>
      </c>
      <c r="F5496" s="28" t="s">
        <v>4947</v>
      </c>
      <c r="G5496" s="21" t="str">
        <f>VLOOKUP(E5496,'FILIAIS PETZ'!A:E,5,0)</f>
        <v>PETZ DJALMA BATISTA</v>
      </c>
      <c r="H5496" s="20" t="str">
        <f>VLOOKUP(E5496,'FILIAIS PETZ'!A:D,4,0)</f>
        <v>DJBA-AM</v>
      </c>
      <c r="I5496" s="85">
        <v>45546</v>
      </c>
      <c r="J5496" s="84" t="s">
        <v>4980</v>
      </c>
      <c r="K5496" s="84"/>
      <c r="L5496" s="83"/>
      <c r="M5496" s="46"/>
      <c r="N5496" s="46"/>
      <c r="O5496" s="46"/>
      <c r="P5496" s="83" t="s">
        <v>4998</v>
      </c>
      <c r="Q5496" s="84">
        <v>3</v>
      </c>
      <c r="R5496" s="84">
        <v>1</v>
      </c>
      <c r="S5496" s="84" t="s">
        <v>4983</v>
      </c>
      <c r="T5496" s="84" t="s">
        <v>32</v>
      </c>
      <c r="U5496" s="84">
        <v>11002</v>
      </c>
      <c r="V5496" s="84">
        <v>11002</v>
      </c>
      <c r="W5496" s="84"/>
      <c r="X5496" s="84" t="s">
        <v>5016</v>
      </c>
      <c r="Y5496" s="9" t="s">
        <v>4994</v>
      </c>
      <c r="Z5496" s="9" t="s">
        <v>4994</v>
      </c>
      <c r="AA5496" s="9" t="s">
        <v>5732</v>
      </c>
      <c r="AB5496" s="10" t="s">
        <v>5040</v>
      </c>
      <c r="AC5496" s="84" t="s">
        <v>4999</v>
      </c>
      <c r="AD5496" s="29"/>
      <c r="AE5496" s="20" t="str">
        <f>VLOOKUP(E5496,'FILIAIS PETZ'!A:Q,17,0)</f>
        <v>CO-3</v>
      </c>
      <c r="AF5496" s="20" t="str">
        <f>VLOOKUP(E5496,'FILIAIS PETZ'!A:Q,3,0)</f>
        <v>FELICIO</v>
      </c>
      <c r="AG5496" s="20" t="str">
        <f>VLOOKUP(E5496,'FILIAIS PETZ'!A:Q,2,0)</f>
        <v>R3</v>
      </c>
      <c r="AH5496" s="75">
        <v>5570</v>
      </c>
      <c r="AI5496" s="16" t="s">
        <v>12590</v>
      </c>
      <c r="AJ5496" s="43">
        <f>VLOOKUP(E5496,'FILIAIS PETZ'!$A$2:$K$2000,11,0)</f>
        <v>18328118013782</v>
      </c>
      <c r="AK5496" s="44">
        <f t="shared" si="354"/>
        <v>18328118013782</v>
      </c>
    </row>
    <row r="5497" spans="1:37" s="14" customFormat="1" ht="15" customHeight="1" thickBot="1" x14ac:dyDescent="0.25">
      <c r="A5497" s="9" t="str">
        <f t="shared" si="356"/>
        <v>PREVENTIVA</v>
      </c>
      <c r="B5497" s="18">
        <f>VLOOKUP(C5497,FORNECEDORES!D:E,2,0)</f>
        <v>4722</v>
      </c>
      <c r="C5497" s="19" t="str">
        <f>VLOOKUP(D5497,FORNECEDORES!A:D,4,0)</f>
        <v>08.100.057/0001-74</v>
      </c>
      <c r="D5497" s="13" t="s">
        <v>6219</v>
      </c>
      <c r="E5497" s="20" t="str">
        <f t="shared" si="355"/>
        <v>04 0180</v>
      </c>
      <c r="F5497" s="28" t="s">
        <v>4944</v>
      </c>
      <c r="G5497" s="21" t="str">
        <f>VLOOKUP(E5497,'FILIAIS PETZ'!A:E,5,0)</f>
        <v>PETZ TORQUATO TAPAJOS</v>
      </c>
      <c r="H5497" s="20" t="str">
        <f>VLOOKUP(E5497,'FILIAIS PETZ'!A:D,4,0)</f>
        <v>TQTP-AM</v>
      </c>
      <c r="I5497" s="85">
        <v>45546</v>
      </c>
      <c r="J5497" s="84" t="s">
        <v>4980</v>
      </c>
      <c r="K5497" s="84"/>
      <c r="L5497" s="83"/>
      <c r="M5497" s="46"/>
      <c r="N5497" s="46"/>
      <c r="O5497" s="46"/>
      <c r="P5497" s="83" t="s">
        <v>4998</v>
      </c>
      <c r="Q5497" s="84">
        <v>3</v>
      </c>
      <c r="R5497" s="84">
        <v>1</v>
      </c>
      <c r="S5497" s="84" t="s">
        <v>4983</v>
      </c>
      <c r="T5497" s="84" t="s">
        <v>32</v>
      </c>
      <c r="U5497" s="84">
        <v>11002</v>
      </c>
      <c r="V5497" s="84">
        <v>11002</v>
      </c>
      <c r="W5497" s="84"/>
      <c r="X5497" s="84" t="s">
        <v>5016</v>
      </c>
      <c r="Y5497" s="9" t="s">
        <v>4994</v>
      </c>
      <c r="Z5497" s="9" t="s">
        <v>4994</v>
      </c>
      <c r="AA5497" s="9" t="s">
        <v>5732</v>
      </c>
      <c r="AB5497" s="10" t="s">
        <v>5040</v>
      </c>
      <c r="AC5497" s="84" t="s">
        <v>4999</v>
      </c>
      <c r="AD5497" s="29"/>
      <c r="AE5497" s="20" t="str">
        <f>VLOOKUP(E5497,'FILIAIS PETZ'!A:Q,17,0)</f>
        <v>CO-3</v>
      </c>
      <c r="AF5497" s="20" t="str">
        <f>VLOOKUP(E5497,'FILIAIS PETZ'!A:Q,3,0)</f>
        <v>FELICIO</v>
      </c>
      <c r="AG5497" s="20" t="str">
        <f>VLOOKUP(E5497,'FILIAIS PETZ'!A:Q,2,0)</f>
        <v>R3</v>
      </c>
      <c r="AH5497" s="75">
        <v>5570</v>
      </c>
      <c r="AI5497" s="16" t="s">
        <v>12605</v>
      </c>
      <c r="AJ5497" s="43">
        <f>VLOOKUP(E5497,'FILIAIS PETZ'!$A$2:$K$2000,11,0)</f>
        <v>18328118017346</v>
      </c>
      <c r="AK5497" s="44">
        <f t="shared" si="354"/>
        <v>18328118017346</v>
      </c>
    </row>
    <row r="5498" spans="1:37" s="14" customFormat="1" ht="15" customHeight="1" thickBot="1" x14ac:dyDescent="0.25">
      <c r="A5498" s="9" t="str">
        <f t="shared" si="356"/>
        <v>PREVENTIVA</v>
      </c>
      <c r="B5498" s="18">
        <f>VLOOKUP(C5498,FORNECEDORES!D:E,2,0)</f>
        <v>4722</v>
      </c>
      <c r="C5498" s="19" t="str">
        <f>VLOOKUP(D5498,FORNECEDORES!A:D,4,0)</f>
        <v>08.100.057/0001-74</v>
      </c>
      <c r="D5498" s="13" t="s">
        <v>6219</v>
      </c>
      <c r="E5498" s="20" t="str">
        <f t="shared" si="355"/>
        <v>04 0180</v>
      </c>
      <c r="F5498" s="28" t="s">
        <v>4944</v>
      </c>
      <c r="G5498" s="21" t="str">
        <f>VLOOKUP(E5498,'FILIAIS PETZ'!A:E,5,0)</f>
        <v>PETZ TORQUATO TAPAJOS</v>
      </c>
      <c r="H5498" s="20" t="str">
        <f>VLOOKUP(E5498,'FILIAIS PETZ'!A:D,4,0)</f>
        <v>TQTP-AM</v>
      </c>
      <c r="I5498" s="85">
        <v>45546</v>
      </c>
      <c r="J5498" s="84" t="s">
        <v>4980</v>
      </c>
      <c r="K5498" s="84"/>
      <c r="L5498" s="83"/>
      <c r="M5498" s="46"/>
      <c r="N5498" s="46"/>
      <c r="O5498" s="46"/>
      <c r="P5498" s="83" t="s">
        <v>4998</v>
      </c>
      <c r="Q5498" s="84">
        <v>3</v>
      </c>
      <c r="R5498" s="84">
        <v>1</v>
      </c>
      <c r="S5498" s="84" t="s">
        <v>4983</v>
      </c>
      <c r="T5498" s="84" t="s">
        <v>32</v>
      </c>
      <c r="U5498" s="84">
        <v>11002</v>
      </c>
      <c r="V5498" s="84">
        <v>11002</v>
      </c>
      <c r="W5498" s="84"/>
      <c r="X5498" s="84" t="s">
        <v>5016</v>
      </c>
      <c r="Y5498" s="9" t="s">
        <v>4994</v>
      </c>
      <c r="Z5498" s="9" t="s">
        <v>4994</v>
      </c>
      <c r="AA5498" s="9" t="s">
        <v>5732</v>
      </c>
      <c r="AB5498" s="10" t="s">
        <v>5040</v>
      </c>
      <c r="AC5498" s="84" t="s">
        <v>4999</v>
      </c>
      <c r="AD5498" s="29"/>
      <c r="AE5498" s="20" t="str">
        <f>VLOOKUP(E5498,'FILIAIS PETZ'!A:Q,17,0)</f>
        <v>CO-3</v>
      </c>
      <c r="AF5498" s="20" t="str">
        <f>VLOOKUP(E5498,'FILIAIS PETZ'!A:Q,3,0)</f>
        <v>FELICIO</v>
      </c>
      <c r="AG5498" s="20" t="str">
        <f>VLOOKUP(E5498,'FILIAIS PETZ'!A:Q,2,0)</f>
        <v>R3</v>
      </c>
      <c r="AH5498" s="75">
        <v>5570</v>
      </c>
      <c r="AI5498" s="16" t="s">
        <v>12593</v>
      </c>
      <c r="AJ5498" s="43">
        <f>VLOOKUP(E5498,'FILIAIS PETZ'!$A$2:$K$2000,11,0)</f>
        <v>18328118017346</v>
      </c>
      <c r="AK5498" s="44">
        <f t="shared" si="354"/>
        <v>18328118017346</v>
      </c>
    </row>
    <row r="5499" spans="1:37" s="14" customFormat="1" ht="15" customHeight="1" thickBot="1" x14ac:dyDescent="0.25">
      <c r="A5499" s="9" t="str">
        <f t="shared" si="356"/>
        <v>PREVENTIVA</v>
      </c>
      <c r="B5499" s="18">
        <f>VLOOKUP(C5499,FORNECEDORES!D:E,2,0)</f>
        <v>4722</v>
      </c>
      <c r="C5499" s="19" t="str">
        <f>VLOOKUP(D5499,FORNECEDORES!A:D,4,0)</f>
        <v>08.100.057/0001-74</v>
      </c>
      <c r="D5499" s="13" t="s">
        <v>6219</v>
      </c>
      <c r="E5499" s="20" t="str">
        <f t="shared" si="355"/>
        <v>04 0180</v>
      </c>
      <c r="F5499" s="28" t="s">
        <v>4944</v>
      </c>
      <c r="G5499" s="21" t="str">
        <f>VLOOKUP(E5499,'FILIAIS PETZ'!A:E,5,0)</f>
        <v>PETZ TORQUATO TAPAJOS</v>
      </c>
      <c r="H5499" s="20" t="str">
        <f>VLOOKUP(E5499,'FILIAIS PETZ'!A:D,4,0)</f>
        <v>TQTP-AM</v>
      </c>
      <c r="I5499" s="85">
        <v>45546</v>
      </c>
      <c r="J5499" s="84" t="s">
        <v>4980</v>
      </c>
      <c r="K5499" s="84"/>
      <c r="L5499" s="83"/>
      <c r="M5499" s="46"/>
      <c r="N5499" s="46"/>
      <c r="O5499" s="46"/>
      <c r="P5499" s="83" t="s">
        <v>4998</v>
      </c>
      <c r="Q5499" s="84">
        <v>3</v>
      </c>
      <c r="R5499" s="84">
        <v>1</v>
      </c>
      <c r="S5499" s="84" t="s">
        <v>4983</v>
      </c>
      <c r="T5499" s="84" t="s">
        <v>32</v>
      </c>
      <c r="U5499" s="84">
        <v>11002</v>
      </c>
      <c r="V5499" s="84">
        <v>11002</v>
      </c>
      <c r="W5499" s="84"/>
      <c r="X5499" s="84" t="s">
        <v>5016</v>
      </c>
      <c r="Y5499" s="9" t="s">
        <v>4994</v>
      </c>
      <c r="Z5499" s="9" t="s">
        <v>4994</v>
      </c>
      <c r="AA5499" s="9" t="s">
        <v>5732</v>
      </c>
      <c r="AB5499" s="10" t="s">
        <v>5040</v>
      </c>
      <c r="AC5499" s="84" t="s">
        <v>4999</v>
      </c>
      <c r="AD5499" s="29"/>
      <c r="AE5499" s="20" t="str">
        <f>VLOOKUP(E5499,'FILIAIS PETZ'!A:Q,17,0)</f>
        <v>CO-3</v>
      </c>
      <c r="AF5499" s="20" t="str">
        <f>VLOOKUP(E5499,'FILIAIS PETZ'!A:Q,3,0)</f>
        <v>FELICIO</v>
      </c>
      <c r="AG5499" s="20" t="str">
        <f>VLOOKUP(E5499,'FILIAIS PETZ'!A:Q,2,0)</f>
        <v>R3</v>
      </c>
      <c r="AH5499" s="75">
        <v>5570</v>
      </c>
      <c r="AI5499" s="16" t="s">
        <v>12590</v>
      </c>
      <c r="AJ5499" s="43">
        <f>VLOOKUP(E5499,'FILIAIS PETZ'!$A$2:$K$2000,11,0)</f>
        <v>18328118017346</v>
      </c>
      <c r="AK5499" s="44">
        <f t="shared" si="354"/>
        <v>18328118017346</v>
      </c>
    </row>
    <row r="5500" spans="1:37" s="14" customFormat="1" ht="15" customHeight="1" thickBot="1" x14ac:dyDescent="0.25">
      <c r="A5500" s="84" t="str">
        <f t="shared" si="356"/>
        <v>PREVENTIVA</v>
      </c>
      <c r="B5500" s="18">
        <f>VLOOKUP(C5500,FORNECEDORES!D:E,2,0)</f>
        <v>4722</v>
      </c>
      <c r="C5500" s="19" t="str">
        <f>VLOOKUP(D5500,FORNECEDORES!A:D,4,0)</f>
        <v>08.100.057/0001-74</v>
      </c>
      <c r="D5500" s="13" t="s">
        <v>6219</v>
      </c>
      <c r="E5500" s="20" t="str">
        <f t="shared" si="355"/>
        <v>04 0180</v>
      </c>
      <c r="F5500" s="28" t="s">
        <v>4944</v>
      </c>
      <c r="G5500" s="21" t="str">
        <f>VLOOKUP(E5500,'FILIAIS PETZ'!A:E,5,0)</f>
        <v>PETZ TORQUATO TAPAJOS</v>
      </c>
      <c r="H5500" s="20" t="str">
        <f>VLOOKUP(E5500,'FILIAIS PETZ'!A:D,4,0)</f>
        <v>TQTP-AM</v>
      </c>
      <c r="I5500" s="85">
        <v>45546</v>
      </c>
      <c r="J5500" s="84" t="s">
        <v>4980</v>
      </c>
      <c r="K5500" s="84" t="s">
        <v>5858</v>
      </c>
      <c r="L5500" s="83" t="s">
        <v>12606</v>
      </c>
      <c r="M5500" s="46">
        <v>45209</v>
      </c>
      <c r="N5500" s="46">
        <v>45560</v>
      </c>
      <c r="O5500" s="46">
        <v>45546</v>
      </c>
      <c r="P5500" s="83" t="s">
        <v>4998</v>
      </c>
      <c r="Q5500" s="84">
        <v>3</v>
      </c>
      <c r="R5500" s="84">
        <v>1</v>
      </c>
      <c r="S5500" s="84" t="s">
        <v>4983</v>
      </c>
      <c r="T5500" s="84" t="s">
        <v>32</v>
      </c>
      <c r="U5500" s="84">
        <v>11002</v>
      </c>
      <c r="V5500" s="84">
        <v>11002</v>
      </c>
      <c r="W5500" s="84"/>
      <c r="X5500" s="84" t="s">
        <v>5016</v>
      </c>
      <c r="Y5500" s="9" t="s">
        <v>4994</v>
      </c>
      <c r="Z5500" s="9" t="s">
        <v>4994</v>
      </c>
      <c r="AA5500" s="9" t="s">
        <v>5732</v>
      </c>
      <c r="AB5500" s="10" t="s">
        <v>5040</v>
      </c>
      <c r="AC5500" s="84" t="s">
        <v>4999</v>
      </c>
      <c r="AD5500" s="29"/>
      <c r="AE5500" s="20" t="str">
        <f>VLOOKUP(E5500,'FILIAIS PETZ'!A:Q,17,0)</f>
        <v>CO-3</v>
      </c>
      <c r="AF5500" s="20" t="str">
        <f>VLOOKUP(E5500,'FILIAIS PETZ'!A:Q,3,0)</f>
        <v>FELICIO</v>
      </c>
      <c r="AG5500" s="20" t="str">
        <f>VLOOKUP(E5500,'FILIAIS PETZ'!A:Q,2,0)</f>
        <v>R3</v>
      </c>
      <c r="AH5500" s="75">
        <v>5570</v>
      </c>
      <c r="AI5500" s="16" t="s">
        <v>12592</v>
      </c>
      <c r="AJ5500" s="43">
        <f>VLOOKUP(E5500,'FILIAIS PETZ'!$A$2:$K$2000,11,0)</f>
        <v>18328118017346</v>
      </c>
      <c r="AK5500" s="44">
        <f t="shared" si="354"/>
        <v>18328118017346</v>
      </c>
    </row>
    <row r="5501" spans="1:37" s="14" customFormat="1" ht="15" customHeight="1" thickBot="1" x14ac:dyDescent="0.25">
      <c r="A5501" s="84" t="str">
        <f t="shared" si="356"/>
        <v>PREVENTIVA</v>
      </c>
      <c r="B5501" s="18">
        <f>VLOOKUP(C5501,FORNECEDORES!D:E,2,0)</f>
        <v>4722</v>
      </c>
      <c r="C5501" s="19" t="str">
        <f>VLOOKUP(D5501,FORNECEDORES!A:D,4,0)</f>
        <v>08.100.057/0001-74</v>
      </c>
      <c r="D5501" s="13" t="s">
        <v>6219</v>
      </c>
      <c r="E5501" s="20" t="str">
        <f t="shared" si="355"/>
        <v>04 0146</v>
      </c>
      <c r="F5501" s="28" t="s">
        <v>4947</v>
      </c>
      <c r="G5501" s="21" t="str">
        <f>VLOOKUP(E5501,'FILIAIS PETZ'!A:E,5,0)</f>
        <v>PETZ DJALMA BATISTA</v>
      </c>
      <c r="H5501" s="20" t="str">
        <f>VLOOKUP(E5501,'FILIAIS PETZ'!A:D,4,0)</f>
        <v>DJBA-AM</v>
      </c>
      <c r="I5501" s="85">
        <v>45546</v>
      </c>
      <c r="J5501" s="84" t="s">
        <v>4980</v>
      </c>
      <c r="K5501" s="84" t="s">
        <v>5858</v>
      </c>
      <c r="L5501" s="83" t="s">
        <v>12607</v>
      </c>
      <c r="M5501" s="46">
        <v>45209</v>
      </c>
      <c r="N5501" s="46">
        <v>45560</v>
      </c>
      <c r="O5501" s="46">
        <v>45546</v>
      </c>
      <c r="P5501" s="83" t="s">
        <v>4998</v>
      </c>
      <c r="Q5501" s="84">
        <v>3</v>
      </c>
      <c r="R5501" s="84">
        <v>1</v>
      </c>
      <c r="S5501" s="84" t="s">
        <v>4983</v>
      </c>
      <c r="T5501" s="84" t="s">
        <v>32</v>
      </c>
      <c r="U5501" s="84">
        <v>11002</v>
      </c>
      <c r="V5501" s="84">
        <v>11002</v>
      </c>
      <c r="W5501" s="84"/>
      <c r="X5501" s="84" t="s">
        <v>5016</v>
      </c>
      <c r="Y5501" s="9" t="s">
        <v>4994</v>
      </c>
      <c r="Z5501" s="9" t="s">
        <v>4994</v>
      </c>
      <c r="AA5501" s="9" t="s">
        <v>5732</v>
      </c>
      <c r="AB5501" s="10" t="s">
        <v>5040</v>
      </c>
      <c r="AC5501" s="84" t="s">
        <v>4999</v>
      </c>
      <c r="AD5501" s="29"/>
      <c r="AE5501" s="20" t="str">
        <f>VLOOKUP(E5501,'FILIAIS PETZ'!A:Q,17,0)</f>
        <v>CO-3</v>
      </c>
      <c r="AF5501" s="20" t="str">
        <f>VLOOKUP(E5501,'FILIAIS PETZ'!A:Q,3,0)</f>
        <v>FELICIO</v>
      </c>
      <c r="AG5501" s="20" t="str">
        <f>VLOOKUP(E5501,'FILIAIS PETZ'!A:Q,2,0)</f>
        <v>R3</v>
      </c>
      <c r="AH5501" s="75">
        <v>5570</v>
      </c>
      <c r="AI5501" s="16" t="s">
        <v>12592</v>
      </c>
      <c r="AJ5501" s="43">
        <f>VLOOKUP(E5501,'FILIAIS PETZ'!$A$2:$K$2000,11,0)</f>
        <v>18328118013782</v>
      </c>
      <c r="AK5501" s="44">
        <f t="shared" si="354"/>
        <v>18328118013782</v>
      </c>
    </row>
    <row r="5502" spans="1:37" s="14" customFormat="1" ht="15" customHeight="1" thickBot="1" x14ac:dyDescent="0.25">
      <c r="A5502" s="84" t="str">
        <f t="shared" si="356"/>
        <v>PREVENTIVA</v>
      </c>
      <c r="B5502" s="18">
        <f>VLOOKUP(C5502,FORNECEDORES!D:E,2,0)</f>
        <v>4722</v>
      </c>
      <c r="C5502" s="19" t="str">
        <f>VLOOKUP(D5502,FORNECEDORES!A:D,4,0)</f>
        <v>08.100.057/0001-74</v>
      </c>
      <c r="D5502" s="13" t="s">
        <v>6219</v>
      </c>
      <c r="E5502" s="20" t="str">
        <f t="shared" si="355"/>
        <v>04 0252</v>
      </c>
      <c r="F5502" s="28" t="s">
        <v>4969</v>
      </c>
      <c r="G5502" s="21" t="str">
        <f>VLOOKUP(E5502,'FILIAIS PETZ'!A:E,5,0)</f>
        <v>PETZ SHOPPING PORTO VELHO</v>
      </c>
      <c r="H5502" s="20" t="str">
        <f>VLOOKUP(E5502,'FILIAIS PETZ'!A:D,4,0)</f>
        <v>SPVL-RO</v>
      </c>
      <c r="I5502" s="85">
        <v>45546</v>
      </c>
      <c r="J5502" s="84" t="s">
        <v>4980</v>
      </c>
      <c r="K5502" s="84" t="s">
        <v>5858</v>
      </c>
      <c r="L5502" s="83" t="s">
        <v>12608</v>
      </c>
      <c r="M5502" s="46">
        <v>45209</v>
      </c>
      <c r="N5502" s="46">
        <v>45560</v>
      </c>
      <c r="O5502" s="46">
        <v>45546</v>
      </c>
      <c r="P5502" s="83" t="s">
        <v>4998</v>
      </c>
      <c r="Q5502" s="84">
        <v>3</v>
      </c>
      <c r="R5502" s="84">
        <v>1</v>
      </c>
      <c r="S5502" s="84" t="s">
        <v>4983</v>
      </c>
      <c r="T5502" s="84" t="s">
        <v>32</v>
      </c>
      <c r="U5502" s="84">
        <v>11002</v>
      </c>
      <c r="V5502" s="84">
        <v>11002</v>
      </c>
      <c r="W5502" s="84"/>
      <c r="X5502" s="84" t="s">
        <v>5016</v>
      </c>
      <c r="Y5502" s="9" t="s">
        <v>4994</v>
      </c>
      <c r="Z5502" s="9" t="s">
        <v>4994</v>
      </c>
      <c r="AA5502" s="9" t="s">
        <v>5732</v>
      </c>
      <c r="AB5502" s="10" t="s">
        <v>5040</v>
      </c>
      <c r="AC5502" s="84" t="s">
        <v>4999</v>
      </c>
      <c r="AD5502" s="29"/>
      <c r="AE5502" s="20" t="str">
        <f>VLOOKUP(E5502,'FILIAIS PETZ'!A:Q,17,0)</f>
        <v>CO-3</v>
      </c>
      <c r="AF5502" s="20" t="str">
        <f>VLOOKUP(E5502,'FILIAIS PETZ'!A:Q,3,0)</f>
        <v>FELICIO</v>
      </c>
      <c r="AG5502" s="20" t="str">
        <f>VLOOKUP(E5502,'FILIAIS PETZ'!A:Q,2,0)</f>
        <v>R3</v>
      </c>
      <c r="AH5502" s="75">
        <v>2330</v>
      </c>
      <c r="AI5502" s="16" t="s">
        <v>12592</v>
      </c>
      <c r="AJ5502" s="43" t="str">
        <f>VLOOKUP(E5502,'FILIAIS PETZ'!$A$2:$K$2000,11,0)</f>
        <v>18.328.118/0238-26</v>
      </c>
      <c r="AK5502" s="44" t="str">
        <f t="shared" ref="AK5502:AK5565" si="357">AJ5502</f>
        <v>18.328.118/0238-26</v>
      </c>
    </row>
    <row r="5503" spans="1:37" s="14" customFormat="1" ht="15" customHeight="1" thickBot="1" x14ac:dyDescent="0.25">
      <c r="A5503" s="84" t="str">
        <f t="shared" si="356"/>
        <v>PREVENTIVA</v>
      </c>
      <c r="B5503" s="18">
        <f>VLOOKUP(C5503,FORNECEDORES!D:E,2,0)</f>
        <v>4722</v>
      </c>
      <c r="C5503" s="19" t="str">
        <f>VLOOKUP(D5503,FORNECEDORES!A:D,4,0)</f>
        <v>08.100.057/0001-74</v>
      </c>
      <c r="D5503" s="13" t="s">
        <v>6219</v>
      </c>
      <c r="E5503" s="20" t="str">
        <f t="shared" si="355"/>
        <v>04 0155</v>
      </c>
      <c r="F5503" s="28" t="s">
        <v>4929</v>
      </c>
      <c r="G5503" s="21" t="str">
        <f>VLOOKUP(E5503,'FILIAIS PETZ'!A:E,5,0)</f>
        <v>PETZ SETE LAGOAS</v>
      </c>
      <c r="H5503" s="20" t="str">
        <f>VLOOKUP(E5503,'FILIAIS PETZ'!A:D,4,0)</f>
        <v>STLG-MG</v>
      </c>
      <c r="I5503" s="85">
        <v>45546</v>
      </c>
      <c r="J5503" s="84" t="s">
        <v>4980</v>
      </c>
      <c r="K5503" s="84" t="s">
        <v>5858</v>
      </c>
      <c r="L5503" s="83" t="s">
        <v>12609</v>
      </c>
      <c r="M5503" s="46">
        <v>45117</v>
      </c>
      <c r="N5503" s="46">
        <v>45560</v>
      </c>
      <c r="O5503" s="46">
        <v>45546</v>
      </c>
      <c r="P5503" s="83" t="s">
        <v>4998</v>
      </c>
      <c r="Q5503" s="84">
        <v>3</v>
      </c>
      <c r="R5503" s="84">
        <v>1</v>
      </c>
      <c r="S5503" s="84" t="s">
        <v>4983</v>
      </c>
      <c r="T5503" s="84" t="s">
        <v>32</v>
      </c>
      <c r="U5503" s="84">
        <v>11002</v>
      </c>
      <c r="V5503" s="84">
        <v>11002</v>
      </c>
      <c r="W5503" s="84"/>
      <c r="X5503" s="84" t="s">
        <v>5016</v>
      </c>
      <c r="Y5503" s="9" t="s">
        <v>4994</v>
      </c>
      <c r="Z5503" s="9" t="s">
        <v>4994</v>
      </c>
      <c r="AA5503" s="9" t="s">
        <v>5732</v>
      </c>
      <c r="AB5503" s="10" t="s">
        <v>5040</v>
      </c>
      <c r="AC5503" s="84" t="s">
        <v>4999</v>
      </c>
      <c r="AD5503" s="29"/>
      <c r="AE5503" s="20" t="str">
        <f>VLOOKUP(E5503,'FILIAIS PETZ'!A:Q,17,0)</f>
        <v>MG-1</v>
      </c>
      <c r="AF5503" s="20" t="str">
        <f>VLOOKUP(E5503,'FILIAIS PETZ'!A:Q,3,0)</f>
        <v>FELICIO</v>
      </c>
      <c r="AG5503" s="20" t="str">
        <f>VLOOKUP(E5503,'FILIAIS PETZ'!A:Q,2,0)</f>
        <v>R3</v>
      </c>
      <c r="AH5503" s="75">
        <v>310.67</v>
      </c>
      <c r="AI5503" s="16" t="s">
        <v>12605</v>
      </c>
      <c r="AJ5503" s="43">
        <f>VLOOKUP(E5503,'FILIAIS PETZ'!$A$2:$K$2000,11,0)</f>
        <v>18328118015645</v>
      </c>
      <c r="AK5503" s="44">
        <f t="shared" si="357"/>
        <v>18328118015645</v>
      </c>
    </row>
    <row r="5504" spans="1:37" s="14" customFormat="1" ht="15" customHeight="1" thickBot="1" x14ac:dyDescent="0.25">
      <c r="A5504" s="84" t="str">
        <f t="shared" si="356"/>
        <v>PREVENTIVA</v>
      </c>
      <c r="B5504" s="18">
        <f>VLOOKUP(C5504,FORNECEDORES!D:E,2,0)</f>
        <v>4722</v>
      </c>
      <c r="C5504" s="19" t="str">
        <f>VLOOKUP(D5504,FORNECEDORES!A:D,4,0)</f>
        <v>08.100.057/0001-74</v>
      </c>
      <c r="D5504" s="13" t="s">
        <v>6219</v>
      </c>
      <c r="E5504" s="20" t="str">
        <f t="shared" si="355"/>
        <v>04 0211</v>
      </c>
      <c r="F5504" s="28" t="s">
        <v>4974</v>
      </c>
      <c r="G5504" s="21" t="str">
        <f>VLOOKUP(E5504,'FILIAIS PETZ'!A:E,5,0)</f>
        <v>PETZ CASTELO BH</v>
      </c>
      <c r="H5504" s="20" t="str">
        <f>VLOOKUP(E5504,'FILIAIS PETZ'!A:D,4,0)</f>
        <v>CTLO-MG</v>
      </c>
      <c r="I5504" s="85">
        <v>45546</v>
      </c>
      <c r="J5504" s="84" t="s">
        <v>4980</v>
      </c>
      <c r="K5504" s="84" t="s">
        <v>5858</v>
      </c>
      <c r="L5504" s="83" t="s">
        <v>6543</v>
      </c>
      <c r="M5504" s="46">
        <v>45209</v>
      </c>
      <c r="N5504" s="46">
        <v>45560</v>
      </c>
      <c r="O5504" s="46">
        <v>45546</v>
      </c>
      <c r="P5504" s="83" t="s">
        <v>4998</v>
      </c>
      <c r="Q5504" s="84">
        <v>3</v>
      </c>
      <c r="R5504" s="84">
        <v>1</v>
      </c>
      <c r="S5504" s="84" t="s">
        <v>4983</v>
      </c>
      <c r="T5504" s="84" t="s">
        <v>32</v>
      </c>
      <c r="U5504" s="84">
        <v>11002</v>
      </c>
      <c r="V5504" s="84">
        <v>11002</v>
      </c>
      <c r="W5504" s="84"/>
      <c r="X5504" s="84" t="s">
        <v>5016</v>
      </c>
      <c r="Y5504" s="9" t="s">
        <v>4994</v>
      </c>
      <c r="Z5504" s="9" t="s">
        <v>4994</v>
      </c>
      <c r="AA5504" s="9" t="s">
        <v>5732</v>
      </c>
      <c r="AB5504" s="10" t="s">
        <v>5040</v>
      </c>
      <c r="AC5504" s="84" t="s">
        <v>4999</v>
      </c>
      <c r="AD5504" s="29"/>
      <c r="AE5504" s="20" t="str">
        <f>VLOOKUP(E5504,'FILIAIS PETZ'!A:Q,17,0)</f>
        <v>MG-1</v>
      </c>
      <c r="AF5504" s="20" t="str">
        <f>VLOOKUP(E5504,'FILIAIS PETZ'!A:Q,3,0)</f>
        <v>FELICIO</v>
      </c>
      <c r="AG5504" s="20" t="str">
        <f>VLOOKUP(E5504,'FILIAIS PETZ'!A:Q,2,0)</f>
        <v>R3</v>
      </c>
      <c r="AH5504" s="75">
        <v>932</v>
      </c>
      <c r="AI5504" s="16" t="s">
        <v>12590</v>
      </c>
      <c r="AJ5504" s="43">
        <f>VLOOKUP(E5504,'FILIAIS PETZ'!$A$2:$K$2000,11,0)</f>
        <v>18328118019985</v>
      </c>
      <c r="AK5504" s="44">
        <f t="shared" si="357"/>
        <v>18328118019985</v>
      </c>
    </row>
    <row r="5505" spans="1:37" s="14" customFormat="1" ht="15" customHeight="1" thickBot="1" x14ac:dyDescent="0.25">
      <c r="A5505" s="84" t="str">
        <f t="shared" si="356"/>
        <v>PREVENTIVA</v>
      </c>
      <c r="B5505" s="18">
        <f>VLOOKUP(C5505,FORNECEDORES!D:E,2,0)</f>
        <v>4722</v>
      </c>
      <c r="C5505" s="19" t="str">
        <f>VLOOKUP(D5505,FORNECEDORES!A:D,4,0)</f>
        <v>08.100.057/0001-74</v>
      </c>
      <c r="D5505" s="13" t="s">
        <v>6219</v>
      </c>
      <c r="E5505" s="20" t="str">
        <f t="shared" ref="E5505:E5568" si="358">CONCATENATE("04 ",F5505)</f>
        <v>04 0211</v>
      </c>
      <c r="F5505" s="28" t="s">
        <v>4974</v>
      </c>
      <c r="G5505" s="21" t="str">
        <f>VLOOKUP(E5505,'FILIAIS PETZ'!A:E,5,0)</f>
        <v>PETZ CASTELO BH</v>
      </c>
      <c r="H5505" s="20" t="str">
        <f>VLOOKUP(E5505,'FILIAIS PETZ'!A:D,4,0)</f>
        <v>CTLO-MG</v>
      </c>
      <c r="I5505" s="85">
        <v>45546</v>
      </c>
      <c r="J5505" s="84" t="s">
        <v>4980</v>
      </c>
      <c r="K5505" s="84" t="s">
        <v>5858</v>
      </c>
      <c r="L5505" s="83" t="s">
        <v>12610</v>
      </c>
      <c r="M5505" s="46">
        <v>45209</v>
      </c>
      <c r="N5505" s="46">
        <v>45560</v>
      </c>
      <c r="O5505" s="46">
        <v>45546</v>
      </c>
      <c r="P5505" s="83" t="s">
        <v>4998</v>
      </c>
      <c r="Q5505" s="84">
        <v>3</v>
      </c>
      <c r="R5505" s="84">
        <v>1</v>
      </c>
      <c r="S5505" s="84" t="s">
        <v>4983</v>
      </c>
      <c r="T5505" s="84" t="s">
        <v>32</v>
      </c>
      <c r="U5505" s="84">
        <v>11002</v>
      </c>
      <c r="V5505" s="84">
        <v>11002</v>
      </c>
      <c r="W5505" s="84"/>
      <c r="X5505" s="84" t="s">
        <v>5016</v>
      </c>
      <c r="Y5505" s="9" t="s">
        <v>4994</v>
      </c>
      <c r="Z5505" s="9" t="s">
        <v>4994</v>
      </c>
      <c r="AA5505" s="9" t="s">
        <v>5732</v>
      </c>
      <c r="AB5505" s="10" t="s">
        <v>5040</v>
      </c>
      <c r="AC5505" s="84" t="s">
        <v>4999</v>
      </c>
      <c r="AD5505" s="29"/>
      <c r="AE5505" s="20" t="str">
        <f>VLOOKUP(E5505,'FILIAIS PETZ'!A:Q,17,0)</f>
        <v>MG-1</v>
      </c>
      <c r="AF5505" s="20" t="str">
        <f>VLOOKUP(E5505,'FILIAIS PETZ'!A:Q,3,0)</f>
        <v>FELICIO</v>
      </c>
      <c r="AG5505" s="20" t="str">
        <f>VLOOKUP(E5505,'FILIAIS PETZ'!A:Q,2,0)</f>
        <v>R3</v>
      </c>
      <c r="AH5505" s="75">
        <v>2330</v>
      </c>
      <c r="AI5505" s="16" t="s">
        <v>12592</v>
      </c>
      <c r="AJ5505" s="43">
        <f>VLOOKUP(E5505,'FILIAIS PETZ'!$A$2:$K$2000,11,0)</f>
        <v>18328118019985</v>
      </c>
      <c r="AK5505" s="44">
        <f t="shared" si="357"/>
        <v>18328118019985</v>
      </c>
    </row>
    <row r="5506" spans="1:37" s="14" customFormat="1" ht="15" customHeight="1" thickBot="1" x14ac:dyDescent="0.25">
      <c r="A5506" s="84" t="str">
        <f t="shared" si="356"/>
        <v>PREVENTIVA</v>
      </c>
      <c r="B5506" s="18">
        <f>VLOOKUP(C5506,FORNECEDORES!D:E,2,0)</f>
        <v>4722</v>
      </c>
      <c r="C5506" s="19" t="str">
        <f>VLOOKUP(D5506,FORNECEDORES!A:D,4,0)</f>
        <v>08.100.057/0001-74</v>
      </c>
      <c r="D5506" s="13" t="s">
        <v>6219</v>
      </c>
      <c r="E5506" s="20" t="str">
        <f t="shared" si="358"/>
        <v>04 0211</v>
      </c>
      <c r="F5506" s="28" t="s">
        <v>4974</v>
      </c>
      <c r="G5506" s="21" t="str">
        <f>VLOOKUP(E5506,'FILIAIS PETZ'!A:E,5,0)</f>
        <v>PETZ CASTELO BH</v>
      </c>
      <c r="H5506" s="20" t="str">
        <f>VLOOKUP(E5506,'FILIAIS PETZ'!A:D,4,0)</f>
        <v>CTLO-MG</v>
      </c>
      <c r="I5506" s="85">
        <v>45546</v>
      </c>
      <c r="J5506" s="84" t="s">
        <v>4980</v>
      </c>
      <c r="K5506" s="84" t="s">
        <v>5858</v>
      </c>
      <c r="L5506" s="83" t="s">
        <v>12611</v>
      </c>
      <c r="M5506" s="46">
        <v>45209</v>
      </c>
      <c r="N5506" s="46">
        <v>45560</v>
      </c>
      <c r="O5506" s="46">
        <v>45546</v>
      </c>
      <c r="P5506" s="83" t="s">
        <v>4998</v>
      </c>
      <c r="Q5506" s="84">
        <v>3</v>
      </c>
      <c r="R5506" s="84">
        <v>1</v>
      </c>
      <c r="S5506" s="84" t="s">
        <v>4983</v>
      </c>
      <c r="T5506" s="84" t="s">
        <v>32</v>
      </c>
      <c r="U5506" s="84">
        <v>11002</v>
      </c>
      <c r="V5506" s="84">
        <v>11002</v>
      </c>
      <c r="W5506" s="84"/>
      <c r="X5506" s="84" t="s">
        <v>5016</v>
      </c>
      <c r="Y5506" s="9" t="s">
        <v>4994</v>
      </c>
      <c r="Z5506" s="9" t="s">
        <v>4994</v>
      </c>
      <c r="AA5506" s="9" t="s">
        <v>5732</v>
      </c>
      <c r="AB5506" s="10" t="s">
        <v>5040</v>
      </c>
      <c r="AC5506" s="84" t="s">
        <v>4999</v>
      </c>
      <c r="AD5506" s="29"/>
      <c r="AE5506" s="20" t="str">
        <f>VLOOKUP(E5506,'FILIAIS PETZ'!A:Q,17,0)</f>
        <v>MG-1</v>
      </c>
      <c r="AF5506" s="20" t="str">
        <f>VLOOKUP(E5506,'FILIAIS PETZ'!A:Q,3,0)</f>
        <v>FELICIO</v>
      </c>
      <c r="AG5506" s="20" t="str">
        <f>VLOOKUP(E5506,'FILIAIS PETZ'!A:Q,2,0)</f>
        <v>R3</v>
      </c>
      <c r="AH5506" s="75">
        <v>800</v>
      </c>
      <c r="AI5506" s="16" t="s">
        <v>12612</v>
      </c>
      <c r="AJ5506" s="43">
        <f>VLOOKUP(E5506,'FILIAIS PETZ'!$A$2:$K$2000,11,0)</f>
        <v>18328118019985</v>
      </c>
      <c r="AK5506" s="44">
        <f t="shared" si="357"/>
        <v>18328118019985</v>
      </c>
    </row>
    <row r="5507" spans="1:37" s="14" customFormat="1" ht="15" customHeight="1" thickBot="1" x14ac:dyDescent="0.25">
      <c r="A5507" s="84" t="str">
        <f t="shared" si="356"/>
        <v>PREVENTIVA</v>
      </c>
      <c r="B5507" s="18">
        <f>VLOOKUP(C5507,FORNECEDORES!D:E,2,0)</f>
        <v>4722</v>
      </c>
      <c r="C5507" s="19" t="str">
        <f>VLOOKUP(D5507,FORNECEDORES!A:D,4,0)</f>
        <v>08.100.057/0001-74</v>
      </c>
      <c r="D5507" s="13" t="s">
        <v>6219</v>
      </c>
      <c r="E5507" s="20" t="str">
        <f t="shared" si="358"/>
        <v>04 0248</v>
      </c>
      <c r="F5507" s="28" t="s">
        <v>5848</v>
      </c>
      <c r="G5507" s="21" t="str">
        <f>VLOOKUP(E5507,'FILIAIS PETZ'!A:E,5,0)</f>
        <v>PETZ DIVINÓPOLIS</v>
      </c>
      <c r="H5507" s="20" t="str">
        <f>VLOOKUP(E5507,'FILIAIS PETZ'!A:D,4,0)</f>
        <v>DVNP-MG</v>
      </c>
      <c r="I5507" s="85">
        <v>45546</v>
      </c>
      <c r="J5507" s="84" t="s">
        <v>4980</v>
      </c>
      <c r="K5507" s="84" t="s">
        <v>5858</v>
      </c>
      <c r="L5507" s="83" t="s">
        <v>12613</v>
      </c>
      <c r="M5507" s="46">
        <v>45301</v>
      </c>
      <c r="N5507" s="46">
        <v>45560</v>
      </c>
      <c r="O5507" s="46">
        <v>45546</v>
      </c>
      <c r="P5507" s="83" t="s">
        <v>4998</v>
      </c>
      <c r="Q5507" s="84">
        <v>3</v>
      </c>
      <c r="R5507" s="84">
        <v>1</v>
      </c>
      <c r="S5507" s="84" t="s">
        <v>4983</v>
      </c>
      <c r="T5507" s="84" t="s">
        <v>32</v>
      </c>
      <c r="U5507" s="84">
        <v>11002</v>
      </c>
      <c r="V5507" s="84">
        <v>11002</v>
      </c>
      <c r="W5507" s="84"/>
      <c r="X5507" s="84" t="s">
        <v>5016</v>
      </c>
      <c r="Y5507" s="9" t="s">
        <v>4994</v>
      </c>
      <c r="Z5507" s="9" t="s">
        <v>4994</v>
      </c>
      <c r="AA5507" s="9" t="s">
        <v>5732</v>
      </c>
      <c r="AB5507" s="10" t="s">
        <v>5040</v>
      </c>
      <c r="AC5507" s="84" t="s">
        <v>4999</v>
      </c>
      <c r="AD5507" s="29"/>
      <c r="AE5507" s="20" t="str">
        <f>VLOOKUP(E5507,'FILIAIS PETZ'!A:Q,17,0)</f>
        <v>MG-2</v>
      </c>
      <c r="AF5507" s="20" t="str">
        <f>VLOOKUP(E5507,'FILIAIS PETZ'!A:Q,3,0)</f>
        <v>FELICIO</v>
      </c>
      <c r="AG5507" s="20" t="str">
        <f>VLOOKUP(E5507,'FILIAIS PETZ'!A:Q,2,0)</f>
        <v>R3</v>
      </c>
      <c r="AH5507" s="75">
        <v>2019.33</v>
      </c>
      <c r="AI5507" s="16" t="s">
        <v>12596</v>
      </c>
      <c r="AJ5507" s="43" t="str">
        <f>VLOOKUP(E5507,'FILIAIS PETZ'!$A$2:$K$2000,11,0)</f>
        <v>18.328.118/0246-36</v>
      </c>
      <c r="AK5507" s="44" t="str">
        <f t="shared" si="357"/>
        <v>18.328.118/0246-36</v>
      </c>
    </row>
    <row r="5508" spans="1:37" s="14" customFormat="1" ht="15" customHeight="1" thickBot="1" x14ac:dyDescent="0.25">
      <c r="A5508" s="84" t="str">
        <f t="shared" si="356"/>
        <v>PREVENTIVA</v>
      </c>
      <c r="B5508" s="18">
        <f>VLOOKUP(C5508,FORNECEDORES!D:E,2,0)</f>
        <v>4722</v>
      </c>
      <c r="C5508" s="19" t="str">
        <f>VLOOKUP(D5508,FORNECEDORES!A:D,4,0)</f>
        <v>08.100.057/0001-74</v>
      </c>
      <c r="D5508" s="13" t="s">
        <v>6219</v>
      </c>
      <c r="E5508" s="20" t="str">
        <f t="shared" si="358"/>
        <v>04 0248</v>
      </c>
      <c r="F5508" s="28" t="s">
        <v>5848</v>
      </c>
      <c r="G5508" s="21" t="str">
        <f>VLOOKUP(E5508,'FILIAIS PETZ'!A:E,5,0)</f>
        <v>PETZ DIVINÓPOLIS</v>
      </c>
      <c r="H5508" s="20" t="str">
        <f>VLOOKUP(E5508,'FILIAIS PETZ'!A:D,4,0)</f>
        <v>DVNP-MG</v>
      </c>
      <c r="I5508" s="85">
        <v>45546</v>
      </c>
      <c r="J5508" s="84" t="s">
        <v>4980</v>
      </c>
      <c r="K5508" s="84" t="s">
        <v>5858</v>
      </c>
      <c r="L5508" s="83" t="s">
        <v>12614</v>
      </c>
      <c r="M5508" s="46">
        <v>45301</v>
      </c>
      <c r="N5508" s="46">
        <v>45560</v>
      </c>
      <c r="O5508" s="46">
        <v>45546</v>
      </c>
      <c r="P5508" s="83" t="s">
        <v>4998</v>
      </c>
      <c r="Q5508" s="84">
        <v>3</v>
      </c>
      <c r="R5508" s="84">
        <v>1</v>
      </c>
      <c r="S5508" s="84" t="s">
        <v>4983</v>
      </c>
      <c r="T5508" s="84" t="s">
        <v>32</v>
      </c>
      <c r="U5508" s="84">
        <v>11002</v>
      </c>
      <c r="V5508" s="84">
        <v>11002</v>
      </c>
      <c r="W5508" s="84"/>
      <c r="X5508" s="84" t="s">
        <v>5016</v>
      </c>
      <c r="Y5508" s="9" t="s">
        <v>4994</v>
      </c>
      <c r="Z5508" s="9" t="s">
        <v>4994</v>
      </c>
      <c r="AA5508" s="9" t="s">
        <v>5732</v>
      </c>
      <c r="AB5508" s="10" t="s">
        <v>5040</v>
      </c>
      <c r="AC5508" s="84" t="s">
        <v>4999</v>
      </c>
      <c r="AD5508" s="29"/>
      <c r="AE5508" s="20" t="str">
        <f>VLOOKUP(E5508,'FILIAIS PETZ'!A:Q,17,0)</f>
        <v>MG-2</v>
      </c>
      <c r="AF5508" s="20" t="str">
        <f>VLOOKUP(E5508,'FILIAIS PETZ'!A:Q,3,0)</f>
        <v>FELICIO</v>
      </c>
      <c r="AG5508" s="20" t="str">
        <f>VLOOKUP(E5508,'FILIAIS PETZ'!A:Q,2,0)</f>
        <v>R3</v>
      </c>
      <c r="AH5508" s="75">
        <v>4500</v>
      </c>
      <c r="AI5508" s="16" t="s">
        <v>12615</v>
      </c>
      <c r="AJ5508" s="43" t="str">
        <f>VLOOKUP(E5508,'FILIAIS PETZ'!$A$2:$K$2000,11,0)</f>
        <v>18.328.118/0246-36</v>
      </c>
      <c r="AK5508" s="44" t="str">
        <f t="shared" si="357"/>
        <v>18.328.118/0246-36</v>
      </c>
    </row>
    <row r="5509" spans="1:37" s="14" customFormat="1" ht="15" customHeight="1" thickBot="1" x14ac:dyDescent="0.25">
      <c r="A5509" s="84" t="str">
        <f t="shared" si="356"/>
        <v>PREVENTIVA</v>
      </c>
      <c r="B5509" s="18">
        <f>VLOOKUP(C5509,FORNECEDORES!D:E,2,0)</f>
        <v>4722</v>
      </c>
      <c r="C5509" s="19" t="str">
        <f>VLOOKUP(D5509,FORNECEDORES!A:D,4,0)</f>
        <v>08.100.057/0001-74</v>
      </c>
      <c r="D5509" s="13" t="s">
        <v>6219</v>
      </c>
      <c r="E5509" s="20" t="str">
        <f t="shared" si="358"/>
        <v>04 0251</v>
      </c>
      <c r="F5509" s="28" t="s">
        <v>5729</v>
      </c>
      <c r="G5509" s="21" t="str">
        <f>VLOOKUP(E5509,'FILIAIS PETZ'!A:E,5,0)</f>
        <v>PETZ BARREIRO</v>
      </c>
      <c r="H5509" s="20" t="str">
        <f>VLOOKUP(E5509,'FILIAIS PETZ'!A:D,4,0)</f>
        <v>BARR-MG</v>
      </c>
      <c r="I5509" s="85">
        <v>45546</v>
      </c>
      <c r="J5509" s="84" t="s">
        <v>4980</v>
      </c>
      <c r="K5509" s="84" t="s">
        <v>5858</v>
      </c>
      <c r="L5509" s="83" t="s">
        <v>12616</v>
      </c>
      <c r="M5509" s="46">
        <v>45301</v>
      </c>
      <c r="N5509" s="46">
        <v>45560</v>
      </c>
      <c r="O5509" s="46">
        <v>45546</v>
      </c>
      <c r="P5509" s="83" t="s">
        <v>4998</v>
      </c>
      <c r="Q5509" s="84">
        <v>3</v>
      </c>
      <c r="R5509" s="84">
        <v>1</v>
      </c>
      <c r="S5509" s="84" t="s">
        <v>4983</v>
      </c>
      <c r="T5509" s="84" t="s">
        <v>32</v>
      </c>
      <c r="U5509" s="84">
        <v>11002</v>
      </c>
      <c r="V5509" s="84">
        <v>11002</v>
      </c>
      <c r="W5509" s="84"/>
      <c r="X5509" s="84" t="s">
        <v>5016</v>
      </c>
      <c r="Y5509" s="9" t="s">
        <v>4994</v>
      </c>
      <c r="Z5509" s="9" t="s">
        <v>4994</v>
      </c>
      <c r="AA5509" s="9" t="s">
        <v>5732</v>
      </c>
      <c r="AB5509" s="10" t="s">
        <v>5040</v>
      </c>
      <c r="AC5509" s="84" t="s">
        <v>4999</v>
      </c>
      <c r="AD5509" s="29"/>
      <c r="AE5509" s="20" t="str">
        <f>VLOOKUP(E5509,'FILIAIS PETZ'!A:Q,17,0)</f>
        <v>MG-2</v>
      </c>
      <c r="AF5509" s="20" t="str">
        <f>VLOOKUP(E5509,'FILIAIS PETZ'!A:Q,3,0)</f>
        <v>FELICIO</v>
      </c>
      <c r="AG5509" s="20" t="str">
        <f>VLOOKUP(E5509,'FILIAIS PETZ'!A:Q,2,0)</f>
        <v>R3</v>
      </c>
      <c r="AH5509" s="75">
        <v>1864</v>
      </c>
      <c r="AI5509" s="16" t="s">
        <v>12596</v>
      </c>
      <c r="AJ5509" s="43">
        <f>VLOOKUP(E5509,'FILIAIS PETZ'!$A$2:$K$2000,11,0)</f>
        <v>18328118022420</v>
      </c>
      <c r="AK5509" s="44">
        <f t="shared" si="357"/>
        <v>18328118022420</v>
      </c>
    </row>
    <row r="5510" spans="1:37" s="14" customFormat="1" ht="15" customHeight="1" thickBot="1" x14ac:dyDescent="0.25">
      <c r="A5510" s="84" t="str">
        <f t="shared" si="356"/>
        <v>PREVENTIVA</v>
      </c>
      <c r="B5510" s="18">
        <f>VLOOKUP(C5510,FORNECEDORES!D:E,2,0)</f>
        <v>4722</v>
      </c>
      <c r="C5510" s="19" t="str">
        <f>VLOOKUP(D5510,FORNECEDORES!A:D,4,0)</f>
        <v>08.100.057/0001-74</v>
      </c>
      <c r="D5510" s="13" t="s">
        <v>6219</v>
      </c>
      <c r="E5510" s="20" t="str">
        <f t="shared" si="358"/>
        <v>04 0251</v>
      </c>
      <c r="F5510" s="28" t="s">
        <v>5729</v>
      </c>
      <c r="G5510" s="21" t="str">
        <f>VLOOKUP(E5510,'FILIAIS PETZ'!A:E,5,0)</f>
        <v>PETZ BARREIRO</v>
      </c>
      <c r="H5510" s="20" t="str">
        <f>VLOOKUP(E5510,'FILIAIS PETZ'!A:D,4,0)</f>
        <v>BARR-MG</v>
      </c>
      <c r="I5510" s="85">
        <v>45546</v>
      </c>
      <c r="J5510" s="84" t="s">
        <v>4980</v>
      </c>
      <c r="K5510" s="84" t="s">
        <v>5858</v>
      </c>
      <c r="L5510" s="83" t="s">
        <v>12617</v>
      </c>
      <c r="M5510" s="46">
        <v>45301</v>
      </c>
      <c r="N5510" s="46">
        <v>45560</v>
      </c>
      <c r="O5510" s="46">
        <v>45546</v>
      </c>
      <c r="P5510" s="83" t="s">
        <v>4998</v>
      </c>
      <c r="Q5510" s="84">
        <v>3</v>
      </c>
      <c r="R5510" s="84">
        <v>1</v>
      </c>
      <c r="S5510" s="84" t="s">
        <v>4983</v>
      </c>
      <c r="T5510" s="84" t="s">
        <v>32</v>
      </c>
      <c r="U5510" s="84">
        <v>11002</v>
      </c>
      <c r="V5510" s="84">
        <v>11002</v>
      </c>
      <c r="W5510" s="84"/>
      <c r="X5510" s="84" t="s">
        <v>5016</v>
      </c>
      <c r="Y5510" s="9" t="s">
        <v>4994</v>
      </c>
      <c r="Z5510" s="9" t="s">
        <v>4994</v>
      </c>
      <c r="AA5510" s="9" t="s">
        <v>5732</v>
      </c>
      <c r="AB5510" s="10" t="s">
        <v>5040</v>
      </c>
      <c r="AC5510" s="84" t="s">
        <v>4999</v>
      </c>
      <c r="AD5510" s="29"/>
      <c r="AE5510" s="20" t="str">
        <f>VLOOKUP(E5510,'FILIAIS PETZ'!A:Q,17,0)</f>
        <v>MG-2</v>
      </c>
      <c r="AF5510" s="20" t="str">
        <f>VLOOKUP(E5510,'FILIAIS PETZ'!A:Q,3,0)</f>
        <v>FELICIO</v>
      </c>
      <c r="AG5510" s="20" t="str">
        <f>VLOOKUP(E5510,'FILIAIS PETZ'!A:Q,2,0)</f>
        <v>R3</v>
      </c>
      <c r="AH5510" s="75">
        <v>1400</v>
      </c>
      <c r="AI5510" s="16" t="s">
        <v>12615</v>
      </c>
      <c r="AJ5510" s="43">
        <f>VLOOKUP(E5510,'FILIAIS PETZ'!$A$2:$K$2000,11,0)</f>
        <v>18328118022420</v>
      </c>
      <c r="AK5510" s="44">
        <f t="shared" si="357"/>
        <v>18328118022420</v>
      </c>
    </row>
    <row r="5511" spans="1:37" s="14" customFormat="1" ht="15" customHeight="1" thickBot="1" x14ac:dyDescent="0.25">
      <c r="A5511" s="84" t="str">
        <f t="shared" si="356"/>
        <v>PREVENTIVA</v>
      </c>
      <c r="B5511" s="18">
        <f>VLOOKUP(C5511,FORNECEDORES!D:E,2,0)</f>
        <v>4722</v>
      </c>
      <c r="C5511" s="19" t="str">
        <f>VLOOKUP(D5511,FORNECEDORES!A:D,4,0)</f>
        <v>08.100.057/0001-74</v>
      </c>
      <c r="D5511" s="13" t="s">
        <v>6219</v>
      </c>
      <c r="E5511" s="20" t="str">
        <f t="shared" si="358"/>
        <v>04 0083</v>
      </c>
      <c r="F5511" s="28" t="s">
        <v>4936</v>
      </c>
      <c r="G5511" s="21" t="str">
        <f>VLOOKUP(E5511,'FILIAIS PETZ'!A:E,5,0)</f>
        <v>PETZ OSASCO</v>
      </c>
      <c r="H5511" s="20" t="str">
        <f>VLOOKUP(E5511,'FILIAIS PETZ'!A:D,4,0)</f>
        <v>OSAS-SP</v>
      </c>
      <c r="I5511" s="85">
        <v>45546</v>
      </c>
      <c r="J5511" s="84" t="s">
        <v>4980</v>
      </c>
      <c r="K5511" s="84" t="s">
        <v>5858</v>
      </c>
      <c r="L5511" s="83" t="s">
        <v>12618</v>
      </c>
      <c r="M5511" s="46">
        <v>45209</v>
      </c>
      <c r="N5511" s="46">
        <v>45560</v>
      </c>
      <c r="O5511" s="46">
        <v>45546</v>
      </c>
      <c r="P5511" s="83" t="s">
        <v>4998</v>
      </c>
      <c r="Q5511" s="84">
        <v>3</v>
      </c>
      <c r="R5511" s="84">
        <v>1</v>
      </c>
      <c r="S5511" s="84" t="s">
        <v>4983</v>
      </c>
      <c r="T5511" s="84" t="s">
        <v>32</v>
      </c>
      <c r="U5511" s="84">
        <v>11002</v>
      </c>
      <c r="V5511" s="84">
        <v>11002</v>
      </c>
      <c r="W5511" s="84"/>
      <c r="X5511" s="84" t="s">
        <v>5016</v>
      </c>
      <c r="Y5511" s="9" t="s">
        <v>4994</v>
      </c>
      <c r="Z5511" s="9" t="s">
        <v>4994</v>
      </c>
      <c r="AA5511" s="9" t="s">
        <v>5732</v>
      </c>
      <c r="AB5511" s="10" t="s">
        <v>5040</v>
      </c>
      <c r="AC5511" s="84" t="s">
        <v>4999</v>
      </c>
      <c r="AD5511" s="29"/>
      <c r="AE5511" s="20" t="str">
        <f>VLOOKUP(E5511,'FILIAIS PETZ'!A:Q,17,0)</f>
        <v>SP7</v>
      </c>
      <c r="AF5511" s="20" t="str">
        <f>VLOOKUP(E5511,'FILIAIS PETZ'!A:Q,3,0)</f>
        <v>FELICIO</v>
      </c>
      <c r="AG5511" s="20" t="str">
        <f>VLOOKUP(E5511,'FILIAIS PETZ'!A:Q,2,0)</f>
        <v>R3</v>
      </c>
      <c r="AH5511" s="75">
        <v>2330</v>
      </c>
      <c r="AI5511" s="16" t="s">
        <v>12592</v>
      </c>
      <c r="AJ5511" s="43">
        <f>VLOOKUP(E5511,'FILIAIS PETZ'!$A$2:$K$2000,11,0)</f>
        <v>18328118008355</v>
      </c>
      <c r="AK5511" s="44">
        <f t="shared" si="357"/>
        <v>18328118008355</v>
      </c>
    </row>
    <row r="5512" spans="1:37" s="14" customFormat="1" ht="15" customHeight="1" thickBot="1" x14ac:dyDescent="0.25">
      <c r="A5512" s="84" t="str">
        <f t="shared" si="356"/>
        <v>PREVENTIVA</v>
      </c>
      <c r="B5512" s="18">
        <f>VLOOKUP(C5512,FORNECEDORES!D:E,2,0)</f>
        <v>4722</v>
      </c>
      <c r="C5512" s="19" t="str">
        <f>VLOOKUP(D5512,FORNECEDORES!A:D,4,0)</f>
        <v>08.100.057/0001-74</v>
      </c>
      <c r="D5512" s="13" t="s">
        <v>6219</v>
      </c>
      <c r="E5512" s="20" t="str">
        <f t="shared" si="358"/>
        <v>04 0135</v>
      </c>
      <c r="F5512" s="28" t="s">
        <v>8712</v>
      </c>
      <c r="G5512" s="21" t="str">
        <f>VLOOKUP(E5512,'FILIAIS PETZ'!A:E,5,0)</f>
        <v>PETZ CARREFOUR ANCHIETA</v>
      </c>
      <c r="H5512" s="20" t="str">
        <f>VLOOKUP(E5512,'FILIAIS PETZ'!A:D,4,0)</f>
        <v>ANCH-SP</v>
      </c>
      <c r="I5512" s="85">
        <v>45546</v>
      </c>
      <c r="J5512" s="84" t="s">
        <v>4980</v>
      </c>
      <c r="K5512" s="84" t="s">
        <v>5858</v>
      </c>
      <c r="L5512" s="83" t="s">
        <v>12619</v>
      </c>
      <c r="M5512" s="46">
        <v>45422</v>
      </c>
      <c r="N5512" s="46">
        <v>45560</v>
      </c>
      <c r="O5512" s="46">
        <v>45546</v>
      </c>
      <c r="P5512" s="83" t="s">
        <v>4998</v>
      </c>
      <c r="Q5512" s="84">
        <v>3</v>
      </c>
      <c r="R5512" s="84">
        <v>1</v>
      </c>
      <c r="S5512" s="84" t="s">
        <v>4983</v>
      </c>
      <c r="T5512" s="84" t="s">
        <v>32</v>
      </c>
      <c r="U5512" s="84">
        <v>11002</v>
      </c>
      <c r="V5512" s="84">
        <v>11002</v>
      </c>
      <c r="W5512" s="84"/>
      <c r="X5512" s="84" t="s">
        <v>5016</v>
      </c>
      <c r="Y5512" s="9" t="s">
        <v>4994</v>
      </c>
      <c r="Z5512" s="9" t="s">
        <v>4994</v>
      </c>
      <c r="AA5512" s="9" t="s">
        <v>5732</v>
      </c>
      <c r="AB5512" s="10" t="s">
        <v>5040</v>
      </c>
      <c r="AC5512" s="84" t="s">
        <v>4999</v>
      </c>
      <c r="AD5512" s="29"/>
      <c r="AE5512" s="20" t="str">
        <f>VLOOKUP(E5512,'FILIAIS PETZ'!A:Q,17,0)</f>
        <v>SP3</v>
      </c>
      <c r="AF5512" s="20" t="str">
        <f>VLOOKUP(E5512,'FILIAIS PETZ'!A:Q,3,0)</f>
        <v>FELICIO</v>
      </c>
      <c r="AG5512" s="20" t="str">
        <f>VLOOKUP(E5512,'FILIAIS PETZ'!A:Q,2,0)</f>
        <v>R3</v>
      </c>
      <c r="AH5512" s="75">
        <v>2330</v>
      </c>
      <c r="AI5512" s="16" t="s">
        <v>11715</v>
      </c>
      <c r="AJ5512" s="43">
        <f>VLOOKUP(E5512,'FILIAIS PETZ'!$A$2:$K$2000,11,0)</f>
        <v>18328118012549</v>
      </c>
      <c r="AK5512" s="44">
        <f t="shared" si="357"/>
        <v>18328118012549</v>
      </c>
    </row>
    <row r="5513" spans="1:37" s="14" customFormat="1" ht="15" customHeight="1" thickBot="1" x14ac:dyDescent="0.25">
      <c r="A5513" s="84" t="str">
        <f t="shared" si="356"/>
        <v>PREVENTIVA</v>
      </c>
      <c r="B5513" s="18">
        <f>VLOOKUP(C5513,FORNECEDORES!D:E,2,0)</f>
        <v>4722</v>
      </c>
      <c r="C5513" s="19" t="str">
        <f>VLOOKUP(D5513,FORNECEDORES!A:D,4,0)</f>
        <v>08.100.057/0001-74</v>
      </c>
      <c r="D5513" s="13" t="s">
        <v>6219</v>
      </c>
      <c r="E5513" s="20" t="str">
        <f t="shared" si="358"/>
        <v>04 0135</v>
      </c>
      <c r="F5513" s="28" t="s">
        <v>8712</v>
      </c>
      <c r="G5513" s="21" t="str">
        <f>VLOOKUP(E5513,'FILIAIS PETZ'!A:E,5,0)</f>
        <v>PETZ CARREFOUR ANCHIETA</v>
      </c>
      <c r="H5513" s="20" t="str">
        <f>VLOOKUP(E5513,'FILIAIS PETZ'!A:D,4,0)</f>
        <v>ANCH-SP</v>
      </c>
      <c r="I5513" s="85">
        <v>45546</v>
      </c>
      <c r="J5513" s="84" t="s">
        <v>4980</v>
      </c>
      <c r="K5513" s="84" t="s">
        <v>5858</v>
      </c>
      <c r="L5513" s="83" t="s">
        <v>12620</v>
      </c>
      <c r="M5513" s="46">
        <v>45453</v>
      </c>
      <c r="N5513" s="46">
        <v>45560</v>
      </c>
      <c r="O5513" s="46">
        <v>45546</v>
      </c>
      <c r="P5513" s="83" t="s">
        <v>4998</v>
      </c>
      <c r="Q5513" s="84">
        <v>3</v>
      </c>
      <c r="R5513" s="84">
        <v>1</v>
      </c>
      <c r="S5513" s="84" t="s">
        <v>4983</v>
      </c>
      <c r="T5513" s="84" t="s">
        <v>32</v>
      </c>
      <c r="U5513" s="84">
        <v>11002</v>
      </c>
      <c r="V5513" s="84">
        <v>11002</v>
      </c>
      <c r="W5513" s="84"/>
      <c r="X5513" s="84" t="s">
        <v>5016</v>
      </c>
      <c r="Y5513" s="9" t="s">
        <v>4994</v>
      </c>
      <c r="Z5513" s="9" t="s">
        <v>4994</v>
      </c>
      <c r="AA5513" s="9" t="s">
        <v>5732</v>
      </c>
      <c r="AB5513" s="10" t="s">
        <v>5040</v>
      </c>
      <c r="AC5513" s="84" t="s">
        <v>4999</v>
      </c>
      <c r="AD5513" s="29"/>
      <c r="AE5513" s="20" t="str">
        <f>VLOOKUP(E5513,'FILIAIS PETZ'!A:Q,17,0)</f>
        <v>SP3</v>
      </c>
      <c r="AF5513" s="20" t="str">
        <f>VLOOKUP(E5513,'FILIAIS PETZ'!A:Q,3,0)</f>
        <v>FELICIO</v>
      </c>
      <c r="AG5513" s="20" t="str">
        <f>VLOOKUP(E5513,'FILIAIS PETZ'!A:Q,2,0)</f>
        <v>R3</v>
      </c>
      <c r="AH5513" s="75">
        <v>2330</v>
      </c>
      <c r="AI5513" s="16" t="s">
        <v>11716</v>
      </c>
      <c r="AJ5513" s="43">
        <f>VLOOKUP(E5513,'FILIAIS PETZ'!$A$2:$K$2000,11,0)</f>
        <v>18328118012549</v>
      </c>
      <c r="AK5513" s="44">
        <f t="shared" si="357"/>
        <v>18328118012549</v>
      </c>
    </row>
    <row r="5514" spans="1:37" s="14" customFormat="1" ht="15" customHeight="1" thickBot="1" x14ac:dyDescent="0.25">
      <c r="A5514" s="84" t="str">
        <f t="shared" si="356"/>
        <v>PREVENTIVA</v>
      </c>
      <c r="B5514" s="18">
        <f>VLOOKUP(C5514,FORNECEDORES!D:E,2,0)</f>
        <v>4722</v>
      </c>
      <c r="C5514" s="19" t="str">
        <f>VLOOKUP(D5514,FORNECEDORES!A:D,4,0)</f>
        <v>08.100.057/0001-74</v>
      </c>
      <c r="D5514" s="13" t="s">
        <v>6219</v>
      </c>
      <c r="E5514" s="20" t="str">
        <f t="shared" si="358"/>
        <v>04 0208</v>
      </c>
      <c r="F5514" s="28" t="s">
        <v>8975</v>
      </c>
      <c r="G5514" s="21" t="str">
        <f>VLOOKUP(E5514,'FILIAIS PETZ'!A:E,5,0)</f>
        <v>PETZ AVENIDA ANGELICA</v>
      </c>
      <c r="H5514" s="20" t="str">
        <f>VLOOKUP(E5514,'FILIAIS PETZ'!A:D,4,0)</f>
        <v>ANGL-SP</v>
      </c>
      <c r="I5514" s="85">
        <v>45546</v>
      </c>
      <c r="J5514" s="84" t="s">
        <v>4980</v>
      </c>
      <c r="K5514" s="84" t="s">
        <v>5858</v>
      </c>
      <c r="L5514" s="83" t="s">
        <v>12621</v>
      </c>
      <c r="M5514" s="46">
        <v>45453</v>
      </c>
      <c r="N5514" s="46">
        <v>45560</v>
      </c>
      <c r="O5514" s="46">
        <v>45546</v>
      </c>
      <c r="P5514" s="83" t="s">
        <v>4998</v>
      </c>
      <c r="Q5514" s="84">
        <v>3</v>
      </c>
      <c r="R5514" s="84">
        <v>1</v>
      </c>
      <c r="S5514" s="84" t="s">
        <v>4983</v>
      </c>
      <c r="T5514" s="84" t="s">
        <v>32</v>
      </c>
      <c r="U5514" s="84">
        <v>11002</v>
      </c>
      <c r="V5514" s="84">
        <v>11002</v>
      </c>
      <c r="W5514" s="84"/>
      <c r="X5514" s="84" t="s">
        <v>5016</v>
      </c>
      <c r="Y5514" s="9" t="s">
        <v>4994</v>
      </c>
      <c r="Z5514" s="9" t="s">
        <v>4994</v>
      </c>
      <c r="AA5514" s="9" t="s">
        <v>5732</v>
      </c>
      <c r="AB5514" s="10" t="s">
        <v>5040</v>
      </c>
      <c r="AC5514" s="84" t="s">
        <v>4999</v>
      </c>
      <c r="AD5514" s="29"/>
      <c r="AE5514" s="20" t="str">
        <f>VLOOKUP(E5514,'FILIAIS PETZ'!A:Q,17,0)</f>
        <v>SP2</v>
      </c>
      <c r="AF5514" s="20" t="str">
        <f>VLOOKUP(E5514,'FILIAIS PETZ'!A:Q,3,0)</f>
        <v>FELICIO</v>
      </c>
      <c r="AG5514" s="20" t="str">
        <f>VLOOKUP(E5514,'FILIAIS PETZ'!A:Q,2,0)</f>
        <v>R3</v>
      </c>
      <c r="AH5514" s="75">
        <v>932</v>
      </c>
      <c r="AI5514" s="16" t="s">
        <v>6656</v>
      </c>
      <c r="AJ5514" s="43">
        <f>VLOOKUP(E5514,'FILIAIS PETZ'!$A$2:$K$2000,11,0)</f>
        <v>18328118019551</v>
      </c>
      <c r="AK5514" s="44">
        <f t="shared" si="357"/>
        <v>18328118019551</v>
      </c>
    </row>
    <row r="5515" spans="1:37" s="14" customFormat="1" ht="15" customHeight="1" thickBot="1" x14ac:dyDescent="0.25">
      <c r="A5515" s="84" t="str">
        <f t="shared" si="356"/>
        <v>PREVENTIVA</v>
      </c>
      <c r="B5515" s="18">
        <f>VLOOKUP(C5515,FORNECEDORES!D:E,2,0)</f>
        <v>4722</v>
      </c>
      <c r="C5515" s="19" t="str">
        <f>VLOOKUP(D5515,FORNECEDORES!A:D,4,0)</f>
        <v>08.100.057/0001-74</v>
      </c>
      <c r="D5515" s="13" t="s">
        <v>6219</v>
      </c>
      <c r="E5515" s="20" t="str">
        <f t="shared" si="358"/>
        <v>04 0208</v>
      </c>
      <c r="F5515" s="28" t="s">
        <v>8975</v>
      </c>
      <c r="G5515" s="21" t="str">
        <f>VLOOKUP(E5515,'FILIAIS PETZ'!A:E,5,0)</f>
        <v>PETZ AVENIDA ANGELICA</v>
      </c>
      <c r="H5515" s="20" t="str">
        <f>VLOOKUP(E5515,'FILIAIS PETZ'!A:D,4,0)</f>
        <v>ANGL-SP</v>
      </c>
      <c r="I5515" s="85">
        <v>45546</v>
      </c>
      <c r="J5515" s="84" t="s">
        <v>4980</v>
      </c>
      <c r="K5515" s="84" t="s">
        <v>5858</v>
      </c>
      <c r="L5515" s="83" t="s">
        <v>12622</v>
      </c>
      <c r="M5515" s="46">
        <v>45453</v>
      </c>
      <c r="N5515" s="46">
        <v>45560</v>
      </c>
      <c r="O5515" s="46">
        <v>45546</v>
      </c>
      <c r="P5515" s="83" t="s">
        <v>4998</v>
      </c>
      <c r="Q5515" s="84">
        <v>3</v>
      </c>
      <c r="R5515" s="84">
        <v>1</v>
      </c>
      <c r="S5515" s="84" t="s">
        <v>4983</v>
      </c>
      <c r="T5515" s="84" t="s">
        <v>32</v>
      </c>
      <c r="U5515" s="84">
        <v>11002</v>
      </c>
      <c r="V5515" s="84">
        <v>11002</v>
      </c>
      <c r="W5515" s="84"/>
      <c r="X5515" s="84" t="s">
        <v>5016</v>
      </c>
      <c r="Y5515" s="9" t="s">
        <v>4994</v>
      </c>
      <c r="Z5515" s="9" t="s">
        <v>4994</v>
      </c>
      <c r="AA5515" s="9" t="s">
        <v>5732</v>
      </c>
      <c r="AB5515" s="10" t="s">
        <v>5040</v>
      </c>
      <c r="AC5515" s="84" t="s">
        <v>4999</v>
      </c>
      <c r="AD5515" s="29"/>
      <c r="AE5515" s="20" t="str">
        <f>VLOOKUP(E5515,'FILIAIS PETZ'!A:Q,17,0)</f>
        <v>SP2</v>
      </c>
      <c r="AF5515" s="20" t="str">
        <f>VLOOKUP(E5515,'FILIAIS PETZ'!A:Q,3,0)</f>
        <v>FELICIO</v>
      </c>
      <c r="AG5515" s="20" t="str">
        <f>VLOOKUP(E5515,'FILIAIS PETZ'!A:Q,2,0)</f>
        <v>R3</v>
      </c>
      <c r="AH5515" s="75">
        <v>2330</v>
      </c>
      <c r="AI5515" s="16" t="s">
        <v>11715</v>
      </c>
      <c r="AJ5515" s="43">
        <f>VLOOKUP(E5515,'FILIAIS PETZ'!$A$2:$K$2000,11,0)</f>
        <v>18328118019551</v>
      </c>
      <c r="AK5515" s="44">
        <f t="shared" si="357"/>
        <v>18328118019551</v>
      </c>
    </row>
    <row r="5516" spans="1:37" s="14" customFormat="1" ht="15" customHeight="1" thickBot="1" x14ac:dyDescent="0.25">
      <c r="A5516" s="84" t="str">
        <f t="shared" si="356"/>
        <v>PREVENTIVA</v>
      </c>
      <c r="B5516" s="18">
        <f>VLOOKUP(C5516,FORNECEDORES!D:E,2,0)</f>
        <v>4722</v>
      </c>
      <c r="C5516" s="19" t="str">
        <f>VLOOKUP(D5516,FORNECEDORES!A:D,4,0)</f>
        <v>08.100.057/0001-74</v>
      </c>
      <c r="D5516" s="13" t="s">
        <v>6219</v>
      </c>
      <c r="E5516" s="20" t="str">
        <f t="shared" si="358"/>
        <v>04 0208</v>
      </c>
      <c r="F5516" s="28" t="s">
        <v>8975</v>
      </c>
      <c r="G5516" s="21" t="str">
        <f>VLOOKUP(E5516,'FILIAIS PETZ'!A:E,5,0)</f>
        <v>PETZ AVENIDA ANGELICA</v>
      </c>
      <c r="H5516" s="20" t="str">
        <f>VLOOKUP(E5516,'FILIAIS PETZ'!A:D,4,0)</f>
        <v>ANGL-SP</v>
      </c>
      <c r="I5516" s="85">
        <v>45546</v>
      </c>
      <c r="J5516" s="84" t="s">
        <v>4980</v>
      </c>
      <c r="K5516" s="84" t="s">
        <v>5858</v>
      </c>
      <c r="L5516" s="83" t="s">
        <v>12623</v>
      </c>
      <c r="M5516" s="46">
        <v>45453</v>
      </c>
      <c r="N5516" s="46">
        <v>45560</v>
      </c>
      <c r="O5516" s="46">
        <v>45546</v>
      </c>
      <c r="P5516" s="83" t="s">
        <v>4998</v>
      </c>
      <c r="Q5516" s="84">
        <v>3</v>
      </c>
      <c r="R5516" s="84">
        <v>1</v>
      </c>
      <c r="S5516" s="84" t="s">
        <v>4983</v>
      </c>
      <c r="T5516" s="84" t="s">
        <v>32</v>
      </c>
      <c r="U5516" s="84">
        <v>11002</v>
      </c>
      <c r="V5516" s="84">
        <v>11002</v>
      </c>
      <c r="W5516" s="84"/>
      <c r="X5516" s="84" t="s">
        <v>5016</v>
      </c>
      <c r="Y5516" s="9" t="s">
        <v>4994</v>
      </c>
      <c r="Z5516" s="9" t="s">
        <v>4994</v>
      </c>
      <c r="AA5516" s="9" t="s">
        <v>5732</v>
      </c>
      <c r="AB5516" s="10" t="s">
        <v>5040</v>
      </c>
      <c r="AC5516" s="84" t="s">
        <v>4999</v>
      </c>
      <c r="AD5516" s="29"/>
      <c r="AE5516" s="20" t="str">
        <f>VLOOKUP(E5516,'FILIAIS PETZ'!A:Q,17,0)</f>
        <v>SP2</v>
      </c>
      <c r="AF5516" s="20" t="str">
        <f>VLOOKUP(E5516,'FILIAIS PETZ'!A:Q,3,0)</f>
        <v>FELICIO</v>
      </c>
      <c r="AG5516" s="20" t="str">
        <f>VLOOKUP(E5516,'FILIAIS PETZ'!A:Q,2,0)</f>
        <v>R3</v>
      </c>
      <c r="AH5516" s="75">
        <v>2330</v>
      </c>
      <c r="AI5516" s="16" t="s">
        <v>11716</v>
      </c>
      <c r="AJ5516" s="43">
        <f>VLOOKUP(E5516,'FILIAIS PETZ'!$A$2:$K$2000,11,0)</f>
        <v>18328118019551</v>
      </c>
      <c r="AK5516" s="44">
        <f t="shared" si="357"/>
        <v>18328118019551</v>
      </c>
    </row>
    <row r="5517" spans="1:37" s="14" customFormat="1" ht="15" customHeight="1" thickBot="1" x14ac:dyDescent="0.25">
      <c r="A5517" s="84" t="str">
        <f t="shared" si="356"/>
        <v>PREVENTIVA</v>
      </c>
      <c r="B5517" s="18">
        <f>VLOOKUP(C5517,FORNECEDORES!D:E,2,0)</f>
        <v>4722</v>
      </c>
      <c r="C5517" s="19" t="str">
        <f>VLOOKUP(D5517,FORNECEDORES!A:D,4,0)</f>
        <v>08.100.057/0001-74</v>
      </c>
      <c r="D5517" s="13" t="s">
        <v>6219</v>
      </c>
      <c r="E5517" s="20" t="str">
        <f t="shared" si="358"/>
        <v>04 0208</v>
      </c>
      <c r="F5517" s="28" t="s">
        <v>8975</v>
      </c>
      <c r="G5517" s="21" t="str">
        <f>VLOOKUP(E5517,'FILIAIS PETZ'!A:E,5,0)</f>
        <v>PETZ AVENIDA ANGELICA</v>
      </c>
      <c r="H5517" s="20" t="str">
        <f>VLOOKUP(E5517,'FILIAIS PETZ'!A:D,4,0)</f>
        <v>ANGL-SP</v>
      </c>
      <c r="I5517" s="85">
        <v>45546</v>
      </c>
      <c r="J5517" s="84" t="s">
        <v>4980</v>
      </c>
      <c r="K5517" s="84" t="s">
        <v>5858</v>
      </c>
      <c r="L5517" s="83" t="s">
        <v>12624</v>
      </c>
      <c r="M5517" s="46">
        <v>45453</v>
      </c>
      <c r="N5517" s="46">
        <v>45560</v>
      </c>
      <c r="O5517" s="46">
        <v>45546</v>
      </c>
      <c r="P5517" s="83" t="s">
        <v>4998</v>
      </c>
      <c r="Q5517" s="84">
        <v>3</v>
      </c>
      <c r="R5517" s="84">
        <v>1</v>
      </c>
      <c r="S5517" s="84" t="s">
        <v>4983</v>
      </c>
      <c r="T5517" s="84" t="s">
        <v>32</v>
      </c>
      <c r="U5517" s="84">
        <v>11002</v>
      </c>
      <c r="V5517" s="84">
        <v>11002</v>
      </c>
      <c r="W5517" s="84"/>
      <c r="X5517" s="84" t="s">
        <v>5016</v>
      </c>
      <c r="Y5517" s="9" t="s">
        <v>4994</v>
      </c>
      <c r="Z5517" s="9" t="s">
        <v>4994</v>
      </c>
      <c r="AA5517" s="9" t="s">
        <v>5732</v>
      </c>
      <c r="AB5517" s="10" t="s">
        <v>5040</v>
      </c>
      <c r="AC5517" s="84" t="s">
        <v>4999</v>
      </c>
      <c r="AD5517" s="29"/>
      <c r="AE5517" s="20" t="str">
        <f>VLOOKUP(E5517,'FILIAIS PETZ'!A:Q,17,0)</f>
        <v>SP2</v>
      </c>
      <c r="AF5517" s="20" t="str">
        <f>VLOOKUP(E5517,'FILIAIS PETZ'!A:Q,3,0)</f>
        <v>FELICIO</v>
      </c>
      <c r="AG5517" s="20" t="str">
        <f>VLOOKUP(E5517,'FILIAIS PETZ'!A:Q,2,0)</f>
        <v>R3</v>
      </c>
      <c r="AH5517" s="75">
        <v>2000</v>
      </c>
      <c r="AI5517" s="16" t="s">
        <v>12615</v>
      </c>
      <c r="AJ5517" s="43">
        <f>VLOOKUP(E5517,'FILIAIS PETZ'!$A$2:$K$2000,11,0)</f>
        <v>18328118019551</v>
      </c>
      <c r="AK5517" s="44">
        <f t="shared" si="357"/>
        <v>18328118019551</v>
      </c>
    </row>
    <row r="5518" spans="1:37" s="14" customFormat="1" ht="15" customHeight="1" thickBot="1" x14ac:dyDescent="0.25">
      <c r="A5518" s="84" t="str">
        <f t="shared" si="356"/>
        <v>PREVENTIVA</v>
      </c>
      <c r="B5518" s="18">
        <f>VLOOKUP(C5518,FORNECEDORES!D:E,2,0)</f>
        <v>4722</v>
      </c>
      <c r="C5518" s="19" t="str">
        <f>VLOOKUP(D5518,FORNECEDORES!A:D,4,0)</f>
        <v>08.100.057/0001-74</v>
      </c>
      <c r="D5518" s="13" t="s">
        <v>6219</v>
      </c>
      <c r="E5518" s="20" t="str">
        <f t="shared" si="358"/>
        <v>04 0068</v>
      </c>
      <c r="F5518" s="28" t="s">
        <v>8958</v>
      </c>
      <c r="G5518" s="21" t="str">
        <f>VLOOKUP(E5518,'FILIAIS PETZ'!A:E,5,0)</f>
        <v>PETZ PEREIRA BARRETO</v>
      </c>
      <c r="H5518" s="20" t="str">
        <f>VLOOKUP(E5518,'FILIAIS PETZ'!A:D,4,0)</f>
        <v>PBAR-SP</v>
      </c>
      <c r="I5518" s="85">
        <v>45546</v>
      </c>
      <c r="J5518" s="84" t="s">
        <v>4980</v>
      </c>
      <c r="K5518" s="84" t="s">
        <v>5858</v>
      </c>
      <c r="L5518" s="83" t="s">
        <v>12627</v>
      </c>
      <c r="M5518" s="46">
        <v>45240</v>
      </c>
      <c r="N5518" s="46">
        <v>45560</v>
      </c>
      <c r="O5518" s="46">
        <v>45546</v>
      </c>
      <c r="P5518" s="83" t="s">
        <v>4998</v>
      </c>
      <c r="Q5518" s="84">
        <v>3</v>
      </c>
      <c r="R5518" s="84">
        <v>1</v>
      </c>
      <c r="S5518" s="84" t="s">
        <v>4983</v>
      </c>
      <c r="T5518" s="84" t="s">
        <v>32</v>
      </c>
      <c r="U5518" s="84">
        <v>11002</v>
      </c>
      <c r="V5518" s="84">
        <v>11002</v>
      </c>
      <c r="W5518" s="84"/>
      <c r="X5518" s="84" t="s">
        <v>5016</v>
      </c>
      <c r="Y5518" s="9" t="s">
        <v>4994</v>
      </c>
      <c r="Z5518" s="9" t="s">
        <v>4994</v>
      </c>
      <c r="AA5518" s="9" t="s">
        <v>5732</v>
      </c>
      <c r="AB5518" s="10" t="s">
        <v>5040</v>
      </c>
      <c r="AC5518" s="84" t="s">
        <v>4999</v>
      </c>
      <c r="AD5518" s="29"/>
      <c r="AE5518" s="20" t="str">
        <f>VLOOKUP(E5518,'FILIAIS PETZ'!A:Q,17,0)</f>
        <v>SP3</v>
      </c>
      <c r="AF5518" s="20" t="str">
        <f>VLOOKUP(E5518,'FILIAIS PETZ'!A:Q,3,0)</f>
        <v>FELICIO</v>
      </c>
      <c r="AG5518" s="20" t="str">
        <f>VLOOKUP(E5518,'FILIAIS PETZ'!A:Q,2,0)</f>
        <v>R3</v>
      </c>
      <c r="AH5518" s="75">
        <v>2330</v>
      </c>
      <c r="AI5518" s="16" t="s">
        <v>12595</v>
      </c>
      <c r="AJ5518" s="43">
        <f>VLOOKUP(E5518,'FILIAIS PETZ'!$A$2:$K$2000,11,0)</f>
        <v>18328118007111</v>
      </c>
      <c r="AK5518" s="44">
        <f t="shared" si="357"/>
        <v>18328118007111</v>
      </c>
    </row>
    <row r="5519" spans="1:37" s="14" customFormat="1" ht="15" customHeight="1" thickBot="1" x14ac:dyDescent="0.25">
      <c r="A5519" s="9">
        <f t="shared" ref="A5519:A5582" si="359">J5519</f>
        <v>784489</v>
      </c>
      <c r="B5519" s="18">
        <f>VLOOKUP(C5519,FORNECEDORES!D:E,2,0)</f>
        <v>32507</v>
      </c>
      <c r="C5519" s="19" t="str">
        <f>VLOOKUP(D5519,FORNECEDORES!A:D,4,0)</f>
        <v>10.237.839/0001-00</v>
      </c>
      <c r="D5519" s="17" t="s">
        <v>1753</v>
      </c>
      <c r="E5519" s="20" t="str">
        <f t="shared" si="358"/>
        <v>04 0008</v>
      </c>
      <c r="F5519" s="28" t="s">
        <v>4937</v>
      </c>
      <c r="G5519" s="21" t="str">
        <f>VLOOKUP(E5519,'FILIAIS PETZ'!A:E,5,0)</f>
        <v>PETZ ALPHAVILLE</v>
      </c>
      <c r="H5519" s="20" t="str">
        <f>VLOOKUP(E5519,'FILIAIS PETZ'!A:D,4,0)</f>
        <v>ALPH-SP</v>
      </c>
      <c r="I5519" s="85">
        <v>45546</v>
      </c>
      <c r="J5519" s="9">
        <v>784489</v>
      </c>
      <c r="K5519" s="84" t="s">
        <v>5858</v>
      </c>
      <c r="L5519" s="83" t="s">
        <v>12629</v>
      </c>
      <c r="M5519" s="46">
        <v>45268</v>
      </c>
      <c r="N5519" s="46">
        <v>45560</v>
      </c>
      <c r="O5519" s="46">
        <v>45546</v>
      </c>
      <c r="P5519" s="83" t="s">
        <v>4990</v>
      </c>
      <c r="Q5519" s="84">
        <v>3</v>
      </c>
      <c r="R5519" s="84">
        <v>1</v>
      </c>
      <c r="S5519" s="84">
        <v>8</v>
      </c>
      <c r="T5519" s="84" t="s">
        <v>32</v>
      </c>
      <c r="U5519" s="84">
        <v>11002</v>
      </c>
      <c r="V5519" s="84">
        <v>11002</v>
      </c>
      <c r="W5519" s="84" t="s">
        <v>5019</v>
      </c>
      <c r="X5519" s="84" t="s">
        <v>4992</v>
      </c>
      <c r="Y5519" s="9" t="s">
        <v>4994</v>
      </c>
      <c r="Z5519" s="9" t="s">
        <v>4994</v>
      </c>
      <c r="AA5519" s="9" t="s">
        <v>5099</v>
      </c>
      <c r="AB5519" s="9" t="s">
        <v>5005</v>
      </c>
      <c r="AC5519" s="84" t="s">
        <v>4995</v>
      </c>
      <c r="AD5519" s="29"/>
      <c r="AE5519" s="20" t="str">
        <f>VLOOKUP(E5519,'FILIAIS PETZ'!A:Q,17,0)</f>
        <v>SP7</v>
      </c>
      <c r="AF5519" s="20" t="str">
        <f>VLOOKUP(E5519,'FILIAIS PETZ'!A:Q,3,0)</f>
        <v>FELICIO</v>
      </c>
      <c r="AG5519" s="20" t="str">
        <f>VLOOKUP(E5519,'FILIAIS PETZ'!A:Q,2,0)</f>
        <v>R3</v>
      </c>
      <c r="AH5519" s="75">
        <v>2200</v>
      </c>
      <c r="AI5519" s="16" t="s">
        <v>12630</v>
      </c>
      <c r="AJ5519" s="43">
        <f>VLOOKUP(E5519,'FILIAIS PETZ'!$A$2:$K$2000,11,0)</f>
        <v>18328118001423</v>
      </c>
      <c r="AK5519" s="44">
        <f t="shared" si="357"/>
        <v>18328118001423</v>
      </c>
    </row>
    <row r="5520" spans="1:37" s="14" customFormat="1" ht="15" customHeight="1" thickBot="1" x14ac:dyDescent="0.25">
      <c r="A5520" s="9">
        <f t="shared" si="359"/>
        <v>976676</v>
      </c>
      <c r="B5520" s="18">
        <f>VLOOKUP(C5520,FORNECEDORES!D:E,2,0)</f>
        <v>23096</v>
      </c>
      <c r="C5520" s="19" t="str">
        <f>VLOOKUP(D5520,FORNECEDORES!A:D,4,0)</f>
        <v>61.149.506/0049-04</v>
      </c>
      <c r="D5520" s="17" t="s">
        <v>7890</v>
      </c>
      <c r="E5520" s="20" t="str">
        <f t="shared" si="358"/>
        <v>04 0271</v>
      </c>
      <c r="F5520" s="28" t="s">
        <v>9568</v>
      </c>
      <c r="G5520" s="21" t="str">
        <f>VLOOKUP(E5520,'FILIAIS PETZ'!A:E,5,0)</f>
        <v>PETZ ALAMEDA SANTOS</v>
      </c>
      <c r="H5520" s="20" t="str">
        <f>VLOOKUP(E5520,'FILIAIS PETZ'!A:D,4,0)</f>
        <v>ASTS-SP</v>
      </c>
      <c r="I5520" s="85">
        <v>45531</v>
      </c>
      <c r="J5520" s="84">
        <v>976676</v>
      </c>
      <c r="K5520" s="84" t="s">
        <v>5858</v>
      </c>
      <c r="L5520" s="83" t="s">
        <v>12498</v>
      </c>
      <c r="M5520" s="46">
        <v>45533</v>
      </c>
      <c r="N5520" s="46">
        <v>45560</v>
      </c>
      <c r="O5520" s="46">
        <v>45540</v>
      </c>
      <c r="P5520" s="83" t="s">
        <v>4990</v>
      </c>
      <c r="Q5520" s="84">
        <v>3</v>
      </c>
      <c r="R5520" s="84">
        <v>1</v>
      </c>
      <c r="S5520" s="84">
        <v>8</v>
      </c>
      <c r="T5520" s="84" t="s">
        <v>48</v>
      </c>
      <c r="U5520" s="84">
        <v>11002</v>
      </c>
      <c r="V5520" s="84">
        <v>11002</v>
      </c>
      <c r="W5520" s="84" t="s">
        <v>5019</v>
      </c>
      <c r="X5520" s="84" t="s">
        <v>4985</v>
      </c>
      <c r="Y5520" s="84" t="s">
        <v>4993</v>
      </c>
      <c r="Z5520" s="84" t="s">
        <v>4993</v>
      </c>
      <c r="AA5520" s="84" t="s">
        <v>4989</v>
      </c>
      <c r="AB5520" s="84" t="s">
        <v>5005</v>
      </c>
      <c r="AC5520" s="84" t="s">
        <v>5006</v>
      </c>
      <c r="AD5520" s="83"/>
      <c r="AE5520" s="20" t="str">
        <f>VLOOKUP(E5520,'FILIAIS PETZ'!A:Q,17,0)</f>
        <v>SP2</v>
      </c>
      <c r="AF5520" s="20" t="str">
        <f>VLOOKUP(E5520,'FILIAIS PETZ'!A:Q,3,0)</f>
        <v>FELICIO</v>
      </c>
      <c r="AG5520" s="20" t="str">
        <f>VLOOKUP(E5520,'FILIAIS PETZ'!A:Q,2,0)</f>
        <v>R3</v>
      </c>
      <c r="AH5520" s="75">
        <v>361.69</v>
      </c>
      <c r="AI5520" s="16" t="s">
        <v>12322</v>
      </c>
      <c r="AJ5520" s="43" t="str">
        <f>VLOOKUP(E5520,'FILIAIS PETZ'!$A$2:$K$2000,11,0)</f>
        <v>18.328.118/0269-22</v>
      </c>
      <c r="AK5520" s="44" t="str">
        <f t="shared" si="357"/>
        <v>18.328.118/0269-22</v>
      </c>
    </row>
    <row r="5521" spans="1:37" s="14" customFormat="1" ht="15" customHeight="1" thickBot="1" x14ac:dyDescent="0.25">
      <c r="A5521" s="9">
        <f t="shared" si="359"/>
        <v>976676</v>
      </c>
      <c r="B5521" s="18">
        <f>VLOOKUP(C5521,FORNECEDORES!D:E,2,0)</f>
        <v>23096</v>
      </c>
      <c r="C5521" s="19" t="str">
        <f>VLOOKUP(D5521,FORNECEDORES!A:D,4,0)</f>
        <v>61.149.506/0049-04</v>
      </c>
      <c r="D5521" s="17" t="s">
        <v>7890</v>
      </c>
      <c r="E5521" s="20" t="str">
        <f t="shared" si="358"/>
        <v>04 0011</v>
      </c>
      <c r="F5521" s="28" t="s">
        <v>8976</v>
      </c>
      <c r="G5521" s="21" t="str">
        <f>VLOOKUP(E5521,'FILIAIS PETZ'!A:E,5,0)</f>
        <v>PETZ AUGUSTA</v>
      </c>
      <c r="H5521" s="20" t="str">
        <f>VLOOKUP(E5521,'FILIAIS PETZ'!A:D,4,0)</f>
        <v>AUGT-SP</v>
      </c>
      <c r="I5521" s="85">
        <v>45531</v>
      </c>
      <c r="J5521" s="84">
        <v>976676</v>
      </c>
      <c r="K5521" s="84" t="s">
        <v>5858</v>
      </c>
      <c r="L5521" s="83" t="s">
        <v>12498</v>
      </c>
      <c r="M5521" s="46">
        <v>45533</v>
      </c>
      <c r="N5521" s="46">
        <v>45560</v>
      </c>
      <c r="O5521" s="46">
        <v>45540</v>
      </c>
      <c r="P5521" s="83" t="s">
        <v>4990</v>
      </c>
      <c r="Q5521" s="84">
        <v>3</v>
      </c>
      <c r="R5521" s="84">
        <v>1</v>
      </c>
      <c r="S5521" s="84">
        <v>8</v>
      </c>
      <c r="T5521" s="84" t="s">
        <v>48</v>
      </c>
      <c r="U5521" s="84">
        <v>11002</v>
      </c>
      <c r="V5521" s="84">
        <v>11002</v>
      </c>
      <c r="W5521" s="84" t="s">
        <v>5019</v>
      </c>
      <c r="X5521" s="84" t="s">
        <v>4985</v>
      </c>
      <c r="Y5521" s="84" t="s">
        <v>4993</v>
      </c>
      <c r="Z5521" s="84" t="s">
        <v>4993</v>
      </c>
      <c r="AA5521" s="84" t="s">
        <v>4989</v>
      </c>
      <c r="AB5521" s="84" t="s">
        <v>5005</v>
      </c>
      <c r="AC5521" s="84" t="s">
        <v>5006</v>
      </c>
      <c r="AD5521" s="83"/>
      <c r="AE5521" s="20" t="str">
        <f>VLOOKUP(E5521,'FILIAIS PETZ'!A:Q,17,0)</f>
        <v>SP2</v>
      </c>
      <c r="AF5521" s="20" t="str">
        <f>VLOOKUP(E5521,'FILIAIS PETZ'!A:Q,3,0)</f>
        <v>FELICIO</v>
      </c>
      <c r="AG5521" s="20" t="str">
        <f>VLOOKUP(E5521,'FILIAIS PETZ'!A:Q,2,0)</f>
        <v>R3</v>
      </c>
      <c r="AH5521" s="75">
        <v>361.69</v>
      </c>
      <c r="AI5521" s="16" t="s">
        <v>12322</v>
      </c>
      <c r="AJ5521" s="43">
        <f>VLOOKUP(E5521,'FILIAIS PETZ'!$A$2:$K$2000,11,0)</f>
        <v>18328118001776</v>
      </c>
      <c r="AK5521" s="44">
        <f t="shared" si="357"/>
        <v>18328118001776</v>
      </c>
    </row>
    <row r="5522" spans="1:37" s="14" customFormat="1" ht="15" customHeight="1" thickBot="1" x14ac:dyDescent="0.25">
      <c r="A5522" s="9">
        <f t="shared" si="359"/>
        <v>976676</v>
      </c>
      <c r="B5522" s="18">
        <f>VLOOKUP(C5522,FORNECEDORES!D:E,2,0)</f>
        <v>23096</v>
      </c>
      <c r="C5522" s="19" t="str">
        <f>VLOOKUP(D5522,FORNECEDORES!A:D,4,0)</f>
        <v>61.149.506/0049-04</v>
      </c>
      <c r="D5522" s="17" t="s">
        <v>7890</v>
      </c>
      <c r="E5522" s="20" t="str">
        <f t="shared" si="358"/>
        <v>04 0019</v>
      </c>
      <c r="F5522" s="28" t="s">
        <v>8977</v>
      </c>
      <c r="G5522" s="21" t="str">
        <f>VLOOKUP(E5522,'FILIAIS PETZ'!A:E,5,0)</f>
        <v>PETZ BUTANTA</v>
      </c>
      <c r="H5522" s="20" t="str">
        <f>VLOOKUP(E5522,'FILIAIS PETZ'!A:D,4,0)</f>
        <v>BTTA-SP</v>
      </c>
      <c r="I5522" s="85">
        <v>45531</v>
      </c>
      <c r="J5522" s="84">
        <v>976676</v>
      </c>
      <c r="K5522" s="84" t="s">
        <v>5858</v>
      </c>
      <c r="L5522" s="83" t="s">
        <v>12498</v>
      </c>
      <c r="M5522" s="46">
        <v>45533</v>
      </c>
      <c r="N5522" s="46">
        <v>45560</v>
      </c>
      <c r="O5522" s="46">
        <v>45540</v>
      </c>
      <c r="P5522" s="83" t="s">
        <v>4990</v>
      </c>
      <c r="Q5522" s="84">
        <v>3</v>
      </c>
      <c r="R5522" s="84">
        <v>1</v>
      </c>
      <c r="S5522" s="84">
        <v>8</v>
      </c>
      <c r="T5522" s="84" t="s">
        <v>48</v>
      </c>
      <c r="U5522" s="84">
        <v>11002</v>
      </c>
      <c r="V5522" s="84">
        <v>11002</v>
      </c>
      <c r="W5522" s="84" t="s">
        <v>5019</v>
      </c>
      <c r="X5522" s="84" t="s">
        <v>4985</v>
      </c>
      <c r="Y5522" s="84" t="s">
        <v>4993</v>
      </c>
      <c r="Z5522" s="84" t="s">
        <v>4993</v>
      </c>
      <c r="AA5522" s="84" t="s">
        <v>4989</v>
      </c>
      <c r="AB5522" s="84" t="s">
        <v>5005</v>
      </c>
      <c r="AC5522" s="84" t="s">
        <v>5006</v>
      </c>
      <c r="AD5522" s="83"/>
      <c r="AE5522" s="20" t="str">
        <f>VLOOKUP(E5522,'FILIAIS PETZ'!A:Q,17,0)</f>
        <v>SP2</v>
      </c>
      <c r="AF5522" s="20" t="str">
        <f>VLOOKUP(E5522,'FILIAIS PETZ'!A:Q,3,0)</f>
        <v>FELICIO</v>
      </c>
      <c r="AG5522" s="20" t="str">
        <f>VLOOKUP(E5522,'FILIAIS PETZ'!A:Q,2,0)</f>
        <v>R3</v>
      </c>
      <c r="AH5522" s="75">
        <v>361.69</v>
      </c>
      <c r="AI5522" s="16" t="s">
        <v>12322</v>
      </c>
      <c r="AJ5522" s="43">
        <f>VLOOKUP(E5522,'FILIAIS PETZ'!$A$2:$K$2000,11,0)</f>
        <v>18328118000885</v>
      </c>
      <c r="AK5522" s="44">
        <f t="shared" si="357"/>
        <v>18328118000885</v>
      </c>
    </row>
    <row r="5523" spans="1:37" s="14" customFormat="1" ht="15" customHeight="1" thickBot="1" x14ac:dyDescent="0.25">
      <c r="A5523" s="9">
        <f t="shared" si="359"/>
        <v>976676</v>
      </c>
      <c r="B5523" s="18">
        <f>VLOOKUP(C5523,FORNECEDORES!D:E,2,0)</f>
        <v>23096</v>
      </c>
      <c r="C5523" s="19" t="str">
        <f>VLOOKUP(D5523,FORNECEDORES!A:D,4,0)</f>
        <v>61.149.506/0049-04</v>
      </c>
      <c r="D5523" s="17" t="s">
        <v>7890</v>
      </c>
      <c r="E5523" s="20" t="str">
        <f t="shared" si="358"/>
        <v>04 0046</v>
      </c>
      <c r="F5523" s="28" t="s">
        <v>8978</v>
      </c>
      <c r="G5523" s="21" t="str">
        <f>VLOOKUP(E5523,'FILIAIS PETZ'!A:E,5,0)</f>
        <v>PETZ CIDADE JARDIM</v>
      </c>
      <c r="H5523" s="20" t="str">
        <f>VLOOKUP(E5523,'FILIAIS PETZ'!A:D,4,0)</f>
        <v>CDJD-SP</v>
      </c>
      <c r="I5523" s="85">
        <v>45531</v>
      </c>
      <c r="J5523" s="84">
        <v>976676</v>
      </c>
      <c r="K5523" s="84" t="s">
        <v>5858</v>
      </c>
      <c r="L5523" s="83" t="s">
        <v>12498</v>
      </c>
      <c r="M5523" s="46">
        <v>45533</v>
      </c>
      <c r="N5523" s="46">
        <v>45560</v>
      </c>
      <c r="O5523" s="46">
        <v>45540</v>
      </c>
      <c r="P5523" s="83" t="s">
        <v>4990</v>
      </c>
      <c r="Q5523" s="84">
        <v>3</v>
      </c>
      <c r="R5523" s="84">
        <v>1</v>
      </c>
      <c r="S5523" s="84">
        <v>8</v>
      </c>
      <c r="T5523" s="84" t="s">
        <v>48</v>
      </c>
      <c r="U5523" s="84">
        <v>11002</v>
      </c>
      <c r="V5523" s="84">
        <v>11002</v>
      </c>
      <c r="W5523" s="84" t="s">
        <v>5019</v>
      </c>
      <c r="X5523" s="84" t="s">
        <v>4985</v>
      </c>
      <c r="Y5523" s="84" t="s">
        <v>4993</v>
      </c>
      <c r="Z5523" s="84" t="s">
        <v>4993</v>
      </c>
      <c r="AA5523" s="84" t="s">
        <v>4989</v>
      </c>
      <c r="AB5523" s="84" t="s">
        <v>5005</v>
      </c>
      <c r="AC5523" s="84" t="s">
        <v>5006</v>
      </c>
      <c r="AD5523" s="83"/>
      <c r="AE5523" s="20" t="str">
        <f>VLOOKUP(E5523,'FILIAIS PETZ'!A:Q,17,0)</f>
        <v>SP2</v>
      </c>
      <c r="AF5523" s="20" t="str">
        <f>VLOOKUP(E5523,'FILIAIS PETZ'!A:Q,3,0)</f>
        <v>FELICIO</v>
      </c>
      <c r="AG5523" s="20" t="str">
        <f>VLOOKUP(E5523,'FILIAIS PETZ'!A:Q,2,0)</f>
        <v>R3</v>
      </c>
      <c r="AH5523" s="75">
        <v>361.69</v>
      </c>
      <c r="AI5523" s="16" t="s">
        <v>12322</v>
      </c>
      <c r="AJ5523" s="43">
        <f>VLOOKUP(E5523,'FILIAIS PETZ'!$A$2:$K$2000,11,0)</f>
        <v>18328118004520</v>
      </c>
      <c r="AK5523" s="44">
        <f t="shared" si="357"/>
        <v>18328118004520</v>
      </c>
    </row>
    <row r="5524" spans="1:37" s="14" customFormat="1" ht="15" customHeight="1" thickBot="1" x14ac:dyDescent="0.25">
      <c r="A5524" s="9">
        <f t="shared" si="359"/>
        <v>976676</v>
      </c>
      <c r="B5524" s="18">
        <f>VLOOKUP(C5524,FORNECEDORES!D:E,2,0)</f>
        <v>23096</v>
      </c>
      <c r="C5524" s="19" t="str">
        <f>VLOOKUP(D5524,FORNECEDORES!A:D,4,0)</f>
        <v>61.149.506/0049-04</v>
      </c>
      <c r="D5524" s="17" t="s">
        <v>7890</v>
      </c>
      <c r="E5524" s="20" t="str">
        <f t="shared" si="358"/>
        <v>04 0059</v>
      </c>
      <c r="F5524" s="28" t="s">
        <v>8714</v>
      </c>
      <c r="G5524" s="21" t="str">
        <f>VLOOKUP(E5524,'FILIAIS PETZ'!A:E,5,0)</f>
        <v>PETZ POMPÉIA</v>
      </c>
      <c r="H5524" s="20" t="str">
        <f>VLOOKUP(E5524,'FILIAIS PETZ'!A:D,4,0)</f>
        <v>POMP-SP</v>
      </c>
      <c r="I5524" s="85">
        <v>45531</v>
      </c>
      <c r="J5524" s="84">
        <v>976676</v>
      </c>
      <c r="K5524" s="84" t="s">
        <v>5858</v>
      </c>
      <c r="L5524" s="83" t="s">
        <v>12498</v>
      </c>
      <c r="M5524" s="46">
        <v>45533</v>
      </c>
      <c r="N5524" s="46">
        <v>45560</v>
      </c>
      <c r="O5524" s="46">
        <v>45540</v>
      </c>
      <c r="P5524" s="83" t="s">
        <v>4990</v>
      </c>
      <c r="Q5524" s="84">
        <v>3</v>
      </c>
      <c r="R5524" s="84">
        <v>1</v>
      </c>
      <c r="S5524" s="84">
        <v>8</v>
      </c>
      <c r="T5524" s="84" t="s">
        <v>48</v>
      </c>
      <c r="U5524" s="84">
        <v>11002</v>
      </c>
      <c r="V5524" s="84">
        <v>11002</v>
      </c>
      <c r="W5524" s="84" t="s">
        <v>5019</v>
      </c>
      <c r="X5524" s="84" t="s">
        <v>4985</v>
      </c>
      <c r="Y5524" s="84" t="s">
        <v>4993</v>
      </c>
      <c r="Z5524" s="84" t="s">
        <v>4993</v>
      </c>
      <c r="AA5524" s="84" t="s">
        <v>4989</v>
      </c>
      <c r="AB5524" s="84" t="s">
        <v>5005</v>
      </c>
      <c r="AC5524" s="84" t="s">
        <v>5006</v>
      </c>
      <c r="AD5524" s="83"/>
      <c r="AE5524" s="20" t="str">
        <f>VLOOKUP(E5524,'FILIAIS PETZ'!A:Q,17,0)</f>
        <v>SP2</v>
      </c>
      <c r="AF5524" s="20" t="str">
        <f>VLOOKUP(E5524,'FILIAIS PETZ'!A:Q,3,0)</f>
        <v>FELICIO</v>
      </c>
      <c r="AG5524" s="20" t="str">
        <f>VLOOKUP(E5524,'FILIAIS PETZ'!A:Q,2,0)</f>
        <v>R3</v>
      </c>
      <c r="AH5524" s="75">
        <v>361.69</v>
      </c>
      <c r="AI5524" s="16" t="s">
        <v>12322</v>
      </c>
      <c r="AJ5524" s="43">
        <f>VLOOKUP(E5524,'FILIAIS PETZ'!$A$2:$K$2000,11,0)</f>
        <v>18328118005763</v>
      </c>
      <c r="AK5524" s="44">
        <f t="shared" si="357"/>
        <v>18328118005763</v>
      </c>
    </row>
    <row r="5525" spans="1:37" s="14" customFormat="1" ht="15" customHeight="1" thickBot="1" x14ac:dyDescent="0.25">
      <c r="A5525" s="9">
        <f t="shared" si="359"/>
        <v>976676</v>
      </c>
      <c r="B5525" s="18">
        <f>VLOOKUP(C5525,FORNECEDORES!D:E,2,0)</f>
        <v>23096</v>
      </c>
      <c r="C5525" s="19" t="str">
        <f>VLOOKUP(D5525,FORNECEDORES!A:D,4,0)</f>
        <v>61.149.506/0049-04</v>
      </c>
      <c r="D5525" s="17" t="s">
        <v>7890</v>
      </c>
      <c r="E5525" s="20" t="str">
        <f t="shared" si="358"/>
        <v>04 0060</v>
      </c>
      <c r="F5525" s="28" t="s">
        <v>8625</v>
      </c>
      <c r="G5525" s="21" t="str">
        <f>VLOOKUP(E5525,'FILIAIS PETZ'!A:E,5,0)</f>
        <v>PETZ PACAEMBU</v>
      </c>
      <c r="H5525" s="20" t="str">
        <f>VLOOKUP(E5525,'FILIAIS PETZ'!A:D,4,0)</f>
        <v>PCBU-SP</v>
      </c>
      <c r="I5525" s="85">
        <v>45531</v>
      </c>
      <c r="J5525" s="84">
        <v>976676</v>
      </c>
      <c r="K5525" s="84" t="s">
        <v>5858</v>
      </c>
      <c r="L5525" s="83" t="s">
        <v>12498</v>
      </c>
      <c r="M5525" s="46">
        <v>45533</v>
      </c>
      <c r="N5525" s="46">
        <v>45560</v>
      </c>
      <c r="O5525" s="46">
        <v>45540</v>
      </c>
      <c r="P5525" s="83" t="s">
        <v>4990</v>
      </c>
      <c r="Q5525" s="84">
        <v>3</v>
      </c>
      <c r="R5525" s="84">
        <v>1</v>
      </c>
      <c r="S5525" s="84">
        <v>8</v>
      </c>
      <c r="T5525" s="84" t="s">
        <v>48</v>
      </c>
      <c r="U5525" s="84">
        <v>11002</v>
      </c>
      <c r="V5525" s="84">
        <v>11002</v>
      </c>
      <c r="W5525" s="84" t="s">
        <v>5019</v>
      </c>
      <c r="X5525" s="84" t="s">
        <v>4985</v>
      </c>
      <c r="Y5525" s="84" t="s">
        <v>4993</v>
      </c>
      <c r="Z5525" s="84" t="s">
        <v>4993</v>
      </c>
      <c r="AA5525" s="84" t="s">
        <v>4989</v>
      </c>
      <c r="AB5525" s="84" t="s">
        <v>5005</v>
      </c>
      <c r="AC5525" s="84" t="s">
        <v>5006</v>
      </c>
      <c r="AD5525" s="83"/>
      <c r="AE5525" s="20" t="str">
        <f>VLOOKUP(E5525,'FILIAIS PETZ'!A:Q,17,0)</f>
        <v>SP2</v>
      </c>
      <c r="AF5525" s="20" t="str">
        <f>VLOOKUP(E5525,'FILIAIS PETZ'!A:Q,3,0)</f>
        <v>FELICIO</v>
      </c>
      <c r="AG5525" s="20" t="str">
        <f>VLOOKUP(E5525,'FILIAIS PETZ'!A:Q,2,0)</f>
        <v>R3</v>
      </c>
      <c r="AH5525" s="75">
        <v>361.69</v>
      </c>
      <c r="AI5525" s="16" t="s">
        <v>12322</v>
      </c>
      <c r="AJ5525" s="43">
        <f>VLOOKUP(E5525,'FILIAIS PETZ'!$A$2:$K$2000,11,0)</f>
        <v>18328118006220</v>
      </c>
      <c r="AK5525" s="44">
        <f t="shared" si="357"/>
        <v>18328118006220</v>
      </c>
    </row>
    <row r="5526" spans="1:37" s="14" customFormat="1" ht="15" customHeight="1" thickBot="1" x14ac:dyDescent="0.25">
      <c r="A5526" s="9">
        <f t="shared" si="359"/>
        <v>976676</v>
      </c>
      <c r="B5526" s="18">
        <f>VLOOKUP(C5526,FORNECEDORES!D:E,2,0)</f>
        <v>23096</v>
      </c>
      <c r="C5526" s="19" t="str">
        <f>VLOOKUP(D5526,FORNECEDORES!A:D,4,0)</f>
        <v>61.149.506/0049-04</v>
      </c>
      <c r="D5526" s="17" t="s">
        <v>7890</v>
      </c>
      <c r="E5526" s="20" t="str">
        <f t="shared" si="358"/>
        <v>04 0067</v>
      </c>
      <c r="F5526" s="28" t="s">
        <v>8611</v>
      </c>
      <c r="G5526" s="21" t="str">
        <f>VLOOKUP(E5526,'FILIAIS PETZ'!A:E,5,0)</f>
        <v>PETZ EXTRA RICARDO JAFET</v>
      </c>
      <c r="H5526" s="20" t="str">
        <f>VLOOKUP(E5526,'FILIAIS PETZ'!A:D,4,0)</f>
        <v>RJAF-SP</v>
      </c>
      <c r="I5526" s="85">
        <v>45531</v>
      </c>
      <c r="J5526" s="84">
        <v>976676</v>
      </c>
      <c r="K5526" s="84" t="s">
        <v>5858</v>
      </c>
      <c r="L5526" s="83" t="s">
        <v>12498</v>
      </c>
      <c r="M5526" s="46">
        <v>45533</v>
      </c>
      <c r="N5526" s="46">
        <v>45560</v>
      </c>
      <c r="O5526" s="46">
        <v>45540</v>
      </c>
      <c r="P5526" s="83" t="s">
        <v>4990</v>
      </c>
      <c r="Q5526" s="84">
        <v>3</v>
      </c>
      <c r="R5526" s="84">
        <v>1</v>
      </c>
      <c r="S5526" s="84">
        <v>8</v>
      </c>
      <c r="T5526" s="84" t="s">
        <v>48</v>
      </c>
      <c r="U5526" s="84">
        <v>11002</v>
      </c>
      <c r="V5526" s="84">
        <v>11002</v>
      </c>
      <c r="W5526" s="84" t="s">
        <v>5019</v>
      </c>
      <c r="X5526" s="84" t="s">
        <v>4985</v>
      </c>
      <c r="Y5526" s="84" t="s">
        <v>4993</v>
      </c>
      <c r="Z5526" s="84" t="s">
        <v>4993</v>
      </c>
      <c r="AA5526" s="84" t="s">
        <v>4989</v>
      </c>
      <c r="AB5526" s="84" t="s">
        <v>5005</v>
      </c>
      <c r="AC5526" s="84" t="s">
        <v>5006</v>
      </c>
      <c r="AD5526" s="83"/>
      <c r="AE5526" s="20" t="str">
        <f>VLOOKUP(E5526,'FILIAIS PETZ'!A:Q,17,0)</f>
        <v>SP2</v>
      </c>
      <c r="AF5526" s="20" t="str">
        <f>VLOOKUP(E5526,'FILIAIS PETZ'!A:Q,3,0)</f>
        <v>FELICIO</v>
      </c>
      <c r="AG5526" s="20" t="str">
        <f>VLOOKUP(E5526,'FILIAIS PETZ'!A:Q,2,0)</f>
        <v>R3</v>
      </c>
      <c r="AH5526" s="75">
        <v>361.69</v>
      </c>
      <c r="AI5526" s="16" t="s">
        <v>12322</v>
      </c>
      <c r="AJ5526" s="43">
        <f>VLOOKUP(E5526,'FILIAIS PETZ'!$A$2:$K$2000,11,0)</f>
        <v>18328118006573</v>
      </c>
      <c r="AK5526" s="44">
        <f t="shared" si="357"/>
        <v>18328118006573</v>
      </c>
    </row>
    <row r="5527" spans="1:37" s="14" customFormat="1" ht="15" customHeight="1" thickBot="1" x14ac:dyDescent="0.25">
      <c r="A5527" s="9">
        <f t="shared" si="359"/>
        <v>976676</v>
      </c>
      <c r="B5527" s="18">
        <f>VLOOKUP(C5527,FORNECEDORES!D:E,2,0)</f>
        <v>23096</v>
      </c>
      <c r="C5527" s="19" t="str">
        <f>VLOOKUP(D5527,FORNECEDORES!A:D,4,0)</f>
        <v>61.149.506/0049-04</v>
      </c>
      <c r="D5527" s="17" t="s">
        <v>7890</v>
      </c>
      <c r="E5527" s="20" t="str">
        <f t="shared" si="358"/>
        <v>04 0151</v>
      </c>
      <c r="F5527" s="28" t="s">
        <v>8979</v>
      </c>
      <c r="G5527" s="21" t="str">
        <f>VLOOKUP(E5527,'FILIAIS PETZ'!A:E,5,0)</f>
        <v>PETZ VILA MARIANA</v>
      </c>
      <c r="H5527" s="20" t="str">
        <f>VLOOKUP(E5527,'FILIAIS PETZ'!A:D,4,0)</f>
        <v>VLMA-SP</v>
      </c>
      <c r="I5527" s="85">
        <v>45531</v>
      </c>
      <c r="J5527" s="84">
        <v>976676</v>
      </c>
      <c r="K5527" s="84" t="s">
        <v>5858</v>
      </c>
      <c r="L5527" s="83" t="s">
        <v>12498</v>
      </c>
      <c r="M5527" s="46">
        <v>45533</v>
      </c>
      <c r="N5527" s="46">
        <v>45560</v>
      </c>
      <c r="O5527" s="46">
        <v>45540</v>
      </c>
      <c r="P5527" s="83" t="s">
        <v>4990</v>
      </c>
      <c r="Q5527" s="84">
        <v>3</v>
      </c>
      <c r="R5527" s="84">
        <v>1</v>
      </c>
      <c r="S5527" s="84">
        <v>8</v>
      </c>
      <c r="T5527" s="84" t="s">
        <v>48</v>
      </c>
      <c r="U5527" s="84">
        <v>11002</v>
      </c>
      <c r="V5527" s="84">
        <v>11002</v>
      </c>
      <c r="W5527" s="84" t="s">
        <v>5019</v>
      </c>
      <c r="X5527" s="84" t="s">
        <v>4985</v>
      </c>
      <c r="Y5527" s="84" t="s">
        <v>4993</v>
      </c>
      <c r="Z5527" s="84" t="s">
        <v>4993</v>
      </c>
      <c r="AA5527" s="84" t="s">
        <v>4989</v>
      </c>
      <c r="AB5527" s="84" t="s">
        <v>5005</v>
      </c>
      <c r="AC5527" s="84" t="s">
        <v>5006</v>
      </c>
      <c r="AD5527" s="83"/>
      <c r="AE5527" s="20" t="str">
        <f>VLOOKUP(E5527,'FILIAIS PETZ'!A:Q,17,0)</f>
        <v>SP2</v>
      </c>
      <c r="AF5527" s="20" t="str">
        <f>VLOOKUP(E5527,'FILIAIS PETZ'!A:Q,3,0)</f>
        <v>FELICIO</v>
      </c>
      <c r="AG5527" s="20" t="str">
        <f>VLOOKUP(E5527,'FILIAIS PETZ'!A:Q,2,0)</f>
        <v>R3</v>
      </c>
      <c r="AH5527" s="75">
        <v>361.69</v>
      </c>
      <c r="AI5527" s="16" t="s">
        <v>12322</v>
      </c>
      <c r="AJ5527" s="43">
        <f>VLOOKUP(E5527,'FILIAIS PETZ'!$A$2:$K$2000,11,0)</f>
        <v>18328118014835</v>
      </c>
      <c r="AK5527" s="44">
        <f t="shared" si="357"/>
        <v>18328118014835</v>
      </c>
    </row>
    <row r="5528" spans="1:37" s="14" customFormat="1" ht="15" customHeight="1" thickBot="1" x14ac:dyDescent="0.25">
      <c r="A5528" s="9">
        <f t="shared" si="359"/>
        <v>976676</v>
      </c>
      <c r="B5528" s="18">
        <f>VLOOKUP(C5528,FORNECEDORES!D:E,2,0)</f>
        <v>23096</v>
      </c>
      <c r="C5528" s="19" t="str">
        <f>VLOOKUP(D5528,FORNECEDORES!A:D,4,0)</f>
        <v>61.149.506/0049-04</v>
      </c>
      <c r="D5528" s="17" t="s">
        <v>7890</v>
      </c>
      <c r="E5528" s="20" t="str">
        <f t="shared" si="358"/>
        <v>04 0177</v>
      </c>
      <c r="F5528" s="28" t="s">
        <v>8982</v>
      </c>
      <c r="G5528" s="21" t="str">
        <f>VLOOKUP(E5528,'FILIAIS PETZ'!A:E,5,0)</f>
        <v>PETZ TEODORO SAMPAIO</v>
      </c>
      <c r="H5528" s="20" t="str">
        <f>VLOOKUP(E5528,'FILIAIS PETZ'!A:D,4,0)</f>
        <v>TEOD-SP</v>
      </c>
      <c r="I5528" s="85">
        <v>45531</v>
      </c>
      <c r="J5528" s="84">
        <v>976676</v>
      </c>
      <c r="K5528" s="84" t="s">
        <v>5858</v>
      </c>
      <c r="L5528" s="83" t="s">
        <v>12498</v>
      </c>
      <c r="M5528" s="46">
        <v>45533</v>
      </c>
      <c r="N5528" s="46">
        <v>45560</v>
      </c>
      <c r="O5528" s="46">
        <v>45540</v>
      </c>
      <c r="P5528" s="83" t="s">
        <v>4990</v>
      </c>
      <c r="Q5528" s="84">
        <v>3</v>
      </c>
      <c r="R5528" s="84">
        <v>1</v>
      </c>
      <c r="S5528" s="84">
        <v>8</v>
      </c>
      <c r="T5528" s="84" t="s">
        <v>48</v>
      </c>
      <c r="U5528" s="84">
        <v>11002</v>
      </c>
      <c r="V5528" s="84">
        <v>11002</v>
      </c>
      <c r="W5528" s="84" t="s">
        <v>5019</v>
      </c>
      <c r="X5528" s="84" t="s">
        <v>4985</v>
      </c>
      <c r="Y5528" s="84" t="s">
        <v>4993</v>
      </c>
      <c r="Z5528" s="84" t="s">
        <v>4993</v>
      </c>
      <c r="AA5528" s="84" t="s">
        <v>4989</v>
      </c>
      <c r="AB5528" s="84" t="s">
        <v>5005</v>
      </c>
      <c r="AC5528" s="84" t="s">
        <v>5006</v>
      </c>
      <c r="AD5528" s="83"/>
      <c r="AE5528" s="20" t="str">
        <f>VLOOKUP(E5528,'FILIAIS PETZ'!A:Q,17,0)</f>
        <v>SP2</v>
      </c>
      <c r="AF5528" s="20" t="str">
        <f>VLOOKUP(E5528,'FILIAIS PETZ'!A:Q,3,0)</f>
        <v>FELICIO</v>
      </c>
      <c r="AG5528" s="20" t="str">
        <f>VLOOKUP(E5528,'FILIAIS PETZ'!A:Q,2,0)</f>
        <v>R3</v>
      </c>
      <c r="AH5528" s="75">
        <v>361.69</v>
      </c>
      <c r="AI5528" s="16" t="s">
        <v>12322</v>
      </c>
      <c r="AJ5528" s="43">
        <f>VLOOKUP(E5528,'FILIAIS PETZ'!$A$2:$K$2000,11,0)</f>
        <v>18328118016455</v>
      </c>
      <c r="AK5528" s="44">
        <f t="shared" si="357"/>
        <v>18328118016455</v>
      </c>
    </row>
    <row r="5529" spans="1:37" s="14" customFormat="1" ht="15" customHeight="1" thickBot="1" x14ac:dyDescent="0.25">
      <c r="A5529" s="9">
        <f t="shared" si="359"/>
        <v>976676</v>
      </c>
      <c r="B5529" s="18">
        <f>VLOOKUP(C5529,FORNECEDORES!D:E,2,0)</f>
        <v>23096</v>
      </c>
      <c r="C5529" s="19" t="str">
        <f>VLOOKUP(D5529,FORNECEDORES!A:D,4,0)</f>
        <v>61.149.506/0049-04</v>
      </c>
      <c r="D5529" s="17" t="s">
        <v>7890</v>
      </c>
      <c r="E5529" s="20" t="str">
        <f t="shared" si="358"/>
        <v>04 0208</v>
      </c>
      <c r="F5529" s="28" t="s">
        <v>8975</v>
      </c>
      <c r="G5529" s="21" t="str">
        <f>VLOOKUP(E5529,'FILIAIS PETZ'!A:E,5,0)</f>
        <v>PETZ AVENIDA ANGELICA</v>
      </c>
      <c r="H5529" s="20" t="str">
        <f>VLOOKUP(E5529,'FILIAIS PETZ'!A:D,4,0)</f>
        <v>ANGL-SP</v>
      </c>
      <c r="I5529" s="85">
        <v>45531</v>
      </c>
      <c r="J5529" s="84">
        <v>976676</v>
      </c>
      <c r="K5529" s="84" t="s">
        <v>5858</v>
      </c>
      <c r="L5529" s="83" t="s">
        <v>12498</v>
      </c>
      <c r="M5529" s="46">
        <v>45533</v>
      </c>
      <c r="N5529" s="46">
        <v>45560</v>
      </c>
      <c r="O5529" s="46">
        <v>45540</v>
      </c>
      <c r="P5529" s="83" t="s">
        <v>4990</v>
      </c>
      <c r="Q5529" s="84">
        <v>3</v>
      </c>
      <c r="R5529" s="84">
        <v>1</v>
      </c>
      <c r="S5529" s="84">
        <v>8</v>
      </c>
      <c r="T5529" s="84" t="s">
        <v>48</v>
      </c>
      <c r="U5529" s="84">
        <v>11002</v>
      </c>
      <c r="V5529" s="84">
        <v>11002</v>
      </c>
      <c r="W5529" s="84" t="s">
        <v>5019</v>
      </c>
      <c r="X5529" s="84" t="s">
        <v>4985</v>
      </c>
      <c r="Y5529" s="84" t="s">
        <v>4993</v>
      </c>
      <c r="Z5529" s="84" t="s">
        <v>4993</v>
      </c>
      <c r="AA5529" s="84" t="s">
        <v>4989</v>
      </c>
      <c r="AB5529" s="84" t="s">
        <v>5005</v>
      </c>
      <c r="AC5529" s="84" t="s">
        <v>5006</v>
      </c>
      <c r="AD5529" s="83"/>
      <c r="AE5529" s="20" t="str">
        <f>VLOOKUP(E5529,'FILIAIS PETZ'!A:Q,17,0)</f>
        <v>SP2</v>
      </c>
      <c r="AF5529" s="20" t="str">
        <f>VLOOKUP(E5529,'FILIAIS PETZ'!A:Q,3,0)</f>
        <v>FELICIO</v>
      </c>
      <c r="AG5529" s="20" t="str">
        <f>VLOOKUP(E5529,'FILIAIS PETZ'!A:Q,2,0)</f>
        <v>R3</v>
      </c>
      <c r="AH5529" s="75">
        <v>361.69</v>
      </c>
      <c r="AI5529" s="16" t="s">
        <v>12322</v>
      </c>
      <c r="AJ5529" s="43">
        <f>VLOOKUP(E5529,'FILIAIS PETZ'!$A$2:$K$2000,11,0)</f>
        <v>18328118019551</v>
      </c>
      <c r="AK5529" s="44">
        <f t="shared" si="357"/>
        <v>18328118019551</v>
      </c>
    </row>
    <row r="5530" spans="1:37" s="14" customFormat="1" ht="15" customHeight="1" thickBot="1" x14ac:dyDescent="0.25">
      <c r="A5530" s="9">
        <f t="shared" si="359"/>
        <v>976676</v>
      </c>
      <c r="B5530" s="18">
        <f>VLOOKUP(C5530,FORNECEDORES!D:E,2,0)</f>
        <v>23096</v>
      </c>
      <c r="C5530" s="19" t="str">
        <f>VLOOKUP(D5530,FORNECEDORES!A:D,4,0)</f>
        <v>61.149.506/0049-04</v>
      </c>
      <c r="D5530" s="17" t="s">
        <v>7890</v>
      </c>
      <c r="E5530" s="20" t="str">
        <f t="shared" si="358"/>
        <v>04 0256</v>
      </c>
      <c r="F5530" s="28" t="s">
        <v>9144</v>
      </c>
      <c r="G5530" s="21" t="str">
        <f>VLOOKUP(E5530,'FILIAIS PETZ'!A:E,5,0)</f>
        <v>PETZ ACLIMAÇÃO</v>
      </c>
      <c r="H5530" s="20" t="str">
        <f>VLOOKUP(E5530,'FILIAIS PETZ'!A:D,4,0)</f>
        <v>ACLM-SP</v>
      </c>
      <c r="I5530" s="85">
        <v>45531</v>
      </c>
      <c r="J5530" s="84">
        <v>976676</v>
      </c>
      <c r="K5530" s="84" t="s">
        <v>5858</v>
      </c>
      <c r="L5530" s="83" t="s">
        <v>12498</v>
      </c>
      <c r="M5530" s="46">
        <v>45533</v>
      </c>
      <c r="N5530" s="46">
        <v>45560</v>
      </c>
      <c r="O5530" s="46">
        <v>45540</v>
      </c>
      <c r="P5530" s="83" t="s">
        <v>4990</v>
      </c>
      <c r="Q5530" s="84">
        <v>3</v>
      </c>
      <c r="R5530" s="84">
        <v>1</v>
      </c>
      <c r="S5530" s="84">
        <v>8</v>
      </c>
      <c r="T5530" s="84" t="s">
        <v>48</v>
      </c>
      <c r="U5530" s="84">
        <v>11002</v>
      </c>
      <c r="V5530" s="84">
        <v>11002</v>
      </c>
      <c r="W5530" s="84" t="s">
        <v>5019</v>
      </c>
      <c r="X5530" s="84" t="s">
        <v>4985</v>
      </c>
      <c r="Y5530" s="84" t="s">
        <v>4993</v>
      </c>
      <c r="Z5530" s="84" t="s">
        <v>4993</v>
      </c>
      <c r="AA5530" s="84" t="s">
        <v>4989</v>
      </c>
      <c r="AB5530" s="84" t="s">
        <v>5005</v>
      </c>
      <c r="AC5530" s="84" t="s">
        <v>5006</v>
      </c>
      <c r="AD5530" s="83"/>
      <c r="AE5530" s="20" t="str">
        <f>VLOOKUP(E5530,'FILIAIS PETZ'!A:Q,17,0)</f>
        <v>SP2</v>
      </c>
      <c r="AF5530" s="20" t="str">
        <f>VLOOKUP(E5530,'FILIAIS PETZ'!A:Q,3,0)</f>
        <v>FELICIO</v>
      </c>
      <c r="AG5530" s="20" t="str">
        <f>VLOOKUP(E5530,'FILIAIS PETZ'!A:Q,2,0)</f>
        <v>R3</v>
      </c>
      <c r="AH5530" s="75">
        <v>361.69</v>
      </c>
      <c r="AI5530" s="16" t="s">
        <v>12322</v>
      </c>
      <c r="AJ5530" s="43" t="str">
        <f>VLOOKUP(E5530,'FILIAIS PETZ'!$A$2:$K$2000,11,0)</f>
        <v>18.328.118/0243-93</v>
      </c>
      <c r="AK5530" s="44" t="str">
        <f t="shared" si="357"/>
        <v>18.328.118/0243-93</v>
      </c>
    </row>
    <row r="5531" spans="1:37" s="14" customFormat="1" ht="15" customHeight="1" thickBot="1" x14ac:dyDescent="0.25">
      <c r="A5531" s="9" t="str">
        <f>J5531</f>
        <v>PREVENTIVA</v>
      </c>
      <c r="B5531" s="18">
        <f>VLOOKUP(C5531,FORNECEDORES!D:E,2,0)</f>
        <v>94718</v>
      </c>
      <c r="C5531" s="19" t="str">
        <f>VLOOKUP(D5531,FORNECEDORES!A:D,4,0)</f>
        <v>03.729.363/0001-50</v>
      </c>
      <c r="D5531" s="13" t="s">
        <v>11810</v>
      </c>
      <c r="E5531" s="20" t="str">
        <f t="shared" si="358"/>
        <v>04 0011</v>
      </c>
      <c r="F5531" s="28" t="s">
        <v>8976</v>
      </c>
      <c r="G5531" s="21" t="str">
        <f>VLOOKUP(E5531,'FILIAIS PETZ'!A:E,5,0)</f>
        <v>PETZ AUGUSTA</v>
      </c>
      <c r="H5531" s="20" t="str">
        <f>VLOOKUP(E5531,'FILIAIS PETZ'!A:D,4,0)</f>
        <v>AUGT-SP</v>
      </c>
      <c r="I5531" s="46">
        <v>45547</v>
      </c>
      <c r="J5531" s="9" t="s">
        <v>4980</v>
      </c>
      <c r="K5531" s="84" t="s">
        <v>5858</v>
      </c>
      <c r="L5531" s="83" t="s">
        <v>11314</v>
      </c>
      <c r="M5531" s="46">
        <v>45537</v>
      </c>
      <c r="N5531" s="46">
        <v>45567</v>
      </c>
      <c r="O5531" s="46">
        <v>45547</v>
      </c>
      <c r="P5531" s="84" t="s">
        <v>4998</v>
      </c>
      <c r="Q5531" s="84">
        <v>3</v>
      </c>
      <c r="R5531" s="84">
        <v>1</v>
      </c>
      <c r="S5531" s="84">
        <v>8</v>
      </c>
      <c r="T5531" s="84" t="s">
        <v>32</v>
      </c>
      <c r="U5531" s="84">
        <v>11002</v>
      </c>
      <c r="V5531" s="84">
        <v>11002</v>
      </c>
      <c r="W5531" s="84" t="s">
        <v>5019</v>
      </c>
      <c r="X5531" s="84" t="s">
        <v>5033</v>
      </c>
      <c r="Y5531" s="9" t="s">
        <v>4980</v>
      </c>
      <c r="Z5531" s="84" t="s">
        <v>4980</v>
      </c>
      <c r="AA5531" s="9" t="s">
        <v>5033</v>
      </c>
      <c r="AB5531" s="9" t="s">
        <v>5066</v>
      </c>
      <c r="AC5531" s="84" t="s">
        <v>4999</v>
      </c>
      <c r="AD5531" s="83"/>
      <c r="AE5531" s="20" t="str">
        <f>VLOOKUP(E5531,'FILIAIS PETZ'!A:Q,17,0)</f>
        <v>SP2</v>
      </c>
      <c r="AF5531" s="20" t="str">
        <f>VLOOKUP(E5531,'FILIAIS PETZ'!A:Q,3,0)</f>
        <v>FELICIO</v>
      </c>
      <c r="AG5531" s="20" t="str">
        <f>VLOOKUP(E5531,'FILIAIS PETZ'!A:Q,2,0)</f>
        <v>R3</v>
      </c>
      <c r="AH5531" s="75">
        <v>900</v>
      </c>
      <c r="AI5531" s="16" t="s">
        <v>12643</v>
      </c>
      <c r="AJ5531" s="43">
        <f>VLOOKUP(E5531,'FILIAIS PETZ'!$A$2:$K$2000,11,0)</f>
        <v>18328118001776</v>
      </c>
      <c r="AK5531" s="44">
        <f t="shared" si="357"/>
        <v>18328118001776</v>
      </c>
    </row>
    <row r="5532" spans="1:37" s="14" customFormat="1" ht="15" customHeight="1" thickBot="1" x14ac:dyDescent="0.25">
      <c r="A5532" s="9">
        <f t="shared" si="359"/>
        <v>988047</v>
      </c>
      <c r="B5532" s="18">
        <f>VLOOKUP(C5532,FORNECEDORES!D:E,2,0)</f>
        <v>40460</v>
      </c>
      <c r="C5532" s="19" t="str">
        <f>VLOOKUP(D5532,FORNECEDORES!A:D,4,0)</f>
        <v>30.515.748/0001-98</v>
      </c>
      <c r="D5532" s="13" t="s">
        <v>2732</v>
      </c>
      <c r="E5532" s="20" t="str">
        <f t="shared" si="358"/>
        <v>04 0180</v>
      </c>
      <c r="F5532" s="28" t="s">
        <v>4944</v>
      </c>
      <c r="G5532" s="21" t="str">
        <f>VLOOKUP(E5532,'FILIAIS PETZ'!A:E,5,0)</f>
        <v>PETZ TORQUATO TAPAJOS</v>
      </c>
      <c r="H5532" s="20" t="str">
        <f>VLOOKUP(E5532,'FILIAIS PETZ'!A:D,4,0)</f>
        <v>TQTP-AM</v>
      </c>
      <c r="I5532" s="85">
        <v>45546</v>
      </c>
      <c r="J5532" s="84">
        <v>988047</v>
      </c>
      <c r="K5532" s="84" t="s">
        <v>5858</v>
      </c>
      <c r="L5532" s="83" t="s">
        <v>13027</v>
      </c>
      <c r="M5532" s="46">
        <v>45553</v>
      </c>
      <c r="N5532" s="46">
        <v>45574</v>
      </c>
      <c r="O5532" s="46">
        <v>45556</v>
      </c>
      <c r="P5532" s="84" t="s">
        <v>4990</v>
      </c>
      <c r="Q5532" s="84">
        <v>3</v>
      </c>
      <c r="R5532" s="84">
        <v>1</v>
      </c>
      <c r="S5532" s="84">
        <v>8</v>
      </c>
      <c r="T5532" s="84" t="s">
        <v>32</v>
      </c>
      <c r="U5532" s="84">
        <v>11002</v>
      </c>
      <c r="V5532" s="84">
        <v>11002</v>
      </c>
      <c r="W5532" s="84" t="s">
        <v>5019</v>
      </c>
      <c r="X5532" s="84" t="s">
        <v>4992</v>
      </c>
      <c r="Y5532" s="9" t="s">
        <v>4997</v>
      </c>
      <c r="Z5532" s="9" t="s">
        <v>4993</v>
      </c>
      <c r="AA5532" s="84" t="s">
        <v>4992</v>
      </c>
      <c r="AB5532" s="9" t="s">
        <v>12941</v>
      </c>
      <c r="AC5532" s="84" t="s">
        <v>5006</v>
      </c>
      <c r="AD5532" s="83"/>
      <c r="AE5532" s="20" t="str">
        <f>VLOOKUP(E5532,'FILIAIS PETZ'!A:Q,17,0)</f>
        <v>CO-3</v>
      </c>
      <c r="AF5532" s="20" t="str">
        <f>VLOOKUP(E5532,'FILIAIS PETZ'!A:Q,3,0)</f>
        <v>FELICIO</v>
      </c>
      <c r="AG5532" s="20" t="str">
        <f>VLOOKUP(E5532,'FILIAIS PETZ'!A:Q,2,0)</f>
        <v>R3</v>
      </c>
      <c r="AH5532" s="75">
        <v>2000</v>
      </c>
      <c r="AI5532" s="16" t="s">
        <v>12679</v>
      </c>
      <c r="AJ5532" s="43">
        <f>VLOOKUP(E5532,'FILIAIS PETZ'!$A$2:$K$2000,11,0)</f>
        <v>18328118017346</v>
      </c>
      <c r="AK5532" s="44">
        <f t="shared" si="357"/>
        <v>18328118017346</v>
      </c>
    </row>
    <row r="5533" spans="1:37" s="14" customFormat="1" ht="15" customHeight="1" thickBot="1" x14ac:dyDescent="0.25">
      <c r="A5533" s="9">
        <f t="shared" si="359"/>
        <v>988049</v>
      </c>
      <c r="B5533" s="18">
        <f>VLOOKUP(C5533,FORNECEDORES!D:E,2,0)</f>
        <v>40460</v>
      </c>
      <c r="C5533" s="19" t="str">
        <f>VLOOKUP(D5533,FORNECEDORES!A:D,4,0)</f>
        <v>30.515.748/0001-98</v>
      </c>
      <c r="D5533" s="13" t="s">
        <v>2732</v>
      </c>
      <c r="E5533" s="20" t="str">
        <f t="shared" si="358"/>
        <v>04 0146</v>
      </c>
      <c r="F5533" s="28" t="s">
        <v>4947</v>
      </c>
      <c r="G5533" s="21" t="str">
        <f>VLOOKUP(E5533,'FILIAIS PETZ'!A:E,5,0)</f>
        <v>PETZ DJALMA BATISTA</v>
      </c>
      <c r="H5533" s="20" t="str">
        <f>VLOOKUP(E5533,'FILIAIS PETZ'!A:D,4,0)</f>
        <v>DJBA-AM</v>
      </c>
      <c r="I5533" s="85">
        <v>45546</v>
      </c>
      <c r="J5533" s="84">
        <v>988049</v>
      </c>
      <c r="K5533" s="84" t="s">
        <v>5858</v>
      </c>
      <c r="L5533" s="83" t="s">
        <v>13028</v>
      </c>
      <c r="M5533" s="46">
        <v>45553</v>
      </c>
      <c r="N5533" s="46">
        <v>45574</v>
      </c>
      <c r="O5533" s="46">
        <v>45556</v>
      </c>
      <c r="P5533" s="84" t="s">
        <v>4990</v>
      </c>
      <c r="Q5533" s="84">
        <v>3</v>
      </c>
      <c r="R5533" s="84">
        <v>1</v>
      </c>
      <c r="S5533" s="84">
        <v>8</v>
      </c>
      <c r="T5533" s="84" t="s">
        <v>32</v>
      </c>
      <c r="U5533" s="84">
        <v>11002</v>
      </c>
      <c r="V5533" s="84">
        <v>11002</v>
      </c>
      <c r="W5533" s="84" t="s">
        <v>5019</v>
      </c>
      <c r="X5533" s="84" t="s">
        <v>4992</v>
      </c>
      <c r="Y5533" s="9" t="s">
        <v>4997</v>
      </c>
      <c r="Z5533" s="9" t="s">
        <v>4993</v>
      </c>
      <c r="AA5533" s="84" t="s">
        <v>4992</v>
      </c>
      <c r="AB5533" s="9" t="s">
        <v>12941</v>
      </c>
      <c r="AC5533" s="84" t="s">
        <v>5006</v>
      </c>
      <c r="AD5533" s="83"/>
      <c r="AE5533" s="20" t="str">
        <f>VLOOKUP(E5533,'FILIAIS PETZ'!A:Q,17,0)</f>
        <v>CO-3</v>
      </c>
      <c r="AF5533" s="20" t="str">
        <f>VLOOKUP(E5533,'FILIAIS PETZ'!A:Q,3,0)</f>
        <v>FELICIO</v>
      </c>
      <c r="AG5533" s="20" t="str">
        <f>VLOOKUP(E5533,'FILIAIS PETZ'!A:Q,2,0)</f>
        <v>R3</v>
      </c>
      <c r="AH5533" s="75">
        <v>2000</v>
      </c>
      <c r="AI5533" s="16" t="s">
        <v>12679</v>
      </c>
      <c r="AJ5533" s="43">
        <f>VLOOKUP(E5533,'FILIAIS PETZ'!$A$2:$K$2000,11,0)</f>
        <v>18328118013782</v>
      </c>
      <c r="AK5533" s="44">
        <f t="shared" si="357"/>
        <v>18328118013782</v>
      </c>
    </row>
    <row r="5534" spans="1:37" s="14" customFormat="1" ht="15" customHeight="1" thickBot="1" x14ac:dyDescent="0.25">
      <c r="A5534" s="9">
        <f t="shared" si="359"/>
        <v>988052</v>
      </c>
      <c r="B5534" s="18">
        <f>VLOOKUP(C5534,FORNECEDORES!D:E,2,0)</f>
        <v>223099</v>
      </c>
      <c r="C5534" s="19" t="str">
        <f>VLOOKUP(D5534,FORNECEDORES!A:D,4,0)</f>
        <v>33.782.083/0001-77</v>
      </c>
      <c r="D5534" s="92" t="s">
        <v>3652</v>
      </c>
      <c r="E5534" s="20" t="str">
        <f t="shared" si="358"/>
        <v>04 0139</v>
      </c>
      <c r="F5534" s="28" t="s">
        <v>4978</v>
      </c>
      <c r="G5534" s="21" t="str">
        <f>VLOOKUP(E5534,'FILIAIS PETZ'!A:E,5,0)</f>
        <v>PETZ PALMAS</v>
      </c>
      <c r="H5534" s="20" t="str">
        <f>VLOOKUP(E5534,'FILIAIS PETZ'!A:D,4,0)</f>
        <v>PMAS-TO</v>
      </c>
      <c r="I5534" s="85">
        <v>45546</v>
      </c>
      <c r="J5534" s="84">
        <v>988052</v>
      </c>
      <c r="K5534" s="9" t="s">
        <v>5858</v>
      </c>
      <c r="L5534" s="29" t="s">
        <v>13714</v>
      </c>
      <c r="M5534" s="46">
        <v>45573</v>
      </c>
      <c r="N5534" s="46">
        <v>45602</v>
      </c>
      <c r="O5534" s="46">
        <v>45581</v>
      </c>
      <c r="P5534" s="84" t="s">
        <v>4990</v>
      </c>
      <c r="Q5534" s="84">
        <v>3</v>
      </c>
      <c r="R5534" s="84">
        <v>1</v>
      </c>
      <c r="S5534" s="84">
        <v>8</v>
      </c>
      <c r="T5534" s="84" t="s">
        <v>32</v>
      </c>
      <c r="U5534" s="84">
        <v>11002</v>
      </c>
      <c r="V5534" s="84">
        <v>11002</v>
      </c>
      <c r="W5534" s="84" t="s">
        <v>5024</v>
      </c>
      <c r="X5534" s="84" t="s">
        <v>4985</v>
      </c>
      <c r="Y5534" s="84" t="s">
        <v>4993</v>
      </c>
      <c r="Z5534" s="9" t="s">
        <v>4993</v>
      </c>
      <c r="AA5534" s="84" t="s">
        <v>4989</v>
      </c>
      <c r="AB5534" s="9" t="s">
        <v>12941</v>
      </c>
      <c r="AC5534" s="84" t="s">
        <v>5006</v>
      </c>
      <c r="AD5534" s="83"/>
      <c r="AE5534" s="20" t="str">
        <f>VLOOKUP(E5534,'FILIAIS PETZ'!A:Q,17,0)</f>
        <v>CO-2</v>
      </c>
      <c r="AF5534" s="20" t="str">
        <f>VLOOKUP(E5534,'FILIAIS PETZ'!A:Q,3,0)</f>
        <v>FELICIO</v>
      </c>
      <c r="AG5534" s="20" t="str">
        <f>VLOOKUP(E5534,'FILIAIS PETZ'!A:Q,2,0)</f>
        <v>R3</v>
      </c>
      <c r="AH5534" s="75">
        <v>590</v>
      </c>
      <c r="AI5534" s="16" t="s">
        <v>12680</v>
      </c>
      <c r="AJ5534" s="43">
        <f>VLOOKUP(E5534,'FILIAIS PETZ'!$A$2:$K$2000,11,0)</f>
        <v>18328118014088</v>
      </c>
      <c r="AK5534" s="44">
        <f t="shared" si="357"/>
        <v>18328118014088</v>
      </c>
    </row>
    <row r="5535" spans="1:37" s="14" customFormat="1" ht="15" customHeight="1" thickBot="1" x14ac:dyDescent="0.25">
      <c r="A5535" s="9">
        <f t="shared" si="359"/>
        <v>988053</v>
      </c>
      <c r="B5535" s="18">
        <f>VLOOKUP(C5535,FORNECEDORES!D:E,2,0)</f>
        <v>223099</v>
      </c>
      <c r="C5535" s="19" t="str">
        <f>VLOOKUP(D5535,FORNECEDORES!A:D,4,0)</f>
        <v>33.782.083/0001-77</v>
      </c>
      <c r="D5535" s="92" t="s">
        <v>3652</v>
      </c>
      <c r="E5535" s="20" t="str">
        <f t="shared" si="358"/>
        <v>04 0139</v>
      </c>
      <c r="F5535" s="28" t="s">
        <v>4978</v>
      </c>
      <c r="G5535" s="21" t="str">
        <f>VLOOKUP(E5535,'FILIAIS PETZ'!A:E,5,0)</f>
        <v>PETZ PALMAS</v>
      </c>
      <c r="H5535" s="20" t="str">
        <f>VLOOKUP(E5535,'FILIAIS PETZ'!A:D,4,0)</f>
        <v>PMAS-TO</v>
      </c>
      <c r="I5535" s="85">
        <v>45546</v>
      </c>
      <c r="J5535" s="84">
        <v>988053</v>
      </c>
      <c r="K5535" s="9" t="s">
        <v>5858</v>
      </c>
      <c r="L5535" s="29" t="s">
        <v>13713</v>
      </c>
      <c r="M5535" s="46">
        <v>45573</v>
      </c>
      <c r="N5535" s="46">
        <v>45602</v>
      </c>
      <c r="O5535" s="46">
        <v>45581</v>
      </c>
      <c r="P5535" s="84" t="s">
        <v>4990</v>
      </c>
      <c r="Q5535" s="84">
        <v>3</v>
      </c>
      <c r="R5535" s="84">
        <v>1</v>
      </c>
      <c r="S5535" s="84">
        <v>8</v>
      </c>
      <c r="T5535" s="84" t="s">
        <v>32</v>
      </c>
      <c r="U5535" s="84">
        <v>11002</v>
      </c>
      <c r="V5535" s="84">
        <v>11002</v>
      </c>
      <c r="W5535" s="84" t="s">
        <v>5034</v>
      </c>
      <c r="X5535" s="84" t="s">
        <v>4985</v>
      </c>
      <c r="Y5535" s="84" t="s">
        <v>4993</v>
      </c>
      <c r="Z5535" s="9" t="s">
        <v>4993</v>
      </c>
      <c r="AA5535" s="84" t="s">
        <v>4989</v>
      </c>
      <c r="AB5535" s="9" t="s">
        <v>12941</v>
      </c>
      <c r="AC5535" s="84" t="s">
        <v>5006</v>
      </c>
      <c r="AD5535" s="83"/>
      <c r="AE5535" s="20" t="str">
        <f>VLOOKUP(E5535,'FILIAIS PETZ'!A:Q,17,0)</f>
        <v>CO-2</v>
      </c>
      <c r="AF5535" s="20" t="str">
        <f>VLOOKUP(E5535,'FILIAIS PETZ'!A:Q,3,0)</f>
        <v>FELICIO</v>
      </c>
      <c r="AG5535" s="20" t="str">
        <f>VLOOKUP(E5535,'FILIAIS PETZ'!A:Q,2,0)</f>
        <v>R3</v>
      </c>
      <c r="AH5535" s="75">
        <v>480</v>
      </c>
      <c r="AI5535" s="16" t="s">
        <v>12681</v>
      </c>
      <c r="AJ5535" s="43">
        <f>VLOOKUP(E5535,'FILIAIS PETZ'!$A$2:$K$2000,11,0)</f>
        <v>18328118014088</v>
      </c>
      <c r="AK5535" s="44">
        <f t="shared" si="357"/>
        <v>18328118014088</v>
      </c>
    </row>
    <row r="5536" spans="1:37" s="14" customFormat="1" ht="15" customHeight="1" thickBot="1" x14ac:dyDescent="0.25">
      <c r="A5536" s="9">
        <f t="shared" si="359"/>
        <v>988057</v>
      </c>
      <c r="B5536" s="18">
        <f>VLOOKUP(C5536,FORNECEDORES!D:E,2,0)</f>
        <v>755572</v>
      </c>
      <c r="C5536" s="19" t="str">
        <f>VLOOKUP(D5536,FORNECEDORES!A:D,4,0)</f>
        <v>53.795.002/0001-80</v>
      </c>
      <c r="D5536" s="13" t="s">
        <v>5850</v>
      </c>
      <c r="E5536" s="20" t="str">
        <f t="shared" si="358"/>
        <v>04 0077</v>
      </c>
      <c r="F5536" s="28" t="s">
        <v>4954</v>
      </c>
      <c r="G5536" s="21" t="str">
        <f>VLOOKUP(E5536,'FILIAIS PETZ'!A:E,5,0)</f>
        <v>PETZ GOIANIA (SETOR BUENO)</v>
      </c>
      <c r="H5536" s="20" t="str">
        <f>VLOOKUP(E5536,'FILIAIS PETZ'!A:D,4,0)</f>
        <v>BT63-GO</v>
      </c>
      <c r="I5536" s="85">
        <v>45547</v>
      </c>
      <c r="J5536" s="84">
        <v>988057</v>
      </c>
      <c r="K5536" s="84" t="s">
        <v>5858</v>
      </c>
      <c r="L5536" s="83" t="s">
        <v>12841</v>
      </c>
      <c r="M5536" s="46">
        <v>45547</v>
      </c>
      <c r="N5536" s="46">
        <v>45574</v>
      </c>
      <c r="O5536" s="46">
        <v>45553</v>
      </c>
      <c r="P5536" s="84" t="s">
        <v>4990</v>
      </c>
      <c r="Q5536" s="84">
        <v>3</v>
      </c>
      <c r="R5536" s="84">
        <v>1</v>
      </c>
      <c r="S5536" s="84">
        <v>8</v>
      </c>
      <c r="T5536" s="84" t="s">
        <v>32</v>
      </c>
      <c r="U5536" s="84">
        <v>11002</v>
      </c>
      <c r="V5536" s="84">
        <v>11002</v>
      </c>
      <c r="W5536" s="84" t="s">
        <v>5039</v>
      </c>
      <c r="X5536" s="84" t="s">
        <v>5016</v>
      </c>
      <c r="Y5536" s="84" t="s">
        <v>4993</v>
      </c>
      <c r="Z5536" s="84" t="s">
        <v>4993</v>
      </c>
      <c r="AA5536" s="84" t="s">
        <v>5040</v>
      </c>
      <c r="AB5536" s="9" t="s">
        <v>12941</v>
      </c>
      <c r="AC5536" s="84" t="s">
        <v>5006</v>
      </c>
      <c r="AD5536" s="83"/>
      <c r="AE5536" s="20" t="str">
        <f>VLOOKUP(E5536,'FILIAIS PETZ'!A:Q,17,0)</f>
        <v>CO-2</v>
      </c>
      <c r="AF5536" s="20" t="str">
        <f>VLOOKUP(E5536,'FILIAIS PETZ'!A:Q,3,0)</f>
        <v>FELICIO</v>
      </c>
      <c r="AG5536" s="20" t="str">
        <f>VLOOKUP(E5536,'FILIAIS PETZ'!A:Q,2,0)</f>
        <v>R3</v>
      </c>
      <c r="AH5536" s="75">
        <v>2700</v>
      </c>
      <c r="AI5536" s="16" t="s">
        <v>12682</v>
      </c>
      <c r="AJ5536" s="43">
        <f>VLOOKUP(E5536,'FILIAIS PETZ'!$A$2:$K$2000,11,0)</f>
        <v>18328118007545</v>
      </c>
      <c r="AK5536" s="44">
        <f t="shared" si="357"/>
        <v>18328118007545</v>
      </c>
    </row>
    <row r="5537" spans="1:37" s="14" customFormat="1" ht="15" customHeight="1" thickBot="1" x14ac:dyDescent="0.25">
      <c r="A5537" s="9">
        <f t="shared" si="359"/>
        <v>988080</v>
      </c>
      <c r="B5537" s="18">
        <f>VLOOKUP(C5537,FORNECEDORES!D:E,2,0)</f>
        <v>379168</v>
      </c>
      <c r="C5537" s="19" t="str">
        <f>VLOOKUP(D5537,FORNECEDORES!A:D,4,0)</f>
        <v>84.531.557/0001-49</v>
      </c>
      <c r="D5537" s="13" t="s">
        <v>4090</v>
      </c>
      <c r="E5537" s="20" t="str">
        <f t="shared" si="358"/>
        <v>04 0180</v>
      </c>
      <c r="F5537" s="28" t="s">
        <v>4944</v>
      </c>
      <c r="G5537" s="21" t="str">
        <f>VLOOKUP(E5537,'FILIAIS PETZ'!A:E,5,0)</f>
        <v>PETZ TORQUATO TAPAJOS</v>
      </c>
      <c r="H5537" s="20" t="str">
        <f>VLOOKUP(E5537,'FILIAIS PETZ'!A:D,4,0)</f>
        <v>TQTP-AM</v>
      </c>
      <c r="I5537" s="85">
        <v>45547</v>
      </c>
      <c r="J5537" s="84">
        <v>988080</v>
      </c>
      <c r="K5537" s="84" t="s">
        <v>5858</v>
      </c>
      <c r="L5537" s="83" t="s">
        <v>13026</v>
      </c>
      <c r="M5537" s="46">
        <v>45553</v>
      </c>
      <c r="N5537" s="46">
        <v>45574</v>
      </c>
      <c r="O5537" s="46">
        <v>45556</v>
      </c>
      <c r="P5537" s="84" t="s">
        <v>4990</v>
      </c>
      <c r="Q5537" s="84">
        <v>3</v>
      </c>
      <c r="R5537" s="84">
        <v>1</v>
      </c>
      <c r="S5537" s="84">
        <v>8</v>
      </c>
      <c r="T5537" s="84" t="s">
        <v>32</v>
      </c>
      <c r="U5537" s="84">
        <v>11002</v>
      </c>
      <c r="V5537" s="84">
        <v>11002</v>
      </c>
      <c r="W5537" s="84" t="s">
        <v>5039</v>
      </c>
      <c r="X5537" s="84" t="s">
        <v>5016</v>
      </c>
      <c r="Y5537" s="10" t="s">
        <v>4993</v>
      </c>
      <c r="Z5537" s="10" t="s">
        <v>4993</v>
      </c>
      <c r="AA5537" s="10" t="s">
        <v>4989</v>
      </c>
      <c r="AB5537" s="10" t="s">
        <v>12941</v>
      </c>
      <c r="AC5537" s="84" t="s">
        <v>5006</v>
      </c>
      <c r="AD5537" s="83"/>
      <c r="AE5537" s="20" t="str">
        <f>VLOOKUP(E5537,'FILIAIS PETZ'!A:Q,17,0)</f>
        <v>CO-3</v>
      </c>
      <c r="AF5537" s="20" t="str">
        <f>VLOOKUP(E5537,'FILIAIS PETZ'!A:Q,3,0)</f>
        <v>FELICIO</v>
      </c>
      <c r="AG5537" s="20" t="str">
        <f>VLOOKUP(E5537,'FILIAIS PETZ'!A:Q,2,0)</f>
        <v>R3</v>
      </c>
      <c r="AH5537" s="75">
        <v>2800</v>
      </c>
      <c r="AI5537" s="16" t="s">
        <v>12683</v>
      </c>
      <c r="AJ5537" s="43">
        <f>VLOOKUP(E5537,'FILIAIS PETZ'!$A$2:$K$2000,11,0)</f>
        <v>18328118017346</v>
      </c>
      <c r="AK5537" s="44">
        <f t="shared" si="357"/>
        <v>18328118017346</v>
      </c>
    </row>
    <row r="5538" spans="1:37" s="14" customFormat="1" ht="15" customHeight="1" thickBot="1" x14ac:dyDescent="0.25">
      <c r="A5538" s="9">
        <f t="shared" si="359"/>
        <v>988082</v>
      </c>
      <c r="B5538" s="18">
        <f>VLOOKUP(C5538,FORNECEDORES!D:E,2,0)</f>
        <v>379168</v>
      </c>
      <c r="C5538" s="19" t="str">
        <f>VLOOKUP(D5538,FORNECEDORES!A:D,4,0)</f>
        <v>84.531.557/0001-49</v>
      </c>
      <c r="D5538" s="13" t="s">
        <v>4090</v>
      </c>
      <c r="E5538" s="20" t="str">
        <f t="shared" si="358"/>
        <v>04 0146</v>
      </c>
      <c r="F5538" s="28" t="s">
        <v>4947</v>
      </c>
      <c r="G5538" s="21" t="str">
        <f>VLOOKUP(E5538,'FILIAIS PETZ'!A:E,5,0)</f>
        <v>PETZ DJALMA BATISTA</v>
      </c>
      <c r="H5538" s="20" t="str">
        <f>VLOOKUP(E5538,'FILIAIS PETZ'!A:D,4,0)</f>
        <v>DJBA-AM</v>
      </c>
      <c r="I5538" s="85">
        <v>45547</v>
      </c>
      <c r="J5538" s="84">
        <v>988082</v>
      </c>
      <c r="K5538" s="84" t="s">
        <v>5858</v>
      </c>
      <c r="L5538" s="83" t="s">
        <v>13025</v>
      </c>
      <c r="M5538" s="46">
        <v>45553</v>
      </c>
      <c r="N5538" s="46">
        <v>45574</v>
      </c>
      <c r="O5538" s="46">
        <v>45556</v>
      </c>
      <c r="P5538" s="84" t="s">
        <v>4990</v>
      </c>
      <c r="Q5538" s="84">
        <v>3</v>
      </c>
      <c r="R5538" s="84">
        <v>1</v>
      </c>
      <c r="S5538" s="84">
        <v>8</v>
      </c>
      <c r="T5538" s="84" t="s">
        <v>32</v>
      </c>
      <c r="U5538" s="84">
        <v>11002</v>
      </c>
      <c r="V5538" s="84">
        <v>11002</v>
      </c>
      <c r="W5538" s="84" t="s">
        <v>5039</v>
      </c>
      <c r="X5538" s="84" t="s">
        <v>5016</v>
      </c>
      <c r="Y5538" s="10" t="s">
        <v>4993</v>
      </c>
      <c r="Z5538" s="10" t="s">
        <v>4993</v>
      </c>
      <c r="AA5538" s="10" t="s">
        <v>4989</v>
      </c>
      <c r="AB5538" s="10" t="s">
        <v>12941</v>
      </c>
      <c r="AC5538" s="84" t="s">
        <v>5006</v>
      </c>
      <c r="AD5538" s="83"/>
      <c r="AE5538" s="20" t="str">
        <f>VLOOKUP(E5538,'FILIAIS PETZ'!A:Q,17,0)</f>
        <v>CO-3</v>
      </c>
      <c r="AF5538" s="20" t="str">
        <f>VLOOKUP(E5538,'FILIAIS PETZ'!A:Q,3,0)</f>
        <v>FELICIO</v>
      </c>
      <c r="AG5538" s="20" t="str">
        <f>VLOOKUP(E5538,'FILIAIS PETZ'!A:Q,2,0)</f>
        <v>R3</v>
      </c>
      <c r="AH5538" s="75">
        <v>3300</v>
      </c>
      <c r="AI5538" s="16" t="s">
        <v>12684</v>
      </c>
      <c r="AJ5538" s="43">
        <f>VLOOKUP(E5538,'FILIAIS PETZ'!$A$2:$K$2000,11,0)</f>
        <v>18328118013782</v>
      </c>
      <c r="AK5538" s="44">
        <f t="shared" si="357"/>
        <v>18328118013782</v>
      </c>
    </row>
    <row r="5539" spans="1:37" s="14" customFormat="1" ht="15" customHeight="1" thickBot="1" x14ac:dyDescent="0.25">
      <c r="A5539" s="9">
        <f t="shared" si="359"/>
        <v>988084</v>
      </c>
      <c r="B5539" s="18">
        <f>VLOOKUP(C5539,FORNECEDORES!D:E,2,0)</f>
        <v>379168</v>
      </c>
      <c r="C5539" s="19" t="str">
        <f>VLOOKUP(D5539,FORNECEDORES!A:D,4,0)</f>
        <v>84.531.557/0001-49</v>
      </c>
      <c r="D5539" s="13" t="s">
        <v>4090</v>
      </c>
      <c r="E5539" s="20" t="str">
        <f t="shared" si="358"/>
        <v>04 0180</v>
      </c>
      <c r="F5539" s="28" t="s">
        <v>4944</v>
      </c>
      <c r="G5539" s="21" t="str">
        <f>VLOOKUP(E5539,'FILIAIS PETZ'!A:E,5,0)</f>
        <v>PETZ TORQUATO TAPAJOS</v>
      </c>
      <c r="H5539" s="20" t="str">
        <f>VLOOKUP(E5539,'FILIAIS PETZ'!A:D,4,0)</f>
        <v>TQTP-AM</v>
      </c>
      <c r="I5539" s="85">
        <v>45546</v>
      </c>
      <c r="J5539" s="84">
        <v>988084</v>
      </c>
      <c r="K5539" s="84" t="s">
        <v>5858</v>
      </c>
      <c r="L5539" s="83" t="s">
        <v>12948</v>
      </c>
      <c r="M5539" s="46">
        <v>45551</v>
      </c>
      <c r="N5539" s="46">
        <v>45574</v>
      </c>
      <c r="O5539" s="46">
        <v>45555</v>
      </c>
      <c r="P5539" s="84" t="s">
        <v>4990</v>
      </c>
      <c r="Q5539" s="84">
        <v>3</v>
      </c>
      <c r="R5539" s="84">
        <v>1</v>
      </c>
      <c r="S5539" s="84">
        <v>8</v>
      </c>
      <c r="T5539" s="84" t="s">
        <v>32</v>
      </c>
      <c r="U5539" s="84">
        <v>11002</v>
      </c>
      <c r="V5539" s="84">
        <v>11002</v>
      </c>
      <c r="W5539" s="84" t="s">
        <v>5039</v>
      </c>
      <c r="X5539" s="84" t="s">
        <v>4985</v>
      </c>
      <c r="Y5539" s="10" t="s">
        <v>4997</v>
      </c>
      <c r="Z5539" s="10" t="s">
        <v>4993</v>
      </c>
      <c r="AA5539" s="9" t="s">
        <v>4989</v>
      </c>
      <c r="AB5539" s="9" t="s">
        <v>12941</v>
      </c>
      <c r="AC5539" s="84" t="s">
        <v>5006</v>
      </c>
      <c r="AD5539" s="83"/>
      <c r="AE5539" s="20" t="str">
        <f>VLOOKUP(E5539,'FILIAIS PETZ'!A:Q,17,0)</f>
        <v>CO-3</v>
      </c>
      <c r="AF5539" s="20" t="str">
        <f>VLOOKUP(E5539,'FILIAIS PETZ'!A:Q,3,0)</f>
        <v>FELICIO</v>
      </c>
      <c r="AG5539" s="20" t="str">
        <f>VLOOKUP(E5539,'FILIAIS PETZ'!A:Q,2,0)</f>
        <v>R3</v>
      </c>
      <c r="AH5539" s="75">
        <v>1860</v>
      </c>
      <c r="AI5539" s="16" t="s">
        <v>12685</v>
      </c>
      <c r="AJ5539" s="43">
        <f>VLOOKUP(E5539,'FILIAIS PETZ'!$A$2:$K$2000,11,0)</f>
        <v>18328118017346</v>
      </c>
      <c r="AK5539" s="44">
        <f t="shared" si="357"/>
        <v>18328118017346</v>
      </c>
    </row>
    <row r="5540" spans="1:37" s="14" customFormat="1" ht="15" customHeight="1" thickBot="1" x14ac:dyDescent="0.25">
      <c r="A5540" s="9">
        <f t="shared" si="359"/>
        <v>988087</v>
      </c>
      <c r="B5540" s="18">
        <f>VLOOKUP(C5540,FORNECEDORES!D:E,2,0)</f>
        <v>379168</v>
      </c>
      <c r="C5540" s="19" t="str">
        <f>VLOOKUP(D5540,FORNECEDORES!A:D,4,0)</f>
        <v>84.531.557/0001-49</v>
      </c>
      <c r="D5540" s="13" t="s">
        <v>4090</v>
      </c>
      <c r="E5540" s="20" t="str">
        <f t="shared" si="358"/>
        <v>04 0146</v>
      </c>
      <c r="F5540" s="28" t="s">
        <v>4947</v>
      </c>
      <c r="G5540" s="21" t="str">
        <f>VLOOKUP(E5540,'FILIAIS PETZ'!A:E,5,0)</f>
        <v>PETZ DJALMA BATISTA</v>
      </c>
      <c r="H5540" s="20" t="str">
        <f>VLOOKUP(E5540,'FILIAIS PETZ'!A:D,4,0)</f>
        <v>DJBA-AM</v>
      </c>
      <c r="I5540" s="85">
        <v>45546</v>
      </c>
      <c r="J5540" s="84">
        <v>988087</v>
      </c>
      <c r="K5540" s="84" t="s">
        <v>5858</v>
      </c>
      <c r="L5540" s="83" t="s">
        <v>12947</v>
      </c>
      <c r="M5540" s="46">
        <v>45551</v>
      </c>
      <c r="N5540" s="46">
        <v>45574</v>
      </c>
      <c r="O5540" s="46">
        <v>45555</v>
      </c>
      <c r="P5540" s="84" t="s">
        <v>4990</v>
      </c>
      <c r="Q5540" s="84">
        <v>3</v>
      </c>
      <c r="R5540" s="84">
        <v>1</v>
      </c>
      <c r="S5540" s="84">
        <v>8</v>
      </c>
      <c r="T5540" s="84" t="s">
        <v>32</v>
      </c>
      <c r="U5540" s="84">
        <v>11002</v>
      </c>
      <c r="V5540" s="84">
        <v>11002</v>
      </c>
      <c r="W5540" s="84" t="s">
        <v>5042</v>
      </c>
      <c r="X5540" s="84" t="s">
        <v>4985</v>
      </c>
      <c r="Y5540" s="10" t="s">
        <v>4997</v>
      </c>
      <c r="Z5540" s="10" t="s">
        <v>4993</v>
      </c>
      <c r="AA5540" s="9" t="s">
        <v>4989</v>
      </c>
      <c r="AB5540" s="9" t="s">
        <v>12941</v>
      </c>
      <c r="AC5540" s="84" t="s">
        <v>5006</v>
      </c>
      <c r="AD5540" s="83"/>
      <c r="AE5540" s="20" t="str">
        <f>VLOOKUP(E5540,'FILIAIS PETZ'!A:Q,17,0)</f>
        <v>CO-3</v>
      </c>
      <c r="AF5540" s="20" t="str">
        <f>VLOOKUP(E5540,'FILIAIS PETZ'!A:Q,3,0)</f>
        <v>FELICIO</v>
      </c>
      <c r="AG5540" s="20" t="str">
        <f>VLOOKUP(E5540,'FILIAIS PETZ'!A:Q,2,0)</f>
        <v>R3</v>
      </c>
      <c r="AH5540" s="75">
        <v>380</v>
      </c>
      <c r="AI5540" s="16" t="s">
        <v>12686</v>
      </c>
      <c r="AJ5540" s="43">
        <f>VLOOKUP(E5540,'FILIAIS PETZ'!$A$2:$K$2000,11,0)</f>
        <v>18328118013782</v>
      </c>
      <c r="AK5540" s="44">
        <f t="shared" si="357"/>
        <v>18328118013782</v>
      </c>
    </row>
    <row r="5541" spans="1:37" s="14" customFormat="1" ht="15" customHeight="1" thickBot="1" x14ac:dyDescent="0.25">
      <c r="A5541" s="9">
        <f t="shared" si="359"/>
        <v>988097</v>
      </c>
      <c r="B5541" s="18">
        <f>VLOOKUP(C5541,FORNECEDORES!D:E,2,0)</f>
        <v>530375</v>
      </c>
      <c r="C5541" s="19" t="str">
        <f>VLOOKUP(D5541,FORNECEDORES!A:D,4,0)</f>
        <v>23.080.842/0001-04</v>
      </c>
      <c r="D5541" s="13" t="s">
        <v>4370</v>
      </c>
      <c r="E5541" s="20" t="str">
        <f t="shared" si="358"/>
        <v>04 0106</v>
      </c>
      <c r="F5541" s="28" t="s">
        <v>4952</v>
      </c>
      <c r="G5541" s="21" t="str">
        <f>VLOOKUP(E5541,'FILIAIS PETZ'!A:E,5,0)</f>
        <v>PETZ COTIA</v>
      </c>
      <c r="H5541" s="20" t="str">
        <f>VLOOKUP(E5541,'FILIAIS PETZ'!A:D,4,0)</f>
        <v>CTIA-SP</v>
      </c>
      <c r="I5541" s="85">
        <v>45546</v>
      </c>
      <c r="J5541" s="84">
        <v>988097</v>
      </c>
      <c r="K5541" s="84"/>
      <c r="L5541" s="83"/>
      <c r="M5541" s="46"/>
      <c r="N5541" s="46"/>
      <c r="O5541" s="46"/>
      <c r="P5541" s="84" t="s">
        <v>4990</v>
      </c>
      <c r="Q5541" s="84">
        <v>3</v>
      </c>
      <c r="R5541" s="84">
        <v>1</v>
      </c>
      <c r="S5541" s="84">
        <v>8</v>
      </c>
      <c r="T5541" s="84" t="s">
        <v>32</v>
      </c>
      <c r="U5541" s="84">
        <v>11002</v>
      </c>
      <c r="V5541" s="84">
        <v>11002</v>
      </c>
      <c r="W5541" s="84" t="s">
        <v>5024</v>
      </c>
      <c r="X5541" s="84" t="s">
        <v>4985</v>
      </c>
      <c r="Y5541" s="9" t="s">
        <v>4997</v>
      </c>
      <c r="Z5541" s="9" t="s">
        <v>8241</v>
      </c>
      <c r="AA5541" s="9" t="s">
        <v>4989</v>
      </c>
      <c r="AB5541" s="9" t="s">
        <v>12941</v>
      </c>
      <c r="AC5541" s="84" t="s">
        <v>5006</v>
      </c>
      <c r="AD5541" s="83"/>
      <c r="AE5541" s="20" t="str">
        <f>VLOOKUP(E5541,'FILIAIS PETZ'!A:Q,17,0)</f>
        <v>SP7</v>
      </c>
      <c r="AF5541" s="20" t="str">
        <f>VLOOKUP(E5541,'FILIAIS PETZ'!A:Q,3,0)</f>
        <v>FELICIO</v>
      </c>
      <c r="AG5541" s="20" t="str">
        <f>VLOOKUP(E5541,'FILIAIS PETZ'!A:Q,2,0)</f>
        <v>R3</v>
      </c>
      <c r="AH5541" s="75">
        <v>450</v>
      </c>
      <c r="AI5541" s="16" t="s">
        <v>12687</v>
      </c>
      <c r="AJ5541" s="43">
        <f>VLOOKUP(E5541,'FILIAIS PETZ'!$A$2:$K$2000,11,0)</f>
        <v>18328118009327</v>
      </c>
      <c r="AK5541" s="44">
        <f t="shared" si="357"/>
        <v>18328118009327</v>
      </c>
    </row>
    <row r="5542" spans="1:37" s="14" customFormat="1" ht="15" customHeight="1" thickBot="1" x14ac:dyDescent="0.25">
      <c r="A5542" s="9">
        <f t="shared" si="359"/>
        <v>988098</v>
      </c>
      <c r="B5542" s="18">
        <f>VLOOKUP(C5542,FORNECEDORES!D:E,2,0)</f>
        <v>530375</v>
      </c>
      <c r="C5542" s="19" t="str">
        <f>VLOOKUP(D5542,FORNECEDORES!A:D,4,0)</f>
        <v>23.080.842/0001-04</v>
      </c>
      <c r="D5542" s="13" t="s">
        <v>4370</v>
      </c>
      <c r="E5542" s="20" t="str">
        <f t="shared" si="358"/>
        <v>04 0156</v>
      </c>
      <c r="F5542" s="28" t="s">
        <v>4940</v>
      </c>
      <c r="G5542" s="21" t="str">
        <f>VLOOKUP(E5542,'FILIAIS PETZ'!A:E,5,0)</f>
        <v>PETZ ITAPETININGA</v>
      </c>
      <c r="H5542" s="20" t="str">
        <f>VLOOKUP(E5542,'FILIAIS PETZ'!A:D,4,0)</f>
        <v>ITPT-SP</v>
      </c>
      <c r="I5542" s="85">
        <v>45546</v>
      </c>
      <c r="J5542" s="84">
        <v>988098</v>
      </c>
      <c r="K5542" s="84"/>
      <c r="L5542" s="83"/>
      <c r="M5542" s="46"/>
      <c r="N5542" s="46"/>
      <c r="O5542" s="46"/>
      <c r="P5542" s="84" t="s">
        <v>4990</v>
      </c>
      <c r="Q5542" s="84">
        <v>3</v>
      </c>
      <c r="R5542" s="84">
        <v>1</v>
      </c>
      <c r="S5542" s="84">
        <v>8</v>
      </c>
      <c r="T5542" s="84" t="s">
        <v>32</v>
      </c>
      <c r="U5542" s="84">
        <v>11002</v>
      </c>
      <c r="V5542" s="84">
        <v>11002</v>
      </c>
      <c r="W5542" s="84" t="s">
        <v>5107</v>
      </c>
      <c r="X5542" s="84" t="s">
        <v>4985</v>
      </c>
      <c r="Y5542" s="84" t="s">
        <v>4997</v>
      </c>
      <c r="Z5542" s="9" t="s">
        <v>8241</v>
      </c>
      <c r="AA5542" s="9" t="s">
        <v>4989</v>
      </c>
      <c r="AB5542" s="84" t="s">
        <v>12941</v>
      </c>
      <c r="AC5542" s="84" t="s">
        <v>5006</v>
      </c>
      <c r="AD5542" s="83"/>
      <c r="AE5542" s="20" t="str">
        <f>VLOOKUP(E5542,'FILIAIS PETZ'!A:Q,17,0)</f>
        <v>SP7</v>
      </c>
      <c r="AF5542" s="20" t="str">
        <f>VLOOKUP(E5542,'FILIAIS PETZ'!A:Q,3,0)</f>
        <v>FELICIO</v>
      </c>
      <c r="AG5542" s="20" t="str">
        <f>VLOOKUP(E5542,'FILIAIS PETZ'!A:Q,2,0)</f>
        <v>R3</v>
      </c>
      <c r="AH5542" s="75">
        <v>490</v>
      </c>
      <c r="AI5542" s="16" t="s">
        <v>12360</v>
      </c>
      <c r="AJ5542" s="43">
        <f>VLOOKUP(E5542,'FILIAIS PETZ'!$A$2:$K$2000,11,0)</f>
        <v>18328118014754</v>
      </c>
      <c r="AK5542" s="44">
        <f t="shared" si="357"/>
        <v>18328118014754</v>
      </c>
    </row>
    <row r="5543" spans="1:37" s="14" customFormat="1" ht="15" customHeight="1" thickBot="1" x14ac:dyDescent="0.25">
      <c r="A5543" s="9">
        <f t="shared" si="359"/>
        <v>988100</v>
      </c>
      <c r="B5543" s="18">
        <f>VLOOKUP(C5543,FORNECEDORES!D:E,2,0)</f>
        <v>530375</v>
      </c>
      <c r="C5543" s="19" t="str">
        <f>VLOOKUP(D5543,FORNECEDORES!A:D,4,0)</f>
        <v>23.080.842/0001-04</v>
      </c>
      <c r="D5543" s="13" t="s">
        <v>4370</v>
      </c>
      <c r="E5543" s="20" t="str">
        <f t="shared" si="358"/>
        <v>04 0083</v>
      </c>
      <c r="F5543" s="28" t="s">
        <v>4936</v>
      </c>
      <c r="G5543" s="21" t="str">
        <f>VLOOKUP(E5543,'FILIAIS PETZ'!A:E,5,0)</f>
        <v>PETZ OSASCO</v>
      </c>
      <c r="H5543" s="20" t="str">
        <f>VLOOKUP(E5543,'FILIAIS PETZ'!A:D,4,0)</f>
        <v>OSAS-SP</v>
      </c>
      <c r="I5543" s="85">
        <v>45546</v>
      </c>
      <c r="J5543" s="84">
        <v>988100</v>
      </c>
      <c r="K5543" s="84"/>
      <c r="L5543" s="83"/>
      <c r="M5543" s="46"/>
      <c r="N5543" s="46"/>
      <c r="O5543" s="46"/>
      <c r="P5543" s="84" t="s">
        <v>4982</v>
      </c>
      <c r="Q5543" s="84">
        <v>3</v>
      </c>
      <c r="R5543" s="84">
        <v>1</v>
      </c>
      <c r="S5543" s="84">
        <v>8</v>
      </c>
      <c r="T5543" s="84" t="s">
        <v>32</v>
      </c>
      <c r="U5543" s="84">
        <v>11002</v>
      </c>
      <c r="V5543" s="84">
        <v>11002</v>
      </c>
      <c r="W5543" s="84" t="s">
        <v>4984</v>
      </c>
      <c r="X5543" s="84" t="s">
        <v>4985</v>
      </c>
      <c r="Y5543" s="84" t="s">
        <v>4993</v>
      </c>
      <c r="Z5543" s="84" t="s">
        <v>4993</v>
      </c>
      <c r="AA5543" s="9" t="s">
        <v>4989</v>
      </c>
      <c r="AB5543" s="84" t="s">
        <v>12941</v>
      </c>
      <c r="AC5543" s="84" t="s">
        <v>4988</v>
      </c>
      <c r="AD5543" s="83">
        <v>800000421</v>
      </c>
      <c r="AE5543" s="20" t="str">
        <f>VLOOKUP(E5543,'FILIAIS PETZ'!A:Q,17,0)</f>
        <v>SP7</v>
      </c>
      <c r="AF5543" s="20" t="str">
        <f>VLOOKUP(E5543,'FILIAIS PETZ'!A:Q,3,0)</f>
        <v>FELICIO</v>
      </c>
      <c r="AG5543" s="20" t="str">
        <f>VLOOKUP(E5543,'FILIAIS PETZ'!A:Q,2,0)</f>
        <v>R3</v>
      </c>
      <c r="AH5543" s="75">
        <v>5820</v>
      </c>
      <c r="AI5543" s="16" t="s">
        <v>12688</v>
      </c>
      <c r="AJ5543" s="43">
        <f>VLOOKUP(E5543,'FILIAIS PETZ'!$A$2:$K$2000,11,0)</f>
        <v>18328118008355</v>
      </c>
      <c r="AK5543" s="44">
        <f t="shared" si="357"/>
        <v>18328118008355</v>
      </c>
    </row>
    <row r="5544" spans="1:37" s="14" customFormat="1" ht="15" customHeight="1" thickBot="1" x14ac:dyDescent="0.25">
      <c r="A5544" s="9">
        <f t="shared" si="359"/>
        <v>988129</v>
      </c>
      <c r="B5544" s="18" t="e">
        <f>VLOOKUP(C5544,FORNECEDORES!D:E,2,0)</f>
        <v>#N/A</v>
      </c>
      <c r="C5544" s="19" t="e">
        <f>VLOOKUP(D5544,FORNECEDORES!A:D,4,0)</f>
        <v>#N/A</v>
      </c>
      <c r="D5544" s="13" t="s">
        <v>12678</v>
      </c>
      <c r="E5544" s="20" t="str">
        <f t="shared" si="358"/>
        <v>04 0032</v>
      </c>
      <c r="F5544" s="28" t="s">
        <v>4951</v>
      </c>
      <c r="G5544" s="21" t="str">
        <f>VLOOKUP(E5544,'FILIAIS PETZ'!A:E,5,0)</f>
        <v>PETZ JAGUARE</v>
      </c>
      <c r="H5544" s="20" t="str">
        <f>VLOOKUP(E5544,'FILIAIS PETZ'!A:D,4,0)</f>
        <v>JGRE-SP</v>
      </c>
      <c r="I5544" s="85">
        <v>45547</v>
      </c>
      <c r="J5544" s="84">
        <v>988129</v>
      </c>
      <c r="K5544" s="84"/>
      <c r="L5544" s="83"/>
      <c r="M5544" s="46"/>
      <c r="N5544" s="46"/>
      <c r="O5544" s="46"/>
      <c r="P5544" s="84" t="s">
        <v>4990</v>
      </c>
      <c r="Q5544" s="84">
        <v>3</v>
      </c>
      <c r="R5544" s="84">
        <v>1</v>
      </c>
      <c r="S5544" s="84">
        <v>8</v>
      </c>
      <c r="T5544" s="84" t="s">
        <v>32</v>
      </c>
      <c r="U5544" s="84">
        <v>11002</v>
      </c>
      <c r="V5544" s="84">
        <v>11002</v>
      </c>
      <c r="W5544" s="84" t="s">
        <v>5019</v>
      </c>
      <c r="X5544" s="84" t="s">
        <v>5033</v>
      </c>
      <c r="Y5544" s="84" t="s">
        <v>4993</v>
      </c>
      <c r="Z5544" s="84" t="s">
        <v>4993</v>
      </c>
      <c r="AA5544" s="84" t="s">
        <v>5033</v>
      </c>
      <c r="AB5544" s="84" t="s">
        <v>12941</v>
      </c>
      <c r="AC5544" s="84" t="s">
        <v>5006</v>
      </c>
      <c r="AD5544" s="83"/>
      <c r="AE5544" s="20" t="str">
        <f>VLOOKUP(E5544,'FILIAIS PETZ'!A:Q,17,0)</f>
        <v>SP7</v>
      </c>
      <c r="AF5544" s="20" t="str">
        <f>VLOOKUP(E5544,'FILIAIS PETZ'!A:Q,3,0)</f>
        <v>FELICIO</v>
      </c>
      <c r="AG5544" s="20" t="str">
        <f>VLOOKUP(E5544,'FILIAIS PETZ'!A:Q,2,0)</f>
        <v>R3</v>
      </c>
      <c r="AH5544" s="75">
        <v>5974.52</v>
      </c>
      <c r="AI5544" s="16" t="s">
        <v>12689</v>
      </c>
      <c r="AJ5544" s="43">
        <f>VLOOKUP(E5544,'FILIAIS PETZ'!$A$2:$K$2000,11,0)</f>
        <v>18328118003205</v>
      </c>
      <c r="AK5544" s="44">
        <f t="shared" si="357"/>
        <v>18328118003205</v>
      </c>
    </row>
    <row r="5545" spans="1:37" s="14" customFormat="1" ht="15" customHeight="1" thickBot="1" x14ac:dyDescent="0.25">
      <c r="A5545" s="9">
        <f t="shared" si="359"/>
        <v>988138</v>
      </c>
      <c r="B5545" s="18">
        <f>VLOOKUP(C5545,FORNECEDORES!D:E,2,0)</f>
        <v>741390</v>
      </c>
      <c r="C5545" s="19" t="str">
        <f>VLOOKUP(D5545,FORNECEDORES!A:D,4,0)</f>
        <v>53.327.206/0001-97</v>
      </c>
      <c r="D5545" s="17" t="s">
        <v>1785</v>
      </c>
      <c r="E5545" s="20" t="str">
        <f t="shared" si="358"/>
        <v>04 0061</v>
      </c>
      <c r="F5545" s="28" t="s">
        <v>4946</v>
      </c>
      <c r="G5545" s="21" t="str">
        <f>VLOOKUP(E5545,'FILIAIS PETZ'!A:E,5,0)</f>
        <v>PETZ PAMPULHA</v>
      </c>
      <c r="H5545" s="20" t="str">
        <f>VLOOKUP(E5545,'FILIAIS PETZ'!A:D,4,0)</f>
        <v>PAMP-MG</v>
      </c>
      <c r="I5545" s="85">
        <v>45547</v>
      </c>
      <c r="J5545" s="84">
        <v>988138</v>
      </c>
      <c r="K5545" s="84"/>
      <c r="L5545" s="83"/>
      <c r="M5545" s="46"/>
      <c r="N5545" s="46"/>
      <c r="O5545" s="46"/>
      <c r="P5545" s="84" t="s">
        <v>4990</v>
      </c>
      <c r="Q5545" s="84">
        <v>3</v>
      </c>
      <c r="R5545" s="84">
        <v>1</v>
      </c>
      <c r="S5545" s="84">
        <v>8</v>
      </c>
      <c r="T5545" s="84" t="s">
        <v>32</v>
      </c>
      <c r="U5545" s="84">
        <v>11002</v>
      </c>
      <c r="V5545" s="84">
        <v>11002</v>
      </c>
      <c r="W5545" s="84" t="s">
        <v>5019</v>
      </c>
      <c r="X5545" s="84" t="s">
        <v>4992</v>
      </c>
      <c r="Y5545" s="10" t="s">
        <v>4993</v>
      </c>
      <c r="Z5545" s="10" t="s">
        <v>4993</v>
      </c>
      <c r="AA5545" s="10" t="s">
        <v>4992</v>
      </c>
      <c r="AB5545" s="10" t="s">
        <v>12941</v>
      </c>
      <c r="AC5545" s="84" t="s">
        <v>5006</v>
      </c>
      <c r="AD5545" s="83"/>
      <c r="AE5545" s="20" t="str">
        <f>VLOOKUP(E5545,'FILIAIS PETZ'!A:Q,17,0)</f>
        <v>MG-1</v>
      </c>
      <c r="AF5545" s="20" t="str">
        <f>VLOOKUP(E5545,'FILIAIS PETZ'!A:Q,3,0)</f>
        <v>FELICIO</v>
      </c>
      <c r="AG5545" s="20" t="str">
        <f>VLOOKUP(E5545,'FILIAIS PETZ'!A:Q,2,0)</f>
        <v>R3</v>
      </c>
      <c r="AH5545" s="75">
        <v>1383</v>
      </c>
      <c r="AI5545" s="16" t="s">
        <v>12690</v>
      </c>
      <c r="AJ5545" s="43">
        <f>VLOOKUP(E5545,'FILIAIS PETZ'!$A$2:$K$2000,11,0)</f>
        <v>18328118006069</v>
      </c>
      <c r="AK5545" s="44">
        <f t="shared" si="357"/>
        <v>18328118006069</v>
      </c>
    </row>
    <row r="5546" spans="1:37" s="14" customFormat="1" ht="15" customHeight="1" thickBot="1" x14ac:dyDescent="0.25">
      <c r="A5546" s="9">
        <f t="shared" si="359"/>
        <v>988139</v>
      </c>
      <c r="B5546" s="18">
        <f>VLOOKUP(C5546,FORNECEDORES!D:E,2,0)</f>
        <v>741390</v>
      </c>
      <c r="C5546" s="19" t="str">
        <f>VLOOKUP(D5546,FORNECEDORES!A:D,4,0)</f>
        <v>53.327.206/0001-97</v>
      </c>
      <c r="D5546" s="17" t="s">
        <v>1785</v>
      </c>
      <c r="E5546" s="20" t="str">
        <f t="shared" si="358"/>
        <v>04 0095</v>
      </c>
      <c r="F5546" s="28" t="s">
        <v>4945</v>
      </c>
      <c r="G5546" s="21" t="str">
        <f>VLOOKUP(E5546,'FILIAIS PETZ'!A:E,5,0)</f>
        <v>PETZ BETIM</v>
      </c>
      <c r="H5546" s="20" t="str">
        <f>VLOOKUP(E5546,'FILIAIS PETZ'!A:D,4,0)</f>
        <v>BTIM-MG</v>
      </c>
      <c r="I5546" s="85">
        <v>45547</v>
      </c>
      <c r="J5546" s="84">
        <v>988139</v>
      </c>
      <c r="K5546" s="84" t="s">
        <v>5858</v>
      </c>
      <c r="L5546" s="83" t="s">
        <v>12951</v>
      </c>
      <c r="M5546" s="46">
        <v>45579</v>
      </c>
      <c r="N5546" s="46">
        <v>45609</v>
      </c>
      <c r="O5546" s="46">
        <v>45587</v>
      </c>
      <c r="P5546" s="84" t="s">
        <v>4990</v>
      </c>
      <c r="Q5546" s="84">
        <v>3</v>
      </c>
      <c r="R5546" s="84">
        <v>1</v>
      </c>
      <c r="S5546" s="84">
        <v>8</v>
      </c>
      <c r="T5546" s="84" t="s">
        <v>32</v>
      </c>
      <c r="U5546" s="84">
        <v>11002</v>
      </c>
      <c r="V5546" s="84">
        <v>11002</v>
      </c>
      <c r="W5546" s="84" t="s">
        <v>5019</v>
      </c>
      <c r="X5546" s="84" t="s">
        <v>4992</v>
      </c>
      <c r="Y5546" s="10" t="s">
        <v>4993</v>
      </c>
      <c r="Z5546" s="10" t="s">
        <v>4993</v>
      </c>
      <c r="AA5546" s="10" t="s">
        <v>4992</v>
      </c>
      <c r="AB5546" s="10" t="s">
        <v>12941</v>
      </c>
      <c r="AC5546" s="84" t="s">
        <v>5006</v>
      </c>
      <c r="AD5546" s="83"/>
      <c r="AE5546" s="20" t="str">
        <f>VLOOKUP(E5546,'FILIAIS PETZ'!A:Q,17,0)</f>
        <v>MG-2</v>
      </c>
      <c r="AF5546" s="20" t="str">
        <f>VLOOKUP(E5546,'FILIAIS PETZ'!A:Q,3,0)</f>
        <v>FELICIO</v>
      </c>
      <c r="AG5546" s="20" t="str">
        <f>VLOOKUP(E5546,'FILIAIS PETZ'!A:Q,2,0)</f>
        <v>R3</v>
      </c>
      <c r="AH5546" s="75">
        <v>1765.2</v>
      </c>
      <c r="AI5546" s="16" t="s">
        <v>6789</v>
      </c>
      <c r="AJ5546" s="43">
        <f>VLOOKUP(E5546,'FILIAIS PETZ'!$A$2:$K$2000,11,0)</f>
        <v>18328118009084</v>
      </c>
      <c r="AK5546" s="44">
        <f t="shared" si="357"/>
        <v>18328118009084</v>
      </c>
    </row>
    <row r="5547" spans="1:37" s="14" customFormat="1" ht="15" customHeight="1" thickBot="1" x14ac:dyDescent="0.25">
      <c r="A5547" s="9">
        <f t="shared" si="359"/>
        <v>988142</v>
      </c>
      <c r="B5547" s="18">
        <f>VLOOKUP(C5547,FORNECEDORES!D:E,2,0)</f>
        <v>741390</v>
      </c>
      <c r="C5547" s="19" t="str">
        <f>VLOOKUP(D5547,FORNECEDORES!A:D,4,0)</f>
        <v>53.327.206/0001-97</v>
      </c>
      <c r="D5547" s="17" t="s">
        <v>1785</v>
      </c>
      <c r="E5547" s="20" t="str">
        <f t="shared" si="358"/>
        <v>04 0238</v>
      </c>
      <c r="F5547" s="28" t="s">
        <v>5730</v>
      </c>
      <c r="G5547" s="21" t="str">
        <f>VLOOKUP(E5547,'FILIAIS PETZ'!A:E,5,0)</f>
        <v>PETZ SILVIANO BRANDÃO</v>
      </c>
      <c r="H5547" s="20" t="str">
        <f>VLOOKUP(E5547,'FILIAIS PETZ'!A:D,4,0)</f>
        <v>SVBD-MG</v>
      </c>
      <c r="I5547" s="85">
        <v>45547</v>
      </c>
      <c r="J5547" s="84">
        <v>988142</v>
      </c>
      <c r="K5547" s="84"/>
      <c r="L5547" s="83"/>
      <c r="M5547" s="46"/>
      <c r="N5547" s="46"/>
      <c r="O5547" s="46"/>
      <c r="P5547" s="84" t="s">
        <v>4990</v>
      </c>
      <c r="Q5547" s="84">
        <v>3</v>
      </c>
      <c r="R5547" s="84">
        <v>1</v>
      </c>
      <c r="S5547" s="84">
        <v>8</v>
      </c>
      <c r="T5547" s="84" t="s">
        <v>32</v>
      </c>
      <c r="U5547" s="84">
        <v>11002</v>
      </c>
      <c r="V5547" s="84">
        <v>11002</v>
      </c>
      <c r="W5547" s="84" t="s">
        <v>5065</v>
      </c>
      <c r="X5547" s="84" t="s">
        <v>4992</v>
      </c>
      <c r="Y5547" s="10" t="s">
        <v>4993</v>
      </c>
      <c r="Z5547" s="10" t="s">
        <v>4993</v>
      </c>
      <c r="AA5547" s="10" t="s">
        <v>4992</v>
      </c>
      <c r="AB5547" s="10" t="s">
        <v>12941</v>
      </c>
      <c r="AC5547" s="84" t="s">
        <v>5006</v>
      </c>
      <c r="AD5547" s="83"/>
      <c r="AE5547" s="20" t="str">
        <f>VLOOKUP(E5547,'FILIAIS PETZ'!A:Q,17,0)</f>
        <v>MG-2</v>
      </c>
      <c r="AF5547" s="20" t="str">
        <f>VLOOKUP(E5547,'FILIAIS PETZ'!A:Q,3,0)</f>
        <v>FELICIO</v>
      </c>
      <c r="AG5547" s="20" t="str">
        <f>VLOOKUP(E5547,'FILIAIS PETZ'!A:Q,2,0)</f>
        <v>R3</v>
      </c>
      <c r="AH5547" s="75">
        <v>933</v>
      </c>
      <c r="AI5547" s="16" t="s">
        <v>12691</v>
      </c>
      <c r="AJ5547" s="43">
        <f>VLOOKUP(E5547,'FILIAIS PETZ'!$A$2:$K$2000,11,0)</f>
        <v>18328118022188</v>
      </c>
      <c r="AK5547" s="44">
        <f t="shared" si="357"/>
        <v>18328118022188</v>
      </c>
    </row>
    <row r="5548" spans="1:37" s="14" customFormat="1" ht="15" customHeight="1" thickBot="1" x14ac:dyDescent="0.25">
      <c r="A5548" s="9">
        <f t="shared" si="359"/>
        <v>988144</v>
      </c>
      <c r="B5548" s="18">
        <f>VLOOKUP(C5548,FORNECEDORES!D:E,2,0)</f>
        <v>741390</v>
      </c>
      <c r="C5548" s="19" t="str">
        <f>VLOOKUP(D5548,FORNECEDORES!A:D,4,0)</f>
        <v>53.327.206/0001-97</v>
      </c>
      <c r="D5548" s="17" t="s">
        <v>1785</v>
      </c>
      <c r="E5548" s="20" t="str">
        <f t="shared" si="358"/>
        <v>04 0084</v>
      </c>
      <c r="F5548" s="28" t="s">
        <v>4958</v>
      </c>
      <c r="G5548" s="21" t="str">
        <f>VLOOKUP(E5548,'FILIAIS PETZ'!A:E,5,0)</f>
        <v>PETZ RAJA</v>
      </c>
      <c r="H5548" s="20" t="str">
        <f>VLOOKUP(E5548,'FILIAIS PETZ'!A:D,4,0)</f>
        <v>RAJA-MG</v>
      </c>
      <c r="I5548" s="85">
        <v>45547</v>
      </c>
      <c r="J5548" s="84">
        <v>988144</v>
      </c>
      <c r="K5548" s="84"/>
      <c r="L5548" s="83"/>
      <c r="M5548" s="46"/>
      <c r="N5548" s="46"/>
      <c r="O5548" s="46"/>
      <c r="P5548" s="84" t="s">
        <v>4990</v>
      </c>
      <c r="Q5548" s="84">
        <v>3</v>
      </c>
      <c r="R5548" s="84">
        <v>1</v>
      </c>
      <c r="S5548" s="84">
        <v>8</v>
      </c>
      <c r="T5548" s="84" t="s">
        <v>32</v>
      </c>
      <c r="U5548" s="84">
        <v>11002</v>
      </c>
      <c r="V5548" s="84">
        <v>11002</v>
      </c>
      <c r="W5548" s="84" t="s">
        <v>5021</v>
      </c>
      <c r="X5548" s="84" t="s">
        <v>4992</v>
      </c>
      <c r="Y5548" s="10" t="s">
        <v>4993</v>
      </c>
      <c r="Z5548" s="10" t="s">
        <v>4993</v>
      </c>
      <c r="AA5548" s="10" t="s">
        <v>4992</v>
      </c>
      <c r="AB5548" s="10" t="s">
        <v>12941</v>
      </c>
      <c r="AC5548" s="84" t="s">
        <v>5006</v>
      </c>
      <c r="AD5548" s="83"/>
      <c r="AE5548" s="20" t="str">
        <f>VLOOKUP(E5548,'FILIAIS PETZ'!A:Q,17,0)</f>
        <v>MG-1</v>
      </c>
      <c r="AF5548" s="20" t="str">
        <f>VLOOKUP(E5548,'FILIAIS PETZ'!A:Q,3,0)</f>
        <v>FELICIO</v>
      </c>
      <c r="AG5548" s="20" t="str">
        <f>VLOOKUP(E5548,'FILIAIS PETZ'!A:Q,2,0)</f>
        <v>R3</v>
      </c>
      <c r="AH5548" s="75">
        <v>686.3</v>
      </c>
      <c r="AI5548" s="16" t="s">
        <v>6790</v>
      </c>
      <c r="AJ5548" s="43">
        <f>VLOOKUP(E5548,'FILIAIS PETZ'!$A$2:$K$2000,11,0)</f>
        <v>18328118007707</v>
      </c>
      <c r="AK5548" s="44">
        <f t="shared" si="357"/>
        <v>18328118007707</v>
      </c>
    </row>
    <row r="5549" spans="1:37" s="14" customFormat="1" ht="15" customHeight="1" thickBot="1" x14ac:dyDescent="0.25">
      <c r="A5549" s="9">
        <f t="shared" si="359"/>
        <v>988145</v>
      </c>
      <c r="B5549" s="18">
        <f>VLOOKUP(C5549,FORNECEDORES!D:E,2,0)</f>
        <v>741390</v>
      </c>
      <c r="C5549" s="19" t="str">
        <f>VLOOKUP(D5549,FORNECEDORES!A:D,4,0)</f>
        <v>53.327.206/0001-97</v>
      </c>
      <c r="D5549" s="17" t="s">
        <v>1785</v>
      </c>
      <c r="E5549" s="20" t="str">
        <f t="shared" si="358"/>
        <v>04 0040</v>
      </c>
      <c r="F5549" s="28" t="s">
        <v>4943</v>
      </c>
      <c r="G5549" s="21" t="str">
        <f>VLOOKUP(E5549,'FILIAIS PETZ'!A:E,5,0)</f>
        <v>PETZ NOSSA SENHORA DO CARMO</v>
      </c>
      <c r="H5549" s="20" t="str">
        <f>VLOOKUP(E5549,'FILIAIS PETZ'!A:D,4,0)</f>
        <v>NSCA-MG</v>
      </c>
      <c r="I5549" s="85">
        <v>45547</v>
      </c>
      <c r="J5549" s="84">
        <v>988145</v>
      </c>
      <c r="K5549" s="84"/>
      <c r="L5549" s="83"/>
      <c r="M5549" s="46"/>
      <c r="N5549" s="46"/>
      <c r="O5549" s="46"/>
      <c r="P5549" s="84" t="s">
        <v>4990</v>
      </c>
      <c r="Q5549" s="84">
        <v>3</v>
      </c>
      <c r="R5549" s="84">
        <v>1</v>
      </c>
      <c r="S5549" s="84">
        <v>8</v>
      </c>
      <c r="T5549" s="84" t="s">
        <v>32</v>
      </c>
      <c r="U5549" s="84">
        <v>11002</v>
      </c>
      <c r="V5549" s="84">
        <v>11002</v>
      </c>
      <c r="W5549" s="84" t="s">
        <v>8984</v>
      </c>
      <c r="X5549" s="84" t="s">
        <v>4992</v>
      </c>
      <c r="Y5549" s="10" t="s">
        <v>4993</v>
      </c>
      <c r="Z5549" s="10" t="s">
        <v>4993</v>
      </c>
      <c r="AA5549" s="10" t="s">
        <v>4992</v>
      </c>
      <c r="AB5549" s="10" t="s">
        <v>12941</v>
      </c>
      <c r="AC5549" s="84" t="s">
        <v>5006</v>
      </c>
      <c r="AD5549" s="83"/>
      <c r="AE5549" s="20" t="str">
        <f>VLOOKUP(E5549,'FILIAIS PETZ'!A:Q,17,0)</f>
        <v>MG-1</v>
      </c>
      <c r="AF5549" s="20" t="str">
        <f>VLOOKUP(E5549,'FILIAIS PETZ'!A:Q,3,0)</f>
        <v>FELICIO</v>
      </c>
      <c r="AG5549" s="20" t="str">
        <f>VLOOKUP(E5549,'FILIAIS PETZ'!A:Q,2,0)</f>
        <v>R3</v>
      </c>
      <c r="AH5549" s="75">
        <v>381</v>
      </c>
      <c r="AI5549" s="16" t="s">
        <v>12692</v>
      </c>
      <c r="AJ5549" s="43">
        <f>VLOOKUP(E5549,'FILIAIS PETZ'!$A$2:$K$2000,11,0)</f>
        <v>18328118003981</v>
      </c>
      <c r="AK5549" s="44">
        <f t="shared" si="357"/>
        <v>18328118003981</v>
      </c>
    </row>
    <row r="5550" spans="1:37" s="14" customFormat="1" ht="15" customHeight="1" thickBot="1" x14ac:dyDescent="0.25">
      <c r="A5550" s="9">
        <f t="shared" si="359"/>
        <v>988147</v>
      </c>
      <c r="B5550" s="18">
        <f>VLOOKUP(C5550,FORNECEDORES!D:E,2,0)</f>
        <v>741390</v>
      </c>
      <c r="C5550" s="19" t="str">
        <f>VLOOKUP(D5550,FORNECEDORES!A:D,4,0)</f>
        <v>53.327.206/0001-97</v>
      </c>
      <c r="D5550" s="17" t="s">
        <v>1785</v>
      </c>
      <c r="E5550" s="20" t="str">
        <f t="shared" si="358"/>
        <v>04 0095</v>
      </c>
      <c r="F5550" s="28" t="s">
        <v>4945</v>
      </c>
      <c r="G5550" s="21" t="str">
        <f>VLOOKUP(E5550,'FILIAIS PETZ'!A:E,5,0)</f>
        <v>PETZ BETIM</v>
      </c>
      <c r="H5550" s="20" t="str">
        <f>VLOOKUP(E5550,'FILIAIS PETZ'!A:D,4,0)</f>
        <v>BTIM-MG</v>
      </c>
      <c r="I5550" s="85">
        <v>45547</v>
      </c>
      <c r="J5550" s="84">
        <v>988147</v>
      </c>
      <c r="K5550" s="84"/>
      <c r="L5550" s="83"/>
      <c r="M5550" s="46"/>
      <c r="N5550" s="46"/>
      <c r="O5550" s="46"/>
      <c r="P5550" s="84" t="s">
        <v>4990</v>
      </c>
      <c r="Q5550" s="84">
        <v>3</v>
      </c>
      <c r="R5550" s="84">
        <v>1</v>
      </c>
      <c r="S5550" s="84">
        <v>8</v>
      </c>
      <c r="T5550" s="84" t="s">
        <v>32</v>
      </c>
      <c r="U5550" s="84">
        <v>11002</v>
      </c>
      <c r="V5550" s="84">
        <v>11002</v>
      </c>
      <c r="W5550" s="84" t="s">
        <v>8492</v>
      </c>
      <c r="X5550" s="84" t="s">
        <v>4992</v>
      </c>
      <c r="Y5550" s="10" t="s">
        <v>4993</v>
      </c>
      <c r="Z5550" s="10" t="s">
        <v>4993</v>
      </c>
      <c r="AA5550" s="10" t="s">
        <v>4992</v>
      </c>
      <c r="AB5550" s="10" t="s">
        <v>12941</v>
      </c>
      <c r="AC5550" s="84" t="s">
        <v>5006</v>
      </c>
      <c r="AD5550" s="83"/>
      <c r="AE5550" s="20" t="str">
        <f>VLOOKUP(E5550,'FILIAIS PETZ'!A:Q,17,0)</f>
        <v>MG-2</v>
      </c>
      <c r="AF5550" s="20" t="str">
        <f>VLOOKUP(E5550,'FILIAIS PETZ'!A:Q,3,0)</f>
        <v>FELICIO</v>
      </c>
      <c r="AG5550" s="20" t="str">
        <f>VLOOKUP(E5550,'FILIAIS PETZ'!A:Q,2,0)</f>
        <v>R3</v>
      </c>
      <c r="AH5550" s="75">
        <v>761.6</v>
      </c>
      <c r="AI5550" s="16" t="s">
        <v>12693</v>
      </c>
      <c r="AJ5550" s="43">
        <f>VLOOKUP(E5550,'FILIAIS PETZ'!$A$2:$K$2000,11,0)</f>
        <v>18328118009084</v>
      </c>
      <c r="AK5550" s="44">
        <f t="shared" si="357"/>
        <v>18328118009084</v>
      </c>
    </row>
    <row r="5551" spans="1:37" s="14" customFormat="1" ht="15" customHeight="1" thickBot="1" x14ac:dyDescent="0.25">
      <c r="A5551" s="9">
        <f t="shared" si="359"/>
        <v>988149</v>
      </c>
      <c r="B5551" s="18">
        <f>VLOOKUP(C5551,FORNECEDORES!D:E,2,0)</f>
        <v>214078</v>
      </c>
      <c r="C5551" s="19" t="str">
        <f>VLOOKUP(D5551,FORNECEDORES!A:D,4,0)</f>
        <v>23.572.256/0001-79</v>
      </c>
      <c r="D5551" s="13" t="s">
        <v>4650</v>
      </c>
      <c r="E5551" s="20" t="str">
        <f t="shared" si="358"/>
        <v>04 0138</v>
      </c>
      <c r="F5551" s="28" t="s">
        <v>8627</v>
      </c>
      <c r="G5551" s="21" t="str">
        <f>VLOOKUP(E5551,'FILIAIS PETZ'!A:E,5,0)</f>
        <v>PETZ JOÃO FIRMINO</v>
      </c>
      <c r="H5551" s="20" t="str">
        <f>VLOOKUP(E5551,'FILIAIS PETZ'!A:D,4,0)</f>
        <v>JFIR-SP</v>
      </c>
      <c r="I5551" s="85">
        <v>45547</v>
      </c>
      <c r="J5551" s="84">
        <v>988149</v>
      </c>
      <c r="K5551" s="84" t="s">
        <v>5858</v>
      </c>
      <c r="L5551" s="83" t="s">
        <v>12852</v>
      </c>
      <c r="M5551" s="46">
        <v>45551</v>
      </c>
      <c r="N5551" s="46">
        <v>45574</v>
      </c>
      <c r="O5551" s="46">
        <v>45553</v>
      </c>
      <c r="P5551" s="84" t="s">
        <v>4990</v>
      </c>
      <c r="Q5551" s="84">
        <v>3</v>
      </c>
      <c r="R5551" s="84">
        <v>1</v>
      </c>
      <c r="S5551" s="84">
        <v>8</v>
      </c>
      <c r="T5551" s="84" t="s">
        <v>32</v>
      </c>
      <c r="U5551" s="84">
        <v>11002</v>
      </c>
      <c r="V5551" s="84">
        <v>11002</v>
      </c>
      <c r="W5551" s="84" t="s">
        <v>5024</v>
      </c>
      <c r="X5551" s="84" t="s">
        <v>4985</v>
      </c>
      <c r="Y5551" s="10" t="s">
        <v>4997</v>
      </c>
      <c r="Z5551" s="10" t="s">
        <v>4993</v>
      </c>
      <c r="AA5551" s="10" t="s">
        <v>4989</v>
      </c>
      <c r="AB5551" s="10" t="s">
        <v>12941</v>
      </c>
      <c r="AC5551" s="84" t="s">
        <v>5006</v>
      </c>
      <c r="AD5551" s="83"/>
      <c r="AE5551" s="20" t="str">
        <f>VLOOKUP(E5551,'FILIAIS PETZ'!A:Q,17,0)</f>
        <v>SP3</v>
      </c>
      <c r="AF5551" s="20" t="str">
        <f>VLOOKUP(E5551,'FILIAIS PETZ'!A:Q,3,0)</f>
        <v>FELICIO</v>
      </c>
      <c r="AG5551" s="20" t="str">
        <f>VLOOKUP(E5551,'FILIAIS PETZ'!A:Q,2,0)</f>
        <v>R3</v>
      </c>
      <c r="AH5551" s="75">
        <v>1700</v>
      </c>
      <c r="AI5551" s="16" t="s">
        <v>12694</v>
      </c>
      <c r="AJ5551" s="43">
        <f>VLOOKUP(E5551,'FILIAIS PETZ'!$A$2:$K$2000,11,0)</f>
        <v>18328118012972</v>
      </c>
      <c r="AK5551" s="44">
        <f t="shared" si="357"/>
        <v>18328118012972</v>
      </c>
    </row>
    <row r="5552" spans="1:37" s="14" customFormat="1" ht="15" customHeight="1" thickBot="1" x14ac:dyDescent="0.25">
      <c r="A5552" s="9">
        <f t="shared" si="359"/>
        <v>988170</v>
      </c>
      <c r="B5552" s="18">
        <f>VLOOKUP(C5552,FORNECEDORES!D:E,2,0)</f>
        <v>530375</v>
      </c>
      <c r="C5552" s="19" t="str">
        <f>VLOOKUP(D5552,FORNECEDORES!A:D,4,0)</f>
        <v>23.080.842/0001-04</v>
      </c>
      <c r="D5552" s="13" t="s">
        <v>4370</v>
      </c>
      <c r="E5552" s="20" t="str">
        <f t="shared" si="358"/>
        <v>04 0032</v>
      </c>
      <c r="F5552" s="28" t="s">
        <v>4951</v>
      </c>
      <c r="G5552" s="21" t="str">
        <f>VLOOKUP(E5552,'FILIAIS PETZ'!A:E,5,0)</f>
        <v>PETZ JAGUARE</v>
      </c>
      <c r="H5552" s="20" t="str">
        <f>VLOOKUP(E5552,'FILIAIS PETZ'!A:D,4,0)</f>
        <v>JGRE-SP</v>
      </c>
      <c r="I5552" s="85">
        <v>45547</v>
      </c>
      <c r="J5552" s="84">
        <v>988170</v>
      </c>
      <c r="K5552" s="84" t="s">
        <v>5858</v>
      </c>
      <c r="L5552" s="83" t="s">
        <v>12906</v>
      </c>
      <c r="M5552" s="46">
        <v>45551</v>
      </c>
      <c r="N5552" s="46">
        <v>45574</v>
      </c>
      <c r="O5552" s="46">
        <v>45554</v>
      </c>
      <c r="P5552" s="84" t="s">
        <v>4990</v>
      </c>
      <c r="Q5552" s="84">
        <v>3</v>
      </c>
      <c r="R5552" s="84">
        <v>1</v>
      </c>
      <c r="S5552" s="84">
        <v>8</v>
      </c>
      <c r="T5552" s="84" t="s">
        <v>32</v>
      </c>
      <c r="U5552" s="84">
        <v>11002</v>
      </c>
      <c r="V5552" s="84">
        <v>11002</v>
      </c>
      <c r="W5552" s="84" t="s">
        <v>4984</v>
      </c>
      <c r="X5552" s="84" t="s">
        <v>4985</v>
      </c>
      <c r="Y5552" s="9" t="s">
        <v>4980</v>
      </c>
      <c r="Z5552" s="9" t="s">
        <v>4980</v>
      </c>
      <c r="AA5552" s="9" t="s">
        <v>4989</v>
      </c>
      <c r="AB5552" s="9" t="s">
        <v>5066</v>
      </c>
      <c r="AC5552" s="84" t="s">
        <v>5006</v>
      </c>
      <c r="AD5552" s="83"/>
      <c r="AE5552" s="20" t="str">
        <f>VLOOKUP(E5552,'FILIAIS PETZ'!A:Q,17,0)</f>
        <v>SP7</v>
      </c>
      <c r="AF5552" s="20" t="str">
        <f>VLOOKUP(E5552,'FILIAIS PETZ'!A:Q,3,0)</f>
        <v>FELICIO</v>
      </c>
      <c r="AG5552" s="20" t="str">
        <f>VLOOKUP(E5552,'FILIAIS PETZ'!A:Q,2,0)</f>
        <v>R3</v>
      </c>
      <c r="AH5552" s="75">
        <v>450</v>
      </c>
      <c r="AI5552" s="16" t="s">
        <v>12695</v>
      </c>
      <c r="AJ5552" s="43">
        <f>VLOOKUP(E5552,'FILIAIS PETZ'!$A$2:$K$2000,11,0)</f>
        <v>18328118003205</v>
      </c>
      <c r="AK5552" s="44">
        <f t="shared" si="357"/>
        <v>18328118003205</v>
      </c>
    </row>
    <row r="5553" spans="1:37" s="14" customFormat="1" ht="15" customHeight="1" thickBot="1" x14ac:dyDescent="0.25">
      <c r="A5553" s="9">
        <f t="shared" si="359"/>
        <v>988173</v>
      </c>
      <c r="B5553" s="18">
        <f>VLOOKUP(C5553,FORNECEDORES!D:E,2,0)</f>
        <v>530375</v>
      </c>
      <c r="C5553" s="19" t="str">
        <f>VLOOKUP(D5553,FORNECEDORES!A:D,4,0)</f>
        <v>23.080.842/0001-04</v>
      </c>
      <c r="D5553" s="13" t="s">
        <v>4370</v>
      </c>
      <c r="E5553" s="20" t="str">
        <f t="shared" si="358"/>
        <v>04 0007</v>
      </c>
      <c r="F5553" s="28" t="s">
        <v>4950</v>
      </c>
      <c r="G5553" s="21" t="str">
        <f>VLOOKUP(E5553,'FILIAIS PETZ'!A:E,5,0)</f>
        <v>PETZ SOROCABA</v>
      </c>
      <c r="H5553" s="20" t="str">
        <f>VLOOKUP(E5553,'FILIAIS PETZ'!A:D,4,0)</f>
        <v>SCBA-SP</v>
      </c>
      <c r="I5553" s="85">
        <v>45547</v>
      </c>
      <c r="J5553" s="84">
        <v>988173</v>
      </c>
      <c r="K5553" s="84" t="s">
        <v>5858</v>
      </c>
      <c r="L5553" s="83" t="s">
        <v>12919</v>
      </c>
      <c r="M5553" s="46">
        <v>45551</v>
      </c>
      <c r="N5553" s="46">
        <v>45574</v>
      </c>
      <c r="O5553" s="46">
        <v>45554</v>
      </c>
      <c r="P5553" s="84" t="s">
        <v>4990</v>
      </c>
      <c r="Q5553" s="84">
        <v>3</v>
      </c>
      <c r="R5553" s="84">
        <v>1</v>
      </c>
      <c r="S5553" s="84">
        <v>8</v>
      </c>
      <c r="T5553" s="84" t="s">
        <v>32</v>
      </c>
      <c r="U5553" s="84">
        <v>11002</v>
      </c>
      <c r="V5553" s="84">
        <v>11002</v>
      </c>
      <c r="W5553" s="84" t="s">
        <v>4984</v>
      </c>
      <c r="X5553" s="84" t="s">
        <v>4985</v>
      </c>
      <c r="Y5553" s="10" t="s">
        <v>4980</v>
      </c>
      <c r="Z5553" s="10" t="s">
        <v>4980</v>
      </c>
      <c r="AA5553" s="10" t="s">
        <v>4989</v>
      </c>
      <c r="AB5553" s="10" t="s">
        <v>5005</v>
      </c>
      <c r="AC5553" s="84" t="s">
        <v>5006</v>
      </c>
      <c r="AD5553" s="83"/>
      <c r="AE5553" s="20" t="str">
        <f>VLOOKUP(E5553,'FILIAIS PETZ'!A:Q,17,0)</f>
        <v>SP7</v>
      </c>
      <c r="AF5553" s="20" t="str">
        <f>VLOOKUP(E5553,'FILIAIS PETZ'!A:Q,3,0)</f>
        <v>FELICIO</v>
      </c>
      <c r="AG5553" s="20" t="str">
        <f>VLOOKUP(E5553,'FILIAIS PETZ'!A:Q,2,0)</f>
        <v>R3</v>
      </c>
      <c r="AH5553" s="75">
        <v>1280</v>
      </c>
      <c r="AI5553" s="16" t="s">
        <v>12696</v>
      </c>
      <c r="AJ5553" s="43">
        <f>VLOOKUP(E5553,'FILIAIS PETZ'!$A$2:$K$2000,11,0)</f>
        <v>18328118001695</v>
      </c>
      <c r="AK5553" s="44">
        <f t="shared" si="357"/>
        <v>18328118001695</v>
      </c>
    </row>
    <row r="5554" spans="1:37" s="14" customFormat="1" ht="15" customHeight="1" thickBot="1" x14ac:dyDescent="0.25">
      <c r="A5554" s="9">
        <f t="shared" si="359"/>
        <v>988175</v>
      </c>
      <c r="B5554" s="18">
        <f>VLOOKUP(C5554,FORNECEDORES!D:E,2,0)</f>
        <v>530375</v>
      </c>
      <c r="C5554" s="19" t="str">
        <f>VLOOKUP(D5554,FORNECEDORES!A:D,4,0)</f>
        <v>23.080.842/0001-04</v>
      </c>
      <c r="D5554" s="13" t="s">
        <v>4370</v>
      </c>
      <c r="E5554" s="20" t="str">
        <f t="shared" si="358"/>
        <v>04 0166</v>
      </c>
      <c r="F5554" s="28" t="s">
        <v>4932</v>
      </c>
      <c r="G5554" s="21" t="str">
        <f>VLOOKUP(E5554,'FILIAIS PETZ'!A:E,5,0)</f>
        <v>PETZ SOROCABA TAUSTE</v>
      </c>
      <c r="H5554" s="20" t="str">
        <f>VLOOKUP(E5554,'FILIAIS PETZ'!A:D,4,0)</f>
        <v>SOTT-SP</v>
      </c>
      <c r="I5554" s="85">
        <v>45547</v>
      </c>
      <c r="J5554" s="84">
        <v>988175</v>
      </c>
      <c r="K5554" s="84" t="s">
        <v>5858</v>
      </c>
      <c r="L5554" s="83" t="s">
        <v>12920</v>
      </c>
      <c r="M5554" s="46">
        <v>45551</v>
      </c>
      <c r="N5554" s="46">
        <v>45574</v>
      </c>
      <c r="O5554" s="46">
        <v>45554</v>
      </c>
      <c r="P5554" s="84" t="s">
        <v>4990</v>
      </c>
      <c r="Q5554" s="84">
        <v>3</v>
      </c>
      <c r="R5554" s="84">
        <v>1</v>
      </c>
      <c r="S5554" s="84">
        <v>8</v>
      </c>
      <c r="T5554" s="84" t="s">
        <v>32</v>
      </c>
      <c r="U5554" s="84">
        <v>11002</v>
      </c>
      <c r="V5554" s="84">
        <v>11002</v>
      </c>
      <c r="W5554" s="84" t="s">
        <v>4984</v>
      </c>
      <c r="X5554" s="84" t="s">
        <v>4985</v>
      </c>
      <c r="Y5554" s="10" t="s">
        <v>4980</v>
      </c>
      <c r="Z5554" s="10" t="s">
        <v>4980</v>
      </c>
      <c r="AA5554" s="10" t="s">
        <v>4989</v>
      </c>
      <c r="AB5554" s="10" t="s">
        <v>5005</v>
      </c>
      <c r="AC5554" s="84" t="s">
        <v>5006</v>
      </c>
      <c r="AD5554" s="83"/>
      <c r="AE5554" s="20" t="str">
        <f>VLOOKUP(E5554,'FILIAIS PETZ'!A:Q,17,0)</f>
        <v>SP7</v>
      </c>
      <c r="AF5554" s="20" t="str">
        <f>VLOOKUP(E5554,'FILIAIS PETZ'!A:Q,3,0)</f>
        <v>FELICIO</v>
      </c>
      <c r="AG5554" s="20" t="str">
        <f>VLOOKUP(E5554,'FILIAIS PETZ'!A:Q,2,0)</f>
        <v>R3</v>
      </c>
      <c r="AH5554" s="75">
        <v>715</v>
      </c>
      <c r="AI5554" s="16" t="s">
        <v>12697</v>
      </c>
      <c r="AJ5554" s="43">
        <f>VLOOKUP(E5554,'FILIAIS PETZ'!$A$2:$K$2000,11,0)</f>
        <v>18328118015998</v>
      </c>
      <c r="AK5554" s="44">
        <f t="shared" si="357"/>
        <v>18328118015998</v>
      </c>
    </row>
    <row r="5555" spans="1:37" s="14" customFormat="1" ht="15" customHeight="1" thickBot="1" x14ac:dyDescent="0.25">
      <c r="A5555" s="9">
        <f t="shared" si="359"/>
        <v>988178</v>
      </c>
      <c r="B5555" s="18">
        <f>VLOOKUP(C5555,FORNECEDORES!D:E,2,0)</f>
        <v>530375</v>
      </c>
      <c r="C5555" s="19" t="str">
        <f>VLOOKUP(D5555,FORNECEDORES!A:D,4,0)</f>
        <v>23.080.842/0001-04</v>
      </c>
      <c r="D5555" s="13" t="s">
        <v>4370</v>
      </c>
      <c r="E5555" s="20" t="str">
        <f t="shared" si="358"/>
        <v>04 0051</v>
      </c>
      <c r="F5555" s="28" t="s">
        <v>4948</v>
      </c>
      <c r="G5555" s="21" t="str">
        <f>VLOOKUP(E5555,'FILIAIS PETZ'!A:E,5,0)</f>
        <v>PETZ TAMBORÉ</v>
      </c>
      <c r="H5555" s="20" t="str">
        <f>VLOOKUP(E5555,'FILIAIS PETZ'!A:D,4,0)</f>
        <v>TMBO-SP</v>
      </c>
      <c r="I5555" s="85">
        <v>45547</v>
      </c>
      <c r="J5555" s="84">
        <v>988178</v>
      </c>
      <c r="K5555" s="84" t="s">
        <v>5858</v>
      </c>
      <c r="L5555" s="83" t="s">
        <v>12882</v>
      </c>
      <c r="M5555" s="46">
        <v>45551</v>
      </c>
      <c r="N5555" s="46">
        <v>45574</v>
      </c>
      <c r="O5555" s="46">
        <v>45554</v>
      </c>
      <c r="P5555" s="84" t="s">
        <v>4990</v>
      </c>
      <c r="Q5555" s="84">
        <v>3</v>
      </c>
      <c r="R5555" s="84">
        <v>1</v>
      </c>
      <c r="S5555" s="84">
        <v>8</v>
      </c>
      <c r="T5555" s="84" t="s">
        <v>32</v>
      </c>
      <c r="U5555" s="84">
        <v>11002</v>
      </c>
      <c r="V5555" s="84">
        <v>11002</v>
      </c>
      <c r="W5555" s="84" t="s">
        <v>4984</v>
      </c>
      <c r="X5555" s="84" t="s">
        <v>4985</v>
      </c>
      <c r="Y5555" s="10" t="s">
        <v>4980</v>
      </c>
      <c r="Z5555" s="10" t="s">
        <v>4980</v>
      </c>
      <c r="AA5555" s="10" t="s">
        <v>4989</v>
      </c>
      <c r="AB5555" s="10" t="s">
        <v>5005</v>
      </c>
      <c r="AC5555" s="84" t="s">
        <v>5006</v>
      </c>
      <c r="AD5555" s="83"/>
      <c r="AE5555" s="20" t="str">
        <f>VLOOKUP(E5555,'FILIAIS PETZ'!A:Q,17,0)</f>
        <v>SP7</v>
      </c>
      <c r="AF5555" s="20" t="str">
        <f>VLOOKUP(E5555,'FILIAIS PETZ'!A:Q,3,0)</f>
        <v>FELICIO</v>
      </c>
      <c r="AG5555" s="20" t="str">
        <f>VLOOKUP(E5555,'FILIAIS PETZ'!A:Q,2,0)</f>
        <v>R3</v>
      </c>
      <c r="AH5555" s="75">
        <v>800</v>
      </c>
      <c r="AI5555" s="16" t="s">
        <v>12698</v>
      </c>
      <c r="AJ5555" s="43">
        <f>VLOOKUP(E5555,'FILIAIS PETZ'!$A$2:$K$2000,11,0)</f>
        <v>18328118004872</v>
      </c>
      <c r="AK5555" s="44">
        <f t="shared" si="357"/>
        <v>18328118004872</v>
      </c>
    </row>
    <row r="5556" spans="1:37" s="14" customFormat="1" ht="15" customHeight="1" thickBot="1" x14ac:dyDescent="0.25">
      <c r="A5556" s="9">
        <f t="shared" si="359"/>
        <v>988181</v>
      </c>
      <c r="B5556" s="18">
        <f>VLOOKUP(C5556,FORNECEDORES!D:E,2,0)</f>
        <v>530375</v>
      </c>
      <c r="C5556" s="19" t="str">
        <f>VLOOKUP(D5556,FORNECEDORES!A:D,4,0)</f>
        <v>23.080.842/0001-04</v>
      </c>
      <c r="D5556" s="13" t="s">
        <v>4370</v>
      </c>
      <c r="E5556" s="20" t="str">
        <f t="shared" si="358"/>
        <v>04 0026</v>
      </c>
      <c r="F5556" s="28" t="s">
        <v>4949</v>
      </c>
      <c r="G5556" s="21" t="str">
        <f>VLOOKUP(E5556,'FILIAIS PETZ'!A:E,5,0)</f>
        <v>PETZ IGUATEMI ESPLANADA</v>
      </c>
      <c r="H5556" s="20" t="str">
        <f>VLOOKUP(E5556,'FILIAIS PETZ'!A:D,4,0)</f>
        <v>IGES-SP</v>
      </c>
      <c r="I5556" s="85">
        <v>45547</v>
      </c>
      <c r="J5556" s="84">
        <v>988181</v>
      </c>
      <c r="K5556" s="84" t="s">
        <v>5858</v>
      </c>
      <c r="L5556" s="83" t="s">
        <v>12899</v>
      </c>
      <c r="M5556" s="46">
        <v>45551</v>
      </c>
      <c r="N5556" s="46">
        <v>45574</v>
      </c>
      <c r="O5556" s="46">
        <v>45554</v>
      </c>
      <c r="P5556" s="84" t="s">
        <v>4990</v>
      </c>
      <c r="Q5556" s="84">
        <v>3</v>
      </c>
      <c r="R5556" s="84">
        <v>1</v>
      </c>
      <c r="S5556" s="84">
        <v>8</v>
      </c>
      <c r="T5556" s="84" t="s">
        <v>32</v>
      </c>
      <c r="U5556" s="84">
        <v>11002</v>
      </c>
      <c r="V5556" s="84">
        <v>11002</v>
      </c>
      <c r="W5556" s="84" t="s">
        <v>4984</v>
      </c>
      <c r="X5556" s="84" t="s">
        <v>4985</v>
      </c>
      <c r="Y5556" s="10" t="s">
        <v>4980</v>
      </c>
      <c r="Z5556" s="10" t="s">
        <v>4980</v>
      </c>
      <c r="AA5556" s="10" t="s">
        <v>4989</v>
      </c>
      <c r="AB5556" s="10" t="s">
        <v>5005</v>
      </c>
      <c r="AC5556" s="84" t="s">
        <v>5006</v>
      </c>
      <c r="AD5556" s="83"/>
      <c r="AE5556" s="20" t="str">
        <f>VLOOKUP(E5556,'FILIAIS PETZ'!A:Q,17,0)</f>
        <v>SP7</v>
      </c>
      <c r="AF5556" s="20" t="str">
        <f>VLOOKUP(E5556,'FILIAIS PETZ'!A:Q,3,0)</f>
        <v>FELICIO</v>
      </c>
      <c r="AG5556" s="20" t="str">
        <f>VLOOKUP(E5556,'FILIAIS PETZ'!A:Q,2,0)</f>
        <v>R3</v>
      </c>
      <c r="AH5556" s="75">
        <v>1050</v>
      </c>
      <c r="AI5556" s="16" t="s">
        <v>12699</v>
      </c>
      <c r="AJ5556" s="43">
        <f>VLOOKUP(E5556,'FILIAIS PETZ'!$A$2:$K$2000,11,0)</f>
        <v>18328118002667</v>
      </c>
      <c r="AK5556" s="44">
        <f t="shared" si="357"/>
        <v>18328118002667</v>
      </c>
    </row>
    <row r="5557" spans="1:37" s="14" customFormat="1" ht="15" customHeight="1" thickBot="1" x14ac:dyDescent="0.25">
      <c r="A5557" s="9">
        <f t="shared" si="359"/>
        <v>988183</v>
      </c>
      <c r="B5557" s="18">
        <f>VLOOKUP(C5557,FORNECEDORES!D:E,2,0)</f>
        <v>530375</v>
      </c>
      <c r="C5557" s="19" t="str">
        <f>VLOOKUP(D5557,FORNECEDORES!A:D,4,0)</f>
        <v>23.080.842/0001-04</v>
      </c>
      <c r="D5557" s="13" t="s">
        <v>4370</v>
      </c>
      <c r="E5557" s="20" t="str">
        <f t="shared" si="358"/>
        <v>04 0008</v>
      </c>
      <c r="F5557" s="28" t="s">
        <v>4937</v>
      </c>
      <c r="G5557" s="21" t="str">
        <f>VLOOKUP(E5557,'FILIAIS PETZ'!A:E,5,0)</f>
        <v>PETZ ALPHAVILLE</v>
      </c>
      <c r="H5557" s="20" t="str">
        <f>VLOOKUP(E5557,'FILIAIS PETZ'!A:D,4,0)</f>
        <v>ALPH-SP</v>
      </c>
      <c r="I5557" s="85">
        <v>45547</v>
      </c>
      <c r="J5557" s="84">
        <v>988183</v>
      </c>
      <c r="K5557" s="84" t="s">
        <v>5858</v>
      </c>
      <c r="L5557" s="83" t="s">
        <v>12884</v>
      </c>
      <c r="M5557" s="46">
        <v>45551</v>
      </c>
      <c r="N5557" s="46">
        <v>45574</v>
      </c>
      <c r="O5557" s="46">
        <v>45554</v>
      </c>
      <c r="P5557" s="84" t="s">
        <v>4990</v>
      </c>
      <c r="Q5557" s="84">
        <v>3</v>
      </c>
      <c r="R5557" s="84">
        <v>1</v>
      </c>
      <c r="S5557" s="84">
        <v>8</v>
      </c>
      <c r="T5557" s="84" t="s">
        <v>32</v>
      </c>
      <c r="U5557" s="84">
        <v>11002</v>
      </c>
      <c r="V5557" s="84">
        <v>11002</v>
      </c>
      <c r="W5557" s="84" t="s">
        <v>4984</v>
      </c>
      <c r="X5557" s="84" t="s">
        <v>4985</v>
      </c>
      <c r="Y5557" s="10" t="s">
        <v>4980</v>
      </c>
      <c r="Z5557" s="10" t="s">
        <v>4980</v>
      </c>
      <c r="AA5557" s="10" t="s">
        <v>4989</v>
      </c>
      <c r="AB5557" s="10" t="s">
        <v>5005</v>
      </c>
      <c r="AC5557" s="84" t="s">
        <v>5006</v>
      </c>
      <c r="AD5557" s="83"/>
      <c r="AE5557" s="20" t="str">
        <f>VLOOKUP(E5557,'FILIAIS PETZ'!A:Q,17,0)</f>
        <v>SP7</v>
      </c>
      <c r="AF5557" s="20" t="str">
        <f>VLOOKUP(E5557,'FILIAIS PETZ'!A:Q,3,0)</f>
        <v>FELICIO</v>
      </c>
      <c r="AG5557" s="20" t="str">
        <f>VLOOKUP(E5557,'FILIAIS PETZ'!A:Q,2,0)</f>
        <v>R3</v>
      </c>
      <c r="AH5557" s="75">
        <v>3525</v>
      </c>
      <c r="AI5557" s="16" t="s">
        <v>12700</v>
      </c>
      <c r="AJ5557" s="43">
        <f>VLOOKUP(E5557,'FILIAIS PETZ'!$A$2:$K$2000,11,0)</f>
        <v>18328118001423</v>
      </c>
      <c r="AK5557" s="44">
        <f t="shared" si="357"/>
        <v>18328118001423</v>
      </c>
    </row>
    <row r="5558" spans="1:37" s="14" customFormat="1" ht="15" customHeight="1" thickBot="1" x14ac:dyDescent="0.25">
      <c r="A5558" s="9">
        <f t="shared" si="359"/>
        <v>988184</v>
      </c>
      <c r="B5558" s="18">
        <f>VLOOKUP(C5558,FORNECEDORES!D:E,2,0)</f>
        <v>530375</v>
      </c>
      <c r="C5558" s="19" t="str">
        <f>VLOOKUP(D5558,FORNECEDORES!A:D,4,0)</f>
        <v>23.080.842/0001-04</v>
      </c>
      <c r="D5558" s="13" t="s">
        <v>4370</v>
      </c>
      <c r="E5558" s="20" t="str">
        <f t="shared" si="358"/>
        <v>04 0032</v>
      </c>
      <c r="F5558" s="28" t="s">
        <v>4951</v>
      </c>
      <c r="G5558" s="21" t="str">
        <f>VLOOKUP(E5558,'FILIAIS PETZ'!A:E,5,0)</f>
        <v>PETZ JAGUARE</v>
      </c>
      <c r="H5558" s="20" t="str">
        <f>VLOOKUP(E5558,'FILIAIS PETZ'!A:D,4,0)</f>
        <v>JGRE-SP</v>
      </c>
      <c r="I5558" s="85">
        <v>45547</v>
      </c>
      <c r="J5558" s="84">
        <v>988184</v>
      </c>
      <c r="K5558" s="84" t="s">
        <v>5858</v>
      </c>
      <c r="L5558" s="83" t="s">
        <v>12907</v>
      </c>
      <c r="M5558" s="46">
        <v>45551</v>
      </c>
      <c r="N5558" s="46">
        <v>45574</v>
      </c>
      <c r="O5558" s="46">
        <v>45554</v>
      </c>
      <c r="P5558" s="84" t="s">
        <v>4990</v>
      </c>
      <c r="Q5558" s="84">
        <v>3</v>
      </c>
      <c r="R5558" s="84">
        <v>1</v>
      </c>
      <c r="S5558" s="84">
        <v>8</v>
      </c>
      <c r="T5558" s="84" t="s">
        <v>32</v>
      </c>
      <c r="U5558" s="84">
        <v>11002</v>
      </c>
      <c r="V5558" s="84">
        <v>11002</v>
      </c>
      <c r="W5558" s="84" t="s">
        <v>4984</v>
      </c>
      <c r="X5558" s="84" t="s">
        <v>4985</v>
      </c>
      <c r="Y5558" s="10" t="s">
        <v>4993</v>
      </c>
      <c r="Z5558" s="10" t="s">
        <v>4993</v>
      </c>
      <c r="AA5558" s="10" t="s">
        <v>4989</v>
      </c>
      <c r="AB5558" s="10" t="s">
        <v>12941</v>
      </c>
      <c r="AC5558" s="84" t="s">
        <v>5006</v>
      </c>
      <c r="AD5558" s="83"/>
      <c r="AE5558" s="20" t="str">
        <f>VLOOKUP(E5558,'FILIAIS PETZ'!A:Q,17,0)</f>
        <v>SP7</v>
      </c>
      <c r="AF5558" s="20" t="str">
        <f>VLOOKUP(E5558,'FILIAIS PETZ'!A:Q,3,0)</f>
        <v>FELICIO</v>
      </c>
      <c r="AG5558" s="20" t="str">
        <f>VLOOKUP(E5558,'FILIAIS PETZ'!A:Q,2,0)</f>
        <v>R3</v>
      </c>
      <c r="AH5558" s="75">
        <v>1440</v>
      </c>
      <c r="AI5558" s="16" t="s">
        <v>12701</v>
      </c>
      <c r="AJ5558" s="43">
        <f>VLOOKUP(E5558,'FILIAIS PETZ'!$A$2:$K$2000,11,0)</f>
        <v>18328118003205</v>
      </c>
      <c r="AK5558" s="44">
        <f t="shared" si="357"/>
        <v>18328118003205</v>
      </c>
    </row>
    <row r="5559" spans="1:37" s="14" customFormat="1" ht="15" customHeight="1" thickBot="1" x14ac:dyDescent="0.25">
      <c r="A5559" s="9">
        <f t="shared" si="359"/>
        <v>988187</v>
      </c>
      <c r="B5559" s="18">
        <f>VLOOKUP(C5559,FORNECEDORES!D:E,2,0)</f>
        <v>530375</v>
      </c>
      <c r="C5559" s="19" t="str">
        <f>VLOOKUP(D5559,FORNECEDORES!A:D,4,0)</f>
        <v>23.080.842/0001-04</v>
      </c>
      <c r="D5559" s="13" t="s">
        <v>4370</v>
      </c>
      <c r="E5559" s="20" t="str">
        <f t="shared" si="358"/>
        <v>04 0008</v>
      </c>
      <c r="F5559" s="28" t="s">
        <v>4937</v>
      </c>
      <c r="G5559" s="21" t="str">
        <f>VLOOKUP(E5559,'FILIAIS PETZ'!A:E,5,0)</f>
        <v>PETZ ALPHAVILLE</v>
      </c>
      <c r="H5559" s="20" t="str">
        <f>VLOOKUP(E5559,'FILIAIS PETZ'!A:D,4,0)</f>
        <v>ALPH-SP</v>
      </c>
      <c r="I5559" s="85">
        <v>45547</v>
      </c>
      <c r="J5559" s="84">
        <v>988187</v>
      </c>
      <c r="K5559" s="84" t="s">
        <v>5858</v>
      </c>
      <c r="L5559" s="83" t="s">
        <v>12885</v>
      </c>
      <c r="M5559" s="46">
        <v>45551</v>
      </c>
      <c r="N5559" s="46">
        <v>45574</v>
      </c>
      <c r="O5559" s="46">
        <v>45554</v>
      </c>
      <c r="P5559" s="84" t="s">
        <v>4990</v>
      </c>
      <c r="Q5559" s="84">
        <v>3</v>
      </c>
      <c r="R5559" s="84">
        <v>1</v>
      </c>
      <c r="S5559" s="84">
        <v>8</v>
      </c>
      <c r="T5559" s="84" t="s">
        <v>32</v>
      </c>
      <c r="U5559" s="84">
        <v>11002</v>
      </c>
      <c r="V5559" s="84">
        <v>11002</v>
      </c>
      <c r="W5559" s="84" t="s">
        <v>4984</v>
      </c>
      <c r="X5559" s="84" t="s">
        <v>4985</v>
      </c>
      <c r="Y5559" s="10" t="s">
        <v>4993</v>
      </c>
      <c r="Z5559" s="10" t="s">
        <v>4993</v>
      </c>
      <c r="AA5559" s="10" t="s">
        <v>4989</v>
      </c>
      <c r="AB5559" s="10" t="s">
        <v>12941</v>
      </c>
      <c r="AC5559" s="84" t="s">
        <v>5006</v>
      </c>
      <c r="AD5559" s="83"/>
      <c r="AE5559" s="20" t="str">
        <f>VLOOKUP(E5559,'FILIAIS PETZ'!A:Q,17,0)</f>
        <v>SP7</v>
      </c>
      <c r="AF5559" s="20" t="str">
        <f>VLOOKUP(E5559,'FILIAIS PETZ'!A:Q,3,0)</f>
        <v>FELICIO</v>
      </c>
      <c r="AG5559" s="20" t="str">
        <f>VLOOKUP(E5559,'FILIAIS PETZ'!A:Q,2,0)</f>
        <v>R3</v>
      </c>
      <c r="AH5559" s="75">
        <v>400</v>
      </c>
      <c r="AI5559" s="16" t="s">
        <v>12702</v>
      </c>
      <c r="AJ5559" s="43">
        <f>VLOOKUP(E5559,'FILIAIS PETZ'!$A$2:$K$2000,11,0)</f>
        <v>18328118001423</v>
      </c>
      <c r="AK5559" s="44">
        <f t="shared" si="357"/>
        <v>18328118001423</v>
      </c>
    </row>
    <row r="5560" spans="1:37" s="14" customFormat="1" ht="15" customHeight="1" thickBot="1" x14ac:dyDescent="0.25">
      <c r="A5560" s="9">
        <f t="shared" si="359"/>
        <v>988188</v>
      </c>
      <c r="B5560" s="18">
        <f>VLOOKUP(C5560,FORNECEDORES!D:E,2,0)</f>
        <v>530375</v>
      </c>
      <c r="C5560" s="19" t="str">
        <f>VLOOKUP(D5560,FORNECEDORES!A:D,4,0)</f>
        <v>23.080.842/0001-04</v>
      </c>
      <c r="D5560" s="13" t="s">
        <v>4370</v>
      </c>
      <c r="E5560" s="20" t="str">
        <f t="shared" si="358"/>
        <v>04 0051</v>
      </c>
      <c r="F5560" s="28" t="s">
        <v>4948</v>
      </c>
      <c r="G5560" s="21" t="str">
        <f>VLOOKUP(E5560,'FILIAIS PETZ'!A:E,5,0)</f>
        <v>PETZ TAMBORÉ</v>
      </c>
      <c r="H5560" s="20" t="str">
        <f>VLOOKUP(E5560,'FILIAIS PETZ'!A:D,4,0)</f>
        <v>TMBO-SP</v>
      </c>
      <c r="I5560" s="85">
        <v>45547</v>
      </c>
      <c r="J5560" s="84">
        <v>988188</v>
      </c>
      <c r="K5560" s="84" t="s">
        <v>5858</v>
      </c>
      <c r="L5560" s="83" t="s">
        <v>12923</v>
      </c>
      <c r="M5560" s="46">
        <v>45551</v>
      </c>
      <c r="N5560" s="46">
        <v>45574</v>
      </c>
      <c r="O5560" s="46">
        <v>45554</v>
      </c>
      <c r="P5560" s="84" t="s">
        <v>4990</v>
      </c>
      <c r="Q5560" s="84">
        <v>3</v>
      </c>
      <c r="R5560" s="84">
        <v>1</v>
      </c>
      <c r="S5560" s="84">
        <v>8</v>
      </c>
      <c r="T5560" s="84" t="s">
        <v>32</v>
      </c>
      <c r="U5560" s="84">
        <v>11002</v>
      </c>
      <c r="V5560" s="84">
        <v>11002</v>
      </c>
      <c r="W5560" s="84" t="s">
        <v>4984</v>
      </c>
      <c r="X5560" s="84" t="s">
        <v>4985</v>
      </c>
      <c r="Y5560" s="10" t="s">
        <v>4993</v>
      </c>
      <c r="Z5560" s="10" t="s">
        <v>4993</v>
      </c>
      <c r="AA5560" s="10" t="s">
        <v>4989</v>
      </c>
      <c r="AB5560" s="10" t="s">
        <v>12941</v>
      </c>
      <c r="AC5560" s="84" t="s">
        <v>5006</v>
      </c>
      <c r="AD5560" s="83"/>
      <c r="AE5560" s="20" t="str">
        <f>VLOOKUP(E5560,'FILIAIS PETZ'!A:Q,17,0)</f>
        <v>SP7</v>
      </c>
      <c r="AF5560" s="20" t="str">
        <f>VLOOKUP(E5560,'FILIAIS PETZ'!A:Q,3,0)</f>
        <v>FELICIO</v>
      </c>
      <c r="AG5560" s="20" t="str">
        <f>VLOOKUP(E5560,'FILIAIS PETZ'!A:Q,2,0)</f>
        <v>R3</v>
      </c>
      <c r="AH5560" s="75">
        <v>450</v>
      </c>
      <c r="AI5560" s="16" t="s">
        <v>12703</v>
      </c>
      <c r="AJ5560" s="43">
        <f>VLOOKUP(E5560,'FILIAIS PETZ'!$A$2:$K$2000,11,0)</f>
        <v>18328118004872</v>
      </c>
      <c r="AK5560" s="44">
        <f t="shared" si="357"/>
        <v>18328118004872</v>
      </c>
    </row>
    <row r="5561" spans="1:37" s="14" customFormat="1" ht="15" customHeight="1" thickBot="1" x14ac:dyDescent="0.25">
      <c r="A5561" s="9">
        <f t="shared" si="359"/>
        <v>988196</v>
      </c>
      <c r="B5561" s="18">
        <f>VLOOKUP(C5561,FORNECEDORES!D:E,2,0)</f>
        <v>530375</v>
      </c>
      <c r="C5561" s="19" t="str">
        <f>VLOOKUP(D5561,FORNECEDORES!A:D,4,0)</f>
        <v>23.080.842/0001-04</v>
      </c>
      <c r="D5561" s="13" t="s">
        <v>4370</v>
      </c>
      <c r="E5561" s="20" t="str">
        <f t="shared" si="358"/>
        <v>04 0165</v>
      </c>
      <c r="F5561" s="28" t="s">
        <v>4935</v>
      </c>
      <c r="G5561" s="21" t="str">
        <f>VLOOKUP(E5561,'FILIAIS PETZ'!A:E,5,0)</f>
        <v>PETZ CARAPICUIBA</v>
      </c>
      <c r="H5561" s="20" t="str">
        <f>VLOOKUP(E5561,'FILIAIS PETZ'!A:D,4,0)</f>
        <v>CPIC-SP</v>
      </c>
      <c r="I5561" s="85">
        <v>45547</v>
      </c>
      <c r="J5561" s="84">
        <v>988196</v>
      </c>
      <c r="K5561" s="84" t="s">
        <v>5858</v>
      </c>
      <c r="L5561" s="83" t="s">
        <v>12889</v>
      </c>
      <c r="M5561" s="46">
        <v>45551</v>
      </c>
      <c r="N5561" s="46">
        <v>45574</v>
      </c>
      <c r="O5561" s="46">
        <v>45554</v>
      </c>
      <c r="P5561" s="84" t="s">
        <v>4990</v>
      </c>
      <c r="Q5561" s="84">
        <v>3</v>
      </c>
      <c r="R5561" s="84">
        <v>1</v>
      </c>
      <c r="S5561" s="84">
        <v>8</v>
      </c>
      <c r="T5561" s="84" t="s">
        <v>32</v>
      </c>
      <c r="U5561" s="84">
        <v>11002</v>
      </c>
      <c r="V5561" s="84">
        <v>11002</v>
      </c>
      <c r="W5561" s="84" t="s">
        <v>4984</v>
      </c>
      <c r="X5561" s="84" t="s">
        <v>4985</v>
      </c>
      <c r="Y5561" s="10" t="s">
        <v>4993</v>
      </c>
      <c r="Z5561" s="10" t="s">
        <v>4993</v>
      </c>
      <c r="AA5561" s="10" t="s">
        <v>4989</v>
      </c>
      <c r="AB5561" s="10" t="s">
        <v>12941</v>
      </c>
      <c r="AC5561" s="84" t="s">
        <v>5006</v>
      </c>
      <c r="AD5561" s="83"/>
      <c r="AE5561" s="20" t="str">
        <f>VLOOKUP(E5561,'FILIAIS PETZ'!A:Q,17,0)</f>
        <v>SP7</v>
      </c>
      <c r="AF5561" s="20" t="str">
        <f>VLOOKUP(E5561,'FILIAIS PETZ'!A:Q,3,0)</f>
        <v>FELICIO</v>
      </c>
      <c r="AG5561" s="20" t="str">
        <f>VLOOKUP(E5561,'FILIAIS PETZ'!A:Q,2,0)</f>
        <v>R3</v>
      </c>
      <c r="AH5561" s="75">
        <v>450</v>
      </c>
      <c r="AI5561" s="16" t="s">
        <v>12704</v>
      </c>
      <c r="AJ5561" s="43">
        <f>VLOOKUP(E5561,'FILIAIS PETZ'!$A$2:$K$2000,11,0)</f>
        <v>18328118015726</v>
      </c>
      <c r="AK5561" s="44">
        <f t="shared" si="357"/>
        <v>18328118015726</v>
      </c>
    </row>
    <row r="5562" spans="1:37" s="14" customFormat="1" ht="15" customHeight="1" thickBot="1" x14ac:dyDescent="0.25">
      <c r="A5562" s="9">
        <f t="shared" si="359"/>
        <v>988197</v>
      </c>
      <c r="B5562" s="18">
        <f>VLOOKUP(C5562,FORNECEDORES!D:E,2,0)</f>
        <v>530375</v>
      </c>
      <c r="C5562" s="19" t="str">
        <f>VLOOKUP(D5562,FORNECEDORES!A:D,4,0)</f>
        <v>23.080.842/0001-04</v>
      </c>
      <c r="D5562" s="13" t="s">
        <v>4370</v>
      </c>
      <c r="E5562" s="20" t="str">
        <f t="shared" si="358"/>
        <v>04 0051</v>
      </c>
      <c r="F5562" s="28" t="s">
        <v>4948</v>
      </c>
      <c r="G5562" s="21" t="str">
        <f>VLOOKUP(E5562,'FILIAIS PETZ'!A:E,5,0)</f>
        <v>PETZ TAMBORÉ</v>
      </c>
      <c r="H5562" s="20" t="str">
        <f>VLOOKUP(E5562,'FILIAIS PETZ'!A:D,4,0)</f>
        <v>TMBO-SP</v>
      </c>
      <c r="I5562" s="85">
        <v>45547</v>
      </c>
      <c r="J5562" s="84">
        <v>988197</v>
      </c>
      <c r="K5562" s="84" t="s">
        <v>5858</v>
      </c>
      <c r="L5562" s="83" t="s">
        <v>12924</v>
      </c>
      <c r="M5562" s="46">
        <v>45551</v>
      </c>
      <c r="N5562" s="46">
        <v>45574</v>
      </c>
      <c r="O5562" s="46">
        <v>45554</v>
      </c>
      <c r="P5562" s="84" t="s">
        <v>4990</v>
      </c>
      <c r="Q5562" s="84">
        <v>3</v>
      </c>
      <c r="R5562" s="84">
        <v>1</v>
      </c>
      <c r="S5562" s="84">
        <v>8</v>
      </c>
      <c r="T5562" s="84" t="s">
        <v>32</v>
      </c>
      <c r="U5562" s="84">
        <v>11002</v>
      </c>
      <c r="V5562" s="84">
        <v>11002</v>
      </c>
      <c r="W5562" s="84" t="s">
        <v>4984</v>
      </c>
      <c r="X5562" s="84" t="s">
        <v>4985</v>
      </c>
      <c r="Y5562" s="10" t="s">
        <v>4993</v>
      </c>
      <c r="Z5562" s="10" t="s">
        <v>4993</v>
      </c>
      <c r="AA5562" s="10" t="s">
        <v>4989</v>
      </c>
      <c r="AB5562" s="10" t="s">
        <v>12941</v>
      </c>
      <c r="AC5562" s="84" t="s">
        <v>5006</v>
      </c>
      <c r="AD5562" s="83"/>
      <c r="AE5562" s="20" t="str">
        <f>VLOOKUP(E5562,'FILIAIS PETZ'!A:Q,17,0)</f>
        <v>SP7</v>
      </c>
      <c r="AF5562" s="20" t="str">
        <f>VLOOKUP(E5562,'FILIAIS PETZ'!A:Q,3,0)</f>
        <v>FELICIO</v>
      </c>
      <c r="AG5562" s="20" t="str">
        <f>VLOOKUP(E5562,'FILIAIS PETZ'!A:Q,2,0)</f>
        <v>R3</v>
      </c>
      <c r="AH5562" s="75">
        <v>450</v>
      </c>
      <c r="AI5562" s="16" t="s">
        <v>12705</v>
      </c>
      <c r="AJ5562" s="43">
        <f>VLOOKUP(E5562,'FILIAIS PETZ'!$A$2:$K$2000,11,0)</f>
        <v>18328118004872</v>
      </c>
      <c r="AK5562" s="44">
        <f t="shared" si="357"/>
        <v>18328118004872</v>
      </c>
    </row>
    <row r="5563" spans="1:37" s="14" customFormat="1" ht="15" customHeight="1" thickBot="1" x14ac:dyDescent="0.25">
      <c r="A5563" s="9">
        <f t="shared" si="359"/>
        <v>988198</v>
      </c>
      <c r="B5563" s="18">
        <f>VLOOKUP(C5563,FORNECEDORES!D:E,2,0)</f>
        <v>530375</v>
      </c>
      <c r="C5563" s="19" t="str">
        <f>VLOOKUP(D5563,FORNECEDORES!A:D,4,0)</f>
        <v>23.080.842/0001-04</v>
      </c>
      <c r="D5563" s="13" t="s">
        <v>4370</v>
      </c>
      <c r="E5563" s="20" t="str">
        <f t="shared" si="358"/>
        <v>04 0119</v>
      </c>
      <c r="F5563" s="28" t="s">
        <v>4934</v>
      </c>
      <c r="G5563" s="21" t="str">
        <f>VLOOKUP(E5563,'FILIAIS PETZ'!A:E,5,0)</f>
        <v>PETZ ITU</v>
      </c>
      <c r="H5563" s="20" t="str">
        <f>VLOOKUP(E5563,'FILIAIS PETZ'!A:D,4,0)</f>
        <v>ITTU-SP</v>
      </c>
      <c r="I5563" s="85">
        <v>45547</v>
      </c>
      <c r="J5563" s="84">
        <v>988198</v>
      </c>
      <c r="K5563" s="84" t="s">
        <v>5858</v>
      </c>
      <c r="L5563" s="83" t="s">
        <v>12903</v>
      </c>
      <c r="M5563" s="46">
        <v>45551</v>
      </c>
      <c r="N5563" s="46">
        <v>45574</v>
      </c>
      <c r="O5563" s="46">
        <v>45554</v>
      </c>
      <c r="P5563" s="84" t="s">
        <v>4990</v>
      </c>
      <c r="Q5563" s="84">
        <v>3</v>
      </c>
      <c r="R5563" s="84">
        <v>1</v>
      </c>
      <c r="S5563" s="84">
        <v>8</v>
      </c>
      <c r="T5563" s="84" t="s">
        <v>32</v>
      </c>
      <c r="U5563" s="84">
        <v>11002</v>
      </c>
      <c r="V5563" s="84">
        <v>11002</v>
      </c>
      <c r="W5563" s="84" t="s">
        <v>4984</v>
      </c>
      <c r="X5563" s="84" t="s">
        <v>4985</v>
      </c>
      <c r="Y5563" s="10" t="s">
        <v>4993</v>
      </c>
      <c r="Z5563" s="10" t="s">
        <v>4993</v>
      </c>
      <c r="AA5563" s="10" t="s">
        <v>4989</v>
      </c>
      <c r="AB5563" s="10" t="s">
        <v>12941</v>
      </c>
      <c r="AC5563" s="84" t="s">
        <v>5006</v>
      </c>
      <c r="AD5563" s="83"/>
      <c r="AE5563" s="20" t="str">
        <f>VLOOKUP(E5563,'FILIAIS PETZ'!A:Q,17,0)</f>
        <v>SP7</v>
      </c>
      <c r="AF5563" s="20" t="str">
        <f>VLOOKUP(E5563,'FILIAIS PETZ'!A:Q,3,0)</f>
        <v>FELICIO</v>
      </c>
      <c r="AG5563" s="20" t="str">
        <f>VLOOKUP(E5563,'FILIAIS PETZ'!A:Q,2,0)</f>
        <v>R3</v>
      </c>
      <c r="AH5563" s="75">
        <v>450</v>
      </c>
      <c r="AI5563" s="16" t="s">
        <v>12706</v>
      </c>
      <c r="AJ5563" s="43">
        <f>VLOOKUP(E5563,'FILIAIS PETZ'!$A$2:$K$2000,11,0)</f>
        <v>18328118010848</v>
      </c>
      <c r="AK5563" s="44">
        <f t="shared" si="357"/>
        <v>18328118010848</v>
      </c>
    </row>
    <row r="5564" spans="1:37" s="14" customFormat="1" ht="15" customHeight="1" thickBot="1" x14ac:dyDescent="0.25">
      <c r="A5564" s="9">
        <f t="shared" si="359"/>
        <v>988199</v>
      </c>
      <c r="B5564" s="18">
        <f>VLOOKUP(C5564,FORNECEDORES!D:E,2,0)</f>
        <v>530375</v>
      </c>
      <c r="C5564" s="19" t="str">
        <f>VLOOKUP(D5564,FORNECEDORES!A:D,4,0)</f>
        <v>23.080.842/0001-04</v>
      </c>
      <c r="D5564" s="13" t="s">
        <v>4370</v>
      </c>
      <c r="E5564" s="20" t="str">
        <f t="shared" si="358"/>
        <v>04 0119</v>
      </c>
      <c r="F5564" s="28" t="s">
        <v>4934</v>
      </c>
      <c r="G5564" s="21" t="str">
        <f>VLOOKUP(E5564,'FILIAIS PETZ'!A:E,5,0)</f>
        <v>PETZ ITU</v>
      </c>
      <c r="H5564" s="20" t="str">
        <f>VLOOKUP(E5564,'FILIAIS PETZ'!A:D,4,0)</f>
        <v>ITTU-SP</v>
      </c>
      <c r="I5564" s="85">
        <v>45547</v>
      </c>
      <c r="J5564" s="84">
        <v>988199</v>
      </c>
      <c r="K5564" s="84" t="s">
        <v>5858</v>
      </c>
      <c r="L5564" s="83" t="s">
        <v>12904</v>
      </c>
      <c r="M5564" s="46">
        <v>45551</v>
      </c>
      <c r="N5564" s="46">
        <v>45574</v>
      </c>
      <c r="O5564" s="46">
        <v>45554</v>
      </c>
      <c r="P5564" s="84" t="s">
        <v>4990</v>
      </c>
      <c r="Q5564" s="84">
        <v>3</v>
      </c>
      <c r="R5564" s="84">
        <v>1</v>
      </c>
      <c r="S5564" s="84">
        <v>8</v>
      </c>
      <c r="T5564" s="84" t="s">
        <v>32</v>
      </c>
      <c r="U5564" s="84">
        <v>11002</v>
      </c>
      <c r="V5564" s="84">
        <v>11002</v>
      </c>
      <c r="W5564" s="84" t="s">
        <v>4984</v>
      </c>
      <c r="X5564" s="84" t="s">
        <v>4985</v>
      </c>
      <c r="Y5564" s="10" t="s">
        <v>4993</v>
      </c>
      <c r="Z5564" s="10" t="s">
        <v>4993</v>
      </c>
      <c r="AA5564" s="10" t="s">
        <v>4989</v>
      </c>
      <c r="AB5564" s="10" t="s">
        <v>12941</v>
      </c>
      <c r="AC5564" s="84" t="s">
        <v>5006</v>
      </c>
      <c r="AD5564" s="83"/>
      <c r="AE5564" s="20" t="str">
        <f>VLOOKUP(E5564,'FILIAIS PETZ'!A:Q,17,0)</f>
        <v>SP7</v>
      </c>
      <c r="AF5564" s="20" t="str">
        <f>VLOOKUP(E5564,'FILIAIS PETZ'!A:Q,3,0)</f>
        <v>FELICIO</v>
      </c>
      <c r="AG5564" s="20" t="str">
        <f>VLOOKUP(E5564,'FILIAIS PETZ'!A:Q,2,0)</f>
        <v>R3</v>
      </c>
      <c r="AH5564" s="75">
        <v>395</v>
      </c>
      <c r="AI5564" s="16" t="s">
        <v>12707</v>
      </c>
      <c r="AJ5564" s="43">
        <f>VLOOKUP(E5564,'FILIAIS PETZ'!$A$2:$K$2000,11,0)</f>
        <v>18328118010848</v>
      </c>
      <c r="AK5564" s="44">
        <f t="shared" si="357"/>
        <v>18328118010848</v>
      </c>
    </row>
    <row r="5565" spans="1:37" s="14" customFormat="1" ht="15" customHeight="1" thickBot="1" x14ac:dyDescent="0.25">
      <c r="A5565" s="9">
        <f t="shared" si="359"/>
        <v>988200</v>
      </c>
      <c r="B5565" s="18">
        <f>VLOOKUP(C5565,FORNECEDORES!D:E,2,0)</f>
        <v>530375</v>
      </c>
      <c r="C5565" s="19" t="str">
        <f>VLOOKUP(D5565,FORNECEDORES!A:D,4,0)</f>
        <v>23.080.842/0001-04</v>
      </c>
      <c r="D5565" s="13" t="s">
        <v>4370</v>
      </c>
      <c r="E5565" s="20" t="str">
        <f t="shared" si="358"/>
        <v>04 0051</v>
      </c>
      <c r="F5565" s="28" t="s">
        <v>4948</v>
      </c>
      <c r="G5565" s="21" t="str">
        <f>VLOOKUP(E5565,'FILIAIS PETZ'!A:E,5,0)</f>
        <v>PETZ TAMBORÉ</v>
      </c>
      <c r="H5565" s="20" t="str">
        <f>VLOOKUP(E5565,'FILIAIS PETZ'!A:D,4,0)</f>
        <v>TMBO-SP</v>
      </c>
      <c r="I5565" s="85">
        <v>45547</v>
      </c>
      <c r="J5565" s="84">
        <v>988200</v>
      </c>
      <c r="K5565" s="84" t="s">
        <v>5858</v>
      </c>
      <c r="L5565" s="83" t="s">
        <v>12925</v>
      </c>
      <c r="M5565" s="46">
        <v>45551</v>
      </c>
      <c r="N5565" s="46">
        <v>45574</v>
      </c>
      <c r="O5565" s="46">
        <v>45554</v>
      </c>
      <c r="P5565" s="84" t="s">
        <v>4990</v>
      </c>
      <c r="Q5565" s="84">
        <v>3</v>
      </c>
      <c r="R5565" s="84">
        <v>1</v>
      </c>
      <c r="S5565" s="84">
        <v>8</v>
      </c>
      <c r="T5565" s="84" t="s">
        <v>32</v>
      </c>
      <c r="U5565" s="84">
        <v>11002</v>
      </c>
      <c r="V5565" s="84">
        <v>11002</v>
      </c>
      <c r="W5565" s="84" t="s">
        <v>4984</v>
      </c>
      <c r="X5565" s="84" t="s">
        <v>4985</v>
      </c>
      <c r="Y5565" s="10" t="s">
        <v>4993</v>
      </c>
      <c r="Z5565" s="10" t="s">
        <v>4993</v>
      </c>
      <c r="AA5565" s="10" t="s">
        <v>4989</v>
      </c>
      <c r="AB5565" s="10" t="s">
        <v>12941</v>
      </c>
      <c r="AC5565" s="84" t="s">
        <v>5006</v>
      </c>
      <c r="AD5565" s="83"/>
      <c r="AE5565" s="20" t="str">
        <f>VLOOKUP(E5565,'FILIAIS PETZ'!A:Q,17,0)</f>
        <v>SP7</v>
      </c>
      <c r="AF5565" s="20" t="str">
        <f>VLOOKUP(E5565,'FILIAIS PETZ'!A:Q,3,0)</f>
        <v>FELICIO</v>
      </c>
      <c r="AG5565" s="20" t="str">
        <f>VLOOKUP(E5565,'FILIAIS PETZ'!A:Q,2,0)</f>
        <v>R3</v>
      </c>
      <c r="AH5565" s="75">
        <v>615</v>
      </c>
      <c r="AI5565" s="16" t="s">
        <v>12708</v>
      </c>
      <c r="AJ5565" s="43">
        <f>VLOOKUP(E5565,'FILIAIS PETZ'!$A$2:$K$2000,11,0)</f>
        <v>18328118004872</v>
      </c>
      <c r="AK5565" s="44">
        <f t="shared" si="357"/>
        <v>18328118004872</v>
      </c>
    </row>
    <row r="5566" spans="1:37" s="14" customFormat="1" ht="15" customHeight="1" thickBot="1" x14ac:dyDescent="0.25">
      <c r="A5566" s="9">
        <f t="shared" si="359"/>
        <v>988202</v>
      </c>
      <c r="B5566" s="18">
        <f>VLOOKUP(C5566,FORNECEDORES!D:E,2,0)</f>
        <v>530375</v>
      </c>
      <c r="C5566" s="19" t="str">
        <f>VLOOKUP(D5566,FORNECEDORES!A:D,4,0)</f>
        <v>23.080.842/0001-04</v>
      </c>
      <c r="D5566" s="13" t="s">
        <v>4370</v>
      </c>
      <c r="E5566" s="20" t="str">
        <f t="shared" si="358"/>
        <v>04 0106</v>
      </c>
      <c r="F5566" s="28" t="s">
        <v>4952</v>
      </c>
      <c r="G5566" s="21" t="str">
        <f>VLOOKUP(E5566,'FILIAIS PETZ'!A:E,5,0)</f>
        <v>PETZ COTIA</v>
      </c>
      <c r="H5566" s="20" t="str">
        <f>VLOOKUP(E5566,'FILIAIS PETZ'!A:D,4,0)</f>
        <v>CTIA-SP</v>
      </c>
      <c r="I5566" s="85">
        <v>45547</v>
      </c>
      <c r="J5566" s="84">
        <v>988202</v>
      </c>
      <c r="K5566" s="84" t="s">
        <v>5858</v>
      </c>
      <c r="L5566" s="83" t="s">
        <v>12895</v>
      </c>
      <c r="M5566" s="46">
        <v>45551</v>
      </c>
      <c r="N5566" s="46">
        <v>45574</v>
      </c>
      <c r="O5566" s="46">
        <v>45554</v>
      </c>
      <c r="P5566" s="84" t="s">
        <v>4990</v>
      </c>
      <c r="Q5566" s="84">
        <v>3</v>
      </c>
      <c r="R5566" s="84">
        <v>1</v>
      </c>
      <c r="S5566" s="84">
        <v>8</v>
      </c>
      <c r="T5566" s="84" t="s">
        <v>32</v>
      </c>
      <c r="U5566" s="84">
        <v>11002</v>
      </c>
      <c r="V5566" s="84">
        <v>11002</v>
      </c>
      <c r="W5566" s="84" t="s">
        <v>4984</v>
      </c>
      <c r="X5566" s="84" t="s">
        <v>4985</v>
      </c>
      <c r="Y5566" s="9" t="s">
        <v>4993</v>
      </c>
      <c r="Z5566" s="9" t="s">
        <v>8408</v>
      </c>
      <c r="AA5566" s="9" t="s">
        <v>4989</v>
      </c>
      <c r="AB5566" s="9" t="s">
        <v>12941</v>
      </c>
      <c r="AC5566" s="84" t="s">
        <v>5006</v>
      </c>
      <c r="AD5566" s="83"/>
      <c r="AE5566" s="20" t="str">
        <f>VLOOKUP(E5566,'FILIAIS PETZ'!A:Q,17,0)</f>
        <v>SP7</v>
      </c>
      <c r="AF5566" s="20" t="str">
        <f>VLOOKUP(E5566,'FILIAIS PETZ'!A:Q,3,0)</f>
        <v>FELICIO</v>
      </c>
      <c r="AG5566" s="20" t="str">
        <f>VLOOKUP(E5566,'FILIAIS PETZ'!A:Q,2,0)</f>
        <v>R3</v>
      </c>
      <c r="AH5566" s="75">
        <v>550</v>
      </c>
      <c r="AI5566" s="16" t="s">
        <v>12709</v>
      </c>
      <c r="AJ5566" s="43">
        <f>VLOOKUP(E5566,'FILIAIS PETZ'!$A$2:$K$2000,11,0)</f>
        <v>18328118009327</v>
      </c>
      <c r="AK5566" s="44">
        <f t="shared" ref="AK5566:AK5629" si="360">AJ5566</f>
        <v>18328118009327</v>
      </c>
    </row>
    <row r="5567" spans="1:37" s="14" customFormat="1" ht="15" customHeight="1" thickBot="1" x14ac:dyDescent="0.25">
      <c r="A5567" s="9">
        <f t="shared" si="359"/>
        <v>988205</v>
      </c>
      <c r="B5567" s="18">
        <f>VLOOKUP(C5567,FORNECEDORES!D:E,2,0)</f>
        <v>530375</v>
      </c>
      <c r="C5567" s="19" t="str">
        <f>VLOOKUP(D5567,FORNECEDORES!A:D,4,0)</f>
        <v>23.080.842/0001-04</v>
      </c>
      <c r="D5567" s="13" t="s">
        <v>4370</v>
      </c>
      <c r="E5567" s="20" t="str">
        <f t="shared" si="358"/>
        <v>04 0125</v>
      </c>
      <c r="F5567" s="28" t="s">
        <v>8981</v>
      </c>
      <c r="G5567" s="21" t="str">
        <f>VLOOKUP(E5567,'FILIAIS PETZ'!A:E,5,0)</f>
        <v>PETZ CERRO CORA</v>
      </c>
      <c r="H5567" s="20" t="str">
        <f>VLOOKUP(E5567,'FILIAIS PETZ'!A:D,4,0)</f>
        <v>CORA-SP</v>
      </c>
      <c r="I5567" s="85">
        <v>45547</v>
      </c>
      <c r="J5567" s="84">
        <v>988205</v>
      </c>
      <c r="K5567" s="84" t="s">
        <v>5858</v>
      </c>
      <c r="L5567" s="83" t="s">
        <v>12893</v>
      </c>
      <c r="M5567" s="46">
        <v>45551</v>
      </c>
      <c r="N5567" s="46">
        <v>45574</v>
      </c>
      <c r="O5567" s="46">
        <v>45554</v>
      </c>
      <c r="P5567" s="84" t="s">
        <v>4990</v>
      </c>
      <c r="Q5567" s="84">
        <v>3</v>
      </c>
      <c r="R5567" s="84">
        <v>1</v>
      </c>
      <c r="S5567" s="84">
        <v>8</v>
      </c>
      <c r="T5567" s="84" t="s">
        <v>32</v>
      </c>
      <c r="U5567" s="84">
        <v>11002</v>
      </c>
      <c r="V5567" s="84">
        <v>11002</v>
      </c>
      <c r="W5567" s="84" t="s">
        <v>4984</v>
      </c>
      <c r="X5567" s="84" t="s">
        <v>4985</v>
      </c>
      <c r="Y5567" s="10" t="s">
        <v>4993</v>
      </c>
      <c r="Z5567" s="10" t="s">
        <v>4993</v>
      </c>
      <c r="AA5567" s="10" t="s">
        <v>4989</v>
      </c>
      <c r="AB5567" s="10" t="s">
        <v>12941</v>
      </c>
      <c r="AC5567" s="84" t="s">
        <v>5006</v>
      </c>
      <c r="AD5567" s="83"/>
      <c r="AE5567" s="20" t="str">
        <f>VLOOKUP(E5567,'FILIAIS PETZ'!A:Q,17,0)</f>
        <v>SP7</v>
      </c>
      <c r="AF5567" s="20" t="str">
        <f>VLOOKUP(E5567,'FILIAIS PETZ'!A:Q,3,0)</f>
        <v>FELICIO</v>
      </c>
      <c r="AG5567" s="20" t="str">
        <f>VLOOKUP(E5567,'FILIAIS PETZ'!A:Q,2,0)</f>
        <v>R3</v>
      </c>
      <c r="AH5567" s="75">
        <v>830</v>
      </c>
      <c r="AI5567" s="16" t="s">
        <v>12710</v>
      </c>
      <c r="AJ5567" s="43">
        <f>VLOOKUP(E5567,'FILIAIS PETZ'!$A$2:$K$2000,11,0)</f>
        <v>18328118013600</v>
      </c>
      <c r="AK5567" s="44">
        <f t="shared" si="360"/>
        <v>18328118013600</v>
      </c>
    </row>
    <row r="5568" spans="1:37" s="14" customFormat="1" ht="15" customHeight="1" thickBot="1" x14ac:dyDescent="0.25">
      <c r="A5568" s="84">
        <v>111143</v>
      </c>
      <c r="B5568" s="18">
        <f>VLOOKUP(C5568,FORNECEDORES!D:E,2,0)</f>
        <v>3203</v>
      </c>
      <c r="C5568" s="19" t="str">
        <f>VLOOKUP(D5568,FORNECEDORES!A:D,4,0)</f>
        <v>19.658.535/0001-82</v>
      </c>
      <c r="D5568" s="13" t="s">
        <v>6459</v>
      </c>
      <c r="E5568" s="20" t="str">
        <f t="shared" si="358"/>
        <v>04 0122</v>
      </c>
      <c r="F5568" s="28" t="s">
        <v>6386</v>
      </c>
      <c r="G5568" s="21" t="str">
        <f>VLOOKUP(E5568,'FILIAIS PETZ'!A:E,5,0)</f>
        <v>PETZ JUIZ DE FORA</v>
      </c>
      <c r="H5568" s="20" t="str">
        <f>VLOOKUP(E5568,'FILIAIS PETZ'!A:D,4,0)</f>
        <v>JUZF-MG</v>
      </c>
      <c r="I5568" s="85">
        <v>45530</v>
      </c>
      <c r="J5568" s="84">
        <v>975098</v>
      </c>
      <c r="K5568" s="84" t="s">
        <v>5858</v>
      </c>
      <c r="L5568" s="83" t="s">
        <v>12719</v>
      </c>
      <c r="M5568" s="46">
        <v>45537</v>
      </c>
      <c r="N5568" s="46">
        <v>45567</v>
      </c>
      <c r="O5568" s="46">
        <v>45548</v>
      </c>
      <c r="P5568" s="83" t="s">
        <v>4982</v>
      </c>
      <c r="Q5568" s="84">
        <v>3</v>
      </c>
      <c r="R5568" s="84">
        <v>1</v>
      </c>
      <c r="S5568" s="84">
        <v>8</v>
      </c>
      <c r="T5568" s="84" t="s">
        <v>32</v>
      </c>
      <c r="U5568" s="84">
        <v>11002</v>
      </c>
      <c r="V5568" s="84">
        <v>11002</v>
      </c>
      <c r="W5568" s="84" t="s">
        <v>5057</v>
      </c>
      <c r="X5568" s="84" t="s">
        <v>4985</v>
      </c>
      <c r="Y5568" s="10" t="s">
        <v>4993</v>
      </c>
      <c r="Z5568" s="10" t="s">
        <v>4993</v>
      </c>
      <c r="AA5568" s="10" t="s">
        <v>4989</v>
      </c>
      <c r="AB5568" s="10" t="s">
        <v>12941</v>
      </c>
      <c r="AC5568" s="84" t="s">
        <v>4988</v>
      </c>
      <c r="AD5568" s="83" t="s">
        <v>12269</v>
      </c>
      <c r="AE5568" s="20" t="str">
        <f>VLOOKUP(E5568,'FILIAIS PETZ'!A:Q,17,0)</f>
        <v>MG-1</v>
      </c>
      <c r="AF5568" s="20" t="str">
        <f>VLOOKUP(E5568,'FILIAIS PETZ'!A:Q,3,0)</f>
        <v>FELICIO</v>
      </c>
      <c r="AG5568" s="20" t="str">
        <f>VLOOKUP(E5568,'FILIAIS PETZ'!A:Q,2,0)</f>
        <v>R3</v>
      </c>
      <c r="AH5568" s="75">
        <v>4274</v>
      </c>
      <c r="AI5568" s="16" t="s">
        <v>12271</v>
      </c>
      <c r="AJ5568" s="43">
        <f>VLOOKUP(E5568,'FILIAIS PETZ'!$A$2:$K$2000,11,0)</f>
        <v>18328118011810</v>
      </c>
      <c r="AK5568" s="44">
        <f t="shared" si="360"/>
        <v>18328118011810</v>
      </c>
    </row>
    <row r="5569" spans="1:37" s="14" customFormat="1" ht="15" customHeight="1" thickBot="1" x14ac:dyDescent="0.25">
      <c r="A5569" s="84">
        <v>111144</v>
      </c>
      <c r="B5569" s="18">
        <f>VLOOKUP(C5569,FORNECEDORES!D:E,2,0)</f>
        <v>741390</v>
      </c>
      <c r="C5569" s="19" t="str">
        <f>VLOOKUP(D5569,FORNECEDORES!A:D,4,0)</f>
        <v>53.327.206/0001-97</v>
      </c>
      <c r="D5569" s="17" t="s">
        <v>1785</v>
      </c>
      <c r="E5569" s="20" t="str">
        <f t="shared" ref="E5569:E5632" si="361">CONCATENATE("04 ",F5569)</f>
        <v>04 0061</v>
      </c>
      <c r="F5569" s="28" t="s">
        <v>4946</v>
      </c>
      <c r="G5569" s="21" t="str">
        <f>VLOOKUP(E5569,'FILIAIS PETZ'!A:E,5,0)</f>
        <v>PETZ PAMPULHA</v>
      </c>
      <c r="H5569" s="20" t="str">
        <f>VLOOKUP(E5569,'FILIAIS PETZ'!A:D,4,0)</f>
        <v>PAMP-MG</v>
      </c>
      <c r="I5569" s="85">
        <v>45519</v>
      </c>
      <c r="J5569" s="84">
        <v>967795</v>
      </c>
      <c r="K5569" s="84" t="s">
        <v>5858</v>
      </c>
      <c r="L5569" s="83" t="s">
        <v>12748</v>
      </c>
      <c r="M5569" s="46">
        <v>45545</v>
      </c>
      <c r="N5569" s="46">
        <v>45567</v>
      </c>
      <c r="O5569" s="46">
        <v>45548</v>
      </c>
      <c r="P5569" s="83" t="s">
        <v>4982</v>
      </c>
      <c r="Q5569" s="84">
        <v>3</v>
      </c>
      <c r="R5569" s="84">
        <v>1</v>
      </c>
      <c r="S5569" s="84">
        <v>8</v>
      </c>
      <c r="T5569" s="84" t="s">
        <v>32</v>
      </c>
      <c r="U5569" s="84">
        <v>11002</v>
      </c>
      <c r="V5569" s="84">
        <v>11002</v>
      </c>
      <c r="W5569" s="84" t="s">
        <v>8492</v>
      </c>
      <c r="X5569" s="84" t="s">
        <v>4992</v>
      </c>
      <c r="Y5569" s="10" t="s">
        <v>4993</v>
      </c>
      <c r="Z5569" s="10" t="s">
        <v>4993</v>
      </c>
      <c r="AA5569" s="10" t="s">
        <v>4992</v>
      </c>
      <c r="AB5569" s="10" t="s">
        <v>12941</v>
      </c>
      <c r="AC5569" s="84" t="s">
        <v>5006</v>
      </c>
      <c r="AD5569" s="83"/>
      <c r="AE5569" s="20" t="str">
        <f>VLOOKUP(E5569,'FILIAIS PETZ'!A:Q,17,0)</f>
        <v>MG-1</v>
      </c>
      <c r="AF5569" s="20" t="str">
        <f>VLOOKUP(E5569,'FILIAIS PETZ'!A:Q,3,0)</f>
        <v>FELICIO</v>
      </c>
      <c r="AG5569" s="20" t="str">
        <f>VLOOKUP(E5569,'FILIAIS PETZ'!A:Q,2,0)</f>
        <v>R3</v>
      </c>
      <c r="AH5569" s="75">
        <v>897.15</v>
      </c>
      <c r="AI5569" s="16" t="s">
        <v>11946</v>
      </c>
      <c r="AJ5569" s="43">
        <f>VLOOKUP(E5569,'FILIAIS PETZ'!$A$2:$K$2000,11,0)</f>
        <v>18328118006069</v>
      </c>
      <c r="AK5569" s="44">
        <f t="shared" si="360"/>
        <v>18328118006069</v>
      </c>
    </row>
    <row r="5570" spans="1:37" s="14" customFormat="1" ht="15" customHeight="1" thickBot="1" x14ac:dyDescent="0.25">
      <c r="A5570" s="9">
        <f t="shared" si="359"/>
        <v>989505</v>
      </c>
      <c r="B5570" s="18">
        <f>VLOOKUP(C5570,FORNECEDORES!D:E,2,0)</f>
        <v>39969</v>
      </c>
      <c r="C5570" s="19" t="str">
        <f>VLOOKUP(D5570,FORNECEDORES!A:D,4,0)</f>
        <v>23.457.797/0001-56</v>
      </c>
      <c r="D5570" s="13" t="s">
        <v>2466</v>
      </c>
      <c r="E5570" s="20" t="str">
        <f t="shared" si="361"/>
        <v>04 0135</v>
      </c>
      <c r="F5570" s="28" t="s">
        <v>8712</v>
      </c>
      <c r="G5570" s="21" t="str">
        <f>VLOOKUP(E5570,'FILIAIS PETZ'!A:E,5,0)</f>
        <v>PETZ CARREFOUR ANCHIETA</v>
      </c>
      <c r="H5570" s="20" t="str">
        <f>VLOOKUP(E5570,'FILIAIS PETZ'!A:D,4,0)</f>
        <v>ANCH-SP</v>
      </c>
      <c r="I5570" s="85">
        <v>45548</v>
      </c>
      <c r="J5570" s="84">
        <v>989505</v>
      </c>
      <c r="K5570" s="84" t="s">
        <v>5858</v>
      </c>
      <c r="L5570" s="83" t="s">
        <v>12853</v>
      </c>
      <c r="M5570" s="46">
        <v>45551</v>
      </c>
      <c r="N5570" s="46">
        <v>45574</v>
      </c>
      <c r="O5570" s="46">
        <v>45553</v>
      </c>
      <c r="P5570" s="83" t="s">
        <v>4990</v>
      </c>
      <c r="Q5570" s="84">
        <v>3</v>
      </c>
      <c r="R5570" s="84">
        <v>1</v>
      </c>
      <c r="S5570" s="84">
        <v>8</v>
      </c>
      <c r="T5570" s="84" t="s">
        <v>32</v>
      </c>
      <c r="U5570" s="84">
        <v>11002</v>
      </c>
      <c r="V5570" s="84">
        <v>11002</v>
      </c>
      <c r="W5570" s="84" t="s">
        <v>5107</v>
      </c>
      <c r="X5570" s="84" t="s">
        <v>4985</v>
      </c>
      <c r="Y5570" s="57" t="s">
        <v>4993</v>
      </c>
      <c r="Z5570" s="9" t="s">
        <v>12031</v>
      </c>
      <c r="AA5570" s="9" t="s">
        <v>4989</v>
      </c>
      <c r="AB5570" s="9" t="s">
        <v>12941</v>
      </c>
      <c r="AC5570" s="84" t="s">
        <v>5006</v>
      </c>
      <c r="AD5570" s="83"/>
      <c r="AE5570" s="20" t="str">
        <f>VLOOKUP(E5570,'FILIAIS PETZ'!A:Q,17,0)</f>
        <v>SP3</v>
      </c>
      <c r="AF5570" s="20" t="str">
        <f>VLOOKUP(E5570,'FILIAIS PETZ'!A:Q,3,0)</f>
        <v>FELICIO</v>
      </c>
      <c r="AG5570" s="20" t="str">
        <f>VLOOKUP(E5570,'FILIAIS PETZ'!A:Q,2,0)</f>
        <v>R3</v>
      </c>
      <c r="AH5570" s="75">
        <v>550</v>
      </c>
      <c r="AI5570" s="16" t="s">
        <v>12754</v>
      </c>
      <c r="AJ5570" s="43">
        <f>VLOOKUP(E5570,'FILIAIS PETZ'!$A$2:$K$2000,11,0)</f>
        <v>18328118012549</v>
      </c>
      <c r="AK5570" s="44">
        <f t="shared" si="360"/>
        <v>18328118012549</v>
      </c>
    </row>
    <row r="5571" spans="1:37" s="14" customFormat="1" ht="15" customHeight="1" thickBot="1" x14ac:dyDescent="0.25">
      <c r="A5571" s="9">
        <f t="shared" si="359"/>
        <v>989506</v>
      </c>
      <c r="B5571" s="18">
        <f>VLOOKUP(C5571,FORNECEDORES!D:E,2,0)</f>
        <v>39969</v>
      </c>
      <c r="C5571" s="19" t="str">
        <f>VLOOKUP(D5571,FORNECEDORES!A:D,4,0)</f>
        <v>23.457.797/0001-56</v>
      </c>
      <c r="D5571" s="13" t="s">
        <v>2466</v>
      </c>
      <c r="E5571" s="20" t="str">
        <f t="shared" si="361"/>
        <v>04 0017</v>
      </c>
      <c r="F5571" s="28" t="s">
        <v>8713</v>
      </c>
      <c r="G5571" s="21" t="str">
        <f>VLOOKUP(E5571,'FILIAIS PETZ'!A:E,5,0)</f>
        <v>PETZ CARREFOUR SAO CAETANO</v>
      </c>
      <c r="H5571" s="20" t="str">
        <f>VLOOKUP(E5571,'FILIAIS PETZ'!A:D,4,0)</f>
        <v>SCSU-SP</v>
      </c>
      <c r="I5571" s="85">
        <v>45548</v>
      </c>
      <c r="J5571" s="84">
        <v>989506</v>
      </c>
      <c r="K5571" s="84" t="s">
        <v>5858</v>
      </c>
      <c r="L5571" s="83" t="s">
        <v>12854</v>
      </c>
      <c r="M5571" s="46">
        <v>45551</v>
      </c>
      <c r="N5571" s="46">
        <v>45574</v>
      </c>
      <c r="O5571" s="46">
        <v>45553</v>
      </c>
      <c r="P5571" s="83" t="s">
        <v>4990</v>
      </c>
      <c r="Q5571" s="84">
        <v>3</v>
      </c>
      <c r="R5571" s="84">
        <v>1</v>
      </c>
      <c r="S5571" s="84">
        <v>8</v>
      </c>
      <c r="T5571" s="84" t="s">
        <v>32</v>
      </c>
      <c r="U5571" s="84">
        <v>11002</v>
      </c>
      <c r="V5571" s="84">
        <v>11002</v>
      </c>
      <c r="W5571" s="84" t="s">
        <v>5182</v>
      </c>
      <c r="X5571" s="84" t="s">
        <v>4985</v>
      </c>
      <c r="Y5571" s="57" t="s">
        <v>4993</v>
      </c>
      <c r="Z5571" s="9" t="s">
        <v>12031</v>
      </c>
      <c r="AA5571" s="9" t="s">
        <v>4989</v>
      </c>
      <c r="AB5571" s="9" t="s">
        <v>12941</v>
      </c>
      <c r="AC5571" s="84" t="s">
        <v>5006</v>
      </c>
      <c r="AD5571" s="83"/>
      <c r="AE5571" s="20" t="str">
        <f>VLOOKUP(E5571,'FILIAIS PETZ'!A:Q,17,0)</f>
        <v>SP3</v>
      </c>
      <c r="AF5571" s="20" t="str">
        <f>VLOOKUP(E5571,'FILIAIS PETZ'!A:Q,3,0)</f>
        <v>FELICIO</v>
      </c>
      <c r="AG5571" s="20" t="str">
        <f>VLOOKUP(E5571,'FILIAIS PETZ'!A:Q,2,0)</f>
        <v>R3</v>
      </c>
      <c r="AH5571" s="75">
        <v>2420</v>
      </c>
      <c r="AI5571" s="16" t="s">
        <v>12755</v>
      </c>
      <c r="AJ5571" s="43">
        <f>VLOOKUP(E5571,'FILIAIS PETZ'!$A$2:$K$2000,11,0)</f>
        <v>18328118000532</v>
      </c>
      <c r="AK5571" s="44">
        <f t="shared" si="360"/>
        <v>18328118000532</v>
      </c>
    </row>
    <row r="5572" spans="1:37" s="14" customFormat="1" ht="15" customHeight="1" thickBot="1" x14ac:dyDescent="0.25">
      <c r="A5572" s="9">
        <f t="shared" si="359"/>
        <v>989508</v>
      </c>
      <c r="B5572" s="18">
        <f>VLOOKUP(C5572,FORNECEDORES!D:E,2,0)</f>
        <v>39969</v>
      </c>
      <c r="C5572" s="19" t="str">
        <f>VLOOKUP(D5572,FORNECEDORES!A:D,4,0)</f>
        <v>23.457.797/0001-56</v>
      </c>
      <c r="D5572" s="13" t="s">
        <v>2466</v>
      </c>
      <c r="E5572" s="20" t="str">
        <f t="shared" si="361"/>
        <v>04 0003</v>
      </c>
      <c r="F5572" s="28" t="s">
        <v>8971</v>
      </c>
      <c r="G5572" s="21" t="str">
        <f>VLOOKUP(E5572,'FILIAIS PETZ'!A:E,5,0)</f>
        <v>PETZ SAO BERNARDO</v>
      </c>
      <c r="H5572" s="20" t="str">
        <f>VLOOKUP(E5572,'FILIAIS PETZ'!A:D,4,0)</f>
        <v>SBCA-SP</v>
      </c>
      <c r="I5572" s="46">
        <v>45548</v>
      </c>
      <c r="J5572" s="9">
        <v>989508</v>
      </c>
      <c r="K5572" s="84" t="s">
        <v>5858</v>
      </c>
      <c r="L5572" s="83" t="s">
        <v>12855</v>
      </c>
      <c r="M5572" s="46">
        <v>45551</v>
      </c>
      <c r="N5572" s="46">
        <v>45574</v>
      </c>
      <c r="O5572" s="46">
        <v>45553</v>
      </c>
      <c r="P5572" s="83" t="s">
        <v>4990</v>
      </c>
      <c r="Q5572" s="84">
        <v>3</v>
      </c>
      <c r="R5572" s="84">
        <v>1</v>
      </c>
      <c r="S5572" s="84">
        <v>8</v>
      </c>
      <c r="T5572" s="84" t="s">
        <v>32</v>
      </c>
      <c r="U5572" s="84">
        <v>11002</v>
      </c>
      <c r="V5572" s="84">
        <v>11002</v>
      </c>
      <c r="W5572" s="84" t="s">
        <v>5019</v>
      </c>
      <c r="X5572" s="84" t="s">
        <v>4985</v>
      </c>
      <c r="Y5572" s="9" t="s">
        <v>4993</v>
      </c>
      <c r="Z5572" s="9" t="s">
        <v>4993</v>
      </c>
      <c r="AA5572" s="9" t="s">
        <v>4989</v>
      </c>
      <c r="AB5572" s="9" t="s">
        <v>12941</v>
      </c>
      <c r="AC5572" s="84" t="s">
        <v>5006</v>
      </c>
      <c r="AD5572" s="83"/>
      <c r="AE5572" s="20" t="str">
        <f>VLOOKUP(E5572,'FILIAIS PETZ'!A:Q,17,0)</f>
        <v>SP3</v>
      </c>
      <c r="AF5572" s="20" t="str">
        <f>VLOOKUP(E5572,'FILIAIS PETZ'!A:Q,3,0)</f>
        <v>FELICIO</v>
      </c>
      <c r="AG5572" s="20" t="str">
        <f>VLOOKUP(E5572,'FILIAIS PETZ'!A:Q,2,0)</f>
        <v>R3</v>
      </c>
      <c r="AH5572" s="75">
        <v>755</v>
      </c>
      <c r="AI5572" s="16" t="s">
        <v>12756</v>
      </c>
      <c r="AJ5572" s="43">
        <f>VLOOKUP(E5572,'FILIAIS PETZ'!$A$2:$K$2000,11,0)</f>
        <v>18328118002152</v>
      </c>
      <c r="AK5572" s="44">
        <f t="shared" si="360"/>
        <v>18328118002152</v>
      </c>
    </row>
    <row r="5573" spans="1:37" s="14" customFormat="1" ht="15" customHeight="1" thickBot="1" x14ac:dyDescent="0.25">
      <c r="A5573" s="9">
        <f t="shared" si="359"/>
        <v>989511</v>
      </c>
      <c r="B5573" s="18">
        <f>VLOOKUP(C5573,FORNECEDORES!D:E,2,0)</f>
        <v>39969</v>
      </c>
      <c r="C5573" s="19" t="str">
        <f>VLOOKUP(D5573,FORNECEDORES!A:D,4,0)</f>
        <v>23.457.797/0001-56</v>
      </c>
      <c r="D5573" s="13" t="s">
        <v>2466</v>
      </c>
      <c r="E5573" s="20" t="str">
        <f t="shared" si="361"/>
        <v>04 0138</v>
      </c>
      <c r="F5573" s="28" t="s">
        <v>8627</v>
      </c>
      <c r="G5573" s="21" t="str">
        <f>VLOOKUP(E5573,'FILIAIS PETZ'!A:E,5,0)</f>
        <v>PETZ JOÃO FIRMINO</v>
      </c>
      <c r="H5573" s="20" t="str">
        <f>VLOOKUP(E5573,'FILIAIS PETZ'!A:D,4,0)</f>
        <v>JFIR-SP</v>
      </c>
      <c r="I5573" s="46">
        <v>45548</v>
      </c>
      <c r="J5573" s="9">
        <v>989511</v>
      </c>
      <c r="K5573" s="84" t="s">
        <v>5858</v>
      </c>
      <c r="L5573" s="83" t="s">
        <v>8806</v>
      </c>
      <c r="M5573" s="46">
        <v>45551</v>
      </c>
      <c r="N5573" s="46">
        <v>45574</v>
      </c>
      <c r="O5573" s="46">
        <v>45553</v>
      </c>
      <c r="P5573" s="83" t="s">
        <v>4990</v>
      </c>
      <c r="Q5573" s="84">
        <v>3</v>
      </c>
      <c r="R5573" s="84">
        <v>1</v>
      </c>
      <c r="S5573" s="84">
        <v>8</v>
      </c>
      <c r="T5573" s="84" t="s">
        <v>32</v>
      </c>
      <c r="U5573" s="84">
        <v>11002</v>
      </c>
      <c r="V5573" s="84">
        <v>11002</v>
      </c>
      <c r="W5573" s="84" t="s">
        <v>5019</v>
      </c>
      <c r="X5573" s="84" t="s">
        <v>4985</v>
      </c>
      <c r="Y5573" s="10" t="s">
        <v>4993</v>
      </c>
      <c r="Z5573" s="9" t="s">
        <v>8241</v>
      </c>
      <c r="AA5573" s="9" t="s">
        <v>4989</v>
      </c>
      <c r="AB5573" s="9" t="s">
        <v>12941</v>
      </c>
      <c r="AC5573" s="84" t="s">
        <v>5006</v>
      </c>
      <c r="AD5573" s="83"/>
      <c r="AE5573" s="20" t="str">
        <f>VLOOKUP(E5573,'FILIAIS PETZ'!A:Q,17,0)</f>
        <v>SP3</v>
      </c>
      <c r="AF5573" s="20" t="str">
        <f>VLOOKUP(E5573,'FILIAIS PETZ'!A:Q,3,0)</f>
        <v>FELICIO</v>
      </c>
      <c r="AG5573" s="20" t="str">
        <f>VLOOKUP(E5573,'FILIAIS PETZ'!A:Q,2,0)</f>
        <v>R3</v>
      </c>
      <c r="AH5573" s="75">
        <v>745</v>
      </c>
      <c r="AI5573" s="16" t="s">
        <v>12757</v>
      </c>
      <c r="AJ5573" s="43">
        <f>VLOOKUP(E5573,'FILIAIS PETZ'!$A$2:$K$2000,11,0)</f>
        <v>18328118012972</v>
      </c>
      <c r="AK5573" s="44">
        <f t="shared" si="360"/>
        <v>18328118012972</v>
      </c>
    </row>
    <row r="5574" spans="1:37" s="14" customFormat="1" ht="15" customHeight="1" thickBot="1" x14ac:dyDescent="0.25">
      <c r="A5574" s="9">
        <f t="shared" si="359"/>
        <v>989512</v>
      </c>
      <c r="B5574" s="18">
        <f>VLOOKUP(C5574,FORNECEDORES!D:E,2,0)</f>
        <v>39969</v>
      </c>
      <c r="C5574" s="19" t="str">
        <f>VLOOKUP(D5574,FORNECEDORES!A:D,4,0)</f>
        <v>23.457.797/0001-56</v>
      </c>
      <c r="D5574" s="13" t="s">
        <v>2466</v>
      </c>
      <c r="E5574" s="20" t="str">
        <f t="shared" si="361"/>
        <v>04 0138</v>
      </c>
      <c r="F5574" s="28" t="s">
        <v>8627</v>
      </c>
      <c r="G5574" s="21" t="str">
        <f>VLOOKUP(E5574,'FILIAIS PETZ'!A:E,5,0)</f>
        <v>PETZ JOÃO FIRMINO</v>
      </c>
      <c r="H5574" s="20" t="str">
        <f>VLOOKUP(E5574,'FILIAIS PETZ'!A:D,4,0)</f>
        <v>JFIR-SP</v>
      </c>
      <c r="I5574" s="46">
        <v>45548</v>
      </c>
      <c r="J5574" s="9">
        <v>989512</v>
      </c>
      <c r="K5574" s="84" t="s">
        <v>5858</v>
      </c>
      <c r="L5574" s="83" t="s">
        <v>12856</v>
      </c>
      <c r="M5574" s="46">
        <v>45551</v>
      </c>
      <c r="N5574" s="46">
        <v>45574</v>
      </c>
      <c r="O5574" s="46">
        <v>45553</v>
      </c>
      <c r="P5574" s="83" t="s">
        <v>4990</v>
      </c>
      <c r="Q5574" s="84">
        <v>3</v>
      </c>
      <c r="R5574" s="84">
        <v>1</v>
      </c>
      <c r="S5574" s="84">
        <v>8</v>
      </c>
      <c r="T5574" s="84" t="s">
        <v>32</v>
      </c>
      <c r="U5574" s="84">
        <v>11002</v>
      </c>
      <c r="V5574" s="84">
        <v>11002</v>
      </c>
      <c r="W5574" s="84" t="s">
        <v>5024</v>
      </c>
      <c r="X5574" s="84" t="s">
        <v>4985</v>
      </c>
      <c r="Y5574" s="84" t="s">
        <v>4993</v>
      </c>
      <c r="Z5574" s="84" t="s">
        <v>5127</v>
      </c>
      <c r="AA5574" s="9" t="s">
        <v>4989</v>
      </c>
      <c r="AB5574" s="9" t="s">
        <v>12941</v>
      </c>
      <c r="AC5574" s="84" t="s">
        <v>5006</v>
      </c>
      <c r="AD5574" s="83"/>
      <c r="AE5574" s="20" t="str">
        <f>VLOOKUP(E5574,'FILIAIS PETZ'!A:Q,17,0)</f>
        <v>SP3</v>
      </c>
      <c r="AF5574" s="20" t="str">
        <f>VLOOKUP(E5574,'FILIAIS PETZ'!A:Q,3,0)</f>
        <v>FELICIO</v>
      </c>
      <c r="AG5574" s="20" t="str">
        <f>VLOOKUP(E5574,'FILIAIS PETZ'!A:Q,2,0)</f>
        <v>R3</v>
      </c>
      <c r="AH5574" s="75">
        <v>1175</v>
      </c>
      <c r="AI5574" s="16" t="s">
        <v>12758</v>
      </c>
      <c r="AJ5574" s="43">
        <f>VLOOKUP(E5574,'FILIAIS PETZ'!$A$2:$K$2000,11,0)</f>
        <v>18328118012972</v>
      </c>
      <c r="AK5574" s="44">
        <f t="shared" si="360"/>
        <v>18328118012972</v>
      </c>
    </row>
    <row r="5575" spans="1:37" s="14" customFormat="1" ht="15" customHeight="1" thickBot="1" x14ac:dyDescent="0.25">
      <c r="A5575" s="9">
        <f t="shared" si="359"/>
        <v>989513</v>
      </c>
      <c r="B5575" s="18">
        <f>VLOOKUP(C5575,FORNECEDORES!D:E,2,0)</f>
        <v>39969</v>
      </c>
      <c r="C5575" s="19" t="str">
        <f>VLOOKUP(D5575,FORNECEDORES!A:D,4,0)</f>
        <v>23.457.797/0001-56</v>
      </c>
      <c r="D5575" s="13" t="s">
        <v>2466</v>
      </c>
      <c r="E5575" s="20" t="str">
        <f t="shared" si="361"/>
        <v>04 0263</v>
      </c>
      <c r="F5575" s="28" t="s">
        <v>8628</v>
      </c>
      <c r="G5575" s="21" t="str">
        <f>VLOOKUP(E5575,'FILIAIS PETZ'!A:E,5,0)</f>
        <v>PETZ PÃO DE AÇUCAR JABAQUARA</v>
      </c>
      <c r="H5575" s="20" t="str">
        <f>VLOOKUP(E5575,'FILIAIS PETZ'!A:D,4,0)</f>
        <v>JABQ-SP</v>
      </c>
      <c r="I5575" s="46">
        <v>45548</v>
      </c>
      <c r="J5575" s="9">
        <v>989513</v>
      </c>
      <c r="K5575" s="84" t="s">
        <v>5858</v>
      </c>
      <c r="L5575" s="83" t="s">
        <v>12857</v>
      </c>
      <c r="M5575" s="46">
        <v>45551</v>
      </c>
      <c r="N5575" s="46">
        <v>45574</v>
      </c>
      <c r="O5575" s="46">
        <v>45553</v>
      </c>
      <c r="P5575" s="83" t="s">
        <v>4990</v>
      </c>
      <c r="Q5575" s="84">
        <v>3</v>
      </c>
      <c r="R5575" s="84">
        <v>1</v>
      </c>
      <c r="S5575" s="84">
        <v>8</v>
      </c>
      <c r="T5575" s="84" t="s">
        <v>32</v>
      </c>
      <c r="U5575" s="84">
        <v>11002</v>
      </c>
      <c r="V5575" s="84">
        <v>11002</v>
      </c>
      <c r="W5575" s="84" t="s">
        <v>5019</v>
      </c>
      <c r="X5575" s="84" t="s">
        <v>4985</v>
      </c>
      <c r="Y5575" s="9" t="s">
        <v>4993</v>
      </c>
      <c r="Z5575" s="9" t="s">
        <v>4993</v>
      </c>
      <c r="AA5575" s="9" t="s">
        <v>4989</v>
      </c>
      <c r="AB5575" s="9" t="s">
        <v>12941</v>
      </c>
      <c r="AC5575" s="84" t="s">
        <v>5006</v>
      </c>
      <c r="AD5575" s="83"/>
      <c r="AE5575" s="20" t="str">
        <f>VLOOKUP(E5575,'FILIAIS PETZ'!A:Q,17,0)</f>
        <v>SP3</v>
      </c>
      <c r="AF5575" s="20" t="str">
        <f>VLOOKUP(E5575,'FILIAIS PETZ'!A:Q,3,0)</f>
        <v>FELICIO</v>
      </c>
      <c r="AG5575" s="20" t="str">
        <f>VLOOKUP(E5575,'FILIAIS PETZ'!A:Q,2,0)</f>
        <v>R3</v>
      </c>
      <c r="AH5575" s="75">
        <v>450</v>
      </c>
      <c r="AI5575" s="16" t="s">
        <v>12759</v>
      </c>
      <c r="AJ5575" s="43" t="str">
        <f>VLOOKUP(E5575,'FILIAIS PETZ'!$A$2:$K$2000,11,0)</f>
        <v>18.328.118/0258-70</v>
      </c>
      <c r="AK5575" s="44" t="str">
        <f t="shared" si="360"/>
        <v>18.328.118/0258-70</v>
      </c>
    </row>
    <row r="5576" spans="1:37" s="14" customFormat="1" ht="15" customHeight="1" thickBot="1" x14ac:dyDescent="0.25">
      <c r="A5576" s="9">
        <f t="shared" si="359"/>
        <v>989541</v>
      </c>
      <c r="B5576" s="18">
        <f>VLOOKUP(C5576,FORNECEDORES!D:E,2,0)</f>
        <v>9057</v>
      </c>
      <c r="C5576" s="19" t="str">
        <f>VLOOKUP(D5576,FORNECEDORES!A:D,4,0)</f>
        <v>19.357.006/0001-49</v>
      </c>
      <c r="D5576" s="17" t="s">
        <v>2290</v>
      </c>
      <c r="E5576" s="20" t="str">
        <f t="shared" si="361"/>
        <v>04 0187</v>
      </c>
      <c r="F5576" s="28" t="s">
        <v>12750</v>
      </c>
      <c r="G5576" s="21" t="str">
        <f>VLOOKUP(E5576,'FILIAIS PETZ'!A:E,5,0)</f>
        <v>PETZ UBERABA</v>
      </c>
      <c r="H5576" s="20" t="str">
        <f>VLOOKUP(E5576,'FILIAIS PETZ'!A:D,4,0)</f>
        <v>UBRB-MG</v>
      </c>
      <c r="I5576" s="46">
        <v>45548</v>
      </c>
      <c r="J5576" s="9">
        <v>989541</v>
      </c>
      <c r="K5576" s="84"/>
      <c r="L5576" s="83"/>
      <c r="M5576" s="46"/>
      <c r="N5576" s="46"/>
      <c r="O5576" s="46"/>
      <c r="P5576" s="83" t="s">
        <v>4990</v>
      </c>
      <c r="Q5576" s="84">
        <v>3</v>
      </c>
      <c r="R5576" s="84">
        <v>1</v>
      </c>
      <c r="S5576" s="84">
        <v>8</v>
      </c>
      <c r="T5576" s="84" t="s">
        <v>32</v>
      </c>
      <c r="U5576" s="84">
        <v>11002</v>
      </c>
      <c r="V5576" s="84">
        <v>11002</v>
      </c>
      <c r="W5576" s="84" t="s">
        <v>5019</v>
      </c>
      <c r="X5576" s="84" t="s">
        <v>4985</v>
      </c>
      <c r="Y5576" s="10" t="s">
        <v>4997</v>
      </c>
      <c r="Z5576" s="10" t="s">
        <v>4993</v>
      </c>
      <c r="AA5576" s="9" t="s">
        <v>4989</v>
      </c>
      <c r="AB5576" s="10" t="s">
        <v>12941</v>
      </c>
      <c r="AC5576" s="84" t="s">
        <v>5006</v>
      </c>
      <c r="AD5576" s="83"/>
      <c r="AE5576" s="20" t="str">
        <f>VLOOKUP(E5576,'FILIAIS PETZ'!A:Q,17,0)</f>
        <v>INT-2</v>
      </c>
      <c r="AF5576" s="20" t="str">
        <f>VLOOKUP(E5576,'FILIAIS PETZ'!A:Q,3,0)</f>
        <v>MARYANE</v>
      </c>
      <c r="AG5576" s="20" t="str">
        <f>VLOOKUP(E5576,'FILIAIS PETZ'!A:Q,2,0)</f>
        <v>R1</v>
      </c>
      <c r="AH5576" s="75">
        <v>1035.2</v>
      </c>
      <c r="AI5576" s="16" t="s">
        <v>12760</v>
      </c>
      <c r="AJ5576" s="43">
        <f>VLOOKUP(E5576,'FILIAIS PETZ'!$A$2:$K$2000,11,0)</f>
        <v>18328118018075</v>
      </c>
      <c r="AK5576" s="44">
        <f t="shared" si="360"/>
        <v>18328118018075</v>
      </c>
    </row>
    <row r="5577" spans="1:37" s="14" customFormat="1" ht="15" customHeight="1" thickBot="1" x14ac:dyDescent="0.25">
      <c r="A5577" s="9">
        <f t="shared" si="359"/>
        <v>989542</v>
      </c>
      <c r="B5577" s="18">
        <f>VLOOKUP(C5577,FORNECEDORES!D:E,2,0)</f>
        <v>9057</v>
      </c>
      <c r="C5577" s="19" t="str">
        <f>VLOOKUP(D5577,FORNECEDORES!A:D,4,0)</f>
        <v>19.357.006/0001-49</v>
      </c>
      <c r="D5577" s="17" t="s">
        <v>2290</v>
      </c>
      <c r="E5577" s="20" t="str">
        <f t="shared" si="361"/>
        <v>04 0187</v>
      </c>
      <c r="F5577" s="28" t="s">
        <v>12750</v>
      </c>
      <c r="G5577" s="21" t="str">
        <f>VLOOKUP(E5577,'FILIAIS PETZ'!A:E,5,0)</f>
        <v>PETZ UBERABA</v>
      </c>
      <c r="H5577" s="20" t="str">
        <f>VLOOKUP(E5577,'FILIAIS PETZ'!A:D,4,0)</f>
        <v>UBRB-MG</v>
      </c>
      <c r="I5577" s="46">
        <v>45548</v>
      </c>
      <c r="J5577" s="9">
        <v>989542</v>
      </c>
      <c r="K5577" s="84" t="s">
        <v>5858</v>
      </c>
      <c r="L5577" s="83" t="s">
        <v>12952</v>
      </c>
      <c r="M5577" s="46">
        <v>45552</v>
      </c>
      <c r="N5577" s="46">
        <v>45574</v>
      </c>
      <c r="O5577" s="46">
        <v>45555</v>
      </c>
      <c r="P5577" s="83" t="s">
        <v>4990</v>
      </c>
      <c r="Q5577" s="84">
        <v>3</v>
      </c>
      <c r="R5577" s="84">
        <v>1</v>
      </c>
      <c r="S5577" s="84">
        <v>8</v>
      </c>
      <c r="T5577" s="84" t="s">
        <v>32</v>
      </c>
      <c r="U5577" s="84">
        <v>11002</v>
      </c>
      <c r="V5577" s="84">
        <v>11002</v>
      </c>
      <c r="W5577" s="84" t="s">
        <v>5019</v>
      </c>
      <c r="X5577" s="84" t="s">
        <v>4985</v>
      </c>
      <c r="Y5577" s="9" t="s">
        <v>4993</v>
      </c>
      <c r="Z5577" s="9" t="s">
        <v>8408</v>
      </c>
      <c r="AA5577" s="9" t="s">
        <v>4989</v>
      </c>
      <c r="AB5577" s="9" t="s">
        <v>12941</v>
      </c>
      <c r="AC5577" s="84" t="s">
        <v>5006</v>
      </c>
      <c r="AD5577" s="83"/>
      <c r="AE5577" s="20" t="str">
        <f>VLOOKUP(E5577,'FILIAIS PETZ'!A:Q,17,0)</f>
        <v>INT-2</v>
      </c>
      <c r="AF5577" s="20" t="str">
        <f>VLOOKUP(E5577,'FILIAIS PETZ'!A:Q,3,0)</f>
        <v>MARYANE</v>
      </c>
      <c r="AG5577" s="20" t="str">
        <f>VLOOKUP(E5577,'FILIAIS PETZ'!A:Q,2,0)</f>
        <v>R1</v>
      </c>
      <c r="AH5577" s="75">
        <v>1000</v>
      </c>
      <c r="AI5577" s="16" t="s">
        <v>12761</v>
      </c>
      <c r="AJ5577" s="43">
        <f>VLOOKUP(E5577,'FILIAIS PETZ'!$A$2:$K$2000,11,0)</f>
        <v>18328118018075</v>
      </c>
      <c r="AK5577" s="44">
        <f t="shared" si="360"/>
        <v>18328118018075</v>
      </c>
    </row>
    <row r="5578" spans="1:37" s="14" customFormat="1" ht="15" customHeight="1" thickBot="1" x14ac:dyDescent="0.25">
      <c r="A5578" s="9">
        <f t="shared" si="359"/>
        <v>989543</v>
      </c>
      <c r="B5578" s="18">
        <f>VLOOKUP(C5578,FORNECEDORES!D:E,2,0)</f>
        <v>9057</v>
      </c>
      <c r="C5578" s="19" t="str">
        <f>VLOOKUP(D5578,FORNECEDORES!A:D,4,0)</f>
        <v>19.357.006/0001-49</v>
      </c>
      <c r="D5578" s="17" t="s">
        <v>2290</v>
      </c>
      <c r="E5578" s="20" t="str">
        <f t="shared" si="361"/>
        <v>04 0187</v>
      </c>
      <c r="F5578" s="28" t="s">
        <v>12750</v>
      </c>
      <c r="G5578" s="21" t="str">
        <f>VLOOKUP(E5578,'FILIAIS PETZ'!A:E,5,0)</f>
        <v>PETZ UBERABA</v>
      </c>
      <c r="H5578" s="20" t="str">
        <f>VLOOKUP(E5578,'FILIAIS PETZ'!A:D,4,0)</f>
        <v>UBRB-MG</v>
      </c>
      <c r="I5578" s="46">
        <v>45548</v>
      </c>
      <c r="J5578" s="9">
        <v>989543</v>
      </c>
      <c r="K5578" s="84"/>
      <c r="L5578" s="83"/>
      <c r="M5578" s="46"/>
      <c r="N5578" s="46"/>
      <c r="O5578" s="46"/>
      <c r="P5578" s="83" t="s">
        <v>4990</v>
      </c>
      <c r="Q5578" s="84">
        <v>3</v>
      </c>
      <c r="R5578" s="84">
        <v>1</v>
      </c>
      <c r="S5578" s="84">
        <v>8</v>
      </c>
      <c r="T5578" s="84" t="s">
        <v>32</v>
      </c>
      <c r="U5578" s="84">
        <v>11002</v>
      </c>
      <c r="V5578" s="84">
        <v>11002</v>
      </c>
      <c r="W5578" s="84" t="s">
        <v>4984</v>
      </c>
      <c r="X5578" s="84" t="s">
        <v>4985</v>
      </c>
      <c r="Y5578" s="10" t="s">
        <v>4993</v>
      </c>
      <c r="Z5578" s="10" t="s">
        <v>4993</v>
      </c>
      <c r="AA5578" s="10" t="s">
        <v>4989</v>
      </c>
      <c r="AB5578" s="10" t="s">
        <v>12941</v>
      </c>
      <c r="AC5578" s="84" t="s">
        <v>5006</v>
      </c>
      <c r="AD5578" s="83"/>
      <c r="AE5578" s="20" t="str">
        <f>VLOOKUP(E5578,'FILIAIS PETZ'!A:Q,17,0)</f>
        <v>INT-2</v>
      </c>
      <c r="AF5578" s="20" t="str">
        <f>VLOOKUP(E5578,'FILIAIS PETZ'!A:Q,3,0)</f>
        <v>MARYANE</v>
      </c>
      <c r="AG5578" s="20" t="str">
        <f>VLOOKUP(E5578,'FILIAIS PETZ'!A:Q,2,0)</f>
        <v>R1</v>
      </c>
      <c r="AH5578" s="75">
        <v>635</v>
      </c>
      <c r="AI5578" s="16" t="s">
        <v>12762</v>
      </c>
      <c r="AJ5578" s="43">
        <f>VLOOKUP(E5578,'FILIAIS PETZ'!$A$2:$K$2000,11,0)</f>
        <v>18328118018075</v>
      </c>
      <c r="AK5578" s="44">
        <f t="shared" si="360"/>
        <v>18328118018075</v>
      </c>
    </row>
    <row r="5579" spans="1:37" s="14" customFormat="1" ht="15" customHeight="1" thickBot="1" x14ac:dyDescent="0.25">
      <c r="A5579" s="9">
        <f t="shared" si="359"/>
        <v>989545</v>
      </c>
      <c r="B5579" s="18">
        <f>VLOOKUP(C5579,FORNECEDORES!D:E,2,0)</f>
        <v>9057</v>
      </c>
      <c r="C5579" s="19" t="str">
        <f>VLOOKUP(D5579,FORNECEDORES!A:D,4,0)</f>
        <v>19.357.006/0001-49</v>
      </c>
      <c r="D5579" s="17" t="s">
        <v>2290</v>
      </c>
      <c r="E5579" s="20" t="str">
        <f t="shared" si="361"/>
        <v>04 0109</v>
      </c>
      <c r="F5579" s="28" t="s">
        <v>12751</v>
      </c>
      <c r="G5579" s="21" t="str">
        <f>VLOOKUP(E5579,'FILIAIS PETZ'!A:E,5,0)</f>
        <v>PETZ UBERLÂNDIA</v>
      </c>
      <c r="H5579" s="20" t="str">
        <f>VLOOKUP(E5579,'FILIAIS PETZ'!A:D,4,0)</f>
        <v>UDIA-MG</v>
      </c>
      <c r="I5579" s="46">
        <v>45548</v>
      </c>
      <c r="J5579" s="9">
        <v>989545</v>
      </c>
      <c r="K5579" s="84" t="s">
        <v>5858</v>
      </c>
      <c r="L5579" s="83" t="s">
        <v>12953</v>
      </c>
      <c r="M5579" s="46">
        <v>45552</v>
      </c>
      <c r="N5579" s="46">
        <v>45574</v>
      </c>
      <c r="O5579" s="46">
        <v>45555</v>
      </c>
      <c r="P5579" s="83" t="s">
        <v>4990</v>
      </c>
      <c r="Q5579" s="84">
        <v>3</v>
      </c>
      <c r="R5579" s="84">
        <v>1</v>
      </c>
      <c r="S5579" s="84">
        <v>8</v>
      </c>
      <c r="T5579" s="84" t="s">
        <v>32</v>
      </c>
      <c r="U5579" s="84">
        <v>11002</v>
      </c>
      <c r="V5579" s="84">
        <v>11002</v>
      </c>
      <c r="W5579" s="84" t="s">
        <v>5019</v>
      </c>
      <c r="X5579" s="84" t="s">
        <v>4985</v>
      </c>
      <c r="Y5579" s="9" t="s">
        <v>4993</v>
      </c>
      <c r="Z5579" s="9" t="s">
        <v>8408</v>
      </c>
      <c r="AA5579" s="9" t="s">
        <v>4989</v>
      </c>
      <c r="AB5579" s="9" t="s">
        <v>12941</v>
      </c>
      <c r="AC5579" s="84" t="s">
        <v>5006</v>
      </c>
      <c r="AD5579" s="83"/>
      <c r="AE5579" s="20" t="str">
        <f>VLOOKUP(E5579,'FILIAIS PETZ'!A:Q,17,0)</f>
        <v>INT-2</v>
      </c>
      <c r="AF5579" s="20" t="str">
        <f>VLOOKUP(E5579,'FILIAIS PETZ'!A:Q,3,0)</f>
        <v>MARYANE</v>
      </c>
      <c r="AG5579" s="20" t="str">
        <f>VLOOKUP(E5579,'FILIAIS PETZ'!A:Q,2,0)</f>
        <v>R1</v>
      </c>
      <c r="AH5579" s="75">
        <v>6000</v>
      </c>
      <c r="AI5579" s="16" t="s">
        <v>12763</v>
      </c>
      <c r="AJ5579" s="43">
        <f>VLOOKUP(E5579,'FILIAIS PETZ'!$A$2:$K$2000,11,0)</f>
        <v>18328118010171</v>
      </c>
      <c r="AK5579" s="44">
        <f t="shared" si="360"/>
        <v>18328118010171</v>
      </c>
    </row>
    <row r="5580" spans="1:37" s="14" customFormat="1" ht="15" customHeight="1" thickBot="1" x14ac:dyDescent="0.25">
      <c r="A5580" s="9">
        <f t="shared" si="359"/>
        <v>989547</v>
      </c>
      <c r="B5580" s="18">
        <f>VLOOKUP(C5580,FORNECEDORES!D:E,2,0)</f>
        <v>9057</v>
      </c>
      <c r="C5580" s="19" t="str">
        <f>VLOOKUP(D5580,FORNECEDORES!A:D,4,0)</f>
        <v>19.357.006/0001-49</v>
      </c>
      <c r="D5580" s="17" t="s">
        <v>2290</v>
      </c>
      <c r="E5580" s="20" t="str">
        <f t="shared" si="361"/>
        <v>04 0239</v>
      </c>
      <c r="F5580" s="28" t="s">
        <v>12752</v>
      </c>
      <c r="G5580" s="21" t="str">
        <f>VLOOKUP(E5580,'FILIAIS PETZ'!A:E,5,0)</f>
        <v>PETZ SHOPPING UBERLANDIA</v>
      </c>
      <c r="H5580" s="20" t="str">
        <f>VLOOKUP(E5580,'FILIAIS PETZ'!A:D,4,0)</f>
        <v>SUBR-MG</v>
      </c>
      <c r="I5580" s="46">
        <v>45548</v>
      </c>
      <c r="J5580" s="9">
        <v>989547</v>
      </c>
      <c r="K5580" s="84"/>
      <c r="L5580" s="83"/>
      <c r="M5580" s="46"/>
      <c r="N5580" s="46"/>
      <c r="O5580" s="46"/>
      <c r="P5580" s="83" t="s">
        <v>4990</v>
      </c>
      <c r="Q5580" s="84">
        <v>3</v>
      </c>
      <c r="R5580" s="84">
        <v>1</v>
      </c>
      <c r="S5580" s="84">
        <v>8</v>
      </c>
      <c r="T5580" s="84" t="s">
        <v>32</v>
      </c>
      <c r="U5580" s="84">
        <v>11002</v>
      </c>
      <c r="V5580" s="84">
        <v>11002</v>
      </c>
      <c r="W5580" s="84" t="s">
        <v>4984</v>
      </c>
      <c r="X5580" s="84" t="s">
        <v>4985</v>
      </c>
      <c r="Y5580" s="10" t="s">
        <v>4993</v>
      </c>
      <c r="Z5580" s="10" t="s">
        <v>4993</v>
      </c>
      <c r="AA5580" s="10" t="s">
        <v>4989</v>
      </c>
      <c r="AB5580" s="10" t="s">
        <v>12941</v>
      </c>
      <c r="AC5580" s="84" t="s">
        <v>5006</v>
      </c>
      <c r="AD5580" s="83"/>
      <c r="AE5580" s="20" t="str">
        <f>VLOOKUP(E5580,'FILIAIS PETZ'!A:Q,17,0)</f>
        <v>INT-2</v>
      </c>
      <c r="AF5580" s="20" t="str">
        <f>VLOOKUP(E5580,'FILIAIS PETZ'!A:Q,3,0)</f>
        <v>MARYANE</v>
      </c>
      <c r="AG5580" s="20" t="str">
        <f>VLOOKUP(E5580,'FILIAIS PETZ'!A:Q,2,0)</f>
        <v>R1</v>
      </c>
      <c r="AH5580" s="75">
        <v>400</v>
      </c>
      <c r="AI5580" s="16" t="s">
        <v>12764</v>
      </c>
      <c r="AJ5580" s="43" t="str">
        <f>VLOOKUP(E5580,'FILIAIS PETZ'!$A$2:$K$2000,11,0)</f>
        <v>18.328.118/0245-55</v>
      </c>
      <c r="AK5580" s="44" t="str">
        <f t="shared" si="360"/>
        <v>18.328.118/0245-55</v>
      </c>
    </row>
    <row r="5581" spans="1:37" s="14" customFormat="1" ht="15" customHeight="1" thickBot="1" x14ac:dyDescent="0.25">
      <c r="A5581" s="9">
        <f t="shared" si="359"/>
        <v>989560</v>
      </c>
      <c r="B5581" s="18">
        <f>VLOOKUP(C5581,FORNECEDORES!D:E,2,0)</f>
        <v>9057</v>
      </c>
      <c r="C5581" s="19" t="str">
        <f>VLOOKUP(D5581,FORNECEDORES!A:D,4,0)</f>
        <v>19.357.006/0001-49</v>
      </c>
      <c r="D5581" s="17" t="s">
        <v>2290</v>
      </c>
      <c r="E5581" s="20" t="str">
        <f t="shared" si="361"/>
        <v>04 0239</v>
      </c>
      <c r="F5581" s="28" t="s">
        <v>12752</v>
      </c>
      <c r="G5581" s="21" t="str">
        <f>VLOOKUP(E5581,'FILIAIS PETZ'!A:E,5,0)</f>
        <v>PETZ SHOPPING UBERLANDIA</v>
      </c>
      <c r="H5581" s="20" t="str">
        <f>VLOOKUP(E5581,'FILIAIS PETZ'!A:D,4,0)</f>
        <v>SUBR-MG</v>
      </c>
      <c r="I5581" s="46">
        <v>45548</v>
      </c>
      <c r="J5581" s="9">
        <v>989560</v>
      </c>
      <c r="K5581" s="84"/>
      <c r="L5581" s="83"/>
      <c r="M5581" s="46"/>
      <c r="N5581" s="46"/>
      <c r="O5581" s="46"/>
      <c r="P5581" s="83" t="s">
        <v>4990</v>
      </c>
      <c r="Q5581" s="84">
        <v>3</v>
      </c>
      <c r="R5581" s="84">
        <v>1</v>
      </c>
      <c r="S5581" s="84">
        <v>8</v>
      </c>
      <c r="T5581" s="84" t="s">
        <v>32</v>
      </c>
      <c r="U5581" s="84">
        <v>11002</v>
      </c>
      <c r="V5581" s="84">
        <v>11002</v>
      </c>
      <c r="W5581" s="84" t="s">
        <v>4984</v>
      </c>
      <c r="X5581" s="84" t="s">
        <v>4985</v>
      </c>
      <c r="Y5581" s="9" t="s">
        <v>4980</v>
      </c>
      <c r="Z5581" s="9" t="s">
        <v>4980</v>
      </c>
      <c r="AA5581" s="9" t="s">
        <v>4989</v>
      </c>
      <c r="AB5581" s="9" t="s">
        <v>5005</v>
      </c>
      <c r="AC5581" s="84" t="s">
        <v>5006</v>
      </c>
      <c r="AD5581" s="83"/>
      <c r="AE5581" s="20" t="str">
        <f>VLOOKUP(E5581,'FILIAIS PETZ'!A:Q,17,0)</f>
        <v>INT-2</v>
      </c>
      <c r="AF5581" s="20" t="str">
        <f>VLOOKUP(E5581,'FILIAIS PETZ'!A:Q,3,0)</f>
        <v>MARYANE</v>
      </c>
      <c r="AG5581" s="20" t="str">
        <f>VLOOKUP(E5581,'FILIAIS PETZ'!A:Q,2,0)</f>
        <v>R1</v>
      </c>
      <c r="AH5581" s="75">
        <v>590</v>
      </c>
      <c r="AI5581" s="16" t="s">
        <v>12765</v>
      </c>
      <c r="AJ5581" s="43" t="str">
        <f>VLOOKUP(E5581,'FILIAIS PETZ'!$A$2:$K$2000,11,0)</f>
        <v>18.328.118/0245-55</v>
      </c>
      <c r="AK5581" s="44" t="str">
        <f t="shared" si="360"/>
        <v>18.328.118/0245-55</v>
      </c>
    </row>
    <row r="5582" spans="1:37" s="14" customFormat="1" ht="15" customHeight="1" thickBot="1" x14ac:dyDescent="0.25">
      <c r="A5582" s="9">
        <f t="shared" si="359"/>
        <v>989561</v>
      </c>
      <c r="B5582" s="18">
        <f>VLOOKUP(C5582,FORNECEDORES!D:E,2,0)</f>
        <v>9057</v>
      </c>
      <c r="C5582" s="19" t="str">
        <f>VLOOKUP(D5582,FORNECEDORES!A:D,4,0)</f>
        <v>19.357.006/0001-49</v>
      </c>
      <c r="D5582" s="17" t="s">
        <v>2290</v>
      </c>
      <c r="E5582" s="20" t="str">
        <f t="shared" si="361"/>
        <v>04 0239</v>
      </c>
      <c r="F5582" s="28" t="s">
        <v>12752</v>
      </c>
      <c r="G5582" s="21" t="str">
        <f>VLOOKUP(E5582,'FILIAIS PETZ'!A:E,5,0)</f>
        <v>PETZ SHOPPING UBERLANDIA</v>
      </c>
      <c r="H5582" s="20" t="str">
        <f>VLOOKUP(E5582,'FILIAIS PETZ'!A:D,4,0)</f>
        <v>SUBR-MG</v>
      </c>
      <c r="I5582" s="46">
        <v>45548</v>
      </c>
      <c r="J5582" s="9">
        <v>989561</v>
      </c>
      <c r="K5582" s="84"/>
      <c r="L5582" s="83"/>
      <c r="M5582" s="46"/>
      <c r="N5582" s="46"/>
      <c r="O5582" s="46"/>
      <c r="P5582" s="83" t="s">
        <v>4990</v>
      </c>
      <c r="Q5582" s="84">
        <v>3</v>
      </c>
      <c r="R5582" s="84">
        <v>1</v>
      </c>
      <c r="S5582" s="84">
        <v>8</v>
      </c>
      <c r="T5582" s="84" t="s">
        <v>32</v>
      </c>
      <c r="U5582" s="84">
        <v>11002</v>
      </c>
      <c r="V5582" s="84">
        <v>11002</v>
      </c>
      <c r="W5582" s="84" t="s">
        <v>8492</v>
      </c>
      <c r="X5582" s="84" t="s">
        <v>4985</v>
      </c>
      <c r="Y5582" s="10" t="s">
        <v>4997</v>
      </c>
      <c r="Z5582" s="10" t="s">
        <v>4993</v>
      </c>
      <c r="AA5582" s="9" t="s">
        <v>4989</v>
      </c>
      <c r="AB5582" s="10" t="s">
        <v>12941</v>
      </c>
      <c r="AC5582" s="84" t="s">
        <v>5006</v>
      </c>
      <c r="AD5582" s="83"/>
      <c r="AE5582" s="20" t="str">
        <f>VLOOKUP(E5582,'FILIAIS PETZ'!A:Q,17,0)</f>
        <v>INT-2</v>
      </c>
      <c r="AF5582" s="20" t="str">
        <f>VLOOKUP(E5582,'FILIAIS PETZ'!A:Q,3,0)</f>
        <v>MARYANE</v>
      </c>
      <c r="AG5582" s="20" t="str">
        <f>VLOOKUP(E5582,'FILIAIS PETZ'!A:Q,2,0)</f>
        <v>R1</v>
      </c>
      <c r="AH5582" s="75">
        <v>650</v>
      </c>
      <c r="AI5582" s="16" t="s">
        <v>12766</v>
      </c>
      <c r="AJ5582" s="43" t="str">
        <f>VLOOKUP(E5582,'FILIAIS PETZ'!$A$2:$K$2000,11,0)</f>
        <v>18.328.118/0245-55</v>
      </c>
      <c r="AK5582" s="44" t="str">
        <f t="shared" si="360"/>
        <v>18.328.118/0245-55</v>
      </c>
    </row>
    <row r="5583" spans="1:37" s="14" customFormat="1" ht="15" customHeight="1" thickBot="1" x14ac:dyDescent="0.25">
      <c r="A5583" s="9">
        <f t="shared" ref="A5583:A5646" si="362">J5583</f>
        <v>989563</v>
      </c>
      <c r="B5583" s="18">
        <f>VLOOKUP(C5583,FORNECEDORES!D:E,2,0)</f>
        <v>9057</v>
      </c>
      <c r="C5583" s="19" t="str">
        <f>VLOOKUP(D5583,FORNECEDORES!A:D,4,0)</f>
        <v>19.357.006/0001-49</v>
      </c>
      <c r="D5583" s="17" t="s">
        <v>2290</v>
      </c>
      <c r="E5583" s="20" t="str">
        <f t="shared" si="361"/>
        <v>04 0183</v>
      </c>
      <c r="F5583" s="28" t="s">
        <v>12753</v>
      </c>
      <c r="G5583" s="21" t="str">
        <f>VLOOKUP(E5583,'FILIAIS PETZ'!A:E,5,0)</f>
        <v>PETZ POÇOS DE CALDAS</v>
      </c>
      <c r="H5583" s="20" t="str">
        <f>VLOOKUP(E5583,'FILIAIS PETZ'!A:D,4,0)</f>
        <v>PCCD-MG</v>
      </c>
      <c r="I5583" s="46">
        <v>45548</v>
      </c>
      <c r="J5583" s="9">
        <v>989563</v>
      </c>
      <c r="K5583" s="84"/>
      <c r="L5583" s="83"/>
      <c r="M5583" s="46"/>
      <c r="N5583" s="46"/>
      <c r="O5583" s="46"/>
      <c r="P5583" s="83" t="s">
        <v>4990</v>
      </c>
      <c r="Q5583" s="84">
        <v>3</v>
      </c>
      <c r="R5583" s="84">
        <v>1</v>
      </c>
      <c r="S5583" s="84">
        <v>8</v>
      </c>
      <c r="T5583" s="84" t="s">
        <v>32</v>
      </c>
      <c r="U5583" s="84">
        <v>11002</v>
      </c>
      <c r="V5583" s="84">
        <v>11002</v>
      </c>
      <c r="W5583" s="84" t="s">
        <v>4984</v>
      </c>
      <c r="X5583" s="84" t="s">
        <v>4985</v>
      </c>
      <c r="Y5583" s="9" t="s">
        <v>4980</v>
      </c>
      <c r="Z5583" s="9" t="s">
        <v>4980</v>
      </c>
      <c r="AA5583" s="9" t="s">
        <v>4989</v>
      </c>
      <c r="AB5583" s="9" t="s">
        <v>5005</v>
      </c>
      <c r="AC5583" s="84" t="s">
        <v>5006</v>
      </c>
      <c r="AD5583" s="83"/>
      <c r="AE5583" s="20" t="str">
        <f>VLOOKUP(E5583,'FILIAIS PETZ'!A:Q,17,0)</f>
        <v>INT-1</v>
      </c>
      <c r="AF5583" s="20" t="str">
        <f>VLOOKUP(E5583,'FILIAIS PETZ'!A:Q,3,0)</f>
        <v>MARYANE</v>
      </c>
      <c r="AG5583" s="20" t="str">
        <f>VLOOKUP(E5583,'FILIAIS PETZ'!A:Q,2,0)</f>
        <v>R1</v>
      </c>
      <c r="AH5583" s="75">
        <v>180</v>
      </c>
      <c r="AI5583" s="16" t="s">
        <v>12767</v>
      </c>
      <c r="AJ5583" s="43">
        <f>VLOOKUP(E5583,'FILIAIS PETZ'!$A$2:$K$2000,11,0)</f>
        <v>18328118018156</v>
      </c>
      <c r="AK5583" s="44">
        <f t="shared" si="360"/>
        <v>18328118018156</v>
      </c>
    </row>
    <row r="5584" spans="1:37" s="14" customFormat="1" ht="15" customHeight="1" thickBot="1" x14ac:dyDescent="0.25">
      <c r="A5584" s="9">
        <f t="shared" si="362"/>
        <v>989663</v>
      </c>
      <c r="B5584" s="18">
        <f>VLOOKUP(C5584,FORNECEDORES!D:E,2,0)</f>
        <v>9057</v>
      </c>
      <c r="C5584" s="19" t="str">
        <f>VLOOKUP(D5584,FORNECEDORES!A:D,4,0)</f>
        <v>19.357.006/0001-49</v>
      </c>
      <c r="D5584" s="17" t="s">
        <v>2290</v>
      </c>
      <c r="E5584" s="20" t="str">
        <f t="shared" si="361"/>
        <v>04 0183</v>
      </c>
      <c r="F5584" s="28" t="s">
        <v>12753</v>
      </c>
      <c r="G5584" s="21" t="str">
        <f>VLOOKUP(E5584,'FILIAIS PETZ'!A:E,5,0)</f>
        <v>PETZ POÇOS DE CALDAS</v>
      </c>
      <c r="H5584" s="20" t="str">
        <f>VLOOKUP(E5584,'FILIAIS PETZ'!A:D,4,0)</f>
        <v>PCCD-MG</v>
      </c>
      <c r="I5584" s="46">
        <v>45548</v>
      </c>
      <c r="J5584" s="9">
        <v>989663</v>
      </c>
      <c r="K5584" s="84"/>
      <c r="L5584" s="83"/>
      <c r="M5584" s="46"/>
      <c r="N5584" s="46"/>
      <c r="O5584" s="46"/>
      <c r="P5584" s="83" t="s">
        <v>4990</v>
      </c>
      <c r="Q5584" s="84">
        <v>3</v>
      </c>
      <c r="R5584" s="84">
        <v>1</v>
      </c>
      <c r="S5584" s="84">
        <v>8</v>
      </c>
      <c r="T5584" s="84" t="s">
        <v>32</v>
      </c>
      <c r="U5584" s="84">
        <v>11002</v>
      </c>
      <c r="V5584" s="84">
        <v>11002</v>
      </c>
      <c r="W5584" s="84" t="s">
        <v>5024</v>
      </c>
      <c r="X5584" s="84" t="s">
        <v>4985</v>
      </c>
      <c r="Y5584" s="10" t="s">
        <v>4993</v>
      </c>
      <c r="Z5584" s="10" t="s">
        <v>4993</v>
      </c>
      <c r="AA5584" s="10" t="s">
        <v>5022</v>
      </c>
      <c r="AB5584" s="10" t="s">
        <v>12942</v>
      </c>
      <c r="AC5584" s="84" t="s">
        <v>5006</v>
      </c>
      <c r="AD5584" s="83"/>
      <c r="AE5584" s="20" t="str">
        <f>VLOOKUP(E5584,'FILIAIS PETZ'!A:Q,17,0)</f>
        <v>INT-1</v>
      </c>
      <c r="AF5584" s="20" t="str">
        <f>VLOOKUP(E5584,'FILIAIS PETZ'!A:Q,3,0)</f>
        <v>MARYANE</v>
      </c>
      <c r="AG5584" s="20" t="str">
        <f>VLOOKUP(E5584,'FILIAIS PETZ'!A:Q,2,0)</f>
        <v>R1</v>
      </c>
      <c r="AH5584" s="75">
        <v>450</v>
      </c>
      <c r="AI5584" s="16" t="s">
        <v>12768</v>
      </c>
      <c r="AJ5584" s="43">
        <f>VLOOKUP(E5584,'FILIAIS PETZ'!$A$2:$K$2000,11,0)</f>
        <v>18328118018156</v>
      </c>
      <c r="AK5584" s="44">
        <f t="shared" si="360"/>
        <v>18328118018156</v>
      </c>
    </row>
    <row r="5585" spans="1:37" s="14" customFormat="1" ht="15" customHeight="1" thickBot="1" x14ac:dyDescent="0.25">
      <c r="A5585" s="9">
        <f t="shared" si="362"/>
        <v>989667</v>
      </c>
      <c r="B5585" s="18">
        <f>VLOOKUP(C5585,FORNECEDORES!D:E,2,0)</f>
        <v>9057</v>
      </c>
      <c r="C5585" s="19" t="str">
        <f>VLOOKUP(D5585,FORNECEDORES!A:D,4,0)</f>
        <v>19.357.006/0001-49</v>
      </c>
      <c r="D5585" s="17" t="s">
        <v>2290</v>
      </c>
      <c r="E5585" s="20" t="str">
        <f t="shared" si="361"/>
        <v>04 0244</v>
      </c>
      <c r="F5585" s="28" t="s">
        <v>4957</v>
      </c>
      <c r="G5585" s="21" t="str">
        <f>VLOOKUP(E5585,'FILIAIS PETZ'!A:E,5,0)</f>
        <v>PETZ GOVERNADOR VALADARES</v>
      </c>
      <c r="H5585" s="20" t="str">
        <f>VLOOKUP(E5585,'FILIAIS PETZ'!A:D,4,0)</f>
        <v>GVLD-MG</v>
      </c>
      <c r="I5585" s="46">
        <v>45548</v>
      </c>
      <c r="J5585" s="9">
        <v>989667</v>
      </c>
      <c r="K5585" s="84" t="s">
        <v>5858</v>
      </c>
      <c r="L5585" s="83" t="s">
        <v>12954</v>
      </c>
      <c r="M5585" s="46">
        <v>45552</v>
      </c>
      <c r="N5585" s="46">
        <v>45574</v>
      </c>
      <c r="O5585" s="46">
        <v>45555</v>
      </c>
      <c r="P5585" s="83" t="s">
        <v>4990</v>
      </c>
      <c r="Q5585" s="84">
        <v>3</v>
      </c>
      <c r="R5585" s="84">
        <v>1</v>
      </c>
      <c r="S5585" s="84">
        <v>8</v>
      </c>
      <c r="T5585" s="84" t="s">
        <v>32</v>
      </c>
      <c r="U5585" s="84">
        <v>11002</v>
      </c>
      <c r="V5585" s="84">
        <v>11002</v>
      </c>
      <c r="W5585" s="84" t="s">
        <v>4984</v>
      </c>
      <c r="X5585" s="84" t="s">
        <v>4985</v>
      </c>
      <c r="Y5585" s="10" t="s">
        <v>4993</v>
      </c>
      <c r="Z5585" s="10" t="s">
        <v>4993</v>
      </c>
      <c r="AA5585" s="10" t="s">
        <v>4989</v>
      </c>
      <c r="AB5585" s="10" t="s">
        <v>12941</v>
      </c>
      <c r="AC5585" s="84" t="s">
        <v>5006</v>
      </c>
      <c r="AD5585" s="83"/>
      <c r="AE5585" s="20" t="str">
        <f>VLOOKUP(E5585,'FILIAIS PETZ'!A:Q,17,0)</f>
        <v>MG-2</v>
      </c>
      <c r="AF5585" s="20" t="str">
        <f>VLOOKUP(E5585,'FILIAIS PETZ'!A:Q,3,0)</f>
        <v>FELICIO</v>
      </c>
      <c r="AG5585" s="20" t="str">
        <f>VLOOKUP(E5585,'FILIAIS PETZ'!A:Q,2,0)</f>
        <v>R3</v>
      </c>
      <c r="AH5585" s="75">
        <v>2058</v>
      </c>
      <c r="AI5585" s="16" t="s">
        <v>12769</v>
      </c>
      <c r="AJ5585" s="43" t="str">
        <f>VLOOKUP(E5585,'FILIAIS PETZ'!$A$2:$K$2000,11,0)</f>
        <v>18.328.118/0231-50</v>
      </c>
      <c r="AK5585" s="44" t="str">
        <f t="shared" si="360"/>
        <v>18.328.118/0231-50</v>
      </c>
    </row>
    <row r="5586" spans="1:37" s="14" customFormat="1" ht="15" customHeight="1" thickBot="1" x14ac:dyDescent="0.25">
      <c r="A5586" s="9">
        <f t="shared" si="362"/>
        <v>989671</v>
      </c>
      <c r="B5586" s="18">
        <f>VLOOKUP(C5586,FORNECEDORES!D:E,2,0)</f>
        <v>9057</v>
      </c>
      <c r="C5586" s="19" t="str">
        <f>VLOOKUP(D5586,FORNECEDORES!A:D,4,0)</f>
        <v>19.357.006/0001-49</v>
      </c>
      <c r="D5586" s="17" t="s">
        <v>2290</v>
      </c>
      <c r="E5586" s="20" t="str">
        <f t="shared" si="361"/>
        <v>04 0122</v>
      </c>
      <c r="F5586" s="28" t="s">
        <v>6386</v>
      </c>
      <c r="G5586" s="21" t="str">
        <f>VLOOKUP(E5586,'FILIAIS PETZ'!A:E,5,0)</f>
        <v>PETZ JUIZ DE FORA</v>
      </c>
      <c r="H5586" s="20" t="str">
        <f>VLOOKUP(E5586,'FILIAIS PETZ'!A:D,4,0)</f>
        <v>JUZF-MG</v>
      </c>
      <c r="I5586" s="46">
        <v>45548</v>
      </c>
      <c r="J5586" s="9">
        <v>989671</v>
      </c>
      <c r="K5586" s="84" t="s">
        <v>5858</v>
      </c>
      <c r="L5586" s="83" t="s">
        <v>12955</v>
      </c>
      <c r="M5586" s="46">
        <v>45552</v>
      </c>
      <c r="N5586" s="46">
        <v>45574</v>
      </c>
      <c r="O5586" s="46">
        <v>45555</v>
      </c>
      <c r="P5586" s="83" t="s">
        <v>4990</v>
      </c>
      <c r="Q5586" s="84">
        <v>3</v>
      </c>
      <c r="R5586" s="84">
        <v>1</v>
      </c>
      <c r="S5586" s="84">
        <v>8</v>
      </c>
      <c r="T5586" s="84" t="s">
        <v>32</v>
      </c>
      <c r="U5586" s="84">
        <v>11002</v>
      </c>
      <c r="V5586" s="84">
        <v>11002</v>
      </c>
      <c r="W5586" s="84" t="s">
        <v>4984</v>
      </c>
      <c r="X5586" s="84" t="s">
        <v>4985</v>
      </c>
      <c r="Y5586" s="10" t="s">
        <v>4997</v>
      </c>
      <c r="Z5586" s="10" t="s">
        <v>4993</v>
      </c>
      <c r="AA5586" s="9" t="s">
        <v>4989</v>
      </c>
      <c r="AB5586" s="10" t="s">
        <v>12941</v>
      </c>
      <c r="AC5586" s="84" t="s">
        <v>5006</v>
      </c>
      <c r="AD5586" s="83"/>
      <c r="AE5586" s="20" t="str">
        <f>VLOOKUP(E5586,'FILIAIS PETZ'!A:Q,17,0)</f>
        <v>MG-1</v>
      </c>
      <c r="AF5586" s="20" t="str">
        <f>VLOOKUP(E5586,'FILIAIS PETZ'!A:Q,3,0)</f>
        <v>FELICIO</v>
      </c>
      <c r="AG5586" s="20" t="str">
        <f>VLOOKUP(E5586,'FILIAIS PETZ'!A:Q,2,0)</f>
        <v>R3</v>
      </c>
      <c r="AH5586" s="75">
        <v>450</v>
      </c>
      <c r="AI5586" s="16" t="s">
        <v>12770</v>
      </c>
      <c r="AJ5586" s="43">
        <f>VLOOKUP(E5586,'FILIAIS PETZ'!$A$2:$K$2000,11,0)</f>
        <v>18328118011810</v>
      </c>
      <c r="AK5586" s="44">
        <f t="shared" si="360"/>
        <v>18328118011810</v>
      </c>
    </row>
    <row r="5587" spans="1:37" s="14" customFormat="1" ht="15" customHeight="1" thickBot="1" x14ac:dyDescent="0.25">
      <c r="A5587" s="9">
        <f t="shared" si="362"/>
        <v>989673</v>
      </c>
      <c r="B5587" s="18">
        <f>VLOOKUP(C5587,FORNECEDORES!D:E,2,0)</f>
        <v>9057</v>
      </c>
      <c r="C5587" s="19" t="str">
        <f>VLOOKUP(D5587,FORNECEDORES!A:D,4,0)</f>
        <v>19.357.006/0001-49</v>
      </c>
      <c r="D5587" s="17" t="s">
        <v>2290</v>
      </c>
      <c r="E5587" s="20" t="str">
        <f t="shared" si="361"/>
        <v>04 0155</v>
      </c>
      <c r="F5587" s="28" t="s">
        <v>4929</v>
      </c>
      <c r="G5587" s="21" t="str">
        <f>VLOOKUP(E5587,'FILIAIS PETZ'!A:E,5,0)</f>
        <v>PETZ SETE LAGOAS</v>
      </c>
      <c r="H5587" s="20" t="str">
        <f>VLOOKUP(E5587,'FILIAIS PETZ'!A:D,4,0)</f>
        <v>STLG-MG</v>
      </c>
      <c r="I5587" s="46">
        <v>45548</v>
      </c>
      <c r="J5587" s="9">
        <v>989673</v>
      </c>
      <c r="K5587" s="84" t="s">
        <v>5858</v>
      </c>
      <c r="L5587" s="83" t="s">
        <v>12956</v>
      </c>
      <c r="M5587" s="46">
        <v>45552</v>
      </c>
      <c r="N5587" s="46">
        <v>45574</v>
      </c>
      <c r="O5587" s="46">
        <v>45555</v>
      </c>
      <c r="P5587" s="83" t="s">
        <v>4990</v>
      </c>
      <c r="Q5587" s="84">
        <v>3</v>
      </c>
      <c r="R5587" s="84">
        <v>1</v>
      </c>
      <c r="S5587" s="84">
        <v>8</v>
      </c>
      <c r="T5587" s="84" t="s">
        <v>32</v>
      </c>
      <c r="U5587" s="84">
        <v>11002</v>
      </c>
      <c r="V5587" s="84">
        <v>11002</v>
      </c>
      <c r="W5587" s="84" t="s">
        <v>5107</v>
      </c>
      <c r="X5587" s="84" t="s">
        <v>4985</v>
      </c>
      <c r="Y5587" s="10" t="s">
        <v>4993</v>
      </c>
      <c r="Z5587" s="10" t="s">
        <v>4993</v>
      </c>
      <c r="AA5587" s="10" t="s">
        <v>4989</v>
      </c>
      <c r="AB5587" s="10" t="s">
        <v>12941</v>
      </c>
      <c r="AC5587" s="84" t="s">
        <v>5006</v>
      </c>
      <c r="AD5587" s="83"/>
      <c r="AE5587" s="20" t="str">
        <f>VLOOKUP(E5587,'FILIAIS PETZ'!A:Q,17,0)</f>
        <v>MG-1</v>
      </c>
      <c r="AF5587" s="20" t="str">
        <f>VLOOKUP(E5587,'FILIAIS PETZ'!A:Q,3,0)</f>
        <v>FELICIO</v>
      </c>
      <c r="AG5587" s="20" t="str">
        <f>VLOOKUP(E5587,'FILIAIS PETZ'!A:Q,2,0)</f>
        <v>R3</v>
      </c>
      <c r="AH5587" s="75">
        <v>1020</v>
      </c>
      <c r="AI5587" s="16" t="s">
        <v>12771</v>
      </c>
      <c r="AJ5587" s="43">
        <f>VLOOKUP(E5587,'FILIAIS PETZ'!$A$2:$K$2000,11,0)</f>
        <v>18328118015645</v>
      </c>
      <c r="AK5587" s="44">
        <f t="shared" si="360"/>
        <v>18328118015645</v>
      </c>
    </row>
    <row r="5588" spans="1:37" s="14" customFormat="1" ht="15" customHeight="1" thickBot="1" x14ac:dyDescent="0.25">
      <c r="A5588" s="9">
        <f t="shared" si="362"/>
        <v>989674</v>
      </c>
      <c r="B5588" s="18">
        <f>VLOOKUP(C5588,FORNECEDORES!D:E,2,0)</f>
        <v>9057</v>
      </c>
      <c r="C5588" s="19" t="str">
        <f>VLOOKUP(D5588,FORNECEDORES!A:D,4,0)</f>
        <v>19.357.006/0001-49</v>
      </c>
      <c r="D5588" s="17" t="s">
        <v>2290</v>
      </c>
      <c r="E5588" s="20" t="str">
        <f t="shared" si="361"/>
        <v>04 0095</v>
      </c>
      <c r="F5588" s="28" t="s">
        <v>4945</v>
      </c>
      <c r="G5588" s="21" t="str">
        <f>VLOOKUP(E5588,'FILIAIS PETZ'!A:E,5,0)</f>
        <v>PETZ BETIM</v>
      </c>
      <c r="H5588" s="20" t="str">
        <f>VLOOKUP(E5588,'FILIAIS PETZ'!A:D,4,0)</f>
        <v>BTIM-MG</v>
      </c>
      <c r="I5588" s="46">
        <v>45548</v>
      </c>
      <c r="J5588" s="9">
        <v>989674</v>
      </c>
      <c r="K5588" s="84" t="s">
        <v>5858</v>
      </c>
      <c r="L5588" s="83" t="s">
        <v>12957</v>
      </c>
      <c r="M5588" s="46">
        <v>45552</v>
      </c>
      <c r="N5588" s="46">
        <v>45574</v>
      </c>
      <c r="O5588" s="46">
        <v>45555</v>
      </c>
      <c r="P5588" s="83" t="s">
        <v>4982</v>
      </c>
      <c r="Q5588" s="84">
        <v>3</v>
      </c>
      <c r="R5588" s="84">
        <v>1</v>
      </c>
      <c r="S5588" s="84">
        <v>8</v>
      </c>
      <c r="T5588" s="84" t="s">
        <v>32</v>
      </c>
      <c r="U5588" s="84">
        <v>11002</v>
      </c>
      <c r="V5588" s="84">
        <v>11002</v>
      </c>
      <c r="W5588" s="84" t="s">
        <v>5107</v>
      </c>
      <c r="X5588" s="84" t="s">
        <v>4985</v>
      </c>
      <c r="Y5588" s="10" t="s">
        <v>4993</v>
      </c>
      <c r="Z5588" s="10" t="s">
        <v>4993</v>
      </c>
      <c r="AA5588" s="10" t="s">
        <v>4989</v>
      </c>
      <c r="AB5588" s="10" t="s">
        <v>12941</v>
      </c>
      <c r="AC5588" s="84" t="s">
        <v>4988</v>
      </c>
      <c r="AD5588" s="83" t="s">
        <v>4989</v>
      </c>
      <c r="AE5588" s="20" t="str">
        <f>VLOOKUP(E5588,'FILIAIS PETZ'!A:Q,17,0)</f>
        <v>MG-2</v>
      </c>
      <c r="AF5588" s="20" t="str">
        <f>VLOOKUP(E5588,'FILIAIS PETZ'!A:Q,3,0)</f>
        <v>FELICIO</v>
      </c>
      <c r="AG5588" s="20" t="str">
        <f>VLOOKUP(E5588,'FILIAIS PETZ'!A:Q,2,0)</f>
        <v>R3</v>
      </c>
      <c r="AH5588" s="75">
        <v>9500</v>
      </c>
      <c r="AI5588" s="16" t="s">
        <v>12772</v>
      </c>
      <c r="AJ5588" s="43">
        <f>VLOOKUP(E5588,'FILIAIS PETZ'!$A$2:$K$2000,11,0)</f>
        <v>18328118009084</v>
      </c>
      <c r="AK5588" s="44">
        <f t="shared" si="360"/>
        <v>18328118009084</v>
      </c>
    </row>
    <row r="5589" spans="1:37" s="14" customFormat="1" ht="15" customHeight="1" thickBot="1" x14ac:dyDescent="0.25">
      <c r="A5589" s="9">
        <f t="shared" si="362"/>
        <v>989675</v>
      </c>
      <c r="B5589" s="18">
        <f>VLOOKUP(C5589,FORNECEDORES!D:E,2,0)</f>
        <v>9057</v>
      </c>
      <c r="C5589" s="19" t="str">
        <f>VLOOKUP(D5589,FORNECEDORES!A:D,4,0)</f>
        <v>19.357.006/0001-49</v>
      </c>
      <c r="D5589" s="17" t="s">
        <v>2290</v>
      </c>
      <c r="E5589" s="20" t="str">
        <f t="shared" si="361"/>
        <v>04 0095</v>
      </c>
      <c r="F5589" s="28" t="s">
        <v>4945</v>
      </c>
      <c r="G5589" s="21" t="str">
        <f>VLOOKUP(E5589,'FILIAIS PETZ'!A:E,5,0)</f>
        <v>PETZ BETIM</v>
      </c>
      <c r="H5589" s="20" t="str">
        <f>VLOOKUP(E5589,'FILIAIS PETZ'!A:D,4,0)</f>
        <v>BTIM-MG</v>
      </c>
      <c r="I5589" s="46">
        <v>45548</v>
      </c>
      <c r="J5589" s="9">
        <v>989675</v>
      </c>
      <c r="K5589" s="84" t="s">
        <v>5858</v>
      </c>
      <c r="L5589" s="83" t="s">
        <v>12958</v>
      </c>
      <c r="M5589" s="46">
        <v>45552</v>
      </c>
      <c r="N5589" s="46">
        <v>45574</v>
      </c>
      <c r="O5589" s="46">
        <v>45555</v>
      </c>
      <c r="P5589" s="83" t="s">
        <v>4990</v>
      </c>
      <c r="Q5589" s="84">
        <v>3</v>
      </c>
      <c r="R5589" s="84">
        <v>1</v>
      </c>
      <c r="S5589" s="84">
        <v>8</v>
      </c>
      <c r="T5589" s="84" t="s">
        <v>32</v>
      </c>
      <c r="U5589" s="84">
        <v>11002</v>
      </c>
      <c r="V5589" s="84">
        <v>11002</v>
      </c>
      <c r="W5589" s="84" t="s">
        <v>5107</v>
      </c>
      <c r="X5589" s="84" t="s">
        <v>4985</v>
      </c>
      <c r="Y5589" s="10" t="s">
        <v>4997</v>
      </c>
      <c r="Z5589" s="84" t="s">
        <v>5127</v>
      </c>
      <c r="AA5589" s="84" t="s">
        <v>4989</v>
      </c>
      <c r="AB5589" s="10" t="s">
        <v>12941</v>
      </c>
      <c r="AC5589" s="84" t="s">
        <v>5006</v>
      </c>
      <c r="AD5589" s="83"/>
      <c r="AE5589" s="20" t="str">
        <f>VLOOKUP(E5589,'FILIAIS PETZ'!A:Q,17,0)</f>
        <v>MG-2</v>
      </c>
      <c r="AF5589" s="20" t="str">
        <f>VLOOKUP(E5589,'FILIAIS PETZ'!A:Q,3,0)</f>
        <v>FELICIO</v>
      </c>
      <c r="AG5589" s="20" t="str">
        <f>VLOOKUP(E5589,'FILIAIS PETZ'!A:Q,2,0)</f>
        <v>R3</v>
      </c>
      <c r="AH5589" s="75">
        <v>650</v>
      </c>
      <c r="AI5589" s="16" t="s">
        <v>12773</v>
      </c>
      <c r="AJ5589" s="43">
        <f>VLOOKUP(E5589,'FILIAIS PETZ'!$A$2:$K$2000,11,0)</f>
        <v>18328118009084</v>
      </c>
      <c r="AK5589" s="44">
        <f t="shared" si="360"/>
        <v>18328118009084</v>
      </c>
    </row>
    <row r="5590" spans="1:37" s="14" customFormat="1" ht="15" customHeight="1" thickBot="1" x14ac:dyDescent="0.25">
      <c r="A5590" s="9">
        <f t="shared" si="362"/>
        <v>989677</v>
      </c>
      <c r="B5590" s="18">
        <f>VLOOKUP(C5590,FORNECEDORES!D:E,2,0)</f>
        <v>9057</v>
      </c>
      <c r="C5590" s="19" t="str">
        <f>VLOOKUP(D5590,FORNECEDORES!A:D,4,0)</f>
        <v>19.357.006/0001-49</v>
      </c>
      <c r="D5590" s="17" t="s">
        <v>2290</v>
      </c>
      <c r="E5590" s="20" t="str">
        <f t="shared" si="361"/>
        <v>04 0162</v>
      </c>
      <c r="F5590" s="28" t="s">
        <v>5179</v>
      </c>
      <c r="G5590" s="21" t="str">
        <f>VLOOKUP(E5590,'FILIAIS PETZ'!A:E,5,0)</f>
        <v>PETZ CONTAGEM JOÃO CESAR</v>
      </c>
      <c r="H5590" s="20" t="str">
        <f>VLOOKUP(E5590,'FILIAIS PETZ'!A:D,4,0)</f>
        <v>CTJC-MG</v>
      </c>
      <c r="I5590" s="46">
        <v>45548</v>
      </c>
      <c r="J5590" s="9">
        <v>989677</v>
      </c>
      <c r="K5590" s="84" t="s">
        <v>5858</v>
      </c>
      <c r="L5590" s="83" t="s">
        <v>12984</v>
      </c>
      <c r="M5590" s="46">
        <v>45552</v>
      </c>
      <c r="N5590" s="46">
        <v>45574</v>
      </c>
      <c r="O5590" s="46">
        <v>45555</v>
      </c>
      <c r="P5590" s="83" t="s">
        <v>4990</v>
      </c>
      <c r="Q5590" s="84">
        <v>3</v>
      </c>
      <c r="R5590" s="84">
        <v>1</v>
      </c>
      <c r="S5590" s="84">
        <v>8</v>
      </c>
      <c r="T5590" s="84" t="s">
        <v>32</v>
      </c>
      <c r="U5590" s="84">
        <v>11002</v>
      </c>
      <c r="V5590" s="84">
        <v>11002</v>
      </c>
      <c r="W5590" s="84" t="s">
        <v>4984</v>
      </c>
      <c r="X5590" s="84" t="s">
        <v>4985</v>
      </c>
      <c r="Y5590" s="10" t="s">
        <v>4997</v>
      </c>
      <c r="Z5590" s="10" t="s">
        <v>4993</v>
      </c>
      <c r="AA5590" s="9" t="s">
        <v>4989</v>
      </c>
      <c r="AB5590" s="10" t="s">
        <v>12941</v>
      </c>
      <c r="AC5590" s="84" t="s">
        <v>5006</v>
      </c>
      <c r="AD5590" s="83"/>
      <c r="AE5590" s="20" t="str">
        <f>VLOOKUP(E5590,'FILIAIS PETZ'!A:Q,17,0)</f>
        <v>MG-2</v>
      </c>
      <c r="AF5590" s="20" t="str">
        <f>VLOOKUP(E5590,'FILIAIS PETZ'!A:Q,3,0)</f>
        <v>FELICIO</v>
      </c>
      <c r="AG5590" s="20" t="str">
        <f>VLOOKUP(E5590,'FILIAIS PETZ'!A:Q,2,0)</f>
        <v>R3</v>
      </c>
      <c r="AH5590" s="75">
        <v>450</v>
      </c>
      <c r="AI5590" s="16" t="s">
        <v>12774</v>
      </c>
      <c r="AJ5590" s="43">
        <f>VLOOKUP(E5590,'FILIAIS PETZ'!$A$2:$K$2000,11,0)</f>
        <v>18328118017265</v>
      </c>
      <c r="AK5590" s="44">
        <f t="shared" si="360"/>
        <v>18328118017265</v>
      </c>
    </row>
    <row r="5591" spans="1:37" s="14" customFormat="1" ht="15" customHeight="1" thickBot="1" x14ac:dyDescent="0.25">
      <c r="A5591" s="9">
        <f t="shared" si="362"/>
        <v>989679</v>
      </c>
      <c r="B5591" s="18">
        <f>VLOOKUP(C5591,FORNECEDORES!D:E,2,0)</f>
        <v>9057</v>
      </c>
      <c r="C5591" s="19" t="str">
        <f>VLOOKUP(D5591,FORNECEDORES!A:D,4,0)</f>
        <v>19.357.006/0001-49</v>
      </c>
      <c r="D5591" s="17" t="s">
        <v>2290</v>
      </c>
      <c r="E5591" s="20" t="str">
        <f t="shared" si="361"/>
        <v>04 0162</v>
      </c>
      <c r="F5591" s="28" t="s">
        <v>5179</v>
      </c>
      <c r="G5591" s="21" t="str">
        <f>VLOOKUP(E5591,'FILIAIS PETZ'!A:E,5,0)</f>
        <v>PETZ CONTAGEM JOÃO CESAR</v>
      </c>
      <c r="H5591" s="20" t="str">
        <f>VLOOKUP(E5591,'FILIAIS PETZ'!A:D,4,0)</f>
        <v>CTJC-MG</v>
      </c>
      <c r="I5591" s="46">
        <v>45548</v>
      </c>
      <c r="J5591" s="9">
        <v>989679</v>
      </c>
      <c r="K5591" s="84" t="s">
        <v>5858</v>
      </c>
      <c r="L5591" s="83" t="s">
        <v>12959</v>
      </c>
      <c r="M5591" s="46">
        <v>45552</v>
      </c>
      <c r="N5591" s="46">
        <v>45574</v>
      </c>
      <c r="O5591" s="46">
        <v>45555</v>
      </c>
      <c r="P5591" s="83" t="s">
        <v>4990</v>
      </c>
      <c r="Q5591" s="84">
        <v>3</v>
      </c>
      <c r="R5591" s="84">
        <v>1</v>
      </c>
      <c r="S5591" s="84">
        <v>8</v>
      </c>
      <c r="T5591" s="84" t="s">
        <v>32</v>
      </c>
      <c r="U5591" s="84">
        <v>11002</v>
      </c>
      <c r="V5591" s="84">
        <v>11002</v>
      </c>
      <c r="W5591" s="84" t="s">
        <v>8492</v>
      </c>
      <c r="X5591" s="84" t="s">
        <v>4985</v>
      </c>
      <c r="Y5591" s="10" t="s">
        <v>4993</v>
      </c>
      <c r="Z5591" s="10" t="s">
        <v>4993</v>
      </c>
      <c r="AA5591" s="10" t="s">
        <v>4989</v>
      </c>
      <c r="AB5591" s="10" t="s">
        <v>12941</v>
      </c>
      <c r="AC5591" s="84" t="s">
        <v>5006</v>
      </c>
      <c r="AD5591" s="83"/>
      <c r="AE5591" s="20" t="str">
        <f>VLOOKUP(E5591,'FILIAIS PETZ'!A:Q,17,0)</f>
        <v>MG-2</v>
      </c>
      <c r="AF5591" s="20" t="str">
        <f>VLOOKUP(E5591,'FILIAIS PETZ'!A:Q,3,0)</f>
        <v>FELICIO</v>
      </c>
      <c r="AG5591" s="20" t="str">
        <f>VLOOKUP(E5591,'FILIAIS PETZ'!A:Q,2,0)</f>
        <v>R3</v>
      </c>
      <c r="AH5591" s="75">
        <v>680</v>
      </c>
      <c r="AI5591" s="16" t="s">
        <v>12775</v>
      </c>
      <c r="AJ5591" s="43">
        <f>VLOOKUP(E5591,'FILIAIS PETZ'!$A$2:$K$2000,11,0)</f>
        <v>18328118017265</v>
      </c>
      <c r="AK5591" s="44">
        <f t="shared" si="360"/>
        <v>18328118017265</v>
      </c>
    </row>
    <row r="5592" spans="1:37" s="14" customFormat="1" ht="15" customHeight="1" thickBot="1" x14ac:dyDescent="0.25">
      <c r="A5592" s="9">
        <f t="shared" si="362"/>
        <v>989688</v>
      </c>
      <c r="B5592" s="18">
        <f>VLOOKUP(C5592,FORNECEDORES!D:E,2,0)</f>
        <v>9057</v>
      </c>
      <c r="C5592" s="19" t="str">
        <f>VLOOKUP(D5592,FORNECEDORES!A:D,4,0)</f>
        <v>19.357.006/0001-49</v>
      </c>
      <c r="D5592" s="17" t="s">
        <v>2290</v>
      </c>
      <c r="E5592" s="20" t="str">
        <f t="shared" si="361"/>
        <v>04 0107</v>
      </c>
      <c r="F5592" s="28" t="s">
        <v>4930</v>
      </c>
      <c r="G5592" s="21" t="str">
        <f>VLOOKUP(E5592,'FILIAIS PETZ'!A:E,5,0)</f>
        <v>PETZ CONTAGEM</v>
      </c>
      <c r="H5592" s="20" t="str">
        <f>VLOOKUP(E5592,'FILIAIS PETZ'!A:D,4,0)</f>
        <v>CNTG-MG</v>
      </c>
      <c r="I5592" s="46">
        <v>45548</v>
      </c>
      <c r="J5592" s="9">
        <v>989688</v>
      </c>
      <c r="K5592" s="84" t="s">
        <v>5858</v>
      </c>
      <c r="L5592" s="83" t="s">
        <v>12960</v>
      </c>
      <c r="M5592" s="46">
        <v>45552</v>
      </c>
      <c r="N5592" s="46">
        <v>45574</v>
      </c>
      <c r="O5592" s="46">
        <v>45555</v>
      </c>
      <c r="P5592" s="83" t="s">
        <v>4990</v>
      </c>
      <c r="Q5592" s="84">
        <v>3</v>
      </c>
      <c r="R5592" s="84">
        <v>1</v>
      </c>
      <c r="S5592" s="84">
        <v>8</v>
      </c>
      <c r="T5592" s="84" t="s">
        <v>32</v>
      </c>
      <c r="U5592" s="84">
        <v>11002</v>
      </c>
      <c r="V5592" s="84">
        <v>11002</v>
      </c>
      <c r="W5592" s="84" t="s">
        <v>4984</v>
      </c>
      <c r="X5592" s="84" t="s">
        <v>4985</v>
      </c>
      <c r="Y5592" s="9" t="s">
        <v>4980</v>
      </c>
      <c r="Z5592" s="9" t="s">
        <v>4980</v>
      </c>
      <c r="AA5592" s="9" t="s">
        <v>4989</v>
      </c>
      <c r="AB5592" s="9" t="s">
        <v>5005</v>
      </c>
      <c r="AC5592" s="84" t="s">
        <v>5006</v>
      </c>
      <c r="AD5592" s="83"/>
      <c r="AE5592" s="20" t="str">
        <f>VLOOKUP(E5592,'FILIAIS PETZ'!A:Q,17,0)</f>
        <v>MG-2</v>
      </c>
      <c r="AF5592" s="20" t="str">
        <f>VLOOKUP(E5592,'FILIAIS PETZ'!A:Q,3,0)</f>
        <v>FELICIO</v>
      </c>
      <c r="AG5592" s="20" t="str">
        <f>VLOOKUP(E5592,'FILIAIS PETZ'!A:Q,2,0)</f>
        <v>R3</v>
      </c>
      <c r="AH5592" s="75">
        <v>330</v>
      </c>
      <c r="AI5592" s="16" t="s">
        <v>12776</v>
      </c>
      <c r="AJ5592" s="43">
        <f>VLOOKUP(E5592,'FILIAIS PETZ'!$A$2:$K$2000,11,0)</f>
        <v>18328118010414</v>
      </c>
      <c r="AK5592" s="44">
        <f t="shared" si="360"/>
        <v>18328118010414</v>
      </c>
    </row>
    <row r="5593" spans="1:37" s="14" customFormat="1" ht="15" customHeight="1" thickBot="1" x14ac:dyDescent="0.25">
      <c r="A5593" s="9">
        <f t="shared" si="362"/>
        <v>989691</v>
      </c>
      <c r="B5593" s="18">
        <f>VLOOKUP(C5593,FORNECEDORES!D:E,2,0)</f>
        <v>9057</v>
      </c>
      <c r="C5593" s="19" t="str">
        <f>VLOOKUP(D5593,FORNECEDORES!A:D,4,0)</f>
        <v>19.357.006/0001-49</v>
      </c>
      <c r="D5593" s="17" t="s">
        <v>2290</v>
      </c>
      <c r="E5593" s="20" t="str">
        <f t="shared" si="361"/>
        <v>04 0107</v>
      </c>
      <c r="F5593" s="28" t="s">
        <v>4930</v>
      </c>
      <c r="G5593" s="21" t="str">
        <f>VLOOKUP(E5593,'FILIAIS PETZ'!A:E,5,0)</f>
        <v>PETZ CONTAGEM</v>
      </c>
      <c r="H5593" s="20" t="str">
        <f>VLOOKUP(E5593,'FILIAIS PETZ'!A:D,4,0)</f>
        <v>CNTG-MG</v>
      </c>
      <c r="I5593" s="46">
        <v>45548</v>
      </c>
      <c r="J5593" s="9">
        <v>989691</v>
      </c>
      <c r="K5593" s="84" t="s">
        <v>5858</v>
      </c>
      <c r="L5593" s="83" t="s">
        <v>12961</v>
      </c>
      <c r="M5593" s="46">
        <v>45552</v>
      </c>
      <c r="N5593" s="46">
        <v>45574</v>
      </c>
      <c r="O5593" s="46">
        <v>45555</v>
      </c>
      <c r="P5593" s="83" t="s">
        <v>4990</v>
      </c>
      <c r="Q5593" s="84">
        <v>3</v>
      </c>
      <c r="R5593" s="84">
        <v>1</v>
      </c>
      <c r="S5593" s="84">
        <v>8</v>
      </c>
      <c r="T5593" s="84" t="s">
        <v>32</v>
      </c>
      <c r="U5593" s="84">
        <v>11002</v>
      </c>
      <c r="V5593" s="84">
        <v>11002</v>
      </c>
      <c r="W5593" s="84" t="s">
        <v>5122</v>
      </c>
      <c r="X5593" s="84" t="s">
        <v>4985</v>
      </c>
      <c r="Y5593" s="10" t="s">
        <v>4993</v>
      </c>
      <c r="Z5593" s="10" t="s">
        <v>4993</v>
      </c>
      <c r="AA5593" s="10" t="s">
        <v>5022</v>
      </c>
      <c r="AB5593" s="10" t="s">
        <v>12942</v>
      </c>
      <c r="AC5593" s="84" t="s">
        <v>5006</v>
      </c>
      <c r="AD5593" s="83"/>
      <c r="AE5593" s="20" t="str">
        <f>VLOOKUP(E5593,'FILIAIS PETZ'!A:Q,17,0)</f>
        <v>MG-2</v>
      </c>
      <c r="AF5593" s="20" t="str">
        <f>VLOOKUP(E5593,'FILIAIS PETZ'!A:Q,3,0)</f>
        <v>FELICIO</v>
      </c>
      <c r="AG5593" s="20" t="str">
        <f>VLOOKUP(E5593,'FILIAIS PETZ'!A:Q,2,0)</f>
        <v>R3</v>
      </c>
      <c r="AH5593" s="75">
        <v>500</v>
      </c>
      <c r="AI5593" s="16" t="s">
        <v>12777</v>
      </c>
      <c r="AJ5593" s="43">
        <f>VLOOKUP(E5593,'FILIAIS PETZ'!$A$2:$K$2000,11,0)</f>
        <v>18328118010414</v>
      </c>
      <c r="AK5593" s="44">
        <f t="shared" si="360"/>
        <v>18328118010414</v>
      </c>
    </row>
    <row r="5594" spans="1:37" s="14" customFormat="1" ht="15" customHeight="1" thickBot="1" x14ac:dyDescent="0.25">
      <c r="A5594" s="9">
        <f t="shared" si="362"/>
        <v>989731</v>
      </c>
      <c r="B5594" s="18">
        <f>VLOOKUP(C5594,FORNECEDORES!D:E,2,0)</f>
        <v>9057</v>
      </c>
      <c r="C5594" s="19" t="str">
        <f>VLOOKUP(D5594,FORNECEDORES!A:D,4,0)</f>
        <v>19.357.006/0001-49</v>
      </c>
      <c r="D5594" s="17" t="s">
        <v>2290</v>
      </c>
      <c r="E5594" s="20" t="str">
        <f t="shared" si="361"/>
        <v>04 0251</v>
      </c>
      <c r="F5594" s="28" t="s">
        <v>5729</v>
      </c>
      <c r="G5594" s="21" t="str">
        <f>VLOOKUP(E5594,'FILIAIS PETZ'!A:E,5,0)</f>
        <v>PETZ BARREIRO</v>
      </c>
      <c r="H5594" s="20" t="str">
        <f>VLOOKUP(E5594,'FILIAIS PETZ'!A:D,4,0)</f>
        <v>BARR-MG</v>
      </c>
      <c r="I5594" s="46">
        <v>45548</v>
      </c>
      <c r="J5594" s="9">
        <v>989731</v>
      </c>
      <c r="K5594" s="84" t="s">
        <v>5858</v>
      </c>
      <c r="L5594" s="83" t="s">
        <v>12962</v>
      </c>
      <c r="M5594" s="46">
        <v>45552</v>
      </c>
      <c r="N5594" s="46">
        <v>45574</v>
      </c>
      <c r="O5594" s="46">
        <v>45555</v>
      </c>
      <c r="P5594" s="83" t="s">
        <v>4990</v>
      </c>
      <c r="Q5594" s="84">
        <v>3</v>
      </c>
      <c r="R5594" s="84">
        <v>1</v>
      </c>
      <c r="S5594" s="84">
        <v>8</v>
      </c>
      <c r="T5594" s="84" t="s">
        <v>32</v>
      </c>
      <c r="U5594" s="84">
        <v>11002</v>
      </c>
      <c r="V5594" s="84">
        <v>11002</v>
      </c>
      <c r="W5594" s="84" t="s">
        <v>4984</v>
      </c>
      <c r="X5594" s="84" t="s">
        <v>4985</v>
      </c>
      <c r="Y5594" s="84" t="s">
        <v>4997</v>
      </c>
      <c r="Z5594" s="84" t="s">
        <v>5041</v>
      </c>
      <c r="AA5594" s="84" t="s">
        <v>4989</v>
      </c>
      <c r="AB5594" s="84" t="s">
        <v>12941</v>
      </c>
      <c r="AC5594" s="84" t="s">
        <v>5006</v>
      </c>
      <c r="AD5594" s="83"/>
      <c r="AE5594" s="20" t="str">
        <f>VLOOKUP(E5594,'FILIAIS PETZ'!A:Q,17,0)</f>
        <v>MG-2</v>
      </c>
      <c r="AF5594" s="20" t="str">
        <f>VLOOKUP(E5594,'FILIAIS PETZ'!A:Q,3,0)</f>
        <v>FELICIO</v>
      </c>
      <c r="AG5594" s="20" t="str">
        <f>VLOOKUP(E5594,'FILIAIS PETZ'!A:Q,2,0)</f>
        <v>R3</v>
      </c>
      <c r="AH5594" s="75">
        <v>2816.75</v>
      </c>
      <c r="AI5594" s="16" t="s">
        <v>12778</v>
      </c>
      <c r="AJ5594" s="43">
        <f>VLOOKUP(E5594,'FILIAIS PETZ'!$A$2:$K$2000,11,0)</f>
        <v>18328118022420</v>
      </c>
      <c r="AK5594" s="44">
        <f t="shared" si="360"/>
        <v>18328118022420</v>
      </c>
    </row>
    <row r="5595" spans="1:37" s="14" customFormat="1" ht="15" customHeight="1" thickBot="1" x14ac:dyDescent="0.25">
      <c r="A5595" s="9">
        <f t="shared" si="362"/>
        <v>989737</v>
      </c>
      <c r="B5595" s="18">
        <f>VLOOKUP(C5595,FORNECEDORES!D:E,2,0)</f>
        <v>9057</v>
      </c>
      <c r="C5595" s="19" t="str">
        <f>VLOOKUP(D5595,FORNECEDORES!A:D,4,0)</f>
        <v>19.357.006/0001-49</v>
      </c>
      <c r="D5595" s="17" t="s">
        <v>2290</v>
      </c>
      <c r="E5595" s="20" t="str">
        <f t="shared" si="361"/>
        <v>04 0084</v>
      </c>
      <c r="F5595" s="28" t="s">
        <v>4958</v>
      </c>
      <c r="G5595" s="21" t="str">
        <f>VLOOKUP(E5595,'FILIAIS PETZ'!A:E,5,0)</f>
        <v>PETZ RAJA</v>
      </c>
      <c r="H5595" s="20" t="str">
        <f>VLOOKUP(E5595,'FILIAIS PETZ'!A:D,4,0)</f>
        <v>RAJA-MG</v>
      </c>
      <c r="I5595" s="46">
        <v>45548</v>
      </c>
      <c r="J5595" s="9">
        <v>989737</v>
      </c>
      <c r="K5595" s="84" t="s">
        <v>5858</v>
      </c>
      <c r="L5595" s="83" t="s">
        <v>12963</v>
      </c>
      <c r="M5595" s="46">
        <v>45552</v>
      </c>
      <c r="N5595" s="46">
        <v>45574</v>
      </c>
      <c r="O5595" s="46">
        <v>45555</v>
      </c>
      <c r="P5595" s="83" t="s">
        <v>4990</v>
      </c>
      <c r="Q5595" s="84">
        <v>3</v>
      </c>
      <c r="R5595" s="84">
        <v>1</v>
      </c>
      <c r="S5595" s="84">
        <v>8</v>
      </c>
      <c r="T5595" s="84" t="s">
        <v>32</v>
      </c>
      <c r="U5595" s="84">
        <v>11002</v>
      </c>
      <c r="V5595" s="84">
        <v>11002</v>
      </c>
      <c r="W5595" s="84" t="s">
        <v>5107</v>
      </c>
      <c r="X5595" s="84" t="s">
        <v>4985</v>
      </c>
      <c r="Y5595" s="10" t="s">
        <v>4993</v>
      </c>
      <c r="Z5595" s="10" t="s">
        <v>4993</v>
      </c>
      <c r="AA5595" s="10" t="s">
        <v>4989</v>
      </c>
      <c r="AB5595" s="10" t="s">
        <v>12941</v>
      </c>
      <c r="AC5595" s="84" t="s">
        <v>5006</v>
      </c>
      <c r="AD5595" s="83"/>
      <c r="AE5595" s="20" t="str">
        <f>VLOOKUP(E5595,'FILIAIS PETZ'!A:Q,17,0)</f>
        <v>MG-1</v>
      </c>
      <c r="AF5595" s="20" t="str">
        <f>VLOOKUP(E5595,'FILIAIS PETZ'!A:Q,3,0)</f>
        <v>FELICIO</v>
      </c>
      <c r="AG5595" s="20" t="str">
        <f>VLOOKUP(E5595,'FILIAIS PETZ'!A:Q,2,0)</f>
        <v>R3</v>
      </c>
      <c r="AH5595" s="75">
        <v>450</v>
      </c>
      <c r="AI5595" s="16" t="s">
        <v>12779</v>
      </c>
      <c r="AJ5595" s="43">
        <f>VLOOKUP(E5595,'FILIAIS PETZ'!$A$2:$K$2000,11,0)</f>
        <v>18328118007707</v>
      </c>
      <c r="AK5595" s="44">
        <f t="shared" si="360"/>
        <v>18328118007707</v>
      </c>
    </row>
    <row r="5596" spans="1:37" s="14" customFormat="1" ht="15" customHeight="1" thickBot="1" x14ac:dyDescent="0.25">
      <c r="A5596" s="9">
        <f t="shared" si="362"/>
        <v>989741</v>
      </c>
      <c r="B5596" s="18">
        <f>VLOOKUP(C5596,FORNECEDORES!D:E,2,0)</f>
        <v>9057</v>
      </c>
      <c r="C5596" s="19" t="str">
        <f>VLOOKUP(D5596,FORNECEDORES!A:D,4,0)</f>
        <v>19.357.006/0001-49</v>
      </c>
      <c r="D5596" s="17" t="s">
        <v>2290</v>
      </c>
      <c r="E5596" s="20" t="str">
        <f t="shared" si="361"/>
        <v>04 0084</v>
      </c>
      <c r="F5596" s="28" t="s">
        <v>4958</v>
      </c>
      <c r="G5596" s="21" t="str">
        <f>VLOOKUP(E5596,'FILIAIS PETZ'!A:E,5,0)</f>
        <v>PETZ RAJA</v>
      </c>
      <c r="H5596" s="20" t="str">
        <f>VLOOKUP(E5596,'FILIAIS PETZ'!A:D,4,0)</f>
        <v>RAJA-MG</v>
      </c>
      <c r="I5596" s="46">
        <v>45548</v>
      </c>
      <c r="J5596" s="9">
        <v>989741</v>
      </c>
      <c r="K5596" s="84" t="s">
        <v>5858</v>
      </c>
      <c r="L5596" s="83" t="s">
        <v>12964</v>
      </c>
      <c r="M5596" s="46">
        <v>45552</v>
      </c>
      <c r="N5596" s="46">
        <v>45574</v>
      </c>
      <c r="O5596" s="46">
        <v>45555</v>
      </c>
      <c r="P5596" s="83" t="s">
        <v>4990</v>
      </c>
      <c r="Q5596" s="84">
        <v>3</v>
      </c>
      <c r="R5596" s="84">
        <v>1</v>
      </c>
      <c r="S5596" s="84">
        <v>8</v>
      </c>
      <c r="T5596" s="84" t="s">
        <v>32</v>
      </c>
      <c r="U5596" s="84">
        <v>11002</v>
      </c>
      <c r="V5596" s="84">
        <v>11002</v>
      </c>
      <c r="W5596" s="84" t="s">
        <v>5019</v>
      </c>
      <c r="X5596" s="84" t="s">
        <v>4985</v>
      </c>
      <c r="Y5596" s="10" t="s">
        <v>4997</v>
      </c>
      <c r="Z5596" s="10" t="s">
        <v>4993</v>
      </c>
      <c r="AA5596" s="9" t="s">
        <v>4989</v>
      </c>
      <c r="AB5596" s="10" t="s">
        <v>12941</v>
      </c>
      <c r="AC5596" s="84" t="s">
        <v>5006</v>
      </c>
      <c r="AD5596" s="83"/>
      <c r="AE5596" s="20" t="str">
        <f>VLOOKUP(E5596,'FILIAIS PETZ'!A:Q,17,0)</f>
        <v>MG-1</v>
      </c>
      <c r="AF5596" s="20" t="str">
        <f>VLOOKUP(E5596,'FILIAIS PETZ'!A:Q,3,0)</f>
        <v>FELICIO</v>
      </c>
      <c r="AG5596" s="20" t="str">
        <f>VLOOKUP(E5596,'FILIAIS PETZ'!A:Q,2,0)</f>
        <v>R3</v>
      </c>
      <c r="AH5596" s="75">
        <v>450</v>
      </c>
      <c r="AI5596" s="16" t="s">
        <v>12780</v>
      </c>
      <c r="AJ5596" s="43">
        <f>VLOOKUP(E5596,'FILIAIS PETZ'!$A$2:$K$2000,11,0)</f>
        <v>18328118007707</v>
      </c>
      <c r="AK5596" s="44">
        <f t="shared" si="360"/>
        <v>18328118007707</v>
      </c>
    </row>
    <row r="5597" spans="1:37" s="14" customFormat="1" ht="15" customHeight="1" thickBot="1" x14ac:dyDescent="0.25">
      <c r="A5597" s="9">
        <f t="shared" si="362"/>
        <v>989758</v>
      </c>
      <c r="B5597" s="18">
        <f>VLOOKUP(C5597,FORNECEDORES!D:E,2,0)</f>
        <v>9057</v>
      </c>
      <c r="C5597" s="19" t="str">
        <f>VLOOKUP(D5597,FORNECEDORES!A:D,4,0)</f>
        <v>19.357.006/0001-49</v>
      </c>
      <c r="D5597" s="17" t="s">
        <v>2290</v>
      </c>
      <c r="E5597" s="20" t="str">
        <f t="shared" si="361"/>
        <v>04 0084</v>
      </c>
      <c r="F5597" s="28" t="s">
        <v>4958</v>
      </c>
      <c r="G5597" s="21" t="str">
        <f>VLOOKUP(E5597,'FILIAIS PETZ'!A:E,5,0)</f>
        <v>PETZ RAJA</v>
      </c>
      <c r="H5597" s="20" t="str">
        <f>VLOOKUP(E5597,'FILIAIS PETZ'!A:D,4,0)</f>
        <v>RAJA-MG</v>
      </c>
      <c r="I5597" s="46">
        <v>45548</v>
      </c>
      <c r="J5597" s="9">
        <v>989758</v>
      </c>
      <c r="K5597" s="84" t="s">
        <v>5858</v>
      </c>
      <c r="L5597" s="83" t="s">
        <v>12965</v>
      </c>
      <c r="M5597" s="46">
        <v>45552</v>
      </c>
      <c r="N5597" s="46">
        <v>45574</v>
      </c>
      <c r="O5597" s="46">
        <v>45555</v>
      </c>
      <c r="P5597" s="83" t="s">
        <v>4990</v>
      </c>
      <c r="Q5597" s="84">
        <v>3</v>
      </c>
      <c r="R5597" s="84">
        <v>1</v>
      </c>
      <c r="S5597" s="84">
        <v>8</v>
      </c>
      <c r="T5597" s="84" t="s">
        <v>32</v>
      </c>
      <c r="U5597" s="84">
        <v>11002</v>
      </c>
      <c r="V5597" s="84">
        <v>11002</v>
      </c>
      <c r="W5597" s="84" t="s">
        <v>4984</v>
      </c>
      <c r="X5597" s="84" t="s">
        <v>4985</v>
      </c>
      <c r="Y5597" s="9" t="s">
        <v>4980</v>
      </c>
      <c r="Z5597" s="9" t="s">
        <v>4980</v>
      </c>
      <c r="AA5597" s="9" t="s">
        <v>4989</v>
      </c>
      <c r="AB5597" s="9" t="s">
        <v>5005</v>
      </c>
      <c r="AC5597" s="84" t="s">
        <v>5006</v>
      </c>
      <c r="AD5597" s="83"/>
      <c r="AE5597" s="20" t="str">
        <f>VLOOKUP(E5597,'FILIAIS PETZ'!A:Q,17,0)</f>
        <v>MG-1</v>
      </c>
      <c r="AF5597" s="20" t="str">
        <f>VLOOKUP(E5597,'FILIAIS PETZ'!A:Q,3,0)</f>
        <v>FELICIO</v>
      </c>
      <c r="AG5597" s="20" t="str">
        <f>VLOOKUP(E5597,'FILIAIS PETZ'!A:Q,2,0)</f>
        <v>R3</v>
      </c>
      <c r="AH5597" s="75">
        <v>210</v>
      </c>
      <c r="AI5597" s="16" t="s">
        <v>12781</v>
      </c>
      <c r="AJ5597" s="43">
        <f>VLOOKUP(E5597,'FILIAIS PETZ'!$A$2:$K$2000,11,0)</f>
        <v>18328118007707</v>
      </c>
      <c r="AK5597" s="44">
        <f t="shared" si="360"/>
        <v>18328118007707</v>
      </c>
    </row>
    <row r="5598" spans="1:37" s="14" customFormat="1" ht="15" customHeight="1" thickBot="1" x14ac:dyDescent="0.25">
      <c r="A5598" s="9">
        <f t="shared" si="362"/>
        <v>989761</v>
      </c>
      <c r="B5598" s="18">
        <f>VLOOKUP(C5598,FORNECEDORES!D:E,2,0)</f>
        <v>9057</v>
      </c>
      <c r="C5598" s="19" t="str">
        <f>VLOOKUP(D5598,FORNECEDORES!A:D,4,0)</f>
        <v>19.357.006/0001-49</v>
      </c>
      <c r="D5598" s="17" t="s">
        <v>2290</v>
      </c>
      <c r="E5598" s="20" t="str">
        <f t="shared" si="361"/>
        <v>04 0084</v>
      </c>
      <c r="F5598" s="28" t="s">
        <v>4958</v>
      </c>
      <c r="G5598" s="21" t="str">
        <f>VLOOKUP(E5598,'FILIAIS PETZ'!A:E,5,0)</f>
        <v>PETZ RAJA</v>
      </c>
      <c r="H5598" s="20" t="str">
        <f>VLOOKUP(E5598,'FILIAIS PETZ'!A:D,4,0)</f>
        <v>RAJA-MG</v>
      </c>
      <c r="I5598" s="46">
        <v>45548</v>
      </c>
      <c r="J5598" s="9">
        <v>989761</v>
      </c>
      <c r="K5598" s="84" t="s">
        <v>5858</v>
      </c>
      <c r="L5598" s="83" t="s">
        <v>12966</v>
      </c>
      <c r="M5598" s="46">
        <v>45552</v>
      </c>
      <c r="N5598" s="46">
        <v>45574</v>
      </c>
      <c r="O5598" s="46">
        <v>45555</v>
      </c>
      <c r="P5598" s="83" t="s">
        <v>4990</v>
      </c>
      <c r="Q5598" s="84">
        <v>3</v>
      </c>
      <c r="R5598" s="84">
        <v>1</v>
      </c>
      <c r="S5598" s="84">
        <v>8</v>
      </c>
      <c r="T5598" s="84" t="s">
        <v>32</v>
      </c>
      <c r="U5598" s="84">
        <v>11002</v>
      </c>
      <c r="V5598" s="84">
        <v>11002</v>
      </c>
      <c r="W5598" s="84" t="s">
        <v>5024</v>
      </c>
      <c r="X5598" s="84" t="s">
        <v>4985</v>
      </c>
      <c r="Y5598" s="84" t="s">
        <v>4997</v>
      </c>
      <c r="Z5598" s="9" t="s">
        <v>8241</v>
      </c>
      <c r="AA5598" s="84" t="s">
        <v>4987</v>
      </c>
      <c r="AB5598" s="84" t="s">
        <v>12941</v>
      </c>
      <c r="AC5598" s="84" t="s">
        <v>5006</v>
      </c>
      <c r="AD5598" s="83"/>
      <c r="AE5598" s="20" t="str">
        <f>VLOOKUP(E5598,'FILIAIS PETZ'!A:Q,17,0)</f>
        <v>MG-1</v>
      </c>
      <c r="AF5598" s="20" t="str">
        <f>VLOOKUP(E5598,'FILIAIS PETZ'!A:Q,3,0)</f>
        <v>FELICIO</v>
      </c>
      <c r="AG5598" s="20" t="str">
        <f>VLOOKUP(E5598,'FILIAIS PETZ'!A:Q,2,0)</f>
        <v>R3</v>
      </c>
      <c r="AH5598" s="75">
        <v>4550</v>
      </c>
      <c r="AI5598" s="16" t="s">
        <v>12782</v>
      </c>
      <c r="AJ5598" s="43">
        <f>VLOOKUP(E5598,'FILIAIS PETZ'!$A$2:$K$2000,11,0)</f>
        <v>18328118007707</v>
      </c>
      <c r="AK5598" s="44">
        <f t="shared" si="360"/>
        <v>18328118007707</v>
      </c>
    </row>
    <row r="5599" spans="1:37" s="14" customFormat="1" ht="15" customHeight="1" thickBot="1" x14ac:dyDescent="0.25">
      <c r="A5599" s="9">
        <f t="shared" si="362"/>
        <v>989820</v>
      </c>
      <c r="B5599" s="18">
        <f>VLOOKUP(C5599,FORNECEDORES!D:E,2,0)</f>
        <v>9057</v>
      </c>
      <c r="C5599" s="19" t="str">
        <f>VLOOKUP(D5599,FORNECEDORES!A:D,4,0)</f>
        <v>19.357.006/0001-49</v>
      </c>
      <c r="D5599" s="17" t="s">
        <v>2290</v>
      </c>
      <c r="E5599" s="20" t="str">
        <f t="shared" si="361"/>
        <v>04 0084</v>
      </c>
      <c r="F5599" s="28" t="s">
        <v>4958</v>
      </c>
      <c r="G5599" s="21" t="str">
        <f>VLOOKUP(E5599,'FILIAIS PETZ'!A:E,5,0)</f>
        <v>PETZ RAJA</v>
      </c>
      <c r="H5599" s="20" t="str">
        <f>VLOOKUP(E5599,'FILIAIS PETZ'!A:D,4,0)</f>
        <v>RAJA-MG</v>
      </c>
      <c r="I5599" s="46">
        <v>45548</v>
      </c>
      <c r="J5599" s="9">
        <v>989820</v>
      </c>
      <c r="K5599" s="84" t="s">
        <v>5858</v>
      </c>
      <c r="L5599" s="83" t="s">
        <v>12967</v>
      </c>
      <c r="M5599" s="46">
        <v>45552</v>
      </c>
      <c r="N5599" s="46">
        <v>45574</v>
      </c>
      <c r="O5599" s="46">
        <v>45555</v>
      </c>
      <c r="P5599" s="83" t="s">
        <v>4990</v>
      </c>
      <c r="Q5599" s="84">
        <v>3</v>
      </c>
      <c r="R5599" s="84">
        <v>1</v>
      </c>
      <c r="S5599" s="84">
        <v>8</v>
      </c>
      <c r="T5599" s="84" t="s">
        <v>32</v>
      </c>
      <c r="U5599" s="84">
        <v>11002</v>
      </c>
      <c r="V5599" s="84">
        <v>11002</v>
      </c>
      <c r="W5599" s="84" t="s">
        <v>5024</v>
      </c>
      <c r="X5599" s="84" t="s">
        <v>4985</v>
      </c>
      <c r="Y5599" s="84" t="s">
        <v>4997</v>
      </c>
      <c r="Z5599" s="9" t="s">
        <v>8241</v>
      </c>
      <c r="AA5599" s="84" t="s">
        <v>4987</v>
      </c>
      <c r="AB5599" s="84" t="s">
        <v>12941</v>
      </c>
      <c r="AC5599" s="84" t="s">
        <v>5006</v>
      </c>
      <c r="AD5599" s="83"/>
      <c r="AE5599" s="20" t="str">
        <f>VLOOKUP(E5599,'FILIAIS PETZ'!A:Q,17,0)</f>
        <v>MG-1</v>
      </c>
      <c r="AF5599" s="20" t="str">
        <f>VLOOKUP(E5599,'FILIAIS PETZ'!A:Q,3,0)</f>
        <v>FELICIO</v>
      </c>
      <c r="AG5599" s="20" t="str">
        <f>VLOOKUP(E5599,'FILIAIS PETZ'!A:Q,2,0)</f>
        <v>R3</v>
      </c>
      <c r="AH5599" s="75">
        <v>2700</v>
      </c>
      <c r="AI5599" s="16" t="s">
        <v>12783</v>
      </c>
      <c r="AJ5599" s="43">
        <f>VLOOKUP(E5599,'FILIAIS PETZ'!$A$2:$K$2000,11,0)</f>
        <v>18328118007707</v>
      </c>
      <c r="AK5599" s="44">
        <f t="shared" si="360"/>
        <v>18328118007707</v>
      </c>
    </row>
    <row r="5600" spans="1:37" s="14" customFormat="1" ht="15" customHeight="1" thickBot="1" x14ac:dyDescent="0.25">
      <c r="A5600" s="9">
        <f t="shared" si="362"/>
        <v>989825</v>
      </c>
      <c r="B5600" s="18">
        <f>VLOOKUP(C5600,FORNECEDORES!D:E,2,0)</f>
        <v>9057</v>
      </c>
      <c r="C5600" s="19" t="str">
        <f>VLOOKUP(D5600,FORNECEDORES!A:D,4,0)</f>
        <v>19.357.006/0001-49</v>
      </c>
      <c r="D5600" s="17" t="s">
        <v>2290</v>
      </c>
      <c r="E5600" s="20" t="str">
        <f t="shared" si="361"/>
        <v>04 0211</v>
      </c>
      <c r="F5600" s="28" t="s">
        <v>4974</v>
      </c>
      <c r="G5600" s="21" t="str">
        <f>VLOOKUP(E5600,'FILIAIS PETZ'!A:E,5,0)</f>
        <v>PETZ CASTELO BH</v>
      </c>
      <c r="H5600" s="20" t="str">
        <f>VLOOKUP(E5600,'FILIAIS PETZ'!A:D,4,0)</f>
        <v>CTLO-MG</v>
      </c>
      <c r="I5600" s="46">
        <v>45548</v>
      </c>
      <c r="J5600" s="9">
        <v>989825</v>
      </c>
      <c r="K5600" s="84" t="s">
        <v>5858</v>
      </c>
      <c r="L5600" s="83" t="s">
        <v>12968</v>
      </c>
      <c r="M5600" s="46">
        <v>45552</v>
      </c>
      <c r="N5600" s="46">
        <v>45574</v>
      </c>
      <c r="O5600" s="46">
        <v>45555</v>
      </c>
      <c r="P5600" s="83" t="s">
        <v>4990</v>
      </c>
      <c r="Q5600" s="84">
        <v>3</v>
      </c>
      <c r="R5600" s="84">
        <v>1</v>
      </c>
      <c r="S5600" s="84">
        <v>8</v>
      </c>
      <c r="T5600" s="84" t="s">
        <v>32</v>
      </c>
      <c r="U5600" s="84">
        <v>11002</v>
      </c>
      <c r="V5600" s="84">
        <v>11002</v>
      </c>
      <c r="W5600" s="84" t="s">
        <v>4984</v>
      </c>
      <c r="X5600" s="84" t="s">
        <v>4985</v>
      </c>
      <c r="Y5600" s="10" t="s">
        <v>4993</v>
      </c>
      <c r="Z5600" s="9" t="s">
        <v>4993</v>
      </c>
      <c r="AA5600" s="9" t="s">
        <v>4989</v>
      </c>
      <c r="AB5600" s="9" t="s">
        <v>5066</v>
      </c>
      <c r="AC5600" s="84" t="s">
        <v>5006</v>
      </c>
      <c r="AD5600" s="83"/>
      <c r="AE5600" s="20" t="str">
        <f>VLOOKUP(E5600,'FILIAIS PETZ'!A:Q,17,0)</f>
        <v>MG-1</v>
      </c>
      <c r="AF5600" s="20" t="str">
        <f>VLOOKUP(E5600,'FILIAIS PETZ'!A:Q,3,0)</f>
        <v>FELICIO</v>
      </c>
      <c r="AG5600" s="20" t="str">
        <f>VLOOKUP(E5600,'FILIAIS PETZ'!A:Q,2,0)</f>
        <v>R3</v>
      </c>
      <c r="AH5600" s="75">
        <v>450</v>
      </c>
      <c r="AI5600" s="16" t="s">
        <v>12784</v>
      </c>
      <c r="AJ5600" s="43">
        <f>VLOOKUP(E5600,'FILIAIS PETZ'!$A$2:$K$2000,11,0)</f>
        <v>18328118019985</v>
      </c>
      <c r="AK5600" s="44">
        <f t="shared" si="360"/>
        <v>18328118019985</v>
      </c>
    </row>
    <row r="5601" spans="1:37" s="14" customFormat="1" ht="15" customHeight="1" thickBot="1" x14ac:dyDescent="0.25">
      <c r="A5601" s="9">
        <f t="shared" si="362"/>
        <v>989829</v>
      </c>
      <c r="B5601" s="18">
        <f>VLOOKUP(C5601,FORNECEDORES!D:E,2,0)</f>
        <v>9057</v>
      </c>
      <c r="C5601" s="19" t="str">
        <f>VLOOKUP(D5601,FORNECEDORES!A:D,4,0)</f>
        <v>19.357.006/0001-49</v>
      </c>
      <c r="D5601" s="17" t="s">
        <v>2290</v>
      </c>
      <c r="E5601" s="20" t="str">
        <f t="shared" si="361"/>
        <v>04 0211</v>
      </c>
      <c r="F5601" s="28" t="s">
        <v>4974</v>
      </c>
      <c r="G5601" s="21" t="str">
        <f>VLOOKUP(E5601,'FILIAIS PETZ'!A:E,5,0)</f>
        <v>PETZ CASTELO BH</v>
      </c>
      <c r="H5601" s="20" t="str">
        <f>VLOOKUP(E5601,'FILIAIS PETZ'!A:D,4,0)</f>
        <v>CTLO-MG</v>
      </c>
      <c r="I5601" s="46">
        <v>45548</v>
      </c>
      <c r="J5601" s="9">
        <v>989829</v>
      </c>
      <c r="K5601" s="84" t="s">
        <v>5858</v>
      </c>
      <c r="L5601" s="83" t="s">
        <v>12969</v>
      </c>
      <c r="M5601" s="46">
        <v>45552</v>
      </c>
      <c r="N5601" s="46">
        <v>45574</v>
      </c>
      <c r="O5601" s="46">
        <v>45555</v>
      </c>
      <c r="P5601" s="83" t="s">
        <v>4990</v>
      </c>
      <c r="Q5601" s="84">
        <v>3</v>
      </c>
      <c r="R5601" s="84">
        <v>1</v>
      </c>
      <c r="S5601" s="84">
        <v>8</v>
      </c>
      <c r="T5601" s="84" t="s">
        <v>32</v>
      </c>
      <c r="U5601" s="84">
        <v>11002</v>
      </c>
      <c r="V5601" s="84">
        <v>11002</v>
      </c>
      <c r="W5601" s="84" t="s">
        <v>5024</v>
      </c>
      <c r="X5601" s="84" t="s">
        <v>4985</v>
      </c>
      <c r="Y5601" s="10" t="s">
        <v>4997</v>
      </c>
      <c r="Z5601" s="84" t="s">
        <v>5127</v>
      </c>
      <c r="AA5601" s="84" t="s">
        <v>4989</v>
      </c>
      <c r="AB5601" s="84" t="s">
        <v>5066</v>
      </c>
      <c r="AC5601" s="84" t="s">
        <v>5006</v>
      </c>
      <c r="AD5601" s="83"/>
      <c r="AE5601" s="20" t="str">
        <f>VLOOKUP(E5601,'FILIAIS PETZ'!A:Q,17,0)</f>
        <v>MG-1</v>
      </c>
      <c r="AF5601" s="20" t="str">
        <f>VLOOKUP(E5601,'FILIAIS PETZ'!A:Q,3,0)</f>
        <v>FELICIO</v>
      </c>
      <c r="AG5601" s="20" t="str">
        <f>VLOOKUP(E5601,'FILIAIS PETZ'!A:Q,2,0)</f>
        <v>R3</v>
      </c>
      <c r="AH5601" s="75">
        <v>450</v>
      </c>
      <c r="AI5601" s="16" t="s">
        <v>12785</v>
      </c>
      <c r="AJ5601" s="43">
        <f>VLOOKUP(E5601,'FILIAIS PETZ'!$A$2:$K$2000,11,0)</f>
        <v>18328118019985</v>
      </c>
      <c r="AK5601" s="44">
        <f t="shared" si="360"/>
        <v>18328118019985</v>
      </c>
    </row>
    <row r="5602" spans="1:37" s="14" customFormat="1" ht="15" customHeight="1" thickBot="1" x14ac:dyDescent="0.25">
      <c r="A5602" s="9">
        <f t="shared" si="362"/>
        <v>989831</v>
      </c>
      <c r="B5602" s="18">
        <f>VLOOKUP(C5602,FORNECEDORES!D:E,2,0)</f>
        <v>9057</v>
      </c>
      <c r="C5602" s="19" t="str">
        <f>VLOOKUP(D5602,FORNECEDORES!A:D,4,0)</f>
        <v>19.357.006/0001-49</v>
      </c>
      <c r="D5602" s="17" t="s">
        <v>2290</v>
      </c>
      <c r="E5602" s="20" t="str">
        <f t="shared" si="361"/>
        <v>04 0211</v>
      </c>
      <c r="F5602" s="28" t="s">
        <v>4974</v>
      </c>
      <c r="G5602" s="21" t="str">
        <f>VLOOKUP(E5602,'FILIAIS PETZ'!A:E,5,0)</f>
        <v>PETZ CASTELO BH</v>
      </c>
      <c r="H5602" s="20" t="str">
        <f>VLOOKUP(E5602,'FILIAIS PETZ'!A:D,4,0)</f>
        <v>CTLO-MG</v>
      </c>
      <c r="I5602" s="46">
        <v>45548</v>
      </c>
      <c r="J5602" s="9">
        <v>989831</v>
      </c>
      <c r="K5602" s="84" t="s">
        <v>5858</v>
      </c>
      <c r="L5602" s="83" t="s">
        <v>12970</v>
      </c>
      <c r="M5602" s="46">
        <v>45552</v>
      </c>
      <c r="N5602" s="46">
        <v>45574</v>
      </c>
      <c r="O5602" s="46">
        <v>45555</v>
      </c>
      <c r="P5602" s="83" t="s">
        <v>4990</v>
      </c>
      <c r="Q5602" s="84">
        <v>3</v>
      </c>
      <c r="R5602" s="84">
        <v>1</v>
      </c>
      <c r="S5602" s="84">
        <v>8</v>
      </c>
      <c r="T5602" s="84" t="s">
        <v>32</v>
      </c>
      <c r="U5602" s="84">
        <v>11002</v>
      </c>
      <c r="V5602" s="84">
        <v>11002</v>
      </c>
      <c r="W5602" s="84" t="s">
        <v>4984</v>
      </c>
      <c r="X5602" s="84" t="s">
        <v>4985</v>
      </c>
      <c r="Y5602" s="10" t="s">
        <v>4993</v>
      </c>
      <c r="Z5602" s="10" t="s">
        <v>4993</v>
      </c>
      <c r="AA5602" s="10" t="s">
        <v>4989</v>
      </c>
      <c r="AB5602" s="10" t="s">
        <v>12941</v>
      </c>
      <c r="AC5602" s="84" t="s">
        <v>5006</v>
      </c>
      <c r="AD5602" s="83"/>
      <c r="AE5602" s="20" t="str">
        <f>VLOOKUP(E5602,'FILIAIS PETZ'!A:Q,17,0)</f>
        <v>MG-1</v>
      </c>
      <c r="AF5602" s="20" t="str">
        <f>VLOOKUP(E5602,'FILIAIS PETZ'!A:Q,3,0)</f>
        <v>FELICIO</v>
      </c>
      <c r="AG5602" s="20" t="str">
        <f>VLOOKUP(E5602,'FILIAIS PETZ'!A:Q,2,0)</f>
        <v>R3</v>
      </c>
      <c r="AH5602" s="75">
        <v>930</v>
      </c>
      <c r="AI5602" s="16" t="s">
        <v>12786</v>
      </c>
      <c r="AJ5602" s="43">
        <f>VLOOKUP(E5602,'FILIAIS PETZ'!$A$2:$K$2000,11,0)</f>
        <v>18328118019985</v>
      </c>
      <c r="AK5602" s="44">
        <f t="shared" si="360"/>
        <v>18328118019985</v>
      </c>
    </row>
    <row r="5603" spans="1:37" s="14" customFormat="1" ht="15" customHeight="1" thickBot="1" x14ac:dyDescent="0.25">
      <c r="A5603" s="9">
        <f t="shared" si="362"/>
        <v>989832</v>
      </c>
      <c r="B5603" s="18">
        <f>VLOOKUP(C5603,FORNECEDORES!D:E,2,0)</f>
        <v>9057</v>
      </c>
      <c r="C5603" s="19" t="str">
        <f>VLOOKUP(D5603,FORNECEDORES!A:D,4,0)</f>
        <v>19.357.006/0001-49</v>
      </c>
      <c r="D5603" s="17" t="s">
        <v>2290</v>
      </c>
      <c r="E5603" s="20" t="str">
        <f t="shared" si="361"/>
        <v>04 0211</v>
      </c>
      <c r="F5603" s="28" t="s">
        <v>4974</v>
      </c>
      <c r="G5603" s="21" t="str">
        <f>VLOOKUP(E5603,'FILIAIS PETZ'!A:E,5,0)</f>
        <v>PETZ CASTELO BH</v>
      </c>
      <c r="H5603" s="20" t="str">
        <f>VLOOKUP(E5603,'FILIAIS PETZ'!A:D,4,0)</f>
        <v>CTLO-MG</v>
      </c>
      <c r="I5603" s="46">
        <v>45548</v>
      </c>
      <c r="J5603" s="9">
        <v>989832</v>
      </c>
      <c r="K5603" s="84" t="s">
        <v>5858</v>
      </c>
      <c r="L5603" s="83" t="s">
        <v>12971</v>
      </c>
      <c r="M5603" s="46">
        <v>45552</v>
      </c>
      <c r="N5603" s="46">
        <v>45574</v>
      </c>
      <c r="O5603" s="46">
        <v>45555</v>
      </c>
      <c r="P5603" s="83" t="s">
        <v>4990</v>
      </c>
      <c r="Q5603" s="84">
        <v>3</v>
      </c>
      <c r="R5603" s="84">
        <v>1</v>
      </c>
      <c r="S5603" s="84">
        <v>8</v>
      </c>
      <c r="T5603" s="84" t="s">
        <v>32</v>
      </c>
      <c r="U5603" s="84">
        <v>11002</v>
      </c>
      <c r="V5603" s="84">
        <v>11002</v>
      </c>
      <c r="W5603" s="84" t="s">
        <v>4984</v>
      </c>
      <c r="X5603" s="84" t="s">
        <v>4985</v>
      </c>
      <c r="Y5603" s="10" t="s">
        <v>4997</v>
      </c>
      <c r="Z5603" s="10" t="s">
        <v>4993</v>
      </c>
      <c r="AA5603" s="9" t="s">
        <v>4989</v>
      </c>
      <c r="AB5603" s="10" t="s">
        <v>12941</v>
      </c>
      <c r="AC5603" s="84" t="s">
        <v>5006</v>
      </c>
      <c r="AD5603" s="83"/>
      <c r="AE5603" s="20" t="str">
        <f>VLOOKUP(E5603,'FILIAIS PETZ'!A:Q,17,0)</f>
        <v>MG-1</v>
      </c>
      <c r="AF5603" s="20" t="str">
        <f>VLOOKUP(E5603,'FILIAIS PETZ'!A:Q,3,0)</f>
        <v>FELICIO</v>
      </c>
      <c r="AG5603" s="20" t="str">
        <f>VLOOKUP(E5603,'FILIAIS PETZ'!A:Q,2,0)</f>
        <v>R3</v>
      </c>
      <c r="AH5603" s="75">
        <v>1700</v>
      </c>
      <c r="AI5603" s="16" t="s">
        <v>12787</v>
      </c>
      <c r="AJ5603" s="43">
        <f>VLOOKUP(E5603,'FILIAIS PETZ'!$A$2:$K$2000,11,0)</f>
        <v>18328118019985</v>
      </c>
      <c r="AK5603" s="44">
        <f t="shared" si="360"/>
        <v>18328118019985</v>
      </c>
    </row>
    <row r="5604" spans="1:37" s="14" customFormat="1" ht="15" customHeight="1" thickBot="1" x14ac:dyDescent="0.25">
      <c r="A5604" s="9">
        <f t="shared" si="362"/>
        <v>989834</v>
      </c>
      <c r="B5604" s="18">
        <f>VLOOKUP(C5604,FORNECEDORES!D:E,2,0)</f>
        <v>9057</v>
      </c>
      <c r="C5604" s="19" t="str">
        <f>VLOOKUP(D5604,FORNECEDORES!A:D,4,0)</f>
        <v>19.357.006/0001-49</v>
      </c>
      <c r="D5604" s="17" t="s">
        <v>2290</v>
      </c>
      <c r="E5604" s="20" t="str">
        <f t="shared" si="361"/>
        <v>04 0061</v>
      </c>
      <c r="F5604" s="28" t="s">
        <v>4946</v>
      </c>
      <c r="G5604" s="21" t="str">
        <f>VLOOKUP(E5604,'FILIAIS PETZ'!A:E,5,0)</f>
        <v>PETZ PAMPULHA</v>
      </c>
      <c r="H5604" s="20" t="str">
        <f>VLOOKUP(E5604,'FILIAIS PETZ'!A:D,4,0)</f>
        <v>PAMP-MG</v>
      </c>
      <c r="I5604" s="46">
        <v>45548</v>
      </c>
      <c r="J5604" s="9">
        <v>989834</v>
      </c>
      <c r="K5604" s="84" t="s">
        <v>5858</v>
      </c>
      <c r="L5604" s="83" t="s">
        <v>12972</v>
      </c>
      <c r="M5604" s="46">
        <v>45552</v>
      </c>
      <c r="N5604" s="46">
        <v>45574</v>
      </c>
      <c r="O5604" s="46">
        <v>45555</v>
      </c>
      <c r="P5604" s="83" t="s">
        <v>4990</v>
      </c>
      <c r="Q5604" s="84">
        <v>3</v>
      </c>
      <c r="R5604" s="84">
        <v>1</v>
      </c>
      <c r="S5604" s="84">
        <v>8</v>
      </c>
      <c r="T5604" s="84" t="s">
        <v>32</v>
      </c>
      <c r="U5604" s="84">
        <v>11002</v>
      </c>
      <c r="V5604" s="84">
        <v>11002</v>
      </c>
      <c r="W5604" s="84" t="s">
        <v>8492</v>
      </c>
      <c r="X5604" s="84" t="s">
        <v>4985</v>
      </c>
      <c r="Y5604" s="10" t="s">
        <v>4993</v>
      </c>
      <c r="Z5604" s="10" t="s">
        <v>4993</v>
      </c>
      <c r="AA5604" s="10" t="s">
        <v>4989</v>
      </c>
      <c r="AB5604" s="10" t="s">
        <v>12941</v>
      </c>
      <c r="AC5604" s="84" t="s">
        <v>5006</v>
      </c>
      <c r="AD5604" s="83"/>
      <c r="AE5604" s="20" t="str">
        <f>VLOOKUP(E5604,'FILIAIS PETZ'!A:Q,17,0)</f>
        <v>MG-1</v>
      </c>
      <c r="AF5604" s="20" t="str">
        <f>VLOOKUP(E5604,'FILIAIS PETZ'!A:Q,3,0)</f>
        <v>FELICIO</v>
      </c>
      <c r="AG5604" s="20" t="str">
        <f>VLOOKUP(E5604,'FILIAIS PETZ'!A:Q,2,0)</f>
        <v>R3</v>
      </c>
      <c r="AH5604" s="75">
        <v>450</v>
      </c>
      <c r="AI5604" s="16" t="s">
        <v>12788</v>
      </c>
      <c r="AJ5604" s="43">
        <f>VLOOKUP(E5604,'FILIAIS PETZ'!$A$2:$K$2000,11,0)</f>
        <v>18328118006069</v>
      </c>
      <c r="AK5604" s="44">
        <f t="shared" si="360"/>
        <v>18328118006069</v>
      </c>
    </row>
    <row r="5605" spans="1:37" s="14" customFormat="1" ht="15" customHeight="1" thickBot="1" x14ac:dyDescent="0.25">
      <c r="A5605" s="9">
        <f t="shared" si="362"/>
        <v>989835</v>
      </c>
      <c r="B5605" s="18">
        <f>VLOOKUP(C5605,FORNECEDORES!D:E,2,0)</f>
        <v>9057</v>
      </c>
      <c r="C5605" s="19" t="str">
        <f>VLOOKUP(D5605,FORNECEDORES!A:D,4,0)</f>
        <v>19.357.006/0001-49</v>
      </c>
      <c r="D5605" s="17" t="s">
        <v>2290</v>
      </c>
      <c r="E5605" s="20" t="str">
        <f t="shared" si="361"/>
        <v>04 0061</v>
      </c>
      <c r="F5605" s="28" t="s">
        <v>4946</v>
      </c>
      <c r="G5605" s="21" t="str">
        <f>VLOOKUP(E5605,'FILIAIS PETZ'!A:E,5,0)</f>
        <v>PETZ PAMPULHA</v>
      </c>
      <c r="H5605" s="20" t="str">
        <f>VLOOKUP(E5605,'FILIAIS PETZ'!A:D,4,0)</f>
        <v>PAMP-MG</v>
      </c>
      <c r="I5605" s="46">
        <v>45548</v>
      </c>
      <c r="J5605" s="9">
        <v>989835</v>
      </c>
      <c r="K5605" s="84" t="s">
        <v>5858</v>
      </c>
      <c r="L5605" s="83" t="s">
        <v>12973</v>
      </c>
      <c r="M5605" s="46">
        <v>45552</v>
      </c>
      <c r="N5605" s="46">
        <v>45574</v>
      </c>
      <c r="O5605" s="46">
        <v>45555</v>
      </c>
      <c r="P5605" s="83" t="s">
        <v>4990</v>
      </c>
      <c r="Q5605" s="84">
        <v>3</v>
      </c>
      <c r="R5605" s="84">
        <v>1</v>
      </c>
      <c r="S5605" s="84">
        <v>8</v>
      </c>
      <c r="T5605" s="84" t="s">
        <v>32</v>
      </c>
      <c r="U5605" s="84">
        <v>11002</v>
      </c>
      <c r="V5605" s="84">
        <v>11002</v>
      </c>
      <c r="W5605" s="84" t="s">
        <v>4984</v>
      </c>
      <c r="X5605" s="84" t="s">
        <v>4985</v>
      </c>
      <c r="Y5605" s="9" t="s">
        <v>4980</v>
      </c>
      <c r="Z5605" s="9" t="s">
        <v>4980</v>
      </c>
      <c r="AA5605" s="9" t="s">
        <v>4989</v>
      </c>
      <c r="AB5605" s="9" t="s">
        <v>5005</v>
      </c>
      <c r="AC5605" s="84" t="s">
        <v>5006</v>
      </c>
      <c r="AD5605" s="83"/>
      <c r="AE5605" s="20" t="str">
        <f>VLOOKUP(E5605,'FILIAIS PETZ'!A:Q,17,0)</f>
        <v>MG-1</v>
      </c>
      <c r="AF5605" s="20" t="str">
        <f>VLOOKUP(E5605,'FILIAIS PETZ'!A:Q,3,0)</f>
        <v>FELICIO</v>
      </c>
      <c r="AG5605" s="20" t="str">
        <f>VLOOKUP(E5605,'FILIAIS PETZ'!A:Q,2,0)</f>
        <v>R3</v>
      </c>
      <c r="AH5605" s="75">
        <v>309</v>
      </c>
      <c r="AI5605" s="16" t="s">
        <v>12789</v>
      </c>
      <c r="AJ5605" s="43">
        <f>VLOOKUP(E5605,'FILIAIS PETZ'!$A$2:$K$2000,11,0)</f>
        <v>18328118006069</v>
      </c>
      <c r="AK5605" s="44">
        <f t="shared" si="360"/>
        <v>18328118006069</v>
      </c>
    </row>
    <row r="5606" spans="1:37" s="14" customFormat="1" ht="15" customHeight="1" thickBot="1" x14ac:dyDescent="0.25">
      <c r="A5606" s="9">
        <f t="shared" si="362"/>
        <v>989836</v>
      </c>
      <c r="B5606" s="18">
        <f>VLOOKUP(C5606,FORNECEDORES!D:E,2,0)</f>
        <v>9057</v>
      </c>
      <c r="C5606" s="19" t="str">
        <f>VLOOKUP(D5606,FORNECEDORES!A:D,4,0)</f>
        <v>19.357.006/0001-49</v>
      </c>
      <c r="D5606" s="17" t="s">
        <v>2290</v>
      </c>
      <c r="E5606" s="20" t="str">
        <f t="shared" si="361"/>
        <v>04 0061</v>
      </c>
      <c r="F5606" s="28" t="s">
        <v>4946</v>
      </c>
      <c r="G5606" s="21" t="str">
        <f>VLOOKUP(E5606,'FILIAIS PETZ'!A:E,5,0)</f>
        <v>PETZ PAMPULHA</v>
      </c>
      <c r="H5606" s="20" t="str">
        <f>VLOOKUP(E5606,'FILIAIS PETZ'!A:D,4,0)</f>
        <v>PAMP-MG</v>
      </c>
      <c r="I5606" s="46">
        <v>45548</v>
      </c>
      <c r="J5606" s="9">
        <v>989836</v>
      </c>
      <c r="K5606" s="84" t="s">
        <v>5858</v>
      </c>
      <c r="L5606" s="83" t="s">
        <v>12974</v>
      </c>
      <c r="M5606" s="46">
        <v>45552</v>
      </c>
      <c r="N5606" s="46">
        <v>45574</v>
      </c>
      <c r="O5606" s="46">
        <v>45555</v>
      </c>
      <c r="P5606" s="83" t="s">
        <v>4990</v>
      </c>
      <c r="Q5606" s="84">
        <v>3</v>
      </c>
      <c r="R5606" s="84">
        <v>1</v>
      </c>
      <c r="S5606" s="84">
        <v>8</v>
      </c>
      <c r="T5606" s="84" t="s">
        <v>32</v>
      </c>
      <c r="U5606" s="84">
        <v>11002</v>
      </c>
      <c r="V5606" s="84">
        <v>11002</v>
      </c>
      <c r="W5606" s="84" t="s">
        <v>4984</v>
      </c>
      <c r="X5606" s="84" t="s">
        <v>4985</v>
      </c>
      <c r="Y5606" s="10" t="s">
        <v>4997</v>
      </c>
      <c r="Z5606" s="10" t="s">
        <v>4993</v>
      </c>
      <c r="AA5606" s="10" t="s">
        <v>12031</v>
      </c>
      <c r="AB5606" s="10" t="s">
        <v>12941</v>
      </c>
      <c r="AC5606" s="84" t="s">
        <v>5006</v>
      </c>
      <c r="AD5606" s="83"/>
      <c r="AE5606" s="20" t="str">
        <f>VLOOKUP(E5606,'FILIAIS PETZ'!A:Q,17,0)</f>
        <v>MG-1</v>
      </c>
      <c r="AF5606" s="20" t="str">
        <f>VLOOKUP(E5606,'FILIAIS PETZ'!A:Q,3,0)</f>
        <v>FELICIO</v>
      </c>
      <c r="AG5606" s="20" t="str">
        <f>VLOOKUP(E5606,'FILIAIS PETZ'!A:Q,2,0)</f>
        <v>R3</v>
      </c>
      <c r="AH5606" s="75">
        <v>500</v>
      </c>
      <c r="AI5606" s="16" t="s">
        <v>12790</v>
      </c>
      <c r="AJ5606" s="43">
        <f>VLOOKUP(E5606,'FILIAIS PETZ'!$A$2:$K$2000,11,0)</f>
        <v>18328118006069</v>
      </c>
      <c r="AK5606" s="44">
        <f t="shared" si="360"/>
        <v>18328118006069</v>
      </c>
    </row>
    <row r="5607" spans="1:37" s="14" customFormat="1" ht="15" customHeight="1" thickBot="1" x14ac:dyDescent="0.25">
      <c r="A5607" s="9">
        <f t="shared" si="362"/>
        <v>989837</v>
      </c>
      <c r="B5607" s="18">
        <f>VLOOKUP(C5607,FORNECEDORES!D:E,2,0)</f>
        <v>9057</v>
      </c>
      <c r="C5607" s="19" t="str">
        <f>VLOOKUP(D5607,FORNECEDORES!A:D,4,0)</f>
        <v>19.357.006/0001-49</v>
      </c>
      <c r="D5607" s="17" t="s">
        <v>2290</v>
      </c>
      <c r="E5607" s="20" t="str">
        <f t="shared" si="361"/>
        <v>04 0061</v>
      </c>
      <c r="F5607" s="28" t="s">
        <v>4946</v>
      </c>
      <c r="G5607" s="21" t="str">
        <f>VLOOKUP(E5607,'FILIAIS PETZ'!A:E,5,0)</f>
        <v>PETZ PAMPULHA</v>
      </c>
      <c r="H5607" s="20" t="str">
        <f>VLOOKUP(E5607,'FILIAIS PETZ'!A:D,4,0)</f>
        <v>PAMP-MG</v>
      </c>
      <c r="I5607" s="46">
        <v>45548</v>
      </c>
      <c r="J5607" s="9">
        <v>989837</v>
      </c>
      <c r="K5607" s="84"/>
      <c r="L5607" s="83"/>
      <c r="M5607" s="46"/>
      <c r="N5607" s="46"/>
      <c r="O5607" s="46"/>
      <c r="P5607" s="83" t="s">
        <v>4982</v>
      </c>
      <c r="Q5607" s="84">
        <v>3</v>
      </c>
      <c r="R5607" s="84">
        <v>1</v>
      </c>
      <c r="S5607" s="84">
        <v>8</v>
      </c>
      <c r="T5607" s="84" t="s">
        <v>32</v>
      </c>
      <c r="U5607" s="84">
        <v>11002</v>
      </c>
      <c r="V5607" s="84">
        <v>11002</v>
      </c>
      <c r="W5607" s="84" t="s">
        <v>5107</v>
      </c>
      <c r="X5607" s="84" t="s">
        <v>4985</v>
      </c>
      <c r="Y5607" s="10" t="s">
        <v>4993</v>
      </c>
      <c r="Z5607" s="10" t="s">
        <v>4993</v>
      </c>
      <c r="AA5607" s="10" t="s">
        <v>4989</v>
      </c>
      <c r="AB5607" s="10" t="s">
        <v>12941</v>
      </c>
      <c r="AC5607" s="84" t="s">
        <v>4988</v>
      </c>
      <c r="AD5607" s="83">
        <v>800000248</v>
      </c>
      <c r="AE5607" s="20" t="str">
        <f>VLOOKUP(E5607,'FILIAIS PETZ'!A:Q,17,0)</f>
        <v>MG-1</v>
      </c>
      <c r="AF5607" s="20" t="str">
        <f>VLOOKUP(E5607,'FILIAIS PETZ'!A:Q,3,0)</f>
        <v>FELICIO</v>
      </c>
      <c r="AG5607" s="20" t="str">
        <f>VLOOKUP(E5607,'FILIAIS PETZ'!A:Q,2,0)</f>
        <v>R3</v>
      </c>
      <c r="AH5607" s="75">
        <v>19500</v>
      </c>
      <c r="AI5607" s="16" t="s">
        <v>12791</v>
      </c>
      <c r="AJ5607" s="43">
        <f>VLOOKUP(E5607,'FILIAIS PETZ'!$A$2:$K$2000,11,0)</f>
        <v>18328118006069</v>
      </c>
      <c r="AK5607" s="44">
        <f t="shared" si="360"/>
        <v>18328118006069</v>
      </c>
    </row>
    <row r="5608" spans="1:37" s="14" customFormat="1" ht="15" customHeight="1" thickBot="1" x14ac:dyDescent="0.25">
      <c r="A5608" s="9">
        <f t="shared" si="362"/>
        <v>989838</v>
      </c>
      <c r="B5608" s="18">
        <f>VLOOKUP(C5608,FORNECEDORES!D:E,2,0)</f>
        <v>9057</v>
      </c>
      <c r="C5608" s="19" t="str">
        <f>VLOOKUP(D5608,FORNECEDORES!A:D,4,0)</f>
        <v>19.357.006/0001-49</v>
      </c>
      <c r="D5608" s="17" t="s">
        <v>2290</v>
      </c>
      <c r="E5608" s="20" t="str">
        <f t="shared" si="361"/>
        <v>04 0130</v>
      </c>
      <c r="F5608" s="28" t="s">
        <v>4975</v>
      </c>
      <c r="G5608" s="21" t="str">
        <f>VLOOKUP(E5608,'FILIAIS PETZ'!A:E,5,0)</f>
        <v>PETZ CARLOS LUZ</v>
      </c>
      <c r="H5608" s="20" t="str">
        <f>VLOOKUP(E5608,'FILIAIS PETZ'!A:D,4,0)</f>
        <v>CLUZ-MG</v>
      </c>
      <c r="I5608" s="46">
        <v>45548</v>
      </c>
      <c r="J5608" s="9">
        <v>989838</v>
      </c>
      <c r="K5608" s="84" t="s">
        <v>5858</v>
      </c>
      <c r="L5608" s="83" t="s">
        <v>12975</v>
      </c>
      <c r="M5608" s="46">
        <v>45552</v>
      </c>
      <c r="N5608" s="46">
        <v>45574</v>
      </c>
      <c r="O5608" s="46">
        <v>45555</v>
      </c>
      <c r="P5608" s="83" t="s">
        <v>4990</v>
      </c>
      <c r="Q5608" s="84">
        <v>3</v>
      </c>
      <c r="R5608" s="84">
        <v>1</v>
      </c>
      <c r="S5608" s="84">
        <v>8</v>
      </c>
      <c r="T5608" s="84" t="s">
        <v>32</v>
      </c>
      <c r="U5608" s="84">
        <v>11002</v>
      </c>
      <c r="V5608" s="84">
        <v>11002</v>
      </c>
      <c r="W5608" s="84" t="s">
        <v>4984</v>
      </c>
      <c r="X5608" s="84" t="s">
        <v>4985</v>
      </c>
      <c r="Y5608" s="10" t="s">
        <v>4993</v>
      </c>
      <c r="Z5608" s="10" t="s">
        <v>4993</v>
      </c>
      <c r="AA5608" s="10" t="s">
        <v>4989</v>
      </c>
      <c r="AB5608" s="10" t="s">
        <v>12941</v>
      </c>
      <c r="AC5608" s="84" t="s">
        <v>5006</v>
      </c>
      <c r="AD5608" s="83"/>
      <c r="AE5608" s="20" t="str">
        <f>VLOOKUP(E5608,'FILIAIS PETZ'!A:Q,17,0)</f>
        <v>MG-1</v>
      </c>
      <c r="AF5608" s="20" t="str">
        <f>VLOOKUP(E5608,'FILIAIS PETZ'!A:Q,3,0)</f>
        <v>FELICIO</v>
      </c>
      <c r="AG5608" s="20" t="str">
        <f>VLOOKUP(E5608,'FILIAIS PETZ'!A:Q,2,0)</f>
        <v>R3</v>
      </c>
      <c r="AH5608" s="75">
        <v>600</v>
      </c>
      <c r="AI5608" s="16" t="s">
        <v>12792</v>
      </c>
      <c r="AJ5608" s="43">
        <f>VLOOKUP(E5608,'FILIAIS PETZ'!$A$2:$K$2000,11,0)</f>
        <v>18328118012204</v>
      </c>
      <c r="AK5608" s="44">
        <f t="shared" si="360"/>
        <v>18328118012204</v>
      </c>
    </row>
    <row r="5609" spans="1:37" s="14" customFormat="1" ht="15" customHeight="1" thickBot="1" x14ac:dyDescent="0.25">
      <c r="A5609" s="9">
        <f t="shared" si="362"/>
        <v>989839</v>
      </c>
      <c r="B5609" s="18">
        <f>VLOOKUP(C5609,FORNECEDORES!D:E,2,0)</f>
        <v>9057</v>
      </c>
      <c r="C5609" s="19" t="str">
        <f>VLOOKUP(D5609,FORNECEDORES!A:D,4,0)</f>
        <v>19.357.006/0001-49</v>
      </c>
      <c r="D5609" s="17" t="s">
        <v>2290</v>
      </c>
      <c r="E5609" s="20" t="str">
        <f t="shared" si="361"/>
        <v>04 0130</v>
      </c>
      <c r="F5609" s="28" t="s">
        <v>4975</v>
      </c>
      <c r="G5609" s="21" t="str">
        <f>VLOOKUP(E5609,'FILIAIS PETZ'!A:E,5,0)</f>
        <v>PETZ CARLOS LUZ</v>
      </c>
      <c r="H5609" s="20" t="str">
        <f>VLOOKUP(E5609,'FILIAIS PETZ'!A:D,4,0)</f>
        <v>CLUZ-MG</v>
      </c>
      <c r="I5609" s="46">
        <v>45548</v>
      </c>
      <c r="J5609" s="9">
        <v>989839</v>
      </c>
      <c r="K5609" s="84" t="s">
        <v>5858</v>
      </c>
      <c r="L5609" s="83" t="s">
        <v>12976</v>
      </c>
      <c r="M5609" s="46">
        <v>45552</v>
      </c>
      <c r="N5609" s="46">
        <v>45574</v>
      </c>
      <c r="O5609" s="46">
        <v>45555</v>
      </c>
      <c r="P5609" s="83" t="s">
        <v>4990</v>
      </c>
      <c r="Q5609" s="84">
        <v>3</v>
      </c>
      <c r="R5609" s="84">
        <v>1</v>
      </c>
      <c r="S5609" s="84">
        <v>8</v>
      </c>
      <c r="T5609" s="84" t="s">
        <v>32</v>
      </c>
      <c r="U5609" s="84">
        <v>11002</v>
      </c>
      <c r="V5609" s="84">
        <v>11002</v>
      </c>
      <c r="W5609" s="84" t="s">
        <v>4984</v>
      </c>
      <c r="X5609" s="84" t="s">
        <v>4985</v>
      </c>
      <c r="Y5609" s="9" t="s">
        <v>4980</v>
      </c>
      <c r="Z5609" s="9" t="s">
        <v>4980</v>
      </c>
      <c r="AA5609" s="9" t="s">
        <v>4989</v>
      </c>
      <c r="AB5609" s="9" t="s">
        <v>5005</v>
      </c>
      <c r="AC5609" s="84" t="s">
        <v>5006</v>
      </c>
      <c r="AD5609" s="83"/>
      <c r="AE5609" s="20" t="str">
        <f>VLOOKUP(E5609,'FILIAIS PETZ'!A:Q,17,0)</f>
        <v>MG-1</v>
      </c>
      <c r="AF5609" s="20" t="str">
        <f>VLOOKUP(E5609,'FILIAIS PETZ'!A:Q,3,0)</f>
        <v>FELICIO</v>
      </c>
      <c r="AG5609" s="20" t="str">
        <f>VLOOKUP(E5609,'FILIAIS PETZ'!A:Q,2,0)</f>
        <v>R3</v>
      </c>
      <c r="AH5609" s="75">
        <v>210</v>
      </c>
      <c r="AI5609" s="16" t="s">
        <v>12793</v>
      </c>
      <c r="AJ5609" s="43">
        <f>VLOOKUP(E5609,'FILIAIS PETZ'!$A$2:$K$2000,11,0)</f>
        <v>18328118012204</v>
      </c>
      <c r="AK5609" s="44">
        <f t="shared" si="360"/>
        <v>18328118012204</v>
      </c>
    </row>
    <row r="5610" spans="1:37" s="14" customFormat="1" ht="15" customHeight="1" thickBot="1" x14ac:dyDescent="0.25">
      <c r="A5610" s="9">
        <f t="shared" si="362"/>
        <v>989849</v>
      </c>
      <c r="B5610" s="18">
        <f>VLOOKUP(C5610,FORNECEDORES!D:E,2,0)</f>
        <v>9057</v>
      </c>
      <c r="C5610" s="19" t="str">
        <f>VLOOKUP(D5610,FORNECEDORES!A:D,4,0)</f>
        <v>19.357.006/0001-49</v>
      </c>
      <c r="D5610" s="17" t="s">
        <v>2290</v>
      </c>
      <c r="E5610" s="20" t="str">
        <f t="shared" si="361"/>
        <v>04 0040</v>
      </c>
      <c r="F5610" s="28" t="s">
        <v>4943</v>
      </c>
      <c r="G5610" s="21" t="str">
        <f>VLOOKUP(E5610,'FILIAIS PETZ'!A:E,5,0)</f>
        <v>PETZ NOSSA SENHORA DO CARMO</v>
      </c>
      <c r="H5610" s="20" t="str">
        <f>VLOOKUP(E5610,'FILIAIS PETZ'!A:D,4,0)</f>
        <v>NSCA-MG</v>
      </c>
      <c r="I5610" s="46">
        <v>45548</v>
      </c>
      <c r="J5610" s="9">
        <v>989849</v>
      </c>
      <c r="K5610" s="84" t="s">
        <v>5858</v>
      </c>
      <c r="L5610" s="83" t="s">
        <v>12977</v>
      </c>
      <c r="M5610" s="46">
        <v>45552</v>
      </c>
      <c r="N5610" s="46">
        <v>45574</v>
      </c>
      <c r="O5610" s="46">
        <v>45555</v>
      </c>
      <c r="P5610" s="83" t="s">
        <v>4990</v>
      </c>
      <c r="Q5610" s="84">
        <v>3</v>
      </c>
      <c r="R5610" s="84">
        <v>1</v>
      </c>
      <c r="S5610" s="84">
        <v>8</v>
      </c>
      <c r="T5610" s="84" t="s">
        <v>32</v>
      </c>
      <c r="U5610" s="84">
        <v>11002</v>
      </c>
      <c r="V5610" s="84">
        <v>11002</v>
      </c>
      <c r="W5610" s="84" t="s">
        <v>5024</v>
      </c>
      <c r="X5610" s="84" t="s">
        <v>4985</v>
      </c>
      <c r="Y5610" s="10" t="s">
        <v>4993</v>
      </c>
      <c r="Z5610" s="10" t="s">
        <v>4993</v>
      </c>
      <c r="AA5610" s="10" t="s">
        <v>4989</v>
      </c>
      <c r="AB5610" s="10" t="s">
        <v>12941</v>
      </c>
      <c r="AC5610" s="84" t="s">
        <v>5006</v>
      </c>
      <c r="AD5610" s="83"/>
      <c r="AE5610" s="20" t="str">
        <f>VLOOKUP(E5610,'FILIAIS PETZ'!A:Q,17,0)</f>
        <v>MG-1</v>
      </c>
      <c r="AF5610" s="20" t="str">
        <f>VLOOKUP(E5610,'FILIAIS PETZ'!A:Q,3,0)</f>
        <v>FELICIO</v>
      </c>
      <c r="AG5610" s="20" t="str">
        <f>VLOOKUP(E5610,'FILIAIS PETZ'!A:Q,2,0)</f>
        <v>R3</v>
      </c>
      <c r="AH5610" s="75">
        <v>450</v>
      </c>
      <c r="AI5610" s="16" t="s">
        <v>12794</v>
      </c>
      <c r="AJ5610" s="43">
        <f>VLOOKUP(E5610,'FILIAIS PETZ'!$A$2:$K$2000,11,0)</f>
        <v>18328118003981</v>
      </c>
      <c r="AK5610" s="44">
        <f t="shared" si="360"/>
        <v>18328118003981</v>
      </c>
    </row>
    <row r="5611" spans="1:37" s="14" customFormat="1" ht="15" customHeight="1" thickBot="1" x14ac:dyDescent="0.25">
      <c r="A5611" s="9">
        <f t="shared" si="362"/>
        <v>989851</v>
      </c>
      <c r="B5611" s="18">
        <f>VLOOKUP(C5611,FORNECEDORES!D:E,2,0)</f>
        <v>9057</v>
      </c>
      <c r="C5611" s="19" t="str">
        <f>VLOOKUP(D5611,FORNECEDORES!A:D,4,0)</f>
        <v>19.357.006/0001-49</v>
      </c>
      <c r="D5611" s="17" t="s">
        <v>2290</v>
      </c>
      <c r="E5611" s="20" t="str">
        <f t="shared" si="361"/>
        <v>04 0040</v>
      </c>
      <c r="F5611" s="28" t="s">
        <v>4943</v>
      </c>
      <c r="G5611" s="21" t="str">
        <f>VLOOKUP(E5611,'FILIAIS PETZ'!A:E,5,0)</f>
        <v>PETZ NOSSA SENHORA DO CARMO</v>
      </c>
      <c r="H5611" s="20" t="str">
        <f>VLOOKUP(E5611,'FILIAIS PETZ'!A:D,4,0)</f>
        <v>NSCA-MG</v>
      </c>
      <c r="I5611" s="46">
        <v>45548</v>
      </c>
      <c r="J5611" s="9">
        <v>989851</v>
      </c>
      <c r="K5611" s="84" t="s">
        <v>5858</v>
      </c>
      <c r="L5611" s="83" t="s">
        <v>12978</v>
      </c>
      <c r="M5611" s="46">
        <v>45552</v>
      </c>
      <c r="N5611" s="46">
        <v>45574</v>
      </c>
      <c r="O5611" s="46">
        <v>45555</v>
      </c>
      <c r="P5611" s="83" t="s">
        <v>4990</v>
      </c>
      <c r="Q5611" s="84">
        <v>3</v>
      </c>
      <c r="R5611" s="84">
        <v>1</v>
      </c>
      <c r="S5611" s="84">
        <v>8</v>
      </c>
      <c r="T5611" s="84" t="s">
        <v>32</v>
      </c>
      <c r="U5611" s="84">
        <v>11002</v>
      </c>
      <c r="V5611" s="84">
        <v>11002</v>
      </c>
      <c r="W5611" s="84" t="s">
        <v>4984</v>
      </c>
      <c r="X5611" s="84" t="s">
        <v>4985</v>
      </c>
      <c r="Y5611" s="10" t="s">
        <v>4997</v>
      </c>
      <c r="Z5611" s="10" t="s">
        <v>4993</v>
      </c>
      <c r="AA5611" s="10" t="s">
        <v>12031</v>
      </c>
      <c r="AB5611" s="10" t="s">
        <v>12941</v>
      </c>
      <c r="AC5611" s="84" t="s">
        <v>5006</v>
      </c>
      <c r="AD5611" s="83"/>
      <c r="AE5611" s="20" t="str">
        <f>VLOOKUP(E5611,'FILIAIS PETZ'!A:Q,17,0)</f>
        <v>MG-1</v>
      </c>
      <c r="AF5611" s="20" t="str">
        <f>VLOOKUP(E5611,'FILIAIS PETZ'!A:Q,3,0)</f>
        <v>FELICIO</v>
      </c>
      <c r="AG5611" s="20" t="str">
        <f>VLOOKUP(E5611,'FILIAIS PETZ'!A:Q,2,0)</f>
        <v>R3</v>
      </c>
      <c r="AH5611" s="75">
        <v>1000</v>
      </c>
      <c r="AI5611" s="16" t="s">
        <v>12795</v>
      </c>
      <c r="AJ5611" s="43">
        <f>VLOOKUP(E5611,'FILIAIS PETZ'!$A$2:$K$2000,11,0)</f>
        <v>18328118003981</v>
      </c>
      <c r="AK5611" s="44">
        <f t="shared" si="360"/>
        <v>18328118003981</v>
      </c>
    </row>
    <row r="5612" spans="1:37" s="14" customFormat="1" ht="15" customHeight="1" thickBot="1" x14ac:dyDescent="0.25">
      <c r="A5612" s="9">
        <f t="shared" si="362"/>
        <v>989852</v>
      </c>
      <c r="B5612" s="18">
        <f>VLOOKUP(C5612,FORNECEDORES!D:E,2,0)</f>
        <v>9057</v>
      </c>
      <c r="C5612" s="19" t="str">
        <f>VLOOKUP(D5612,FORNECEDORES!A:D,4,0)</f>
        <v>19.357.006/0001-49</v>
      </c>
      <c r="D5612" s="17" t="s">
        <v>2290</v>
      </c>
      <c r="E5612" s="20" t="str">
        <f t="shared" si="361"/>
        <v>04 0040</v>
      </c>
      <c r="F5612" s="28" t="s">
        <v>4943</v>
      </c>
      <c r="G5612" s="21" t="str">
        <f>VLOOKUP(E5612,'FILIAIS PETZ'!A:E,5,0)</f>
        <v>PETZ NOSSA SENHORA DO CARMO</v>
      </c>
      <c r="H5612" s="20" t="str">
        <f>VLOOKUP(E5612,'FILIAIS PETZ'!A:D,4,0)</f>
        <v>NSCA-MG</v>
      </c>
      <c r="I5612" s="46">
        <v>45548</v>
      </c>
      <c r="J5612" s="9">
        <v>989852</v>
      </c>
      <c r="K5612" s="84" t="s">
        <v>5858</v>
      </c>
      <c r="L5612" s="83" t="s">
        <v>12979</v>
      </c>
      <c r="M5612" s="46">
        <v>45552</v>
      </c>
      <c r="N5612" s="46">
        <v>45574</v>
      </c>
      <c r="O5612" s="46">
        <v>45555</v>
      </c>
      <c r="P5612" s="83" t="s">
        <v>4990</v>
      </c>
      <c r="Q5612" s="84">
        <v>3</v>
      </c>
      <c r="R5612" s="84">
        <v>1</v>
      </c>
      <c r="S5612" s="84">
        <v>8</v>
      </c>
      <c r="T5612" s="84" t="s">
        <v>32</v>
      </c>
      <c r="U5612" s="84">
        <v>11002</v>
      </c>
      <c r="V5612" s="84">
        <v>11002</v>
      </c>
      <c r="W5612" s="84" t="s">
        <v>4984</v>
      </c>
      <c r="X5612" s="84" t="s">
        <v>4985</v>
      </c>
      <c r="Y5612" s="9" t="s">
        <v>4980</v>
      </c>
      <c r="Z5612" s="9" t="s">
        <v>4980</v>
      </c>
      <c r="AA5612" s="9" t="s">
        <v>4989</v>
      </c>
      <c r="AB5612" s="9" t="s">
        <v>5005</v>
      </c>
      <c r="AC5612" s="84" t="s">
        <v>5006</v>
      </c>
      <c r="AD5612" s="83"/>
      <c r="AE5612" s="20" t="str">
        <f>VLOOKUP(E5612,'FILIAIS PETZ'!A:Q,17,0)</f>
        <v>MG-1</v>
      </c>
      <c r="AF5612" s="20" t="str">
        <f>VLOOKUP(E5612,'FILIAIS PETZ'!A:Q,3,0)</f>
        <v>FELICIO</v>
      </c>
      <c r="AG5612" s="20" t="str">
        <f>VLOOKUP(E5612,'FILIAIS PETZ'!A:Q,2,0)</f>
        <v>R3</v>
      </c>
      <c r="AH5612" s="75">
        <v>253</v>
      </c>
      <c r="AI5612" s="16" t="s">
        <v>12796</v>
      </c>
      <c r="AJ5612" s="43">
        <f>VLOOKUP(E5612,'FILIAIS PETZ'!$A$2:$K$2000,11,0)</f>
        <v>18328118003981</v>
      </c>
      <c r="AK5612" s="44">
        <f t="shared" si="360"/>
        <v>18328118003981</v>
      </c>
    </row>
    <row r="5613" spans="1:37" s="14" customFormat="1" ht="15" customHeight="1" thickBot="1" x14ac:dyDescent="0.25">
      <c r="A5613" s="9">
        <f t="shared" si="362"/>
        <v>989853</v>
      </c>
      <c r="B5613" s="18">
        <f>VLOOKUP(C5613,FORNECEDORES!D:E,2,0)</f>
        <v>9057</v>
      </c>
      <c r="C5613" s="19" t="str">
        <f>VLOOKUP(D5613,FORNECEDORES!A:D,4,0)</f>
        <v>19.357.006/0001-49</v>
      </c>
      <c r="D5613" s="17" t="s">
        <v>2290</v>
      </c>
      <c r="E5613" s="20" t="str">
        <f t="shared" si="361"/>
        <v>04 0040</v>
      </c>
      <c r="F5613" s="28" t="s">
        <v>4943</v>
      </c>
      <c r="G5613" s="21" t="str">
        <f>VLOOKUP(E5613,'FILIAIS PETZ'!A:E,5,0)</f>
        <v>PETZ NOSSA SENHORA DO CARMO</v>
      </c>
      <c r="H5613" s="20" t="str">
        <f>VLOOKUP(E5613,'FILIAIS PETZ'!A:D,4,0)</f>
        <v>NSCA-MG</v>
      </c>
      <c r="I5613" s="46">
        <v>45548</v>
      </c>
      <c r="J5613" s="9">
        <v>989853</v>
      </c>
      <c r="K5613" s="84" t="s">
        <v>5858</v>
      </c>
      <c r="L5613" s="83" t="s">
        <v>12980</v>
      </c>
      <c r="M5613" s="46">
        <v>45552</v>
      </c>
      <c r="N5613" s="46">
        <v>45574</v>
      </c>
      <c r="O5613" s="46">
        <v>45555</v>
      </c>
      <c r="P5613" s="83" t="s">
        <v>4990</v>
      </c>
      <c r="Q5613" s="84">
        <v>3</v>
      </c>
      <c r="R5613" s="84">
        <v>1</v>
      </c>
      <c r="S5613" s="84">
        <v>8</v>
      </c>
      <c r="T5613" s="84" t="s">
        <v>32</v>
      </c>
      <c r="U5613" s="84">
        <v>11002</v>
      </c>
      <c r="V5613" s="84">
        <v>11002</v>
      </c>
      <c r="W5613" s="84" t="s">
        <v>4984</v>
      </c>
      <c r="X5613" s="84" t="s">
        <v>4985</v>
      </c>
      <c r="Y5613" s="10" t="s">
        <v>4993</v>
      </c>
      <c r="Z5613" s="10" t="s">
        <v>4993</v>
      </c>
      <c r="AA5613" s="10" t="s">
        <v>4989</v>
      </c>
      <c r="AB5613" s="10" t="s">
        <v>12941</v>
      </c>
      <c r="AC5613" s="84" t="s">
        <v>5006</v>
      </c>
      <c r="AD5613" s="83"/>
      <c r="AE5613" s="20" t="str">
        <f>VLOOKUP(E5613,'FILIAIS PETZ'!A:Q,17,0)</f>
        <v>MG-1</v>
      </c>
      <c r="AF5613" s="20" t="str">
        <f>VLOOKUP(E5613,'FILIAIS PETZ'!A:Q,3,0)</f>
        <v>FELICIO</v>
      </c>
      <c r="AG5613" s="20" t="str">
        <f>VLOOKUP(E5613,'FILIAIS PETZ'!A:Q,2,0)</f>
        <v>R3</v>
      </c>
      <c r="AH5613" s="75">
        <v>780</v>
      </c>
      <c r="AI5613" s="16" t="s">
        <v>12797</v>
      </c>
      <c r="AJ5613" s="43">
        <f>VLOOKUP(E5613,'FILIAIS PETZ'!$A$2:$K$2000,11,0)</f>
        <v>18328118003981</v>
      </c>
      <c r="AK5613" s="44">
        <f t="shared" si="360"/>
        <v>18328118003981</v>
      </c>
    </row>
    <row r="5614" spans="1:37" s="14" customFormat="1" ht="15" customHeight="1" thickBot="1" x14ac:dyDescent="0.25">
      <c r="A5614" s="9">
        <f t="shared" si="362"/>
        <v>989856</v>
      </c>
      <c r="B5614" s="18">
        <f>VLOOKUP(C5614,FORNECEDORES!D:E,2,0)</f>
        <v>9057</v>
      </c>
      <c r="C5614" s="19" t="str">
        <f>VLOOKUP(D5614,FORNECEDORES!A:D,4,0)</f>
        <v>19.357.006/0001-49</v>
      </c>
      <c r="D5614" s="17" t="s">
        <v>2290</v>
      </c>
      <c r="E5614" s="20" t="str">
        <f t="shared" si="361"/>
        <v>04 0185</v>
      </c>
      <c r="F5614" s="28" t="s">
        <v>4973</v>
      </c>
      <c r="G5614" s="21" t="str">
        <f>VLOOKUP(E5614,'FILIAIS PETZ'!A:E,5,0)</f>
        <v>PETZ AV CONTORNO (ANTIGOS DADOS DE SVLB/MG - PETZ SILVA LOBO)</v>
      </c>
      <c r="H5614" s="20" t="str">
        <f>VLOOKUP(E5614,'FILIAIS PETZ'!A:D,4,0)</f>
        <v>ACTN-MG</v>
      </c>
      <c r="I5614" s="46">
        <v>45548</v>
      </c>
      <c r="J5614" s="9">
        <v>989856</v>
      </c>
      <c r="K5614" s="84"/>
      <c r="L5614" s="83"/>
      <c r="M5614" s="46"/>
      <c r="N5614" s="46"/>
      <c r="O5614" s="46"/>
      <c r="P5614" s="83" t="s">
        <v>4990</v>
      </c>
      <c r="Q5614" s="84">
        <v>3</v>
      </c>
      <c r="R5614" s="84">
        <v>1</v>
      </c>
      <c r="S5614" s="84">
        <v>8</v>
      </c>
      <c r="T5614" s="84" t="s">
        <v>32</v>
      </c>
      <c r="U5614" s="84">
        <v>11002</v>
      </c>
      <c r="V5614" s="84">
        <v>11002</v>
      </c>
      <c r="W5614" s="84" t="s">
        <v>5107</v>
      </c>
      <c r="X5614" s="84" t="s">
        <v>4985</v>
      </c>
      <c r="Y5614" s="10" t="s">
        <v>4997</v>
      </c>
      <c r="Z5614" s="10" t="s">
        <v>4993</v>
      </c>
      <c r="AA5614" s="9" t="s">
        <v>4989</v>
      </c>
      <c r="AB5614" s="10" t="s">
        <v>12941</v>
      </c>
      <c r="AC5614" s="84" t="s">
        <v>5006</v>
      </c>
      <c r="AD5614" s="83"/>
      <c r="AE5614" s="20" t="str">
        <f>VLOOKUP(E5614,'FILIAIS PETZ'!A:Q,17,0)</f>
        <v>MG-1</v>
      </c>
      <c r="AF5614" s="20" t="str">
        <f>VLOOKUP(E5614,'FILIAIS PETZ'!A:Q,3,0)</f>
        <v>FELICIO</v>
      </c>
      <c r="AG5614" s="20" t="str">
        <f>VLOOKUP(E5614,'FILIAIS PETZ'!A:Q,2,0)</f>
        <v>R3</v>
      </c>
      <c r="AH5614" s="75">
        <v>650</v>
      </c>
      <c r="AI5614" s="16" t="s">
        <v>12798</v>
      </c>
      <c r="AJ5614" s="43">
        <f>VLOOKUP(E5614,'FILIAIS PETZ'!$A$2:$K$2000,11,0)</f>
        <v>18328118017931</v>
      </c>
      <c r="AK5614" s="44">
        <f t="shared" si="360"/>
        <v>18328118017931</v>
      </c>
    </row>
    <row r="5615" spans="1:37" s="14" customFormat="1" ht="15" customHeight="1" thickBot="1" x14ac:dyDescent="0.25">
      <c r="A5615" s="9">
        <f t="shared" si="362"/>
        <v>989961</v>
      </c>
      <c r="B5615" s="18">
        <f>VLOOKUP(C5615,FORNECEDORES!D:E,2,0)</f>
        <v>9057</v>
      </c>
      <c r="C5615" s="19" t="str">
        <f>VLOOKUP(D5615,FORNECEDORES!A:D,4,0)</f>
        <v>19.357.006/0001-49</v>
      </c>
      <c r="D5615" s="17" t="s">
        <v>2290</v>
      </c>
      <c r="E5615" s="20" t="str">
        <f t="shared" si="361"/>
        <v>04 0238</v>
      </c>
      <c r="F5615" s="28" t="s">
        <v>5730</v>
      </c>
      <c r="G5615" s="21" t="str">
        <f>VLOOKUP(E5615,'FILIAIS PETZ'!A:E,5,0)</f>
        <v>PETZ SILVIANO BRANDÃO</v>
      </c>
      <c r="H5615" s="20" t="str">
        <f>VLOOKUP(E5615,'FILIAIS PETZ'!A:D,4,0)</f>
        <v>SVBD-MG</v>
      </c>
      <c r="I5615" s="46">
        <v>45548</v>
      </c>
      <c r="J5615" s="9">
        <v>989961</v>
      </c>
      <c r="K5615" s="84" t="s">
        <v>5858</v>
      </c>
      <c r="L5615" s="83" t="s">
        <v>12981</v>
      </c>
      <c r="M5615" s="46">
        <v>45552</v>
      </c>
      <c r="N5615" s="46">
        <v>45574</v>
      </c>
      <c r="O5615" s="46">
        <v>45555</v>
      </c>
      <c r="P5615" s="83" t="s">
        <v>4990</v>
      </c>
      <c r="Q5615" s="84">
        <v>3</v>
      </c>
      <c r="R5615" s="84">
        <v>1</v>
      </c>
      <c r="S5615" s="84">
        <v>8</v>
      </c>
      <c r="T5615" s="84" t="s">
        <v>32</v>
      </c>
      <c r="U5615" s="84">
        <v>11002</v>
      </c>
      <c r="V5615" s="84">
        <v>11002</v>
      </c>
      <c r="W5615" s="84" t="s">
        <v>5019</v>
      </c>
      <c r="X5615" s="84" t="s">
        <v>4985</v>
      </c>
      <c r="Y5615" s="10" t="s">
        <v>4993</v>
      </c>
      <c r="Z5615" s="10" t="s">
        <v>4993</v>
      </c>
      <c r="AA5615" s="10" t="s">
        <v>4989</v>
      </c>
      <c r="AB5615" s="10" t="s">
        <v>12941</v>
      </c>
      <c r="AC5615" s="84" t="s">
        <v>5006</v>
      </c>
      <c r="AD5615" s="83"/>
      <c r="AE5615" s="20" t="str">
        <f>VLOOKUP(E5615,'FILIAIS PETZ'!A:Q,17,0)</f>
        <v>MG-2</v>
      </c>
      <c r="AF5615" s="20" t="str">
        <f>VLOOKUP(E5615,'FILIAIS PETZ'!A:Q,3,0)</f>
        <v>FELICIO</v>
      </c>
      <c r="AG5615" s="20" t="str">
        <f>VLOOKUP(E5615,'FILIAIS PETZ'!A:Q,2,0)</f>
        <v>R3</v>
      </c>
      <c r="AH5615" s="75">
        <v>954</v>
      </c>
      <c r="AI5615" s="16" t="s">
        <v>12799</v>
      </c>
      <c r="AJ5615" s="43">
        <f>VLOOKUP(E5615,'FILIAIS PETZ'!$A$2:$K$2000,11,0)</f>
        <v>18328118022188</v>
      </c>
      <c r="AK5615" s="44">
        <f t="shared" si="360"/>
        <v>18328118022188</v>
      </c>
    </row>
    <row r="5616" spans="1:37" s="14" customFormat="1" ht="15" customHeight="1" thickBot="1" x14ac:dyDescent="0.25">
      <c r="A5616" s="9">
        <f t="shared" si="362"/>
        <v>989963</v>
      </c>
      <c r="B5616" s="18">
        <f>VLOOKUP(C5616,FORNECEDORES!D:E,2,0)</f>
        <v>9057</v>
      </c>
      <c r="C5616" s="19" t="str">
        <f>VLOOKUP(D5616,FORNECEDORES!A:D,4,0)</f>
        <v>19.357.006/0001-49</v>
      </c>
      <c r="D5616" s="17" t="s">
        <v>2290</v>
      </c>
      <c r="E5616" s="20" t="str">
        <f t="shared" si="361"/>
        <v>04 0038</v>
      </c>
      <c r="F5616" s="28" t="s">
        <v>4979</v>
      </c>
      <c r="G5616" s="21" t="str">
        <f>VLOOKUP(E5616,'FILIAIS PETZ'!A:E,5,0)</f>
        <v>PETZ CENTER MINAS</v>
      </c>
      <c r="H5616" s="20" t="str">
        <f>VLOOKUP(E5616,'FILIAIS PETZ'!A:D,4,0)</f>
        <v>CTMN-MG</v>
      </c>
      <c r="I5616" s="46">
        <v>45548</v>
      </c>
      <c r="J5616" s="9">
        <v>989963</v>
      </c>
      <c r="K5616" s="84" t="s">
        <v>5858</v>
      </c>
      <c r="L5616" s="83" t="s">
        <v>12982</v>
      </c>
      <c r="M5616" s="46">
        <v>45552</v>
      </c>
      <c r="N5616" s="46">
        <v>45574</v>
      </c>
      <c r="O5616" s="46">
        <v>45555</v>
      </c>
      <c r="P5616" s="83" t="s">
        <v>4990</v>
      </c>
      <c r="Q5616" s="84">
        <v>3</v>
      </c>
      <c r="R5616" s="84">
        <v>1</v>
      </c>
      <c r="S5616" s="84">
        <v>8</v>
      </c>
      <c r="T5616" s="84" t="s">
        <v>32</v>
      </c>
      <c r="U5616" s="84">
        <v>11002</v>
      </c>
      <c r="V5616" s="84">
        <v>11002</v>
      </c>
      <c r="W5616" s="84" t="s">
        <v>4984</v>
      </c>
      <c r="X5616" s="84" t="s">
        <v>4985</v>
      </c>
      <c r="Y5616" s="9" t="s">
        <v>4980</v>
      </c>
      <c r="Z5616" s="9" t="s">
        <v>4980</v>
      </c>
      <c r="AA5616" s="9" t="s">
        <v>4989</v>
      </c>
      <c r="AB5616" s="9" t="s">
        <v>5005</v>
      </c>
      <c r="AC5616" s="84" t="s">
        <v>5006</v>
      </c>
      <c r="AD5616" s="83"/>
      <c r="AE5616" s="20" t="str">
        <f>VLOOKUP(E5616,'FILIAIS PETZ'!A:Q,17,0)</f>
        <v>MG-2</v>
      </c>
      <c r="AF5616" s="20" t="str">
        <f>VLOOKUP(E5616,'FILIAIS PETZ'!A:Q,3,0)</f>
        <v>FELICIO</v>
      </c>
      <c r="AG5616" s="20" t="str">
        <f>VLOOKUP(E5616,'FILIAIS PETZ'!A:Q,2,0)</f>
        <v>R3</v>
      </c>
      <c r="AH5616" s="75">
        <v>150</v>
      </c>
      <c r="AI5616" s="16" t="s">
        <v>12800</v>
      </c>
      <c r="AJ5616" s="43">
        <f>VLOOKUP(E5616,'FILIAIS PETZ'!$A$2:$K$2000,11,0)</f>
        <v>18328118003710</v>
      </c>
      <c r="AK5616" s="44">
        <f t="shared" si="360"/>
        <v>18328118003710</v>
      </c>
    </row>
    <row r="5617" spans="1:37" s="14" customFormat="1" ht="15" customHeight="1" thickBot="1" x14ac:dyDescent="0.25">
      <c r="A5617" s="9">
        <f t="shared" si="362"/>
        <v>989966</v>
      </c>
      <c r="B5617" s="18">
        <f>VLOOKUP(C5617,FORNECEDORES!D:E,2,0)</f>
        <v>9057</v>
      </c>
      <c r="C5617" s="19" t="str">
        <f>VLOOKUP(D5617,FORNECEDORES!A:D,4,0)</f>
        <v>19.357.006/0001-49</v>
      </c>
      <c r="D5617" s="17" t="s">
        <v>2290</v>
      </c>
      <c r="E5617" s="20" t="str">
        <f t="shared" si="361"/>
        <v>04 0248</v>
      </c>
      <c r="F5617" s="28" t="s">
        <v>5848</v>
      </c>
      <c r="G5617" s="21" t="str">
        <f>VLOOKUP(E5617,'FILIAIS PETZ'!A:E,5,0)</f>
        <v>PETZ DIVINÓPOLIS</v>
      </c>
      <c r="H5617" s="20" t="str">
        <f>VLOOKUP(E5617,'FILIAIS PETZ'!A:D,4,0)</f>
        <v>DVNP-MG</v>
      </c>
      <c r="I5617" s="46">
        <v>45548</v>
      </c>
      <c r="J5617" s="9">
        <v>989966</v>
      </c>
      <c r="K5617" s="84"/>
      <c r="L5617" s="83"/>
      <c r="M5617" s="46"/>
      <c r="N5617" s="46"/>
      <c r="O5617" s="46"/>
      <c r="P5617" s="83" t="s">
        <v>4990</v>
      </c>
      <c r="Q5617" s="84">
        <v>3</v>
      </c>
      <c r="R5617" s="84">
        <v>1</v>
      </c>
      <c r="S5617" s="84">
        <v>8</v>
      </c>
      <c r="T5617" s="84" t="s">
        <v>32</v>
      </c>
      <c r="U5617" s="84">
        <v>11002</v>
      </c>
      <c r="V5617" s="84">
        <v>11002</v>
      </c>
      <c r="W5617" s="84" t="s">
        <v>4984</v>
      </c>
      <c r="X5617" s="84" t="s">
        <v>4985</v>
      </c>
      <c r="Y5617" s="10" t="s">
        <v>4997</v>
      </c>
      <c r="Z5617" s="10" t="s">
        <v>4993</v>
      </c>
      <c r="AA5617" s="9" t="s">
        <v>4989</v>
      </c>
      <c r="AB5617" s="10" t="s">
        <v>12941</v>
      </c>
      <c r="AC5617" s="84" t="s">
        <v>5006</v>
      </c>
      <c r="AD5617" s="83"/>
      <c r="AE5617" s="20" t="str">
        <f>VLOOKUP(E5617,'FILIAIS PETZ'!A:Q,17,0)</f>
        <v>MG-2</v>
      </c>
      <c r="AF5617" s="20" t="str">
        <f>VLOOKUP(E5617,'FILIAIS PETZ'!A:Q,3,0)</f>
        <v>FELICIO</v>
      </c>
      <c r="AG5617" s="20" t="str">
        <f>VLOOKUP(E5617,'FILIAIS PETZ'!A:Q,2,0)</f>
        <v>R3</v>
      </c>
      <c r="AH5617" s="75">
        <v>600</v>
      </c>
      <c r="AI5617" s="16" t="s">
        <v>12801</v>
      </c>
      <c r="AJ5617" s="43" t="str">
        <f>VLOOKUP(E5617,'FILIAIS PETZ'!$A$2:$K$2000,11,0)</f>
        <v>18.328.118/0246-36</v>
      </c>
      <c r="AK5617" s="44" t="str">
        <f t="shared" si="360"/>
        <v>18.328.118/0246-36</v>
      </c>
    </row>
    <row r="5618" spans="1:37" s="14" customFormat="1" ht="15" customHeight="1" thickBot="1" x14ac:dyDescent="0.25">
      <c r="A5618" s="9">
        <f t="shared" si="362"/>
        <v>989973</v>
      </c>
      <c r="B5618" s="18">
        <f>VLOOKUP(C5618,FORNECEDORES!D:E,2,0)</f>
        <v>9057</v>
      </c>
      <c r="C5618" s="19" t="str">
        <f>VLOOKUP(D5618,FORNECEDORES!A:D,4,0)</f>
        <v>19.357.006/0001-49</v>
      </c>
      <c r="D5618" s="17" t="s">
        <v>2290</v>
      </c>
      <c r="E5618" s="20" t="str">
        <f t="shared" si="361"/>
        <v>04 0061</v>
      </c>
      <c r="F5618" s="28" t="s">
        <v>4946</v>
      </c>
      <c r="G5618" s="21" t="str">
        <f>VLOOKUP(E5618,'FILIAIS PETZ'!A:E,5,0)</f>
        <v>PETZ PAMPULHA</v>
      </c>
      <c r="H5618" s="20" t="str">
        <f>VLOOKUP(E5618,'FILIAIS PETZ'!A:D,4,0)</f>
        <v>PAMP-MG</v>
      </c>
      <c r="I5618" s="46">
        <v>45548</v>
      </c>
      <c r="J5618" s="9">
        <v>989973</v>
      </c>
      <c r="K5618" s="84" t="s">
        <v>5858</v>
      </c>
      <c r="L5618" s="83" t="s">
        <v>12983</v>
      </c>
      <c r="M5618" s="46">
        <v>45552</v>
      </c>
      <c r="N5618" s="46">
        <v>45574</v>
      </c>
      <c r="O5618" s="46">
        <v>45555</v>
      </c>
      <c r="P5618" s="83" t="s">
        <v>4990</v>
      </c>
      <c r="Q5618" s="84">
        <v>3</v>
      </c>
      <c r="R5618" s="84">
        <v>1</v>
      </c>
      <c r="S5618" s="84">
        <v>8</v>
      </c>
      <c r="T5618" s="84" t="s">
        <v>32</v>
      </c>
      <c r="U5618" s="84">
        <v>11002</v>
      </c>
      <c r="V5618" s="84">
        <v>11002</v>
      </c>
      <c r="W5618" s="84" t="s">
        <v>5019</v>
      </c>
      <c r="X5618" s="84" t="s">
        <v>4985</v>
      </c>
      <c r="Y5618" s="10" t="s">
        <v>4993</v>
      </c>
      <c r="Z5618" s="10" t="s">
        <v>4993</v>
      </c>
      <c r="AA5618" s="10" t="s">
        <v>4989</v>
      </c>
      <c r="AB5618" s="10" t="s">
        <v>12941</v>
      </c>
      <c r="AC5618" s="84" t="s">
        <v>5006</v>
      </c>
      <c r="AD5618" s="83"/>
      <c r="AE5618" s="20" t="str">
        <f>VLOOKUP(E5618,'FILIAIS PETZ'!A:Q,17,0)</f>
        <v>MG-1</v>
      </c>
      <c r="AF5618" s="20" t="str">
        <f>VLOOKUP(E5618,'FILIAIS PETZ'!A:Q,3,0)</f>
        <v>FELICIO</v>
      </c>
      <c r="AG5618" s="20" t="str">
        <f>VLOOKUP(E5618,'FILIAIS PETZ'!A:Q,2,0)</f>
        <v>R3</v>
      </c>
      <c r="AH5618" s="75">
        <v>450</v>
      </c>
      <c r="AI5618" s="16" t="s">
        <v>12802</v>
      </c>
      <c r="AJ5618" s="43">
        <f>VLOOKUP(E5618,'FILIAIS PETZ'!$A$2:$K$2000,11,0)</f>
        <v>18328118006069</v>
      </c>
      <c r="AK5618" s="44">
        <f t="shared" si="360"/>
        <v>18328118006069</v>
      </c>
    </row>
    <row r="5619" spans="1:37" s="14" customFormat="1" ht="15" customHeight="1" thickBot="1" x14ac:dyDescent="0.25">
      <c r="A5619" s="9">
        <f t="shared" si="362"/>
        <v>989979</v>
      </c>
      <c r="B5619" s="18">
        <f>VLOOKUP(C5619,FORNECEDORES!D:E,2,0)</f>
        <v>133334</v>
      </c>
      <c r="C5619" s="19" t="str">
        <f>VLOOKUP(D5619,FORNECEDORES!A:D,4,0)</f>
        <v>56.840.051/0006-90</v>
      </c>
      <c r="D5619" s="17" t="s">
        <v>4855</v>
      </c>
      <c r="E5619" s="20" t="str">
        <f t="shared" si="361"/>
        <v>04 0044</v>
      </c>
      <c r="F5619" s="28" t="s">
        <v>8974</v>
      </c>
      <c r="G5619" s="21" t="str">
        <f>VLOOKUP(E5619,'FILIAIS PETZ'!A:E,5,0)</f>
        <v>PETZ SANTO ANDRE</v>
      </c>
      <c r="H5619" s="20" t="str">
        <f>VLOOKUP(E5619,'FILIAIS PETZ'!A:D,4,0)</f>
        <v>STAD-SP</v>
      </c>
      <c r="I5619" s="46">
        <v>45551</v>
      </c>
      <c r="J5619" s="9">
        <v>989979</v>
      </c>
      <c r="K5619" s="84"/>
      <c r="L5619" s="83"/>
      <c r="M5619" s="46"/>
      <c r="N5619" s="46"/>
      <c r="O5619" s="46"/>
      <c r="P5619" s="83" t="s">
        <v>5003</v>
      </c>
      <c r="Q5619" s="84">
        <v>3</v>
      </c>
      <c r="R5619" s="84">
        <v>1</v>
      </c>
      <c r="S5619" s="84">
        <v>8</v>
      </c>
      <c r="T5619" s="84" t="s">
        <v>32</v>
      </c>
      <c r="U5619" s="84">
        <v>11002</v>
      </c>
      <c r="V5619" s="84">
        <v>11002</v>
      </c>
      <c r="W5619" s="84" t="s">
        <v>5057</v>
      </c>
      <c r="X5619" s="84" t="s">
        <v>4985</v>
      </c>
      <c r="Y5619" s="9" t="s">
        <v>4993</v>
      </c>
      <c r="Z5619" s="84" t="s">
        <v>4993</v>
      </c>
      <c r="AA5619" s="9" t="s">
        <v>5014</v>
      </c>
      <c r="AB5619" s="9" t="s">
        <v>5005</v>
      </c>
      <c r="AC5619" s="84" t="s">
        <v>5006</v>
      </c>
      <c r="AD5619" s="83"/>
      <c r="AE5619" s="20" t="str">
        <f>VLOOKUP(E5619,'FILIAIS PETZ'!A:Q,17,0)</f>
        <v>SP3</v>
      </c>
      <c r="AF5619" s="20" t="str">
        <f>VLOOKUP(E5619,'FILIAIS PETZ'!A:Q,3,0)</f>
        <v>FELICIO</v>
      </c>
      <c r="AG5619" s="20" t="str">
        <f>VLOOKUP(E5619,'FILIAIS PETZ'!A:Q,2,0)</f>
        <v>R3</v>
      </c>
      <c r="AH5619" s="75">
        <v>320</v>
      </c>
      <c r="AI5619" s="16" t="s">
        <v>12803</v>
      </c>
      <c r="AJ5619" s="43">
        <f>VLOOKUP(E5619,'FILIAIS PETZ'!$A$2:$K$2000,11,0)</f>
        <v>18328118004600</v>
      </c>
      <c r="AK5619" s="44">
        <f t="shared" si="360"/>
        <v>18328118004600</v>
      </c>
    </row>
    <row r="5620" spans="1:37" s="14" customFormat="1" ht="15" customHeight="1" thickBot="1" x14ac:dyDescent="0.25">
      <c r="A5620" s="9">
        <v>333330</v>
      </c>
      <c r="B5620" s="18">
        <f>VLOOKUP(C5620,FORNECEDORES!D:E,2,0)</f>
        <v>9057</v>
      </c>
      <c r="C5620" s="19" t="str">
        <f>VLOOKUP(D5620,FORNECEDORES!A:D,4,0)</f>
        <v>19.357.006/0001-49</v>
      </c>
      <c r="D5620" s="17" t="s">
        <v>2290</v>
      </c>
      <c r="E5620" s="20" t="str">
        <f t="shared" si="361"/>
        <v>04 0038</v>
      </c>
      <c r="F5620" s="28" t="s">
        <v>4979</v>
      </c>
      <c r="G5620" s="21" t="str">
        <f>VLOOKUP(E5620,'FILIAIS PETZ'!A:E,5,0)</f>
        <v>PETZ CENTER MINAS</v>
      </c>
      <c r="H5620" s="20" t="str">
        <f>VLOOKUP(E5620,'FILIAIS PETZ'!A:D,4,0)</f>
        <v>CTMN-MG</v>
      </c>
      <c r="I5620" s="46">
        <v>45536</v>
      </c>
      <c r="J5620" s="9" t="s">
        <v>4980</v>
      </c>
      <c r="K5620" s="84" t="s">
        <v>5858</v>
      </c>
      <c r="L5620" s="83" t="s">
        <v>12822</v>
      </c>
      <c r="M5620" s="46">
        <v>45546</v>
      </c>
      <c r="N5620" s="46">
        <v>45574</v>
      </c>
      <c r="O5620" s="46">
        <v>45553</v>
      </c>
      <c r="P5620" s="29" t="s">
        <v>4998</v>
      </c>
      <c r="Q5620" s="9">
        <v>3</v>
      </c>
      <c r="R5620" s="9">
        <v>1</v>
      </c>
      <c r="S5620" s="9">
        <v>8</v>
      </c>
      <c r="T5620" s="9" t="s">
        <v>32</v>
      </c>
      <c r="U5620" s="9">
        <v>11002</v>
      </c>
      <c r="V5620" s="9">
        <v>11002</v>
      </c>
      <c r="W5620" s="9" t="s">
        <v>5019</v>
      </c>
      <c r="X5620" s="9" t="s">
        <v>4985</v>
      </c>
      <c r="Y5620" s="10" t="s">
        <v>4980</v>
      </c>
      <c r="Z5620" s="10" t="s">
        <v>4980</v>
      </c>
      <c r="AA5620" s="10" t="s">
        <v>4989</v>
      </c>
      <c r="AB5620" s="10" t="s">
        <v>5066</v>
      </c>
      <c r="AC5620" s="9" t="s">
        <v>4999</v>
      </c>
      <c r="AD5620" s="83"/>
      <c r="AE5620" s="20" t="str">
        <f>VLOOKUP(E5620,'FILIAIS PETZ'!A:Q,17,0)</f>
        <v>MG-2</v>
      </c>
      <c r="AF5620" s="20" t="str">
        <f>VLOOKUP(E5620,'FILIAIS PETZ'!A:Q,3,0)</f>
        <v>FELICIO</v>
      </c>
      <c r="AG5620" s="20" t="str">
        <f>VLOOKUP(E5620,'FILIAIS PETZ'!A:Q,2,0)</f>
        <v>R3</v>
      </c>
      <c r="AH5620" s="75">
        <v>1800</v>
      </c>
      <c r="AI5620" s="16" t="s">
        <v>12805</v>
      </c>
      <c r="AJ5620" s="43">
        <f>VLOOKUP(E5620,'FILIAIS PETZ'!$A$2:$K$2000,11,0)</f>
        <v>18328118003710</v>
      </c>
      <c r="AK5620" s="44">
        <f t="shared" si="360"/>
        <v>18328118003710</v>
      </c>
    </row>
    <row r="5621" spans="1:37" s="14" customFormat="1" ht="15" customHeight="1" thickBot="1" x14ac:dyDescent="0.25">
      <c r="A5621" s="84">
        <v>333331</v>
      </c>
      <c r="B5621" s="18">
        <f>VLOOKUP(C5621,FORNECEDORES!D:E,2,0)</f>
        <v>9057</v>
      </c>
      <c r="C5621" s="19" t="str">
        <f>VLOOKUP(D5621,FORNECEDORES!A:D,4,0)</f>
        <v>19.357.006/0001-49</v>
      </c>
      <c r="D5621" s="17" t="s">
        <v>2290</v>
      </c>
      <c r="E5621" s="20" t="str">
        <f t="shared" si="361"/>
        <v>04 0061</v>
      </c>
      <c r="F5621" s="28" t="s">
        <v>4946</v>
      </c>
      <c r="G5621" s="21" t="str">
        <f>VLOOKUP(E5621,'FILIAIS PETZ'!A:E,5,0)</f>
        <v>PETZ PAMPULHA</v>
      </c>
      <c r="H5621" s="20" t="str">
        <f>VLOOKUP(E5621,'FILIAIS PETZ'!A:D,4,0)</f>
        <v>PAMP-MG</v>
      </c>
      <c r="I5621" s="46">
        <v>45536</v>
      </c>
      <c r="J5621" s="9" t="s">
        <v>4980</v>
      </c>
      <c r="K5621" s="84" t="s">
        <v>5858</v>
      </c>
      <c r="L5621" s="83" t="s">
        <v>12823</v>
      </c>
      <c r="M5621" s="46">
        <v>45546</v>
      </c>
      <c r="N5621" s="46">
        <v>45574</v>
      </c>
      <c r="O5621" s="46">
        <v>45553</v>
      </c>
      <c r="P5621" s="29" t="s">
        <v>4998</v>
      </c>
      <c r="Q5621" s="9">
        <v>3</v>
      </c>
      <c r="R5621" s="9">
        <v>1</v>
      </c>
      <c r="S5621" s="9">
        <v>8</v>
      </c>
      <c r="T5621" s="9" t="s">
        <v>32</v>
      </c>
      <c r="U5621" s="9">
        <v>11002</v>
      </c>
      <c r="V5621" s="9">
        <v>11002</v>
      </c>
      <c r="W5621" s="9" t="s">
        <v>5019</v>
      </c>
      <c r="X5621" s="9" t="s">
        <v>4985</v>
      </c>
      <c r="Y5621" s="10" t="s">
        <v>4980</v>
      </c>
      <c r="Z5621" s="10" t="s">
        <v>4980</v>
      </c>
      <c r="AA5621" s="10" t="s">
        <v>4989</v>
      </c>
      <c r="AB5621" s="10" t="s">
        <v>5066</v>
      </c>
      <c r="AC5621" s="9" t="s">
        <v>4999</v>
      </c>
      <c r="AD5621" s="83"/>
      <c r="AE5621" s="20" t="str">
        <f>VLOOKUP(E5621,'FILIAIS PETZ'!A:Q,17,0)</f>
        <v>MG-1</v>
      </c>
      <c r="AF5621" s="20" t="str">
        <f>VLOOKUP(E5621,'FILIAIS PETZ'!A:Q,3,0)</f>
        <v>FELICIO</v>
      </c>
      <c r="AG5621" s="20" t="str">
        <f>VLOOKUP(E5621,'FILIAIS PETZ'!A:Q,2,0)</f>
        <v>R3</v>
      </c>
      <c r="AH5621" s="75">
        <v>1800</v>
      </c>
      <c r="AI5621" s="16" t="s">
        <v>12805</v>
      </c>
      <c r="AJ5621" s="43">
        <f>VLOOKUP(E5621,'FILIAIS PETZ'!$A$2:$K$2000,11,0)</f>
        <v>18328118006069</v>
      </c>
      <c r="AK5621" s="44">
        <f t="shared" si="360"/>
        <v>18328118006069</v>
      </c>
    </row>
    <row r="5622" spans="1:37" s="14" customFormat="1" ht="15" customHeight="1" thickBot="1" x14ac:dyDescent="0.25">
      <c r="A5622" s="84">
        <v>333332</v>
      </c>
      <c r="B5622" s="18">
        <f>VLOOKUP(C5622,FORNECEDORES!D:E,2,0)</f>
        <v>9057</v>
      </c>
      <c r="C5622" s="19" t="str">
        <f>VLOOKUP(D5622,FORNECEDORES!A:D,4,0)</f>
        <v>19.357.006/0001-49</v>
      </c>
      <c r="D5622" s="17" t="s">
        <v>2290</v>
      </c>
      <c r="E5622" s="20" t="str">
        <f t="shared" si="361"/>
        <v>04 0084</v>
      </c>
      <c r="F5622" s="28" t="s">
        <v>4958</v>
      </c>
      <c r="G5622" s="21" t="str">
        <f>VLOOKUP(E5622,'FILIAIS PETZ'!A:E,5,0)</f>
        <v>PETZ RAJA</v>
      </c>
      <c r="H5622" s="20" t="str">
        <f>VLOOKUP(E5622,'FILIAIS PETZ'!A:D,4,0)</f>
        <v>RAJA-MG</v>
      </c>
      <c r="I5622" s="46">
        <v>45536</v>
      </c>
      <c r="J5622" s="9" t="s">
        <v>4980</v>
      </c>
      <c r="K5622" s="84" t="s">
        <v>5858</v>
      </c>
      <c r="L5622" s="83" t="s">
        <v>12819</v>
      </c>
      <c r="M5622" s="46">
        <v>45546</v>
      </c>
      <c r="N5622" s="46">
        <v>45574</v>
      </c>
      <c r="O5622" s="46">
        <v>45553</v>
      </c>
      <c r="P5622" s="29" t="s">
        <v>4998</v>
      </c>
      <c r="Q5622" s="9">
        <v>3</v>
      </c>
      <c r="R5622" s="9">
        <v>1</v>
      </c>
      <c r="S5622" s="9">
        <v>8</v>
      </c>
      <c r="T5622" s="9" t="s">
        <v>32</v>
      </c>
      <c r="U5622" s="9">
        <v>11002</v>
      </c>
      <c r="V5622" s="9">
        <v>11002</v>
      </c>
      <c r="W5622" s="9" t="s">
        <v>5019</v>
      </c>
      <c r="X5622" s="9" t="s">
        <v>4985</v>
      </c>
      <c r="Y5622" s="10" t="s">
        <v>4980</v>
      </c>
      <c r="Z5622" s="10" t="s">
        <v>4980</v>
      </c>
      <c r="AA5622" s="10" t="s">
        <v>4989</v>
      </c>
      <c r="AB5622" s="10" t="s">
        <v>5066</v>
      </c>
      <c r="AC5622" s="9" t="s">
        <v>4999</v>
      </c>
      <c r="AD5622" s="83"/>
      <c r="AE5622" s="20" t="str">
        <f>VLOOKUP(E5622,'FILIAIS PETZ'!A:Q,17,0)</f>
        <v>MG-1</v>
      </c>
      <c r="AF5622" s="20" t="str">
        <f>VLOOKUP(E5622,'FILIAIS PETZ'!A:Q,3,0)</f>
        <v>FELICIO</v>
      </c>
      <c r="AG5622" s="20" t="str">
        <f>VLOOKUP(E5622,'FILIAIS PETZ'!A:Q,2,0)</f>
        <v>R3</v>
      </c>
      <c r="AH5622" s="75">
        <v>1200</v>
      </c>
      <c r="AI5622" s="16" t="s">
        <v>12805</v>
      </c>
      <c r="AJ5622" s="43">
        <f>VLOOKUP(E5622,'FILIAIS PETZ'!$A$2:$K$2000,11,0)</f>
        <v>18328118007707</v>
      </c>
      <c r="AK5622" s="44">
        <f t="shared" si="360"/>
        <v>18328118007707</v>
      </c>
    </row>
    <row r="5623" spans="1:37" s="14" customFormat="1" ht="15" customHeight="1" thickBot="1" x14ac:dyDescent="0.25">
      <c r="A5623" s="84">
        <v>333333</v>
      </c>
      <c r="B5623" s="18">
        <f>VLOOKUP(C5623,FORNECEDORES!D:E,2,0)</f>
        <v>9057</v>
      </c>
      <c r="C5623" s="19" t="str">
        <f>VLOOKUP(D5623,FORNECEDORES!A:D,4,0)</f>
        <v>19.357.006/0001-49</v>
      </c>
      <c r="D5623" s="17" t="s">
        <v>2290</v>
      </c>
      <c r="E5623" s="20" t="str">
        <f t="shared" si="361"/>
        <v>04 0095</v>
      </c>
      <c r="F5623" s="28" t="s">
        <v>4945</v>
      </c>
      <c r="G5623" s="21" t="str">
        <f>VLOOKUP(E5623,'FILIAIS PETZ'!A:E,5,0)</f>
        <v>PETZ BETIM</v>
      </c>
      <c r="H5623" s="20" t="str">
        <f>VLOOKUP(E5623,'FILIAIS PETZ'!A:D,4,0)</f>
        <v>BTIM-MG</v>
      </c>
      <c r="I5623" s="46">
        <v>45536</v>
      </c>
      <c r="J5623" s="9" t="s">
        <v>4980</v>
      </c>
      <c r="K5623" s="84" t="s">
        <v>5858</v>
      </c>
      <c r="L5623" s="83" t="s">
        <v>12824</v>
      </c>
      <c r="M5623" s="46">
        <v>45546</v>
      </c>
      <c r="N5623" s="46">
        <v>45574</v>
      </c>
      <c r="O5623" s="46">
        <v>45553</v>
      </c>
      <c r="P5623" s="29" t="s">
        <v>4998</v>
      </c>
      <c r="Q5623" s="9">
        <v>3</v>
      </c>
      <c r="R5623" s="9">
        <v>1</v>
      </c>
      <c r="S5623" s="9">
        <v>8</v>
      </c>
      <c r="T5623" s="9" t="s">
        <v>32</v>
      </c>
      <c r="U5623" s="9">
        <v>11002</v>
      </c>
      <c r="V5623" s="9">
        <v>11002</v>
      </c>
      <c r="W5623" s="9" t="s">
        <v>5019</v>
      </c>
      <c r="X5623" s="9" t="s">
        <v>4985</v>
      </c>
      <c r="Y5623" s="10" t="s">
        <v>4980</v>
      </c>
      <c r="Z5623" s="10" t="s">
        <v>4980</v>
      </c>
      <c r="AA5623" s="10" t="s">
        <v>4989</v>
      </c>
      <c r="AB5623" s="10" t="s">
        <v>5066</v>
      </c>
      <c r="AC5623" s="9" t="s">
        <v>4999</v>
      </c>
      <c r="AD5623" s="83"/>
      <c r="AE5623" s="20" t="str">
        <f>VLOOKUP(E5623,'FILIAIS PETZ'!A:Q,17,0)</f>
        <v>MG-2</v>
      </c>
      <c r="AF5623" s="20" t="str">
        <f>VLOOKUP(E5623,'FILIAIS PETZ'!A:Q,3,0)</f>
        <v>FELICIO</v>
      </c>
      <c r="AG5623" s="20" t="str">
        <f>VLOOKUP(E5623,'FILIAIS PETZ'!A:Q,2,0)</f>
        <v>R3</v>
      </c>
      <c r="AH5623" s="75">
        <v>1800</v>
      </c>
      <c r="AI5623" s="16" t="s">
        <v>12805</v>
      </c>
      <c r="AJ5623" s="43">
        <f>VLOOKUP(E5623,'FILIAIS PETZ'!$A$2:$K$2000,11,0)</f>
        <v>18328118009084</v>
      </c>
      <c r="AK5623" s="44">
        <f t="shared" si="360"/>
        <v>18328118009084</v>
      </c>
    </row>
    <row r="5624" spans="1:37" s="14" customFormat="1" ht="15" customHeight="1" thickBot="1" x14ac:dyDescent="0.25">
      <c r="A5624" s="84">
        <v>333334</v>
      </c>
      <c r="B5624" s="18">
        <f>VLOOKUP(C5624,FORNECEDORES!D:E,2,0)</f>
        <v>9057</v>
      </c>
      <c r="C5624" s="19" t="str">
        <f>VLOOKUP(D5624,FORNECEDORES!A:D,4,0)</f>
        <v>19.357.006/0001-49</v>
      </c>
      <c r="D5624" s="17" t="s">
        <v>2290</v>
      </c>
      <c r="E5624" s="20" t="str">
        <f t="shared" si="361"/>
        <v>04 0107</v>
      </c>
      <c r="F5624" s="28" t="s">
        <v>4930</v>
      </c>
      <c r="G5624" s="21" t="str">
        <f>VLOOKUP(E5624,'FILIAIS PETZ'!A:E,5,0)</f>
        <v>PETZ CONTAGEM</v>
      </c>
      <c r="H5624" s="20" t="str">
        <f>VLOOKUP(E5624,'FILIAIS PETZ'!A:D,4,0)</f>
        <v>CNTG-MG</v>
      </c>
      <c r="I5624" s="46">
        <v>45536</v>
      </c>
      <c r="J5624" s="9" t="s">
        <v>4980</v>
      </c>
      <c r="K5624" s="84" t="s">
        <v>5858</v>
      </c>
      <c r="L5624" s="83" t="s">
        <v>12826</v>
      </c>
      <c r="M5624" s="46">
        <v>45546</v>
      </c>
      <c r="N5624" s="46">
        <v>45574</v>
      </c>
      <c r="O5624" s="46">
        <v>45553</v>
      </c>
      <c r="P5624" s="29" t="s">
        <v>4998</v>
      </c>
      <c r="Q5624" s="9">
        <v>3</v>
      </c>
      <c r="R5624" s="9">
        <v>1</v>
      </c>
      <c r="S5624" s="9">
        <v>8</v>
      </c>
      <c r="T5624" s="9" t="s">
        <v>32</v>
      </c>
      <c r="U5624" s="9">
        <v>11002</v>
      </c>
      <c r="V5624" s="9">
        <v>11002</v>
      </c>
      <c r="W5624" s="9" t="s">
        <v>5019</v>
      </c>
      <c r="X5624" s="9" t="s">
        <v>4985</v>
      </c>
      <c r="Y5624" s="10" t="s">
        <v>4980</v>
      </c>
      <c r="Z5624" s="10" t="s">
        <v>4980</v>
      </c>
      <c r="AA5624" s="10" t="s">
        <v>4989</v>
      </c>
      <c r="AB5624" s="10" t="s">
        <v>5066</v>
      </c>
      <c r="AC5624" s="9" t="s">
        <v>4999</v>
      </c>
      <c r="AD5624" s="83"/>
      <c r="AE5624" s="20" t="str">
        <f>VLOOKUP(E5624,'FILIAIS PETZ'!A:Q,17,0)</f>
        <v>MG-2</v>
      </c>
      <c r="AF5624" s="20" t="str">
        <f>VLOOKUP(E5624,'FILIAIS PETZ'!A:Q,3,0)</f>
        <v>FELICIO</v>
      </c>
      <c r="AG5624" s="20" t="str">
        <f>VLOOKUP(E5624,'FILIAIS PETZ'!A:Q,2,0)</f>
        <v>R3</v>
      </c>
      <c r="AH5624" s="75">
        <v>1200</v>
      </c>
      <c r="AI5624" s="16" t="s">
        <v>12805</v>
      </c>
      <c r="AJ5624" s="43">
        <f>VLOOKUP(E5624,'FILIAIS PETZ'!$A$2:$K$2000,11,0)</f>
        <v>18328118010414</v>
      </c>
      <c r="AK5624" s="44">
        <f t="shared" si="360"/>
        <v>18328118010414</v>
      </c>
    </row>
    <row r="5625" spans="1:37" s="14" customFormat="1" ht="15" customHeight="1" thickBot="1" x14ac:dyDescent="0.25">
      <c r="A5625" s="84">
        <v>333335</v>
      </c>
      <c r="B5625" s="18">
        <f>VLOOKUP(C5625,FORNECEDORES!D:E,2,0)</f>
        <v>9057</v>
      </c>
      <c r="C5625" s="19" t="str">
        <f>VLOOKUP(D5625,FORNECEDORES!A:D,4,0)</f>
        <v>19.357.006/0001-49</v>
      </c>
      <c r="D5625" s="17" t="s">
        <v>2290</v>
      </c>
      <c r="E5625" s="20" t="str">
        <f t="shared" si="361"/>
        <v>04 0122</v>
      </c>
      <c r="F5625" s="28" t="s">
        <v>6386</v>
      </c>
      <c r="G5625" s="21" t="str">
        <f>VLOOKUP(E5625,'FILIAIS PETZ'!A:E,5,0)</f>
        <v>PETZ JUIZ DE FORA</v>
      </c>
      <c r="H5625" s="20" t="str">
        <f>VLOOKUP(E5625,'FILIAIS PETZ'!A:D,4,0)</f>
        <v>JUZF-MG</v>
      </c>
      <c r="I5625" s="46">
        <v>45536</v>
      </c>
      <c r="J5625" s="9" t="s">
        <v>4980</v>
      </c>
      <c r="K5625" s="84" t="s">
        <v>5858</v>
      </c>
      <c r="L5625" s="83" t="s">
        <v>12827</v>
      </c>
      <c r="M5625" s="46">
        <v>45546</v>
      </c>
      <c r="N5625" s="46">
        <v>45574</v>
      </c>
      <c r="O5625" s="46">
        <v>45553</v>
      </c>
      <c r="P5625" s="29" t="s">
        <v>4998</v>
      </c>
      <c r="Q5625" s="9">
        <v>3</v>
      </c>
      <c r="R5625" s="9">
        <v>1</v>
      </c>
      <c r="S5625" s="9">
        <v>8</v>
      </c>
      <c r="T5625" s="9" t="s">
        <v>32</v>
      </c>
      <c r="U5625" s="9">
        <v>11002</v>
      </c>
      <c r="V5625" s="9">
        <v>11002</v>
      </c>
      <c r="W5625" s="9" t="s">
        <v>5019</v>
      </c>
      <c r="X5625" s="9" t="s">
        <v>4985</v>
      </c>
      <c r="Y5625" s="10" t="s">
        <v>4980</v>
      </c>
      <c r="Z5625" s="10" t="s">
        <v>4980</v>
      </c>
      <c r="AA5625" s="10" t="s">
        <v>4989</v>
      </c>
      <c r="AB5625" s="10" t="s">
        <v>5066</v>
      </c>
      <c r="AC5625" s="9" t="s">
        <v>4999</v>
      </c>
      <c r="AD5625" s="83"/>
      <c r="AE5625" s="20" t="str">
        <f>VLOOKUP(E5625,'FILIAIS PETZ'!A:Q,17,0)</f>
        <v>MG-1</v>
      </c>
      <c r="AF5625" s="20" t="str">
        <f>VLOOKUP(E5625,'FILIAIS PETZ'!A:Q,3,0)</f>
        <v>FELICIO</v>
      </c>
      <c r="AG5625" s="20" t="str">
        <f>VLOOKUP(E5625,'FILIAIS PETZ'!A:Q,2,0)</f>
        <v>R3</v>
      </c>
      <c r="AH5625" s="75">
        <v>1200</v>
      </c>
      <c r="AI5625" s="16" t="s">
        <v>12805</v>
      </c>
      <c r="AJ5625" s="43">
        <f>VLOOKUP(E5625,'FILIAIS PETZ'!$A$2:$K$2000,11,0)</f>
        <v>18328118011810</v>
      </c>
      <c r="AK5625" s="44">
        <f t="shared" si="360"/>
        <v>18328118011810</v>
      </c>
    </row>
    <row r="5626" spans="1:37" s="14" customFormat="1" ht="15" customHeight="1" thickBot="1" x14ac:dyDescent="0.25">
      <c r="A5626" s="84">
        <v>333336</v>
      </c>
      <c r="B5626" s="18">
        <f>VLOOKUP(C5626,FORNECEDORES!D:E,2,0)</f>
        <v>9057</v>
      </c>
      <c r="C5626" s="19" t="str">
        <f>VLOOKUP(D5626,FORNECEDORES!A:D,4,0)</f>
        <v>19.357.006/0001-49</v>
      </c>
      <c r="D5626" s="17" t="s">
        <v>2290</v>
      </c>
      <c r="E5626" s="20" t="str">
        <f t="shared" si="361"/>
        <v>04 0130</v>
      </c>
      <c r="F5626" s="28" t="s">
        <v>4975</v>
      </c>
      <c r="G5626" s="21" t="str">
        <f>VLOOKUP(E5626,'FILIAIS PETZ'!A:E,5,0)</f>
        <v>PETZ CARLOS LUZ</v>
      </c>
      <c r="H5626" s="20" t="str">
        <f>VLOOKUP(E5626,'FILIAIS PETZ'!A:D,4,0)</f>
        <v>CLUZ-MG</v>
      </c>
      <c r="I5626" s="46">
        <v>45536</v>
      </c>
      <c r="J5626" s="9" t="s">
        <v>4980</v>
      </c>
      <c r="K5626" s="84" t="s">
        <v>5858</v>
      </c>
      <c r="L5626" s="83" t="s">
        <v>12820</v>
      </c>
      <c r="M5626" s="46">
        <v>45546</v>
      </c>
      <c r="N5626" s="46">
        <v>45574</v>
      </c>
      <c r="O5626" s="46">
        <v>45553</v>
      </c>
      <c r="P5626" s="29" t="s">
        <v>4998</v>
      </c>
      <c r="Q5626" s="9">
        <v>3</v>
      </c>
      <c r="R5626" s="9">
        <v>1</v>
      </c>
      <c r="S5626" s="9">
        <v>8</v>
      </c>
      <c r="T5626" s="9" t="s">
        <v>32</v>
      </c>
      <c r="U5626" s="9">
        <v>11002</v>
      </c>
      <c r="V5626" s="9">
        <v>11002</v>
      </c>
      <c r="W5626" s="9" t="s">
        <v>5019</v>
      </c>
      <c r="X5626" s="9" t="s">
        <v>4985</v>
      </c>
      <c r="Y5626" s="10" t="s">
        <v>4980</v>
      </c>
      <c r="Z5626" s="10" t="s">
        <v>4980</v>
      </c>
      <c r="AA5626" s="10" t="s">
        <v>4989</v>
      </c>
      <c r="AB5626" s="10" t="s">
        <v>5066</v>
      </c>
      <c r="AC5626" s="9" t="s">
        <v>4999</v>
      </c>
      <c r="AD5626" s="83"/>
      <c r="AE5626" s="20" t="str">
        <f>VLOOKUP(E5626,'FILIAIS PETZ'!A:Q,17,0)</f>
        <v>MG-1</v>
      </c>
      <c r="AF5626" s="20" t="str">
        <f>VLOOKUP(E5626,'FILIAIS PETZ'!A:Q,3,0)</f>
        <v>FELICIO</v>
      </c>
      <c r="AG5626" s="20" t="str">
        <f>VLOOKUP(E5626,'FILIAIS PETZ'!A:Q,2,0)</f>
        <v>R3</v>
      </c>
      <c r="AH5626" s="75">
        <v>1200</v>
      </c>
      <c r="AI5626" s="16" t="s">
        <v>12805</v>
      </c>
      <c r="AJ5626" s="43">
        <f>VLOOKUP(E5626,'FILIAIS PETZ'!$A$2:$K$2000,11,0)</f>
        <v>18328118012204</v>
      </c>
      <c r="AK5626" s="44">
        <f t="shared" si="360"/>
        <v>18328118012204</v>
      </c>
    </row>
    <row r="5627" spans="1:37" s="14" customFormat="1" ht="15" customHeight="1" thickBot="1" x14ac:dyDescent="0.25">
      <c r="A5627" s="84">
        <v>333337</v>
      </c>
      <c r="B5627" s="18">
        <f>VLOOKUP(C5627,FORNECEDORES!D:E,2,0)</f>
        <v>9057</v>
      </c>
      <c r="C5627" s="19" t="str">
        <f>VLOOKUP(D5627,FORNECEDORES!A:D,4,0)</f>
        <v>19.357.006/0001-49</v>
      </c>
      <c r="D5627" s="17" t="s">
        <v>2290</v>
      </c>
      <c r="E5627" s="20" t="str">
        <f t="shared" si="361"/>
        <v>04 0155</v>
      </c>
      <c r="F5627" s="28" t="s">
        <v>4929</v>
      </c>
      <c r="G5627" s="21" t="str">
        <f>VLOOKUP(E5627,'FILIAIS PETZ'!A:E,5,0)</f>
        <v>PETZ SETE LAGOAS</v>
      </c>
      <c r="H5627" s="20" t="str">
        <f>VLOOKUP(E5627,'FILIAIS PETZ'!A:D,4,0)</f>
        <v>STLG-MG</v>
      </c>
      <c r="I5627" s="46">
        <v>45536</v>
      </c>
      <c r="J5627" s="9" t="s">
        <v>4980</v>
      </c>
      <c r="K5627" s="84" t="s">
        <v>5858</v>
      </c>
      <c r="L5627" s="83" t="s">
        <v>12825</v>
      </c>
      <c r="M5627" s="46">
        <v>45546</v>
      </c>
      <c r="N5627" s="46">
        <v>45574</v>
      </c>
      <c r="O5627" s="46">
        <v>45553</v>
      </c>
      <c r="P5627" s="29" t="s">
        <v>4998</v>
      </c>
      <c r="Q5627" s="9">
        <v>3</v>
      </c>
      <c r="R5627" s="9">
        <v>1</v>
      </c>
      <c r="S5627" s="9">
        <v>8</v>
      </c>
      <c r="T5627" s="9" t="s">
        <v>32</v>
      </c>
      <c r="U5627" s="9">
        <v>11002</v>
      </c>
      <c r="V5627" s="9">
        <v>11002</v>
      </c>
      <c r="W5627" s="9" t="s">
        <v>5019</v>
      </c>
      <c r="X5627" s="9" t="s">
        <v>4985</v>
      </c>
      <c r="Y5627" s="10" t="s">
        <v>4980</v>
      </c>
      <c r="Z5627" s="10" t="s">
        <v>4980</v>
      </c>
      <c r="AA5627" s="10" t="s">
        <v>4989</v>
      </c>
      <c r="AB5627" s="10" t="s">
        <v>5066</v>
      </c>
      <c r="AC5627" s="9" t="s">
        <v>4999</v>
      </c>
      <c r="AD5627" s="83"/>
      <c r="AE5627" s="20" t="str">
        <f>VLOOKUP(E5627,'FILIAIS PETZ'!A:Q,17,0)</f>
        <v>MG-1</v>
      </c>
      <c r="AF5627" s="20" t="str">
        <f>VLOOKUP(E5627,'FILIAIS PETZ'!A:Q,3,0)</f>
        <v>FELICIO</v>
      </c>
      <c r="AG5627" s="20" t="str">
        <f>VLOOKUP(E5627,'FILIAIS PETZ'!A:Q,2,0)</f>
        <v>R3</v>
      </c>
      <c r="AH5627" s="75">
        <v>1200</v>
      </c>
      <c r="AI5627" s="16" t="s">
        <v>12805</v>
      </c>
      <c r="AJ5627" s="43">
        <f>VLOOKUP(E5627,'FILIAIS PETZ'!$A$2:$K$2000,11,0)</f>
        <v>18328118015645</v>
      </c>
      <c r="AK5627" s="44">
        <f t="shared" si="360"/>
        <v>18328118015645</v>
      </c>
    </row>
    <row r="5628" spans="1:37" s="14" customFormat="1" ht="15" customHeight="1" thickBot="1" x14ac:dyDescent="0.25">
      <c r="A5628" s="84">
        <v>333338</v>
      </c>
      <c r="B5628" s="18">
        <f>VLOOKUP(C5628,FORNECEDORES!D:E,2,0)</f>
        <v>9057</v>
      </c>
      <c r="C5628" s="19" t="str">
        <f>VLOOKUP(D5628,FORNECEDORES!A:D,4,0)</f>
        <v>19.357.006/0001-49</v>
      </c>
      <c r="D5628" s="17" t="s">
        <v>2290</v>
      </c>
      <c r="E5628" s="20" t="str">
        <f t="shared" si="361"/>
        <v>04 0040</v>
      </c>
      <c r="F5628" s="86" t="s">
        <v>4943</v>
      </c>
      <c r="G5628" s="21" t="str">
        <f>VLOOKUP(E5628,'FILIAIS PETZ'!A:E,5,0)</f>
        <v>PETZ NOSSA SENHORA DO CARMO</v>
      </c>
      <c r="H5628" s="20" t="str">
        <f>VLOOKUP(E5628,'FILIAIS PETZ'!A:D,4,0)</f>
        <v>NSCA-MG</v>
      </c>
      <c r="I5628" s="46">
        <v>45536</v>
      </c>
      <c r="J5628" s="9" t="s">
        <v>4980</v>
      </c>
      <c r="K5628" s="84" t="s">
        <v>5858</v>
      </c>
      <c r="L5628" s="83" t="s">
        <v>12821</v>
      </c>
      <c r="M5628" s="46">
        <v>45546</v>
      </c>
      <c r="N5628" s="46">
        <v>45574</v>
      </c>
      <c r="O5628" s="46">
        <v>45553</v>
      </c>
      <c r="P5628" s="83" t="s">
        <v>4998</v>
      </c>
      <c r="Q5628" s="84">
        <v>3</v>
      </c>
      <c r="R5628" s="84">
        <v>1</v>
      </c>
      <c r="S5628" s="84">
        <v>8</v>
      </c>
      <c r="T5628" s="84" t="s">
        <v>32</v>
      </c>
      <c r="U5628" s="84">
        <v>11002</v>
      </c>
      <c r="V5628" s="84">
        <v>11002</v>
      </c>
      <c r="W5628" s="84" t="s">
        <v>5019</v>
      </c>
      <c r="X5628" s="84" t="s">
        <v>4985</v>
      </c>
      <c r="Y5628" s="10" t="s">
        <v>4980</v>
      </c>
      <c r="Z5628" s="10" t="s">
        <v>4980</v>
      </c>
      <c r="AA5628" s="10" t="s">
        <v>4989</v>
      </c>
      <c r="AB5628" s="10" t="s">
        <v>5066</v>
      </c>
      <c r="AC5628" s="84" t="s">
        <v>4999</v>
      </c>
      <c r="AD5628" s="83"/>
      <c r="AE5628" s="20" t="str">
        <f>VLOOKUP(E5628,'FILIAIS PETZ'!A:Q,17,0)</f>
        <v>MG-1</v>
      </c>
      <c r="AF5628" s="20" t="str">
        <f>VLOOKUP(E5628,'FILIAIS PETZ'!A:Q,3,0)</f>
        <v>FELICIO</v>
      </c>
      <c r="AG5628" s="20" t="str">
        <f>VLOOKUP(E5628,'FILIAIS PETZ'!A:Q,2,0)</f>
        <v>R3</v>
      </c>
      <c r="AH5628" s="75">
        <v>1800</v>
      </c>
      <c r="AI5628" s="16" t="s">
        <v>12805</v>
      </c>
      <c r="AJ5628" s="43">
        <f>VLOOKUP(E5628,'FILIAIS PETZ'!$A$2:$K$2000,11,0)</f>
        <v>18328118003981</v>
      </c>
      <c r="AK5628" s="44">
        <f t="shared" si="360"/>
        <v>18328118003981</v>
      </c>
    </row>
    <row r="5629" spans="1:37" s="14" customFormat="1" ht="15" customHeight="1" thickBot="1" x14ac:dyDescent="0.25">
      <c r="A5629" s="9">
        <f t="shared" si="362"/>
        <v>990715</v>
      </c>
      <c r="B5629" s="18">
        <f>VLOOKUP(C5629,FORNECEDORES!D:E,2,0)</f>
        <v>234615</v>
      </c>
      <c r="C5629" s="19" t="str">
        <f>VLOOKUP(D5629,FORNECEDORES!A:D,4,0)</f>
        <v>33.211.118/0001-18</v>
      </c>
      <c r="D5629" s="13" t="s">
        <v>6981</v>
      </c>
      <c r="E5629" s="20" t="str">
        <f t="shared" si="361"/>
        <v>04 0017</v>
      </c>
      <c r="F5629" s="28" t="s">
        <v>8713</v>
      </c>
      <c r="G5629" s="21" t="str">
        <f>VLOOKUP(E5629,'FILIAIS PETZ'!A:E,5,0)</f>
        <v>PETZ CARREFOUR SAO CAETANO</v>
      </c>
      <c r="H5629" s="20" t="str">
        <f>VLOOKUP(E5629,'FILIAIS PETZ'!A:D,4,0)</f>
        <v>SCSU-SP</v>
      </c>
      <c r="I5629" s="85">
        <v>45551</v>
      </c>
      <c r="J5629" s="84">
        <v>990715</v>
      </c>
      <c r="K5629" s="9" t="s">
        <v>5858</v>
      </c>
      <c r="L5629" s="29" t="s">
        <v>5467</v>
      </c>
      <c r="M5629" s="46">
        <v>45553</v>
      </c>
      <c r="N5629" s="46">
        <v>45574</v>
      </c>
      <c r="O5629" s="46">
        <v>45556</v>
      </c>
      <c r="P5629" s="83" t="s">
        <v>4982</v>
      </c>
      <c r="Q5629" s="84">
        <v>3</v>
      </c>
      <c r="R5629" s="84">
        <v>1</v>
      </c>
      <c r="S5629" s="84">
        <v>8</v>
      </c>
      <c r="T5629" s="84" t="s">
        <v>32</v>
      </c>
      <c r="U5629" s="84">
        <v>11002</v>
      </c>
      <c r="V5629" s="84">
        <v>11002</v>
      </c>
      <c r="W5629" s="84" t="s">
        <v>5019</v>
      </c>
      <c r="X5629" s="84" t="s">
        <v>4992</v>
      </c>
      <c r="Y5629" s="9" t="s">
        <v>4993</v>
      </c>
      <c r="Z5629" s="9" t="s">
        <v>4993</v>
      </c>
      <c r="AA5629" s="9" t="s">
        <v>4992</v>
      </c>
      <c r="AB5629" s="9" t="s">
        <v>5066</v>
      </c>
      <c r="AC5629" s="84" t="s">
        <v>4988</v>
      </c>
      <c r="AD5629" s="83" t="s">
        <v>4992</v>
      </c>
      <c r="AE5629" s="20" t="str">
        <f>VLOOKUP(E5629,'FILIAIS PETZ'!A:Q,17,0)</f>
        <v>SP3</v>
      </c>
      <c r="AF5629" s="20" t="str">
        <f>VLOOKUP(E5629,'FILIAIS PETZ'!A:Q,3,0)</f>
        <v>FELICIO</v>
      </c>
      <c r="AG5629" s="20" t="str">
        <f>VLOOKUP(E5629,'FILIAIS PETZ'!A:Q,2,0)</f>
        <v>R3</v>
      </c>
      <c r="AH5629" s="75">
        <v>13120</v>
      </c>
      <c r="AI5629" s="16" t="s">
        <v>6515</v>
      </c>
      <c r="AJ5629" s="43">
        <f>VLOOKUP(E5629,'FILIAIS PETZ'!$A$2:$K$2000,11,0)</f>
        <v>18328118000532</v>
      </c>
      <c r="AK5629" s="44">
        <f t="shared" si="360"/>
        <v>18328118000532</v>
      </c>
    </row>
    <row r="5630" spans="1:37" s="14" customFormat="1" ht="15" customHeight="1" thickBot="1" x14ac:dyDescent="0.25">
      <c r="A5630" s="9">
        <f t="shared" si="362"/>
        <v>991014</v>
      </c>
      <c r="B5630" s="18">
        <f>VLOOKUP(C5630,FORNECEDORES!D:E,2,0)</f>
        <v>39969</v>
      </c>
      <c r="C5630" s="19" t="str">
        <f>VLOOKUP(D5630,FORNECEDORES!A:D,4,0)</f>
        <v>23.457.797/0001-56</v>
      </c>
      <c r="D5630" s="13" t="s">
        <v>2466</v>
      </c>
      <c r="E5630" s="20" t="str">
        <f t="shared" si="361"/>
        <v>04 0051</v>
      </c>
      <c r="F5630" s="28" t="s">
        <v>4948</v>
      </c>
      <c r="G5630" s="21" t="str">
        <f>VLOOKUP(E5630,'FILIAIS PETZ'!A:E,5,0)</f>
        <v>PETZ TAMBORÉ</v>
      </c>
      <c r="H5630" s="20" t="str">
        <f>VLOOKUP(E5630,'FILIAIS PETZ'!A:D,4,0)</f>
        <v>TMBO-SP</v>
      </c>
      <c r="I5630" s="85">
        <v>45551</v>
      </c>
      <c r="J5630" s="84">
        <v>991014</v>
      </c>
      <c r="K5630" s="9" t="s">
        <v>5858</v>
      </c>
      <c r="L5630" s="29" t="s">
        <v>13006</v>
      </c>
      <c r="M5630" s="46">
        <v>45553</v>
      </c>
      <c r="N5630" s="46">
        <v>45574</v>
      </c>
      <c r="O5630" s="46">
        <v>45556</v>
      </c>
      <c r="P5630" s="83" t="s">
        <v>4982</v>
      </c>
      <c r="Q5630" s="84">
        <v>3</v>
      </c>
      <c r="R5630" s="84">
        <v>1</v>
      </c>
      <c r="S5630" s="84">
        <v>8</v>
      </c>
      <c r="T5630" s="84" t="s">
        <v>32</v>
      </c>
      <c r="U5630" s="84">
        <v>11002</v>
      </c>
      <c r="V5630" s="84">
        <v>11002</v>
      </c>
      <c r="W5630" s="84" t="s">
        <v>4984</v>
      </c>
      <c r="X5630" s="84" t="s">
        <v>4985</v>
      </c>
      <c r="Y5630" s="84" t="s">
        <v>4993</v>
      </c>
      <c r="Z5630" s="84" t="s">
        <v>4993</v>
      </c>
      <c r="AA5630" s="84" t="s">
        <v>4989</v>
      </c>
      <c r="AB5630" s="84" t="s">
        <v>12941</v>
      </c>
      <c r="AC5630" s="84" t="s">
        <v>4988</v>
      </c>
      <c r="AD5630" s="83" t="s">
        <v>4989</v>
      </c>
      <c r="AE5630" s="20" t="str">
        <f>VLOOKUP(E5630,'FILIAIS PETZ'!A:Q,17,0)</f>
        <v>SP7</v>
      </c>
      <c r="AF5630" s="20" t="str">
        <f>VLOOKUP(E5630,'FILIAIS PETZ'!A:Q,3,0)</f>
        <v>FELICIO</v>
      </c>
      <c r="AG5630" s="20" t="str">
        <f>VLOOKUP(E5630,'FILIAIS PETZ'!A:Q,2,0)</f>
        <v>R3</v>
      </c>
      <c r="AH5630" s="75">
        <v>9225.56</v>
      </c>
      <c r="AI5630" s="16" t="s">
        <v>12806</v>
      </c>
      <c r="AJ5630" s="43">
        <f>VLOOKUP(E5630,'FILIAIS PETZ'!$A$2:$K$2000,11,0)</f>
        <v>18328118004872</v>
      </c>
      <c r="AK5630" s="44">
        <f t="shared" ref="AK5630:AK5693" si="363">AJ5630</f>
        <v>18328118004872</v>
      </c>
    </row>
    <row r="5631" spans="1:37" s="14" customFormat="1" ht="15" customHeight="1" thickBot="1" x14ac:dyDescent="0.25">
      <c r="A5631" s="9">
        <f t="shared" si="362"/>
        <v>991021</v>
      </c>
      <c r="B5631" s="18">
        <f>VLOOKUP(C5631,FORNECEDORES!D:E,2,0)</f>
        <v>14456</v>
      </c>
      <c r="C5631" s="19" t="str">
        <f>VLOOKUP(D5631,FORNECEDORES!A:D,4,0)</f>
        <v>29.274.777/0001-26</v>
      </c>
      <c r="D5631" s="13" t="s">
        <v>2689</v>
      </c>
      <c r="E5631" s="20" t="str">
        <f t="shared" si="361"/>
        <v>04 0138</v>
      </c>
      <c r="F5631" s="28" t="s">
        <v>8627</v>
      </c>
      <c r="G5631" s="21" t="str">
        <f>VLOOKUP(E5631,'FILIAIS PETZ'!A:E,5,0)</f>
        <v>PETZ JOÃO FIRMINO</v>
      </c>
      <c r="H5631" s="20" t="str">
        <f>VLOOKUP(E5631,'FILIAIS PETZ'!A:D,4,0)</f>
        <v>JFIR-SP</v>
      </c>
      <c r="I5631" s="85">
        <v>45551</v>
      </c>
      <c r="J5631" s="84">
        <v>991021</v>
      </c>
      <c r="K5631" s="84" t="s">
        <v>5858</v>
      </c>
      <c r="L5631" s="83" t="s">
        <v>13023</v>
      </c>
      <c r="M5631" s="46">
        <v>45553</v>
      </c>
      <c r="N5631" s="46">
        <v>45574</v>
      </c>
      <c r="O5631" s="46">
        <v>45556</v>
      </c>
      <c r="P5631" s="83" t="s">
        <v>4990</v>
      </c>
      <c r="Q5631" s="84">
        <v>3</v>
      </c>
      <c r="R5631" s="84">
        <v>1</v>
      </c>
      <c r="S5631" s="84">
        <v>8</v>
      </c>
      <c r="T5631" s="84" t="s">
        <v>32</v>
      </c>
      <c r="U5631" s="84">
        <v>11002</v>
      </c>
      <c r="V5631" s="84">
        <v>11002</v>
      </c>
      <c r="W5631" s="84" t="s">
        <v>5107</v>
      </c>
      <c r="X5631" s="84" t="s">
        <v>4985</v>
      </c>
      <c r="Y5631" s="9" t="s">
        <v>4997</v>
      </c>
      <c r="Z5631" s="9" t="s">
        <v>4993</v>
      </c>
      <c r="AA5631" s="9" t="s">
        <v>4989</v>
      </c>
      <c r="AB5631" s="9" t="s">
        <v>12941</v>
      </c>
      <c r="AC5631" s="84" t="s">
        <v>5006</v>
      </c>
      <c r="AD5631" s="83"/>
      <c r="AE5631" s="20" t="str">
        <f>VLOOKUP(E5631,'FILIAIS PETZ'!A:Q,17,0)</f>
        <v>SP3</v>
      </c>
      <c r="AF5631" s="20" t="str">
        <f>VLOOKUP(E5631,'FILIAIS PETZ'!A:Q,3,0)</f>
        <v>FELICIO</v>
      </c>
      <c r="AG5631" s="20" t="str">
        <f>VLOOKUP(E5631,'FILIAIS PETZ'!A:Q,2,0)</f>
        <v>R3</v>
      </c>
      <c r="AH5631" s="75">
        <v>690</v>
      </c>
      <c r="AI5631" s="16" t="s">
        <v>12807</v>
      </c>
      <c r="AJ5631" s="43">
        <f>VLOOKUP(E5631,'FILIAIS PETZ'!$A$2:$K$2000,11,0)</f>
        <v>18328118012972</v>
      </c>
      <c r="AK5631" s="44">
        <f t="shared" si="363"/>
        <v>18328118012972</v>
      </c>
    </row>
    <row r="5632" spans="1:37" s="14" customFormat="1" ht="15" customHeight="1" thickBot="1" x14ac:dyDescent="0.25">
      <c r="A5632" s="9">
        <f t="shared" si="362"/>
        <v>991023</v>
      </c>
      <c r="B5632" s="18">
        <f>VLOOKUP(C5632,FORNECEDORES!D:E,2,0)</f>
        <v>14456</v>
      </c>
      <c r="C5632" s="19" t="str">
        <f>VLOOKUP(D5632,FORNECEDORES!A:D,4,0)</f>
        <v>29.274.777/0001-26</v>
      </c>
      <c r="D5632" s="13" t="s">
        <v>2689</v>
      </c>
      <c r="E5632" s="20" t="str">
        <f t="shared" si="361"/>
        <v>04 0125</v>
      </c>
      <c r="F5632" s="28" t="s">
        <v>8981</v>
      </c>
      <c r="G5632" s="21" t="str">
        <f>VLOOKUP(E5632,'FILIAIS PETZ'!A:E,5,0)</f>
        <v>PETZ CERRO CORA</v>
      </c>
      <c r="H5632" s="20" t="str">
        <f>VLOOKUP(E5632,'FILIAIS PETZ'!A:D,4,0)</f>
        <v>CORA-SP</v>
      </c>
      <c r="I5632" s="85">
        <v>45551</v>
      </c>
      <c r="J5632" s="84">
        <v>991023</v>
      </c>
      <c r="K5632" s="84" t="s">
        <v>5858</v>
      </c>
      <c r="L5632" s="83" t="s">
        <v>13024</v>
      </c>
      <c r="M5632" s="46">
        <v>45553</v>
      </c>
      <c r="N5632" s="46">
        <v>45574</v>
      </c>
      <c r="O5632" s="46">
        <v>45556</v>
      </c>
      <c r="P5632" s="83" t="s">
        <v>4990</v>
      </c>
      <c r="Q5632" s="84">
        <v>3</v>
      </c>
      <c r="R5632" s="84">
        <v>1</v>
      </c>
      <c r="S5632" s="84">
        <v>8</v>
      </c>
      <c r="T5632" s="84" t="s">
        <v>32</v>
      </c>
      <c r="U5632" s="84">
        <v>11002</v>
      </c>
      <c r="V5632" s="84">
        <v>11002</v>
      </c>
      <c r="W5632" s="84" t="s">
        <v>5019</v>
      </c>
      <c r="X5632" s="84" t="s">
        <v>4985</v>
      </c>
      <c r="Y5632" s="9" t="s">
        <v>4997</v>
      </c>
      <c r="Z5632" s="9" t="s">
        <v>4993</v>
      </c>
      <c r="AA5632" s="9" t="s">
        <v>4989</v>
      </c>
      <c r="AB5632" s="9" t="s">
        <v>12941</v>
      </c>
      <c r="AC5632" s="84" t="s">
        <v>5006</v>
      </c>
      <c r="AD5632" s="83"/>
      <c r="AE5632" s="20" t="str">
        <f>VLOOKUP(E5632,'FILIAIS PETZ'!A:Q,17,0)</f>
        <v>SP7</v>
      </c>
      <c r="AF5632" s="20" t="str">
        <f>VLOOKUP(E5632,'FILIAIS PETZ'!A:Q,3,0)</f>
        <v>FELICIO</v>
      </c>
      <c r="AG5632" s="20" t="str">
        <f>VLOOKUP(E5632,'FILIAIS PETZ'!A:Q,2,0)</f>
        <v>R3</v>
      </c>
      <c r="AH5632" s="75">
        <v>790</v>
      </c>
      <c r="AI5632" s="16" t="s">
        <v>12808</v>
      </c>
      <c r="AJ5632" s="43">
        <f>VLOOKUP(E5632,'FILIAIS PETZ'!$A$2:$K$2000,11,0)</f>
        <v>18328118013600</v>
      </c>
      <c r="AK5632" s="44">
        <f t="shared" si="363"/>
        <v>18328118013600</v>
      </c>
    </row>
    <row r="5633" spans="1:37" s="14" customFormat="1" ht="15" customHeight="1" thickBot="1" x14ac:dyDescent="0.25">
      <c r="A5633" s="9">
        <f t="shared" si="362"/>
        <v>991025</v>
      </c>
      <c r="B5633" s="18">
        <f>VLOOKUP(C5633,FORNECEDORES!D:E,2,0)</f>
        <v>745626</v>
      </c>
      <c r="C5633" s="19" t="str">
        <f>VLOOKUP(D5633,FORNECEDORES!A:D,4,0)</f>
        <v>07.326.443/0001-16</v>
      </c>
      <c r="D5633" s="13" t="s">
        <v>6863</v>
      </c>
      <c r="E5633" s="20" t="str">
        <f t="shared" ref="E5633:E5696" si="364">CONCATENATE("04 ",F5633)</f>
        <v>04 0107</v>
      </c>
      <c r="F5633" s="28" t="s">
        <v>4930</v>
      </c>
      <c r="G5633" s="21" t="str">
        <f>VLOOKUP(E5633,'FILIAIS PETZ'!A:E,5,0)</f>
        <v>PETZ CONTAGEM</v>
      </c>
      <c r="H5633" s="20" t="str">
        <f>VLOOKUP(E5633,'FILIAIS PETZ'!A:D,4,0)</f>
        <v>CNTG-MG</v>
      </c>
      <c r="I5633" s="85">
        <v>45551</v>
      </c>
      <c r="J5633" s="84">
        <v>991025</v>
      </c>
      <c r="K5633" s="9" t="s">
        <v>5858</v>
      </c>
      <c r="L5633" s="29" t="s">
        <v>13007</v>
      </c>
      <c r="M5633" s="46">
        <v>45553</v>
      </c>
      <c r="N5633" s="46">
        <v>45574</v>
      </c>
      <c r="O5633" s="46">
        <v>45556</v>
      </c>
      <c r="P5633" s="83" t="s">
        <v>4990</v>
      </c>
      <c r="Q5633" s="84">
        <v>3</v>
      </c>
      <c r="R5633" s="84">
        <v>1</v>
      </c>
      <c r="S5633" s="84">
        <v>8</v>
      </c>
      <c r="T5633" s="84" t="s">
        <v>32</v>
      </c>
      <c r="U5633" s="84">
        <v>11002</v>
      </c>
      <c r="V5633" s="84">
        <v>11002</v>
      </c>
      <c r="W5633" s="84" t="s">
        <v>4984</v>
      </c>
      <c r="X5633" s="84" t="s">
        <v>4985</v>
      </c>
      <c r="Y5633" s="84" t="s">
        <v>4993</v>
      </c>
      <c r="Z5633" s="84" t="s">
        <v>4993</v>
      </c>
      <c r="AA5633" s="84" t="s">
        <v>4989</v>
      </c>
      <c r="AB5633" s="84" t="s">
        <v>12941</v>
      </c>
      <c r="AC5633" s="84" t="s">
        <v>5006</v>
      </c>
      <c r="AD5633" s="83"/>
      <c r="AE5633" s="20" t="str">
        <f>VLOOKUP(E5633,'FILIAIS PETZ'!A:Q,17,0)</f>
        <v>MG-2</v>
      </c>
      <c r="AF5633" s="20" t="str">
        <f>VLOOKUP(E5633,'FILIAIS PETZ'!A:Q,3,0)</f>
        <v>FELICIO</v>
      </c>
      <c r="AG5633" s="20" t="str">
        <f>VLOOKUP(E5633,'FILIAIS PETZ'!A:Q,2,0)</f>
        <v>R3</v>
      </c>
      <c r="AH5633" s="75">
        <v>1327.6</v>
      </c>
      <c r="AI5633" s="16" t="s">
        <v>12809</v>
      </c>
      <c r="AJ5633" s="43">
        <f>VLOOKUP(E5633,'FILIAIS PETZ'!$A$2:$K$2000,11,0)</f>
        <v>18328118010414</v>
      </c>
      <c r="AK5633" s="44">
        <f t="shared" si="363"/>
        <v>18328118010414</v>
      </c>
    </row>
    <row r="5634" spans="1:37" s="14" customFormat="1" ht="15" customHeight="1" thickBot="1" x14ac:dyDescent="0.25">
      <c r="A5634" s="9">
        <f t="shared" si="362"/>
        <v>990955</v>
      </c>
      <c r="B5634" s="18">
        <f>VLOOKUP(C5634,FORNECEDORES!D:E,2,0)</f>
        <v>3816</v>
      </c>
      <c r="C5634" s="19" t="str">
        <f>VLOOKUP(D5634,FORNECEDORES!A:D,4,0)</f>
        <v>00.059.799/0001-91</v>
      </c>
      <c r="D5634" s="13" t="s">
        <v>4013</v>
      </c>
      <c r="E5634" s="20" t="str">
        <f t="shared" si="364"/>
        <v>04 0139</v>
      </c>
      <c r="F5634" s="28" t="s">
        <v>4978</v>
      </c>
      <c r="G5634" s="21" t="str">
        <f>VLOOKUP(E5634,'FILIAIS PETZ'!A:E,5,0)</f>
        <v>PETZ PALMAS</v>
      </c>
      <c r="H5634" s="20" t="str">
        <f>VLOOKUP(E5634,'FILIAIS PETZ'!A:D,4,0)</f>
        <v>PMAS-TO</v>
      </c>
      <c r="I5634" s="85">
        <v>45552</v>
      </c>
      <c r="J5634" s="84">
        <v>990955</v>
      </c>
      <c r="K5634" s="9"/>
      <c r="L5634" s="29"/>
      <c r="M5634" s="46"/>
      <c r="N5634" s="46"/>
      <c r="O5634" s="46"/>
      <c r="P5634" s="83" t="s">
        <v>4982</v>
      </c>
      <c r="Q5634" s="84">
        <v>3</v>
      </c>
      <c r="R5634" s="84">
        <v>1</v>
      </c>
      <c r="S5634" s="84">
        <v>8</v>
      </c>
      <c r="T5634" s="84" t="s">
        <v>32</v>
      </c>
      <c r="U5634" s="84">
        <v>11002</v>
      </c>
      <c r="V5634" s="84">
        <v>11002</v>
      </c>
      <c r="W5634" s="84" t="s">
        <v>5065</v>
      </c>
      <c r="X5634" s="84" t="s">
        <v>4996</v>
      </c>
      <c r="Y5634" s="9" t="s">
        <v>4993</v>
      </c>
      <c r="Z5634" s="9" t="s">
        <v>4993</v>
      </c>
      <c r="AA5634" s="9" t="s">
        <v>5068</v>
      </c>
      <c r="AB5634" s="9" t="s">
        <v>5005</v>
      </c>
      <c r="AC5634" s="84" t="s">
        <v>4988</v>
      </c>
      <c r="AD5634" s="83" t="s">
        <v>5014</v>
      </c>
      <c r="AE5634" s="20" t="str">
        <f>VLOOKUP(E5634,'FILIAIS PETZ'!A:Q,17,0)</f>
        <v>CO-2</v>
      </c>
      <c r="AF5634" s="20" t="str">
        <f>VLOOKUP(E5634,'FILIAIS PETZ'!A:Q,3,0)</f>
        <v>FELICIO</v>
      </c>
      <c r="AG5634" s="20" t="str">
        <f>VLOOKUP(E5634,'FILIAIS PETZ'!A:Q,2,0)</f>
        <v>R3</v>
      </c>
      <c r="AH5634" s="75">
        <v>10067.040000000001</v>
      </c>
      <c r="AI5634" s="16" t="s">
        <v>12810</v>
      </c>
      <c r="AJ5634" s="43">
        <f>VLOOKUP(E5634,'FILIAIS PETZ'!$A$2:$K$2000,11,0)</f>
        <v>18328118014088</v>
      </c>
      <c r="AK5634" s="44">
        <f t="shared" si="363"/>
        <v>18328118014088</v>
      </c>
    </row>
    <row r="5635" spans="1:37" s="14" customFormat="1" ht="15" customHeight="1" thickBot="1" x14ac:dyDescent="0.25">
      <c r="A5635" s="9">
        <f t="shared" si="362"/>
        <v>990958</v>
      </c>
      <c r="B5635" s="18">
        <f>VLOOKUP(C5635,FORNECEDORES!D:E,2,0)</f>
        <v>34977</v>
      </c>
      <c r="C5635" s="19" t="str">
        <f>VLOOKUP(D5635,FORNECEDORES!A:D,4,0)</f>
        <v>10.864.136/0001-01</v>
      </c>
      <c r="D5635" s="13" t="s">
        <v>4240</v>
      </c>
      <c r="E5635" s="20" t="str">
        <f t="shared" si="364"/>
        <v>04 0067</v>
      </c>
      <c r="F5635" s="28" t="s">
        <v>8611</v>
      </c>
      <c r="G5635" s="21" t="str">
        <f>VLOOKUP(E5635,'FILIAIS PETZ'!A:E,5,0)</f>
        <v>PETZ EXTRA RICARDO JAFET</v>
      </c>
      <c r="H5635" s="20" t="str">
        <f>VLOOKUP(E5635,'FILIAIS PETZ'!A:D,4,0)</f>
        <v>RJAF-SP</v>
      </c>
      <c r="I5635" s="85">
        <v>45552</v>
      </c>
      <c r="J5635" s="84">
        <v>990958</v>
      </c>
      <c r="K5635" s="9" t="s">
        <v>5858</v>
      </c>
      <c r="L5635" s="29" t="s">
        <v>13005</v>
      </c>
      <c r="M5635" s="46">
        <v>45553</v>
      </c>
      <c r="N5635" s="46">
        <v>45574</v>
      </c>
      <c r="O5635" s="46">
        <v>45556</v>
      </c>
      <c r="P5635" s="83" t="s">
        <v>4990</v>
      </c>
      <c r="Q5635" s="84">
        <v>3</v>
      </c>
      <c r="R5635" s="84">
        <v>1</v>
      </c>
      <c r="S5635" s="84">
        <v>8</v>
      </c>
      <c r="T5635" s="84" t="s">
        <v>32</v>
      </c>
      <c r="U5635" s="84">
        <v>11002</v>
      </c>
      <c r="V5635" s="84">
        <v>11002</v>
      </c>
      <c r="W5635" s="84" t="s">
        <v>5021</v>
      </c>
      <c r="X5635" s="84" t="s">
        <v>4985</v>
      </c>
      <c r="Y5635" s="9" t="s">
        <v>4997</v>
      </c>
      <c r="Z5635" s="9" t="s">
        <v>4993</v>
      </c>
      <c r="AA5635" s="9" t="s">
        <v>5022</v>
      </c>
      <c r="AB5635" s="9" t="s">
        <v>5066</v>
      </c>
      <c r="AC5635" s="84" t="s">
        <v>5006</v>
      </c>
      <c r="AD5635" s="83"/>
      <c r="AE5635" s="20" t="str">
        <f>VLOOKUP(E5635,'FILIAIS PETZ'!A:Q,17,0)</f>
        <v>SP2</v>
      </c>
      <c r="AF5635" s="20" t="str">
        <f>VLOOKUP(E5635,'FILIAIS PETZ'!A:Q,3,0)</f>
        <v>FELICIO</v>
      </c>
      <c r="AG5635" s="20" t="str">
        <f>VLOOKUP(E5635,'FILIAIS PETZ'!A:Q,2,0)</f>
        <v>R3</v>
      </c>
      <c r="AH5635" s="75">
        <v>380</v>
      </c>
      <c r="AI5635" s="16" t="s">
        <v>12811</v>
      </c>
      <c r="AJ5635" s="43">
        <f>VLOOKUP(E5635,'FILIAIS PETZ'!$A$2:$K$2000,11,0)</f>
        <v>18328118006573</v>
      </c>
      <c r="AK5635" s="44">
        <f t="shared" si="363"/>
        <v>18328118006573</v>
      </c>
    </row>
    <row r="5636" spans="1:37" s="14" customFormat="1" ht="15" customHeight="1" thickBot="1" x14ac:dyDescent="0.25">
      <c r="A5636" s="9">
        <f t="shared" si="362"/>
        <v>990964</v>
      </c>
      <c r="B5636" s="18">
        <f>VLOOKUP(C5636,FORNECEDORES!D:E,2,0)</f>
        <v>14456</v>
      </c>
      <c r="C5636" s="19" t="str">
        <f>VLOOKUP(D5636,FORNECEDORES!A:D,4,0)</f>
        <v>29.274.777/0001-26</v>
      </c>
      <c r="D5636" s="13" t="s">
        <v>2689</v>
      </c>
      <c r="E5636" s="20" t="str">
        <f t="shared" si="364"/>
        <v>04 0208</v>
      </c>
      <c r="F5636" s="28" t="s">
        <v>8975</v>
      </c>
      <c r="G5636" s="21" t="str">
        <f>VLOOKUP(E5636,'FILIAIS PETZ'!A:E,5,0)</f>
        <v>PETZ AVENIDA ANGELICA</v>
      </c>
      <c r="H5636" s="20" t="str">
        <f>VLOOKUP(E5636,'FILIAIS PETZ'!A:D,4,0)</f>
        <v>ANGL-SP</v>
      </c>
      <c r="I5636" s="85">
        <v>45552</v>
      </c>
      <c r="J5636" s="84">
        <v>990964</v>
      </c>
      <c r="K5636" s="9" t="s">
        <v>5858</v>
      </c>
      <c r="L5636" s="29" t="s">
        <v>13019</v>
      </c>
      <c r="M5636" s="46">
        <v>45553</v>
      </c>
      <c r="N5636" s="46">
        <v>45574</v>
      </c>
      <c r="O5636" s="46">
        <v>45556</v>
      </c>
      <c r="P5636" s="83" t="s">
        <v>4990</v>
      </c>
      <c r="Q5636" s="84">
        <v>3</v>
      </c>
      <c r="R5636" s="84">
        <v>1</v>
      </c>
      <c r="S5636" s="84">
        <v>8</v>
      </c>
      <c r="T5636" s="84" t="s">
        <v>32</v>
      </c>
      <c r="U5636" s="84">
        <v>11002</v>
      </c>
      <c r="V5636" s="84">
        <v>11002</v>
      </c>
      <c r="W5636" s="84" t="s">
        <v>5024</v>
      </c>
      <c r="X5636" s="84" t="s">
        <v>4985</v>
      </c>
      <c r="Y5636" s="9" t="s">
        <v>4997</v>
      </c>
      <c r="Z5636" s="9" t="s">
        <v>4993</v>
      </c>
      <c r="AA5636" s="9" t="s">
        <v>4989</v>
      </c>
      <c r="AB5636" s="9" t="s">
        <v>12941</v>
      </c>
      <c r="AC5636" s="84" t="s">
        <v>5006</v>
      </c>
      <c r="AD5636" s="83"/>
      <c r="AE5636" s="20" t="str">
        <f>VLOOKUP(E5636,'FILIAIS PETZ'!A:Q,17,0)</f>
        <v>SP2</v>
      </c>
      <c r="AF5636" s="20" t="str">
        <f>VLOOKUP(E5636,'FILIAIS PETZ'!A:Q,3,0)</f>
        <v>FELICIO</v>
      </c>
      <c r="AG5636" s="20" t="str">
        <f>VLOOKUP(E5636,'FILIAIS PETZ'!A:Q,2,0)</f>
        <v>R3</v>
      </c>
      <c r="AH5636" s="75">
        <v>690</v>
      </c>
      <c r="AI5636" s="16" t="s">
        <v>12812</v>
      </c>
      <c r="AJ5636" s="43">
        <f>VLOOKUP(E5636,'FILIAIS PETZ'!$A$2:$K$2000,11,0)</f>
        <v>18328118019551</v>
      </c>
      <c r="AK5636" s="44">
        <f t="shared" si="363"/>
        <v>18328118019551</v>
      </c>
    </row>
    <row r="5637" spans="1:37" s="14" customFormat="1" ht="15" customHeight="1" thickBot="1" x14ac:dyDescent="0.25">
      <c r="A5637" s="9">
        <f t="shared" si="362"/>
        <v>990980</v>
      </c>
      <c r="B5637" s="18">
        <f>VLOOKUP(C5637,FORNECEDORES!D:E,2,0)</f>
        <v>14456</v>
      </c>
      <c r="C5637" s="19" t="str">
        <f>VLOOKUP(D5637,FORNECEDORES!A:D,4,0)</f>
        <v>29.274.777/0001-26</v>
      </c>
      <c r="D5637" s="13" t="s">
        <v>2689</v>
      </c>
      <c r="E5637" s="20" t="str">
        <f t="shared" si="364"/>
        <v>04 0067</v>
      </c>
      <c r="F5637" s="28" t="s">
        <v>8611</v>
      </c>
      <c r="G5637" s="21" t="str">
        <f>VLOOKUP(E5637,'FILIAIS PETZ'!A:E,5,0)</f>
        <v>PETZ EXTRA RICARDO JAFET</v>
      </c>
      <c r="H5637" s="20" t="str">
        <f>VLOOKUP(E5637,'FILIAIS PETZ'!A:D,4,0)</f>
        <v>RJAF-SP</v>
      </c>
      <c r="I5637" s="85">
        <v>45552</v>
      </c>
      <c r="J5637" s="84">
        <v>990980</v>
      </c>
      <c r="K5637" s="84" t="s">
        <v>5858</v>
      </c>
      <c r="L5637" s="83" t="s">
        <v>13020</v>
      </c>
      <c r="M5637" s="46">
        <v>45553</v>
      </c>
      <c r="N5637" s="46">
        <v>45574</v>
      </c>
      <c r="O5637" s="46">
        <v>45556</v>
      </c>
      <c r="P5637" s="83" t="s">
        <v>4990</v>
      </c>
      <c r="Q5637" s="84">
        <v>3</v>
      </c>
      <c r="R5637" s="84">
        <v>1</v>
      </c>
      <c r="S5637" s="84">
        <v>8</v>
      </c>
      <c r="T5637" s="84" t="s">
        <v>32</v>
      </c>
      <c r="U5637" s="84">
        <v>11002</v>
      </c>
      <c r="V5637" s="84">
        <v>11002</v>
      </c>
      <c r="W5637" s="84" t="s">
        <v>6867</v>
      </c>
      <c r="X5637" s="84" t="s">
        <v>4985</v>
      </c>
      <c r="Y5637" s="10" t="s">
        <v>4993</v>
      </c>
      <c r="Z5637" s="10" t="s">
        <v>4993</v>
      </c>
      <c r="AA5637" s="10" t="s">
        <v>4987</v>
      </c>
      <c r="AB5637" s="9" t="s">
        <v>12941</v>
      </c>
      <c r="AC5637" s="84" t="s">
        <v>5006</v>
      </c>
      <c r="AD5637" s="83"/>
      <c r="AE5637" s="20" t="str">
        <f>VLOOKUP(E5637,'FILIAIS PETZ'!A:Q,17,0)</f>
        <v>SP2</v>
      </c>
      <c r="AF5637" s="20" t="str">
        <f>VLOOKUP(E5637,'FILIAIS PETZ'!A:Q,3,0)</f>
        <v>FELICIO</v>
      </c>
      <c r="AG5637" s="20" t="str">
        <f>VLOOKUP(E5637,'FILIAIS PETZ'!A:Q,2,0)</f>
        <v>R3</v>
      </c>
      <c r="AH5637" s="75">
        <v>1980</v>
      </c>
      <c r="AI5637" s="16" t="s">
        <v>12813</v>
      </c>
      <c r="AJ5637" s="43">
        <f>VLOOKUP(E5637,'FILIAIS PETZ'!$A$2:$K$2000,11,0)</f>
        <v>18328118006573</v>
      </c>
      <c r="AK5637" s="44">
        <f t="shared" si="363"/>
        <v>18328118006573</v>
      </c>
    </row>
    <row r="5638" spans="1:37" s="14" customFormat="1" ht="15" customHeight="1" thickBot="1" x14ac:dyDescent="0.25">
      <c r="A5638" s="9">
        <f t="shared" si="362"/>
        <v>990981</v>
      </c>
      <c r="B5638" s="18">
        <f>VLOOKUP(C5638,FORNECEDORES!D:E,2,0)</f>
        <v>14456</v>
      </c>
      <c r="C5638" s="19" t="str">
        <f>VLOOKUP(D5638,FORNECEDORES!A:D,4,0)</f>
        <v>29.274.777/0001-26</v>
      </c>
      <c r="D5638" s="13" t="s">
        <v>2689</v>
      </c>
      <c r="E5638" s="20" t="str">
        <f t="shared" si="364"/>
        <v>04 0010</v>
      </c>
      <c r="F5638" s="28" t="s">
        <v>8983</v>
      </c>
      <c r="G5638" s="21" t="str">
        <f>VLOOKUP(E5638,'FILIAIS PETZ'!A:E,5,0)</f>
        <v>PETZ SANTA CECILIA</v>
      </c>
      <c r="H5638" s="20" t="str">
        <f>VLOOKUP(E5638,'FILIAIS PETZ'!A:D,4,0)</f>
        <v>STCE-SP</v>
      </c>
      <c r="I5638" s="85">
        <v>45552</v>
      </c>
      <c r="J5638" s="84">
        <v>990981</v>
      </c>
      <c r="K5638" s="84" t="s">
        <v>5858</v>
      </c>
      <c r="L5638" s="83" t="s">
        <v>13021</v>
      </c>
      <c r="M5638" s="46">
        <v>45553</v>
      </c>
      <c r="N5638" s="46">
        <v>45574</v>
      </c>
      <c r="O5638" s="46">
        <v>45556</v>
      </c>
      <c r="P5638" s="83" t="s">
        <v>4990</v>
      </c>
      <c r="Q5638" s="84">
        <v>3</v>
      </c>
      <c r="R5638" s="84">
        <v>1</v>
      </c>
      <c r="S5638" s="84">
        <v>8</v>
      </c>
      <c r="T5638" s="84" t="s">
        <v>32</v>
      </c>
      <c r="U5638" s="84">
        <v>11002</v>
      </c>
      <c r="V5638" s="84">
        <v>11002</v>
      </c>
      <c r="W5638" s="84" t="s">
        <v>5119</v>
      </c>
      <c r="X5638" s="84" t="s">
        <v>4985</v>
      </c>
      <c r="Y5638" s="9" t="s">
        <v>4997</v>
      </c>
      <c r="Z5638" s="9" t="s">
        <v>4993</v>
      </c>
      <c r="AA5638" s="9" t="s">
        <v>4989</v>
      </c>
      <c r="AB5638" s="9" t="s">
        <v>12941</v>
      </c>
      <c r="AC5638" s="84" t="s">
        <v>5006</v>
      </c>
      <c r="AD5638" s="83"/>
      <c r="AE5638" s="20" t="str">
        <f>VLOOKUP(E5638,'FILIAIS PETZ'!A:Q,17,0)</f>
        <v>SP2</v>
      </c>
      <c r="AF5638" s="20" t="str">
        <f>VLOOKUP(E5638,'FILIAIS PETZ'!A:Q,3,0)</f>
        <v>FELICIO</v>
      </c>
      <c r="AG5638" s="20" t="str">
        <f>VLOOKUP(E5638,'FILIAIS PETZ'!A:Q,2,0)</f>
        <v>R3</v>
      </c>
      <c r="AH5638" s="75">
        <v>1290</v>
      </c>
      <c r="AI5638" s="16" t="s">
        <v>12814</v>
      </c>
      <c r="AJ5638" s="43">
        <f>VLOOKUP(E5638,'FILIAIS PETZ'!$A$2:$K$2000,11,0)</f>
        <v>18328118001938</v>
      </c>
      <c r="AK5638" s="44">
        <f t="shared" si="363"/>
        <v>18328118001938</v>
      </c>
    </row>
    <row r="5639" spans="1:37" s="14" customFormat="1" ht="15" customHeight="1" thickBot="1" x14ac:dyDescent="0.25">
      <c r="A5639" s="9">
        <f t="shared" si="362"/>
        <v>990982</v>
      </c>
      <c r="B5639" s="18">
        <f>VLOOKUP(C5639,FORNECEDORES!D:E,2,0)</f>
        <v>14456</v>
      </c>
      <c r="C5639" s="19" t="str">
        <f>VLOOKUP(D5639,FORNECEDORES!A:D,4,0)</f>
        <v>29.274.777/0001-26</v>
      </c>
      <c r="D5639" s="13" t="s">
        <v>2689</v>
      </c>
      <c r="E5639" s="20" t="str">
        <f t="shared" si="364"/>
        <v>04 0011</v>
      </c>
      <c r="F5639" s="28" t="s">
        <v>8976</v>
      </c>
      <c r="G5639" s="21" t="str">
        <f>VLOOKUP(E5639,'FILIAIS PETZ'!A:E,5,0)</f>
        <v>PETZ AUGUSTA</v>
      </c>
      <c r="H5639" s="20" t="str">
        <f>VLOOKUP(E5639,'FILIAIS PETZ'!A:D,4,0)</f>
        <v>AUGT-SP</v>
      </c>
      <c r="I5639" s="85">
        <v>45552</v>
      </c>
      <c r="J5639" s="84">
        <v>990982</v>
      </c>
      <c r="K5639" s="84" t="s">
        <v>5858</v>
      </c>
      <c r="L5639" s="83" t="s">
        <v>13022</v>
      </c>
      <c r="M5639" s="46">
        <v>45553</v>
      </c>
      <c r="N5639" s="46">
        <v>45574</v>
      </c>
      <c r="O5639" s="46">
        <v>45556</v>
      </c>
      <c r="P5639" s="83" t="s">
        <v>4982</v>
      </c>
      <c r="Q5639" s="84">
        <v>3</v>
      </c>
      <c r="R5639" s="84">
        <v>1</v>
      </c>
      <c r="S5639" s="84">
        <v>8</v>
      </c>
      <c r="T5639" s="84" t="s">
        <v>32</v>
      </c>
      <c r="U5639" s="84">
        <v>11002</v>
      </c>
      <c r="V5639" s="84">
        <v>11002</v>
      </c>
      <c r="W5639" s="84" t="s">
        <v>5057</v>
      </c>
      <c r="X5639" s="84" t="s">
        <v>4985</v>
      </c>
      <c r="Y5639" s="9" t="s">
        <v>4993</v>
      </c>
      <c r="Z5639" s="9" t="s">
        <v>4993</v>
      </c>
      <c r="AA5639" s="9" t="s">
        <v>4989</v>
      </c>
      <c r="AB5639" s="9" t="s">
        <v>12941</v>
      </c>
      <c r="AC5639" s="84" t="s">
        <v>4988</v>
      </c>
      <c r="AD5639" s="83" t="s">
        <v>5057</v>
      </c>
      <c r="AE5639" s="20" t="str">
        <f>VLOOKUP(E5639,'FILIAIS PETZ'!A:Q,17,0)</f>
        <v>SP2</v>
      </c>
      <c r="AF5639" s="20" t="str">
        <f>VLOOKUP(E5639,'FILIAIS PETZ'!A:Q,3,0)</f>
        <v>FELICIO</v>
      </c>
      <c r="AG5639" s="20" t="str">
        <f>VLOOKUP(E5639,'FILIAIS PETZ'!A:Q,2,0)</f>
        <v>R3</v>
      </c>
      <c r="AH5639" s="75">
        <v>4320</v>
      </c>
      <c r="AI5639" s="16" t="s">
        <v>12815</v>
      </c>
      <c r="AJ5639" s="43">
        <f>VLOOKUP(E5639,'FILIAIS PETZ'!$A$2:$K$2000,11,0)</f>
        <v>18328118001776</v>
      </c>
      <c r="AK5639" s="44">
        <f t="shared" si="363"/>
        <v>18328118001776</v>
      </c>
    </row>
    <row r="5640" spans="1:37" s="14" customFormat="1" ht="15" customHeight="1" thickBot="1" x14ac:dyDescent="0.25">
      <c r="A5640" s="9">
        <f t="shared" si="362"/>
        <v>990986</v>
      </c>
      <c r="B5640" s="18">
        <f>VLOOKUP(C5640,FORNECEDORES!D:E,2,0)</f>
        <v>823427</v>
      </c>
      <c r="C5640" s="19" t="str">
        <f>VLOOKUP(D5640,FORNECEDORES!A:D,4,0)</f>
        <v>44.173.826/0001-28</v>
      </c>
      <c r="D5640" s="13" t="s">
        <v>13060</v>
      </c>
      <c r="E5640" s="20" t="str">
        <f t="shared" si="364"/>
        <v>04 0011</v>
      </c>
      <c r="F5640" s="28" t="s">
        <v>8976</v>
      </c>
      <c r="G5640" s="21" t="str">
        <f>VLOOKUP(E5640,'FILIAIS PETZ'!A:E,5,0)</f>
        <v>PETZ AUGUSTA</v>
      </c>
      <c r="H5640" s="20" t="str">
        <f>VLOOKUP(E5640,'FILIAIS PETZ'!A:D,4,0)</f>
        <v>AUGT-SP</v>
      </c>
      <c r="I5640" s="85">
        <v>45552</v>
      </c>
      <c r="J5640" s="84">
        <v>990986</v>
      </c>
      <c r="K5640" s="9" t="s">
        <v>5858</v>
      </c>
      <c r="L5640" s="29" t="s">
        <v>13063</v>
      </c>
      <c r="M5640" s="46">
        <v>45555</v>
      </c>
      <c r="N5640" s="46">
        <v>45574</v>
      </c>
      <c r="O5640" s="46">
        <v>45556</v>
      </c>
      <c r="P5640" s="83" t="s">
        <v>4990</v>
      </c>
      <c r="Q5640" s="84">
        <v>3</v>
      </c>
      <c r="R5640" s="84">
        <v>1</v>
      </c>
      <c r="S5640" s="84">
        <v>8</v>
      </c>
      <c r="T5640" s="84" t="s">
        <v>32</v>
      </c>
      <c r="U5640" s="84">
        <v>11002</v>
      </c>
      <c r="V5640" s="84">
        <v>11002</v>
      </c>
      <c r="W5640" s="84" t="s">
        <v>5039</v>
      </c>
      <c r="X5640" s="84" t="s">
        <v>5033</v>
      </c>
      <c r="Y5640" s="84" t="s">
        <v>4993</v>
      </c>
      <c r="Z5640" s="84" t="s">
        <v>4993</v>
      </c>
      <c r="AA5640" s="84" t="s">
        <v>4989</v>
      </c>
      <c r="AB5640" s="84" t="s">
        <v>12941</v>
      </c>
      <c r="AC5640" s="84" t="s">
        <v>5006</v>
      </c>
      <c r="AD5640" s="83"/>
      <c r="AE5640" s="20" t="str">
        <f>VLOOKUP(E5640,'FILIAIS PETZ'!A:Q,17,0)</f>
        <v>SP2</v>
      </c>
      <c r="AF5640" s="20" t="str">
        <f>VLOOKUP(E5640,'FILIAIS PETZ'!A:Q,3,0)</f>
        <v>FELICIO</v>
      </c>
      <c r="AG5640" s="20" t="str">
        <f>VLOOKUP(E5640,'FILIAIS PETZ'!A:Q,2,0)</f>
        <v>R3</v>
      </c>
      <c r="AH5640" s="75">
        <v>2470</v>
      </c>
      <c r="AI5640" s="16" t="s">
        <v>12816</v>
      </c>
      <c r="AJ5640" s="43">
        <f>VLOOKUP(E5640,'FILIAIS PETZ'!$A$2:$K$2000,11,0)</f>
        <v>18328118001776</v>
      </c>
      <c r="AK5640" s="44">
        <f t="shared" si="363"/>
        <v>18328118001776</v>
      </c>
    </row>
    <row r="5641" spans="1:37" s="14" customFormat="1" ht="15" customHeight="1" thickBot="1" x14ac:dyDescent="0.25">
      <c r="A5641" s="9">
        <f t="shared" si="362"/>
        <v>991026</v>
      </c>
      <c r="B5641" s="18">
        <f>VLOOKUP(C5641,FORNECEDORES!D:E,2,0)</f>
        <v>55566</v>
      </c>
      <c r="C5641" s="19" t="str">
        <f>VLOOKUP(D5641,FORNECEDORES!A:D,4,0)</f>
        <v>29.209.860/0001-11</v>
      </c>
      <c r="D5641" s="13" t="s">
        <v>2679</v>
      </c>
      <c r="E5641" s="20" t="str">
        <f t="shared" si="364"/>
        <v>04 0135</v>
      </c>
      <c r="F5641" s="28" t="s">
        <v>8712</v>
      </c>
      <c r="G5641" s="21" t="str">
        <f>VLOOKUP(E5641,'FILIAIS PETZ'!A:E,5,0)</f>
        <v>PETZ CARREFOUR ANCHIETA</v>
      </c>
      <c r="H5641" s="20" t="str">
        <f>VLOOKUP(E5641,'FILIAIS PETZ'!A:D,4,0)</f>
        <v>ANCH-SP</v>
      </c>
      <c r="I5641" s="85">
        <v>45552</v>
      </c>
      <c r="J5641" s="84">
        <v>991026</v>
      </c>
      <c r="K5641" s="84" t="s">
        <v>5858</v>
      </c>
      <c r="L5641" s="83" t="s">
        <v>13017</v>
      </c>
      <c r="M5641" s="46">
        <v>45553</v>
      </c>
      <c r="N5641" s="46">
        <v>45574</v>
      </c>
      <c r="O5641" s="46">
        <v>45556</v>
      </c>
      <c r="P5641" s="83" t="s">
        <v>4990</v>
      </c>
      <c r="Q5641" s="84">
        <v>3</v>
      </c>
      <c r="R5641" s="84">
        <v>1</v>
      </c>
      <c r="S5641" s="84">
        <v>8</v>
      </c>
      <c r="T5641" s="84" t="s">
        <v>32</v>
      </c>
      <c r="U5641" s="84">
        <v>11002</v>
      </c>
      <c r="V5641" s="84">
        <v>11002</v>
      </c>
      <c r="W5641" s="84" t="s">
        <v>5019</v>
      </c>
      <c r="X5641" s="84" t="s">
        <v>4992</v>
      </c>
      <c r="Y5641" s="10" t="s">
        <v>4993</v>
      </c>
      <c r="Z5641" s="10" t="s">
        <v>4993</v>
      </c>
      <c r="AA5641" s="10" t="s">
        <v>4992</v>
      </c>
      <c r="AB5641" s="10" t="s">
        <v>12941</v>
      </c>
      <c r="AC5641" s="84" t="s">
        <v>5006</v>
      </c>
      <c r="AD5641" s="83"/>
      <c r="AE5641" s="20" t="str">
        <f>VLOOKUP(E5641,'FILIAIS PETZ'!A:Q,17,0)</f>
        <v>SP3</v>
      </c>
      <c r="AF5641" s="20" t="str">
        <f>VLOOKUP(E5641,'FILIAIS PETZ'!A:Q,3,0)</f>
        <v>FELICIO</v>
      </c>
      <c r="AG5641" s="20" t="str">
        <f>VLOOKUP(E5641,'FILIAIS PETZ'!A:Q,2,0)</f>
        <v>R3</v>
      </c>
      <c r="AH5641" s="75">
        <v>7000</v>
      </c>
      <c r="AI5641" s="16" t="s">
        <v>12817</v>
      </c>
      <c r="AJ5641" s="43">
        <f>VLOOKUP(E5641,'FILIAIS PETZ'!$A$2:$K$2000,11,0)</f>
        <v>18328118012549</v>
      </c>
      <c r="AK5641" s="44">
        <f t="shared" si="363"/>
        <v>18328118012549</v>
      </c>
    </row>
    <row r="5642" spans="1:37" s="14" customFormat="1" ht="15" customHeight="1" thickBot="1" x14ac:dyDescent="0.25">
      <c r="A5642" s="9">
        <f t="shared" si="362"/>
        <v>991030</v>
      </c>
      <c r="B5642" s="18">
        <f>VLOOKUP(C5642,FORNECEDORES!D:E,2,0)</f>
        <v>40460</v>
      </c>
      <c r="C5642" s="19" t="str">
        <f>VLOOKUP(D5642,FORNECEDORES!A:D,4,0)</f>
        <v>30.515.748/0001-98</v>
      </c>
      <c r="D5642" s="13" t="s">
        <v>2732</v>
      </c>
      <c r="E5642" s="20" t="str">
        <f t="shared" si="364"/>
        <v>04 0221</v>
      </c>
      <c r="F5642" s="28" t="s">
        <v>8980</v>
      </c>
      <c r="G5642" s="21" t="str">
        <f>VLOOKUP(E5642,'FILIAIS PETZ'!A:E,5,0)</f>
        <v>PETZ GASTAO VIDIGAL</v>
      </c>
      <c r="H5642" s="20" t="str">
        <f>VLOOKUP(E5642,'FILIAIS PETZ'!A:D,4,0)</f>
        <v>GVDL-SP</v>
      </c>
      <c r="I5642" s="85">
        <v>45553</v>
      </c>
      <c r="J5642" s="84">
        <v>991030</v>
      </c>
      <c r="K5642" s="84" t="s">
        <v>5858</v>
      </c>
      <c r="L5642" s="83" t="s">
        <v>13548</v>
      </c>
      <c r="M5642" s="46">
        <v>45570</v>
      </c>
      <c r="N5642" s="46">
        <v>45595</v>
      </c>
      <c r="O5642" s="46">
        <v>45575</v>
      </c>
      <c r="P5642" s="83" t="s">
        <v>4990</v>
      </c>
      <c r="Q5642" s="84">
        <v>3</v>
      </c>
      <c r="R5642" s="84">
        <v>1</v>
      </c>
      <c r="S5642" s="84">
        <v>8</v>
      </c>
      <c r="T5642" s="84" t="s">
        <v>32</v>
      </c>
      <c r="U5642" s="84">
        <v>11002</v>
      </c>
      <c r="V5642" s="84">
        <v>11002</v>
      </c>
      <c r="W5642" s="84" t="s">
        <v>4984</v>
      </c>
      <c r="X5642" s="84" t="s">
        <v>4985</v>
      </c>
      <c r="Y5642" s="9" t="s">
        <v>4980</v>
      </c>
      <c r="Z5642" s="9" t="s">
        <v>4980</v>
      </c>
      <c r="AA5642" s="9" t="s">
        <v>4989</v>
      </c>
      <c r="AB5642" s="84" t="s">
        <v>5005</v>
      </c>
      <c r="AC5642" s="84" t="s">
        <v>5006</v>
      </c>
      <c r="AD5642" s="83"/>
      <c r="AE5642" s="20" t="str">
        <f>VLOOKUP(E5642,'FILIAIS PETZ'!A:Q,17,0)</f>
        <v>SP7</v>
      </c>
      <c r="AF5642" s="20" t="str">
        <f>VLOOKUP(E5642,'FILIAIS PETZ'!A:Q,3,0)</f>
        <v>FELICIO</v>
      </c>
      <c r="AG5642" s="20" t="str">
        <f>VLOOKUP(E5642,'FILIAIS PETZ'!A:Q,2,0)</f>
        <v>R3</v>
      </c>
      <c r="AH5642" s="75">
        <v>189.15</v>
      </c>
      <c r="AI5642" s="16" t="s">
        <v>12472</v>
      </c>
      <c r="AJ5642" s="43">
        <f>VLOOKUP(E5642,'FILIAIS PETZ'!$A$2:$K$2000,11,0)</f>
        <v>18328118021025</v>
      </c>
      <c r="AK5642" s="44">
        <f t="shared" si="363"/>
        <v>18328118021025</v>
      </c>
    </row>
    <row r="5643" spans="1:37" s="14" customFormat="1" ht="15" customHeight="1" thickBot="1" x14ac:dyDescent="0.25">
      <c r="A5643" s="9">
        <f t="shared" si="362"/>
        <v>991038</v>
      </c>
      <c r="B5643" s="18">
        <f>VLOOKUP(C5643,FORNECEDORES!D:E,2,0)</f>
        <v>55566</v>
      </c>
      <c r="C5643" s="19" t="str">
        <f>VLOOKUP(D5643,FORNECEDORES!A:D,4,0)</f>
        <v>29.209.860/0001-11</v>
      </c>
      <c r="D5643" s="13" t="s">
        <v>2679</v>
      </c>
      <c r="E5643" s="20" t="str">
        <f t="shared" si="364"/>
        <v>04 0068</v>
      </c>
      <c r="F5643" s="28" t="s">
        <v>8958</v>
      </c>
      <c r="G5643" s="21" t="str">
        <f>VLOOKUP(E5643,'FILIAIS PETZ'!A:E,5,0)</f>
        <v>PETZ PEREIRA BARRETO</v>
      </c>
      <c r="H5643" s="20" t="str">
        <f>VLOOKUP(E5643,'FILIAIS PETZ'!A:D,4,0)</f>
        <v>PBAR-SP</v>
      </c>
      <c r="I5643" s="85">
        <v>45553</v>
      </c>
      <c r="J5643" s="84">
        <v>991038</v>
      </c>
      <c r="K5643" s="84" t="s">
        <v>5858</v>
      </c>
      <c r="L5643" s="83" t="s">
        <v>13018</v>
      </c>
      <c r="M5643" s="46">
        <v>45553</v>
      </c>
      <c r="N5643" s="46">
        <v>45574</v>
      </c>
      <c r="O5643" s="46">
        <v>45556</v>
      </c>
      <c r="P5643" s="83" t="s">
        <v>4990</v>
      </c>
      <c r="Q5643" s="84">
        <v>3</v>
      </c>
      <c r="R5643" s="84">
        <v>1</v>
      </c>
      <c r="S5643" s="84">
        <v>8</v>
      </c>
      <c r="T5643" s="84" t="s">
        <v>32</v>
      </c>
      <c r="U5643" s="84">
        <v>11002</v>
      </c>
      <c r="V5643" s="84">
        <v>11002</v>
      </c>
      <c r="W5643" s="84" t="s">
        <v>4984</v>
      </c>
      <c r="X5643" s="84" t="s">
        <v>4992</v>
      </c>
      <c r="Y5643" s="10" t="s">
        <v>4993</v>
      </c>
      <c r="Z5643" s="10" t="s">
        <v>4993</v>
      </c>
      <c r="AA5643" s="10" t="s">
        <v>4992</v>
      </c>
      <c r="AB5643" s="10" t="s">
        <v>12941</v>
      </c>
      <c r="AC5643" s="84" t="s">
        <v>5006</v>
      </c>
      <c r="AD5643" s="83"/>
      <c r="AE5643" s="20" t="str">
        <f>VLOOKUP(E5643,'FILIAIS PETZ'!A:Q,17,0)</f>
        <v>SP3</v>
      </c>
      <c r="AF5643" s="20" t="str">
        <f>VLOOKUP(E5643,'FILIAIS PETZ'!A:Q,3,0)</f>
        <v>FELICIO</v>
      </c>
      <c r="AG5643" s="20" t="str">
        <f>VLOOKUP(E5643,'FILIAIS PETZ'!A:Q,2,0)</f>
        <v>R3</v>
      </c>
      <c r="AH5643" s="75">
        <v>1860</v>
      </c>
      <c r="AI5643" s="16" t="s">
        <v>12818</v>
      </c>
      <c r="AJ5643" s="43">
        <f>VLOOKUP(E5643,'FILIAIS PETZ'!$A$2:$K$2000,11,0)</f>
        <v>18328118007111</v>
      </c>
      <c r="AK5643" s="44">
        <f t="shared" si="363"/>
        <v>18328118007111</v>
      </c>
    </row>
    <row r="5644" spans="1:37" s="14" customFormat="1" ht="15" customHeight="1" thickBot="1" x14ac:dyDescent="0.25">
      <c r="A5644" s="9">
        <f t="shared" si="362"/>
        <v>991737</v>
      </c>
      <c r="B5644" s="18">
        <f>VLOOKUP(C5644,FORNECEDORES!D:E,2,0)</f>
        <v>776925</v>
      </c>
      <c r="C5644" s="19" t="str">
        <f>VLOOKUP(D5644,FORNECEDORES!A:D,4,0)</f>
        <v>54.428.648/0001-92</v>
      </c>
      <c r="D5644" s="13" t="s">
        <v>8268</v>
      </c>
      <c r="E5644" s="20" t="str">
        <f t="shared" si="364"/>
        <v>04 0180</v>
      </c>
      <c r="F5644" s="28" t="s">
        <v>4944</v>
      </c>
      <c r="G5644" s="21" t="str">
        <f>VLOOKUP(E5644,'FILIAIS PETZ'!A:E,5,0)</f>
        <v>PETZ TORQUATO TAPAJOS</v>
      </c>
      <c r="H5644" s="20" t="str">
        <f>VLOOKUP(E5644,'FILIAIS PETZ'!A:D,4,0)</f>
        <v>TQTP-AM</v>
      </c>
      <c r="I5644" s="85">
        <v>45553</v>
      </c>
      <c r="J5644" s="84">
        <v>991737</v>
      </c>
      <c r="K5644" s="9" t="s">
        <v>5858</v>
      </c>
      <c r="L5644" s="29" t="s">
        <v>7754</v>
      </c>
      <c r="M5644" s="46">
        <v>45554</v>
      </c>
      <c r="N5644" s="46">
        <v>45574</v>
      </c>
      <c r="O5644" s="46">
        <v>45556</v>
      </c>
      <c r="P5644" s="83" t="s">
        <v>4982</v>
      </c>
      <c r="Q5644" s="84">
        <v>3</v>
      </c>
      <c r="R5644" s="84">
        <v>1</v>
      </c>
      <c r="S5644" s="84">
        <v>8</v>
      </c>
      <c r="T5644" s="84" t="s">
        <v>32</v>
      </c>
      <c r="U5644" s="84">
        <v>11002</v>
      </c>
      <c r="V5644" s="84">
        <v>11002</v>
      </c>
      <c r="W5644" s="84" t="s">
        <v>5019</v>
      </c>
      <c r="X5644" s="84" t="s">
        <v>4985</v>
      </c>
      <c r="Y5644" s="84" t="s">
        <v>5044</v>
      </c>
      <c r="Z5644" s="84" t="s">
        <v>5020</v>
      </c>
      <c r="AA5644" s="84" t="s">
        <v>5174</v>
      </c>
      <c r="AB5644" s="84" t="s">
        <v>5013</v>
      </c>
      <c r="AC5644" s="84" t="s">
        <v>4988</v>
      </c>
      <c r="AD5644" s="83"/>
      <c r="AE5644" s="20" t="str">
        <f>VLOOKUP(E5644,'FILIAIS PETZ'!A:Q,17,0)</f>
        <v>CO-3</v>
      </c>
      <c r="AF5644" s="20" t="str">
        <f>VLOOKUP(E5644,'FILIAIS PETZ'!A:Q,3,0)</f>
        <v>FELICIO</v>
      </c>
      <c r="AG5644" s="20" t="str">
        <f>VLOOKUP(E5644,'FILIAIS PETZ'!A:Q,2,0)</f>
        <v>R3</v>
      </c>
      <c r="AH5644" s="75">
        <v>2500</v>
      </c>
      <c r="AI5644" s="16" t="s">
        <v>12927</v>
      </c>
      <c r="AJ5644" s="43">
        <f>VLOOKUP(E5644,'FILIAIS PETZ'!$A$2:$K$2000,11,0)</f>
        <v>18328118017346</v>
      </c>
      <c r="AK5644" s="44">
        <f t="shared" si="363"/>
        <v>18328118017346</v>
      </c>
    </row>
    <row r="5645" spans="1:37" s="14" customFormat="1" ht="15" customHeight="1" thickBot="1" x14ac:dyDescent="0.25">
      <c r="A5645" s="9">
        <f t="shared" si="362"/>
        <v>991771</v>
      </c>
      <c r="B5645" s="18">
        <f>VLOOKUP(C5645,FORNECEDORES!D:E,2,0)</f>
        <v>40460</v>
      </c>
      <c r="C5645" s="19" t="str">
        <f>VLOOKUP(D5645,FORNECEDORES!A:D,4,0)</f>
        <v>30.515.748/0001-98</v>
      </c>
      <c r="D5645" s="13" t="s">
        <v>2732</v>
      </c>
      <c r="E5645" s="20" t="str">
        <f t="shared" si="364"/>
        <v>04 0146</v>
      </c>
      <c r="F5645" s="28" t="s">
        <v>4947</v>
      </c>
      <c r="G5645" s="21" t="str">
        <f>VLOOKUP(E5645,'FILIAIS PETZ'!A:E,5,0)</f>
        <v>PETZ DJALMA BATISTA</v>
      </c>
      <c r="H5645" s="20" t="str">
        <f>VLOOKUP(E5645,'FILIAIS PETZ'!A:D,4,0)</f>
        <v>DJBA-AM</v>
      </c>
      <c r="I5645" s="85">
        <v>45553</v>
      </c>
      <c r="J5645" s="84">
        <v>991771</v>
      </c>
      <c r="K5645" s="9"/>
      <c r="L5645" s="29"/>
      <c r="M5645" s="46"/>
      <c r="N5645" s="46"/>
      <c r="O5645" s="46"/>
      <c r="P5645" s="83" t="s">
        <v>4990</v>
      </c>
      <c r="Q5645" s="84">
        <v>3</v>
      </c>
      <c r="R5645" s="84">
        <v>1</v>
      </c>
      <c r="S5645" s="84">
        <v>8</v>
      </c>
      <c r="T5645" s="84" t="s">
        <v>32</v>
      </c>
      <c r="U5645" s="84">
        <v>11002</v>
      </c>
      <c r="V5645" s="84">
        <v>11002</v>
      </c>
      <c r="W5645" s="84" t="s">
        <v>5019</v>
      </c>
      <c r="X5645" s="84" t="s">
        <v>4992</v>
      </c>
      <c r="Y5645" s="84" t="s">
        <v>4997</v>
      </c>
      <c r="Z5645" s="84" t="s">
        <v>8408</v>
      </c>
      <c r="AA5645" s="84" t="s">
        <v>4992</v>
      </c>
      <c r="AB5645" s="84" t="s">
        <v>5007</v>
      </c>
      <c r="AC5645" s="84" t="s">
        <v>5006</v>
      </c>
      <c r="AD5645" s="83"/>
      <c r="AE5645" s="20" t="str">
        <f>VLOOKUP(E5645,'FILIAIS PETZ'!A:Q,17,0)</f>
        <v>CO-3</v>
      </c>
      <c r="AF5645" s="20" t="str">
        <f>VLOOKUP(E5645,'FILIAIS PETZ'!A:Q,3,0)</f>
        <v>FELICIO</v>
      </c>
      <c r="AG5645" s="20" t="str">
        <f>VLOOKUP(E5645,'FILIAIS PETZ'!A:Q,2,0)</f>
        <v>R3</v>
      </c>
      <c r="AH5645" s="75">
        <v>625</v>
      </c>
      <c r="AI5645" s="16" t="s">
        <v>12928</v>
      </c>
      <c r="AJ5645" s="43">
        <f>VLOOKUP(E5645,'FILIAIS PETZ'!$A$2:$K$2000,11,0)</f>
        <v>18328118013782</v>
      </c>
      <c r="AK5645" s="44">
        <f t="shared" si="363"/>
        <v>18328118013782</v>
      </c>
    </row>
    <row r="5646" spans="1:37" s="14" customFormat="1" ht="15" customHeight="1" thickBot="1" x14ac:dyDescent="0.25">
      <c r="A5646" s="9">
        <f t="shared" si="362"/>
        <v>991795</v>
      </c>
      <c r="B5646" s="18">
        <f>VLOOKUP(C5646,FORNECEDORES!D:E,2,0)</f>
        <v>39969</v>
      </c>
      <c r="C5646" s="19" t="str">
        <f>VLOOKUP(D5646,FORNECEDORES!A:D,4,0)</f>
        <v>23.457.797/0001-56</v>
      </c>
      <c r="D5646" s="13" t="s">
        <v>2466</v>
      </c>
      <c r="E5646" s="20" t="str">
        <f t="shared" si="364"/>
        <v>04 0135</v>
      </c>
      <c r="F5646" s="28" t="s">
        <v>8712</v>
      </c>
      <c r="G5646" s="21" t="str">
        <f>VLOOKUP(E5646,'FILIAIS PETZ'!A:E,5,0)</f>
        <v>PETZ CARREFOUR ANCHIETA</v>
      </c>
      <c r="H5646" s="20" t="str">
        <f>VLOOKUP(E5646,'FILIAIS PETZ'!A:D,4,0)</f>
        <v>ANCH-SP</v>
      </c>
      <c r="I5646" s="85">
        <v>45554</v>
      </c>
      <c r="J5646" s="84">
        <v>991795</v>
      </c>
      <c r="K5646" s="9" t="s">
        <v>5858</v>
      </c>
      <c r="L5646" s="29" t="s">
        <v>13008</v>
      </c>
      <c r="M5646" s="46">
        <v>45554</v>
      </c>
      <c r="N5646" s="46">
        <v>45574</v>
      </c>
      <c r="O5646" s="46">
        <v>45556</v>
      </c>
      <c r="P5646" s="83" t="s">
        <v>4990</v>
      </c>
      <c r="Q5646" s="84">
        <v>3</v>
      </c>
      <c r="R5646" s="84">
        <v>1</v>
      </c>
      <c r="S5646" s="84">
        <v>8</v>
      </c>
      <c r="T5646" s="84" t="s">
        <v>32</v>
      </c>
      <c r="U5646" s="84">
        <v>11002</v>
      </c>
      <c r="V5646" s="84">
        <v>11002</v>
      </c>
      <c r="W5646" s="84" t="s">
        <v>5019</v>
      </c>
      <c r="X5646" s="84" t="s">
        <v>4985</v>
      </c>
      <c r="Y5646" s="84" t="s">
        <v>4993</v>
      </c>
      <c r="Z5646" s="84" t="s">
        <v>4993</v>
      </c>
      <c r="AA5646" s="84" t="s">
        <v>12031</v>
      </c>
      <c r="AB5646" s="84" t="s">
        <v>4987</v>
      </c>
      <c r="AC5646" s="84" t="s">
        <v>5006</v>
      </c>
      <c r="AD5646" s="83"/>
      <c r="AE5646" s="20" t="str">
        <f>VLOOKUP(E5646,'FILIAIS PETZ'!A:Q,17,0)</f>
        <v>SP3</v>
      </c>
      <c r="AF5646" s="20" t="str">
        <f>VLOOKUP(E5646,'FILIAIS PETZ'!A:Q,3,0)</f>
        <v>FELICIO</v>
      </c>
      <c r="AG5646" s="20" t="str">
        <f>VLOOKUP(E5646,'FILIAIS PETZ'!A:Q,2,0)</f>
        <v>R3</v>
      </c>
      <c r="AH5646" s="75">
        <v>1020</v>
      </c>
      <c r="AI5646" s="16" t="s">
        <v>12929</v>
      </c>
      <c r="AJ5646" s="43">
        <f>VLOOKUP(E5646,'FILIAIS PETZ'!$A$2:$K$2000,11,0)</f>
        <v>18328118012549</v>
      </c>
      <c r="AK5646" s="44">
        <f t="shared" si="363"/>
        <v>18328118012549</v>
      </c>
    </row>
    <row r="5647" spans="1:37" s="14" customFormat="1" ht="15" customHeight="1" thickBot="1" x14ac:dyDescent="0.25">
      <c r="A5647" s="9">
        <f t="shared" ref="A5647:A5710" si="365">J5647</f>
        <v>992552</v>
      </c>
      <c r="B5647" s="18">
        <f>VLOOKUP(C5647,FORNECEDORES!D:E,2,0)</f>
        <v>49973</v>
      </c>
      <c r="C5647" s="19" t="str">
        <f>VLOOKUP(D5647,FORNECEDORES!A:D,4,0)</f>
        <v>30.827.985/0001-94</v>
      </c>
      <c r="D5647" s="13" t="s">
        <v>2744</v>
      </c>
      <c r="E5647" s="20" t="str">
        <f t="shared" si="364"/>
        <v>04 0107</v>
      </c>
      <c r="F5647" s="28" t="s">
        <v>4930</v>
      </c>
      <c r="G5647" s="21" t="str">
        <f>VLOOKUP(E5647,'FILIAIS PETZ'!A:E,5,0)</f>
        <v>PETZ CONTAGEM</v>
      </c>
      <c r="H5647" s="20" t="str">
        <f>VLOOKUP(E5647,'FILIAIS PETZ'!A:D,4,0)</f>
        <v>CNTG-MG</v>
      </c>
      <c r="I5647" s="85">
        <v>45553</v>
      </c>
      <c r="J5647" s="84">
        <v>992552</v>
      </c>
      <c r="K5647" s="9" t="s">
        <v>5858</v>
      </c>
      <c r="L5647" s="29" t="s">
        <v>13082</v>
      </c>
      <c r="M5647" s="46">
        <v>45555</v>
      </c>
      <c r="N5647" s="46">
        <v>45581</v>
      </c>
      <c r="O5647" s="46">
        <v>45558</v>
      </c>
      <c r="P5647" s="83" t="s">
        <v>4990</v>
      </c>
      <c r="Q5647" s="84">
        <v>3</v>
      </c>
      <c r="R5647" s="84">
        <v>1</v>
      </c>
      <c r="S5647" s="84">
        <v>8</v>
      </c>
      <c r="T5647" s="84" t="s">
        <v>32</v>
      </c>
      <c r="U5647" s="84">
        <v>11002</v>
      </c>
      <c r="V5647" s="84">
        <v>11002</v>
      </c>
      <c r="W5647" s="84" t="s">
        <v>5107</v>
      </c>
      <c r="X5647" s="84" t="s">
        <v>5016</v>
      </c>
      <c r="Y5647" s="84" t="s">
        <v>4993</v>
      </c>
      <c r="Z5647" s="84" t="s">
        <v>4993</v>
      </c>
      <c r="AA5647" s="84" t="s">
        <v>5101</v>
      </c>
      <c r="AB5647" s="84" t="s">
        <v>4987</v>
      </c>
      <c r="AC5647" s="84" t="s">
        <v>5006</v>
      </c>
      <c r="AD5647" s="83"/>
      <c r="AE5647" s="20" t="str">
        <f>VLOOKUP(E5647,'FILIAIS PETZ'!A:Q,17,0)</f>
        <v>MG-2</v>
      </c>
      <c r="AF5647" s="20" t="str">
        <f>VLOOKUP(E5647,'FILIAIS PETZ'!A:Q,3,0)</f>
        <v>FELICIO</v>
      </c>
      <c r="AG5647" s="20" t="str">
        <f>VLOOKUP(E5647,'FILIAIS PETZ'!A:Q,2,0)</f>
        <v>R3</v>
      </c>
      <c r="AH5647" s="75">
        <v>330</v>
      </c>
      <c r="AI5647" s="16" t="s">
        <v>12930</v>
      </c>
      <c r="AJ5647" s="43">
        <f>VLOOKUP(E5647,'FILIAIS PETZ'!$A$2:$K$2000,11,0)</f>
        <v>18328118010414</v>
      </c>
      <c r="AK5647" s="44">
        <f t="shared" si="363"/>
        <v>18328118010414</v>
      </c>
    </row>
    <row r="5648" spans="1:37" s="14" customFormat="1" ht="15" customHeight="1" thickBot="1" x14ac:dyDescent="0.25">
      <c r="A5648" s="9">
        <f t="shared" si="365"/>
        <v>992555</v>
      </c>
      <c r="B5648" s="18">
        <f>VLOOKUP(C5648,FORNECEDORES!D:E,2,0)</f>
        <v>49973</v>
      </c>
      <c r="C5648" s="19" t="str">
        <f>VLOOKUP(D5648,FORNECEDORES!A:D,4,0)</f>
        <v>30.827.985/0001-94</v>
      </c>
      <c r="D5648" s="13" t="s">
        <v>2744</v>
      </c>
      <c r="E5648" s="20" t="str">
        <f t="shared" si="364"/>
        <v>04 0040</v>
      </c>
      <c r="F5648" s="28" t="s">
        <v>4943</v>
      </c>
      <c r="G5648" s="21" t="str">
        <f>VLOOKUP(E5648,'FILIAIS PETZ'!A:E,5,0)</f>
        <v>PETZ NOSSA SENHORA DO CARMO</v>
      </c>
      <c r="H5648" s="20" t="str">
        <f>VLOOKUP(E5648,'FILIAIS PETZ'!A:D,4,0)</f>
        <v>NSCA-MG</v>
      </c>
      <c r="I5648" s="85">
        <v>45553</v>
      </c>
      <c r="J5648" s="84">
        <v>992555</v>
      </c>
      <c r="K5648" s="9" t="s">
        <v>5858</v>
      </c>
      <c r="L5648" s="29" t="s">
        <v>13080</v>
      </c>
      <c r="M5648" s="46">
        <v>45555</v>
      </c>
      <c r="N5648" s="46">
        <v>45581</v>
      </c>
      <c r="O5648" s="46">
        <v>45558</v>
      </c>
      <c r="P5648" s="83" t="s">
        <v>4990</v>
      </c>
      <c r="Q5648" s="84">
        <v>3</v>
      </c>
      <c r="R5648" s="84">
        <v>1</v>
      </c>
      <c r="S5648" s="84">
        <v>8</v>
      </c>
      <c r="T5648" s="84" t="s">
        <v>32</v>
      </c>
      <c r="U5648" s="84">
        <v>11002</v>
      </c>
      <c r="V5648" s="84">
        <v>11002</v>
      </c>
      <c r="W5648" s="84" t="s">
        <v>5107</v>
      </c>
      <c r="X5648" s="84" t="s">
        <v>5016</v>
      </c>
      <c r="Y5648" s="84" t="s">
        <v>4993</v>
      </c>
      <c r="Z5648" s="84" t="s">
        <v>4993</v>
      </c>
      <c r="AA5648" s="84" t="s">
        <v>5103</v>
      </c>
      <c r="AB5648" s="84" t="s">
        <v>5066</v>
      </c>
      <c r="AC5648" s="84" t="s">
        <v>5006</v>
      </c>
      <c r="AD5648" s="83"/>
      <c r="AE5648" s="20" t="str">
        <f>VLOOKUP(E5648,'FILIAIS PETZ'!A:Q,17,0)</f>
        <v>MG-1</v>
      </c>
      <c r="AF5648" s="20" t="str">
        <f>VLOOKUP(E5648,'FILIAIS PETZ'!A:Q,3,0)</f>
        <v>FELICIO</v>
      </c>
      <c r="AG5648" s="20" t="str">
        <f>VLOOKUP(E5648,'FILIAIS PETZ'!A:Q,2,0)</f>
        <v>R3</v>
      </c>
      <c r="AH5648" s="75">
        <v>600</v>
      </c>
      <c r="AI5648" s="16" t="s">
        <v>12931</v>
      </c>
      <c r="AJ5648" s="43">
        <f>VLOOKUP(E5648,'FILIAIS PETZ'!$A$2:$K$2000,11,0)</f>
        <v>18328118003981</v>
      </c>
      <c r="AK5648" s="44">
        <f t="shared" si="363"/>
        <v>18328118003981</v>
      </c>
    </row>
    <row r="5649" spans="1:37" s="14" customFormat="1" ht="15" customHeight="1" thickBot="1" x14ac:dyDescent="0.25">
      <c r="A5649" s="9">
        <f t="shared" si="365"/>
        <v>992556</v>
      </c>
      <c r="B5649" s="18">
        <f>VLOOKUP(C5649,FORNECEDORES!D:E,2,0)</f>
        <v>49973</v>
      </c>
      <c r="C5649" s="19" t="str">
        <f>VLOOKUP(D5649,FORNECEDORES!A:D,4,0)</f>
        <v>30.827.985/0001-94</v>
      </c>
      <c r="D5649" s="13" t="s">
        <v>2744</v>
      </c>
      <c r="E5649" s="20" t="str">
        <f t="shared" si="364"/>
        <v>04 0095</v>
      </c>
      <c r="F5649" s="28" t="s">
        <v>4945</v>
      </c>
      <c r="G5649" s="21" t="str">
        <f>VLOOKUP(E5649,'FILIAIS PETZ'!A:E,5,0)</f>
        <v>PETZ BETIM</v>
      </c>
      <c r="H5649" s="20" t="str">
        <f>VLOOKUP(E5649,'FILIAIS PETZ'!A:D,4,0)</f>
        <v>BTIM-MG</v>
      </c>
      <c r="I5649" s="85">
        <v>45553</v>
      </c>
      <c r="J5649" s="84">
        <v>992556</v>
      </c>
      <c r="K5649" s="9" t="s">
        <v>5858</v>
      </c>
      <c r="L5649" s="29" t="s">
        <v>13083</v>
      </c>
      <c r="M5649" s="46">
        <v>45555</v>
      </c>
      <c r="N5649" s="46">
        <v>45581</v>
      </c>
      <c r="O5649" s="46">
        <v>45558</v>
      </c>
      <c r="P5649" s="83" t="s">
        <v>4990</v>
      </c>
      <c r="Q5649" s="84">
        <v>3</v>
      </c>
      <c r="R5649" s="84">
        <v>1</v>
      </c>
      <c r="S5649" s="84">
        <v>8</v>
      </c>
      <c r="T5649" s="84" t="s">
        <v>32</v>
      </c>
      <c r="U5649" s="84">
        <v>11002</v>
      </c>
      <c r="V5649" s="84">
        <v>11002</v>
      </c>
      <c r="W5649" s="84" t="s">
        <v>5107</v>
      </c>
      <c r="X5649" s="84" t="s">
        <v>5016</v>
      </c>
      <c r="Y5649" s="84" t="s">
        <v>4993</v>
      </c>
      <c r="Z5649" s="84" t="s">
        <v>4993</v>
      </c>
      <c r="AA5649" s="84" t="s">
        <v>5103</v>
      </c>
      <c r="AB5649" s="84" t="s">
        <v>4987</v>
      </c>
      <c r="AC5649" s="84" t="s">
        <v>5006</v>
      </c>
      <c r="AD5649" s="83"/>
      <c r="AE5649" s="20" t="str">
        <f>VLOOKUP(E5649,'FILIAIS PETZ'!A:Q,17,0)</f>
        <v>MG-2</v>
      </c>
      <c r="AF5649" s="20" t="str">
        <f>VLOOKUP(E5649,'FILIAIS PETZ'!A:Q,3,0)</f>
        <v>FELICIO</v>
      </c>
      <c r="AG5649" s="20" t="str">
        <f>VLOOKUP(E5649,'FILIAIS PETZ'!A:Q,2,0)</f>
        <v>R3</v>
      </c>
      <c r="AH5649" s="75">
        <v>300</v>
      </c>
      <c r="AI5649" s="16" t="s">
        <v>12932</v>
      </c>
      <c r="AJ5649" s="43">
        <f>VLOOKUP(E5649,'FILIAIS PETZ'!$A$2:$K$2000,11,0)</f>
        <v>18328118009084</v>
      </c>
      <c r="AK5649" s="44">
        <f t="shared" si="363"/>
        <v>18328118009084</v>
      </c>
    </row>
    <row r="5650" spans="1:37" s="14" customFormat="1" ht="15" customHeight="1" thickBot="1" x14ac:dyDescent="0.25">
      <c r="A5650" s="9">
        <f t="shared" si="365"/>
        <v>992557</v>
      </c>
      <c r="B5650" s="18">
        <f>VLOOKUP(C5650,FORNECEDORES!D:E,2,0)</f>
        <v>49973</v>
      </c>
      <c r="C5650" s="19" t="str">
        <f>VLOOKUP(D5650,FORNECEDORES!A:D,4,0)</f>
        <v>30.827.985/0001-94</v>
      </c>
      <c r="D5650" s="13" t="s">
        <v>2744</v>
      </c>
      <c r="E5650" s="20" t="str">
        <f t="shared" si="364"/>
        <v>04 0238</v>
      </c>
      <c r="F5650" s="28" t="s">
        <v>5730</v>
      </c>
      <c r="G5650" s="21" t="str">
        <f>VLOOKUP(E5650,'FILIAIS PETZ'!A:E,5,0)</f>
        <v>PETZ SILVIANO BRANDÃO</v>
      </c>
      <c r="H5650" s="20" t="str">
        <f>VLOOKUP(E5650,'FILIAIS PETZ'!A:D,4,0)</f>
        <v>SVBD-MG</v>
      </c>
      <c r="I5650" s="85">
        <v>45553</v>
      </c>
      <c r="J5650" s="84">
        <v>992557</v>
      </c>
      <c r="K5650" s="9" t="s">
        <v>5858</v>
      </c>
      <c r="L5650" s="29" t="s">
        <v>12951</v>
      </c>
      <c r="M5650" s="46">
        <v>45555</v>
      </c>
      <c r="N5650" s="46">
        <v>45581</v>
      </c>
      <c r="O5650" s="46">
        <v>45558</v>
      </c>
      <c r="P5650" s="83" t="s">
        <v>4990</v>
      </c>
      <c r="Q5650" s="84">
        <v>3</v>
      </c>
      <c r="R5650" s="84">
        <v>1</v>
      </c>
      <c r="S5650" s="84">
        <v>8</v>
      </c>
      <c r="T5650" s="84" t="s">
        <v>32</v>
      </c>
      <c r="U5650" s="84">
        <v>11002</v>
      </c>
      <c r="V5650" s="84">
        <v>11002</v>
      </c>
      <c r="W5650" s="84" t="s">
        <v>5107</v>
      </c>
      <c r="X5650" s="84" t="s">
        <v>5016</v>
      </c>
      <c r="Y5650" s="84" t="s">
        <v>4993</v>
      </c>
      <c r="Z5650" s="84" t="s">
        <v>4993</v>
      </c>
      <c r="AA5650" s="84" t="s">
        <v>5101</v>
      </c>
      <c r="AB5650" s="84" t="s">
        <v>4987</v>
      </c>
      <c r="AC5650" s="84" t="s">
        <v>5006</v>
      </c>
      <c r="AD5650" s="83"/>
      <c r="AE5650" s="20" t="str">
        <f>VLOOKUP(E5650,'FILIAIS PETZ'!A:Q,17,0)</f>
        <v>MG-2</v>
      </c>
      <c r="AF5650" s="20" t="str">
        <f>VLOOKUP(E5650,'FILIAIS PETZ'!A:Q,3,0)</f>
        <v>FELICIO</v>
      </c>
      <c r="AG5650" s="20" t="str">
        <f>VLOOKUP(E5650,'FILIAIS PETZ'!A:Q,2,0)</f>
        <v>R3</v>
      </c>
      <c r="AH5650" s="75">
        <v>460</v>
      </c>
      <c r="AI5650" s="16" t="s">
        <v>7315</v>
      </c>
      <c r="AJ5650" s="43">
        <f>VLOOKUP(E5650,'FILIAIS PETZ'!$A$2:$K$2000,11,0)</f>
        <v>18328118022188</v>
      </c>
      <c r="AK5650" s="44">
        <f t="shared" si="363"/>
        <v>18328118022188</v>
      </c>
    </row>
    <row r="5651" spans="1:37" s="14" customFormat="1" ht="15" customHeight="1" thickBot="1" x14ac:dyDescent="0.25">
      <c r="A5651" s="9">
        <f t="shared" si="365"/>
        <v>992559</v>
      </c>
      <c r="B5651" s="18">
        <f>VLOOKUP(C5651,FORNECEDORES!D:E,2,0)</f>
        <v>49973</v>
      </c>
      <c r="C5651" s="19" t="str">
        <f>VLOOKUP(D5651,FORNECEDORES!A:D,4,0)</f>
        <v>30.827.985/0001-94</v>
      </c>
      <c r="D5651" s="13" t="s">
        <v>2744</v>
      </c>
      <c r="E5651" s="20" t="str">
        <f t="shared" si="364"/>
        <v>04 0061</v>
      </c>
      <c r="F5651" s="28" t="s">
        <v>4946</v>
      </c>
      <c r="G5651" s="21" t="str">
        <f>VLOOKUP(E5651,'FILIAIS PETZ'!A:E,5,0)</f>
        <v>PETZ PAMPULHA</v>
      </c>
      <c r="H5651" s="20" t="str">
        <f>VLOOKUP(E5651,'FILIAIS PETZ'!A:D,4,0)</f>
        <v>PAMP-MG</v>
      </c>
      <c r="I5651" s="85">
        <v>45553</v>
      </c>
      <c r="J5651" s="84">
        <v>992559</v>
      </c>
      <c r="K5651" s="9" t="s">
        <v>5858</v>
      </c>
      <c r="L5651" s="29" t="s">
        <v>13081</v>
      </c>
      <c r="M5651" s="46">
        <v>45555</v>
      </c>
      <c r="N5651" s="46">
        <v>45581</v>
      </c>
      <c r="O5651" s="46">
        <v>45558</v>
      </c>
      <c r="P5651" s="83" t="s">
        <v>4990</v>
      </c>
      <c r="Q5651" s="84">
        <v>3</v>
      </c>
      <c r="R5651" s="84">
        <v>1</v>
      </c>
      <c r="S5651" s="84">
        <v>8</v>
      </c>
      <c r="T5651" s="84" t="s">
        <v>32</v>
      </c>
      <c r="U5651" s="84">
        <v>11002</v>
      </c>
      <c r="V5651" s="84">
        <v>11002</v>
      </c>
      <c r="W5651" s="84" t="s">
        <v>5107</v>
      </c>
      <c r="X5651" s="84" t="s">
        <v>5016</v>
      </c>
      <c r="Y5651" s="84" t="s">
        <v>4980</v>
      </c>
      <c r="Z5651" s="84" t="s">
        <v>4980</v>
      </c>
      <c r="AA5651" s="84" t="s">
        <v>5103</v>
      </c>
      <c r="AB5651" s="84" t="s">
        <v>5066</v>
      </c>
      <c r="AC5651" s="84" t="s">
        <v>5006</v>
      </c>
      <c r="AD5651" s="83"/>
      <c r="AE5651" s="20" t="str">
        <f>VLOOKUP(E5651,'FILIAIS PETZ'!A:Q,17,0)</f>
        <v>MG-1</v>
      </c>
      <c r="AF5651" s="20" t="str">
        <f>VLOOKUP(E5651,'FILIAIS PETZ'!A:Q,3,0)</f>
        <v>FELICIO</v>
      </c>
      <c r="AG5651" s="20" t="str">
        <f>VLOOKUP(E5651,'FILIAIS PETZ'!A:Q,2,0)</f>
        <v>R3</v>
      </c>
      <c r="AH5651" s="75">
        <v>800</v>
      </c>
      <c r="AI5651" s="16" t="s">
        <v>12933</v>
      </c>
      <c r="AJ5651" s="43">
        <f>VLOOKUP(E5651,'FILIAIS PETZ'!$A$2:$K$2000,11,0)</f>
        <v>18328118006069</v>
      </c>
      <c r="AK5651" s="44">
        <f t="shared" si="363"/>
        <v>18328118006069</v>
      </c>
    </row>
    <row r="5652" spans="1:37" s="14" customFormat="1" ht="15" customHeight="1" thickBot="1" x14ac:dyDescent="0.25">
      <c r="A5652" s="9">
        <f t="shared" si="365"/>
        <v>992560</v>
      </c>
      <c r="B5652" s="18">
        <f>VLOOKUP(C5652,FORNECEDORES!D:E,2,0)</f>
        <v>49973</v>
      </c>
      <c r="C5652" s="19" t="str">
        <f>VLOOKUP(D5652,FORNECEDORES!A:D,4,0)</f>
        <v>30.827.985/0001-94</v>
      </c>
      <c r="D5652" s="13" t="s">
        <v>2744</v>
      </c>
      <c r="E5652" s="20" t="str">
        <f t="shared" si="364"/>
        <v>04 0095</v>
      </c>
      <c r="F5652" s="28" t="s">
        <v>4945</v>
      </c>
      <c r="G5652" s="21" t="str">
        <f>VLOOKUP(E5652,'FILIAIS PETZ'!A:E,5,0)</f>
        <v>PETZ BETIM</v>
      </c>
      <c r="H5652" s="20" t="str">
        <f>VLOOKUP(E5652,'FILIAIS PETZ'!A:D,4,0)</f>
        <v>BTIM-MG</v>
      </c>
      <c r="I5652" s="85">
        <v>45553</v>
      </c>
      <c r="J5652" s="84">
        <v>992560</v>
      </c>
      <c r="K5652" s="9" t="s">
        <v>5858</v>
      </c>
      <c r="L5652" s="29" t="s">
        <v>13085</v>
      </c>
      <c r="M5652" s="46">
        <v>45555</v>
      </c>
      <c r="N5652" s="46">
        <v>45581</v>
      </c>
      <c r="O5652" s="46">
        <v>45558</v>
      </c>
      <c r="P5652" s="83" t="s">
        <v>4990</v>
      </c>
      <c r="Q5652" s="84">
        <v>3</v>
      </c>
      <c r="R5652" s="84">
        <v>1</v>
      </c>
      <c r="S5652" s="84">
        <v>8</v>
      </c>
      <c r="T5652" s="84" t="s">
        <v>32</v>
      </c>
      <c r="U5652" s="84">
        <v>11002</v>
      </c>
      <c r="V5652" s="84">
        <v>11002</v>
      </c>
      <c r="W5652" s="84" t="s">
        <v>5107</v>
      </c>
      <c r="X5652" s="84" t="s">
        <v>5016</v>
      </c>
      <c r="Y5652" s="84" t="s">
        <v>4993</v>
      </c>
      <c r="Z5652" s="84" t="s">
        <v>4993</v>
      </c>
      <c r="AA5652" s="84" t="s">
        <v>5103</v>
      </c>
      <c r="AB5652" s="84" t="s">
        <v>5066</v>
      </c>
      <c r="AC5652" s="84" t="s">
        <v>5006</v>
      </c>
      <c r="AD5652" s="83"/>
      <c r="AE5652" s="20" t="str">
        <f>VLOOKUP(E5652,'FILIAIS PETZ'!A:Q,17,0)</f>
        <v>MG-2</v>
      </c>
      <c r="AF5652" s="20" t="str">
        <f>VLOOKUP(E5652,'FILIAIS PETZ'!A:Q,3,0)</f>
        <v>FELICIO</v>
      </c>
      <c r="AG5652" s="20" t="str">
        <f>VLOOKUP(E5652,'FILIAIS PETZ'!A:Q,2,0)</f>
        <v>R3</v>
      </c>
      <c r="AH5652" s="75">
        <v>1050</v>
      </c>
      <c r="AI5652" s="16" t="s">
        <v>12934</v>
      </c>
      <c r="AJ5652" s="43">
        <f>VLOOKUP(E5652,'FILIAIS PETZ'!$A$2:$K$2000,11,0)</f>
        <v>18328118009084</v>
      </c>
      <c r="AK5652" s="44">
        <f t="shared" si="363"/>
        <v>18328118009084</v>
      </c>
    </row>
    <row r="5653" spans="1:37" s="14" customFormat="1" ht="15" customHeight="1" thickBot="1" x14ac:dyDescent="0.25">
      <c r="A5653" s="9">
        <f t="shared" si="365"/>
        <v>992561</v>
      </c>
      <c r="B5653" s="18">
        <f>VLOOKUP(C5653,FORNECEDORES!D:E,2,0)</f>
        <v>49973</v>
      </c>
      <c r="C5653" s="19" t="str">
        <f>VLOOKUP(D5653,FORNECEDORES!A:D,4,0)</f>
        <v>30.827.985/0001-94</v>
      </c>
      <c r="D5653" s="13" t="s">
        <v>2744</v>
      </c>
      <c r="E5653" s="20" t="str">
        <f t="shared" si="364"/>
        <v>04 0061</v>
      </c>
      <c r="F5653" s="28" t="s">
        <v>4946</v>
      </c>
      <c r="G5653" s="21" t="str">
        <f>VLOOKUP(E5653,'FILIAIS PETZ'!A:E,5,0)</f>
        <v>PETZ PAMPULHA</v>
      </c>
      <c r="H5653" s="20" t="str">
        <f>VLOOKUP(E5653,'FILIAIS PETZ'!A:D,4,0)</f>
        <v>PAMP-MG</v>
      </c>
      <c r="I5653" s="85">
        <v>45553</v>
      </c>
      <c r="J5653" s="84">
        <v>992561</v>
      </c>
      <c r="K5653" s="9" t="s">
        <v>5858</v>
      </c>
      <c r="L5653" s="29" t="s">
        <v>13087</v>
      </c>
      <c r="M5653" s="46">
        <v>45555</v>
      </c>
      <c r="N5653" s="46">
        <v>45581</v>
      </c>
      <c r="O5653" s="46">
        <v>45558</v>
      </c>
      <c r="P5653" s="83" t="s">
        <v>4990</v>
      </c>
      <c r="Q5653" s="84">
        <v>3</v>
      </c>
      <c r="R5653" s="84">
        <v>1</v>
      </c>
      <c r="S5653" s="84">
        <v>8</v>
      </c>
      <c r="T5653" s="84" t="s">
        <v>32</v>
      </c>
      <c r="U5653" s="84">
        <v>11002</v>
      </c>
      <c r="V5653" s="84">
        <v>11002</v>
      </c>
      <c r="W5653" s="84" t="s">
        <v>5107</v>
      </c>
      <c r="X5653" s="84" t="s">
        <v>5016</v>
      </c>
      <c r="Y5653" s="84" t="s">
        <v>4993</v>
      </c>
      <c r="Z5653" s="84" t="s">
        <v>4993</v>
      </c>
      <c r="AA5653" s="84" t="s">
        <v>5103</v>
      </c>
      <c r="AB5653" s="84" t="s">
        <v>4987</v>
      </c>
      <c r="AC5653" s="84" t="s">
        <v>5006</v>
      </c>
      <c r="AD5653" s="83"/>
      <c r="AE5653" s="20" t="str">
        <f>VLOOKUP(E5653,'FILIAIS PETZ'!A:Q,17,0)</f>
        <v>MG-1</v>
      </c>
      <c r="AF5653" s="20" t="str">
        <f>VLOOKUP(E5653,'FILIAIS PETZ'!A:Q,3,0)</f>
        <v>FELICIO</v>
      </c>
      <c r="AG5653" s="20" t="str">
        <f>VLOOKUP(E5653,'FILIAIS PETZ'!A:Q,2,0)</f>
        <v>R3</v>
      </c>
      <c r="AH5653" s="75">
        <v>300</v>
      </c>
      <c r="AI5653" s="16" t="s">
        <v>12935</v>
      </c>
      <c r="AJ5653" s="43">
        <f>VLOOKUP(E5653,'FILIAIS PETZ'!$A$2:$K$2000,11,0)</f>
        <v>18328118006069</v>
      </c>
      <c r="AK5653" s="44">
        <f t="shared" si="363"/>
        <v>18328118006069</v>
      </c>
    </row>
    <row r="5654" spans="1:37" s="14" customFormat="1" ht="15" customHeight="1" thickBot="1" x14ac:dyDescent="0.25">
      <c r="A5654" s="9">
        <f t="shared" si="365"/>
        <v>992563</v>
      </c>
      <c r="B5654" s="18">
        <f>VLOOKUP(C5654,FORNECEDORES!D:E,2,0)</f>
        <v>9057</v>
      </c>
      <c r="C5654" s="19" t="str">
        <f>VLOOKUP(D5654,FORNECEDORES!A:D,4,0)</f>
        <v>19.357.006/0001-49</v>
      </c>
      <c r="D5654" s="13" t="s">
        <v>2290</v>
      </c>
      <c r="E5654" s="20" t="str">
        <f t="shared" si="364"/>
        <v>04 0122</v>
      </c>
      <c r="F5654" s="28" t="s">
        <v>6386</v>
      </c>
      <c r="G5654" s="21" t="str">
        <f>VLOOKUP(E5654,'FILIAIS PETZ'!A:E,5,0)</f>
        <v>PETZ JUIZ DE FORA</v>
      </c>
      <c r="H5654" s="20" t="str">
        <f>VLOOKUP(E5654,'FILIAIS PETZ'!A:D,4,0)</f>
        <v>JUZF-MG</v>
      </c>
      <c r="I5654" s="85">
        <v>45553</v>
      </c>
      <c r="J5654" s="84">
        <v>992563</v>
      </c>
      <c r="K5654" s="9" t="s">
        <v>5858</v>
      </c>
      <c r="L5654" s="29" t="s">
        <v>13744</v>
      </c>
      <c r="M5654" s="46">
        <v>45575</v>
      </c>
      <c r="N5654" s="46">
        <v>45602</v>
      </c>
      <c r="O5654" s="46">
        <v>45582</v>
      </c>
      <c r="P5654" s="83" t="s">
        <v>4982</v>
      </c>
      <c r="Q5654" s="84">
        <v>3</v>
      </c>
      <c r="R5654" s="84">
        <v>1</v>
      </c>
      <c r="S5654" s="84">
        <v>8</v>
      </c>
      <c r="T5654" s="84" t="s">
        <v>32</v>
      </c>
      <c r="U5654" s="84">
        <v>11002</v>
      </c>
      <c r="V5654" s="84">
        <v>11002</v>
      </c>
      <c r="W5654" s="84" t="s">
        <v>5024</v>
      </c>
      <c r="X5654" s="84" t="s">
        <v>4985</v>
      </c>
      <c r="Y5654" s="84" t="s">
        <v>4993</v>
      </c>
      <c r="Z5654" s="84" t="s">
        <v>8408</v>
      </c>
      <c r="AA5654" s="84" t="s">
        <v>4989</v>
      </c>
      <c r="AB5654" s="84" t="s">
        <v>4987</v>
      </c>
      <c r="AC5654" s="84" t="s">
        <v>4988</v>
      </c>
      <c r="AD5654" s="83"/>
      <c r="AE5654" s="20" t="str">
        <f>VLOOKUP(E5654,'FILIAIS PETZ'!A:Q,17,0)</f>
        <v>MG-1</v>
      </c>
      <c r="AF5654" s="20" t="str">
        <f>VLOOKUP(E5654,'FILIAIS PETZ'!A:Q,3,0)</f>
        <v>FELICIO</v>
      </c>
      <c r="AG5654" s="20" t="str">
        <f>VLOOKUP(E5654,'FILIAIS PETZ'!A:Q,2,0)</f>
        <v>R3</v>
      </c>
      <c r="AH5654" s="75">
        <v>5170</v>
      </c>
      <c r="AI5654" s="16" t="s">
        <v>12936</v>
      </c>
      <c r="AJ5654" s="43">
        <f>VLOOKUP(E5654,'FILIAIS PETZ'!$A$2:$K$2000,11,0)</f>
        <v>18328118011810</v>
      </c>
      <c r="AK5654" s="44">
        <f t="shared" si="363"/>
        <v>18328118011810</v>
      </c>
    </row>
    <row r="5655" spans="1:37" s="14" customFormat="1" ht="15" customHeight="1" thickBot="1" x14ac:dyDescent="0.25">
      <c r="A5655" s="9">
        <f t="shared" si="365"/>
        <v>992564</v>
      </c>
      <c r="B5655" s="18">
        <f>VLOOKUP(C5655,FORNECEDORES!D:E,2,0)</f>
        <v>9057</v>
      </c>
      <c r="C5655" s="19" t="str">
        <f>VLOOKUP(D5655,FORNECEDORES!A:D,4,0)</f>
        <v>19.357.006/0001-49</v>
      </c>
      <c r="D5655" s="13" t="s">
        <v>2290</v>
      </c>
      <c r="E5655" s="20" t="str">
        <f t="shared" si="364"/>
        <v>04 0122</v>
      </c>
      <c r="F5655" s="28" t="s">
        <v>6386</v>
      </c>
      <c r="G5655" s="21" t="str">
        <f>VLOOKUP(E5655,'FILIAIS PETZ'!A:E,5,0)</f>
        <v>PETZ JUIZ DE FORA</v>
      </c>
      <c r="H5655" s="20" t="str">
        <f>VLOOKUP(E5655,'FILIAIS PETZ'!A:D,4,0)</f>
        <v>JUZF-MG</v>
      </c>
      <c r="I5655" s="85">
        <v>45553</v>
      </c>
      <c r="J5655" s="84">
        <v>992564</v>
      </c>
      <c r="K5655" s="9" t="s">
        <v>5858</v>
      </c>
      <c r="L5655" s="29" t="s">
        <v>13745</v>
      </c>
      <c r="M5655" s="46">
        <v>45575</v>
      </c>
      <c r="N5655" s="46">
        <v>45602</v>
      </c>
      <c r="O5655" s="46">
        <v>45582</v>
      </c>
      <c r="P5655" s="83" t="s">
        <v>4982</v>
      </c>
      <c r="Q5655" s="84">
        <v>3</v>
      </c>
      <c r="R5655" s="84">
        <v>1</v>
      </c>
      <c r="S5655" s="84">
        <v>8</v>
      </c>
      <c r="T5655" s="84" t="s">
        <v>32</v>
      </c>
      <c r="U5655" s="84">
        <v>11002</v>
      </c>
      <c r="V5655" s="84">
        <v>11002</v>
      </c>
      <c r="W5655" s="84" t="s">
        <v>5024</v>
      </c>
      <c r="X5655" s="84" t="s">
        <v>4985</v>
      </c>
      <c r="Y5655" s="84" t="s">
        <v>4993</v>
      </c>
      <c r="Z5655" s="84" t="s">
        <v>8408</v>
      </c>
      <c r="AA5655" s="84" t="s">
        <v>4989</v>
      </c>
      <c r="AB5655" s="84" t="s">
        <v>4987</v>
      </c>
      <c r="AC5655" s="84" t="s">
        <v>4988</v>
      </c>
      <c r="AD5655" s="83"/>
      <c r="AE5655" s="20" t="str">
        <f>VLOOKUP(E5655,'FILIAIS PETZ'!A:Q,17,0)</f>
        <v>MG-1</v>
      </c>
      <c r="AF5655" s="20" t="str">
        <f>VLOOKUP(E5655,'FILIAIS PETZ'!A:Q,3,0)</f>
        <v>FELICIO</v>
      </c>
      <c r="AG5655" s="20" t="str">
        <f>VLOOKUP(E5655,'FILIAIS PETZ'!A:Q,2,0)</f>
        <v>R3</v>
      </c>
      <c r="AH5655" s="75">
        <v>2650</v>
      </c>
      <c r="AI5655" s="16" t="s">
        <v>12937</v>
      </c>
      <c r="AJ5655" s="43">
        <f>VLOOKUP(E5655,'FILIAIS PETZ'!$A$2:$K$2000,11,0)</f>
        <v>18328118011810</v>
      </c>
      <c r="AK5655" s="44">
        <f t="shared" si="363"/>
        <v>18328118011810</v>
      </c>
    </row>
    <row r="5656" spans="1:37" s="14" customFormat="1" ht="15" customHeight="1" thickBot="1" x14ac:dyDescent="0.25">
      <c r="A5656" s="9">
        <f t="shared" si="365"/>
        <v>992565</v>
      </c>
      <c r="B5656" s="18">
        <f>VLOOKUP(C5656,FORNECEDORES!D:E,2,0)</f>
        <v>9057</v>
      </c>
      <c r="C5656" s="19" t="str">
        <f>VLOOKUP(D5656,FORNECEDORES!A:D,4,0)</f>
        <v>19.357.006/0001-49</v>
      </c>
      <c r="D5656" s="13" t="s">
        <v>2290</v>
      </c>
      <c r="E5656" s="20" t="str">
        <f t="shared" si="364"/>
        <v>04 0122</v>
      </c>
      <c r="F5656" s="28" t="s">
        <v>6386</v>
      </c>
      <c r="G5656" s="21" t="str">
        <f>VLOOKUP(E5656,'FILIAIS PETZ'!A:E,5,0)</f>
        <v>PETZ JUIZ DE FORA</v>
      </c>
      <c r="H5656" s="20" t="str">
        <f>VLOOKUP(E5656,'FILIAIS PETZ'!A:D,4,0)</f>
        <v>JUZF-MG</v>
      </c>
      <c r="I5656" s="85">
        <v>45553</v>
      </c>
      <c r="J5656" s="84">
        <v>992565</v>
      </c>
      <c r="K5656" s="9" t="s">
        <v>5858</v>
      </c>
      <c r="L5656" s="29" t="s">
        <v>13746</v>
      </c>
      <c r="M5656" s="46">
        <v>45575</v>
      </c>
      <c r="N5656" s="46">
        <v>45602</v>
      </c>
      <c r="O5656" s="46">
        <v>45582</v>
      </c>
      <c r="P5656" s="83" t="s">
        <v>4982</v>
      </c>
      <c r="Q5656" s="84">
        <v>3</v>
      </c>
      <c r="R5656" s="84">
        <v>1</v>
      </c>
      <c r="S5656" s="84">
        <v>8</v>
      </c>
      <c r="T5656" s="84" t="s">
        <v>32</v>
      </c>
      <c r="U5656" s="84">
        <v>11002</v>
      </c>
      <c r="V5656" s="84">
        <v>11002</v>
      </c>
      <c r="W5656" s="84" t="s">
        <v>5024</v>
      </c>
      <c r="X5656" s="84" t="s">
        <v>4985</v>
      </c>
      <c r="Y5656" s="84" t="s">
        <v>4993</v>
      </c>
      <c r="Z5656" s="84" t="s">
        <v>8408</v>
      </c>
      <c r="AA5656" s="84" t="s">
        <v>4989</v>
      </c>
      <c r="AB5656" s="84" t="s">
        <v>4987</v>
      </c>
      <c r="AC5656" s="84" t="s">
        <v>4988</v>
      </c>
      <c r="AD5656" s="83"/>
      <c r="AE5656" s="20" t="str">
        <f>VLOOKUP(E5656,'FILIAIS PETZ'!A:Q,17,0)</f>
        <v>MG-1</v>
      </c>
      <c r="AF5656" s="20" t="str">
        <f>VLOOKUP(E5656,'FILIAIS PETZ'!A:Q,3,0)</f>
        <v>FELICIO</v>
      </c>
      <c r="AG5656" s="20" t="str">
        <f>VLOOKUP(E5656,'FILIAIS PETZ'!A:Q,2,0)</f>
        <v>R3</v>
      </c>
      <c r="AH5656" s="75">
        <v>3850</v>
      </c>
      <c r="AI5656" s="16" t="s">
        <v>12938</v>
      </c>
      <c r="AJ5656" s="43">
        <f>VLOOKUP(E5656,'FILIAIS PETZ'!$A$2:$K$2000,11,0)</f>
        <v>18328118011810</v>
      </c>
      <c r="AK5656" s="44">
        <f t="shared" si="363"/>
        <v>18328118011810</v>
      </c>
    </row>
    <row r="5657" spans="1:37" s="14" customFormat="1" ht="15" customHeight="1" thickBot="1" x14ac:dyDescent="0.25">
      <c r="A5657" s="9">
        <f t="shared" si="365"/>
        <v>992567</v>
      </c>
      <c r="B5657" s="18">
        <f>VLOOKUP(C5657,FORNECEDORES!D:E,2,0)</f>
        <v>9057</v>
      </c>
      <c r="C5657" s="19" t="str">
        <f>VLOOKUP(D5657,FORNECEDORES!A:D,4,0)</f>
        <v>19.357.006/0001-49</v>
      </c>
      <c r="D5657" s="13" t="s">
        <v>2290</v>
      </c>
      <c r="E5657" s="20" t="str">
        <f t="shared" si="364"/>
        <v>04 0061</v>
      </c>
      <c r="F5657" s="28" t="s">
        <v>4946</v>
      </c>
      <c r="G5657" s="21" t="str">
        <f>VLOOKUP(E5657,'FILIAIS PETZ'!A:E,5,0)</f>
        <v>PETZ PAMPULHA</v>
      </c>
      <c r="H5657" s="20" t="str">
        <f>VLOOKUP(E5657,'FILIAIS PETZ'!A:D,4,0)</f>
        <v>PAMP-MG</v>
      </c>
      <c r="I5657" s="85">
        <v>45555</v>
      </c>
      <c r="J5657" s="84">
        <v>992567</v>
      </c>
      <c r="K5657" s="9"/>
      <c r="L5657" s="29"/>
      <c r="M5657" s="46"/>
      <c r="N5657" s="46"/>
      <c r="O5657" s="46"/>
      <c r="P5657" s="83" t="s">
        <v>4982</v>
      </c>
      <c r="Q5657" s="84">
        <v>3</v>
      </c>
      <c r="R5657" s="84">
        <v>1</v>
      </c>
      <c r="S5657" s="84">
        <v>8</v>
      </c>
      <c r="T5657" s="84" t="s">
        <v>32</v>
      </c>
      <c r="U5657" s="84">
        <v>11002</v>
      </c>
      <c r="V5657" s="84">
        <v>11002</v>
      </c>
      <c r="W5657" s="84" t="s">
        <v>8492</v>
      </c>
      <c r="X5657" s="84" t="s">
        <v>4985</v>
      </c>
      <c r="Y5657" s="84" t="s">
        <v>4993</v>
      </c>
      <c r="Z5657" s="84" t="s">
        <v>8408</v>
      </c>
      <c r="AA5657" s="84" t="s">
        <v>4989</v>
      </c>
      <c r="AB5657" s="84" t="s">
        <v>4987</v>
      </c>
      <c r="AC5657" s="84" t="s">
        <v>4988</v>
      </c>
      <c r="AD5657" s="83"/>
      <c r="AE5657" s="20" t="str">
        <f>VLOOKUP(E5657,'FILIAIS PETZ'!A:Q,17,0)</f>
        <v>MG-1</v>
      </c>
      <c r="AF5657" s="20" t="str">
        <f>VLOOKUP(E5657,'FILIAIS PETZ'!A:Q,3,0)</f>
        <v>FELICIO</v>
      </c>
      <c r="AG5657" s="20" t="str">
        <f>VLOOKUP(E5657,'FILIAIS PETZ'!A:Q,2,0)</f>
        <v>R3</v>
      </c>
      <c r="AH5657" s="75">
        <v>23500</v>
      </c>
      <c r="AI5657" s="16" t="s">
        <v>12939</v>
      </c>
      <c r="AJ5657" s="43">
        <f>VLOOKUP(E5657,'FILIAIS PETZ'!$A$2:$K$2000,11,0)</f>
        <v>18328118006069</v>
      </c>
      <c r="AK5657" s="44">
        <f t="shared" si="363"/>
        <v>18328118006069</v>
      </c>
    </row>
    <row r="5658" spans="1:37" s="14" customFormat="1" ht="15" customHeight="1" thickBot="1" x14ac:dyDescent="0.25">
      <c r="A5658" s="9">
        <f t="shared" si="365"/>
        <v>992575</v>
      </c>
      <c r="B5658" s="18">
        <f>VLOOKUP(C5658,FORNECEDORES!D:E,2,0)</f>
        <v>39969</v>
      </c>
      <c r="C5658" s="19" t="str">
        <f>VLOOKUP(D5658,FORNECEDORES!A:D,4,0)</f>
        <v>23.457.797/0001-56</v>
      </c>
      <c r="D5658" s="13" t="s">
        <v>2466</v>
      </c>
      <c r="E5658" s="20" t="str">
        <f t="shared" si="364"/>
        <v>04 0044</v>
      </c>
      <c r="F5658" s="28" t="s">
        <v>8974</v>
      </c>
      <c r="G5658" s="21" t="str">
        <f>VLOOKUP(E5658,'FILIAIS PETZ'!A:E,5,0)</f>
        <v>PETZ SANTO ANDRE</v>
      </c>
      <c r="H5658" s="20" t="str">
        <f>VLOOKUP(E5658,'FILIAIS PETZ'!A:D,4,0)</f>
        <v>STAD-SP</v>
      </c>
      <c r="I5658" s="85">
        <v>45555</v>
      </c>
      <c r="J5658" s="84">
        <v>992575</v>
      </c>
      <c r="K5658" s="9" t="s">
        <v>5858</v>
      </c>
      <c r="L5658" s="29" t="s">
        <v>11902</v>
      </c>
      <c r="M5658" s="46">
        <v>45555</v>
      </c>
      <c r="N5658" s="46">
        <v>45574</v>
      </c>
      <c r="O5658" s="46">
        <v>45556</v>
      </c>
      <c r="P5658" s="83" t="s">
        <v>4982</v>
      </c>
      <c r="Q5658" s="84">
        <v>3</v>
      </c>
      <c r="R5658" s="84">
        <v>1</v>
      </c>
      <c r="S5658" s="84">
        <v>8</v>
      </c>
      <c r="T5658" s="84" t="s">
        <v>32</v>
      </c>
      <c r="U5658" s="84">
        <v>11002</v>
      </c>
      <c r="V5658" s="84">
        <v>11002</v>
      </c>
      <c r="W5658" s="84" t="s">
        <v>5182</v>
      </c>
      <c r="X5658" s="84" t="s">
        <v>4985</v>
      </c>
      <c r="Y5658" s="84" t="s">
        <v>4993</v>
      </c>
      <c r="Z5658" s="10" t="s">
        <v>8408</v>
      </c>
      <c r="AA5658" s="84" t="s">
        <v>4989</v>
      </c>
      <c r="AB5658" s="84" t="s">
        <v>4987</v>
      </c>
      <c r="AC5658" s="84" t="s">
        <v>4988</v>
      </c>
      <c r="AD5658" s="83"/>
      <c r="AE5658" s="20" t="str">
        <f>VLOOKUP(E5658,'FILIAIS PETZ'!A:Q,17,0)</f>
        <v>SP3</v>
      </c>
      <c r="AF5658" s="20" t="str">
        <f>VLOOKUP(E5658,'FILIAIS PETZ'!A:Q,3,0)</f>
        <v>FELICIO</v>
      </c>
      <c r="AG5658" s="20" t="str">
        <f>VLOOKUP(E5658,'FILIAIS PETZ'!A:Q,2,0)</f>
        <v>R3</v>
      </c>
      <c r="AH5658" s="75">
        <v>5213.5</v>
      </c>
      <c r="AI5658" s="16" t="s">
        <v>12940</v>
      </c>
      <c r="AJ5658" s="43">
        <f>VLOOKUP(E5658,'FILIAIS PETZ'!$A$2:$K$2000,11,0)</f>
        <v>18328118004600</v>
      </c>
      <c r="AK5658" s="44">
        <f t="shared" si="363"/>
        <v>18328118004600</v>
      </c>
    </row>
    <row r="5659" spans="1:37" s="14" customFormat="1" ht="15" customHeight="1" thickBot="1" x14ac:dyDescent="0.25">
      <c r="A5659" s="9" t="str">
        <f t="shared" si="365"/>
        <v>PREVENTIVA</v>
      </c>
      <c r="B5659" s="18">
        <f>VLOOKUP(C5659,FORNECEDORES!D:E,2,0)</f>
        <v>110436</v>
      </c>
      <c r="C5659" s="19" t="str">
        <f>VLOOKUP(D5659,FORNECEDORES!A:D,4,0)</f>
        <v>18.462.964/0001-17</v>
      </c>
      <c r="D5659" s="13" t="s">
        <v>2213</v>
      </c>
      <c r="E5659" s="20" t="str">
        <f t="shared" si="364"/>
        <v>04 0139</v>
      </c>
      <c r="F5659" s="28" t="s">
        <v>4978</v>
      </c>
      <c r="G5659" s="21" t="str">
        <f>VLOOKUP(E5659,'FILIAIS PETZ'!A:E,5,0)</f>
        <v>PETZ PALMAS</v>
      </c>
      <c r="H5659" s="20" t="str">
        <f>VLOOKUP(E5659,'FILIAIS PETZ'!A:D,4,0)</f>
        <v>PMAS-TO</v>
      </c>
      <c r="I5659" s="46">
        <v>45555</v>
      </c>
      <c r="J5659" s="84" t="s">
        <v>4980</v>
      </c>
      <c r="K5659" s="84" t="s">
        <v>5858</v>
      </c>
      <c r="L5659" s="83" t="s">
        <v>12951</v>
      </c>
      <c r="M5659" s="46">
        <v>45537</v>
      </c>
      <c r="N5659" s="46">
        <v>45574</v>
      </c>
      <c r="O5659" s="46">
        <v>45555</v>
      </c>
      <c r="P5659" s="83" t="s">
        <v>4998</v>
      </c>
      <c r="Q5659" s="84">
        <v>3</v>
      </c>
      <c r="R5659" s="84" t="s">
        <v>4991</v>
      </c>
      <c r="S5659" s="84" t="s">
        <v>4983</v>
      </c>
      <c r="T5659" s="84" t="s">
        <v>32</v>
      </c>
      <c r="U5659" s="84">
        <v>11002</v>
      </c>
      <c r="V5659" s="84">
        <v>11002</v>
      </c>
      <c r="W5659" s="84"/>
      <c r="X5659" s="84" t="s">
        <v>4992</v>
      </c>
      <c r="Y5659" s="84" t="s">
        <v>4980</v>
      </c>
      <c r="Z5659" s="84" t="s">
        <v>4980</v>
      </c>
      <c r="AA5659" s="84" t="s">
        <v>4992</v>
      </c>
      <c r="AB5659" s="84" t="s">
        <v>5066</v>
      </c>
      <c r="AC5659" s="84" t="s">
        <v>4999</v>
      </c>
      <c r="AD5659" s="83"/>
      <c r="AE5659" s="20" t="str">
        <f>VLOOKUP(E5659,'FILIAIS PETZ'!A:Q,17,0)</f>
        <v>CO-2</v>
      </c>
      <c r="AF5659" s="20" t="str">
        <f>VLOOKUP(E5659,'FILIAIS PETZ'!A:Q,3,0)</f>
        <v>FELICIO</v>
      </c>
      <c r="AG5659" s="20" t="str">
        <f>VLOOKUP(E5659,'FILIAIS PETZ'!A:Q,2,0)</f>
        <v>R3</v>
      </c>
      <c r="AH5659" s="75">
        <v>1900</v>
      </c>
      <c r="AI5659" s="16" t="s">
        <v>12950</v>
      </c>
      <c r="AJ5659" s="43">
        <f>VLOOKUP(E5659,'FILIAIS PETZ'!$A$2:$K$2000,11,0)</f>
        <v>18328118014088</v>
      </c>
      <c r="AK5659" s="44">
        <f t="shared" si="363"/>
        <v>18328118014088</v>
      </c>
    </row>
    <row r="5660" spans="1:37" s="14" customFormat="1" ht="15" customHeight="1" thickBot="1" x14ac:dyDescent="0.25">
      <c r="A5660" s="9" t="str">
        <f t="shared" si="365"/>
        <v>PREVENTIVA</v>
      </c>
      <c r="B5660" s="18">
        <f>VLOOKUP(C5660,FORNECEDORES!D:E,2,0)</f>
        <v>741390</v>
      </c>
      <c r="C5660" s="19" t="str">
        <f>VLOOKUP(D5660,FORNECEDORES!A:D,4,0)</f>
        <v>53.327.206/0001-97</v>
      </c>
      <c r="D5660" s="17" t="s">
        <v>1785</v>
      </c>
      <c r="E5660" s="20" t="str">
        <f t="shared" si="364"/>
        <v>04 0130</v>
      </c>
      <c r="F5660" s="28" t="s">
        <v>4975</v>
      </c>
      <c r="G5660" s="21" t="str">
        <f>VLOOKUP(E5660,'FILIAIS PETZ'!A:E,5,0)</f>
        <v>PETZ CARLOS LUZ</v>
      </c>
      <c r="H5660" s="20" t="str">
        <f>VLOOKUP(E5660,'FILIAIS PETZ'!A:D,4,0)</f>
        <v>CLUZ-MG</v>
      </c>
      <c r="I5660" s="85">
        <v>45555</v>
      </c>
      <c r="J5660" s="84" t="s">
        <v>4980</v>
      </c>
      <c r="K5660" s="9" t="s">
        <v>5858</v>
      </c>
      <c r="L5660" s="29" t="s">
        <v>13001</v>
      </c>
      <c r="M5660" s="46">
        <v>45551</v>
      </c>
      <c r="N5660" s="46">
        <v>45574</v>
      </c>
      <c r="O5660" s="46">
        <v>45556</v>
      </c>
      <c r="P5660" s="83" t="s">
        <v>4998</v>
      </c>
      <c r="Q5660" s="84">
        <v>3</v>
      </c>
      <c r="R5660" s="84">
        <v>1</v>
      </c>
      <c r="S5660" s="84">
        <v>8</v>
      </c>
      <c r="T5660" s="84" t="s">
        <v>32</v>
      </c>
      <c r="U5660" s="84">
        <v>11002</v>
      </c>
      <c r="V5660" s="84">
        <v>11002</v>
      </c>
      <c r="W5660" s="84" t="s">
        <v>5019</v>
      </c>
      <c r="X5660" s="84" t="s">
        <v>4992</v>
      </c>
      <c r="Y5660" s="84" t="s">
        <v>4980</v>
      </c>
      <c r="Z5660" s="84" t="s">
        <v>4980</v>
      </c>
      <c r="AA5660" s="84" t="s">
        <v>4992</v>
      </c>
      <c r="AB5660" s="84" t="s">
        <v>5066</v>
      </c>
      <c r="AC5660" s="84" t="s">
        <v>4999</v>
      </c>
      <c r="AD5660" s="29"/>
      <c r="AE5660" s="20" t="str">
        <f>VLOOKUP(E5660,'FILIAIS PETZ'!A:Q,17,0)</f>
        <v>MG-1</v>
      </c>
      <c r="AF5660" s="20" t="str">
        <f>VLOOKUP(E5660,'FILIAIS PETZ'!A:Q,3,0)</f>
        <v>FELICIO</v>
      </c>
      <c r="AG5660" s="20" t="str">
        <f>VLOOKUP(E5660,'FILIAIS PETZ'!A:Q,2,0)</f>
        <v>R3</v>
      </c>
      <c r="AH5660" s="75">
        <v>840</v>
      </c>
      <c r="AI5660" s="16" t="s">
        <v>12443</v>
      </c>
      <c r="AJ5660" s="43">
        <f>VLOOKUP(E5660,'FILIAIS PETZ'!$A$2:$K$2000,11,0)</f>
        <v>18328118012204</v>
      </c>
      <c r="AK5660" s="44">
        <f t="shared" si="363"/>
        <v>18328118012204</v>
      </c>
    </row>
    <row r="5661" spans="1:37" s="14" customFormat="1" ht="15" customHeight="1" thickBot="1" x14ac:dyDescent="0.25">
      <c r="A5661" s="9" t="str">
        <f t="shared" si="365"/>
        <v>PREVENTIVA</v>
      </c>
      <c r="B5661" s="18">
        <f>VLOOKUP(C5661,FORNECEDORES!D:E,2,0)</f>
        <v>741390</v>
      </c>
      <c r="C5661" s="19" t="str">
        <f>VLOOKUP(D5661,FORNECEDORES!A:D,4,0)</f>
        <v>53.327.206/0001-97</v>
      </c>
      <c r="D5661" s="17" t="s">
        <v>1785</v>
      </c>
      <c r="E5661" s="20" t="str">
        <f t="shared" si="364"/>
        <v>04 0162</v>
      </c>
      <c r="F5661" s="28" t="s">
        <v>5179</v>
      </c>
      <c r="G5661" s="21" t="str">
        <f>VLOOKUP(E5661,'FILIAIS PETZ'!A:E,5,0)</f>
        <v>PETZ CONTAGEM JOÃO CESAR</v>
      </c>
      <c r="H5661" s="20" t="str">
        <f>VLOOKUP(E5661,'FILIAIS PETZ'!A:D,4,0)</f>
        <v>CTJC-MG</v>
      </c>
      <c r="I5661" s="85">
        <v>45555</v>
      </c>
      <c r="J5661" s="84" t="s">
        <v>4980</v>
      </c>
      <c r="K5661" s="9" t="s">
        <v>5858</v>
      </c>
      <c r="L5661" s="29" t="s">
        <v>13002</v>
      </c>
      <c r="M5661" s="46">
        <v>45551</v>
      </c>
      <c r="N5661" s="46">
        <v>45574</v>
      </c>
      <c r="O5661" s="46">
        <v>45556</v>
      </c>
      <c r="P5661" s="83" t="s">
        <v>4998</v>
      </c>
      <c r="Q5661" s="84">
        <v>3</v>
      </c>
      <c r="R5661" s="84">
        <v>1</v>
      </c>
      <c r="S5661" s="84">
        <v>8</v>
      </c>
      <c r="T5661" s="84" t="s">
        <v>32</v>
      </c>
      <c r="U5661" s="84">
        <v>11002</v>
      </c>
      <c r="V5661" s="84">
        <v>11002</v>
      </c>
      <c r="W5661" s="84" t="s">
        <v>5019</v>
      </c>
      <c r="X5661" s="84" t="s">
        <v>4992</v>
      </c>
      <c r="Y5661" s="84" t="s">
        <v>4980</v>
      </c>
      <c r="Z5661" s="84" t="s">
        <v>4980</v>
      </c>
      <c r="AA5661" s="84" t="s">
        <v>4992</v>
      </c>
      <c r="AB5661" s="84" t="s">
        <v>5066</v>
      </c>
      <c r="AC5661" s="84" t="s">
        <v>4999</v>
      </c>
      <c r="AD5661" s="29"/>
      <c r="AE5661" s="20" t="str">
        <f>VLOOKUP(E5661,'FILIAIS PETZ'!A:Q,17,0)</f>
        <v>MG-2</v>
      </c>
      <c r="AF5661" s="20" t="str">
        <f>VLOOKUP(E5661,'FILIAIS PETZ'!A:Q,3,0)</f>
        <v>FELICIO</v>
      </c>
      <c r="AG5661" s="20" t="str">
        <f>VLOOKUP(E5661,'FILIAIS PETZ'!A:Q,2,0)</f>
        <v>R3</v>
      </c>
      <c r="AH5661" s="75">
        <v>1100</v>
      </c>
      <c r="AI5661" s="16" t="s">
        <v>12443</v>
      </c>
      <c r="AJ5661" s="43">
        <f>VLOOKUP(E5661,'FILIAIS PETZ'!$A$2:$K$2000,11,0)</f>
        <v>18328118017265</v>
      </c>
      <c r="AK5661" s="44">
        <f t="shared" si="363"/>
        <v>18328118017265</v>
      </c>
    </row>
    <row r="5662" spans="1:37" s="14" customFormat="1" ht="15" customHeight="1" thickBot="1" x14ac:dyDescent="0.25">
      <c r="A5662" s="9" t="str">
        <f t="shared" si="365"/>
        <v>PREVENTIVA</v>
      </c>
      <c r="B5662" s="18">
        <f>VLOOKUP(C5662,FORNECEDORES!D:E,2,0)</f>
        <v>741390</v>
      </c>
      <c r="C5662" s="19" t="str">
        <f>VLOOKUP(D5662,FORNECEDORES!A:D,4,0)</f>
        <v>53.327.206/0001-97</v>
      </c>
      <c r="D5662" s="17" t="s">
        <v>1785</v>
      </c>
      <c r="E5662" s="20" t="str">
        <f t="shared" si="364"/>
        <v>04 0061</v>
      </c>
      <c r="F5662" s="28" t="s">
        <v>4946</v>
      </c>
      <c r="G5662" s="21" t="str">
        <f>VLOOKUP(E5662,'FILIAIS PETZ'!A:E,5,0)</f>
        <v>PETZ PAMPULHA</v>
      </c>
      <c r="H5662" s="20" t="str">
        <f>VLOOKUP(E5662,'FILIAIS PETZ'!A:D,4,0)</f>
        <v>PAMP-MG</v>
      </c>
      <c r="I5662" s="85">
        <v>45555</v>
      </c>
      <c r="J5662" s="84" t="s">
        <v>4980</v>
      </c>
      <c r="K5662" s="84" t="s">
        <v>5858</v>
      </c>
      <c r="L5662" s="83" t="s">
        <v>13003</v>
      </c>
      <c r="M5662" s="46">
        <v>45551</v>
      </c>
      <c r="N5662" s="46">
        <v>45574</v>
      </c>
      <c r="O5662" s="46">
        <v>45556</v>
      </c>
      <c r="P5662" s="83" t="s">
        <v>4998</v>
      </c>
      <c r="Q5662" s="84">
        <v>3</v>
      </c>
      <c r="R5662" s="84">
        <v>1</v>
      </c>
      <c r="S5662" s="84">
        <v>8</v>
      </c>
      <c r="T5662" s="84" t="s">
        <v>32</v>
      </c>
      <c r="U5662" s="84">
        <v>11002</v>
      </c>
      <c r="V5662" s="84">
        <v>11002</v>
      </c>
      <c r="W5662" s="84" t="s">
        <v>5019</v>
      </c>
      <c r="X5662" s="84" t="s">
        <v>4992</v>
      </c>
      <c r="Y5662" s="84" t="s">
        <v>4980</v>
      </c>
      <c r="Z5662" s="84" t="s">
        <v>4980</v>
      </c>
      <c r="AA5662" s="84" t="s">
        <v>4992</v>
      </c>
      <c r="AB5662" s="84" t="s">
        <v>5066</v>
      </c>
      <c r="AC5662" s="84" t="s">
        <v>4999</v>
      </c>
      <c r="AD5662" s="29"/>
      <c r="AE5662" s="20" t="str">
        <f>VLOOKUP(E5662,'FILIAIS PETZ'!A:Q,17,0)</f>
        <v>MG-1</v>
      </c>
      <c r="AF5662" s="20" t="str">
        <f>VLOOKUP(E5662,'FILIAIS PETZ'!A:Q,3,0)</f>
        <v>FELICIO</v>
      </c>
      <c r="AG5662" s="20" t="str">
        <f>VLOOKUP(E5662,'FILIAIS PETZ'!A:Q,2,0)</f>
        <v>R3</v>
      </c>
      <c r="AH5662" s="75">
        <v>910</v>
      </c>
      <c r="AI5662" s="16" t="s">
        <v>12443</v>
      </c>
      <c r="AJ5662" s="43">
        <f>VLOOKUP(E5662,'FILIAIS PETZ'!$A$2:$K$2000,11,0)</f>
        <v>18328118006069</v>
      </c>
      <c r="AK5662" s="44">
        <f t="shared" si="363"/>
        <v>18328118006069</v>
      </c>
    </row>
    <row r="5663" spans="1:37" s="14" customFormat="1" ht="15" customHeight="1" thickBot="1" x14ac:dyDescent="0.25">
      <c r="A5663" s="9" t="str">
        <f t="shared" si="365"/>
        <v>PREVENTIVA</v>
      </c>
      <c r="B5663" s="18">
        <f>VLOOKUP(C5663,FORNECEDORES!D:E,2,0)</f>
        <v>741390</v>
      </c>
      <c r="C5663" s="19" t="str">
        <f>VLOOKUP(D5663,FORNECEDORES!A:D,4,0)</f>
        <v>53.327.206/0001-97</v>
      </c>
      <c r="D5663" s="17" t="s">
        <v>1785</v>
      </c>
      <c r="E5663" s="20" t="str">
        <f t="shared" si="364"/>
        <v>04 0084</v>
      </c>
      <c r="F5663" s="28" t="s">
        <v>4958</v>
      </c>
      <c r="G5663" s="21" t="str">
        <f>VLOOKUP(E5663,'FILIAIS PETZ'!A:E,5,0)</f>
        <v>PETZ RAJA</v>
      </c>
      <c r="H5663" s="20" t="str">
        <f>VLOOKUP(E5663,'FILIAIS PETZ'!A:D,4,0)</f>
        <v>RAJA-MG</v>
      </c>
      <c r="I5663" s="85">
        <v>45555</v>
      </c>
      <c r="J5663" s="84" t="s">
        <v>4980</v>
      </c>
      <c r="K5663" s="84" t="s">
        <v>5858</v>
      </c>
      <c r="L5663" s="83" t="s">
        <v>13004</v>
      </c>
      <c r="M5663" s="46">
        <v>45551</v>
      </c>
      <c r="N5663" s="46">
        <v>45574</v>
      </c>
      <c r="O5663" s="46">
        <v>45556</v>
      </c>
      <c r="P5663" s="83" t="s">
        <v>4998</v>
      </c>
      <c r="Q5663" s="84">
        <v>3</v>
      </c>
      <c r="R5663" s="84">
        <v>1</v>
      </c>
      <c r="S5663" s="84">
        <v>8</v>
      </c>
      <c r="T5663" s="84" t="s">
        <v>32</v>
      </c>
      <c r="U5663" s="84">
        <v>11002</v>
      </c>
      <c r="V5663" s="84">
        <v>11002</v>
      </c>
      <c r="W5663" s="84" t="s">
        <v>5019</v>
      </c>
      <c r="X5663" s="84" t="s">
        <v>4992</v>
      </c>
      <c r="Y5663" s="84" t="s">
        <v>4980</v>
      </c>
      <c r="Z5663" s="84" t="s">
        <v>4980</v>
      </c>
      <c r="AA5663" s="84" t="s">
        <v>4992</v>
      </c>
      <c r="AB5663" s="84" t="s">
        <v>5066</v>
      </c>
      <c r="AC5663" s="84" t="s">
        <v>4999</v>
      </c>
      <c r="AD5663" s="29"/>
      <c r="AE5663" s="20" t="str">
        <f>VLOOKUP(E5663,'FILIAIS PETZ'!A:Q,17,0)</f>
        <v>MG-1</v>
      </c>
      <c r="AF5663" s="20" t="str">
        <f>VLOOKUP(E5663,'FILIAIS PETZ'!A:Q,3,0)</f>
        <v>FELICIO</v>
      </c>
      <c r="AG5663" s="20" t="str">
        <f>VLOOKUP(E5663,'FILIAIS PETZ'!A:Q,2,0)</f>
        <v>R3</v>
      </c>
      <c r="AH5663" s="75">
        <v>960</v>
      </c>
      <c r="AI5663" s="16" t="s">
        <v>12443</v>
      </c>
      <c r="AJ5663" s="43">
        <f>VLOOKUP(E5663,'FILIAIS PETZ'!$A$2:$K$2000,11,0)</f>
        <v>18328118007707</v>
      </c>
      <c r="AK5663" s="44">
        <f t="shared" si="363"/>
        <v>18328118007707</v>
      </c>
    </row>
    <row r="5664" spans="1:37" s="14" customFormat="1" ht="15" customHeight="1" thickBot="1" x14ac:dyDescent="0.25">
      <c r="A5664" s="9" t="str">
        <f t="shared" si="365"/>
        <v>PREVENTIVA</v>
      </c>
      <c r="B5664" s="18">
        <f>VLOOKUP(C5664,FORNECEDORES!D:E,2,0)</f>
        <v>741390</v>
      </c>
      <c r="C5664" s="19" t="str">
        <f>VLOOKUP(D5664,FORNECEDORES!A:D,4,0)</f>
        <v>53.327.206/0001-97</v>
      </c>
      <c r="D5664" s="17" t="s">
        <v>1785</v>
      </c>
      <c r="E5664" s="20" t="str">
        <f t="shared" si="364"/>
        <v>04 0155</v>
      </c>
      <c r="F5664" s="28" t="s">
        <v>4929</v>
      </c>
      <c r="G5664" s="21" t="str">
        <f>VLOOKUP(E5664,'FILIAIS PETZ'!A:E,5,0)</f>
        <v>PETZ SETE LAGOAS</v>
      </c>
      <c r="H5664" s="20" t="str">
        <f>VLOOKUP(E5664,'FILIAIS PETZ'!A:D,4,0)</f>
        <v>STLG-MG</v>
      </c>
      <c r="I5664" s="85">
        <v>45555</v>
      </c>
      <c r="J5664" s="84" t="s">
        <v>4980</v>
      </c>
      <c r="K5664" s="84" t="s">
        <v>5858</v>
      </c>
      <c r="L5664" s="83" t="s">
        <v>11999</v>
      </c>
      <c r="M5664" s="46">
        <v>45551</v>
      </c>
      <c r="N5664" s="46">
        <v>45574</v>
      </c>
      <c r="O5664" s="46">
        <v>45556</v>
      </c>
      <c r="P5664" s="83" t="s">
        <v>4998</v>
      </c>
      <c r="Q5664" s="84">
        <v>3</v>
      </c>
      <c r="R5664" s="84">
        <v>1</v>
      </c>
      <c r="S5664" s="84">
        <v>8</v>
      </c>
      <c r="T5664" s="84" t="s">
        <v>32</v>
      </c>
      <c r="U5664" s="84">
        <v>11002</v>
      </c>
      <c r="V5664" s="84">
        <v>11002</v>
      </c>
      <c r="W5664" s="84" t="s">
        <v>5019</v>
      </c>
      <c r="X5664" s="84" t="s">
        <v>4992</v>
      </c>
      <c r="Y5664" s="84" t="s">
        <v>4980</v>
      </c>
      <c r="Z5664" s="84" t="s">
        <v>4980</v>
      </c>
      <c r="AA5664" s="84" t="s">
        <v>4992</v>
      </c>
      <c r="AB5664" s="84" t="s">
        <v>5066</v>
      </c>
      <c r="AC5664" s="84" t="s">
        <v>4999</v>
      </c>
      <c r="AD5664" s="29"/>
      <c r="AE5664" s="20" t="str">
        <f>VLOOKUP(E5664,'FILIAIS PETZ'!A:Q,17,0)</f>
        <v>MG-1</v>
      </c>
      <c r="AF5664" s="20" t="str">
        <f>VLOOKUP(E5664,'FILIAIS PETZ'!A:Q,3,0)</f>
        <v>FELICIO</v>
      </c>
      <c r="AG5664" s="20" t="str">
        <f>VLOOKUP(E5664,'FILIAIS PETZ'!A:Q,2,0)</f>
        <v>R3</v>
      </c>
      <c r="AH5664" s="75">
        <v>1150</v>
      </c>
      <c r="AI5664" s="16" t="s">
        <v>12443</v>
      </c>
      <c r="AJ5664" s="43">
        <f>VLOOKUP(E5664,'FILIAIS PETZ'!$A$2:$K$2000,11,0)</f>
        <v>18328118015645</v>
      </c>
      <c r="AK5664" s="44">
        <f t="shared" si="363"/>
        <v>18328118015645</v>
      </c>
    </row>
    <row r="5665" spans="1:37" s="14" customFormat="1" ht="15" customHeight="1" thickBot="1" x14ac:dyDescent="0.25">
      <c r="A5665" s="9" t="str">
        <f t="shared" si="365"/>
        <v>PREVENTIVA</v>
      </c>
      <c r="B5665" s="18">
        <f>VLOOKUP(C5665,FORNECEDORES!D:E,2,0)</f>
        <v>741390</v>
      </c>
      <c r="C5665" s="19" t="str">
        <f>VLOOKUP(D5665,FORNECEDORES!A:D,4,0)</f>
        <v>53.327.206/0001-97</v>
      </c>
      <c r="D5665" s="17" t="s">
        <v>1785</v>
      </c>
      <c r="E5665" s="20" t="str">
        <f t="shared" si="364"/>
        <v>04 0038</v>
      </c>
      <c r="F5665" s="28" t="s">
        <v>4979</v>
      </c>
      <c r="G5665" s="21" t="str">
        <f>VLOOKUP(E5665,'FILIAIS PETZ'!A:E,5,0)</f>
        <v>PETZ CENTER MINAS</v>
      </c>
      <c r="H5665" s="20" t="str">
        <f>VLOOKUP(E5665,'FILIAIS PETZ'!A:D,4,0)</f>
        <v>CTMN-MG</v>
      </c>
      <c r="I5665" s="85">
        <v>45555</v>
      </c>
      <c r="J5665" s="84" t="s">
        <v>4980</v>
      </c>
      <c r="K5665" s="9" t="s">
        <v>5858</v>
      </c>
      <c r="L5665" s="29" t="s">
        <v>13033</v>
      </c>
      <c r="M5665" s="46">
        <v>45553</v>
      </c>
      <c r="N5665" s="46">
        <v>45574</v>
      </c>
      <c r="O5665" s="46">
        <v>45556</v>
      </c>
      <c r="P5665" s="83" t="s">
        <v>4998</v>
      </c>
      <c r="Q5665" s="84">
        <v>3</v>
      </c>
      <c r="R5665" s="84" t="s">
        <v>4991</v>
      </c>
      <c r="S5665" s="84" t="s">
        <v>4983</v>
      </c>
      <c r="T5665" s="84" t="s">
        <v>32</v>
      </c>
      <c r="U5665" s="84">
        <v>11002</v>
      </c>
      <c r="V5665" s="84">
        <v>11002</v>
      </c>
      <c r="W5665" s="84"/>
      <c r="X5665" s="84" t="s">
        <v>4992</v>
      </c>
      <c r="Y5665" s="84" t="s">
        <v>4980</v>
      </c>
      <c r="Z5665" s="84" t="s">
        <v>4980</v>
      </c>
      <c r="AA5665" s="84" t="s">
        <v>4992</v>
      </c>
      <c r="AB5665" s="84" t="s">
        <v>5066</v>
      </c>
      <c r="AC5665" s="84" t="s">
        <v>4999</v>
      </c>
      <c r="AD5665" s="29"/>
      <c r="AE5665" s="20" t="str">
        <f>VLOOKUP(E5665,'FILIAIS PETZ'!A:Q,17,0)</f>
        <v>MG-2</v>
      </c>
      <c r="AF5665" s="20" t="str">
        <f>VLOOKUP(E5665,'FILIAIS PETZ'!A:Q,3,0)</f>
        <v>FELICIO</v>
      </c>
      <c r="AG5665" s="20" t="str">
        <f>VLOOKUP(E5665,'FILIAIS PETZ'!A:Q,2,0)</f>
        <v>R3</v>
      </c>
      <c r="AH5665" s="75">
        <v>1100</v>
      </c>
      <c r="AI5665" s="16" t="s">
        <v>12950</v>
      </c>
      <c r="AJ5665" s="43">
        <f>VLOOKUP(E5665,'FILIAIS PETZ'!$A$2:$K$2000,11,0)</f>
        <v>18328118003710</v>
      </c>
      <c r="AK5665" s="44">
        <f t="shared" si="363"/>
        <v>18328118003710</v>
      </c>
    </row>
    <row r="5666" spans="1:37" s="14" customFormat="1" ht="15" customHeight="1" thickBot="1" x14ac:dyDescent="0.25">
      <c r="A5666" s="9" t="str">
        <f t="shared" si="365"/>
        <v>PREVENTIVA</v>
      </c>
      <c r="B5666" s="18">
        <f>VLOOKUP(C5666,FORNECEDORES!D:E,2,0)</f>
        <v>741390</v>
      </c>
      <c r="C5666" s="19" t="str">
        <f>VLOOKUP(D5666,FORNECEDORES!A:D,4,0)</f>
        <v>53.327.206/0001-97</v>
      </c>
      <c r="D5666" s="17" t="s">
        <v>1785</v>
      </c>
      <c r="E5666" s="20" t="str">
        <f t="shared" si="364"/>
        <v>04 0040</v>
      </c>
      <c r="F5666" s="28" t="s">
        <v>4943</v>
      </c>
      <c r="G5666" s="21" t="str">
        <f>VLOOKUP(E5666,'FILIAIS PETZ'!A:E,5,0)</f>
        <v>PETZ NOSSA SENHORA DO CARMO</v>
      </c>
      <c r="H5666" s="20" t="str">
        <f>VLOOKUP(E5666,'FILIAIS PETZ'!A:D,4,0)</f>
        <v>NSCA-MG</v>
      </c>
      <c r="I5666" s="85">
        <v>45555</v>
      </c>
      <c r="J5666" s="84" t="s">
        <v>4980</v>
      </c>
      <c r="K5666" s="84" t="s">
        <v>5858</v>
      </c>
      <c r="L5666" s="83" t="s">
        <v>13034</v>
      </c>
      <c r="M5666" s="46">
        <v>45551</v>
      </c>
      <c r="N5666" s="46">
        <v>45574</v>
      </c>
      <c r="O5666" s="46">
        <v>45556</v>
      </c>
      <c r="P5666" s="83" t="s">
        <v>4998</v>
      </c>
      <c r="Q5666" s="84">
        <v>3</v>
      </c>
      <c r="R5666" s="84" t="s">
        <v>4991</v>
      </c>
      <c r="S5666" s="84" t="s">
        <v>4983</v>
      </c>
      <c r="T5666" s="84" t="s">
        <v>32</v>
      </c>
      <c r="U5666" s="84">
        <v>11002</v>
      </c>
      <c r="V5666" s="84">
        <v>11002</v>
      </c>
      <c r="W5666" s="84"/>
      <c r="X5666" s="84" t="s">
        <v>4992</v>
      </c>
      <c r="Y5666" s="84" t="s">
        <v>4980</v>
      </c>
      <c r="Z5666" s="84" t="s">
        <v>4980</v>
      </c>
      <c r="AA5666" s="84" t="s">
        <v>4992</v>
      </c>
      <c r="AB5666" s="84" t="s">
        <v>5066</v>
      </c>
      <c r="AC5666" s="84" t="s">
        <v>4999</v>
      </c>
      <c r="AD5666" s="29"/>
      <c r="AE5666" s="20" t="str">
        <f>VLOOKUP(E5666,'FILIAIS PETZ'!A:Q,17,0)</f>
        <v>MG-1</v>
      </c>
      <c r="AF5666" s="20" t="str">
        <f>VLOOKUP(E5666,'FILIAIS PETZ'!A:Q,3,0)</f>
        <v>FELICIO</v>
      </c>
      <c r="AG5666" s="20" t="str">
        <f>VLOOKUP(E5666,'FILIAIS PETZ'!A:Q,2,0)</f>
        <v>R3</v>
      </c>
      <c r="AH5666" s="75">
        <v>1800</v>
      </c>
      <c r="AI5666" s="16" t="s">
        <v>12950</v>
      </c>
      <c r="AJ5666" s="43">
        <f>VLOOKUP(E5666,'FILIAIS PETZ'!$A$2:$K$2000,11,0)</f>
        <v>18328118003981</v>
      </c>
      <c r="AK5666" s="44">
        <f t="shared" si="363"/>
        <v>18328118003981</v>
      </c>
    </row>
    <row r="5667" spans="1:37" s="14" customFormat="1" ht="15" customHeight="1" thickBot="1" x14ac:dyDescent="0.25">
      <c r="A5667" s="9">
        <f t="shared" si="365"/>
        <v>992602</v>
      </c>
      <c r="B5667" s="18">
        <f>VLOOKUP(C5667,FORNECEDORES!D:E,2,0)</f>
        <v>55666</v>
      </c>
      <c r="C5667" s="19" t="str">
        <f>VLOOKUP(D5667,FORNECEDORES!A:D,4,0)</f>
        <v>33.045.885/0001-02</v>
      </c>
      <c r="D5667" s="17" t="s">
        <v>2848</v>
      </c>
      <c r="E5667" s="20" t="str">
        <f t="shared" si="364"/>
        <v>04 0069</v>
      </c>
      <c r="F5667" s="28" t="s">
        <v>8968</v>
      </c>
      <c r="G5667" s="21" t="str">
        <f>VLOOKUP(E5667,'FILIAIS PETZ'!A:E,5,0)</f>
        <v>PETZ GIOVANNI PIRELLI</v>
      </c>
      <c r="H5667" s="20" t="str">
        <f>VLOOKUP(E5667,'FILIAIS PETZ'!A:D,4,0)</f>
        <v>GPIR-SP</v>
      </c>
      <c r="I5667" s="85">
        <v>45555</v>
      </c>
      <c r="J5667" s="84">
        <v>992602</v>
      </c>
      <c r="K5667" s="84" t="s">
        <v>5858</v>
      </c>
      <c r="L5667" s="83" t="s">
        <v>13055</v>
      </c>
      <c r="M5667" s="46">
        <v>45555</v>
      </c>
      <c r="N5667" s="46">
        <v>45574</v>
      </c>
      <c r="O5667" s="46">
        <v>45556</v>
      </c>
      <c r="P5667" s="83" t="s">
        <v>4982</v>
      </c>
      <c r="Q5667" s="84">
        <v>3</v>
      </c>
      <c r="R5667" s="84">
        <v>1</v>
      </c>
      <c r="S5667" s="84">
        <v>8</v>
      </c>
      <c r="T5667" s="84" t="s">
        <v>32</v>
      </c>
      <c r="U5667" s="84">
        <v>11002</v>
      </c>
      <c r="V5667" s="84">
        <v>11002</v>
      </c>
      <c r="W5667" s="84" t="s">
        <v>8492</v>
      </c>
      <c r="X5667" s="84" t="s">
        <v>4992</v>
      </c>
      <c r="Y5667" s="84" t="s">
        <v>4993</v>
      </c>
      <c r="Z5667" s="84" t="s">
        <v>4993</v>
      </c>
      <c r="AA5667" s="84" t="s">
        <v>4992</v>
      </c>
      <c r="AB5667" s="84" t="s">
        <v>4987</v>
      </c>
      <c r="AC5667" s="84" t="s">
        <v>4988</v>
      </c>
      <c r="AD5667" s="83"/>
      <c r="AE5667" s="20" t="str">
        <f>VLOOKUP(E5667,'FILIAIS PETZ'!A:Q,17,0)</f>
        <v>SP3</v>
      </c>
      <c r="AF5667" s="20" t="str">
        <f>VLOOKUP(E5667,'FILIAIS PETZ'!A:Q,3,0)</f>
        <v>FELICIO</v>
      </c>
      <c r="AG5667" s="20" t="str">
        <f>VLOOKUP(E5667,'FILIAIS PETZ'!A:Q,2,0)</f>
        <v>R3</v>
      </c>
      <c r="AH5667" s="75">
        <v>2900</v>
      </c>
      <c r="AI5667" s="16" t="s">
        <v>13035</v>
      </c>
      <c r="AJ5667" s="43">
        <f>VLOOKUP(E5667,'FILIAIS PETZ'!$A$2:$K$2000,11,0)</f>
        <v>18328118006905</v>
      </c>
      <c r="AK5667" s="44">
        <f t="shared" si="363"/>
        <v>18328118006905</v>
      </c>
    </row>
    <row r="5668" spans="1:37" s="14" customFormat="1" ht="15" customHeight="1" thickBot="1" x14ac:dyDescent="0.25">
      <c r="A5668" s="9">
        <f t="shared" si="365"/>
        <v>992742</v>
      </c>
      <c r="B5668" s="18">
        <f>VLOOKUP(C5668,FORNECEDORES!D:E,2,0)</f>
        <v>39969</v>
      </c>
      <c r="C5668" s="19" t="str">
        <f>VLOOKUP(D5668,FORNECEDORES!A:D,4,0)</f>
        <v>23.457.797/0001-56</v>
      </c>
      <c r="D5668" s="13" t="s">
        <v>2466</v>
      </c>
      <c r="E5668" s="20" t="str">
        <f t="shared" si="364"/>
        <v>04 0044</v>
      </c>
      <c r="F5668" s="28" t="s">
        <v>8974</v>
      </c>
      <c r="G5668" s="21" t="str">
        <f>VLOOKUP(E5668,'FILIAIS PETZ'!A:E,5,0)</f>
        <v>PETZ SANTO ANDRE</v>
      </c>
      <c r="H5668" s="20" t="str">
        <f>VLOOKUP(E5668,'FILIAIS PETZ'!A:D,4,0)</f>
        <v>STAD-SP</v>
      </c>
      <c r="I5668" s="85">
        <v>45555</v>
      </c>
      <c r="J5668" s="84">
        <v>992742</v>
      </c>
      <c r="K5668" s="9" t="s">
        <v>5858</v>
      </c>
      <c r="L5668" s="29" t="s">
        <v>13037</v>
      </c>
      <c r="M5668" s="46">
        <v>45555</v>
      </c>
      <c r="N5668" s="46">
        <v>45574</v>
      </c>
      <c r="O5668" s="46">
        <v>45556</v>
      </c>
      <c r="P5668" s="83" t="s">
        <v>4990</v>
      </c>
      <c r="Q5668" s="84">
        <v>3</v>
      </c>
      <c r="R5668" s="84">
        <v>1</v>
      </c>
      <c r="S5668" s="84">
        <v>8</v>
      </c>
      <c r="T5668" s="84" t="s">
        <v>32</v>
      </c>
      <c r="U5668" s="84">
        <v>11002</v>
      </c>
      <c r="V5668" s="84">
        <v>11002</v>
      </c>
      <c r="W5668" s="84" t="s">
        <v>5021</v>
      </c>
      <c r="X5668" s="84" t="s">
        <v>4985</v>
      </c>
      <c r="Y5668" s="84" t="s">
        <v>4997</v>
      </c>
      <c r="Z5668" s="84" t="s">
        <v>4993</v>
      </c>
      <c r="AA5668" s="84" t="s">
        <v>4989</v>
      </c>
      <c r="AB5668" s="84" t="s">
        <v>4987</v>
      </c>
      <c r="AC5668" s="84" t="s">
        <v>5006</v>
      </c>
      <c r="AD5668" s="83"/>
      <c r="AE5668" s="20" t="str">
        <f>VLOOKUP(E5668,'FILIAIS PETZ'!A:Q,17,0)</f>
        <v>SP3</v>
      </c>
      <c r="AF5668" s="20" t="str">
        <f>VLOOKUP(E5668,'FILIAIS PETZ'!A:Q,3,0)</f>
        <v>FELICIO</v>
      </c>
      <c r="AG5668" s="20" t="str">
        <f>VLOOKUP(E5668,'FILIAIS PETZ'!A:Q,2,0)</f>
        <v>R3</v>
      </c>
      <c r="AH5668" s="75">
        <v>480</v>
      </c>
      <c r="AI5668" s="16" t="s">
        <v>13036</v>
      </c>
      <c r="AJ5668" s="43">
        <f>VLOOKUP(E5668,'FILIAIS PETZ'!$A$2:$K$2000,11,0)</f>
        <v>18328118004600</v>
      </c>
      <c r="AK5668" s="44">
        <f t="shared" si="363"/>
        <v>18328118004600</v>
      </c>
    </row>
    <row r="5669" spans="1:37" s="14" customFormat="1" ht="15" customHeight="1" thickBot="1" x14ac:dyDescent="0.25">
      <c r="A5669" s="9">
        <f t="shared" si="365"/>
        <v>992555</v>
      </c>
      <c r="B5669" s="18">
        <f>VLOOKUP(C5669,FORNECEDORES!D:E,2,0)</f>
        <v>49973</v>
      </c>
      <c r="C5669" s="19" t="str">
        <f>VLOOKUP(D5669,FORNECEDORES!A:D,4,0)</f>
        <v>30.827.985/0001-94</v>
      </c>
      <c r="D5669" s="13" t="s">
        <v>2744</v>
      </c>
      <c r="E5669" s="20" t="str">
        <f t="shared" si="364"/>
        <v>04 0040</v>
      </c>
      <c r="F5669" s="28" t="s">
        <v>4943</v>
      </c>
      <c r="G5669" s="21" t="str">
        <f>VLOOKUP(E5669,'FILIAIS PETZ'!A:E,5,0)</f>
        <v>PETZ NOSSA SENHORA DO CARMO</v>
      </c>
      <c r="H5669" s="20" t="str">
        <f>VLOOKUP(E5669,'FILIAIS PETZ'!A:D,4,0)</f>
        <v>NSCA-MG</v>
      </c>
      <c r="I5669" s="85">
        <v>45553</v>
      </c>
      <c r="J5669" s="84">
        <v>992555</v>
      </c>
      <c r="K5669" s="9" t="s">
        <v>5858</v>
      </c>
      <c r="L5669" s="29" t="s">
        <v>11684</v>
      </c>
      <c r="M5669" s="46">
        <v>45555</v>
      </c>
      <c r="N5669" s="46">
        <v>45581</v>
      </c>
      <c r="O5669" s="46">
        <v>45558</v>
      </c>
      <c r="P5669" s="83" t="s">
        <v>5003</v>
      </c>
      <c r="Q5669" s="84">
        <v>3</v>
      </c>
      <c r="R5669" s="84">
        <v>1</v>
      </c>
      <c r="S5669" s="84">
        <v>8</v>
      </c>
      <c r="T5669" s="84" t="s">
        <v>32</v>
      </c>
      <c r="U5669" s="84">
        <v>11002</v>
      </c>
      <c r="V5669" s="84">
        <v>11002</v>
      </c>
      <c r="W5669" s="84" t="s">
        <v>5107</v>
      </c>
      <c r="X5669" s="84" t="s">
        <v>5016</v>
      </c>
      <c r="Y5669" s="84" t="s">
        <v>4993</v>
      </c>
      <c r="Z5669" s="84" t="s">
        <v>4993</v>
      </c>
      <c r="AA5669" s="84" t="s">
        <v>5103</v>
      </c>
      <c r="AB5669" s="84" t="s">
        <v>5005</v>
      </c>
      <c r="AC5669" s="84" t="s">
        <v>5006</v>
      </c>
      <c r="AD5669" s="29"/>
      <c r="AE5669" s="20" t="str">
        <f>VLOOKUP(E5669,'FILIAIS PETZ'!A:Q,17,0)</f>
        <v>MG-1</v>
      </c>
      <c r="AF5669" s="20" t="str">
        <f>VLOOKUP(E5669,'FILIAIS PETZ'!A:Q,3,0)</f>
        <v>FELICIO</v>
      </c>
      <c r="AG5669" s="20" t="str">
        <f>VLOOKUP(E5669,'FILIAIS PETZ'!A:Q,2,0)</f>
        <v>R3</v>
      </c>
      <c r="AH5669" s="75">
        <v>5080</v>
      </c>
      <c r="AI5669" s="16" t="s">
        <v>12931</v>
      </c>
      <c r="AJ5669" s="43">
        <f>VLOOKUP(E5669,'FILIAIS PETZ'!$A$2:$K$2000,11,0)</f>
        <v>18328118003981</v>
      </c>
      <c r="AK5669" s="44">
        <f t="shared" si="363"/>
        <v>18328118003981</v>
      </c>
    </row>
    <row r="5670" spans="1:37" s="14" customFormat="1" ht="15" customHeight="1" thickBot="1" x14ac:dyDescent="0.25">
      <c r="A5670" s="9">
        <f t="shared" si="365"/>
        <v>992560</v>
      </c>
      <c r="B5670" s="18">
        <f>VLOOKUP(C5670,FORNECEDORES!D:E,2,0)</f>
        <v>49973</v>
      </c>
      <c r="C5670" s="19" t="str">
        <f>VLOOKUP(D5670,FORNECEDORES!A:D,4,0)</f>
        <v>30.827.985/0001-94</v>
      </c>
      <c r="D5670" s="13" t="s">
        <v>2744</v>
      </c>
      <c r="E5670" s="20" t="str">
        <f t="shared" si="364"/>
        <v>04 0095</v>
      </c>
      <c r="F5670" s="28" t="s">
        <v>4945</v>
      </c>
      <c r="G5670" s="21" t="str">
        <f>VLOOKUP(E5670,'FILIAIS PETZ'!A:E,5,0)</f>
        <v>PETZ BETIM</v>
      </c>
      <c r="H5670" s="20" t="str">
        <f>VLOOKUP(E5670,'FILIAIS PETZ'!A:D,4,0)</f>
        <v>BTIM-MG</v>
      </c>
      <c r="I5670" s="85">
        <v>45553</v>
      </c>
      <c r="J5670" s="84">
        <v>992560</v>
      </c>
      <c r="K5670" s="9" t="s">
        <v>5858</v>
      </c>
      <c r="L5670" s="29" t="s">
        <v>13084</v>
      </c>
      <c r="M5670" s="46">
        <v>45555</v>
      </c>
      <c r="N5670" s="46">
        <v>45581</v>
      </c>
      <c r="O5670" s="46">
        <v>45558</v>
      </c>
      <c r="P5670" s="83" t="s">
        <v>5003</v>
      </c>
      <c r="Q5670" s="84">
        <v>3</v>
      </c>
      <c r="R5670" s="84">
        <v>1</v>
      </c>
      <c r="S5670" s="84">
        <v>8</v>
      </c>
      <c r="T5670" s="84" t="s">
        <v>32</v>
      </c>
      <c r="U5670" s="84">
        <v>11002</v>
      </c>
      <c r="V5670" s="84">
        <v>11002</v>
      </c>
      <c r="W5670" s="84" t="s">
        <v>5107</v>
      </c>
      <c r="X5670" s="84" t="s">
        <v>5016</v>
      </c>
      <c r="Y5670" s="84" t="s">
        <v>4993</v>
      </c>
      <c r="Z5670" s="84" t="s">
        <v>4993</v>
      </c>
      <c r="AA5670" s="84" t="s">
        <v>5103</v>
      </c>
      <c r="AB5670" s="84" t="s">
        <v>5005</v>
      </c>
      <c r="AC5670" s="84" t="s">
        <v>5006</v>
      </c>
      <c r="AD5670" s="29"/>
      <c r="AE5670" s="20" t="str">
        <f>VLOOKUP(E5670,'FILIAIS PETZ'!A:Q,17,0)</f>
        <v>MG-2</v>
      </c>
      <c r="AF5670" s="20" t="str">
        <f>VLOOKUP(E5670,'FILIAIS PETZ'!A:Q,3,0)</f>
        <v>FELICIO</v>
      </c>
      <c r="AG5670" s="20" t="str">
        <f>VLOOKUP(E5670,'FILIAIS PETZ'!A:Q,2,0)</f>
        <v>R3</v>
      </c>
      <c r="AH5670" s="75">
        <v>3210</v>
      </c>
      <c r="AI5670" s="16" t="s">
        <v>12934</v>
      </c>
      <c r="AJ5670" s="43">
        <f>VLOOKUP(E5670,'FILIAIS PETZ'!$A$2:$K$2000,11,0)</f>
        <v>18328118009084</v>
      </c>
      <c r="AK5670" s="44">
        <f t="shared" si="363"/>
        <v>18328118009084</v>
      </c>
    </row>
    <row r="5671" spans="1:37" s="14" customFormat="1" ht="15" customHeight="1" thickBot="1" x14ac:dyDescent="0.25">
      <c r="A5671" s="9">
        <f t="shared" si="365"/>
        <v>992559</v>
      </c>
      <c r="B5671" s="18">
        <f>VLOOKUP(C5671,FORNECEDORES!D:E,2,0)</f>
        <v>49973</v>
      </c>
      <c r="C5671" s="19" t="str">
        <f>VLOOKUP(D5671,FORNECEDORES!A:D,4,0)</f>
        <v>30.827.985/0001-94</v>
      </c>
      <c r="D5671" s="13" t="s">
        <v>2744</v>
      </c>
      <c r="E5671" s="20" t="str">
        <f t="shared" si="364"/>
        <v>04 0061</v>
      </c>
      <c r="F5671" s="28" t="s">
        <v>4946</v>
      </c>
      <c r="G5671" s="21" t="str">
        <f>VLOOKUP(E5671,'FILIAIS PETZ'!A:E,5,0)</f>
        <v>PETZ PAMPULHA</v>
      </c>
      <c r="H5671" s="20" t="str">
        <f>VLOOKUP(E5671,'FILIAIS PETZ'!A:D,4,0)</f>
        <v>PAMP-MG</v>
      </c>
      <c r="I5671" s="85">
        <v>45553</v>
      </c>
      <c r="J5671" s="9">
        <v>992559</v>
      </c>
      <c r="K5671" s="9" t="s">
        <v>5858</v>
      </c>
      <c r="L5671" s="29" t="s">
        <v>13086</v>
      </c>
      <c r="M5671" s="46">
        <v>45555</v>
      </c>
      <c r="N5671" s="46">
        <v>45581</v>
      </c>
      <c r="O5671" s="46">
        <v>45558</v>
      </c>
      <c r="P5671" s="83" t="s">
        <v>5003</v>
      </c>
      <c r="Q5671" s="84">
        <v>3</v>
      </c>
      <c r="R5671" s="84">
        <v>1</v>
      </c>
      <c r="S5671" s="84">
        <v>8</v>
      </c>
      <c r="T5671" s="84" t="s">
        <v>32</v>
      </c>
      <c r="U5671" s="84">
        <v>11002</v>
      </c>
      <c r="V5671" s="84">
        <v>11002</v>
      </c>
      <c r="W5671" s="84" t="s">
        <v>5107</v>
      </c>
      <c r="X5671" s="84" t="s">
        <v>5016</v>
      </c>
      <c r="Y5671" s="84" t="s">
        <v>4980</v>
      </c>
      <c r="Z5671" s="84" t="s">
        <v>4980</v>
      </c>
      <c r="AA5671" s="84" t="s">
        <v>5103</v>
      </c>
      <c r="AB5671" s="84" t="s">
        <v>5005</v>
      </c>
      <c r="AC5671" s="84" t="s">
        <v>5006</v>
      </c>
      <c r="AD5671" s="29"/>
      <c r="AE5671" s="20" t="str">
        <f>VLOOKUP(E5671,'FILIAIS PETZ'!A:Q,17,0)</f>
        <v>MG-1</v>
      </c>
      <c r="AF5671" s="20" t="str">
        <f>VLOOKUP(E5671,'FILIAIS PETZ'!A:Q,3,0)</f>
        <v>FELICIO</v>
      </c>
      <c r="AG5671" s="20" t="str">
        <f>VLOOKUP(E5671,'FILIAIS PETZ'!A:Q,2,0)</f>
        <v>R3</v>
      </c>
      <c r="AH5671" s="75">
        <v>480</v>
      </c>
      <c r="AI5671" s="16" t="s">
        <v>12933</v>
      </c>
      <c r="AJ5671" s="43">
        <f>VLOOKUP(E5671,'FILIAIS PETZ'!$A$2:$K$2000,11,0)</f>
        <v>18328118006069</v>
      </c>
      <c r="AK5671" s="44">
        <f t="shared" si="363"/>
        <v>18328118006069</v>
      </c>
    </row>
    <row r="5672" spans="1:37" s="14" customFormat="1" ht="15" customHeight="1" thickBot="1" x14ac:dyDescent="0.25">
      <c r="A5672" s="9" t="str">
        <f t="shared" si="365"/>
        <v>PREVENTIVA</v>
      </c>
      <c r="B5672" s="18">
        <f>VLOOKUP(C5672,FORNECEDORES!D:E,2,0)</f>
        <v>638161</v>
      </c>
      <c r="C5672" s="19" t="str">
        <f>VLOOKUP(D5672,FORNECEDORES!A:D,4,0)</f>
        <v>29.739.737/0005-36</v>
      </c>
      <c r="D5672" s="13" t="s">
        <v>7606</v>
      </c>
      <c r="E5672" s="20" t="str">
        <f t="shared" si="364"/>
        <v>04 0211</v>
      </c>
      <c r="F5672" s="28" t="s">
        <v>4974</v>
      </c>
      <c r="G5672" s="21" t="str">
        <f>VLOOKUP(E5672,'FILIAIS PETZ'!A:E,5,0)</f>
        <v>PETZ CASTELO BH</v>
      </c>
      <c r="H5672" s="20" t="str">
        <f>VLOOKUP(E5672,'FILIAIS PETZ'!A:D,4,0)</f>
        <v>CTLO-MG</v>
      </c>
      <c r="I5672" s="46">
        <v>45558</v>
      </c>
      <c r="J5672" s="9" t="s">
        <v>4980</v>
      </c>
      <c r="K5672" s="9" t="s">
        <v>5858</v>
      </c>
      <c r="L5672" s="29" t="s">
        <v>13122</v>
      </c>
      <c r="M5672" s="46">
        <v>45538</v>
      </c>
      <c r="N5672" s="46">
        <v>45574</v>
      </c>
      <c r="O5672" s="46">
        <v>45558</v>
      </c>
      <c r="P5672" s="29" t="s">
        <v>4990</v>
      </c>
      <c r="Q5672" s="9">
        <v>3</v>
      </c>
      <c r="R5672" s="9">
        <v>1</v>
      </c>
      <c r="S5672" s="9" t="s">
        <v>4983</v>
      </c>
      <c r="T5672" s="9" t="s">
        <v>32</v>
      </c>
      <c r="U5672" s="9">
        <v>11002</v>
      </c>
      <c r="V5672" s="9">
        <v>11002</v>
      </c>
      <c r="W5672" s="9" t="s">
        <v>4996</v>
      </c>
      <c r="X5672" s="9" t="s">
        <v>5033</v>
      </c>
      <c r="Y5672" s="10" t="s">
        <v>4980</v>
      </c>
      <c r="Z5672" s="10" t="s">
        <v>4980</v>
      </c>
      <c r="AA5672" s="10" t="s">
        <v>5033</v>
      </c>
      <c r="AB5672" s="10" t="s">
        <v>5066</v>
      </c>
      <c r="AC5672" s="9" t="s">
        <v>5006</v>
      </c>
      <c r="AD5672" s="29"/>
      <c r="AE5672" s="20" t="str">
        <f>VLOOKUP(E5672,'FILIAIS PETZ'!A:Q,17,0)</f>
        <v>MG-1</v>
      </c>
      <c r="AF5672" s="20" t="str">
        <f>VLOOKUP(E5672,'FILIAIS PETZ'!A:Q,3,0)</f>
        <v>FELICIO</v>
      </c>
      <c r="AG5672" s="20" t="str">
        <f>VLOOKUP(E5672,'FILIAIS PETZ'!A:Q,2,0)</f>
        <v>R3</v>
      </c>
      <c r="AH5672" s="75">
        <v>370</v>
      </c>
      <c r="AI5672" s="16" t="s">
        <v>13123</v>
      </c>
      <c r="AJ5672" s="43">
        <f>VLOOKUP(E5672,'FILIAIS PETZ'!$A$2:$K$2000,11,0)</f>
        <v>18328118019985</v>
      </c>
      <c r="AK5672" s="44">
        <f t="shared" si="363"/>
        <v>18328118019985</v>
      </c>
    </row>
    <row r="5673" spans="1:37" s="14" customFormat="1" ht="15" customHeight="1" thickBot="1" x14ac:dyDescent="0.25">
      <c r="A5673" s="9" t="str">
        <f t="shared" si="365"/>
        <v>PREVENTIVA</v>
      </c>
      <c r="B5673" s="18">
        <f>VLOOKUP(C5673,FORNECEDORES!D:E,2,0)</f>
        <v>4722</v>
      </c>
      <c r="C5673" s="19" t="str">
        <f>VLOOKUP(D5673,FORNECEDORES!A:D,4,0)</f>
        <v>08.100.057/0001-74</v>
      </c>
      <c r="D5673" s="13" t="s">
        <v>6219</v>
      </c>
      <c r="E5673" s="20" t="str">
        <f t="shared" si="364"/>
        <v>04 0156</v>
      </c>
      <c r="F5673" s="28" t="s">
        <v>4940</v>
      </c>
      <c r="G5673" s="21" t="str">
        <f>VLOOKUP(E5673,'FILIAIS PETZ'!A:E,5,0)</f>
        <v>PETZ ITAPETININGA</v>
      </c>
      <c r="H5673" s="20" t="str">
        <f>VLOOKUP(E5673,'FILIAIS PETZ'!A:D,4,0)</f>
        <v>ITPT-SP</v>
      </c>
      <c r="I5673" s="46">
        <v>45559</v>
      </c>
      <c r="J5673" s="9" t="s">
        <v>4980</v>
      </c>
      <c r="K5673" s="84" t="s">
        <v>5858</v>
      </c>
      <c r="L5673" s="83" t="s">
        <v>13148</v>
      </c>
      <c r="M5673" s="46">
        <v>45555</v>
      </c>
      <c r="N5673" s="46">
        <v>45574</v>
      </c>
      <c r="O5673" s="46">
        <v>45559</v>
      </c>
      <c r="P5673" s="29" t="s">
        <v>4998</v>
      </c>
      <c r="Q5673" s="9">
        <v>3</v>
      </c>
      <c r="R5673" s="9">
        <v>1</v>
      </c>
      <c r="S5673" s="9" t="s">
        <v>4983</v>
      </c>
      <c r="T5673" s="9" t="s">
        <v>32</v>
      </c>
      <c r="U5673" s="9">
        <v>11002</v>
      </c>
      <c r="V5673" s="9">
        <v>11002</v>
      </c>
      <c r="W5673" s="9"/>
      <c r="X5673" s="9" t="s">
        <v>5016</v>
      </c>
      <c r="Y5673" s="10" t="s">
        <v>4994</v>
      </c>
      <c r="Z5673" s="10" t="s">
        <v>4994</v>
      </c>
      <c r="AA5673" s="10" t="s">
        <v>5732</v>
      </c>
      <c r="AB5673" s="10" t="s">
        <v>5040</v>
      </c>
      <c r="AC5673" s="9" t="s">
        <v>4999</v>
      </c>
      <c r="AD5673" s="29"/>
      <c r="AE5673" s="20" t="str">
        <f>VLOOKUP(E5673,'FILIAIS PETZ'!A:Q,17,0)</f>
        <v>SP7</v>
      </c>
      <c r="AF5673" s="20" t="str">
        <f>VLOOKUP(E5673,'FILIAIS PETZ'!A:Q,3,0)</f>
        <v>FELICIO</v>
      </c>
      <c r="AG5673" s="20" t="str">
        <f>VLOOKUP(E5673,'FILIAIS PETZ'!A:Q,2,0)</f>
        <v>R3</v>
      </c>
      <c r="AH5673" s="75">
        <v>2330</v>
      </c>
      <c r="AI5673" s="16" t="s">
        <v>13151</v>
      </c>
      <c r="AJ5673" s="43">
        <f>VLOOKUP(E5673,'FILIAIS PETZ'!$A$2:$K$2000,11,0)</f>
        <v>18328118014754</v>
      </c>
      <c r="AK5673" s="44">
        <f t="shared" si="363"/>
        <v>18328118014754</v>
      </c>
    </row>
    <row r="5674" spans="1:37" s="14" customFormat="1" ht="15" customHeight="1" thickBot="1" x14ac:dyDescent="0.25">
      <c r="A5674" s="9">
        <f t="shared" si="365"/>
        <v>995980</v>
      </c>
      <c r="B5674" s="18">
        <f>VLOOKUP(C5674,FORNECEDORES!D:E,2,0)</f>
        <v>9057</v>
      </c>
      <c r="C5674" s="19" t="str">
        <f>VLOOKUP(D5674,FORNECEDORES!A:D,4,0)</f>
        <v>19.357.006/0001-49</v>
      </c>
      <c r="D5674" s="13" t="s">
        <v>2290</v>
      </c>
      <c r="E5674" s="20" t="str">
        <f t="shared" si="364"/>
        <v>04 0061</v>
      </c>
      <c r="F5674" s="28" t="s">
        <v>4946</v>
      </c>
      <c r="G5674" s="21" t="str">
        <f>VLOOKUP(E5674,'FILIAIS PETZ'!A:E,5,0)</f>
        <v>PETZ PAMPULHA</v>
      </c>
      <c r="H5674" s="20" t="str">
        <f>VLOOKUP(E5674,'FILIAIS PETZ'!A:D,4,0)</f>
        <v>PAMP-MG</v>
      </c>
      <c r="I5674" s="46">
        <v>45555</v>
      </c>
      <c r="J5674" s="9">
        <v>995980</v>
      </c>
      <c r="K5674" s="9"/>
      <c r="L5674" s="29"/>
      <c r="M5674" s="46"/>
      <c r="N5674" s="46"/>
      <c r="O5674" s="46"/>
      <c r="P5674" s="29" t="s">
        <v>4982</v>
      </c>
      <c r="Q5674" s="9">
        <v>3</v>
      </c>
      <c r="R5674" s="9">
        <v>1</v>
      </c>
      <c r="S5674" s="9">
        <v>8</v>
      </c>
      <c r="T5674" s="9" t="s">
        <v>32</v>
      </c>
      <c r="U5674" s="9">
        <v>11002</v>
      </c>
      <c r="V5674" s="9">
        <v>11002</v>
      </c>
      <c r="W5674" s="9" t="s">
        <v>5039</v>
      </c>
      <c r="X5674" s="9" t="s">
        <v>4985</v>
      </c>
      <c r="Y5674" s="10" t="s">
        <v>4993</v>
      </c>
      <c r="Z5674" s="10" t="s">
        <v>8408</v>
      </c>
      <c r="AA5674" s="10" t="s">
        <v>4989</v>
      </c>
      <c r="AB5674" s="10" t="s">
        <v>12941</v>
      </c>
      <c r="AC5674" s="9" t="s">
        <v>4988</v>
      </c>
      <c r="AD5674" s="29">
        <v>800000421</v>
      </c>
      <c r="AE5674" s="20" t="str">
        <f>VLOOKUP(E5674,'FILIAIS PETZ'!A:Q,17,0)</f>
        <v>MG-1</v>
      </c>
      <c r="AF5674" s="20" t="str">
        <f>VLOOKUP(E5674,'FILIAIS PETZ'!A:Q,3,0)</f>
        <v>FELICIO</v>
      </c>
      <c r="AG5674" s="20" t="str">
        <f>VLOOKUP(E5674,'FILIAIS PETZ'!A:Q,2,0)</f>
        <v>R3</v>
      </c>
      <c r="AH5674" s="75">
        <v>3650</v>
      </c>
      <c r="AI5674" s="16" t="s">
        <v>13213</v>
      </c>
      <c r="AJ5674" s="43">
        <f>VLOOKUP(E5674,'FILIAIS PETZ'!$A$2:$K$2000,11,0)</f>
        <v>18328118006069</v>
      </c>
      <c r="AK5674" s="44">
        <f t="shared" si="363"/>
        <v>18328118006069</v>
      </c>
    </row>
    <row r="5675" spans="1:37" s="14" customFormat="1" ht="15" customHeight="1" thickBot="1" x14ac:dyDescent="0.25">
      <c r="A5675" s="9">
        <f t="shared" si="365"/>
        <v>995982</v>
      </c>
      <c r="B5675" s="18">
        <f>VLOOKUP(C5675,FORNECEDORES!D:E,2,0)</f>
        <v>9057</v>
      </c>
      <c r="C5675" s="19" t="str">
        <f>VLOOKUP(D5675,FORNECEDORES!A:D,4,0)</f>
        <v>19.357.006/0001-49</v>
      </c>
      <c r="D5675" s="13" t="s">
        <v>2290</v>
      </c>
      <c r="E5675" s="20" t="str">
        <f t="shared" si="364"/>
        <v>04 0061</v>
      </c>
      <c r="F5675" s="28" t="s">
        <v>4946</v>
      </c>
      <c r="G5675" s="21" t="str">
        <f>VLOOKUP(E5675,'FILIAIS PETZ'!A:E,5,0)</f>
        <v>PETZ PAMPULHA</v>
      </c>
      <c r="H5675" s="20" t="str">
        <f>VLOOKUP(E5675,'FILIAIS PETZ'!A:D,4,0)</f>
        <v>PAMP-MG</v>
      </c>
      <c r="I5675" s="46">
        <v>45555</v>
      </c>
      <c r="J5675" s="9">
        <v>995982</v>
      </c>
      <c r="K5675" s="9"/>
      <c r="L5675" s="29"/>
      <c r="M5675" s="46"/>
      <c r="N5675" s="46"/>
      <c r="O5675" s="46"/>
      <c r="P5675" s="29" t="s">
        <v>4982</v>
      </c>
      <c r="Q5675" s="9">
        <v>3</v>
      </c>
      <c r="R5675" s="9">
        <v>1</v>
      </c>
      <c r="S5675" s="9">
        <v>8</v>
      </c>
      <c r="T5675" s="9" t="s">
        <v>32</v>
      </c>
      <c r="U5675" s="9">
        <v>11002</v>
      </c>
      <c r="V5675" s="9">
        <v>11002</v>
      </c>
      <c r="W5675" s="9" t="s">
        <v>5024</v>
      </c>
      <c r="X5675" s="9" t="s">
        <v>4985</v>
      </c>
      <c r="Y5675" s="10" t="s">
        <v>4993</v>
      </c>
      <c r="Z5675" s="10" t="s">
        <v>8408</v>
      </c>
      <c r="AA5675" s="10" t="s">
        <v>4989</v>
      </c>
      <c r="AB5675" s="10" t="s">
        <v>12941</v>
      </c>
      <c r="AC5675" s="9" t="s">
        <v>4988</v>
      </c>
      <c r="AD5675" s="29">
        <v>800000421</v>
      </c>
      <c r="AE5675" s="20" t="str">
        <f>VLOOKUP(E5675,'FILIAIS PETZ'!A:Q,17,0)</f>
        <v>MG-1</v>
      </c>
      <c r="AF5675" s="20" t="str">
        <f>VLOOKUP(E5675,'FILIAIS PETZ'!A:Q,3,0)</f>
        <v>FELICIO</v>
      </c>
      <c r="AG5675" s="20" t="str">
        <f>VLOOKUP(E5675,'FILIAIS PETZ'!A:Q,2,0)</f>
        <v>R3</v>
      </c>
      <c r="AH5675" s="75">
        <v>2000</v>
      </c>
      <c r="AI5675" s="16" t="s">
        <v>13214</v>
      </c>
      <c r="AJ5675" s="43">
        <f>VLOOKUP(E5675,'FILIAIS PETZ'!$A$2:$K$2000,11,0)</f>
        <v>18328118006069</v>
      </c>
      <c r="AK5675" s="44">
        <f t="shared" si="363"/>
        <v>18328118006069</v>
      </c>
    </row>
    <row r="5676" spans="1:37" s="14" customFormat="1" ht="15" customHeight="1" thickBot="1" x14ac:dyDescent="0.25">
      <c r="A5676" s="9">
        <f t="shared" si="365"/>
        <v>995983</v>
      </c>
      <c r="B5676" s="18">
        <f>VLOOKUP(C5676,FORNECEDORES!D:E,2,0)</f>
        <v>9057</v>
      </c>
      <c r="C5676" s="19" t="str">
        <f>VLOOKUP(D5676,FORNECEDORES!A:D,4,0)</f>
        <v>19.357.006/0001-49</v>
      </c>
      <c r="D5676" s="13" t="s">
        <v>2290</v>
      </c>
      <c r="E5676" s="20" t="str">
        <f t="shared" si="364"/>
        <v>04 0061</v>
      </c>
      <c r="F5676" s="28" t="s">
        <v>4946</v>
      </c>
      <c r="G5676" s="21" t="str">
        <f>VLOOKUP(E5676,'FILIAIS PETZ'!A:E,5,0)</f>
        <v>PETZ PAMPULHA</v>
      </c>
      <c r="H5676" s="20" t="str">
        <f>VLOOKUP(E5676,'FILIAIS PETZ'!A:D,4,0)</f>
        <v>PAMP-MG</v>
      </c>
      <c r="I5676" s="46">
        <v>45555</v>
      </c>
      <c r="J5676" s="9">
        <v>995983</v>
      </c>
      <c r="K5676" s="9"/>
      <c r="L5676" s="29"/>
      <c r="M5676" s="46"/>
      <c r="N5676" s="46"/>
      <c r="O5676" s="46"/>
      <c r="P5676" s="29" t="s">
        <v>4982</v>
      </c>
      <c r="Q5676" s="9">
        <v>3</v>
      </c>
      <c r="R5676" s="9">
        <v>1</v>
      </c>
      <c r="S5676" s="9">
        <v>8</v>
      </c>
      <c r="T5676" s="9" t="s">
        <v>32</v>
      </c>
      <c r="U5676" s="9">
        <v>11002</v>
      </c>
      <c r="V5676" s="9">
        <v>11002</v>
      </c>
      <c r="W5676" s="9" t="s">
        <v>5039</v>
      </c>
      <c r="X5676" s="9" t="s">
        <v>4985</v>
      </c>
      <c r="Y5676" s="10" t="s">
        <v>4993</v>
      </c>
      <c r="Z5676" s="10" t="s">
        <v>8408</v>
      </c>
      <c r="AA5676" s="10" t="s">
        <v>4989</v>
      </c>
      <c r="AB5676" s="10" t="s">
        <v>12941</v>
      </c>
      <c r="AC5676" s="9" t="s">
        <v>4988</v>
      </c>
      <c r="AD5676" s="29">
        <v>800000421</v>
      </c>
      <c r="AE5676" s="20" t="str">
        <f>VLOOKUP(E5676,'FILIAIS PETZ'!A:Q,17,0)</f>
        <v>MG-1</v>
      </c>
      <c r="AF5676" s="20" t="str">
        <f>VLOOKUP(E5676,'FILIAIS PETZ'!A:Q,3,0)</f>
        <v>FELICIO</v>
      </c>
      <c r="AG5676" s="20" t="str">
        <f>VLOOKUP(E5676,'FILIAIS PETZ'!A:Q,2,0)</f>
        <v>R3</v>
      </c>
      <c r="AH5676" s="75">
        <v>7500</v>
      </c>
      <c r="AI5676" s="16" t="s">
        <v>13215</v>
      </c>
      <c r="AJ5676" s="43">
        <f>VLOOKUP(E5676,'FILIAIS PETZ'!$A$2:$K$2000,11,0)</f>
        <v>18328118006069</v>
      </c>
      <c r="AK5676" s="44">
        <f t="shared" si="363"/>
        <v>18328118006069</v>
      </c>
    </row>
    <row r="5677" spans="1:37" s="14" customFormat="1" ht="15" customHeight="1" thickBot="1" x14ac:dyDescent="0.25">
      <c r="A5677" s="9">
        <f t="shared" si="365"/>
        <v>995986</v>
      </c>
      <c r="B5677" s="18">
        <f>VLOOKUP(C5677,FORNECEDORES!D:E,2,0)</f>
        <v>9057</v>
      </c>
      <c r="C5677" s="19" t="str">
        <f>VLOOKUP(D5677,FORNECEDORES!A:D,4,0)</f>
        <v>19.357.006/0001-49</v>
      </c>
      <c r="D5677" s="13" t="s">
        <v>2290</v>
      </c>
      <c r="E5677" s="20" t="str">
        <f t="shared" si="364"/>
        <v>04 0061</v>
      </c>
      <c r="F5677" s="28" t="s">
        <v>4946</v>
      </c>
      <c r="G5677" s="21" t="str">
        <f>VLOOKUP(E5677,'FILIAIS PETZ'!A:E,5,0)</f>
        <v>PETZ PAMPULHA</v>
      </c>
      <c r="H5677" s="20" t="str">
        <f>VLOOKUP(E5677,'FILIAIS PETZ'!A:D,4,0)</f>
        <v>PAMP-MG</v>
      </c>
      <c r="I5677" s="46">
        <v>45555</v>
      </c>
      <c r="J5677" s="9">
        <v>995986</v>
      </c>
      <c r="K5677" s="9"/>
      <c r="L5677" s="29"/>
      <c r="M5677" s="46"/>
      <c r="N5677" s="46"/>
      <c r="O5677" s="46"/>
      <c r="P5677" s="29" t="s">
        <v>4982</v>
      </c>
      <c r="Q5677" s="9">
        <v>3</v>
      </c>
      <c r="R5677" s="9">
        <v>1</v>
      </c>
      <c r="S5677" s="9">
        <v>8</v>
      </c>
      <c r="T5677" s="9" t="s">
        <v>32</v>
      </c>
      <c r="U5677" s="9">
        <v>11002</v>
      </c>
      <c r="V5677" s="9">
        <v>11002</v>
      </c>
      <c r="W5677" s="9" t="s">
        <v>5062</v>
      </c>
      <c r="X5677" s="9" t="s">
        <v>4985</v>
      </c>
      <c r="Y5677" s="10" t="s">
        <v>4993</v>
      </c>
      <c r="Z5677" s="10" t="s">
        <v>8408</v>
      </c>
      <c r="AA5677" s="10" t="s">
        <v>4989</v>
      </c>
      <c r="AB5677" s="10" t="s">
        <v>12941</v>
      </c>
      <c r="AC5677" s="9" t="s">
        <v>4988</v>
      </c>
      <c r="AD5677" s="29">
        <v>800000421</v>
      </c>
      <c r="AE5677" s="20" t="str">
        <f>VLOOKUP(E5677,'FILIAIS PETZ'!A:Q,17,0)</f>
        <v>MG-1</v>
      </c>
      <c r="AF5677" s="20" t="str">
        <f>VLOOKUP(E5677,'FILIAIS PETZ'!A:Q,3,0)</f>
        <v>FELICIO</v>
      </c>
      <c r="AG5677" s="20" t="str">
        <f>VLOOKUP(E5677,'FILIAIS PETZ'!A:Q,2,0)</f>
        <v>R3</v>
      </c>
      <c r="AH5677" s="75">
        <v>1500</v>
      </c>
      <c r="AI5677" s="16" t="s">
        <v>13216</v>
      </c>
      <c r="AJ5677" s="43">
        <f>VLOOKUP(E5677,'FILIAIS PETZ'!$A$2:$K$2000,11,0)</f>
        <v>18328118006069</v>
      </c>
      <c r="AK5677" s="44">
        <f t="shared" si="363"/>
        <v>18328118006069</v>
      </c>
    </row>
    <row r="5678" spans="1:37" s="14" customFormat="1" ht="15" customHeight="1" thickBot="1" x14ac:dyDescent="0.25">
      <c r="A5678" s="9">
        <f t="shared" si="365"/>
        <v>995993</v>
      </c>
      <c r="B5678" s="18">
        <f>VLOOKUP(C5678,FORNECEDORES!D:E,2,0)</f>
        <v>9057</v>
      </c>
      <c r="C5678" s="19" t="str">
        <f>VLOOKUP(D5678,FORNECEDORES!A:D,4,0)</f>
        <v>19.357.006/0001-49</v>
      </c>
      <c r="D5678" s="13" t="s">
        <v>2290</v>
      </c>
      <c r="E5678" s="20" t="str">
        <f t="shared" si="364"/>
        <v>04 0061</v>
      </c>
      <c r="F5678" s="28" t="s">
        <v>4946</v>
      </c>
      <c r="G5678" s="21" t="str">
        <f>VLOOKUP(E5678,'FILIAIS PETZ'!A:E,5,0)</f>
        <v>PETZ PAMPULHA</v>
      </c>
      <c r="H5678" s="20" t="str">
        <f>VLOOKUP(E5678,'FILIAIS PETZ'!A:D,4,0)</f>
        <v>PAMP-MG</v>
      </c>
      <c r="I5678" s="46">
        <v>45555</v>
      </c>
      <c r="J5678" s="9">
        <v>995993</v>
      </c>
      <c r="K5678" s="9"/>
      <c r="L5678" s="29"/>
      <c r="M5678" s="46"/>
      <c r="N5678" s="46"/>
      <c r="O5678" s="46"/>
      <c r="P5678" s="29" t="s">
        <v>4982</v>
      </c>
      <c r="Q5678" s="9">
        <v>3</v>
      </c>
      <c r="R5678" s="9">
        <v>1</v>
      </c>
      <c r="S5678" s="9">
        <v>8</v>
      </c>
      <c r="T5678" s="9" t="s">
        <v>32</v>
      </c>
      <c r="U5678" s="9">
        <v>11002</v>
      </c>
      <c r="V5678" s="9">
        <v>11002</v>
      </c>
      <c r="W5678" s="9" t="s">
        <v>8492</v>
      </c>
      <c r="X5678" s="9" t="s">
        <v>4985</v>
      </c>
      <c r="Y5678" s="10" t="s">
        <v>4993</v>
      </c>
      <c r="Z5678" s="10" t="s">
        <v>8408</v>
      </c>
      <c r="AA5678" s="10" t="s">
        <v>4989</v>
      </c>
      <c r="AB5678" s="10" t="s">
        <v>12941</v>
      </c>
      <c r="AC5678" s="9" t="s">
        <v>4988</v>
      </c>
      <c r="AD5678" s="29">
        <v>800000421</v>
      </c>
      <c r="AE5678" s="20" t="str">
        <f>VLOOKUP(E5678,'FILIAIS PETZ'!A:Q,17,0)</f>
        <v>MG-1</v>
      </c>
      <c r="AF5678" s="20" t="str">
        <f>VLOOKUP(E5678,'FILIAIS PETZ'!A:Q,3,0)</f>
        <v>FELICIO</v>
      </c>
      <c r="AG5678" s="20" t="str">
        <f>VLOOKUP(E5678,'FILIAIS PETZ'!A:Q,2,0)</f>
        <v>R3</v>
      </c>
      <c r="AH5678" s="75">
        <v>1000</v>
      </c>
      <c r="AI5678" s="16" t="s">
        <v>13217</v>
      </c>
      <c r="AJ5678" s="43">
        <f>VLOOKUP(E5678,'FILIAIS PETZ'!$A$2:$K$2000,11,0)</f>
        <v>18328118006069</v>
      </c>
      <c r="AK5678" s="44">
        <f t="shared" si="363"/>
        <v>18328118006069</v>
      </c>
    </row>
    <row r="5679" spans="1:37" s="14" customFormat="1" ht="15" customHeight="1" thickBot="1" x14ac:dyDescent="0.25">
      <c r="A5679" s="9">
        <f t="shared" si="365"/>
        <v>996035</v>
      </c>
      <c r="B5679" s="18">
        <f>VLOOKUP(C5679,FORNECEDORES!D:E,2,0)</f>
        <v>7736</v>
      </c>
      <c r="C5679" s="19" t="str">
        <f>VLOOKUP(D5679,FORNECEDORES!A:D,4,0)</f>
        <v>27.385.816/0001-37</v>
      </c>
      <c r="D5679" s="13" t="s">
        <v>2591</v>
      </c>
      <c r="E5679" s="20" t="str">
        <f t="shared" si="364"/>
        <v>04 0200</v>
      </c>
      <c r="F5679" s="28" t="s">
        <v>4960</v>
      </c>
      <c r="G5679" s="21" t="str">
        <f>VLOOKUP(E5679,'FILIAIS PETZ'!A:E,5,0)</f>
        <v>PETZ BRASILIA W3 NORTE</v>
      </c>
      <c r="H5679" s="20" t="str">
        <f>VLOOKUP(E5679,'FILIAIS PETZ'!A:D,4,0)</f>
        <v>W3NT-DF</v>
      </c>
      <c r="I5679" s="46">
        <v>45559</v>
      </c>
      <c r="J5679" s="9">
        <v>996035</v>
      </c>
      <c r="K5679" s="9"/>
      <c r="L5679" s="29"/>
      <c r="M5679" s="46"/>
      <c r="N5679" s="46"/>
      <c r="O5679" s="46"/>
      <c r="P5679" s="29" t="s">
        <v>4982</v>
      </c>
      <c r="Q5679" s="9">
        <v>3</v>
      </c>
      <c r="R5679" s="9">
        <v>1</v>
      </c>
      <c r="S5679" s="9">
        <v>8</v>
      </c>
      <c r="T5679" s="9" t="s">
        <v>32</v>
      </c>
      <c r="U5679" s="9">
        <v>11002</v>
      </c>
      <c r="V5679" s="9">
        <v>11002</v>
      </c>
      <c r="W5679" s="9" t="s">
        <v>5024</v>
      </c>
      <c r="X5679" s="9" t="s">
        <v>4985</v>
      </c>
      <c r="Y5679" s="10" t="s">
        <v>4993</v>
      </c>
      <c r="Z5679" s="10" t="s">
        <v>8408</v>
      </c>
      <c r="AA5679" s="10" t="s">
        <v>4989</v>
      </c>
      <c r="AB5679" s="10" t="s">
        <v>12941</v>
      </c>
      <c r="AC5679" s="9" t="s">
        <v>4988</v>
      </c>
      <c r="AD5679" s="29">
        <v>800000421</v>
      </c>
      <c r="AE5679" s="20" t="str">
        <f>VLOOKUP(E5679,'FILIAIS PETZ'!A:Q,17,0)</f>
        <v>CO-2</v>
      </c>
      <c r="AF5679" s="20" t="str">
        <f>VLOOKUP(E5679,'FILIAIS PETZ'!A:Q,3,0)</f>
        <v>FELICIO</v>
      </c>
      <c r="AG5679" s="20" t="str">
        <f>VLOOKUP(E5679,'FILIAIS PETZ'!A:Q,2,0)</f>
        <v>R3</v>
      </c>
      <c r="AH5679" s="75">
        <v>14500</v>
      </c>
      <c r="AI5679" s="16" t="s">
        <v>13218</v>
      </c>
      <c r="AJ5679" s="43">
        <f>VLOOKUP(E5679,'FILIAIS PETZ'!$A$2:$K$2000,11,0)</f>
        <v>18328118018660</v>
      </c>
      <c r="AK5679" s="44">
        <f t="shared" si="363"/>
        <v>18328118018660</v>
      </c>
    </row>
    <row r="5680" spans="1:37" s="14" customFormat="1" ht="15" customHeight="1" thickBot="1" x14ac:dyDescent="0.25">
      <c r="A5680" s="9">
        <f t="shared" si="365"/>
        <v>996039</v>
      </c>
      <c r="B5680" s="18">
        <f>VLOOKUP(C5680,FORNECEDORES!D:E,2,0)</f>
        <v>7736</v>
      </c>
      <c r="C5680" s="19" t="str">
        <f>VLOOKUP(D5680,FORNECEDORES!A:D,4,0)</f>
        <v>27.385.816/0001-37</v>
      </c>
      <c r="D5680" s="13" t="s">
        <v>2591</v>
      </c>
      <c r="E5680" s="20" t="str">
        <f t="shared" si="364"/>
        <v>04 0144</v>
      </c>
      <c r="F5680" s="28" t="s">
        <v>4938</v>
      </c>
      <c r="G5680" s="21" t="str">
        <f>VLOOKUP(E5680,'FILIAIS PETZ'!A:E,5,0)</f>
        <v>PETZ FERNANDO CORREA</v>
      </c>
      <c r="H5680" s="20" t="str">
        <f>VLOOKUP(E5680,'FILIAIS PETZ'!A:D,4,0)</f>
        <v>FCOR-MT</v>
      </c>
      <c r="I5680" s="46">
        <v>45559</v>
      </c>
      <c r="J5680" s="9">
        <v>996039</v>
      </c>
      <c r="K5680" s="84" t="s">
        <v>5858</v>
      </c>
      <c r="L5680" s="83" t="s">
        <v>12986</v>
      </c>
      <c r="M5680" s="46">
        <v>45567</v>
      </c>
      <c r="N5680" s="46">
        <v>45595</v>
      </c>
      <c r="O5680" s="46">
        <v>45579</v>
      </c>
      <c r="P5680" s="29" t="s">
        <v>4982</v>
      </c>
      <c r="Q5680" s="9">
        <v>3</v>
      </c>
      <c r="R5680" s="9">
        <v>1</v>
      </c>
      <c r="S5680" s="9">
        <v>8</v>
      </c>
      <c r="T5680" s="9" t="s">
        <v>32</v>
      </c>
      <c r="U5680" s="9">
        <v>11002</v>
      </c>
      <c r="V5680" s="9">
        <v>11002</v>
      </c>
      <c r="W5680" s="9" t="s">
        <v>5024</v>
      </c>
      <c r="X5680" s="9" t="s">
        <v>4985</v>
      </c>
      <c r="Y5680" s="10" t="s">
        <v>4993</v>
      </c>
      <c r="Z5680" s="10" t="s">
        <v>8408</v>
      </c>
      <c r="AA5680" s="10" t="s">
        <v>4989</v>
      </c>
      <c r="AB5680" s="10" t="s">
        <v>12941</v>
      </c>
      <c r="AC5680" s="9" t="s">
        <v>4988</v>
      </c>
      <c r="AD5680" s="29">
        <v>800000421</v>
      </c>
      <c r="AE5680" s="20" t="str">
        <f>VLOOKUP(E5680,'FILIAIS PETZ'!A:Q,17,0)</f>
        <v>CO-3</v>
      </c>
      <c r="AF5680" s="20" t="str">
        <f>VLOOKUP(E5680,'FILIAIS PETZ'!A:Q,3,0)</f>
        <v>FELICIO</v>
      </c>
      <c r="AG5680" s="20" t="str">
        <f>VLOOKUP(E5680,'FILIAIS PETZ'!A:Q,2,0)</f>
        <v>R3</v>
      </c>
      <c r="AH5680" s="75">
        <v>11600</v>
      </c>
      <c r="AI5680" s="16" t="s">
        <v>13218</v>
      </c>
      <c r="AJ5680" s="43">
        <f>VLOOKUP(E5680,'FILIAIS PETZ'!$A$2:$K$2000,11,0)</f>
        <v>18328118014169</v>
      </c>
      <c r="AK5680" s="44">
        <f t="shared" si="363"/>
        <v>18328118014169</v>
      </c>
    </row>
    <row r="5681" spans="1:37" s="14" customFormat="1" ht="15" customHeight="1" thickBot="1" x14ac:dyDescent="0.25">
      <c r="A5681" s="9">
        <f t="shared" si="365"/>
        <v>996044</v>
      </c>
      <c r="B5681" s="18">
        <f>VLOOKUP(C5681,FORNECEDORES!D:E,2,0)</f>
        <v>7736</v>
      </c>
      <c r="C5681" s="19" t="str">
        <f>VLOOKUP(D5681,FORNECEDORES!A:D,4,0)</f>
        <v>27.385.816/0001-37</v>
      </c>
      <c r="D5681" s="13" t="s">
        <v>2591</v>
      </c>
      <c r="E5681" s="20" t="str">
        <f t="shared" si="364"/>
        <v>04 0144</v>
      </c>
      <c r="F5681" s="28" t="s">
        <v>4938</v>
      </c>
      <c r="G5681" s="21" t="str">
        <f>VLOOKUP(E5681,'FILIAIS PETZ'!A:E,5,0)</f>
        <v>PETZ FERNANDO CORREA</v>
      </c>
      <c r="H5681" s="20" t="str">
        <f>VLOOKUP(E5681,'FILIAIS PETZ'!A:D,4,0)</f>
        <v>FCOR-MT</v>
      </c>
      <c r="I5681" s="46">
        <v>45559</v>
      </c>
      <c r="J5681" s="9">
        <v>996044</v>
      </c>
      <c r="K5681" s="84" t="s">
        <v>5858</v>
      </c>
      <c r="L5681" s="83" t="s">
        <v>13027</v>
      </c>
      <c r="M5681" s="46">
        <v>45567</v>
      </c>
      <c r="N5681" s="46">
        <v>45595</v>
      </c>
      <c r="O5681" s="46">
        <v>45579</v>
      </c>
      <c r="P5681" s="29" t="s">
        <v>4982</v>
      </c>
      <c r="Q5681" s="9">
        <v>3</v>
      </c>
      <c r="R5681" s="9">
        <v>1</v>
      </c>
      <c r="S5681" s="9">
        <v>8</v>
      </c>
      <c r="T5681" s="9" t="s">
        <v>32</v>
      </c>
      <c r="U5681" s="9">
        <v>11002</v>
      </c>
      <c r="V5681" s="9">
        <v>11002</v>
      </c>
      <c r="W5681" s="9" t="s">
        <v>5024</v>
      </c>
      <c r="X5681" s="9" t="s">
        <v>4985</v>
      </c>
      <c r="Y5681" s="10" t="s">
        <v>4993</v>
      </c>
      <c r="Z5681" s="10" t="s">
        <v>8408</v>
      </c>
      <c r="AA5681" s="10" t="s">
        <v>4989</v>
      </c>
      <c r="AB5681" s="10" t="s">
        <v>12941</v>
      </c>
      <c r="AC5681" s="9" t="s">
        <v>4988</v>
      </c>
      <c r="AD5681" s="29">
        <v>800000421</v>
      </c>
      <c r="AE5681" s="20" t="str">
        <f>VLOOKUP(E5681,'FILIAIS PETZ'!A:Q,17,0)</f>
        <v>CO-3</v>
      </c>
      <c r="AF5681" s="20" t="str">
        <f>VLOOKUP(E5681,'FILIAIS PETZ'!A:Q,3,0)</f>
        <v>FELICIO</v>
      </c>
      <c r="AG5681" s="20" t="str">
        <f>VLOOKUP(E5681,'FILIAIS PETZ'!A:Q,2,0)</f>
        <v>R3</v>
      </c>
      <c r="AH5681" s="75">
        <v>5600</v>
      </c>
      <c r="AI5681" s="16" t="s">
        <v>13219</v>
      </c>
      <c r="AJ5681" s="43">
        <f>VLOOKUP(E5681,'FILIAIS PETZ'!$A$2:$K$2000,11,0)</f>
        <v>18328118014169</v>
      </c>
      <c r="AK5681" s="44">
        <f t="shared" si="363"/>
        <v>18328118014169</v>
      </c>
    </row>
    <row r="5682" spans="1:37" s="14" customFormat="1" ht="15" customHeight="1" thickBot="1" x14ac:dyDescent="0.25">
      <c r="A5682" s="9">
        <f t="shared" si="365"/>
        <v>996052</v>
      </c>
      <c r="B5682" s="18">
        <f>VLOOKUP(C5682,FORNECEDORES!D:E,2,0)</f>
        <v>7736</v>
      </c>
      <c r="C5682" s="19" t="str">
        <f>VLOOKUP(D5682,FORNECEDORES!A:D,4,0)</f>
        <v>27.385.816/0001-37</v>
      </c>
      <c r="D5682" s="13" t="s">
        <v>2591</v>
      </c>
      <c r="E5682" s="20" t="str">
        <f t="shared" si="364"/>
        <v>04 0207</v>
      </c>
      <c r="F5682" s="28" t="s">
        <v>4962</v>
      </c>
      <c r="G5682" s="21" t="str">
        <f>VLOOKUP(E5682,'FILIAIS PETZ'!A:E,5,0)</f>
        <v>PETZ GILBERTO SALOMÃO</v>
      </c>
      <c r="H5682" s="20" t="str">
        <f>VLOOKUP(E5682,'FILIAIS PETZ'!A:D,4,0)</f>
        <v>GBSL-DF</v>
      </c>
      <c r="I5682" s="46">
        <v>45559</v>
      </c>
      <c r="J5682" s="9">
        <v>996052</v>
      </c>
      <c r="K5682" s="84" t="s">
        <v>5858</v>
      </c>
      <c r="L5682" s="83" t="s">
        <v>13619</v>
      </c>
      <c r="M5682" s="46">
        <v>45567</v>
      </c>
      <c r="N5682" s="46">
        <v>45595</v>
      </c>
      <c r="O5682" s="46">
        <v>45579</v>
      </c>
      <c r="P5682" s="29" t="s">
        <v>4982</v>
      </c>
      <c r="Q5682" s="9">
        <v>3</v>
      </c>
      <c r="R5682" s="9">
        <v>1</v>
      </c>
      <c r="S5682" s="9">
        <v>8</v>
      </c>
      <c r="T5682" s="9" t="s">
        <v>32</v>
      </c>
      <c r="U5682" s="9">
        <v>11002</v>
      </c>
      <c r="V5682" s="9">
        <v>11002</v>
      </c>
      <c r="W5682" s="9" t="s">
        <v>5019</v>
      </c>
      <c r="X5682" s="9" t="s">
        <v>4992</v>
      </c>
      <c r="Y5682" s="10" t="s">
        <v>4993</v>
      </c>
      <c r="Z5682" s="10" t="s">
        <v>5044</v>
      </c>
      <c r="AA5682" s="10" t="s">
        <v>5014</v>
      </c>
      <c r="AB5682" s="10" t="s">
        <v>12941</v>
      </c>
      <c r="AC5682" s="9" t="s">
        <v>4988</v>
      </c>
      <c r="AD5682" s="29">
        <v>800000247</v>
      </c>
      <c r="AE5682" s="20" t="str">
        <f>VLOOKUP(E5682,'FILIAIS PETZ'!A:Q,17,0)</f>
        <v>CO-1</v>
      </c>
      <c r="AF5682" s="20" t="str">
        <f>VLOOKUP(E5682,'FILIAIS PETZ'!A:Q,3,0)</f>
        <v>FELICIO</v>
      </c>
      <c r="AG5682" s="20" t="str">
        <f>VLOOKUP(E5682,'FILIAIS PETZ'!A:Q,2,0)</f>
        <v>R3</v>
      </c>
      <c r="AH5682" s="75">
        <v>3752.27</v>
      </c>
      <c r="AI5682" s="16" t="s">
        <v>13220</v>
      </c>
      <c r="AJ5682" s="43">
        <f>VLOOKUP(E5682,'FILIAIS PETZ'!$A$2:$K$2000,11,0)</f>
        <v>18328118020215</v>
      </c>
      <c r="AK5682" s="44">
        <f t="shared" si="363"/>
        <v>18328118020215</v>
      </c>
    </row>
    <row r="5683" spans="1:37" s="14" customFormat="1" ht="15" customHeight="1" thickBot="1" x14ac:dyDescent="0.25">
      <c r="A5683" s="9">
        <f t="shared" si="365"/>
        <v>996055</v>
      </c>
      <c r="B5683" s="18">
        <f>VLOOKUP(C5683,FORNECEDORES!D:E,2,0)</f>
        <v>7736</v>
      </c>
      <c r="C5683" s="19" t="str">
        <f>VLOOKUP(D5683,FORNECEDORES!A:D,4,0)</f>
        <v>27.385.816/0001-37</v>
      </c>
      <c r="D5683" s="13" t="s">
        <v>2591</v>
      </c>
      <c r="E5683" s="20" t="str">
        <f t="shared" si="364"/>
        <v>04 0207</v>
      </c>
      <c r="F5683" s="28" t="s">
        <v>4962</v>
      </c>
      <c r="G5683" s="21" t="str">
        <f>VLOOKUP(E5683,'FILIAIS PETZ'!A:E,5,0)</f>
        <v>PETZ GILBERTO SALOMÃO</v>
      </c>
      <c r="H5683" s="20" t="str">
        <f>VLOOKUP(E5683,'FILIAIS PETZ'!A:D,4,0)</f>
        <v>GBSL-DF</v>
      </c>
      <c r="I5683" s="46">
        <v>45559</v>
      </c>
      <c r="J5683" s="9">
        <v>996055</v>
      </c>
      <c r="K5683" s="84" t="s">
        <v>5858</v>
      </c>
      <c r="L5683" s="83" t="s">
        <v>13620</v>
      </c>
      <c r="M5683" s="46">
        <v>45567</v>
      </c>
      <c r="N5683" s="46">
        <v>45595</v>
      </c>
      <c r="O5683" s="46">
        <v>45579</v>
      </c>
      <c r="P5683" s="29" t="s">
        <v>4982</v>
      </c>
      <c r="Q5683" s="9">
        <v>3</v>
      </c>
      <c r="R5683" s="9">
        <v>1</v>
      </c>
      <c r="S5683" s="9">
        <v>8</v>
      </c>
      <c r="T5683" s="9" t="s">
        <v>32</v>
      </c>
      <c r="U5683" s="9">
        <v>11002</v>
      </c>
      <c r="V5683" s="9">
        <v>11002</v>
      </c>
      <c r="W5683" s="9" t="s">
        <v>5019</v>
      </c>
      <c r="X5683" s="9" t="s">
        <v>4992</v>
      </c>
      <c r="Y5683" s="10" t="s">
        <v>4993</v>
      </c>
      <c r="Z5683" s="10" t="s">
        <v>5044</v>
      </c>
      <c r="AA5683" s="10" t="s">
        <v>5014</v>
      </c>
      <c r="AB5683" s="10" t="s">
        <v>12941</v>
      </c>
      <c r="AC5683" s="9" t="s">
        <v>4988</v>
      </c>
      <c r="AD5683" s="29">
        <v>800000247</v>
      </c>
      <c r="AE5683" s="20" t="str">
        <f>VLOOKUP(E5683,'FILIAIS PETZ'!A:Q,17,0)</f>
        <v>CO-1</v>
      </c>
      <c r="AF5683" s="20" t="str">
        <f>VLOOKUP(E5683,'FILIAIS PETZ'!A:Q,3,0)</f>
        <v>FELICIO</v>
      </c>
      <c r="AG5683" s="20" t="str">
        <f>VLOOKUP(E5683,'FILIAIS PETZ'!A:Q,2,0)</f>
        <v>R3</v>
      </c>
      <c r="AH5683" s="75">
        <v>5152.1400000000003</v>
      </c>
      <c r="AI5683" s="16" t="s">
        <v>13220</v>
      </c>
      <c r="AJ5683" s="43">
        <f>VLOOKUP(E5683,'FILIAIS PETZ'!$A$2:$K$2000,11,0)</f>
        <v>18328118020215</v>
      </c>
      <c r="AK5683" s="44">
        <f t="shared" si="363"/>
        <v>18328118020215</v>
      </c>
    </row>
    <row r="5684" spans="1:37" s="14" customFormat="1" ht="15" customHeight="1" thickBot="1" x14ac:dyDescent="0.25">
      <c r="A5684" s="9">
        <f t="shared" si="365"/>
        <v>996057</v>
      </c>
      <c r="B5684" s="18">
        <f>VLOOKUP(C5684,FORNECEDORES!D:E,2,0)</f>
        <v>7736</v>
      </c>
      <c r="C5684" s="19" t="str">
        <f>VLOOKUP(D5684,FORNECEDORES!A:D,4,0)</f>
        <v>27.385.816/0001-37</v>
      </c>
      <c r="D5684" s="13" t="s">
        <v>2591</v>
      </c>
      <c r="E5684" s="20" t="str">
        <f t="shared" si="364"/>
        <v>04 0015</v>
      </c>
      <c r="F5684" s="28" t="s">
        <v>4971</v>
      </c>
      <c r="G5684" s="21" t="str">
        <f>VLOOKUP(E5684,'FILIAIS PETZ'!A:E,5,0)</f>
        <v>PETZ BRASILIA SIA</v>
      </c>
      <c r="H5684" s="20" t="str">
        <f>VLOOKUP(E5684,'FILIAIS PETZ'!A:D,4,0)</f>
        <v>BSIA-DF</v>
      </c>
      <c r="I5684" s="46">
        <v>45559</v>
      </c>
      <c r="J5684" s="9">
        <v>996057</v>
      </c>
      <c r="K5684" s="84" t="s">
        <v>5858</v>
      </c>
      <c r="L5684" s="83" t="s">
        <v>13621</v>
      </c>
      <c r="M5684" s="46">
        <v>45567</v>
      </c>
      <c r="N5684" s="46">
        <v>45595</v>
      </c>
      <c r="O5684" s="46">
        <v>45579</v>
      </c>
      <c r="P5684" s="29" t="s">
        <v>4982</v>
      </c>
      <c r="Q5684" s="9">
        <v>3</v>
      </c>
      <c r="R5684" s="9">
        <v>1</v>
      </c>
      <c r="S5684" s="9">
        <v>8</v>
      </c>
      <c r="T5684" s="9" t="s">
        <v>32</v>
      </c>
      <c r="U5684" s="9">
        <v>11002</v>
      </c>
      <c r="V5684" s="9">
        <v>11002</v>
      </c>
      <c r="W5684" s="9" t="s">
        <v>4984</v>
      </c>
      <c r="X5684" s="9" t="s">
        <v>4985</v>
      </c>
      <c r="Y5684" s="10" t="s">
        <v>4997</v>
      </c>
      <c r="Z5684" s="10" t="s">
        <v>5020</v>
      </c>
      <c r="AA5684" s="10" t="s">
        <v>5014</v>
      </c>
      <c r="AB5684" s="10" t="s">
        <v>5066</v>
      </c>
      <c r="AC5684" s="9" t="s">
        <v>4988</v>
      </c>
      <c r="AD5684" s="29">
        <v>800000246</v>
      </c>
      <c r="AE5684" s="20" t="str">
        <f>VLOOKUP(E5684,'FILIAIS PETZ'!A:Q,17,0)</f>
        <v>CO-2</v>
      </c>
      <c r="AF5684" s="20" t="str">
        <f>VLOOKUP(E5684,'FILIAIS PETZ'!A:Q,3,0)</f>
        <v>FELICIO</v>
      </c>
      <c r="AG5684" s="20" t="str">
        <f>VLOOKUP(E5684,'FILIAIS PETZ'!A:Q,2,0)</f>
        <v>R3</v>
      </c>
      <c r="AH5684" s="75">
        <v>1595</v>
      </c>
      <c r="AI5684" s="16" t="s">
        <v>13221</v>
      </c>
      <c r="AJ5684" s="43">
        <f>VLOOKUP(E5684,'FILIAIS PETZ'!$A$2:$K$2000,11,0)</f>
        <v>18328118000451</v>
      </c>
      <c r="AK5684" s="44">
        <f t="shared" si="363"/>
        <v>18328118000451</v>
      </c>
    </row>
    <row r="5685" spans="1:37" s="14" customFormat="1" ht="15" customHeight="1" thickBot="1" x14ac:dyDescent="0.25">
      <c r="A5685" s="9">
        <f t="shared" si="365"/>
        <v>997022</v>
      </c>
      <c r="B5685" s="18">
        <f>VLOOKUP(C5685,FORNECEDORES!D:E,2,0)</f>
        <v>148893</v>
      </c>
      <c r="C5685" s="19" t="str">
        <f>VLOOKUP(D5685,FORNECEDORES!A:D,4,0)</f>
        <v>06.191.743/0001-72</v>
      </c>
      <c r="D5685" s="13" t="s">
        <v>4752</v>
      </c>
      <c r="E5685" s="20" t="str">
        <f t="shared" si="364"/>
        <v>04 0011</v>
      </c>
      <c r="F5685" s="28" t="s">
        <v>8976</v>
      </c>
      <c r="G5685" s="21" t="str">
        <f>VLOOKUP(E5685,'FILIAIS PETZ'!A:E,5,0)</f>
        <v>PETZ AUGUSTA</v>
      </c>
      <c r="H5685" s="20" t="str">
        <f>VLOOKUP(E5685,'FILIAIS PETZ'!A:D,4,0)</f>
        <v>AUGT-SP</v>
      </c>
      <c r="I5685" s="46">
        <v>45561</v>
      </c>
      <c r="J5685" s="9">
        <v>997022</v>
      </c>
      <c r="K5685" s="9" t="s">
        <v>5858</v>
      </c>
      <c r="L5685" s="29" t="s">
        <v>13583</v>
      </c>
      <c r="M5685" s="46">
        <v>45566</v>
      </c>
      <c r="N5685" s="46">
        <v>45595</v>
      </c>
      <c r="O5685" s="46">
        <v>45575</v>
      </c>
      <c r="P5685" s="29" t="s">
        <v>4990</v>
      </c>
      <c r="Q5685" s="9">
        <v>3</v>
      </c>
      <c r="R5685" s="9">
        <v>1</v>
      </c>
      <c r="S5685" s="9">
        <v>8</v>
      </c>
      <c r="T5685" s="9" t="s">
        <v>32</v>
      </c>
      <c r="U5685" s="9">
        <v>11002</v>
      </c>
      <c r="V5685" s="9">
        <v>11002</v>
      </c>
      <c r="W5685" s="9" t="s">
        <v>5019</v>
      </c>
      <c r="X5685" s="9" t="s">
        <v>4985</v>
      </c>
      <c r="Y5685" s="10" t="s">
        <v>4997</v>
      </c>
      <c r="Z5685" s="10" t="s">
        <v>8408</v>
      </c>
      <c r="AA5685" s="10" t="s">
        <v>4989</v>
      </c>
      <c r="AB5685" s="10" t="s">
        <v>5066</v>
      </c>
      <c r="AC5685" s="9" t="s">
        <v>5006</v>
      </c>
      <c r="AD5685" s="29"/>
      <c r="AE5685" s="20" t="str">
        <f>VLOOKUP(E5685,'FILIAIS PETZ'!A:Q,17,0)</f>
        <v>SP2</v>
      </c>
      <c r="AF5685" s="20" t="str">
        <f>VLOOKUP(E5685,'FILIAIS PETZ'!A:Q,3,0)</f>
        <v>FELICIO</v>
      </c>
      <c r="AG5685" s="20" t="str">
        <f>VLOOKUP(E5685,'FILIAIS PETZ'!A:Q,2,0)</f>
        <v>R3</v>
      </c>
      <c r="AH5685" s="75">
        <v>1598.68</v>
      </c>
      <c r="AI5685" s="16" t="s">
        <v>12492</v>
      </c>
      <c r="AJ5685" s="43">
        <f>VLOOKUP(E5685,'FILIAIS PETZ'!$A$2:$K$2000,11,0)</f>
        <v>18328118001776</v>
      </c>
      <c r="AK5685" s="44">
        <f t="shared" si="363"/>
        <v>18328118001776</v>
      </c>
    </row>
    <row r="5686" spans="1:37" s="14" customFormat="1" ht="15" customHeight="1" thickBot="1" x14ac:dyDescent="0.25">
      <c r="A5686" s="9">
        <f t="shared" si="365"/>
        <v>997176</v>
      </c>
      <c r="B5686" s="18">
        <f>VLOOKUP(C5686,FORNECEDORES!D:E,2,0)</f>
        <v>839337</v>
      </c>
      <c r="C5686" s="19" t="str">
        <f>VLOOKUP(D5686,FORNECEDORES!A:D,4,0)</f>
        <v>29.259.830/0001-10</v>
      </c>
      <c r="D5686" s="13" t="s">
        <v>13771</v>
      </c>
      <c r="E5686" s="20" t="str">
        <f t="shared" si="364"/>
        <v>04 0146</v>
      </c>
      <c r="F5686" s="28" t="s">
        <v>4947</v>
      </c>
      <c r="G5686" s="21" t="str">
        <f>VLOOKUP(E5686,'FILIAIS PETZ'!A:E,5,0)</f>
        <v>PETZ DJALMA BATISTA</v>
      </c>
      <c r="H5686" s="20" t="str">
        <f>VLOOKUP(E5686,'FILIAIS PETZ'!A:D,4,0)</f>
        <v>DJBA-AM</v>
      </c>
      <c r="I5686" s="46">
        <v>45561</v>
      </c>
      <c r="J5686" s="9">
        <v>997176</v>
      </c>
      <c r="K5686" s="9" t="s">
        <v>5858</v>
      </c>
      <c r="L5686" s="29" t="s">
        <v>11257</v>
      </c>
      <c r="M5686" s="46">
        <v>45567</v>
      </c>
      <c r="N5686" s="46">
        <v>45595</v>
      </c>
      <c r="O5686" s="46">
        <v>45582</v>
      </c>
      <c r="P5686" s="29" t="s">
        <v>4990</v>
      </c>
      <c r="Q5686" s="9">
        <v>3</v>
      </c>
      <c r="R5686" s="9">
        <v>1</v>
      </c>
      <c r="S5686" s="9">
        <v>8</v>
      </c>
      <c r="T5686" s="9" t="s">
        <v>32</v>
      </c>
      <c r="U5686" s="9">
        <v>11002</v>
      </c>
      <c r="V5686" s="9">
        <v>11002</v>
      </c>
      <c r="W5686" s="9" t="s">
        <v>5019</v>
      </c>
      <c r="X5686" s="9" t="s">
        <v>4992</v>
      </c>
      <c r="Y5686" s="10" t="s">
        <v>5044</v>
      </c>
      <c r="Z5686" s="10" t="s">
        <v>8408</v>
      </c>
      <c r="AA5686" s="10" t="s">
        <v>4989</v>
      </c>
      <c r="AB5686" s="10" t="s">
        <v>12941</v>
      </c>
      <c r="AC5686" s="9" t="s">
        <v>4988</v>
      </c>
      <c r="AD5686" s="29">
        <v>800000247</v>
      </c>
      <c r="AE5686" s="20" t="str">
        <f>VLOOKUP(E5686,'FILIAIS PETZ'!A:Q,17,0)</f>
        <v>CO-3</v>
      </c>
      <c r="AF5686" s="20" t="str">
        <f>VLOOKUP(E5686,'FILIAIS PETZ'!A:Q,3,0)</f>
        <v>FELICIO</v>
      </c>
      <c r="AG5686" s="20" t="str">
        <f>VLOOKUP(E5686,'FILIAIS PETZ'!A:Q,2,0)</f>
        <v>R3</v>
      </c>
      <c r="AH5686" s="75">
        <v>7434.64</v>
      </c>
      <c r="AI5686" s="16" t="s">
        <v>13222</v>
      </c>
      <c r="AJ5686" s="43">
        <f>VLOOKUP(E5686,'FILIAIS PETZ'!$A$2:$K$2000,11,0)</f>
        <v>18328118013782</v>
      </c>
      <c r="AK5686" s="44">
        <f t="shared" si="363"/>
        <v>18328118013782</v>
      </c>
    </row>
    <row r="5687" spans="1:37" s="14" customFormat="1" ht="15" customHeight="1" thickBot="1" x14ac:dyDescent="0.25">
      <c r="A5687" s="9">
        <f t="shared" si="365"/>
        <v>997182</v>
      </c>
      <c r="B5687" s="18">
        <f>VLOOKUP(C5687,FORNECEDORES!D:E,2,0)</f>
        <v>7736</v>
      </c>
      <c r="C5687" s="19" t="str">
        <f>VLOOKUP(D5687,FORNECEDORES!A:D,4,0)</f>
        <v>27.385.816/0001-37</v>
      </c>
      <c r="D5687" s="13" t="s">
        <v>2591</v>
      </c>
      <c r="E5687" s="20" t="str">
        <f t="shared" si="364"/>
        <v>04 0077</v>
      </c>
      <c r="F5687" s="28" t="s">
        <v>4954</v>
      </c>
      <c r="G5687" s="21" t="str">
        <f>VLOOKUP(E5687,'FILIAIS PETZ'!A:E,5,0)</f>
        <v>PETZ GOIANIA (SETOR BUENO)</v>
      </c>
      <c r="H5687" s="20" t="str">
        <f>VLOOKUP(E5687,'FILIAIS PETZ'!A:D,4,0)</f>
        <v>BT63-GO</v>
      </c>
      <c r="I5687" s="46">
        <v>45561</v>
      </c>
      <c r="J5687" s="9">
        <v>997182</v>
      </c>
      <c r="K5687" s="84" t="s">
        <v>5858</v>
      </c>
      <c r="L5687" s="83" t="s">
        <v>13651</v>
      </c>
      <c r="M5687" s="46">
        <v>45567</v>
      </c>
      <c r="N5687" s="46">
        <v>45595</v>
      </c>
      <c r="O5687" s="46">
        <v>45579</v>
      </c>
      <c r="P5687" s="29" t="s">
        <v>4982</v>
      </c>
      <c r="Q5687" s="9">
        <v>3</v>
      </c>
      <c r="R5687" s="9">
        <v>1</v>
      </c>
      <c r="S5687" s="9">
        <v>8</v>
      </c>
      <c r="T5687" s="9" t="s">
        <v>32</v>
      </c>
      <c r="U5687" s="9">
        <v>11002</v>
      </c>
      <c r="V5687" s="9">
        <v>11002</v>
      </c>
      <c r="W5687" s="9" t="s">
        <v>5119</v>
      </c>
      <c r="X5687" s="9" t="s">
        <v>4992</v>
      </c>
      <c r="Y5687" s="10" t="s">
        <v>5044</v>
      </c>
      <c r="Z5687" s="10" t="s">
        <v>8408</v>
      </c>
      <c r="AA5687" s="10" t="s">
        <v>4989</v>
      </c>
      <c r="AB5687" s="10" t="s">
        <v>12941</v>
      </c>
      <c r="AC5687" s="9" t="s">
        <v>4988</v>
      </c>
      <c r="AD5687" s="29">
        <v>800000421</v>
      </c>
      <c r="AE5687" s="20" t="str">
        <f>VLOOKUP(E5687,'FILIAIS PETZ'!A:Q,17,0)</f>
        <v>CO-2</v>
      </c>
      <c r="AF5687" s="20" t="str">
        <f>VLOOKUP(E5687,'FILIAIS PETZ'!A:Q,3,0)</f>
        <v>FELICIO</v>
      </c>
      <c r="AG5687" s="20" t="str">
        <f>VLOOKUP(E5687,'FILIAIS PETZ'!A:Q,2,0)</f>
        <v>R3</v>
      </c>
      <c r="AH5687" s="75">
        <v>11325</v>
      </c>
      <c r="AI5687" s="16" t="s">
        <v>13223</v>
      </c>
      <c r="AJ5687" s="43">
        <f>VLOOKUP(E5687,'FILIAIS PETZ'!$A$2:$K$2000,11,0)</f>
        <v>18328118007545</v>
      </c>
      <c r="AK5687" s="44">
        <f t="shared" si="363"/>
        <v>18328118007545</v>
      </c>
    </row>
    <row r="5688" spans="1:37" s="14" customFormat="1" ht="15" customHeight="1" thickBot="1" x14ac:dyDescent="0.25">
      <c r="A5688" s="9">
        <f t="shared" si="365"/>
        <v>999651</v>
      </c>
      <c r="B5688" s="18">
        <f>VLOOKUP(C5688,FORNECEDORES!D:E,2,0)</f>
        <v>14854</v>
      </c>
      <c r="C5688" s="19" t="str">
        <f>VLOOKUP(D5688,FORNECEDORES!A:D,4,0)</f>
        <v>09.584.001/0002-86</v>
      </c>
      <c r="D5688" s="13" t="s">
        <v>1746</v>
      </c>
      <c r="E5688" s="20" t="str">
        <f t="shared" si="364"/>
        <v>04 0144</v>
      </c>
      <c r="F5688" s="28" t="s">
        <v>4938</v>
      </c>
      <c r="G5688" s="21" t="str">
        <f>VLOOKUP(E5688,'FILIAIS PETZ'!A:E,5,0)</f>
        <v>PETZ FERNANDO CORREA</v>
      </c>
      <c r="H5688" s="20" t="str">
        <f>VLOOKUP(E5688,'FILIAIS PETZ'!A:D,4,0)</f>
        <v>FCOR-MT</v>
      </c>
      <c r="I5688" s="46">
        <v>45561</v>
      </c>
      <c r="J5688" s="9">
        <v>999651</v>
      </c>
      <c r="K5688" s="9"/>
      <c r="L5688" s="29"/>
      <c r="M5688" s="46"/>
      <c r="N5688" s="46"/>
      <c r="O5688" s="46"/>
      <c r="P5688" s="29" t="s">
        <v>4982</v>
      </c>
      <c r="Q5688" s="9">
        <v>3</v>
      </c>
      <c r="R5688" s="9">
        <v>1</v>
      </c>
      <c r="S5688" s="9">
        <v>8</v>
      </c>
      <c r="T5688" s="9" t="s">
        <v>32</v>
      </c>
      <c r="U5688" s="9">
        <v>11002</v>
      </c>
      <c r="V5688" s="9">
        <v>11002</v>
      </c>
      <c r="W5688" s="9" t="s">
        <v>5057</v>
      </c>
      <c r="X5688" s="9" t="s">
        <v>4985</v>
      </c>
      <c r="Y5688" s="10" t="s">
        <v>5044</v>
      </c>
      <c r="Z5688" s="10" t="s">
        <v>8408</v>
      </c>
      <c r="AA5688" s="10" t="s">
        <v>5014</v>
      </c>
      <c r="AB5688" s="10" t="s">
        <v>12941</v>
      </c>
      <c r="AC5688" s="9" t="s">
        <v>4988</v>
      </c>
      <c r="AD5688" s="29">
        <v>800000258</v>
      </c>
      <c r="AE5688" s="20" t="str">
        <f>VLOOKUP(E5688,'FILIAIS PETZ'!A:Q,17,0)</f>
        <v>CO-3</v>
      </c>
      <c r="AF5688" s="20" t="str">
        <f>VLOOKUP(E5688,'FILIAIS PETZ'!A:Q,3,0)</f>
        <v>FELICIO</v>
      </c>
      <c r="AG5688" s="20" t="str">
        <f>VLOOKUP(E5688,'FILIAIS PETZ'!A:Q,2,0)</f>
        <v>R3</v>
      </c>
      <c r="AH5688" s="75">
        <v>2660.83</v>
      </c>
      <c r="AI5688" s="16" t="s">
        <v>13224</v>
      </c>
      <c r="AJ5688" s="43">
        <f>VLOOKUP(E5688,'FILIAIS PETZ'!$A$2:$K$2000,11,0)</f>
        <v>18328118014169</v>
      </c>
      <c r="AK5688" s="44">
        <f t="shared" si="363"/>
        <v>18328118014169</v>
      </c>
    </row>
    <row r="5689" spans="1:37" s="14" customFormat="1" ht="15" customHeight="1" thickBot="1" x14ac:dyDescent="0.25">
      <c r="A5689" s="9">
        <f t="shared" si="365"/>
        <v>999654</v>
      </c>
      <c r="B5689" s="18">
        <f>VLOOKUP(C5689,FORNECEDORES!D:E,2,0)</f>
        <v>177561</v>
      </c>
      <c r="C5689" s="19" t="str">
        <f>VLOOKUP(D5689,FORNECEDORES!A:D,4,0)</f>
        <v>23.574.499/0001-46</v>
      </c>
      <c r="D5689" s="13" t="s">
        <v>3436</v>
      </c>
      <c r="E5689" s="20" t="str">
        <f t="shared" si="364"/>
        <v>04 0142</v>
      </c>
      <c r="F5689" s="28" t="s">
        <v>4931</v>
      </c>
      <c r="G5689" s="21" t="str">
        <f>VLOOKUP(E5689,'FILIAIS PETZ'!A:E,5,0)</f>
        <v>PETZ MIGUEL SUTIL</v>
      </c>
      <c r="H5689" s="20" t="str">
        <f>VLOOKUP(E5689,'FILIAIS PETZ'!A:D,4,0)</f>
        <v>MGST-MT</v>
      </c>
      <c r="I5689" s="46">
        <v>45561</v>
      </c>
      <c r="J5689" s="9">
        <v>999654</v>
      </c>
      <c r="K5689" s="9" t="s">
        <v>5858</v>
      </c>
      <c r="L5689" s="29" t="s">
        <v>13285</v>
      </c>
      <c r="M5689" s="46">
        <v>45566</v>
      </c>
      <c r="N5689" s="46">
        <v>45588</v>
      </c>
      <c r="O5689" s="46">
        <v>45566</v>
      </c>
      <c r="P5689" s="29" t="s">
        <v>4990</v>
      </c>
      <c r="Q5689" s="9">
        <v>3</v>
      </c>
      <c r="R5689" s="9">
        <v>1</v>
      </c>
      <c r="S5689" s="9">
        <v>8</v>
      </c>
      <c r="T5689" s="9" t="s">
        <v>32</v>
      </c>
      <c r="U5689" s="9">
        <v>11002</v>
      </c>
      <c r="V5689" s="9">
        <v>11002</v>
      </c>
      <c r="W5689" s="9" t="s">
        <v>5039</v>
      </c>
      <c r="X5689" s="9" t="s">
        <v>5016</v>
      </c>
      <c r="Y5689" s="10" t="s">
        <v>4994</v>
      </c>
      <c r="Z5689" s="10" t="s">
        <v>4993</v>
      </c>
      <c r="AA5689" s="10" t="s">
        <v>5040</v>
      </c>
      <c r="AB5689" s="10" t="s">
        <v>5005</v>
      </c>
      <c r="AC5689" s="9" t="s">
        <v>4995</v>
      </c>
      <c r="AD5689" s="29"/>
      <c r="AE5689" s="20" t="str">
        <f>VLOOKUP(E5689,'FILIAIS PETZ'!A:Q,17,0)</f>
        <v>CO-3</v>
      </c>
      <c r="AF5689" s="20" t="str">
        <f>VLOOKUP(E5689,'FILIAIS PETZ'!A:Q,3,0)</f>
        <v>FELICIO</v>
      </c>
      <c r="AG5689" s="20" t="str">
        <f>VLOOKUP(E5689,'FILIAIS PETZ'!A:Q,2,0)</f>
        <v>R3</v>
      </c>
      <c r="AH5689" s="75">
        <v>4600</v>
      </c>
      <c r="AI5689" s="16" t="s">
        <v>13225</v>
      </c>
      <c r="AJ5689" s="43">
        <f>VLOOKUP(E5689,'FILIAIS PETZ'!$A$2:$K$2000,11,0)</f>
        <v>18328118013430</v>
      </c>
      <c r="AK5689" s="44">
        <f t="shared" si="363"/>
        <v>18328118013430</v>
      </c>
    </row>
    <row r="5690" spans="1:37" s="14" customFormat="1" ht="15" customHeight="1" thickBot="1" x14ac:dyDescent="0.25">
      <c r="A5690" s="9">
        <f t="shared" si="365"/>
        <v>997833</v>
      </c>
      <c r="B5690" s="18">
        <f>VLOOKUP(C5690,FORNECEDORES!D:E,2,0)</f>
        <v>698619</v>
      </c>
      <c r="C5690" s="19" t="str">
        <f>VLOOKUP(D5690,FORNECEDORES!A:D,4,0)</f>
        <v>07.885.198/0001-87</v>
      </c>
      <c r="D5690" s="13" t="s">
        <v>5327</v>
      </c>
      <c r="E5690" s="20" t="str">
        <f t="shared" si="364"/>
        <v>04 0068</v>
      </c>
      <c r="F5690" s="28" t="s">
        <v>8958</v>
      </c>
      <c r="G5690" s="21" t="str">
        <f>VLOOKUP(E5690,'FILIAIS PETZ'!A:E,5,0)</f>
        <v>PETZ PEREIRA BARRETO</v>
      </c>
      <c r="H5690" s="20" t="str">
        <f>VLOOKUP(E5690,'FILIAIS PETZ'!A:D,4,0)</f>
        <v>PBAR-SP</v>
      </c>
      <c r="I5690" s="46">
        <v>45562</v>
      </c>
      <c r="J5690" s="9">
        <v>997833</v>
      </c>
      <c r="K5690" s="9" t="s">
        <v>5858</v>
      </c>
      <c r="L5690" s="83" t="s">
        <v>13282</v>
      </c>
      <c r="M5690" s="46">
        <v>45562</v>
      </c>
      <c r="N5690" s="46">
        <v>45588</v>
      </c>
      <c r="O5690" s="46">
        <v>45566</v>
      </c>
      <c r="P5690" s="29" t="s">
        <v>4982</v>
      </c>
      <c r="Q5690" s="9">
        <v>3</v>
      </c>
      <c r="R5690" s="9">
        <v>1</v>
      </c>
      <c r="S5690" s="9">
        <v>8</v>
      </c>
      <c r="T5690" s="9" t="s">
        <v>32</v>
      </c>
      <c r="U5690" s="9">
        <v>11002</v>
      </c>
      <c r="V5690" s="9">
        <v>11002</v>
      </c>
      <c r="W5690" s="9" t="s">
        <v>5019</v>
      </c>
      <c r="X5690" s="9" t="s">
        <v>4992</v>
      </c>
      <c r="Y5690" s="10" t="s">
        <v>4993</v>
      </c>
      <c r="Z5690" s="10" t="s">
        <v>4993</v>
      </c>
      <c r="AA5690" s="10" t="s">
        <v>4992</v>
      </c>
      <c r="AB5690" s="10" t="s">
        <v>5005</v>
      </c>
      <c r="AC5690" s="9" t="s">
        <v>4988</v>
      </c>
      <c r="AD5690" s="29">
        <v>800000247</v>
      </c>
      <c r="AE5690" s="20" t="str">
        <f>VLOOKUP(E5690,'FILIAIS PETZ'!A:Q,17,0)</f>
        <v>SP3</v>
      </c>
      <c r="AF5690" s="20" t="str">
        <f>VLOOKUP(E5690,'FILIAIS PETZ'!A:Q,3,0)</f>
        <v>FELICIO</v>
      </c>
      <c r="AG5690" s="20" t="str">
        <f>VLOOKUP(E5690,'FILIAIS PETZ'!A:Q,2,0)</f>
        <v>R3</v>
      </c>
      <c r="AH5690" s="75">
        <v>4550</v>
      </c>
      <c r="AI5690" s="16" t="s">
        <v>13226</v>
      </c>
      <c r="AJ5690" s="43">
        <f>VLOOKUP(E5690,'FILIAIS PETZ'!$A$2:$K$2000,11,0)</f>
        <v>18328118007111</v>
      </c>
      <c r="AK5690" s="44">
        <f t="shared" si="363"/>
        <v>18328118007111</v>
      </c>
    </row>
    <row r="5691" spans="1:37" s="14" customFormat="1" ht="15" customHeight="1" thickBot="1" x14ac:dyDescent="0.25">
      <c r="A5691" s="9">
        <f t="shared" si="365"/>
        <v>999658</v>
      </c>
      <c r="B5691" s="18">
        <f>VLOOKUP(C5691,FORNECEDORES!D:E,2,0)</f>
        <v>69200</v>
      </c>
      <c r="C5691" s="19" t="str">
        <f>VLOOKUP(D5691,FORNECEDORES!A:D,4,0)</f>
        <v>31.355.146/0001-83</v>
      </c>
      <c r="D5691" s="13" t="s">
        <v>2782</v>
      </c>
      <c r="E5691" s="20" t="str">
        <f t="shared" si="364"/>
        <v>04 0146</v>
      </c>
      <c r="F5691" s="28" t="s">
        <v>4947</v>
      </c>
      <c r="G5691" s="21" t="str">
        <f>VLOOKUP(E5691,'FILIAIS PETZ'!A:E,5,0)</f>
        <v>PETZ DJALMA BATISTA</v>
      </c>
      <c r="H5691" s="20" t="str">
        <f>VLOOKUP(E5691,'FILIAIS PETZ'!A:D,4,0)</f>
        <v>DJBA-AM</v>
      </c>
      <c r="I5691" s="46">
        <v>45562</v>
      </c>
      <c r="J5691" s="9">
        <v>999658</v>
      </c>
      <c r="K5691" s="9"/>
      <c r="L5691" s="29"/>
      <c r="M5691" s="46"/>
      <c r="N5691" s="46"/>
      <c r="O5691" s="46"/>
      <c r="P5691" s="29" t="s">
        <v>4982</v>
      </c>
      <c r="Q5691" s="9">
        <v>3</v>
      </c>
      <c r="R5691" s="9">
        <v>1</v>
      </c>
      <c r="S5691" s="9">
        <v>8</v>
      </c>
      <c r="T5691" s="9" t="s">
        <v>32</v>
      </c>
      <c r="U5691" s="9">
        <v>11002</v>
      </c>
      <c r="V5691" s="9">
        <v>11002</v>
      </c>
      <c r="W5691" s="9" t="s">
        <v>5019</v>
      </c>
      <c r="X5691" s="9" t="s">
        <v>4992</v>
      </c>
      <c r="Y5691" s="10" t="s">
        <v>5044</v>
      </c>
      <c r="Z5691" s="10" t="s">
        <v>8408</v>
      </c>
      <c r="AA5691" s="10" t="s">
        <v>5014</v>
      </c>
      <c r="AB5691" s="10" t="s">
        <v>5066</v>
      </c>
      <c r="AC5691" s="9" t="s">
        <v>4988</v>
      </c>
      <c r="AD5691" s="29">
        <v>800000247</v>
      </c>
      <c r="AE5691" s="20" t="str">
        <f>VLOOKUP(E5691,'FILIAIS PETZ'!A:Q,17,0)</f>
        <v>CO-3</v>
      </c>
      <c r="AF5691" s="20" t="str">
        <f>VLOOKUP(E5691,'FILIAIS PETZ'!A:Q,3,0)</f>
        <v>FELICIO</v>
      </c>
      <c r="AG5691" s="20" t="str">
        <f>VLOOKUP(E5691,'FILIAIS PETZ'!A:Q,2,0)</f>
        <v>R3</v>
      </c>
      <c r="AH5691" s="75">
        <v>8750</v>
      </c>
      <c r="AI5691" s="16" t="s">
        <v>13227</v>
      </c>
      <c r="AJ5691" s="43">
        <f>VLOOKUP(E5691,'FILIAIS PETZ'!$A$2:$K$2000,11,0)</f>
        <v>18328118013782</v>
      </c>
      <c r="AK5691" s="44">
        <f t="shared" si="363"/>
        <v>18328118013782</v>
      </c>
    </row>
    <row r="5692" spans="1:37" s="14" customFormat="1" ht="15" customHeight="1" thickBot="1" x14ac:dyDescent="0.25">
      <c r="A5692" s="9">
        <f t="shared" si="365"/>
        <v>999659</v>
      </c>
      <c r="B5692" s="18">
        <f>VLOOKUP(C5692,FORNECEDORES!D:E,2,0)</f>
        <v>69200</v>
      </c>
      <c r="C5692" s="19" t="str">
        <f>VLOOKUP(D5692,FORNECEDORES!A:D,4,0)</f>
        <v>31.355.146/0001-83</v>
      </c>
      <c r="D5692" s="13" t="s">
        <v>2782</v>
      </c>
      <c r="E5692" s="20" t="str">
        <f t="shared" si="364"/>
        <v>04 0180</v>
      </c>
      <c r="F5692" s="28" t="s">
        <v>4944</v>
      </c>
      <c r="G5692" s="21" t="str">
        <f>VLOOKUP(E5692,'FILIAIS PETZ'!A:E,5,0)</f>
        <v>PETZ TORQUATO TAPAJOS</v>
      </c>
      <c r="H5692" s="20" t="str">
        <f>VLOOKUP(E5692,'FILIAIS PETZ'!A:D,4,0)</f>
        <v>TQTP-AM</v>
      </c>
      <c r="I5692" s="46">
        <v>45562</v>
      </c>
      <c r="J5692" s="9">
        <v>999659</v>
      </c>
      <c r="K5692" s="9"/>
      <c r="L5692" s="29"/>
      <c r="M5692" s="46"/>
      <c r="N5692" s="46"/>
      <c r="O5692" s="46"/>
      <c r="P5692" s="29" t="s">
        <v>4982</v>
      </c>
      <c r="Q5692" s="9">
        <v>3</v>
      </c>
      <c r="R5692" s="9">
        <v>1</v>
      </c>
      <c r="S5692" s="9">
        <v>8</v>
      </c>
      <c r="T5692" s="9" t="s">
        <v>32</v>
      </c>
      <c r="U5692" s="9">
        <v>11002</v>
      </c>
      <c r="V5692" s="9">
        <v>11002</v>
      </c>
      <c r="W5692" s="9" t="s">
        <v>5019</v>
      </c>
      <c r="X5692" s="9" t="s">
        <v>4992</v>
      </c>
      <c r="Y5692" s="10" t="s">
        <v>5044</v>
      </c>
      <c r="Z5692" s="10" t="s">
        <v>5044</v>
      </c>
      <c r="AA5692" s="10" t="s">
        <v>5014</v>
      </c>
      <c r="AB5692" s="10" t="s">
        <v>5066</v>
      </c>
      <c r="AC5692" s="9" t="s">
        <v>4988</v>
      </c>
      <c r="AD5692" s="29">
        <v>800000247</v>
      </c>
      <c r="AE5692" s="20" t="str">
        <f>VLOOKUP(E5692,'FILIAIS PETZ'!A:Q,17,0)</f>
        <v>CO-3</v>
      </c>
      <c r="AF5692" s="20" t="str">
        <f>VLOOKUP(E5692,'FILIAIS PETZ'!A:Q,3,0)</f>
        <v>FELICIO</v>
      </c>
      <c r="AG5692" s="20" t="str">
        <f>VLOOKUP(E5692,'FILIAIS PETZ'!A:Q,2,0)</f>
        <v>R3</v>
      </c>
      <c r="AH5692" s="75">
        <v>8750</v>
      </c>
      <c r="AI5692" s="16" t="s">
        <v>13227</v>
      </c>
      <c r="AJ5692" s="43">
        <f>VLOOKUP(E5692,'FILIAIS PETZ'!$A$2:$K$2000,11,0)</f>
        <v>18328118017346</v>
      </c>
      <c r="AK5692" s="44">
        <f t="shared" si="363"/>
        <v>18328118017346</v>
      </c>
    </row>
    <row r="5693" spans="1:37" s="14" customFormat="1" ht="15" customHeight="1" thickBot="1" x14ac:dyDescent="0.25">
      <c r="A5693" s="9">
        <f t="shared" si="365"/>
        <v>999663</v>
      </c>
      <c r="B5693" s="18">
        <f>VLOOKUP(C5693,FORNECEDORES!D:E,2,0)</f>
        <v>530375</v>
      </c>
      <c r="C5693" s="19" t="str">
        <f>VLOOKUP(D5693,FORNECEDORES!A:D,4,0)</f>
        <v>23.080.842/0001-04</v>
      </c>
      <c r="D5693" s="13" t="s">
        <v>4370</v>
      </c>
      <c r="E5693" s="20" t="str">
        <f t="shared" si="364"/>
        <v>04 0008</v>
      </c>
      <c r="F5693" s="28" t="s">
        <v>4937</v>
      </c>
      <c r="G5693" s="21" t="str">
        <f>VLOOKUP(E5693,'FILIAIS PETZ'!A:E,5,0)</f>
        <v>PETZ ALPHAVILLE</v>
      </c>
      <c r="H5693" s="20" t="str">
        <f>VLOOKUP(E5693,'FILIAIS PETZ'!A:D,4,0)</f>
        <v>ALPH-SP</v>
      </c>
      <c r="I5693" s="46">
        <v>45561</v>
      </c>
      <c r="J5693" s="9">
        <v>999663</v>
      </c>
      <c r="K5693" s="9" t="s">
        <v>5858</v>
      </c>
      <c r="L5693" s="29" t="s">
        <v>13299</v>
      </c>
      <c r="M5693" s="46">
        <v>45567</v>
      </c>
      <c r="N5693" s="46">
        <v>45588</v>
      </c>
      <c r="O5693" s="46">
        <v>45567</v>
      </c>
      <c r="P5693" s="29" t="s">
        <v>4990</v>
      </c>
      <c r="Q5693" s="9">
        <v>3</v>
      </c>
      <c r="R5693" s="9">
        <v>1</v>
      </c>
      <c r="S5693" s="9">
        <v>8</v>
      </c>
      <c r="T5693" s="9" t="s">
        <v>32</v>
      </c>
      <c r="U5693" s="9">
        <v>11002</v>
      </c>
      <c r="V5693" s="9">
        <v>11002</v>
      </c>
      <c r="W5693" s="9" t="s">
        <v>4984</v>
      </c>
      <c r="X5693" s="9" t="s">
        <v>4985</v>
      </c>
      <c r="Y5693" s="10" t="s">
        <v>4980</v>
      </c>
      <c r="Z5693" s="10" t="s">
        <v>4980</v>
      </c>
      <c r="AA5693" s="10" t="s">
        <v>4989</v>
      </c>
      <c r="AB5693" s="9" t="s">
        <v>5005</v>
      </c>
      <c r="AC5693" s="9" t="s">
        <v>5006</v>
      </c>
      <c r="AD5693" s="29"/>
      <c r="AE5693" s="20" t="str">
        <f>VLOOKUP(E5693,'FILIAIS PETZ'!A:Q,17,0)</f>
        <v>SP7</v>
      </c>
      <c r="AF5693" s="20" t="str">
        <f>VLOOKUP(E5693,'FILIAIS PETZ'!A:Q,3,0)</f>
        <v>FELICIO</v>
      </c>
      <c r="AG5693" s="20" t="str">
        <f>VLOOKUP(E5693,'FILIAIS PETZ'!A:Q,2,0)</f>
        <v>R3</v>
      </c>
      <c r="AH5693" s="75">
        <v>1080</v>
      </c>
      <c r="AI5693" s="16" t="s">
        <v>13228</v>
      </c>
      <c r="AJ5693" s="43">
        <f>VLOOKUP(E5693,'FILIAIS PETZ'!$A$2:$K$2000,11,0)</f>
        <v>18328118001423</v>
      </c>
      <c r="AK5693" s="44">
        <f t="shared" si="363"/>
        <v>18328118001423</v>
      </c>
    </row>
    <row r="5694" spans="1:37" s="14" customFormat="1" ht="15" customHeight="1" thickBot="1" x14ac:dyDescent="0.25">
      <c r="A5694" s="9">
        <f t="shared" si="365"/>
        <v>999666</v>
      </c>
      <c r="B5694" s="18">
        <f>VLOOKUP(C5694,FORNECEDORES!D:E,2,0)</f>
        <v>530375</v>
      </c>
      <c r="C5694" s="19" t="str">
        <f>VLOOKUP(D5694,FORNECEDORES!A:D,4,0)</f>
        <v>23.080.842/0001-04</v>
      </c>
      <c r="D5694" s="13" t="s">
        <v>4370</v>
      </c>
      <c r="E5694" s="20" t="str">
        <f t="shared" si="364"/>
        <v>04 0125</v>
      </c>
      <c r="F5694" s="28" t="s">
        <v>8981</v>
      </c>
      <c r="G5694" s="21" t="str">
        <f>VLOOKUP(E5694,'FILIAIS PETZ'!A:E,5,0)</f>
        <v>PETZ CERRO CORA</v>
      </c>
      <c r="H5694" s="20" t="str">
        <f>VLOOKUP(E5694,'FILIAIS PETZ'!A:D,4,0)</f>
        <v>CORA-SP</v>
      </c>
      <c r="I5694" s="46">
        <v>45561</v>
      </c>
      <c r="J5694" s="9">
        <v>999666</v>
      </c>
      <c r="K5694" s="84" t="s">
        <v>5858</v>
      </c>
      <c r="L5694" s="83" t="s">
        <v>13303</v>
      </c>
      <c r="M5694" s="46">
        <v>45567</v>
      </c>
      <c r="N5694" s="46">
        <v>45588</v>
      </c>
      <c r="O5694" s="46">
        <v>45567</v>
      </c>
      <c r="P5694" s="29" t="s">
        <v>4990</v>
      </c>
      <c r="Q5694" s="9">
        <v>3</v>
      </c>
      <c r="R5694" s="9">
        <v>1</v>
      </c>
      <c r="S5694" s="9">
        <v>8</v>
      </c>
      <c r="T5694" s="9" t="s">
        <v>32</v>
      </c>
      <c r="U5694" s="9">
        <v>11002</v>
      </c>
      <c r="V5694" s="9">
        <v>11002</v>
      </c>
      <c r="W5694" s="9" t="s">
        <v>4984</v>
      </c>
      <c r="X5694" s="9" t="s">
        <v>4985</v>
      </c>
      <c r="Y5694" s="10" t="s">
        <v>4980</v>
      </c>
      <c r="Z5694" s="10" t="s">
        <v>4980</v>
      </c>
      <c r="AA5694" s="10" t="s">
        <v>4989</v>
      </c>
      <c r="AB5694" s="9" t="s">
        <v>5005</v>
      </c>
      <c r="AC5694" s="9" t="s">
        <v>5006</v>
      </c>
      <c r="AD5694" s="29"/>
      <c r="AE5694" s="20" t="str">
        <f>VLOOKUP(E5694,'FILIAIS PETZ'!A:Q,17,0)</f>
        <v>SP7</v>
      </c>
      <c r="AF5694" s="20" t="str">
        <f>VLOOKUP(E5694,'FILIAIS PETZ'!A:Q,3,0)</f>
        <v>FELICIO</v>
      </c>
      <c r="AG5694" s="20" t="str">
        <f>VLOOKUP(E5694,'FILIAIS PETZ'!A:Q,2,0)</f>
        <v>R3</v>
      </c>
      <c r="AH5694" s="75">
        <v>1585</v>
      </c>
      <c r="AI5694" s="16" t="s">
        <v>13229</v>
      </c>
      <c r="AJ5694" s="43">
        <f>VLOOKUP(E5694,'FILIAIS PETZ'!$A$2:$K$2000,11,0)</f>
        <v>18328118013600</v>
      </c>
      <c r="AK5694" s="44">
        <f t="shared" ref="AK5694:AK5763" si="366">AJ5694</f>
        <v>18328118013600</v>
      </c>
    </row>
    <row r="5695" spans="1:37" s="14" customFormat="1" ht="15" customHeight="1" thickBot="1" x14ac:dyDescent="0.25">
      <c r="A5695" s="9">
        <f t="shared" si="365"/>
        <v>999668</v>
      </c>
      <c r="B5695" s="18">
        <f>VLOOKUP(C5695,FORNECEDORES!D:E,2,0)</f>
        <v>530375</v>
      </c>
      <c r="C5695" s="19" t="str">
        <f>VLOOKUP(D5695,FORNECEDORES!A:D,4,0)</f>
        <v>23.080.842/0001-04</v>
      </c>
      <c r="D5695" s="13" t="s">
        <v>4370</v>
      </c>
      <c r="E5695" s="20" t="str">
        <f t="shared" si="364"/>
        <v>04 0083</v>
      </c>
      <c r="F5695" s="28" t="s">
        <v>4936</v>
      </c>
      <c r="G5695" s="21" t="str">
        <f>VLOOKUP(E5695,'FILIAIS PETZ'!A:E,5,0)</f>
        <v>PETZ OSASCO</v>
      </c>
      <c r="H5695" s="20" t="str">
        <f>VLOOKUP(E5695,'FILIAIS PETZ'!A:D,4,0)</f>
        <v>OSAS-SP</v>
      </c>
      <c r="I5695" s="46">
        <v>45561</v>
      </c>
      <c r="J5695" s="9">
        <v>999668</v>
      </c>
      <c r="K5695" s="84" t="s">
        <v>5858</v>
      </c>
      <c r="L5695" s="83" t="s">
        <v>13311</v>
      </c>
      <c r="M5695" s="46">
        <v>45567</v>
      </c>
      <c r="N5695" s="46">
        <v>45588</v>
      </c>
      <c r="O5695" s="46">
        <v>45567</v>
      </c>
      <c r="P5695" s="29" t="s">
        <v>4990</v>
      </c>
      <c r="Q5695" s="9">
        <v>3</v>
      </c>
      <c r="R5695" s="9">
        <v>1</v>
      </c>
      <c r="S5695" s="9">
        <v>8</v>
      </c>
      <c r="T5695" s="9" t="s">
        <v>32</v>
      </c>
      <c r="U5695" s="9">
        <v>11002</v>
      </c>
      <c r="V5695" s="9">
        <v>11002</v>
      </c>
      <c r="W5695" s="9" t="s">
        <v>4984</v>
      </c>
      <c r="X5695" s="9" t="s">
        <v>4985</v>
      </c>
      <c r="Y5695" s="10" t="s">
        <v>4980</v>
      </c>
      <c r="Z5695" s="10" t="s">
        <v>4980</v>
      </c>
      <c r="AA5695" s="10" t="s">
        <v>4989</v>
      </c>
      <c r="AB5695" s="9" t="s">
        <v>5005</v>
      </c>
      <c r="AC5695" s="9" t="s">
        <v>5006</v>
      </c>
      <c r="AD5695" s="29"/>
      <c r="AE5695" s="20" t="str">
        <f>VLOOKUP(E5695,'FILIAIS PETZ'!A:Q,17,0)</f>
        <v>SP7</v>
      </c>
      <c r="AF5695" s="20" t="str">
        <f>VLOOKUP(E5695,'FILIAIS PETZ'!A:Q,3,0)</f>
        <v>FELICIO</v>
      </c>
      <c r="AG5695" s="20" t="str">
        <f>VLOOKUP(E5695,'FILIAIS PETZ'!A:Q,2,0)</f>
        <v>R3</v>
      </c>
      <c r="AH5695" s="75">
        <v>120</v>
      </c>
      <c r="AI5695" s="16" t="s">
        <v>13230</v>
      </c>
      <c r="AJ5695" s="43">
        <f>VLOOKUP(E5695,'FILIAIS PETZ'!$A$2:$K$2000,11,0)</f>
        <v>18328118008355</v>
      </c>
      <c r="AK5695" s="44">
        <f t="shared" si="366"/>
        <v>18328118008355</v>
      </c>
    </row>
    <row r="5696" spans="1:37" s="14" customFormat="1" ht="15" customHeight="1" thickBot="1" x14ac:dyDescent="0.25">
      <c r="A5696" s="9">
        <f t="shared" si="365"/>
        <v>999671</v>
      </c>
      <c r="B5696" s="18">
        <f>VLOOKUP(C5696,FORNECEDORES!D:E,2,0)</f>
        <v>530375</v>
      </c>
      <c r="C5696" s="19" t="str">
        <f>VLOOKUP(D5696,FORNECEDORES!A:D,4,0)</f>
        <v>23.080.842/0001-04</v>
      </c>
      <c r="D5696" s="13" t="s">
        <v>4370</v>
      </c>
      <c r="E5696" s="20" t="str">
        <f t="shared" si="364"/>
        <v>04 0119</v>
      </c>
      <c r="F5696" s="28" t="s">
        <v>4934</v>
      </c>
      <c r="G5696" s="21" t="str">
        <f>VLOOKUP(E5696,'FILIAIS PETZ'!A:E,5,0)</f>
        <v>PETZ ITU</v>
      </c>
      <c r="H5696" s="20" t="str">
        <f>VLOOKUP(E5696,'FILIAIS PETZ'!A:D,4,0)</f>
        <v>ITTU-SP</v>
      </c>
      <c r="I5696" s="46">
        <v>45561</v>
      </c>
      <c r="J5696" s="9">
        <v>999671</v>
      </c>
      <c r="K5696" s="84" t="s">
        <v>5858</v>
      </c>
      <c r="L5696" s="83" t="s">
        <v>13310</v>
      </c>
      <c r="M5696" s="46">
        <v>45567</v>
      </c>
      <c r="N5696" s="46">
        <v>45588</v>
      </c>
      <c r="O5696" s="46">
        <v>45567</v>
      </c>
      <c r="P5696" s="29" t="s">
        <v>4990</v>
      </c>
      <c r="Q5696" s="9">
        <v>3</v>
      </c>
      <c r="R5696" s="9">
        <v>1</v>
      </c>
      <c r="S5696" s="9">
        <v>8</v>
      </c>
      <c r="T5696" s="9" t="s">
        <v>32</v>
      </c>
      <c r="U5696" s="9">
        <v>11002</v>
      </c>
      <c r="V5696" s="9">
        <v>11002</v>
      </c>
      <c r="W5696" s="9" t="s">
        <v>4984</v>
      </c>
      <c r="X5696" s="9" t="s">
        <v>4985</v>
      </c>
      <c r="Y5696" s="10" t="s">
        <v>4980</v>
      </c>
      <c r="Z5696" s="10" t="s">
        <v>4980</v>
      </c>
      <c r="AA5696" s="10" t="s">
        <v>4989</v>
      </c>
      <c r="AB5696" s="9" t="s">
        <v>5005</v>
      </c>
      <c r="AC5696" s="9" t="s">
        <v>5006</v>
      </c>
      <c r="AD5696" s="29"/>
      <c r="AE5696" s="20" t="str">
        <f>VLOOKUP(E5696,'FILIAIS PETZ'!A:Q,17,0)</f>
        <v>SP7</v>
      </c>
      <c r="AF5696" s="20" t="str">
        <f>VLOOKUP(E5696,'FILIAIS PETZ'!A:Q,3,0)</f>
        <v>FELICIO</v>
      </c>
      <c r="AG5696" s="20" t="str">
        <f>VLOOKUP(E5696,'FILIAIS PETZ'!A:Q,2,0)</f>
        <v>R3</v>
      </c>
      <c r="AH5696" s="75">
        <v>1080</v>
      </c>
      <c r="AI5696" s="16" t="s">
        <v>13231</v>
      </c>
      <c r="AJ5696" s="43">
        <f>VLOOKUP(E5696,'FILIAIS PETZ'!$A$2:$K$2000,11,0)</f>
        <v>18328118010848</v>
      </c>
      <c r="AK5696" s="44">
        <f t="shared" si="366"/>
        <v>18328118010848</v>
      </c>
    </row>
    <row r="5697" spans="1:37" s="14" customFormat="1" ht="15" customHeight="1" thickBot="1" x14ac:dyDescent="0.25">
      <c r="A5697" s="9">
        <f t="shared" si="365"/>
        <v>999673</v>
      </c>
      <c r="B5697" s="18">
        <f>VLOOKUP(C5697,FORNECEDORES!D:E,2,0)</f>
        <v>530375</v>
      </c>
      <c r="C5697" s="19" t="str">
        <f>VLOOKUP(D5697,FORNECEDORES!A:D,4,0)</f>
        <v>23.080.842/0001-04</v>
      </c>
      <c r="D5697" s="13" t="s">
        <v>4370</v>
      </c>
      <c r="E5697" s="20" t="str">
        <f t="shared" ref="E5697:E5766" si="367">CONCATENATE("04 ",F5697)</f>
        <v>04 0093</v>
      </c>
      <c r="F5697" s="28" t="s">
        <v>4942</v>
      </c>
      <c r="G5697" s="21" t="str">
        <f>VLOOKUP(E5697,'FILIAIS PETZ'!A:E,5,0)</f>
        <v>PETZ INDAIATUBA</v>
      </c>
      <c r="H5697" s="20" t="str">
        <f>VLOOKUP(E5697,'FILIAIS PETZ'!A:D,4,0)</f>
        <v>INDT-SP</v>
      </c>
      <c r="I5697" s="46">
        <v>45561</v>
      </c>
      <c r="J5697" s="9">
        <v>999673</v>
      </c>
      <c r="K5697" s="84" t="s">
        <v>5858</v>
      </c>
      <c r="L5697" s="83" t="s">
        <v>13308</v>
      </c>
      <c r="M5697" s="46">
        <v>45567</v>
      </c>
      <c r="N5697" s="46">
        <v>45588</v>
      </c>
      <c r="O5697" s="46">
        <v>45567</v>
      </c>
      <c r="P5697" s="29" t="s">
        <v>4990</v>
      </c>
      <c r="Q5697" s="9">
        <v>3</v>
      </c>
      <c r="R5697" s="9">
        <v>1</v>
      </c>
      <c r="S5697" s="9">
        <v>8</v>
      </c>
      <c r="T5697" s="9" t="s">
        <v>32</v>
      </c>
      <c r="U5697" s="9">
        <v>11002</v>
      </c>
      <c r="V5697" s="9">
        <v>11002</v>
      </c>
      <c r="W5697" s="9" t="s">
        <v>4984</v>
      </c>
      <c r="X5697" s="9" t="s">
        <v>4985</v>
      </c>
      <c r="Y5697" s="10" t="s">
        <v>4980</v>
      </c>
      <c r="Z5697" s="10" t="s">
        <v>4980</v>
      </c>
      <c r="AA5697" s="10" t="s">
        <v>4989</v>
      </c>
      <c r="AB5697" s="9" t="s">
        <v>5005</v>
      </c>
      <c r="AC5697" s="9" t="s">
        <v>5006</v>
      </c>
      <c r="AD5697" s="29"/>
      <c r="AE5697" s="20" t="str">
        <f>VLOOKUP(E5697,'FILIAIS PETZ'!A:Q,17,0)</f>
        <v>SP7</v>
      </c>
      <c r="AF5697" s="20" t="str">
        <f>VLOOKUP(E5697,'FILIAIS PETZ'!A:Q,3,0)</f>
        <v>FELICIO</v>
      </c>
      <c r="AG5697" s="20" t="str">
        <f>VLOOKUP(E5697,'FILIAIS PETZ'!A:Q,2,0)</f>
        <v>R3</v>
      </c>
      <c r="AH5697" s="75">
        <v>90</v>
      </c>
      <c r="AI5697" s="16" t="s">
        <v>13232</v>
      </c>
      <c r="AJ5697" s="43">
        <f>VLOOKUP(E5697,'FILIAIS PETZ'!$A$2:$K$2000,11,0)</f>
        <v>18328118008517</v>
      </c>
      <c r="AK5697" s="44">
        <f t="shared" si="366"/>
        <v>18328118008517</v>
      </c>
    </row>
    <row r="5698" spans="1:37" s="14" customFormat="1" ht="15" customHeight="1" thickBot="1" x14ac:dyDescent="0.25">
      <c r="A5698" s="9">
        <f t="shared" si="365"/>
        <v>999674</v>
      </c>
      <c r="B5698" s="18">
        <f>VLOOKUP(C5698,FORNECEDORES!D:E,2,0)</f>
        <v>530375</v>
      </c>
      <c r="C5698" s="19" t="str">
        <f>VLOOKUP(D5698,FORNECEDORES!A:D,4,0)</f>
        <v>23.080.842/0001-04</v>
      </c>
      <c r="D5698" s="13" t="s">
        <v>4370</v>
      </c>
      <c r="E5698" s="20" t="str">
        <f t="shared" si="367"/>
        <v>04 0106</v>
      </c>
      <c r="F5698" s="28" t="s">
        <v>4952</v>
      </c>
      <c r="G5698" s="21" t="str">
        <f>VLOOKUP(E5698,'FILIAIS PETZ'!A:E,5,0)</f>
        <v>PETZ COTIA</v>
      </c>
      <c r="H5698" s="20" t="str">
        <f>VLOOKUP(E5698,'FILIAIS PETZ'!A:D,4,0)</f>
        <v>CTIA-SP</v>
      </c>
      <c r="I5698" s="46">
        <v>45561</v>
      </c>
      <c r="J5698" s="9">
        <v>999674</v>
      </c>
      <c r="K5698" s="84" t="s">
        <v>5858</v>
      </c>
      <c r="L5698" s="83" t="s">
        <v>13304</v>
      </c>
      <c r="M5698" s="46">
        <v>45567</v>
      </c>
      <c r="N5698" s="46">
        <v>45588</v>
      </c>
      <c r="O5698" s="46">
        <v>45567</v>
      </c>
      <c r="P5698" s="29" t="s">
        <v>4990</v>
      </c>
      <c r="Q5698" s="9">
        <v>3</v>
      </c>
      <c r="R5698" s="9">
        <v>1</v>
      </c>
      <c r="S5698" s="9">
        <v>8</v>
      </c>
      <c r="T5698" s="9" t="s">
        <v>32</v>
      </c>
      <c r="U5698" s="9">
        <v>11002</v>
      </c>
      <c r="V5698" s="9">
        <v>11002</v>
      </c>
      <c r="W5698" s="9" t="s">
        <v>4984</v>
      </c>
      <c r="X5698" s="9" t="s">
        <v>4985</v>
      </c>
      <c r="Y5698" s="10" t="s">
        <v>4980</v>
      </c>
      <c r="Z5698" s="10" t="s">
        <v>4980</v>
      </c>
      <c r="AA5698" s="10" t="s">
        <v>4989</v>
      </c>
      <c r="AB5698" s="9" t="s">
        <v>5005</v>
      </c>
      <c r="AC5698" s="9" t="s">
        <v>5006</v>
      </c>
      <c r="AD5698" s="29"/>
      <c r="AE5698" s="20" t="str">
        <f>VLOOKUP(E5698,'FILIAIS PETZ'!A:Q,17,0)</f>
        <v>SP7</v>
      </c>
      <c r="AF5698" s="20" t="str">
        <f>VLOOKUP(E5698,'FILIAIS PETZ'!A:Q,3,0)</f>
        <v>FELICIO</v>
      </c>
      <c r="AG5698" s="20" t="str">
        <f>VLOOKUP(E5698,'FILIAIS PETZ'!A:Q,2,0)</f>
        <v>R3</v>
      </c>
      <c r="AH5698" s="75">
        <v>1680</v>
      </c>
      <c r="AI5698" s="16" t="s">
        <v>13233</v>
      </c>
      <c r="AJ5698" s="43">
        <f>VLOOKUP(E5698,'FILIAIS PETZ'!$A$2:$K$2000,11,0)</f>
        <v>18328118009327</v>
      </c>
      <c r="AK5698" s="44">
        <f t="shared" si="366"/>
        <v>18328118009327</v>
      </c>
    </row>
    <row r="5699" spans="1:37" s="14" customFormat="1" ht="15" customHeight="1" thickBot="1" x14ac:dyDescent="0.25">
      <c r="A5699" s="9">
        <f t="shared" si="365"/>
        <v>999677</v>
      </c>
      <c r="B5699" s="18">
        <f>VLOOKUP(C5699,FORNECEDORES!D:E,2,0)</f>
        <v>530375</v>
      </c>
      <c r="C5699" s="19" t="str">
        <f>VLOOKUP(D5699,FORNECEDORES!A:D,4,0)</f>
        <v>23.080.842/0001-04</v>
      </c>
      <c r="D5699" s="13" t="s">
        <v>4370</v>
      </c>
      <c r="E5699" s="20" t="str">
        <f t="shared" si="367"/>
        <v>04 0165</v>
      </c>
      <c r="F5699" s="28" t="s">
        <v>4935</v>
      </c>
      <c r="G5699" s="21" t="str">
        <f>VLOOKUP(E5699,'FILIAIS PETZ'!A:E,5,0)</f>
        <v>PETZ CARAPICUIBA</v>
      </c>
      <c r="H5699" s="20" t="str">
        <f>VLOOKUP(E5699,'FILIAIS PETZ'!A:D,4,0)</f>
        <v>CPIC-SP</v>
      </c>
      <c r="I5699" s="46">
        <v>45561</v>
      </c>
      <c r="J5699" s="9">
        <v>999677</v>
      </c>
      <c r="K5699" s="84" t="s">
        <v>5858</v>
      </c>
      <c r="L5699" s="83" t="s">
        <v>13302</v>
      </c>
      <c r="M5699" s="46">
        <v>45567</v>
      </c>
      <c r="N5699" s="46">
        <v>45588</v>
      </c>
      <c r="O5699" s="46">
        <v>45567</v>
      </c>
      <c r="P5699" s="29" t="s">
        <v>4990</v>
      </c>
      <c r="Q5699" s="9">
        <v>3</v>
      </c>
      <c r="R5699" s="9">
        <v>1</v>
      </c>
      <c r="S5699" s="9">
        <v>8</v>
      </c>
      <c r="T5699" s="9" t="s">
        <v>32</v>
      </c>
      <c r="U5699" s="9">
        <v>11002</v>
      </c>
      <c r="V5699" s="9">
        <v>11002</v>
      </c>
      <c r="W5699" s="9" t="s">
        <v>4984</v>
      </c>
      <c r="X5699" s="9" t="s">
        <v>4985</v>
      </c>
      <c r="Y5699" s="10" t="s">
        <v>4980</v>
      </c>
      <c r="Z5699" s="10" t="s">
        <v>4980</v>
      </c>
      <c r="AA5699" s="10" t="s">
        <v>4989</v>
      </c>
      <c r="AB5699" s="9" t="s">
        <v>5005</v>
      </c>
      <c r="AC5699" s="9" t="s">
        <v>5006</v>
      </c>
      <c r="AD5699" s="29"/>
      <c r="AE5699" s="20" t="str">
        <f>VLOOKUP(E5699,'FILIAIS PETZ'!A:Q,17,0)</f>
        <v>SP7</v>
      </c>
      <c r="AF5699" s="20" t="str">
        <f>VLOOKUP(E5699,'FILIAIS PETZ'!A:Q,3,0)</f>
        <v>FELICIO</v>
      </c>
      <c r="AG5699" s="20" t="str">
        <f>VLOOKUP(E5699,'FILIAIS PETZ'!A:Q,2,0)</f>
        <v>R3</v>
      </c>
      <c r="AH5699" s="75">
        <v>115</v>
      </c>
      <c r="AI5699" s="16" t="s">
        <v>13234</v>
      </c>
      <c r="AJ5699" s="43">
        <f>VLOOKUP(E5699,'FILIAIS PETZ'!$A$2:$K$2000,11,0)</f>
        <v>18328118015726</v>
      </c>
      <c r="AK5699" s="44">
        <f t="shared" si="366"/>
        <v>18328118015726</v>
      </c>
    </row>
    <row r="5700" spans="1:37" s="14" customFormat="1" ht="15" customHeight="1" thickBot="1" x14ac:dyDescent="0.25">
      <c r="A5700" s="9">
        <f t="shared" si="365"/>
        <v>999680</v>
      </c>
      <c r="B5700" s="18">
        <f>VLOOKUP(C5700,FORNECEDORES!D:E,2,0)</f>
        <v>530375</v>
      </c>
      <c r="C5700" s="19" t="str">
        <f>VLOOKUP(D5700,FORNECEDORES!A:D,4,0)</f>
        <v>23.080.842/0001-04</v>
      </c>
      <c r="D5700" s="13" t="s">
        <v>4370</v>
      </c>
      <c r="E5700" s="20" t="str">
        <f t="shared" si="367"/>
        <v>04 0221</v>
      </c>
      <c r="F5700" s="28" t="s">
        <v>8980</v>
      </c>
      <c r="G5700" s="21" t="str">
        <f>VLOOKUP(E5700,'FILIAIS PETZ'!A:E,5,0)</f>
        <v>PETZ GASTAO VIDIGAL</v>
      </c>
      <c r="H5700" s="20" t="str">
        <f>VLOOKUP(E5700,'FILIAIS PETZ'!A:D,4,0)</f>
        <v>GVDL-SP</v>
      </c>
      <c r="I5700" s="46">
        <v>45561</v>
      </c>
      <c r="J5700" s="9">
        <v>999680</v>
      </c>
      <c r="K5700" s="84" t="s">
        <v>5858</v>
      </c>
      <c r="L5700" s="83" t="s">
        <v>13306</v>
      </c>
      <c r="M5700" s="46">
        <v>45567</v>
      </c>
      <c r="N5700" s="46">
        <v>45588</v>
      </c>
      <c r="O5700" s="46">
        <v>45567</v>
      </c>
      <c r="P5700" s="29" t="s">
        <v>4990</v>
      </c>
      <c r="Q5700" s="9">
        <v>3</v>
      </c>
      <c r="R5700" s="9">
        <v>1</v>
      </c>
      <c r="S5700" s="9">
        <v>8</v>
      </c>
      <c r="T5700" s="9" t="s">
        <v>32</v>
      </c>
      <c r="U5700" s="9">
        <v>11002</v>
      </c>
      <c r="V5700" s="9">
        <v>11002</v>
      </c>
      <c r="W5700" s="9" t="s">
        <v>4984</v>
      </c>
      <c r="X5700" s="9" t="s">
        <v>4985</v>
      </c>
      <c r="Y5700" s="10" t="s">
        <v>4980</v>
      </c>
      <c r="Z5700" s="10" t="s">
        <v>4980</v>
      </c>
      <c r="AA5700" s="10" t="s">
        <v>4989</v>
      </c>
      <c r="AB5700" s="9" t="s">
        <v>5005</v>
      </c>
      <c r="AC5700" s="9" t="s">
        <v>5006</v>
      </c>
      <c r="AD5700" s="29"/>
      <c r="AE5700" s="20" t="str">
        <f>VLOOKUP(E5700,'FILIAIS PETZ'!A:Q,17,0)</f>
        <v>SP7</v>
      </c>
      <c r="AF5700" s="20" t="str">
        <f>VLOOKUP(E5700,'FILIAIS PETZ'!A:Q,3,0)</f>
        <v>FELICIO</v>
      </c>
      <c r="AG5700" s="20" t="str">
        <f>VLOOKUP(E5700,'FILIAIS PETZ'!A:Q,2,0)</f>
        <v>R3</v>
      </c>
      <c r="AH5700" s="75">
        <v>571</v>
      </c>
      <c r="AI5700" s="16" t="s">
        <v>13235</v>
      </c>
      <c r="AJ5700" s="43">
        <f>VLOOKUP(E5700,'FILIAIS PETZ'!$A$2:$K$2000,11,0)</f>
        <v>18328118021025</v>
      </c>
      <c r="AK5700" s="44">
        <f t="shared" si="366"/>
        <v>18328118021025</v>
      </c>
    </row>
    <row r="5701" spans="1:37" s="14" customFormat="1" ht="15" customHeight="1" thickBot="1" x14ac:dyDescent="0.25">
      <c r="A5701" s="9">
        <f t="shared" si="365"/>
        <v>999681</v>
      </c>
      <c r="B5701" s="18">
        <f>VLOOKUP(C5701,FORNECEDORES!D:E,2,0)</f>
        <v>530375</v>
      </c>
      <c r="C5701" s="19" t="str">
        <f>VLOOKUP(D5701,FORNECEDORES!A:D,4,0)</f>
        <v>23.080.842/0001-04</v>
      </c>
      <c r="D5701" s="13" t="s">
        <v>4370</v>
      </c>
      <c r="E5701" s="20" t="str">
        <f t="shared" si="367"/>
        <v>04 0007</v>
      </c>
      <c r="F5701" s="28" t="s">
        <v>4950</v>
      </c>
      <c r="G5701" s="21" t="str">
        <f>VLOOKUP(E5701,'FILIAIS PETZ'!A:E,5,0)</f>
        <v>PETZ SOROCABA</v>
      </c>
      <c r="H5701" s="20" t="str">
        <f>VLOOKUP(E5701,'FILIAIS PETZ'!A:D,4,0)</f>
        <v>SCBA-SP</v>
      </c>
      <c r="I5701" s="46">
        <v>45561</v>
      </c>
      <c r="J5701" s="9">
        <v>999681</v>
      </c>
      <c r="K5701" s="84" t="s">
        <v>5858</v>
      </c>
      <c r="L5701" s="83" t="s">
        <v>13312</v>
      </c>
      <c r="M5701" s="46">
        <v>45567</v>
      </c>
      <c r="N5701" s="46">
        <v>45588</v>
      </c>
      <c r="O5701" s="46">
        <v>45567</v>
      </c>
      <c r="P5701" s="29" t="s">
        <v>4990</v>
      </c>
      <c r="Q5701" s="9">
        <v>3</v>
      </c>
      <c r="R5701" s="9">
        <v>1</v>
      </c>
      <c r="S5701" s="9">
        <v>8</v>
      </c>
      <c r="T5701" s="9" t="s">
        <v>32</v>
      </c>
      <c r="U5701" s="9">
        <v>11002</v>
      </c>
      <c r="V5701" s="9">
        <v>11002</v>
      </c>
      <c r="W5701" s="9" t="s">
        <v>4984</v>
      </c>
      <c r="X5701" s="9" t="s">
        <v>4985</v>
      </c>
      <c r="Y5701" s="10" t="s">
        <v>4980</v>
      </c>
      <c r="Z5701" s="10" t="s">
        <v>4980</v>
      </c>
      <c r="AA5701" s="10" t="s">
        <v>4989</v>
      </c>
      <c r="AB5701" s="9" t="s">
        <v>5005</v>
      </c>
      <c r="AC5701" s="9" t="s">
        <v>5006</v>
      </c>
      <c r="AD5701" s="29"/>
      <c r="AE5701" s="20" t="str">
        <f>VLOOKUP(E5701,'FILIAIS PETZ'!A:Q,17,0)</f>
        <v>SP7</v>
      </c>
      <c r="AF5701" s="20" t="str">
        <f>VLOOKUP(E5701,'FILIAIS PETZ'!A:Q,3,0)</f>
        <v>FELICIO</v>
      </c>
      <c r="AG5701" s="20" t="str">
        <f>VLOOKUP(E5701,'FILIAIS PETZ'!A:Q,2,0)</f>
        <v>R3</v>
      </c>
      <c r="AH5701" s="75">
        <v>568</v>
      </c>
      <c r="AI5701" s="16" t="s">
        <v>13236</v>
      </c>
      <c r="AJ5701" s="43">
        <f>VLOOKUP(E5701,'FILIAIS PETZ'!$A$2:$K$2000,11,0)</f>
        <v>18328118001695</v>
      </c>
      <c r="AK5701" s="44">
        <f t="shared" si="366"/>
        <v>18328118001695</v>
      </c>
    </row>
    <row r="5702" spans="1:37" s="14" customFormat="1" ht="15" customHeight="1" thickBot="1" x14ac:dyDescent="0.25">
      <c r="A5702" s="9">
        <f t="shared" si="365"/>
        <v>999683</v>
      </c>
      <c r="B5702" s="18">
        <f>VLOOKUP(C5702,FORNECEDORES!D:E,2,0)</f>
        <v>530375</v>
      </c>
      <c r="C5702" s="19" t="str">
        <f>VLOOKUP(D5702,FORNECEDORES!A:D,4,0)</f>
        <v>23.080.842/0001-04</v>
      </c>
      <c r="D5702" s="13" t="s">
        <v>4370</v>
      </c>
      <c r="E5702" s="20" t="str">
        <f t="shared" si="367"/>
        <v>04 0026</v>
      </c>
      <c r="F5702" s="28" t="s">
        <v>4949</v>
      </c>
      <c r="G5702" s="21" t="str">
        <f>VLOOKUP(E5702,'FILIAIS PETZ'!A:E,5,0)</f>
        <v>PETZ IGUATEMI ESPLANADA</v>
      </c>
      <c r="H5702" s="20" t="str">
        <f>VLOOKUP(E5702,'FILIAIS PETZ'!A:D,4,0)</f>
        <v>IGES-SP</v>
      </c>
      <c r="I5702" s="46">
        <v>45561</v>
      </c>
      <c r="J5702" s="9">
        <v>999683</v>
      </c>
      <c r="K5702" s="84" t="s">
        <v>5858</v>
      </c>
      <c r="L5702" s="83" t="s">
        <v>13307</v>
      </c>
      <c r="M5702" s="46">
        <v>45567</v>
      </c>
      <c r="N5702" s="46">
        <v>45588</v>
      </c>
      <c r="O5702" s="46">
        <v>45567</v>
      </c>
      <c r="P5702" s="29" t="s">
        <v>4990</v>
      </c>
      <c r="Q5702" s="9">
        <v>3</v>
      </c>
      <c r="R5702" s="9">
        <v>1</v>
      </c>
      <c r="S5702" s="9">
        <v>8</v>
      </c>
      <c r="T5702" s="9" t="s">
        <v>32</v>
      </c>
      <c r="U5702" s="9">
        <v>11002</v>
      </c>
      <c r="V5702" s="9">
        <v>11002</v>
      </c>
      <c r="W5702" s="9" t="s">
        <v>4984</v>
      </c>
      <c r="X5702" s="9" t="s">
        <v>4985</v>
      </c>
      <c r="Y5702" s="10" t="s">
        <v>4980</v>
      </c>
      <c r="Z5702" s="10" t="s">
        <v>4980</v>
      </c>
      <c r="AA5702" s="10" t="s">
        <v>4989</v>
      </c>
      <c r="AB5702" s="9" t="s">
        <v>5005</v>
      </c>
      <c r="AC5702" s="9" t="s">
        <v>5006</v>
      </c>
      <c r="AD5702" s="29"/>
      <c r="AE5702" s="20" t="str">
        <f>VLOOKUP(E5702,'FILIAIS PETZ'!A:Q,17,0)</f>
        <v>SP7</v>
      </c>
      <c r="AF5702" s="20" t="str">
        <f>VLOOKUP(E5702,'FILIAIS PETZ'!A:Q,3,0)</f>
        <v>FELICIO</v>
      </c>
      <c r="AG5702" s="20" t="str">
        <f>VLOOKUP(E5702,'FILIAIS PETZ'!A:Q,2,0)</f>
        <v>R3</v>
      </c>
      <c r="AH5702" s="75">
        <v>1080</v>
      </c>
      <c r="AI5702" s="16" t="s">
        <v>13237</v>
      </c>
      <c r="AJ5702" s="43">
        <f>VLOOKUP(E5702,'FILIAIS PETZ'!$A$2:$K$2000,11,0)</f>
        <v>18328118002667</v>
      </c>
      <c r="AK5702" s="44">
        <f t="shared" si="366"/>
        <v>18328118002667</v>
      </c>
    </row>
    <row r="5703" spans="1:37" s="14" customFormat="1" ht="15" customHeight="1" thickBot="1" x14ac:dyDescent="0.25">
      <c r="A5703" s="9">
        <f t="shared" si="365"/>
        <v>999686</v>
      </c>
      <c r="B5703" s="18">
        <f>VLOOKUP(C5703,FORNECEDORES!D:E,2,0)</f>
        <v>530375</v>
      </c>
      <c r="C5703" s="19" t="str">
        <f>VLOOKUP(D5703,FORNECEDORES!A:D,4,0)</f>
        <v>23.080.842/0001-04</v>
      </c>
      <c r="D5703" s="13" t="s">
        <v>4370</v>
      </c>
      <c r="E5703" s="20" t="str">
        <f t="shared" si="367"/>
        <v>04 0156</v>
      </c>
      <c r="F5703" s="28" t="s">
        <v>4940</v>
      </c>
      <c r="G5703" s="21" t="str">
        <f>VLOOKUP(E5703,'FILIAIS PETZ'!A:E,5,0)</f>
        <v>PETZ ITAPETININGA</v>
      </c>
      <c r="H5703" s="20" t="str">
        <f>VLOOKUP(E5703,'FILIAIS PETZ'!A:D,4,0)</f>
        <v>ITPT-SP</v>
      </c>
      <c r="I5703" s="46">
        <v>45561</v>
      </c>
      <c r="J5703" s="9">
        <v>999686</v>
      </c>
      <c r="K5703" s="84" t="s">
        <v>5858</v>
      </c>
      <c r="L5703" s="83" t="s">
        <v>13309</v>
      </c>
      <c r="M5703" s="46">
        <v>45567</v>
      </c>
      <c r="N5703" s="46">
        <v>45588</v>
      </c>
      <c r="O5703" s="46">
        <v>45567</v>
      </c>
      <c r="P5703" s="29" t="s">
        <v>4990</v>
      </c>
      <c r="Q5703" s="9">
        <v>3</v>
      </c>
      <c r="R5703" s="9">
        <v>1</v>
      </c>
      <c r="S5703" s="9">
        <v>8</v>
      </c>
      <c r="T5703" s="9" t="s">
        <v>32</v>
      </c>
      <c r="U5703" s="9">
        <v>11002</v>
      </c>
      <c r="V5703" s="9">
        <v>11002</v>
      </c>
      <c r="W5703" s="9" t="s">
        <v>4984</v>
      </c>
      <c r="X5703" s="9" t="s">
        <v>4985</v>
      </c>
      <c r="Y5703" s="10" t="s">
        <v>4980</v>
      </c>
      <c r="Z5703" s="10" t="s">
        <v>4980</v>
      </c>
      <c r="AA5703" s="10" t="s">
        <v>4989</v>
      </c>
      <c r="AB5703" s="9" t="s">
        <v>5005</v>
      </c>
      <c r="AC5703" s="9" t="s">
        <v>5006</v>
      </c>
      <c r="AD5703" s="29"/>
      <c r="AE5703" s="20" t="str">
        <f>VLOOKUP(E5703,'FILIAIS PETZ'!A:Q,17,0)</f>
        <v>SP7</v>
      </c>
      <c r="AF5703" s="20" t="str">
        <f>VLOOKUP(E5703,'FILIAIS PETZ'!A:Q,3,0)</f>
        <v>FELICIO</v>
      </c>
      <c r="AG5703" s="20" t="str">
        <f>VLOOKUP(E5703,'FILIAIS PETZ'!A:Q,2,0)</f>
        <v>R3</v>
      </c>
      <c r="AH5703" s="75">
        <v>260</v>
      </c>
      <c r="AI5703" s="16" t="s">
        <v>13238</v>
      </c>
      <c r="AJ5703" s="43">
        <f>VLOOKUP(E5703,'FILIAIS PETZ'!$A$2:$K$2000,11,0)</f>
        <v>18328118014754</v>
      </c>
      <c r="AK5703" s="44">
        <f t="shared" si="366"/>
        <v>18328118014754</v>
      </c>
    </row>
    <row r="5704" spans="1:37" s="14" customFormat="1" ht="15" customHeight="1" thickBot="1" x14ac:dyDescent="0.25">
      <c r="A5704" s="9">
        <f t="shared" si="365"/>
        <v>999687</v>
      </c>
      <c r="B5704" s="18">
        <f>VLOOKUP(C5704,FORNECEDORES!D:E,2,0)</f>
        <v>530375</v>
      </c>
      <c r="C5704" s="19" t="str">
        <f>VLOOKUP(D5704,FORNECEDORES!A:D,4,0)</f>
        <v>23.080.842/0001-04</v>
      </c>
      <c r="D5704" s="13" t="s">
        <v>4370</v>
      </c>
      <c r="E5704" s="20" t="str">
        <f t="shared" si="367"/>
        <v>04 0166</v>
      </c>
      <c r="F5704" s="28" t="s">
        <v>4932</v>
      </c>
      <c r="G5704" s="21" t="str">
        <f>VLOOKUP(E5704,'FILIAIS PETZ'!A:E,5,0)</f>
        <v>PETZ SOROCABA TAUSTE</v>
      </c>
      <c r="H5704" s="20" t="str">
        <f>VLOOKUP(E5704,'FILIAIS PETZ'!A:D,4,0)</f>
        <v>SOTT-SP</v>
      </c>
      <c r="I5704" s="46">
        <v>45561</v>
      </c>
      <c r="J5704" s="9">
        <v>999687</v>
      </c>
      <c r="K5704" s="84" t="s">
        <v>5858</v>
      </c>
      <c r="L5704" s="83" t="s">
        <v>13313</v>
      </c>
      <c r="M5704" s="46">
        <v>45567</v>
      </c>
      <c r="N5704" s="46">
        <v>45588</v>
      </c>
      <c r="O5704" s="46">
        <v>45567</v>
      </c>
      <c r="P5704" s="29" t="s">
        <v>4990</v>
      </c>
      <c r="Q5704" s="9">
        <v>3</v>
      </c>
      <c r="R5704" s="9">
        <v>1</v>
      </c>
      <c r="S5704" s="9">
        <v>8</v>
      </c>
      <c r="T5704" s="9" t="s">
        <v>32</v>
      </c>
      <c r="U5704" s="9">
        <v>11002</v>
      </c>
      <c r="V5704" s="9">
        <v>11002</v>
      </c>
      <c r="W5704" s="9" t="s">
        <v>4984</v>
      </c>
      <c r="X5704" s="9" t="s">
        <v>4985</v>
      </c>
      <c r="Y5704" s="10" t="s">
        <v>4980</v>
      </c>
      <c r="Z5704" s="10" t="s">
        <v>4980</v>
      </c>
      <c r="AA5704" s="10" t="s">
        <v>4989</v>
      </c>
      <c r="AB5704" s="9" t="s">
        <v>5005</v>
      </c>
      <c r="AC5704" s="9" t="s">
        <v>5006</v>
      </c>
      <c r="AD5704" s="29"/>
      <c r="AE5704" s="20" t="str">
        <f>VLOOKUP(E5704,'FILIAIS PETZ'!A:Q,17,0)</f>
        <v>SP7</v>
      </c>
      <c r="AF5704" s="20" t="str">
        <f>VLOOKUP(E5704,'FILIAIS PETZ'!A:Q,3,0)</f>
        <v>FELICIO</v>
      </c>
      <c r="AG5704" s="20" t="str">
        <f>VLOOKUP(E5704,'FILIAIS PETZ'!A:Q,2,0)</f>
        <v>R3</v>
      </c>
      <c r="AH5704" s="75">
        <v>340</v>
      </c>
      <c r="AI5704" s="16" t="s">
        <v>13239</v>
      </c>
      <c r="AJ5704" s="43">
        <f>VLOOKUP(E5704,'FILIAIS PETZ'!$A$2:$K$2000,11,0)</f>
        <v>18328118015998</v>
      </c>
      <c r="AK5704" s="44">
        <f t="shared" si="366"/>
        <v>18328118015998</v>
      </c>
    </row>
    <row r="5705" spans="1:37" s="14" customFormat="1" ht="15" customHeight="1" thickBot="1" x14ac:dyDescent="0.25">
      <c r="A5705" s="9">
        <f t="shared" si="365"/>
        <v>999689</v>
      </c>
      <c r="B5705" s="18">
        <f>VLOOKUP(C5705,FORNECEDORES!D:E,2,0)</f>
        <v>530375</v>
      </c>
      <c r="C5705" s="19" t="str">
        <f>VLOOKUP(D5705,FORNECEDORES!A:D,4,0)</f>
        <v>23.080.842/0001-04</v>
      </c>
      <c r="D5705" s="13" t="s">
        <v>4370</v>
      </c>
      <c r="E5705" s="20" t="str">
        <f t="shared" si="367"/>
        <v>04 0051</v>
      </c>
      <c r="F5705" s="28" t="s">
        <v>4948</v>
      </c>
      <c r="G5705" s="21" t="str">
        <f>VLOOKUP(E5705,'FILIAIS PETZ'!A:E,5,0)</f>
        <v>PETZ TAMBORÉ</v>
      </c>
      <c r="H5705" s="20" t="str">
        <f>VLOOKUP(E5705,'FILIAIS PETZ'!A:D,4,0)</f>
        <v>TMBO-SP</v>
      </c>
      <c r="I5705" s="46">
        <v>45561</v>
      </c>
      <c r="J5705" s="9">
        <v>999689</v>
      </c>
      <c r="K5705" s="84" t="s">
        <v>5858</v>
      </c>
      <c r="L5705" s="83" t="s">
        <v>13314</v>
      </c>
      <c r="M5705" s="46">
        <v>45567</v>
      </c>
      <c r="N5705" s="46">
        <v>45588</v>
      </c>
      <c r="O5705" s="46">
        <v>45567</v>
      </c>
      <c r="P5705" s="29" t="s">
        <v>4990</v>
      </c>
      <c r="Q5705" s="9">
        <v>3</v>
      </c>
      <c r="R5705" s="9">
        <v>1</v>
      </c>
      <c r="S5705" s="9">
        <v>8</v>
      </c>
      <c r="T5705" s="9" t="s">
        <v>32</v>
      </c>
      <c r="U5705" s="9">
        <v>11002</v>
      </c>
      <c r="V5705" s="9">
        <v>11002</v>
      </c>
      <c r="W5705" s="9" t="s">
        <v>5021</v>
      </c>
      <c r="X5705" s="9" t="s">
        <v>4985</v>
      </c>
      <c r="Y5705" s="10" t="s">
        <v>4993</v>
      </c>
      <c r="Z5705" s="10" t="s">
        <v>4993</v>
      </c>
      <c r="AA5705" s="10" t="s">
        <v>4989</v>
      </c>
      <c r="AB5705" s="10" t="s">
        <v>12941</v>
      </c>
      <c r="AC5705" s="9" t="s">
        <v>5006</v>
      </c>
      <c r="AD5705" s="29"/>
      <c r="AE5705" s="20" t="str">
        <f>VLOOKUP(E5705,'FILIAIS PETZ'!A:Q,17,0)</f>
        <v>SP7</v>
      </c>
      <c r="AF5705" s="20" t="str">
        <f>VLOOKUP(E5705,'FILIAIS PETZ'!A:Q,3,0)</f>
        <v>FELICIO</v>
      </c>
      <c r="AG5705" s="20" t="str">
        <f>VLOOKUP(E5705,'FILIAIS PETZ'!A:Q,2,0)</f>
        <v>R3</v>
      </c>
      <c r="AH5705" s="75">
        <v>510</v>
      </c>
      <c r="AI5705" s="16" t="s">
        <v>13240</v>
      </c>
      <c r="AJ5705" s="43">
        <f>VLOOKUP(E5705,'FILIAIS PETZ'!$A$2:$K$2000,11,0)</f>
        <v>18328118004872</v>
      </c>
      <c r="AK5705" s="44">
        <f t="shared" si="366"/>
        <v>18328118004872</v>
      </c>
    </row>
    <row r="5706" spans="1:37" s="14" customFormat="1" ht="15" customHeight="1" thickBot="1" x14ac:dyDescent="0.25">
      <c r="A5706" s="9">
        <f t="shared" si="365"/>
        <v>999690</v>
      </c>
      <c r="B5706" s="18">
        <f>VLOOKUP(C5706,FORNECEDORES!D:E,2,0)</f>
        <v>530375</v>
      </c>
      <c r="C5706" s="19" t="str">
        <f>VLOOKUP(D5706,FORNECEDORES!A:D,4,0)</f>
        <v>23.080.842/0001-04</v>
      </c>
      <c r="D5706" s="13" t="s">
        <v>4370</v>
      </c>
      <c r="E5706" s="20" t="str">
        <f t="shared" si="367"/>
        <v>04 0008</v>
      </c>
      <c r="F5706" s="28" t="s">
        <v>4937</v>
      </c>
      <c r="G5706" s="21" t="str">
        <f>VLOOKUP(E5706,'FILIAIS PETZ'!A:E,5,0)</f>
        <v>PETZ ALPHAVILLE</v>
      </c>
      <c r="H5706" s="20" t="str">
        <f>VLOOKUP(E5706,'FILIAIS PETZ'!A:D,4,0)</f>
        <v>ALPH-SP</v>
      </c>
      <c r="I5706" s="46">
        <v>45561</v>
      </c>
      <c r="J5706" s="9">
        <v>999690</v>
      </c>
      <c r="K5706" s="84" t="s">
        <v>5858</v>
      </c>
      <c r="L5706" s="83" t="s">
        <v>13300</v>
      </c>
      <c r="M5706" s="46">
        <v>45567</v>
      </c>
      <c r="N5706" s="46">
        <v>45588</v>
      </c>
      <c r="O5706" s="46">
        <v>45567</v>
      </c>
      <c r="P5706" s="29" t="s">
        <v>4990</v>
      </c>
      <c r="Q5706" s="9">
        <v>3</v>
      </c>
      <c r="R5706" s="9">
        <v>1</v>
      </c>
      <c r="S5706" s="9">
        <v>8</v>
      </c>
      <c r="T5706" s="9" t="s">
        <v>32</v>
      </c>
      <c r="U5706" s="9">
        <v>11002</v>
      </c>
      <c r="V5706" s="9">
        <v>11002</v>
      </c>
      <c r="W5706" s="9" t="s">
        <v>8492</v>
      </c>
      <c r="X5706" s="9" t="s">
        <v>4985</v>
      </c>
      <c r="Y5706" s="10" t="s">
        <v>4993</v>
      </c>
      <c r="Z5706" s="10" t="s">
        <v>5041</v>
      </c>
      <c r="AA5706" s="10" t="s">
        <v>4989</v>
      </c>
      <c r="AB5706" s="10" t="s">
        <v>5066</v>
      </c>
      <c r="AC5706" s="9" t="s">
        <v>5006</v>
      </c>
      <c r="AD5706" s="29"/>
      <c r="AE5706" s="20" t="str">
        <f>VLOOKUP(E5706,'FILIAIS PETZ'!A:Q,17,0)</f>
        <v>SP7</v>
      </c>
      <c r="AF5706" s="20" t="str">
        <f>VLOOKUP(E5706,'FILIAIS PETZ'!A:Q,3,0)</f>
        <v>FELICIO</v>
      </c>
      <c r="AG5706" s="20" t="str">
        <f>VLOOKUP(E5706,'FILIAIS PETZ'!A:Q,2,0)</f>
        <v>R3</v>
      </c>
      <c r="AH5706" s="75">
        <v>350</v>
      </c>
      <c r="AI5706" s="16" t="s">
        <v>13241</v>
      </c>
      <c r="AJ5706" s="43">
        <f>VLOOKUP(E5706,'FILIAIS PETZ'!$A$2:$K$2000,11,0)</f>
        <v>18328118001423</v>
      </c>
      <c r="AK5706" s="44">
        <f t="shared" si="366"/>
        <v>18328118001423</v>
      </c>
    </row>
    <row r="5707" spans="1:37" s="14" customFormat="1" ht="15" customHeight="1" thickBot="1" x14ac:dyDescent="0.25">
      <c r="A5707" s="9">
        <f t="shared" si="365"/>
        <v>999691</v>
      </c>
      <c r="B5707" s="18">
        <f>VLOOKUP(C5707,FORNECEDORES!D:E,2,0)</f>
        <v>530375</v>
      </c>
      <c r="C5707" s="19" t="str">
        <f>VLOOKUP(D5707,FORNECEDORES!A:D,4,0)</f>
        <v>23.080.842/0001-04</v>
      </c>
      <c r="D5707" s="13" t="s">
        <v>4370</v>
      </c>
      <c r="E5707" s="20" t="str">
        <f t="shared" si="367"/>
        <v>04 0008</v>
      </c>
      <c r="F5707" s="28" t="s">
        <v>4937</v>
      </c>
      <c r="G5707" s="21" t="str">
        <f>VLOOKUP(E5707,'FILIAIS PETZ'!A:E,5,0)</f>
        <v>PETZ ALPHAVILLE</v>
      </c>
      <c r="H5707" s="20" t="str">
        <f>VLOOKUP(E5707,'FILIAIS PETZ'!A:D,4,0)</f>
        <v>ALPH-SP</v>
      </c>
      <c r="I5707" s="46">
        <v>45561</v>
      </c>
      <c r="J5707" s="9">
        <v>999691</v>
      </c>
      <c r="K5707" s="84" t="s">
        <v>5858</v>
      </c>
      <c r="L5707" s="83" t="s">
        <v>13301</v>
      </c>
      <c r="M5707" s="46">
        <v>45567</v>
      </c>
      <c r="N5707" s="46">
        <v>45588</v>
      </c>
      <c r="O5707" s="46">
        <v>45567</v>
      </c>
      <c r="P5707" s="29" t="s">
        <v>4990</v>
      </c>
      <c r="Q5707" s="9">
        <v>3</v>
      </c>
      <c r="R5707" s="9">
        <v>1</v>
      </c>
      <c r="S5707" s="9">
        <v>8</v>
      </c>
      <c r="T5707" s="9" t="s">
        <v>32</v>
      </c>
      <c r="U5707" s="9">
        <v>11002</v>
      </c>
      <c r="V5707" s="9">
        <v>11002</v>
      </c>
      <c r="W5707" s="9" t="s">
        <v>4984</v>
      </c>
      <c r="X5707" s="9" t="s">
        <v>4985</v>
      </c>
      <c r="Y5707" s="10" t="s">
        <v>4993</v>
      </c>
      <c r="Z5707" s="10" t="s">
        <v>5041</v>
      </c>
      <c r="AA5707" s="10" t="s">
        <v>4989</v>
      </c>
      <c r="AB5707" s="10" t="s">
        <v>12941</v>
      </c>
      <c r="AC5707" s="9" t="s">
        <v>5006</v>
      </c>
      <c r="AD5707" s="29"/>
      <c r="AE5707" s="20" t="str">
        <f>VLOOKUP(E5707,'FILIAIS PETZ'!A:Q,17,0)</f>
        <v>SP7</v>
      </c>
      <c r="AF5707" s="20" t="str">
        <f>VLOOKUP(E5707,'FILIAIS PETZ'!A:Q,3,0)</f>
        <v>FELICIO</v>
      </c>
      <c r="AG5707" s="20" t="str">
        <f>VLOOKUP(E5707,'FILIAIS PETZ'!A:Q,2,0)</f>
        <v>R3</v>
      </c>
      <c r="AH5707" s="75">
        <v>560</v>
      </c>
      <c r="AI5707" s="16" t="s">
        <v>13242</v>
      </c>
      <c r="AJ5707" s="43">
        <f>VLOOKUP(E5707,'FILIAIS PETZ'!$A$2:$K$2000,11,0)</f>
        <v>18328118001423</v>
      </c>
      <c r="AK5707" s="44">
        <f t="shared" si="366"/>
        <v>18328118001423</v>
      </c>
    </row>
    <row r="5708" spans="1:37" s="14" customFormat="1" ht="15" customHeight="1" thickBot="1" x14ac:dyDescent="0.25">
      <c r="A5708" s="9">
        <f t="shared" si="365"/>
        <v>999693</v>
      </c>
      <c r="B5708" s="18">
        <f>VLOOKUP(C5708,FORNECEDORES!D:E,2,0)</f>
        <v>530375</v>
      </c>
      <c r="C5708" s="19" t="str">
        <f>VLOOKUP(D5708,FORNECEDORES!A:D,4,0)</f>
        <v>23.080.842/0001-04</v>
      </c>
      <c r="D5708" s="13" t="s">
        <v>4370</v>
      </c>
      <c r="E5708" s="20" t="str">
        <f t="shared" si="367"/>
        <v>04 0106</v>
      </c>
      <c r="F5708" s="28" t="s">
        <v>4952</v>
      </c>
      <c r="G5708" s="21" t="str">
        <f>VLOOKUP(E5708,'FILIAIS PETZ'!A:E,5,0)</f>
        <v>PETZ COTIA</v>
      </c>
      <c r="H5708" s="20" t="str">
        <f>VLOOKUP(E5708,'FILIAIS PETZ'!A:D,4,0)</f>
        <v>CTIA-SP</v>
      </c>
      <c r="I5708" s="46">
        <v>45561</v>
      </c>
      <c r="J5708" s="9">
        <v>999693</v>
      </c>
      <c r="K5708" s="84" t="s">
        <v>5858</v>
      </c>
      <c r="L5708" s="83" t="s">
        <v>13305</v>
      </c>
      <c r="M5708" s="46">
        <v>45567</v>
      </c>
      <c r="N5708" s="46">
        <v>45588</v>
      </c>
      <c r="O5708" s="46">
        <v>45567</v>
      </c>
      <c r="P5708" s="29" t="s">
        <v>4990</v>
      </c>
      <c r="Q5708" s="9">
        <v>3</v>
      </c>
      <c r="R5708" s="9">
        <v>1</v>
      </c>
      <c r="S5708" s="9">
        <v>8</v>
      </c>
      <c r="T5708" s="9" t="s">
        <v>32</v>
      </c>
      <c r="U5708" s="9">
        <v>11002</v>
      </c>
      <c r="V5708" s="9">
        <v>11002</v>
      </c>
      <c r="W5708" s="9" t="s">
        <v>5019</v>
      </c>
      <c r="X5708" s="9" t="s">
        <v>4985</v>
      </c>
      <c r="Y5708" s="10" t="s">
        <v>4997</v>
      </c>
      <c r="Z5708" s="10" t="s">
        <v>4993</v>
      </c>
      <c r="AA5708" s="10" t="s">
        <v>4989</v>
      </c>
      <c r="AB5708" s="10" t="s">
        <v>12941</v>
      </c>
      <c r="AC5708" s="9" t="s">
        <v>5006</v>
      </c>
      <c r="AD5708" s="29"/>
      <c r="AE5708" s="20" t="str">
        <f>VLOOKUP(E5708,'FILIAIS PETZ'!A:Q,17,0)</f>
        <v>SP7</v>
      </c>
      <c r="AF5708" s="20" t="str">
        <f>VLOOKUP(E5708,'FILIAIS PETZ'!A:Q,3,0)</f>
        <v>FELICIO</v>
      </c>
      <c r="AG5708" s="20" t="str">
        <f>VLOOKUP(E5708,'FILIAIS PETZ'!A:Q,2,0)</f>
        <v>R3</v>
      </c>
      <c r="AH5708" s="75">
        <v>1500</v>
      </c>
      <c r="AI5708" s="16" t="s">
        <v>13243</v>
      </c>
      <c r="AJ5708" s="43">
        <f>VLOOKUP(E5708,'FILIAIS PETZ'!$A$2:$K$2000,11,0)</f>
        <v>18328118009327</v>
      </c>
      <c r="AK5708" s="44">
        <f t="shared" si="366"/>
        <v>18328118009327</v>
      </c>
    </row>
    <row r="5709" spans="1:37" s="14" customFormat="1" ht="15" customHeight="1" thickBot="1" x14ac:dyDescent="0.25">
      <c r="A5709" s="9">
        <f t="shared" si="365"/>
        <v>999697</v>
      </c>
      <c r="B5709" s="18">
        <f>VLOOKUP(C5709,FORNECEDORES!D:E,2,0)</f>
        <v>530375</v>
      </c>
      <c r="C5709" s="19" t="str">
        <f>VLOOKUP(D5709,FORNECEDORES!A:D,4,0)</f>
        <v>23.080.842/0001-04</v>
      </c>
      <c r="D5709" s="13" t="s">
        <v>4370</v>
      </c>
      <c r="E5709" s="20" t="str">
        <f t="shared" si="367"/>
        <v>04 0051</v>
      </c>
      <c r="F5709" s="28" t="s">
        <v>4948</v>
      </c>
      <c r="G5709" s="21" t="str">
        <f>VLOOKUP(E5709,'FILIAIS PETZ'!A:E,5,0)</f>
        <v>PETZ TAMBORÉ</v>
      </c>
      <c r="H5709" s="20" t="str">
        <f>VLOOKUP(E5709,'FILIAIS PETZ'!A:D,4,0)</f>
        <v>TMBO-SP</v>
      </c>
      <c r="I5709" s="46">
        <v>45561</v>
      </c>
      <c r="J5709" s="9">
        <v>999697</v>
      </c>
      <c r="K5709" s="84" t="s">
        <v>5858</v>
      </c>
      <c r="L5709" s="83" t="s">
        <v>13315</v>
      </c>
      <c r="M5709" s="46">
        <v>45567</v>
      </c>
      <c r="N5709" s="46">
        <v>45588</v>
      </c>
      <c r="O5709" s="46">
        <v>45567</v>
      </c>
      <c r="P5709" s="29" t="s">
        <v>4990</v>
      </c>
      <c r="Q5709" s="9">
        <v>3</v>
      </c>
      <c r="R5709" s="9">
        <v>1</v>
      </c>
      <c r="S5709" s="9">
        <v>8</v>
      </c>
      <c r="T5709" s="9" t="s">
        <v>32</v>
      </c>
      <c r="U5709" s="9">
        <v>11002</v>
      </c>
      <c r="V5709" s="9">
        <v>11002</v>
      </c>
      <c r="W5709" s="9" t="s">
        <v>5024</v>
      </c>
      <c r="X5709" s="9" t="s">
        <v>4985</v>
      </c>
      <c r="Y5709" s="10" t="s">
        <v>4997</v>
      </c>
      <c r="Z5709" s="10" t="s">
        <v>4993</v>
      </c>
      <c r="AA5709" s="10" t="s">
        <v>4989</v>
      </c>
      <c r="AB5709" s="10" t="s">
        <v>12941</v>
      </c>
      <c r="AC5709" s="9" t="s">
        <v>5006</v>
      </c>
      <c r="AD5709" s="29"/>
      <c r="AE5709" s="20" t="str">
        <f>VLOOKUP(E5709,'FILIAIS PETZ'!A:Q,17,0)</f>
        <v>SP7</v>
      </c>
      <c r="AF5709" s="20" t="str">
        <f>VLOOKUP(E5709,'FILIAIS PETZ'!A:Q,3,0)</f>
        <v>FELICIO</v>
      </c>
      <c r="AG5709" s="20" t="str">
        <f>VLOOKUP(E5709,'FILIAIS PETZ'!A:Q,2,0)</f>
        <v>R3</v>
      </c>
      <c r="AH5709" s="75">
        <v>350</v>
      </c>
      <c r="AI5709" s="16" t="s">
        <v>13244</v>
      </c>
      <c r="AJ5709" s="43">
        <f>VLOOKUP(E5709,'FILIAIS PETZ'!$A$2:$K$2000,11,0)</f>
        <v>18328118004872</v>
      </c>
      <c r="AK5709" s="44">
        <f t="shared" si="366"/>
        <v>18328118004872</v>
      </c>
    </row>
    <row r="5710" spans="1:37" s="14" customFormat="1" ht="15" customHeight="1" thickBot="1" x14ac:dyDescent="0.25">
      <c r="A5710" s="9" t="str">
        <f t="shared" si="365"/>
        <v>999703</v>
      </c>
      <c r="B5710" s="18">
        <f>VLOOKUP(C5710,FORNECEDORES!D:E,2,0)</f>
        <v>3203</v>
      </c>
      <c r="C5710" s="19" t="str">
        <f>VLOOKUP(D5710,FORNECEDORES!A:D,4,0)</f>
        <v>19.658.535/0001-82</v>
      </c>
      <c r="D5710" s="13" t="s">
        <v>6459</v>
      </c>
      <c r="E5710" s="20" t="str">
        <f t="shared" si="367"/>
        <v>04 0051</v>
      </c>
      <c r="F5710" s="28" t="s">
        <v>4948</v>
      </c>
      <c r="G5710" s="21" t="str">
        <f>VLOOKUP(E5710,'FILIAIS PETZ'!A:E,5,0)</f>
        <v>PETZ TAMBORÉ</v>
      </c>
      <c r="H5710" s="20" t="str">
        <f>VLOOKUP(E5710,'FILIAIS PETZ'!A:D,4,0)</f>
        <v>TMBO-SP</v>
      </c>
      <c r="I5710" s="46">
        <v>45561</v>
      </c>
      <c r="J5710" s="9" t="s">
        <v>13209</v>
      </c>
      <c r="K5710" s="9" t="s">
        <v>5858</v>
      </c>
      <c r="L5710" s="29" t="s">
        <v>12525</v>
      </c>
      <c r="M5710" s="46">
        <v>45566</v>
      </c>
      <c r="N5710" s="46">
        <v>45588</v>
      </c>
      <c r="O5710" s="46">
        <v>45566</v>
      </c>
      <c r="P5710" s="29" t="s">
        <v>4990</v>
      </c>
      <c r="Q5710" s="9">
        <v>3</v>
      </c>
      <c r="R5710" s="9">
        <v>1</v>
      </c>
      <c r="S5710" s="9">
        <v>8</v>
      </c>
      <c r="T5710" s="9" t="s">
        <v>32</v>
      </c>
      <c r="U5710" s="9">
        <v>11002</v>
      </c>
      <c r="V5710" s="9">
        <v>11002</v>
      </c>
      <c r="W5710" s="9" t="s">
        <v>8492</v>
      </c>
      <c r="X5710" s="9" t="s">
        <v>4985</v>
      </c>
      <c r="Y5710" s="10" t="s">
        <v>4993</v>
      </c>
      <c r="Z5710" s="10" t="s">
        <v>4993</v>
      </c>
      <c r="AA5710" s="10" t="s">
        <v>4989</v>
      </c>
      <c r="AB5710" s="10" t="s">
        <v>12941</v>
      </c>
      <c r="AC5710" s="9" t="s">
        <v>5006</v>
      </c>
      <c r="AD5710" s="29"/>
      <c r="AE5710" s="20" t="str">
        <f>VLOOKUP(E5710,'FILIAIS PETZ'!A:Q,17,0)</f>
        <v>SP7</v>
      </c>
      <c r="AF5710" s="20" t="str">
        <f>VLOOKUP(E5710,'FILIAIS PETZ'!A:Q,3,0)</f>
        <v>FELICIO</v>
      </c>
      <c r="AG5710" s="20" t="str">
        <f>VLOOKUP(E5710,'FILIAIS PETZ'!A:Q,2,0)</f>
        <v>R3</v>
      </c>
      <c r="AH5710" s="75">
        <v>354</v>
      </c>
      <c r="AI5710" s="16" t="s">
        <v>13245</v>
      </c>
      <c r="AJ5710" s="43">
        <f>VLOOKUP(E5710,'FILIAIS PETZ'!$A$2:$K$2000,11,0)</f>
        <v>18328118004872</v>
      </c>
      <c r="AK5710" s="44">
        <f t="shared" si="366"/>
        <v>18328118004872</v>
      </c>
    </row>
    <row r="5711" spans="1:37" s="14" customFormat="1" ht="15" customHeight="1" thickBot="1" x14ac:dyDescent="0.25">
      <c r="A5711" s="9" t="str">
        <f t="shared" ref="A5711:A5770" si="368">J5711</f>
        <v>999706</v>
      </c>
      <c r="B5711" s="18">
        <f>VLOOKUP(C5711,FORNECEDORES!D:E,2,0)</f>
        <v>660154</v>
      </c>
      <c r="C5711" s="19" t="str">
        <f>VLOOKUP(D5711,FORNECEDORES!A:D,4,0)</f>
        <v>41.588.788/0001-86</v>
      </c>
      <c r="D5711" s="13" t="s">
        <v>12156</v>
      </c>
      <c r="E5711" s="20" t="str">
        <f t="shared" si="367"/>
        <v>04 0008</v>
      </c>
      <c r="F5711" s="28" t="s">
        <v>4937</v>
      </c>
      <c r="G5711" s="21" t="str">
        <f>VLOOKUP(E5711,'FILIAIS PETZ'!A:E,5,0)</f>
        <v>PETZ ALPHAVILLE</v>
      </c>
      <c r="H5711" s="20" t="str">
        <f>VLOOKUP(E5711,'FILIAIS PETZ'!A:D,4,0)</f>
        <v>ALPH-SP</v>
      </c>
      <c r="I5711" s="46">
        <v>45561</v>
      </c>
      <c r="J5711" s="9" t="s">
        <v>13210</v>
      </c>
      <c r="K5711" s="9" t="s">
        <v>5858</v>
      </c>
      <c r="L5711" s="29" t="s">
        <v>13453</v>
      </c>
      <c r="M5711" s="46">
        <v>45567</v>
      </c>
      <c r="N5711" s="46">
        <v>45588</v>
      </c>
      <c r="O5711" s="46">
        <v>45573</v>
      </c>
      <c r="P5711" s="29" t="s">
        <v>4982</v>
      </c>
      <c r="Q5711" s="9">
        <v>3</v>
      </c>
      <c r="R5711" s="9">
        <v>1</v>
      </c>
      <c r="S5711" s="9">
        <v>8</v>
      </c>
      <c r="T5711" s="9" t="s">
        <v>32</v>
      </c>
      <c r="U5711" s="9">
        <v>11002</v>
      </c>
      <c r="V5711" s="9">
        <v>11002</v>
      </c>
      <c r="W5711" s="9" t="s">
        <v>4984</v>
      </c>
      <c r="X5711" s="9" t="s">
        <v>4992</v>
      </c>
      <c r="Y5711" s="10" t="s">
        <v>4993</v>
      </c>
      <c r="Z5711" s="10" t="s">
        <v>5044</v>
      </c>
      <c r="AA5711" s="10" t="s">
        <v>4992</v>
      </c>
      <c r="AB5711" s="10" t="s">
        <v>5005</v>
      </c>
      <c r="AC5711" s="9" t="s">
        <v>4988</v>
      </c>
      <c r="AD5711" s="29">
        <v>800000247</v>
      </c>
      <c r="AE5711" s="20" t="str">
        <f>VLOOKUP(E5711,'FILIAIS PETZ'!A:Q,17,0)</f>
        <v>SP7</v>
      </c>
      <c r="AF5711" s="20" t="str">
        <f>VLOOKUP(E5711,'FILIAIS PETZ'!A:Q,3,0)</f>
        <v>FELICIO</v>
      </c>
      <c r="AG5711" s="20" t="str">
        <f>VLOOKUP(E5711,'FILIAIS PETZ'!A:Q,2,0)</f>
        <v>R3</v>
      </c>
      <c r="AH5711" s="75">
        <v>8500</v>
      </c>
      <c r="AI5711" s="16" t="s">
        <v>13246</v>
      </c>
      <c r="AJ5711" s="43">
        <f>VLOOKUP(E5711,'FILIAIS PETZ'!$A$2:$K$2000,11,0)</f>
        <v>18328118001423</v>
      </c>
      <c r="AK5711" s="44">
        <f t="shared" si="366"/>
        <v>18328118001423</v>
      </c>
    </row>
    <row r="5712" spans="1:37" s="14" customFormat="1" ht="15" customHeight="1" thickBot="1" x14ac:dyDescent="0.25">
      <c r="A5712" s="9" t="str">
        <f t="shared" si="368"/>
        <v>999709</v>
      </c>
      <c r="B5712" s="18">
        <f>VLOOKUP(C5712,FORNECEDORES!D:E,2,0)</f>
        <v>660154</v>
      </c>
      <c r="C5712" s="19" t="str">
        <f>VLOOKUP(D5712,FORNECEDORES!A:D,4,0)</f>
        <v>41.588.788/0001-86</v>
      </c>
      <c r="D5712" s="13" t="s">
        <v>12156</v>
      </c>
      <c r="E5712" s="20" t="str">
        <f t="shared" si="367"/>
        <v>04 0008</v>
      </c>
      <c r="F5712" s="28" t="s">
        <v>4937</v>
      </c>
      <c r="G5712" s="21" t="str">
        <f>VLOOKUP(E5712,'FILIAIS PETZ'!A:E,5,0)</f>
        <v>PETZ ALPHAVILLE</v>
      </c>
      <c r="H5712" s="20" t="str">
        <f>VLOOKUP(E5712,'FILIAIS PETZ'!A:D,4,0)</f>
        <v>ALPH-SP</v>
      </c>
      <c r="I5712" s="46">
        <v>45561</v>
      </c>
      <c r="J5712" s="9" t="s">
        <v>13211</v>
      </c>
      <c r="K5712" s="84" t="s">
        <v>5858</v>
      </c>
      <c r="L5712" s="83" t="s">
        <v>13454</v>
      </c>
      <c r="M5712" s="46">
        <v>45567</v>
      </c>
      <c r="N5712" s="46">
        <v>45588</v>
      </c>
      <c r="O5712" s="46">
        <v>45573</v>
      </c>
      <c r="P5712" s="29" t="s">
        <v>4982</v>
      </c>
      <c r="Q5712" s="9">
        <v>3</v>
      </c>
      <c r="R5712" s="9">
        <v>1</v>
      </c>
      <c r="S5712" s="9">
        <v>8</v>
      </c>
      <c r="T5712" s="9" t="s">
        <v>32</v>
      </c>
      <c r="U5712" s="9">
        <v>11002</v>
      </c>
      <c r="V5712" s="9">
        <v>11002</v>
      </c>
      <c r="W5712" s="9" t="s">
        <v>4984</v>
      </c>
      <c r="X5712" s="9" t="s">
        <v>4992</v>
      </c>
      <c r="Y5712" s="10" t="s">
        <v>4993</v>
      </c>
      <c r="Z5712" s="10" t="s">
        <v>5044</v>
      </c>
      <c r="AA5712" s="10" t="s">
        <v>4992</v>
      </c>
      <c r="AB5712" s="10" t="s">
        <v>5005</v>
      </c>
      <c r="AC5712" s="9" t="s">
        <v>4988</v>
      </c>
      <c r="AD5712" s="29">
        <v>800000247</v>
      </c>
      <c r="AE5712" s="20" t="str">
        <f>VLOOKUP(E5712,'FILIAIS PETZ'!A:Q,17,0)</f>
        <v>SP7</v>
      </c>
      <c r="AF5712" s="20" t="str">
        <f>VLOOKUP(E5712,'FILIAIS PETZ'!A:Q,3,0)</f>
        <v>FELICIO</v>
      </c>
      <c r="AG5712" s="20" t="str">
        <f>VLOOKUP(E5712,'FILIAIS PETZ'!A:Q,2,0)</f>
        <v>R3</v>
      </c>
      <c r="AH5712" s="75">
        <v>5000</v>
      </c>
      <c r="AI5712" s="16" t="s">
        <v>13246</v>
      </c>
      <c r="AJ5712" s="43">
        <f>VLOOKUP(E5712,'FILIAIS PETZ'!$A$2:$K$2000,11,0)</f>
        <v>18328118001423</v>
      </c>
      <c r="AK5712" s="44">
        <f t="shared" si="366"/>
        <v>18328118001423</v>
      </c>
    </row>
    <row r="5713" spans="1:37" s="14" customFormat="1" ht="15" customHeight="1" thickBot="1" x14ac:dyDescent="0.25">
      <c r="A5713" s="9" t="str">
        <f t="shared" si="368"/>
        <v>999716</v>
      </c>
      <c r="B5713" s="18">
        <f>VLOOKUP(C5713,FORNECEDORES!D:E,2,0)</f>
        <v>741390</v>
      </c>
      <c r="C5713" s="19" t="str">
        <f>VLOOKUP(D5713,FORNECEDORES!A:D,4,0)</f>
        <v>53.327.206/0001-97</v>
      </c>
      <c r="D5713" s="17" t="s">
        <v>1785</v>
      </c>
      <c r="E5713" s="20" t="str">
        <f t="shared" si="367"/>
        <v>04 0038</v>
      </c>
      <c r="F5713" s="28" t="s">
        <v>4979</v>
      </c>
      <c r="G5713" s="21" t="str">
        <f>VLOOKUP(E5713,'FILIAIS PETZ'!A:E,5,0)</f>
        <v>PETZ CENTER MINAS</v>
      </c>
      <c r="H5713" s="20" t="str">
        <f>VLOOKUP(E5713,'FILIAIS PETZ'!A:D,4,0)</f>
        <v>CTMN-MG</v>
      </c>
      <c r="I5713" s="46">
        <v>45561</v>
      </c>
      <c r="J5713" s="9" t="s">
        <v>13212</v>
      </c>
      <c r="K5713" s="9"/>
      <c r="L5713" s="29"/>
      <c r="M5713" s="46"/>
      <c r="N5713" s="46"/>
      <c r="O5713" s="46"/>
      <c r="P5713" s="29" t="s">
        <v>4990</v>
      </c>
      <c r="Q5713" s="9">
        <v>3</v>
      </c>
      <c r="R5713" s="9">
        <v>1</v>
      </c>
      <c r="S5713" s="9">
        <v>8</v>
      </c>
      <c r="T5713" s="9" t="s">
        <v>32</v>
      </c>
      <c r="U5713" s="9">
        <v>11002</v>
      </c>
      <c r="V5713" s="9">
        <v>11002</v>
      </c>
      <c r="W5713" s="9" t="s">
        <v>8492</v>
      </c>
      <c r="X5713" s="9" t="s">
        <v>4992</v>
      </c>
      <c r="Y5713" s="10" t="s">
        <v>4993</v>
      </c>
      <c r="Z5713" s="10" t="s">
        <v>4993</v>
      </c>
      <c r="AA5713" s="10" t="s">
        <v>4992</v>
      </c>
      <c r="AB5713" s="10" t="s">
        <v>12941</v>
      </c>
      <c r="AC5713" s="9" t="s">
        <v>5006</v>
      </c>
      <c r="AD5713" s="29"/>
      <c r="AE5713" s="20" t="str">
        <f>VLOOKUP(E5713,'FILIAIS PETZ'!A:Q,17,0)</f>
        <v>MG-2</v>
      </c>
      <c r="AF5713" s="20" t="str">
        <f>VLOOKUP(E5713,'FILIAIS PETZ'!A:Q,3,0)</f>
        <v>FELICIO</v>
      </c>
      <c r="AG5713" s="20" t="str">
        <f>VLOOKUP(E5713,'FILIAIS PETZ'!A:Q,2,0)</f>
        <v>R3</v>
      </c>
      <c r="AH5713" s="75">
        <v>2004.84</v>
      </c>
      <c r="AI5713" s="16" t="s">
        <v>13247</v>
      </c>
      <c r="AJ5713" s="43">
        <f>VLOOKUP(E5713,'FILIAIS PETZ'!$A$2:$K$2000,11,0)</f>
        <v>18328118003710</v>
      </c>
      <c r="AK5713" s="44">
        <f t="shared" si="366"/>
        <v>18328118003710</v>
      </c>
    </row>
    <row r="5714" spans="1:37" s="14" customFormat="1" ht="15" customHeight="1" thickBot="1" x14ac:dyDescent="0.25">
      <c r="A5714" s="9">
        <f t="shared" ref="A5714:A5719" si="369">J5714</f>
        <v>0</v>
      </c>
      <c r="B5714" s="18" t="e">
        <f>VLOOKUP(C5714,FORNECEDORES!D:E,2,0)</f>
        <v>#N/A</v>
      </c>
      <c r="C5714" s="19" t="e">
        <f>VLOOKUP(D5714,FORNECEDORES!A:D,4,0)</f>
        <v>#N/A</v>
      </c>
      <c r="D5714" s="17"/>
      <c r="E5714" s="20" t="str">
        <f t="shared" si="367"/>
        <v>04 0260</v>
      </c>
      <c r="F5714" s="28" t="s">
        <v>12554</v>
      </c>
      <c r="G5714" s="21" t="str">
        <f>VLOOKUP(E5714,'FILIAIS PETZ'!A:E,5,0)</f>
        <v>PETZ MILÃO</v>
      </c>
      <c r="H5714" s="20" t="str">
        <f>VLOOKUP(E5714,'FILIAIS PETZ'!A:D,4,0)</f>
        <v>AVML-GO</v>
      </c>
      <c r="I5714" s="46">
        <v>45536</v>
      </c>
      <c r="J5714" s="9"/>
      <c r="K5714" s="9"/>
      <c r="L5714" s="29"/>
      <c r="M5714" s="46"/>
      <c r="N5714" s="46"/>
      <c r="O5714" s="46"/>
      <c r="P5714" s="9" t="s">
        <v>4990</v>
      </c>
      <c r="Q5714" s="9">
        <v>3</v>
      </c>
      <c r="R5714" s="9">
        <v>1</v>
      </c>
      <c r="S5714" s="9">
        <v>8</v>
      </c>
      <c r="T5714" s="9" t="s">
        <v>32</v>
      </c>
      <c r="U5714" s="9">
        <v>11002</v>
      </c>
      <c r="V5714" s="9">
        <v>11002</v>
      </c>
      <c r="W5714" s="9"/>
      <c r="X5714" s="9" t="s">
        <v>5016</v>
      </c>
      <c r="Y5714" s="9" t="s">
        <v>4994</v>
      </c>
      <c r="Z5714" s="9" t="s">
        <v>4994</v>
      </c>
      <c r="AA5714" s="9" t="s">
        <v>5732</v>
      </c>
      <c r="AB5714" s="9" t="s">
        <v>5040</v>
      </c>
      <c r="AC5714" s="9" t="s">
        <v>5006</v>
      </c>
      <c r="AD5714" s="29"/>
      <c r="AE5714" s="20" t="str">
        <f>VLOOKUP(E5714,'FILIAIS PETZ'!A:Q,17,0)</f>
        <v>CO-2</v>
      </c>
      <c r="AF5714" s="20" t="str">
        <f>VLOOKUP(E5714,'FILIAIS PETZ'!A:Q,3,0)</f>
        <v>FELICIO</v>
      </c>
      <c r="AG5714" s="20" t="str">
        <f>VLOOKUP(E5714,'FILIAIS PETZ'!A:Q,2,0)</f>
        <v>R3</v>
      </c>
      <c r="AH5714" s="75">
        <v>7500</v>
      </c>
      <c r="AI5714" s="50" t="s">
        <v>13489</v>
      </c>
      <c r="AJ5714" s="43" t="str">
        <f>VLOOKUP(E5714,'FILIAIS PETZ'!$A$2:$K$2000,11,0)</f>
        <v>18.328.118/0289-76</v>
      </c>
      <c r="AK5714" s="44" t="str">
        <f t="shared" si="366"/>
        <v>18.328.118/0289-76</v>
      </c>
    </row>
    <row r="5715" spans="1:37" s="14" customFormat="1" ht="15" customHeight="1" thickBot="1" x14ac:dyDescent="0.25">
      <c r="A5715" s="9">
        <f t="shared" si="369"/>
        <v>0</v>
      </c>
      <c r="B5715" s="18" t="e">
        <f>VLOOKUP(C5715,FORNECEDORES!D:E,2,0)</f>
        <v>#N/A</v>
      </c>
      <c r="C5715" s="19" t="e">
        <f>VLOOKUP(D5715,FORNECEDORES!A:D,4,0)</f>
        <v>#N/A</v>
      </c>
      <c r="D5715" s="17"/>
      <c r="E5715" s="20" t="str">
        <f t="shared" si="367"/>
        <v>04 0046</v>
      </c>
      <c r="F5715" s="28" t="s">
        <v>8978</v>
      </c>
      <c r="G5715" s="21" t="str">
        <f>VLOOKUP(E5715,'FILIAIS PETZ'!A:E,5,0)</f>
        <v>PETZ CIDADE JARDIM</v>
      </c>
      <c r="H5715" s="20" t="str">
        <f>VLOOKUP(E5715,'FILIAIS PETZ'!A:D,4,0)</f>
        <v>CDJD-SP</v>
      </c>
      <c r="I5715" s="46">
        <v>45536</v>
      </c>
      <c r="J5715" s="9"/>
      <c r="K5715" s="9"/>
      <c r="L5715" s="29"/>
      <c r="M5715" s="46"/>
      <c r="N5715" s="46"/>
      <c r="O5715" s="46"/>
      <c r="P5715" s="9" t="s">
        <v>4990</v>
      </c>
      <c r="Q5715" s="9">
        <v>3</v>
      </c>
      <c r="R5715" s="9">
        <v>1</v>
      </c>
      <c r="S5715" s="9">
        <v>8</v>
      </c>
      <c r="T5715" s="9" t="s">
        <v>32</v>
      </c>
      <c r="U5715" s="9">
        <v>11002</v>
      </c>
      <c r="V5715" s="9">
        <v>11002</v>
      </c>
      <c r="W5715" s="9"/>
      <c r="X5715" s="9" t="s">
        <v>5016</v>
      </c>
      <c r="Y5715" s="9" t="s">
        <v>4994</v>
      </c>
      <c r="Z5715" s="9" t="s">
        <v>4994</v>
      </c>
      <c r="AA5715" s="9" t="s">
        <v>5732</v>
      </c>
      <c r="AB5715" s="9" t="s">
        <v>5040</v>
      </c>
      <c r="AC5715" s="9" t="s">
        <v>5006</v>
      </c>
      <c r="AD5715" s="29"/>
      <c r="AE5715" s="20" t="str">
        <f>VLOOKUP(E5715,'FILIAIS PETZ'!A:Q,17,0)</f>
        <v>SP2</v>
      </c>
      <c r="AF5715" s="20" t="str">
        <f>VLOOKUP(E5715,'FILIAIS PETZ'!A:Q,3,0)</f>
        <v>FELICIO</v>
      </c>
      <c r="AG5715" s="20" t="str">
        <f>VLOOKUP(E5715,'FILIAIS PETZ'!A:Q,2,0)</f>
        <v>R3</v>
      </c>
      <c r="AH5715" s="75">
        <v>1421</v>
      </c>
      <c r="AI5715" s="50" t="s">
        <v>13489</v>
      </c>
      <c r="AJ5715" s="43">
        <f>VLOOKUP(E5715,'FILIAIS PETZ'!$A$2:$K$2000,11,0)</f>
        <v>18328118004520</v>
      </c>
      <c r="AK5715" s="44">
        <f t="shared" si="366"/>
        <v>18328118004520</v>
      </c>
    </row>
    <row r="5716" spans="1:37" s="14" customFormat="1" ht="15" customHeight="1" thickBot="1" x14ac:dyDescent="0.25">
      <c r="A5716" s="9">
        <f t="shared" si="369"/>
        <v>0</v>
      </c>
      <c r="B5716" s="18" t="e">
        <f>VLOOKUP(C5716,FORNECEDORES!D:E,2,0)</f>
        <v>#N/A</v>
      </c>
      <c r="C5716" s="19" t="e">
        <f>VLOOKUP(D5716,FORNECEDORES!A:D,4,0)</f>
        <v>#N/A</v>
      </c>
      <c r="D5716" s="17"/>
      <c r="E5716" s="20" t="str">
        <f t="shared" si="367"/>
        <v>04 0106</v>
      </c>
      <c r="F5716" s="28" t="s">
        <v>4952</v>
      </c>
      <c r="G5716" s="21" t="str">
        <f>VLOOKUP(E5716,'FILIAIS PETZ'!A:E,5,0)</f>
        <v>PETZ COTIA</v>
      </c>
      <c r="H5716" s="20" t="str">
        <f>VLOOKUP(E5716,'FILIAIS PETZ'!A:D,4,0)</f>
        <v>CTIA-SP</v>
      </c>
      <c r="I5716" s="46">
        <v>45536</v>
      </c>
      <c r="J5716" s="9"/>
      <c r="K5716" s="9"/>
      <c r="L5716" s="29"/>
      <c r="M5716" s="46"/>
      <c r="N5716" s="46"/>
      <c r="O5716" s="46"/>
      <c r="P5716" s="9" t="s">
        <v>4990</v>
      </c>
      <c r="Q5716" s="9">
        <v>3</v>
      </c>
      <c r="R5716" s="9">
        <v>1</v>
      </c>
      <c r="S5716" s="9">
        <v>8</v>
      </c>
      <c r="T5716" s="9" t="s">
        <v>32</v>
      </c>
      <c r="U5716" s="9">
        <v>11002</v>
      </c>
      <c r="V5716" s="9">
        <v>11002</v>
      </c>
      <c r="W5716" s="9"/>
      <c r="X5716" s="9" t="s">
        <v>5016</v>
      </c>
      <c r="Y5716" s="9" t="s">
        <v>4994</v>
      </c>
      <c r="Z5716" s="9" t="s">
        <v>4994</v>
      </c>
      <c r="AA5716" s="9" t="s">
        <v>5732</v>
      </c>
      <c r="AB5716" s="9" t="s">
        <v>5040</v>
      </c>
      <c r="AC5716" s="9" t="s">
        <v>5006</v>
      </c>
      <c r="AD5716" s="29"/>
      <c r="AE5716" s="20" t="str">
        <f>VLOOKUP(E5716,'FILIAIS PETZ'!A:Q,17,0)</f>
        <v>SP7</v>
      </c>
      <c r="AF5716" s="20" t="str">
        <f>VLOOKUP(E5716,'FILIAIS PETZ'!A:Q,3,0)</f>
        <v>FELICIO</v>
      </c>
      <c r="AG5716" s="20" t="str">
        <f>VLOOKUP(E5716,'FILIAIS PETZ'!A:Q,2,0)</f>
        <v>R3</v>
      </c>
      <c r="AH5716" s="75">
        <v>2772</v>
      </c>
      <c r="AI5716" s="50" t="s">
        <v>13489</v>
      </c>
      <c r="AJ5716" s="43">
        <f>VLOOKUP(E5716,'FILIAIS PETZ'!$A$2:$K$2000,11,0)</f>
        <v>18328118009327</v>
      </c>
      <c r="AK5716" s="44">
        <f t="shared" si="366"/>
        <v>18328118009327</v>
      </c>
    </row>
    <row r="5717" spans="1:37" s="14" customFormat="1" ht="15" customHeight="1" thickBot="1" x14ac:dyDescent="0.25">
      <c r="A5717" s="9">
        <f t="shared" si="369"/>
        <v>0</v>
      </c>
      <c r="B5717" s="18" t="e">
        <f>VLOOKUP(C5717,FORNECEDORES!D:E,2,0)</f>
        <v>#N/A</v>
      </c>
      <c r="C5717" s="19" t="e">
        <f>VLOOKUP(D5717,FORNECEDORES!A:D,4,0)</f>
        <v>#N/A</v>
      </c>
      <c r="D5717" s="17"/>
      <c r="E5717" s="20" t="str">
        <f t="shared" si="367"/>
        <v>04 0068</v>
      </c>
      <c r="F5717" s="28" t="s">
        <v>8958</v>
      </c>
      <c r="G5717" s="21" t="str">
        <f>VLOOKUP(E5717,'FILIAIS PETZ'!A:E,5,0)</f>
        <v>PETZ PEREIRA BARRETO</v>
      </c>
      <c r="H5717" s="20" t="str">
        <f>VLOOKUP(E5717,'FILIAIS PETZ'!A:D,4,0)</f>
        <v>PBAR-SP</v>
      </c>
      <c r="I5717" s="46">
        <v>45536</v>
      </c>
      <c r="J5717" s="9"/>
      <c r="K5717" s="9"/>
      <c r="L5717" s="29"/>
      <c r="M5717" s="46"/>
      <c r="N5717" s="46"/>
      <c r="O5717" s="46"/>
      <c r="P5717" s="9" t="s">
        <v>4990</v>
      </c>
      <c r="Q5717" s="9">
        <v>3</v>
      </c>
      <c r="R5717" s="9">
        <v>1</v>
      </c>
      <c r="S5717" s="9">
        <v>8</v>
      </c>
      <c r="T5717" s="9" t="s">
        <v>32</v>
      </c>
      <c r="U5717" s="9">
        <v>11002</v>
      </c>
      <c r="V5717" s="9">
        <v>11002</v>
      </c>
      <c r="W5717" s="9"/>
      <c r="X5717" s="9" t="s">
        <v>5016</v>
      </c>
      <c r="Y5717" s="9" t="s">
        <v>4994</v>
      </c>
      <c r="Z5717" s="9" t="s">
        <v>4994</v>
      </c>
      <c r="AA5717" s="9" t="s">
        <v>5732</v>
      </c>
      <c r="AB5717" s="9" t="s">
        <v>5040</v>
      </c>
      <c r="AC5717" s="9" t="s">
        <v>5006</v>
      </c>
      <c r="AD5717" s="29"/>
      <c r="AE5717" s="20" t="str">
        <f>VLOOKUP(E5717,'FILIAIS PETZ'!A:Q,17,0)</f>
        <v>SP3</v>
      </c>
      <c r="AF5717" s="20" t="str">
        <f>VLOOKUP(E5717,'FILIAIS PETZ'!A:Q,3,0)</f>
        <v>FELICIO</v>
      </c>
      <c r="AG5717" s="20" t="str">
        <f>VLOOKUP(E5717,'FILIAIS PETZ'!A:Q,2,0)</f>
        <v>R3</v>
      </c>
      <c r="AH5717" s="75">
        <v>2331</v>
      </c>
      <c r="AI5717" s="50" t="s">
        <v>13489</v>
      </c>
      <c r="AJ5717" s="43">
        <f>VLOOKUP(E5717,'FILIAIS PETZ'!$A$2:$K$2000,11,0)</f>
        <v>18328118007111</v>
      </c>
      <c r="AK5717" s="44">
        <f t="shared" si="366"/>
        <v>18328118007111</v>
      </c>
    </row>
    <row r="5718" spans="1:37" s="14" customFormat="1" ht="15" customHeight="1" thickBot="1" x14ac:dyDescent="0.25">
      <c r="A5718" s="9">
        <f t="shared" si="369"/>
        <v>0</v>
      </c>
      <c r="B5718" s="18" t="e">
        <f>VLOOKUP(C5718,FORNECEDORES!D:E,2,0)</f>
        <v>#N/A</v>
      </c>
      <c r="C5718" s="19" t="e">
        <f>VLOOKUP(D5718,FORNECEDORES!A:D,4,0)</f>
        <v>#N/A</v>
      </c>
      <c r="D5718" s="17"/>
      <c r="E5718" s="20" t="str">
        <f t="shared" si="367"/>
        <v>04 0060</v>
      </c>
      <c r="F5718" s="28" t="s">
        <v>8625</v>
      </c>
      <c r="G5718" s="21" t="str">
        <f>VLOOKUP(E5718,'FILIAIS PETZ'!A:E,5,0)</f>
        <v>PETZ PACAEMBU</v>
      </c>
      <c r="H5718" s="20" t="str">
        <f>VLOOKUP(E5718,'FILIAIS PETZ'!A:D,4,0)</f>
        <v>PCBU-SP</v>
      </c>
      <c r="I5718" s="46">
        <v>45536</v>
      </c>
      <c r="J5718" s="9"/>
      <c r="K5718" s="9"/>
      <c r="L5718" s="29"/>
      <c r="M5718" s="46"/>
      <c r="N5718" s="46"/>
      <c r="O5718" s="46"/>
      <c r="P5718" s="9" t="s">
        <v>4990</v>
      </c>
      <c r="Q5718" s="9">
        <v>3</v>
      </c>
      <c r="R5718" s="9">
        <v>1</v>
      </c>
      <c r="S5718" s="9">
        <v>8</v>
      </c>
      <c r="T5718" s="9" t="s">
        <v>32</v>
      </c>
      <c r="U5718" s="9">
        <v>11002</v>
      </c>
      <c r="V5718" s="9">
        <v>11002</v>
      </c>
      <c r="W5718" s="9"/>
      <c r="X5718" s="9" t="s">
        <v>5016</v>
      </c>
      <c r="Y5718" s="9" t="s">
        <v>4994</v>
      </c>
      <c r="Z5718" s="9" t="s">
        <v>4994</v>
      </c>
      <c r="AA5718" s="9" t="s">
        <v>5732</v>
      </c>
      <c r="AB5718" s="9" t="s">
        <v>5040</v>
      </c>
      <c r="AC5718" s="9" t="s">
        <v>5006</v>
      </c>
      <c r="AD5718" s="29"/>
      <c r="AE5718" s="20" t="str">
        <f>VLOOKUP(E5718,'FILIAIS PETZ'!A:Q,17,0)</f>
        <v>SP2</v>
      </c>
      <c r="AF5718" s="20" t="str">
        <f>VLOOKUP(E5718,'FILIAIS PETZ'!A:Q,3,0)</f>
        <v>FELICIO</v>
      </c>
      <c r="AG5718" s="20" t="str">
        <f>VLOOKUP(E5718,'FILIAIS PETZ'!A:Q,2,0)</f>
        <v>R3</v>
      </c>
      <c r="AH5718" s="75">
        <v>2144</v>
      </c>
      <c r="AI5718" s="50" t="s">
        <v>13489</v>
      </c>
      <c r="AJ5718" s="43">
        <f>VLOOKUP(E5718,'FILIAIS PETZ'!$A$2:$K$2000,11,0)</f>
        <v>18328118006220</v>
      </c>
      <c r="AK5718" s="44">
        <f t="shared" si="366"/>
        <v>18328118006220</v>
      </c>
    </row>
    <row r="5719" spans="1:37" s="14" customFormat="1" ht="15" customHeight="1" thickBot="1" x14ac:dyDescent="0.25">
      <c r="A5719" s="9">
        <f t="shared" si="369"/>
        <v>0</v>
      </c>
      <c r="B5719" s="18" t="e">
        <f>VLOOKUP(C5719,FORNECEDORES!D:E,2,0)</f>
        <v>#N/A</v>
      </c>
      <c r="C5719" s="19" t="e">
        <f>VLOOKUP(D5719,FORNECEDORES!A:D,4,0)</f>
        <v>#N/A</v>
      </c>
      <c r="D5719" s="17"/>
      <c r="E5719" s="20" t="str">
        <f t="shared" si="367"/>
        <v>04 0238</v>
      </c>
      <c r="F5719" s="28" t="s">
        <v>5730</v>
      </c>
      <c r="G5719" s="21" t="str">
        <f>VLOOKUP(E5719,'FILIAIS PETZ'!A:E,5,0)</f>
        <v>PETZ SILVIANO BRANDÃO</v>
      </c>
      <c r="H5719" s="20" t="str">
        <f>VLOOKUP(E5719,'FILIAIS PETZ'!A:D,4,0)</f>
        <v>SVBD-MG</v>
      </c>
      <c r="I5719" s="46">
        <v>45536</v>
      </c>
      <c r="J5719" s="9"/>
      <c r="K5719" s="9"/>
      <c r="L5719" s="29"/>
      <c r="M5719" s="46"/>
      <c r="N5719" s="46"/>
      <c r="O5719" s="46"/>
      <c r="P5719" s="9" t="s">
        <v>4990</v>
      </c>
      <c r="Q5719" s="9">
        <v>3</v>
      </c>
      <c r="R5719" s="9">
        <v>1</v>
      </c>
      <c r="S5719" s="9">
        <v>8</v>
      </c>
      <c r="T5719" s="9" t="s">
        <v>32</v>
      </c>
      <c r="U5719" s="9">
        <v>11002</v>
      </c>
      <c r="V5719" s="9">
        <v>11002</v>
      </c>
      <c r="W5719" s="9"/>
      <c r="X5719" s="9" t="s">
        <v>5016</v>
      </c>
      <c r="Y5719" s="9" t="s">
        <v>4994</v>
      </c>
      <c r="Z5719" s="9" t="s">
        <v>4994</v>
      </c>
      <c r="AA5719" s="9" t="s">
        <v>5732</v>
      </c>
      <c r="AB5719" s="9" t="s">
        <v>5040</v>
      </c>
      <c r="AC5719" s="9" t="s">
        <v>5006</v>
      </c>
      <c r="AD5719" s="29"/>
      <c r="AE5719" s="20" t="str">
        <f>VLOOKUP(E5719,'FILIAIS PETZ'!A:Q,17,0)</f>
        <v>MG-2</v>
      </c>
      <c r="AF5719" s="20" t="str">
        <f>VLOOKUP(E5719,'FILIAIS PETZ'!A:Q,3,0)</f>
        <v>FELICIO</v>
      </c>
      <c r="AG5719" s="20" t="str">
        <f>VLOOKUP(E5719,'FILIAIS PETZ'!A:Q,2,0)</f>
        <v>R3</v>
      </c>
      <c r="AH5719" s="75">
        <v>1500</v>
      </c>
      <c r="AI5719" s="50" t="s">
        <v>13489</v>
      </c>
      <c r="AJ5719" s="43">
        <f>VLOOKUP(E5719,'FILIAIS PETZ'!$A$2:$K$2000,11,0)</f>
        <v>18328118022188</v>
      </c>
      <c r="AK5719" s="44">
        <f t="shared" si="366"/>
        <v>18328118022188</v>
      </c>
    </row>
    <row r="5720" spans="1:37" s="14" customFormat="1" ht="15" customHeight="1" thickBot="1" x14ac:dyDescent="0.25">
      <c r="A5720" s="9">
        <f t="shared" si="368"/>
        <v>996058</v>
      </c>
      <c r="B5720" s="18">
        <f>VLOOKUP(C5720,FORNECEDORES!D:E,2,0)</f>
        <v>7736</v>
      </c>
      <c r="C5720" s="19" t="str">
        <f>VLOOKUP(D5720,FORNECEDORES!A:D,4,0)</f>
        <v>27.385.816/0001-37</v>
      </c>
      <c r="D5720" s="13" t="s">
        <v>2591</v>
      </c>
      <c r="E5720" s="20" t="str">
        <f t="shared" si="367"/>
        <v>04 0015</v>
      </c>
      <c r="F5720" s="28" t="s">
        <v>4971</v>
      </c>
      <c r="G5720" s="21" t="str">
        <f>VLOOKUP(E5720,'FILIAIS PETZ'!A:E,5,0)</f>
        <v>PETZ BRASILIA SIA</v>
      </c>
      <c r="H5720" s="20" t="str">
        <f>VLOOKUP(E5720,'FILIAIS PETZ'!A:D,4,0)</f>
        <v>BSIA-DF</v>
      </c>
      <c r="I5720" s="46">
        <v>45566</v>
      </c>
      <c r="J5720" s="9">
        <v>996058</v>
      </c>
      <c r="K5720" s="84" t="s">
        <v>5858</v>
      </c>
      <c r="L5720" s="83" t="s">
        <v>13622</v>
      </c>
      <c r="M5720" s="46">
        <v>45567</v>
      </c>
      <c r="N5720" s="46">
        <v>45595</v>
      </c>
      <c r="O5720" s="46">
        <v>45579</v>
      </c>
      <c r="P5720" s="29" t="s">
        <v>4990</v>
      </c>
      <c r="Q5720" s="9">
        <v>3</v>
      </c>
      <c r="R5720" s="9">
        <v>1</v>
      </c>
      <c r="S5720" s="9">
        <v>8</v>
      </c>
      <c r="T5720" s="9" t="s">
        <v>32</v>
      </c>
      <c r="U5720" s="9">
        <v>11002</v>
      </c>
      <c r="V5720" s="9">
        <v>11002</v>
      </c>
      <c r="W5720" s="9" t="s">
        <v>5019</v>
      </c>
      <c r="X5720" s="9" t="s">
        <v>4985</v>
      </c>
      <c r="Y5720" s="10" t="s">
        <v>4993</v>
      </c>
      <c r="Z5720" s="10" t="s">
        <v>4993</v>
      </c>
      <c r="AA5720" s="10" t="s">
        <v>4989</v>
      </c>
      <c r="AB5720" s="10" t="s">
        <v>12941</v>
      </c>
      <c r="AC5720" s="9" t="s">
        <v>5006</v>
      </c>
      <c r="AD5720" s="29"/>
      <c r="AE5720" s="20" t="str">
        <f>VLOOKUP(E5720,'FILIAIS PETZ'!A:Q,17,0)</f>
        <v>CO-2</v>
      </c>
      <c r="AF5720" s="20" t="str">
        <f>VLOOKUP(E5720,'FILIAIS PETZ'!A:Q,3,0)</f>
        <v>FELICIO</v>
      </c>
      <c r="AG5720" s="20" t="str">
        <f>VLOOKUP(E5720,'FILIAIS PETZ'!A:Q,2,0)</f>
        <v>R3</v>
      </c>
      <c r="AH5720" s="75">
        <v>2600</v>
      </c>
      <c r="AI5720" s="16" t="s">
        <v>13248</v>
      </c>
      <c r="AJ5720" s="43">
        <f>VLOOKUP(E5720,'FILIAIS PETZ'!$A$2:$K$2000,11,0)</f>
        <v>18328118000451</v>
      </c>
      <c r="AK5720" s="44">
        <f t="shared" si="366"/>
        <v>18328118000451</v>
      </c>
    </row>
    <row r="5721" spans="1:37" s="14" customFormat="1" ht="15" customHeight="1" thickBot="1" x14ac:dyDescent="0.25">
      <c r="A5721" s="9">
        <f t="shared" si="368"/>
        <v>996059</v>
      </c>
      <c r="B5721" s="18">
        <f>VLOOKUP(C5721,FORNECEDORES!D:E,2,0)</f>
        <v>7736</v>
      </c>
      <c r="C5721" s="19" t="str">
        <f>VLOOKUP(D5721,FORNECEDORES!A:D,4,0)</f>
        <v>27.385.816/0001-37</v>
      </c>
      <c r="D5721" s="13" t="s">
        <v>2591</v>
      </c>
      <c r="E5721" s="20" t="str">
        <f t="shared" si="367"/>
        <v>04 0062</v>
      </c>
      <c r="F5721" s="28" t="s">
        <v>4968</v>
      </c>
      <c r="G5721" s="21" t="str">
        <f>VLOOKUP(E5721,'FILIAIS PETZ'!A:E,5,0)</f>
        <v>PETZ BRASILIA ASA NORTE</v>
      </c>
      <c r="H5721" s="20" t="str">
        <f>VLOOKUP(E5721,'FILIAIS PETZ'!A:D,4,0)</f>
        <v>ASAN-DF</v>
      </c>
      <c r="I5721" s="46">
        <v>45566</v>
      </c>
      <c r="J5721" s="9">
        <v>996059</v>
      </c>
      <c r="K5721" s="84" t="s">
        <v>5858</v>
      </c>
      <c r="L5721" s="83" t="s">
        <v>13623</v>
      </c>
      <c r="M5721" s="46">
        <v>45567</v>
      </c>
      <c r="N5721" s="46">
        <v>45595</v>
      </c>
      <c r="O5721" s="46">
        <v>45579</v>
      </c>
      <c r="P5721" s="29" t="s">
        <v>4990</v>
      </c>
      <c r="Q5721" s="9">
        <v>3</v>
      </c>
      <c r="R5721" s="9">
        <v>1</v>
      </c>
      <c r="S5721" s="9">
        <v>8</v>
      </c>
      <c r="T5721" s="9" t="s">
        <v>32</v>
      </c>
      <c r="U5721" s="9">
        <v>11002</v>
      </c>
      <c r="V5721" s="9">
        <v>11002</v>
      </c>
      <c r="W5721" s="9" t="s">
        <v>5182</v>
      </c>
      <c r="X5721" s="9" t="s">
        <v>4985</v>
      </c>
      <c r="Y5721" s="10" t="s">
        <v>4980</v>
      </c>
      <c r="Z5721" s="10" t="s">
        <v>4980</v>
      </c>
      <c r="AA5721" s="10" t="s">
        <v>4989</v>
      </c>
      <c r="AB5721" s="10" t="s">
        <v>5005</v>
      </c>
      <c r="AC5721" s="9" t="s">
        <v>5006</v>
      </c>
      <c r="AD5721" s="29"/>
      <c r="AE5721" s="20" t="str">
        <f>VLOOKUP(E5721,'FILIAIS PETZ'!A:Q,17,0)</f>
        <v>CO-2</v>
      </c>
      <c r="AF5721" s="20" t="str">
        <f>VLOOKUP(E5721,'FILIAIS PETZ'!A:Q,3,0)</f>
        <v>FELICIO</v>
      </c>
      <c r="AG5721" s="20" t="str">
        <f>VLOOKUP(E5721,'FILIAIS PETZ'!A:Q,2,0)</f>
        <v>R3</v>
      </c>
      <c r="AH5721" s="75">
        <v>37.729999999999997</v>
      </c>
      <c r="AI5721" s="16" t="s">
        <v>13249</v>
      </c>
      <c r="AJ5721" s="43">
        <f>VLOOKUP(E5721,'FILIAIS PETZ'!$A$2:$K$2000,11,0)</f>
        <v>18328118005500</v>
      </c>
      <c r="AK5721" s="44">
        <f t="shared" si="366"/>
        <v>18328118005500</v>
      </c>
    </row>
    <row r="5722" spans="1:37" s="14" customFormat="1" ht="15" customHeight="1" thickBot="1" x14ac:dyDescent="0.25">
      <c r="A5722" s="9">
        <f t="shared" si="368"/>
        <v>996061</v>
      </c>
      <c r="B5722" s="18">
        <f>VLOOKUP(C5722,FORNECEDORES!D:E,2,0)</f>
        <v>7736</v>
      </c>
      <c r="C5722" s="19" t="str">
        <f>VLOOKUP(D5722,FORNECEDORES!A:D,4,0)</f>
        <v>27.385.816/0001-37</v>
      </c>
      <c r="D5722" s="13" t="s">
        <v>2591</v>
      </c>
      <c r="E5722" s="20" t="str">
        <f t="shared" si="367"/>
        <v>04 0048</v>
      </c>
      <c r="F5722" s="28" t="s">
        <v>4970</v>
      </c>
      <c r="G5722" s="21" t="str">
        <f>VLOOKUP(E5722,'FILIAIS PETZ'!A:E,5,0)</f>
        <v>PETZ BRASILIA EPIA</v>
      </c>
      <c r="H5722" s="20" t="str">
        <f>VLOOKUP(E5722,'FILIAIS PETZ'!A:D,4,0)</f>
        <v>EPIA-DF</v>
      </c>
      <c r="I5722" s="46">
        <v>45566</v>
      </c>
      <c r="J5722" s="9">
        <v>996061</v>
      </c>
      <c r="K5722" s="84" t="s">
        <v>5858</v>
      </c>
      <c r="L5722" s="83" t="s">
        <v>13625</v>
      </c>
      <c r="M5722" s="46">
        <v>45567</v>
      </c>
      <c r="N5722" s="46">
        <v>45595</v>
      </c>
      <c r="O5722" s="46">
        <v>45579</v>
      </c>
      <c r="P5722" s="29" t="s">
        <v>4990</v>
      </c>
      <c r="Q5722" s="9">
        <v>3</v>
      </c>
      <c r="R5722" s="9">
        <v>1</v>
      </c>
      <c r="S5722" s="9">
        <v>8</v>
      </c>
      <c r="T5722" s="9" t="s">
        <v>32</v>
      </c>
      <c r="U5722" s="9">
        <v>11002</v>
      </c>
      <c r="V5722" s="9">
        <v>11002</v>
      </c>
      <c r="W5722" s="9" t="s">
        <v>5182</v>
      </c>
      <c r="X5722" s="9" t="s">
        <v>4985</v>
      </c>
      <c r="Y5722" s="10" t="s">
        <v>4980</v>
      </c>
      <c r="Z5722" s="10" t="s">
        <v>4980</v>
      </c>
      <c r="AA5722" s="10" t="s">
        <v>4989</v>
      </c>
      <c r="AB5722" s="10" t="s">
        <v>5005</v>
      </c>
      <c r="AC5722" s="9" t="s">
        <v>5006</v>
      </c>
      <c r="AD5722" s="29"/>
      <c r="AE5722" s="20" t="str">
        <f>VLOOKUP(E5722,'FILIAIS PETZ'!A:Q,17,0)</f>
        <v>CO-2</v>
      </c>
      <c r="AF5722" s="20" t="str">
        <f>VLOOKUP(E5722,'FILIAIS PETZ'!A:Q,3,0)</f>
        <v>FELICIO</v>
      </c>
      <c r="AG5722" s="20" t="str">
        <f>VLOOKUP(E5722,'FILIAIS PETZ'!A:Q,2,0)</f>
        <v>R3</v>
      </c>
      <c r="AH5722" s="75">
        <v>37.729999999999997</v>
      </c>
      <c r="AI5722" s="16" t="s">
        <v>13249</v>
      </c>
      <c r="AJ5722" s="43">
        <f>VLOOKUP(E5722,'FILIAIS PETZ'!$A$2:$K$2000,11,0)</f>
        <v>18328118004368</v>
      </c>
      <c r="AK5722" s="44">
        <f t="shared" si="366"/>
        <v>18328118004368</v>
      </c>
    </row>
    <row r="5723" spans="1:37" s="14" customFormat="1" ht="15" customHeight="1" thickBot="1" x14ac:dyDescent="0.25">
      <c r="A5723" s="9">
        <f t="shared" si="368"/>
        <v>996843</v>
      </c>
      <c r="B5723" s="18">
        <f>VLOOKUP(C5723,FORNECEDORES!D:E,2,0)</f>
        <v>7736</v>
      </c>
      <c r="C5723" s="19" t="str">
        <f>VLOOKUP(D5723,FORNECEDORES!A:D,4,0)</f>
        <v>27.385.816/0001-37</v>
      </c>
      <c r="D5723" s="13" t="s">
        <v>2591</v>
      </c>
      <c r="E5723" s="20" t="str">
        <f t="shared" si="367"/>
        <v>04 0015</v>
      </c>
      <c r="F5723" s="28" t="s">
        <v>4971</v>
      </c>
      <c r="G5723" s="21" t="str">
        <f>VLOOKUP(E5723,'FILIAIS PETZ'!A:E,5,0)</f>
        <v>PETZ BRASILIA SIA</v>
      </c>
      <c r="H5723" s="20" t="str">
        <f>VLOOKUP(E5723,'FILIAIS PETZ'!A:D,4,0)</f>
        <v>BSIA-DF</v>
      </c>
      <c r="I5723" s="46">
        <v>45566</v>
      </c>
      <c r="J5723" s="9">
        <v>996843</v>
      </c>
      <c r="K5723" s="84" t="s">
        <v>5858</v>
      </c>
      <c r="L5723" s="83" t="s">
        <v>13632</v>
      </c>
      <c r="M5723" s="46">
        <v>45567</v>
      </c>
      <c r="N5723" s="46">
        <v>45595</v>
      </c>
      <c r="O5723" s="46">
        <v>45579</v>
      </c>
      <c r="P5723" s="29" t="s">
        <v>4990</v>
      </c>
      <c r="Q5723" s="9">
        <v>3</v>
      </c>
      <c r="R5723" s="9">
        <v>1</v>
      </c>
      <c r="S5723" s="9">
        <v>8</v>
      </c>
      <c r="T5723" s="9" t="s">
        <v>32</v>
      </c>
      <c r="U5723" s="9">
        <v>11002</v>
      </c>
      <c r="V5723" s="9">
        <v>11002</v>
      </c>
      <c r="W5723" s="9" t="s">
        <v>5024</v>
      </c>
      <c r="X5723" s="9" t="s">
        <v>4985</v>
      </c>
      <c r="Y5723" s="10" t="s">
        <v>4980</v>
      </c>
      <c r="Z5723" s="10" t="s">
        <v>4980</v>
      </c>
      <c r="AA5723" s="10" t="s">
        <v>4989</v>
      </c>
      <c r="AB5723" s="10" t="s">
        <v>5005</v>
      </c>
      <c r="AC5723" s="9" t="s">
        <v>5006</v>
      </c>
      <c r="AD5723" s="29"/>
      <c r="AE5723" s="20" t="str">
        <f>VLOOKUP(E5723,'FILIAIS PETZ'!A:Q,17,0)</f>
        <v>CO-2</v>
      </c>
      <c r="AF5723" s="20" t="str">
        <f>VLOOKUP(E5723,'FILIAIS PETZ'!A:Q,3,0)</f>
        <v>FELICIO</v>
      </c>
      <c r="AG5723" s="20" t="str">
        <f>VLOOKUP(E5723,'FILIAIS PETZ'!A:Q,2,0)</f>
        <v>R3</v>
      </c>
      <c r="AH5723" s="75">
        <v>44.66</v>
      </c>
      <c r="AI5723" s="16" t="s">
        <v>13250</v>
      </c>
      <c r="AJ5723" s="43">
        <f>VLOOKUP(E5723,'FILIAIS PETZ'!$A$2:$K$2000,11,0)</f>
        <v>18328118000451</v>
      </c>
      <c r="AK5723" s="44">
        <f t="shared" si="366"/>
        <v>18328118000451</v>
      </c>
    </row>
    <row r="5724" spans="1:37" s="14" customFormat="1" ht="15" customHeight="1" thickBot="1" x14ac:dyDescent="0.25">
      <c r="A5724" s="9">
        <f t="shared" si="368"/>
        <v>996847</v>
      </c>
      <c r="B5724" s="18">
        <f>VLOOKUP(C5724,FORNECEDORES!D:E,2,0)</f>
        <v>7736</v>
      </c>
      <c r="C5724" s="19" t="str">
        <f>VLOOKUP(D5724,FORNECEDORES!A:D,4,0)</f>
        <v>27.385.816/0001-37</v>
      </c>
      <c r="D5724" s="13" t="s">
        <v>2591</v>
      </c>
      <c r="E5724" s="20" t="str">
        <f t="shared" si="367"/>
        <v>04 0015</v>
      </c>
      <c r="F5724" s="28" t="s">
        <v>4971</v>
      </c>
      <c r="G5724" s="21" t="str">
        <f>VLOOKUP(E5724,'FILIAIS PETZ'!A:E,5,0)</f>
        <v>PETZ BRASILIA SIA</v>
      </c>
      <c r="H5724" s="20" t="str">
        <f>VLOOKUP(E5724,'FILIAIS PETZ'!A:D,4,0)</f>
        <v>BSIA-DF</v>
      </c>
      <c r="I5724" s="46">
        <v>45566</v>
      </c>
      <c r="J5724" s="9">
        <v>996847</v>
      </c>
      <c r="K5724" s="84" t="s">
        <v>5858</v>
      </c>
      <c r="L5724" s="83" t="s">
        <v>13624</v>
      </c>
      <c r="M5724" s="46">
        <v>45567</v>
      </c>
      <c r="N5724" s="46">
        <v>45595</v>
      </c>
      <c r="O5724" s="46">
        <v>45579</v>
      </c>
      <c r="P5724" s="29" t="s">
        <v>4990</v>
      </c>
      <c r="Q5724" s="9">
        <v>3</v>
      </c>
      <c r="R5724" s="9">
        <v>1</v>
      </c>
      <c r="S5724" s="9">
        <v>8</v>
      </c>
      <c r="T5724" s="9" t="s">
        <v>32</v>
      </c>
      <c r="U5724" s="9">
        <v>11002</v>
      </c>
      <c r="V5724" s="9">
        <v>11002</v>
      </c>
      <c r="W5724" s="9" t="s">
        <v>5021</v>
      </c>
      <c r="X5724" s="9" t="s">
        <v>4985</v>
      </c>
      <c r="Y5724" s="10" t="s">
        <v>4980</v>
      </c>
      <c r="Z5724" s="10" t="s">
        <v>4980</v>
      </c>
      <c r="AA5724" s="10" t="s">
        <v>4989</v>
      </c>
      <c r="AB5724" s="10" t="s">
        <v>5005</v>
      </c>
      <c r="AC5724" s="9" t="s">
        <v>5006</v>
      </c>
      <c r="AD5724" s="29"/>
      <c r="AE5724" s="20" t="str">
        <f>VLOOKUP(E5724,'FILIAIS PETZ'!A:Q,17,0)</f>
        <v>CO-2</v>
      </c>
      <c r="AF5724" s="20" t="str">
        <f>VLOOKUP(E5724,'FILIAIS PETZ'!A:Q,3,0)</f>
        <v>FELICIO</v>
      </c>
      <c r="AG5724" s="20" t="str">
        <f>VLOOKUP(E5724,'FILIAIS PETZ'!A:Q,2,0)</f>
        <v>R3</v>
      </c>
      <c r="AH5724" s="75">
        <v>673.79</v>
      </c>
      <c r="AI5724" s="16" t="s">
        <v>13251</v>
      </c>
      <c r="AJ5724" s="43">
        <f>VLOOKUP(E5724,'FILIAIS PETZ'!$A$2:$K$2000,11,0)</f>
        <v>18328118000451</v>
      </c>
      <c r="AK5724" s="44">
        <f t="shared" si="366"/>
        <v>18328118000451</v>
      </c>
    </row>
    <row r="5725" spans="1:37" s="14" customFormat="1" ht="15" customHeight="1" thickBot="1" x14ac:dyDescent="0.25">
      <c r="A5725" s="9">
        <f t="shared" si="368"/>
        <v>996853</v>
      </c>
      <c r="B5725" s="18">
        <f>VLOOKUP(C5725,FORNECEDORES!D:E,2,0)</f>
        <v>7736</v>
      </c>
      <c r="C5725" s="19" t="str">
        <f>VLOOKUP(D5725,FORNECEDORES!A:D,4,0)</f>
        <v>27.385.816/0001-37</v>
      </c>
      <c r="D5725" s="13" t="s">
        <v>2591</v>
      </c>
      <c r="E5725" s="20" t="str">
        <f t="shared" si="367"/>
        <v>04 0048</v>
      </c>
      <c r="F5725" s="28" t="s">
        <v>4970</v>
      </c>
      <c r="G5725" s="21" t="str">
        <f>VLOOKUP(E5725,'FILIAIS PETZ'!A:E,5,0)</f>
        <v>PETZ BRASILIA EPIA</v>
      </c>
      <c r="H5725" s="20" t="str">
        <f>VLOOKUP(E5725,'FILIAIS PETZ'!A:D,4,0)</f>
        <v>EPIA-DF</v>
      </c>
      <c r="I5725" s="46">
        <v>45566</v>
      </c>
      <c r="J5725" s="9">
        <v>996853</v>
      </c>
      <c r="K5725" s="84" t="s">
        <v>5858</v>
      </c>
      <c r="L5725" s="83" t="s">
        <v>10089</v>
      </c>
      <c r="M5725" s="46">
        <v>45567</v>
      </c>
      <c r="N5725" s="46">
        <v>45595</v>
      </c>
      <c r="O5725" s="46">
        <v>45579</v>
      </c>
      <c r="P5725" s="29" t="s">
        <v>4990</v>
      </c>
      <c r="Q5725" s="9">
        <v>3</v>
      </c>
      <c r="R5725" s="9">
        <v>1</v>
      </c>
      <c r="S5725" s="9">
        <v>8</v>
      </c>
      <c r="T5725" s="9" t="s">
        <v>32</v>
      </c>
      <c r="U5725" s="9">
        <v>11002</v>
      </c>
      <c r="V5725" s="9">
        <v>11002</v>
      </c>
      <c r="W5725" s="9" t="s">
        <v>5034</v>
      </c>
      <c r="X5725" s="9" t="s">
        <v>4985</v>
      </c>
      <c r="Y5725" s="10" t="s">
        <v>4980</v>
      </c>
      <c r="Z5725" s="10" t="s">
        <v>4980</v>
      </c>
      <c r="AA5725" s="10" t="s">
        <v>4989</v>
      </c>
      <c r="AB5725" s="10" t="s">
        <v>5005</v>
      </c>
      <c r="AC5725" s="9" t="s">
        <v>5006</v>
      </c>
      <c r="AD5725" s="29"/>
      <c r="AE5725" s="20" t="str">
        <f>VLOOKUP(E5725,'FILIAIS PETZ'!A:Q,17,0)</f>
        <v>CO-2</v>
      </c>
      <c r="AF5725" s="20" t="str">
        <f>VLOOKUP(E5725,'FILIAIS PETZ'!A:Q,3,0)</f>
        <v>FELICIO</v>
      </c>
      <c r="AG5725" s="20" t="str">
        <f>VLOOKUP(E5725,'FILIAIS PETZ'!A:Q,2,0)</f>
        <v>R3</v>
      </c>
      <c r="AH5725" s="75">
        <v>59.44</v>
      </c>
      <c r="AI5725" s="16" t="s">
        <v>13252</v>
      </c>
      <c r="AJ5725" s="43">
        <f>VLOOKUP(E5725,'FILIAIS PETZ'!$A$2:$K$2000,11,0)</f>
        <v>18328118004368</v>
      </c>
      <c r="AK5725" s="44">
        <f t="shared" si="366"/>
        <v>18328118004368</v>
      </c>
    </row>
    <row r="5726" spans="1:37" s="14" customFormat="1" ht="15" customHeight="1" thickBot="1" x14ac:dyDescent="0.25">
      <c r="A5726" s="9">
        <f t="shared" si="368"/>
        <v>996859</v>
      </c>
      <c r="B5726" s="18">
        <f>VLOOKUP(C5726,FORNECEDORES!D:E,2,0)</f>
        <v>7736</v>
      </c>
      <c r="C5726" s="19" t="str">
        <f>VLOOKUP(D5726,FORNECEDORES!A:D,4,0)</f>
        <v>27.385.816/0001-37</v>
      </c>
      <c r="D5726" s="13" t="s">
        <v>2591</v>
      </c>
      <c r="E5726" s="20" t="str">
        <f t="shared" si="367"/>
        <v>04 0048</v>
      </c>
      <c r="F5726" s="28" t="s">
        <v>4970</v>
      </c>
      <c r="G5726" s="21" t="str">
        <f>VLOOKUP(E5726,'FILIAIS PETZ'!A:E,5,0)</f>
        <v>PETZ BRASILIA EPIA</v>
      </c>
      <c r="H5726" s="20" t="str">
        <f>VLOOKUP(E5726,'FILIAIS PETZ'!A:D,4,0)</f>
        <v>EPIA-DF</v>
      </c>
      <c r="I5726" s="46">
        <v>45566</v>
      </c>
      <c r="J5726" s="9">
        <v>996859</v>
      </c>
      <c r="K5726" s="84" t="s">
        <v>5858</v>
      </c>
      <c r="L5726" s="83" t="s">
        <v>13628</v>
      </c>
      <c r="M5726" s="46">
        <v>45567</v>
      </c>
      <c r="N5726" s="46">
        <v>45595</v>
      </c>
      <c r="O5726" s="46">
        <v>45579</v>
      </c>
      <c r="P5726" s="29" t="s">
        <v>4990</v>
      </c>
      <c r="Q5726" s="9">
        <v>3</v>
      </c>
      <c r="R5726" s="9">
        <v>1</v>
      </c>
      <c r="S5726" s="9">
        <v>8</v>
      </c>
      <c r="T5726" s="9" t="s">
        <v>32</v>
      </c>
      <c r="U5726" s="9">
        <v>11002</v>
      </c>
      <c r="V5726" s="9">
        <v>11002</v>
      </c>
      <c r="W5726" s="9" t="s">
        <v>5019</v>
      </c>
      <c r="X5726" s="9" t="s">
        <v>4985</v>
      </c>
      <c r="Y5726" s="10" t="s">
        <v>4980</v>
      </c>
      <c r="Z5726" s="10" t="s">
        <v>4980</v>
      </c>
      <c r="AA5726" s="10" t="s">
        <v>4989</v>
      </c>
      <c r="AB5726" s="10" t="s">
        <v>5005</v>
      </c>
      <c r="AC5726" s="9" t="s">
        <v>5006</v>
      </c>
      <c r="AD5726" s="29"/>
      <c r="AE5726" s="20" t="str">
        <f>VLOOKUP(E5726,'FILIAIS PETZ'!A:Q,17,0)</f>
        <v>CO-2</v>
      </c>
      <c r="AF5726" s="20" t="str">
        <f>VLOOKUP(E5726,'FILIAIS PETZ'!A:Q,3,0)</f>
        <v>FELICIO</v>
      </c>
      <c r="AG5726" s="20" t="str">
        <f>VLOOKUP(E5726,'FILIAIS PETZ'!A:Q,2,0)</f>
        <v>R3</v>
      </c>
      <c r="AH5726" s="75">
        <v>48.87</v>
      </c>
      <c r="AI5726" s="16" t="s">
        <v>13253</v>
      </c>
      <c r="AJ5726" s="43">
        <f>VLOOKUP(E5726,'FILIAIS PETZ'!$A$2:$K$2000,11,0)</f>
        <v>18328118004368</v>
      </c>
      <c r="AK5726" s="44">
        <f t="shared" si="366"/>
        <v>18328118004368</v>
      </c>
    </row>
    <row r="5727" spans="1:37" s="14" customFormat="1" ht="15" customHeight="1" thickBot="1" x14ac:dyDescent="0.25">
      <c r="A5727" s="9">
        <f t="shared" si="368"/>
        <v>996866</v>
      </c>
      <c r="B5727" s="18">
        <f>VLOOKUP(C5727,FORNECEDORES!D:E,2,0)</f>
        <v>7736</v>
      </c>
      <c r="C5727" s="19" t="str">
        <f>VLOOKUP(D5727,FORNECEDORES!A:D,4,0)</f>
        <v>27.385.816/0001-37</v>
      </c>
      <c r="D5727" s="13" t="s">
        <v>2591</v>
      </c>
      <c r="E5727" s="20" t="str">
        <f t="shared" si="367"/>
        <v>04 0048</v>
      </c>
      <c r="F5727" s="28" t="s">
        <v>4970</v>
      </c>
      <c r="G5727" s="21" t="str">
        <f>VLOOKUP(E5727,'FILIAIS PETZ'!A:E,5,0)</f>
        <v>PETZ BRASILIA EPIA</v>
      </c>
      <c r="H5727" s="20" t="str">
        <f>VLOOKUP(E5727,'FILIAIS PETZ'!A:D,4,0)</f>
        <v>EPIA-DF</v>
      </c>
      <c r="I5727" s="46">
        <v>45566</v>
      </c>
      <c r="J5727" s="9">
        <v>996866</v>
      </c>
      <c r="K5727" s="84" t="s">
        <v>5858</v>
      </c>
      <c r="L5727" s="83" t="s">
        <v>13629</v>
      </c>
      <c r="M5727" s="46">
        <v>45567</v>
      </c>
      <c r="N5727" s="46">
        <v>45595</v>
      </c>
      <c r="O5727" s="46">
        <v>45579</v>
      </c>
      <c r="P5727" s="29" t="s">
        <v>4990</v>
      </c>
      <c r="Q5727" s="9">
        <v>3</v>
      </c>
      <c r="R5727" s="9">
        <v>1</v>
      </c>
      <c r="S5727" s="9">
        <v>8</v>
      </c>
      <c r="T5727" s="9" t="s">
        <v>32</v>
      </c>
      <c r="U5727" s="9">
        <v>11002</v>
      </c>
      <c r="V5727" s="9">
        <v>11002</v>
      </c>
      <c r="W5727" s="9" t="s">
        <v>5039</v>
      </c>
      <c r="X5727" s="9" t="s">
        <v>4985</v>
      </c>
      <c r="Y5727" s="10" t="s">
        <v>4993</v>
      </c>
      <c r="Z5727" s="10" t="s">
        <v>4980</v>
      </c>
      <c r="AA5727" s="10" t="s">
        <v>4989</v>
      </c>
      <c r="AB5727" s="10" t="s">
        <v>12941</v>
      </c>
      <c r="AC5727" s="9" t="s">
        <v>5006</v>
      </c>
      <c r="AD5727" s="29"/>
      <c r="AE5727" s="20" t="str">
        <f>VLOOKUP(E5727,'FILIAIS PETZ'!A:Q,17,0)</f>
        <v>CO-2</v>
      </c>
      <c r="AF5727" s="20" t="str">
        <f>VLOOKUP(E5727,'FILIAIS PETZ'!A:Q,3,0)</f>
        <v>FELICIO</v>
      </c>
      <c r="AG5727" s="20" t="str">
        <f>VLOOKUP(E5727,'FILIAIS PETZ'!A:Q,2,0)</f>
        <v>R3</v>
      </c>
      <c r="AH5727" s="75">
        <v>1923.21</v>
      </c>
      <c r="AI5727" s="16" t="s">
        <v>13254</v>
      </c>
      <c r="AJ5727" s="43">
        <f>VLOOKUP(E5727,'FILIAIS PETZ'!$A$2:$K$2000,11,0)</f>
        <v>18328118004368</v>
      </c>
      <c r="AK5727" s="44">
        <f t="shared" si="366"/>
        <v>18328118004368</v>
      </c>
    </row>
    <row r="5728" spans="1:37" s="14" customFormat="1" ht="15" customHeight="1" thickBot="1" x14ac:dyDescent="0.25">
      <c r="A5728" s="9">
        <f t="shared" si="368"/>
        <v>996870</v>
      </c>
      <c r="B5728" s="18">
        <f>VLOOKUP(C5728,FORNECEDORES!D:E,2,0)</f>
        <v>7736</v>
      </c>
      <c r="C5728" s="19" t="str">
        <f>VLOOKUP(D5728,FORNECEDORES!A:D,4,0)</f>
        <v>27.385.816/0001-37</v>
      </c>
      <c r="D5728" s="13" t="s">
        <v>2591</v>
      </c>
      <c r="E5728" s="20" t="str">
        <f t="shared" si="367"/>
        <v>04 0048</v>
      </c>
      <c r="F5728" s="28" t="s">
        <v>4970</v>
      </c>
      <c r="G5728" s="21" t="str">
        <f>VLOOKUP(E5728,'FILIAIS PETZ'!A:E,5,0)</f>
        <v>PETZ BRASILIA EPIA</v>
      </c>
      <c r="H5728" s="20" t="str">
        <f>VLOOKUP(E5728,'FILIAIS PETZ'!A:D,4,0)</f>
        <v>EPIA-DF</v>
      </c>
      <c r="I5728" s="46">
        <v>45566</v>
      </c>
      <c r="J5728" s="9">
        <v>996870</v>
      </c>
      <c r="K5728" s="84" t="s">
        <v>5858</v>
      </c>
      <c r="L5728" s="83" t="s">
        <v>13614</v>
      </c>
      <c r="M5728" s="46">
        <v>45567</v>
      </c>
      <c r="N5728" s="46">
        <v>45595</v>
      </c>
      <c r="O5728" s="46">
        <v>45579</v>
      </c>
      <c r="P5728" s="29" t="s">
        <v>4990</v>
      </c>
      <c r="Q5728" s="9">
        <v>3</v>
      </c>
      <c r="R5728" s="9">
        <v>1</v>
      </c>
      <c r="S5728" s="9">
        <v>8</v>
      </c>
      <c r="T5728" s="9" t="s">
        <v>32</v>
      </c>
      <c r="U5728" s="9">
        <v>11002</v>
      </c>
      <c r="V5728" s="9">
        <v>11002</v>
      </c>
      <c r="W5728" s="9" t="s">
        <v>5019</v>
      </c>
      <c r="X5728" s="9" t="s">
        <v>4985</v>
      </c>
      <c r="Y5728" s="10" t="s">
        <v>4980</v>
      </c>
      <c r="Z5728" s="10" t="s">
        <v>4980</v>
      </c>
      <c r="AA5728" s="10" t="s">
        <v>4989</v>
      </c>
      <c r="AB5728" s="10" t="s">
        <v>5005</v>
      </c>
      <c r="AC5728" s="9" t="s">
        <v>5006</v>
      </c>
      <c r="AD5728" s="29"/>
      <c r="AE5728" s="20" t="str">
        <f>VLOOKUP(E5728,'FILIAIS PETZ'!A:Q,17,0)</f>
        <v>CO-2</v>
      </c>
      <c r="AF5728" s="20" t="str">
        <f>VLOOKUP(E5728,'FILIAIS PETZ'!A:Q,3,0)</f>
        <v>FELICIO</v>
      </c>
      <c r="AG5728" s="20" t="str">
        <f>VLOOKUP(E5728,'FILIAIS PETZ'!A:Q,2,0)</f>
        <v>R3</v>
      </c>
      <c r="AH5728" s="75">
        <v>86.28</v>
      </c>
      <c r="AI5728" s="16" t="s">
        <v>13255</v>
      </c>
      <c r="AJ5728" s="43">
        <f>VLOOKUP(E5728,'FILIAIS PETZ'!$A$2:$K$2000,11,0)</f>
        <v>18328118004368</v>
      </c>
      <c r="AK5728" s="44">
        <f t="shared" si="366"/>
        <v>18328118004368</v>
      </c>
    </row>
    <row r="5729" spans="1:37" s="14" customFormat="1" ht="15" customHeight="1" thickBot="1" x14ac:dyDescent="0.25">
      <c r="A5729" s="9">
        <f t="shared" si="368"/>
        <v>996875</v>
      </c>
      <c r="B5729" s="18">
        <f>VLOOKUP(C5729,FORNECEDORES!D:E,2,0)</f>
        <v>7736</v>
      </c>
      <c r="C5729" s="19" t="str">
        <f>VLOOKUP(D5729,FORNECEDORES!A:D,4,0)</f>
        <v>27.385.816/0001-37</v>
      </c>
      <c r="D5729" s="13" t="s">
        <v>2591</v>
      </c>
      <c r="E5729" s="20" t="str">
        <f t="shared" si="367"/>
        <v>04 0207</v>
      </c>
      <c r="F5729" s="28" t="s">
        <v>4962</v>
      </c>
      <c r="G5729" s="21" t="str">
        <f>VLOOKUP(E5729,'FILIAIS PETZ'!A:E,5,0)</f>
        <v>PETZ GILBERTO SALOMÃO</v>
      </c>
      <c r="H5729" s="20" t="str">
        <f>VLOOKUP(E5729,'FILIAIS PETZ'!A:D,4,0)</f>
        <v>GBSL-DF</v>
      </c>
      <c r="I5729" s="46">
        <v>45566</v>
      </c>
      <c r="J5729" s="9">
        <v>996875</v>
      </c>
      <c r="K5729" s="84" t="s">
        <v>5858</v>
      </c>
      <c r="L5729" s="83" t="s">
        <v>13634</v>
      </c>
      <c r="M5729" s="46">
        <v>45567</v>
      </c>
      <c r="N5729" s="46">
        <v>45595</v>
      </c>
      <c r="O5729" s="46">
        <v>45579</v>
      </c>
      <c r="P5729" s="29" t="s">
        <v>4990</v>
      </c>
      <c r="Q5729" s="9">
        <v>3</v>
      </c>
      <c r="R5729" s="9">
        <v>1</v>
      </c>
      <c r="S5729" s="9">
        <v>8</v>
      </c>
      <c r="T5729" s="9" t="s">
        <v>32</v>
      </c>
      <c r="U5729" s="9">
        <v>11002</v>
      </c>
      <c r="V5729" s="9">
        <v>11002</v>
      </c>
      <c r="W5729" s="9" t="s">
        <v>5019</v>
      </c>
      <c r="X5729" s="9" t="s">
        <v>4985</v>
      </c>
      <c r="Y5729" s="10" t="s">
        <v>4980</v>
      </c>
      <c r="Z5729" s="10" t="s">
        <v>4980</v>
      </c>
      <c r="AA5729" s="10" t="s">
        <v>4989</v>
      </c>
      <c r="AB5729" s="10" t="s">
        <v>5005</v>
      </c>
      <c r="AC5729" s="9" t="s">
        <v>5006</v>
      </c>
      <c r="AD5729" s="29"/>
      <c r="AE5729" s="20" t="str">
        <f>VLOOKUP(E5729,'FILIAIS PETZ'!A:Q,17,0)</f>
        <v>CO-1</v>
      </c>
      <c r="AF5729" s="20" t="str">
        <f>VLOOKUP(E5729,'FILIAIS PETZ'!A:Q,3,0)</f>
        <v>FELICIO</v>
      </c>
      <c r="AG5729" s="20" t="str">
        <f>VLOOKUP(E5729,'FILIAIS PETZ'!A:Q,2,0)</f>
        <v>R3</v>
      </c>
      <c r="AH5729" s="75">
        <v>830.23</v>
      </c>
      <c r="AI5729" s="16" t="s">
        <v>13256</v>
      </c>
      <c r="AJ5729" s="43">
        <f>VLOOKUP(E5729,'FILIAIS PETZ'!$A$2:$K$2000,11,0)</f>
        <v>18328118020215</v>
      </c>
      <c r="AK5729" s="44">
        <f t="shared" si="366"/>
        <v>18328118020215</v>
      </c>
    </row>
    <row r="5730" spans="1:37" s="14" customFormat="1" ht="15" customHeight="1" thickBot="1" x14ac:dyDescent="0.25">
      <c r="A5730" s="9">
        <f t="shared" si="368"/>
        <v>996880</v>
      </c>
      <c r="B5730" s="18">
        <f>VLOOKUP(C5730,FORNECEDORES!D:E,2,0)</f>
        <v>7736</v>
      </c>
      <c r="C5730" s="19" t="str">
        <f>VLOOKUP(D5730,FORNECEDORES!A:D,4,0)</f>
        <v>27.385.816/0001-37</v>
      </c>
      <c r="D5730" s="13" t="s">
        <v>2591</v>
      </c>
      <c r="E5730" s="20" t="str">
        <f t="shared" si="367"/>
        <v>04 0207</v>
      </c>
      <c r="F5730" s="28" t="s">
        <v>4962</v>
      </c>
      <c r="G5730" s="21" t="str">
        <f>VLOOKUP(E5730,'FILIAIS PETZ'!A:E,5,0)</f>
        <v>PETZ GILBERTO SALOMÃO</v>
      </c>
      <c r="H5730" s="20" t="str">
        <f>VLOOKUP(E5730,'FILIAIS PETZ'!A:D,4,0)</f>
        <v>GBSL-DF</v>
      </c>
      <c r="I5730" s="46">
        <v>45566</v>
      </c>
      <c r="J5730" s="9">
        <v>996880</v>
      </c>
      <c r="K5730" s="84" t="s">
        <v>5858</v>
      </c>
      <c r="L5730" s="83" t="s">
        <v>10786</v>
      </c>
      <c r="M5730" s="46">
        <v>45567</v>
      </c>
      <c r="N5730" s="46">
        <v>45595</v>
      </c>
      <c r="O5730" s="46">
        <v>45579</v>
      </c>
      <c r="P5730" s="29" t="s">
        <v>4990</v>
      </c>
      <c r="Q5730" s="9">
        <v>3</v>
      </c>
      <c r="R5730" s="9">
        <v>1</v>
      </c>
      <c r="S5730" s="9">
        <v>8</v>
      </c>
      <c r="T5730" s="9" t="s">
        <v>32</v>
      </c>
      <c r="U5730" s="9">
        <v>11002</v>
      </c>
      <c r="V5730" s="9">
        <v>11002</v>
      </c>
      <c r="W5730" s="9" t="s">
        <v>5019</v>
      </c>
      <c r="X5730" s="9" t="s">
        <v>4985</v>
      </c>
      <c r="Y5730" s="10" t="s">
        <v>4980</v>
      </c>
      <c r="Z5730" s="10" t="s">
        <v>4980</v>
      </c>
      <c r="AA5730" s="10" t="s">
        <v>4989</v>
      </c>
      <c r="AB5730" s="10" t="s">
        <v>5005</v>
      </c>
      <c r="AC5730" s="9" t="s">
        <v>5006</v>
      </c>
      <c r="AD5730" s="29"/>
      <c r="AE5730" s="20" t="str">
        <f>VLOOKUP(E5730,'FILIAIS PETZ'!A:Q,17,0)</f>
        <v>CO-1</v>
      </c>
      <c r="AF5730" s="20" t="str">
        <f>VLOOKUP(E5730,'FILIAIS PETZ'!A:Q,3,0)</f>
        <v>FELICIO</v>
      </c>
      <c r="AG5730" s="20" t="str">
        <f>VLOOKUP(E5730,'FILIAIS PETZ'!A:Q,2,0)</f>
        <v>R3</v>
      </c>
      <c r="AH5730" s="75">
        <v>20.3</v>
      </c>
      <c r="AI5730" s="16" t="s">
        <v>13257</v>
      </c>
      <c r="AJ5730" s="43">
        <f>VLOOKUP(E5730,'FILIAIS PETZ'!$A$2:$K$2000,11,0)</f>
        <v>18328118020215</v>
      </c>
      <c r="AK5730" s="44">
        <f t="shared" si="366"/>
        <v>18328118020215</v>
      </c>
    </row>
    <row r="5731" spans="1:37" s="14" customFormat="1" ht="15" customHeight="1" thickBot="1" x14ac:dyDescent="0.25">
      <c r="A5731" s="9">
        <f t="shared" si="368"/>
        <v>996899</v>
      </c>
      <c r="B5731" s="18">
        <f>VLOOKUP(C5731,FORNECEDORES!D:E,2,0)</f>
        <v>7736</v>
      </c>
      <c r="C5731" s="19" t="str">
        <f>VLOOKUP(D5731,FORNECEDORES!A:D,4,0)</f>
        <v>27.385.816/0001-37</v>
      </c>
      <c r="D5731" s="13" t="s">
        <v>2591</v>
      </c>
      <c r="E5731" s="20" t="str">
        <f t="shared" si="367"/>
        <v>04 0255</v>
      </c>
      <c r="F5731" s="28" t="s">
        <v>4964</v>
      </c>
      <c r="G5731" s="21" t="str">
        <f>VLOOKUP(E5731,'FILIAIS PETZ'!A:E,5,0)</f>
        <v>PETZ PARK SHOPPING BRASILIA</v>
      </c>
      <c r="H5731" s="20" t="str">
        <f>VLOOKUP(E5731,'FILIAIS PETZ'!A:D,4,0)</f>
        <v>PKSB-DF</v>
      </c>
      <c r="I5731" s="46">
        <v>45566</v>
      </c>
      <c r="J5731" s="9">
        <v>996899</v>
      </c>
      <c r="K5731" s="84" t="s">
        <v>5858</v>
      </c>
      <c r="L5731" s="83" t="s">
        <v>13639</v>
      </c>
      <c r="M5731" s="46">
        <v>45567</v>
      </c>
      <c r="N5731" s="46">
        <v>45595</v>
      </c>
      <c r="O5731" s="46">
        <v>45579</v>
      </c>
      <c r="P5731" s="29" t="s">
        <v>4990</v>
      </c>
      <c r="Q5731" s="9">
        <v>3</v>
      </c>
      <c r="R5731" s="9">
        <v>1</v>
      </c>
      <c r="S5731" s="9">
        <v>8</v>
      </c>
      <c r="T5731" s="9" t="s">
        <v>32</v>
      </c>
      <c r="U5731" s="9">
        <v>11002</v>
      </c>
      <c r="V5731" s="9">
        <v>11002</v>
      </c>
      <c r="W5731" s="9" t="s">
        <v>5019</v>
      </c>
      <c r="X5731" s="9" t="s">
        <v>4985</v>
      </c>
      <c r="Y5731" s="10" t="s">
        <v>4980</v>
      </c>
      <c r="Z5731" s="10" t="s">
        <v>4980</v>
      </c>
      <c r="AA5731" s="10" t="s">
        <v>4989</v>
      </c>
      <c r="AB5731" s="10" t="s">
        <v>5005</v>
      </c>
      <c r="AC5731" s="9" t="s">
        <v>5006</v>
      </c>
      <c r="AD5731" s="29"/>
      <c r="AE5731" s="20" t="str">
        <f>VLOOKUP(E5731,'FILIAIS PETZ'!A:Q,17,0)</f>
        <v>CO-2</v>
      </c>
      <c r="AF5731" s="20" t="str">
        <f>VLOOKUP(E5731,'FILIAIS PETZ'!A:Q,3,0)</f>
        <v>FELICIO</v>
      </c>
      <c r="AG5731" s="20" t="str">
        <f>VLOOKUP(E5731,'FILIAIS PETZ'!A:Q,2,0)</f>
        <v>R3</v>
      </c>
      <c r="AH5731" s="75">
        <v>8.56</v>
      </c>
      <c r="AI5731" s="16" t="s">
        <v>13258</v>
      </c>
      <c r="AJ5731" s="43" t="str">
        <f>VLOOKUP(E5731,'FILIAIS PETZ'!$A$2:$K$2000,11,0)</f>
        <v>18.328.118/0242-02</v>
      </c>
      <c r="AK5731" s="44" t="str">
        <f t="shared" si="366"/>
        <v>18.328.118/0242-02</v>
      </c>
    </row>
    <row r="5732" spans="1:37" s="14" customFormat="1" ht="15" customHeight="1" thickBot="1" x14ac:dyDescent="0.25">
      <c r="A5732" s="9">
        <f t="shared" si="368"/>
        <v>996906</v>
      </c>
      <c r="B5732" s="18">
        <f>VLOOKUP(C5732,FORNECEDORES!D:E,2,0)</f>
        <v>7736</v>
      </c>
      <c r="C5732" s="19" t="str">
        <f>VLOOKUP(D5732,FORNECEDORES!A:D,4,0)</f>
        <v>27.385.816/0001-37</v>
      </c>
      <c r="D5732" s="13" t="s">
        <v>2591</v>
      </c>
      <c r="E5732" s="20" t="str">
        <f t="shared" si="367"/>
        <v>04 0207</v>
      </c>
      <c r="F5732" s="28" t="s">
        <v>4962</v>
      </c>
      <c r="G5732" s="21" t="str">
        <f>VLOOKUP(E5732,'FILIAIS PETZ'!A:E,5,0)</f>
        <v>PETZ GILBERTO SALOMÃO</v>
      </c>
      <c r="H5732" s="20" t="str">
        <f>VLOOKUP(E5732,'FILIAIS PETZ'!A:D,4,0)</f>
        <v>GBSL-DF</v>
      </c>
      <c r="I5732" s="46">
        <v>45566</v>
      </c>
      <c r="J5732" s="9">
        <v>996906</v>
      </c>
      <c r="K5732" s="84" t="s">
        <v>5858</v>
      </c>
      <c r="L5732" s="83" t="s">
        <v>13636</v>
      </c>
      <c r="M5732" s="46">
        <v>45567</v>
      </c>
      <c r="N5732" s="46">
        <v>45595</v>
      </c>
      <c r="O5732" s="46">
        <v>45579</v>
      </c>
      <c r="P5732" s="29" t="s">
        <v>4990</v>
      </c>
      <c r="Q5732" s="9">
        <v>3</v>
      </c>
      <c r="R5732" s="9">
        <v>1</v>
      </c>
      <c r="S5732" s="9">
        <v>8</v>
      </c>
      <c r="T5732" s="9" t="s">
        <v>32</v>
      </c>
      <c r="U5732" s="9">
        <v>11002</v>
      </c>
      <c r="V5732" s="9">
        <v>11002</v>
      </c>
      <c r="W5732" s="9" t="s">
        <v>5019</v>
      </c>
      <c r="X5732" s="9" t="s">
        <v>4985</v>
      </c>
      <c r="Y5732" s="10" t="s">
        <v>4980</v>
      </c>
      <c r="Z5732" s="10" t="s">
        <v>4980</v>
      </c>
      <c r="AA5732" s="10" t="s">
        <v>4989</v>
      </c>
      <c r="AB5732" s="9" t="s">
        <v>5005</v>
      </c>
      <c r="AC5732" s="9" t="s">
        <v>5006</v>
      </c>
      <c r="AD5732" s="29"/>
      <c r="AE5732" s="20" t="str">
        <f>VLOOKUP(E5732,'FILIAIS PETZ'!A:Q,17,0)</f>
        <v>CO-1</v>
      </c>
      <c r="AF5732" s="20" t="str">
        <f>VLOOKUP(E5732,'FILIAIS PETZ'!A:Q,3,0)</f>
        <v>FELICIO</v>
      </c>
      <c r="AG5732" s="20" t="str">
        <f>VLOOKUP(E5732,'FILIAIS PETZ'!A:Q,2,0)</f>
        <v>R3</v>
      </c>
      <c r="AH5732" s="75">
        <v>405.52</v>
      </c>
      <c r="AI5732" s="16" t="s">
        <v>13259</v>
      </c>
      <c r="AJ5732" s="43">
        <f>VLOOKUP(E5732,'FILIAIS PETZ'!$A$2:$K$2000,11,0)</f>
        <v>18328118020215</v>
      </c>
      <c r="AK5732" s="44">
        <f t="shared" si="366"/>
        <v>18328118020215</v>
      </c>
    </row>
    <row r="5733" spans="1:37" s="14" customFormat="1" ht="15" customHeight="1" thickBot="1" x14ac:dyDescent="0.25">
      <c r="A5733" s="9">
        <f t="shared" si="368"/>
        <v>996910</v>
      </c>
      <c r="B5733" s="18">
        <f>VLOOKUP(C5733,FORNECEDORES!D:E,2,0)</f>
        <v>7736</v>
      </c>
      <c r="C5733" s="19" t="str">
        <f>VLOOKUP(D5733,FORNECEDORES!A:D,4,0)</f>
        <v>27.385.816/0001-37</v>
      </c>
      <c r="D5733" s="13" t="s">
        <v>2591</v>
      </c>
      <c r="E5733" s="20" t="str">
        <f t="shared" si="367"/>
        <v>04 0255</v>
      </c>
      <c r="F5733" s="28" t="s">
        <v>4964</v>
      </c>
      <c r="G5733" s="21" t="str">
        <f>VLOOKUP(E5733,'FILIAIS PETZ'!A:E,5,0)</f>
        <v>PETZ PARK SHOPPING BRASILIA</v>
      </c>
      <c r="H5733" s="20" t="str">
        <f>VLOOKUP(E5733,'FILIAIS PETZ'!A:D,4,0)</f>
        <v>PKSB-DF</v>
      </c>
      <c r="I5733" s="46">
        <v>45566</v>
      </c>
      <c r="J5733" s="9">
        <v>996910</v>
      </c>
      <c r="K5733" s="84" t="s">
        <v>5858</v>
      </c>
      <c r="L5733" s="83" t="s">
        <v>13640</v>
      </c>
      <c r="M5733" s="46">
        <v>45567</v>
      </c>
      <c r="N5733" s="46">
        <v>45595</v>
      </c>
      <c r="O5733" s="46">
        <v>45579</v>
      </c>
      <c r="P5733" s="29" t="s">
        <v>4990</v>
      </c>
      <c r="Q5733" s="9">
        <v>3</v>
      </c>
      <c r="R5733" s="9">
        <v>1</v>
      </c>
      <c r="S5733" s="9">
        <v>8</v>
      </c>
      <c r="T5733" s="9" t="s">
        <v>32</v>
      </c>
      <c r="U5733" s="9">
        <v>11002</v>
      </c>
      <c r="V5733" s="9">
        <v>11002</v>
      </c>
      <c r="W5733" s="9" t="s">
        <v>5021</v>
      </c>
      <c r="X5733" s="9" t="s">
        <v>4985</v>
      </c>
      <c r="Y5733" s="10" t="s">
        <v>4980</v>
      </c>
      <c r="Z5733" s="10" t="s">
        <v>4980</v>
      </c>
      <c r="AA5733" s="10" t="s">
        <v>4989</v>
      </c>
      <c r="AB5733" s="9" t="s">
        <v>5005</v>
      </c>
      <c r="AC5733" s="9" t="s">
        <v>5006</v>
      </c>
      <c r="AD5733" s="29"/>
      <c r="AE5733" s="20" t="str">
        <f>VLOOKUP(E5733,'FILIAIS PETZ'!A:Q,17,0)</f>
        <v>CO-2</v>
      </c>
      <c r="AF5733" s="20" t="str">
        <f>VLOOKUP(E5733,'FILIAIS PETZ'!A:Q,3,0)</f>
        <v>FELICIO</v>
      </c>
      <c r="AG5733" s="20" t="str">
        <f>VLOOKUP(E5733,'FILIAIS PETZ'!A:Q,2,0)</f>
        <v>R3</v>
      </c>
      <c r="AH5733" s="75">
        <v>397.45</v>
      </c>
      <c r="AI5733" s="16" t="s">
        <v>13260</v>
      </c>
      <c r="AJ5733" s="43" t="str">
        <f>VLOOKUP(E5733,'FILIAIS PETZ'!$A$2:$K$2000,11,0)</f>
        <v>18.328.118/0242-02</v>
      </c>
      <c r="AK5733" s="44" t="str">
        <f t="shared" si="366"/>
        <v>18.328.118/0242-02</v>
      </c>
    </row>
    <row r="5734" spans="1:37" s="14" customFormat="1" ht="15" customHeight="1" thickBot="1" x14ac:dyDescent="0.25">
      <c r="A5734" s="9">
        <f t="shared" si="368"/>
        <v>996918</v>
      </c>
      <c r="B5734" s="18">
        <f>VLOOKUP(C5734,FORNECEDORES!D:E,2,0)</f>
        <v>7736</v>
      </c>
      <c r="C5734" s="19" t="str">
        <f>VLOOKUP(D5734,FORNECEDORES!A:D,4,0)</f>
        <v>27.385.816/0001-37</v>
      </c>
      <c r="D5734" s="13" t="s">
        <v>2591</v>
      </c>
      <c r="E5734" s="20" t="str">
        <f t="shared" si="367"/>
        <v>04 0153</v>
      </c>
      <c r="F5734" s="28" t="s">
        <v>4966</v>
      </c>
      <c r="G5734" s="21" t="str">
        <f>VLOOKUP(E5734,'FILIAIS PETZ'!A:E,5,0)</f>
        <v>PETZ TAGUATINGA</v>
      </c>
      <c r="H5734" s="20" t="str">
        <f>VLOOKUP(E5734,'FILIAIS PETZ'!A:D,4,0)</f>
        <v>TGTG-DF</v>
      </c>
      <c r="I5734" s="46">
        <v>45566</v>
      </c>
      <c r="J5734" s="9">
        <v>996918</v>
      </c>
      <c r="K5734" s="84" t="s">
        <v>5858</v>
      </c>
      <c r="L5734" s="83" t="s">
        <v>13638</v>
      </c>
      <c r="M5734" s="46">
        <v>45567</v>
      </c>
      <c r="N5734" s="46">
        <v>45595</v>
      </c>
      <c r="O5734" s="46">
        <v>45579</v>
      </c>
      <c r="P5734" s="29" t="s">
        <v>4990</v>
      </c>
      <c r="Q5734" s="9">
        <v>3</v>
      </c>
      <c r="R5734" s="9">
        <v>1</v>
      </c>
      <c r="S5734" s="9">
        <v>8</v>
      </c>
      <c r="T5734" s="9" t="s">
        <v>32</v>
      </c>
      <c r="U5734" s="9">
        <v>11002</v>
      </c>
      <c r="V5734" s="9">
        <v>11002</v>
      </c>
      <c r="W5734" s="9" t="s">
        <v>5021</v>
      </c>
      <c r="X5734" s="9" t="s">
        <v>4985</v>
      </c>
      <c r="Y5734" s="10" t="s">
        <v>4980</v>
      </c>
      <c r="Z5734" s="10" t="s">
        <v>4980</v>
      </c>
      <c r="AA5734" s="10" t="s">
        <v>4989</v>
      </c>
      <c r="AB5734" s="9" t="s">
        <v>5005</v>
      </c>
      <c r="AC5734" s="9" t="s">
        <v>5006</v>
      </c>
      <c r="AD5734" s="29"/>
      <c r="AE5734" s="20" t="str">
        <f>VLOOKUP(E5734,'FILIAIS PETZ'!A:Q,17,0)</f>
        <v>CO-1</v>
      </c>
      <c r="AF5734" s="20" t="str">
        <f>VLOOKUP(E5734,'FILIAIS PETZ'!A:Q,3,0)</f>
        <v>FELICIO</v>
      </c>
      <c r="AG5734" s="20" t="str">
        <f>VLOOKUP(E5734,'FILIAIS PETZ'!A:Q,2,0)</f>
        <v>R3</v>
      </c>
      <c r="AH5734" s="75">
        <v>397.45</v>
      </c>
      <c r="AI5734" s="16" t="s">
        <v>13260</v>
      </c>
      <c r="AJ5734" s="43">
        <f>VLOOKUP(E5734,'FILIAIS PETZ'!$A$2:$K$2000,11,0)</f>
        <v>18328118014916</v>
      </c>
      <c r="AK5734" s="44">
        <f t="shared" si="366"/>
        <v>18328118014916</v>
      </c>
    </row>
    <row r="5735" spans="1:37" s="14" customFormat="1" ht="15" customHeight="1" thickBot="1" x14ac:dyDescent="0.25">
      <c r="A5735" s="9">
        <f t="shared" si="368"/>
        <v>996921</v>
      </c>
      <c r="B5735" s="18">
        <f>VLOOKUP(C5735,FORNECEDORES!D:E,2,0)</f>
        <v>7736</v>
      </c>
      <c r="C5735" s="19" t="str">
        <f>VLOOKUP(D5735,FORNECEDORES!A:D,4,0)</f>
        <v>27.385.816/0001-37</v>
      </c>
      <c r="D5735" s="13" t="s">
        <v>2591</v>
      </c>
      <c r="E5735" s="20" t="str">
        <f t="shared" si="367"/>
        <v>04 0048</v>
      </c>
      <c r="F5735" s="28" t="s">
        <v>4970</v>
      </c>
      <c r="G5735" s="21" t="str">
        <f>VLOOKUP(E5735,'FILIAIS PETZ'!A:E,5,0)</f>
        <v>PETZ BRASILIA EPIA</v>
      </c>
      <c r="H5735" s="20" t="str">
        <f>VLOOKUP(E5735,'FILIAIS PETZ'!A:D,4,0)</f>
        <v>EPIA-DF</v>
      </c>
      <c r="I5735" s="46">
        <v>45566</v>
      </c>
      <c r="J5735" s="9">
        <v>996921</v>
      </c>
      <c r="K5735" s="84" t="s">
        <v>5858</v>
      </c>
      <c r="L5735" s="83" t="s">
        <v>13615</v>
      </c>
      <c r="M5735" s="46">
        <v>45567</v>
      </c>
      <c r="N5735" s="46">
        <v>45595</v>
      </c>
      <c r="O5735" s="46">
        <v>45579</v>
      </c>
      <c r="P5735" s="29" t="s">
        <v>4990</v>
      </c>
      <c r="Q5735" s="9">
        <v>3</v>
      </c>
      <c r="R5735" s="9">
        <v>1</v>
      </c>
      <c r="S5735" s="9">
        <v>8</v>
      </c>
      <c r="T5735" s="9" t="s">
        <v>32</v>
      </c>
      <c r="U5735" s="9">
        <v>11002</v>
      </c>
      <c r="V5735" s="9">
        <v>11002</v>
      </c>
      <c r="W5735" s="9" t="s">
        <v>5057</v>
      </c>
      <c r="X5735" s="9" t="s">
        <v>4985</v>
      </c>
      <c r="Y5735" s="10" t="s">
        <v>4993</v>
      </c>
      <c r="Z5735" s="10" t="s">
        <v>4993</v>
      </c>
      <c r="AA5735" s="10" t="s">
        <v>4989</v>
      </c>
      <c r="AB5735" s="10" t="s">
        <v>5066</v>
      </c>
      <c r="AC5735" s="9" t="s">
        <v>5006</v>
      </c>
      <c r="AD5735" s="29"/>
      <c r="AE5735" s="20" t="str">
        <f>VLOOKUP(E5735,'FILIAIS PETZ'!A:Q,17,0)</f>
        <v>CO-2</v>
      </c>
      <c r="AF5735" s="20" t="str">
        <f>VLOOKUP(E5735,'FILIAIS PETZ'!A:Q,3,0)</f>
        <v>FELICIO</v>
      </c>
      <c r="AG5735" s="20" t="str">
        <f>VLOOKUP(E5735,'FILIAIS PETZ'!A:Q,2,0)</f>
        <v>R3</v>
      </c>
      <c r="AH5735" s="75">
        <v>116</v>
      </c>
      <c r="AI5735" s="16" t="s">
        <v>13261</v>
      </c>
      <c r="AJ5735" s="43">
        <f>VLOOKUP(E5735,'FILIAIS PETZ'!$A$2:$K$2000,11,0)</f>
        <v>18328118004368</v>
      </c>
      <c r="AK5735" s="44">
        <f t="shared" si="366"/>
        <v>18328118004368</v>
      </c>
    </row>
    <row r="5736" spans="1:37" s="14" customFormat="1" ht="15" customHeight="1" thickBot="1" x14ac:dyDescent="0.25">
      <c r="A5736" s="9">
        <f t="shared" si="368"/>
        <v>997156</v>
      </c>
      <c r="B5736" s="18">
        <f>VLOOKUP(C5736,FORNECEDORES!D:E,2,0)</f>
        <v>7736</v>
      </c>
      <c r="C5736" s="19" t="str">
        <f>VLOOKUP(D5736,FORNECEDORES!A:D,4,0)</f>
        <v>27.385.816/0001-37</v>
      </c>
      <c r="D5736" s="13" t="s">
        <v>2591</v>
      </c>
      <c r="E5736" s="20" t="str">
        <f t="shared" si="367"/>
        <v>04 0033</v>
      </c>
      <c r="F5736" s="28" t="s">
        <v>4933</v>
      </c>
      <c r="G5736" s="21" t="str">
        <f>VLOOKUP(E5736,'FILIAIS PETZ'!A:E,5,0)</f>
        <v>PETZ PARQUE FLAMBOYANT</v>
      </c>
      <c r="H5736" s="20" t="str">
        <f>VLOOKUP(E5736,'FILIAIS PETZ'!A:D,4,0)</f>
        <v>FBYT-GO</v>
      </c>
      <c r="I5736" s="46">
        <v>45566</v>
      </c>
      <c r="J5736" s="9">
        <v>997156</v>
      </c>
      <c r="K5736" s="84" t="s">
        <v>5858</v>
      </c>
      <c r="L5736" s="83" t="s">
        <v>13643</v>
      </c>
      <c r="M5736" s="46">
        <v>45567</v>
      </c>
      <c r="N5736" s="46">
        <v>45595</v>
      </c>
      <c r="O5736" s="46">
        <v>45579</v>
      </c>
      <c r="P5736" s="29" t="s">
        <v>4990</v>
      </c>
      <c r="Q5736" s="9">
        <v>3</v>
      </c>
      <c r="R5736" s="9">
        <v>1</v>
      </c>
      <c r="S5736" s="9">
        <v>8</v>
      </c>
      <c r="T5736" s="9" t="s">
        <v>32</v>
      </c>
      <c r="U5736" s="9">
        <v>11002</v>
      </c>
      <c r="V5736" s="9">
        <v>11002</v>
      </c>
      <c r="W5736" s="9" t="s">
        <v>5062</v>
      </c>
      <c r="X5736" s="9" t="s">
        <v>4985</v>
      </c>
      <c r="Y5736" s="10" t="s">
        <v>4980</v>
      </c>
      <c r="Z5736" s="10" t="s">
        <v>4980</v>
      </c>
      <c r="AA5736" s="10" t="s">
        <v>4989</v>
      </c>
      <c r="AB5736" s="9" t="s">
        <v>5005</v>
      </c>
      <c r="AC5736" s="9" t="s">
        <v>5006</v>
      </c>
      <c r="AD5736" s="29"/>
      <c r="AE5736" s="20" t="str">
        <f>VLOOKUP(E5736,'FILIAIS PETZ'!A:Q,17,0)</f>
        <v>CO-2</v>
      </c>
      <c r="AF5736" s="20" t="str">
        <f>VLOOKUP(E5736,'FILIAIS PETZ'!A:Q,3,0)</f>
        <v>FELICIO</v>
      </c>
      <c r="AG5736" s="20" t="str">
        <f>VLOOKUP(E5736,'FILIAIS PETZ'!A:Q,2,0)</f>
        <v>R3</v>
      </c>
      <c r="AH5736" s="75">
        <v>3162.45</v>
      </c>
      <c r="AI5736" s="16" t="s">
        <v>13262</v>
      </c>
      <c r="AJ5736" s="43">
        <f>VLOOKUP(E5736,'FILIAIS PETZ'!$A$2:$K$2000,11,0)</f>
        <v>18328118003477</v>
      </c>
      <c r="AK5736" s="44">
        <f t="shared" si="366"/>
        <v>18328118003477</v>
      </c>
    </row>
    <row r="5737" spans="1:37" s="14" customFormat="1" ht="15" customHeight="1" thickBot="1" x14ac:dyDescent="0.25">
      <c r="A5737" s="9">
        <f t="shared" si="368"/>
        <v>999620</v>
      </c>
      <c r="B5737" s="18">
        <f>VLOOKUP(C5737,FORNECEDORES!D:E,2,0)</f>
        <v>7736</v>
      </c>
      <c r="C5737" s="19" t="str">
        <f>VLOOKUP(D5737,FORNECEDORES!A:D,4,0)</f>
        <v>27.385.816/0001-37</v>
      </c>
      <c r="D5737" s="13" t="s">
        <v>2591</v>
      </c>
      <c r="E5737" s="20" t="str">
        <f t="shared" si="367"/>
        <v>04 0033</v>
      </c>
      <c r="F5737" s="28" t="s">
        <v>4933</v>
      </c>
      <c r="G5737" s="21" t="str">
        <f>VLOOKUP(E5737,'FILIAIS PETZ'!A:E,5,0)</f>
        <v>PETZ PARQUE FLAMBOYANT</v>
      </c>
      <c r="H5737" s="20" t="str">
        <f>VLOOKUP(E5737,'FILIAIS PETZ'!A:D,4,0)</f>
        <v>FBYT-GO</v>
      </c>
      <c r="I5737" s="46">
        <v>45566</v>
      </c>
      <c r="J5737" s="9">
        <v>999620</v>
      </c>
      <c r="K5737" s="84" t="s">
        <v>5858</v>
      </c>
      <c r="L5737" s="83" t="s">
        <v>13644</v>
      </c>
      <c r="M5737" s="46">
        <v>45567</v>
      </c>
      <c r="N5737" s="46">
        <v>45595</v>
      </c>
      <c r="O5737" s="46">
        <v>45579</v>
      </c>
      <c r="P5737" s="29" t="s">
        <v>4990</v>
      </c>
      <c r="Q5737" s="9">
        <v>3</v>
      </c>
      <c r="R5737" s="9">
        <v>1</v>
      </c>
      <c r="S5737" s="9">
        <v>8</v>
      </c>
      <c r="T5737" s="9" t="s">
        <v>32</v>
      </c>
      <c r="U5737" s="9">
        <v>11002</v>
      </c>
      <c r="V5737" s="9">
        <v>11002</v>
      </c>
      <c r="W5737" s="9" t="s">
        <v>5062</v>
      </c>
      <c r="X5737" s="9" t="s">
        <v>4985</v>
      </c>
      <c r="Y5737" s="10" t="s">
        <v>4980</v>
      </c>
      <c r="Z5737" s="10" t="s">
        <v>4980</v>
      </c>
      <c r="AA5737" s="10" t="s">
        <v>4989</v>
      </c>
      <c r="AB5737" s="9" t="s">
        <v>5005</v>
      </c>
      <c r="AC5737" s="9" t="s">
        <v>5006</v>
      </c>
      <c r="AD5737" s="29"/>
      <c r="AE5737" s="20" t="str">
        <f>VLOOKUP(E5737,'FILIAIS PETZ'!A:Q,17,0)</f>
        <v>CO-2</v>
      </c>
      <c r="AF5737" s="20" t="str">
        <f>VLOOKUP(E5737,'FILIAIS PETZ'!A:Q,3,0)</f>
        <v>FELICIO</v>
      </c>
      <c r="AG5737" s="20" t="str">
        <f>VLOOKUP(E5737,'FILIAIS PETZ'!A:Q,2,0)</f>
        <v>R3</v>
      </c>
      <c r="AH5737" s="75">
        <v>1667.5</v>
      </c>
      <c r="AI5737" s="16" t="s">
        <v>13263</v>
      </c>
      <c r="AJ5737" s="43">
        <f>VLOOKUP(E5737,'FILIAIS PETZ'!$A$2:$K$2000,11,0)</f>
        <v>18328118003477</v>
      </c>
      <c r="AK5737" s="44">
        <f t="shared" si="366"/>
        <v>18328118003477</v>
      </c>
    </row>
    <row r="5738" spans="1:37" s="14" customFormat="1" ht="15" customHeight="1" thickBot="1" x14ac:dyDescent="0.25">
      <c r="A5738" s="9">
        <f t="shared" si="368"/>
        <v>999621</v>
      </c>
      <c r="B5738" s="18">
        <f>VLOOKUP(C5738,FORNECEDORES!D:E,2,0)</f>
        <v>7736</v>
      </c>
      <c r="C5738" s="19" t="str">
        <f>VLOOKUP(D5738,FORNECEDORES!A:D,4,0)</f>
        <v>27.385.816/0001-37</v>
      </c>
      <c r="D5738" s="13" t="s">
        <v>2591</v>
      </c>
      <c r="E5738" s="20" t="str">
        <f t="shared" si="367"/>
        <v>04 0033</v>
      </c>
      <c r="F5738" s="28" t="s">
        <v>4933</v>
      </c>
      <c r="G5738" s="21" t="str">
        <f>VLOOKUP(E5738,'FILIAIS PETZ'!A:E,5,0)</f>
        <v>PETZ PARQUE FLAMBOYANT</v>
      </c>
      <c r="H5738" s="20" t="str">
        <f>VLOOKUP(E5738,'FILIAIS PETZ'!A:D,4,0)</f>
        <v>FBYT-GO</v>
      </c>
      <c r="I5738" s="46">
        <v>45566</v>
      </c>
      <c r="J5738" s="9">
        <v>999621</v>
      </c>
      <c r="K5738" s="84" t="s">
        <v>5858</v>
      </c>
      <c r="L5738" s="83" t="s">
        <v>13645</v>
      </c>
      <c r="M5738" s="46">
        <v>45567</v>
      </c>
      <c r="N5738" s="46">
        <v>45595</v>
      </c>
      <c r="O5738" s="46">
        <v>45579</v>
      </c>
      <c r="P5738" s="29" t="s">
        <v>4990</v>
      </c>
      <c r="Q5738" s="9">
        <v>3</v>
      </c>
      <c r="R5738" s="9">
        <v>1</v>
      </c>
      <c r="S5738" s="9">
        <v>8</v>
      </c>
      <c r="T5738" s="9" t="s">
        <v>32</v>
      </c>
      <c r="U5738" s="9">
        <v>11002</v>
      </c>
      <c r="V5738" s="9">
        <v>11002</v>
      </c>
      <c r="W5738" s="9" t="s">
        <v>5019</v>
      </c>
      <c r="X5738" s="9" t="s">
        <v>4985</v>
      </c>
      <c r="Y5738" s="10" t="s">
        <v>4980</v>
      </c>
      <c r="Z5738" s="10" t="s">
        <v>4980</v>
      </c>
      <c r="AA5738" s="10" t="s">
        <v>4989</v>
      </c>
      <c r="AB5738" s="10" t="s">
        <v>5005</v>
      </c>
      <c r="AC5738" s="9" t="s">
        <v>5006</v>
      </c>
      <c r="AD5738" s="29"/>
      <c r="AE5738" s="20" t="str">
        <f>VLOOKUP(E5738,'FILIAIS PETZ'!A:Q,17,0)</f>
        <v>CO-2</v>
      </c>
      <c r="AF5738" s="20" t="str">
        <f>VLOOKUP(E5738,'FILIAIS PETZ'!A:Q,3,0)</f>
        <v>FELICIO</v>
      </c>
      <c r="AG5738" s="20" t="str">
        <f>VLOOKUP(E5738,'FILIAIS PETZ'!A:Q,2,0)</f>
        <v>R3</v>
      </c>
      <c r="AH5738" s="75">
        <v>188.5</v>
      </c>
      <c r="AI5738" s="16" t="s">
        <v>13264</v>
      </c>
      <c r="AJ5738" s="43">
        <f>VLOOKUP(E5738,'FILIAIS PETZ'!$A$2:$K$2000,11,0)</f>
        <v>18328118003477</v>
      </c>
      <c r="AK5738" s="44">
        <f t="shared" si="366"/>
        <v>18328118003477</v>
      </c>
    </row>
    <row r="5739" spans="1:37" s="14" customFormat="1" ht="15" customHeight="1" thickBot="1" x14ac:dyDescent="0.25">
      <c r="A5739" s="9">
        <f t="shared" si="368"/>
        <v>999622</v>
      </c>
      <c r="B5739" s="18">
        <f>VLOOKUP(C5739,FORNECEDORES!D:E,2,0)</f>
        <v>7736</v>
      </c>
      <c r="C5739" s="19" t="str">
        <f>VLOOKUP(D5739,FORNECEDORES!A:D,4,0)</f>
        <v>27.385.816/0001-37</v>
      </c>
      <c r="D5739" s="13" t="s">
        <v>2591</v>
      </c>
      <c r="E5739" s="20" t="str">
        <f t="shared" si="367"/>
        <v>04 0153</v>
      </c>
      <c r="F5739" s="28" t="s">
        <v>4966</v>
      </c>
      <c r="G5739" s="21" t="str">
        <f>VLOOKUP(E5739,'FILIAIS PETZ'!A:E,5,0)</f>
        <v>PETZ TAGUATINGA</v>
      </c>
      <c r="H5739" s="20" t="str">
        <f>VLOOKUP(E5739,'FILIAIS PETZ'!A:D,4,0)</f>
        <v>TGTG-DF</v>
      </c>
      <c r="I5739" s="46">
        <v>45566</v>
      </c>
      <c r="J5739" s="9">
        <v>999622</v>
      </c>
      <c r="K5739" s="84" t="s">
        <v>5858</v>
      </c>
      <c r="L5739" s="83" t="s">
        <v>13627</v>
      </c>
      <c r="M5739" s="46">
        <v>45567</v>
      </c>
      <c r="N5739" s="46">
        <v>45595</v>
      </c>
      <c r="O5739" s="46">
        <v>45579</v>
      </c>
      <c r="P5739" s="29" t="s">
        <v>4990</v>
      </c>
      <c r="Q5739" s="9">
        <v>3</v>
      </c>
      <c r="R5739" s="9">
        <v>1</v>
      </c>
      <c r="S5739" s="9">
        <v>8</v>
      </c>
      <c r="T5739" s="9" t="s">
        <v>32</v>
      </c>
      <c r="U5739" s="9">
        <v>11002</v>
      </c>
      <c r="V5739" s="9">
        <v>11002</v>
      </c>
      <c r="W5739" s="9" t="s">
        <v>5019</v>
      </c>
      <c r="X5739" s="9" t="s">
        <v>4985</v>
      </c>
      <c r="Y5739" s="10" t="s">
        <v>4980</v>
      </c>
      <c r="Z5739" s="10" t="s">
        <v>4980</v>
      </c>
      <c r="AA5739" s="10" t="s">
        <v>4989</v>
      </c>
      <c r="AB5739" s="10" t="s">
        <v>5005</v>
      </c>
      <c r="AC5739" s="9" t="s">
        <v>5006</v>
      </c>
      <c r="AD5739" s="29"/>
      <c r="AE5739" s="20" t="str">
        <f>VLOOKUP(E5739,'FILIAIS PETZ'!A:Q,17,0)</f>
        <v>CO-1</v>
      </c>
      <c r="AF5739" s="20" t="str">
        <f>VLOOKUP(E5739,'FILIAIS PETZ'!A:Q,3,0)</f>
        <v>FELICIO</v>
      </c>
      <c r="AG5739" s="20" t="str">
        <f>VLOOKUP(E5739,'FILIAIS PETZ'!A:Q,2,0)</f>
        <v>R3</v>
      </c>
      <c r="AH5739" s="75">
        <v>121.8</v>
      </c>
      <c r="AI5739" s="16" t="s">
        <v>13265</v>
      </c>
      <c r="AJ5739" s="43">
        <f>VLOOKUP(E5739,'FILIAIS PETZ'!$A$2:$K$2000,11,0)</f>
        <v>18328118014916</v>
      </c>
      <c r="AK5739" s="44">
        <f t="shared" si="366"/>
        <v>18328118014916</v>
      </c>
    </row>
    <row r="5740" spans="1:37" s="14" customFormat="1" ht="15" customHeight="1" thickBot="1" x14ac:dyDescent="0.25">
      <c r="A5740" s="9">
        <f t="shared" si="368"/>
        <v>999624</v>
      </c>
      <c r="B5740" s="18">
        <f>VLOOKUP(C5740,FORNECEDORES!D:E,2,0)</f>
        <v>7736</v>
      </c>
      <c r="C5740" s="19" t="str">
        <f>VLOOKUP(D5740,FORNECEDORES!A:D,4,0)</f>
        <v>27.385.816/0001-37</v>
      </c>
      <c r="D5740" s="13" t="s">
        <v>2591</v>
      </c>
      <c r="E5740" s="20" t="str">
        <f t="shared" si="367"/>
        <v>04 0153</v>
      </c>
      <c r="F5740" s="28" t="s">
        <v>4966</v>
      </c>
      <c r="G5740" s="21" t="str">
        <f>VLOOKUP(E5740,'FILIAIS PETZ'!A:E,5,0)</f>
        <v>PETZ TAGUATINGA</v>
      </c>
      <c r="H5740" s="20" t="str">
        <f>VLOOKUP(E5740,'FILIAIS PETZ'!A:D,4,0)</f>
        <v>TGTG-DF</v>
      </c>
      <c r="I5740" s="46">
        <v>45566</v>
      </c>
      <c r="J5740" s="9">
        <v>999624</v>
      </c>
      <c r="K5740" s="84" t="s">
        <v>5858</v>
      </c>
      <c r="L5740" s="83" t="s">
        <v>12985</v>
      </c>
      <c r="M5740" s="46">
        <v>45567</v>
      </c>
      <c r="N5740" s="46">
        <v>45595</v>
      </c>
      <c r="O5740" s="46">
        <v>45579</v>
      </c>
      <c r="P5740" s="29" t="s">
        <v>4990</v>
      </c>
      <c r="Q5740" s="9">
        <v>3</v>
      </c>
      <c r="R5740" s="9">
        <v>1</v>
      </c>
      <c r="S5740" s="9">
        <v>8</v>
      </c>
      <c r="T5740" s="9" t="s">
        <v>32</v>
      </c>
      <c r="U5740" s="9">
        <v>11002</v>
      </c>
      <c r="V5740" s="9">
        <v>11002</v>
      </c>
      <c r="W5740" s="9" t="s">
        <v>5119</v>
      </c>
      <c r="X5740" s="9" t="s">
        <v>4985</v>
      </c>
      <c r="Y5740" s="10" t="s">
        <v>4980</v>
      </c>
      <c r="Z5740" s="10" t="s">
        <v>4980</v>
      </c>
      <c r="AA5740" s="10" t="s">
        <v>4989</v>
      </c>
      <c r="AB5740" s="10" t="s">
        <v>5005</v>
      </c>
      <c r="AC5740" s="9" t="s">
        <v>5006</v>
      </c>
      <c r="AD5740" s="29"/>
      <c r="AE5740" s="20" t="str">
        <f>VLOOKUP(E5740,'FILIAIS PETZ'!A:Q,17,0)</f>
        <v>CO-1</v>
      </c>
      <c r="AF5740" s="20" t="str">
        <f>VLOOKUP(E5740,'FILIAIS PETZ'!A:Q,3,0)</f>
        <v>FELICIO</v>
      </c>
      <c r="AG5740" s="20" t="str">
        <f>VLOOKUP(E5740,'FILIAIS PETZ'!A:Q,2,0)</f>
        <v>R3</v>
      </c>
      <c r="AH5740" s="75">
        <v>269.7</v>
      </c>
      <c r="AI5740" s="16" t="s">
        <v>13266</v>
      </c>
      <c r="AJ5740" s="43">
        <f>VLOOKUP(E5740,'FILIAIS PETZ'!$A$2:$K$2000,11,0)</f>
        <v>18328118014916</v>
      </c>
      <c r="AK5740" s="44">
        <f t="shared" si="366"/>
        <v>18328118014916</v>
      </c>
    </row>
    <row r="5741" spans="1:37" s="14" customFormat="1" ht="15" customHeight="1" thickBot="1" x14ac:dyDescent="0.25">
      <c r="A5741" s="9">
        <f t="shared" si="368"/>
        <v>999625</v>
      </c>
      <c r="B5741" s="18">
        <f>VLOOKUP(C5741,FORNECEDORES!D:E,2,0)</f>
        <v>7736</v>
      </c>
      <c r="C5741" s="19" t="str">
        <f>VLOOKUP(D5741,FORNECEDORES!A:D,4,0)</f>
        <v>27.385.816/0001-37</v>
      </c>
      <c r="D5741" s="13" t="s">
        <v>2591</v>
      </c>
      <c r="E5741" s="20" t="str">
        <f t="shared" si="367"/>
        <v>04 0062</v>
      </c>
      <c r="F5741" s="28" t="s">
        <v>4968</v>
      </c>
      <c r="G5741" s="21" t="str">
        <f>VLOOKUP(E5741,'FILIAIS PETZ'!A:E,5,0)</f>
        <v>PETZ BRASILIA ASA NORTE</v>
      </c>
      <c r="H5741" s="20" t="str">
        <f>VLOOKUP(E5741,'FILIAIS PETZ'!A:D,4,0)</f>
        <v>ASAN-DF</v>
      </c>
      <c r="I5741" s="46">
        <v>45566</v>
      </c>
      <c r="J5741" s="9">
        <v>999625</v>
      </c>
      <c r="K5741" s="84" t="s">
        <v>5858</v>
      </c>
      <c r="L5741" s="83" t="s">
        <v>13650</v>
      </c>
      <c r="M5741" s="46">
        <v>45567</v>
      </c>
      <c r="N5741" s="46">
        <v>45595</v>
      </c>
      <c r="O5741" s="46">
        <v>45579</v>
      </c>
      <c r="P5741" s="29" t="s">
        <v>4990</v>
      </c>
      <c r="Q5741" s="9">
        <v>3</v>
      </c>
      <c r="R5741" s="9">
        <v>1</v>
      </c>
      <c r="S5741" s="9">
        <v>8</v>
      </c>
      <c r="T5741" s="9" t="s">
        <v>32</v>
      </c>
      <c r="U5741" s="9">
        <v>11002</v>
      </c>
      <c r="V5741" s="9">
        <v>11002</v>
      </c>
      <c r="W5741" s="9" t="s">
        <v>5182</v>
      </c>
      <c r="X5741" s="9" t="s">
        <v>4985</v>
      </c>
      <c r="Y5741" s="10" t="s">
        <v>4980</v>
      </c>
      <c r="Z5741" s="10" t="s">
        <v>4980</v>
      </c>
      <c r="AA5741" s="10" t="s">
        <v>4989</v>
      </c>
      <c r="AB5741" s="10" t="s">
        <v>5005</v>
      </c>
      <c r="AC5741" s="9" t="s">
        <v>5006</v>
      </c>
      <c r="AD5741" s="29"/>
      <c r="AE5741" s="20" t="str">
        <f>VLOOKUP(E5741,'FILIAIS PETZ'!A:Q,17,0)</f>
        <v>CO-2</v>
      </c>
      <c r="AF5741" s="20" t="str">
        <f>VLOOKUP(E5741,'FILIAIS PETZ'!A:Q,3,0)</f>
        <v>FELICIO</v>
      </c>
      <c r="AG5741" s="20" t="str">
        <f>VLOOKUP(E5741,'FILIAIS PETZ'!A:Q,2,0)</f>
        <v>R3</v>
      </c>
      <c r="AH5741" s="75">
        <v>424.27</v>
      </c>
      <c r="AI5741" s="16" t="s">
        <v>13267</v>
      </c>
      <c r="AJ5741" s="43">
        <f>VLOOKUP(E5741,'FILIAIS PETZ'!$A$2:$K$2000,11,0)</f>
        <v>18328118005500</v>
      </c>
      <c r="AK5741" s="44">
        <f t="shared" si="366"/>
        <v>18328118005500</v>
      </c>
    </row>
    <row r="5742" spans="1:37" s="14" customFormat="1" ht="15" customHeight="1" thickBot="1" x14ac:dyDescent="0.25">
      <c r="A5742" s="9">
        <f t="shared" si="368"/>
        <v>999627</v>
      </c>
      <c r="B5742" s="18">
        <f>VLOOKUP(C5742,FORNECEDORES!D:E,2,0)</f>
        <v>7736</v>
      </c>
      <c r="C5742" s="19" t="str">
        <f>VLOOKUP(D5742,FORNECEDORES!A:D,4,0)</f>
        <v>27.385.816/0001-37</v>
      </c>
      <c r="D5742" s="13" t="s">
        <v>2591</v>
      </c>
      <c r="E5742" s="20" t="str">
        <f t="shared" si="367"/>
        <v>04 0062</v>
      </c>
      <c r="F5742" s="28" t="s">
        <v>4968</v>
      </c>
      <c r="G5742" s="21" t="str">
        <f>VLOOKUP(E5742,'FILIAIS PETZ'!A:E,5,0)</f>
        <v>PETZ BRASILIA ASA NORTE</v>
      </c>
      <c r="H5742" s="20" t="str">
        <f>VLOOKUP(E5742,'FILIAIS PETZ'!A:D,4,0)</f>
        <v>ASAN-DF</v>
      </c>
      <c r="I5742" s="46">
        <v>45566</v>
      </c>
      <c r="J5742" s="9">
        <v>999627</v>
      </c>
      <c r="K5742" s="84" t="s">
        <v>5858</v>
      </c>
      <c r="L5742" s="83" t="s">
        <v>13641</v>
      </c>
      <c r="M5742" s="46">
        <v>45567</v>
      </c>
      <c r="N5742" s="46">
        <v>45595</v>
      </c>
      <c r="O5742" s="46">
        <v>45579</v>
      </c>
      <c r="P5742" s="29" t="s">
        <v>4990</v>
      </c>
      <c r="Q5742" s="9">
        <v>3</v>
      </c>
      <c r="R5742" s="9">
        <v>1</v>
      </c>
      <c r="S5742" s="9">
        <v>8</v>
      </c>
      <c r="T5742" s="9" t="s">
        <v>32</v>
      </c>
      <c r="U5742" s="9">
        <v>11002</v>
      </c>
      <c r="V5742" s="9">
        <v>11002</v>
      </c>
      <c r="W5742" s="9" t="s">
        <v>5024</v>
      </c>
      <c r="X5742" s="9" t="s">
        <v>4985</v>
      </c>
      <c r="Y5742" s="10" t="s">
        <v>4980</v>
      </c>
      <c r="Z5742" s="10" t="s">
        <v>4980</v>
      </c>
      <c r="AA5742" s="10" t="s">
        <v>4989</v>
      </c>
      <c r="AB5742" s="10" t="s">
        <v>5005</v>
      </c>
      <c r="AC5742" s="9" t="s">
        <v>5006</v>
      </c>
      <c r="AD5742" s="29"/>
      <c r="AE5742" s="20" t="str">
        <f>VLOOKUP(E5742,'FILIAIS PETZ'!A:Q,17,0)</f>
        <v>CO-2</v>
      </c>
      <c r="AF5742" s="20" t="str">
        <f>VLOOKUP(E5742,'FILIAIS PETZ'!A:Q,3,0)</f>
        <v>FELICIO</v>
      </c>
      <c r="AG5742" s="20" t="str">
        <f>VLOOKUP(E5742,'FILIAIS PETZ'!A:Q,2,0)</f>
        <v>R3</v>
      </c>
      <c r="AH5742" s="75">
        <v>334.95</v>
      </c>
      <c r="AI5742" s="16" t="s">
        <v>13268</v>
      </c>
      <c r="AJ5742" s="43">
        <f>VLOOKUP(E5742,'FILIAIS PETZ'!$A$2:$K$2000,11,0)</f>
        <v>18328118005500</v>
      </c>
      <c r="AK5742" s="44">
        <f t="shared" si="366"/>
        <v>18328118005500</v>
      </c>
    </row>
    <row r="5743" spans="1:37" s="14" customFormat="1" ht="15" customHeight="1" thickBot="1" x14ac:dyDescent="0.25">
      <c r="A5743" s="9">
        <f t="shared" si="368"/>
        <v>999629</v>
      </c>
      <c r="B5743" s="18">
        <f>VLOOKUP(C5743,FORNECEDORES!D:E,2,0)</f>
        <v>7736</v>
      </c>
      <c r="C5743" s="19" t="str">
        <f>VLOOKUP(D5743,FORNECEDORES!A:D,4,0)</f>
        <v>27.385.816/0001-37</v>
      </c>
      <c r="D5743" s="13" t="s">
        <v>2591</v>
      </c>
      <c r="E5743" s="20" t="str">
        <f t="shared" si="367"/>
        <v>04 0033</v>
      </c>
      <c r="F5743" s="28" t="s">
        <v>4933</v>
      </c>
      <c r="G5743" s="21" t="str">
        <f>VLOOKUP(E5743,'FILIAIS PETZ'!A:E,5,0)</f>
        <v>PETZ PARQUE FLAMBOYANT</v>
      </c>
      <c r="H5743" s="20" t="str">
        <f>VLOOKUP(E5743,'FILIAIS PETZ'!A:D,4,0)</f>
        <v>FBYT-GO</v>
      </c>
      <c r="I5743" s="46">
        <v>45566</v>
      </c>
      <c r="J5743" s="9">
        <v>999629</v>
      </c>
      <c r="K5743" s="84" t="s">
        <v>5858</v>
      </c>
      <c r="L5743" s="83" t="s">
        <v>13646</v>
      </c>
      <c r="M5743" s="46">
        <v>45567</v>
      </c>
      <c r="N5743" s="46">
        <v>45595</v>
      </c>
      <c r="O5743" s="46">
        <v>45579</v>
      </c>
      <c r="P5743" s="29" t="s">
        <v>4990</v>
      </c>
      <c r="Q5743" s="9">
        <v>3</v>
      </c>
      <c r="R5743" s="9">
        <v>1</v>
      </c>
      <c r="S5743" s="9">
        <v>8</v>
      </c>
      <c r="T5743" s="9" t="s">
        <v>32</v>
      </c>
      <c r="U5743" s="9">
        <v>11002</v>
      </c>
      <c r="V5743" s="9">
        <v>11002</v>
      </c>
      <c r="W5743" s="9" t="s">
        <v>5039</v>
      </c>
      <c r="X5743" s="9" t="s">
        <v>4985</v>
      </c>
      <c r="Y5743" s="10" t="s">
        <v>4993</v>
      </c>
      <c r="Z5743" s="10" t="s">
        <v>4993</v>
      </c>
      <c r="AA5743" s="10" t="s">
        <v>4989</v>
      </c>
      <c r="AB5743" s="10" t="s">
        <v>12941</v>
      </c>
      <c r="AC5743" s="9" t="s">
        <v>5006</v>
      </c>
      <c r="AD5743" s="29"/>
      <c r="AE5743" s="20" t="str">
        <f>VLOOKUP(E5743,'FILIAIS PETZ'!A:Q,17,0)</f>
        <v>CO-2</v>
      </c>
      <c r="AF5743" s="20" t="str">
        <f>VLOOKUP(E5743,'FILIAIS PETZ'!A:Q,3,0)</f>
        <v>FELICIO</v>
      </c>
      <c r="AG5743" s="20" t="str">
        <f>VLOOKUP(E5743,'FILIAIS PETZ'!A:Q,2,0)</f>
        <v>R3</v>
      </c>
      <c r="AH5743" s="75">
        <v>696</v>
      </c>
      <c r="AI5743" s="16" t="s">
        <v>13269</v>
      </c>
      <c r="AJ5743" s="43">
        <f>VLOOKUP(E5743,'FILIAIS PETZ'!$A$2:$K$2000,11,0)</f>
        <v>18328118003477</v>
      </c>
      <c r="AK5743" s="44">
        <f t="shared" si="366"/>
        <v>18328118003477</v>
      </c>
    </row>
    <row r="5744" spans="1:37" s="14" customFormat="1" ht="15" customHeight="1" thickBot="1" x14ac:dyDescent="0.25">
      <c r="A5744" s="9">
        <f t="shared" si="368"/>
        <v>999630</v>
      </c>
      <c r="B5744" s="18">
        <f>VLOOKUP(C5744,FORNECEDORES!D:E,2,0)</f>
        <v>7736</v>
      </c>
      <c r="C5744" s="19" t="str">
        <f>VLOOKUP(D5744,FORNECEDORES!A:D,4,0)</f>
        <v>27.385.816/0001-37</v>
      </c>
      <c r="D5744" s="13" t="s">
        <v>2591</v>
      </c>
      <c r="E5744" s="20" t="str">
        <f t="shared" si="367"/>
        <v>04 0015</v>
      </c>
      <c r="F5744" s="28" t="s">
        <v>4971</v>
      </c>
      <c r="G5744" s="21" t="str">
        <f>VLOOKUP(E5744,'FILIAIS PETZ'!A:E,5,0)</f>
        <v>PETZ BRASILIA SIA</v>
      </c>
      <c r="H5744" s="20" t="str">
        <f>VLOOKUP(E5744,'FILIAIS PETZ'!A:D,4,0)</f>
        <v>BSIA-DF</v>
      </c>
      <c r="I5744" s="46">
        <v>45566</v>
      </c>
      <c r="J5744" s="9">
        <v>999630</v>
      </c>
      <c r="K5744" s="84" t="s">
        <v>5858</v>
      </c>
      <c r="L5744" s="83" t="s">
        <v>13633</v>
      </c>
      <c r="M5744" s="46">
        <v>45567</v>
      </c>
      <c r="N5744" s="46">
        <v>45595</v>
      </c>
      <c r="O5744" s="46">
        <v>45579</v>
      </c>
      <c r="P5744" s="29" t="s">
        <v>4990</v>
      </c>
      <c r="Q5744" s="9">
        <v>3</v>
      </c>
      <c r="R5744" s="9">
        <v>1</v>
      </c>
      <c r="S5744" s="9">
        <v>8</v>
      </c>
      <c r="T5744" s="9" t="s">
        <v>32</v>
      </c>
      <c r="U5744" s="9">
        <v>11002</v>
      </c>
      <c r="V5744" s="9">
        <v>11002</v>
      </c>
      <c r="W5744" s="9" t="s">
        <v>5034</v>
      </c>
      <c r="X5744" s="9" t="s">
        <v>4985</v>
      </c>
      <c r="Y5744" s="10" t="s">
        <v>4993</v>
      </c>
      <c r="Z5744" s="10" t="s">
        <v>4993</v>
      </c>
      <c r="AA5744" s="10" t="s">
        <v>4989</v>
      </c>
      <c r="AB5744" s="10" t="s">
        <v>12941</v>
      </c>
      <c r="AC5744" s="9" t="s">
        <v>5006</v>
      </c>
      <c r="AD5744" s="29"/>
      <c r="AE5744" s="20" t="str">
        <f>VLOOKUP(E5744,'FILIAIS PETZ'!A:Q,17,0)</f>
        <v>CO-2</v>
      </c>
      <c r="AF5744" s="20" t="str">
        <f>VLOOKUP(E5744,'FILIAIS PETZ'!A:Q,3,0)</f>
        <v>FELICIO</v>
      </c>
      <c r="AG5744" s="20" t="str">
        <f>VLOOKUP(E5744,'FILIAIS PETZ'!A:Q,2,0)</f>
        <v>R3</v>
      </c>
      <c r="AH5744" s="75">
        <v>923.65</v>
      </c>
      <c r="AI5744" s="16" t="s">
        <v>13270</v>
      </c>
      <c r="AJ5744" s="43">
        <f>VLOOKUP(E5744,'FILIAIS PETZ'!$A$2:$K$2000,11,0)</f>
        <v>18328118000451</v>
      </c>
      <c r="AK5744" s="44">
        <f t="shared" si="366"/>
        <v>18328118000451</v>
      </c>
    </row>
    <row r="5745" spans="1:37" s="14" customFormat="1" ht="15" customHeight="1" thickBot="1" x14ac:dyDescent="0.25">
      <c r="A5745" s="9">
        <f t="shared" si="368"/>
        <v>999631</v>
      </c>
      <c r="B5745" s="18">
        <f>VLOOKUP(C5745,FORNECEDORES!D:E,2,0)</f>
        <v>7736</v>
      </c>
      <c r="C5745" s="19" t="str">
        <f>VLOOKUP(D5745,FORNECEDORES!A:D,4,0)</f>
        <v>27.385.816/0001-37</v>
      </c>
      <c r="D5745" s="13" t="s">
        <v>2591</v>
      </c>
      <c r="E5745" s="20" t="str">
        <f t="shared" si="367"/>
        <v>04 0015</v>
      </c>
      <c r="F5745" s="28" t="s">
        <v>4971</v>
      </c>
      <c r="G5745" s="21" t="str">
        <f>VLOOKUP(E5745,'FILIAIS PETZ'!A:E,5,0)</f>
        <v>PETZ BRASILIA SIA</v>
      </c>
      <c r="H5745" s="20" t="str">
        <f>VLOOKUP(E5745,'FILIAIS PETZ'!A:D,4,0)</f>
        <v>BSIA-DF</v>
      </c>
      <c r="I5745" s="46">
        <v>45566</v>
      </c>
      <c r="J5745" s="9">
        <v>999631</v>
      </c>
      <c r="K5745" s="84" t="s">
        <v>5858</v>
      </c>
      <c r="L5745" s="83" t="s">
        <v>13626</v>
      </c>
      <c r="M5745" s="46">
        <v>45567</v>
      </c>
      <c r="N5745" s="46">
        <v>45595</v>
      </c>
      <c r="O5745" s="46">
        <v>45579</v>
      </c>
      <c r="P5745" s="29" t="s">
        <v>4990</v>
      </c>
      <c r="Q5745" s="9">
        <v>3</v>
      </c>
      <c r="R5745" s="9">
        <v>1</v>
      </c>
      <c r="S5745" s="9">
        <v>8</v>
      </c>
      <c r="T5745" s="9" t="s">
        <v>32</v>
      </c>
      <c r="U5745" s="9">
        <v>11002</v>
      </c>
      <c r="V5745" s="9">
        <v>11002</v>
      </c>
      <c r="W5745" s="9" t="s">
        <v>5182</v>
      </c>
      <c r="X5745" s="9" t="s">
        <v>4985</v>
      </c>
      <c r="Y5745" s="10" t="s">
        <v>4980</v>
      </c>
      <c r="Z5745" s="10" t="s">
        <v>4980</v>
      </c>
      <c r="AA5745" s="10" t="s">
        <v>4989</v>
      </c>
      <c r="AB5745" s="10" t="s">
        <v>5005</v>
      </c>
      <c r="AC5745" s="9" t="s">
        <v>5006</v>
      </c>
      <c r="AD5745" s="29"/>
      <c r="AE5745" s="20" t="str">
        <f>VLOOKUP(E5745,'FILIAIS PETZ'!A:Q,17,0)</f>
        <v>CO-2</v>
      </c>
      <c r="AF5745" s="20" t="str">
        <f>VLOOKUP(E5745,'FILIAIS PETZ'!A:Q,3,0)</f>
        <v>FELICIO</v>
      </c>
      <c r="AG5745" s="20" t="str">
        <f>VLOOKUP(E5745,'FILIAIS PETZ'!A:Q,2,0)</f>
        <v>R3</v>
      </c>
      <c r="AH5745" s="75">
        <v>62.52</v>
      </c>
      <c r="AI5745" s="16" t="s">
        <v>13271</v>
      </c>
      <c r="AJ5745" s="43">
        <f>VLOOKUP(E5745,'FILIAIS PETZ'!$A$2:$K$2000,11,0)</f>
        <v>18328118000451</v>
      </c>
      <c r="AK5745" s="44">
        <f t="shared" si="366"/>
        <v>18328118000451</v>
      </c>
    </row>
    <row r="5746" spans="1:37" s="14" customFormat="1" ht="15" customHeight="1" thickBot="1" x14ac:dyDescent="0.25">
      <c r="A5746" s="9">
        <f t="shared" si="368"/>
        <v>999632</v>
      </c>
      <c r="B5746" s="18">
        <f>VLOOKUP(C5746,FORNECEDORES!D:E,2,0)</f>
        <v>7736</v>
      </c>
      <c r="C5746" s="19" t="str">
        <f>VLOOKUP(D5746,FORNECEDORES!A:D,4,0)</f>
        <v>27.385.816/0001-37</v>
      </c>
      <c r="D5746" s="13" t="s">
        <v>2591</v>
      </c>
      <c r="E5746" s="20" t="str">
        <f t="shared" si="367"/>
        <v>04 0048</v>
      </c>
      <c r="F5746" s="28" t="s">
        <v>4970</v>
      </c>
      <c r="G5746" s="21" t="str">
        <f>VLOOKUP(E5746,'FILIAIS PETZ'!A:E,5,0)</f>
        <v>PETZ BRASILIA EPIA</v>
      </c>
      <c r="H5746" s="20" t="str">
        <f>VLOOKUP(E5746,'FILIAIS PETZ'!A:D,4,0)</f>
        <v>EPIA-DF</v>
      </c>
      <c r="I5746" s="46">
        <v>45566</v>
      </c>
      <c r="J5746" s="9">
        <v>999632</v>
      </c>
      <c r="K5746" s="84" t="s">
        <v>5858</v>
      </c>
      <c r="L5746" s="83" t="s">
        <v>13631</v>
      </c>
      <c r="M5746" s="46">
        <v>45567</v>
      </c>
      <c r="N5746" s="46">
        <v>45595</v>
      </c>
      <c r="O5746" s="46">
        <v>45579</v>
      </c>
      <c r="P5746" s="29" t="s">
        <v>4990</v>
      </c>
      <c r="Q5746" s="9">
        <v>3</v>
      </c>
      <c r="R5746" s="9">
        <v>1</v>
      </c>
      <c r="S5746" s="9">
        <v>8</v>
      </c>
      <c r="T5746" s="9" t="s">
        <v>32</v>
      </c>
      <c r="U5746" s="9">
        <v>11002</v>
      </c>
      <c r="V5746" s="9">
        <v>11002</v>
      </c>
      <c r="W5746" s="9" t="s">
        <v>5034</v>
      </c>
      <c r="X5746" s="9" t="s">
        <v>4985</v>
      </c>
      <c r="Y5746" s="10" t="s">
        <v>4980</v>
      </c>
      <c r="Z5746" s="10" t="s">
        <v>4980</v>
      </c>
      <c r="AA5746" s="10" t="s">
        <v>4989</v>
      </c>
      <c r="AB5746" s="10" t="s">
        <v>5005</v>
      </c>
      <c r="AC5746" s="9" t="s">
        <v>5006</v>
      </c>
      <c r="AD5746" s="29"/>
      <c r="AE5746" s="20" t="str">
        <f>VLOOKUP(E5746,'FILIAIS PETZ'!A:Q,17,0)</f>
        <v>CO-2</v>
      </c>
      <c r="AF5746" s="20" t="str">
        <f>VLOOKUP(E5746,'FILIAIS PETZ'!A:Q,3,0)</f>
        <v>FELICIO</v>
      </c>
      <c r="AG5746" s="20" t="str">
        <f>VLOOKUP(E5746,'FILIAIS PETZ'!A:Q,2,0)</f>
        <v>R3</v>
      </c>
      <c r="AH5746" s="75">
        <v>82.82</v>
      </c>
      <c r="AI5746" s="16" t="s">
        <v>13272</v>
      </c>
      <c r="AJ5746" s="43">
        <f>VLOOKUP(E5746,'FILIAIS PETZ'!$A$2:$K$2000,11,0)</f>
        <v>18328118004368</v>
      </c>
      <c r="AK5746" s="44">
        <f t="shared" si="366"/>
        <v>18328118004368</v>
      </c>
    </row>
    <row r="5747" spans="1:37" s="14" customFormat="1" ht="15" customHeight="1" thickBot="1" x14ac:dyDescent="0.25">
      <c r="A5747" s="9">
        <f t="shared" si="368"/>
        <v>999633</v>
      </c>
      <c r="B5747" s="18">
        <f>VLOOKUP(C5747,FORNECEDORES!D:E,2,0)</f>
        <v>7736</v>
      </c>
      <c r="C5747" s="19" t="str">
        <f>VLOOKUP(D5747,FORNECEDORES!A:D,4,0)</f>
        <v>27.385.816/0001-37</v>
      </c>
      <c r="D5747" s="13" t="s">
        <v>2591</v>
      </c>
      <c r="E5747" s="20" t="str">
        <f t="shared" si="367"/>
        <v>04 0048</v>
      </c>
      <c r="F5747" s="28" t="s">
        <v>4970</v>
      </c>
      <c r="G5747" s="21" t="str">
        <f>VLOOKUP(E5747,'FILIAIS PETZ'!A:E,5,0)</f>
        <v>PETZ BRASILIA EPIA</v>
      </c>
      <c r="H5747" s="20" t="str">
        <f>VLOOKUP(E5747,'FILIAIS PETZ'!A:D,4,0)</f>
        <v>EPIA-DF</v>
      </c>
      <c r="I5747" s="46">
        <v>45566</v>
      </c>
      <c r="J5747" s="9">
        <v>999633</v>
      </c>
      <c r="K5747" s="84" t="s">
        <v>5858</v>
      </c>
      <c r="L5747" s="83" t="s">
        <v>13630</v>
      </c>
      <c r="M5747" s="46">
        <v>45567</v>
      </c>
      <c r="N5747" s="46">
        <v>45595</v>
      </c>
      <c r="O5747" s="46">
        <v>45579</v>
      </c>
      <c r="P5747" s="29" t="s">
        <v>4990</v>
      </c>
      <c r="Q5747" s="9">
        <v>3</v>
      </c>
      <c r="R5747" s="9">
        <v>1</v>
      </c>
      <c r="S5747" s="9">
        <v>8</v>
      </c>
      <c r="T5747" s="9" t="s">
        <v>32</v>
      </c>
      <c r="U5747" s="9">
        <v>11002</v>
      </c>
      <c r="V5747" s="9">
        <v>11002</v>
      </c>
      <c r="W5747" s="9" t="s">
        <v>5019</v>
      </c>
      <c r="X5747" s="9" t="s">
        <v>4985</v>
      </c>
      <c r="Y5747" s="10" t="s">
        <v>4980</v>
      </c>
      <c r="Z5747" s="10" t="s">
        <v>4980</v>
      </c>
      <c r="AA5747" s="10" t="s">
        <v>4989</v>
      </c>
      <c r="AB5747" s="10" t="s">
        <v>5005</v>
      </c>
      <c r="AC5747" s="9" t="s">
        <v>5006</v>
      </c>
      <c r="AD5747" s="29"/>
      <c r="AE5747" s="20" t="str">
        <f>VLOOKUP(E5747,'FILIAIS PETZ'!A:Q,17,0)</f>
        <v>CO-2</v>
      </c>
      <c r="AF5747" s="20" t="str">
        <f>VLOOKUP(E5747,'FILIAIS PETZ'!A:Q,3,0)</f>
        <v>FELICIO</v>
      </c>
      <c r="AG5747" s="20" t="str">
        <f>VLOOKUP(E5747,'FILIAIS PETZ'!A:Q,2,0)</f>
        <v>R3</v>
      </c>
      <c r="AH5747" s="75">
        <v>121.8</v>
      </c>
      <c r="AI5747" s="16" t="s">
        <v>13273</v>
      </c>
      <c r="AJ5747" s="43">
        <f>VLOOKUP(E5747,'FILIAIS PETZ'!$A$2:$K$2000,11,0)</f>
        <v>18328118004368</v>
      </c>
      <c r="AK5747" s="44">
        <f t="shared" si="366"/>
        <v>18328118004368</v>
      </c>
    </row>
    <row r="5748" spans="1:37" s="14" customFormat="1" ht="15" customHeight="1" thickBot="1" x14ac:dyDescent="0.25">
      <c r="A5748" s="9">
        <f t="shared" si="368"/>
        <v>999638</v>
      </c>
      <c r="B5748" s="18">
        <f>VLOOKUP(C5748,FORNECEDORES!D:E,2,0)</f>
        <v>7736</v>
      </c>
      <c r="C5748" s="19" t="str">
        <f>VLOOKUP(D5748,FORNECEDORES!A:D,4,0)</f>
        <v>27.385.816/0001-37</v>
      </c>
      <c r="D5748" s="13" t="s">
        <v>2591</v>
      </c>
      <c r="E5748" s="20" t="str">
        <f t="shared" si="367"/>
        <v>04 0207</v>
      </c>
      <c r="F5748" s="28" t="s">
        <v>4962</v>
      </c>
      <c r="G5748" s="21" t="str">
        <f>VLOOKUP(E5748,'FILIAIS PETZ'!A:E,5,0)</f>
        <v>PETZ GILBERTO SALOMÃO</v>
      </c>
      <c r="H5748" s="20" t="str">
        <f>VLOOKUP(E5748,'FILIAIS PETZ'!A:D,4,0)</f>
        <v>GBSL-DF</v>
      </c>
      <c r="I5748" s="46">
        <v>45566</v>
      </c>
      <c r="J5748" s="9">
        <v>999638</v>
      </c>
      <c r="K5748" s="84" t="s">
        <v>5858</v>
      </c>
      <c r="L5748" s="83" t="s">
        <v>13635</v>
      </c>
      <c r="M5748" s="46">
        <v>45567</v>
      </c>
      <c r="N5748" s="46">
        <v>45595</v>
      </c>
      <c r="O5748" s="46">
        <v>45579</v>
      </c>
      <c r="P5748" s="29" t="s">
        <v>4990</v>
      </c>
      <c r="Q5748" s="9">
        <v>3</v>
      </c>
      <c r="R5748" s="9">
        <v>1</v>
      </c>
      <c r="S5748" s="9">
        <v>8</v>
      </c>
      <c r="T5748" s="9" t="s">
        <v>32</v>
      </c>
      <c r="U5748" s="9">
        <v>11002</v>
      </c>
      <c r="V5748" s="9">
        <v>11002</v>
      </c>
      <c r="W5748" s="9" t="s">
        <v>5019</v>
      </c>
      <c r="X5748" s="9" t="s">
        <v>4985</v>
      </c>
      <c r="Y5748" s="10" t="s">
        <v>4980</v>
      </c>
      <c r="Z5748" s="10" t="s">
        <v>4980</v>
      </c>
      <c r="AA5748" s="10" t="s">
        <v>4989</v>
      </c>
      <c r="AB5748" s="10" t="s">
        <v>5005</v>
      </c>
      <c r="AC5748" s="9" t="s">
        <v>5006</v>
      </c>
      <c r="AD5748" s="29"/>
      <c r="AE5748" s="20" t="str">
        <f>VLOOKUP(E5748,'FILIAIS PETZ'!A:Q,17,0)</f>
        <v>CO-1</v>
      </c>
      <c r="AF5748" s="20" t="str">
        <f>VLOOKUP(E5748,'FILIAIS PETZ'!A:Q,3,0)</f>
        <v>FELICIO</v>
      </c>
      <c r="AG5748" s="20" t="str">
        <f>VLOOKUP(E5748,'FILIAIS PETZ'!A:Q,2,0)</f>
        <v>R3</v>
      </c>
      <c r="AH5748" s="75">
        <v>558.25</v>
      </c>
      <c r="AI5748" s="16" t="s">
        <v>13274</v>
      </c>
      <c r="AJ5748" s="43">
        <f>VLOOKUP(E5748,'FILIAIS PETZ'!$A$2:$K$2000,11,0)</f>
        <v>18328118020215</v>
      </c>
      <c r="AK5748" s="44">
        <f t="shared" si="366"/>
        <v>18328118020215</v>
      </c>
    </row>
    <row r="5749" spans="1:37" s="14" customFormat="1" ht="15" customHeight="1" thickBot="1" x14ac:dyDescent="0.25">
      <c r="A5749" s="9">
        <f t="shared" si="368"/>
        <v>999640</v>
      </c>
      <c r="B5749" s="18">
        <f>VLOOKUP(C5749,FORNECEDORES!D:E,2,0)</f>
        <v>7736</v>
      </c>
      <c r="C5749" s="19" t="str">
        <f>VLOOKUP(D5749,FORNECEDORES!A:D,4,0)</f>
        <v>27.385.816/0001-37</v>
      </c>
      <c r="D5749" s="13" t="s">
        <v>2591</v>
      </c>
      <c r="E5749" s="20" t="str">
        <f t="shared" si="367"/>
        <v>04 0207</v>
      </c>
      <c r="F5749" s="28" t="s">
        <v>4962</v>
      </c>
      <c r="G5749" s="21" t="str">
        <f>VLOOKUP(E5749,'FILIAIS PETZ'!A:E,5,0)</f>
        <v>PETZ GILBERTO SALOMÃO</v>
      </c>
      <c r="H5749" s="20" t="str">
        <f>VLOOKUP(E5749,'FILIAIS PETZ'!A:D,4,0)</f>
        <v>GBSL-DF</v>
      </c>
      <c r="I5749" s="46">
        <v>45566</v>
      </c>
      <c r="J5749" s="9">
        <v>999640</v>
      </c>
      <c r="K5749" s="84" t="s">
        <v>5858</v>
      </c>
      <c r="L5749" s="83" t="s">
        <v>13637</v>
      </c>
      <c r="M5749" s="46">
        <v>45567</v>
      </c>
      <c r="N5749" s="46">
        <v>45595</v>
      </c>
      <c r="O5749" s="46">
        <v>45579</v>
      </c>
      <c r="P5749" s="29" t="s">
        <v>4990</v>
      </c>
      <c r="Q5749" s="9">
        <v>3</v>
      </c>
      <c r="R5749" s="9">
        <v>1</v>
      </c>
      <c r="S5749" s="9">
        <v>8</v>
      </c>
      <c r="T5749" s="9" t="s">
        <v>32</v>
      </c>
      <c r="U5749" s="9">
        <v>11002</v>
      </c>
      <c r="V5749" s="9">
        <v>11002</v>
      </c>
      <c r="W5749" s="9" t="s">
        <v>5019</v>
      </c>
      <c r="X5749" s="9" t="s">
        <v>4985</v>
      </c>
      <c r="Y5749" s="10" t="s">
        <v>4980</v>
      </c>
      <c r="Z5749" s="10" t="s">
        <v>4980</v>
      </c>
      <c r="AA5749" s="10" t="s">
        <v>4989</v>
      </c>
      <c r="AB5749" s="10" t="s">
        <v>5005</v>
      </c>
      <c r="AC5749" s="9" t="s">
        <v>5006</v>
      </c>
      <c r="AD5749" s="29"/>
      <c r="AE5749" s="20" t="str">
        <f>VLOOKUP(E5749,'FILIAIS PETZ'!A:Q,17,0)</f>
        <v>CO-1</v>
      </c>
      <c r="AF5749" s="20" t="str">
        <f>VLOOKUP(E5749,'FILIAIS PETZ'!A:Q,3,0)</f>
        <v>FELICIO</v>
      </c>
      <c r="AG5749" s="20" t="str">
        <f>VLOOKUP(E5749,'FILIAIS PETZ'!A:Q,2,0)</f>
        <v>R3</v>
      </c>
      <c r="AH5749" s="75">
        <v>1090.1099999999999</v>
      </c>
      <c r="AI5749" s="16" t="s">
        <v>13275</v>
      </c>
      <c r="AJ5749" s="43">
        <f>VLOOKUP(E5749,'FILIAIS PETZ'!$A$2:$K$2000,11,0)</f>
        <v>18328118020215</v>
      </c>
      <c r="AK5749" s="44">
        <f t="shared" si="366"/>
        <v>18328118020215</v>
      </c>
    </row>
    <row r="5750" spans="1:37" s="14" customFormat="1" ht="15" customHeight="1" thickBot="1" x14ac:dyDescent="0.25">
      <c r="A5750" s="9">
        <f t="shared" si="368"/>
        <v>999642</v>
      </c>
      <c r="B5750" s="18">
        <f>VLOOKUP(C5750,FORNECEDORES!D:E,2,0)</f>
        <v>7736</v>
      </c>
      <c r="C5750" s="19" t="str">
        <f>VLOOKUP(D5750,FORNECEDORES!A:D,4,0)</f>
        <v>27.385.816/0001-37</v>
      </c>
      <c r="D5750" s="13" t="s">
        <v>2591</v>
      </c>
      <c r="E5750" s="20" t="str">
        <f t="shared" si="367"/>
        <v>04 0062</v>
      </c>
      <c r="F5750" s="28" t="s">
        <v>4968</v>
      </c>
      <c r="G5750" s="21" t="str">
        <f>VLOOKUP(E5750,'FILIAIS PETZ'!A:E,5,0)</f>
        <v>PETZ BRASILIA ASA NORTE</v>
      </c>
      <c r="H5750" s="20" t="str">
        <f>VLOOKUP(E5750,'FILIAIS PETZ'!A:D,4,0)</f>
        <v>ASAN-DF</v>
      </c>
      <c r="I5750" s="46">
        <v>45566</v>
      </c>
      <c r="J5750" s="9">
        <v>999642</v>
      </c>
      <c r="K5750" s="84" t="s">
        <v>5858</v>
      </c>
      <c r="L5750" s="83" t="s">
        <v>13642</v>
      </c>
      <c r="M5750" s="46">
        <v>45567</v>
      </c>
      <c r="N5750" s="46">
        <v>45595</v>
      </c>
      <c r="O5750" s="46">
        <v>45579</v>
      </c>
      <c r="P5750" s="29" t="s">
        <v>4990</v>
      </c>
      <c r="Q5750" s="9">
        <v>3</v>
      </c>
      <c r="R5750" s="9">
        <v>1</v>
      </c>
      <c r="S5750" s="9">
        <v>8</v>
      </c>
      <c r="T5750" s="9" t="s">
        <v>32</v>
      </c>
      <c r="U5750" s="9">
        <v>11002</v>
      </c>
      <c r="V5750" s="9">
        <v>11002</v>
      </c>
      <c r="W5750" s="9" t="s">
        <v>5119</v>
      </c>
      <c r="X5750" s="9" t="s">
        <v>4985</v>
      </c>
      <c r="Y5750" s="10" t="s">
        <v>4980</v>
      </c>
      <c r="Z5750" s="10" t="s">
        <v>4980</v>
      </c>
      <c r="AA5750" s="10" t="s">
        <v>4989</v>
      </c>
      <c r="AB5750" s="10" t="s">
        <v>5005</v>
      </c>
      <c r="AC5750" s="9" t="s">
        <v>5006</v>
      </c>
      <c r="AD5750" s="29"/>
      <c r="AE5750" s="20" t="str">
        <f>VLOOKUP(E5750,'FILIAIS PETZ'!A:Q,17,0)</f>
        <v>CO-2</v>
      </c>
      <c r="AF5750" s="20" t="str">
        <f>VLOOKUP(E5750,'FILIAIS PETZ'!A:Q,3,0)</f>
        <v>FELICIO</v>
      </c>
      <c r="AG5750" s="20" t="str">
        <f>VLOOKUP(E5750,'FILIAIS PETZ'!A:Q,2,0)</f>
        <v>R3</v>
      </c>
      <c r="AH5750" s="75">
        <v>146.16</v>
      </c>
      <c r="AI5750" s="16" t="s">
        <v>13276</v>
      </c>
      <c r="AJ5750" s="43">
        <f>VLOOKUP(E5750,'FILIAIS PETZ'!$A$2:$K$2000,11,0)</f>
        <v>18328118005500</v>
      </c>
      <c r="AK5750" s="44">
        <f t="shared" si="366"/>
        <v>18328118005500</v>
      </c>
    </row>
    <row r="5751" spans="1:37" s="14" customFormat="1" ht="15" customHeight="1" thickBot="1" x14ac:dyDescent="0.25">
      <c r="A5751" s="9">
        <f t="shared" si="368"/>
        <v>999643</v>
      </c>
      <c r="B5751" s="18">
        <f>VLOOKUP(C5751,FORNECEDORES!D:E,2,0)</f>
        <v>7736</v>
      </c>
      <c r="C5751" s="19" t="str">
        <f>VLOOKUP(D5751,FORNECEDORES!A:D,4,0)</f>
        <v>27.385.816/0001-37</v>
      </c>
      <c r="D5751" s="13" t="s">
        <v>2591</v>
      </c>
      <c r="E5751" s="20" t="str">
        <f t="shared" si="367"/>
        <v>04 0033</v>
      </c>
      <c r="F5751" s="28" t="s">
        <v>4933</v>
      </c>
      <c r="G5751" s="21" t="str">
        <f>VLOOKUP(E5751,'FILIAIS PETZ'!A:E,5,0)</f>
        <v>PETZ PARQUE FLAMBOYANT</v>
      </c>
      <c r="H5751" s="20" t="str">
        <f>VLOOKUP(E5751,'FILIAIS PETZ'!A:D,4,0)</f>
        <v>FBYT-GO</v>
      </c>
      <c r="I5751" s="46">
        <v>45566</v>
      </c>
      <c r="J5751" s="9">
        <v>999643</v>
      </c>
      <c r="K5751" s="84" t="s">
        <v>5858</v>
      </c>
      <c r="L5751" s="83" t="s">
        <v>13647</v>
      </c>
      <c r="M5751" s="46">
        <v>45567</v>
      </c>
      <c r="N5751" s="46">
        <v>45595</v>
      </c>
      <c r="O5751" s="46">
        <v>45579</v>
      </c>
      <c r="P5751" s="29" t="s">
        <v>4990</v>
      </c>
      <c r="Q5751" s="9">
        <v>3</v>
      </c>
      <c r="R5751" s="9">
        <v>1</v>
      </c>
      <c r="S5751" s="9">
        <v>8</v>
      </c>
      <c r="T5751" s="9" t="s">
        <v>32</v>
      </c>
      <c r="U5751" s="9">
        <v>11002</v>
      </c>
      <c r="V5751" s="9">
        <v>11002</v>
      </c>
      <c r="W5751" s="9" t="s">
        <v>5021</v>
      </c>
      <c r="X5751" s="9" t="s">
        <v>4985</v>
      </c>
      <c r="Y5751" s="10" t="s">
        <v>4993</v>
      </c>
      <c r="Z5751" s="10" t="s">
        <v>4993</v>
      </c>
      <c r="AA5751" s="10" t="s">
        <v>4989</v>
      </c>
      <c r="AB5751" s="10" t="s">
        <v>12941</v>
      </c>
      <c r="AC5751" s="9" t="s">
        <v>5006</v>
      </c>
      <c r="AD5751" s="29"/>
      <c r="AE5751" s="20" t="str">
        <f>VLOOKUP(E5751,'FILIAIS PETZ'!A:Q,17,0)</f>
        <v>CO-2</v>
      </c>
      <c r="AF5751" s="20" t="str">
        <f>VLOOKUP(E5751,'FILIAIS PETZ'!A:Q,3,0)</f>
        <v>FELICIO</v>
      </c>
      <c r="AG5751" s="20" t="str">
        <f>VLOOKUP(E5751,'FILIAIS PETZ'!A:Q,2,0)</f>
        <v>R3</v>
      </c>
      <c r="AH5751" s="75">
        <v>1723.47</v>
      </c>
      <c r="AI5751" s="16" t="s">
        <v>13277</v>
      </c>
      <c r="AJ5751" s="43">
        <f>VLOOKUP(E5751,'FILIAIS PETZ'!$A$2:$K$2000,11,0)</f>
        <v>18328118003477</v>
      </c>
      <c r="AK5751" s="44">
        <f t="shared" si="366"/>
        <v>18328118003477</v>
      </c>
    </row>
    <row r="5752" spans="1:37" s="14" customFormat="1" ht="15" customHeight="1" thickBot="1" x14ac:dyDescent="0.25">
      <c r="A5752" s="9">
        <f t="shared" si="368"/>
        <v>999645</v>
      </c>
      <c r="B5752" s="18">
        <f>VLOOKUP(C5752,FORNECEDORES!D:E,2,0)</f>
        <v>7736</v>
      </c>
      <c r="C5752" s="19" t="str">
        <f>VLOOKUP(D5752,FORNECEDORES!A:D,4,0)</f>
        <v>27.385.816/0001-37</v>
      </c>
      <c r="D5752" s="13" t="s">
        <v>2591</v>
      </c>
      <c r="E5752" s="20" t="str">
        <f t="shared" si="367"/>
        <v>04 0144</v>
      </c>
      <c r="F5752" s="28" t="s">
        <v>4938</v>
      </c>
      <c r="G5752" s="21" t="str">
        <f>VLOOKUP(E5752,'FILIAIS PETZ'!A:E,5,0)</f>
        <v>PETZ FERNANDO CORREA</v>
      </c>
      <c r="H5752" s="20" t="str">
        <f>VLOOKUP(E5752,'FILIAIS PETZ'!A:D,4,0)</f>
        <v>FCOR-MT</v>
      </c>
      <c r="I5752" s="46">
        <v>45566</v>
      </c>
      <c r="J5752" s="9">
        <v>999645</v>
      </c>
      <c r="K5752" s="84" t="s">
        <v>5858</v>
      </c>
      <c r="L5752" s="83" t="s">
        <v>13649</v>
      </c>
      <c r="M5752" s="46">
        <v>45567</v>
      </c>
      <c r="N5752" s="46">
        <v>45595</v>
      </c>
      <c r="O5752" s="46">
        <v>45579</v>
      </c>
      <c r="P5752" s="29" t="s">
        <v>4990</v>
      </c>
      <c r="Q5752" s="9">
        <v>3</v>
      </c>
      <c r="R5752" s="9">
        <v>1</v>
      </c>
      <c r="S5752" s="9">
        <v>8</v>
      </c>
      <c r="T5752" s="9" t="s">
        <v>32</v>
      </c>
      <c r="U5752" s="9">
        <v>11002</v>
      </c>
      <c r="V5752" s="9">
        <v>11002</v>
      </c>
      <c r="W5752" s="9" t="s">
        <v>5019</v>
      </c>
      <c r="X5752" s="9" t="s">
        <v>4992</v>
      </c>
      <c r="Y5752" s="10" t="s">
        <v>4993</v>
      </c>
      <c r="Z5752" s="10" t="s">
        <v>4993</v>
      </c>
      <c r="AA5752" s="10" t="s">
        <v>5014</v>
      </c>
      <c r="AB5752" s="10" t="s">
        <v>12941</v>
      </c>
      <c r="AC5752" s="9" t="s">
        <v>5006</v>
      </c>
      <c r="AD5752" s="29"/>
      <c r="AE5752" s="20" t="str">
        <f>VLOOKUP(E5752,'FILIAIS PETZ'!A:Q,17,0)</f>
        <v>CO-3</v>
      </c>
      <c r="AF5752" s="20" t="str">
        <f>VLOOKUP(E5752,'FILIAIS PETZ'!A:Q,3,0)</f>
        <v>FELICIO</v>
      </c>
      <c r="AG5752" s="20" t="str">
        <f>VLOOKUP(E5752,'FILIAIS PETZ'!A:Q,2,0)</f>
        <v>R3</v>
      </c>
      <c r="AH5752" s="75">
        <v>812</v>
      </c>
      <c r="AI5752" s="16" t="s">
        <v>13278</v>
      </c>
      <c r="AJ5752" s="43">
        <f>VLOOKUP(E5752,'FILIAIS PETZ'!$A$2:$K$2000,11,0)</f>
        <v>18328118014169</v>
      </c>
      <c r="AK5752" s="44">
        <f t="shared" si="366"/>
        <v>18328118014169</v>
      </c>
    </row>
    <row r="5753" spans="1:37" s="14" customFormat="1" ht="15" customHeight="1" thickBot="1" x14ac:dyDescent="0.25">
      <c r="A5753" s="9">
        <f t="shared" si="368"/>
        <v>999646</v>
      </c>
      <c r="B5753" s="18">
        <f>VLOOKUP(C5753,FORNECEDORES!D:E,2,0)</f>
        <v>7736</v>
      </c>
      <c r="C5753" s="19" t="str">
        <f>VLOOKUP(D5753,FORNECEDORES!A:D,4,0)</f>
        <v>27.385.816/0001-37</v>
      </c>
      <c r="D5753" s="13" t="s">
        <v>2591</v>
      </c>
      <c r="E5753" s="20" t="str">
        <f t="shared" si="367"/>
        <v>04 0029</v>
      </c>
      <c r="F5753" s="28" t="s">
        <v>4965</v>
      </c>
      <c r="G5753" s="21" t="str">
        <f>VLOOKUP(E5753,'FILIAIS PETZ'!A:E,5,0)</f>
        <v>PETZ PASSEIO DAS AGUAS</v>
      </c>
      <c r="H5753" s="20" t="str">
        <f>VLOOKUP(E5753,'FILIAIS PETZ'!A:D,4,0)</f>
        <v>PSAG-GO</v>
      </c>
      <c r="I5753" s="46">
        <v>45566</v>
      </c>
      <c r="J5753" s="9">
        <v>999646</v>
      </c>
      <c r="K5753" s="84" t="s">
        <v>5858</v>
      </c>
      <c r="L5753" s="83" t="s">
        <v>13648</v>
      </c>
      <c r="M5753" s="46">
        <v>45567</v>
      </c>
      <c r="N5753" s="46">
        <v>45595</v>
      </c>
      <c r="O5753" s="46">
        <v>45579</v>
      </c>
      <c r="P5753" s="28" t="s">
        <v>4982</v>
      </c>
      <c r="Q5753" s="9">
        <v>3</v>
      </c>
      <c r="R5753" s="9">
        <v>1</v>
      </c>
      <c r="S5753" s="9">
        <v>8</v>
      </c>
      <c r="T5753" s="9" t="s">
        <v>32</v>
      </c>
      <c r="U5753" s="9">
        <v>11002</v>
      </c>
      <c r="V5753" s="9">
        <v>11002</v>
      </c>
      <c r="W5753" s="9" t="s">
        <v>5021</v>
      </c>
      <c r="X5753" s="9" t="s">
        <v>4985</v>
      </c>
      <c r="Y5753" s="10" t="s">
        <v>4993</v>
      </c>
      <c r="Z5753" s="10" t="s">
        <v>4993</v>
      </c>
      <c r="AA5753" s="10" t="s">
        <v>4989</v>
      </c>
      <c r="AB5753" s="10" t="s">
        <v>12941</v>
      </c>
      <c r="AC5753" s="9" t="s">
        <v>4988</v>
      </c>
      <c r="AD5753" s="29"/>
      <c r="AE5753" s="20" t="str">
        <f>VLOOKUP(E5753,'FILIAIS PETZ'!A:Q,17,0)</f>
        <v>CO-2</v>
      </c>
      <c r="AF5753" s="20" t="str">
        <f>VLOOKUP(E5753,'FILIAIS PETZ'!A:Q,3,0)</f>
        <v>FELICIO</v>
      </c>
      <c r="AG5753" s="20" t="str">
        <f>VLOOKUP(E5753,'FILIAIS PETZ'!A:Q,2,0)</f>
        <v>R3</v>
      </c>
      <c r="AH5753" s="75">
        <v>4248.5</v>
      </c>
      <c r="AI5753" s="16" t="s">
        <v>13279</v>
      </c>
      <c r="AJ5753" s="43">
        <f>VLOOKUP(E5753,'FILIAIS PETZ'!$A$2:$K$2000,11,0)</f>
        <v>18328118002900</v>
      </c>
      <c r="AK5753" s="44">
        <f t="shared" si="366"/>
        <v>18328118002900</v>
      </c>
    </row>
    <row r="5754" spans="1:37" s="14" customFormat="1" ht="15" customHeight="1" thickBot="1" x14ac:dyDescent="0.25">
      <c r="A5754" s="9" t="str">
        <f t="shared" si="368"/>
        <v>PREVENTIVA</v>
      </c>
      <c r="B5754" s="18">
        <f>VLOOKUP(C5754,FORNECEDORES!D:E,2,0)</f>
        <v>534461</v>
      </c>
      <c r="C5754" s="19" t="str">
        <f>VLOOKUP(D5754,FORNECEDORES!A:D,4,0)</f>
        <v>44.704.863/0001-15</v>
      </c>
      <c r="D5754" s="13" t="s">
        <v>4401</v>
      </c>
      <c r="E5754" s="20" t="str">
        <f t="shared" si="367"/>
        <v>04 0073</v>
      </c>
      <c r="F5754" s="28" t="s">
        <v>4953</v>
      </c>
      <c r="G5754" s="21" t="str">
        <f>VLOOKUP(E5754,'FILIAIS PETZ'!A:E,5,0)</f>
        <v>PETZ CAMPO GRANDE</v>
      </c>
      <c r="H5754" s="20" t="str">
        <f>VLOOKUP(E5754,'FILIAIS PETZ'!A:D,4,0)</f>
        <v>CGDE-MS</v>
      </c>
      <c r="I5754" s="46">
        <v>45566</v>
      </c>
      <c r="J5754" s="9" t="s">
        <v>4980</v>
      </c>
      <c r="K5754" s="9" t="s">
        <v>5858</v>
      </c>
      <c r="L5754" s="29" t="s">
        <v>10155</v>
      </c>
      <c r="M5754" s="46">
        <v>45398</v>
      </c>
      <c r="N5754" s="46">
        <v>45588</v>
      </c>
      <c r="O5754" s="46">
        <v>45566</v>
      </c>
      <c r="P5754" s="83" t="s">
        <v>4990</v>
      </c>
      <c r="Q5754" s="84">
        <v>3</v>
      </c>
      <c r="R5754" s="84">
        <v>1</v>
      </c>
      <c r="S5754" s="84" t="s">
        <v>4983</v>
      </c>
      <c r="T5754" s="84" t="s">
        <v>32</v>
      </c>
      <c r="U5754" s="84">
        <v>11002</v>
      </c>
      <c r="V5754" s="84">
        <v>11002</v>
      </c>
      <c r="W5754" s="84" t="s">
        <v>5019</v>
      </c>
      <c r="X5754" s="84" t="s">
        <v>4985</v>
      </c>
      <c r="Y5754" s="10" t="s">
        <v>4980</v>
      </c>
      <c r="Z5754" s="10" t="s">
        <v>4980</v>
      </c>
      <c r="AA5754" s="10" t="s">
        <v>4989</v>
      </c>
      <c r="AB5754" s="10" t="s">
        <v>5066</v>
      </c>
      <c r="AC5754" s="84" t="s">
        <v>5006</v>
      </c>
      <c r="AD5754" s="29"/>
      <c r="AE5754" s="20" t="str">
        <f>VLOOKUP(E5754,'FILIAIS PETZ'!A:Q,17,0)</f>
        <v>CO-1</v>
      </c>
      <c r="AF5754" s="20" t="str">
        <f>VLOOKUP(E5754,'FILIAIS PETZ'!A:Q,3,0)</f>
        <v>FELICIO</v>
      </c>
      <c r="AG5754" s="20" t="str">
        <f>VLOOKUP(E5754,'FILIAIS PETZ'!A:Q,2,0)</f>
        <v>R3</v>
      </c>
      <c r="AH5754" s="75">
        <v>1200</v>
      </c>
      <c r="AI5754" s="16" t="s">
        <v>5723</v>
      </c>
      <c r="AJ5754" s="43">
        <f>VLOOKUP(E5754,'FILIAIS PETZ'!$A$2:$K$2000,11,0)</f>
        <v>18328118007383</v>
      </c>
      <c r="AK5754" s="44">
        <f t="shared" si="366"/>
        <v>18328118007383</v>
      </c>
    </row>
    <row r="5755" spans="1:37" s="14" customFormat="1" ht="15" customHeight="1" thickBot="1" x14ac:dyDescent="0.25">
      <c r="A5755" s="9" t="str">
        <f t="shared" si="368"/>
        <v>PREVENTIVA</v>
      </c>
      <c r="B5755" s="18">
        <f>VLOOKUP(C5755,FORNECEDORES!D:E,2,0)</f>
        <v>534461</v>
      </c>
      <c r="C5755" s="19" t="str">
        <f>VLOOKUP(D5755,FORNECEDORES!A:D,4,0)</f>
        <v>44.704.863/0001-15</v>
      </c>
      <c r="D5755" s="13" t="s">
        <v>4401</v>
      </c>
      <c r="E5755" s="20" t="str">
        <f t="shared" si="367"/>
        <v>04 0144</v>
      </c>
      <c r="F5755" s="28" t="s">
        <v>4938</v>
      </c>
      <c r="G5755" s="21" t="str">
        <f>VLOOKUP(E5755,'FILIAIS PETZ'!A:E,5,0)</f>
        <v>PETZ FERNANDO CORREA</v>
      </c>
      <c r="H5755" s="20" t="str">
        <f>VLOOKUP(E5755,'FILIAIS PETZ'!A:D,4,0)</f>
        <v>FCOR-MT</v>
      </c>
      <c r="I5755" s="85">
        <v>45566</v>
      </c>
      <c r="J5755" s="84" t="s">
        <v>4980</v>
      </c>
      <c r="K5755" s="84" t="s">
        <v>5858</v>
      </c>
      <c r="L5755" s="83" t="s">
        <v>13286</v>
      </c>
      <c r="M5755" s="46">
        <v>45398</v>
      </c>
      <c r="N5755" s="46">
        <v>45588</v>
      </c>
      <c r="O5755" s="46">
        <v>45566</v>
      </c>
      <c r="P5755" s="83" t="s">
        <v>4990</v>
      </c>
      <c r="Q5755" s="84">
        <v>3</v>
      </c>
      <c r="R5755" s="84">
        <v>1</v>
      </c>
      <c r="S5755" s="84" t="s">
        <v>4983</v>
      </c>
      <c r="T5755" s="84" t="s">
        <v>32</v>
      </c>
      <c r="U5755" s="84">
        <v>11002</v>
      </c>
      <c r="V5755" s="84">
        <v>11002</v>
      </c>
      <c r="W5755" s="84" t="s">
        <v>5019</v>
      </c>
      <c r="X5755" s="84" t="s">
        <v>4985</v>
      </c>
      <c r="Y5755" s="10" t="s">
        <v>4980</v>
      </c>
      <c r="Z5755" s="10" t="s">
        <v>4980</v>
      </c>
      <c r="AA5755" s="10" t="s">
        <v>4989</v>
      </c>
      <c r="AB5755" s="10" t="s">
        <v>5066</v>
      </c>
      <c r="AC5755" s="84" t="s">
        <v>5006</v>
      </c>
      <c r="AD5755" s="29"/>
      <c r="AE5755" s="20" t="str">
        <f>VLOOKUP(E5755,'FILIAIS PETZ'!A:Q,17,0)</f>
        <v>CO-3</v>
      </c>
      <c r="AF5755" s="20" t="str">
        <f>VLOOKUP(E5755,'FILIAIS PETZ'!A:Q,3,0)</f>
        <v>FELICIO</v>
      </c>
      <c r="AG5755" s="20" t="str">
        <f>VLOOKUP(E5755,'FILIAIS PETZ'!A:Q,2,0)</f>
        <v>R3</v>
      </c>
      <c r="AH5755" s="75">
        <v>1200</v>
      </c>
      <c r="AI5755" s="16" t="s">
        <v>5723</v>
      </c>
      <c r="AJ5755" s="43">
        <f>VLOOKUP(E5755,'FILIAIS PETZ'!$A$2:$K$2000,11,0)</f>
        <v>18328118014169</v>
      </c>
      <c r="AK5755" s="44">
        <f t="shared" si="366"/>
        <v>18328118014169</v>
      </c>
    </row>
    <row r="5756" spans="1:37" s="14" customFormat="1" ht="15" customHeight="1" thickBot="1" x14ac:dyDescent="0.25">
      <c r="A5756" s="9" t="str">
        <f t="shared" si="368"/>
        <v>PREVENTIVA</v>
      </c>
      <c r="B5756" s="18">
        <f>VLOOKUP(C5756,FORNECEDORES!D:E,2,0)</f>
        <v>534461</v>
      </c>
      <c r="C5756" s="19" t="str">
        <f>VLOOKUP(D5756,FORNECEDORES!A:D,4,0)</f>
        <v>44.704.863/0001-15</v>
      </c>
      <c r="D5756" s="13" t="s">
        <v>4401</v>
      </c>
      <c r="E5756" s="20" t="str">
        <f t="shared" si="367"/>
        <v>04 0142</v>
      </c>
      <c r="F5756" s="28" t="s">
        <v>4931</v>
      </c>
      <c r="G5756" s="21" t="str">
        <f>VLOOKUP(E5756,'FILIAIS PETZ'!A:E,5,0)</f>
        <v>PETZ MIGUEL SUTIL</v>
      </c>
      <c r="H5756" s="20" t="str">
        <f>VLOOKUP(E5756,'FILIAIS PETZ'!A:D,4,0)</f>
        <v>MGST-MT</v>
      </c>
      <c r="I5756" s="85">
        <v>45566</v>
      </c>
      <c r="J5756" s="84" t="s">
        <v>4980</v>
      </c>
      <c r="K5756" s="84" t="s">
        <v>5858</v>
      </c>
      <c r="L5756" s="83" t="s">
        <v>13287</v>
      </c>
      <c r="M5756" s="46">
        <v>45398</v>
      </c>
      <c r="N5756" s="46">
        <v>45588</v>
      </c>
      <c r="O5756" s="46">
        <v>45566</v>
      </c>
      <c r="P5756" s="83" t="s">
        <v>4990</v>
      </c>
      <c r="Q5756" s="84">
        <v>3</v>
      </c>
      <c r="R5756" s="84">
        <v>1</v>
      </c>
      <c r="S5756" s="84" t="s">
        <v>4983</v>
      </c>
      <c r="T5756" s="84" t="s">
        <v>32</v>
      </c>
      <c r="U5756" s="84">
        <v>11002</v>
      </c>
      <c r="V5756" s="84">
        <v>11002</v>
      </c>
      <c r="W5756" s="84" t="s">
        <v>5019</v>
      </c>
      <c r="X5756" s="84" t="s">
        <v>4985</v>
      </c>
      <c r="Y5756" s="10" t="s">
        <v>4980</v>
      </c>
      <c r="Z5756" s="10" t="s">
        <v>4980</v>
      </c>
      <c r="AA5756" s="10" t="s">
        <v>4989</v>
      </c>
      <c r="AB5756" s="10" t="s">
        <v>5066</v>
      </c>
      <c r="AC5756" s="84" t="s">
        <v>5006</v>
      </c>
      <c r="AD5756" s="29"/>
      <c r="AE5756" s="20" t="str">
        <f>VLOOKUP(E5756,'FILIAIS PETZ'!A:Q,17,0)</f>
        <v>CO-3</v>
      </c>
      <c r="AF5756" s="20" t="str">
        <f>VLOOKUP(E5756,'FILIAIS PETZ'!A:Q,3,0)</f>
        <v>FELICIO</v>
      </c>
      <c r="AG5756" s="20" t="str">
        <f>VLOOKUP(E5756,'FILIAIS PETZ'!A:Q,2,0)</f>
        <v>R3</v>
      </c>
      <c r="AH5756" s="75">
        <v>1200</v>
      </c>
      <c r="AI5756" s="16" t="s">
        <v>5723</v>
      </c>
      <c r="AJ5756" s="43">
        <f>VLOOKUP(E5756,'FILIAIS PETZ'!$A$2:$K$2000,11,0)</f>
        <v>18328118013430</v>
      </c>
      <c r="AK5756" s="44">
        <f t="shared" si="366"/>
        <v>18328118013430</v>
      </c>
    </row>
    <row r="5757" spans="1:37" s="14" customFormat="1" ht="15" customHeight="1" thickBot="1" x14ac:dyDescent="0.25">
      <c r="A5757" s="9" t="str">
        <f t="shared" si="368"/>
        <v>PREVENTIVA</v>
      </c>
      <c r="B5757" s="18">
        <f>VLOOKUP(C5757,FORNECEDORES!D:E,2,0)</f>
        <v>534461</v>
      </c>
      <c r="C5757" s="19" t="str">
        <f>VLOOKUP(D5757,FORNECEDORES!A:D,4,0)</f>
        <v>44.704.863/0001-15</v>
      </c>
      <c r="D5757" s="13" t="s">
        <v>4401</v>
      </c>
      <c r="E5757" s="20" t="str">
        <f t="shared" si="367"/>
        <v>04 0224</v>
      </c>
      <c r="F5757" s="28" t="s">
        <v>4941</v>
      </c>
      <c r="G5757" s="21" t="str">
        <f>VLOOKUP(E5757,'FILIAIS PETZ'!A:E,5,0)</f>
        <v>PETZ NORTE SUL PLAZA</v>
      </c>
      <c r="H5757" s="20" t="str">
        <f>VLOOKUP(E5757,'FILIAIS PETZ'!A:D,4,0)</f>
        <v>NSPL-MS</v>
      </c>
      <c r="I5757" s="85">
        <v>45566</v>
      </c>
      <c r="J5757" s="84" t="s">
        <v>4980</v>
      </c>
      <c r="K5757" s="84" t="s">
        <v>5858</v>
      </c>
      <c r="L5757" s="83" t="s">
        <v>13288</v>
      </c>
      <c r="M5757" s="46">
        <v>45398</v>
      </c>
      <c r="N5757" s="46">
        <v>45588</v>
      </c>
      <c r="O5757" s="46">
        <v>45566</v>
      </c>
      <c r="P5757" s="83" t="s">
        <v>4990</v>
      </c>
      <c r="Q5757" s="84">
        <v>3</v>
      </c>
      <c r="R5757" s="84">
        <v>1</v>
      </c>
      <c r="S5757" s="84" t="s">
        <v>4983</v>
      </c>
      <c r="T5757" s="84" t="s">
        <v>32</v>
      </c>
      <c r="U5757" s="84">
        <v>11002</v>
      </c>
      <c r="V5757" s="84">
        <v>11002</v>
      </c>
      <c r="W5757" s="84" t="s">
        <v>5019</v>
      </c>
      <c r="X5757" s="84" t="s">
        <v>4985</v>
      </c>
      <c r="Y5757" s="10" t="s">
        <v>4980</v>
      </c>
      <c r="Z5757" s="10" t="s">
        <v>4980</v>
      </c>
      <c r="AA5757" s="10" t="s">
        <v>4989</v>
      </c>
      <c r="AB5757" s="10" t="s">
        <v>5066</v>
      </c>
      <c r="AC5757" s="84" t="s">
        <v>5006</v>
      </c>
      <c r="AD5757" s="29"/>
      <c r="AE5757" s="20" t="str">
        <f>VLOOKUP(E5757,'FILIAIS PETZ'!A:Q,17,0)</f>
        <v>CO-1</v>
      </c>
      <c r="AF5757" s="20" t="str">
        <f>VLOOKUP(E5757,'FILIAIS PETZ'!A:Q,3,0)</f>
        <v>FELICIO</v>
      </c>
      <c r="AG5757" s="20" t="str">
        <f>VLOOKUP(E5757,'FILIAIS PETZ'!A:Q,2,0)</f>
        <v>R3</v>
      </c>
      <c r="AH5757" s="75">
        <v>1200</v>
      </c>
      <c r="AI5757" s="16" t="s">
        <v>5723</v>
      </c>
      <c r="AJ5757" s="43">
        <f>VLOOKUP(E5757,'FILIAIS PETZ'!$A$2:$K$2000,11,0)</f>
        <v>18328118021459</v>
      </c>
      <c r="AK5757" s="44">
        <f t="shared" si="366"/>
        <v>18328118021459</v>
      </c>
    </row>
    <row r="5758" spans="1:37" s="14" customFormat="1" ht="15" customHeight="1" thickBot="1" x14ac:dyDescent="0.25">
      <c r="A5758" s="9" t="str">
        <f t="shared" si="368"/>
        <v>PREVENTIVA</v>
      </c>
      <c r="B5758" s="18">
        <f>VLOOKUP(C5758,FORNECEDORES!D:E,2,0)</f>
        <v>534461</v>
      </c>
      <c r="C5758" s="19" t="str">
        <f>VLOOKUP(D5758,FORNECEDORES!A:D,4,0)</f>
        <v>44.704.863/0001-15</v>
      </c>
      <c r="D5758" s="13" t="s">
        <v>4401</v>
      </c>
      <c r="E5758" s="20" t="str">
        <f t="shared" si="367"/>
        <v>04 0228</v>
      </c>
      <c r="F5758" s="28" t="s">
        <v>4939</v>
      </c>
      <c r="G5758" s="21" t="str">
        <f>VLOOKUP(E5758,'FILIAIS PETZ'!A:E,5,0)</f>
        <v>PETZ SHOPPING PANTANAL</v>
      </c>
      <c r="H5758" s="20" t="str">
        <f>VLOOKUP(E5758,'FILIAIS PETZ'!A:D,4,0)</f>
        <v>SPAN-MT</v>
      </c>
      <c r="I5758" s="85">
        <v>45566</v>
      </c>
      <c r="J5758" s="84" t="s">
        <v>4980</v>
      </c>
      <c r="K5758" s="84" t="s">
        <v>5858</v>
      </c>
      <c r="L5758" s="83" t="s">
        <v>10202</v>
      </c>
      <c r="M5758" s="46">
        <v>45398</v>
      </c>
      <c r="N5758" s="46">
        <v>45588</v>
      </c>
      <c r="O5758" s="46">
        <v>45566</v>
      </c>
      <c r="P5758" s="83" t="s">
        <v>4990</v>
      </c>
      <c r="Q5758" s="84">
        <v>3</v>
      </c>
      <c r="R5758" s="84">
        <v>1</v>
      </c>
      <c r="S5758" s="84" t="s">
        <v>4983</v>
      </c>
      <c r="T5758" s="84" t="s">
        <v>32</v>
      </c>
      <c r="U5758" s="84">
        <v>11002</v>
      </c>
      <c r="V5758" s="84">
        <v>11002</v>
      </c>
      <c r="W5758" s="84" t="s">
        <v>5019</v>
      </c>
      <c r="X5758" s="84" t="s">
        <v>4985</v>
      </c>
      <c r="Y5758" s="10" t="s">
        <v>4980</v>
      </c>
      <c r="Z5758" s="10" t="s">
        <v>4980</v>
      </c>
      <c r="AA5758" s="10" t="s">
        <v>4989</v>
      </c>
      <c r="AB5758" s="10" t="s">
        <v>5066</v>
      </c>
      <c r="AC5758" s="84" t="s">
        <v>5006</v>
      </c>
      <c r="AD5758" s="29"/>
      <c r="AE5758" s="20" t="str">
        <f>VLOOKUP(E5758,'FILIAIS PETZ'!A:Q,17,0)</f>
        <v>CO-3</v>
      </c>
      <c r="AF5758" s="20" t="str">
        <f>VLOOKUP(E5758,'FILIAIS PETZ'!A:Q,3,0)</f>
        <v>FELICIO</v>
      </c>
      <c r="AG5758" s="20" t="str">
        <f>VLOOKUP(E5758,'FILIAIS PETZ'!A:Q,2,0)</f>
        <v>R3</v>
      </c>
      <c r="AH5758" s="75">
        <v>1200</v>
      </c>
      <c r="AI5758" s="16" t="s">
        <v>5723</v>
      </c>
      <c r="AJ5758" s="43">
        <f>VLOOKUP(E5758,'FILIAIS PETZ'!$A$2:$K$2000,11,0)</f>
        <v>18328118021700</v>
      </c>
      <c r="AK5758" s="44">
        <f t="shared" si="366"/>
        <v>18328118021700</v>
      </c>
    </row>
    <row r="5759" spans="1:37" s="14" customFormat="1" ht="15" customHeight="1" thickBot="1" x14ac:dyDescent="0.25">
      <c r="A5759" s="9" t="str">
        <f t="shared" si="368"/>
        <v>PREVENTIVA</v>
      </c>
      <c r="B5759" s="18">
        <f>VLOOKUP(C5759,FORNECEDORES!D:E,2,0)</f>
        <v>534461</v>
      </c>
      <c r="C5759" s="19" t="str">
        <f>VLOOKUP(D5759,FORNECEDORES!A:D,4,0)</f>
        <v>44.704.863/0001-15</v>
      </c>
      <c r="D5759" s="13" t="s">
        <v>4401</v>
      </c>
      <c r="E5759" s="20" t="str">
        <f t="shared" si="367"/>
        <v>04 0073</v>
      </c>
      <c r="F5759" s="28" t="s">
        <v>4953</v>
      </c>
      <c r="G5759" s="21" t="str">
        <f>VLOOKUP(E5759,'FILIAIS PETZ'!A:E,5,0)</f>
        <v>PETZ CAMPO GRANDE</v>
      </c>
      <c r="H5759" s="20" t="str">
        <f>VLOOKUP(E5759,'FILIAIS PETZ'!A:D,4,0)</f>
        <v>CGDE-MS</v>
      </c>
      <c r="I5759" s="85">
        <v>45566</v>
      </c>
      <c r="J5759" s="84" t="s">
        <v>4980</v>
      </c>
      <c r="K5759" s="84" t="s">
        <v>5858</v>
      </c>
      <c r="L5759" s="83" t="s">
        <v>13289</v>
      </c>
      <c r="M5759" s="46">
        <v>45398</v>
      </c>
      <c r="N5759" s="46">
        <v>45588</v>
      </c>
      <c r="O5759" s="46">
        <v>45566</v>
      </c>
      <c r="P5759" s="83" t="s">
        <v>4990</v>
      </c>
      <c r="Q5759" s="84">
        <v>3</v>
      </c>
      <c r="R5759" s="84">
        <v>1</v>
      </c>
      <c r="S5759" s="84" t="s">
        <v>4983</v>
      </c>
      <c r="T5759" s="84" t="s">
        <v>32</v>
      </c>
      <c r="U5759" s="84">
        <v>11002</v>
      </c>
      <c r="V5759" s="84">
        <v>11002</v>
      </c>
      <c r="W5759" s="84" t="s">
        <v>5019</v>
      </c>
      <c r="X5759" s="84" t="s">
        <v>4992</v>
      </c>
      <c r="Y5759" s="10" t="s">
        <v>4980</v>
      </c>
      <c r="Z5759" s="10" t="s">
        <v>4980</v>
      </c>
      <c r="AA5759" s="10" t="s">
        <v>4992</v>
      </c>
      <c r="AB5759" s="10" t="s">
        <v>5066</v>
      </c>
      <c r="AC5759" s="84" t="s">
        <v>5006</v>
      </c>
      <c r="AD5759" s="29"/>
      <c r="AE5759" s="20" t="str">
        <f>VLOOKUP(E5759,'FILIAIS PETZ'!A:Q,17,0)</f>
        <v>CO-1</v>
      </c>
      <c r="AF5759" s="20" t="str">
        <f>VLOOKUP(E5759,'FILIAIS PETZ'!A:Q,3,0)</f>
        <v>FELICIO</v>
      </c>
      <c r="AG5759" s="20" t="str">
        <f>VLOOKUP(E5759,'FILIAIS PETZ'!A:Q,2,0)</f>
        <v>R3</v>
      </c>
      <c r="AH5759" s="75">
        <v>1200</v>
      </c>
      <c r="AI5759" s="16" t="s">
        <v>5724</v>
      </c>
      <c r="AJ5759" s="43">
        <f>VLOOKUP(E5759,'FILIAIS PETZ'!$A$2:$K$2000,11,0)</f>
        <v>18328118007383</v>
      </c>
      <c r="AK5759" s="44">
        <f t="shared" si="366"/>
        <v>18328118007383</v>
      </c>
    </row>
    <row r="5760" spans="1:37" s="14" customFormat="1" ht="15" customHeight="1" thickBot="1" x14ac:dyDescent="0.25">
      <c r="A5760" s="9" t="str">
        <f t="shared" si="368"/>
        <v>PREVENTIVA</v>
      </c>
      <c r="B5760" s="18">
        <f>VLOOKUP(C5760,FORNECEDORES!D:E,2,0)</f>
        <v>534461</v>
      </c>
      <c r="C5760" s="19" t="str">
        <f>VLOOKUP(D5760,FORNECEDORES!A:D,4,0)</f>
        <v>44.704.863/0001-15</v>
      </c>
      <c r="D5760" s="13" t="s">
        <v>4401</v>
      </c>
      <c r="E5760" s="20" t="str">
        <f t="shared" si="367"/>
        <v>04 0144</v>
      </c>
      <c r="F5760" s="28" t="s">
        <v>4938</v>
      </c>
      <c r="G5760" s="21" t="str">
        <f>VLOOKUP(E5760,'FILIAIS PETZ'!A:E,5,0)</f>
        <v>PETZ FERNANDO CORREA</v>
      </c>
      <c r="H5760" s="20" t="str">
        <f>VLOOKUP(E5760,'FILIAIS PETZ'!A:D,4,0)</f>
        <v>FCOR-MT</v>
      </c>
      <c r="I5760" s="85">
        <v>45566</v>
      </c>
      <c r="J5760" s="84" t="s">
        <v>4980</v>
      </c>
      <c r="K5760" s="84" t="s">
        <v>5858</v>
      </c>
      <c r="L5760" s="83" t="s">
        <v>13290</v>
      </c>
      <c r="M5760" s="46">
        <v>45398</v>
      </c>
      <c r="N5760" s="46">
        <v>45588</v>
      </c>
      <c r="O5760" s="46">
        <v>45566</v>
      </c>
      <c r="P5760" s="83" t="s">
        <v>4990</v>
      </c>
      <c r="Q5760" s="84">
        <v>3</v>
      </c>
      <c r="R5760" s="84">
        <v>1</v>
      </c>
      <c r="S5760" s="84" t="s">
        <v>4983</v>
      </c>
      <c r="T5760" s="84" t="s">
        <v>32</v>
      </c>
      <c r="U5760" s="84">
        <v>11002</v>
      </c>
      <c r="V5760" s="84">
        <v>11002</v>
      </c>
      <c r="W5760" s="84" t="s">
        <v>5019</v>
      </c>
      <c r="X5760" s="84" t="s">
        <v>4992</v>
      </c>
      <c r="Y5760" s="10" t="s">
        <v>4980</v>
      </c>
      <c r="Z5760" s="10" t="s">
        <v>4980</v>
      </c>
      <c r="AA5760" s="10" t="s">
        <v>4992</v>
      </c>
      <c r="AB5760" s="10" t="s">
        <v>5066</v>
      </c>
      <c r="AC5760" s="84" t="s">
        <v>5006</v>
      </c>
      <c r="AD5760" s="29"/>
      <c r="AE5760" s="20" t="str">
        <f>VLOOKUP(E5760,'FILIAIS PETZ'!A:Q,17,0)</f>
        <v>CO-3</v>
      </c>
      <c r="AF5760" s="20" t="str">
        <f>VLOOKUP(E5760,'FILIAIS PETZ'!A:Q,3,0)</f>
        <v>FELICIO</v>
      </c>
      <c r="AG5760" s="20" t="str">
        <f>VLOOKUP(E5760,'FILIAIS PETZ'!A:Q,2,0)</f>
        <v>R3</v>
      </c>
      <c r="AH5760" s="75">
        <v>1200</v>
      </c>
      <c r="AI5760" s="16" t="s">
        <v>5724</v>
      </c>
      <c r="AJ5760" s="43">
        <f>VLOOKUP(E5760,'FILIAIS PETZ'!$A$2:$K$2000,11,0)</f>
        <v>18328118014169</v>
      </c>
      <c r="AK5760" s="44">
        <f t="shared" si="366"/>
        <v>18328118014169</v>
      </c>
    </row>
    <row r="5761" spans="1:37" s="14" customFormat="1" ht="15" customHeight="1" thickBot="1" x14ac:dyDescent="0.25">
      <c r="A5761" s="9" t="str">
        <f t="shared" si="368"/>
        <v>PREVENTIVA</v>
      </c>
      <c r="B5761" s="18">
        <f>VLOOKUP(C5761,FORNECEDORES!D:E,2,0)</f>
        <v>534461</v>
      </c>
      <c r="C5761" s="19" t="str">
        <f>VLOOKUP(D5761,FORNECEDORES!A:D,4,0)</f>
        <v>44.704.863/0001-15</v>
      </c>
      <c r="D5761" s="13" t="s">
        <v>4401</v>
      </c>
      <c r="E5761" s="20" t="str">
        <f t="shared" si="367"/>
        <v>04 0142</v>
      </c>
      <c r="F5761" s="28" t="s">
        <v>4931</v>
      </c>
      <c r="G5761" s="21" t="str">
        <f>VLOOKUP(E5761,'FILIAIS PETZ'!A:E,5,0)</f>
        <v>PETZ MIGUEL SUTIL</v>
      </c>
      <c r="H5761" s="20" t="str">
        <f>VLOOKUP(E5761,'FILIAIS PETZ'!A:D,4,0)</f>
        <v>MGST-MT</v>
      </c>
      <c r="I5761" s="85">
        <v>45566</v>
      </c>
      <c r="J5761" s="84" t="s">
        <v>4980</v>
      </c>
      <c r="K5761" s="84" t="s">
        <v>5858</v>
      </c>
      <c r="L5761" s="83" t="s">
        <v>13291</v>
      </c>
      <c r="M5761" s="46">
        <v>45398</v>
      </c>
      <c r="N5761" s="46">
        <v>45588</v>
      </c>
      <c r="O5761" s="46">
        <v>45566</v>
      </c>
      <c r="P5761" s="83" t="s">
        <v>4990</v>
      </c>
      <c r="Q5761" s="84">
        <v>3</v>
      </c>
      <c r="R5761" s="84">
        <v>1</v>
      </c>
      <c r="S5761" s="84" t="s">
        <v>4983</v>
      </c>
      <c r="T5761" s="84" t="s">
        <v>32</v>
      </c>
      <c r="U5761" s="84">
        <v>11002</v>
      </c>
      <c r="V5761" s="84">
        <v>11002</v>
      </c>
      <c r="W5761" s="84" t="s">
        <v>5019</v>
      </c>
      <c r="X5761" s="84" t="s">
        <v>4992</v>
      </c>
      <c r="Y5761" s="84" t="s">
        <v>4980</v>
      </c>
      <c r="Z5761" s="84" t="s">
        <v>4980</v>
      </c>
      <c r="AA5761" s="84" t="s">
        <v>4992</v>
      </c>
      <c r="AB5761" s="84" t="s">
        <v>5066</v>
      </c>
      <c r="AC5761" s="84" t="s">
        <v>5006</v>
      </c>
      <c r="AD5761" s="29"/>
      <c r="AE5761" s="20" t="str">
        <f>VLOOKUP(E5761,'FILIAIS PETZ'!A:Q,17,0)</f>
        <v>CO-3</v>
      </c>
      <c r="AF5761" s="20" t="str">
        <f>VLOOKUP(E5761,'FILIAIS PETZ'!A:Q,3,0)</f>
        <v>FELICIO</v>
      </c>
      <c r="AG5761" s="20" t="str">
        <f>VLOOKUP(E5761,'FILIAIS PETZ'!A:Q,2,0)</f>
        <v>R3</v>
      </c>
      <c r="AH5761" s="75">
        <v>1200</v>
      </c>
      <c r="AI5761" s="16" t="s">
        <v>5724</v>
      </c>
      <c r="AJ5761" s="43">
        <f>VLOOKUP(E5761,'FILIAIS PETZ'!$A$2:$K$2000,11,0)</f>
        <v>18328118013430</v>
      </c>
      <c r="AK5761" s="44">
        <f t="shared" si="366"/>
        <v>18328118013430</v>
      </c>
    </row>
    <row r="5762" spans="1:37" s="14" customFormat="1" ht="15" customHeight="1" thickBot="1" x14ac:dyDescent="0.25">
      <c r="A5762" s="9" t="str">
        <f t="shared" si="368"/>
        <v>PREVENTIVA</v>
      </c>
      <c r="B5762" s="18">
        <f>VLOOKUP(C5762,FORNECEDORES!D:E,2,0)</f>
        <v>534461</v>
      </c>
      <c r="C5762" s="19" t="str">
        <f>VLOOKUP(D5762,FORNECEDORES!A:D,4,0)</f>
        <v>44.704.863/0001-15</v>
      </c>
      <c r="D5762" s="13" t="s">
        <v>4401</v>
      </c>
      <c r="E5762" s="20" t="str">
        <f t="shared" si="367"/>
        <v>04 0224</v>
      </c>
      <c r="F5762" s="28" t="s">
        <v>4941</v>
      </c>
      <c r="G5762" s="21" t="str">
        <f>VLOOKUP(E5762,'FILIAIS PETZ'!A:E,5,0)</f>
        <v>PETZ NORTE SUL PLAZA</v>
      </c>
      <c r="H5762" s="20" t="str">
        <f>VLOOKUP(E5762,'FILIAIS PETZ'!A:D,4,0)</f>
        <v>NSPL-MS</v>
      </c>
      <c r="I5762" s="85">
        <v>45566</v>
      </c>
      <c r="J5762" s="84" t="s">
        <v>4980</v>
      </c>
      <c r="K5762" s="84" t="s">
        <v>5858</v>
      </c>
      <c r="L5762" s="83" t="s">
        <v>13292</v>
      </c>
      <c r="M5762" s="46">
        <v>45398</v>
      </c>
      <c r="N5762" s="46">
        <v>45588</v>
      </c>
      <c r="O5762" s="46">
        <v>45566</v>
      </c>
      <c r="P5762" s="83" t="s">
        <v>4990</v>
      </c>
      <c r="Q5762" s="84">
        <v>3</v>
      </c>
      <c r="R5762" s="84">
        <v>1</v>
      </c>
      <c r="S5762" s="84" t="s">
        <v>4983</v>
      </c>
      <c r="T5762" s="84" t="s">
        <v>32</v>
      </c>
      <c r="U5762" s="84">
        <v>11002</v>
      </c>
      <c r="V5762" s="84">
        <v>11002</v>
      </c>
      <c r="W5762" s="84" t="s">
        <v>5019</v>
      </c>
      <c r="X5762" s="84" t="s">
        <v>4992</v>
      </c>
      <c r="Y5762" s="84" t="s">
        <v>4980</v>
      </c>
      <c r="Z5762" s="84" t="s">
        <v>4980</v>
      </c>
      <c r="AA5762" s="84" t="s">
        <v>4992</v>
      </c>
      <c r="AB5762" s="84" t="s">
        <v>5066</v>
      </c>
      <c r="AC5762" s="84" t="s">
        <v>5006</v>
      </c>
      <c r="AD5762" s="29"/>
      <c r="AE5762" s="20" t="str">
        <f>VLOOKUP(E5762,'FILIAIS PETZ'!A:Q,17,0)</f>
        <v>CO-1</v>
      </c>
      <c r="AF5762" s="20" t="str">
        <f>VLOOKUP(E5762,'FILIAIS PETZ'!A:Q,3,0)</f>
        <v>FELICIO</v>
      </c>
      <c r="AG5762" s="20" t="str">
        <f>VLOOKUP(E5762,'FILIAIS PETZ'!A:Q,2,0)</f>
        <v>R3</v>
      </c>
      <c r="AH5762" s="75">
        <v>1200</v>
      </c>
      <c r="AI5762" s="16" t="s">
        <v>5724</v>
      </c>
      <c r="AJ5762" s="43">
        <f>VLOOKUP(E5762,'FILIAIS PETZ'!$A$2:$K$2000,11,0)</f>
        <v>18328118021459</v>
      </c>
      <c r="AK5762" s="44">
        <f t="shared" si="366"/>
        <v>18328118021459</v>
      </c>
    </row>
    <row r="5763" spans="1:37" s="14" customFormat="1" ht="15" customHeight="1" thickBot="1" x14ac:dyDescent="0.25">
      <c r="A5763" s="9" t="str">
        <f t="shared" si="368"/>
        <v>PREVENTIVA</v>
      </c>
      <c r="B5763" s="18">
        <f>VLOOKUP(C5763,FORNECEDORES!D:E,2,0)</f>
        <v>534461</v>
      </c>
      <c r="C5763" s="19" t="str">
        <f>VLOOKUP(D5763,FORNECEDORES!A:D,4,0)</f>
        <v>44.704.863/0001-15</v>
      </c>
      <c r="D5763" s="13" t="s">
        <v>4401</v>
      </c>
      <c r="E5763" s="20" t="str">
        <f t="shared" si="367"/>
        <v>04 0228</v>
      </c>
      <c r="F5763" s="28" t="s">
        <v>4939</v>
      </c>
      <c r="G5763" s="21" t="str">
        <f>VLOOKUP(E5763,'FILIAIS PETZ'!A:E,5,0)</f>
        <v>PETZ SHOPPING PANTANAL</v>
      </c>
      <c r="H5763" s="20" t="str">
        <f>VLOOKUP(E5763,'FILIAIS PETZ'!A:D,4,0)</f>
        <v>SPAN-MT</v>
      </c>
      <c r="I5763" s="85">
        <v>45566</v>
      </c>
      <c r="J5763" s="84" t="s">
        <v>4980</v>
      </c>
      <c r="K5763" s="84" t="s">
        <v>5858</v>
      </c>
      <c r="L5763" s="83" t="s">
        <v>13293</v>
      </c>
      <c r="M5763" s="46">
        <v>45398</v>
      </c>
      <c r="N5763" s="46">
        <v>45588</v>
      </c>
      <c r="O5763" s="46">
        <v>45566</v>
      </c>
      <c r="P5763" s="83" t="s">
        <v>4990</v>
      </c>
      <c r="Q5763" s="84">
        <v>3</v>
      </c>
      <c r="R5763" s="84">
        <v>1</v>
      </c>
      <c r="S5763" s="84" t="s">
        <v>4983</v>
      </c>
      <c r="T5763" s="84" t="s">
        <v>32</v>
      </c>
      <c r="U5763" s="84">
        <v>11002</v>
      </c>
      <c r="V5763" s="84">
        <v>11002</v>
      </c>
      <c r="W5763" s="84" t="s">
        <v>5019</v>
      </c>
      <c r="X5763" s="84" t="s">
        <v>4992</v>
      </c>
      <c r="Y5763" s="84" t="s">
        <v>4980</v>
      </c>
      <c r="Z5763" s="84" t="s">
        <v>4980</v>
      </c>
      <c r="AA5763" s="84" t="s">
        <v>4992</v>
      </c>
      <c r="AB5763" s="84" t="s">
        <v>5066</v>
      </c>
      <c r="AC5763" s="84" t="s">
        <v>5006</v>
      </c>
      <c r="AD5763" s="29"/>
      <c r="AE5763" s="20" t="str">
        <f>VLOOKUP(E5763,'FILIAIS PETZ'!A:Q,17,0)</f>
        <v>CO-3</v>
      </c>
      <c r="AF5763" s="20" t="str">
        <f>VLOOKUP(E5763,'FILIAIS PETZ'!A:Q,3,0)</f>
        <v>FELICIO</v>
      </c>
      <c r="AG5763" s="20" t="str">
        <f>VLOOKUP(E5763,'FILIAIS PETZ'!A:Q,2,0)</f>
        <v>R3</v>
      </c>
      <c r="AH5763" s="75">
        <v>1200</v>
      </c>
      <c r="AI5763" s="16" t="s">
        <v>5724</v>
      </c>
      <c r="AJ5763" s="43">
        <f>VLOOKUP(E5763,'FILIAIS PETZ'!$A$2:$K$2000,11,0)</f>
        <v>18328118021700</v>
      </c>
      <c r="AK5763" s="44">
        <f t="shared" si="366"/>
        <v>18328118021700</v>
      </c>
    </row>
    <row r="5764" spans="1:37" s="14" customFormat="1" ht="15" customHeight="1" thickBot="1" x14ac:dyDescent="0.25">
      <c r="A5764" s="9" t="str">
        <f t="shared" si="368"/>
        <v>PREVENTIVA</v>
      </c>
      <c r="B5764" s="18">
        <f>VLOOKUP(C5764,FORNECEDORES!D:E,2,0)</f>
        <v>534461</v>
      </c>
      <c r="C5764" s="19" t="str">
        <f>VLOOKUP(D5764,FORNECEDORES!A:D,4,0)</f>
        <v>44.704.863/0001-15</v>
      </c>
      <c r="D5764" s="13" t="s">
        <v>4401</v>
      </c>
      <c r="E5764" s="20" t="str">
        <f t="shared" si="367"/>
        <v>04 0245</v>
      </c>
      <c r="F5764" s="28" t="s">
        <v>4976</v>
      </c>
      <c r="G5764" s="21" t="str">
        <f>VLOOKUP(E5764,'FILIAIS PETZ'!A:E,5,0)</f>
        <v>PETZ AFONSO PENA</v>
      </c>
      <c r="H5764" s="20" t="str">
        <f>VLOOKUP(E5764,'FILIAIS PETZ'!A:D,4,0)</f>
        <v>AFPN-MS</v>
      </c>
      <c r="I5764" s="85">
        <v>45566</v>
      </c>
      <c r="J5764" s="84" t="s">
        <v>4980</v>
      </c>
      <c r="K5764" s="84" t="s">
        <v>5858</v>
      </c>
      <c r="L5764" s="83"/>
      <c r="M5764" s="46"/>
      <c r="N5764" s="46"/>
      <c r="O5764" s="46"/>
      <c r="P5764" s="83" t="s">
        <v>4990</v>
      </c>
      <c r="Q5764" s="84">
        <v>3</v>
      </c>
      <c r="R5764" s="84">
        <v>1</v>
      </c>
      <c r="S5764" s="84" t="s">
        <v>4983</v>
      </c>
      <c r="T5764" s="84" t="s">
        <v>32</v>
      </c>
      <c r="U5764" s="84">
        <v>11002</v>
      </c>
      <c r="V5764" s="84">
        <v>11002</v>
      </c>
      <c r="W5764" s="84" t="s">
        <v>5019</v>
      </c>
      <c r="X5764" s="84" t="s">
        <v>4992</v>
      </c>
      <c r="Y5764" s="84" t="s">
        <v>4980</v>
      </c>
      <c r="Z5764" s="84" t="s">
        <v>4980</v>
      </c>
      <c r="AA5764" s="84" t="s">
        <v>4992</v>
      </c>
      <c r="AB5764" s="84" t="s">
        <v>5066</v>
      </c>
      <c r="AC5764" s="84" t="s">
        <v>5006</v>
      </c>
      <c r="AD5764" s="29"/>
      <c r="AE5764" s="20" t="str">
        <f>VLOOKUP(E5764,'FILIAIS PETZ'!A:Q,17,0)</f>
        <v>CO-1</v>
      </c>
      <c r="AF5764" s="20" t="str">
        <f>VLOOKUP(E5764,'FILIAIS PETZ'!A:Q,3,0)</f>
        <v>FELICIO</v>
      </c>
      <c r="AG5764" s="20" t="str">
        <f>VLOOKUP(E5764,'FILIAIS PETZ'!A:Q,2,0)</f>
        <v>R3</v>
      </c>
      <c r="AH5764" s="75">
        <v>1500</v>
      </c>
      <c r="AI5764" s="16" t="s">
        <v>5724</v>
      </c>
      <c r="AJ5764" s="43" t="str">
        <f>VLOOKUP(E5764,'FILIAIS PETZ'!$A$2:$K$2000,11,0)</f>
        <v>18.328.118/0232-30</v>
      </c>
      <c r="AK5764" s="44" t="str">
        <f t="shared" ref="AK5764:AK5788" si="370">AJ5764</f>
        <v>18.328.118/0232-30</v>
      </c>
    </row>
    <row r="5765" spans="1:37" s="14" customFormat="1" ht="15" customHeight="1" thickBot="1" x14ac:dyDescent="0.25">
      <c r="A5765" s="9" t="str">
        <f t="shared" si="368"/>
        <v>PREVENTIVA</v>
      </c>
      <c r="B5765" s="18">
        <f>VLOOKUP(C5765,FORNECEDORES!D:E,2,0)</f>
        <v>534461</v>
      </c>
      <c r="C5765" s="19" t="str">
        <f>VLOOKUP(D5765,FORNECEDORES!A:D,4,0)</f>
        <v>44.704.863/0001-15</v>
      </c>
      <c r="D5765" s="13" t="s">
        <v>4401</v>
      </c>
      <c r="E5765" s="20" t="str">
        <f t="shared" si="367"/>
        <v>04 0232</v>
      </c>
      <c r="F5765" s="28" t="s">
        <v>4956</v>
      </c>
      <c r="G5765" s="21" t="str">
        <f>VLOOKUP(E5765,'FILIAIS PETZ'!A:E,5,0)</f>
        <v>PETZ VARZEA GRANDE</v>
      </c>
      <c r="H5765" s="20" t="str">
        <f>VLOOKUP(E5765,'FILIAIS PETZ'!A:D,4,0)</f>
        <v>VGDE-MT</v>
      </c>
      <c r="I5765" s="85">
        <v>45566</v>
      </c>
      <c r="J5765" s="84" t="s">
        <v>4980</v>
      </c>
      <c r="K5765" s="84" t="s">
        <v>5858</v>
      </c>
      <c r="L5765" s="83" t="s">
        <v>13294</v>
      </c>
      <c r="M5765" s="46">
        <v>45398</v>
      </c>
      <c r="N5765" s="46">
        <v>45588</v>
      </c>
      <c r="O5765" s="46">
        <v>45566</v>
      </c>
      <c r="P5765" s="83" t="s">
        <v>4990</v>
      </c>
      <c r="Q5765" s="84">
        <v>3</v>
      </c>
      <c r="R5765" s="84">
        <v>1</v>
      </c>
      <c r="S5765" s="84" t="s">
        <v>4983</v>
      </c>
      <c r="T5765" s="84" t="s">
        <v>32</v>
      </c>
      <c r="U5765" s="84">
        <v>11002</v>
      </c>
      <c r="V5765" s="84">
        <v>11002</v>
      </c>
      <c r="W5765" s="84" t="s">
        <v>5019</v>
      </c>
      <c r="X5765" s="84" t="s">
        <v>4992</v>
      </c>
      <c r="Y5765" s="84" t="s">
        <v>4980</v>
      </c>
      <c r="Z5765" s="84" t="s">
        <v>4980</v>
      </c>
      <c r="AA5765" s="84" t="s">
        <v>4992</v>
      </c>
      <c r="AB5765" s="84" t="s">
        <v>5066</v>
      </c>
      <c r="AC5765" s="84" t="s">
        <v>5006</v>
      </c>
      <c r="AD5765" s="29"/>
      <c r="AE5765" s="20" t="str">
        <f>VLOOKUP(E5765,'FILIAIS PETZ'!A:Q,17,0)</f>
        <v>CO-3</v>
      </c>
      <c r="AF5765" s="20" t="str">
        <f>VLOOKUP(E5765,'FILIAIS PETZ'!A:Q,3,0)</f>
        <v>FELICIO</v>
      </c>
      <c r="AG5765" s="20" t="str">
        <f>VLOOKUP(E5765,'FILIAIS PETZ'!A:Q,2,0)</f>
        <v>R3</v>
      </c>
      <c r="AH5765" s="75">
        <v>1500</v>
      </c>
      <c r="AI5765" s="16" t="s">
        <v>5724</v>
      </c>
      <c r="AJ5765" s="43">
        <f>VLOOKUP(E5765,'FILIAIS PETZ'!$A$2:$K$2000,11,0)</f>
        <v>18328118021963</v>
      </c>
      <c r="AK5765" s="44">
        <f t="shared" si="370"/>
        <v>18328118021963</v>
      </c>
    </row>
    <row r="5766" spans="1:37" s="14" customFormat="1" ht="15" customHeight="1" thickBot="1" x14ac:dyDescent="0.25">
      <c r="A5766" s="9">
        <f t="shared" si="368"/>
        <v>1000752</v>
      </c>
      <c r="B5766" s="18">
        <f>VLOOKUP(C5766,FORNECEDORES!D:E,2,0)</f>
        <v>514588</v>
      </c>
      <c r="C5766" s="19" t="str">
        <f>VLOOKUP(D5766,FORNECEDORES!A:D,4,0)</f>
        <v>48.058.074/0001-05</v>
      </c>
      <c r="D5766" s="13" t="s">
        <v>4338</v>
      </c>
      <c r="E5766" s="20" t="str">
        <f t="shared" si="367"/>
        <v>04 0067</v>
      </c>
      <c r="F5766" s="28" t="s">
        <v>8611</v>
      </c>
      <c r="G5766" s="21" t="str">
        <f>VLOOKUP(E5766,'FILIAIS PETZ'!A:E,5,0)</f>
        <v>PETZ EXTRA RICARDO JAFET</v>
      </c>
      <c r="H5766" s="20" t="str">
        <f>VLOOKUP(E5766,'FILIAIS PETZ'!A:D,4,0)</f>
        <v>RJAF-SP</v>
      </c>
      <c r="I5766" s="46">
        <v>45566</v>
      </c>
      <c r="J5766" s="9">
        <v>1000752</v>
      </c>
      <c r="K5766" s="9" t="s">
        <v>5858</v>
      </c>
      <c r="L5766" s="29" t="s">
        <v>13298</v>
      </c>
      <c r="M5766" s="46">
        <v>45567</v>
      </c>
      <c r="N5766" s="46">
        <v>45588</v>
      </c>
      <c r="O5766" s="46">
        <v>45567</v>
      </c>
      <c r="P5766" s="83" t="s">
        <v>4990</v>
      </c>
      <c r="Q5766" s="84">
        <v>3</v>
      </c>
      <c r="R5766" s="84">
        <v>1</v>
      </c>
      <c r="S5766" s="84">
        <v>8</v>
      </c>
      <c r="T5766" s="84" t="s">
        <v>32</v>
      </c>
      <c r="U5766" s="84">
        <v>11002</v>
      </c>
      <c r="V5766" s="84">
        <v>11002</v>
      </c>
      <c r="W5766" s="84" t="s">
        <v>5039</v>
      </c>
      <c r="X5766" s="84" t="s">
        <v>5016</v>
      </c>
      <c r="Y5766" s="84" t="s">
        <v>4993</v>
      </c>
      <c r="Z5766" s="84" t="s">
        <v>4993</v>
      </c>
      <c r="AA5766" s="84" t="s">
        <v>5101</v>
      </c>
      <c r="AB5766" s="84" t="s">
        <v>12941</v>
      </c>
      <c r="AC5766" s="84" t="s">
        <v>5006</v>
      </c>
      <c r="AD5766" s="83"/>
      <c r="AE5766" s="20" t="str">
        <f>VLOOKUP(E5766,'FILIAIS PETZ'!A:Q,17,0)</f>
        <v>SP2</v>
      </c>
      <c r="AF5766" s="20" t="str">
        <f>VLOOKUP(E5766,'FILIAIS PETZ'!A:Q,3,0)</f>
        <v>FELICIO</v>
      </c>
      <c r="AG5766" s="20" t="str">
        <f>VLOOKUP(E5766,'FILIAIS PETZ'!A:Q,2,0)</f>
        <v>R3</v>
      </c>
      <c r="AH5766" s="75">
        <v>990</v>
      </c>
      <c r="AI5766" s="16" t="s">
        <v>13295</v>
      </c>
      <c r="AJ5766" s="43">
        <f>VLOOKUP(E5766,'FILIAIS PETZ'!$A$2:$K$2000,11,0)</f>
        <v>18328118006573</v>
      </c>
      <c r="AK5766" s="44">
        <f t="shared" si="370"/>
        <v>18328118006573</v>
      </c>
    </row>
    <row r="5767" spans="1:37" s="14" customFormat="1" ht="15" customHeight="1" thickBot="1" x14ac:dyDescent="0.25">
      <c r="A5767" s="9">
        <f t="shared" si="368"/>
        <v>1000756</v>
      </c>
      <c r="B5767" s="18">
        <f>VLOOKUP(C5767,FORNECEDORES!D:E,2,0)</f>
        <v>774172</v>
      </c>
      <c r="C5767" s="19" t="str">
        <f>VLOOKUP(D5767,FORNECEDORES!A:D,4,0)</f>
        <v>54.212.044/0001-04</v>
      </c>
      <c r="D5767" s="13" t="s">
        <v>7874</v>
      </c>
      <c r="E5767" s="20" t="str">
        <f t="shared" ref="E5767:E5791" si="371">CONCATENATE("04 ",F5767)</f>
        <v>04 0240</v>
      </c>
      <c r="F5767" s="28" t="s">
        <v>4955</v>
      </c>
      <c r="G5767" s="21" t="str">
        <f>VLOOKUP(E5767,'FILIAIS PETZ'!A:E,5,0)</f>
        <v xml:space="preserve">CENTRO DE DISTRIBUIÇÃO HIDROLANDIA </v>
      </c>
      <c r="H5767" s="20" t="str">
        <f>VLOOKUP(E5767,'FILIAIS PETZ'!A:D,4,0)</f>
        <v>CDHD-GO</v>
      </c>
      <c r="I5767" s="46">
        <v>45566</v>
      </c>
      <c r="J5767" s="9">
        <v>1000756</v>
      </c>
      <c r="K5767" s="9" t="s">
        <v>5858</v>
      </c>
      <c r="L5767" s="29" t="s">
        <v>7754</v>
      </c>
      <c r="M5767" s="46">
        <v>45566</v>
      </c>
      <c r="N5767" s="46">
        <v>45595</v>
      </c>
      <c r="O5767" s="46">
        <v>45575</v>
      </c>
      <c r="P5767" s="83" t="s">
        <v>4990</v>
      </c>
      <c r="Q5767" s="84">
        <v>3</v>
      </c>
      <c r="R5767" s="84">
        <v>1</v>
      </c>
      <c r="S5767" s="84">
        <v>8</v>
      </c>
      <c r="T5767" s="84" t="s">
        <v>32</v>
      </c>
      <c r="U5767" s="84">
        <v>11002</v>
      </c>
      <c r="V5767" s="84">
        <v>11002</v>
      </c>
      <c r="W5767" s="84" t="s">
        <v>5039</v>
      </c>
      <c r="X5767" s="84" t="s">
        <v>4985</v>
      </c>
      <c r="Y5767" s="84" t="s">
        <v>4993</v>
      </c>
      <c r="Z5767" s="84" t="s">
        <v>5041</v>
      </c>
      <c r="AA5767" s="84" t="s">
        <v>4989</v>
      </c>
      <c r="AB5767" s="84" t="s">
        <v>12941</v>
      </c>
      <c r="AC5767" s="84" t="s">
        <v>5006</v>
      </c>
      <c r="AD5767" s="83"/>
      <c r="AE5767" s="20" t="str">
        <f>VLOOKUP(E5767,'FILIAIS PETZ'!A:Q,17,0)</f>
        <v>CD</v>
      </c>
      <c r="AF5767" s="20" t="str">
        <f>VLOOKUP(E5767,'FILIAIS PETZ'!A:Q,3,0)</f>
        <v>FELICIO</v>
      </c>
      <c r="AG5767" s="20" t="str">
        <f>VLOOKUP(E5767,'FILIAIS PETZ'!A:Q,2,0)</f>
        <v>CD</v>
      </c>
      <c r="AH5767" s="75">
        <v>5805.1</v>
      </c>
      <c r="AI5767" s="16" t="s">
        <v>13296</v>
      </c>
      <c r="AJ5767" s="43" t="str">
        <f>VLOOKUP(E5767,'FILIAIS PETZ'!$A$2:$K$2000,11,0)</f>
        <v>18.328.118/0228-54</v>
      </c>
      <c r="AK5767" s="44" t="str">
        <f t="shared" si="370"/>
        <v>18.328.118/0228-54</v>
      </c>
    </row>
    <row r="5768" spans="1:37" s="14" customFormat="1" ht="15" customHeight="1" thickBot="1" x14ac:dyDescent="0.25">
      <c r="A5768" s="9">
        <f t="shared" si="368"/>
        <v>1000757</v>
      </c>
      <c r="B5768" s="18">
        <f>VLOOKUP(C5768,FORNECEDORES!D:E,2,0)</f>
        <v>774172</v>
      </c>
      <c r="C5768" s="19" t="str">
        <f>VLOOKUP(D5768,FORNECEDORES!A:D,4,0)</f>
        <v>54.212.044/0001-04</v>
      </c>
      <c r="D5768" s="13" t="s">
        <v>7874</v>
      </c>
      <c r="E5768" s="20" t="str">
        <f t="shared" si="371"/>
        <v>04 0240</v>
      </c>
      <c r="F5768" s="28" t="s">
        <v>4955</v>
      </c>
      <c r="G5768" s="21" t="str">
        <f>VLOOKUP(E5768,'FILIAIS PETZ'!A:E,5,0)</f>
        <v xml:space="preserve">CENTRO DE DISTRIBUIÇÃO HIDROLANDIA </v>
      </c>
      <c r="H5768" s="20" t="str">
        <f>VLOOKUP(E5768,'FILIAIS PETZ'!A:D,4,0)</f>
        <v>CDHD-GO</v>
      </c>
      <c r="I5768" s="46">
        <v>45566</v>
      </c>
      <c r="J5768" s="9">
        <v>1000757</v>
      </c>
      <c r="K5768" s="9" t="s">
        <v>5858</v>
      </c>
      <c r="L5768" s="29" t="s">
        <v>7753</v>
      </c>
      <c r="M5768" s="46">
        <v>45566</v>
      </c>
      <c r="N5768" s="46">
        <v>45595</v>
      </c>
      <c r="O5768" s="46">
        <v>45575</v>
      </c>
      <c r="P5768" s="83" t="s">
        <v>4990</v>
      </c>
      <c r="Q5768" s="84">
        <v>3</v>
      </c>
      <c r="R5768" s="84">
        <v>1</v>
      </c>
      <c r="S5768" s="84">
        <v>8</v>
      </c>
      <c r="T5768" s="84" t="s">
        <v>32</v>
      </c>
      <c r="U5768" s="84">
        <v>11002</v>
      </c>
      <c r="V5768" s="84">
        <v>11002</v>
      </c>
      <c r="W5768" s="84" t="s">
        <v>5039</v>
      </c>
      <c r="X5768" s="84" t="s">
        <v>4985</v>
      </c>
      <c r="Y5768" s="84" t="s">
        <v>4993</v>
      </c>
      <c r="Z5768" s="84" t="s">
        <v>5044</v>
      </c>
      <c r="AA5768" s="84" t="s">
        <v>4989</v>
      </c>
      <c r="AB5768" s="84" t="s">
        <v>12941</v>
      </c>
      <c r="AC5768" s="84" t="s">
        <v>5006</v>
      </c>
      <c r="AD5768" s="83"/>
      <c r="AE5768" s="20" t="str">
        <f>VLOOKUP(E5768,'FILIAIS PETZ'!A:Q,17,0)</f>
        <v>CD</v>
      </c>
      <c r="AF5768" s="20" t="str">
        <f>VLOOKUP(E5768,'FILIAIS PETZ'!A:Q,3,0)</f>
        <v>FELICIO</v>
      </c>
      <c r="AG5768" s="20" t="str">
        <f>VLOOKUP(E5768,'FILIAIS PETZ'!A:Q,2,0)</f>
        <v>CD</v>
      </c>
      <c r="AH5768" s="75">
        <v>2256</v>
      </c>
      <c r="AI5768" s="16" t="s">
        <v>13297</v>
      </c>
      <c r="AJ5768" s="43" t="str">
        <f>VLOOKUP(E5768,'FILIAIS PETZ'!$A$2:$K$2000,11,0)</f>
        <v>18.328.118/0228-54</v>
      </c>
      <c r="AK5768" s="44" t="str">
        <f t="shared" si="370"/>
        <v>18.328.118/0228-54</v>
      </c>
    </row>
    <row r="5769" spans="1:37" s="14" customFormat="1" ht="15" customHeight="1" thickBot="1" x14ac:dyDescent="0.25">
      <c r="A5769" s="9" t="str">
        <f t="shared" si="368"/>
        <v>PREVENTIVA</v>
      </c>
      <c r="B5769" s="18">
        <f>VLOOKUP(C5769,FORNECEDORES!D:E,2,0)</f>
        <v>7736</v>
      </c>
      <c r="C5769" s="19" t="str">
        <f>VLOOKUP(D5769,FORNECEDORES!A:D,4,0)</f>
        <v>27.385.816/0001-37</v>
      </c>
      <c r="D5769" s="13" t="s">
        <v>2591</v>
      </c>
      <c r="E5769" s="20" t="str">
        <f t="shared" si="371"/>
        <v>04 0015</v>
      </c>
      <c r="F5769" s="28" t="s">
        <v>4971</v>
      </c>
      <c r="G5769" s="21" t="str">
        <f>VLOOKUP(E5769,'FILIAIS PETZ'!A:E,5,0)</f>
        <v>PETZ BRASILIA SIA</v>
      </c>
      <c r="H5769" s="20" t="str">
        <f>VLOOKUP(E5769,'FILIAIS PETZ'!A:D,4,0)</f>
        <v>BSIA-DF</v>
      </c>
      <c r="I5769" s="46">
        <v>45566</v>
      </c>
      <c r="J5769" s="9" t="s">
        <v>4980</v>
      </c>
      <c r="K5769" s="9"/>
      <c r="L5769" s="29"/>
      <c r="M5769" s="46"/>
      <c r="N5769" s="46"/>
      <c r="O5769" s="46"/>
      <c r="P5769" s="83" t="s">
        <v>4998</v>
      </c>
      <c r="Q5769" s="84">
        <v>3</v>
      </c>
      <c r="R5769" s="84">
        <v>1</v>
      </c>
      <c r="S5769" s="84">
        <v>8</v>
      </c>
      <c r="T5769" s="84" t="s">
        <v>32</v>
      </c>
      <c r="U5769" s="84">
        <v>11002</v>
      </c>
      <c r="V5769" s="84">
        <v>11002</v>
      </c>
      <c r="W5769" s="84" t="s">
        <v>5019</v>
      </c>
      <c r="X5769" s="84" t="s">
        <v>4985</v>
      </c>
      <c r="Y5769" s="84" t="s">
        <v>4980</v>
      </c>
      <c r="Z5769" s="84" t="s">
        <v>4980</v>
      </c>
      <c r="AA5769" s="84" t="s">
        <v>4989</v>
      </c>
      <c r="AB5769" s="84" t="s">
        <v>5066</v>
      </c>
      <c r="AC5769" s="84" t="s">
        <v>4999</v>
      </c>
      <c r="AD5769" s="29"/>
      <c r="AE5769" s="20" t="str">
        <f>VLOOKUP(E5769,'FILIAIS PETZ'!A:Q,17,0)</f>
        <v>CO-2</v>
      </c>
      <c r="AF5769" s="20" t="str">
        <f>VLOOKUP(E5769,'FILIAIS PETZ'!A:Q,3,0)</f>
        <v>FELICIO</v>
      </c>
      <c r="AG5769" s="20" t="str">
        <f>VLOOKUP(E5769,'FILIAIS PETZ'!A:Q,2,0)</f>
        <v>R3</v>
      </c>
      <c r="AH5769" s="75">
        <v>1400</v>
      </c>
      <c r="AI5769" s="16" t="s">
        <v>13318</v>
      </c>
      <c r="AJ5769" s="43">
        <f>VLOOKUP(E5769,'FILIAIS PETZ'!$A$2:$K$2000,11,0)</f>
        <v>18328118000451</v>
      </c>
      <c r="AK5769" s="44">
        <f t="shared" si="370"/>
        <v>18328118000451</v>
      </c>
    </row>
    <row r="5770" spans="1:37" s="14" customFormat="1" ht="15" customHeight="1" thickBot="1" x14ac:dyDescent="0.25">
      <c r="A5770" s="9" t="str">
        <f t="shared" si="368"/>
        <v>PREVENTIVA</v>
      </c>
      <c r="B5770" s="18">
        <f>VLOOKUP(C5770,FORNECEDORES!D:E,2,0)</f>
        <v>7736</v>
      </c>
      <c r="C5770" s="19" t="str">
        <f>VLOOKUP(D5770,FORNECEDORES!A:D,4,0)</f>
        <v>27.385.816/0001-37</v>
      </c>
      <c r="D5770" s="13" t="s">
        <v>2591</v>
      </c>
      <c r="E5770" s="20" t="str">
        <f t="shared" si="371"/>
        <v>04 0029</v>
      </c>
      <c r="F5770" s="28" t="s">
        <v>4965</v>
      </c>
      <c r="G5770" s="21" t="str">
        <f>VLOOKUP(E5770,'FILIAIS PETZ'!A:E,5,0)</f>
        <v>PETZ PASSEIO DAS AGUAS</v>
      </c>
      <c r="H5770" s="20" t="str">
        <f>VLOOKUP(E5770,'FILIAIS PETZ'!A:D,4,0)</f>
        <v>PSAG-GO</v>
      </c>
      <c r="I5770" s="46">
        <v>45566</v>
      </c>
      <c r="J5770" s="9" t="s">
        <v>4980</v>
      </c>
      <c r="K5770" s="9"/>
      <c r="L5770" s="29"/>
      <c r="M5770" s="46"/>
      <c r="N5770" s="46"/>
      <c r="O5770" s="46"/>
      <c r="P5770" s="83" t="s">
        <v>4998</v>
      </c>
      <c r="Q5770" s="84">
        <v>3</v>
      </c>
      <c r="R5770" s="84">
        <v>1</v>
      </c>
      <c r="S5770" s="84">
        <v>8</v>
      </c>
      <c r="T5770" s="84" t="s">
        <v>32</v>
      </c>
      <c r="U5770" s="84">
        <v>11002</v>
      </c>
      <c r="V5770" s="84">
        <v>11002</v>
      </c>
      <c r="W5770" s="84" t="s">
        <v>5019</v>
      </c>
      <c r="X5770" s="84" t="s">
        <v>4985</v>
      </c>
      <c r="Y5770" s="84" t="s">
        <v>4980</v>
      </c>
      <c r="Z5770" s="84" t="s">
        <v>4980</v>
      </c>
      <c r="AA5770" s="84" t="s">
        <v>4989</v>
      </c>
      <c r="AB5770" s="84" t="s">
        <v>5066</v>
      </c>
      <c r="AC5770" s="84" t="s">
        <v>4999</v>
      </c>
      <c r="AD5770" s="29"/>
      <c r="AE5770" s="20" t="str">
        <f>VLOOKUP(E5770,'FILIAIS PETZ'!A:Q,17,0)</f>
        <v>CO-2</v>
      </c>
      <c r="AF5770" s="20" t="str">
        <f>VLOOKUP(E5770,'FILIAIS PETZ'!A:Q,3,0)</f>
        <v>FELICIO</v>
      </c>
      <c r="AG5770" s="20" t="str">
        <f>VLOOKUP(E5770,'FILIAIS PETZ'!A:Q,2,0)</f>
        <v>R3</v>
      </c>
      <c r="AH5770" s="75">
        <v>1400</v>
      </c>
      <c r="AI5770" s="16" t="s">
        <v>13318</v>
      </c>
      <c r="AJ5770" s="43">
        <f>VLOOKUP(E5770,'FILIAIS PETZ'!$A$2:$K$2000,11,0)</f>
        <v>18328118002900</v>
      </c>
      <c r="AK5770" s="44">
        <f t="shared" si="370"/>
        <v>18328118002900</v>
      </c>
    </row>
    <row r="5771" spans="1:37" s="14" customFormat="1" ht="15" customHeight="1" thickBot="1" x14ac:dyDescent="0.25">
      <c r="A5771" s="9" t="str">
        <f t="shared" ref="A5771:A5791" si="372">J5771</f>
        <v>PREVENTIVA</v>
      </c>
      <c r="B5771" s="18">
        <f>VLOOKUP(C5771,FORNECEDORES!D:E,2,0)</f>
        <v>7736</v>
      </c>
      <c r="C5771" s="19" t="str">
        <f>VLOOKUP(D5771,FORNECEDORES!A:D,4,0)</f>
        <v>27.385.816/0001-37</v>
      </c>
      <c r="D5771" s="13" t="s">
        <v>2591</v>
      </c>
      <c r="E5771" s="20" t="str">
        <f t="shared" si="371"/>
        <v>04 0033</v>
      </c>
      <c r="F5771" s="28" t="s">
        <v>4933</v>
      </c>
      <c r="G5771" s="21" t="str">
        <f>VLOOKUP(E5771,'FILIAIS PETZ'!A:E,5,0)</f>
        <v>PETZ PARQUE FLAMBOYANT</v>
      </c>
      <c r="H5771" s="20" t="str">
        <f>VLOOKUP(E5771,'FILIAIS PETZ'!A:D,4,0)</f>
        <v>FBYT-GO</v>
      </c>
      <c r="I5771" s="46">
        <v>45566</v>
      </c>
      <c r="J5771" s="9" t="s">
        <v>4980</v>
      </c>
      <c r="K5771" s="9"/>
      <c r="L5771" s="29"/>
      <c r="M5771" s="46"/>
      <c r="N5771" s="46"/>
      <c r="O5771" s="46"/>
      <c r="P5771" s="83" t="s">
        <v>4998</v>
      </c>
      <c r="Q5771" s="84">
        <v>3</v>
      </c>
      <c r="R5771" s="84">
        <v>1</v>
      </c>
      <c r="S5771" s="84">
        <v>8</v>
      </c>
      <c r="T5771" s="84" t="s">
        <v>32</v>
      </c>
      <c r="U5771" s="84">
        <v>11002</v>
      </c>
      <c r="V5771" s="84">
        <v>11002</v>
      </c>
      <c r="W5771" s="84" t="s">
        <v>5019</v>
      </c>
      <c r="X5771" s="84" t="s">
        <v>4985</v>
      </c>
      <c r="Y5771" s="84" t="s">
        <v>4980</v>
      </c>
      <c r="Z5771" s="84" t="s">
        <v>4980</v>
      </c>
      <c r="AA5771" s="84" t="s">
        <v>4989</v>
      </c>
      <c r="AB5771" s="84" t="s">
        <v>5066</v>
      </c>
      <c r="AC5771" s="84" t="s">
        <v>4999</v>
      </c>
      <c r="AD5771" s="29"/>
      <c r="AE5771" s="20" t="str">
        <f>VLOOKUP(E5771,'FILIAIS PETZ'!A:Q,17,0)</f>
        <v>CO-2</v>
      </c>
      <c r="AF5771" s="20" t="str">
        <f>VLOOKUP(E5771,'FILIAIS PETZ'!A:Q,3,0)</f>
        <v>FELICIO</v>
      </c>
      <c r="AG5771" s="20" t="str">
        <f>VLOOKUP(E5771,'FILIAIS PETZ'!A:Q,2,0)</f>
        <v>R3</v>
      </c>
      <c r="AH5771" s="75">
        <v>1400</v>
      </c>
      <c r="AI5771" s="16" t="s">
        <v>13318</v>
      </c>
      <c r="AJ5771" s="43">
        <f>VLOOKUP(E5771,'FILIAIS PETZ'!$A$2:$K$2000,11,0)</f>
        <v>18328118003477</v>
      </c>
      <c r="AK5771" s="44">
        <f t="shared" si="370"/>
        <v>18328118003477</v>
      </c>
    </row>
    <row r="5772" spans="1:37" s="14" customFormat="1" ht="15" customHeight="1" thickBot="1" x14ac:dyDescent="0.25">
      <c r="A5772" s="9" t="str">
        <f t="shared" si="372"/>
        <v>PREVENTIVA</v>
      </c>
      <c r="B5772" s="18">
        <f>VLOOKUP(C5772,FORNECEDORES!D:E,2,0)</f>
        <v>9057</v>
      </c>
      <c r="C5772" s="19" t="str">
        <f>VLOOKUP(D5772,FORNECEDORES!A:D,4,0)</f>
        <v>19.357.006/0001-49</v>
      </c>
      <c r="D5772" s="92" t="s">
        <v>2290</v>
      </c>
      <c r="E5772" s="20" t="str">
        <f t="shared" si="371"/>
        <v>04 0038</v>
      </c>
      <c r="F5772" s="28" t="s">
        <v>4979</v>
      </c>
      <c r="G5772" s="21" t="str">
        <f>VLOOKUP(E5772,'FILIAIS PETZ'!A:E,5,0)</f>
        <v>PETZ CENTER MINAS</v>
      </c>
      <c r="H5772" s="20" t="str">
        <f>VLOOKUP(E5772,'FILIAIS PETZ'!A:D,4,0)</f>
        <v>CTMN-MG</v>
      </c>
      <c r="I5772" s="46">
        <v>45566</v>
      </c>
      <c r="J5772" s="9" t="s">
        <v>4980</v>
      </c>
      <c r="K5772" s="84" t="s">
        <v>5858</v>
      </c>
      <c r="L5772" s="83" t="s">
        <v>13459</v>
      </c>
      <c r="M5772" s="46">
        <v>45568</v>
      </c>
      <c r="N5772" s="46">
        <v>45588</v>
      </c>
      <c r="O5772" s="46">
        <v>45573</v>
      </c>
      <c r="P5772" s="83" t="s">
        <v>4998</v>
      </c>
      <c r="Q5772" s="84">
        <v>3</v>
      </c>
      <c r="R5772" s="84">
        <v>1</v>
      </c>
      <c r="S5772" s="84">
        <v>8</v>
      </c>
      <c r="T5772" s="84" t="s">
        <v>32</v>
      </c>
      <c r="U5772" s="84">
        <v>11002</v>
      </c>
      <c r="V5772" s="84">
        <v>11002</v>
      </c>
      <c r="W5772" s="84" t="s">
        <v>5019</v>
      </c>
      <c r="X5772" s="84" t="s">
        <v>4985</v>
      </c>
      <c r="Y5772" s="84" t="s">
        <v>4980</v>
      </c>
      <c r="Z5772" s="84" t="s">
        <v>4980</v>
      </c>
      <c r="AA5772" s="84" t="s">
        <v>4989</v>
      </c>
      <c r="AB5772" s="84" t="s">
        <v>5066</v>
      </c>
      <c r="AC5772" s="84" t="s">
        <v>4999</v>
      </c>
      <c r="AD5772" s="29"/>
      <c r="AE5772" s="20" t="str">
        <f>VLOOKUP(E5772,'FILIAIS PETZ'!A:Q,17,0)</f>
        <v>MG-2</v>
      </c>
      <c r="AF5772" s="20" t="str">
        <f>VLOOKUP(E5772,'FILIAIS PETZ'!A:Q,3,0)</f>
        <v>FELICIO</v>
      </c>
      <c r="AG5772" s="20" t="str">
        <f>VLOOKUP(E5772,'FILIAIS PETZ'!A:Q,2,0)</f>
        <v>R3</v>
      </c>
      <c r="AH5772" s="75">
        <v>1800</v>
      </c>
      <c r="AI5772" s="16" t="s">
        <v>13318</v>
      </c>
      <c r="AJ5772" s="43">
        <f>VLOOKUP(E5772,'FILIAIS PETZ'!$A$2:$K$2000,11,0)</f>
        <v>18328118003710</v>
      </c>
      <c r="AK5772" s="44">
        <f t="shared" si="370"/>
        <v>18328118003710</v>
      </c>
    </row>
    <row r="5773" spans="1:37" s="14" customFormat="1" ht="15" customHeight="1" thickBot="1" x14ac:dyDescent="0.25">
      <c r="A5773" s="9" t="str">
        <f t="shared" si="372"/>
        <v>PREVENTIVA</v>
      </c>
      <c r="B5773" s="18">
        <f>VLOOKUP(C5773,FORNECEDORES!D:E,2,0)</f>
        <v>9057</v>
      </c>
      <c r="C5773" s="19" t="str">
        <f>VLOOKUP(D5773,FORNECEDORES!A:D,4,0)</f>
        <v>19.357.006/0001-49</v>
      </c>
      <c r="D5773" s="92" t="s">
        <v>2290</v>
      </c>
      <c r="E5773" s="20" t="str">
        <f t="shared" si="371"/>
        <v>04 0040</v>
      </c>
      <c r="F5773" s="28" t="s">
        <v>4943</v>
      </c>
      <c r="G5773" s="21" t="str">
        <f>VLOOKUP(E5773,'FILIAIS PETZ'!A:E,5,0)</f>
        <v>PETZ NOSSA SENHORA DO CARMO</v>
      </c>
      <c r="H5773" s="20" t="str">
        <f>VLOOKUP(E5773,'FILIAIS PETZ'!A:D,4,0)</f>
        <v>NSCA-MG</v>
      </c>
      <c r="I5773" s="46">
        <v>45566</v>
      </c>
      <c r="J5773" s="9" t="s">
        <v>4980</v>
      </c>
      <c r="K5773" s="84" t="s">
        <v>5858</v>
      </c>
      <c r="L5773" s="83" t="s">
        <v>13458</v>
      </c>
      <c r="M5773" s="46">
        <v>45568</v>
      </c>
      <c r="N5773" s="46">
        <v>45588</v>
      </c>
      <c r="O5773" s="46">
        <v>45573</v>
      </c>
      <c r="P5773" s="83" t="s">
        <v>4998</v>
      </c>
      <c r="Q5773" s="84">
        <v>3</v>
      </c>
      <c r="R5773" s="84">
        <v>1</v>
      </c>
      <c r="S5773" s="84">
        <v>8</v>
      </c>
      <c r="T5773" s="84" t="s">
        <v>32</v>
      </c>
      <c r="U5773" s="84">
        <v>11002</v>
      </c>
      <c r="V5773" s="84">
        <v>11002</v>
      </c>
      <c r="W5773" s="84" t="s">
        <v>5019</v>
      </c>
      <c r="X5773" s="84" t="s">
        <v>4985</v>
      </c>
      <c r="Y5773" s="84" t="s">
        <v>4980</v>
      </c>
      <c r="Z5773" s="84" t="s">
        <v>4980</v>
      </c>
      <c r="AA5773" s="84" t="s">
        <v>4989</v>
      </c>
      <c r="AB5773" s="84" t="s">
        <v>5066</v>
      </c>
      <c r="AC5773" s="84" t="s">
        <v>4999</v>
      </c>
      <c r="AD5773" s="29"/>
      <c r="AE5773" s="20" t="str">
        <f>VLOOKUP(E5773,'FILIAIS PETZ'!A:Q,17,0)</f>
        <v>MG-1</v>
      </c>
      <c r="AF5773" s="20" t="str">
        <f>VLOOKUP(E5773,'FILIAIS PETZ'!A:Q,3,0)</f>
        <v>FELICIO</v>
      </c>
      <c r="AG5773" s="20" t="str">
        <f>VLOOKUP(E5773,'FILIAIS PETZ'!A:Q,2,0)</f>
        <v>R3</v>
      </c>
      <c r="AH5773" s="75">
        <v>1800</v>
      </c>
      <c r="AI5773" s="16" t="s">
        <v>13318</v>
      </c>
      <c r="AJ5773" s="43">
        <f>VLOOKUP(E5773,'FILIAIS PETZ'!$A$2:$K$2000,11,0)</f>
        <v>18328118003981</v>
      </c>
      <c r="AK5773" s="44">
        <f t="shared" si="370"/>
        <v>18328118003981</v>
      </c>
    </row>
    <row r="5774" spans="1:37" s="14" customFormat="1" ht="15" customHeight="1" thickBot="1" x14ac:dyDescent="0.25">
      <c r="A5774" s="9" t="str">
        <f t="shared" si="372"/>
        <v>PREVENTIVA</v>
      </c>
      <c r="B5774" s="18">
        <f>VLOOKUP(C5774,FORNECEDORES!D:E,2,0)</f>
        <v>7736</v>
      </c>
      <c r="C5774" s="19" t="str">
        <f>VLOOKUP(D5774,FORNECEDORES!A:D,4,0)</f>
        <v>27.385.816/0001-37</v>
      </c>
      <c r="D5774" s="13" t="s">
        <v>2591</v>
      </c>
      <c r="E5774" s="20" t="str">
        <f t="shared" si="371"/>
        <v>04 0048</v>
      </c>
      <c r="F5774" s="28" t="s">
        <v>4970</v>
      </c>
      <c r="G5774" s="21" t="str">
        <f>VLOOKUP(E5774,'FILIAIS PETZ'!A:E,5,0)</f>
        <v>PETZ BRASILIA EPIA</v>
      </c>
      <c r="H5774" s="20" t="str">
        <f>VLOOKUP(E5774,'FILIAIS PETZ'!A:D,4,0)</f>
        <v>EPIA-DF</v>
      </c>
      <c r="I5774" s="46">
        <v>45566</v>
      </c>
      <c r="J5774" s="9" t="s">
        <v>4980</v>
      </c>
      <c r="K5774" s="9"/>
      <c r="L5774" s="29"/>
      <c r="M5774" s="46"/>
      <c r="N5774" s="46"/>
      <c r="O5774" s="46"/>
      <c r="P5774" s="83" t="s">
        <v>4998</v>
      </c>
      <c r="Q5774" s="84">
        <v>3</v>
      </c>
      <c r="R5774" s="84">
        <v>1</v>
      </c>
      <c r="S5774" s="84">
        <v>8</v>
      </c>
      <c r="T5774" s="84" t="s">
        <v>32</v>
      </c>
      <c r="U5774" s="84">
        <v>11002</v>
      </c>
      <c r="V5774" s="84">
        <v>11002</v>
      </c>
      <c r="W5774" s="84" t="s">
        <v>5019</v>
      </c>
      <c r="X5774" s="84" t="s">
        <v>4985</v>
      </c>
      <c r="Y5774" s="84" t="s">
        <v>4980</v>
      </c>
      <c r="Z5774" s="84" t="s">
        <v>4980</v>
      </c>
      <c r="AA5774" s="84" t="s">
        <v>4989</v>
      </c>
      <c r="AB5774" s="84" t="s">
        <v>5066</v>
      </c>
      <c r="AC5774" s="84" t="s">
        <v>4999</v>
      </c>
      <c r="AD5774" s="29"/>
      <c r="AE5774" s="20" t="str">
        <f>VLOOKUP(E5774,'FILIAIS PETZ'!A:Q,17,0)</f>
        <v>CO-2</v>
      </c>
      <c r="AF5774" s="20" t="str">
        <f>VLOOKUP(E5774,'FILIAIS PETZ'!A:Q,3,0)</f>
        <v>FELICIO</v>
      </c>
      <c r="AG5774" s="20" t="str">
        <f>VLOOKUP(E5774,'FILIAIS PETZ'!A:Q,2,0)</f>
        <v>R3</v>
      </c>
      <c r="AH5774" s="75">
        <v>1400</v>
      </c>
      <c r="AI5774" s="16" t="s">
        <v>13318</v>
      </c>
      <c r="AJ5774" s="43">
        <f>VLOOKUP(E5774,'FILIAIS PETZ'!$A$2:$K$2000,11,0)</f>
        <v>18328118004368</v>
      </c>
      <c r="AK5774" s="44">
        <f t="shared" si="370"/>
        <v>18328118004368</v>
      </c>
    </row>
    <row r="5775" spans="1:37" s="14" customFormat="1" ht="15" customHeight="1" thickBot="1" x14ac:dyDescent="0.25">
      <c r="A5775" s="9" t="str">
        <f t="shared" si="372"/>
        <v>PREVENTIVA</v>
      </c>
      <c r="B5775" s="18">
        <f>VLOOKUP(C5775,FORNECEDORES!D:E,2,0)</f>
        <v>9057</v>
      </c>
      <c r="C5775" s="19" t="str">
        <f>VLOOKUP(D5775,FORNECEDORES!A:D,4,0)</f>
        <v>19.357.006/0001-49</v>
      </c>
      <c r="D5775" s="92" t="s">
        <v>2290</v>
      </c>
      <c r="E5775" s="20" t="str">
        <f t="shared" si="371"/>
        <v>04 0061</v>
      </c>
      <c r="F5775" s="28" t="s">
        <v>4946</v>
      </c>
      <c r="G5775" s="21" t="str">
        <f>VLOOKUP(E5775,'FILIAIS PETZ'!A:E,5,0)</f>
        <v>PETZ PAMPULHA</v>
      </c>
      <c r="H5775" s="20" t="str">
        <f>VLOOKUP(E5775,'FILIAIS PETZ'!A:D,4,0)</f>
        <v>PAMP-MG</v>
      </c>
      <c r="I5775" s="46">
        <v>45566</v>
      </c>
      <c r="J5775" s="9" t="s">
        <v>4980</v>
      </c>
      <c r="K5775" s="84" t="s">
        <v>5858</v>
      </c>
      <c r="L5775" s="83" t="s">
        <v>13460</v>
      </c>
      <c r="M5775" s="46">
        <v>45568</v>
      </c>
      <c r="N5775" s="46">
        <v>45588</v>
      </c>
      <c r="O5775" s="46">
        <v>45573</v>
      </c>
      <c r="P5775" s="83" t="s">
        <v>4998</v>
      </c>
      <c r="Q5775" s="84">
        <v>3</v>
      </c>
      <c r="R5775" s="84">
        <v>1</v>
      </c>
      <c r="S5775" s="84">
        <v>8</v>
      </c>
      <c r="T5775" s="84" t="s">
        <v>32</v>
      </c>
      <c r="U5775" s="84">
        <v>11002</v>
      </c>
      <c r="V5775" s="84">
        <v>11002</v>
      </c>
      <c r="W5775" s="84" t="s">
        <v>5019</v>
      </c>
      <c r="X5775" s="84" t="s">
        <v>4985</v>
      </c>
      <c r="Y5775" s="84" t="s">
        <v>4980</v>
      </c>
      <c r="Z5775" s="84" t="s">
        <v>4980</v>
      </c>
      <c r="AA5775" s="84" t="s">
        <v>4989</v>
      </c>
      <c r="AB5775" s="84" t="s">
        <v>5066</v>
      </c>
      <c r="AC5775" s="84" t="s">
        <v>4999</v>
      </c>
      <c r="AD5775" s="29"/>
      <c r="AE5775" s="20" t="str">
        <f>VLOOKUP(E5775,'FILIAIS PETZ'!A:Q,17,0)</f>
        <v>MG-1</v>
      </c>
      <c r="AF5775" s="20" t="str">
        <f>VLOOKUP(E5775,'FILIAIS PETZ'!A:Q,3,0)</f>
        <v>FELICIO</v>
      </c>
      <c r="AG5775" s="20" t="str">
        <f>VLOOKUP(E5775,'FILIAIS PETZ'!A:Q,2,0)</f>
        <v>R3</v>
      </c>
      <c r="AH5775" s="75">
        <v>1800</v>
      </c>
      <c r="AI5775" s="16" t="s">
        <v>13318</v>
      </c>
      <c r="AJ5775" s="43">
        <f>VLOOKUP(E5775,'FILIAIS PETZ'!$A$2:$K$2000,11,0)</f>
        <v>18328118006069</v>
      </c>
      <c r="AK5775" s="44">
        <f t="shared" si="370"/>
        <v>18328118006069</v>
      </c>
    </row>
    <row r="5776" spans="1:37" s="14" customFormat="1" ht="15" customHeight="1" thickBot="1" x14ac:dyDescent="0.25">
      <c r="A5776" s="9" t="str">
        <f t="shared" si="372"/>
        <v>PREVENTIVA</v>
      </c>
      <c r="B5776" s="18">
        <f>VLOOKUP(C5776,FORNECEDORES!D:E,2,0)</f>
        <v>7736</v>
      </c>
      <c r="C5776" s="19" t="str">
        <f>VLOOKUP(D5776,FORNECEDORES!A:D,4,0)</f>
        <v>27.385.816/0001-37</v>
      </c>
      <c r="D5776" s="13" t="s">
        <v>2591</v>
      </c>
      <c r="E5776" s="20" t="str">
        <f t="shared" si="371"/>
        <v>04 0062</v>
      </c>
      <c r="F5776" s="28" t="s">
        <v>4968</v>
      </c>
      <c r="G5776" s="21" t="str">
        <f>VLOOKUP(E5776,'FILIAIS PETZ'!A:E,5,0)</f>
        <v>PETZ BRASILIA ASA NORTE</v>
      </c>
      <c r="H5776" s="20" t="str">
        <f>VLOOKUP(E5776,'FILIAIS PETZ'!A:D,4,0)</f>
        <v>ASAN-DF</v>
      </c>
      <c r="I5776" s="46">
        <v>45566</v>
      </c>
      <c r="J5776" s="9" t="s">
        <v>4980</v>
      </c>
      <c r="K5776" s="9"/>
      <c r="L5776" s="29"/>
      <c r="M5776" s="46"/>
      <c r="N5776" s="46"/>
      <c r="O5776" s="46"/>
      <c r="P5776" s="83" t="s">
        <v>4998</v>
      </c>
      <c r="Q5776" s="84">
        <v>3</v>
      </c>
      <c r="R5776" s="84">
        <v>1</v>
      </c>
      <c r="S5776" s="84">
        <v>8</v>
      </c>
      <c r="T5776" s="84" t="s">
        <v>32</v>
      </c>
      <c r="U5776" s="84">
        <v>11002</v>
      </c>
      <c r="V5776" s="84">
        <v>11002</v>
      </c>
      <c r="W5776" s="84" t="s">
        <v>5019</v>
      </c>
      <c r="X5776" s="84" t="s">
        <v>4985</v>
      </c>
      <c r="Y5776" s="84" t="s">
        <v>4980</v>
      </c>
      <c r="Z5776" s="84" t="s">
        <v>4980</v>
      </c>
      <c r="AA5776" s="84" t="s">
        <v>4989</v>
      </c>
      <c r="AB5776" s="84" t="s">
        <v>5066</v>
      </c>
      <c r="AC5776" s="84" t="s">
        <v>4999</v>
      </c>
      <c r="AD5776" s="29"/>
      <c r="AE5776" s="20" t="str">
        <f>VLOOKUP(E5776,'FILIAIS PETZ'!A:Q,17,0)</f>
        <v>CO-2</v>
      </c>
      <c r="AF5776" s="20" t="str">
        <f>VLOOKUP(E5776,'FILIAIS PETZ'!A:Q,3,0)</f>
        <v>FELICIO</v>
      </c>
      <c r="AG5776" s="20" t="str">
        <f>VLOOKUP(E5776,'FILIAIS PETZ'!A:Q,2,0)</f>
        <v>R3</v>
      </c>
      <c r="AH5776" s="75">
        <v>1400</v>
      </c>
      <c r="AI5776" s="16" t="s">
        <v>13318</v>
      </c>
      <c r="AJ5776" s="43">
        <f>VLOOKUP(E5776,'FILIAIS PETZ'!$A$2:$K$2000,11,0)</f>
        <v>18328118005500</v>
      </c>
      <c r="AK5776" s="44">
        <f t="shared" si="370"/>
        <v>18328118005500</v>
      </c>
    </row>
    <row r="5777" spans="1:37" s="14" customFormat="1" ht="15" customHeight="1" thickBot="1" x14ac:dyDescent="0.25">
      <c r="A5777" s="9" t="str">
        <f t="shared" si="372"/>
        <v>PREVENTIVA</v>
      </c>
      <c r="B5777" s="18">
        <f>VLOOKUP(C5777,FORNECEDORES!D:E,2,0)</f>
        <v>7736</v>
      </c>
      <c r="C5777" s="19" t="str">
        <f>VLOOKUP(D5777,FORNECEDORES!A:D,4,0)</f>
        <v>27.385.816/0001-37</v>
      </c>
      <c r="D5777" s="13" t="s">
        <v>2591</v>
      </c>
      <c r="E5777" s="20" t="str">
        <f t="shared" si="371"/>
        <v>04 0077</v>
      </c>
      <c r="F5777" s="28" t="s">
        <v>4954</v>
      </c>
      <c r="G5777" s="21" t="str">
        <f>VLOOKUP(E5777,'FILIAIS PETZ'!A:E,5,0)</f>
        <v>PETZ GOIANIA (SETOR BUENO)</v>
      </c>
      <c r="H5777" s="20" t="str">
        <f>VLOOKUP(E5777,'FILIAIS PETZ'!A:D,4,0)</f>
        <v>BT63-GO</v>
      </c>
      <c r="I5777" s="46">
        <v>45566</v>
      </c>
      <c r="J5777" s="9" t="s">
        <v>4980</v>
      </c>
      <c r="K5777" s="9"/>
      <c r="L5777" s="29"/>
      <c r="M5777" s="46"/>
      <c r="N5777" s="46"/>
      <c r="O5777" s="46"/>
      <c r="P5777" s="83" t="s">
        <v>4998</v>
      </c>
      <c r="Q5777" s="84">
        <v>3</v>
      </c>
      <c r="R5777" s="84">
        <v>1</v>
      </c>
      <c r="S5777" s="84">
        <v>8</v>
      </c>
      <c r="T5777" s="84" t="s">
        <v>32</v>
      </c>
      <c r="U5777" s="84">
        <v>11002</v>
      </c>
      <c r="V5777" s="84">
        <v>11002</v>
      </c>
      <c r="W5777" s="84" t="s">
        <v>5019</v>
      </c>
      <c r="X5777" s="84" t="s">
        <v>4985</v>
      </c>
      <c r="Y5777" s="84" t="s">
        <v>4980</v>
      </c>
      <c r="Z5777" s="84" t="s">
        <v>4980</v>
      </c>
      <c r="AA5777" s="84" t="s">
        <v>4989</v>
      </c>
      <c r="AB5777" s="84" t="s">
        <v>5066</v>
      </c>
      <c r="AC5777" s="84" t="s">
        <v>4999</v>
      </c>
      <c r="AD5777" s="29"/>
      <c r="AE5777" s="20" t="str">
        <f>VLOOKUP(E5777,'FILIAIS PETZ'!A:Q,17,0)</f>
        <v>CO-2</v>
      </c>
      <c r="AF5777" s="20" t="str">
        <f>VLOOKUP(E5777,'FILIAIS PETZ'!A:Q,3,0)</f>
        <v>FELICIO</v>
      </c>
      <c r="AG5777" s="20" t="str">
        <f>VLOOKUP(E5777,'FILIAIS PETZ'!A:Q,2,0)</f>
        <v>R3</v>
      </c>
      <c r="AH5777" s="75">
        <v>1600</v>
      </c>
      <c r="AI5777" s="16" t="s">
        <v>13318</v>
      </c>
      <c r="AJ5777" s="43">
        <f>VLOOKUP(E5777,'FILIAIS PETZ'!$A$2:$K$2000,11,0)</f>
        <v>18328118007545</v>
      </c>
      <c r="AK5777" s="44">
        <f t="shared" si="370"/>
        <v>18328118007545</v>
      </c>
    </row>
    <row r="5778" spans="1:37" s="14" customFormat="1" ht="15" customHeight="1" thickBot="1" x14ac:dyDescent="0.25">
      <c r="A5778" s="9" t="str">
        <f t="shared" si="372"/>
        <v>PREVENTIVA</v>
      </c>
      <c r="B5778" s="18">
        <f>VLOOKUP(C5778,FORNECEDORES!D:E,2,0)</f>
        <v>9057</v>
      </c>
      <c r="C5778" s="19" t="str">
        <f>VLOOKUP(D5778,FORNECEDORES!A:D,4,0)</f>
        <v>19.357.006/0001-49</v>
      </c>
      <c r="D5778" s="92" t="s">
        <v>2290</v>
      </c>
      <c r="E5778" s="20" t="str">
        <f t="shared" si="371"/>
        <v>04 0084</v>
      </c>
      <c r="F5778" s="28" t="s">
        <v>4958</v>
      </c>
      <c r="G5778" s="21" t="str">
        <f>VLOOKUP(E5778,'FILIAIS PETZ'!A:E,5,0)</f>
        <v>PETZ RAJA</v>
      </c>
      <c r="H5778" s="20" t="str">
        <f>VLOOKUP(E5778,'FILIAIS PETZ'!A:D,4,0)</f>
        <v>RAJA-MG</v>
      </c>
      <c r="I5778" s="46">
        <v>45566</v>
      </c>
      <c r="J5778" s="9" t="s">
        <v>4980</v>
      </c>
      <c r="K5778" s="9" t="s">
        <v>5858</v>
      </c>
      <c r="L5778" s="29" t="s">
        <v>13456</v>
      </c>
      <c r="M5778" s="46">
        <v>45568</v>
      </c>
      <c r="N5778" s="46">
        <v>45588</v>
      </c>
      <c r="O5778" s="46">
        <v>45573</v>
      </c>
      <c r="P5778" s="83" t="s">
        <v>4998</v>
      </c>
      <c r="Q5778" s="84">
        <v>3</v>
      </c>
      <c r="R5778" s="84">
        <v>1</v>
      </c>
      <c r="S5778" s="84">
        <v>8</v>
      </c>
      <c r="T5778" s="84" t="s">
        <v>32</v>
      </c>
      <c r="U5778" s="84">
        <v>11002</v>
      </c>
      <c r="V5778" s="84">
        <v>11002</v>
      </c>
      <c r="W5778" s="84" t="s">
        <v>5019</v>
      </c>
      <c r="X5778" s="84" t="s">
        <v>4985</v>
      </c>
      <c r="Y5778" s="84" t="s">
        <v>4980</v>
      </c>
      <c r="Z5778" s="84" t="s">
        <v>4980</v>
      </c>
      <c r="AA5778" s="84" t="s">
        <v>4989</v>
      </c>
      <c r="AB5778" s="84" t="s">
        <v>5066</v>
      </c>
      <c r="AC5778" s="84" t="s">
        <v>4999</v>
      </c>
      <c r="AD5778" s="29"/>
      <c r="AE5778" s="20" t="str">
        <f>VLOOKUP(E5778,'FILIAIS PETZ'!A:Q,17,0)</f>
        <v>MG-1</v>
      </c>
      <c r="AF5778" s="20" t="str">
        <f>VLOOKUP(E5778,'FILIAIS PETZ'!A:Q,3,0)</f>
        <v>FELICIO</v>
      </c>
      <c r="AG5778" s="20" t="str">
        <f>VLOOKUP(E5778,'FILIAIS PETZ'!A:Q,2,0)</f>
        <v>R3</v>
      </c>
      <c r="AH5778" s="75">
        <v>1200</v>
      </c>
      <c r="AI5778" s="16" t="s">
        <v>13318</v>
      </c>
      <c r="AJ5778" s="43">
        <f>VLOOKUP(E5778,'FILIAIS PETZ'!$A$2:$K$2000,11,0)</f>
        <v>18328118007707</v>
      </c>
      <c r="AK5778" s="44">
        <f t="shared" si="370"/>
        <v>18328118007707</v>
      </c>
    </row>
    <row r="5779" spans="1:37" s="14" customFormat="1" ht="15" customHeight="1" thickBot="1" x14ac:dyDescent="0.25">
      <c r="A5779" s="9" t="str">
        <f t="shared" si="372"/>
        <v>PREVENTIVA</v>
      </c>
      <c r="B5779" s="18">
        <f>VLOOKUP(C5779,FORNECEDORES!D:E,2,0)</f>
        <v>9057</v>
      </c>
      <c r="C5779" s="19" t="str">
        <f>VLOOKUP(D5779,FORNECEDORES!A:D,4,0)</f>
        <v>19.357.006/0001-49</v>
      </c>
      <c r="D5779" s="92" t="s">
        <v>2290</v>
      </c>
      <c r="E5779" s="20" t="str">
        <f t="shared" si="371"/>
        <v>04 0095</v>
      </c>
      <c r="F5779" s="28" t="s">
        <v>4945</v>
      </c>
      <c r="G5779" s="21" t="str">
        <f>VLOOKUP(E5779,'FILIAIS PETZ'!A:E,5,0)</f>
        <v>PETZ BETIM</v>
      </c>
      <c r="H5779" s="20" t="str">
        <f>VLOOKUP(E5779,'FILIAIS PETZ'!A:D,4,0)</f>
        <v>BTIM-MG</v>
      </c>
      <c r="I5779" s="46">
        <v>45566</v>
      </c>
      <c r="J5779" s="9" t="s">
        <v>4980</v>
      </c>
      <c r="K5779" s="84" t="s">
        <v>5858</v>
      </c>
      <c r="L5779" s="83" t="s">
        <v>13461</v>
      </c>
      <c r="M5779" s="46">
        <v>45568</v>
      </c>
      <c r="N5779" s="46">
        <v>45588</v>
      </c>
      <c r="O5779" s="46">
        <v>45573</v>
      </c>
      <c r="P5779" s="83" t="s">
        <v>4998</v>
      </c>
      <c r="Q5779" s="84">
        <v>3</v>
      </c>
      <c r="R5779" s="84">
        <v>1</v>
      </c>
      <c r="S5779" s="84">
        <v>8</v>
      </c>
      <c r="T5779" s="84" t="s">
        <v>32</v>
      </c>
      <c r="U5779" s="84">
        <v>11002</v>
      </c>
      <c r="V5779" s="84">
        <v>11002</v>
      </c>
      <c r="W5779" s="84" t="s">
        <v>5019</v>
      </c>
      <c r="X5779" s="84" t="s">
        <v>4985</v>
      </c>
      <c r="Y5779" s="84" t="s">
        <v>4980</v>
      </c>
      <c r="Z5779" s="84" t="s">
        <v>4980</v>
      </c>
      <c r="AA5779" s="84" t="s">
        <v>4989</v>
      </c>
      <c r="AB5779" s="84" t="s">
        <v>5066</v>
      </c>
      <c r="AC5779" s="84" t="s">
        <v>4999</v>
      </c>
      <c r="AD5779" s="29"/>
      <c r="AE5779" s="20" t="str">
        <f>VLOOKUP(E5779,'FILIAIS PETZ'!A:Q,17,0)</f>
        <v>MG-2</v>
      </c>
      <c r="AF5779" s="20" t="str">
        <f>VLOOKUP(E5779,'FILIAIS PETZ'!A:Q,3,0)</f>
        <v>FELICIO</v>
      </c>
      <c r="AG5779" s="20" t="str">
        <f>VLOOKUP(E5779,'FILIAIS PETZ'!A:Q,2,0)</f>
        <v>R3</v>
      </c>
      <c r="AH5779" s="75">
        <v>1800</v>
      </c>
      <c r="AI5779" s="16" t="s">
        <v>13318</v>
      </c>
      <c r="AJ5779" s="43">
        <f>VLOOKUP(E5779,'FILIAIS PETZ'!$A$2:$K$2000,11,0)</f>
        <v>18328118009084</v>
      </c>
      <c r="AK5779" s="44">
        <f t="shared" si="370"/>
        <v>18328118009084</v>
      </c>
    </row>
    <row r="5780" spans="1:37" s="14" customFormat="1" ht="15" customHeight="1" thickBot="1" x14ac:dyDescent="0.25">
      <c r="A5780" s="9" t="str">
        <f t="shared" si="372"/>
        <v>PREVENTIVA</v>
      </c>
      <c r="B5780" s="18">
        <f>VLOOKUP(C5780,FORNECEDORES!D:E,2,0)</f>
        <v>9057</v>
      </c>
      <c r="C5780" s="19" t="str">
        <f>VLOOKUP(D5780,FORNECEDORES!A:D,4,0)</f>
        <v>19.357.006/0001-49</v>
      </c>
      <c r="D5780" s="92" t="s">
        <v>2290</v>
      </c>
      <c r="E5780" s="20" t="str">
        <f t="shared" si="371"/>
        <v>04 0107</v>
      </c>
      <c r="F5780" s="28" t="s">
        <v>4930</v>
      </c>
      <c r="G5780" s="21" t="str">
        <f>VLOOKUP(E5780,'FILIAIS PETZ'!A:E,5,0)</f>
        <v>PETZ CONTAGEM</v>
      </c>
      <c r="H5780" s="20" t="str">
        <f>VLOOKUP(E5780,'FILIAIS PETZ'!A:D,4,0)</f>
        <v>CNTG-MG</v>
      </c>
      <c r="I5780" s="46">
        <v>45566</v>
      </c>
      <c r="J5780" s="9" t="s">
        <v>4980</v>
      </c>
      <c r="K5780" s="84" t="s">
        <v>5858</v>
      </c>
      <c r="L5780" s="83" t="s">
        <v>13463</v>
      </c>
      <c r="M5780" s="46">
        <v>45568</v>
      </c>
      <c r="N5780" s="46">
        <v>45588</v>
      </c>
      <c r="O5780" s="46">
        <v>45573</v>
      </c>
      <c r="P5780" s="83" t="s">
        <v>4998</v>
      </c>
      <c r="Q5780" s="84">
        <v>3</v>
      </c>
      <c r="R5780" s="84">
        <v>1</v>
      </c>
      <c r="S5780" s="84">
        <v>8</v>
      </c>
      <c r="T5780" s="84" t="s">
        <v>32</v>
      </c>
      <c r="U5780" s="84">
        <v>11002</v>
      </c>
      <c r="V5780" s="84">
        <v>11002</v>
      </c>
      <c r="W5780" s="84" t="s">
        <v>5019</v>
      </c>
      <c r="X5780" s="84" t="s">
        <v>4985</v>
      </c>
      <c r="Y5780" s="84" t="s">
        <v>4980</v>
      </c>
      <c r="Z5780" s="84" t="s">
        <v>4980</v>
      </c>
      <c r="AA5780" s="84" t="s">
        <v>4989</v>
      </c>
      <c r="AB5780" s="84" t="s">
        <v>5066</v>
      </c>
      <c r="AC5780" s="84" t="s">
        <v>4999</v>
      </c>
      <c r="AD5780" s="29"/>
      <c r="AE5780" s="20" t="str">
        <f>VLOOKUP(E5780,'FILIAIS PETZ'!A:Q,17,0)</f>
        <v>MG-2</v>
      </c>
      <c r="AF5780" s="20" t="str">
        <f>VLOOKUP(E5780,'FILIAIS PETZ'!A:Q,3,0)</f>
        <v>FELICIO</v>
      </c>
      <c r="AG5780" s="20" t="str">
        <f>VLOOKUP(E5780,'FILIAIS PETZ'!A:Q,2,0)</f>
        <v>R3</v>
      </c>
      <c r="AH5780" s="75">
        <v>1200</v>
      </c>
      <c r="AI5780" s="16" t="s">
        <v>13318</v>
      </c>
      <c r="AJ5780" s="43">
        <f>VLOOKUP(E5780,'FILIAIS PETZ'!$A$2:$K$2000,11,0)</f>
        <v>18328118010414</v>
      </c>
      <c r="AK5780" s="44">
        <f t="shared" si="370"/>
        <v>18328118010414</v>
      </c>
    </row>
    <row r="5781" spans="1:37" s="14" customFormat="1" ht="15" customHeight="1" thickBot="1" x14ac:dyDescent="0.25">
      <c r="A5781" s="9" t="str">
        <f t="shared" si="372"/>
        <v>PREVENTIVA</v>
      </c>
      <c r="B5781" s="18">
        <f>VLOOKUP(C5781,FORNECEDORES!D:E,2,0)</f>
        <v>9057</v>
      </c>
      <c r="C5781" s="19" t="str">
        <f>VLOOKUP(D5781,FORNECEDORES!A:D,4,0)</f>
        <v>19.357.006/0001-49</v>
      </c>
      <c r="D5781" s="92" t="s">
        <v>2290</v>
      </c>
      <c r="E5781" s="20" t="str">
        <f t="shared" si="371"/>
        <v>04 0122</v>
      </c>
      <c r="F5781" s="28" t="s">
        <v>6386</v>
      </c>
      <c r="G5781" s="21" t="str">
        <f>VLOOKUP(E5781,'FILIAIS PETZ'!A:E,5,0)</f>
        <v>PETZ JUIZ DE FORA</v>
      </c>
      <c r="H5781" s="20" t="str">
        <f>VLOOKUP(E5781,'FILIAIS PETZ'!A:D,4,0)</f>
        <v>JUZF-MG</v>
      </c>
      <c r="I5781" s="46">
        <v>45566</v>
      </c>
      <c r="J5781" s="9" t="s">
        <v>4980</v>
      </c>
      <c r="K5781" s="84" t="s">
        <v>5858</v>
      </c>
      <c r="L5781" s="83" t="s">
        <v>13464</v>
      </c>
      <c r="M5781" s="46">
        <v>45568</v>
      </c>
      <c r="N5781" s="46">
        <v>45588</v>
      </c>
      <c r="O5781" s="46">
        <v>45573</v>
      </c>
      <c r="P5781" s="83" t="s">
        <v>4998</v>
      </c>
      <c r="Q5781" s="84">
        <v>3</v>
      </c>
      <c r="R5781" s="84">
        <v>1</v>
      </c>
      <c r="S5781" s="84">
        <v>8</v>
      </c>
      <c r="T5781" s="84" t="s">
        <v>32</v>
      </c>
      <c r="U5781" s="84">
        <v>11002</v>
      </c>
      <c r="V5781" s="84">
        <v>11002</v>
      </c>
      <c r="W5781" s="84" t="s">
        <v>5019</v>
      </c>
      <c r="X5781" s="84" t="s">
        <v>4985</v>
      </c>
      <c r="Y5781" s="84" t="s">
        <v>4980</v>
      </c>
      <c r="Z5781" s="84" t="s">
        <v>4980</v>
      </c>
      <c r="AA5781" s="84" t="s">
        <v>4989</v>
      </c>
      <c r="AB5781" s="84" t="s">
        <v>5066</v>
      </c>
      <c r="AC5781" s="84" t="s">
        <v>4999</v>
      </c>
      <c r="AD5781" s="29"/>
      <c r="AE5781" s="20" t="str">
        <f>VLOOKUP(E5781,'FILIAIS PETZ'!A:Q,17,0)</f>
        <v>MG-1</v>
      </c>
      <c r="AF5781" s="20" t="str">
        <f>VLOOKUP(E5781,'FILIAIS PETZ'!A:Q,3,0)</f>
        <v>FELICIO</v>
      </c>
      <c r="AG5781" s="20" t="str">
        <f>VLOOKUP(E5781,'FILIAIS PETZ'!A:Q,2,0)</f>
        <v>R3</v>
      </c>
      <c r="AH5781" s="75">
        <v>1200</v>
      </c>
      <c r="AI5781" s="16" t="s">
        <v>13318</v>
      </c>
      <c r="AJ5781" s="43">
        <f>VLOOKUP(E5781,'FILIAIS PETZ'!$A$2:$K$2000,11,0)</f>
        <v>18328118011810</v>
      </c>
      <c r="AK5781" s="44">
        <f t="shared" si="370"/>
        <v>18328118011810</v>
      </c>
    </row>
    <row r="5782" spans="1:37" s="14" customFormat="1" ht="15" customHeight="1" thickBot="1" x14ac:dyDescent="0.25">
      <c r="A5782" s="9" t="str">
        <f t="shared" si="372"/>
        <v>PREVENTIVA</v>
      </c>
      <c r="B5782" s="18">
        <f>VLOOKUP(C5782,FORNECEDORES!D:E,2,0)</f>
        <v>9057</v>
      </c>
      <c r="C5782" s="19" t="str">
        <f>VLOOKUP(D5782,FORNECEDORES!A:D,4,0)</f>
        <v>19.357.006/0001-49</v>
      </c>
      <c r="D5782" s="92" t="s">
        <v>2290</v>
      </c>
      <c r="E5782" s="20" t="str">
        <f t="shared" si="371"/>
        <v>04 0130</v>
      </c>
      <c r="F5782" s="28" t="s">
        <v>4975</v>
      </c>
      <c r="G5782" s="21" t="str">
        <f>VLOOKUP(E5782,'FILIAIS PETZ'!A:E,5,0)</f>
        <v>PETZ CARLOS LUZ</v>
      </c>
      <c r="H5782" s="20" t="str">
        <f>VLOOKUP(E5782,'FILIAIS PETZ'!A:D,4,0)</f>
        <v>CLUZ-MG</v>
      </c>
      <c r="I5782" s="46">
        <v>45566</v>
      </c>
      <c r="J5782" s="9" t="s">
        <v>4980</v>
      </c>
      <c r="K5782" s="84" t="s">
        <v>5858</v>
      </c>
      <c r="L5782" s="83" t="s">
        <v>13457</v>
      </c>
      <c r="M5782" s="46">
        <v>45568</v>
      </c>
      <c r="N5782" s="46">
        <v>45588</v>
      </c>
      <c r="O5782" s="46">
        <v>45573</v>
      </c>
      <c r="P5782" s="83" t="s">
        <v>4998</v>
      </c>
      <c r="Q5782" s="84">
        <v>3</v>
      </c>
      <c r="R5782" s="84">
        <v>1</v>
      </c>
      <c r="S5782" s="84">
        <v>8</v>
      </c>
      <c r="T5782" s="84" t="s">
        <v>32</v>
      </c>
      <c r="U5782" s="84">
        <v>11002</v>
      </c>
      <c r="V5782" s="84">
        <v>11002</v>
      </c>
      <c r="W5782" s="84" t="s">
        <v>5019</v>
      </c>
      <c r="X5782" s="84" t="s">
        <v>4985</v>
      </c>
      <c r="Y5782" s="84" t="s">
        <v>4980</v>
      </c>
      <c r="Z5782" s="84" t="s">
        <v>4980</v>
      </c>
      <c r="AA5782" s="84" t="s">
        <v>4989</v>
      </c>
      <c r="AB5782" s="84" t="s">
        <v>5066</v>
      </c>
      <c r="AC5782" s="84" t="s">
        <v>4999</v>
      </c>
      <c r="AD5782" s="29"/>
      <c r="AE5782" s="20" t="str">
        <f>VLOOKUP(E5782,'FILIAIS PETZ'!A:Q,17,0)</f>
        <v>MG-1</v>
      </c>
      <c r="AF5782" s="20" t="str">
        <f>VLOOKUP(E5782,'FILIAIS PETZ'!A:Q,3,0)</f>
        <v>FELICIO</v>
      </c>
      <c r="AG5782" s="20" t="str">
        <f>VLOOKUP(E5782,'FILIAIS PETZ'!A:Q,2,0)</f>
        <v>R3</v>
      </c>
      <c r="AH5782" s="75">
        <v>1200</v>
      </c>
      <c r="AI5782" s="16" t="s">
        <v>13318</v>
      </c>
      <c r="AJ5782" s="43">
        <f>VLOOKUP(E5782,'FILIAIS PETZ'!$A$2:$K$2000,11,0)</f>
        <v>18328118012204</v>
      </c>
      <c r="AK5782" s="44">
        <f t="shared" si="370"/>
        <v>18328118012204</v>
      </c>
    </row>
    <row r="5783" spans="1:37" s="14" customFormat="1" ht="15" customHeight="1" thickBot="1" x14ac:dyDescent="0.25">
      <c r="A5783" s="9" t="str">
        <f t="shared" si="372"/>
        <v>PREVENTIVA</v>
      </c>
      <c r="B5783" s="18">
        <f>VLOOKUP(C5783,FORNECEDORES!D:E,2,0)</f>
        <v>223099</v>
      </c>
      <c r="C5783" s="19" t="str">
        <f>VLOOKUP(D5783,FORNECEDORES!A:D,4,0)</f>
        <v>33.782.083/0001-77</v>
      </c>
      <c r="D5783" s="92" t="s">
        <v>3652</v>
      </c>
      <c r="E5783" s="20" t="str">
        <f t="shared" si="371"/>
        <v>04 0139</v>
      </c>
      <c r="F5783" s="28" t="s">
        <v>4978</v>
      </c>
      <c r="G5783" s="21" t="str">
        <f>VLOOKUP(E5783,'FILIAIS PETZ'!A:E,5,0)</f>
        <v>PETZ PALMAS</v>
      </c>
      <c r="H5783" s="20" t="str">
        <f>VLOOKUP(E5783,'FILIAIS PETZ'!A:D,4,0)</f>
        <v>PMAS-TO</v>
      </c>
      <c r="I5783" s="46">
        <v>45566</v>
      </c>
      <c r="J5783" s="9" t="s">
        <v>4980</v>
      </c>
      <c r="K5783" s="9" t="s">
        <v>5858</v>
      </c>
      <c r="L5783" s="29" t="s">
        <v>13708</v>
      </c>
      <c r="M5783" s="46">
        <v>45573</v>
      </c>
      <c r="N5783" s="46">
        <v>45602</v>
      </c>
      <c r="O5783" s="46">
        <v>45581</v>
      </c>
      <c r="P5783" s="83" t="s">
        <v>4998</v>
      </c>
      <c r="Q5783" s="84">
        <v>3</v>
      </c>
      <c r="R5783" s="84">
        <v>1</v>
      </c>
      <c r="S5783" s="84">
        <v>8</v>
      </c>
      <c r="T5783" s="84" t="s">
        <v>32</v>
      </c>
      <c r="U5783" s="84">
        <v>11002</v>
      </c>
      <c r="V5783" s="84">
        <v>11002</v>
      </c>
      <c r="W5783" s="84" t="s">
        <v>5019</v>
      </c>
      <c r="X5783" s="84" t="s">
        <v>4985</v>
      </c>
      <c r="Y5783" s="84" t="s">
        <v>4980</v>
      </c>
      <c r="Z5783" s="84" t="s">
        <v>4980</v>
      </c>
      <c r="AA5783" s="84" t="s">
        <v>4989</v>
      </c>
      <c r="AB5783" s="84" t="s">
        <v>5066</v>
      </c>
      <c r="AC5783" s="84" t="s">
        <v>4999</v>
      </c>
      <c r="AD5783" s="29"/>
      <c r="AE5783" s="20" t="str">
        <f>VLOOKUP(E5783,'FILIAIS PETZ'!A:Q,17,0)</f>
        <v>CO-2</v>
      </c>
      <c r="AF5783" s="20" t="str">
        <f>VLOOKUP(E5783,'FILIAIS PETZ'!A:Q,3,0)</f>
        <v>FELICIO</v>
      </c>
      <c r="AG5783" s="20" t="str">
        <f>VLOOKUP(E5783,'FILIAIS PETZ'!A:Q,2,0)</f>
        <v>R3</v>
      </c>
      <c r="AH5783" s="75">
        <v>1500</v>
      </c>
      <c r="AI5783" s="16" t="s">
        <v>13318</v>
      </c>
      <c r="AJ5783" s="43">
        <f>VLOOKUP(E5783,'FILIAIS PETZ'!$A$2:$K$2000,11,0)</f>
        <v>18328118014088</v>
      </c>
      <c r="AK5783" s="44">
        <f t="shared" si="370"/>
        <v>18328118014088</v>
      </c>
    </row>
    <row r="5784" spans="1:37" s="14" customFormat="1" ht="15" customHeight="1" thickBot="1" x14ac:dyDescent="0.25">
      <c r="A5784" s="9" t="str">
        <f t="shared" si="372"/>
        <v>PREVENTIVA</v>
      </c>
      <c r="B5784" s="18">
        <f>VLOOKUP(C5784,FORNECEDORES!D:E,2,0)</f>
        <v>7736</v>
      </c>
      <c r="C5784" s="19" t="str">
        <f>VLOOKUP(D5784,FORNECEDORES!A:D,4,0)</f>
        <v>27.385.816/0001-37</v>
      </c>
      <c r="D5784" s="13" t="s">
        <v>2591</v>
      </c>
      <c r="E5784" s="20" t="str">
        <f t="shared" si="371"/>
        <v>04 0150</v>
      </c>
      <c r="F5784" s="28" t="s">
        <v>4963</v>
      </c>
      <c r="G5784" s="21" t="str">
        <f>VLOOKUP(E5784,'FILIAIS PETZ'!A:E,5,0)</f>
        <v>PETZ BRASILIA JARDIM BOTANICO</v>
      </c>
      <c r="H5784" s="20" t="str">
        <f>VLOOKUP(E5784,'FILIAIS PETZ'!A:D,4,0)</f>
        <v>BJDB-DF</v>
      </c>
      <c r="I5784" s="46">
        <v>45566</v>
      </c>
      <c r="J5784" s="9" t="s">
        <v>4980</v>
      </c>
      <c r="K5784" s="9"/>
      <c r="L5784" s="29"/>
      <c r="M5784" s="46"/>
      <c r="N5784" s="46"/>
      <c r="O5784" s="46"/>
      <c r="P5784" s="83" t="s">
        <v>4998</v>
      </c>
      <c r="Q5784" s="84">
        <v>3</v>
      </c>
      <c r="R5784" s="84">
        <v>1</v>
      </c>
      <c r="S5784" s="84">
        <v>8</v>
      </c>
      <c r="T5784" s="84" t="s">
        <v>32</v>
      </c>
      <c r="U5784" s="84">
        <v>11002</v>
      </c>
      <c r="V5784" s="84">
        <v>11002</v>
      </c>
      <c r="W5784" s="84" t="s">
        <v>5019</v>
      </c>
      <c r="X5784" s="84" t="s">
        <v>4985</v>
      </c>
      <c r="Y5784" s="84" t="s">
        <v>4980</v>
      </c>
      <c r="Z5784" s="84" t="s">
        <v>4980</v>
      </c>
      <c r="AA5784" s="84" t="s">
        <v>4989</v>
      </c>
      <c r="AB5784" s="84" t="s">
        <v>5066</v>
      </c>
      <c r="AC5784" s="84" t="s">
        <v>4999</v>
      </c>
      <c r="AD5784" s="29"/>
      <c r="AE5784" s="20" t="str">
        <f>VLOOKUP(E5784,'FILIAIS PETZ'!A:Q,17,0)</f>
        <v>CO-1</v>
      </c>
      <c r="AF5784" s="20" t="str">
        <f>VLOOKUP(E5784,'FILIAIS PETZ'!A:Q,3,0)</f>
        <v>FELICIO</v>
      </c>
      <c r="AG5784" s="20" t="str">
        <f>VLOOKUP(E5784,'FILIAIS PETZ'!A:Q,2,0)</f>
        <v>R3</v>
      </c>
      <c r="AH5784" s="75">
        <v>1400</v>
      </c>
      <c r="AI5784" s="16" t="s">
        <v>13318</v>
      </c>
      <c r="AJ5784" s="43">
        <f>VLOOKUP(E5784,'FILIAIS PETZ'!$A$2:$K$2000,11,0)</f>
        <v>18328118014320</v>
      </c>
      <c r="AK5784" s="44">
        <f t="shared" si="370"/>
        <v>18328118014320</v>
      </c>
    </row>
    <row r="5785" spans="1:37" s="14" customFormat="1" ht="15" customHeight="1" thickBot="1" x14ac:dyDescent="0.25">
      <c r="A5785" s="9" t="str">
        <f t="shared" si="372"/>
        <v>PREVENTIVA</v>
      </c>
      <c r="B5785" s="18">
        <f>VLOOKUP(C5785,FORNECEDORES!D:E,2,0)</f>
        <v>7736</v>
      </c>
      <c r="C5785" s="19" t="str">
        <f>VLOOKUP(D5785,FORNECEDORES!A:D,4,0)</f>
        <v>27.385.816/0001-37</v>
      </c>
      <c r="D5785" s="13" t="s">
        <v>2591</v>
      </c>
      <c r="E5785" s="20" t="str">
        <f t="shared" si="371"/>
        <v>04 0153</v>
      </c>
      <c r="F5785" s="28" t="s">
        <v>4966</v>
      </c>
      <c r="G5785" s="21" t="str">
        <f>VLOOKUP(E5785,'FILIAIS PETZ'!A:E,5,0)</f>
        <v>PETZ TAGUATINGA</v>
      </c>
      <c r="H5785" s="20" t="str">
        <f>VLOOKUP(E5785,'FILIAIS PETZ'!A:D,4,0)</f>
        <v>TGTG-DF</v>
      </c>
      <c r="I5785" s="46">
        <v>45566</v>
      </c>
      <c r="J5785" s="9" t="s">
        <v>4980</v>
      </c>
      <c r="K5785" s="9"/>
      <c r="L5785" s="29"/>
      <c r="M5785" s="46"/>
      <c r="N5785" s="46"/>
      <c r="O5785" s="46"/>
      <c r="P5785" s="83" t="s">
        <v>4998</v>
      </c>
      <c r="Q5785" s="84">
        <v>3</v>
      </c>
      <c r="R5785" s="84">
        <v>1</v>
      </c>
      <c r="S5785" s="84">
        <v>8</v>
      </c>
      <c r="T5785" s="84" t="s">
        <v>32</v>
      </c>
      <c r="U5785" s="84">
        <v>11002</v>
      </c>
      <c r="V5785" s="84">
        <v>11002</v>
      </c>
      <c r="W5785" s="84" t="s">
        <v>5019</v>
      </c>
      <c r="X5785" s="84" t="s">
        <v>4985</v>
      </c>
      <c r="Y5785" s="84" t="s">
        <v>4980</v>
      </c>
      <c r="Z5785" s="84" t="s">
        <v>4980</v>
      </c>
      <c r="AA5785" s="84" t="s">
        <v>4989</v>
      </c>
      <c r="AB5785" s="84" t="s">
        <v>5066</v>
      </c>
      <c r="AC5785" s="84" t="s">
        <v>4999</v>
      </c>
      <c r="AD5785" s="29"/>
      <c r="AE5785" s="20" t="str">
        <f>VLOOKUP(E5785,'FILIAIS PETZ'!A:Q,17,0)</f>
        <v>CO-1</v>
      </c>
      <c r="AF5785" s="20" t="str">
        <f>VLOOKUP(E5785,'FILIAIS PETZ'!A:Q,3,0)</f>
        <v>FELICIO</v>
      </c>
      <c r="AG5785" s="20" t="str">
        <f>VLOOKUP(E5785,'FILIAIS PETZ'!A:Q,2,0)</f>
        <v>R3</v>
      </c>
      <c r="AH5785" s="75">
        <v>1400</v>
      </c>
      <c r="AI5785" s="16" t="s">
        <v>13318</v>
      </c>
      <c r="AJ5785" s="43">
        <f>VLOOKUP(E5785,'FILIAIS PETZ'!$A$2:$K$2000,11,0)</f>
        <v>18328118014916</v>
      </c>
      <c r="AK5785" s="44">
        <f t="shared" si="370"/>
        <v>18328118014916</v>
      </c>
    </row>
    <row r="5786" spans="1:37" s="14" customFormat="1" ht="15" customHeight="1" thickBot="1" x14ac:dyDescent="0.25">
      <c r="A5786" s="9" t="str">
        <f t="shared" si="372"/>
        <v>PREVENTIVA</v>
      </c>
      <c r="B5786" s="18">
        <f>VLOOKUP(C5786,FORNECEDORES!D:E,2,0)</f>
        <v>9057</v>
      </c>
      <c r="C5786" s="19" t="str">
        <f>VLOOKUP(D5786,FORNECEDORES!A:D,4,0)</f>
        <v>19.357.006/0001-49</v>
      </c>
      <c r="D5786" s="92" t="s">
        <v>2290</v>
      </c>
      <c r="E5786" s="20" t="str">
        <f t="shared" si="371"/>
        <v>04 0155</v>
      </c>
      <c r="F5786" s="28" t="s">
        <v>4929</v>
      </c>
      <c r="G5786" s="21" t="str">
        <f>VLOOKUP(E5786,'FILIAIS PETZ'!A:E,5,0)</f>
        <v>PETZ SETE LAGOAS</v>
      </c>
      <c r="H5786" s="20" t="str">
        <f>VLOOKUP(E5786,'FILIAIS PETZ'!A:D,4,0)</f>
        <v>STLG-MG</v>
      </c>
      <c r="I5786" s="46">
        <v>45566</v>
      </c>
      <c r="J5786" s="9" t="s">
        <v>4980</v>
      </c>
      <c r="K5786" s="84" t="s">
        <v>5858</v>
      </c>
      <c r="L5786" s="83" t="s">
        <v>13462</v>
      </c>
      <c r="M5786" s="46">
        <v>45568</v>
      </c>
      <c r="N5786" s="46">
        <v>45588</v>
      </c>
      <c r="O5786" s="46">
        <v>45573</v>
      </c>
      <c r="P5786" s="83" t="s">
        <v>4998</v>
      </c>
      <c r="Q5786" s="84">
        <v>3</v>
      </c>
      <c r="R5786" s="84">
        <v>1</v>
      </c>
      <c r="S5786" s="84">
        <v>8</v>
      </c>
      <c r="T5786" s="84" t="s">
        <v>32</v>
      </c>
      <c r="U5786" s="84">
        <v>11002</v>
      </c>
      <c r="V5786" s="84">
        <v>11002</v>
      </c>
      <c r="W5786" s="84" t="s">
        <v>5019</v>
      </c>
      <c r="X5786" s="84" t="s">
        <v>4985</v>
      </c>
      <c r="Y5786" s="84" t="s">
        <v>4980</v>
      </c>
      <c r="Z5786" s="84" t="s">
        <v>4980</v>
      </c>
      <c r="AA5786" s="84" t="s">
        <v>4989</v>
      </c>
      <c r="AB5786" s="84" t="s">
        <v>5066</v>
      </c>
      <c r="AC5786" s="84" t="s">
        <v>4999</v>
      </c>
      <c r="AD5786" s="29"/>
      <c r="AE5786" s="20" t="str">
        <f>VLOOKUP(E5786,'FILIAIS PETZ'!A:Q,17,0)</f>
        <v>MG-1</v>
      </c>
      <c r="AF5786" s="20" t="str">
        <f>VLOOKUP(E5786,'FILIAIS PETZ'!A:Q,3,0)</f>
        <v>FELICIO</v>
      </c>
      <c r="AG5786" s="20" t="str">
        <f>VLOOKUP(E5786,'FILIAIS PETZ'!A:Q,2,0)</f>
        <v>R3</v>
      </c>
      <c r="AH5786" s="75">
        <v>1200</v>
      </c>
      <c r="AI5786" s="16" t="s">
        <v>13318</v>
      </c>
      <c r="AJ5786" s="43">
        <f>VLOOKUP(E5786,'FILIAIS PETZ'!$A$2:$K$2000,11,0)</f>
        <v>18328118015645</v>
      </c>
      <c r="AK5786" s="44">
        <f t="shared" si="370"/>
        <v>18328118015645</v>
      </c>
    </row>
    <row r="5787" spans="1:37" s="14" customFormat="1" ht="15" customHeight="1" thickBot="1" x14ac:dyDescent="0.25">
      <c r="A5787" s="9" t="str">
        <f t="shared" si="372"/>
        <v>PREVENTIVA</v>
      </c>
      <c r="B5787" s="18">
        <f>VLOOKUP(C5787,FORNECEDORES!D:E,2,0)</f>
        <v>7736</v>
      </c>
      <c r="C5787" s="19" t="str">
        <f>VLOOKUP(D5787,FORNECEDORES!A:D,4,0)</f>
        <v>27.385.816/0001-37</v>
      </c>
      <c r="D5787" s="13" t="s">
        <v>2591</v>
      </c>
      <c r="E5787" s="20" t="str">
        <f t="shared" si="371"/>
        <v>04 0161</v>
      </c>
      <c r="F5787" s="28" t="s">
        <v>4959</v>
      </c>
      <c r="G5787" s="21" t="str">
        <f>VLOOKUP(E5787,'FILIAIS PETZ'!A:E,5,0)</f>
        <v>PETZ CEILANDIA</v>
      </c>
      <c r="H5787" s="20" t="str">
        <f>VLOOKUP(E5787,'FILIAIS PETZ'!A:D,4,0)</f>
        <v>CDIA-DF</v>
      </c>
      <c r="I5787" s="46">
        <v>45566</v>
      </c>
      <c r="J5787" s="9" t="s">
        <v>4980</v>
      </c>
      <c r="K5787" s="9"/>
      <c r="L5787" s="29"/>
      <c r="M5787" s="46"/>
      <c r="N5787" s="46"/>
      <c r="O5787" s="46"/>
      <c r="P5787" s="83" t="s">
        <v>4998</v>
      </c>
      <c r="Q5787" s="84">
        <v>3</v>
      </c>
      <c r="R5787" s="84">
        <v>1</v>
      </c>
      <c r="S5787" s="84">
        <v>8</v>
      </c>
      <c r="T5787" s="84" t="s">
        <v>32</v>
      </c>
      <c r="U5787" s="84">
        <v>11002</v>
      </c>
      <c r="V5787" s="84">
        <v>11002</v>
      </c>
      <c r="W5787" s="84" t="s">
        <v>5019</v>
      </c>
      <c r="X5787" s="84" t="s">
        <v>4985</v>
      </c>
      <c r="Y5787" s="84" t="s">
        <v>4980</v>
      </c>
      <c r="Z5787" s="84" t="s">
        <v>4980</v>
      </c>
      <c r="AA5787" s="84" t="s">
        <v>4989</v>
      </c>
      <c r="AB5787" s="84" t="s">
        <v>5066</v>
      </c>
      <c r="AC5787" s="84" t="s">
        <v>4999</v>
      </c>
      <c r="AD5787" s="29"/>
      <c r="AE5787" s="20" t="str">
        <f>VLOOKUP(E5787,'FILIAIS PETZ'!A:Q,17,0)</f>
        <v>CO-1</v>
      </c>
      <c r="AF5787" s="20" t="str">
        <f>VLOOKUP(E5787,'FILIAIS PETZ'!A:Q,3,0)</f>
        <v>FELICIO</v>
      </c>
      <c r="AG5787" s="20" t="str">
        <f>VLOOKUP(E5787,'FILIAIS PETZ'!A:Q,2,0)</f>
        <v>R3</v>
      </c>
      <c r="AH5787" s="75">
        <v>700</v>
      </c>
      <c r="AI5787" s="16" t="s">
        <v>13318</v>
      </c>
      <c r="AJ5787" s="43">
        <f>VLOOKUP(E5787,'FILIAIS PETZ'!$A$2:$K$2000,11,0)</f>
        <v>18328118015211</v>
      </c>
      <c r="AK5787" s="44">
        <f t="shared" si="370"/>
        <v>18328118015211</v>
      </c>
    </row>
    <row r="5788" spans="1:37" s="14" customFormat="1" ht="15" customHeight="1" thickBot="1" x14ac:dyDescent="0.25">
      <c r="A5788" s="9" t="str">
        <f t="shared" si="372"/>
        <v>PREVENTIVA</v>
      </c>
      <c r="B5788" s="18">
        <f>VLOOKUP(C5788,FORNECEDORES!D:E,2,0)</f>
        <v>7736</v>
      </c>
      <c r="C5788" s="19" t="str">
        <f>VLOOKUP(D5788,FORNECEDORES!A:D,4,0)</f>
        <v>27.385.816/0001-37</v>
      </c>
      <c r="D5788" s="13" t="s">
        <v>2591</v>
      </c>
      <c r="E5788" s="20" t="str">
        <f t="shared" si="371"/>
        <v>04 0168</v>
      </c>
      <c r="F5788" s="28" t="s">
        <v>4961</v>
      </c>
      <c r="G5788" s="21" t="str">
        <f>VLOOKUP(E5788,'FILIAIS PETZ'!A:E,5,0)</f>
        <v>PETZ GAMA LESTE</v>
      </c>
      <c r="H5788" s="20" t="str">
        <f>VLOOKUP(E5788,'FILIAIS PETZ'!A:D,4,0)</f>
        <v>GAMA-DF</v>
      </c>
      <c r="I5788" s="46">
        <v>45566</v>
      </c>
      <c r="J5788" s="9" t="s">
        <v>4980</v>
      </c>
      <c r="K5788" s="9"/>
      <c r="L5788" s="29"/>
      <c r="M5788" s="46"/>
      <c r="N5788" s="46"/>
      <c r="O5788" s="46"/>
      <c r="P5788" s="83" t="s">
        <v>4998</v>
      </c>
      <c r="Q5788" s="84">
        <v>3</v>
      </c>
      <c r="R5788" s="84">
        <v>1</v>
      </c>
      <c r="S5788" s="84">
        <v>8</v>
      </c>
      <c r="T5788" s="84" t="s">
        <v>32</v>
      </c>
      <c r="U5788" s="84">
        <v>11002</v>
      </c>
      <c r="V5788" s="84">
        <v>11002</v>
      </c>
      <c r="W5788" s="84" t="s">
        <v>5019</v>
      </c>
      <c r="X5788" s="84" t="s">
        <v>4985</v>
      </c>
      <c r="Y5788" s="84" t="s">
        <v>4980</v>
      </c>
      <c r="Z5788" s="84" t="s">
        <v>4980</v>
      </c>
      <c r="AA5788" s="84" t="s">
        <v>4989</v>
      </c>
      <c r="AB5788" s="84" t="s">
        <v>5066</v>
      </c>
      <c r="AC5788" s="84" t="s">
        <v>4999</v>
      </c>
      <c r="AD5788" s="29"/>
      <c r="AE5788" s="20" t="str">
        <f>VLOOKUP(E5788,'FILIAIS PETZ'!A:Q,17,0)</f>
        <v>CO-1</v>
      </c>
      <c r="AF5788" s="20" t="str">
        <f>VLOOKUP(E5788,'FILIAIS PETZ'!A:Q,3,0)</f>
        <v>FELICIO</v>
      </c>
      <c r="AG5788" s="20" t="str">
        <f>VLOOKUP(E5788,'FILIAIS PETZ'!A:Q,2,0)</f>
        <v>R3</v>
      </c>
      <c r="AH5788" s="75">
        <v>700</v>
      </c>
      <c r="AI5788" s="16" t="s">
        <v>13318</v>
      </c>
      <c r="AJ5788" s="43">
        <f>VLOOKUP(E5788,'FILIAIS PETZ'!$A$2:$K$2000,11,0)</f>
        <v>18328118016021</v>
      </c>
      <c r="AK5788" s="44">
        <f t="shared" si="370"/>
        <v>18328118016021</v>
      </c>
    </row>
    <row r="5789" spans="1:37" s="14" customFormat="1" ht="15" customHeight="1" thickBot="1" x14ac:dyDescent="0.25">
      <c r="A5789" s="9" t="str">
        <f t="shared" si="372"/>
        <v>PREVENTIVA</v>
      </c>
      <c r="B5789" s="18">
        <f>VLOOKUP(C5789,FORNECEDORES!D:E,2,0)</f>
        <v>7736</v>
      </c>
      <c r="C5789" s="19" t="str">
        <f>VLOOKUP(D5789,FORNECEDORES!A:D,4,0)</f>
        <v>27.385.816/0001-37</v>
      </c>
      <c r="D5789" s="13" t="s">
        <v>2591</v>
      </c>
      <c r="E5789" s="20" t="str">
        <f t="shared" si="371"/>
        <v>04 0198</v>
      </c>
      <c r="F5789" s="28" t="s">
        <v>4967</v>
      </c>
      <c r="G5789" s="21" t="str">
        <f>VLOOKUP(E5789,'FILIAIS PETZ'!A:E,5,0)</f>
        <v>PETZ SHOPPING SUL VALPARAISO</v>
      </c>
      <c r="H5789" s="20" t="str">
        <f>VLOOKUP(E5789,'FILIAIS PETZ'!A:D,4,0)</f>
        <v>VALP-GO</v>
      </c>
      <c r="I5789" s="46">
        <v>45566</v>
      </c>
      <c r="J5789" s="9" t="s">
        <v>4980</v>
      </c>
      <c r="K5789" s="9"/>
      <c r="L5789" s="29"/>
      <c r="M5789" s="46"/>
      <c r="N5789" s="46"/>
      <c r="O5789" s="46"/>
      <c r="P5789" s="83" t="s">
        <v>4998</v>
      </c>
      <c r="Q5789" s="84">
        <v>3</v>
      </c>
      <c r="R5789" s="84">
        <v>1</v>
      </c>
      <c r="S5789" s="84">
        <v>8</v>
      </c>
      <c r="T5789" s="84" t="s">
        <v>32</v>
      </c>
      <c r="U5789" s="84">
        <v>11002</v>
      </c>
      <c r="V5789" s="84">
        <v>11002</v>
      </c>
      <c r="W5789" s="84" t="s">
        <v>5019</v>
      </c>
      <c r="X5789" s="84" t="s">
        <v>4985</v>
      </c>
      <c r="Y5789" s="84" t="s">
        <v>4980</v>
      </c>
      <c r="Z5789" s="84" t="s">
        <v>4980</v>
      </c>
      <c r="AA5789" s="84" t="s">
        <v>4989</v>
      </c>
      <c r="AB5789" s="84" t="s">
        <v>5066</v>
      </c>
      <c r="AC5789" s="84" t="s">
        <v>4999</v>
      </c>
      <c r="AD5789" s="29"/>
      <c r="AE5789" s="20" t="str">
        <f>VLOOKUP(E5789,'FILIAIS PETZ'!A:Q,17,0)</f>
        <v>CO-1</v>
      </c>
      <c r="AF5789" s="20" t="str">
        <f>VLOOKUP(E5789,'FILIAIS PETZ'!A:Q,3,0)</f>
        <v>FELICIO</v>
      </c>
      <c r="AG5789" s="20" t="str">
        <f>VLOOKUP(E5789,'FILIAIS PETZ'!A:Q,2,0)</f>
        <v>R3</v>
      </c>
      <c r="AH5789" s="75">
        <v>700</v>
      </c>
      <c r="AI5789" s="16" t="s">
        <v>13318</v>
      </c>
      <c r="AJ5789" s="43">
        <f>VLOOKUP(E5789,'FILIAIS PETZ'!$A$2:$K$2000,11,0)</f>
        <v>18328118019390</v>
      </c>
      <c r="AK5789" s="44">
        <f>AJ5789</f>
        <v>18328118019390</v>
      </c>
    </row>
    <row r="5790" spans="1:37" s="14" customFormat="1" ht="15" customHeight="1" thickBot="1" x14ac:dyDescent="0.25">
      <c r="A5790" s="9" t="str">
        <f t="shared" si="372"/>
        <v>PREVENTIVA</v>
      </c>
      <c r="B5790" s="18">
        <f>VLOOKUP(C5790,FORNECEDORES!D:E,2,0)</f>
        <v>7736</v>
      </c>
      <c r="C5790" s="19" t="str">
        <f>VLOOKUP(D5790,FORNECEDORES!A:D,4,0)</f>
        <v>27.385.816/0001-37</v>
      </c>
      <c r="D5790" s="13" t="s">
        <v>2591</v>
      </c>
      <c r="E5790" s="20" t="str">
        <f t="shared" si="371"/>
        <v>04 0200</v>
      </c>
      <c r="F5790" s="28" t="s">
        <v>4960</v>
      </c>
      <c r="G5790" s="21" t="str">
        <f>VLOOKUP(E5790,'FILIAIS PETZ'!A:E,5,0)</f>
        <v>PETZ BRASILIA W3 NORTE</v>
      </c>
      <c r="H5790" s="20" t="str">
        <f>VLOOKUP(E5790,'FILIAIS PETZ'!A:D,4,0)</f>
        <v>W3NT-DF</v>
      </c>
      <c r="I5790" s="46">
        <v>45566</v>
      </c>
      <c r="J5790" s="9" t="s">
        <v>4980</v>
      </c>
      <c r="K5790" s="9"/>
      <c r="L5790" s="29"/>
      <c r="M5790" s="46"/>
      <c r="N5790" s="46"/>
      <c r="O5790" s="46"/>
      <c r="P5790" s="83" t="s">
        <v>4998</v>
      </c>
      <c r="Q5790" s="84">
        <v>3</v>
      </c>
      <c r="R5790" s="84">
        <v>1</v>
      </c>
      <c r="S5790" s="84">
        <v>8</v>
      </c>
      <c r="T5790" s="84" t="s">
        <v>32</v>
      </c>
      <c r="U5790" s="84">
        <v>11002</v>
      </c>
      <c r="V5790" s="84">
        <v>11002</v>
      </c>
      <c r="W5790" s="84" t="s">
        <v>5019</v>
      </c>
      <c r="X5790" s="84" t="s">
        <v>4985</v>
      </c>
      <c r="Y5790" s="84" t="s">
        <v>4980</v>
      </c>
      <c r="Z5790" s="84" t="s">
        <v>4980</v>
      </c>
      <c r="AA5790" s="84" t="s">
        <v>4989</v>
      </c>
      <c r="AB5790" s="84" t="s">
        <v>5066</v>
      </c>
      <c r="AC5790" s="84" t="s">
        <v>4999</v>
      </c>
      <c r="AD5790" s="29"/>
      <c r="AE5790" s="20" t="str">
        <f>VLOOKUP(E5790,'FILIAIS PETZ'!A:Q,17,0)</f>
        <v>CO-2</v>
      </c>
      <c r="AF5790" s="20" t="str">
        <f>VLOOKUP(E5790,'FILIAIS PETZ'!A:Q,3,0)</f>
        <v>FELICIO</v>
      </c>
      <c r="AG5790" s="20" t="str">
        <f>VLOOKUP(E5790,'FILIAIS PETZ'!A:Q,2,0)</f>
        <v>R3</v>
      </c>
      <c r="AH5790" s="75">
        <v>1600</v>
      </c>
      <c r="AI5790" s="16" t="s">
        <v>13318</v>
      </c>
      <c r="AJ5790" s="43">
        <f>VLOOKUP(E5790,'FILIAIS PETZ'!$A$2:$K$2000,11,0)</f>
        <v>18328118018660</v>
      </c>
      <c r="AK5790" s="44">
        <f>AJ5790</f>
        <v>18328118018660</v>
      </c>
    </row>
    <row r="5791" spans="1:37" s="14" customFormat="1" ht="15" customHeight="1" thickBot="1" x14ac:dyDescent="0.25">
      <c r="A5791" s="9" t="str">
        <f t="shared" si="372"/>
        <v>PREVENTIVA</v>
      </c>
      <c r="B5791" s="18">
        <f>VLOOKUP(C5791,FORNECEDORES!D:E,2,0)</f>
        <v>7736</v>
      </c>
      <c r="C5791" s="19" t="str">
        <f>VLOOKUP(D5791,FORNECEDORES!A:D,4,0)</f>
        <v>27.385.816/0001-37</v>
      </c>
      <c r="D5791" s="13" t="s">
        <v>2591</v>
      </c>
      <c r="E5791" s="20" t="str">
        <f t="shared" si="371"/>
        <v>04 0207</v>
      </c>
      <c r="F5791" s="28" t="s">
        <v>4962</v>
      </c>
      <c r="G5791" s="21" t="str">
        <f>VLOOKUP(E5791,'FILIAIS PETZ'!A:E,5,0)</f>
        <v>PETZ GILBERTO SALOMÃO</v>
      </c>
      <c r="H5791" s="20" t="str">
        <f>VLOOKUP(E5791,'FILIAIS PETZ'!A:D,4,0)</f>
        <v>GBSL-DF</v>
      </c>
      <c r="I5791" s="46">
        <v>45566</v>
      </c>
      <c r="J5791" s="9" t="s">
        <v>4980</v>
      </c>
      <c r="K5791" s="9"/>
      <c r="L5791" s="29"/>
      <c r="M5791" s="46"/>
      <c r="N5791" s="46"/>
      <c r="O5791" s="46"/>
      <c r="P5791" s="83" t="s">
        <v>4998</v>
      </c>
      <c r="Q5791" s="84">
        <v>3</v>
      </c>
      <c r="R5791" s="84">
        <v>1</v>
      </c>
      <c r="S5791" s="84">
        <v>8</v>
      </c>
      <c r="T5791" s="84" t="s">
        <v>32</v>
      </c>
      <c r="U5791" s="84">
        <v>11002</v>
      </c>
      <c r="V5791" s="84">
        <v>11002</v>
      </c>
      <c r="W5791" s="84" t="s">
        <v>5019</v>
      </c>
      <c r="X5791" s="84" t="s">
        <v>4985</v>
      </c>
      <c r="Y5791" s="84" t="s">
        <v>4980</v>
      </c>
      <c r="Z5791" s="84" t="s">
        <v>4980</v>
      </c>
      <c r="AA5791" s="84" t="s">
        <v>4989</v>
      </c>
      <c r="AB5791" s="84" t="s">
        <v>5066</v>
      </c>
      <c r="AC5791" s="84" t="s">
        <v>4999</v>
      </c>
      <c r="AD5791" s="29"/>
      <c r="AE5791" s="20" t="str">
        <f>VLOOKUP(E5791,'FILIAIS PETZ'!A:Q,17,0)</f>
        <v>CO-1</v>
      </c>
      <c r="AF5791" s="20" t="str">
        <f>VLOOKUP(E5791,'FILIAIS PETZ'!A:Q,3,0)</f>
        <v>FELICIO</v>
      </c>
      <c r="AG5791" s="20" t="str">
        <f>VLOOKUP(E5791,'FILIAIS PETZ'!A:Q,2,0)</f>
        <v>R3</v>
      </c>
      <c r="AH5791" s="75">
        <v>700</v>
      </c>
      <c r="AI5791" s="16" t="s">
        <v>13318</v>
      </c>
      <c r="AJ5791" s="43">
        <f>VLOOKUP(E5791,'FILIAIS PETZ'!$A$2:$K$2000,11,0)</f>
        <v>18328118020215</v>
      </c>
      <c r="AK5791" s="44">
        <f>AJ5791</f>
        <v>18328118020215</v>
      </c>
    </row>
    <row r="5792" spans="1:37" s="14" customFormat="1" ht="15" customHeight="1" thickBot="1" x14ac:dyDescent="0.25">
      <c r="A5792" s="9"/>
      <c r="B5792" s="18">
        <f>VLOOKUP(C5792,FORNECEDORES!D:E,2,0)</f>
        <v>7736</v>
      </c>
      <c r="C5792" s="19" t="str">
        <f>VLOOKUP(D5792,FORNECEDORES!A:D,4,0)</f>
        <v>27.385.816/0001-37</v>
      </c>
      <c r="D5792" s="13" t="s">
        <v>2591</v>
      </c>
      <c r="E5792" s="20" t="str">
        <f t="shared" ref="E5792:E5813" si="373">CONCATENATE("04 ",F5792)</f>
        <v>04 0255</v>
      </c>
      <c r="F5792" s="28" t="s">
        <v>4964</v>
      </c>
      <c r="G5792" s="21" t="str">
        <f>VLOOKUP(E5792,'FILIAIS PETZ'!A:E,5,0)</f>
        <v>PETZ PARK SHOPPING BRASILIA</v>
      </c>
      <c r="H5792" s="20" t="str">
        <f>VLOOKUP(E5792,'FILIAIS PETZ'!A:D,4,0)</f>
        <v>PKSB-DF</v>
      </c>
      <c r="I5792" s="46">
        <v>45566</v>
      </c>
      <c r="J5792" s="9" t="s">
        <v>4980</v>
      </c>
      <c r="K5792" s="9"/>
      <c r="L5792" s="29"/>
      <c r="M5792" s="46"/>
      <c r="N5792" s="46"/>
      <c r="O5792" s="46"/>
      <c r="P5792" s="83" t="s">
        <v>4998</v>
      </c>
      <c r="Q5792" s="84">
        <v>3</v>
      </c>
      <c r="R5792" s="84">
        <v>1</v>
      </c>
      <c r="S5792" s="84">
        <v>8</v>
      </c>
      <c r="T5792" s="84" t="s">
        <v>32</v>
      </c>
      <c r="U5792" s="84">
        <v>11002</v>
      </c>
      <c r="V5792" s="84">
        <v>11002</v>
      </c>
      <c r="W5792" s="84" t="s">
        <v>5019</v>
      </c>
      <c r="X5792" s="84" t="s">
        <v>4985</v>
      </c>
      <c r="Y5792" s="84" t="s">
        <v>4980</v>
      </c>
      <c r="Z5792" s="84" t="s">
        <v>4980</v>
      </c>
      <c r="AA5792" s="84" t="s">
        <v>4989</v>
      </c>
      <c r="AB5792" s="84" t="s">
        <v>5066</v>
      </c>
      <c r="AC5792" s="84" t="s">
        <v>4999</v>
      </c>
      <c r="AD5792" s="29"/>
      <c r="AE5792" s="20" t="str">
        <f>VLOOKUP(E5792,'FILIAIS PETZ'!A:Q,17,0)</f>
        <v>CO-2</v>
      </c>
      <c r="AF5792" s="20" t="str">
        <f>VLOOKUP(E5792,'FILIAIS PETZ'!A:Q,3,0)</f>
        <v>FELICIO</v>
      </c>
      <c r="AG5792" s="20" t="str">
        <f>VLOOKUP(E5792,'FILIAIS PETZ'!A:Q,2,0)</f>
        <v>R3</v>
      </c>
      <c r="AH5792" s="75">
        <v>1400</v>
      </c>
      <c r="AI5792" s="16" t="s">
        <v>13318</v>
      </c>
      <c r="AJ5792" s="43" t="str">
        <f>VLOOKUP(E5792,'FILIAIS PETZ'!$A$2:$K$2000,11,0)</f>
        <v>18.328.118/0242-02</v>
      </c>
      <c r="AK5792" s="44" t="str">
        <f t="shared" ref="AK5792:AK5793" si="374">AJ5792</f>
        <v>18.328.118/0242-02</v>
      </c>
    </row>
    <row r="5793" spans="1:37" s="14" customFormat="1" ht="15" customHeight="1" thickBot="1" x14ac:dyDescent="0.25">
      <c r="A5793" s="9"/>
      <c r="B5793" s="18">
        <f>VLOOKUP(C5793,FORNECEDORES!D:E,2,0)</f>
        <v>7736</v>
      </c>
      <c r="C5793" s="19" t="str">
        <f>VLOOKUP(D5793,FORNECEDORES!A:D,4,0)</f>
        <v>27.385.816/0001-37</v>
      </c>
      <c r="D5793" s="13" t="s">
        <v>2591</v>
      </c>
      <c r="E5793" s="20" t="str">
        <f t="shared" si="373"/>
        <v>04 0257</v>
      </c>
      <c r="F5793" s="28" t="s">
        <v>5998</v>
      </c>
      <c r="G5793" s="21" t="str">
        <f>VLOOKUP(E5793,'FILIAIS PETZ'!A:E,5,0)</f>
        <v>PETZ AGUAS CLARAS</v>
      </c>
      <c r="H5793" s="20" t="str">
        <f>VLOOKUP(E5793,'FILIAIS PETZ'!A:D,4,0)</f>
        <v>ACLR-DF</v>
      </c>
      <c r="I5793" s="46">
        <v>45566</v>
      </c>
      <c r="J5793" s="9" t="s">
        <v>4980</v>
      </c>
      <c r="K5793" s="9"/>
      <c r="L5793" s="29"/>
      <c r="M5793" s="46"/>
      <c r="N5793" s="46"/>
      <c r="O5793" s="46"/>
      <c r="P5793" s="83" t="s">
        <v>4998</v>
      </c>
      <c r="Q5793" s="84">
        <v>3</v>
      </c>
      <c r="R5793" s="84">
        <v>1</v>
      </c>
      <c r="S5793" s="84">
        <v>8</v>
      </c>
      <c r="T5793" s="84" t="s">
        <v>32</v>
      </c>
      <c r="U5793" s="84">
        <v>11002</v>
      </c>
      <c r="V5793" s="84">
        <v>11002</v>
      </c>
      <c r="W5793" s="84" t="s">
        <v>5019</v>
      </c>
      <c r="X5793" s="84" t="s">
        <v>4985</v>
      </c>
      <c r="Y5793" s="84" t="s">
        <v>4980</v>
      </c>
      <c r="Z5793" s="84" t="s">
        <v>4980</v>
      </c>
      <c r="AA5793" s="84" t="s">
        <v>4989</v>
      </c>
      <c r="AB5793" s="84" t="s">
        <v>5066</v>
      </c>
      <c r="AC5793" s="84" t="s">
        <v>4999</v>
      </c>
      <c r="AD5793" s="29"/>
      <c r="AE5793" s="20" t="str">
        <f>VLOOKUP(E5793,'FILIAIS PETZ'!A:Q,17,0)</f>
        <v>CO-1</v>
      </c>
      <c r="AF5793" s="20" t="str">
        <f>VLOOKUP(E5793,'FILIAIS PETZ'!A:Q,3,0)</f>
        <v>FELICIO</v>
      </c>
      <c r="AG5793" s="20" t="str">
        <f>VLOOKUP(E5793,'FILIAIS PETZ'!A:Q,2,0)</f>
        <v>R3</v>
      </c>
      <c r="AH5793" s="75">
        <v>1400</v>
      </c>
      <c r="AI5793" s="16" t="s">
        <v>13318</v>
      </c>
      <c r="AJ5793" s="43" t="str">
        <f>VLOOKUP(E5793,'FILIAIS PETZ'!$A$2:$K$2000,11,0)</f>
        <v>18.328.118/0281-19</v>
      </c>
      <c r="AK5793" s="44" t="str">
        <f t="shared" si="374"/>
        <v>18.328.118/0281-19</v>
      </c>
    </row>
    <row r="5794" spans="1:37" s="14" customFormat="1" ht="15" customHeight="1" thickBot="1" x14ac:dyDescent="0.25">
      <c r="A5794" s="9"/>
      <c r="B5794" s="18">
        <f>VLOOKUP(C5794,FORNECEDORES!D:E,2,0)</f>
        <v>7736</v>
      </c>
      <c r="C5794" s="19" t="str">
        <f>VLOOKUP(D5794,FORNECEDORES!A:D,4,0)</f>
        <v>27.385.816/0001-37</v>
      </c>
      <c r="D5794" s="13" t="s">
        <v>2591</v>
      </c>
      <c r="E5794" s="20" t="str">
        <f t="shared" si="373"/>
        <v>04 0273</v>
      </c>
      <c r="F5794" s="28" t="s">
        <v>4972</v>
      </c>
      <c r="G5794" s="21" t="str">
        <f>VLOOKUP(E5794,'FILIAIS PETZ'!A:E,5,0)</f>
        <v xml:space="preserve">PETZ ESTAÇÃO GOIANIA </v>
      </c>
      <c r="H5794" s="20" t="str">
        <f>VLOOKUP(E5794,'FILIAIS PETZ'!A:D,4,0)</f>
        <v>ESTG-GO</v>
      </c>
      <c r="I5794" s="46">
        <v>45566</v>
      </c>
      <c r="J5794" s="9" t="s">
        <v>4980</v>
      </c>
      <c r="K5794" s="9"/>
      <c r="L5794" s="29"/>
      <c r="M5794" s="46"/>
      <c r="N5794" s="46"/>
      <c r="O5794" s="46"/>
      <c r="P5794" s="83" t="s">
        <v>4998</v>
      </c>
      <c r="Q5794" s="84">
        <v>3</v>
      </c>
      <c r="R5794" s="84">
        <v>1</v>
      </c>
      <c r="S5794" s="84">
        <v>8</v>
      </c>
      <c r="T5794" s="84" t="s">
        <v>32</v>
      </c>
      <c r="U5794" s="84">
        <v>11002</v>
      </c>
      <c r="V5794" s="84">
        <v>11002</v>
      </c>
      <c r="W5794" s="84" t="s">
        <v>5019</v>
      </c>
      <c r="X5794" s="84" t="s">
        <v>4985</v>
      </c>
      <c r="Y5794" s="84" t="s">
        <v>4980</v>
      </c>
      <c r="Z5794" s="84" t="s">
        <v>4980</v>
      </c>
      <c r="AA5794" s="84" t="s">
        <v>4989</v>
      </c>
      <c r="AB5794" s="84" t="s">
        <v>5066</v>
      </c>
      <c r="AC5794" s="84" t="s">
        <v>4999</v>
      </c>
      <c r="AD5794" s="29"/>
      <c r="AE5794" s="20" t="str">
        <f>VLOOKUP(E5794,'FILIAIS PETZ'!A:Q,17,0)</f>
        <v>CO-2</v>
      </c>
      <c r="AF5794" s="20" t="str">
        <f>VLOOKUP(E5794,'FILIAIS PETZ'!A:Q,3,0)</f>
        <v>FELICIO</v>
      </c>
      <c r="AG5794" s="20" t="str">
        <f>VLOOKUP(E5794,'FILIAIS PETZ'!A:Q,2,0)</f>
        <v>R3</v>
      </c>
      <c r="AH5794" s="75">
        <v>700</v>
      </c>
      <c r="AI5794" s="16" t="s">
        <v>13318</v>
      </c>
      <c r="AJ5794" s="43">
        <f>VLOOKUP(E5794,'FILIAIS PETZ'!$A$2:$K$2000,11,0)</f>
        <v>18328118027732</v>
      </c>
      <c r="AK5794" s="44">
        <f>AJ5794</f>
        <v>18328118027732</v>
      </c>
    </row>
    <row r="5795" spans="1:37" s="14" customFormat="1" ht="15" customHeight="1" thickBot="1" x14ac:dyDescent="0.25">
      <c r="A5795" s="9"/>
      <c r="B5795" s="18">
        <f>VLOOKUP(C5795,FORNECEDORES!D:E,2,0)</f>
        <v>55566</v>
      </c>
      <c r="C5795" s="19" t="str">
        <f>VLOOKUP(D5795,FORNECEDORES!A:D,4,0)</f>
        <v>29.209.860/0001-11</v>
      </c>
      <c r="D5795" s="13" t="s">
        <v>2679</v>
      </c>
      <c r="E5795" s="20" t="str">
        <f t="shared" si="373"/>
        <v>04 0007</v>
      </c>
      <c r="F5795" s="28" t="s">
        <v>4950</v>
      </c>
      <c r="G5795" s="21" t="str">
        <f>VLOOKUP(E5795,'FILIAIS PETZ'!A:E,5,0)</f>
        <v>PETZ SOROCABA</v>
      </c>
      <c r="H5795" s="20" t="str">
        <f>VLOOKUP(E5795,'FILIAIS PETZ'!A:D,4,0)</f>
        <v>SCBA-SP</v>
      </c>
      <c r="I5795" s="46">
        <v>45566</v>
      </c>
      <c r="J5795" s="9" t="s">
        <v>4980</v>
      </c>
      <c r="K5795" s="9"/>
      <c r="L5795" s="29"/>
      <c r="M5795" s="46"/>
      <c r="N5795" s="46"/>
      <c r="O5795" s="46"/>
      <c r="P5795" s="83" t="s">
        <v>4998</v>
      </c>
      <c r="Q5795" s="84">
        <v>3</v>
      </c>
      <c r="R5795" s="84">
        <v>1</v>
      </c>
      <c r="S5795" s="84">
        <v>8</v>
      </c>
      <c r="T5795" s="84" t="s">
        <v>32</v>
      </c>
      <c r="U5795" s="84">
        <v>11002</v>
      </c>
      <c r="V5795" s="84">
        <v>11002</v>
      </c>
      <c r="W5795" s="84" t="s">
        <v>5019</v>
      </c>
      <c r="X5795" s="84" t="s">
        <v>4992</v>
      </c>
      <c r="Y5795" s="84" t="s">
        <v>4980</v>
      </c>
      <c r="Z5795" s="84" t="s">
        <v>4980</v>
      </c>
      <c r="AA5795" s="84" t="s">
        <v>4992</v>
      </c>
      <c r="AB5795" s="84" t="s">
        <v>5066</v>
      </c>
      <c r="AC5795" s="84" t="s">
        <v>4999</v>
      </c>
      <c r="AD5795" s="29"/>
      <c r="AE5795" s="20" t="str">
        <f>VLOOKUP(E5795,'FILIAIS PETZ'!A:Q,17,0)</f>
        <v>SP7</v>
      </c>
      <c r="AF5795" s="20" t="str">
        <f>VLOOKUP(E5795,'FILIAIS PETZ'!A:Q,3,0)</f>
        <v>FELICIO</v>
      </c>
      <c r="AG5795" s="20" t="str">
        <f>VLOOKUP(E5795,'FILIAIS PETZ'!A:Q,2,0)</f>
        <v>R3</v>
      </c>
      <c r="AH5795" s="75">
        <v>1100</v>
      </c>
      <c r="AI5795" s="16" t="s">
        <v>13320</v>
      </c>
      <c r="AJ5795" s="43">
        <f>VLOOKUP(E5795,'FILIAIS PETZ'!$A$2:$K$2000,11,0)</f>
        <v>18328118001695</v>
      </c>
      <c r="AK5795" s="44">
        <f t="shared" ref="AK5795" si="375">AJ5795</f>
        <v>18328118001695</v>
      </c>
    </row>
    <row r="5796" spans="1:37" s="14" customFormat="1" ht="15" customHeight="1" thickBot="1" x14ac:dyDescent="0.25">
      <c r="A5796" s="9"/>
      <c r="B5796" s="18">
        <f>VLOOKUP(C5796,FORNECEDORES!D:E,2,0)</f>
        <v>7736</v>
      </c>
      <c r="C5796" s="19" t="str">
        <f>VLOOKUP(D5796,FORNECEDORES!A:D,4,0)</f>
        <v>27.385.816/0001-37</v>
      </c>
      <c r="D5796" s="13" t="s">
        <v>2591</v>
      </c>
      <c r="E5796" s="20" t="str">
        <f t="shared" si="373"/>
        <v>04 0015</v>
      </c>
      <c r="F5796" s="28" t="s">
        <v>4971</v>
      </c>
      <c r="G5796" s="21" t="str">
        <f>VLOOKUP(E5796,'FILIAIS PETZ'!A:E,5,0)</f>
        <v>PETZ BRASILIA SIA</v>
      </c>
      <c r="H5796" s="20" t="str">
        <f>VLOOKUP(E5796,'FILIAIS PETZ'!A:D,4,0)</f>
        <v>BSIA-DF</v>
      </c>
      <c r="I5796" s="46">
        <v>45566</v>
      </c>
      <c r="J5796" s="9" t="s">
        <v>4980</v>
      </c>
      <c r="K5796" s="9"/>
      <c r="L5796" s="29"/>
      <c r="M5796" s="46"/>
      <c r="N5796" s="46"/>
      <c r="O5796" s="46"/>
      <c r="P5796" s="83" t="s">
        <v>4998</v>
      </c>
      <c r="Q5796" s="84">
        <v>3</v>
      </c>
      <c r="R5796" s="84">
        <v>1</v>
      </c>
      <c r="S5796" s="84">
        <v>8</v>
      </c>
      <c r="T5796" s="84" t="s">
        <v>32</v>
      </c>
      <c r="U5796" s="84">
        <v>11002</v>
      </c>
      <c r="V5796" s="84">
        <v>11002</v>
      </c>
      <c r="W5796" s="84" t="s">
        <v>5019</v>
      </c>
      <c r="X5796" s="84" t="s">
        <v>4992</v>
      </c>
      <c r="Y5796" s="84" t="s">
        <v>4980</v>
      </c>
      <c r="Z5796" s="84" t="s">
        <v>4980</v>
      </c>
      <c r="AA5796" s="84" t="s">
        <v>4992</v>
      </c>
      <c r="AB5796" s="84" t="s">
        <v>5066</v>
      </c>
      <c r="AC5796" s="84" t="s">
        <v>4999</v>
      </c>
      <c r="AD5796" s="29"/>
      <c r="AE5796" s="20" t="str">
        <f>VLOOKUP(E5796,'FILIAIS PETZ'!A:Q,17,0)</f>
        <v>CO-2</v>
      </c>
      <c r="AF5796" s="20" t="str">
        <f>VLOOKUP(E5796,'FILIAIS PETZ'!A:Q,3,0)</f>
        <v>FELICIO</v>
      </c>
      <c r="AG5796" s="20" t="str">
        <f>VLOOKUP(E5796,'FILIAIS PETZ'!A:Q,2,0)</f>
        <v>R3</v>
      </c>
      <c r="AH5796" s="75">
        <v>1800</v>
      </c>
      <c r="AI5796" s="16" t="s">
        <v>13320</v>
      </c>
      <c r="AJ5796" s="43">
        <f>VLOOKUP(E5796,'FILIAIS PETZ'!$A$2:$K$2000,11,0)</f>
        <v>18328118000451</v>
      </c>
      <c r="AK5796" s="44">
        <f>AJ5796</f>
        <v>18328118000451</v>
      </c>
    </row>
    <row r="5797" spans="1:37" s="14" customFormat="1" ht="15" customHeight="1" thickBot="1" x14ac:dyDescent="0.25">
      <c r="A5797" s="9"/>
      <c r="B5797" s="18">
        <f>VLOOKUP(C5797,FORNECEDORES!D:E,2,0)</f>
        <v>7736</v>
      </c>
      <c r="C5797" s="19" t="str">
        <f>VLOOKUP(D5797,FORNECEDORES!A:D,4,0)</f>
        <v>27.385.816/0001-37</v>
      </c>
      <c r="D5797" s="13" t="s">
        <v>2591</v>
      </c>
      <c r="E5797" s="20" t="str">
        <f t="shared" si="373"/>
        <v>04 0029</v>
      </c>
      <c r="F5797" s="28" t="s">
        <v>4965</v>
      </c>
      <c r="G5797" s="21" t="str">
        <f>VLOOKUP(E5797,'FILIAIS PETZ'!A:E,5,0)</f>
        <v>PETZ PASSEIO DAS AGUAS</v>
      </c>
      <c r="H5797" s="20" t="str">
        <f>VLOOKUP(E5797,'FILIAIS PETZ'!A:D,4,0)</f>
        <v>PSAG-GO</v>
      </c>
      <c r="I5797" s="46">
        <v>45566</v>
      </c>
      <c r="J5797" s="9" t="s">
        <v>4980</v>
      </c>
      <c r="K5797" s="9"/>
      <c r="L5797" s="29"/>
      <c r="M5797" s="46"/>
      <c r="N5797" s="46"/>
      <c r="O5797" s="46"/>
      <c r="P5797" s="83" t="s">
        <v>4998</v>
      </c>
      <c r="Q5797" s="84">
        <v>3</v>
      </c>
      <c r="R5797" s="84">
        <v>1</v>
      </c>
      <c r="S5797" s="84">
        <v>8</v>
      </c>
      <c r="T5797" s="84" t="s">
        <v>32</v>
      </c>
      <c r="U5797" s="84">
        <v>11002</v>
      </c>
      <c r="V5797" s="84">
        <v>11002</v>
      </c>
      <c r="W5797" s="84" t="s">
        <v>5019</v>
      </c>
      <c r="X5797" s="84" t="s">
        <v>4992</v>
      </c>
      <c r="Y5797" s="84" t="s">
        <v>4980</v>
      </c>
      <c r="Z5797" s="84" t="s">
        <v>4980</v>
      </c>
      <c r="AA5797" s="84" t="s">
        <v>4992</v>
      </c>
      <c r="AB5797" s="84" t="s">
        <v>5066</v>
      </c>
      <c r="AC5797" s="84" t="s">
        <v>4999</v>
      </c>
      <c r="AD5797" s="29"/>
      <c r="AE5797" s="20" t="str">
        <f>VLOOKUP(E5797,'FILIAIS PETZ'!A:Q,17,0)</f>
        <v>CO-2</v>
      </c>
      <c r="AF5797" s="20" t="str">
        <f>VLOOKUP(E5797,'FILIAIS PETZ'!A:Q,3,0)</f>
        <v>FELICIO</v>
      </c>
      <c r="AG5797" s="20" t="str">
        <f>VLOOKUP(E5797,'FILIAIS PETZ'!A:Q,2,0)</f>
        <v>R3</v>
      </c>
      <c r="AH5797" s="75">
        <v>1500</v>
      </c>
      <c r="AI5797" s="16" t="s">
        <v>13320</v>
      </c>
      <c r="AJ5797" s="43">
        <f>VLOOKUP(E5797,'FILIAIS PETZ'!$A$2:$K$2000,11,0)</f>
        <v>18328118002900</v>
      </c>
      <c r="AK5797" s="44">
        <f>AJ5797</f>
        <v>18328118002900</v>
      </c>
    </row>
    <row r="5798" spans="1:37" s="14" customFormat="1" ht="15" customHeight="1" thickBot="1" x14ac:dyDescent="0.25">
      <c r="A5798" s="9"/>
      <c r="B5798" s="18">
        <f>VLOOKUP(C5798,FORNECEDORES!D:E,2,0)</f>
        <v>7736</v>
      </c>
      <c r="C5798" s="19" t="str">
        <f>VLOOKUP(D5798,FORNECEDORES!A:D,4,0)</f>
        <v>27.385.816/0001-37</v>
      </c>
      <c r="D5798" s="13" t="s">
        <v>2591</v>
      </c>
      <c r="E5798" s="20" t="str">
        <f t="shared" si="373"/>
        <v>04 0033</v>
      </c>
      <c r="F5798" s="28" t="s">
        <v>4933</v>
      </c>
      <c r="G5798" s="21" t="str">
        <f>VLOOKUP(E5798,'FILIAIS PETZ'!A:E,5,0)</f>
        <v>PETZ PARQUE FLAMBOYANT</v>
      </c>
      <c r="H5798" s="20" t="str">
        <f>VLOOKUP(E5798,'FILIAIS PETZ'!A:D,4,0)</f>
        <v>FBYT-GO</v>
      </c>
      <c r="I5798" s="46">
        <v>45566</v>
      </c>
      <c r="J5798" s="9" t="s">
        <v>4980</v>
      </c>
      <c r="K5798" s="9"/>
      <c r="L5798" s="29"/>
      <c r="M5798" s="46"/>
      <c r="N5798" s="46"/>
      <c r="O5798" s="46"/>
      <c r="P5798" s="83" t="s">
        <v>4998</v>
      </c>
      <c r="Q5798" s="84">
        <v>3</v>
      </c>
      <c r="R5798" s="84">
        <v>1</v>
      </c>
      <c r="S5798" s="84">
        <v>8</v>
      </c>
      <c r="T5798" s="84" t="s">
        <v>32</v>
      </c>
      <c r="U5798" s="84">
        <v>11002</v>
      </c>
      <c r="V5798" s="84">
        <v>11002</v>
      </c>
      <c r="W5798" s="84" t="s">
        <v>5019</v>
      </c>
      <c r="X5798" s="84" t="s">
        <v>4992</v>
      </c>
      <c r="Y5798" s="84" t="s">
        <v>4980</v>
      </c>
      <c r="Z5798" s="84" t="s">
        <v>4980</v>
      </c>
      <c r="AA5798" s="84" t="s">
        <v>4992</v>
      </c>
      <c r="AB5798" s="84" t="s">
        <v>5066</v>
      </c>
      <c r="AC5798" s="84" t="s">
        <v>4999</v>
      </c>
      <c r="AD5798" s="29"/>
      <c r="AE5798" s="20" t="str">
        <f>VLOOKUP(E5798,'FILIAIS PETZ'!A:Q,17,0)</f>
        <v>CO-2</v>
      </c>
      <c r="AF5798" s="20" t="str">
        <f>VLOOKUP(E5798,'FILIAIS PETZ'!A:Q,3,0)</f>
        <v>FELICIO</v>
      </c>
      <c r="AG5798" s="20" t="str">
        <f>VLOOKUP(E5798,'FILIAIS PETZ'!A:Q,2,0)</f>
        <v>R3</v>
      </c>
      <c r="AH5798" s="75">
        <v>1800</v>
      </c>
      <c r="AI5798" s="16" t="s">
        <v>13320</v>
      </c>
      <c r="AJ5798" s="43">
        <f>VLOOKUP(E5798,'FILIAIS PETZ'!$A$2:$K$2000,11,0)</f>
        <v>18328118003477</v>
      </c>
      <c r="AK5798" s="44">
        <f>AJ5798</f>
        <v>18328118003477</v>
      </c>
    </row>
    <row r="5799" spans="1:37" s="14" customFormat="1" ht="15" customHeight="1" thickBot="1" x14ac:dyDescent="0.25">
      <c r="A5799" s="9"/>
      <c r="B5799" s="18">
        <f>VLOOKUP(C5799,FORNECEDORES!D:E,2,0)</f>
        <v>741390</v>
      </c>
      <c r="C5799" s="19" t="str">
        <f>VLOOKUP(D5799,FORNECEDORES!A:D,4,0)</f>
        <v>53.327.206/0001-97</v>
      </c>
      <c r="D5799" s="13" t="s">
        <v>1785</v>
      </c>
      <c r="E5799" s="20" t="str">
        <f t="shared" si="373"/>
        <v>04 0038</v>
      </c>
      <c r="F5799" s="28" t="s">
        <v>4979</v>
      </c>
      <c r="G5799" s="21" t="str">
        <f>VLOOKUP(E5799,'FILIAIS PETZ'!A:E,5,0)</f>
        <v>PETZ CENTER MINAS</v>
      </c>
      <c r="H5799" s="20" t="str">
        <f>VLOOKUP(E5799,'FILIAIS PETZ'!A:D,4,0)</f>
        <v>CTMN-MG</v>
      </c>
      <c r="I5799" s="46">
        <v>45566</v>
      </c>
      <c r="J5799" s="9" t="s">
        <v>4980</v>
      </c>
      <c r="K5799" s="9"/>
      <c r="L5799" s="29"/>
      <c r="M5799" s="46"/>
      <c r="N5799" s="46"/>
      <c r="O5799" s="46"/>
      <c r="P5799" s="83" t="s">
        <v>4998</v>
      </c>
      <c r="Q5799" s="84">
        <v>3</v>
      </c>
      <c r="R5799" s="84">
        <v>1</v>
      </c>
      <c r="S5799" s="84">
        <v>8</v>
      </c>
      <c r="T5799" s="84" t="s">
        <v>32</v>
      </c>
      <c r="U5799" s="84">
        <v>11002</v>
      </c>
      <c r="V5799" s="84">
        <v>11002</v>
      </c>
      <c r="W5799" s="84" t="s">
        <v>5019</v>
      </c>
      <c r="X5799" s="84" t="s">
        <v>4992</v>
      </c>
      <c r="Y5799" s="84" t="s">
        <v>4980</v>
      </c>
      <c r="Z5799" s="84" t="s">
        <v>4980</v>
      </c>
      <c r="AA5799" s="84" t="s">
        <v>4992</v>
      </c>
      <c r="AB5799" s="84" t="s">
        <v>5066</v>
      </c>
      <c r="AC5799" s="84" t="s">
        <v>4999</v>
      </c>
      <c r="AD5799" s="29"/>
      <c r="AE5799" s="20" t="str">
        <f>VLOOKUP(E5799,'FILIAIS PETZ'!A:Q,17,0)</f>
        <v>MG-2</v>
      </c>
      <c r="AF5799" s="20" t="str">
        <f>VLOOKUP(E5799,'FILIAIS PETZ'!A:Q,3,0)</f>
        <v>FELICIO</v>
      </c>
      <c r="AG5799" s="20" t="str">
        <f>VLOOKUP(E5799,'FILIAIS PETZ'!A:Q,2,0)</f>
        <v>R3</v>
      </c>
      <c r="AH5799" s="75">
        <v>1100</v>
      </c>
      <c r="AI5799" s="16" t="s">
        <v>13320</v>
      </c>
      <c r="AJ5799" s="43"/>
      <c r="AK5799" s="44"/>
    </row>
    <row r="5800" spans="1:37" s="14" customFormat="1" ht="15" customHeight="1" thickBot="1" x14ac:dyDescent="0.25">
      <c r="A5800" s="9"/>
      <c r="B5800" s="18">
        <f>VLOOKUP(C5800,FORNECEDORES!D:E,2,0)</f>
        <v>741390</v>
      </c>
      <c r="C5800" s="19" t="str">
        <f>VLOOKUP(D5800,FORNECEDORES!A:D,4,0)</f>
        <v>53.327.206/0001-97</v>
      </c>
      <c r="D5800" s="13" t="s">
        <v>1785</v>
      </c>
      <c r="E5800" s="20" t="str">
        <f t="shared" si="373"/>
        <v>04 0040</v>
      </c>
      <c r="F5800" s="28" t="s">
        <v>4943</v>
      </c>
      <c r="G5800" s="21" t="str">
        <f>VLOOKUP(E5800,'FILIAIS PETZ'!A:E,5,0)</f>
        <v>PETZ NOSSA SENHORA DO CARMO</v>
      </c>
      <c r="H5800" s="20" t="str">
        <f>VLOOKUP(E5800,'FILIAIS PETZ'!A:D,4,0)</f>
        <v>NSCA-MG</v>
      </c>
      <c r="I5800" s="46">
        <v>45566</v>
      </c>
      <c r="J5800" s="9" t="s">
        <v>4980</v>
      </c>
      <c r="K5800" s="9"/>
      <c r="L5800" s="29"/>
      <c r="M5800" s="46"/>
      <c r="N5800" s="46"/>
      <c r="O5800" s="46"/>
      <c r="P5800" s="83" t="s">
        <v>4998</v>
      </c>
      <c r="Q5800" s="84">
        <v>3</v>
      </c>
      <c r="R5800" s="84">
        <v>1</v>
      </c>
      <c r="S5800" s="84">
        <v>8</v>
      </c>
      <c r="T5800" s="84" t="s">
        <v>32</v>
      </c>
      <c r="U5800" s="84">
        <v>11002</v>
      </c>
      <c r="V5800" s="84">
        <v>11002</v>
      </c>
      <c r="W5800" s="84" t="s">
        <v>5019</v>
      </c>
      <c r="X5800" s="84" t="s">
        <v>4992</v>
      </c>
      <c r="Y5800" s="84" t="s">
        <v>4980</v>
      </c>
      <c r="Z5800" s="84" t="s">
        <v>4980</v>
      </c>
      <c r="AA5800" s="84" t="s">
        <v>4992</v>
      </c>
      <c r="AB5800" s="84" t="s">
        <v>5066</v>
      </c>
      <c r="AC5800" s="84" t="s">
        <v>4999</v>
      </c>
      <c r="AD5800" s="29"/>
      <c r="AE5800" s="20" t="str">
        <f>VLOOKUP(E5800,'FILIAIS PETZ'!A:Q,17,0)</f>
        <v>MG-1</v>
      </c>
      <c r="AF5800" s="20" t="str">
        <f>VLOOKUP(E5800,'FILIAIS PETZ'!A:Q,3,0)</f>
        <v>FELICIO</v>
      </c>
      <c r="AG5800" s="20" t="str">
        <f>VLOOKUP(E5800,'FILIAIS PETZ'!A:Q,2,0)</f>
        <v>R3</v>
      </c>
      <c r="AH5800" s="75">
        <v>1800</v>
      </c>
      <c r="AI5800" s="16" t="s">
        <v>13320</v>
      </c>
      <c r="AJ5800" s="43"/>
      <c r="AK5800" s="44"/>
    </row>
    <row r="5801" spans="1:37" s="14" customFormat="1" ht="15" customHeight="1" thickBot="1" x14ac:dyDescent="0.25">
      <c r="A5801" s="9"/>
      <c r="B5801" s="18">
        <f>VLOOKUP(C5801,FORNECEDORES!D:E,2,0)</f>
        <v>7736</v>
      </c>
      <c r="C5801" s="19" t="str">
        <f>VLOOKUP(D5801,FORNECEDORES!A:D,4,0)</f>
        <v>27.385.816/0001-37</v>
      </c>
      <c r="D5801" s="13" t="s">
        <v>2591</v>
      </c>
      <c r="E5801" s="20" t="str">
        <f t="shared" si="373"/>
        <v>04 0048</v>
      </c>
      <c r="F5801" s="28" t="s">
        <v>4970</v>
      </c>
      <c r="G5801" s="21" t="str">
        <f>VLOOKUP(E5801,'FILIAIS PETZ'!A:E,5,0)</f>
        <v>PETZ BRASILIA EPIA</v>
      </c>
      <c r="H5801" s="20" t="str">
        <f>VLOOKUP(E5801,'FILIAIS PETZ'!A:D,4,0)</f>
        <v>EPIA-DF</v>
      </c>
      <c r="I5801" s="46">
        <v>45566</v>
      </c>
      <c r="J5801" s="9" t="s">
        <v>4980</v>
      </c>
      <c r="K5801" s="9"/>
      <c r="L5801" s="29"/>
      <c r="M5801" s="46"/>
      <c r="N5801" s="46"/>
      <c r="O5801" s="46"/>
      <c r="P5801" s="83" t="s">
        <v>4998</v>
      </c>
      <c r="Q5801" s="84">
        <v>3</v>
      </c>
      <c r="R5801" s="84">
        <v>1</v>
      </c>
      <c r="S5801" s="84">
        <v>8</v>
      </c>
      <c r="T5801" s="84" t="s">
        <v>32</v>
      </c>
      <c r="U5801" s="84">
        <v>11002</v>
      </c>
      <c r="V5801" s="84">
        <v>11002</v>
      </c>
      <c r="W5801" s="84" t="s">
        <v>5019</v>
      </c>
      <c r="X5801" s="84" t="s">
        <v>4992</v>
      </c>
      <c r="Y5801" s="84" t="s">
        <v>4980</v>
      </c>
      <c r="Z5801" s="84" t="s">
        <v>4980</v>
      </c>
      <c r="AA5801" s="84" t="s">
        <v>4992</v>
      </c>
      <c r="AB5801" s="84" t="s">
        <v>5066</v>
      </c>
      <c r="AC5801" s="84" t="s">
        <v>4999</v>
      </c>
      <c r="AD5801" s="29"/>
      <c r="AE5801" s="20" t="str">
        <f>VLOOKUP(E5801,'FILIAIS PETZ'!A:Q,17,0)</f>
        <v>CO-2</v>
      </c>
      <c r="AF5801" s="20" t="str">
        <f>VLOOKUP(E5801,'FILIAIS PETZ'!A:Q,3,0)</f>
        <v>FELICIO</v>
      </c>
      <c r="AG5801" s="20" t="str">
        <f>VLOOKUP(E5801,'FILIAIS PETZ'!A:Q,2,0)</f>
        <v>R3</v>
      </c>
      <c r="AH5801" s="75">
        <v>1800</v>
      </c>
      <c r="AI5801" s="16" t="s">
        <v>13320</v>
      </c>
      <c r="AJ5801" s="43">
        <f>VLOOKUP(E5801,'FILIAIS PETZ'!$A$2:$K$2000,11,0)</f>
        <v>18328118004368</v>
      </c>
      <c r="AK5801" s="44">
        <f>AJ5801</f>
        <v>18328118004368</v>
      </c>
    </row>
    <row r="5802" spans="1:37" s="14" customFormat="1" ht="15" customHeight="1" thickBot="1" x14ac:dyDescent="0.25">
      <c r="A5802" s="9"/>
      <c r="B5802" s="18">
        <f>VLOOKUP(C5802,FORNECEDORES!D:E,2,0)</f>
        <v>741390</v>
      </c>
      <c r="C5802" s="19" t="str">
        <f>VLOOKUP(D5802,FORNECEDORES!A:D,4,0)</f>
        <v>53.327.206/0001-97</v>
      </c>
      <c r="D5802" s="13" t="s">
        <v>1785</v>
      </c>
      <c r="E5802" s="20" t="str">
        <f t="shared" si="373"/>
        <v>04 0061</v>
      </c>
      <c r="F5802" s="28" t="s">
        <v>4946</v>
      </c>
      <c r="G5802" s="21" t="str">
        <f>VLOOKUP(E5802,'FILIAIS PETZ'!A:E,5,0)</f>
        <v>PETZ PAMPULHA</v>
      </c>
      <c r="H5802" s="20" t="str">
        <f>VLOOKUP(E5802,'FILIAIS PETZ'!A:D,4,0)</f>
        <v>PAMP-MG</v>
      </c>
      <c r="I5802" s="46">
        <v>45566</v>
      </c>
      <c r="J5802" s="9" t="s">
        <v>4980</v>
      </c>
      <c r="K5802" s="9"/>
      <c r="L5802" s="29"/>
      <c r="M5802" s="46"/>
      <c r="N5802" s="46"/>
      <c r="O5802" s="46"/>
      <c r="P5802" s="83" t="s">
        <v>4998</v>
      </c>
      <c r="Q5802" s="84">
        <v>3</v>
      </c>
      <c r="R5802" s="84">
        <v>1</v>
      </c>
      <c r="S5802" s="84">
        <v>8</v>
      </c>
      <c r="T5802" s="84" t="s">
        <v>32</v>
      </c>
      <c r="U5802" s="84">
        <v>11002</v>
      </c>
      <c r="V5802" s="84">
        <v>11002</v>
      </c>
      <c r="W5802" s="84" t="s">
        <v>5019</v>
      </c>
      <c r="X5802" s="84" t="s">
        <v>4992</v>
      </c>
      <c r="Y5802" s="84" t="s">
        <v>4980</v>
      </c>
      <c r="Z5802" s="84" t="s">
        <v>4980</v>
      </c>
      <c r="AA5802" s="84" t="s">
        <v>4992</v>
      </c>
      <c r="AB5802" s="84" t="s">
        <v>5066</v>
      </c>
      <c r="AC5802" s="84" t="s">
        <v>4999</v>
      </c>
      <c r="AD5802" s="29"/>
      <c r="AE5802" s="20" t="str">
        <f>VLOOKUP(E5802,'FILIAIS PETZ'!A:Q,17,0)</f>
        <v>MG-1</v>
      </c>
      <c r="AF5802" s="20" t="str">
        <f>VLOOKUP(E5802,'FILIAIS PETZ'!A:Q,3,0)</f>
        <v>FELICIO</v>
      </c>
      <c r="AG5802" s="20" t="str">
        <f>VLOOKUP(E5802,'FILIAIS PETZ'!A:Q,2,0)</f>
        <v>R3</v>
      </c>
      <c r="AH5802" s="75">
        <v>910</v>
      </c>
      <c r="AI5802" s="16" t="s">
        <v>13320</v>
      </c>
      <c r="AJ5802" s="43"/>
      <c r="AK5802" s="44"/>
    </row>
    <row r="5803" spans="1:37" s="14" customFormat="1" ht="15" customHeight="1" thickBot="1" x14ac:dyDescent="0.25">
      <c r="A5803" s="9"/>
      <c r="B5803" s="18">
        <f>VLOOKUP(C5803,FORNECEDORES!D:E,2,0)</f>
        <v>7736</v>
      </c>
      <c r="C5803" s="19" t="str">
        <f>VLOOKUP(D5803,FORNECEDORES!A:D,4,0)</f>
        <v>27.385.816/0001-37</v>
      </c>
      <c r="D5803" s="13" t="s">
        <v>2591</v>
      </c>
      <c r="E5803" s="20" t="str">
        <f t="shared" si="373"/>
        <v>04 0062</v>
      </c>
      <c r="F5803" s="28" t="s">
        <v>4968</v>
      </c>
      <c r="G5803" s="21" t="str">
        <f>VLOOKUP(E5803,'FILIAIS PETZ'!A:E,5,0)</f>
        <v>PETZ BRASILIA ASA NORTE</v>
      </c>
      <c r="H5803" s="20" t="str">
        <f>VLOOKUP(E5803,'FILIAIS PETZ'!A:D,4,0)</f>
        <v>ASAN-DF</v>
      </c>
      <c r="I5803" s="46">
        <v>45566</v>
      </c>
      <c r="J5803" s="9" t="s">
        <v>4980</v>
      </c>
      <c r="K5803" s="9"/>
      <c r="L5803" s="29"/>
      <c r="M5803" s="46"/>
      <c r="N5803" s="46"/>
      <c r="O5803" s="46"/>
      <c r="P5803" s="83" t="s">
        <v>4998</v>
      </c>
      <c r="Q5803" s="84">
        <v>3</v>
      </c>
      <c r="R5803" s="84">
        <v>1</v>
      </c>
      <c r="S5803" s="84">
        <v>8</v>
      </c>
      <c r="T5803" s="84" t="s">
        <v>32</v>
      </c>
      <c r="U5803" s="84">
        <v>11002</v>
      </c>
      <c r="V5803" s="84">
        <v>11002</v>
      </c>
      <c r="W5803" s="84" t="s">
        <v>5019</v>
      </c>
      <c r="X5803" s="84" t="s">
        <v>4992</v>
      </c>
      <c r="Y5803" s="84" t="s">
        <v>4980</v>
      </c>
      <c r="Z5803" s="84" t="s">
        <v>4980</v>
      </c>
      <c r="AA5803" s="84" t="s">
        <v>4992</v>
      </c>
      <c r="AB5803" s="84" t="s">
        <v>5066</v>
      </c>
      <c r="AC5803" s="84" t="s">
        <v>4999</v>
      </c>
      <c r="AD5803" s="29"/>
      <c r="AE5803" s="20" t="str">
        <f>VLOOKUP(E5803,'FILIAIS PETZ'!A:Q,17,0)</f>
        <v>CO-2</v>
      </c>
      <c r="AF5803" s="20" t="str">
        <f>VLOOKUP(E5803,'FILIAIS PETZ'!A:Q,3,0)</f>
        <v>FELICIO</v>
      </c>
      <c r="AG5803" s="20" t="str">
        <f>VLOOKUP(E5803,'FILIAIS PETZ'!A:Q,2,0)</f>
        <v>R3</v>
      </c>
      <c r="AH5803" s="75">
        <v>1500</v>
      </c>
      <c r="AI5803" s="16" t="s">
        <v>13320</v>
      </c>
      <c r="AJ5803" s="43">
        <f>VLOOKUP(E5803,'FILIAIS PETZ'!$A$2:$K$2000,11,0)</f>
        <v>18328118005500</v>
      </c>
      <c r="AK5803" s="44">
        <f>AJ5803</f>
        <v>18328118005500</v>
      </c>
    </row>
    <row r="5804" spans="1:37" s="14" customFormat="1" ht="15" customHeight="1" thickBot="1" x14ac:dyDescent="0.25">
      <c r="A5804" s="9"/>
      <c r="B5804" s="18">
        <f>VLOOKUP(C5804,FORNECEDORES!D:E,2,0)</f>
        <v>7736</v>
      </c>
      <c r="C5804" s="19" t="str">
        <f>VLOOKUP(D5804,FORNECEDORES!A:D,4,0)</f>
        <v>27.385.816/0001-37</v>
      </c>
      <c r="D5804" s="13" t="s">
        <v>2591</v>
      </c>
      <c r="E5804" s="20" t="str">
        <f t="shared" si="373"/>
        <v>04 0077</v>
      </c>
      <c r="F5804" s="28" t="s">
        <v>4954</v>
      </c>
      <c r="G5804" s="21" t="str">
        <f>VLOOKUP(E5804,'FILIAIS PETZ'!A:E,5,0)</f>
        <v>PETZ GOIANIA (SETOR BUENO)</v>
      </c>
      <c r="H5804" s="20" t="str">
        <f>VLOOKUP(E5804,'FILIAIS PETZ'!A:D,4,0)</f>
        <v>BT63-GO</v>
      </c>
      <c r="I5804" s="46">
        <v>45566</v>
      </c>
      <c r="J5804" s="9" t="s">
        <v>4980</v>
      </c>
      <c r="K5804" s="9"/>
      <c r="L5804" s="29"/>
      <c r="M5804" s="46"/>
      <c r="N5804" s="46"/>
      <c r="O5804" s="46"/>
      <c r="P5804" s="83" t="s">
        <v>4998</v>
      </c>
      <c r="Q5804" s="84">
        <v>3</v>
      </c>
      <c r="R5804" s="84">
        <v>1</v>
      </c>
      <c r="S5804" s="84">
        <v>8</v>
      </c>
      <c r="T5804" s="84" t="s">
        <v>32</v>
      </c>
      <c r="U5804" s="84">
        <v>11002</v>
      </c>
      <c r="V5804" s="84">
        <v>11002</v>
      </c>
      <c r="W5804" s="84" t="s">
        <v>5019</v>
      </c>
      <c r="X5804" s="84" t="s">
        <v>4992</v>
      </c>
      <c r="Y5804" s="84" t="s">
        <v>4980</v>
      </c>
      <c r="Z5804" s="84" t="s">
        <v>4980</v>
      </c>
      <c r="AA5804" s="84" t="s">
        <v>4992</v>
      </c>
      <c r="AB5804" s="84" t="s">
        <v>5066</v>
      </c>
      <c r="AC5804" s="84" t="s">
        <v>4999</v>
      </c>
      <c r="AD5804" s="29"/>
      <c r="AE5804" s="20" t="str">
        <f>VLOOKUP(E5804,'FILIAIS PETZ'!A:Q,17,0)</f>
        <v>CO-2</v>
      </c>
      <c r="AF5804" s="20" t="str">
        <f>VLOOKUP(E5804,'FILIAIS PETZ'!A:Q,3,0)</f>
        <v>FELICIO</v>
      </c>
      <c r="AG5804" s="20" t="str">
        <f>VLOOKUP(E5804,'FILIAIS PETZ'!A:Q,2,0)</f>
        <v>R3</v>
      </c>
      <c r="AH5804" s="75">
        <v>2200</v>
      </c>
      <c r="AI5804" s="16" t="s">
        <v>13320</v>
      </c>
      <c r="AJ5804" s="43">
        <f>VLOOKUP(E5804,'FILIAIS PETZ'!$A$2:$K$2000,11,0)</f>
        <v>18328118007545</v>
      </c>
      <c r="AK5804" s="44">
        <f t="shared" ref="AK5804" si="376">AJ5804</f>
        <v>18328118007545</v>
      </c>
    </row>
    <row r="5805" spans="1:37" s="14" customFormat="1" ht="15" customHeight="1" thickBot="1" x14ac:dyDescent="0.25">
      <c r="A5805" s="9"/>
      <c r="B5805" s="18">
        <f>VLOOKUP(C5805,FORNECEDORES!D:E,2,0)</f>
        <v>741390</v>
      </c>
      <c r="C5805" s="19" t="str">
        <f>VLOOKUP(D5805,FORNECEDORES!A:D,4,0)</f>
        <v>53.327.206/0001-97</v>
      </c>
      <c r="D5805" s="13" t="s">
        <v>1785</v>
      </c>
      <c r="E5805" s="20" t="str">
        <f t="shared" si="373"/>
        <v>04 0084</v>
      </c>
      <c r="F5805" s="28" t="s">
        <v>4958</v>
      </c>
      <c r="G5805" s="21" t="str">
        <f>VLOOKUP(E5805,'FILIAIS PETZ'!A:E,5,0)</f>
        <v>PETZ RAJA</v>
      </c>
      <c r="H5805" s="20" t="str">
        <f>VLOOKUP(E5805,'FILIAIS PETZ'!A:D,4,0)</f>
        <v>RAJA-MG</v>
      </c>
      <c r="I5805" s="46">
        <v>45566</v>
      </c>
      <c r="J5805" s="9" t="s">
        <v>4980</v>
      </c>
      <c r="K5805" s="9"/>
      <c r="L5805" s="29"/>
      <c r="M5805" s="46"/>
      <c r="N5805" s="46"/>
      <c r="O5805" s="46"/>
      <c r="P5805" s="83" t="s">
        <v>4998</v>
      </c>
      <c r="Q5805" s="84">
        <v>3</v>
      </c>
      <c r="R5805" s="84">
        <v>1</v>
      </c>
      <c r="S5805" s="84">
        <v>8</v>
      </c>
      <c r="T5805" s="84" t="s">
        <v>32</v>
      </c>
      <c r="U5805" s="84">
        <v>11002</v>
      </c>
      <c r="V5805" s="84">
        <v>11002</v>
      </c>
      <c r="W5805" s="84" t="s">
        <v>5019</v>
      </c>
      <c r="X5805" s="84" t="s">
        <v>4992</v>
      </c>
      <c r="Y5805" s="84" t="s">
        <v>4980</v>
      </c>
      <c r="Z5805" s="84" t="s">
        <v>4980</v>
      </c>
      <c r="AA5805" s="84" t="s">
        <v>4992</v>
      </c>
      <c r="AB5805" s="84" t="s">
        <v>5066</v>
      </c>
      <c r="AC5805" s="84" t="s">
        <v>4999</v>
      </c>
      <c r="AD5805" s="29"/>
      <c r="AE5805" s="20" t="str">
        <f>VLOOKUP(E5805,'FILIAIS PETZ'!A:Q,17,0)</f>
        <v>MG-1</v>
      </c>
      <c r="AF5805" s="20" t="str">
        <f>VLOOKUP(E5805,'FILIAIS PETZ'!A:Q,3,0)</f>
        <v>FELICIO</v>
      </c>
      <c r="AG5805" s="20" t="str">
        <f>VLOOKUP(E5805,'FILIAIS PETZ'!A:Q,2,0)</f>
        <v>R3</v>
      </c>
      <c r="AH5805" s="75">
        <v>960</v>
      </c>
      <c r="AI5805" s="16" t="s">
        <v>13320</v>
      </c>
      <c r="AJ5805" s="43"/>
      <c r="AK5805" s="44"/>
    </row>
    <row r="5806" spans="1:37" s="14" customFormat="1" ht="15" customHeight="1" thickBot="1" x14ac:dyDescent="0.25">
      <c r="A5806" s="9"/>
      <c r="B5806" s="18">
        <f>VLOOKUP(C5806,FORNECEDORES!D:E,2,0)</f>
        <v>55566</v>
      </c>
      <c r="C5806" s="19" t="str">
        <f>VLOOKUP(D5806,FORNECEDORES!A:D,4,0)</f>
        <v>29.209.860/0001-11</v>
      </c>
      <c r="D5806" s="13" t="s">
        <v>2679</v>
      </c>
      <c r="E5806" s="20" t="str">
        <f t="shared" si="373"/>
        <v>04 0093</v>
      </c>
      <c r="F5806" s="28" t="s">
        <v>4942</v>
      </c>
      <c r="G5806" s="21" t="str">
        <f>VLOOKUP(E5806,'FILIAIS PETZ'!A:E,5,0)</f>
        <v>PETZ INDAIATUBA</v>
      </c>
      <c r="H5806" s="20" t="str">
        <f>VLOOKUP(E5806,'FILIAIS PETZ'!A:D,4,0)</f>
        <v>INDT-SP</v>
      </c>
      <c r="I5806" s="46">
        <v>45566</v>
      </c>
      <c r="J5806" s="9" t="s">
        <v>4980</v>
      </c>
      <c r="K5806" s="9" t="s">
        <v>5858</v>
      </c>
      <c r="L5806" s="29" t="s">
        <v>13874</v>
      </c>
      <c r="M5806" s="46">
        <v>45569</v>
      </c>
      <c r="N5806" s="46">
        <v>45602</v>
      </c>
      <c r="O5806" s="46">
        <v>45587</v>
      </c>
      <c r="P5806" s="83" t="s">
        <v>4998</v>
      </c>
      <c r="Q5806" s="84">
        <v>3</v>
      </c>
      <c r="R5806" s="84">
        <v>1</v>
      </c>
      <c r="S5806" s="84">
        <v>8</v>
      </c>
      <c r="T5806" s="84" t="s">
        <v>32</v>
      </c>
      <c r="U5806" s="84">
        <v>11002</v>
      </c>
      <c r="V5806" s="84">
        <v>11002</v>
      </c>
      <c r="W5806" s="84" t="s">
        <v>5019</v>
      </c>
      <c r="X5806" s="84" t="s">
        <v>4992</v>
      </c>
      <c r="Y5806" s="84" t="s">
        <v>4980</v>
      </c>
      <c r="Z5806" s="84" t="s">
        <v>4980</v>
      </c>
      <c r="AA5806" s="84" t="s">
        <v>4992</v>
      </c>
      <c r="AB5806" s="84" t="s">
        <v>5066</v>
      </c>
      <c r="AC5806" s="84" t="s">
        <v>4999</v>
      </c>
      <c r="AD5806" s="29"/>
      <c r="AE5806" s="20" t="str">
        <f>VLOOKUP(E5806,'FILIAIS PETZ'!A:Q,17,0)</f>
        <v>SP7</v>
      </c>
      <c r="AF5806" s="20" t="str">
        <f>VLOOKUP(E5806,'FILIAIS PETZ'!A:Q,3,0)</f>
        <v>FELICIO</v>
      </c>
      <c r="AG5806" s="20" t="str">
        <f>VLOOKUP(E5806,'FILIAIS PETZ'!A:Q,2,0)</f>
        <v>R3</v>
      </c>
      <c r="AH5806" s="75">
        <v>1100</v>
      </c>
      <c r="AI5806" s="16" t="s">
        <v>13320</v>
      </c>
      <c r="AJ5806" s="43">
        <f>VLOOKUP(E5806,'FILIAIS PETZ'!$A$2:$K$2000,11,0)</f>
        <v>18328118008517</v>
      </c>
      <c r="AK5806" s="44">
        <f t="shared" ref="AK5806" si="377">AJ5806</f>
        <v>18328118008517</v>
      </c>
    </row>
    <row r="5807" spans="1:37" s="14" customFormat="1" ht="15" customHeight="1" thickBot="1" x14ac:dyDescent="0.25">
      <c r="A5807" s="9"/>
      <c r="B5807" s="18">
        <f>VLOOKUP(C5807,FORNECEDORES!D:E,2,0)</f>
        <v>741390</v>
      </c>
      <c r="C5807" s="19" t="str">
        <f>VLOOKUP(D5807,FORNECEDORES!A:D,4,0)</f>
        <v>53.327.206/0001-97</v>
      </c>
      <c r="D5807" s="13" t="s">
        <v>1785</v>
      </c>
      <c r="E5807" s="20" t="str">
        <f t="shared" si="373"/>
        <v>04 0095</v>
      </c>
      <c r="F5807" s="28" t="s">
        <v>4945</v>
      </c>
      <c r="G5807" s="21" t="str">
        <f>VLOOKUP(E5807,'FILIAIS PETZ'!A:E,5,0)</f>
        <v>PETZ BETIM</v>
      </c>
      <c r="H5807" s="20" t="str">
        <f>VLOOKUP(E5807,'FILIAIS PETZ'!A:D,4,0)</f>
        <v>BTIM-MG</v>
      </c>
      <c r="I5807" s="46">
        <v>45566</v>
      </c>
      <c r="J5807" s="9" t="s">
        <v>4980</v>
      </c>
      <c r="K5807" s="9"/>
      <c r="L5807" s="29"/>
      <c r="M5807" s="46"/>
      <c r="N5807" s="46"/>
      <c r="O5807" s="46"/>
      <c r="P5807" s="83" t="s">
        <v>4998</v>
      </c>
      <c r="Q5807" s="84">
        <v>3</v>
      </c>
      <c r="R5807" s="84">
        <v>1</v>
      </c>
      <c r="S5807" s="84">
        <v>8</v>
      </c>
      <c r="T5807" s="84" t="s">
        <v>32</v>
      </c>
      <c r="U5807" s="84">
        <v>11002</v>
      </c>
      <c r="V5807" s="84">
        <v>11002</v>
      </c>
      <c r="W5807" s="84" t="s">
        <v>5019</v>
      </c>
      <c r="X5807" s="84" t="s">
        <v>4992</v>
      </c>
      <c r="Y5807" s="84" t="s">
        <v>4980</v>
      </c>
      <c r="Z5807" s="84" t="s">
        <v>4980</v>
      </c>
      <c r="AA5807" s="84" t="s">
        <v>4992</v>
      </c>
      <c r="AB5807" s="84" t="s">
        <v>5066</v>
      </c>
      <c r="AC5807" s="84" t="s">
        <v>4999</v>
      </c>
      <c r="AD5807" s="29"/>
      <c r="AE5807" s="20" t="str">
        <f>VLOOKUP(E5807,'FILIAIS PETZ'!A:Q,17,0)</f>
        <v>MG-2</v>
      </c>
      <c r="AF5807" s="20" t="str">
        <f>VLOOKUP(E5807,'FILIAIS PETZ'!A:Q,3,0)</f>
        <v>FELICIO</v>
      </c>
      <c r="AG5807" s="20" t="str">
        <f>VLOOKUP(E5807,'FILIAIS PETZ'!A:Q,2,0)</f>
        <v>R3</v>
      </c>
      <c r="AH5807" s="75">
        <v>1350</v>
      </c>
      <c r="AI5807" s="16" t="s">
        <v>13320</v>
      </c>
      <c r="AJ5807" s="43"/>
      <c r="AK5807" s="44"/>
    </row>
    <row r="5808" spans="1:37" s="14" customFormat="1" ht="15" customHeight="1" thickBot="1" x14ac:dyDescent="0.25">
      <c r="A5808" s="9"/>
      <c r="B5808" s="18">
        <f>VLOOKUP(C5808,FORNECEDORES!D:E,2,0)</f>
        <v>741390</v>
      </c>
      <c r="C5808" s="19" t="str">
        <f>VLOOKUP(D5808,FORNECEDORES!A:D,4,0)</f>
        <v>53.327.206/0001-97</v>
      </c>
      <c r="D5808" s="13" t="s">
        <v>1785</v>
      </c>
      <c r="E5808" s="20" t="str">
        <f t="shared" si="373"/>
        <v>04 0107</v>
      </c>
      <c r="F5808" s="28" t="s">
        <v>4930</v>
      </c>
      <c r="G5808" s="21" t="str">
        <f>VLOOKUP(E5808,'FILIAIS PETZ'!A:E,5,0)</f>
        <v>PETZ CONTAGEM</v>
      </c>
      <c r="H5808" s="20" t="str">
        <f>VLOOKUP(E5808,'FILIAIS PETZ'!A:D,4,0)</f>
        <v>CNTG-MG</v>
      </c>
      <c r="I5808" s="46">
        <v>45566</v>
      </c>
      <c r="J5808" s="9" t="s">
        <v>4980</v>
      </c>
      <c r="K5808" s="9"/>
      <c r="L5808" s="29"/>
      <c r="M5808" s="46"/>
      <c r="N5808" s="46"/>
      <c r="O5808" s="46"/>
      <c r="P5808" s="83" t="s">
        <v>4998</v>
      </c>
      <c r="Q5808" s="84">
        <v>3</v>
      </c>
      <c r="R5808" s="84">
        <v>1</v>
      </c>
      <c r="S5808" s="84">
        <v>8</v>
      </c>
      <c r="T5808" s="84" t="s">
        <v>32</v>
      </c>
      <c r="U5808" s="84">
        <v>11002</v>
      </c>
      <c r="V5808" s="84">
        <v>11002</v>
      </c>
      <c r="W5808" s="84" t="s">
        <v>5019</v>
      </c>
      <c r="X5808" s="84" t="s">
        <v>4992</v>
      </c>
      <c r="Y5808" s="84" t="s">
        <v>4980</v>
      </c>
      <c r="Z5808" s="84" t="s">
        <v>4980</v>
      </c>
      <c r="AA5808" s="84" t="s">
        <v>4992</v>
      </c>
      <c r="AB5808" s="84" t="s">
        <v>5066</v>
      </c>
      <c r="AC5808" s="84" t="s">
        <v>4999</v>
      </c>
      <c r="AD5808" s="29"/>
      <c r="AE5808" s="20" t="str">
        <f>VLOOKUP(E5808,'FILIAIS PETZ'!A:Q,17,0)</f>
        <v>MG-2</v>
      </c>
      <c r="AF5808" s="20" t="str">
        <f>VLOOKUP(E5808,'FILIAIS PETZ'!A:Q,3,0)</f>
        <v>FELICIO</v>
      </c>
      <c r="AG5808" s="20" t="str">
        <f>VLOOKUP(E5808,'FILIAIS PETZ'!A:Q,2,0)</f>
        <v>R3</v>
      </c>
      <c r="AH5808" s="75">
        <v>1050</v>
      </c>
      <c r="AI5808" s="16" t="s">
        <v>13320</v>
      </c>
      <c r="AJ5808" s="43"/>
      <c r="AK5808" s="44"/>
    </row>
    <row r="5809" spans="1:37" s="14" customFormat="1" ht="15" customHeight="1" thickBot="1" x14ac:dyDescent="0.25">
      <c r="A5809" s="9"/>
      <c r="B5809" s="18">
        <f>VLOOKUP(C5809,FORNECEDORES!D:E,2,0)</f>
        <v>55566</v>
      </c>
      <c r="C5809" s="19" t="str">
        <f>VLOOKUP(D5809,FORNECEDORES!A:D,4,0)</f>
        <v>29.209.860/0001-11</v>
      </c>
      <c r="D5809" s="13" t="s">
        <v>2679</v>
      </c>
      <c r="E5809" s="20" t="str">
        <f t="shared" si="373"/>
        <v>04 0119</v>
      </c>
      <c r="F5809" s="28" t="s">
        <v>4934</v>
      </c>
      <c r="G5809" s="21" t="str">
        <f>VLOOKUP(E5809,'FILIAIS PETZ'!A:E,5,0)</f>
        <v>PETZ ITU</v>
      </c>
      <c r="H5809" s="20" t="str">
        <f>VLOOKUP(E5809,'FILIAIS PETZ'!A:D,4,0)</f>
        <v>ITTU-SP</v>
      </c>
      <c r="I5809" s="46">
        <v>45566</v>
      </c>
      <c r="J5809" s="9" t="s">
        <v>4980</v>
      </c>
      <c r="K5809" s="9"/>
      <c r="L5809" s="29"/>
      <c r="M5809" s="46"/>
      <c r="N5809" s="46"/>
      <c r="O5809" s="46"/>
      <c r="P5809" s="83" t="s">
        <v>4998</v>
      </c>
      <c r="Q5809" s="84">
        <v>3</v>
      </c>
      <c r="R5809" s="84">
        <v>1</v>
      </c>
      <c r="S5809" s="84">
        <v>8</v>
      </c>
      <c r="T5809" s="84" t="s">
        <v>32</v>
      </c>
      <c r="U5809" s="84">
        <v>11002</v>
      </c>
      <c r="V5809" s="84">
        <v>11002</v>
      </c>
      <c r="W5809" s="84" t="s">
        <v>5019</v>
      </c>
      <c r="X5809" s="84" t="s">
        <v>4992</v>
      </c>
      <c r="Y5809" s="84" t="s">
        <v>4980</v>
      </c>
      <c r="Z5809" s="84" t="s">
        <v>4980</v>
      </c>
      <c r="AA5809" s="84" t="s">
        <v>4992</v>
      </c>
      <c r="AB5809" s="84" t="s">
        <v>5066</v>
      </c>
      <c r="AC5809" s="84" t="s">
        <v>4999</v>
      </c>
      <c r="AD5809" s="29"/>
      <c r="AE5809" s="20" t="str">
        <f>VLOOKUP(E5809,'FILIAIS PETZ'!A:Q,17,0)</f>
        <v>SP7</v>
      </c>
      <c r="AF5809" s="20" t="str">
        <f>VLOOKUP(E5809,'FILIAIS PETZ'!A:Q,3,0)</f>
        <v>FELICIO</v>
      </c>
      <c r="AG5809" s="20" t="str">
        <f>VLOOKUP(E5809,'FILIAIS PETZ'!A:Q,2,0)</f>
        <v>R3</v>
      </c>
      <c r="AH5809" s="75">
        <v>1100</v>
      </c>
      <c r="AI5809" s="16" t="s">
        <v>13320</v>
      </c>
      <c r="AJ5809" s="43">
        <f>VLOOKUP(E5809,'FILIAIS PETZ'!$A$2:$K$2000,11,0)</f>
        <v>18328118010848</v>
      </c>
      <c r="AK5809" s="44">
        <f t="shared" ref="AK5809" si="378">AJ5809</f>
        <v>18328118010848</v>
      </c>
    </row>
    <row r="5810" spans="1:37" s="14" customFormat="1" ht="15" customHeight="1" thickBot="1" x14ac:dyDescent="0.25">
      <c r="A5810" s="9"/>
      <c r="B5810" s="18">
        <f>VLOOKUP(C5810,FORNECEDORES!D:E,2,0)</f>
        <v>741390</v>
      </c>
      <c r="C5810" s="19" t="str">
        <f>VLOOKUP(D5810,FORNECEDORES!A:D,4,0)</f>
        <v>53.327.206/0001-97</v>
      </c>
      <c r="D5810" s="13" t="s">
        <v>1785</v>
      </c>
      <c r="E5810" s="20" t="str">
        <f t="shared" si="373"/>
        <v>04 0122</v>
      </c>
      <c r="F5810" s="28" t="s">
        <v>6386</v>
      </c>
      <c r="G5810" s="21" t="str">
        <f>VLOOKUP(E5810,'FILIAIS PETZ'!A:E,5,0)</f>
        <v>PETZ JUIZ DE FORA</v>
      </c>
      <c r="H5810" s="20" t="str">
        <f>VLOOKUP(E5810,'FILIAIS PETZ'!A:D,4,0)</f>
        <v>JUZF-MG</v>
      </c>
      <c r="I5810" s="46">
        <v>45566</v>
      </c>
      <c r="J5810" s="9" t="s">
        <v>4980</v>
      </c>
      <c r="K5810" s="9"/>
      <c r="L5810" s="29"/>
      <c r="M5810" s="46"/>
      <c r="N5810" s="46"/>
      <c r="O5810" s="46"/>
      <c r="P5810" s="83" t="s">
        <v>4998</v>
      </c>
      <c r="Q5810" s="84">
        <v>3</v>
      </c>
      <c r="R5810" s="84">
        <v>1</v>
      </c>
      <c r="S5810" s="84">
        <v>8</v>
      </c>
      <c r="T5810" s="84" t="s">
        <v>32</v>
      </c>
      <c r="U5810" s="84">
        <v>11002</v>
      </c>
      <c r="V5810" s="84">
        <v>11002</v>
      </c>
      <c r="W5810" s="84" t="s">
        <v>5019</v>
      </c>
      <c r="X5810" s="84" t="s">
        <v>4992</v>
      </c>
      <c r="Y5810" s="84" t="s">
        <v>4980</v>
      </c>
      <c r="Z5810" s="84" t="s">
        <v>4980</v>
      </c>
      <c r="AA5810" s="84" t="s">
        <v>4992</v>
      </c>
      <c r="AB5810" s="84" t="s">
        <v>5066</v>
      </c>
      <c r="AC5810" s="84" t="s">
        <v>4999</v>
      </c>
      <c r="AD5810" s="29"/>
      <c r="AE5810" s="20" t="str">
        <f>VLOOKUP(E5810,'FILIAIS PETZ'!A:Q,17,0)</f>
        <v>MG-1</v>
      </c>
      <c r="AF5810" s="20" t="str">
        <f>VLOOKUP(E5810,'FILIAIS PETZ'!A:Q,3,0)</f>
        <v>FELICIO</v>
      </c>
      <c r="AG5810" s="20" t="str">
        <f>VLOOKUP(E5810,'FILIAIS PETZ'!A:Q,2,0)</f>
        <v>R3</v>
      </c>
      <c r="AH5810" s="75">
        <v>1150</v>
      </c>
      <c r="AI5810" s="16" t="s">
        <v>13320</v>
      </c>
      <c r="AJ5810" s="43"/>
      <c r="AK5810" s="44"/>
    </row>
    <row r="5811" spans="1:37" s="14" customFormat="1" ht="15" customHeight="1" thickBot="1" x14ac:dyDescent="0.25">
      <c r="A5811" s="9"/>
      <c r="B5811" s="18">
        <f>VLOOKUP(C5811,FORNECEDORES!D:E,2,0)</f>
        <v>40460</v>
      </c>
      <c r="C5811" s="19" t="str">
        <f>VLOOKUP(D5811,FORNECEDORES!A:D,4,0)</f>
        <v>30.515.748/0001-98</v>
      </c>
      <c r="D5811" s="13" t="s">
        <v>2732</v>
      </c>
      <c r="E5811" s="20" t="str">
        <f t="shared" si="373"/>
        <v>04 0125</v>
      </c>
      <c r="F5811" s="28" t="s">
        <v>8981</v>
      </c>
      <c r="G5811" s="21" t="str">
        <f>VLOOKUP(E5811,'FILIAIS PETZ'!A:E,5,0)</f>
        <v>PETZ CERRO CORA</v>
      </c>
      <c r="H5811" s="20" t="str">
        <f>VLOOKUP(E5811,'FILIAIS PETZ'!A:D,4,0)</f>
        <v>CORA-SP</v>
      </c>
      <c r="I5811" s="46">
        <v>45566</v>
      </c>
      <c r="J5811" s="9" t="s">
        <v>4980</v>
      </c>
      <c r="K5811" s="9"/>
      <c r="L5811" s="29"/>
      <c r="M5811" s="46"/>
      <c r="N5811" s="46"/>
      <c r="O5811" s="46"/>
      <c r="P5811" s="83" t="s">
        <v>4998</v>
      </c>
      <c r="Q5811" s="84">
        <v>3</v>
      </c>
      <c r="R5811" s="84">
        <v>1</v>
      </c>
      <c r="S5811" s="84">
        <v>8</v>
      </c>
      <c r="T5811" s="84" t="s">
        <v>32</v>
      </c>
      <c r="U5811" s="84">
        <v>11002</v>
      </c>
      <c r="V5811" s="84">
        <v>11002</v>
      </c>
      <c r="W5811" s="84" t="s">
        <v>5019</v>
      </c>
      <c r="X5811" s="84" t="s">
        <v>4992</v>
      </c>
      <c r="Y5811" s="84" t="s">
        <v>4980</v>
      </c>
      <c r="Z5811" s="84" t="s">
        <v>4980</v>
      </c>
      <c r="AA5811" s="84" t="s">
        <v>4992</v>
      </c>
      <c r="AB5811" s="84" t="s">
        <v>5066</v>
      </c>
      <c r="AC5811" s="84" t="s">
        <v>4999</v>
      </c>
      <c r="AD5811" s="29"/>
      <c r="AE5811" s="20" t="str">
        <f>VLOOKUP(E5811,'FILIAIS PETZ'!A:Q,17,0)</f>
        <v>SP7</v>
      </c>
      <c r="AF5811" s="20" t="str">
        <f>VLOOKUP(E5811,'FILIAIS PETZ'!A:Q,3,0)</f>
        <v>FELICIO</v>
      </c>
      <c r="AG5811" s="20" t="str">
        <f>VLOOKUP(E5811,'FILIAIS PETZ'!A:Q,2,0)</f>
        <v>R3</v>
      </c>
      <c r="AH5811" s="75">
        <v>900</v>
      </c>
      <c r="AI5811" s="16" t="s">
        <v>13320</v>
      </c>
      <c r="AJ5811" s="43">
        <f>VLOOKUP(E5811,'FILIAIS PETZ'!$A$2:$K$2000,11,0)</f>
        <v>18328118013600</v>
      </c>
      <c r="AK5811" s="44">
        <f>AJ5811</f>
        <v>18328118013600</v>
      </c>
    </row>
    <row r="5812" spans="1:37" s="14" customFormat="1" ht="15" customHeight="1" thickBot="1" x14ac:dyDescent="0.25">
      <c r="A5812" s="9"/>
      <c r="B5812" s="18">
        <f>VLOOKUP(C5812,FORNECEDORES!D:E,2,0)</f>
        <v>741390</v>
      </c>
      <c r="C5812" s="19" t="str">
        <f>VLOOKUP(D5812,FORNECEDORES!A:D,4,0)</f>
        <v>53.327.206/0001-97</v>
      </c>
      <c r="D5812" s="13" t="s">
        <v>1785</v>
      </c>
      <c r="E5812" s="20" t="str">
        <f t="shared" si="373"/>
        <v>04 0130</v>
      </c>
      <c r="F5812" s="28" t="s">
        <v>4975</v>
      </c>
      <c r="G5812" s="21" t="str">
        <f>VLOOKUP(E5812,'FILIAIS PETZ'!A:E,5,0)</f>
        <v>PETZ CARLOS LUZ</v>
      </c>
      <c r="H5812" s="20" t="str">
        <f>VLOOKUP(E5812,'FILIAIS PETZ'!A:D,4,0)</f>
        <v>CLUZ-MG</v>
      </c>
      <c r="I5812" s="46">
        <v>45566</v>
      </c>
      <c r="J5812" s="9" t="s">
        <v>4980</v>
      </c>
      <c r="K5812" s="9"/>
      <c r="L5812" s="29"/>
      <c r="M5812" s="46"/>
      <c r="N5812" s="46"/>
      <c r="O5812" s="46"/>
      <c r="P5812" s="83" t="s">
        <v>4998</v>
      </c>
      <c r="Q5812" s="84">
        <v>3</v>
      </c>
      <c r="R5812" s="84">
        <v>1</v>
      </c>
      <c r="S5812" s="84">
        <v>8</v>
      </c>
      <c r="T5812" s="84" t="s">
        <v>32</v>
      </c>
      <c r="U5812" s="84">
        <v>11002</v>
      </c>
      <c r="V5812" s="84">
        <v>11002</v>
      </c>
      <c r="W5812" s="84" t="s">
        <v>5019</v>
      </c>
      <c r="X5812" s="84" t="s">
        <v>4992</v>
      </c>
      <c r="Y5812" s="84" t="s">
        <v>4980</v>
      </c>
      <c r="Z5812" s="84" t="s">
        <v>4980</v>
      </c>
      <c r="AA5812" s="84" t="s">
        <v>4992</v>
      </c>
      <c r="AB5812" s="84" t="s">
        <v>5066</v>
      </c>
      <c r="AC5812" s="84" t="s">
        <v>4999</v>
      </c>
      <c r="AD5812" s="29"/>
      <c r="AE5812" s="20" t="str">
        <f>VLOOKUP(E5812,'FILIAIS PETZ'!A:Q,17,0)</f>
        <v>MG-1</v>
      </c>
      <c r="AF5812" s="20" t="str">
        <f>VLOOKUP(E5812,'FILIAIS PETZ'!A:Q,3,0)</f>
        <v>FELICIO</v>
      </c>
      <c r="AG5812" s="20" t="str">
        <f>VLOOKUP(E5812,'FILIAIS PETZ'!A:Q,2,0)</f>
        <v>R3</v>
      </c>
      <c r="AH5812" s="75">
        <v>840</v>
      </c>
      <c r="AI5812" s="16" t="s">
        <v>13320</v>
      </c>
      <c r="AJ5812" s="43"/>
      <c r="AK5812" s="44"/>
    </row>
    <row r="5813" spans="1:37" s="14" customFormat="1" ht="15" customHeight="1" thickBot="1" x14ac:dyDescent="0.25">
      <c r="A5813" s="9"/>
      <c r="B5813" s="18" t="e">
        <f>VLOOKUP(C5813,FORNECEDORES!D:E,2,0)</f>
        <v>#N/A</v>
      </c>
      <c r="C5813" s="19" t="e">
        <f>VLOOKUP(D5813,FORNECEDORES!A:D,4,0)</f>
        <v>#N/A</v>
      </c>
      <c r="D5813" s="13" t="s">
        <v>13319</v>
      </c>
      <c r="E5813" s="20" t="str">
        <f t="shared" si="373"/>
        <v>04 0139</v>
      </c>
      <c r="F5813" s="28" t="s">
        <v>4978</v>
      </c>
      <c r="G5813" s="21" t="str">
        <f>VLOOKUP(E5813,'FILIAIS PETZ'!A:E,5,0)</f>
        <v>PETZ PALMAS</v>
      </c>
      <c r="H5813" s="20" t="str">
        <f>VLOOKUP(E5813,'FILIAIS PETZ'!A:D,4,0)</f>
        <v>PMAS-TO</v>
      </c>
      <c r="I5813" s="46">
        <v>45566</v>
      </c>
      <c r="J5813" s="9" t="s">
        <v>4980</v>
      </c>
      <c r="K5813" s="9"/>
      <c r="L5813" s="29"/>
      <c r="M5813" s="46"/>
      <c r="N5813" s="46"/>
      <c r="O5813" s="46"/>
      <c r="P5813" s="83" t="s">
        <v>4998</v>
      </c>
      <c r="Q5813" s="84">
        <v>3</v>
      </c>
      <c r="R5813" s="84">
        <v>1</v>
      </c>
      <c r="S5813" s="84">
        <v>8</v>
      </c>
      <c r="T5813" s="84" t="s">
        <v>32</v>
      </c>
      <c r="U5813" s="84">
        <v>11002</v>
      </c>
      <c r="V5813" s="84">
        <v>11002</v>
      </c>
      <c r="W5813" s="84" t="s">
        <v>5019</v>
      </c>
      <c r="X5813" s="84" t="s">
        <v>4992</v>
      </c>
      <c r="Y5813" s="84" t="s">
        <v>4980</v>
      </c>
      <c r="Z5813" s="84" t="s">
        <v>4980</v>
      </c>
      <c r="AA5813" s="84" t="s">
        <v>4992</v>
      </c>
      <c r="AB5813" s="84" t="s">
        <v>5066</v>
      </c>
      <c r="AC5813" s="84" t="s">
        <v>4999</v>
      </c>
      <c r="AD5813" s="29"/>
      <c r="AE5813" s="20" t="str">
        <f>VLOOKUP(E5813,'FILIAIS PETZ'!A:Q,17,0)</f>
        <v>CO-2</v>
      </c>
      <c r="AF5813" s="20" t="str">
        <f>VLOOKUP(E5813,'FILIAIS PETZ'!A:Q,3,0)</f>
        <v>FELICIO</v>
      </c>
      <c r="AG5813" s="20" t="str">
        <f>VLOOKUP(E5813,'FILIAIS PETZ'!A:Q,2,0)</f>
        <v>R3</v>
      </c>
      <c r="AH5813" s="75">
        <v>1900</v>
      </c>
      <c r="AI5813" s="16" t="s">
        <v>13320</v>
      </c>
      <c r="AJ5813" s="43"/>
      <c r="AK5813" s="44"/>
    </row>
    <row r="5814" spans="1:37" s="14" customFormat="1" ht="15" customHeight="1" thickBot="1" x14ac:dyDescent="0.25">
      <c r="A5814" s="9"/>
      <c r="B5814" s="18">
        <f>VLOOKUP(C5814,FORNECEDORES!D:E,2,0)</f>
        <v>7736</v>
      </c>
      <c r="C5814" s="19" t="str">
        <f>VLOOKUP(D5814,FORNECEDORES!A:D,4,0)</f>
        <v>27.385.816/0001-37</v>
      </c>
      <c r="D5814" s="13" t="s">
        <v>2591</v>
      </c>
      <c r="E5814" s="20" t="str">
        <f t="shared" ref="E5814:E5847" si="379">CONCATENATE("04 ",F5814)</f>
        <v>04 0150</v>
      </c>
      <c r="F5814" s="28" t="s">
        <v>4963</v>
      </c>
      <c r="G5814" s="21" t="str">
        <f>VLOOKUP(E5814,'FILIAIS PETZ'!A:E,5,0)</f>
        <v>PETZ BRASILIA JARDIM BOTANICO</v>
      </c>
      <c r="H5814" s="20" t="str">
        <f>VLOOKUP(E5814,'FILIAIS PETZ'!A:D,4,0)</f>
        <v>BJDB-DF</v>
      </c>
      <c r="I5814" s="46">
        <v>45566</v>
      </c>
      <c r="J5814" s="9" t="s">
        <v>4980</v>
      </c>
      <c r="K5814" s="9"/>
      <c r="L5814" s="29"/>
      <c r="M5814" s="46"/>
      <c r="N5814" s="46"/>
      <c r="O5814" s="46"/>
      <c r="P5814" s="83" t="s">
        <v>4998</v>
      </c>
      <c r="Q5814" s="84">
        <v>3</v>
      </c>
      <c r="R5814" s="84">
        <v>1</v>
      </c>
      <c r="S5814" s="84">
        <v>8</v>
      </c>
      <c r="T5814" s="84" t="s">
        <v>32</v>
      </c>
      <c r="U5814" s="84">
        <v>11002</v>
      </c>
      <c r="V5814" s="84">
        <v>11002</v>
      </c>
      <c r="W5814" s="84" t="s">
        <v>5019</v>
      </c>
      <c r="X5814" s="84" t="s">
        <v>4992</v>
      </c>
      <c r="Y5814" s="84" t="s">
        <v>4980</v>
      </c>
      <c r="Z5814" s="84" t="s">
        <v>4980</v>
      </c>
      <c r="AA5814" s="84" t="s">
        <v>4992</v>
      </c>
      <c r="AB5814" s="84" t="s">
        <v>5066</v>
      </c>
      <c r="AC5814" s="84" t="s">
        <v>4999</v>
      </c>
      <c r="AD5814" s="29"/>
      <c r="AE5814" s="20" t="str">
        <f>VLOOKUP(E5814,'FILIAIS PETZ'!A:Q,17,0)</f>
        <v>CO-1</v>
      </c>
      <c r="AF5814" s="20" t="str">
        <f>VLOOKUP(E5814,'FILIAIS PETZ'!A:Q,3,0)</f>
        <v>FELICIO</v>
      </c>
      <c r="AG5814" s="20" t="str">
        <f>VLOOKUP(E5814,'FILIAIS PETZ'!A:Q,2,0)</f>
        <v>R3</v>
      </c>
      <c r="AH5814" s="75">
        <v>1800</v>
      </c>
      <c r="AI5814" s="16" t="s">
        <v>13320</v>
      </c>
      <c r="AJ5814" s="43">
        <f>VLOOKUP(E5814,'FILIAIS PETZ'!$A$2:$K$2000,11,0)</f>
        <v>18328118014320</v>
      </c>
      <c r="AK5814" s="44">
        <f>AJ5814</f>
        <v>18328118014320</v>
      </c>
    </row>
    <row r="5815" spans="1:37" s="14" customFormat="1" ht="15" customHeight="1" thickBot="1" x14ac:dyDescent="0.25">
      <c r="A5815" s="9"/>
      <c r="B5815" s="18">
        <f>VLOOKUP(C5815,FORNECEDORES!D:E,2,0)</f>
        <v>7736</v>
      </c>
      <c r="C5815" s="19" t="str">
        <f>VLOOKUP(D5815,FORNECEDORES!A:D,4,0)</f>
        <v>27.385.816/0001-37</v>
      </c>
      <c r="D5815" s="13" t="s">
        <v>2591</v>
      </c>
      <c r="E5815" s="20" t="str">
        <f t="shared" si="379"/>
        <v>04 0153</v>
      </c>
      <c r="F5815" s="28" t="s">
        <v>4966</v>
      </c>
      <c r="G5815" s="21" t="str">
        <f>VLOOKUP(E5815,'FILIAIS PETZ'!A:E,5,0)</f>
        <v>PETZ TAGUATINGA</v>
      </c>
      <c r="H5815" s="20" t="str">
        <f>VLOOKUP(E5815,'FILIAIS PETZ'!A:D,4,0)</f>
        <v>TGTG-DF</v>
      </c>
      <c r="I5815" s="46">
        <v>45566</v>
      </c>
      <c r="J5815" s="9" t="s">
        <v>4980</v>
      </c>
      <c r="K5815" s="9"/>
      <c r="L5815" s="29"/>
      <c r="M5815" s="46"/>
      <c r="N5815" s="46"/>
      <c r="O5815" s="46"/>
      <c r="P5815" s="83" t="s">
        <v>4998</v>
      </c>
      <c r="Q5815" s="84">
        <v>3</v>
      </c>
      <c r="R5815" s="84">
        <v>1</v>
      </c>
      <c r="S5815" s="84">
        <v>8</v>
      </c>
      <c r="T5815" s="84" t="s">
        <v>32</v>
      </c>
      <c r="U5815" s="84">
        <v>11002</v>
      </c>
      <c r="V5815" s="84">
        <v>11002</v>
      </c>
      <c r="W5815" s="84" t="s">
        <v>5019</v>
      </c>
      <c r="X5815" s="84" t="s">
        <v>4992</v>
      </c>
      <c r="Y5815" s="84" t="s">
        <v>4980</v>
      </c>
      <c r="Z5815" s="84" t="s">
        <v>4980</v>
      </c>
      <c r="AA5815" s="84" t="s">
        <v>4992</v>
      </c>
      <c r="AB5815" s="84" t="s">
        <v>5066</v>
      </c>
      <c r="AC5815" s="84" t="s">
        <v>4999</v>
      </c>
      <c r="AD5815" s="29"/>
      <c r="AE5815" s="20" t="str">
        <f>VLOOKUP(E5815,'FILIAIS PETZ'!A:Q,17,0)</f>
        <v>CO-1</v>
      </c>
      <c r="AF5815" s="20" t="str">
        <f>VLOOKUP(E5815,'FILIAIS PETZ'!A:Q,3,0)</f>
        <v>FELICIO</v>
      </c>
      <c r="AG5815" s="20" t="str">
        <f>VLOOKUP(E5815,'FILIAIS PETZ'!A:Q,2,0)</f>
        <v>R3</v>
      </c>
      <c r="AH5815" s="75">
        <v>1800</v>
      </c>
      <c r="AI5815" s="16" t="s">
        <v>13320</v>
      </c>
      <c r="AJ5815" s="43">
        <f>VLOOKUP(E5815,'FILIAIS PETZ'!$A$2:$K$2000,11,0)</f>
        <v>18328118014916</v>
      </c>
      <c r="AK5815" s="44">
        <f>AJ5815</f>
        <v>18328118014916</v>
      </c>
    </row>
    <row r="5816" spans="1:37" s="14" customFormat="1" ht="15" customHeight="1" thickBot="1" x14ac:dyDescent="0.25">
      <c r="A5816" s="9"/>
      <c r="B5816" s="18">
        <f>VLOOKUP(C5816,FORNECEDORES!D:E,2,0)</f>
        <v>741390</v>
      </c>
      <c r="C5816" s="19" t="str">
        <f>VLOOKUP(D5816,FORNECEDORES!A:D,4,0)</f>
        <v>53.327.206/0001-97</v>
      </c>
      <c r="D5816" s="13" t="s">
        <v>1785</v>
      </c>
      <c r="E5816" s="20" t="str">
        <f t="shared" si="379"/>
        <v>04 0155</v>
      </c>
      <c r="F5816" s="28" t="s">
        <v>4929</v>
      </c>
      <c r="G5816" s="21" t="str">
        <f>VLOOKUP(E5816,'FILIAIS PETZ'!A:E,5,0)</f>
        <v>PETZ SETE LAGOAS</v>
      </c>
      <c r="H5816" s="20" t="str">
        <f>VLOOKUP(E5816,'FILIAIS PETZ'!A:D,4,0)</f>
        <v>STLG-MG</v>
      </c>
      <c r="I5816" s="46">
        <v>45566</v>
      </c>
      <c r="J5816" s="9" t="s">
        <v>4980</v>
      </c>
      <c r="K5816" s="9"/>
      <c r="L5816" s="29"/>
      <c r="M5816" s="46"/>
      <c r="N5816" s="46"/>
      <c r="O5816" s="46"/>
      <c r="P5816" s="83" t="s">
        <v>4998</v>
      </c>
      <c r="Q5816" s="84">
        <v>3</v>
      </c>
      <c r="R5816" s="84">
        <v>1</v>
      </c>
      <c r="S5816" s="84">
        <v>8</v>
      </c>
      <c r="T5816" s="84" t="s">
        <v>32</v>
      </c>
      <c r="U5816" s="84">
        <v>11002</v>
      </c>
      <c r="V5816" s="84">
        <v>11002</v>
      </c>
      <c r="W5816" s="84" t="s">
        <v>5019</v>
      </c>
      <c r="X5816" s="84" t="s">
        <v>4992</v>
      </c>
      <c r="Y5816" s="84" t="s">
        <v>4980</v>
      </c>
      <c r="Z5816" s="84" t="s">
        <v>4980</v>
      </c>
      <c r="AA5816" s="84" t="s">
        <v>4992</v>
      </c>
      <c r="AB5816" s="84" t="s">
        <v>5066</v>
      </c>
      <c r="AC5816" s="84" t="s">
        <v>4999</v>
      </c>
      <c r="AD5816" s="29"/>
      <c r="AE5816" s="20" t="str">
        <f>VLOOKUP(E5816,'FILIAIS PETZ'!A:Q,17,0)</f>
        <v>MG-1</v>
      </c>
      <c r="AF5816" s="20" t="str">
        <f>VLOOKUP(E5816,'FILIAIS PETZ'!A:Q,3,0)</f>
        <v>FELICIO</v>
      </c>
      <c r="AG5816" s="20" t="str">
        <f>VLOOKUP(E5816,'FILIAIS PETZ'!A:Q,2,0)</f>
        <v>R3</v>
      </c>
      <c r="AH5816" s="75">
        <v>1150</v>
      </c>
      <c r="AI5816" s="16" t="s">
        <v>13320</v>
      </c>
      <c r="AJ5816" s="43"/>
      <c r="AK5816" s="44"/>
    </row>
    <row r="5817" spans="1:37" s="14" customFormat="1" ht="15" customHeight="1" thickBot="1" x14ac:dyDescent="0.25">
      <c r="A5817" s="9"/>
      <c r="B5817" s="18">
        <f>VLOOKUP(C5817,FORNECEDORES!D:E,2,0)</f>
        <v>55566</v>
      </c>
      <c r="C5817" s="19" t="str">
        <f>VLOOKUP(D5817,FORNECEDORES!A:D,4,0)</f>
        <v>29.209.860/0001-11</v>
      </c>
      <c r="D5817" s="13" t="s">
        <v>2679</v>
      </c>
      <c r="E5817" s="20" t="str">
        <f t="shared" si="379"/>
        <v>04 0156</v>
      </c>
      <c r="F5817" s="28" t="s">
        <v>4940</v>
      </c>
      <c r="G5817" s="21" t="str">
        <f>VLOOKUP(E5817,'FILIAIS PETZ'!A:E,5,0)</f>
        <v>PETZ ITAPETININGA</v>
      </c>
      <c r="H5817" s="20" t="str">
        <f>VLOOKUP(E5817,'FILIAIS PETZ'!A:D,4,0)</f>
        <v>ITPT-SP</v>
      </c>
      <c r="I5817" s="46">
        <v>45566</v>
      </c>
      <c r="J5817" s="9" t="s">
        <v>4980</v>
      </c>
      <c r="K5817" s="9"/>
      <c r="L5817" s="29"/>
      <c r="M5817" s="46"/>
      <c r="N5817" s="46"/>
      <c r="O5817" s="46"/>
      <c r="P5817" s="83" t="s">
        <v>4998</v>
      </c>
      <c r="Q5817" s="84">
        <v>3</v>
      </c>
      <c r="R5817" s="84">
        <v>1</v>
      </c>
      <c r="S5817" s="84">
        <v>8</v>
      </c>
      <c r="T5817" s="84" t="s">
        <v>32</v>
      </c>
      <c r="U5817" s="84">
        <v>11002</v>
      </c>
      <c r="V5817" s="84">
        <v>11002</v>
      </c>
      <c r="W5817" s="84" t="s">
        <v>5019</v>
      </c>
      <c r="X5817" s="84" t="s">
        <v>4992</v>
      </c>
      <c r="Y5817" s="84" t="s">
        <v>4980</v>
      </c>
      <c r="Z5817" s="84" t="s">
        <v>4980</v>
      </c>
      <c r="AA5817" s="84" t="s">
        <v>4992</v>
      </c>
      <c r="AB5817" s="84" t="s">
        <v>5066</v>
      </c>
      <c r="AC5817" s="84" t="s">
        <v>4999</v>
      </c>
      <c r="AD5817" s="29"/>
      <c r="AE5817" s="20" t="str">
        <f>VLOOKUP(E5817,'FILIAIS PETZ'!A:Q,17,0)</f>
        <v>SP7</v>
      </c>
      <c r="AF5817" s="20" t="str">
        <f>VLOOKUP(E5817,'FILIAIS PETZ'!A:Q,3,0)</f>
        <v>FELICIO</v>
      </c>
      <c r="AG5817" s="20" t="str">
        <f>VLOOKUP(E5817,'FILIAIS PETZ'!A:Q,2,0)</f>
        <v>R3</v>
      </c>
      <c r="AH5817" s="75">
        <v>1100</v>
      </c>
      <c r="AI5817" s="16" t="s">
        <v>13320</v>
      </c>
      <c r="AJ5817" s="43">
        <f>VLOOKUP(E5817,'FILIAIS PETZ'!$A$2:$K$2000,11,0)</f>
        <v>18328118014754</v>
      </c>
      <c r="AK5817" s="44">
        <f t="shared" ref="AK5817" si="380">AJ5817</f>
        <v>18328118014754</v>
      </c>
    </row>
    <row r="5818" spans="1:37" s="14" customFormat="1" ht="15" customHeight="1" thickBot="1" x14ac:dyDescent="0.25">
      <c r="A5818" s="9"/>
      <c r="B5818" s="18">
        <f>VLOOKUP(C5818,FORNECEDORES!D:E,2,0)</f>
        <v>7736</v>
      </c>
      <c r="C5818" s="19" t="str">
        <f>VLOOKUP(D5818,FORNECEDORES!A:D,4,0)</f>
        <v>27.385.816/0001-37</v>
      </c>
      <c r="D5818" s="13" t="s">
        <v>2591</v>
      </c>
      <c r="E5818" s="20" t="str">
        <f t="shared" si="379"/>
        <v>04 0161</v>
      </c>
      <c r="F5818" s="28" t="s">
        <v>4959</v>
      </c>
      <c r="G5818" s="21" t="str">
        <f>VLOOKUP(E5818,'FILIAIS PETZ'!A:E,5,0)</f>
        <v>PETZ CEILANDIA</v>
      </c>
      <c r="H5818" s="20" t="str">
        <f>VLOOKUP(E5818,'FILIAIS PETZ'!A:D,4,0)</f>
        <v>CDIA-DF</v>
      </c>
      <c r="I5818" s="46">
        <v>45566</v>
      </c>
      <c r="J5818" s="9" t="s">
        <v>4980</v>
      </c>
      <c r="K5818" s="9"/>
      <c r="L5818" s="29"/>
      <c r="M5818" s="46"/>
      <c r="N5818" s="46"/>
      <c r="O5818" s="46"/>
      <c r="P5818" s="83" t="s">
        <v>4998</v>
      </c>
      <c r="Q5818" s="84">
        <v>3</v>
      </c>
      <c r="R5818" s="84">
        <v>1</v>
      </c>
      <c r="S5818" s="84">
        <v>8</v>
      </c>
      <c r="T5818" s="84" t="s">
        <v>32</v>
      </c>
      <c r="U5818" s="84">
        <v>11002</v>
      </c>
      <c r="V5818" s="84">
        <v>11002</v>
      </c>
      <c r="W5818" s="84" t="s">
        <v>5019</v>
      </c>
      <c r="X5818" s="84" t="s">
        <v>4992</v>
      </c>
      <c r="Y5818" s="84" t="s">
        <v>4980</v>
      </c>
      <c r="Z5818" s="84" t="s">
        <v>4980</v>
      </c>
      <c r="AA5818" s="84" t="s">
        <v>4992</v>
      </c>
      <c r="AB5818" s="84" t="s">
        <v>5066</v>
      </c>
      <c r="AC5818" s="84" t="s">
        <v>4999</v>
      </c>
      <c r="AD5818" s="29"/>
      <c r="AE5818" s="20" t="str">
        <f>VLOOKUP(E5818,'FILIAIS PETZ'!A:Q,17,0)</f>
        <v>CO-1</v>
      </c>
      <c r="AF5818" s="20" t="str">
        <f>VLOOKUP(E5818,'FILIAIS PETZ'!A:Q,3,0)</f>
        <v>FELICIO</v>
      </c>
      <c r="AG5818" s="20" t="str">
        <f>VLOOKUP(E5818,'FILIAIS PETZ'!A:Q,2,0)</f>
        <v>R3</v>
      </c>
      <c r="AH5818" s="75">
        <v>900</v>
      </c>
      <c r="AI5818" s="16" t="s">
        <v>13320</v>
      </c>
      <c r="AJ5818" s="43">
        <f>VLOOKUP(E5818,'FILIAIS PETZ'!$A$2:$K$2000,11,0)</f>
        <v>18328118015211</v>
      </c>
      <c r="AK5818" s="44">
        <f>AJ5818</f>
        <v>18328118015211</v>
      </c>
    </row>
    <row r="5819" spans="1:37" s="14" customFormat="1" ht="15" customHeight="1" thickBot="1" x14ac:dyDescent="0.25">
      <c r="A5819" s="9"/>
      <c r="B5819" s="18">
        <f>VLOOKUP(C5819,FORNECEDORES!D:E,2,0)</f>
        <v>741390</v>
      </c>
      <c r="C5819" s="19" t="str">
        <f>VLOOKUP(D5819,FORNECEDORES!A:D,4,0)</f>
        <v>53.327.206/0001-97</v>
      </c>
      <c r="D5819" s="13" t="s">
        <v>1785</v>
      </c>
      <c r="E5819" s="20" t="str">
        <f t="shared" si="379"/>
        <v>04 0162</v>
      </c>
      <c r="F5819" s="28" t="s">
        <v>5179</v>
      </c>
      <c r="G5819" s="21" t="str">
        <f>VLOOKUP(E5819,'FILIAIS PETZ'!A:E,5,0)</f>
        <v>PETZ CONTAGEM JOÃO CESAR</v>
      </c>
      <c r="H5819" s="20" t="str">
        <f>VLOOKUP(E5819,'FILIAIS PETZ'!A:D,4,0)</f>
        <v>CTJC-MG</v>
      </c>
      <c r="I5819" s="46">
        <v>45566</v>
      </c>
      <c r="J5819" s="9" t="s">
        <v>4980</v>
      </c>
      <c r="K5819" s="9"/>
      <c r="L5819" s="29"/>
      <c r="M5819" s="46"/>
      <c r="N5819" s="46"/>
      <c r="O5819" s="46"/>
      <c r="P5819" s="83" t="s">
        <v>4998</v>
      </c>
      <c r="Q5819" s="84">
        <v>3</v>
      </c>
      <c r="R5819" s="84">
        <v>1</v>
      </c>
      <c r="S5819" s="84">
        <v>8</v>
      </c>
      <c r="T5819" s="84" t="s">
        <v>32</v>
      </c>
      <c r="U5819" s="84">
        <v>11002</v>
      </c>
      <c r="V5819" s="84">
        <v>11002</v>
      </c>
      <c r="W5819" s="84" t="s">
        <v>5019</v>
      </c>
      <c r="X5819" s="84" t="s">
        <v>4992</v>
      </c>
      <c r="Y5819" s="84" t="s">
        <v>4980</v>
      </c>
      <c r="Z5819" s="84" t="s">
        <v>4980</v>
      </c>
      <c r="AA5819" s="84" t="s">
        <v>4992</v>
      </c>
      <c r="AB5819" s="84" t="s">
        <v>5066</v>
      </c>
      <c r="AC5819" s="84" t="s">
        <v>4999</v>
      </c>
      <c r="AD5819" s="29"/>
      <c r="AE5819" s="20" t="str">
        <f>VLOOKUP(E5819,'FILIAIS PETZ'!A:Q,17,0)</f>
        <v>MG-2</v>
      </c>
      <c r="AF5819" s="20" t="str">
        <f>VLOOKUP(E5819,'FILIAIS PETZ'!A:Q,3,0)</f>
        <v>FELICIO</v>
      </c>
      <c r="AG5819" s="20" t="str">
        <f>VLOOKUP(E5819,'FILIAIS PETZ'!A:Q,2,0)</f>
        <v>R3</v>
      </c>
      <c r="AH5819" s="75">
        <v>1100</v>
      </c>
      <c r="AI5819" s="16" t="s">
        <v>13320</v>
      </c>
      <c r="AJ5819" s="43"/>
      <c r="AK5819" s="44"/>
    </row>
    <row r="5820" spans="1:37" s="14" customFormat="1" ht="15" customHeight="1" thickBot="1" x14ac:dyDescent="0.25">
      <c r="A5820" s="9"/>
      <c r="B5820" s="18">
        <f>VLOOKUP(C5820,FORNECEDORES!D:E,2,0)</f>
        <v>55566</v>
      </c>
      <c r="C5820" s="19" t="str">
        <f>VLOOKUP(D5820,FORNECEDORES!A:D,4,0)</f>
        <v>29.209.860/0001-11</v>
      </c>
      <c r="D5820" s="13" t="s">
        <v>2679</v>
      </c>
      <c r="E5820" s="20" t="str">
        <f t="shared" si="379"/>
        <v>04 0166</v>
      </c>
      <c r="F5820" s="28" t="s">
        <v>4932</v>
      </c>
      <c r="G5820" s="21" t="str">
        <f>VLOOKUP(E5820,'FILIAIS PETZ'!A:E,5,0)</f>
        <v>PETZ SOROCABA TAUSTE</v>
      </c>
      <c r="H5820" s="20" t="str">
        <f>VLOOKUP(E5820,'FILIAIS PETZ'!A:D,4,0)</f>
        <v>SOTT-SP</v>
      </c>
      <c r="I5820" s="46">
        <v>45566</v>
      </c>
      <c r="J5820" s="9" t="s">
        <v>4980</v>
      </c>
      <c r="K5820" s="9"/>
      <c r="L5820" s="29"/>
      <c r="M5820" s="46"/>
      <c r="N5820" s="46"/>
      <c r="O5820" s="46"/>
      <c r="P5820" s="83" t="s">
        <v>4998</v>
      </c>
      <c r="Q5820" s="84">
        <v>3</v>
      </c>
      <c r="R5820" s="84">
        <v>1</v>
      </c>
      <c r="S5820" s="84">
        <v>8</v>
      </c>
      <c r="T5820" s="84" t="s">
        <v>32</v>
      </c>
      <c r="U5820" s="84">
        <v>11002</v>
      </c>
      <c r="V5820" s="84">
        <v>11002</v>
      </c>
      <c r="W5820" s="84" t="s">
        <v>5019</v>
      </c>
      <c r="X5820" s="84" t="s">
        <v>4992</v>
      </c>
      <c r="Y5820" s="84" t="s">
        <v>4980</v>
      </c>
      <c r="Z5820" s="84" t="s">
        <v>4980</v>
      </c>
      <c r="AA5820" s="84" t="s">
        <v>4992</v>
      </c>
      <c r="AB5820" s="84" t="s">
        <v>5066</v>
      </c>
      <c r="AC5820" s="84" t="s">
        <v>4999</v>
      </c>
      <c r="AD5820" s="29"/>
      <c r="AE5820" s="20" t="str">
        <f>VLOOKUP(E5820,'FILIAIS PETZ'!A:Q,17,0)</f>
        <v>SP7</v>
      </c>
      <c r="AF5820" s="20" t="str">
        <f>VLOOKUP(E5820,'FILIAIS PETZ'!A:Q,3,0)</f>
        <v>FELICIO</v>
      </c>
      <c r="AG5820" s="20" t="str">
        <f>VLOOKUP(E5820,'FILIAIS PETZ'!A:Q,2,0)</f>
        <v>R3</v>
      </c>
      <c r="AH5820" s="75">
        <v>1100</v>
      </c>
      <c r="AI5820" s="16" t="s">
        <v>13320</v>
      </c>
      <c r="AJ5820" s="43">
        <f>VLOOKUP(E5820,'FILIAIS PETZ'!$A$2:$K$2000,11,0)</f>
        <v>18328118015998</v>
      </c>
      <c r="AK5820" s="44">
        <f t="shared" ref="AK5820" si="381">AJ5820</f>
        <v>18328118015998</v>
      </c>
    </row>
    <row r="5821" spans="1:37" s="14" customFormat="1" ht="15" customHeight="1" thickBot="1" x14ac:dyDescent="0.25">
      <c r="A5821" s="9"/>
      <c r="B5821" s="18">
        <f>VLOOKUP(C5821,FORNECEDORES!D:E,2,0)</f>
        <v>7736</v>
      </c>
      <c r="C5821" s="19" t="str">
        <f>VLOOKUP(D5821,FORNECEDORES!A:D,4,0)</f>
        <v>27.385.816/0001-37</v>
      </c>
      <c r="D5821" s="13" t="s">
        <v>2591</v>
      </c>
      <c r="E5821" s="20" t="str">
        <f t="shared" si="379"/>
        <v>04 0168</v>
      </c>
      <c r="F5821" s="28" t="s">
        <v>4961</v>
      </c>
      <c r="G5821" s="21" t="str">
        <f>VLOOKUP(E5821,'FILIAIS PETZ'!A:E,5,0)</f>
        <v>PETZ GAMA LESTE</v>
      </c>
      <c r="H5821" s="20" t="str">
        <f>VLOOKUP(E5821,'FILIAIS PETZ'!A:D,4,0)</f>
        <v>GAMA-DF</v>
      </c>
      <c r="I5821" s="46">
        <v>45566</v>
      </c>
      <c r="J5821" s="9" t="s">
        <v>4980</v>
      </c>
      <c r="K5821" s="9"/>
      <c r="L5821" s="29"/>
      <c r="M5821" s="46"/>
      <c r="N5821" s="46"/>
      <c r="O5821" s="46"/>
      <c r="P5821" s="83" t="s">
        <v>4998</v>
      </c>
      <c r="Q5821" s="84">
        <v>3</v>
      </c>
      <c r="R5821" s="84">
        <v>1</v>
      </c>
      <c r="S5821" s="84">
        <v>8</v>
      </c>
      <c r="T5821" s="84" t="s">
        <v>32</v>
      </c>
      <c r="U5821" s="84">
        <v>11002</v>
      </c>
      <c r="V5821" s="84">
        <v>11002</v>
      </c>
      <c r="W5821" s="84" t="s">
        <v>5019</v>
      </c>
      <c r="X5821" s="84" t="s">
        <v>4992</v>
      </c>
      <c r="Y5821" s="84" t="s">
        <v>4980</v>
      </c>
      <c r="Z5821" s="84" t="s">
        <v>4980</v>
      </c>
      <c r="AA5821" s="84" t="s">
        <v>4992</v>
      </c>
      <c r="AB5821" s="84" t="s">
        <v>5066</v>
      </c>
      <c r="AC5821" s="84" t="s">
        <v>4999</v>
      </c>
      <c r="AD5821" s="29"/>
      <c r="AE5821" s="20" t="str">
        <f>VLOOKUP(E5821,'FILIAIS PETZ'!A:Q,17,0)</f>
        <v>CO-1</v>
      </c>
      <c r="AF5821" s="20" t="str">
        <f>VLOOKUP(E5821,'FILIAIS PETZ'!A:Q,3,0)</f>
        <v>FELICIO</v>
      </c>
      <c r="AG5821" s="20" t="str">
        <f>VLOOKUP(E5821,'FILIAIS PETZ'!A:Q,2,0)</f>
        <v>R3</v>
      </c>
      <c r="AH5821" s="75">
        <v>1800</v>
      </c>
      <c r="AI5821" s="16" t="s">
        <v>13320</v>
      </c>
      <c r="AJ5821" s="43">
        <f>VLOOKUP(E5821,'FILIAIS PETZ'!$A$2:$K$2000,11,0)</f>
        <v>18328118016021</v>
      </c>
      <c r="AK5821" s="44">
        <f>AJ5821</f>
        <v>18328118016021</v>
      </c>
    </row>
    <row r="5822" spans="1:37" s="14" customFormat="1" ht="15" customHeight="1" thickBot="1" x14ac:dyDescent="0.25">
      <c r="A5822" s="9"/>
      <c r="B5822" s="18">
        <f>VLOOKUP(C5822,FORNECEDORES!D:E,2,0)</f>
        <v>7736</v>
      </c>
      <c r="C5822" s="19" t="str">
        <f>VLOOKUP(D5822,FORNECEDORES!A:D,4,0)</f>
        <v>27.385.816/0001-37</v>
      </c>
      <c r="D5822" s="13" t="s">
        <v>2591</v>
      </c>
      <c r="E5822" s="20" t="str">
        <f t="shared" si="379"/>
        <v>04 0198</v>
      </c>
      <c r="F5822" s="28" t="s">
        <v>4967</v>
      </c>
      <c r="G5822" s="21" t="str">
        <f>VLOOKUP(E5822,'FILIAIS PETZ'!A:E,5,0)</f>
        <v>PETZ SHOPPING SUL VALPARAISO</v>
      </c>
      <c r="H5822" s="20" t="str">
        <f>VLOOKUP(E5822,'FILIAIS PETZ'!A:D,4,0)</f>
        <v>VALP-GO</v>
      </c>
      <c r="I5822" s="46">
        <v>45566</v>
      </c>
      <c r="J5822" s="9" t="s">
        <v>4980</v>
      </c>
      <c r="K5822" s="9"/>
      <c r="L5822" s="29"/>
      <c r="M5822" s="46"/>
      <c r="N5822" s="46"/>
      <c r="O5822" s="46"/>
      <c r="P5822" s="83" t="s">
        <v>4998</v>
      </c>
      <c r="Q5822" s="84">
        <v>3</v>
      </c>
      <c r="R5822" s="84">
        <v>1</v>
      </c>
      <c r="S5822" s="84">
        <v>8</v>
      </c>
      <c r="T5822" s="84" t="s">
        <v>32</v>
      </c>
      <c r="U5822" s="84">
        <v>11002</v>
      </c>
      <c r="V5822" s="84">
        <v>11002</v>
      </c>
      <c r="W5822" s="84" t="s">
        <v>5019</v>
      </c>
      <c r="X5822" s="84" t="s">
        <v>4992</v>
      </c>
      <c r="Y5822" s="84" t="s">
        <v>4980</v>
      </c>
      <c r="Z5822" s="84" t="s">
        <v>4980</v>
      </c>
      <c r="AA5822" s="84" t="s">
        <v>4992</v>
      </c>
      <c r="AB5822" s="84" t="s">
        <v>5066</v>
      </c>
      <c r="AC5822" s="84" t="s">
        <v>4999</v>
      </c>
      <c r="AD5822" s="29"/>
      <c r="AE5822" s="20" t="str">
        <f>VLOOKUP(E5822,'FILIAIS PETZ'!A:Q,17,0)</f>
        <v>CO-1</v>
      </c>
      <c r="AF5822" s="20" t="str">
        <f>VLOOKUP(E5822,'FILIAIS PETZ'!A:Q,3,0)</f>
        <v>FELICIO</v>
      </c>
      <c r="AG5822" s="20" t="str">
        <f>VLOOKUP(E5822,'FILIAIS PETZ'!A:Q,2,0)</f>
        <v>R3</v>
      </c>
      <c r="AH5822" s="75">
        <v>1800</v>
      </c>
      <c r="AI5822" s="16" t="s">
        <v>13320</v>
      </c>
      <c r="AJ5822" s="43">
        <f>VLOOKUP(E5822,'FILIAIS PETZ'!$A$2:$K$2000,11,0)</f>
        <v>18328118019390</v>
      </c>
      <c r="AK5822" s="44">
        <f t="shared" ref="AK5822:AK5824" si="382">AJ5822</f>
        <v>18328118019390</v>
      </c>
    </row>
    <row r="5823" spans="1:37" s="14" customFormat="1" ht="15" customHeight="1" thickBot="1" x14ac:dyDescent="0.25">
      <c r="A5823" s="9"/>
      <c r="B5823" s="18">
        <f>VLOOKUP(C5823,FORNECEDORES!D:E,2,0)</f>
        <v>7736</v>
      </c>
      <c r="C5823" s="19" t="str">
        <f>VLOOKUP(D5823,FORNECEDORES!A:D,4,0)</f>
        <v>27.385.816/0001-37</v>
      </c>
      <c r="D5823" s="13" t="s">
        <v>2591</v>
      </c>
      <c r="E5823" s="20" t="str">
        <f t="shared" si="379"/>
        <v>04 0200</v>
      </c>
      <c r="F5823" s="28" t="s">
        <v>4960</v>
      </c>
      <c r="G5823" s="21" t="str">
        <f>VLOOKUP(E5823,'FILIAIS PETZ'!A:E,5,0)</f>
        <v>PETZ BRASILIA W3 NORTE</v>
      </c>
      <c r="H5823" s="20" t="str">
        <f>VLOOKUP(E5823,'FILIAIS PETZ'!A:D,4,0)</f>
        <v>W3NT-DF</v>
      </c>
      <c r="I5823" s="46">
        <v>45566</v>
      </c>
      <c r="J5823" s="9" t="s">
        <v>4980</v>
      </c>
      <c r="K5823" s="9"/>
      <c r="L5823" s="29"/>
      <c r="M5823" s="46"/>
      <c r="N5823" s="46"/>
      <c r="O5823" s="46"/>
      <c r="P5823" s="83" t="s">
        <v>4998</v>
      </c>
      <c r="Q5823" s="84">
        <v>3</v>
      </c>
      <c r="R5823" s="84">
        <v>1</v>
      </c>
      <c r="S5823" s="84">
        <v>8</v>
      </c>
      <c r="T5823" s="84" t="s">
        <v>32</v>
      </c>
      <c r="U5823" s="84">
        <v>11002</v>
      </c>
      <c r="V5823" s="84">
        <v>11002</v>
      </c>
      <c r="W5823" s="84" t="s">
        <v>5019</v>
      </c>
      <c r="X5823" s="84" t="s">
        <v>4992</v>
      </c>
      <c r="Y5823" s="84" t="s">
        <v>4980</v>
      </c>
      <c r="Z5823" s="84" t="s">
        <v>4980</v>
      </c>
      <c r="AA5823" s="84" t="s">
        <v>4992</v>
      </c>
      <c r="AB5823" s="84" t="s">
        <v>5066</v>
      </c>
      <c r="AC5823" s="84" t="s">
        <v>4999</v>
      </c>
      <c r="AD5823" s="29"/>
      <c r="AE5823" s="20" t="str">
        <f>VLOOKUP(E5823,'FILIAIS PETZ'!A:Q,17,0)</f>
        <v>CO-2</v>
      </c>
      <c r="AF5823" s="20" t="str">
        <f>VLOOKUP(E5823,'FILIAIS PETZ'!A:Q,3,0)</f>
        <v>FELICIO</v>
      </c>
      <c r="AG5823" s="20" t="str">
        <f>VLOOKUP(E5823,'FILIAIS PETZ'!A:Q,2,0)</f>
        <v>R3</v>
      </c>
      <c r="AH5823" s="75">
        <v>2200</v>
      </c>
      <c r="AI5823" s="16" t="s">
        <v>13320</v>
      </c>
      <c r="AJ5823" s="43">
        <f>VLOOKUP(E5823,'FILIAIS PETZ'!$A$2:$K$2000,11,0)</f>
        <v>18328118018660</v>
      </c>
      <c r="AK5823" s="44">
        <f t="shared" si="382"/>
        <v>18328118018660</v>
      </c>
    </row>
    <row r="5824" spans="1:37" s="14" customFormat="1" ht="15" customHeight="1" thickBot="1" x14ac:dyDescent="0.25">
      <c r="A5824" s="9"/>
      <c r="B5824" s="18">
        <f>VLOOKUP(C5824,FORNECEDORES!D:E,2,0)</f>
        <v>7736</v>
      </c>
      <c r="C5824" s="19" t="str">
        <f>VLOOKUP(D5824,FORNECEDORES!A:D,4,0)</f>
        <v>27.385.816/0001-37</v>
      </c>
      <c r="D5824" s="13" t="s">
        <v>2591</v>
      </c>
      <c r="E5824" s="20" t="str">
        <f t="shared" si="379"/>
        <v>04 0207</v>
      </c>
      <c r="F5824" s="28" t="s">
        <v>4962</v>
      </c>
      <c r="G5824" s="21" t="str">
        <f>VLOOKUP(E5824,'FILIAIS PETZ'!A:E,5,0)</f>
        <v>PETZ GILBERTO SALOMÃO</v>
      </c>
      <c r="H5824" s="20" t="str">
        <f>VLOOKUP(E5824,'FILIAIS PETZ'!A:D,4,0)</f>
        <v>GBSL-DF</v>
      </c>
      <c r="I5824" s="46">
        <v>45566</v>
      </c>
      <c r="J5824" s="9" t="s">
        <v>4980</v>
      </c>
      <c r="K5824" s="9"/>
      <c r="L5824" s="29"/>
      <c r="M5824" s="46"/>
      <c r="N5824" s="46"/>
      <c r="O5824" s="46"/>
      <c r="P5824" s="83" t="s">
        <v>4998</v>
      </c>
      <c r="Q5824" s="84">
        <v>3</v>
      </c>
      <c r="R5824" s="84">
        <v>1</v>
      </c>
      <c r="S5824" s="84">
        <v>8</v>
      </c>
      <c r="T5824" s="84" t="s">
        <v>32</v>
      </c>
      <c r="U5824" s="84">
        <v>11002</v>
      </c>
      <c r="V5824" s="84">
        <v>11002</v>
      </c>
      <c r="W5824" s="84" t="s">
        <v>5019</v>
      </c>
      <c r="X5824" s="84" t="s">
        <v>4992</v>
      </c>
      <c r="Y5824" s="84" t="s">
        <v>4980</v>
      </c>
      <c r="Z5824" s="84" t="s">
        <v>4980</v>
      </c>
      <c r="AA5824" s="84" t="s">
        <v>4992</v>
      </c>
      <c r="AB5824" s="84" t="s">
        <v>5066</v>
      </c>
      <c r="AC5824" s="84" t="s">
        <v>4999</v>
      </c>
      <c r="AD5824" s="29"/>
      <c r="AE5824" s="20" t="str">
        <f>VLOOKUP(E5824,'FILIAIS PETZ'!A:Q,17,0)</f>
        <v>CO-1</v>
      </c>
      <c r="AF5824" s="20" t="str">
        <f>VLOOKUP(E5824,'FILIAIS PETZ'!A:Q,3,0)</f>
        <v>FELICIO</v>
      </c>
      <c r="AG5824" s="20" t="str">
        <f>VLOOKUP(E5824,'FILIAIS PETZ'!A:Q,2,0)</f>
        <v>R3</v>
      </c>
      <c r="AH5824" s="75">
        <v>1800</v>
      </c>
      <c r="AI5824" s="16" t="s">
        <v>13320</v>
      </c>
      <c r="AJ5824" s="43">
        <f>VLOOKUP(E5824,'FILIAIS PETZ'!$A$2:$K$2000,11,0)</f>
        <v>18328118020215</v>
      </c>
      <c r="AK5824" s="44">
        <f t="shared" si="382"/>
        <v>18328118020215</v>
      </c>
    </row>
    <row r="5825" spans="1:37" s="14" customFormat="1" ht="15" customHeight="1" thickBot="1" x14ac:dyDescent="0.25">
      <c r="A5825" s="9"/>
      <c r="B5825" s="18">
        <f>VLOOKUP(C5825,FORNECEDORES!D:E,2,0)</f>
        <v>40460</v>
      </c>
      <c r="C5825" s="19" t="str">
        <f>VLOOKUP(D5825,FORNECEDORES!A:D,4,0)</f>
        <v>30.515.748/0001-98</v>
      </c>
      <c r="D5825" s="13" t="s">
        <v>2732</v>
      </c>
      <c r="E5825" s="20" t="str">
        <f t="shared" si="379"/>
        <v>04 0221</v>
      </c>
      <c r="F5825" s="28" t="s">
        <v>8980</v>
      </c>
      <c r="G5825" s="21" t="str">
        <f>VLOOKUP(E5825,'FILIAIS PETZ'!A:E,5,0)</f>
        <v>PETZ GASTAO VIDIGAL</v>
      </c>
      <c r="H5825" s="20" t="str">
        <f>VLOOKUP(E5825,'FILIAIS PETZ'!A:D,4,0)</f>
        <v>GVDL-SP</v>
      </c>
      <c r="I5825" s="46">
        <v>45566</v>
      </c>
      <c r="J5825" s="9" t="s">
        <v>4980</v>
      </c>
      <c r="K5825" s="9"/>
      <c r="L5825" s="29"/>
      <c r="M5825" s="46"/>
      <c r="N5825" s="46"/>
      <c r="O5825" s="46"/>
      <c r="P5825" s="83" t="s">
        <v>4998</v>
      </c>
      <c r="Q5825" s="84">
        <v>3</v>
      </c>
      <c r="R5825" s="84">
        <v>1</v>
      </c>
      <c r="S5825" s="84">
        <v>8</v>
      </c>
      <c r="T5825" s="84" t="s">
        <v>32</v>
      </c>
      <c r="U5825" s="84">
        <v>11002</v>
      </c>
      <c r="V5825" s="84">
        <v>11002</v>
      </c>
      <c r="W5825" s="84" t="s">
        <v>5019</v>
      </c>
      <c r="X5825" s="84" t="s">
        <v>4992</v>
      </c>
      <c r="Y5825" s="84" t="s">
        <v>4980</v>
      </c>
      <c r="Z5825" s="84" t="s">
        <v>4980</v>
      </c>
      <c r="AA5825" s="84" t="s">
        <v>4992</v>
      </c>
      <c r="AB5825" s="84" t="s">
        <v>5066</v>
      </c>
      <c r="AC5825" s="84" t="s">
        <v>4999</v>
      </c>
      <c r="AD5825" s="29"/>
      <c r="AE5825" s="20" t="str">
        <f>VLOOKUP(E5825,'FILIAIS PETZ'!A:Q,17,0)</f>
        <v>SP7</v>
      </c>
      <c r="AF5825" s="20" t="str">
        <f>VLOOKUP(E5825,'FILIAIS PETZ'!A:Q,3,0)</f>
        <v>FELICIO</v>
      </c>
      <c r="AG5825" s="20" t="str">
        <f>VLOOKUP(E5825,'FILIAIS PETZ'!A:Q,2,0)</f>
        <v>R3</v>
      </c>
      <c r="AH5825" s="75">
        <v>900</v>
      </c>
      <c r="AI5825" s="16" t="s">
        <v>13320</v>
      </c>
      <c r="AJ5825" s="43">
        <f>VLOOKUP(E5825,'FILIAIS PETZ'!$A$2:$K$2000,11,0)</f>
        <v>18328118021025</v>
      </c>
      <c r="AK5825" s="44">
        <f>AJ5825</f>
        <v>18328118021025</v>
      </c>
    </row>
    <row r="5826" spans="1:37" s="14" customFormat="1" ht="15" customHeight="1" thickBot="1" x14ac:dyDescent="0.25">
      <c r="A5826" s="9"/>
      <c r="B5826" s="18">
        <f>VLOOKUP(C5826,FORNECEDORES!D:E,2,0)</f>
        <v>7736</v>
      </c>
      <c r="C5826" s="19" t="str">
        <f>VLOOKUP(D5826,FORNECEDORES!A:D,4,0)</f>
        <v>27.385.816/0001-37</v>
      </c>
      <c r="D5826" s="13" t="s">
        <v>2591</v>
      </c>
      <c r="E5826" s="20" t="str">
        <f t="shared" si="379"/>
        <v>04 0240</v>
      </c>
      <c r="F5826" s="28" t="s">
        <v>4955</v>
      </c>
      <c r="G5826" s="21" t="str">
        <f>VLOOKUP(E5826,'FILIAIS PETZ'!A:E,5,0)</f>
        <v xml:space="preserve">CENTRO DE DISTRIBUIÇÃO HIDROLANDIA </v>
      </c>
      <c r="H5826" s="20" t="str">
        <f>VLOOKUP(E5826,'FILIAIS PETZ'!A:D,4,0)</f>
        <v>CDHD-GO</v>
      </c>
      <c r="I5826" s="46">
        <v>45566</v>
      </c>
      <c r="J5826" s="9" t="s">
        <v>4980</v>
      </c>
      <c r="K5826" s="9"/>
      <c r="L5826" s="29"/>
      <c r="M5826" s="46"/>
      <c r="N5826" s="46"/>
      <c r="O5826" s="46"/>
      <c r="P5826" s="83" t="s">
        <v>4998</v>
      </c>
      <c r="Q5826" s="84">
        <v>3</v>
      </c>
      <c r="R5826" s="84">
        <v>1</v>
      </c>
      <c r="S5826" s="84">
        <v>8</v>
      </c>
      <c r="T5826" s="84" t="s">
        <v>32</v>
      </c>
      <c r="U5826" s="84">
        <v>11002</v>
      </c>
      <c r="V5826" s="84">
        <v>11002</v>
      </c>
      <c r="W5826" s="84" t="s">
        <v>5019</v>
      </c>
      <c r="X5826" s="84" t="s">
        <v>4992</v>
      </c>
      <c r="Y5826" s="84" t="s">
        <v>4980</v>
      </c>
      <c r="Z5826" s="84" t="s">
        <v>4980</v>
      </c>
      <c r="AA5826" s="84" t="s">
        <v>4992</v>
      </c>
      <c r="AB5826" s="84" t="s">
        <v>5066</v>
      </c>
      <c r="AC5826" s="84" t="s">
        <v>4999</v>
      </c>
      <c r="AD5826" s="29"/>
      <c r="AE5826" s="20" t="str">
        <f>VLOOKUP(E5826,'FILIAIS PETZ'!A:Q,17,0)</f>
        <v>CD</v>
      </c>
      <c r="AF5826" s="20" t="str">
        <f>VLOOKUP(E5826,'FILIAIS PETZ'!A:Q,3,0)</f>
        <v>FELICIO</v>
      </c>
      <c r="AG5826" s="20" t="str">
        <f>VLOOKUP(E5826,'FILIAIS PETZ'!A:Q,2,0)</f>
        <v>CD</v>
      </c>
      <c r="AH5826" s="75">
        <v>1800</v>
      </c>
      <c r="AI5826" s="16" t="s">
        <v>13320</v>
      </c>
      <c r="AJ5826" s="43" t="str">
        <f>VLOOKUP(E5826,'FILIAIS PETZ'!$A$2:$K$2000,11,0)</f>
        <v>18.328.118/0228-54</v>
      </c>
      <c r="AK5826" s="44" t="str">
        <f>AJ5826</f>
        <v>18.328.118/0228-54</v>
      </c>
    </row>
    <row r="5827" spans="1:37" s="14" customFormat="1" ht="15" customHeight="1" thickBot="1" x14ac:dyDescent="0.25">
      <c r="A5827" s="9"/>
      <c r="B5827" s="18">
        <f>VLOOKUP(C5827,FORNECEDORES!D:E,2,0)</f>
        <v>7736</v>
      </c>
      <c r="C5827" s="19" t="str">
        <f>VLOOKUP(D5827,FORNECEDORES!A:D,4,0)</f>
        <v>27.385.816/0001-37</v>
      </c>
      <c r="D5827" s="13" t="s">
        <v>2591</v>
      </c>
      <c r="E5827" s="20" t="str">
        <f t="shared" si="379"/>
        <v>04 0255</v>
      </c>
      <c r="F5827" s="28" t="s">
        <v>4964</v>
      </c>
      <c r="G5827" s="21" t="str">
        <f>VLOOKUP(E5827,'FILIAIS PETZ'!A:E,5,0)</f>
        <v>PETZ PARK SHOPPING BRASILIA</v>
      </c>
      <c r="H5827" s="20" t="str">
        <f>VLOOKUP(E5827,'FILIAIS PETZ'!A:D,4,0)</f>
        <v>PKSB-DF</v>
      </c>
      <c r="I5827" s="46">
        <v>45566</v>
      </c>
      <c r="J5827" s="9" t="s">
        <v>4980</v>
      </c>
      <c r="K5827" s="9"/>
      <c r="L5827" s="29"/>
      <c r="M5827" s="46"/>
      <c r="N5827" s="46"/>
      <c r="O5827" s="46"/>
      <c r="P5827" s="83" t="s">
        <v>4998</v>
      </c>
      <c r="Q5827" s="84">
        <v>3</v>
      </c>
      <c r="R5827" s="84">
        <v>1</v>
      </c>
      <c r="S5827" s="84">
        <v>8</v>
      </c>
      <c r="T5827" s="84" t="s">
        <v>32</v>
      </c>
      <c r="U5827" s="84">
        <v>11002</v>
      </c>
      <c r="V5827" s="84">
        <v>11002</v>
      </c>
      <c r="W5827" s="84" t="s">
        <v>5019</v>
      </c>
      <c r="X5827" s="84" t="s">
        <v>4992</v>
      </c>
      <c r="Y5827" s="84" t="s">
        <v>4980</v>
      </c>
      <c r="Z5827" s="84" t="s">
        <v>4980</v>
      </c>
      <c r="AA5827" s="84" t="s">
        <v>4992</v>
      </c>
      <c r="AB5827" s="84" t="s">
        <v>5066</v>
      </c>
      <c r="AC5827" s="84" t="s">
        <v>4999</v>
      </c>
      <c r="AD5827" s="29"/>
      <c r="AE5827" s="20" t="str">
        <f>VLOOKUP(E5827,'FILIAIS PETZ'!A:Q,17,0)</f>
        <v>CO-2</v>
      </c>
      <c r="AF5827" s="20" t="str">
        <f>VLOOKUP(E5827,'FILIAIS PETZ'!A:Q,3,0)</f>
        <v>FELICIO</v>
      </c>
      <c r="AG5827" s="20" t="str">
        <f>VLOOKUP(E5827,'FILIAIS PETZ'!A:Q,2,0)</f>
        <v>R3</v>
      </c>
      <c r="AH5827" s="75">
        <v>1800</v>
      </c>
      <c r="AI5827" s="16" t="s">
        <v>13320</v>
      </c>
      <c r="AJ5827" s="43" t="str">
        <f>VLOOKUP(E5827,'FILIAIS PETZ'!$A$2:$K$2000,11,0)</f>
        <v>18.328.118/0242-02</v>
      </c>
      <c r="AK5827" s="44" t="str">
        <f t="shared" ref="AK5827:AK5828" si="383">AJ5827</f>
        <v>18.328.118/0242-02</v>
      </c>
    </row>
    <row r="5828" spans="1:37" s="14" customFormat="1" ht="15" customHeight="1" thickBot="1" x14ac:dyDescent="0.25">
      <c r="A5828" s="9"/>
      <c r="B5828" s="18">
        <f>VLOOKUP(C5828,FORNECEDORES!D:E,2,0)</f>
        <v>55566</v>
      </c>
      <c r="C5828" s="19" t="str">
        <f>VLOOKUP(D5828,FORNECEDORES!A:D,4,0)</f>
        <v>29.209.860/0001-11</v>
      </c>
      <c r="D5828" s="13" t="s">
        <v>2679</v>
      </c>
      <c r="E5828" s="20" t="str">
        <f t="shared" si="379"/>
        <v>04 0263</v>
      </c>
      <c r="F5828" s="28" t="s">
        <v>8628</v>
      </c>
      <c r="G5828" s="21" t="str">
        <f>VLOOKUP(E5828,'FILIAIS PETZ'!A:E,5,0)</f>
        <v>PETZ PÃO DE AÇUCAR JABAQUARA</v>
      </c>
      <c r="H5828" s="20" t="str">
        <f>VLOOKUP(E5828,'FILIAIS PETZ'!A:D,4,0)</f>
        <v>JABQ-SP</v>
      </c>
      <c r="I5828" s="46">
        <v>45566</v>
      </c>
      <c r="J5828" s="9" t="s">
        <v>4980</v>
      </c>
      <c r="K5828" s="9"/>
      <c r="L5828" s="29"/>
      <c r="M5828" s="46"/>
      <c r="N5828" s="46"/>
      <c r="O5828" s="46"/>
      <c r="P5828" s="83" t="s">
        <v>4998</v>
      </c>
      <c r="Q5828" s="84">
        <v>3</v>
      </c>
      <c r="R5828" s="84">
        <v>1</v>
      </c>
      <c r="S5828" s="84">
        <v>8</v>
      </c>
      <c r="T5828" s="84" t="s">
        <v>32</v>
      </c>
      <c r="U5828" s="84">
        <v>11002</v>
      </c>
      <c r="V5828" s="84">
        <v>11002</v>
      </c>
      <c r="W5828" s="84" t="s">
        <v>5019</v>
      </c>
      <c r="X5828" s="84" t="s">
        <v>4992</v>
      </c>
      <c r="Y5828" s="84" t="s">
        <v>4980</v>
      </c>
      <c r="Z5828" s="84" t="s">
        <v>4980</v>
      </c>
      <c r="AA5828" s="84" t="s">
        <v>4992</v>
      </c>
      <c r="AB5828" s="84" t="s">
        <v>5066</v>
      </c>
      <c r="AC5828" s="84" t="s">
        <v>4999</v>
      </c>
      <c r="AD5828" s="29"/>
      <c r="AE5828" s="20" t="str">
        <f>VLOOKUP(E5828,'FILIAIS PETZ'!A:Q,17,0)</f>
        <v>SP3</v>
      </c>
      <c r="AF5828" s="20" t="str">
        <f>VLOOKUP(E5828,'FILIAIS PETZ'!A:Q,3,0)</f>
        <v>FELICIO</v>
      </c>
      <c r="AG5828" s="20" t="str">
        <f>VLOOKUP(E5828,'FILIAIS PETZ'!A:Q,2,0)</f>
        <v>R3</v>
      </c>
      <c r="AH5828" s="75">
        <v>1100</v>
      </c>
      <c r="AI5828" s="16" t="s">
        <v>13320</v>
      </c>
      <c r="AJ5828" s="43" t="str">
        <f>VLOOKUP(E5828,'FILIAIS PETZ'!$A$2:$K$2000,11,0)</f>
        <v>18.328.118/0258-70</v>
      </c>
      <c r="AK5828" s="44" t="str">
        <f t="shared" si="383"/>
        <v>18.328.118/0258-70</v>
      </c>
    </row>
    <row r="5829" spans="1:37" s="14" customFormat="1" ht="15" customHeight="1" thickBot="1" x14ac:dyDescent="0.25">
      <c r="A5829" s="9"/>
      <c r="B5829" s="18">
        <f>VLOOKUP(C5829,FORNECEDORES!D:E,2,0)</f>
        <v>7736</v>
      </c>
      <c r="C5829" s="19" t="str">
        <f>VLOOKUP(D5829,FORNECEDORES!A:D,4,0)</f>
        <v>27.385.816/0001-37</v>
      </c>
      <c r="D5829" s="13" t="s">
        <v>2591</v>
      </c>
      <c r="E5829" s="20" t="str">
        <f t="shared" si="379"/>
        <v>04 0273</v>
      </c>
      <c r="F5829" s="28" t="s">
        <v>4972</v>
      </c>
      <c r="G5829" s="21" t="str">
        <f>VLOOKUP(E5829,'FILIAIS PETZ'!A:E,5,0)</f>
        <v xml:space="preserve">PETZ ESTAÇÃO GOIANIA </v>
      </c>
      <c r="H5829" s="20" t="str">
        <f>VLOOKUP(E5829,'FILIAIS PETZ'!A:D,4,0)</f>
        <v>ESTG-GO</v>
      </c>
      <c r="I5829" s="46">
        <v>45566</v>
      </c>
      <c r="J5829" s="9" t="s">
        <v>4980</v>
      </c>
      <c r="K5829" s="9"/>
      <c r="L5829" s="29"/>
      <c r="M5829" s="46"/>
      <c r="N5829" s="46"/>
      <c r="O5829" s="46"/>
      <c r="P5829" s="83" t="s">
        <v>4998</v>
      </c>
      <c r="Q5829" s="84">
        <v>3</v>
      </c>
      <c r="R5829" s="84">
        <v>1</v>
      </c>
      <c r="S5829" s="84">
        <v>8</v>
      </c>
      <c r="T5829" s="84" t="s">
        <v>32</v>
      </c>
      <c r="U5829" s="84">
        <v>11002</v>
      </c>
      <c r="V5829" s="84">
        <v>11002</v>
      </c>
      <c r="W5829" s="84" t="s">
        <v>5019</v>
      </c>
      <c r="X5829" s="84" t="s">
        <v>4992</v>
      </c>
      <c r="Y5829" s="84" t="s">
        <v>4980</v>
      </c>
      <c r="Z5829" s="84" t="s">
        <v>4980</v>
      </c>
      <c r="AA5829" s="84" t="s">
        <v>4992</v>
      </c>
      <c r="AB5829" s="84" t="s">
        <v>5066</v>
      </c>
      <c r="AC5829" s="84" t="s">
        <v>4999</v>
      </c>
      <c r="AD5829" s="29"/>
      <c r="AE5829" s="20" t="str">
        <f>VLOOKUP(E5829,'FILIAIS PETZ'!A:Q,17,0)</f>
        <v>CO-2</v>
      </c>
      <c r="AF5829" s="20" t="str">
        <f>VLOOKUP(E5829,'FILIAIS PETZ'!A:Q,3,0)</f>
        <v>FELICIO</v>
      </c>
      <c r="AG5829" s="20" t="str">
        <f>VLOOKUP(E5829,'FILIAIS PETZ'!A:Q,2,0)</f>
        <v>R3</v>
      </c>
      <c r="AH5829" s="75">
        <v>800</v>
      </c>
      <c r="AI5829" s="16" t="s">
        <v>13320</v>
      </c>
      <c r="AJ5829" s="43">
        <f>VLOOKUP(E5829,'FILIAIS PETZ'!$A$2:$K$2000,11,0)</f>
        <v>18328118027732</v>
      </c>
      <c r="AK5829" s="44">
        <f>AJ5829</f>
        <v>18328118027732</v>
      </c>
    </row>
    <row r="5830" spans="1:37" s="14" customFormat="1" ht="15" customHeight="1" thickBot="1" x14ac:dyDescent="0.25">
      <c r="A5830" s="9"/>
      <c r="B5830" s="18" t="e">
        <f>VLOOKUP(C5830,FORNECEDORES!D:E,2,0)</f>
        <v>#N/A</v>
      </c>
      <c r="C5830" s="19" t="e">
        <f>VLOOKUP(D5830,FORNECEDORES!A:D,4,0)</f>
        <v>#N/A</v>
      </c>
      <c r="D5830" s="13" t="s">
        <v>13321</v>
      </c>
      <c r="E5830" s="20" t="str">
        <f t="shared" si="379"/>
        <v>04 0003</v>
      </c>
      <c r="F5830" s="28" t="s">
        <v>8971</v>
      </c>
      <c r="G5830" s="21" t="str">
        <f>VLOOKUP(E5830,'FILIAIS PETZ'!A:E,5,0)</f>
        <v>PETZ SAO BERNARDO</v>
      </c>
      <c r="H5830" s="20" t="str">
        <f>VLOOKUP(E5830,'FILIAIS PETZ'!A:D,4,0)</f>
        <v>SBCA-SP</v>
      </c>
      <c r="I5830" s="46">
        <v>45566</v>
      </c>
      <c r="J5830" s="9" t="s">
        <v>4980</v>
      </c>
      <c r="K5830" s="9"/>
      <c r="L5830" s="29"/>
      <c r="M5830" s="46"/>
      <c r="N5830" s="46"/>
      <c r="O5830" s="46"/>
      <c r="P5830" s="83" t="s">
        <v>4998</v>
      </c>
      <c r="Q5830" s="84">
        <v>3</v>
      </c>
      <c r="R5830" s="84">
        <v>1</v>
      </c>
      <c r="S5830" s="84">
        <v>8</v>
      </c>
      <c r="T5830" s="84" t="s">
        <v>32</v>
      </c>
      <c r="U5830" s="84">
        <v>11002</v>
      </c>
      <c r="V5830" s="84">
        <v>11002</v>
      </c>
      <c r="W5830" s="84" t="s">
        <v>5019</v>
      </c>
      <c r="X5830" s="84" t="s">
        <v>5033</v>
      </c>
      <c r="Y5830" s="84" t="s">
        <v>4980</v>
      </c>
      <c r="Z5830" s="84" t="s">
        <v>4980</v>
      </c>
      <c r="AA5830" s="84" t="s">
        <v>5033</v>
      </c>
      <c r="AB5830" s="84" t="s">
        <v>5066</v>
      </c>
      <c r="AC5830" s="84" t="s">
        <v>4999</v>
      </c>
      <c r="AD5830" s="29"/>
      <c r="AE5830" s="20" t="str">
        <f>VLOOKUP(E5830,'FILIAIS PETZ'!A:Q,17,0)</f>
        <v>SP3</v>
      </c>
      <c r="AF5830" s="20" t="str">
        <f>VLOOKUP(E5830,'FILIAIS PETZ'!A:Q,3,0)</f>
        <v>FELICIO</v>
      </c>
      <c r="AG5830" s="20" t="str">
        <f>VLOOKUP(E5830,'FILIAIS PETZ'!A:Q,2,0)</f>
        <v>R3</v>
      </c>
      <c r="AH5830" s="75">
        <v>370</v>
      </c>
      <c r="AI5830" s="16" t="s">
        <v>13322</v>
      </c>
      <c r="AJ5830" s="43">
        <f>VLOOKUP(E5830,'FILIAIS PETZ'!$A$2:$K$2000,11,0)</f>
        <v>18328118002152</v>
      </c>
      <c r="AK5830" s="44">
        <f t="shared" ref="AK5830:AK5890" si="384">AJ5830</f>
        <v>18328118002152</v>
      </c>
    </row>
    <row r="5831" spans="1:37" s="14" customFormat="1" ht="15" customHeight="1" thickBot="1" x14ac:dyDescent="0.25">
      <c r="A5831" s="9"/>
      <c r="B5831" s="18" t="e">
        <f>VLOOKUP(C5831,FORNECEDORES!D:E,2,0)</f>
        <v>#N/A</v>
      </c>
      <c r="C5831" s="19" t="e">
        <f>VLOOKUP(D5831,FORNECEDORES!A:D,4,0)</f>
        <v>#N/A</v>
      </c>
      <c r="D5831" s="13" t="s">
        <v>13321</v>
      </c>
      <c r="E5831" s="20" t="str">
        <f t="shared" si="379"/>
        <v>04 0011</v>
      </c>
      <c r="F5831" s="28" t="s">
        <v>8976</v>
      </c>
      <c r="G5831" s="21" t="str">
        <f>VLOOKUP(E5831,'FILIAIS PETZ'!A:E,5,0)</f>
        <v>PETZ AUGUSTA</v>
      </c>
      <c r="H5831" s="20" t="str">
        <f>VLOOKUP(E5831,'FILIAIS PETZ'!A:D,4,0)</f>
        <v>AUGT-SP</v>
      </c>
      <c r="I5831" s="46">
        <v>45566</v>
      </c>
      <c r="J5831" s="9" t="s">
        <v>4980</v>
      </c>
      <c r="K5831" s="9"/>
      <c r="L5831" s="29"/>
      <c r="M5831" s="46"/>
      <c r="N5831" s="46"/>
      <c r="O5831" s="46"/>
      <c r="P5831" s="83" t="s">
        <v>4998</v>
      </c>
      <c r="Q5831" s="84">
        <v>3</v>
      </c>
      <c r="R5831" s="84">
        <v>1</v>
      </c>
      <c r="S5831" s="84">
        <v>8</v>
      </c>
      <c r="T5831" s="84" t="s">
        <v>32</v>
      </c>
      <c r="U5831" s="84">
        <v>11002</v>
      </c>
      <c r="V5831" s="84">
        <v>11002</v>
      </c>
      <c r="W5831" s="84" t="s">
        <v>5019</v>
      </c>
      <c r="X5831" s="84" t="s">
        <v>5033</v>
      </c>
      <c r="Y5831" s="84" t="s">
        <v>4980</v>
      </c>
      <c r="Z5831" s="84" t="s">
        <v>4980</v>
      </c>
      <c r="AA5831" s="84" t="s">
        <v>5033</v>
      </c>
      <c r="AB5831" s="84" t="s">
        <v>5066</v>
      </c>
      <c r="AC5831" s="84" t="s">
        <v>4999</v>
      </c>
      <c r="AD5831" s="29"/>
      <c r="AE5831" s="20" t="str">
        <f>VLOOKUP(E5831,'FILIAIS PETZ'!A:Q,17,0)</f>
        <v>SP2</v>
      </c>
      <c r="AF5831" s="20" t="str">
        <f>VLOOKUP(E5831,'FILIAIS PETZ'!A:Q,3,0)</f>
        <v>FELICIO</v>
      </c>
      <c r="AG5831" s="20" t="str">
        <f>VLOOKUP(E5831,'FILIAIS PETZ'!A:Q,2,0)</f>
        <v>R3</v>
      </c>
      <c r="AH5831" s="75">
        <v>370</v>
      </c>
      <c r="AI5831" s="16" t="s">
        <v>13322</v>
      </c>
      <c r="AJ5831" s="43">
        <f>VLOOKUP(E5831,'FILIAIS PETZ'!$A$2:$K$2000,11,0)</f>
        <v>18328118001776</v>
      </c>
      <c r="AK5831" s="44">
        <f t="shared" si="384"/>
        <v>18328118001776</v>
      </c>
    </row>
    <row r="5832" spans="1:37" s="14" customFormat="1" ht="15" customHeight="1" thickBot="1" x14ac:dyDescent="0.25">
      <c r="A5832" s="9"/>
      <c r="B5832" s="18" t="e">
        <f>VLOOKUP(C5832,FORNECEDORES!D:E,2,0)</f>
        <v>#N/A</v>
      </c>
      <c r="C5832" s="19" t="e">
        <f>VLOOKUP(D5832,FORNECEDORES!A:D,4,0)</f>
        <v>#N/A</v>
      </c>
      <c r="D5832" s="13" t="s">
        <v>13321</v>
      </c>
      <c r="E5832" s="20" t="str">
        <f t="shared" si="379"/>
        <v>04 0024</v>
      </c>
      <c r="F5832" s="28" t="s">
        <v>8626</v>
      </c>
      <c r="G5832" s="21" t="str">
        <f>VLOOKUP(E5832,'FILIAIS PETZ'!A:E,5,0)</f>
        <v>PETZ DIADEMA</v>
      </c>
      <c r="H5832" s="20" t="str">
        <f>VLOOKUP(E5832,'FILIAIS PETZ'!A:D,4,0)</f>
        <v>DDMA-SP</v>
      </c>
      <c r="I5832" s="46">
        <v>45566</v>
      </c>
      <c r="J5832" s="9" t="s">
        <v>4980</v>
      </c>
      <c r="K5832" s="9"/>
      <c r="L5832" s="29"/>
      <c r="M5832" s="46"/>
      <c r="N5832" s="46"/>
      <c r="O5832" s="46"/>
      <c r="P5832" s="83" t="s">
        <v>4998</v>
      </c>
      <c r="Q5832" s="84">
        <v>3</v>
      </c>
      <c r="R5832" s="84">
        <v>1</v>
      </c>
      <c r="S5832" s="84">
        <v>8</v>
      </c>
      <c r="T5832" s="84" t="s">
        <v>32</v>
      </c>
      <c r="U5832" s="84">
        <v>11002</v>
      </c>
      <c r="V5832" s="84">
        <v>11002</v>
      </c>
      <c r="W5832" s="84" t="s">
        <v>5019</v>
      </c>
      <c r="X5832" s="84" t="s">
        <v>5033</v>
      </c>
      <c r="Y5832" s="84" t="s">
        <v>4980</v>
      </c>
      <c r="Z5832" s="84" t="s">
        <v>4980</v>
      </c>
      <c r="AA5832" s="84" t="s">
        <v>5033</v>
      </c>
      <c r="AB5832" s="84" t="s">
        <v>5066</v>
      </c>
      <c r="AC5832" s="84" t="s">
        <v>4999</v>
      </c>
      <c r="AD5832" s="29"/>
      <c r="AE5832" s="20" t="str">
        <f>VLOOKUP(E5832,'FILIAIS PETZ'!A:Q,17,0)</f>
        <v>SP3</v>
      </c>
      <c r="AF5832" s="20" t="str">
        <f>VLOOKUP(E5832,'FILIAIS PETZ'!A:Q,3,0)</f>
        <v>FELICIO</v>
      </c>
      <c r="AG5832" s="20" t="str">
        <f>VLOOKUP(E5832,'FILIAIS PETZ'!A:Q,2,0)</f>
        <v>R3</v>
      </c>
      <c r="AH5832" s="75">
        <v>740</v>
      </c>
      <c r="AI5832" s="16" t="s">
        <v>13322</v>
      </c>
      <c r="AJ5832" s="43">
        <f>VLOOKUP(E5832,'FILIAIS PETZ'!$A$2:$K$2000,11,0)</f>
        <v>18328118000966</v>
      </c>
      <c r="AK5832" s="44">
        <f t="shared" si="384"/>
        <v>18328118000966</v>
      </c>
    </row>
    <row r="5833" spans="1:37" s="14" customFormat="1" ht="15" customHeight="1" thickBot="1" x14ac:dyDescent="0.25">
      <c r="A5833" s="9"/>
      <c r="B5833" s="18" t="e">
        <f>VLOOKUP(C5833,FORNECEDORES!D:E,2,0)</f>
        <v>#N/A</v>
      </c>
      <c r="C5833" s="19" t="e">
        <f>VLOOKUP(D5833,FORNECEDORES!A:D,4,0)</f>
        <v>#N/A</v>
      </c>
      <c r="D5833" s="13" t="s">
        <v>13321</v>
      </c>
      <c r="E5833" s="20" t="str">
        <f t="shared" si="379"/>
        <v>04 0032</v>
      </c>
      <c r="F5833" s="28" t="s">
        <v>4951</v>
      </c>
      <c r="G5833" s="21" t="str">
        <f>VLOOKUP(E5833,'FILIAIS PETZ'!A:E,5,0)</f>
        <v>PETZ JAGUARE</v>
      </c>
      <c r="H5833" s="20" t="str">
        <f>VLOOKUP(E5833,'FILIAIS PETZ'!A:D,4,0)</f>
        <v>JGRE-SP</v>
      </c>
      <c r="I5833" s="46">
        <v>45566</v>
      </c>
      <c r="J5833" s="9" t="s">
        <v>4980</v>
      </c>
      <c r="K5833" s="9"/>
      <c r="L5833" s="29"/>
      <c r="M5833" s="46"/>
      <c r="N5833" s="46"/>
      <c r="O5833" s="46"/>
      <c r="P5833" s="83" t="s">
        <v>4998</v>
      </c>
      <c r="Q5833" s="84">
        <v>3</v>
      </c>
      <c r="R5833" s="84">
        <v>1</v>
      </c>
      <c r="S5833" s="84">
        <v>8</v>
      </c>
      <c r="T5833" s="84" t="s">
        <v>32</v>
      </c>
      <c r="U5833" s="84">
        <v>11002</v>
      </c>
      <c r="V5833" s="84">
        <v>11002</v>
      </c>
      <c r="W5833" s="84" t="s">
        <v>5019</v>
      </c>
      <c r="X5833" s="84" t="s">
        <v>5033</v>
      </c>
      <c r="Y5833" s="84" t="s">
        <v>4980</v>
      </c>
      <c r="Z5833" s="84" t="s">
        <v>4980</v>
      </c>
      <c r="AA5833" s="84" t="s">
        <v>5033</v>
      </c>
      <c r="AB5833" s="84" t="s">
        <v>5066</v>
      </c>
      <c r="AC5833" s="84" t="s">
        <v>4999</v>
      </c>
      <c r="AD5833" s="29"/>
      <c r="AE5833" s="20" t="str">
        <f>VLOOKUP(E5833,'FILIAIS PETZ'!A:Q,17,0)</f>
        <v>SP7</v>
      </c>
      <c r="AF5833" s="20" t="str">
        <f>VLOOKUP(E5833,'FILIAIS PETZ'!A:Q,3,0)</f>
        <v>FELICIO</v>
      </c>
      <c r="AG5833" s="20" t="str">
        <f>VLOOKUP(E5833,'FILIAIS PETZ'!A:Q,2,0)</f>
        <v>R3</v>
      </c>
      <c r="AH5833" s="75">
        <v>740</v>
      </c>
      <c r="AI5833" s="16" t="s">
        <v>13322</v>
      </c>
      <c r="AJ5833" s="43">
        <f>VLOOKUP(E5833,'FILIAIS PETZ'!$A$2:$K$2000,11,0)</f>
        <v>18328118003205</v>
      </c>
      <c r="AK5833" s="44">
        <f t="shared" si="384"/>
        <v>18328118003205</v>
      </c>
    </row>
    <row r="5834" spans="1:37" s="14" customFormat="1" ht="15" customHeight="1" thickBot="1" x14ac:dyDescent="0.25">
      <c r="A5834" s="9"/>
      <c r="B5834" s="18" t="e">
        <f>VLOOKUP(C5834,FORNECEDORES!D:E,2,0)</f>
        <v>#N/A</v>
      </c>
      <c r="C5834" s="19" t="e">
        <f>VLOOKUP(D5834,FORNECEDORES!A:D,4,0)</f>
        <v>#N/A</v>
      </c>
      <c r="D5834" s="13" t="s">
        <v>13321</v>
      </c>
      <c r="E5834" s="20" t="str">
        <f t="shared" si="379"/>
        <v>04 0040</v>
      </c>
      <c r="F5834" s="28" t="s">
        <v>4943</v>
      </c>
      <c r="G5834" s="21" t="str">
        <f>VLOOKUP(E5834,'FILIAIS PETZ'!A:E,5,0)</f>
        <v>PETZ NOSSA SENHORA DO CARMO</v>
      </c>
      <c r="H5834" s="20" t="str">
        <f>VLOOKUP(E5834,'FILIAIS PETZ'!A:D,4,0)</f>
        <v>NSCA-MG</v>
      </c>
      <c r="I5834" s="46">
        <v>45566</v>
      </c>
      <c r="J5834" s="9" t="s">
        <v>4980</v>
      </c>
      <c r="K5834" s="9"/>
      <c r="L5834" s="29"/>
      <c r="M5834" s="46"/>
      <c r="N5834" s="46"/>
      <c r="O5834" s="46"/>
      <c r="P5834" s="83" t="s">
        <v>4998</v>
      </c>
      <c r="Q5834" s="84">
        <v>3</v>
      </c>
      <c r="R5834" s="84">
        <v>1</v>
      </c>
      <c r="S5834" s="84">
        <v>8</v>
      </c>
      <c r="T5834" s="84" t="s">
        <v>32</v>
      </c>
      <c r="U5834" s="84">
        <v>11002</v>
      </c>
      <c r="V5834" s="84">
        <v>11002</v>
      </c>
      <c r="W5834" s="84" t="s">
        <v>5019</v>
      </c>
      <c r="X5834" s="84" t="s">
        <v>5033</v>
      </c>
      <c r="Y5834" s="84" t="s">
        <v>4980</v>
      </c>
      <c r="Z5834" s="84" t="s">
        <v>4980</v>
      </c>
      <c r="AA5834" s="84" t="s">
        <v>5033</v>
      </c>
      <c r="AB5834" s="84" t="s">
        <v>5066</v>
      </c>
      <c r="AC5834" s="84" t="s">
        <v>4999</v>
      </c>
      <c r="AD5834" s="29"/>
      <c r="AE5834" s="20" t="str">
        <f>VLOOKUP(E5834,'FILIAIS PETZ'!A:Q,17,0)</f>
        <v>MG-1</v>
      </c>
      <c r="AF5834" s="20" t="str">
        <f>VLOOKUP(E5834,'FILIAIS PETZ'!A:Q,3,0)</f>
        <v>FELICIO</v>
      </c>
      <c r="AG5834" s="20" t="str">
        <f>VLOOKUP(E5834,'FILIAIS PETZ'!A:Q,2,0)</f>
        <v>R3</v>
      </c>
      <c r="AH5834" s="75">
        <v>370</v>
      </c>
      <c r="AI5834" s="16" t="s">
        <v>13322</v>
      </c>
      <c r="AJ5834" s="43">
        <f>VLOOKUP(E5834,'FILIAIS PETZ'!$A$2:$K$2000,11,0)</f>
        <v>18328118003981</v>
      </c>
      <c r="AK5834" s="44">
        <f t="shared" si="384"/>
        <v>18328118003981</v>
      </c>
    </row>
    <row r="5835" spans="1:37" s="14" customFormat="1" ht="15" customHeight="1" thickBot="1" x14ac:dyDescent="0.25">
      <c r="A5835" s="9"/>
      <c r="B5835" s="18" t="e">
        <f>VLOOKUP(C5835,FORNECEDORES!D:E,2,0)</f>
        <v>#N/A</v>
      </c>
      <c r="C5835" s="19" t="e">
        <f>VLOOKUP(D5835,FORNECEDORES!A:D,4,0)</f>
        <v>#N/A</v>
      </c>
      <c r="D5835" s="13" t="s">
        <v>13321</v>
      </c>
      <c r="E5835" s="20" t="str">
        <f t="shared" si="379"/>
        <v>04 0059</v>
      </c>
      <c r="F5835" s="28" t="s">
        <v>8714</v>
      </c>
      <c r="G5835" s="21" t="str">
        <f>VLOOKUP(E5835,'FILIAIS PETZ'!A:E,5,0)</f>
        <v>PETZ POMPÉIA</v>
      </c>
      <c r="H5835" s="20" t="str">
        <f>VLOOKUP(E5835,'FILIAIS PETZ'!A:D,4,0)</f>
        <v>POMP-SP</v>
      </c>
      <c r="I5835" s="46">
        <v>45566</v>
      </c>
      <c r="J5835" s="9" t="s">
        <v>4980</v>
      </c>
      <c r="K5835" s="9"/>
      <c r="L5835" s="29"/>
      <c r="M5835" s="46"/>
      <c r="N5835" s="46"/>
      <c r="O5835" s="46"/>
      <c r="P5835" s="83" t="s">
        <v>4998</v>
      </c>
      <c r="Q5835" s="84">
        <v>3</v>
      </c>
      <c r="R5835" s="84">
        <v>1</v>
      </c>
      <c r="S5835" s="84">
        <v>8</v>
      </c>
      <c r="T5835" s="84" t="s">
        <v>32</v>
      </c>
      <c r="U5835" s="84">
        <v>11002</v>
      </c>
      <c r="V5835" s="84">
        <v>11002</v>
      </c>
      <c r="W5835" s="84" t="s">
        <v>5019</v>
      </c>
      <c r="X5835" s="84" t="s">
        <v>5033</v>
      </c>
      <c r="Y5835" s="84" t="s">
        <v>4980</v>
      </c>
      <c r="Z5835" s="84" t="s">
        <v>4980</v>
      </c>
      <c r="AA5835" s="84" t="s">
        <v>5033</v>
      </c>
      <c r="AB5835" s="84" t="s">
        <v>5066</v>
      </c>
      <c r="AC5835" s="84" t="s">
        <v>4999</v>
      </c>
      <c r="AD5835" s="29"/>
      <c r="AE5835" s="20" t="str">
        <f>VLOOKUP(E5835,'FILIAIS PETZ'!A:Q,17,0)</f>
        <v>SP2</v>
      </c>
      <c r="AF5835" s="20" t="str">
        <f>VLOOKUP(E5835,'FILIAIS PETZ'!A:Q,3,0)</f>
        <v>FELICIO</v>
      </c>
      <c r="AG5835" s="20" t="str">
        <f>VLOOKUP(E5835,'FILIAIS PETZ'!A:Q,2,0)</f>
        <v>R3</v>
      </c>
      <c r="AH5835" s="75">
        <v>370</v>
      </c>
      <c r="AI5835" s="16" t="s">
        <v>13322</v>
      </c>
      <c r="AJ5835" s="43">
        <f>VLOOKUP(E5835,'FILIAIS PETZ'!$A$2:$K$2000,11,0)</f>
        <v>18328118005763</v>
      </c>
      <c r="AK5835" s="44">
        <f t="shared" si="384"/>
        <v>18328118005763</v>
      </c>
    </row>
    <row r="5836" spans="1:37" s="14" customFormat="1" ht="15" customHeight="1" thickBot="1" x14ac:dyDescent="0.25">
      <c r="A5836" s="9"/>
      <c r="B5836" s="18" t="e">
        <f>VLOOKUP(C5836,FORNECEDORES!D:E,2,0)</f>
        <v>#N/A</v>
      </c>
      <c r="C5836" s="19" t="e">
        <f>VLOOKUP(D5836,FORNECEDORES!A:D,4,0)</f>
        <v>#N/A</v>
      </c>
      <c r="D5836" s="13" t="s">
        <v>13321</v>
      </c>
      <c r="E5836" s="20" t="str">
        <f t="shared" si="379"/>
        <v>04 0060</v>
      </c>
      <c r="F5836" s="28" t="s">
        <v>8625</v>
      </c>
      <c r="G5836" s="21" t="str">
        <f>VLOOKUP(E5836,'FILIAIS PETZ'!A:E,5,0)</f>
        <v>PETZ PACAEMBU</v>
      </c>
      <c r="H5836" s="20" t="str">
        <f>VLOOKUP(E5836,'FILIAIS PETZ'!A:D,4,0)</f>
        <v>PCBU-SP</v>
      </c>
      <c r="I5836" s="46">
        <v>45566</v>
      </c>
      <c r="J5836" s="9" t="s">
        <v>4980</v>
      </c>
      <c r="K5836" s="9"/>
      <c r="L5836" s="29"/>
      <c r="M5836" s="46"/>
      <c r="N5836" s="46"/>
      <c r="O5836" s="46"/>
      <c r="P5836" s="83" t="s">
        <v>4998</v>
      </c>
      <c r="Q5836" s="84">
        <v>3</v>
      </c>
      <c r="R5836" s="84">
        <v>1</v>
      </c>
      <c r="S5836" s="84">
        <v>8</v>
      </c>
      <c r="T5836" s="84" t="s">
        <v>32</v>
      </c>
      <c r="U5836" s="84">
        <v>11002</v>
      </c>
      <c r="V5836" s="84">
        <v>11002</v>
      </c>
      <c r="W5836" s="84" t="s">
        <v>5019</v>
      </c>
      <c r="X5836" s="84" t="s">
        <v>5033</v>
      </c>
      <c r="Y5836" s="84" t="s">
        <v>4980</v>
      </c>
      <c r="Z5836" s="84" t="s">
        <v>4980</v>
      </c>
      <c r="AA5836" s="84" t="s">
        <v>5033</v>
      </c>
      <c r="AB5836" s="84" t="s">
        <v>5066</v>
      </c>
      <c r="AC5836" s="84" t="s">
        <v>4999</v>
      </c>
      <c r="AD5836" s="29"/>
      <c r="AE5836" s="20" t="str">
        <f>VLOOKUP(E5836,'FILIAIS PETZ'!A:Q,17,0)</f>
        <v>SP2</v>
      </c>
      <c r="AF5836" s="20" t="str">
        <f>VLOOKUP(E5836,'FILIAIS PETZ'!A:Q,3,0)</f>
        <v>FELICIO</v>
      </c>
      <c r="AG5836" s="20" t="str">
        <f>VLOOKUP(E5836,'FILIAIS PETZ'!A:Q,2,0)</f>
        <v>R3</v>
      </c>
      <c r="AH5836" s="75">
        <v>370</v>
      </c>
      <c r="AI5836" s="16" t="s">
        <v>13322</v>
      </c>
      <c r="AJ5836" s="43">
        <f>VLOOKUP(E5836,'FILIAIS PETZ'!$A$2:$K$2000,11,0)</f>
        <v>18328118006220</v>
      </c>
      <c r="AK5836" s="44">
        <f t="shared" si="384"/>
        <v>18328118006220</v>
      </c>
    </row>
    <row r="5837" spans="1:37" s="14" customFormat="1" ht="15" customHeight="1" thickBot="1" x14ac:dyDescent="0.25">
      <c r="A5837" s="9"/>
      <c r="B5837" s="18" t="e">
        <f>VLOOKUP(C5837,FORNECEDORES!D:E,2,0)</f>
        <v>#N/A</v>
      </c>
      <c r="C5837" s="19" t="e">
        <f>VLOOKUP(D5837,FORNECEDORES!A:D,4,0)</f>
        <v>#N/A</v>
      </c>
      <c r="D5837" s="13" t="s">
        <v>13321</v>
      </c>
      <c r="E5837" s="20" t="str">
        <f t="shared" si="379"/>
        <v>04 0067</v>
      </c>
      <c r="F5837" s="28" t="s">
        <v>8611</v>
      </c>
      <c r="G5837" s="21" t="str">
        <f>VLOOKUP(E5837,'FILIAIS PETZ'!A:E,5,0)</f>
        <v>PETZ EXTRA RICARDO JAFET</v>
      </c>
      <c r="H5837" s="20" t="str">
        <f>VLOOKUP(E5837,'FILIAIS PETZ'!A:D,4,0)</f>
        <v>RJAF-SP</v>
      </c>
      <c r="I5837" s="46">
        <v>45566</v>
      </c>
      <c r="J5837" s="9" t="s">
        <v>4980</v>
      </c>
      <c r="K5837" s="9"/>
      <c r="L5837" s="29"/>
      <c r="M5837" s="46"/>
      <c r="N5837" s="46"/>
      <c r="O5837" s="46"/>
      <c r="P5837" s="83" t="s">
        <v>4998</v>
      </c>
      <c r="Q5837" s="84">
        <v>3</v>
      </c>
      <c r="R5837" s="84">
        <v>1</v>
      </c>
      <c r="S5837" s="84">
        <v>8</v>
      </c>
      <c r="T5837" s="84" t="s">
        <v>32</v>
      </c>
      <c r="U5837" s="84">
        <v>11002</v>
      </c>
      <c r="V5837" s="84">
        <v>11002</v>
      </c>
      <c r="W5837" s="84" t="s">
        <v>5019</v>
      </c>
      <c r="X5837" s="84" t="s">
        <v>5033</v>
      </c>
      <c r="Y5837" s="84" t="s">
        <v>4980</v>
      </c>
      <c r="Z5837" s="84" t="s">
        <v>4980</v>
      </c>
      <c r="AA5837" s="84" t="s">
        <v>5033</v>
      </c>
      <c r="AB5837" s="84" t="s">
        <v>5066</v>
      </c>
      <c r="AC5837" s="84" t="s">
        <v>4999</v>
      </c>
      <c r="AD5837" s="29"/>
      <c r="AE5837" s="20" t="str">
        <f>VLOOKUP(E5837,'FILIAIS PETZ'!A:Q,17,0)</f>
        <v>SP2</v>
      </c>
      <c r="AF5837" s="20" t="str">
        <f>VLOOKUP(E5837,'FILIAIS PETZ'!A:Q,3,0)</f>
        <v>FELICIO</v>
      </c>
      <c r="AG5837" s="20" t="str">
        <f>VLOOKUP(E5837,'FILIAIS PETZ'!A:Q,2,0)</f>
        <v>R3</v>
      </c>
      <c r="AH5837" s="75">
        <v>1110</v>
      </c>
      <c r="AI5837" s="16" t="s">
        <v>13322</v>
      </c>
      <c r="AJ5837" s="43">
        <f>VLOOKUP(E5837,'FILIAIS PETZ'!$A$2:$K$2000,11,0)</f>
        <v>18328118006573</v>
      </c>
      <c r="AK5837" s="44">
        <f t="shared" si="384"/>
        <v>18328118006573</v>
      </c>
    </row>
    <row r="5838" spans="1:37" s="14" customFormat="1" ht="15" customHeight="1" thickBot="1" x14ac:dyDescent="0.25">
      <c r="A5838" s="9"/>
      <c r="B5838" s="18" t="e">
        <f>VLOOKUP(C5838,FORNECEDORES!D:E,2,0)</f>
        <v>#N/A</v>
      </c>
      <c r="C5838" s="19" t="e">
        <f>VLOOKUP(D5838,FORNECEDORES!A:D,4,0)</f>
        <v>#N/A</v>
      </c>
      <c r="D5838" s="13" t="s">
        <v>13321</v>
      </c>
      <c r="E5838" s="20" t="str">
        <f t="shared" si="379"/>
        <v>04 0068</v>
      </c>
      <c r="F5838" s="28" t="s">
        <v>8958</v>
      </c>
      <c r="G5838" s="21" t="str">
        <f>VLOOKUP(E5838,'FILIAIS PETZ'!A:E,5,0)</f>
        <v>PETZ PEREIRA BARRETO</v>
      </c>
      <c r="H5838" s="20" t="str">
        <f>VLOOKUP(E5838,'FILIAIS PETZ'!A:D,4,0)</f>
        <v>PBAR-SP</v>
      </c>
      <c r="I5838" s="46">
        <v>45566</v>
      </c>
      <c r="J5838" s="9" t="s">
        <v>4980</v>
      </c>
      <c r="K5838" s="9"/>
      <c r="L5838" s="29"/>
      <c r="M5838" s="46"/>
      <c r="N5838" s="46"/>
      <c r="O5838" s="46"/>
      <c r="P5838" s="83" t="s">
        <v>4998</v>
      </c>
      <c r="Q5838" s="84">
        <v>3</v>
      </c>
      <c r="R5838" s="84">
        <v>1</v>
      </c>
      <c r="S5838" s="84">
        <v>8</v>
      </c>
      <c r="T5838" s="84" t="s">
        <v>32</v>
      </c>
      <c r="U5838" s="84">
        <v>11002</v>
      </c>
      <c r="V5838" s="84">
        <v>11002</v>
      </c>
      <c r="W5838" s="84" t="s">
        <v>5019</v>
      </c>
      <c r="X5838" s="84" t="s">
        <v>5033</v>
      </c>
      <c r="Y5838" s="84" t="s">
        <v>4980</v>
      </c>
      <c r="Z5838" s="84" t="s">
        <v>4980</v>
      </c>
      <c r="AA5838" s="84" t="s">
        <v>5033</v>
      </c>
      <c r="AB5838" s="84" t="s">
        <v>5066</v>
      </c>
      <c r="AC5838" s="84" t="s">
        <v>4999</v>
      </c>
      <c r="AD5838" s="29"/>
      <c r="AE5838" s="20" t="str">
        <f>VLOOKUP(E5838,'FILIAIS PETZ'!A:Q,17,0)</f>
        <v>SP3</v>
      </c>
      <c r="AF5838" s="20" t="str">
        <f>VLOOKUP(E5838,'FILIAIS PETZ'!A:Q,3,0)</f>
        <v>FELICIO</v>
      </c>
      <c r="AG5838" s="20" t="str">
        <f>VLOOKUP(E5838,'FILIAIS PETZ'!A:Q,2,0)</f>
        <v>R3</v>
      </c>
      <c r="AH5838" s="75">
        <v>370</v>
      </c>
      <c r="AI5838" s="16" t="s">
        <v>13322</v>
      </c>
      <c r="AJ5838" s="43">
        <f>VLOOKUP(E5838,'FILIAIS PETZ'!$A$2:$K$2000,11,0)</f>
        <v>18328118007111</v>
      </c>
      <c r="AK5838" s="44">
        <f t="shared" si="384"/>
        <v>18328118007111</v>
      </c>
    </row>
    <row r="5839" spans="1:37" s="14" customFormat="1" ht="15" customHeight="1" thickBot="1" x14ac:dyDescent="0.25">
      <c r="A5839" s="9"/>
      <c r="B5839" s="18" t="e">
        <f>VLOOKUP(C5839,FORNECEDORES!D:E,2,0)</f>
        <v>#N/A</v>
      </c>
      <c r="C5839" s="19" t="e">
        <f>VLOOKUP(D5839,FORNECEDORES!A:D,4,0)</f>
        <v>#N/A</v>
      </c>
      <c r="D5839" s="13" t="s">
        <v>13321</v>
      </c>
      <c r="E5839" s="20" t="str">
        <f t="shared" si="379"/>
        <v>04 0073</v>
      </c>
      <c r="F5839" s="28" t="s">
        <v>4953</v>
      </c>
      <c r="G5839" s="21" t="str">
        <f>VLOOKUP(E5839,'FILIAIS PETZ'!A:E,5,0)</f>
        <v>PETZ CAMPO GRANDE</v>
      </c>
      <c r="H5839" s="20" t="str">
        <f>VLOOKUP(E5839,'FILIAIS PETZ'!A:D,4,0)</f>
        <v>CGDE-MS</v>
      </c>
      <c r="I5839" s="46">
        <v>45566</v>
      </c>
      <c r="J5839" s="9" t="s">
        <v>4980</v>
      </c>
      <c r="K5839" s="9"/>
      <c r="L5839" s="29"/>
      <c r="M5839" s="46"/>
      <c r="N5839" s="46"/>
      <c r="O5839" s="46"/>
      <c r="P5839" s="83" t="s">
        <v>4998</v>
      </c>
      <c r="Q5839" s="84">
        <v>3</v>
      </c>
      <c r="R5839" s="84">
        <v>1</v>
      </c>
      <c r="S5839" s="84">
        <v>8</v>
      </c>
      <c r="T5839" s="84" t="s">
        <v>32</v>
      </c>
      <c r="U5839" s="84">
        <v>11002</v>
      </c>
      <c r="V5839" s="84">
        <v>11002</v>
      </c>
      <c r="W5839" s="84" t="s">
        <v>5019</v>
      </c>
      <c r="X5839" s="84" t="s">
        <v>5033</v>
      </c>
      <c r="Y5839" s="84" t="s">
        <v>4980</v>
      </c>
      <c r="Z5839" s="84" t="s">
        <v>4980</v>
      </c>
      <c r="AA5839" s="84" t="s">
        <v>5033</v>
      </c>
      <c r="AB5839" s="84" t="s">
        <v>5066</v>
      </c>
      <c r="AC5839" s="84" t="s">
        <v>4999</v>
      </c>
      <c r="AD5839" s="29"/>
      <c r="AE5839" s="20" t="str">
        <f>VLOOKUP(E5839,'FILIAIS PETZ'!A:Q,17,0)</f>
        <v>CO-1</v>
      </c>
      <c r="AF5839" s="20" t="str">
        <f>VLOOKUP(E5839,'FILIAIS PETZ'!A:Q,3,0)</f>
        <v>FELICIO</v>
      </c>
      <c r="AG5839" s="20" t="str">
        <f>VLOOKUP(E5839,'FILIAIS PETZ'!A:Q,2,0)</f>
        <v>R3</v>
      </c>
      <c r="AH5839" s="75">
        <v>370</v>
      </c>
      <c r="AI5839" s="16" t="s">
        <v>13322</v>
      </c>
      <c r="AJ5839" s="43">
        <f>VLOOKUP(E5839,'FILIAIS PETZ'!$A$2:$K$2000,11,0)</f>
        <v>18328118007383</v>
      </c>
      <c r="AK5839" s="44">
        <f t="shared" si="384"/>
        <v>18328118007383</v>
      </c>
    </row>
    <row r="5840" spans="1:37" s="14" customFormat="1" ht="15" customHeight="1" thickBot="1" x14ac:dyDescent="0.25">
      <c r="A5840" s="9"/>
      <c r="B5840" s="18" t="e">
        <f>VLOOKUP(C5840,FORNECEDORES!D:E,2,0)</f>
        <v>#N/A</v>
      </c>
      <c r="C5840" s="19" t="e">
        <f>VLOOKUP(D5840,FORNECEDORES!A:D,4,0)</f>
        <v>#N/A</v>
      </c>
      <c r="D5840" s="13" t="s">
        <v>13321</v>
      </c>
      <c r="E5840" s="20" t="str">
        <f t="shared" si="379"/>
        <v>04 0077</v>
      </c>
      <c r="F5840" s="28" t="s">
        <v>4954</v>
      </c>
      <c r="G5840" s="21" t="str">
        <f>VLOOKUP(E5840,'FILIAIS PETZ'!A:E,5,0)</f>
        <v>PETZ GOIANIA (SETOR BUENO)</v>
      </c>
      <c r="H5840" s="20" t="str">
        <f>VLOOKUP(E5840,'FILIAIS PETZ'!A:D,4,0)</f>
        <v>BT63-GO</v>
      </c>
      <c r="I5840" s="46">
        <v>45566</v>
      </c>
      <c r="J5840" s="9" t="s">
        <v>4980</v>
      </c>
      <c r="K5840" s="9"/>
      <c r="L5840" s="29"/>
      <c r="M5840" s="46"/>
      <c r="N5840" s="46"/>
      <c r="O5840" s="46"/>
      <c r="P5840" s="83" t="s">
        <v>4998</v>
      </c>
      <c r="Q5840" s="84">
        <v>3</v>
      </c>
      <c r="R5840" s="84">
        <v>1</v>
      </c>
      <c r="S5840" s="84">
        <v>8</v>
      </c>
      <c r="T5840" s="84" t="s">
        <v>32</v>
      </c>
      <c r="U5840" s="84">
        <v>11002</v>
      </c>
      <c r="V5840" s="84">
        <v>11002</v>
      </c>
      <c r="W5840" s="84" t="s">
        <v>5019</v>
      </c>
      <c r="X5840" s="84" t="s">
        <v>5033</v>
      </c>
      <c r="Y5840" s="84" t="s">
        <v>4980</v>
      </c>
      <c r="Z5840" s="84" t="s">
        <v>4980</v>
      </c>
      <c r="AA5840" s="84" t="s">
        <v>5033</v>
      </c>
      <c r="AB5840" s="84" t="s">
        <v>5066</v>
      </c>
      <c r="AC5840" s="84" t="s">
        <v>4999</v>
      </c>
      <c r="AD5840" s="29"/>
      <c r="AE5840" s="20" t="str">
        <f>VLOOKUP(E5840,'FILIAIS PETZ'!A:Q,17,0)</f>
        <v>CO-2</v>
      </c>
      <c r="AF5840" s="20" t="str">
        <f>VLOOKUP(E5840,'FILIAIS PETZ'!A:Q,3,0)</f>
        <v>FELICIO</v>
      </c>
      <c r="AG5840" s="20" t="str">
        <f>VLOOKUP(E5840,'FILIAIS PETZ'!A:Q,2,0)</f>
        <v>R3</v>
      </c>
      <c r="AH5840" s="75">
        <v>370</v>
      </c>
      <c r="AI5840" s="16" t="s">
        <v>13322</v>
      </c>
      <c r="AJ5840" s="43">
        <f>VLOOKUP(E5840,'FILIAIS PETZ'!$A$2:$K$2000,11,0)</f>
        <v>18328118007545</v>
      </c>
      <c r="AK5840" s="44">
        <f t="shared" si="384"/>
        <v>18328118007545</v>
      </c>
    </row>
    <row r="5841" spans="1:37" s="14" customFormat="1" ht="15" customHeight="1" thickBot="1" x14ac:dyDescent="0.25">
      <c r="A5841" s="9"/>
      <c r="B5841" s="18" t="e">
        <f>VLOOKUP(C5841,FORNECEDORES!D:E,2,0)</f>
        <v>#N/A</v>
      </c>
      <c r="C5841" s="19" t="e">
        <f>VLOOKUP(D5841,FORNECEDORES!A:D,4,0)</f>
        <v>#N/A</v>
      </c>
      <c r="D5841" s="13" t="s">
        <v>13321</v>
      </c>
      <c r="E5841" s="20" t="str">
        <f t="shared" si="379"/>
        <v>04 0125</v>
      </c>
      <c r="F5841" s="28" t="s">
        <v>8981</v>
      </c>
      <c r="G5841" s="21" t="str">
        <f>VLOOKUP(E5841,'FILIAIS PETZ'!A:E,5,0)</f>
        <v>PETZ CERRO CORA</v>
      </c>
      <c r="H5841" s="20" t="str">
        <f>VLOOKUP(E5841,'FILIAIS PETZ'!A:D,4,0)</f>
        <v>CORA-SP</v>
      </c>
      <c r="I5841" s="46">
        <v>45566</v>
      </c>
      <c r="J5841" s="9" t="s">
        <v>4980</v>
      </c>
      <c r="K5841" s="9"/>
      <c r="L5841" s="29"/>
      <c r="M5841" s="46"/>
      <c r="N5841" s="46"/>
      <c r="O5841" s="46"/>
      <c r="P5841" s="83" t="s">
        <v>4998</v>
      </c>
      <c r="Q5841" s="84">
        <v>3</v>
      </c>
      <c r="R5841" s="84">
        <v>1</v>
      </c>
      <c r="S5841" s="84">
        <v>8</v>
      </c>
      <c r="T5841" s="84" t="s">
        <v>32</v>
      </c>
      <c r="U5841" s="84">
        <v>11002</v>
      </c>
      <c r="V5841" s="84">
        <v>11002</v>
      </c>
      <c r="W5841" s="84" t="s">
        <v>5019</v>
      </c>
      <c r="X5841" s="84" t="s">
        <v>5033</v>
      </c>
      <c r="Y5841" s="84" t="s">
        <v>4980</v>
      </c>
      <c r="Z5841" s="84" t="s">
        <v>4980</v>
      </c>
      <c r="AA5841" s="84" t="s">
        <v>5033</v>
      </c>
      <c r="AB5841" s="84" t="s">
        <v>5066</v>
      </c>
      <c r="AC5841" s="84" t="s">
        <v>4999</v>
      </c>
      <c r="AD5841" s="29"/>
      <c r="AE5841" s="20" t="str">
        <f>VLOOKUP(E5841,'FILIAIS PETZ'!A:Q,17,0)</f>
        <v>SP7</v>
      </c>
      <c r="AF5841" s="20" t="str">
        <f>VLOOKUP(E5841,'FILIAIS PETZ'!A:Q,3,0)</f>
        <v>FELICIO</v>
      </c>
      <c r="AG5841" s="20" t="str">
        <f>VLOOKUP(E5841,'FILIAIS PETZ'!A:Q,2,0)</f>
        <v>R3</v>
      </c>
      <c r="AH5841" s="75">
        <v>370</v>
      </c>
      <c r="AI5841" s="16" t="s">
        <v>13322</v>
      </c>
      <c r="AJ5841" s="43">
        <f>VLOOKUP(E5841,'FILIAIS PETZ'!$A$2:$K$2000,11,0)</f>
        <v>18328118013600</v>
      </c>
      <c r="AK5841" s="44">
        <f t="shared" si="384"/>
        <v>18328118013600</v>
      </c>
    </row>
    <row r="5842" spans="1:37" s="14" customFormat="1" ht="15" customHeight="1" thickBot="1" x14ac:dyDescent="0.25">
      <c r="A5842" s="9"/>
      <c r="B5842" s="18" t="e">
        <f>VLOOKUP(C5842,FORNECEDORES!D:E,2,0)</f>
        <v>#N/A</v>
      </c>
      <c r="C5842" s="19" t="e">
        <f>VLOOKUP(D5842,FORNECEDORES!A:D,4,0)</f>
        <v>#N/A</v>
      </c>
      <c r="D5842" s="13" t="s">
        <v>13321</v>
      </c>
      <c r="E5842" s="20" t="str">
        <f t="shared" si="379"/>
        <v>04 0138</v>
      </c>
      <c r="F5842" s="28" t="s">
        <v>8627</v>
      </c>
      <c r="G5842" s="21" t="str">
        <f>VLOOKUP(E5842,'FILIAIS PETZ'!A:E,5,0)</f>
        <v>PETZ JOÃO FIRMINO</v>
      </c>
      <c r="H5842" s="20" t="str">
        <f>VLOOKUP(E5842,'FILIAIS PETZ'!A:D,4,0)</f>
        <v>JFIR-SP</v>
      </c>
      <c r="I5842" s="46">
        <v>45566</v>
      </c>
      <c r="J5842" s="9" t="s">
        <v>4980</v>
      </c>
      <c r="K5842" s="9"/>
      <c r="L5842" s="29"/>
      <c r="M5842" s="46"/>
      <c r="N5842" s="46"/>
      <c r="O5842" s="46"/>
      <c r="P5842" s="83" t="s">
        <v>4998</v>
      </c>
      <c r="Q5842" s="84">
        <v>3</v>
      </c>
      <c r="R5842" s="84">
        <v>1</v>
      </c>
      <c r="S5842" s="84">
        <v>8</v>
      </c>
      <c r="T5842" s="84" t="s">
        <v>32</v>
      </c>
      <c r="U5842" s="84">
        <v>11002</v>
      </c>
      <c r="V5842" s="84">
        <v>11002</v>
      </c>
      <c r="W5842" s="84" t="s">
        <v>5019</v>
      </c>
      <c r="X5842" s="84" t="s">
        <v>5033</v>
      </c>
      <c r="Y5842" s="84" t="s">
        <v>4980</v>
      </c>
      <c r="Z5842" s="84" t="s">
        <v>4980</v>
      </c>
      <c r="AA5842" s="84" t="s">
        <v>5033</v>
      </c>
      <c r="AB5842" s="84" t="s">
        <v>5066</v>
      </c>
      <c r="AC5842" s="84" t="s">
        <v>4999</v>
      </c>
      <c r="AD5842" s="29"/>
      <c r="AE5842" s="20" t="str">
        <f>VLOOKUP(E5842,'FILIAIS PETZ'!A:Q,17,0)</f>
        <v>SP3</v>
      </c>
      <c r="AF5842" s="20" t="str">
        <f>VLOOKUP(E5842,'FILIAIS PETZ'!A:Q,3,0)</f>
        <v>FELICIO</v>
      </c>
      <c r="AG5842" s="20" t="str">
        <f>VLOOKUP(E5842,'FILIAIS PETZ'!A:Q,2,0)</f>
        <v>R3</v>
      </c>
      <c r="AH5842" s="75">
        <v>740</v>
      </c>
      <c r="AI5842" s="16" t="s">
        <v>13322</v>
      </c>
      <c r="AJ5842" s="43">
        <f>VLOOKUP(E5842,'FILIAIS PETZ'!$A$2:$K$2000,11,0)</f>
        <v>18328118012972</v>
      </c>
      <c r="AK5842" s="44">
        <f t="shared" si="384"/>
        <v>18328118012972</v>
      </c>
    </row>
    <row r="5843" spans="1:37" s="14" customFormat="1" ht="15" customHeight="1" thickBot="1" x14ac:dyDescent="0.25">
      <c r="A5843" s="9"/>
      <c r="B5843" s="18" t="e">
        <f>VLOOKUP(C5843,FORNECEDORES!D:E,2,0)</f>
        <v>#N/A</v>
      </c>
      <c r="C5843" s="19" t="e">
        <f>VLOOKUP(D5843,FORNECEDORES!A:D,4,0)</f>
        <v>#N/A</v>
      </c>
      <c r="D5843" s="13" t="s">
        <v>13321</v>
      </c>
      <c r="E5843" s="20" t="str">
        <f t="shared" si="379"/>
        <v>04 0153</v>
      </c>
      <c r="F5843" s="28" t="s">
        <v>4966</v>
      </c>
      <c r="G5843" s="21" t="str">
        <f>VLOOKUP(E5843,'FILIAIS PETZ'!A:E,5,0)</f>
        <v>PETZ TAGUATINGA</v>
      </c>
      <c r="H5843" s="20" t="str">
        <f>VLOOKUP(E5843,'FILIAIS PETZ'!A:D,4,0)</f>
        <v>TGTG-DF</v>
      </c>
      <c r="I5843" s="46">
        <v>45566</v>
      </c>
      <c r="J5843" s="9" t="s">
        <v>4980</v>
      </c>
      <c r="K5843" s="9"/>
      <c r="L5843" s="29"/>
      <c r="M5843" s="46"/>
      <c r="N5843" s="46"/>
      <c r="O5843" s="46"/>
      <c r="P5843" s="83" t="s">
        <v>4998</v>
      </c>
      <c r="Q5843" s="84">
        <v>3</v>
      </c>
      <c r="R5843" s="84">
        <v>1</v>
      </c>
      <c r="S5843" s="84">
        <v>8</v>
      </c>
      <c r="T5843" s="84" t="s">
        <v>32</v>
      </c>
      <c r="U5843" s="84">
        <v>11002</v>
      </c>
      <c r="V5843" s="84">
        <v>11002</v>
      </c>
      <c r="W5843" s="84" t="s">
        <v>5019</v>
      </c>
      <c r="X5843" s="84" t="s">
        <v>5033</v>
      </c>
      <c r="Y5843" s="84" t="s">
        <v>4980</v>
      </c>
      <c r="Z5843" s="84" t="s">
        <v>4980</v>
      </c>
      <c r="AA5843" s="84" t="s">
        <v>5033</v>
      </c>
      <c r="AB5843" s="84" t="s">
        <v>5066</v>
      </c>
      <c r="AC5843" s="84" t="s">
        <v>4999</v>
      </c>
      <c r="AD5843" s="29"/>
      <c r="AE5843" s="20" t="str">
        <f>VLOOKUP(E5843,'FILIAIS PETZ'!A:Q,17,0)</f>
        <v>CO-1</v>
      </c>
      <c r="AF5843" s="20" t="str">
        <f>VLOOKUP(E5843,'FILIAIS PETZ'!A:Q,3,0)</f>
        <v>FELICIO</v>
      </c>
      <c r="AG5843" s="20" t="str">
        <f>VLOOKUP(E5843,'FILIAIS PETZ'!A:Q,2,0)</f>
        <v>R3</v>
      </c>
      <c r="AH5843" s="75">
        <v>370</v>
      </c>
      <c r="AI5843" s="16" t="s">
        <v>13322</v>
      </c>
      <c r="AJ5843" s="43">
        <f>VLOOKUP(E5843,'FILIAIS PETZ'!$A$2:$K$2000,11,0)</f>
        <v>18328118014916</v>
      </c>
      <c r="AK5843" s="44">
        <f t="shared" si="384"/>
        <v>18328118014916</v>
      </c>
    </row>
    <row r="5844" spans="1:37" s="14" customFormat="1" ht="15" customHeight="1" thickBot="1" x14ac:dyDescent="0.25">
      <c r="A5844" s="9"/>
      <c r="B5844" s="18" t="e">
        <f>VLOOKUP(C5844,FORNECEDORES!D:E,2,0)</f>
        <v>#N/A</v>
      </c>
      <c r="C5844" s="19" t="e">
        <f>VLOOKUP(D5844,FORNECEDORES!A:D,4,0)</f>
        <v>#N/A</v>
      </c>
      <c r="D5844" s="13" t="s">
        <v>13321</v>
      </c>
      <c r="E5844" s="20" t="str">
        <f t="shared" si="379"/>
        <v>04 0161</v>
      </c>
      <c r="F5844" s="28" t="s">
        <v>4959</v>
      </c>
      <c r="G5844" s="21" t="str">
        <f>VLOOKUP(E5844,'FILIAIS PETZ'!A:E,5,0)</f>
        <v>PETZ CEILANDIA</v>
      </c>
      <c r="H5844" s="20" t="str">
        <f>VLOOKUP(E5844,'FILIAIS PETZ'!A:D,4,0)</f>
        <v>CDIA-DF</v>
      </c>
      <c r="I5844" s="46">
        <v>45566</v>
      </c>
      <c r="J5844" s="9" t="s">
        <v>4980</v>
      </c>
      <c r="K5844" s="9"/>
      <c r="L5844" s="29"/>
      <c r="M5844" s="46"/>
      <c r="N5844" s="46"/>
      <c r="O5844" s="46"/>
      <c r="P5844" s="83" t="s">
        <v>4998</v>
      </c>
      <c r="Q5844" s="84">
        <v>3</v>
      </c>
      <c r="R5844" s="84">
        <v>1</v>
      </c>
      <c r="S5844" s="84">
        <v>8</v>
      </c>
      <c r="T5844" s="84" t="s">
        <v>32</v>
      </c>
      <c r="U5844" s="84">
        <v>11002</v>
      </c>
      <c r="V5844" s="84">
        <v>11002</v>
      </c>
      <c r="W5844" s="84" t="s">
        <v>5019</v>
      </c>
      <c r="X5844" s="84" t="s">
        <v>5033</v>
      </c>
      <c r="Y5844" s="84" t="s">
        <v>4980</v>
      </c>
      <c r="Z5844" s="84" t="s">
        <v>4980</v>
      </c>
      <c r="AA5844" s="84" t="s">
        <v>5033</v>
      </c>
      <c r="AB5844" s="84" t="s">
        <v>5066</v>
      </c>
      <c r="AC5844" s="84" t="s">
        <v>4999</v>
      </c>
      <c r="AD5844" s="29"/>
      <c r="AE5844" s="20" t="str">
        <f>VLOOKUP(E5844,'FILIAIS PETZ'!A:Q,17,0)</f>
        <v>CO-1</v>
      </c>
      <c r="AF5844" s="20" t="str">
        <f>VLOOKUP(E5844,'FILIAIS PETZ'!A:Q,3,0)</f>
        <v>FELICIO</v>
      </c>
      <c r="AG5844" s="20" t="str">
        <f>VLOOKUP(E5844,'FILIAIS PETZ'!A:Q,2,0)</f>
        <v>R3</v>
      </c>
      <c r="AH5844" s="75">
        <v>370</v>
      </c>
      <c r="AI5844" s="16" t="s">
        <v>13322</v>
      </c>
      <c r="AJ5844" s="43">
        <f>VLOOKUP(E5844,'FILIAIS PETZ'!$A$2:$K$2000,11,0)</f>
        <v>18328118015211</v>
      </c>
      <c r="AK5844" s="44">
        <f t="shared" si="384"/>
        <v>18328118015211</v>
      </c>
    </row>
    <row r="5845" spans="1:37" s="14" customFormat="1" ht="15" customHeight="1" thickBot="1" x14ac:dyDescent="0.25">
      <c r="A5845" s="9"/>
      <c r="B5845" s="18" t="e">
        <f>VLOOKUP(C5845,FORNECEDORES!D:E,2,0)</f>
        <v>#N/A</v>
      </c>
      <c r="C5845" s="19" t="e">
        <f>VLOOKUP(D5845,FORNECEDORES!A:D,4,0)</f>
        <v>#N/A</v>
      </c>
      <c r="D5845" s="13" t="s">
        <v>13321</v>
      </c>
      <c r="E5845" s="20" t="str">
        <f t="shared" si="379"/>
        <v>04 0165</v>
      </c>
      <c r="F5845" s="28" t="s">
        <v>4935</v>
      </c>
      <c r="G5845" s="21" t="str">
        <f>VLOOKUP(E5845,'FILIAIS PETZ'!A:E,5,0)</f>
        <v>PETZ CARAPICUIBA</v>
      </c>
      <c r="H5845" s="20" t="str">
        <f>VLOOKUP(E5845,'FILIAIS PETZ'!A:D,4,0)</f>
        <v>CPIC-SP</v>
      </c>
      <c r="I5845" s="46">
        <v>45566</v>
      </c>
      <c r="J5845" s="9" t="s">
        <v>4980</v>
      </c>
      <c r="K5845" s="9"/>
      <c r="L5845" s="29"/>
      <c r="M5845" s="46"/>
      <c r="N5845" s="46"/>
      <c r="O5845" s="46"/>
      <c r="P5845" s="83" t="s">
        <v>4998</v>
      </c>
      <c r="Q5845" s="84">
        <v>3</v>
      </c>
      <c r="R5845" s="84">
        <v>1</v>
      </c>
      <c r="S5845" s="84">
        <v>8</v>
      </c>
      <c r="T5845" s="84" t="s">
        <v>32</v>
      </c>
      <c r="U5845" s="84">
        <v>11002</v>
      </c>
      <c r="V5845" s="84">
        <v>11002</v>
      </c>
      <c r="W5845" s="84" t="s">
        <v>5019</v>
      </c>
      <c r="X5845" s="84" t="s">
        <v>5033</v>
      </c>
      <c r="Y5845" s="84" t="s">
        <v>4980</v>
      </c>
      <c r="Z5845" s="84" t="s">
        <v>4980</v>
      </c>
      <c r="AA5845" s="84" t="s">
        <v>5033</v>
      </c>
      <c r="AB5845" s="84" t="s">
        <v>5066</v>
      </c>
      <c r="AC5845" s="84" t="s">
        <v>4999</v>
      </c>
      <c r="AD5845" s="29"/>
      <c r="AE5845" s="20" t="str">
        <f>VLOOKUP(E5845,'FILIAIS PETZ'!A:Q,17,0)</f>
        <v>SP7</v>
      </c>
      <c r="AF5845" s="20" t="str">
        <f>VLOOKUP(E5845,'FILIAIS PETZ'!A:Q,3,0)</f>
        <v>FELICIO</v>
      </c>
      <c r="AG5845" s="20" t="str">
        <f>VLOOKUP(E5845,'FILIAIS PETZ'!A:Q,2,0)</f>
        <v>R3</v>
      </c>
      <c r="AH5845" s="75">
        <v>370</v>
      </c>
      <c r="AI5845" s="16" t="s">
        <v>13322</v>
      </c>
      <c r="AJ5845" s="43">
        <f>VLOOKUP(E5845,'FILIAIS PETZ'!$A$2:$K$2000,11,0)</f>
        <v>18328118015726</v>
      </c>
      <c r="AK5845" s="44">
        <f t="shared" si="384"/>
        <v>18328118015726</v>
      </c>
    </row>
    <row r="5846" spans="1:37" s="14" customFormat="1" ht="15" customHeight="1" thickBot="1" x14ac:dyDescent="0.25">
      <c r="A5846" s="9"/>
      <c r="B5846" s="18" t="e">
        <f>VLOOKUP(C5846,FORNECEDORES!D:E,2,0)</f>
        <v>#N/A</v>
      </c>
      <c r="C5846" s="19" t="e">
        <f>VLOOKUP(D5846,FORNECEDORES!A:D,4,0)</f>
        <v>#N/A</v>
      </c>
      <c r="D5846" s="13" t="s">
        <v>13321</v>
      </c>
      <c r="E5846" s="20" t="str">
        <f t="shared" si="379"/>
        <v>04 0168</v>
      </c>
      <c r="F5846" s="28" t="s">
        <v>4961</v>
      </c>
      <c r="G5846" s="21" t="str">
        <f>VLOOKUP(E5846,'FILIAIS PETZ'!A:E,5,0)</f>
        <v>PETZ GAMA LESTE</v>
      </c>
      <c r="H5846" s="20" t="str">
        <f>VLOOKUP(E5846,'FILIAIS PETZ'!A:D,4,0)</f>
        <v>GAMA-DF</v>
      </c>
      <c r="I5846" s="46">
        <v>45566</v>
      </c>
      <c r="J5846" s="9" t="s">
        <v>4980</v>
      </c>
      <c r="K5846" s="9"/>
      <c r="L5846" s="29"/>
      <c r="M5846" s="46"/>
      <c r="N5846" s="46"/>
      <c r="O5846" s="46"/>
      <c r="P5846" s="83" t="s">
        <v>4998</v>
      </c>
      <c r="Q5846" s="84">
        <v>3</v>
      </c>
      <c r="R5846" s="84">
        <v>1</v>
      </c>
      <c r="S5846" s="84">
        <v>8</v>
      </c>
      <c r="T5846" s="84" t="s">
        <v>32</v>
      </c>
      <c r="U5846" s="84">
        <v>11002</v>
      </c>
      <c r="V5846" s="84">
        <v>11002</v>
      </c>
      <c r="W5846" s="84" t="s">
        <v>5019</v>
      </c>
      <c r="X5846" s="84" t="s">
        <v>5033</v>
      </c>
      <c r="Y5846" s="84" t="s">
        <v>4980</v>
      </c>
      <c r="Z5846" s="84" t="s">
        <v>4980</v>
      </c>
      <c r="AA5846" s="84" t="s">
        <v>5033</v>
      </c>
      <c r="AB5846" s="84" t="s">
        <v>5066</v>
      </c>
      <c r="AC5846" s="84" t="s">
        <v>4999</v>
      </c>
      <c r="AD5846" s="29"/>
      <c r="AE5846" s="20" t="str">
        <f>VLOOKUP(E5846,'FILIAIS PETZ'!A:Q,17,0)</f>
        <v>CO-1</v>
      </c>
      <c r="AF5846" s="20" t="str">
        <f>VLOOKUP(E5846,'FILIAIS PETZ'!A:Q,3,0)</f>
        <v>FELICIO</v>
      </c>
      <c r="AG5846" s="20" t="str">
        <f>VLOOKUP(E5846,'FILIAIS PETZ'!A:Q,2,0)</f>
        <v>R3</v>
      </c>
      <c r="AH5846" s="75">
        <v>370</v>
      </c>
      <c r="AI5846" s="16" t="s">
        <v>13322</v>
      </c>
      <c r="AJ5846" s="43">
        <f>VLOOKUP(E5846,'FILIAIS PETZ'!$A$2:$K$2000,11,0)</f>
        <v>18328118016021</v>
      </c>
      <c r="AK5846" s="44">
        <f t="shared" si="384"/>
        <v>18328118016021</v>
      </c>
    </row>
    <row r="5847" spans="1:37" s="14" customFormat="1" ht="15" customHeight="1" thickBot="1" x14ac:dyDescent="0.25">
      <c r="A5847" s="9"/>
      <c r="B5847" s="18" t="e">
        <f>VLOOKUP(C5847,FORNECEDORES!D:E,2,0)</f>
        <v>#N/A</v>
      </c>
      <c r="C5847" s="19" t="e">
        <f>VLOOKUP(D5847,FORNECEDORES!A:D,4,0)</f>
        <v>#N/A</v>
      </c>
      <c r="D5847" s="13" t="s">
        <v>13321</v>
      </c>
      <c r="E5847" s="20" t="str">
        <f t="shared" si="379"/>
        <v>04 0180</v>
      </c>
      <c r="F5847" s="28" t="s">
        <v>4944</v>
      </c>
      <c r="G5847" s="21" t="str">
        <f>VLOOKUP(E5847,'FILIAIS PETZ'!A:E,5,0)</f>
        <v>PETZ TORQUATO TAPAJOS</v>
      </c>
      <c r="H5847" s="20" t="str">
        <f>VLOOKUP(E5847,'FILIAIS PETZ'!A:D,4,0)</f>
        <v>TQTP-AM</v>
      </c>
      <c r="I5847" s="46">
        <v>45566</v>
      </c>
      <c r="J5847" s="9" t="s">
        <v>4980</v>
      </c>
      <c r="K5847" s="9"/>
      <c r="L5847" s="29"/>
      <c r="M5847" s="46"/>
      <c r="N5847" s="46"/>
      <c r="O5847" s="46"/>
      <c r="P5847" s="83" t="s">
        <v>4998</v>
      </c>
      <c r="Q5847" s="84">
        <v>3</v>
      </c>
      <c r="R5847" s="84">
        <v>1</v>
      </c>
      <c r="S5847" s="84">
        <v>8</v>
      </c>
      <c r="T5847" s="84" t="s">
        <v>32</v>
      </c>
      <c r="U5847" s="84">
        <v>11002</v>
      </c>
      <c r="V5847" s="84">
        <v>11002</v>
      </c>
      <c r="W5847" s="84" t="s">
        <v>5019</v>
      </c>
      <c r="X5847" s="84" t="s">
        <v>5033</v>
      </c>
      <c r="Y5847" s="84" t="s">
        <v>4980</v>
      </c>
      <c r="Z5847" s="84" t="s">
        <v>4980</v>
      </c>
      <c r="AA5847" s="84" t="s">
        <v>5033</v>
      </c>
      <c r="AB5847" s="84" t="s">
        <v>5066</v>
      </c>
      <c r="AC5847" s="84" t="s">
        <v>4999</v>
      </c>
      <c r="AD5847" s="29"/>
      <c r="AE5847" s="20" t="str">
        <f>VLOOKUP(E5847,'FILIAIS PETZ'!A:Q,17,0)</f>
        <v>CO-3</v>
      </c>
      <c r="AF5847" s="20" t="str">
        <f>VLOOKUP(E5847,'FILIAIS PETZ'!A:Q,3,0)</f>
        <v>FELICIO</v>
      </c>
      <c r="AG5847" s="20" t="str">
        <f>VLOOKUP(E5847,'FILIAIS PETZ'!A:Q,2,0)</f>
        <v>R3</v>
      </c>
      <c r="AH5847" s="75">
        <v>740</v>
      </c>
      <c r="AI5847" s="16" t="s">
        <v>13322</v>
      </c>
      <c r="AJ5847" s="43">
        <f>VLOOKUP(E5847,'FILIAIS PETZ'!$A$2:$K$2000,11,0)</f>
        <v>18328118017346</v>
      </c>
      <c r="AK5847" s="44">
        <f t="shared" si="384"/>
        <v>18328118017346</v>
      </c>
    </row>
    <row r="5848" spans="1:37" s="14" customFormat="1" ht="15" customHeight="1" thickBot="1" x14ac:dyDescent="0.25">
      <c r="A5848" s="9"/>
      <c r="B5848" s="18" t="e">
        <f>VLOOKUP(C5848,FORNECEDORES!D:E,2,0)</f>
        <v>#N/A</v>
      </c>
      <c r="C5848" s="19" t="e">
        <f>VLOOKUP(D5848,FORNECEDORES!A:D,4,0)</f>
        <v>#N/A</v>
      </c>
      <c r="D5848" s="13" t="s">
        <v>13321</v>
      </c>
      <c r="E5848" s="20" t="str">
        <f t="shared" ref="E5848:E5911" si="385">CONCATENATE("04 ",F5848)</f>
        <v>04 0185</v>
      </c>
      <c r="F5848" s="28" t="s">
        <v>4973</v>
      </c>
      <c r="G5848" s="21" t="str">
        <f>VLOOKUP(E5848,'FILIAIS PETZ'!A:E,5,0)</f>
        <v>PETZ AV CONTORNO (ANTIGOS DADOS DE SVLB/MG - PETZ SILVA LOBO)</v>
      </c>
      <c r="H5848" s="20" t="str">
        <f>VLOOKUP(E5848,'FILIAIS PETZ'!A:D,4,0)</f>
        <v>ACTN-MG</v>
      </c>
      <c r="I5848" s="46">
        <v>45566</v>
      </c>
      <c r="J5848" s="9" t="s">
        <v>4980</v>
      </c>
      <c r="K5848" s="9"/>
      <c r="L5848" s="29"/>
      <c r="M5848" s="46"/>
      <c r="N5848" s="46"/>
      <c r="O5848" s="46"/>
      <c r="P5848" s="83" t="s">
        <v>4998</v>
      </c>
      <c r="Q5848" s="84">
        <v>3</v>
      </c>
      <c r="R5848" s="84">
        <v>1</v>
      </c>
      <c r="S5848" s="84">
        <v>8</v>
      </c>
      <c r="T5848" s="84" t="s">
        <v>32</v>
      </c>
      <c r="U5848" s="84">
        <v>11002</v>
      </c>
      <c r="V5848" s="84">
        <v>11002</v>
      </c>
      <c r="W5848" s="84" t="s">
        <v>5019</v>
      </c>
      <c r="X5848" s="84" t="s">
        <v>5033</v>
      </c>
      <c r="Y5848" s="84" t="s">
        <v>4980</v>
      </c>
      <c r="Z5848" s="84" t="s">
        <v>4980</v>
      </c>
      <c r="AA5848" s="84" t="s">
        <v>5033</v>
      </c>
      <c r="AB5848" s="84" t="s">
        <v>5066</v>
      </c>
      <c r="AC5848" s="84" t="s">
        <v>4999</v>
      </c>
      <c r="AD5848" s="29"/>
      <c r="AE5848" s="20" t="str">
        <f>VLOOKUP(E5848,'FILIAIS PETZ'!A:Q,17,0)</f>
        <v>MG-1</v>
      </c>
      <c r="AF5848" s="20" t="str">
        <f>VLOOKUP(E5848,'FILIAIS PETZ'!A:Q,3,0)</f>
        <v>FELICIO</v>
      </c>
      <c r="AG5848" s="20" t="str">
        <f>VLOOKUP(E5848,'FILIAIS PETZ'!A:Q,2,0)</f>
        <v>R3</v>
      </c>
      <c r="AH5848" s="75">
        <v>370</v>
      </c>
      <c r="AI5848" s="16" t="s">
        <v>13322</v>
      </c>
      <c r="AJ5848" s="43">
        <f>VLOOKUP(E5848,'FILIAIS PETZ'!$A$2:$K$2000,11,0)</f>
        <v>18328118017931</v>
      </c>
      <c r="AK5848" s="44">
        <f t="shared" si="384"/>
        <v>18328118017931</v>
      </c>
    </row>
    <row r="5849" spans="1:37" s="14" customFormat="1" ht="15" customHeight="1" thickBot="1" x14ac:dyDescent="0.25">
      <c r="A5849" s="9"/>
      <c r="B5849" s="18" t="e">
        <f>VLOOKUP(C5849,FORNECEDORES!D:E,2,0)</f>
        <v>#N/A</v>
      </c>
      <c r="C5849" s="19" t="e">
        <f>VLOOKUP(D5849,FORNECEDORES!A:D,4,0)</f>
        <v>#N/A</v>
      </c>
      <c r="D5849" s="13" t="s">
        <v>13321</v>
      </c>
      <c r="E5849" s="20" t="str">
        <f t="shared" si="385"/>
        <v>04 0221</v>
      </c>
      <c r="F5849" s="28" t="s">
        <v>8980</v>
      </c>
      <c r="G5849" s="21" t="str">
        <f>VLOOKUP(E5849,'FILIAIS PETZ'!A:E,5,0)</f>
        <v>PETZ GASTAO VIDIGAL</v>
      </c>
      <c r="H5849" s="20" t="str">
        <f>VLOOKUP(E5849,'FILIAIS PETZ'!A:D,4,0)</f>
        <v>GVDL-SP</v>
      </c>
      <c r="I5849" s="46">
        <v>45566</v>
      </c>
      <c r="J5849" s="9" t="s">
        <v>4980</v>
      </c>
      <c r="K5849" s="9"/>
      <c r="L5849" s="29"/>
      <c r="M5849" s="46"/>
      <c r="N5849" s="46"/>
      <c r="O5849" s="46"/>
      <c r="P5849" s="83" t="s">
        <v>4998</v>
      </c>
      <c r="Q5849" s="84">
        <v>3</v>
      </c>
      <c r="R5849" s="84">
        <v>1</v>
      </c>
      <c r="S5849" s="84">
        <v>8</v>
      </c>
      <c r="T5849" s="84" t="s">
        <v>32</v>
      </c>
      <c r="U5849" s="84">
        <v>11002</v>
      </c>
      <c r="V5849" s="84">
        <v>11002</v>
      </c>
      <c r="W5849" s="84" t="s">
        <v>5019</v>
      </c>
      <c r="X5849" s="84" t="s">
        <v>5033</v>
      </c>
      <c r="Y5849" s="84" t="s">
        <v>4980</v>
      </c>
      <c r="Z5849" s="84" t="s">
        <v>4980</v>
      </c>
      <c r="AA5849" s="84" t="s">
        <v>5033</v>
      </c>
      <c r="AB5849" s="84" t="s">
        <v>5066</v>
      </c>
      <c r="AC5849" s="84" t="s">
        <v>4999</v>
      </c>
      <c r="AD5849" s="29"/>
      <c r="AE5849" s="20" t="str">
        <f>VLOOKUP(E5849,'FILIAIS PETZ'!A:Q,17,0)</f>
        <v>SP7</v>
      </c>
      <c r="AF5849" s="20" t="str">
        <f>VLOOKUP(E5849,'FILIAIS PETZ'!A:Q,3,0)</f>
        <v>FELICIO</v>
      </c>
      <c r="AG5849" s="20" t="str">
        <f>VLOOKUP(E5849,'FILIAIS PETZ'!A:Q,2,0)</f>
        <v>R3</v>
      </c>
      <c r="AH5849" s="75">
        <v>370</v>
      </c>
      <c r="AI5849" s="16" t="s">
        <v>13322</v>
      </c>
      <c r="AJ5849" s="43">
        <f>VLOOKUP(E5849,'FILIAIS PETZ'!$A$2:$K$2000,11,0)</f>
        <v>18328118021025</v>
      </c>
      <c r="AK5849" s="44">
        <f t="shared" si="384"/>
        <v>18328118021025</v>
      </c>
    </row>
    <row r="5850" spans="1:37" s="14" customFormat="1" ht="15" customHeight="1" thickBot="1" x14ac:dyDescent="0.25">
      <c r="A5850" s="9"/>
      <c r="B5850" s="18" t="e">
        <f>VLOOKUP(C5850,FORNECEDORES!D:E,2,0)</f>
        <v>#N/A</v>
      </c>
      <c r="C5850" s="19" t="e">
        <f>VLOOKUP(D5850,FORNECEDORES!A:D,4,0)</f>
        <v>#N/A</v>
      </c>
      <c r="D5850" s="13" t="s">
        <v>13321</v>
      </c>
      <c r="E5850" s="20" t="str">
        <f t="shared" si="385"/>
        <v>04 0247</v>
      </c>
      <c r="F5850" s="28" t="s">
        <v>8967</v>
      </c>
      <c r="G5850" s="21" t="str">
        <f>VLOOKUP(E5850,'FILIAIS PETZ'!A:E,5,0)</f>
        <v>PETZ AV GOIÁS</v>
      </c>
      <c r="H5850" s="20" t="str">
        <f>VLOOKUP(E5850,'FILIAIS PETZ'!A:D,4,0)</f>
        <v>AVGO-SP</v>
      </c>
      <c r="I5850" s="46">
        <v>45566</v>
      </c>
      <c r="J5850" s="9" t="s">
        <v>4980</v>
      </c>
      <c r="K5850" s="9"/>
      <c r="L5850" s="29"/>
      <c r="M5850" s="46"/>
      <c r="N5850" s="46"/>
      <c r="O5850" s="46"/>
      <c r="P5850" s="83" t="s">
        <v>4998</v>
      </c>
      <c r="Q5850" s="84">
        <v>3</v>
      </c>
      <c r="R5850" s="84">
        <v>1</v>
      </c>
      <c r="S5850" s="84">
        <v>8</v>
      </c>
      <c r="T5850" s="84" t="s">
        <v>32</v>
      </c>
      <c r="U5850" s="84">
        <v>11002</v>
      </c>
      <c r="V5850" s="84">
        <v>11002</v>
      </c>
      <c r="W5850" s="84" t="s">
        <v>5019</v>
      </c>
      <c r="X5850" s="84" t="s">
        <v>5033</v>
      </c>
      <c r="Y5850" s="84" t="s">
        <v>4980</v>
      </c>
      <c r="Z5850" s="84" t="s">
        <v>4980</v>
      </c>
      <c r="AA5850" s="84" t="s">
        <v>5033</v>
      </c>
      <c r="AB5850" s="84" t="s">
        <v>5066</v>
      </c>
      <c r="AC5850" s="84" t="s">
        <v>4999</v>
      </c>
      <c r="AD5850" s="29"/>
      <c r="AE5850" s="20" t="str">
        <f>VLOOKUP(E5850,'FILIAIS PETZ'!A:Q,17,0)</f>
        <v>SP3</v>
      </c>
      <c r="AF5850" s="20" t="str">
        <f>VLOOKUP(E5850,'FILIAIS PETZ'!A:Q,3,0)</f>
        <v>FELICIO</v>
      </c>
      <c r="AG5850" s="20" t="str">
        <f>VLOOKUP(E5850,'FILIAIS PETZ'!A:Q,2,0)</f>
        <v>R3</v>
      </c>
      <c r="AH5850" s="75">
        <v>370</v>
      </c>
      <c r="AI5850" s="16" t="s">
        <v>13322</v>
      </c>
      <c r="AJ5850" s="43" t="str">
        <f>VLOOKUP(E5850,'FILIAIS PETZ'!$A$2:$K$2000,11,0)</f>
        <v>18.328.118/0236-64</v>
      </c>
      <c r="AK5850" s="44" t="str">
        <f t="shared" si="384"/>
        <v>18.328.118/0236-64</v>
      </c>
    </row>
    <row r="5851" spans="1:37" s="14" customFormat="1" ht="15" customHeight="1" thickBot="1" x14ac:dyDescent="0.25">
      <c r="A5851" s="9"/>
      <c r="B5851" s="18">
        <f>VLOOKUP(C5851,FORNECEDORES!D:E,2,0)</f>
        <v>4722</v>
      </c>
      <c r="C5851" s="19" t="str">
        <f>VLOOKUP(D5851,FORNECEDORES!A:D,4,0)</f>
        <v>08.100.057/0001-74</v>
      </c>
      <c r="D5851" s="13" t="s">
        <v>6219</v>
      </c>
      <c r="E5851" s="20" t="str">
        <f t="shared" si="385"/>
        <v>04 0003</v>
      </c>
      <c r="F5851" s="28" t="s">
        <v>8971</v>
      </c>
      <c r="G5851" s="21" t="str">
        <f>VLOOKUP(E5851,'FILIAIS PETZ'!A:E,5,0)</f>
        <v>PETZ SAO BERNARDO</v>
      </c>
      <c r="H5851" s="20" t="str">
        <f>VLOOKUP(E5851,'FILIAIS PETZ'!A:D,4,0)</f>
        <v>SBCA-SP</v>
      </c>
      <c r="I5851" s="46">
        <v>45566</v>
      </c>
      <c r="J5851" s="9" t="s">
        <v>4980</v>
      </c>
      <c r="K5851" s="9"/>
      <c r="L5851" s="29"/>
      <c r="M5851" s="46"/>
      <c r="N5851" s="46"/>
      <c r="O5851" s="46"/>
      <c r="P5851" s="83" t="s">
        <v>4998</v>
      </c>
      <c r="Q5851" s="84">
        <v>3</v>
      </c>
      <c r="R5851" s="84">
        <v>1</v>
      </c>
      <c r="S5851" s="84">
        <v>8</v>
      </c>
      <c r="T5851" s="84" t="s">
        <v>32</v>
      </c>
      <c r="U5851" s="84">
        <v>11002</v>
      </c>
      <c r="V5851" s="84">
        <v>11002</v>
      </c>
      <c r="W5851" s="84" t="s">
        <v>5019</v>
      </c>
      <c r="X5851" s="84" t="s">
        <v>5016</v>
      </c>
      <c r="Y5851" s="84" t="s">
        <v>4980</v>
      </c>
      <c r="Z5851" s="84" t="s">
        <v>4980</v>
      </c>
      <c r="AA5851" s="84" t="s">
        <v>5732</v>
      </c>
      <c r="AB5851" s="84" t="s">
        <v>5066</v>
      </c>
      <c r="AC5851" s="84" t="s">
        <v>4999</v>
      </c>
      <c r="AD5851" s="29"/>
      <c r="AE5851" s="20" t="str">
        <f>VLOOKUP(E5851,'FILIAIS PETZ'!A:Q,17,0)</f>
        <v>SP3</v>
      </c>
      <c r="AF5851" s="20" t="str">
        <f>VLOOKUP(E5851,'FILIAIS PETZ'!A:Q,3,0)</f>
        <v>FELICIO</v>
      </c>
      <c r="AG5851" s="20" t="str">
        <f>VLOOKUP(E5851,'FILIAIS PETZ'!A:Q,2,0)</f>
        <v>R3</v>
      </c>
      <c r="AH5851" s="75">
        <v>2330</v>
      </c>
      <c r="AI5851" s="16" t="s">
        <v>13323</v>
      </c>
      <c r="AJ5851" s="43">
        <f>VLOOKUP(E5851,'FILIAIS PETZ'!$A$2:$K$2000,11,0)</f>
        <v>18328118002152</v>
      </c>
      <c r="AK5851" s="44">
        <f t="shared" si="384"/>
        <v>18328118002152</v>
      </c>
    </row>
    <row r="5852" spans="1:37" s="14" customFormat="1" ht="15" customHeight="1" thickBot="1" x14ac:dyDescent="0.25">
      <c r="A5852" s="9"/>
      <c r="B5852" s="18">
        <f>VLOOKUP(C5852,FORNECEDORES!D:E,2,0)</f>
        <v>398395</v>
      </c>
      <c r="C5852" s="19" t="str">
        <f>VLOOKUP(D5852,FORNECEDORES!A:D,4,0)</f>
        <v>27.093.558/0087-95</v>
      </c>
      <c r="D5852" s="13" t="s">
        <v>7171</v>
      </c>
      <c r="E5852" s="20" t="str">
        <f t="shared" si="385"/>
        <v>04 0007</v>
      </c>
      <c r="F5852" s="28" t="s">
        <v>4950</v>
      </c>
      <c r="G5852" s="21" t="str">
        <f>VLOOKUP(E5852,'FILIAIS PETZ'!A:E,5,0)</f>
        <v>PETZ SOROCABA</v>
      </c>
      <c r="H5852" s="20" t="str">
        <f>VLOOKUP(E5852,'FILIAIS PETZ'!A:D,4,0)</f>
        <v>SCBA-SP</v>
      </c>
      <c r="I5852" s="46">
        <v>45566</v>
      </c>
      <c r="J5852" s="9" t="s">
        <v>4980</v>
      </c>
      <c r="K5852" s="9"/>
      <c r="L5852" s="29"/>
      <c r="M5852" s="46"/>
      <c r="N5852" s="46"/>
      <c r="O5852" s="46"/>
      <c r="P5852" s="83" t="s">
        <v>4998</v>
      </c>
      <c r="Q5852" s="84">
        <v>3</v>
      </c>
      <c r="R5852" s="84">
        <v>1</v>
      </c>
      <c r="S5852" s="84">
        <v>8</v>
      </c>
      <c r="T5852" s="84" t="s">
        <v>32</v>
      </c>
      <c r="U5852" s="84">
        <v>11002</v>
      </c>
      <c r="V5852" s="84">
        <v>11002</v>
      </c>
      <c r="W5852" s="84" t="s">
        <v>5019</v>
      </c>
      <c r="X5852" s="84" t="s">
        <v>5016</v>
      </c>
      <c r="Y5852" s="84" t="s">
        <v>4980</v>
      </c>
      <c r="Z5852" s="84" t="s">
        <v>4980</v>
      </c>
      <c r="AA5852" s="84" t="s">
        <v>5732</v>
      </c>
      <c r="AB5852" s="84" t="s">
        <v>5066</v>
      </c>
      <c r="AC5852" s="84" t="s">
        <v>4999</v>
      </c>
      <c r="AD5852" s="29"/>
      <c r="AE5852" s="20" t="str">
        <f>VLOOKUP(E5852,'FILIAIS PETZ'!A:Q,17,0)</f>
        <v>SP7</v>
      </c>
      <c r="AF5852" s="20" t="str">
        <f>VLOOKUP(E5852,'FILIAIS PETZ'!A:Q,3,0)</f>
        <v>FELICIO</v>
      </c>
      <c r="AG5852" s="20" t="str">
        <f>VLOOKUP(E5852,'FILIAIS PETZ'!A:Q,2,0)</f>
        <v>R3</v>
      </c>
      <c r="AH5852" s="75">
        <v>2330</v>
      </c>
      <c r="AI5852" s="16" t="s">
        <v>13323</v>
      </c>
      <c r="AJ5852" s="43">
        <f>VLOOKUP(E5852,'FILIAIS PETZ'!$A$2:$K$2000,11,0)</f>
        <v>18328118001695</v>
      </c>
      <c r="AK5852" s="44">
        <f t="shared" si="384"/>
        <v>18328118001695</v>
      </c>
    </row>
    <row r="5853" spans="1:37" s="14" customFormat="1" ht="15" customHeight="1" thickBot="1" x14ac:dyDescent="0.25">
      <c r="A5853" s="9"/>
      <c r="B5853" s="18">
        <f>VLOOKUP(C5853,FORNECEDORES!D:E,2,0)</f>
        <v>398395</v>
      </c>
      <c r="C5853" s="19" t="str">
        <f>VLOOKUP(D5853,FORNECEDORES!A:D,4,0)</f>
        <v>27.093.558/0087-95</v>
      </c>
      <c r="D5853" s="13" t="s">
        <v>7171</v>
      </c>
      <c r="E5853" s="20" t="str">
        <f t="shared" si="385"/>
        <v>04 0008</v>
      </c>
      <c r="F5853" s="28" t="s">
        <v>4937</v>
      </c>
      <c r="G5853" s="21" t="str">
        <f>VLOOKUP(E5853,'FILIAIS PETZ'!A:E,5,0)</f>
        <v>PETZ ALPHAVILLE</v>
      </c>
      <c r="H5853" s="20" t="str">
        <f>VLOOKUP(E5853,'FILIAIS PETZ'!A:D,4,0)</f>
        <v>ALPH-SP</v>
      </c>
      <c r="I5853" s="46">
        <v>45566</v>
      </c>
      <c r="J5853" s="9" t="s">
        <v>4980</v>
      </c>
      <c r="K5853" s="9"/>
      <c r="L5853" s="29"/>
      <c r="M5853" s="46"/>
      <c r="N5853" s="46"/>
      <c r="O5853" s="46"/>
      <c r="P5853" s="83" t="s">
        <v>4998</v>
      </c>
      <c r="Q5853" s="84">
        <v>3</v>
      </c>
      <c r="R5853" s="84">
        <v>1</v>
      </c>
      <c r="S5853" s="84">
        <v>8</v>
      </c>
      <c r="T5853" s="84" t="s">
        <v>32</v>
      </c>
      <c r="U5853" s="84">
        <v>11002</v>
      </c>
      <c r="V5853" s="84">
        <v>11002</v>
      </c>
      <c r="W5853" s="84" t="s">
        <v>5019</v>
      </c>
      <c r="X5853" s="84" t="s">
        <v>5016</v>
      </c>
      <c r="Y5853" s="84" t="s">
        <v>4980</v>
      </c>
      <c r="Z5853" s="84" t="s">
        <v>4980</v>
      </c>
      <c r="AA5853" s="84" t="s">
        <v>5732</v>
      </c>
      <c r="AB5853" s="84" t="s">
        <v>5066</v>
      </c>
      <c r="AC5853" s="84" t="s">
        <v>4999</v>
      </c>
      <c r="AD5853" s="29"/>
      <c r="AE5853" s="20" t="str">
        <f>VLOOKUP(E5853,'FILIAIS PETZ'!A:Q,17,0)</f>
        <v>SP7</v>
      </c>
      <c r="AF5853" s="20" t="str">
        <f>VLOOKUP(E5853,'FILIAIS PETZ'!A:Q,3,0)</f>
        <v>FELICIO</v>
      </c>
      <c r="AG5853" s="20" t="str">
        <f>VLOOKUP(E5853,'FILIAIS PETZ'!A:Q,2,0)</f>
        <v>R3</v>
      </c>
      <c r="AH5853" s="75">
        <v>2330</v>
      </c>
      <c r="AI5853" s="16" t="s">
        <v>13323</v>
      </c>
      <c r="AJ5853" s="43">
        <f>VLOOKUP(E5853,'FILIAIS PETZ'!$A$2:$K$2000,11,0)</f>
        <v>18328118001423</v>
      </c>
      <c r="AK5853" s="44">
        <f t="shared" si="384"/>
        <v>18328118001423</v>
      </c>
    </row>
    <row r="5854" spans="1:37" s="14" customFormat="1" ht="15" customHeight="1" thickBot="1" x14ac:dyDescent="0.25">
      <c r="A5854" s="9"/>
      <c r="B5854" s="18">
        <f>VLOOKUP(C5854,FORNECEDORES!D:E,2,0)</f>
        <v>398395</v>
      </c>
      <c r="C5854" s="19" t="str">
        <f>VLOOKUP(D5854,FORNECEDORES!A:D,4,0)</f>
        <v>27.093.558/0087-95</v>
      </c>
      <c r="D5854" s="13" t="s">
        <v>7171</v>
      </c>
      <c r="E5854" s="20" t="str">
        <f t="shared" si="385"/>
        <v>04 0010</v>
      </c>
      <c r="F5854" s="28" t="s">
        <v>8983</v>
      </c>
      <c r="G5854" s="21" t="str">
        <f>VLOOKUP(E5854,'FILIAIS PETZ'!A:E,5,0)</f>
        <v>PETZ SANTA CECILIA</v>
      </c>
      <c r="H5854" s="20" t="str">
        <f>VLOOKUP(E5854,'FILIAIS PETZ'!A:D,4,0)</f>
        <v>STCE-SP</v>
      </c>
      <c r="I5854" s="46">
        <v>45566</v>
      </c>
      <c r="J5854" s="9" t="s">
        <v>4980</v>
      </c>
      <c r="K5854" s="9"/>
      <c r="L5854" s="29"/>
      <c r="M5854" s="46"/>
      <c r="N5854" s="46"/>
      <c r="O5854" s="46"/>
      <c r="P5854" s="83" t="s">
        <v>4998</v>
      </c>
      <c r="Q5854" s="84">
        <v>3</v>
      </c>
      <c r="R5854" s="84">
        <v>1</v>
      </c>
      <c r="S5854" s="84">
        <v>8</v>
      </c>
      <c r="T5854" s="84" t="s">
        <v>32</v>
      </c>
      <c r="U5854" s="84">
        <v>11002</v>
      </c>
      <c r="V5854" s="84">
        <v>11002</v>
      </c>
      <c r="W5854" s="84" t="s">
        <v>5019</v>
      </c>
      <c r="X5854" s="84" t="s">
        <v>5016</v>
      </c>
      <c r="Y5854" s="84" t="s">
        <v>4980</v>
      </c>
      <c r="Z5854" s="84" t="s">
        <v>4980</v>
      </c>
      <c r="AA5854" s="84" t="s">
        <v>5732</v>
      </c>
      <c r="AB5854" s="84" t="s">
        <v>5066</v>
      </c>
      <c r="AC5854" s="84" t="s">
        <v>4999</v>
      </c>
      <c r="AD5854" s="29"/>
      <c r="AE5854" s="20" t="str">
        <f>VLOOKUP(E5854,'FILIAIS PETZ'!A:Q,17,0)</f>
        <v>SP2</v>
      </c>
      <c r="AF5854" s="20" t="str">
        <f>VLOOKUP(E5854,'FILIAIS PETZ'!A:Q,3,0)</f>
        <v>FELICIO</v>
      </c>
      <c r="AG5854" s="20" t="str">
        <f>VLOOKUP(E5854,'FILIAIS PETZ'!A:Q,2,0)</f>
        <v>R3</v>
      </c>
      <c r="AH5854" s="75">
        <v>2330</v>
      </c>
      <c r="AI5854" s="16" t="s">
        <v>13323</v>
      </c>
      <c r="AJ5854" s="43">
        <f>VLOOKUP(E5854,'FILIAIS PETZ'!$A$2:$K$2000,11,0)</f>
        <v>18328118001938</v>
      </c>
      <c r="AK5854" s="44">
        <f t="shared" si="384"/>
        <v>18328118001938</v>
      </c>
    </row>
    <row r="5855" spans="1:37" s="14" customFormat="1" ht="15" customHeight="1" thickBot="1" x14ac:dyDescent="0.25">
      <c r="A5855" s="9"/>
      <c r="B5855" s="18">
        <f>VLOOKUP(C5855,FORNECEDORES!D:E,2,0)</f>
        <v>398395</v>
      </c>
      <c r="C5855" s="19" t="str">
        <f>VLOOKUP(D5855,FORNECEDORES!A:D,4,0)</f>
        <v>27.093.558/0087-95</v>
      </c>
      <c r="D5855" s="13" t="s">
        <v>7171</v>
      </c>
      <c r="E5855" s="20" t="str">
        <f t="shared" si="385"/>
        <v>04 0011</v>
      </c>
      <c r="F5855" s="28" t="s">
        <v>8976</v>
      </c>
      <c r="G5855" s="21" t="str">
        <f>VLOOKUP(E5855,'FILIAIS PETZ'!A:E,5,0)</f>
        <v>PETZ AUGUSTA</v>
      </c>
      <c r="H5855" s="20" t="str">
        <f>VLOOKUP(E5855,'FILIAIS PETZ'!A:D,4,0)</f>
        <v>AUGT-SP</v>
      </c>
      <c r="I5855" s="46">
        <v>45566</v>
      </c>
      <c r="J5855" s="9" t="s">
        <v>4980</v>
      </c>
      <c r="K5855" s="9"/>
      <c r="L5855" s="29"/>
      <c r="M5855" s="46"/>
      <c r="N5855" s="46"/>
      <c r="O5855" s="46"/>
      <c r="P5855" s="83" t="s">
        <v>4998</v>
      </c>
      <c r="Q5855" s="84">
        <v>3</v>
      </c>
      <c r="R5855" s="84">
        <v>1</v>
      </c>
      <c r="S5855" s="84">
        <v>8</v>
      </c>
      <c r="T5855" s="84" t="s">
        <v>32</v>
      </c>
      <c r="U5855" s="84">
        <v>11002</v>
      </c>
      <c r="V5855" s="84">
        <v>11002</v>
      </c>
      <c r="W5855" s="84" t="s">
        <v>5019</v>
      </c>
      <c r="X5855" s="84" t="s">
        <v>5016</v>
      </c>
      <c r="Y5855" s="84" t="s">
        <v>4980</v>
      </c>
      <c r="Z5855" s="84" t="s">
        <v>4980</v>
      </c>
      <c r="AA5855" s="84" t="s">
        <v>5732</v>
      </c>
      <c r="AB5855" s="84" t="s">
        <v>5066</v>
      </c>
      <c r="AC5855" s="84" t="s">
        <v>4999</v>
      </c>
      <c r="AD5855" s="29"/>
      <c r="AE5855" s="20" t="str">
        <f>VLOOKUP(E5855,'FILIAIS PETZ'!A:Q,17,0)</f>
        <v>SP2</v>
      </c>
      <c r="AF5855" s="20" t="str">
        <f>VLOOKUP(E5855,'FILIAIS PETZ'!A:Q,3,0)</f>
        <v>FELICIO</v>
      </c>
      <c r="AG5855" s="20" t="str">
        <f>VLOOKUP(E5855,'FILIAIS PETZ'!A:Q,2,0)</f>
        <v>R3</v>
      </c>
      <c r="AH5855" s="75">
        <v>2330</v>
      </c>
      <c r="AI5855" s="16" t="s">
        <v>13323</v>
      </c>
      <c r="AJ5855" s="43">
        <f>VLOOKUP(E5855,'FILIAIS PETZ'!$A$2:$K$2000,11,0)</f>
        <v>18328118001776</v>
      </c>
      <c r="AK5855" s="44">
        <f t="shared" si="384"/>
        <v>18328118001776</v>
      </c>
    </row>
    <row r="5856" spans="1:37" s="14" customFormat="1" ht="15" customHeight="1" thickBot="1" x14ac:dyDescent="0.25">
      <c r="A5856" s="9"/>
      <c r="B5856" s="18">
        <f>VLOOKUP(C5856,FORNECEDORES!D:E,2,0)</f>
        <v>398395</v>
      </c>
      <c r="C5856" s="19" t="str">
        <f>VLOOKUP(D5856,FORNECEDORES!A:D,4,0)</f>
        <v>27.093.558/0087-95</v>
      </c>
      <c r="D5856" s="13" t="s">
        <v>7171</v>
      </c>
      <c r="E5856" s="20" t="str">
        <f t="shared" si="385"/>
        <v>04 0015</v>
      </c>
      <c r="F5856" s="28" t="s">
        <v>4971</v>
      </c>
      <c r="G5856" s="21" t="str">
        <f>VLOOKUP(E5856,'FILIAIS PETZ'!A:E,5,0)</f>
        <v>PETZ BRASILIA SIA</v>
      </c>
      <c r="H5856" s="20" t="str">
        <f>VLOOKUP(E5856,'FILIAIS PETZ'!A:D,4,0)</f>
        <v>BSIA-DF</v>
      </c>
      <c r="I5856" s="46">
        <v>45566</v>
      </c>
      <c r="J5856" s="9" t="s">
        <v>4980</v>
      </c>
      <c r="K5856" s="9"/>
      <c r="L5856" s="29"/>
      <c r="M5856" s="46"/>
      <c r="N5856" s="46"/>
      <c r="O5856" s="46"/>
      <c r="P5856" s="83" t="s">
        <v>4998</v>
      </c>
      <c r="Q5856" s="84">
        <v>3</v>
      </c>
      <c r="R5856" s="84">
        <v>1</v>
      </c>
      <c r="S5856" s="84">
        <v>8</v>
      </c>
      <c r="T5856" s="84" t="s">
        <v>32</v>
      </c>
      <c r="U5856" s="84">
        <v>11002</v>
      </c>
      <c r="V5856" s="84">
        <v>11002</v>
      </c>
      <c r="W5856" s="84" t="s">
        <v>5019</v>
      </c>
      <c r="X5856" s="84" t="s">
        <v>5016</v>
      </c>
      <c r="Y5856" s="84" t="s">
        <v>4980</v>
      </c>
      <c r="Z5856" s="84" t="s">
        <v>4980</v>
      </c>
      <c r="AA5856" s="84" t="s">
        <v>5732</v>
      </c>
      <c r="AB5856" s="84" t="s">
        <v>5066</v>
      </c>
      <c r="AC5856" s="84" t="s">
        <v>4999</v>
      </c>
      <c r="AD5856" s="29"/>
      <c r="AE5856" s="20" t="str">
        <f>VLOOKUP(E5856,'FILIAIS PETZ'!A:Q,17,0)</f>
        <v>CO-2</v>
      </c>
      <c r="AF5856" s="20" t="str">
        <f>VLOOKUP(E5856,'FILIAIS PETZ'!A:Q,3,0)</f>
        <v>FELICIO</v>
      </c>
      <c r="AG5856" s="20" t="str">
        <f>VLOOKUP(E5856,'FILIAIS PETZ'!A:Q,2,0)</f>
        <v>R3</v>
      </c>
      <c r="AH5856" s="75">
        <v>2330</v>
      </c>
      <c r="AI5856" s="16" t="s">
        <v>13323</v>
      </c>
      <c r="AJ5856" s="43">
        <f>VLOOKUP(E5856,'FILIAIS PETZ'!$A$2:$K$2000,11,0)</f>
        <v>18328118000451</v>
      </c>
      <c r="AK5856" s="44">
        <f t="shared" si="384"/>
        <v>18328118000451</v>
      </c>
    </row>
    <row r="5857" spans="1:37" s="14" customFormat="1" ht="15" customHeight="1" thickBot="1" x14ac:dyDescent="0.25">
      <c r="A5857" s="9"/>
      <c r="B5857" s="18">
        <f>VLOOKUP(C5857,FORNECEDORES!D:E,2,0)</f>
        <v>4722</v>
      </c>
      <c r="C5857" s="19" t="str">
        <f>VLOOKUP(D5857,FORNECEDORES!A:D,4,0)</f>
        <v>08.100.057/0001-74</v>
      </c>
      <c r="D5857" s="13" t="s">
        <v>6219</v>
      </c>
      <c r="E5857" s="20" t="str">
        <f t="shared" si="385"/>
        <v>04 0017</v>
      </c>
      <c r="F5857" s="28" t="s">
        <v>8713</v>
      </c>
      <c r="G5857" s="21" t="str">
        <f>VLOOKUP(E5857,'FILIAIS PETZ'!A:E,5,0)</f>
        <v>PETZ CARREFOUR SAO CAETANO</v>
      </c>
      <c r="H5857" s="20" t="str">
        <f>VLOOKUP(E5857,'FILIAIS PETZ'!A:D,4,0)</f>
        <v>SCSU-SP</v>
      </c>
      <c r="I5857" s="46">
        <v>45566</v>
      </c>
      <c r="J5857" s="9" t="s">
        <v>4980</v>
      </c>
      <c r="K5857" s="9"/>
      <c r="L5857" s="29"/>
      <c r="M5857" s="46"/>
      <c r="N5857" s="46"/>
      <c r="O5857" s="46"/>
      <c r="P5857" s="83" t="s">
        <v>4998</v>
      </c>
      <c r="Q5857" s="84">
        <v>3</v>
      </c>
      <c r="R5857" s="84">
        <v>1</v>
      </c>
      <c r="S5857" s="84">
        <v>8</v>
      </c>
      <c r="T5857" s="84" t="s">
        <v>32</v>
      </c>
      <c r="U5857" s="84">
        <v>11002</v>
      </c>
      <c r="V5857" s="84">
        <v>11002</v>
      </c>
      <c r="W5857" s="84" t="s">
        <v>5019</v>
      </c>
      <c r="X5857" s="84" t="s">
        <v>5016</v>
      </c>
      <c r="Y5857" s="84" t="s">
        <v>4980</v>
      </c>
      <c r="Z5857" s="84" t="s">
        <v>4980</v>
      </c>
      <c r="AA5857" s="84" t="s">
        <v>5732</v>
      </c>
      <c r="AB5857" s="84" t="s">
        <v>5066</v>
      </c>
      <c r="AC5857" s="84" t="s">
        <v>4999</v>
      </c>
      <c r="AD5857" s="29"/>
      <c r="AE5857" s="20" t="str">
        <f>VLOOKUP(E5857,'FILIAIS PETZ'!A:Q,17,0)</f>
        <v>SP3</v>
      </c>
      <c r="AF5857" s="20" t="str">
        <f>VLOOKUP(E5857,'FILIAIS PETZ'!A:Q,3,0)</f>
        <v>FELICIO</v>
      </c>
      <c r="AG5857" s="20" t="str">
        <f>VLOOKUP(E5857,'FILIAIS PETZ'!A:Q,2,0)</f>
        <v>R3</v>
      </c>
      <c r="AH5857" s="75">
        <v>2330</v>
      </c>
      <c r="AI5857" s="16" t="s">
        <v>13323</v>
      </c>
      <c r="AJ5857" s="43">
        <f>VLOOKUP(E5857,'FILIAIS PETZ'!$A$2:$K$2000,11,0)</f>
        <v>18328118000532</v>
      </c>
      <c r="AK5857" s="44">
        <f t="shared" si="384"/>
        <v>18328118000532</v>
      </c>
    </row>
    <row r="5858" spans="1:37" s="14" customFormat="1" ht="15" customHeight="1" thickBot="1" x14ac:dyDescent="0.25">
      <c r="A5858" s="9"/>
      <c r="B5858" s="18">
        <f>VLOOKUP(C5858,FORNECEDORES!D:E,2,0)</f>
        <v>398395</v>
      </c>
      <c r="C5858" s="19" t="str">
        <f>VLOOKUP(D5858,FORNECEDORES!A:D,4,0)</f>
        <v>27.093.558/0087-95</v>
      </c>
      <c r="D5858" s="13" t="s">
        <v>7171</v>
      </c>
      <c r="E5858" s="20" t="str">
        <f t="shared" si="385"/>
        <v>04 0019</v>
      </c>
      <c r="F5858" s="28" t="s">
        <v>8977</v>
      </c>
      <c r="G5858" s="21" t="str">
        <f>VLOOKUP(E5858,'FILIAIS PETZ'!A:E,5,0)</f>
        <v>PETZ BUTANTA</v>
      </c>
      <c r="H5858" s="20" t="str">
        <f>VLOOKUP(E5858,'FILIAIS PETZ'!A:D,4,0)</f>
        <v>BTTA-SP</v>
      </c>
      <c r="I5858" s="46">
        <v>45566</v>
      </c>
      <c r="J5858" s="9" t="s">
        <v>4980</v>
      </c>
      <c r="K5858" s="9"/>
      <c r="L5858" s="29"/>
      <c r="M5858" s="46"/>
      <c r="N5858" s="46"/>
      <c r="O5858" s="46"/>
      <c r="P5858" s="83" t="s">
        <v>4998</v>
      </c>
      <c r="Q5858" s="84">
        <v>3</v>
      </c>
      <c r="R5858" s="84">
        <v>1</v>
      </c>
      <c r="S5858" s="84">
        <v>8</v>
      </c>
      <c r="T5858" s="84" t="s">
        <v>32</v>
      </c>
      <c r="U5858" s="84">
        <v>11002</v>
      </c>
      <c r="V5858" s="84">
        <v>11002</v>
      </c>
      <c r="W5858" s="84" t="s">
        <v>5019</v>
      </c>
      <c r="X5858" s="84" t="s">
        <v>5016</v>
      </c>
      <c r="Y5858" s="84" t="s">
        <v>4980</v>
      </c>
      <c r="Z5858" s="84" t="s">
        <v>4980</v>
      </c>
      <c r="AA5858" s="84" t="s">
        <v>5732</v>
      </c>
      <c r="AB5858" s="84" t="s">
        <v>5066</v>
      </c>
      <c r="AC5858" s="84" t="s">
        <v>4999</v>
      </c>
      <c r="AD5858" s="29"/>
      <c r="AE5858" s="20" t="str">
        <f>VLOOKUP(E5858,'FILIAIS PETZ'!A:Q,17,0)</f>
        <v>SP2</v>
      </c>
      <c r="AF5858" s="20" t="str">
        <f>VLOOKUP(E5858,'FILIAIS PETZ'!A:Q,3,0)</f>
        <v>FELICIO</v>
      </c>
      <c r="AG5858" s="20" t="str">
        <f>VLOOKUP(E5858,'FILIAIS PETZ'!A:Q,2,0)</f>
        <v>R3</v>
      </c>
      <c r="AH5858" s="75">
        <v>2330</v>
      </c>
      <c r="AI5858" s="16" t="s">
        <v>13323</v>
      </c>
      <c r="AJ5858" s="43">
        <f>VLOOKUP(E5858,'FILIAIS PETZ'!$A$2:$K$2000,11,0)</f>
        <v>18328118000885</v>
      </c>
      <c r="AK5858" s="44">
        <f t="shared" si="384"/>
        <v>18328118000885</v>
      </c>
    </row>
    <row r="5859" spans="1:37" s="14" customFormat="1" ht="15" customHeight="1" thickBot="1" x14ac:dyDescent="0.25">
      <c r="A5859" s="9"/>
      <c r="B5859" s="18">
        <f>VLOOKUP(C5859,FORNECEDORES!D:E,2,0)</f>
        <v>4722</v>
      </c>
      <c r="C5859" s="19" t="str">
        <f>VLOOKUP(D5859,FORNECEDORES!A:D,4,0)</f>
        <v>08.100.057/0001-74</v>
      </c>
      <c r="D5859" s="13" t="s">
        <v>6219</v>
      </c>
      <c r="E5859" s="20" t="str">
        <f t="shared" si="385"/>
        <v>04 0024</v>
      </c>
      <c r="F5859" s="28" t="s">
        <v>8626</v>
      </c>
      <c r="G5859" s="21" t="str">
        <f>VLOOKUP(E5859,'FILIAIS PETZ'!A:E,5,0)</f>
        <v>PETZ DIADEMA</v>
      </c>
      <c r="H5859" s="20" t="str">
        <f>VLOOKUP(E5859,'FILIAIS PETZ'!A:D,4,0)</f>
        <v>DDMA-SP</v>
      </c>
      <c r="I5859" s="46">
        <v>45566</v>
      </c>
      <c r="J5859" s="9" t="s">
        <v>4980</v>
      </c>
      <c r="K5859" s="9"/>
      <c r="L5859" s="29"/>
      <c r="M5859" s="46"/>
      <c r="N5859" s="46"/>
      <c r="O5859" s="46"/>
      <c r="P5859" s="83" t="s">
        <v>4998</v>
      </c>
      <c r="Q5859" s="84">
        <v>3</v>
      </c>
      <c r="R5859" s="84">
        <v>1</v>
      </c>
      <c r="S5859" s="84">
        <v>8</v>
      </c>
      <c r="T5859" s="84" t="s">
        <v>32</v>
      </c>
      <c r="U5859" s="84">
        <v>11002</v>
      </c>
      <c r="V5859" s="84">
        <v>11002</v>
      </c>
      <c r="W5859" s="84" t="s">
        <v>5019</v>
      </c>
      <c r="X5859" s="84" t="s">
        <v>5016</v>
      </c>
      <c r="Y5859" s="84" t="s">
        <v>4980</v>
      </c>
      <c r="Z5859" s="84" t="s">
        <v>4980</v>
      </c>
      <c r="AA5859" s="84" t="s">
        <v>5732</v>
      </c>
      <c r="AB5859" s="84" t="s">
        <v>5066</v>
      </c>
      <c r="AC5859" s="84" t="s">
        <v>4999</v>
      </c>
      <c r="AD5859" s="29"/>
      <c r="AE5859" s="20" t="str">
        <f>VLOOKUP(E5859,'FILIAIS PETZ'!A:Q,17,0)</f>
        <v>SP3</v>
      </c>
      <c r="AF5859" s="20" t="str">
        <f>VLOOKUP(E5859,'FILIAIS PETZ'!A:Q,3,0)</f>
        <v>FELICIO</v>
      </c>
      <c r="AG5859" s="20" t="str">
        <f>VLOOKUP(E5859,'FILIAIS PETZ'!A:Q,2,0)</f>
        <v>R3</v>
      </c>
      <c r="AH5859" s="75">
        <v>2330</v>
      </c>
      <c r="AI5859" s="16" t="s">
        <v>13323</v>
      </c>
      <c r="AJ5859" s="43">
        <f>VLOOKUP(E5859,'FILIAIS PETZ'!$A$2:$K$2000,11,0)</f>
        <v>18328118000966</v>
      </c>
      <c r="AK5859" s="44">
        <f t="shared" si="384"/>
        <v>18328118000966</v>
      </c>
    </row>
    <row r="5860" spans="1:37" s="14" customFormat="1" ht="15" customHeight="1" thickBot="1" x14ac:dyDescent="0.25">
      <c r="A5860" s="9"/>
      <c r="B5860" s="18">
        <f>VLOOKUP(C5860,FORNECEDORES!D:E,2,0)</f>
        <v>398395</v>
      </c>
      <c r="C5860" s="19" t="str">
        <f>VLOOKUP(D5860,FORNECEDORES!A:D,4,0)</f>
        <v>27.093.558/0087-95</v>
      </c>
      <c r="D5860" s="13" t="s">
        <v>7171</v>
      </c>
      <c r="E5860" s="20" t="str">
        <f t="shared" si="385"/>
        <v>04 0026</v>
      </c>
      <c r="F5860" s="28" t="s">
        <v>4949</v>
      </c>
      <c r="G5860" s="21" t="str">
        <f>VLOOKUP(E5860,'FILIAIS PETZ'!A:E,5,0)</f>
        <v>PETZ IGUATEMI ESPLANADA</v>
      </c>
      <c r="H5860" s="20" t="str">
        <f>VLOOKUP(E5860,'FILIAIS PETZ'!A:D,4,0)</f>
        <v>IGES-SP</v>
      </c>
      <c r="I5860" s="46">
        <v>45566</v>
      </c>
      <c r="J5860" s="9" t="s">
        <v>4980</v>
      </c>
      <c r="K5860" s="9"/>
      <c r="L5860" s="29"/>
      <c r="M5860" s="46"/>
      <c r="N5860" s="46"/>
      <c r="O5860" s="46"/>
      <c r="P5860" s="83" t="s">
        <v>4998</v>
      </c>
      <c r="Q5860" s="84">
        <v>3</v>
      </c>
      <c r="R5860" s="84">
        <v>1</v>
      </c>
      <c r="S5860" s="84">
        <v>8</v>
      </c>
      <c r="T5860" s="84" t="s">
        <v>32</v>
      </c>
      <c r="U5860" s="84">
        <v>11002</v>
      </c>
      <c r="V5860" s="84">
        <v>11002</v>
      </c>
      <c r="W5860" s="84" t="s">
        <v>5019</v>
      </c>
      <c r="X5860" s="84" t="s">
        <v>5016</v>
      </c>
      <c r="Y5860" s="84" t="s">
        <v>4980</v>
      </c>
      <c r="Z5860" s="84" t="s">
        <v>4980</v>
      </c>
      <c r="AA5860" s="84" t="s">
        <v>5732</v>
      </c>
      <c r="AB5860" s="84" t="s">
        <v>5066</v>
      </c>
      <c r="AC5860" s="84" t="s">
        <v>4999</v>
      </c>
      <c r="AD5860" s="29"/>
      <c r="AE5860" s="20" t="str">
        <f>VLOOKUP(E5860,'FILIAIS PETZ'!A:Q,17,0)</f>
        <v>SP7</v>
      </c>
      <c r="AF5860" s="20" t="str">
        <f>VLOOKUP(E5860,'FILIAIS PETZ'!A:Q,3,0)</f>
        <v>FELICIO</v>
      </c>
      <c r="AG5860" s="20" t="str">
        <f>VLOOKUP(E5860,'FILIAIS PETZ'!A:Q,2,0)</f>
        <v>R3</v>
      </c>
      <c r="AH5860" s="75">
        <v>2330</v>
      </c>
      <c r="AI5860" s="16" t="s">
        <v>13323</v>
      </c>
      <c r="AJ5860" s="43">
        <f>VLOOKUP(E5860,'FILIAIS PETZ'!$A$2:$K$2000,11,0)</f>
        <v>18328118002667</v>
      </c>
      <c r="AK5860" s="44">
        <f t="shared" si="384"/>
        <v>18328118002667</v>
      </c>
    </row>
    <row r="5861" spans="1:37" s="14" customFormat="1" ht="15" customHeight="1" thickBot="1" x14ac:dyDescent="0.25">
      <c r="A5861" s="9"/>
      <c r="B5861" s="18">
        <f>VLOOKUP(C5861,FORNECEDORES!D:E,2,0)</f>
        <v>398395</v>
      </c>
      <c r="C5861" s="19" t="str">
        <f>VLOOKUP(D5861,FORNECEDORES!A:D,4,0)</f>
        <v>27.093.558/0087-95</v>
      </c>
      <c r="D5861" s="13" t="s">
        <v>7171</v>
      </c>
      <c r="E5861" s="20" t="str">
        <f t="shared" si="385"/>
        <v>04 0029</v>
      </c>
      <c r="F5861" s="28" t="s">
        <v>4965</v>
      </c>
      <c r="G5861" s="21" t="str">
        <f>VLOOKUP(E5861,'FILIAIS PETZ'!A:E,5,0)</f>
        <v>PETZ PASSEIO DAS AGUAS</v>
      </c>
      <c r="H5861" s="20" t="str">
        <f>VLOOKUP(E5861,'FILIAIS PETZ'!A:D,4,0)</f>
        <v>PSAG-GO</v>
      </c>
      <c r="I5861" s="46">
        <v>45566</v>
      </c>
      <c r="J5861" s="9" t="s">
        <v>4980</v>
      </c>
      <c r="K5861" s="9"/>
      <c r="L5861" s="29"/>
      <c r="M5861" s="46"/>
      <c r="N5861" s="46"/>
      <c r="O5861" s="46"/>
      <c r="P5861" s="83" t="s">
        <v>4998</v>
      </c>
      <c r="Q5861" s="84">
        <v>3</v>
      </c>
      <c r="R5861" s="84">
        <v>1</v>
      </c>
      <c r="S5861" s="84">
        <v>8</v>
      </c>
      <c r="T5861" s="84" t="s">
        <v>32</v>
      </c>
      <c r="U5861" s="84">
        <v>11002</v>
      </c>
      <c r="V5861" s="84">
        <v>11002</v>
      </c>
      <c r="W5861" s="84" t="s">
        <v>5019</v>
      </c>
      <c r="X5861" s="84" t="s">
        <v>5016</v>
      </c>
      <c r="Y5861" s="84" t="s">
        <v>4980</v>
      </c>
      <c r="Z5861" s="84" t="s">
        <v>4980</v>
      </c>
      <c r="AA5861" s="84" t="s">
        <v>5732</v>
      </c>
      <c r="AB5861" s="84" t="s">
        <v>5066</v>
      </c>
      <c r="AC5861" s="84" t="s">
        <v>4999</v>
      </c>
      <c r="AD5861" s="29"/>
      <c r="AE5861" s="20" t="str">
        <f>VLOOKUP(E5861,'FILIAIS PETZ'!A:Q,17,0)</f>
        <v>CO-2</v>
      </c>
      <c r="AF5861" s="20" t="str">
        <f>VLOOKUP(E5861,'FILIAIS PETZ'!A:Q,3,0)</f>
        <v>FELICIO</v>
      </c>
      <c r="AG5861" s="20" t="str">
        <f>VLOOKUP(E5861,'FILIAIS PETZ'!A:Q,2,0)</f>
        <v>R3</v>
      </c>
      <c r="AH5861" s="75">
        <v>2330</v>
      </c>
      <c r="AI5861" s="16" t="s">
        <v>13323</v>
      </c>
      <c r="AJ5861" s="43">
        <f>VLOOKUP(E5861,'FILIAIS PETZ'!$A$2:$K$2000,11,0)</f>
        <v>18328118002900</v>
      </c>
      <c r="AK5861" s="44">
        <f t="shared" si="384"/>
        <v>18328118002900</v>
      </c>
    </row>
    <row r="5862" spans="1:37" s="14" customFormat="1" ht="15" customHeight="1" thickBot="1" x14ac:dyDescent="0.25">
      <c r="A5862" s="9"/>
      <c r="B5862" s="18">
        <f>VLOOKUP(C5862,FORNECEDORES!D:E,2,0)</f>
        <v>398395</v>
      </c>
      <c r="C5862" s="19" t="str">
        <f>VLOOKUP(D5862,FORNECEDORES!A:D,4,0)</f>
        <v>27.093.558/0087-95</v>
      </c>
      <c r="D5862" s="13" t="s">
        <v>7171</v>
      </c>
      <c r="E5862" s="20" t="str">
        <f t="shared" si="385"/>
        <v>04 0032</v>
      </c>
      <c r="F5862" s="28" t="s">
        <v>4951</v>
      </c>
      <c r="G5862" s="21" t="str">
        <f>VLOOKUP(E5862,'FILIAIS PETZ'!A:E,5,0)</f>
        <v>PETZ JAGUARE</v>
      </c>
      <c r="H5862" s="20" t="str">
        <f>VLOOKUP(E5862,'FILIAIS PETZ'!A:D,4,0)</f>
        <v>JGRE-SP</v>
      </c>
      <c r="I5862" s="46">
        <v>45566</v>
      </c>
      <c r="J5862" s="9" t="s">
        <v>4980</v>
      </c>
      <c r="K5862" s="9"/>
      <c r="L5862" s="29"/>
      <c r="M5862" s="46"/>
      <c r="N5862" s="46"/>
      <c r="O5862" s="46"/>
      <c r="P5862" s="83" t="s">
        <v>4998</v>
      </c>
      <c r="Q5862" s="84">
        <v>3</v>
      </c>
      <c r="R5862" s="84">
        <v>1</v>
      </c>
      <c r="S5862" s="84">
        <v>8</v>
      </c>
      <c r="T5862" s="84" t="s">
        <v>32</v>
      </c>
      <c r="U5862" s="84">
        <v>11002</v>
      </c>
      <c r="V5862" s="84">
        <v>11002</v>
      </c>
      <c r="W5862" s="84" t="s">
        <v>5019</v>
      </c>
      <c r="X5862" s="84" t="s">
        <v>5016</v>
      </c>
      <c r="Y5862" s="84" t="s">
        <v>4980</v>
      </c>
      <c r="Z5862" s="84" t="s">
        <v>4980</v>
      </c>
      <c r="AA5862" s="84" t="s">
        <v>5732</v>
      </c>
      <c r="AB5862" s="84" t="s">
        <v>5066</v>
      </c>
      <c r="AC5862" s="84" t="s">
        <v>4999</v>
      </c>
      <c r="AD5862" s="29"/>
      <c r="AE5862" s="20" t="str">
        <f>VLOOKUP(E5862,'FILIAIS PETZ'!A:Q,17,0)</f>
        <v>SP7</v>
      </c>
      <c r="AF5862" s="20" t="str">
        <f>VLOOKUP(E5862,'FILIAIS PETZ'!A:Q,3,0)</f>
        <v>FELICIO</v>
      </c>
      <c r="AG5862" s="20" t="str">
        <f>VLOOKUP(E5862,'FILIAIS PETZ'!A:Q,2,0)</f>
        <v>R3</v>
      </c>
      <c r="AH5862" s="75">
        <v>2330</v>
      </c>
      <c r="AI5862" s="16" t="s">
        <v>13323</v>
      </c>
      <c r="AJ5862" s="43">
        <f>VLOOKUP(E5862,'FILIAIS PETZ'!$A$2:$K$2000,11,0)</f>
        <v>18328118003205</v>
      </c>
      <c r="AK5862" s="44">
        <f t="shared" si="384"/>
        <v>18328118003205</v>
      </c>
    </row>
    <row r="5863" spans="1:37" s="14" customFormat="1" ht="15" customHeight="1" thickBot="1" x14ac:dyDescent="0.25">
      <c r="A5863" s="9"/>
      <c r="B5863" s="18">
        <f>VLOOKUP(C5863,FORNECEDORES!D:E,2,0)</f>
        <v>398395</v>
      </c>
      <c r="C5863" s="19" t="str">
        <f>VLOOKUP(D5863,FORNECEDORES!A:D,4,0)</f>
        <v>27.093.558/0087-95</v>
      </c>
      <c r="D5863" s="13" t="s">
        <v>7171</v>
      </c>
      <c r="E5863" s="20" t="str">
        <f t="shared" si="385"/>
        <v>04 0033</v>
      </c>
      <c r="F5863" s="28" t="s">
        <v>4933</v>
      </c>
      <c r="G5863" s="21" t="str">
        <f>VLOOKUP(E5863,'FILIAIS PETZ'!A:E,5,0)</f>
        <v>PETZ PARQUE FLAMBOYANT</v>
      </c>
      <c r="H5863" s="20" t="str">
        <f>VLOOKUP(E5863,'FILIAIS PETZ'!A:D,4,0)</f>
        <v>FBYT-GO</v>
      </c>
      <c r="I5863" s="46">
        <v>45566</v>
      </c>
      <c r="J5863" s="9" t="s">
        <v>4980</v>
      </c>
      <c r="K5863" s="9"/>
      <c r="L5863" s="29"/>
      <c r="M5863" s="46"/>
      <c r="N5863" s="46"/>
      <c r="O5863" s="46"/>
      <c r="P5863" s="83" t="s">
        <v>4998</v>
      </c>
      <c r="Q5863" s="84">
        <v>3</v>
      </c>
      <c r="R5863" s="84">
        <v>1</v>
      </c>
      <c r="S5863" s="84">
        <v>8</v>
      </c>
      <c r="T5863" s="84" t="s">
        <v>32</v>
      </c>
      <c r="U5863" s="84">
        <v>11002</v>
      </c>
      <c r="V5863" s="84">
        <v>11002</v>
      </c>
      <c r="W5863" s="84" t="s">
        <v>5019</v>
      </c>
      <c r="X5863" s="84" t="s">
        <v>5016</v>
      </c>
      <c r="Y5863" s="84" t="s">
        <v>4980</v>
      </c>
      <c r="Z5863" s="84" t="s">
        <v>4980</v>
      </c>
      <c r="AA5863" s="84" t="s">
        <v>5732</v>
      </c>
      <c r="AB5863" s="84" t="s">
        <v>5066</v>
      </c>
      <c r="AC5863" s="84" t="s">
        <v>4999</v>
      </c>
      <c r="AD5863" s="29"/>
      <c r="AE5863" s="20" t="str">
        <f>VLOOKUP(E5863,'FILIAIS PETZ'!A:Q,17,0)</f>
        <v>CO-2</v>
      </c>
      <c r="AF5863" s="20" t="str">
        <f>VLOOKUP(E5863,'FILIAIS PETZ'!A:Q,3,0)</f>
        <v>FELICIO</v>
      </c>
      <c r="AG5863" s="20" t="str">
        <f>VLOOKUP(E5863,'FILIAIS PETZ'!A:Q,2,0)</f>
        <v>R3</v>
      </c>
      <c r="AH5863" s="75">
        <v>2330</v>
      </c>
      <c r="AI5863" s="16" t="s">
        <v>13323</v>
      </c>
      <c r="AJ5863" s="43">
        <f>VLOOKUP(E5863,'FILIAIS PETZ'!$A$2:$K$2000,11,0)</f>
        <v>18328118003477</v>
      </c>
      <c r="AK5863" s="44">
        <f t="shared" si="384"/>
        <v>18328118003477</v>
      </c>
    </row>
    <row r="5864" spans="1:37" s="14" customFormat="1" ht="15" customHeight="1" thickBot="1" x14ac:dyDescent="0.25">
      <c r="A5864" s="9"/>
      <c r="B5864" s="18">
        <f>VLOOKUP(C5864,FORNECEDORES!D:E,2,0)</f>
        <v>398395</v>
      </c>
      <c r="C5864" s="19" t="str">
        <f>VLOOKUP(D5864,FORNECEDORES!A:D,4,0)</f>
        <v>27.093.558/0087-95</v>
      </c>
      <c r="D5864" s="13" t="s">
        <v>7171</v>
      </c>
      <c r="E5864" s="20" t="str">
        <f t="shared" si="385"/>
        <v>04 0038</v>
      </c>
      <c r="F5864" s="28" t="s">
        <v>4979</v>
      </c>
      <c r="G5864" s="21" t="str">
        <f>VLOOKUP(E5864,'FILIAIS PETZ'!A:E,5,0)</f>
        <v>PETZ CENTER MINAS</v>
      </c>
      <c r="H5864" s="20" t="str">
        <f>VLOOKUP(E5864,'FILIAIS PETZ'!A:D,4,0)</f>
        <v>CTMN-MG</v>
      </c>
      <c r="I5864" s="46">
        <v>45566</v>
      </c>
      <c r="J5864" s="9" t="s">
        <v>4980</v>
      </c>
      <c r="K5864" s="9"/>
      <c r="L5864" s="29"/>
      <c r="M5864" s="46"/>
      <c r="N5864" s="46"/>
      <c r="O5864" s="46"/>
      <c r="P5864" s="83" t="s">
        <v>4998</v>
      </c>
      <c r="Q5864" s="84">
        <v>3</v>
      </c>
      <c r="R5864" s="84">
        <v>1</v>
      </c>
      <c r="S5864" s="84">
        <v>8</v>
      </c>
      <c r="T5864" s="84" t="s">
        <v>32</v>
      </c>
      <c r="U5864" s="84">
        <v>11002</v>
      </c>
      <c r="V5864" s="84">
        <v>11002</v>
      </c>
      <c r="W5864" s="84" t="s">
        <v>5019</v>
      </c>
      <c r="X5864" s="84" t="s">
        <v>5016</v>
      </c>
      <c r="Y5864" s="84" t="s">
        <v>4980</v>
      </c>
      <c r="Z5864" s="84" t="s">
        <v>4980</v>
      </c>
      <c r="AA5864" s="84" t="s">
        <v>5732</v>
      </c>
      <c r="AB5864" s="84" t="s">
        <v>5066</v>
      </c>
      <c r="AC5864" s="84" t="s">
        <v>4999</v>
      </c>
      <c r="AD5864" s="29"/>
      <c r="AE5864" s="20" t="str">
        <f>VLOOKUP(E5864,'FILIAIS PETZ'!A:Q,17,0)</f>
        <v>MG-2</v>
      </c>
      <c r="AF5864" s="20" t="str">
        <f>VLOOKUP(E5864,'FILIAIS PETZ'!A:Q,3,0)</f>
        <v>FELICIO</v>
      </c>
      <c r="AG5864" s="20" t="str">
        <f>VLOOKUP(E5864,'FILIAIS PETZ'!A:Q,2,0)</f>
        <v>R3</v>
      </c>
      <c r="AH5864" s="75">
        <v>2330</v>
      </c>
      <c r="AI5864" s="16" t="s">
        <v>13323</v>
      </c>
      <c r="AJ5864" s="43">
        <f>VLOOKUP(E5864,'FILIAIS PETZ'!$A$2:$K$2000,11,0)</f>
        <v>18328118003710</v>
      </c>
      <c r="AK5864" s="44">
        <f t="shared" si="384"/>
        <v>18328118003710</v>
      </c>
    </row>
    <row r="5865" spans="1:37" s="14" customFormat="1" ht="15" customHeight="1" thickBot="1" x14ac:dyDescent="0.25">
      <c r="A5865" s="9"/>
      <c r="B5865" s="18">
        <f>VLOOKUP(C5865,FORNECEDORES!D:E,2,0)</f>
        <v>398395</v>
      </c>
      <c r="C5865" s="19" t="str">
        <f>VLOOKUP(D5865,FORNECEDORES!A:D,4,0)</f>
        <v>27.093.558/0087-95</v>
      </c>
      <c r="D5865" s="13" t="s">
        <v>7171</v>
      </c>
      <c r="E5865" s="20" t="str">
        <f t="shared" si="385"/>
        <v>04 0040</v>
      </c>
      <c r="F5865" s="28" t="s">
        <v>4943</v>
      </c>
      <c r="G5865" s="21" t="str">
        <f>VLOOKUP(E5865,'FILIAIS PETZ'!A:E,5,0)</f>
        <v>PETZ NOSSA SENHORA DO CARMO</v>
      </c>
      <c r="H5865" s="20" t="str">
        <f>VLOOKUP(E5865,'FILIAIS PETZ'!A:D,4,0)</f>
        <v>NSCA-MG</v>
      </c>
      <c r="I5865" s="46">
        <v>45566</v>
      </c>
      <c r="J5865" s="9" t="s">
        <v>4980</v>
      </c>
      <c r="K5865" s="9"/>
      <c r="L5865" s="29"/>
      <c r="M5865" s="46"/>
      <c r="N5865" s="46"/>
      <c r="O5865" s="46"/>
      <c r="P5865" s="83" t="s">
        <v>4998</v>
      </c>
      <c r="Q5865" s="84">
        <v>3</v>
      </c>
      <c r="R5865" s="84">
        <v>1</v>
      </c>
      <c r="S5865" s="84">
        <v>8</v>
      </c>
      <c r="T5865" s="84" t="s">
        <v>32</v>
      </c>
      <c r="U5865" s="84">
        <v>11002</v>
      </c>
      <c r="V5865" s="84">
        <v>11002</v>
      </c>
      <c r="W5865" s="84" t="s">
        <v>5019</v>
      </c>
      <c r="X5865" s="84" t="s">
        <v>5016</v>
      </c>
      <c r="Y5865" s="84" t="s">
        <v>4980</v>
      </c>
      <c r="Z5865" s="84" t="s">
        <v>4980</v>
      </c>
      <c r="AA5865" s="84" t="s">
        <v>5732</v>
      </c>
      <c r="AB5865" s="84" t="s">
        <v>5066</v>
      </c>
      <c r="AC5865" s="84" t="s">
        <v>4999</v>
      </c>
      <c r="AD5865" s="29"/>
      <c r="AE5865" s="20" t="str">
        <f>VLOOKUP(E5865,'FILIAIS PETZ'!A:Q,17,0)</f>
        <v>MG-1</v>
      </c>
      <c r="AF5865" s="20" t="str">
        <f>VLOOKUP(E5865,'FILIAIS PETZ'!A:Q,3,0)</f>
        <v>FELICIO</v>
      </c>
      <c r="AG5865" s="20" t="str">
        <f>VLOOKUP(E5865,'FILIAIS PETZ'!A:Q,2,0)</f>
        <v>R3</v>
      </c>
      <c r="AH5865" s="75">
        <v>2330</v>
      </c>
      <c r="AI5865" s="16" t="s">
        <v>13323</v>
      </c>
      <c r="AJ5865" s="43">
        <f>VLOOKUP(E5865,'FILIAIS PETZ'!$A$2:$K$2000,11,0)</f>
        <v>18328118003981</v>
      </c>
      <c r="AK5865" s="44">
        <f t="shared" si="384"/>
        <v>18328118003981</v>
      </c>
    </row>
    <row r="5866" spans="1:37" s="14" customFormat="1" ht="15" customHeight="1" thickBot="1" x14ac:dyDescent="0.25">
      <c r="A5866" s="9"/>
      <c r="B5866" s="18">
        <f>VLOOKUP(C5866,FORNECEDORES!D:E,2,0)</f>
        <v>4722</v>
      </c>
      <c r="C5866" s="19" t="str">
        <f>VLOOKUP(D5866,FORNECEDORES!A:D,4,0)</f>
        <v>08.100.057/0001-74</v>
      </c>
      <c r="D5866" s="13" t="s">
        <v>6219</v>
      </c>
      <c r="E5866" s="20" t="str">
        <f t="shared" si="385"/>
        <v>04 0044</v>
      </c>
      <c r="F5866" s="28" t="s">
        <v>8974</v>
      </c>
      <c r="G5866" s="21" t="str">
        <f>VLOOKUP(E5866,'FILIAIS PETZ'!A:E,5,0)</f>
        <v>PETZ SANTO ANDRE</v>
      </c>
      <c r="H5866" s="20" t="str">
        <f>VLOOKUP(E5866,'FILIAIS PETZ'!A:D,4,0)</f>
        <v>STAD-SP</v>
      </c>
      <c r="I5866" s="46">
        <v>45566</v>
      </c>
      <c r="J5866" s="9" t="s">
        <v>4980</v>
      </c>
      <c r="K5866" s="9"/>
      <c r="L5866" s="29"/>
      <c r="M5866" s="46"/>
      <c r="N5866" s="46"/>
      <c r="O5866" s="46"/>
      <c r="P5866" s="83" t="s">
        <v>4998</v>
      </c>
      <c r="Q5866" s="84">
        <v>3</v>
      </c>
      <c r="R5866" s="84">
        <v>1</v>
      </c>
      <c r="S5866" s="84">
        <v>8</v>
      </c>
      <c r="T5866" s="84" t="s">
        <v>32</v>
      </c>
      <c r="U5866" s="84">
        <v>11002</v>
      </c>
      <c r="V5866" s="84">
        <v>11002</v>
      </c>
      <c r="W5866" s="84" t="s">
        <v>5019</v>
      </c>
      <c r="X5866" s="84" t="s">
        <v>5016</v>
      </c>
      <c r="Y5866" s="84" t="s">
        <v>4980</v>
      </c>
      <c r="Z5866" s="84" t="s">
        <v>4980</v>
      </c>
      <c r="AA5866" s="84" t="s">
        <v>5732</v>
      </c>
      <c r="AB5866" s="84" t="s">
        <v>5066</v>
      </c>
      <c r="AC5866" s="84" t="s">
        <v>4999</v>
      </c>
      <c r="AD5866" s="29"/>
      <c r="AE5866" s="20" t="str">
        <f>VLOOKUP(E5866,'FILIAIS PETZ'!A:Q,17,0)</f>
        <v>SP3</v>
      </c>
      <c r="AF5866" s="20" t="str">
        <f>VLOOKUP(E5866,'FILIAIS PETZ'!A:Q,3,0)</f>
        <v>FELICIO</v>
      </c>
      <c r="AG5866" s="20" t="str">
        <f>VLOOKUP(E5866,'FILIAIS PETZ'!A:Q,2,0)</f>
        <v>R3</v>
      </c>
      <c r="AH5866" s="75">
        <v>2330</v>
      </c>
      <c r="AI5866" s="16" t="s">
        <v>13323</v>
      </c>
      <c r="AJ5866" s="43">
        <f>VLOOKUP(E5866,'FILIAIS PETZ'!$A$2:$K$2000,11,0)</f>
        <v>18328118004600</v>
      </c>
      <c r="AK5866" s="44">
        <f t="shared" si="384"/>
        <v>18328118004600</v>
      </c>
    </row>
    <row r="5867" spans="1:37" s="14" customFormat="1" ht="15" customHeight="1" thickBot="1" x14ac:dyDescent="0.25">
      <c r="A5867" s="9"/>
      <c r="B5867" s="18">
        <f>VLOOKUP(C5867,FORNECEDORES!D:E,2,0)</f>
        <v>398395</v>
      </c>
      <c r="C5867" s="19" t="str">
        <f>VLOOKUP(D5867,FORNECEDORES!A:D,4,0)</f>
        <v>27.093.558/0087-95</v>
      </c>
      <c r="D5867" s="13" t="s">
        <v>7171</v>
      </c>
      <c r="E5867" s="20" t="str">
        <f t="shared" si="385"/>
        <v>04 0046</v>
      </c>
      <c r="F5867" s="28" t="s">
        <v>8978</v>
      </c>
      <c r="G5867" s="21" t="str">
        <f>VLOOKUP(E5867,'FILIAIS PETZ'!A:E,5,0)</f>
        <v>PETZ CIDADE JARDIM</v>
      </c>
      <c r="H5867" s="20" t="str">
        <f>VLOOKUP(E5867,'FILIAIS PETZ'!A:D,4,0)</f>
        <v>CDJD-SP</v>
      </c>
      <c r="I5867" s="46">
        <v>45566</v>
      </c>
      <c r="J5867" s="9" t="s">
        <v>4980</v>
      </c>
      <c r="K5867" s="9"/>
      <c r="L5867" s="29"/>
      <c r="M5867" s="46"/>
      <c r="N5867" s="46"/>
      <c r="O5867" s="46"/>
      <c r="P5867" s="83" t="s">
        <v>4998</v>
      </c>
      <c r="Q5867" s="84">
        <v>3</v>
      </c>
      <c r="R5867" s="84">
        <v>1</v>
      </c>
      <c r="S5867" s="84">
        <v>8</v>
      </c>
      <c r="T5867" s="84" t="s">
        <v>32</v>
      </c>
      <c r="U5867" s="84">
        <v>11002</v>
      </c>
      <c r="V5867" s="84">
        <v>11002</v>
      </c>
      <c r="W5867" s="84" t="s">
        <v>5019</v>
      </c>
      <c r="X5867" s="84" t="s">
        <v>5016</v>
      </c>
      <c r="Y5867" s="84" t="s">
        <v>4980</v>
      </c>
      <c r="Z5867" s="84" t="s">
        <v>4980</v>
      </c>
      <c r="AA5867" s="84" t="s">
        <v>5732</v>
      </c>
      <c r="AB5867" s="84" t="s">
        <v>5066</v>
      </c>
      <c r="AC5867" s="84" t="s">
        <v>4999</v>
      </c>
      <c r="AD5867" s="29"/>
      <c r="AE5867" s="20" t="str">
        <f>VLOOKUP(E5867,'FILIAIS PETZ'!A:Q,17,0)</f>
        <v>SP2</v>
      </c>
      <c r="AF5867" s="20" t="str">
        <f>VLOOKUP(E5867,'FILIAIS PETZ'!A:Q,3,0)</f>
        <v>FELICIO</v>
      </c>
      <c r="AG5867" s="20" t="str">
        <f>VLOOKUP(E5867,'FILIAIS PETZ'!A:Q,2,0)</f>
        <v>R3</v>
      </c>
      <c r="AH5867" s="75">
        <v>2330</v>
      </c>
      <c r="AI5867" s="16" t="s">
        <v>13323</v>
      </c>
      <c r="AJ5867" s="43">
        <f>VLOOKUP(E5867,'FILIAIS PETZ'!$A$2:$K$2000,11,0)</f>
        <v>18328118004520</v>
      </c>
      <c r="AK5867" s="44">
        <f t="shared" si="384"/>
        <v>18328118004520</v>
      </c>
    </row>
    <row r="5868" spans="1:37" s="14" customFormat="1" ht="15" customHeight="1" thickBot="1" x14ac:dyDescent="0.25">
      <c r="A5868" s="9"/>
      <c r="B5868" s="18">
        <f>VLOOKUP(C5868,FORNECEDORES!D:E,2,0)</f>
        <v>398395</v>
      </c>
      <c r="C5868" s="19" t="str">
        <f>VLOOKUP(D5868,FORNECEDORES!A:D,4,0)</f>
        <v>27.093.558/0087-95</v>
      </c>
      <c r="D5868" s="13" t="s">
        <v>7171</v>
      </c>
      <c r="E5868" s="20" t="str">
        <f t="shared" si="385"/>
        <v>04 0048</v>
      </c>
      <c r="F5868" s="28" t="s">
        <v>4970</v>
      </c>
      <c r="G5868" s="21" t="str">
        <f>VLOOKUP(E5868,'FILIAIS PETZ'!A:E,5,0)</f>
        <v>PETZ BRASILIA EPIA</v>
      </c>
      <c r="H5868" s="20" t="str">
        <f>VLOOKUP(E5868,'FILIAIS PETZ'!A:D,4,0)</f>
        <v>EPIA-DF</v>
      </c>
      <c r="I5868" s="46">
        <v>45566</v>
      </c>
      <c r="J5868" s="9" t="s">
        <v>4980</v>
      </c>
      <c r="K5868" s="9"/>
      <c r="L5868" s="29"/>
      <c r="M5868" s="46"/>
      <c r="N5868" s="46"/>
      <c r="O5868" s="46"/>
      <c r="P5868" s="83" t="s">
        <v>4998</v>
      </c>
      <c r="Q5868" s="84">
        <v>3</v>
      </c>
      <c r="R5868" s="84">
        <v>1</v>
      </c>
      <c r="S5868" s="84">
        <v>8</v>
      </c>
      <c r="T5868" s="84" t="s">
        <v>32</v>
      </c>
      <c r="U5868" s="84">
        <v>11002</v>
      </c>
      <c r="V5868" s="84">
        <v>11002</v>
      </c>
      <c r="W5868" s="84" t="s">
        <v>5019</v>
      </c>
      <c r="X5868" s="84" t="s">
        <v>5016</v>
      </c>
      <c r="Y5868" s="84" t="s">
        <v>4980</v>
      </c>
      <c r="Z5868" s="84" t="s">
        <v>4980</v>
      </c>
      <c r="AA5868" s="84" t="s">
        <v>5732</v>
      </c>
      <c r="AB5868" s="84" t="s">
        <v>5066</v>
      </c>
      <c r="AC5868" s="84" t="s">
        <v>4999</v>
      </c>
      <c r="AD5868" s="29"/>
      <c r="AE5868" s="20" t="str">
        <f>VLOOKUP(E5868,'FILIAIS PETZ'!A:Q,17,0)</f>
        <v>CO-2</v>
      </c>
      <c r="AF5868" s="20" t="str">
        <f>VLOOKUP(E5868,'FILIAIS PETZ'!A:Q,3,0)</f>
        <v>FELICIO</v>
      </c>
      <c r="AG5868" s="20" t="str">
        <f>VLOOKUP(E5868,'FILIAIS PETZ'!A:Q,2,0)</f>
        <v>R3</v>
      </c>
      <c r="AH5868" s="75">
        <v>2330</v>
      </c>
      <c r="AI5868" s="16" t="s">
        <v>13323</v>
      </c>
      <c r="AJ5868" s="43">
        <f>VLOOKUP(E5868,'FILIAIS PETZ'!$A$2:$K$2000,11,0)</f>
        <v>18328118004368</v>
      </c>
      <c r="AK5868" s="44">
        <f t="shared" si="384"/>
        <v>18328118004368</v>
      </c>
    </row>
    <row r="5869" spans="1:37" s="14" customFormat="1" ht="15" customHeight="1" thickBot="1" x14ac:dyDescent="0.25">
      <c r="A5869" s="9"/>
      <c r="B5869" s="18">
        <f>VLOOKUP(C5869,FORNECEDORES!D:E,2,0)</f>
        <v>398395</v>
      </c>
      <c r="C5869" s="19" t="str">
        <f>VLOOKUP(D5869,FORNECEDORES!A:D,4,0)</f>
        <v>27.093.558/0087-95</v>
      </c>
      <c r="D5869" s="13" t="s">
        <v>7171</v>
      </c>
      <c r="E5869" s="20" t="str">
        <f t="shared" si="385"/>
        <v>04 0051</v>
      </c>
      <c r="F5869" s="28" t="s">
        <v>4948</v>
      </c>
      <c r="G5869" s="21" t="str">
        <f>VLOOKUP(E5869,'FILIAIS PETZ'!A:E,5,0)</f>
        <v>PETZ TAMBORÉ</v>
      </c>
      <c r="H5869" s="20" t="str">
        <f>VLOOKUP(E5869,'FILIAIS PETZ'!A:D,4,0)</f>
        <v>TMBO-SP</v>
      </c>
      <c r="I5869" s="46">
        <v>45566</v>
      </c>
      <c r="J5869" s="9" t="s">
        <v>4980</v>
      </c>
      <c r="K5869" s="9"/>
      <c r="L5869" s="29"/>
      <c r="M5869" s="46"/>
      <c r="N5869" s="46"/>
      <c r="O5869" s="46"/>
      <c r="P5869" s="83" t="s">
        <v>4998</v>
      </c>
      <c r="Q5869" s="84">
        <v>3</v>
      </c>
      <c r="R5869" s="84">
        <v>1</v>
      </c>
      <c r="S5869" s="84">
        <v>8</v>
      </c>
      <c r="T5869" s="84" t="s">
        <v>32</v>
      </c>
      <c r="U5869" s="84">
        <v>11002</v>
      </c>
      <c r="V5869" s="84">
        <v>11002</v>
      </c>
      <c r="W5869" s="84" t="s">
        <v>5019</v>
      </c>
      <c r="X5869" s="84" t="s">
        <v>5016</v>
      </c>
      <c r="Y5869" s="84" t="s">
        <v>4980</v>
      </c>
      <c r="Z5869" s="84" t="s">
        <v>4980</v>
      </c>
      <c r="AA5869" s="84" t="s">
        <v>5732</v>
      </c>
      <c r="AB5869" s="84" t="s">
        <v>5066</v>
      </c>
      <c r="AC5869" s="84" t="s">
        <v>4999</v>
      </c>
      <c r="AD5869" s="29"/>
      <c r="AE5869" s="20" t="str">
        <f>VLOOKUP(E5869,'FILIAIS PETZ'!A:Q,17,0)</f>
        <v>SP7</v>
      </c>
      <c r="AF5869" s="20" t="str">
        <f>VLOOKUP(E5869,'FILIAIS PETZ'!A:Q,3,0)</f>
        <v>FELICIO</v>
      </c>
      <c r="AG5869" s="20" t="str">
        <f>VLOOKUP(E5869,'FILIAIS PETZ'!A:Q,2,0)</f>
        <v>R3</v>
      </c>
      <c r="AH5869" s="75">
        <v>2330</v>
      </c>
      <c r="AI5869" s="16" t="s">
        <v>13323</v>
      </c>
      <c r="AJ5869" s="43">
        <f>VLOOKUP(E5869,'FILIAIS PETZ'!$A$2:$K$2000,11,0)</f>
        <v>18328118004872</v>
      </c>
      <c r="AK5869" s="44">
        <f t="shared" si="384"/>
        <v>18328118004872</v>
      </c>
    </row>
    <row r="5870" spans="1:37" s="14" customFormat="1" ht="15" customHeight="1" thickBot="1" x14ac:dyDescent="0.25">
      <c r="A5870" s="9"/>
      <c r="B5870" s="18">
        <f>VLOOKUP(C5870,FORNECEDORES!D:E,2,0)</f>
        <v>398395</v>
      </c>
      <c r="C5870" s="19" t="str">
        <f>VLOOKUP(D5870,FORNECEDORES!A:D,4,0)</f>
        <v>27.093.558/0087-95</v>
      </c>
      <c r="D5870" s="13" t="s">
        <v>7171</v>
      </c>
      <c r="E5870" s="20" t="str">
        <f t="shared" si="385"/>
        <v>04 0059</v>
      </c>
      <c r="F5870" s="28" t="s">
        <v>8714</v>
      </c>
      <c r="G5870" s="21" t="str">
        <f>VLOOKUP(E5870,'FILIAIS PETZ'!A:E,5,0)</f>
        <v>PETZ POMPÉIA</v>
      </c>
      <c r="H5870" s="20" t="str">
        <f>VLOOKUP(E5870,'FILIAIS PETZ'!A:D,4,0)</f>
        <v>POMP-SP</v>
      </c>
      <c r="I5870" s="46">
        <v>45566</v>
      </c>
      <c r="J5870" s="9" t="s">
        <v>4980</v>
      </c>
      <c r="K5870" s="9"/>
      <c r="L5870" s="29"/>
      <c r="M5870" s="46"/>
      <c r="N5870" s="46"/>
      <c r="O5870" s="46"/>
      <c r="P5870" s="83" t="s">
        <v>4998</v>
      </c>
      <c r="Q5870" s="84">
        <v>3</v>
      </c>
      <c r="R5870" s="84">
        <v>1</v>
      </c>
      <c r="S5870" s="84">
        <v>8</v>
      </c>
      <c r="T5870" s="84" t="s">
        <v>32</v>
      </c>
      <c r="U5870" s="84">
        <v>11002</v>
      </c>
      <c r="V5870" s="84">
        <v>11002</v>
      </c>
      <c r="W5870" s="84" t="s">
        <v>5019</v>
      </c>
      <c r="X5870" s="84" t="s">
        <v>5016</v>
      </c>
      <c r="Y5870" s="84" t="s">
        <v>4980</v>
      </c>
      <c r="Z5870" s="84" t="s">
        <v>4980</v>
      </c>
      <c r="AA5870" s="84" t="s">
        <v>5732</v>
      </c>
      <c r="AB5870" s="84" t="s">
        <v>5066</v>
      </c>
      <c r="AC5870" s="84" t="s">
        <v>4999</v>
      </c>
      <c r="AD5870" s="29"/>
      <c r="AE5870" s="20" t="str">
        <f>VLOOKUP(E5870,'FILIAIS PETZ'!A:Q,17,0)</f>
        <v>SP2</v>
      </c>
      <c r="AF5870" s="20" t="str">
        <f>VLOOKUP(E5870,'FILIAIS PETZ'!A:Q,3,0)</f>
        <v>FELICIO</v>
      </c>
      <c r="AG5870" s="20" t="str">
        <f>VLOOKUP(E5870,'FILIAIS PETZ'!A:Q,2,0)</f>
        <v>R3</v>
      </c>
      <c r="AH5870" s="75">
        <v>2330</v>
      </c>
      <c r="AI5870" s="16" t="s">
        <v>13323</v>
      </c>
      <c r="AJ5870" s="43">
        <f>VLOOKUP(E5870,'FILIAIS PETZ'!$A$2:$K$2000,11,0)</f>
        <v>18328118005763</v>
      </c>
      <c r="AK5870" s="44">
        <f t="shared" si="384"/>
        <v>18328118005763</v>
      </c>
    </row>
    <row r="5871" spans="1:37" s="14" customFormat="1" ht="15" customHeight="1" thickBot="1" x14ac:dyDescent="0.25">
      <c r="A5871" s="9"/>
      <c r="B5871" s="18">
        <f>VLOOKUP(C5871,FORNECEDORES!D:E,2,0)</f>
        <v>398395</v>
      </c>
      <c r="C5871" s="19" t="str">
        <f>VLOOKUP(D5871,FORNECEDORES!A:D,4,0)</f>
        <v>27.093.558/0087-95</v>
      </c>
      <c r="D5871" s="13" t="s">
        <v>7171</v>
      </c>
      <c r="E5871" s="20" t="str">
        <f t="shared" si="385"/>
        <v>04 0060</v>
      </c>
      <c r="F5871" s="28" t="s">
        <v>8625</v>
      </c>
      <c r="G5871" s="21" t="str">
        <f>VLOOKUP(E5871,'FILIAIS PETZ'!A:E,5,0)</f>
        <v>PETZ PACAEMBU</v>
      </c>
      <c r="H5871" s="20" t="str">
        <f>VLOOKUP(E5871,'FILIAIS PETZ'!A:D,4,0)</f>
        <v>PCBU-SP</v>
      </c>
      <c r="I5871" s="46">
        <v>45566</v>
      </c>
      <c r="J5871" s="9" t="s">
        <v>4980</v>
      </c>
      <c r="K5871" s="9"/>
      <c r="L5871" s="29"/>
      <c r="M5871" s="46"/>
      <c r="N5871" s="46"/>
      <c r="O5871" s="46"/>
      <c r="P5871" s="83" t="s">
        <v>4998</v>
      </c>
      <c r="Q5871" s="84">
        <v>3</v>
      </c>
      <c r="R5871" s="84">
        <v>1</v>
      </c>
      <c r="S5871" s="84">
        <v>8</v>
      </c>
      <c r="T5871" s="84" t="s">
        <v>32</v>
      </c>
      <c r="U5871" s="84">
        <v>11002</v>
      </c>
      <c r="V5871" s="84">
        <v>11002</v>
      </c>
      <c r="W5871" s="84" t="s">
        <v>5019</v>
      </c>
      <c r="X5871" s="84" t="s">
        <v>5016</v>
      </c>
      <c r="Y5871" s="84" t="s">
        <v>4980</v>
      </c>
      <c r="Z5871" s="84" t="s">
        <v>4980</v>
      </c>
      <c r="AA5871" s="84" t="s">
        <v>5732</v>
      </c>
      <c r="AB5871" s="84" t="s">
        <v>5066</v>
      </c>
      <c r="AC5871" s="84" t="s">
        <v>4999</v>
      </c>
      <c r="AD5871" s="29"/>
      <c r="AE5871" s="20" t="str">
        <f>VLOOKUP(E5871,'FILIAIS PETZ'!A:Q,17,0)</f>
        <v>SP2</v>
      </c>
      <c r="AF5871" s="20" t="str">
        <f>VLOOKUP(E5871,'FILIAIS PETZ'!A:Q,3,0)</f>
        <v>FELICIO</v>
      </c>
      <c r="AG5871" s="20" t="str">
        <f>VLOOKUP(E5871,'FILIAIS PETZ'!A:Q,2,0)</f>
        <v>R3</v>
      </c>
      <c r="AH5871" s="75">
        <v>2330</v>
      </c>
      <c r="AI5871" s="16" t="s">
        <v>13323</v>
      </c>
      <c r="AJ5871" s="43">
        <f>VLOOKUP(E5871,'FILIAIS PETZ'!$A$2:$K$2000,11,0)</f>
        <v>18328118006220</v>
      </c>
      <c r="AK5871" s="44">
        <f t="shared" si="384"/>
        <v>18328118006220</v>
      </c>
    </row>
    <row r="5872" spans="1:37" s="14" customFormat="1" ht="15" customHeight="1" thickBot="1" x14ac:dyDescent="0.25">
      <c r="A5872" s="9"/>
      <c r="B5872" s="18">
        <f>VLOOKUP(C5872,FORNECEDORES!D:E,2,0)</f>
        <v>398395</v>
      </c>
      <c r="C5872" s="19" t="str">
        <f>VLOOKUP(D5872,FORNECEDORES!A:D,4,0)</f>
        <v>27.093.558/0087-95</v>
      </c>
      <c r="D5872" s="13" t="s">
        <v>7171</v>
      </c>
      <c r="E5872" s="20" t="str">
        <f t="shared" si="385"/>
        <v>04 0061</v>
      </c>
      <c r="F5872" s="28" t="s">
        <v>4946</v>
      </c>
      <c r="G5872" s="21" t="str">
        <f>VLOOKUP(E5872,'FILIAIS PETZ'!A:E,5,0)</f>
        <v>PETZ PAMPULHA</v>
      </c>
      <c r="H5872" s="20" t="str">
        <f>VLOOKUP(E5872,'FILIAIS PETZ'!A:D,4,0)</f>
        <v>PAMP-MG</v>
      </c>
      <c r="I5872" s="46">
        <v>45566</v>
      </c>
      <c r="J5872" s="9" t="s">
        <v>4980</v>
      </c>
      <c r="K5872" s="9"/>
      <c r="L5872" s="29"/>
      <c r="M5872" s="46"/>
      <c r="N5872" s="46"/>
      <c r="O5872" s="46"/>
      <c r="P5872" s="83" t="s">
        <v>4998</v>
      </c>
      <c r="Q5872" s="84">
        <v>3</v>
      </c>
      <c r="R5872" s="84">
        <v>1</v>
      </c>
      <c r="S5872" s="84">
        <v>8</v>
      </c>
      <c r="T5872" s="84" t="s">
        <v>32</v>
      </c>
      <c r="U5872" s="84">
        <v>11002</v>
      </c>
      <c r="V5872" s="84">
        <v>11002</v>
      </c>
      <c r="W5872" s="84" t="s">
        <v>5019</v>
      </c>
      <c r="X5872" s="84" t="s">
        <v>5016</v>
      </c>
      <c r="Y5872" s="84" t="s">
        <v>4980</v>
      </c>
      <c r="Z5872" s="84" t="s">
        <v>4980</v>
      </c>
      <c r="AA5872" s="84" t="s">
        <v>5732</v>
      </c>
      <c r="AB5872" s="84" t="s">
        <v>5066</v>
      </c>
      <c r="AC5872" s="84" t="s">
        <v>4999</v>
      </c>
      <c r="AD5872" s="29"/>
      <c r="AE5872" s="20" t="str">
        <f>VLOOKUP(E5872,'FILIAIS PETZ'!A:Q,17,0)</f>
        <v>MG-1</v>
      </c>
      <c r="AF5872" s="20" t="str">
        <f>VLOOKUP(E5872,'FILIAIS PETZ'!A:Q,3,0)</f>
        <v>FELICIO</v>
      </c>
      <c r="AG5872" s="20" t="str">
        <f>VLOOKUP(E5872,'FILIAIS PETZ'!A:Q,2,0)</f>
        <v>R3</v>
      </c>
      <c r="AH5872" s="75">
        <v>2330</v>
      </c>
      <c r="AI5872" s="16" t="s">
        <v>13323</v>
      </c>
      <c r="AJ5872" s="43">
        <f>VLOOKUP(E5872,'FILIAIS PETZ'!$A$2:$K$2000,11,0)</f>
        <v>18328118006069</v>
      </c>
      <c r="AK5872" s="44">
        <f t="shared" si="384"/>
        <v>18328118006069</v>
      </c>
    </row>
    <row r="5873" spans="1:37" s="14" customFormat="1" ht="15" customHeight="1" thickBot="1" x14ac:dyDescent="0.25">
      <c r="A5873" s="9"/>
      <c r="B5873" s="18">
        <f>VLOOKUP(C5873,FORNECEDORES!D:E,2,0)</f>
        <v>398395</v>
      </c>
      <c r="C5873" s="19" t="str">
        <f>VLOOKUP(D5873,FORNECEDORES!A:D,4,0)</f>
        <v>27.093.558/0087-95</v>
      </c>
      <c r="D5873" s="13" t="s">
        <v>7171</v>
      </c>
      <c r="E5873" s="20" t="str">
        <f t="shared" si="385"/>
        <v>04 0062</v>
      </c>
      <c r="F5873" s="28" t="s">
        <v>4968</v>
      </c>
      <c r="G5873" s="21" t="str">
        <f>VLOOKUP(E5873,'FILIAIS PETZ'!A:E,5,0)</f>
        <v>PETZ BRASILIA ASA NORTE</v>
      </c>
      <c r="H5873" s="20" t="str">
        <f>VLOOKUP(E5873,'FILIAIS PETZ'!A:D,4,0)</f>
        <v>ASAN-DF</v>
      </c>
      <c r="I5873" s="46">
        <v>45566</v>
      </c>
      <c r="J5873" s="9" t="s">
        <v>4980</v>
      </c>
      <c r="K5873" s="9"/>
      <c r="L5873" s="29"/>
      <c r="M5873" s="46"/>
      <c r="N5873" s="46"/>
      <c r="O5873" s="46"/>
      <c r="P5873" s="83" t="s">
        <v>4998</v>
      </c>
      <c r="Q5873" s="84">
        <v>3</v>
      </c>
      <c r="R5873" s="84">
        <v>1</v>
      </c>
      <c r="S5873" s="84">
        <v>8</v>
      </c>
      <c r="T5873" s="84" t="s">
        <v>32</v>
      </c>
      <c r="U5873" s="84">
        <v>11002</v>
      </c>
      <c r="V5873" s="84">
        <v>11002</v>
      </c>
      <c r="W5873" s="84" t="s">
        <v>5019</v>
      </c>
      <c r="X5873" s="84" t="s">
        <v>5016</v>
      </c>
      <c r="Y5873" s="84" t="s">
        <v>4980</v>
      </c>
      <c r="Z5873" s="84" t="s">
        <v>4980</v>
      </c>
      <c r="AA5873" s="84" t="s">
        <v>5732</v>
      </c>
      <c r="AB5873" s="84" t="s">
        <v>5066</v>
      </c>
      <c r="AC5873" s="84" t="s">
        <v>4999</v>
      </c>
      <c r="AD5873" s="29"/>
      <c r="AE5873" s="20" t="str">
        <f>VLOOKUP(E5873,'FILIAIS PETZ'!A:Q,17,0)</f>
        <v>CO-2</v>
      </c>
      <c r="AF5873" s="20" t="str">
        <f>VLOOKUP(E5873,'FILIAIS PETZ'!A:Q,3,0)</f>
        <v>FELICIO</v>
      </c>
      <c r="AG5873" s="20" t="str">
        <f>VLOOKUP(E5873,'FILIAIS PETZ'!A:Q,2,0)</f>
        <v>R3</v>
      </c>
      <c r="AH5873" s="75">
        <v>2330</v>
      </c>
      <c r="AI5873" s="16" t="s">
        <v>13323</v>
      </c>
      <c r="AJ5873" s="43">
        <f>VLOOKUP(E5873,'FILIAIS PETZ'!$A$2:$K$2000,11,0)</f>
        <v>18328118005500</v>
      </c>
      <c r="AK5873" s="44">
        <f t="shared" si="384"/>
        <v>18328118005500</v>
      </c>
    </row>
    <row r="5874" spans="1:37" s="14" customFormat="1" ht="15" customHeight="1" thickBot="1" x14ac:dyDescent="0.25">
      <c r="A5874" s="9"/>
      <c r="B5874" s="18">
        <f>VLOOKUP(C5874,FORNECEDORES!D:E,2,0)</f>
        <v>398395</v>
      </c>
      <c r="C5874" s="19" t="str">
        <f>VLOOKUP(D5874,FORNECEDORES!A:D,4,0)</f>
        <v>27.093.558/0087-95</v>
      </c>
      <c r="D5874" s="13" t="s">
        <v>7171</v>
      </c>
      <c r="E5874" s="20" t="str">
        <f t="shared" si="385"/>
        <v>04 0067</v>
      </c>
      <c r="F5874" s="28" t="s">
        <v>8611</v>
      </c>
      <c r="G5874" s="21" t="str">
        <f>VLOOKUP(E5874,'FILIAIS PETZ'!A:E,5,0)</f>
        <v>PETZ EXTRA RICARDO JAFET</v>
      </c>
      <c r="H5874" s="20" t="str">
        <f>VLOOKUP(E5874,'FILIAIS PETZ'!A:D,4,0)</f>
        <v>RJAF-SP</v>
      </c>
      <c r="I5874" s="46">
        <v>45566</v>
      </c>
      <c r="J5874" s="9" t="s">
        <v>4980</v>
      </c>
      <c r="K5874" s="9"/>
      <c r="L5874" s="29"/>
      <c r="M5874" s="46"/>
      <c r="N5874" s="46"/>
      <c r="O5874" s="46"/>
      <c r="P5874" s="83" t="s">
        <v>4998</v>
      </c>
      <c r="Q5874" s="84">
        <v>3</v>
      </c>
      <c r="R5874" s="84">
        <v>1</v>
      </c>
      <c r="S5874" s="84">
        <v>8</v>
      </c>
      <c r="T5874" s="84" t="s">
        <v>32</v>
      </c>
      <c r="U5874" s="84">
        <v>11002</v>
      </c>
      <c r="V5874" s="84">
        <v>11002</v>
      </c>
      <c r="W5874" s="84" t="s">
        <v>5019</v>
      </c>
      <c r="X5874" s="84" t="s">
        <v>5016</v>
      </c>
      <c r="Y5874" s="84" t="s">
        <v>4980</v>
      </c>
      <c r="Z5874" s="84" t="s">
        <v>4980</v>
      </c>
      <c r="AA5874" s="84" t="s">
        <v>5732</v>
      </c>
      <c r="AB5874" s="84" t="s">
        <v>5066</v>
      </c>
      <c r="AC5874" s="84" t="s">
        <v>4999</v>
      </c>
      <c r="AD5874" s="29"/>
      <c r="AE5874" s="20" t="str">
        <f>VLOOKUP(E5874,'FILIAIS PETZ'!A:Q,17,0)</f>
        <v>SP2</v>
      </c>
      <c r="AF5874" s="20" t="str">
        <f>VLOOKUP(E5874,'FILIAIS PETZ'!A:Q,3,0)</f>
        <v>FELICIO</v>
      </c>
      <c r="AG5874" s="20" t="str">
        <f>VLOOKUP(E5874,'FILIAIS PETZ'!A:Q,2,0)</f>
        <v>R3</v>
      </c>
      <c r="AH5874" s="75">
        <v>4660</v>
      </c>
      <c r="AI5874" s="16" t="s">
        <v>13323</v>
      </c>
      <c r="AJ5874" s="43">
        <f>VLOOKUP(E5874,'FILIAIS PETZ'!$A$2:$K$2000,11,0)</f>
        <v>18328118006573</v>
      </c>
      <c r="AK5874" s="44">
        <f t="shared" si="384"/>
        <v>18328118006573</v>
      </c>
    </row>
    <row r="5875" spans="1:37" s="14" customFormat="1" ht="15" customHeight="1" thickBot="1" x14ac:dyDescent="0.25">
      <c r="A5875" s="9"/>
      <c r="B5875" s="18">
        <f>VLOOKUP(C5875,FORNECEDORES!D:E,2,0)</f>
        <v>4722</v>
      </c>
      <c r="C5875" s="19" t="str">
        <f>VLOOKUP(D5875,FORNECEDORES!A:D,4,0)</f>
        <v>08.100.057/0001-74</v>
      </c>
      <c r="D5875" s="13" t="s">
        <v>6219</v>
      </c>
      <c r="E5875" s="20" t="str">
        <f t="shared" si="385"/>
        <v>04 0068</v>
      </c>
      <c r="F5875" s="28" t="s">
        <v>8958</v>
      </c>
      <c r="G5875" s="21" t="str">
        <f>VLOOKUP(E5875,'FILIAIS PETZ'!A:E,5,0)</f>
        <v>PETZ PEREIRA BARRETO</v>
      </c>
      <c r="H5875" s="20" t="str">
        <f>VLOOKUP(E5875,'FILIAIS PETZ'!A:D,4,0)</f>
        <v>PBAR-SP</v>
      </c>
      <c r="I5875" s="46">
        <v>45566</v>
      </c>
      <c r="J5875" s="9" t="s">
        <v>4980</v>
      </c>
      <c r="K5875" s="9"/>
      <c r="L5875" s="29"/>
      <c r="M5875" s="46"/>
      <c r="N5875" s="46"/>
      <c r="O5875" s="46"/>
      <c r="P5875" s="83" t="s">
        <v>4998</v>
      </c>
      <c r="Q5875" s="84">
        <v>3</v>
      </c>
      <c r="R5875" s="84">
        <v>1</v>
      </c>
      <c r="S5875" s="84">
        <v>8</v>
      </c>
      <c r="T5875" s="84" t="s">
        <v>32</v>
      </c>
      <c r="U5875" s="84">
        <v>11002</v>
      </c>
      <c r="V5875" s="84">
        <v>11002</v>
      </c>
      <c r="W5875" s="84" t="s">
        <v>5019</v>
      </c>
      <c r="X5875" s="84" t="s">
        <v>5016</v>
      </c>
      <c r="Y5875" s="84" t="s">
        <v>4980</v>
      </c>
      <c r="Z5875" s="84" t="s">
        <v>4980</v>
      </c>
      <c r="AA5875" s="84" t="s">
        <v>5732</v>
      </c>
      <c r="AB5875" s="84" t="s">
        <v>5066</v>
      </c>
      <c r="AC5875" s="84" t="s">
        <v>4999</v>
      </c>
      <c r="AD5875" s="29"/>
      <c r="AE5875" s="20" t="str">
        <f>VLOOKUP(E5875,'FILIAIS PETZ'!A:Q,17,0)</f>
        <v>SP3</v>
      </c>
      <c r="AF5875" s="20" t="str">
        <f>VLOOKUP(E5875,'FILIAIS PETZ'!A:Q,3,0)</f>
        <v>FELICIO</v>
      </c>
      <c r="AG5875" s="20" t="str">
        <f>VLOOKUP(E5875,'FILIAIS PETZ'!A:Q,2,0)</f>
        <v>R3</v>
      </c>
      <c r="AH5875" s="75">
        <v>2330</v>
      </c>
      <c r="AI5875" s="16" t="s">
        <v>13323</v>
      </c>
      <c r="AJ5875" s="43">
        <f>VLOOKUP(E5875,'FILIAIS PETZ'!$A$2:$K$2000,11,0)</f>
        <v>18328118007111</v>
      </c>
      <c r="AK5875" s="44">
        <f t="shared" si="384"/>
        <v>18328118007111</v>
      </c>
    </row>
    <row r="5876" spans="1:37" s="14" customFormat="1" ht="15" customHeight="1" thickBot="1" x14ac:dyDescent="0.25">
      <c r="A5876" s="9"/>
      <c r="B5876" s="18">
        <f>VLOOKUP(C5876,FORNECEDORES!D:E,2,0)</f>
        <v>29424</v>
      </c>
      <c r="C5876" s="19" t="str">
        <f>VLOOKUP(D5876,FORNECEDORES!A:D,4,0)</f>
        <v>05.573.922/0001-01</v>
      </c>
      <c r="D5876" s="13" t="s">
        <v>1486</v>
      </c>
      <c r="E5876" s="20" t="str">
        <f t="shared" si="385"/>
        <v>04 0069</v>
      </c>
      <c r="F5876" s="28" t="s">
        <v>8968</v>
      </c>
      <c r="G5876" s="21" t="str">
        <f>VLOOKUP(E5876,'FILIAIS PETZ'!A:E,5,0)</f>
        <v>PETZ GIOVANNI PIRELLI</v>
      </c>
      <c r="H5876" s="20" t="str">
        <f>VLOOKUP(E5876,'FILIAIS PETZ'!A:D,4,0)</f>
        <v>GPIR-SP</v>
      </c>
      <c r="I5876" s="46">
        <v>45566</v>
      </c>
      <c r="J5876" s="9" t="s">
        <v>4980</v>
      </c>
      <c r="K5876" s="84" t="s">
        <v>5858</v>
      </c>
      <c r="L5876" s="83" t="s">
        <v>13533</v>
      </c>
      <c r="M5876" s="46">
        <v>45567</v>
      </c>
      <c r="N5876" s="46">
        <v>45595</v>
      </c>
      <c r="O5876" s="46">
        <v>45575</v>
      </c>
      <c r="P5876" s="83" t="s">
        <v>4998</v>
      </c>
      <c r="Q5876" s="84">
        <v>3</v>
      </c>
      <c r="R5876" s="84">
        <v>1</v>
      </c>
      <c r="S5876" s="84">
        <v>8</v>
      </c>
      <c r="T5876" s="84" t="s">
        <v>32</v>
      </c>
      <c r="U5876" s="84">
        <v>11002</v>
      </c>
      <c r="V5876" s="84">
        <v>11002</v>
      </c>
      <c r="W5876" s="84" t="s">
        <v>5019</v>
      </c>
      <c r="X5876" s="84" t="s">
        <v>5016</v>
      </c>
      <c r="Y5876" s="84" t="s">
        <v>4980</v>
      </c>
      <c r="Z5876" s="84" t="s">
        <v>4980</v>
      </c>
      <c r="AA5876" s="84" t="s">
        <v>5732</v>
      </c>
      <c r="AB5876" s="84" t="s">
        <v>5066</v>
      </c>
      <c r="AC5876" s="84" t="s">
        <v>4999</v>
      </c>
      <c r="AD5876" s="29"/>
      <c r="AE5876" s="20" t="str">
        <f>VLOOKUP(E5876,'FILIAIS PETZ'!A:Q,17,0)</f>
        <v>SP3</v>
      </c>
      <c r="AF5876" s="20" t="str">
        <f>VLOOKUP(E5876,'FILIAIS PETZ'!A:Q,3,0)</f>
        <v>FELICIO</v>
      </c>
      <c r="AG5876" s="20" t="str">
        <f>VLOOKUP(E5876,'FILIAIS PETZ'!A:Q,2,0)</f>
        <v>R3</v>
      </c>
      <c r="AH5876" s="75">
        <v>2330</v>
      </c>
      <c r="AI5876" s="16" t="s">
        <v>13323</v>
      </c>
      <c r="AJ5876" s="43">
        <f>VLOOKUP(E5876,'FILIAIS PETZ'!$A$2:$K$2000,11,0)</f>
        <v>18328118006905</v>
      </c>
      <c r="AK5876" s="44">
        <f t="shared" si="384"/>
        <v>18328118006905</v>
      </c>
    </row>
    <row r="5877" spans="1:37" s="14" customFormat="1" ht="15" customHeight="1" thickBot="1" x14ac:dyDescent="0.25">
      <c r="A5877" s="9"/>
      <c r="B5877" s="18">
        <f>VLOOKUP(C5877,FORNECEDORES!D:E,2,0)</f>
        <v>4722</v>
      </c>
      <c r="C5877" s="19" t="str">
        <f>VLOOKUP(D5877,FORNECEDORES!A:D,4,0)</f>
        <v>08.100.057/0001-74</v>
      </c>
      <c r="D5877" s="13" t="s">
        <v>6219</v>
      </c>
      <c r="E5877" s="20" t="str">
        <f t="shared" si="385"/>
        <v>04 0073</v>
      </c>
      <c r="F5877" s="28" t="s">
        <v>4953</v>
      </c>
      <c r="G5877" s="21" t="str">
        <f>VLOOKUP(E5877,'FILIAIS PETZ'!A:E,5,0)</f>
        <v>PETZ CAMPO GRANDE</v>
      </c>
      <c r="H5877" s="20" t="str">
        <f>VLOOKUP(E5877,'FILIAIS PETZ'!A:D,4,0)</f>
        <v>CGDE-MS</v>
      </c>
      <c r="I5877" s="46">
        <v>45566</v>
      </c>
      <c r="J5877" s="9" t="s">
        <v>4980</v>
      </c>
      <c r="K5877" s="9"/>
      <c r="L5877" s="29"/>
      <c r="M5877" s="46"/>
      <c r="N5877" s="46"/>
      <c r="O5877" s="46"/>
      <c r="P5877" s="83" t="s">
        <v>4998</v>
      </c>
      <c r="Q5877" s="84">
        <v>3</v>
      </c>
      <c r="R5877" s="84">
        <v>1</v>
      </c>
      <c r="S5877" s="84">
        <v>8</v>
      </c>
      <c r="T5877" s="84" t="s">
        <v>32</v>
      </c>
      <c r="U5877" s="84">
        <v>11002</v>
      </c>
      <c r="V5877" s="84">
        <v>11002</v>
      </c>
      <c r="W5877" s="84" t="s">
        <v>5019</v>
      </c>
      <c r="X5877" s="84" t="s">
        <v>5016</v>
      </c>
      <c r="Y5877" s="84" t="s">
        <v>4980</v>
      </c>
      <c r="Z5877" s="84" t="s">
        <v>4980</v>
      </c>
      <c r="AA5877" s="84" t="s">
        <v>5732</v>
      </c>
      <c r="AB5877" s="84" t="s">
        <v>5066</v>
      </c>
      <c r="AC5877" s="84" t="s">
        <v>4999</v>
      </c>
      <c r="AD5877" s="29"/>
      <c r="AE5877" s="20" t="str">
        <f>VLOOKUP(E5877,'FILIAIS PETZ'!A:Q,17,0)</f>
        <v>CO-1</v>
      </c>
      <c r="AF5877" s="20" t="str">
        <f>VLOOKUP(E5877,'FILIAIS PETZ'!A:Q,3,0)</f>
        <v>FELICIO</v>
      </c>
      <c r="AG5877" s="20" t="str">
        <f>VLOOKUP(E5877,'FILIAIS PETZ'!A:Q,2,0)</f>
        <v>R3</v>
      </c>
      <c r="AH5877" s="75">
        <v>2330</v>
      </c>
      <c r="AI5877" s="16" t="s">
        <v>13323</v>
      </c>
      <c r="AJ5877" s="43">
        <f>VLOOKUP(E5877,'FILIAIS PETZ'!$A$2:$K$2000,11,0)</f>
        <v>18328118007383</v>
      </c>
      <c r="AK5877" s="44">
        <f t="shared" si="384"/>
        <v>18328118007383</v>
      </c>
    </row>
    <row r="5878" spans="1:37" s="14" customFormat="1" ht="15" customHeight="1" thickBot="1" x14ac:dyDescent="0.25">
      <c r="A5878" s="9"/>
      <c r="B5878" s="18">
        <f>VLOOKUP(C5878,FORNECEDORES!D:E,2,0)</f>
        <v>398395</v>
      </c>
      <c r="C5878" s="19" t="str">
        <f>VLOOKUP(D5878,FORNECEDORES!A:D,4,0)</f>
        <v>27.093.558/0087-95</v>
      </c>
      <c r="D5878" s="13" t="s">
        <v>7171</v>
      </c>
      <c r="E5878" s="20" t="str">
        <f t="shared" si="385"/>
        <v>04 0077</v>
      </c>
      <c r="F5878" s="28" t="s">
        <v>4954</v>
      </c>
      <c r="G5878" s="21" t="str">
        <f>VLOOKUP(E5878,'FILIAIS PETZ'!A:E,5,0)</f>
        <v>PETZ GOIANIA (SETOR BUENO)</v>
      </c>
      <c r="H5878" s="20" t="str">
        <f>VLOOKUP(E5878,'FILIAIS PETZ'!A:D,4,0)</f>
        <v>BT63-GO</v>
      </c>
      <c r="I5878" s="46">
        <v>45566</v>
      </c>
      <c r="J5878" s="9" t="s">
        <v>4980</v>
      </c>
      <c r="K5878" s="9"/>
      <c r="L5878" s="29"/>
      <c r="M5878" s="46"/>
      <c r="N5878" s="46"/>
      <c r="O5878" s="46"/>
      <c r="P5878" s="83" t="s">
        <v>4998</v>
      </c>
      <c r="Q5878" s="84">
        <v>3</v>
      </c>
      <c r="R5878" s="84">
        <v>1</v>
      </c>
      <c r="S5878" s="84">
        <v>8</v>
      </c>
      <c r="T5878" s="84" t="s">
        <v>32</v>
      </c>
      <c r="U5878" s="84">
        <v>11002</v>
      </c>
      <c r="V5878" s="84">
        <v>11002</v>
      </c>
      <c r="W5878" s="84" t="s">
        <v>5019</v>
      </c>
      <c r="X5878" s="84" t="s">
        <v>5016</v>
      </c>
      <c r="Y5878" s="84" t="s">
        <v>4980</v>
      </c>
      <c r="Z5878" s="84" t="s">
        <v>4980</v>
      </c>
      <c r="AA5878" s="84" t="s">
        <v>5732</v>
      </c>
      <c r="AB5878" s="84" t="s">
        <v>5066</v>
      </c>
      <c r="AC5878" s="84" t="s">
        <v>4999</v>
      </c>
      <c r="AD5878" s="29"/>
      <c r="AE5878" s="20" t="str">
        <f>VLOOKUP(E5878,'FILIAIS PETZ'!A:Q,17,0)</f>
        <v>CO-2</v>
      </c>
      <c r="AF5878" s="20" t="str">
        <f>VLOOKUP(E5878,'FILIAIS PETZ'!A:Q,3,0)</f>
        <v>FELICIO</v>
      </c>
      <c r="AG5878" s="20" t="str">
        <f>VLOOKUP(E5878,'FILIAIS PETZ'!A:Q,2,0)</f>
        <v>R3</v>
      </c>
      <c r="AH5878" s="75">
        <v>2330</v>
      </c>
      <c r="AI5878" s="16" t="s">
        <v>13323</v>
      </c>
      <c r="AJ5878" s="43">
        <f>VLOOKUP(E5878,'FILIAIS PETZ'!$A$2:$K$2000,11,0)</f>
        <v>18328118007545</v>
      </c>
      <c r="AK5878" s="44">
        <f t="shared" si="384"/>
        <v>18328118007545</v>
      </c>
    </row>
    <row r="5879" spans="1:37" s="14" customFormat="1" ht="15" customHeight="1" thickBot="1" x14ac:dyDescent="0.25">
      <c r="A5879" s="9"/>
      <c r="B5879" s="18">
        <f>VLOOKUP(C5879,FORNECEDORES!D:E,2,0)</f>
        <v>4722</v>
      </c>
      <c r="C5879" s="19" t="str">
        <f>VLOOKUP(D5879,FORNECEDORES!A:D,4,0)</f>
        <v>08.100.057/0001-74</v>
      </c>
      <c r="D5879" s="13" t="s">
        <v>6219</v>
      </c>
      <c r="E5879" s="20" t="str">
        <f t="shared" si="385"/>
        <v>04 0083</v>
      </c>
      <c r="F5879" s="28" t="s">
        <v>4936</v>
      </c>
      <c r="G5879" s="21" t="str">
        <f>VLOOKUP(E5879,'FILIAIS PETZ'!A:E,5,0)</f>
        <v>PETZ OSASCO</v>
      </c>
      <c r="H5879" s="20" t="str">
        <f>VLOOKUP(E5879,'FILIAIS PETZ'!A:D,4,0)</f>
        <v>OSAS-SP</v>
      </c>
      <c r="I5879" s="46">
        <v>45566</v>
      </c>
      <c r="J5879" s="9" t="s">
        <v>4980</v>
      </c>
      <c r="K5879" s="9"/>
      <c r="L5879" s="29"/>
      <c r="M5879" s="46"/>
      <c r="N5879" s="46"/>
      <c r="O5879" s="46"/>
      <c r="P5879" s="83" t="s">
        <v>4998</v>
      </c>
      <c r="Q5879" s="84">
        <v>3</v>
      </c>
      <c r="R5879" s="84">
        <v>1</v>
      </c>
      <c r="S5879" s="84">
        <v>8</v>
      </c>
      <c r="T5879" s="84" t="s">
        <v>32</v>
      </c>
      <c r="U5879" s="84">
        <v>11002</v>
      </c>
      <c r="V5879" s="84">
        <v>11002</v>
      </c>
      <c r="W5879" s="84" t="s">
        <v>5019</v>
      </c>
      <c r="X5879" s="84" t="s">
        <v>5016</v>
      </c>
      <c r="Y5879" s="84" t="s">
        <v>4980</v>
      </c>
      <c r="Z5879" s="84" t="s">
        <v>4980</v>
      </c>
      <c r="AA5879" s="84" t="s">
        <v>5732</v>
      </c>
      <c r="AB5879" s="84" t="s">
        <v>5066</v>
      </c>
      <c r="AC5879" s="84" t="s">
        <v>4999</v>
      </c>
      <c r="AD5879" s="29"/>
      <c r="AE5879" s="20" t="str">
        <f>VLOOKUP(E5879,'FILIAIS PETZ'!A:Q,17,0)</f>
        <v>SP7</v>
      </c>
      <c r="AF5879" s="20" t="str">
        <f>VLOOKUP(E5879,'FILIAIS PETZ'!A:Q,3,0)</f>
        <v>FELICIO</v>
      </c>
      <c r="AG5879" s="20" t="str">
        <f>VLOOKUP(E5879,'FILIAIS PETZ'!A:Q,2,0)</f>
        <v>R3</v>
      </c>
      <c r="AH5879" s="75">
        <v>2330</v>
      </c>
      <c r="AI5879" s="16" t="s">
        <v>13323</v>
      </c>
      <c r="AJ5879" s="43">
        <f>VLOOKUP(E5879,'FILIAIS PETZ'!$A$2:$K$2000,11,0)</f>
        <v>18328118008355</v>
      </c>
      <c r="AK5879" s="44">
        <f t="shared" si="384"/>
        <v>18328118008355</v>
      </c>
    </row>
    <row r="5880" spans="1:37" s="14" customFormat="1" ht="15" customHeight="1" thickBot="1" x14ac:dyDescent="0.25">
      <c r="A5880" s="9"/>
      <c r="B5880" s="18">
        <f>VLOOKUP(C5880,FORNECEDORES!D:E,2,0)</f>
        <v>398395</v>
      </c>
      <c r="C5880" s="19" t="str">
        <f>VLOOKUP(D5880,FORNECEDORES!A:D,4,0)</f>
        <v>27.093.558/0087-95</v>
      </c>
      <c r="D5880" s="13" t="s">
        <v>7171</v>
      </c>
      <c r="E5880" s="20" t="str">
        <f t="shared" si="385"/>
        <v>04 0084</v>
      </c>
      <c r="F5880" s="28" t="s">
        <v>4958</v>
      </c>
      <c r="G5880" s="21" t="str">
        <f>VLOOKUP(E5880,'FILIAIS PETZ'!A:E,5,0)</f>
        <v>PETZ RAJA</v>
      </c>
      <c r="H5880" s="20" t="str">
        <f>VLOOKUP(E5880,'FILIAIS PETZ'!A:D,4,0)</f>
        <v>RAJA-MG</v>
      </c>
      <c r="I5880" s="46">
        <v>45566</v>
      </c>
      <c r="J5880" s="9" t="s">
        <v>4980</v>
      </c>
      <c r="K5880" s="9"/>
      <c r="L5880" s="29"/>
      <c r="M5880" s="46"/>
      <c r="N5880" s="46"/>
      <c r="O5880" s="46"/>
      <c r="P5880" s="83" t="s">
        <v>4998</v>
      </c>
      <c r="Q5880" s="84">
        <v>3</v>
      </c>
      <c r="R5880" s="84">
        <v>1</v>
      </c>
      <c r="S5880" s="84">
        <v>8</v>
      </c>
      <c r="T5880" s="84" t="s">
        <v>32</v>
      </c>
      <c r="U5880" s="84">
        <v>11002</v>
      </c>
      <c r="V5880" s="84">
        <v>11002</v>
      </c>
      <c r="W5880" s="84" t="s">
        <v>5019</v>
      </c>
      <c r="X5880" s="84" t="s">
        <v>5016</v>
      </c>
      <c r="Y5880" s="84" t="s">
        <v>4980</v>
      </c>
      <c r="Z5880" s="84" t="s">
        <v>4980</v>
      </c>
      <c r="AA5880" s="84" t="s">
        <v>5732</v>
      </c>
      <c r="AB5880" s="84" t="s">
        <v>5066</v>
      </c>
      <c r="AC5880" s="84" t="s">
        <v>4999</v>
      </c>
      <c r="AD5880" s="29"/>
      <c r="AE5880" s="20" t="str">
        <f>VLOOKUP(E5880,'FILIAIS PETZ'!A:Q,17,0)</f>
        <v>MG-1</v>
      </c>
      <c r="AF5880" s="20" t="str">
        <f>VLOOKUP(E5880,'FILIAIS PETZ'!A:Q,3,0)</f>
        <v>FELICIO</v>
      </c>
      <c r="AG5880" s="20" t="str">
        <f>VLOOKUP(E5880,'FILIAIS PETZ'!A:Q,2,0)</f>
        <v>R3</v>
      </c>
      <c r="AH5880" s="75">
        <v>2330</v>
      </c>
      <c r="AI5880" s="16" t="s">
        <v>13323</v>
      </c>
      <c r="AJ5880" s="43">
        <f>VLOOKUP(E5880,'FILIAIS PETZ'!$A$2:$K$2000,11,0)</f>
        <v>18328118007707</v>
      </c>
      <c r="AK5880" s="44">
        <f t="shared" si="384"/>
        <v>18328118007707</v>
      </c>
    </row>
    <row r="5881" spans="1:37" s="14" customFormat="1" ht="15" customHeight="1" thickBot="1" x14ac:dyDescent="0.25">
      <c r="A5881" s="9"/>
      <c r="B5881" s="18">
        <f>VLOOKUP(C5881,FORNECEDORES!D:E,2,0)</f>
        <v>398395</v>
      </c>
      <c r="C5881" s="19" t="str">
        <f>VLOOKUP(D5881,FORNECEDORES!A:D,4,0)</f>
        <v>27.093.558/0087-95</v>
      </c>
      <c r="D5881" s="13" t="s">
        <v>7171</v>
      </c>
      <c r="E5881" s="20" t="str">
        <f t="shared" si="385"/>
        <v>04 0093</v>
      </c>
      <c r="F5881" s="28" t="s">
        <v>4942</v>
      </c>
      <c r="G5881" s="21" t="str">
        <f>VLOOKUP(E5881,'FILIAIS PETZ'!A:E,5,0)</f>
        <v>PETZ INDAIATUBA</v>
      </c>
      <c r="H5881" s="20" t="str">
        <f>VLOOKUP(E5881,'FILIAIS PETZ'!A:D,4,0)</f>
        <v>INDT-SP</v>
      </c>
      <c r="I5881" s="46">
        <v>45566</v>
      </c>
      <c r="J5881" s="9" t="s">
        <v>4980</v>
      </c>
      <c r="K5881" s="9"/>
      <c r="L5881" s="29"/>
      <c r="M5881" s="46"/>
      <c r="N5881" s="46"/>
      <c r="O5881" s="46"/>
      <c r="P5881" s="83" t="s">
        <v>4998</v>
      </c>
      <c r="Q5881" s="84">
        <v>3</v>
      </c>
      <c r="R5881" s="84">
        <v>1</v>
      </c>
      <c r="S5881" s="84">
        <v>8</v>
      </c>
      <c r="T5881" s="84" t="s">
        <v>32</v>
      </c>
      <c r="U5881" s="84">
        <v>11002</v>
      </c>
      <c r="V5881" s="84">
        <v>11002</v>
      </c>
      <c r="W5881" s="84" t="s">
        <v>5019</v>
      </c>
      <c r="X5881" s="84" t="s">
        <v>5016</v>
      </c>
      <c r="Y5881" s="84" t="s">
        <v>4980</v>
      </c>
      <c r="Z5881" s="84" t="s">
        <v>4980</v>
      </c>
      <c r="AA5881" s="84" t="s">
        <v>5732</v>
      </c>
      <c r="AB5881" s="84" t="s">
        <v>5066</v>
      </c>
      <c r="AC5881" s="84" t="s">
        <v>4999</v>
      </c>
      <c r="AD5881" s="29"/>
      <c r="AE5881" s="20" t="str">
        <f>VLOOKUP(E5881,'FILIAIS PETZ'!A:Q,17,0)</f>
        <v>SP7</v>
      </c>
      <c r="AF5881" s="20" t="str">
        <f>VLOOKUP(E5881,'FILIAIS PETZ'!A:Q,3,0)</f>
        <v>FELICIO</v>
      </c>
      <c r="AG5881" s="20" t="str">
        <f>VLOOKUP(E5881,'FILIAIS PETZ'!A:Q,2,0)</f>
        <v>R3</v>
      </c>
      <c r="AH5881" s="75">
        <v>2330</v>
      </c>
      <c r="AI5881" s="16" t="s">
        <v>13323</v>
      </c>
      <c r="AJ5881" s="43">
        <f>VLOOKUP(E5881,'FILIAIS PETZ'!$A$2:$K$2000,11,0)</f>
        <v>18328118008517</v>
      </c>
      <c r="AK5881" s="44">
        <f t="shared" si="384"/>
        <v>18328118008517</v>
      </c>
    </row>
    <row r="5882" spans="1:37" s="14" customFormat="1" ht="15" customHeight="1" thickBot="1" x14ac:dyDescent="0.25">
      <c r="A5882" s="9"/>
      <c r="B5882" s="18">
        <f>VLOOKUP(C5882,FORNECEDORES!D:E,2,0)</f>
        <v>398395</v>
      </c>
      <c r="C5882" s="19" t="str">
        <f>VLOOKUP(D5882,FORNECEDORES!A:D,4,0)</f>
        <v>27.093.558/0087-95</v>
      </c>
      <c r="D5882" s="13" t="s">
        <v>7171</v>
      </c>
      <c r="E5882" s="20" t="str">
        <f t="shared" si="385"/>
        <v>04 0095</v>
      </c>
      <c r="F5882" s="28" t="s">
        <v>4945</v>
      </c>
      <c r="G5882" s="21" t="str">
        <f>VLOOKUP(E5882,'FILIAIS PETZ'!A:E,5,0)</f>
        <v>PETZ BETIM</v>
      </c>
      <c r="H5882" s="20" t="str">
        <f>VLOOKUP(E5882,'FILIAIS PETZ'!A:D,4,0)</f>
        <v>BTIM-MG</v>
      </c>
      <c r="I5882" s="46">
        <v>45566</v>
      </c>
      <c r="J5882" s="9" t="s">
        <v>4980</v>
      </c>
      <c r="K5882" s="9"/>
      <c r="L5882" s="29"/>
      <c r="M5882" s="46"/>
      <c r="N5882" s="46"/>
      <c r="O5882" s="46"/>
      <c r="P5882" s="83" t="s">
        <v>4998</v>
      </c>
      <c r="Q5882" s="84">
        <v>3</v>
      </c>
      <c r="R5882" s="84">
        <v>1</v>
      </c>
      <c r="S5882" s="84">
        <v>8</v>
      </c>
      <c r="T5882" s="84" t="s">
        <v>32</v>
      </c>
      <c r="U5882" s="84">
        <v>11002</v>
      </c>
      <c r="V5882" s="84">
        <v>11002</v>
      </c>
      <c r="W5882" s="84" t="s">
        <v>5019</v>
      </c>
      <c r="X5882" s="84" t="s">
        <v>5016</v>
      </c>
      <c r="Y5882" s="84" t="s">
        <v>4980</v>
      </c>
      <c r="Z5882" s="84" t="s">
        <v>4980</v>
      </c>
      <c r="AA5882" s="84" t="s">
        <v>5732</v>
      </c>
      <c r="AB5882" s="84" t="s">
        <v>5066</v>
      </c>
      <c r="AC5882" s="84" t="s">
        <v>4999</v>
      </c>
      <c r="AD5882" s="29"/>
      <c r="AE5882" s="20" t="str">
        <f>VLOOKUP(E5882,'FILIAIS PETZ'!A:Q,17,0)</f>
        <v>MG-2</v>
      </c>
      <c r="AF5882" s="20" t="str">
        <f>VLOOKUP(E5882,'FILIAIS PETZ'!A:Q,3,0)</f>
        <v>FELICIO</v>
      </c>
      <c r="AG5882" s="20" t="str">
        <f>VLOOKUP(E5882,'FILIAIS PETZ'!A:Q,2,0)</f>
        <v>R3</v>
      </c>
      <c r="AH5882" s="75">
        <v>2330</v>
      </c>
      <c r="AI5882" s="16" t="s">
        <v>13323</v>
      </c>
      <c r="AJ5882" s="43">
        <f>VLOOKUP(E5882,'FILIAIS PETZ'!$A$2:$K$2000,11,0)</f>
        <v>18328118009084</v>
      </c>
      <c r="AK5882" s="44">
        <f t="shared" si="384"/>
        <v>18328118009084</v>
      </c>
    </row>
    <row r="5883" spans="1:37" s="14" customFormat="1" ht="15" customHeight="1" thickBot="1" x14ac:dyDescent="0.25">
      <c r="A5883" s="9"/>
      <c r="B5883" s="18">
        <f>VLOOKUP(C5883,FORNECEDORES!D:E,2,0)</f>
        <v>398395</v>
      </c>
      <c r="C5883" s="19" t="str">
        <f>VLOOKUP(D5883,FORNECEDORES!A:D,4,0)</f>
        <v>27.093.558/0087-95</v>
      </c>
      <c r="D5883" s="13" t="s">
        <v>7171</v>
      </c>
      <c r="E5883" s="20" t="str">
        <f t="shared" si="385"/>
        <v>04 0106</v>
      </c>
      <c r="F5883" s="28" t="s">
        <v>4952</v>
      </c>
      <c r="G5883" s="21" t="str">
        <f>VLOOKUP(E5883,'FILIAIS PETZ'!A:E,5,0)</f>
        <v>PETZ COTIA</v>
      </c>
      <c r="H5883" s="20" t="str">
        <f>VLOOKUP(E5883,'FILIAIS PETZ'!A:D,4,0)</f>
        <v>CTIA-SP</v>
      </c>
      <c r="I5883" s="46">
        <v>45566</v>
      </c>
      <c r="J5883" s="9" t="s">
        <v>4980</v>
      </c>
      <c r="K5883" s="9"/>
      <c r="L5883" s="29"/>
      <c r="M5883" s="46"/>
      <c r="N5883" s="46"/>
      <c r="O5883" s="46"/>
      <c r="P5883" s="83" t="s">
        <v>4998</v>
      </c>
      <c r="Q5883" s="84">
        <v>3</v>
      </c>
      <c r="R5883" s="84">
        <v>1</v>
      </c>
      <c r="S5883" s="84">
        <v>8</v>
      </c>
      <c r="T5883" s="84" t="s">
        <v>32</v>
      </c>
      <c r="U5883" s="84">
        <v>11002</v>
      </c>
      <c r="V5883" s="84">
        <v>11002</v>
      </c>
      <c r="W5883" s="84" t="s">
        <v>5019</v>
      </c>
      <c r="X5883" s="84" t="s">
        <v>5016</v>
      </c>
      <c r="Y5883" s="84" t="s">
        <v>4980</v>
      </c>
      <c r="Z5883" s="84" t="s">
        <v>4980</v>
      </c>
      <c r="AA5883" s="84" t="s">
        <v>5732</v>
      </c>
      <c r="AB5883" s="84" t="s">
        <v>5066</v>
      </c>
      <c r="AC5883" s="84" t="s">
        <v>4999</v>
      </c>
      <c r="AD5883" s="29"/>
      <c r="AE5883" s="20" t="str">
        <f>VLOOKUP(E5883,'FILIAIS PETZ'!A:Q,17,0)</f>
        <v>SP7</v>
      </c>
      <c r="AF5883" s="20" t="str">
        <f>VLOOKUP(E5883,'FILIAIS PETZ'!A:Q,3,0)</f>
        <v>FELICIO</v>
      </c>
      <c r="AG5883" s="20" t="str">
        <f>VLOOKUP(E5883,'FILIAIS PETZ'!A:Q,2,0)</f>
        <v>R3</v>
      </c>
      <c r="AH5883" s="75">
        <v>2330</v>
      </c>
      <c r="AI5883" s="16" t="s">
        <v>13323</v>
      </c>
      <c r="AJ5883" s="43">
        <f>VLOOKUP(E5883,'FILIAIS PETZ'!$A$2:$K$2000,11,0)</f>
        <v>18328118009327</v>
      </c>
      <c r="AK5883" s="44">
        <f t="shared" si="384"/>
        <v>18328118009327</v>
      </c>
    </row>
    <row r="5884" spans="1:37" s="14" customFormat="1" ht="15" customHeight="1" thickBot="1" x14ac:dyDescent="0.25">
      <c r="A5884" s="9"/>
      <c r="B5884" s="18">
        <f>VLOOKUP(C5884,FORNECEDORES!D:E,2,0)</f>
        <v>398395</v>
      </c>
      <c r="C5884" s="19" t="str">
        <f>VLOOKUP(D5884,FORNECEDORES!A:D,4,0)</f>
        <v>27.093.558/0087-95</v>
      </c>
      <c r="D5884" s="13" t="s">
        <v>7171</v>
      </c>
      <c r="E5884" s="20" t="str">
        <f t="shared" si="385"/>
        <v>04 0107</v>
      </c>
      <c r="F5884" s="28" t="s">
        <v>4930</v>
      </c>
      <c r="G5884" s="21" t="str">
        <f>VLOOKUP(E5884,'FILIAIS PETZ'!A:E,5,0)</f>
        <v>PETZ CONTAGEM</v>
      </c>
      <c r="H5884" s="20" t="str">
        <f>VLOOKUP(E5884,'FILIAIS PETZ'!A:D,4,0)</f>
        <v>CNTG-MG</v>
      </c>
      <c r="I5884" s="46">
        <v>45566</v>
      </c>
      <c r="J5884" s="9" t="s">
        <v>4980</v>
      </c>
      <c r="K5884" s="9"/>
      <c r="L5884" s="29"/>
      <c r="M5884" s="46"/>
      <c r="N5884" s="46"/>
      <c r="O5884" s="46"/>
      <c r="P5884" s="83" t="s">
        <v>4998</v>
      </c>
      <c r="Q5884" s="84">
        <v>3</v>
      </c>
      <c r="R5884" s="84">
        <v>1</v>
      </c>
      <c r="S5884" s="84">
        <v>8</v>
      </c>
      <c r="T5884" s="84" t="s">
        <v>32</v>
      </c>
      <c r="U5884" s="84">
        <v>11002</v>
      </c>
      <c r="V5884" s="84">
        <v>11002</v>
      </c>
      <c r="W5884" s="84" t="s">
        <v>5019</v>
      </c>
      <c r="X5884" s="84" t="s">
        <v>5016</v>
      </c>
      <c r="Y5884" s="84" t="s">
        <v>4980</v>
      </c>
      <c r="Z5884" s="84" t="s">
        <v>4980</v>
      </c>
      <c r="AA5884" s="84" t="s">
        <v>5732</v>
      </c>
      <c r="AB5884" s="84" t="s">
        <v>5066</v>
      </c>
      <c r="AC5884" s="84" t="s">
        <v>4999</v>
      </c>
      <c r="AD5884" s="29"/>
      <c r="AE5884" s="20" t="str">
        <f>VLOOKUP(E5884,'FILIAIS PETZ'!A:Q,17,0)</f>
        <v>MG-2</v>
      </c>
      <c r="AF5884" s="20" t="str">
        <f>VLOOKUP(E5884,'FILIAIS PETZ'!A:Q,3,0)</f>
        <v>FELICIO</v>
      </c>
      <c r="AG5884" s="20" t="str">
        <f>VLOOKUP(E5884,'FILIAIS PETZ'!A:Q,2,0)</f>
        <v>R3</v>
      </c>
      <c r="AH5884" s="75">
        <v>2330</v>
      </c>
      <c r="AI5884" s="16" t="s">
        <v>13323</v>
      </c>
      <c r="AJ5884" s="43">
        <f>VLOOKUP(E5884,'FILIAIS PETZ'!$A$2:$K$2000,11,0)</f>
        <v>18328118010414</v>
      </c>
      <c r="AK5884" s="44">
        <f t="shared" si="384"/>
        <v>18328118010414</v>
      </c>
    </row>
    <row r="5885" spans="1:37" s="14" customFormat="1" ht="15" customHeight="1" thickBot="1" x14ac:dyDescent="0.25">
      <c r="A5885" s="9"/>
      <c r="B5885" s="18">
        <f>VLOOKUP(C5885,FORNECEDORES!D:E,2,0)</f>
        <v>4722</v>
      </c>
      <c r="C5885" s="19" t="str">
        <f>VLOOKUP(D5885,FORNECEDORES!A:D,4,0)</f>
        <v>08.100.057/0001-74</v>
      </c>
      <c r="D5885" s="13" t="s">
        <v>6219</v>
      </c>
      <c r="E5885" s="20" t="str">
        <f t="shared" si="385"/>
        <v>04 0116</v>
      </c>
      <c r="F5885" s="28" t="s">
        <v>8970</v>
      </c>
      <c r="G5885" s="21" t="str">
        <f>VLOOKUP(E5885,'FILIAIS PETZ'!A:E,5,0)</f>
        <v>PETZ SANTO ANDRE DOM PEDRO</v>
      </c>
      <c r="H5885" s="20" t="str">
        <f>VLOOKUP(E5885,'FILIAIS PETZ'!A:D,4,0)</f>
        <v>SADP-SP</v>
      </c>
      <c r="I5885" s="46">
        <v>45566</v>
      </c>
      <c r="J5885" s="9" t="s">
        <v>4980</v>
      </c>
      <c r="K5885" s="9"/>
      <c r="L5885" s="29"/>
      <c r="M5885" s="46"/>
      <c r="N5885" s="46"/>
      <c r="O5885" s="46"/>
      <c r="P5885" s="83" t="s">
        <v>4998</v>
      </c>
      <c r="Q5885" s="84">
        <v>3</v>
      </c>
      <c r="R5885" s="84">
        <v>1</v>
      </c>
      <c r="S5885" s="84">
        <v>8</v>
      </c>
      <c r="T5885" s="84" t="s">
        <v>32</v>
      </c>
      <c r="U5885" s="84">
        <v>11002</v>
      </c>
      <c r="V5885" s="84">
        <v>11002</v>
      </c>
      <c r="W5885" s="84" t="s">
        <v>5019</v>
      </c>
      <c r="X5885" s="84" t="s">
        <v>5016</v>
      </c>
      <c r="Y5885" s="84" t="s">
        <v>4980</v>
      </c>
      <c r="Z5885" s="84" t="s">
        <v>4980</v>
      </c>
      <c r="AA5885" s="84" t="s">
        <v>5732</v>
      </c>
      <c r="AB5885" s="84" t="s">
        <v>5066</v>
      </c>
      <c r="AC5885" s="84" t="s">
        <v>4999</v>
      </c>
      <c r="AD5885" s="29"/>
      <c r="AE5885" s="20" t="str">
        <f>VLOOKUP(E5885,'FILIAIS PETZ'!A:Q,17,0)</f>
        <v>SP3</v>
      </c>
      <c r="AF5885" s="20" t="str">
        <f>VLOOKUP(E5885,'FILIAIS PETZ'!A:Q,3,0)</f>
        <v>FELICIO</v>
      </c>
      <c r="AG5885" s="20" t="str">
        <f>VLOOKUP(E5885,'FILIAIS PETZ'!A:Q,2,0)</f>
        <v>R3</v>
      </c>
      <c r="AH5885" s="75">
        <v>2330</v>
      </c>
      <c r="AI5885" s="16" t="s">
        <v>13323</v>
      </c>
      <c r="AJ5885" s="43">
        <f>VLOOKUP(E5885,'FILIAIS PETZ'!$A$2:$K$2000,11,0)</f>
        <v>18328118011062</v>
      </c>
      <c r="AK5885" s="44">
        <f t="shared" si="384"/>
        <v>18328118011062</v>
      </c>
    </row>
    <row r="5886" spans="1:37" s="14" customFormat="1" ht="15" customHeight="1" thickBot="1" x14ac:dyDescent="0.25">
      <c r="A5886" s="9"/>
      <c r="B5886" s="18">
        <f>VLOOKUP(C5886,FORNECEDORES!D:E,2,0)</f>
        <v>398395</v>
      </c>
      <c r="C5886" s="19" t="str">
        <f>VLOOKUP(D5886,FORNECEDORES!A:D,4,0)</f>
        <v>27.093.558/0087-95</v>
      </c>
      <c r="D5886" s="13" t="s">
        <v>7171</v>
      </c>
      <c r="E5886" s="20" t="str">
        <f t="shared" si="385"/>
        <v>04 0119</v>
      </c>
      <c r="F5886" s="28" t="s">
        <v>4934</v>
      </c>
      <c r="G5886" s="21" t="str">
        <f>VLOOKUP(E5886,'FILIAIS PETZ'!A:E,5,0)</f>
        <v>PETZ ITU</v>
      </c>
      <c r="H5886" s="20" t="str">
        <f>VLOOKUP(E5886,'FILIAIS PETZ'!A:D,4,0)</f>
        <v>ITTU-SP</v>
      </c>
      <c r="I5886" s="46">
        <v>45566</v>
      </c>
      <c r="J5886" s="9" t="s">
        <v>4980</v>
      </c>
      <c r="K5886" s="9"/>
      <c r="L5886" s="29"/>
      <c r="M5886" s="46"/>
      <c r="N5886" s="46"/>
      <c r="O5886" s="46"/>
      <c r="P5886" s="83" t="s">
        <v>4998</v>
      </c>
      <c r="Q5886" s="84">
        <v>3</v>
      </c>
      <c r="R5886" s="84">
        <v>1</v>
      </c>
      <c r="S5886" s="84">
        <v>8</v>
      </c>
      <c r="T5886" s="84" t="s">
        <v>32</v>
      </c>
      <c r="U5886" s="84">
        <v>11002</v>
      </c>
      <c r="V5886" s="84">
        <v>11002</v>
      </c>
      <c r="W5886" s="84" t="s">
        <v>5019</v>
      </c>
      <c r="X5886" s="84" t="s">
        <v>5016</v>
      </c>
      <c r="Y5886" s="84" t="s">
        <v>4980</v>
      </c>
      <c r="Z5886" s="84" t="s">
        <v>4980</v>
      </c>
      <c r="AA5886" s="84" t="s">
        <v>5732</v>
      </c>
      <c r="AB5886" s="84" t="s">
        <v>5066</v>
      </c>
      <c r="AC5886" s="84" t="s">
        <v>4999</v>
      </c>
      <c r="AD5886" s="29"/>
      <c r="AE5886" s="20" t="str">
        <f>VLOOKUP(E5886,'FILIAIS PETZ'!A:Q,17,0)</f>
        <v>SP7</v>
      </c>
      <c r="AF5886" s="20" t="str">
        <f>VLOOKUP(E5886,'FILIAIS PETZ'!A:Q,3,0)</f>
        <v>FELICIO</v>
      </c>
      <c r="AG5886" s="20" t="str">
        <f>VLOOKUP(E5886,'FILIAIS PETZ'!A:Q,2,0)</f>
        <v>R3</v>
      </c>
      <c r="AH5886" s="75">
        <v>2330</v>
      </c>
      <c r="AI5886" s="16" t="s">
        <v>13323</v>
      </c>
      <c r="AJ5886" s="43">
        <f>VLOOKUP(E5886,'FILIAIS PETZ'!$A$2:$K$2000,11,0)</f>
        <v>18328118010848</v>
      </c>
      <c r="AK5886" s="44">
        <f t="shared" si="384"/>
        <v>18328118010848</v>
      </c>
    </row>
    <row r="5887" spans="1:37" s="14" customFormat="1" ht="15" customHeight="1" thickBot="1" x14ac:dyDescent="0.25">
      <c r="A5887" s="9"/>
      <c r="B5887" s="18">
        <f>VLOOKUP(C5887,FORNECEDORES!D:E,2,0)</f>
        <v>398395</v>
      </c>
      <c r="C5887" s="19" t="str">
        <f>VLOOKUP(D5887,FORNECEDORES!A:D,4,0)</f>
        <v>27.093.558/0087-95</v>
      </c>
      <c r="D5887" s="13" t="s">
        <v>7171</v>
      </c>
      <c r="E5887" s="20" t="str">
        <f t="shared" si="385"/>
        <v>04 0122</v>
      </c>
      <c r="F5887" s="28" t="s">
        <v>6386</v>
      </c>
      <c r="G5887" s="21" t="str">
        <f>VLOOKUP(E5887,'FILIAIS PETZ'!A:E,5,0)</f>
        <v>PETZ JUIZ DE FORA</v>
      </c>
      <c r="H5887" s="20" t="str">
        <f>VLOOKUP(E5887,'FILIAIS PETZ'!A:D,4,0)</f>
        <v>JUZF-MG</v>
      </c>
      <c r="I5887" s="46">
        <v>45566</v>
      </c>
      <c r="J5887" s="9" t="s">
        <v>4980</v>
      </c>
      <c r="K5887" s="9"/>
      <c r="L5887" s="29"/>
      <c r="M5887" s="46"/>
      <c r="N5887" s="46"/>
      <c r="O5887" s="46"/>
      <c r="P5887" s="83" t="s">
        <v>4998</v>
      </c>
      <c r="Q5887" s="84">
        <v>3</v>
      </c>
      <c r="R5887" s="84">
        <v>1</v>
      </c>
      <c r="S5887" s="84">
        <v>8</v>
      </c>
      <c r="T5887" s="84" t="s">
        <v>32</v>
      </c>
      <c r="U5887" s="84">
        <v>11002</v>
      </c>
      <c r="V5887" s="84">
        <v>11002</v>
      </c>
      <c r="W5887" s="84" t="s">
        <v>5019</v>
      </c>
      <c r="X5887" s="84" t="s">
        <v>5016</v>
      </c>
      <c r="Y5887" s="84" t="s">
        <v>4980</v>
      </c>
      <c r="Z5887" s="84" t="s">
        <v>4980</v>
      </c>
      <c r="AA5887" s="84" t="s">
        <v>5732</v>
      </c>
      <c r="AB5887" s="84" t="s">
        <v>5066</v>
      </c>
      <c r="AC5887" s="84" t="s">
        <v>4999</v>
      </c>
      <c r="AD5887" s="29"/>
      <c r="AE5887" s="20" t="str">
        <f>VLOOKUP(E5887,'FILIAIS PETZ'!A:Q,17,0)</f>
        <v>MG-1</v>
      </c>
      <c r="AF5887" s="20" t="str">
        <f>VLOOKUP(E5887,'FILIAIS PETZ'!A:Q,3,0)</f>
        <v>FELICIO</v>
      </c>
      <c r="AG5887" s="20" t="str">
        <f>VLOOKUP(E5887,'FILIAIS PETZ'!A:Q,2,0)</f>
        <v>R3</v>
      </c>
      <c r="AH5887" s="75">
        <v>2330</v>
      </c>
      <c r="AI5887" s="16" t="s">
        <v>13323</v>
      </c>
      <c r="AJ5887" s="43">
        <f>VLOOKUP(E5887,'FILIAIS PETZ'!$A$2:$K$2000,11,0)</f>
        <v>18328118011810</v>
      </c>
      <c r="AK5887" s="44">
        <f t="shared" si="384"/>
        <v>18328118011810</v>
      </c>
    </row>
    <row r="5888" spans="1:37" s="14" customFormat="1" ht="15" customHeight="1" thickBot="1" x14ac:dyDescent="0.25">
      <c r="A5888" s="9"/>
      <c r="B5888" s="18">
        <f>VLOOKUP(C5888,FORNECEDORES!D:E,2,0)</f>
        <v>398395</v>
      </c>
      <c r="C5888" s="19" t="str">
        <f>VLOOKUP(D5888,FORNECEDORES!A:D,4,0)</f>
        <v>27.093.558/0087-95</v>
      </c>
      <c r="D5888" s="13" t="s">
        <v>7171</v>
      </c>
      <c r="E5888" s="20" t="str">
        <f t="shared" si="385"/>
        <v>04 0125</v>
      </c>
      <c r="F5888" s="28" t="s">
        <v>8981</v>
      </c>
      <c r="G5888" s="21" t="str">
        <f>VLOOKUP(E5888,'FILIAIS PETZ'!A:E,5,0)</f>
        <v>PETZ CERRO CORA</v>
      </c>
      <c r="H5888" s="20" t="str">
        <f>VLOOKUP(E5888,'FILIAIS PETZ'!A:D,4,0)</f>
        <v>CORA-SP</v>
      </c>
      <c r="I5888" s="46">
        <v>45566</v>
      </c>
      <c r="J5888" s="9" t="s">
        <v>4980</v>
      </c>
      <c r="K5888" s="9"/>
      <c r="L5888" s="29"/>
      <c r="M5888" s="46"/>
      <c r="N5888" s="46"/>
      <c r="O5888" s="46"/>
      <c r="P5888" s="83" t="s">
        <v>4998</v>
      </c>
      <c r="Q5888" s="84">
        <v>3</v>
      </c>
      <c r="R5888" s="84">
        <v>1</v>
      </c>
      <c r="S5888" s="84">
        <v>8</v>
      </c>
      <c r="T5888" s="84" t="s">
        <v>32</v>
      </c>
      <c r="U5888" s="84">
        <v>11002</v>
      </c>
      <c r="V5888" s="84">
        <v>11002</v>
      </c>
      <c r="W5888" s="84" t="s">
        <v>5019</v>
      </c>
      <c r="X5888" s="84" t="s">
        <v>5016</v>
      </c>
      <c r="Y5888" s="84" t="s">
        <v>4980</v>
      </c>
      <c r="Z5888" s="84" t="s">
        <v>4980</v>
      </c>
      <c r="AA5888" s="84" t="s">
        <v>5732</v>
      </c>
      <c r="AB5888" s="84" t="s">
        <v>5066</v>
      </c>
      <c r="AC5888" s="84" t="s">
        <v>4999</v>
      </c>
      <c r="AD5888" s="29"/>
      <c r="AE5888" s="20" t="str">
        <f>VLOOKUP(E5888,'FILIAIS PETZ'!A:Q,17,0)</f>
        <v>SP7</v>
      </c>
      <c r="AF5888" s="20" t="str">
        <f>VLOOKUP(E5888,'FILIAIS PETZ'!A:Q,3,0)</f>
        <v>FELICIO</v>
      </c>
      <c r="AG5888" s="20" t="str">
        <f>VLOOKUP(E5888,'FILIAIS PETZ'!A:Q,2,0)</f>
        <v>R3</v>
      </c>
      <c r="AH5888" s="75">
        <v>2330</v>
      </c>
      <c r="AI5888" s="16" t="s">
        <v>13323</v>
      </c>
      <c r="AJ5888" s="43">
        <f>VLOOKUP(E5888,'FILIAIS PETZ'!$A$2:$K$2000,11,0)</f>
        <v>18328118013600</v>
      </c>
      <c r="AK5888" s="44">
        <f t="shared" si="384"/>
        <v>18328118013600</v>
      </c>
    </row>
    <row r="5889" spans="1:37" s="14" customFormat="1" ht="15" customHeight="1" thickBot="1" x14ac:dyDescent="0.25">
      <c r="A5889" s="9"/>
      <c r="B5889" s="18">
        <f>VLOOKUP(C5889,FORNECEDORES!D:E,2,0)</f>
        <v>398395</v>
      </c>
      <c r="C5889" s="19" t="str">
        <f>VLOOKUP(D5889,FORNECEDORES!A:D,4,0)</f>
        <v>27.093.558/0087-95</v>
      </c>
      <c r="D5889" s="13" t="s">
        <v>7171</v>
      </c>
      <c r="E5889" s="20" t="str">
        <f t="shared" si="385"/>
        <v>04 0130</v>
      </c>
      <c r="F5889" s="28" t="s">
        <v>4975</v>
      </c>
      <c r="G5889" s="21" t="str">
        <f>VLOOKUP(E5889,'FILIAIS PETZ'!A:E,5,0)</f>
        <v>PETZ CARLOS LUZ</v>
      </c>
      <c r="H5889" s="20" t="str">
        <f>VLOOKUP(E5889,'FILIAIS PETZ'!A:D,4,0)</f>
        <v>CLUZ-MG</v>
      </c>
      <c r="I5889" s="46">
        <v>45566</v>
      </c>
      <c r="J5889" s="9" t="s">
        <v>4980</v>
      </c>
      <c r="K5889" s="9"/>
      <c r="L5889" s="29"/>
      <c r="M5889" s="46"/>
      <c r="N5889" s="46"/>
      <c r="O5889" s="46"/>
      <c r="P5889" s="83" t="s">
        <v>4998</v>
      </c>
      <c r="Q5889" s="84">
        <v>3</v>
      </c>
      <c r="R5889" s="84">
        <v>1</v>
      </c>
      <c r="S5889" s="84">
        <v>8</v>
      </c>
      <c r="T5889" s="84" t="s">
        <v>32</v>
      </c>
      <c r="U5889" s="84">
        <v>11002</v>
      </c>
      <c r="V5889" s="84">
        <v>11002</v>
      </c>
      <c r="W5889" s="84" t="s">
        <v>5019</v>
      </c>
      <c r="X5889" s="84" t="s">
        <v>5016</v>
      </c>
      <c r="Y5889" s="84" t="s">
        <v>4980</v>
      </c>
      <c r="Z5889" s="84" t="s">
        <v>4980</v>
      </c>
      <c r="AA5889" s="84" t="s">
        <v>5732</v>
      </c>
      <c r="AB5889" s="84" t="s">
        <v>5066</v>
      </c>
      <c r="AC5889" s="84" t="s">
        <v>4999</v>
      </c>
      <c r="AD5889" s="29"/>
      <c r="AE5889" s="20" t="str">
        <f>VLOOKUP(E5889,'FILIAIS PETZ'!A:Q,17,0)</f>
        <v>MG-1</v>
      </c>
      <c r="AF5889" s="20" t="str">
        <f>VLOOKUP(E5889,'FILIAIS PETZ'!A:Q,3,0)</f>
        <v>FELICIO</v>
      </c>
      <c r="AG5889" s="20" t="str">
        <f>VLOOKUP(E5889,'FILIAIS PETZ'!A:Q,2,0)</f>
        <v>R3</v>
      </c>
      <c r="AH5889" s="75">
        <v>2330</v>
      </c>
      <c r="AI5889" s="16" t="s">
        <v>13323</v>
      </c>
      <c r="AJ5889" s="43">
        <f>VLOOKUP(E5889,'FILIAIS PETZ'!$A$2:$K$2000,11,0)</f>
        <v>18328118012204</v>
      </c>
      <c r="AK5889" s="44">
        <f t="shared" si="384"/>
        <v>18328118012204</v>
      </c>
    </row>
    <row r="5890" spans="1:37" s="14" customFormat="1" ht="15" customHeight="1" thickBot="1" x14ac:dyDescent="0.25">
      <c r="A5890" s="9"/>
      <c r="B5890" s="18">
        <f>VLOOKUP(C5890,FORNECEDORES!D:E,2,0)</f>
        <v>4722</v>
      </c>
      <c r="C5890" s="19" t="str">
        <f>VLOOKUP(D5890,FORNECEDORES!A:D,4,0)</f>
        <v>08.100.057/0001-74</v>
      </c>
      <c r="D5890" s="13" t="s">
        <v>6219</v>
      </c>
      <c r="E5890" s="20" t="str">
        <f t="shared" si="385"/>
        <v>04 0135</v>
      </c>
      <c r="F5890" s="28" t="s">
        <v>8712</v>
      </c>
      <c r="G5890" s="21" t="str">
        <f>VLOOKUP(E5890,'FILIAIS PETZ'!A:E,5,0)</f>
        <v>PETZ CARREFOUR ANCHIETA</v>
      </c>
      <c r="H5890" s="20" t="str">
        <f>VLOOKUP(E5890,'FILIAIS PETZ'!A:D,4,0)</f>
        <v>ANCH-SP</v>
      </c>
      <c r="I5890" s="46">
        <v>45566</v>
      </c>
      <c r="J5890" s="9" t="s">
        <v>4980</v>
      </c>
      <c r="K5890" s="9"/>
      <c r="L5890" s="29"/>
      <c r="M5890" s="46"/>
      <c r="N5890" s="46"/>
      <c r="O5890" s="46"/>
      <c r="P5890" s="83" t="s">
        <v>4998</v>
      </c>
      <c r="Q5890" s="84">
        <v>3</v>
      </c>
      <c r="R5890" s="84">
        <v>1</v>
      </c>
      <c r="S5890" s="84">
        <v>8</v>
      </c>
      <c r="T5890" s="84" t="s">
        <v>32</v>
      </c>
      <c r="U5890" s="84">
        <v>11002</v>
      </c>
      <c r="V5890" s="84">
        <v>11002</v>
      </c>
      <c r="W5890" s="84" t="s">
        <v>5019</v>
      </c>
      <c r="X5890" s="84" t="s">
        <v>5016</v>
      </c>
      <c r="Y5890" s="84" t="s">
        <v>4980</v>
      </c>
      <c r="Z5890" s="84" t="s">
        <v>4980</v>
      </c>
      <c r="AA5890" s="84" t="s">
        <v>5732</v>
      </c>
      <c r="AB5890" s="84" t="s">
        <v>5066</v>
      </c>
      <c r="AC5890" s="84" t="s">
        <v>4999</v>
      </c>
      <c r="AD5890" s="29"/>
      <c r="AE5890" s="20" t="str">
        <f>VLOOKUP(E5890,'FILIAIS PETZ'!A:Q,17,0)</f>
        <v>SP3</v>
      </c>
      <c r="AF5890" s="20" t="str">
        <f>VLOOKUP(E5890,'FILIAIS PETZ'!A:Q,3,0)</f>
        <v>FELICIO</v>
      </c>
      <c r="AG5890" s="20" t="str">
        <f>VLOOKUP(E5890,'FILIAIS PETZ'!A:Q,2,0)</f>
        <v>R3</v>
      </c>
      <c r="AH5890" s="75">
        <v>2330</v>
      </c>
      <c r="AI5890" s="16" t="s">
        <v>13323</v>
      </c>
      <c r="AJ5890" s="43">
        <f>VLOOKUP(E5890,'FILIAIS PETZ'!$A$2:$K$2000,11,0)</f>
        <v>18328118012549</v>
      </c>
      <c r="AK5890" s="44">
        <f t="shared" si="384"/>
        <v>18328118012549</v>
      </c>
    </row>
    <row r="5891" spans="1:37" s="14" customFormat="1" ht="15" customHeight="1" thickBot="1" x14ac:dyDescent="0.25">
      <c r="A5891" s="9"/>
      <c r="B5891" s="18">
        <f>VLOOKUP(C5891,FORNECEDORES!D:E,2,0)</f>
        <v>4722</v>
      </c>
      <c r="C5891" s="19" t="str">
        <f>VLOOKUP(D5891,FORNECEDORES!A:D,4,0)</f>
        <v>08.100.057/0001-74</v>
      </c>
      <c r="D5891" s="13" t="s">
        <v>6219</v>
      </c>
      <c r="E5891" s="20" t="str">
        <f t="shared" si="385"/>
        <v>04 0138</v>
      </c>
      <c r="F5891" s="28" t="s">
        <v>8627</v>
      </c>
      <c r="G5891" s="21" t="str">
        <f>VLOOKUP(E5891,'FILIAIS PETZ'!A:E,5,0)</f>
        <v>PETZ JOÃO FIRMINO</v>
      </c>
      <c r="H5891" s="20" t="str">
        <f>VLOOKUP(E5891,'FILIAIS PETZ'!A:D,4,0)</f>
        <v>JFIR-SP</v>
      </c>
      <c r="I5891" s="46">
        <v>45566</v>
      </c>
      <c r="J5891" s="9" t="s">
        <v>4980</v>
      </c>
      <c r="K5891" s="9"/>
      <c r="L5891" s="29"/>
      <c r="M5891" s="46"/>
      <c r="N5891" s="46"/>
      <c r="O5891" s="46"/>
      <c r="P5891" s="83" t="s">
        <v>4998</v>
      </c>
      <c r="Q5891" s="84">
        <v>3</v>
      </c>
      <c r="R5891" s="84">
        <v>1</v>
      </c>
      <c r="S5891" s="84">
        <v>8</v>
      </c>
      <c r="T5891" s="84" t="s">
        <v>32</v>
      </c>
      <c r="U5891" s="84">
        <v>11002</v>
      </c>
      <c r="V5891" s="84">
        <v>11002</v>
      </c>
      <c r="W5891" s="84" t="s">
        <v>5019</v>
      </c>
      <c r="X5891" s="84" t="s">
        <v>5016</v>
      </c>
      <c r="Y5891" s="84" t="s">
        <v>4980</v>
      </c>
      <c r="Z5891" s="84" t="s">
        <v>4980</v>
      </c>
      <c r="AA5891" s="84" t="s">
        <v>5732</v>
      </c>
      <c r="AB5891" s="84" t="s">
        <v>5066</v>
      </c>
      <c r="AC5891" s="84" t="s">
        <v>4999</v>
      </c>
      <c r="AD5891" s="29"/>
      <c r="AE5891" s="20" t="str">
        <f>VLOOKUP(E5891,'FILIAIS PETZ'!A:Q,17,0)</f>
        <v>SP3</v>
      </c>
      <c r="AF5891" s="20" t="str">
        <f>VLOOKUP(E5891,'FILIAIS PETZ'!A:Q,3,0)</f>
        <v>FELICIO</v>
      </c>
      <c r="AG5891" s="20" t="str">
        <f>VLOOKUP(E5891,'FILIAIS PETZ'!A:Q,2,0)</f>
        <v>R3</v>
      </c>
      <c r="AH5891" s="75">
        <v>2330</v>
      </c>
      <c r="AI5891" s="16" t="s">
        <v>13323</v>
      </c>
      <c r="AJ5891" s="43">
        <f>VLOOKUP(E5891,'FILIAIS PETZ'!$A$2:$K$2000,11,0)</f>
        <v>18328118012972</v>
      </c>
      <c r="AK5891" s="44">
        <f t="shared" ref="AK5891:AK5954" si="386">AJ5891</f>
        <v>18328118012972</v>
      </c>
    </row>
    <row r="5892" spans="1:37" s="14" customFormat="1" ht="15" customHeight="1" thickBot="1" x14ac:dyDescent="0.25">
      <c r="A5892" s="9"/>
      <c r="B5892" s="18">
        <f>VLOOKUP(C5892,FORNECEDORES!D:E,2,0)</f>
        <v>398395</v>
      </c>
      <c r="C5892" s="19" t="str">
        <f>VLOOKUP(D5892,FORNECEDORES!A:D,4,0)</f>
        <v>27.093.558/0087-95</v>
      </c>
      <c r="D5892" s="13" t="s">
        <v>7171</v>
      </c>
      <c r="E5892" s="20" t="str">
        <f t="shared" si="385"/>
        <v>04 0139</v>
      </c>
      <c r="F5892" s="28" t="s">
        <v>4978</v>
      </c>
      <c r="G5892" s="21" t="str">
        <f>VLOOKUP(E5892,'FILIAIS PETZ'!A:E,5,0)</f>
        <v>PETZ PALMAS</v>
      </c>
      <c r="H5892" s="20" t="str">
        <f>VLOOKUP(E5892,'FILIAIS PETZ'!A:D,4,0)</f>
        <v>PMAS-TO</v>
      </c>
      <c r="I5892" s="46">
        <v>45566</v>
      </c>
      <c r="J5892" s="9" t="s">
        <v>4980</v>
      </c>
      <c r="K5892" s="9"/>
      <c r="L5892" s="29"/>
      <c r="M5892" s="46"/>
      <c r="N5892" s="46"/>
      <c r="O5892" s="46"/>
      <c r="P5892" s="83" t="s">
        <v>4998</v>
      </c>
      <c r="Q5892" s="84">
        <v>3</v>
      </c>
      <c r="R5892" s="84">
        <v>1</v>
      </c>
      <c r="S5892" s="84">
        <v>8</v>
      </c>
      <c r="T5892" s="84" t="s">
        <v>32</v>
      </c>
      <c r="U5892" s="84">
        <v>11002</v>
      </c>
      <c r="V5892" s="84">
        <v>11002</v>
      </c>
      <c r="W5892" s="84" t="s">
        <v>5019</v>
      </c>
      <c r="X5892" s="84" t="s">
        <v>5016</v>
      </c>
      <c r="Y5892" s="84" t="s">
        <v>4980</v>
      </c>
      <c r="Z5892" s="84" t="s">
        <v>4980</v>
      </c>
      <c r="AA5892" s="84" t="s">
        <v>5732</v>
      </c>
      <c r="AB5892" s="84" t="s">
        <v>5066</v>
      </c>
      <c r="AC5892" s="84" t="s">
        <v>4999</v>
      </c>
      <c r="AD5892" s="29"/>
      <c r="AE5892" s="20" t="str">
        <f>VLOOKUP(E5892,'FILIAIS PETZ'!A:Q,17,0)</f>
        <v>CO-2</v>
      </c>
      <c r="AF5892" s="20" t="str">
        <f>VLOOKUP(E5892,'FILIAIS PETZ'!A:Q,3,0)</f>
        <v>FELICIO</v>
      </c>
      <c r="AG5892" s="20" t="str">
        <f>VLOOKUP(E5892,'FILIAIS PETZ'!A:Q,2,0)</f>
        <v>R3</v>
      </c>
      <c r="AH5892" s="75">
        <v>2330</v>
      </c>
      <c r="AI5892" s="16" t="s">
        <v>13323</v>
      </c>
      <c r="AJ5892" s="43">
        <f>VLOOKUP(E5892,'FILIAIS PETZ'!$A$2:$K$2000,11,0)</f>
        <v>18328118014088</v>
      </c>
      <c r="AK5892" s="44">
        <f t="shared" si="386"/>
        <v>18328118014088</v>
      </c>
    </row>
    <row r="5893" spans="1:37" s="14" customFormat="1" ht="15" customHeight="1" thickBot="1" x14ac:dyDescent="0.25">
      <c r="A5893" s="9"/>
      <c r="B5893" s="18">
        <f>VLOOKUP(C5893,FORNECEDORES!D:E,2,0)</f>
        <v>4722</v>
      </c>
      <c r="C5893" s="19" t="str">
        <f>VLOOKUP(D5893,FORNECEDORES!A:D,4,0)</f>
        <v>08.100.057/0001-74</v>
      </c>
      <c r="D5893" s="13" t="s">
        <v>6219</v>
      </c>
      <c r="E5893" s="20" t="str">
        <f t="shared" si="385"/>
        <v>04 0142</v>
      </c>
      <c r="F5893" s="28" t="s">
        <v>4931</v>
      </c>
      <c r="G5893" s="21" t="str">
        <f>VLOOKUP(E5893,'FILIAIS PETZ'!A:E,5,0)</f>
        <v>PETZ MIGUEL SUTIL</v>
      </c>
      <c r="H5893" s="20" t="str">
        <f>VLOOKUP(E5893,'FILIAIS PETZ'!A:D,4,0)</f>
        <v>MGST-MT</v>
      </c>
      <c r="I5893" s="46">
        <v>45566</v>
      </c>
      <c r="J5893" s="9" t="s">
        <v>4980</v>
      </c>
      <c r="K5893" s="9"/>
      <c r="L5893" s="29"/>
      <c r="M5893" s="46"/>
      <c r="N5893" s="46"/>
      <c r="O5893" s="46"/>
      <c r="P5893" s="83" t="s">
        <v>4998</v>
      </c>
      <c r="Q5893" s="84">
        <v>3</v>
      </c>
      <c r="R5893" s="84">
        <v>1</v>
      </c>
      <c r="S5893" s="84">
        <v>8</v>
      </c>
      <c r="T5893" s="84" t="s">
        <v>32</v>
      </c>
      <c r="U5893" s="84">
        <v>11002</v>
      </c>
      <c r="V5893" s="84">
        <v>11002</v>
      </c>
      <c r="W5893" s="84" t="s">
        <v>5019</v>
      </c>
      <c r="X5893" s="84" t="s">
        <v>5016</v>
      </c>
      <c r="Y5893" s="84" t="s">
        <v>4980</v>
      </c>
      <c r="Z5893" s="84" t="s">
        <v>4980</v>
      </c>
      <c r="AA5893" s="84" t="s">
        <v>5732</v>
      </c>
      <c r="AB5893" s="84" t="s">
        <v>5066</v>
      </c>
      <c r="AC5893" s="84" t="s">
        <v>4999</v>
      </c>
      <c r="AD5893" s="29"/>
      <c r="AE5893" s="20" t="str">
        <f>VLOOKUP(E5893,'FILIAIS PETZ'!A:Q,17,0)</f>
        <v>CO-3</v>
      </c>
      <c r="AF5893" s="20" t="str">
        <f>VLOOKUP(E5893,'FILIAIS PETZ'!A:Q,3,0)</f>
        <v>FELICIO</v>
      </c>
      <c r="AG5893" s="20" t="str">
        <f>VLOOKUP(E5893,'FILIAIS PETZ'!A:Q,2,0)</f>
        <v>R3</v>
      </c>
      <c r="AH5893" s="75">
        <v>2330</v>
      </c>
      <c r="AI5893" s="16" t="s">
        <v>13323</v>
      </c>
      <c r="AJ5893" s="43">
        <f>VLOOKUP(E5893,'FILIAIS PETZ'!$A$2:$K$2000,11,0)</f>
        <v>18328118013430</v>
      </c>
      <c r="AK5893" s="44">
        <f t="shared" si="386"/>
        <v>18328118013430</v>
      </c>
    </row>
    <row r="5894" spans="1:37" s="14" customFormat="1" ht="15" customHeight="1" thickBot="1" x14ac:dyDescent="0.25">
      <c r="A5894" s="9"/>
      <c r="B5894" s="18">
        <f>VLOOKUP(C5894,FORNECEDORES!D:E,2,0)</f>
        <v>4722</v>
      </c>
      <c r="C5894" s="19" t="str">
        <f>VLOOKUP(D5894,FORNECEDORES!A:D,4,0)</f>
        <v>08.100.057/0001-74</v>
      </c>
      <c r="D5894" s="13" t="s">
        <v>6219</v>
      </c>
      <c r="E5894" s="20" t="str">
        <f t="shared" si="385"/>
        <v>04 0144</v>
      </c>
      <c r="F5894" s="28" t="s">
        <v>4938</v>
      </c>
      <c r="G5894" s="21" t="str">
        <f>VLOOKUP(E5894,'FILIAIS PETZ'!A:E,5,0)</f>
        <v>PETZ FERNANDO CORREA</v>
      </c>
      <c r="H5894" s="20" t="str">
        <f>VLOOKUP(E5894,'FILIAIS PETZ'!A:D,4,0)</f>
        <v>FCOR-MT</v>
      </c>
      <c r="I5894" s="46">
        <v>45566</v>
      </c>
      <c r="J5894" s="9" t="s">
        <v>4980</v>
      </c>
      <c r="K5894" s="9"/>
      <c r="L5894" s="29"/>
      <c r="M5894" s="46"/>
      <c r="N5894" s="46"/>
      <c r="O5894" s="46"/>
      <c r="P5894" s="83" t="s">
        <v>4998</v>
      </c>
      <c r="Q5894" s="84">
        <v>3</v>
      </c>
      <c r="R5894" s="84">
        <v>1</v>
      </c>
      <c r="S5894" s="84">
        <v>8</v>
      </c>
      <c r="T5894" s="84" t="s">
        <v>32</v>
      </c>
      <c r="U5894" s="84">
        <v>11002</v>
      </c>
      <c r="V5894" s="84">
        <v>11002</v>
      </c>
      <c r="W5894" s="84" t="s">
        <v>5019</v>
      </c>
      <c r="X5894" s="84" t="s">
        <v>5016</v>
      </c>
      <c r="Y5894" s="84" t="s">
        <v>4980</v>
      </c>
      <c r="Z5894" s="84" t="s">
        <v>4980</v>
      </c>
      <c r="AA5894" s="84" t="s">
        <v>5732</v>
      </c>
      <c r="AB5894" s="84" t="s">
        <v>5066</v>
      </c>
      <c r="AC5894" s="84" t="s">
        <v>4999</v>
      </c>
      <c r="AD5894" s="29"/>
      <c r="AE5894" s="20" t="str">
        <f>VLOOKUP(E5894,'FILIAIS PETZ'!A:Q,17,0)</f>
        <v>CO-3</v>
      </c>
      <c r="AF5894" s="20" t="str">
        <f>VLOOKUP(E5894,'FILIAIS PETZ'!A:Q,3,0)</f>
        <v>FELICIO</v>
      </c>
      <c r="AG5894" s="20" t="str">
        <f>VLOOKUP(E5894,'FILIAIS PETZ'!A:Q,2,0)</f>
        <v>R3</v>
      </c>
      <c r="AH5894" s="75">
        <v>2330</v>
      </c>
      <c r="AI5894" s="16" t="s">
        <v>13323</v>
      </c>
      <c r="AJ5894" s="43">
        <f>VLOOKUP(E5894,'FILIAIS PETZ'!$A$2:$K$2000,11,0)</f>
        <v>18328118014169</v>
      </c>
      <c r="AK5894" s="44">
        <f t="shared" si="386"/>
        <v>18328118014169</v>
      </c>
    </row>
    <row r="5895" spans="1:37" s="14" customFormat="1" ht="15" customHeight="1" thickBot="1" x14ac:dyDescent="0.25">
      <c r="A5895" s="9"/>
      <c r="B5895" s="18">
        <f>VLOOKUP(C5895,FORNECEDORES!D:E,2,0)</f>
        <v>4722</v>
      </c>
      <c r="C5895" s="19" t="str">
        <f>VLOOKUP(D5895,FORNECEDORES!A:D,4,0)</f>
        <v>08.100.057/0001-74</v>
      </c>
      <c r="D5895" s="13" t="s">
        <v>6219</v>
      </c>
      <c r="E5895" s="20" t="str">
        <f t="shared" si="385"/>
        <v>04 0146</v>
      </c>
      <c r="F5895" s="28" t="s">
        <v>4947</v>
      </c>
      <c r="G5895" s="21" t="str">
        <f>VLOOKUP(E5895,'FILIAIS PETZ'!A:E,5,0)</f>
        <v>PETZ DJALMA BATISTA</v>
      </c>
      <c r="H5895" s="20" t="str">
        <f>VLOOKUP(E5895,'FILIAIS PETZ'!A:D,4,0)</f>
        <v>DJBA-AM</v>
      </c>
      <c r="I5895" s="46">
        <v>45566</v>
      </c>
      <c r="J5895" s="9" t="s">
        <v>4980</v>
      </c>
      <c r="K5895" s="9"/>
      <c r="L5895" s="29"/>
      <c r="M5895" s="46"/>
      <c r="N5895" s="46"/>
      <c r="O5895" s="46"/>
      <c r="P5895" s="83" t="s">
        <v>4998</v>
      </c>
      <c r="Q5895" s="84">
        <v>3</v>
      </c>
      <c r="R5895" s="84">
        <v>1</v>
      </c>
      <c r="S5895" s="84">
        <v>8</v>
      </c>
      <c r="T5895" s="84" t="s">
        <v>32</v>
      </c>
      <c r="U5895" s="84">
        <v>11002</v>
      </c>
      <c r="V5895" s="84">
        <v>11002</v>
      </c>
      <c r="W5895" s="84" t="s">
        <v>5019</v>
      </c>
      <c r="X5895" s="84" t="s">
        <v>5016</v>
      </c>
      <c r="Y5895" s="84" t="s">
        <v>4980</v>
      </c>
      <c r="Z5895" s="84" t="s">
        <v>4980</v>
      </c>
      <c r="AA5895" s="84" t="s">
        <v>5732</v>
      </c>
      <c r="AB5895" s="84" t="s">
        <v>5066</v>
      </c>
      <c r="AC5895" s="84" t="s">
        <v>4999</v>
      </c>
      <c r="AD5895" s="29"/>
      <c r="AE5895" s="20" t="str">
        <f>VLOOKUP(E5895,'FILIAIS PETZ'!A:Q,17,0)</f>
        <v>CO-3</v>
      </c>
      <c r="AF5895" s="20" t="str">
        <f>VLOOKUP(E5895,'FILIAIS PETZ'!A:Q,3,0)</f>
        <v>FELICIO</v>
      </c>
      <c r="AG5895" s="20" t="str">
        <f>VLOOKUP(E5895,'FILIAIS PETZ'!A:Q,2,0)</f>
        <v>R3</v>
      </c>
      <c r="AH5895" s="75">
        <v>5570</v>
      </c>
      <c r="AI5895" s="16" t="s">
        <v>13323</v>
      </c>
      <c r="AJ5895" s="43">
        <f>VLOOKUP(E5895,'FILIAIS PETZ'!$A$2:$K$2000,11,0)</f>
        <v>18328118013782</v>
      </c>
      <c r="AK5895" s="44">
        <f t="shared" si="386"/>
        <v>18328118013782</v>
      </c>
    </row>
    <row r="5896" spans="1:37" s="14" customFormat="1" ht="15" customHeight="1" thickBot="1" x14ac:dyDescent="0.25">
      <c r="A5896" s="9"/>
      <c r="B5896" s="18">
        <f>VLOOKUP(C5896,FORNECEDORES!D:E,2,0)</f>
        <v>398395</v>
      </c>
      <c r="C5896" s="19" t="str">
        <f>VLOOKUP(D5896,FORNECEDORES!A:D,4,0)</f>
        <v>27.093.558/0087-95</v>
      </c>
      <c r="D5896" s="13" t="s">
        <v>7171</v>
      </c>
      <c r="E5896" s="20" t="str">
        <f t="shared" si="385"/>
        <v>04 0150</v>
      </c>
      <c r="F5896" s="28" t="s">
        <v>4963</v>
      </c>
      <c r="G5896" s="21" t="str">
        <f>VLOOKUP(E5896,'FILIAIS PETZ'!A:E,5,0)</f>
        <v>PETZ BRASILIA JARDIM BOTANICO</v>
      </c>
      <c r="H5896" s="20" t="str">
        <f>VLOOKUP(E5896,'FILIAIS PETZ'!A:D,4,0)</f>
        <v>BJDB-DF</v>
      </c>
      <c r="I5896" s="46">
        <v>45566</v>
      </c>
      <c r="J5896" s="9" t="s">
        <v>4980</v>
      </c>
      <c r="K5896" s="9"/>
      <c r="L5896" s="29"/>
      <c r="M5896" s="46"/>
      <c r="N5896" s="46"/>
      <c r="O5896" s="46"/>
      <c r="P5896" s="83" t="s">
        <v>4998</v>
      </c>
      <c r="Q5896" s="84">
        <v>3</v>
      </c>
      <c r="R5896" s="84">
        <v>1</v>
      </c>
      <c r="S5896" s="84">
        <v>8</v>
      </c>
      <c r="T5896" s="84" t="s">
        <v>32</v>
      </c>
      <c r="U5896" s="84">
        <v>11002</v>
      </c>
      <c r="V5896" s="84">
        <v>11002</v>
      </c>
      <c r="W5896" s="84" t="s">
        <v>5019</v>
      </c>
      <c r="X5896" s="84" t="s">
        <v>5016</v>
      </c>
      <c r="Y5896" s="84" t="s">
        <v>4980</v>
      </c>
      <c r="Z5896" s="84" t="s">
        <v>4980</v>
      </c>
      <c r="AA5896" s="84" t="s">
        <v>5732</v>
      </c>
      <c r="AB5896" s="84" t="s">
        <v>5066</v>
      </c>
      <c r="AC5896" s="84" t="s">
        <v>4999</v>
      </c>
      <c r="AD5896" s="29"/>
      <c r="AE5896" s="20" t="str">
        <f>VLOOKUP(E5896,'FILIAIS PETZ'!A:Q,17,0)</f>
        <v>CO-1</v>
      </c>
      <c r="AF5896" s="20" t="str">
        <f>VLOOKUP(E5896,'FILIAIS PETZ'!A:Q,3,0)</f>
        <v>FELICIO</v>
      </c>
      <c r="AG5896" s="20" t="str">
        <f>VLOOKUP(E5896,'FILIAIS PETZ'!A:Q,2,0)</f>
        <v>R3</v>
      </c>
      <c r="AH5896" s="75">
        <v>2330</v>
      </c>
      <c r="AI5896" s="16" t="s">
        <v>13323</v>
      </c>
      <c r="AJ5896" s="43">
        <f>VLOOKUP(E5896,'FILIAIS PETZ'!$A$2:$K$2000,11,0)</f>
        <v>18328118014320</v>
      </c>
      <c r="AK5896" s="44">
        <f t="shared" si="386"/>
        <v>18328118014320</v>
      </c>
    </row>
    <row r="5897" spans="1:37" s="14" customFormat="1" ht="15" customHeight="1" thickBot="1" x14ac:dyDescent="0.25">
      <c r="A5897" s="9"/>
      <c r="B5897" s="18">
        <f>VLOOKUP(C5897,FORNECEDORES!D:E,2,0)</f>
        <v>398395</v>
      </c>
      <c r="C5897" s="19" t="str">
        <f>VLOOKUP(D5897,FORNECEDORES!A:D,4,0)</f>
        <v>27.093.558/0087-95</v>
      </c>
      <c r="D5897" s="13" t="s">
        <v>7171</v>
      </c>
      <c r="E5897" s="20" t="str">
        <f t="shared" si="385"/>
        <v>04 0151</v>
      </c>
      <c r="F5897" s="28" t="s">
        <v>8979</v>
      </c>
      <c r="G5897" s="21" t="str">
        <f>VLOOKUP(E5897,'FILIAIS PETZ'!A:E,5,0)</f>
        <v>PETZ VILA MARIANA</v>
      </c>
      <c r="H5897" s="20" t="str">
        <f>VLOOKUP(E5897,'FILIAIS PETZ'!A:D,4,0)</f>
        <v>VLMA-SP</v>
      </c>
      <c r="I5897" s="46">
        <v>45566</v>
      </c>
      <c r="J5897" s="9" t="s">
        <v>4980</v>
      </c>
      <c r="K5897" s="9"/>
      <c r="L5897" s="29"/>
      <c r="M5897" s="46"/>
      <c r="N5897" s="46"/>
      <c r="O5897" s="46"/>
      <c r="P5897" s="83" t="s">
        <v>4998</v>
      </c>
      <c r="Q5897" s="84">
        <v>3</v>
      </c>
      <c r="R5897" s="84">
        <v>1</v>
      </c>
      <c r="S5897" s="84">
        <v>8</v>
      </c>
      <c r="T5897" s="84" t="s">
        <v>32</v>
      </c>
      <c r="U5897" s="84">
        <v>11002</v>
      </c>
      <c r="V5897" s="84">
        <v>11002</v>
      </c>
      <c r="W5897" s="84" t="s">
        <v>5019</v>
      </c>
      <c r="X5897" s="84" t="s">
        <v>5016</v>
      </c>
      <c r="Y5897" s="84" t="s">
        <v>4980</v>
      </c>
      <c r="Z5897" s="84" t="s">
        <v>4980</v>
      </c>
      <c r="AA5897" s="84" t="s">
        <v>5732</v>
      </c>
      <c r="AB5897" s="84" t="s">
        <v>5066</v>
      </c>
      <c r="AC5897" s="84" t="s">
        <v>4999</v>
      </c>
      <c r="AD5897" s="29"/>
      <c r="AE5897" s="20" t="str">
        <f>VLOOKUP(E5897,'FILIAIS PETZ'!A:Q,17,0)</f>
        <v>SP2</v>
      </c>
      <c r="AF5897" s="20" t="str">
        <f>VLOOKUP(E5897,'FILIAIS PETZ'!A:Q,3,0)</f>
        <v>FELICIO</v>
      </c>
      <c r="AG5897" s="20" t="str">
        <f>VLOOKUP(E5897,'FILIAIS PETZ'!A:Q,2,0)</f>
        <v>R3</v>
      </c>
      <c r="AH5897" s="75">
        <v>2330</v>
      </c>
      <c r="AI5897" s="16" t="s">
        <v>13323</v>
      </c>
      <c r="AJ5897" s="43">
        <f>VLOOKUP(E5897,'FILIAIS PETZ'!$A$2:$K$2000,11,0)</f>
        <v>18328118014835</v>
      </c>
      <c r="AK5897" s="44">
        <f t="shared" si="386"/>
        <v>18328118014835</v>
      </c>
    </row>
    <row r="5898" spans="1:37" s="14" customFormat="1" ht="15" customHeight="1" thickBot="1" x14ac:dyDescent="0.25">
      <c r="A5898" s="9"/>
      <c r="B5898" s="18">
        <f>VLOOKUP(C5898,FORNECEDORES!D:E,2,0)</f>
        <v>398395</v>
      </c>
      <c r="C5898" s="19" t="str">
        <f>VLOOKUP(D5898,FORNECEDORES!A:D,4,0)</f>
        <v>27.093.558/0087-95</v>
      </c>
      <c r="D5898" s="13" t="s">
        <v>7171</v>
      </c>
      <c r="E5898" s="20" t="str">
        <f t="shared" si="385"/>
        <v>04 0153</v>
      </c>
      <c r="F5898" s="28" t="s">
        <v>4966</v>
      </c>
      <c r="G5898" s="21" t="str">
        <f>VLOOKUP(E5898,'FILIAIS PETZ'!A:E,5,0)</f>
        <v>PETZ TAGUATINGA</v>
      </c>
      <c r="H5898" s="20" t="str">
        <f>VLOOKUP(E5898,'FILIAIS PETZ'!A:D,4,0)</f>
        <v>TGTG-DF</v>
      </c>
      <c r="I5898" s="46">
        <v>45566</v>
      </c>
      <c r="J5898" s="9" t="s">
        <v>4980</v>
      </c>
      <c r="K5898" s="9"/>
      <c r="L5898" s="29"/>
      <c r="M5898" s="46"/>
      <c r="N5898" s="46"/>
      <c r="O5898" s="46"/>
      <c r="P5898" s="83" t="s">
        <v>4998</v>
      </c>
      <c r="Q5898" s="84">
        <v>3</v>
      </c>
      <c r="R5898" s="84">
        <v>1</v>
      </c>
      <c r="S5898" s="84">
        <v>8</v>
      </c>
      <c r="T5898" s="84" t="s">
        <v>32</v>
      </c>
      <c r="U5898" s="84">
        <v>11002</v>
      </c>
      <c r="V5898" s="84">
        <v>11002</v>
      </c>
      <c r="W5898" s="84" t="s">
        <v>5019</v>
      </c>
      <c r="X5898" s="84" t="s">
        <v>5016</v>
      </c>
      <c r="Y5898" s="84" t="s">
        <v>4980</v>
      </c>
      <c r="Z5898" s="84" t="s">
        <v>4980</v>
      </c>
      <c r="AA5898" s="84" t="s">
        <v>5732</v>
      </c>
      <c r="AB5898" s="84" t="s">
        <v>5066</v>
      </c>
      <c r="AC5898" s="84" t="s">
        <v>4999</v>
      </c>
      <c r="AD5898" s="29"/>
      <c r="AE5898" s="20" t="str">
        <f>VLOOKUP(E5898,'FILIAIS PETZ'!A:Q,17,0)</f>
        <v>CO-1</v>
      </c>
      <c r="AF5898" s="20" t="str">
        <f>VLOOKUP(E5898,'FILIAIS PETZ'!A:Q,3,0)</f>
        <v>FELICIO</v>
      </c>
      <c r="AG5898" s="20" t="str">
        <f>VLOOKUP(E5898,'FILIAIS PETZ'!A:Q,2,0)</f>
        <v>R3</v>
      </c>
      <c r="AH5898" s="75">
        <v>2330</v>
      </c>
      <c r="AI5898" s="16" t="s">
        <v>13323</v>
      </c>
      <c r="AJ5898" s="43">
        <f>VLOOKUP(E5898,'FILIAIS PETZ'!$A$2:$K$2000,11,0)</f>
        <v>18328118014916</v>
      </c>
      <c r="AK5898" s="44">
        <f t="shared" si="386"/>
        <v>18328118014916</v>
      </c>
    </row>
    <row r="5899" spans="1:37" s="14" customFormat="1" ht="15" customHeight="1" thickBot="1" x14ac:dyDescent="0.25">
      <c r="A5899" s="9"/>
      <c r="B5899" s="18">
        <f>VLOOKUP(C5899,FORNECEDORES!D:E,2,0)</f>
        <v>398395</v>
      </c>
      <c r="C5899" s="19" t="str">
        <f>VLOOKUP(D5899,FORNECEDORES!A:D,4,0)</f>
        <v>27.093.558/0087-95</v>
      </c>
      <c r="D5899" s="13" t="s">
        <v>7171</v>
      </c>
      <c r="E5899" s="20" t="str">
        <f t="shared" si="385"/>
        <v>04 0155</v>
      </c>
      <c r="F5899" s="28" t="s">
        <v>4929</v>
      </c>
      <c r="G5899" s="21" t="str">
        <f>VLOOKUP(E5899,'FILIAIS PETZ'!A:E,5,0)</f>
        <v>PETZ SETE LAGOAS</v>
      </c>
      <c r="H5899" s="20" t="str">
        <f>VLOOKUP(E5899,'FILIAIS PETZ'!A:D,4,0)</f>
        <v>STLG-MG</v>
      </c>
      <c r="I5899" s="46">
        <v>45566</v>
      </c>
      <c r="J5899" s="9" t="s">
        <v>4980</v>
      </c>
      <c r="K5899" s="9"/>
      <c r="L5899" s="29"/>
      <c r="M5899" s="46"/>
      <c r="N5899" s="46"/>
      <c r="O5899" s="46"/>
      <c r="P5899" s="83" t="s">
        <v>4998</v>
      </c>
      <c r="Q5899" s="84">
        <v>3</v>
      </c>
      <c r="R5899" s="84">
        <v>1</v>
      </c>
      <c r="S5899" s="84">
        <v>8</v>
      </c>
      <c r="T5899" s="84" t="s">
        <v>32</v>
      </c>
      <c r="U5899" s="84">
        <v>11002</v>
      </c>
      <c r="V5899" s="84">
        <v>11002</v>
      </c>
      <c r="W5899" s="84" t="s">
        <v>5019</v>
      </c>
      <c r="X5899" s="84" t="s">
        <v>5016</v>
      </c>
      <c r="Y5899" s="84" t="s">
        <v>4980</v>
      </c>
      <c r="Z5899" s="84" t="s">
        <v>4980</v>
      </c>
      <c r="AA5899" s="84" t="s">
        <v>5732</v>
      </c>
      <c r="AB5899" s="84" t="s">
        <v>5066</v>
      </c>
      <c r="AC5899" s="84" t="s">
        <v>4999</v>
      </c>
      <c r="AD5899" s="29"/>
      <c r="AE5899" s="20" t="str">
        <f>VLOOKUP(E5899,'FILIAIS PETZ'!A:Q,17,0)</f>
        <v>MG-1</v>
      </c>
      <c r="AF5899" s="20" t="str">
        <f>VLOOKUP(E5899,'FILIAIS PETZ'!A:Q,3,0)</f>
        <v>FELICIO</v>
      </c>
      <c r="AG5899" s="20" t="str">
        <f>VLOOKUP(E5899,'FILIAIS PETZ'!A:Q,2,0)</f>
        <v>R3</v>
      </c>
      <c r="AH5899" s="75">
        <v>2330</v>
      </c>
      <c r="AI5899" s="16" t="s">
        <v>13323</v>
      </c>
      <c r="AJ5899" s="43">
        <f>VLOOKUP(E5899,'FILIAIS PETZ'!$A$2:$K$2000,11,0)</f>
        <v>18328118015645</v>
      </c>
      <c r="AK5899" s="44">
        <f t="shared" si="386"/>
        <v>18328118015645</v>
      </c>
    </row>
    <row r="5900" spans="1:37" s="14" customFormat="1" ht="15" customHeight="1" thickBot="1" x14ac:dyDescent="0.25">
      <c r="A5900" s="9"/>
      <c r="B5900" s="18">
        <f>VLOOKUP(C5900,FORNECEDORES!D:E,2,0)</f>
        <v>4722</v>
      </c>
      <c r="C5900" s="19" t="str">
        <f>VLOOKUP(D5900,FORNECEDORES!A:D,4,0)</f>
        <v>08.100.057/0001-74</v>
      </c>
      <c r="D5900" s="13" t="s">
        <v>6219</v>
      </c>
      <c r="E5900" s="20" t="str">
        <f t="shared" si="385"/>
        <v>04 0156</v>
      </c>
      <c r="F5900" s="28" t="s">
        <v>4940</v>
      </c>
      <c r="G5900" s="21" t="str">
        <f>VLOOKUP(E5900,'FILIAIS PETZ'!A:E,5,0)</f>
        <v>PETZ ITAPETININGA</v>
      </c>
      <c r="H5900" s="20" t="str">
        <f>VLOOKUP(E5900,'FILIAIS PETZ'!A:D,4,0)</f>
        <v>ITPT-SP</v>
      </c>
      <c r="I5900" s="46">
        <v>45566</v>
      </c>
      <c r="J5900" s="9" t="s">
        <v>4980</v>
      </c>
      <c r="K5900" s="9"/>
      <c r="L5900" s="29"/>
      <c r="M5900" s="46"/>
      <c r="N5900" s="46"/>
      <c r="O5900" s="46"/>
      <c r="P5900" s="83" t="s">
        <v>4998</v>
      </c>
      <c r="Q5900" s="84">
        <v>3</v>
      </c>
      <c r="R5900" s="84">
        <v>1</v>
      </c>
      <c r="S5900" s="84">
        <v>8</v>
      </c>
      <c r="T5900" s="84" t="s">
        <v>32</v>
      </c>
      <c r="U5900" s="84">
        <v>11002</v>
      </c>
      <c r="V5900" s="84">
        <v>11002</v>
      </c>
      <c r="W5900" s="84" t="s">
        <v>5019</v>
      </c>
      <c r="X5900" s="84" t="s">
        <v>5016</v>
      </c>
      <c r="Y5900" s="84" t="s">
        <v>4980</v>
      </c>
      <c r="Z5900" s="84" t="s">
        <v>4980</v>
      </c>
      <c r="AA5900" s="84" t="s">
        <v>5732</v>
      </c>
      <c r="AB5900" s="84" t="s">
        <v>5066</v>
      </c>
      <c r="AC5900" s="84" t="s">
        <v>4999</v>
      </c>
      <c r="AD5900" s="29"/>
      <c r="AE5900" s="20" t="str">
        <f>VLOOKUP(E5900,'FILIAIS PETZ'!A:Q,17,0)</f>
        <v>SP7</v>
      </c>
      <c r="AF5900" s="20" t="str">
        <f>VLOOKUP(E5900,'FILIAIS PETZ'!A:Q,3,0)</f>
        <v>FELICIO</v>
      </c>
      <c r="AG5900" s="20" t="str">
        <f>VLOOKUP(E5900,'FILIAIS PETZ'!A:Q,2,0)</f>
        <v>R3</v>
      </c>
      <c r="AH5900" s="75">
        <v>2330</v>
      </c>
      <c r="AI5900" s="16" t="s">
        <v>13323</v>
      </c>
      <c r="AJ5900" s="43">
        <f>VLOOKUP(E5900,'FILIAIS PETZ'!$A$2:$K$2000,11,0)</f>
        <v>18328118014754</v>
      </c>
      <c r="AK5900" s="44">
        <f t="shared" si="386"/>
        <v>18328118014754</v>
      </c>
    </row>
    <row r="5901" spans="1:37" s="14" customFormat="1" ht="15" customHeight="1" thickBot="1" x14ac:dyDescent="0.25">
      <c r="A5901" s="9"/>
      <c r="B5901" s="18">
        <f>VLOOKUP(C5901,FORNECEDORES!D:E,2,0)</f>
        <v>398395</v>
      </c>
      <c r="C5901" s="19" t="str">
        <f>VLOOKUP(D5901,FORNECEDORES!A:D,4,0)</f>
        <v>27.093.558/0087-95</v>
      </c>
      <c r="D5901" s="13" t="s">
        <v>7171</v>
      </c>
      <c r="E5901" s="20" t="str">
        <f t="shared" si="385"/>
        <v>04 0161</v>
      </c>
      <c r="F5901" s="28" t="s">
        <v>4959</v>
      </c>
      <c r="G5901" s="21" t="str">
        <f>VLOOKUP(E5901,'FILIAIS PETZ'!A:E,5,0)</f>
        <v>PETZ CEILANDIA</v>
      </c>
      <c r="H5901" s="20" t="str">
        <f>VLOOKUP(E5901,'FILIAIS PETZ'!A:D,4,0)</f>
        <v>CDIA-DF</v>
      </c>
      <c r="I5901" s="46">
        <v>45566</v>
      </c>
      <c r="J5901" s="9" t="s">
        <v>4980</v>
      </c>
      <c r="K5901" s="9"/>
      <c r="L5901" s="29"/>
      <c r="M5901" s="46"/>
      <c r="N5901" s="46"/>
      <c r="O5901" s="46"/>
      <c r="P5901" s="83" t="s">
        <v>4998</v>
      </c>
      <c r="Q5901" s="84">
        <v>3</v>
      </c>
      <c r="R5901" s="84">
        <v>1</v>
      </c>
      <c r="S5901" s="84">
        <v>8</v>
      </c>
      <c r="T5901" s="84" t="s">
        <v>32</v>
      </c>
      <c r="U5901" s="84">
        <v>11002</v>
      </c>
      <c r="V5901" s="84">
        <v>11002</v>
      </c>
      <c r="W5901" s="84" t="s">
        <v>5019</v>
      </c>
      <c r="X5901" s="84" t="s">
        <v>5016</v>
      </c>
      <c r="Y5901" s="84" t="s">
        <v>4980</v>
      </c>
      <c r="Z5901" s="84" t="s">
        <v>4980</v>
      </c>
      <c r="AA5901" s="84" t="s">
        <v>5732</v>
      </c>
      <c r="AB5901" s="84" t="s">
        <v>5066</v>
      </c>
      <c r="AC5901" s="84" t="s">
        <v>4999</v>
      </c>
      <c r="AD5901" s="29"/>
      <c r="AE5901" s="20" t="str">
        <f>VLOOKUP(E5901,'FILIAIS PETZ'!A:Q,17,0)</f>
        <v>CO-1</v>
      </c>
      <c r="AF5901" s="20" t="str">
        <f>VLOOKUP(E5901,'FILIAIS PETZ'!A:Q,3,0)</f>
        <v>FELICIO</v>
      </c>
      <c r="AG5901" s="20" t="str">
        <f>VLOOKUP(E5901,'FILIAIS PETZ'!A:Q,2,0)</f>
        <v>R3</v>
      </c>
      <c r="AH5901" s="75">
        <v>2330</v>
      </c>
      <c r="AI5901" s="16" t="s">
        <v>13323</v>
      </c>
      <c r="AJ5901" s="43">
        <f>VLOOKUP(E5901,'FILIAIS PETZ'!$A$2:$K$2000,11,0)</f>
        <v>18328118015211</v>
      </c>
      <c r="AK5901" s="44">
        <f t="shared" si="386"/>
        <v>18328118015211</v>
      </c>
    </row>
    <row r="5902" spans="1:37" s="14" customFormat="1" ht="15" customHeight="1" thickBot="1" x14ac:dyDescent="0.25">
      <c r="A5902" s="9"/>
      <c r="B5902" s="18">
        <f>VLOOKUP(C5902,FORNECEDORES!D:E,2,0)</f>
        <v>398395</v>
      </c>
      <c r="C5902" s="19" t="str">
        <f>VLOOKUP(D5902,FORNECEDORES!A:D,4,0)</f>
        <v>27.093.558/0087-95</v>
      </c>
      <c r="D5902" s="13" t="s">
        <v>7171</v>
      </c>
      <c r="E5902" s="20" t="str">
        <f t="shared" si="385"/>
        <v>04 0162</v>
      </c>
      <c r="F5902" s="28" t="s">
        <v>5179</v>
      </c>
      <c r="G5902" s="21" t="str">
        <f>VLOOKUP(E5902,'FILIAIS PETZ'!A:E,5,0)</f>
        <v>PETZ CONTAGEM JOÃO CESAR</v>
      </c>
      <c r="H5902" s="20" t="str">
        <f>VLOOKUP(E5902,'FILIAIS PETZ'!A:D,4,0)</f>
        <v>CTJC-MG</v>
      </c>
      <c r="I5902" s="46">
        <v>45566</v>
      </c>
      <c r="J5902" s="9" t="s">
        <v>4980</v>
      </c>
      <c r="K5902" s="9"/>
      <c r="L5902" s="29"/>
      <c r="M5902" s="46"/>
      <c r="N5902" s="46"/>
      <c r="O5902" s="46"/>
      <c r="P5902" s="83" t="s">
        <v>4998</v>
      </c>
      <c r="Q5902" s="84">
        <v>3</v>
      </c>
      <c r="R5902" s="84">
        <v>1</v>
      </c>
      <c r="S5902" s="84">
        <v>8</v>
      </c>
      <c r="T5902" s="84" t="s">
        <v>32</v>
      </c>
      <c r="U5902" s="84">
        <v>11002</v>
      </c>
      <c r="V5902" s="84">
        <v>11002</v>
      </c>
      <c r="W5902" s="84" t="s">
        <v>5019</v>
      </c>
      <c r="X5902" s="84" t="s">
        <v>5016</v>
      </c>
      <c r="Y5902" s="84" t="s">
        <v>4980</v>
      </c>
      <c r="Z5902" s="84" t="s">
        <v>4980</v>
      </c>
      <c r="AA5902" s="84" t="s">
        <v>5732</v>
      </c>
      <c r="AB5902" s="84" t="s">
        <v>5066</v>
      </c>
      <c r="AC5902" s="84" t="s">
        <v>4999</v>
      </c>
      <c r="AD5902" s="29"/>
      <c r="AE5902" s="20" t="str">
        <f>VLOOKUP(E5902,'FILIAIS PETZ'!A:Q,17,0)</f>
        <v>MG-2</v>
      </c>
      <c r="AF5902" s="20" t="str">
        <f>VLOOKUP(E5902,'FILIAIS PETZ'!A:Q,3,0)</f>
        <v>FELICIO</v>
      </c>
      <c r="AG5902" s="20" t="str">
        <f>VLOOKUP(E5902,'FILIAIS PETZ'!A:Q,2,0)</f>
        <v>R3</v>
      </c>
      <c r="AH5902" s="75">
        <v>2330</v>
      </c>
      <c r="AI5902" s="16" t="s">
        <v>13323</v>
      </c>
      <c r="AJ5902" s="43">
        <f>VLOOKUP(E5902,'FILIAIS PETZ'!$A$2:$K$2000,11,0)</f>
        <v>18328118017265</v>
      </c>
      <c r="AK5902" s="44">
        <f t="shared" si="386"/>
        <v>18328118017265</v>
      </c>
    </row>
    <row r="5903" spans="1:37" s="14" customFormat="1" ht="15" customHeight="1" thickBot="1" x14ac:dyDescent="0.25">
      <c r="A5903" s="9"/>
      <c r="B5903" s="18">
        <f>VLOOKUP(C5903,FORNECEDORES!D:E,2,0)</f>
        <v>398395</v>
      </c>
      <c r="C5903" s="19" t="str">
        <f>VLOOKUP(D5903,FORNECEDORES!A:D,4,0)</f>
        <v>27.093.558/0087-95</v>
      </c>
      <c r="D5903" s="13" t="s">
        <v>7171</v>
      </c>
      <c r="E5903" s="20" t="str">
        <f t="shared" si="385"/>
        <v>04 0165</v>
      </c>
      <c r="F5903" s="28" t="s">
        <v>4935</v>
      </c>
      <c r="G5903" s="21" t="str">
        <f>VLOOKUP(E5903,'FILIAIS PETZ'!A:E,5,0)</f>
        <v>PETZ CARAPICUIBA</v>
      </c>
      <c r="H5903" s="20" t="str">
        <f>VLOOKUP(E5903,'FILIAIS PETZ'!A:D,4,0)</f>
        <v>CPIC-SP</v>
      </c>
      <c r="I5903" s="46">
        <v>45566</v>
      </c>
      <c r="J5903" s="9" t="s">
        <v>4980</v>
      </c>
      <c r="K5903" s="9"/>
      <c r="L5903" s="29"/>
      <c r="M5903" s="46"/>
      <c r="N5903" s="46"/>
      <c r="O5903" s="46"/>
      <c r="P5903" s="83" t="s">
        <v>4998</v>
      </c>
      <c r="Q5903" s="84">
        <v>3</v>
      </c>
      <c r="R5903" s="84">
        <v>1</v>
      </c>
      <c r="S5903" s="84">
        <v>8</v>
      </c>
      <c r="T5903" s="84" t="s">
        <v>32</v>
      </c>
      <c r="U5903" s="84">
        <v>11002</v>
      </c>
      <c r="V5903" s="84">
        <v>11002</v>
      </c>
      <c r="W5903" s="84" t="s">
        <v>5019</v>
      </c>
      <c r="X5903" s="84" t="s">
        <v>5016</v>
      </c>
      <c r="Y5903" s="84" t="s">
        <v>4980</v>
      </c>
      <c r="Z5903" s="84" t="s">
        <v>4980</v>
      </c>
      <c r="AA5903" s="84" t="s">
        <v>5732</v>
      </c>
      <c r="AB5903" s="84" t="s">
        <v>5066</v>
      </c>
      <c r="AC5903" s="84" t="s">
        <v>4999</v>
      </c>
      <c r="AD5903" s="29"/>
      <c r="AE5903" s="20" t="str">
        <f>VLOOKUP(E5903,'FILIAIS PETZ'!A:Q,17,0)</f>
        <v>SP7</v>
      </c>
      <c r="AF5903" s="20" t="str">
        <f>VLOOKUP(E5903,'FILIAIS PETZ'!A:Q,3,0)</f>
        <v>FELICIO</v>
      </c>
      <c r="AG5903" s="20" t="str">
        <f>VLOOKUP(E5903,'FILIAIS PETZ'!A:Q,2,0)</f>
        <v>R3</v>
      </c>
      <c r="AH5903" s="75">
        <v>2330</v>
      </c>
      <c r="AI5903" s="16" t="s">
        <v>13323</v>
      </c>
      <c r="AJ5903" s="43">
        <f>VLOOKUP(E5903,'FILIAIS PETZ'!$A$2:$K$2000,11,0)</f>
        <v>18328118015726</v>
      </c>
      <c r="AK5903" s="44">
        <f t="shared" si="386"/>
        <v>18328118015726</v>
      </c>
    </row>
    <row r="5904" spans="1:37" s="14" customFormat="1" ht="15" customHeight="1" thickBot="1" x14ac:dyDescent="0.25">
      <c r="A5904" s="9"/>
      <c r="B5904" s="18">
        <f>VLOOKUP(C5904,FORNECEDORES!D:E,2,0)</f>
        <v>398395</v>
      </c>
      <c r="C5904" s="19" t="str">
        <f>VLOOKUP(D5904,FORNECEDORES!A:D,4,0)</f>
        <v>27.093.558/0087-95</v>
      </c>
      <c r="D5904" s="13" t="s">
        <v>7171</v>
      </c>
      <c r="E5904" s="20" t="str">
        <f t="shared" si="385"/>
        <v>04 0166</v>
      </c>
      <c r="F5904" s="28" t="s">
        <v>4932</v>
      </c>
      <c r="G5904" s="21" t="str">
        <f>VLOOKUP(E5904,'FILIAIS PETZ'!A:E,5,0)</f>
        <v>PETZ SOROCABA TAUSTE</v>
      </c>
      <c r="H5904" s="20" t="str">
        <f>VLOOKUP(E5904,'FILIAIS PETZ'!A:D,4,0)</f>
        <v>SOTT-SP</v>
      </c>
      <c r="I5904" s="46">
        <v>45566</v>
      </c>
      <c r="J5904" s="9" t="s">
        <v>4980</v>
      </c>
      <c r="K5904" s="9"/>
      <c r="L5904" s="29"/>
      <c r="M5904" s="46"/>
      <c r="N5904" s="46"/>
      <c r="O5904" s="46"/>
      <c r="P5904" s="83" t="s">
        <v>4998</v>
      </c>
      <c r="Q5904" s="84">
        <v>3</v>
      </c>
      <c r="R5904" s="84">
        <v>1</v>
      </c>
      <c r="S5904" s="84">
        <v>8</v>
      </c>
      <c r="T5904" s="84" t="s">
        <v>32</v>
      </c>
      <c r="U5904" s="84">
        <v>11002</v>
      </c>
      <c r="V5904" s="84">
        <v>11002</v>
      </c>
      <c r="W5904" s="84" t="s">
        <v>5019</v>
      </c>
      <c r="X5904" s="84" t="s">
        <v>5016</v>
      </c>
      <c r="Y5904" s="84" t="s">
        <v>4980</v>
      </c>
      <c r="Z5904" s="84" t="s">
        <v>4980</v>
      </c>
      <c r="AA5904" s="84" t="s">
        <v>5732</v>
      </c>
      <c r="AB5904" s="84" t="s">
        <v>5066</v>
      </c>
      <c r="AC5904" s="84" t="s">
        <v>4999</v>
      </c>
      <c r="AD5904" s="29"/>
      <c r="AE5904" s="20" t="str">
        <f>VLOOKUP(E5904,'FILIAIS PETZ'!A:Q,17,0)</f>
        <v>SP7</v>
      </c>
      <c r="AF5904" s="20" t="str">
        <f>VLOOKUP(E5904,'FILIAIS PETZ'!A:Q,3,0)</f>
        <v>FELICIO</v>
      </c>
      <c r="AG5904" s="20" t="str">
        <f>VLOOKUP(E5904,'FILIAIS PETZ'!A:Q,2,0)</f>
        <v>R3</v>
      </c>
      <c r="AH5904" s="75">
        <v>2330</v>
      </c>
      <c r="AI5904" s="16" t="s">
        <v>13323</v>
      </c>
      <c r="AJ5904" s="43">
        <f>VLOOKUP(E5904,'FILIAIS PETZ'!$A$2:$K$2000,11,0)</f>
        <v>18328118015998</v>
      </c>
      <c r="AK5904" s="44">
        <f t="shared" si="386"/>
        <v>18328118015998</v>
      </c>
    </row>
    <row r="5905" spans="1:37" s="14" customFormat="1" ht="15" customHeight="1" thickBot="1" x14ac:dyDescent="0.25">
      <c r="A5905" s="9"/>
      <c r="B5905" s="18">
        <f>VLOOKUP(C5905,FORNECEDORES!D:E,2,0)</f>
        <v>398395</v>
      </c>
      <c r="C5905" s="19" t="str">
        <f>VLOOKUP(D5905,FORNECEDORES!A:D,4,0)</f>
        <v>27.093.558/0087-95</v>
      </c>
      <c r="D5905" s="13" t="s">
        <v>7171</v>
      </c>
      <c r="E5905" s="20" t="str">
        <f t="shared" si="385"/>
        <v>04 0168</v>
      </c>
      <c r="F5905" s="28" t="s">
        <v>4961</v>
      </c>
      <c r="G5905" s="21" t="str">
        <f>VLOOKUP(E5905,'FILIAIS PETZ'!A:E,5,0)</f>
        <v>PETZ GAMA LESTE</v>
      </c>
      <c r="H5905" s="20" t="str">
        <f>VLOOKUP(E5905,'FILIAIS PETZ'!A:D,4,0)</f>
        <v>GAMA-DF</v>
      </c>
      <c r="I5905" s="46">
        <v>45566</v>
      </c>
      <c r="J5905" s="9" t="s">
        <v>4980</v>
      </c>
      <c r="K5905" s="9"/>
      <c r="L5905" s="29"/>
      <c r="M5905" s="46"/>
      <c r="N5905" s="46"/>
      <c r="O5905" s="46"/>
      <c r="P5905" s="83" t="s">
        <v>4998</v>
      </c>
      <c r="Q5905" s="84">
        <v>3</v>
      </c>
      <c r="R5905" s="84">
        <v>1</v>
      </c>
      <c r="S5905" s="84">
        <v>8</v>
      </c>
      <c r="T5905" s="84" t="s">
        <v>32</v>
      </c>
      <c r="U5905" s="84">
        <v>11002</v>
      </c>
      <c r="V5905" s="84">
        <v>11002</v>
      </c>
      <c r="W5905" s="84" t="s">
        <v>5019</v>
      </c>
      <c r="X5905" s="84" t="s">
        <v>5016</v>
      </c>
      <c r="Y5905" s="84" t="s">
        <v>4980</v>
      </c>
      <c r="Z5905" s="84" t="s">
        <v>4980</v>
      </c>
      <c r="AA5905" s="84" t="s">
        <v>5732</v>
      </c>
      <c r="AB5905" s="84" t="s">
        <v>5066</v>
      </c>
      <c r="AC5905" s="84" t="s">
        <v>4999</v>
      </c>
      <c r="AD5905" s="29"/>
      <c r="AE5905" s="20" t="str">
        <f>VLOOKUP(E5905,'FILIAIS PETZ'!A:Q,17,0)</f>
        <v>CO-1</v>
      </c>
      <c r="AF5905" s="20" t="str">
        <f>VLOOKUP(E5905,'FILIAIS PETZ'!A:Q,3,0)</f>
        <v>FELICIO</v>
      </c>
      <c r="AG5905" s="20" t="str">
        <f>VLOOKUP(E5905,'FILIAIS PETZ'!A:Q,2,0)</f>
        <v>R3</v>
      </c>
      <c r="AH5905" s="75">
        <v>2330</v>
      </c>
      <c r="AI5905" s="16" t="s">
        <v>13323</v>
      </c>
      <c r="AJ5905" s="43">
        <f>VLOOKUP(E5905,'FILIAIS PETZ'!$A$2:$K$2000,11,0)</f>
        <v>18328118016021</v>
      </c>
      <c r="AK5905" s="44">
        <f t="shared" si="386"/>
        <v>18328118016021</v>
      </c>
    </row>
    <row r="5906" spans="1:37" s="14" customFormat="1" ht="15" customHeight="1" thickBot="1" x14ac:dyDescent="0.25">
      <c r="A5906" s="9"/>
      <c r="B5906" s="18">
        <f>VLOOKUP(C5906,FORNECEDORES!D:E,2,0)</f>
        <v>398395</v>
      </c>
      <c r="C5906" s="19" t="str">
        <f>VLOOKUP(D5906,FORNECEDORES!A:D,4,0)</f>
        <v>27.093.558/0087-95</v>
      </c>
      <c r="D5906" s="13" t="s">
        <v>7171</v>
      </c>
      <c r="E5906" s="20" t="str">
        <f t="shared" si="385"/>
        <v>04 0177</v>
      </c>
      <c r="F5906" s="28" t="s">
        <v>8982</v>
      </c>
      <c r="G5906" s="21" t="str">
        <f>VLOOKUP(E5906,'FILIAIS PETZ'!A:E,5,0)</f>
        <v>PETZ TEODORO SAMPAIO</v>
      </c>
      <c r="H5906" s="20" t="str">
        <f>VLOOKUP(E5906,'FILIAIS PETZ'!A:D,4,0)</f>
        <v>TEOD-SP</v>
      </c>
      <c r="I5906" s="46">
        <v>45566</v>
      </c>
      <c r="J5906" s="9" t="s">
        <v>4980</v>
      </c>
      <c r="K5906" s="9"/>
      <c r="L5906" s="29"/>
      <c r="M5906" s="46"/>
      <c r="N5906" s="46"/>
      <c r="O5906" s="46"/>
      <c r="P5906" s="83" t="s">
        <v>4998</v>
      </c>
      <c r="Q5906" s="84">
        <v>3</v>
      </c>
      <c r="R5906" s="84">
        <v>1</v>
      </c>
      <c r="S5906" s="84">
        <v>8</v>
      </c>
      <c r="T5906" s="84" t="s">
        <v>32</v>
      </c>
      <c r="U5906" s="84">
        <v>11002</v>
      </c>
      <c r="V5906" s="84">
        <v>11002</v>
      </c>
      <c r="W5906" s="84" t="s">
        <v>5019</v>
      </c>
      <c r="X5906" s="84" t="s">
        <v>5016</v>
      </c>
      <c r="Y5906" s="84" t="s">
        <v>4980</v>
      </c>
      <c r="Z5906" s="84" t="s">
        <v>4980</v>
      </c>
      <c r="AA5906" s="84" t="s">
        <v>5732</v>
      </c>
      <c r="AB5906" s="84" t="s">
        <v>5066</v>
      </c>
      <c r="AC5906" s="84" t="s">
        <v>4999</v>
      </c>
      <c r="AD5906" s="29"/>
      <c r="AE5906" s="20" t="str">
        <f>VLOOKUP(E5906,'FILIAIS PETZ'!A:Q,17,0)</f>
        <v>SP2</v>
      </c>
      <c r="AF5906" s="20" t="str">
        <f>VLOOKUP(E5906,'FILIAIS PETZ'!A:Q,3,0)</f>
        <v>FELICIO</v>
      </c>
      <c r="AG5906" s="20" t="str">
        <f>VLOOKUP(E5906,'FILIAIS PETZ'!A:Q,2,0)</f>
        <v>R3</v>
      </c>
      <c r="AH5906" s="75">
        <v>2330</v>
      </c>
      <c r="AI5906" s="16" t="s">
        <v>13323</v>
      </c>
      <c r="AJ5906" s="43">
        <f>VLOOKUP(E5906,'FILIAIS PETZ'!$A$2:$K$2000,11,0)</f>
        <v>18328118016455</v>
      </c>
      <c r="AK5906" s="44">
        <f t="shared" si="386"/>
        <v>18328118016455</v>
      </c>
    </row>
    <row r="5907" spans="1:37" s="14" customFormat="1" ht="15" customHeight="1" thickBot="1" x14ac:dyDescent="0.25">
      <c r="A5907" s="9"/>
      <c r="B5907" s="18">
        <f>VLOOKUP(C5907,FORNECEDORES!D:E,2,0)</f>
        <v>4722</v>
      </c>
      <c r="C5907" s="19" t="str">
        <f>VLOOKUP(D5907,FORNECEDORES!A:D,4,0)</f>
        <v>08.100.057/0001-74</v>
      </c>
      <c r="D5907" s="13" t="s">
        <v>6219</v>
      </c>
      <c r="E5907" s="20" t="str">
        <f t="shared" si="385"/>
        <v>04 0180</v>
      </c>
      <c r="F5907" s="28" t="s">
        <v>4944</v>
      </c>
      <c r="G5907" s="21" t="str">
        <f>VLOOKUP(E5907,'FILIAIS PETZ'!A:E,5,0)</f>
        <v>PETZ TORQUATO TAPAJOS</v>
      </c>
      <c r="H5907" s="20" t="str">
        <f>VLOOKUP(E5907,'FILIAIS PETZ'!A:D,4,0)</f>
        <v>TQTP-AM</v>
      </c>
      <c r="I5907" s="46">
        <v>45566</v>
      </c>
      <c r="J5907" s="9" t="s">
        <v>4980</v>
      </c>
      <c r="K5907" s="9"/>
      <c r="L5907" s="29"/>
      <c r="M5907" s="46"/>
      <c r="N5907" s="46"/>
      <c r="O5907" s="46"/>
      <c r="P5907" s="83" t="s">
        <v>4998</v>
      </c>
      <c r="Q5907" s="84">
        <v>3</v>
      </c>
      <c r="R5907" s="84">
        <v>1</v>
      </c>
      <c r="S5907" s="84">
        <v>8</v>
      </c>
      <c r="T5907" s="84" t="s">
        <v>32</v>
      </c>
      <c r="U5907" s="84">
        <v>11002</v>
      </c>
      <c r="V5907" s="84">
        <v>11002</v>
      </c>
      <c r="W5907" s="84" t="s">
        <v>5019</v>
      </c>
      <c r="X5907" s="84" t="s">
        <v>5016</v>
      </c>
      <c r="Y5907" s="84" t="s">
        <v>4980</v>
      </c>
      <c r="Z5907" s="84" t="s">
        <v>4980</v>
      </c>
      <c r="AA5907" s="84" t="s">
        <v>5732</v>
      </c>
      <c r="AB5907" s="84" t="s">
        <v>5066</v>
      </c>
      <c r="AC5907" s="84" t="s">
        <v>4999</v>
      </c>
      <c r="AD5907" s="29"/>
      <c r="AE5907" s="20" t="str">
        <f>VLOOKUP(E5907,'FILIAIS PETZ'!A:Q,17,0)</f>
        <v>CO-3</v>
      </c>
      <c r="AF5907" s="20" t="str">
        <f>VLOOKUP(E5907,'FILIAIS PETZ'!A:Q,3,0)</f>
        <v>FELICIO</v>
      </c>
      <c r="AG5907" s="20" t="str">
        <f>VLOOKUP(E5907,'FILIAIS PETZ'!A:Q,2,0)</f>
        <v>R3</v>
      </c>
      <c r="AH5907" s="75">
        <v>5570</v>
      </c>
      <c r="AI5907" s="16" t="s">
        <v>13323</v>
      </c>
      <c r="AJ5907" s="43">
        <f>VLOOKUP(E5907,'FILIAIS PETZ'!$A$2:$K$2000,11,0)</f>
        <v>18328118017346</v>
      </c>
      <c r="AK5907" s="44">
        <f t="shared" si="386"/>
        <v>18328118017346</v>
      </c>
    </row>
    <row r="5908" spans="1:37" s="14" customFormat="1" ht="15" customHeight="1" thickBot="1" x14ac:dyDescent="0.25">
      <c r="A5908" s="9"/>
      <c r="B5908" s="18">
        <f>VLOOKUP(C5908,FORNECEDORES!D:E,2,0)</f>
        <v>4722</v>
      </c>
      <c r="C5908" s="19" t="str">
        <f>VLOOKUP(D5908,FORNECEDORES!A:D,4,0)</f>
        <v>08.100.057/0001-74</v>
      </c>
      <c r="D5908" s="13" t="s">
        <v>6219</v>
      </c>
      <c r="E5908" s="20" t="str">
        <f t="shared" si="385"/>
        <v>04 0181</v>
      </c>
      <c r="F5908" s="28" t="s">
        <v>8969</v>
      </c>
      <c r="G5908" s="21" t="str">
        <f>VLOOKUP(E5908,'FILIAIS PETZ'!A:E,5,0)</f>
        <v>PETZ MAUA SHOPPING</v>
      </c>
      <c r="H5908" s="20" t="str">
        <f>VLOOKUP(E5908,'FILIAIS PETZ'!A:D,4,0)</f>
        <v>MAUA-SP</v>
      </c>
      <c r="I5908" s="46">
        <v>45566</v>
      </c>
      <c r="J5908" s="9" t="s">
        <v>4980</v>
      </c>
      <c r="K5908" s="9"/>
      <c r="L5908" s="29"/>
      <c r="M5908" s="46"/>
      <c r="N5908" s="46"/>
      <c r="O5908" s="46"/>
      <c r="P5908" s="83" t="s">
        <v>4998</v>
      </c>
      <c r="Q5908" s="84">
        <v>3</v>
      </c>
      <c r="R5908" s="84">
        <v>1</v>
      </c>
      <c r="S5908" s="84">
        <v>8</v>
      </c>
      <c r="T5908" s="84" t="s">
        <v>32</v>
      </c>
      <c r="U5908" s="84">
        <v>11002</v>
      </c>
      <c r="V5908" s="84">
        <v>11002</v>
      </c>
      <c r="W5908" s="84" t="s">
        <v>5019</v>
      </c>
      <c r="X5908" s="84" t="s">
        <v>5016</v>
      </c>
      <c r="Y5908" s="84" t="s">
        <v>4980</v>
      </c>
      <c r="Z5908" s="84" t="s">
        <v>4980</v>
      </c>
      <c r="AA5908" s="84" t="s">
        <v>5732</v>
      </c>
      <c r="AB5908" s="84" t="s">
        <v>5066</v>
      </c>
      <c r="AC5908" s="84" t="s">
        <v>4999</v>
      </c>
      <c r="AD5908" s="29"/>
      <c r="AE5908" s="20" t="str">
        <f>VLOOKUP(E5908,'FILIAIS PETZ'!A:Q,17,0)</f>
        <v>SP3</v>
      </c>
      <c r="AF5908" s="20" t="str">
        <f>VLOOKUP(E5908,'FILIAIS PETZ'!A:Q,3,0)</f>
        <v>FELICIO</v>
      </c>
      <c r="AG5908" s="20" t="str">
        <f>VLOOKUP(E5908,'FILIAIS PETZ'!A:Q,2,0)</f>
        <v>R3</v>
      </c>
      <c r="AH5908" s="75">
        <v>2330</v>
      </c>
      <c r="AI5908" s="16" t="s">
        <v>13323</v>
      </c>
      <c r="AJ5908" s="43">
        <f>VLOOKUP(E5908,'FILIAIS PETZ'!$A$2:$K$2000,11,0)</f>
        <v>18328118016617</v>
      </c>
      <c r="AK5908" s="44">
        <f t="shared" si="386"/>
        <v>18328118016617</v>
      </c>
    </row>
    <row r="5909" spans="1:37" s="14" customFormat="1" ht="15" customHeight="1" thickBot="1" x14ac:dyDescent="0.25">
      <c r="A5909" s="9"/>
      <c r="B5909" s="18">
        <f>VLOOKUP(C5909,FORNECEDORES!D:E,2,0)</f>
        <v>398395</v>
      </c>
      <c r="C5909" s="19" t="str">
        <f>VLOOKUP(D5909,FORNECEDORES!A:D,4,0)</f>
        <v>27.093.558/0087-95</v>
      </c>
      <c r="D5909" s="13" t="s">
        <v>7171</v>
      </c>
      <c r="E5909" s="20" t="str">
        <f t="shared" si="385"/>
        <v>04 0185</v>
      </c>
      <c r="F5909" s="28" t="s">
        <v>4973</v>
      </c>
      <c r="G5909" s="21" t="str">
        <f>VLOOKUP(E5909,'FILIAIS PETZ'!A:E,5,0)</f>
        <v>PETZ AV CONTORNO (ANTIGOS DADOS DE SVLB/MG - PETZ SILVA LOBO)</v>
      </c>
      <c r="H5909" s="20" t="str">
        <f>VLOOKUP(E5909,'FILIAIS PETZ'!A:D,4,0)</f>
        <v>ACTN-MG</v>
      </c>
      <c r="I5909" s="46">
        <v>45566</v>
      </c>
      <c r="J5909" s="9" t="s">
        <v>4980</v>
      </c>
      <c r="K5909" s="9"/>
      <c r="L5909" s="29"/>
      <c r="M5909" s="46"/>
      <c r="N5909" s="46"/>
      <c r="O5909" s="46"/>
      <c r="P5909" s="83" t="s">
        <v>4998</v>
      </c>
      <c r="Q5909" s="84">
        <v>3</v>
      </c>
      <c r="R5909" s="84">
        <v>1</v>
      </c>
      <c r="S5909" s="84">
        <v>8</v>
      </c>
      <c r="T5909" s="84" t="s">
        <v>32</v>
      </c>
      <c r="U5909" s="84">
        <v>11002</v>
      </c>
      <c r="V5909" s="84">
        <v>11002</v>
      </c>
      <c r="W5909" s="84" t="s">
        <v>5019</v>
      </c>
      <c r="X5909" s="84" t="s">
        <v>5016</v>
      </c>
      <c r="Y5909" s="84" t="s">
        <v>4980</v>
      </c>
      <c r="Z5909" s="84" t="s">
        <v>4980</v>
      </c>
      <c r="AA5909" s="84" t="s">
        <v>5732</v>
      </c>
      <c r="AB5909" s="84" t="s">
        <v>5066</v>
      </c>
      <c r="AC5909" s="84" t="s">
        <v>4999</v>
      </c>
      <c r="AD5909" s="29"/>
      <c r="AE5909" s="20" t="str">
        <f>VLOOKUP(E5909,'FILIAIS PETZ'!A:Q,17,0)</f>
        <v>MG-1</v>
      </c>
      <c r="AF5909" s="20" t="str">
        <f>VLOOKUP(E5909,'FILIAIS PETZ'!A:Q,3,0)</f>
        <v>FELICIO</v>
      </c>
      <c r="AG5909" s="20" t="str">
        <f>VLOOKUP(E5909,'FILIAIS PETZ'!A:Q,2,0)</f>
        <v>R3</v>
      </c>
      <c r="AH5909" s="75">
        <v>2330</v>
      </c>
      <c r="AI5909" s="16" t="s">
        <v>13323</v>
      </c>
      <c r="AJ5909" s="43">
        <f>VLOOKUP(E5909,'FILIAIS PETZ'!$A$2:$K$2000,11,0)</f>
        <v>18328118017931</v>
      </c>
      <c r="AK5909" s="44">
        <f t="shared" si="386"/>
        <v>18328118017931</v>
      </c>
    </row>
    <row r="5910" spans="1:37" s="14" customFormat="1" ht="15" customHeight="1" thickBot="1" x14ac:dyDescent="0.25">
      <c r="A5910" s="9"/>
      <c r="B5910" s="18">
        <f>VLOOKUP(C5910,FORNECEDORES!D:E,2,0)</f>
        <v>398395</v>
      </c>
      <c r="C5910" s="19" t="str">
        <f>VLOOKUP(D5910,FORNECEDORES!A:D,4,0)</f>
        <v>27.093.558/0087-95</v>
      </c>
      <c r="D5910" s="13" t="s">
        <v>7171</v>
      </c>
      <c r="E5910" s="20" t="str">
        <f t="shared" si="385"/>
        <v>04 0198</v>
      </c>
      <c r="F5910" s="28" t="s">
        <v>4967</v>
      </c>
      <c r="G5910" s="21" t="str">
        <f>VLOOKUP(E5910,'FILIAIS PETZ'!A:E,5,0)</f>
        <v>PETZ SHOPPING SUL VALPARAISO</v>
      </c>
      <c r="H5910" s="20" t="str">
        <f>VLOOKUP(E5910,'FILIAIS PETZ'!A:D,4,0)</f>
        <v>VALP-GO</v>
      </c>
      <c r="I5910" s="46">
        <v>45566</v>
      </c>
      <c r="J5910" s="9" t="s">
        <v>4980</v>
      </c>
      <c r="K5910" s="9"/>
      <c r="L5910" s="29"/>
      <c r="M5910" s="46"/>
      <c r="N5910" s="46"/>
      <c r="O5910" s="46"/>
      <c r="P5910" s="83" t="s">
        <v>4998</v>
      </c>
      <c r="Q5910" s="84">
        <v>3</v>
      </c>
      <c r="R5910" s="84">
        <v>1</v>
      </c>
      <c r="S5910" s="84">
        <v>8</v>
      </c>
      <c r="T5910" s="84" t="s">
        <v>32</v>
      </c>
      <c r="U5910" s="84">
        <v>11002</v>
      </c>
      <c r="V5910" s="84">
        <v>11002</v>
      </c>
      <c r="W5910" s="84" t="s">
        <v>5019</v>
      </c>
      <c r="X5910" s="84" t="s">
        <v>5016</v>
      </c>
      <c r="Y5910" s="84" t="s">
        <v>4980</v>
      </c>
      <c r="Z5910" s="84" t="s">
        <v>4980</v>
      </c>
      <c r="AA5910" s="84" t="s">
        <v>5732</v>
      </c>
      <c r="AB5910" s="84" t="s">
        <v>5066</v>
      </c>
      <c r="AC5910" s="84" t="s">
        <v>4999</v>
      </c>
      <c r="AD5910" s="29"/>
      <c r="AE5910" s="20" t="str">
        <f>VLOOKUP(E5910,'FILIAIS PETZ'!A:Q,17,0)</f>
        <v>CO-1</v>
      </c>
      <c r="AF5910" s="20" t="str">
        <f>VLOOKUP(E5910,'FILIAIS PETZ'!A:Q,3,0)</f>
        <v>FELICIO</v>
      </c>
      <c r="AG5910" s="20" t="str">
        <f>VLOOKUP(E5910,'FILIAIS PETZ'!A:Q,2,0)</f>
        <v>R3</v>
      </c>
      <c r="AH5910" s="75">
        <v>2330</v>
      </c>
      <c r="AI5910" s="16" t="s">
        <v>13323</v>
      </c>
      <c r="AJ5910" s="43">
        <f>VLOOKUP(E5910,'FILIAIS PETZ'!$A$2:$K$2000,11,0)</f>
        <v>18328118019390</v>
      </c>
      <c r="AK5910" s="44">
        <f t="shared" si="386"/>
        <v>18328118019390</v>
      </c>
    </row>
    <row r="5911" spans="1:37" s="14" customFormat="1" ht="15" customHeight="1" thickBot="1" x14ac:dyDescent="0.25">
      <c r="A5911" s="9"/>
      <c r="B5911" s="18">
        <f>VLOOKUP(C5911,FORNECEDORES!D:E,2,0)</f>
        <v>398395</v>
      </c>
      <c r="C5911" s="19" t="str">
        <f>VLOOKUP(D5911,FORNECEDORES!A:D,4,0)</f>
        <v>27.093.558/0087-95</v>
      </c>
      <c r="D5911" s="13" t="s">
        <v>7171</v>
      </c>
      <c r="E5911" s="20" t="str">
        <f t="shared" si="385"/>
        <v>04 0200</v>
      </c>
      <c r="F5911" s="28" t="s">
        <v>4960</v>
      </c>
      <c r="G5911" s="21" t="str">
        <f>VLOOKUP(E5911,'FILIAIS PETZ'!A:E,5,0)</f>
        <v>PETZ BRASILIA W3 NORTE</v>
      </c>
      <c r="H5911" s="20" t="str">
        <f>VLOOKUP(E5911,'FILIAIS PETZ'!A:D,4,0)</f>
        <v>W3NT-DF</v>
      </c>
      <c r="I5911" s="46">
        <v>45566</v>
      </c>
      <c r="J5911" s="9" t="s">
        <v>4980</v>
      </c>
      <c r="K5911" s="9"/>
      <c r="L5911" s="29"/>
      <c r="M5911" s="46"/>
      <c r="N5911" s="46"/>
      <c r="O5911" s="46"/>
      <c r="P5911" s="83" t="s">
        <v>4998</v>
      </c>
      <c r="Q5911" s="84">
        <v>3</v>
      </c>
      <c r="R5911" s="84">
        <v>1</v>
      </c>
      <c r="S5911" s="84">
        <v>8</v>
      </c>
      <c r="T5911" s="84" t="s">
        <v>32</v>
      </c>
      <c r="U5911" s="84">
        <v>11002</v>
      </c>
      <c r="V5911" s="84">
        <v>11002</v>
      </c>
      <c r="W5911" s="84" t="s">
        <v>5019</v>
      </c>
      <c r="X5911" s="84" t="s">
        <v>5016</v>
      </c>
      <c r="Y5911" s="84" t="s">
        <v>4980</v>
      </c>
      <c r="Z5911" s="84" t="s">
        <v>4980</v>
      </c>
      <c r="AA5911" s="84" t="s">
        <v>5732</v>
      </c>
      <c r="AB5911" s="84" t="s">
        <v>5066</v>
      </c>
      <c r="AC5911" s="84" t="s">
        <v>4999</v>
      </c>
      <c r="AD5911" s="29"/>
      <c r="AE5911" s="20" t="str">
        <f>VLOOKUP(E5911,'FILIAIS PETZ'!A:Q,17,0)</f>
        <v>CO-2</v>
      </c>
      <c r="AF5911" s="20" t="str">
        <f>VLOOKUP(E5911,'FILIAIS PETZ'!A:Q,3,0)</f>
        <v>FELICIO</v>
      </c>
      <c r="AG5911" s="20" t="str">
        <f>VLOOKUP(E5911,'FILIAIS PETZ'!A:Q,2,0)</f>
        <v>R3</v>
      </c>
      <c r="AH5911" s="75">
        <v>2330</v>
      </c>
      <c r="AI5911" s="16" t="s">
        <v>13323</v>
      </c>
      <c r="AJ5911" s="43">
        <f>VLOOKUP(E5911,'FILIAIS PETZ'!$A$2:$K$2000,11,0)</f>
        <v>18328118018660</v>
      </c>
      <c r="AK5911" s="44">
        <f t="shared" si="386"/>
        <v>18328118018660</v>
      </c>
    </row>
    <row r="5912" spans="1:37" s="14" customFormat="1" ht="15" customHeight="1" thickBot="1" x14ac:dyDescent="0.25">
      <c r="A5912" s="9"/>
      <c r="B5912" s="18">
        <f>VLOOKUP(C5912,FORNECEDORES!D:E,2,0)</f>
        <v>398395</v>
      </c>
      <c r="C5912" s="19" t="str">
        <f>VLOOKUP(D5912,FORNECEDORES!A:D,4,0)</f>
        <v>27.093.558/0087-95</v>
      </c>
      <c r="D5912" s="13" t="s">
        <v>7171</v>
      </c>
      <c r="E5912" s="20" t="str">
        <f t="shared" ref="E5912:E5975" si="387">CONCATENATE("04 ",F5912)</f>
        <v>04 0207</v>
      </c>
      <c r="F5912" s="28" t="s">
        <v>4962</v>
      </c>
      <c r="G5912" s="21" t="str">
        <f>VLOOKUP(E5912,'FILIAIS PETZ'!A:E,5,0)</f>
        <v>PETZ GILBERTO SALOMÃO</v>
      </c>
      <c r="H5912" s="20" t="str">
        <f>VLOOKUP(E5912,'FILIAIS PETZ'!A:D,4,0)</f>
        <v>GBSL-DF</v>
      </c>
      <c r="I5912" s="46">
        <v>45566</v>
      </c>
      <c r="J5912" s="9" t="s">
        <v>4980</v>
      </c>
      <c r="K5912" s="9"/>
      <c r="L5912" s="29"/>
      <c r="M5912" s="46"/>
      <c r="N5912" s="46"/>
      <c r="O5912" s="46"/>
      <c r="P5912" s="83" t="s">
        <v>4998</v>
      </c>
      <c r="Q5912" s="84">
        <v>3</v>
      </c>
      <c r="R5912" s="84">
        <v>1</v>
      </c>
      <c r="S5912" s="84">
        <v>8</v>
      </c>
      <c r="T5912" s="84" t="s">
        <v>32</v>
      </c>
      <c r="U5912" s="84">
        <v>11002</v>
      </c>
      <c r="V5912" s="84">
        <v>11002</v>
      </c>
      <c r="W5912" s="84" t="s">
        <v>5019</v>
      </c>
      <c r="X5912" s="84" t="s">
        <v>5016</v>
      </c>
      <c r="Y5912" s="84" t="s">
        <v>4980</v>
      </c>
      <c r="Z5912" s="84" t="s">
        <v>4980</v>
      </c>
      <c r="AA5912" s="84" t="s">
        <v>5732</v>
      </c>
      <c r="AB5912" s="84" t="s">
        <v>5066</v>
      </c>
      <c r="AC5912" s="84" t="s">
        <v>4999</v>
      </c>
      <c r="AD5912" s="29"/>
      <c r="AE5912" s="20" t="str">
        <f>VLOOKUP(E5912,'FILIAIS PETZ'!A:Q,17,0)</f>
        <v>CO-1</v>
      </c>
      <c r="AF5912" s="20" t="str">
        <f>VLOOKUP(E5912,'FILIAIS PETZ'!A:Q,3,0)</f>
        <v>FELICIO</v>
      </c>
      <c r="AG5912" s="20" t="str">
        <f>VLOOKUP(E5912,'FILIAIS PETZ'!A:Q,2,0)</f>
        <v>R3</v>
      </c>
      <c r="AH5912" s="75">
        <v>2330</v>
      </c>
      <c r="AI5912" s="16" t="s">
        <v>13323</v>
      </c>
      <c r="AJ5912" s="43">
        <f>VLOOKUP(E5912,'FILIAIS PETZ'!$A$2:$K$2000,11,0)</f>
        <v>18328118020215</v>
      </c>
      <c r="AK5912" s="44">
        <f t="shared" si="386"/>
        <v>18328118020215</v>
      </c>
    </row>
    <row r="5913" spans="1:37" s="14" customFormat="1" ht="15" customHeight="1" thickBot="1" x14ac:dyDescent="0.25">
      <c r="A5913" s="9"/>
      <c r="B5913" s="18">
        <f>VLOOKUP(C5913,FORNECEDORES!D:E,2,0)</f>
        <v>4722</v>
      </c>
      <c r="C5913" s="19" t="str">
        <f>VLOOKUP(D5913,FORNECEDORES!A:D,4,0)</f>
        <v>08.100.057/0001-74</v>
      </c>
      <c r="D5913" s="13" t="s">
        <v>6219</v>
      </c>
      <c r="E5913" s="20" t="str">
        <f t="shared" si="387"/>
        <v>04 0208</v>
      </c>
      <c r="F5913" s="28" t="s">
        <v>8975</v>
      </c>
      <c r="G5913" s="21" t="str">
        <f>VLOOKUP(E5913,'FILIAIS PETZ'!A:E,5,0)</f>
        <v>PETZ AVENIDA ANGELICA</v>
      </c>
      <c r="H5913" s="20" t="str">
        <f>VLOOKUP(E5913,'FILIAIS PETZ'!A:D,4,0)</f>
        <v>ANGL-SP</v>
      </c>
      <c r="I5913" s="46">
        <v>45566</v>
      </c>
      <c r="J5913" s="9" t="s">
        <v>4980</v>
      </c>
      <c r="K5913" s="9"/>
      <c r="L5913" s="29"/>
      <c r="M5913" s="46"/>
      <c r="N5913" s="46"/>
      <c r="O5913" s="46"/>
      <c r="P5913" s="83" t="s">
        <v>4998</v>
      </c>
      <c r="Q5913" s="84">
        <v>3</v>
      </c>
      <c r="R5913" s="84">
        <v>1</v>
      </c>
      <c r="S5913" s="84">
        <v>8</v>
      </c>
      <c r="T5913" s="84" t="s">
        <v>32</v>
      </c>
      <c r="U5913" s="84">
        <v>11002</v>
      </c>
      <c r="V5913" s="84">
        <v>11002</v>
      </c>
      <c r="W5913" s="84" t="s">
        <v>5019</v>
      </c>
      <c r="X5913" s="84" t="s">
        <v>5016</v>
      </c>
      <c r="Y5913" s="84" t="s">
        <v>4980</v>
      </c>
      <c r="Z5913" s="84" t="s">
        <v>4980</v>
      </c>
      <c r="AA5913" s="84" t="s">
        <v>5732</v>
      </c>
      <c r="AB5913" s="84" t="s">
        <v>5066</v>
      </c>
      <c r="AC5913" s="84" t="s">
        <v>4999</v>
      </c>
      <c r="AD5913" s="29"/>
      <c r="AE5913" s="20" t="str">
        <f>VLOOKUP(E5913,'FILIAIS PETZ'!A:Q,17,0)</f>
        <v>SP2</v>
      </c>
      <c r="AF5913" s="20" t="str">
        <f>VLOOKUP(E5913,'FILIAIS PETZ'!A:Q,3,0)</f>
        <v>FELICIO</v>
      </c>
      <c r="AG5913" s="20" t="str">
        <f>VLOOKUP(E5913,'FILIAIS PETZ'!A:Q,2,0)</f>
        <v>R3</v>
      </c>
      <c r="AH5913" s="75">
        <v>2330</v>
      </c>
      <c r="AI5913" s="16" t="s">
        <v>13323</v>
      </c>
      <c r="AJ5913" s="43">
        <f>VLOOKUP(E5913,'FILIAIS PETZ'!$A$2:$K$2000,11,0)</f>
        <v>18328118019551</v>
      </c>
      <c r="AK5913" s="44">
        <f t="shared" si="386"/>
        <v>18328118019551</v>
      </c>
    </row>
    <row r="5914" spans="1:37" s="14" customFormat="1" ht="15" customHeight="1" thickBot="1" x14ac:dyDescent="0.25">
      <c r="A5914" s="9"/>
      <c r="B5914" s="18">
        <f>VLOOKUP(C5914,FORNECEDORES!D:E,2,0)</f>
        <v>4722</v>
      </c>
      <c r="C5914" s="19" t="str">
        <f>VLOOKUP(D5914,FORNECEDORES!A:D,4,0)</f>
        <v>08.100.057/0001-74</v>
      </c>
      <c r="D5914" s="13" t="s">
        <v>6219</v>
      </c>
      <c r="E5914" s="20" t="str">
        <f t="shared" si="387"/>
        <v>04 0211</v>
      </c>
      <c r="F5914" s="28" t="s">
        <v>4974</v>
      </c>
      <c r="G5914" s="21" t="str">
        <f>VLOOKUP(E5914,'FILIAIS PETZ'!A:E,5,0)</f>
        <v>PETZ CASTELO BH</v>
      </c>
      <c r="H5914" s="20" t="str">
        <f>VLOOKUP(E5914,'FILIAIS PETZ'!A:D,4,0)</f>
        <v>CTLO-MG</v>
      </c>
      <c r="I5914" s="46">
        <v>45566</v>
      </c>
      <c r="J5914" s="9" t="s">
        <v>4980</v>
      </c>
      <c r="K5914" s="9"/>
      <c r="L5914" s="29"/>
      <c r="M5914" s="46"/>
      <c r="N5914" s="46"/>
      <c r="O5914" s="46"/>
      <c r="P5914" s="83" t="s">
        <v>4998</v>
      </c>
      <c r="Q5914" s="84">
        <v>3</v>
      </c>
      <c r="R5914" s="84">
        <v>1</v>
      </c>
      <c r="S5914" s="84">
        <v>8</v>
      </c>
      <c r="T5914" s="84" t="s">
        <v>32</v>
      </c>
      <c r="U5914" s="84">
        <v>11002</v>
      </c>
      <c r="V5914" s="84">
        <v>11002</v>
      </c>
      <c r="W5914" s="84" t="s">
        <v>5019</v>
      </c>
      <c r="X5914" s="84" t="s">
        <v>5016</v>
      </c>
      <c r="Y5914" s="84" t="s">
        <v>4980</v>
      </c>
      <c r="Z5914" s="84" t="s">
        <v>4980</v>
      </c>
      <c r="AA5914" s="84" t="s">
        <v>5732</v>
      </c>
      <c r="AB5914" s="84" t="s">
        <v>5066</v>
      </c>
      <c r="AC5914" s="84" t="s">
        <v>4999</v>
      </c>
      <c r="AD5914" s="29"/>
      <c r="AE5914" s="20" t="str">
        <f>VLOOKUP(E5914,'FILIAIS PETZ'!A:Q,17,0)</f>
        <v>MG-1</v>
      </c>
      <c r="AF5914" s="20" t="str">
        <f>VLOOKUP(E5914,'FILIAIS PETZ'!A:Q,3,0)</f>
        <v>FELICIO</v>
      </c>
      <c r="AG5914" s="20" t="str">
        <f>VLOOKUP(E5914,'FILIAIS PETZ'!A:Q,2,0)</f>
        <v>R3</v>
      </c>
      <c r="AH5914" s="75">
        <v>2330</v>
      </c>
      <c r="AI5914" s="16" t="s">
        <v>13323</v>
      </c>
      <c r="AJ5914" s="43">
        <f>VLOOKUP(E5914,'FILIAIS PETZ'!$A$2:$K$2000,11,0)</f>
        <v>18328118019985</v>
      </c>
      <c r="AK5914" s="44">
        <f t="shared" si="386"/>
        <v>18328118019985</v>
      </c>
    </row>
    <row r="5915" spans="1:37" s="14" customFormat="1" ht="15" customHeight="1" thickBot="1" x14ac:dyDescent="0.25">
      <c r="A5915" s="9"/>
      <c r="B5915" s="18">
        <f>VLOOKUP(C5915,FORNECEDORES!D:E,2,0)</f>
        <v>4722</v>
      </c>
      <c r="C5915" s="19" t="str">
        <f>VLOOKUP(D5915,FORNECEDORES!A:D,4,0)</f>
        <v>08.100.057/0001-74</v>
      </c>
      <c r="D5915" s="13" t="s">
        <v>6219</v>
      </c>
      <c r="E5915" s="20" t="str">
        <f t="shared" si="387"/>
        <v>04 0214</v>
      </c>
      <c r="F5915" s="28" t="s">
        <v>12553</v>
      </c>
      <c r="G5915" s="21" t="str">
        <f>VLOOKUP(E5915,'FILIAIS PETZ'!A:E,5,0)</f>
        <v>PETZ PONTA NEGRA</v>
      </c>
      <c r="H5915" s="20" t="str">
        <f>VLOOKUP(E5915,'FILIAIS PETZ'!A:D,4,0)</f>
        <v>PTNG-AM</v>
      </c>
      <c r="I5915" s="46">
        <v>45566</v>
      </c>
      <c r="J5915" s="9" t="s">
        <v>4980</v>
      </c>
      <c r="K5915" s="9"/>
      <c r="L5915" s="29"/>
      <c r="M5915" s="46"/>
      <c r="N5915" s="46"/>
      <c r="O5915" s="46"/>
      <c r="P5915" s="83" t="s">
        <v>4998</v>
      </c>
      <c r="Q5915" s="84">
        <v>3</v>
      </c>
      <c r="R5915" s="84">
        <v>1</v>
      </c>
      <c r="S5915" s="84">
        <v>8</v>
      </c>
      <c r="T5915" s="84" t="s">
        <v>32</v>
      </c>
      <c r="U5915" s="84">
        <v>11002</v>
      </c>
      <c r="V5915" s="84">
        <v>11002</v>
      </c>
      <c r="W5915" s="84" t="s">
        <v>5019</v>
      </c>
      <c r="X5915" s="84" t="s">
        <v>5016</v>
      </c>
      <c r="Y5915" s="84" t="s">
        <v>4980</v>
      </c>
      <c r="Z5915" s="84" t="s">
        <v>4980</v>
      </c>
      <c r="AA5915" s="84" t="s">
        <v>5732</v>
      </c>
      <c r="AB5915" s="84" t="s">
        <v>5066</v>
      </c>
      <c r="AC5915" s="84" t="s">
        <v>4999</v>
      </c>
      <c r="AD5915" s="29"/>
      <c r="AE5915" s="20" t="str">
        <f>VLOOKUP(E5915,'FILIAIS PETZ'!A:Q,17,0)</f>
        <v>CO-3</v>
      </c>
      <c r="AF5915" s="20" t="str">
        <f>VLOOKUP(E5915,'FILIAIS PETZ'!A:Q,3,0)</f>
        <v>FELICIO</v>
      </c>
      <c r="AG5915" s="20" t="str">
        <f>VLOOKUP(E5915,'FILIAIS PETZ'!A:Q,2,0)</f>
        <v>R3</v>
      </c>
      <c r="AH5915" s="75">
        <v>2330</v>
      </c>
      <c r="AI5915" s="16" t="s">
        <v>13323</v>
      </c>
      <c r="AJ5915" s="43">
        <f>VLOOKUP(E5915,'FILIAIS PETZ'!$A$2:$K$2000,11,0)</f>
        <v>18328118019713</v>
      </c>
      <c r="AK5915" s="44">
        <f t="shared" si="386"/>
        <v>18328118019713</v>
      </c>
    </row>
    <row r="5916" spans="1:37" s="14" customFormat="1" ht="15" customHeight="1" thickBot="1" x14ac:dyDescent="0.25">
      <c r="A5916" s="9"/>
      <c r="B5916" s="18">
        <f>VLOOKUP(C5916,FORNECEDORES!D:E,2,0)</f>
        <v>398395</v>
      </c>
      <c r="C5916" s="19" t="str">
        <f>VLOOKUP(D5916,FORNECEDORES!A:D,4,0)</f>
        <v>27.093.558/0087-95</v>
      </c>
      <c r="D5916" s="13" t="s">
        <v>7171</v>
      </c>
      <c r="E5916" s="20" t="str">
        <f t="shared" si="387"/>
        <v>04 0221</v>
      </c>
      <c r="F5916" s="28" t="s">
        <v>8980</v>
      </c>
      <c r="G5916" s="21" t="str">
        <f>VLOOKUP(E5916,'FILIAIS PETZ'!A:E,5,0)</f>
        <v>PETZ GASTAO VIDIGAL</v>
      </c>
      <c r="H5916" s="20" t="str">
        <f>VLOOKUP(E5916,'FILIAIS PETZ'!A:D,4,0)</f>
        <v>GVDL-SP</v>
      </c>
      <c r="I5916" s="46">
        <v>45566</v>
      </c>
      <c r="J5916" s="9" t="s">
        <v>4980</v>
      </c>
      <c r="K5916" s="9"/>
      <c r="L5916" s="29"/>
      <c r="M5916" s="46"/>
      <c r="N5916" s="46"/>
      <c r="O5916" s="46"/>
      <c r="P5916" s="83" t="s">
        <v>4998</v>
      </c>
      <c r="Q5916" s="84">
        <v>3</v>
      </c>
      <c r="R5916" s="84">
        <v>1</v>
      </c>
      <c r="S5916" s="84">
        <v>8</v>
      </c>
      <c r="T5916" s="84" t="s">
        <v>32</v>
      </c>
      <c r="U5916" s="84">
        <v>11002</v>
      </c>
      <c r="V5916" s="84">
        <v>11002</v>
      </c>
      <c r="W5916" s="84" t="s">
        <v>5019</v>
      </c>
      <c r="X5916" s="84" t="s">
        <v>5016</v>
      </c>
      <c r="Y5916" s="84" t="s">
        <v>4980</v>
      </c>
      <c r="Z5916" s="84" t="s">
        <v>4980</v>
      </c>
      <c r="AA5916" s="84" t="s">
        <v>5732</v>
      </c>
      <c r="AB5916" s="84" t="s">
        <v>5066</v>
      </c>
      <c r="AC5916" s="84" t="s">
        <v>4999</v>
      </c>
      <c r="AD5916" s="29"/>
      <c r="AE5916" s="20" t="str">
        <f>VLOOKUP(E5916,'FILIAIS PETZ'!A:Q,17,0)</f>
        <v>SP7</v>
      </c>
      <c r="AF5916" s="20" t="str">
        <f>VLOOKUP(E5916,'FILIAIS PETZ'!A:Q,3,0)</f>
        <v>FELICIO</v>
      </c>
      <c r="AG5916" s="20" t="str">
        <f>VLOOKUP(E5916,'FILIAIS PETZ'!A:Q,2,0)</f>
        <v>R3</v>
      </c>
      <c r="AH5916" s="75">
        <v>2330</v>
      </c>
      <c r="AI5916" s="16" t="s">
        <v>13323</v>
      </c>
      <c r="AJ5916" s="43">
        <f>VLOOKUP(E5916,'FILIAIS PETZ'!$A$2:$K$2000,11,0)</f>
        <v>18328118021025</v>
      </c>
      <c r="AK5916" s="44">
        <f t="shared" si="386"/>
        <v>18328118021025</v>
      </c>
    </row>
    <row r="5917" spans="1:37" s="14" customFormat="1" ht="15" customHeight="1" thickBot="1" x14ac:dyDescent="0.25">
      <c r="A5917" s="9"/>
      <c r="B5917" s="18">
        <f>VLOOKUP(C5917,FORNECEDORES!D:E,2,0)</f>
        <v>398395</v>
      </c>
      <c r="C5917" s="19" t="str">
        <f>VLOOKUP(D5917,FORNECEDORES!A:D,4,0)</f>
        <v>27.093.558/0087-95</v>
      </c>
      <c r="D5917" s="13" t="s">
        <v>7171</v>
      </c>
      <c r="E5917" s="20" t="str">
        <f t="shared" si="387"/>
        <v>04 0223</v>
      </c>
      <c r="F5917" s="28" t="s">
        <v>4977</v>
      </c>
      <c r="G5917" s="21" t="str">
        <f>VLOOKUP(E5917,'FILIAIS PETZ'!A:E,5,0)</f>
        <v>PETZ IPATINGA (ANTIGA BETIM AMERICAS/MG)</v>
      </c>
      <c r="H5917" s="20" t="str">
        <f>VLOOKUP(E5917,'FILIAIS PETZ'!A:D,4,0)</f>
        <v>IPTG-MG</v>
      </c>
      <c r="I5917" s="46">
        <v>45566</v>
      </c>
      <c r="J5917" s="9" t="s">
        <v>4980</v>
      </c>
      <c r="K5917" s="9"/>
      <c r="L5917" s="29"/>
      <c r="M5917" s="46"/>
      <c r="N5917" s="46"/>
      <c r="O5917" s="46"/>
      <c r="P5917" s="83" t="s">
        <v>4998</v>
      </c>
      <c r="Q5917" s="84">
        <v>3</v>
      </c>
      <c r="R5917" s="84">
        <v>1</v>
      </c>
      <c r="S5917" s="84">
        <v>8</v>
      </c>
      <c r="T5917" s="84" t="s">
        <v>32</v>
      </c>
      <c r="U5917" s="84">
        <v>11002</v>
      </c>
      <c r="V5917" s="84">
        <v>11002</v>
      </c>
      <c r="W5917" s="84" t="s">
        <v>5019</v>
      </c>
      <c r="X5917" s="84" t="s">
        <v>5016</v>
      </c>
      <c r="Y5917" s="84" t="s">
        <v>4980</v>
      </c>
      <c r="Z5917" s="84" t="s">
        <v>4980</v>
      </c>
      <c r="AA5917" s="84" t="s">
        <v>5732</v>
      </c>
      <c r="AB5917" s="84" t="s">
        <v>5066</v>
      </c>
      <c r="AC5917" s="84" t="s">
        <v>4999</v>
      </c>
      <c r="AD5917" s="29"/>
      <c r="AE5917" s="20" t="str">
        <f>VLOOKUP(E5917,'FILIAIS PETZ'!A:Q,17,0)</f>
        <v>MG-2</v>
      </c>
      <c r="AF5917" s="20" t="str">
        <f>VLOOKUP(E5917,'FILIAIS PETZ'!A:Q,3,0)</f>
        <v>FELICIO</v>
      </c>
      <c r="AG5917" s="20" t="str">
        <f>VLOOKUP(E5917,'FILIAIS PETZ'!A:Q,2,0)</f>
        <v>R3</v>
      </c>
      <c r="AH5917" s="75">
        <v>2330</v>
      </c>
      <c r="AI5917" s="16" t="s">
        <v>13323</v>
      </c>
      <c r="AJ5917" s="43" t="str">
        <f>VLOOKUP(E5917,'FILIAIS PETZ'!$A$2:$K$2000,11,0)</f>
        <v>18.328.118/0213-78</v>
      </c>
      <c r="AK5917" s="44" t="str">
        <f t="shared" si="386"/>
        <v>18.328.118/0213-78</v>
      </c>
    </row>
    <row r="5918" spans="1:37" s="14" customFormat="1" ht="15" customHeight="1" thickBot="1" x14ac:dyDescent="0.25">
      <c r="A5918" s="9"/>
      <c r="B5918" s="18">
        <f>VLOOKUP(C5918,FORNECEDORES!D:E,2,0)</f>
        <v>4722</v>
      </c>
      <c r="C5918" s="19" t="str">
        <f>VLOOKUP(D5918,FORNECEDORES!A:D,4,0)</f>
        <v>08.100.057/0001-74</v>
      </c>
      <c r="D5918" s="13" t="s">
        <v>6219</v>
      </c>
      <c r="E5918" s="20" t="str">
        <f t="shared" si="387"/>
        <v>04 0224</v>
      </c>
      <c r="F5918" s="28" t="s">
        <v>4941</v>
      </c>
      <c r="G5918" s="21" t="str">
        <f>VLOOKUP(E5918,'FILIAIS PETZ'!A:E,5,0)</f>
        <v>PETZ NORTE SUL PLAZA</v>
      </c>
      <c r="H5918" s="20" t="str">
        <f>VLOOKUP(E5918,'FILIAIS PETZ'!A:D,4,0)</f>
        <v>NSPL-MS</v>
      </c>
      <c r="I5918" s="46">
        <v>45566</v>
      </c>
      <c r="J5918" s="9" t="s">
        <v>4980</v>
      </c>
      <c r="K5918" s="9"/>
      <c r="L5918" s="29"/>
      <c r="M5918" s="46"/>
      <c r="N5918" s="46"/>
      <c r="O5918" s="46"/>
      <c r="P5918" s="83" t="s">
        <v>4998</v>
      </c>
      <c r="Q5918" s="84">
        <v>3</v>
      </c>
      <c r="R5918" s="84">
        <v>1</v>
      </c>
      <c r="S5918" s="84">
        <v>8</v>
      </c>
      <c r="T5918" s="84" t="s">
        <v>32</v>
      </c>
      <c r="U5918" s="84">
        <v>11002</v>
      </c>
      <c r="V5918" s="84">
        <v>11002</v>
      </c>
      <c r="W5918" s="84" t="s">
        <v>5019</v>
      </c>
      <c r="X5918" s="84" t="s">
        <v>5016</v>
      </c>
      <c r="Y5918" s="84" t="s">
        <v>4980</v>
      </c>
      <c r="Z5918" s="84" t="s">
        <v>4980</v>
      </c>
      <c r="AA5918" s="84" t="s">
        <v>5732</v>
      </c>
      <c r="AB5918" s="84" t="s">
        <v>5066</v>
      </c>
      <c r="AC5918" s="84" t="s">
        <v>4999</v>
      </c>
      <c r="AD5918" s="29"/>
      <c r="AE5918" s="20" t="str">
        <f>VLOOKUP(E5918,'FILIAIS PETZ'!A:Q,17,0)</f>
        <v>CO-1</v>
      </c>
      <c r="AF5918" s="20" t="str">
        <f>VLOOKUP(E5918,'FILIAIS PETZ'!A:Q,3,0)</f>
        <v>FELICIO</v>
      </c>
      <c r="AG5918" s="20" t="str">
        <f>VLOOKUP(E5918,'FILIAIS PETZ'!A:Q,2,0)</f>
        <v>R3</v>
      </c>
      <c r="AH5918" s="75">
        <v>2330</v>
      </c>
      <c r="AI5918" s="16" t="s">
        <v>13323</v>
      </c>
      <c r="AJ5918" s="43">
        <f>VLOOKUP(E5918,'FILIAIS PETZ'!$A$2:$K$2000,11,0)</f>
        <v>18328118021459</v>
      </c>
      <c r="AK5918" s="44">
        <f t="shared" si="386"/>
        <v>18328118021459</v>
      </c>
    </row>
    <row r="5919" spans="1:37" s="14" customFormat="1" ht="15" customHeight="1" thickBot="1" x14ac:dyDescent="0.25">
      <c r="A5919" s="9"/>
      <c r="B5919" s="18">
        <f>VLOOKUP(C5919,FORNECEDORES!D:E,2,0)</f>
        <v>4722</v>
      </c>
      <c r="C5919" s="19" t="str">
        <f>VLOOKUP(D5919,FORNECEDORES!A:D,4,0)</f>
        <v>08.100.057/0001-74</v>
      </c>
      <c r="D5919" s="13" t="s">
        <v>6219</v>
      </c>
      <c r="E5919" s="20" t="str">
        <f t="shared" si="387"/>
        <v>04 0228</v>
      </c>
      <c r="F5919" s="28" t="s">
        <v>4939</v>
      </c>
      <c r="G5919" s="21" t="str">
        <f>VLOOKUP(E5919,'FILIAIS PETZ'!A:E,5,0)</f>
        <v>PETZ SHOPPING PANTANAL</v>
      </c>
      <c r="H5919" s="20" t="str">
        <f>VLOOKUP(E5919,'FILIAIS PETZ'!A:D,4,0)</f>
        <v>SPAN-MT</v>
      </c>
      <c r="I5919" s="46">
        <v>45566</v>
      </c>
      <c r="J5919" s="9" t="s">
        <v>4980</v>
      </c>
      <c r="K5919" s="9"/>
      <c r="L5919" s="29"/>
      <c r="M5919" s="46"/>
      <c r="N5919" s="46"/>
      <c r="O5919" s="46"/>
      <c r="P5919" s="83" t="s">
        <v>4998</v>
      </c>
      <c r="Q5919" s="84">
        <v>3</v>
      </c>
      <c r="R5919" s="84">
        <v>1</v>
      </c>
      <c r="S5919" s="84">
        <v>8</v>
      </c>
      <c r="T5919" s="84" t="s">
        <v>32</v>
      </c>
      <c r="U5919" s="84">
        <v>11002</v>
      </c>
      <c r="V5919" s="84">
        <v>11002</v>
      </c>
      <c r="W5919" s="84" t="s">
        <v>5019</v>
      </c>
      <c r="X5919" s="84" t="s">
        <v>5016</v>
      </c>
      <c r="Y5919" s="84" t="s">
        <v>4980</v>
      </c>
      <c r="Z5919" s="84" t="s">
        <v>4980</v>
      </c>
      <c r="AA5919" s="84" t="s">
        <v>5732</v>
      </c>
      <c r="AB5919" s="84" t="s">
        <v>5066</v>
      </c>
      <c r="AC5919" s="84" t="s">
        <v>4999</v>
      </c>
      <c r="AD5919" s="29"/>
      <c r="AE5919" s="20" t="str">
        <f>VLOOKUP(E5919,'FILIAIS PETZ'!A:Q,17,0)</f>
        <v>CO-3</v>
      </c>
      <c r="AF5919" s="20" t="str">
        <f>VLOOKUP(E5919,'FILIAIS PETZ'!A:Q,3,0)</f>
        <v>FELICIO</v>
      </c>
      <c r="AG5919" s="20" t="str">
        <f>VLOOKUP(E5919,'FILIAIS PETZ'!A:Q,2,0)</f>
        <v>R3</v>
      </c>
      <c r="AH5919" s="75">
        <v>2330</v>
      </c>
      <c r="AI5919" s="16" t="s">
        <v>13323</v>
      </c>
      <c r="AJ5919" s="43">
        <f>VLOOKUP(E5919,'FILIAIS PETZ'!$A$2:$K$2000,11,0)</f>
        <v>18328118021700</v>
      </c>
      <c r="AK5919" s="44">
        <f t="shared" si="386"/>
        <v>18328118021700</v>
      </c>
    </row>
    <row r="5920" spans="1:37" s="14" customFormat="1" ht="15" customHeight="1" thickBot="1" x14ac:dyDescent="0.25">
      <c r="A5920" s="9"/>
      <c r="B5920" s="18">
        <f>VLOOKUP(C5920,FORNECEDORES!D:E,2,0)</f>
        <v>4722</v>
      </c>
      <c r="C5920" s="19" t="str">
        <f>VLOOKUP(D5920,FORNECEDORES!A:D,4,0)</f>
        <v>08.100.057/0001-74</v>
      </c>
      <c r="D5920" s="13" t="s">
        <v>6219</v>
      </c>
      <c r="E5920" s="20" t="str">
        <f t="shared" si="387"/>
        <v>04 0232</v>
      </c>
      <c r="F5920" s="28" t="s">
        <v>4956</v>
      </c>
      <c r="G5920" s="21" t="str">
        <f>VLOOKUP(E5920,'FILIAIS PETZ'!A:E,5,0)</f>
        <v>PETZ VARZEA GRANDE</v>
      </c>
      <c r="H5920" s="20" t="str">
        <f>VLOOKUP(E5920,'FILIAIS PETZ'!A:D,4,0)</f>
        <v>VGDE-MT</v>
      </c>
      <c r="I5920" s="46">
        <v>45566</v>
      </c>
      <c r="J5920" s="9" t="s">
        <v>4980</v>
      </c>
      <c r="K5920" s="9"/>
      <c r="L5920" s="29"/>
      <c r="M5920" s="46"/>
      <c r="N5920" s="46"/>
      <c r="O5920" s="46"/>
      <c r="P5920" s="83" t="s">
        <v>4998</v>
      </c>
      <c r="Q5920" s="84">
        <v>3</v>
      </c>
      <c r="R5920" s="84">
        <v>1</v>
      </c>
      <c r="S5920" s="84">
        <v>8</v>
      </c>
      <c r="T5920" s="84" t="s">
        <v>32</v>
      </c>
      <c r="U5920" s="84">
        <v>11002</v>
      </c>
      <c r="V5920" s="84">
        <v>11002</v>
      </c>
      <c r="W5920" s="84" t="s">
        <v>5019</v>
      </c>
      <c r="X5920" s="84" t="s">
        <v>5016</v>
      </c>
      <c r="Y5920" s="84" t="s">
        <v>4980</v>
      </c>
      <c r="Z5920" s="84" t="s">
        <v>4980</v>
      </c>
      <c r="AA5920" s="84" t="s">
        <v>5732</v>
      </c>
      <c r="AB5920" s="84" t="s">
        <v>5066</v>
      </c>
      <c r="AC5920" s="84" t="s">
        <v>4999</v>
      </c>
      <c r="AD5920" s="29"/>
      <c r="AE5920" s="20" t="str">
        <f>VLOOKUP(E5920,'FILIAIS PETZ'!A:Q,17,0)</f>
        <v>CO-3</v>
      </c>
      <c r="AF5920" s="20" t="str">
        <f>VLOOKUP(E5920,'FILIAIS PETZ'!A:Q,3,0)</f>
        <v>FELICIO</v>
      </c>
      <c r="AG5920" s="20" t="str">
        <f>VLOOKUP(E5920,'FILIAIS PETZ'!A:Q,2,0)</f>
        <v>R3</v>
      </c>
      <c r="AH5920" s="75">
        <v>2330</v>
      </c>
      <c r="AI5920" s="16" t="s">
        <v>13323</v>
      </c>
      <c r="AJ5920" s="43">
        <f>VLOOKUP(E5920,'FILIAIS PETZ'!$A$2:$K$2000,11,0)</f>
        <v>18328118021963</v>
      </c>
      <c r="AK5920" s="44">
        <f t="shared" si="386"/>
        <v>18328118021963</v>
      </c>
    </row>
    <row r="5921" spans="1:37" s="14" customFormat="1" ht="15" customHeight="1" thickBot="1" x14ac:dyDescent="0.25">
      <c r="A5921" s="9"/>
      <c r="B5921" s="18">
        <f>VLOOKUP(C5921,FORNECEDORES!D:E,2,0)</f>
        <v>398395</v>
      </c>
      <c r="C5921" s="19" t="str">
        <f>VLOOKUP(D5921,FORNECEDORES!A:D,4,0)</f>
        <v>27.093.558/0087-95</v>
      </c>
      <c r="D5921" s="13" t="s">
        <v>7171</v>
      </c>
      <c r="E5921" s="20" t="str">
        <f t="shared" si="387"/>
        <v>04 0237</v>
      </c>
      <c r="F5921" s="28" t="s">
        <v>6532</v>
      </c>
      <c r="G5921" s="21" t="str">
        <f>VLOOKUP(E5921,'FILIAIS PETZ'!A:E,5,0)</f>
        <v>PETZ INDEPENDENCIA SHOPPING</v>
      </c>
      <c r="H5921" s="20" t="str">
        <f>VLOOKUP(E5921,'FILIAIS PETZ'!A:D,4,0)</f>
        <v>SIND-MG</v>
      </c>
      <c r="I5921" s="46">
        <v>45566</v>
      </c>
      <c r="J5921" s="9" t="s">
        <v>4980</v>
      </c>
      <c r="K5921" s="9"/>
      <c r="L5921" s="29"/>
      <c r="M5921" s="46"/>
      <c r="N5921" s="46"/>
      <c r="O5921" s="46"/>
      <c r="P5921" s="83" t="s">
        <v>4998</v>
      </c>
      <c r="Q5921" s="84">
        <v>3</v>
      </c>
      <c r="R5921" s="84">
        <v>1</v>
      </c>
      <c r="S5921" s="84">
        <v>8</v>
      </c>
      <c r="T5921" s="84" t="s">
        <v>32</v>
      </c>
      <c r="U5921" s="84">
        <v>11002</v>
      </c>
      <c r="V5921" s="84">
        <v>11002</v>
      </c>
      <c r="W5921" s="84" t="s">
        <v>5019</v>
      </c>
      <c r="X5921" s="84" t="s">
        <v>5016</v>
      </c>
      <c r="Y5921" s="84" t="s">
        <v>4980</v>
      </c>
      <c r="Z5921" s="84" t="s">
        <v>4980</v>
      </c>
      <c r="AA5921" s="84" t="s">
        <v>5732</v>
      </c>
      <c r="AB5921" s="84" t="s">
        <v>5066</v>
      </c>
      <c r="AC5921" s="84" t="s">
        <v>4999</v>
      </c>
      <c r="AD5921" s="29"/>
      <c r="AE5921" s="20" t="str">
        <f>VLOOKUP(E5921,'FILIAIS PETZ'!A:Q,17,0)</f>
        <v>MG-1</v>
      </c>
      <c r="AF5921" s="20" t="str">
        <f>VLOOKUP(E5921,'FILIAIS PETZ'!A:Q,3,0)</f>
        <v>FELICIO</v>
      </c>
      <c r="AG5921" s="20" t="str">
        <f>VLOOKUP(E5921,'FILIAIS PETZ'!A:Q,2,0)</f>
        <v>R3</v>
      </c>
      <c r="AH5921" s="75">
        <v>2330</v>
      </c>
      <c r="AI5921" s="16" t="s">
        <v>13323</v>
      </c>
      <c r="AJ5921" s="43">
        <f>VLOOKUP(E5921,'FILIAIS PETZ'!$A$2:$K$2000,11,0)</f>
        <v>18328118022501</v>
      </c>
      <c r="AK5921" s="44">
        <f t="shared" si="386"/>
        <v>18328118022501</v>
      </c>
    </row>
    <row r="5922" spans="1:37" s="14" customFormat="1" ht="15" customHeight="1" thickBot="1" x14ac:dyDescent="0.25">
      <c r="A5922" s="9"/>
      <c r="B5922" s="18">
        <f>VLOOKUP(C5922,FORNECEDORES!D:E,2,0)</f>
        <v>398395</v>
      </c>
      <c r="C5922" s="19" t="str">
        <f>VLOOKUP(D5922,FORNECEDORES!A:D,4,0)</f>
        <v>27.093.558/0087-95</v>
      </c>
      <c r="D5922" s="13" t="s">
        <v>7171</v>
      </c>
      <c r="E5922" s="20" t="str">
        <f t="shared" si="387"/>
        <v>04 0238</v>
      </c>
      <c r="F5922" s="28" t="s">
        <v>5730</v>
      </c>
      <c r="G5922" s="21" t="str">
        <f>VLOOKUP(E5922,'FILIAIS PETZ'!A:E,5,0)</f>
        <v>PETZ SILVIANO BRANDÃO</v>
      </c>
      <c r="H5922" s="20" t="str">
        <f>VLOOKUP(E5922,'FILIAIS PETZ'!A:D,4,0)</f>
        <v>SVBD-MG</v>
      </c>
      <c r="I5922" s="46">
        <v>45566</v>
      </c>
      <c r="J5922" s="9" t="s">
        <v>4980</v>
      </c>
      <c r="K5922" s="9"/>
      <c r="L5922" s="29"/>
      <c r="M5922" s="46"/>
      <c r="N5922" s="46"/>
      <c r="O5922" s="46"/>
      <c r="P5922" s="83" t="s">
        <v>4998</v>
      </c>
      <c r="Q5922" s="84">
        <v>3</v>
      </c>
      <c r="R5922" s="84">
        <v>1</v>
      </c>
      <c r="S5922" s="84">
        <v>8</v>
      </c>
      <c r="T5922" s="84" t="s">
        <v>32</v>
      </c>
      <c r="U5922" s="84">
        <v>11002</v>
      </c>
      <c r="V5922" s="84">
        <v>11002</v>
      </c>
      <c r="W5922" s="84" t="s">
        <v>5019</v>
      </c>
      <c r="X5922" s="84" t="s">
        <v>5016</v>
      </c>
      <c r="Y5922" s="84" t="s">
        <v>4980</v>
      </c>
      <c r="Z5922" s="84" t="s">
        <v>4980</v>
      </c>
      <c r="AA5922" s="84" t="s">
        <v>5732</v>
      </c>
      <c r="AB5922" s="84" t="s">
        <v>5066</v>
      </c>
      <c r="AC5922" s="84" t="s">
        <v>4999</v>
      </c>
      <c r="AD5922" s="29"/>
      <c r="AE5922" s="20" t="str">
        <f>VLOOKUP(E5922,'FILIAIS PETZ'!A:Q,17,0)</f>
        <v>MG-2</v>
      </c>
      <c r="AF5922" s="20" t="str">
        <f>VLOOKUP(E5922,'FILIAIS PETZ'!A:Q,3,0)</f>
        <v>FELICIO</v>
      </c>
      <c r="AG5922" s="20" t="str">
        <f>VLOOKUP(E5922,'FILIAIS PETZ'!A:Q,2,0)</f>
        <v>R3</v>
      </c>
      <c r="AH5922" s="75">
        <v>2330</v>
      </c>
      <c r="AI5922" s="16" t="s">
        <v>13323</v>
      </c>
      <c r="AJ5922" s="43">
        <f>VLOOKUP(E5922,'FILIAIS PETZ'!$A$2:$K$2000,11,0)</f>
        <v>18328118022188</v>
      </c>
      <c r="AK5922" s="44">
        <f t="shared" si="386"/>
        <v>18328118022188</v>
      </c>
    </row>
    <row r="5923" spans="1:37" s="14" customFormat="1" ht="15" customHeight="1" thickBot="1" x14ac:dyDescent="0.25">
      <c r="A5923" s="9"/>
      <c r="B5923" s="18">
        <f>VLOOKUP(C5923,FORNECEDORES!D:E,2,0)</f>
        <v>4722</v>
      </c>
      <c r="C5923" s="19" t="str">
        <f>VLOOKUP(D5923,FORNECEDORES!A:D,4,0)</f>
        <v>08.100.057/0001-74</v>
      </c>
      <c r="D5923" s="13" t="s">
        <v>6219</v>
      </c>
      <c r="E5923" s="20" t="str">
        <f t="shared" si="387"/>
        <v>04 0243</v>
      </c>
      <c r="F5923" s="28" t="s">
        <v>8973</v>
      </c>
      <c r="G5923" s="21" t="str">
        <f>VLOOKUP(E5923,'FILIAIS PETZ'!A:E,5,0)</f>
        <v>PETZ SHOPPING GOLDEN SQUARE</v>
      </c>
      <c r="H5923" s="20" t="str">
        <f>VLOOKUP(E5923,'FILIAIS PETZ'!A:D,4,0)</f>
        <v>SGSQ-SP</v>
      </c>
      <c r="I5923" s="46">
        <v>45566</v>
      </c>
      <c r="J5923" s="9" t="s">
        <v>4980</v>
      </c>
      <c r="K5923" s="9"/>
      <c r="L5923" s="29"/>
      <c r="M5923" s="46"/>
      <c r="N5923" s="46"/>
      <c r="O5923" s="46"/>
      <c r="P5923" s="83" t="s">
        <v>4998</v>
      </c>
      <c r="Q5923" s="84">
        <v>3</v>
      </c>
      <c r="R5923" s="84">
        <v>1</v>
      </c>
      <c r="S5923" s="84">
        <v>8</v>
      </c>
      <c r="T5923" s="84" t="s">
        <v>32</v>
      </c>
      <c r="U5923" s="84">
        <v>11002</v>
      </c>
      <c r="V5923" s="84">
        <v>11002</v>
      </c>
      <c r="W5923" s="84" t="s">
        <v>5019</v>
      </c>
      <c r="X5923" s="84" t="s">
        <v>5016</v>
      </c>
      <c r="Y5923" s="84" t="s">
        <v>4980</v>
      </c>
      <c r="Z5923" s="84" t="s">
        <v>4980</v>
      </c>
      <c r="AA5923" s="84" t="s">
        <v>5732</v>
      </c>
      <c r="AB5923" s="84" t="s">
        <v>5066</v>
      </c>
      <c r="AC5923" s="84" t="s">
        <v>4999</v>
      </c>
      <c r="AD5923" s="29"/>
      <c r="AE5923" s="20" t="str">
        <f>VLOOKUP(E5923,'FILIAIS PETZ'!A:Q,17,0)</f>
        <v>SP3</v>
      </c>
      <c r="AF5923" s="20" t="str">
        <f>VLOOKUP(E5923,'FILIAIS PETZ'!A:Q,3,0)</f>
        <v>FELICIO</v>
      </c>
      <c r="AG5923" s="20" t="str">
        <f>VLOOKUP(E5923,'FILIAIS PETZ'!A:Q,2,0)</f>
        <v>R3</v>
      </c>
      <c r="AH5923" s="75">
        <v>2330</v>
      </c>
      <c r="AI5923" s="16" t="s">
        <v>13323</v>
      </c>
      <c r="AJ5923" s="43" t="str">
        <f>VLOOKUP(E5923,'FILIAIS PETZ'!$A$2:$K$2000,11,0)</f>
        <v>18.328.118/0229-35</v>
      </c>
      <c r="AK5923" s="44" t="str">
        <f t="shared" si="386"/>
        <v>18.328.118/0229-35</v>
      </c>
    </row>
    <row r="5924" spans="1:37" s="14" customFormat="1" ht="15" customHeight="1" thickBot="1" x14ac:dyDescent="0.25">
      <c r="A5924" s="9"/>
      <c r="B5924" s="18">
        <f>VLOOKUP(C5924,FORNECEDORES!D:E,2,0)</f>
        <v>398395</v>
      </c>
      <c r="C5924" s="19" t="str">
        <f>VLOOKUP(D5924,FORNECEDORES!A:D,4,0)</f>
        <v>27.093.558/0087-95</v>
      </c>
      <c r="D5924" s="13" t="s">
        <v>7171</v>
      </c>
      <c r="E5924" s="20" t="str">
        <f t="shared" si="387"/>
        <v>04 0244</v>
      </c>
      <c r="F5924" s="28" t="s">
        <v>4957</v>
      </c>
      <c r="G5924" s="21" t="str">
        <f>VLOOKUP(E5924,'FILIAIS PETZ'!A:E,5,0)</f>
        <v>PETZ GOVERNADOR VALADARES</v>
      </c>
      <c r="H5924" s="20" t="str">
        <f>VLOOKUP(E5924,'FILIAIS PETZ'!A:D,4,0)</f>
        <v>GVLD-MG</v>
      </c>
      <c r="I5924" s="46">
        <v>45566</v>
      </c>
      <c r="J5924" s="9" t="s">
        <v>4980</v>
      </c>
      <c r="K5924" s="9"/>
      <c r="L5924" s="29"/>
      <c r="M5924" s="46"/>
      <c r="N5924" s="46"/>
      <c r="O5924" s="46"/>
      <c r="P5924" s="83" t="s">
        <v>4998</v>
      </c>
      <c r="Q5924" s="84">
        <v>3</v>
      </c>
      <c r="R5924" s="84">
        <v>1</v>
      </c>
      <c r="S5924" s="84">
        <v>8</v>
      </c>
      <c r="T5924" s="84" t="s">
        <v>32</v>
      </c>
      <c r="U5924" s="84">
        <v>11002</v>
      </c>
      <c r="V5924" s="84">
        <v>11002</v>
      </c>
      <c r="W5924" s="84" t="s">
        <v>5019</v>
      </c>
      <c r="X5924" s="84" t="s">
        <v>5016</v>
      </c>
      <c r="Y5924" s="84" t="s">
        <v>4980</v>
      </c>
      <c r="Z5924" s="84" t="s">
        <v>4980</v>
      </c>
      <c r="AA5924" s="84" t="s">
        <v>5732</v>
      </c>
      <c r="AB5924" s="84" t="s">
        <v>5066</v>
      </c>
      <c r="AC5924" s="84" t="s">
        <v>4999</v>
      </c>
      <c r="AD5924" s="29"/>
      <c r="AE5924" s="20" t="str">
        <f>VLOOKUP(E5924,'FILIAIS PETZ'!A:Q,17,0)</f>
        <v>MG-2</v>
      </c>
      <c r="AF5924" s="20" t="str">
        <f>VLOOKUP(E5924,'FILIAIS PETZ'!A:Q,3,0)</f>
        <v>FELICIO</v>
      </c>
      <c r="AG5924" s="20" t="str">
        <f>VLOOKUP(E5924,'FILIAIS PETZ'!A:Q,2,0)</f>
        <v>R3</v>
      </c>
      <c r="AH5924" s="75">
        <v>2330</v>
      </c>
      <c r="AI5924" s="16" t="s">
        <v>13323</v>
      </c>
      <c r="AJ5924" s="43" t="str">
        <f>VLOOKUP(E5924,'FILIAIS PETZ'!$A$2:$K$2000,11,0)</f>
        <v>18.328.118/0231-50</v>
      </c>
      <c r="AK5924" s="44" t="str">
        <f t="shared" si="386"/>
        <v>18.328.118/0231-50</v>
      </c>
    </row>
    <row r="5925" spans="1:37" s="14" customFormat="1" ht="15" customHeight="1" thickBot="1" x14ac:dyDescent="0.25">
      <c r="A5925" s="9"/>
      <c r="B5925" s="18">
        <f>VLOOKUP(C5925,FORNECEDORES!D:E,2,0)</f>
        <v>4722</v>
      </c>
      <c r="C5925" s="19" t="str">
        <f>VLOOKUP(D5925,FORNECEDORES!A:D,4,0)</f>
        <v>08.100.057/0001-74</v>
      </c>
      <c r="D5925" s="13" t="s">
        <v>6219</v>
      </c>
      <c r="E5925" s="20" t="str">
        <f t="shared" si="387"/>
        <v>04 0245</v>
      </c>
      <c r="F5925" s="28" t="s">
        <v>4976</v>
      </c>
      <c r="G5925" s="21" t="str">
        <f>VLOOKUP(E5925,'FILIAIS PETZ'!A:E,5,0)</f>
        <v>PETZ AFONSO PENA</v>
      </c>
      <c r="H5925" s="20" t="str">
        <f>VLOOKUP(E5925,'FILIAIS PETZ'!A:D,4,0)</f>
        <v>AFPN-MS</v>
      </c>
      <c r="I5925" s="46">
        <v>45566</v>
      </c>
      <c r="J5925" s="9" t="s">
        <v>4980</v>
      </c>
      <c r="K5925" s="9"/>
      <c r="L5925" s="29"/>
      <c r="M5925" s="46"/>
      <c r="N5925" s="46"/>
      <c r="O5925" s="46"/>
      <c r="P5925" s="83" t="s">
        <v>4998</v>
      </c>
      <c r="Q5925" s="84">
        <v>3</v>
      </c>
      <c r="R5925" s="84">
        <v>1</v>
      </c>
      <c r="S5925" s="84">
        <v>8</v>
      </c>
      <c r="T5925" s="84" t="s">
        <v>32</v>
      </c>
      <c r="U5925" s="84">
        <v>11002</v>
      </c>
      <c r="V5925" s="84">
        <v>11002</v>
      </c>
      <c r="W5925" s="84" t="s">
        <v>5019</v>
      </c>
      <c r="X5925" s="84" t="s">
        <v>5016</v>
      </c>
      <c r="Y5925" s="84" t="s">
        <v>4980</v>
      </c>
      <c r="Z5925" s="84" t="s">
        <v>4980</v>
      </c>
      <c r="AA5925" s="84" t="s">
        <v>5732</v>
      </c>
      <c r="AB5925" s="84" t="s">
        <v>5066</v>
      </c>
      <c r="AC5925" s="84" t="s">
        <v>4999</v>
      </c>
      <c r="AD5925" s="29"/>
      <c r="AE5925" s="20" t="str">
        <f>VLOOKUP(E5925,'FILIAIS PETZ'!A:Q,17,0)</f>
        <v>CO-1</v>
      </c>
      <c r="AF5925" s="20" t="str">
        <f>VLOOKUP(E5925,'FILIAIS PETZ'!A:Q,3,0)</f>
        <v>FELICIO</v>
      </c>
      <c r="AG5925" s="20" t="str">
        <f>VLOOKUP(E5925,'FILIAIS PETZ'!A:Q,2,0)</f>
        <v>R3</v>
      </c>
      <c r="AH5925" s="75">
        <v>2330</v>
      </c>
      <c r="AI5925" s="16" t="s">
        <v>13323</v>
      </c>
      <c r="AJ5925" s="43" t="str">
        <f>VLOOKUP(E5925,'FILIAIS PETZ'!$A$2:$K$2000,11,0)</f>
        <v>18.328.118/0232-30</v>
      </c>
      <c r="AK5925" s="44" t="str">
        <f t="shared" si="386"/>
        <v>18.328.118/0232-30</v>
      </c>
    </row>
    <row r="5926" spans="1:37" s="14" customFormat="1" ht="15" customHeight="1" thickBot="1" x14ac:dyDescent="0.25">
      <c r="A5926" s="9"/>
      <c r="B5926" s="18">
        <f>VLOOKUP(C5926,FORNECEDORES!D:E,2,0)</f>
        <v>4722</v>
      </c>
      <c r="C5926" s="19" t="str">
        <f>VLOOKUP(D5926,FORNECEDORES!A:D,4,0)</f>
        <v>08.100.057/0001-74</v>
      </c>
      <c r="D5926" s="13" t="s">
        <v>6219</v>
      </c>
      <c r="E5926" s="20" t="str">
        <f t="shared" si="387"/>
        <v>04 0247</v>
      </c>
      <c r="F5926" s="28" t="s">
        <v>8967</v>
      </c>
      <c r="G5926" s="21" t="str">
        <f>VLOOKUP(E5926,'FILIAIS PETZ'!A:E,5,0)</f>
        <v>PETZ AV GOIÁS</v>
      </c>
      <c r="H5926" s="20" t="str">
        <f>VLOOKUP(E5926,'FILIAIS PETZ'!A:D,4,0)</f>
        <v>AVGO-SP</v>
      </c>
      <c r="I5926" s="46">
        <v>45566</v>
      </c>
      <c r="J5926" s="9" t="s">
        <v>4980</v>
      </c>
      <c r="K5926" s="9"/>
      <c r="L5926" s="29"/>
      <c r="M5926" s="46"/>
      <c r="N5926" s="46"/>
      <c r="O5926" s="46"/>
      <c r="P5926" s="83" t="s">
        <v>4998</v>
      </c>
      <c r="Q5926" s="84">
        <v>3</v>
      </c>
      <c r="R5926" s="84">
        <v>1</v>
      </c>
      <c r="S5926" s="84">
        <v>8</v>
      </c>
      <c r="T5926" s="84" t="s">
        <v>32</v>
      </c>
      <c r="U5926" s="84">
        <v>11002</v>
      </c>
      <c r="V5926" s="84">
        <v>11002</v>
      </c>
      <c r="W5926" s="84" t="s">
        <v>5019</v>
      </c>
      <c r="X5926" s="84" t="s">
        <v>5016</v>
      </c>
      <c r="Y5926" s="84" t="s">
        <v>4980</v>
      </c>
      <c r="Z5926" s="84" t="s">
        <v>4980</v>
      </c>
      <c r="AA5926" s="84" t="s">
        <v>5732</v>
      </c>
      <c r="AB5926" s="84" t="s">
        <v>5066</v>
      </c>
      <c r="AC5926" s="84" t="s">
        <v>4999</v>
      </c>
      <c r="AD5926" s="29"/>
      <c r="AE5926" s="20" t="str">
        <f>VLOOKUP(E5926,'FILIAIS PETZ'!A:Q,17,0)</f>
        <v>SP3</v>
      </c>
      <c r="AF5926" s="20" t="str">
        <f>VLOOKUP(E5926,'FILIAIS PETZ'!A:Q,3,0)</f>
        <v>FELICIO</v>
      </c>
      <c r="AG5926" s="20" t="str">
        <f>VLOOKUP(E5926,'FILIAIS PETZ'!A:Q,2,0)</f>
        <v>R3</v>
      </c>
      <c r="AH5926" s="75">
        <v>2330</v>
      </c>
      <c r="AI5926" s="16" t="s">
        <v>13323</v>
      </c>
      <c r="AJ5926" s="43" t="str">
        <f>VLOOKUP(E5926,'FILIAIS PETZ'!$A$2:$K$2000,11,0)</f>
        <v>18.328.118/0236-64</v>
      </c>
      <c r="AK5926" s="44" t="str">
        <f t="shared" si="386"/>
        <v>18.328.118/0236-64</v>
      </c>
    </row>
    <row r="5927" spans="1:37" s="14" customFormat="1" ht="15" customHeight="1" thickBot="1" x14ac:dyDescent="0.25">
      <c r="A5927" s="9"/>
      <c r="B5927" s="18">
        <f>VLOOKUP(C5927,FORNECEDORES!D:E,2,0)</f>
        <v>4722</v>
      </c>
      <c r="C5927" s="19" t="str">
        <f>VLOOKUP(D5927,FORNECEDORES!A:D,4,0)</f>
        <v>08.100.057/0001-74</v>
      </c>
      <c r="D5927" s="13" t="s">
        <v>6219</v>
      </c>
      <c r="E5927" s="20" t="str">
        <f t="shared" si="387"/>
        <v>04 0248</v>
      </c>
      <c r="F5927" s="28" t="s">
        <v>5848</v>
      </c>
      <c r="G5927" s="21" t="str">
        <f>VLOOKUP(E5927,'FILIAIS PETZ'!A:E,5,0)</f>
        <v>PETZ DIVINÓPOLIS</v>
      </c>
      <c r="H5927" s="20" t="str">
        <f>VLOOKUP(E5927,'FILIAIS PETZ'!A:D,4,0)</f>
        <v>DVNP-MG</v>
      </c>
      <c r="I5927" s="46">
        <v>45566</v>
      </c>
      <c r="J5927" s="9" t="s">
        <v>4980</v>
      </c>
      <c r="K5927" s="9"/>
      <c r="L5927" s="29"/>
      <c r="M5927" s="46"/>
      <c r="N5927" s="46"/>
      <c r="O5927" s="46"/>
      <c r="P5927" s="83" t="s">
        <v>4998</v>
      </c>
      <c r="Q5927" s="84">
        <v>3</v>
      </c>
      <c r="R5927" s="84">
        <v>1</v>
      </c>
      <c r="S5927" s="84">
        <v>8</v>
      </c>
      <c r="T5927" s="84" t="s">
        <v>32</v>
      </c>
      <c r="U5927" s="84">
        <v>11002</v>
      </c>
      <c r="V5927" s="84">
        <v>11002</v>
      </c>
      <c r="W5927" s="84" t="s">
        <v>5019</v>
      </c>
      <c r="X5927" s="84" t="s">
        <v>5016</v>
      </c>
      <c r="Y5927" s="84" t="s">
        <v>4980</v>
      </c>
      <c r="Z5927" s="84" t="s">
        <v>4980</v>
      </c>
      <c r="AA5927" s="84" t="s">
        <v>5732</v>
      </c>
      <c r="AB5927" s="84" t="s">
        <v>5066</v>
      </c>
      <c r="AC5927" s="84" t="s">
        <v>4999</v>
      </c>
      <c r="AD5927" s="29"/>
      <c r="AE5927" s="20" t="str">
        <f>VLOOKUP(E5927,'FILIAIS PETZ'!A:Q,17,0)</f>
        <v>MG-2</v>
      </c>
      <c r="AF5927" s="20" t="str">
        <f>VLOOKUP(E5927,'FILIAIS PETZ'!A:Q,3,0)</f>
        <v>FELICIO</v>
      </c>
      <c r="AG5927" s="20" t="str">
        <f>VLOOKUP(E5927,'FILIAIS PETZ'!A:Q,2,0)</f>
        <v>R3</v>
      </c>
      <c r="AH5927" s="75">
        <v>2330</v>
      </c>
      <c r="AI5927" s="16" t="s">
        <v>13323</v>
      </c>
      <c r="AJ5927" s="43" t="str">
        <f>VLOOKUP(E5927,'FILIAIS PETZ'!$A$2:$K$2000,11,0)</f>
        <v>18.328.118/0246-36</v>
      </c>
      <c r="AK5927" s="44" t="str">
        <f t="shared" si="386"/>
        <v>18.328.118/0246-36</v>
      </c>
    </row>
    <row r="5928" spans="1:37" s="14" customFormat="1" ht="15" customHeight="1" thickBot="1" x14ac:dyDescent="0.25">
      <c r="A5928" s="9"/>
      <c r="B5928" s="18">
        <f>VLOOKUP(C5928,FORNECEDORES!D:E,2,0)</f>
        <v>4722</v>
      </c>
      <c r="C5928" s="19" t="str">
        <f>VLOOKUP(D5928,FORNECEDORES!A:D,4,0)</f>
        <v>08.100.057/0001-74</v>
      </c>
      <c r="D5928" s="13" t="s">
        <v>6219</v>
      </c>
      <c r="E5928" s="20" t="str">
        <f t="shared" si="387"/>
        <v>04 0251</v>
      </c>
      <c r="F5928" s="28" t="s">
        <v>5729</v>
      </c>
      <c r="G5928" s="21" t="str">
        <f>VLOOKUP(E5928,'FILIAIS PETZ'!A:E,5,0)</f>
        <v>PETZ BARREIRO</v>
      </c>
      <c r="H5928" s="20" t="str">
        <f>VLOOKUP(E5928,'FILIAIS PETZ'!A:D,4,0)</f>
        <v>BARR-MG</v>
      </c>
      <c r="I5928" s="46">
        <v>45566</v>
      </c>
      <c r="J5928" s="9" t="s">
        <v>4980</v>
      </c>
      <c r="K5928" s="9"/>
      <c r="L5928" s="29"/>
      <c r="M5928" s="46"/>
      <c r="N5928" s="46"/>
      <c r="O5928" s="46"/>
      <c r="P5928" s="83" t="s">
        <v>4998</v>
      </c>
      <c r="Q5928" s="84">
        <v>3</v>
      </c>
      <c r="R5928" s="84">
        <v>1</v>
      </c>
      <c r="S5928" s="84">
        <v>8</v>
      </c>
      <c r="T5928" s="84" t="s">
        <v>32</v>
      </c>
      <c r="U5928" s="84">
        <v>11002</v>
      </c>
      <c r="V5928" s="84">
        <v>11002</v>
      </c>
      <c r="W5928" s="84" t="s">
        <v>5019</v>
      </c>
      <c r="X5928" s="84" t="s">
        <v>5016</v>
      </c>
      <c r="Y5928" s="84" t="s">
        <v>4980</v>
      </c>
      <c r="Z5928" s="84" t="s">
        <v>4980</v>
      </c>
      <c r="AA5928" s="84" t="s">
        <v>5732</v>
      </c>
      <c r="AB5928" s="84" t="s">
        <v>5066</v>
      </c>
      <c r="AC5928" s="84" t="s">
        <v>4999</v>
      </c>
      <c r="AD5928" s="29"/>
      <c r="AE5928" s="20" t="str">
        <f>VLOOKUP(E5928,'FILIAIS PETZ'!A:Q,17,0)</f>
        <v>MG-2</v>
      </c>
      <c r="AF5928" s="20" t="str">
        <f>VLOOKUP(E5928,'FILIAIS PETZ'!A:Q,3,0)</f>
        <v>FELICIO</v>
      </c>
      <c r="AG5928" s="20" t="str">
        <f>VLOOKUP(E5928,'FILIAIS PETZ'!A:Q,2,0)</f>
        <v>R3</v>
      </c>
      <c r="AH5928" s="75">
        <v>2330</v>
      </c>
      <c r="AI5928" s="16" t="s">
        <v>13323</v>
      </c>
      <c r="AJ5928" s="43">
        <f>VLOOKUP(E5928,'FILIAIS PETZ'!$A$2:$K$2000,11,0)</f>
        <v>18328118022420</v>
      </c>
      <c r="AK5928" s="44">
        <f t="shared" si="386"/>
        <v>18328118022420</v>
      </c>
    </row>
    <row r="5929" spans="1:37" s="14" customFormat="1" ht="15" customHeight="1" thickBot="1" x14ac:dyDescent="0.25">
      <c r="A5929" s="9"/>
      <c r="B5929" s="18">
        <f>VLOOKUP(C5929,FORNECEDORES!D:E,2,0)</f>
        <v>4722</v>
      </c>
      <c r="C5929" s="19" t="str">
        <f>VLOOKUP(D5929,FORNECEDORES!A:D,4,0)</f>
        <v>08.100.057/0001-74</v>
      </c>
      <c r="D5929" s="13" t="s">
        <v>6219</v>
      </c>
      <c r="E5929" s="20" t="str">
        <f t="shared" si="387"/>
        <v>04 0252</v>
      </c>
      <c r="F5929" s="28" t="s">
        <v>4969</v>
      </c>
      <c r="G5929" s="21" t="str">
        <f>VLOOKUP(E5929,'FILIAIS PETZ'!A:E,5,0)</f>
        <v>PETZ SHOPPING PORTO VELHO</v>
      </c>
      <c r="H5929" s="20" t="str">
        <f>VLOOKUP(E5929,'FILIAIS PETZ'!A:D,4,0)</f>
        <v>SPVL-RO</v>
      </c>
      <c r="I5929" s="46">
        <v>45566</v>
      </c>
      <c r="J5929" s="9" t="s">
        <v>4980</v>
      </c>
      <c r="K5929" s="9"/>
      <c r="L5929" s="29"/>
      <c r="M5929" s="46"/>
      <c r="N5929" s="46"/>
      <c r="O5929" s="46"/>
      <c r="P5929" s="83" t="s">
        <v>4998</v>
      </c>
      <c r="Q5929" s="84">
        <v>3</v>
      </c>
      <c r="R5929" s="84">
        <v>1</v>
      </c>
      <c r="S5929" s="84">
        <v>8</v>
      </c>
      <c r="T5929" s="84" t="s">
        <v>32</v>
      </c>
      <c r="U5929" s="84">
        <v>11002</v>
      </c>
      <c r="V5929" s="84">
        <v>11002</v>
      </c>
      <c r="W5929" s="84" t="s">
        <v>5019</v>
      </c>
      <c r="X5929" s="84" t="s">
        <v>5016</v>
      </c>
      <c r="Y5929" s="84" t="s">
        <v>4980</v>
      </c>
      <c r="Z5929" s="84" t="s">
        <v>4980</v>
      </c>
      <c r="AA5929" s="84" t="s">
        <v>5732</v>
      </c>
      <c r="AB5929" s="84" t="s">
        <v>5066</v>
      </c>
      <c r="AC5929" s="84" t="s">
        <v>4999</v>
      </c>
      <c r="AD5929" s="29"/>
      <c r="AE5929" s="20" t="str">
        <f>VLOOKUP(E5929,'FILIAIS PETZ'!A:Q,17,0)</f>
        <v>CO-3</v>
      </c>
      <c r="AF5929" s="20" t="str">
        <f>VLOOKUP(E5929,'FILIAIS PETZ'!A:Q,3,0)</f>
        <v>FELICIO</v>
      </c>
      <c r="AG5929" s="20" t="str">
        <f>VLOOKUP(E5929,'FILIAIS PETZ'!A:Q,2,0)</f>
        <v>R3</v>
      </c>
      <c r="AH5929" s="75">
        <v>2330</v>
      </c>
      <c r="AI5929" s="16" t="s">
        <v>13323</v>
      </c>
      <c r="AJ5929" s="43" t="str">
        <f>VLOOKUP(E5929,'FILIAIS PETZ'!$A$2:$K$2000,11,0)</f>
        <v>18.328.118/0238-26</v>
      </c>
      <c r="AK5929" s="44" t="str">
        <f t="shared" si="386"/>
        <v>18.328.118/0238-26</v>
      </c>
    </row>
    <row r="5930" spans="1:37" s="14" customFormat="1" ht="15" customHeight="1" thickBot="1" x14ac:dyDescent="0.25">
      <c r="A5930" s="9"/>
      <c r="B5930" s="18">
        <f>VLOOKUP(C5930,FORNECEDORES!D:E,2,0)</f>
        <v>398395</v>
      </c>
      <c r="C5930" s="19" t="str">
        <f>VLOOKUP(D5930,FORNECEDORES!A:D,4,0)</f>
        <v>27.093.558/0087-95</v>
      </c>
      <c r="D5930" s="13" t="s">
        <v>7171</v>
      </c>
      <c r="E5930" s="20" t="str">
        <f t="shared" si="387"/>
        <v>04 0255</v>
      </c>
      <c r="F5930" s="28" t="s">
        <v>4964</v>
      </c>
      <c r="G5930" s="21" t="str">
        <f>VLOOKUP(E5930,'FILIAIS PETZ'!A:E,5,0)</f>
        <v>PETZ PARK SHOPPING BRASILIA</v>
      </c>
      <c r="H5930" s="20" t="str">
        <f>VLOOKUP(E5930,'FILIAIS PETZ'!A:D,4,0)</f>
        <v>PKSB-DF</v>
      </c>
      <c r="I5930" s="46">
        <v>45566</v>
      </c>
      <c r="J5930" s="9" t="s">
        <v>4980</v>
      </c>
      <c r="K5930" s="9"/>
      <c r="L5930" s="29"/>
      <c r="M5930" s="46"/>
      <c r="N5930" s="46"/>
      <c r="O5930" s="46"/>
      <c r="P5930" s="83" t="s">
        <v>4998</v>
      </c>
      <c r="Q5930" s="84">
        <v>3</v>
      </c>
      <c r="R5930" s="84">
        <v>1</v>
      </c>
      <c r="S5930" s="84">
        <v>8</v>
      </c>
      <c r="T5930" s="84" t="s">
        <v>32</v>
      </c>
      <c r="U5930" s="84">
        <v>11002</v>
      </c>
      <c r="V5930" s="84">
        <v>11002</v>
      </c>
      <c r="W5930" s="84" t="s">
        <v>5019</v>
      </c>
      <c r="X5930" s="84" t="s">
        <v>5016</v>
      </c>
      <c r="Y5930" s="84" t="s">
        <v>4980</v>
      </c>
      <c r="Z5930" s="84" t="s">
        <v>4980</v>
      </c>
      <c r="AA5930" s="84" t="s">
        <v>5732</v>
      </c>
      <c r="AB5930" s="84" t="s">
        <v>5066</v>
      </c>
      <c r="AC5930" s="84" t="s">
        <v>4999</v>
      </c>
      <c r="AD5930" s="29"/>
      <c r="AE5930" s="20" t="str">
        <f>VLOOKUP(E5930,'FILIAIS PETZ'!A:Q,17,0)</f>
        <v>CO-2</v>
      </c>
      <c r="AF5930" s="20" t="str">
        <f>VLOOKUP(E5930,'FILIAIS PETZ'!A:Q,3,0)</f>
        <v>FELICIO</v>
      </c>
      <c r="AG5930" s="20" t="str">
        <f>VLOOKUP(E5930,'FILIAIS PETZ'!A:Q,2,0)</f>
        <v>R3</v>
      </c>
      <c r="AH5930" s="75">
        <v>2330</v>
      </c>
      <c r="AI5930" s="16" t="s">
        <v>13323</v>
      </c>
      <c r="AJ5930" s="43" t="str">
        <f>VLOOKUP(E5930,'FILIAIS PETZ'!$A$2:$K$2000,11,0)</f>
        <v>18.328.118/0242-02</v>
      </c>
      <c r="AK5930" s="44" t="str">
        <f t="shared" si="386"/>
        <v>18.328.118/0242-02</v>
      </c>
    </row>
    <row r="5931" spans="1:37" s="14" customFormat="1" ht="15" customHeight="1" thickBot="1" x14ac:dyDescent="0.25">
      <c r="A5931" s="9"/>
      <c r="B5931" s="18">
        <f>VLOOKUP(C5931,FORNECEDORES!D:E,2,0)</f>
        <v>398395</v>
      </c>
      <c r="C5931" s="19" t="str">
        <f>VLOOKUP(D5931,FORNECEDORES!A:D,4,0)</f>
        <v>27.093.558/0087-95</v>
      </c>
      <c r="D5931" s="13" t="s">
        <v>7171</v>
      </c>
      <c r="E5931" s="20" t="str">
        <f t="shared" si="387"/>
        <v>04 0256</v>
      </c>
      <c r="F5931" s="28" t="s">
        <v>9144</v>
      </c>
      <c r="G5931" s="21" t="str">
        <f>VLOOKUP(E5931,'FILIAIS PETZ'!A:E,5,0)</f>
        <v>PETZ ACLIMAÇÃO</v>
      </c>
      <c r="H5931" s="20" t="str">
        <f>VLOOKUP(E5931,'FILIAIS PETZ'!A:D,4,0)</f>
        <v>ACLM-SP</v>
      </c>
      <c r="I5931" s="46">
        <v>45566</v>
      </c>
      <c r="J5931" s="9" t="s">
        <v>4980</v>
      </c>
      <c r="K5931" s="9"/>
      <c r="L5931" s="29"/>
      <c r="M5931" s="46"/>
      <c r="N5931" s="46"/>
      <c r="O5931" s="46"/>
      <c r="P5931" s="83" t="s">
        <v>4998</v>
      </c>
      <c r="Q5931" s="84">
        <v>3</v>
      </c>
      <c r="R5931" s="84">
        <v>1</v>
      </c>
      <c r="S5931" s="84">
        <v>8</v>
      </c>
      <c r="T5931" s="84" t="s">
        <v>32</v>
      </c>
      <c r="U5931" s="84">
        <v>11002</v>
      </c>
      <c r="V5931" s="84">
        <v>11002</v>
      </c>
      <c r="W5931" s="84" t="s">
        <v>5019</v>
      </c>
      <c r="X5931" s="84" t="s">
        <v>5016</v>
      </c>
      <c r="Y5931" s="84" t="s">
        <v>4980</v>
      </c>
      <c r="Z5931" s="84" t="s">
        <v>4980</v>
      </c>
      <c r="AA5931" s="84" t="s">
        <v>5732</v>
      </c>
      <c r="AB5931" s="84" t="s">
        <v>5066</v>
      </c>
      <c r="AC5931" s="84" t="s">
        <v>4999</v>
      </c>
      <c r="AD5931" s="29"/>
      <c r="AE5931" s="20" t="str">
        <f>VLOOKUP(E5931,'FILIAIS PETZ'!A:Q,17,0)</f>
        <v>SP2</v>
      </c>
      <c r="AF5931" s="20" t="str">
        <f>VLOOKUP(E5931,'FILIAIS PETZ'!A:Q,3,0)</f>
        <v>FELICIO</v>
      </c>
      <c r="AG5931" s="20" t="str">
        <f>VLOOKUP(E5931,'FILIAIS PETZ'!A:Q,2,0)</f>
        <v>R3</v>
      </c>
      <c r="AH5931" s="75">
        <v>2330</v>
      </c>
      <c r="AI5931" s="16" t="s">
        <v>13323</v>
      </c>
      <c r="AJ5931" s="43" t="str">
        <f>VLOOKUP(E5931,'FILIAIS PETZ'!$A$2:$K$2000,11,0)</f>
        <v>18.328.118/0243-93</v>
      </c>
      <c r="AK5931" s="44" t="str">
        <f t="shared" si="386"/>
        <v>18.328.118/0243-93</v>
      </c>
    </row>
    <row r="5932" spans="1:37" s="14" customFormat="1" ht="15" customHeight="1" thickBot="1" x14ac:dyDescent="0.25">
      <c r="A5932" s="9"/>
      <c r="B5932" s="18">
        <f>VLOOKUP(C5932,FORNECEDORES!D:E,2,0)</f>
        <v>398395</v>
      </c>
      <c r="C5932" s="19" t="str">
        <f>VLOOKUP(D5932,FORNECEDORES!A:D,4,0)</f>
        <v>27.093.558/0087-95</v>
      </c>
      <c r="D5932" s="13" t="s">
        <v>7171</v>
      </c>
      <c r="E5932" s="20" t="str">
        <f t="shared" si="387"/>
        <v>04 0257</v>
      </c>
      <c r="F5932" s="28" t="s">
        <v>5998</v>
      </c>
      <c r="G5932" s="21" t="str">
        <f>VLOOKUP(E5932,'FILIAIS PETZ'!A:E,5,0)</f>
        <v>PETZ AGUAS CLARAS</v>
      </c>
      <c r="H5932" s="20" t="str">
        <f>VLOOKUP(E5932,'FILIAIS PETZ'!A:D,4,0)</f>
        <v>ACLR-DF</v>
      </c>
      <c r="I5932" s="46">
        <v>45566</v>
      </c>
      <c r="J5932" s="9" t="s">
        <v>4980</v>
      </c>
      <c r="K5932" s="9"/>
      <c r="L5932" s="29"/>
      <c r="M5932" s="46"/>
      <c r="N5932" s="46"/>
      <c r="O5932" s="46"/>
      <c r="P5932" s="83" t="s">
        <v>4998</v>
      </c>
      <c r="Q5932" s="84">
        <v>3</v>
      </c>
      <c r="R5932" s="84">
        <v>1</v>
      </c>
      <c r="S5932" s="84">
        <v>8</v>
      </c>
      <c r="T5932" s="84" t="s">
        <v>32</v>
      </c>
      <c r="U5932" s="84">
        <v>11002</v>
      </c>
      <c r="V5932" s="84">
        <v>11002</v>
      </c>
      <c r="W5932" s="84" t="s">
        <v>5019</v>
      </c>
      <c r="X5932" s="84" t="s">
        <v>5016</v>
      </c>
      <c r="Y5932" s="84" t="s">
        <v>4980</v>
      </c>
      <c r="Z5932" s="84" t="s">
        <v>4980</v>
      </c>
      <c r="AA5932" s="84" t="s">
        <v>5732</v>
      </c>
      <c r="AB5932" s="84" t="s">
        <v>5066</v>
      </c>
      <c r="AC5932" s="84" t="s">
        <v>4999</v>
      </c>
      <c r="AD5932" s="29"/>
      <c r="AE5932" s="20" t="str">
        <f>VLOOKUP(E5932,'FILIAIS PETZ'!A:Q,17,0)</f>
        <v>CO-1</v>
      </c>
      <c r="AF5932" s="20" t="str">
        <f>VLOOKUP(E5932,'FILIAIS PETZ'!A:Q,3,0)</f>
        <v>FELICIO</v>
      </c>
      <c r="AG5932" s="20" t="str">
        <f>VLOOKUP(E5932,'FILIAIS PETZ'!A:Q,2,0)</f>
        <v>R3</v>
      </c>
      <c r="AH5932" s="75">
        <v>2330</v>
      </c>
      <c r="AI5932" s="16" t="s">
        <v>13323</v>
      </c>
      <c r="AJ5932" s="43" t="str">
        <f>VLOOKUP(E5932,'FILIAIS PETZ'!$A$2:$K$2000,11,0)</f>
        <v>18.328.118/0281-19</v>
      </c>
      <c r="AK5932" s="44" t="str">
        <f t="shared" si="386"/>
        <v>18.328.118/0281-19</v>
      </c>
    </row>
    <row r="5933" spans="1:37" s="14" customFormat="1" ht="15" customHeight="1" thickBot="1" x14ac:dyDescent="0.25">
      <c r="A5933" s="9"/>
      <c r="B5933" s="18">
        <f>VLOOKUP(C5933,FORNECEDORES!D:E,2,0)</f>
        <v>4722</v>
      </c>
      <c r="C5933" s="19" t="str">
        <f>VLOOKUP(D5933,FORNECEDORES!A:D,4,0)</f>
        <v>08.100.057/0001-74</v>
      </c>
      <c r="D5933" s="13" t="s">
        <v>6219</v>
      </c>
      <c r="E5933" s="20" t="str">
        <f t="shared" si="387"/>
        <v>04 0258</v>
      </c>
      <c r="F5933" s="28" t="s">
        <v>8972</v>
      </c>
      <c r="G5933" s="21" t="str">
        <f>VLOOKUP(E5933,'FILIAIS PETZ'!A:E,5,0)</f>
        <v xml:space="preserve">PETZ SHOPPING GRAND PLAZA </v>
      </c>
      <c r="H5933" s="20" t="str">
        <f>VLOOKUP(E5933,'FILIAIS PETZ'!A:D,4,0)</f>
        <v>SGPZ-SP</v>
      </c>
      <c r="I5933" s="46">
        <v>45566</v>
      </c>
      <c r="J5933" s="9" t="s">
        <v>4980</v>
      </c>
      <c r="K5933" s="9"/>
      <c r="L5933" s="29"/>
      <c r="M5933" s="46"/>
      <c r="N5933" s="46"/>
      <c r="O5933" s="46"/>
      <c r="P5933" s="83" t="s">
        <v>4998</v>
      </c>
      <c r="Q5933" s="84">
        <v>3</v>
      </c>
      <c r="R5933" s="84">
        <v>1</v>
      </c>
      <c r="S5933" s="84">
        <v>8</v>
      </c>
      <c r="T5933" s="84" t="s">
        <v>32</v>
      </c>
      <c r="U5933" s="84">
        <v>11002</v>
      </c>
      <c r="V5933" s="84">
        <v>11002</v>
      </c>
      <c r="W5933" s="84" t="s">
        <v>5019</v>
      </c>
      <c r="X5933" s="84" t="s">
        <v>5016</v>
      </c>
      <c r="Y5933" s="84" t="s">
        <v>4980</v>
      </c>
      <c r="Z5933" s="84" t="s">
        <v>4980</v>
      </c>
      <c r="AA5933" s="84" t="s">
        <v>5732</v>
      </c>
      <c r="AB5933" s="84" t="s">
        <v>5066</v>
      </c>
      <c r="AC5933" s="84" t="s">
        <v>4999</v>
      </c>
      <c r="AD5933" s="29"/>
      <c r="AE5933" s="20" t="str">
        <f>VLOOKUP(E5933,'FILIAIS PETZ'!A:Q,17,0)</f>
        <v>SP3</v>
      </c>
      <c r="AF5933" s="20" t="str">
        <f>VLOOKUP(E5933,'FILIAIS PETZ'!A:Q,3,0)</f>
        <v>FELICIO</v>
      </c>
      <c r="AG5933" s="20" t="str">
        <f>VLOOKUP(E5933,'FILIAIS PETZ'!A:Q,2,0)</f>
        <v>R3</v>
      </c>
      <c r="AH5933" s="75">
        <v>2330</v>
      </c>
      <c r="AI5933" s="16" t="s">
        <v>13323</v>
      </c>
      <c r="AJ5933" s="43" t="str">
        <f>VLOOKUP(E5933,'FILIAIS PETZ'!$A$2:$K$2000,11,0)</f>
        <v>18.328.118/0249-89</v>
      </c>
      <c r="AK5933" s="44" t="str">
        <f t="shared" si="386"/>
        <v>18.328.118/0249-89</v>
      </c>
    </row>
    <row r="5934" spans="1:37" s="14" customFormat="1" ht="15" customHeight="1" thickBot="1" x14ac:dyDescent="0.25">
      <c r="A5934" s="9"/>
      <c r="B5934" s="18">
        <f>VLOOKUP(C5934,FORNECEDORES!D:E,2,0)</f>
        <v>398395</v>
      </c>
      <c r="C5934" s="19" t="str">
        <f>VLOOKUP(D5934,FORNECEDORES!A:D,4,0)</f>
        <v>27.093.558/0087-95</v>
      </c>
      <c r="D5934" s="13" t="s">
        <v>7171</v>
      </c>
      <c r="E5934" s="20" t="str">
        <f t="shared" si="387"/>
        <v>04 0263</v>
      </c>
      <c r="F5934" s="28" t="s">
        <v>8628</v>
      </c>
      <c r="G5934" s="21" t="str">
        <f>VLOOKUP(E5934,'FILIAIS PETZ'!A:E,5,0)</f>
        <v>PETZ PÃO DE AÇUCAR JABAQUARA</v>
      </c>
      <c r="H5934" s="20" t="str">
        <f>VLOOKUP(E5934,'FILIAIS PETZ'!A:D,4,0)</f>
        <v>JABQ-SP</v>
      </c>
      <c r="I5934" s="46">
        <v>45566</v>
      </c>
      <c r="J5934" s="9" t="s">
        <v>4980</v>
      </c>
      <c r="K5934" s="9"/>
      <c r="L5934" s="29"/>
      <c r="M5934" s="46"/>
      <c r="N5934" s="46"/>
      <c r="O5934" s="46"/>
      <c r="P5934" s="83" t="s">
        <v>4998</v>
      </c>
      <c r="Q5934" s="84">
        <v>3</v>
      </c>
      <c r="R5934" s="84">
        <v>1</v>
      </c>
      <c r="S5934" s="84">
        <v>8</v>
      </c>
      <c r="T5934" s="84" t="s">
        <v>32</v>
      </c>
      <c r="U5934" s="84">
        <v>11002</v>
      </c>
      <c r="V5934" s="84">
        <v>11002</v>
      </c>
      <c r="W5934" s="84" t="s">
        <v>5019</v>
      </c>
      <c r="X5934" s="84" t="s">
        <v>5016</v>
      </c>
      <c r="Y5934" s="84" t="s">
        <v>4980</v>
      </c>
      <c r="Z5934" s="84" t="s">
        <v>4980</v>
      </c>
      <c r="AA5934" s="84" t="s">
        <v>5732</v>
      </c>
      <c r="AB5934" s="84" t="s">
        <v>5066</v>
      </c>
      <c r="AC5934" s="84" t="s">
        <v>4999</v>
      </c>
      <c r="AD5934" s="29"/>
      <c r="AE5934" s="20" t="str">
        <f>VLOOKUP(E5934,'FILIAIS PETZ'!A:Q,17,0)</f>
        <v>SP3</v>
      </c>
      <c r="AF5934" s="20" t="str">
        <f>VLOOKUP(E5934,'FILIAIS PETZ'!A:Q,3,0)</f>
        <v>FELICIO</v>
      </c>
      <c r="AG5934" s="20" t="str">
        <f>VLOOKUP(E5934,'FILIAIS PETZ'!A:Q,2,0)</f>
        <v>R3</v>
      </c>
      <c r="AH5934" s="75">
        <v>2330</v>
      </c>
      <c r="AI5934" s="16" t="s">
        <v>13323</v>
      </c>
      <c r="AJ5934" s="43" t="str">
        <f>VLOOKUP(E5934,'FILIAIS PETZ'!$A$2:$K$2000,11,0)</f>
        <v>18.328.118/0258-70</v>
      </c>
      <c r="AK5934" s="44" t="str">
        <f t="shared" si="386"/>
        <v>18.328.118/0258-70</v>
      </c>
    </row>
    <row r="5935" spans="1:37" s="14" customFormat="1" ht="15" customHeight="1" thickBot="1" x14ac:dyDescent="0.25">
      <c r="A5935" s="9"/>
      <c r="B5935" s="18">
        <f>VLOOKUP(C5935,FORNECEDORES!D:E,2,0)</f>
        <v>398395</v>
      </c>
      <c r="C5935" s="19" t="str">
        <f>VLOOKUP(D5935,FORNECEDORES!A:D,4,0)</f>
        <v>27.093.558/0087-95</v>
      </c>
      <c r="D5935" s="13" t="s">
        <v>7171</v>
      </c>
      <c r="E5935" s="20" t="str">
        <f t="shared" si="387"/>
        <v>04 0271</v>
      </c>
      <c r="F5935" s="28" t="s">
        <v>9568</v>
      </c>
      <c r="G5935" s="21" t="str">
        <f>VLOOKUP(E5935,'FILIAIS PETZ'!A:E,5,0)</f>
        <v>PETZ ALAMEDA SANTOS</v>
      </c>
      <c r="H5935" s="20" t="str">
        <f>VLOOKUP(E5935,'FILIAIS PETZ'!A:D,4,0)</f>
        <v>ASTS-SP</v>
      </c>
      <c r="I5935" s="46">
        <v>45566</v>
      </c>
      <c r="J5935" s="9" t="s">
        <v>4980</v>
      </c>
      <c r="K5935" s="9"/>
      <c r="L5935" s="29"/>
      <c r="M5935" s="46"/>
      <c r="N5935" s="46"/>
      <c r="O5935" s="46"/>
      <c r="P5935" s="83" t="s">
        <v>4998</v>
      </c>
      <c r="Q5935" s="84">
        <v>3</v>
      </c>
      <c r="R5935" s="84">
        <v>1</v>
      </c>
      <c r="S5935" s="84">
        <v>8</v>
      </c>
      <c r="T5935" s="84" t="s">
        <v>32</v>
      </c>
      <c r="U5935" s="84">
        <v>11002</v>
      </c>
      <c r="V5935" s="84">
        <v>11002</v>
      </c>
      <c r="W5935" s="84" t="s">
        <v>5019</v>
      </c>
      <c r="X5935" s="84" t="s">
        <v>5016</v>
      </c>
      <c r="Y5935" s="84" t="s">
        <v>4980</v>
      </c>
      <c r="Z5935" s="84" t="s">
        <v>4980</v>
      </c>
      <c r="AA5935" s="84" t="s">
        <v>5732</v>
      </c>
      <c r="AB5935" s="84" t="s">
        <v>5066</v>
      </c>
      <c r="AC5935" s="84" t="s">
        <v>4999</v>
      </c>
      <c r="AD5935" s="29"/>
      <c r="AE5935" s="20" t="str">
        <f>VLOOKUP(E5935,'FILIAIS PETZ'!A:Q,17,0)</f>
        <v>SP2</v>
      </c>
      <c r="AF5935" s="20" t="str">
        <f>VLOOKUP(E5935,'FILIAIS PETZ'!A:Q,3,0)</f>
        <v>FELICIO</v>
      </c>
      <c r="AG5935" s="20" t="str">
        <f>VLOOKUP(E5935,'FILIAIS PETZ'!A:Q,2,0)</f>
        <v>R3</v>
      </c>
      <c r="AH5935" s="75">
        <v>2330</v>
      </c>
      <c r="AI5935" s="16" t="s">
        <v>13323</v>
      </c>
      <c r="AJ5935" s="43" t="str">
        <f>VLOOKUP(E5935,'FILIAIS PETZ'!$A$2:$K$2000,11,0)</f>
        <v>18.328.118/0269-22</v>
      </c>
      <c r="AK5935" s="44" t="str">
        <f t="shared" si="386"/>
        <v>18.328.118/0269-22</v>
      </c>
    </row>
    <row r="5936" spans="1:37" s="14" customFormat="1" ht="15" customHeight="1" thickBot="1" x14ac:dyDescent="0.25">
      <c r="A5936" s="9"/>
      <c r="B5936" s="18">
        <f>VLOOKUP(C5936,FORNECEDORES!D:E,2,0)</f>
        <v>398395</v>
      </c>
      <c r="C5936" s="19" t="str">
        <f>VLOOKUP(D5936,FORNECEDORES!A:D,4,0)</f>
        <v>27.093.558/0087-95</v>
      </c>
      <c r="D5936" s="13" t="s">
        <v>7171</v>
      </c>
      <c r="E5936" s="20" t="str">
        <f t="shared" si="387"/>
        <v>04 0273</v>
      </c>
      <c r="F5936" s="28" t="s">
        <v>4972</v>
      </c>
      <c r="G5936" s="21" t="str">
        <f>VLOOKUP(E5936,'FILIAIS PETZ'!A:E,5,0)</f>
        <v xml:space="preserve">PETZ ESTAÇÃO GOIANIA </v>
      </c>
      <c r="H5936" s="20" t="str">
        <f>VLOOKUP(E5936,'FILIAIS PETZ'!A:D,4,0)</f>
        <v>ESTG-GO</v>
      </c>
      <c r="I5936" s="46">
        <v>45566</v>
      </c>
      <c r="J5936" s="9" t="s">
        <v>4980</v>
      </c>
      <c r="K5936" s="9"/>
      <c r="L5936" s="29"/>
      <c r="M5936" s="46"/>
      <c r="N5936" s="46"/>
      <c r="O5936" s="46"/>
      <c r="P5936" s="83" t="s">
        <v>4998</v>
      </c>
      <c r="Q5936" s="84">
        <v>3</v>
      </c>
      <c r="R5936" s="84">
        <v>1</v>
      </c>
      <c r="S5936" s="84">
        <v>8</v>
      </c>
      <c r="T5936" s="84" t="s">
        <v>32</v>
      </c>
      <c r="U5936" s="84">
        <v>11002</v>
      </c>
      <c r="V5936" s="84">
        <v>11002</v>
      </c>
      <c r="W5936" s="84" t="s">
        <v>5019</v>
      </c>
      <c r="X5936" s="84" t="s">
        <v>5016</v>
      </c>
      <c r="Y5936" s="84" t="s">
        <v>4980</v>
      </c>
      <c r="Z5936" s="84" t="s">
        <v>4980</v>
      </c>
      <c r="AA5936" s="84" t="s">
        <v>5732</v>
      </c>
      <c r="AB5936" s="84" t="s">
        <v>5066</v>
      </c>
      <c r="AC5936" s="84" t="s">
        <v>4999</v>
      </c>
      <c r="AD5936" s="29"/>
      <c r="AE5936" s="20" t="str">
        <f>VLOOKUP(E5936,'FILIAIS PETZ'!A:Q,17,0)</f>
        <v>CO-2</v>
      </c>
      <c r="AF5936" s="20" t="str">
        <f>VLOOKUP(E5936,'FILIAIS PETZ'!A:Q,3,0)</f>
        <v>FELICIO</v>
      </c>
      <c r="AG5936" s="20" t="str">
        <f>VLOOKUP(E5936,'FILIAIS PETZ'!A:Q,2,0)</f>
        <v>R3</v>
      </c>
      <c r="AH5936" s="75">
        <v>2330</v>
      </c>
      <c r="AI5936" s="16" t="s">
        <v>13323</v>
      </c>
      <c r="AJ5936" s="43">
        <f>VLOOKUP(E5936,'FILIAIS PETZ'!$A$2:$K$2000,11,0)</f>
        <v>18328118027732</v>
      </c>
      <c r="AK5936" s="44">
        <f t="shared" si="386"/>
        <v>18328118027732</v>
      </c>
    </row>
    <row r="5937" spans="1:37" s="14" customFormat="1" ht="15" customHeight="1" thickBot="1" x14ac:dyDescent="0.25">
      <c r="A5937" s="9"/>
      <c r="B5937" s="18">
        <f>VLOOKUP(C5937,FORNECEDORES!D:E,2,0)</f>
        <v>398395</v>
      </c>
      <c r="C5937" s="19" t="str">
        <f>VLOOKUP(D5937,FORNECEDORES!A:D,4,0)</f>
        <v>27.093.558/0087-95</v>
      </c>
      <c r="D5937" s="13" t="s">
        <v>7171</v>
      </c>
      <c r="E5937" s="20" t="str">
        <f t="shared" si="387"/>
        <v>04 0284</v>
      </c>
      <c r="F5937" s="28" t="s">
        <v>8966</v>
      </c>
      <c r="G5937" s="21" t="str">
        <f>VLOOKUP(E5937,'FILIAIS PETZ'!A:E,5,0)</f>
        <v>PETZ ASSAI ANCHIETA</v>
      </c>
      <c r="H5937" s="20" t="str">
        <f>VLOOKUP(E5937,'FILIAIS PETZ'!A:D,4,0)</f>
        <v>ASAC-SP</v>
      </c>
      <c r="I5937" s="46">
        <v>45566</v>
      </c>
      <c r="J5937" s="9" t="s">
        <v>4980</v>
      </c>
      <c r="K5937" s="9"/>
      <c r="L5937" s="29"/>
      <c r="M5937" s="46"/>
      <c r="N5937" s="46"/>
      <c r="O5937" s="46"/>
      <c r="P5937" s="83" t="s">
        <v>4998</v>
      </c>
      <c r="Q5937" s="84">
        <v>3</v>
      </c>
      <c r="R5937" s="84">
        <v>1</v>
      </c>
      <c r="S5937" s="84">
        <v>8</v>
      </c>
      <c r="T5937" s="84" t="s">
        <v>32</v>
      </c>
      <c r="U5937" s="84">
        <v>11002</v>
      </c>
      <c r="V5937" s="84">
        <v>11002</v>
      </c>
      <c r="W5937" s="84" t="s">
        <v>5019</v>
      </c>
      <c r="X5937" s="84" t="s">
        <v>5016</v>
      </c>
      <c r="Y5937" s="84" t="s">
        <v>4980</v>
      </c>
      <c r="Z5937" s="84" t="s">
        <v>4980</v>
      </c>
      <c r="AA5937" s="84" t="s">
        <v>5732</v>
      </c>
      <c r="AB5937" s="84" t="s">
        <v>5066</v>
      </c>
      <c r="AC5937" s="84" t="s">
        <v>4999</v>
      </c>
      <c r="AD5937" s="29"/>
      <c r="AE5937" s="20" t="str">
        <f>VLOOKUP(E5937,'FILIAIS PETZ'!A:Q,17,0)</f>
        <v>SP3</v>
      </c>
      <c r="AF5937" s="20" t="str">
        <f>VLOOKUP(E5937,'FILIAIS PETZ'!A:Q,3,0)</f>
        <v>FELICIO</v>
      </c>
      <c r="AG5937" s="20" t="str">
        <f>VLOOKUP(E5937,'FILIAIS PETZ'!A:Q,2,0)</f>
        <v>R3</v>
      </c>
      <c r="AH5937" s="75">
        <v>2330</v>
      </c>
      <c r="AI5937" s="16" t="s">
        <v>13323</v>
      </c>
      <c r="AJ5937" s="43" t="str">
        <f>VLOOKUP(E5937,'FILIAIS PETZ'!$A$2:$K$2000,11,0)</f>
        <v>18.328.118/0290-00</v>
      </c>
      <c r="AK5937" s="44" t="str">
        <f t="shared" si="386"/>
        <v>18.328.118/0290-00</v>
      </c>
    </row>
    <row r="5938" spans="1:37" s="14" customFormat="1" ht="15" customHeight="1" thickBot="1" x14ac:dyDescent="0.25">
      <c r="A5938" s="9"/>
      <c r="B5938" s="18">
        <f>VLOOKUP(C5938,FORNECEDORES!D:E,2,0)</f>
        <v>4722</v>
      </c>
      <c r="C5938" s="19" t="str">
        <f>VLOOKUP(D5938,FORNECEDORES!A:D,4,0)</f>
        <v>08.100.057/0001-74</v>
      </c>
      <c r="D5938" s="13" t="s">
        <v>6219</v>
      </c>
      <c r="E5938" s="20" t="str">
        <f t="shared" si="387"/>
        <v>04 0260</v>
      </c>
      <c r="F5938" s="28" t="s">
        <v>12554</v>
      </c>
      <c r="G5938" s="21" t="str">
        <f>VLOOKUP(E5938,'FILIAIS PETZ'!A:E,5,0)</f>
        <v>PETZ MILÃO</v>
      </c>
      <c r="H5938" s="20" t="str">
        <f>VLOOKUP(E5938,'FILIAIS PETZ'!A:D,4,0)</f>
        <v>AVML-GO</v>
      </c>
      <c r="I5938" s="46">
        <v>45566</v>
      </c>
      <c r="J5938" s="9" t="s">
        <v>4980</v>
      </c>
      <c r="K5938" s="9"/>
      <c r="L5938" s="29"/>
      <c r="M5938" s="46"/>
      <c r="N5938" s="46"/>
      <c r="O5938" s="46"/>
      <c r="P5938" s="83" t="s">
        <v>4998</v>
      </c>
      <c r="Q5938" s="84">
        <v>3</v>
      </c>
      <c r="R5938" s="84">
        <v>1</v>
      </c>
      <c r="S5938" s="84">
        <v>8</v>
      </c>
      <c r="T5938" s="84" t="s">
        <v>32</v>
      </c>
      <c r="U5938" s="84">
        <v>11002</v>
      </c>
      <c r="V5938" s="84">
        <v>11002</v>
      </c>
      <c r="W5938" s="84" t="s">
        <v>5019</v>
      </c>
      <c r="X5938" s="84" t="s">
        <v>5016</v>
      </c>
      <c r="Y5938" s="84" t="s">
        <v>4980</v>
      </c>
      <c r="Z5938" s="84" t="s">
        <v>4980</v>
      </c>
      <c r="AA5938" s="84" t="s">
        <v>5732</v>
      </c>
      <c r="AB5938" s="84" t="s">
        <v>5066</v>
      </c>
      <c r="AC5938" s="84" t="s">
        <v>4999</v>
      </c>
      <c r="AD5938" s="29"/>
      <c r="AE5938" s="20" t="str">
        <f>VLOOKUP(E5938,'FILIAIS PETZ'!A:Q,17,0)</f>
        <v>CO-2</v>
      </c>
      <c r="AF5938" s="20" t="str">
        <f>VLOOKUP(E5938,'FILIAIS PETZ'!A:Q,3,0)</f>
        <v>FELICIO</v>
      </c>
      <c r="AG5938" s="20" t="str">
        <f>VLOOKUP(E5938,'FILIAIS PETZ'!A:Q,2,0)</f>
        <v>R3</v>
      </c>
      <c r="AH5938" s="75">
        <v>2330</v>
      </c>
      <c r="AI5938" s="16" t="s">
        <v>13323</v>
      </c>
      <c r="AJ5938" s="43" t="str">
        <f>VLOOKUP(E5938,'FILIAIS PETZ'!$A$2:$K$2000,11,0)</f>
        <v>18.328.118/0289-76</v>
      </c>
      <c r="AK5938" s="44" t="str">
        <f t="shared" si="386"/>
        <v>18.328.118/0289-76</v>
      </c>
    </row>
    <row r="5939" spans="1:37" s="14" customFormat="1" ht="15" customHeight="1" thickBot="1" x14ac:dyDescent="0.25">
      <c r="A5939" s="9"/>
      <c r="B5939" s="18">
        <f>VLOOKUP(C5939,FORNECEDORES!D:E,2,0)</f>
        <v>6620</v>
      </c>
      <c r="C5939" s="19" t="str">
        <f>VLOOKUP(D5939,FORNECEDORES!A:D,4,0)</f>
        <v>02.666.249/0001-66</v>
      </c>
      <c r="D5939" s="13" t="s">
        <v>1360</v>
      </c>
      <c r="E5939" s="20" t="str">
        <f t="shared" si="387"/>
        <v>04 0010</v>
      </c>
      <c r="F5939" s="28" t="s">
        <v>8983</v>
      </c>
      <c r="G5939" s="21" t="str">
        <f>VLOOKUP(E5939,'FILIAIS PETZ'!A:E,5,0)</f>
        <v>PETZ SANTA CECILIA</v>
      </c>
      <c r="H5939" s="20" t="str">
        <f>VLOOKUP(E5939,'FILIAIS PETZ'!A:D,4,0)</f>
        <v>STCE-SP</v>
      </c>
      <c r="I5939" s="46">
        <v>45566</v>
      </c>
      <c r="J5939" s="9" t="s">
        <v>4980</v>
      </c>
      <c r="K5939" s="84" t="s">
        <v>5858</v>
      </c>
      <c r="L5939" s="83" t="s">
        <v>13466</v>
      </c>
      <c r="M5939" s="46">
        <v>45568</v>
      </c>
      <c r="N5939" s="46">
        <v>45588</v>
      </c>
      <c r="O5939" s="46">
        <v>45573</v>
      </c>
      <c r="P5939" s="83" t="s">
        <v>4998</v>
      </c>
      <c r="Q5939" s="84">
        <v>3</v>
      </c>
      <c r="R5939" s="84">
        <v>1</v>
      </c>
      <c r="S5939" s="84">
        <v>8</v>
      </c>
      <c r="T5939" s="84" t="s">
        <v>32</v>
      </c>
      <c r="U5939" s="84">
        <v>11002</v>
      </c>
      <c r="V5939" s="84">
        <v>11002</v>
      </c>
      <c r="W5939" s="84" t="s">
        <v>5019</v>
      </c>
      <c r="X5939" s="84" t="s">
        <v>4996</v>
      </c>
      <c r="Y5939" s="84" t="s">
        <v>4980</v>
      </c>
      <c r="Z5939" s="84" t="s">
        <v>4980</v>
      </c>
      <c r="AA5939" s="84" t="s">
        <v>5097</v>
      </c>
      <c r="AB5939" s="84" t="s">
        <v>5066</v>
      </c>
      <c r="AC5939" s="84" t="s">
        <v>4999</v>
      </c>
      <c r="AD5939" s="29"/>
      <c r="AE5939" s="20" t="str">
        <f>VLOOKUP(E5939,'FILIAIS PETZ'!A:Q,17,0)</f>
        <v>SP2</v>
      </c>
      <c r="AF5939" s="20" t="str">
        <f>VLOOKUP(E5939,'FILIAIS PETZ'!A:Q,3,0)</f>
        <v>FELICIO</v>
      </c>
      <c r="AG5939" s="20" t="str">
        <f>VLOOKUP(E5939,'FILIAIS PETZ'!A:Q,2,0)</f>
        <v>R3</v>
      </c>
      <c r="AH5939" s="75">
        <v>380</v>
      </c>
      <c r="AI5939" s="16" t="s">
        <v>13324</v>
      </c>
      <c r="AJ5939" s="43">
        <f>VLOOKUP(E5939,'FILIAIS PETZ'!$A$2:$K$2000,11,0)</f>
        <v>18328118001938</v>
      </c>
      <c r="AK5939" s="44">
        <f t="shared" si="386"/>
        <v>18328118001938</v>
      </c>
    </row>
    <row r="5940" spans="1:37" s="14" customFormat="1" ht="15" customHeight="1" thickBot="1" x14ac:dyDescent="0.25">
      <c r="A5940" s="9"/>
      <c r="B5940" s="18">
        <f>VLOOKUP(C5940,FORNECEDORES!D:E,2,0)</f>
        <v>6620</v>
      </c>
      <c r="C5940" s="19" t="str">
        <f>VLOOKUP(D5940,FORNECEDORES!A:D,4,0)</f>
        <v>02.666.249/0001-66</v>
      </c>
      <c r="D5940" s="13" t="s">
        <v>1360</v>
      </c>
      <c r="E5940" s="20" t="str">
        <f t="shared" si="387"/>
        <v>04 0011</v>
      </c>
      <c r="F5940" s="28" t="s">
        <v>8976</v>
      </c>
      <c r="G5940" s="21" t="str">
        <f>VLOOKUP(E5940,'FILIAIS PETZ'!A:E,5,0)</f>
        <v>PETZ AUGUSTA</v>
      </c>
      <c r="H5940" s="20" t="str">
        <f>VLOOKUP(E5940,'FILIAIS PETZ'!A:D,4,0)</f>
        <v>AUGT-SP</v>
      </c>
      <c r="I5940" s="46">
        <v>45566</v>
      </c>
      <c r="J5940" s="9" t="s">
        <v>4980</v>
      </c>
      <c r="K5940" s="84" t="s">
        <v>5858</v>
      </c>
      <c r="L5940" s="83" t="s">
        <v>13467</v>
      </c>
      <c r="M5940" s="46">
        <v>45568</v>
      </c>
      <c r="N5940" s="46">
        <v>45588</v>
      </c>
      <c r="O5940" s="46">
        <v>45573</v>
      </c>
      <c r="P5940" s="83" t="s">
        <v>4998</v>
      </c>
      <c r="Q5940" s="84">
        <v>3</v>
      </c>
      <c r="R5940" s="84">
        <v>1</v>
      </c>
      <c r="S5940" s="84">
        <v>8</v>
      </c>
      <c r="T5940" s="84" t="s">
        <v>32</v>
      </c>
      <c r="U5940" s="84">
        <v>11002</v>
      </c>
      <c r="V5940" s="84">
        <v>11002</v>
      </c>
      <c r="W5940" s="84" t="s">
        <v>5019</v>
      </c>
      <c r="X5940" s="84" t="s">
        <v>4996</v>
      </c>
      <c r="Y5940" s="84" t="s">
        <v>4980</v>
      </c>
      <c r="Z5940" s="84" t="s">
        <v>4980</v>
      </c>
      <c r="AA5940" s="84" t="s">
        <v>5097</v>
      </c>
      <c r="AB5940" s="84" t="s">
        <v>5066</v>
      </c>
      <c r="AC5940" s="84" t="s">
        <v>4999</v>
      </c>
      <c r="AD5940" s="29"/>
      <c r="AE5940" s="20" t="str">
        <f>VLOOKUP(E5940,'FILIAIS PETZ'!A:Q,17,0)</f>
        <v>SP2</v>
      </c>
      <c r="AF5940" s="20" t="str">
        <f>VLOOKUP(E5940,'FILIAIS PETZ'!A:Q,3,0)</f>
        <v>FELICIO</v>
      </c>
      <c r="AG5940" s="20" t="str">
        <f>VLOOKUP(E5940,'FILIAIS PETZ'!A:Q,2,0)</f>
        <v>R3</v>
      </c>
      <c r="AH5940" s="75">
        <v>380</v>
      </c>
      <c r="AI5940" s="16" t="s">
        <v>13324</v>
      </c>
      <c r="AJ5940" s="43">
        <f>VLOOKUP(E5940,'FILIAIS PETZ'!$A$2:$K$2000,11,0)</f>
        <v>18328118001776</v>
      </c>
      <c r="AK5940" s="44">
        <f t="shared" si="386"/>
        <v>18328118001776</v>
      </c>
    </row>
    <row r="5941" spans="1:37" s="14" customFormat="1" ht="15" customHeight="1" thickBot="1" x14ac:dyDescent="0.25">
      <c r="A5941" s="9"/>
      <c r="B5941" s="18">
        <f>VLOOKUP(C5941,FORNECEDORES!D:E,2,0)</f>
        <v>6620</v>
      </c>
      <c r="C5941" s="19" t="str">
        <f>VLOOKUP(D5941,FORNECEDORES!A:D,4,0)</f>
        <v>02.666.249/0001-66</v>
      </c>
      <c r="D5941" s="13" t="s">
        <v>1360</v>
      </c>
      <c r="E5941" s="20" t="str">
        <f t="shared" si="387"/>
        <v>04 0015</v>
      </c>
      <c r="F5941" s="28" t="s">
        <v>4971</v>
      </c>
      <c r="G5941" s="21" t="str">
        <f>VLOOKUP(E5941,'FILIAIS PETZ'!A:E,5,0)</f>
        <v>PETZ BRASILIA SIA</v>
      </c>
      <c r="H5941" s="20" t="str">
        <f>VLOOKUP(E5941,'FILIAIS PETZ'!A:D,4,0)</f>
        <v>BSIA-DF</v>
      </c>
      <c r="I5941" s="46">
        <v>45566</v>
      </c>
      <c r="J5941" s="9" t="s">
        <v>4980</v>
      </c>
      <c r="K5941" s="9" t="s">
        <v>5858</v>
      </c>
      <c r="L5941" s="29" t="s">
        <v>13465</v>
      </c>
      <c r="M5941" s="46">
        <v>45568</v>
      </c>
      <c r="N5941" s="46">
        <v>45588</v>
      </c>
      <c r="O5941" s="46">
        <v>45573</v>
      </c>
      <c r="P5941" s="83" t="s">
        <v>4998</v>
      </c>
      <c r="Q5941" s="84">
        <v>3</v>
      </c>
      <c r="R5941" s="84">
        <v>1</v>
      </c>
      <c r="S5941" s="84">
        <v>8</v>
      </c>
      <c r="T5941" s="84" t="s">
        <v>32</v>
      </c>
      <c r="U5941" s="84">
        <v>11002</v>
      </c>
      <c r="V5941" s="84">
        <v>11002</v>
      </c>
      <c r="W5941" s="84" t="s">
        <v>5019</v>
      </c>
      <c r="X5941" s="84" t="s">
        <v>4996</v>
      </c>
      <c r="Y5941" s="84" t="s">
        <v>4980</v>
      </c>
      <c r="Z5941" s="84" t="s">
        <v>4980</v>
      </c>
      <c r="AA5941" s="84" t="s">
        <v>5097</v>
      </c>
      <c r="AB5941" s="84" t="s">
        <v>5066</v>
      </c>
      <c r="AC5941" s="84" t="s">
        <v>4999</v>
      </c>
      <c r="AD5941" s="29"/>
      <c r="AE5941" s="20" t="str">
        <f>VLOOKUP(E5941,'FILIAIS PETZ'!A:Q,17,0)</f>
        <v>CO-2</v>
      </c>
      <c r="AF5941" s="20" t="str">
        <f>VLOOKUP(E5941,'FILIAIS PETZ'!A:Q,3,0)</f>
        <v>FELICIO</v>
      </c>
      <c r="AG5941" s="20" t="str">
        <f>VLOOKUP(E5941,'FILIAIS PETZ'!A:Q,2,0)</f>
        <v>R3</v>
      </c>
      <c r="AH5941" s="75">
        <v>455</v>
      </c>
      <c r="AI5941" s="16" t="s">
        <v>13324</v>
      </c>
      <c r="AJ5941" s="43">
        <f>VLOOKUP(E5941,'FILIAIS PETZ'!$A$2:$K$2000,11,0)</f>
        <v>18328118000451</v>
      </c>
      <c r="AK5941" s="44">
        <f t="shared" si="386"/>
        <v>18328118000451</v>
      </c>
    </row>
    <row r="5942" spans="1:37" s="14" customFormat="1" ht="15" customHeight="1" thickBot="1" x14ac:dyDescent="0.25">
      <c r="A5942" s="9"/>
      <c r="B5942" s="18">
        <f>VLOOKUP(C5942,FORNECEDORES!D:E,2,0)</f>
        <v>6620</v>
      </c>
      <c r="C5942" s="19" t="str">
        <f>VLOOKUP(D5942,FORNECEDORES!A:D,4,0)</f>
        <v>02.666.249/0001-66</v>
      </c>
      <c r="D5942" s="13" t="s">
        <v>1360</v>
      </c>
      <c r="E5942" s="20" t="str">
        <f t="shared" si="387"/>
        <v>04 0067</v>
      </c>
      <c r="F5942" s="28" t="s">
        <v>8611</v>
      </c>
      <c r="G5942" s="21" t="str">
        <f>VLOOKUP(E5942,'FILIAIS PETZ'!A:E,5,0)</f>
        <v>PETZ EXTRA RICARDO JAFET</v>
      </c>
      <c r="H5942" s="20" t="str">
        <f>VLOOKUP(E5942,'FILIAIS PETZ'!A:D,4,0)</f>
        <v>RJAF-SP</v>
      </c>
      <c r="I5942" s="46">
        <v>45566</v>
      </c>
      <c r="J5942" s="9" t="s">
        <v>4980</v>
      </c>
      <c r="K5942" s="84" t="s">
        <v>5858</v>
      </c>
      <c r="L5942" s="83" t="s">
        <v>13471</v>
      </c>
      <c r="M5942" s="46">
        <v>45568</v>
      </c>
      <c r="N5942" s="46">
        <v>45588</v>
      </c>
      <c r="O5942" s="46">
        <v>45573</v>
      </c>
      <c r="P5942" s="83" t="s">
        <v>4998</v>
      </c>
      <c r="Q5942" s="84">
        <v>3</v>
      </c>
      <c r="R5942" s="84">
        <v>1</v>
      </c>
      <c r="S5942" s="84">
        <v>8</v>
      </c>
      <c r="T5942" s="84" t="s">
        <v>32</v>
      </c>
      <c r="U5942" s="84">
        <v>11002</v>
      </c>
      <c r="V5942" s="84">
        <v>11002</v>
      </c>
      <c r="W5942" s="84" t="s">
        <v>5019</v>
      </c>
      <c r="X5942" s="84" t="s">
        <v>4996</v>
      </c>
      <c r="Y5942" s="84" t="s">
        <v>4980</v>
      </c>
      <c r="Z5942" s="84" t="s">
        <v>4980</v>
      </c>
      <c r="AA5942" s="84" t="s">
        <v>5097</v>
      </c>
      <c r="AB5942" s="84" t="s">
        <v>5066</v>
      </c>
      <c r="AC5942" s="84" t="s">
        <v>4999</v>
      </c>
      <c r="AD5942" s="29"/>
      <c r="AE5942" s="20" t="str">
        <f>VLOOKUP(E5942,'FILIAIS PETZ'!A:Q,17,0)</f>
        <v>SP2</v>
      </c>
      <c r="AF5942" s="20" t="str">
        <f>VLOOKUP(E5942,'FILIAIS PETZ'!A:Q,3,0)</f>
        <v>FELICIO</v>
      </c>
      <c r="AG5942" s="20" t="str">
        <f>VLOOKUP(E5942,'FILIAIS PETZ'!A:Q,2,0)</f>
        <v>R3</v>
      </c>
      <c r="AH5942" s="75">
        <v>490</v>
      </c>
      <c r="AI5942" s="16" t="s">
        <v>13324</v>
      </c>
      <c r="AJ5942" s="43">
        <f>VLOOKUP(E5942,'FILIAIS PETZ'!$A$2:$K$2000,11,0)</f>
        <v>18328118006573</v>
      </c>
      <c r="AK5942" s="44">
        <f t="shared" si="386"/>
        <v>18328118006573</v>
      </c>
    </row>
    <row r="5943" spans="1:37" s="14" customFormat="1" ht="15" customHeight="1" thickBot="1" x14ac:dyDescent="0.25">
      <c r="A5943" s="9"/>
      <c r="B5943" s="18">
        <f>VLOOKUP(C5943,FORNECEDORES!D:E,2,0)</f>
        <v>6620</v>
      </c>
      <c r="C5943" s="19" t="str">
        <f>VLOOKUP(D5943,FORNECEDORES!A:D,4,0)</f>
        <v>02.666.249/0001-66</v>
      </c>
      <c r="D5943" s="13" t="s">
        <v>1360</v>
      </c>
      <c r="E5943" s="20" t="str">
        <f t="shared" si="387"/>
        <v>04 0077</v>
      </c>
      <c r="F5943" s="28" t="s">
        <v>4954</v>
      </c>
      <c r="G5943" s="21" t="str">
        <f>VLOOKUP(E5943,'FILIAIS PETZ'!A:E,5,0)</f>
        <v>PETZ GOIANIA (SETOR BUENO)</v>
      </c>
      <c r="H5943" s="20" t="str">
        <f>VLOOKUP(E5943,'FILIAIS PETZ'!A:D,4,0)</f>
        <v>BT63-GO</v>
      </c>
      <c r="I5943" s="46">
        <v>45566</v>
      </c>
      <c r="J5943" s="9" t="s">
        <v>4980</v>
      </c>
      <c r="K5943" s="84" t="s">
        <v>5858</v>
      </c>
      <c r="L5943" s="83" t="s">
        <v>13470</v>
      </c>
      <c r="M5943" s="46">
        <v>45568</v>
      </c>
      <c r="N5943" s="46">
        <v>45588</v>
      </c>
      <c r="O5943" s="46">
        <v>45573</v>
      </c>
      <c r="P5943" s="83" t="s">
        <v>4998</v>
      </c>
      <c r="Q5943" s="84">
        <v>3</v>
      </c>
      <c r="R5943" s="84">
        <v>1</v>
      </c>
      <c r="S5943" s="84">
        <v>8</v>
      </c>
      <c r="T5943" s="84" t="s">
        <v>32</v>
      </c>
      <c r="U5943" s="84">
        <v>11002</v>
      </c>
      <c r="V5943" s="84">
        <v>11002</v>
      </c>
      <c r="W5943" s="84" t="s">
        <v>5019</v>
      </c>
      <c r="X5943" s="84" t="s">
        <v>4996</v>
      </c>
      <c r="Y5943" s="84" t="s">
        <v>4980</v>
      </c>
      <c r="Z5943" s="84" t="s">
        <v>4980</v>
      </c>
      <c r="AA5943" s="84" t="s">
        <v>5097</v>
      </c>
      <c r="AB5943" s="84" t="s">
        <v>5066</v>
      </c>
      <c r="AC5943" s="84" t="s">
        <v>4999</v>
      </c>
      <c r="AD5943" s="29"/>
      <c r="AE5943" s="20" t="str">
        <f>VLOOKUP(E5943,'FILIAIS PETZ'!A:Q,17,0)</f>
        <v>CO-2</v>
      </c>
      <c r="AF5943" s="20" t="str">
        <f>VLOOKUP(E5943,'FILIAIS PETZ'!A:Q,3,0)</f>
        <v>FELICIO</v>
      </c>
      <c r="AG5943" s="20" t="str">
        <f>VLOOKUP(E5943,'FILIAIS PETZ'!A:Q,2,0)</f>
        <v>R3</v>
      </c>
      <c r="AH5943" s="75">
        <v>455</v>
      </c>
      <c r="AI5943" s="16" t="s">
        <v>13324</v>
      </c>
      <c r="AJ5943" s="43">
        <f>VLOOKUP(E5943,'FILIAIS PETZ'!$A$2:$K$2000,11,0)</f>
        <v>18328118007545</v>
      </c>
      <c r="AK5943" s="44">
        <f t="shared" si="386"/>
        <v>18328118007545</v>
      </c>
    </row>
    <row r="5944" spans="1:37" s="14" customFormat="1" ht="15" customHeight="1" thickBot="1" x14ac:dyDescent="0.25">
      <c r="A5944" s="9"/>
      <c r="B5944" s="18">
        <f>VLOOKUP(C5944,FORNECEDORES!D:E,2,0)</f>
        <v>6620</v>
      </c>
      <c r="C5944" s="19" t="str">
        <f>VLOOKUP(D5944,FORNECEDORES!A:D,4,0)</f>
        <v>02.666.249/0001-66</v>
      </c>
      <c r="D5944" s="13" t="s">
        <v>1360</v>
      </c>
      <c r="E5944" s="20" t="str">
        <f t="shared" si="387"/>
        <v>04 0106</v>
      </c>
      <c r="F5944" s="28" t="s">
        <v>4952</v>
      </c>
      <c r="G5944" s="21" t="str">
        <f>VLOOKUP(E5944,'FILIAIS PETZ'!A:E,5,0)</f>
        <v>PETZ COTIA</v>
      </c>
      <c r="H5944" s="20" t="str">
        <f>VLOOKUP(E5944,'FILIAIS PETZ'!A:D,4,0)</f>
        <v>CTIA-SP</v>
      </c>
      <c r="I5944" s="46">
        <v>45566</v>
      </c>
      <c r="J5944" s="9" t="s">
        <v>4980</v>
      </c>
      <c r="K5944" s="9"/>
      <c r="L5944" s="29"/>
      <c r="M5944" s="46"/>
      <c r="N5944" s="46"/>
      <c r="O5944" s="46"/>
      <c r="P5944" s="83" t="s">
        <v>4998</v>
      </c>
      <c r="Q5944" s="84">
        <v>3</v>
      </c>
      <c r="R5944" s="84">
        <v>1</v>
      </c>
      <c r="S5944" s="84">
        <v>8</v>
      </c>
      <c r="T5944" s="84" t="s">
        <v>32</v>
      </c>
      <c r="U5944" s="84">
        <v>11002</v>
      </c>
      <c r="V5944" s="84">
        <v>11002</v>
      </c>
      <c r="W5944" s="84" t="s">
        <v>5019</v>
      </c>
      <c r="X5944" s="84" t="s">
        <v>4996</v>
      </c>
      <c r="Y5944" s="84" t="s">
        <v>4980</v>
      </c>
      <c r="Z5944" s="84" t="s">
        <v>4980</v>
      </c>
      <c r="AA5944" s="84" t="s">
        <v>5097</v>
      </c>
      <c r="AB5944" s="84" t="s">
        <v>5066</v>
      </c>
      <c r="AC5944" s="84" t="s">
        <v>4999</v>
      </c>
      <c r="AD5944" s="29"/>
      <c r="AE5944" s="20" t="str">
        <f>VLOOKUP(E5944,'FILIAIS PETZ'!A:Q,17,0)</f>
        <v>SP7</v>
      </c>
      <c r="AF5944" s="20" t="str">
        <f>VLOOKUP(E5944,'FILIAIS PETZ'!A:Q,3,0)</f>
        <v>FELICIO</v>
      </c>
      <c r="AG5944" s="20" t="str">
        <f>VLOOKUP(E5944,'FILIAIS PETZ'!A:Q,2,0)</f>
        <v>R3</v>
      </c>
      <c r="AH5944" s="75">
        <v>354</v>
      </c>
      <c r="AI5944" s="16" t="s">
        <v>13324</v>
      </c>
      <c r="AJ5944" s="43">
        <f>VLOOKUP(E5944,'FILIAIS PETZ'!$A$2:$K$2000,11,0)</f>
        <v>18328118009327</v>
      </c>
      <c r="AK5944" s="44">
        <f t="shared" si="386"/>
        <v>18328118009327</v>
      </c>
    </row>
    <row r="5945" spans="1:37" s="14" customFormat="1" ht="15" customHeight="1" thickBot="1" x14ac:dyDescent="0.25">
      <c r="A5945" s="9"/>
      <c r="B5945" s="18">
        <f>VLOOKUP(C5945,FORNECEDORES!D:E,2,0)</f>
        <v>6620</v>
      </c>
      <c r="C5945" s="19" t="str">
        <f>VLOOKUP(D5945,FORNECEDORES!A:D,4,0)</f>
        <v>02.666.249/0001-66</v>
      </c>
      <c r="D5945" s="13" t="s">
        <v>1360</v>
      </c>
      <c r="E5945" s="20" t="str">
        <f t="shared" si="387"/>
        <v>04 0144</v>
      </c>
      <c r="F5945" s="28" t="s">
        <v>4938</v>
      </c>
      <c r="G5945" s="21" t="str">
        <f>VLOOKUP(E5945,'FILIAIS PETZ'!A:E,5,0)</f>
        <v>PETZ FERNANDO CORREA</v>
      </c>
      <c r="H5945" s="20" t="str">
        <f>VLOOKUP(E5945,'FILIAIS PETZ'!A:D,4,0)</f>
        <v>FCOR-MT</v>
      </c>
      <c r="I5945" s="46">
        <v>45566</v>
      </c>
      <c r="J5945" s="9" t="s">
        <v>4980</v>
      </c>
      <c r="K5945" s="84" t="s">
        <v>5858</v>
      </c>
      <c r="L5945" s="83" t="s">
        <v>13469</v>
      </c>
      <c r="M5945" s="46">
        <v>45568</v>
      </c>
      <c r="N5945" s="46">
        <v>45588</v>
      </c>
      <c r="O5945" s="46">
        <v>45573</v>
      </c>
      <c r="P5945" s="83" t="s">
        <v>4998</v>
      </c>
      <c r="Q5945" s="84">
        <v>3</v>
      </c>
      <c r="R5945" s="84">
        <v>1</v>
      </c>
      <c r="S5945" s="84">
        <v>8</v>
      </c>
      <c r="T5945" s="84" t="s">
        <v>32</v>
      </c>
      <c r="U5945" s="84">
        <v>11002</v>
      </c>
      <c r="V5945" s="84">
        <v>11002</v>
      </c>
      <c r="W5945" s="84" t="s">
        <v>5019</v>
      </c>
      <c r="X5945" s="84" t="s">
        <v>4996</v>
      </c>
      <c r="Y5945" s="84" t="s">
        <v>4980</v>
      </c>
      <c r="Z5945" s="84" t="s">
        <v>4980</v>
      </c>
      <c r="AA5945" s="84" t="s">
        <v>5097</v>
      </c>
      <c r="AB5945" s="84" t="s">
        <v>5066</v>
      </c>
      <c r="AC5945" s="84" t="s">
        <v>4999</v>
      </c>
      <c r="AD5945" s="29"/>
      <c r="AE5945" s="20" t="str">
        <f>VLOOKUP(E5945,'FILIAIS PETZ'!A:Q,17,0)</f>
        <v>CO-3</v>
      </c>
      <c r="AF5945" s="20" t="str">
        <f>VLOOKUP(E5945,'FILIAIS PETZ'!A:Q,3,0)</f>
        <v>FELICIO</v>
      </c>
      <c r="AG5945" s="20" t="str">
        <f>VLOOKUP(E5945,'FILIAIS PETZ'!A:Q,2,0)</f>
        <v>R3</v>
      </c>
      <c r="AH5945" s="75">
        <v>455</v>
      </c>
      <c r="AI5945" s="16" t="s">
        <v>13324</v>
      </c>
      <c r="AJ5945" s="43">
        <f>VLOOKUP(E5945,'FILIAIS PETZ'!$A$2:$K$2000,11,0)</f>
        <v>18328118014169</v>
      </c>
      <c r="AK5945" s="44">
        <f t="shared" si="386"/>
        <v>18328118014169</v>
      </c>
    </row>
    <row r="5946" spans="1:37" s="14" customFormat="1" ht="15" customHeight="1" thickBot="1" x14ac:dyDescent="0.25">
      <c r="A5946" s="9"/>
      <c r="B5946" s="18">
        <f>VLOOKUP(C5946,FORNECEDORES!D:E,2,0)</f>
        <v>6620</v>
      </c>
      <c r="C5946" s="19" t="str">
        <f>VLOOKUP(D5946,FORNECEDORES!A:D,4,0)</f>
        <v>02.666.249/0001-66</v>
      </c>
      <c r="D5946" s="13" t="s">
        <v>1360</v>
      </c>
      <c r="E5946" s="20" t="str">
        <f t="shared" si="387"/>
        <v>04 0200</v>
      </c>
      <c r="F5946" s="28" t="s">
        <v>4960</v>
      </c>
      <c r="G5946" s="21" t="str">
        <f>VLOOKUP(E5946,'FILIAIS PETZ'!A:E,5,0)</f>
        <v>PETZ BRASILIA W3 NORTE</v>
      </c>
      <c r="H5946" s="20" t="str">
        <f>VLOOKUP(E5946,'FILIAIS PETZ'!A:D,4,0)</f>
        <v>W3NT-DF</v>
      </c>
      <c r="I5946" s="46">
        <v>45566</v>
      </c>
      <c r="J5946" s="9" t="s">
        <v>4980</v>
      </c>
      <c r="K5946" s="84" t="s">
        <v>5858</v>
      </c>
      <c r="L5946" s="83" t="s">
        <v>13468</v>
      </c>
      <c r="M5946" s="46">
        <v>45568</v>
      </c>
      <c r="N5946" s="46">
        <v>45588</v>
      </c>
      <c r="O5946" s="46">
        <v>45573</v>
      </c>
      <c r="P5946" s="83" t="s">
        <v>4998</v>
      </c>
      <c r="Q5946" s="84">
        <v>3</v>
      </c>
      <c r="R5946" s="84">
        <v>1</v>
      </c>
      <c r="S5946" s="84">
        <v>8</v>
      </c>
      <c r="T5946" s="84" t="s">
        <v>32</v>
      </c>
      <c r="U5946" s="84">
        <v>11002</v>
      </c>
      <c r="V5946" s="84">
        <v>11002</v>
      </c>
      <c r="W5946" s="84" t="s">
        <v>5019</v>
      </c>
      <c r="X5946" s="84" t="s">
        <v>4996</v>
      </c>
      <c r="Y5946" s="84" t="s">
        <v>4980</v>
      </c>
      <c r="Z5946" s="84" t="s">
        <v>4980</v>
      </c>
      <c r="AA5946" s="84" t="s">
        <v>5097</v>
      </c>
      <c r="AB5946" s="84" t="s">
        <v>5066</v>
      </c>
      <c r="AC5946" s="84" t="s">
        <v>4999</v>
      </c>
      <c r="AD5946" s="29"/>
      <c r="AE5946" s="20" t="str">
        <f>VLOOKUP(E5946,'FILIAIS PETZ'!A:Q,17,0)</f>
        <v>CO-2</v>
      </c>
      <c r="AF5946" s="20" t="str">
        <f>VLOOKUP(E5946,'FILIAIS PETZ'!A:Q,3,0)</f>
        <v>FELICIO</v>
      </c>
      <c r="AG5946" s="20" t="str">
        <f>VLOOKUP(E5946,'FILIAIS PETZ'!A:Q,2,0)</f>
        <v>R3</v>
      </c>
      <c r="AH5946" s="75">
        <v>455</v>
      </c>
      <c r="AI5946" s="16" t="s">
        <v>13324</v>
      </c>
      <c r="AJ5946" s="43">
        <f>VLOOKUP(E5946,'FILIAIS PETZ'!$A$2:$K$2000,11,0)</f>
        <v>18328118018660</v>
      </c>
      <c r="AK5946" s="44">
        <f t="shared" si="386"/>
        <v>18328118018660</v>
      </c>
    </row>
    <row r="5947" spans="1:37" s="14" customFormat="1" ht="15" customHeight="1" thickBot="1" x14ac:dyDescent="0.25">
      <c r="A5947" s="9"/>
      <c r="B5947" s="18">
        <f>VLOOKUP(C5947,FORNECEDORES!D:E,2,0)</f>
        <v>6620</v>
      </c>
      <c r="C5947" s="19" t="str">
        <f>VLOOKUP(D5947,FORNECEDORES!A:D,4,0)</f>
        <v>02.666.249/0001-66</v>
      </c>
      <c r="D5947" s="13" t="s">
        <v>1360</v>
      </c>
      <c r="E5947" s="20" t="str">
        <f t="shared" si="387"/>
        <v>04 0240</v>
      </c>
      <c r="F5947" s="28" t="s">
        <v>4955</v>
      </c>
      <c r="G5947" s="21" t="str">
        <f>VLOOKUP(E5947,'FILIAIS PETZ'!A:E,5,0)</f>
        <v xml:space="preserve">CENTRO DE DISTRIBUIÇÃO HIDROLANDIA </v>
      </c>
      <c r="H5947" s="20" t="str">
        <f>VLOOKUP(E5947,'FILIAIS PETZ'!A:D,4,0)</f>
        <v>CDHD-GO</v>
      </c>
      <c r="I5947" s="46">
        <v>45566</v>
      </c>
      <c r="J5947" s="9" t="s">
        <v>4980</v>
      </c>
      <c r="K5947" s="9"/>
      <c r="L5947" s="29"/>
      <c r="M5947" s="46"/>
      <c r="N5947" s="46"/>
      <c r="O5947" s="46"/>
      <c r="P5947" s="83" t="s">
        <v>4998</v>
      </c>
      <c r="Q5947" s="84">
        <v>3</v>
      </c>
      <c r="R5947" s="84">
        <v>1</v>
      </c>
      <c r="S5947" s="84">
        <v>8</v>
      </c>
      <c r="T5947" s="84" t="s">
        <v>32</v>
      </c>
      <c r="U5947" s="84">
        <v>11002</v>
      </c>
      <c r="V5947" s="84">
        <v>11002</v>
      </c>
      <c r="W5947" s="84" t="s">
        <v>5019</v>
      </c>
      <c r="X5947" s="84" t="s">
        <v>4996</v>
      </c>
      <c r="Y5947" s="84" t="s">
        <v>4980</v>
      </c>
      <c r="Z5947" s="84" t="s">
        <v>4980</v>
      </c>
      <c r="AA5947" s="84" t="s">
        <v>5097</v>
      </c>
      <c r="AB5947" s="84" t="s">
        <v>5066</v>
      </c>
      <c r="AC5947" s="84" t="s">
        <v>4999</v>
      </c>
      <c r="AD5947" s="29"/>
      <c r="AE5947" s="20" t="str">
        <f>VLOOKUP(E5947,'FILIAIS PETZ'!A:Q,17,0)</f>
        <v>CD</v>
      </c>
      <c r="AF5947" s="20" t="str">
        <f>VLOOKUP(E5947,'FILIAIS PETZ'!A:Q,3,0)</f>
        <v>FELICIO</v>
      </c>
      <c r="AG5947" s="20" t="str">
        <f>VLOOKUP(E5947,'FILIAIS PETZ'!A:Q,2,0)</f>
        <v>CD</v>
      </c>
      <c r="AH5947" s="75">
        <v>385</v>
      </c>
      <c r="AI5947" s="16" t="s">
        <v>13324</v>
      </c>
      <c r="AJ5947" s="43" t="str">
        <f>VLOOKUP(E5947,'FILIAIS PETZ'!$A$2:$K$2000,11,0)</f>
        <v>18.328.118/0228-54</v>
      </c>
      <c r="AK5947" s="44" t="str">
        <f t="shared" si="386"/>
        <v>18.328.118/0228-54</v>
      </c>
    </row>
    <row r="5948" spans="1:37" s="14" customFormat="1" ht="15" customHeight="1" thickBot="1" x14ac:dyDescent="0.25">
      <c r="A5948" s="9"/>
      <c r="B5948" s="18">
        <f>VLOOKUP(C5948,FORNECEDORES!D:E,2,0)</f>
        <v>4921</v>
      </c>
      <c r="C5948" s="19" t="str">
        <f>VLOOKUP(D5948,FORNECEDORES!A:D,4,0)</f>
        <v>04.849.676/0001-05</v>
      </c>
      <c r="D5948" s="13" t="s">
        <v>13326</v>
      </c>
      <c r="E5948" s="20" t="str">
        <f t="shared" si="387"/>
        <v>04 0017</v>
      </c>
      <c r="F5948" s="28" t="s">
        <v>8713</v>
      </c>
      <c r="G5948" s="21" t="str">
        <f>VLOOKUP(E5948,'FILIAIS PETZ'!A:E,5,0)</f>
        <v>PETZ CARREFOUR SAO CAETANO</v>
      </c>
      <c r="H5948" s="20" t="str">
        <f>VLOOKUP(E5948,'FILIAIS PETZ'!A:D,4,0)</f>
        <v>SCSU-SP</v>
      </c>
      <c r="I5948" s="46">
        <v>45568</v>
      </c>
      <c r="J5948" s="9">
        <v>1002453</v>
      </c>
      <c r="K5948" s="9"/>
      <c r="L5948" s="29"/>
      <c r="M5948" s="46"/>
      <c r="N5948" s="46"/>
      <c r="O5948" s="46"/>
      <c r="P5948" s="83" t="s">
        <v>4982</v>
      </c>
      <c r="Q5948" s="84">
        <v>3</v>
      </c>
      <c r="R5948" s="84">
        <v>1</v>
      </c>
      <c r="S5948" s="84">
        <v>8</v>
      </c>
      <c r="T5948" s="84" t="s">
        <v>32</v>
      </c>
      <c r="U5948" s="84">
        <v>11002</v>
      </c>
      <c r="V5948" s="84">
        <v>11002</v>
      </c>
      <c r="W5948" s="84" t="s">
        <v>5019</v>
      </c>
      <c r="X5948" s="84" t="s">
        <v>4992</v>
      </c>
      <c r="Y5948" s="84" t="s">
        <v>4993</v>
      </c>
      <c r="Z5948" s="84" t="s">
        <v>4993</v>
      </c>
      <c r="AA5948" s="84" t="s">
        <v>5014</v>
      </c>
      <c r="AB5948" s="84" t="s">
        <v>5066</v>
      </c>
      <c r="AC5948" s="84" t="s">
        <v>4988</v>
      </c>
      <c r="AD5948" s="83" t="s">
        <v>5014</v>
      </c>
      <c r="AE5948" s="20" t="str">
        <f>VLOOKUP(E5948,'FILIAIS PETZ'!A:Q,17,0)</f>
        <v>SP3</v>
      </c>
      <c r="AF5948" s="20" t="str">
        <f>VLOOKUP(E5948,'FILIAIS PETZ'!A:Q,3,0)</f>
        <v>FELICIO</v>
      </c>
      <c r="AG5948" s="20" t="str">
        <f>VLOOKUP(E5948,'FILIAIS PETZ'!A:Q,2,0)</f>
        <v>R3</v>
      </c>
      <c r="AH5948" s="75">
        <v>7850</v>
      </c>
      <c r="AI5948" s="16" t="s">
        <v>13330</v>
      </c>
      <c r="AJ5948" s="43">
        <f>VLOOKUP(E5948,'FILIAIS PETZ'!$A$2:$K$2000,11,0)</f>
        <v>18328118000532</v>
      </c>
      <c r="AK5948" s="44">
        <f t="shared" si="386"/>
        <v>18328118000532</v>
      </c>
    </row>
    <row r="5949" spans="1:37" s="14" customFormat="1" ht="15" customHeight="1" thickBot="1" x14ac:dyDescent="0.25">
      <c r="A5949" s="9"/>
      <c r="B5949" s="18">
        <f>VLOOKUP(C5949,FORNECEDORES!D:E,2,0)</f>
        <v>40460</v>
      </c>
      <c r="C5949" s="19" t="str">
        <f>VLOOKUP(D5949,FORNECEDORES!A:D,4,0)</f>
        <v>30.515.748/0001-98</v>
      </c>
      <c r="D5949" s="13" t="s">
        <v>2732</v>
      </c>
      <c r="E5949" s="20" t="str">
        <f t="shared" si="387"/>
        <v>04 0019</v>
      </c>
      <c r="F5949" s="28" t="s">
        <v>8977</v>
      </c>
      <c r="G5949" s="21" t="str">
        <f>VLOOKUP(E5949,'FILIAIS PETZ'!A:E,5,0)</f>
        <v>PETZ BUTANTA</v>
      </c>
      <c r="H5949" s="20" t="str">
        <f>VLOOKUP(E5949,'FILIAIS PETZ'!A:D,4,0)</f>
        <v>BTTA-SP</v>
      </c>
      <c r="I5949" s="46">
        <v>45566</v>
      </c>
      <c r="J5949" s="9">
        <v>1002485</v>
      </c>
      <c r="K5949" s="9" t="s">
        <v>5858</v>
      </c>
      <c r="L5949" s="29" t="s">
        <v>13585</v>
      </c>
      <c r="M5949" s="46">
        <v>45572</v>
      </c>
      <c r="N5949" s="46">
        <v>45595</v>
      </c>
      <c r="O5949" s="46">
        <v>45576</v>
      </c>
      <c r="P5949" s="83" t="s">
        <v>4990</v>
      </c>
      <c r="Q5949" s="84">
        <v>3</v>
      </c>
      <c r="R5949" s="84">
        <v>1</v>
      </c>
      <c r="S5949" s="84">
        <v>8</v>
      </c>
      <c r="T5949" s="84" t="s">
        <v>32</v>
      </c>
      <c r="U5949" s="84">
        <v>11002</v>
      </c>
      <c r="V5949" s="84">
        <v>11002</v>
      </c>
      <c r="W5949" s="84" t="s">
        <v>5019</v>
      </c>
      <c r="X5949" s="84" t="s">
        <v>4985</v>
      </c>
      <c r="Y5949" s="84" t="s">
        <v>4980</v>
      </c>
      <c r="Z5949" s="84" t="s">
        <v>4980</v>
      </c>
      <c r="AA5949" s="84" t="s">
        <v>4989</v>
      </c>
      <c r="AB5949" s="84" t="s">
        <v>5005</v>
      </c>
      <c r="AC5949" s="84" t="s">
        <v>5006</v>
      </c>
      <c r="AD5949" s="83"/>
      <c r="AE5949" s="20" t="str">
        <f>VLOOKUP(E5949,'FILIAIS PETZ'!A:Q,17,0)</f>
        <v>SP2</v>
      </c>
      <c r="AF5949" s="20" t="str">
        <f>VLOOKUP(E5949,'FILIAIS PETZ'!A:Q,3,0)</f>
        <v>FELICIO</v>
      </c>
      <c r="AG5949" s="20" t="str">
        <f>VLOOKUP(E5949,'FILIAIS PETZ'!A:Q,2,0)</f>
        <v>R3</v>
      </c>
      <c r="AH5949" s="75">
        <v>283.48</v>
      </c>
      <c r="AI5949" s="16" t="s">
        <v>12472</v>
      </c>
      <c r="AJ5949" s="43">
        <f>VLOOKUP(E5949,'FILIAIS PETZ'!$A$2:$K$2000,11,0)</f>
        <v>18328118000885</v>
      </c>
      <c r="AK5949" s="44">
        <f t="shared" si="386"/>
        <v>18328118000885</v>
      </c>
    </row>
    <row r="5950" spans="1:37" s="14" customFormat="1" ht="15" customHeight="1" thickBot="1" x14ac:dyDescent="0.25">
      <c r="A5950" s="9"/>
      <c r="B5950" s="18">
        <f>VLOOKUP(C5950,FORNECEDORES!D:E,2,0)</f>
        <v>40460</v>
      </c>
      <c r="C5950" s="19" t="str">
        <f>VLOOKUP(D5950,FORNECEDORES!A:D,4,0)</f>
        <v>30.515.748/0001-98</v>
      </c>
      <c r="D5950" s="13" t="s">
        <v>2732</v>
      </c>
      <c r="E5950" s="20" t="str">
        <f t="shared" si="387"/>
        <v>04 0060</v>
      </c>
      <c r="F5950" s="28" t="s">
        <v>8625</v>
      </c>
      <c r="G5950" s="21" t="str">
        <f>VLOOKUP(E5950,'FILIAIS PETZ'!A:E,5,0)</f>
        <v>PETZ PACAEMBU</v>
      </c>
      <c r="H5950" s="20" t="str">
        <f>VLOOKUP(E5950,'FILIAIS PETZ'!A:D,4,0)</f>
        <v>PCBU-SP</v>
      </c>
      <c r="I5950" s="46">
        <v>45566</v>
      </c>
      <c r="J5950" s="9">
        <v>1002486</v>
      </c>
      <c r="K5950" s="9" t="s">
        <v>5858</v>
      </c>
      <c r="L5950" s="29" t="s">
        <v>13586</v>
      </c>
      <c r="M5950" s="46">
        <v>45572</v>
      </c>
      <c r="N5950" s="46">
        <v>45595</v>
      </c>
      <c r="O5950" s="46">
        <v>45576</v>
      </c>
      <c r="P5950" s="83" t="s">
        <v>4990</v>
      </c>
      <c r="Q5950" s="84">
        <v>3</v>
      </c>
      <c r="R5950" s="84">
        <v>1</v>
      </c>
      <c r="S5950" s="84">
        <v>8</v>
      </c>
      <c r="T5950" s="84" t="s">
        <v>32</v>
      </c>
      <c r="U5950" s="84">
        <v>11002</v>
      </c>
      <c r="V5950" s="84">
        <v>11002</v>
      </c>
      <c r="W5950" s="84" t="s">
        <v>5019</v>
      </c>
      <c r="X5950" s="84" t="s">
        <v>4985</v>
      </c>
      <c r="Y5950" s="84" t="s">
        <v>4980</v>
      </c>
      <c r="Z5950" s="84" t="s">
        <v>4980</v>
      </c>
      <c r="AA5950" s="84" t="s">
        <v>4989</v>
      </c>
      <c r="AB5950" s="84" t="s">
        <v>5005</v>
      </c>
      <c r="AC5950" s="84" t="s">
        <v>5006</v>
      </c>
      <c r="AD5950" s="83"/>
      <c r="AE5950" s="20" t="str">
        <f>VLOOKUP(E5950,'FILIAIS PETZ'!A:Q,17,0)</f>
        <v>SP2</v>
      </c>
      <c r="AF5950" s="20" t="str">
        <f>VLOOKUP(E5950,'FILIAIS PETZ'!A:Q,3,0)</f>
        <v>FELICIO</v>
      </c>
      <c r="AG5950" s="20" t="str">
        <f>VLOOKUP(E5950,'FILIAIS PETZ'!A:Q,2,0)</f>
        <v>R3</v>
      </c>
      <c r="AH5950" s="75">
        <v>159.06</v>
      </c>
      <c r="AI5950" s="16" t="s">
        <v>12472</v>
      </c>
      <c r="AJ5950" s="43">
        <f>VLOOKUP(E5950,'FILIAIS PETZ'!$A$2:$K$2000,11,0)</f>
        <v>18328118006220</v>
      </c>
      <c r="AK5950" s="44">
        <f t="shared" si="386"/>
        <v>18328118006220</v>
      </c>
    </row>
    <row r="5951" spans="1:37" s="14" customFormat="1" ht="15" customHeight="1" thickBot="1" x14ac:dyDescent="0.25">
      <c r="A5951" s="9"/>
      <c r="B5951" s="18">
        <f>VLOOKUP(C5951,FORNECEDORES!D:E,2,0)</f>
        <v>40460</v>
      </c>
      <c r="C5951" s="19" t="str">
        <f>VLOOKUP(D5951,FORNECEDORES!A:D,4,0)</f>
        <v>30.515.748/0001-98</v>
      </c>
      <c r="D5951" s="13" t="s">
        <v>2732</v>
      </c>
      <c r="E5951" s="20" t="str">
        <f t="shared" si="387"/>
        <v>04 0067</v>
      </c>
      <c r="F5951" s="28" t="s">
        <v>8611</v>
      </c>
      <c r="G5951" s="21" t="str">
        <f>VLOOKUP(E5951,'FILIAIS PETZ'!A:E,5,0)</f>
        <v>PETZ EXTRA RICARDO JAFET</v>
      </c>
      <c r="H5951" s="20" t="str">
        <f>VLOOKUP(E5951,'FILIAIS PETZ'!A:D,4,0)</f>
        <v>RJAF-SP</v>
      </c>
      <c r="I5951" s="46">
        <v>45566</v>
      </c>
      <c r="J5951" s="9">
        <v>1002488</v>
      </c>
      <c r="K5951" s="9" t="s">
        <v>5858</v>
      </c>
      <c r="L5951" s="29" t="s">
        <v>13588</v>
      </c>
      <c r="M5951" s="46">
        <v>45572</v>
      </c>
      <c r="N5951" s="46">
        <v>45595</v>
      </c>
      <c r="O5951" s="46">
        <v>45576</v>
      </c>
      <c r="P5951" s="83" t="s">
        <v>4990</v>
      </c>
      <c r="Q5951" s="84">
        <v>3</v>
      </c>
      <c r="R5951" s="84">
        <v>1</v>
      </c>
      <c r="S5951" s="84">
        <v>8</v>
      </c>
      <c r="T5951" s="84" t="s">
        <v>32</v>
      </c>
      <c r="U5951" s="84">
        <v>11002</v>
      </c>
      <c r="V5951" s="84">
        <v>11002</v>
      </c>
      <c r="W5951" s="84" t="s">
        <v>5019</v>
      </c>
      <c r="X5951" s="84" t="s">
        <v>4985</v>
      </c>
      <c r="Y5951" s="84" t="s">
        <v>4980</v>
      </c>
      <c r="Z5951" s="84" t="s">
        <v>4980</v>
      </c>
      <c r="AA5951" s="84" t="s">
        <v>4989</v>
      </c>
      <c r="AB5951" s="84" t="s">
        <v>5005</v>
      </c>
      <c r="AC5951" s="84" t="s">
        <v>5006</v>
      </c>
      <c r="AD5951" s="83"/>
      <c r="AE5951" s="20" t="str">
        <f>VLOOKUP(E5951,'FILIAIS PETZ'!A:Q,17,0)</f>
        <v>SP2</v>
      </c>
      <c r="AF5951" s="20" t="str">
        <f>VLOOKUP(E5951,'FILIAIS PETZ'!A:Q,3,0)</f>
        <v>FELICIO</v>
      </c>
      <c r="AG5951" s="20" t="str">
        <f>VLOOKUP(E5951,'FILIAIS PETZ'!A:Q,2,0)</f>
        <v>R3</v>
      </c>
      <c r="AH5951" s="75">
        <v>172.86</v>
      </c>
      <c r="AI5951" s="16" t="s">
        <v>13331</v>
      </c>
      <c r="AJ5951" s="43">
        <f>VLOOKUP(E5951,'FILIAIS PETZ'!$A$2:$K$2000,11,0)</f>
        <v>18328118006573</v>
      </c>
      <c r="AK5951" s="44">
        <f t="shared" si="386"/>
        <v>18328118006573</v>
      </c>
    </row>
    <row r="5952" spans="1:37" s="14" customFormat="1" ht="15" customHeight="1" thickBot="1" x14ac:dyDescent="0.25">
      <c r="A5952" s="9"/>
      <c r="B5952" s="18">
        <f>VLOOKUP(C5952,FORNECEDORES!D:E,2,0)</f>
        <v>40460</v>
      </c>
      <c r="C5952" s="19" t="str">
        <f>VLOOKUP(D5952,FORNECEDORES!A:D,4,0)</f>
        <v>30.515.748/0001-98</v>
      </c>
      <c r="D5952" s="13" t="s">
        <v>2732</v>
      </c>
      <c r="E5952" s="20" t="str">
        <f t="shared" si="387"/>
        <v>04 0177</v>
      </c>
      <c r="F5952" s="28" t="s">
        <v>8982</v>
      </c>
      <c r="G5952" s="21" t="str">
        <f>VLOOKUP(E5952,'FILIAIS PETZ'!A:E,5,0)</f>
        <v>PETZ TEODORO SAMPAIO</v>
      </c>
      <c r="H5952" s="20" t="str">
        <f>VLOOKUP(E5952,'FILIAIS PETZ'!A:D,4,0)</f>
        <v>TEOD-SP</v>
      </c>
      <c r="I5952" s="46">
        <v>45566</v>
      </c>
      <c r="J5952" s="9">
        <v>1002491</v>
      </c>
      <c r="K5952" s="9" t="s">
        <v>5858</v>
      </c>
      <c r="L5952" s="29" t="s">
        <v>13587</v>
      </c>
      <c r="M5952" s="46">
        <v>45572</v>
      </c>
      <c r="N5952" s="46">
        <v>45595</v>
      </c>
      <c r="O5952" s="46">
        <v>45576</v>
      </c>
      <c r="P5952" s="83" t="s">
        <v>4990</v>
      </c>
      <c r="Q5952" s="84">
        <v>3</v>
      </c>
      <c r="R5952" s="84">
        <v>1</v>
      </c>
      <c r="S5952" s="84">
        <v>8</v>
      </c>
      <c r="T5952" s="84" t="s">
        <v>32</v>
      </c>
      <c r="U5952" s="84">
        <v>11002</v>
      </c>
      <c r="V5952" s="84">
        <v>11002</v>
      </c>
      <c r="W5952" s="84" t="s">
        <v>5019</v>
      </c>
      <c r="X5952" s="84" t="s">
        <v>4985</v>
      </c>
      <c r="Y5952" s="84" t="s">
        <v>4980</v>
      </c>
      <c r="Z5952" s="84" t="s">
        <v>4980</v>
      </c>
      <c r="AA5952" s="84" t="s">
        <v>4989</v>
      </c>
      <c r="AB5952" s="84" t="s">
        <v>5005</v>
      </c>
      <c r="AC5952" s="84" t="s">
        <v>5006</v>
      </c>
      <c r="AD5952" s="83"/>
      <c r="AE5952" s="20" t="str">
        <f>VLOOKUP(E5952,'FILIAIS PETZ'!A:Q,17,0)</f>
        <v>SP2</v>
      </c>
      <c r="AF5952" s="20" t="str">
        <f>VLOOKUP(E5952,'FILIAIS PETZ'!A:Q,3,0)</f>
        <v>FELICIO</v>
      </c>
      <c r="AG5952" s="20" t="str">
        <f>VLOOKUP(E5952,'FILIAIS PETZ'!A:Q,2,0)</f>
        <v>R3</v>
      </c>
      <c r="AH5952" s="75">
        <v>182.07</v>
      </c>
      <c r="AI5952" s="16" t="s">
        <v>12472</v>
      </c>
      <c r="AJ5952" s="43">
        <f>VLOOKUP(E5952,'FILIAIS PETZ'!$A$2:$K$2000,11,0)</f>
        <v>18328118016455</v>
      </c>
      <c r="AK5952" s="44">
        <f t="shared" si="386"/>
        <v>18328118016455</v>
      </c>
    </row>
    <row r="5953" spans="1:37" s="14" customFormat="1" ht="15" customHeight="1" thickBot="1" x14ac:dyDescent="0.25">
      <c r="A5953" s="9"/>
      <c r="B5953" s="18">
        <f>VLOOKUP(C5953,FORNECEDORES!D:E,2,0)</f>
        <v>40460</v>
      </c>
      <c r="C5953" s="19" t="str">
        <f>VLOOKUP(D5953,FORNECEDORES!A:D,4,0)</f>
        <v>30.515.748/0001-98</v>
      </c>
      <c r="D5953" s="13" t="s">
        <v>2732</v>
      </c>
      <c r="E5953" s="20" t="str">
        <f t="shared" si="387"/>
        <v>04 0256</v>
      </c>
      <c r="F5953" s="28" t="s">
        <v>9144</v>
      </c>
      <c r="G5953" s="21" t="str">
        <f>VLOOKUP(E5953,'FILIAIS PETZ'!A:E,5,0)</f>
        <v>PETZ ACLIMAÇÃO</v>
      </c>
      <c r="H5953" s="20" t="str">
        <f>VLOOKUP(E5953,'FILIAIS PETZ'!A:D,4,0)</f>
        <v>ACLM-SP</v>
      </c>
      <c r="I5953" s="46">
        <v>45566</v>
      </c>
      <c r="J5953" s="9">
        <v>1002495</v>
      </c>
      <c r="K5953" s="9" t="s">
        <v>5858</v>
      </c>
      <c r="L5953" s="29" t="s">
        <v>13589</v>
      </c>
      <c r="M5953" s="46">
        <v>45572</v>
      </c>
      <c r="N5953" s="46">
        <v>45595</v>
      </c>
      <c r="O5953" s="46">
        <v>45576</v>
      </c>
      <c r="P5953" s="83" t="s">
        <v>4990</v>
      </c>
      <c r="Q5953" s="84">
        <v>3</v>
      </c>
      <c r="R5953" s="84">
        <v>1</v>
      </c>
      <c r="S5953" s="84">
        <v>8</v>
      </c>
      <c r="T5953" s="84" t="s">
        <v>32</v>
      </c>
      <c r="U5953" s="84">
        <v>11002</v>
      </c>
      <c r="V5953" s="84">
        <v>11002</v>
      </c>
      <c r="W5953" s="84" t="s">
        <v>5019</v>
      </c>
      <c r="X5953" s="84" t="s">
        <v>4985</v>
      </c>
      <c r="Y5953" s="84" t="s">
        <v>4980</v>
      </c>
      <c r="Z5953" s="84" t="s">
        <v>4980</v>
      </c>
      <c r="AA5953" s="84" t="s">
        <v>4989</v>
      </c>
      <c r="AB5953" s="84" t="s">
        <v>5005</v>
      </c>
      <c r="AC5953" s="84" t="s">
        <v>5006</v>
      </c>
      <c r="AD5953" s="83"/>
      <c r="AE5953" s="20" t="str">
        <f>VLOOKUP(E5953,'FILIAIS PETZ'!A:Q,17,0)</f>
        <v>SP2</v>
      </c>
      <c r="AF5953" s="20" t="str">
        <f>VLOOKUP(E5953,'FILIAIS PETZ'!A:Q,3,0)</f>
        <v>FELICIO</v>
      </c>
      <c r="AG5953" s="20" t="str">
        <f>VLOOKUP(E5953,'FILIAIS PETZ'!A:Q,2,0)</f>
        <v>R3</v>
      </c>
      <c r="AH5953" s="75">
        <v>280.31</v>
      </c>
      <c r="AI5953" s="16" t="s">
        <v>13332</v>
      </c>
      <c r="AJ5953" s="43" t="str">
        <f>VLOOKUP(E5953,'FILIAIS PETZ'!$A$2:$K$2000,11,0)</f>
        <v>18.328.118/0243-93</v>
      </c>
      <c r="AK5953" s="44" t="str">
        <f t="shared" si="386"/>
        <v>18.328.118/0243-93</v>
      </c>
    </row>
    <row r="5954" spans="1:37" s="14" customFormat="1" ht="15" customHeight="1" thickBot="1" x14ac:dyDescent="0.25">
      <c r="A5954" s="9"/>
      <c r="B5954" s="18">
        <f>VLOOKUP(C5954,FORNECEDORES!D:E,2,0)</f>
        <v>40460</v>
      </c>
      <c r="C5954" s="19" t="str">
        <f>VLOOKUP(D5954,FORNECEDORES!A:D,4,0)</f>
        <v>30.515.748/0001-98</v>
      </c>
      <c r="D5954" s="13" t="s">
        <v>2732</v>
      </c>
      <c r="E5954" s="20" t="str">
        <f t="shared" si="387"/>
        <v>04 0011</v>
      </c>
      <c r="F5954" s="28" t="s">
        <v>8976</v>
      </c>
      <c r="G5954" s="21" t="str">
        <f>VLOOKUP(E5954,'FILIAIS PETZ'!A:E,5,0)</f>
        <v>PETZ AUGUSTA</v>
      </c>
      <c r="H5954" s="20" t="str">
        <f>VLOOKUP(E5954,'FILIAIS PETZ'!A:D,4,0)</f>
        <v>AUGT-SP</v>
      </c>
      <c r="I5954" s="46">
        <v>45566</v>
      </c>
      <c r="J5954" s="9">
        <v>1002496</v>
      </c>
      <c r="K5954" s="9" t="s">
        <v>5858</v>
      </c>
      <c r="L5954" s="29" t="s">
        <v>13590</v>
      </c>
      <c r="M5954" s="46">
        <v>45572</v>
      </c>
      <c r="N5954" s="46">
        <v>45595</v>
      </c>
      <c r="O5954" s="46">
        <v>45576</v>
      </c>
      <c r="P5954" s="83" t="s">
        <v>4990</v>
      </c>
      <c r="Q5954" s="84">
        <v>3</v>
      </c>
      <c r="R5954" s="84">
        <v>1</v>
      </c>
      <c r="S5954" s="84">
        <v>8</v>
      </c>
      <c r="T5954" s="84" t="s">
        <v>32</v>
      </c>
      <c r="U5954" s="84">
        <v>11002</v>
      </c>
      <c r="V5954" s="84">
        <v>11002</v>
      </c>
      <c r="W5954" s="84" t="s">
        <v>5019</v>
      </c>
      <c r="X5954" s="84" t="s">
        <v>4985</v>
      </c>
      <c r="Y5954" s="84" t="s">
        <v>4980</v>
      </c>
      <c r="Z5954" s="84" t="s">
        <v>4980</v>
      </c>
      <c r="AA5954" s="84" t="s">
        <v>4989</v>
      </c>
      <c r="AB5954" s="84" t="s">
        <v>5005</v>
      </c>
      <c r="AC5954" s="84" t="s">
        <v>5006</v>
      </c>
      <c r="AD5954" s="83"/>
      <c r="AE5954" s="20" t="str">
        <f>VLOOKUP(E5954,'FILIAIS PETZ'!A:Q,17,0)</f>
        <v>SP2</v>
      </c>
      <c r="AF5954" s="20" t="str">
        <f>VLOOKUP(E5954,'FILIAIS PETZ'!A:Q,3,0)</f>
        <v>FELICIO</v>
      </c>
      <c r="AG5954" s="20" t="str">
        <f>VLOOKUP(E5954,'FILIAIS PETZ'!A:Q,2,0)</f>
        <v>R3</v>
      </c>
      <c r="AH5954" s="75">
        <v>402.97</v>
      </c>
      <c r="AI5954" s="16" t="s">
        <v>13332</v>
      </c>
      <c r="AJ5954" s="43">
        <f>VLOOKUP(E5954,'FILIAIS PETZ'!$A$2:$K$2000,11,0)</f>
        <v>18328118001776</v>
      </c>
      <c r="AK5954" s="44">
        <f t="shared" si="386"/>
        <v>18328118001776</v>
      </c>
    </row>
    <row r="5955" spans="1:37" s="14" customFormat="1" ht="15" customHeight="1" thickBot="1" x14ac:dyDescent="0.25">
      <c r="A5955" s="9"/>
      <c r="B5955" s="18">
        <f>VLOOKUP(C5955,FORNECEDORES!D:E,2,0)</f>
        <v>40460</v>
      </c>
      <c r="C5955" s="19" t="str">
        <f>VLOOKUP(D5955,FORNECEDORES!A:D,4,0)</f>
        <v>30.515.748/0001-98</v>
      </c>
      <c r="D5955" s="13" t="s">
        <v>2732</v>
      </c>
      <c r="E5955" s="20" t="str">
        <f t="shared" si="387"/>
        <v>04 0010</v>
      </c>
      <c r="F5955" s="28" t="s">
        <v>8983</v>
      </c>
      <c r="G5955" s="21" t="str">
        <f>VLOOKUP(E5955,'FILIAIS PETZ'!A:E,5,0)</f>
        <v>PETZ SANTA CECILIA</v>
      </c>
      <c r="H5955" s="20" t="str">
        <f>VLOOKUP(E5955,'FILIAIS PETZ'!A:D,4,0)</f>
        <v>STCE-SP</v>
      </c>
      <c r="I5955" s="46">
        <v>45566</v>
      </c>
      <c r="J5955" s="9">
        <v>1002497</v>
      </c>
      <c r="K5955" s="9" t="s">
        <v>5858</v>
      </c>
      <c r="L5955" s="29" t="s">
        <v>13591</v>
      </c>
      <c r="M5955" s="46">
        <v>45572</v>
      </c>
      <c r="N5955" s="46">
        <v>45595</v>
      </c>
      <c r="O5955" s="46">
        <v>45576</v>
      </c>
      <c r="P5955" s="83" t="s">
        <v>4990</v>
      </c>
      <c r="Q5955" s="84">
        <v>3</v>
      </c>
      <c r="R5955" s="84">
        <v>1</v>
      </c>
      <c r="S5955" s="84">
        <v>8</v>
      </c>
      <c r="T5955" s="84" t="s">
        <v>32</v>
      </c>
      <c r="U5955" s="84">
        <v>11002</v>
      </c>
      <c r="V5955" s="84">
        <v>11002</v>
      </c>
      <c r="W5955" s="84" t="s">
        <v>5019</v>
      </c>
      <c r="X5955" s="84" t="s">
        <v>4985</v>
      </c>
      <c r="Y5955" s="84" t="s">
        <v>4980</v>
      </c>
      <c r="Z5955" s="84" t="s">
        <v>4980</v>
      </c>
      <c r="AA5955" s="84" t="s">
        <v>4989</v>
      </c>
      <c r="AB5955" s="84" t="s">
        <v>5005</v>
      </c>
      <c r="AC5955" s="84" t="s">
        <v>5006</v>
      </c>
      <c r="AD5955" s="83"/>
      <c r="AE5955" s="20" t="str">
        <f>VLOOKUP(E5955,'FILIAIS PETZ'!A:Q,17,0)</f>
        <v>SP2</v>
      </c>
      <c r="AF5955" s="20" t="str">
        <f>VLOOKUP(E5955,'FILIAIS PETZ'!A:Q,3,0)</f>
        <v>FELICIO</v>
      </c>
      <c r="AG5955" s="20" t="str">
        <f>VLOOKUP(E5955,'FILIAIS PETZ'!A:Q,2,0)</f>
        <v>R3</v>
      </c>
      <c r="AH5955" s="75">
        <v>759.68</v>
      </c>
      <c r="AI5955" s="16" t="s">
        <v>13332</v>
      </c>
      <c r="AJ5955" s="43">
        <f>VLOOKUP(E5955,'FILIAIS PETZ'!$A$2:$K$2000,11,0)</f>
        <v>18328118001938</v>
      </c>
      <c r="AK5955" s="44">
        <f t="shared" ref="AK5955:AK6018" si="388">AJ5955</f>
        <v>18328118001938</v>
      </c>
    </row>
    <row r="5956" spans="1:37" s="14" customFormat="1" ht="15" customHeight="1" thickBot="1" x14ac:dyDescent="0.25">
      <c r="A5956" s="9"/>
      <c r="B5956" s="18">
        <f>VLOOKUP(C5956,FORNECEDORES!D:E,2,0)</f>
        <v>40460</v>
      </c>
      <c r="C5956" s="19" t="str">
        <f>VLOOKUP(D5956,FORNECEDORES!A:D,4,0)</f>
        <v>30.515.748/0001-98</v>
      </c>
      <c r="D5956" s="13" t="s">
        <v>2732</v>
      </c>
      <c r="E5956" s="20" t="str">
        <f t="shared" si="387"/>
        <v>04 0256</v>
      </c>
      <c r="F5956" s="28" t="s">
        <v>9144</v>
      </c>
      <c r="G5956" s="21" t="str">
        <f>VLOOKUP(E5956,'FILIAIS PETZ'!A:E,5,0)</f>
        <v>PETZ ACLIMAÇÃO</v>
      </c>
      <c r="H5956" s="20" t="str">
        <f>VLOOKUP(E5956,'FILIAIS PETZ'!A:D,4,0)</f>
        <v>ACLM-SP</v>
      </c>
      <c r="I5956" s="46">
        <v>45566</v>
      </c>
      <c r="J5956" s="9">
        <v>1002499</v>
      </c>
      <c r="K5956" s="9" t="s">
        <v>5858</v>
      </c>
      <c r="L5956" s="29" t="s">
        <v>13592</v>
      </c>
      <c r="M5956" s="46">
        <v>45572</v>
      </c>
      <c r="N5956" s="46">
        <v>45595</v>
      </c>
      <c r="O5956" s="46">
        <v>45576</v>
      </c>
      <c r="P5956" s="83" t="s">
        <v>4990</v>
      </c>
      <c r="Q5956" s="84">
        <v>3</v>
      </c>
      <c r="R5956" s="84">
        <v>1</v>
      </c>
      <c r="S5956" s="84">
        <v>8</v>
      </c>
      <c r="T5956" s="84" t="s">
        <v>32</v>
      </c>
      <c r="U5956" s="84">
        <v>11002</v>
      </c>
      <c r="V5956" s="84">
        <v>11002</v>
      </c>
      <c r="W5956" s="84" t="s">
        <v>5021</v>
      </c>
      <c r="X5956" s="84" t="s">
        <v>4985</v>
      </c>
      <c r="Y5956" s="84" t="s">
        <v>4993</v>
      </c>
      <c r="Z5956" s="84" t="s">
        <v>4993</v>
      </c>
      <c r="AA5956" s="84" t="s">
        <v>4989</v>
      </c>
      <c r="AB5956" s="84" t="s">
        <v>12941</v>
      </c>
      <c r="AC5956" s="84" t="s">
        <v>5006</v>
      </c>
      <c r="AD5956" s="83"/>
      <c r="AE5956" s="20" t="str">
        <f>VLOOKUP(E5956,'FILIAIS PETZ'!A:Q,17,0)</f>
        <v>SP2</v>
      </c>
      <c r="AF5956" s="20" t="str">
        <f>VLOOKUP(E5956,'FILIAIS PETZ'!A:Q,3,0)</f>
        <v>FELICIO</v>
      </c>
      <c r="AG5956" s="20" t="str">
        <f>VLOOKUP(E5956,'FILIAIS PETZ'!A:Q,2,0)</f>
        <v>R3</v>
      </c>
      <c r="AH5956" s="75">
        <v>350</v>
      </c>
      <c r="AI5956" s="16" t="s">
        <v>13333</v>
      </c>
      <c r="AJ5956" s="43" t="str">
        <f>VLOOKUP(E5956,'FILIAIS PETZ'!$A$2:$K$2000,11,0)</f>
        <v>18.328.118/0243-93</v>
      </c>
      <c r="AK5956" s="44" t="str">
        <f t="shared" si="388"/>
        <v>18.328.118/0243-93</v>
      </c>
    </row>
    <row r="5957" spans="1:37" s="14" customFormat="1" ht="15" customHeight="1" thickBot="1" x14ac:dyDescent="0.25">
      <c r="A5957" s="9"/>
      <c r="B5957" s="18">
        <f>VLOOKUP(C5957,FORNECEDORES!D:E,2,0)</f>
        <v>40460</v>
      </c>
      <c r="C5957" s="19" t="str">
        <f>VLOOKUP(D5957,FORNECEDORES!A:D,4,0)</f>
        <v>30.515.748/0001-98</v>
      </c>
      <c r="D5957" s="13" t="s">
        <v>2732</v>
      </c>
      <c r="E5957" s="20" t="str">
        <f t="shared" si="387"/>
        <v>04 0208</v>
      </c>
      <c r="F5957" s="28" t="s">
        <v>8975</v>
      </c>
      <c r="G5957" s="21" t="str">
        <f>VLOOKUP(E5957,'FILIAIS PETZ'!A:E,5,0)</f>
        <v>PETZ AVENIDA ANGELICA</v>
      </c>
      <c r="H5957" s="20" t="str">
        <f>VLOOKUP(E5957,'FILIAIS PETZ'!A:D,4,0)</f>
        <v>ANGL-SP</v>
      </c>
      <c r="I5957" s="46">
        <v>45566</v>
      </c>
      <c r="J5957" s="9">
        <v>1002502</v>
      </c>
      <c r="K5957" s="9" t="s">
        <v>5858</v>
      </c>
      <c r="L5957" s="29" t="s">
        <v>13593</v>
      </c>
      <c r="M5957" s="46">
        <v>45572</v>
      </c>
      <c r="N5957" s="46">
        <v>45595</v>
      </c>
      <c r="O5957" s="46">
        <v>45576</v>
      </c>
      <c r="P5957" s="83" t="s">
        <v>4990</v>
      </c>
      <c r="Q5957" s="84">
        <v>3</v>
      </c>
      <c r="R5957" s="84">
        <v>1</v>
      </c>
      <c r="S5957" s="84">
        <v>8</v>
      </c>
      <c r="T5957" s="84" t="s">
        <v>32</v>
      </c>
      <c r="U5957" s="84">
        <v>11002</v>
      </c>
      <c r="V5957" s="84">
        <v>11002</v>
      </c>
      <c r="W5957" s="84" t="s">
        <v>5021</v>
      </c>
      <c r="X5957" s="84" t="s">
        <v>4985</v>
      </c>
      <c r="Y5957" s="84" t="s">
        <v>4993</v>
      </c>
      <c r="Z5957" s="84" t="s">
        <v>4993</v>
      </c>
      <c r="AA5957" s="84" t="s">
        <v>4989</v>
      </c>
      <c r="AB5957" s="84" t="s">
        <v>5066</v>
      </c>
      <c r="AC5957" s="84" t="s">
        <v>5006</v>
      </c>
      <c r="AD5957" s="83"/>
      <c r="AE5957" s="20" t="str">
        <f>VLOOKUP(E5957,'FILIAIS PETZ'!A:Q,17,0)</f>
        <v>SP2</v>
      </c>
      <c r="AF5957" s="20" t="str">
        <f>VLOOKUP(E5957,'FILIAIS PETZ'!A:Q,3,0)</f>
        <v>FELICIO</v>
      </c>
      <c r="AG5957" s="20" t="str">
        <f>VLOOKUP(E5957,'FILIAIS PETZ'!A:Q,2,0)</f>
        <v>R3</v>
      </c>
      <c r="AH5957" s="75">
        <v>270</v>
      </c>
      <c r="AI5957" s="16" t="s">
        <v>13334</v>
      </c>
      <c r="AJ5957" s="43">
        <f>VLOOKUP(E5957,'FILIAIS PETZ'!$A$2:$K$2000,11,0)</f>
        <v>18328118019551</v>
      </c>
      <c r="AK5957" s="44">
        <f t="shared" si="388"/>
        <v>18328118019551</v>
      </c>
    </row>
    <row r="5958" spans="1:37" s="14" customFormat="1" ht="15" customHeight="1" thickBot="1" x14ac:dyDescent="0.25">
      <c r="A5958" s="9"/>
      <c r="B5958" s="18">
        <f>VLOOKUP(C5958,FORNECEDORES!D:E,2,0)</f>
        <v>40460</v>
      </c>
      <c r="C5958" s="19" t="str">
        <f>VLOOKUP(D5958,FORNECEDORES!A:D,4,0)</f>
        <v>30.515.748/0001-98</v>
      </c>
      <c r="D5958" s="13" t="s">
        <v>2732</v>
      </c>
      <c r="E5958" s="20" t="str">
        <f t="shared" si="387"/>
        <v>04 0208</v>
      </c>
      <c r="F5958" s="28" t="s">
        <v>8975</v>
      </c>
      <c r="G5958" s="21" t="str">
        <f>VLOOKUP(E5958,'FILIAIS PETZ'!A:E,5,0)</f>
        <v>PETZ AVENIDA ANGELICA</v>
      </c>
      <c r="H5958" s="20" t="str">
        <f>VLOOKUP(E5958,'FILIAIS PETZ'!A:D,4,0)</f>
        <v>ANGL-SP</v>
      </c>
      <c r="I5958" s="46">
        <v>45566</v>
      </c>
      <c r="J5958" s="9">
        <v>1002503</v>
      </c>
      <c r="K5958" s="9" t="s">
        <v>5858</v>
      </c>
      <c r="L5958" s="29" t="s">
        <v>13594</v>
      </c>
      <c r="M5958" s="46">
        <v>45572</v>
      </c>
      <c r="N5958" s="46">
        <v>45595</v>
      </c>
      <c r="O5958" s="46">
        <v>45576</v>
      </c>
      <c r="P5958" s="83" t="s">
        <v>4990</v>
      </c>
      <c r="Q5958" s="84">
        <v>3</v>
      </c>
      <c r="R5958" s="84">
        <v>1</v>
      </c>
      <c r="S5958" s="84">
        <v>8</v>
      </c>
      <c r="T5958" s="84" t="s">
        <v>32</v>
      </c>
      <c r="U5958" s="84">
        <v>11002</v>
      </c>
      <c r="V5958" s="84">
        <v>11002</v>
      </c>
      <c r="W5958" s="84" t="s">
        <v>5021</v>
      </c>
      <c r="X5958" s="84" t="s">
        <v>4985</v>
      </c>
      <c r="Y5958" s="84" t="s">
        <v>4993</v>
      </c>
      <c r="Z5958" s="84" t="s">
        <v>4993</v>
      </c>
      <c r="AA5958" s="84" t="s">
        <v>4989</v>
      </c>
      <c r="AB5958" s="84" t="s">
        <v>12941</v>
      </c>
      <c r="AC5958" s="84" t="s">
        <v>5006</v>
      </c>
      <c r="AD5958" s="83"/>
      <c r="AE5958" s="20" t="str">
        <f>VLOOKUP(E5958,'FILIAIS PETZ'!A:Q,17,0)</f>
        <v>SP2</v>
      </c>
      <c r="AF5958" s="20" t="str">
        <f>VLOOKUP(E5958,'FILIAIS PETZ'!A:Q,3,0)</f>
        <v>FELICIO</v>
      </c>
      <c r="AG5958" s="20" t="str">
        <f>VLOOKUP(E5958,'FILIAIS PETZ'!A:Q,2,0)</f>
        <v>R3</v>
      </c>
      <c r="AH5958" s="75">
        <v>1000</v>
      </c>
      <c r="AI5958" s="16" t="s">
        <v>13335</v>
      </c>
      <c r="AJ5958" s="43">
        <f>VLOOKUP(E5958,'FILIAIS PETZ'!$A$2:$K$2000,11,0)</f>
        <v>18328118019551</v>
      </c>
      <c r="AK5958" s="44">
        <f t="shared" si="388"/>
        <v>18328118019551</v>
      </c>
    </row>
    <row r="5959" spans="1:37" s="14" customFormat="1" ht="15" customHeight="1" thickBot="1" x14ac:dyDescent="0.25">
      <c r="A5959" s="9"/>
      <c r="B5959" s="18">
        <f>VLOOKUP(C5959,FORNECEDORES!D:E,2,0)</f>
        <v>40460</v>
      </c>
      <c r="C5959" s="19" t="str">
        <f>VLOOKUP(D5959,FORNECEDORES!A:D,4,0)</f>
        <v>30.515.748/0001-98</v>
      </c>
      <c r="D5959" s="13" t="s">
        <v>2732</v>
      </c>
      <c r="E5959" s="20" t="str">
        <f t="shared" si="387"/>
        <v>04 0208</v>
      </c>
      <c r="F5959" s="28" t="s">
        <v>8975</v>
      </c>
      <c r="G5959" s="21" t="str">
        <f>VLOOKUP(E5959,'FILIAIS PETZ'!A:E,5,0)</f>
        <v>PETZ AVENIDA ANGELICA</v>
      </c>
      <c r="H5959" s="20" t="str">
        <f>VLOOKUP(E5959,'FILIAIS PETZ'!A:D,4,0)</f>
        <v>ANGL-SP</v>
      </c>
      <c r="I5959" s="46">
        <v>45566</v>
      </c>
      <c r="J5959" s="9">
        <v>1002505</v>
      </c>
      <c r="K5959" s="9" t="s">
        <v>5858</v>
      </c>
      <c r="L5959" s="29" t="s">
        <v>13595</v>
      </c>
      <c r="M5959" s="46">
        <v>45572</v>
      </c>
      <c r="N5959" s="46">
        <v>45595</v>
      </c>
      <c r="O5959" s="46">
        <v>45576</v>
      </c>
      <c r="P5959" s="83" t="s">
        <v>4990</v>
      </c>
      <c r="Q5959" s="84">
        <v>3</v>
      </c>
      <c r="R5959" s="84">
        <v>1</v>
      </c>
      <c r="S5959" s="84">
        <v>8</v>
      </c>
      <c r="T5959" s="84" t="s">
        <v>32</v>
      </c>
      <c r="U5959" s="84">
        <v>11002</v>
      </c>
      <c r="V5959" s="84">
        <v>11002</v>
      </c>
      <c r="W5959" s="84" t="s">
        <v>5019</v>
      </c>
      <c r="X5959" s="84" t="s">
        <v>4985</v>
      </c>
      <c r="Y5959" s="84" t="s">
        <v>4993</v>
      </c>
      <c r="Z5959" s="84" t="s">
        <v>4993</v>
      </c>
      <c r="AA5959" s="84" t="s">
        <v>4989</v>
      </c>
      <c r="AB5959" s="84" t="s">
        <v>12941</v>
      </c>
      <c r="AC5959" s="84" t="s">
        <v>5006</v>
      </c>
      <c r="AD5959" s="83"/>
      <c r="AE5959" s="20" t="str">
        <f>VLOOKUP(E5959,'FILIAIS PETZ'!A:Q,17,0)</f>
        <v>SP2</v>
      </c>
      <c r="AF5959" s="20" t="str">
        <f>VLOOKUP(E5959,'FILIAIS PETZ'!A:Q,3,0)</f>
        <v>FELICIO</v>
      </c>
      <c r="AG5959" s="20" t="str">
        <f>VLOOKUP(E5959,'FILIAIS PETZ'!A:Q,2,0)</f>
        <v>R3</v>
      </c>
      <c r="AH5959" s="75">
        <v>380</v>
      </c>
      <c r="AI5959" s="16" t="s">
        <v>13336</v>
      </c>
      <c r="AJ5959" s="43">
        <f>VLOOKUP(E5959,'FILIAIS PETZ'!$A$2:$K$2000,11,0)</f>
        <v>18328118019551</v>
      </c>
      <c r="AK5959" s="44">
        <f t="shared" si="388"/>
        <v>18328118019551</v>
      </c>
    </row>
    <row r="5960" spans="1:37" s="14" customFormat="1" ht="15" customHeight="1" thickBot="1" x14ac:dyDescent="0.25">
      <c r="A5960" s="9"/>
      <c r="B5960" s="18">
        <f>VLOOKUP(C5960,FORNECEDORES!D:E,2,0)</f>
        <v>40460</v>
      </c>
      <c r="C5960" s="19" t="str">
        <f>VLOOKUP(D5960,FORNECEDORES!A:D,4,0)</f>
        <v>30.515.748/0001-98</v>
      </c>
      <c r="D5960" s="13" t="s">
        <v>2732</v>
      </c>
      <c r="E5960" s="20" t="str">
        <f t="shared" si="387"/>
        <v>04 0011</v>
      </c>
      <c r="F5960" s="28" t="s">
        <v>8976</v>
      </c>
      <c r="G5960" s="21" t="str">
        <f>VLOOKUP(E5960,'FILIAIS PETZ'!A:E,5,0)</f>
        <v>PETZ AUGUSTA</v>
      </c>
      <c r="H5960" s="20" t="str">
        <f>VLOOKUP(E5960,'FILIAIS PETZ'!A:D,4,0)</f>
        <v>AUGT-SP</v>
      </c>
      <c r="I5960" s="46">
        <v>45566</v>
      </c>
      <c r="J5960" s="9">
        <v>1002506</v>
      </c>
      <c r="K5960" s="9" t="s">
        <v>5858</v>
      </c>
      <c r="L5960" s="29" t="s">
        <v>13605</v>
      </c>
      <c r="M5960" s="46">
        <v>45572</v>
      </c>
      <c r="N5960" s="46">
        <v>45595</v>
      </c>
      <c r="O5960" s="46">
        <v>45576</v>
      </c>
      <c r="P5960" s="83" t="s">
        <v>4990</v>
      </c>
      <c r="Q5960" s="84">
        <v>3</v>
      </c>
      <c r="R5960" s="84">
        <v>1</v>
      </c>
      <c r="S5960" s="84">
        <v>8</v>
      </c>
      <c r="T5960" s="84" t="s">
        <v>32</v>
      </c>
      <c r="U5960" s="84">
        <v>11002</v>
      </c>
      <c r="V5960" s="84">
        <v>11002</v>
      </c>
      <c r="W5960" s="84" t="s">
        <v>5021</v>
      </c>
      <c r="X5960" s="84" t="s">
        <v>4985</v>
      </c>
      <c r="Y5960" s="84" t="s">
        <v>4993</v>
      </c>
      <c r="Z5960" s="84" t="s">
        <v>4993</v>
      </c>
      <c r="AA5960" s="84" t="s">
        <v>4989</v>
      </c>
      <c r="AB5960" s="84" t="s">
        <v>12941</v>
      </c>
      <c r="AC5960" s="84" t="s">
        <v>5006</v>
      </c>
      <c r="AD5960" s="83"/>
      <c r="AE5960" s="20" t="str">
        <f>VLOOKUP(E5960,'FILIAIS PETZ'!A:Q,17,0)</f>
        <v>SP2</v>
      </c>
      <c r="AF5960" s="20" t="str">
        <f>VLOOKUP(E5960,'FILIAIS PETZ'!A:Q,3,0)</f>
        <v>FELICIO</v>
      </c>
      <c r="AG5960" s="20" t="str">
        <f>VLOOKUP(E5960,'FILIAIS PETZ'!A:Q,2,0)</f>
        <v>R3</v>
      </c>
      <c r="AH5960" s="75">
        <v>180</v>
      </c>
      <c r="AI5960" s="16" t="s">
        <v>13337</v>
      </c>
      <c r="AJ5960" s="43">
        <f>VLOOKUP(E5960,'FILIAIS PETZ'!$A$2:$K$2000,11,0)</f>
        <v>18328118001776</v>
      </c>
      <c r="AK5960" s="44">
        <f t="shared" si="388"/>
        <v>18328118001776</v>
      </c>
    </row>
    <row r="5961" spans="1:37" s="14" customFormat="1" ht="15" customHeight="1" thickBot="1" x14ac:dyDescent="0.25">
      <c r="A5961" s="9"/>
      <c r="B5961" s="18">
        <f>VLOOKUP(C5961,FORNECEDORES!D:E,2,0)</f>
        <v>40460</v>
      </c>
      <c r="C5961" s="19" t="str">
        <f>VLOOKUP(D5961,FORNECEDORES!A:D,4,0)</f>
        <v>30.515.748/0001-98</v>
      </c>
      <c r="D5961" s="13" t="s">
        <v>2732</v>
      </c>
      <c r="E5961" s="20" t="str">
        <f t="shared" si="387"/>
        <v>04 0011</v>
      </c>
      <c r="F5961" s="28" t="s">
        <v>8976</v>
      </c>
      <c r="G5961" s="21" t="str">
        <f>VLOOKUP(E5961,'FILIAIS PETZ'!A:E,5,0)</f>
        <v>PETZ AUGUSTA</v>
      </c>
      <c r="H5961" s="20" t="str">
        <f>VLOOKUP(E5961,'FILIAIS PETZ'!A:D,4,0)</f>
        <v>AUGT-SP</v>
      </c>
      <c r="I5961" s="46">
        <v>45566</v>
      </c>
      <c r="J5961" s="9">
        <v>1002507</v>
      </c>
      <c r="K5961" s="9" t="s">
        <v>5858</v>
      </c>
      <c r="L5961" s="29" t="s">
        <v>13606</v>
      </c>
      <c r="M5961" s="46">
        <v>45572</v>
      </c>
      <c r="N5961" s="46">
        <v>45595</v>
      </c>
      <c r="O5961" s="46">
        <v>45576</v>
      </c>
      <c r="P5961" s="83" t="s">
        <v>4990</v>
      </c>
      <c r="Q5961" s="84">
        <v>3</v>
      </c>
      <c r="R5961" s="84">
        <v>1</v>
      </c>
      <c r="S5961" s="84">
        <v>8</v>
      </c>
      <c r="T5961" s="84" t="s">
        <v>32</v>
      </c>
      <c r="U5961" s="84">
        <v>11002</v>
      </c>
      <c r="V5961" s="84">
        <v>11002</v>
      </c>
      <c r="W5961" s="84" t="s">
        <v>5034</v>
      </c>
      <c r="X5961" s="84" t="s">
        <v>4985</v>
      </c>
      <c r="Y5961" s="84" t="s">
        <v>4993</v>
      </c>
      <c r="Z5961" s="84" t="s">
        <v>4993</v>
      </c>
      <c r="AA5961" s="84" t="s">
        <v>4989</v>
      </c>
      <c r="AB5961" s="84" t="s">
        <v>12941</v>
      </c>
      <c r="AC5961" s="84" t="s">
        <v>5006</v>
      </c>
      <c r="AD5961" s="83"/>
      <c r="AE5961" s="20" t="str">
        <f>VLOOKUP(E5961,'FILIAIS PETZ'!A:Q,17,0)</f>
        <v>SP2</v>
      </c>
      <c r="AF5961" s="20" t="str">
        <f>VLOOKUP(E5961,'FILIAIS PETZ'!A:Q,3,0)</f>
        <v>FELICIO</v>
      </c>
      <c r="AG5961" s="20" t="str">
        <f>VLOOKUP(E5961,'FILIAIS PETZ'!A:Q,2,0)</f>
        <v>R3</v>
      </c>
      <c r="AH5961" s="75">
        <v>580</v>
      </c>
      <c r="AI5961" s="16" t="s">
        <v>13338</v>
      </c>
      <c r="AJ5961" s="43">
        <f>VLOOKUP(E5961,'FILIAIS PETZ'!$A$2:$K$2000,11,0)</f>
        <v>18328118001776</v>
      </c>
      <c r="AK5961" s="44">
        <f t="shared" si="388"/>
        <v>18328118001776</v>
      </c>
    </row>
    <row r="5962" spans="1:37" s="14" customFormat="1" ht="15" customHeight="1" thickBot="1" x14ac:dyDescent="0.25">
      <c r="A5962" s="9"/>
      <c r="B5962" s="18">
        <f>VLOOKUP(C5962,FORNECEDORES!D:E,2,0)</f>
        <v>40460</v>
      </c>
      <c r="C5962" s="19" t="str">
        <f>VLOOKUP(D5962,FORNECEDORES!A:D,4,0)</f>
        <v>30.515.748/0001-98</v>
      </c>
      <c r="D5962" s="13" t="s">
        <v>2732</v>
      </c>
      <c r="E5962" s="20" t="str">
        <f t="shared" si="387"/>
        <v>04 0019</v>
      </c>
      <c r="F5962" s="28" t="s">
        <v>8977</v>
      </c>
      <c r="G5962" s="21" t="str">
        <f>VLOOKUP(E5962,'FILIAIS PETZ'!A:E,5,0)</f>
        <v>PETZ BUTANTA</v>
      </c>
      <c r="H5962" s="20" t="str">
        <f>VLOOKUP(E5962,'FILIAIS PETZ'!A:D,4,0)</f>
        <v>BTTA-SP</v>
      </c>
      <c r="I5962" s="46">
        <v>45566</v>
      </c>
      <c r="J5962" s="9">
        <v>1002509</v>
      </c>
      <c r="K5962" s="9" t="s">
        <v>5858</v>
      </c>
      <c r="L5962" s="29" t="s">
        <v>13596</v>
      </c>
      <c r="M5962" s="46">
        <v>45572</v>
      </c>
      <c r="N5962" s="46">
        <v>45595</v>
      </c>
      <c r="O5962" s="46">
        <v>45576</v>
      </c>
      <c r="P5962" s="83" t="s">
        <v>4990</v>
      </c>
      <c r="Q5962" s="84">
        <v>3</v>
      </c>
      <c r="R5962" s="84">
        <v>1</v>
      </c>
      <c r="S5962" s="84">
        <v>8</v>
      </c>
      <c r="T5962" s="84" t="s">
        <v>32</v>
      </c>
      <c r="U5962" s="84">
        <v>11002</v>
      </c>
      <c r="V5962" s="84">
        <v>11002</v>
      </c>
      <c r="W5962" s="84" t="s">
        <v>5019</v>
      </c>
      <c r="X5962" s="84" t="s">
        <v>4985</v>
      </c>
      <c r="Y5962" s="84" t="s">
        <v>4997</v>
      </c>
      <c r="Z5962" s="84" t="s">
        <v>4993</v>
      </c>
      <c r="AA5962" s="84" t="s">
        <v>4989</v>
      </c>
      <c r="AB5962" s="84" t="s">
        <v>12941</v>
      </c>
      <c r="AC5962" s="84" t="s">
        <v>5006</v>
      </c>
      <c r="AD5962" s="83"/>
      <c r="AE5962" s="20" t="str">
        <f>VLOOKUP(E5962,'FILIAIS PETZ'!A:Q,17,0)</f>
        <v>SP2</v>
      </c>
      <c r="AF5962" s="20" t="str">
        <f>VLOOKUP(E5962,'FILIAIS PETZ'!A:Q,3,0)</f>
        <v>FELICIO</v>
      </c>
      <c r="AG5962" s="20" t="str">
        <f>VLOOKUP(E5962,'FILIAIS PETZ'!A:Q,2,0)</f>
        <v>R3</v>
      </c>
      <c r="AH5962" s="75">
        <v>680</v>
      </c>
      <c r="AI5962" s="16" t="s">
        <v>13339</v>
      </c>
      <c r="AJ5962" s="43">
        <f>VLOOKUP(E5962,'FILIAIS PETZ'!$A$2:$K$2000,11,0)</f>
        <v>18328118000885</v>
      </c>
      <c r="AK5962" s="44">
        <f t="shared" si="388"/>
        <v>18328118000885</v>
      </c>
    </row>
    <row r="5963" spans="1:37" s="14" customFormat="1" ht="15" customHeight="1" thickBot="1" x14ac:dyDescent="0.25">
      <c r="A5963" s="9"/>
      <c r="B5963" s="18">
        <f>VLOOKUP(C5963,FORNECEDORES!D:E,2,0)</f>
        <v>40460</v>
      </c>
      <c r="C5963" s="19" t="str">
        <f>VLOOKUP(D5963,FORNECEDORES!A:D,4,0)</f>
        <v>30.515.748/0001-98</v>
      </c>
      <c r="D5963" s="13" t="s">
        <v>2732</v>
      </c>
      <c r="E5963" s="20" t="str">
        <f t="shared" si="387"/>
        <v>04 0046</v>
      </c>
      <c r="F5963" s="28" t="s">
        <v>8978</v>
      </c>
      <c r="G5963" s="21" t="str">
        <f>VLOOKUP(E5963,'FILIAIS PETZ'!A:E,5,0)</f>
        <v>PETZ CIDADE JARDIM</v>
      </c>
      <c r="H5963" s="20" t="str">
        <f>VLOOKUP(E5963,'FILIAIS PETZ'!A:D,4,0)</f>
        <v>CDJD-SP</v>
      </c>
      <c r="I5963" s="46">
        <v>45566</v>
      </c>
      <c r="J5963" s="9">
        <v>1002511</v>
      </c>
      <c r="K5963" s="9" t="s">
        <v>5858</v>
      </c>
      <c r="L5963" s="29" t="s">
        <v>13597</v>
      </c>
      <c r="M5963" s="46">
        <v>45572</v>
      </c>
      <c r="N5963" s="46">
        <v>45595</v>
      </c>
      <c r="O5963" s="46">
        <v>45576</v>
      </c>
      <c r="P5963" s="83" t="s">
        <v>4990</v>
      </c>
      <c r="Q5963" s="84">
        <v>3</v>
      </c>
      <c r="R5963" s="84">
        <v>1</v>
      </c>
      <c r="S5963" s="84">
        <v>8</v>
      </c>
      <c r="T5963" s="84" t="s">
        <v>32</v>
      </c>
      <c r="U5963" s="84">
        <v>11002</v>
      </c>
      <c r="V5963" s="84">
        <v>11002</v>
      </c>
      <c r="W5963" s="84" t="s">
        <v>5019</v>
      </c>
      <c r="X5963" s="84" t="s">
        <v>4985</v>
      </c>
      <c r="Y5963" s="84" t="s">
        <v>4993</v>
      </c>
      <c r="Z5963" s="84" t="s">
        <v>4993</v>
      </c>
      <c r="AA5963" s="84" t="s">
        <v>4989</v>
      </c>
      <c r="AB5963" s="84" t="s">
        <v>12941</v>
      </c>
      <c r="AC5963" s="84" t="s">
        <v>5006</v>
      </c>
      <c r="AD5963" s="83"/>
      <c r="AE5963" s="20" t="str">
        <f>VLOOKUP(E5963,'FILIAIS PETZ'!A:Q,17,0)</f>
        <v>SP2</v>
      </c>
      <c r="AF5963" s="20" t="str">
        <f>VLOOKUP(E5963,'FILIAIS PETZ'!A:Q,3,0)</f>
        <v>FELICIO</v>
      </c>
      <c r="AG5963" s="20" t="str">
        <f>VLOOKUP(E5963,'FILIAIS PETZ'!A:Q,2,0)</f>
        <v>R3</v>
      </c>
      <c r="AH5963" s="75">
        <v>180</v>
      </c>
      <c r="AI5963" s="16" t="s">
        <v>13340</v>
      </c>
      <c r="AJ5963" s="43">
        <f>VLOOKUP(E5963,'FILIAIS PETZ'!$A$2:$K$2000,11,0)</f>
        <v>18328118004520</v>
      </c>
      <c r="AK5963" s="44">
        <f t="shared" si="388"/>
        <v>18328118004520</v>
      </c>
    </row>
    <row r="5964" spans="1:37" s="14" customFormat="1" ht="15" customHeight="1" thickBot="1" x14ac:dyDescent="0.25">
      <c r="A5964" s="9"/>
      <c r="B5964" s="18">
        <f>VLOOKUP(C5964,FORNECEDORES!D:E,2,0)</f>
        <v>40460</v>
      </c>
      <c r="C5964" s="19" t="str">
        <f>VLOOKUP(D5964,FORNECEDORES!A:D,4,0)</f>
        <v>30.515.748/0001-98</v>
      </c>
      <c r="D5964" s="13" t="s">
        <v>2732</v>
      </c>
      <c r="E5964" s="20" t="str">
        <f t="shared" si="387"/>
        <v>04 0046</v>
      </c>
      <c r="F5964" s="28" t="s">
        <v>8978</v>
      </c>
      <c r="G5964" s="21" t="str">
        <f>VLOOKUP(E5964,'FILIAIS PETZ'!A:E,5,0)</f>
        <v>PETZ CIDADE JARDIM</v>
      </c>
      <c r="H5964" s="20" t="str">
        <f>VLOOKUP(E5964,'FILIAIS PETZ'!A:D,4,0)</f>
        <v>CDJD-SP</v>
      </c>
      <c r="I5964" s="46">
        <v>45566</v>
      </c>
      <c r="J5964" s="9">
        <v>1002512</v>
      </c>
      <c r="K5964" s="9" t="s">
        <v>5858</v>
      </c>
      <c r="L5964" s="29" t="s">
        <v>13598</v>
      </c>
      <c r="M5964" s="46">
        <v>45572</v>
      </c>
      <c r="N5964" s="46">
        <v>45595</v>
      </c>
      <c r="O5964" s="46">
        <v>45576</v>
      </c>
      <c r="P5964" s="83" t="s">
        <v>4990</v>
      </c>
      <c r="Q5964" s="84">
        <v>3</v>
      </c>
      <c r="R5964" s="84">
        <v>1</v>
      </c>
      <c r="S5964" s="84">
        <v>8</v>
      </c>
      <c r="T5964" s="84" t="s">
        <v>32</v>
      </c>
      <c r="U5964" s="84">
        <v>11002</v>
      </c>
      <c r="V5964" s="84">
        <v>11002</v>
      </c>
      <c r="W5964" s="84" t="s">
        <v>5039</v>
      </c>
      <c r="X5964" s="84" t="s">
        <v>4985</v>
      </c>
      <c r="Y5964" s="84" t="s">
        <v>4993</v>
      </c>
      <c r="Z5964" s="84" t="s">
        <v>5044</v>
      </c>
      <c r="AA5964" s="84" t="s">
        <v>4989</v>
      </c>
      <c r="AB5964" s="84" t="s">
        <v>12941</v>
      </c>
      <c r="AC5964" s="84" t="s">
        <v>5006</v>
      </c>
      <c r="AD5964" s="83"/>
      <c r="AE5964" s="20" t="str">
        <f>VLOOKUP(E5964,'FILIAIS PETZ'!A:Q,17,0)</f>
        <v>SP2</v>
      </c>
      <c r="AF5964" s="20" t="str">
        <f>VLOOKUP(E5964,'FILIAIS PETZ'!A:Q,3,0)</f>
        <v>FELICIO</v>
      </c>
      <c r="AG5964" s="20" t="str">
        <f>VLOOKUP(E5964,'FILIAIS PETZ'!A:Q,2,0)</f>
        <v>R3</v>
      </c>
      <c r="AH5964" s="75">
        <v>1100</v>
      </c>
      <c r="AI5964" s="16" t="s">
        <v>13341</v>
      </c>
      <c r="AJ5964" s="43">
        <f>VLOOKUP(E5964,'FILIAIS PETZ'!$A$2:$K$2000,11,0)</f>
        <v>18328118004520</v>
      </c>
      <c r="AK5964" s="44">
        <f t="shared" si="388"/>
        <v>18328118004520</v>
      </c>
    </row>
    <row r="5965" spans="1:37" s="14" customFormat="1" ht="15" customHeight="1" thickBot="1" x14ac:dyDescent="0.25">
      <c r="A5965" s="9"/>
      <c r="B5965" s="18">
        <f>VLOOKUP(C5965,FORNECEDORES!D:E,2,0)</f>
        <v>40460</v>
      </c>
      <c r="C5965" s="19" t="str">
        <f>VLOOKUP(D5965,FORNECEDORES!A:D,4,0)</f>
        <v>30.515.748/0001-98</v>
      </c>
      <c r="D5965" s="13" t="s">
        <v>2732</v>
      </c>
      <c r="E5965" s="20" t="str">
        <f t="shared" si="387"/>
        <v>04 0046</v>
      </c>
      <c r="F5965" s="28" t="s">
        <v>8978</v>
      </c>
      <c r="G5965" s="21" t="str">
        <f>VLOOKUP(E5965,'FILIAIS PETZ'!A:E,5,0)</f>
        <v>PETZ CIDADE JARDIM</v>
      </c>
      <c r="H5965" s="20" t="str">
        <f>VLOOKUP(E5965,'FILIAIS PETZ'!A:D,4,0)</f>
        <v>CDJD-SP</v>
      </c>
      <c r="I5965" s="46">
        <v>45566</v>
      </c>
      <c r="J5965" s="9">
        <v>1002514</v>
      </c>
      <c r="K5965" s="9" t="s">
        <v>5858</v>
      </c>
      <c r="L5965" s="29" t="s">
        <v>13599</v>
      </c>
      <c r="M5965" s="46">
        <v>45572</v>
      </c>
      <c r="N5965" s="46">
        <v>45595</v>
      </c>
      <c r="O5965" s="46">
        <v>45576</v>
      </c>
      <c r="P5965" s="83" t="s">
        <v>4990</v>
      </c>
      <c r="Q5965" s="84">
        <v>3</v>
      </c>
      <c r="R5965" s="84">
        <v>1</v>
      </c>
      <c r="S5965" s="84">
        <v>8</v>
      </c>
      <c r="T5965" s="84" t="s">
        <v>32</v>
      </c>
      <c r="U5965" s="84">
        <v>11002</v>
      </c>
      <c r="V5965" s="84">
        <v>11002</v>
      </c>
      <c r="W5965" s="84" t="s">
        <v>5057</v>
      </c>
      <c r="X5965" s="84" t="s">
        <v>4985</v>
      </c>
      <c r="Y5965" s="84" t="s">
        <v>4993</v>
      </c>
      <c r="Z5965" s="84" t="s">
        <v>4993</v>
      </c>
      <c r="AA5965" s="84" t="s">
        <v>4989</v>
      </c>
      <c r="AB5965" s="84" t="s">
        <v>12941</v>
      </c>
      <c r="AC5965" s="84" t="s">
        <v>5006</v>
      </c>
      <c r="AD5965" s="83"/>
      <c r="AE5965" s="20" t="str">
        <f>VLOOKUP(E5965,'FILIAIS PETZ'!A:Q,17,0)</f>
        <v>SP2</v>
      </c>
      <c r="AF5965" s="20" t="str">
        <f>VLOOKUP(E5965,'FILIAIS PETZ'!A:Q,3,0)</f>
        <v>FELICIO</v>
      </c>
      <c r="AG5965" s="20" t="str">
        <f>VLOOKUP(E5965,'FILIAIS PETZ'!A:Q,2,0)</f>
        <v>R3</v>
      </c>
      <c r="AH5965" s="75">
        <v>600</v>
      </c>
      <c r="AI5965" s="16" t="s">
        <v>13342</v>
      </c>
      <c r="AJ5965" s="43">
        <f>VLOOKUP(E5965,'FILIAIS PETZ'!$A$2:$K$2000,11,0)</f>
        <v>18328118004520</v>
      </c>
      <c r="AK5965" s="44">
        <f t="shared" si="388"/>
        <v>18328118004520</v>
      </c>
    </row>
    <row r="5966" spans="1:37" s="14" customFormat="1" ht="15" customHeight="1" thickBot="1" x14ac:dyDescent="0.25">
      <c r="A5966" s="9"/>
      <c r="B5966" s="18">
        <f>VLOOKUP(C5966,FORNECEDORES!D:E,2,0)</f>
        <v>40460</v>
      </c>
      <c r="C5966" s="19" t="str">
        <f>VLOOKUP(D5966,FORNECEDORES!A:D,4,0)</f>
        <v>30.515.748/0001-98</v>
      </c>
      <c r="D5966" s="13" t="s">
        <v>2732</v>
      </c>
      <c r="E5966" s="20" t="str">
        <f t="shared" si="387"/>
        <v>04 0046</v>
      </c>
      <c r="F5966" s="28" t="s">
        <v>8978</v>
      </c>
      <c r="G5966" s="21" t="str">
        <f>VLOOKUP(E5966,'FILIAIS PETZ'!A:E,5,0)</f>
        <v>PETZ CIDADE JARDIM</v>
      </c>
      <c r="H5966" s="20" t="str">
        <f>VLOOKUP(E5966,'FILIAIS PETZ'!A:D,4,0)</f>
        <v>CDJD-SP</v>
      </c>
      <c r="I5966" s="46">
        <v>45566</v>
      </c>
      <c r="J5966" s="9">
        <v>1002516</v>
      </c>
      <c r="K5966" s="9" t="s">
        <v>5858</v>
      </c>
      <c r="L5966" s="29" t="s">
        <v>13600</v>
      </c>
      <c r="M5966" s="46">
        <v>45572</v>
      </c>
      <c r="N5966" s="46">
        <v>45595</v>
      </c>
      <c r="O5966" s="46">
        <v>45576</v>
      </c>
      <c r="P5966" s="83" t="s">
        <v>4990</v>
      </c>
      <c r="Q5966" s="84">
        <v>3</v>
      </c>
      <c r="R5966" s="84">
        <v>1</v>
      </c>
      <c r="S5966" s="84">
        <v>8</v>
      </c>
      <c r="T5966" s="84" t="s">
        <v>32</v>
      </c>
      <c r="U5966" s="84">
        <v>11002</v>
      </c>
      <c r="V5966" s="84">
        <v>11002</v>
      </c>
      <c r="W5966" s="84" t="s">
        <v>5057</v>
      </c>
      <c r="X5966" s="84" t="s">
        <v>4985</v>
      </c>
      <c r="Y5966" s="84" t="s">
        <v>4993</v>
      </c>
      <c r="Z5966" s="84" t="s">
        <v>4993</v>
      </c>
      <c r="AA5966" s="84" t="s">
        <v>4989</v>
      </c>
      <c r="AB5966" s="84" t="s">
        <v>12941</v>
      </c>
      <c r="AC5966" s="84" t="s">
        <v>5006</v>
      </c>
      <c r="AD5966" s="83"/>
      <c r="AE5966" s="20" t="str">
        <f>VLOOKUP(E5966,'FILIAIS PETZ'!A:Q,17,0)</f>
        <v>SP2</v>
      </c>
      <c r="AF5966" s="20" t="str">
        <f>VLOOKUP(E5966,'FILIAIS PETZ'!A:Q,3,0)</f>
        <v>FELICIO</v>
      </c>
      <c r="AG5966" s="20" t="str">
        <f>VLOOKUP(E5966,'FILIAIS PETZ'!A:Q,2,0)</f>
        <v>R3</v>
      </c>
      <c r="AH5966" s="75">
        <v>480</v>
      </c>
      <c r="AI5966" s="16" t="s">
        <v>13343</v>
      </c>
      <c r="AJ5966" s="43">
        <f>VLOOKUP(E5966,'FILIAIS PETZ'!$A$2:$K$2000,11,0)</f>
        <v>18328118004520</v>
      </c>
      <c r="AK5966" s="44">
        <f t="shared" si="388"/>
        <v>18328118004520</v>
      </c>
    </row>
    <row r="5967" spans="1:37" s="14" customFormat="1" ht="15" customHeight="1" thickBot="1" x14ac:dyDescent="0.25">
      <c r="A5967" s="9"/>
      <c r="B5967" s="18">
        <f>VLOOKUP(C5967,FORNECEDORES!D:E,2,0)</f>
        <v>40460</v>
      </c>
      <c r="C5967" s="19" t="str">
        <f>VLOOKUP(D5967,FORNECEDORES!A:D,4,0)</f>
        <v>30.515.748/0001-98</v>
      </c>
      <c r="D5967" s="13" t="s">
        <v>2732</v>
      </c>
      <c r="E5967" s="20" t="str">
        <f t="shared" si="387"/>
        <v>04 0067</v>
      </c>
      <c r="F5967" s="28" t="s">
        <v>8611</v>
      </c>
      <c r="G5967" s="21" t="str">
        <f>VLOOKUP(E5967,'FILIAIS PETZ'!A:E,5,0)</f>
        <v>PETZ EXTRA RICARDO JAFET</v>
      </c>
      <c r="H5967" s="20" t="str">
        <f>VLOOKUP(E5967,'FILIAIS PETZ'!A:D,4,0)</f>
        <v>RJAF-SP</v>
      </c>
      <c r="I5967" s="46">
        <v>45566</v>
      </c>
      <c r="J5967" s="9">
        <v>1002517</v>
      </c>
      <c r="K5967" s="9" t="s">
        <v>5858</v>
      </c>
      <c r="L5967" s="29" t="s">
        <v>13134</v>
      </c>
      <c r="M5967" s="46">
        <v>45572</v>
      </c>
      <c r="N5967" s="46">
        <v>45595</v>
      </c>
      <c r="O5967" s="46">
        <v>45576</v>
      </c>
      <c r="P5967" s="83" t="s">
        <v>4990</v>
      </c>
      <c r="Q5967" s="84">
        <v>3</v>
      </c>
      <c r="R5967" s="84">
        <v>1</v>
      </c>
      <c r="S5967" s="84">
        <v>8</v>
      </c>
      <c r="T5967" s="84" t="s">
        <v>32</v>
      </c>
      <c r="U5967" s="84">
        <v>11002</v>
      </c>
      <c r="V5967" s="84">
        <v>11002</v>
      </c>
      <c r="W5967" s="84" t="s">
        <v>4984</v>
      </c>
      <c r="X5967" s="84" t="s">
        <v>4985</v>
      </c>
      <c r="Y5967" s="84" t="s">
        <v>4997</v>
      </c>
      <c r="Z5967" s="84" t="s">
        <v>4993</v>
      </c>
      <c r="AA5967" s="84" t="s">
        <v>4989</v>
      </c>
      <c r="AB5967" s="84" t="s">
        <v>12941</v>
      </c>
      <c r="AC5967" s="84" t="s">
        <v>5006</v>
      </c>
      <c r="AD5967" s="83"/>
      <c r="AE5967" s="20" t="str">
        <f>VLOOKUP(E5967,'FILIAIS PETZ'!A:Q,17,0)</f>
        <v>SP2</v>
      </c>
      <c r="AF5967" s="20" t="str">
        <f>VLOOKUP(E5967,'FILIAIS PETZ'!A:Q,3,0)</f>
        <v>FELICIO</v>
      </c>
      <c r="AG5967" s="20" t="str">
        <f>VLOOKUP(E5967,'FILIAIS PETZ'!A:Q,2,0)</f>
        <v>R3</v>
      </c>
      <c r="AH5967" s="75">
        <v>900</v>
      </c>
      <c r="AI5967" s="16" t="s">
        <v>13344</v>
      </c>
      <c r="AJ5967" s="43">
        <f>VLOOKUP(E5967,'FILIAIS PETZ'!$A$2:$K$2000,11,0)</f>
        <v>18328118006573</v>
      </c>
      <c r="AK5967" s="44">
        <f t="shared" si="388"/>
        <v>18328118006573</v>
      </c>
    </row>
    <row r="5968" spans="1:37" s="14" customFormat="1" ht="15" customHeight="1" thickBot="1" x14ac:dyDescent="0.25">
      <c r="A5968" s="9"/>
      <c r="B5968" s="18">
        <f>VLOOKUP(C5968,FORNECEDORES!D:E,2,0)</f>
        <v>40460</v>
      </c>
      <c r="C5968" s="19" t="str">
        <f>VLOOKUP(D5968,FORNECEDORES!A:D,4,0)</f>
        <v>30.515.748/0001-98</v>
      </c>
      <c r="D5968" s="13" t="s">
        <v>2732</v>
      </c>
      <c r="E5968" s="20" t="str">
        <f t="shared" si="387"/>
        <v>04 0067</v>
      </c>
      <c r="F5968" s="28" t="s">
        <v>8611</v>
      </c>
      <c r="G5968" s="21" t="str">
        <f>VLOOKUP(E5968,'FILIAIS PETZ'!A:E,5,0)</f>
        <v>PETZ EXTRA RICARDO JAFET</v>
      </c>
      <c r="H5968" s="20" t="str">
        <f>VLOOKUP(E5968,'FILIAIS PETZ'!A:D,4,0)</f>
        <v>RJAF-SP</v>
      </c>
      <c r="I5968" s="46">
        <v>45566</v>
      </c>
      <c r="J5968" s="9">
        <v>1002518</v>
      </c>
      <c r="K5968" s="9" t="s">
        <v>5858</v>
      </c>
      <c r="L5968" s="29" t="s">
        <v>10780</v>
      </c>
      <c r="M5968" s="46">
        <v>45572</v>
      </c>
      <c r="N5968" s="46">
        <v>45595</v>
      </c>
      <c r="O5968" s="46">
        <v>45576</v>
      </c>
      <c r="P5968" s="83" t="s">
        <v>4990</v>
      </c>
      <c r="Q5968" s="84">
        <v>3</v>
      </c>
      <c r="R5968" s="84">
        <v>1</v>
      </c>
      <c r="S5968" s="84">
        <v>8</v>
      </c>
      <c r="T5968" s="84" t="s">
        <v>32</v>
      </c>
      <c r="U5968" s="84">
        <v>11002</v>
      </c>
      <c r="V5968" s="84">
        <v>11002</v>
      </c>
      <c r="W5968" s="84" t="s">
        <v>5019</v>
      </c>
      <c r="X5968" s="84" t="s">
        <v>4985</v>
      </c>
      <c r="Y5968" s="84" t="s">
        <v>4997</v>
      </c>
      <c r="Z5968" s="84" t="s">
        <v>4993</v>
      </c>
      <c r="AA5968" s="84" t="s">
        <v>4989</v>
      </c>
      <c r="AB5968" s="84" t="s">
        <v>12941</v>
      </c>
      <c r="AC5968" s="84" t="s">
        <v>5006</v>
      </c>
      <c r="AD5968" s="83"/>
      <c r="AE5968" s="20" t="str">
        <f>VLOOKUP(E5968,'FILIAIS PETZ'!A:Q,17,0)</f>
        <v>SP2</v>
      </c>
      <c r="AF5968" s="20" t="str">
        <f>VLOOKUP(E5968,'FILIAIS PETZ'!A:Q,3,0)</f>
        <v>FELICIO</v>
      </c>
      <c r="AG5968" s="20" t="str">
        <f>VLOOKUP(E5968,'FILIAIS PETZ'!A:Q,2,0)</f>
        <v>R3</v>
      </c>
      <c r="AH5968" s="75">
        <v>330</v>
      </c>
      <c r="AI5968" s="16" t="s">
        <v>13345</v>
      </c>
      <c r="AJ5968" s="43">
        <f>VLOOKUP(E5968,'FILIAIS PETZ'!$A$2:$K$2000,11,0)</f>
        <v>18328118006573</v>
      </c>
      <c r="AK5968" s="44">
        <f t="shared" si="388"/>
        <v>18328118006573</v>
      </c>
    </row>
    <row r="5969" spans="1:37" s="14" customFormat="1" ht="15" customHeight="1" thickBot="1" x14ac:dyDescent="0.25">
      <c r="A5969" s="9"/>
      <c r="B5969" s="18">
        <f>VLOOKUP(C5969,FORNECEDORES!D:E,2,0)</f>
        <v>40460</v>
      </c>
      <c r="C5969" s="19" t="str">
        <f>VLOOKUP(D5969,FORNECEDORES!A:D,4,0)</f>
        <v>30.515.748/0001-98</v>
      </c>
      <c r="D5969" s="13" t="s">
        <v>2732</v>
      </c>
      <c r="E5969" s="20" t="str">
        <f t="shared" si="387"/>
        <v>04 0067</v>
      </c>
      <c r="F5969" s="28" t="s">
        <v>8611</v>
      </c>
      <c r="G5969" s="21" t="str">
        <f>VLOOKUP(E5969,'FILIAIS PETZ'!A:E,5,0)</f>
        <v>PETZ EXTRA RICARDO JAFET</v>
      </c>
      <c r="H5969" s="20" t="str">
        <f>VLOOKUP(E5969,'FILIAIS PETZ'!A:D,4,0)</f>
        <v>RJAF-SP</v>
      </c>
      <c r="I5969" s="46">
        <v>45566</v>
      </c>
      <c r="J5969" s="9">
        <v>1002519</v>
      </c>
      <c r="K5969" s="9" t="s">
        <v>5858</v>
      </c>
      <c r="L5969" s="29" t="s">
        <v>13135</v>
      </c>
      <c r="M5969" s="46">
        <v>45572</v>
      </c>
      <c r="N5969" s="46">
        <v>45595</v>
      </c>
      <c r="O5969" s="46">
        <v>45576</v>
      </c>
      <c r="P5969" s="83" t="s">
        <v>4990</v>
      </c>
      <c r="Q5969" s="84">
        <v>3</v>
      </c>
      <c r="R5969" s="84">
        <v>1</v>
      </c>
      <c r="S5969" s="84">
        <v>8</v>
      </c>
      <c r="T5969" s="84" t="s">
        <v>32</v>
      </c>
      <c r="U5969" s="84">
        <v>11002</v>
      </c>
      <c r="V5969" s="84">
        <v>11002</v>
      </c>
      <c r="W5969" s="84" t="s">
        <v>4984</v>
      </c>
      <c r="X5969" s="84" t="s">
        <v>4985</v>
      </c>
      <c r="Y5969" s="84" t="s">
        <v>4997</v>
      </c>
      <c r="Z5969" s="84" t="s">
        <v>4993</v>
      </c>
      <c r="AA5969" s="84" t="s">
        <v>4989</v>
      </c>
      <c r="AB5969" s="84" t="s">
        <v>12941</v>
      </c>
      <c r="AC5969" s="84" t="s">
        <v>5006</v>
      </c>
      <c r="AD5969" s="83"/>
      <c r="AE5969" s="20" t="str">
        <f>VLOOKUP(E5969,'FILIAIS PETZ'!A:Q,17,0)</f>
        <v>SP2</v>
      </c>
      <c r="AF5969" s="20" t="str">
        <f>VLOOKUP(E5969,'FILIAIS PETZ'!A:Q,3,0)</f>
        <v>FELICIO</v>
      </c>
      <c r="AG5969" s="20" t="str">
        <f>VLOOKUP(E5969,'FILIAIS PETZ'!A:Q,2,0)</f>
        <v>R3</v>
      </c>
      <c r="AH5969" s="75">
        <v>580</v>
      </c>
      <c r="AI5969" s="16" t="s">
        <v>13346</v>
      </c>
      <c r="AJ5969" s="43">
        <f>VLOOKUP(E5969,'FILIAIS PETZ'!$A$2:$K$2000,11,0)</f>
        <v>18328118006573</v>
      </c>
      <c r="AK5969" s="44">
        <f t="shared" si="388"/>
        <v>18328118006573</v>
      </c>
    </row>
    <row r="5970" spans="1:37" s="14" customFormat="1" ht="15" customHeight="1" thickBot="1" x14ac:dyDescent="0.25">
      <c r="A5970" s="9"/>
      <c r="B5970" s="18">
        <f>VLOOKUP(C5970,FORNECEDORES!D:E,2,0)</f>
        <v>40460</v>
      </c>
      <c r="C5970" s="19" t="str">
        <f>VLOOKUP(D5970,FORNECEDORES!A:D,4,0)</f>
        <v>30.515.748/0001-98</v>
      </c>
      <c r="D5970" s="13" t="s">
        <v>2732</v>
      </c>
      <c r="E5970" s="20" t="str">
        <f t="shared" si="387"/>
        <v>04 0067</v>
      </c>
      <c r="F5970" s="28" t="s">
        <v>8611</v>
      </c>
      <c r="G5970" s="21" t="str">
        <f>VLOOKUP(E5970,'FILIAIS PETZ'!A:E,5,0)</f>
        <v>PETZ EXTRA RICARDO JAFET</v>
      </c>
      <c r="H5970" s="20" t="str">
        <f>VLOOKUP(E5970,'FILIAIS PETZ'!A:D,4,0)</f>
        <v>RJAF-SP</v>
      </c>
      <c r="I5970" s="46">
        <v>45566</v>
      </c>
      <c r="J5970" s="9">
        <v>1002523</v>
      </c>
      <c r="K5970" s="9" t="s">
        <v>5858</v>
      </c>
      <c r="L5970" s="29" t="s">
        <v>13601</v>
      </c>
      <c r="M5970" s="46">
        <v>45572</v>
      </c>
      <c r="N5970" s="46">
        <v>45595</v>
      </c>
      <c r="O5970" s="46">
        <v>45576</v>
      </c>
      <c r="P5970" s="83" t="s">
        <v>4990</v>
      </c>
      <c r="Q5970" s="84">
        <v>3</v>
      </c>
      <c r="R5970" s="84">
        <v>1</v>
      </c>
      <c r="S5970" s="84">
        <v>8</v>
      </c>
      <c r="T5970" s="84" t="s">
        <v>32</v>
      </c>
      <c r="U5970" s="84">
        <v>11002</v>
      </c>
      <c r="V5970" s="84">
        <v>11002</v>
      </c>
      <c r="W5970" s="84" t="s">
        <v>5034</v>
      </c>
      <c r="X5970" s="84" t="s">
        <v>4985</v>
      </c>
      <c r="Y5970" s="84" t="s">
        <v>4997</v>
      </c>
      <c r="Z5970" s="84" t="s">
        <v>4993</v>
      </c>
      <c r="AA5970" s="84" t="s">
        <v>4989</v>
      </c>
      <c r="AB5970" s="84" t="s">
        <v>12941</v>
      </c>
      <c r="AC5970" s="84" t="s">
        <v>5006</v>
      </c>
      <c r="AD5970" s="83"/>
      <c r="AE5970" s="20" t="str">
        <f>VLOOKUP(E5970,'FILIAIS PETZ'!A:Q,17,0)</f>
        <v>SP2</v>
      </c>
      <c r="AF5970" s="20" t="str">
        <f>VLOOKUP(E5970,'FILIAIS PETZ'!A:Q,3,0)</f>
        <v>FELICIO</v>
      </c>
      <c r="AG5970" s="20" t="str">
        <f>VLOOKUP(E5970,'FILIAIS PETZ'!A:Q,2,0)</f>
        <v>R3</v>
      </c>
      <c r="AH5970" s="75">
        <v>380</v>
      </c>
      <c r="AI5970" s="16" t="s">
        <v>13347</v>
      </c>
      <c r="AJ5970" s="43">
        <f>VLOOKUP(E5970,'FILIAIS PETZ'!$A$2:$K$2000,11,0)</f>
        <v>18328118006573</v>
      </c>
      <c r="AK5970" s="44">
        <f t="shared" si="388"/>
        <v>18328118006573</v>
      </c>
    </row>
    <row r="5971" spans="1:37" s="14" customFormat="1" ht="15" customHeight="1" thickBot="1" x14ac:dyDescent="0.25">
      <c r="A5971" s="9"/>
      <c r="B5971" s="18">
        <f>VLOOKUP(C5971,FORNECEDORES!D:E,2,0)</f>
        <v>40460</v>
      </c>
      <c r="C5971" s="19" t="str">
        <f>VLOOKUP(D5971,FORNECEDORES!A:D,4,0)</f>
        <v>30.515.748/0001-98</v>
      </c>
      <c r="D5971" s="13" t="s">
        <v>2732</v>
      </c>
      <c r="E5971" s="20" t="str">
        <f t="shared" si="387"/>
        <v>04 0067</v>
      </c>
      <c r="F5971" s="28" t="s">
        <v>8611</v>
      </c>
      <c r="G5971" s="21" t="str">
        <f>VLOOKUP(E5971,'FILIAIS PETZ'!A:E,5,0)</f>
        <v>PETZ EXTRA RICARDO JAFET</v>
      </c>
      <c r="H5971" s="20" t="str">
        <f>VLOOKUP(E5971,'FILIAIS PETZ'!A:D,4,0)</f>
        <v>RJAF-SP</v>
      </c>
      <c r="I5971" s="46">
        <v>45566</v>
      </c>
      <c r="J5971" s="9">
        <v>1002524</v>
      </c>
      <c r="K5971" s="9" t="s">
        <v>5858</v>
      </c>
      <c r="L5971" s="29" t="s">
        <v>13602</v>
      </c>
      <c r="M5971" s="46">
        <v>45572</v>
      </c>
      <c r="N5971" s="46">
        <v>45595</v>
      </c>
      <c r="O5971" s="46">
        <v>45576</v>
      </c>
      <c r="P5971" s="83" t="s">
        <v>4990</v>
      </c>
      <c r="Q5971" s="84">
        <v>3</v>
      </c>
      <c r="R5971" s="84">
        <v>1</v>
      </c>
      <c r="S5971" s="84">
        <v>8</v>
      </c>
      <c r="T5971" s="84" t="s">
        <v>32</v>
      </c>
      <c r="U5971" s="84">
        <v>11002</v>
      </c>
      <c r="V5971" s="84">
        <v>11002</v>
      </c>
      <c r="W5971" s="84" t="s">
        <v>5019</v>
      </c>
      <c r="X5971" s="84" t="s">
        <v>4985</v>
      </c>
      <c r="Y5971" s="84" t="s">
        <v>4997</v>
      </c>
      <c r="Z5971" s="84" t="s">
        <v>4993</v>
      </c>
      <c r="AA5971" s="84" t="s">
        <v>4989</v>
      </c>
      <c r="AB5971" s="84" t="s">
        <v>12941</v>
      </c>
      <c r="AC5971" s="84" t="s">
        <v>5006</v>
      </c>
      <c r="AD5971" s="83"/>
      <c r="AE5971" s="20" t="str">
        <f>VLOOKUP(E5971,'FILIAIS PETZ'!A:Q,17,0)</f>
        <v>SP2</v>
      </c>
      <c r="AF5971" s="20" t="str">
        <f>VLOOKUP(E5971,'FILIAIS PETZ'!A:Q,3,0)</f>
        <v>FELICIO</v>
      </c>
      <c r="AG5971" s="20" t="str">
        <f>VLOOKUP(E5971,'FILIAIS PETZ'!A:Q,2,0)</f>
        <v>R3</v>
      </c>
      <c r="AH5971" s="75">
        <v>380</v>
      </c>
      <c r="AI5971" s="16" t="s">
        <v>13348</v>
      </c>
      <c r="AJ5971" s="43">
        <f>VLOOKUP(E5971,'FILIAIS PETZ'!$A$2:$K$2000,11,0)</f>
        <v>18328118006573</v>
      </c>
      <c r="AK5971" s="44">
        <f t="shared" si="388"/>
        <v>18328118006573</v>
      </c>
    </row>
    <row r="5972" spans="1:37" s="14" customFormat="1" ht="15" customHeight="1" thickBot="1" x14ac:dyDescent="0.25">
      <c r="A5972" s="9"/>
      <c r="B5972" s="18">
        <f>VLOOKUP(C5972,FORNECEDORES!D:E,2,0)</f>
        <v>40460</v>
      </c>
      <c r="C5972" s="19" t="str">
        <f>VLOOKUP(D5972,FORNECEDORES!A:D,4,0)</f>
        <v>30.515.748/0001-98</v>
      </c>
      <c r="D5972" s="13" t="s">
        <v>2732</v>
      </c>
      <c r="E5972" s="20" t="str">
        <f t="shared" si="387"/>
        <v>04 0010</v>
      </c>
      <c r="F5972" s="28" t="s">
        <v>8983</v>
      </c>
      <c r="G5972" s="21" t="str">
        <f>VLOOKUP(E5972,'FILIAIS PETZ'!A:E,5,0)</f>
        <v>PETZ SANTA CECILIA</v>
      </c>
      <c r="H5972" s="20" t="str">
        <f>VLOOKUP(E5972,'FILIAIS PETZ'!A:D,4,0)</f>
        <v>STCE-SP</v>
      </c>
      <c r="I5972" s="46">
        <v>45566</v>
      </c>
      <c r="J5972" s="9">
        <v>1002525</v>
      </c>
      <c r="K5972" s="9" t="s">
        <v>5858</v>
      </c>
      <c r="L5972" s="29" t="s">
        <v>13603</v>
      </c>
      <c r="M5972" s="46">
        <v>45572</v>
      </c>
      <c r="N5972" s="46">
        <v>45595</v>
      </c>
      <c r="O5972" s="46">
        <v>45576</v>
      </c>
      <c r="P5972" s="83" t="s">
        <v>4990</v>
      </c>
      <c r="Q5972" s="84">
        <v>3</v>
      </c>
      <c r="R5972" s="84">
        <v>1</v>
      </c>
      <c r="S5972" s="84">
        <v>8</v>
      </c>
      <c r="T5972" s="84" t="s">
        <v>32</v>
      </c>
      <c r="U5972" s="84">
        <v>11002</v>
      </c>
      <c r="V5972" s="84">
        <v>11002</v>
      </c>
      <c r="W5972" s="84" t="s">
        <v>5019</v>
      </c>
      <c r="X5972" s="84" t="s">
        <v>4985</v>
      </c>
      <c r="Y5972" s="84" t="s">
        <v>4997</v>
      </c>
      <c r="Z5972" s="84" t="s">
        <v>4993</v>
      </c>
      <c r="AA5972" s="84" t="s">
        <v>4989</v>
      </c>
      <c r="AB5972" s="84" t="s">
        <v>12941</v>
      </c>
      <c r="AC5972" s="84" t="s">
        <v>5006</v>
      </c>
      <c r="AD5972" s="83"/>
      <c r="AE5972" s="20" t="str">
        <f>VLOOKUP(E5972,'FILIAIS PETZ'!A:Q,17,0)</f>
        <v>SP2</v>
      </c>
      <c r="AF5972" s="20" t="str">
        <f>VLOOKUP(E5972,'FILIAIS PETZ'!A:Q,3,0)</f>
        <v>FELICIO</v>
      </c>
      <c r="AG5972" s="20" t="str">
        <f>VLOOKUP(E5972,'FILIAIS PETZ'!A:Q,2,0)</f>
        <v>R3</v>
      </c>
      <c r="AH5972" s="75">
        <v>550</v>
      </c>
      <c r="AI5972" s="16" t="s">
        <v>13349</v>
      </c>
      <c r="AJ5972" s="43">
        <f>VLOOKUP(E5972,'FILIAIS PETZ'!$A$2:$K$2000,11,0)</f>
        <v>18328118001938</v>
      </c>
      <c r="AK5972" s="44">
        <f t="shared" si="388"/>
        <v>18328118001938</v>
      </c>
    </row>
    <row r="5973" spans="1:37" s="14" customFormat="1" ht="15" customHeight="1" thickBot="1" x14ac:dyDescent="0.25">
      <c r="A5973" s="9"/>
      <c r="B5973" s="18">
        <f>VLOOKUP(C5973,FORNECEDORES!D:E,2,0)</f>
        <v>40460</v>
      </c>
      <c r="C5973" s="19" t="str">
        <f>VLOOKUP(D5973,FORNECEDORES!A:D,4,0)</f>
        <v>30.515.748/0001-98</v>
      </c>
      <c r="D5973" s="13" t="s">
        <v>2732</v>
      </c>
      <c r="E5973" s="20" t="str">
        <f t="shared" si="387"/>
        <v>04 0222</v>
      </c>
      <c r="F5973" s="28" t="s">
        <v>13316</v>
      </c>
      <c r="G5973" s="21" t="str">
        <f>VLOOKUP(E5973,'FILIAIS PETZ'!A:E,5,0)</f>
        <v>PETZ CDSG AUGUSTA</v>
      </c>
      <c r="H5973" s="20" t="str">
        <f>VLOOKUP(E5973,'FILIAIS PETZ'!A:D,4,0)</f>
        <v>CDSG-SP</v>
      </c>
      <c r="I5973" s="46">
        <v>45566</v>
      </c>
      <c r="J5973" s="9">
        <v>1002526</v>
      </c>
      <c r="K5973" s="9" t="s">
        <v>5858</v>
      </c>
      <c r="L5973" s="29" t="s">
        <v>13604</v>
      </c>
      <c r="M5973" s="46">
        <v>45572</v>
      </c>
      <c r="N5973" s="46">
        <v>45595</v>
      </c>
      <c r="O5973" s="46">
        <v>45576</v>
      </c>
      <c r="P5973" s="83" t="s">
        <v>4990</v>
      </c>
      <c r="Q5973" s="84">
        <v>3</v>
      </c>
      <c r="R5973" s="84">
        <v>1</v>
      </c>
      <c r="S5973" s="84">
        <v>8</v>
      </c>
      <c r="T5973" s="84" t="s">
        <v>32</v>
      </c>
      <c r="U5973" s="84">
        <v>11002</v>
      </c>
      <c r="V5973" s="84">
        <v>11002</v>
      </c>
      <c r="W5973" s="84" t="s">
        <v>5024</v>
      </c>
      <c r="X5973" s="84" t="s">
        <v>4985</v>
      </c>
      <c r="Y5973" s="84" t="s">
        <v>4993</v>
      </c>
      <c r="Z5973" s="84" t="s">
        <v>4993</v>
      </c>
      <c r="AA5973" s="84" t="s">
        <v>4989</v>
      </c>
      <c r="AB5973" s="84" t="s">
        <v>12941</v>
      </c>
      <c r="AC5973" s="84" t="s">
        <v>5006</v>
      </c>
      <c r="AD5973" s="83"/>
      <c r="AE5973" s="20" t="str">
        <f>VLOOKUP(E5973,'FILIAIS PETZ'!A:Q,17,0)</f>
        <v>CDSG</v>
      </c>
      <c r="AF5973" s="20" t="str">
        <f>VLOOKUP(E5973,'FILIAIS PETZ'!A:Q,3,0)</f>
        <v>MARYANE</v>
      </c>
      <c r="AG5973" s="20" t="str">
        <f>VLOOKUP(E5973,'FILIAIS PETZ'!A:Q,2,0)</f>
        <v>CDSG</v>
      </c>
      <c r="AH5973" s="75">
        <v>650</v>
      </c>
      <c r="AI5973" s="16" t="s">
        <v>13350</v>
      </c>
      <c r="AJ5973" s="43" t="str">
        <f>VLOOKUP(E5973,'FILIAIS PETZ'!$A$2:$K$2000,11,0)</f>
        <v>18.328.118/0235-83</v>
      </c>
      <c r="AK5973" s="44" t="str">
        <f t="shared" si="388"/>
        <v>18.328.118/0235-83</v>
      </c>
    </row>
    <row r="5974" spans="1:37" s="14" customFormat="1" ht="15" customHeight="1" thickBot="1" x14ac:dyDescent="0.25">
      <c r="A5974" s="9"/>
      <c r="B5974" s="18">
        <f>VLOOKUP(C5974,FORNECEDORES!D:E,2,0)</f>
        <v>40460</v>
      </c>
      <c r="C5974" s="19" t="str">
        <f>VLOOKUP(D5974,FORNECEDORES!A:D,4,0)</f>
        <v>30.515.748/0001-98</v>
      </c>
      <c r="D5974" s="13" t="s">
        <v>2732</v>
      </c>
      <c r="E5974" s="20" t="str">
        <f t="shared" si="387"/>
        <v>04 0011</v>
      </c>
      <c r="F5974" s="28" t="s">
        <v>8976</v>
      </c>
      <c r="G5974" s="21" t="str">
        <f>VLOOKUP(E5974,'FILIAIS PETZ'!A:E,5,0)</f>
        <v>PETZ AUGUSTA</v>
      </c>
      <c r="H5974" s="20" t="str">
        <f>VLOOKUP(E5974,'FILIAIS PETZ'!A:D,4,0)</f>
        <v>AUGT-SP</v>
      </c>
      <c r="I5974" s="46">
        <v>45566</v>
      </c>
      <c r="J5974" s="9">
        <v>1002527</v>
      </c>
      <c r="K5974" s="9" t="s">
        <v>5858</v>
      </c>
      <c r="L5974" s="29" t="s">
        <v>13607</v>
      </c>
      <c r="M5974" s="46">
        <v>45572</v>
      </c>
      <c r="N5974" s="46">
        <v>45595</v>
      </c>
      <c r="O5974" s="46">
        <v>45576</v>
      </c>
      <c r="P5974" s="83" t="s">
        <v>4982</v>
      </c>
      <c r="Q5974" s="84">
        <v>3</v>
      </c>
      <c r="R5974" s="84">
        <v>1</v>
      </c>
      <c r="S5974" s="84">
        <v>8</v>
      </c>
      <c r="T5974" s="84" t="s">
        <v>32</v>
      </c>
      <c r="U5974" s="84">
        <v>11002</v>
      </c>
      <c r="V5974" s="84">
        <v>11002</v>
      </c>
      <c r="W5974" s="84" t="s">
        <v>5019</v>
      </c>
      <c r="X5974" s="84" t="s">
        <v>4985</v>
      </c>
      <c r="Y5974" s="84" t="s">
        <v>4993</v>
      </c>
      <c r="Z5974" s="84" t="s">
        <v>8408</v>
      </c>
      <c r="AA5974" s="84" t="s">
        <v>4989</v>
      </c>
      <c r="AB5974" s="84" t="s">
        <v>12941</v>
      </c>
      <c r="AC5974" s="84" t="s">
        <v>4988</v>
      </c>
      <c r="AD5974" s="83"/>
      <c r="AE5974" s="20" t="str">
        <f>VLOOKUP(E5974,'FILIAIS PETZ'!A:Q,17,0)</f>
        <v>SP2</v>
      </c>
      <c r="AF5974" s="20" t="str">
        <f>VLOOKUP(E5974,'FILIAIS PETZ'!A:Q,3,0)</f>
        <v>FELICIO</v>
      </c>
      <c r="AG5974" s="20" t="str">
        <f>VLOOKUP(E5974,'FILIAIS PETZ'!A:Q,2,0)</f>
        <v>R3</v>
      </c>
      <c r="AH5974" s="75">
        <v>6039.86</v>
      </c>
      <c r="AI5974" s="16" t="s">
        <v>13351</v>
      </c>
      <c r="AJ5974" s="43">
        <f>VLOOKUP(E5974,'FILIAIS PETZ'!$A$2:$K$2000,11,0)</f>
        <v>18328118001776</v>
      </c>
      <c r="AK5974" s="44">
        <f t="shared" si="388"/>
        <v>18328118001776</v>
      </c>
    </row>
    <row r="5975" spans="1:37" s="14" customFormat="1" ht="15" customHeight="1" thickBot="1" x14ac:dyDescent="0.25">
      <c r="A5975" s="9"/>
      <c r="B5975" s="18" t="e">
        <f>VLOOKUP(C5975,FORNECEDORES!D:E,2,0)</f>
        <v>#N/A</v>
      </c>
      <c r="C5975" s="19" t="e">
        <f>VLOOKUP(D5975,FORNECEDORES!A:D,4,0)</f>
        <v>#N/A</v>
      </c>
      <c r="D5975" s="13" t="s">
        <v>13329</v>
      </c>
      <c r="E5975" s="20" t="str">
        <f t="shared" si="387"/>
        <v>04 0051</v>
      </c>
      <c r="F5975" s="28" t="s">
        <v>4948</v>
      </c>
      <c r="G5975" s="21" t="str">
        <f>VLOOKUP(E5975,'FILIAIS PETZ'!A:E,5,0)</f>
        <v>PETZ TAMBORÉ</v>
      </c>
      <c r="H5975" s="20" t="str">
        <f>VLOOKUP(E5975,'FILIAIS PETZ'!A:D,4,0)</f>
        <v>TMBO-SP</v>
      </c>
      <c r="I5975" s="46">
        <v>45566</v>
      </c>
      <c r="J5975" s="9">
        <v>1002540</v>
      </c>
      <c r="K5975" s="9"/>
      <c r="L5975" s="29"/>
      <c r="M5975" s="46"/>
      <c r="N5975" s="46"/>
      <c r="O5975" s="46"/>
      <c r="P5975" s="83" t="s">
        <v>4982</v>
      </c>
      <c r="Q5975" s="84">
        <v>3</v>
      </c>
      <c r="R5975" s="84">
        <v>1</v>
      </c>
      <c r="S5975" s="84">
        <v>8</v>
      </c>
      <c r="T5975" s="84" t="s">
        <v>32</v>
      </c>
      <c r="U5975" s="84">
        <v>11002</v>
      </c>
      <c r="V5975" s="84">
        <v>11002</v>
      </c>
      <c r="W5975" s="84" t="s">
        <v>5067</v>
      </c>
      <c r="X5975" s="84" t="s">
        <v>4985</v>
      </c>
      <c r="Y5975" s="84" t="s">
        <v>4993</v>
      </c>
      <c r="Z5975" s="84" t="s">
        <v>8408</v>
      </c>
      <c r="AA5975" s="84" t="s">
        <v>4989</v>
      </c>
      <c r="AB5975" s="84" t="s">
        <v>12941</v>
      </c>
      <c r="AC5975" s="84" t="s">
        <v>4988</v>
      </c>
      <c r="AD5975" s="83">
        <v>800000421</v>
      </c>
      <c r="AE5975" s="20" t="str">
        <f>VLOOKUP(E5975,'FILIAIS PETZ'!A:Q,17,0)</f>
        <v>SP7</v>
      </c>
      <c r="AF5975" s="20" t="str">
        <f>VLOOKUP(E5975,'FILIAIS PETZ'!A:Q,3,0)</f>
        <v>FELICIO</v>
      </c>
      <c r="AG5975" s="20" t="str">
        <f>VLOOKUP(E5975,'FILIAIS PETZ'!A:Q,2,0)</f>
        <v>R3</v>
      </c>
      <c r="AH5975" s="75">
        <v>5032.05</v>
      </c>
      <c r="AI5975" s="16" t="s">
        <v>13352</v>
      </c>
      <c r="AJ5975" s="43">
        <f>VLOOKUP(E5975,'FILIAIS PETZ'!$A$2:$K$2000,11,0)</f>
        <v>18328118004872</v>
      </c>
      <c r="AK5975" s="44">
        <f t="shared" si="388"/>
        <v>18328118004872</v>
      </c>
    </row>
    <row r="5976" spans="1:37" s="14" customFormat="1" ht="15" customHeight="1" thickBot="1" x14ac:dyDescent="0.25">
      <c r="A5976" s="9"/>
      <c r="B5976" s="18" t="e">
        <f>VLOOKUP(C5976,FORNECEDORES!D:E,2,0)</f>
        <v>#N/A</v>
      </c>
      <c r="C5976" s="19" t="e">
        <f>VLOOKUP(D5976,FORNECEDORES!A:D,4,0)</f>
        <v>#N/A</v>
      </c>
      <c r="D5976" s="13" t="s">
        <v>13208</v>
      </c>
      <c r="E5976" s="20" t="str">
        <f t="shared" ref="E5976:E6039" si="389">CONCATENATE("04 ",F5976)</f>
        <v>04 0180</v>
      </c>
      <c r="F5976" s="28" t="s">
        <v>4944</v>
      </c>
      <c r="G5976" s="21" t="str">
        <f>VLOOKUP(E5976,'FILIAIS PETZ'!A:E,5,0)</f>
        <v>PETZ TORQUATO TAPAJOS</v>
      </c>
      <c r="H5976" s="20" t="str">
        <f>VLOOKUP(E5976,'FILIAIS PETZ'!A:D,4,0)</f>
        <v>TQTP-AM</v>
      </c>
      <c r="I5976" s="46">
        <v>45567</v>
      </c>
      <c r="J5976" s="9">
        <v>1002528</v>
      </c>
      <c r="K5976" s="9"/>
      <c r="L5976" s="29"/>
      <c r="M5976" s="46"/>
      <c r="N5976" s="46"/>
      <c r="O5976" s="46"/>
      <c r="P5976" s="83" t="s">
        <v>4990</v>
      </c>
      <c r="Q5976" s="84">
        <v>3</v>
      </c>
      <c r="R5976" s="84">
        <v>1</v>
      </c>
      <c r="S5976" s="84">
        <v>8</v>
      </c>
      <c r="T5976" s="84" t="s">
        <v>32</v>
      </c>
      <c r="U5976" s="84">
        <v>11002</v>
      </c>
      <c r="V5976" s="84">
        <v>11002</v>
      </c>
      <c r="W5976" s="84" t="s">
        <v>5019</v>
      </c>
      <c r="X5976" s="84" t="s">
        <v>4992</v>
      </c>
      <c r="Y5976" s="84" t="s">
        <v>4993</v>
      </c>
      <c r="Z5976" s="84" t="s">
        <v>4993</v>
      </c>
      <c r="AA5976" s="84" t="s">
        <v>5014</v>
      </c>
      <c r="AB5976" s="84" t="s">
        <v>12941</v>
      </c>
      <c r="AC5976" s="84" t="s">
        <v>5006</v>
      </c>
      <c r="AD5976" s="83"/>
      <c r="AE5976" s="20" t="str">
        <f>VLOOKUP(E5976,'FILIAIS PETZ'!A:Q,17,0)</f>
        <v>CO-3</v>
      </c>
      <c r="AF5976" s="20" t="str">
        <f>VLOOKUP(E5976,'FILIAIS PETZ'!A:Q,3,0)</f>
        <v>FELICIO</v>
      </c>
      <c r="AG5976" s="20" t="str">
        <f>VLOOKUP(E5976,'FILIAIS PETZ'!A:Q,2,0)</f>
        <v>R3</v>
      </c>
      <c r="AH5976" s="75">
        <v>1500</v>
      </c>
      <c r="AI5976" s="16" t="s">
        <v>13353</v>
      </c>
      <c r="AJ5976" s="43">
        <f>VLOOKUP(E5976,'FILIAIS PETZ'!$A$2:$K$2000,11,0)</f>
        <v>18328118017346</v>
      </c>
      <c r="AK5976" s="44">
        <f t="shared" si="388"/>
        <v>18328118017346</v>
      </c>
    </row>
    <row r="5977" spans="1:37" s="14" customFormat="1" ht="15" customHeight="1" thickBot="1" x14ac:dyDescent="0.25">
      <c r="A5977" s="9"/>
      <c r="B5977" s="18">
        <f>VLOOKUP(C5977,FORNECEDORES!D:E,2,0)</f>
        <v>104839</v>
      </c>
      <c r="C5977" s="19" t="str">
        <f>VLOOKUP(D5977,FORNECEDORES!A:D,4,0)</f>
        <v>18.033.864/0001-75</v>
      </c>
      <c r="D5977" s="13" t="s">
        <v>2178</v>
      </c>
      <c r="E5977" s="20" t="str">
        <f t="shared" si="389"/>
        <v>04 0106</v>
      </c>
      <c r="F5977" s="28" t="s">
        <v>4952</v>
      </c>
      <c r="G5977" s="21" t="str">
        <f>VLOOKUP(E5977,'FILIAIS PETZ'!A:E,5,0)</f>
        <v>PETZ COTIA</v>
      </c>
      <c r="H5977" s="20" t="str">
        <f>VLOOKUP(E5977,'FILIAIS PETZ'!A:D,4,0)</f>
        <v>CTIA-SP</v>
      </c>
      <c r="I5977" s="46">
        <v>45567</v>
      </c>
      <c r="J5977" s="9">
        <v>1002541</v>
      </c>
      <c r="K5977" s="9"/>
      <c r="L5977" s="29"/>
      <c r="M5977" s="46"/>
      <c r="N5977" s="46"/>
      <c r="O5977" s="46"/>
      <c r="P5977" s="83" t="s">
        <v>4982</v>
      </c>
      <c r="Q5977" s="84">
        <v>3</v>
      </c>
      <c r="R5977" s="84">
        <v>1</v>
      </c>
      <c r="S5977" s="84">
        <v>8</v>
      </c>
      <c r="T5977" s="84" t="s">
        <v>32</v>
      </c>
      <c r="U5977" s="84">
        <v>11002</v>
      </c>
      <c r="V5977" s="84">
        <v>11002</v>
      </c>
      <c r="W5977" s="84" t="s">
        <v>5182</v>
      </c>
      <c r="X5977" s="84" t="s">
        <v>4985</v>
      </c>
      <c r="Y5977" s="84" t="s">
        <v>4993</v>
      </c>
      <c r="Z5977" s="84" t="s">
        <v>4993</v>
      </c>
      <c r="AA5977" s="84" t="s">
        <v>4989</v>
      </c>
      <c r="AB5977" s="84" t="s">
        <v>5005</v>
      </c>
      <c r="AC5977" s="84" t="s">
        <v>4988</v>
      </c>
      <c r="AD5977" s="83">
        <v>800000262</v>
      </c>
      <c r="AE5977" s="20" t="str">
        <f>VLOOKUP(E5977,'FILIAIS PETZ'!A:Q,17,0)</f>
        <v>SP7</v>
      </c>
      <c r="AF5977" s="20" t="str">
        <f>VLOOKUP(E5977,'FILIAIS PETZ'!A:Q,3,0)</f>
        <v>FELICIO</v>
      </c>
      <c r="AG5977" s="20" t="str">
        <f>VLOOKUP(E5977,'FILIAIS PETZ'!A:Q,2,0)</f>
        <v>R3</v>
      </c>
      <c r="AH5977" s="75">
        <v>460.8</v>
      </c>
      <c r="AI5977" s="16" t="s">
        <v>13354</v>
      </c>
      <c r="AJ5977" s="43">
        <f>VLOOKUP(E5977,'FILIAIS PETZ'!$A$2:$K$2000,11,0)</f>
        <v>18328118009327</v>
      </c>
      <c r="AK5977" s="44">
        <f t="shared" si="388"/>
        <v>18328118009327</v>
      </c>
    </row>
    <row r="5978" spans="1:37" s="14" customFormat="1" ht="15" customHeight="1" thickBot="1" x14ac:dyDescent="0.25">
      <c r="A5978" s="9"/>
      <c r="B5978" s="18">
        <f>VLOOKUP(C5978,FORNECEDORES!D:E,2,0)</f>
        <v>9057</v>
      </c>
      <c r="C5978" s="19" t="str">
        <f>VLOOKUP(D5978,FORNECEDORES!A:D,4,0)</f>
        <v>19.357.006/0001-49</v>
      </c>
      <c r="D5978" s="13" t="s">
        <v>2290</v>
      </c>
      <c r="E5978" s="20" t="str">
        <f t="shared" si="389"/>
        <v>04 0122</v>
      </c>
      <c r="F5978" s="28" t="s">
        <v>6386</v>
      </c>
      <c r="G5978" s="21" t="str">
        <f>VLOOKUP(E5978,'FILIAIS PETZ'!A:E,5,0)</f>
        <v>PETZ JUIZ DE FORA</v>
      </c>
      <c r="H5978" s="20" t="str">
        <f>VLOOKUP(E5978,'FILIAIS PETZ'!A:D,4,0)</f>
        <v>JUZF-MG</v>
      </c>
      <c r="I5978" s="46">
        <v>45567</v>
      </c>
      <c r="J5978" s="9">
        <v>1002542</v>
      </c>
      <c r="K5978" s="9"/>
      <c r="L5978" s="29"/>
      <c r="M5978" s="46"/>
      <c r="N5978" s="46"/>
      <c r="O5978" s="46"/>
      <c r="P5978" s="83" t="s">
        <v>4982</v>
      </c>
      <c r="Q5978" s="84">
        <v>3</v>
      </c>
      <c r="R5978" s="84">
        <v>1</v>
      </c>
      <c r="S5978" s="84">
        <v>8</v>
      </c>
      <c r="T5978" s="84" t="s">
        <v>32</v>
      </c>
      <c r="U5978" s="84">
        <v>11002</v>
      </c>
      <c r="V5978" s="84">
        <v>11002</v>
      </c>
      <c r="W5978" s="84" t="s">
        <v>5182</v>
      </c>
      <c r="X5978" s="84" t="s">
        <v>4985</v>
      </c>
      <c r="Y5978" s="84" t="s">
        <v>4993</v>
      </c>
      <c r="Z5978" s="84" t="s">
        <v>4993</v>
      </c>
      <c r="AA5978" s="84" t="s">
        <v>4989</v>
      </c>
      <c r="AB5978" s="84" t="s">
        <v>12941</v>
      </c>
      <c r="AC5978" s="84" t="s">
        <v>4988</v>
      </c>
      <c r="AD5978" s="83">
        <v>800000262</v>
      </c>
      <c r="AE5978" s="20" t="str">
        <f>VLOOKUP(E5978,'FILIAIS PETZ'!A:Q,17,0)</f>
        <v>MG-1</v>
      </c>
      <c r="AF5978" s="20" t="str">
        <f>VLOOKUP(E5978,'FILIAIS PETZ'!A:Q,3,0)</f>
        <v>FELICIO</v>
      </c>
      <c r="AG5978" s="20" t="str">
        <f>VLOOKUP(E5978,'FILIAIS PETZ'!A:Q,2,0)</f>
        <v>R3</v>
      </c>
      <c r="AH5978" s="75">
        <v>1250</v>
      </c>
      <c r="AI5978" s="16" t="s">
        <v>13355</v>
      </c>
      <c r="AJ5978" s="43">
        <f>VLOOKUP(E5978,'FILIAIS PETZ'!$A$2:$K$2000,11,0)</f>
        <v>18328118011810</v>
      </c>
      <c r="AK5978" s="44">
        <f t="shared" si="388"/>
        <v>18328118011810</v>
      </c>
    </row>
    <row r="5979" spans="1:37" s="14" customFormat="1" ht="15" customHeight="1" thickBot="1" x14ac:dyDescent="0.25">
      <c r="A5979" s="9"/>
      <c r="B5979" s="18">
        <f>VLOOKUP(C5979,FORNECEDORES!D:E,2,0)</f>
        <v>369929</v>
      </c>
      <c r="C5979" s="19" t="str">
        <f>VLOOKUP(D5979,FORNECEDORES!A:D,4,0)</f>
        <v>47.878.282/0001-98</v>
      </c>
      <c r="D5979" s="13" t="s">
        <v>5984</v>
      </c>
      <c r="E5979" s="20" t="str">
        <f t="shared" si="389"/>
        <v>04 0122</v>
      </c>
      <c r="F5979" s="28" t="s">
        <v>6386</v>
      </c>
      <c r="G5979" s="21" t="str">
        <f>VLOOKUP(E5979,'FILIAIS PETZ'!A:E,5,0)</f>
        <v>PETZ JUIZ DE FORA</v>
      </c>
      <c r="H5979" s="20" t="str">
        <f>VLOOKUP(E5979,'FILIAIS PETZ'!A:D,4,0)</f>
        <v>JUZF-MG</v>
      </c>
      <c r="I5979" s="46">
        <v>45568</v>
      </c>
      <c r="J5979" s="9">
        <v>1002530</v>
      </c>
      <c r="K5979" s="9"/>
      <c r="L5979" s="29"/>
      <c r="M5979" s="46"/>
      <c r="N5979" s="46"/>
      <c r="O5979" s="46"/>
      <c r="P5979" s="83" t="s">
        <v>4982</v>
      </c>
      <c r="Q5979" s="84">
        <v>3</v>
      </c>
      <c r="R5979" s="84">
        <v>1</v>
      </c>
      <c r="S5979" s="84">
        <v>8</v>
      </c>
      <c r="T5979" s="84" t="s">
        <v>32</v>
      </c>
      <c r="U5979" s="84">
        <v>11002</v>
      </c>
      <c r="V5979" s="84">
        <v>11002</v>
      </c>
      <c r="W5979" s="84" t="s">
        <v>4984</v>
      </c>
      <c r="X5979" s="84" t="s">
        <v>4985</v>
      </c>
      <c r="Y5979" s="84" t="s">
        <v>4993</v>
      </c>
      <c r="Z5979" s="84" t="s">
        <v>5020</v>
      </c>
      <c r="AA5979" s="84" t="s">
        <v>4989</v>
      </c>
      <c r="AB5979" s="84" t="s">
        <v>12941</v>
      </c>
      <c r="AC5979" s="84" t="s">
        <v>4988</v>
      </c>
      <c r="AD5979" s="83">
        <v>800000246</v>
      </c>
      <c r="AE5979" s="20" t="str">
        <f>VLOOKUP(E5979,'FILIAIS PETZ'!A:Q,17,0)</f>
        <v>MG-1</v>
      </c>
      <c r="AF5979" s="20" t="str">
        <f>VLOOKUP(E5979,'FILIAIS PETZ'!A:Q,3,0)</f>
        <v>FELICIO</v>
      </c>
      <c r="AG5979" s="20" t="str">
        <f>VLOOKUP(E5979,'FILIAIS PETZ'!A:Q,2,0)</f>
        <v>R3</v>
      </c>
      <c r="AH5979" s="75">
        <v>30510</v>
      </c>
      <c r="AI5979" s="16" t="s">
        <v>13356</v>
      </c>
      <c r="AJ5979" s="43">
        <f>VLOOKUP(E5979,'FILIAIS PETZ'!$A$2:$K$2000,11,0)</f>
        <v>18328118011810</v>
      </c>
      <c r="AK5979" s="44">
        <f t="shared" si="388"/>
        <v>18328118011810</v>
      </c>
    </row>
    <row r="5980" spans="1:37" s="14" customFormat="1" ht="15" customHeight="1" thickBot="1" x14ac:dyDescent="0.25">
      <c r="A5980" s="9"/>
      <c r="B5980" s="18">
        <f>VLOOKUP(C5980,FORNECEDORES!D:E,2,0)</f>
        <v>14456</v>
      </c>
      <c r="C5980" s="19" t="str">
        <f>VLOOKUP(D5980,FORNECEDORES!A:D,4,0)</f>
        <v>29.274.777/0001-26</v>
      </c>
      <c r="D5980" s="13" t="s">
        <v>2689</v>
      </c>
      <c r="E5980" s="20" t="str">
        <f t="shared" si="389"/>
        <v>04 0165</v>
      </c>
      <c r="F5980" s="28" t="s">
        <v>4935</v>
      </c>
      <c r="G5980" s="21" t="str">
        <f>VLOOKUP(E5980,'FILIAIS PETZ'!A:E,5,0)</f>
        <v>PETZ CARAPICUIBA</v>
      </c>
      <c r="H5980" s="20" t="str">
        <f>VLOOKUP(E5980,'FILIAIS PETZ'!A:D,4,0)</f>
        <v>CPIC-SP</v>
      </c>
      <c r="I5980" s="46">
        <v>45568</v>
      </c>
      <c r="J5980" s="9">
        <v>1002543</v>
      </c>
      <c r="K5980" s="9"/>
      <c r="L5980" s="29"/>
      <c r="M5980" s="46"/>
      <c r="N5980" s="46"/>
      <c r="O5980" s="46"/>
      <c r="P5980" s="83" t="s">
        <v>4990</v>
      </c>
      <c r="Q5980" s="84">
        <v>3</v>
      </c>
      <c r="R5980" s="84">
        <v>1</v>
      </c>
      <c r="S5980" s="84">
        <v>8</v>
      </c>
      <c r="T5980" s="84" t="s">
        <v>32</v>
      </c>
      <c r="U5980" s="84">
        <v>11002</v>
      </c>
      <c r="V5980" s="84">
        <v>11002</v>
      </c>
      <c r="W5980" s="84" t="s">
        <v>5039</v>
      </c>
      <c r="X5980" s="84" t="s">
        <v>4985</v>
      </c>
      <c r="Y5980" s="84" t="s">
        <v>4993</v>
      </c>
      <c r="Z5980" s="84" t="s">
        <v>5041</v>
      </c>
      <c r="AA5980" s="84" t="s">
        <v>4989</v>
      </c>
      <c r="AB5980" s="84" t="s">
        <v>12941</v>
      </c>
      <c r="AC5980" s="84" t="s">
        <v>5006</v>
      </c>
      <c r="AD5980" s="83"/>
      <c r="AE5980" s="20" t="str">
        <f>VLOOKUP(E5980,'FILIAIS PETZ'!A:Q,17,0)</f>
        <v>SP7</v>
      </c>
      <c r="AF5980" s="20" t="str">
        <f>VLOOKUP(E5980,'FILIAIS PETZ'!A:Q,3,0)</f>
        <v>FELICIO</v>
      </c>
      <c r="AG5980" s="20" t="str">
        <f>VLOOKUP(E5980,'FILIAIS PETZ'!A:Q,2,0)</f>
        <v>R3</v>
      </c>
      <c r="AH5980" s="75">
        <v>790</v>
      </c>
      <c r="AI5980" s="16" t="s">
        <v>6518</v>
      </c>
      <c r="AJ5980" s="43">
        <f>VLOOKUP(E5980,'FILIAIS PETZ'!$A$2:$K$2000,11,0)</f>
        <v>18328118015726</v>
      </c>
      <c r="AK5980" s="44">
        <f t="shared" si="388"/>
        <v>18328118015726</v>
      </c>
    </row>
    <row r="5981" spans="1:37" s="14" customFormat="1" ht="15" customHeight="1" thickBot="1" x14ac:dyDescent="0.25">
      <c r="A5981" s="9"/>
      <c r="B5981" s="18">
        <f>VLOOKUP(C5981,FORNECEDORES!D:E,2,0)</f>
        <v>14456</v>
      </c>
      <c r="C5981" s="19" t="str">
        <f>VLOOKUP(D5981,FORNECEDORES!A:D,4,0)</f>
        <v>29.274.777/0001-26</v>
      </c>
      <c r="D5981" s="13" t="s">
        <v>2689</v>
      </c>
      <c r="E5981" s="20" t="str">
        <f t="shared" si="389"/>
        <v>04 0151</v>
      </c>
      <c r="F5981" s="28" t="s">
        <v>8979</v>
      </c>
      <c r="G5981" s="21" t="str">
        <f>VLOOKUP(E5981,'FILIAIS PETZ'!A:E,5,0)</f>
        <v>PETZ VILA MARIANA</v>
      </c>
      <c r="H5981" s="20" t="str">
        <f>VLOOKUP(E5981,'FILIAIS PETZ'!A:D,4,0)</f>
        <v>VLMA-SP</v>
      </c>
      <c r="I5981" s="46">
        <v>45568</v>
      </c>
      <c r="J5981" s="9">
        <v>1002544</v>
      </c>
      <c r="K5981" s="9"/>
      <c r="L5981" s="29"/>
      <c r="M5981" s="46"/>
      <c r="N5981" s="46"/>
      <c r="O5981" s="46"/>
      <c r="P5981" s="83" t="s">
        <v>4990</v>
      </c>
      <c r="Q5981" s="84">
        <v>3</v>
      </c>
      <c r="R5981" s="84">
        <v>1</v>
      </c>
      <c r="S5981" s="84">
        <v>8</v>
      </c>
      <c r="T5981" s="84" t="s">
        <v>32</v>
      </c>
      <c r="U5981" s="84">
        <v>11002</v>
      </c>
      <c r="V5981" s="84">
        <v>11002</v>
      </c>
      <c r="W5981" s="84" t="s">
        <v>5024</v>
      </c>
      <c r="X5981" s="84" t="s">
        <v>4985</v>
      </c>
      <c r="Y5981" s="84" t="s">
        <v>4993</v>
      </c>
      <c r="Z5981" s="84" t="s">
        <v>4993</v>
      </c>
      <c r="AA5981" s="84" t="s">
        <v>4989</v>
      </c>
      <c r="AB5981" s="84" t="s">
        <v>12941</v>
      </c>
      <c r="AC5981" s="84" t="s">
        <v>5006</v>
      </c>
      <c r="AD5981" s="83"/>
      <c r="AE5981" s="20" t="str">
        <f>VLOOKUP(E5981,'FILIAIS PETZ'!A:Q,17,0)</f>
        <v>SP2</v>
      </c>
      <c r="AF5981" s="20" t="str">
        <f>VLOOKUP(E5981,'FILIAIS PETZ'!A:Q,3,0)</f>
        <v>FELICIO</v>
      </c>
      <c r="AG5981" s="20" t="str">
        <f>VLOOKUP(E5981,'FILIAIS PETZ'!A:Q,2,0)</f>
        <v>R3</v>
      </c>
      <c r="AH5981" s="75">
        <v>690</v>
      </c>
      <c r="AI5981" s="16" t="s">
        <v>13357</v>
      </c>
      <c r="AJ5981" s="43">
        <f>VLOOKUP(E5981,'FILIAIS PETZ'!$A$2:$K$2000,11,0)</f>
        <v>18328118014835</v>
      </c>
      <c r="AK5981" s="44">
        <f t="shared" si="388"/>
        <v>18328118014835</v>
      </c>
    </row>
    <row r="5982" spans="1:37" s="14" customFormat="1" ht="15" customHeight="1" thickBot="1" x14ac:dyDescent="0.25">
      <c r="A5982" s="9"/>
      <c r="B5982" s="18">
        <f>VLOOKUP(C5982,FORNECEDORES!D:E,2,0)</f>
        <v>14456</v>
      </c>
      <c r="C5982" s="19" t="str">
        <f>VLOOKUP(D5982,FORNECEDORES!A:D,4,0)</f>
        <v>29.274.777/0001-26</v>
      </c>
      <c r="D5982" s="13" t="s">
        <v>2689</v>
      </c>
      <c r="E5982" s="20" t="str">
        <f t="shared" si="389"/>
        <v>04 0151</v>
      </c>
      <c r="F5982" s="28" t="s">
        <v>8979</v>
      </c>
      <c r="G5982" s="21" t="str">
        <f>VLOOKUP(E5982,'FILIAIS PETZ'!A:E,5,0)</f>
        <v>PETZ VILA MARIANA</v>
      </c>
      <c r="H5982" s="20" t="str">
        <f>VLOOKUP(E5982,'FILIAIS PETZ'!A:D,4,0)</f>
        <v>VLMA-SP</v>
      </c>
      <c r="I5982" s="46">
        <v>45568</v>
      </c>
      <c r="J5982" s="9">
        <v>1002545</v>
      </c>
      <c r="K5982" s="9"/>
      <c r="L5982" s="29"/>
      <c r="M5982" s="46"/>
      <c r="N5982" s="46"/>
      <c r="O5982" s="46"/>
      <c r="P5982" s="83" t="s">
        <v>4990</v>
      </c>
      <c r="Q5982" s="84">
        <v>3</v>
      </c>
      <c r="R5982" s="84">
        <v>1</v>
      </c>
      <c r="S5982" s="84">
        <v>8</v>
      </c>
      <c r="T5982" s="84" t="s">
        <v>32</v>
      </c>
      <c r="U5982" s="84">
        <v>11002</v>
      </c>
      <c r="V5982" s="84">
        <v>11002</v>
      </c>
      <c r="W5982" s="84" t="s">
        <v>5039</v>
      </c>
      <c r="X5982" s="84" t="s">
        <v>4985</v>
      </c>
      <c r="Y5982" s="84" t="s">
        <v>4993</v>
      </c>
      <c r="Z5982" s="84" t="s">
        <v>4993</v>
      </c>
      <c r="AA5982" s="84" t="s">
        <v>4989</v>
      </c>
      <c r="AB5982" s="84" t="s">
        <v>12941</v>
      </c>
      <c r="AC5982" s="84" t="s">
        <v>5006</v>
      </c>
      <c r="AD5982" s="83"/>
      <c r="AE5982" s="20" t="str">
        <f>VLOOKUP(E5982,'FILIAIS PETZ'!A:Q,17,0)</f>
        <v>SP2</v>
      </c>
      <c r="AF5982" s="20" t="str">
        <f>VLOOKUP(E5982,'FILIAIS PETZ'!A:Q,3,0)</f>
        <v>FELICIO</v>
      </c>
      <c r="AG5982" s="20" t="str">
        <f>VLOOKUP(E5982,'FILIAIS PETZ'!A:Q,2,0)</f>
        <v>R3</v>
      </c>
      <c r="AH5982" s="75">
        <v>690</v>
      </c>
      <c r="AI5982" s="16" t="s">
        <v>13358</v>
      </c>
      <c r="AJ5982" s="43">
        <f>VLOOKUP(E5982,'FILIAIS PETZ'!$A$2:$K$2000,11,0)</f>
        <v>18328118014835</v>
      </c>
      <c r="AK5982" s="44">
        <f t="shared" si="388"/>
        <v>18328118014835</v>
      </c>
    </row>
    <row r="5983" spans="1:37" s="14" customFormat="1" ht="15" customHeight="1" thickBot="1" x14ac:dyDescent="0.25">
      <c r="A5983" s="9"/>
      <c r="B5983" s="18">
        <f>VLOOKUP(C5983,FORNECEDORES!D:E,2,0)</f>
        <v>14456</v>
      </c>
      <c r="C5983" s="19" t="str">
        <f>VLOOKUP(D5983,FORNECEDORES!A:D,4,0)</f>
        <v>29.274.777/0001-26</v>
      </c>
      <c r="D5983" s="13" t="s">
        <v>2689</v>
      </c>
      <c r="E5983" s="20" t="str">
        <f t="shared" si="389"/>
        <v>04 0024</v>
      </c>
      <c r="F5983" s="28" t="s">
        <v>8626</v>
      </c>
      <c r="G5983" s="21" t="str">
        <f>VLOOKUP(E5983,'FILIAIS PETZ'!A:E,5,0)</f>
        <v>PETZ DIADEMA</v>
      </c>
      <c r="H5983" s="20" t="str">
        <f>VLOOKUP(E5983,'FILIAIS PETZ'!A:D,4,0)</f>
        <v>DDMA-SP</v>
      </c>
      <c r="I5983" s="46">
        <v>45568</v>
      </c>
      <c r="J5983" s="9">
        <v>1002546</v>
      </c>
      <c r="K5983" s="9"/>
      <c r="L5983" s="29"/>
      <c r="M5983" s="46"/>
      <c r="N5983" s="46"/>
      <c r="O5983" s="46"/>
      <c r="P5983" s="83" t="s">
        <v>4990</v>
      </c>
      <c r="Q5983" s="84">
        <v>3</v>
      </c>
      <c r="R5983" s="84">
        <v>1</v>
      </c>
      <c r="S5983" s="84">
        <v>8</v>
      </c>
      <c r="T5983" s="84" t="s">
        <v>32</v>
      </c>
      <c r="U5983" s="84">
        <v>11002</v>
      </c>
      <c r="V5983" s="84">
        <v>11002</v>
      </c>
      <c r="W5983" s="84" t="s">
        <v>5019</v>
      </c>
      <c r="X5983" s="84" t="s">
        <v>4985</v>
      </c>
      <c r="Y5983" s="84" t="s">
        <v>4993</v>
      </c>
      <c r="Z5983" s="84" t="s">
        <v>4993</v>
      </c>
      <c r="AA5983" s="84" t="s">
        <v>4989</v>
      </c>
      <c r="AB5983" s="84" t="s">
        <v>12941</v>
      </c>
      <c r="AC5983" s="84" t="s">
        <v>5006</v>
      </c>
      <c r="AD5983" s="83"/>
      <c r="AE5983" s="20" t="str">
        <f>VLOOKUP(E5983,'FILIAIS PETZ'!A:Q,17,0)</f>
        <v>SP3</v>
      </c>
      <c r="AF5983" s="20" t="str">
        <f>VLOOKUP(E5983,'FILIAIS PETZ'!A:Q,3,0)</f>
        <v>FELICIO</v>
      </c>
      <c r="AG5983" s="20" t="str">
        <f>VLOOKUP(E5983,'FILIAIS PETZ'!A:Q,2,0)</f>
        <v>R3</v>
      </c>
      <c r="AH5983" s="75">
        <v>490</v>
      </c>
      <c r="AI5983" s="16" t="s">
        <v>13359</v>
      </c>
      <c r="AJ5983" s="43">
        <f>VLOOKUP(E5983,'FILIAIS PETZ'!$A$2:$K$2000,11,0)</f>
        <v>18328118000966</v>
      </c>
      <c r="AK5983" s="44">
        <f t="shared" si="388"/>
        <v>18328118000966</v>
      </c>
    </row>
    <row r="5984" spans="1:37" s="14" customFormat="1" ht="15" customHeight="1" thickBot="1" x14ac:dyDescent="0.25">
      <c r="A5984" s="9"/>
      <c r="B5984" s="18">
        <f>VLOOKUP(C5984,FORNECEDORES!D:E,2,0)</f>
        <v>39969</v>
      </c>
      <c r="C5984" s="19" t="str">
        <f>VLOOKUP(D5984,FORNECEDORES!A:D,4,0)</f>
        <v>23.457.797/0001-56</v>
      </c>
      <c r="D5984" s="13" t="s">
        <v>2466</v>
      </c>
      <c r="E5984" s="20" t="str">
        <f t="shared" si="389"/>
        <v>04 0135</v>
      </c>
      <c r="F5984" s="28" t="s">
        <v>8712</v>
      </c>
      <c r="G5984" s="21" t="str">
        <f>VLOOKUP(E5984,'FILIAIS PETZ'!A:E,5,0)</f>
        <v>PETZ CARREFOUR ANCHIETA</v>
      </c>
      <c r="H5984" s="20" t="str">
        <f>VLOOKUP(E5984,'FILIAIS PETZ'!A:D,4,0)</f>
        <v>ANCH-SP</v>
      </c>
      <c r="I5984" s="46">
        <v>45568</v>
      </c>
      <c r="J5984" s="9">
        <v>1002547</v>
      </c>
      <c r="K5984" s="9" t="s">
        <v>5858</v>
      </c>
      <c r="L5984" s="29" t="s">
        <v>12531</v>
      </c>
      <c r="M5984" s="46">
        <v>45572</v>
      </c>
      <c r="N5984" s="46">
        <v>45595</v>
      </c>
      <c r="O5984" s="46">
        <v>45575</v>
      </c>
      <c r="P5984" s="83" t="s">
        <v>4990</v>
      </c>
      <c r="Q5984" s="84">
        <v>3</v>
      </c>
      <c r="R5984" s="84">
        <v>1</v>
      </c>
      <c r="S5984" s="84">
        <v>8</v>
      </c>
      <c r="T5984" s="84" t="s">
        <v>32</v>
      </c>
      <c r="U5984" s="84">
        <v>11002</v>
      </c>
      <c r="V5984" s="84">
        <v>11002</v>
      </c>
      <c r="W5984" s="84" t="s">
        <v>5019</v>
      </c>
      <c r="X5984" s="84" t="s">
        <v>4985</v>
      </c>
      <c r="Y5984" s="84" t="s">
        <v>4993</v>
      </c>
      <c r="Z5984" s="84" t="s">
        <v>4993</v>
      </c>
      <c r="AA5984" s="84" t="s">
        <v>12031</v>
      </c>
      <c r="AB5984" s="84" t="s">
        <v>12941</v>
      </c>
      <c r="AC5984" s="84" t="s">
        <v>5006</v>
      </c>
      <c r="AD5984" s="83"/>
      <c r="AE5984" s="20" t="str">
        <f>VLOOKUP(E5984,'FILIAIS PETZ'!A:Q,17,0)</f>
        <v>SP3</v>
      </c>
      <c r="AF5984" s="20" t="str">
        <f>VLOOKUP(E5984,'FILIAIS PETZ'!A:Q,3,0)</f>
        <v>FELICIO</v>
      </c>
      <c r="AG5984" s="20" t="str">
        <f>VLOOKUP(E5984,'FILIAIS PETZ'!A:Q,2,0)</f>
        <v>R3</v>
      </c>
      <c r="AH5984" s="75">
        <v>530</v>
      </c>
      <c r="AI5984" s="16" t="s">
        <v>13360</v>
      </c>
      <c r="AJ5984" s="43">
        <f>VLOOKUP(E5984,'FILIAIS PETZ'!$A$2:$K$2000,11,0)</f>
        <v>18328118012549</v>
      </c>
      <c r="AK5984" s="44">
        <f t="shared" si="388"/>
        <v>18328118012549</v>
      </c>
    </row>
    <row r="5985" spans="1:37" s="14" customFormat="1" ht="15" customHeight="1" thickBot="1" x14ac:dyDescent="0.25">
      <c r="A5985" s="9"/>
      <c r="B5985" s="18">
        <f>VLOOKUP(C5985,FORNECEDORES!D:E,2,0)</f>
        <v>7736</v>
      </c>
      <c r="C5985" s="19" t="str">
        <f>VLOOKUP(D5985,FORNECEDORES!A:D,4,0)</f>
        <v>27.385.816/0001-37</v>
      </c>
      <c r="D5985" s="13" t="s">
        <v>2591</v>
      </c>
      <c r="E5985" s="20" t="str">
        <f t="shared" si="389"/>
        <v>04 0077</v>
      </c>
      <c r="F5985" s="28" t="s">
        <v>4954</v>
      </c>
      <c r="G5985" s="21" t="str">
        <f>VLOOKUP(E5985,'FILIAIS PETZ'!A:E,5,0)</f>
        <v>PETZ GOIANIA (SETOR BUENO)</v>
      </c>
      <c r="H5985" s="20" t="str">
        <f>VLOOKUP(E5985,'FILIAIS PETZ'!A:D,4,0)</f>
        <v>BT63-GO</v>
      </c>
      <c r="I5985" s="85">
        <v>45568</v>
      </c>
      <c r="J5985" s="84">
        <v>1004693</v>
      </c>
      <c r="K5985" s="9" t="s">
        <v>5858</v>
      </c>
      <c r="L5985" s="29" t="s">
        <v>13742</v>
      </c>
      <c r="M5985" s="46">
        <v>45573</v>
      </c>
      <c r="N5985" s="46">
        <v>45602</v>
      </c>
      <c r="O5985" s="46">
        <v>45582</v>
      </c>
      <c r="P5985" s="83" t="s">
        <v>4982</v>
      </c>
      <c r="Q5985" s="84">
        <v>3</v>
      </c>
      <c r="R5985" s="84">
        <v>1</v>
      </c>
      <c r="S5985" s="84">
        <v>8</v>
      </c>
      <c r="T5985" s="84" t="s">
        <v>32</v>
      </c>
      <c r="U5985" s="84">
        <v>11002</v>
      </c>
      <c r="V5985" s="84">
        <v>11002</v>
      </c>
      <c r="W5985" s="84" t="s">
        <v>5119</v>
      </c>
      <c r="X5985" s="84" t="s">
        <v>4985</v>
      </c>
      <c r="Y5985" s="84" t="s">
        <v>5044</v>
      </c>
      <c r="Z5985" s="84" t="s">
        <v>5044</v>
      </c>
      <c r="AA5985" s="84" t="s">
        <v>4989</v>
      </c>
      <c r="AB5985" s="84" t="s">
        <v>12941</v>
      </c>
      <c r="AC5985" s="84" t="s">
        <v>4988</v>
      </c>
      <c r="AD5985" s="83">
        <v>800000421</v>
      </c>
      <c r="AE5985" s="20" t="str">
        <f>VLOOKUP(E5985,'FILIAIS PETZ'!A:Q,17,0)</f>
        <v>CO-2</v>
      </c>
      <c r="AF5985" s="20" t="str">
        <f>VLOOKUP(E5985,'FILIAIS PETZ'!A:Q,3,0)</f>
        <v>FELICIO</v>
      </c>
      <c r="AG5985" s="20" t="str">
        <f>VLOOKUP(E5985,'FILIAIS PETZ'!A:Q,2,0)</f>
        <v>R3</v>
      </c>
      <c r="AH5985" s="75">
        <v>6394.5</v>
      </c>
      <c r="AI5985" s="16" t="s">
        <v>13363</v>
      </c>
      <c r="AJ5985" s="43">
        <f>VLOOKUP(E5985,'FILIAIS PETZ'!$A$2:$K$2000,11,0)</f>
        <v>18328118007545</v>
      </c>
      <c r="AK5985" s="44">
        <f t="shared" si="388"/>
        <v>18328118007545</v>
      </c>
    </row>
    <row r="5986" spans="1:37" s="14" customFormat="1" ht="15" customHeight="1" thickBot="1" x14ac:dyDescent="0.25">
      <c r="A5986" s="9"/>
      <c r="B5986" s="18">
        <f>VLOOKUP(C5986,FORNECEDORES!D:E,2,0)</f>
        <v>7736</v>
      </c>
      <c r="C5986" s="19" t="str">
        <f>VLOOKUP(D5986,FORNECEDORES!A:D,4,0)</f>
        <v>27.385.816/0001-37</v>
      </c>
      <c r="D5986" s="13" t="s">
        <v>2591</v>
      </c>
      <c r="E5986" s="20" t="str">
        <f t="shared" si="389"/>
        <v>04 0077</v>
      </c>
      <c r="F5986" s="28" t="s">
        <v>4954</v>
      </c>
      <c r="G5986" s="21" t="str">
        <f>VLOOKUP(E5986,'FILIAIS PETZ'!A:E,5,0)</f>
        <v>PETZ GOIANIA (SETOR BUENO)</v>
      </c>
      <c r="H5986" s="20" t="str">
        <f>VLOOKUP(E5986,'FILIAIS PETZ'!A:D,4,0)</f>
        <v>BT63-GO</v>
      </c>
      <c r="I5986" s="85">
        <v>45568</v>
      </c>
      <c r="J5986" s="84">
        <v>1004694</v>
      </c>
      <c r="K5986" s="9" t="s">
        <v>5858</v>
      </c>
      <c r="L5986" s="29" t="s">
        <v>13743</v>
      </c>
      <c r="M5986" s="46">
        <v>45573</v>
      </c>
      <c r="N5986" s="46">
        <v>45602</v>
      </c>
      <c r="O5986" s="46">
        <v>45582</v>
      </c>
      <c r="P5986" s="83" t="s">
        <v>4982</v>
      </c>
      <c r="Q5986" s="84">
        <v>3</v>
      </c>
      <c r="R5986" s="84">
        <v>1</v>
      </c>
      <c r="S5986" s="84">
        <v>8</v>
      </c>
      <c r="T5986" s="84" t="s">
        <v>32</v>
      </c>
      <c r="U5986" s="84">
        <v>11002</v>
      </c>
      <c r="V5986" s="84">
        <v>11002</v>
      </c>
      <c r="W5986" s="84" t="s">
        <v>5119</v>
      </c>
      <c r="X5986" s="84" t="s">
        <v>4985</v>
      </c>
      <c r="Y5986" s="84" t="s">
        <v>5044</v>
      </c>
      <c r="Z5986" s="84" t="s">
        <v>5044</v>
      </c>
      <c r="AA5986" s="84" t="s">
        <v>4989</v>
      </c>
      <c r="AB5986" s="84" t="s">
        <v>5066</v>
      </c>
      <c r="AC5986" s="84" t="s">
        <v>4988</v>
      </c>
      <c r="AD5986" s="83">
        <v>800000421</v>
      </c>
      <c r="AE5986" s="20" t="str">
        <f>VLOOKUP(E5986,'FILIAIS PETZ'!A:Q,17,0)</f>
        <v>CO-2</v>
      </c>
      <c r="AF5986" s="20" t="str">
        <f>VLOOKUP(E5986,'FILIAIS PETZ'!A:Q,3,0)</f>
        <v>FELICIO</v>
      </c>
      <c r="AG5986" s="20" t="str">
        <f>VLOOKUP(E5986,'FILIAIS PETZ'!A:Q,2,0)</f>
        <v>R3</v>
      </c>
      <c r="AH5986" s="75">
        <v>3960</v>
      </c>
      <c r="AI5986" s="16" t="s">
        <v>13364</v>
      </c>
      <c r="AJ5986" s="43">
        <f>VLOOKUP(E5986,'FILIAIS PETZ'!$A$2:$K$2000,11,0)</f>
        <v>18328118007545</v>
      </c>
      <c r="AK5986" s="44">
        <f t="shared" si="388"/>
        <v>18328118007545</v>
      </c>
    </row>
    <row r="5987" spans="1:37" s="14" customFormat="1" ht="15" customHeight="1" thickBot="1" x14ac:dyDescent="0.25">
      <c r="A5987" s="9"/>
      <c r="B5987" s="18">
        <f>VLOOKUP(C5987,FORNECEDORES!D:E,2,0)</f>
        <v>14456</v>
      </c>
      <c r="C5987" s="19" t="str">
        <f>VLOOKUP(D5987,FORNECEDORES!A:D,4,0)</f>
        <v>29.274.777/0001-26</v>
      </c>
      <c r="D5987" s="13" t="s">
        <v>2689</v>
      </c>
      <c r="E5987" s="20" t="str">
        <f t="shared" si="389"/>
        <v>04 0165</v>
      </c>
      <c r="F5987" s="28" t="s">
        <v>4935</v>
      </c>
      <c r="G5987" s="21" t="str">
        <f>VLOOKUP(E5987,'FILIAIS PETZ'!A:E,5,0)</f>
        <v>PETZ CARAPICUIBA</v>
      </c>
      <c r="H5987" s="20" t="str">
        <f>VLOOKUP(E5987,'FILIAIS PETZ'!A:D,4,0)</f>
        <v>CPIC-SP</v>
      </c>
      <c r="I5987" s="85">
        <v>45569</v>
      </c>
      <c r="J5987" s="84">
        <v>1004447</v>
      </c>
      <c r="K5987" s="9" t="s">
        <v>5858</v>
      </c>
      <c r="L5987" s="29" t="s">
        <v>13704</v>
      </c>
      <c r="M5987" s="46">
        <v>45573</v>
      </c>
      <c r="N5987" s="46">
        <v>45602</v>
      </c>
      <c r="O5987" s="46">
        <v>45581</v>
      </c>
      <c r="P5987" s="83" t="s">
        <v>4990</v>
      </c>
      <c r="Q5987" s="84">
        <v>3</v>
      </c>
      <c r="R5987" s="84">
        <v>1</v>
      </c>
      <c r="S5987" s="84">
        <v>8</v>
      </c>
      <c r="T5987" s="84" t="s">
        <v>32</v>
      </c>
      <c r="U5987" s="84">
        <v>11002</v>
      </c>
      <c r="V5987" s="84">
        <v>11002</v>
      </c>
      <c r="W5987" s="84" t="s">
        <v>5039</v>
      </c>
      <c r="X5987" s="84" t="s">
        <v>4985</v>
      </c>
      <c r="Y5987" s="84" t="s">
        <v>4993</v>
      </c>
      <c r="Z5987" s="84" t="s">
        <v>4993</v>
      </c>
      <c r="AA5987" s="84" t="s">
        <v>4989</v>
      </c>
      <c r="AB5987" s="84" t="s">
        <v>12941</v>
      </c>
      <c r="AC5987" s="84" t="s">
        <v>5006</v>
      </c>
      <c r="AD5987" s="83"/>
      <c r="AE5987" s="20" t="str">
        <f>VLOOKUP(E5987,'FILIAIS PETZ'!A:Q,17,0)</f>
        <v>SP7</v>
      </c>
      <c r="AF5987" s="20" t="str">
        <f>VLOOKUP(E5987,'FILIAIS PETZ'!A:Q,3,0)</f>
        <v>FELICIO</v>
      </c>
      <c r="AG5987" s="20" t="str">
        <f>VLOOKUP(E5987,'FILIAIS PETZ'!A:Q,2,0)</f>
        <v>R3</v>
      </c>
      <c r="AH5987" s="75">
        <v>690</v>
      </c>
      <c r="AI5987" s="16" t="s">
        <v>13365</v>
      </c>
      <c r="AJ5987" s="43">
        <f>VLOOKUP(E5987,'FILIAIS PETZ'!$A$2:$K$2000,11,0)</f>
        <v>18328118015726</v>
      </c>
      <c r="AK5987" s="44">
        <f t="shared" si="388"/>
        <v>18328118015726</v>
      </c>
    </row>
    <row r="5988" spans="1:37" s="14" customFormat="1" ht="15" customHeight="1" thickBot="1" x14ac:dyDescent="0.25">
      <c r="A5988" s="9"/>
      <c r="B5988" s="18">
        <f>VLOOKUP(C5988,FORNECEDORES!D:E,2,0)</f>
        <v>14456</v>
      </c>
      <c r="C5988" s="19" t="str">
        <f>VLOOKUP(D5988,FORNECEDORES!A:D,4,0)</f>
        <v>29.274.777/0001-26</v>
      </c>
      <c r="D5988" s="13" t="s">
        <v>2689</v>
      </c>
      <c r="E5988" s="20" t="str">
        <f t="shared" si="389"/>
        <v>04 0165</v>
      </c>
      <c r="F5988" s="28" t="s">
        <v>4935</v>
      </c>
      <c r="G5988" s="21" t="str">
        <f>VLOOKUP(E5988,'FILIAIS PETZ'!A:E,5,0)</f>
        <v>PETZ CARAPICUIBA</v>
      </c>
      <c r="H5988" s="20" t="str">
        <f>VLOOKUP(E5988,'FILIAIS PETZ'!A:D,4,0)</f>
        <v>CPIC-SP</v>
      </c>
      <c r="I5988" s="85">
        <v>45569</v>
      </c>
      <c r="J5988" s="84">
        <v>1004448</v>
      </c>
      <c r="K5988" s="9" t="s">
        <v>5858</v>
      </c>
      <c r="L5988" s="29" t="s">
        <v>13705</v>
      </c>
      <c r="M5988" s="46">
        <v>45573</v>
      </c>
      <c r="N5988" s="46">
        <v>45602</v>
      </c>
      <c r="O5988" s="46">
        <v>45581</v>
      </c>
      <c r="P5988" s="83" t="s">
        <v>4990</v>
      </c>
      <c r="Q5988" s="84">
        <v>3</v>
      </c>
      <c r="R5988" s="84">
        <v>1</v>
      </c>
      <c r="S5988" s="84">
        <v>8</v>
      </c>
      <c r="T5988" s="84" t="s">
        <v>32</v>
      </c>
      <c r="U5988" s="84">
        <v>11002</v>
      </c>
      <c r="V5988" s="84">
        <v>11002</v>
      </c>
      <c r="W5988" s="84" t="s">
        <v>5039</v>
      </c>
      <c r="X5988" s="84" t="s">
        <v>4985</v>
      </c>
      <c r="Y5988" s="84" t="s">
        <v>4993</v>
      </c>
      <c r="Z5988" s="84" t="s">
        <v>4993</v>
      </c>
      <c r="AA5988" s="84" t="s">
        <v>4989</v>
      </c>
      <c r="AB5988" s="84" t="s">
        <v>12941</v>
      </c>
      <c r="AC5988" s="84" t="s">
        <v>5006</v>
      </c>
      <c r="AD5988" s="83"/>
      <c r="AE5988" s="20" t="str">
        <f>VLOOKUP(E5988,'FILIAIS PETZ'!A:Q,17,0)</f>
        <v>SP7</v>
      </c>
      <c r="AF5988" s="20" t="str">
        <f>VLOOKUP(E5988,'FILIAIS PETZ'!A:Q,3,0)</f>
        <v>FELICIO</v>
      </c>
      <c r="AG5988" s="20" t="str">
        <f>VLOOKUP(E5988,'FILIAIS PETZ'!A:Q,2,0)</f>
        <v>R3</v>
      </c>
      <c r="AH5988" s="75">
        <v>1290</v>
      </c>
      <c r="AI5988" s="16" t="s">
        <v>13366</v>
      </c>
      <c r="AJ5988" s="43">
        <f>VLOOKUP(E5988,'FILIAIS PETZ'!$A$2:$K$2000,11,0)</f>
        <v>18328118015726</v>
      </c>
      <c r="AK5988" s="44">
        <f t="shared" si="388"/>
        <v>18328118015726</v>
      </c>
    </row>
    <row r="5989" spans="1:37" s="14" customFormat="1" ht="15" customHeight="1" thickBot="1" x14ac:dyDescent="0.25">
      <c r="A5989" s="9"/>
      <c r="B5989" s="18">
        <f>VLOOKUP(C5989,FORNECEDORES!D:E,2,0)</f>
        <v>7736</v>
      </c>
      <c r="C5989" s="19" t="str">
        <f>VLOOKUP(D5989,FORNECEDORES!A:D,4,0)</f>
        <v>27.385.816/0001-37</v>
      </c>
      <c r="D5989" s="13" t="s">
        <v>2591</v>
      </c>
      <c r="E5989" s="20" t="str">
        <f t="shared" si="389"/>
        <v>04 0062</v>
      </c>
      <c r="F5989" s="28" t="s">
        <v>4968</v>
      </c>
      <c r="G5989" s="21" t="str">
        <f>VLOOKUP(E5989,'FILIAIS PETZ'!A:E,5,0)</f>
        <v>PETZ BRASILIA ASA NORTE</v>
      </c>
      <c r="H5989" s="20" t="str">
        <f>VLOOKUP(E5989,'FILIAIS PETZ'!A:D,4,0)</f>
        <v>ASAN-DF</v>
      </c>
      <c r="I5989" s="85">
        <v>45569</v>
      </c>
      <c r="J5989" s="84">
        <v>1004469</v>
      </c>
      <c r="K5989" s="9" t="s">
        <v>5858</v>
      </c>
      <c r="L5989" s="29" t="s">
        <v>13536</v>
      </c>
      <c r="M5989" s="46">
        <v>45573</v>
      </c>
      <c r="N5989" s="46">
        <v>45602</v>
      </c>
      <c r="O5989" s="46">
        <v>45582</v>
      </c>
      <c r="P5989" s="83" t="s">
        <v>4990</v>
      </c>
      <c r="Q5989" s="84">
        <v>3</v>
      </c>
      <c r="R5989" s="84">
        <v>1</v>
      </c>
      <c r="S5989" s="84">
        <v>8</v>
      </c>
      <c r="T5989" s="84" t="s">
        <v>32</v>
      </c>
      <c r="U5989" s="84">
        <v>11002</v>
      </c>
      <c r="V5989" s="84">
        <v>11002</v>
      </c>
      <c r="W5989" s="84" t="s">
        <v>5057</v>
      </c>
      <c r="X5989" s="84" t="s">
        <v>4985</v>
      </c>
      <c r="Y5989" s="84" t="s">
        <v>4993</v>
      </c>
      <c r="Z5989" s="84" t="s">
        <v>4993</v>
      </c>
      <c r="AA5989" s="84" t="s">
        <v>4989</v>
      </c>
      <c r="AB5989" s="84" t="s">
        <v>12941</v>
      </c>
      <c r="AC5989" s="84" t="s">
        <v>5006</v>
      </c>
      <c r="AD5989" s="83"/>
      <c r="AE5989" s="20" t="str">
        <f>VLOOKUP(E5989,'FILIAIS PETZ'!A:Q,17,0)</f>
        <v>CO-2</v>
      </c>
      <c r="AF5989" s="20" t="str">
        <f>VLOOKUP(E5989,'FILIAIS PETZ'!A:Q,3,0)</f>
        <v>FELICIO</v>
      </c>
      <c r="AG5989" s="20" t="str">
        <f>VLOOKUP(E5989,'FILIAIS PETZ'!A:Q,2,0)</f>
        <v>R3</v>
      </c>
      <c r="AH5989" s="75">
        <v>3133.04</v>
      </c>
      <c r="AI5989" s="16" t="s">
        <v>13367</v>
      </c>
      <c r="AJ5989" s="43">
        <f>VLOOKUP(E5989,'FILIAIS PETZ'!$A$2:$K$2000,11,0)</f>
        <v>18328118005500</v>
      </c>
      <c r="AK5989" s="44">
        <f t="shared" si="388"/>
        <v>18328118005500</v>
      </c>
    </row>
    <row r="5990" spans="1:37" s="14" customFormat="1" ht="15" customHeight="1" thickBot="1" x14ac:dyDescent="0.25">
      <c r="A5990" s="9"/>
      <c r="B5990" s="18">
        <f>VLOOKUP(C5990,FORNECEDORES!D:E,2,0)</f>
        <v>7736</v>
      </c>
      <c r="C5990" s="19" t="str">
        <f>VLOOKUP(D5990,FORNECEDORES!A:D,4,0)</f>
        <v>27.385.816/0001-37</v>
      </c>
      <c r="D5990" s="13" t="s">
        <v>2591</v>
      </c>
      <c r="E5990" s="20" t="str">
        <f t="shared" si="389"/>
        <v>04 0033</v>
      </c>
      <c r="F5990" s="28" t="s">
        <v>4933</v>
      </c>
      <c r="G5990" s="21" t="str">
        <f>VLOOKUP(E5990,'FILIAIS PETZ'!A:E,5,0)</f>
        <v>PETZ PARQUE FLAMBOYANT</v>
      </c>
      <c r="H5990" s="20" t="str">
        <f>VLOOKUP(E5990,'FILIAIS PETZ'!A:D,4,0)</f>
        <v>FBYT-GO</v>
      </c>
      <c r="I5990" s="85">
        <v>45569</v>
      </c>
      <c r="J5990" s="84">
        <v>1004474</v>
      </c>
      <c r="K5990" s="9" t="s">
        <v>5858</v>
      </c>
      <c r="L5990" s="29" t="s">
        <v>13739</v>
      </c>
      <c r="M5990" s="46">
        <v>45573</v>
      </c>
      <c r="N5990" s="46">
        <v>45602</v>
      </c>
      <c r="O5990" s="46">
        <v>45582</v>
      </c>
      <c r="P5990" s="83" t="s">
        <v>4990</v>
      </c>
      <c r="Q5990" s="84">
        <v>3</v>
      </c>
      <c r="R5990" s="84">
        <v>1</v>
      </c>
      <c r="S5990" s="84">
        <v>8</v>
      </c>
      <c r="T5990" s="84" t="s">
        <v>32</v>
      </c>
      <c r="U5990" s="84">
        <v>11002</v>
      </c>
      <c r="V5990" s="84">
        <v>11002</v>
      </c>
      <c r="W5990" s="84" t="s">
        <v>5034</v>
      </c>
      <c r="X5990" s="84" t="s">
        <v>4985</v>
      </c>
      <c r="Y5990" s="84" t="s">
        <v>4993</v>
      </c>
      <c r="Z5990" s="84" t="s">
        <v>4993</v>
      </c>
      <c r="AA5990" s="84" t="s">
        <v>4989</v>
      </c>
      <c r="AB5990" s="84" t="s">
        <v>5005</v>
      </c>
      <c r="AC5990" s="84" t="s">
        <v>5006</v>
      </c>
      <c r="AD5990" s="83"/>
      <c r="AE5990" s="20" t="str">
        <f>VLOOKUP(E5990,'FILIAIS PETZ'!A:Q,17,0)</f>
        <v>CO-2</v>
      </c>
      <c r="AF5990" s="20" t="str">
        <f>VLOOKUP(E5990,'FILIAIS PETZ'!A:Q,3,0)</f>
        <v>FELICIO</v>
      </c>
      <c r="AG5990" s="20" t="str">
        <f>VLOOKUP(E5990,'FILIAIS PETZ'!A:Q,2,0)</f>
        <v>R3</v>
      </c>
      <c r="AH5990" s="75">
        <v>2231.5500000000002</v>
      </c>
      <c r="AI5990" s="16" t="s">
        <v>13368</v>
      </c>
      <c r="AJ5990" s="43">
        <f>VLOOKUP(E5990,'FILIAIS PETZ'!$A$2:$K$2000,11,0)</f>
        <v>18328118003477</v>
      </c>
      <c r="AK5990" s="44">
        <f t="shared" si="388"/>
        <v>18328118003477</v>
      </c>
    </row>
    <row r="5991" spans="1:37" s="14" customFormat="1" ht="15" customHeight="1" thickBot="1" x14ac:dyDescent="0.25">
      <c r="A5991" s="9"/>
      <c r="B5991" s="18">
        <f>VLOOKUP(C5991,FORNECEDORES!D:E,2,0)</f>
        <v>7736</v>
      </c>
      <c r="C5991" s="19" t="str">
        <f>VLOOKUP(D5991,FORNECEDORES!A:D,4,0)</f>
        <v>27.385.816/0001-37</v>
      </c>
      <c r="D5991" s="13" t="s">
        <v>2591</v>
      </c>
      <c r="E5991" s="20" t="str">
        <f t="shared" si="389"/>
        <v>04 0142</v>
      </c>
      <c r="F5991" s="28" t="s">
        <v>4931</v>
      </c>
      <c r="G5991" s="21" t="str">
        <f>VLOOKUP(E5991,'FILIAIS PETZ'!A:E,5,0)</f>
        <v>PETZ MIGUEL SUTIL</v>
      </c>
      <c r="H5991" s="20" t="str">
        <f>VLOOKUP(E5991,'FILIAIS PETZ'!A:D,4,0)</f>
        <v>MGST-MT</v>
      </c>
      <c r="I5991" s="85">
        <v>45569</v>
      </c>
      <c r="J5991" s="84">
        <v>1004476</v>
      </c>
      <c r="K5991" s="9" t="s">
        <v>5858</v>
      </c>
      <c r="L5991" s="29" t="s">
        <v>13668</v>
      </c>
      <c r="M5991" s="46">
        <v>45573</v>
      </c>
      <c r="N5991" s="46">
        <v>45595</v>
      </c>
      <c r="O5991" s="46">
        <v>45579</v>
      </c>
      <c r="P5991" s="83" t="s">
        <v>4990</v>
      </c>
      <c r="Q5991" s="84">
        <v>3</v>
      </c>
      <c r="R5991" s="84">
        <v>1</v>
      </c>
      <c r="S5991" s="84">
        <v>8</v>
      </c>
      <c r="T5991" s="84" t="s">
        <v>32</v>
      </c>
      <c r="U5991" s="84">
        <v>11002</v>
      </c>
      <c r="V5991" s="84">
        <v>11002</v>
      </c>
      <c r="W5991" s="84" t="s">
        <v>5021</v>
      </c>
      <c r="X5991" s="84" t="s">
        <v>4985</v>
      </c>
      <c r="Y5991" s="84" t="s">
        <v>4993</v>
      </c>
      <c r="Z5991" s="84" t="s">
        <v>4993</v>
      </c>
      <c r="AA5991" s="84" t="s">
        <v>4989</v>
      </c>
      <c r="AB5991" s="84" t="s">
        <v>5005</v>
      </c>
      <c r="AC5991" s="84" t="s">
        <v>5006</v>
      </c>
      <c r="AD5991" s="83"/>
      <c r="AE5991" s="20" t="str">
        <f>VLOOKUP(E5991,'FILIAIS PETZ'!A:Q,17,0)</f>
        <v>CO-3</v>
      </c>
      <c r="AF5991" s="20" t="str">
        <f>VLOOKUP(E5991,'FILIAIS PETZ'!A:Q,3,0)</f>
        <v>FELICIO</v>
      </c>
      <c r="AG5991" s="20" t="str">
        <f>VLOOKUP(E5991,'FILIAIS PETZ'!A:Q,2,0)</f>
        <v>R3</v>
      </c>
      <c r="AH5991" s="75">
        <v>1849.91</v>
      </c>
      <c r="AI5991" s="16" t="s">
        <v>13369</v>
      </c>
      <c r="AJ5991" s="43">
        <f>VLOOKUP(E5991,'FILIAIS PETZ'!$A$2:$K$2000,11,0)</f>
        <v>18328118013430</v>
      </c>
      <c r="AK5991" s="44">
        <f t="shared" si="388"/>
        <v>18328118013430</v>
      </c>
    </row>
    <row r="5992" spans="1:37" s="14" customFormat="1" ht="15" customHeight="1" thickBot="1" x14ac:dyDescent="0.25">
      <c r="A5992" s="9"/>
      <c r="B5992" s="18">
        <f>VLOOKUP(C5992,FORNECEDORES!D:E,2,0)</f>
        <v>7736</v>
      </c>
      <c r="C5992" s="19" t="str">
        <f>VLOOKUP(D5992,FORNECEDORES!A:D,4,0)</f>
        <v>27.385.816/0001-37</v>
      </c>
      <c r="D5992" s="13" t="s">
        <v>2591</v>
      </c>
      <c r="E5992" s="20" t="str">
        <f t="shared" si="389"/>
        <v>04 0161</v>
      </c>
      <c r="F5992" s="28" t="s">
        <v>4959</v>
      </c>
      <c r="G5992" s="21" t="str">
        <f>VLOOKUP(E5992,'FILIAIS PETZ'!A:E,5,0)</f>
        <v>PETZ CEILANDIA</v>
      </c>
      <c r="H5992" s="20" t="str">
        <f>VLOOKUP(E5992,'FILIAIS PETZ'!A:D,4,0)</f>
        <v>CDIA-DF</v>
      </c>
      <c r="I5992" s="85">
        <v>45569</v>
      </c>
      <c r="J5992" s="84">
        <v>1004480</v>
      </c>
      <c r="K5992" s="9" t="s">
        <v>5858</v>
      </c>
      <c r="L5992" s="29" t="s">
        <v>13544</v>
      </c>
      <c r="M5992" s="46">
        <v>45573</v>
      </c>
      <c r="N5992" s="46">
        <v>45602</v>
      </c>
      <c r="O5992" s="46">
        <v>45582</v>
      </c>
      <c r="P5992" s="83" t="s">
        <v>4990</v>
      </c>
      <c r="Q5992" s="84">
        <v>3</v>
      </c>
      <c r="R5992" s="84">
        <v>1</v>
      </c>
      <c r="S5992" s="84">
        <v>8</v>
      </c>
      <c r="T5992" s="84" t="s">
        <v>32</v>
      </c>
      <c r="U5992" s="84">
        <v>11002</v>
      </c>
      <c r="V5992" s="84">
        <v>11002</v>
      </c>
      <c r="W5992" s="84" t="s">
        <v>5057</v>
      </c>
      <c r="X5992" s="84" t="s">
        <v>4985</v>
      </c>
      <c r="Y5992" s="84" t="s">
        <v>4993</v>
      </c>
      <c r="Z5992" s="84" t="s">
        <v>4993</v>
      </c>
      <c r="AA5992" s="84" t="s">
        <v>4989</v>
      </c>
      <c r="AB5992" s="84" t="s">
        <v>5005</v>
      </c>
      <c r="AC5992" s="84" t="s">
        <v>5006</v>
      </c>
      <c r="AD5992" s="83"/>
      <c r="AE5992" s="20" t="str">
        <f>VLOOKUP(E5992,'FILIAIS PETZ'!A:Q,17,0)</f>
        <v>CO-1</v>
      </c>
      <c r="AF5992" s="20" t="str">
        <f>VLOOKUP(E5992,'FILIAIS PETZ'!A:Q,3,0)</f>
        <v>FELICIO</v>
      </c>
      <c r="AG5992" s="20" t="str">
        <f>VLOOKUP(E5992,'FILIAIS PETZ'!A:Q,2,0)</f>
        <v>R3</v>
      </c>
      <c r="AH5992" s="75">
        <v>1134.6300000000001</v>
      </c>
      <c r="AI5992" s="16" t="s">
        <v>13370</v>
      </c>
      <c r="AJ5992" s="43">
        <f>VLOOKUP(E5992,'FILIAIS PETZ'!$A$2:$K$2000,11,0)</f>
        <v>18328118015211</v>
      </c>
      <c r="AK5992" s="44">
        <f t="shared" si="388"/>
        <v>18328118015211</v>
      </c>
    </row>
    <row r="5993" spans="1:37" s="14" customFormat="1" ht="15" customHeight="1" thickBot="1" x14ac:dyDescent="0.25">
      <c r="A5993" s="9"/>
      <c r="B5993" s="18">
        <f>VLOOKUP(C5993,FORNECEDORES!D:E,2,0)</f>
        <v>7736</v>
      </c>
      <c r="C5993" s="19" t="str">
        <f>VLOOKUP(D5993,FORNECEDORES!A:D,4,0)</f>
        <v>27.385.816/0001-37</v>
      </c>
      <c r="D5993" s="13" t="s">
        <v>2591</v>
      </c>
      <c r="E5993" s="20" t="str">
        <f t="shared" si="389"/>
        <v>04 0048</v>
      </c>
      <c r="F5993" s="28" t="s">
        <v>4970</v>
      </c>
      <c r="G5993" s="21" t="str">
        <f>VLOOKUP(E5993,'FILIAIS PETZ'!A:E,5,0)</f>
        <v>PETZ BRASILIA EPIA</v>
      </c>
      <c r="H5993" s="20" t="str">
        <f>VLOOKUP(E5993,'FILIAIS PETZ'!A:D,4,0)</f>
        <v>EPIA-DF</v>
      </c>
      <c r="I5993" s="85">
        <v>45569</v>
      </c>
      <c r="J5993" s="84">
        <v>1004483</v>
      </c>
      <c r="K5993" s="9" t="s">
        <v>5858</v>
      </c>
      <c r="L5993" s="29" t="s">
        <v>13737</v>
      </c>
      <c r="M5993" s="46">
        <v>45573</v>
      </c>
      <c r="N5993" s="46">
        <v>45602</v>
      </c>
      <c r="O5993" s="46">
        <v>45582</v>
      </c>
      <c r="P5993" s="83" t="s">
        <v>4990</v>
      </c>
      <c r="Q5993" s="84">
        <v>3</v>
      </c>
      <c r="R5993" s="84">
        <v>1</v>
      </c>
      <c r="S5993" s="84">
        <v>8</v>
      </c>
      <c r="T5993" s="84" t="s">
        <v>32</v>
      </c>
      <c r="U5993" s="84">
        <v>11002</v>
      </c>
      <c r="V5993" s="84">
        <v>11002</v>
      </c>
      <c r="W5993" s="84" t="s">
        <v>5024</v>
      </c>
      <c r="X5993" s="84" t="s">
        <v>4985</v>
      </c>
      <c r="Y5993" s="84" t="s">
        <v>4993</v>
      </c>
      <c r="Z5993" s="84" t="s">
        <v>4993</v>
      </c>
      <c r="AA5993" s="84" t="s">
        <v>4989</v>
      </c>
      <c r="AB5993" s="84" t="s">
        <v>5005</v>
      </c>
      <c r="AC5993" s="84" t="s">
        <v>5006</v>
      </c>
      <c r="AD5993" s="83"/>
      <c r="AE5993" s="20" t="str">
        <f>VLOOKUP(E5993,'FILIAIS PETZ'!A:Q,17,0)</f>
        <v>CO-2</v>
      </c>
      <c r="AF5993" s="20" t="str">
        <f>VLOOKUP(E5993,'FILIAIS PETZ'!A:Q,3,0)</f>
        <v>FELICIO</v>
      </c>
      <c r="AG5993" s="20" t="str">
        <f>VLOOKUP(E5993,'FILIAIS PETZ'!A:Q,2,0)</f>
        <v>R3</v>
      </c>
      <c r="AH5993" s="75">
        <v>1122.5899999999999</v>
      </c>
      <c r="AI5993" s="16" t="s">
        <v>13371</v>
      </c>
      <c r="AJ5993" s="43">
        <f>VLOOKUP(E5993,'FILIAIS PETZ'!$A$2:$K$2000,11,0)</f>
        <v>18328118004368</v>
      </c>
      <c r="AK5993" s="44">
        <f t="shared" si="388"/>
        <v>18328118004368</v>
      </c>
    </row>
    <row r="5994" spans="1:37" s="14" customFormat="1" ht="15" customHeight="1" thickBot="1" x14ac:dyDescent="0.25">
      <c r="A5994" s="9"/>
      <c r="B5994" s="18">
        <f>VLOOKUP(C5994,FORNECEDORES!D:E,2,0)</f>
        <v>7736</v>
      </c>
      <c r="C5994" s="19" t="str">
        <f>VLOOKUP(D5994,FORNECEDORES!A:D,4,0)</f>
        <v>27.385.816/0001-37</v>
      </c>
      <c r="D5994" s="13" t="s">
        <v>2591</v>
      </c>
      <c r="E5994" s="20" t="str">
        <f t="shared" si="389"/>
        <v>04 0073</v>
      </c>
      <c r="F5994" s="28" t="s">
        <v>4953</v>
      </c>
      <c r="G5994" s="21" t="str">
        <f>VLOOKUP(E5994,'FILIAIS PETZ'!A:E,5,0)</f>
        <v>PETZ CAMPO GRANDE</v>
      </c>
      <c r="H5994" s="20" t="str">
        <f>VLOOKUP(E5994,'FILIAIS PETZ'!A:D,4,0)</f>
        <v>CGDE-MS</v>
      </c>
      <c r="I5994" s="85">
        <v>45569</v>
      </c>
      <c r="J5994" s="84">
        <v>1004486</v>
      </c>
      <c r="K5994" s="9" t="s">
        <v>5858</v>
      </c>
      <c r="L5994" s="29" t="s">
        <v>13674</v>
      </c>
      <c r="M5994" s="46">
        <v>45573</v>
      </c>
      <c r="N5994" s="46">
        <v>45595</v>
      </c>
      <c r="O5994" s="46">
        <v>45579</v>
      </c>
      <c r="P5994" s="83" t="s">
        <v>4990</v>
      </c>
      <c r="Q5994" s="84">
        <v>3</v>
      </c>
      <c r="R5994" s="84">
        <v>1</v>
      </c>
      <c r="S5994" s="84">
        <v>8</v>
      </c>
      <c r="T5994" s="84" t="s">
        <v>32</v>
      </c>
      <c r="U5994" s="84">
        <v>11002</v>
      </c>
      <c r="V5994" s="84">
        <v>11002</v>
      </c>
      <c r="W5994" s="84" t="s">
        <v>5062</v>
      </c>
      <c r="X5994" s="84" t="s">
        <v>4992</v>
      </c>
      <c r="Y5994" s="84" t="s">
        <v>4993</v>
      </c>
      <c r="Z5994" s="84" t="s">
        <v>8408</v>
      </c>
      <c r="AA5994" s="84" t="s">
        <v>5014</v>
      </c>
      <c r="AB5994" s="84" t="s">
        <v>5066</v>
      </c>
      <c r="AC5994" s="84" t="s">
        <v>5006</v>
      </c>
      <c r="AD5994" s="83"/>
      <c r="AE5994" s="20" t="str">
        <f>VLOOKUP(E5994,'FILIAIS PETZ'!A:Q,17,0)</f>
        <v>CO-1</v>
      </c>
      <c r="AF5994" s="20" t="str">
        <f>VLOOKUP(E5994,'FILIAIS PETZ'!A:Q,3,0)</f>
        <v>FELICIO</v>
      </c>
      <c r="AG5994" s="20" t="str">
        <f>VLOOKUP(E5994,'FILIAIS PETZ'!A:Q,2,0)</f>
        <v>R3</v>
      </c>
      <c r="AH5994" s="75">
        <v>899</v>
      </c>
      <c r="AI5994" s="16" t="s">
        <v>13372</v>
      </c>
      <c r="AJ5994" s="43">
        <f>VLOOKUP(E5994,'FILIAIS PETZ'!$A$2:$K$2000,11,0)</f>
        <v>18328118007383</v>
      </c>
      <c r="AK5994" s="44">
        <f t="shared" si="388"/>
        <v>18328118007383</v>
      </c>
    </row>
    <row r="5995" spans="1:37" s="14" customFormat="1" ht="15" customHeight="1" thickBot="1" x14ac:dyDescent="0.25">
      <c r="A5995" s="9"/>
      <c r="B5995" s="18">
        <f>VLOOKUP(C5995,FORNECEDORES!D:E,2,0)</f>
        <v>7736</v>
      </c>
      <c r="C5995" s="19" t="str">
        <f>VLOOKUP(D5995,FORNECEDORES!A:D,4,0)</f>
        <v>27.385.816/0001-37</v>
      </c>
      <c r="D5995" s="13" t="s">
        <v>2591</v>
      </c>
      <c r="E5995" s="20" t="str">
        <f t="shared" si="389"/>
        <v>04 0077</v>
      </c>
      <c r="F5995" s="28" t="s">
        <v>4954</v>
      </c>
      <c r="G5995" s="21" t="str">
        <f>VLOOKUP(E5995,'FILIAIS PETZ'!A:E,5,0)</f>
        <v>PETZ GOIANIA (SETOR BUENO)</v>
      </c>
      <c r="H5995" s="20" t="str">
        <f>VLOOKUP(E5995,'FILIAIS PETZ'!A:D,4,0)</f>
        <v>BT63-GO</v>
      </c>
      <c r="I5995" s="85">
        <v>45569</v>
      </c>
      <c r="J5995" s="84">
        <v>1004489</v>
      </c>
      <c r="K5995" s="9" t="s">
        <v>5858</v>
      </c>
      <c r="L5995" s="29" t="s">
        <v>13549</v>
      </c>
      <c r="M5995" s="46">
        <v>45573</v>
      </c>
      <c r="N5995" s="46">
        <v>45602</v>
      </c>
      <c r="O5995" s="46">
        <v>45582</v>
      </c>
      <c r="P5995" s="83" t="s">
        <v>4990</v>
      </c>
      <c r="Q5995" s="84">
        <v>3</v>
      </c>
      <c r="R5995" s="84">
        <v>1</v>
      </c>
      <c r="S5995" s="84">
        <v>8</v>
      </c>
      <c r="T5995" s="84" t="s">
        <v>32</v>
      </c>
      <c r="U5995" s="84">
        <v>11002</v>
      </c>
      <c r="V5995" s="84">
        <v>11002</v>
      </c>
      <c r="W5995" s="84" t="s">
        <v>5119</v>
      </c>
      <c r="X5995" s="84" t="s">
        <v>4985</v>
      </c>
      <c r="Y5995" s="84" t="s">
        <v>4993</v>
      </c>
      <c r="Z5995" s="84" t="s">
        <v>4993</v>
      </c>
      <c r="AA5995" s="84" t="s">
        <v>4989</v>
      </c>
      <c r="AB5995" s="84" t="s">
        <v>12941</v>
      </c>
      <c r="AC5995" s="84" t="s">
        <v>5006</v>
      </c>
      <c r="AD5995" s="83"/>
      <c r="AE5995" s="20" t="str">
        <f>VLOOKUP(E5995,'FILIAIS PETZ'!A:Q,17,0)</f>
        <v>CO-2</v>
      </c>
      <c r="AF5995" s="20" t="str">
        <f>VLOOKUP(E5995,'FILIAIS PETZ'!A:Q,3,0)</f>
        <v>FELICIO</v>
      </c>
      <c r="AG5995" s="20" t="str">
        <f>VLOOKUP(E5995,'FILIAIS PETZ'!A:Q,2,0)</f>
        <v>R3</v>
      </c>
      <c r="AH5995" s="75">
        <v>894.65</v>
      </c>
      <c r="AI5995" s="16" t="s">
        <v>13373</v>
      </c>
      <c r="AJ5995" s="43">
        <f>VLOOKUP(E5995,'FILIAIS PETZ'!$A$2:$K$2000,11,0)</f>
        <v>18328118007545</v>
      </c>
      <c r="AK5995" s="44">
        <f t="shared" si="388"/>
        <v>18328118007545</v>
      </c>
    </row>
    <row r="5996" spans="1:37" s="14" customFormat="1" ht="15" customHeight="1" thickBot="1" x14ac:dyDescent="0.25">
      <c r="A5996" s="9"/>
      <c r="B5996" s="18">
        <f>VLOOKUP(C5996,FORNECEDORES!D:E,2,0)</f>
        <v>7736</v>
      </c>
      <c r="C5996" s="19" t="str">
        <f>VLOOKUP(D5996,FORNECEDORES!A:D,4,0)</f>
        <v>27.385.816/0001-37</v>
      </c>
      <c r="D5996" s="13" t="s">
        <v>2591</v>
      </c>
      <c r="E5996" s="20" t="str">
        <f t="shared" si="389"/>
        <v>04 0029</v>
      </c>
      <c r="F5996" s="28" t="s">
        <v>4965</v>
      </c>
      <c r="G5996" s="21" t="str">
        <f>VLOOKUP(E5996,'FILIAIS PETZ'!A:E,5,0)</f>
        <v>PETZ PASSEIO DAS AGUAS</v>
      </c>
      <c r="H5996" s="20" t="str">
        <f>VLOOKUP(E5996,'FILIAIS PETZ'!A:D,4,0)</f>
        <v>PSAG-GO</v>
      </c>
      <c r="I5996" s="85">
        <v>45569</v>
      </c>
      <c r="J5996" s="84">
        <v>1004490</v>
      </c>
      <c r="K5996" s="9" t="s">
        <v>5858</v>
      </c>
      <c r="L5996" s="29" t="s">
        <v>13550</v>
      </c>
      <c r="M5996" s="46">
        <v>45573</v>
      </c>
      <c r="N5996" s="46">
        <v>45602</v>
      </c>
      <c r="O5996" s="46">
        <v>45582</v>
      </c>
      <c r="P5996" s="83" t="s">
        <v>4990</v>
      </c>
      <c r="Q5996" s="84">
        <v>3</v>
      </c>
      <c r="R5996" s="84">
        <v>1</v>
      </c>
      <c r="S5996" s="84">
        <v>8</v>
      </c>
      <c r="T5996" s="84" t="s">
        <v>32</v>
      </c>
      <c r="U5996" s="84">
        <v>11002</v>
      </c>
      <c r="V5996" s="84">
        <v>11002</v>
      </c>
      <c r="W5996" s="84" t="s">
        <v>5024</v>
      </c>
      <c r="X5996" s="84" t="s">
        <v>4985</v>
      </c>
      <c r="Y5996" s="84" t="s">
        <v>4993</v>
      </c>
      <c r="Z5996" s="84" t="s">
        <v>4993</v>
      </c>
      <c r="AA5996" s="84" t="s">
        <v>4989</v>
      </c>
      <c r="AB5996" s="84" t="s">
        <v>5005</v>
      </c>
      <c r="AC5996" s="84" t="s">
        <v>5006</v>
      </c>
      <c r="AD5996" s="83"/>
      <c r="AE5996" s="20" t="str">
        <f>VLOOKUP(E5996,'FILIAIS PETZ'!A:Q,17,0)</f>
        <v>CO-2</v>
      </c>
      <c r="AF5996" s="20" t="str">
        <f>VLOOKUP(E5996,'FILIAIS PETZ'!A:Q,3,0)</f>
        <v>FELICIO</v>
      </c>
      <c r="AG5996" s="20" t="str">
        <f>VLOOKUP(E5996,'FILIAIS PETZ'!A:Q,2,0)</f>
        <v>R3</v>
      </c>
      <c r="AH5996" s="75">
        <v>811.71</v>
      </c>
      <c r="AI5996" s="16" t="s">
        <v>13374</v>
      </c>
      <c r="AJ5996" s="43">
        <f>VLOOKUP(E5996,'FILIAIS PETZ'!$A$2:$K$2000,11,0)</f>
        <v>18328118002900</v>
      </c>
      <c r="AK5996" s="44">
        <f t="shared" si="388"/>
        <v>18328118002900</v>
      </c>
    </row>
    <row r="5997" spans="1:37" s="14" customFormat="1" ht="15" customHeight="1" thickBot="1" x14ac:dyDescent="0.25">
      <c r="A5997" s="9"/>
      <c r="B5997" s="18">
        <f>VLOOKUP(C5997,FORNECEDORES!D:E,2,0)</f>
        <v>7736</v>
      </c>
      <c r="C5997" s="19" t="str">
        <f>VLOOKUP(D5997,FORNECEDORES!A:D,4,0)</f>
        <v>27.385.816/0001-37</v>
      </c>
      <c r="D5997" s="13" t="s">
        <v>2591</v>
      </c>
      <c r="E5997" s="20" t="str">
        <f t="shared" si="389"/>
        <v>04 0245</v>
      </c>
      <c r="F5997" s="28" t="s">
        <v>4976</v>
      </c>
      <c r="G5997" s="21" t="str">
        <f>VLOOKUP(E5997,'FILIAIS PETZ'!A:E,5,0)</f>
        <v>PETZ AFONSO PENA</v>
      </c>
      <c r="H5997" s="20" t="str">
        <f>VLOOKUP(E5997,'FILIAIS PETZ'!A:D,4,0)</f>
        <v>AFPN-MS</v>
      </c>
      <c r="I5997" s="85">
        <v>45569</v>
      </c>
      <c r="J5997" s="84">
        <v>1004491</v>
      </c>
      <c r="K5997" s="9" t="s">
        <v>5858</v>
      </c>
      <c r="L5997" s="29" t="s">
        <v>10710</v>
      </c>
      <c r="M5997" s="46">
        <v>45573</v>
      </c>
      <c r="N5997" s="46">
        <v>45602</v>
      </c>
      <c r="O5997" s="46">
        <v>45582</v>
      </c>
      <c r="P5997" s="83" t="s">
        <v>4990</v>
      </c>
      <c r="Q5997" s="84">
        <v>3</v>
      </c>
      <c r="R5997" s="84">
        <v>1</v>
      </c>
      <c r="S5997" s="84">
        <v>8</v>
      </c>
      <c r="T5997" s="84" t="s">
        <v>32</v>
      </c>
      <c r="U5997" s="84">
        <v>11002</v>
      </c>
      <c r="V5997" s="84">
        <v>11002</v>
      </c>
      <c r="W5997" s="84" t="s">
        <v>5039</v>
      </c>
      <c r="X5997" s="84" t="s">
        <v>4985</v>
      </c>
      <c r="Y5997" s="84" t="s">
        <v>4993</v>
      </c>
      <c r="Z5997" s="84" t="s">
        <v>4993</v>
      </c>
      <c r="AA5997" s="84" t="s">
        <v>4989</v>
      </c>
      <c r="AB5997" s="84" t="s">
        <v>5066</v>
      </c>
      <c r="AC5997" s="84" t="s">
        <v>5006</v>
      </c>
      <c r="AD5997" s="83"/>
      <c r="AE5997" s="20" t="str">
        <f>VLOOKUP(E5997,'FILIAIS PETZ'!A:Q,17,0)</f>
        <v>CO-1</v>
      </c>
      <c r="AF5997" s="20" t="str">
        <f>VLOOKUP(E5997,'FILIAIS PETZ'!A:Q,3,0)</f>
        <v>FELICIO</v>
      </c>
      <c r="AG5997" s="20" t="str">
        <f>VLOOKUP(E5997,'FILIAIS PETZ'!A:Q,2,0)</f>
        <v>R3</v>
      </c>
      <c r="AH5997" s="75">
        <v>797.5</v>
      </c>
      <c r="AI5997" s="16" t="s">
        <v>13375</v>
      </c>
      <c r="AJ5997" s="43" t="str">
        <f>VLOOKUP(E5997,'FILIAIS PETZ'!$A$2:$K$2000,11,0)</f>
        <v>18.328.118/0232-30</v>
      </c>
      <c r="AK5997" s="44" t="str">
        <f t="shared" si="388"/>
        <v>18.328.118/0232-30</v>
      </c>
    </row>
    <row r="5998" spans="1:37" s="14" customFormat="1" ht="15" customHeight="1" thickBot="1" x14ac:dyDescent="0.25">
      <c r="A5998" s="9"/>
      <c r="B5998" s="18">
        <f>VLOOKUP(C5998,FORNECEDORES!D:E,2,0)</f>
        <v>7736</v>
      </c>
      <c r="C5998" s="19" t="str">
        <f>VLOOKUP(D5998,FORNECEDORES!A:D,4,0)</f>
        <v>27.385.816/0001-37</v>
      </c>
      <c r="D5998" s="13" t="s">
        <v>2591</v>
      </c>
      <c r="E5998" s="20" t="str">
        <f t="shared" si="389"/>
        <v>04 0273</v>
      </c>
      <c r="F5998" s="28" t="s">
        <v>4972</v>
      </c>
      <c r="G5998" s="21" t="str">
        <f>VLOOKUP(E5998,'FILIAIS PETZ'!A:E,5,0)</f>
        <v xml:space="preserve">PETZ ESTAÇÃO GOIANIA </v>
      </c>
      <c r="H5998" s="20" t="str">
        <f>VLOOKUP(E5998,'FILIAIS PETZ'!A:D,4,0)</f>
        <v>ESTG-GO</v>
      </c>
      <c r="I5998" s="85">
        <v>45569</v>
      </c>
      <c r="J5998" s="84">
        <v>1004494</v>
      </c>
      <c r="K5998" s="9" t="s">
        <v>5858</v>
      </c>
      <c r="L5998" s="29" t="s">
        <v>13740</v>
      </c>
      <c r="M5998" s="46">
        <v>45573</v>
      </c>
      <c r="N5998" s="46">
        <v>45602</v>
      </c>
      <c r="O5998" s="46">
        <v>45582</v>
      </c>
      <c r="P5998" s="83" t="s">
        <v>4990</v>
      </c>
      <c r="Q5998" s="84">
        <v>3</v>
      </c>
      <c r="R5998" s="84">
        <v>1</v>
      </c>
      <c r="S5998" s="84">
        <v>8</v>
      </c>
      <c r="T5998" s="84" t="s">
        <v>32</v>
      </c>
      <c r="U5998" s="84">
        <v>11002</v>
      </c>
      <c r="V5998" s="84">
        <v>11002</v>
      </c>
      <c r="W5998" s="84" t="s">
        <v>5019</v>
      </c>
      <c r="X5998" s="84" t="s">
        <v>4985</v>
      </c>
      <c r="Y5998" s="84" t="s">
        <v>4993</v>
      </c>
      <c r="Z5998" s="84" t="s">
        <v>4993</v>
      </c>
      <c r="AA5998" s="84" t="s">
        <v>4989</v>
      </c>
      <c r="AB5998" s="84" t="s">
        <v>5005</v>
      </c>
      <c r="AC5998" s="84" t="s">
        <v>5006</v>
      </c>
      <c r="AD5998" s="83"/>
      <c r="AE5998" s="20" t="str">
        <f>VLOOKUP(E5998,'FILIAIS PETZ'!A:Q,17,0)</f>
        <v>CO-2</v>
      </c>
      <c r="AF5998" s="20" t="str">
        <f>VLOOKUP(E5998,'FILIAIS PETZ'!A:Q,3,0)</f>
        <v>FELICIO</v>
      </c>
      <c r="AG5998" s="20" t="str">
        <f>VLOOKUP(E5998,'FILIAIS PETZ'!A:Q,2,0)</f>
        <v>R3</v>
      </c>
      <c r="AH5998" s="75">
        <v>792.64</v>
      </c>
      <c r="AI5998" s="16" t="s">
        <v>13376</v>
      </c>
      <c r="AJ5998" s="43">
        <f>VLOOKUP(E5998,'FILIAIS PETZ'!$A$2:$K$2000,11,0)</f>
        <v>18328118027732</v>
      </c>
      <c r="AK5998" s="44">
        <f t="shared" si="388"/>
        <v>18328118027732</v>
      </c>
    </row>
    <row r="5999" spans="1:37" s="14" customFormat="1" ht="15" customHeight="1" thickBot="1" x14ac:dyDescent="0.25">
      <c r="A5999" s="9"/>
      <c r="B5999" s="18">
        <f>VLOOKUP(C5999,FORNECEDORES!D:E,2,0)</f>
        <v>7736</v>
      </c>
      <c r="C5999" s="19" t="str">
        <f>VLOOKUP(D5999,FORNECEDORES!A:D,4,0)</f>
        <v>27.385.816/0001-37</v>
      </c>
      <c r="D5999" s="13" t="s">
        <v>2591</v>
      </c>
      <c r="E5999" s="20" t="str">
        <f t="shared" si="389"/>
        <v>04 0273</v>
      </c>
      <c r="F5999" s="28" t="s">
        <v>4972</v>
      </c>
      <c r="G5999" s="21" t="str">
        <f>VLOOKUP(E5999,'FILIAIS PETZ'!A:E,5,0)</f>
        <v xml:space="preserve">PETZ ESTAÇÃO GOIANIA </v>
      </c>
      <c r="H5999" s="20" t="str">
        <f>VLOOKUP(E5999,'FILIAIS PETZ'!A:D,4,0)</f>
        <v>ESTG-GO</v>
      </c>
      <c r="I5999" s="85">
        <v>45569</v>
      </c>
      <c r="J5999" s="84">
        <v>1004497</v>
      </c>
      <c r="K5999" s="9" t="s">
        <v>5858</v>
      </c>
      <c r="L5999" s="29" t="s">
        <v>13741</v>
      </c>
      <c r="M5999" s="46">
        <v>45573</v>
      </c>
      <c r="N5999" s="46">
        <v>45602</v>
      </c>
      <c r="O5999" s="46">
        <v>45582</v>
      </c>
      <c r="P5999" s="83" t="s">
        <v>4990</v>
      </c>
      <c r="Q5999" s="84">
        <v>3</v>
      </c>
      <c r="R5999" s="84">
        <v>1</v>
      </c>
      <c r="S5999" s="84">
        <v>8</v>
      </c>
      <c r="T5999" s="84" t="s">
        <v>32</v>
      </c>
      <c r="U5999" s="84">
        <v>11002</v>
      </c>
      <c r="V5999" s="84">
        <v>11002</v>
      </c>
      <c r="W5999" s="84" t="s">
        <v>5021</v>
      </c>
      <c r="X5999" s="84" t="s">
        <v>4985</v>
      </c>
      <c r="Y5999" s="84" t="s">
        <v>4993</v>
      </c>
      <c r="Z5999" s="84" t="s">
        <v>4993</v>
      </c>
      <c r="AA5999" s="84" t="s">
        <v>4989</v>
      </c>
      <c r="AB5999" s="84" t="s">
        <v>5005</v>
      </c>
      <c r="AC5999" s="84" t="s">
        <v>5006</v>
      </c>
      <c r="AD5999" s="83"/>
      <c r="AE5999" s="20" t="str">
        <f>VLOOKUP(E5999,'FILIAIS PETZ'!A:Q,17,0)</f>
        <v>CO-2</v>
      </c>
      <c r="AF5999" s="20" t="str">
        <f>VLOOKUP(E5999,'FILIAIS PETZ'!A:Q,3,0)</f>
        <v>FELICIO</v>
      </c>
      <c r="AG5999" s="20" t="str">
        <f>VLOOKUP(E5999,'FILIAIS PETZ'!A:Q,2,0)</f>
        <v>R3</v>
      </c>
      <c r="AH5999" s="75">
        <v>776.5</v>
      </c>
      <c r="AI5999" s="16" t="s">
        <v>13377</v>
      </c>
      <c r="AJ5999" s="43">
        <f>VLOOKUP(E5999,'FILIAIS PETZ'!$A$2:$K$2000,11,0)</f>
        <v>18328118027732</v>
      </c>
      <c r="AK5999" s="44">
        <f t="shared" si="388"/>
        <v>18328118027732</v>
      </c>
    </row>
    <row r="6000" spans="1:37" s="14" customFormat="1" ht="15" customHeight="1" thickBot="1" x14ac:dyDescent="0.25">
      <c r="A6000" s="9"/>
      <c r="B6000" s="18">
        <f>VLOOKUP(C6000,FORNECEDORES!D:E,2,0)</f>
        <v>7736</v>
      </c>
      <c r="C6000" s="19" t="str">
        <f>VLOOKUP(D6000,FORNECEDORES!A:D,4,0)</f>
        <v>27.385.816/0001-37</v>
      </c>
      <c r="D6000" s="13" t="s">
        <v>2591</v>
      </c>
      <c r="E6000" s="20" t="str">
        <f t="shared" si="389"/>
        <v>04 0232</v>
      </c>
      <c r="F6000" s="28" t="s">
        <v>4956</v>
      </c>
      <c r="G6000" s="21" t="str">
        <f>VLOOKUP(E6000,'FILIAIS PETZ'!A:E,5,0)</f>
        <v>PETZ VARZEA GRANDE</v>
      </c>
      <c r="H6000" s="20" t="str">
        <f>VLOOKUP(E6000,'FILIAIS PETZ'!A:D,4,0)</f>
        <v>VGDE-MT</v>
      </c>
      <c r="I6000" s="85">
        <v>45569</v>
      </c>
      <c r="J6000" s="84">
        <v>1004585</v>
      </c>
      <c r="K6000" s="9" t="s">
        <v>5858</v>
      </c>
      <c r="L6000" s="29" t="s">
        <v>13735</v>
      </c>
      <c r="M6000" s="46">
        <v>45573</v>
      </c>
      <c r="N6000" s="46">
        <v>45602</v>
      </c>
      <c r="O6000" s="46">
        <v>45582</v>
      </c>
      <c r="P6000" s="83" t="s">
        <v>4990</v>
      </c>
      <c r="Q6000" s="84">
        <v>3</v>
      </c>
      <c r="R6000" s="84">
        <v>1</v>
      </c>
      <c r="S6000" s="84">
        <v>8</v>
      </c>
      <c r="T6000" s="84" t="s">
        <v>32</v>
      </c>
      <c r="U6000" s="84">
        <v>11002</v>
      </c>
      <c r="V6000" s="84">
        <v>11002</v>
      </c>
      <c r="W6000" s="84" t="s">
        <v>5019</v>
      </c>
      <c r="X6000" s="84" t="s">
        <v>4985</v>
      </c>
      <c r="Y6000" s="84" t="s">
        <v>4993</v>
      </c>
      <c r="Z6000" s="84" t="s">
        <v>4993</v>
      </c>
      <c r="AA6000" s="84" t="s">
        <v>4989</v>
      </c>
      <c r="AB6000" s="84" t="s">
        <v>5066</v>
      </c>
      <c r="AC6000" s="84" t="s">
        <v>5006</v>
      </c>
      <c r="AD6000" s="83"/>
      <c r="AE6000" s="20" t="str">
        <f>VLOOKUP(E6000,'FILIAIS PETZ'!A:Q,17,0)</f>
        <v>CO-3</v>
      </c>
      <c r="AF6000" s="20" t="str">
        <f>VLOOKUP(E6000,'FILIAIS PETZ'!A:Q,3,0)</f>
        <v>FELICIO</v>
      </c>
      <c r="AG6000" s="20" t="str">
        <f>VLOOKUP(E6000,'FILIAIS PETZ'!A:Q,2,0)</f>
        <v>R3</v>
      </c>
      <c r="AH6000" s="75">
        <v>609</v>
      </c>
      <c r="AI6000" s="16" t="s">
        <v>13378</v>
      </c>
      <c r="AJ6000" s="43">
        <f>VLOOKUP(E6000,'FILIAIS PETZ'!$A$2:$K$2000,11,0)</f>
        <v>18328118021963</v>
      </c>
      <c r="AK6000" s="44">
        <f t="shared" si="388"/>
        <v>18328118021963</v>
      </c>
    </row>
    <row r="6001" spans="1:37" s="14" customFormat="1" ht="15" customHeight="1" thickBot="1" x14ac:dyDescent="0.25">
      <c r="A6001" s="9"/>
      <c r="B6001" s="18">
        <f>VLOOKUP(C6001,FORNECEDORES!D:E,2,0)</f>
        <v>7736</v>
      </c>
      <c r="C6001" s="19" t="str">
        <f>VLOOKUP(D6001,FORNECEDORES!A:D,4,0)</f>
        <v>27.385.816/0001-37</v>
      </c>
      <c r="D6001" s="13" t="s">
        <v>2591</v>
      </c>
      <c r="E6001" s="20" t="str">
        <f t="shared" si="389"/>
        <v>04 0224</v>
      </c>
      <c r="F6001" s="28" t="s">
        <v>4941</v>
      </c>
      <c r="G6001" s="21" t="str">
        <f>VLOOKUP(E6001,'FILIAIS PETZ'!A:E,5,0)</f>
        <v>PETZ NORTE SUL PLAZA</v>
      </c>
      <c r="H6001" s="20" t="str">
        <f>VLOOKUP(E6001,'FILIAIS PETZ'!A:D,4,0)</f>
        <v>NSPL-MS</v>
      </c>
      <c r="I6001" s="85">
        <v>45569</v>
      </c>
      <c r="J6001" s="84">
        <v>1004586</v>
      </c>
      <c r="K6001" s="9" t="s">
        <v>5858</v>
      </c>
      <c r="L6001" s="29" t="s">
        <v>13732</v>
      </c>
      <c r="M6001" s="46">
        <v>45573</v>
      </c>
      <c r="N6001" s="46">
        <v>45602</v>
      </c>
      <c r="O6001" s="46">
        <v>45582</v>
      </c>
      <c r="P6001" s="83" t="s">
        <v>4990</v>
      </c>
      <c r="Q6001" s="84">
        <v>3</v>
      </c>
      <c r="R6001" s="84">
        <v>1</v>
      </c>
      <c r="S6001" s="84">
        <v>8</v>
      </c>
      <c r="T6001" s="84" t="s">
        <v>32</v>
      </c>
      <c r="U6001" s="84">
        <v>11002</v>
      </c>
      <c r="V6001" s="84">
        <v>11002</v>
      </c>
      <c r="W6001" s="84" t="s">
        <v>5039</v>
      </c>
      <c r="X6001" s="84" t="s">
        <v>4985</v>
      </c>
      <c r="Y6001" s="84" t="s">
        <v>4993</v>
      </c>
      <c r="Z6001" s="84" t="s">
        <v>4993</v>
      </c>
      <c r="AA6001" s="84" t="s">
        <v>4989</v>
      </c>
      <c r="AB6001" s="84" t="s">
        <v>5066</v>
      </c>
      <c r="AC6001" s="84" t="s">
        <v>5006</v>
      </c>
      <c r="AD6001" s="83"/>
      <c r="AE6001" s="20" t="str">
        <f>VLOOKUP(E6001,'FILIAIS PETZ'!A:Q,17,0)</f>
        <v>CO-1</v>
      </c>
      <c r="AF6001" s="20" t="str">
        <f>VLOOKUP(E6001,'FILIAIS PETZ'!A:Q,3,0)</f>
        <v>FELICIO</v>
      </c>
      <c r="AG6001" s="20" t="str">
        <f>VLOOKUP(E6001,'FILIAIS PETZ'!A:Q,2,0)</f>
        <v>R3</v>
      </c>
      <c r="AH6001" s="75">
        <v>580</v>
      </c>
      <c r="AI6001" s="16" t="s">
        <v>13379</v>
      </c>
      <c r="AJ6001" s="43">
        <f>VLOOKUP(E6001,'FILIAIS PETZ'!$A$2:$K$2000,11,0)</f>
        <v>18328118021459</v>
      </c>
      <c r="AK6001" s="44">
        <f t="shared" si="388"/>
        <v>18328118021459</v>
      </c>
    </row>
    <row r="6002" spans="1:37" s="14" customFormat="1" ht="15" customHeight="1" thickBot="1" x14ac:dyDescent="0.25">
      <c r="A6002" s="9"/>
      <c r="B6002" s="18">
        <f>VLOOKUP(C6002,FORNECEDORES!D:E,2,0)</f>
        <v>7736</v>
      </c>
      <c r="C6002" s="19" t="str">
        <f>VLOOKUP(D6002,FORNECEDORES!A:D,4,0)</f>
        <v>27.385.816/0001-37</v>
      </c>
      <c r="D6002" s="13" t="s">
        <v>2591</v>
      </c>
      <c r="E6002" s="20" t="str">
        <f t="shared" si="389"/>
        <v>04 0144</v>
      </c>
      <c r="F6002" s="28" t="s">
        <v>4938</v>
      </c>
      <c r="G6002" s="21" t="str">
        <f>VLOOKUP(E6002,'FILIAIS PETZ'!A:E,5,0)</f>
        <v>PETZ FERNANDO CORREA</v>
      </c>
      <c r="H6002" s="20" t="str">
        <f>VLOOKUP(E6002,'FILIAIS PETZ'!A:D,4,0)</f>
        <v>FCOR-MT</v>
      </c>
      <c r="I6002" s="85">
        <v>45569</v>
      </c>
      <c r="J6002" s="84">
        <v>1004588</v>
      </c>
      <c r="K6002" s="9" t="s">
        <v>5858</v>
      </c>
      <c r="L6002" s="29" t="s">
        <v>13671</v>
      </c>
      <c r="M6002" s="46">
        <v>45573</v>
      </c>
      <c r="N6002" s="46">
        <v>45595</v>
      </c>
      <c r="O6002" s="46">
        <v>45579</v>
      </c>
      <c r="P6002" s="83" t="s">
        <v>4990</v>
      </c>
      <c r="Q6002" s="84">
        <v>3</v>
      </c>
      <c r="R6002" s="84">
        <v>1</v>
      </c>
      <c r="S6002" s="84">
        <v>8</v>
      </c>
      <c r="T6002" s="84" t="s">
        <v>32</v>
      </c>
      <c r="U6002" s="84">
        <v>11002</v>
      </c>
      <c r="V6002" s="84">
        <v>11002</v>
      </c>
      <c r="W6002" s="84" t="s">
        <v>5019</v>
      </c>
      <c r="X6002" s="84" t="s">
        <v>4985</v>
      </c>
      <c r="Y6002" s="84" t="s">
        <v>4993</v>
      </c>
      <c r="Z6002" s="84" t="s">
        <v>8408</v>
      </c>
      <c r="AA6002" s="84" t="s">
        <v>4989</v>
      </c>
      <c r="AB6002" s="84" t="s">
        <v>5005</v>
      </c>
      <c r="AC6002" s="84" t="s">
        <v>5006</v>
      </c>
      <c r="AD6002" s="83"/>
      <c r="AE6002" s="20" t="str">
        <f>VLOOKUP(E6002,'FILIAIS PETZ'!A:Q,17,0)</f>
        <v>CO-3</v>
      </c>
      <c r="AF6002" s="20" t="str">
        <f>VLOOKUP(E6002,'FILIAIS PETZ'!A:Q,3,0)</f>
        <v>FELICIO</v>
      </c>
      <c r="AG6002" s="20" t="str">
        <f>VLOOKUP(E6002,'FILIAIS PETZ'!A:Q,2,0)</f>
        <v>R3</v>
      </c>
      <c r="AH6002" s="75">
        <v>411.8</v>
      </c>
      <c r="AI6002" s="16" t="s">
        <v>13380</v>
      </c>
      <c r="AJ6002" s="43">
        <f>VLOOKUP(E6002,'FILIAIS PETZ'!$A$2:$K$2000,11,0)</f>
        <v>18328118014169</v>
      </c>
      <c r="AK6002" s="44">
        <f t="shared" si="388"/>
        <v>18328118014169</v>
      </c>
    </row>
    <row r="6003" spans="1:37" s="14" customFormat="1" ht="15" customHeight="1" thickBot="1" x14ac:dyDescent="0.25">
      <c r="A6003" s="9"/>
      <c r="B6003" s="18">
        <f>VLOOKUP(C6003,FORNECEDORES!D:E,2,0)</f>
        <v>7736</v>
      </c>
      <c r="C6003" s="19" t="str">
        <f>VLOOKUP(D6003,FORNECEDORES!A:D,4,0)</f>
        <v>27.385.816/0001-37</v>
      </c>
      <c r="D6003" s="13" t="s">
        <v>2591</v>
      </c>
      <c r="E6003" s="20" t="str">
        <f t="shared" si="389"/>
        <v>04 0200</v>
      </c>
      <c r="F6003" s="28" t="s">
        <v>4960</v>
      </c>
      <c r="G6003" s="21" t="str">
        <f>VLOOKUP(E6003,'FILIAIS PETZ'!A:E,5,0)</f>
        <v>PETZ BRASILIA W3 NORTE</v>
      </c>
      <c r="H6003" s="20" t="str">
        <f>VLOOKUP(E6003,'FILIAIS PETZ'!A:D,4,0)</f>
        <v>W3NT-DF</v>
      </c>
      <c r="I6003" s="85">
        <v>45569</v>
      </c>
      <c r="J6003" s="84">
        <v>1004589</v>
      </c>
      <c r="K6003" s="9" t="s">
        <v>5858</v>
      </c>
      <c r="L6003" s="29" t="s">
        <v>13534</v>
      </c>
      <c r="M6003" s="46">
        <v>45573</v>
      </c>
      <c r="N6003" s="46">
        <v>45602</v>
      </c>
      <c r="O6003" s="46">
        <v>45582</v>
      </c>
      <c r="P6003" s="83" t="s">
        <v>4990</v>
      </c>
      <c r="Q6003" s="84">
        <v>3</v>
      </c>
      <c r="R6003" s="84">
        <v>1</v>
      </c>
      <c r="S6003" s="84">
        <v>8</v>
      </c>
      <c r="T6003" s="84" t="s">
        <v>32</v>
      </c>
      <c r="U6003" s="84">
        <v>11002</v>
      </c>
      <c r="V6003" s="84">
        <v>11002</v>
      </c>
      <c r="W6003" s="84" t="s">
        <v>5119</v>
      </c>
      <c r="X6003" s="84" t="s">
        <v>4985</v>
      </c>
      <c r="Y6003" s="84" t="s">
        <v>4993</v>
      </c>
      <c r="Z6003" s="84" t="s">
        <v>8408</v>
      </c>
      <c r="AA6003" s="84" t="s">
        <v>4989</v>
      </c>
      <c r="AB6003" s="84" t="s">
        <v>5005</v>
      </c>
      <c r="AC6003" s="84" t="s">
        <v>5006</v>
      </c>
      <c r="AD6003" s="83"/>
      <c r="AE6003" s="20" t="str">
        <f>VLOOKUP(E6003,'FILIAIS PETZ'!A:Q,17,0)</f>
        <v>CO-2</v>
      </c>
      <c r="AF6003" s="20" t="str">
        <f>VLOOKUP(E6003,'FILIAIS PETZ'!A:Q,3,0)</f>
        <v>FELICIO</v>
      </c>
      <c r="AG6003" s="20" t="str">
        <f>VLOOKUP(E6003,'FILIAIS PETZ'!A:Q,2,0)</f>
        <v>R3</v>
      </c>
      <c r="AH6003" s="75">
        <v>361.05</v>
      </c>
      <c r="AI6003" s="16" t="s">
        <v>13381</v>
      </c>
      <c r="AJ6003" s="43">
        <f>VLOOKUP(E6003,'FILIAIS PETZ'!$A$2:$K$2000,11,0)</f>
        <v>18328118018660</v>
      </c>
      <c r="AK6003" s="44">
        <f t="shared" si="388"/>
        <v>18328118018660</v>
      </c>
    </row>
    <row r="6004" spans="1:37" s="14" customFormat="1" ht="15" customHeight="1" thickBot="1" x14ac:dyDescent="0.25">
      <c r="A6004" s="9"/>
      <c r="B6004" s="18">
        <f>VLOOKUP(C6004,FORNECEDORES!D:E,2,0)</f>
        <v>7736</v>
      </c>
      <c r="C6004" s="19" t="str">
        <f>VLOOKUP(D6004,FORNECEDORES!A:D,4,0)</f>
        <v>27.385.816/0001-37</v>
      </c>
      <c r="D6004" s="13" t="s">
        <v>2591</v>
      </c>
      <c r="E6004" s="20" t="str">
        <f t="shared" si="389"/>
        <v>04 0240</v>
      </c>
      <c r="F6004" s="28" t="s">
        <v>4955</v>
      </c>
      <c r="G6004" s="21" t="str">
        <f>VLOOKUP(E6004,'FILIAIS PETZ'!A:E,5,0)</f>
        <v xml:space="preserve">CENTRO DE DISTRIBUIÇÃO HIDROLANDIA </v>
      </c>
      <c r="H6004" s="20" t="str">
        <f>VLOOKUP(E6004,'FILIAIS PETZ'!A:D,4,0)</f>
        <v>CDHD-GO</v>
      </c>
      <c r="I6004" s="85">
        <v>45569</v>
      </c>
      <c r="J6004" s="84">
        <v>1004590</v>
      </c>
      <c r="K6004" s="9" t="s">
        <v>5858</v>
      </c>
      <c r="L6004" s="29" t="s">
        <v>13734</v>
      </c>
      <c r="M6004" s="46">
        <v>45573</v>
      </c>
      <c r="N6004" s="46">
        <v>45602</v>
      </c>
      <c r="O6004" s="46">
        <v>45582</v>
      </c>
      <c r="P6004" s="83" t="s">
        <v>4990</v>
      </c>
      <c r="Q6004" s="84">
        <v>3</v>
      </c>
      <c r="R6004" s="84">
        <v>1</v>
      </c>
      <c r="S6004" s="84">
        <v>8</v>
      </c>
      <c r="T6004" s="84" t="s">
        <v>32</v>
      </c>
      <c r="U6004" s="84">
        <v>11002</v>
      </c>
      <c r="V6004" s="84">
        <v>11002</v>
      </c>
      <c r="W6004" s="84" t="s">
        <v>5021</v>
      </c>
      <c r="X6004" s="84" t="s">
        <v>4985</v>
      </c>
      <c r="Y6004" s="84" t="s">
        <v>4993</v>
      </c>
      <c r="Z6004" s="84" t="s">
        <v>4993</v>
      </c>
      <c r="AA6004" s="84" t="s">
        <v>4989</v>
      </c>
      <c r="AB6004" s="84" t="s">
        <v>5005</v>
      </c>
      <c r="AC6004" s="84" t="s">
        <v>5006</v>
      </c>
      <c r="AD6004" s="83"/>
      <c r="AE6004" s="20" t="str">
        <f>VLOOKUP(E6004,'FILIAIS PETZ'!A:Q,17,0)</f>
        <v>CD</v>
      </c>
      <c r="AF6004" s="20" t="str">
        <f>VLOOKUP(E6004,'FILIAIS PETZ'!A:Q,3,0)</f>
        <v>FELICIO</v>
      </c>
      <c r="AG6004" s="20" t="str">
        <f>VLOOKUP(E6004,'FILIAIS PETZ'!A:Q,2,0)</f>
        <v>CD</v>
      </c>
      <c r="AH6004" s="75">
        <v>279.70999999999998</v>
      </c>
      <c r="AI6004" s="16" t="s">
        <v>13382</v>
      </c>
      <c r="AJ6004" s="43" t="str">
        <f>VLOOKUP(E6004,'FILIAIS PETZ'!$A$2:$K$2000,11,0)</f>
        <v>18.328.118/0228-54</v>
      </c>
      <c r="AK6004" s="44" t="str">
        <f t="shared" si="388"/>
        <v>18.328.118/0228-54</v>
      </c>
    </row>
    <row r="6005" spans="1:37" s="14" customFormat="1" ht="15" customHeight="1" thickBot="1" x14ac:dyDescent="0.25">
      <c r="A6005" s="9"/>
      <c r="B6005" s="18">
        <f>VLOOKUP(C6005,FORNECEDORES!D:E,2,0)</f>
        <v>7736</v>
      </c>
      <c r="C6005" s="19" t="str">
        <f>VLOOKUP(D6005,FORNECEDORES!A:D,4,0)</f>
        <v>27.385.816/0001-37</v>
      </c>
      <c r="D6005" s="13" t="s">
        <v>2591</v>
      </c>
      <c r="E6005" s="20" t="str">
        <f t="shared" si="389"/>
        <v>04 0224</v>
      </c>
      <c r="F6005" s="28" t="s">
        <v>4941</v>
      </c>
      <c r="G6005" s="21" t="str">
        <f>VLOOKUP(E6005,'FILIAIS PETZ'!A:E,5,0)</f>
        <v>PETZ NORTE SUL PLAZA</v>
      </c>
      <c r="H6005" s="20" t="str">
        <f>VLOOKUP(E6005,'FILIAIS PETZ'!A:D,4,0)</f>
        <v>NSPL-MS</v>
      </c>
      <c r="I6005" s="85">
        <v>45569</v>
      </c>
      <c r="J6005" s="84">
        <v>1004592</v>
      </c>
      <c r="K6005" s="9" t="s">
        <v>5858</v>
      </c>
      <c r="L6005" s="29" t="s">
        <v>13733</v>
      </c>
      <c r="M6005" s="46">
        <v>45573</v>
      </c>
      <c r="N6005" s="46">
        <v>45602</v>
      </c>
      <c r="O6005" s="46">
        <v>45582</v>
      </c>
      <c r="P6005" s="83" t="s">
        <v>4990</v>
      </c>
      <c r="Q6005" s="84">
        <v>3</v>
      </c>
      <c r="R6005" s="84">
        <v>1</v>
      </c>
      <c r="S6005" s="84">
        <v>8</v>
      </c>
      <c r="T6005" s="84" t="s">
        <v>32</v>
      </c>
      <c r="U6005" s="84">
        <v>11002</v>
      </c>
      <c r="V6005" s="84">
        <v>11002</v>
      </c>
      <c r="W6005" s="84" t="s">
        <v>5021</v>
      </c>
      <c r="X6005" s="84" t="s">
        <v>4985</v>
      </c>
      <c r="Y6005" s="84" t="s">
        <v>4993</v>
      </c>
      <c r="Z6005" s="84" t="s">
        <v>4993</v>
      </c>
      <c r="AA6005" s="84" t="s">
        <v>5014</v>
      </c>
      <c r="AB6005" s="84" t="s">
        <v>5066</v>
      </c>
      <c r="AC6005" s="84" t="s">
        <v>5006</v>
      </c>
      <c r="AD6005" s="83"/>
      <c r="AE6005" s="20" t="str">
        <f>VLOOKUP(E6005,'FILIAIS PETZ'!A:Q,17,0)</f>
        <v>CO-1</v>
      </c>
      <c r="AF6005" s="20" t="str">
        <f>VLOOKUP(E6005,'FILIAIS PETZ'!A:Q,3,0)</f>
        <v>FELICIO</v>
      </c>
      <c r="AG6005" s="20" t="str">
        <f>VLOOKUP(E6005,'FILIAIS PETZ'!A:Q,2,0)</f>
        <v>R3</v>
      </c>
      <c r="AH6005" s="75">
        <v>232</v>
      </c>
      <c r="AI6005" s="16" t="s">
        <v>13383</v>
      </c>
      <c r="AJ6005" s="43">
        <f>VLOOKUP(E6005,'FILIAIS PETZ'!$A$2:$K$2000,11,0)</f>
        <v>18328118021459</v>
      </c>
      <c r="AK6005" s="44">
        <f t="shared" si="388"/>
        <v>18328118021459</v>
      </c>
    </row>
    <row r="6006" spans="1:37" s="14" customFormat="1" ht="15" customHeight="1" thickBot="1" x14ac:dyDescent="0.25">
      <c r="A6006" s="9"/>
      <c r="B6006" s="18">
        <f>VLOOKUP(C6006,FORNECEDORES!D:E,2,0)</f>
        <v>7736</v>
      </c>
      <c r="C6006" s="19" t="str">
        <f>VLOOKUP(D6006,FORNECEDORES!A:D,4,0)</f>
        <v>27.385.816/0001-37</v>
      </c>
      <c r="D6006" s="13" t="s">
        <v>2591</v>
      </c>
      <c r="E6006" s="20" t="str">
        <f t="shared" si="389"/>
        <v>04 0168</v>
      </c>
      <c r="F6006" s="28" t="s">
        <v>4961</v>
      </c>
      <c r="G6006" s="21" t="str">
        <f>VLOOKUP(E6006,'FILIAIS PETZ'!A:E,5,0)</f>
        <v>PETZ GAMA LESTE</v>
      </c>
      <c r="H6006" s="20" t="str">
        <f>VLOOKUP(E6006,'FILIAIS PETZ'!A:D,4,0)</f>
        <v>GAMA-DF</v>
      </c>
      <c r="I6006" s="85">
        <v>45569</v>
      </c>
      <c r="J6006" s="84">
        <v>1004600</v>
      </c>
      <c r="K6006" s="9" t="s">
        <v>5858</v>
      </c>
      <c r="L6006" s="29" t="s">
        <v>13540</v>
      </c>
      <c r="M6006" s="46">
        <v>45573</v>
      </c>
      <c r="N6006" s="46">
        <v>45602</v>
      </c>
      <c r="O6006" s="46">
        <v>45582</v>
      </c>
      <c r="P6006" s="83" t="s">
        <v>4990</v>
      </c>
      <c r="Q6006" s="84">
        <v>3</v>
      </c>
      <c r="R6006" s="84">
        <v>1</v>
      </c>
      <c r="S6006" s="84">
        <v>8</v>
      </c>
      <c r="T6006" s="84" t="s">
        <v>32</v>
      </c>
      <c r="U6006" s="84">
        <v>11002</v>
      </c>
      <c r="V6006" s="84">
        <v>11002</v>
      </c>
      <c r="W6006" s="84" t="s">
        <v>5019</v>
      </c>
      <c r="X6006" s="84" t="s">
        <v>4985</v>
      </c>
      <c r="Y6006" s="84" t="s">
        <v>4993</v>
      </c>
      <c r="Z6006" s="84" t="s">
        <v>4980</v>
      </c>
      <c r="AA6006" s="84" t="s">
        <v>4989</v>
      </c>
      <c r="AB6006" s="84" t="s">
        <v>5066</v>
      </c>
      <c r="AC6006" s="84" t="s">
        <v>5006</v>
      </c>
      <c r="AD6006" s="83"/>
      <c r="AE6006" s="20" t="str">
        <f>VLOOKUP(E6006,'FILIAIS PETZ'!A:Q,17,0)</f>
        <v>CO-1</v>
      </c>
      <c r="AF6006" s="20" t="str">
        <f>VLOOKUP(E6006,'FILIAIS PETZ'!A:Q,3,0)</f>
        <v>FELICIO</v>
      </c>
      <c r="AG6006" s="20" t="str">
        <f>VLOOKUP(E6006,'FILIAIS PETZ'!A:Q,2,0)</f>
        <v>R3</v>
      </c>
      <c r="AH6006" s="75">
        <v>337.66</v>
      </c>
      <c r="AI6006" s="16" t="s">
        <v>13384</v>
      </c>
      <c r="AJ6006" s="43">
        <f>VLOOKUP(E6006,'FILIAIS PETZ'!$A$2:$K$2000,11,0)</f>
        <v>18328118016021</v>
      </c>
      <c r="AK6006" s="44">
        <f t="shared" si="388"/>
        <v>18328118016021</v>
      </c>
    </row>
    <row r="6007" spans="1:37" s="14" customFormat="1" ht="15" customHeight="1" thickBot="1" x14ac:dyDescent="0.25">
      <c r="A6007" s="9"/>
      <c r="B6007" s="18">
        <f>VLOOKUP(C6007,FORNECEDORES!D:E,2,0)</f>
        <v>7736</v>
      </c>
      <c r="C6007" s="19" t="str">
        <f>VLOOKUP(D6007,FORNECEDORES!A:D,4,0)</f>
        <v>27.385.816/0001-37</v>
      </c>
      <c r="D6007" s="13" t="s">
        <v>2591</v>
      </c>
      <c r="E6007" s="20" t="str">
        <f t="shared" si="389"/>
        <v>04 0198</v>
      </c>
      <c r="F6007" s="28" t="s">
        <v>4967</v>
      </c>
      <c r="G6007" s="21" t="str">
        <f>VLOOKUP(E6007,'FILIAIS PETZ'!A:E,5,0)</f>
        <v>PETZ SHOPPING SUL VALPARAISO</v>
      </c>
      <c r="H6007" s="20" t="str">
        <f>VLOOKUP(E6007,'FILIAIS PETZ'!A:D,4,0)</f>
        <v>VALP-GO</v>
      </c>
      <c r="I6007" s="85">
        <v>45569</v>
      </c>
      <c r="J6007" s="84">
        <v>1004601</v>
      </c>
      <c r="K6007" s="9" t="s">
        <v>5858</v>
      </c>
      <c r="L6007" s="29" t="s">
        <v>13736</v>
      </c>
      <c r="M6007" s="46">
        <v>45573</v>
      </c>
      <c r="N6007" s="46">
        <v>45602</v>
      </c>
      <c r="O6007" s="46">
        <v>45582</v>
      </c>
      <c r="P6007" s="83" t="s">
        <v>4990</v>
      </c>
      <c r="Q6007" s="84">
        <v>3</v>
      </c>
      <c r="R6007" s="84">
        <v>1</v>
      </c>
      <c r="S6007" s="84">
        <v>8</v>
      </c>
      <c r="T6007" s="84" t="s">
        <v>32</v>
      </c>
      <c r="U6007" s="84">
        <v>11002</v>
      </c>
      <c r="V6007" s="84">
        <v>11002</v>
      </c>
      <c r="W6007" s="84" t="s">
        <v>5019</v>
      </c>
      <c r="X6007" s="84" t="s">
        <v>4985</v>
      </c>
      <c r="Y6007" s="84" t="s">
        <v>4993</v>
      </c>
      <c r="Z6007" s="84" t="s">
        <v>4980</v>
      </c>
      <c r="AA6007" s="84" t="s">
        <v>4989</v>
      </c>
      <c r="AB6007" s="84" t="s">
        <v>5066</v>
      </c>
      <c r="AC6007" s="84" t="s">
        <v>5006</v>
      </c>
      <c r="AD6007" s="83"/>
      <c r="AE6007" s="20" t="str">
        <f>VLOOKUP(E6007,'FILIAIS PETZ'!A:Q,17,0)</f>
        <v>CO-1</v>
      </c>
      <c r="AF6007" s="20" t="str">
        <f>VLOOKUP(E6007,'FILIAIS PETZ'!A:Q,3,0)</f>
        <v>FELICIO</v>
      </c>
      <c r="AG6007" s="20" t="str">
        <f>VLOOKUP(E6007,'FILIAIS PETZ'!A:Q,2,0)</f>
        <v>R3</v>
      </c>
      <c r="AH6007" s="75">
        <v>337.66</v>
      </c>
      <c r="AI6007" s="16" t="s">
        <v>13384</v>
      </c>
      <c r="AJ6007" s="43">
        <f>VLOOKUP(E6007,'FILIAIS PETZ'!$A$2:$K$2000,11,0)</f>
        <v>18328118019390</v>
      </c>
      <c r="AK6007" s="44">
        <f t="shared" si="388"/>
        <v>18328118019390</v>
      </c>
    </row>
    <row r="6008" spans="1:37" s="14" customFormat="1" ht="15" customHeight="1" thickBot="1" x14ac:dyDescent="0.25">
      <c r="A6008" s="9"/>
      <c r="B6008" s="18">
        <f>VLOOKUP(C6008,FORNECEDORES!D:E,2,0)</f>
        <v>7736</v>
      </c>
      <c r="C6008" s="19" t="str">
        <f>VLOOKUP(D6008,FORNECEDORES!A:D,4,0)</f>
        <v>27.385.816/0001-37</v>
      </c>
      <c r="D6008" s="13" t="s">
        <v>2591</v>
      </c>
      <c r="E6008" s="20" t="str">
        <f t="shared" si="389"/>
        <v>04 0257</v>
      </c>
      <c r="F6008" s="28" t="s">
        <v>5998</v>
      </c>
      <c r="G6008" s="21" t="str">
        <f>VLOOKUP(E6008,'FILIAIS PETZ'!A:E,5,0)</f>
        <v>PETZ AGUAS CLARAS</v>
      </c>
      <c r="H6008" s="20" t="str">
        <f>VLOOKUP(E6008,'FILIAIS PETZ'!A:D,4,0)</f>
        <v>ACLR-DF</v>
      </c>
      <c r="I6008" s="85">
        <v>45569</v>
      </c>
      <c r="J6008" s="84">
        <v>1004602</v>
      </c>
      <c r="K6008" s="9" t="s">
        <v>5858</v>
      </c>
      <c r="L6008" s="29" t="s">
        <v>11813</v>
      </c>
      <c r="M6008" s="46">
        <v>45573</v>
      </c>
      <c r="N6008" s="46">
        <v>45602</v>
      </c>
      <c r="O6008" s="46">
        <v>45582</v>
      </c>
      <c r="P6008" s="83" t="s">
        <v>4990</v>
      </c>
      <c r="Q6008" s="84">
        <v>3</v>
      </c>
      <c r="R6008" s="84">
        <v>1</v>
      </c>
      <c r="S6008" s="84">
        <v>8</v>
      </c>
      <c r="T6008" s="84" t="s">
        <v>32</v>
      </c>
      <c r="U6008" s="84">
        <v>11002</v>
      </c>
      <c r="V6008" s="84">
        <v>11002</v>
      </c>
      <c r="W6008" s="84" t="s">
        <v>5019</v>
      </c>
      <c r="X6008" s="84" t="s">
        <v>4985</v>
      </c>
      <c r="Y6008" s="84" t="s">
        <v>4993</v>
      </c>
      <c r="Z6008" s="84" t="s">
        <v>4980</v>
      </c>
      <c r="AA6008" s="84" t="s">
        <v>4989</v>
      </c>
      <c r="AB6008" s="84" t="s">
        <v>5066</v>
      </c>
      <c r="AC6008" s="84" t="s">
        <v>5006</v>
      </c>
      <c r="AD6008" s="83"/>
      <c r="AE6008" s="20" t="str">
        <f>VLOOKUP(E6008,'FILIAIS PETZ'!A:Q,17,0)</f>
        <v>CO-1</v>
      </c>
      <c r="AF6008" s="20" t="str">
        <f>VLOOKUP(E6008,'FILIAIS PETZ'!A:Q,3,0)</f>
        <v>FELICIO</v>
      </c>
      <c r="AG6008" s="20" t="str">
        <f>VLOOKUP(E6008,'FILIAIS PETZ'!A:Q,2,0)</f>
        <v>R3</v>
      </c>
      <c r="AH6008" s="75">
        <v>337.66</v>
      </c>
      <c r="AI6008" s="16" t="s">
        <v>13384</v>
      </c>
      <c r="AJ6008" s="43" t="str">
        <f>VLOOKUP(E6008,'FILIAIS PETZ'!$A$2:$K$2000,11,0)</f>
        <v>18.328.118/0281-19</v>
      </c>
      <c r="AK6008" s="44" t="str">
        <f t="shared" si="388"/>
        <v>18.328.118/0281-19</v>
      </c>
    </row>
    <row r="6009" spans="1:37" s="14" customFormat="1" ht="15" customHeight="1" thickBot="1" x14ac:dyDescent="0.25">
      <c r="A6009" s="9"/>
      <c r="B6009" s="18">
        <f>VLOOKUP(C6009,FORNECEDORES!D:E,2,0)</f>
        <v>7736</v>
      </c>
      <c r="C6009" s="19" t="str">
        <f>VLOOKUP(D6009,FORNECEDORES!A:D,4,0)</f>
        <v>27.385.816/0001-37</v>
      </c>
      <c r="D6009" s="13" t="s">
        <v>2591</v>
      </c>
      <c r="E6009" s="20" t="str">
        <f t="shared" si="389"/>
        <v>04 0200</v>
      </c>
      <c r="F6009" s="28" t="s">
        <v>4960</v>
      </c>
      <c r="G6009" s="21" t="str">
        <f>VLOOKUP(E6009,'FILIAIS PETZ'!A:E,5,0)</f>
        <v>PETZ BRASILIA W3 NORTE</v>
      </c>
      <c r="H6009" s="20" t="str">
        <f>VLOOKUP(E6009,'FILIAIS PETZ'!A:D,4,0)</f>
        <v>W3NT-DF</v>
      </c>
      <c r="I6009" s="85">
        <v>45569</v>
      </c>
      <c r="J6009" s="84">
        <v>1004603</v>
      </c>
      <c r="K6009" s="9" t="s">
        <v>5858</v>
      </c>
      <c r="L6009" s="29" t="s">
        <v>10712</v>
      </c>
      <c r="M6009" s="46">
        <v>45573</v>
      </c>
      <c r="N6009" s="46">
        <v>45602</v>
      </c>
      <c r="O6009" s="46">
        <v>45582</v>
      </c>
      <c r="P6009" s="83" t="s">
        <v>4990</v>
      </c>
      <c r="Q6009" s="84">
        <v>3</v>
      </c>
      <c r="R6009" s="84">
        <v>1</v>
      </c>
      <c r="S6009" s="84">
        <v>8</v>
      </c>
      <c r="T6009" s="84" t="s">
        <v>32</v>
      </c>
      <c r="U6009" s="84">
        <v>11002</v>
      </c>
      <c r="V6009" s="84">
        <v>11002</v>
      </c>
      <c r="W6009" s="84" t="s">
        <v>5019</v>
      </c>
      <c r="X6009" s="84" t="s">
        <v>4985</v>
      </c>
      <c r="Y6009" s="84" t="s">
        <v>4993</v>
      </c>
      <c r="Z6009" s="84" t="s">
        <v>8408</v>
      </c>
      <c r="AA6009" s="84" t="s">
        <v>4989</v>
      </c>
      <c r="AB6009" s="84" t="s">
        <v>5066</v>
      </c>
      <c r="AC6009" s="84" t="s">
        <v>5006</v>
      </c>
      <c r="AD6009" s="83"/>
      <c r="AE6009" s="20" t="str">
        <f>VLOOKUP(E6009,'FILIAIS PETZ'!A:Q,17,0)</f>
        <v>CO-2</v>
      </c>
      <c r="AF6009" s="20" t="str">
        <f>VLOOKUP(E6009,'FILIAIS PETZ'!A:Q,3,0)</f>
        <v>FELICIO</v>
      </c>
      <c r="AG6009" s="20" t="str">
        <f>VLOOKUP(E6009,'FILIAIS PETZ'!A:Q,2,0)</f>
        <v>R3</v>
      </c>
      <c r="AH6009" s="75">
        <v>337.66</v>
      </c>
      <c r="AI6009" s="16" t="s">
        <v>13384</v>
      </c>
      <c r="AJ6009" s="43">
        <f>VLOOKUP(E6009,'FILIAIS PETZ'!$A$2:$K$2000,11,0)</f>
        <v>18328118018660</v>
      </c>
      <c r="AK6009" s="44">
        <f t="shared" si="388"/>
        <v>18328118018660</v>
      </c>
    </row>
    <row r="6010" spans="1:37" s="14" customFormat="1" ht="15" customHeight="1" thickBot="1" x14ac:dyDescent="0.25">
      <c r="A6010" s="9"/>
      <c r="B6010" s="18">
        <f>VLOOKUP(C6010,FORNECEDORES!D:E,2,0)</f>
        <v>7736</v>
      </c>
      <c r="C6010" s="19" t="str">
        <f>VLOOKUP(D6010,FORNECEDORES!A:D,4,0)</f>
        <v>27.385.816/0001-37</v>
      </c>
      <c r="D6010" s="13" t="s">
        <v>2591</v>
      </c>
      <c r="E6010" s="20" t="str">
        <f t="shared" si="389"/>
        <v>04 0207</v>
      </c>
      <c r="F6010" s="28" t="s">
        <v>4962</v>
      </c>
      <c r="G6010" s="21" t="str">
        <f>VLOOKUP(E6010,'FILIAIS PETZ'!A:E,5,0)</f>
        <v>PETZ GILBERTO SALOMÃO</v>
      </c>
      <c r="H6010" s="20" t="str">
        <f>VLOOKUP(E6010,'FILIAIS PETZ'!A:D,4,0)</f>
        <v>GBSL-DF</v>
      </c>
      <c r="I6010" s="85">
        <v>45569</v>
      </c>
      <c r="J6010" s="84">
        <v>1004606</v>
      </c>
      <c r="K6010" s="9" t="s">
        <v>5858</v>
      </c>
      <c r="L6010" s="29" t="s">
        <v>13538</v>
      </c>
      <c r="M6010" s="46">
        <v>45573</v>
      </c>
      <c r="N6010" s="46">
        <v>45602</v>
      </c>
      <c r="O6010" s="46">
        <v>45582</v>
      </c>
      <c r="P6010" s="83" t="s">
        <v>4990</v>
      </c>
      <c r="Q6010" s="84">
        <v>3</v>
      </c>
      <c r="R6010" s="84">
        <v>1</v>
      </c>
      <c r="S6010" s="84">
        <v>8</v>
      </c>
      <c r="T6010" s="84" t="s">
        <v>32</v>
      </c>
      <c r="U6010" s="84">
        <v>11002</v>
      </c>
      <c r="V6010" s="84">
        <v>11002</v>
      </c>
      <c r="W6010" s="84" t="s">
        <v>5019</v>
      </c>
      <c r="X6010" s="84" t="s">
        <v>4985</v>
      </c>
      <c r="Y6010" s="84" t="s">
        <v>4993</v>
      </c>
      <c r="Z6010" s="84" t="s">
        <v>4980</v>
      </c>
      <c r="AA6010" s="84" t="s">
        <v>4989</v>
      </c>
      <c r="AB6010" s="84" t="s">
        <v>5066</v>
      </c>
      <c r="AC6010" s="84" t="s">
        <v>5006</v>
      </c>
      <c r="AD6010" s="83"/>
      <c r="AE6010" s="20" t="str">
        <f>VLOOKUP(E6010,'FILIAIS PETZ'!A:Q,17,0)</f>
        <v>CO-1</v>
      </c>
      <c r="AF6010" s="20" t="str">
        <f>VLOOKUP(E6010,'FILIAIS PETZ'!A:Q,3,0)</f>
        <v>FELICIO</v>
      </c>
      <c r="AG6010" s="20" t="str">
        <f>VLOOKUP(E6010,'FILIAIS PETZ'!A:Q,2,0)</f>
        <v>R3</v>
      </c>
      <c r="AH6010" s="75">
        <v>337.66</v>
      </c>
      <c r="AI6010" s="16" t="s">
        <v>13384</v>
      </c>
      <c r="AJ6010" s="43">
        <f>VLOOKUP(E6010,'FILIAIS PETZ'!$A$2:$K$2000,11,0)</f>
        <v>18328118020215</v>
      </c>
      <c r="AK6010" s="44">
        <f t="shared" si="388"/>
        <v>18328118020215</v>
      </c>
    </row>
    <row r="6011" spans="1:37" s="14" customFormat="1" ht="15" customHeight="1" thickBot="1" x14ac:dyDescent="0.25">
      <c r="A6011" s="9"/>
      <c r="B6011" s="18">
        <f>VLOOKUP(C6011,FORNECEDORES!D:E,2,0)</f>
        <v>7736</v>
      </c>
      <c r="C6011" s="19" t="str">
        <f>VLOOKUP(D6011,FORNECEDORES!A:D,4,0)</f>
        <v>27.385.816/0001-37</v>
      </c>
      <c r="D6011" s="13" t="s">
        <v>2591</v>
      </c>
      <c r="E6011" s="20" t="str">
        <f t="shared" si="389"/>
        <v>04 0150</v>
      </c>
      <c r="F6011" s="28" t="s">
        <v>4963</v>
      </c>
      <c r="G6011" s="21" t="str">
        <f>VLOOKUP(E6011,'FILIAIS PETZ'!A:E,5,0)</f>
        <v>PETZ BRASILIA JARDIM BOTANICO</v>
      </c>
      <c r="H6011" s="20" t="str">
        <f>VLOOKUP(E6011,'FILIAIS PETZ'!A:D,4,0)</f>
        <v>BJDB-DF</v>
      </c>
      <c r="I6011" s="85">
        <v>45569</v>
      </c>
      <c r="J6011" s="84">
        <v>1004608</v>
      </c>
      <c r="K6011" s="9" t="s">
        <v>5858</v>
      </c>
      <c r="L6011" s="29" t="s">
        <v>13738</v>
      </c>
      <c r="M6011" s="46">
        <v>45573</v>
      </c>
      <c r="N6011" s="46">
        <v>45602</v>
      </c>
      <c r="O6011" s="46">
        <v>45582</v>
      </c>
      <c r="P6011" s="83" t="s">
        <v>4990</v>
      </c>
      <c r="Q6011" s="84">
        <v>3</v>
      </c>
      <c r="R6011" s="84">
        <v>1</v>
      </c>
      <c r="S6011" s="84">
        <v>8</v>
      </c>
      <c r="T6011" s="84" t="s">
        <v>32</v>
      </c>
      <c r="U6011" s="84">
        <v>11002</v>
      </c>
      <c r="V6011" s="84">
        <v>11002</v>
      </c>
      <c r="W6011" s="84" t="s">
        <v>5019</v>
      </c>
      <c r="X6011" s="84" t="s">
        <v>4985</v>
      </c>
      <c r="Y6011" s="84" t="s">
        <v>4993</v>
      </c>
      <c r="Z6011" s="84" t="s">
        <v>4980</v>
      </c>
      <c r="AA6011" s="84" t="s">
        <v>4989</v>
      </c>
      <c r="AB6011" s="84" t="s">
        <v>5066</v>
      </c>
      <c r="AC6011" s="84" t="s">
        <v>5006</v>
      </c>
      <c r="AD6011" s="83"/>
      <c r="AE6011" s="20" t="str">
        <f>VLOOKUP(E6011,'FILIAIS PETZ'!A:Q,17,0)</f>
        <v>CO-1</v>
      </c>
      <c r="AF6011" s="20" t="str">
        <f>VLOOKUP(E6011,'FILIAIS PETZ'!A:Q,3,0)</f>
        <v>FELICIO</v>
      </c>
      <c r="AG6011" s="20" t="str">
        <f>VLOOKUP(E6011,'FILIAIS PETZ'!A:Q,2,0)</f>
        <v>R3</v>
      </c>
      <c r="AH6011" s="75">
        <v>337.66</v>
      </c>
      <c r="AI6011" s="16" t="s">
        <v>13384</v>
      </c>
      <c r="AJ6011" s="43">
        <f>VLOOKUP(E6011,'FILIAIS PETZ'!$A$2:$K$2000,11,0)</f>
        <v>18328118014320</v>
      </c>
      <c r="AK6011" s="44">
        <f t="shared" si="388"/>
        <v>18328118014320</v>
      </c>
    </row>
    <row r="6012" spans="1:37" s="14" customFormat="1" ht="15" customHeight="1" thickBot="1" x14ac:dyDescent="0.25">
      <c r="A6012" s="9"/>
      <c r="B6012" s="18">
        <f>VLOOKUP(C6012,FORNECEDORES!D:E,2,0)</f>
        <v>7736</v>
      </c>
      <c r="C6012" s="19" t="str">
        <f>VLOOKUP(D6012,FORNECEDORES!A:D,4,0)</f>
        <v>27.385.816/0001-37</v>
      </c>
      <c r="D6012" s="13" t="s">
        <v>2591</v>
      </c>
      <c r="E6012" s="20" t="str">
        <f t="shared" si="389"/>
        <v>04 0161</v>
      </c>
      <c r="F6012" s="28" t="s">
        <v>4959</v>
      </c>
      <c r="G6012" s="21" t="str">
        <f>VLOOKUP(E6012,'FILIAIS PETZ'!A:E,5,0)</f>
        <v>PETZ CEILANDIA</v>
      </c>
      <c r="H6012" s="20" t="str">
        <f>VLOOKUP(E6012,'FILIAIS PETZ'!A:D,4,0)</f>
        <v>CDIA-DF</v>
      </c>
      <c r="I6012" s="85">
        <v>45569</v>
      </c>
      <c r="J6012" s="84">
        <v>1004615</v>
      </c>
      <c r="K6012" s="9" t="s">
        <v>5858</v>
      </c>
      <c r="L6012" s="29" t="s">
        <v>13545</v>
      </c>
      <c r="M6012" s="46">
        <v>45573</v>
      </c>
      <c r="N6012" s="46">
        <v>45602</v>
      </c>
      <c r="O6012" s="46">
        <v>45582</v>
      </c>
      <c r="P6012" s="83" t="s">
        <v>4990</v>
      </c>
      <c r="Q6012" s="84">
        <v>3</v>
      </c>
      <c r="R6012" s="84">
        <v>1</v>
      </c>
      <c r="S6012" s="84">
        <v>8</v>
      </c>
      <c r="T6012" s="84" t="s">
        <v>32</v>
      </c>
      <c r="U6012" s="84">
        <v>11002</v>
      </c>
      <c r="V6012" s="84">
        <v>11002</v>
      </c>
      <c r="W6012" s="84" t="s">
        <v>5019</v>
      </c>
      <c r="X6012" s="84" t="s">
        <v>4985</v>
      </c>
      <c r="Y6012" s="84" t="s">
        <v>4993</v>
      </c>
      <c r="Z6012" s="84" t="s">
        <v>4980</v>
      </c>
      <c r="AA6012" s="84" t="s">
        <v>4989</v>
      </c>
      <c r="AB6012" s="84" t="s">
        <v>5066</v>
      </c>
      <c r="AC6012" s="84" t="s">
        <v>5006</v>
      </c>
      <c r="AD6012" s="83"/>
      <c r="AE6012" s="20" t="str">
        <f>VLOOKUP(E6012,'FILIAIS PETZ'!A:Q,17,0)</f>
        <v>CO-1</v>
      </c>
      <c r="AF6012" s="20" t="str">
        <f>VLOOKUP(E6012,'FILIAIS PETZ'!A:Q,3,0)</f>
        <v>FELICIO</v>
      </c>
      <c r="AG6012" s="20" t="str">
        <f>VLOOKUP(E6012,'FILIAIS PETZ'!A:Q,2,0)</f>
        <v>R3</v>
      </c>
      <c r="AH6012" s="75">
        <v>337.66</v>
      </c>
      <c r="AI6012" s="16" t="s">
        <v>13384</v>
      </c>
      <c r="AJ6012" s="43">
        <f>VLOOKUP(E6012,'FILIAIS PETZ'!$A$2:$K$2000,11,0)</f>
        <v>18328118015211</v>
      </c>
      <c r="AK6012" s="44">
        <f t="shared" si="388"/>
        <v>18328118015211</v>
      </c>
    </row>
    <row r="6013" spans="1:37" s="14" customFormat="1" ht="15" customHeight="1" thickBot="1" x14ac:dyDescent="0.25">
      <c r="A6013" s="9"/>
      <c r="B6013" s="18">
        <f>VLOOKUP(C6013,FORNECEDORES!D:E,2,0)</f>
        <v>7736</v>
      </c>
      <c r="C6013" s="19" t="str">
        <f>VLOOKUP(D6013,FORNECEDORES!A:D,4,0)</f>
        <v>27.385.816/0001-37</v>
      </c>
      <c r="D6013" s="13" t="s">
        <v>2591</v>
      </c>
      <c r="E6013" s="20" t="str">
        <f t="shared" si="389"/>
        <v>04 0073</v>
      </c>
      <c r="F6013" s="28" t="s">
        <v>4953</v>
      </c>
      <c r="G6013" s="21" t="str">
        <f>VLOOKUP(E6013,'FILIAIS PETZ'!A:E,5,0)</f>
        <v>PETZ CAMPO GRANDE</v>
      </c>
      <c r="H6013" s="20" t="str">
        <f>VLOOKUP(E6013,'FILIAIS PETZ'!A:D,4,0)</f>
        <v>CGDE-MS</v>
      </c>
      <c r="I6013" s="85">
        <v>45569</v>
      </c>
      <c r="J6013" s="84">
        <v>1004617</v>
      </c>
      <c r="K6013" s="9" t="s">
        <v>5858</v>
      </c>
      <c r="L6013" s="29" t="s">
        <v>13675</v>
      </c>
      <c r="M6013" s="46">
        <v>45573</v>
      </c>
      <c r="N6013" s="46">
        <v>45595</v>
      </c>
      <c r="O6013" s="46">
        <v>45579</v>
      </c>
      <c r="P6013" s="83" t="s">
        <v>4990</v>
      </c>
      <c r="Q6013" s="84">
        <v>3</v>
      </c>
      <c r="R6013" s="84">
        <v>1</v>
      </c>
      <c r="S6013" s="84">
        <v>8</v>
      </c>
      <c r="T6013" s="84" t="s">
        <v>32</v>
      </c>
      <c r="U6013" s="84">
        <v>11002</v>
      </c>
      <c r="V6013" s="84">
        <v>11002</v>
      </c>
      <c r="W6013" s="84" t="s">
        <v>5021</v>
      </c>
      <c r="X6013" s="84" t="s">
        <v>4985</v>
      </c>
      <c r="Y6013" s="84" t="s">
        <v>4993</v>
      </c>
      <c r="Z6013" s="84" t="s">
        <v>8408</v>
      </c>
      <c r="AA6013" s="84" t="s">
        <v>4989</v>
      </c>
      <c r="AB6013" s="84" t="s">
        <v>5005</v>
      </c>
      <c r="AC6013" s="84" t="s">
        <v>5006</v>
      </c>
      <c r="AD6013" s="83"/>
      <c r="AE6013" s="20" t="str">
        <f>VLOOKUP(E6013,'FILIAIS PETZ'!A:Q,17,0)</f>
        <v>CO-1</v>
      </c>
      <c r="AF6013" s="20" t="str">
        <f>VLOOKUP(E6013,'FILIAIS PETZ'!A:Q,3,0)</f>
        <v>FELICIO</v>
      </c>
      <c r="AG6013" s="20" t="str">
        <f>VLOOKUP(E6013,'FILIAIS PETZ'!A:Q,2,0)</f>
        <v>R3</v>
      </c>
      <c r="AH6013" s="75">
        <v>188.5</v>
      </c>
      <c r="AI6013" s="16" t="s">
        <v>13385</v>
      </c>
      <c r="AJ6013" s="43">
        <f>VLOOKUP(E6013,'FILIAIS PETZ'!$A$2:$K$2000,11,0)</f>
        <v>18328118007383</v>
      </c>
      <c r="AK6013" s="44">
        <f t="shared" si="388"/>
        <v>18328118007383</v>
      </c>
    </row>
    <row r="6014" spans="1:37" s="14" customFormat="1" ht="15" customHeight="1" thickBot="1" x14ac:dyDescent="0.25">
      <c r="A6014" s="9"/>
      <c r="B6014" s="18">
        <f>VLOOKUP(C6014,FORNECEDORES!D:E,2,0)</f>
        <v>7736</v>
      </c>
      <c r="C6014" s="19" t="str">
        <f>VLOOKUP(D6014,FORNECEDORES!A:D,4,0)</f>
        <v>27.385.816/0001-37</v>
      </c>
      <c r="D6014" s="13" t="s">
        <v>2591</v>
      </c>
      <c r="E6014" s="20" t="str">
        <f t="shared" si="389"/>
        <v>04 0073</v>
      </c>
      <c r="F6014" s="28" t="s">
        <v>4953</v>
      </c>
      <c r="G6014" s="21" t="str">
        <f>VLOOKUP(E6014,'FILIAIS PETZ'!A:E,5,0)</f>
        <v>PETZ CAMPO GRANDE</v>
      </c>
      <c r="H6014" s="20" t="str">
        <f>VLOOKUP(E6014,'FILIAIS PETZ'!A:D,4,0)</f>
        <v>CGDE-MS</v>
      </c>
      <c r="I6014" s="85">
        <v>45569</v>
      </c>
      <c r="J6014" s="84">
        <v>1004654</v>
      </c>
      <c r="K6014" s="9" t="s">
        <v>5858</v>
      </c>
      <c r="L6014" s="29" t="s">
        <v>13730</v>
      </c>
      <c r="M6014" s="46">
        <v>45573</v>
      </c>
      <c r="N6014" s="46">
        <v>45602</v>
      </c>
      <c r="O6014" s="46">
        <v>45582</v>
      </c>
      <c r="P6014" s="83" t="s">
        <v>4990</v>
      </c>
      <c r="Q6014" s="84">
        <v>3</v>
      </c>
      <c r="R6014" s="84">
        <v>1</v>
      </c>
      <c r="S6014" s="84">
        <v>8</v>
      </c>
      <c r="T6014" s="84" t="s">
        <v>32</v>
      </c>
      <c r="U6014" s="84">
        <v>11002</v>
      </c>
      <c r="V6014" s="84">
        <v>11002</v>
      </c>
      <c r="W6014" s="84" t="s">
        <v>5039</v>
      </c>
      <c r="X6014" s="84" t="s">
        <v>4985</v>
      </c>
      <c r="Y6014" s="84" t="s">
        <v>4993</v>
      </c>
      <c r="Z6014" s="84" t="s">
        <v>8408</v>
      </c>
      <c r="AA6014" s="84" t="s">
        <v>4989</v>
      </c>
      <c r="AB6014" s="84" t="s">
        <v>5066</v>
      </c>
      <c r="AC6014" s="84" t="s">
        <v>5006</v>
      </c>
      <c r="AD6014" s="83"/>
      <c r="AE6014" s="20" t="str">
        <f>VLOOKUP(E6014,'FILIAIS PETZ'!A:Q,17,0)</f>
        <v>CO-1</v>
      </c>
      <c r="AF6014" s="20" t="str">
        <f>VLOOKUP(E6014,'FILIAIS PETZ'!A:Q,3,0)</f>
        <v>FELICIO</v>
      </c>
      <c r="AG6014" s="20" t="str">
        <f>VLOOKUP(E6014,'FILIAIS PETZ'!A:Q,2,0)</f>
        <v>R3</v>
      </c>
      <c r="AH6014" s="75">
        <v>174</v>
      </c>
      <c r="AI6014" s="16" t="s">
        <v>13386</v>
      </c>
      <c r="AJ6014" s="43">
        <f>VLOOKUP(E6014,'FILIAIS PETZ'!$A$2:$K$2000,11,0)</f>
        <v>18328118007383</v>
      </c>
      <c r="AK6014" s="44">
        <f t="shared" si="388"/>
        <v>18328118007383</v>
      </c>
    </row>
    <row r="6015" spans="1:37" s="14" customFormat="1" ht="15" customHeight="1" thickBot="1" x14ac:dyDescent="0.25">
      <c r="A6015" s="9"/>
      <c r="B6015" s="18">
        <f>VLOOKUP(C6015,FORNECEDORES!D:E,2,0)</f>
        <v>7736</v>
      </c>
      <c r="C6015" s="19" t="str">
        <f>VLOOKUP(D6015,FORNECEDORES!A:D,4,0)</f>
        <v>27.385.816/0001-37</v>
      </c>
      <c r="D6015" s="13" t="s">
        <v>2591</v>
      </c>
      <c r="E6015" s="20" t="str">
        <f t="shared" si="389"/>
        <v>04 0062</v>
      </c>
      <c r="F6015" s="28" t="s">
        <v>4968</v>
      </c>
      <c r="G6015" s="21" t="str">
        <f>VLOOKUP(E6015,'FILIAIS PETZ'!A:E,5,0)</f>
        <v>PETZ BRASILIA ASA NORTE</v>
      </c>
      <c r="H6015" s="20" t="str">
        <f>VLOOKUP(E6015,'FILIAIS PETZ'!A:D,4,0)</f>
        <v>ASAN-DF</v>
      </c>
      <c r="I6015" s="85">
        <v>45569</v>
      </c>
      <c r="J6015" s="84">
        <v>1004656</v>
      </c>
      <c r="K6015" s="9" t="s">
        <v>5858</v>
      </c>
      <c r="L6015" s="29" t="s">
        <v>13537</v>
      </c>
      <c r="M6015" s="46">
        <v>45573</v>
      </c>
      <c r="N6015" s="46">
        <v>45602</v>
      </c>
      <c r="O6015" s="46">
        <v>45582</v>
      </c>
      <c r="P6015" s="83" t="s">
        <v>4990</v>
      </c>
      <c r="Q6015" s="84">
        <v>3</v>
      </c>
      <c r="R6015" s="84">
        <v>1</v>
      </c>
      <c r="S6015" s="84">
        <v>8</v>
      </c>
      <c r="T6015" s="84" t="s">
        <v>32</v>
      </c>
      <c r="U6015" s="84">
        <v>11002</v>
      </c>
      <c r="V6015" s="84">
        <v>11002</v>
      </c>
      <c r="W6015" s="84" t="s">
        <v>5039</v>
      </c>
      <c r="X6015" s="84" t="s">
        <v>4985</v>
      </c>
      <c r="Y6015" s="84" t="s">
        <v>4993</v>
      </c>
      <c r="Z6015" s="84" t="s">
        <v>4980</v>
      </c>
      <c r="AA6015" s="84" t="s">
        <v>4989</v>
      </c>
      <c r="AB6015" s="84" t="s">
        <v>5005</v>
      </c>
      <c r="AC6015" s="84" t="s">
        <v>5006</v>
      </c>
      <c r="AD6015" s="83"/>
      <c r="AE6015" s="20" t="str">
        <f>VLOOKUP(E6015,'FILIAIS PETZ'!A:Q,17,0)</f>
        <v>CO-2</v>
      </c>
      <c r="AF6015" s="20" t="str">
        <f>VLOOKUP(E6015,'FILIAIS PETZ'!A:Q,3,0)</f>
        <v>FELICIO</v>
      </c>
      <c r="AG6015" s="20" t="str">
        <f>VLOOKUP(E6015,'FILIAIS PETZ'!A:Q,2,0)</f>
        <v>R3</v>
      </c>
      <c r="AH6015" s="75">
        <v>284.06</v>
      </c>
      <c r="AI6015" s="16" t="s">
        <v>13387</v>
      </c>
      <c r="AJ6015" s="43">
        <f>VLOOKUP(E6015,'FILIAIS PETZ'!$A$2:$K$2000,11,0)</f>
        <v>18328118005500</v>
      </c>
      <c r="AK6015" s="44">
        <f t="shared" si="388"/>
        <v>18328118005500</v>
      </c>
    </row>
    <row r="6016" spans="1:37" s="14" customFormat="1" ht="15" customHeight="1" thickBot="1" x14ac:dyDescent="0.25">
      <c r="A6016" s="9"/>
      <c r="B6016" s="18">
        <f>VLOOKUP(C6016,FORNECEDORES!D:E,2,0)</f>
        <v>7736</v>
      </c>
      <c r="C6016" s="19" t="str">
        <f>VLOOKUP(D6016,FORNECEDORES!A:D,4,0)</f>
        <v>27.385.816/0001-37</v>
      </c>
      <c r="D6016" s="13" t="s">
        <v>2591</v>
      </c>
      <c r="E6016" s="20" t="str">
        <f t="shared" si="389"/>
        <v>04 0200</v>
      </c>
      <c r="F6016" s="28" t="s">
        <v>4960</v>
      </c>
      <c r="G6016" s="21" t="str">
        <f>VLOOKUP(E6016,'FILIAIS PETZ'!A:E,5,0)</f>
        <v>PETZ BRASILIA W3 NORTE</v>
      </c>
      <c r="H6016" s="20" t="str">
        <f>VLOOKUP(E6016,'FILIAIS PETZ'!A:D,4,0)</f>
        <v>W3NT-DF</v>
      </c>
      <c r="I6016" s="85">
        <v>45569</v>
      </c>
      <c r="J6016" s="84">
        <v>1004658</v>
      </c>
      <c r="K6016" s="9" t="s">
        <v>5858</v>
      </c>
      <c r="L6016" s="29" t="s">
        <v>13535</v>
      </c>
      <c r="M6016" s="46">
        <v>45573</v>
      </c>
      <c r="N6016" s="46">
        <v>45602</v>
      </c>
      <c r="O6016" s="46">
        <v>45582</v>
      </c>
      <c r="P6016" s="83" t="s">
        <v>4990</v>
      </c>
      <c r="Q6016" s="84">
        <v>3</v>
      </c>
      <c r="R6016" s="84">
        <v>1</v>
      </c>
      <c r="S6016" s="84">
        <v>8</v>
      </c>
      <c r="T6016" s="84" t="s">
        <v>32</v>
      </c>
      <c r="U6016" s="84">
        <v>11002</v>
      </c>
      <c r="V6016" s="84">
        <v>11002</v>
      </c>
      <c r="W6016" s="84" t="s">
        <v>5034</v>
      </c>
      <c r="X6016" s="84" t="s">
        <v>4985</v>
      </c>
      <c r="Y6016" s="84" t="s">
        <v>4993</v>
      </c>
      <c r="Z6016" s="84" t="s">
        <v>8408</v>
      </c>
      <c r="AA6016" s="84" t="s">
        <v>5014</v>
      </c>
      <c r="AB6016" s="84" t="s">
        <v>5005</v>
      </c>
      <c r="AC6016" s="84" t="s">
        <v>5006</v>
      </c>
      <c r="AD6016" s="83"/>
      <c r="AE6016" s="20" t="str">
        <f>VLOOKUP(E6016,'FILIAIS PETZ'!A:Q,17,0)</f>
        <v>CO-2</v>
      </c>
      <c r="AF6016" s="20" t="str">
        <f>VLOOKUP(E6016,'FILIAIS PETZ'!A:Q,3,0)</f>
        <v>FELICIO</v>
      </c>
      <c r="AG6016" s="20" t="str">
        <f>VLOOKUP(E6016,'FILIAIS PETZ'!A:Q,2,0)</f>
        <v>R3</v>
      </c>
      <c r="AH6016" s="75">
        <v>157.33000000000001</v>
      </c>
      <c r="AI6016" s="16" t="s">
        <v>13388</v>
      </c>
      <c r="AJ6016" s="43">
        <f>VLOOKUP(E6016,'FILIAIS PETZ'!$A$2:$K$2000,11,0)</f>
        <v>18328118018660</v>
      </c>
      <c r="AK6016" s="44">
        <f t="shared" si="388"/>
        <v>18328118018660</v>
      </c>
    </row>
    <row r="6017" spans="1:37" s="14" customFormat="1" ht="15" customHeight="1" thickBot="1" x14ac:dyDescent="0.25">
      <c r="A6017" s="9"/>
      <c r="B6017" s="18">
        <f>VLOOKUP(C6017,FORNECEDORES!D:E,2,0)</f>
        <v>7736</v>
      </c>
      <c r="C6017" s="19" t="str">
        <f>VLOOKUP(D6017,FORNECEDORES!A:D,4,0)</f>
        <v>27.385.816/0001-37</v>
      </c>
      <c r="D6017" s="13" t="s">
        <v>2591</v>
      </c>
      <c r="E6017" s="20" t="str">
        <f t="shared" si="389"/>
        <v>04 0168</v>
      </c>
      <c r="F6017" s="28" t="s">
        <v>4961</v>
      </c>
      <c r="G6017" s="21" t="str">
        <f>VLOOKUP(E6017,'FILIAIS PETZ'!A:E,5,0)</f>
        <v>PETZ GAMA LESTE</v>
      </c>
      <c r="H6017" s="20" t="str">
        <f>VLOOKUP(E6017,'FILIAIS PETZ'!A:D,4,0)</f>
        <v>GAMA-DF</v>
      </c>
      <c r="I6017" s="85">
        <v>45569</v>
      </c>
      <c r="J6017" s="84">
        <v>1004660</v>
      </c>
      <c r="K6017" s="9" t="s">
        <v>5858</v>
      </c>
      <c r="L6017" s="29" t="s">
        <v>13541</v>
      </c>
      <c r="M6017" s="46">
        <v>45573</v>
      </c>
      <c r="N6017" s="46">
        <v>45602</v>
      </c>
      <c r="O6017" s="46">
        <v>45582</v>
      </c>
      <c r="P6017" s="83" t="s">
        <v>4990</v>
      </c>
      <c r="Q6017" s="84">
        <v>3</v>
      </c>
      <c r="R6017" s="84">
        <v>1</v>
      </c>
      <c r="S6017" s="84">
        <v>8</v>
      </c>
      <c r="T6017" s="84" t="s">
        <v>32</v>
      </c>
      <c r="U6017" s="84">
        <v>11002</v>
      </c>
      <c r="V6017" s="84">
        <v>11002</v>
      </c>
      <c r="W6017" s="84" t="s">
        <v>5034</v>
      </c>
      <c r="X6017" s="84" t="s">
        <v>4985</v>
      </c>
      <c r="Y6017" s="84" t="s">
        <v>4993</v>
      </c>
      <c r="Z6017" s="84" t="s">
        <v>4980</v>
      </c>
      <c r="AA6017" s="84" t="s">
        <v>4989</v>
      </c>
      <c r="AB6017" s="84" t="s">
        <v>5005</v>
      </c>
      <c r="AC6017" s="84" t="s">
        <v>5006</v>
      </c>
      <c r="AD6017" s="83"/>
      <c r="AE6017" s="20" t="str">
        <f>VLOOKUP(E6017,'FILIAIS PETZ'!A:Q,17,0)</f>
        <v>CO-1</v>
      </c>
      <c r="AF6017" s="20" t="str">
        <f>VLOOKUP(E6017,'FILIAIS PETZ'!A:Q,3,0)</f>
        <v>FELICIO</v>
      </c>
      <c r="AG6017" s="20" t="str">
        <f>VLOOKUP(E6017,'FILIAIS PETZ'!A:Q,2,0)</f>
        <v>R3</v>
      </c>
      <c r="AH6017" s="75">
        <v>145</v>
      </c>
      <c r="AI6017" s="16" t="s">
        <v>13389</v>
      </c>
      <c r="AJ6017" s="43">
        <f>VLOOKUP(E6017,'FILIAIS PETZ'!$A$2:$K$2000,11,0)</f>
        <v>18328118016021</v>
      </c>
      <c r="AK6017" s="44">
        <f t="shared" si="388"/>
        <v>18328118016021</v>
      </c>
    </row>
    <row r="6018" spans="1:37" s="14" customFormat="1" ht="15" customHeight="1" thickBot="1" x14ac:dyDescent="0.25">
      <c r="A6018" s="9"/>
      <c r="B6018" s="18">
        <f>VLOOKUP(C6018,FORNECEDORES!D:E,2,0)</f>
        <v>7736</v>
      </c>
      <c r="C6018" s="19" t="str">
        <f>VLOOKUP(D6018,FORNECEDORES!A:D,4,0)</f>
        <v>27.385.816/0001-37</v>
      </c>
      <c r="D6018" s="13" t="s">
        <v>2591</v>
      </c>
      <c r="E6018" s="20" t="str">
        <f t="shared" si="389"/>
        <v>04 0073</v>
      </c>
      <c r="F6018" s="28" t="s">
        <v>4953</v>
      </c>
      <c r="G6018" s="21" t="str">
        <f>VLOOKUP(E6018,'FILIAIS PETZ'!A:E,5,0)</f>
        <v>PETZ CAMPO GRANDE</v>
      </c>
      <c r="H6018" s="20" t="str">
        <f>VLOOKUP(E6018,'FILIAIS PETZ'!A:D,4,0)</f>
        <v>CGDE-MS</v>
      </c>
      <c r="I6018" s="85">
        <v>45569</v>
      </c>
      <c r="J6018" s="84">
        <v>1004663</v>
      </c>
      <c r="K6018" s="9" t="s">
        <v>5858</v>
      </c>
      <c r="L6018" s="29" t="s">
        <v>13731</v>
      </c>
      <c r="M6018" s="46">
        <v>45573</v>
      </c>
      <c r="N6018" s="46">
        <v>45602</v>
      </c>
      <c r="O6018" s="46">
        <v>45582</v>
      </c>
      <c r="P6018" s="83" t="s">
        <v>4990</v>
      </c>
      <c r="Q6018" s="84">
        <v>3</v>
      </c>
      <c r="R6018" s="84">
        <v>1</v>
      </c>
      <c r="S6018" s="84">
        <v>8</v>
      </c>
      <c r="T6018" s="84" t="s">
        <v>32</v>
      </c>
      <c r="U6018" s="84">
        <v>11002</v>
      </c>
      <c r="V6018" s="84">
        <v>11002</v>
      </c>
      <c r="W6018" s="84" t="s">
        <v>5024</v>
      </c>
      <c r="X6018" s="84" t="s">
        <v>4985</v>
      </c>
      <c r="Y6018" s="84" t="s">
        <v>4993</v>
      </c>
      <c r="Z6018" s="84" t="s">
        <v>8408</v>
      </c>
      <c r="AA6018" s="84" t="s">
        <v>4989</v>
      </c>
      <c r="AB6018" s="84" t="s">
        <v>5066</v>
      </c>
      <c r="AC6018" s="84" t="s">
        <v>5006</v>
      </c>
      <c r="AD6018" s="83"/>
      <c r="AE6018" s="20" t="str">
        <f>VLOOKUP(E6018,'FILIAIS PETZ'!A:Q,17,0)</f>
        <v>CO-1</v>
      </c>
      <c r="AF6018" s="20" t="str">
        <f>VLOOKUP(E6018,'FILIAIS PETZ'!A:Q,3,0)</f>
        <v>FELICIO</v>
      </c>
      <c r="AG6018" s="20" t="str">
        <f>VLOOKUP(E6018,'FILIAIS PETZ'!A:Q,2,0)</f>
        <v>R3</v>
      </c>
      <c r="AH6018" s="75">
        <v>116</v>
      </c>
      <c r="AI6018" s="16" t="s">
        <v>13390</v>
      </c>
      <c r="AJ6018" s="43">
        <f>VLOOKUP(E6018,'FILIAIS PETZ'!$A$2:$K$2000,11,0)</f>
        <v>18328118007383</v>
      </c>
      <c r="AK6018" s="44">
        <f t="shared" si="388"/>
        <v>18328118007383</v>
      </c>
    </row>
    <row r="6019" spans="1:37" s="14" customFormat="1" ht="15" customHeight="1" thickBot="1" x14ac:dyDescent="0.25">
      <c r="A6019" s="9"/>
      <c r="B6019" s="18">
        <f>VLOOKUP(C6019,FORNECEDORES!D:E,2,0)</f>
        <v>7736</v>
      </c>
      <c r="C6019" s="19" t="str">
        <f>VLOOKUP(D6019,FORNECEDORES!A:D,4,0)</f>
        <v>27.385.816/0001-37</v>
      </c>
      <c r="D6019" s="13" t="s">
        <v>2591</v>
      </c>
      <c r="E6019" s="20" t="str">
        <f t="shared" si="389"/>
        <v>04 0200</v>
      </c>
      <c r="F6019" s="28" t="s">
        <v>4960</v>
      </c>
      <c r="G6019" s="21" t="str">
        <f>VLOOKUP(E6019,'FILIAIS PETZ'!A:E,5,0)</f>
        <v>PETZ BRASILIA W3 NORTE</v>
      </c>
      <c r="H6019" s="20" t="str">
        <f>VLOOKUP(E6019,'FILIAIS PETZ'!A:D,4,0)</f>
        <v>W3NT-DF</v>
      </c>
      <c r="I6019" s="85">
        <v>45569</v>
      </c>
      <c r="J6019" s="84">
        <v>1004664</v>
      </c>
      <c r="K6019" s="9" t="s">
        <v>5858</v>
      </c>
      <c r="L6019" s="29" t="s">
        <v>10714</v>
      </c>
      <c r="M6019" s="46">
        <v>45573</v>
      </c>
      <c r="N6019" s="46">
        <v>45602</v>
      </c>
      <c r="O6019" s="46">
        <v>45582</v>
      </c>
      <c r="P6019" s="83" t="s">
        <v>4990</v>
      </c>
      <c r="Q6019" s="84">
        <v>3</v>
      </c>
      <c r="R6019" s="84">
        <v>1</v>
      </c>
      <c r="S6019" s="84">
        <v>8</v>
      </c>
      <c r="T6019" s="84" t="s">
        <v>32</v>
      </c>
      <c r="U6019" s="84">
        <v>11002</v>
      </c>
      <c r="V6019" s="84">
        <v>11002</v>
      </c>
      <c r="W6019" s="84" t="s">
        <v>5119</v>
      </c>
      <c r="X6019" s="84" t="s">
        <v>4985</v>
      </c>
      <c r="Y6019" s="84" t="s">
        <v>4993</v>
      </c>
      <c r="Z6019" s="84" t="s">
        <v>8408</v>
      </c>
      <c r="AA6019" s="84" t="s">
        <v>4989</v>
      </c>
      <c r="AB6019" s="84" t="s">
        <v>5005</v>
      </c>
      <c r="AC6019" s="84" t="s">
        <v>5006</v>
      </c>
      <c r="AD6019" s="83"/>
      <c r="AE6019" s="20" t="str">
        <f>VLOOKUP(E6019,'FILIAIS PETZ'!A:Q,17,0)</f>
        <v>CO-2</v>
      </c>
      <c r="AF6019" s="20" t="str">
        <f>VLOOKUP(E6019,'FILIAIS PETZ'!A:Q,3,0)</f>
        <v>FELICIO</v>
      </c>
      <c r="AG6019" s="20" t="str">
        <f>VLOOKUP(E6019,'FILIAIS PETZ'!A:Q,2,0)</f>
        <v>R3</v>
      </c>
      <c r="AH6019" s="75">
        <v>104.4</v>
      </c>
      <c r="AI6019" s="16" t="s">
        <v>13391</v>
      </c>
      <c r="AJ6019" s="43">
        <f>VLOOKUP(E6019,'FILIAIS PETZ'!$A$2:$K$2000,11,0)</f>
        <v>18328118018660</v>
      </c>
      <c r="AK6019" s="44">
        <f t="shared" ref="AK6019:AK6200" si="390">AJ6019</f>
        <v>18328118018660</v>
      </c>
    </row>
    <row r="6020" spans="1:37" s="14" customFormat="1" ht="15" customHeight="1" thickBot="1" x14ac:dyDescent="0.25">
      <c r="A6020" s="9"/>
      <c r="B6020" s="18">
        <f>VLOOKUP(C6020,FORNECEDORES!D:E,2,0)</f>
        <v>7736</v>
      </c>
      <c r="C6020" s="19" t="str">
        <f>VLOOKUP(D6020,FORNECEDORES!A:D,4,0)</f>
        <v>27.385.816/0001-37</v>
      </c>
      <c r="D6020" s="13" t="s">
        <v>2591</v>
      </c>
      <c r="E6020" s="20" t="str">
        <f t="shared" si="389"/>
        <v>04 0015</v>
      </c>
      <c r="F6020" s="28" t="s">
        <v>4971</v>
      </c>
      <c r="G6020" s="21" t="str">
        <f>VLOOKUP(E6020,'FILIAIS PETZ'!A:E,5,0)</f>
        <v>PETZ BRASILIA SIA</v>
      </c>
      <c r="H6020" s="20" t="str">
        <f>VLOOKUP(E6020,'FILIAIS PETZ'!A:D,4,0)</f>
        <v>BSIA-DF</v>
      </c>
      <c r="I6020" s="85">
        <v>45569</v>
      </c>
      <c r="J6020" s="84">
        <v>1004665</v>
      </c>
      <c r="K6020" s="9" t="s">
        <v>5858</v>
      </c>
      <c r="L6020" s="29" t="s">
        <v>10778</v>
      </c>
      <c r="M6020" s="46">
        <v>45573</v>
      </c>
      <c r="N6020" s="46">
        <v>45602</v>
      </c>
      <c r="O6020" s="46">
        <v>45582</v>
      </c>
      <c r="P6020" s="83" t="s">
        <v>4990</v>
      </c>
      <c r="Q6020" s="84">
        <v>3</v>
      </c>
      <c r="R6020" s="84">
        <v>1</v>
      </c>
      <c r="S6020" s="84">
        <v>8</v>
      </c>
      <c r="T6020" s="84" t="s">
        <v>32</v>
      </c>
      <c r="U6020" s="84">
        <v>11002</v>
      </c>
      <c r="V6020" s="84">
        <v>11002</v>
      </c>
      <c r="W6020" s="84" t="s">
        <v>5062</v>
      </c>
      <c r="X6020" s="84" t="s">
        <v>4985</v>
      </c>
      <c r="Y6020" s="84" t="s">
        <v>4993</v>
      </c>
      <c r="Z6020" s="84" t="s">
        <v>4980</v>
      </c>
      <c r="AA6020" s="84" t="s">
        <v>4989</v>
      </c>
      <c r="AB6020" s="84" t="s">
        <v>5005</v>
      </c>
      <c r="AC6020" s="84" t="s">
        <v>5006</v>
      </c>
      <c r="AD6020" s="83"/>
      <c r="AE6020" s="20" t="str">
        <f>VLOOKUP(E6020,'FILIAIS PETZ'!A:Q,17,0)</f>
        <v>CO-2</v>
      </c>
      <c r="AF6020" s="20" t="str">
        <f>VLOOKUP(E6020,'FILIAIS PETZ'!A:Q,3,0)</f>
        <v>FELICIO</v>
      </c>
      <c r="AG6020" s="20" t="str">
        <f>VLOOKUP(E6020,'FILIAIS PETZ'!A:Q,2,0)</f>
        <v>R3</v>
      </c>
      <c r="AH6020" s="75">
        <v>97.67</v>
      </c>
      <c r="AI6020" s="16" t="s">
        <v>13392</v>
      </c>
      <c r="AJ6020" s="43">
        <f>VLOOKUP(E6020,'FILIAIS PETZ'!$A$2:$K$2000,11,0)</f>
        <v>18328118000451</v>
      </c>
      <c r="AK6020" s="44">
        <f t="shared" si="390"/>
        <v>18328118000451</v>
      </c>
    </row>
    <row r="6021" spans="1:37" s="14" customFormat="1" ht="15" customHeight="1" thickBot="1" x14ac:dyDescent="0.25">
      <c r="A6021" s="9"/>
      <c r="B6021" s="18">
        <f>VLOOKUP(C6021,FORNECEDORES!D:E,2,0)</f>
        <v>7736</v>
      </c>
      <c r="C6021" s="19" t="str">
        <f>VLOOKUP(D6021,FORNECEDORES!A:D,4,0)</f>
        <v>27.385.816/0001-37</v>
      </c>
      <c r="D6021" s="13" t="s">
        <v>2591</v>
      </c>
      <c r="E6021" s="20" t="str">
        <f t="shared" si="389"/>
        <v>04 0207</v>
      </c>
      <c r="F6021" s="28" t="s">
        <v>4962</v>
      </c>
      <c r="G6021" s="21" t="str">
        <f>VLOOKUP(E6021,'FILIAIS PETZ'!A:E,5,0)</f>
        <v>PETZ GILBERTO SALOMÃO</v>
      </c>
      <c r="H6021" s="20" t="str">
        <f>VLOOKUP(E6021,'FILIAIS PETZ'!A:D,4,0)</f>
        <v>GBSL-DF</v>
      </c>
      <c r="I6021" s="85">
        <v>45569</v>
      </c>
      <c r="J6021" s="84">
        <v>1004667</v>
      </c>
      <c r="K6021" s="9" t="s">
        <v>5858</v>
      </c>
      <c r="L6021" s="29" t="s">
        <v>13539</v>
      </c>
      <c r="M6021" s="46">
        <v>45573</v>
      </c>
      <c r="N6021" s="46">
        <v>45602</v>
      </c>
      <c r="O6021" s="46">
        <v>45582</v>
      </c>
      <c r="P6021" s="83" t="s">
        <v>4990</v>
      </c>
      <c r="Q6021" s="84">
        <v>3</v>
      </c>
      <c r="R6021" s="84">
        <v>1</v>
      </c>
      <c r="S6021" s="84">
        <v>8</v>
      </c>
      <c r="T6021" s="84" t="s">
        <v>32</v>
      </c>
      <c r="U6021" s="84">
        <v>11002</v>
      </c>
      <c r="V6021" s="84">
        <v>11002</v>
      </c>
      <c r="W6021" s="84" t="s">
        <v>5019</v>
      </c>
      <c r="X6021" s="84" t="s">
        <v>4985</v>
      </c>
      <c r="Y6021" s="84" t="s">
        <v>4993</v>
      </c>
      <c r="Z6021" s="84" t="s">
        <v>4980</v>
      </c>
      <c r="AA6021" s="84" t="s">
        <v>4989</v>
      </c>
      <c r="AB6021" s="84" t="s">
        <v>5005</v>
      </c>
      <c r="AC6021" s="84" t="s">
        <v>5006</v>
      </c>
      <c r="AD6021" s="83"/>
      <c r="AE6021" s="20" t="str">
        <f>VLOOKUP(E6021,'FILIAIS PETZ'!A:Q,17,0)</f>
        <v>CO-1</v>
      </c>
      <c r="AF6021" s="20" t="str">
        <f>VLOOKUP(E6021,'FILIAIS PETZ'!A:Q,3,0)</f>
        <v>FELICIO</v>
      </c>
      <c r="AG6021" s="20" t="str">
        <f>VLOOKUP(E6021,'FILIAIS PETZ'!A:Q,2,0)</f>
        <v>R3</v>
      </c>
      <c r="AH6021" s="75">
        <v>34.22</v>
      </c>
      <c r="AI6021" s="16" t="s">
        <v>13393</v>
      </c>
      <c r="AJ6021" s="43">
        <f>VLOOKUP(E6021,'FILIAIS PETZ'!$A$2:$K$2000,11,0)</f>
        <v>18328118020215</v>
      </c>
      <c r="AK6021" s="44">
        <f t="shared" si="390"/>
        <v>18328118020215</v>
      </c>
    </row>
    <row r="6022" spans="1:37" s="14" customFormat="1" ht="15" customHeight="1" thickBot="1" x14ac:dyDescent="0.25">
      <c r="A6022" s="9"/>
      <c r="B6022" s="18">
        <f>VLOOKUP(C6022,FORNECEDORES!D:E,2,0)</f>
        <v>7736</v>
      </c>
      <c r="C6022" s="19" t="str">
        <f>VLOOKUP(D6022,FORNECEDORES!A:D,4,0)</f>
        <v>27.385.816/0001-37</v>
      </c>
      <c r="D6022" s="13" t="s">
        <v>2591</v>
      </c>
      <c r="E6022" s="20" t="str">
        <f t="shared" si="389"/>
        <v>04 0168</v>
      </c>
      <c r="F6022" s="28" t="s">
        <v>4961</v>
      </c>
      <c r="G6022" s="21" t="str">
        <f>VLOOKUP(E6022,'FILIAIS PETZ'!A:E,5,0)</f>
        <v>PETZ GAMA LESTE</v>
      </c>
      <c r="H6022" s="20" t="str">
        <f>VLOOKUP(E6022,'FILIAIS PETZ'!A:D,4,0)</f>
        <v>GAMA-DF</v>
      </c>
      <c r="I6022" s="85">
        <v>45569</v>
      </c>
      <c r="J6022" s="84">
        <v>1004669</v>
      </c>
      <c r="K6022" s="9" t="s">
        <v>5858</v>
      </c>
      <c r="L6022" s="29" t="s">
        <v>13542</v>
      </c>
      <c r="M6022" s="46">
        <v>45573</v>
      </c>
      <c r="N6022" s="46">
        <v>45602</v>
      </c>
      <c r="O6022" s="46">
        <v>45582</v>
      </c>
      <c r="P6022" s="83" t="s">
        <v>4990</v>
      </c>
      <c r="Q6022" s="84">
        <v>3</v>
      </c>
      <c r="R6022" s="84">
        <v>1</v>
      </c>
      <c r="S6022" s="84">
        <v>8</v>
      </c>
      <c r="T6022" s="84" t="s">
        <v>32</v>
      </c>
      <c r="U6022" s="84">
        <v>11002</v>
      </c>
      <c r="V6022" s="84">
        <v>11002</v>
      </c>
      <c r="W6022" s="84" t="s">
        <v>5057</v>
      </c>
      <c r="X6022" s="84" t="s">
        <v>4985</v>
      </c>
      <c r="Y6022" s="84" t="s">
        <v>4993</v>
      </c>
      <c r="Z6022" s="84" t="s">
        <v>4980</v>
      </c>
      <c r="AA6022" s="84" t="s">
        <v>4989</v>
      </c>
      <c r="AB6022" s="84" t="s">
        <v>5005</v>
      </c>
      <c r="AC6022" s="84" t="s">
        <v>5006</v>
      </c>
      <c r="AD6022" s="83"/>
      <c r="AE6022" s="20" t="str">
        <f>VLOOKUP(E6022,'FILIAIS PETZ'!A:Q,17,0)</f>
        <v>CO-1</v>
      </c>
      <c r="AF6022" s="20" t="str">
        <f>VLOOKUP(E6022,'FILIAIS PETZ'!A:Q,3,0)</f>
        <v>FELICIO</v>
      </c>
      <c r="AG6022" s="20" t="str">
        <f>VLOOKUP(E6022,'FILIAIS PETZ'!A:Q,2,0)</f>
        <v>R3</v>
      </c>
      <c r="AH6022" s="75">
        <v>13.05</v>
      </c>
      <c r="AI6022" s="16" t="s">
        <v>13394</v>
      </c>
      <c r="AJ6022" s="43">
        <f>VLOOKUP(E6022,'FILIAIS PETZ'!$A$2:$K$2000,11,0)</f>
        <v>18328118016021</v>
      </c>
      <c r="AK6022" s="44">
        <f t="shared" si="390"/>
        <v>18328118016021</v>
      </c>
    </row>
    <row r="6023" spans="1:37" s="14" customFormat="1" ht="15" customHeight="1" thickBot="1" x14ac:dyDescent="0.25">
      <c r="A6023" s="9"/>
      <c r="B6023" s="18">
        <f>VLOOKUP(C6023,FORNECEDORES!D:E,2,0)</f>
        <v>7736</v>
      </c>
      <c r="C6023" s="19" t="str">
        <f>VLOOKUP(D6023,FORNECEDORES!A:D,4,0)</f>
        <v>27.385.816/0001-37</v>
      </c>
      <c r="D6023" s="13" t="s">
        <v>2591</v>
      </c>
      <c r="E6023" s="20" t="str">
        <f t="shared" si="389"/>
        <v>04 0015</v>
      </c>
      <c r="F6023" s="28" t="s">
        <v>4971</v>
      </c>
      <c r="G6023" s="21" t="str">
        <f>VLOOKUP(E6023,'FILIAIS PETZ'!A:E,5,0)</f>
        <v>PETZ BRASILIA SIA</v>
      </c>
      <c r="H6023" s="20" t="str">
        <f>VLOOKUP(E6023,'FILIAIS PETZ'!A:D,4,0)</f>
        <v>BSIA-DF</v>
      </c>
      <c r="I6023" s="85">
        <v>45569</v>
      </c>
      <c r="J6023" s="84">
        <v>1004671</v>
      </c>
      <c r="K6023" s="9" t="s">
        <v>5858</v>
      </c>
      <c r="L6023" s="29" t="s">
        <v>13543</v>
      </c>
      <c r="M6023" s="46">
        <v>45573</v>
      </c>
      <c r="N6023" s="46">
        <v>45602</v>
      </c>
      <c r="O6023" s="46">
        <v>45582</v>
      </c>
      <c r="P6023" s="83" t="s">
        <v>4990</v>
      </c>
      <c r="Q6023" s="84">
        <v>3</v>
      </c>
      <c r="R6023" s="84">
        <v>1</v>
      </c>
      <c r="S6023" s="84">
        <v>8</v>
      </c>
      <c r="T6023" s="84" t="s">
        <v>32</v>
      </c>
      <c r="U6023" s="84">
        <v>11002</v>
      </c>
      <c r="V6023" s="84">
        <v>11002</v>
      </c>
      <c r="W6023" s="84" t="s">
        <v>5067</v>
      </c>
      <c r="X6023" s="84" t="s">
        <v>4985</v>
      </c>
      <c r="Y6023" s="84" t="s">
        <v>4993</v>
      </c>
      <c r="Z6023" s="84" t="s">
        <v>5020</v>
      </c>
      <c r="AA6023" s="84" t="s">
        <v>5014</v>
      </c>
      <c r="AB6023" s="84" t="s">
        <v>5066</v>
      </c>
      <c r="AC6023" s="84" t="s">
        <v>5006</v>
      </c>
      <c r="AD6023" s="83"/>
      <c r="AE6023" s="20" t="str">
        <f>VLOOKUP(E6023,'FILIAIS PETZ'!A:Q,17,0)</f>
        <v>CO-2</v>
      </c>
      <c r="AF6023" s="20" t="str">
        <f>VLOOKUP(E6023,'FILIAIS PETZ'!A:Q,3,0)</f>
        <v>FELICIO</v>
      </c>
      <c r="AG6023" s="20" t="str">
        <f>VLOOKUP(E6023,'FILIAIS PETZ'!A:Q,2,0)</f>
        <v>R3</v>
      </c>
      <c r="AH6023" s="75">
        <v>1100</v>
      </c>
      <c r="AI6023" s="16" t="s">
        <v>13395</v>
      </c>
      <c r="AJ6023" s="43">
        <f>VLOOKUP(E6023,'FILIAIS PETZ'!$A$2:$K$2000,11,0)</f>
        <v>18328118000451</v>
      </c>
      <c r="AK6023" s="44">
        <f t="shared" si="390"/>
        <v>18328118000451</v>
      </c>
    </row>
    <row r="6024" spans="1:37" s="14" customFormat="1" ht="15" customHeight="1" thickBot="1" x14ac:dyDescent="0.25">
      <c r="A6024" s="9"/>
      <c r="B6024" s="18">
        <f>VLOOKUP(C6024,FORNECEDORES!D:E,2,0)</f>
        <v>7736</v>
      </c>
      <c r="C6024" s="19" t="str">
        <f>VLOOKUP(D6024,FORNECEDORES!A:D,4,0)</f>
        <v>27.385.816/0001-37</v>
      </c>
      <c r="D6024" s="13" t="s">
        <v>2591</v>
      </c>
      <c r="E6024" s="20" t="str">
        <f t="shared" si="389"/>
        <v>04 0142</v>
      </c>
      <c r="F6024" s="28" t="s">
        <v>4931</v>
      </c>
      <c r="G6024" s="21" t="str">
        <f>VLOOKUP(E6024,'FILIAIS PETZ'!A:E,5,0)</f>
        <v>PETZ MIGUEL SUTIL</v>
      </c>
      <c r="H6024" s="20" t="str">
        <f>VLOOKUP(E6024,'FILIAIS PETZ'!A:D,4,0)</f>
        <v>MGST-MT</v>
      </c>
      <c r="I6024" s="85">
        <v>45569</v>
      </c>
      <c r="J6024" s="84">
        <v>1004676</v>
      </c>
      <c r="K6024" s="9" t="s">
        <v>5858</v>
      </c>
      <c r="L6024" s="29" t="s">
        <v>13669</v>
      </c>
      <c r="M6024" s="46">
        <v>45573</v>
      </c>
      <c r="N6024" s="46">
        <v>45595</v>
      </c>
      <c r="O6024" s="46">
        <v>45579</v>
      </c>
      <c r="P6024" s="83" t="s">
        <v>4982</v>
      </c>
      <c r="Q6024" s="84">
        <v>3</v>
      </c>
      <c r="R6024" s="84">
        <v>1</v>
      </c>
      <c r="S6024" s="84">
        <v>8</v>
      </c>
      <c r="T6024" s="84" t="s">
        <v>32</v>
      </c>
      <c r="U6024" s="84">
        <v>11002</v>
      </c>
      <c r="V6024" s="84">
        <v>11002</v>
      </c>
      <c r="W6024" s="84" t="s">
        <v>5024</v>
      </c>
      <c r="X6024" s="84" t="s">
        <v>4985</v>
      </c>
      <c r="Y6024" s="84" t="s">
        <v>5044</v>
      </c>
      <c r="Z6024" s="84" t="s">
        <v>5044</v>
      </c>
      <c r="AA6024" s="84" t="s">
        <v>4989</v>
      </c>
      <c r="AB6024" s="84" t="s">
        <v>12941</v>
      </c>
      <c r="AC6024" s="84" t="s">
        <v>4988</v>
      </c>
      <c r="AD6024" s="83">
        <v>800000248</v>
      </c>
      <c r="AE6024" s="20" t="str">
        <f>VLOOKUP(E6024,'FILIAIS PETZ'!A:Q,17,0)</f>
        <v>CO-3</v>
      </c>
      <c r="AF6024" s="20" t="str">
        <f>VLOOKUP(E6024,'FILIAIS PETZ'!A:Q,3,0)</f>
        <v>FELICIO</v>
      </c>
      <c r="AG6024" s="20" t="str">
        <f>VLOOKUP(E6024,'FILIAIS PETZ'!A:Q,2,0)</f>
        <v>R3</v>
      </c>
      <c r="AH6024" s="75">
        <v>4263</v>
      </c>
      <c r="AI6024" s="16" t="s">
        <v>13396</v>
      </c>
      <c r="AJ6024" s="43">
        <f>VLOOKUP(E6024,'FILIAIS PETZ'!$A$2:$K$2000,11,0)</f>
        <v>18328118013430</v>
      </c>
      <c r="AK6024" s="44">
        <f t="shared" si="390"/>
        <v>18328118013430</v>
      </c>
    </row>
    <row r="6025" spans="1:37" s="14" customFormat="1" ht="15" customHeight="1" thickBot="1" x14ac:dyDescent="0.25">
      <c r="A6025" s="9"/>
      <c r="B6025" s="18">
        <f>VLOOKUP(C6025,FORNECEDORES!D:E,2,0)</f>
        <v>7736</v>
      </c>
      <c r="C6025" s="19" t="str">
        <f>VLOOKUP(D6025,FORNECEDORES!A:D,4,0)</f>
        <v>27.385.816/0001-37</v>
      </c>
      <c r="D6025" s="13" t="s">
        <v>2591</v>
      </c>
      <c r="E6025" s="20" t="str">
        <f t="shared" si="389"/>
        <v>04 0142</v>
      </c>
      <c r="F6025" s="28" t="s">
        <v>4931</v>
      </c>
      <c r="G6025" s="21" t="str">
        <f>VLOOKUP(E6025,'FILIAIS PETZ'!A:E,5,0)</f>
        <v>PETZ MIGUEL SUTIL</v>
      </c>
      <c r="H6025" s="20" t="str">
        <f>VLOOKUP(E6025,'FILIAIS PETZ'!A:D,4,0)</f>
        <v>MGST-MT</v>
      </c>
      <c r="I6025" s="85">
        <v>45569</v>
      </c>
      <c r="J6025" s="84">
        <v>1004677</v>
      </c>
      <c r="K6025" s="9" t="s">
        <v>5858</v>
      </c>
      <c r="L6025" s="29" t="s">
        <v>13670</v>
      </c>
      <c r="M6025" s="46">
        <v>45573</v>
      </c>
      <c r="N6025" s="46">
        <v>45595</v>
      </c>
      <c r="O6025" s="46">
        <v>45579</v>
      </c>
      <c r="P6025" s="83" t="s">
        <v>4982</v>
      </c>
      <c r="Q6025" s="84">
        <v>3</v>
      </c>
      <c r="R6025" s="84">
        <v>1</v>
      </c>
      <c r="S6025" s="84">
        <v>8</v>
      </c>
      <c r="T6025" s="84" t="s">
        <v>32</v>
      </c>
      <c r="U6025" s="84">
        <v>11002</v>
      </c>
      <c r="V6025" s="84">
        <v>11002</v>
      </c>
      <c r="W6025" s="84" t="s">
        <v>5019</v>
      </c>
      <c r="X6025" s="84" t="s">
        <v>4992</v>
      </c>
      <c r="Y6025" s="84" t="s">
        <v>5044</v>
      </c>
      <c r="Z6025" s="84" t="s">
        <v>5044</v>
      </c>
      <c r="AA6025" s="84" t="s">
        <v>5014</v>
      </c>
      <c r="AB6025" s="84" t="s">
        <v>5005</v>
      </c>
      <c r="AC6025" s="84" t="s">
        <v>4988</v>
      </c>
      <c r="AD6025" s="83">
        <v>800000247</v>
      </c>
      <c r="AE6025" s="20" t="str">
        <f>VLOOKUP(E6025,'FILIAIS PETZ'!A:Q,17,0)</f>
        <v>CO-3</v>
      </c>
      <c r="AF6025" s="20" t="str">
        <f>VLOOKUP(E6025,'FILIAIS PETZ'!A:Q,3,0)</f>
        <v>FELICIO</v>
      </c>
      <c r="AG6025" s="20" t="str">
        <f>VLOOKUP(E6025,'FILIAIS PETZ'!A:Q,2,0)</f>
        <v>R3</v>
      </c>
      <c r="AH6025" s="75">
        <v>4060</v>
      </c>
      <c r="AI6025" s="16" t="s">
        <v>13397</v>
      </c>
      <c r="AJ6025" s="43">
        <f>VLOOKUP(E6025,'FILIAIS PETZ'!$A$2:$K$2000,11,0)</f>
        <v>18328118013430</v>
      </c>
      <c r="AK6025" s="44">
        <f t="shared" si="390"/>
        <v>18328118013430</v>
      </c>
    </row>
    <row r="6026" spans="1:37" s="14" customFormat="1" ht="15" customHeight="1" thickBot="1" x14ac:dyDescent="0.25">
      <c r="A6026" s="9"/>
      <c r="B6026" s="18">
        <f>VLOOKUP(C6026,FORNECEDORES!D:E,2,0)</f>
        <v>7736</v>
      </c>
      <c r="C6026" s="19" t="str">
        <f>VLOOKUP(D6026,FORNECEDORES!A:D,4,0)</f>
        <v>27.385.816/0001-37</v>
      </c>
      <c r="D6026" s="13" t="s">
        <v>2591</v>
      </c>
      <c r="E6026" s="20" t="str">
        <f t="shared" si="389"/>
        <v>04 0144</v>
      </c>
      <c r="F6026" s="28" t="s">
        <v>4938</v>
      </c>
      <c r="G6026" s="21" t="str">
        <f>VLOOKUP(E6026,'FILIAIS PETZ'!A:E,5,0)</f>
        <v>PETZ FERNANDO CORREA</v>
      </c>
      <c r="H6026" s="20" t="str">
        <f>VLOOKUP(E6026,'FILIAIS PETZ'!A:D,4,0)</f>
        <v>FCOR-MT</v>
      </c>
      <c r="I6026" s="85">
        <v>45569</v>
      </c>
      <c r="J6026" s="84">
        <v>1004678</v>
      </c>
      <c r="K6026" s="9" t="s">
        <v>5858</v>
      </c>
      <c r="L6026" s="29" t="s">
        <v>13672</v>
      </c>
      <c r="M6026" s="46">
        <v>45573</v>
      </c>
      <c r="N6026" s="46">
        <v>45595</v>
      </c>
      <c r="O6026" s="46">
        <v>45579</v>
      </c>
      <c r="P6026" s="83" t="s">
        <v>4982</v>
      </c>
      <c r="Q6026" s="84">
        <v>3</v>
      </c>
      <c r="R6026" s="84">
        <v>1</v>
      </c>
      <c r="S6026" s="84">
        <v>8</v>
      </c>
      <c r="T6026" s="84" t="s">
        <v>32</v>
      </c>
      <c r="U6026" s="84">
        <v>11002</v>
      </c>
      <c r="V6026" s="84">
        <v>11002</v>
      </c>
      <c r="W6026" s="84" t="s">
        <v>5019</v>
      </c>
      <c r="X6026" s="84" t="s">
        <v>4992</v>
      </c>
      <c r="Y6026" s="84" t="s">
        <v>5044</v>
      </c>
      <c r="Z6026" s="84" t="s">
        <v>5044</v>
      </c>
      <c r="AA6026" s="84" t="s">
        <v>5014</v>
      </c>
      <c r="AB6026" s="84" t="s">
        <v>5005</v>
      </c>
      <c r="AC6026" s="84" t="s">
        <v>4988</v>
      </c>
      <c r="AD6026" s="83">
        <v>800000247</v>
      </c>
      <c r="AE6026" s="20" t="str">
        <f>VLOOKUP(E6026,'FILIAIS PETZ'!A:Q,17,0)</f>
        <v>CO-3</v>
      </c>
      <c r="AF6026" s="20" t="str">
        <f>VLOOKUP(E6026,'FILIAIS PETZ'!A:Q,3,0)</f>
        <v>FELICIO</v>
      </c>
      <c r="AG6026" s="20" t="str">
        <f>VLOOKUP(E6026,'FILIAIS PETZ'!A:Q,2,0)</f>
        <v>R3</v>
      </c>
      <c r="AH6026" s="75">
        <v>4060</v>
      </c>
      <c r="AI6026" s="16" t="s">
        <v>13397</v>
      </c>
      <c r="AJ6026" s="43">
        <f>VLOOKUP(E6026,'FILIAIS PETZ'!$A$2:$K$2000,11,0)</f>
        <v>18328118014169</v>
      </c>
      <c r="AK6026" s="44">
        <f t="shared" si="390"/>
        <v>18328118014169</v>
      </c>
    </row>
    <row r="6027" spans="1:37" s="14" customFormat="1" ht="15" customHeight="1" thickBot="1" x14ac:dyDescent="0.25">
      <c r="A6027" s="9"/>
      <c r="B6027" s="18">
        <f>VLOOKUP(C6027,FORNECEDORES!D:E,2,0)</f>
        <v>7736</v>
      </c>
      <c r="C6027" s="19" t="str">
        <f>VLOOKUP(D6027,FORNECEDORES!A:D,4,0)</f>
        <v>27.385.816/0001-37</v>
      </c>
      <c r="D6027" s="13" t="s">
        <v>2591</v>
      </c>
      <c r="E6027" s="20" t="str">
        <f t="shared" si="389"/>
        <v>04 0200</v>
      </c>
      <c r="F6027" s="28" t="s">
        <v>4960</v>
      </c>
      <c r="G6027" s="21" t="str">
        <f>VLOOKUP(E6027,'FILIAIS PETZ'!A:E,5,0)</f>
        <v>PETZ BRASILIA W3 NORTE</v>
      </c>
      <c r="H6027" s="20" t="str">
        <f>VLOOKUP(E6027,'FILIAIS PETZ'!A:D,4,0)</f>
        <v>W3NT-DF</v>
      </c>
      <c r="I6027" s="85">
        <v>45569</v>
      </c>
      <c r="J6027" s="84">
        <v>1004679</v>
      </c>
      <c r="K6027" s="9" t="s">
        <v>5858</v>
      </c>
      <c r="L6027" s="29" t="s">
        <v>10414</v>
      </c>
      <c r="M6027" s="46">
        <v>45573</v>
      </c>
      <c r="N6027" s="46">
        <v>45602</v>
      </c>
      <c r="O6027" s="46">
        <v>45582</v>
      </c>
      <c r="P6027" s="83" t="s">
        <v>4982</v>
      </c>
      <c r="Q6027" s="84">
        <v>3</v>
      </c>
      <c r="R6027" s="84">
        <v>1</v>
      </c>
      <c r="S6027" s="84">
        <v>8</v>
      </c>
      <c r="T6027" s="84" t="s">
        <v>32</v>
      </c>
      <c r="U6027" s="84">
        <v>11002</v>
      </c>
      <c r="V6027" s="84">
        <v>11002</v>
      </c>
      <c r="W6027" s="84" t="s">
        <v>5057</v>
      </c>
      <c r="X6027" s="84" t="s">
        <v>4985</v>
      </c>
      <c r="Y6027" s="84" t="s">
        <v>5044</v>
      </c>
      <c r="Z6027" s="84" t="s">
        <v>5044</v>
      </c>
      <c r="AA6027" s="84" t="s">
        <v>5014</v>
      </c>
      <c r="AB6027" s="84" t="s">
        <v>12941</v>
      </c>
      <c r="AC6027" s="84" t="s">
        <v>4988</v>
      </c>
      <c r="AD6027" s="83">
        <v>800000258</v>
      </c>
      <c r="AE6027" s="20" t="str">
        <f>VLOOKUP(E6027,'FILIAIS PETZ'!A:Q,17,0)</f>
        <v>CO-2</v>
      </c>
      <c r="AF6027" s="20" t="str">
        <f>VLOOKUP(E6027,'FILIAIS PETZ'!A:Q,3,0)</f>
        <v>FELICIO</v>
      </c>
      <c r="AG6027" s="20" t="str">
        <f>VLOOKUP(E6027,'FILIAIS PETZ'!A:Q,2,0)</f>
        <v>R3</v>
      </c>
      <c r="AH6027" s="75">
        <v>7145.6</v>
      </c>
      <c r="AI6027" s="16" t="s">
        <v>13398</v>
      </c>
      <c r="AJ6027" s="43">
        <f>VLOOKUP(E6027,'FILIAIS PETZ'!$A$2:$K$2000,11,0)</f>
        <v>18328118018660</v>
      </c>
      <c r="AK6027" s="44">
        <f t="shared" si="390"/>
        <v>18328118018660</v>
      </c>
    </row>
    <row r="6028" spans="1:37" s="14" customFormat="1" ht="15" customHeight="1" thickBot="1" x14ac:dyDescent="0.25">
      <c r="A6028" s="9"/>
      <c r="B6028" s="18">
        <f>VLOOKUP(C6028,FORNECEDORES!D:E,2,0)</f>
        <v>7736</v>
      </c>
      <c r="C6028" s="19" t="str">
        <f>VLOOKUP(D6028,FORNECEDORES!A:D,4,0)</f>
        <v>27.385.816/0001-37</v>
      </c>
      <c r="D6028" s="13" t="s">
        <v>2591</v>
      </c>
      <c r="E6028" s="20" t="str">
        <f t="shared" si="389"/>
        <v>04 0144</v>
      </c>
      <c r="F6028" s="28" t="s">
        <v>4938</v>
      </c>
      <c r="G6028" s="21" t="str">
        <f>VLOOKUP(E6028,'FILIAIS PETZ'!A:E,5,0)</f>
        <v>PETZ FERNANDO CORREA</v>
      </c>
      <c r="H6028" s="20" t="str">
        <f>VLOOKUP(E6028,'FILIAIS PETZ'!A:D,4,0)</f>
        <v>FCOR-MT</v>
      </c>
      <c r="I6028" s="85">
        <v>45569</v>
      </c>
      <c r="J6028" s="84">
        <v>1004681</v>
      </c>
      <c r="K6028" s="9" t="s">
        <v>5858</v>
      </c>
      <c r="L6028" s="29" t="s">
        <v>13673</v>
      </c>
      <c r="M6028" s="46">
        <v>45573</v>
      </c>
      <c r="N6028" s="46">
        <v>45595</v>
      </c>
      <c r="O6028" s="46">
        <v>45579</v>
      </c>
      <c r="P6028" s="83" t="s">
        <v>4982</v>
      </c>
      <c r="Q6028" s="84">
        <v>3</v>
      </c>
      <c r="R6028" s="84">
        <v>1</v>
      </c>
      <c r="S6028" s="84">
        <v>8</v>
      </c>
      <c r="T6028" s="84" t="s">
        <v>32</v>
      </c>
      <c r="U6028" s="84">
        <v>11002</v>
      </c>
      <c r="V6028" s="84">
        <v>11002</v>
      </c>
      <c r="W6028" s="84" t="s">
        <v>5019</v>
      </c>
      <c r="X6028" s="84" t="s">
        <v>4985</v>
      </c>
      <c r="Y6028" s="84" t="s">
        <v>5044</v>
      </c>
      <c r="Z6028" s="84" t="s">
        <v>5044</v>
      </c>
      <c r="AA6028" s="84" t="s">
        <v>4989</v>
      </c>
      <c r="AB6028" s="84" t="s">
        <v>12941</v>
      </c>
      <c r="AC6028" s="84" t="s">
        <v>4988</v>
      </c>
      <c r="AD6028" s="83">
        <v>800000248</v>
      </c>
      <c r="AE6028" s="20" t="str">
        <f>VLOOKUP(E6028,'FILIAIS PETZ'!A:Q,17,0)</f>
        <v>CO-3</v>
      </c>
      <c r="AF6028" s="20" t="str">
        <f>VLOOKUP(E6028,'FILIAIS PETZ'!A:Q,3,0)</f>
        <v>FELICIO</v>
      </c>
      <c r="AG6028" s="20" t="str">
        <f>VLOOKUP(E6028,'FILIAIS PETZ'!A:Q,2,0)</f>
        <v>R3</v>
      </c>
      <c r="AH6028" s="75">
        <v>2842</v>
      </c>
      <c r="AI6028" s="16" t="s">
        <v>13399</v>
      </c>
      <c r="AJ6028" s="43">
        <f>VLOOKUP(E6028,'FILIAIS PETZ'!$A$2:$K$2000,11,0)</f>
        <v>18328118014169</v>
      </c>
      <c r="AK6028" s="44">
        <f t="shared" si="390"/>
        <v>18328118014169</v>
      </c>
    </row>
    <row r="6029" spans="1:37" s="14" customFormat="1" ht="15" customHeight="1" thickBot="1" x14ac:dyDescent="0.25">
      <c r="A6029" s="9"/>
      <c r="B6029" s="18">
        <f>VLOOKUP(C6029,FORNECEDORES!D:E,2,0)</f>
        <v>223099</v>
      </c>
      <c r="C6029" s="19" t="str">
        <f>VLOOKUP(D6029,FORNECEDORES!A:D,4,0)</f>
        <v>33.782.083/0001-77</v>
      </c>
      <c r="D6029" s="92" t="s">
        <v>3652</v>
      </c>
      <c r="E6029" s="20" t="str">
        <f t="shared" si="389"/>
        <v>04 0139</v>
      </c>
      <c r="F6029" s="28" t="s">
        <v>4978</v>
      </c>
      <c r="G6029" s="21" t="str">
        <f>VLOOKUP(E6029,'FILIAIS PETZ'!A:E,5,0)</f>
        <v>PETZ PALMAS</v>
      </c>
      <c r="H6029" s="20" t="str">
        <f>VLOOKUP(E6029,'FILIAIS PETZ'!A:D,4,0)</f>
        <v>PMAS-TO</v>
      </c>
      <c r="I6029" s="85">
        <v>45569</v>
      </c>
      <c r="J6029" s="84">
        <v>1004699</v>
      </c>
      <c r="K6029" s="9" t="s">
        <v>5858</v>
      </c>
      <c r="L6029" s="29" t="s">
        <v>8696</v>
      </c>
      <c r="M6029" s="46">
        <v>45573</v>
      </c>
      <c r="N6029" s="46">
        <v>45602</v>
      </c>
      <c r="O6029" s="46">
        <v>45581</v>
      </c>
      <c r="P6029" s="83" t="s">
        <v>4990</v>
      </c>
      <c r="Q6029" s="84">
        <v>3</v>
      </c>
      <c r="R6029" s="84">
        <v>1</v>
      </c>
      <c r="S6029" s="84">
        <v>8</v>
      </c>
      <c r="T6029" s="84" t="s">
        <v>32</v>
      </c>
      <c r="U6029" s="84">
        <v>11002</v>
      </c>
      <c r="V6029" s="84">
        <v>11002</v>
      </c>
      <c r="W6029" s="84" t="s">
        <v>5019</v>
      </c>
      <c r="X6029" s="84" t="s">
        <v>4985</v>
      </c>
      <c r="Y6029" s="84" t="s">
        <v>4993</v>
      </c>
      <c r="Z6029" s="84" t="s">
        <v>5020</v>
      </c>
      <c r="AA6029" s="84" t="s">
        <v>4989</v>
      </c>
      <c r="AB6029" s="84" t="s">
        <v>12941</v>
      </c>
      <c r="AC6029" s="84" t="s">
        <v>5006</v>
      </c>
      <c r="AD6029" s="83"/>
      <c r="AE6029" s="20" t="str">
        <f>VLOOKUP(E6029,'FILIAIS PETZ'!A:Q,17,0)</f>
        <v>CO-2</v>
      </c>
      <c r="AF6029" s="20" t="str">
        <f>VLOOKUP(E6029,'FILIAIS PETZ'!A:Q,3,0)</f>
        <v>FELICIO</v>
      </c>
      <c r="AG6029" s="20" t="str">
        <f>VLOOKUP(E6029,'FILIAIS PETZ'!A:Q,2,0)</f>
        <v>R3</v>
      </c>
      <c r="AH6029" s="75">
        <v>310</v>
      </c>
      <c r="AI6029" s="16" t="s">
        <v>13400</v>
      </c>
      <c r="AJ6029" s="43">
        <f>VLOOKUP(E6029,'FILIAIS PETZ'!$A$2:$K$2000,11,0)</f>
        <v>18328118014088</v>
      </c>
      <c r="AK6029" s="44">
        <f t="shared" si="390"/>
        <v>18328118014088</v>
      </c>
    </row>
    <row r="6030" spans="1:37" s="14" customFormat="1" ht="15" customHeight="1" thickBot="1" x14ac:dyDescent="0.25">
      <c r="A6030" s="9"/>
      <c r="B6030" s="18">
        <f>VLOOKUP(C6030,FORNECEDORES!D:E,2,0)</f>
        <v>223099</v>
      </c>
      <c r="C6030" s="19" t="str">
        <f>VLOOKUP(D6030,FORNECEDORES!A:D,4,0)</f>
        <v>33.782.083/0001-77</v>
      </c>
      <c r="D6030" s="92" t="s">
        <v>3652</v>
      </c>
      <c r="E6030" s="20" t="str">
        <f t="shared" si="389"/>
        <v>04 0139</v>
      </c>
      <c r="F6030" s="28" t="s">
        <v>4978</v>
      </c>
      <c r="G6030" s="21" t="str">
        <f>VLOOKUP(E6030,'FILIAIS PETZ'!A:E,5,0)</f>
        <v>PETZ PALMAS</v>
      </c>
      <c r="H6030" s="20" t="str">
        <f>VLOOKUP(E6030,'FILIAIS PETZ'!A:D,4,0)</f>
        <v>PMAS-TO</v>
      </c>
      <c r="I6030" s="85">
        <v>45569</v>
      </c>
      <c r="J6030" s="84">
        <v>1004701</v>
      </c>
      <c r="K6030" s="9" t="s">
        <v>5858</v>
      </c>
      <c r="L6030" s="29" t="s">
        <v>13709</v>
      </c>
      <c r="M6030" s="46">
        <v>45573</v>
      </c>
      <c r="N6030" s="46">
        <v>45602</v>
      </c>
      <c r="O6030" s="46">
        <v>45581</v>
      </c>
      <c r="P6030" s="83" t="s">
        <v>4990</v>
      </c>
      <c r="Q6030" s="84">
        <v>3</v>
      </c>
      <c r="R6030" s="84">
        <v>1</v>
      </c>
      <c r="S6030" s="84">
        <v>8</v>
      </c>
      <c r="T6030" s="84" t="s">
        <v>32</v>
      </c>
      <c r="U6030" s="84">
        <v>11002</v>
      </c>
      <c r="V6030" s="84">
        <v>11002</v>
      </c>
      <c r="W6030" s="84" t="s">
        <v>5039</v>
      </c>
      <c r="X6030" s="84" t="s">
        <v>4985</v>
      </c>
      <c r="Y6030" s="84" t="s">
        <v>4993</v>
      </c>
      <c r="Z6030" s="84" t="s">
        <v>8408</v>
      </c>
      <c r="AA6030" s="84" t="s">
        <v>4989</v>
      </c>
      <c r="AB6030" s="84" t="s">
        <v>12941</v>
      </c>
      <c r="AC6030" s="84" t="s">
        <v>5006</v>
      </c>
      <c r="AD6030" s="83"/>
      <c r="AE6030" s="20" t="str">
        <f>VLOOKUP(E6030,'FILIAIS PETZ'!A:Q,17,0)</f>
        <v>CO-2</v>
      </c>
      <c r="AF6030" s="20" t="str">
        <f>VLOOKUP(E6030,'FILIAIS PETZ'!A:Q,3,0)</f>
        <v>FELICIO</v>
      </c>
      <c r="AG6030" s="20" t="str">
        <f>VLOOKUP(E6030,'FILIAIS PETZ'!A:Q,2,0)</f>
        <v>R3</v>
      </c>
      <c r="AH6030" s="75">
        <v>530</v>
      </c>
      <c r="AI6030" s="16" t="s">
        <v>13401</v>
      </c>
      <c r="AJ6030" s="43">
        <f>VLOOKUP(E6030,'FILIAIS PETZ'!$A$2:$K$2000,11,0)</f>
        <v>18328118014088</v>
      </c>
      <c r="AK6030" s="44">
        <f t="shared" si="390"/>
        <v>18328118014088</v>
      </c>
    </row>
    <row r="6031" spans="1:37" s="14" customFormat="1" ht="15" customHeight="1" thickBot="1" x14ac:dyDescent="0.25">
      <c r="A6031" s="9"/>
      <c r="B6031" s="18">
        <f>VLOOKUP(C6031,FORNECEDORES!D:E,2,0)</f>
        <v>223099</v>
      </c>
      <c r="C6031" s="19" t="str">
        <f>VLOOKUP(D6031,FORNECEDORES!A:D,4,0)</f>
        <v>33.782.083/0001-77</v>
      </c>
      <c r="D6031" s="92" t="s">
        <v>3652</v>
      </c>
      <c r="E6031" s="20" t="str">
        <f t="shared" si="389"/>
        <v>04 0139</v>
      </c>
      <c r="F6031" s="28" t="s">
        <v>4978</v>
      </c>
      <c r="G6031" s="21" t="str">
        <f>VLOOKUP(E6031,'FILIAIS PETZ'!A:E,5,0)</f>
        <v>PETZ PALMAS</v>
      </c>
      <c r="H6031" s="20" t="str">
        <f>VLOOKUP(E6031,'FILIAIS PETZ'!A:D,4,0)</f>
        <v>PMAS-TO</v>
      </c>
      <c r="I6031" s="85">
        <v>45569</v>
      </c>
      <c r="J6031" s="84">
        <v>1004702</v>
      </c>
      <c r="K6031" s="9" t="s">
        <v>5858</v>
      </c>
      <c r="L6031" s="29" t="s">
        <v>8876</v>
      </c>
      <c r="M6031" s="46">
        <v>45573</v>
      </c>
      <c r="N6031" s="46">
        <v>45602</v>
      </c>
      <c r="O6031" s="46">
        <v>45581</v>
      </c>
      <c r="P6031" s="83" t="s">
        <v>4982</v>
      </c>
      <c r="Q6031" s="84">
        <v>3</v>
      </c>
      <c r="R6031" s="84">
        <v>1</v>
      </c>
      <c r="S6031" s="84">
        <v>8</v>
      </c>
      <c r="T6031" s="84" t="s">
        <v>32</v>
      </c>
      <c r="U6031" s="84">
        <v>11002</v>
      </c>
      <c r="V6031" s="84">
        <v>11002</v>
      </c>
      <c r="W6031" s="84" t="s">
        <v>5042</v>
      </c>
      <c r="X6031" s="84" t="s">
        <v>4985</v>
      </c>
      <c r="Y6031" s="84" t="s">
        <v>5044</v>
      </c>
      <c r="Z6031" s="84" t="s">
        <v>5044</v>
      </c>
      <c r="AA6031" s="84" t="s">
        <v>4989</v>
      </c>
      <c r="AB6031" s="84" t="s">
        <v>12941</v>
      </c>
      <c r="AC6031" s="84" t="s">
        <v>4988</v>
      </c>
      <c r="AD6031" s="83">
        <v>800000421</v>
      </c>
      <c r="AE6031" s="20" t="str">
        <f>VLOOKUP(E6031,'FILIAIS PETZ'!A:Q,17,0)</f>
        <v>CO-2</v>
      </c>
      <c r="AF6031" s="20" t="str">
        <f>VLOOKUP(E6031,'FILIAIS PETZ'!A:Q,3,0)</f>
        <v>FELICIO</v>
      </c>
      <c r="AG6031" s="20" t="str">
        <f>VLOOKUP(E6031,'FILIAIS PETZ'!A:Q,2,0)</f>
        <v>R3</v>
      </c>
      <c r="AH6031" s="75">
        <v>1700</v>
      </c>
      <c r="AI6031" s="16" t="s">
        <v>13402</v>
      </c>
      <c r="AJ6031" s="43">
        <f>VLOOKUP(E6031,'FILIAIS PETZ'!$A$2:$K$2000,11,0)</f>
        <v>18328118014088</v>
      </c>
      <c r="AK6031" s="44">
        <f t="shared" si="390"/>
        <v>18328118014088</v>
      </c>
    </row>
    <row r="6032" spans="1:37" s="14" customFormat="1" ht="15" customHeight="1" thickBot="1" x14ac:dyDescent="0.25">
      <c r="A6032" s="9"/>
      <c r="B6032" s="18">
        <f>VLOOKUP(C6032,FORNECEDORES!D:E,2,0)</f>
        <v>223099</v>
      </c>
      <c r="C6032" s="19" t="str">
        <f>VLOOKUP(D6032,FORNECEDORES!A:D,4,0)</f>
        <v>33.782.083/0001-77</v>
      </c>
      <c r="D6032" s="92" t="s">
        <v>3652</v>
      </c>
      <c r="E6032" s="20" t="str">
        <f t="shared" si="389"/>
        <v>04 0139</v>
      </c>
      <c r="F6032" s="28" t="s">
        <v>4978</v>
      </c>
      <c r="G6032" s="21" t="str">
        <f>VLOOKUP(E6032,'FILIAIS PETZ'!A:E,5,0)</f>
        <v>PETZ PALMAS</v>
      </c>
      <c r="H6032" s="20" t="str">
        <f>VLOOKUP(E6032,'FILIAIS PETZ'!A:D,4,0)</f>
        <v>PMAS-TO</v>
      </c>
      <c r="I6032" s="85">
        <v>45569</v>
      </c>
      <c r="J6032" s="84">
        <v>1004704</v>
      </c>
      <c r="K6032" s="9"/>
      <c r="L6032" s="29"/>
      <c r="M6032" s="46"/>
      <c r="N6032" s="46"/>
      <c r="O6032" s="46"/>
      <c r="P6032" s="83" t="s">
        <v>4990</v>
      </c>
      <c r="Q6032" s="84">
        <v>3</v>
      </c>
      <c r="R6032" s="84">
        <v>1</v>
      </c>
      <c r="S6032" s="84">
        <v>8</v>
      </c>
      <c r="T6032" s="84" t="s">
        <v>32</v>
      </c>
      <c r="U6032" s="84">
        <v>11002</v>
      </c>
      <c r="V6032" s="84">
        <v>11002</v>
      </c>
      <c r="W6032" s="84" t="s">
        <v>5119</v>
      </c>
      <c r="X6032" s="84" t="s">
        <v>4985</v>
      </c>
      <c r="Y6032" s="84" t="s">
        <v>5044</v>
      </c>
      <c r="Z6032" s="84" t="s">
        <v>8408</v>
      </c>
      <c r="AA6032" s="84" t="s">
        <v>4989</v>
      </c>
      <c r="AB6032" s="84" t="s">
        <v>12941</v>
      </c>
      <c r="AC6032" s="84" t="s">
        <v>5006</v>
      </c>
      <c r="AD6032" s="83"/>
      <c r="AE6032" s="20" t="str">
        <f>VLOOKUP(E6032,'FILIAIS PETZ'!A:Q,17,0)</f>
        <v>CO-2</v>
      </c>
      <c r="AF6032" s="20" t="str">
        <f>VLOOKUP(E6032,'FILIAIS PETZ'!A:Q,3,0)</f>
        <v>FELICIO</v>
      </c>
      <c r="AG6032" s="20" t="str">
        <f>VLOOKUP(E6032,'FILIAIS PETZ'!A:Q,2,0)</f>
        <v>R3</v>
      </c>
      <c r="AH6032" s="75">
        <v>380</v>
      </c>
      <c r="AI6032" s="16" t="s">
        <v>13403</v>
      </c>
      <c r="AJ6032" s="43">
        <f>VLOOKUP(E6032,'FILIAIS PETZ'!$A$2:$K$2000,11,0)</f>
        <v>18328118014088</v>
      </c>
      <c r="AK6032" s="44">
        <f t="shared" si="390"/>
        <v>18328118014088</v>
      </c>
    </row>
    <row r="6033" spans="1:37" s="14" customFormat="1" ht="15" customHeight="1" thickBot="1" x14ac:dyDescent="0.25">
      <c r="A6033" s="9"/>
      <c r="B6033" s="18">
        <f>VLOOKUP(C6033,FORNECEDORES!D:E,2,0)</f>
        <v>223099</v>
      </c>
      <c r="C6033" s="19" t="str">
        <f>VLOOKUP(D6033,FORNECEDORES!A:D,4,0)</f>
        <v>33.782.083/0001-77</v>
      </c>
      <c r="D6033" s="92" t="s">
        <v>3652</v>
      </c>
      <c r="E6033" s="20" t="str">
        <f t="shared" si="389"/>
        <v>04 0139</v>
      </c>
      <c r="F6033" s="28" t="s">
        <v>4978</v>
      </c>
      <c r="G6033" s="21" t="str">
        <f>VLOOKUP(E6033,'FILIAIS PETZ'!A:E,5,0)</f>
        <v>PETZ PALMAS</v>
      </c>
      <c r="H6033" s="20" t="str">
        <f>VLOOKUP(E6033,'FILIAIS PETZ'!A:D,4,0)</f>
        <v>PMAS-TO</v>
      </c>
      <c r="I6033" s="85">
        <v>45569</v>
      </c>
      <c r="J6033" s="84">
        <v>1004708</v>
      </c>
      <c r="K6033" s="9" t="s">
        <v>5858</v>
      </c>
      <c r="L6033" s="29" t="s">
        <v>8949</v>
      </c>
      <c r="M6033" s="46">
        <v>45573</v>
      </c>
      <c r="N6033" s="46">
        <v>45602</v>
      </c>
      <c r="O6033" s="46">
        <v>45581</v>
      </c>
      <c r="P6033" s="83" t="s">
        <v>4990</v>
      </c>
      <c r="Q6033" s="84">
        <v>3</v>
      </c>
      <c r="R6033" s="84">
        <v>1</v>
      </c>
      <c r="S6033" s="84">
        <v>8</v>
      </c>
      <c r="T6033" s="84" t="s">
        <v>32</v>
      </c>
      <c r="U6033" s="84">
        <v>11002</v>
      </c>
      <c r="V6033" s="84">
        <v>11002</v>
      </c>
      <c r="W6033" s="84" t="s">
        <v>5021</v>
      </c>
      <c r="X6033" s="84" t="s">
        <v>4985</v>
      </c>
      <c r="Y6033" s="84" t="s">
        <v>4993</v>
      </c>
      <c r="Z6033" s="84" t="s">
        <v>8408</v>
      </c>
      <c r="AA6033" s="84" t="s">
        <v>4989</v>
      </c>
      <c r="AB6033" s="84" t="s">
        <v>12941</v>
      </c>
      <c r="AC6033" s="84" t="s">
        <v>5006</v>
      </c>
      <c r="AD6033" s="83"/>
      <c r="AE6033" s="20" t="str">
        <f>VLOOKUP(E6033,'FILIAIS PETZ'!A:Q,17,0)</f>
        <v>CO-2</v>
      </c>
      <c r="AF6033" s="20" t="str">
        <f>VLOOKUP(E6033,'FILIAIS PETZ'!A:Q,3,0)</f>
        <v>FELICIO</v>
      </c>
      <c r="AG6033" s="20" t="str">
        <f>VLOOKUP(E6033,'FILIAIS PETZ'!A:Q,2,0)</f>
        <v>R3</v>
      </c>
      <c r="AH6033" s="75">
        <v>750</v>
      </c>
      <c r="AI6033" s="16" t="s">
        <v>13404</v>
      </c>
      <c r="AJ6033" s="43">
        <f>VLOOKUP(E6033,'FILIAIS PETZ'!$A$2:$K$2000,11,0)</f>
        <v>18328118014088</v>
      </c>
      <c r="AK6033" s="44">
        <f t="shared" si="390"/>
        <v>18328118014088</v>
      </c>
    </row>
    <row r="6034" spans="1:37" s="14" customFormat="1" ht="15" customHeight="1" thickBot="1" x14ac:dyDescent="0.25">
      <c r="A6034" s="9"/>
      <c r="B6034" s="18">
        <f>VLOOKUP(C6034,FORNECEDORES!D:E,2,0)</f>
        <v>223099</v>
      </c>
      <c r="C6034" s="19" t="str">
        <f>VLOOKUP(D6034,FORNECEDORES!A:D,4,0)</f>
        <v>33.782.083/0001-77</v>
      </c>
      <c r="D6034" s="92" t="s">
        <v>3652</v>
      </c>
      <c r="E6034" s="20" t="str">
        <f t="shared" si="389"/>
        <v>04 0139</v>
      </c>
      <c r="F6034" s="28" t="s">
        <v>4978</v>
      </c>
      <c r="G6034" s="21" t="str">
        <f>VLOOKUP(E6034,'FILIAIS PETZ'!A:E,5,0)</f>
        <v>PETZ PALMAS</v>
      </c>
      <c r="H6034" s="20" t="str">
        <f>VLOOKUP(E6034,'FILIAIS PETZ'!A:D,4,0)</f>
        <v>PMAS-TO</v>
      </c>
      <c r="I6034" s="85">
        <v>45569</v>
      </c>
      <c r="J6034" s="84">
        <v>1004714</v>
      </c>
      <c r="K6034" s="9" t="s">
        <v>5858</v>
      </c>
      <c r="L6034" s="29" t="s">
        <v>13710</v>
      </c>
      <c r="M6034" s="46">
        <v>45573</v>
      </c>
      <c r="N6034" s="46">
        <v>45602</v>
      </c>
      <c r="O6034" s="46">
        <v>45581</v>
      </c>
      <c r="P6034" s="83" t="s">
        <v>4990</v>
      </c>
      <c r="Q6034" s="84">
        <v>3</v>
      </c>
      <c r="R6034" s="84">
        <v>1</v>
      </c>
      <c r="S6034" s="84">
        <v>8</v>
      </c>
      <c r="T6034" s="84" t="s">
        <v>32</v>
      </c>
      <c r="U6034" s="84">
        <v>11002</v>
      </c>
      <c r="V6034" s="84">
        <v>11002</v>
      </c>
      <c r="W6034" s="84" t="s">
        <v>5039</v>
      </c>
      <c r="X6034" s="84" t="s">
        <v>4985</v>
      </c>
      <c r="Y6034" s="84" t="s">
        <v>4993</v>
      </c>
      <c r="Z6034" s="84" t="s">
        <v>8408</v>
      </c>
      <c r="AA6034" s="84" t="s">
        <v>4989</v>
      </c>
      <c r="AB6034" s="84" t="s">
        <v>12941</v>
      </c>
      <c r="AC6034" s="84" t="s">
        <v>5006</v>
      </c>
      <c r="AD6034" s="83"/>
      <c r="AE6034" s="20" t="str">
        <f>VLOOKUP(E6034,'FILIAIS PETZ'!A:Q,17,0)</f>
        <v>CO-2</v>
      </c>
      <c r="AF6034" s="20" t="str">
        <f>VLOOKUP(E6034,'FILIAIS PETZ'!A:Q,3,0)</f>
        <v>FELICIO</v>
      </c>
      <c r="AG6034" s="20" t="str">
        <f>VLOOKUP(E6034,'FILIAIS PETZ'!A:Q,2,0)</f>
        <v>R3</v>
      </c>
      <c r="AH6034" s="75">
        <v>400</v>
      </c>
      <c r="AI6034" s="16" t="s">
        <v>13405</v>
      </c>
      <c r="AJ6034" s="43">
        <f>VLOOKUP(E6034,'FILIAIS PETZ'!$A$2:$K$2000,11,0)</f>
        <v>18328118014088</v>
      </c>
      <c r="AK6034" s="44">
        <f t="shared" si="390"/>
        <v>18328118014088</v>
      </c>
    </row>
    <row r="6035" spans="1:37" s="14" customFormat="1" ht="15" customHeight="1" thickBot="1" x14ac:dyDescent="0.25">
      <c r="A6035" s="9"/>
      <c r="B6035" s="18">
        <f>VLOOKUP(C6035,FORNECEDORES!D:E,2,0)</f>
        <v>223099</v>
      </c>
      <c r="C6035" s="19" t="str">
        <f>VLOOKUP(D6035,FORNECEDORES!A:D,4,0)</f>
        <v>33.782.083/0001-77</v>
      </c>
      <c r="D6035" s="92" t="s">
        <v>3652</v>
      </c>
      <c r="E6035" s="20" t="str">
        <f t="shared" si="389"/>
        <v>04 0139</v>
      </c>
      <c r="F6035" s="28" t="s">
        <v>4978</v>
      </c>
      <c r="G6035" s="21" t="str">
        <f>VLOOKUP(E6035,'FILIAIS PETZ'!A:E,5,0)</f>
        <v>PETZ PALMAS</v>
      </c>
      <c r="H6035" s="20" t="str">
        <f>VLOOKUP(E6035,'FILIAIS PETZ'!A:D,4,0)</f>
        <v>PMAS-TO</v>
      </c>
      <c r="I6035" s="85">
        <v>45569</v>
      </c>
      <c r="J6035" s="84">
        <v>1004716</v>
      </c>
      <c r="K6035" s="9" t="s">
        <v>5858</v>
      </c>
      <c r="L6035" s="29" t="s">
        <v>13711</v>
      </c>
      <c r="M6035" s="46">
        <v>45573</v>
      </c>
      <c r="N6035" s="46">
        <v>45602</v>
      </c>
      <c r="O6035" s="46">
        <v>45581</v>
      </c>
      <c r="P6035" s="83" t="s">
        <v>4990</v>
      </c>
      <c r="Q6035" s="84">
        <v>3</v>
      </c>
      <c r="R6035" s="84">
        <v>1</v>
      </c>
      <c r="S6035" s="84">
        <v>8</v>
      </c>
      <c r="T6035" s="84" t="s">
        <v>32</v>
      </c>
      <c r="U6035" s="84">
        <v>11002</v>
      </c>
      <c r="V6035" s="84">
        <v>11002</v>
      </c>
      <c r="W6035" s="84" t="s">
        <v>5024</v>
      </c>
      <c r="X6035" s="84" t="s">
        <v>4985</v>
      </c>
      <c r="Y6035" s="84" t="s">
        <v>4993</v>
      </c>
      <c r="Z6035" s="84" t="s">
        <v>8408</v>
      </c>
      <c r="AA6035" s="84" t="s">
        <v>4989</v>
      </c>
      <c r="AB6035" s="84" t="s">
        <v>12941</v>
      </c>
      <c r="AC6035" s="84" t="s">
        <v>5006</v>
      </c>
      <c r="AD6035" s="83"/>
      <c r="AE6035" s="20" t="str">
        <f>VLOOKUP(E6035,'FILIAIS PETZ'!A:Q,17,0)</f>
        <v>CO-2</v>
      </c>
      <c r="AF6035" s="20" t="str">
        <f>VLOOKUP(E6035,'FILIAIS PETZ'!A:Q,3,0)</f>
        <v>FELICIO</v>
      </c>
      <c r="AG6035" s="20" t="str">
        <f>VLOOKUP(E6035,'FILIAIS PETZ'!A:Q,2,0)</f>
        <v>R3</v>
      </c>
      <c r="AH6035" s="75">
        <v>980</v>
      </c>
      <c r="AI6035" s="16" t="s">
        <v>13406</v>
      </c>
      <c r="AJ6035" s="43">
        <f>VLOOKUP(E6035,'FILIAIS PETZ'!$A$2:$K$2000,11,0)</f>
        <v>18328118014088</v>
      </c>
      <c r="AK6035" s="44">
        <f t="shared" si="390"/>
        <v>18328118014088</v>
      </c>
    </row>
    <row r="6036" spans="1:37" s="14" customFormat="1" ht="15" customHeight="1" thickBot="1" x14ac:dyDescent="0.25">
      <c r="A6036" s="9"/>
      <c r="B6036" s="18">
        <f>VLOOKUP(C6036,FORNECEDORES!D:E,2,0)</f>
        <v>223099</v>
      </c>
      <c r="C6036" s="19" t="str">
        <f>VLOOKUP(D6036,FORNECEDORES!A:D,4,0)</f>
        <v>33.782.083/0001-77</v>
      </c>
      <c r="D6036" s="92" t="s">
        <v>3652</v>
      </c>
      <c r="E6036" s="20" t="str">
        <f t="shared" si="389"/>
        <v>04 0139</v>
      </c>
      <c r="F6036" s="28" t="s">
        <v>4978</v>
      </c>
      <c r="G6036" s="21" t="str">
        <f>VLOOKUP(E6036,'FILIAIS PETZ'!A:E,5,0)</f>
        <v>PETZ PALMAS</v>
      </c>
      <c r="H6036" s="20" t="str">
        <f>VLOOKUP(E6036,'FILIAIS PETZ'!A:D,4,0)</f>
        <v>PMAS-TO</v>
      </c>
      <c r="I6036" s="85">
        <v>45569</v>
      </c>
      <c r="J6036" s="84">
        <v>1004718</v>
      </c>
      <c r="K6036" s="9" t="s">
        <v>5858</v>
      </c>
      <c r="L6036" s="29" t="s">
        <v>13712</v>
      </c>
      <c r="M6036" s="46">
        <v>45573</v>
      </c>
      <c r="N6036" s="46">
        <v>45602</v>
      </c>
      <c r="O6036" s="46">
        <v>45581</v>
      </c>
      <c r="P6036" s="83" t="s">
        <v>4990</v>
      </c>
      <c r="Q6036" s="84">
        <v>3</v>
      </c>
      <c r="R6036" s="84">
        <v>1</v>
      </c>
      <c r="S6036" s="84">
        <v>8</v>
      </c>
      <c r="T6036" s="84" t="s">
        <v>32</v>
      </c>
      <c r="U6036" s="84">
        <v>11002</v>
      </c>
      <c r="V6036" s="84">
        <v>11002</v>
      </c>
      <c r="W6036" s="84" t="s">
        <v>4984</v>
      </c>
      <c r="X6036" s="84" t="s">
        <v>4985</v>
      </c>
      <c r="Y6036" s="84" t="s">
        <v>4993</v>
      </c>
      <c r="Z6036" s="84" t="s">
        <v>5020</v>
      </c>
      <c r="AA6036" s="84" t="s">
        <v>4989</v>
      </c>
      <c r="AB6036" s="84" t="s">
        <v>12941</v>
      </c>
      <c r="AC6036" s="84" t="s">
        <v>5006</v>
      </c>
      <c r="AD6036" s="83"/>
      <c r="AE6036" s="20" t="str">
        <f>VLOOKUP(E6036,'FILIAIS PETZ'!A:Q,17,0)</f>
        <v>CO-2</v>
      </c>
      <c r="AF6036" s="20" t="str">
        <f>VLOOKUP(E6036,'FILIAIS PETZ'!A:Q,3,0)</f>
        <v>FELICIO</v>
      </c>
      <c r="AG6036" s="20" t="str">
        <f>VLOOKUP(E6036,'FILIAIS PETZ'!A:Q,2,0)</f>
        <v>R3</v>
      </c>
      <c r="AH6036" s="75">
        <v>1255</v>
      </c>
      <c r="AI6036" s="16" t="s">
        <v>13407</v>
      </c>
      <c r="AJ6036" s="43">
        <f>VLOOKUP(E6036,'FILIAIS PETZ'!$A$2:$K$2000,11,0)</f>
        <v>18328118014088</v>
      </c>
      <c r="AK6036" s="44">
        <f t="shared" si="390"/>
        <v>18328118014088</v>
      </c>
    </row>
    <row r="6037" spans="1:37" s="14" customFormat="1" ht="15" customHeight="1" thickBot="1" x14ac:dyDescent="0.25">
      <c r="A6037" s="9"/>
      <c r="B6037" s="18">
        <f>VLOOKUP(C6037,FORNECEDORES!D:E,2,0)</f>
        <v>530375</v>
      </c>
      <c r="C6037" s="19" t="str">
        <f>VLOOKUP(D6037,FORNECEDORES!A:D,4,0)</f>
        <v>23.080.842/0001-04</v>
      </c>
      <c r="D6037" s="13" t="s">
        <v>4370</v>
      </c>
      <c r="E6037" s="20" t="str">
        <f t="shared" si="389"/>
        <v>04 0010</v>
      </c>
      <c r="F6037" s="28" t="s">
        <v>8983</v>
      </c>
      <c r="G6037" s="21" t="str">
        <f>VLOOKUP(E6037,'FILIAIS PETZ'!A:E,5,0)</f>
        <v>PETZ SANTA CECILIA</v>
      </c>
      <c r="H6037" s="20" t="str">
        <f>VLOOKUP(E6037,'FILIAIS PETZ'!A:D,4,0)</f>
        <v>STCE-SP</v>
      </c>
      <c r="I6037" s="85">
        <v>45569</v>
      </c>
      <c r="J6037" s="84">
        <v>1004722</v>
      </c>
      <c r="K6037" s="9" t="s">
        <v>5858</v>
      </c>
      <c r="L6037" s="29" t="s">
        <v>13804</v>
      </c>
      <c r="M6037" s="46">
        <v>45574</v>
      </c>
      <c r="N6037" s="46">
        <v>45602</v>
      </c>
      <c r="O6037" s="46">
        <v>45583</v>
      </c>
      <c r="P6037" s="83" t="s">
        <v>4990</v>
      </c>
      <c r="Q6037" s="84">
        <v>3</v>
      </c>
      <c r="R6037" s="84">
        <v>1</v>
      </c>
      <c r="S6037" s="84">
        <v>8</v>
      </c>
      <c r="T6037" s="84" t="s">
        <v>32</v>
      </c>
      <c r="U6037" s="84">
        <v>11002</v>
      </c>
      <c r="V6037" s="84">
        <v>11002</v>
      </c>
      <c r="W6037" s="84" t="s">
        <v>5034</v>
      </c>
      <c r="X6037" s="84" t="s">
        <v>4985</v>
      </c>
      <c r="Y6037" s="84" t="s">
        <v>4993</v>
      </c>
      <c r="Z6037" s="84" t="s">
        <v>4993</v>
      </c>
      <c r="AA6037" s="84" t="s">
        <v>4989</v>
      </c>
      <c r="AB6037" s="84" t="s">
        <v>12941</v>
      </c>
      <c r="AC6037" s="84" t="s">
        <v>5006</v>
      </c>
      <c r="AD6037" s="83"/>
      <c r="AE6037" s="20" t="str">
        <f>VLOOKUP(E6037,'FILIAIS PETZ'!A:Q,17,0)</f>
        <v>SP2</v>
      </c>
      <c r="AF6037" s="20" t="str">
        <f>VLOOKUP(E6037,'FILIAIS PETZ'!A:Q,3,0)</f>
        <v>FELICIO</v>
      </c>
      <c r="AG6037" s="20" t="str">
        <f>VLOOKUP(E6037,'FILIAIS PETZ'!A:Q,2,0)</f>
        <v>R3</v>
      </c>
      <c r="AH6037" s="75">
        <v>1750</v>
      </c>
      <c r="AI6037" s="16" t="s">
        <v>13408</v>
      </c>
      <c r="AJ6037" s="43">
        <f>VLOOKUP(E6037,'FILIAIS PETZ'!$A$2:$K$2000,11,0)</f>
        <v>18328118001938</v>
      </c>
      <c r="AK6037" s="44">
        <f t="shared" si="390"/>
        <v>18328118001938</v>
      </c>
    </row>
    <row r="6038" spans="1:37" s="14" customFormat="1" ht="15" customHeight="1" thickBot="1" x14ac:dyDescent="0.25">
      <c r="A6038" s="9"/>
      <c r="B6038" s="18">
        <f>VLOOKUP(C6038,FORNECEDORES!D:E,2,0)</f>
        <v>530375</v>
      </c>
      <c r="C6038" s="19" t="str">
        <f>VLOOKUP(D6038,FORNECEDORES!A:D,4,0)</f>
        <v>23.080.842/0001-04</v>
      </c>
      <c r="D6038" s="13" t="s">
        <v>4370</v>
      </c>
      <c r="E6038" s="20" t="str">
        <f t="shared" si="389"/>
        <v>04 0060</v>
      </c>
      <c r="F6038" s="28" t="s">
        <v>8625</v>
      </c>
      <c r="G6038" s="21" t="str">
        <f>VLOOKUP(E6038,'FILIAIS PETZ'!A:E,5,0)</f>
        <v>PETZ PACAEMBU</v>
      </c>
      <c r="H6038" s="20" t="str">
        <f>VLOOKUP(E6038,'FILIAIS PETZ'!A:D,4,0)</f>
        <v>PCBU-SP</v>
      </c>
      <c r="I6038" s="85">
        <v>45569</v>
      </c>
      <c r="J6038" s="84">
        <v>1004723</v>
      </c>
      <c r="K6038" s="9" t="s">
        <v>5858</v>
      </c>
      <c r="L6038" s="29" t="s">
        <v>13802</v>
      </c>
      <c r="M6038" s="46">
        <v>45574</v>
      </c>
      <c r="N6038" s="46">
        <v>45602</v>
      </c>
      <c r="O6038" s="46">
        <v>45583</v>
      </c>
      <c r="P6038" s="83" t="s">
        <v>4990</v>
      </c>
      <c r="Q6038" s="84">
        <v>3</v>
      </c>
      <c r="R6038" s="84">
        <v>1</v>
      </c>
      <c r="S6038" s="84">
        <v>8</v>
      </c>
      <c r="T6038" s="84" t="s">
        <v>32</v>
      </c>
      <c r="U6038" s="84">
        <v>11002</v>
      </c>
      <c r="V6038" s="84">
        <v>11002</v>
      </c>
      <c r="W6038" s="84" t="s">
        <v>5019</v>
      </c>
      <c r="X6038" s="84" t="s">
        <v>4985</v>
      </c>
      <c r="Y6038" s="84" t="s">
        <v>4993</v>
      </c>
      <c r="Z6038" s="84" t="s">
        <v>4993</v>
      </c>
      <c r="AA6038" s="84" t="s">
        <v>13362</v>
      </c>
      <c r="AB6038" s="84" t="s">
        <v>12941</v>
      </c>
      <c r="AC6038" s="84" t="s">
        <v>5006</v>
      </c>
      <c r="AD6038" s="83"/>
      <c r="AE6038" s="20" t="str">
        <f>VLOOKUP(E6038,'FILIAIS PETZ'!A:Q,17,0)</f>
        <v>SP2</v>
      </c>
      <c r="AF6038" s="20" t="str">
        <f>VLOOKUP(E6038,'FILIAIS PETZ'!A:Q,3,0)</f>
        <v>FELICIO</v>
      </c>
      <c r="AG6038" s="20" t="str">
        <f>VLOOKUP(E6038,'FILIAIS PETZ'!A:Q,2,0)</f>
        <v>R3</v>
      </c>
      <c r="AH6038" s="75">
        <v>530</v>
      </c>
      <c r="AI6038" s="16" t="s">
        <v>13409</v>
      </c>
      <c r="AJ6038" s="43">
        <f>VLOOKUP(E6038,'FILIAIS PETZ'!$A$2:$K$2000,11,0)</f>
        <v>18328118006220</v>
      </c>
      <c r="AK6038" s="44">
        <f t="shared" si="390"/>
        <v>18328118006220</v>
      </c>
    </row>
    <row r="6039" spans="1:37" s="14" customFormat="1" ht="15" customHeight="1" thickBot="1" x14ac:dyDescent="0.25">
      <c r="A6039" s="9"/>
      <c r="B6039" s="18">
        <f>VLOOKUP(C6039,FORNECEDORES!D:E,2,0)</f>
        <v>530375</v>
      </c>
      <c r="C6039" s="19" t="str">
        <f>VLOOKUP(D6039,FORNECEDORES!A:D,4,0)</f>
        <v>23.080.842/0001-04</v>
      </c>
      <c r="D6039" s="13" t="s">
        <v>4370</v>
      </c>
      <c r="E6039" s="20" t="str">
        <f t="shared" si="389"/>
        <v>04 0010</v>
      </c>
      <c r="F6039" s="28" t="s">
        <v>8983</v>
      </c>
      <c r="G6039" s="21" t="str">
        <f>VLOOKUP(E6039,'FILIAIS PETZ'!A:E,5,0)</f>
        <v>PETZ SANTA CECILIA</v>
      </c>
      <c r="H6039" s="20" t="str">
        <f>VLOOKUP(E6039,'FILIAIS PETZ'!A:D,4,0)</f>
        <v>STCE-SP</v>
      </c>
      <c r="I6039" s="85">
        <v>45569</v>
      </c>
      <c r="J6039" s="84">
        <v>1004726</v>
      </c>
      <c r="K6039" s="9" t="s">
        <v>5858</v>
      </c>
      <c r="L6039" s="29" t="s">
        <v>13805</v>
      </c>
      <c r="M6039" s="46">
        <v>45574</v>
      </c>
      <c r="N6039" s="46">
        <v>45602</v>
      </c>
      <c r="O6039" s="46">
        <v>45583</v>
      </c>
      <c r="P6039" s="83" t="s">
        <v>4990</v>
      </c>
      <c r="Q6039" s="84">
        <v>3</v>
      </c>
      <c r="R6039" s="84">
        <v>1</v>
      </c>
      <c r="S6039" s="84">
        <v>8</v>
      </c>
      <c r="T6039" s="84" t="s">
        <v>32</v>
      </c>
      <c r="U6039" s="84">
        <v>11002</v>
      </c>
      <c r="V6039" s="84">
        <v>11002</v>
      </c>
      <c r="W6039" s="84" t="s">
        <v>5019</v>
      </c>
      <c r="X6039" s="84" t="s">
        <v>4985</v>
      </c>
      <c r="Y6039" s="84" t="s">
        <v>4997</v>
      </c>
      <c r="Z6039" s="84" t="s">
        <v>4993</v>
      </c>
      <c r="AA6039" s="84" t="s">
        <v>5099</v>
      </c>
      <c r="AB6039" s="84" t="s">
        <v>5066</v>
      </c>
      <c r="AC6039" s="84" t="s">
        <v>5006</v>
      </c>
      <c r="AD6039" s="83"/>
      <c r="AE6039" s="20" t="str">
        <f>VLOOKUP(E6039,'FILIAIS PETZ'!A:Q,17,0)</f>
        <v>SP2</v>
      </c>
      <c r="AF6039" s="20" t="str">
        <f>VLOOKUP(E6039,'FILIAIS PETZ'!A:Q,3,0)</f>
        <v>FELICIO</v>
      </c>
      <c r="AG6039" s="20" t="str">
        <f>VLOOKUP(E6039,'FILIAIS PETZ'!A:Q,2,0)</f>
        <v>R3</v>
      </c>
      <c r="AH6039" s="75">
        <v>850</v>
      </c>
      <c r="AI6039" s="16" t="s">
        <v>13410</v>
      </c>
      <c r="AJ6039" s="43">
        <f>VLOOKUP(E6039,'FILIAIS PETZ'!$A$2:$K$2000,11,0)</f>
        <v>18328118001938</v>
      </c>
      <c r="AK6039" s="44">
        <f t="shared" si="390"/>
        <v>18328118001938</v>
      </c>
    </row>
    <row r="6040" spans="1:37" s="14" customFormat="1" ht="15" customHeight="1" thickBot="1" x14ac:dyDescent="0.25">
      <c r="A6040" s="9"/>
      <c r="B6040" s="18">
        <f>VLOOKUP(C6040,FORNECEDORES!D:E,2,0)</f>
        <v>379168</v>
      </c>
      <c r="C6040" s="19" t="str">
        <f>VLOOKUP(D6040,FORNECEDORES!A:D,4,0)</f>
        <v>84.531.557/0001-49</v>
      </c>
      <c r="D6040" s="13" t="s">
        <v>4090</v>
      </c>
      <c r="E6040" s="20" t="str">
        <f t="shared" ref="E6040:E6221" si="391">CONCATENATE("04 ",F6040)</f>
        <v>04 0146</v>
      </c>
      <c r="F6040" s="28" t="s">
        <v>4947</v>
      </c>
      <c r="G6040" s="21" t="str">
        <f>VLOOKUP(E6040,'FILIAIS PETZ'!A:E,5,0)</f>
        <v>PETZ DJALMA BATISTA</v>
      </c>
      <c r="H6040" s="20" t="str">
        <f>VLOOKUP(E6040,'FILIAIS PETZ'!A:D,4,0)</f>
        <v>DJBA-AM</v>
      </c>
      <c r="I6040" s="85">
        <v>45569</v>
      </c>
      <c r="J6040" s="84">
        <v>1004730</v>
      </c>
      <c r="K6040" s="9" t="s">
        <v>5858</v>
      </c>
      <c r="L6040" s="29" t="s">
        <v>13875</v>
      </c>
      <c r="M6040" s="46">
        <v>45573</v>
      </c>
      <c r="N6040" s="46">
        <v>45609</v>
      </c>
      <c r="O6040" s="46">
        <v>45587</v>
      </c>
      <c r="P6040" s="83" t="s">
        <v>4982</v>
      </c>
      <c r="Q6040" s="84">
        <v>3</v>
      </c>
      <c r="R6040" s="84">
        <v>1</v>
      </c>
      <c r="S6040" s="84">
        <v>8</v>
      </c>
      <c r="T6040" s="84" t="s">
        <v>32</v>
      </c>
      <c r="U6040" s="84">
        <v>11002</v>
      </c>
      <c r="V6040" s="84">
        <v>11002</v>
      </c>
      <c r="W6040" s="84" t="s">
        <v>5182</v>
      </c>
      <c r="X6040" s="84" t="s">
        <v>4985</v>
      </c>
      <c r="Y6040" s="84" t="s">
        <v>5044</v>
      </c>
      <c r="Z6040" s="84" t="s">
        <v>8408</v>
      </c>
      <c r="AA6040" s="84" t="s">
        <v>4989</v>
      </c>
      <c r="AB6040" s="84" t="s">
        <v>12941</v>
      </c>
      <c r="AC6040" s="84" t="s">
        <v>4988</v>
      </c>
      <c r="AD6040" s="84">
        <v>800000421</v>
      </c>
      <c r="AE6040" s="20" t="str">
        <f>VLOOKUP(E6040,'FILIAIS PETZ'!A:Q,17,0)</f>
        <v>CO-3</v>
      </c>
      <c r="AF6040" s="20" t="str">
        <f>VLOOKUP(E6040,'FILIAIS PETZ'!A:Q,3,0)</f>
        <v>FELICIO</v>
      </c>
      <c r="AG6040" s="20" t="str">
        <f>VLOOKUP(E6040,'FILIAIS PETZ'!A:Q,2,0)</f>
        <v>R3</v>
      </c>
      <c r="AH6040" s="75">
        <v>600</v>
      </c>
      <c r="AI6040" s="16" t="s">
        <v>13528</v>
      </c>
      <c r="AJ6040" s="43">
        <f>VLOOKUP(E6040,'FILIAIS PETZ'!$A$2:$K$2000,11,0)</f>
        <v>18328118013782</v>
      </c>
      <c r="AK6040" s="44">
        <f t="shared" si="390"/>
        <v>18328118013782</v>
      </c>
    </row>
    <row r="6041" spans="1:37" s="14" customFormat="1" ht="15" customHeight="1" thickBot="1" x14ac:dyDescent="0.25">
      <c r="A6041" s="9"/>
      <c r="B6041" s="18">
        <f>VLOOKUP(C6041,FORNECEDORES!D:E,2,0)</f>
        <v>40460</v>
      </c>
      <c r="C6041" s="19" t="str">
        <f>VLOOKUP(D6041,FORNECEDORES!A:D,4,0)</f>
        <v>30.515.748/0001-98</v>
      </c>
      <c r="D6041" s="13" t="s">
        <v>2732</v>
      </c>
      <c r="E6041" s="20" t="str">
        <f t="shared" si="391"/>
        <v>04 0151</v>
      </c>
      <c r="F6041" s="28" t="s">
        <v>8979</v>
      </c>
      <c r="G6041" s="21" t="str">
        <f>VLOOKUP(E6041,'FILIAIS PETZ'!A:E,5,0)</f>
        <v>PETZ VILA MARIANA</v>
      </c>
      <c r="H6041" s="20" t="str">
        <f>VLOOKUP(E6041,'FILIAIS PETZ'!A:D,4,0)</f>
        <v>VLMA-SP</v>
      </c>
      <c r="I6041" s="85">
        <v>45569</v>
      </c>
      <c r="J6041" s="84">
        <v>1004755</v>
      </c>
      <c r="K6041" s="9"/>
      <c r="L6041" s="29"/>
      <c r="M6041" s="46"/>
      <c r="N6041" s="46"/>
      <c r="O6041" s="46"/>
      <c r="P6041" s="83" t="s">
        <v>4990</v>
      </c>
      <c r="Q6041" s="84">
        <v>3</v>
      </c>
      <c r="R6041" s="84">
        <v>1</v>
      </c>
      <c r="S6041" s="84">
        <v>8</v>
      </c>
      <c r="T6041" s="84" t="s">
        <v>32</v>
      </c>
      <c r="U6041" s="84">
        <v>11002</v>
      </c>
      <c r="V6041" s="84">
        <v>11002</v>
      </c>
      <c r="W6041" s="84" t="s">
        <v>5019</v>
      </c>
      <c r="X6041" s="84" t="s">
        <v>4985</v>
      </c>
      <c r="Y6041" s="84" t="s">
        <v>4980</v>
      </c>
      <c r="Z6041" s="84" t="s">
        <v>4993</v>
      </c>
      <c r="AA6041" s="84" t="s">
        <v>4989</v>
      </c>
      <c r="AB6041" s="84" t="s">
        <v>5005</v>
      </c>
      <c r="AC6041" s="84" t="s">
        <v>5006</v>
      </c>
      <c r="AD6041" s="83"/>
      <c r="AE6041" s="20" t="str">
        <f>VLOOKUP(E6041,'FILIAIS PETZ'!A:Q,17,0)</f>
        <v>SP2</v>
      </c>
      <c r="AF6041" s="20" t="str">
        <f>VLOOKUP(E6041,'FILIAIS PETZ'!A:Q,3,0)</f>
        <v>FELICIO</v>
      </c>
      <c r="AG6041" s="20" t="str">
        <f>VLOOKUP(E6041,'FILIAIS PETZ'!A:Q,2,0)</f>
        <v>R3</v>
      </c>
      <c r="AH6041" s="75">
        <v>286.98</v>
      </c>
      <c r="AI6041" s="16" t="s">
        <v>13332</v>
      </c>
      <c r="AJ6041" s="43">
        <f>VLOOKUP(E6041,'FILIAIS PETZ'!$A$2:$K$2000,11,0)</f>
        <v>18328118014835</v>
      </c>
      <c r="AK6041" s="44">
        <f t="shared" si="390"/>
        <v>18328118014835</v>
      </c>
    </row>
    <row r="6042" spans="1:37" s="14" customFormat="1" ht="15" customHeight="1" thickBot="1" x14ac:dyDescent="0.25">
      <c r="A6042" s="9"/>
      <c r="B6042" s="18">
        <f>VLOOKUP(C6042,FORNECEDORES!D:E,2,0)</f>
        <v>40460</v>
      </c>
      <c r="C6042" s="19" t="str">
        <f>VLOOKUP(D6042,FORNECEDORES!A:D,4,0)</f>
        <v>30.515.748/0001-98</v>
      </c>
      <c r="D6042" s="13" t="s">
        <v>2732</v>
      </c>
      <c r="E6042" s="20" t="str">
        <f t="shared" si="391"/>
        <v>04 0060</v>
      </c>
      <c r="F6042" s="28" t="s">
        <v>8625</v>
      </c>
      <c r="G6042" s="21" t="str">
        <f>VLOOKUP(E6042,'FILIAIS PETZ'!A:E,5,0)</f>
        <v>PETZ PACAEMBU</v>
      </c>
      <c r="H6042" s="20" t="str">
        <f>VLOOKUP(E6042,'FILIAIS PETZ'!A:D,4,0)</f>
        <v>PCBU-SP</v>
      </c>
      <c r="I6042" s="85">
        <v>45569</v>
      </c>
      <c r="J6042" s="84">
        <v>1004756</v>
      </c>
      <c r="K6042" s="9"/>
      <c r="L6042" s="29"/>
      <c r="M6042" s="46"/>
      <c r="N6042" s="46"/>
      <c r="O6042" s="46"/>
      <c r="P6042" s="83" t="s">
        <v>4990</v>
      </c>
      <c r="Q6042" s="84">
        <v>3</v>
      </c>
      <c r="R6042" s="84">
        <v>1</v>
      </c>
      <c r="S6042" s="84">
        <v>8</v>
      </c>
      <c r="T6042" s="84" t="s">
        <v>32</v>
      </c>
      <c r="U6042" s="84">
        <v>11002</v>
      </c>
      <c r="V6042" s="84">
        <v>11002</v>
      </c>
      <c r="W6042" s="84" t="s">
        <v>5019</v>
      </c>
      <c r="X6042" s="84" t="s">
        <v>4985</v>
      </c>
      <c r="Y6042" s="84" t="s">
        <v>4980</v>
      </c>
      <c r="Z6042" s="84" t="s">
        <v>4993</v>
      </c>
      <c r="AA6042" s="84" t="s">
        <v>4989</v>
      </c>
      <c r="AB6042" s="84" t="s">
        <v>5005</v>
      </c>
      <c r="AC6042" s="84" t="s">
        <v>5006</v>
      </c>
      <c r="AD6042" s="83"/>
      <c r="AE6042" s="20" t="str">
        <f>VLOOKUP(E6042,'FILIAIS PETZ'!A:Q,17,0)</f>
        <v>SP2</v>
      </c>
      <c r="AF6042" s="20" t="str">
        <f>VLOOKUP(E6042,'FILIAIS PETZ'!A:Q,3,0)</f>
        <v>FELICIO</v>
      </c>
      <c r="AG6042" s="20" t="str">
        <f>VLOOKUP(E6042,'FILIAIS PETZ'!A:Q,2,0)</f>
        <v>R3</v>
      </c>
      <c r="AH6042" s="75">
        <v>95.23</v>
      </c>
      <c r="AI6042" s="16" t="s">
        <v>13332</v>
      </c>
      <c r="AJ6042" s="43">
        <f>VLOOKUP(E6042,'FILIAIS PETZ'!$A$2:$K$2000,11,0)</f>
        <v>18328118006220</v>
      </c>
      <c r="AK6042" s="44">
        <f t="shared" si="390"/>
        <v>18328118006220</v>
      </c>
    </row>
    <row r="6043" spans="1:37" s="14" customFormat="1" ht="15" customHeight="1" thickBot="1" x14ac:dyDescent="0.25">
      <c r="A6043" s="9"/>
      <c r="B6043" s="18">
        <f>VLOOKUP(C6043,FORNECEDORES!D:E,2,0)</f>
        <v>40460</v>
      </c>
      <c r="C6043" s="19" t="str">
        <f>VLOOKUP(D6043,FORNECEDORES!A:D,4,0)</f>
        <v>30.515.748/0001-98</v>
      </c>
      <c r="D6043" s="13" t="s">
        <v>2732</v>
      </c>
      <c r="E6043" s="20" t="str">
        <f t="shared" si="391"/>
        <v>04 0019</v>
      </c>
      <c r="F6043" s="28" t="s">
        <v>8977</v>
      </c>
      <c r="G6043" s="21" t="str">
        <f>VLOOKUP(E6043,'FILIAIS PETZ'!A:E,5,0)</f>
        <v>PETZ BUTANTA</v>
      </c>
      <c r="H6043" s="20" t="str">
        <f>VLOOKUP(E6043,'FILIAIS PETZ'!A:D,4,0)</f>
        <v>BTTA-SP</v>
      </c>
      <c r="I6043" s="85">
        <v>45569</v>
      </c>
      <c r="J6043" s="84">
        <v>1004757</v>
      </c>
      <c r="K6043" s="9"/>
      <c r="L6043" s="29"/>
      <c r="M6043" s="46"/>
      <c r="N6043" s="46"/>
      <c r="O6043" s="46"/>
      <c r="P6043" s="83" t="s">
        <v>4990</v>
      </c>
      <c r="Q6043" s="84">
        <v>3</v>
      </c>
      <c r="R6043" s="84">
        <v>1</v>
      </c>
      <c r="S6043" s="84">
        <v>8</v>
      </c>
      <c r="T6043" s="84" t="s">
        <v>32</v>
      </c>
      <c r="U6043" s="84">
        <v>11002</v>
      </c>
      <c r="V6043" s="84">
        <v>11002</v>
      </c>
      <c r="W6043" s="84" t="s">
        <v>5019</v>
      </c>
      <c r="X6043" s="84" t="s">
        <v>4985</v>
      </c>
      <c r="Y6043" s="84" t="s">
        <v>4980</v>
      </c>
      <c r="Z6043" s="84" t="s">
        <v>4993</v>
      </c>
      <c r="AA6043" s="84" t="s">
        <v>4989</v>
      </c>
      <c r="AB6043" s="84" t="s">
        <v>5005</v>
      </c>
      <c r="AC6043" s="84" t="s">
        <v>5006</v>
      </c>
      <c r="AD6043" s="83"/>
      <c r="AE6043" s="20" t="str">
        <f>VLOOKUP(E6043,'FILIAIS PETZ'!A:Q,17,0)</f>
        <v>SP2</v>
      </c>
      <c r="AF6043" s="20" t="str">
        <f>VLOOKUP(E6043,'FILIAIS PETZ'!A:Q,3,0)</f>
        <v>FELICIO</v>
      </c>
      <c r="AG6043" s="20" t="str">
        <f>VLOOKUP(E6043,'FILIAIS PETZ'!A:Q,2,0)</f>
        <v>R3</v>
      </c>
      <c r="AH6043" s="75">
        <v>1152.01</v>
      </c>
      <c r="AI6043" s="16" t="s">
        <v>13332</v>
      </c>
      <c r="AJ6043" s="43">
        <f>VLOOKUP(E6043,'FILIAIS PETZ'!$A$2:$K$2000,11,0)</f>
        <v>18328118000885</v>
      </c>
      <c r="AK6043" s="44">
        <f t="shared" si="390"/>
        <v>18328118000885</v>
      </c>
    </row>
    <row r="6044" spans="1:37" s="14" customFormat="1" ht="15" customHeight="1" thickBot="1" x14ac:dyDescent="0.25">
      <c r="A6044" s="9"/>
      <c r="B6044" s="18">
        <f>VLOOKUP(C6044,FORNECEDORES!D:E,2,0)</f>
        <v>40460</v>
      </c>
      <c r="C6044" s="19" t="str">
        <f>VLOOKUP(D6044,FORNECEDORES!A:D,4,0)</f>
        <v>30.515.748/0001-98</v>
      </c>
      <c r="D6044" s="13" t="s">
        <v>2732</v>
      </c>
      <c r="E6044" s="20" t="str">
        <f t="shared" si="391"/>
        <v>04 0208</v>
      </c>
      <c r="F6044" s="28" t="s">
        <v>8975</v>
      </c>
      <c r="G6044" s="21" t="str">
        <f>VLOOKUP(E6044,'FILIAIS PETZ'!A:E,5,0)</f>
        <v>PETZ AVENIDA ANGELICA</v>
      </c>
      <c r="H6044" s="20" t="str">
        <f>VLOOKUP(E6044,'FILIAIS PETZ'!A:D,4,0)</f>
        <v>ANGL-SP</v>
      </c>
      <c r="I6044" s="85">
        <v>45569</v>
      </c>
      <c r="J6044" s="84">
        <v>1004758</v>
      </c>
      <c r="K6044" s="9"/>
      <c r="L6044" s="29"/>
      <c r="M6044" s="46"/>
      <c r="N6044" s="46"/>
      <c r="O6044" s="46"/>
      <c r="P6044" s="83" t="s">
        <v>4990</v>
      </c>
      <c r="Q6044" s="84">
        <v>3</v>
      </c>
      <c r="R6044" s="84">
        <v>1</v>
      </c>
      <c r="S6044" s="84">
        <v>8</v>
      </c>
      <c r="T6044" s="84" t="s">
        <v>32</v>
      </c>
      <c r="U6044" s="84">
        <v>11002</v>
      </c>
      <c r="V6044" s="84">
        <v>11002</v>
      </c>
      <c r="W6044" s="84" t="s">
        <v>5019</v>
      </c>
      <c r="X6044" s="84" t="s">
        <v>4985</v>
      </c>
      <c r="Y6044" s="84" t="s">
        <v>4980</v>
      </c>
      <c r="Z6044" s="84" t="s">
        <v>4993</v>
      </c>
      <c r="AA6044" s="84" t="s">
        <v>4989</v>
      </c>
      <c r="AB6044" s="84" t="s">
        <v>5005</v>
      </c>
      <c r="AC6044" s="84" t="s">
        <v>5006</v>
      </c>
      <c r="AD6044" s="83"/>
      <c r="AE6044" s="20" t="str">
        <f>VLOOKUP(E6044,'FILIAIS PETZ'!A:Q,17,0)</f>
        <v>SP2</v>
      </c>
      <c r="AF6044" s="20" t="str">
        <f>VLOOKUP(E6044,'FILIAIS PETZ'!A:Q,3,0)</f>
        <v>FELICIO</v>
      </c>
      <c r="AG6044" s="20" t="str">
        <f>VLOOKUP(E6044,'FILIAIS PETZ'!A:Q,2,0)</f>
        <v>R3</v>
      </c>
      <c r="AH6044" s="75">
        <v>697.03</v>
      </c>
      <c r="AI6044" s="16" t="s">
        <v>13332</v>
      </c>
      <c r="AJ6044" s="43">
        <f>VLOOKUP(E6044,'FILIAIS PETZ'!$A$2:$K$2000,11,0)</f>
        <v>18328118019551</v>
      </c>
      <c r="AK6044" s="44">
        <f t="shared" si="390"/>
        <v>18328118019551</v>
      </c>
    </row>
    <row r="6045" spans="1:37" s="14" customFormat="1" ht="15" customHeight="1" thickBot="1" x14ac:dyDescent="0.25">
      <c r="A6045" s="9"/>
      <c r="B6045" s="18">
        <f>VLOOKUP(C6045,FORNECEDORES!D:E,2,0)</f>
        <v>40460</v>
      </c>
      <c r="C6045" s="19" t="str">
        <f>VLOOKUP(D6045,FORNECEDORES!A:D,4,0)</f>
        <v>30.515.748/0001-98</v>
      </c>
      <c r="D6045" s="13" t="s">
        <v>2732</v>
      </c>
      <c r="E6045" s="20" t="str">
        <f t="shared" si="391"/>
        <v>04 0046</v>
      </c>
      <c r="F6045" s="28" t="s">
        <v>8978</v>
      </c>
      <c r="G6045" s="21" t="str">
        <f>VLOOKUP(E6045,'FILIAIS PETZ'!A:E,5,0)</f>
        <v>PETZ CIDADE JARDIM</v>
      </c>
      <c r="H6045" s="20" t="str">
        <f>VLOOKUP(E6045,'FILIAIS PETZ'!A:D,4,0)</f>
        <v>CDJD-SP</v>
      </c>
      <c r="I6045" s="85">
        <v>45569</v>
      </c>
      <c r="J6045" s="84">
        <v>1004759</v>
      </c>
      <c r="K6045" s="9"/>
      <c r="L6045" s="29"/>
      <c r="M6045" s="46"/>
      <c r="N6045" s="46"/>
      <c r="O6045" s="46"/>
      <c r="P6045" s="83" t="s">
        <v>4990</v>
      </c>
      <c r="Q6045" s="84">
        <v>3</v>
      </c>
      <c r="R6045" s="84">
        <v>1</v>
      </c>
      <c r="S6045" s="84">
        <v>8</v>
      </c>
      <c r="T6045" s="84" t="s">
        <v>32</v>
      </c>
      <c r="U6045" s="84">
        <v>11002</v>
      </c>
      <c r="V6045" s="84">
        <v>11002</v>
      </c>
      <c r="W6045" s="84" t="s">
        <v>5019</v>
      </c>
      <c r="X6045" s="84" t="s">
        <v>4985</v>
      </c>
      <c r="Y6045" s="84" t="s">
        <v>4980</v>
      </c>
      <c r="Z6045" s="84" t="s">
        <v>4993</v>
      </c>
      <c r="AA6045" s="84" t="s">
        <v>4989</v>
      </c>
      <c r="AB6045" s="84" t="s">
        <v>5005</v>
      </c>
      <c r="AC6045" s="84" t="s">
        <v>5006</v>
      </c>
      <c r="AD6045" s="83"/>
      <c r="AE6045" s="20" t="str">
        <f>VLOOKUP(E6045,'FILIAIS PETZ'!A:Q,17,0)</f>
        <v>SP2</v>
      </c>
      <c r="AF6045" s="20" t="str">
        <f>VLOOKUP(E6045,'FILIAIS PETZ'!A:Q,3,0)</f>
        <v>FELICIO</v>
      </c>
      <c r="AG6045" s="20" t="str">
        <f>VLOOKUP(E6045,'FILIAIS PETZ'!A:Q,2,0)</f>
        <v>R3</v>
      </c>
      <c r="AH6045" s="75">
        <v>96.43</v>
      </c>
      <c r="AI6045" s="16" t="s">
        <v>13332</v>
      </c>
      <c r="AJ6045" s="43">
        <f>VLOOKUP(E6045,'FILIAIS PETZ'!$A$2:$K$2000,11,0)</f>
        <v>18328118004520</v>
      </c>
      <c r="AK6045" s="44">
        <f t="shared" si="390"/>
        <v>18328118004520</v>
      </c>
    </row>
    <row r="6046" spans="1:37" s="14" customFormat="1" ht="15" customHeight="1" thickBot="1" x14ac:dyDescent="0.25">
      <c r="A6046" s="9"/>
      <c r="B6046" s="18">
        <f>VLOOKUP(C6046,FORNECEDORES!D:E,2,0)</f>
        <v>40460</v>
      </c>
      <c r="C6046" s="19" t="str">
        <f>VLOOKUP(D6046,FORNECEDORES!A:D,4,0)</f>
        <v>30.515.748/0001-98</v>
      </c>
      <c r="D6046" s="13" t="s">
        <v>2732</v>
      </c>
      <c r="E6046" s="20" t="str">
        <f t="shared" si="391"/>
        <v>04 0059</v>
      </c>
      <c r="F6046" s="28" t="s">
        <v>8714</v>
      </c>
      <c r="G6046" s="21" t="str">
        <f>VLOOKUP(E6046,'FILIAIS PETZ'!A:E,5,0)</f>
        <v>PETZ POMPÉIA</v>
      </c>
      <c r="H6046" s="20" t="str">
        <f>VLOOKUP(E6046,'FILIAIS PETZ'!A:D,4,0)</f>
        <v>POMP-SP</v>
      </c>
      <c r="I6046" s="85">
        <v>45569</v>
      </c>
      <c r="J6046" s="84">
        <v>1004761</v>
      </c>
      <c r="K6046" s="9"/>
      <c r="L6046" s="29"/>
      <c r="M6046" s="46"/>
      <c r="N6046" s="46"/>
      <c r="O6046" s="46"/>
      <c r="P6046" s="83" t="s">
        <v>4990</v>
      </c>
      <c r="Q6046" s="84">
        <v>3</v>
      </c>
      <c r="R6046" s="84">
        <v>1</v>
      </c>
      <c r="S6046" s="84">
        <v>8</v>
      </c>
      <c r="T6046" s="84" t="s">
        <v>32</v>
      </c>
      <c r="U6046" s="84">
        <v>11002</v>
      </c>
      <c r="V6046" s="84">
        <v>11002</v>
      </c>
      <c r="W6046" s="84" t="s">
        <v>5019</v>
      </c>
      <c r="X6046" s="84" t="s">
        <v>4985</v>
      </c>
      <c r="Y6046" s="84" t="s">
        <v>4980</v>
      </c>
      <c r="Z6046" s="84" t="s">
        <v>4993</v>
      </c>
      <c r="AA6046" s="84" t="s">
        <v>4989</v>
      </c>
      <c r="AB6046" s="84" t="s">
        <v>5005</v>
      </c>
      <c r="AC6046" s="84" t="s">
        <v>5006</v>
      </c>
      <c r="AD6046" s="83"/>
      <c r="AE6046" s="20" t="str">
        <f>VLOOKUP(E6046,'FILIAIS PETZ'!A:Q,17,0)</f>
        <v>SP2</v>
      </c>
      <c r="AF6046" s="20" t="str">
        <f>VLOOKUP(E6046,'FILIAIS PETZ'!A:Q,3,0)</f>
        <v>FELICIO</v>
      </c>
      <c r="AG6046" s="20" t="str">
        <f>VLOOKUP(E6046,'FILIAIS PETZ'!A:Q,2,0)</f>
        <v>R3</v>
      </c>
      <c r="AH6046" s="75">
        <v>57.55</v>
      </c>
      <c r="AI6046" s="16" t="s">
        <v>13332</v>
      </c>
      <c r="AJ6046" s="43">
        <f>VLOOKUP(E6046,'FILIAIS PETZ'!$A$2:$K$2000,11,0)</f>
        <v>18328118005763</v>
      </c>
      <c r="AK6046" s="44">
        <f t="shared" si="390"/>
        <v>18328118005763</v>
      </c>
    </row>
    <row r="6047" spans="1:37" s="14" customFormat="1" ht="15" customHeight="1" thickBot="1" x14ac:dyDescent="0.25">
      <c r="A6047" s="9"/>
      <c r="B6047" s="18">
        <f>VLOOKUP(C6047,FORNECEDORES!D:E,2,0)</f>
        <v>40460</v>
      </c>
      <c r="C6047" s="19" t="str">
        <f>VLOOKUP(D6047,FORNECEDORES!A:D,4,0)</f>
        <v>30.515.748/0001-98</v>
      </c>
      <c r="D6047" s="13" t="s">
        <v>2732</v>
      </c>
      <c r="E6047" s="20" t="str">
        <f t="shared" si="391"/>
        <v>04 0177</v>
      </c>
      <c r="F6047" s="28" t="s">
        <v>8982</v>
      </c>
      <c r="G6047" s="21" t="str">
        <f>VLOOKUP(E6047,'FILIAIS PETZ'!A:E,5,0)</f>
        <v>PETZ TEODORO SAMPAIO</v>
      </c>
      <c r="H6047" s="20" t="str">
        <f>VLOOKUP(E6047,'FILIAIS PETZ'!A:D,4,0)</f>
        <v>TEOD-SP</v>
      </c>
      <c r="I6047" s="85">
        <v>45569</v>
      </c>
      <c r="J6047" s="84">
        <v>1004762</v>
      </c>
      <c r="K6047" s="9"/>
      <c r="L6047" s="29"/>
      <c r="M6047" s="46"/>
      <c r="N6047" s="46"/>
      <c r="O6047" s="46"/>
      <c r="P6047" s="83" t="s">
        <v>4990</v>
      </c>
      <c r="Q6047" s="84">
        <v>3</v>
      </c>
      <c r="R6047" s="84">
        <v>1</v>
      </c>
      <c r="S6047" s="84">
        <v>8</v>
      </c>
      <c r="T6047" s="84" t="s">
        <v>32</v>
      </c>
      <c r="U6047" s="84">
        <v>11002</v>
      </c>
      <c r="V6047" s="84">
        <v>11002</v>
      </c>
      <c r="W6047" s="84" t="s">
        <v>5019</v>
      </c>
      <c r="X6047" s="84" t="s">
        <v>4985</v>
      </c>
      <c r="Y6047" s="84" t="s">
        <v>4980</v>
      </c>
      <c r="Z6047" s="84" t="s">
        <v>4993</v>
      </c>
      <c r="AA6047" s="84" t="s">
        <v>4989</v>
      </c>
      <c r="AB6047" s="84" t="s">
        <v>5005</v>
      </c>
      <c r="AC6047" s="84" t="s">
        <v>5006</v>
      </c>
      <c r="AD6047" s="83"/>
      <c r="AE6047" s="20" t="str">
        <f>VLOOKUP(E6047,'FILIAIS PETZ'!A:Q,17,0)</f>
        <v>SP2</v>
      </c>
      <c r="AF6047" s="20" t="str">
        <f>VLOOKUP(E6047,'FILIAIS PETZ'!A:Q,3,0)</f>
        <v>FELICIO</v>
      </c>
      <c r="AG6047" s="20" t="str">
        <f>VLOOKUP(E6047,'FILIAIS PETZ'!A:Q,2,0)</f>
        <v>R3</v>
      </c>
      <c r="AH6047" s="75">
        <v>61.36</v>
      </c>
      <c r="AI6047" s="16" t="s">
        <v>13332</v>
      </c>
      <c r="AJ6047" s="43">
        <f>VLOOKUP(E6047,'FILIAIS PETZ'!$A$2:$K$2000,11,0)</f>
        <v>18328118016455</v>
      </c>
      <c r="AK6047" s="44">
        <f t="shared" si="390"/>
        <v>18328118016455</v>
      </c>
    </row>
    <row r="6048" spans="1:37" s="14" customFormat="1" ht="15" customHeight="1" thickBot="1" x14ac:dyDescent="0.25">
      <c r="A6048" s="9"/>
      <c r="B6048" s="18">
        <f>VLOOKUP(C6048,FORNECEDORES!D:E,2,0)</f>
        <v>40460</v>
      </c>
      <c r="C6048" s="19" t="str">
        <f>VLOOKUP(D6048,FORNECEDORES!A:D,4,0)</f>
        <v>30.515.748/0001-98</v>
      </c>
      <c r="D6048" s="13" t="s">
        <v>2732</v>
      </c>
      <c r="E6048" s="20" t="str">
        <f t="shared" si="391"/>
        <v>04 0271</v>
      </c>
      <c r="F6048" s="28" t="s">
        <v>9568</v>
      </c>
      <c r="G6048" s="21" t="str">
        <f>VLOOKUP(E6048,'FILIAIS PETZ'!A:E,5,0)</f>
        <v>PETZ ALAMEDA SANTOS</v>
      </c>
      <c r="H6048" s="20" t="str">
        <f>VLOOKUP(E6048,'FILIAIS PETZ'!A:D,4,0)</f>
        <v>ASTS-SP</v>
      </c>
      <c r="I6048" s="85">
        <v>45569</v>
      </c>
      <c r="J6048" s="84">
        <v>1004763</v>
      </c>
      <c r="K6048" s="9"/>
      <c r="L6048" s="29"/>
      <c r="M6048" s="46"/>
      <c r="N6048" s="46"/>
      <c r="O6048" s="46"/>
      <c r="P6048" s="83" t="s">
        <v>4990</v>
      </c>
      <c r="Q6048" s="84">
        <v>3</v>
      </c>
      <c r="R6048" s="84">
        <v>1</v>
      </c>
      <c r="S6048" s="84">
        <v>8</v>
      </c>
      <c r="T6048" s="84" t="s">
        <v>32</v>
      </c>
      <c r="U6048" s="84">
        <v>11002</v>
      </c>
      <c r="V6048" s="84">
        <v>11002</v>
      </c>
      <c r="W6048" s="84" t="s">
        <v>5019</v>
      </c>
      <c r="X6048" s="84" t="s">
        <v>4985</v>
      </c>
      <c r="Y6048" s="84" t="s">
        <v>4980</v>
      </c>
      <c r="Z6048" s="84" t="s">
        <v>4993</v>
      </c>
      <c r="AA6048" s="84" t="s">
        <v>4989</v>
      </c>
      <c r="AB6048" s="84" t="s">
        <v>5005</v>
      </c>
      <c r="AC6048" s="84" t="s">
        <v>5006</v>
      </c>
      <c r="AD6048" s="83"/>
      <c r="AE6048" s="20" t="str">
        <f>VLOOKUP(E6048,'FILIAIS PETZ'!A:Q,17,0)</f>
        <v>SP2</v>
      </c>
      <c r="AF6048" s="20" t="str">
        <f>VLOOKUP(E6048,'FILIAIS PETZ'!A:Q,3,0)</f>
        <v>FELICIO</v>
      </c>
      <c r="AG6048" s="20" t="str">
        <f>VLOOKUP(E6048,'FILIAIS PETZ'!A:Q,2,0)</f>
        <v>R3</v>
      </c>
      <c r="AH6048" s="75">
        <v>547.28</v>
      </c>
      <c r="AI6048" s="16" t="s">
        <v>13332</v>
      </c>
      <c r="AJ6048" s="43" t="str">
        <f>VLOOKUP(E6048,'FILIAIS PETZ'!$A$2:$K$2000,11,0)</f>
        <v>18.328.118/0269-22</v>
      </c>
      <c r="AK6048" s="44" t="str">
        <f t="shared" si="390"/>
        <v>18.328.118/0269-22</v>
      </c>
    </row>
    <row r="6049" spans="1:37" s="14" customFormat="1" ht="15" customHeight="1" thickBot="1" x14ac:dyDescent="0.25">
      <c r="A6049" s="9"/>
      <c r="B6049" s="18">
        <f>VLOOKUP(C6049,FORNECEDORES!D:E,2,0)</f>
        <v>40460</v>
      </c>
      <c r="C6049" s="19" t="str">
        <f>VLOOKUP(D6049,FORNECEDORES!A:D,4,0)</f>
        <v>30.515.748/0001-98</v>
      </c>
      <c r="D6049" s="13" t="s">
        <v>2732</v>
      </c>
      <c r="E6049" s="20" t="str">
        <f t="shared" si="391"/>
        <v>04 0067</v>
      </c>
      <c r="F6049" s="28" t="s">
        <v>8611</v>
      </c>
      <c r="G6049" s="21" t="str">
        <f>VLOOKUP(E6049,'FILIAIS PETZ'!A:E,5,0)</f>
        <v>PETZ EXTRA RICARDO JAFET</v>
      </c>
      <c r="H6049" s="20" t="str">
        <f>VLOOKUP(E6049,'FILIAIS PETZ'!A:D,4,0)</f>
        <v>RJAF-SP</v>
      </c>
      <c r="I6049" s="85">
        <v>45569</v>
      </c>
      <c r="J6049" s="84">
        <v>1004766</v>
      </c>
      <c r="K6049" s="9"/>
      <c r="L6049" s="29"/>
      <c r="M6049" s="46"/>
      <c r="N6049" s="46"/>
      <c r="O6049" s="46"/>
      <c r="P6049" s="83" t="s">
        <v>4990</v>
      </c>
      <c r="Q6049" s="84">
        <v>3</v>
      </c>
      <c r="R6049" s="84">
        <v>1</v>
      </c>
      <c r="S6049" s="84">
        <v>8</v>
      </c>
      <c r="T6049" s="84" t="s">
        <v>32</v>
      </c>
      <c r="U6049" s="84">
        <v>11002</v>
      </c>
      <c r="V6049" s="84">
        <v>11002</v>
      </c>
      <c r="W6049" s="84" t="s">
        <v>5019</v>
      </c>
      <c r="X6049" s="84" t="s">
        <v>4985</v>
      </c>
      <c r="Y6049" s="84" t="s">
        <v>4980</v>
      </c>
      <c r="Z6049" s="84" t="s">
        <v>4993</v>
      </c>
      <c r="AA6049" s="84" t="s">
        <v>4989</v>
      </c>
      <c r="AB6049" s="84" t="s">
        <v>5005</v>
      </c>
      <c r="AC6049" s="84" t="s">
        <v>5006</v>
      </c>
      <c r="AD6049" s="83"/>
      <c r="AE6049" s="20" t="str">
        <f>VLOOKUP(E6049,'FILIAIS PETZ'!A:Q,17,0)</f>
        <v>SP2</v>
      </c>
      <c r="AF6049" s="20" t="str">
        <f>VLOOKUP(E6049,'FILIAIS PETZ'!A:Q,3,0)</f>
        <v>FELICIO</v>
      </c>
      <c r="AG6049" s="20" t="str">
        <f>VLOOKUP(E6049,'FILIAIS PETZ'!A:Q,2,0)</f>
        <v>R3</v>
      </c>
      <c r="AH6049" s="75">
        <v>1282.07</v>
      </c>
      <c r="AI6049" s="16" t="s">
        <v>13411</v>
      </c>
      <c r="AJ6049" s="43">
        <f>VLOOKUP(E6049,'FILIAIS PETZ'!$A$2:$K$2000,11,0)</f>
        <v>18328118006573</v>
      </c>
      <c r="AK6049" s="44">
        <f t="shared" si="390"/>
        <v>18328118006573</v>
      </c>
    </row>
    <row r="6050" spans="1:37" s="14" customFormat="1" ht="15" customHeight="1" thickBot="1" x14ac:dyDescent="0.25">
      <c r="A6050" s="9"/>
      <c r="B6050" s="18">
        <f>VLOOKUP(C6050,FORNECEDORES!D:E,2,0)</f>
        <v>40460</v>
      </c>
      <c r="C6050" s="19" t="str">
        <f>VLOOKUP(D6050,FORNECEDORES!A:D,4,0)</f>
        <v>30.515.748/0001-98</v>
      </c>
      <c r="D6050" s="13" t="s">
        <v>2732</v>
      </c>
      <c r="E6050" s="20" t="str">
        <f t="shared" si="391"/>
        <v>04 0067</v>
      </c>
      <c r="F6050" s="28" t="s">
        <v>8611</v>
      </c>
      <c r="G6050" s="21" t="str">
        <f>VLOOKUP(E6050,'FILIAIS PETZ'!A:E,5,0)</f>
        <v>PETZ EXTRA RICARDO JAFET</v>
      </c>
      <c r="H6050" s="20" t="str">
        <f>VLOOKUP(E6050,'FILIAIS PETZ'!A:D,4,0)</f>
        <v>RJAF-SP</v>
      </c>
      <c r="I6050" s="85">
        <v>45569</v>
      </c>
      <c r="J6050" s="84">
        <v>1004767</v>
      </c>
      <c r="K6050" s="9"/>
      <c r="L6050" s="29"/>
      <c r="M6050" s="46"/>
      <c r="N6050" s="46"/>
      <c r="O6050" s="46"/>
      <c r="P6050" s="83" t="s">
        <v>4990</v>
      </c>
      <c r="Q6050" s="84">
        <v>3</v>
      </c>
      <c r="R6050" s="84">
        <v>1</v>
      </c>
      <c r="S6050" s="84">
        <v>8</v>
      </c>
      <c r="T6050" s="84" t="s">
        <v>32</v>
      </c>
      <c r="U6050" s="84">
        <v>11002</v>
      </c>
      <c r="V6050" s="84">
        <v>11002</v>
      </c>
      <c r="W6050" s="84" t="s">
        <v>5019</v>
      </c>
      <c r="X6050" s="84" t="s">
        <v>4985</v>
      </c>
      <c r="Y6050" s="84" t="s">
        <v>4980</v>
      </c>
      <c r="Z6050" s="84" t="s">
        <v>4993</v>
      </c>
      <c r="AA6050" s="84" t="s">
        <v>4989</v>
      </c>
      <c r="AB6050" s="84" t="s">
        <v>5005</v>
      </c>
      <c r="AC6050" s="84" t="s">
        <v>5006</v>
      </c>
      <c r="AD6050" s="83"/>
      <c r="AE6050" s="20" t="str">
        <f>VLOOKUP(E6050,'FILIAIS PETZ'!A:Q,17,0)</f>
        <v>SP2</v>
      </c>
      <c r="AF6050" s="20" t="str">
        <f>VLOOKUP(E6050,'FILIAIS PETZ'!A:Q,3,0)</f>
        <v>FELICIO</v>
      </c>
      <c r="AG6050" s="20" t="str">
        <f>VLOOKUP(E6050,'FILIAIS PETZ'!A:Q,2,0)</f>
        <v>R3</v>
      </c>
      <c r="AH6050" s="75">
        <v>193.17</v>
      </c>
      <c r="AI6050" s="16" t="s">
        <v>13412</v>
      </c>
      <c r="AJ6050" s="43">
        <f>VLOOKUP(E6050,'FILIAIS PETZ'!$A$2:$K$2000,11,0)</f>
        <v>18328118006573</v>
      </c>
      <c r="AK6050" s="44">
        <f t="shared" si="390"/>
        <v>18328118006573</v>
      </c>
    </row>
    <row r="6051" spans="1:37" s="14" customFormat="1" ht="15" customHeight="1" thickBot="1" x14ac:dyDescent="0.25">
      <c r="A6051" s="9"/>
      <c r="B6051" s="18">
        <f>VLOOKUP(C6051,FORNECEDORES!D:E,2,0)</f>
        <v>40460</v>
      </c>
      <c r="C6051" s="19" t="str">
        <f>VLOOKUP(D6051,FORNECEDORES!A:D,4,0)</f>
        <v>30.515.748/0001-98</v>
      </c>
      <c r="D6051" s="13" t="s">
        <v>2732</v>
      </c>
      <c r="E6051" s="20" t="str">
        <f t="shared" si="391"/>
        <v>04 0256</v>
      </c>
      <c r="F6051" s="28" t="s">
        <v>9144</v>
      </c>
      <c r="G6051" s="21" t="str">
        <f>VLOOKUP(E6051,'FILIAIS PETZ'!A:E,5,0)</f>
        <v>PETZ ACLIMAÇÃO</v>
      </c>
      <c r="H6051" s="20" t="str">
        <f>VLOOKUP(E6051,'FILIAIS PETZ'!A:D,4,0)</f>
        <v>ACLM-SP</v>
      </c>
      <c r="I6051" s="85">
        <v>45569</v>
      </c>
      <c r="J6051" s="84">
        <v>1004769</v>
      </c>
      <c r="K6051" s="9"/>
      <c r="L6051" s="29"/>
      <c r="M6051" s="46"/>
      <c r="N6051" s="46"/>
      <c r="O6051" s="46"/>
      <c r="P6051" s="83" t="s">
        <v>4990</v>
      </c>
      <c r="Q6051" s="84">
        <v>3</v>
      </c>
      <c r="R6051" s="84">
        <v>1</v>
      </c>
      <c r="S6051" s="84">
        <v>8</v>
      </c>
      <c r="T6051" s="84" t="s">
        <v>32</v>
      </c>
      <c r="U6051" s="84">
        <v>11002</v>
      </c>
      <c r="V6051" s="84">
        <v>11002</v>
      </c>
      <c r="W6051" s="84" t="s">
        <v>4984</v>
      </c>
      <c r="X6051" s="84" t="s">
        <v>4985</v>
      </c>
      <c r="Y6051" s="84" t="s">
        <v>4997</v>
      </c>
      <c r="Z6051" s="84" t="s">
        <v>5020</v>
      </c>
      <c r="AA6051" s="84" t="s">
        <v>5022</v>
      </c>
      <c r="AB6051" s="84" t="s">
        <v>12941</v>
      </c>
      <c r="AC6051" s="84" t="s">
        <v>5006</v>
      </c>
      <c r="AD6051" s="83"/>
      <c r="AE6051" s="20" t="str">
        <f>VLOOKUP(E6051,'FILIAIS PETZ'!A:Q,17,0)</f>
        <v>SP2</v>
      </c>
      <c r="AF6051" s="20" t="str">
        <f>VLOOKUP(E6051,'FILIAIS PETZ'!A:Q,3,0)</f>
        <v>FELICIO</v>
      </c>
      <c r="AG6051" s="20" t="str">
        <f>VLOOKUP(E6051,'FILIAIS PETZ'!A:Q,2,0)</f>
        <v>R3</v>
      </c>
      <c r="AH6051" s="75">
        <v>1080</v>
      </c>
      <c r="AI6051" s="16" t="s">
        <v>13413</v>
      </c>
      <c r="AJ6051" s="43" t="str">
        <f>VLOOKUP(E6051,'FILIAIS PETZ'!$A$2:$K$2000,11,0)</f>
        <v>18.328.118/0243-93</v>
      </c>
      <c r="AK6051" s="44" t="str">
        <f t="shared" si="390"/>
        <v>18.328.118/0243-93</v>
      </c>
    </row>
    <row r="6052" spans="1:37" s="14" customFormat="1" ht="15" customHeight="1" thickBot="1" x14ac:dyDescent="0.25">
      <c r="A6052" s="9"/>
      <c r="B6052" s="18">
        <f>VLOOKUP(C6052,FORNECEDORES!D:E,2,0)</f>
        <v>40460</v>
      </c>
      <c r="C6052" s="19" t="str">
        <f>VLOOKUP(D6052,FORNECEDORES!A:D,4,0)</f>
        <v>30.515.748/0001-98</v>
      </c>
      <c r="D6052" s="13" t="s">
        <v>2732</v>
      </c>
      <c r="E6052" s="20" t="str">
        <f t="shared" si="391"/>
        <v>04 0256</v>
      </c>
      <c r="F6052" s="28" t="s">
        <v>9144</v>
      </c>
      <c r="G6052" s="21" t="str">
        <f>VLOOKUP(E6052,'FILIAIS PETZ'!A:E,5,0)</f>
        <v>PETZ ACLIMAÇÃO</v>
      </c>
      <c r="H6052" s="20" t="str">
        <f>VLOOKUP(E6052,'FILIAIS PETZ'!A:D,4,0)</f>
        <v>ACLM-SP</v>
      </c>
      <c r="I6052" s="85">
        <v>45569</v>
      </c>
      <c r="J6052" s="84">
        <v>1004771</v>
      </c>
      <c r="K6052" s="9"/>
      <c r="L6052" s="29"/>
      <c r="M6052" s="46"/>
      <c r="N6052" s="46"/>
      <c r="O6052" s="46"/>
      <c r="P6052" s="83" t="s">
        <v>4990</v>
      </c>
      <c r="Q6052" s="84">
        <v>3</v>
      </c>
      <c r="R6052" s="84">
        <v>1</v>
      </c>
      <c r="S6052" s="84">
        <v>8</v>
      </c>
      <c r="T6052" s="84" t="s">
        <v>32</v>
      </c>
      <c r="U6052" s="84">
        <v>11002</v>
      </c>
      <c r="V6052" s="84">
        <v>11002</v>
      </c>
      <c r="W6052" s="84" t="s">
        <v>4984</v>
      </c>
      <c r="X6052" s="84" t="s">
        <v>4985</v>
      </c>
      <c r="Y6052" s="84" t="s">
        <v>4997</v>
      </c>
      <c r="Z6052" s="84" t="s">
        <v>4993</v>
      </c>
      <c r="AA6052" s="84" t="s">
        <v>5022</v>
      </c>
      <c r="AB6052" s="84" t="s">
        <v>5066</v>
      </c>
      <c r="AC6052" s="84" t="s">
        <v>5006</v>
      </c>
      <c r="AD6052" s="83"/>
      <c r="AE6052" s="20" t="str">
        <f>VLOOKUP(E6052,'FILIAIS PETZ'!A:Q,17,0)</f>
        <v>SP2</v>
      </c>
      <c r="AF6052" s="20" t="str">
        <f>VLOOKUP(E6052,'FILIAIS PETZ'!A:Q,3,0)</f>
        <v>FELICIO</v>
      </c>
      <c r="AG6052" s="20" t="str">
        <f>VLOOKUP(E6052,'FILIAIS PETZ'!A:Q,2,0)</f>
        <v>R3</v>
      </c>
      <c r="AH6052" s="75">
        <v>350</v>
      </c>
      <c r="AI6052" s="16" t="s">
        <v>13414</v>
      </c>
      <c r="AJ6052" s="43" t="str">
        <f>VLOOKUP(E6052,'FILIAIS PETZ'!$A$2:$K$2000,11,0)</f>
        <v>18.328.118/0243-93</v>
      </c>
      <c r="AK6052" s="44" t="str">
        <f t="shared" si="390"/>
        <v>18.328.118/0243-93</v>
      </c>
    </row>
    <row r="6053" spans="1:37" s="14" customFormat="1" ht="15" customHeight="1" thickBot="1" x14ac:dyDescent="0.25">
      <c r="A6053" s="9"/>
      <c r="B6053" s="18">
        <f>VLOOKUP(C6053,FORNECEDORES!D:E,2,0)</f>
        <v>40460</v>
      </c>
      <c r="C6053" s="19" t="str">
        <f>VLOOKUP(D6053,FORNECEDORES!A:D,4,0)</f>
        <v>30.515.748/0001-98</v>
      </c>
      <c r="D6053" s="13" t="s">
        <v>2732</v>
      </c>
      <c r="E6053" s="20" t="str">
        <f t="shared" si="391"/>
        <v>04 0011</v>
      </c>
      <c r="F6053" s="28" t="s">
        <v>8976</v>
      </c>
      <c r="G6053" s="21" t="str">
        <f>VLOOKUP(E6053,'FILIAIS PETZ'!A:E,5,0)</f>
        <v>PETZ AUGUSTA</v>
      </c>
      <c r="H6053" s="20" t="str">
        <f>VLOOKUP(E6053,'FILIAIS PETZ'!A:D,4,0)</f>
        <v>AUGT-SP</v>
      </c>
      <c r="I6053" s="85">
        <v>45569</v>
      </c>
      <c r="J6053" s="84">
        <v>1004772</v>
      </c>
      <c r="K6053" s="9"/>
      <c r="L6053" s="29"/>
      <c r="M6053" s="46"/>
      <c r="N6053" s="46"/>
      <c r="O6053" s="46"/>
      <c r="P6053" s="83" t="s">
        <v>4990</v>
      </c>
      <c r="Q6053" s="84">
        <v>3</v>
      </c>
      <c r="R6053" s="84">
        <v>1</v>
      </c>
      <c r="S6053" s="84">
        <v>8</v>
      </c>
      <c r="T6053" s="84" t="s">
        <v>32</v>
      </c>
      <c r="U6053" s="84">
        <v>11002</v>
      </c>
      <c r="V6053" s="84">
        <v>11002</v>
      </c>
      <c r="W6053" s="84" t="s">
        <v>5021</v>
      </c>
      <c r="X6053" s="84" t="s">
        <v>4985</v>
      </c>
      <c r="Y6053" s="84" t="s">
        <v>4993</v>
      </c>
      <c r="Z6053" s="84" t="s">
        <v>4993</v>
      </c>
      <c r="AA6053" s="84" t="s">
        <v>4989</v>
      </c>
      <c r="AB6053" s="84" t="s">
        <v>12941</v>
      </c>
      <c r="AC6053" s="84" t="s">
        <v>5006</v>
      </c>
      <c r="AD6053" s="83"/>
      <c r="AE6053" s="20" t="str">
        <f>VLOOKUP(E6053,'FILIAIS PETZ'!A:Q,17,0)</f>
        <v>SP2</v>
      </c>
      <c r="AF6053" s="20" t="str">
        <f>VLOOKUP(E6053,'FILIAIS PETZ'!A:Q,3,0)</f>
        <v>FELICIO</v>
      </c>
      <c r="AG6053" s="20" t="str">
        <f>VLOOKUP(E6053,'FILIAIS PETZ'!A:Q,2,0)</f>
        <v>R3</v>
      </c>
      <c r="AH6053" s="75">
        <v>150</v>
      </c>
      <c r="AI6053" s="16" t="s">
        <v>13415</v>
      </c>
      <c r="AJ6053" s="43">
        <f>VLOOKUP(E6053,'FILIAIS PETZ'!$A$2:$K$2000,11,0)</f>
        <v>18328118001776</v>
      </c>
      <c r="AK6053" s="44">
        <f t="shared" si="390"/>
        <v>18328118001776</v>
      </c>
    </row>
    <row r="6054" spans="1:37" s="14" customFormat="1" ht="15" customHeight="1" thickBot="1" x14ac:dyDescent="0.25">
      <c r="A6054" s="9"/>
      <c r="B6054" s="18">
        <f>VLOOKUP(C6054,FORNECEDORES!D:E,2,0)</f>
        <v>40460</v>
      </c>
      <c r="C6054" s="19" t="str">
        <f>VLOOKUP(D6054,FORNECEDORES!A:D,4,0)</f>
        <v>30.515.748/0001-98</v>
      </c>
      <c r="D6054" s="13" t="s">
        <v>2732</v>
      </c>
      <c r="E6054" s="20" t="str">
        <f t="shared" si="391"/>
        <v>04 0019</v>
      </c>
      <c r="F6054" s="28" t="s">
        <v>8977</v>
      </c>
      <c r="G6054" s="21" t="str">
        <f>VLOOKUP(E6054,'FILIAIS PETZ'!A:E,5,0)</f>
        <v>PETZ BUTANTA</v>
      </c>
      <c r="H6054" s="20" t="str">
        <f>VLOOKUP(E6054,'FILIAIS PETZ'!A:D,4,0)</f>
        <v>BTTA-SP</v>
      </c>
      <c r="I6054" s="85">
        <v>45569</v>
      </c>
      <c r="J6054" s="84">
        <v>1004782</v>
      </c>
      <c r="K6054" s="9"/>
      <c r="L6054" s="29"/>
      <c r="M6054" s="46"/>
      <c r="N6054" s="46"/>
      <c r="O6054" s="46"/>
      <c r="P6054" s="83" t="s">
        <v>4990</v>
      </c>
      <c r="Q6054" s="84">
        <v>3</v>
      </c>
      <c r="R6054" s="84">
        <v>1</v>
      </c>
      <c r="S6054" s="84">
        <v>8</v>
      </c>
      <c r="T6054" s="84" t="s">
        <v>32</v>
      </c>
      <c r="U6054" s="84">
        <v>11002</v>
      </c>
      <c r="V6054" s="84">
        <v>11002</v>
      </c>
      <c r="W6054" s="84" t="s">
        <v>5057</v>
      </c>
      <c r="X6054" s="84" t="s">
        <v>4985</v>
      </c>
      <c r="Y6054" s="84" t="s">
        <v>4993</v>
      </c>
      <c r="Z6054" s="84" t="s">
        <v>4993</v>
      </c>
      <c r="AA6054" s="84" t="s">
        <v>5014</v>
      </c>
      <c r="AB6054" s="84" t="s">
        <v>5005</v>
      </c>
      <c r="AC6054" s="84" t="s">
        <v>5006</v>
      </c>
      <c r="AD6054" s="83"/>
      <c r="AE6054" s="20" t="str">
        <f>VLOOKUP(E6054,'FILIAIS PETZ'!A:Q,17,0)</f>
        <v>SP2</v>
      </c>
      <c r="AF6054" s="20" t="str">
        <f>VLOOKUP(E6054,'FILIAIS PETZ'!A:Q,3,0)</f>
        <v>FELICIO</v>
      </c>
      <c r="AG6054" s="20" t="str">
        <f>VLOOKUP(E6054,'FILIAIS PETZ'!A:Q,2,0)</f>
        <v>R3</v>
      </c>
      <c r="AH6054" s="75">
        <v>732.01</v>
      </c>
      <c r="AI6054" s="16" t="s">
        <v>13416</v>
      </c>
      <c r="AJ6054" s="43">
        <f>VLOOKUP(E6054,'FILIAIS PETZ'!$A$2:$K$2000,11,0)</f>
        <v>18328118000885</v>
      </c>
      <c r="AK6054" s="44">
        <f t="shared" si="390"/>
        <v>18328118000885</v>
      </c>
    </row>
    <row r="6055" spans="1:37" s="14" customFormat="1" ht="15" customHeight="1" thickBot="1" x14ac:dyDescent="0.25">
      <c r="A6055" s="9"/>
      <c r="B6055" s="18">
        <f>VLOOKUP(C6055,FORNECEDORES!D:E,2,0)</f>
        <v>40460</v>
      </c>
      <c r="C6055" s="19" t="str">
        <f>VLOOKUP(D6055,FORNECEDORES!A:D,4,0)</f>
        <v>30.515.748/0001-98</v>
      </c>
      <c r="D6055" s="13" t="s">
        <v>2732</v>
      </c>
      <c r="E6055" s="20" t="str">
        <f t="shared" si="391"/>
        <v>04 0019</v>
      </c>
      <c r="F6055" s="28" t="s">
        <v>8977</v>
      </c>
      <c r="G6055" s="21" t="str">
        <f>VLOOKUP(E6055,'FILIAIS PETZ'!A:E,5,0)</f>
        <v>PETZ BUTANTA</v>
      </c>
      <c r="H6055" s="20" t="str">
        <f>VLOOKUP(E6055,'FILIAIS PETZ'!A:D,4,0)</f>
        <v>BTTA-SP</v>
      </c>
      <c r="I6055" s="85">
        <v>45569</v>
      </c>
      <c r="J6055" s="84">
        <v>1004783</v>
      </c>
      <c r="K6055" s="9"/>
      <c r="L6055" s="29"/>
      <c r="M6055" s="46"/>
      <c r="N6055" s="46"/>
      <c r="O6055" s="46"/>
      <c r="P6055" s="83" t="s">
        <v>4990</v>
      </c>
      <c r="Q6055" s="84">
        <v>3</v>
      </c>
      <c r="R6055" s="84">
        <v>1</v>
      </c>
      <c r="S6055" s="84">
        <v>8</v>
      </c>
      <c r="T6055" s="84" t="s">
        <v>32</v>
      </c>
      <c r="U6055" s="84">
        <v>11002</v>
      </c>
      <c r="V6055" s="84">
        <v>11002</v>
      </c>
      <c r="W6055" s="84" t="s">
        <v>5057</v>
      </c>
      <c r="X6055" s="84" t="s">
        <v>4985</v>
      </c>
      <c r="Y6055" s="84" t="s">
        <v>4993</v>
      </c>
      <c r="Z6055" s="84" t="s">
        <v>4993</v>
      </c>
      <c r="AA6055" s="84" t="s">
        <v>5014</v>
      </c>
      <c r="AB6055" s="84" t="s">
        <v>5066</v>
      </c>
      <c r="AC6055" s="84" t="s">
        <v>5006</v>
      </c>
      <c r="AD6055" s="83"/>
      <c r="AE6055" s="20" t="str">
        <f>VLOOKUP(E6055,'FILIAIS PETZ'!A:Q,17,0)</f>
        <v>SP2</v>
      </c>
      <c r="AF6055" s="20" t="str">
        <f>VLOOKUP(E6055,'FILIAIS PETZ'!A:Q,3,0)</f>
        <v>FELICIO</v>
      </c>
      <c r="AG6055" s="20" t="str">
        <f>VLOOKUP(E6055,'FILIAIS PETZ'!A:Q,2,0)</f>
        <v>R3</v>
      </c>
      <c r="AH6055" s="75">
        <v>1000</v>
      </c>
      <c r="AI6055" s="16" t="s">
        <v>13417</v>
      </c>
      <c r="AJ6055" s="43">
        <f>VLOOKUP(E6055,'FILIAIS PETZ'!$A$2:$K$2000,11,0)</f>
        <v>18328118000885</v>
      </c>
      <c r="AK6055" s="44">
        <f t="shared" si="390"/>
        <v>18328118000885</v>
      </c>
    </row>
    <row r="6056" spans="1:37" s="14" customFormat="1" ht="15" customHeight="1" thickBot="1" x14ac:dyDescent="0.25">
      <c r="A6056" s="9"/>
      <c r="B6056" s="18">
        <f>VLOOKUP(C6056,FORNECEDORES!D:E,2,0)</f>
        <v>40460</v>
      </c>
      <c r="C6056" s="19" t="str">
        <f>VLOOKUP(D6056,FORNECEDORES!A:D,4,0)</f>
        <v>30.515.748/0001-98</v>
      </c>
      <c r="D6056" s="13" t="s">
        <v>2732</v>
      </c>
      <c r="E6056" s="20" t="str">
        <f t="shared" si="391"/>
        <v>04 0019</v>
      </c>
      <c r="F6056" s="28" t="s">
        <v>8977</v>
      </c>
      <c r="G6056" s="21" t="str">
        <f>VLOOKUP(E6056,'FILIAIS PETZ'!A:E,5,0)</f>
        <v>PETZ BUTANTA</v>
      </c>
      <c r="H6056" s="20" t="str">
        <f>VLOOKUP(E6056,'FILIAIS PETZ'!A:D,4,0)</f>
        <v>BTTA-SP</v>
      </c>
      <c r="I6056" s="85">
        <v>45569</v>
      </c>
      <c r="J6056" s="84">
        <v>1004784</v>
      </c>
      <c r="K6056" s="9"/>
      <c r="L6056" s="29"/>
      <c r="M6056" s="46"/>
      <c r="N6056" s="46"/>
      <c r="O6056" s="46"/>
      <c r="P6056" s="83" t="s">
        <v>4990</v>
      </c>
      <c r="Q6056" s="84">
        <v>3</v>
      </c>
      <c r="R6056" s="84">
        <v>1</v>
      </c>
      <c r="S6056" s="84">
        <v>8</v>
      </c>
      <c r="T6056" s="84" t="s">
        <v>32</v>
      </c>
      <c r="U6056" s="84">
        <v>11002</v>
      </c>
      <c r="V6056" s="84">
        <v>11002</v>
      </c>
      <c r="W6056" s="84" t="s">
        <v>5057</v>
      </c>
      <c r="X6056" s="84" t="s">
        <v>4985</v>
      </c>
      <c r="Y6056" s="84" t="s">
        <v>4993</v>
      </c>
      <c r="Z6056" s="84" t="s">
        <v>4993</v>
      </c>
      <c r="AA6056" s="84" t="s">
        <v>5014</v>
      </c>
      <c r="AB6056" s="84" t="s">
        <v>5066</v>
      </c>
      <c r="AC6056" s="84" t="s">
        <v>5006</v>
      </c>
      <c r="AD6056" s="83"/>
      <c r="AE6056" s="20" t="str">
        <f>VLOOKUP(E6056,'FILIAIS PETZ'!A:Q,17,0)</f>
        <v>SP2</v>
      </c>
      <c r="AF6056" s="20" t="str">
        <f>VLOOKUP(E6056,'FILIAIS PETZ'!A:Q,3,0)</f>
        <v>FELICIO</v>
      </c>
      <c r="AG6056" s="20" t="str">
        <f>VLOOKUP(E6056,'FILIAIS PETZ'!A:Q,2,0)</f>
        <v>R3</v>
      </c>
      <c r="AH6056" s="75">
        <v>550</v>
      </c>
      <c r="AI6056" s="16" t="s">
        <v>11406</v>
      </c>
      <c r="AJ6056" s="43">
        <f>VLOOKUP(E6056,'FILIAIS PETZ'!$A$2:$K$2000,11,0)</f>
        <v>18328118000885</v>
      </c>
      <c r="AK6056" s="44">
        <f t="shared" si="390"/>
        <v>18328118000885</v>
      </c>
    </row>
    <row r="6057" spans="1:37" s="14" customFormat="1" ht="15" customHeight="1" thickBot="1" x14ac:dyDescent="0.25">
      <c r="A6057" s="9"/>
      <c r="B6057" s="18">
        <f>VLOOKUP(C6057,FORNECEDORES!D:E,2,0)</f>
        <v>40460</v>
      </c>
      <c r="C6057" s="19" t="str">
        <f>VLOOKUP(D6057,FORNECEDORES!A:D,4,0)</f>
        <v>30.515.748/0001-98</v>
      </c>
      <c r="D6057" s="13" t="s">
        <v>2732</v>
      </c>
      <c r="E6057" s="20" t="str">
        <f t="shared" si="391"/>
        <v>04 0019</v>
      </c>
      <c r="F6057" s="28" t="s">
        <v>8977</v>
      </c>
      <c r="G6057" s="21" t="str">
        <f>VLOOKUP(E6057,'FILIAIS PETZ'!A:E,5,0)</f>
        <v>PETZ BUTANTA</v>
      </c>
      <c r="H6057" s="20" t="str">
        <f>VLOOKUP(E6057,'FILIAIS PETZ'!A:D,4,0)</f>
        <v>BTTA-SP</v>
      </c>
      <c r="I6057" s="85">
        <v>45569</v>
      </c>
      <c r="J6057" s="84">
        <v>1004787</v>
      </c>
      <c r="K6057" s="9"/>
      <c r="L6057" s="29"/>
      <c r="M6057" s="46"/>
      <c r="N6057" s="46"/>
      <c r="O6057" s="46"/>
      <c r="P6057" s="83" t="s">
        <v>4990</v>
      </c>
      <c r="Q6057" s="84">
        <v>3</v>
      </c>
      <c r="R6057" s="84">
        <v>1</v>
      </c>
      <c r="S6057" s="84">
        <v>8</v>
      </c>
      <c r="T6057" s="84" t="s">
        <v>32</v>
      </c>
      <c r="U6057" s="84">
        <v>11002</v>
      </c>
      <c r="V6057" s="84">
        <v>11002</v>
      </c>
      <c r="W6057" s="84" t="s">
        <v>5019</v>
      </c>
      <c r="X6057" s="84" t="s">
        <v>4985</v>
      </c>
      <c r="Y6057" s="84" t="s">
        <v>4993</v>
      </c>
      <c r="Z6057" s="84" t="s">
        <v>4993</v>
      </c>
      <c r="AA6057" s="84" t="s">
        <v>5014</v>
      </c>
      <c r="AB6057" s="84" t="s">
        <v>5005</v>
      </c>
      <c r="AC6057" s="84" t="s">
        <v>5006</v>
      </c>
      <c r="AD6057" s="83"/>
      <c r="AE6057" s="20" t="str">
        <f>VLOOKUP(E6057,'FILIAIS PETZ'!A:Q,17,0)</f>
        <v>SP2</v>
      </c>
      <c r="AF6057" s="20" t="str">
        <f>VLOOKUP(E6057,'FILIAIS PETZ'!A:Q,3,0)</f>
        <v>FELICIO</v>
      </c>
      <c r="AG6057" s="20" t="str">
        <f>VLOOKUP(E6057,'FILIAIS PETZ'!A:Q,2,0)</f>
        <v>R3</v>
      </c>
      <c r="AH6057" s="75">
        <v>220</v>
      </c>
      <c r="AI6057" s="16" t="s">
        <v>13418</v>
      </c>
      <c r="AJ6057" s="43">
        <f>VLOOKUP(E6057,'FILIAIS PETZ'!$A$2:$K$2000,11,0)</f>
        <v>18328118000885</v>
      </c>
      <c r="AK6057" s="44">
        <f t="shared" si="390"/>
        <v>18328118000885</v>
      </c>
    </row>
    <row r="6058" spans="1:37" s="14" customFormat="1" ht="15" customHeight="1" thickBot="1" x14ac:dyDescent="0.25">
      <c r="A6058" s="9"/>
      <c r="B6058" s="18">
        <f>VLOOKUP(C6058,FORNECEDORES!D:E,2,0)</f>
        <v>40460</v>
      </c>
      <c r="C6058" s="19" t="str">
        <f>VLOOKUP(D6058,FORNECEDORES!A:D,4,0)</f>
        <v>30.515.748/0001-98</v>
      </c>
      <c r="D6058" s="13" t="s">
        <v>2732</v>
      </c>
      <c r="E6058" s="20" t="str">
        <f t="shared" si="391"/>
        <v>04 0067</v>
      </c>
      <c r="F6058" s="28" t="s">
        <v>8611</v>
      </c>
      <c r="G6058" s="21" t="str">
        <f>VLOOKUP(E6058,'FILIAIS PETZ'!A:E,5,0)</f>
        <v>PETZ EXTRA RICARDO JAFET</v>
      </c>
      <c r="H6058" s="20" t="str">
        <f>VLOOKUP(E6058,'FILIAIS PETZ'!A:D,4,0)</f>
        <v>RJAF-SP</v>
      </c>
      <c r="I6058" s="85">
        <v>45569</v>
      </c>
      <c r="J6058" s="84">
        <v>1004790</v>
      </c>
      <c r="K6058" s="9"/>
      <c r="L6058" s="29"/>
      <c r="M6058" s="46"/>
      <c r="N6058" s="46"/>
      <c r="O6058" s="46"/>
      <c r="P6058" s="83" t="s">
        <v>4990</v>
      </c>
      <c r="Q6058" s="84">
        <v>3</v>
      </c>
      <c r="R6058" s="84">
        <v>1</v>
      </c>
      <c r="S6058" s="84">
        <v>8</v>
      </c>
      <c r="T6058" s="84" t="s">
        <v>32</v>
      </c>
      <c r="U6058" s="84">
        <v>11002</v>
      </c>
      <c r="V6058" s="84">
        <v>11002</v>
      </c>
      <c r="W6058" s="84" t="s">
        <v>5119</v>
      </c>
      <c r="X6058" s="84" t="s">
        <v>4985</v>
      </c>
      <c r="Y6058" s="84" t="s">
        <v>4997</v>
      </c>
      <c r="Z6058" s="84" t="s">
        <v>8408</v>
      </c>
      <c r="AA6058" s="84" t="s">
        <v>5014</v>
      </c>
      <c r="AB6058" s="84" t="s">
        <v>12941</v>
      </c>
      <c r="AC6058" s="84" t="s">
        <v>5006</v>
      </c>
      <c r="AD6058" s="83"/>
      <c r="AE6058" s="20" t="str">
        <f>VLOOKUP(E6058,'FILIAIS PETZ'!A:Q,17,0)</f>
        <v>SP2</v>
      </c>
      <c r="AF6058" s="20" t="str">
        <f>VLOOKUP(E6058,'FILIAIS PETZ'!A:Q,3,0)</f>
        <v>FELICIO</v>
      </c>
      <c r="AG6058" s="20" t="str">
        <f>VLOOKUP(E6058,'FILIAIS PETZ'!A:Q,2,0)</f>
        <v>R3</v>
      </c>
      <c r="AH6058" s="75">
        <v>380</v>
      </c>
      <c r="AI6058" s="16" t="s">
        <v>13419</v>
      </c>
      <c r="AJ6058" s="43">
        <f>VLOOKUP(E6058,'FILIAIS PETZ'!$A$2:$K$2000,11,0)</f>
        <v>18328118006573</v>
      </c>
      <c r="AK6058" s="44">
        <f t="shared" si="390"/>
        <v>18328118006573</v>
      </c>
    </row>
    <row r="6059" spans="1:37" s="14" customFormat="1" ht="15" customHeight="1" thickBot="1" x14ac:dyDescent="0.25">
      <c r="A6059" s="9"/>
      <c r="B6059" s="18">
        <f>VLOOKUP(C6059,FORNECEDORES!D:E,2,0)</f>
        <v>40460</v>
      </c>
      <c r="C6059" s="19" t="str">
        <f>VLOOKUP(D6059,FORNECEDORES!A:D,4,0)</f>
        <v>30.515.748/0001-98</v>
      </c>
      <c r="D6059" s="13" t="s">
        <v>2732</v>
      </c>
      <c r="E6059" s="20" t="str">
        <f t="shared" si="391"/>
        <v>04 0067</v>
      </c>
      <c r="F6059" s="28" t="s">
        <v>8611</v>
      </c>
      <c r="G6059" s="21" t="str">
        <f>VLOOKUP(E6059,'FILIAIS PETZ'!A:E,5,0)</f>
        <v>PETZ EXTRA RICARDO JAFET</v>
      </c>
      <c r="H6059" s="20" t="str">
        <f>VLOOKUP(E6059,'FILIAIS PETZ'!A:D,4,0)</f>
        <v>RJAF-SP</v>
      </c>
      <c r="I6059" s="85">
        <v>45569</v>
      </c>
      <c r="J6059" s="84">
        <v>1004791</v>
      </c>
      <c r="K6059" s="9"/>
      <c r="L6059" s="29"/>
      <c r="M6059" s="46"/>
      <c r="N6059" s="46"/>
      <c r="O6059" s="46"/>
      <c r="P6059" s="83" t="s">
        <v>4990</v>
      </c>
      <c r="Q6059" s="84">
        <v>3</v>
      </c>
      <c r="R6059" s="84">
        <v>1</v>
      </c>
      <c r="S6059" s="84">
        <v>8</v>
      </c>
      <c r="T6059" s="84" t="s">
        <v>32</v>
      </c>
      <c r="U6059" s="84">
        <v>11002</v>
      </c>
      <c r="V6059" s="84">
        <v>11002</v>
      </c>
      <c r="W6059" s="84" t="s">
        <v>5024</v>
      </c>
      <c r="X6059" s="84" t="s">
        <v>4985</v>
      </c>
      <c r="Y6059" s="84" t="s">
        <v>5044</v>
      </c>
      <c r="Z6059" s="84" t="s">
        <v>8408</v>
      </c>
      <c r="AA6059" s="84" t="s">
        <v>4989</v>
      </c>
      <c r="AB6059" s="84" t="s">
        <v>12941</v>
      </c>
      <c r="AC6059" s="84" t="s">
        <v>5006</v>
      </c>
      <c r="AD6059" s="83"/>
      <c r="AE6059" s="20" t="str">
        <f>VLOOKUP(E6059,'FILIAIS PETZ'!A:Q,17,0)</f>
        <v>SP2</v>
      </c>
      <c r="AF6059" s="20" t="str">
        <f>VLOOKUP(E6059,'FILIAIS PETZ'!A:Q,3,0)</f>
        <v>FELICIO</v>
      </c>
      <c r="AG6059" s="20" t="str">
        <f>VLOOKUP(E6059,'FILIAIS PETZ'!A:Q,2,0)</f>
        <v>R3</v>
      </c>
      <c r="AH6059" s="75">
        <v>1570</v>
      </c>
      <c r="AI6059" s="16" t="s">
        <v>13420</v>
      </c>
      <c r="AJ6059" s="43">
        <f>VLOOKUP(E6059,'FILIAIS PETZ'!$A$2:$K$2000,11,0)</f>
        <v>18328118006573</v>
      </c>
      <c r="AK6059" s="44">
        <f t="shared" si="390"/>
        <v>18328118006573</v>
      </c>
    </row>
    <row r="6060" spans="1:37" s="14" customFormat="1" ht="15" customHeight="1" thickBot="1" x14ac:dyDescent="0.25">
      <c r="A6060" s="9"/>
      <c r="B6060" s="18">
        <f>VLOOKUP(C6060,FORNECEDORES!D:E,2,0)</f>
        <v>40460</v>
      </c>
      <c r="C6060" s="19" t="str">
        <f>VLOOKUP(D6060,FORNECEDORES!A:D,4,0)</f>
        <v>30.515.748/0001-98</v>
      </c>
      <c r="D6060" s="13" t="s">
        <v>2732</v>
      </c>
      <c r="E6060" s="20" t="str">
        <f t="shared" si="391"/>
        <v>04 0010</v>
      </c>
      <c r="F6060" s="28" t="s">
        <v>8983</v>
      </c>
      <c r="G6060" s="21" t="str">
        <f>VLOOKUP(E6060,'FILIAIS PETZ'!A:E,5,0)</f>
        <v>PETZ SANTA CECILIA</v>
      </c>
      <c r="H6060" s="20" t="str">
        <f>VLOOKUP(E6060,'FILIAIS PETZ'!A:D,4,0)</f>
        <v>STCE-SP</v>
      </c>
      <c r="I6060" s="85">
        <v>45569</v>
      </c>
      <c r="J6060" s="84">
        <v>1004794</v>
      </c>
      <c r="K6060" s="9"/>
      <c r="L6060" s="29"/>
      <c r="M6060" s="46"/>
      <c r="N6060" s="46"/>
      <c r="O6060" s="46"/>
      <c r="P6060" s="83" t="s">
        <v>4990</v>
      </c>
      <c r="Q6060" s="84">
        <v>3</v>
      </c>
      <c r="R6060" s="84">
        <v>1</v>
      </c>
      <c r="S6060" s="84">
        <v>8</v>
      </c>
      <c r="T6060" s="84" t="s">
        <v>32</v>
      </c>
      <c r="U6060" s="84">
        <v>11002</v>
      </c>
      <c r="V6060" s="84">
        <v>11002</v>
      </c>
      <c r="W6060" s="84" t="s">
        <v>5024</v>
      </c>
      <c r="X6060" s="84" t="s">
        <v>4985</v>
      </c>
      <c r="Y6060" s="84" t="s">
        <v>4997</v>
      </c>
      <c r="Z6060" s="84" t="s">
        <v>4993</v>
      </c>
      <c r="AA6060" s="84" t="s">
        <v>5014</v>
      </c>
      <c r="AB6060" s="84" t="s">
        <v>12941</v>
      </c>
      <c r="AC6060" s="84" t="s">
        <v>5006</v>
      </c>
      <c r="AD6060" s="83"/>
      <c r="AE6060" s="20" t="str">
        <f>VLOOKUP(E6060,'FILIAIS PETZ'!A:Q,17,0)</f>
        <v>SP2</v>
      </c>
      <c r="AF6060" s="20" t="str">
        <f>VLOOKUP(E6060,'FILIAIS PETZ'!A:Q,3,0)</f>
        <v>FELICIO</v>
      </c>
      <c r="AG6060" s="20" t="str">
        <f>VLOOKUP(E6060,'FILIAIS PETZ'!A:Q,2,0)</f>
        <v>R3</v>
      </c>
      <c r="AH6060" s="75">
        <v>380</v>
      </c>
      <c r="AI6060" s="16" t="s">
        <v>13421</v>
      </c>
      <c r="AJ6060" s="43">
        <f>VLOOKUP(E6060,'FILIAIS PETZ'!$A$2:$K$2000,11,0)</f>
        <v>18328118001938</v>
      </c>
      <c r="AK6060" s="44">
        <f t="shared" si="390"/>
        <v>18328118001938</v>
      </c>
    </row>
    <row r="6061" spans="1:37" s="14" customFormat="1" ht="15" customHeight="1" thickBot="1" x14ac:dyDescent="0.25">
      <c r="A6061" s="9"/>
      <c r="B6061" s="18">
        <f>VLOOKUP(C6061,FORNECEDORES!D:E,2,0)</f>
        <v>14456</v>
      </c>
      <c r="C6061" s="19" t="str">
        <f>VLOOKUP(D6061,FORNECEDORES!A:D,4,0)</f>
        <v>29.274.777/0001-26</v>
      </c>
      <c r="D6061" s="13" t="s">
        <v>2689</v>
      </c>
      <c r="E6061" s="20" t="str">
        <f t="shared" si="391"/>
        <v>04 0177</v>
      </c>
      <c r="F6061" s="28" t="s">
        <v>8982</v>
      </c>
      <c r="G6061" s="21" t="str">
        <f>VLOOKUP(E6061,'FILIAIS PETZ'!A:E,5,0)</f>
        <v>PETZ TEODORO SAMPAIO</v>
      </c>
      <c r="H6061" s="20" t="str">
        <f>VLOOKUP(E6061,'FILIAIS PETZ'!A:D,4,0)</f>
        <v>TEOD-SP</v>
      </c>
      <c r="I6061" s="85">
        <v>45569</v>
      </c>
      <c r="J6061" s="84">
        <v>1004798</v>
      </c>
      <c r="K6061" s="9"/>
      <c r="L6061" s="29"/>
      <c r="M6061" s="46"/>
      <c r="N6061" s="46"/>
      <c r="O6061" s="46"/>
      <c r="P6061" s="83" t="s">
        <v>4990</v>
      </c>
      <c r="Q6061" s="84">
        <v>3</v>
      </c>
      <c r="R6061" s="84">
        <v>1</v>
      </c>
      <c r="S6061" s="84">
        <v>8</v>
      </c>
      <c r="T6061" s="84" t="s">
        <v>32</v>
      </c>
      <c r="U6061" s="84">
        <v>11002</v>
      </c>
      <c r="V6061" s="84">
        <v>11002</v>
      </c>
      <c r="W6061" s="84" t="s">
        <v>5019</v>
      </c>
      <c r="X6061" s="84" t="s">
        <v>4985</v>
      </c>
      <c r="Y6061" s="84" t="s">
        <v>4993</v>
      </c>
      <c r="Z6061" s="84" t="s">
        <v>4993</v>
      </c>
      <c r="AA6061" s="84" t="s">
        <v>4989</v>
      </c>
      <c r="AB6061" s="84" t="s">
        <v>12941</v>
      </c>
      <c r="AC6061" s="84" t="s">
        <v>5006</v>
      </c>
      <c r="AD6061" s="83"/>
      <c r="AE6061" s="20" t="str">
        <f>VLOOKUP(E6061,'FILIAIS PETZ'!A:Q,17,0)</f>
        <v>SP2</v>
      </c>
      <c r="AF6061" s="20" t="str">
        <f>VLOOKUP(E6061,'FILIAIS PETZ'!A:Q,3,0)</f>
        <v>FELICIO</v>
      </c>
      <c r="AG6061" s="20" t="str">
        <f>VLOOKUP(E6061,'FILIAIS PETZ'!A:Q,2,0)</f>
        <v>R3</v>
      </c>
      <c r="AH6061" s="75">
        <v>590</v>
      </c>
      <c r="AI6061" s="16" t="s">
        <v>13422</v>
      </c>
      <c r="AJ6061" s="43">
        <f>VLOOKUP(E6061,'FILIAIS PETZ'!$A$2:$K$2000,11,0)</f>
        <v>18328118016455</v>
      </c>
      <c r="AK6061" s="44">
        <f t="shared" si="390"/>
        <v>18328118016455</v>
      </c>
    </row>
    <row r="6062" spans="1:37" s="14" customFormat="1" ht="15" customHeight="1" thickBot="1" x14ac:dyDescent="0.25">
      <c r="A6062" s="9"/>
      <c r="B6062" s="18">
        <f>VLOOKUP(C6062,FORNECEDORES!D:E,2,0)</f>
        <v>14456</v>
      </c>
      <c r="C6062" s="19" t="str">
        <f>VLOOKUP(D6062,FORNECEDORES!A:D,4,0)</f>
        <v>29.274.777/0001-26</v>
      </c>
      <c r="D6062" s="13" t="s">
        <v>2689</v>
      </c>
      <c r="E6062" s="20" t="str">
        <f t="shared" si="391"/>
        <v>04 0019</v>
      </c>
      <c r="F6062" s="28" t="s">
        <v>8977</v>
      </c>
      <c r="G6062" s="21" t="str">
        <f>VLOOKUP(E6062,'FILIAIS PETZ'!A:E,5,0)</f>
        <v>PETZ BUTANTA</v>
      </c>
      <c r="H6062" s="20" t="str">
        <f>VLOOKUP(E6062,'FILIAIS PETZ'!A:D,4,0)</f>
        <v>BTTA-SP</v>
      </c>
      <c r="I6062" s="85">
        <v>45569</v>
      </c>
      <c r="J6062" s="84">
        <v>1004799</v>
      </c>
      <c r="K6062" s="9"/>
      <c r="L6062" s="29"/>
      <c r="M6062" s="46"/>
      <c r="N6062" s="46"/>
      <c r="O6062" s="46"/>
      <c r="P6062" s="83" t="s">
        <v>4990</v>
      </c>
      <c r="Q6062" s="84">
        <v>3</v>
      </c>
      <c r="R6062" s="84">
        <v>1</v>
      </c>
      <c r="S6062" s="84">
        <v>8</v>
      </c>
      <c r="T6062" s="84" t="s">
        <v>32</v>
      </c>
      <c r="U6062" s="84">
        <v>11002</v>
      </c>
      <c r="V6062" s="84">
        <v>11002</v>
      </c>
      <c r="W6062" s="84" t="s">
        <v>5019</v>
      </c>
      <c r="X6062" s="84" t="s">
        <v>4985</v>
      </c>
      <c r="Y6062" s="84" t="s">
        <v>4997</v>
      </c>
      <c r="Z6062" s="84" t="s">
        <v>8241</v>
      </c>
      <c r="AA6062" s="84" t="s">
        <v>13362</v>
      </c>
      <c r="AB6062" s="84" t="s">
        <v>12941</v>
      </c>
      <c r="AC6062" s="84" t="s">
        <v>5006</v>
      </c>
      <c r="AD6062" s="83"/>
      <c r="AE6062" s="20" t="str">
        <f>VLOOKUP(E6062,'FILIAIS PETZ'!A:Q,17,0)</f>
        <v>SP2</v>
      </c>
      <c r="AF6062" s="20" t="str">
        <f>VLOOKUP(E6062,'FILIAIS PETZ'!A:Q,3,0)</f>
        <v>FELICIO</v>
      </c>
      <c r="AG6062" s="20" t="str">
        <f>VLOOKUP(E6062,'FILIAIS PETZ'!A:Q,2,0)</f>
        <v>R3</v>
      </c>
      <c r="AH6062" s="75">
        <v>690</v>
      </c>
      <c r="AI6062" s="16" t="s">
        <v>13423</v>
      </c>
      <c r="AJ6062" s="43">
        <f>VLOOKUP(E6062,'FILIAIS PETZ'!$A$2:$K$2000,11,0)</f>
        <v>18328118000885</v>
      </c>
      <c r="AK6062" s="44">
        <f t="shared" si="390"/>
        <v>18328118000885</v>
      </c>
    </row>
    <row r="6063" spans="1:37" s="14" customFormat="1" ht="15" customHeight="1" thickBot="1" x14ac:dyDescent="0.25">
      <c r="A6063" s="9"/>
      <c r="B6063" s="18">
        <f>VLOOKUP(C6063,FORNECEDORES!D:E,2,0)</f>
        <v>88402</v>
      </c>
      <c r="C6063" s="19" t="str">
        <f>VLOOKUP(D6063,FORNECEDORES!A:D,4,0)</f>
        <v>10.745.714/0001-82</v>
      </c>
      <c r="D6063" s="13" t="s">
        <v>1784</v>
      </c>
      <c r="E6063" s="20" t="str">
        <f t="shared" ref="E6063:E6098" si="392">CONCATENATE("04 ",F6063)</f>
        <v>04 0185</v>
      </c>
      <c r="F6063" s="28" t="s">
        <v>4973</v>
      </c>
      <c r="G6063" s="21" t="str">
        <f>VLOOKUP(E6063,'FILIAIS PETZ'!A:E,5,0)</f>
        <v>PETZ AV CONTORNO (ANTIGOS DADOS DE SVLB/MG - PETZ SILVA LOBO)</v>
      </c>
      <c r="H6063" s="20" t="str">
        <f>VLOOKUP(E6063,'FILIAIS PETZ'!A:D,4,0)</f>
        <v>ACTN-MG</v>
      </c>
      <c r="I6063" s="46">
        <v>45572</v>
      </c>
      <c r="J6063" s="9">
        <v>1004971</v>
      </c>
      <c r="K6063" s="9"/>
      <c r="L6063" s="29"/>
      <c r="M6063" s="46"/>
      <c r="N6063" s="46"/>
      <c r="O6063" s="46"/>
      <c r="P6063" s="83" t="s">
        <v>4990</v>
      </c>
      <c r="Q6063" s="84">
        <v>3</v>
      </c>
      <c r="R6063" s="84">
        <v>1</v>
      </c>
      <c r="S6063" s="84">
        <v>8</v>
      </c>
      <c r="T6063" s="84" t="s">
        <v>32</v>
      </c>
      <c r="U6063" s="84">
        <v>11002</v>
      </c>
      <c r="V6063" s="84">
        <v>11002</v>
      </c>
      <c r="W6063" s="84" t="s">
        <v>5019</v>
      </c>
      <c r="X6063" s="84" t="s">
        <v>4992</v>
      </c>
      <c r="Y6063" s="84" t="s">
        <v>4980</v>
      </c>
      <c r="Z6063" s="84" t="s">
        <v>4980</v>
      </c>
      <c r="AA6063" s="84" t="s">
        <v>4992</v>
      </c>
      <c r="AB6063" s="84" t="s">
        <v>5007</v>
      </c>
      <c r="AC6063" s="84" t="s">
        <v>12552</v>
      </c>
      <c r="AD6063" s="29"/>
      <c r="AE6063" s="20" t="str">
        <f>VLOOKUP(E6063,'FILIAIS PETZ'!A:Q,17,0)</f>
        <v>MG-1</v>
      </c>
      <c r="AF6063" s="20" t="str">
        <f>VLOOKUP(E6063,'FILIAIS PETZ'!A:Q,3,0)</f>
        <v>FELICIO</v>
      </c>
      <c r="AG6063" s="20" t="str">
        <f>VLOOKUP(E6063,'FILIAIS PETZ'!A:Q,2,0)</f>
        <v>R3</v>
      </c>
      <c r="AH6063" s="75">
        <v>800</v>
      </c>
      <c r="AI6063" s="16" t="s">
        <v>6717</v>
      </c>
      <c r="AJ6063" s="43">
        <f>VLOOKUP(E6063,'FILIAIS PETZ'!$A$2:$K$2000,11,0)</f>
        <v>18328118017931</v>
      </c>
      <c r="AK6063" s="44">
        <f t="shared" si="390"/>
        <v>18328118017931</v>
      </c>
    </row>
    <row r="6064" spans="1:37" s="14" customFormat="1" ht="15" customHeight="1" thickBot="1" x14ac:dyDescent="0.25">
      <c r="A6064" s="9"/>
      <c r="B6064" s="18">
        <f>VLOOKUP(C6064,FORNECEDORES!D:E,2,0)</f>
        <v>88402</v>
      </c>
      <c r="C6064" s="19" t="str">
        <f>VLOOKUP(D6064,FORNECEDORES!A:D,4,0)</f>
        <v>10.745.714/0001-82</v>
      </c>
      <c r="D6064" s="13" t="s">
        <v>1784</v>
      </c>
      <c r="E6064" s="20" t="str">
        <f t="shared" si="392"/>
        <v>04 0223</v>
      </c>
      <c r="F6064" s="28" t="s">
        <v>4977</v>
      </c>
      <c r="G6064" s="21" t="str">
        <f>VLOOKUP(E6064,'FILIAIS PETZ'!A:E,5,0)</f>
        <v>PETZ IPATINGA (ANTIGA BETIM AMERICAS/MG)</v>
      </c>
      <c r="H6064" s="20" t="str">
        <f>VLOOKUP(E6064,'FILIAIS PETZ'!A:D,4,0)</f>
        <v>IPTG-MG</v>
      </c>
      <c r="I6064" s="46">
        <v>45572</v>
      </c>
      <c r="J6064" s="9">
        <v>1004973</v>
      </c>
      <c r="K6064" s="9"/>
      <c r="L6064" s="29"/>
      <c r="M6064" s="46"/>
      <c r="N6064" s="46"/>
      <c r="O6064" s="46"/>
      <c r="P6064" s="83" t="s">
        <v>4990</v>
      </c>
      <c r="Q6064" s="84">
        <v>3</v>
      </c>
      <c r="R6064" s="84">
        <v>1</v>
      </c>
      <c r="S6064" s="84">
        <v>8</v>
      </c>
      <c r="T6064" s="84" t="s">
        <v>32</v>
      </c>
      <c r="U6064" s="84">
        <v>11002</v>
      </c>
      <c r="V6064" s="84">
        <v>11002</v>
      </c>
      <c r="W6064" s="84" t="s">
        <v>5019</v>
      </c>
      <c r="X6064" s="84" t="s">
        <v>4992</v>
      </c>
      <c r="Y6064" s="84" t="s">
        <v>4980</v>
      </c>
      <c r="Z6064" s="84" t="s">
        <v>4980</v>
      </c>
      <c r="AA6064" s="84" t="s">
        <v>4992</v>
      </c>
      <c r="AB6064" s="84" t="s">
        <v>5007</v>
      </c>
      <c r="AC6064" s="84" t="s">
        <v>12552</v>
      </c>
      <c r="AD6064" s="29"/>
      <c r="AE6064" s="20" t="str">
        <f>VLOOKUP(E6064,'FILIAIS PETZ'!A:Q,17,0)</f>
        <v>MG-2</v>
      </c>
      <c r="AF6064" s="20" t="str">
        <f>VLOOKUP(E6064,'FILIAIS PETZ'!A:Q,3,0)</f>
        <v>FELICIO</v>
      </c>
      <c r="AG6064" s="20" t="str">
        <f>VLOOKUP(E6064,'FILIAIS PETZ'!A:Q,2,0)</f>
        <v>R3</v>
      </c>
      <c r="AH6064" s="75">
        <v>1400</v>
      </c>
      <c r="AI6064" s="16" t="s">
        <v>6717</v>
      </c>
      <c r="AJ6064" s="43" t="str">
        <f>VLOOKUP(E6064,'FILIAIS PETZ'!$A$2:$K$2000,11,0)</f>
        <v>18.328.118/0213-78</v>
      </c>
      <c r="AK6064" s="44" t="str">
        <f t="shared" si="390"/>
        <v>18.328.118/0213-78</v>
      </c>
    </row>
    <row r="6065" spans="1:37" s="14" customFormat="1" ht="15" customHeight="1" thickBot="1" x14ac:dyDescent="0.25">
      <c r="A6065" s="9"/>
      <c r="B6065" s="18">
        <f>VLOOKUP(C6065,FORNECEDORES!D:E,2,0)</f>
        <v>88402</v>
      </c>
      <c r="C6065" s="19" t="str">
        <f>VLOOKUP(D6065,FORNECEDORES!A:D,4,0)</f>
        <v>10.745.714/0001-82</v>
      </c>
      <c r="D6065" s="13" t="s">
        <v>1784</v>
      </c>
      <c r="E6065" s="20" t="str">
        <f t="shared" si="392"/>
        <v>04 0211</v>
      </c>
      <c r="F6065" s="28" t="s">
        <v>4974</v>
      </c>
      <c r="G6065" s="21" t="str">
        <f>VLOOKUP(E6065,'FILIAIS PETZ'!A:E,5,0)</f>
        <v>PETZ CASTELO BH</v>
      </c>
      <c r="H6065" s="20" t="str">
        <f>VLOOKUP(E6065,'FILIAIS PETZ'!A:D,4,0)</f>
        <v>CTLO-MG</v>
      </c>
      <c r="I6065" s="46">
        <v>45572</v>
      </c>
      <c r="J6065" s="9">
        <v>1004976</v>
      </c>
      <c r="K6065" s="9"/>
      <c r="L6065" s="29"/>
      <c r="M6065" s="46"/>
      <c r="N6065" s="46"/>
      <c r="O6065" s="46"/>
      <c r="P6065" s="83" t="s">
        <v>4990</v>
      </c>
      <c r="Q6065" s="84">
        <v>3</v>
      </c>
      <c r="R6065" s="84">
        <v>1</v>
      </c>
      <c r="S6065" s="84">
        <v>8</v>
      </c>
      <c r="T6065" s="84" t="s">
        <v>32</v>
      </c>
      <c r="U6065" s="84">
        <v>11002</v>
      </c>
      <c r="V6065" s="84">
        <v>11002</v>
      </c>
      <c r="W6065" s="84" t="s">
        <v>5019</v>
      </c>
      <c r="X6065" s="84" t="s">
        <v>4992</v>
      </c>
      <c r="Y6065" s="84" t="s">
        <v>4980</v>
      </c>
      <c r="Z6065" s="84" t="s">
        <v>4980</v>
      </c>
      <c r="AA6065" s="84" t="s">
        <v>4992</v>
      </c>
      <c r="AB6065" s="84" t="s">
        <v>5007</v>
      </c>
      <c r="AC6065" s="84" t="s">
        <v>12552</v>
      </c>
      <c r="AD6065" s="29"/>
      <c r="AE6065" s="20" t="str">
        <f>VLOOKUP(E6065,'FILIAIS PETZ'!A:Q,17,0)</f>
        <v>MG-1</v>
      </c>
      <c r="AF6065" s="20" t="str">
        <f>VLOOKUP(E6065,'FILIAIS PETZ'!A:Q,3,0)</f>
        <v>FELICIO</v>
      </c>
      <c r="AG6065" s="20" t="str">
        <f>VLOOKUP(E6065,'FILIAIS PETZ'!A:Q,2,0)</f>
        <v>R3</v>
      </c>
      <c r="AH6065" s="75">
        <v>800</v>
      </c>
      <c r="AI6065" s="16" t="s">
        <v>6717</v>
      </c>
      <c r="AJ6065" s="43">
        <f>VLOOKUP(E6065,'FILIAIS PETZ'!$A$2:$K$2000,11,0)</f>
        <v>18328118019985</v>
      </c>
      <c r="AK6065" s="44">
        <f t="shared" si="390"/>
        <v>18328118019985</v>
      </c>
    </row>
    <row r="6066" spans="1:37" s="14" customFormat="1" ht="15" customHeight="1" thickBot="1" x14ac:dyDescent="0.25">
      <c r="A6066" s="9"/>
      <c r="B6066" s="18">
        <f>VLOOKUP(C6066,FORNECEDORES!D:E,2,0)</f>
        <v>88402</v>
      </c>
      <c r="C6066" s="19" t="str">
        <f>VLOOKUP(D6066,FORNECEDORES!A:D,4,0)</f>
        <v>10.745.714/0001-82</v>
      </c>
      <c r="D6066" s="13" t="s">
        <v>1784</v>
      </c>
      <c r="E6066" s="20" t="str">
        <f t="shared" si="392"/>
        <v>04 0251</v>
      </c>
      <c r="F6066" s="28" t="s">
        <v>5729</v>
      </c>
      <c r="G6066" s="21" t="str">
        <f>VLOOKUP(E6066,'FILIAIS PETZ'!A:E,5,0)</f>
        <v>PETZ BARREIRO</v>
      </c>
      <c r="H6066" s="20" t="str">
        <f>VLOOKUP(E6066,'FILIAIS PETZ'!A:D,4,0)</f>
        <v>BARR-MG</v>
      </c>
      <c r="I6066" s="46">
        <v>45572</v>
      </c>
      <c r="J6066" s="9">
        <v>1004979</v>
      </c>
      <c r="K6066" s="9"/>
      <c r="L6066" s="29"/>
      <c r="M6066" s="46"/>
      <c r="N6066" s="46"/>
      <c r="O6066" s="46"/>
      <c r="P6066" s="83" t="s">
        <v>4990</v>
      </c>
      <c r="Q6066" s="84">
        <v>3</v>
      </c>
      <c r="R6066" s="84">
        <v>1</v>
      </c>
      <c r="S6066" s="84">
        <v>8</v>
      </c>
      <c r="T6066" s="84" t="s">
        <v>32</v>
      </c>
      <c r="U6066" s="84">
        <v>11002</v>
      </c>
      <c r="V6066" s="84">
        <v>11002</v>
      </c>
      <c r="W6066" s="84" t="s">
        <v>5019</v>
      </c>
      <c r="X6066" s="84" t="s">
        <v>4992</v>
      </c>
      <c r="Y6066" s="84" t="s">
        <v>4980</v>
      </c>
      <c r="Z6066" s="84" t="s">
        <v>4980</v>
      </c>
      <c r="AA6066" s="84" t="s">
        <v>4992</v>
      </c>
      <c r="AB6066" s="84" t="s">
        <v>5007</v>
      </c>
      <c r="AC6066" s="84" t="s">
        <v>12552</v>
      </c>
      <c r="AD6066" s="29"/>
      <c r="AE6066" s="20" t="str">
        <f>VLOOKUP(E6066,'FILIAIS PETZ'!A:Q,17,0)</f>
        <v>MG-2</v>
      </c>
      <c r="AF6066" s="20" t="str">
        <f>VLOOKUP(E6066,'FILIAIS PETZ'!A:Q,3,0)</f>
        <v>FELICIO</v>
      </c>
      <c r="AG6066" s="20" t="str">
        <f>VLOOKUP(E6066,'FILIAIS PETZ'!A:Q,2,0)</f>
        <v>R3</v>
      </c>
      <c r="AH6066" s="75">
        <v>800</v>
      </c>
      <c r="AI6066" s="16" t="s">
        <v>6717</v>
      </c>
      <c r="AJ6066" s="43">
        <f>VLOOKUP(E6066,'FILIAIS PETZ'!$A$2:$K$2000,11,0)</f>
        <v>18328118022420</v>
      </c>
      <c r="AK6066" s="44">
        <f t="shared" si="390"/>
        <v>18328118022420</v>
      </c>
    </row>
    <row r="6067" spans="1:37" s="14" customFormat="1" ht="15" customHeight="1" thickBot="1" x14ac:dyDescent="0.25">
      <c r="A6067" s="9"/>
      <c r="B6067" s="18">
        <f>VLOOKUP(C6067,FORNECEDORES!D:E,2,0)</f>
        <v>88402</v>
      </c>
      <c r="C6067" s="19" t="str">
        <f>VLOOKUP(D6067,FORNECEDORES!A:D,4,0)</f>
        <v>10.745.714/0001-82</v>
      </c>
      <c r="D6067" s="13" t="s">
        <v>1784</v>
      </c>
      <c r="E6067" s="20" t="str">
        <f t="shared" si="392"/>
        <v>04 0248</v>
      </c>
      <c r="F6067" s="28" t="s">
        <v>5848</v>
      </c>
      <c r="G6067" s="21" t="str">
        <f>VLOOKUP(E6067,'FILIAIS PETZ'!A:E,5,0)</f>
        <v>PETZ DIVINÓPOLIS</v>
      </c>
      <c r="H6067" s="20" t="str">
        <f>VLOOKUP(E6067,'FILIAIS PETZ'!A:D,4,0)</f>
        <v>DVNP-MG</v>
      </c>
      <c r="I6067" s="46">
        <v>45572</v>
      </c>
      <c r="J6067" s="9">
        <v>1004981</v>
      </c>
      <c r="K6067" s="9"/>
      <c r="L6067" s="29"/>
      <c r="M6067" s="46"/>
      <c r="N6067" s="46"/>
      <c r="O6067" s="46"/>
      <c r="P6067" s="83" t="s">
        <v>4990</v>
      </c>
      <c r="Q6067" s="84">
        <v>3</v>
      </c>
      <c r="R6067" s="84">
        <v>1</v>
      </c>
      <c r="S6067" s="84">
        <v>8</v>
      </c>
      <c r="T6067" s="84" t="s">
        <v>32</v>
      </c>
      <c r="U6067" s="84">
        <v>11002</v>
      </c>
      <c r="V6067" s="84">
        <v>11002</v>
      </c>
      <c r="W6067" s="84" t="s">
        <v>5019</v>
      </c>
      <c r="X6067" s="84" t="s">
        <v>4992</v>
      </c>
      <c r="Y6067" s="84" t="s">
        <v>4980</v>
      </c>
      <c r="Z6067" s="84" t="s">
        <v>4980</v>
      </c>
      <c r="AA6067" s="84" t="s">
        <v>4992</v>
      </c>
      <c r="AB6067" s="84" t="s">
        <v>5007</v>
      </c>
      <c r="AC6067" s="84" t="s">
        <v>12552</v>
      </c>
      <c r="AD6067" s="29"/>
      <c r="AE6067" s="20" t="str">
        <f>VLOOKUP(E6067,'FILIAIS PETZ'!A:Q,17,0)</f>
        <v>MG-2</v>
      </c>
      <c r="AF6067" s="20" t="str">
        <f>VLOOKUP(E6067,'FILIAIS PETZ'!A:Q,3,0)</f>
        <v>FELICIO</v>
      </c>
      <c r="AG6067" s="20" t="str">
        <f>VLOOKUP(E6067,'FILIAIS PETZ'!A:Q,2,0)</f>
        <v>R3</v>
      </c>
      <c r="AH6067" s="75">
        <v>800</v>
      </c>
      <c r="AI6067" s="16" t="s">
        <v>6717</v>
      </c>
      <c r="AJ6067" s="43" t="str">
        <f>VLOOKUP(E6067,'FILIAIS PETZ'!$A$2:$K$2000,11,0)</f>
        <v>18.328.118/0246-36</v>
      </c>
      <c r="AK6067" s="44" t="str">
        <f t="shared" si="390"/>
        <v>18.328.118/0246-36</v>
      </c>
    </row>
    <row r="6068" spans="1:37" s="14" customFormat="1" ht="15" customHeight="1" thickBot="1" x14ac:dyDescent="0.25">
      <c r="A6068" s="9"/>
      <c r="B6068" s="18">
        <f>VLOOKUP(C6068,FORNECEDORES!D:E,2,0)</f>
        <v>88402</v>
      </c>
      <c r="C6068" s="19" t="str">
        <f>VLOOKUP(D6068,FORNECEDORES!A:D,4,0)</f>
        <v>10.745.714/0001-82</v>
      </c>
      <c r="D6068" s="13" t="s">
        <v>1784</v>
      </c>
      <c r="E6068" s="20" t="str">
        <f t="shared" si="392"/>
        <v>04 0238</v>
      </c>
      <c r="F6068" s="28" t="s">
        <v>5730</v>
      </c>
      <c r="G6068" s="21" t="str">
        <f>VLOOKUP(E6068,'FILIAIS PETZ'!A:E,5,0)</f>
        <v>PETZ SILVIANO BRANDÃO</v>
      </c>
      <c r="H6068" s="20" t="str">
        <f>VLOOKUP(E6068,'FILIAIS PETZ'!A:D,4,0)</f>
        <v>SVBD-MG</v>
      </c>
      <c r="I6068" s="46">
        <v>45572</v>
      </c>
      <c r="J6068" s="9">
        <v>1004984</v>
      </c>
      <c r="K6068" s="9"/>
      <c r="L6068" s="29"/>
      <c r="M6068" s="46"/>
      <c r="N6068" s="46"/>
      <c r="O6068" s="46"/>
      <c r="P6068" s="83" t="s">
        <v>4990</v>
      </c>
      <c r="Q6068" s="84">
        <v>3</v>
      </c>
      <c r="R6068" s="84">
        <v>1</v>
      </c>
      <c r="S6068" s="84">
        <v>8</v>
      </c>
      <c r="T6068" s="84" t="s">
        <v>32</v>
      </c>
      <c r="U6068" s="84">
        <v>11002</v>
      </c>
      <c r="V6068" s="84">
        <v>11002</v>
      </c>
      <c r="W6068" s="84" t="s">
        <v>5019</v>
      </c>
      <c r="X6068" s="84" t="s">
        <v>4992</v>
      </c>
      <c r="Y6068" s="84" t="s">
        <v>4980</v>
      </c>
      <c r="Z6068" s="84" t="s">
        <v>4980</v>
      </c>
      <c r="AA6068" s="84" t="s">
        <v>4992</v>
      </c>
      <c r="AB6068" s="84" t="s">
        <v>5007</v>
      </c>
      <c r="AC6068" s="84" t="s">
        <v>12552</v>
      </c>
      <c r="AD6068" s="29"/>
      <c r="AE6068" s="20" t="str">
        <f>VLOOKUP(E6068,'FILIAIS PETZ'!A:Q,17,0)</f>
        <v>MG-2</v>
      </c>
      <c r="AF6068" s="20" t="str">
        <f>VLOOKUP(E6068,'FILIAIS PETZ'!A:Q,3,0)</f>
        <v>FELICIO</v>
      </c>
      <c r="AG6068" s="20" t="str">
        <f>VLOOKUP(E6068,'FILIAIS PETZ'!A:Q,2,0)</f>
        <v>R3</v>
      </c>
      <c r="AH6068" s="75">
        <v>800</v>
      </c>
      <c r="AI6068" s="16" t="s">
        <v>6717</v>
      </c>
      <c r="AJ6068" s="43">
        <f>VLOOKUP(E6068,'FILIAIS PETZ'!$A$2:$K$2000,11,0)</f>
        <v>18328118022188</v>
      </c>
      <c r="AK6068" s="44">
        <f t="shared" si="390"/>
        <v>18328118022188</v>
      </c>
    </row>
    <row r="6069" spans="1:37" s="14" customFormat="1" ht="15" customHeight="1" thickBot="1" x14ac:dyDescent="0.25">
      <c r="A6069" s="9"/>
      <c r="B6069" s="18">
        <f>VLOOKUP(C6069,FORNECEDORES!D:E,2,0)</f>
        <v>88402</v>
      </c>
      <c r="C6069" s="19" t="str">
        <f>VLOOKUP(D6069,FORNECEDORES!A:D,4,0)</f>
        <v>10.745.714/0001-82</v>
      </c>
      <c r="D6069" s="13" t="s">
        <v>1784</v>
      </c>
      <c r="E6069" s="20" t="str">
        <f t="shared" si="392"/>
        <v>04 0122</v>
      </c>
      <c r="F6069" s="28" t="s">
        <v>6386</v>
      </c>
      <c r="G6069" s="21" t="str">
        <f>VLOOKUP(E6069,'FILIAIS PETZ'!A:E,5,0)</f>
        <v>PETZ JUIZ DE FORA</v>
      </c>
      <c r="H6069" s="20" t="str">
        <f>VLOOKUP(E6069,'FILIAIS PETZ'!A:D,4,0)</f>
        <v>JUZF-MG</v>
      </c>
      <c r="I6069" s="46">
        <v>45572</v>
      </c>
      <c r="J6069" s="9">
        <v>1004991</v>
      </c>
      <c r="K6069" s="9"/>
      <c r="L6069" s="29"/>
      <c r="M6069" s="46"/>
      <c r="N6069" s="46"/>
      <c r="O6069" s="46"/>
      <c r="P6069" s="83" t="s">
        <v>4990</v>
      </c>
      <c r="Q6069" s="84">
        <v>3</v>
      </c>
      <c r="R6069" s="84">
        <v>1</v>
      </c>
      <c r="S6069" s="84">
        <v>8</v>
      </c>
      <c r="T6069" s="84" t="s">
        <v>32</v>
      </c>
      <c r="U6069" s="84">
        <v>11002</v>
      </c>
      <c r="V6069" s="84">
        <v>11002</v>
      </c>
      <c r="W6069" s="84" t="s">
        <v>5019</v>
      </c>
      <c r="X6069" s="84" t="s">
        <v>4992</v>
      </c>
      <c r="Y6069" s="84" t="s">
        <v>4980</v>
      </c>
      <c r="Z6069" s="84" t="s">
        <v>4980</v>
      </c>
      <c r="AA6069" s="84" t="s">
        <v>4992</v>
      </c>
      <c r="AB6069" s="84" t="s">
        <v>5007</v>
      </c>
      <c r="AC6069" s="84" t="s">
        <v>12552</v>
      </c>
      <c r="AD6069" s="29"/>
      <c r="AE6069" s="20" t="str">
        <f>VLOOKUP(E6069,'FILIAIS PETZ'!A:Q,17,0)</f>
        <v>MG-1</v>
      </c>
      <c r="AF6069" s="20" t="str">
        <f>VLOOKUP(E6069,'FILIAIS PETZ'!A:Q,3,0)</f>
        <v>FELICIO</v>
      </c>
      <c r="AG6069" s="20" t="str">
        <f>VLOOKUP(E6069,'FILIAIS PETZ'!A:Q,2,0)</f>
        <v>R3</v>
      </c>
      <c r="AH6069" s="75">
        <v>1120</v>
      </c>
      <c r="AI6069" s="16" t="s">
        <v>6717</v>
      </c>
      <c r="AJ6069" s="43">
        <f>VLOOKUP(E6069,'FILIAIS PETZ'!$A$2:$K$2000,11,0)</f>
        <v>18328118011810</v>
      </c>
      <c r="AK6069" s="44">
        <f t="shared" si="390"/>
        <v>18328118011810</v>
      </c>
    </row>
    <row r="6070" spans="1:37" s="14" customFormat="1" ht="15" customHeight="1" thickBot="1" x14ac:dyDescent="0.25">
      <c r="A6070" s="9"/>
      <c r="B6070" s="18">
        <f>VLOOKUP(C6070,FORNECEDORES!D:E,2,0)</f>
        <v>88402</v>
      </c>
      <c r="C6070" s="19" t="str">
        <f>VLOOKUP(D6070,FORNECEDORES!A:D,4,0)</f>
        <v>10.745.714/0001-82</v>
      </c>
      <c r="D6070" s="13" t="s">
        <v>1784</v>
      </c>
      <c r="E6070" s="20" t="str">
        <f t="shared" si="392"/>
        <v>04 0237</v>
      </c>
      <c r="F6070" s="28" t="s">
        <v>6532</v>
      </c>
      <c r="G6070" s="21" t="str">
        <f>VLOOKUP(E6070,'FILIAIS PETZ'!A:E,5,0)</f>
        <v>PETZ INDEPENDENCIA SHOPPING</v>
      </c>
      <c r="H6070" s="20" t="str">
        <f>VLOOKUP(E6070,'FILIAIS PETZ'!A:D,4,0)</f>
        <v>SIND-MG</v>
      </c>
      <c r="I6070" s="46">
        <v>45572</v>
      </c>
      <c r="J6070" s="9">
        <v>1004992</v>
      </c>
      <c r="K6070" s="9"/>
      <c r="L6070" s="29"/>
      <c r="M6070" s="46"/>
      <c r="N6070" s="46"/>
      <c r="O6070" s="46"/>
      <c r="P6070" s="83" t="s">
        <v>4990</v>
      </c>
      <c r="Q6070" s="84">
        <v>3</v>
      </c>
      <c r="R6070" s="84">
        <v>1</v>
      </c>
      <c r="S6070" s="84">
        <v>8</v>
      </c>
      <c r="T6070" s="84" t="s">
        <v>32</v>
      </c>
      <c r="U6070" s="84">
        <v>11002</v>
      </c>
      <c r="V6070" s="84">
        <v>11002</v>
      </c>
      <c r="W6070" s="84" t="s">
        <v>5019</v>
      </c>
      <c r="X6070" s="84" t="s">
        <v>4992</v>
      </c>
      <c r="Y6070" s="84" t="s">
        <v>4980</v>
      </c>
      <c r="Z6070" s="84" t="s">
        <v>4980</v>
      </c>
      <c r="AA6070" s="84" t="s">
        <v>4992</v>
      </c>
      <c r="AB6070" s="84" t="s">
        <v>5007</v>
      </c>
      <c r="AC6070" s="84" t="s">
        <v>12552</v>
      </c>
      <c r="AD6070" s="29"/>
      <c r="AE6070" s="20" t="str">
        <f>VLOOKUP(E6070,'FILIAIS PETZ'!A:Q,17,0)</f>
        <v>MG-1</v>
      </c>
      <c r="AF6070" s="20" t="str">
        <f>VLOOKUP(E6070,'FILIAIS PETZ'!A:Q,3,0)</f>
        <v>FELICIO</v>
      </c>
      <c r="AG6070" s="20" t="str">
        <f>VLOOKUP(E6070,'FILIAIS PETZ'!A:Q,2,0)</f>
        <v>R3</v>
      </c>
      <c r="AH6070" s="75">
        <v>950</v>
      </c>
      <c r="AI6070" s="16" t="s">
        <v>6717</v>
      </c>
      <c r="AJ6070" s="43">
        <f>VLOOKUP(E6070,'FILIAIS PETZ'!$A$2:$K$2000,11,0)</f>
        <v>18328118022501</v>
      </c>
      <c r="AK6070" s="44">
        <f t="shared" si="390"/>
        <v>18328118022501</v>
      </c>
    </row>
    <row r="6071" spans="1:37" s="14" customFormat="1" ht="15" customHeight="1" thickBot="1" x14ac:dyDescent="0.25">
      <c r="A6071" s="9"/>
      <c r="B6071" s="18">
        <f>VLOOKUP(C6071,FORNECEDORES!D:E,2,0)</f>
        <v>9057</v>
      </c>
      <c r="C6071" s="19" t="str">
        <f>VLOOKUP(D6071,FORNECEDORES!A:D,4,0)</f>
        <v>19.357.006/0001-49</v>
      </c>
      <c r="D6071" s="13" t="s">
        <v>2290</v>
      </c>
      <c r="E6071" s="20" t="str">
        <f t="shared" si="392"/>
        <v>04 0162</v>
      </c>
      <c r="F6071" s="28" t="s">
        <v>5179</v>
      </c>
      <c r="G6071" s="21" t="str">
        <f>VLOOKUP(E6071,'FILIAIS PETZ'!A:E,5,0)</f>
        <v>PETZ CONTAGEM JOÃO CESAR</v>
      </c>
      <c r="H6071" s="20" t="str">
        <f>VLOOKUP(E6071,'FILIAIS PETZ'!A:D,4,0)</f>
        <v>CTJC-MG</v>
      </c>
      <c r="I6071" s="46">
        <v>45572</v>
      </c>
      <c r="J6071" s="9">
        <v>1005623</v>
      </c>
      <c r="K6071" s="9"/>
      <c r="L6071" s="29"/>
      <c r="M6071" s="46"/>
      <c r="N6071" s="46"/>
      <c r="O6071" s="46"/>
      <c r="P6071" s="83" t="s">
        <v>4990</v>
      </c>
      <c r="Q6071" s="84">
        <v>3</v>
      </c>
      <c r="R6071" s="84">
        <v>1</v>
      </c>
      <c r="S6071" s="84">
        <v>8</v>
      </c>
      <c r="T6071" s="84" t="s">
        <v>32</v>
      </c>
      <c r="U6071" s="84">
        <v>11002</v>
      </c>
      <c r="V6071" s="84">
        <v>11002</v>
      </c>
      <c r="W6071" s="84" t="s">
        <v>5019</v>
      </c>
      <c r="X6071" s="84" t="s">
        <v>4985</v>
      </c>
      <c r="Y6071" s="84" t="s">
        <v>4980</v>
      </c>
      <c r="Z6071" s="84" t="s">
        <v>4980</v>
      </c>
      <c r="AA6071" s="84" t="s">
        <v>4989</v>
      </c>
      <c r="AB6071" s="84" t="s">
        <v>5007</v>
      </c>
      <c r="AC6071" s="84" t="s">
        <v>12552</v>
      </c>
      <c r="AD6071" s="29"/>
      <c r="AE6071" s="20" t="str">
        <f>VLOOKUP(E6071,'FILIAIS PETZ'!A:Q,17,0)</f>
        <v>MG-2</v>
      </c>
      <c r="AF6071" s="20" t="str">
        <f>VLOOKUP(E6071,'FILIAIS PETZ'!A:Q,3,0)</f>
        <v>FELICIO</v>
      </c>
      <c r="AG6071" s="20" t="str">
        <f>VLOOKUP(E6071,'FILIAIS PETZ'!A:Q,2,0)</f>
        <v>R3</v>
      </c>
      <c r="AH6071" s="75">
        <v>1200</v>
      </c>
      <c r="AI6071" s="16" t="s">
        <v>5064</v>
      </c>
      <c r="AJ6071" s="43">
        <f>VLOOKUP(E6071,'FILIAIS PETZ'!$A$2:$K$2000,11,0)</f>
        <v>18328118017265</v>
      </c>
      <c r="AK6071" s="44">
        <f t="shared" si="390"/>
        <v>18328118017265</v>
      </c>
    </row>
    <row r="6072" spans="1:37" s="14" customFormat="1" ht="15" customHeight="1" thickBot="1" x14ac:dyDescent="0.25">
      <c r="A6072" s="9"/>
      <c r="B6072" s="18">
        <f>VLOOKUP(C6072,FORNECEDORES!D:E,2,0)</f>
        <v>9057</v>
      </c>
      <c r="C6072" s="19" t="str">
        <f>VLOOKUP(D6072,FORNECEDORES!A:D,4,0)</f>
        <v>19.357.006/0001-49</v>
      </c>
      <c r="D6072" s="13" t="s">
        <v>2290</v>
      </c>
      <c r="E6072" s="20" t="str">
        <f t="shared" si="392"/>
        <v>04 0244</v>
      </c>
      <c r="F6072" s="28" t="s">
        <v>4957</v>
      </c>
      <c r="G6072" s="21" t="str">
        <f>VLOOKUP(E6072,'FILIAIS PETZ'!A:E,5,0)</f>
        <v>PETZ GOVERNADOR VALADARES</v>
      </c>
      <c r="H6072" s="20" t="str">
        <f>VLOOKUP(E6072,'FILIAIS PETZ'!A:D,4,0)</f>
        <v>GVLD-MG</v>
      </c>
      <c r="I6072" s="46">
        <v>45572</v>
      </c>
      <c r="J6072" s="9">
        <v>1005625</v>
      </c>
      <c r="K6072" s="9"/>
      <c r="L6072" s="29"/>
      <c r="M6072" s="46"/>
      <c r="N6072" s="46"/>
      <c r="O6072" s="46"/>
      <c r="P6072" s="83" t="s">
        <v>4990</v>
      </c>
      <c r="Q6072" s="84">
        <v>3</v>
      </c>
      <c r="R6072" s="84">
        <v>1</v>
      </c>
      <c r="S6072" s="84">
        <v>8</v>
      </c>
      <c r="T6072" s="84" t="s">
        <v>32</v>
      </c>
      <c r="U6072" s="84">
        <v>11002</v>
      </c>
      <c r="V6072" s="84">
        <v>11002</v>
      </c>
      <c r="W6072" s="84" t="s">
        <v>5019</v>
      </c>
      <c r="X6072" s="84" t="s">
        <v>4992</v>
      </c>
      <c r="Y6072" s="84" t="s">
        <v>4980</v>
      </c>
      <c r="Z6072" s="84" t="s">
        <v>4980</v>
      </c>
      <c r="AA6072" s="84" t="s">
        <v>4992</v>
      </c>
      <c r="AB6072" s="84" t="s">
        <v>5007</v>
      </c>
      <c r="AC6072" s="84" t="s">
        <v>12552</v>
      </c>
      <c r="AD6072" s="29"/>
      <c r="AE6072" s="20" t="str">
        <f>VLOOKUP(E6072,'FILIAIS PETZ'!A:Q,17,0)</f>
        <v>MG-2</v>
      </c>
      <c r="AF6072" s="20" t="str">
        <f>VLOOKUP(E6072,'FILIAIS PETZ'!A:Q,3,0)</f>
        <v>FELICIO</v>
      </c>
      <c r="AG6072" s="20" t="str">
        <f>VLOOKUP(E6072,'FILIAIS PETZ'!A:Q,2,0)</f>
        <v>R3</v>
      </c>
      <c r="AH6072" s="75">
        <v>1500</v>
      </c>
      <c r="AI6072" s="16" t="s">
        <v>13778</v>
      </c>
      <c r="AJ6072" s="43" t="str">
        <f>VLOOKUP(E6072,'FILIAIS PETZ'!$A$2:$K$2000,11,0)</f>
        <v>18.328.118/0231-50</v>
      </c>
      <c r="AK6072" s="44" t="str">
        <f t="shared" si="390"/>
        <v>18.328.118/0231-50</v>
      </c>
    </row>
    <row r="6073" spans="1:37" s="14" customFormat="1" ht="15" customHeight="1" thickBot="1" x14ac:dyDescent="0.25">
      <c r="A6073" s="9"/>
      <c r="B6073" s="18">
        <f>VLOOKUP(C6073,FORNECEDORES!D:E,2,0)</f>
        <v>9057</v>
      </c>
      <c r="C6073" s="19" t="str">
        <f>VLOOKUP(D6073,FORNECEDORES!A:D,4,0)</f>
        <v>19.357.006/0001-49</v>
      </c>
      <c r="D6073" s="13" t="s">
        <v>2290</v>
      </c>
      <c r="E6073" s="20" t="str">
        <f t="shared" si="392"/>
        <v>04 0237</v>
      </c>
      <c r="F6073" s="28" t="s">
        <v>6532</v>
      </c>
      <c r="G6073" s="21" t="str">
        <f>VLOOKUP(E6073,'FILIAIS PETZ'!A:E,5,0)</f>
        <v>PETZ INDEPENDENCIA SHOPPING</v>
      </c>
      <c r="H6073" s="20" t="str">
        <f>VLOOKUP(E6073,'FILIAIS PETZ'!A:D,4,0)</f>
        <v>SIND-MG</v>
      </c>
      <c r="I6073" s="46">
        <v>45572</v>
      </c>
      <c r="J6073" s="9">
        <v>1005626</v>
      </c>
      <c r="K6073" s="9"/>
      <c r="L6073" s="29"/>
      <c r="M6073" s="46"/>
      <c r="N6073" s="46"/>
      <c r="O6073" s="46"/>
      <c r="P6073" s="83" t="s">
        <v>4990</v>
      </c>
      <c r="Q6073" s="84">
        <v>3</v>
      </c>
      <c r="R6073" s="84">
        <v>1</v>
      </c>
      <c r="S6073" s="84">
        <v>8</v>
      </c>
      <c r="T6073" s="84" t="s">
        <v>32</v>
      </c>
      <c r="U6073" s="84">
        <v>11002</v>
      </c>
      <c r="V6073" s="84">
        <v>11002</v>
      </c>
      <c r="W6073" s="84" t="s">
        <v>5019</v>
      </c>
      <c r="X6073" s="84" t="s">
        <v>4985</v>
      </c>
      <c r="Y6073" s="84" t="s">
        <v>4980</v>
      </c>
      <c r="Z6073" s="84" t="s">
        <v>4980</v>
      </c>
      <c r="AA6073" s="84" t="s">
        <v>4989</v>
      </c>
      <c r="AB6073" s="84" t="s">
        <v>5007</v>
      </c>
      <c r="AC6073" s="84" t="s">
        <v>12552</v>
      </c>
      <c r="AD6073" s="29"/>
      <c r="AE6073" s="20" t="str">
        <f>VLOOKUP(E6073,'FILIAIS PETZ'!A:Q,17,0)</f>
        <v>MG-1</v>
      </c>
      <c r="AF6073" s="20" t="str">
        <f>VLOOKUP(E6073,'FILIAIS PETZ'!A:Q,3,0)</f>
        <v>FELICIO</v>
      </c>
      <c r="AG6073" s="20" t="str">
        <f>VLOOKUP(E6073,'FILIAIS PETZ'!A:Q,2,0)</f>
        <v>R3</v>
      </c>
      <c r="AH6073" s="75">
        <v>1200</v>
      </c>
      <c r="AI6073" s="16" t="s">
        <v>5064</v>
      </c>
      <c r="AJ6073" s="43">
        <f>VLOOKUP(E6073,'FILIAIS PETZ'!$A$2:$K$2000,11,0)</f>
        <v>18328118022501</v>
      </c>
      <c r="AK6073" s="44">
        <f t="shared" si="390"/>
        <v>18328118022501</v>
      </c>
    </row>
    <row r="6074" spans="1:37" s="14" customFormat="1" ht="15" customHeight="1" thickBot="1" x14ac:dyDescent="0.25">
      <c r="A6074" s="9"/>
      <c r="B6074" s="18">
        <f>VLOOKUP(C6074,FORNECEDORES!D:E,2,0)</f>
        <v>9057</v>
      </c>
      <c r="C6074" s="19" t="str">
        <f>VLOOKUP(D6074,FORNECEDORES!A:D,4,0)</f>
        <v>19.357.006/0001-49</v>
      </c>
      <c r="D6074" s="13" t="s">
        <v>2290</v>
      </c>
      <c r="E6074" s="20" t="str">
        <f t="shared" si="392"/>
        <v>04 0185</v>
      </c>
      <c r="F6074" s="28" t="s">
        <v>4973</v>
      </c>
      <c r="G6074" s="21" t="str">
        <f>VLOOKUP(E6074,'FILIAIS PETZ'!A:E,5,0)</f>
        <v>PETZ AV CONTORNO (ANTIGOS DADOS DE SVLB/MG - PETZ SILVA LOBO)</v>
      </c>
      <c r="H6074" s="20" t="str">
        <f>VLOOKUP(E6074,'FILIAIS PETZ'!A:D,4,0)</f>
        <v>ACTN-MG</v>
      </c>
      <c r="I6074" s="46">
        <v>45572</v>
      </c>
      <c r="J6074" s="9">
        <v>1005627</v>
      </c>
      <c r="K6074" s="9"/>
      <c r="L6074" s="29"/>
      <c r="M6074" s="46"/>
      <c r="N6074" s="46"/>
      <c r="O6074" s="46"/>
      <c r="P6074" s="83" t="s">
        <v>4990</v>
      </c>
      <c r="Q6074" s="84">
        <v>3</v>
      </c>
      <c r="R6074" s="84">
        <v>1</v>
      </c>
      <c r="S6074" s="84">
        <v>8</v>
      </c>
      <c r="T6074" s="84" t="s">
        <v>32</v>
      </c>
      <c r="U6074" s="84">
        <v>11002</v>
      </c>
      <c r="V6074" s="84">
        <v>11002</v>
      </c>
      <c r="W6074" s="84" t="s">
        <v>5019</v>
      </c>
      <c r="X6074" s="84" t="s">
        <v>4985</v>
      </c>
      <c r="Y6074" s="84" t="s">
        <v>4980</v>
      </c>
      <c r="Z6074" s="84" t="s">
        <v>4980</v>
      </c>
      <c r="AA6074" s="84" t="s">
        <v>4989</v>
      </c>
      <c r="AB6074" s="84" t="s">
        <v>5007</v>
      </c>
      <c r="AC6074" s="84" t="s">
        <v>12552</v>
      </c>
      <c r="AD6074" s="29"/>
      <c r="AE6074" s="20" t="str">
        <f>VLOOKUP(E6074,'FILIAIS PETZ'!A:Q,17,0)</f>
        <v>MG-1</v>
      </c>
      <c r="AF6074" s="20" t="str">
        <f>VLOOKUP(E6074,'FILIAIS PETZ'!A:Q,3,0)</f>
        <v>FELICIO</v>
      </c>
      <c r="AG6074" s="20" t="str">
        <f>VLOOKUP(E6074,'FILIAIS PETZ'!A:Q,2,0)</f>
        <v>R3</v>
      </c>
      <c r="AH6074" s="75">
        <v>1200</v>
      </c>
      <c r="AI6074" s="16" t="s">
        <v>5064</v>
      </c>
      <c r="AJ6074" s="43">
        <f>VLOOKUP(E6074,'FILIAIS PETZ'!$A$2:$K$2000,11,0)</f>
        <v>18328118017931</v>
      </c>
      <c r="AK6074" s="44">
        <f t="shared" si="390"/>
        <v>18328118017931</v>
      </c>
    </row>
    <row r="6075" spans="1:37" s="14" customFormat="1" ht="15" customHeight="1" thickBot="1" x14ac:dyDescent="0.25">
      <c r="A6075" s="9"/>
      <c r="B6075" s="18">
        <f>VLOOKUP(C6075,FORNECEDORES!D:E,2,0)</f>
        <v>9057</v>
      </c>
      <c r="C6075" s="19" t="str">
        <f>VLOOKUP(D6075,FORNECEDORES!A:D,4,0)</f>
        <v>19.357.006/0001-49</v>
      </c>
      <c r="D6075" s="13" t="s">
        <v>2290</v>
      </c>
      <c r="E6075" s="20" t="str">
        <f t="shared" si="392"/>
        <v>04 0244</v>
      </c>
      <c r="F6075" s="28" t="s">
        <v>4957</v>
      </c>
      <c r="G6075" s="21" t="str">
        <f>VLOOKUP(E6075,'FILIAIS PETZ'!A:E,5,0)</f>
        <v>PETZ GOVERNADOR VALADARES</v>
      </c>
      <c r="H6075" s="20" t="str">
        <f>VLOOKUP(E6075,'FILIAIS PETZ'!A:D,4,0)</f>
        <v>GVLD-MG</v>
      </c>
      <c r="I6075" s="46">
        <v>45572</v>
      </c>
      <c r="J6075" s="9">
        <v>1005628</v>
      </c>
      <c r="K6075" s="9"/>
      <c r="L6075" s="29"/>
      <c r="M6075" s="46"/>
      <c r="N6075" s="46"/>
      <c r="O6075" s="46"/>
      <c r="P6075" s="83" t="s">
        <v>4990</v>
      </c>
      <c r="Q6075" s="84">
        <v>3</v>
      </c>
      <c r="R6075" s="84">
        <v>1</v>
      </c>
      <c r="S6075" s="84">
        <v>8</v>
      </c>
      <c r="T6075" s="84" t="s">
        <v>32</v>
      </c>
      <c r="U6075" s="84">
        <v>11002</v>
      </c>
      <c r="V6075" s="84">
        <v>11002</v>
      </c>
      <c r="W6075" s="84" t="s">
        <v>5019</v>
      </c>
      <c r="X6075" s="84" t="s">
        <v>4985</v>
      </c>
      <c r="Y6075" s="84" t="s">
        <v>4980</v>
      </c>
      <c r="Z6075" s="84" t="s">
        <v>4980</v>
      </c>
      <c r="AA6075" s="84" t="s">
        <v>4989</v>
      </c>
      <c r="AB6075" s="84" t="s">
        <v>5007</v>
      </c>
      <c r="AC6075" s="84" t="s">
        <v>12552</v>
      </c>
      <c r="AD6075" s="29"/>
      <c r="AE6075" s="20" t="str">
        <f>VLOOKUP(E6075,'FILIAIS PETZ'!A:Q,17,0)</f>
        <v>MG-2</v>
      </c>
      <c r="AF6075" s="20" t="str">
        <f>VLOOKUP(E6075,'FILIAIS PETZ'!A:Q,3,0)</f>
        <v>FELICIO</v>
      </c>
      <c r="AG6075" s="20" t="str">
        <f>VLOOKUP(E6075,'FILIAIS PETZ'!A:Q,2,0)</f>
        <v>R3</v>
      </c>
      <c r="AH6075" s="75">
        <v>1500</v>
      </c>
      <c r="AI6075" s="16" t="s">
        <v>5064</v>
      </c>
      <c r="AJ6075" s="43" t="str">
        <f>VLOOKUP(E6075,'FILIAIS PETZ'!$A$2:$K$2000,11,0)</f>
        <v>18.328.118/0231-50</v>
      </c>
      <c r="AK6075" s="44" t="str">
        <f t="shared" si="390"/>
        <v>18.328.118/0231-50</v>
      </c>
    </row>
    <row r="6076" spans="1:37" s="14" customFormat="1" ht="15" customHeight="1" thickBot="1" x14ac:dyDescent="0.25">
      <c r="A6076" s="9"/>
      <c r="B6076" s="18">
        <f>VLOOKUP(C6076,FORNECEDORES!D:E,2,0)</f>
        <v>9057</v>
      </c>
      <c r="C6076" s="19" t="str">
        <f>VLOOKUP(D6076,FORNECEDORES!A:D,4,0)</f>
        <v>19.357.006/0001-49</v>
      </c>
      <c r="D6076" s="13" t="s">
        <v>2290</v>
      </c>
      <c r="E6076" s="20" t="str">
        <f t="shared" si="392"/>
        <v>04 0251</v>
      </c>
      <c r="F6076" s="28" t="s">
        <v>5729</v>
      </c>
      <c r="G6076" s="21" t="str">
        <f>VLOOKUP(E6076,'FILIAIS PETZ'!A:E,5,0)</f>
        <v>PETZ BARREIRO</v>
      </c>
      <c r="H6076" s="20" t="str">
        <f>VLOOKUP(E6076,'FILIAIS PETZ'!A:D,4,0)</f>
        <v>BARR-MG</v>
      </c>
      <c r="I6076" s="46">
        <v>45572</v>
      </c>
      <c r="J6076" s="9">
        <v>1005629</v>
      </c>
      <c r="K6076" s="9"/>
      <c r="L6076" s="29"/>
      <c r="M6076" s="46"/>
      <c r="N6076" s="46"/>
      <c r="O6076" s="46"/>
      <c r="P6076" s="83" t="s">
        <v>4990</v>
      </c>
      <c r="Q6076" s="84">
        <v>3</v>
      </c>
      <c r="R6076" s="84">
        <v>1</v>
      </c>
      <c r="S6076" s="84">
        <v>8</v>
      </c>
      <c r="T6076" s="84" t="s">
        <v>32</v>
      </c>
      <c r="U6076" s="84">
        <v>11002</v>
      </c>
      <c r="V6076" s="84">
        <v>11002</v>
      </c>
      <c r="W6076" s="84" t="s">
        <v>5019</v>
      </c>
      <c r="X6076" s="84" t="s">
        <v>4985</v>
      </c>
      <c r="Y6076" s="84" t="s">
        <v>4980</v>
      </c>
      <c r="Z6076" s="84" t="s">
        <v>4980</v>
      </c>
      <c r="AA6076" s="84" t="s">
        <v>4989</v>
      </c>
      <c r="AB6076" s="84" t="s">
        <v>5007</v>
      </c>
      <c r="AC6076" s="84" t="s">
        <v>12552</v>
      </c>
      <c r="AD6076" s="29"/>
      <c r="AE6076" s="20" t="str">
        <f>VLOOKUP(E6076,'FILIAIS PETZ'!A:Q,17,0)</f>
        <v>MG-2</v>
      </c>
      <c r="AF6076" s="20" t="str">
        <f>VLOOKUP(E6076,'FILIAIS PETZ'!A:Q,3,0)</f>
        <v>FELICIO</v>
      </c>
      <c r="AG6076" s="20" t="str">
        <f>VLOOKUP(E6076,'FILIAIS PETZ'!A:Q,2,0)</f>
        <v>R3</v>
      </c>
      <c r="AH6076" s="75">
        <v>1000</v>
      </c>
      <c r="AI6076" s="16" t="s">
        <v>5064</v>
      </c>
      <c r="AJ6076" s="43">
        <f>VLOOKUP(E6076,'FILIAIS PETZ'!$A$2:$K$2000,11,0)</f>
        <v>18328118022420</v>
      </c>
      <c r="AK6076" s="44">
        <f t="shared" si="390"/>
        <v>18328118022420</v>
      </c>
    </row>
    <row r="6077" spans="1:37" s="14" customFormat="1" ht="15" customHeight="1" thickBot="1" x14ac:dyDescent="0.25">
      <c r="A6077" s="9"/>
      <c r="B6077" s="18">
        <f>VLOOKUP(C6077,FORNECEDORES!D:E,2,0)</f>
        <v>9057</v>
      </c>
      <c r="C6077" s="19" t="str">
        <f>VLOOKUP(D6077,FORNECEDORES!A:D,4,0)</f>
        <v>19.357.006/0001-49</v>
      </c>
      <c r="D6077" s="13" t="s">
        <v>2290</v>
      </c>
      <c r="E6077" s="20" t="str">
        <f t="shared" si="392"/>
        <v>04 0211</v>
      </c>
      <c r="F6077" s="28" t="s">
        <v>4974</v>
      </c>
      <c r="G6077" s="21" t="str">
        <f>VLOOKUP(E6077,'FILIAIS PETZ'!A:E,5,0)</f>
        <v>PETZ CASTELO BH</v>
      </c>
      <c r="H6077" s="20" t="str">
        <f>VLOOKUP(E6077,'FILIAIS PETZ'!A:D,4,0)</f>
        <v>CTLO-MG</v>
      </c>
      <c r="I6077" s="46">
        <v>45572</v>
      </c>
      <c r="J6077" s="9">
        <v>1005631</v>
      </c>
      <c r="K6077" s="9"/>
      <c r="L6077" s="29"/>
      <c r="M6077" s="46"/>
      <c r="N6077" s="46"/>
      <c r="O6077" s="46"/>
      <c r="P6077" s="83" t="s">
        <v>4990</v>
      </c>
      <c r="Q6077" s="84">
        <v>3</v>
      </c>
      <c r="R6077" s="84">
        <v>1</v>
      </c>
      <c r="S6077" s="84">
        <v>8</v>
      </c>
      <c r="T6077" s="84" t="s">
        <v>32</v>
      </c>
      <c r="U6077" s="84">
        <v>11002</v>
      </c>
      <c r="V6077" s="84">
        <v>11002</v>
      </c>
      <c r="W6077" s="84" t="s">
        <v>5019</v>
      </c>
      <c r="X6077" s="84" t="s">
        <v>4985</v>
      </c>
      <c r="Y6077" s="84" t="s">
        <v>4980</v>
      </c>
      <c r="Z6077" s="84" t="s">
        <v>4980</v>
      </c>
      <c r="AA6077" s="84" t="s">
        <v>4989</v>
      </c>
      <c r="AB6077" s="84" t="s">
        <v>5007</v>
      </c>
      <c r="AC6077" s="84" t="s">
        <v>12552</v>
      </c>
      <c r="AD6077" s="29"/>
      <c r="AE6077" s="20" t="str">
        <f>VLOOKUP(E6077,'FILIAIS PETZ'!A:Q,17,0)</f>
        <v>MG-1</v>
      </c>
      <c r="AF6077" s="20" t="str">
        <f>VLOOKUP(E6077,'FILIAIS PETZ'!A:Q,3,0)</f>
        <v>FELICIO</v>
      </c>
      <c r="AG6077" s="20" t="str">
        <f>VLOOKUP(E6077,'FILIAIS PETZ'!A:Q,2,0)</f>
        <v>R3</v>
      </c>
      <c r="AH6077" s="75">
        <v>1200</v>
      </c>
      <c r="AI6077" s="16" t="s">
        <v>5064</v>
      </c>
      <c r="AJ6077" s="43">
        <f>VLOOKUP(E6077,'FILIAIS PETZ'!$A$2:$K$2000,11,0)</f>
        <v>18328118019985</v>
      </c>
      <c r="AK6077" s="44">
        <f t="shared" si="390"/>
        <v>18328118019985</v>
      </c>
    </row>
    <row r="6078" spans="1:37" s="14" customFormat="1" ht="15" customHeight="1" thickBot="1" x14ac:dyDescent="0.25">
      <c r="A6078" s="9"/>
      <c r="B6078" s="18">
        <f>VLOOKUP(C6078,FORNECEDORES!D:E,2,0)</f>
        <v>9057</v>
      </c>
      <c r="C6078" s="19" t="str">
        <f>VLOOKUP(D6078,FORNECEDORES!A:D,4,0)</f>
        <v>19.357.006/0001-49</v>
      </c>
      <c r="D6078" s="13" t="s">
        <v>2290</v>
      </c>
      <c r="E6078" s="20" t="str">
        <f t="shared" si="392"/>
        <v>04 0238</v>
      </c>
      <c r="F6078" s="28" t="s">
        <v>5730</v>
      </c>
      <c r="G6078" s="21" t="str">
        <f>VLOOKUP(E6078,'FILIAIS PETZ'!A:E,5,0)</f>
        <v>PETZ SILVIANO BRANDÃO</v>
      </c>
      <c r="H6078" s="20" t="str">
        <f>VLOOKUP(E6078,'FILIAIS PETZ'!A:D,4,0)</f>
        <v>SVBD-MG</v>
      </c>
      <c r="I6078" s="46">
        <v>45572</v>
      </c>
      <c r="J6078" s="9">
        <v>1005633</v>
      </c>
      <c r="K6078" s="9"/>
      <c r="L6078" s="29"/>
      <c r="M6078" s="46"/>
      <c r="N6078" s="46"/>
      <c r="O6078" s="46"/>
      <c r="P6078" s="83" t="s">
        <v>4990</v>
      </c>
      <c r="Q6078" s="84">
        <v>3</v>
      </c>
      <c r="R6078" s="84">
        <v>1</v>
      </c>
      <c r="S6078" s="84">
        <v>8</v>
      </c>
      <c r="T6078" s="84" t="s">
        <v>32</v>
      </c>
      <c r="U6078" s="84">
        <v>11002</v>
      </c>
      <c r="V6078" s="84">
        <v>11002</v>
      </c>
      <c r="W6078" s="84" t="s">
        <v>5019</v>
      </c>
      <c r="X6078" s="84" t="s">
        <v>4985</v>
      </c>
      <c r="Y6078" s="84" t="s">
        <v>4980</v>
      </c>
      <c r="Z6078" s="84" t="s">
        <v>4980</v>
      </c>
      <c r="AA6078" s="84" t="s">
        <v>4989</v>
      </c>
      <c r="AB6078" s="84" t="s">
        <v>5007</v>
      </c>
      <c r="AC6078" s="84" t="s">
        <v>12552</v>
      </c>
      <c r="AD6078" s="29"/>
      <c r="AE6078" s="20" t="str">
        <f>VLOOKUP(E6078,'FILIAIS PETZ'!A:Q,17,0)</f>
        <v>MG-2</v>
      </c>
      <c r="AF6078" s="20" t="str">
        <f>VLOOKUP(E6078,'FILIAIS PETZ'!A:Q,3,0)</f>
        <v>FELICIO</v>
      </c>
      <c r="AG6078" s="20" t="str">
        <f>VLOOKUP(E6078,'FILIAIS PETZ'!A:Q,2,0)</f>
        <v>R3</v>
      </c>
      <c r="AH6078" s="75">
        <v>1000</v>
      </c>
      <c r="AI6078" s="16" t="s">
        <v>5064</v>
      </c>
      <c r="AJ6078" s="43">
        <f>VLOOKUP(E6078,'FILIAIS PETZ'!$A$2:$K$2000,11,0)</f>
        <v>18328118022188</v>
      </c>
      <c r="AK6078" s="44">
        <f t="shared" si="390"/>
        <v>18328118022188</v>
      </c>
    </row>
    <row r="6079" spans="1:37" s="14" customFormat="1" ht="15" customHeight="1" thickBot="1" x14ac:dyDescent="0.25">
      <c r="A6079" s="9"/>
      <c r="B6079" s="18" t="e">
        <f>VLOOKUP(C6079,FORNECEDORES!D:E,2,0)</f>
        <v>#N/A</v>
      </c>
      <c r="C6079" s="19" t="e">
        <f>VLOOKUP(D6079,FORNECEDORES!A:D,4,0)</f>
        <v>#N/A</v>
      </c>
      <c r="D6079" s="13" t="s">
        <v>13317</v>
      </c>
      <c r="E6079" s="20" t="str">
        <f t="shared" si="392"/>
        <v>04 0180</v>
      </c>
      <c r="F6079" s="28" t="s">
        <v>4944</v>
      </c>
      <c r="G6079" s="21" t="str">
        <f>VLOOKUP(E6079,'FILIAIS PETZ'!A:E,5,0)</f>
        <v>PETZ TORQUATO TAPAJOS</v>
      </c>
      <c r="H6079" s="20" t="str">
        <f>VLOOKUP(E6079,'FILIAIS PETZ'!A:D,4,0)</f>
        <v>TQTP-AM</v>
      </c>
      <c r="I6079" s="46">
        <v>45572</v>
      </c>
      <c r="J6079" s="9">
        <v>1006129</v>
      </c>
      <c r="K6079" s="9"/>
      <c r="L6079" s="29"/>
      <c r="M6079" s="46"/>
      <c r="N6079" s="46"/>
      <c r="O6079" s="46"/>
      <c r="P6079" s="83" t="s">
        <v>4990</v>
      </c>
      <c r="Q6079" s="84">
        <v>3</v>
      </c>
      <c r="R6079" s="84">
        <v>1</v>
      </c>
      <c r="S6079" s="84">
        <v>8</v>
      </c>
      <c r="T6079" s="84" t="s">
        <v>32</v>
      </c>
      <c r="U6079" s="84">
        <v>11002</v>
      </c>
      <c r="V6079" s="84">
        <v>11002</v>
      </c>
      <c r="W6079" s="84" t="s">
        <v>5019</v>
      </c>
      <c r="X6079" s="84" t="s">
        <v>4985</v>
      </c>
      <c r="Y6079" s="84" t="s">
        <v>4980</v>
      </c>
      <c r="Z6079" s="84" t="s">
        <v>4980</v>
      </c>
      <c r="AA6079" s="84" t="s">
        <v>4989</v>
      </c>
      <c r="AB6079" s="84" t="s">
        <v>5007</v>
      </c>
      <c r="AC6079" s="84" t="s">
        <v>12552</v>
      </c>
      <c r="AD6079" s="29"/>
      <c r="AE6079" s="20" t="str">
        <f>VLOOKUP(E6079,'FILIAIS PETZ'!A:Q,17,0)</f>
        <v>CO-3</v>
      </c>
      <c r="AF6079" s="20" t="str">
        <f>VLOOKUP(E6079,'FILIAIS PETZ'!A:Q,3,0)</f>
        <v>FELICIO</v>
      </c>
      <c r="AG6079" s="20" t="str">
        <f>VLOOKUP(E6079,'FILIAIS PETZ'!A:Q,2,0)</f>
        <v>R3</v>
      </c>
      <c r="AH6079" s="75">
        <v>900</v>
      </c>
      <c r="AI6079" s="16" t="s">
        <v>5064</v>
      </c>
      <c r="AJ6079" s="43">
        <f>VLOOKUP(E6079,'FILIAIS PETZ'!$A$2:$K$2000,11,0)</f>
        <v>18328118017346</v>
      </c>
      <c r="AK6079" s="44">
        <f t="shared" si="390"/>
        <v>18328118017346</v>
      </c>
    </row>
    <row r="6080" spans="1:37" s="14" customFormat="1" ht="15" customHeight="1" thickBot="1" x14ac:dyDescent="0.25">
      <c r="A6080" s="9"/>
      <c r="B6080" s="18" t="e">
        <f>VLOOKUP(C6080,FORNECEDORES!D:E,2,0)</f>
        <v>#N/A</v>
      </c>
      <c r="C6080" s="19" t="e">
        <f>VLOOKUP(D6080,FORNECEDORES!A:D,4,0)</f>
        <v>#N/A</v>
      </c>
      <c r="D6080" s="13" t="s">
        <v>13317</v>
      </c>
      <c r="E6080" s="20" t="str">
        <f t="shared" si="392"/>
        <v>04 0146</v>
      </c>
      <c r="F6080" s="28" t="s">
        <v>4947</v>
      </c>
      <c r="G6080" s="21" t="str">
        <f>VLOOKUP(E6080,'FILIAIS PETZ'!A:E,5,0)</f>
        <v>PETZ DJALMA BATISTA</v>
      </c>
      <c r="H6080" s="20" t="str">
        <f>VLOOKUP(E6080,'FILIAIS PETZ'!A:D,4,0)</f>
        <v>DJBA-AM</v>
      </c>
      <c r="I6080" s="46">
        <v>45572</v>
      </c>
      <c r="J6080" s="9">
        <v>1006132</v>
      </c>
      <c r="K6080" s="9"/>
      <c r="L6080" s="29"/>
      <c r="M6080" s="46"/>
      <c r="N6080" s="46"/>
      <c r="O6080" s="46"/>
      <c r="P6080" s="83" t="s">
        <v>4990</v>
      </c>
      <c r="Q6080" s="84">
        <v>3</v>
      </c>
      <c r="R6080" s="84">
        <v>1</v>
      </c>
      <c r="S6080" s="84">
        <v>8</v>
      </c>
      <c r="T6080" s="84" t="s">
        <v>32</v>
      </c>
      <c r="U6080" s="84">
        <v>11002</v>
      </c>
      <c r="V6080" s="84">
        <v>11002</v>
      </c>
      <c r="W6080" s="84" t="s">
        <v>5019</v>
      </c>
      <c r="X6080" s="84" t="s">
        <v>4985</v>
      </c>
      <c r="Y6080" s="84" t="s">
        <v>4980</v>
      </c>
      <c r="Z6080" s="84" t="s">
        <v>4980</v>
      </c>
      <c r="AA6080" s="84" t="s">
        <v>4989</v>
      </c>
      <c r="AB6080" s="84" t="s">
        <v>5007</v>
      </c>
      <c r="AC6080" s="84" t="s">
        <v>12552</v>
      </c>
      <c r="AD6080" s="29"/>
      <c r="AE6080" s="20" t="str">
        <f>VLOOKUP(E6080,'FILIAIS PETZ'!A:Q,17,0)</f>
        <v>CO-3</v>
      </c>
      <c r="AF6080" s="20" t="str">
        <f>VLOOKUP(E6080,'FILIAIS PETZ'!A:Q,3,0)</f>
        <v>FELICIO</v>
      </c>
      <c r="AG6080" s="20" t="str">
        <f>VLOOKUP(E6080,'FILIAIS PETZ'!A:Q,2,0)</f>
        <v>R3</v>
      </c>
      <c r="AH6080" s="75">
        <v>900</v>
      </c>
      <c r="AI6080" s="16" t="s">
        <v>5064</v>
      </c>
      <c r="AJ6080" s="43">
        <f>VLOOKUP(E6080,'FILIAIS PETZ'!$A$2:$K$2000,11,0)</f>
        <v>18328118013782</v>
      </c>
      <c r="AK6080" s="44">
        <f t="shared" si="390"/>
        <v>18328118013782</v>
      </c>
    </row>
    <row r="6081" spans="1:37" s="14" customFormat="1" ht="15" customHeight="1" thickBot="1" x14ac:dyDescent="0.25">
      <c r="A6081" s="9"/>
      <c r="B6081" s="18">
        <f>VLOOKUP(C6081,FORNECEDORES!D:E,2,0)</f>
        <v>839337</v>
      </c>
      <c r="C6081" s="19" t="str">
        <f>VLOOKUP(D6081,FORNECEDORES!A:D,4,0)</f>
        <v>29.259.830/0001-10</v>
      </c>
      <c r="D6081" s="13" t="s">
        <v>13771</v>
      </c>
      <c r="E6081" s="20" t="str">
        <f t="shared" si="392"/>
        <v>04 0180</v>
      </c>
      <c r="F6081" s="28" t="s">
        <v>4944</v>
      </c>
      <c r="G6081" s="21" t="str">
        <f>VLOOKUP(E6081,'FILIAIS PETZ'!A:E,5,0)</f>
        <v>PETZ TORQUATO TAPAJOS</v>
      </c>
      <c r="H6081" s="20" t="str">
        <f>VLOOKUP(E6081,'FILIAIS PETZ'!A:D,4,0)</f>
        <v>TQTP-AM</v>
      </c>
      <c r="I6081" s="46">
        <v>45572</v>
      </c>
      <c r="J6081" s="9">
        <v>1006135</v>
      </c>
      <c r="K6081" s="9"/>
      <c r="L6081" s="29"/>
      <c r="M6081" s="46"/>
      <c r="N6081" s="46"/>
      <c r="O6081" s="46"/>
      <c r="P6081" s="83" t="s">
        <v>4990</v>
      </c>
      <c r="Q6081" s="84">
        <v>3</v>
      </c>
      <c r="R6081" s="84">
        <v>1</v>
      </c>
      <c r="S6081" s="84">
        <v>8</v>
      </c>
      <c r="T6081" s="84" t="s">
        <v>32</v>
      </c>
      <c r="U6081" s="84">
        <v>11002</v>
      </c>
      <c r="V6081" s="84">
        <v>11002</v>
      </c>
      <c r="W6081" s="84" t="s">
        <v>5019</v>
      </c>
      <c r="X6081" s="84" t="s">
        <v>4992</v>
      </c>
      <c r="Y6081" s="84" t="s">
        <v>4980</v>
      </c>
      <c r="Z6081" s="84" t="s">
        <v>4980</v>
      </c>
      <c r="AA6081" s="84" t="s">
        <v>4992</v>
      </c>
      <c r="AB6081" s="84" t="s">
        <v>5007</v>
      </c>
      <c r="AC6081" s="84" t="s">
        <v>12552</v>
      </c>
      <c r="AD6081" s="29"/>
      <c r="AE6081" s="20" t="str">
        <f>VLOOKUP(E6081,'FILIAIS PETZ'!A:Q,17,0)</f>
        <v>CO-3</v>
      </c>
      <c r="AF6081" s="20" t="str">
        <f>VLOOKUP(E6081,'FILIAIS PETZ'!A:Q,3,0)</f>
        <v>FELICIO</v>
      </c>
      <c r="AG6081" s="20" t="str">
        <f>VLOOKUP(E6081,'FILIAIS PETZ'!A:Q,2,0)</f>
        <v>R3</v>
      </c>
      <c r="AH6081" s="75">
        <v>1500</v>
      </c>
      <c r="AI6081" s="16" t="s">
        <v>6717</v>
      </c>
      <c r="AJ6081" s="43">
        <f>VLOOKUP(E6081,'FILIAIS PETZ'!$A$2:$K$2000,11,0)</f>
        <v>18328118017346</v>
      </c>
      <c r="AK6081" s="44">
        <f t="shared" si="390"/>
        <v>18328118017346</v>
      </c>
    </row>
    <row r="6082" spans="1:37" s="14" customFormat="1" ht="15" customHeight="1" thickBot="1" x14ac:dyDescent="0.25">
      <c r="A6082" s="9"/>
      <c r="B6082" s="18">
        <f>VLOOKUP(C6082,FORNECEDORES!D:E,2,0)</f>
        <v>839337</v>
      </c>
      <c r="C6082" s="19" t="str">
        <f>VLOOKUP(D6082,FORNECEDORES!A:D,4,0)</f>
        <v>29.259.830/0001-10</v>
      </c>
      <c r="D6082" s="13" t="s">
        <v>13771</v>
      </c>
      <c r="E6082" s="20" t="str">
        <f t="shared" si="392"/>
        <v>04 0146</v>
      </c>
      <c r="F6082" s="28" t="s">
        <v>4947</v>
      </c>
      <c r="G6082" s="21" t="str">
        <f>VLOOKUP(E6082,'FILIAIS PETZ'!A:E,5,0)</f>
        <v>PETZ DJALMA BATISTA</v>
      </c>
      <c r="H6082" s="20" t="str">
        <f>VLOOKUP(E6082,'FILIAIS PETZ'!A:D,4,0)</f>
        <v>DJBA-AM</v>
      </c>
      <c r="I6082" s="46">
        <v>45572</v>
      </c>
      <c r="J6082" s="9">
        <v>1006137</v>
      </c>
      <c r="K6082" s="9"/>
      <c r="L6082" s="29"/>
      <c r="M6082" s="46"/>
      <c r="N6082" s="46"/>
      <c r="O6082" s="46"/>
      <c r="P6082" s="83" t="s">
        <v>4990</v>
      </c>
      <c r="Q6082" s="84">
        <v>3</v>
      </c>
      <c r="R6082" s="84">
        <v>1</v>
      </c>
      <c r="S6082" s="84">
        <v>8</v>
      </c>
      <c r="T6082" s="84" t="s">
        <v>32</v>
      </c>
      <c r="U6082" s="84">
        <v>11002</v>
      </c>
      <c r="V6082" s="84">
        <v>11002</v>
      </c>
      <c r="W6082" s="84" t="s">
        <v>5019</v>
      </c>
      <c r="X6082" s="84" t="s">
        <v>4992</v>
      </c>
      <c r="Y6082" s="84" t="s">
        <v>4980</v>
      </c>
      <c r="Z6082" s="84" t="s">
        <v>4980</v>
      </c>
      <c r="AA6082" s="84" t="s">
        <v>4992</v>
      </c>
      <c r="AB6082" s="84" t="s">
        <v>5007</v>
      </c>
      <c r="AC6082" s="84" t="s">
        <v>12552</v>
      </c>
      <c r="AD6082" s="29"/>
      <c r="AE6082" s="20" t="str">
        <f>VLOOKUP(E6082,'FILIAIS PETZ'!A:Q,17,0)</f>
        <v>CO-3</v>
      </c>
      <c r="AF6082" s="20" t="str">
        <f>VLOOKUP(E6082,'FILIAIS PETZ'!A:Q,3,0)</f>
        <v>FELICIO</v>
      </c>
      <c r="AG6082" s="20" t="str">
        <f>VLOOKUP(E6082,'FILIAIS PETZ'!A:Q,2,0)</f>
        <v>R3</v>
      </c>
      <c r="AH6082" s="75">
        <v>1500</v>
      </c>
      <c r="AI6082" s="16" t="s">
        <v>6717</v>
      </c>
      <c r="AJ6082" s="43">
        <f>VLOOKUP(E6082,'FILIAIS PETZ'!$A$2:$K$2000,11,0)</f>
        <v>18328118013782</v>
      </c>
      <c r="AK6082" s="44">
        <f t="shared" si="390"/>
        <v>18328118013782</v>
      </c>
    </row>
    <row r="6083" spans="1:37" s="14" customFormat="1" ht="15" customHeight="1" thickBot="1" x14ac:dyDescent="0.25">
      <c r="A6083" s="9"/>
      <c r="B6083" s="18">
        <f>VLOOKUP(C6083,FORNECEDORES!D:E,2,0)</f>
        <v>534449</v>
      </c>
      <c r="C6083" s="19" t="str">
        <f>VLOOKUP(D6083,FORNECEDORES!A:D,4,0)</f>
        <v>34.997.109/0001-67</v>
      </c>
      <c r="D6083" s="13" t="s">
        <v>4410</v>
      </c>
      <c r="E6083" s="20" t="str">
        <f t="shared" si="392"/>
        <v>04 0252</v>
      </c>
      <c r="F6083" s="28" t="s">
        <v>4969</v>
      </c>
      <c r="G6083" s="21" t="str">
        <f>VLOOKUP(E6083,'FILIAIS PETZ'!A:E,5,0)</f>
        <v>PETZ SHOPPING PORTO VELHO</v>
      </c>
      <c r="H6083" s="20" t="str">
        <f>VLOOKUP(E6083,'FILIAIS PETZ'!A:D,4,0)</f>
        <v>SPVL-RO</v>
      </c>
      <c r="I6083" s="46">
        <v>45572</v>
      </c>
      <c r="J6083" s="9">
        <v>1006102</v>
      </c>
      <c r="K6083" s="9"/>
      <c r="L6083" s="29"/>
      <c r="M6083" s="46"/>
      <c r="N6083" s="46"/>
      <c r="O6083" s="46"/>
      <c r="P6083" s="83" t="s">
        <v>4990</v>
      </c>
      <c r="Q6083" s="84">
        <v>3</v>
      </c>
      <c r="R6083" s="84">
        <v>1</v>
      </c>
      <c r="S6083" s="84">
        <v>8</v>
      </c>
      <c r="T6083" s="84" t="s">
        <v>32</v>
      </c>
      <c r="U6083" s="84">
        <v>11002</v>
      </c>
      <c r="V6083" s="84">
        <v>11002</v>
      </c>
      <c r="W6083" s="84" t="s">
        <v>5019</v>
      </c>
      <c r="X6083" s="84" t="s">
        <v>4985</v>
      </c>
      <c r="Y6083" s="84" t="s">
        <v>4980</v>
      </c>
      <c r="Z6083" s="84" t="s">
        <v>4980</v>
      </c>
      <c r="AA6083" s="84" t="s">
        <v>4989</v>
      </c>
      <c r="AB6083" s="84" t="s">
        <v>5007</v>
      </c>
      <c r="AC6083" s="84" t="s">
        <v>12552</v>
      </c>
      <c r="AD6083" s="29"/>
      <c r="AE6083" s="20" t="str">
        <f>VLOOKUP(E6083,'FILIAIS PETZ'!A:Q,17,0)</f>
        <v>CO-3</v>
      </c>
      <c r="AF6083" s="20" t="str">
        <f>VLOOKUP(E6083,'FILIAIS PETZ'!A:Q,3,0)</f>
        <v>FELICIO</v>
      </c>
      <c r="AG6083" s="20" t="str">
        <f>VLOOKUP(E6083,'FILIAIS PETZ'!A:Q,2,0)</f>
        <v>R3</v>
      </c>
      <c r="AH6083" s="75">
        <v>890</v>
      </c>
      <c r="AI6083" s="16" t="s">
        <v>5064</v>
      </c>
      <c r="AJ6083" s="43" t="str">
        <f>VLOOKUP(E6083,'FILIAIS PETZ'!$A$2:$K$2000,11,0)</f>
        <v>18.328.118/0238-26</v>
      </c>
      <c r="AK6083" s="44" t="str">
        <f t="shared" si="390"/>
        <v>18.328.118/0238-26</v>
      </c>
    </row>
    <row r="6084" spans="1:37" s="14" customFormat="1" ht="15" customHeight="1" thickBot="1" x14ac:dyDescent="0.25">
      <c r="A6084" s="9"/>
      <c r="B6084" s="18">
        <f>VLOOKUP(C6084,FORNECEDORES!D:E,2,0)</f>
        <v>534449</v>
      </c>
      <c r="C6084" s="19" t="str">
        <f>VLOOKUP(D6084,FORNECEDORES!A:D,4,0)</f>
        <v>34.997.109/0001-67</v>
      </c>
      <c r="D6084" s="13" t="s">
        <v>4410</v>
      </c>
      <c r="E6084" s="20" t="str">
        <f t="shared" si="392"/>
        <v>04 0252</v>
      </c>
      <c r="F6084" s="28" t="s">
        <v>4969</v>
      </c>
      <c r="G6084" s="21" t="str">
        <f>VLOOKUP(E6084,'FILIAIS PETZ'!A:E,5,0)</f>
        <v>PETZ SHOPPING PORTO VELHO</v>
      </c>
      <c r="H6084" s="20" t="str">
        <f>VLOOKUP(E6084,'FILIAIS PETZ'!A:D,4,0)</f>
        <v>SPVL-RO</v>
      </c>
      <c r="I6084" s="46">
        <v>45572</v>
      </c>
      <c r="J6084" s="9">
        <v>1006103</v>
      </c>
      <c r="K6084" s="9"/>
      <c r="L6084" s="29"/>
      <c r="M6084" s="46"/>
      <c r="N6084" s="46"/>
      <c r="O6084" s="46"/>
      <c r="P6084" s="83" t="s">
        <v>4990</v>
      </c>
      <c r="Q6084" s="84">
        <v>3</v>
      </c>
      <c r="R6084" s="84">
        <v>1</v>
      </c>
      <c r="S6084" s="84">
        <v>8</v>
      </c>
      <c r="T6084" s="84" t="s">
        <v>32</v>
      </c>
      <c r="U6084" s="84">
        <v>11002</v>
      </c>
      <c r="V6084" s="84">
        <v>11002</v>
      </c>
      <c r="W6084" s="84" t="s">
        <v>5019</v>
      </c>
      <c r="X6084" s="84" t="s">
        <v>4992</v>
      </c>
      <c r="Y6084" s="84" t="s">
        <v>4980</v>
      </c>
      <c r="Z6084" s="84" t="s">
        <v>4980</v>
      </c>
      <c r="AA6084" s="84" t="s">
        <v>4992</v>
      </c>
      <c r="AB6084" s="84" t="s">
        <v>5007</v>
      </c>
      <c r="AC6084" s="84" t="s">
        <v>12552</v>
      </c>
      <c r="AD6084" s="29"/>
      <c r="AE6084" s="20" t="str">
        <f>VLOOKUP(E6084,'FILIAIS PETZ'!A:Q,17,0)</f>
        <v>CO-3</v>
      </c>
      <c r="AF6084" s="20" t="str">
        <f>VLOOKUP(E6084,'FILIAIS PETZ'!A:Q,3,0)</f>
        <v>FELICIO</v>
      </c>
      <c r="AG6084" s="20" t="str">
        <f>VLOOKUP(E6084,'FILIAIS PETZ'!A:Q,2,0)</f>
        <v>R3</v>
      </c>
      <c r="AH6084" s="75">
        <v>900</v>
      </c>
      <c r="AI6084" s="16" t="s">
        <v>6717</v>
      </c>
      <c r="AJ6084" s="43" t="str">
        <f>VLOOKUP(E6084,'FILIAIS PETZ'!$A$2:$K$2000,11,0)</f>
        <v>18.328.118/0238-26</v>
      </c>
      <c r="AK6084" s="44" t="str">
        <f t="shared" si="390"/>
        <v>18.328.118/0238-26</v>
      </c>
    </row>
    <row r="6085" spans="1:37" s="14" customFormat="1" ht="15" customHeight="1" thickBot="1" x14ac:dyDescent="0.25">
      <c r="A6085" s="9"/>
      <c r="B6085" s="18">
        <f>VLOOKUP(C6085,FORNECEDORES!D:E,2,0)</f>
        <v>7736</v>
      </c>
      <c r="C6085" s="19" t="str">
        <f>VLOOKUP(D6085,FORNECEDORES!A:D,4,0)</f>
        <v>27.385.816/0001-37</v>
      </c>
      <c r="D6085" s="13" t="s">
        <v>2591</v>
      </c>
      <c r="E6085" s="20" t="str">
        <f t="shared" si="392"/>
        <v>04 0073</v>
      </c>
      <c r="F6085" s="28" t="s">
        <v>4953</v>
      </c>
      <c r="G6085" s="21" t="str">
        <f>VLOOKUP(E6085,'FILIAIS PETZ'!A:E,5,0)</f>
        <v>PETZ CAMPO GRANDE</v>
      </c>
      <c r="H6085" s="20" t="str">
        <f>VLOOKUP(E6085,'FILIAIS PETZ'!A:D,4,0)</f>
        <v>CGDE-MS</v>
      </c>
      <c r="I6085" s="46">
        <v>45572</v>
      </c>
      <c r="J6085" s="9">
        <v>1005696</v>
      </c>
      <c r="K6085" s="9"/>
      <c r="L6085" s="29"/>
      <c r="M6085" s="46"/>
      <c r="N6085" s="46"/>
      <c r="O6085" s="46"/>
      <c r="P6085" s="83" t="s">
        <v>4990</v>
      </c>
      <c r="Q6085" s="84">
        <v>3</v>
      </c>
      <c r="R6085" s="84">
        <v>1</v>
      </c>
      <c r="S6085" s="84">
        <v>8</v>
      </c>
      <c r="T6085" s="84" t="s">
        <v>32</v>
      </c>
      <c r="U6085" s="84">
        <v>11002</v>
      </c>
      <c r="V6085" s="84">
        <v>11002</v>
      </c>
      <c r="W6085" s="84" t="s">
        <v>5019</v>
      </c>
      <c r="X6085" s="84" t="s">
        <v>4985</v>
      </c>
      <c r="Y6085" s="84" t="s">
        <v>4980</v>
      </c>
      <c r="Z6085" s="84" t="s">
        <v>4980</v>
      </c>
      <c r="AA6085" s="84" t="s">
        <v>4989</v>
      </c>
      <c r="AB6085" s="84" t="s">
        <v>5007</v>
      </c>
      <c r="AC6085" s="84" t="s">
        <v>12552</v>
      </c>
      <c r="AD6085" s="29"/>
      <c r="AE6085" s="20" t="str">
        <f>VLOOKUP(E6085,'FILIAIS PETZ'!A:Q,17,0)</f>
        <v>CO-1</v>
      </c>
      <c r="AF6085" s="20" t="str">
        <f>VLOOKUP(E6085,'FILIAIS PETZ'!A:Q,3,0)</f>
        <v>FELICIO</v>
      </c>
      <c r="AG6085" s="20" t="str">
        <f>VLOOKUP(E6085,'FILIAIS PETZ'!A:Q,2,0)</f>
        <v>R3</v>
      </c>
      <c r="AH6085" s="75">
        <v>1400</v>
      </c>
      <c r="AI6085" s="16" t="s">
        <v>5064</v>
      </c>
      <c r="AJ6085" s="43">
        <f>VLOOKUP(E6085,'FILIAIS PETZ'!$A$2:$K$2000,11,0)</f>
        <v>18328118007383</v>
      </c>
      <c r="AK6085" s="44">
        <f t="shared" si="390"/>
        <v>18328118007383</v>
      </c>
    </row>
    <row r="6086" spans="1:37" s="14" customFormat="1" ht="15" customHeight="1" thickBot="1" x14ac:dyDescent="0.25">
      <c r="A6086" s="9"/>
      <c r="B6086" s="18">
        <f>VLOOKUP(C6086,FORNECEDORES!D:E,2,0)</f>
        <v>7736</v>
      </c>
      <c r="C6086" s="19" t="str">
        <f>VLOOKUP(D6086,FORNECEDORES!A:D,4,0)</f>
        <v>27.385.816/0001-37</v>
      </c>
      <c r="D6086" s="13" t="s">
        <v>2591</v>
      </c>
      <c r="E6086" s="20" t="str">
        <f t="shared" si="392"/>
        <v>04 0144</v>
      </c>
      <c r="F6086" s="28" t="s">
        <v>4938</v>
      </c>
      <c r="G6086" s="21" t="str">
        <f>VLOOKUP(E6086,'FILIAIS PETZ'!A:E,5,0)</f>
        <v>PETZ FERNANDO CORREA</v>
      </c>
      <c r="H6086" s="20" t="str">
        <f>VLOOKUP(E6086,'FILIAIS PETZ'!A:D,4,0)</f>
        <v>FCOR-MT</v>
      </c>
      <c r="I6086" s="46">
        <v>45572</v>
      </c>
      <c r="J6086" s="9">
        <v>1005698</v>
      </c>
      <c r="K6086" s="9"/>
      <c r="L6086" s="29"/>
      <c r="M6086" s="46"/>
      <c r="N6086" s="46"/>
      <c r="O6086" s="46"/>
      <c r="P6086" s="83" t="s">
        <v>4990</v>
      </c>
      <c r="Q6086" s="84">
        <v>3</v>
      </c>
      <c r="R6086" s="84">
        <v>1</v>
      </c>
      <c r="S6086" s="84">
        <v>8</v>
      </c>
      <c r="T6086" s="84" t="s">
        <v>32</v>
      </c>
      <c r="U6086" s="84">
        <v>11002</v>
      </c>
      <c r="V6086" s="84">
        <v>11002</v>
      </c>
      <c r="W6086" s="84" t="s">
        <v>5019</v>
      </c>
      <c r="X6086" s="84" t="s">
        <v>4985</v>
      </c>
      <c r="Y6086" s="84" t="s">
        <v>4980</v>
      </c>
      <c r="Z6086" s="84" t="s">
        <v>4980</v>
      </c>
      <c r="AA6086" s="84" t="s">
        <v>4989</v>
      </c>
      <c r="AB6086" s="84" t="s">
        <v>5007</v>
      </c>
      <c r="AC6086" s="84" t="s">
        <v>12552</v>
      </c>
      <c r="AD6086" s="29"/>
      <c r="AE6086" s="20" t="str">
        <f>VLOOKUP(E6086,'FILIAIS PETZ'!A:Q,17,0)</f>
        <v>CO-3</v>
      </c>
      <c r="AF6086" s="20" t="str">
        <f>VLOOKUP(E6086,'FILIAIS PETZ'!A:Q,3,0)</f>
        <v>FELICIO</v>
      </c>
      <c r="AG6086" s="20" t="str">
        <f>VLOOKUP(E6086,'FILIAIS PETZ'!A:Q,2,0)</f>
        <v>R3</v>
      </c>
      <c r="AH6086" s="75">
        <v>1600</v>
      </c>
      <c r="AI6086" s="16" t="s">
        <v>5064</v>
      </c>
      <c r="AJ6086" s="43">
        <f>VLOOKUP(E6086,'FILIAIS PETZ'!$A$2:$K$2000,11,0)</f>
        <v>18328118014169</v>
      </c>
      <c r="AK6086" s="44">
        <f t="shared" si="390"/>
        <v>18328118014169</v>
      </c>
    </row>
    <row r="6087" spans="1:37" s="14" customFormat="1" ht="15" customHeight="1" thickBot="1" x14ac:dyDescent="0.25">
      <c r="A6087" s="9"/>
      <c r="B6087" s="18">
        <f>VLOOKUP(C6087,FORNECEDORES!D:E,2,0)</f>
        <v>7736</v>
      </c>
      <c r="C6087" s="19" t="str">
        <f>VLOOKUP(D6087,FORNECEDORES!A:D,4,0)</f>
        <v>27.385.816/0001-37</v>
      </c>
      <c r="D6087" s="13" t="s">
        <v>2591</v>
      </c>
      <c r="E6087" s="20" t="str">
        <f t="shared" si="392"/>
        <v>04 0142</v>
      </c>
      <c r="F6087" s="28" t="s">
        <v>4931</v>
      </c>
      <c r="G6087" s="21" t="str">
        <f>VLOOKUP(E6087,'FILIAIS PETZ'!A:E,5,0)</f>
        <v>PETZ MIGUEL SUTIL</v>
      </c>
      <c r="H6087" s="20" t="str">
        <f>VLOOKUP(E6087,'FILIAIS PETZ'!A:D,4,0)</f>
        <v>MGST-MT</v>
      </c>
      <c r="I6087" s="46">
        <v>45572</v>
      </c>
      <c r="J6087" s="9">
        <v>1005699</v>
      </c>
      <c r="K6087" s="9"/>
      <c r="L6087" s="29"/>
      <c r="M6087" s="46"/>
      <c r="N6087" s="46"/>
      <c r="O6087" s="46"/>
      <c r="P6087" s="83" t="s">
        <v>4990</v>
      </c>
      <c r="Q6087" s="84">
        <v>3</v>
      </c>
      <c r="R6087" s="84">
        <v>1</v>
      </c>
      <c r="S6087" s="84">
        <v>8</v>
      </c>
      <c r="T6087" s="84" t="s">
        <v>32</v>
      </c>
      <c r="U6087" s="84">
        <v>11002</v>
      </c>
      <c r="V6087" s="84">
        <v>11002</v>
      </c>
      <c r="W6087" s="84" t="s">
        <v>5019</v>
      </c>
      <c r="X6087" s="84" t="s">
        <v>4985</v>
      </c>
      <c r="Y6087" s="84" t="s">
        <v>4980</v>
      </c>
      <c r="Z6087" s="84" t="s">
        <v>4980</v>
      </c>
      <c r="AA6087" s="84" t="s">
        <v>4989</v>
      </c>
      <c r="AB6087" s="84" t="s">
        <v>5007</v>
      </c>
      <c r="AC6087" s="84" t="s">
        <v>12552</v>
      </c>
      <c r="AD6087" s="29"/>
      <c r="AE6087" s="20" t="str">
        <f>VLOOKUP(E6087,'FILIAIS PETZ'!A:Q,17,0)</f>
        <v>CO-3</v>
      </c>
      <c r="AF6087" s="20" t="str">
        <f>VLOOKUP(E6087,'FILIAIS PETZ'!A:Q,3,0)</f>
        <v>FELICIO</v>
      </c>
      <c r="AG6087" s="20" t="str">
        <f>VLOOKUP(E6087,'FILIAIS PETZ'!A:Q,2,0)</f>
        <v>R3</v>
      </c>
      <c r="AH6087" s="75">
        <v>1600</v>
      </c>
      <c r="AI6087" s="16" t="s">
        <v>5064</v>
      </c>
      <c r="AJ6087" s="43">
        <f>VLOOKUP(E6087,'FILIAIS PETZ'!$A$2:$K$2000,11,0)</f>
        <v>18328118013430</v>
      </c>
      <c r="AK6087" s="44">
        <f t="shared" si="390"/>
        <v>18328118013430</v>
      </c>
    </row>
    <row r="6088" spans="1:37" s="14" customFormat="1" ht="15" customHeight="1" thickBot="1" x14ac:dyDescent="0.25">
      <c r="A6088" s="9"/>
      <c r="B6088" s="18">
        <f>VLOOKUP(C6088,FORNECEDORES!D:E,2,0)</f>
        <v>7736</v>
      </c>
      <c r="C6088" s="19" t="str">
        <f>VLOOKUP(D6088,FORNECEDORES!A:D,4,0)</f>
        <v>27.385.816/0001-37</v>
      </c>
      <c r="D6088" s="13" t="s">
        <v>2591</v>
      </c>
      <c r="E6088" s="20" t="str">
        <f t="shared" si="392"/>
        <v>04 0224</v>
      </c>
      <c r="F6088" s="28" t="s">
        <v>4941</v>
      </c>
      <c r="G6088" s="21" t="str">
        <f>VLOOKUP(E6088,'FILIAIS PETZ'!A:E,5,0)</f>
        <v>PETZ NORTE SUL PLAZA</v>
      </c>
      <c r="H6088" s="20" t="str">
        <f>VLOOKUP(E6088,'FILIAIS PETZ'!A:D,4,0)</f>
        <v>NSPL-MS</v>
      </c>
      <c r="I6088" s="46">
        <v>45572</v>
      </c>
      <c r="J6088" s="9">
        <v>1005701</v>
      </c>
      <c r="K6088" s="9"/>
      <c r="L6088" s="29"/>
      <c r="M6088" s="46"/>
      <c r="N6088" s="46"/>
      <c r="O6088" s="46"/>
      <c r="P6088" s="83" t="s">
        <v>4990</v>
      </c>
      <c r="Q6088" s="84">
        <v>3</v>
      </c>
      <c r="R6088" s="84">
        <v>1</v>
      </c>
      <c r="S6088" s="84">
        <v>8</v>
      </c>
      <c r="T6088" s="84" t="s">
        <v>32</v>
      </c>
      <c r="U6088" s="84">
        <v>11002</v>
      </c>
      <c r="V6088" s="84">
        <v>11002</v>
      </c>
      <c r="W6088" s="84" t="s">
        <v>5019</v>
      </c>
      <c r="X6088" s="84" t="s">
        <v>4985</v>
      </c>
      <c r="Y6088" s="84" t="s">
        <v>4980</v>
      </c>
      <c r="Z6088" s="84" t="s">
        <v>4980</v>
      </c>
      <c r="AA6088" s="84" t="s">
        <v>4989</v>
      </c>
      <c r="AB6088" s="84" t="s">
        <v>5007</v>
      </c>
      <c r="AC6088" s="84" t="s">
        <v>12552</v>
      </c>
      <c r="AD6088" s="29"/>
      <c r="AE6088" s="20" t="str">
        <f>VLOOKUP(E6088,'FILIAIS PETZ'!A:Q,17,0)</f>
        <v>CO-1</v>
      </c>
      <c r="AF6088" s="20" t="str">
        <f>VLOOKUP(E6088,'FILIAIS PETZ'!A:Q,3,0)</f>
        <v>FELICIO</v>
      </c>
      <c r="AG6088" s="20" t="str">
        <f>VLOOKUP(E6088,'FILIAIS PETZ'!A:Q,2,0)</f>
        <v>R3</v>
      </c>
      <c r="AH6088" s="75">
        <v>1400</v>
      </c>
      <c r="AI6088" s="16" t="s">
        <v>5064</v>
      </c>
      <c r="AJ6088" s="43">
        <f>VLOOKUP(E6088,'FILIAIS PETZ'!$A$2:$K$2000,11,0)</f>
        <v>18328118021459</v>
      </c>
      <c r="AK6088" s="44">
        <f t="shared" si="390"/>
        <v>18328118021459</v>
      </c>
    </row>
    <row r="6089" spans="1:37" s="14" customFormat="1" ht="15" customHeight="1" thickBot="1" x14ac:dyDescent="0.25">
      <c r="A6089" s="9"/>
      <c r="B6089" s="18">
        <f>VLOOKUP(C6089,FORNECEDORES!D:E,2,0)</f>
        <v>7736</v>
      </c>
      <c r="C6089" s="19" t="str">
        <f>VLOOKUP(D6089,FORNECEDORES!A:D,4,0)</f>
        <v>27.385.816/0001-37</v>
      </c>
      <c r="D6089" s="13" t="s">
        <v>2591</v>
      </c>
      <c r="E6089" s="20" t="str">
        <f t="shared" si="392"/>
        <v>04 0228</v>
      </c>
      <c r="F6089" s="28" t="s">
        <v>4939</v>
      </c>
      <c r="G6089" s="21" t="str">
        <f>VLOOKUP(E6089,'FILIAIS PETZ'!A:E,5,0)</f>
        <v>PETZ SHOPPING PANTANAL</v>
      </c>
      <c r="H6089" s="20" t="str">
        <f>VLOOKUP(E6089,'FILIAIS PETZ'!A:D,4,0)</f>
        <v>SPAN-MT</v>
      </c>
      <c r="I6089" s="46">
        <v>45572</v>
      </c>
      <c r="J6089" s="9">
        <v>1005702</v>
      </c>
      <c r="K6089" s="9"/>
      <c r="L6089" s="29"/>
      <c r="M6089" s="46"/>
      <c r="N6089" s="46"/>
      <c r="O6089" s="46"/>
      <c r="P6089" s="83" t="s">
        <v>4990</v>
      </c>
      <c r="Q6089" s="84">
        <v>3</v>
      </c>
      <c r="R6089" s="84">
        <v>1</v>
      </c>
      <c r="S6089" s="84">
        <v>8</v>
      </c>
      <c r="T6089" s="84" t="s">
        <v>32</v>
      </c>
      <c r="U6089" s="84">
        <v>11002</v>
      </c>
      <c r="V6089" s="84">
        <v>11002</v>
      </c>
      <c r="W6089" s="84" t="s">
        <v>5019</v>
      </c>
      <c r="X6089" s="84" t="s">
        <v>4985</v>
      </c>
      <c r="Y6089" s="84" t="s">
        <v>4980</v>
      </c>
      <c r="Z6089" s="84" t="s">
        <v>4980</v>
      </c>
      <c r="AA6089" s="84" t="s">
        <v>4989</v>
      </c>
      <c r="AB6089" s="84" t="s">
        <v>5007</v>
      </c>
      <c r="AC6089" s="84" t="s">
        <v>12552</v>
      </c>
      <c r="AD6089" s="29"/>
      <c r="AE6089" s="20" t="str">
        <f>VLOOKUP(E6089,'FILIAIS PETZ'!A:Q,17,0)</f>
        <v>CO-3</v>
      </c>
      <c r="AF6089" s="20" t="str">
        <f>VLOOKUP(E6089,'FILIAIS PETZ'!A:Q,3,0)</f>
        <v>FELICIO</v>
      </c>
      <c r="AG6089" s="20" t="str">
        <f>VLOOKUP(E6089,'FILIAIS PETZ'!A:Q,2,0)</f>
        <v>R3</v>
      </c>
      <c r="AH6089" s="75">
        <v>1600</v>
      </c>
      <c r="AI6089" s="16" t="s">
        <v>5064</v>
      </c>
      <c r="AJ6089" s="43">
        <f>VLOOKUP(E6089,'FILIAIS PETZ'!$A$2:$K$2000,11,0)</f>
        <v>18328118021700</v>
      </c>
      <c r="AK6089" s="44">
        <f t="shared" si="390"/>
        <v>18328118021700</v>
      </c>
    </row>
    <row r="6090" spans="1:37" s="14" customFormat="1" ht="15" customHeight="1" thickBot="1" x14ac:dyDescent="0.25">
      <c r="A6090" s="9"/>
      <c r="B6090" s="18">
        <f>VLOOKUP(C6090,FORNECEDORES!D:E,2,0)</f>
        <v>7736</v>
      </c>
      <c r="C6090" s="19" t="str">
        <f>VLOOKUP(D6090,FORNECEDORES!A:D,4,0)</f>
        <v>27.385.816/0001-37</v>
      </c>
      <c r="D6090" s="13" t="s">
        <v>2591</v>
      </c>
      <c r="E6090" s="20" t="str">
        <f t="shared" si="392"/>
        <v>04 0245</v>
      </c>
      <c r="F6090" s="28" t="s">
        <v>4976</v>
      </c>
      <c r="G6090" s="21" t="str">
        <f>VLOOKUP(E6090,'FILIAIS PETZ'!A:E,5,0)</f>
        <v>PETZ AFONSO PENA</v>
      </c>
      <c r="H6090" s="20" t="str">
        <f>VLOOKUP(E6090,'FILIAIS PETZ'!A:D,4,0)</f>
        <v>AFPN-MS</v>
      </c>
      <c r="I6090" s="46">
        <v>45572</v>
      </c>
      <c r="J6090" s="9">
        <v>1005703</v>
      </c>
      <c r="K6090" s="9"/>
      <c r="L6090" s="29"/>
      <c r="M6090" s="46"/>
      <c r="N6090" s="46"/>
      <c r="O6090" s="46"/>
      <c r="P6090" s="83" t="s">
        <v>4990</v>
      </c>
      <c r="Q6090" s="84">
        <v>3</v>
      </c>
      <c r="R6090" s="84">
        <v>1</v>
      </c>
      <c r="S6090" s="84">
        <v>8</v>
      </c>
      <c r="T6090" s="84" t="s">
        <v>32</v>
      </c>
      <c r="U6090" s="84">
        <v>11002</v>
      </c>
      <c r="V6090" s="84">
        <v>11002</v>
      </c>
      <c r="W6090" s="84" t="s">
        <v>5019</v>
      </c>
      <c r="X6090" s="84" t="s">
        <v>4985</v>
      </c>
      <c r="Y6090" s="84" t="s">
        <v>4980</v>
      </c>
      <c r="Z6090" s="84" t="s">
        <v>4980</v>
      </c>
      <c r="AA6090" s="84" t="s">
        <v>4989</v>
      </c>
      <c r="AB6090" s="84" t="s">
        <v>5007</v>
      </c>
      <c r="AC6090" s="84" t="s">
        <v>12552</v>
      </c>
      <c r="AD6090" s="29"/>
      <c r="AE6090" s="20" t="str">
        <f>VLOOKUP(E6090,'FILIAIS PETZ'!A:Q,17,0)</f>
        <v>CO-1</v>
      </c>
      <c r="AF6090" s="20" t="str">
        <f>VLOOKUP(E6090,'FILIAIS PETZ'!A:Q,3,0)</f>
        <v>FELICIO</v>
      </c>
      <c r="AG6090" s="20" t="str">
        <f>VLOOKUP(E6090,'FILIAIS PETZ'!A:Q,2,0)</f>
        <v>R3</v>
      </c>
      <c r="AH6090" s="75">
        <v>1600</v>
      </c>
      <c r="AI6090" s="16" t="s">
        <v>5064</v>
      </c>
      <c r="AJ6090" s="43" t="str">
        <f>VLOOKUP(E6090,'FILIAIS PETZ'!$A$2:$K$2000,11,0)</f>
        <v>18.328.118/0232-30</v>
      </c>
      <c r="AK6090" s="44" t="str">
        <f t="shared" si="390"/>
        <v>18.328.118/0232-30</v>
      </c>
    </row>
    <row r="6091" spans="1:37" s="14" customFormat="1" ht="15" customHeight="1" thickBot="1" x14ac:dyDescent="0.25">
      <c r="A6091" s="9"/>
      <c r="B6091" s="18">
        <f>VLOOKUP(C6091,FORNECEDORES!D:E,2,0)</f>
        <v>7736</v>
      </c>
      <c r="C6091" s="19" t="str">
        <f>VLOOKUP(D6091,FORNECEDORES!A:D,4,0)</f>
        <v>27.385.816/0001-37</v>
      </c>
      <c r="D6091" s="13" t="s">
        <v>2591</v>
      </c>
      <c r="E6091" s="20" t="str">
        <f t="shared" si="392"/>
        <v>04 0232</v>
      </c>
      <c r="F6091" s="28" t="s">
        <v>4956</v>
      </c>
      <c r="G6091" s="21" t="str">
        <f>VLOOKUP(E6091,'FILIAIS PETZ'!A:E,5,0)</f>
        <v>PETZ VARZEA GRANDE</v>
      </c>
      <c r="H6091" s="20" t="str">
        <f>VLOOKUP(E6091,'FILIAIS PETZ'!A:D,4,0)</f>
        <v>VGDE-MT</v>
      </c>
      <c r="I6091" s="46">
        <v>45572</v>
      </c>
      <c r="J6091" s="9">
        <v>1005704</v>
      </c>
      <c r="K6091" s="9"/>
      <c r="L6091" s="29"/>
      <c r="M6091" s="46"/>
      <c r="N6091" s="46"/>
      <c r="O6091" s="46"/>
      <c r="P6091" s="83" t="s">
        <v>4990</v>
      </c>
      <c r="Q6091" s="84">
        <v>3</v>
      </c>
      <c r="R6091" s="84">
        <v>1</v>
      </c>
      <c r="S6091" s="84">
        <v>8</v>
      </c>
      <c r="T6091" s="84" t="s">
        <v>32</v>
      </c>
      <c r="U6091" s="84">
        <v>11002</v>
      </c>
      <c r="V6091" s="84">
        <v>11002</v>
      </c>
      <c r="W6091" s="84" t="s">
        <v>5019</v>
      </c>
      <c r="X6091" s="84" t="s">
        <v>4985</v>
      </c>
      <c r="Y6091" s="84" t="s">
        <v>4980</v>
      </c>
      <c r="Z6091" s="84" t="s">
        <v>4980</v>
      </c>
      <c r="AA6091" s="84" t="s">
        <v>4989</v>
      </c>
      <c r="AB6091" s="84" t="s">
        <v>5007</v>
      </c>
      <c r="AC6091" s="84" t="s">
        <v>12552</v>
      </c>
      <c r="AD6091" s="29"/>
      <c r="AE6091" s="20" t="str">
        <f>VLOOKUP(E6091,'FILIAIS PETZ'!A:Q,17,0)</f>
        <v>CO-3</v>
      </c>
      <c r="AF6091" s="20" t="str">
        <f>VLOOKUP(E6091,'FILIAIS PETZ'!A:Q,3,0)</f>
        <v>FELICIO</v>
      </c>
      <c r="AG6091" s="20" t="str">
        <f>VLOOKUP(E6091,'FILIAIS PETZ'!A:Q,2,0)</f>
        <v>R3</v>
      </c>
      <c r="AH6091" s="75">
        <v>1200</v>
      </c>
      <c r="AI6091" s="16" t="s">
        <v>5064</v>
      </c>
      <c r="AJ6091" s="43">
        <f>VLOOKUP(E6091,'FILIAIS PETZ'!$A$2:$K$2000,11,0)</f>
        <v>18328118021963</v>
      </c>
      <c r="AK6091" s="44">
        <f t="shared" si="390"/>
        <v>18328118021963</v>
      </c>
    </row>
    <row r="6092" spans="1:37" s="14" customFormat="1" ht="15" customHeight="1" thickBot="1" x14ac:dyDescent="0.25">
      <c r="A6092" s="9"/>
      <c r="B6092" s="18">
        <f>VLOOKUP(C6092,FORNECEDORES!D:E,2,0)</f>
        <v>7736</v>
      </c>
      <c r="C6092" s="19" t="str">
        <f>VLOOKUP(D6092,FORNECEDORES!A:D,4,0)</f>
        <v>27.385.816/0001-37</v>
      </c>
      <c r="D6092" s="13" t="s">
        <v>2591</v>
      </c>
      <c r="E6092" s="20" t="str">
        <f t="shared" si="392"/>
        <v>04 0073</v>
      </c>
      <c r="F6092" s="28" t="s">
        <v>4953</v>
      </c>
      <c r="G6092" s="21" t="str">
        <f>VLOOKUP(E6092,'FILIAIS PETZ'!A:E,5,0)</f>
        <v>PETZ CAMPO GRANDE</v>
      </c>
      <c r="H6092" s="20" t="str">
        <f>VLOOKUP(E6092,'FILIAIS PETZ'!A:D,4,0)</f>
        <v>CGDE-MS</v>
      </c>
      <c r="I6092" s="46">
        <v>45572</v>
      </c>
      <c r="J6092" s="9">
        <v>1005705</v>
      </c>
      <c r="K6092" s="9"/>
      <c r="L6092" s="29"/>
      <c r="M6092" s="46"/>
      <c r="N6092" s="46"/>
      <c r="O6092" s="46"/>
      <c r="P6092" s="83" t="s">
        <v>4990</v>
      </c>
      <c r="Q6092" s="84">
        <v>3</v>
      </c>
      <c r="R6092" s="84">
        <v>1</v>
      </c>
      <c r="S6092" s="84">
        <v>8</v>
      </c>
      <c r="T6092" s="84" t="s">
        <v>32</v>
      </c>
      <c r="U6092" s="84">
        <v>11002</v>
      </c>
      <c r="V6092" s="84">
        <v>11002</v>
      </c>
      <c r="W6092" s="84" t="s">
        <v>5019</v>
      </c>
      <c r="X6092" s="84" t="s">
        <v>4992</v>
      </c>
      <c r="Y6092" s="84" t="s">
        <v>4980</v>
      </c>
      <c r="Z6092" s="84" t="s">
        <v>4980</v>
      </c>
      <c r="AA6092" s="84" t="s">
        <v>4992</v>
      </c>
      <c r="AB6092" s="84" t="s">
        <v>5007</v>
      </c>
      <c r="AC6092" s="84" t="s">
        <v>12552</v>
      </c>
      <c r="AD6092" s="29"/>
      <c r="AE6092" s="20" t="str">
        <f>VLOOKUP(E6092,'FILIAIS PETZ'!A:Q,17,0)</f>
        <v>CO-1</v>
      </c>
      <c r="AF6092" s="20" t="str">
        <f>VLOOKUP(E6092,'FILIAIS PETZ'!A:Q,3,0)</f>
        <v>FELICIO</v>
      </c>
      <c r="AG6092" s="20" t="str">
        <f>VLOOKUP(E6092,'FILIAIS PETZ'!A:Q,2,0)</f>
        <v>R3</v>
      </c>
      <c r="AH6092" s="75">
        <v>1800</v>
      </c>
      <c r="AI6092" s="16" t="s">
        <v>13779</v>
      </c>
      <c r="AJ6092" s="43">
        <f>VLOOKUP(E6092,'FILIAIS PETZ'!$A$2:$K$2000,11,0)</f>
        <v>18328118007383</v>
      </c>
      <c r="AK6092" s="44">
        <f t="shared" si="390"/>
        <v>18328118007383</v>
      </c>
    </row>
    <row r="6093" spans="1:37" s="14" customFormat="1" ht="15" customHeight="1" thickBot="1" x14ac:dyDescent="0.25">
      <c r="A6093" s="9"/>
      <c r="B6093" s="18">
        <f>VLOOKUP(C6093,FORNECEDORES!D:E,2,0)</f>
        <v>7736</v>
      </c>
      <c r="C6093" s="19" t="str">
        <f>VLOOKUP(D6093,FORNECEDORES!A:D,4,0)</f>
        <v>27.385.816/0001-37</v>
      </c>
      <c r="D6093" s="13" t="s">
        <v>2591</v>
      </c>
      <c r="E6093" s="20" t="str">
        <f t="shared" si="392"/>
        <v>04 0144</v>
      </c>
      <c r="F6093" s="28" t="s">
        <v>4938</v>
      </c>
      <c r="G6093" s="21" t="str">
        <f>VLOOKUP(E6093,'FILIAIS PETZ'!A:E,5,0)</f>
        <v>PETZ FERNANDO CORREA</v>
      </c>
      <c r="H6093" s="20" t="str">
        <f>VLOOKUP(E6093,'FILIAIS PETZ'!A:D,4,0)</f>
        <v>FCOR-MT</v>
      </c>
      <c r="I6093" s="46">
        <v>45572</v>
      </c>
      <c r="J6093" s="9">
        <v>1005706</v>
      </c>
      <c r="K6093" s="9"/>
      <c r="L6093" s="29"/>
      <c r="M6093" s="46"/>
      <c r="N6093" s="46"/>
      <c r="O6093" s="46"/>
      <c r="P6093" s="83" t="s">
        <v>4990</v>
      </c>
      <c r="Q6093" s="84">
        <v>3</v>
      </c>
      <c r="R6093" s="84">
        <v>1</v>
      </c>
      <c r="S6093" s="84">
        <v>8</v>
      </c>
      <c r="T6093" s="84" t="s">
        <v>32</v>
      </c>
      <c r="U6093" s="84">
        <v>11002</v>
      </c>
      <c r="V6093" s="84">
        <v>11002</v>
      </c>
      <c r="W6093" s="84" t="s">
        <v>5019</v>
      </c>
      <c r="X6093" s="84" t="s">
        <v>4992</v>
      </c>
      <c r="Y6093" s="84" t="s">
        <v>4980</v>
      </c>
      <c r="Z6093" s="84" t="s">
        <v>4980</v>
      </c>
      <c r="AA6093" s="84" t="s">
        <v>4992</v>
      </c>
      <c r="AB6093" s="84" t="s">
        <v>5007</v>
      </c>
      <c r="AC6093" s="84" t="s">
        <v>12552</v>
      </c>
      <c r="AD6093" s="29"/>
      <c r="AE6093" s="20" t="str">
        <f>VLOOKUP(E6093,'FILIAIS PETZ'!A:Q,17,0)</f>
        <v>CO-3</v>
      </c>
      <c r="AF6093" s="20" t="str">
        <f>VLOOKUP(E6093,'FILIAIS PETZ'!A:Q,3,0)</f>
        <v>FELICIO</v>
      </c>
      <c r="AG6093" s="20" t="str">
        <f>VLOOKUP(E6093,'FILIAIS PETZ'!A:Q,2,0)</f>
        <v>R3</v>
      </c>
      <c r="AH6093" s="75">
        <v>2200</v>
      </c>
      <c r="AI6093" s="16" t="s">
        <v>13779</v>
      </c>
      <c r="AJ6093" s="43">
        <f>VLOOKUP(E6093,'FILIAIS PETZ'!$A$2:$K$2000,11,0)</f>
        <v>18328118014169</v>
      </c>
      <c r="AK6093" s="44">
        <f t="shared" si="390"/>
        <v>18328118014169</v>
      </c>
    </row>
    <row r="6094" spans="1:37" s="14" customFormat="1" ht="15" customHeight="1" thickBot="1" x14ac:dyDescent="0.25">
      <c r="A6094" s="9"/>
      <c r="B6094" s="18">
        <f>VLOOKUP(C6094,FORNECEDORES!D:E,2,0)</f>
        <v>7736</v>
      </c>
      <c r="C6094" s="19" t="str">
        <f>VLOOKUP(D6094,FORNECEDORES!A:D,4,0)</f>
        <v>27.385.816/0001-37</v>
      </c>
      <c r="D6094" s="13" t="s">
        <v>2591</v>
      </c>
      <c r="E6094" s="20" t="str">
        <f t="shared" si="392"/>
        <v>04 0142</v>
      </c>
      <c r="F6094" s="28" t="s">
        <v>4931</v>
      </c>
      <c r="G6094" s="21" t="str">
        <f>VLOOKUP(E6094,'FILIAIS PETZ'!A:E,5,0)</f>
        <v>PETZ MIGUEL SUTIL</v>
      </c>
      <c r="H6094" s="20" t="str">
        <f>VLOOKUP(E6094,'FILIAIS PETZ'!A:D,4,0)</f>
        <v>MGST-MT</v>
      </c>
      <c r="I6094" s="46">
        <v>45572</v>
      </c>
      <c r="J6094" s="9">
        <v>1005708</v>
      </c>
      <c r="K6094" s="9"/>
      <c r="L6094" s="29"/>
      <c r="M6094" s="46"/>
      <c r="N6094" s="46"/>
      <c r="O6094" s="46"/>
      <c r="P6094" s="83" t="s">
        <v>4990</v>
      </c>
      <c r="Q6094" s="84">
        <v>3</v>
      </c>
      <c r="R6094" s="84">
        <v>1</v>
      </c>
      <c r="S6094" s="84">
        <v>8</v>
      </c>
      <c r="T6094" s="84" t="s">
        <v>32</v>
      </c>
      <c r="U6094" s="84">
        <v>11002</v>
      </c>
      <c r="V6094" s="84">
        <v>11002</v>
      </c>
      <c r="W6094" s="84" t="s">
        <v>5019</v>
      </c>
      <c r="X6094" s="84" t="s">
        <v>4992</v>
      </c>
      <c r="Y6094" s="84" t="s">
        <v>4980</v>
      </c>
      <c r="Z6094" s="84" t="s">
        <v>4980</v>
      </c>
      <c r="AA6094" s="84" t="s">
        <v>4992</v>
      </c>
      <c r="AB6094" s="84" t="s">
        <v>5007</v>
      </c>
      <c r="AC6094" s="84" t="s">
        <v>12552</v>
      </c>
      <c r="AD6094" s="29"/>
      <c r="AE6094" s="20" t="str">
        <f>VLOOKUP(E6094,'FILIAIS PETZ'!A:Q,17,0)</f>
        <v>CO-3</v>
      </c>
      <c r="AF6094" s="20" t="str">
        <f>VLOOKUP(E6094,'FILIAIS PETZ'!A:Q,3,0)</f>
        <v>FELICIO</v>
      </c>
      <c r="AG6094" s="20" t="str">
        <f>VLOOKUP(E6094,'FILIAIS PETZ'!A:Q,2,0)</f>
        <v>R3</v>
      </c>
      <c r="AH6094" s="75">
        <v>1800</v>
      </c>
      <c r="AI6094" s="16" t="s">
        <v>13779</v>
      </c>
      <c r="AJ6094" s="43">
        <f>VLOOKUP(E6094,'FILIAIS PETZ'!$A$2:$K$2000,11,0)</f>
        <v>18328118013430</v>
      </c>
      <c r="AK6094" s="44">
        <f t="shared" si="390"/>
        <v>18328118013430</v>
      </c>
    </row>
    <row r="6095" spans="1:37" s="14" customFormat="1" ht="15" customHeight="1" thickBot="1" x14ac:dyDescent="0.25">
      <c r="A6095" s="9"/>
      <c r="B6095" s="18">
        <f>VLOOKUP(C6095,FORNECEDORES!D:E,2,0)</f>
        <v>7736</v>
      </c>
      <c r="C6095" s="19" t="str">
        <f>VLOOKUP(D6095,FORNECEDORES!A:D,4,0)</f>
        <v>27.385.816/0001-37</v>
      </c>
      <c r="D6095" s="13" t="s">
        <v>2591</v>
      </c>
      <c r="E6095" s="20" t="str">
        <f t="shared" si="392"/>
        <v>04 0224</v>
      </c>
      <c r="F6095" s="28" t="s">
        <v>4941</v>
      </c>
      <c r="G6095" s="21" t="str">
        <f>VLOOKUP(E6095,'FILIAIS PETZ'!A:E,5,0)</f>
        <v>PETZ NORTE SUL PLAZA</v>
      </c>
      <c r="H6095" s="20" t="str">
        <f>VLOOKUP(E6095,'FILIAIS PETZ'!A:D,4,0)</f>
        <v>NSPL-MS</v>
      </c>
      <c r="I6095" s="46">
        <v>45572</v>
      </c>
      <c r="J6095" s="9">
        <v>1005710</v>
      </c>
      <c r="K6095" s="9"/>
      <c r="L6095" s="29"/>
      <c r="M6095" s="46"/>
      <c r="N6095" s="46"/>
      <c r="O6095" s="46"/>
      <c r="P6095" s="83" t="s">
        <v>4990</v>
      </c>
      <c r="Q6095" s="84">
        <v>3</v>
      </c>
      <c r="R6095" s="84">
        <v>1</v>
      </c>
      <c r="S6095" s="84">
        <v>8</v>
      </c>
      <c r="T6095" s="84" t="s">
        <v>32</v>
      </c>
      <c r="U6095" s="84">
        <v>11002</v>
      </c>
      <c r="V6095" s="84">
        <v>11002</v>
      </c>
      <c r="W6095" s="84" t="s">
        <v>5019</v>
      </c>
      <c r="X6095" s="84" t="s">
        <v>4992</v>
      </c>
      <c r="Y6095" s="84" t="s">
        <v>4980</v>
      </c>
      <c r="Z6095" s="84" t="s">
        <v>4980</v>
      </c>
      <c r="AA6095" s="84" t="s">
        <v>4992</v>
      </c>
      <c r="AB6095" s="84" t="s">
        <v>5007</v>
      </c>
      <c r="AC6095" s="84" t="s">
        <v>12552</v>
      </c>
      <c r="AD6095" s="29"/>
      <c r="AE6095" s="20" t="str">
        <f>VLOOKUP(E6095,'FILIAIS PETZ'!A:Q,17,0)</f>
        <v>CO-1</v>
      </c>
      <c r="AF6095" s="20" t="str">
        <f>VLOOKUP(E6095,'FILIAIS PETZ'!A:Q,3,0)</f>
        <v>FELICIO</v>
      </c>
      <c r="AG6095" s="20" t="str">
        <f>VLOOKUP(E6095,'FILIAIS PETZ'!A:Q,2,0)</f>
        <v>R3</v>
      </c>
      <c r="AH6095" s="75">
        <v>1800</v>
      </c>
      <c r="AI6095" s="16" t="s">
        <v>13779</v>
      </c>
      <c r="AJ6095" s="43">
        <f>VLOOKUP(E6095,'FILIAIS PETZ'!$A$2:$K$2000,11,0)</f>
        <v>18328118021459</v>
      </c>
      <c r="AK6095" s="44">
        <f t="shared" si="390"/>
        <v>18328118021459</v>
      </c>
    </row>
    <row r="6096" spans="1:37" s="14" customFormat="1" ht="15" customHeight="1" thickBot="1" x14ac:dyDescent="0.25">
      <c r="A6096" s="9"/>
      <c r="B6096" s="18">
        <f>VLOOKUP(C6096,FORNECEDORES!D:E,2,0)</f>
        <v>7736</v>
      </c>
      <c r="C6096" s="19" t="str">
        <f>VLOOKUP(D6096,FORNECEDORES!A:D,4,0)</f>
        <v>27.385.816/0001-37</v>
      </c>
      <c r="D6096" s="13" t="s">
        <v>2591</v>
      </c>
      <c r="E6096" s="20" t="str">
        <f t="shared" si="392"/>
        <v>04 0228</v>
      </c>
      <c r="F6096" s="28" t="s">
        <v>4939</v>
      </c>
      <c r="G6096" s="21" t="str">
        <f>VLOOKUP(E6096,'FILIAIS PETZ'!A:E,5,0)</f>
        <v>PETZ SHOPPING PANTANAL</v>
      </c>
      <c r="H6096" s="20" t="str">
        <f>VLOOKUP(E6096,'FILIAIS PETZ'!A:D,4,0)</f>
        <v>SPAN-MT</v>
      </c>
      <c r="I6096" s="46">
        <v>45572</v>
      </c>
      <c r="J6096" s="9">
        <v>1005711</v>
      </c>
      <c r="K6096" s="9"/>
      <c r="L6096" s="29"/>
      <c r="M6096" s="46"/>
      <c r="N6096" s="46"/>
      <c r="O6096" s="46"/>
      <c r="P6096" s="83" t="s">
        <v>4990</v>
      </c>
      <c r="Q6096" s="84">
        <v>3</v>
      </c>
      <c r="R6096" s="84">
        <v>1</v>
      </c>
      <c r="S6096" s="84">
        <v>8</v>
      </c>
      <c r="T6096" s="84" t="s">
        <v>32</v>
      </c>
      <c r="U6096" s="84">
        <v>11002</v>
      </c>
      <c r="V6096" s="84">
        <v>11002</v>
      </c>
      <c r="W6096" s="84" t="s">
        <v>5019</v>
      </c>
      <c r="X6096" s="84" t="s">
        <v>4992</v>
      </c>
      <c r="Y6096" s="84" t="s">
        <v>4980</v>
      </c>
      <c r="Z6096" s="84" t="s">
        <v>4980</v>
      </c>
      <c r="AA6096" s="84" t="s">
        <v>4992</v>
      </c>
      <c r="AB6096" s="84" t="s">
        <v>5007</v>
      </c>
      <c r="AC6096" s="84" t="s">
        <v>12552</v>
      </c>
      <c r="AD6096" s="29"/>
      <c r="AE6096" s="20" t="str">
        <f>VLOOKUP(E6096,'FILIAIS PETZ'!A:Q,17,0)</f>
        <v>CO-3</v>
      </c>
      <c r="AF6096" s="20" t="str">
        <f>VLOOKUP(E6096,'FILIAIS PETZ'!A:Q,3,0)</f>
        <v>FELICIO</v>
      </c>
      <c r="AG6096" s="20" t="str">
        <f>VLOOKUP(E6096,'FILIAIS PETZ'!A:Q,2,0)</f>
        <v>R3</v>
      </c>
      <c r="AH6096" s="75">
        <v>1800</v>
      </c>
      <c r="AI6096" s="16" t="s">
        <v>13779</v>
      </c>
      <c r="AJ6096" s="43">
        <f>VLOOKUP(E6096,'FILIAIS PETZ'!$A$2:$K$2000,11,0)</f>
        <v>18328118021700</v>
      </c>
      <c r="AK6096" s="44">
        <f t="shared" si="390"/>
        <v>18328118021700</v>
      </c>
    </row>
    <row r="6097" spans="1:37" s="14" customFormat="1" ht="15" customHeight="1" thickBot="1" x14ac:dyDescent="0.25">
      <c r="A6097" s="9"/>
      <c r="B6097" s="18">
        <f>VLOOKUP(C6097,FORNECEDORES!D:E,2,0)</f>
        <v>7736</v>
      </c>
      <c r="C6097" s="19" t="str">
        <f>VLOOKUP(D6097,FORNECEDORES!A:D,4,0)</f>
        <v>27.385.816/0001-37</v>
      </c>
      <c r="D6097" s="13" t="s">
        <v>2591</v>
      </c>
      <c r="E6097" s="20" t="str">
        <f t="shared" si="392"/>
        <v>04 0245</v>
      </c>
      <c r="F6097" s="28" t="s">
        <v>4976</v>
      </c>
      <c r="G6097" s="21" t="str">
        <f>VLOOKUP(E6097,'FILIAIS PETZ'!A:E,5,0)</f>
        <v>PETZ AFONSO PENA</v>
      </c>
      <c r="H6097" s="20" t="str">
        <f>VLOOKUP(E6097,'FILIAIS PETZ'!A:D,4,0)</f>
        <v>AFPN-MS</v>
      </c>
      <c r="I6097" s="46">
        <v>45572</v>
      </c>
      <c r="J6097" s="9">
        <v>1005713</v>
      </c>
      <c r="K6097" s="9"/>
      <c r="L6097" s="29"/>
      <c r="M6097" s="46"/>
      <c r="N6097" s="46"/>
      <c r="O6097" s="46"/>
      <c r="P6097" s="83" t="s">
        <v>4990</v>
      </c>
      <c r="Q6097" s="84">
        <v>3</v>
      </c>
      <c r="R6097" s="84">
        <v>1</v>
      </c>
      <c r="S6097" s="84">
        <v>8</v>
      </c>
      <c r="T6097" s="84" t="s">
        <v>32</v>
      </c>
      <c r="U6097" s="84">
        <v>11002</v>
      </c>
      <c r="V6097" s="84">
        <v>11002</v>
      </c>
      <c r="W6097" s="84" t="s">
        <v>5019</v>
      </c>
      <c r="X6097" s="84" t="s">
        <v>4992</v>
      </c>
      <c r="Y6097" s="84" t="s">
        <v>4980</v>
      </c>
      <c r="Z6097" s="84" t="s">
        <v>4980</v>
      </c>
      <c r="AA6097" s="84" t="s">
        <v>4992</v>
      </c>
      <c r="AB6097" s="84" t="s">
        <v>5007</v>
      </c>
      <c r="AC6097" s="84" t="s">
        <v>12552</v>
      </c>
      <c r="AD6097" s="29"/>
      <c r="AE6097" s="20" t="str">
        <f>VLOOKUP(E6097,'FILIAIS PETZ'!A:Q,17,0)</f>
        <v>CO-1</v>
      </c>
      <c r="AF6097" s="20" t="str">
        <f>VLOOKUP(E6097,'FILIAIS PETZ'!A:Q,3,0)</f>
        <v>FELICIO</v>
      </c>
      <c r="AG6097" s="20" t="str">
        <f>VLOOKUP(E6097,'FILIAIS PETZ'!A:Q,2,0)</f>
        <v>R3</v>
      </c>
      <c r="AH6097" s="75">
        <v>1800</v>
      </c>
      <c r="AI6097" s="16" t="s">
        <v>13779</v>
      </c>
      <c r="AJ6097" s="43" t="str">
        <f>VLOOKUP(E6097,'FILIAIS PETZ'!$A$2:$K$2000,11,0)</f>
        <v>18.328.118/0232-30</v>
      </c>
      <c r="AK6097" s="44" t="str">
        <f t="shared" si="390"/>
        <v>18.328.118/0232-30</v>
      </c>
    </row>
    <row r="6098" spans="1:37" s="14" customFormat="1" ht="15" customHeight="1" thickBot="1" x14ac:dyDescent="0.25">
      <c r="A6098" s="9"/>
      <c r="B6098" s="18">
        <f>VLOOKUP(C6098,FORNECEDORES!D:E,2,0)</f>
        <v>7736</v>
      </c>
      <c r="C6098" s="19" t="str">
        <f>VLOOKUP(D6098,FORNECEDORES!A:D,4,0)</f>
        <v>27.385.816/0001-37</v>
      </c>
      <c r="D6098" s="13" t="s">
        <v>2591</v>
      </c>
      <c r="E6098" s="20" t="str">
        <f t="shared" si="392"/>
        <v>04 0232</v>
      </c>
      <c r="F6098" s="28" t="s">
        <v>4956</v>
      </c>
      <c r="G6098" s="21" t="str">
        <f>VLOOKUP(E6098,'FILIAIS PETZ'!A:E,5,0)</f>
        <v>PETZ VARZEA GRANDE</v>
      </c>
      <c r="H6098" s="20" t="str">
        <f>VLOOKUP(E6098,'FILIAIS PETZ'!A:D,4,0)</f>
        <v>VGDE-MT</v>
      </c>
      <c r="I6098" s="46">
        <v>45572</v>
      </c>
      <c r="J6098" s="9">
        <v>1005716</v>
      </c>
      <c r="K6098" s="9"/>
      <c r="L6098" s="29"/>
      <c r="M6098" s="46"/>
      <c r="N6098" s="46"/>
      <c r="O6098" s="46"/>
      <c r="P6098" s="83" t="s">
        <v>4990</v>
      </c>
      <c r="Q6098" s="84">
        <v>3</v>
      </c>
      <c r="R6098" s="84">
        <v>1</v>
      </c>
      <c r="S6098" s="84">
        <v>8</v>
      </c>
      <c r="T6098" s="84" t="s">
        <v>32</v>
      </c>
      <c r="U6098" s="84">
        <v>11002</v>
      </c>
      <c r="V6098" s="84">
        <v>11002</v>
      </c>
      <c r="W6098" s="84" t="s">
        <v>5019</v>
      </c>
      <c r="X6098" s="84" t="s">
        <v>4992</v>
      </c>
      <c r="Y6098" s="84" t="s">
        <v>4980</v>
      </c>
      <c r="Z6098" s="84" t="s">
        <v>4980</v>
      </c>
      <c r="AA6098" s="84" t="s">
        <v>4992</v>
      </c>
      <c r="AB6098" s="84" t="s">
        <v>5007</v>
      </c>
      <c r="AC6098" s="84" t="s">
        <v>12552</v>
      </c>
      <c r="AD6098" s="29"/>
      <c r="AE6098" s="20" t="str">
        <f>VLOOKUP(E6098,'FILIAIS PETZ'!A:Q,17,0)</f>
        <v>CO-3</v>
      </c>
      <c r="AF6098" s="20" t="str">
        <f>VLOOKUP(E6098,'FILIAIS PETZ'!A:Q,3,0)</f>
        <v>FELICIO</v>
      </c>
      <c r="AG6098" s="20" t="str">
        <f>VLOOKUP(E6098,'FILIAIS PETZ'!A:Q,2,0)</f>
        <v>R3</v>
      </c>
      <c r="AH6098" s="75">
        <v>1800</v>
      </c>
      <c r="AI6098" s="16" t="s">
        <v>13779</v>
      </c>
      <c r="AJ6098" s="43">
        <f>VLOOKUP(E6098,'FILIAIS PETZ'!$A$2:$K$2000,11,0)</f>
        <v>18328118021963</v>
      </c>
      <c r="AK6098" s="44">
        <f t="shared" si="390"/>
        <v>18328118021963</v>
      </c>
    </row>
    <row r="6099" spans="1:37" s="14" customFormat="1" ht="15" customHeight="1" thickBot="1" x14ac:dyDescent="0.25">
      <c r="A6099" s="9"/>
      <c r="B6099" s="18">
        <f>VLOOKUP(C6099,FORNECEDORES!D:E,2,0)</f>
        <v>7736</v>
      </c>
      <c r="C6099" s="19" t="str">
        <f>VLOOKUP(D6099,FORNECEDORES!A:D,4,0)</f>
        <v>27.385.816/0001-37</v>
      </c>
      <c r="D6099" s="13" t="s">
        <v>2591</v>
      </c>
      <c r="E6099" s="20" t="str">
        <f t="shared" ref="E6099:E6162" si="393">CONCATENATE("04 ",F6099)</f>
        <v>04 0257</v>
      </c>
      <c r="F6099" s="28" t="s">
        <v>5998</v>
      </c>
      <c r="G6099" s="21" t="str">
        <f>VLOOKUP(E6099,'FILIAIS PETZ'!A:E,5,0)</f>
        <v>PETZ AGUAS CLARAS</v>
      </c>
      <c r="H6099" s="20" t="str">
        <f>VLOOKUP(E6099,'FILIAIS PETZ'!A:D,4,0)</f>
        <v>ACLR-DF</v>
      </c>
      <c r="I6099" s="46">
        <v>45572</v>
      </c>
      <c r="J6099" s="9">
        <v>1005717</v>
      </c>
      <c r="K6099" s="9"/>
      <c r="L6099" s="29"/>
      <c r="M6099" s="46"/>
      <c r="N6099" s="46"/>
      <c r="O6099" s="46"/>
      <c r="P6099" s="83" t="s">
        <v>4990</v>
      </c>
      <c r="Q6099" s="84">
        <v>3</v>
      </c>
      <c r="R6099" s="84">
        <v>1</v>
      </c>
      <c r="S6099" s="84">
        <v>8</v>
      </c>
      <c r="T6099" s="84" t="s">
        <v>32</v>
      </c>
      <c r="U6099" s="84">
        <v>11002</v>
      </c>
      <c r="V6099" s="84">
        <v>11002</v>
      </c>
      <c r="W6099" s="84" t="s">
        <v>5019</v>
      </c>
      <c r="X6099" s="84" t="s">
        <v>4992</v>
      </c>
      <c r="Y6099" s="84" t="s">
        <v>4980</v>
      </c>
      <c r="Z6099" s="84" t="s">
        <v>4980</v>
      </c>
      <c r="AA6099" s="84" t="s">
        <v>4992</v>
      </c>
      <c r="AB6099" s="84" t="s">
        <v>5007</v>
      </c>
      <c r="AC6099" s="84" t="s">
        <v>12552</v>
      </c>
      <c r="AD6099" s="29"/>
      <c r="AE6099" s="20" t="str">
        <f>VLOOKUP(E6099,'FILIAIS PETZ'!A:Q,17,0)</f>
        <v>CO-1</v>
      </c>
      <c r="AF6099" s="20" t="str">
        <f>VLOOKUP(E6099,'FILIAIS PETZ'!A:Q,3,0)</f>
        <v>FELICIO</v>
      </c>
      <c r="AG6099" s="20" t="str">
        <f>VLOOKUP(E6099,'FILIAIS PETZ'!A:Q,2,0)</f>
        <v>R3</v>
      </c>
      <c r="AH6099" s="75">
        <v>1500</v>
      </c>
      <c r="AI6099" s="16" t="s">
        <v>13779</v>
      </c>
      <c r="AJ6099" s="43" t="str">
        <f>VLOOKUP(E6099,'FILIAIS PETZ'!$A$2:$K$2000,11,0)</f>
        <v>18.328.118/0281-19</v>
      </c>
      <c r="AK6099" s="44" t="str">
        <f t="shared" si="390"/>
        <v>18.328.118/0281-19</v>
      </c>
    </row>
    <row r="6100" spans="1:37" s="14" customFormat="1" ht="15" customHeight="1" thickBot="1" x14ac:dyDescent="0.25">
      <c r="A6100" s="9"/>
      <c r="B6100" s="18">
        <f>VLOOKUP(C6100,FORNECEDORES!D:E,2,0)</f>
        <v>530375</v>
      </c>
      <c r="C6100" s="19" t="str">
        <f>VLOOKUP(D6100,FORNECEDORES!A:D,4,0)</f>
        <v>23.080.842/0001-04</v>
      </c>
      <c r="D6100" s="13" t="s">
        <v>4370</v>
      </c>
      <c r="E6100" s="20" t="str">
        <f t="shared" si="393"/>
        <v>04 0008</v>
      </c>
      <c r="F6100" s="28" t="s">
        <v>4937</v>
      </c>
      <c r="G6100" s="21" t="str">
        <f>VLOOKUP(E6100,'FILIAIS PETZ'!A:E,5,0)</f>
        <v>PETZ ALPHAVILLE</v>
      </c>
      <c r="H6100" s="20" t="str">
        <f>VLOOKUP(E6100,'FILIAIS PETZ'!A:D,4,0)</f>
        <v>ALPH-SP</v>
      </c>
      <c r="I6100" s="46">
        <v>45572</v>
      </c>
      <c r="J6100" s="9">
        <v>1005639</v>
      </c>
      <c r="K6100" s="9" t="s">
        <v>5858</v>
      </c>
      <c r="L6100" s="29" t="s">
        <v>13784</v>
      </c>
      <c r="M6100" s="46">
        <v>45574</v>
      </c>
      <c r="N6100" s="46">
        <v>45602</v>
      </c>
      <c r="O6100" s="46">
        <v>45583</v>
      </c>
      <c r="P6100" s="83" t="s">
        <v>4990</v>
      </c>
      <c r="Q6100" s="84">
        <v>3</v>
      </c>
      <c r="R6100" s="84">
        <v>1</v>
      </c>
      <c r="S6100" s="84">
        <v>8</v>
      </c>
      <c r="T6100" s="84" t="s">
        <v>32</v>
      </c>
      <c r="U6100" s="84">
        <v>11002</v>
      </c>
      <c r="V6100" s="84">
        <v>11002</v>
      </c>
      <c r="W6100" s="84" t="s">
        <v>5019</v>
      </c>
      <c r="X6100" s="84" t="s">
        <v>4985</v>
      </c>
      <c r="Y6100" s="84" t="s">
        <v>4980</v>
      </c>
      <c r="Z6100" s="84" t="s">
        <v>4980</v>
      </c>
      <c r="AA6100" s="84" t="s">
        <v>4989</v>
      </c>
      <c r="AB6100" s="84" t="s">
        <v>5007</v>
      </c>
      <c r="AC6100" s="84" t="s">
        <v>12552</v>
      </c>
      <c r="AD6100" s="29"/>
      <c r="AE6100" s="20" t="str">
        <f>VLOOKUP(E6100,'FILIAIS PETZ'!A:Q,17,0)</f>
        <v>SP7</v>
      </c>
      <c r="AF6100" s="20" t="str">
        <f>VLOOKUP(E6100,'FILIAIS PETZ'!A:Q,3,0)</f>
        <v>FELICIO</v>
      </c>
      <c r="AG6100" s="20" t="str">
        <f>VLOOKUP(E6100,'FILIAIS PETZ'!A:Q,2,0)</f>
        <v>R3</v>
      </c>
      <c r="AH6100" s="75">
        <v>850</v>
      </c>
      <c r="AI6100" s="16" t="s">
        <v>5064</v>
      </c>
      <c r="AJ6100" s="43">
        <f>VLOOKUP(E6100,'FILIAIS PETZ'!$A$2:$K$2000,11,0)</f>
        <v>18328118001423</v>
      </c>
      <c r="AK6100" s="44">
        <f t="shared" si="390"/>
        <v>18328118001423</v>
      </c>
    </row>
    <row r="6101" spans="1:37" s="14" customFormat="1" ht="15" customHeight="1" thickBot="1" x14ac:dyDescent="0.25">
      <c r="A6101" s="9"/>
      <c r="B6101" s="18">
        <f>VLOOKUP(C6101,FORNECEDORES!D:E,2,0)</f>
        <v>530375</v>
      </c>
      <c r="C6101" s="19" t="str">
        <f>VLOOKUP(D6101,FORNECEDORES!A:D,4,0)</f>
        <v>23.080.842/0001-04</v>
      </c>
      <c r="D6101" s="13" t="s">
        <v>4370</v>
      </c>
      <c r="E6101" s="20" t="str">
        <f t="shared" si="393"/>
        <v>04 0165</v>
      </c>
      <c r="F6101" s="28" t="s">
        <v>4935</v>
      </c>
      <c r="G6101" s="21" t="str">
        <f>VLOOKUP(E6101,'FILIAIS PETZ'!A:E,5,0)</f>
        <v>PETZ CARAPICUIBA</v>
      </c>
      <c r="H6101" s="20" t="str">
        <f>VLOOKUP(E6101,'FILIAIS PETZ'!A:D,4,0)</f>
        <v>CPIC-SP</v>
      </c>
      <c r="I6101" s="46">
        <v>45572</v>
      </c>
      <c r="J6101" s="9">
        <v>1005642</v>
      </c>
      <c r="K6101" s="9" t="s">
        <v>5858</v>
      </c>
      <c r="L6101" s="29" t="s">
        <v>13787</v>
      </c>
      <c r="M6101" s="46">
        <v>45574</v>
      </c>
      <c r="N6101" s="46">
        <v>45602</v>
      </c>
      <c r="O6101" s="46">
        <v>45583</v>
      </c>
      <c r="P6101" s="83" t="s">
        <v>4990</v>
      </c>
      <c r="Q6101" s="84">
        <v>3</v>
      </c>
      <c r="R6101" s="84">
        <v>1</v>
      </c>
      <c r="S6101" s="84">
        <v>8</v>
      </c>
      <c r="T6101" s="84" t="s">
        <v>32</v>
      </c>
      <c r="U6101" s="84">
        <v>11002</v>
      </c>
      <c r="V6101" s="84">
        <v>11002</v>
      </c>
      <c r="W6101" s="84" t="s">
        <v>5019</v>
      </c>
      <c r="X6101" s="84" t="s">
        <v>4985</v>
      </c>
      <c r="Y6101" s="84" t="s">
        <v>4980</v>
      </c>
      <c r="Z6101" s="84" t="s">
        <v>4980</v>
      </c>
      <c r="AA6101" s="84" t="s">
        <v>4989</v>
      </c>
      <c r="AB6101" s="84" t="s">
        <v>5007</v>
      </c>
      <c r="AC6101" s="84" t="s">
        <v>12552</v>
      </c>
      <c r="AD6101" s="29"/>
      <c r="AE6101" s="20" t="str">
        <f>VLOOKUP(E6101,'FILIAIS PETZ'!A:Q,17,0)</f>
        <v>SP7</v>
      </c>
      <c r="AF6101" s="20" t="str">
        <f>VLOOKUP(E6101,'FILIAIS PETZ'!A:Q,3,0)</f>
        <v>FELICIO</v>
      </c>
      <c r="AG6101" s="20" t="str">
        <f>VLOOKUP(E6101,'FILIAIS PETZ'!A:Q,2,0)</f>
        <v>R3</v>
      </c>
      <c r="AH6101" s="75">
        <v>850</v>
      </c>
      <c r="AI6101" s="16" t="s">
        <v>5064</v>
      </c>
      <c r="AJ6101" s="43">
        <f>VLOOKUP(E6101,'FILIAIS PETZ'!$A$2:$K$2000,11,0)</f>
        <v>18328118015726</v>
      </c>
      <c r="AK6101" s="44">
        <f t="shared" si="390"/>
        <v>18328118015726</v>
      </c>
    </row>
    <row r="6102" spans="1:37" s="14" customFormat="1" ht="15" customHeight="1" thickBot="1" x14ac:dyDescent="0.25">
      <c r="A6102" s="9"/>
      <c r="B6102" s="18">
        <f>VLOOKUP(C6102,FORNECEDORES!D:E,2,0)</f>
        <v>530375</v>
      </c>
      <c r="C6102" s="19" t="str">
        <f>VLOOKUP(D6102,FORNECEDORES!A:D,4,0)</f>
        <v>23.080.842/0001-04</v>
      </c>
      <c r="D6102" s="13" t="s">
        <v>4370</v>
      </c>
      <c r="E6102" s="20" t="str">
        <f t="shared" si="393"/>
        <v>04 0106</v>
      </c>
      <c r="F6102" s="28" t="s">
        <v>4952</v>
      </c>
      <c r="G6102" s="21" t="str">
        <f>VLOOKUP(E6102,'FILIAIS PETZ'!A:E,5,0)</f>
        <v>PETZ COTIA</v>
      </c>
      <c r="H6102" s="20" t="str">
        <f>VLOOKUP(E6102,'FILIAIS PETZ'!A:D,4,0)</f>
        <v>CTIA-SP</v>
      </c>
      <c r="I6102" s="46">
        <v>45572</v>
      </c>
      <c r="J6102" s="9">
        <v>1005644</v>
      </c>
      <c r="K6102" s="9" t="s">
        <v>5858</v>
      </c>
      <c r="L6102" s="29" t="s">
        <v>13790</v>
      </c>
      <c r="M6102" s="46">
        <v>45574</v>
      </c>
      <c r="N6102" s="46">
        <v>45602</v>
      </c>
      <c r="O6102" s="46">
        <v>45583</v>
      </c>
      <c r="P6102" s="83" t="s">
        <v>4990</v>
      </c>
      <c r="Q6102" s="84">
        <v>3</v>
      </c>
      <c r="R6102" s="84">
        <v>1</v>
      </c>
      <c r="S6102" s="84">
        <v>8</v>
      </c>
      <c r="T6102" s="84" t="s">
        <v>32</v>
      </c>
      <c r="U6102" s="84">
        <v>11002</v>
      </c>
      <c r="V6102" s="84">
        <v>11002</v>
      </c>
      <c r="W6102" s="84" t="s">
        <v>5019</v>
      </c>
      <c r="X6102" s="84" t="s">
        <v>4985</v>
      </c>
      <c r="Y6102" s="84" t="s">
        <v>4980</v>
      </c>
      <c r="Z6102" s="84" t="s">
        <v>4980</v>
      </c>
      <c r="AA6102" s="84" t="s">
        <v>4989</v>
      </c>
      <c r="AB6102" s="84" t="s">
        <v>5007</v>
      </c>
      <c r="AC6102" s="84" t="s">
        <v>12552</v>
      </c>
      <c r="AD6102" s="29"/>
      <c r="AE6102" s="20" t="str">
        <f>VLOOKUP(E6102,'FILIAIS PETZ'!A:Q,17,0)</f>
        <v>SP7</v>
      </c>
      <c r="AF6102" s="20" t="str">
        <f>VLOOKUP(E6102,'FILIAIS PETZ'!A:Q,3,0)</f>
        <v>FELICIO</v>
      </c>
      <c r="AG6102" s="20" t="str">
        <f>VLOOKUP(E6102,'FILIAIS PETZ'!A:Q,2,0)</f>
        <v>R3</v>
      </c>
      <c r="AH6102" s="75">
        <v>850</v>
      </c>
      <c r="AI6102" s="16" t="s">
        <v>5064</v>
      </c>
      <c r="AJ6102" s="43">
        <f>VLOOKUP(E6102,'FILIAIS PETZ'!$A$2:$K$2000,11,0)</f>
        <v>18328118009327</v>
      </c>
      <c r="AK6102" s="44">
        <f t="shared" si="390"/>
        <v>18328118009327</v>
      </c>
    </row>
    <row r="6103" spans="1:37" s="14" customFormat="1" ht="15" customHeight="1" thickBot="1" x14ac:dyDescent="0.25">
      <c r="A6103" s="9"/>
      <c r="B6103" s="18">
        <f>VLOOKUP(C6103,FORNECEDORES!D:E,2,0)</f>
        <v>530375</v>
      </c>
      <c r="C6103" s="19" t="str">
        <f>VLOOKUP(D6103,FORNECEDORES!A:D,4,0)</f>
        <v>23.080.842/0001-04</v>
      </c>
      <c r="D6103" s="13" t="s">
        <v>4370</v>
      </c>
      <c r="E6103" s="20" t="str">
        <f t="shared" si="393"/>
        <v>04 0093</v>
      </c>
      <c r="F6103" s="28" t="s">
        <v>4942</v>
      </c>
      <c r="G6103" s="21" t="str">
        <f>VLOOKUP(E6103,'FILIAIS PETZ'!A:E,5,0)</f>
        <v>PETZ INDAIATUBA</v>
      </c>
      <c r="H6103" s="20" t="str">
        <f>VLOOKUP(E6103,'FILIAIS PETZ'!A:D,4,0)</f>
        <v>INDT-SP</v>
      </c>
      <c r="I6103" s="46">
        <v>45572</v>
      </c>
      <c r="J6103" s="9">
        <v>1005645</v>
      </c>
      <c r="K6103" s="9" t="s">
        <v>5858</v>
      </c>
      <c r="L6103" s="29" t="s">
        <v>13795</v>
      </c>
      <c r="M6103" s="46">
        <v>45574</v>
      </c>
      <c r="N6103" s="46">
        <v>45602</v>
      </c>
      <c r="O6103" s="46">
        <v>45583</v>
      </c>
      <c r="P6103" s="83" t="s">
        <v>4990</v>
      </c>
      <c r="Q6103" s="84">
        <v>3</v>
      </c>
      <c r="R6103" s="84">
        <v>1</v>
      </c>
      <c r="S6103" s="84">
        <v>8</v>
      </c>
      <c r="T6103" s="84" t="s">
        <v>32</v>
      </c>
      <c r="U6103" s="84">
        <v>11002</v>
      </c>
      <c r="V6103" s="84">
        <v>11002</v>
      </c>
      <c r="W6103" s="84" t="s">
        <v>5019</v>
      </c>
      <c r="X6103" s="84" t="s">
        <v>4985</v>
      </c>
      <c r="Y6103" s="84" t="s">
        <v>4980</v>
      </c>
      <c r="Z6103" s="84" t="s">
        <v>4980</v>
      </c>
      <c r="AA6103" s="84" t="s">
        <v>4989</v>
      </c>
      <c r="AB6103" s="84" t="s">
        <v>5007</v>
      </c>
      <c r="AC6103" s="84" t="s">
        <v>12552</v>
      </c>
      <c r="AD6103" s="29"/>
      <c r="AE6103" s="20" t="str">
        <f>VLOOKUP(E6103,'FILIAIS PETZ'!A:Q,17,0)</f>
        <v>SP7</v>
      </c>
      <c r="AF6103" s="20" t="str">
        <f>VLOOKUP(E6103,'FILIAIS PETZ'!A:Q,3,0)</f>
        <v>FELICIO</v>
      </c>
      <c r="AG6103" s="20" t="str">
        <f>VLOOKUP(E6103,'FILIAIS PETZ'!A:Q,2,0)</f>
        <v>R3</v>
      </c>
      <c r="AH6103" s="75">
        <v>850</v>
      </c>
      <c r="AI6103" s="16" t="s">
        <v>5064</v>
      </c>
      <c r="AJ6103" s="43">
        <f>VLOOKUP(E6103,'FILIAIS PETZ'!$A$2:$K$2000,11,0)</f>
        <v>18328118008517</v>
      </c>
      <c r="AK6103" s="44">
        <f t="shared" si="390"/>
        <v>18328118008517</v>
      </c>
    </row>
    <row r="6104" spans="1:37" s="14" customFormat="1" ht="15" customHeight="1" thickBot="1" x14ac:dyDescent="0.25">
      <c r="A6104" s="9"/>
      <c r="B6104" s="18">
        <f>VLOOKUP(C6104,FORNECEDORES!D:E,2,0)</f>
        <v>530375</v>
      </c>
      <c r="C6104" s="19" t="str">
        <f>VLOOKUP(D6104,FORNECEDORES!A:D,4,0)</f>
        <v>23.080.842/0001-04</v>
      </c>
      <c r="D6104" s="13" t="s">
        <v>4370</v>
      </c>
      <c r="E6104" s="20" t="str">
        <f t="shared" si="393"/>
        <v>04 0156</v>
      </c>
      <c r="F6104" s="28" t="s">
        <v>4940</v>
      </c>
      <c r="G6104" s="21" t="str">
        <f>VLOOKUP(E6104,'FILIAIS PETZ'!A:E,5,0)</f>
        <v>PETZ ITAPETININGA</v>
      </c>
      <c r="H6104" s="20" t="str">
        <f>VLOOKUP(E6104,'FILIAIS PETZ'!A:D,4,0)</f>
        <v>ITPT-SP</v>
      </c>
      <c r="I6104" s="46">
        <v>45572</v>
      </c>
      <c r="J6104" s="9">
        <v>1005646</v>
      </c>
      <c r="K6104" s="9" t="s">
        <v>5858</v>
      </c>
      <c r="L6104" s="29" t="s">
        <v>13796</v>
      </c>
      <c r="M6104" s="46">
        <v>45574</v>
      </c>
      <c r="N6104" s="46">
        <v>45602</v>
      </c>
      <c r="O6104" s="46">
        <v>45583</v>
      </c>
      <c r="P6104" s="83" t="s">
        <v>4990</v>
      </c>
      <c r="Q6104" s="84">
        <v>3</v>
      </c>
      <c r="R6104" s="84">
        <v>1</v>
      </c>
      <c r="S6104" s="84">
        <v>8</v>
      </c>
      <c r="T6104" s="84" t="s">
        <v>32</v>
      </c>
      <c r="U6104" s="84">
        <v>11002</v>
      </c>
      <c r="V6104" s="84">
        <v>11002</v>
      </c>
      <c r="W6104" s="84" t="s">
        <v>5019</v>
      </c>
      <c r="X6104" s="84" t="s">
        <v>4985</v>
      </c>
      <c r="Y6104" s="84" t="s">
        <v>4980</v>
      </c>
      <c r="Z6104" s="84" t="s">
        <v>4980</v>
      </c>
      <c r="AA6104" s="84" t="s">
        <v>4989</v>
      </c>
      <c r="AB6104" s="84" t="s">
        <v>5007</v>
      </c>
      <c r="AC6104" s="84" t="s">
        <v>12552</v>
      </c>
      <c r="AD6104" s="29"/>
      <c r="AE6104" s="20" t="str">
        <f>VLOOKUP(E6104,'FILIAIS PETZ'!A:Q,17,0)</f>
        <v>SP7</v>
      </c>
      <c r="AF6104" s="20" t="str">
        <f>VLOOKUP(E6104,'FILIAIS PETZ'!A:Q,3,0)</f>
        <v>FELICIO</v>
      </c>
      <c r="AG6104" s="20" t="str">
        <f>VLOOKUP(E6104,'FILIAIS PETZ'!A:Q,2,0)</f>
        <v>R3</v>
      </c>
      <c r="AH6104" s="75">
        <v>850</v>
      </c>
      <c r="AI6104" s="16" t="s">
        <v>5064</v>
      </c>
      <c r="AJ6104" s="43">
        <f>VLOOKUP(E6104,'FILIAIS PETZ'!$A$2:$K$2000,11,0)</f>
        <v>18328118014754</v>
      </c>
      <c r="AK6104" s="44">
        <f t="shared" si="390"/>
        <v>18328118014754</v>
      </c>
    </row>
    <row r="6105" spans="1:37" s="14" customFormat="1" ht="15" customHeight="1" thickBot="1" x14ac:dyDescent="0.25">
      <c r="A6105" s="9"/>
      <c r="B6105" s="18">
        <f>VLOOKUP(C6105,FORNECEDORES!D:E,2,0)</f>
        <v>530375</v>
      </c>
      <c r="C6105" s="19" t="str">
        <f>VLOOKUP(D6105,FORNECEDORES!A:D,4,0)</f>
        <v>23.080.842/0001-04</v>
      </c>
      <c r="D6105" s="13" t="s">
        <v>4370</v>
      </c>
      <c r="E6105" s="20" t="str">
        <f t="shared" si="393"/>
        <v>04 0119</v>
      </c>
      <c r="F6105" s="28" t="s">
        <v>4934</v>
      </c>
      <c r="G6105" s="21" t="str">
        <f>VLOOKUP(E6105,'FILIAIS PETZ'!A:E,5,0)</f>
        <v>PETZ ITU</v>
      </c>
      <c r="H6105" s="20" t="str">
        <f>VLOOKUP(E6105,'FILIAIS PETZ'!A:D,4,0)</f>
        <v>ITTU-SP</v>
      </c>
      <c r="I6105" s="46">
        <v>45572</v>
      </c>
      <c r="J6105" s="9">
        <v>1005647</v>
      </c>
      <c r="K6105" s="9" t="s">
        <v>5858</v>
      </c>
      <c r="L6105" s="29" t="s">
        <v>13797</v>
      </c>
      <c r="M6105" s="46">
        <v>45574</v>
      </c>
      <c r="N6105" s="46">
        <v>45602</v>
      </c>
      <c r="O6105" s="46">
        <v>45583</v>
      </c>
      <c r="P6105" s="83" t="s">
        <v>4990</v>
      </c>
      <c r="Q6105" s="84">
        <v>3</v>
      </c>
      <c r="R6105" s="84">
        <v>1</v>
      </c>
      <c r="S6105" s="84">
        <v>8</v>
      </c>
      <c r="T6105" s="84" t="s">
        <v>32</v>
      </c>
      <c r="U6105" s="84">
        <v>11002</v>
      </c>
      <c r="V6105" s="84">
        <v>11002</v>
      </c>
      <c r="W6105" s="84" t="s">
        <v>5019</v>
      </c>
      <c r="X6105" s="84" t="s">
        <v>4985</v>
      </c>
      <c r="Y6105" s="84" t="s">
        <v>4980</v>
      </c>
      <c r="Z6105" s="84" t="s">
        <v>4980</v>
      </c>
      <c r="AA6105" s="84" t="s">
        <v>4989</v>
      </c>
      <c r="AB6105" s="84" t="s">
        <v>5007</v>
      </c>
      <c r="AC6105" s="84" t="s">
        <v>12552</v>
      </c>
      <c r="AD6105" s="29"/>
      <c r="AE6105" s="20" t="str">
        <f>VLOOKUP(E6105,'FILIAIS PETZ'!A:Q,17,0)</f>
        <v>SP7</v>
      </c>
      <c r="AF6105" s="20" t="str">
        <f>VLOOKUP(E6105,'FILIAIS PETZ'!A:Q,3,0)</f>
        <v>FELICIO</v>
      </c>
      <c r="AG6105" s="20" t="str">
        <f>VLOOKUP(E6105,'FILIAIS PETZ'!A:Q,2,0)</f>
        <v>R3</v>
      </c>
      <c r="AH6105" s="75">
        <v>850</v>
      </c>
      <c r="AI6105" s="16" t="s">
        <v>5064</v>
      </c>
      <c r="AJ6105" s="43">
        <f>VLOOKUP(E6105,'FILIAIS PETZ'!$A$2:$K$2000,11,0)</f>
        <v>18328118010848</v>
      </c>
      <c r="AK6105" s="44">
        <f t="shared" si="390"/>
        <v>18328118010848</v>
      </c>
    </row>
    <row r="6106" spans="1:37" s="14" customFormat="1" ht="15" customHeight="1" thickBot="1" x14ac:dyDescent="0.25">
      <c r="A6106" s="9"/>
      <c r="B6106" s="18">
        <f>VLOOKUP(C6106,FORNECEDORES!D:E,2,0)</f>
        <v>530375</v>
      </c>
      <c r="C6106" s="19" t="str">
        <f>VLOOKUP(D6106,FORNECEDORES!A:D,4,0)</f>
        <v>23.080.842/0001-04</v>
      </c>
      <c r="D6106" s="13" t="s">
        <v>4370</v>
      </c>
      <c r="E6106" s="20" t="str">
        <f t="shared" si="393"/>
        <v>04 0032</v>
      </c>
      <c r="F6106" s="28" t="s">
        <v>4951</v>
      </c>
      <c r="G6106" s="21" t="str">
        <f>VLOOKUP(E6106,'FILIAIS PETZ'!A:E,5,0)</f>
        <v>PETZ JAGUARE</v>
      </c>
      <c r="H6106" s="20" t="str">
        <f>VLOOKUP(E6106,'FILIAIS PETZ'!A:D,4,0)</f>
        <v>JGRE-SP</v>
      </c>
      <c r="I6106" s="46">
        <v>45572</v>
      </c>
      <c r="J6106" s="9">
        <v>1005648</v>
      </c>
      <c r="K6106" s="9" t="s">
        <v>5858</v>
      </c>
      <c r="L6106" s="29" t="s">
        <v>13798</v>
      </c>
      <c r="M6106" s="46">
        <v>45574</v>
      </c>
      <c r="N6106" s="46">
        <v>45602</v>
      </c>
      <c r="O6106" s="46">
        <v>45583</v>
      </c>
      <c r="P6106" s="83" t="s">
        <v>4990</v>
      </c>
      <c r="Q6106" s="84">
        <v>3</v>
      </c>
      <c r="R6106" s="84">
        <v>1</v>
      </c>
      <c r="S6106" s="84">
        <v>8</v>
      </c>
      <c r="T6106" s="84" t="s">
        <v>32</v>
      </c>
      <c r="U6106" s="84">
        <v>11002</v>
      </c>
      <c r="V6106" s="84">
        <v>11002</v>
      </c>
      <c r="W6106" s="84" t="s">
        <v>5019</v>
      </c>
      <c r="X6106" s="84" t="s">
        <v>4985</v>
      </c>
      <c r="Y6106" s="84" t="s">
        <v>4980</v>
      </c>
      <c r="Z6106" s="84" t="s">
        <v>4980</v>
      </c>
      <c r="AA6106" s="84" t="s">
        <v>4989</v>
      </c>
      <c r="AB6106" s="84" t="s">
        <v>5007</v>
      </c>
      <c r="AC6106" s="84" t="s">
        <v>12552</v>
      </c>
      <c r="AD6106" s="29"/>
      <c r="AE6106" s="20" t="str">
        <f>VLOOKUP(E6106,'FILIAIS PETZ'!A:Q,17,0)</f>
        <v>SP7</v>
      </c>
      <c r="AF6106" s="20" t="str">
        <f>VLOOKUP(E6106,'FILIAIS PETZ'!A:Q,3,0)</f>
        <v>FELICIO</v>
      </c>
      <c r="AG6106" s="20" t="str">
        <f>VLOOKUP(E6106,'FILIAIS PETZ'!A:Q,2,0)</f>
        <v>R3</v>
      </c>
      <c r="AH6106" s="75">
        <v>850</v>
      </c>
      <c r="AI6106" s="16" t="s">
        <v>5064</v>
      </c>
      <c r="AJ6106" s="43">
        <f>VLOOKUP(E6106,'FILIAIS PETZ'!$A$2:$K$2000,11,0)</f>
        <v>18328118003205</v>
      </c>
      <c r="AK6106" s="44">
        <f t="shared" si="390"/>
        <v>18328118003205</v>
      </c>
    </row>
    <row r="6107" spans="1:37" s="14" customFormat="1" ht="15" customHeight="1" thickBot="1" x14ac:dyDescent="0.25">
      <c r="A6107" s="9"/>
      <c r="B6107" s="18">
        <f>VLOOKUP(C6107,FORNECEDORES!D:E,2,0)</f>
        <v>530375</v>
      </c>
      <c r="C6107" s="19" t="str">
        <f>VLOOKUP(D6107,FORNECEDORES!A:D,4,0)</f>
        <v>23.080.842/0001-04</v>
      </c>
      <c r="D6107" s="13" t="s">
        <v>4370</v>
      </c>
      <c r="E6107" s="20" t="str">
        <f t="shared" si="393"/>
        <v>04 0083</v>
      </c>
      <c r="F6107" s="28" t="s">
        <v>4936</v>
      </c>
      <c r="G6107" s="21" t="str">
        <f>VLOOKUP(E6107,'FILIAIS PETZ'!A:E,5,0)</f>
        <v>PETZ OSASCO</v>
      </c>
      <c r="H6107" s="20" t="str">
        <f>VLOOKUP(E6107,'FILIAIS PETZ'!A:D,4,0)</f>
        <v>OSAS-SP</v>
      </c>
      <c r="I6107" s="46">
        <v>45572</v>
      </c>
      <c r="J6107" s="9">
        <v>1005650</v>
      </c>
      <c r="K6107" s="9" t="s">
        <v>5858</v>
      </c>
      <c r="L6107" s="29" t="s">
        <v>13801</v>
      </c>
      <c r="M6107" s="46">
        <v>45574</v>
      </c>
      <c r="N6107" s="46">
        <v>45602</v>
      </c>
      <c r="O6107" s="46">
        <v>45583</v>
      </c>
      <c r="P6107" s="83" t="s">
        <v>4990</v>
      </c>
      <c r="Q6107" s="84">
        <v>3</v>
      </c>
      <c r="R6107" s="84">
        <v>1</v>
      </c>
      <c r="S6107" s="84">
        <v>8</v>
      </c>
      <c r="T6107" s="84" t="s">
        <v>32</v>
      </c>
      <c r="U6107" s="84">
        <v>11002</v>
      </c>
      <c r="V6107" s="84">
        <v>11002</v>
      </c>
      <c r="W6107" s="84" t="s">
        <v>5019</v>
      </c>
      <c r="X6107" s="84" t="s">
        <v>4985</v>
      </c>
      <c r="Y6107" s="84" t="s">
        <v>4980</v>
      </c>
      <c r="Z6107" s="84" t="s">
        <v>4980</v>
      </c>
      <c r="AA6107" s="84" t="s">
        <v>4989</v>
      </c>
      <c r="AB6107" s="84" t="s">
        <v>5007</v>
      </c>
      <c r="AC6107" s="84" t="s">
        <v>12552</v>
      </c>
      <c r="AD6107" s="29"/>
      <c r="AE6107" s="20" t="str">
        <f>VLOOKUP(E6107,'FILIAIS PETZ'!A:Q,17,0)</f>
        <v>SP7</v>
      </c>
      <c r="AF6107" s="20" t="str">
        <f>VLOOKUP(E6107,'FILIAIS PETZ'!A:Q,3,0)</f>
        <v>FELICIO</v>
      </c>
      <c r="AG6107" s="20" t="str">
        <f>VLOOKUP(E6107,'FILIAIS PETZ'!A:Q,2,0)</f>
        <v>R3</v>
      </c>
      <c r="AH6107" s="75">
        <v>850</v>
      </c>
      <c r="AI6107" s="16" t="s">
        <v>5064</v>
      </c>
      <c r="AJ6107" s="43">
        <f>VLOOKUP(E6107,'FILIAIS PETZ'!$A$2:$K$2000,11,0)</f>
        <v>18328118008355</v>
      </c>
      <c r="AK6107" s="44">
        <f t="shared" si="390"/>
        <v>18328118008355</v>
      </c>
    </row>
    <row r="6108" spans="1:37" s="14" customFormat="1" ht="15" customHeight="1" thickBot="1" x14ac:dyDescent="0.25">
      <c r="A6108" s="9"/>
      <c r="B6108" s="18">
        <f>VLOOKUP(C6108,FORNECEDORES!D:E,2,0)</f>
        <v>530375</v>
      </c>
      <c r="C6108" s="19" t="str">
        <f>VLOOKUP(D6108,FORNECEDORES!A:D,4,0)</f>
        <v>23.080.842/0001-04</v>
      </c>
      <c r="D6108" s="13" t="s">
        <v>4370</v>
      </c>
      <c r="E6108" s="20" t="str">
        <f t="shared" si="393"/>
        <v>04 0007</v>
      </c>
      <c r="F6108" s="28" t="s">
        <v>4950</v>
      </c>
      <c r="G6108" s="21" t="str">
        <f>VLOOKUP(E6108,'FILIAIS PETZ'!A:E,5,0)</f>
        <v>PETZ SOROCABA</v>
      </c>
      <c r="H6108" s="20" t="str">
        <f>VLOOKUP(E6108,'FILIAIS PETZ'!A:D,4,0)</f>
        <v>SCBA-SP</v>
      </c>
      <c r="I6108" s="46">
        <v>45572</v>
      </c>
      <c r="J6108" s="9">
        <v>1005652</v>
      </c>
      <c r="K6108" s="9" t="s">
        <v>5858</v>
      </c>
      <c r="L6108" s="29" t="s">
        <v>13812</v>
      </c>
      <c r="M6108" s="46">
        <v>45574</v>
      </c>
      <c r="N6108" s="46">
        <v>45602</v>
      </c>
      <c r="O6108" s="46">
        <v>45583</v>
      </c>
      <c r="P6108" s="83" t="s">
        <v>4990</v>
      </c>
      <c r="Q6108" s="84">
        <v>3</v>
      </c>
      <c r="R6108" s="84">
        <v>1</v>
      </c>
      <c r="S6108" s="84">
        <v>8</v>
      </c>
      <c r="T6108" s="84" t="s">
        <v>32</v>
      </c>
      <c r="U6108" s="84">
        <v>11002</v>
      </c>
      <c r="V6108" s="84">
        <v>11002</v>
      </c>
      <c r="W6108" s="84" t="s">
        <v>5019</v>
      </c>
      <c r="X6108" s="84" t="s">
        <v>4985</v>
      </c>
      <c r="Y6108" s="84" t="s">
        <v>4980</v>
      </c>
      <c r="Z6108" s="84" t="s">
        <v>4980</v>
      </c>
      <c r="AA6108" s="84" t="s">
        <v>4989</v>
      </c>
      <c r="AB6108" s="84" t="s">
        <v>5007</v>
      </c>
      <c r="AC6108" s="84" t="s">
        <v>12552</v>
      </c>
      <c r="AD6108" s="29"/>
      <c r="AE6108" s="20" t="str">
        <f>VLOOKUP(E6108,'FILIAIS PETZ'!A:Q,17,0)</f>
        <v>SP7</v>
      </c>
      <c r="AF6108" s="20" t="str">
        <f>VLOOKUP(E6108,'FILIAIS PETZ'!A:Q,3,0)</f>
        <v>FELICIO</v>
      </c>
      <c r="AG6108" s="20" t="str">
        <f>VLOOKUP(E6108,'FILIAIS PETZ'!A:Q,2,0)</f>
        <v>R3</v>
      </c>
      <c r="AH6108" s="75">
        <v>850</v>
      </c>
      <c r="AI6108" s="16" t="s">
        <v>5064</v>
      </c>
      <c r="AJ6108" s="43">
        <f>VLOOKUP(E6108,'FILIAIS PETZ'!$A$2:$K$2000,11,0)</f>
        <v>18328118001695</v>
      </c>
      <c r="AK6108" s="44">
        <f t="shared" si="390"/>
        <v>18328118001695</v>
      </c>
    </row>
    <row r="6109" spans="1:37" s="14" customFormat="1" ht="15" customHeight="1" thickBot="1" x14ac:dyDescent="0.25">
      <c r="A6109" s="9"/>
      <c r="B6109" s="18">
        <f>VLOOKUP(C6109,FORNECEDORES!D:E,2,0)</f>
        <v>530375</v>
      </c>
      <c r="C6109" s="19" t="str">
        <f>VLOOKUP(D6109,FORNECEDORES!A:D,4,0)</f>
        <v>23.080.842/0001-04</v>
      </c>
      <c r="D6109" s="13" t="s">
        <v>4370</v>
      </c>
      <c r="E6109" s="20" t="str">
        <f t="shared" si="393"/>
        <v>04 0166</v>
      </c>
      <c r="F6109" s="28" t="s">
        <v>4932</v>
      </c>
      <c r="G6109" s="21" t="str">
        <f>VLOOKUP(E6109,'FILIAIS PETZ'!A:E,5,0)</f>
        <v>PETZ SOROCABA TAUSTE</v>
      </c>
      <c r="H6109" s="20" t="str">
        <f>VLOOKUP(E6109,'FILIAIS PETZ'!A:D,4,0)</f>
        <v>SOTT-SP</v>
      </c>
      <c r="I6109" s="46">
        <v>45572</v>
      </c>
      <c r="J6109" s="9">
        <v>1005653</v>
      </c>
      <c r="K6109" s="9" t="s">
        <v>5858</v>
      </c>
      <c r="L6109" s="29" t="s">
        <v>13813</v>
      </c>
      <c r="M6109" s="46">
        <v>45574</v>
      </c>
      <c r="N6109" s="46">
        <v>45602</v>
      </c>
      <c r="O6109" s="46">
        <v>45583</v>
      </c>
      <c r="P6109" s="83" t="s">
        <v>4990</v>
      </c>
      <c r="Q6109" s="84">
        <v>3</v>
      </c>
      <c r="R6109" s="84">
        <v>1</v>
      </c>
      <c r="S6109" s="84">
        <v>8</v>
      </c>
      <c r="T6109" s="84" t="s">
        <v>32</v>
      </c>
      <c r="U6109" s="84">
        <v>11002</v>
      </c>
      <c r="V6109" s="84">
        <v>11002</v>
      </c>
      <c r="W6109" s="84" t="s">
        <v>5019</v>
      </c>
      <c r="X6109" s="84" t="s">
        <v>4985</v>
      </c>
      <c r="Y6109" s="84" t="s">
        <v>4980</v>
      </c>
      <c r="Z6109" s="84" t="s">
        <v>4980</v>
      </c>
      <c r="AA6109" s="84" t="s">
        <v>4989</v>
      </c>
      <c r="AB6109" s="84" t="s">
        <v>5007</v>
      </c>
      <c r="AC6109" s="84" t="s">
        <v>12552</v>
      </c>
      <c r="AD6109" s="29"/>
      <c r="AE6109" s="20" t="str">
        <f>VLOOKUP(E6109,'FILIAIS PETZ'!A:Q,17,0)</f>
        <v>SP7</v>
      </c>
      <c r="AF6109" s="20" t="str">
        <f>VLOOKUP(E6109,'FILIAIS PETZ'!A:Q,3,0)</f>
        <v>FELICIO</v>
      </c>
      <c r="AG6109" s="20" t="str">
        <f>VLOOKUP(E6109,'FILIAIS PETZ'!A:Q,2,0)</f>
        <v>R3</v>
      </c>
      <c r="AH6109" s="75">
        <v>850</v>
      </c>
      <c r="AI6109" s="16" t="s">
        <v>5064</v>
      </c>
      <c r="AJ6109" s="43">
        <f>VLOOKUP(E6109,'FILIAIS PETZ'!$A$2:$K$2000,11,0)</f>
        <v>18328118015998</v>
      </c>
      <c r="AK6109" s="44">
        <f t="shared" si="390"/>
        <v>18328118015998</v>
      </c>
    </row>
    <row r="6110" spans="1:37" s="14" customFormat="1" ht="15" customHeight="1" thickBot="1" x14ac:dyDescent="0.25">
      <c r="A6110" s="9"/>
      <c r="B6110" s="18">
        <f>VLOOKUP(C6110,FORNECEDORES!D:E,2,0)</f>
        <v>530375</v>
      </c>
      <c r="C6110" s="19" t="str">
        <f>VLOOKUP(D6110,FORNECEDORES!A:D,4,0)</f>
        <v>23.080.842/0001-04</v>
      </c>
      <c r="D6110" s="13" t="s">
        <v>4370</v>
      </c>
      <c r="E6110" s="20" t="str">
        <f t="shared" si="393"/>
        <v>04 0051</v>
      </c>
      <c r="F6110" s="28" t="s">
        <v>4948</v>
      </c>
      <c r="G6110" s="21" t="str">
        <f>VLOOKUP(E6110,'FILIAIS PETZ'!A:E,5,0)</f>
        <v>PETZ TAMBORÉ</v>
      </c>
      <c r="H6110" s="20" t="str">
        <f>VLOOKUP(E6110,'FILIAIS PETZ'!A:D,4,0)</f>
        <v>TMBO-SP</v>
      </c>
      <c r="I6110" s="46">
        <v>45572</v>
      </c>
      <c r="J6110" s="9">
        <v>1005654</v>
      </c>
      <c r="K6110" s="9" t="s">
        <v>5858</v>
      </c>
      <c r="L6110" s="29" t="s">
        <v>13814</v>
      </c>
      <c r="M6110" s="46">
        <v>45574</v>
      </c>
      <c r="N6110" s="46">
        <v>45602</v>
      </c>
      <c r="O6110" s="46">
        <v>45583</v>
      </c>
      <c r="P6110" s="83" t="s">
        <v>4990</v>
      </c>
      <c r="Q6110" s="84">
        <v>3</v>
      </c>
      <c r="R6110" s="84">
        <v>1</v>
      </c>
      <c r="S6110" s="84">
        <v>8</v>
      </c>
      <c r="T6110" s="84" t="s">
        <v>32</v>
      </c>
      <c r="U6110" s="84">
        <v>11002</v>
      </c>
      <c r="V6110" s="84">
        <v>11002</v>
      </c>
      <c r="W6110" s="84" t="s">
        <v>5019</v>
      </c>
      <c r="X6110" s="84" t="s">
        <v>4985</v>
      </c>
      <c r="Y6110" s="84" t="s">
        <v>4980</v>
      </c>
      <c r="Z6110" s="84" t="s">
        <v>4980</v>
      </c>
      <c r="AA6110" s="84" t="s">
        <v>4989</v>
      </c>
      <c r="AB6110" s="84" t="s">
        <v>5007</v>
      </c>
      <c r="AC6110" s="84" t="s">
        <v>12552</v>
      </c>
      <c r="AD6110" s="29"/>
      <c r="AE6110" s="20" t="str">
        <f>VLOOKUP(E6110,'FILIAIS PETZ'!A:Q,17,0)</f>
        <v>SP7</v>
      </c>
      <c r="AF6110" s="20" t="str">
        <f>VLOOKUP(E6110,'FILIAIS PETZ'!A:Q,3,0)</f>
        <v>FELICIO</v>
      </c>
      <c r="AG6110" s="20" t="str">
        <f>VLOOKUP(E6110,'FILIAIS PETZ'!A:Q,2,0)</f>
        <v>R3</v>
      </c>
      <c r="AH6110" s="75">
        <v>850</v>
      </c>
      <c r="AI6110" s="16" t="s">
        <v>5064</v>
      </c>
      <c r="AJ6110" s="43">
        <f>VLOOKUP(E6110,'FILIAIS PETZ'!$A$2:$K$2000,11,0)</f>
        <v>18328118004872</v>
      </c>
      <c r="AK6110" s="44">
        <f t="shared" si="390"/>
        <v>18328118004872</v>
      </c>
    </row>
    <row r="6111" spans="1:37" s="14" customFormat="1" ht="15" customHeight="1" thickBot="1" x14ac:dyDescent="0.25">
      <c r="A6111" s="9"/>
      <c r="B6111" s="18">
        <f>VLOOKUP(C6111,FORNECEDORES!D:E,2,0)</f>
        <v>530375</v>
      </c>
      <c r="C6111" s="19" t="str">
        <f>VLOOKUP(D6111,FORNECEDORES!A:D,4,0)</f>
        <v>23.080.842/0001-04</v>
      </c>
      <c r="D6111" s="13" t="s">
        <v>4370</v>
      </c>
      <c r="E6111" s="20" t="str">
        <f t="shared" si="393"/>
        <v>04 0026</v>
      </c>
      <c r="F6111" s="28" t="s">
        <v>4949</v>
      </c>
      <c r="G6111" s="21" t="str">
        <f>VLOOKUP(E6111,'FILIAIS PETZ'!A:E,5,0)</f>
        <v>PETZ IGUATEMI ESPLANADA</v>
      </c>
      <c r="H6111" s="20" t="str">
        <f>VLOOKUP(E6111,'FILIAIS PETZ'!A:D,4,0)</f>
        <v>IGES-SP</v>
      </c>
      <c r="I6111" s="46">
        <v>45572</v>
      </c>
      <c r="J6111" s="9">
        <v>1005656</v>
      </c>
      <c r="K6111" s="9" t="s">
        <v>5858</v>
      </c>
      <c r="L6111" s="29" t="s">
        <v>13794</v>
      </c>
      <c r="M6111" s="46">
        <v>45574</v>
      </c>
      <c r="N6111" s="46">
        <v>45602</v>
      </c>
      <c r="O6111" s="46">
        <v>45583</v>
      </c>
      <c r="P6111" s="83" t="s">
        <v>4990</v>
      </c>
      <c r="Q6111" s="84">
        <v>3</v>
      </c>
      <c r="R6111" s="84">
        <v>1</v>
      </c>
      <c r="S6111" s="84">
        <v>8</v>
      </c>
      <c r="T6111" s="84" t="s">
        <v>32</v>
      </c>
      <c r="U6111" s="84">
        <v>11002</v>
      </c>
      <c r="V6111" s="84">
        <v>11002</v>
      </c>
      <c r="W6111" s="84" t="s">
        <v>5019</v>
      </c>
      <c r="X6111" s="84" t="s">
        <v>4985</v>
      </c>
      <c r="Y6111" s="84" t="s">
        <v>4980</v>
      </c>
      <c r="Z6111" s="84" t="s">
        <v>4980</v>
      </c>
      <c r="AA6111" s="84" t="s">
        <v>4989</v>
      </c>
      <c r="AB6111" s="84" t="s">
        <v>5007</v>
      </c>
      <c r="AC6111" s="84" t="s">
        <v>12552</v>
      </c>
      <c r="AD6111" s="29"/>
      <c r="AE6111" s="20" t="str">
        <f>VLOOKUP(E6111,'FILIAIS PETZ'!A:Q,17,0)</f>
        <v>SP7</v>
      </c>
      <c r="AF6111" s="20" t="str">
        <f>VLOOKUP(E6111,'FILIAIS PETZ'!A:Q,3,0)</f>
        <v>FELICIO</v>
      </c>
      <c r="AG6111" s="20" t="str">
        <f>VLOOKUP(E6111,'FILIAIS PETZ'!A:Q,2,0)</f>
        <v>R3</v>
      </c>
      <c r="AH6111" s="75">
        <v>850</v>
      </c>
      <c r="AI6111" s="16" t="s">
        <v>5064</v>
      </c>
      <c r="AJ6111" s="43">
        <f>VLOOKUP(E6111,'FILIAIS PETZ'!$A$2:$K$2000,11,0)</f>
        <v>18328118002667</v>
      </c>
      <c r="AK6111" s="44">
        <f t="shared" si="390"/>
        <v>18328118002667</v>
      </c>
    </row>
    <row r="6112" spans="1:37" s="14" customFormat="1" ht="15" customHeight="1" thickBot="1" x14ac:dyDescent="0.25">
      <c r="A6112" s="9"/>
      <c r="B6112" s="18">
        <f>VLOOKUP(C6112,FORNECEDORES!D:E,2,0)</f>
        <v>530375</v>
      </c>
      <c r="C6112" s="19" t="str">
        <f>VLOOKUP(D6112,FORNECEDORES!A:D,4,0)</f>
        <v>23.080.842/0001-04</v>
      </c>
      <c r="D6112" s="13" t="s">
        <v>4370</v>
      </c>
      <c r="E6112" s="20" t="str">
        <f t="shared" si="393"/>
        <v>04 0135</v>
      </c>
      <c r="F6112" s="28" t="s">
        <v>8712</v>
      </c>
      <c r="G6112" s="21" t="str">
        <f>VLOOKUP(E6112,'FILIAIS PETZ'!A:E,5,0)</f>
        <v>PETZ CARREFOUR ANCHIETA</v>
      </c>
      <c r="H6112" s="20" t="str">
        <f>VLOOKUP(E6112,'FILIAIS PETZ'!A:D,4,0)</f>
        <v>ANCH-SP</v>
      </c>
      <c r="I6112" s="46">
        <v>45572</v>
      </c>
      <c r="J6112" s="9">
        <v>1005660</v>
      </c>
      <c r="K6112" s="9" t="s">
        <v>5858</v>
      </c>
      <c r="L6112" s="29" t="s">
        <v>13788</v>
      </c>
      <c r="M6112" s="46">
        <v>45574</v>
      </c>
      <c r="N6112" s="46">
        <v>45602</v>
      </c>
      <c r="O6112" s="46">
        <v>45583</v>
      </c>
      <c r="P6112" s="83" t="s">
        <v>4990</v>
      </c>
      <c r="Q6112" s="84" t="s">
        <v>5029</v>
      </c>
      <c r="R6112" s="84" t="s">
        <v>4991</v>
      </c>
      <c r="S6112" s="84" t="s">
        <v>5052</v>
      </c>
      <c r="T6112" s="84" t="s">
        <v>32</v>
      </c>
      <c r="U6112" s="84" t="s">
        <v>5048</v>
      </c>
      <c r="V6112" s="84" t="s">
        <v>5048</v>
      </c>
      <c r="W6112" s="84" t="s">
        <v>5019</v>
      </c>
      <c r="X6112" s="84" t="s">
        <v>4985</v>
      </c>
      <c r="Y6112" s="84" t="s">
        <v>4980</v>
      </c>
      <c r="Z6112" s="84" t="s">
        <v>4980</v>
      </c>
      <c r="AA6112" s="84" t="s">
        <v>4989</v>
      </c>
      <c r="AB6112" s="84" t="s">
        <v>5007</v>
      </c>
      <c r="AC6112" s="84" t="s">
        <v>12552</v>
      </c>
      <c r="AD6112" s="29"/>
      <c r="AE6112" s="20" t="str">
        <f>VLOOKUP(E6112,'FILIAIS PETZ'!A:Q,17,0)</f>
        <v>SP3</v>
      </c>
      <c r="AF6112" s="20" t="str">
        <f>VLOOKUP(E6112,'FILIAIS PETZ'!A:Q,3,0)</f>
        <v>FELICIO</v>
      </c>
      <c r="AG6112" s="20" t="str">
        <f>VLOOKUP(E6112,'FILIAIS PETZ'!A:Q,2,0)</f>
        <v>R3</v>
      </c>
      <c r="AH6112" s="75">
        <v>850</v>
      </c>
      <c r="AI6112" s="16" t="s">
        <v>5064</v>
      </c>
      <c r="AJ6112" s="43">
        <f>VLOOKUP(E6112,'FILIAIS PETZ'!$A$2:$K$2000,11,0)</f>
        <v>18328118012549</v>
      </c>
      <c r="AK6112" s="44">
        <f t="shared" si="390"/>
        <v>18328118012549</v>
      </c>
    </row>
    <row r="6113" spans="1:37" s="14" customFormat="1" ht="15" customHeight="1" thickBot="1" x14ac:dyDescent="0.25">
      <c r="A6113" s="9"/>
      <c r="B6113" s="18">
        <f>VLOOKUP(C6113,FORNECEDORES!D:E,2,0)</f>
        <v>530375</v>
      </c>
      <c r="C6113" s="19" t="str">
        <f>VLOOKUP(D6113,FORNECEDORES!A:D,4,0)</f>
        <v>23.080.842/0001-04</v>
      </c>
      <c r="D6113" s="13" t="s">
        <v>4370</v>
      </c>
      <c r="E6113" s="20" t="str">
        <f t="shared" si="393"/>
        <v>04 0284</v>
      </c>
      <c r="F6113" s="28" t="s">
        <v>8966</v>
      </c>
      <c r="G6113" s="21" t="str">
        <f>VLOOKUP(E6113,'FILIAIS PETZ'!A:E,5,0)</f>
        <v>PETZ ASSAI ANCHIETA</v>
      </c>
      <c r="H6113" s="20" t="str">
        <f>VLOOKUP(E6113,'FILIAIS PETZ'!A:D,4,0)</f>
        <v>ASAC-SP</v>
      </c>
      <c r="I6113" s="46">
        <v>45572</v>
      </c>
      <c r="J6113" s="9">
        <v>1005662</v>
      </c>
      <c r="K6113" s="9" t="s">
        <v>5858</v>
      </c>
      <c r="L6113" s="29" t="s">
        <v>13785</v>
      </c>
      <c r="M6113" s="46">
        <v>45574</v>
      </c>
      <c r="N6113" s="46">
        <v>45602</v>
      </c>
      <c r="O6113" s="46">
        <v>45583</v>
      </c>
      <c r="P6113" s="83" t="s">
        <v>4990</v>
      </c>
      <c r="Q6113" s="84" t="s">
        <v>5029</v>
      </c>
      <c r="R6113" s="84" t="s">
        <v>4991</v>
      </c>
      <c r="S6113" s="84" t="s">
        <v>5052</v>
      </c>
      <c r="T6113" s="84" t="s">
        <v>32</v>
      </c>
      <c r="U6113" s="84" t="s">
        <v>5048</v>
      </c>
      <c r="V6113" s="84" t="s">
        <v>5048</v>
      </c>
      <c r="W6113" s="84" t="s">
        <v>5019</v>
      </c>
      <c r="X6113" s="84" t="s">
        <v>4985</v>
      </c>
      <c r="Y6113" s="84" t="s">
        <v>4980</v>
      </c>
      <c r="Z6113" s="84" t="s">
        <v>4980</v>
      </c>
      <c r="AA6113" s="84" t="s">
        <v>4989</v>
      </c>
      <c r="AB6113" s="84" t="s">
        <v>5007</v>
      </c>
      <c r="AC6113" s="84" t="s">
        <v>12552</v>
      </c>
      <c r="AD6113" s="29"/>
      <c r="AE6113" s="20" t="str">
        <f>VLOOKUP(E6113,'FILIAIS PETZ'!A:Q,17,0)</f>
        <v>SP3</v>
      </c>
      <c r="AF6113" s="20" t="str">
        <f>VLOOKUP(E6113,'FILIAIS PETZ'!A:Q,3,0)</f>
        <v>FELICIO</v>
      </c>
      <c r="AG6113" s="20" t="str">
        <f>VLOOKUP(E6113,'FILIAIS PETZ'!A:Q,2,0)</f>
        <v>R3</v>
      </c>
      <c r="AH6113" s="75">
        <v>850</v>
      </c>
      <c r="AI6113" s="16" t="s">
        <v>5064</v>
      </c>
      <c r="AJ6113" s="43" t="str">
        <f>VLOOKUP(E6113,'FILIAIS PETZ'!$A$2:$K$2000,11,0)</f>
        <v>18.328.118/0290-00</v>
      </c>
      <c r="AK6113" s="44" t="str">
        <f t="shared" si="390"/>
        <v>18.328.118/0290-00</v>
      </c>
    </row>
    <row r="6114" spans="1:37" s="14" customFormat="1" ht="15" customHeight="1" thickBot="1" x14ac:dyDescent="0.25">
      <c r="A6114" s="9"/>
      <c r="B6114" s="18">
        <f>VLOOKUP(C6114,FORNECEDORES!D:E,2,0)</f>
        <v>530375</v>
      </c>
      <c r="C6114" s="19" t="str">
        <f>VLOOKUP(D6114,FORNECEDORES!A:D,4,0)</f>
        <v>23.080.842/0001-04</v>
      </c>
      <c r="D6114" s="13" t="s">
        <v>4370</v>
      </c>
      <c r="E6114" s="20" t="str">
        <f t="shared" si="393"/>
        <v>04 0247</v>
      </c>
      <c r="F6114" s="28" t="s">
        <v>8967</v>
      </c>
      <c r="G6114" s="21" t="str">
        <f>VLOOKUP(E6114,'FILIAIS PETZ'!A:E,5,0)</f>
        <v>PETZ AV GOIÁS</v>
      </c>
      <c r="H6114" s="20" t="str">
        <f>VLOOKUP(E6114,'FILIAIS PETZ'!A:D,4,0)</f>
        <v>AVGO-SP</v>
      </c>
      <c r="I6114" s="46">
        <v>45572</v>
      </c>
      <c r="J6114" s="9">
        <v>1005666</v>
      </c>
      <c r="K6114" s="9" t="s">
        <v>5858</v>
      </c>
      <c r="L6114" s="29" t="s">
        <v>13786</v>
      </c>
      <c r="M6114" s="46">
        <v>45574</v>
      </c>
      <c r="N6114" s="46">
        <v>45602</v>
      </c>
      <c r="O6114" s="46">
        <v>45583</v>
      </c>
      <c r="P6114" s="83" t="s">
        <v>4990</v>
      </c>
      <c r="Q6114" s="84" t="s">
        <v>5029</v>
      </c>
      <c r="R6114" s="84" t="s">
        <v>4991</v>
      </c>
      <c r="S6114" s="84" t="s">
        <v>5052</v>
      </c>
      <c r="T6114" s="84" t="s">
        <v>32</v>
      </c>
      <c r="U6114" s="84" t="s">
        <v>5048</v>
      </c>
      <c r="V6114" s="84" t="s">
        <v>5048</v>
      </c>
      <c r="W6114" s="84" t="s">
        <v>5019</v>
      </c>
      <c r="X6114" s="84" t="s">
        <v>4985</v>
      </c>
      <c r="Y6114" s="84" t="s">
        <v>4980</v>
      </c>
      <c r="Z6114" s="84" t="s">
        <v>4980</v>
      </c>
      <c r="AA6114" s="84" t="s">
        <v>4989</v>
      </c>
      <c r="AB6114" s="84" t="s">
        <v>5007</v>
      </c>
      <c r="AC6114" s="84" t="s">
        <v>12552</v>
      </c>
      <c r="AD6114" s="29"/>
      <c r="AE6114" s="20" t="str">
        <f>VLOOKUP(E6114,'FILIAIS PETZ'!A:Q,17,0)</f>
        <v>SP3</v>
      </c>
      <c r="AF6114" s="20" t="str">
        <f>VLOOKUP(E6114,'FILIAIS PETZ'!A:Q,3,0)</f>
        <v>FELICIO</v>
      </c>
      <c r="AG6114" s="20" t="str">
        <f>VLOOKUP(E6114,'FILIAIS PETZ'!A:Q,2,0)</f>
        <v>R3</v>
      </c>
      <c r="AH6114" s="75">
        <v>850</v>
      </c>
      <c r="AI6114" s="16" t="s">
        <v>5064</v>
      </c>
      <c r="AJ6114" s="43" t="str">
        <f>VLOOKUP(E6114,'FILIAIS PETZ'!$A$2:$K$2000,11,0)</f>
        <v>18.328.118/0236-64</v>
      </c>
      <c r="AK6114" s="44" t="str">
        <f t="shared" si="390"/>
        <v>18.328.118/0236-64</v>
      </c>
    </row>
    <row r="6115" spans="1:37" s="14" customFormat="1" ht="15" customHeight="1" thickBot="1" x14ac:dyDescent="0.25">
      <c r="A6115" s="9"/>
      <c r="B6115" s="18">
        <f>VLOOKUP(C6115,FORNECEDORES!D:E,2,0)</f>
        <v>530375</v>
      </c>
      <c r="C6115" s="19" t="str">
        <f>VLOOKUP(D6115,FORNECEDORES!A:D,4,0)</f>
        <v>23.080.842/0001-04</v>
      </c>
      <c r="D6115" s="13" t="s">
        <v>4370</v>
      </c>
      <c r="E6115" s="20" t="str">
        <f t="shared" si="393"/>
        <v>04 0024</v>
      </c>
      <c r="F6115" s="28" t="s">
        <v>8626</v>
      </c>
      <c r="G6115" s="21" t="str">
        <f>VLOOKUP(E6115,'FILIAIS PETZ'!A:E,5,0)</f>
        <v>PETZ DIADEMA</v>
      </c>
      <c r="H6115" s="20" t="str">
        <f>VLOOKUP(E6115,'FILIAIS PETZ'!A:D,4,0)</f>
        <v>DDMA-SP</v>
      </c>
      <c r="I6115" s="46">
        <v>45572</v>
      </c>
      <c r="J6115" s="9">
        <v>1005668</v>
      </c>
      <c r="K6115" s="9" t="s">
        <v>5858</v>
      </c>
      <c r="L6115" s="29" t="s">
        <v>13791</v>
      </c>
      <c r="M6115" s="46">
        <v>45574</v>
      </c>
      <c r="N6115" s="46">
        <v>45602</v>
      </c>
      <c r="O6115" s="46">
        <v>45583</v>
      </c>
      <c r="P6115" s="83" t="s">
        <v>4990</v>
      </c>
      <c r="Q6115" s="84" t="s">
        <v>5029</v>
      </c>
      <c r="R6115" s="84" t="s">
        <v>4991</v>
      </c>
      <c r="S6115" s="84" t="s">
        <v>5052</v>
      </c>
      <c r="T6115" s="84" t="s">
        <v>32</v>
      </c>
      <c r="U6115" s="84" t="s">
        <v>5048</v>
      </c>
      <c r="V6115" s="84" t="s">
        <v>5048</v>
      </c>
      <c r="W6115" s="84" t="s">
        <v>5019</v>
      </c>
      <c r="X6115" s="84" t="s">
        <v>4985</v>
      </c>
      <c r="Y6115" s="84" t="s">
        <v>4980</v>
      </c>
      <c r="Z6115" s="84" t="s">
        <v>4980</v>
      </c>
      <c r="AA6115" s="84" t="s">
        <v>4989</v>
      </c>
      <c r="AB6115" s="84" t="s">
        <v>5007</v>
      </c>
      <c r="AC6115" s="84" t="s">
        <v>12552</v>
      </c>
      <c r="AD6115" s="29"/>
      <c r="AE6115" s="20" t="str">
        <f>VLOOKUP(E6115,'FILIAIS PETZ'!A:Q,17,0)</f>
        <v>SP3</v>
      </c>
      <c r="AF6115" s="20" t="str">
        <f>VLOOKUP(E6115,'FILIAIS PETZ'!A:Q,3,0)</f>
        <v>FELICIO</v>
      </c>
      <c r="AG6115" s="20" t="str">
        <f>VLOOKUP(E6115,'FILIAIS PETZ'!A:Q,2,0)</f>
        <v>R3</v>
      </c>
      <c r="AH6115" s="75">
        <v>850</v>
      </c>
      <c r="AI6115" s="16" t="s">
        <v>5064</v>
      </c>
      <c r="AJ6115" s="43">
        <f>VLOOKUP(E6115,'FILIAIS PETZ'!$A$2:$K$2000,11,0)</f>
        <v>18328118000966</v>
      </c>
      <c r="AK6115" s="44">
        <f t="shared" si="390"/>
        <v>18328118000966</v>
      </c>
    </row>
    <row r="6116" spans="1:37" s="14" customFormat="1" ht="15" customHeight="1" thickBot="1" x14ac:dyDescent="0.25">
      <c r="A6116" s="9"/>
      <c r="B6116" s="18">
        <f>VLOOKUP(C6116,FORNECEDORES!D:E,2,0)</f>
        <v>530375</v>
      </c>
      <c r="C6116" s="19" t="str">
        <f>VLOOKUP(D6116,FORNECEDORES!A:D,4,0)</f>
        <v>23.080.842/0001-04</v>
      </c>
      <c r="D6116" s="13" t="s">
        <v>4370</v>
      </c>
      <c r="E6116" s="20" t="str">
        <f t="shared" si="393"/>
        <v>04 0069</v>
      </c>
      <c r="F6116" s="28" t="s">
        <v>8968</v>
      </c>
      <c r="G6116" s="21" t="str">
        <f>VLOOKUP(E6116,'FILIAIS PETZ'!A:E,5,0)</f>
        <v>PETZ GIOVANNI PIRELLI</v>
      </c>
      <c r="H6116" s="20" t="str">
        <f>VLOOKUP(E6116,'FILIAIS PETZ'!A:D,4,0)</f>
        <v>GPIR-SP</v>
      </c>
      <c r="I6116" s="46">
        <v>45572</v>
      </c>
      <c r="J6116" s="9">
        <v>1005670</v>
      </c>
      <c r="K6116" s="9" t="s">
        <v>5858</v>
      </c>
      <c r="L6116" s="29" t="s">
        <v>13793</v>
      </c>
      <c r="M6116" s="46">
        <v>45574</v>
      </c>
      <c r="N6116" s="46">
        <v>45602</v>
      </c>
      <c r="O6116" s="46">
        <v>45583</v>
      </c>
      <c r="P6116" s="83" t="s">
        <v>4990</v>
      </c>
      <c r="Q6116" s="84" t="s">
        <v>5029</v>
      </c>
      <c r="R6116" s="84" t="s">
        <v>4991</v>
      </c>
      <c r="S6116" s="84" t="s">
        <v>5052</v>
      </c>
      <c r="T6116" s="84" t="s">
        <v>32</v>
      </c>
      <c r="U6116" s="84" t="s">
        <v>5048</v>
      </c>
      <c r="V6116" s="84" t="s">
        <v>5048</v>
      </c>
      <c r="W6116" s="84" t="s">
        <v>5019</v>
      </c>
      <c r="X6116" s="84" t="s">
        <v>4985</v>
      </c>
      <c r="Y6116" s="84" t="s">
        <v>4980</v>
      </c>
      <c r="Z6116" s="84" t="s">
        <v>4980</v>
      </c>
      <c r="AA6116" s="84" t="s">
        <v>4989</v>
      </c>
      <c r="AB6116" s="84" t="s">
        <v>5007</v>
      </c>
      <c r="AC6116" s="84" t="s">
        <v>12552</v>
      </c>
      <c r="AD6116" s="29"/>
      <c r="AE6116" s="20" t="str">
        <f>VLOOKUP(E6116,'FILIAIS PETZ'!A:Q,17,0)</f>
        <v>SP3</v>
      </c>
      <c r="AF6116" s="20" t="str">
        <f>VLOOKUP(E6116,'FILIAIS PETZ'!A:Q,3,0)</f>
        <v>FELICIO</v>
      </c>
      <c r="AG6116" s="20" t="str">
        <f>VLOOKUP(E6116,'FILIAIS PETZ'!A:Q,2,0)</f>
        <v>R3</v>
      </c>
      <c r="AH6116" s="75">
        <v>850</v>
      </c>
      <c r="AI6116" s="16" t="s">
        <v>5064</v>
      </c>
      <c r="AJ6116" s="43">
        <f>VLOOKUP(E6116,'FILIAIS PETZ'!$A$2:$K$2000,11,0)</f>
        <v>18328118006905</v>
      </c>
      <c r="AK6116" s="44">
        <f t="shared" si="390"/>
        <v>18328118006905</v>
      </c>
    </row>
    <row r="6117" spans="1:37" s="14" customFormat="1" ht="15" customHeight="1" thickBot="1" x14ac:dyDescent="0.25">
      <c r="A6117" s="9"/>
      <c r="B6117" s="18">
        <f>VLOOKUP(C6117,FORNECEDORES!D:E,2,0)</f>
        <v>530375</v>
      </c>
      <c r="C6117" s="19" t="str">
        <f>VLOOKUP(D6117,FORNECEDORES!A:D,4,0)</f>
        <v>23.080.842/0001-04</v>
      </c>
      <c r="D6117" s="13" t="s">
        <v>4370</v>
      </c>
      <c r="E6117" s="20" t="str">
        <f t="shared" si="393"/>
        <v>04 0138</v>
      </c>
      <c r="F6117" s="28" t="s">
        <v>8627</v>
      </c>
      <c r="G6117" s="21" t="str">
        <f>VLOOKUP(E6117,'FILIAIS PETZ'!A:E,5,0)</f>
        <v>PETZ JOÃO FIRMINO</v>
      </c>
      <c r="H6117" s="20" t="str">
        <f>VLOOKUP(E6117,'FILIAIS PETZ'!A:D,4,0)</f>
        <v>JFIR-SP</v>
      </c>
      <c r="I6117" s="46">
        <v>45572</v>
      </c>
      <c r="J6117" s="9">
        <v>1005672</v>
      </c>
      <c r="K6117" s="9" t="s">
        <v>5858</v>
      </c>
      <c r="L6117" s="29" t="s">
        <v>13799</v>
      </c>
      <c r="M6117" s="46">
        <v>45574</v>
      </c>
      <c r="N6117" s="46">
        <v>45602</v>
      </c>
      <c r="O6117" s="46">
        <v>45583</v>
      </c>
      <c r="P6117" s="83" t="s">
        <v>4990</v>
      </c>
      <c r="Q6117" s="84" t="s">
        <v>5029</v>
      </c>
      <c r="R6117" s="84" t="s">
        <v>4991</v>
      </c>
      <c r="S6117" s="84" t="s">
        <v>5052</v>
      </c>
      <c r="T6117" s="84" t="s">
        <v>32</v>
      </c>
      <c r="U6117" s="84" t="s">
        <v>5048</v>
      </c>
      <c r="V6117" s="84" t="s">
        <v>5048</v>
      </c>
      <c r="W6117" s="84" t="s">
        <v>5019</v>
      </c>
      <c r="X6117" s="84" t="s">
        <v>4985</v>
      </c>
      <c r="Y6117" s="84" t="s">
        <v>4980</v>
      </c>
      <c r="Z6117" s="84" t="s">
        <v>4980</v>
      </c>
      <c r="AA6117" s="84" t="s">
        <v>4989</v>
      </c>
      <c r="AB6117" s="84" t="s">
        <v>5007</v>
      </c>
      <c r="AC6117" s="84" t="s">
        <v>12552</v>
      </c>
      <c r="AD6117" s="29"/>
      <c r="AE6117" s="20" t="str">
        <f>VLOOKUP(E6117,'FILIAIS PETZ'!A:Q,17,0)</f>
        <v>SP3</v>
      </c>
      <c r="AF6117" s="20" t="str">
        <f>VLOOKUP(E6117,'FILIAIS PETZ'!A:Q,3,0)</f>
        <v>FELICIO</v>
      </c>
      <c r="AG6117" s="20" t="str">
        <f>VLOOKUP(E6117,'FILIAIS PETZ'!A:Q,2,0)</f>
        <v>R3</v>
      </c>
      <c r="AH6117" s="75">
        <v>850</v>
      </c>
      <c r="AI6117" s="16" t="s">
        <v>5064</v>
      </c>
      <c r="AJ6117" s="43">
        <f>VLOOKUP(E6117,'FILIAIS PETZ'!$A$2:$K$2000,11,0)</f>
        <v>18328118012972</v>
      </c>
      <c r="AK6117" s="44">
        <f t="shared" si="390"/>
        <v>18328118012972</v>
      </c>
    </row>
    <row r="6118" spans="1:37" s="14" customFormat="1" ht="15" customHeight="1" thickBot="1" x14ac:dyDescent="0.25">
      <c r="A6118" s="9"/>
      <c r="B6118" s="18">
        <f>VLOOKUP(C6118,FORNECEDORES!D:E,2,0)</f>
        <v>530375</v>
      </c>
      <c r="C6118" s="19" t="str">
        <f>VLOOKUP(D6118,FORNECEDORES!A:D,4,0)</f>
        <v>23.080.842/0001-04</v>
      </c>
      <c r="D6118" s="13" t="s">
        <v>4370</v>
      </c>
      <c r="E6118" s="20" t="str">
        <f t="shared" si="393"/>
        <v>04 0181</v>
      </c>
      <c r="F6118" s="28" t="s">
        <v>8969</v>
      </c>
      <c r="G6118" s="21" t="str">
        <f>VLOOKUP(E6118,'FILIAIS PETZ'!A:E,5,0)</f>
        <v>PETZ MAUA SHOPPING</v>
      </c>
      <c r="H6118" s="20" t="str">
        <f>VLOOKUP(E6118,'FILIAIS PETZ'!A:D,4,0)</f>
        <v>MAUA-SP</v>
      </c>
      <c r="I6118" s="46">
        <v>45572</v>
      </c>
      <c r="J6118" s="9">
        <v>1005674</v>
      </c>
      <c r="K6118" s="9" t="s">
        <v>5858</v>
      </c>
      <c r="L6118" s="29" t="s">
        <v>13800</v>
      </c>
      <c r="M6118" s="46">
        <v>45574</v>
      </c>
      <c r="N6118" s="46">
        <v>45602</v>
      </c>
      <c r="O6118" s="46">
        <v>45583</v>
      </c>
      <c r="P6118" s="83" t="s">
        <v>4990</v>
      </c>
      <c r="Q6118" s="84" t="s">
        <v>5029</v>
      </c>
      <c r="R6118" s="84" t="s">
        <v>4991</v>
      </c>
      <c r="S6118" s="84" t="s">
        <v>5052</v>
      </c>
      <c r="T6118" s="84" t="s">
        <v>32</v>
      </c>
      <c r="U6118" s="84" t="s">
        <v>5048</v>
      </c>
      <c r="V6118" s="84" t="s">
        <v>5048</v>
      </c>
      <c r="W6118" s="84" t="s">
        <v>5019</v>
      </c>
      <c r="X6118" s="84" t="s">
        <v>4985</v>
      </c>
      <c r="Y6118" s="84" t="s">
        <v>4980</v>
      </c>
      <c r="Z6118" s="84" t="s">
        <v>4980</v>
      </c>
      <c r="AA6118" s="84" t="s">
        <v>4989</v>
      </c>
      <c r="AB6118" s="84" t="s">
        <v>5007</v>
      </c>
      <c r="AC6118" s="84" t="s">
        <v>12552</v>
      </c>
      <c r="AD6118" s="29"/>
      <c r="AE6118" s="20" t="str">
        <f>VLOOKUP(E6118,'FILIAIS PETZ'!A:Q,17,0)</f>
        <v>SP3</v>
      </c>
      <c r="AF6118" s="20" t="str">
        <f>VLOOKUP(E6118,'FILIAIS PETZ'!A:Q,3,0)</f>
        <v>FELICIO</v>
      </c>
      <c r="AG6118" s="20" t="str">
        <f>VLOOKUP(E6118,'FILIAIS PETZ'!A:Q,2,0)</f>
        <v>R3</v>
      </c>
      <c r="AH6118" s="75">
        <v>850</v>
      </c>
      <c r="AI6118" s="16" t="s">
        <v>5064</v>
      </c>
      <c r="AJ6118" s="43">
        <f>VLOOKUP(E6118,'FILIAIS PETZ'!$A$2:$K$2000,11,0)</f>
        <v>18328118016617</v>
      </c>
      <c r="AK6118" s="44">
        <f t="shared" si="390"/>
        <v>18328118016617</v>
      </c>
    </row>
    <row r="6119" spans="1:37" s="14" customFormat="1" ht="15" customHeight="1" thickBot="1" x14ac:dyDescent="0.25">
      <c r="A6119" s="9"/>
      <c r="B6119" s="18">
        <f>VLOOKUP(C6119,FORNECEDORES!D:E,2,0)</f>
        <v>530375</v>
      </c>
      <c r="C6119" s="19" t="str">
        <f>VLOOKUP(D6119,FORNECEDORES!A:D,4,0)</f>
        <v>23.080.842/0001-04</v>
      </c>
      <c r="D6119" s="13" t="s">
        <v>4370</v>
      </c>
      <c r="E6119" s="20" t="str">
        <f t="shared" si="393"/>
        <v>04 0068</v>
      </c>
      <c r="F6119" s="28" t="s">
        <v>8958</v>
      </c>
      <c r="G6119" s="21" t="str">
        <f>VLOOKUP(E6119,'FILIAIS PETZ'!A:E,5,0)</f>
        <v>PETZ PEREIRA BARRETO</v>
      </c>
      <c r="H6119" s="20" t="str">
        <f>VLOOKUP(E6119,'FILIAIS PETZ'!A:D,4,0)</f>
        <v>PBAR-SP</v>
      </c>
      <c r="I6119" s="46">
        <v>45572</v>
      </c>
      <c r="J6119" s="9">
        <v>1005677</v>
      </c>
      <c r="K6119" s="9" t="s">
        <v>5858</v>
      </c>
      <c r="L6119" s="29" t="s">
        <v>13803</v>
      </c>
      <c r="M6119" s="46">
        <v>45574</v>
      </c>
      <c r="N6119" s="46">
        <v>45602</v>
      </c>
      <c r="O6119" s="46">
        <v>45583</v>
      </c>
      <c r="P6119" s="83" t="s">
        <v>4990</v>
      </c>
      <c r="Q6119" s="84" t="s">
        <v>5029</v>
      </c>
      <c r="R6119" s="84" t="s">
        <v>4991</v>
      </c>
      <c r="S6119" s="84" t="s">
        <v>5052</v>
      </c>
      <c r="T6119" s="84" t="s">
        <v>32</v>
      </c>
      <c r="U6119" s="84" t="s">
        <v>5048</v>
      </c>
      <c r="V6119" s="84" t="s">
        <v>5048</v>
      </c>
      <c r="W6119" s="84" t="s">
        <v>5019</v>
      </c>
      <c r="X6119" s="84" t="s">
        <v>4985</v>
      </c>
      <c r="Y6119" s="84" t="s">
        <v>4980</v>
      </c>
      <c r="Z6119" s="84" t="s">
        <v>4980</v>
      </c>
      <c r="AA6119" s="84" t="s">
        <v>4989</v>
      </c>
      <c r="AB6119" s="84" t="s">
        <v>5007</v>
      </c>
      <c r="AC6119" s="84" t="s">
        <v>12552</v>
      </c>
      <c r="AD6119" s="29"/>
      <c r="AE6119" s="20" t="str">
        <f>VLOOKUP(E6119,'FILIAIS PETZ'!A:Q,17,0)</f>
        <v>SP3</v>
      </c>
      <c r="AF6119" s="20" t="str">
        <f>VLOOKUP(E6119,'FILIAIS PETZ'!A:Q,3,0)</f>
        <v>FELICIO</v>
      </c>
      <c r="AG6119" s="20" t="str">
        <f>VLOOKUP(E6119,'FILIAIS PETZ'!A:Q,2,0)</f>
        <v>R3</v>
      </c>
      <c r="AH6119" s="75">
        <v>850</v>
      </c>
      <c r="AI6119" s="16" t="s">
        <v>5064</v>
      </c>
      <c r="AJ6119" s="43">
        <f>VLOOKUP(E6119,'FILIAIS PETZ'!$A$2:$K$2000,11,0)</f>
        <v>18328118007111</v>
      </c>
      <c r="AK6119" s="44">
        <f t="shared" si="390"/>
        <v>18328118007111</v>
      </c>
    </row>
    <row r="6120" spans="1:37" s="14" customFormat="1" ht="15" customHeight="1" thickBot="1" x14ac:dyDescent="0.25">
      <c r="A6120" s="9"/>
      <c r="B6120" s="18">
        <f>VLOOKUP(C6120,FORNECEDORES!D:E,2,0)</f>
        <v>530375</v>
      </c>
      <c r="C6120" s="19" t="str">
        <f>VLOOKUP(D6120,FORNECEDORES!A:D,4,0)</f>
        <v>23.080.842/0001-04</v>
      </c>
      <c r="D6120" s="13" t="s">
        <v>4370</v>
      </c>
      <c r="E6120" s="20" t="str">
        <f t="shared" si="393"/>
        <v>04 0116</v>
      </c>
      <c r="F6120" s="28" t="s">
        <v>8970</v>
      </c>
      <c r="G6120" s="21" t="str">
        <f>VLOOKUP(E6120,'FILIAIS PETZ'!A:E,5,0)</f>
        <v>PETZ SANTO ANDRE DOM PEDRO</v>
      </c>
      <c r="H6120" s="20" t="str">
        <f>VLOOKUP(E6120,'FILIAIS PETZ'!A:D,4,0)</f>
        <v>SADP-SP</v>
      </c>
      <c r="I6120" s="46">
        <v>45572</v>
      </c>
      <c r="J6120" s="9">
        <v>1005680</v>
      </c>
      <c r="K6120" s="9" t="s">
        <v>5858</v>
      </c>
      <c r="L6120" s="29" t="s">
        <v>13807</v>
      </c>
      <c r="M6120" s="46">
        <v>45574</v>
      </c>
      <c r="N6120" s="46">
        <v>45602</v>
      </c>
      <c r="O6120" s="46">
        <v>45583</v>
      </c>
      <c r="P6120" s="83" t="s">
        <v>4990</v>
      </c>
      <c r="Q6120" s="84" t="s">
        <v>5029</v>
      </c>
      <c r="R6120" s="84" t="s">
        <v>4991</v>
      </c>
      <c r="S6120" s="84" t="s">
        <v>5052</v>
      </c>
      <c r="T6120" s="84" t="s">
        <v>32</v>
      </c>
      <c r="U6120" s="84" t="s">
        <v>5048</v>
      </c>
      <c r="V6120" s="84" t="s">
        <v>5048</v>
      </c>
      <c r="W6120" s="84" t="s">
        <v>5019</v>
      </c>
      <c r="X6120" s="84" t="s">
        <v>4985</v>
      </c>
      <c r="Y6120" s="84" t="s">
        <v>4980</v>
      </c>
      <c r="Z6120" s="84" t="s">
        <v>4980</v>
      </c>
      <c r="AA6120" s="84" t="s">
        <v>4989</v>
      </c>
      <c r="AB6120" s="84" t="s">
        <v>5007</v>
      </c>
      <c r="AC6120" s="84" t="s">
        <v>12552</v>
      </c>
      <c r="AD6120" s="29"/>
      <c r="AE6120" s="20" t="str">
        <f>VLOOKUP(E6120,'FILIAIS PETZ'!A:Q,17,0)</f>
        <v>SP3</v>
      </c>
      <c r="AF6120" s="20" t="str">
        <f>VLOOKUP(E6120,'FILIAIS PETZ'!A:Q,3,0)</f>
        <v>FELICIO</v>
      </c>
      <c r="AG6120" s="20" t="str">
        <f>VLOOKUP(E6120,'FILIAIS PETZ'!A:Q,2,0)</f>
        <v>R3</v>
      </c>
      <c r="AH6120" s="75">
        <v>850</v>
      </c>
      <c r="AI6120" s="16" t="s">
        <v>5064</v>
      </c>
      <c r="AJ6120" s="43">
        <f>VLOOKUP(E6120,'FILIAIS PETZ'!$A$2:$K$2000,11,0)</f>
        <v>18328118011062</v>
      </c>
      <c r="AK6120" s="44">
        <f t="shared" si="390"/>
        <v>18328118011062</v>
      </c>
    </row>
    <row r="6121" spans="1:37" s="14" customFormat="1" ht="15" customHeight="1" thickBot="1" x14ac:dyDescent="0.25">
      <c r="A6121" s="9"/>
      <c r="B6121" s="18">
        <f>VLOOKUP(C6121,FORNECEDORES!D:E,2,0)</f>
        <v>530375</v>
      </c>
      <c r="C6121" s="19" t="str">
        <f>VLOOKUP(D6121,FORNECEDORES!A:D,4,0)</f>
        <v>23.080.842/0001-04</v>
      </c>
      <c r="D6121" s="13" t="s">
        <v>4370</v>
      </c>
      <c r="E6121" s="20" t="str">
        <f t="shared" si="393"/>
        <v>04 0003</v>
      </c>
      <c r="F6121" s="28" t="s">
        <v>8971</v>
      </c>
      <c r="G6121" s="21" t="str">
        <f>VLOOKUP(E6121,'FILIAIS PETZ'!A:E,5,0)</f>
        <v>PETZ SAO BERNARDO</v>
      </c>
      <c r="H6121" s="20" t="str">
        <f>VLOOKUP(E6121,'FILIAIS PETZ'!A:D,4,0)</f>
        <v>SBCA-SP</v>
      </c>
      <c r="I6121" s="46">
        <v>45572</v>
      </c>
      <c r="J6121" s="9">
        <v>1005683</v>
      </c>
      <c r="K6121" s="9" t="s">
        <v>5858</v>
      </c>
      <c r="L6121" s="29" t="s">
        <v>13808</v>
      </c>
      <c r="M6121" s="46">
        <v>45574</v>
      </c>
      <c r="N6121" s="46">
        <v>45602</v>
      </c>
      <c r="O6121" s="46">
        <v>45583</v>
      </c>
      <c r="P6121" s="83" t="s">
        <v>4990</v>
      </c>
      <c r="Q6121" s="84" t="s">
        <v>5029</v>
      </c>
      <c r="R6121" s="84" t="s">
        <v>4991</v>
      </c>
      <c r="S6121" s="84" t="s">
        <v>5052</v>
      </c>
      <c r="T6121" s="84" t="s">
        <v>32</v>
      </c>
      <c r="U6121" s="84" t="s">
        <v>5048</v>
      </c>
      <c r="V6121" s="84" t="s">
        <v>5048</v>
      </c>
      <c r="W6121" s="84" t="s">
        <v>5019</v>
      </c>
      <c r="X6121" s="84" t="s">
        <v>4985</v>
      </c>
      <c r="Y6121" s="84" t="s">
        <v>4980</v>
      </c>
      <c r="Z6121" s="84" t="s">
        <v>4980</v>
      </c>
      <c r="AA6121" s="84" t="s">
        <v>4989</v>
      </c>
      <c r="AB6121" s="84" t="s">
        <v>5007</v>
      </c>
      <c r="AC6121" s="84" t="s">
        <v>12552</v>
      </c>
      <c r="AD6121" s="29"/>
      <c r="AE6121" s="20" t="str">
        <f>VLOOKUP(E6121,'FILIAIS PETZ'!A:Q,17,0)</f>
        <v>SP3</v>
      </c>
      <c r="AF6121" s="20" t="str">
        <f>VLOOKUP(E6121,'FILIAIS PETZ'!A:Q,3,0)</f>
        <v>FELICIO</v>
      </c>
      <c r="AG6121" s="20" t="str">
        <f>VLOOKUP(E6121,'FILIAIS PETZ'!A:Q,2,0)</f>
        <v>R3</v>
      </c>
      <c r="AH6121" s="75">
        <v>850</v>
      </c>
      <c r="AI6121" s="16" t="s">
        <v>5064</v>
      </c>
      <c r="AJ6121" s="43">
        <f>VLOOKUP(E6121,'FILIAIS PETZ'!$A$2:$K$2000,11,0)</f>
        <v>18328118002152</v>
      </c>
      <c r="AK6121" s="44">
        <f t="shared" si="390"/>
        <v>18328118002152</v>
      </c>
    </row>
    <row r="6122" spans="1:37" s="14" customFormat="1" ht="15" customHeight="1" thickBot="1" x14ac:dyDescent="0.25">
      <c r="A6122" s="9"/>
      <c r="B6122" s="18">
        <f>VLOOKUP(C6122,FORNECEDORES!D:E,2,0)</f>
        <v>530375</v>
      </c>
      <c r="C6122" s="19" t="str">
        <f>VLOOKUP(D6122,FORNECEDORES!A:D,4,0)</f>
        <v>23.080.842/0001-04</v>
      </c>
      <c r="D6122" s="13" t="s">
        <v>4370</v>
      </c>
      <c r="E6122" s="20" t="str">
        <f t="shared" si="393"/>
        <v>04 0017</v>
      </c>
      <c r="F6122" s="28" t="s">
        <v>8713</v>
      </c>
      <c r="G6122" s="21" t="str">
        <f>VLOOKUP(E6122,'FILIAIS PETZ'!A:E,5,0)</f>
        <v>PETZ CARREFOUR SAO CAETANO</v>
      </c>
      <c r="H6122" s="20" t="str">
        <f>VLOOKUP(E6122,'FILIAIS PETZ'!A:D,4,0)</f>
        <v>SCSU-SP</v>
      </c>
      <c r="I6122" s="46">
        <v>45572</v>
      </c>
      <c r="J6122" s="9">
        <v>1005685</v>
      </c>
      <c r="K6122" s="9" t="s">
        <v>5858</v>
      </c>
      <c r="L6122" s="29" t="s">
        <v>13809</v>
      </c>
      <c r="M6122" s="46">
        <v>45574</v>
      </c>
      <c r="N6122" s="46">
        <v>45602</v>
      </c>
      <c r="O6122" s="46">
        <v>45583</v>
      </c>
      <c r="P6122" s="83" t="s">
        <v>4990</v>
      </c>
      <c r="Q6122" s="84" t="s">
        <v>5029</v>
      </c>
      <c r="R6122" s="84" t="s">
        <v>4991</v>
      </c>
      <c r="S6122" s="84" t="s">
        <v>5052</v>
      </c>
      <c r="T6122" s="84" t="s">
        <v>32</v>
      </c>
      <c r="U6122" s="84" t="s">
        <v>5048</v>
      </c>
      <c r="V6122" s="84" t="s">
        <v>5048</v>
      </c>
      <c r="W6122" s="84" t="s">
        <v>5019</v>
      </c>
      <c r="X6122" s="84" t="s">
        <v>4985</v>
      </c>
      <c r="Y6122" s="84" t="s">
        <v>4980</v>
      </c>
      <c r="Z6122" s="84" t="s">
        <v>4980</v>
      </c>
      <c r="AA6122" s="84" t="s">
        <v>4989</v>
      </c>
      <c r="AB6122" s="84" t="s">
        <v>5007</v>
      </c>
      <c r="AC6122" s="84" t="s">
        <v>12552</v>
      </c>
      <c r="AD6122" s="29"/>
      <c r="AE6122" s="20" t="str">
        <f>VLOOKUP(E6122,'FILIAIS PETZ'!A:Q,17,0)</f>
        <v>SP3</v>
      </c>
      <c r="AF6122" s="20" t="str">
        <f>VLOOKUP(E6122,'FILIAIS PETZ'!A:Q,3,0)</f>
        <v>FELICIO</v>
      </c>
      <c r="AG6122" s="20" t="str">
        <f>VLOOKUP(E6122,'FILIAIS PETZ'!A:Q,2,0)</f>
        <v>R3</v>
      </c>
      <c r="AH6122" s="75">
        <v>850</v>
      </c>
      <c r="AI6122" s="16" t="s">
        <v>5064</v>
      </c>
      <c r="AJ6122" s="43">
        <f>VLOOKUP(E6122,'FILIAIS PETZ'!$A$2:$K$2000,11,0)</f>
        <v>18328118000532</v>
      </c>
      <c r="AK6122" s="44">
        <f t="shared" si="390"/>
        <v>18328118000532</v>
      </c>
    </row>
    <row r="6123" spans="1:37" s="14" customFormat="1" ht="15" customHeight="1" thickBot="1" x14ac:dyDescent="0.25">
      <c r="A6123" s="9"/>
      <c r="B6123" s="18">
        <f>VLOOKUP(C6123,FORNECEDORES!D:E,2,0)</f>
        <v>530375</v>
      </c>
      <c r="C6123" s="19" t="str">
        <f>VLOOKUP(D6123,FORNECEDORES!A:D,4,0)</f>
        <v>23.080.842/0001-04</v>
      </c>
      <c r="D6123" s="13" t="s">
        <v>4370</v>
      </c>
      <c r="E6123" s="20" t="str">
        <f t="shared" si="393"/>
        <v>04 0258</v>
      </c>
      <c r="F6123" s="28" t="s">
        <v>8972</v>
      </c>
      <c r="G6123" s="21" t="str">
        <f>VLOOKUP(E6123,'FILIAIS PETZ'!A:E,5,0)</f>
        <v xml:space="preserve">PETZ SHOPPING GRAND PLAZA </v>
      </c>
      <c r="H6123" s="20" t="str">
        <f>VLOOKUP(E6123,'FILIAIS PETZ'!A:D,4,0)</f>
        <v>SGPZ-SP</v>
      </c>
      <c r="I6123" s="46">
        <v>45572</v>
      </c>
      <c r="J6123" s="9">
        <v>1005686</v>
      </c>
      <c r="K6123" s="9" t="s">
        <v>5858</v>
      </c>
      <c r="L6123" s="29" t="s">
        <v>13811</v>
      </c>
      <c r="M6123" s="46">
        <v>45574</v>
      </c>
      <c r="N6123" s="46">
        <v>45602</v>
      </c>
      <c r="O6123" s="46">
        <v>45583</v>
      </c>
      <c r="P6123" s="83" t="s">
        <v>4990</v>
      </c>
      <c r="Q6123" s="84" t="s">
        <v>5029</v>
      </c>
      <c r="R6123" s="84" t="s">
        <v>4991</v>
      </c>
      <c r="S6123" s="84" t="s">
        <v>5052</v>
      </c>
      <c r="T6123" s="84" t="s">
        <v>32</v>
      </c>
      <c r="U6123" s="84" t="s">
        <v>5048</v>
      </c>
      <c r="V6123" s="84" t="s">
        <v>5048</v>
      </c>
      <c r="W6123" s="84" t="s">
        <v>5019</v>
      </c>
      <c r="X6123" s="84" t="s">
        <v>4985</v>
      </c>
      <c r="Y6123" s="84" t="s">
        <v>4980</v>
      </c>
      <c r="Z6123" s="84" t="s">
        <v>4980</v>
      </c>
      <c r="AA6123" s="84" t="s">
        <v>4989</v>
      </c>
      <c r="AB6123" s="84" t="s">
        <v>5007</v>
      </c>
      <c r="AC6123" s="84" t="s">
        <v>12552</v>
      </c>
      <c r="AD6123" s="29"/>
      <c r="AE6123" s="20" t="str">
        <f>VLOOKUP(E6123,'FILIAIS PETZ'!A:Q,17,0)</f>
        <v>SP3</v>
      </c>
      <c r="AF6123" s="20" t="str">
        <f>VLOOKUP(E6123,'FILIAIS PETZ'!A:Q,3,0)</f>
        <v>FELICIO</v>
      </c>
      <c r="AG6123" s="20" t="str">
        <f>VLOOKUP(E6123,'FILIAIS PETZ'!A:Q,2,0)</f>
        <v>R3</v>
      </c>
      <c r="AH6123" s="75">
        <v>850</v>
      </c>
      <c r="AI6123" s="16" t="s">
        <v>5064</v>
      </c>
      <c r="AJ6123" s="43" t="str">
        <f>VLOOKUP(E6123,'FILIAIS PETZ'!$A$2:$K$2000,11,0)</f>
        <v>18.328.118/0249-89</v>
      </c>
      <c r="AK6123" s="44" t="str">
        <f t="shared" si="390"/>
        <v>18.328.118/0249-89</v>
      </c>
    </row>
    <row r="6124" spans="1:37" s="14" customFormat="1" ht="15" customHeight="1" thickBot="1" x14ac:dyDescent="0.25">
      <c r="A6124" s="9"/>
      <c r="B6124" s="18">
        <f>VLOOKUP(C6124,FORNECEDORES!D:E,2,0)</f>
        <v>530375</v>
      </c>
      <c r="C6124" s="19" t="str">
        <f>VLOOKUP(D6124,FORNECEDORES!A:D,4,0)</f>
        <v>23.080.842/0001-04</v>
      </c>
      <c r="D6124" s="13" t="s">
        <v>4370</v>
      </c>
      <c r="E6124" s="20" t="str">
        <f t="shared" si="393"/>
        <v>04 0243</v>
      </c>
      <c r="F6124" s="28" t="s">
        <v>8973</v>
      </c>
      <c r="G6124" s="21" t="str">
        <f>VLOOKUP(E6124,'FILIAIS PETZ'!A:E,5,0)</f>
        <v>PETZ SHOPPING GOLDEN SQUARE</v>
      </c>
      <c r="H6124" s="20" t="str">
        <f>VLOOKUP(E6124,'FILIAIS PETZ'!A:D,4,0)</f>
        <v>SGSQ-SP</v>
      </c>
      <c r="I6124" s="46">
        <v>45572</v>
      </c>
      <c r="J6124" s="9">
        <v>1005687</v>
      </c>
      <c r="K6124" s="9" t="s">
        <v>5858</v>
      </c>
      <c r="L6124" s="29" t="s">
        <v>13810</v>
      </c>
      <c r="M6124" s="46">
        <v>45574</v>
      </c>
      <c r="N6124" s="46">
        <v>45602</v>
      </c>
      <c r="O6124" s="46">
        <v>45583</v>
      </c>
      <c r="P6124" s="83" t="s">
        <v>4990</v>
      </c>
      <c r="Q6124" s="84" t="s">
        <v>5029</v>
      </c>
      <c r="R6124" s="84" t="s">
        <v>4991</v>
      </c>
      <c r="S6124" s="84" t="s">
        <v>5052</v>
      </c>
      <c r="T6124" s="84" t="s">
        <v>32</v>
      </c>
      <c r="U6124" s="84" t="s">
        <v>5048</v>
      </c>
      <c r="V6124" s="84" t="s">
        <v>5048</v>
      </c>
      <c r="W6124" s="84" t="s">
        <v>5019</v>
      </c>
      <c r="X6124" s="84" t="s">
        <v>4985</v>
      </c>
      <c r="Y6124" s="84" t="s">
        <v>4980</v>
      </c>
      <c r="Z6124" s="84" t="s">
        <v>4980</v>
      </c>
      <c r="AA6124" s="84" t="s">
        <v>4989</v>
      </c>
      <c r="AB6124" s="84" t="s">
        <v>5007</v>
      </c>
      <c r="AC6124" s="84" t="s">
        <v>12552</v>
      </c>
      <c r="AD6124" s="29"/>
      <c r="AE6124" s="20" t="str">
        <f>VLOOKUP(E6124,'FILIAIS PETZ'!A:Q,17,0)</f>
        <v>SP3</v>
      </c>
      <c r="AF6124" s="20" t="str">
        <f>VLOOKUP(E6124,'FILIAIS PETZ'!A:Q,3,0)</f>
        <v>FELICIO</v>
      </c>
      <c r="AG6124" s="20" t="str">
        <f>VLOOKUP(E6124,'FILIAIS PETZ'!A:Q,2,0)</f>
        <v>R3</v>
      </c>
      <c r="AH6124" s="75">
        <v>850</v>
      </c>
      <c r="AI6124" s="16" t="s">
        <v>5064</v>
      </c>
      <c r="AJ6124" s="43" t="str">
        <f>VLOOKUP(E6124,'FILIAIS PETZ'!$A$2:$K$2000,11,0)</f>
        <v>18.328.118/0229-35</v>
      </c>
      <c r="AK6124" s="44" t="str">
        <f t="shared" si="390"/>
        <v>18.328.118/0229-35</v>
      </c>
    </row>
    <row r="6125" spans="1:37" s="14" customFormat="1" ht="15" customHeight="1" thickBot="1" x14ac:dyDescent="0.25">
      <c r="A6125" s="9"/>
      <c r="B6125" s="18">
        <f>VLOOKUP(C6125,FORNECEDORES!D:E,2,0)</f>
        <v>530375</v>
      </c>
      <c r="C6125" s="19" t="str">
        <f>VLOOKUP(D6125,FORNECEDORES!A:D,4,0)</f>
        <v>23.080.842/0001-04</v>
      </c>
      <c r="D6125" s="13" t="s">
        <v>4370</v>
      </c>
      <c r="E6125" s="20" t="str">
        <f t="shared" si="393"/>
        <v>04 0044</v>
      </c>
      <c r="F6125" s="28" t="s">
        <v>8974</v>
      </c>
      <c r="G6125" s="21" t="str">
        <f>VLOOKUP(E6125,'FILIAIS PETZ'!A:E,5,0)</f>
        <v>PETZ SANTO ANDRE</v>
      </c>
      <c r="H6125" s="20" t="str">
        <f>VLOOKUP(E6125,'FILIAIS PETZ'!A:D,4,0)</f>
        <v>STAD-SP</v>
      </c>
      <c r="I6125" s="46">
        <v>45572</v>
      </c>
      <c r="J6125" s="9">
        <v>1005689</v>
      </c>
      <c r="K6125" s="9" t="s">
        <v>5858</v>
      </c>
      <c r="L6125" s="29" t="s">
        <v>13806</v>
      </c>
      <c r="M6125" s="46">
        <v>45574</v>
      </c>
      <c r="N6125" s="46">
        <v>45602</v>
      </c>
      <c r="O6125" s="46">
        <v>45583</v>
      </c>
      <c r="P6125" s="83" t="s">
        <v>4990</v>
      </c>
      <c r="Q6125" s="84" t="s">
        <v>5029</v>
      </c>
      <c r="R6125" s="84" t="s">
        <v>4991</v>
      </c>
      <c r="S6125" s="84" t="s">
        <v>5052</v>
      </c>
      <c r="T6125" s="84" t="s">
        <v>32</v>
      </c>
      <c r="U6125" s="84" t="s">
        <v>5048</v>
      </c>
      <c r="V6125" s="84" t="s">
        <v>5048</v>
      </c>
      <c r="W6125" s="84" t="s">
        <v>5019</v>
      </c>
      <c r="X6125" s="84" t="s">
        <v>4985</v>
      </c>
      <c r="Y6125" s="84" t="s">
        <v>4980</v>
      </c>
      <c r="Z6125" s="84" t="s">
        <v>4980</v>
      </c>
      <c r="AA6125" s="84" t="s">
        <v>4989</v>
      </c>
      <c r="AB6125" s="84" t="s">
        <v>5007</v>
      </c>
      <c r="AC6125" s="84" t="s">
        <v>12552</v>
      </c>
      <c r="AD6125" s="29"/>
      <c r="AE6125" s="20" t="str">
        <f>VLOOKUP(E6125,'FILIAIS PETZ'!A:Q,17,0)</f>
        <v>SP3</v>
      </c>
      <c r="AF6125" s="20" t="str">
        <f>VLOOKUP(E6125,'FILIAIS PETZ'!A:Q,3,0)</f>
        <v>FELICIO</v>
      </c>
      <c r="AG6125" s="20" t="str">
        <f>VLOOKUP(E6125,'FILIAIS PETZ'!A:Q,2,0)</f>
        <v>R3</v>
      </c>
      <c r="AH6125" s="75">
        <v>850</v>
      </c>
      <c r="AI6125" s="16" t="s">
        <v>5064</v>
      </c>
      <c r="AJ6125" s="43">
        <f>VLOOKUP(E6125,'FILIAIS PETZ'!$A$2:$K$2000,11,0)</f>
        <v>18328118004600</v>
      </c>
      <c r="AK6125" s="44">
        <f t="shared" si="390"/>
        <v>18328118004600</v>
      </c>
    </row>
    <row r="6126" spans="1:37" s="14" customFormat="1" ht="15" customHeight="1" thickBot="1" x14ac:dyDescent="0.25">
      <c r="A6126" s="9"/>
      <c r="B6126" s="18">
        <f>VLOOKUP(C6126,FORNECEDORES!D:E,2,0)</f>
        <v>530375</v>
      </c>
      <c r="C6126" s="19" t="str">
        <f>VLOOKUP(D6126,FORNECEDORES!A:D,4,0)</f>
        <v>23.080.842/0001-04</v>
      </c>
      <c r="D6126" s="13" t="s">
        <v>4370</v>
      </c>
      <c r="E6126" s="20" t="str">
        <f t="shared" si="393"/>
        <v>04 0125</v>
      </c>
      <c r="F6126" s="28" t="s">
        <v>8981</v>
      </c>
      <c r="G6126" s="21" t="str">
        <f>VLOOKUP(E6126,'FILIAIS PETZ'!A:E,5,0)</f>
        <v>PETZ CERRO CORA</v>
      </c>
      <c r="H6126" s="20" t="str">
        <f>VLOOKUP(E6126,'FILIAIS PETZ'!A:D,4,0)</f>
        <v>CORA-SP</v>
      </c>
      <c r="I6126" s="46">
        <v>45572</v>
      </c>
      <c r="J6126" s="9">
        <v>1005691</v>
      </c>
      <c r="K6126" s="9" t="s">
        <v>5858</v>
      </c>
      <c r="L6126" s="29" t="s">
        <v>13789</v>
      </c>
      <c r="M6126" s="46">
        <v>45574</v>
      </c>
      <c r="N6126" s="46">
        <v>45602</v>
      </c>
      <c r="O6126" s="46">
        <v>45583</v>
      </c>
      <c r="P6126" s="83" t="s">
        <v>4990</v>
      </c>
      <c r="Q6126" s="84" t="s">
        <v>5029</v>
      </c>
      <c r="R6126" s="84" t="s">
        <v>4991</v>
      </c>
      <c r="S6126" s="84" t="s">
        <v>5052</v>
      </c>
      <c r="T6126" s="84" t="s">
        <v>32</v>
      </c>
      <c r="U6126" s="84" t="s">
        <v>5048</v>
      </c>
      <c r="V6126" s="84" t="s">
        <v>5048</v>
      </c>
      <c r="W6126" s="84" t="s">
        <v>5019</v>
      </c>
      <c r="X6126" s="84" t="s">
        <v>4985</v>
      </c>
      <c r="Y6126" s="84" t="s">
        <v>4980</v>
      </c>
      <c r="Z6126" s="84" t="s">
        <v>4980</v>
      </c>
      <c r="AA6126" s="84" t="s">
        <v>4989</v>
      </c>
      <c r="AB6126" s="84" t="s">
        <v>5007</v>
      </c>
      <c r="AC6126" s="84" t="s">
        <v>12552</v>
      </c>
      <c r="AD6126" s="29"/>
      <c r="AE6126" s="20" t="str">
        <f>VLOOKUP(E6126,'FILIAIS PETZ'!A:Q,17,0)</f>
        <v>SP7</v>
      </c>
      <c r="AF6126" s="20" t="str">
        <f>VLOOKUP(E6126,'FILIAIS PETZ'!A:Q,3,0)</f>
        <v>FELICIO</v>
      </c>
      <c r="AG6126" s="20" t="str">
        <f>VLOOKUP(E6126,'FILIAIS PETZ'!A:Q,2,0)</f>
        <v>R3</v>
      </c>
      <c r="AH6126" s="75">
        <v>850</v>
      </c>
      <c r="AI6126" s="16" t="s">
        <v>5064</v>
      </c>
      <c r="AJ6126" s="43">
        <f>VLOOKUP(E6126,'FILIAIS PETZ'!$A$2:$K$2000,11,0)</f>
        <v>18328118013600</v>
      </c>
      <c r="AK6126" s="44">
        <f t="shared" si="390"/>
        <v>18328118013600</v>
      </c>
    </row>
    <row r="6127" spans="1:37" s="14" customFormat="1" ht="15" customHeight="1" thickBot="1" x14ac:dyDescent="0.25">
      <c r="A6127" s="9"/>
      <c r="B6127" s="18">
        <f>VLOOKUP(C6127,FORNECEDORES!D:E,2,0)</f>
        <v>530375</v>
      </c>
      <c r="C6127" s="19" t="str">
        <f>VLOOKUP(D6127,FORNECEDORES!A:D,4,0)</f>
        <v>23.080.842/0001-04</v>
      </c>
      <c r="D6127" s="13" t="s">
        <v>4370</v>
      </c>
      <c r="E6127" s="20" t="str">
        <f t="shared" si="393"/>
        <v>04 0221</v>
      </c>
      <c r="F6127" s="28" t="s">
        <v>8980</v>
      </c>
      <c r="G6127" s="21" t="str">
        <f>VLOOKUP(E6127,'FILIAIS PETZ'!A:E,5,0)</f>
        <v>PETZ GASTAO VIDIGAL</v>
      </c>
      <c r="H6127" s="20" t="str">
        <f>VLOOKUP(E6127,'FILIAIS PETZ'!A:D,4,0)</f>
        <v>GVDL-SP</v>
      </c>
      <c r="I6127" s="46">
        <v>45572</v>
      </c>
      <c r="J6127" s="9">
        <v>1005693</v>
      </c>
      <c r="K6127" s="9" t="s">
        <v>5858</v>
      </c>
      <c r="L6127" s="29" t="s">
        <v>13792</v>
      </c>
      <c r="M6127" s="46">
        <v>45574</v>
      </c>
      <c r="N6127" s="46">
        <v>45602</v>
      </c>
      <c r="O6127" s="46">
        <v>45583</v>
      </c>
      <c r="P6127" s="83" t="s">
        <v>4990</v>
      </c>
      <c r="Q6127" s="84">
        <v>3</v>
      </c>
      <c r="R6127" s="84">
        <v>1</v>
      </c>
      <c r="S6127" s="84">
        <v>8</v>
      </c>
      <c r="T6127" s="84" t="s">
        <v>32</v>
      </c>
      <c r="U6127" s="84">
        <v>11002</v>
      </c>
      <c r="V6127" s="84">
        <v>11002</v>
      </c>
      <c r="W6127" s="84" t="s">
        <v>5019</v>
      </c>
      <c r="X6127" s="84" t="s">
        <v>4985</v>
      </c>
      <c r="Y6127" s="84" t="s">
        <v>4980</v>
      </c>
      <c r="Z6127" s="84" t="s">
        <v>4980</v>
      </c>
      <c r="AA6127" s="84" t="s">
        <v>4989</v>
      </c>
      <c r="AB6127" s="84" t="s">
        <v>5007</v>
      </c>
      <c r="AC6127" s="84" t="s">
        <v>12552</v>
      </c>
      <c r="AD6127" s="29"/>
      <c r="AE6127" s="20" t="str">
        <f>VLOOKUP(E6127,'FILIAIS PETZ'!A:Q,17,0)</f>
        <v>SP7</v>
      </c>
      <c r="AF6127" s="20" t="str">
        <f>VLOOKUP(E6127,'FILIAIS PETZ'!A:Q,3,0)</f>
        <v>FELICIO</v>
      </c>
      <c r="AG6127" s="20" t="str">
        <f>VLOOKUP(E6127,'FILIAIS PETZ'!A:Q,2,0)</f>
        <v>R3</v>
      </c>
      <c r="AH6127" s="75">
        <v>850</v>
      </c>
      <c r="AI6127" s="16" t="s">
        <v>5064</v>
      </c>
      <c r="AJ6127" s="43">
        <f>VLOOKUP(E6127,'FILIAIS PETZ'!$A$2:$K$2000,11,0)</f>
        <v>18328118021025</v>
      </c>
      <c r="AK6127" s="44">
        <f t="shared" si="390"/>
        <v>18328118021025</v>
      </c>
    </row>
    <row r="6128" spans="1:37" s="14" customFormat="1" ht="15" customHeight="1" thickBot="1" x14ac:dyDescent="0.25">
      <c r="A6128" s="9"/>
      <c r="B6128" s="18">
        <f>VLOOKUP(C6128,FORNECEDORES!D:E,2,0)</f>
        <v>55566</v>
      </c>
      <c r="C6128" s="19" t="str">
        <f>VLOOKUP(D6128,FORNECEDORES!A:D,4,0)</f>
        <v>29.209.860/0001-11</v>
      </c>
      <c r="D6128" s="13" t="s">
        <v>2679</v>
      </c>
      <c r="E6128" s="20" t="str">
        <f t="shared" si="393"/>
        <v>04 0026</v>
      </c>
      <c r="F6128" s="28" t="s">
        <v>4949</v>
      </c>
      <c r="G6128" s="21" t="str">
        <f>VLOOKUP(E6128,'FILIAIS PETZ'!A:E,5,0)</f>
        <v>PETZ IGUATEMI ESPLANADA</v>
      </c>
      <c r="H6128" s="20" t="str">
        <f>VLOOKUP(E6128,'FILIAIS PETZ'!A:D,4,0)</f>
        <v>IGES-SP</v>
      </c>
      <c r="I6128" s="46">
        <v>45572</v>
      </c>
      <c r="J6128" s="9">
        <v>1006143</v>
      </c>
      <c r="K6128" s="9" t="s">
        <v>13891</v>
      </c>
      <c r="L6128" s="29" t="s">
        <v>13903</v>
      </c>
      <c r="M6128" s="46"/>
      <c r="N6128" s="46">
        <v>45609</v>
      </c>
      <c r="O6128" s="46"/>
      <c r="P6128" s="83" t="s">
        <v>4990</v>
      </c>
      <c r="Q6128" s="84">
        <v>3</v>
      </c>
      <c r="R6128" s="84">
        <v>1</v>
      </c>
      <c r="S6128" s="84">
        <v>8</v>
      </c>
      <c r="T6128" s="84" t="s">
        <v>32</v>
      </c>
      <c r="U6128" s="84">
        <v>11002</v>
      </c>
      <c r="V6128" s="84">
        <v>11002</v>
      </c>
      <c r="W6128" s="84" t="s">
        <v>5019</v>
      </c>
      <c r="X6128" s="84" t="s">
        <v>4992</v>
      </c>
      <c r="Y6128" s="84" t="s">
        <v>4980</v>
      </c>
      <c r="Z6128" s="84" t="s">
        <v>4980</v>
      </c>
      <c r="AA6128" s="84" t="s">
        <v>4992</v>
      </c>
      <c r="AB6128" s="84" t="s">
        <v>5007</v>
      </c>
      <c r="AC6128" s="84" t="s">
        <v>12552</v>
      </c>
      <c r="AD6128" s="29"/>
      <c r="AE6128" s="20" t="str">
        <f>VLOOKUP(E6128,'FILIAIS PETZ'!A:Q,17,0)</f>
        <v>SP7</v>
      </c>
      <c r="AF6128" s="20" t="str">
        <f>VLOOKUP(E6128,'FILIAIS PETZ'!A:Q,3,0)</f>
        <v>FELICIO</v>
      </c>
      <c r="AG6128" s="20" t="str">
        <f>VLOOKUP(E6128,'FILIAIS PETZ'!A:Q,2,0)</f>
        <v>R3</v>
      </c>
      <c r="AH6128" s="75">
        <v>850</v>
      </c>
      <c r="AI6128" s="16" t="s">
        <v>6717</v>
      </c>
      <c r="AJ6128" s="43">
        <f>VLOOKUP(E6128,'FILIAIS PETZ'!$A$2:$K$2000,11,0)</f>
        <v>18328118002667</v>
      </c>
      <c r="AK6128" s="44">
        <f t="shared" si="390"/>
        <v>18328118002667</v>
      </c>
    </row>
    <row r="6129" spans="1:37" s="14" customFormat="1" ht="15" customHeight="1" thickBot="1" x14ac:dyDescent="0.25">
      <c r="A6129" s="9"/>
      <c r="B6129" s="18">
        <f>VLOOKUP(C6129,FORNECEDORES!D:E,2,0)</f>
        <v>55566</v>
      </c>
      <c r="C6129" s="19" t="str">
        <f>VLOOKUP(D6129,FORNECEDORES!A:D,4,0)</f>
        <v>29.209.860/0001-11</v>
      </c>
      <c r="D6129" s="13" t="s">
        <v>2679</v>
      </c>
      <c r="E6129" s="20" t="str">
        <f t="shared" si="393"/>
        <v>04 0008</v>
      </c>
      <c r="F6129" s="28" t="s">
        <v>4937</v>
      </c>
      <c r="G6129" s="21" t="str">
        <f>VLOOKUP(E6129,'FILIAIS PETZ'!A:E,5,0)</f>
        <v>PETZ ALPHAVILLE</v>
      </c>
      <c r="H6129" s="20" t="str">
        <f>VLOOKUP(E6129,'FILIAIS PETZ'!A:D,4,0)</f>
        <v>ALPH-SP</v>
      </c>
      <c r="I6129" s="46">
        <v>45572</v>
      </c>
      <c r="J6129" s="9">
        <v>1006147</v>
      </c>
      <c r="K6129" s="9" t="s">
        <v>13891</v>
      </c>
      <c r="L6129" s="29" t="s">
        <v>13897</v>
      </c>
      <c r="M6129" s="46"/>
      <c r="N6129" s="46">
        <v>45609</v>
      </c>
      <c r="O6129" s="46"/>
      <c r="P6129" s="83" t="s">
        <v>4990</v>
      </c>
      <c r="Q6129" s="84">
        <v>3</v>
      </c>
      <c r="R6129" s="84">
        <v>1</v>
      </c>
      <c r="S6129" s="84">
        <v>8</v>
      </c>
      <c r="T6129" s="84" t="s">
        <v>32</v>
      </c>
      <c r="U6129" s="84">
        <v>11002</v>
      </c>
      <c r="V6129" s="84">
        <v>11002</v>
      </c>
      <c r="W6129" s="84" t="s">
        <v>5019</v>
      </c>
      <c r="X6129" s="84" t="s">
        <v>4992</v>
      </c>
      <c r="Y6129" s="84" t="s">
        <v>4980</v>
      </c>
      <c r="Z6129" s="84" t="s">
        <v>4980</v>
      </c>
      <c r="AA6129" s="84" t="s">
        <v>4992</v>
      </c>
      <c r="AB6129" s="84" t="s">
        <v>5007</v>
      </c>
      <c r="AC6129" s="84" t="s">
        <v>12552</v>
      </c>
      <c r="AD6129" s="29"/>
      <c r="AE6129" s="20" t="str">
        <f>VLOOKUP(E6129,'FILIAIS PETZ'!A:Q,17,0)</f>
        <v>SP7</v>
      </c>
      <c r="AF6129" s="20" t="str">
        <f>VLOOKUP(E6129,'FILIAIS PETZ'!A:Q,3,0)</f>
        <v>FELICIO</v>
      </c>
      <c r="AG6129" s="20" t="str">
        <f>VLOOKUP(E6129,'FILIAIS PETZ'!A:Q,2,0)</f>
        <v>R3</v>
      </c>
      <c r="AH6129" s="75">
        <v>1100</v>
      </c>
      <c r="AI6129" s="16" t="s">
        <v>6717</v>
      </c>
      <c r="AJ6129" s="43">
        <f>VLOOKUP(E6129,'FILIAIS PETZ'!$A$2:$K$2000,11,0)</f>
        <v>18328118001423</v>
      </c>
      <c r="AK6129" s="44">
        <f t="shared" si="390"/>
        <v>18328118001423</v>
      </c>
    </row>
    <row r="6130" spans="1:37" s="14" customFormat="1" ht="15" customHeight="1" thickBot="1" x14ac:dyDescent="0.25">
      <c r="A6130" s="9"/>
      <c r="B6130" s="18">
        <f>VLOOKUP(C6130,FORNECEDORES!D:E,2,0)</f>
        <v>55566</v>
      </c>
      <c r="C6130" s="19" t="str">
        <f>VLOOKUP(D6130,FORNECEDORES!A:D,4,0)</f>
        <v>29.209.860/0001-11</v>
      </c>
      <c r="D6130" s="13" t="s">
        <v>2679</v>
      </c>
      <c r="E6130" s="20" t="str">
        <f t="shared" si="393"/>
        <v>04 0165</v>
      </c>
      <c r="F6130" s="28" t="s">
        <v>4935</v>
      </c>
      <c r="G6130" s="21" t="str">
        <f>VLOOKUP(E6130,'FILIAIS PETZ'!A:E,5,0)</f>
        <v>PETZ CARAPICUIBA</v>
      </c>
      <c r="H6130" s="20" t="str">
        <f>VLOOKUP(E6130,'FILIAIS PETZ'!A:D,4,0)</f>
        <v>CPIC-SP</v>
      </c>
      <c r="I6130" s="46">
        <v>45572</v>
      </c>
      <c r="J6130" s="9">
        <v>1006148</v>
      </c>
      <c r="K6130" s="9" t="s">
        <v>13891</v>
      </c>
      <c r="L6130" s="29" t="s">
        <v>13904</v>
      </c>
      <c r="M6130" s="46"/>
      <c r="N6130" s="46">
        <v>45609</v>
      </c>
      <c r="O6130" s="46"/>
      <c r="P6130" s="83" t="s">
        <v>4990</v>
      </c>
      <c r="Q6130" s="84">
        <v>3</v>
      </c>
      <c r="R6130" s="84">
        <v>1</v>
      </c>
      <c r="S6130" s="84">
        <v>8</v>
      </c>
      <c r="T6130" s="84" t="s">
        <v>32</v>
      </c>
      <c r="U6130" s="84">
        <v>11002</v>
      </c>
      <c r="V6130" s="84">
        <v>11002</v>
      </c>
      <c r="W6130" s="84" t="s">
        <v>5019</v>
      </c>
      <c r="X6130" s="84" t="s">
        <v>4992</v>
      </c>
      <c r="Y6130" s="84" t="s">
        <v>4980</v>
      </c>
      <c r="Z6130" s="84" t="s">
        <v>4980</v>
      </c>
      <c r="AA6130" s="84" t="s">
        <v>4992</v>
      </c>
      <c r="AB6130" s="84" t="s">
        <v>5007</v>
      </c>
      <c r="AC6130" s="84" t="s">
        <v>12552</v>
      </c>
      <c r="AD6130" s="29"/>
      <c r="AE6130" s="20" t="str">
        <f>VLOOKUP(E6130,'FILIAIS PETZ'!A:Q,17,0)</f>
        <v>SP7</v>
      </c>
      <c r="AF6130" s="20" t="str">
        <f>VLOOKUP(E6130,'FILIAIS PETZ'!A:Q,3,0)</f>
        <v>FELICIO</v>
      </c>
      <c r="AG6130" s="20" t="str">
        <f>VLOOKUP(E6130,'FILIAIS PETZ'!A:Q,2,0)</f>
        <v>R3</v>
      </c>
      <c r="AH6130" s="75">
        <v>1100</v>
      </c>
      <c r="AI6130" s="16" t="s">
        <v>6717</v>
      </c>
      <c r="AJ6130" s="43">
        <f>VLOOKUP(E6130,'FILIAIS PETZ'!$A$2:$K$2000,11,0)</f>
        <v>18328118015726</v>
      </c>
      <c r="AK6130" s="44">
        <f t="shared" si="390"/>
        <v>18328118015726</v>
      </c>
    </row>
    <row r="6131" spans="1:37" s="14" customFormat="1" ht="15" customHeight="1" thickBot="1" x14ac:dyDescent="0.25">
      <c r="A6131" s="9"/>
      <c r="B6131" s="18">
        <f>VLOOKUP(C6131,FORNECEDORES!D:E,2,0)</f>
        <v>55566</v>
      </c>
      <c r="C6131" s="19" t="str">
        <f>VLOOKUP(D6131,FORNECEDORES!A:D,4,0)</f>
        <v>29.209.860/0001-11</v>
      </c>
      <c r="D6131" s="13" t="s">
        <v>2679</v>
      </c>
      <c r="E6131" s="20" t="str">
        <f t="shared" si="393"/>
        <v>04 0106</v>
      </c>
      <c r="F6131" s="28" t="s">
        <v>4952</v>
      </c>
      <c r="G6131" s="21" t="str">
        <f>VLOOKUP(E6131,'FILIAIS PETZ'!A:E,5,0)</f>
        <v>PETZ COTIA</v>
      </c>
      <c r="H6131" s="20" t="str">
        <f>VLOOKUP(E6131,'FILIAIS PETZ'!A:D,4,0)</f>
        <v>CTIA-SP</v>
      </c>
      <c r="I6131" s="46">
        <v>45572</v>
      </c>
      <c r="J6131" s="9">
        <v>1006149</v>
      </c>
      <c r="K6131" s="9" t="s">
        <v>13891</v>
      </c>
      <c r="L6131" s="29" t="s">
        <v>13898</v>
      </c>
      <c r="M6131" s="46"/>
      <c r="N6131" s="46">
        <v>45609</v>
      </c>
      <c r="O6131" s="46"/>
      <c r="P6131" s="83" t="s">
        <v>4990</v>
      </c>
      <c r="Q6131" s="84">
        <v>3</v>
      </c>
      <c r="R6131" s="84">
        <v>1</v>
      </c>
      <c r="S6131" s="84">
        <v>8</v>
      </c>
      <c r="T6131" s="84" t="s">
        <v>32</v>
      </c>
      <c r="U6131" s="84">
        <v>11002</v>
      </c>
      <c r="V6131" s="84">
        <v>11002</v>
      </c>
      <c r="W6131" s="84" t="s">
        <v>5019</v>
      </c>
      <c r="X6131" s="84" t="s">
        <v>4992</v>
      </c>
      <c r="Y6131" s="84" t="s">
        <v>4980</v>
      </c>
      <c r="Z6131" s="84" t="s">
        <v>4980</v>
      </c>
      <c r="AA6131" s="84" t="s">
        <v>4992</v>
      </c>
      <c r="AB6131" s="84" t="s">
        <v>5007</v>
      </c>
      <c r="AC6131" s="84" t="s">
        <v>12552</v>
      </c>
      <c r="AD6131" s="29"/>
      <c r="AE6131" s="20" t="str">
        <f>VLOOKUP(E6131,'FILIAIS PETZ'!A:Q,17,0)</f>
        <v>SP7</v>
      </c>
      <c r="AF6131" s="20" t="str">
        <f>VLOOKUP(E6131,'FILIAIS PETZ'!A:Q,3,0)</f>
        <v>FELICIO</v>
      </c>
      <c r="AG6131" s="20" t="str">
        <f>VLOOKUP(E6131,'FILIAIS PETZ'!A:Q,2,0)</f>
        <v>R3</v>
      </c>
      <c r="AH6131" s="75">
        <v>1100</v>
      </c>
      <c r="AI6131" s="16" t="s">
        <v>6717</v>
      </c>
      <c r="AJ6131" s="43">
        <f>VLOOKUP(E6131,'FILIAIS PETZ'!$A$2:$K$2000,11,0)</f>
        <v>18328118009327</v>
      </c>
      <c r="AK6131" s="44">
        <f t="shared" si="390"/>
        <v>18328118009327</v>
      </c>
    </row>
    <row r="6132" spans="1:37" s="14" customFormat="1" ht="15" customHeight="1" thickBot="1" x14ac:dyDescent="0.25">
      <c r="A6132" s="9"/>
      <c r="B6132" s="18">
        <f>VLOOKUP(C6132,FORNECEDORES!D:E,2,0)</f>
        <v>55566</v>
      </c>
      <c r="C6132" s="19" t="str">
        <f>VLOOKUP(D6132,FORNECEDORES!A:D,4,0)</f>
        <v>29.209.860/0001-11</v>
      </c>
      <c r="D6132" s="13" t="s">
        <v>2679</v>
      </c>
      <c r="E6132" s="20" t="str">
        <f t="shared" si="393"/>
        <v>04 0032</v>
      </c>
      <c r="F6132" s="28" t="s">
        <v>4951</v>
      </c>
      <c r="G6132" s="21" t="str">
        <f>VLOOKUP(E6132,'FILIAIS PETZ'!A:E,5,0)</f>
        <v>PETZ JAGUARE</v>
      </c>
      <c r="H6132" s="20" t="str">
        <f>VLOOKUP(E6132,'FILIAIS PETZ'!A:D,4,0)</f>
        <v>JGRE-SP</v>
      </c>
      <c r="I6132" s="46">
        <v>45572</v>
      </c>
      <c r="J6132" s="9">
        <v>1006163</v>
      </c>
      <c r="K6132" s="9" t="s">
        <v>13891</v>
      </c>
      <c r="L6132" s="29" t="s">
        <v>13900</v>
      </c>
      <c r="M6132" s="46"/>
      <c r="N6132" s="46">
        <v>45609</v>
      </c>
      <c r="O6132" s="46"/>
      <c r="P6132" s="83" t="s">
        <v>4990</v>
      </c>
      <c r="Q6132" s="84">
        <v>3</v>
      </c>
      <c r="R6132" s="84">
        <v>1</v>
      </c>
      <c r="S6132" s="84">
        <v>8</v>
      </c>
      <c r="T6132" s="84" t="s">
        <v>32</v>
      </c>
      <c r="U6132" s="84">
        <v>11002</v>
      </c>
      <c r="V6132" s="84">
        <v>11002</v>
      </c>
      <c r="W6132" s="84" t="s">
        <v>5019</v>
      </c>
      <c r="X6132" s="84" t="s">
        <v>4992</v>
      </c>
      <c r="Y6132" s="84" t="s">
        <v>4980</v>
      </c>
      <c r="Z6132" s="84" t="s">
        <v>4980</v>
      </c>
      <c r="AA6132" s="84" t="s">
        <v>4992</v>
      </c>
      <c r="AB6132" s="84" t="s">
        <v>5007</v>
      </c>
      <c r="AC6132" s="84" t="s">
        <v>12552</v>
      </c>
      <c r="AD6132" s="29"/>
      <c r="AE6132" s="20" t="str">
        <f>VLOOKUP(E6132,'FILIAIS PETZ'!A:Q,17,0)</f>
        <v>SP7</v>
      </c>
      <c r="AF6132" s="20" t="str">
        <f>VLOOKUP(E6132,'FILIAIS PETZ'!A:Q,3,0)</f>
        <v>FELICIO</v>
      </c>
      <c r="AG6132" s="20" t="str">
        <f>VLOOKUP(E6132,'FILIAIS PETZ'!A:Q,2,0)</f>
        <v>R3</v>
      </c>
      <c r="AH6132" s="75">
        <v>1100</v>
      </c>
      <c r="AI6132" s="16" t="s">
        <v>6717</v>
      </c>
      <c r="AJ6132" s="43">
        <f>VLOOKUP(E6132,'FILIAIS PETZ'!$A$2:$K$2000,11,0)</f>
        <v>18328118003205</v>
      </c>
      <c r="AK6132" s="44">
        <f t="shared" si="390"/>
        <v>18328118003205</v>
      </c>
    </row>
    <row r="6133" spans="1:37" s="14" customFormat="1" ht="15" customHeight="1" thickBot="1" x14ac:dyDescent="0.25">
      <c r="A6133" s="9"/>
      <c r="B6133" s="18">
        <f>VLOOKUP(C6133,FORNECEDORES!D:E,2,0)</f>
        <v>55566</v>
      </c>
      <c r="C6133" s="19" t="str">
        <f>VLOOKUP(D6133,FORNECEDORES!A:D,4,0)</f>
        <v>29.209.860/0001-11</v>
      </c>
      <c r="D6133" s="13" t="s">
        <v>2679</v>
      </c>
      <c r="E6133" s="20" t="str">
        <f t="shared" si="393"/>
        <v>04 0083</v>
      </c>
      <c r="F6133" s="28" t="s">
        <v>4936</v>
      </c>
      <c r="G6133" s="21" t="str">
        <f>VLOOKUP(E6133,'FILIAIS PETZ'!A:E,5,0)</f>
        <v>PETZ OSASCO</v>
      </c>
      <c r="H6133" s="20" t="str">
        <f>VLOOKUP(E6133,'FILIAIS PETZ'!A:D,4,0)</f>
        <v>OSAS-SP</v>
      </c>
      <c r="I6133" s="46">
        <v>45572</v>
      </c>
      <c r="J6133" s="9">
        <v>1006165</v>
      </c>
      <c r="K6133" s="9" t="s">
        <v>13891</v>
      </c>
      <c r="L6133" s="29" t="s">
        <v>13901</v>
      </c>
      <c r="M6133" s="46"/>
      <c r="N6133" s="46">
        <v>45609</v>
      </c>
      <c r="O6133" s="46"/>
      <c r="P6133" s="83" t="s">
        <v>4990</v>
      </c>
      <c r="Q6133" s="84">
        <v>3</v>
      </c>
      <c r="R6133" s="84">
        <v>1</v>
      </c>
      <c r="S6133" s="84">
        <v>8</v>
      </c>
      <c r="T6133" s="84" t="s">
        <v>32</v>
      </c>
      <c r="U6133" s="84">
        <v>11002</v>
      </c>
      <c r="V6133" s="84">
        <v>11002</v>
      </c>
      <c r="W6133" s="84" t="s">
        <v>5019</v>
      </c>
      <c r="X6133" s="84" t="s">
        <v>4992</v>
      </c>
      <c r="Y6133" s="84" t="s">
        <v>4980</v>
      </c>
      <c r="Z6133" s="84" t="s">
        <v>4980</v>
      </c>
      <c r="AA6133" s="84" t="s">
        <v>4992</v>
      </c>
      <c r="AB6133" s="84" t="s">
        <v>5007</v>
      </c>
      <c r="AC6133" s="84" t="s">
        <v>12552</v>
      </c>
      <c r="AD6133" s="29"/>
      <c r="AE6133" s="20" t="str">
        <f>VLOOKUP(E6133,'FILIAIS PETZ'!A:Q,17,0)</f>
        <v>SP7</v>
      </c>
      <c r="AF6133" s="20" t="str">
        <f>VLOOKUP(E6133,'FILIAIS PETZ'!A:Q,3,0)</f>
        <v>FELICIO</v>
      </c>
      <c r="AG6133" s="20" t="str">
        <f>VLOOKUP(E6133,'FILIAIS PETZ'!A:Q,2,0)</f>
        <v>R3</v>
      </c>
      <c r="AH6133" s="75">
        <v>1100</v>
      </c>
      <c r="AI6133" s="16" t="s">
        <v>6717</v>
      </c>
      <c r="AJ6133" s="43">
        <f>VLOOKUP(E6133,'FILIAIS PETZ'!$A$2:$K$2000,11,0)</f>
        <v>18328118008355</v>
      </c>
      <c r="AK6133" s="44">
        <f t="shared" si="390"/>
        <v>18328118008355</v>
      </c>
    </row>
    <row r="6134" spans="1:37" s="14" customFormat="1" ht="15" customHeight="1" thickBot="1" x14ac:dyDescent="0.25">
      <c r="A6134" s="9"/>
      <c r="B6134" s="18">
        <f>VLOOKUP(C6134,FORNECEDORES!D:E,2,0)</f>
        <v>55566</v>
      </c>
      <c r="C6134" s="19" t="str">
        <f>VLOOKUP(D6134,FORNECEDORES!A:D,4,0)</f>
        <v>29.209.860/0001-11</v>
      </c>
      <c r="D6134" s="13" t="s">
        <v>2679</v>
      </c>
      <c r="E6134" s="20" t="str">
        <f t="shared" si="393"/>
        <v>04 0051</v>
      </c>
      <c r="F6134" s="28" t="s">
        <v>4948</v>
      </c>
      <c r="G6134" s="21" t="str">
        <f>VLOOKUP(E6134,'FILIAIS PETZ'!A:E,5,0)</f>
        <v>PETZ TAMBORÉ</v>
      </c>
      <c r="H6134" s="20" t="str">
        <f>VLOOKUP(E6134,'FILIAIS PETZ'!A:D,4,0)</f>
        <v>TMBO-SP</v>
      </c>
      <c r="I6134" s="46">
        <v>45572</v>
      </c>
      <c r="J6134" s="9">
        <v>1006167</v>
      </c>
      <c r="K6134" s="9" t="s">
        <v>13891</v>
      </c>
      <c r="L6134" s="29" t="s">
        <v>13902</v>
      </c>
      <c r="M6134" s="46"/>
      <c r="N6134" s="46">
        <v>45609</v>
      </c>
      <c r="O6134" s="46"/>
      <c r="P6134" s="83" t="s">
        <v>4990</v>
      </c>
      <c r="Q6134" s="84">
        <v>3</v>
      </c>
      <c r="R6134" s="84">
        <v>1</v>
      </c>
      <c r="S6134" s="84">
        <v>8</v>
      </c>
      <c r="T6134" s="84" t="s">
        <v>32</v>
      </c>
      <c r="U6134" s="84">
        <v>11002</v>
      </c>
      <c r="V6134" s="84">
        <v>11002</v>
      </c>
      <c r="W6134" s="84" t="s">
        <v>5019</v>
      </c>
      <c r="X6134" s="84" t="s">
        <v>4992</v>
      </c>
      <c r="Y6134" s="84" t="s">
        <v>4980</v>
      </c>
      <c r="Z6134" s="84" t="s">
        <v>4980</v>
      </c>
      <c r="AA6134" s="84" t="s">
        <v>4992</v>
      </c>
      <c r="AB6134" s="84" t="s">
        <v>5007</v>
      </c>
      <c r="AC6134" s="84" t="s">
        <v>12552</v>
      </c>
      <c r="AD6134" s="29"/>
      <c r="AE6134" s="20" t="str">
        <f>VLOOKUP(E6134,'FILIAIS PETZ'!A:Q,17,0)</f>
        <v>SP7</v>
      </c>
      <c r="AF6134" s="20" t="str">
        <f>VLOOKUP(E6134,'FILIAIS PETZ'!A:Q,3,0)</f>
        <v>FELICIO</v>
      </c>
      <c r="AG6134" s="20" t="str">
        <f>VLOOKUP(E6134,'FILIAIS PETZ'!A:Q,2,0)</f>
        <v>R3</v>
      </c>
      <c r="AH6134" s="75">
        <v>1100</v>
      </c>
      <c r="AI6134" s="16" t="s">
        <v>6717</v>
      </c>
      <c r="AJ6134" s="43">
        <f>VLOOKUP(E6134,'FILIAIS PETZ'!$A$2:$K$2000,11,0)</f>
        <v>18328118004872</v>
      </c>
      <c r="AK6134" s="44">
        <f t="shared" si="390"/>
        <v>18328118004872</v>
      </c>
    </row>
    <row r="6135" spans="1:37" s="14" customFormat="1" ht="15" customHeight="1" thickBot="1" x14ac:dyDescent="0.25">
      <c r="A6135" s="9"/>
      <c r="B6135" s="18">
        <f>VLOOKUP(C6135,FORNECEDORES!D:E,2,0)</f>
        <v>55566</v>
      </c>
      <c r="C6135" s="19" t="str">
        <f>VLOOKUP(D6135,FORNECEDORES!A:D,4,0)</f>
        <v>29.209.860/0001-11</v>
      </c>
      <c r="D6135" s="13" t="s">
        <v>2679</v>
      </c>
      <c r="E6135" s="20" t="str">
        <f t="shared" si="393"/>
        <v>04 0256</v>
      </c>
      <c r="F6135" s="28" t="s">
        <v>9144</v>
      </c>
      <c r="G6135" s="21" t="str">
        <f>VLOOKUP(E6135,'FILIAIS PETZ'!A:E,5,0)</f>
        <v>PETZ ACLIMAÇÃO</v>
      </c>
      <c r="H6135" s="20" t="str">
        <f>VLOOKUP(E6135,'FILIAIS PETZ'!A:D,4,0)</f>
        <v>ACLM-SP</v>
      </c>
      <c r="I6135" s="46">
        <v>45572</v>
      </c>
      <c r="J6135" s="9">
        <v>1006168</v>
      </c>
      <c r="K6135" s="9" t="s">
        <v>13891</v>
      </c>
      <c r="L6135" s="29" t="s">
        <v>13896</v>
      </c>
      <c r="M6135" s="46"/>
      <c r="N6135" s="46">
        <v>45609</v>
      </c>
      <c r="O6135" s="46"/>
      <c r="P6135" s="83" t="s">
        <v>4990</v>
      </c>
      <c r="Q6135" s="84">
        <v>3</v>
      </c>
      <c r="R6135" s="84">
        <v>1</v>
      </c>
      <c r="S6135" s="84">
        <v>8</v>
      </c>
      <c r="T6135" s="84" t="s">
        <v>32</v>
      </c>
      <c r="U6135" s="84">
        <v>11002</v>
      </c>
      <c r="V6135" s="84">
        <v>11002</v>
      </c>
      <c r="W6135" s="84" t="s">
        <v>5019</v>
      </c>
      <c r="X6135" s="84" t="s">
        <v>4992</v>
      </c>
      <c r="Y6135" s="84" t="s">
        <v>4980</v>
      </c>
      <c r="Z6135" s="84" t="s">
        <v>4980</v>
      </c>
      <c r="AA6135" s="84" t="s">
        <v>4992</v>
      </c>
      <c r="AB6135" s="84" t="s">
        <v>5007</v>
      </c>
      <c r="AC6135" s="84" t="s">
        <v>12552</v>
      </c>
      <c r="AD6135" s="29"/>
      <c r="AE6135" s="20" t="str">
        <f>VLOOKUP(E6135,'FILIAIS PETZ'!A:Q,17,0)</f>
        <v>SP2</v>
      </c>
      <c r="AF6135" s="20" t="str">
        <f>VLOOKUP(E6135,'FILIAIS PETZ'!A:Q,3,0)</f>
        <v>FELICIO</v>
      </c>
      <c r="AG6135" s="20" t="str">
        <f>VLOOKUP(E6135,'FILIAIS PETZ'!A:Q,2,0)</f>
        <v>R3</v>
      </c>
      <c r="AH6135" s="75">
        <v>1100</v>
      </c>
      <c r="AI6135" s="16" t="s">
        <v>6717</v>
      </c>
      <c r="AJ6135" s="43" t="str">
        <f>VLOOKUP(E6135,'FILIAIS PETZ'!$A$2:$K$2000,11,0)</f>
        <v>18.328.118/0243-93</v>
      </c>
      <c r="AK6135" s="44" t="str">
        <f t="shared" si="390"/>
        <v>18.328.118/0243-93</v>
      </c>
    </row>
    <row r="6136" spans="1:37" s="14" customFormat="1" ht="15" customHeight="1" thickBot="1" x14ac:dyDescent="0.25">
      <c r="A6136" s="9"/>
      <c r="B6136" s="18">
        <f>VLOOKUP(C6136,FORNECEDORES!D:E,2,0)</f>
        <v>55566</v>
      </c>
      <c r="C6136" s="19" t="str">
        <f>VLOOKUP(D6136,FORNECEDORES!A:D,4,0)</f>
        <v>29.209.860/0001-11</v>
      </c>
      <c r="D6136" s="13" t="s">
        <v>2679</v>
      </c>
      <c r="E6136" s="20" t="str">
        <f t="shared" si="393"/>
        <v>04 0263</v>
      </c>
      <c r="F6136" s="28" t="s">
        <v>8628</v>
      </c>
      <c r="G6136" s="21" t="str">
        <f>VLOOKUP(E6136,'FILIAIS PETZ'!A:E,5,0)</f>
        <v>PETZ PÃO DE AÇUCAR JABAQUARA</v>
      </c>
      <c r="H6136" s="20" t="str">
        <f>VLOOKUP(E6136,'FILIAIS PETZ'!A:D,4,0)</f>
        <v>JABQ-SP</v>
      </c>
      <c r="I6136" s="46">
        <v>45572</v>
      </c>
      <c r="J6136" s="9">
        <v>1006169</v>
      </c>
      <c r="K6136" s="9" t="s">
        <v>13891</v>
      </c>
      <c r="L6136" s="29" t="s">
        <v>13899</v>
      </c>
      <c r="M6136" s="46"/>
      <c r="N6136" s="46">
        <v>45609</v>
      </c>
      <c r="O6136" s="46"/>
      <c r="P6136" s="83" t="s">
        <v>4990</v>
      </c>
      <c r="Q6136" s="84">
        <v>3</v>
      </c>
      <c r="R6136" s="84">
        <v>1</v>
      </c>
      <c r="S6136" s="84">
        <v>8</v>
      </c>
      <c r="T6136" s="84" t="s">
        <v>32</v>
      </c>
      <c r="U6136" s="84">
        <v>11002</v>
      </c>
      <c r="V6136" s="84">
        <v>11002</v>
      </c>
      <c r="W6136" s="84" t="s">
        <v>5019</v>
      </c>
      <c r="X6136" s="84" t="s">
        <v>4992</v>
      </c>
      <c r="Y6136" s="84" t="s">
        <v>4980</v>
      </c>
      <c r="Z6136" s="84" t="s">
        <v>4980</v>
      </c>
      <c r="AA6136" s="84" t="s">
        <v>4992</v>
      </c>
      <c r="AB6136" s="84" t="s">
        <v>5007</v>
      </c>
      <c r="AC6136" s="84" t="s">
        <v>12552</v>
      </c>
      <c r="AD6136" s="29"/>
      <c r="AE6136" s="20" t="str">
        <f>VLOOKUP(E6136,'FILIAIS PETZ'!A:Q,17,0)</f>
        <v>SP3</v>
      </c>
      <c r="AF6136" s="20" t="str">
        <f>VLOOKUP(E6136,'FILIAIS PETZ'!A:Q,3,0)</f>
        <v>FELICIO</v>
      </c>
      <c r="AG6136" s="20" t="str">
        <f>VLOOKUP(E6136,'FILIAIS PETZ'!A:Q,2,0)</f>
        <v>R3</v>
      </c>
      <c r="AH6136" s="75">
        <v>1100</v>
      </c>
      <c r="AI6136" s="16" t="s">
        <v>6717</v>
      </c>
      <c r="AJ6136" s="43" t="str">
        <f>VLOOKUP(E6136,'FILIAIS PETZ'!$A$2:$K$2000,11,0)</f>
        <v>18.328.118/0258-70</v>
      </c>
      <c r="AK6136" s="44" t="str">
        <f t="shared" si="390"/>
        <v>18.328.118/0258-70</v>
      </c>
    </row>
    <row r="6137" spans="1:37" s="14" customFormat="1" ht="15" customHeight="1" thickBot="1" x14ac:dyDescent="0.25">
      <c r="A6137" s="9"/>
      <c r="B6137" s="18">
        <f>VLOOKUP(C6137,FORNECEDORES!D:E,2,0)</f>
        <v>55566</v>
      </c>
      <c r="C6137" s="19" t="str">
        <f>VLOOKUP(D6137,FORNECEDORES!A:D,4,0)</f>
        <v>29.209.860/0001-11</v>
      </c>
      <c r="D6137" s="13" t="s">
        <v>2679</v>
      </c>
      <c r="E6137" s="20" t="str">
        <f t="shared" si="393"/>
        <v>04 0135</v>
      </c>
      <c r="F6137" s="28" t="s">
        <v>8712</v>
      </c>
      <c r="G6137" s="21" t="str">
        <f>VLOOKUP(E6137,'FILIAIS PETZ'!A:E,5,0)</f>
        <v>PETZ CARREFOUR ANCHIETA</v>
      </c>
      <c r="H6137" s="20" t="str">
        <f>VLOOKUP(E6137,'FILIAIS PETZ'!A:D,4,0)</f>
        <v>ANCH-SP</v>
      </c>
      <c r="I6137" s="46">
        <v>45572</v>
      </c>
      <c r="J6137" s="9">
        <v>1006172</v>
      </c>
      <c r="K6137" s="9" t="s">
        <v>13891</v>
      </c>
      <c r="L6137" s="29" t="s">
        <v>13905</v>
      </c>
      <c r="M6137" s="46"/>
      <c r="N6137" s="46">
        <v>45609</v>
      </c>
      <c r="O6137" s="46"/>
      <c r="P6137" s="83" t="s">
        <v>4990</v>
      </c>
      <c r="Q6137" s="84" t="s">
        <v>5029</v>
      </c>
      <c r="R6137" s="84" t="s">
        <v>4991</v>
      </c>
      <c r="S6137" s="84" t="s">
        <v>5052</v>
      </c>
      <c r="T6137" s="84" t="s">
        <v>32</v>
      </c>
      <c r="U6137" s="84" t="s">
        <v>5048</v>
      </c>
      <c r="V6137" s="84" t="s">
        <v>5048</v>
      </c>
      <c r="W6137" s="84" t="s">
        <v>5019</v>
      </c>
      <c r="X6137" s="84" t="s">
        <v>4992</v>
      </c>
      <c r="Y6137" s="84" t="s">
        <v>4980</v>
      </c>
      <c r="Z6137" s="84" t="s">
        <v>4980</v>
      </c>
      <c r="AA6137" s="84" t="s">
        <v>4992</v>
      </c>
      <c r="AB6137" s="84" t="s">
        <v>5007</v>
      </c>
      <c r="AC6137" s="84" t="s">
        <v>12552</v>
      </c>
      <c r="AD6137" s="29"/>
      <c r="AE6137" s="20" t="str">
        <f>VLOOKUP(E6137,'FILIAIS PETZ'!A:Q,17,0)</f>
        <v>SP3</v>
      </c>
      <c r="AF6137" s="20" t="str">
        <f>VLOOKUP(E6137,'FILIAIS PETZ'!A:Q,3,0)</f>
        <v>FELICIO</v>
      </c>
      <c r="AG6137" s="20" t="str">
        <f>VLOOKUP(E6137,'FILIAIS PETZ'!A:Q,2,0)</f>
        <v>R3</v>
      </c>
      <c r="AH6137" s="75">
        <v>1100</v>
      </c>
      <c r="AI6137" s="16" t="s">
        <v>6717</v>
      </c>
      <c r="AJ6137" s="43">
        <f>VLOOKUP(E6137,'FILIAIS PETZ'!$A$2:$K$2000,11,0)</f>
        <v>18328118012549</v>
      </c>
      <c r="AK6137" s="44">
        <f t="shared" si="390"/>
        <v>18328118012549</v>
      </c>
    </row>
    <row r="6138" spans="1:37" s="14" customFormat="1" ht="15" customHeight="1" thickBot="1" x14ac:dyDescent="0.25">
      <c r="A6138" s="9"/>
      <c r="B6138" s="18">
        <f>VLOOKUP(C6138,FORNECEDORES!D:E,2,0)</f>
        <v>55566</v>
      </c>
      <c r="C6138" s="19" t="str">
        <f>VLOOKUP(D6138,FORNECEDORES!A:D,4,0)</f>
        <v>29.209.860/0001-11</v>
      </c>
      <c r="D6138" s="13" t="s">
        <v>2679</v>
      </c>
      <c r="E6138" s="20" t="str">
        <f t="shared" si="393"/>
        <v>04 0284</v>
      </c>
      <c r="F6138" s="28" t="s">
        <v>8966</v>
      </c>
      <c r="G6138" s="21" t="str">
        <f>VLOOKUP(E6138,'FILIAIS PETZ'!A:E,5,0)</f>
        <v>PETZ ASSAI ANCHIETA</v>
      </c>
      <c r="H6138" s="20" t="str">
        <f>VLOOKUP(E6138,'FILIAIS PETZ'!A:D,4,0)</f>
        <v>ASAC-SP</v>
      </c>
      <c r="I6138" s="46">
        <v>45572</v>
      </c>
      <c r="J6138" s="9">
        <v>1006174</v>
      </c>
      <c r="K6138" s="9" t="s">
        <v>13891</v>
      </c>
      <c r="L6138" s="29" t="s">
        <v>13906</v>
      </c>
      <c r="M6138" s="46"/>
      <c r="N6138" s="46">
        <v>45609</v>
      </c>
      <c r="O6138" s="46"/>
      <c r="P6138" s="83" t="s">
        <v>4990</v>
      </c>
      <c r="Q6138" s="84" t="s">
        <v>5029</v>
      </c>
      <c r="R6138" s="84" t="s">
        <v>4991</v>
      </c>
      <c r="S6138" s="84" t="s">
        <v>5052</v>
      </c>
      <c r="T6138" s="84" t="s">
        <v>32</v>
      </c>
      <c r="U6138" s="84" t="s">
        <v>5048</v>
      </c>
      <c r="V6138" s="84" t="s">
        <v>5048</v>
      </c>
      <c r="W6138" s="84" t="s">
        <v>5019</v>
      </c>
      <c r="X6138" s="84" t="s">
        <v>4992</v>
      </c>
      <c r="Y6138" s="84" t="s">
        <v>4980</v>
      </c>
      <c r="Z6138" s="84" t="s">
        <v>4980</v>
      </c>
      <c r="AA6138" s="84" t="s">
        <v>4992</v>
      </c>
      <c r="AB6138" s="84" t="s">
        <v>5007</v>
      </c>
      <c r="AC6138" s="84" t="s">
        <v>12552</v>
      </c>
      <c r="AD6138" s="29"/>
      <c r="AE6138" s="20" t="str">
        <f>VLOOKUP(E6138,'FILIAIS PETZ'!A:Q,17,0)</f>
        <v>SP3</v>
      </c>
      <c r="AF6138" s="20" t="str">
        <f>VLOOKUP(E6138,'FILIAIS PETZ'!A:Q,3,0)</f>
        <v>FELICIO</v>
      </c>
      <c r="AG6138" s="20" t="str">
        <f>VLOOKUP(E6138,'FILIAIS PETZ'!A:Q,2,0)</f>
        <v>R3</v>
      </c>
      <c r="AH6138" s="75">
        <v>1100</v>
      </c>
      <c r="AI6138" s="16" t="s">
        <v>6717</v>
      </c>
      <c r="AJ6138" s="43" t="str">
        <f>VLOOKUP(E6138,'FILIAIS PETZ'!$A$2:$K$2000,11,0)</f>
        <v>18.328.118/0290-00</v>
      </c>
      <c r="AK6138" s="44" t="str">
        <f t="shared" si="390"/>
        <v>18.328.118/0290-00</v>
      </c>
    </row>
    <row r="6139" spans="1:37" s="14" customFormat="1" ht="15" customHeight="1" thickBot="1" x14ac:dyDescent="0.25">
      <c r="A6139" s="9"/>
      <c r="B6139" s="18">
        <f>VLOOKUP(C6139,FORNECEDORES!D:E,2,0)</f>
        <v>55566</v>
      </c>
      <c r="C6139" s="19" t="str">
        <f>VLOOKUP(D6139,FORNECEDORES!A:D,4,0)</f>
        <v>29.209.860/0001-11</v>
      </c>
      <c r="D6139" s="13" t="s">
        <v>2679</v>
      </c>
      <c r="E6139" s="20" t="str">
        <f t="shared" si="393"/>
        <v>04 0247</v>
      </c>
      <c r="F6139" s="28" t="s">
        <v>8967</v>
      </c>
      <c r="G6139" s="21" t="str">
        <f>VLOOKUP(E6139,'FILIAIS PETZ'!A:E,5,0)</f>
        <v>PETZ AV GOIÁS</v>
      </c>
      <c r="H6139" s="20" t="str">
        <f>VLOOKUP(E6139,'FILIAIS PETZ'!A:D,4,0)</f>
        <v>AVGO-SP</v>
      </c>
      <c r="I6139" s="46">
        <v>45572</v>
      </c>
      <c r="J6139" s="9">
        <v>1006175</v>
      </c>
      <c r="K6139" s="9" t="s">
        <v>13891</v>
      </c>
      <c r="L6139" s="29" t="s">
        <v>13907</v>
      </c>
      <c r="M6139" s="46"/>
      <c r="N6139" s="46">
        <v>45609</v>
      </c>
      <c r="O6139" s="46"/>
      <c r="P6139" s="83" t="s">
        <v>4990</v>
      </c>
      <c r="Q6139" s="84" t="s">
        <v>5029</v>
      </c>
      <c r="R6139" s="84" t="s">
        <v>4991</v>
      </c>
      <c r="S6139" s="84" t="s">
        <v>5052</v>
      </c>
      <c r="T6139" s="84" t="s">
        <v>32</v>
      </c>
      <c r="U6139" s="84" t="s">
        <v>5048</v>
      </c>
      <c r="V6139" s="84" t="s">
        <v>5048</v>
      </c>
      <c r="W6139" s="84" t="s">
        <v>5019</v>
      </c>
      <c r="X6139" s="84" t="s">
        <v>4992</v>
      </c>
      <c r="Y6139" s="84" t="s">
        <v>4980</v>
      </c>
      <c r="Z6139" s="84" t="s">
        <v>4980</v>
      </c>
      <c r="AA6139" s="84" t="s">
        <v>4992</v>
      </c>
      <c r="AB6139" s="84" t="s">
        <v>5007</v>
      </c>
      <c r="AC6139" s="84" t="s">
        <v>12552</v>
      </c>
      <c r="AD6139" s="29"/>
      <c r="AE6139" s="20" t="str">
        <f>VLOOKUP(E6139,'FILIAIS PETZ'!A:Q,17,0)</f>
        <v>SP3</v>
      </c>
      <c r="AF6139" s="20" t="str">
        <f>VLOOKUP(E6139,'FILIAIS PETZ'!A:Q,3,0)</f>
        <v>FELICIO</v>
      </c>
      <c r="AG6139" s="20" t="str">
        <f>VLOOKUP(E6139,'FILIAIS PETZ'!A:Q,2,0)</f>
        <v>R3</v>
      </c>
      <c r="AH6139" s="75">
        <v>1100</v>
      </c>
      <c r="AI6139" s="16" t="s">
        <v>6717</v>
      </c>
      <c r="AJ6139" s="43" t="str">
        <f>VLOOKUP(E6139,'FILIAIS PETZ'!$A$2:$K$2000,11,0)</f>
        <v>18.328.118/0236-64</v>
      </c>
      <c r="AK6139" s="44" t="str">
        <f t="shared" si="390"/>
        <v>18.328.118/0236-64</v>
      </c>
    </row>
    <row r="6140" spans="1:37" s="14" customFormat="1" ht="15" customHeight="1" thickBot="1" x14ac:dyDescent="0.25">
      <c r="A6140" s="9"/>
      <c r="B6140" s="18">
        <f>VLOOKUP(C6140,FORNECEDORES!D:E,2,0)</f>
        <v>55566</v>
      </c>
      <c r="C6140" s="19" t="str">
        <f>VLOOKUP(D6140,FORNECEDORES!A:D,4,0)</f>
        <v>29.209.860/0001-11</v>
      </c>
      <c r="D6140" s="13" t="s">
        <v>2679</v>
      </c>
      <c r="E6140" s="20" t="str">
        <f t="shared" si="393"/>
        <v>04 0024</v>
      </c>
      <c r="F6140" s="28" t="s">
        <v>8626</v>
      </c>
      <c r="G6140" s="21" t="str">
        <f>VLOOKUP(E6140,'FILIAIS PETZ'!A:E,5,0)</f>
        <v>PETZ DIADEMA</v>
      </c>
      <c r="H6140" s="20" t="str">
        <f>VLOOKUP(E6140,'FILIAIS PETZ'!A:D,4,0)</f>
        <v>DDMA-SP</v>
      </c>
      <c r="I6140" s="46">
        <v>45572</v>
      </c>
      <c r="J6140" s="9">
        <v>1006176</v>
      </c>
      <c r="K6140" s="9" t="s">
        <v>13891</v>
      </c>
      <c r="L6140" s="29" t="s">
        <v>13908</v>
      </c>
      <c r="M6140" s="46"/>
      <c r="N6140" s="46">
        <v>45609</v>
      </c>
      <c r="O6140" s="46"/>
      <c r="P6140" s="83" t="s">
        <v>4990</v>
      </c>
      <c r="Q6140" s="84" t="s">
        <v>5029</v>
      </c>
      <c r="R6140" s="84" t="s">
        <v>4991</v>
      </c>
      <c r="S6140" s="84" t="s">
        <v>5052</v>
      </c>
      <c r="T6140" s="84" t="s">
        <v>32</v>
      </c>
      <c r="U6140" s="84" t="s">
        <v>5048</v>
      </c>
      <c r="V6140" s="84" t="s">
        <v>5048</v>
      </c>
      <c r="W6140" s="84" t="s">
        <v>5019</v>
      </c>
      <c r="X6140" s="84" t="s">
        <v>4992</v>
      </c>
      <c r="Y6140" s="84" t="s">
        <v>4980</v>
      </c>
      <c r="Z6140" s="84" t="s">
        <v>4980</v>
      </c>
      <c r="AA6140" s="84" t="s">
        <v>4992</v>
      </c>
      <c r="AB6140" s="84" t="s">
        <v>5007</v>
      </c>
      <c r="AC6140" s="84" t="s">
        <v>12552</v>
      </c>
      <c r="AD6140" s="29"/>
      <c r="AE6140" s="20" t="str">
        <f>VLOOKUP(E6140,'FILIAIS PETZ'!A:Q,17,0)</f>
        <v>SP3</v>
      </c>
      <c r="AF6140" s="20" t="str">
        <f>VLOOKUP(E6140,'FILIAIS PETZ'!A:Q,3,0)</f>
        <v>FELICIO</v>
      </c>
      <c r="AG6140" s="20" t="str">
        <f>VLOOKUP(E6140,'FILIAIS PETZ'!A:Q,2,0)</f>
        <v>R3</v>
      </c>
      <c r="AH6140" s="75">
        <v>1100</v>
      </c>
      <c r="AI6140" s="16" t="s">
        <v>6717</v>
      </c>
      <c r="AJ6140" s="43">
        <f>VLOOKUP(E6140,'FILIAIS PETZ'!$A$2:$K$2000,11,0)</f>
        <v>18328118000966</v>
      </c>
      <c r="AK6140" s="44">
        <f t="shared" si="390"/>
        <v>18328118000966</v>
      </c>
    </row>
    <row r="6141" spans="1:37" s="14" customFormat="1" ht="15" customHeight="1" thickBot="1" x14ac:dyDescent="0.25">
      <c r="A6141" s="9"/>
      <c r="B6141" s="18">
        <f>VLOOKUP(C6141,FORNECEDORES!D:E,2,0)</f>
        <v>55566</v>
      </c>
      <c r="C6141" s="19" t="str">
        <f>VLOOKUP(D6141,FORNECEDORES!A:D,4,0)</f>
        <v>29.209.860/0001-11</v>
      </c>
      <c r="D6141" s="13" t="s">
        <v>2679</v>
      </c>
      <c r="E6141" s="20" t="str">
        <f t="shared" si="393"/>
        <v>04 0069</v>
      </c>
      <c r="F6141" s="28" t="s">
        <v>8968</v>
      </c>
      <c r="G6141" s="21" t="str">
        <f>VLOOKUP(E6141,'FILIAIS PETZ'!A:E,5,0)</f>
        <v>PETZ GIOVANNI PIRELLI</v>
      </c>
      <c r="H6141" s="20" t="str">
        <f>VLOOKUP(E6141,'FILIAIS PETZ'!A:D,4,0)</f>
        <v>GPIR-SP</v>
      </c>
      <c r="I6141" s="46">
        <v>45572</v>
      </c>
      <c r="J6141" s="9">
        <v>1006177</v>
      </c>
      <c r="K6141" s="9" t="s">
        <v>13891</v>
      </c>
      <c r="L6141" s="29" t="s">
        <v>13909</v>
      </c>
      <c r="M6141" s="46"/>
      <c r="N6141" s="46">
        <v>45609</v>
      </c>
      <c r="O6141" s="46"/>
      <c r="P6141" s="83" t="s">
        <v>4990</v>
      </c>
      <c r="Q6141" s="84" t="s">
        <v>5029</v>
      </c>
      <c r="R6141" s="84" t="s">
        <v>4991</v>
      </c>
      <c r="S6141" s="84" t="s">
        <v>5052</v>
      </c>
      <c r="T6141" s="84" t="s">
        <v>32</v>
      </c>
      <c r="U6141" s="84" t="s">
        <v>5048</v>
      </c>
      <c r="V6141" s="84" t="s">
        <v>5048</v>
      </c>
      <c r="W6141" s="84" t="s">
        <v>5019</v>
      </c>
      <c r="X6141" s="84" t="s">
        <v>4992</v>
      </c>
      <c r="Y6141" s="84" t="s">
        <v>4980</v>
      </c>
      <c r="Z6141" s="84" t="s">
        <v>4980</v>
      </c>
      <c r="AA6141" s="84" t="s">
        <v>4992</v>
      </c>
      <c r="AB6141" s="84" t="s">
        <v>5007</v>
      </c>
      <c r="AC6141" s="84" t="s">
        <v>12552</v>
      </c>
      <c r="AD6141" s="29"/>
      <c r="AE6141" s="20" t="str">
        <f>VLOOKUP(E6141,'FILIAIS PETZ'!A:Q,17,0)</f>
        <v>SP3</v>
      </c>
      <c r="AF6141" s="20" t="str">
        <f>VLOOKUP(E6141,'FILIAIS PETZ'!A:Q,3,0)</f>
        <v>FELICIO</v>
      </c>
      <c r="AG6141" s="20" t="str">
        <f>VLOOKUP(E6141,'FILIAIS PETZ'!A:Q,2,0)</f>
        <v>R3</v>
      </c>
      <c r="AH6141" s="75">
        <v>1100</v>
      </c>
      <c r="AI6141" s="16" t="s">
        <v>6717</v>
      </c>
      <c r="AJ6141" s="43">
        <f>VLOOKUP(E6141,'FILIAIS PETZ'!$A$2:$K$2000,11,0)</f>
        <v>18328118006905</v>
      </c>
      <c r="AK6141" s="44">
        <f t="shared" si="390"/>
        <v>18328118006905</v>
      </c>
    </row>
    <row r="6142" spans="1:37" s="14" customFormat="1" ht="15" customHeight="1" thickBot="1" x14ac:dyDescent="0.25">
      <c r="A6142" s="9"/>
      <c r="B6142" s="18">
        <f>VLOOKUP(C6142,FORNECEDORES!D:E,2,0)</f>
        <v>55566</v>
      </c>
      <c r="C6142" s="19" t="str">
        <f>VLOOKUP(D6142,FORNECEDORES!A:D,4,0)</f>
        <v>29.209.860/0001-11</v>
      </c>
      <c r="D6142" s="13" t="s">
        <v>2679</v>
      </c>
      <c r="E6142" s="20" t="str">
        <f t="shared" si="393"/>
        <v>04 0138</v>
      </c>
      <c r="F6142" s="28" t="s">
        <v>8627</v>
      </c>
      <c r="G6142" s="21" t="str">
        <f>VLOOKUP(E6142,'FILIAIS PETZ'!A:E,5,0)</f>
        <v>PETZ JOÃO FIRMINO</v>
      </c>
      <c r="H6142" s="20" t="str">
        <f>VLOOKUP(E6142,'FILIAIS PETZ'!A:D,4,0)</f>
        <v>JFIR-SP</v>
      </c>
      <c r="I6142" s="46">
        <v>45572</v>
      </c>
      <c r="J6142" s="9">
        <v>1006179</v>
      </c>
      <c r="K6142" s="9" t="s">
        <v>13891</v>
      </c>
      <c r="L6142" s="29" t="s">
        <v>13910</v>
      </c>
      <c r="M6142" s="46"/>
      <c r="N6142" s="46">
        <v>45609</v>
      </c>
      <c r="O6142" s="46"/>
      <c r="P6142" s="83" t="s">
        <v>4990</v>
      </c>
      <c r="Q6142" s="84" t="s">
        <v>5029</v>
      </c>
      <c r="R6142" s="84" t="s">
        <v>4991</v>
      </c>
      <c r="S6142" s="84" t="s">
        <v>5052</v>
      </c>
      <c r="T6142" s="84" t="s">
        <v>32</v>
      </c>
      <c r="U6142" s="84" t="s">
        <v>5048</v>
      </c>
      <c r="V6142" s="84" t="s">
        <v>5048</v>
      </c>
      <c r="W6142" s="84" t="s">
        <v>5019</v>
      </c>
      <c r="X6142" s="84" t="s">
        <v>4992</v>
      </c>
      <c r="Y6142" s="84" t="s">
        <v>4980</v>
      </c>
      <c r="Z6142" s="84" t="s">
        <v>4980</v>
      </c>
      <c r="AA6142" s="84" t="s">
        <v>4992</v>
      </c>
      <c r="AB6142" s="84" t="s">
        <v>5007</v>
      </c>
      <c r="AC6142" s="84" t="s">
        <v>12552</v>
      </c>
      <c r="AD6142" s="29"/>
      <c r="AE6142" s="20" t="str">
        <f>VLOOKUP(E6142,'FILIAIS PETZ'!A:Q,17,0)</f>
        <v>SP3</v>
      </c>
      <c r="AF6142" s="20" t="str">
        <f>VLOOKUP(E6142,'FILIAIS PETZ'!A:Q,3,0)</f>
        <v>FELICIO</v>
      </c>
      <c r="AG6142" s="20" t="str">
        <f>VLOOKUP(E6142,'FILIAIS PETZ'!A:Q,2,0)</f>
        <v>R3</v>
      </c>
      <c r="AH6142" s="75">
        <v>1100</v>
      </c>
      <c r="AI6142" s="16" t="s">
        <v>6717</v>
      </c>
      <c r="AJ6142" s="43">
        <f>VLOOKUP(E6142,'FILIAIS PETZ'!$A$2:$K$2000,11,0)</f>
        <v>18328118012972</v>
      </c>
      <c r="AK6142" s="44">
        <f t="shared" si="390"/>
        <v>18328118012972</v>
      </c>
    </row>
    <row r="6143" spans="1:37" s="14" customFormat="1" ht="15" customHeight="1" thickBot="1" x14ac:dyDescent="0.25">
      <c r="A6143" s="9"/>
      <c r="B6143" s="18">
        <f>VLOOKUP(C6143,FORNECEDORES!D:E,2,0)</f>
        <v>55566</v>
      </c>
      <c r="C6143" s="19" t="str">
        <f>VLOOKUP(D6143,FORNECEDORES!A:D,4,0)</f>
        <v>29.209.860/0001-11</v>
      </c>
      <c r="D6143" s="13" t="s">
        <v>2679</v>
      </c>
      <c r="E6143" s="20" t="str">
        <f t="shared" si="393"/>
        <v>04 0181</v>
      </c>
      <c r="F6143" s="28" t="s">
        <v>8969</v>
      </c>
      <c r="G6143" s="21" t="str">
        <f>VLOOKUP(E6143,'FILIAIS PETZ'!A:E,5,0)</f>
        <v>PETZ MAUA SHOPPING</v>
      </c>
      <c r="H6143" s="20" t="str">
        <f>VLOOKUP(E6143,'FILIAIS PETZ'!A:D,4,0)</f>
        <v>MAUA-SP</v>
      </c>
      <c r="I6143" s="46">
        <v>45572</v>
      </c>
      <c r="J6143" s="9">
        <v>1006182</v>
      </c>
      <c r="K6143" s="9" t="s">
        <v>13891</v>
      </c>
      <c r="L6143" s="29" t="s">
        <v>13911</v>
      </c>
      <c r="M6143" s="46"/>
      <c r="N6143" s="46">
        <v>45609</v>
      </c>
      <c r="O6143" s="46"/>
      <c r="P6143" s="83" t="s">
        <v>4990</v>
      </c>
      <c r="Q6143" s="84" t="s">
        <v>5029</v>
      </c>
      <c r="R6143" s="84" t="s">
        <v>4991</v>
      </c>
      <c r="S6143" s="84" t="s">
        <v>5052</v>
      </c>
      <c r="T6143" s="84" t="s">
        <v>32</v>
      </c>
      <c r="U6143" s="84" t="s">
        <v>5048</v>
      </c>
      <c r="V6143" s="84" t="s">
        <v>5048</v>
      </c>
      <c r="W6143" s="84" t="s">
        <v>5019</v>
      </c>
      <c r="X6143" s="84" t="s">
        <v>4992</v>
      </c>
      <c r="Y6143" s="84" t="s">
        <v>4980</v>
      </c>
      <c r="Z6143" s="84" t="s">
        <v>4980</v>
      </c>
      <c r="AA6143" s="84" t="s">
        <v>4992</v>
      </c>
      <c r="AB6143" s="84" t="s">
        <v>5007</v>
      </c>
      <c r="AC6143" s="84" t="s">
        <v>12552</v>
      </c>
      <c r="AD6143" s="29"/>
      <c r="AE6143" s="20" t="str">
        <f>VLOOKUP(E6143,'FILIAIS PETZ'!A:Q,17,0)</f>
        <v>SP3</v>
      </c>
      <c r="AF6143" s="20" t="str">
        <f>VLOOKUP(E6143,'FILIAIS PETZ'!A:Q,3,0)</f>
        <v>FELICIO</v>
      </c>
      <c r="AG6143" s="20" t="str">
        <f>VLOOKUP(E6143,'FILIAIS PETZ'!A:Q,2,0)</f>
        <v>R3</v>
      </c>
      <c r="AH6143" s="75">
        <v>1100</v>
      </c>
      <c r="AI6143" s="16" t="s">
        <v>6717</v>
      </c>
      <c r="AJ6143" s="43">
        <f>VLOOKUP(E6143,'FILIAIS PETZ'!$A$2:$K$2000,11,0)</f>
        <v>18328118016617</v>
      </c>
      <c r="AK6143" s="44">
        <f t="shared" si="390"/>
        <v>18328118016617</v>
      </c>
    </row>
    <row r="6144" spans="1:37" s="14" customFormat="1" ht="15" customHeight="1" thickBot="1" x14ac:dyDescent="0.25">
      <c r="A6144" s="9"/>
      <c r="B6144" s="18">
        <f>VLOOKUP(C6144,FORNECEDORES!D:E,2,0)</f>
        <v>55566</v>
      </c>
      <c r="C6144" s="19" t="str">
        <f>VLOOKUP(D6144,FORNECEDORES!A:D,4,0)</f>
        <v>29.209.860/0001-11</v>
      </c>
      <c r="D6144" s="13" t="s">
        <v>2679</v>
      </c>
      <c r="E6144" s="20" t="str">
        <f t="shared" si="393"/>
        <v>04 0068</v>
      </c>
      <c r="F6144" s="28" t="s">
        <v>8958</v>
      </c>
      <c r="G6144" s="21" t="str">
        <f>VLOOKUP(E6144,'FILIAIS PETZ'!A:E,5,0)</f>
        <v>PETZ PEREIRA BARRETO</v>
      </c>
      <c r="H6144" s="20" t="str">
        <f>VLOOKUP(E6144,'FILIAIS PETZ'!A:D,4,0)</f>
        <v>PBAR-SP</v>
      </c>
      <c r="I6144" s="46">
        <v>45572</v>
      </c>
      <c r="J6144" s="9">
        <v>1006183</v>
      </c>
      <c r="K6144" s="9" t="s">
        <v>13891</v>
      </c>
      <c r="L6144" s="29" t="s">
        <v>13912</v>
      </c>
      <c r="M6144" s="46"/>
      <c r="N6144" s="46">
        <v>45609</v>
      </c>
      <c r="O6144" s="46"/>
      <c r="P6144" s="83" t="s">
        <v>4990</v>
      </c>
      <c r="Q6144" s="84" t="s">
        <v>5029</v>
      </c>
      <c r="R6144" s="84" t="s">
        <v>4991</v>
      </c>
      <c r="S6144" s="84" t="s">
        <v>5052</v>
      </c>
      <c r="T6144" s="84" t="s">
        <v>32</v>
      </c>
      <c r="U6144" s="84" t="s">
        <v>5048</v>
      </c>
      <c r="V6144" s="84" t="s">
        <v>5048</v>
      </c>
      <c r="W6144" s="84" t="s">
        <v>5019</v>
      </c>
      <c r="X6144" s="84" t="s">
        <v>4992</v>
      </c>
      <c r="Y6144" s="84" t="s">
        <v>4980</v>
      </c>
      <c r="Z6144" s="84" t="s">
        <v>4980</v>
      </c>
      <c r="AA6144" s="84" t="s">
        <v>4992</v>
      </c>
      <c r="AB6144" s="84" t="s">
        <v>5007</v>
      </c>
      <c r="AC6144" s="84" t="s">
        <v>12552</v>
      </c>
      <c r="AD6144" s="29"/>
      <c r="AE6144" s="20" t="str">
        <f>VLOOKUP(E6144,'FILIAIS PETZ'!A:Q,17,0)</f>
        <v>SP3</v>
      </c>
      <c r="AF6144" s="20" t="str">
        <f>VLOOKUP(E6144,'FILIAIS PETZ'!A:Q,3,0)</f>
        <v>FELICIO</v>
      </c>
      <c r="AG6144" s="20" t="str">
        <f>VLOOKUP(E6144,'FILIAIS PETZ'!A:Q,2,0)</f>
        <v>R3</v>
      </c>
      <c r="AH6144" s="75">
        <v>1100</v>
      </c>
      <c r="AI6144" s="16" t="s">
        <v>6717</v>
      </c>
      <c r="AJ6144" s="43">
        <f>VLOOKUP(E6144,'FILIAIS PETZ'!$A$2:$K$2000,11,0)</f>
        <v>18328118007111</v>
      </c>
      <c r="AK6144" s="44">
        <f t="shared" si="390"/>
        <v>18328118007111</v>
      </c>
    </row>
    <row r="6145" spans="1:37" s="14" customFormat="1" ht="15" customHeight="1" thickBot="1" x14ac:dyDescent="0.25">
      <c r="A6145" s="9"/>
      <c r="B6145" s="18">
        <f>VLOOKUP(C6145,FORNECEDORES!D:E,2,0)</f>
        <v>55566</v>
      </c>
      <c r="C6145" s="19" t="str">
        <f>VLOOKUP(D6145,FORNECEDORES!A:D,4,0)</f>
        <v>29.209.860/0001-11</v>
      </c>
      <c r="D6145" s="13" t="s">
        <v>2679</v>
      </c>
      <c r="E6145" s="20" t="str">
        <f t="shared" si="393"/>
        <v>04 0116</v>
      </c>
      <c r="F6145" s="28" t="s">
        <v>8970</v>
      </c>
      <c r="G6145" s="21" t="str">
        <f>VLOOKUP(E6145,'FILIAIS PETZ'!A:E,5,0)</f>
        <v>PETZ SANTO ANDRE DOM PEDRO</v>
      </c>
      <c r="H6145" s="20" t="str">
        <f>VLOOKUP(E6145,'FILIAIS PETZ'!A:D,4,0)</f>
        <v>SADP-SP</v>
      </c>
      <c r="I6145" s="46">
        <v>45572</v>
      </c>
      <c r="J6145" s="9">
        <v>1006184</v>
      </c>
      <c r="K6145" s="9" t="s">
        <v>13891</v>
      </c>
      <c r="L6145" s="29" t="s">
        <v>13913</v>
      </c>
      <c r="M6145" s="46"/>
      <c r="N6145" s="46">
        <v>45609</v>
      </c>
      <c r="O6145" s="46"/>
      <c r="P6145" s="83" t="s">
        <v>4990</v>
      </c>
      <c r="Q6145" s="84" t="s">
        <v>5029</v>
      </c>
      <c r="R6145" s="84" t="s">
        <v>4991</v>
      </c>
      <c r="S6145" s="84" t="s">
        <v>5052</v>
      </c>
      <c r="T6145" s="84" t="s">
        <v>32</v>
      </c>
      <c r="U6145" s="84" t="s">
        <v>5048</v>
      </c>
      <c r="V6145" s="84" t="s">
        <v>5048</v>
      </c>
      <c r="W6145" s="84" t="s">
        <v>5019</v>
      </c>
      <c r="X6145" s="84" t="s">
        <v>4992</v>
      </c>
      <c r="Y6145" s="84" t="s">
        <v>4980</v>
      </c>
      <c r="Z6145" s="84" t="s">
        <v>4980</v>
      </c>
      <c r="AA6145" s="84" t="s">
        <v>4992</v>
      </c>
      <c r="AB6145" s="84" t="s">
        <v>5007</v>
      </c>
      <c r="AC6145" s="84" t="s">
        <v>12552</v>
      </c>
      <c r="AD6145" s="29"/>
      <c r="AE6145" s="20" t="str">
        <f>VLOOKUP(E6145,'FILIAIS PETZ'!A:Q,17,0)</f>
        <v>SP3</v>
      </c>
      <c r="AF6145" s="20" t="str">
        <f>VLOOKUP(E6145,'FILIAIS PETZ'!A:Q,3,0)</f>
        <v>FELICIO</v>
      </c>
      <c r="AG6145" s="20" t="str">
        <f>VLOOKUP(E6145,'FILIAIS PETZ'!A:Q,2,0)</f>
        <v>R3</v>
      </c>
      <c r="AH6145" s="75">
        <v>1100</v>
      </c>
      <c r="AI6145" s="16" t="s">
        <v>6717</v>
      </c>
      <c r="AJ6145" s="43">
        <f>VLOOKUP(E6145,'FILIAIS PETZ'!$A$2:$K$2000,11,0)</f>
        <v>18328118011062</v>
      </c>
      <c r="AK6145" s="44">
        <f t="shared" si="390"/>
        <v>18328118011062</v>
      </c>
    </row>
    <row r="6146" spans="1:37" s="14" customFormat="1" ht="15" customHeight="1" thickBot="1" x14ac:dyDescent="0.25">
      <c r="A6146" s="9"/>
      <c r="B6146" s="18">
        <f>VLOOKUP(C6146,FORNECEDORES!D:E,2,0)</f>
        <v>55566</v>
      </c>
      <c r="C6146" s="19" t="str">
        <f>VLOOKUP(D6146,FORNECEDORES!A:D,4,0)</f>
        <v>29.209.860/0001-11</v>
      </c>
      <c r="D6146" s="13" t="s">
        <v>2679</v>
      </c>
      <c r="E6146" s="20" t="str">
        <f t="shared" si="393"/>
        <v>04 0003</v>
      </c>
      <c r="F6146" s="28" t="s">
        <v>8971</v>
      </c>
      <c r="G6146" s="21" t="str">
        <f>VLOOKUP(E6146,'FILIAIS PETZ'!A:E,5,0)</f>
        <v>PETZ SAO BERNARDO</v>
      </c>
      <c r="H6146" s="20" t="str">
        <f>VLOOKUP(E6146,'FILIAIS PETZ'!A:D,4,0)</f>
        <v>SBCA-SP</v>
      </c>
      <c r="I6146" s="46">
        <v>45572</v>
      </c>
      <c r="J6146" s="9">
        <v>1006185</v>
      </c>
      <c r="K6146" s="9" t="s">
        <v>13891</v>
      </c>
      <c r="L6146" s="29" t="s">
        <v>13914</v>
      </c>
      <c r="M6146" s="46"/>
      <c r="N6146" s="46">
        <v>45609</v>
      </c>
      <c r="O6146" s="46"/>
      <c r="P6146" s="83" t="s">
        <v>4990</v>
      </c>
      <c r="Q6146" s="84" t="s">
        <v>5029</v>
      </c>
      <c r="R6146" s="84" t="s">
        <v>4991</v>
      </c>
      <c r="S6146" s="84" t="s">
        <v>5052</v>
      </c>
      <c r="T6146" s="84" t="s">
        <v>32</v>
      </c>
      <c r="U6146" s="84" t="s">
        <v>5048</v>
      </c>
      <c r="V6146" s="84" t="s">
        <v>5048</v>
      </c>
      <c r="W6146" s="84" t="s">
        <v>5019</v>
      </c>
      <c r="X6146" s="84" t="s">
        <v>4992</v>
      </c>
      <c r="Y6146" s="84" t="s">
        <v>4980</v>
      </c>
      <c r="Z6146" s="84" t="s">
        <v>4980</v>
      </c>
      <c r="AA6146" s="84" t="s">
        <v>4992</v>
      </c>
      <c r="AB6146" s="84" t="s">
        <v>5007</v>
      </c>
      <c r="AC6146" s="84" t="s">
        <v>12552</v>
      </c>
      <c r="AD6146" s="29"/>
      <c r="AE6146" s="20" t="str">
        <f>VLOOKUP(E6146,'FILIAIS PETZ'!A:Q,17,0)</f>
        <v>SP3</v>
      </c>
      <c r="AF6146" s="20" t="str">
        <f>VLOOKUP(E6146,'FILIAIS PETZ'!A:Q,3,0)</f>
        <v>FELICIO</v>
      </c>
      <c r="AG6146" s="20" t="str">
        <f>VLOOKUP(E6146,'FILIAIS PETZ'!A:Q,2,0)</f>
        <v>R3</v>
      </c>
      <c r="AH6146" s="75">
        <v>1100</v>
      </c>
      <c r="AI6146" s="16" t="s">
        <v>6717</v>
      </c>
      <c r="AJ6146" s="43">
        <f>VLOOKUP(E6146,'FILIAIS PETZ'!$A$2:$K$2000,11,0)</f>
        <v>18328118002152</v>
      </c>
      <c r="AK6146" s="44">
        <f t="shared" si="390"/>
        <v>18328118002152</v>
      </c>
    </row>
    <row r="6147" spans="1:37" s="14" customFormat="1" ht="15" customHeight="1" thickBot="1" x14ac:dyDescent="0.25">
      <c r="A6147" s="9"/>
      <c r="B6147" s="18">
        <f>VLOOKUP(C6147,FORNECEDORES!D:E,2,0)</f>
        <v>55566</v>
      </c>
      <c r="C6147" s="19" t="str">
        <f>VLOOKUP(D6147,FORNECEDORES!A:D,4,0)</f>
        <v>29.209.860/0001-11</v>
      </c>
      <c r="D6147" s="13" t="s">
        <v>2679</v>
      </c>
      <c r="E6147" s="20" t="str">
        <f t="shared" si="393"/>
        <v>04 0017</v>
      </c>
      <c r="F6147" s="28" t="s">
        <v>8713</v>
      </c>
      <c r="G6147" s="21" t="str">
        <f>VLOOKUP(E6147,'FILIAIS PETZ'!A:E,5,0)</f>
        <v>PETZ CARREFOUR SAO CAETANO</v>
      </c>
      <c r="H6147" s="20" t="str">
        <f>VLOOKUP(E6147,'FILIAIS PETZ'!A:D,4,0)</f>
        <v>SCSU-SP</v>
      </c>
      <c r="I6147" s="46">
        <v>45572</v>
      </c>
      <c r="J6147" s="9">
        <v>1006187</v>
      </c>
      <c r="K6147" s="9" t="s">
        <v>13891</v>
      </c>
      <c r="L6147" s="29" t="s">
        <v>13915</v>
      </c>
      <c r="M6147" s="46"/>
      <c r="N6147" s="46">
        <v>45609</v>
      </c>
      <c r="O6147" s="46"/>
      <c r="P6147" s="83" t="s">
        <v>4990</v>
      </c>
      <c r="Q6147" s="84" t="s">
        <v>5029</v>
      </c>
      <c r="R6147" s="84" t="s">
        <v>4991</v>
      </c>
      <c r="S6147" s="84" t="s">
        <v>5052</v>
      </c>
      <c r="T6147" s="84" t="s">
        <v>32</v>
      </c>
      <c r="U6147" s="84" t="s">
        <v>5048</v>
      </c>
      <c r="V6147" s="84" t="s">
        <v>5048</v>
      </c>
      <c r="W6147" s="84" t="s">
        <v>5019</v>
      </c>
      <c r="X6147" s="84" t="s">
        <v>4992</v>
      </c>
      <c r="Y6147" s="84" t="s">
        <v>4980</v>
      </c>
      <c r="Z6147" s="84" t="s">
        <v>4980</v>
      </c>
      <c r="AA6147" s="84" t="s">
        <v>4992</v>
      </c>
      <c r="AB6147" s="84" t="s">
        <v>5007</v>
      </c>
      <c r="AC6147" s="84" t="s">
        <v>12552</v>
      </c>
      <c r="AD6147" s="29"/>
      <c r="AE6147" s="20" t="str">
        <f>VLOOKUP(E6147,'FILIAIS PETZ'!A:Q,17,0)</f>
        <v>SP3</v>
      </c>
      <c r="AF6147" s="20" t="str">
        <f>VLOOKUP(E6147,'FILIAIS PETZ'!A:Q,3,0)</f>
        <v>FELICIO</v>
      </c>
      <c r="AG6147" s="20" t="str">
        <f>VLOOKUP(E6147,'FILIAIS PETZ'!A:Q,2,0)</f>
        <v>R3</v>
      </c>
      <c r="AH6147" s="75">
        <v>1100</v>
      </c>
      <c r="AI6147" s="16" t="s">
        <v>6717</v>
      </c>
      <c r="AJ6147" s="43">
        <f>VLOOKUP(E6147,'FILIAIS PETZ'!$A$2:$K$2000,11,0)</f>
        <v>18328118000532</v>
      </c>
      <c r="AK6147" s="44">
        <f t="shared" si="390"/>
        <v>18328118000532</v>
      </c>
    </row>
    <row r="6148" spans="1:37" s="14" customFormat="1" ht="15" customHeight="1" thickBot="1" x14ac:dyDescent="0.25">
      <c r="A6148" s="9"/>
      <c r="B6148" s="18">
        <f>VLOOKUP(C6148,FORNECEDORES!D:E,2,0)</f>
        <v>55566</v>
      </c>
      <c r="C6148" s="19" t="str">
        <f>VLOOKUP(D6148,FORNECEDORES!A:D,4,0)</f>
        <v>29.209.860/0001-11</v>
      </c>
      <c r="D6148" s="13" t="s">
        <v>2679</v>
      </c>
      <c r="E6148" s="20" t="str">
        <f t="shared" si="393"/>
        <v>04 0258</v>
      </c>
      <c r="F6148" s="28" t="s">
        <v>8972</v>
      </c>
      <c r="G6148" s="21" t="str">
        <f>VLOOKUP(E6148,'FILIAIS PETZ'!A:E,5,0)</f>
        <v xml:space="preserve">PETZ SHOPPING GRAND PLAZA </v>
      </c>
      <c r="H6148" s="20" t="str">
        <f>VLOOKUP(E6148,'FILIAIS PETZ'!A:D,4,0)</f>
        <v>SGPZ-SP</v>
      </c>
      <c r="I6148" s="46">
        <v>45572</v>
      </c>
      <c r="J6148" s="9">
        <v>1006188</v>
      </c>
      <c r="K6148" s="9" t="s">
        <v>13891</v>
      </c>
      <c r="L6148" s="29" t="s">
        <v>13916</v>
      </c>
      <c r="M6148" s="46"/>
      <c r="N6148" s="46">
        <v>45609</v>
      </c>
      <c r="O6148" s="46"/>
      <c r="P6148" s="83" t="s">
        <v>4990</v>
      </c>
      <c r="Q6148" s="84" t="s">
        <v>5029</v>
      </c>
      <c r="R6148" s="84" t="s">
        <v>4991</v>
      </c>
      <c r="S6148" s="84" t="s">
        <v>5052</v>
      </c>
      <c r="T6148" s="84" t="s">
        <v>32</v>
      </c>
      <c r="U6148" s="84" t="s">
        <v>5048</v>
      </c>
      <c r="V6148" s="84" t="s">
        <v>5048</v>
      </c>
      <c r="W6148" s="84" t="s">
        <v>5019</v>
      </c>
      <c r="X6148" s="84" t="s">
        <v>4992</v>
      </c>
      <c r="Y6148" s="84" t="s">
        <v>4980</v>
      </c>
      <c r="Z6148" s="84" t="s">
        <v>4980</v>
      </c>
      <c r="AA6148" s="84" t="s">
        <v>4992</v>
      </c>
      <c r="AB6148" s="84" t="s">
        <v>5007</v>
      </c>
      <c r="AC6148" s="84" t="s">
        <v>12552</v>
      </c>
      <c r="AD6148" s="29"/>
      <c r="AE6148" s="20" t="str">
        <f>VLOOKUP(E6148,'FILIAIS PETZ'!A:Q,17,0)</f>
        <v>SP3</v>
      </c>
      <c r="AF6148" s="20" t="str">
        <f>VLOOKUP(E6148,'FILIAIS PETZ'!A:Q,3,0)</f>
        <v>FELICIO</v>
      </c>
      <c r="AG6148" s="20" t="str">
        <f>VLOOKUP(E6148,'FILIAIS PETZ'!A:Q,2,0)</f>
        <v>R3</v>
      </c>
      <c r="AH6148" s="75">
        <v>1100</v>
      </c>
      <c r="AI6148" s="16" t="s">
        <v>6717</v>
      </c>
      <c r="AJ6148" s="43" t="str">
        <f>VLOOKUP(E6148,'FILIAIS PETZ'!$A$2:$K$2000,11,0)</f>
        <v>18.328.118/0249-89</v>
      </c>
      <c r="AK6148" s="44" t="str">
        <f t="shared" si="390"/>
        <v>18.328.118/0249-89</v>
      </c>
    </row>
    <row r="6149" spans="1:37" s="14" customFormat="1" ht="15" customHeight="1" thickBot="1" x14ac:dyDescent="0.25">
      <c r="A6149" s="9"/>
      <c r="B6149" s="18">
        <f>VLOOKUP(C6149,FORNECEDORES!D:E,2,0)</f>
        <v>55566</v>
      </c>
      <c r="C6149" s="19" t="str">
        <f>VLOOKUP(D6149,FORNECEDORES!A:D,4,0)</f>
        <v>29.209.860/0001-11</v>
      </c>
      <c r="D6149" s="13" t="s">
        <v>2679</v>
      </c>
      <c r="E6149" s="20" t="str">
        <f t="shared" si="393"/>
        <v>04 0243</v>
      </c>
      <c r="F6149" s="28" t="s">
        <v>8973</v>
      </c>
      <c r="G6149" s="21" t="str">
        <f>VLOOKUP(E6149,'FILIAIS PETZ'!A:E,5,0)</f>
        <v>PETZ SHOPPING GOLDEN SQUARE</v>
      </c>
      <c r="H6149" s="20" t="str">
        <f>VLOOKUP(E6149,'FILIAIS PETZ'!A:D,4,0)</f>
        <v>SGSQ-SP</v>
      </c>
      <c r="I6149" s="46">
        <v>45572</v>
      </c>
      <c r="J6149" s="9">
        <v>1006189</v>
      </c>
      <c r="K6149" s="9" t="s">
        <v>13891</v>
      </c>
      <c r="L6149" s="29" t="s">
        <v>13917</v>
      </c>
      <c r="M6149" s="46"/>
      <c r="N6149" s="46">
        <v>45609</v>
      </c>
      <c r="O6149" s="46"/>
      <c r="P6149" s="83" t="s">
        <v>4990</v>
      </c>
      <c r="Q6149" s="84" t="s">
        <v>5029</v>
      </c>
      <c r="R6149" s="84" t="s">
        <v>4991</v>
      </c>
      <c r="S6149" s="84" t="s">
        <v>5052</v>
      </c>
      <c r="T6149" s="84" t="s">
        <v>32</v>
      </c>
      <c r="U6149" s="84" t="s">
        <v>5048</v>
      </c>
      <c r="V6149" s="84" t="s">
        <v>5048</v>
      </c>
      <c r="W6149" s="84" t="s">
        <v>5019</v>
      </c>
      <c r="X6149" s="84" t="s">
        <v>4992</v>
      </c>
      <c r="Y6149" s="84" t="s">
        <v>4980</v>
      </c>
      <c r="Z6149" s="84" t="s">
        <v>4980</v>
      </c>
      <c r="AA6149" s="84" t="s">
        <v>4992</v>
      </c>
      <c r="AB6149" s="84" t="s">
        <v>5007</v>
      </c>
      <c r="AC6149" s="84" t="s">
        <v>12552</v>
      </c>
      <c r="AD6149" s="29"/>
      <c r="AE6149" s="20" t="str">
        <f>VLOOKUP(E6149,'FILIAIS PETZ'!A:Q,17,0)</f>
        <v>SP3</v>
      </c>
      <c r="AF6149" s="20" t="str">
        <f>VLOOKUP(E6149,'FILIAIS PETZ'!A:Q,3,0)</f>
        <v>FELICIO</v>
      </c>
      <c r="AG6149" s="20" t="str">
        <f>VLOOKUP(E6149,'FILIAIS PETZ'!A:Q,2,0)</f>
        <v>R3</v>
      </c>
      <c r="AH6149" s="75">
        <v>1100</v>
      </c>
      <c r="AI6149" s="16" t="s">
        <v>6717</v>
      </c>
      <c r="AJ6149" s="43" t="str">
        <f>VLOOKUP(E6149,'FILIAIS PETZ'!$A$2:$K$2000,11,0)</f>
        <v>18.328.118/0229-35</v>
      </c>
      <c r="AK6149" s="44" t="str">
        <f t="shared" si="390"/>
        <v>18.328.118/0229-35</v>
      </c>
    </row>
    <row r="6150" spans="1:37" s="14" customFormat="1" ht="15" customHeight="1" thickBot="1" x14ac:dyDescent="0.25">
      <c r="A6150" s="9"/>
      <c r="B6150" s="18">
        <f>VLOOKUP(C6150,FORNECEDORES!D:E,2,0)</f>
        <v>55566</v>
      </c>
      <c r="C6150" s="19" t="str">
        <f>VLOOKUP(D6150,FORNECEDORES!A:D,4,0)</f>
        <v>29.209.860/0001-11</v>
      </c>
      <c r="D6150" s="13" t="s">
        <v>2679</v>
      </c>
      <c r="E6150" s="20" t="str">
        <f t="shared" si="393"/>
        <v>04 0044</v>
      </c>
      <c r="F6150" s="28" t="s">
        <v>8974</v>
      </c>
      <c r="G6150" s="21" t="str">
        <f>VLOOKUP(E6150,'FILIAIS PETZ'!A:E,5,0)</f>
        <v>PETZ SANTO ANDRE</v>
      </c>
      <c r="H6150" s="20" t="str">
        <f>VLOOKUP(E6150,'FILIAIS PETZ'!A:D,4,0)</f>
        <v>STAD-SP</v>
      </c>
      <c r="I6150" s="46">
        <v>45572</v>
      </c>
      <c r="J6150" s="9">
        <v>1006191</v>
      </c>
      <c r="K6150" s="9" t="s">
        <v>13891</v>
      </c>
      <c r="L6150" s="29" t="s">
        <v>13918</v>
      </c>
      <c r="M6150" s="46"/>
      <c r="N6150" s="46">
        <v>45609</v>
      </c>
      <c r="O6150" s="46"/>
      <c r="P6150" s="83" t="s">
        <v>4990</v>
      </c>
      <c r="Q6150" s="84" t="s">
        <v>5029</v>
      </c>
      <c r="R6150" s="84" t="s">
        <v>4991</v>
      </c>
      <c r="S6150" s="84" t="s">
        <v>5052</v>
      </c>
      <c r="T6150" s="84" t="s">
        <v>32</v>
      </c>
      <c r="U6150" s="84" t="s">
        <v>5048</v>
      </c>
      <c r="V6150" s="84" t="s">
        <v>5048</v>
      </c>
      <c r="W6150" s="84" t="s">
        <v>5019</v>
      </c>
      <c r="X6150" s="84" t="s">
        <v>4992</v>
      </c>
      <c r="Y6150" s="84" t="s">
        <v>4980</v>
      </c>
      <c r="Z6150" s="84" t="s">
        <v>4980</v>
      </c>
      <c r="AA6150" s="84" t="s">
        <v>4992</v>
      </c>
      <c r="AB6150" s="84" t="s">
        <v>5007</v>
      </c>
      <c r="AC6150" s="84" t="s">
        <v>12552</v>
      </c>
      <c r="AD6150" s="29"/>
      <c r="AE6150" s="20" t="str">
        <f>VLOOKUP(E6150,'FILIAIS PETZ'!A:Q,17,0)</f>
        <v>SP3</v>
      </c>
      <c r="AF6150" s="20" t="str">
        <f>VLOOKUP(E6150,'FILIAIS PETZ'!A:Q,3,0)</f>
        <v>FELICIO</v>
      </c>
      <c r="AG6150" s="20" t="str">
        <f>VLOOKUP(E6150,'FILIAIS PETZ'!A:Q,2,0)</f>
        <v>R3</v>
      </c>
      <c r="AH6150" s="75">
        <v>1100</v>
      </c>
      <c r="AI6150" s="16" t="s">
        <v>6717</v>
      </c>
      <c r="AJ6150" s="43">
        <f>VLOOKUP(E6150,'FILIAIS PETZ'!$A$2:$K$2000,11,0)</f>
        <v>18328118004600</v>
      </c>
      <c r="AK6150" s="44">
        <f t="shared" si="390"/>
        <v>18328118004600</v>
      </c>
    </row>
    <row r="6151" spans="1:37" s="14" customFormat="1" ht="15" customHeight="1" thickBot="1" x14ac:dyDescent="0.25">
      <c r="A6151" s="9"/>
      <c r="B6151" s="18">
        <f>VLOOKUP(C6151,FORNECEDORES!D:E,2,0)</f>
        <v>40460</v>
      </c>
      <c r="C6151" s="19" t="str">
        <f>VLOOKUP(D6151,FORNECEDORES!A:D,4,0)</f>
        <v>30.515.748/0001-98</v>
      </c>
      <c r="D6151" s="13" t="s">
        <v>2732</v>
      </c>
      <c r="E6151" s="20" t="str">
        <f t="shared" si="393"/>
        <v>04 0010</v>
      </c>
      <c r="F6151" s="28" t="s">
        <v>8983</v>
      </c>
      <c r="G6151" s="21" t="str">
        <f>VLOOKUP(E6151,'FILIAIS PETZ'!A:E,5,0)</f>
        <v>PETZ SANTA CECILIA</v>
      </c>
      <c r="H6151" s="20" t="str">
        <f>VLOOKUP(E6151,'FILIAIS PETZ'!A:D,4,0)</f>
        <v>STCE-SP</v>
      </c>
      <c r="I6151" s="46">
        <v>45572</v>
      </c>
      <c r="J6151" s="9">
        <v>1006025</v>
      </c>
      <c r="K6151" s="9"/>
      <c r="L6151" s="29"/>
      <c r="M6151" s="46"/>
      <c r="N6151" s="46"/>
      <c r="O6151" s="46"/>
      <c r="P6151" s="83" t="s">
        <v>4990</v>
      </c>
      <c r="Q6151" s="84">
        <v>3</v>
      </c>
      <c r="R6151" s="84">
        <v>1</v>
      </c>
      <c r="S6151" s="84">
        <v>8</v>
      </c>
      <c r="T6151" s="84" t="s">
        <v>32</v>
      </c>
      <c r="U6151" s="84">
        <v>11002</v>
      </c>
      <c r="V6151" s="84">
        <v>11002</v>
      </c>
      <c r="W6151" s="84" t="s">
        <v>5119</v>
      </c>
      <c r="X6151" s="84" t="s">
        <v>4985</v>
      </c>
      <c r="Y6151" s="84" t="s">
        <v>4980</v>
      </c>
      <c r="Z6151" s="84" t="s">
        <v>4980</v>
      </c>
      <c r="AA6151" s="84" t="s">
        <v>4989</v>
      </c>
      <c r="AB6151" s="84" t="s">
        <v>5007</v>
      </c>
      <c r="AC6151" s="84" t="s">
        <v>12552</v>
      </c>
      <c r="AD6151" s="29"/>
      <c r="AE6151" s="20" t="str">
        <f>VLOOKUP(E6151,'FILIAIS PETZ'!A:Q,17,0)</f>
        <v>SP2</v>
      </c>
      <c r="AF6151" s="20" t="str">
        <f>VLOOKUP(E6151,'FILIAIS PETZ'!A:Q,3,0)</f>
        <v>FELICIO</v>
      </c>
      <c r="AG6151" s="20" t="str">
        <f>VLOOKUP(E6151,'FILIAIS PETZ'!A:Q,2,0)</f>
        <v>R3</v>
      </c>
      <c r="AH6151" s="75">
        <v>980</v>
      </c>
      <c r="AI6151" s="16" t="s">
        <v>13780</v>
      </c>
      <c r="AJ6151" s="43">
        <f>VLOOKUP(E6151,'FILIAIS PETZ'!$A$2:$K$2000,11,0)</f>
        <v>18328118001938</v>
      </c>
      <c r="AK6151" s="44">
        <f t="shared" si="390"/>
        <v>18328118001938</v>
      </c>
    </row>
    <row r="6152" spans="1:37" s="14" customFormat="1" ht="15" customHeight="1" thickBot="1" x14ac:dyDescent="0.25">
      <c r="A6152" s="9"/>
      <c r="B6152" s="18">
        <f>VLOOKUP(C6152,FORNECEDORES!D:E,2,0)</f>
        <v>40460</v>
      </c>
      <c r="C6152" s="19" t="str">
        <f>VLOOKUP(D6152,FORNECEDORES!A:D,4,0)</f>
        <v>30.515.748/0001-98</v>
      </c>
      <c r="D6152" s="13" t="s">
        <v>2732</v>
      </c>
      <c r="E6152" s="20" t="str">
        <f t="shared" si="393"/>
        <v>04 0067</v>
      </c>
      <c r="F6152" s="28" t="s">
        <v>8611</v>
      </c>
      <c r="G6152" s="21" t="str">
        <f>VLOOKUP(E6152,'FILIAIS PETZ'!A:E,5,0)</f>
        <v>PETZ EXTRA RICARDO JAFET</v>
      </c>
      <c r="H6152" s="20" t="str">
        <f>VLOOKUP(E6152,'FILIAIS PETZ'!A:D,4,0)</f>
        <v>RJAF-SP</v>
      </c>
      <c r="I6152" s="46">
        <v>45572</v>
      </c>
      <c r="J6152" s="9">
        <v>1006027</v>
      </c>
      <c r="K6152" s="9"/>
      <c r="L6152" s="29"/>
      <c r="M6152" s="46"/>
      <c r="N6152" s="46"/>
      <c r="O6152" s="46"/>
      <c r="P6152" s="83" t="s">
        <v>4990</v>
      </c>
      <c r="Q6152" s="84">
        <v>3</v>
      </c>
      <c r="R6152" s="84">
        <v>1</v>
      </c>
      <c r="S6152" s="84">
        <v>8</v>
      </c>
      <c r="T6152" s="84" t="s">
        <v>32</v>
      </c>
      <c r="U6152" s="84">
        <v>11002</v>
      </c>
      <c r="V6152" s="84">
        <v>11002</v>
      </c>
      <c r="W6152" s="84" t="s">
        <v>5119</v>
      </c>
      <c r="X6152" s="84" t="s">
        <v>4985</v>
      </c>
      <c r="Y6152" s="84" t="s">
        <v>4980</v>
      </c>
      <c r="Z6152" s="84" t="s">
        <v>4980</v>
      </c>
      <c r="AA6152" s="84" t="s">
        <v>4989</v>
      </c>
      <c r="AB6152" s="84" t="s">
        <v>5007</v>
      </c>
      <c r="AC6152" s="84" t="s">
        <v>12552</v>
      </c>
      <c r="AD6152" s="29"/>
      <c r="AE6152" s="20" t="str">
        <f>VLOOKUP(E6152,'FILIAIS PETZ'!A:Q,17,0)</f>
        <v>SP2</v>
      </c>
      <c r="AF6152" s="20" t="str">
        <f>VLOOKUP(E6152,'FILIAIS PETZ'!A:Q,3,0)</f>
        <v>FELICIO</v>
      </c>
      <c r="AG6152" s="20" t="str">
        <f>VLOOKUP(E6152,'FILIAIS PETZ'!A:Q,2,0)</f>
        <v>R3</v>
      </c>
      <c r="AH6152" s="75">
        <v>980</v>
      </c>
      <c r="AI6152" s="16" t="s">
        <v>13780</v>
      </c>
      <c r="AJ6152" s="43">
        <f>VLOOKUP(E6152,'FILIAIS PETZ'!$A$2:$K$2000,11,0)</f>
        <v>18328118006573</v>
      </c>
      <c r="AK6152" s="44">
        <f t="shared" si="390"/>
        <v>18328118006573</v>
      </c>
    </row>
    <row r="6153" spans="1:37" s="14" customFormat="1" ht="15" customHeight="1" thickBot="1" x14ac:dyDescent="0.25">
      <c r="A6153" s="9"/>
      <c r="B6153" s="18">
        <f>VLOOKUP(C6153,FORNECEDORES!D:E,2,0)</f>
        <v>40460</v>
      </c>
      <c r="C6153" s="19" t="str">
        <f>VLOOKUP(D6153,FORNECEDORES!A:D,4,0)</f>
        <v>30.515.748/0001-98</v>
      </c>
      <c r="D6153" s="13" t="s">
        <v>2732</v>
      </c>
      <c r="E6153" s="20" t="str">
        <f t="shared" si="393"/>
        <v>04 0011</v>
      </c>
      <c r="F6153" s="28" t="s">
        <v>8976</v>
      </c>
      <c r="G6153" s="21" t="str">
        <f>VLOOKUP(E6153,'FILIAIS PETZ'!A:E,5,0)</f>
        <v>PETZ AUGUSTA</v>
      </c>
      <c r="H6153" s="20" t="str">
        <f>VLOOKUP(E6153,'FILIAIS PETZ'!A:D,4,0)</f>
        <v>AUGT-SP</v>
      </c>
      <c r="I6153" s="46">
        <v>45572</v>
      </c>
      <c r="J6153" s="9">
        <v>1006031</v>
      </c>
      <c r="K6153" s="9"/>
      <c r="L6153" s="29"/>
      <c r="M6153" s="46"/>
      <c r="N6153" s="46"/>
      <c r="O6153" s="46"/>
      <c r="P6153" s="83" t="s">
        <v>4990</v>
      </c>
      <c r="Q6153" s="84">
        <v>3</v>
      </c>
      <c r="R6153" s="84">
        <v>1</v>
      </c>
      <c r="S6153" s="84">
        <v>8</v>
      </c>
      <c r="T6153" s="84" t="s">
        <v>32</v>
      </c>
      <c r="U6153" s="84">
        <v>11002</v>
      </c>
      <c r="V6153" s="84">
        <v>11002</v>
      </c>
      <c r="W6153" s="84" t="s">
        <v>5119</v>
      </c>
      <c r="X6153" s="84" t="s">
        <v>4985</v>
      </c>
      <c r="Y6153" s="84" t="s">
        <v>4980</v>
      </c>
      <c r="Z6153" s="84" t="s">
        <v>4980</v>
      </c>
      <c r="AA6153" s="84" t="s">
        <v>4989</v>
      </c>
      <c r="AB6153" s="84" t="s">
        <v>5007</v>
      </c>
      <c r="AC6153" s="84" t="s">
        <v>12552</v>
      </c>
      <c r="AD6153" s="29"/>
      <c r="AE6153" s="20" t="str">
        <f>VLOOKUP(E6153,'FILIAIS PETZ'!A:Q,17,0)</f>
        <v>SP2</v>
      </c>
      <c r="AF6153" s="20" t="str">
        <f>VLOOKUP(E6153,'FILIAIS PETZ'!A:Q,3,0)</f>
        <v>FELICIO</v>
      </c>
      <c r="AG6153" s="20" t="str">
        <f>VLOOKUP(E6153,'FILIAIS PETZ'!A:Q,2,0)</f>
        <v>R3</v>
      </c>
      <c r="AH6153" s="75">
        <v>980</v>
      </c>
      <c r="AI6153" s="16" t="s">
        <v>13780</v>
      </c>
      <c r="AJ6153" s="43">
        <f>VLOOKUP(E6153,'FILIAIS PETZ'!$A$2:$K$2000,11,0)</f>
        <v>18328118001776</v>
      </c>
      <c r="AK6153" s="44">
        <f t="shared" si="390"/>
        <v>18328118001776</v>
      </c>
    </row>
    <row r="6154" spans="1:37" s="14" customFormat="1" ht="15" customHeight="1" thickBot="1" x14ac:dyDescent="0.25">
      <c r="A6154" s="9"/>
      <c r="B6154" s="18">
        <f>VLOOKUP(C6154,FORNECEDORES!D:E,2,0)</f>
        <v>40460</v>
      </c>
      <c r="C6154" s="19" t="str">
        <f>VLOOKUP(D6154,FORNECEDORES!A:D,4,0)</f>
        <v>30.515.748/0001-98</v>
      </c>
      <c r="D6154" s="13" t="s">
        <v>2732</v>
      </c>
      <c r="E6154" s="20" t="str">
        <f t="shared" si="393"/>
        <v>04 0067</v>
      </c>
      <c r="F6154" s="28" t="s">
        <v>8611</v>
      </c>
      <c r="G6154" s="21" t="str">
        <f>VLOOKUP(E6154,'FILIAIS PETZ'!A:E,5,0)</f>
        <v>PETZ EXTRA RICARDO JAFET</v>
      </c>
      <c r="H6154" s="20" t="str">
        <f>VLOOKUP(E6154,'FILIAIS PETZ'!A:D,4,0)</f>
        <v>RJAF-SP</v>
      </c>
      <c r="I6154" s="46">
        <v>45572</v>
      </c>
      <c r="J6154" s="9">
        <v>1006035</v>
      </c>
      <c r="K6154" s="9"/>
      <c r="L6154" s="29"/>
      <c r="M6154" s="46"/>
      <c r="N6154" s="46"/>
      <c r="O6154" s="46"/>
      <c r="P6154" s="83" t="s">
        <v>4990</v>
      </c>
      <c r="Q6154" s="84">
        <v>3</v>
      </c>
      <c r="R6154" s="84">
        <v>1</v>
      </c>
      <c r="S6154" s="84">
        <v>8</v>
      </c>
      <c r="T6154" s="84" t="s">
        <v>32</v>
      </c>
      <c r="U6154" s="84">
        <v>11002</v>
      </c>
      <c r="V6154" s="84">
        <v>11002</v>
      </c>
      <c r="W6154" s="84" t="s">
        <v>5019</v>
      </c>
      <c r="X6154" s="84" t="s">
        <v>4985</v>
      </c>
      <c r="Y6154" s="84" t="s">
        <v>4980</v>
      </c>
      <c r="Z6154" s="84" t="s">
        <v>4980</v>
      </c>
      <c r="AA6154" s="84" t="s">
        <v>4989</v>
      </c>
      <c r="AB6154" s="84" t="s">
        <v>5007</v>
      </c>
      <c r="AC6154" s="84" t="s">
        <v>12552</v>
      </c>
      <c r="AD6154" s="29"/>
      <c r="AE6154" s="20" t="str">
        <f>VLOOKUP(E6154,'FILIAIS PETZ'!A:Q,17,0)</f>
        <v>SP2</v>
      </c>
      <c r="AF6154" s="20" t="str">
        <f>VLOOKUP(E6154,'FILIAIS PETZ'!A:Q,3,0)</f>
        <v>FELICIO</v>
      </c>
      <c r="AG6154" s="20" t="str">
        <f>VLOOKUP(E6154,'FILIAIS PETZ'!A:Q,2,0)</f>
        <v>R3</v>
      </c>
      <c r="AH6154" s="75">
        <v>980</v>
      </c>
      <c r="AI6154" s="16" t="s">
        <v>5064</v>
      </c>
      <c r="AJ6154" s="43">
        <f>VLOOKUP(E6154,'FILIAIS PETZ'!$A$2:$K$2000,11,0)</f>
        <v>18328118006573</v>
      </c>
      <c r="AK6154" s="44">
        <f t="shared" si="390"/>
        <v>18328118006573</v>
      </c>
    </row>
    <row r="6155" spans="1:37" s="14" customFormat="1" ht="15" customHeight="1" thickBot="1" x14ac:dyDescent="0.25">
      <c r="A6155" s="9"/>
      <c r="B6155" s="18">
        <f>VLOOKUP(C6155,FORNECEDORES!D:E,2,0)</f>
        <v>40460</v>
      </c>
      <c r="C6155" s="19" t="str">
        <f>VLOOKUP(D6155,FORNECEDORES!A:D,4,0)</f>
        <v>30.515.748/0001-98</v>
      </c>
      <c r="D6155" s="13" t="s">
        <v>2732</v>
      </c>
      <c r="E6155" s="20" t="str">
        <f t="shared" si="393"/>
        <v>04 0060</v>
      </c>
      <c r="F6155" s="28" t="s">
        <v>8625</v>
      </c>
      <c r="G6155" s="21" t="str">
        <f>VLOOKUP(E6155,'FILIAIS PETZ'!A:E,5,0)</f>
        <v>PETZ PACAEMBU</v>
      </c>
      <c r="H6155" s="20" t="str">
        <f>VLOOKUP(E6155,'FILIAIS PETZ'!A:D,4,0)</f>
        <v>PCBU-SP</v>
      </c>
      <c r="I6155" s="46">
        <v>45572</v>
      </c>
      <c r="J6155" s="9">
        <v>1006039</v>
      </c>
      <c r="K6155" s="9"/>
      <c r="L6155" s="29"/>
      <c r="M6155" s="46"/>
      <c r="N6155" s="46"/>
      <c r="O6155" s="46"/>
      <c r="P6155" s="83" t="s">
        <v>4990</v>
      </c>
      <c r="Q6155" s="84">
        <v>3</v>
      </c>
      <c r="R6155" s="84">
        <v>1</v>
      </c>
      <c r="S6155" s="84">
        <v>8</v>
      </c>
      <c r="T6155" s="84" t="s">
        <v>32</v>
      </c>
      <c r="U6155" s="84">
        <v>11002</v>
      </c>
      <c r="V6155" s="84">
        <v>11002</v>
      </c>
      <c r="W6155" s="84" t="s">
        <v>5019</v>
      </c>
      <c r="X6155" s="84" t="s">
        <v>4985</v>
      </c>
      <c r="Y6155" s="84" t="s">
        <v>4980</v>
      </c>
      <c r="Z6155" s="84" t="s">
        <v>4980</v>
      </c>
      <c r="AA6155" s="84" t="s">
        <v>4989</v>
      </c>
      <c r="AB6155" s="84" t="s">
        <v>5007</v>
      </c>
      <c r="AC6155" s="84" t="s">
        <v>12552</v>
      </c>
      <c r="AD6155" s="29"/>
      <c r="AE6155" s="20" t="str">
        <f>VLOOKUP(E6155,'FILIAIS PETZ'!A:Q,17,0)</f>
        <v>SP2</v>
      </c>
      <c r="AF6155" s="20" t="str">
        <f>VLOOKUP(E6155,'FILIAIS PETZ'!A:Q,3,0)</f>
        <v>FELICIO</v>
      </c>
      <c r="AG6155" s="20" t="str">
        <f>VLOOKUP(E6155,'FILIAIS PETZ'!A:Q,2,0)</f>
        <v>R3</v>
      </c>
      <c r="AH6155" s="75">
        <v>980</v>
      </c>
      <c r="AI6155" s="16" t="s">
        <v>5064</v>
      </c>
      <c r="AJ6155" s="43">
        <f>VLOOKUP(E6155,'FILIAIS PETZ'!$A$2:$K$2000,11,0)</f>
        <v>18328118006220</v>
      </c>
      <c r="AK6155" s="44">
        <f t="shared" si="390"/>
        <v>18328118006220</v>
      </c>
    </row>
    <row r="6156" spans="1:37" s="14" customFormat="1" ht="15" customHeight="1" thickBot="1" x14ac:dyDescent="0.25">
      <c r="A6156" s="9"/>
      <c r="B6156" s="18">
        <f>VLOOKUP(C6156,FORNECEDORES!D:E,2,0)</f>
        <v>40460</v>
      </c>
      <c r="C6156" s="19" t="str">
        <f>VLOOKUP(D6156,FORNECEDORES!A:D,4,0)</f>
        <v>30.515.748/0001-98</v>
      </c>
      <c r="D6156" s="13" t="s">
        <v>2732</v>
      </c>
      <c r="E6156" s="20" t="str">
        <f t="shared" si="393"/>
        <v>04 0010</v>
      </c>
      <c r="F6156" s="28" t="s">
        <v>8983</v>
      </c>
      <c r="G6156" s="21" t="str">
        <f>VLOOKUP(E6156,'FILIAIS PETZ'!A:E,5,0)</f>
        <v>PETZ SANTA CECILIA</v>
      </c>
      <c r="H6156" s="20" t="str">
        <f>VLOOKUP(E6156,'FILIAIS PETZ'!A:D,4,0)</f>
        <v>STCE-SP</v>
      </c>
      <c r="I6156" s="46">
        <v>45572</v>
      </c>
      <c r="J6156" s="9">
        <v>1006041</v>
      </c>
      <c r="K6156" s="9"/>
      <c r="L6156" s="29"/>
      <c r="M6156" s="46"/>
      <c r="N6156" s="46"/>
      <c r="O6156" s="46"/>
      <c r="P6156" s="83" t="s">
        <v>4990</v>
      </c>
      <c r="Q6156" s="84">
        <v>3</v>
      </c>
      <c r="R6156" s="84">
        <v>1</v>
      </c>
      <c r="S6156" s="84">
        <v>8</v>
      </c>
      <c r="T6156" s="84" t="s">
        <v>32</v>
      </c>
      <c r="U6156" s="84">
        <v>11002</v>
      </c>
      <c r="V6156" s="84">
        <v>11002</v>
      </c>
      <c r="W6156" s="84" t="s">
        <v>5019</v>
      </c>
      <c r="X6156" s="84" t="s">
        <v>4985</v>
      </c>
      <c r="Y6156" s="84" t="s">
        <v>4980</v>
      </c>
      <c r="Z6156" s="84" t="s">
        <v>4980</v>
      </c>
      <c r="AA6156" s="84" t="s">
        <v>4989</v>
      </c>
      <c r="AB6156" s="84" t="s">
        <v>5007</v>
      </c>
      <c r="AC6156" s="84" t="s">
        <v>12552</v>
      </c>
      <c r="AD6156" s="29"/>
      <c r="AE6156" s="20" t="str">
        <f>VLOOKUP(E6156,'FILIAIS PETZ'!A:Q,17,0)</f>
        <v>SP2</v>
      </c>
      <c r="AF6156" s="20" t="str">
        <f>VLOOKUP(E6156,'FILIAIS PETZ'!A:Q,3,0)</f>
        <v>FELICIO</v>
      </c>
      <c r="AG6156" s="20" t="str">
        <f>VLOOKUP(E6156,'FILIAIS PETZ'!A:Q,2,0)</f>
        <v>R3</v>
      </c>
      <c r="AH6156" s="75">
        <v>980</v>
      </c>
      <c r="AI6156" s="16" t="s">
        <v>5064</v>
      </c>
      <c r="AJ6156" s="43">
        <f>VLOOKUP(E6156,'FILIAIS PETZ'!$A$2:$K$2000,11,0)</f>
        <v>18328118001938</v>
      </c>
      <c r="AK6156" s="44">
        <f t="shared" si="390"/>
        <v>18328118001938</v>
      </c>
    </row>
    <row r="6157" spans="1:37" s="14" customFormat="1" ht="15" customHeight="1" thickBot="1" x14ac:dyDescent="0.25">
      <c r="A6157" s="9"/>
      <c r="B6157" s="18">
        <f>VLOOKUP(C6157,FORNECEDORES!D:E,2,0)</f>
        <v>40460</v>
      </c>
      <c r="C6157" s="19" t="str">
        <f>VLOOKUP(D6157,FORNECEDORES!A:D,4,0)</f>
        <v>30.515.748/0001-98</v>
      </c>
      <c r="D6157" s="13" t="s">
        <v>2732</v>
      </c>
      <c r="E6157" s="20" t="str">
        <f t="shared" si="393"/>
        <v>04 0011</v>
      </c>
      <c r="F6157" s="28" t="s">
        <v>8976</v>
      </c>
      <c r="G6157" s="21" t="str">
        <f>VLOOKUP(E6157,'FILIAIS PETZ'!A:E,5,0)</f>
        <v>PETZ AUGUSTA</v>
      </c>
      <c r="H6157" s="20" t="str">
        <f>VLOOKUP(E6157,'FILIAIS PETZ'!A:D,4,0)</f>
        <v>AUGT-SP</v>
      </c>
      <c r="I6157" s="46">
        <v>45572</v>
      </c>
      <c r="J6157" s="9">
        <v>1006042</v>
      </c>
      <c r="K6157" s="9"/>
      <c r="L6157" s="29"/>
      <c r="M6157" s="46"/>
      <c r="N6157" s="46"/>
      <c r="O6157" s="46"/>
      <c r="P6157" s="83" t="s">
        <v>4990</v>
      </c>
      <c r="Q6157" s="84">
        <v>3</v>
      </c>
      <c r="R6157" s="84">
        <v>1</v>
      </c>
      <c r="S6157" s="84">
        <v>8</v>
      </c>
      <c r="T6157" s="84" t="s">
        <v>32</v>
      </c>
      <c r="U6157" s="84">
        <v>11002</v>
      </c>
      <c r="V6157" s="84">
        <v>11002</v>
      </c>
      <c r="W6157" s="84" t="s">
        <v>5019</v>
      </c>
      <c r="X6157" s="84" t="s">
        <v>4985</v>
      </c>
      <c r="Y6157" s="84" t="s">
        <v>4980</v>
      </c>
      <c r="Z6157" s="84" t="s">
        <v>4980</v>
      </c>
      <c r="AA6157" s="84" t="s">
        <v>4989</v>
      </c>
      <c r="AB6157" s="84" t="s">
        <v>5007</v>
      </c>
      <c r="AC6157" s="84" t="s">
        <v>12552</v>
      </c>
      <c r="AD6157" s="29"/>
      <c r="AE6157" s="20" t="str">
        <f>VLOOKUP(E6157,'FILIAIS PETZ'!A:Q,17,0)</f>
        <v>SP2</v>
      </c>
      <c r="AF6157" s="20" t="str">
        <f>VLOOKUP(E6157,'FILIAIS PETZ'!A:Q,3,0)</f>
        <v>FELICIO</v>
      </c>
      <c r="AG6157" s="20" t="str">
        <f>VLOOKUP(E6157,'FILIAIS PETZ'!A:Q,2,0)</f>
        <v>R3</v>
      </c>
      <c r="AH6157" s="75">
        <v>980</v>
      </c>
      <c r="AI6157" s="16" t="s">
        <v>5064</v>
      </c>
      <c r="AJ6157" s="43">
        <f>VLOOKUP(E6157,'FILIAIS PETZ'!$A$2:$K$2000,11,0)</f>
        <v>18328118001776</v>
      </c>
      <c r="AK6157" s="44">
        <f t="shared" si="390"/>
        <v>18328118001776</v>
      </c>
    </row>
    <row r="6158" spans="1:37" s="14" customFormat="1" ht="15" customHeight="1" thickBot="1" x14ac:dyDescent="0.25">
      <c r="A6158" s="9"/>
      <c r="B6158" s="18">
        <f>VLOOKUP(C6158,FORNECEDORES!D:E,2,0)</f>
        <v>40460</v>
      </c>
      <c r="C6158" s="19" t="str">
        <f>VLOOKUP(D6158,FORNECEDORES!A:D,4,0)</f>
        <v>30.515.748/0001-98</v>
      </c>
      <c r="D6158" s="13" t="s">
        <v>2732</v>
      </c>
      <c r="E6158" s="20" t="str">
        <f t="shared" si="393"/>
        <v>04 0019</v>
      </c>
      <c r="F6158" s="28" t="s">
        <v>8977</v>
      </c>
      <c r="G6158" s="21" t="str">
        <f>VLOOKUP(E6158,'FILIAIS PETZ'!A:E,5,0)</f>
        <v>PETZ BUTANTA</v>
      </c>
      <c r="H6158" s="20" t="str">
        <f>VLOOKUP(E6158,'FILIAIS PETZ'!A:D,4,0)</f>
        <v>BTTA-SP</v>
      </c>
      <c r="I6158" s="46">
        <v>45572</v>
      </c>
      <c r="J6158" s="9">
        <v>1006043</v>
      </c>
      <c r="K6158" s="9"/>
      <c r="L6158" s="29"/>
      <c r="M6158" s="46"/>
      <c r="N6158" s="46"/>
      <c r="O6158" s="46"/>
      <c r="P6158" s="83" t="s">
        <v>4990</v>
      </c>
      <c r="Q6158" s="84">
        <v>3</v>
      </c>
      <c r="R6158" s="84">
        <v>1</v>
      </c>
      <c r="S6158" s="84">
        <v>8</v>
      </c>
      <c r="T6158" s="84" t="s">
        <v>32</v>
      </c>
      <c r="U6158" s="84">
        <v>11002</v>
      </c>
      <c r="V6158" s="84">
        <v>11002</v>
      </c>
      <c r="W6158" s="84" t="s">
        <v>5019</v>
      </c>
      <c r="X6158" s="84" t="s">
        <v>4985</v>
      </c>
      <c r="Y6158" s="84" t="s">
        <v>4980</v>
      </c>
      <c r="Z6158" s="84" t="s">
        <v>4980</v>
      </c>
      <c r="AA6158" s="84" t="s">
        <v>4989</v>
      </c>
      <c r="AB6158" s="84" t="s">
        <v>5007</v>
      </c>
      <c r="AC6158" s="84" t="s">
        <v>12552</v>
      </c>
      <c r="AD6158" s="29"/>
      <c r="AE6158" s="20" t="str">
        <f>VLOOKUP(E6158,'FILIAIS PETZ'!A:Q,17,0)</f>
        <v>SP2</v>
      </c>
      <c r="AF6158" s="20" t="str">
        <f>VLOOKUP(E6158,'FILIAIS PETZ'!A:Q,3,0)</f>
        <v>FELICIO</v>
      </c>
      <c r="AG6158" s="20" t="str">
        <f>VLOOKUP(E6158,'FILIAIS PETZ'!A:Q,2,0)</f>
        <v>R3</v>
      </c>
      <c r="AH6158" s="75">
        <v>980</v>
      </c>
      <c r="AI6158" s="16" t="s">
        <v>5064</v>
      </c>
      <c r="AJ6158" s="43">
        <f>VLOOKUP(E6158,'FILIAIS PETZ'!$A$2:$K$2000,11,0)</f>
        <v>18328118000885</v>
      </c>
      <c r="AK6158" s="44">
        <f t="shared" si="390"/>
        <v>18328118000885</v>
      </c>
    </row>
    <row r="6159" spans="1:37" s="14" customFormat="1" ht="15" customHeight="1" thickBot="1" x14ac:dyDescent="0.25">
      <c r="A6159" s="9"/>
      <c r="B6159" s="18">
        <f>VLOOKUP(C6159,FORNECEDORES!D:E,2,0)</f>
        <v>40460</v>
      </c>
      <c r="C6159" s="19" t="str">
        <f>VLOOKUP(D6159,FORNECEDORES!A:D,4,0)</f>
        <v>30.515.748/0001-98</v>
      </c>
      <c r="D6159" s="13" t="s">
        <v>2732</v>
      </c>
      <c r="E6159" s="20" t="str">
        <f t="shared" si="393"/>
        <v>04 0208</v>
      </c>
      <c r="F6159" s="28" t="s">
        <v>8975</v>
      </c>
      <c r="G6159" s="21" t="str">
        <f>VLOOKUP(E6159,'FILIAIS PETZ'!A:E,5,0)</f>
        <v>PETZ AVENIDA ANGELICA</v>
      </c>
      <c r="H6159" s="20" t="str">
        <f>VLOOKUP(E6159,'FILIAIS PETZ'!A:D,4,0)</f>
        <v>ANGL-SP</v>
      </c>
      <c r="I6159" s="46">
        <v>45572</v>
      </c>
      <c r="J6159" s="9">
        <v>1006045</v>
      </c>
      <c r="K6159" s="9"/>
      <c r="L6159" s="29"/>
      <c r="M6159" s="46"/>
      <c r="N6159" s="46"/>
      <c r="O6159" s="46"/>
      <c r="P6159" s="83" t="s">
        <v>4990</v>
      </c>
      <c r="Q6159" s="84">
        <v>3</v>
      </c>
      <c r="R6159" s="84">
        <v>1</v>
      </c>
      <c r="S6159" s="84">
        <v>8</v>
      </c>
      <c r="T6159" s="84" t="s">
        <v>32</v>
      </c>
      <c r="U6159" s="84">
        <v>11002</v>
      </c>
      <c r="V6159" s="84">
        <v>11002</v>
      </c>
      <c r="W6159" s="84" t="s">
        <v>5019</v>
      </c>
      <c r="X6159" s="84" t="s">
        <v>4985</v>
      </c>
      <c r="Y6159" s="84" t="s">
        <v>4980</v>
      </c>
      <c r="Z6159" s="84" t="s">
        <v>4980</v>
      </c>
      <c r="AA6159" s="84" t="s">
        <v>4989</v>
      </c>
      <c r="AB6159" s="84" t="s">
        <v>5007</v>
      </c>
      <c r="AC6159" s="84" t="s">
        <v>12552</v>
      </c>
      <c r="AD6159" s="29"/>
      <c r="AE6159" s="20" t="str">
        <f>VLOOKUP(E6159,'FILIAIS PETZ'!A:Q,17,0)</f>
        <v>SP2</v>
      </c>
      <c r="AF6159" s="20" t="str">
        <f>VLOOKUP(E6159,'FILIAIS PETZ'!A:Q,3,0)</f>
        <v>FELICIO</v>
      </c>
      <c r="AG6159" s="20" t="str">
        <f>VLOOKUP(E6159,'FILIAIS PETZ'!A:Q,2,0)</f>
        <v>R3</v>
      </c>
      <c r="AH6159" s="75">
        <v>980</v>
      </c>
      <c r="AI6159" s="16" t="s">
        <v>5064</v>
      </c>
      <c r="AJ6159" s="43">
        <f>VLOOKUP(E6159,'FILIAIS PETZ'!$A$2:$K$2000,11,0)</f>
        <v>18328118019551</v>
      </c>
      <c r="AK6159" s="44">
        <f t="shared" si="390"/>
        <v>18328118019551</v>
      </c>
    </row>
    <row r="6160" spans="1:37" s="14" customFormat="1" ht="15" customHeight="1" thickBot="1" x14ac:dyDescent="0.25">
      <c r="A6160" s="9"/>
      <c r="B6160" s="18">
        <f>VLOOKUP(C6160,FORNECEDORES!D:E,2,0)</f>
        <v>40460</v>
      </c>
      <c r="C6160" s="19" t="str">
        <f>VLOOKUP(D6160,FORNECEDORES!A:D,4,0)</f>
        <v>30.515.748/0001-98</v>
      </c>
      <c r="D6160" s="13" t="s">
        <v>2732</v>
      </c>
      <c r="E6160" s="20" t="str">
        <f t="shared" si="393"/>
        <v>04 0046</v>
      </c>
      <c r="F6160" s="28" t="s">
        <v>8978</v>
      </c>
      <c r="G6160" s="21" t="str">
        <f>VLOOKUP(E6160,'FILIAIS PETZ'!A:E,5,0)</f>
        <v>PETZ CIDADE JARDIM</v>
      </c>
      <c r="H6160" s="20" t="str">
        <f>VLOOKUP(E6160,'FILIAIS PETZ'!A:D,4,0)</f>
        <v>CDJD-SP</v>
      </c>
      <c r="I6160" s="46">
        <v>45572</v>
      </c>
      <c r="J6160" s="9">
        <v>1006046</v>
      </c>
      <c r="K6160" s="9"/>
      <c r="L6160" s="29"/>
      <c r="M6160" s="46"/>
      <c r="N6160" s="46"/>
      <c r="O6160" s="46"/>
      <c r="P6160" s="83" t="s">
        <v>4990</v>
      </c>
      <c r="Q6160" s="84">
        <v>3</v>
      </c>
      <c r="R6160" s="84">
        <v>1</v>
      </c>
      <c r="S6160" s="84">
        <v>8</v>
      </c>
      <c r="T6160" s="84" t="s">
        <v>32</v>
      </c>
      <c r="U6160" s="84">
        <v>11002</v>
      </c>
      <c r="V6160" s="84">
        <v>11002</v>
      </c>
      <c r="W6160" s="84" t="s">
        <v>5019</v>
      </c>
      <c r="X6160" s="84" t="s">
        <v>4985</v>
      </c>
      <c r="Y6160" s="84" t="s">
        <v>4980</v>
      </c>
      <c r="Z6160" s="84" t="s">
        <v>4980</v>
      </c>
      <c r="AA6160" s="84" t="s">
        <v>4989</v>
      </c>
      <c r="AB6160" s="84" t="s">
        <v>5007</v>
      </c>
      <c r="AC6160" s="84" t="s">
        <v>12552</v>
      </c>
      <c r="AD6160" s="29"/>
      <c r="AE6160" s="20" t="str">
        <f>VLOOKUP(E6160,'FILIAIS PETZ'!A:Q,17,0)</f>
        <v>SP2</v>
      </c>
      <c r="AF6160" s="20" t="str">
        <f>VLOOKUP(E6160,'FILIAIS PETZ'!A:Q,3,0)</f>
        <v>FELICIO</v>
      </c>
      <c r="AG6160" s="20" t="str">
        <f>VLOOKUP(E6160,'FILIAIS PETZ'!A:Q,2,0)</f>
        <v>R3</v>
      </c>
      <c r="AH6160" s="75">
        <v>980</v>
      </c>
      <c r="AI6160" s="16" t="s">
        <v>5064</v>
      </c>
      <c r="AJ6160" s="43">
        <f>VLOOKUP(E6160,'FILIAIS PETZ'!$A$2:$K$2000,11,0)</f>
        <v>18328118004520</v>
      </c>
      <c r="AK6160" s="44">
        <f t="shared" si="390"/>
        <v>18328118004520</v>
      </c>
    </row>
    <row r="6161" spans="1:37" s="14" customFormat="1" ht="15" customHeight="1" thickBot="1" x14ac:dyDescent="0.25">
      <c r="A6161" s="9"/>
      <c r="B6161" s="18">
        <f>VLOOKUP(C6161,FORNECEDORES!D:E,2,0)</f>
        <v>40460</v>
      </c>
      <c r="C6161" s="19" t="str">
        <f>VLOOKUP(D6161,FORNECEDORES!A:D,4,0)</f>
        <v>30.515.748/0001-98</v>
      </c>
      <c r="D6161" s="13" t="s">
        <v>2732</v>
      </c>
      <c r="E6161" s="20" t="str">
        <f t="shared" si="393"/>
        <v>04 0151</v>
      </c>
      <c r="F6161" s="28" t="s">
        <v>8979</v>
      </c>
      <c r="G6161" s="21" t="str">
        <f>VLOOKUP(E6161,'FILIAIS PETZ'!A:E,5,0)</f>
        <v>PETZ VILA MARIANA</v>
      </c>
      <c r="H6161" s="20" t="str">
        <f>VLOOKUP(E6161,'FILIAIS PETZ'!A:D,4,0)</f>
        <v>VLMA-SP</v>
      </c>
      <c r="I6161" s="46">
        <v>45572</v>
      </c>
      <c r="J6161" s="9">
        <v>1006048</v>
      </c>
      <c r="K6161" s="9"/>
      <c r="L6161" s="29"/>
      <c r="M6161" s="46"/>
      <c r="N6161" s="46"/>
      <c r="O6161" s="46"/>
      <c r="P6161" s="83" t="s">
        <v>4990</v>
      </c>
      <c r="Q6161" s="84">
        <v>3</v>
      </c>
      <c r="R6161" s="84">
        <v>1</v>
      </c>
      <c r="S6161" s="84">
        <v>8</v>
      </c>
      <c r="T6161" s="84" t="s">
        <v>32</v>
      </c>
      <c r="U6161" s="84">
        <v>11002</v>
      </c>
      <c r="V6161" s="84">
        <v>11002</v>
      </c>
      <c r="W6161" s="84" t="s">
        <v>5019</v>
      </c>
      <c r="X6161" s="84" t="s">
        <v>4985</v>
      </c>
      <c r="Y6161" s="84" t="s">
        <v>4980</v>
      </c>
      <c r="Z6161" s="84" t="s">
        <v>4980</v>
      </c>
      <c r="AA6161" s="84" t="s">
        <v>4989</v>
      </c>
      <c r="AB6161" s="84" t="s">
        <v>5007</v>
      </c>
      <c r="AC6161" s="84" t="s">
        <v>12552</v>
      </c>
      <c r="AD6161" s="29"/>
      <c r="AE6161" s="20" t="str">
        <f>VLOOKUP(E6161,'FILIAIS PETZ'!A:Q,17,0)</f>
        <v>SP2</v>
      </c>
      <c r="AF6161" s="20" t="str">
        <f>VLOOKUP(E6161,'FILIAIS PETZ'!A:Q,3,0)</f>
        <v>FELICIO</v>
      </c>
      <c r="AG6161" s="20" t="str">
        <f>VLOOKUP(E6161,'FILIAIS PETZ'!A:Q,2,0)</f>
        <v>R3</v>
      </c>
      <c r="AH6161" s="75">
        <v>980</v>
      </c>
      <c r="AI6161" s="16" t="s">
        <v>5064</v>
      </c>
      <c r="AJ6161" s="43">
        <f>VLOOKUP(E6161,'FILIAIS PETZ'!$A$2:$K$2000,11,0)</f>
        <v>18328118014835</v>
      </c>
      <c r="AK6161" s="44">
        <f t="shared" si="390"/>
        <v>18328118014835</v>
      </c>
    </row>
    <row r="6162" spans="1:37" s="14" customFormat="1" ht="15" customHeight="1" thickBot="1" x14ac:dyDescent="0.25">
      <c r="A6162" s="9"/>
      <c r="B6162" s="18">
        <f>VLOOKUP(C6162,FORNECEDORES!D:E,2,0)</f>
        <v>40460</v>
      </c>
      <c r="C6162" s="19" t="str">
        <f>VLOOKUP(D6162,FORNECEDORES!A:D,4,0)</f>
        <v>30.515.748/0001-98</v>
      </c>
      <c r="D6162" s="13" t="s">
        <v>2732</v>
      </c>
      <c r="E6162" s="20" t="str">
        <f t="shared" si="393"/>
        <v>04 0059</v>
      </c>
      <c r="F6162" s="28" t="s">
        <v>8714</v>
      </c>
      <c r="G6162" s="21" t="str">
        <f>VLOOKUP(E6162,'FILIAIS PETZ'!A:E,5,0)</f>
        <v>PETZ POMPÉIA</v>
      </c>
      <c r="H6162" s="20" t="str">
        <f>VLOOKUP(E6162,'FILIAIS PETZ'!A:D,4,0)</f>
        <v>POMP-SP</v>
      </c>
      <c r="I6162" s="46">
        <v>45572</v>
      </c>
      <c r="J6162" s="9">
        <v>1006050</v>
      </c>
      <c r="K6162" s="9"/>
      <c r="L6162" s="29"/>
      <c r="M6162" s="46"/>
      <c r="N6162" s="46"/>
      <c r="O6162" s="46"/>
      <c r="P6162" s="83" t="s">
        <v>4990</v>
      </c>
      <c r="Q6162" s="84">
        <v>3</v>
      </c>
      <c r="R6162" s="84">
        <v>1</v>
      </c>
      <c r="S6162" s="84">
        <v>8</v>
      </c>
      <c r="T6162" s="84" t="s">
        <v>32</v>
      </c>
      <c r="U6162" s="84">
        <v>11002</v>
      </c>
      <c r="V6162" s="84">
        <v>11002</v>
      </c>
      <c r="W6162" s="84" t="s">
        <v>5019</v>
      </c>
      <c r="X6162" s="84" t="s">
        <v>4985</v>
      </c>
      <c r="Y6162" s="84" t="s">
        <v>4980</v>
      </c>
      <c r="Z6162" s="84" t="s">
        <v>4980</v>
      </c>
      <c r="AA6162" s="84" t="s">
        <v>4989</v>
      </c>
      <c r="AB6162" s="84" t="s">
        <v>5007</v>
      </c>
      <c r="AC6162" s="84" t="s">
        <v>12552</v>
      </c>
      <c r="AD6162" s="29"/>
      <c r="AE6162" s="20" t="str">
        <f>VLOOKUP(E6162,'FILIAIS PETZ'!A:Q,17,0)</f>
        <v>SP2</v>
      </c>
      <c r="AF6162" s="20" t="str">
        <f>VLOOKUP(E6162,'FILIAIS PETZ'!A:Q,3,0)</f>
        <v>FELICIO</v>
      </c>
      <c r="AG6162" s="20" t="str">
        <f>VLOOKUP(E6162,'FILIAIS PETZ'!A:Q,2,0)</f>
        <v>R3</v>
      </c>
      <c r="AH6162" s="75">
        <v>980</v>
      </c>
      <c r="AI6162" s="16" t="s">
        <v>5064</v>
      </c>
      <c r="AJ6162" s="43">
        <f>VLOOKUP(E6162,'FILIAIS PETZ'!$A$2:$K$2000,11,0)</f>
        <v>18328118005763</v>
      </c>
      <c r="AK6162" s="44">
        <f t="shared" si="390"/>
        <v>18328118005763</v>
      </c>
    </row>
    <row r="6163" spans="1:37" s="14" customFormat="1" ht="15" customHeight="1" thickBot="1" x14ac:dyDescent="0.25">
      <c r="A6163" s="9"/>
      <c r="B6163" s="18">
        <f>VLOOKUP(C6163,FORNECEDORES!D:E,2,0)</f>
        <v>40460</v>
      </c>
      <c r="C6163" s="19" t="str">
        <f>VLOOKUP(D6163,FORNECEDORES!A:D,4,0)</f>
        <v>30.515.748/0001-98</v>
      </c>
      <c r="D6163" s="13" t="s">
        <v>2732</v>
      </c>
      <c r="E6163" s="20" t="str">
        <f t="shared" ref="E6163:E6180" si="394">CONCATENATE("04 ",F6163)</f>
        <v>04 0177</v>
      </c>
      <c r="F6163" s="28" t="s">
        <v>8982</v>
      </c>
      <c r="G6163" s="21" t="str">
        <f>VLOOKUP(E6163,'FILIAIS PETZ'!A:E,5,0)</f>
        <v>PETZ TEODORO SAMPAIO</v>
      </c>
      <c r="H6163" s="20" t="str">
        <f>VLOOKUP(E6163,'FILIAIS PETZ'!A:D,4,0)</f>
        <v>TEOD-SP</v>
      </c>
      <c r="I6163" s="46">
        <v>45572</v>
      </c>
      <c r="J6163" s="9">
        <v>1006051</v>
      </c>
      <c r="K6163" s="9"/>
      <c r="L6163" s="29"/>
      <c r="M6163" s="46"/>
      <c r="N6163" s="46"/>
      <c r="O6163" s="46"/>
      <c r="P6163" s="83" t="s">
        <v>4990</v>
      </c>
      <c r="Q6163" s="84">
        <v>3</v>
      </c>
      <c r="R6163" s="84">
        <v>1</v>
      </c>
      <c r="S6163" s="84">
        <v>8</v>
      </c>
      <c r="T6163" s="84" t="s">
        <v>32</v>
      </c>
      <c r="U6163" s="84">
        <v>11002</v>
      </c>
      <c r="V6163" s="84">
        <v>11002</v>
      </c>
      <c r="W6163" s="84" t="s">
        <v>5019</v>
      </c>
      <c r="X6163" s="84" t="s">
        <v>4985</v>
      </c>
      <c r="Y6163" s="84" t="s">
        <v>4980</v>
      </c>
      <c r="Z6163" s="84" t="s">
        <v>4980</v>
      </c>
      <c r="AA6163" s="84" t="s">
        <v>4989</v>
      </c>
      <c r="AB6163" s="84" t="s">
        <v>5007</v>
      </c>
      <c r="AC6163" s="84" t="s">
        <v>12552</v>
      </c>
      <c r="AD6163" s="29"/>
      <c r="AE6163" s="20" t="str">
        <f>VLOOKUP(E6163,'FILIAIS PETZ'!A:Q,17,0)</f>
        <v>SP2</v>
      </c>
      <c r="AF6163" s="20" t="str">
        <f>VLOOKUP(E6163,'FILIAIS PETZ'!A:Q,3,0)</f>
        <v>FELICIO</v>
      </c>
      <c r="AG6163" s="20" t="str">
        <f>VLOOKUP(E6163,'FILIAIS PETZ'!A:Q,2,0)</f>
        <v>R3</v>
      </c>
      <c r="AH6163" s="75">
        <v>980</v>
      </c>
      <c r="AI6163" s="16" t="s">
        <v>5064</v>
      </c>
      <c r="AJ6163" s="43">
        <f>VLOOKUP(E6163,'FILIAIS PETZ'!$A$2:$K$2000,11,0)</f>
        <v>18328118016455</v>
      </c>
      <c r="AK6163" s="44">
        <f t="shared" si="390"/>
        <v>18328118016455</v>
      </c>
    </row>
    <row r="6164" spans="1:37" s="14" customFormat="1" ht="15" customHeight="1" thickBot="1" x14ac:dyDescent="0.25">
      <c r="A6164" s="9"/>
      <c r="B6164" s="18">
        <f>VLOOKUP(C6164,FORNECEDORES!D:E,2,0)</f>
        <v>40460</v>
      </c>
      <c r="C6164" s="19" t="str">
        <f>VLOOKUP(D6164,FORNECEDORES!A:D,4,0)</f>
        <v>30.515.748/0001-98</v>
      </c>
      <c r="D6164" s="13" t="s">
        <v>2732</v>
      </c>
      <c r="E6164" s="20" t="str">
        <f t="shared" si="394"/>
        <v>04 0256</v>
      </c>
      <c r="F6164" s="28" t="s">
        <v>9144</v>
      </c>
      <c r="G6164" s="21" t="str">
        <f>VLOOKUP(E6164,'FILIAIS PETZ'!A:E,5,0)</f>
        <v>PETZ ACLIMAÇÃO</v>
      </c>
      <c r="H6164" s="20" t="str">
        <f>VLOOKUP(E6164,'FILIAIS PETZ'!A:D,4,0)</f>
        <v>ACLM-SP</v>
      </c>
      <c r="I6164" s="46">
        <v>45572</v>
      </c>
      <c r="J6164" s="9">
        <v>1006053</v>
      </c>
      <c r="K6164" s="9"/>
      <c r="L6164" s="29"/>
      <c r="M6164" s="46"/>
      <c r="N6164" s="46"/>
      <c r="O6164" s="46"/>
      <c r="P6164" s="83" t="s">
        <v>4990</v>
      </c>
      <c r="Q6164" s="84">
        <v>3</v>
      </c>
      <c r="R6164" s="84">
        <v>1</v>
      </c>
      <c r="S6164" s="84">
        <v>8</v>
      </c>
      <c r="T6164" s="84" t="s">
        <v>32</v>
      </c>
      <c r="U6164" s="84">
        <v>11002</v>
      </c>
      <c r="V6164" s="84">
        <v>11002</v>
      </c>
      <c r="W6164" s="84" t="s">
        <v>5019</v>
      </c>
      <c r="X6164" s="84" t="s">
        <v>4985</v>
      </c>
      <c r="Y6164" s="84" t="s">
        <v>4980</v>
      </c>
      <c r="Z6164" s="84" t="s">
        <v>4980</v>
      </c>
      <c r="AA6164" s="84" t="s">
        <v>4989</v>
      </c>
      <c r="AB6164" s="84" t="s">
        <v>5007</v>
      </c>
      <c r="AC6164" s="84" t="s">
        <v>12552</v>
      </c>
      <c r="AD6164" s="29"/>
      <c r="AE6164" s="20" t="str">
        <f>VLOOKUP(E6164,'FILIAIS PETZ'!A:Q,17,0)</f>
        <v>SP2</v>
      </c>
      <c r="AF6164" s="20" t="str">
        <f>VLOOKUP(E6164,'FILIAIS PETZ'!A:Q,3,0)</f>
        <v>FELICIO</v>
      </c>
      <c r="AG6164" s="20" t="str">
        <f>VLOOKUP(E6164,'FILIAIS PETZ'!A:Q,2,0)</f>
        <v>R3</v>
      </c>
      <c r="AH6164" s="75">
        <v>980</v>
      </c>
      <c r="AI6164" s="16" t="s">
        <v>5064</v>
      </c>
      <c r="AJ6164" s="43" t="str">
        <f>VLOOKUP(E6164,'FILIAIS PETZ'!$A$2:$K$2000,11,0)</f>
        <v>18.328.118/0243-93</v>
      </c>
      <c r="AK6164" s="44" t="str">
        <f t="shared" si="390"/>
        <v>18.328.118/0243-93</v>
      </c>
    </row>
    <row r="6165" spans="1:37" s="14" customFormat="1" ht="15" customHeight="1" thickBot="1" x14ac:dyDescent="0.25">
      <c r="A6165" s="9"/>
      <c r="B6165" s="18">
        <f>VLOOKUP(C6165,FORNECEDORES!D:E,2,0)</f>
        <v>40460</v>
      </c>
      <c r="C6165" s="19" t="str">
        <f>VLOOKUP(D6165,FORNECEDORES!A:D,4,0)</f>
        <v>30.515.748/0001-98</v>
      </c>
      <c r="D6165" s="13" t="s">
        <v>2732</v>
      </c>
      <c r="E6165" s="20" t="str">
        <f t="shared" si="394"/>
        <v>04 0271</v>
      </c>
      <c r="F6165" s="28" t="s">
        <v>9568</v>
      </c>
      <c r="G6165" s="21" t="str">
        <f>VLOOKUP(E6165,'FILIAIS PETZ'!A:E,5,0)</f>
        <v>PETZ ALAMEDA SANTOS</v>
      </c>
      <c r="H6165" s="20" t="str">
        <f>VLOOKUP(E6165,'FILIAIS PETZ'!A:D,4,0)</f>
        <v>ASTS-SP</v>
      </c>
      <c r="I6165" s="46">
        <v>45572</v>
      </c>
      <c r="J6165" s="9">
        <v>1006054</v>
      </c>
      <c r="K6165" s="9"/>
      <c r="L6165" s="29"/>
      <c r="M6165" s="46"/>
      <c r="N6165" s="46"/>
      <c r="O6165" s="46"/>
      <c r="P6165" s="83" t="s">
        <v>4990</v>
      </c>
      <c r="Q6165" s="84">
        <v>3</v>
      </c>
      <c r="R6165" s="84">
        <v>1</v>
      </c>
      <c r="S6165" s="84">
        <v>8</v>
      </c>
      <c r="T6165" s="84" t="s">
        <v>32</v>
      </c>
      <c r="U6165" s="84">
        <v>11002</v>
      </c>
      <c r="V6165" s="84">
        <v>11002</v>
      </c>
      <c r="W6165" s="84" t="s">
        <v>5019</v>
      </c>
      <c r="X6165" s="84" t="s">
        <v>4985</v>
      </c>
      <c r="Y6165" s="84" t="s">
        <v>4980</v>
      </c>
      <c r="Z6165" s="84" t="s">
        <v>4980</v>
      </c>
      <c r="AA6165" s="84" t="s">
        <v>4989</v>
      </c>
      <c r="AB6165" s="84" t="s">
        <v>5007</v>
      </c>
      <c r="AC6165" s="84" t="s">
        <v>12552</v>
      </c>
      <c r="AD6165" s="29"/>
      <c r="AE6165" s="20" t="str">
        <f>VLOOKUP(E6165,'FILIAIS PETZ'!A:Q,17,0)</f>
        <v>SP2</v>
      </c>
      <c r="AF6165" s="20" t="str">
        <f>VLOOKUP(E6165,'FILIAIS PETZ'!A:Q,3,0)</f>
        <v>FELICIO</v>
      </c>
      <c r="AG6165" s="20" t="str">
        <f>VLOOKUP(E6165,'FILIAIS PETZ'!A:Q,2,0)</f>
        <v>R3</v>
      </c>
      <c r="AH6165" s="75">
        <v>980</v>
      </c>
      <c r="AI6165" s="16" t="s">
        <v>13781</v>
      </c>
      <c r="AJ6165" s="43" t="str">
        <f>VLOOKUP(E6165,'FILIAIS PETZ'!$A$2:$K$2000,11,0)</f>
        <v>18.328.118/0269-22</v>
      </c>
      <c r="AK6165" s="44" t="str">
        <f t="shared" si="390"/>
        <v>18.328.118/0269-22</v>
      </c>
    </row>
    <row r="6166" spans="1:37" s="14" customFormat="1" ht="15" customHeight="1" thickBot="1" x14ac:dyDescent="0.25">
      <c r="A6166" s="9"/>
      <c r="B6166" s="18">
        <f>VLOOKUP(C6166,FORNECEDORES!D:E,2,0)</f>
        <v>40460</v>
      </c>
      <c r="C6166" s="19" t="str">
        <f>VLOOKUP(D6166,FORNECEDORES!A:D,4,0)</f>
        <v>30.515.748/0001-98</v>
      </c>
      <c r="D6166" s="13" t="s">
        <v>2732</v>
      </c>
      <c r="E6166" s="20" t="str">
        <f t="shared" si="394"/>
        <v>04 0271</v>
      </c>
      <c r="F6166" s="28" t="s">
        <v>9568</v>
      </c>
      <c r="G6166" s="21" t="str">
        <f>VLOOKUP(E6166,'FILIAIS PETZ'!A:E,5,0)</f>
        <v>PETZ ALAMEDA SANTOS</v>
      </c>
      <c r="H6166" s="20" t="str">
        <f>VLOOKUP(E6166,'FILIAIS PETZ'!A:D,4,0)</f>
        <v>ASTS-SP</v>
      </c>
      <c r="I6166" s="46">
        <v>45572</v>
      </c>
      <c r="J6166" s="9">
        <v>1006055</v>
      </c>
      <c r="K6166" s="9"/>
      <c r="L6166" s="29"/>
      <c r="M6166" s="46"/>
      <c r="N6166" s="46"/>
      <c r="O6166" s="46"/>
      <c r="P6166" s="83" t="s">
        <v>4990</v>
      </c>
      <c r="Q6166" s="84">
        <v>3</v>
      </c>
      <c r="R6166" s="84">
        <v>1</v>
      </c>
      <c r="S6166" s="84">
        <v>8</v>
      </c>
      <c r="T6166" s="84" t="s">
        <v>32</v>
      </c>
      <c r="U6166" s="84">
        <v>11002</v>
      </c>
      <c r="V6166" s="84">
        <v>11002</v>
      </c>
      <c r="W6166" s="84" t="s">
        <v>4984</v>
      </c>
      <c r="X6166" s="84" t="s">
        <v>4992</v>
      </c>
      <c r="Y6166" s="84" t="s">
        <v>4980</v>
      </c>
      <c r="Z6166" s="84" t="s">
        <v>4980</v>
      </c>
      <c r="AA6166" s="84" t="s">
        <v>4992</v>
      </c>
      <c r="AB6166" s="84" t="s">
        <v>5007</v>
      </c>
      <c r="AC6166" s="84" t="s">
        <v>12552</v>
      </c>
      <c r="AD6166" s="29"/>
      <c r="AE6166" s="20" t="str">
        <f>VLOOKUP(E6166,'FILIAIS PETZ'!A:Q,17,0)</f>
        <v>SP2</v>
      </c>
      <c r="AF6166" s="20" t="str">
        <f>VLOOKUP(E6166,'FILIAIS PETZ'!A:Q,3,0)</f>
        <v>FELICIO</v>
      </c>
      <c r="AG6166" s="20" t="str">
        <f>VLOOKUP(E6166,'FILIAIS PETZ'!A:Q,2,0)</f>
        <v>R3</v>
      </c>
      <c r="AH6166" s="75">
        <v>900</v>
      </c>
      <c r="AI6166" s="16" t="s">
        <v>13782</v>
      </c>
      <c r="AJ6166" s="43" t="str">
        <f>VLOOKUP(E6166,'FILIAIS PETZ'!$A$2:$K$2000,11,0)</f>
        <v>18.328.118/0269-22</v>
      </c>
      <c r="AK6166" s="44" t="str">
        <f t="shared" si="390"/>
        <v>18.328.118/0269-22</v>
      </c>
    </row>
    <row r="6167" spans="1:37" s="14" customFormat="1" ht="15" customHeight="1" thickBot="1" x14ac:dyDescent="0.25">
      <c r="A6167" s="9"/>
      <c r="B6167" s="18">
        <f>VLOOKUP(C6167,FORNECEDORES!D:E,2,0)</f>
        <v>40460</v>
      </c>
      <c r="C6167" s="19" t="str">
        <f>VLOOKUP(D6167,FORNECEDORES!A:D,4,0)</f>
        <v>30.515.748/0001-98</v>
      </c>
      <c r="D6167" s="13" t="s">
        <v>2732</v>
      </c>
      <c r="E6167" s="20" t="str">
        <f t="shared" si="394"/>
        <v>04 0208</v>
      </c>
      <c r="F6167" s="28" t="s">
        <v>8975</v>
      </c>
      <c r="G6167" s="21" t="str">
        <f>VLOOKUP(E6167,'FILIAIS PETZ'!A:E,5,0)</f>
        <v>PETZ AVENIDA ANGELICA</v>
      </c>
      <c r="H6167" s="20" t="str">
        <f>VLOOKUP(E6167,'FILIAIS PETZ'!A:D,4,0)</f>
        <v>ANGL-SP</v>
      </c>
      <c r="I6167" s="46">
        <v>45572</v>
      </c>
      <c r="J6167" s="9">
        <v>1006057</v>
      </c>
      <c r="K6167" s="9"/>
      <c r="L6167" s="29"/>
      <c r="M6167" s="46"/>
      <c r="N6167" s="46"/>
      <c r="O6167" s="46"/>
      <c r="P6167" s="83" t="s">
        <v>4990</v>
      </c>
      <c r="Q6167" s="84" t="s">
        <v>5029</v>
      </c>
      <c r="R6167" s="84" t="s">
        <v>4991</v>
      </c>
      <c r="S6167" s="84" t="s">
        <v>5052</v>
      </c>
      <c r="T6167" s="84" t="s">
        <v>32</v>
      </c>
      <c r="U6167" s="84" t="s">
        <v>5048</v>
      </c>
      <c r="V6167" s="84" t="s">
        <v>5048</v>
      </c>
      <c r="W6167" s="84" t="s">
        <v>5019</v>
      </c>
      <c r="X6167" s="84" t="s">
        <v>4992</v>
      </c>
      <c r="Y6167" s="84" t="s">
        <v>4980</v>
      </c>
      <c r="Z6167" s="84" t="s">
        <v>4980</v>
      </c>
      <c r="AA6167" s="84" t="s">
        <v>4992</v>
      </c>
      <c r="AB6167" s="84" t="s">
        <v>5007</v>
      </c>
      <c r="AC6167" s="84" t="s">
        <v>12552</v>
      </c>
      <c r="AD6167" s="29"/>
      <c r="AE6167" s="20" t="str">
        <f>VLOOKUP(E6167,'FILIAIS PETZ'!A:Q,17,0)</f>
        <v>SP2</v>
      </c>
      <c r="AF6167" s="20" t="str">
        <f>VLOOKUP(E6167,'FILIAIS PETZ'!A:Q,3,0)</f>
        <v>FELICIO</v>
      </c>
      <c r="AG6167" s="20" t="str">
        <f>VLOOKUP(E6167,'FILIAIS PETZ'!A:Q,2,0)</f>
        <v>R3</v>
      </c>
      <c r="AH6167" s="75">
        <v>900</v>
      </c>
      <c r="AI6167" s="16" t="s">
        <v>13779</v>
      </c>
      <c r="AJ6167" s="43">
        <f>VLOOKUP(E6167,'FILIAIS PETZ'!$A$2:$K$2000,11,0)</f>
        <v>18328118019551</v>
      </c>
      <c r="AK6167" s="44">
        <f t="shared" si="390"/>
        <v>18328118019551</v>
      </c>
    </row>
    <row r="6168" spans="1:37" s="14" customFormat="1" ht="15" customHeight="1" thickBot="1" x14ac:dyDescent="0.25">
      <c r="A6168" s="9"/>
      <c r="B6168" s="18">
        <f>VLOOKUP(C6168,FORNECEDORES!D:E,2,0)</f>
        <v>40460</v>
      </c>
      <c r="C6168" s="19" t="str">
        <f>VLOOKUP(D6168,FORNECEDORES!A:D,4,0)</f>
        <v>30.515.748/0001-98</v>
      </c>
      <c r="D6168" s="13" t="s">
        <v>2732</v>
      </c>
      <c r="E6168" s="20" t="str">
        <f t="shared" si="394"/>
        <v>04 0011</v>
      </c>
      <c r="F6168" s="28" t="s">
        <v>8976</v>
      </c>
      <c r="G6168" s="21" t="str">
        <f>VLOOKUP(E6168,'FILIAIS PETZ'!A:E,5,0)</f>
        <v>PETZ AUGUSTA</v>
      </c>
      <c r="H6168" s="20" t="str">
        <f>VLOOKUP(E6168,'FILIAIS PETZ'!A:D,4,0)</f>
        <v>AUGT-SP</v>
      </c>
      <c r="I6168" s="46">
        <v>45572</v>
      </c>
      <c r="J6168" s="9">
        <v>1006060</v>
      </c>
      <c r="K6168" s="9"/>
      <c r="L6168" s="29"/>
      <c r="M6168" s="46"/>
      <c r="N6168" s="46"/>
      <c r="O6168" s="46"/>
      <c r="P6168" s="83" t="s">
        <v>4990</v>
      </c>
      <c r="Q6168" s="84" t="s">
        <v>5029</v>
      </c>
      <c r="R6168" s="84" t="s">
        <v>4991</v>
      </c>
      <c r="S6168" s="84" t="s">
        <v>5052</v>
      </c>
      <c r="T6168" s="84" t="s">
        <v>32</v>
      </c>
      <c r="U6168" s="84" t="s">
        <v>5048</v>
      </c>
      <c r="V6168" s="84" t="s">
        <v>5048</v>
      </c>
      <c r="W6168" s="84" t="s">
        <v>5019</v>
      </c>
      <c r="X6168" s="84" t="s">
        <v>4992</v>
      </c>
      <c r="Y6168" s="84" t="s">
        <v>4980</v>
      </c>
      <c r="Z6168" s="84" t="s">
        <v>4980</v>
      </c>
      <c r="AA6168" s="84" t="s">
        <v>4992</v>
      </c>
      <c r="AB6168" s="84" t="s">
        <v>5007</v>
      </c>
      <c r="AC6168" s="84" t="s">
        <v>12552</v>
      </c>
      <c r="AD6168" s="29"/>
      <c r="AE6168" s="20" t="str">
        <f>VLOOKUP(E6168,'FILIAIS PETZ'!A:Q,17,0)</f>
        <v>SP2</v>
      </c>
      <c r="AF6168" s="20" t="str">
        <f>VLOOKUP(E6168,'FILIAIS PETZ'!A:Q,3,0)</f>
        <v>FELICIO</v>
      </c>
      <c r="AG6168" s="20" t="str">
        <f>VLOOKUP(E6168,'FILIAIS PETZ'!A:Q,2,0)</f>
        <v>R3</v>
      </c>
      <c r="AH6168" s="75">
        <v>900</v>
      </c>
      <c r="AI6168" s="16" t="s">
        <v>13779</v>
      </c>
      <c r="AJ6168" s="43">
        <f>VLOOKUP(E6168,'FILIAIS PETZ'!$A$2:$K$2000,11,0)</f>
        <v>18328118001776</v>
      </c>
      <c r="AK6168" s="44">
        <f t="shared" si="390"/>
        <v>18328118001776</v>
      </c>
    </row>
    <row r="6169" spans="1:37" s="14" customFormat="1" ht="15" customHeight="1" thickBot="1" x14ac:dyDescent="0.25">
      <c r="A6169" s="9"/>
      <c r="B6169" s="18">
        <f>VLOOKUP(C6169,FORNECEDORES!D:E,2,0)</f>
        <v>40460</v>
      </c>
      <c r="C6169" s="19" t="str">
        <f>VLOOKUP(D6169,FORNECEDORES!A:D,4,0)</f>
        <v>30.515.748/0001-98</v>
      </c>
      <c r="D6169" s="13" t="s">
        <v>2732</v>
      </c>
      <c r="E6169" s="20" t="str">
        <f t="shared" si="394"/>
        <v>04 0011</v>
      </c>
      <c r="F6169" s="28" t="s">
        <v>8976</v>
      </c>
      <c r="G6169" s="21" t="str">
        <f>VLOOKUP(E6169,'FILIAIS PETZ'!A:E,5,0)</f>
        <v>PETZ AUGUSTA</v>
      </c>
      <c r="H6169" s="20" t="str">
        <f>VLOOKUP(E6169,'FILIAIS PETZ'!A:D,4,0)</f>
        <v>AUGT-SP</v>
      </c>
      <c r="I6169" s="46">
        <v>45572</v>
      </c>
      <c r="J6169" s="9">
        <v>1006061</v>
      </c>
      <c r="K6169" s="9"/>
      <c r="L6169" s="29"/>
      <c r="M6169" s="46"/>
      <c r="N6169" s="46"/>
      <c r="O6169" s="46"/>
      <c r="P6169" s="83" t="s">
        <v>4990</v>
      </c>
      <c r="Q6169" s="84" t="s">
        <v>5029</v>
      </c>
      <c r="R6169" s="84" t="s">
        <v>4991</v>
      </c>
      <c r="S6169" s="84" t="s">
        <v>5052</v>
      </c>
      <c r="T6169" s="84" t="s">
        <v>32</v>
      </c>
      <c r="U6169" s="84" t="s">
        <v>5048</v>
      </c>
      <c r="V6169" s="84" t="s">
        <v>5048</v>
      </c>
      <c r="W6169" s="84" t="s">
        <v>5119</v>
      </c>
      <c r="X6169" s="84" t="s">
        <v>4992</v>
      </c>
      <c r="Y6169" s="84" t="s">
        <v>4980</v>
      </c>
      <c r="Z6169" s="84" t="s">
        <v>4980</v>
      </c>
      <c r="AA6169" s="84" t="s">
        <v>4992</v>
      </c>
      <c r="AB6169" s="84" t="s">
        <v>5007</v>
      </c>
      <c r="AC6169" s="84" t="s">
        <v>12552</v>
      </c>
      <c r="AD6169" s="29"/>
      <c r="AE6169" s="20" t="str">
        <f>VLOOKUP(E6169,'FILIAIS PETZ'!A:Q,17,0)</f>
        <v>SP2</v>
      </c>
      <c r="AF6169" s="20" t="str">
        <f>VLOOKUP(E6169,'FILIAIS PETZ'!A:Q,3,0)</f>
        <v>FELICIO</v>
      </c>
      <c r="AG6169" s="20" t="str">
        <f>VLOOKUP(E6169,'FILIAIS PETZ'!A:Q,2,0)</f>
        <v>R3</v>
      </c>
      <c r="AH6169" s="75">
        <v>700</v>
      </c>
      <c r="AI6169" s="16" t="s">
        <v>13783</v>
      </c>
      <c r="AJ6169" s="43">
        <f>VLOOKUP(E6169,'FILIAIS PETZ'!$A$2:$K$2000,11,0)</f>
        <v>18328118001776</v>
      </c>
      <c r="AK6169" s="44">
        <f t="shared" si="390"/>
        <v>18328118001776</v>
      </c>
    </row>
    <row r="6170" spans="1:37" s="14" customFormat="1" ht="15" customHeight="1" thickBot="1" x14ac:dyDescent="0.25">
      <c r="A6170" s="9"/>
      <c r="B6170" s="18">
        <f>VLOOKUP(C6170,FORNECEDORES!D:E,2,0)</f>
        <v>40460</v>
      </c>
      <c r="C6170" s="19" t="str">
        <f>VLOOKUP(D6170,FORNECEDORES!A:D,4,0)</f>
        <v>30.515.748/0001-98</v>
      </c>
      <c r="D6170" s="13" t="s">
        <v>2732</v>
      </c>
      <c r="E6170" s="20" t="str">
        <f t="shared" si="394"/>
        <v>04 0046</v>
      </c>
      <c r="F6170" s="28" t="s">
        <v>8978</v>
      </c>
      <c r="G6170" s="21" t="str">
        <f>VLOOKUP(E6170,'FILIAIS PETZ'!A:E,5,0)</f>
        <v>PETZ CIDADE JARDIM</v>
      </c>
      <c r="H6170" s="20" t="str">
        <f>VLOOKUP(E6170,'FILIAIS PETZ'!A:D,4,0)</f>
        <v>CDJD-SP</v>
      </c>
      <c r="I6170" s="46">
        <v>45572</v>
      </c>
      <c r="J6170" s="9">
        <v>1006062</v>
      </c>
      <c r="K6170" s="9"/>
      <c r="L6170" s="29"/>
      <c r="M6170" s="46"/>
      <c r="N6170" s="46"/>
      <c r="O6170" s="46"/>
      <c r="P6170" s="83" t="s">
        <v>4990</v>
      </c>
      <c r="Q6170" s="84" t="s">
        <v>5029</v>
      </c>
      <c r="R6170" s="84" t="s">
        <v>4991</v>
      </c>
      <c r="S6170" s="84" t="s">
        <v>5052</v>
      </c>
      <c r="T6170" s="84" t="s">
        <v>32</v>
      </c>
      <c r="U6170" s="84" t="s">
        <v>5048</v>
      </c>
      <c r="V6170" s="84" t="s">
        <v>5048</v>
      </c>
      <c r="W6170" s="84" t="s">
        <v>5019</v>
      </c>
      <c r="X6170" s="84" t="s">
        <v>4992</v>
      </c>
      <c r="Y6170" s="84" t="s">
        <v>4980</v>
      </c>
      <c r="Z6170" s="84" t="s">
        <v>4980</v>
      </c>
      <c r="AA6170" s="84" t="s">
        <v>4992</v>
      </c>
      <c r="AB6170" s="84" t="s">
        <v>5007</v>
      </c>
      <c r="AC6170" s="84" t="s">
        <v>12552</v>
      </c>
      <c r="AD6170" s="29"/>
      <c r="AE6170" s="20" t="str">
        <f>VLOOKUP(E6170,'FILIAIS PETZ'!A:Q,17,0)</f>
        <v>SP2</v>
      </c>
      <c r="AF6170" s="20" t="str">
        <f>VLOOKUP(E6170,'FILIAIS PETZ'!A:Q,3,0)</f>
        <v>FELICIO</v>
      </c>
      <c r="AG6170" s="20" t="str">
        <f>VLOOKUP(E6170,'FILIAIS PETZ'!A:Q,2,0)</f>
        <v>R3</v>
      </c>
      <c r="AH6170" s="75">
        <v>900</v>
      </c>
      <c r="AI6170" s="16" t="s">
        <v>13779</v>
      </c>
      <c r="AJ6170" s="43">
        <f>VLOOKUP(E6170,'FILIAIS PETZ'!$A$2:$K$2000,11,0)</f>
        <v>18328118004520</v>
      </c>
      <c r="AK6170" s="44">
        <f t="shared" si="390"/>
        <v>18328118004520</v>
      </c>
    </row>
    <row r="6171" spans="1:37" s="14" customFormat="1" ht="15" customHeight="1" thickBot="1" x14ac:dyDescent="0.25">
      <c r="A6171" s="9"/>
      <c r="B6171" s="18">
        <f>VLOOKUP(C6171,FORNECEDORES!D:E,2,0)</f>
        <v>40460</v>
      </c>
      <c r="C6171" s="19" t="str">
        <f>VLOOKUP(D6171,FORNECEDORES!A:D,4,0)</f>
        <v>30.515.748/0001-98</v>
      </c>
      <c r="D6171" s="13" t="s">
        <v>2732</v>
      </c>
      <c r="E6171" s="20" t="str">
        <f t="shared" si="394"/>
        <v>04 0067</v>
      </c>
      <c r="F6171" s="28" t="s">
        <v>8611</v>
      </c>
      <c r="G6171" s="21" t="str">
        <f>VLOOKUP(E6171,'FILIAIS PETZ'!A:E,5,0)</f>
        <v>PETZ EXTRA RICARDO JAFET</v>
      </c>
      <c r="H6171" s="20" t="str">
        <f>VLOOKUP(E6171,'FILIAIS PETZ'!A:D,4,0)</f>
        <v>RJAF-SP</v>
      </c>
      <c r="I6171" s="46">
        <v>45572</v>
      </c>
      <c r="J6171" s="9">
        <v>1006065</v>
      </c>
      <c r="K6171" s="9"/>
      <c r="L6171" s="29"/>
      <c r="M6171" s="46"/>
      <c r="N6171" s="46"/>
      <c r="O6171" s="46"/>
      <c r="P6171" s="83" t="s">
        <v>4990</v>
      </c>
      <c r="Q6171" s="84" t="s">
        <v>5029</v>
      </c>
      <c r="R6171" s="84" t="s">
        <v>4991</v>
      </c>
      <c r="S6171" s="84" t="s">
        <v>5052</v>
      </c>
      <c r="T6171" s="84" t="s">
        <v>32</v>
      </c>
      <c r="U6171" s="84" t="s">
        <v>5048</v>
      </c>
      <c r="V6171" s="84" t="s">
        <v>5048</v>
      </c>
      <c r="W6171" s="84" t="s">
        <v>5019</v>
      </c>
      <c r="X6171" s="84" t="s">
        <v>4992</v>
      </c>
      <c r="Y6171" s="84" t="s">
        <v>4980</v>
      </c>
      <c r="Z6171" s="84" t="s">
        <v>4980</v>
      </c>
      <c r="AA6171" s="84" t="s">
        <v>4992</v>
      </c>
      <c r="AB6171" s="84" t="s">
        <v>5007</v>
      </c>
      <c r="AC6171" s="84" t="s">
        <v>12552</v>
      </c>
      <c r="AD6171" s="29"/>
      <c r="AE6171" s="20" t="str">
        <f>VLOOKUP(E6171,'FILIAIS PETZ'!A:Q,17,0)</f>
        <v>SP2</v>
      </c>
      <c r="AF6171" s="20" t="str">
        <f>VLOOKUP(E6171,'FILIAIS PETZ'!A:Q,3,0)</f>
        <v>FELICIO</v>
      </c>
      <c r="AG6171" s="20" t="str">
        <f>VLOOKUP(E6171,'FILIAIS PETZ'!A:Q,2,0)</f>
        <v>R3</v>
      </c>
      <c r="AH6171" s="75">
        <v>900</v>
      </c>
      <c r="AI6171" s="16" t="s">
        <v>13779</v>
      </c>
      <c r="AJ6171" s="43">
        <f>VLOOKUP(E6171,'FILIAIS PETZ'!$A$2:$K$2000,11,0)</f>
        <v>18328118006573</v>
      </c>
      <c r="AK6171" s="44">
        <f t="shared" si="390"/>
        <v>18328118006573</v>
      </c>
    </row>
    <row r="6172" spans="1:37" s="14" customFormat="1" ht="15" customHeight="1" thickBot="1" x14ac:dyDescent="0.25">
      <c r="A6172" s="9"/>
      <c r="B6172" s="18">
        <f>VLOOKUP(C6172,FORNECEDORES!D:E,2,0)</f>
        <v>40460</v>
      </c>
      <c r="C6172" s="19" t="str">
        <f>VLOOKUP(D6172,FORNECEDORES!A:D,4,0)</f>
        <v>30.515.748/0001-98</v>
      </c>
      <c r="D6172" s="13" t="s">
        <v>2732</v>
      </c>
      <c r="E6172" s="20" t="str">
        <f t="shared" si="394"/>
        <v>04 0067</v>
      </c>
      <c r="F6172" s="28" t="s">
        <v>8611</v>
      </c>
      <c r="G6172" s="21" t="str">
        <f>VLOOKUP(E6172,'FILIAIS PETZ'!A:E,5,0)</f>
        <v>PETZ EXTRA RICARDO JAFET</v>
      </c>
      <c r="H6172" s="20" t="str">
        <f>VLOOKUP(E6172,'FILIAIS PETZ'!A:D,4,0)</f>
        <v>RJAF-SP</v>
      </c>
      <c r="I6172" s="46">
        <v>45572</v>
      </c>
      <c r="J6172" s="9">
        <v>1006070</v>
      </c>
      <c r="K6172" s="9"/>
      <c r="L6172" s="29"/>
      <c r="M6172" s="46"/>
      <c r="N6172" s="46"/>
      <c r="O6172" s="46"/>
      <c r="P6172" s="83" t="s">
        <v>4990</v>
      </c>
      <c r="Q6172" s="84" t="s">
        <v>5029</v>
      </c>
      <c r="R6172" s="84" t="s">
        <v>4991</v>
      </c>
      <c r="S6172" s="84" t="s">
        <v>5052</v>
      </c>
      <c r="T6172" s="84" t="s">
        <v>32</v>
      </c>
      <c r="U6172" s="84" t="s">
        <v>5048</v>
      </c>
      <c r="V6172" s="84" t="s">
        <v>5048</v>
      </c>
      <c r="W6172" s="84" t="s">
        <v>5119</v>
      </c>
      <c r="X6172" s="84" t="s">
        <v>4992</v>
      </c>
      <c r="Y6172" s="84" t="s">
        <v>4980</v>
      </c>
      <c r="Z6172" s="84" t="s">
        <v>4980</v>
      </c>
      <c r="AA6172" s="84" t="s">
        <v>4992</v>
      </c>
      <c r="AB6172" s="84" t="s">
        <v>5007</v>
      </c>
      <c r="AC6172" s="84" t="s">
        <v>12552</v>
      </c>
      <c r="AD6172" s="29"/>
      <c r="AE6172" s="20" t="str">
        <f>VLOOKUP(E6172,'FILIAIS PETZ'!A:Q,17,0)</f>
        <v>SP2</v>
      </c>
      <c r="AF6172" s="20" t="str">
        <f>VLOOKUP(E6172,'FILIAIS PETZ'!A:Q,3,0)</f>
        <v>FELICIO</v>
      </c>
      <c r="AG6172" s="20" t="str">
        <f>VLOOKUP(E6172,'FILIAIS PETZ'!A:Q,2,0)</f>
        <v>R3</v>
      </c>
      <c r="AH6172" s="75">
        <v>700</v>
      </c>
      <c r="AI6172" s="16" t="s">
        <v>13783</v>
      </c>
      <c r="AJ6172" s="43">
        <f>VLOOKUP(E6172,'FILIAIS PETZ'!$A$2:$K$2000,11,0)</f>
        <v>18328118006573</v>
      </c>
      <c r="AK6172" s="44">
        <f t="shared" si="390"/>
        <v>18328118006573</v>
      </c>
    </row>
    <row r="6173" spans="1:37" s="14" customFormat="1" ht="15" customHeight="1" thickBot="1" x14ac:dyDescent="0.25">
      <c r="A6173" s="9"/>
      <c r="B6173" s="18">
        <f>VLOOKUP(C6173,FORNECEDORES!D:E,2,0)</f>
        <v>40460</v>
      </c>
      <c r="C6173" s="19" t="str">
        <f>VLOOKUP(D6173,FORNECEDORES!A:D,4,0)</f>
        <v>30.515.748/0001-98</v>
      </c>
      <c r="D6173" s="13" t="s">
        <v>2732</v>
      </c>
      <c r="E6173" s="20" t="str">
        <f t="shared" si="394"/>
        <v>04 0151</v>
      </c>
      <c r="F6173" s="28" t="s">
        <v>8979</v>
      </c>
      <c r="G6173" s="21" t="str">
        <f>VLOOKUP(E6173,'FILIAIS PETZ'!A:E,5,0)</f>
        <v>PETZ VILA MARIANA</v>
      </c>
      <c r="H6173" s="20" t="str">
        <f>VLOOKUP(E6173,'FILIAIS PETZ'!A:D,4,0)</f>
        <v>VLMA-SP</v>
      </c>
      <c r="I6173" s="46">
        <v>45572</v>
      </c>
      <c r="J6173" s="9">
        <v>1006072</v>
      </c>
      <c r="K6173" s="9"/>
      <c r="L6173" s="29"/>
      <c r="M6173" s="46"/>
      <c r="N6173" s="46"/>
      <c r="O6173" s="46"/>
      <c r="P6173" s="83" t="s">
        <v>4990</v>
      </c>
      <c r="Q6173" s="84" t="s">
        <v>5029</v>
      </c>
      <c r="R6173" s="84" t="s">
        <v>4991</v>
      </c>
      <c r="S6173" s="84" t="s">
        <v>5052</v>
      </c>
      <c r="T6173" s="84" t="s">
        <v>32</v>
      </c>
      <c r="U6173" s="84" t="s">
        <v>5048</v>
      </c>
      <c r="V6173" s="84" t="s">
        <v>5048</v>
      </c>
      <c r="W6173" s="84" t="s">
        <v>5019</v>
      </c>
      <c r="X6173" s="84" t="s">
        <v>4992</v>
      </c>
      <c r="Y6173" s="84" t="s">
        <v>4980</v>
      </c>
      <c r="Z6173" s="84" t="s">
        <v>4980</v>
      </c>
      <c r="AA6173" s="84" t="s">
        <v>4992</v>
      </c>
      <c r="AB6173" s="84" t="s">
        <v>5007</v>
      </c>
      <c r="AC6173" s="84" t="s">
        <v>12552</v>
      </c>
      <c r="AD6173" s="29"/>
      <c r="AE6173" s="20" t="str">
        <f>VLOOKUP(E6173,'FILIAIS PETZ'!A:Q,17,0)</f>
        <v>SP2</v>
      </c>
      <c r="AF6173" s="20" t="str">
        <f>VLOOKUP(E6173,'FILIAIS PETZ'!A:Q,3,0)</f>
        <v>FELICIO</v>
      </c>
      <c r="AG6173" s="20" t="str">
        <f>VLOOKUP(E6173,'FILIAIS PETZ'!A:Q,2,0)</f>
        <v>R3</v>
      </c>
      <c r="AH6173" s="75">
        <v>900</v>
      </c>
      <c r="AI6173" s="16" t="s">
        <v>13779</v>
      </c>
      <c r="AJ6173" s="43">
        <f>VLOOKUP(E6173,'FILIAIS PETZ'!$A$2:$K$2000,11,0)</f>
        <v>18328118014835</v>
      </c>
      <c r="AK6173" s="44">
        <f t="shared" si="390"/>
        <v>18328118014835</v>
      </c>
    </row>
    <row r="6174" spans="1:37" s="14" customFormat="1" ht="15" customHeight="1" thickBot="1" x14ac:dyDescent="0.25">
      <c r="A6174" s="9"/>
      <c r="B6174" s="18">
        <f>VLOOKUP(C6174,FORNECEDORES!D:E,2,0)</f>
        <v>40460</v>
      </c>
      <c r="C6174" s="19" t="str">
        <f>VLOOKUP(D6174,FORNECEDORES!A:D,4,0)</f>
        <v>30.515.748/0001-98</v>
      </c>
      <c r="D6174" s="13" t="s">
        <v>2732</v>
      </c>
      <c r="E6174" s="20" t="str">
        <f t="shared" si="394"/>
        <v>04 0221</v>
      </c>
      <c r="F6174" s="28" t="s">
        <v>8980</v>
      </c>
      <c r="G6174" s="21" t="str">
        <f>VLOOKUP(E6174,'FILIAIS PETZ'!A:E,5,0)</f>
        <v>PETZ GASTAO VIDIGAL</v>
      </c>
      <c r="H6174" s="20" t="str">
        <f>VLOOKUP(E6174,'FILIAIS PETZ'!A:D,4,0)</f>
        <v>GVDL-SP</v>
      </c>
      <c r="I6174" s="46">
        <v>45572</v>
      </c>
      <c r="J6174" s="9">
        <v>1006075</v>
      </c>
      <c r="K6174" s="9"/>
      <c r="L6174" s="29"/>
      <c r="M6174" s="46"/>
      <c r="N6174" s="46"/>
      <c r="O6174" s="46"/>
      <c r="P6174" s="83" t="s">
        <v>4990</v>
      </c>
      <c r="Q6174" s="84" t="s">
        <v>5029</v>
      </c>
      <c r="R6174" s="84" t="s">
        <v>4991</v>
      </c>
      <c r="S6174" s="84" t="s">
        <v>5052</v>
      </c>
      <c r="T6174" s="84" t="s">
        <v>32</v>
      </c>
      <c r="U6174" s="84" t="s">
        <v>5048</v>
      </c>
      <c r="V6174" s="84" t="s">
        <v>5048</v>
      </c>
      <c r="W6174" s="84" t="s">
        <v>5019</v>
      </c>
      <c r="X6174" s="84" t="s">
        <v>4992</v>
      </c>
      <c r="Y6174" s="84" t="s">
        <v>4980</v>
      </c>
      <c r="Z6174" s="84" t="s">
        <v>4980</v>
      </c>
      <c r="AA6174" s="84" t="s">
        <v>4992</v>
      </c>
      <c r="AB6174" s="84" t="s">
        <v>5007</v>
      </c>
      <c r="AC6174" s="84" t="s">
        <v>12552</v>
      </c>
      <c r="AD6174" s="29"/>
      <c r="AE6174" s="20" t="str">
        <f>VLOOKUP(E6174,'FILIAIS PETZ'!A:Q,17,0)</f>
        <v>SP7</v>
      </c>
      <c r="AF6174" s="20" t="str">
        <f>VLOOKUP(E6174,'FILIAIS PETZ'!A:Q,3,0)</f>
        <v>FELICIO</v>
      </c>
      <c r="AG6174" s="20" t="str">
        <f>VLOOKUP(E6174,'FILIAIS PETZ'!A:Q,2,0)</f>
        <v>R3</v>
      </c>
      <c r="AH6174" s="75">
        <v>900</v>
      </c>
      <c r="AI6174" s="16" t="s">
        <v>13779</v>
      </c>
      <c r="AJ6174" s="43">
        <f>VLOOKUP(E6174,'FILIAIS PETZ'!$A$2:$K$2000,11,0)</f>
        <v>18328118021025</v>
      </c>
      <c r="AK6174" s="44">
        <f t="shared" si="390"/>
        <v>18328118021025</v>
      </c>
    </row>
    <row r="6175" spans="1:37" s="14" customFormat="1" ht="15" customHeight="1" thickBot="1" x14ac:dyDescent="0.25">
      <c r="A6175" s="9"/>
      <c r="B6175" s="18">
        <f>VLOOKUP(C6175,FORNECEDORES!D:E,2,0)</f>
        <v>40460</v>
      </c>
      <c r="C6175" s="19" t="str">
        <f>VLOOKUP(D6175,FORNECEDORES!A:D,4,0)</f>
        <v>30.515.748/0001-98</v>
      </c>
      <c r="D6175" s="13" t="s">
        <v>2732</v>
      </c>
      <c r="E6175" s="20" t="str">
        <f t="shared" si="394"/>
        <v>04 0059</v>
      </c>
      <c r="F6175" s="28" t="s">
        <v>8714</v>
      </c>
      <c r="G6175" s="21" t="str">
        <f>VLOOKUP(E6175,'FILIAIS PETZ'!A:E,5,0)</f>
        <v>PETZ POMPÉIA</v>
      </c>
      <c r="H6175" s="20" t="str">
        <f>VLOOKUP(E6175,'FILIAIS PETZ'!A:D,4,0)</f>
        <v>POMP-SP</v>
      </c>
      <c r="I6175" s="46">
        <v>45572</v>
      </c>
      <c r="J6175" s="9">
        <v>1006077</v>
      </c>
      <c r="K6175" s="9"/>
      <c r="L6175" s="29"/>
      <c r="M6175" s="46"/>
      <c r="N6175" s="46"/>
      <c r="O6175" s="46"/>
      <c r="P6175" s="83" t="s">
        <v>4990</v>
      </c>
      <c r="Q6175" s="84" t="s">
        <v>5029</v>
      </c>
      <c r="R6175" s="84" t="s">
        <v>4991</v>
      </c>
      <c r="S6175" s="84" t="s">
        <v>5052</v>
      </c>
      <c r="T6175" s="84" t="s">
        <v>32</v>
      </c>
      <c r="U6175" s="84" t="s">
        <v>5048</v>
      </c>
      <c r="V6175" s="84" t="s">
        <v>5048</v>
      </c>
      <c r="W6175" s="84" t="s">
        <v>5019</v>
      </c>
      <c r="X6175" s="84" t="s">
        <v>4992</v>
      </c>
      <c r="Y6175" s="84" t="s">
        <v>4980</v>
      </c>
      <c r="Z6175" s="84" t="s">
        <v>4980</v>
      </c>
      <c r="AA6175" s="84" t="s">
        <v>4992</v>
      </c>
      <c r="AB6175" s="84" t="s">
        <v>5007</v>
      </c>
      <c r="AC6175" s="84" t="s">
        <v>12552</v>
      </c>
      <c r="AD6175" s="29"/>
      <c r="AE6175" s="20" t="str">
        <f>VLOOKUP(E6175,'FILIAIS PETZ'!A:Q,17,0)</f>
        <v>SP2</v>
      </c>
      <c r="AF6175" s="20" t="str">
        <f>VLOOKUP(E6175,'FILIAIS PETZ'!A:Q,3,0)</f>
        <v>FELICIO</v>
      </c>
      <c r="AG6175" s="20" t="str">
        <f>VLOOKUP(E6175,'FILIAIS PETZ'!A:Q,2,0)</f>
        <v>R3</v>
      </c>
      <c r="AH6175" s="75">
        <v>900</v>
      </c>
      <c r="AI6175" s="16" t="s">
        <v>13779</v>
      </c>
      <c r="AJ6175" s="43">
        <f>VLOOKUP(E6175,'FILIAIS PETZ'!$A$2:$K$2000,11,0)</f>
        <v>18328118005763</v>
      </c>
      <c r="AK6175" s="44">
        <f t="shared" si="390"/>
        <v>18328118005763</v>
      </c>
    </row>
    <row r="6176" spans="1:37" s="14" customFormat="1" ht="15" customHeight="1" thickBot="1" x14ac:dyDescent="0.25">
      <c r="A6176" s="9"/>
      <c r="B6176" s="18">
        <f>VLOOKUP(C6176,FORNECEDORES!D:E,2,0)</f>
        <v>40460</v>
      </c>
      <c r="C6176" s="19" t="str">
        <f>VLOOKUP(D6176,FORNECEDORES!A:D,4,0)</f>
        <v>30.515.748/0001-98</v>
      </c>
      <c r="D6176" s="13" t="s">
        <v>2732</v>
      </c>
      <c r="E6176" s="20" t="str">
        <f t="shared" si="394"/>
        <v>04 0060</v>
      </c>
      <c r="F6176" s="28" t="s">
        <v>8625</v>
      </c>
      <c r="G6176" s="21" t="str">
        <f>VLOOKUP(E6176,'FILIAIS PETZ'!A:E,5,0)</f>
        <v>PETZ PACAEMBU</v>
      </c>
      <c r="H6176" s="20" t="str">
        <f>VLOOKUP(E6176,'FILIAIS PETZ'!A:D,4,0)</f>
        <v>PCBU-SP</v>
      </c>
      <c r="I6176" s="46">
        <v>45572</v>
      </c>
      <c r="J6176" s="9">
        <v>1006081</v>
      </c>
      <c r="K6176" s="9"/>
      <c r="L6176" s="29"/>
      <c r="M6176" s="46"/>
      <c r="N6176" s="46"/>
      <c r="O6176" s="46"/>
      <c r="P6176" s="83" t="s">
        <v>4990</v>
      </c>
      <c r="Q6176" s="84" t="s">
        <v>5029</v>
      </c>
      <c r="R6176" s="84" t="s">
        <v>4991</v>
      </c>
      <c r="S6176" s="84" t="s">
        <v>5052</v>
      </c>
      <c r="T6176" s="84" t="s">
        <v>32</v>
      </c>
      <c r="U6176" s="84" t="s">
        <v>5048</v>
      </c>
      <c r="V6176" s="84" t="s">
        <v>5048</v>
      </c>
      <c r="W6176" s="84" t="s">
        <v>5019</v>
      </c>
      <c r="X6176" s="84" t="s">
        <v>4992</v>
      </c>
      <c r="Y6176" s="84" t="s">
        <v>4980</v>
      </c>
      <c r="Z6176" s="84" t="s">
        <v>4980</v>
      </c>
      <c r="AA6176" s="84" t="s">
        <v>4992</v>
      </c>
      <c r="AB6176" s="84" t="s">
        <v>5007</v>
      </c>
      <c r="AC6176" s="84" t="s">
        <v>12552</v>
      </c>
      <c r="AD6176" s="29"/>
      <c r="AE6176" s="20" t="str">
        <f>VLOOKUP(E6176,'FILIAIS PETZ'!A:Q,17,0)</f>
        <v>SP2</v>
      </c>
      <c r="AF6176" s="20" t="str">
        <f>VLOOKUP(E6176,'FILIAIS PETZ'!A:Q,3,0)</f>
        <v>FELICIO</v>
      </c>
      <c r="AG6176" s="20" t="str">
        <f>VLOOKUP(E6176,'FILIAIS PETZ'!A:Q,2,0)</f>
        <v>R3</v>
      </c>
      <c r="AH6176" s="75">
        <v>900</v>
      </c>
      <c r="AI6176" s="16" t="s">
        <v>13779</v>
      </c>
      <c r="AJ6176" s="43">
        <f>VLOOKUP(E6176,'FILIAIS PETZ'!$A$2:$K$2000,11,0)</f>
        <v>18328118006220</v>
      </c>
      <c r="AK6176" s="44">
        <f t="shared" si="390"/>
        <v>18328118006220</v>
      </c>
    </row>
    <row r="6177" spans="1:37" s="14" customFormat="1" ht="15" customHeight="1" thickBot="1" x14ac:dyDescent="0.25">
      <c r="A6177" s="9"/>
      <c r="B6177" s="18">
        <f>VLOOKUP(C6177,FORNECEDORES!D:E,2,0)</f>
        <v>40460</v>
      </c>
      <c r="C6177" s="19" t="str">
        <f>VLOOKUP(D6177,FORNECEDORES!A:D,4,0)</f>
        <v>30.515.748/0001-98</v>
      </c>
      <c r="D6177" s="13" t="s">
        <v>2732</v>
      </c>
      <c r="E6177" s="20" t="str">
        <f t="shared" si="394"/>
        <v>04 0125</v>
      </c>
      <c r="F6177" s="28" t="s">
        <v>8981</v>
      </c>
      <c r="G6177" s="21" t="str">
        <f>VLOOKUP(E6177,'FILIAIS PETZ'!A:E,5,0)</f>
        <v>PETZ CERRO CORA</v>
      </c>
      <c r="H6177" s="20" t="str">
        <f>VLOOKUP(E6177,'FILIAIS PETZ'!A:D,4,0)</f>
        <v>CORA-SP</v>
      </c>
      <c r="I6177" s="46">
        <v>45572</v>
      </c>
      <c r="J6177" s="9">
        <v>1006082</v>
      </c>
      <c r="K6177" s="9"/>
      <c r="L6177" s="29"/>
      <c r="M6177" s="46"/>
      <c r="N6177" s="46"/>
      <c r="O6177" s="46"/>
      <c r="P6177" s="83" t="s">
        <v>4990</v>
      </c>
      <c r="Q6177" s="84" t="s">
        <v>5029</v>
      </c>
      <c r="R6177" s="84" t="s">
        <v>4991</v>
      </c>
      <c r="S6177" s="84" t="s">
        <v>5052</v>
      </c>
      <c r="T6177" s="84" t="s">
        <v>32</v>
      </c>
      <c r="U6177" s="84" t="s">
        <v>5048</v>
      </c>
      <c r="V6177" s="84" t="s">
        <v>5048</v>
      </c>
      <c r="W6177" s="84" t="s">
        <v>5019</v>
      </c>
      <c r="X6177" s="84" t="s">
        <v>4992</v>
      </c>
      <c r="Y6177" s="84" t="s">
        <v>4980</v>
      </c>
      <c r="Z6177" s="84" t="s">
        <v>4980</v>
      </c>
      <c r="AA6177" s="84" t="s">
        <v>4992</v>
      </c>
      <c r="AB6177" s="84" t="s">
        <v>5007</v>
      </c>
      <c r="AC6177" s="84" t="s">
        <v>12552</v>
      </c>
      <c r="AD6177" s="29"/>
      <c r="AE6177" s="20" t="str">
        <f>VLOOKUP(E6177,'FILIAIS PETZ'!A:Q,17,0)</f>
        <v>SP7</v>
      </c>
      <c r="AF6177" s="20" t="str">
        <f>VLOOKUP(E6177,'FILIAIS PETZ'!A:Q,3,0)</f>
        <v>FELICIO</v>
      </c>
      <c r="AG6177" s="20" t="str">
        <f>VLOOKUP(E6177,'FILIAIS PETZ'!A:Q,2,0)</f>
        <v>R3</v>
      </c>
      <c r="AH6177" s="75">
        <v>900</v>
      </c>
      <c r="AI6177" s="16" t="s">
        <v>13779</v>
      </c>
      <c r="AJ6177" s="43">
        <f>VLOOKUP(E6177,'FILIAIS PETZ'!$A$2:$K$2000,11,0)</f>
        <v>18328118013600</v>
      </c>
      <c r="AK6177" s="44">
        <f t="shared" si="390"/>
        <v>18328118013600</v>
      </c>
    </row>
    <row r="6178" spans="1:37" s="14" customFormat="1" ht="15" customHeight="1" thickBot="1" x14ac:dyDescent="0.25">
      <c r="A6178" s="9"/>
      <c r="B6178" s="18">
        <f>VLOOKUP(C6178,FORNECEDORES!D:E,2,0)</f>
        <v>40460</v>
      </c>
      <c r="C6178" s="19" t="str">
        <f>VLOOKUP(D6178,FORNECEDORES!A:D,4,0)</f>
        <v>30.515.748/0001-98</v>
      </c>
      <c r="D6178" s="13" t="s">
        <v>2732</v>
      </c>
      <c r="E6178" s="20" t="str">
        <f t="shared" si="394"/>
        <v>04 0177</v>
      </c>
      <c r="F6178" s="28" t="s">
        <v>8982</v>
      </c>
      <c r="G6178" s="21" t="str">
        <f>VLOOKUP(E6178,'FILIAIS PETZ'!A:E,5,0)</f>
        <v>PETZ TEODORO SAMPAIO</v>
      </c>
      <c r="H6178" s="20" t="str">
        <f>VLOOKUP(E6178,'FILIAIS PETZ'!A:D,4,0)</f>
        <v>TEOD-SP</v>
      </c>
      <c r="I6178" s="46">
        <v>45572</v>
      </c>
      <c r="J6178" s="9">
        <v>1006085</v>
      </c>
      <c r="K6178" s="9"/>
      <c r="L6178" s="29"/>
      <c r="M6178" s="46"/>
      <c r="N6178" s="46"/>
      <c r="O6178" s="46"/>
      <c r="P6178" s="83" t="s">
        <v>4990</v>
      </c>
      <c r="Q6178" s="84" t="s">
        <v>5029</v>
      </c>
      <c r="R6178" s="84" t="s">
        <v>4991</v>
      </c>
      <c r="S6178" s="84" t="s">
        <v>5052</v>
      </c>
      <c r="T6178" s="84" t="s">
        <v>32</v>
      </c>
      <c r="U6178" s="84" t="s">
        <v>5048</v>
      </c>
      <c r="V6178" s="84" t="s">
        <v>5048</v>
      </c>
      <c r="W6178" s="84" t="s">
        <v>5019</v>
      </c>
      <c r="X6178" s="84" t="s">
        <v>4992</v>
      </c>
      <c r="Y6178" s="84" t="s">
        <v>4980</v>
      </c>
      <c r="Z6178" s="84" t="s">
        <v>4980</v>
      </c>
      <c r="AA6178" s="84" t="s">
        <v>4992</v>
      </c>
      <c r="AB6178" s="84" t="s">
        <v>5007</v>
      </c>
      <c r="AC6178" s="84" t="s">
        <v>12552</v>
      </c>
      <c r="AD6178" s="29"/>
      <c r="AE6178" s="20" t="str">
        <f>VLOOKUP(E6178,'FILIAIS PETZ'!A:Q,17,0)</f>
        <v>SP2</v>
      </c>
      <c r="AF6178" s="20" t="str">
        <f>VLOOKUP(E6178,'FILIAIS PETZ'!A:Q,3,0)</f>
        <v>FELICIO</v>
      </c>
      <c r="AG6178" s="20" t="str">
        <f>VLOOKUP(E6178,'FILIAIS PETZ'!A:Q,2,0)</f>
        <v>R3</v>
      </c>
      <c r="AH6178" s="75">
        <v>900</v>
      </c>
      <c r="AI6178" s="16" t="s">
        <v>13779</v>
      </c>
      <c r="AJ6178" s="43">
        <f>VLOOKUP(E6178,'FILIAIS PETZ'!$A$2:$K$2000,11,0)</f>
        <v>18328118016455</v>
      </c>
      <c r="AK6178" s="44">
        <f t="shared" si="390"/>
        <v>18328118016455</v>
      </c>
    </row>
    <row r="6179" spans="1:37" s="14" customFormat="1" ht="15" customHeight="1" thickBot="1" x14ac:dyDescent="0.25">
      <c r="A6179" s="9"/>
      <c r="B6179" s="18">
        <f>VLOOKUP(C6179,FORNECEDORES!D:E,2,0)</f>
        <v>40460</v>
      </c>
      <c r="C6179" s="19" t="str">
        <f>VLOOKUP(D6179,FORNECEDORES!A:D,4,0)</f>
        <v>30.515.748/0001-98</v>
      </c>
      <c r="D6179" s="13" t="s">
        <v>2732</v>
      </c>
      <c r="E6179" s="20" t="str">
        <f t="shared" si="394"/>
        <v>04 0010</v>
      </c>
      <c r="F6179" s="28" t="s">
        <v>8983</v>
      </c>
      <c r="G6179" s="21" t="str">
        <f>VLOOKUP(E6179,'FILIAIS PETZ'!A:E,5,0)</f>
        <v>PETZ SANTA CECILIA</v>
      </c>
      <c r="H6179" s="20" t="str">
        <f>VLOOKUP(E6179,'FILIAIS PETZ'!A:D,4,0)</f>
        <v>STCE-SP</v>
      </c>
      <c r="I6179" s="46">
        <v>45572</v>
      </c>
      <c r="J6179" s="9">
        <v>1006086</v>
      </c>
      <c r="K6179" s="9"/>
      <c r="L6179" s="29"/>
      <c r="M6179" s="46"/>
      <c r="N6179" s="46"/>
      <c r="O6179" s="46"/>
      <c r="P6179" s="83" t="s">
        <v>4990</v>
      </c>
      <c r="Q6179" s="84" t="s">
        <v>5029</v>
      </c>
      <c r="R6179" s="84" t="s">
        <v>4991</v>
      </c>
      <c r="S6179" s="84" t="s">
        <v>5052</v>
      </c>
      <c r="T6179" s="84" t="s">
        <v>32</v>
      </c>
      <c r="U6179" s="84" t="s">
        <v>5048</v>
      </c>
      <c r="V6179" s="84" t="s">
        <v>5048</v>
      </c>
      <c r="W6179" s="84" t="s">
        <v>5019</v>
      </c>
      <c r="X6179" s="84" t="s">
        <v>4992</v>
      </c>
      <c r="Y6179" s="84" t="s">
        <v>4980</v>
      </c>
      <c r="Z6179" s="84" t="s">
        <v>4980</v>
      </c>
      <c r="AA6179" s="84" t="s">
        <v>4992</v>
      </c>
      <c r="AB6179" s="84" t="s">
        <v>5007</v>
      </c>
      <c r="AC6179" s="84" t="s">
        <v>12552</v>
      </c>
      <c r="AD6179" s="29"/>
      <c r="AE6179" s="20" t="str">
        <f>VLOOKUP(E6179,'FILIAIS PETZ'!A:Q,17,0)</f>
        <v>SP2</v>
      </c>
      <c r="AF6179" s="20" t="str">
        <f>VLOOKUP(E6179,'FILIAIS PETZ'!A:Q,3,0)</f>
        <v>FELICIO</v>
      </c>
      <c r="AG6179" s="20" t="str">
        <f>VLOOKUP(E6179,'FILIAIS PETZ'!A:Q,2,0)</f>
        <v>R3</v>
      </c>
      <c r="AH6179" s="75">
        <v>1000</v>
      </c>
      <c r="AI6179" s="16" t="s">
        <v>13779</v>
      </c>
      <c r="AJ6179" s="43">
        <f>VLOOKUP(E6179,'FILIAIS PETZ'!$A$2:$K$2000,11,0)</f>
        <v>18328118001938</v>
      </c>
      <c r="AK6179" s="44">
        <f t="shared" si="390"/>
        <v>18328118001938</v>
      </c>
    </row>
    <row r="6180" spans="1:37" s="14" customFormat="1" ht="15" customHeight="1" thickBot="1" x14ac:dyDescent="0.25">
      <c r="A6180" s="9"/>
      <c r="B6180" s="18">
        <f>VLOOKUP(C6180,FORNECEDORES!D:E,2,0)</f>
        <v>40460</v>
      </c>
      <c r="C6180" s="19" t="str">
        <f>VLOOKUP(D6180,FORNECEDORES!A:D,4,0)</f>
        <v>30.515.748/0001-98</v>
      </c>
      <c r="D6180" s="13" t="s">
        <v>2732</v>
      </c>
      <c r="E6180" s="20" t="str">
        <f t="shared" si="394"/>
        <v>04 0010</v>
      </c>
      <c r="F6180" s="28" t="s">
        <v>8983</v>
      </c>
      <c r="G6180" s="21" t="str">
        <f>VLOOKUP(E6180,'FILIAIS PETZ'!A:E,5,0)</f>
        <v>PETZ SANTA CECILIA</v>
      </c>
      <c r="H6180" s="20" t="str">
        <f>VLOOKUP(E6180,'FILIAIS PETZ'!A:D,4,0)</f>
        <v>STCE-SP</v>
      </c>
      <c r="I6180" s="46">
        <v>45572</v>
      </c>
      <c r="J6180" s="9">
        <v>1006087</v>
      </c>
      <c r="K6180" s="9"/>
      <c r="L6180" s="29"/>
      <c r="M6180" s="46"/>
      <c r="N6180" s="46"/>
      <c r="O6180" s="46"/>
      <c r="P6180" s="83" t="s">
        <v>4990</v>
      </c>
      <c r="Q6180" s="84" t="s">
        <v>5029</v>
      </c>
      <c r="R6180" s="84" t="s">
        <v>4991</v>
      </c>
      <c r="S6180" s="84" t="s">
        <v>5052</v>
      </c>
      <c r="T6180" s="84" t="s">
        <v>32</v>
      </c>
      <c r="U6180" s="84" t="s">
        <v>5048</v>
      </c>
      <c r="V6180" s="84" t="s">
        <v>5048</v>
      </c>
      <c r="W6180" s="84" t="s">
        <v>5119</v>
      </c>
      <c r="X6180" s="84" t="s">
        <v>4992</v>
      </c>
      <c r="Y6180" s="84" t="s">
        <v>4980</v>
      </c>
      <c r="Z6180" s="84" t="s">
        <v>4980</v>
      </c>
      <c r="AA6180" s="84" t="s">
        <v>4992</v>
      </c>
      <c r="AB6180" s="84" t="s">
        <v>5007</v>
      </c>
      <c r="AC6180" s="84" t="s">
        <v>12552</v>
      </c>
      <c r="AD6180" s="29"/>
      <c r="AE6180" s="20" t="str">
        <f>VLOOKUP(E6180,'FILIAIS PETZ'!A:Q,17,0)</f>
        <v>SP2</v>
      </c>
      <c r="AF6180" s="20" t="str">
        <f>VLOOKUP(E6180,'FILIAIS PETZ'!A:Q,3,0)</f>
        <v>FELICIO</v>
      </c>
      <c r="AG6180" s="20" t="str">
        <f>VLOOKUP(E6180,'FILIAIS PETZ'!A:Q,2,0)</f>
        <v>R3</v>
      </c>
      <c r="AH6180" s="75">
        <v>1000</v>
      </c>
      <c r="AI6180" s="16" t="s">
        <v>13783</v>
      </c>
      <c r="AJ6180" s="43">
        <f>VLOOKUP(E6180,'FILIAIS PETZ'!$A$2:$K$2000,11,0)</f>
        <v>18328118001938</v>
      </c>
      <c r="AK6180" s="44">
        <f t="shared" si="390"/>
        <v>18328118001938</v>
      </c>
    </row>
    <row r="6181" spans="1:37" s="14" customFormat="1" ht="15" customHeight="1" thickBot="1" x14ac:dyDescent="0.25">
      <c r="A6181" s="9"/>
      <c r="B6181" s="18">
        <f>VLOOKUP(C6181,FORNECEDORES!D:E,2,0)</f>
        <v>660154</v>
      </c>
      <c r="C6181" s="19" t="str">
        <f>VLOOKUP(D6181,FORNECEDORES!A:D,4,0)</f>
        <v>41.588.788/0001-86</v>
      </c>
      <c r="D6181" s="13" t="s">
        <v>12156</v>
      </c>
      <c r="E6181" s="20" t="str">
        <f t="shared" si="391"/>
        <v>04 0017</v>
      </c>
      <c r="F6181" s="28" t="s">
        <v>8713</v>
      </c>
      <c r="G6181" s="21" t="str">
        <f>VLOOKUP(E6181,'FILIAIS PETZ'!A:E,5,0)</f>
        <v>PETZ CARREFOUR SAO CAETANO</v>
      </c>
      <c r="H6181" s="20" t="str">
        <f>VLOOKUP(E6181,'FILIAIS PETZ'!A:D,4,0)</f>
        <v>SCSU-SP</v>
      </c>
      <c r="I6181" s="85">
        <v>45572</v>
      </c>
      <c r="J6181" s="84">
        <v>1004113</v>
      </c>
      <c r="K6181" s="9" t="s">
        <v>5858</v>
      </c>
      <c r="L6181" s="29" t="s">
        <v>13815</v>
      </c>
      <c r="M6181" s="46">
        <v>45576</v>
      </c>
      <c r="N6181" s="46">
        <v>45602</v>
      </c>
      <c r="O6181" s="46">
        <v>45583</v>
      </c>
      <c r="P6181" s="83" t="s">
        <v>4982</v>
      </c>
      <c r="Q6181" s="84">
        <v>3</v>
      </c>
      <c r="R6181" s="84">
        <v>1</v>
      </c>
      <c r="S6181" s="84">
        <v>8</v>
      </c>
      <c r="T6181" s="84" t="s">
        <v>32</v>
      </c>
      <c r="U6181" s="84">
        <v>11002</v>
      </c>
      <c r="V6181" s="84">
        <v>11002</v>
      </c>
      <c r="W6181" s="84" t="s">
        <v>4984</v>
      </c>
      <c r="X6181" s="84" t="s">
        <v>4992</v>
      </c>
      <c r="Y6181" s="84" t="s">
        <v>4993</v>
      </c>
      <c r="Z6181" s="84" t="s">
        <v>5044</v>
      </c>
      <c r="AA6181" s="84" t="s">
        <v>4992</v>
      </c>
      <c r="AB6181" s="84" t="s">
        <v>5005</v>
      </c>
      <c r="AC6181" s="84" t="s">
        <v>4988</v>
      </c>
      <c r="AD6181" s="83">
        <v>800000247</v>
      </c>
      <c r="AE6181" s="20" t="str">
        <f>VLOOKUP(E6181,'FILIAIS PETZ'!A:Q,17,0)</f>
        <v>SP3</v>
      </c>
      <c r="AF6181" s="20" t="str">
        <f>VLOOKUP(E6181,'FILIAIS PETZ'!A:Q,3,0)</f>
        <v>FELICIO</v>
      </c>
      <c r="AG6181" s="20" t="str">
        <f>VLOOKUP(E6181,'FILIAIS PETZ'!A:Q,2,0)</f>
        <v>R3</v>
      </c>
      <c r="AH6181" s="75">
        <v>8500</v>
      </c>
      <c r="AI6181" s="16" t="s">
        <v>13424</v>
      </c>
      <c r="AJ6181" s="43">
        <f>VLOOKUP(E6181,'FILIAIS PETZ'!$A$2:$K$2000,11,0)</f>
        <v>18328118000532</v>
      </c>
      <c r="AK6181" s="44">
        <f t="shared" si="390"/>
        <v>18328118000532</v>
      </c>
    </row>
    <row r="6182" spans="1:37" s="14" customFormat="1" ht="15" customHeight="1" thickBot="1" x14ac:dyDescent="0.25">
      <c r="A6182" s="9"/>
      <c r="B6182" s="18">
        <f>VLOOKUP(C6182,FORNECEDORES!D:E,2,0)</f>
        <v>741390</v>
      </c>
      <c r="C6182" s="19" t="str">
        <f>VLOOKUP(D6182,FORNECEDORES!A:D,4,0)</f>
        <v>53.327.206/0001-97</v>
      </c>
      <c r="D6182" s="13" t="s">
        <v>1785</v>
      </c>
      <c r="E6182" s="20" t="str">
        <f t="shared" si="391"/>
        <v>04 0211</v>
      </c>
      <c r="F6182" s="28" t="s">
        <v>4974</v>
      </c>
      <c r="G6182" s="21" t="str">
        <f>VLOOKUP(E6182,'FILIAIS PETZ'!A:E,5,0)</f>
        <v>PETZ CASTELO BH</v>
      </c>
      <c r="H6182" s="20" t="str">
        <f>VLOOKUP(E6182,'FILIAIS PETZ'!A:D,4,0)</f>
        <v>CTLO-MG</v>
      </c>
      <c r="I6182" s="85">
        <v>45572</v>
      </c>
      <c r="J6182" s="84">
        <v>1004454</v>
      </c>
      <c r="K6182" s="9"/>
      <c r="L6182" s="29"/>
      <c r="M6182" s="46"/>
      <c r="N6182" s="46"/>
      <c r="O6182" s="46"/>
      <c r="P6182" s="83" t="s">
        <v>4990</v>
      </c>
      <c r="Q6182" s="84">
        <v>3</v>
      </c>
      <c r="R6182" s="84">
        <v>1</v>
      </c>
      <c r="S6182" s="84">
        <v>8</v>
      </c>
      <c r="T6182" s="84" t="s">
        <v>32</v>
      </c>
      <c r="U6182" s="84">
        <v>11002</v>
      </c>
      <c r="V6182" s="84">
        <v>11002</v>
      </c>
      <c r="W6182" s="84" t="s">
        <v>4984</v>
      </c>
      <c r="X6182" s="84" t="s">
        <v>4992</v>
      </c>
      <c r="Y6182" s="84" t="s">
        <v>4993</v>
      </c>
      <c r="Z6182" s="84" t="s">
        <v>4993</v>
      </c>
      <c r="AA6182" s="84" t="s">
        <v>4992</v>
      </c>
      <c r="AB6182" s="84" t="s">
        <v>12941</v>
      </c>
      <c r="AC6182" s="84" t="s">
        <v>5006</v>
      </c>
      <c r="AD6182" s="83"/>
      <c r="AE6182" s="20" t="str">
        <f>VLOOKUP(E6182,'FILIAIS PETZ'!A:Q,17,0)</f>
        <v>MG-1</v>
      </c>
      <c r="AF6182" s="20" t="str">
        <f>VLOOKUP(E6182,'FILIAIS PETZ'!A:Q,3,0)</f>
        <v>FELICIO</v>
      </c>
      <c r="AG6182" s="20" t="str">
        <f>VLOOKUP(E6182,'FILIAIS PETZ'!A:Q,2,0)</f>
        <v>R3</v>
      </c>
      <c r="AH6182" s="75">
        <v>1212.2</v>
      </c>
      <c r="AI6182" s="16" t="s">
        <v>13425</v>
      </c>
      <c r="AJ6182" s="43">
        <f>VLOOKUP(E6182,'FILIAIS PETZ'!$A$2:$K$2000,11,0)</f>
        <v>18328118019985</v>
      </c>
      <c r="AK6182" s="44">
        <f t="shared" si="390"/>
        <v>18328118019985</v>
      </c>
    </row>
    <row r="6183" spans="1:37" s="14" customFormat="1" ht="15" customHeight="1" thickBot="1" x14ac:dyDescent="0.25">
      <c r="A6183" s="9"/>
      <c r="B6183" s="18">
        <f>VLOOKUP(C6183,FORNECEDORES!D:E,2,0)</f>
        <v>741390</v>
      </c>
      <c r="C6183" s="19" t="str">
        <f>VLOOKUP(D6183,FORNECEDORES!A:D,4,0)</f>
        <v>53.327.206/0001-97</v>
      </c>
      <c r="D6183" s="13" t="s">
        <v>1785</v>
      </c>
      <c r="E6183" s="20" t="str">
        <f t="shared" si="391"/>
        <v>04 0238</v>
      </c>
      <c r="F6183" s="28" t="s">
        <v>5730</v>
      </c>
      <c r="G6183" s="21" t="str">
        <f>VLOOKUP(E6183,'FILIAIS PETZ'!A:E,5,0)</f>
        <v>PETZ SILVIANO BRANDÃO</v>
      </c>
      <c r="H6183" s="20" t="str">
        <f>VLOOKUP(E6183,'FILIAIS PETZ'!A:D,4,0)</f>
        <v>SVBD-MG</v>
      </c>
      <c r="I6183" s="85">
        <v>45572</v>
      </c>
      <c r="J6183" s="84">
        <v>1004458</v>
      </c>
      <c r="K6183" s="9" t="s">
        <v>5858</v>
      </c>
      <c r="L6183" s="29" t="s">
        <v>13878</v>
      </c>
      <c r="M6183" s="46">
        <v>45580</v>
      </c>
      <c r="N6183" s="46">
        <v>45609</v>
      </c>
      <c r="O6183" s="46">
        <v>45587</v>
      </c>
      <c r="P6183" s="83" t="s">
        <v>4990</v>
      </c>
      <c r="Q6183" s="84">
        <v>3</v>
      </c>
      <c r="R6183" s="84">
        <v>1</v>
      </c>
      <c r="S6183" s="84">
        <v>8</v>
      </c>
      <c r="T6183" s="84" t="s">
        <v>32</v>
      </c>
      <c r="U6183" s="84">
        <v>11002</v>
      </c>
      <c r="V6183" s="84">
        <v>11002</v>
      </c>
      <c r="W6183" s="84" t="s">
        <v>4984</v>
      </c>
      <c r="X6183" s="84" t="s">
        <v>4992</v>
      </c>
      <c r="Y6183" s="84" t="s">
        <v>4993</v>
      </c>
      <c r="Z6183" s="84" t="s">
        <v>4993</v>
      </c>
      <c r="AA6183" s="84" t="s">
        <v>4992</v>
      </c>
      <c r="AB6183" s="84" t="s">
        <v>12941</v>
      </c>
      <c r="AC6183" s="84" t="s">
        <v>5006</v>
      </c>
      <c r="AD6183" s="83"/>
      <c r="AE6183" s="20" t="str">
        <f>VLOOKUP(E6183,'FILIAIS PETZ'!A:Q,17,0)</f>
        <v>MG-2</v>
      </c>
      <c r="AF6183" s="20" t="str">
        <f>VLOOKUP(E6183,'FILIAIS PETZ'!A:Q,3,0)</f>
        <v>FELICIO</v>
      </c>
      <c r="AG6183" s="20" t="str">
        <f>VLOOKUP(E6183,'FILIAIS PETZ'!A:Q,2,0)</f>
        <v>R3</v>
      </c>
      <c r="AH6183" s="75">
        <v>3000</v>
      </c>
      <c r="AI6183" s="16" t="s">
        <v>13426</v>
      </c>
      <c r="AJ6183" s="43">
        <f>VLOOKUP(E6183,'FILIAIS PETZ'!$A$2:$K$2000,11,0)</f>
        <v>18328118022188</v>
      </c>
      <c r="AK6183" s="44">
        <f t="shared" si="390"/>
        <v>18328118022188</v>
      </c>
    </row>
    <row r="6184" spans="1:37" s="14" customFormat="1" ht="15" customHeight="1" thickBot="1" x14ac:dyDescent="0.25">
      <c r="A6184" s="9"/>
      <c r="B6184" s="18" t="e">
        <f>VLOOKUP(C6184,FORNECEDORES!D:E,2,0)</f>
        <v>#N/A</v>
      </c>
      <c r="C6184" s="19" t="e">
        <f>VLOOKUP(D6184,FORNECEDORES!A:D,4,0)</f>
        <v>#N/A</v>
      </c>
      <c r="D6184" s="13" t="s">
        <v>13361</v>
      </c>
      <c r="E6184" s="20" t="str">
        <f t="shared" si="391"/>
        <v>04 0238</v>
      </c>
      <c r="F6184" s="28" t="s">
        <v>5730</v>
      </c>
      <c r="G6184" s="21" t="str">
        <f>VLOOKUP(E6184,'FILIAIS PETZ'!A:E,5,0)</f>
        <v>PETZ SILVIANO BRANDÃO</v>
      </c>
      <c r="H6184" s="20" t="str">
        <f>VLOOKUP(E6184,'FILIAIS PETZ'!A:D,4,0)</f>
        <v>SVBD-MG</v>
      </c>
      <c r="I6184" s="85">
        <v>45572</v>
      </c>
      <c r="J6184" s="84">
        <v>1004461</v>
      </c>
      <c r="K6184" s="9"/>
      <c r="L6184" s="29"/>
      <c r="M6184" s="46"/>
      <c r="N6184" s="46"/>
      <c r="O6184" s="46"/>
      <c r="P6184" s="83" t="s">
        <v>4990</v>
      </c>
      <c r="Q6184" s="84">
        <v>3</v>
      </c>
      <c r="R6184" s="84">
        <v>1</v>
      </c>
      <c r="S6184" s="84">
        <v>8</v>
      </c>
      <c r="T6184" s="84" t="s">
        <v>32</v>
      </c>
      <c r="U6184" s="84">
        <v>11002</v>
      </c>
      <c r="V6184" s="84">
        <v>11002</v>
      </c>
      <c r="W6184" s="84" t="s">
        <v>5039</v>
      </c>
      <c r="X6184" s="84" t="s">
        <v>5016</v>
      </c>
      <c r="Y6184" s="84" t="s">
        <v>4980</v>
      </c>
      <c r="Z6184" s="84" t="s">
        <v>4980</v>
      </c>
      <c r="AA6184" s="84" t="s">
        <v>5016</v>
      </c>
      <c r="AB6184" s="84" t="s">
        <v>12941</v>
      </c>
      <c r="AC6184" s="84" t="s">
        <v>5006</v>
      </c>
      <c r="AD6184" s="83"/>
      <c r="AE6184" s="20" t="str">
        <f>VLOOKUP(E6184,'FILIAIS PETZ'!A:Q,17,0)</f>
        <v>MG-2</v>
      </c>
      <c r="AF6184" s="20" t="str">
        <f>VLOOKUP(E6184,'FILIAIS PETZ'!A:Q,3,0)</f>
        <v>FELICIO</v>
      </c>
      <c r="AG6184" s="20" t="str">
        <f>VLOOKUP(E6184,'FILIAIS PETZ'!A:Q,2,0)</f>
        <v>R3</v>
      </c>
      <c r="AH6184" s="75">
        <v>1025</v>
      </c>
      <c r="AI6184" s="16" t="s">
        <v>13427</v>
      </c>
      <c r="AJ6184" s="43">
        <f>VLOOKUP(E6184,'FILIAIS PETZ'!$A$2:$K$2000,11,0)</f>
        <v>18328118022188</v>
      </c>
      <c r="AK6184" s="44">
        <f t="shared" si="390"/>
        <v>18328118022188</v>
      </c>
    </row>
    <row r="6185" spans="1:37" s="14" customFormat="1" ht="15" customHeight="1" thickBot="1" x14ac:dyDescent="0.25">
      <c r="A6185" s="9"/>
      <c r="B6185" s="18">
        <f>VLOOKUP(C6185,FORNECEDORES!D:E,2,0)</f>
        <v>14456</v>
      </c>
      <c r="C6185" s="19" t="str">
        <f>VLOOKUP(D6185,FORNECEDORES!A:D,4,0)</f>
        <v>29.274.777/0001-26</v>
      </c>
      <c r="D6185" s="13" t="s">
        <v>2689</v>
      </c>
      <c r="E6185" s="20" t="str">
        <f t="shared" si="391"/>
        <v>04 0019</v>
      </c>
      <c r="F6185" s="28" t="s">
        <v>8977</v>
      </c>
      <c r="G6185" s="21" t="str">
        <f>VLOOKUP(E6185,'FILIAIS PETZ'!A:E,5,0)</f>
        <v>PETZ BUTANTA</v>
      </c>
      <c r="H6185" s="20" t="str">
        <f>VLOOKUP(E6185,'FILIAIS PETZ'!A:D,4,0)</f>
        <v>BTTA-SP</v>
      </c>
      <c r="I6185" s="85">
        <v>45572</v>
      </c>
      <c r="J6185" s="84">
        <v>1004803</v>
      </c>
      <c r="K6185" s="9" t="s">
        <v>5858</v>
      </c>
      <c r="L6185" s="29" t="s">
        <v>13706</v>
      </c>
      <c r="M6185" s="46">
        <v>45573</v>
      </c>
      <c r="N6185" s="46">
        <v>45602</v>
      </c>
      <c r="O6185" s="46">
        <v>45581</v>
      </c>
      <c r="P6185" s="83" t="s">
        <v>4990</v>
      </c>
      <c r="Q6185" s="84">
        <v>3</v>
      </c>
      <c r="R6185" s="84">
        <v>1</v>
      </c>
      <c r="S6185" s="84">
        <v>8</v>
      </c>
      <c r="T6185" s="84" t="s">
        <v>32</v>
      </c>
      <c r="U6185" s="84">
        <v>11002</v>
      </c>
      <c r="V6185" s="84">
        <v>11002</v>
      </c>
      <c r="W6185" s="84" t="s">
        <v>5019</v>
      </c>
      <c r="X6185" s="84" t="s">
        <v>4985</v>
      </c>
      <c r="Y6185" s="84" t="s">
        <v>4997</v>
      </c>
      <c r="Z6185" s="84" t="s">
        <v>8241</v>
      </c>
      <c r="AA6185" s="84" t="s">
        <v>13362</v>
      </c>
      <c r="AB6185" s="84" t="s">
        <v>12941</v>
      </c>
      <c r="AC6185" s="84" t="s">
        <v>5006</v>
      </c>
      <c r="AD6185" s="83"/>
      <c r="AE6185" s="20" t="str">
        <f>VLOOKUP(E6185,'FILIAIS PETZ'!A:Q,17,0)</f>
        <v>SP2</v>
      </c>
      <c r="AF6185" s="20" t="str">
        <f>VLOOKUP(E6185,'FILIAIS PETZ'!A:Q,3,0)</f>
        <v>FELICIO</v>
      </c>
      <c r="AG6185" s="20" t="str">
        <f>VLOOKUP(E6185,'FILIAIS PETZ'!A:Q,2,0)</f>
        <v>R3</v>
      </c>
      <c r="AH6185" s="75">
        <v>890</v>
      </c>
      <c r="AI6185" s="16" t="s">
        <v>13428</v>
      </c>
      <c r="AJ6185" s="43">
        <f>VLOOKUP(E6185,'FILIAIS PETZ'!$A$2:$K$2000,11,0)</f>
        <v>18328118000885</v>
      </c>
      <c r="AK6185" s="44">
        <f t="shared" si="390"/>
        <v>18328118000885</v>
      </c>
    </row>
    <row r="6186" spans="1:37" s="14" customFormat="1" ht="15" customHeight="1" thickBot="1" x14ac:dyDescent="0.25">
      <c r="A6186" s="9"/>
      <c r="B6186" s="18">
        <f>VLOOKUP(C6186,FORNECEDORES!D:E,2,0)</f>
        <v>14456</v>
      </c>
      <c r="C6186" s="19" t="str">
        <f>VLOOKUP(D6186,FORNECEDORES!A:D,4,0)</f>
        <v>29.274.777/0001-26</v>
      </c>
      <c r="D6186" s="13" t="s">
        <v>2689</v>
      </c>
      <c r="E6186" s="20" t="str">
        <f t="shared" si="391"/>
        <v>04 0019</v>
      </c>
      <c r="F6186" s="28" t="s">
        <v>8977</v>
      </c>
      <c r="G6186" s="21" t="str">
        <f>VLOOKUP(E6186,'FILIAIS PETZ'!A:E,5,0)</f>
        <v>PETZ BUTANTA</v>
      </c>
      <c r="H6186" s="20" t="str">
        <f>VLOOKUP(E6186,'FILIAIS PETZ'!A:D,4,0)</f>
        <v>BTTA-SP</v>
      </c>
      <c r="I6186" s="85">
        <v>45572</v>
      </c>
      <c r="J6186" s="84">
        <v>1004806</v>
      </c>
      <c r="K6186" s="9" t="s">
        <v>5858</v>
      </c>
      <c r="L6186" s="29" t="s">
        <v>13707</v>
      </c>
      <c r="M6186" s="46">
        <v>45573</v>
      </c>
      <c r="N6186" s="46">
        <v>45602</v>
      </c>
      <c r="O6186" s="46">
        <v>45581</v>
      </c>
      <c r="P6186" s="83" t="s">
        <v>4990</v>
      </c>
      <c r="Q6186" s="84">
        <v>3</v>
      </c>
      <c r="R6186" s="84">
        <v>1</v>
      </c>
      <c r="S6186" s="84">
        <v>8</v>
      </c>
      <c r="T6186" s="84" t="s">
        <v>32</v>
      </c>
      <c r="U6186" s="84">
        <v>11002</v>
      </c>
      <c r="V6186" s="84">
        <v>11002</v>
      </c>
      <c r="W6186" s="84" t="s">
        <v>5019</v>
      </c>
      <c r="X6186" s="84" t="s">
        <v>4985</v>
      </c>
      <c r="Y6186" s="84" t="s">
        <v>4993</v>
      </c>
      <c r="Z6186" s="84" t="s">
        <v>4993</v>
      </c>
      <c r="AA6186" s="84" t="s">
        <v>13362</v>
      </c>
      <c r="AB6186" s="84" t="s">
        <v>12941</v>
      </c>
      <c r="AC6186" s="84" t="s">
        <v>5006</v>
      </c>
      <c r="AD6186" s="83"/>
      <c r="AE6186" s="20" t="str">
        <f>VLOOKUP(E6186,'FILIAIS PETZ'!A:Q,17,0)</f>
        <v>SP2</v>
      </c>
      <c r="AF6186" s="20" t="str">
        <f>VLOOKUP(E6186,'FILIAIS PETZ'!A:Q,3,0)</f>
        <v>FELICIO</v>
      </c>
      <c r="AG6186" s="20" t="str">
        <f>VLOOKUP(E6186,'FILIAIS PETZ'!A:Q,2,0)</f>
        <v>R3</v>
      </c>
      <c r="AH6186" s="75">
        <v>690</v>
      </c>
      <c r="AI6186" s="16" t="s">
        <v>13429</v>
      </c>
      <c r="AJ6186" s="43">
        <f>VLOOKUP(E6186,'FILIAIS PETZ'!$A$2:$K$2000,11,0)</f>
        <v>18328118000885</v>
      </c>
      <c r="AK6186" s="44">
        <f t="shared" si="390"/>
        <v>18328118000885</v>
      </c>
    </row>
    <row r="6187" spans="1:37" s="14" customFormat="1" ht="15" customHeight="1" thickBot="1" x14ac:dyDescent="0.25">
      <c r="A6187" s="9"/>
      <c r="B6187" s="18">
        <f>VLOOKUP(C6187,FORNECEDORES!D:E,2,0)</f>
        <v>7736</v>
      </c>
      <c r="C6187" s="19" t="str">
        <f>VLOOKUP(D6187,FORNECEDORES!A:D,4,0)</f>
        <v>27.385.816/0001-37</v>
      </c>
      <c r="D6187" s="13" t="s">
        <v>2591</v>
      </c>
      <c r="E6187" s="20" t="str">
        <f t="shared" si="391"/>
        <v>04 0073</v>
      </c>
      <c r="F6187" s="28" t="s">
        <v>4953</v>
      </c>
      <c r="G6187" s="21" t="str">
        <f>VLOOKUP(E6187,'FILIAIS PETZ'!A:E,5,0)</f>
        <v>PETZ CAMPO GRANDE</v>
      </c>
      <c r="H6187" s="20" t="str">
        <f>VLOOKUP(E6187,'FILIAIS PETZ'!A:D,4,0)</f>
        <v>CGDE-MS</v>
      </c>
      <c r="I6187" s="85">
        <v>45572</v>
      </c>
      <c r="J6187" s="84">
        <v>1004813</v>
      </c>
      <c r="K6187" s="9"/>
      <c r="L6187" s="29"/>
      <c r="M6187" s="46"/>
      <c r="N6187" s="46"/>
      <c r="O6187" s="46"/>
      <c r="P6187" s="83" t="s">
        <v>4982</v>
      </c>
      <c r="Q6187" s="84">
        <v>3</v>
      </c>
      <c r="R6187" s="84">
        <v>1</v>
      </c>
      <c r="S6187" s="84">
        <v>8</v>
      </c>
      <c r="T6187" s="84" t="s">
        <v>32</v>
      </c>
      <c r="U6187" s="84">
        <v>11002</v>
      </c>
      <c r="V6187" s="84">
        <v>11002</v>
      </c>
      <c r="W6187" s="84" t="s">
        <v>5067</v>
      </c>
      <c r="X6187" s="84" t="s">
        <v>4985</v>
      </c>
      <c r="Y6187" s="84" t="s">
        <v>5044</v>
      </c>
      <c r="Z6187" s="84" t="s">
        <v>8408</v>
      </c>
      <c r="AA6187" s="84" t="s">
        <v>4989</v>
      </c>
      <c r="AB6187" s="84" t="s">
        <v>12941</v>
      </c>
      <c r="AC6187" s="84" t="s">
        <v>4988</v>
      </c>
      <c r="AD6187" s="83">
        <v>800000248</v>
      </c>
      <c r="AE6187" s="20" t="str">
        <f>VLOOKUP(E6187,'FILIAIS PETZ'!A:Q,17,0)</f>
        <v>CO-1</v>
      </c>
      <c r="AF6187" s="20" t="str">
        <f>VLOOKUP(E6187,'FILIAIS PETZ'!A:Q,3,0)</f>
        <v>FELICIO</v>
      </c>
      <c r="AG6187" s="20" t="str">
        <f>VLOOKUP(E6187,'FILIAIS PETZ'!A:Q,2,0)</f>
        <v>R3</v>
      </c>
      <c r="AH6187" s="75">
        <v>5361</v>
      </c>
      <c r="AI6187" s="16" t="s">
        <v>13430</v>
      </c>
      <c r="AJ6187" s="43">
        <f>VLOOKUP(E6187,'FILIAIS PETZ'!$A$2:$K$2000,11,0)</f>
        <v>18328118007383</v>
      </c>
      <c r="AK6187" s="44">
        <f t="shared" si="390"/>
        <v>18328118007383</v>
      </c>
    </row>
    <row r="6188" spans="1:37" s="14" customFormat="1" ht="15" customHeight="1" thickBot="1" x14ac:dyDescent="0.25">
      <c r="A6188" s="9"/>
      <c r="B6188" s="18">
        <f>VLOOKUP(C6188,FORNECEDORES!D:E,2,0)</f>
        <v>7736</v>
      </c>
      <c r="C6188" s="19" t="str">
        <f>VLOOKUP(D6188,FORNECEDORES!A:D,4,0)</f>
        <v>27.385.816/0001-37</v>
      </c>
      <c r="D6188" s="13" t="s">
        <v>2591</v>
      </c>
      <c r="E6188" s="20" t="str">
        <f t="shared" si="391"/>
        <v>04 0073</v>
      </c>
      <c r="F6188" s="28" t="s">
        <v>4953</v>
      </c>
      <c r="G6188" s="21" t="str">
        <f>VLOOKUP(E6188,'FILIAIS PETZ'!A:E,5,0)</f>
        <v>PETZ CAMPO GRANDE</v>
      </c>
      <c r="H6188" s="20" t="str">
        <f>VLOOKUP(E6188,'FILIAIS PETZ'!A:D,4,0)</f>
        <v>CGDE-MS</v>
      </c>
      <c r="I6188" s="85">
        <v>45572</v>
      </c>
      <c r="J6188" s="84">
        <v>1004815</v>
      </c>
      <c r="K6188" s="9"/>
      <c r="L6188" s="29"/>
      <c r="M6188" s="46"/>
      <c r="N6188" s="46"/>
      <c r="O6188" s="46"/>
      <c r="P6188" s="83" t="s">
        <v>4982</v>
      </c>
      <c r="Q6188" s="84">
        <v>3</v>
      </c>
      <c r="R6188" s="84">
        <v>1</v>
      </c>
      <c r="S6188" s="84">
        <v>8</v>
      </c>
      <c r="T6188" s="84" t="s">
        <v>32</v>
      </c>
      <c r="U6188" s="84">
        <v>11002</v>
      </c>
      <c r="V6188" s="84">
        <v>11002</v>
      </c>
      <c r="W6188" s="84" t="s">
        <v>5039</v>
      </c>
      <c r="X6188" s="84" t="s">
        <v>4985</v>
      </c>
      <c r="Y6188" s="84" t="s">
        <v>5044</v>
      </c>
      <c r="Z6188" s="84" t="s">
        <v>8408</v>
      </c>
      <c r="AA6188" s="84" t="s">
        <v>4989</v>
      </c>
      <c r="AB6188" s="84" t="s">
        <v>12941</v>
      </c>
      <c r="AC6188" s="84" t="s">
        <v>4988</v>
      </c>
      <c r="AD6188" s="83">
        <v>800000248</v>
      </c>
      <c r="AE6188" s="20" t="str">
        <f>VLOOKUP(E6188,'FILIAIS PETZ'!A:Q,17,0)</f>
        <v>CO-1</v>
      </c>
      <c r="AF6188" s="20" t="str">
        <f>VLOOKUP(E6188,'FILIAIS PETZ'!A:Q,3,0)</f>
        <v>FELICIO</v>
      </c>
      <c r="AG6188" s="20" t="str">
        <f>VLOOKUP(E6188,'FILIAIS PETZ'!A:Q,2,0)</f>
        <v>R3</v>
      </c>
      <c r="AH6188" s="75">
        <v>19193.919999999998</v>
      </c>
      <c r="AI6188" s="16" t="s">
        <v>13431</v>
      </c>
      <c r="AJ6188" s="43">
        <f>VLOOKUP(E6188,'FILIAIS PETZ'!$A$2:$K$2000,11,0)</f>
        <v>18328118007383</v>
      </c>
      <c r="AK6188" s="44">
        <f t="shared" si="390"/>
        <v>18328118007383</v>
      </c>
    </row>
    <row r="6189" spans="1:37" s="14" customFormat="1" ht="15" customHeight="1" thickBot="1" x14ac:dyDescent="0.25">
      <c r="A6189" s="9"/>
      <c r="B6189" s="18">
        <f>VLOOKUP(C6189,FORNECEDORES!D:E,2,0)</f>
        <v>7736</v>
      </c>
      <c r="C6189" s="19" t="str">
        <f>VLOOKUP(D6189,FORNECEDORES!A:D,4,0)</f>
        <v>27.385.816/0001-37</v>
      </c>
      <c r="D6189" s="13" t="s">
        <v>2591</v>
      </c>
      <c r="E6189" s="20" t="str">
        <f t="shared" si="391"/>
        <v>04 0073</v>
      </c>
      <c r="F6189" s="28" t="s">
        <v>4953</v>
      </c>
      <c r="G6189" s="21" t="str">
        <f>VLOOKUP(E6189,'FILIAIS PETZ'!A:E,5,0)</f>
        <v>PETZ CAMPO GRANDE</v>
      </c>
      <c r="H6189" s="20" t="str">
        <f>VLOOKUP(E6189,'FILIAIS PETZ'!A:D,4,0)</f>
        <v>CGDE-MS</v>
      </c>
      <c r="I6189" s="85">
        <v>45572</v>
      </c>
      <c r="J6189" s="84">
        <v>1004816</v>
      </c>
      <c r="K6189" s="9"/>
      <c r="L6189" s="29"/>
      <c r="M6189" s="46"/>
      <c r="N6189" s="46"/>
      <c r="O6189" s="46"/>
      <c r="P6189" s="83" t="s">
        <v>4982</v>
      </c>
      <c r="Q6189" s="84">
        <v>3</v>
      </c>
      <c r="R6189" s="84">
        <v>1</v>
      </c>
      <c r="S6189" s="84">
        <v>8</v>
      </c>
      <c r="T6189" s="84" t="s">
        <v>32</v>
      </c>
      <c r="U6189" s="84">
        <v>11002</v>
      </c>
      <c r="V6189" s="84">
        <v>11002</v>
      </c>
      <c r="W6189" s="84" t="s">
        <v>5019</v>
      </c>
      <c r="X6189" s="84" t="s">
        <v>4992</v>
      </c>
      <c r="Y6189" s="84" t="s">
        <v>5044</v>
      </c>
      <c r="Z6189" s="84" t="s">
        <v>8408</v>
      </c>
      <c r="AA6189" s="84" t="s">
        <v>5014</v>
      </c>
      <c r="AB6189" s="84" t="s">
        <v>12941</v>
      </c>
      <c r="AC6189" s="84" t="s">
        <v>4988</v>
      </c>
      <c r="AD6189" s="83">
        <v>800000258</v>
      </c>
      <c r="AE6189" s="20" t="str">
        <f>VLOOKUP(E6189,'FILIAIS PETZ'!A:Q,17,0)</f>
        <v>CO-1</v>
      </c>
      <c r="AF6189" s="20" t="str">
        <f>VLOOKUP(E6189,'FILIAIS PETZ'!A:Q,3,0)</f>
        <v>FELICIO</v>
      </c>
      <c r="AG6189" s="20" t="str">
        <f>VLOOKUP(E6189,'FILIAIS PETZ'!A:Q,2,0)</f>
        <v>R3</v>
      </c>
      <c r="AH6189" s="75">
        <v>7295</v>
      </c>
      <c r="AI6189" s="16" t="s">
        <v>13432</v>
      </c>
      <c r="AJ6189" s="43">
        <f>VLOOKUP(E6189,'FILIAIS PETZ'!$A$2:$K$2000,11,0)</f>
        <v>18328118007383</v>
      </c>
      <c r="AK6189" s="44">
        <f t="shared" si="390"/>
        <v>18328118007383</v>
      </c>
    </row>
    <row r="6190" spans="1:37" s="14" customFormat="1" ht="15" customHeight="1" thickBot="1" x14ac:dyDescent="0.25">
      <c r="A6190" s="9"/>
      <c r="B6190" s="18">
        <f>VLOOKUP(C6190,FORNECEDORES!D:E,2,0)</f>
        <v>7736</v>
      </c>
      <c r="C6190" s="19" t="str">
        <f>VLOOKUP(D6190,FORNECEDORES!A:D,4,0)</f>
        <v>27.385.816/0001-37</v>
      </c>
      <c r="D6190" s="13" t="s">
        <v>2591</v>
      </c>
      <c r="E6190" s="20" t="str">
        <f t="shared" si="391"/>
        <v>04 0073</v>
      </c>
      <c r="F6190" s="28" t="s">
        <v>4953</v>
      </c>
      <c r="G6190" s="21" t="str">
        <f>VLOOKUP(E6190,'FILIAIS PETZ'!A:E,5,0)</f>
        <v>PETZ CAMPO GRANDE</v>
      </c>
      <c r="H6190" s="20" t="str">
        <f>VLOOKUP(E6190,'FILIAIS PETZ'!A:D,4,0)</f>
        <v>CGDE-MS</v>
      </c>
      <c r="I6190" s="85">
        <v>45572</v>
      </c>
      <c r="J6190" s="84">
        <v>1004817</v>
      </c>
      <c r="K6190" s="9"/>
      <c r="L6190" s="29"/>
      <c r="M6190" s="46"/>
      <c r="N6190" s="46"/>
      <c r="O6190" s="46"/>
      <c r="P6190" s="83" t="s">
        <v>4982</v>
      </c>
      <c r="Q6190" s="84">
        <v>3</v>
      </c>
      <c r="R6190" s="84">
        <v>1</v>
      </c>
      <c r="S6190" s="84">
        <v>8</v>
      </c>
      <c r="T6190" s="84" t="s">
        <v>32</v>
      </c>
      <c r="U6190" s="84">
        <v>11002</v>
      </c>
      <c r="V6190" s="84">
        <v>11002</v>
      </c>
      <c r="W6190" s="84" t="s">
        <v>5024</v>
      </c>
      <c r="X6190" s="84" t="s">
        <v>4985</v>
      </c>
      <c r="Y6190" s="84" t="s">
        <v>5044</v>
      </c>
      <c r="Z6190" s="84" t="s">
        <v>8408</v>
      </c>
      <c r="AA6190" s="84" t="s">
        <v>4989</v>
      </c>
      <c r="AB6190" s="84" t="s">
        <v>12941</v>
      </c>
      <c r="AC6190" s="84" t="s">
        <v>4988</v>
      </c>
      <c r="AD6190" s="83">
        <v>800000421</v>
      </c>
      <c r="AE6190" s="20" t="str">
        <f>VLOOKUP(E6190,'FILIAIS PETZ'!A:Q,17,0)</f>
        <v>CO-1</v>
      </c>
      <c r="AF6190" s="20" t="str">
        <f>VLOOKUP(E6190,'FILIAIS PETZ'!A:Q,3,0)</f>
        <v>FELICIO</v>
      </c>
      <c r="AG6190" s="20" t="str">
        <f>VLOOKUP(E6190,'FILIAIS PETZ'!A:Q,2,0)</f>
        <v>R3</v>
      </c>
      <c r="AH6190" s="75">
        <v>10364.4</v>
      </c>
      <c r="AI6190" s="16" t="s">
        <v>13433</v>
      </c>
      <c r="AJ6190" s="43">
        <f>VLOOKUP(E6190,'FILIAIS PETZ'!$A$2:$K$2000,11,0)</f>
        <v>18328118007383</v>
      </c>
      <c r="AK6190" s="44">
        <f t="shared" si="390"/>
        <v>18328118007383</v>
      </c>
    </row>
    <row r="6191" spans="1:37" s="14" customFormat="1" ht="15" customHeight="1" thickBot="1" x14ac:dyDescent="0.25">
      <c r="A6191" s="9"/>
      <c r="B6191" s="18">
        <f>VLOOKUP(C6191,FORNECEDORES!D:E,2,0)</f>
        <v>7736</v>
      </c>
      <c r="C6191" s="19" t="str">
        <f>VLOOKUP(D6191,FORNECEDORES!A:D,4,0)</f>
        <v>27.385.816/0001-37</v>
      </c>
      <c r="D6191" s="13" t="s">
        <v>2591</v>
      </c>
      <c r="E6191" s="20" t="str">
        <f t="shared" si="391"/>
        <v>04 0073</v>
      </c>
      <c r="F6191" s="28" t="s">
        <v>4953</v>
      </c>
      <c r="G6191" s="21" t="str">
        <f>VLOOKUP(E6191,'FILIAIS PETZ'!A:E,5,0)</f>
        <v>PETZ CAMPO GRANDE</v>
      </c>
      <c r="H6191" s="20" t="str">
        <f>VLOOKUP(E6191,'FILIAIS PETZ'!A:D,4,0)</f>
        <v>CGDE-MS</v>
      </c>
      <c r="I6191" s="85">
        <v>45572</v>
      </c>
      <c r="J6191" s="84">
        <v>1004819</v>
      </c>
      <c r="K6191" s="9"/>
      <c r="L6191" s="29"/>
      <c r="M6191" s="46"/>
      <c r="N6191" s="46"/>
      <c r="O6191" s="46"/>
      <c r="P6191" s="83" t="s">
        <v>4982</v>
      </c>
      <c r="Q6191" s="84">
        <v>3</v>
      </c>
      <c r="R6191" s="84">
        <v>1</v>
      </c>
      <c r="S6191" s="84">
        <v>8</v>
      </c>
      <c r="T6191" s="84" t="s">
        <v>32</v>
      </c>
      <c r="U6191" s="84">
        <v>11002</v>
      </c>
      <c r="V6191" s="84">
        <v>11002</v>
      </c>
      <c r="W6191" s="84" t="s">
        <v>5034</v>
      </c>
      <c r="X6191" s="84" t="s">
        <v>4985</v>
      </c>
      <c r="Y6191" s="84" t="s">
        <v>5044</v>
      </c>
      <c r="Z6191" s="84" t="s">
        <v>8408</v>
      </c>
      <c r="AA6191" s="84" t="s">
        <v>4989</v>
      </c>
      <c r="AB6191" s="84" t="s">
        <v>12941</v>
      </c>
      <c r="AC6191" s="84" t="s">
        <v>4988</v>
      </c>
      <c r="AD6191" s="83">
        <v>800000421</v>
      </c>
      <c r="AE6191" s="20" t="str">
        <f>VLOOKUP(E6191,'FILIAIS PETZ'!A:Q,17,0)</f>
        <v>CO-1</v>
      </c>
      <c r="AF6191" s="20" t="str">
        <f>VLOOKUP(E6191,'FILIAIS PETZ'!A:Q,3,0)</f>
        <v>FELICIO</v>
      </c>
      <c r="AG6191" s="20" t="str">
        <f>VLOOKUP(E6191,'FILIAIS PETZ'!A:Q,2,0)</f>
        <v>R3</v>
      </c>
      <c r="AH6191" s="75">
        <v>5412</v>
      </c>
      <c r="AI6191" s="16" t="s">
        <v>13434</v>
      </c>
      <c r="AJ6191" s="43">
        <f>VLOOKUP(E6191,'FILIAIS PETZ'!$A$2:$K$2000,11,0)</f>
        <v>18328118007383</v>
      </c>
      <c r="AK6191" s="44">
        <f t="shared" si="390"/>
        <v>18328118007383</v>
      </c>
    </row>
    <row r="6192" spans="1:37" s="14" customFormat="1" ht="15" customHeight="1" thickBot="1" x14ac:dyDescent="0.25">
      <c r="A6192" s="9"/>
      <c r="B6192" s="18">
        <f>VLOOKUP(C6192,FORNECEDORES!D:E,2,0)</f>
        <v>7736</v>
      </c>
      <c r="C6192" s="19" t="str">
        <f>VLOOKUP(D6192,FORNECEDORES!A:D,4,0)</f>
        <v>27.385.816/0001-37</v>
      </c>
      <c r="D6192" s="13" t="s">
        <v>2591</v>
      </c>
      <c r="E6192" s="20" t="str">
        <f t="shared" si="391"/>
        <v>04 0073</v>
      </c>
      <c r="F6192" s="28" t="s">
        <v>4953</v>
      </c>
      <c r="G6192" s="21" t="str">
        <f>VLOOKUP(E6192,'FILIAIS PETZ'!A:E,5,0)</f>
        <v>PETZ CAMPO GRANDE</v>
      </c>
      <c r="H6192" s="20" t="str">
        <f>VLOOKUP(E6192,'FILIAIS PETZ'!A:D,4,0)</f>
        <v>CGDE-MS</v>
      </c>
      <c r="I6192" s="85">
        <v>45572</v>
      </c>
      <c r="J6192" s="84">
        <v>1004820</v>
      </c>
      <c r="K6192" s="9"/>
      <c r="L6192" s="29"/>
      <c r="M6192" s="46"/>
      <c r="N6192" s="46"/>
      <c r="O6192" s="46"/>
      <c r="P6192" s="83" t="s">
        <v>4982</v>
      </c>
      <c r="Q6192" s="84">
        <v>3</v>
      </c>
      <c r="R6192" s="84">
        <v>1</v>
      </c>
      <c r="S6192" s="84">
        <v>8</v>
      </c>
      <c r="T6192" s="84" t="s">
        <v>32</v>
      </c>
      <c r="U6192" s="84">
        <v>11002</v>
      </c>
      <c r="V6192" s="84">
        <v>11002</v>
      </c>
      <c r="W6192" s="84" t="s">
        <v>5024</v>
      </c>
      <c r="X6192" s="84" t="s">
        <v>4985</v>
      </c>
      <c r="Y6192" s="84" t="s">
        <v>5044</v>
      </c>
      <c r="Z6192" s="84" t="s">
        <v>8408</v>
      </c>
      <c r="AA6192" s="84" t="s">
        <v>4989</v>
      </c>
      <c r="AB6192" s="84" t="s">
        <v>12941</v>
      </c>
      <c r="AC6192" s="84" t="s">
        <v>4988</v>
      </c>
      <c r="AD6192" s="83">
        <v>800000421</v>
      </c>
      <c r="AE6192" s="20" t="str">
        <f>VLOOKUP(E6192,'FILIAIS PETZ'!A:Q,17,0)</f>
        <v>CO-1</v>
      </c>
      <c r="AF6192" s="20" t="str">
        <f>VLOOKUP(E6192,'FILIAIS PETZ'!A:Q,3,0)</f>
        <v>FELICIO</v>
      </c>
      <c r="AG6192" s="20" t="str">
        <f>VLOOKUP(E6192,'FILIAIS PETZ'!A:Q,2,0)</f>
        <v>R3</v>
      </c>
      <c r="AH6192" s="75">
        <v>4480</v>
      </c>
      <c r="AI6192" s="16" t="s">
        <v>13435</v>
      </c>
      <c r="AJ6192" s="43">
        <f>VLOOKUP(E6192,'FILIAIS PETZ'!$A$2:$K$2000,11,0)</f>
        <v>18328118007383</v>
      </c>
      <c r="AK6192" s="44">
        <f t="shared" si="390"/>
        <v>18328118007383</v>
      </c>
    </row>
    <row r="6193" spans="1:37" s="14" customFormat="1" ht="15" customHeight="1" thickBot="1" x14ac:dyDescent="0.25">
      <c r="A6193" s="9"/>
      <c r="B6193" s="18">
        <f>VLOOKUP(C6193,FORNECEDORES!D:E,2,0)</f>
        <v>7736</v>
      </c>
      <c r="C6193" s="19" t="str">
        <f>VLOOKUP(D6193,FORNECEDORES!A:D,4,0)</f>
        <v>27.385.816/0001-37</v>
      </c>
      <c r="D6193" s="13" t="s">
        <v>2591</v>
      </c>
      <c r="E6193" s="20" t="str">
        <f t="shared" si="391"/>
        <v>04 0073</v>
      </c>
      <c r="F6193" s="28" t="s">
        <v>4953</v>
      </c>
      <c r="G6193" s="21" t="str">
        <f>VLOOKUP(E6193,'FILIAIS PETZ'!A:E,5,0)</f>
        <v>PETZ CAMPO GRANDE</v>
      </c>
      <c r="H6193" s="20" t="str">
        <f>VLOOKUP(E6193,'FILIAIS PETZ'!A:D,4,0)</f>
        <v>CGDE-MS</v>
      </c>
      <c r="I6193" s="85">
        <v>45572</v>
      </c>
      <c r="J6193" s="84">
        <v>1004821</v>
      </c>
      <c r="K6193" s="9"/>
      <c r="L6193" s="29"/>
      <c r="M6193" s="46"/>
      <c r="N6193" s="46"/>
      <c r="O6193" s="46"/>
      <c r="P6193" s="83" t="s">
        <v>4982</v>
      </c>
      <c r="Q6193" s="84">
        <v>3</v>
      </c>
      <c r="R6193" s="84">
        <v>1</v>
      </c>
      <c r="S6193" s="84">
        <v>8</v>
      </c>
      <c r="T6193" s="84" t="s">
        <v>32</v>
      </c>
      <c r="U6193" s="84">
        <v>11002</v>
      </c>
      <c r="V6193" s="84">
        <v>11002</v>
      </c>
      <c r="W6193" s="84" t="s">
        <v>5021</v>
      </c>
      <c r="X6193" s="84" t="s">
        <v>4985</v>
      </c>
      <c r="Y6193" s="84" t="s">
        <v>5044</v>
      </c>
      <c r="Z6193" s="84" t="s">
        <v>8408</v>
      </c>
      <c r="AA6193" s="84" t="s">
        <v>4989</v>
      </c>
      <c r="AB6193" s="84" t="s">
        <v>12941</v>
      </c>
      <c r="AC6193" s="84" t="s">
        <v>4988</v>
      </c>
      <c r="AD6193" s="83">
        <v>800000421</v>
      </c>
      <c r="AE6193" s="20" t="str">
        <f>VLOOKUP(E6193,'FILIAIS PETZ'!A:Q,17,0)</f>
        <v>CO-1</v>
      </c>
      <c r="AF6193" s="20" t="str">
        <f>VLOOKUP(E6193,'FILIAIS PETZ'!A:Q,3,0)</f>
        <v>FELICIO</v>
      </c>
      <c r="AG6193" s="20" t="str">
        <f>VLOOKUP(E6193,'FILIAIS PETZ'!A:Q,2,0)</f>
        <v>R3</v>
      </c>
      <c r="AH6193" s="75">
        <v>4718</v>
      </c>
      <c r="AI6193" s="16" t="s">
        <v>13436</v>
      </c>
      <c r="AJ6193" s="43">
        <f>VLOOKUP(E6193,'FILIAIS PETZ'!$A$2:$K$2000,11,0)</f>
        <v>18328118007383</v>
      </c>
      <c r="AK6193" s="44">
        <f t="shared" si="390"/>
        <v>18328118007383</v>
      </c>
    </row>
    <row r="6194" spans="1:37" s="14" customFormat="1" ht="15" customHeight="1" thickBot="1" x14ac:dyDescent="0.25">
      <c r="A6194" s="9"/>
      <c r="B6194" s="18">
        <f>VLOOKUP(C6194,FORNECEDORES!D:E,2,0)</f>
        <v>7736</v>
      </c>
      <c r="C6194" s="19" t="str">
        <f>VLOOKUP(D6194,FORNECEDORES!A:D,4,0)</f>
        <v>27.385.816/0001-37</v>
      </c>
      <c r="D6194" s="13" t="s">
        <v>2591</v>
      </c>
      <c r="E6194" s="20" t="str">
        <f t="shared" si="391"/>
        <v>04 0073</v>
      </c>
      <c r="F6194" s="28" t="s">
        <v>4953</v>
      </c>
      <c r="G6194" s="21" t="str">
        <f>VLOOKUP(E6194,'FILIAIS PETZ'!A:E,5,0)</f>
        <v>PETZ CAMPO GRANDE</v>
      </c>
      <c r="H6194" s="20" t="str">
        <f>VLOOKUP(E6194,'FILIAIS PETZ'!A:D,4,0)</f>
        <v>CGDE-MS</v>
      </c>
      <c r="I6194" s="85">
        <v>45572</v>
      </c>
      <c r="J6194" s="84">
        <v>1004824</v>
      </c>
      <c r="K6194" s="9"/>
      <c r="L6194" s="29"/>
      <c r="M6194" s="46"/>
      <c r="N6194" s="46"/>
      <c r="O6194" s="46"/>
      <c r="P6194" s="83" t="s">
        <v>4982</v>
      </c>
      <c r="Q6194" s="84">
        <v>3</v>
      </c>
      <c r="R6194" s="84">
        <v>1</v>
      </c>
      <c r="S6194" s="84">
        <v>8</v>
      </c>
      <c r="T6194" s="84" t="s">
        <v>32</v>
      </c>
      <c r="U6194" s="84">
        <v>11002</v>
      </c>
      <c r="V6194" s="84">
        <v>11002</v>
      </c>
      <c r="W6194" s="84" t="s">
        <v>5182</v>
      </c>
      <c r="X6194" s="84" t="s">
        <v>4985</v>
      </c>
      <c r="Y6194" s="84" t="s">
        <v>5044</v>
      </c>
      <c r="Z6194" s="84" t="s">
        <v>8408</v>
      </c>
      <c r="AA6194" s="84" t="s">
        <v>4989</v>
      </c>
      <c r="AB6194" s="84" t="s">
        <v>12941</v>
      </c>
      <c r="AC6194" s="84" t="s">
        <v>4988</v>
      </c>
      <c r="AD6194" s="83">
        <v>800000421</v>
      </c>
      <c r="AE6194" s="20" t="str">
        <f>VLOOKUP(E6194,'FILIAIS PETZ'!A:Q,17,0)</f>
        <v>CO-1</v>
      </c>
      <c r="AF6194" s="20" t="str">
        <f>VLOOKUP(E6194,'FILIAIS PETZ'!A:Q,3,0)</f>
        <v>FELICIO</v>
      </c>
      <c r="AG6194" s="20" t="str">
        <f>VLOOKUP(E6194,'FILIAIS PETZ'!A:Q,2,0)</f>
        <v>R3</v>
      </c>
      <c r="AH6194" s="75">
        <v>13054.5</v>
      </c>
      <c r="AI6194" s="16" t="s">
        <v>13437</v>
      </c>
      <c r="AJ6194" s="43">
        <f>VLOOKUP(E6194,'FILIAIS PETZ'!$A$2:$K$2000,11,0)</f>
        <v>18328118007383</v>
      </c>
      <c r="AK6194" s="44">
        <f t="shared" si="390"/>
        <v>18328118007383</v>
      </c>
    </row>
    <row r="6195" spans="1:37" s="14" customFormat="1" ht="15" customHeight="1" thickBot="1" x14ac:dyDescent="0.25">
      <c r="A6195" s="9"/>
      <c r="B6195" s="18">
        <f>VLOOKUP(C6195,FORNECEDORES!D:E,2,0)</f>
        <v>7736</v>
      </c>
      <c r="C6195" s="19" t="str">
        <f>VLOOKUP(D6195,FORNECEDORES!A:D,4,0)</f>
        <v>27.385.816/0001-37</v>
      </c>
      <c r="D6195" s="13" t="s">
        <v>2591</v>
      </c>
      <c r="E6195" s="20" t="str">
        <f t="shared" si="391"/>
        <v>04 0073</v>
      </c>
      <c r="F6195" s="28" t="s">
        <v>4953</v>
      </c>
      <c r="G6195" s="21" t="str">
        <f>VLOOKUP(E6195,'FILIAIS PETZ'!A:E,5,0)</f>
        <v>PETZ CAMPO GRANDE</v>
      </c>
      <c r="H6195" s="20" t="str">
        <f>VLOOKUP(E6195,'FILIAIS PETZ'!A:D,4,0)</f>
        <v>CGDE-MS</v>
      </c>
      <c r="I6195" s="85">
        <v>45572</v>
      </c>
      <c r="J6195" s="84">
        <v>1004826</v>
      </c>
      <c r="K6195" s="9"/>
      <c r="L6195" s="29"/>
      <c r="M6195" s="46"/>
      <c r="N6195" s="46"/>
      <c r="O6195" s="46"/>
      <c r="P6195" s="83" t="s">
        <v>4982</v>
      </c>
      <c r="Q6195" s="84">
        <v>3</v>
      </c>
      <c r="R6195" s="84">
        <v>1</v>
      </c>
      <c r="S6195" s="84">
        <v>8</v>
      </c>
      <c r="T6195" s="84" t="s">
        <v>32</v>
      </c>
      <c r="U6195" s="84">
        <v>11002</v>
      </c>
      <c r="V6195" s="84">
        <v>11002</v>
      </c>
      <c r="W6195" s="84" t="s">
        <v>5182</v>
      </c>
      <c r="X6195" s="84" t="s">
        <v>4985</v>
      </c>
      <c r="Y6195" s="84" t="s">
        <v>5044</v>
      </c>
      <c r="Z6195" s="84" t="s">
        <v>8408</v>
      </c>
      <c r="AA6195" s="84" t="s">
        <v>4989</v>
      </c>
      <c r="AB6195" s="84" t="s">
        <v>12941</v>
      </c>
      <c r="AC6195" s="84" t="s">
        <v>4988</v>
      </c>
      <c r="AD6195" s="83">
        <v>800000421</v>
      </c>
      <c r="AE6195" s="20" t="str">
        <f>VLOOKUP(E6195,'FILIAIS PETZ'!A:Q,17,0)</f>
        <v>CO-1</v>
      </c>
      <c r="AF6195" s="20" t="str">
        <f>VLOOKUP(E6195,'FILIAIS PETZ'!A:Q,3,0)</f>
        <v>FELICIO</v>
      </c>
      <c r="AG6195" s="20" t="str">
        <f>VLOOKUP(E6195,'FILIAIS PETZ'!A:Q,2,0)</f>
        <v>R3</v>
      </c>
      <c r="AH6195" s="75">
        <v>3105</v>
      </c>
      <c r="AI6195" s="16" t="s">
        <v>13438</v>
      </c>
      <c r="AJ6195" s="43">
        <f>VLOOKUP(E6195,'FILIAIS PETZ'!$A$2:$K$2000,11,0)</f>
        <v>18328118007383</v>
      </c>
      <c r="AK6195" s="44">
        <f t="shared" si="390"/>
        <v>18328118007383</v>
      </c>
    </row>
    <row r="6196" spans="1:37" s="14" customFormat="1" ht="15" customHeight="1" thickBot="1" x14ac:dyDescent="0.25">
      <c r="A6196" s="9"/>
      <c r="B6196" s="18">
        <f>VLOOKUP(C6196,FORNECEDORES!D:E,2,0)</f>
        <v>7736</v>
      </c>
      <c r="C6196" s="19" t="str">
        <f>VLOOKUP(D6196,FORNECEDORES!A:D,4,0)</f>
        <v>27.385.816/0001-37</v>
      </c>
      <c r="D6196" s="13" t="s">
        <v>2591</v>
      </c>
      <c r="E6196" s="20" t="str">
        <f t="shared" si="391"/>
        <v>04 0073</v>
      </c>
      <c r="F6196" s="28" t="s">
        <v>4953</v>
      </c>
      <c r="G6196" s="21" t="str">
        <f>VLOOKUP(E6196,'FILIAIS PETZ'!A:E,5,0)</f>
        <v>PETZ CAMPO GRANDE</v>
      </c>
      <c r="H6196" s="20" t="str">
        <f>VLOOKUP(E6196,'FILIAIS PETZ'!A:D,4,0)</f>
        <v>CGDE-MS</v>
      </c>
      <c r="I6196" s="85">
        <v>45572</v>
      </c>
      <c r="J6196" s="84">
        <v>1004828</v>
      </c>
      <c r="K6196" s="9"/>
      <c r="L6196" s="29"/>
      <c r="M6196" s="46"/>
      <c r="N6196" s="46"/>
      <c r="O6196" s="46"/>
      <c r="P6196" s="83" t="s">
        <v>4982</v>
      </c>
      <c r="Q6196" s="84">
        <v>3</v>
      </c>
      <c r="R6196" s="84">
        <v>1</v>
      </c>
      <c r="S6196" s="84">
        <v>8</v>
      </c>
      <c r="T6196" s="84" t="s">
        <v>32</v>
      </c>
      <c r="U6196" s="84">
        <v>11002</v>
      </c>
      <c r="V6196" s="84">
        <v>11002</v>
      </c>
      <c r="W6196" s="84" t="s">
        <v>5019</v>
      </c>
      <c r="X6196" s="84" t="s">
        <v>4985</v>
      </c>
      <c r="Y6196" s="84" t="s">
        <v>5044</v>
      </c>
      <c r="Z6196" s="84" t="s">
        <v>8408</v>
      </c>
      <c r="AA6196" s="84" t="s">
        <v>4989</v>
      </c>
      <c r="AB6196" s="84" t="s">
        <v>12941</v>
      </c>
      <c r="AC6196" s="84" t="s">
        <v>4988</v>
      </c>
      <c r="AD6196" s="83">
        <v>800000421</v>
      </c>
      <c r="AE6196" s="20" t="str">
        <f>VLOOKUP(E6196,'FILIAIS PETZ'!A:Q,17,0)</f>
        <v>CO-1</v>
      </c>
      <c r="AF6196" s="20" t="str">
        <f>VLOOKUP(E6196,'FILIAIS PETZ'!A:Q,3,0)</f>
        <v>FELICIO</v>
      </c>
      <c r="AG6196" s="20" t="str">
        <f>VLOOKUP(E6196,'FILIAIS PETZ'!A:Q,2,0)</f>
        <v>R3</v>
      </c>
      <c r="AH6196" s="75">
        <v>5361</v>
      </c>
      <c r="AI6196" s="16" t="s">
        <v>13439</v>
      </c>
      <c r="AJ6196" s="43">
        <f>VLOOKUP(E6196,'FILIAIS PETZ'!$A$2:$K$2000,11,0)</f>
        <v>18328118007383</v>
      </c>
      <c r="AK6196" s="44">
        <f t="shared" si="390"/>
        <v>18328118007383</v>
      </c>
    </row>
    <row r="6197" spans="1:37" s="14" customFormat="1" ht="15" customHeight="1" thickBot="1" x14ac:dyDescent="0.25">
      <c r="A6197" s="9"/>
      <c r="B6197" s="18">
        <f>VLOOKUP(C6197,FORNECEDORES!D:E,2,0)</f>
        <v>40460</v>
      </c>
      <c r="C6197" s="19" t="str">
        <f>VLOOKUP(D6197,FORNECEDORES!A:D,4,0)</f>
        <v>30.515.748/0001-98</v>
      </c>
      <c r="D6197" s="13" t="s">
        <v>2732</v>
      </c>
      <c r="E6197" s="20" t="str">
        <f t="shared" si="391"/>
        <v>04 0011</v>
      </c>
      <c r="F6197" s="28" t="s">
        <v>8976</v>
      </c>
      <c r="G6197" s="21" t="str">
        <f>VLOOKUP(E6197,'FILIAIS PETZ'!A:E,5,0)</f>
        <v>PETZ AUGUSTA</v>
      </c>
      <c r="H6197" s="20" t="str">
        <f>VLOOKUP(E6197,'FILIAIS PETZ'!A:D,4,0)</f>
        <v>AUGT-SP</v>
      </c>
      <c r="I6197" s="85">
        <v>45572</v>
      </c>
      <c r="J6197" s="84">
        <v>1004839</v>
      </c>
      <c r="K6197" s="9"/>
      <c r="L6197" s="29"/>
      <c r="M6197" s="46"/>
      <c r="N6197" s="46"/>
      <c r="O6197" s="46"/>
      <c r="P6197" s="83" t="s">
        <v>4982</v>
      </c>
      <c r="Q6197" s="84">
        <v>3</v>
      </c>
      <c r="R6197" s="84">
        <v>1</v>
      </c>
      <c r="S6197" s="84">
        <v>8</v>
      </c>
      <c r="T6197" s="84" t="s">
        <v>32</v>
      </c>
      <c r="U6197" s="84">
        <v>11002</v>
      </c>
      <c r="V6197" s="84">
        <v>11002</v>
      </c>
      <c r="W6197" s="84" t="s">
        <v>5119</v>
      </c>
      <c r="X6197" s="84" t="s">
        <v>4985</v>
      </c>
      <c r="Y6197" s="84" t="s">
        <v>5044</v>
      </c>
      <c r="Z6197" s="84" t="s">
        <v>8408</v>
      </c>
      <c r="AA6197" s="84" t="s">
        <v>4989</v>
      </c>
      <c r="AB6197" s="84" t="s">
        <v>12941</v>
      </c>
      <c r="AC6197" s="84" t="s">
        <v>4988</v>
      </c>
      <c r="AD6197" s="83">
        <v>800000421</v>
      </c>
      <c r="AE6197" s="20" t="str">
        <f>VLOOKUP(E6197,'FILIAIS PETZ'!A:Q,17,0)</f>
        <v>SP2</v>
      </c>
      <c r="AF6197" s="20" t="str">
        <f>VLOOKUP(E6197,'FILIAIS PETZ'!A:Q,3,0)</f>
        <v>FELICIO</v>
      </c>
      <c r="AG6197" s="20" t="str">
        <f>VLOOKUP(E6197,'FILIAIS PETZ'!A:Q,2,0)</f>
        <v>R3</v>
      </c>
      <c r="AH6197" s="75">
        <v>7858</v>
      </c>
      <c r="AI6197" s="16" t="s">
        <v>13440</v>
      </c>
      <c r="AJ6197" s="43">
        <f>VLOOKUP(E6197,'FILIAIS PETZ'!$A$2:$K$2000,11,0)</f>
        <v>18328118001776</v>
      </c>
      <c r="AK6197" s="44">
        <f t="shared" si="390"/>
        <v>18328118001776</v>
      </c>
    </row>
    <row r="6198" spans="1:37" s="14" customFormat="1" ht="15" customHeight="1" thickBot="1" x14ac:dyDescent="0.25">
      <c r="A6198" s="9"/>
      <c r="B6198" s="18">
        <f>VLOOKUP(C6198,FORNECEDORES!D:E,2,0)</f>
        <v>40460</v>
      </c>
      <c r="C6198" s="19" t="str">
        <f>VLOOKUP(D6198,FORNECEDORES!A:D,4,0)</f>
        <v>30.515.748/0001-98</v>
      </c>
      <c r="D6198" s="13" t="s">
        <v>2732</v>
      </c>
      <c r="E6198" s="20" t="str">
        <f t="shared" si="391"/>
        <v>04 0011</v>
      </c>
      <c r="F6198" s="28" t="s">
        <v>8976</v>
      </c>
      <c r="G6198" s="21" t="str">
        <f>VLOOKUP(E6198,'FILIAIS PETZ'!A:E,5,0)</f>
        <v>PETZ AUGUSTA</v>
      </c>
      <c r="H6198" s="20" t="str">
        <f>VLOOKUP(E6198,'FILIAIS PETZ'!A:D,4,0)</f>
        <v>AUGT-SP</v>
      </c>
      <c r="I6198" s="85">
        <v>45572</v>
      </c>
      <c r="J6198" s="84">
        <v>1004841</v>
      </c>
      <c r="K6198" s="9"/>
      <c r="L6198" s="29"/>
      <c r="M6198" s="46"/>
      <c r="N6198" s="46"/>
      <c r="O6198" s="46"/>
      <c r="P6198" s="83" t="s">
        <v>4982</v>
      </c>
      <c r="Q6198" s="84">
        <v>3</v>
      </c>
      <c r="R6198" s="84">
        <v>1</v>
      </c>
      <c r="S6198" s="84">
        <v>8</v>
      </c>
      <c r="T6198" s="84" t="s">
        <v>32</v>
      </c>
      <c r="U6198" s="84">
        <v>11002</v>
      </c>
      <c r="V6198" s="84">
        <v>11002</v>
      </c>
      <c r="W6198" s="84" t="s">
        <v>5021</v>
      </c>
      <c r="X6198" s="84" t="s">
        <v>4985</v>
      </c>
      <c r="Y6198" s="84" t="s">
        <v>5044</v>
      </c>
      <c r="Z6198" s="84" t="s">
        <v>8408</v>
      </c>
      <c r="AA6198" s="84" t="s">
        <v>4989</v>
      </c>
      <c r="AB6198" s="84" t="s">
        <v>12941</v>
      </c>
      <c r="AC6198" s="84" t="s">
        <v>4988</v>
      </c>
      <c r="AD6198" s="83">
        <v>800000421</v>
      </c>
      <c r="AE6198" s="20" t="str">
        <f>VLOOKUP(E6198,'FILIAIS PETZ'!A:Q,17,0)</f>
        <v>SP2</v>
      </c>
      <c r="AF6198" s="20" t="str">
        <f>VLOOKUP(E6198,'FILIAIS PETZ'!A:Q,3,0)</f>
        <v>FELICIO</v>
      </c>
      <c r="AG6198" s="20" t="str">
        <f>VLOOKUP(E6198,'FILIAIS PETZ'!A:Q,2,0)</f>
        <v>R3</v>
      </c>
      <c r="AH6198" s="75">
        <v>2870</v>
      </c>
      <c r="AI6198" s="16" t="s">
        <v>13441</v>
      </c>
      <c r="AJ6198" s="43">
        <f>VLOOKUP(E6198,'FILIAIS PETZ'!$A$2:$K$2000,11,0)</f>
        <v>18328118001776</v>
      </c>
      <c r="AK6198" s="44">
        <f t="shared" si="390"/>
        <v>18328118001776</v>
      </c>
    </row>
    <row r="6199" spans="1:37" s="14" customFormat="1" ht="15" customHeight="1" thickBot="1" x14ac:dyDescent="0.25">
      <c r="A6199" s="9"/>
      <c r="B6199" s="18">
        <f>VLOOKUP(C6199,FORNECEDORES!D:E,2,0)</f>
        <v>40460</v>
      </c>
      <c r="C6199" s="19" t="str">
        <f>VLOOKUP(D6199,FORNECEDORES!A:D,4,0)</f>
        <v>30.515.748/0001-98</v>
      </c>
      <c r="D6199" s="13" t="s">
        <v>2732</v>
      </c>
      <c r="E6199" s="20" t="str">
        <f t="shared" si="391"/>
        <v>04 0011</v>
      </c>
      <c r="F6199" s="28" t="s">
        <v>8976</v>
      </c>
      <c r="G6199" s="21" t="str">
        <f>VLOOKUP(E6199,'FILIAIS PETZ'!A:E,5,0)</f>
        <v>PETZ AUGUSTA</v>
      </c>
      <c r="H6199" s="20" t="str">
        <f>VLOOKUP(E6199,'FILIAIS PETZ'!A:D,4,0)</f>
        <v>AUGT-SP</v>
      </c>
      <c r="I6199" s="85">
        <v>45572</v>
      </c>
      <c r="J6199" s="84">
        <v>1004844</v>
      </c>
      <c r="K6199" s="9"/>
      <c r="L6199" s="29"/>
      <c r="M6199" s="46"/>
      <c r="N6199" s="46"/>
      <c r="O6199" s="46"/>
      <c r="P6199" s="83" t="s">
        <v>4982</v>
      </c>
      <c r="Q6199" s="84">
        <v>3</v>
      </c>
      <c r="R6199" s="84">
        <v>1</v>
      </c>
      <c r="S6199" s="84">
        <v>8</v>
      </c>
      <c r="T6199" s="84" t="s">
        <v>32</v>
      </c>
      <c r="U6199" s="84">
        <v>11002</v>
      </c>
      <c r="V6199" s="84">
        <v>11002</v>
      </c>
      <c r="W6199" s="84" t="s">
        <v>5119</v>
      </c>
      <c r="X6199" s="84" t="s">
        <v>4985</v>
      </c>
      <c r="Y6199" s="84" t="s">
        <v>5044</v>
      </c>
      <c r="Z6199" s="84" t="s">
        <v>8408</v>
      </c>
      <c r="AA6199" s="84" t="s">
        <v>4989</v>
      </c>
      <c r="AB6199" s="84" t="s">
        <v>12941</v>
      </c>
      <c r="AC6199" s="84" t="s">
        <v>4988</v>
      </c>
      <c r="AD6199" s="83">
        <v>800000421</v>
      </c>
      <c r="AE6199" s="20" t="str">
        <f>VLOOKUP(E6199,'FILIAIS PETZ'!A:Q,17,0)</f>
        <v>SP2</v>
      </c>
      <c r="AF6199" s="20" t="str">
        <f>VLOOKUP(E6199,'FILIAIS PETZ'!A:Q,3,0)</f>
        <v>FELICIO</v>
      </c>
      <c r="AG6199" s="20" t="str">
        <f>VLOOKUP(E6199,'FILIAIS PETZ'!A:Q,2,0)</f>
        <v>R3</v>
      </c>
      <c r="AH6199" s="75">
        <v>2900</v>
      </c>
      <c r="AI6199" s="16" t="s">
        <v>13442</v>
      </c>
      <c r="AJ6199" s="43">
        <f>VLOOKUP(E6199,'FILIAIS PETZ'!$A$2:$K$2000,11,0)</f>
        <v>18328118001776</v>
      </c>
      <c r="AK6199" s="44">
        <f t="shared" si="390"/>
        <v>18328118001776</v>
      </c>
    </row>
    <row r="6200" spans="1:37" s="14" customFormat="1" ht="15" customHeight="1" thickBot="1" x14ac:dyDescent="0.25">
      <c r="A6200" s="9"/>
      <c r="B6200" s="18">
        <f>VLOOKUP(C6200,FORNECEDORES!D:E,2,0)</f>
        <v>40460</v>
      </c>
      <c r="C6200" s="19" t="str">
        <f>VLOOKUP(D6200,FORNECEDORES!A:D,4,0)</f>
        <v>30.515.748/0001-98</v>
      </c>
      <c r="D6200" s="13" t="s">
        <v>2732</v>
      </c>
      <c r="E6200" s="20" t="str">
        <f t="shared" si="391"/>
        <v>04 0011</v>
      </c>
      <c r="F6200" s="28" t="s">
        <v>8976</v>
      </c>
      <c r="G6200" s="21" t="str">
        <f>VLOOKUP(E6200,'FILIAIS PETZ'!A:E,5,0)</f>
        <v>PETZ AUGUSTA</v>
      </c>
      <c r="H6200" s="20" t="str">
        <f>VLOOKUP(E6200,'FILIAIS PETZ'!A:D,4,0)</f>
        <v>AUGT-SP</v>
      </c>
      <c r="I6200" s="85">
        <v>45572</v>
      </c>
      <c r="J6200" s="84">
        <v>1004846</v>
      </c>
      <c r="K6200" s="9"/>
      <c r="L6200" s="29"/>
      <c r="M6200" s="46"/>
      <c r="N6200" s="46"/>
      <c r="O6200" s="46"/>
      <c r="P6200" s="83" t="s">
        <v>4982</v>
      </c>
      <c r="Q6200" s="84">
        <v>3</v>
      </c>
      <c r="R6200" s="84">
        <v>1</v>
      </c>
      <c r="S6200" s="84">
        <v>8</v>
      </c>
      <c r="T6200" s="84" t="s">
        <v>32</v>
      </c>
      <c r="U6200" s="84">
        <v>11002</v>
      </c>
      <c r="V6200" s="84">
        <v>11002</v>
      </c>
      <c r="W6200" s="84" t="s">
        <v>5021</v>
      </c>
      <c r="X6200" s="84" t="s">
        <v>4985</v>
      </c>
      <c r="Y6200" s="84" t="s">
        <v>5044</v>
      </c>
      <c r="Z6200" s="84" t="s">
        <v>8408</v>
      </c>
      <c r="AA6200" s="84" t="s">
        <v>5014</v>
      </c>
      <c r="AB6200" s="84" t="s">
        <v>12941</v>
      </c>
      <c r="AC6200" s="84" t="s">
        <v>4988</v>
      </c>
      <c r="AD6200" s="83">
        <v>800000421</v>
      </c>
      <c r="AE6200" s="20" t="str">
        <f>VLOOKUP(E6200,'FILIAIS PETZ'!A:Q,17,0)</f>
        <v>SP2</v>
      </c>
      <c r="AF6200" s="20" t="str">
        <f>VLOOKUP(E6200,'FILIAIS PETZ'!A:Q,3,0)</f>
        <v>FELICIO</v>
      </c>
      <c r="AG6200" s="20" t="str">
        <f>VLOOKUP(E6200,'FILIAIS PETZ'!A:Q,2,0)</f>
        <v>R3</v>
      </c>
      <c r="AH6200" s="75">
        <v>7200</v>
      </c>
      <c r="AI6200" s="16" t="s">
        <v>13443</v>
      </c>
      <c r="AJ6200" s="43">
        <f>VLOOKUP(E6200,'FILIAIS PETZ'!$A$2:$K$2000,11,0)</f>
        <v>18328118001776</v>
      </c>
      <c r="AK6200" s="44">
        <f t="shared" si="390"/>
        <v>18328118001776</v>
      </c>
    </row>
    <row r="6201" spans="1:37" s="14" customFormat="1" ht="15" customHeight="1" thickBot="1" x14ac:dyDescent="0.25">
      <c r="A6201" s="9"/>
      <c r="B6201" s="18">
        <f>VLOOKUP(C6201,FORNECEDORES!D:E,2,0)</f>
        <v>774172</v>
      </c>
      <c r="C6201" s="19" t="str">
        <f>VLOOKUP(D6201,FORNECEDORES!A:D,4,0)</f>
        <v>54.212.044/0001-04</v>
      </c>
      <c r="D6201" s="13" t="s">
        <v>7874</v>
      </c>
      <c r="E6201" s="20" t="str">
        <f t="shared" si="391"/>
        <v>04 0240</v>
      </c>
      <c r="F6201" s="28" t="s">
        <v>4955</v>
      </c>
      <c r="G6201" s="21" t="str">
        <f>VLOOKUP(E6201,'FILIAIS PETZ'!A:E,5,0)</f>
        <v xml:space="preserve">CENTRO DE DISTRIBUIÇÃO HIDROLANDIA </v>
      </c>
      <c r="H6201" s="20" t="str">
        <f>VLOOKUP(E6201,'FILIAIS PETZ'!A:D,4,0)</f>
        <v>CDHD-GO</v>
      </c>
      <c r="I6201" s="85">
        <v>45572</v>
      </c>
      <c r="J6201" s="84">
        <v>1004849</v>
      </c>
      <c r="K6201" s="9" t="s">
        <v>5858</v>
      </c>
      <c r="L6201" s="29" t="s">
        <v>7761</v>
      </c>
      <c r="M6201" s="46">
        <v>45573</v>
      </c>
      <c r="N6201" s="46">
        <v>45595</v>
      </c>
      <c r="O6201" s="46">
        <v>45576</v>
      </c>
      <c r="P6201" s="83" t="s">
        <v>4990</v>
      </c>
      <c r="Q6201" s="84">
        <v>3</v>
      </c>
      <c r="R6201" s="84">
        <v>1</v>
      </c>
      <c r="S6201" s="84">
        <v>8</v>
      </c>
      <c r="T6201" s="84" t="s">
        <v>32</v>
      </c>
      <c r="U6201" s="84">
        <v>11002</v>
      </c>
      <c r="V6201" s="84">
        <v>11002</v>
      </c>
      <c r="W6201" s="84" t="s">
        <v>5039</v>
      </c>
      <c r="X6201" s="84" t="s">
        <v>4985</v>
      </c>
      <c r="Y6201" s="84" t="s">
        <v>4993</v>
      </c>
      <c r="Z6201" s="84" t="s">
        <v>5041</v>
      </c>
      <c r="AA6201" s="84" t="s">
        <v>4989</v>
      </c>
      <c r="AB6201" s="84" t="s">
        <v>12941</v>
      </c>
      <c r="AC6201" s="84" t="s">
        <v>5006</v>
      </c>
      <c r="AD6201" s="83"/>
      <c r="AE6201" s="20" t="str">
        <f>VLOOKUP(E6201,'FILIAIS PETZ'!A:Q,17,0)</f>
        <v>CD</v>
      </c>
      <c r="AF6201" s="20" t="str">
        <f>VLOOKUP(E6201,'FILIAIS PETZ'!A:Q,3,0)</f>
        <v>FELICIO</v>
      </c>
      <c r="AG6201" s="20" t="str">
        <f>VLOOKUP(E6201,'FILIAIS PETZ'!A:Q,2,0)</f>
        <v>CD</v>
      </c>
      <c r="AH6201" s="75">
        <v>8120.77</v>
      </c>
      <c r="AI6201" s="16" t="s">
        <v>13444</v>
      </c>
      <c r="AJ6201" s="43" t="str">
        <f>VLOOKUP(E6201,'FILIAIS PETZ'!$A$2:$K$2000,11,0)</f>
        <v>18.328.118/0228-54</v>
      </c>
      <c r="AK6201" s="44" t="str">
        <f t="shared" ref="AK6201:AK6236" si="395">AJ6201</f>
        <v>18.328.118/0228-54</v>
      </c>
    </row>
    <row r="6202" spans="1:37" s="14" customFormat="1" ht="15" customHeight="1" thickBot="1" x14ac:dyDescent="0.25">
      <c r="A6202" s="9"/>
      <c r="B6202" s="18">
        <f>VLOOKUP(C6202,FORNECEDORES!D:E,2,0)</f>
        <v>741390</v>
      </c>
      <c r="C6202" s="19" t="str">
        <f>VLOOKUP(D6202,FORNECEDORES!A:D,4,0)</f>
        <v>53.327.206/0001-97</v>
      </c>
      <c r="D6202" s="13" t="s">
        <v>1785</v>
      </c>
      <c r="E6202" s="20" t="str">
        <f t="shared" si="391"/>
        <v>04 0211</v>
      </c>
      <c r="F6202" s="28" t="s">
        <v>4974</v>
      </c>
      <c r="G6202" s="21" t="str">
        <f>VLOOKUP(E6202,'FILIAIS PETZ'!A:E,5,0)</f>
        <v>PETZ CASTELO BH</v>
      </c>
      <c r="H6202" s="20" t="str">
        <f>VLOOKUP(E6202,'FILIAIS PETZ'!A:D,4,0)</f>
        <v>CTLO-MG</v>
      </c>
      <c r="I6202" s="85">
        <v>45572</v>
      </c>
      <c r="J6202" s="84">
        <v>1004855</v>
      </c>
      <c r="K6202" s="9" t="s">
        <v>5858</v>
      </c>
      <c r="L6202" s="29" t="s">
        <v>13083</v>
      </c>
      <c r="M6202" s="46">
        <v>45574</v>
      </c>
      <c r="N6202" s="46">
        <v>45602</v>
      </c>
      <c r="O6202" s="46">
        <v>45581</v>
      </c>
      <c r="P6202" s="83" t="s">
        <v>4982</v>
      </c>
      <c r="Q6202" s="84">
        <v>3</v>
      </c>
      <c r="R6202" s="84">
        <v>1</v>
      </c>
      <c r="S6202" s="84">
        <v>8</v>
      </c>
      <c r="T6202" s="84" t="s">
        <v>32</v>
      </c>
      <c r="U6202" s="84">
        <v>11002</v>
      </c>
      <c r="V6202" s="84">
        <v>11002</v>
      </c>
      <c r="W6202" s="84" t="s">
        <v>4984</v>
      </c>
      <c r="X6202" s="84" t="s">
        <v>4992</v>
      </c>
      <c r="Y6202" s="84" t="s">
        <v>4993</v>
      </c>
      <c r="Z6202" s="84" t="s">
        <v>5044</v>
      </c>
      <c r="AA6202" s="84" t="s">
        <v>4992</v>
      </c>
      <c r="AB6202" s="84" t="s">
        <v>12941</v>
      </c>
      <c r="AC6202" s="84" t="s">
        <v>4988</v>
      </c>
      <c r="AD6202" s="83">
        <v>800000247</v>
      </c>
      <c r="AE6202" s="20" t="str">
        <f>VLOOKUP(E6202,'FILIAIS PETZ'!A:Q,17,0)</f>
        <v>MG-1</v>
      </c>
      <c r="AF6202" s="20" t="str">
        <f>VLOOKUP(E6202,'FILIAIS PETZ'!A:Q,3,0)</f>
        <v>FELICIO</v>
      </c>
      <c r="AG6202" s="20" t="str">
        <f>VLOOKUP(E6202,'FILIAIS PETZ'!A:Q,2,0)</f>
        <v>R3</v>
      </c>
      <c r="AH6202" s="75">
        <v>1650</v>
      </c>
      <c r="AI6202" s="16" t="s">
        <v>13445</v>
      </c>
      <c r="AJ6202" s="43">
        <f>VLOOKUP(E6202,'FILIAIS PETZ'!$A$2:$K$2000,11,0)</f>
        <v>18328118019985</v>
      </c>
      <c r="AK6202" s="44">
        <f t="shared" si="395"/>
        <v>18328118019985</v>
      </c>
    </row>
    <row r="6203" spans="1:37" s="14" customFormat="1" ht="15" customHeight="1" thickBot="1" x14ac:dyDescent="0.25">
      <c r="A6203" s="9"/>
      <c r="B6203" s="18">
        <f>VLOOKUP(C6203,FORNECEDORES!D:E,2,0)</f>
        <v>741390</v>
      </c>
      <c r="C6203" s="19" t="str">
        <f>VLOOKUP(D6203,FORNECEDORES!A:D,4,0)</f>
        <v>53.327.206/0001-97</v>
      </c>
      <c r="D6203" s="13" t="s">
        <v>1785</v>
      </c>
      <c r="E6203" s="20" t="str">
        <f t="shared" si="391"/>
        <v>04 0251</v>
      </c>
      <c r="F6203" s="28" t="s">
        <v>5729</v>
      </c>
      <c r="G6203" s="21" t="str">
        <f>VLOOKUP(E6203,'FILIAIS PETZ'!A:E,5,0)</f>
        <v>PETZ BARREIRO</v>
      </c>
      <c r="H6203" s="20" t="str">
        <f>VLOOKUP(E6203,'FILIAIS PETZ'!A:D,4,0)</f>
        <v>BARR-MG</v>
      </c>
      <c r="I6203" s="85">
        <v>45572</v>
      </c>
      <c r="J6203" s="84">
        <v>1004856</v>
      </c>
      <c r="K6203" s="9" t="s">
        <v>5858</v>
      </c>
      <c r="L6203" s="29" t="s">
        <v>13082</v>
      </c>
      <c r="M6203" s="46">
        <v>45574</v>
      </c>
      <c r="N6203" s="46">
        <v>45602</v>
      </c>
      <c r="O6203" s="46">
        <v>45581</v>
      </c>
      <c r="P6203" s="83" t="s">
        <v>4982</v>
      </c>
      <c r="Q6203" s="84">
        <v>3</v>
      </c>
      <c r="R6203" s="84">
        <v>1</v>
      </c>
      <c r="S6203" s="84">
        <v>8</v>
      </c>
      <c r="T6203" s="84" t="s">
        <v>32</v>
      </c>
      <c r="U6203" s="84">
        <v>11002</v>
      </c>
      <c r="V6203" s="84">
        <v>11002</v>
      </c>
      <c r="W6203" s="84" t="s">
        <v>4984</v>
      </c>
      <c r="X6203" s="84" t="s">
        <v>4992</v>
      </c>
      <c r="Y6203" s="84" t="s">
        <v>4993</v>
      </c>
      <c r="Z6203" s="84" t="s">
        <v>5044</v>
      </c>
      <c r="AA6203" s="84" t="s">
        <v>4992</v>
      </c>
      <c r="AB6203" s="84" t="s">
        <v>12941</v>
      </c>
      <c r="AC6203" s="84" t="s">
        <v>4988</v>
      </c>
      <c r="AD6203" s="83">
        <v>800000247</v>
      </c>
      <c r="AE6203" s="20" t="str">
        <f>VLOOKUP(E6203,'FILIAIS PETZ'!A:Q,17,0)</f>
        <v>MG-2</v>
      </c>
      <c r="AF6203" s="20" t="str">
        <f>VLOOKUP(E6203,'FILIAIS PETZ'!A:Q,3,0)</f>
        <v>FELICIO</v>
      </c>
      <c r="AG6203" s="20" t="str">
        <f>VLOOKUP(E6203,'FILIAIS PETZ'!A:Q,2,0)</f>
        <v>R3</v>
      </c>
      <c r="AH6203" s="75">
        <v>9350</v>
      </c>
      <c r="AI6203" s="16" t="s">
        <v>13446</v>
      </c>
      <c r="AJ6203" s="43">
        <f>VLOOKUP(E6203,'FILIAIS PETZ'!$A$2:$K$2000,11,0)</f>
        <v>18328118022420</v>
      </c>
      <c r="AK6203" s="44">
        <f t="shared" si="395"/>
        <v>18328118022420</v>
      </c>
    </row>
    <row r="6204" spans="1:37" s="14" customFormat="1" ht="15" customHeight="1" thickBot="1" x14ac:dyDescent="0.25">
      <c r="A6204" s="9"/>
      <c r="B6204" s="18">
        <f>VLOOKUP(C6204,FORNECEDORES!D:E,2,0)</f>
        <v>223099</v>
      </c>
      <c r="C6204" s="19" t="str">
        <f>VLOOKUP(D6204,FORNECEDORES!A:D,4,0)</f>
        <v>33.782.083/0001-77</v>
      </c>
      <c r="D6204" s="13" t="s">
        <v>3652</v>
      </c>
      <c r="E6204" s="20" t="str">
        <f t="shared" si="391"/>
        <v>04 0139</v>
      </c>
      <c r="F6204" s="28" t="s">
        <v>4978</v>
      </c>
      <c r="G6204" s="21" t="str">
        <f>VLOOKUP(E6204,'FILIAIS PETZ'!A:E,5,0)</f>
        <v>PETZ PALMAS</v>
      </c>
      <c r="H6204" s="20" t="str">
        <f>VLOOKUP(E6204,'FILIAIS PETZ'!A:D,4,0)</f>
        <v>PMAS-TO</v>
      </c>
      <c r="I6204" s="46">
        <v>45573</v>
      </c>
      <c r="J6204" s="9" t="s">
        <v>4980</v>
      </c>
      <c r="K6204" s="9" t="s">
        <v>5858</v>
      </c>
      <c r="L6204" s="83" t="s">
        <v>13452</v>
      </c>
      <c r="M6204" s="46">
        <v>45541</v>
      </c>
      <c r="N6204" s="46">
        <v>45581</v>
      </c>
      <c r="O6204" s="46">
        <v>45573</v>
      </c>
      <c r="P6204" s="83" t="s">
        <v>4998</v>
      </c>
      <c r="Q6204" s="84">
        <v>3</v>
      </c>
      <c r="R6204" s="84">
        <v>1</v>
      </c>
      <c r="S6204" s="84">
        <v>8</v>
      </c>
      <c r="T6204" s="84" t="s">
        <v>32</v>
      </c>
      <c r="U6204" s="84">
        <v>11002</v>
      </c>
      <c r="V6204" s="84">
        <v>11002</v>
      </c>
      <c r="W6204" s="84" t="s">
        <v>5019</v>
      </c>
      <c r="X6204" s="84" t="s">
        <v>4985</v>
      </c>
      <c r="Y6204" s="84" t="s">
        <v>4980</v>
      </c>
      <c r="Z6204" s="84" t="s">
        <v>4980</v>
      </c>
      <c r="AA6204" s="84" t="s">
        <v>4989</v>
      </c>
      <c r="AB6204" s="84" t="s">
        <v>5066</v>
      </c>
      <c r="AC6204" s="84" t="s">
        <v>4999</v>
      </c>
      <c r="AD6204" s="83"/>
      <c r="AE6204" s="20" t="str">
        <f>VLOOKUP(E6204,'FILIAIS PETZ'!A:Q,17,0)</f>
        <v>CO-2</v>
      </c>
      <c r="AF6204" s="20" t="str">
        <f>VLOOKUP(E6204,'FILIAIS PETZ'!A:Q,3,0)</f>
        <v>FELICIO</v>
      </c>
      <c r="AG6204" s="20" t="str">
        <f>VLOOKUP(E6204,'FILIAIS PETZ'!A:Q,2,0)</f>
        <v>R3</v>
      </c>
      <c r="AH6204" s="75">
        <v>1500</v>
      </c>
      <c r="AI6204" s="16" t="s">
        <v>12805</v>
      </c>
      <c r="AJ6204" s="43">
        <f>VLOOKUP(E6204,'FILIAIS PETZ'!$A$2:$K$2000,11,0)</f>
        <v>18328118014088</v>
      </c>
      <c r="AK6204" s="44">
        <f t="shared" si="395"/>
        <v>18328118014088</v>
      </c>
    </row>
    <row r="6205" spans="1:37" s="14" customFormat="1" ht="15" customHeight="1" thickBot="1" x14ac:dyDescent="0.25">
      <c r="A6205" s="9"/>
      <c r="B6205" s="18">
        <f>VLOOKUP(C6205,FORNECEDORES!D:E,2,0)</f>
        <v>3203</v>
      </c>
      <c r="C6205" s="19" t="str">
        <f>VLOOKUP(D6205,FORNECEDORES!A:D,4,0)</f>
        <v>19.658.535/0001-82</v>
      </c>
      <c r="D6205" s="13" t="s">
        <v>6459</v>
      </c>
      <c r="E6205" s="20" t="str">
        <f t="shared" si="391"/>
        <v>04 0166</v>
      </c>
      <c r="F6205" s="28" t="s">
        <v>4932</v>
      </c>
      <c r="G6205" s="21" t="str">
        <f>VLOOKUP(E6205,'FILIAIS PETZ'!A:E,5,0)</f>
        <v>PETZ SOROCABA TAUSTE</v>
      </c>
      <c r="H6205" s="20" t="str">
        <f>VLOOKUP(E6205,'FILIAIS PETZ'!A:D,4,0)</f>
        <v>SOTT-SP</v>
      </c>
      <c r="I6205" s="46">
        <v>45572</v>
      </c>
      <c r="J6205" s="9">
        <v>1006195</v>
      </c>
      <c r="K6205" s="9" t="s">
        <v>5858</v>
      </c>
      <c r="L6205" s="29" t="s">
        <v>10061</v>
      </c>
      <c r="M6205" s="46">
        <v>45575</v>
      </c>
      <c r="N6205" s="46">
        <v>45602</v>
      </c>
      <c r="O6205" s="46">
        <v>45582</v>
      </c>
      <c r="P6205" s="83" t="s">
        <v>4990</v>
      </c>
      <c r="Q6205" s="84">
        <v>3</v>
      </c>
      <c r="R6205" s="84">
        <v>1</v>
      </c>
      <c r="S6205" s="84">
        <v>8</v>
      </c>
      <c r="T6205" s="84" t="s">
        <v>32</v>
      </c>
      <c r="U6205" s="84">
        <v>11002</v>
      </c>
      <c r="V6205" s="84">
        <v>11002</v>
      </c>
      <c r="W6205" s="84" t="s">
        <v>5057</v>
      </c>
      <c r="X6205" s="84" t="s">
        <v>4985</v>
      </c>
      <c r="Y6205" s="84" t="s">
        <v>4993</v>
      </c>
      <c r="Z6205" s="84" t="s">
        <v>4993</v>
      </c>
      <c r="AA6205" s="84" t="s">
        <v>4989</v>
      </c>
      <c r="AB6205" s="84" t="s">
        <v>12941</v>
      </c>
      <c r="AC6205" s="84" t="s">
        <v>5006</v>
      </c>
      <c r="AD6205" s="83"/>
      <c r="AE6205" s="20" t="str">
        <f>VLOOKUP(E6205,'FILIAIS PETZ'!A:Q,17,0)</f>
        <v>SP7</v>
      </c>
      <c r="AF6205" s="20" t="str">
        <f>VLOOKUP(E6205,'FILIAIS PETZ'!A:Q,3,0)</f>
        <v>FELICIO</v>
      </c>
      <c r="AG6205" s="20" t="str">
        <f>VLOOKUP(E6205,'FILIAIS PETZ'!A:Q,2,0)</f>
        <v>R3</v>
      </c>
      <c r="AH6205" s="75">
        <v>2880.3</v>
      </c>
      <c r="AI6205" s="16" t="s">
        <v>13490</v>
      </c>
      <c r="AJ6205" s="43">
        <f>VLOOKUP(E6205,'FILIAIS PETZ'!$A$2:$K$2000,11,0)</f>
        <v>18328118015998</v>
      </c>
      <c r="AK6205" s="44">
        <f t="shared" si="395"/>
        <v>18328118015998</v>
      </c>
    </row>
    <row r="6206" spans="1:37" s="14" customFormat="1" ht="15" customHeight="1" thickBot="1" x14ac:dyDescent="0.25">
      <c r="A6206" s="9"/>
      <c r="B6206" s="18">
        <f>VLOOKUP(C6206,FORNECEDORES!D:E,2,0)</f>
        <v>27617</v>
      </c>
      <c r="C6206" s="19" t="str">
        <f>VLOOKUP(D6206,FORNECEDORES!A:D,4,0)</f>
        <v>28.456.738/0001-87</v>
      </c>
      <c r="D6206" s="13" t="s">
        <v>7084</v>
      </c>
      <c r="E6206" s="20" t="str">
        <f t="shared" si="391"/>
        <v>04 0010</v>
      </c>
      <c r="F6206" s="28" t="s">
        <v>8983</v>
      </c>
      <c r="G6206" s="21" t="str">
        <f>VLOOKUP(E6206,'FILIAIS PETZ'!A:E,5,0)</f>
        <v>PETZ SANTA CECILIA</v>
      </c>
      <c r="H6206" s="20" t="str">
        <f>VLOOKUP(E6206,'FILIAIS PETZ'!A:D,4,0)</f>
        <v>STCE-SP</v>
      </c>
      <c r="I6206" s="46">
        <v>45573</v>
      </c>
      <c r="J6206" s="9">
        <v>1006207</v>
      </c>
      <c r="K6206" s="9" t="s">
        <v>5858</v>
      </c>
      <c r="L6206" s="29" t="s">
        <v>10048</v>
      </c>
      <c r="M6206" s="46">
        <v>45574</v>
      </c>
      <c r="N6206" s="46">
        <v>45602</v>
      </c>
      <c r="O6206" s="46">
        <v>45581</v>
      </c>
      <c r="P6206" s="83" t="s">
        <v>4990</v>
      </c>
      <c r="Q6206" s="84">
        <v>3</v>
      </c>
      <c r="R6206" s="84">
        <v>1</v>
      </c>
      <c r="S6206" s="84">
        <v>8</v>
      </c>
      <c r="T6206" s="84" t="s">
        <v>32</v>
      </c>
      <c r="U6206" s="84">
        <v>11002</v>
      </c>
      <c r="V6206" s="84">
        <v>11002</v>
      </c>
      <c r="W6206" s="84" t="s">
        <v>8492</v>
      </c>
      <c r="X6206" s="84" t="s">
        <v>4985</v>
      </c>
      <c r="Y6206" s="84" t="s">
        <v>4997</v>
      </c>
      <c r="Z6206" s="84" t="s">
        <v>4993</v>
      </c>
      <c r="AA6206" s="84" t="s">
        <v>4989</v>
      </c>
      <c r="AB6206" s="84" t="s">
        <v>12941</v>
      </c>
      <c r="AC6206" s="84" t="s">
        <v>5006</v>
      </c>
      <c r="AD6206" s="83"/>
      <c r="AE6206" s="20" t="str">
        <f>VLOOKUP(E6206,'FILIAIS PETZ'!A:Q,17,0)</f>
        <v>SP2</v>
      </c>
      <c r="AF6206" s="20" t="str">
        <f>VLOOKUP(E6206,'FILIAIS PETZ'!A:Q,3,0)</f>
        <v>FELICIO</v>
      </c>
      <c r="AG6206" s="20" t="str">
        <f>VLOOKUP(E6206,'FILIAIS PETZ'!A:Q,2,0)</f>
        <v>R3</v>
      </c>
      <c r="AH6206" s="75">
        <v>2400</v>
      </c>
      <c r="AI6206" s="16" t="s">
        <v>13491</v>
      </c>
      <c r="AJ6206" s="43">
        <f>VLOOKUP(E6206,'FILIAIS PETZ'!$A$2:$K$2000,11,0)</f>
        <v>18328118001938</v>
      </c>
      <c r="AK6206" s="44">
        <f t="shared" si="395"/>
        <v>18328118001938</v>
      </c>
    </row>
    <row r="6207" spans="1:37" s="14" customFormat="1" ht="15" customHeight="1" thickBot="1" x14ac:dyDescent="0.25">
      <c r="A6207" s="9"/>
      <c r="B6207" s="18">
        <f>VLOOKUP(C6207,FORNECEDORES!D:E,2,0)</f>
        <v>716884</v>
      </c>
      <c r="C6207" s="19" t="str">
        <f>VLOOKUP(D6207,FORNECEDORES!A:D,4,0)</f>
        <v>44.505.635/0001-16</v>
      </c>
      <c r="D6207" s="13" t="s">
        <v>6153</v>
      </c>
      <c r="E6207" s="20" t="str">
        <f t="shared" si="391"/>
        <v>04 0073</v>
      </c>
      <c r="F6207" s="28" t="s">
        <v>4953</v>
      </c>
      <c r="G6207" s="21" t="str">
        <f>VLOOKUP(E6207,'FILIAIS PETZ'!A:E,5,0)</f>
        <v>PETZ CAMPO GRANDE</v>
      </c>
      <c r="H6207" s="20" t="str">
        <f>VLOOKUP(E6207,'FILIAIS PETZ'!A:D,4,0)</f>
        <v>CGDE-MS</v>
      </c>
      <c r="I6207" s="46">
        <v>45573</v>
      </c>
      <c r="J6207" s="9">
        <v>1006209</v>
      </c>
      <c r="K6207" s="9" t="s">
        <v>5858</v>
      </c>
      <c r="L6207" s="29" t="s">
        <v>12600</v>
      </c>
      <c r="M6207" s="46">
        <v>45575</v>
      </c>
      <c r="N6207" s="46">
        <v>45602</v>
      </c>
      <c r="O6207" s="46">
        <v>45582</v>
      </c>
      <c r="P6207" s="83" t="s">
        <v>4982</v>
      </c>
      <c r="Q6207" s="84">
        <v>3</v>
      </c>
      <c r="R6207" s="84">
        <v>1</v>
      </c>
      <c r="S6207" s="84">
        <v>8</v>
      </c>
      <c r="T6207" s="84" t="s">
        <v>32</v>
      </c>
      <c r="U6207" s="84">
        <v>11002</v>
      </c>
      <c r="V6207" s="84">
        <v>11002</v>
      </c>
      <c r="W6207" s="84" t="s">
        <v>5057</v>
      </c>
      <c r="X6207" s="84" t="s">
        <v>4985</v>
      </c>
      <c r="Y6207" s="84" t="s">
        <v>4993</v>
      </c>
      <c r="Z6207" s="84" t="s">
        <v>5044</v>
      </c>
      <c r="AA6207" s="84" t="s">
        <v>4989</v>
      </c>
      <c r="AB6207" s="84" t="s">
        <v>5066</v>
      </c>
      <c r="AC6207" s="84" t="s">
        <v>4988</v>
      </c>
      <c r="AD6207" s="83">
        <v>800000249</v>
      </c>
      <c r="AE6207" s="20" t="str">
        <f>VLOOKUP(E6207,'FILIAIS PETZ'!A:Q,17,0)</f>
        <v>CO-1</v>
      </c>
      <c r="AF6207" s="20" t="str">
        <f>VLOOKUP(E6207,'FILIAIS PETZ'!A:Q,3,0)</f>
        <v>FELICIO</v>
      </c>
      <c r="AG6207" s="20" t="str">
        <f>VLOOKUP(E6207,'FILIAIS PETZ'!A:Q,2,0)</f>
        <v>R3</v>
      </c>
      <c r="AH6207" s="75">
        <v>11155.3</v>
      </c>
      <c r="AI6207" s="16" t="s">
        <v>13492</v>
      </c>
      <c r="AJ6207" s="43">
        <f>VLOOKUP(E6207,'FILIAIS PETZ'!$A$2:$K$2000,11,0)</f>
        <v>18328118007383</v>
      </c>
      <c r="AK6207" s="44">
        <f t="shared" si="395"/>
        <v>18328118007383</v>
      </c>
    </row>
    <row r="6208" spans="1:37" s="14" customFormat="1" ht="15" customHeight="1" thickBot="1" x14ac:dyDescent="0.25">
      <c r="A6208" s="9"/>
      <c r="B6208" s="18">
        <f>VLOOKUP(C6208,FORNECEDORES!D:E,2,0)</f>
        <v>40460</v>
      </c>
      <c r="C6208" s="19" t="str">
        <f>VLOOKUP(D6208,FORNECEDORES!A:D,4,0)</f>
        <v>30.515.748/0001-98</v>
      </c>
      <c r="D6208" s="13" t="s">
        <v>2732</v>
      </c>
      <c r="E6208" s="20" t="str">
        <f t="shared" si="391"/>
        <v>04 0011</v>
      </c>
      <c r="F6208" s="28" t="s">
        <v>8976</v>
      </c>
      <c r="G6208" s="21" t="str">
        <f>VLOOKUP(E6208,'FILIAIS PETZ'!A:E,5,0)</f>
        <v>PETZ AUGUSTA</v>
      </c>
      <c r="H6208" s="20" t="str">
        <f>VLOOKUP(E6208,'FILIAIS PETZ'!A:D,4,0)</f>
        <v>AUGT-SP</v>
      </c>
      <c r="I6208" s="46">
        <v>45573</v>
      </c>
      <c r="J6208" s="9">
        <v>1006420</v>
      </c>
      <c r="K6208" s="9"/>
      <c r="L6208" s="29"/>
      <c r="M6208" s="46"/>
      <c r="N6208" s="46"/>
      <c r="O6208" s="46"/>
      <c r="P6208" s="83" t="s">
        <v>4990</v>
      </c>
      <c r="Q6208" s="84">
        <v>3</v>
      </c>
      <c r="R6208" s="84">
        <v>1</v>
      </c>
      <c r="S6208" s="84">
        <v>8</v>
      </c>
      <c r="T6208" s="84" t="s">
        <v>32</v>
      </c>
      <c r="U6208" s="84">
        <v>11002</v>
      </c>
      <c r="V6208" s="84">
        <v>11002</v>
      </c>
      <c r="W6208" s="84" t="s">
        <v>5019</v>
      </c>
      <c r="X6208" s="84" t="s">
        <v>4992</v>
      </c>
      <c r="Y6208" s="84" t="s">
        <v>4980</v>
      </c>
      <c r="Z6208" s="84" t="s">
        <v>4980</v>
      </c>
      <c r="AA6208" s="84" t="s">
        <v>4989</v>
      </c>
      <c r="AB6208" s="84" t="s">
        <v>5005</v>
      </c>
      <c r="AC6208" s="84" t="s">
        <v>5006</v>
      </c>
      <c r="AD6208" s="83"/>
      <c r="AE6208" s="20" t="str">
        <f>VLOOKUP(E6208,'FILIAIS PETZ'!A:Q,17,0)</f>
        <v>SP2</v>
      </c>
      <c r="AF6208" s="20" t="str">
        <f>VLOOKUP(E6208,'FILIAIS PETZ'!A:Q,3,0)</f>
        <v>FELICIO</v>
      </c>
      <c r="AG6208" s="20" t="str">
        <f>VLOOKUP(E6208,'FILIAIS PETZ'!A:Q,2,0)</f>
        <v>R3</v>
      </c>
      <c r="AH6208" s="75">
        <v>82.6</v>
      </c>
      <c r="AI6208" s="16" t="s">
        <v>13493</v>
      </c>
      <c r="AJ6208" s="43">
        <f>VLOOKUP(E6208,'FILIAIS PETZ'!$A$2:$K$2000,11,0)</f>
        <v>18328118001776</v>
      </c>
      <c r="AK6208" s="44">
        <f t="shared" si="395"/>
        <v>18328118001776</v>
      </c>
    </row>
    <row r="6209" spans="1:37" s="14" customFormat="1" ht="15" customHeight="1" thickBot="1" x14ac:dyDescent="0.25">
      <c r="A6209" s="9"/>
      <c r="B6209" s="18">
        <f>VLOOKUP(C6209,FORNECEDORES!D:E,2,0)</f>
        <v>40460</v>
      </c>
      <c r="C6209" s="19" t="str">
        <f>VLOOKUP(D6209,FORNECEDORES!A:D,4,0)</f>
        <v>30.515.748/0001-98</v>
      </c>
      <c r="D6209" s="13" t="s">
        <v>2732</v>
      </c>
      <c r="E6209" s="20" t="str">
        <f t="shared" si="391"/>
        <v>04 0067</v>
      </c>
      <c r="F6209" s="28" t="s">
        <v>8611</v>
      </c>
      <c r="G6209" s="21" t="str">
        <f>VLOOKUP(E6209,'FILIAIS PETZ'!A:E,5,0)</f>
        <v>PETZ EXTRA RICARDO JAFET</v>
      </c>
      <c r="H6209" s="20" t="str">
        <f>VLOOKUP(E6209,'FILIAIS PETZ'!A:D,4,0)</f>
        <v>RJAF-SP</v>
      </c>
      <c r="I6209" s="46">
        <v>45573</v>
      </c>
      <c r="J6209" s="9">
        <v>1006422</v>
      </c>
      <c r="K6209" s="9"/>
      <c r="L6209" s="29"/>
      <c r="M6209" s="46"/>
      <c r="N6209" s="46"/>
      <c r="O6209" s="46"/>
      <c r="P6209" s="83" t="s">
        <v>4990</v>
      </c>
      <c r="Q6209" s="84">
        <v>3</v>
      </c>
      <c r="R6209" s="84">
        <v>1</v>
      </c>
      <c r="S6209" s="84">
        <v>8</v>
      </c>
      <c r="T6209" s="84" t="s">
        <v>32</v>
      </c>
      <c r="U6209" s="84">
        <v>11002</v>
      </c>
      <c r="V6209" s="84">
        <v>11002</v>
      </c>
      <c r="W6209" s="84" t="s">
        <v>5019</v>
      </c>
      <c r="X6209" s="84" t="s">
        <v>4992</v>
      </c>
      <c r="Y6209" s="84" t="s">
        <v>4980</v>
      </c>
      <c r="Z6209" s="84" t="s">
        <v>4980</v>
      </c>
      <c r="AA6209" s="84" t="s">
        <v>4989</v>
      </c>
      <c r="AB6209" s="84" t="s">
        <v>5005</v>
      </c>
      <c r="AC6209" s="84" t="s">
        <v>5006</v>
      </c>
      <c r="AD6209" s="83"/>
      <c r="AE6209" s="20" t="str">
        <f>VLOOKUP(E6209,'FILIAIS PETZ'!A:Q,17,0)</f>
        <v>SP2</v>
      </c>
      <c r="AF6209" s="20" t="str">
        <f>VLOOKUP(E6209,'FILIAIS PETZ'!A:Q,3,0)</f>
        <v>FELICIO</v>
      </c>
      <c r="AG6209" s="20" t="str">
        <f>VLOOKUP(E6209,'FILIAIS PETZ'!A:Q,2,0)</f>
        <v>R3</v>
      </c>
      <c r="AH6209" s="75">
        <v>751.41</v>
      </c>
      <c r="AI6209" s="16" t="s">
        <v>13493</v>
      </c>
      <c r="AJ6209" s="43">
        <f>VLOOKUP(E6209,'FILIAIS PETZ'!$A$2:$K$2000,11,0)</f>
        <v>18328118006573</v>
      </c>
      <c r="AK6209" s="44">
        <f t="shared" si="395"/>
        <v>18328118006573</v>
      </c>
    </row>
    <row r="6210" spans="1:37" s="14" customFormat="1" ht="15" customHeight="1" thickBot="1" x14ac:dyDescent="0.25">
      <c r="A6210" s="9"/>
      <c r="B6210" s="18">
        <f>VLOOKUP(C6210,FORNECEDORES!D:E,2,0)</f>
        <v>40460</v>
      </c>
      <c r="C6210" s="19" t="str">
        <f>VLOOKUP(D6210,FORNECEDORES!A:D,4,0)</f>
        <v>30.515.748/0001-98</v>
      </c>
      <c r="D6210" s="13" t="s">
        <v>2732</v>
      </c>
      <c r="E6210" s="20" t="str">
        <f t="shared" si="391"/>
        <v>04 0059</v>
      </c>
      <c r="F6210" s="28" t="s">
        <v>8714</v>
      </c>
      <c r="G6210" s="21" t="str">
        <f>VLOOKUP(E6210,'FILIAIS PETZ'!A:E,5,0)</f>
        <v>PETZ POMPÉIA</v>
      </c>
      <c r="H6210" s="20" t="str">
        <f>VLOOKUP(E6210,'FILIAIS PETZ'!A:D,4,0)</f>
        <v>POMP-SP</v>
      </c>
      <c r="I6210" s="46">
        <v>45573</v>
      </c>
      <c r="J6210" s="9">
        <v>1006424</v>
      </c>
      <c r="K6210" s="9"/>
      <c r="L6210" s="29"/>
      <c r="M6210" s="46"/>
      <c r="N6210" s="46"/>
      <c r="O6210" s="46"/>
      <c r="P6210" s="83" t="s">
        <v>4990</v>
      </c>
      <c r="Q6210" s="84">
        <v>3</v>
      </c>
      <c r="R6210" s="84">
        <v>1</v>
      </c>
      <c r="S6210" s="84">
        <v>8</v>
      </c>
      <c r="T6210" s="84" t="s">
        <v>32</v>
      </c>
      <c r="U6210" s="84">
        <v>11002</v>
      </c>
      <c r="V6210" s="84">
        <v>11002</v>
      </c>
      <c r="W6210" s="84" t="s">
        <v>5019</v>
      </c>
      <c r="X6210" s="84" t="s">
        <v>4992</v>
      </c>
      <c r="Y6210" s="84" t="s">
        <v>4980</v>
      </c>
      <c r="Z6210" s="84" t="s">
        <v>4980</v>
      </c>
      <c r="AA6210" s="84" t="s">
        <v>4989</v>
      </c>
      <c r="AB6210" s="84" t="s">
        <v>5005</v>
      </c>
      <c r="AC6210" s="84" t="s">
        <v>5006</v>
      </c>
      <c r="AD6210" s="83"/>
      <c r="AE6210" s="20" t="str">
        <f>VLOOKUP(E6210,'FILIAIS PETZ'!A:Q,17,0)</f>
        <v>SP2</v>
      </c>
      <c r="AF6210" s="20" t="str">
        <f>VLOOKUP(E6210,'FILIAIS PETZ'!A:Q,3,0)</f>
        <v>FELICIO</v>
      </c>
      <c r="AG6210" s="20" t="str">
        <f>VLOOKUP(E6210,'FILIAIS PETZ'!A:Q,2,0)</f>
        <v>R3</v>
      </c>
      <c r="AH6210" s="75">
        <v>141.13</v>
      </c>
      <c r="AI6210" s="16" t="s">
        <v>13493</v>
      </c>
      <c r="AJ6210" s="43">
        <f>VLOOKUP(E6210,'FILIAIS PETZ'!$A$2:$K$2000,11,0)</f>
        <v>18328118005763</v>
      </c>
      <c r="AK6210" s="44">
        <f t="shared" si="395"/>
        <v>18328118005763</v>
      </c>
    </row>
    <row r="6211" spans="1:37" s="14" customFormat="1" ht="15" customHeight="1" thickBot="1" x14ac:dyDescent="0.25">
      <c r="A6211" s="9"/>
      <c r="B6211" s="18">
        <f>VLOOKUP(C6211,FORNECEDORES!D:E,2,0)</f>
        <v>40460</v>
      </c>
      <c r="C6211" s="19" t="str">
        <f>VLOOKUP(D6211,FORNECEDORES!A:D,4,0)</f>
        <v>30.515.748/0001-98</v>
      </c>
      <c r="D6211" s="13" t="s">
        <v>2732</v>
      </c>
      <c r="E6211" s="20" t="str">
        <f t="shared" si="391"/>
        <v>04 0010</v>
      </c>
      <c r="F6211" s="28" t="s">
        <v>8983</v>
      </c>
      <c r="G6211" s="21" t="str">
        <f>VLOOKUP(E6211,'FILIAIS PETZ'!A:E,5,0)</f>
        <v>PETZ SANTA CECILIA</v>
      </c>
      <c r="H6211" s="20" t="str">
        <f>VLOOKUP(E6211,'FILIAIS PETZ'!A:D,4,0)</f>
        <v>STCE-SP</v>
      </c>
      <c r="I6211" s="46">
        <v>45573</v>
      </c>
      <c r="J6211" s="9">
        <v>1006425</v>
      </c>
      <c r="K6211" s="9"/>
      <c r="L6211" s="29"/>
      <c r="M6211" s="46"/>
      <c r="N6211" s="46"/>
      <c r="O6211" s="46"/>
      <c r="P6211" s="83" t="s">
        <v>4990</v>
      </c>
      <c r="Q6211" s="84">
        <v>3</v>
      </c>
      <c r="R6211" s="84">
        <v>1</v>
      </c>
      <c r="S6211" s="84">
        <v>8</v>
      </c>
      <c r="T6211" s="84" t="s">
        <v>32</v>
      </c>
      <c r="U6211" s="84">
        <v>11002</v>
      </c>
      <c r="V6211" s="84">
        <v>11002</v>
      </c>
      <c r="W6211" s="84" t="s">
        <v>5019</v>
      </c>
      <c r="X6211" s="84" t="s">
        <v>4992</v>
      </c>
      <c r="Y6211" s="84" t="s">
        <v>4980</v>
      </c>
      <c r="Z6211" s="84" t="s">
        <v>4980</v>
      </c>
      <c r="AA6211" s="84" t="s">
        <v>5014</v>
      </c>
      <c r="AB6211" s="84" t="s">
        <v>5005</v>
      </c>
      <c r="AC6211" s="84" t="s">
        <v>5006</v>
      </c>
      <c r="AD6211" s="83"/>
      <c r="AE6211" s="20" t="str">
        <f>VLOOKUP(E6211,'FILIAIS PETZ'!A:Q,17,0)</f>
        <v>SP2</v>
      </c>
      <c r="AF6211" s="20" t="str">
        <f>VLOOKUP(E6211,'FILIAIS PETZ'!A:Q,3,0)</f>
        <v>FELICIO</v>
      </c>
      <c r="AG6211" s="20" t="str">
        <f>VLOOKUP(E6211,'FILIAIS PETZ'!A:Q,2,0)</f>
        <v>R3</v>
      </c>
      <c r="AH6211" s="75">
        <v>32.799999999999997</v>
      </c>
      <c r="AI6211" s="16" t="s">
        <v>13493</v>
      </c>
      <c r="AJ6211" s="43">
        <f>VLOOKUP(E6211,'FILIAIS PETZ'!$A$2:$K$2000,11,0)</f>
        <v>18328118001938</v>
      </c>
      <c r="AK6211" s="44">
        <f t="shared" si="395"/>
        <v>18328118001938</v>
      </c>
    </row>
    <row r="6212" spans="1:37" s="14" customFormat="1" ht="15" customHeight="1" thickBot="1" x14ac:dyDescent="0.25">
      <c r="A6212" s="9"/>
      <c r="B6212" s="18">
        <f>VLOOKUP(C6212,FORNECEDORES!D:E,2,0)</f>
        <v>40460</v>
      </c>
      <c r="C6212" s="19" t="str">
        <f>VLOOKUP(D6212,FORNECEDORES!A:D,4,0)</f>
        <v>30.515.748/0001-98</v>
      </c>
      <c r="D6212" s="13" t="s">
        <v>2732</v>
      </c>
      <c r="E6212" s="20" t="str">
        <f t="shared" si="391"/>
        <v>04 0019</v>
      </c>
      <c r="F6212" s="28" t="s">
        <v>8977</v>
      </c>
      <c r="G6212" s="21" t="str">
        <f>VLOOKUP(E6212,'FILIAIS PETZ'!A:E,5,0)</f>
        <v>PETZ BUTANTA</v>
      </c>
      <c r="H6212" s="20" t="str">
        <f>VLOOKUP(E6212,'FILIAIS PETZ'!A:D,4,0)</f>
        <v>BTTA-SP</v>
      </c>
      <c r="I6212" s="46">
        <v>45573</v>
      </c>
      <c r="J6212" s="9">
        <v>1006427</v>
      </c>
      <c r="K6212" s="9"/>
      <c r="L6212" s="29"/>
      <c r="M6212" s="46"/>
      <c r="N6212" s="46"/>
      <c r="O6212" s="46"/>
      <c r="P6212" s="83" t="s">
        <v>4990</v>
      </c>
      <c r="Q6212" s="84">
        <v>3</v>
      </c>
      <c r="R6212" s="84">
        <v>1</v>
      </c>
      <c r="S6212" s="84">
        <v>8</v>
      </c>
      <c r="T6212" s="84" t="s">
        <v>32</v>
      </c>
      <c r="U6212" s="84">
        <v>11002</v>
      </c>
      <c r="V6212" s="84">
        <v>11002</v>
      </c>
      <c r="W6212" s="84" t="s">
        <v>5065</v>
      </c>
      <c r="X6212" s="84" t="s">
        <v>4992</v>
      </c>
      <c r="Y6212" s="84" t="s">
        <v>4993</v>
      </c>
      <c r="Z6212" s="84" t="s">
        <v>4993</v>
      </c>
      <c r="AA6212" s="84" t="s">
        <v>5014</v>
      </c>
      <c r="AB6212" s="84" t="s">
        <v>12941</v>
      </c>
      <c r="AC6212" s="84" t="s">
        <v>5006</v>
      </c>
      <c r="AD6212" s="83"/>
      <c r="AE6212" s="20" t="str">
        <f>VLOOKUP(E6212,'FILIAIS PETZ'!A:Q,17,0)</f>
        <v>SP2</v>
      </c>
      <c r="AF6212" s="20" t="str">
        <f>VLOOKUP(E6212,'FILIAIS PETZ'!A:Q,3,0)</f>
        <v>FELICIO</v>
      </c>
      <c r="AG6212" s="20" t="str">
        <f>VLOOKUP(E6212,'FILIAIS PETZ'!A:Q,2,0)</f>
        <v>R3</v>
      </c>
      <c r="AH6212" s="75">
        <v>690</v>
      </c>
      <c r="AI6212" s="16" t="s">
        <v>13494</v>
      </c>
      <c r="AJ6212" s="43">
        <f>VLOOKUP(E6212,'FILIAIS PETZ'!$A$2:$K$2000,11,0)</f>
        <v>18328118000885</v>
      </c>
      <c r="AK6212" s="44">
        <f t="shared" si="395"/>
        <v>18328118000885</v>
      </c>
    </row>
    <row r="6213" spans="1:37" s="14" customFormat="1" ht="15" customHeight="1" thickBot="1" x14ac:dyDescent="0.25">
      <c r="A6213" s="9"/>
      <c r="B6213" s="18">
        <f>VLOOKUP(C6213,FORNECEDORES!D:E,2,0)</f>
        <v>40460</v>
      </c>
      <c r="C6213" s="19" t="str">
        <f>VLOOKUP(D6213,FORNECEDORES!A:D,4,0)</f>
        <v>30.515.748/0001-98</v>
      </c>
      <c r="D6213" s="13" t="s">
        <v>2732</v>
      </c>
      <c r="E6213" s="20" t="str">
        <f t="shared" si="391"/>
        <v>04 0067</v>
      </c>
      <c r="F6213" s="28" t="s">
        <v>8611</v>
      </c>
      <c r="G6213" s="21" t="str">
        <f>VLOOKUP(E6213,'FILIAIS PETZ'!A:E,5,0)</f>
        <v>PETZ EXTRA RICARDO JAFET</v>
      </c>
      <c r="H6213" s="20" t="str">
        <f>VLOOKUP(E6213,'FILIAIS PETZ'!A:D,4,0)</f>
        <v>RJAF-SP</v>
      </c>
      <c r="I6213" s="46">
        <v>45573</v>
      </c>
      <c r="J6213" s="9">
        <v>1006428</v>
      </c>
      <c r="K6213" s="9"/>
      <c r="L6213" s="29"/>
      <c r="M6213" s="46"/>
      <c r="N6213" s="46"/>
      <c r="O6213" s="46"/>
      <c r="P6213" s="83" t="s">
        <v>4990</v>
      </c>
      <c r="Q6213" s="84">
        <v>3</v>
      </c>
      <c r="R6213" s="84">
        <v>1</v>
      </c>
      <c r="S6213" s="84">
        <v>8</v>
      </c>
      <c r="T6213" s="84" t="s">
        <v>32</v>
      </c>
      <c r="U6213" s="84">
        <v>11002</v>
      </c>
      <c r="V6213" s="84">
        <v>11002</v>
      </c>
      <c r="W6213" s="84" t="s">
        <v>5021</v>
      </c>
      <c r="X6213" s="84" t="s">
        <v>4992</v>
      </c>
      <c r="Y6213" s="84" t="s">
        <v>4993</v>
      </c>
      <c r="Z6213" s="84" t="s">
        <v>4993</v>
      </c>
      <c r="AA6213" s="84" t="s">
        <v>5014</v>
      </c>
      <c r="AB6213" s="84" t="s">
        <v>12941</v>
      </c>
      <c r="AC6213" s="84" t="s">
        <v>5006</v>
      </c>
      <c r="AD6213" s="83"/>
      <c r="AE6213" s="20" t="str">
        <f>VLOOKUP(E6213,'FILIAIS PETZ'!A:Q,17,0)</f>
        <v>SP2</v>
      </c>
      <c r="AF6213" s="20" t="str">
        <f>VLOOKUP(E6213,'FILIAIS PETZ'!A:Q,3,0)</f>
        <v>FELICIO</v>
      </c>
      <c r="AG6213" s="20" t="str">
        <f>VLOOKUP(E6213,'FILIAIS PETZ'!A:Q,2,0)</f>
        <v>R3</v>
      </c>
      <c r="AH6213" s="75">
        <v>450</v>
      </c>
      <c r="AI6213" s="16" t="s">
        <v>13495</v>
      </c>
      <c r="AJ6213" s="43">
        <f>VLOOKUP(E6213,'FILIAIS PETZ'!$A$2:$K$2000,11,0)</f>
        <v>18328118006573</v>
      </c>
      <c r="AK6213" s="44">
        <f t="shared" si="395"/>
        <v>18328118006573</v>
      </c>
    </row>
    <row r="6214" spans="1:37" s="14" customFormat="1" ht="15" customHeight="1" thickBot="1" x14ac:dyDescent="0.25">
      <c r="A6214" s="9"/>
      <c r="B6214" s="18">
        <f>VLOOKUP(C6214,FORNECEDORES!D:E,2,0)</f>
        <v>40460</v>
      </c>
      <c r="C6214" s="19" t="str">
        <f>VLOOKUP(D6214,FORNECEDORES!A:D,4,0)</f>
        <v>30.515.748/0001-98</v>
      </c>
      <c r="D6214" s="13" t="s">
        <v>2732</v>
      </c>
      <c r="E6214" s="20" t="str">
        <f t="shared" si="391"/>
        <v>04 0067</v>
      </c>
      <c r="F6214" s="28" t="s">
        <v>8611</v>
      </c>
      <c r="G6214" s="21" t="str">
        <f>VLOOKUP(E6214,'FILIAIS PETZ'!A:E,5,0)</f>
        <v>PETZ EXTRA RICARDO JAFET</v>
      </c>
      <c r="H6214" s="20" t="str">
        <f>VLOOKUP(E6214,'FILIAIS PETZ'!A:D,4,0)</f>
        <v>RJAF-SP</v>
      </c>
      <c r="I6214" s="46">
        <v>45573</v>
      </c>
      <c r="J6214" s="9">
        <v>1006429</v>
      </c>
      <c r="K6214" s="9"/>
      <c r="L6214" s="29"/>
      <c r="M6214" s="46"/>
      <c r="N6214" s="46"/>
      <c r="O6214" s="46"/>
      <c r="P6214" s="83" t="s">
        <v>4990</v>
      </c>
      <c r="Q6214" s="84">
        <v>3</v>
      </c>
      <c r="R6214" s="84">
        <v>1</v>
      </c>
      <c r="S6214" s="84">
        <v>8</v>
      </c>
      <c r="T6214" s="84" t="s">
        <v>32</v>
      </c>
      <c r="U6214" s="84">
        <v>11002</v>
      </c>
      <c r="V6214" s="84">
        <v>11002</v>
      </c>
      <c r="W6214" s="84" t="s">
        <v>5065</v>
      </c>
      <c r="X6214" s="84" t="s">
        <v>4992</v>
      </c>
      <c r="Y6214" s="84" t="s">
        <v>4993</v>
      </c>
      <c r="Z6214" s="84" t="s">
        <v>4993</v>
      </c>
      <c r="AA6214" s="84" t="s">
        <v>4989</v>
      </c>
      <c r="AB6214" s="84" t="s">
        <v>12941</v>
      </c>
      <c r="AC6214" s="84" t="s">
        <v>5006</v>
      </c>
      <c r="AD6214" s="83"/>
      <c r="AE6214" s="20" t="str">
        <f>VLOOKUP(E6214,'FILIAIS PETZ'!A:Q,17,0)</f>
        <v>SP2</v>
      </c>
      <c r="AF6214" s="20" t="str">
        <f>VLOOKUP(E6214,'FILIAIS PETZ'!A:Q,3,0)</f>
        <v>FELICIO</v>
      </c>
      <c r="AG6214" s="20" t="str">
        <f>VLOOKUP(E6214,'FILIAIS PETZ'!A:Q,2,0)</f>
        <v>R3</v>
      </c>
      <c r="AH6214" s="75">
        <v>690</v>
      </c>
      <c r="AI6214" s="16" t="s">
        <v>13496</v>
      </c>
      <c r="AJ6214" s="43">
        <f>VLOOKUP(E6214,'FILIAIS PETZ'!$A$2:$K$2000,11,0)</f>
        <v>18328118006573</v>
      </c>
      <c r="AK6214" s="44">
        <f t="shared" si="395"/>
        <v>18328118006573</v>
      </c>
    </row>
    <row r="6215" spans="1:37" s="14" customFormat="1" ht="15" customHeight="1" thickBot="1" x14ac:dyDescent="0.25">
      <c r="A6215" s="9"/>
      <c r="B6215" s="18">
        <f>VLOOKUP(C6215,FORNECEDORES!D:E,2,0)</f>
        <v>40460</v>
      </c>
      <c r="C6215" s="19" t="str">
        <f>VLOOKUP(D6215,FORNECEDORES!A:D,4,0)</f>
        <v>30.515.748/0001-98</v>
      </c>
      <c r="D6215" s="13" t="s">
        <v>2732</v>
      </c>
      <c r="E6215" s="20" t="str">
        <f t="shared" si="391"/>
        <v>04 0060</v>
      </c>
      <c r="F6215" s="28" t="s">
        <v>8625</v>
      </c>
      <c r="G6215" s="21" t="str">
        <f>VLOOKUP(E6215,'FILIAIS PETZ'!A:E,5,0)</f>
        <v>PETZ PACAEMBU</v>
      </c>
      <c r="H6215" s="20" t="str">
        <f>VLOOKUP(E6215,'FILIAIS PETZ'!A:D,4,0)</f>
        <v>PCBU-SP</v>
      </c>
      <c r="I6215" s="46">
        <v>45573</v>
      </c>
      <c r="J6215" s="9">
        <v>1006430</v>
      </c>
      <c r="K6215" s="9"/>
      <c r="L6215" s="29"/>
      <c r="M6215" s="46"/>
      <c r="N6215" s="46"/>
      <c r="O6215" s="46"/>
      <c r="P6215" s="83" t="s">
        <v>4990</v>
      </c>
      <c r="Q6215" s="84">
        <v>3</v>
      </c>
      <c r="R6215" s="84">
        <v>1</v>
      </c>
      <c r="S6215" s="84">
        <v>8</v>
      </c>
      <c r="T6215" s="84" t="s">
        <v>32</v>
      </c>
      <c r="U6215" s="84">
        <v>11002</v>
      </c>
      <c r="V6215" s="84">
        <v>11002</v>
      </c>
      <c r="W6215" s="84" t="s">
        <v>5062</v>
      </c>
      <c r="X6215" s="84" t="s">
        <v>4992</v>
      </c>
      <c r="Y6215" s="84" t="s">
        <v>4993</v>
      </c>
      <c r="Z6215" s="84" t="s">
        <v>4993</v>
      </c>
      <c r="AA6215" s="84" t="s">
        <v>5014</v>
      </c>
      <c r="AB6215" s="84" t="s">
        <v>12941</v>
      </c>
      <c r="AC6215" s="84" t="s">
        <v>5006</v>
      </c>
      <c r="AD6215" s="83"/>
      <c r="AE6215" s="20" t="str">
        <f>VLOOKUP(E6215,'FILIAIS PETZ'!A:Q,17,0)</f>
        <v>SP2</v>
      </c>
      <c r="AF6215" s="20" t="str">
        <f>VLOOKUP(E6215,'FILIAIS PETZ'!A:Q,3,0)</f>
        <v>FELICIO</v>
      </c>
      <c r="AG6215" s="20" t="str">
        <f>VLOOKUP(E6215,'FILIAIS PETZ'!A:Q,2,0)</f>
        <v>R3</v>
      </c>
      <c r="AH6215" s="75">
        <v>700</v>
      </c>
      <c r="AI6215" s="16" t="s">
        <v>13497</v>
      </c>
      <c r="AJ6215" s="43">
        <f>VLOOKUP(E6215,'FILIAIS PETZ'!$A$2:$K$2000,11,0)</f>
        <v>18328118006220</v>
      </c>
      <c r="AK6215" s="44">
        <f t="shared" si="395"/>
        <v>18328118006220</v>
      </c>
    </row>
    <row r="6216" spans="1:37" s="14" customFormat="1" ht="15" customHeight="1" thickBot="1" x14ac:dyDescent="0.25">
      <c r="A6216" s="9"/>
      <c r="B6216" s="18">
        <f>VLOOKUP(C6216,FORNECEDORES!D:E,2,0)</f>
        <v>40460</v>
      </c>
      <c r="C6216" s="19" t="str">
        <f>VLOOKUP(D6216,FORNECEDORES!A:D,4,0)</f>
        <v>30.515.748/0001-98</v>
      </c>
      <c r="D6216" s="13" t="s">
        <v>2732</v>
      </c>
      <c r="E6216" s="20" t="str">
        <f t="shared" si="391"/>
        <v>04 0010</v>
      </c>
      <c r="F6216" s="28" t="s">
        <v>8983</v>
      </c>
      <c r="G6216" s="21" t="str">
        <f>VLOOKUP(E6216,'FILIAIS PETZ'!A:E,5,0)</f>
        <v>PETZ SANTA CECILIA</v>
      </c>
      <c r="H6216" s="20" t="str">
        <f>VLOOKUP(E6216,'FILIAIS PETZ'!A:D,4,0)</f>
        <v>STCE-SP</v>
      </c>
      <c r="I6216" s="46">
        <v>45573</v>
      </c>
      <c r="J6216" s="9">
        <v>1006433</v>
      </c>
      <c r="K6216" s="9"/>
      <c r="L6216" s="29"/>
      <c r="M6216" s="46"/>
      <c r="N6216" s="46"/>
      <c r="O6216" s="46"/>
      <c r="P6216" s="83" t="s">
        <v>4990</v>
      </c>
      <c r="Q6216" s="84">
        <v>3</v>
      </c>
      <c r="R6216" s="84">
        <v>1</v>
      </c>
      <c r="S6216" s="84">
        <v>8</v>
      </c>
      <c r="T6216" s="84" t="s">
        <v>32</v>
      </c>
      <c r="U6216" s="84">
        <v>11002</v>
      </c>
      <c r="V6216" s="84">
        <v>11002</v>
      </c>
      <c r="W6216" s="84" t="s">
        <v>5065</v>
      </c>
      <c r="X6216" s="84" t="s">
        <v>4992</v>
      </c>
      <c r="Y6216" s="84" t="s">
        <v>4993</v>
      </c>
      <c r="Z6216" s="84" t="s">
        <v>4993</v>
      </c>
      <c r="AA6216" s="84" t="s">
        <v>4989</v>
      </c>
      <c r="AB6216" s="84" t="s">
        <v>12941</v>
      </c>
      <c r="AC6216" s="84" t="s">
        <v>5006</v>
      </c>
      <c r="AD6216" s="83"/>
      <c r="AE6216" s="20" t="str">
        <f>VLOOKUP(E6216,'FILIAIS PETZ'!A:Q,17,0)</f>
        <v>SP2</v>
      </c>
      <c r="AF6216" s="20" t="str">
        <f>VLOOKUP(E6216,'FILIAIS PETZ'!A:Q,3,0)</f>
        <v>FELICIO</v>
      </c>
      <c r="AG6216" s="20" t="str">
        <f>VLOOKUP(E6216,'FILIAIS PETZ'!A:Q,2,0)</f>
        <v>R3</v>
      </c>
      <c r="AH6216" s="75">
        <v>690</v>
      </c>
      <c r="AI6216" s="16" t="s">
        <v>13498</v>
      </c>
      <c r="AJ6216" s="43">
        <f>VLOOKUP(E6216,'FILIAIS PETZ'!$A$2:$K$2000,11,0)</f>
        <v>18328118001938</v>
      </c>
      <c r="AK6216" s="44">
        <f t="shared" si="395"/>
        <v>18328118001938</v>
      </c>
    </row>
    <row r="6217" spans="1:37" s="14" customFormat="1" ht="15" customHeight="1" thickBot="1" x14ac:dyDescent="0.25">
      <c r="A6217" s="9"/>
      <c r="B6217" s="18">
        <f>VLOOKUP(C6217,FORNECEDORES!D:E,2,0)</f>
        <v>40460</v>
      </c>
      <c r="C6217" s="19" t="str">
        <f>VLOOKUP(D6217,FORNECEDORES!A:D,4,0)</f>
        <v>30.515.748/0001-98</v>
      </c>
      <c r="D6217" s="13" t="s">
        <v>2732</v>
      </c>
      <c r="E6217" s="20" t="str">
        <f t="shared" si="391"/>
        <v>04 0010</v>
      </c>
      <c r="F6217" s="28" t="s">
        <v>8983</v>
      </c>
      <c r="G6217" s="21" t="str">
        <f>VLOOKUP(E6217,'FILIAIS PETZ'!A:E,5,0)</f>
        <v>PETZ SANTA CECILIA</v>
      </c>
      <c r="H6217" s="20" t="str">
        <f>VLOOKUP(E6217,'FILIAIS PETZ'!A:D,4,0)</f>
        <v>STCE-SP</v>
      </c>
      <c r="I6217" s="46">
        <v>45573</v>
      </c>
      <c r="J6217" s="9">
        <v>1006434</v>
      </c>
      <c r="K6217" s="9"/>
      <c r="L6217" s="29"/>
      <c r="M6217" s="46"/>
      <c r="N6217" s="46"/>
      <c r="O6217" s="46"/>
      <c r="P6217" s="83" t="s">
        <v>4990</v>
      </c>
      <c r="Q6217" s="84">
        <v>3</v>
      </c>
      <c r="R6217" s="84">
        <v>1</v>
      </c>
      <c r="S6217" s="84">
        <v>8</v>
      </c>
      <c r="T6217" s="84" t="s">
        <v>32</v>
      </c>
      <c r="U6217" s="84">
        <v>11002</v>
      </c>
      <c r="V6217" s="84">
        <v>11002</v>
      </c>
      <c r="W6217" s="84" t="s">
        <v>5119</v>
      </c>
      <c r="X6217" s="84" t="s">
        <v>4992</v>
      </c>
      <c r="Y6217" s="84" t="s">
        <v>4993</v>
      </c>
      <c r="Z6217" s="84" t="s">
        <v>4993</v>
      </c>
      <c r="AA6217" s="84" t="s">
        <v>4989</v>
      </c>
      <c r="AB6217" s="84" t="s">
        <v>12941</v>
      </c>
      <c r="AC6217" s="84" t="s">
        <v>5006</v>
      </c>
      <c r="AD6217" s="83"/>
      <c r="AE6217" s="20" t="str">
        <f>VLOOKUP(E6217,'FILIAIS PETZ'!A:Q,17,0)</f>
        <v>SP2</v>
      </c>
      <c r="AF6217" s="20" t="str">
        <f>VLOOKUP(E6217,'FILIAIS PETZ'!A:Q,3,0)</f>
        <v>FELICIO</v>
      </c>
      <c r="AG6217" s="20" t="str">
        <f>VLOOKUP(E6217,'FILIAIS PETZ'!A:Q,2,0)</f>
        <v>R3</v>
      </c>
      <c r="AH6217" s="75">
        <v>690</v>
      </c>
      <c r="AI6217" s="16" t="s">
        <v>13499</v>
      </c>
      <c r="AJ6217" s="43">
        <f>VLOOKUP(E6217,'FILIAIS PETZ'!$A$2:$K$2000,11,0)</f>
        <v>18328118001938</v>
      </c>
      <c r="AK6217" s="44">
        <f t="shared" si="395"/>
        <v>18328118001938</v>
      </c>
    </row>
    <row r="6218" spans="1:37" s="14" customFormat="1" ht="15" customHeight="1" thickBot="1" x14ac:dyDescent="0.25">
      <c r="A6218" s="9"/>
      <c r="B6218" s="18">
        <f>VLOOKUP(C6218,FORNECEDORES!D:E,2,0)</f>
        <v>40460</v>
      </c>
      <c r="C6218" s="19" t="str">
        <f>VLOOKUP(D6218,FORNECEDORES!A:D,4,0)</f>
        <v>30.515.748/0001-98</v>
      </c>
      <c r="D6218" s="13" t="s">
        <v>2732</v>
      </c>
      <c r="E6218" s="20" t="str">
        <f t="shared" si="391"/>
        <v>04 0200</v>
      </c>
      <c r="F6218" s="28" t="s">
        <v>4960</v>
      </c>
      <c r="G6218" s="21" t="str">
        <f>VLOOKUP(E6218,'FILIAIS PETZ'!A:E,5,0)</f>
        <v>PETZ BRASILIA W3 NORTE</v>
      </c>
      <c r="H6218" s="20" t="str">
        <f>VLOOKUP(E6218,'FILIAIS PETZ'!A:D,4,0)</f>
        <v>W3NT-DF</v>
      </c>
      <c r="I6218" s="46">
        <v>45573</v>
      </c>
      <c r="J6218" s="9">
        <v>1006435</v>
      </c>
      <c r="K6218" s="9"/>
      <c r="L6218" s="29"/>
      <c r="M6218" s="46"/>
      <c r="N6218" s="46"/>
      <c r="O6218" s="46"/>
      <c r="P6218" s="83" t="s">
        <v>4990</v>
      </c>
      <c r="Q6218" s="84">
        <v>3</v>
      </c>
      <c r="R6218" s="84">
        <v>1</v>
      </c>
      <c r="S6218" s="84">
        <v>8</v>
      </c>
      <c r="T6218" s="84" t="s">
        <v>32</v>
      </c>
      <c r="U6218" s="84">
        <v>11002</v>
      </c>
      <c r="V6218" s="84">
        <v>11002</v>
      </c>
      <c r="W6218" s="84" t="s">
        <v>5119</v>
      </c>
      <c r="X6218" s="84" t="s">
        <v>4985</v>
      </c>
      <c r="Y6218" s="84" t="s">
        <v>4997</v>
      </c>
      <c r="Z6218" s="84" t="s">
        <v>5044</v>
      </c>
      <c r="AA6218" s="84" t="s">
        <v>4989</v>
      </c>
      <c r="AB6218" s="84" t="s">
        <v>5066</v>
      </c>
      <c r="AC6218" s="84" t="s">
        <v>4988</v>
      </c>
      <c r="AD6218" s="83">
        <v>800000422</v>
      </c>
      <c r="AE6218" s="20" t="str">
        <f>VLOOKUP(E6218,'FILIAIS PETZ'!A:Q,17,0)</f>
        <v>CO-2</v>
      </c>
      <c r="AF6218" s="20" t="str">
        <f>VLOOKUP(E6218,'FILIAIS PETZ'!A:Q,3,0)</f>
        <v>FELICIO</v>
      </c>
      <c r="AG6218" s="20" t="str">
        <f>VLOOKUP(E6218,'FILIAIS PETZ'!A:Q,2,0)</f>
        <v>R3</v>
      </c>
      <c r="AH6218" s="75">
        <v>850</v>
      </c>
      <c r="AI6218" s="16" t="s">
        <v>13500</v>
      </c>
      <c r="AJ6218" s="43">
        <f>VLOOKUP(E6218,'FILIAIS PETZ'!$A$2:$K$2000,11,0)</f>
        <v>18328118018660</v>
      </c>
      <c r="AK6218" s="44">
        <f t="shared" si="395"/>
        <v>18328118018660</v>
      </c>
    </row>
    <row r="6219" spans="1:37" s="14" customFormat="1" ht="15" customHeight="1" thickBot="1" x14ac:dyDescent="0.25">
      <c r="A6219" s="9"/>
      <c r="B6219" s="18">
        <f>VLOOKUP(C6219,FORNECEDORES!D:E,2,0)</f>
        <v>52642</v>
      </c>
      <c r="C6219" s="19" t="str">
        <f>VLOOKUP(D6219,FORNECEDORES!A:D,4,0)</f>
        <v>29.739.737/0008-89</v>
      </c>
      <c r="D6219" s="13" t="s">
        <v>7589</v>
      </c>
      <c r="E6219" s="20" t="str">
        <f t="shared" si="391"/>
        <v>04 0067</v>
      </c>
      <c r="F6219" s="28" t="s">
        <v>8611</v>
      </c>
      <c r="G6219" s="21" t="str">
        <f>VLOOKUP(E6219,'FILIAIS PETZ'!A:E,5,0)</f>
        <v>PETZ EXTRA RICARDO JAFET</v>
      </c>
      <c r="H6219" s="20" t="str">
        <f>VLOOKUP(E6219,'FILIAIS PETZ'!A:D,4,0)</f>
        <v>RJAF-SP</v>
      </c>
      <c r="I6219" s="46">
        <v>45574</v>
      </c>
      <c r="J6219" s="9">
        <v>1006464</v>
      </c>
      <c r="K6219" s="9"/>
      <c r="L6219" s="29"/>
      <c r="M6219" s="46"/>
      <c r="N6219" s="46"/>
      <c r="O6219" s="46"/>
      <c r="P6219" s="83" t="s">
        <v>4990</v>
      </c>
      <c r="Q6219" s="84">
        <v>3</v>
      </c>
      <c r="R6219" s="84">
        <v>1</v>
      </c>
      <c r="S6219" s="84">
        <v>8</v>
      </c>
      <c r="T6219" s="84" t="s">
        <v>32</v>
      </c>
      <c r="U6219" s="84">
        <v>11002</v>
      </c>
      <c r="V6219" s="84">
        <v>11002</v>
      </c>
      <c r="W6219" s="84" t="s">
        <v>5019</v>
      </c>
      <c r="X6219" s="84" t="s">
        <v>5033</v>
      </c>
      <c r="Y6219" s="84" t="s">
        <v>4993</v>
      </c>
      <c r="Z6219" s="84" t="s">
        <v>8408</v>
      </c>
      <c r="AA6219" s="84" t="s">
        <v>5014</v>
      </c>
      <c r="AB6219" s="84" t="s">
        <v>12941</v>
      </c>
      <c r="AC6219" s="84" t="s">
        <v>5006</v>
      </c>
      <c r="AD6219" s="83"/>
      <c r="AE6219" s="20" t="str">
        <f>VLOOKUP(E6219,'FILIAIS PETZ'!A:Q,17,0)</f>
        <v>SP2</v>
      </c>
      <c r="AF6219" s="20" t="str">
        <f>VLOOKUP(E6219,'FILIAIS PETZ'!A:Q,3,0)</f>
        <v>FELICIO</v>
      </c>
      <c r="AG6219" s="20" t="str">
        <f>VLOOKUP(E6219,'FILIAIS PETZ'!A:Q,2,0)</f>
        <v>R3</v>
      </c>
      <c r="AH6219" s="75">
        <v>4159.88</v>
      </c>
      <c r="AI6219" s="16" t="s">
        <v>13501</v>
      </c>
      <c r="AJ6219" s="43">
        <f>VLOOKUP(E6219,'FILIAIS PETZ'!$A$2:$K$2000,11,0)</f>
        <v>18328118006573</v>
      </c>
      <c r="AK6219" s="44">
        <f t="shared" si="395"/>
        <v>18328118006573</v>
      </c>
    </row>
    <row r="6220" spans="1:37" s="14" customFormat="1" ht="15" customHeight="1" thickBot="1" x14ac:dyDescent="0.25">
      <c r="A6220" s="9"/>
      <c r="B6220" s="18">
        <f>VLOOKUP(C6220,FORNECEDORES!D:E,2,0)</f>
        <v>52642</v>
      </c>
      <c r="C6220" s="19" t="str">
        <f>VLOOKUP(D6220,FORNECEDORES!A:D,4,0)</f>
        <v>29.739.737/0008-89</v>
      </c>
      <c r="D6220" s="13" t="s">
        <v>7589</v>
      </c>
      <c r="E6220" s="20" t="str">
        <f t="shared" si="391"/>
        <v>04 0067</v>
      </c>
      <c r="F6220" s="28" t="s">
        <v>8611</v>
      </c>
      <c r="G6220" s="21" t="str">
        <f>VLOOKUP(E6220,'FILIAIS PETZ'!A:E,5,0)</f>
        <v>PETZ EXTRA RICARDO JAFET</v>
      </c>
      <c r="H6220" s="20" t="str">
        <f>VLOOKUP(E6220,'FILIAIS PETZ'!A:D,4,0)</f>
        <v>RJAF-SP</v>
      </c>
      <c r="I6220" s="46">
        <v>45574</v>
      </c>
      <c r="J6220" s="9">
        <v>1006466</v>
      </c>
      <c r="K6220" s="9"/>
      <c r="L6220" s="29"/>
      <c r="M6220" s="46"/>
      <c r="N6220" s="46"/>
      <c r="O6220" s="46"/>
      <c r="P6220" s="83" t="s">
        <v>4990</v>
      </c>
      <c r="Q6220" s="84">
        <v>3</v>
      </c>
      <c r="R6220" s="84">
        <v>1</v>
      </c>
      <c r="S6220" s="84">
        <v>8</v>
      </c>
      <c r="T6220" s="84" t="s">
        <v>32</v>
      </c>
      <c r="U6220" s="84">
        <v>11002</v>
      </c>
      <c r="V6220" s="84">
        <v>11002</v>
      </c>
      <c r="W6220" s="84" t="s">
        <v>5019</v>
      </c>
      <c r="X6220" s="84" t="s">
        <v>5033</v>
      </c>
      <c r="Y6220" s="84" t="s">
        <v>4993</v>
      </c>
      <c r="Z6220" s="84" t="s">
        <v>8408</v>
      </c>
      <c r="AA6220" s="84" t="s">
        <v>5014</v>
      </c>
      <c r="AB6220" s="84" t="s">
        <v>12941</v>
      </c>
      <c r="AC6220" s="84" t="s">
        <v>5006</v>
      </c>
      <c r="AD6220" s="83"/>
      <c r="AE6220" s="20" t="str">
        <f>VLOOKUP(E6220,'FILIAIS PETZ'!A:Q,17,0)</f>
        <v>SP2</v>
      </c>
      <c r="AF6220" s="20" t="str">
        <f>VLOOKUP(E6220,'FILIAIS PETZ'!A:Q,3,0)</f>
        <v>FELICIO</v>
      </c>
      <c r="AG6220" s="20" t="str">
        <f>VLOOKUP(E6220,'FILIAIS PETZ'!A:Q,2,0)</f>
        <v>R3</v>
      </c>
      <c r="AH6220" s="75">
        <v>3061.08</v>
      </c>
      <c r="AI6220" s="16" t="s">
        <v>13502</v>
      </c>
      <c r="AJ6220" s="43">
        <f>VLOOKUP(E6220,'FILIAIS PETZ'!$A$2:$K$2000,11,0)</f>
        <v>18328118006573</v>
      </c>
      <c r="AK6220" s="44">
        <f t="shared" si="395"/>
        <v>18328118006573</v>
      </c>
    </row>
    <row r="6221" spans="1:37" s="14" customFormat="1" ht="15" customHeight="1" thickBot="1" x14ac:dyDescent="0.25">
      <c r="A6221" s="9"/>
      <c r="B6221" s="18">
        <f>VLOOKUP(C6221,FORNECEDORES!D:E,2,0)</f>
        <v>823427</v>
      </c>
      <c r="C6221" s="19" t="str">
        <f>VLOOKUP(D6221,FORNECEDORES!A:D,4,0)</f>
        <v>44.173.826/0001-28</v>
      </c>
      <c r="D6221" s="13" t="s">
        <v>13060</v>
      </c>
      <c r="E6221" s="20" t="str">
        <f t="shared" si="391"/>
        <v>04 0011</v>
      </c>
      <c r="F6221" s="28" t="s">
        <v>8976</v>
      </c>
      <c r="G6221" s="21" t="str">
        <f>VLOOKUP(E6221,'FILIAIS PETZ'!A:E,5,0)</f>
        <v>PETZ AUGUSTA</v>
      </c>
      <c r="H6221" s="20" t="str">
        <f>VLOOKUP(E6221,'FILIAIS PETZ'!A:D,4,0)</f>
        <v>AUGT-SP</v>
      </c>
      <c r="I6221" s="46">
        <v>45574</v>
      </c>
      <c r="J6221" s="9">
        <v>1006472</v>
      </c>
      <c r="K6221" s="9"/>
      <c r="L6221" s="29"/>
      <c r="M6221" s="46"/>
      <c r="N6221" s="46"/>
      <c r="O6221" s="46"/>
      <c r="P6221" s="83" t="s">
        <v>4990</v>
      </c>
      <c r="Q6221" s="84">
        <v>3</v>
      </c>
      <c r="R6221" s="84">
        <v>1</v>
      </c>
      <c r="S6221" s="84">
        <v>8</v>
      </c>
      <c r="T6221" s="84" t="s">
        <v>32</v>
      </c>
      <c r="U6221" s="84">
        <v>11002</v>
      </c>
      <c r="V6221" s="84">
        <v>11002</v>
      </c>
      <c r="W6221" s="84" t="s">
        <v>5039</v>
      </c>
      <c r="X6221" s="84" t="s">
        <v>5033</v>
      </c>
      <c r="Y6221" s="84" t="s">
        <v>4993</v>
      </c>
      <c r="Z6221" s="84" t="s">
        <v>8408</v>
      </c>
      <c r="AA6221" s="84" t="s">
        <v>4989</v>
      </c>
      <c r="AB6221" s="84" t="s">
        <v>12941</v>
      </c>
      <c r="AC6221" s="84" t="s">
        <v>5006</v>
      </c>
      <c r="AD6221" s="83"/>
      <c r="AE6221" s="20" t="str">
        <f>VLOOKUP(E6221,'FILIAIS PETZ'!A:Q,17,0)</f>
        <v>SP2</v>
      </c>
      <c r="AF6221" s="20" t="str">
        <f>VLOOKUP(E6221,'FILIAIS PETZ'!A:Q,3,0)</f>
        <v>FELICIO</v>
      </c>
      <c r="AG6221" s="20" t="str">
        <f>VLOOKUP(E6221,'FILIAIS PETZ'!A:Q,2,0)</f>
        <v>R3</v>
      </c>
      <c r="AH6221" s="75">
        <v>4694.3999999999996</v>
      </c>
      <c r="AI6221" s="16" t="s">
        <v>13503</v>
      </c>
      <c r="AJ6221" s="43">
        <f>VLOOKUP(E6221,'FILIAIS PETZ'!$A$2:$K$2000,11,0)</f>
        <v>18328118001776</v>
      </c>
      <c r="AK6221" s="44">
        <f t="shared" si="395"/>
        <v>18328118001776</v>
      </c>
    </row>
    <row r="6222" spans="1:37" s="14" customFormat="1" ht="15" customHeight="1" thickBot="1" x14ac:dyDescent="0.25">
      <c r="A6222" s="9"/>
      <c r="B6222" s="18">
        <f>VLOOKUP(C6222,FORNECEDORES!D:E,2,0)</f>
        <v>52642</v>
      </c>
      <c r="C6222" s="19" t="str">
        <f>VLOOKUP(D6222,FORNECEDORES!A:D,4,0)</f>
        <v>29.739.737/0008-89</v>
      </c>
      <c r="D6222" s="13" t="s">
        <v>7589</v>
      </c>
      <c r="E6222" s="20" t="str">
        <f t="shared" ref="E6222:E6285" si="396">CONCATENATE("04 ",F6222)</f>
        <v>04 0032</v>
      </c>
      <c r="F6222" s="28" t="s">
        <v>4951</v>
      </c>
      <c r="G6222" s="21" t="str">
        <f>VLOOKUP(E6222,'FILIAIS PETZ'!A:E,5,0)</f>
        <v>PETZ JAGUARE</v>
      </c>
      <c r="H6222" s="20" t="str">
        <f>VLOOKUP(E6222,'FILIAIS PETZ'!A:D,4,0)</f>
        <v>JGRE-SP</v>
      </c>
      <c r="I6222" s="46">
        <v>45574</v>
      </c>
      <c r="J6222" s="9">
        <v>1006476</v>
      </c>
      <c r="K6222" s="9"/>
      <c r="L6222" s="29"/>
      <c r="M6222" s="46"/>
      <c r="N6222" s="46"/>
      <c r="O6222" s="46"/>
      <c r="P6222" s="83" t="s">
        <v>4990</v>
      </c>
      <c r="Q6222" s="84">
        <v>3</v>
      </c>
      <c r="R6222" s="84">
        <v>1</v>
      </c>
      <c r="S6222" s="84">
        <v>8</v>
      </c>
      <c r="T6222" s="84" t="s">
        <v>32</v>
      </c>
      <c r="U6222" s="84">
        <v>11002</v>
      </c>
      <c r="V6222" s="84">
        <v>11002</v>
      </c>
      <c r="W6222" s="84" t="s">
        <v>4984</v>
      </c>
      <c r="X6222" s="84" t="s">
        <v>5033</v>
      </c>
      <c r="Y6222" s="84" t="s">
        <v>4993</v>
      </c>
      <c r="Z6222" s="84" t="s">
        <v>4993</v>
      </c>
      <c r="AA6222" s="84" t="s">
        <v>5033</v>
      </c>
      <c r="AB6222" s="84" t="s">
        <v>12941</v>
      </c>
      <c r="AC6222" s="84" t="s">
        <v>5006</v>
      </c>
      <c r="AD6222" s="83"/>
      <c r="AE6222" s="20" t="str">
        <f>VLOOKUP(E6222,'FILIAIS PETZ'!A:Q,17,0)</f>
        <v>SP7</v>
      </c>
      <c r="AF6222" s="20" t="str">
        <f>VLOOKUP(E6222,'FILIAIS PETZ'!A:Q,3,0)</f>
        <v>FELICIO</v>
      </c>
      <c r="AG6222" s="20" t="str">
        <f>VLOOKUP(E6222,'FILIAIS PETZ'!A:Q,2,0)</f>
        <v>R3</v>
      </c>
      <c r="AH6222" s="75">
        <v>4549.78</v>
      </c>
      <c r="AI6222" s="16" t="s">
        <v>13504</v>
      </c>
      <c r="AJ6222" s="43">
        <f>VLOOKUP(E6222,'FILIAIS PETZ'!$A$2:$K$2000,11,0)</f>
        <v>18328118003205</v>
      </c>
      <c r="AK6222" s="44">
        <f t="shared" si="395"/>
        <v>18328118003205</v>
      </c>
    </row>
    <row r="6223" spans="1:37" s="14" customFormat="1" ht="15" customHeight="1" thickBot="1" x14ac:dyDescent="0.25">
      <c r="A6223" s="9"/>
      <c r="B6223" s="18">
        <f>VLOOKUP(C6223,FORNECEDORES!D:E,2,0)</f>
        <v>9057</v>
      </c>
      <c r="C6223" s="19" t="str">
        <f>VLOOKUP(D6223,FORNECEDORES!A:D,4,0)</f>
        <v>19.357.006/0001-49</v>
      </c>
      <c r="D6223" s="13" t="s">
        <v>2290</v>
      </c>
      <c r="E6223" s="20" t="str">
        <f t="shared" si="396"/>
        <v>04 0244</v>
      </c>
      <c r="F6223" s="28" t="s">
        <v>4957</v>
      </c>
      <c r="G6223" s="21" t="str">
        <f>VLOOKUP(E6223,'FILIAIS PETZ'!A:E,5,0)</f>
        <v>PETZ GOVERNADOR VALADARES</v>
      </c>
      <c r="H6223" s="20" t="str">
        <f>VLOOKUP(E6223,'FILIAIS PETZ'!A:D,4,0)</f>
        <v>GVLD-MG</v>
      </c>
      <c r="I6223" s="46">
        <v>45574</v>
      </c>
      <c r="J6223" s="9">
        <v>1006493</v>
      </c>
      <c r="K6223" s="9" t="s">
        <v>5858</v>
      </c>
      <c r="L6223" s="29" t="s">
        <v>13747</v>
      </c>
      <c r="M6223" s="46">
        <v>45575</v>
      </c>
      <c r="N6223" s="46">
        <v>45602</v>
      </c>
      <c r="O6223" s="46">
        <v>45582</v>
      </c>
      <c r="P6223" s="83" t="s">
        <v>4990</v>
      </c>
      <c r="Q6223" s="84">
        <v>3</v>
      </c>
      <c r="R6223" s="84">
        <v>1</v>
      </c>
      <c r="S6223" s="84">
        <v>8</v>
      </c>
      <c r="T6223" s="84" t="s">
        <v>32</v>
      </c>
      <c r="U6223" s="84">
        <v>11002</v>
      </c>
      <c r="V6223" s="84">
        <v>11002</v>
      </c>
      <c r="W6223" s="84" t="s">
        <v>4984</v>
      </c>
      <c r="X6223" s="84" t="s">
        <v>4985</v>
      </c>
      <c r="Y6223" s="84" t="s">
        <v>4993</v>
      </c>
      <c r="Z6223" s="84" t="s">
        <v>4993</v>
      </c>
      <c r="AA6223" s="84" t="s">
        <v>4989</v>
      </c>
      <c r="AB6223" s="84" t="s">
        <v>12941</v>
      </c>
      <c r="AC6223" s="84" t="s">
        <v>5006</v>
      </c>
      <c r="AD6223" s="83"/>
      <c r="AE6223" s="20" t="str">
        <f>VLOOKUP(E6223,'FILIAIS PETZ'!A:Q,17,0)</f>
        <v>MG-2</v>
      </c>
      <c r="AF6223" s="20" t="str">
        <f>VLOOKUP(E6223,'FILIAIS PETZ'!A:Q,3,0)</f>
        <v>FELICIO</v>
      </c>
      <c r="AG6223" s="20" t="str">
        <f>VLOOKUP(E6223,'FILIAIS PETZ'!A:Q,2,0)</f>
        <v>R3</v>
      </c>
      <c r="AH6223" s="75">
        <v>4630</v>
      </c>
      <c r="AI6223" s="16" t="s">
        <v>13505</v>
      </c>
      <c r="AJ6223" s="43" t="str">
        <f>VLOOKUP(E6223,'FILIAIS PETZ'!$A$2:$K$2000,11,0)</f>
        <v>18.328.118/0231-50</v>
      </c>
      <c r="AK6223" s="44" t="str">
        <f t="shared" si="395"/>
        <v>18.328.118/0231-50</v>
      </c>
    </row>
    <row r="6224" spans="1:37" s="14" customFormat="1" ht="15" customHeight="1" thickBot="1" x14ac:dyDescent="0.25">
      <c r="A6224" s="9"/>
      <c r="B6224" s="18">
        <f>VLOOKUP(C6224,FORNECEDORES!D:E,2,0)</f>
        <v>9057</v>
      </c>
      <c r="C6224" s="19" t="str">
        <f>VLOOKUP(D6224,FORNECEDORES!A:D,4,0)</f>
        <v>19.357.006/0001-49</v>
      </c>
      <c r="D6224" s="13" t="s">
        <v>2290</v>
      </c>
      <c r="E6224" s="20" t="str">
        <f t="shared" si="396"/>
        <v>04 0244</v>
      </c>
      <c r="F6224" s="28" t="s">
        <v>4957</v>
      </c>
      <c r="G6224" s="21" t="str">
        <f>VLOOKUP(E6224,'FILIAIS PETZ'!A:E,5,0)</f>
        <v>PETZ GOVERNADOR VALADARES</v>
      </c>
      <c r="H6224" s="20" t="str">
        <f>VLOOKUP(E6224,'FILIAIS PETZ'!A:D,4,0)</f>
        <v>GVLD-MG</v>
      </c>
      <c r="I6224" s="46">
        <v>45574</v>
      </c>
      <c r="J6224" s="9">
        <v>1006494</v>
      </c>
      <c r="K6224" s="9" t="s">
        <v>5858</v>
      </c>
      <c r="L6224" s="29" t="s">
        <v>13748</v>
      </c>
      <c r="M6224" s="46">
        <v>45575</v>
      </c>
      <c r="N6224" s="46">
        <v>45602</v>
      </c>
      <c r="O6224" s="46">
        <v>45582</v>
      </c>
      <c r="P6224" s="83" t="s">
        <v>4990</v>
      </c>
      <c r="Q6224" s="84">
        <v>3</v>
      </c>
      <c r="R6224" s="84">
        <v>1</v>
      </c>
      <c r="S6224" s="84">
        <v>8</v>
      </c>
      <c r="T6224" s="84" t="s">
        <v>32</v>
      </c>
      <c r="U6224" s="84">
        <v>11002</v>
      </c>
      <c r="V6224" s="84">
        <v>11002</v>
      </c>
      <c r="W6224" s="84" t="s">
        <v>5039</v>
      </c>
      <c r="X6224" s="84" t="s">
        <v>4985</v>
      </c>
      <c r="Y6224" s="84" t="s">
        <v>4997</v>
      </c>
      <c r="Z6224" s="84" t="s">
        <v>4997</v>
      </c>
      <c r="AA6224" s="84" t="s">
        <v>5183</v>
      </c>
      <c r="AB6224" s="84" t="s">
        <v>12941</v>
      </c>
      <c r="AC6224" s="84" t="s">
        <v>5006</v>
      </c>
      <c r="AD6224" s="83"/>
      <c r="AE6224" s="20" t="str">
        <f>VLOOKUP(E6224,'FILIAIS PETZ'!A:Q,17,0)</f>
        <v>MG-2</v>
      </c>
      <c r="AF6224" s="20" t="str">
        <f>VLOOKUP(E6224,'FILIAIS PETZ'!A:Q,3,0)</f>
        <v>FELICIO</v>
      </c>
      <c r="AG6224" s="20" t="str">
        <f>VLOOKUP(E6224,'FILIAIS PETZ'!A:Q,2,0)</f>
        <v>R3</v>
      </c>
      <c r="AH6224" s="75">
        <v>2232</v>
      </c>
      <c r="AI6224" s="16" t="s">
        <v>13506</v>
      </c>
      <c r="AJ6224" s="43" t="str">
        <f>VLOOKUP(E6224,'FILIAIS PETZ'!$A$2:$K$2000,11,0)</f>
        <v>18.328.118/0231-50</v>
      </c>
      <c r="AK6224" s="44" t="str">
        <f t="shared" si="395"/>
        <v>18.328.118/0231-50</v>
      </c>
    </row>
    <row r="6225" spans="1:37" s="14" customFormat="1" ht="15" customHeight="1" thickBot="1" x14ac:dyDescent="0.25">
      <c r="A6225" s="9"/>
      <c r="B6225" s="18">
        <f>VLOOKUP(C6225,FORNECEDORES!D:E,2,0)</f>
        <v>9057</v>
      </c>
      <c r="C6225" s="19" t="str">
        <f>VLOOKUP(D6225,FORNECEDORES!A:D,4,0)</f>
        <v>19.357.006/0001-49</v>
      </c>
      <c r="D6225" s="13" t="s">
        <v>2290</v>
      </c>
      <c r="E6225" s="20" t="str">
        <f t="shared" si="396"/>
        <v>04 0122</v>
      </c>
      <c r="F6225" s="28" t="s">
        <v>6386</v>
      </c>
      <c r="G6225" s="21" t="str">
        <f>VLOOKUP(E6225,'FILIAIS PETZ'!A:E,5,0)</f>
        <v>PETZ JUIZ DE FORA</v>
      </c>
      <c r="H6225" s="20" t="str">
        <f>VLOOKUP(E6225,'FILIAIS PETZ'!A:D,4,0)</f>
        <v>JUZF-MG</v>
      </c>
      <c r="I6225" s="46">
        <v>45574</v>
      </c>
      <c r="J6225" s="9">
        <v>1006495</v>
      </c>
      <c r="K6225" s="9" t="s">
        <v>5858</v>
      </c>
      <c r="L6225" s="29" t="s">
        <v>13749</v>
      </c>
      <c r="M6225" s="46">
        <v>45575</v>
      </c>
      <c r="N6225" s="46">
        <v>45602</v>
      </c>
      <c r="O6225" s="46">
        <v>45582</v>
      </c>
      <c r="P6225" s="83" t="s">
        <v>4990</v>
      </c>
      <c r="Q6225" s="84">
        <v>3</v>
      </c>
      <c r="R6225" s="84">
        <v>1</v>
      </c>
      <c r="S6225" s="84">
        <v>8</v>
      </c>
      <c r="T6225" s="84" t="s">
        <v>32</v>
      </c>
      <c r="U6225" s="84">
        <v>11002</v>
      </c>
      <c r="V6225" s="84">
        <v>11002</v>
      </c>
      <c r="W6225" s="84" t="s">
        <v>4984</v>
      </c>
      <c r="X6225" s="84" t="s">
        <v>4985</v>
      </c>
      <c r="Y6225" s="84" t="s">
        <v>4997</v>
      </c>
      <c r="Z6225" s="84" t="s">
        <v>4997</v>
      </c>
      <c r="AA6225" s="84" t="s">
        <v>4989</v>
      </c>
      <c r="AB6225" s="84" t="s">
        <v>12941</v>
      </c>
      <c r="AC6225" s="84" t="s">
        <v>5006</v>
      </c>
      <c r="AD6225" s="83"/>
      <c r="AE6225" s="20" t="str">
        <f>VLOOKUP(E6225,'FILIAIS PETZ'!A:Q,17,0)</f>
        <v>MG-1</v>
      </c>
      <c r="AF6225" s="20" t="str">
        <f>VLOOKUP(E6225,'FILIAIS PETZ'!A:Q,3,0)</f>
        <v>FELICIO</v>
      </c>
      <c r="AG6225" s="20" t="str">
        <f>VLOOKUP(E6225,'FILIAIS PETZ'!A:Q,2,0)</f>
        <v>R3</v>
      </c>
      <c r="AH6225" s="75">
        <v>450</v>
      </c>
      <c r="AI6225" s="16" t="s">
        <v>13507</v>
      </c>
      <c r="AJ6225" s="43">
        <f>VLOOKUP(E6225,'FILIAIS PETZ'!$A$2:$K$2000,11,0)</f>
        <v>18328118011810</v>
      </c>
      <c r="AK6225" s="44">
        <f t="shared" si="395"/>
        <v>18328118011810</v>
      </c>
    </row>
    <row r="6226" spans="1:37" s="14" customFormat="1" ht="15" customHeight="1" thickBot="1" x14ac:dyDescent="0.25">
      <c r="A6226" s="9"/>
      <c r="B6226" s="18">
        <f>VLOOKUP(C6226,FORNECEDORES!D:E,2,0)</f>
        <v>9057</v>
      </c>
      <c r="C6226" s="19" t="str">
        <f>VLOOKUP(D6226,FORNECEDORES!A:D,4,0)</f>
        <v>19.357.006/0001-49</v>
      </c>
      <c r="D6226" s="13" t="s">
        <v>2290</v>
      </c>
      <c r="E6226" s="20" t="str">
        <f t="shared" si="396"/>
        <v>04 0122</v>
      </c>
      <c r="F6226" s="28" t="s">
        <v>6386</v>
      </c>
      <c r="G6226" s="21" t="str">
        <f>VLOOKUP(E6226,'FILIAIS PETZ'!A:E,5,0)</f>
        <v>PETZ JUIZ DE FORA</v>
      </c>
      <c r="H6226" s="20" t="str">
        <f>VLOOKUP(E6226,'FILIAIS PETZ'!A:D,4,0)</f>
        <v>JUZF-MG</v>
      </c>
      <c r="I6226" s="46">
        <v>45574</v>
      </c>
      <c r="J6226" s="9">
        <v>1006496</v>
      </c>
      <c r="K6226" s="9" t="s">
        <v>5858</v>
      </c>
      <c r="L6226" s="29" t="s">
        <v>13750</v>
      </c>
      <c r="M6226" s="46">
        <v>45575</v>
      </c>
      <c r="N6226" s="46">
        <v>45602</v>
      </c>
      <c r="O6226" s="46">
        <v>45582</v>
      </c>
      <c r="P6226" s="83" t="s">
        <v>4990</v>
      </c>
      <c r="Q6226" s="84">
        <v>3</v>
      </c>
      <c r="R6226" s="84">
        <v>1</v>
      </c>
      <c r="S6226" s="84">
        <v>8</v>
      </c>
      <c r="T6226" s="84" t="s">
        <v>32</v>
      </c>
      <c r="U6226" s="84">
        <v>11002</v>
      </c>
      <c r="V6226" s="84">
        <v>11002</v>
      </c>
      <c r="W6226" s="84" t="s">
        <v>4984</v>
      </c>
      <c r="X6226" s="84" t="s">
        <v>4985</v>
      </c>
      <c r="Y6226" s="84" t="s">
        <v>4980</v>
      </c>
      <c r="Z6226" s="84" t="s">
        <v>4980</v>
      </c>
      <c r="AA6226" s="84" t="s">
        <v>4989</v>
      </c>
      <c r="AB6226" s="84" t="s">
        <v>5005</v>
      </c>
      <c r="AC6226" s="84" t="s">
        <v>5006</v>
      </c>
      <c r="AD6226" s="83"/>
      <c r="AE6226" s="20" t="str">
        <f>VLOOKUP(E6226,'FILIAIS PETZ'!A:Q,17,0)</f>
        <v>MG-1</v>
      </c>
      <c r="AF6226" s="20" t="str">
        <f>VLOOKUP(E6226,'FILIAIS PETZ'!A:Q,3,0)</f>
        <v>FELICIO</v>
      </c>
      <c r="AG6226" s="20" t="str">
        <f>VLOOKUP(E6226,'FILIAIS PETZ'!A:Q,2,0)</f>
        <v>R3</v>
      </c>
      <c r="AH6226" s="75">
        <v>450</v>
      </c>
      <c r="AI6226" s="16" t="s">
        <v>13508</v>
      </c>
      <c r="AJ6226" s="43">
        <f>VLOOKUP(E6226,'FILIAIS PETZ'!$A$2:$K$2000,11,0)</f>
        <v>18328118011810</v>
      </c>
      <c r="AK6226" s="44">
        <f t="shared" si="395"/>
        <v>18328118011810</v>
      </c>
    </row>
    <row r="6227" spans="1:37" s="14" customFormat="1" ht="15" customHeight="1" thickBot="1" x14ac:dyDescent="0.25">
      <c r="A6227" s="9"/>
      <c r="B6227" s="18">
        <f>VLOOKUP(C6227,FORNECEDORES!D:E,2,0)</f>
        <v>9057</v>
      </c>
      <c r="C6227" s="19" t="str">
        <f>VLOOKUP(D6227,FORNECEDORES!A:D,4,0)</f>
        <v>19.357.006/0001-49</v>
      </c>
      <c r="D6227" s="13" t="s">
        <v>2290</v>
      </c>
      <c r="E6227" s="20" t="str">
        <f t="shared" si="396"/>
        <v>04 0155</v>
      </c>
      <c r="F6227" s="28" t="s">
        <v>4929</v>
      </c>
      <c r="G6227" s="21" t="str">
        <f>VLOOKUP(E6227,'FILIAIS PETZ'!A:E,5,0)</f>
        <v>PETZ SETE LAGOAS</v>
      </c>
      <c r="H6227" s="20" t="str">
        <f>VLOOKUP(E6227,'FILIAIS PETZ'!A:D,4,0)</f>
        <v>STLG-MG</v>
      </c>
      <c r="I6227" s="46">
        <v>45574</v>
      </c>
      <c r="J6227" s="9">
        <v>1006498</v>
      </c>
      <c r="K6227" s="9" t="s">
        <v>5858</v>
      </c>
      <c r="L6227" s="29" t="s">
        <v>13751</v>
      </c>
      <c r="M6227" s="46">
        <v>45575</v>
      </c>
      <c r="N6227" s="46">
        <v>45602</v>
      </c>
      <c r="O6227" s="46">
        <v>45582</v>
      </c>
      <c r="P6227" s="83" t="s">
        <v>4990</v>
      </c>
      <c r="Q6227" s="84">
        <v>3</v>
      </c>
      <c r="R6227" s="84">
        <v>1</v>
      </c>
      <c r="S6227" s="84">
        <v>8</v>
      </c>
      <c r="T6227" s="84" t="s">
        <v>32</v>
      </c>
      <c r="U6227" s="84">
        <v>11002</v>
      </c>
      <c r="V6227" s="84">
        <v>11002</v>
      </c>
      <c r="W6227" s="84" t="s">
        <v>4984</v>
      </c>
      <c r="X6227" s="84" t="s">
        <v>4985</v>
      </c>
      <c r="Y6227" s="84" t="s">
        <v>4980</v>
      </c>
      <c r="Z6227" s="84" t="s">
        <v>4980</v>
      </c>
      <c r="AA6227" s="84" t="s">
        <v>4989</v>
      </c>
      <c r="AB6227" s="84" t="s">
        <v>5005</v>
      </c>
      <c r="AC6227" s="84" t="s">
        <v>5006</v>
      </c>
      <c r="AD6227" s="83"/>
      <c r="AE6227" s="20" t="str">
        <f>VLOOKUP(E6227,'FILIAIS PETZ'!A:Q,17,0)</f>
        <v>MG-1</v>
      </c>
      <c r="AF6227" s="20" t="str">
        <f>VLOOKUP(E6227,'FILIAIS PETZ'!A:Q,3,0)</f>
        <v>FELICIO</v>
      </c>
      <c r="AG6227" s="20" t="str">
        <f>VLOOKUP(E6227,'FILIAIS PETZ'!A:Q,2,0)</f>
        <v>R3</v>
      </c>
      <c r="AH6227" s="75">
        <v>575</v>
      </c>
      <c r="AI6227" s="16" t="s">
        <v>13509</v>
      </c>
      <c r="AJ6227" s="43">
        <f>VLOOKUP(E6227,'FILIAIS PETZ'!$A$2:$K$2000,11,0)</f>
        <v>18328118015645</v>
      </c>
      <c r="AK6227" s="44">
        <f t="shared" si="395"/>
        <v>18328118015645</v>
      </c>
    </row>
    <row r="6228" spans="1:37" s="14" customFormat="1" ht="15" customHeight="1" thickBot="1" x14ac:dyDescent="0.25">
      <c r="A6228" s="9"/>
      <c r="B6228" s="18">
        <f>VLOOKUP(C6228,FORNECEDORES!D:E,2,0)</f>
        <v>9057</v>
      </c>
      <c r="C6228" s="19" t="str">
        <f>VLOOKUP(D6228,FORNECEDORES!A:D,4,0)</f>
        <v>19.357.006/0001-49</v>
      </c>
      <c r="D6228" s="13" t="s">
        <v>2290</v>
      </c>
      <c r="E6228" s="20" t="str">
        <f t="shared" si="396"/>
        <v>04 0095</v>
      </c>
      <c r="F6228" s="28" t="s">
        <v>4945</v>
      </c>
      <c r="G6228" s="21" t="str">
        <f>VLOOKUP(E6228,'FILIAIS PETZ'!A:E,5,0)</f>
        <v>PETZ BETIM</v>
      </c>
      <c r="H6228" s="20" t="str">
        <f>VLOOKUP(E6228,'FILIAIS PETZ'!A:D,4,0)</f>
        <v>BTIM-MG</v>
      </c>
      <c r="I6228" s="46">
        <v>45574</v>
      </c>
      <c r="J6228" s="9">
        <v>1006502</v>
      </c>
      <c r="K6228" s="9" t="s">
        <v>5858</v>
      </c>
      <c r="L6228" s="29" t="s">
        <v>13752</v>
      </c>
      <c r="M6228" s="46">
        <v>45575</v>
      </c>
      <c r="N6228" s="46">
        <v>45602</v>
      </c>
      <c r="O6228" s="46">
        <v>45582</v>
      </c>
      <c r="P6228" s="83" t="s">
        <v>4990</v>
      </c>
      <c r="Q6228" s="84">
        <v>3</v>
      </c>
      <c r="R6228" s="84">
        <v>1</v>
      </c>
      <c r="S6228" s="84">
        <v>8</v>
      </c>
      <c r="T6228" s="84" t="s">
        <v>32</v>
      </c>
      <c r="U6228" s="84">
        <v>11002</v>
      </c>
      <c r="V6228" s="84">
        <v>11002</v>
      </c>
      <c r="W6228" s="84" t="s">
        <v>5024</v>
      </c>
      <c r="X6228" s="84" t="s">
        <v>4985</v>
      </c>
      <c r="Y6228" s="84" t="s">
        <v>4993</v>
      </c>
      <c r="Z6228" s="84" t="s">
        <v>8241</v>
      </c>
      <c r="AA6228" s="84" t="s">
        <v>4989</v>
      </c>
      <c r="AB6228" s="84" t="s">
        <v>12941</v>
      </c>
      <c r="AC6228" s="84" t="s">
        <v>5006</v>
      </c>
      <c r="AD6228" s="83"/>
      <c r="AE6228" s="20" t="str">
        <f>VLOOKUP(E6228,'FILIAIS PETZ'!A:Q,17,0)</f>
        <v>MG-2</v>
      </c>
      <c r="AF6228" s="20" t="str">
        <f>VLOOKUP(E6228,'FILIAIS PETZ'!A:Q,3,0)</f>
        <v>FELICIO</v>
      </c>
      <c r="AG6228" s="20" t="str">
        <f>VLOOKUP(E6228,'FILIAIS PETZ'!A:Q,2,0)</f>
        <v>R3</v>
      </c>
      <c r="AH6228" s="75">
        <v>6624</v>
      </c>
      <c r="AI6228" s="16" t="s">
        <v>13510</v>
      </c>
      <c r="AJ6228" s="43">
        <f>VLOOKUP(E6228,'FILIAIS PETZ'!$A$2:$K$2000,11,0)</f>
        <v>18328118009084</v>
      </c>
      <c r="AK6228" s="44">
        <f t="shared" si="395"/>
        <v>18328118009084</v>
      </c>
    </row>
    <row r="6229" spans="1:37" s="14" customFormat="1" ht="15" customHeight="1" thickBot="1" x14ac:dyDescent="0.25">
      <c r="A6229" s="9"/>
      <c r="B6229" s="18">
        <f>VLOOKUP(C6229,FORNECEDORES!D:E,2,0)</f>
        <v>9057</v>
      </c>
      <c r="C6229" s="19" t="str">
        <f>VLOOKUP(D6229,FORNECEDORES!A:D,4,0)</f>
        <v>19.357.006/0001-49</v>
      </c>
      <c r="D6229" s="13" t="s">
        <v>2290</v>
      </c>
      <c r="E6229" s="20" t="str">
        <f t="shared" si="396"/>
        <v>04 0095</v>
      </c>
      <c r="F6229" s="28" t="s">
        <v>4945</v>
      </c>
      <c r="G6229" s="21" t="str">
        <f>VLOOKUP(E6229,'FILIAIS PETZ'!A:E,5,0)</f>
        <v>PETZ BETIM</v>
      </c>
      <c r="H6229" s="20" t="str">
        <f>VLOOKUP(E6229,'FILIAIS PETZ'!A:D,4,0)</f>
        <v>BTIM-MG</v>
      </c>
      <c r="I6229" s="46">
        <v>45574</v>
      </c>
      <c r="J6229" s="9">
        <v>1006505</v>
      </c>
      <c r="K6229" s="9" t="s">
        <v>5858</v>
      </c>
      <c r="L6229" s="29" t="s">
        <v>13753</v>
      </c>
      <c r="M6229" s="46">
        <v>45575</v>
      </c>
      <c r="N6229" s="46">
        <v>45602</v>
      </c>
      <c r="O6229" s="46">
        <v>45582</v>
      </c>
      <c r="P6229" s="83" t="s">
        <v>4990</v>
      </c>
      <c r="Q6229" s="84">
        <v>3</v>
      </c>
      <c r="R6229" s="84">
        <v>1</v>
      </c>
      <c r="S6229" s="84">
        <v>8</v>
      </c>
      <c r="T6229" s="84" t="s">
        <v>32</v>
      </c>
      <c r="U6229" s="84">
        <v>11002</v>
      </c>
      <c r="V6229" s="84">
        <v>11002</v>
      </c>
      <c r="W6229" s="84" t="s">
        <v>5019</v>
      </c>
      <c r="X6229" s="84" t="s">
        <v>4985</v>
      </c>
      <c r="Y6229" s="84" t="s">
        <v>4993</v>
      </c>
      <c r="Z6229" s="84" t="s">
        <v>4993</v>
      </c>
      <c r="AA6229" s="84" t="s">
        <v>4989</v>
      </c>
      <c r="AB6229" s="84" t="s">
        <v>12941</v>
      </c>
      <c r="AC6229" s="84" t="s">
        <v>5006</v>
      </c>
      <c r="AD6229" s="83"/>
      <c r="AE6229" s="20" t="str">
        <f>VLOOKUP(E6229,'FILIAIS PETZ'!A:Q,17,0)</f>
        <v>MG-2</v>
      </c>
      <c r="AF6229" s="20" t="str">
        <f>VLOOKUP(E6229,'FILIAIS PETZ'!A:Q,3,0)</f>
        <v>FELICIO</v>
      </c>
      <c r="AG6229" s="20" t="str">
        <f>VLOOKUP(E6229,'FILIAIS PETZ'!A:Q,2,0)</f>
        <v>R3</v>
      </c>
      <c r="AH6229" s="75">
        <v>450</v>
      </c>
      <c r="AI6229" s="16" t="s">
        <v>13511</v>
      </c>
      <c r="AJ6229" s="43">
        <f>VLOOKUP(E6229,'FILIAIS PETZ'!$A$2:$K$2000,11,0)</f>
        <v>18328118009084</v>
      </c>
      <c r="AK6229" s="44">
        <f t="shared" si="395"/>
        <v>18328118009084</v>
      </c>
    </row>
    <row r="6230" spans="1:37" s="14" customFormat="1" ht="15" customHeight="1" thickBot="1" x14ac:dyDescent="0.25">
      <c r="A6230" s="9"/>
      <c r="B6230" s="18">
        <f>VLOOKUP(C6230,FORNECEDORES!D:E,2,0)</f>
        <v>9057</v>
      </c>
      <c r="C6230" s="19" t="str">
        <f>VLOOKUP(D6230,FORNECEDORES!A:D,4,0)</f>
        <v>19.357.006/0001-49</v>
      </c>
      <c r="D6230" s="13" t="s">
        <v>2290</v>
      </c>
      <c r="E6230" s="20" t="str">
        <f t="shared" si="396"/>
        <v>04 0095</v>
      </c>
      <c r="F6230" s="28" t="s">
        <v>4945</v>
      </c>
      <c r="G6230" s="21" t="str">
        <f>VLOOKUP(E6230,'FILIAIS PETZ'!A:E,5,0)</f>
        <v>PETZ BETIM</v>
      </c>
      <c r="H6230" s="20" t="str">
        <f>VLOOKUP(E6230,'FILIAIS PETZ'!A:D,4,0)</f>
        <v>BTIM-MG</v>
      </c>
      <c r="I6230" s="46">
        <v>45574</v>
      </c>
      <c r="J6230" s="9">
        <v>1006506</v>
      </c>
      <c r="K6230" s="9" t="s">
        <v>5858</v>
      </c>
      <c r="L6230" s="29" t="s">
        <v>13754</v>
      </c>
      <c r="M6230" s="46">
        <v>45575</v>
      </c>
      <c r="N6230" s="46">
        <v>45602</v>
      </c>
      <c r="O6230" s="46">
        <v>45582</v>
      </c>
      <c r="P6230" s="83" t="s">
        <v>4990</v>
      </c>
      <c r="Q6230" s="84">
        <v>3</v>
      </c>
      <c r="R6230" s="84">
        <v>1</v>
      </c>
      <c r="S6230" s="84">
        <v>8</v>
      </c>
      <c r="T6230" s="84" t="s">
        <v>32</v>
      </c>
      <c r="U6230" s="84">
        <v>11002</v>
      </c>
      <c r="V6230" s="84">
        <v>11002</v>
      </c>
      <c r="W6230" s="84" t="s">
        <v>4984</v>
      </c>
      <c r="X6230" s="84" t="s">
        <v>4985</v>
      </c>
      <c r="Y6230" s="84" t="s">
        <v>4980</v>
      </c>
      <c r="Z6230" s="84" t="s">
        <v>4980</v>
      </c>
      <c r="AA6230" s="84" t="s">
        <v>4989</v>
      </c>
      <c r="AB6230" s="84" t="s">
        <v>12941</v>
      </c>
      <c r="AC6230" s="84" t="s">
        <v>5006</v>
      </c>
      <c r="AD6230" s="83"/>
      <c r="AE6230" s="20" t="str">
        <f>VLOOKUP(E6230,'FILIAIS PETZ'!A:Q,17,0)</f>
        <v>MG-2</v>
      </c>
      <c r="AF6230" s="20" t="str">
        <f>VLOOKUP(E6230,'FILIAIS PETZ'!A:Q,3,0)</f>
        <v>FELICIO</v>
      </c>
      <c r="AG6230" s="20" t="str">
        <f>VLOOKUP(E6230,'FILIAIS PETZ'!A:Q,2,0)</f>
        <v>R3</v>
      </c>
      <c r="AH6230" s="75">
        <v>250</v>
      </c>
      <c r="AI6230" s="16" t="s">
        <v>13512</v>
      </c>
      <c r="AJ6230" s="43">
        <f>VLOOKUP(E6230,'FILIAIS PETZ'!$A$2:$K$2000,11,0)</f>
        <v>18328118009084</v>
      </c>
      <c r="AK6230" s="44">
        <f t="shared" si="395"/>
        <v>18328118009084</v>
      </c>
    </row>
    <row r="6231" spans="1:37" s="14" customFormat="1" ht="15" customHeight="1" thickBot="1" x14ac:dyDescent="0.25">
      <c r="A6231" s="9"/>
      <c r="B6231" s="18">
        <f>VLOOKUP(C6231,FORNECEDORES!D:E,2,0)</f>
        <v>9057</v>
      </c>
      <c r="C6231" s="19" t="str">
        <f>VLOOKUP(D6231,FORNECEDORES!A:D,4,0)</f>
        <v>19.357.006/0001-49</v>
      </c>
      <c r="D6231" s="13" t="s">
        <v>2290</v>
      </c>
      <c r="E6231" s="20" t="str">
        <f t="shared" si="396"/>
        <v>04 0162</v>
      </c>
      <c r="F6231" s="28" t="s">
        <v>5179</v>
      </c>
      <c r="G6231" s="21" t="str">
        <f>VLOOKUP(E6231,'FILIAIS PETZ'!A:E,5,0)</f>
        <v>PETZ CONTAGEM JOÃO CESAR</v>
      </c>
      <c r="H6231" s="20" t="str">
        <f>VLOOKUP(E6231,'FILIAIS PETZ'!A:D,4,0)</f>
        <v>CTJC-MG</v>
      </c>
      <c r="I6231" s="46">
        <v>45574</v>
      </c>
      <c r="J6231" s="9">
        <v>1006508</v>
      </c>
      <c r="K6231" s="9" t="s">
        <v>5858</v>
      </c>
      <c r="L6231" s="29" t="s">
        <v>13755</v>
      </c>
      <c r="M6231" s="46">
        <v>45575</v>
      </c>
      <c r="N6231" s="46">
        <v>45602</v>
      </c>
      <c r="O6231" s="46">
        <v>45582</v>
      </c>
      <c r="P6231" s="83" t="s">
        <v>4990</v>
      </c>
      <c r="Q6231" s="84">
        <v>3</v>
      </c>
      <c r="R6231" s="84">
        <v>1</v>
      </c>
      <c r="S6231" s="84">
        <v>8</v>
      </c>
      <c r="T6231" s="84" t="s">
        <v>32</v>
      </c>
      <c r="U6231" s="84">
        <v>11002</v>
      </c>
      <c r="V6231" s="84">
        <v>11002</v>
      </c>
      <c r="W6231" s="84" t="s">
        <v>4984</v>
      </c>
      <c r="X6231" s="84" t="s">
        <v>4985</v>
      </c>
      <c r="Y6231" s="84" t="s">
        <v>4980</v>
      </c>
      <c r="Z6231" s="84" t="s">
        <v>4980</v>
      </c>
      <c r="AA6231" s="84" t="s">
        <v>4989</v>
      </c>
      <c r="AB6231" s="84" t="s">
        <v>12941</v>
      </c>
      <c r="AC6231" s="84" t="s">
        <v>5006</v>
      </c>
      <c r="AD6231" s="83"/>
      <c r="AE6231" s="20" t="str">
        <f>VLOOKUP(E6231,'FILIAIS PETZ'!A:Q,17,0)</f>
        <v>MG-2</v>
      </c>
      <c r="AF6231" s="20" t="str">
        <f>VLOOKUP(E6231,'FILIAIS PETZ'!A:Q,3,0)</f>
        <v>FELICIO</v>
      </c>
      <c r="AG6231" s="20" t="str">
        <f>VLOOKUP(E6231,'FILIAIS PETZ'!A:Q,2,0)</f>
        <v>R3</v>
      </c>
      <c r="AH6231" s="75">
        <v>136.5</v>
      </c>
      <c r="AI6231" s="16" t="s">
        <v>13513</v>
      </c>
      <c r="AJ6231" s="43">
        <f>VLOOKUP(E6231,'FILIAIS PETZ'!$A$2:$K$2000,11,0)</f>
        <v>18328118017265</v>
      </c>
      <c r="AK6231" s="44">
        <f t="shared" si="395"/>
        <v>18328118017265</v>
      </c>
    </row>
    <row r="6232" spans="1:37" s="14" customFormat="1" ht="15" customHeight="1" thickBot="1" x14ac:dyDescent="0.25">
      <c r="A6232" s="9"/>
      <c r="B6232" s="18">
        <f>VLOOKUP(C6232,FORNECEDORES!D:E,2,0)</f>
        <v>9057</v>
      </c>
      <c r="C6232" s="19" t="str">
        <f>VLOOKUP(D6232,FORNECEDORES!A:D,4,0)</f>
        <v>19.357.006/0001-49</v>
      </c>
      <c r="D6232" s="13" t="s">
        <v>2290</v>
      </c>
      <c r="E6232" s="20" t="str">
        <f t="shared" si="396"/>
        <v>04 0107</v>
      </c>
      <c r="F6232" s="28" t="s">
        <v>4930</v>
      </c>
      <c r="G6232" s="21" t="str">
        <f>VLOOKUP(E6232,'FILIAIS PETZ'!A:E,5,0)</f>
        <v>PETZ CONTAGEM</v>
      </c>
      <c r="H6232" s="20" t="str">
        <f>VLOOKUP(E6232,'FILIAIS PETZ'!A:D,4,0)</f>
        <v>CNTG-MG</v>
      </c>
      <c r="I6232" s="46">
        <v>45574</v>
      </c>
      <c r="J6232" s="9">
        <v>1006523</v>
      </c>
      <c r="K6232" s="9" t="s">
        <v>5858</v>
      </c>
      <c r="L6232" s="29" t="s">
        <v>13758</v>
      </c>
      <c r="M6232" s="46">
        <v>45575</v>
      </c>
      <c r="N6232" s="46">
        <v>45602</v>
      </c>
      <c r="O6232" s="46">
        <v>45582</v>
      </c>
      <c r="P6232" s="83" t="s">
        <v>4990</v>
      </c>
      <c r="Q6232" s="84">
        <v>3</v>
      </c>
      <c r="R6232" s="84">
        <v>1</v>
      </c>
      <c r="S6232" s="84">
        <v>8</v>
      </c>
      <c r="T6232" s="84" t="s">
        <v>32</v>
      </c>
      <c r="U6232" s="84">
        <v>11002</v>
      </c>
      <c r="V6232" s="84">
        <v>11002</v>
      </c>
      <c r="W6232" s="84" t="s">
        <v>4984</v>
      </c>
      <c r="X6232" s="84" t="s">
        <v>4985</v>
      </c>
      <c r="Y6232" s="84" t="s">
        <v>4993</v>
      </c>
      <c r="Z6232" s="84" t="s">
        <v>4993</v>
      </c>
      <c r="AA6232" s="84" t="s">
        <v>4989</v>
      </c>
      <c r="AB6232" s="84" t="s">
        <v>12941</v>
      </c>
      <c r="AC6232" s="84" t="s">
        <v>5006</v>
      </c>
      <c r="AD6232" s="83"/>
      <c r="AE6232" s="20" t="str">
        <f>VLOOKUP(E6232,'FILIAIS PETZ'!A:Q,17,0)</f>
        <v>MG-2</v>
      </c>
      <c r="AF6232" s="20" t="str">
        <f>VLOOKUP(E6232,'FILIAIS PETZ'!A:Q,3,0)</f>
        <v>FELICIO</v>
      </c>
      <c r="AG6232" s="20" t="str">
        <f>VLOOKUP(E6232,'FILIAIS PETZ'!A:Q,2,0)</f>
        <v>R3</v>
      </c>
      <c r="AH6232" s="75">
        <v>600</v>
      </c>
      <c r="AI6232" s="16" t="s">
        <v>13514</v>
      </c>
      <c r="AJ6232" s="43">
        <f>VLOOKUP(E6232,'FILIAIS PETZ'!$A$2:$K$2000,11,0)</f>
        <v>18328118010414</v>
      </c>
      <c r="AK6232" s="44">
        <f t="shared" si="395"/>
        <v>18328118010414</v>
      </c>
    </row>
    <row r="6233" spans="1:37" s="14" customFormat="1" ht="15" customHeight="1" thickBot="1" x14ac:dyDescent="0.25">
      <c r="A6233" s="9"/>
      <c r="B6233" s="18">
        <f>VLOOKUP(C6233,FORNECEDORES!D:E,2,0)</f>
        <v>9057</v>
      </c>
      <c r="C6233" s="19" t="str">
        <f>VLOOKUP(D6233,FORNECEDORES!A:D,4,0)</f>
        <v>19.357.006/0001-49</v>
      </c>
      <c r="D6233" s="13" t="s">
        <v>2290</v>
      </c>
      <c r="E6233" s="20" t="str">
        <f t="shared" si="396"/>
        <v>04 0107</v>
      </c>
      <c r="F6233" s="28" t="s">
        <v>4930</v>
      </c>
      <c r="G6233" s="21" t="str">
        <f>VLOOKUP(E6233,'FILIAIS PETZ'!A:E,5,0)</f>
        <v>PETZ CONTAGEM</v>
      </c>
      <c r="H6233" s="20" t="str">
        <f>VLOOKUP(E6233,'FILIAIS PETZ'!A:D,4,0)</f>
        <v>CNTG-MG</v>
      </c>
      <c r="I6233" s="46">
        <v>45574</v>
      </c>
      <c r="J6233" s="9">
        <v>1006525</v>
      </c>
      <c r="K6233" s="9" t="s">
        <v>5858</v>
      </c>
      <c r="L6233" s="29" t="s">
        <v>13756</v>
      </c>
      <c r="M6233" s="46">
        <v>45575</v>
      </c>
      <c r="N6233" s="46">
        <v>45602</v>
      </c>
      <c r="O6233" s="46">
        <v>45582</v>
      </c>
      <c r="P6233" s="83" t="s">
        <v>4990</v>
      </c>
      <c r="Q6233" s="84">
        <v>3</v>
      </c>
      <c r="R6233" s="84">
        <v>1</v>
      </c>
      <c r="S6233" s="84">
        <v>8</v>
      </c>
      <c r="T6233" s="84" t="s">
        <v>32</v>
      </c>
      <c r="U6233" s="84">
        <v>11002</v>
      </c>
      <c r="V6233" s="84">
        <v>11002</v>
      </c>
      <c r="W6233" s="84" t="s">
        <v>4984</v>
      </c>
      <c r="X6233" s="84" t="s">
        <v>4985</v>
      </c>
      <c r="Y6233" s="84" t="s">
        <v>4980</v>
      </c>
      <c r="Z6233" s="84" t="s">
        <v>4980</v>
      </c>
      <c r="AA6233" s="84" t="s">
        <v>4989</v>
      </c>
      <c r="AB6233" s="84" t="s">
        <v>12941</v>
      </c>
      <c r="AC6233" s="84" t="s">
        <v>5006</v>
      </c>
      <c r="AD6233" s="83"/>
      <c r="AE6233" s="20" t="str">
        <f>VLOOKUP(E6233,'FILIAIS PETZ'!A:Q,17,0)</f>
        <v>MG-2</v>
      </c>
      <c r="AF6233" s="20" t="str">
        <f>VLOOKUP(E6233,'FILIAIS PETZ'!A:Q,3,0)</f>
        <v>FELICIO</v>
      </c>
      <c r="AG6233" s="20" t="str">
        <f>VLOOKUP(E6233,'FILIAIS PETZ'!A:Q,2,0)</f>
        <v>R3</v>
      </c>
      <c r="AH6233" s="75">
        <v>206</v>
      </c>
      <c r="AI6233" s="16" t="s">
        <v>13515</v>
      </c>
      <c r="AJ6233" s="43">
        <f>VLOOKUP(E6233,'FILIAIS PETZ'!$A$2:$K$2000,11,0)</f>
        <v>18328118010414</v>
      </c>
      <c r="AK6233" s="44">
        <f t="shared" si="395"/>
        <v>18328118010414</v>
      </c>
    </row>
    <row r="6234" spans="1:37" s="14" customFormat="1" ht="15" customHeight="1" thickBot="1" x14ac:dyDescent="0.25">
      <c r="A6234" s="9"/>
      <c r="B6234" s="18">
        <f>VLOOKUP(C6234,FORNECEDORES!D:E,2,0)</f>
        <v>9057</v>
      </c>
      <c r="C6234" s="19" t="str">
        <f>VLOOKUP(D6234,FORNECEDORES!A:D,4,0)</f>
        <v>19.357.006/0001-49</v>
      </c>
      <c r="D6234" s="13" t="s">
        <v>2290</v>
      </c>
      <c r="E6234" s="20" t="str">
        <f t="shared" si="396"/>
        <v>04 0084</v>
      </c>
      <c r="F6234" s="28" t="s">
        <v>4958</v>
      </c>
      <c r="G6234" s="21" t="str">
        <f>VLOOKUP(E6234,'FILIAIS PETZ'!A:E,5,0)</f>
        <v>PETZ RAJA</v>
      </c>
      <c r="H6234" s="20" t="str">
        <f>VLOOKUP(E6234,'FILIAIS PETZ'!A:D,4,0)</f>
        <v>RAJA-MG</v>
      </c>
      <c r="I6234" s="46">
        <v>45574</v>
      </c>
      <c r="J6234" s="9">
        <v>1006527</v>
      </c>
      <c r="K6234" s="9" t="s">
        <v>5858</v>
      </c>
      <c r="L6234" s="29" t="s">
        <v>13759</v>
      </c>
      <c r="M6234" s="46">
        <v>45575</v>
      </c>
      <c r="N6234" s="46">
        <v>45602</v>
      </c>
      <c r="O6234" s="46">
        <v>45582</v>
      </c>
      <c r="P6234" s="83" t="s">
        <v>4990</v>
      </c>
      <c r="Q6234" s="84">
        <v>3</v>
      </c>
      <c r="R6234" s="84">
        <v>1</v>
      </c>
      <c r="S6234" s="84">
        <v>8</v>
      </c>
      <c r="T6234" s="84" t="s">
        <v>32</v>
      </c>
      <c r="U6234" s="84">
        <v>11002</v>
      </c>
      <c r="V6234" s="84">
        <v>11002</v>
      </c>
      <c r="W6234" s="84" t="s">
        <v>4984</v>
      </c>
      <c r="X6234" s="84" t="s">
        <v>4985</v>
      </c>
      <c r="Y6234" s="84" t="s">
        <v>4980</v>
      </c>
      <c r="Z6234" s="84" t="s">
        <v>4980</v>
      </c>
      <c r="AA6234" s="84" t="s">
        <v>4989</v>
      </c>
      <c r="AB6234" s="84" t="s">
        <v>12941</v>
      </c>
      <c r="AC6234" s="84" t="s">
        <v>5006</v>
      </c>
      <c r="AD6234" s="83"/>
      <c r="AE6234" s="20" t="str">
        <f>VLOOKUP(E6234,'FILIAIS PETZ'!A:Q,17,0)</f>
        <v>MG-1</v>
      </c>
      <c r="AF6234" s="20" t="str">
        <f>VLOOKUP(E6234,'FILIAIS PETZ'!A:Q,3,0)</f>
        <v>FELICIO</v>
      </c>
      <c r="AG6234" s="20" t="str">
        <f>VLOOKUP(E6234,'FILIAIS PETZ'!A:Q,2,0)</f>
        <v>R3</v>
      </c>
      <c r="AH6234" s="75">
        <v>488</v>
      </c>
      <c r="AI6234" s="16" t="s">
        <v>13516</v>
      </c>
      <c r="AJ6234" s="43">
        <f>VLOOKUP(E6234,'FILIAIS PETZ'!$A$2:$K$2000,11,0)</f>
        <v>18328118007707</v>
      </c>
      <c r="AK6234" s="44">
        <f t="shared" si="395"/>
        <v>18328118007707</v>
      </c>
    </row>
    <row r="6235" spans="1:37" s="14" customFormat="1" ht="15" customHeight="1" thickBot="1" x14ac:dyDescent="0.25">
      <c r="A6235" s="9"/>
      <c r="B6235" s="18">
        <f>VLOOKUP(C6235,FORNECEDORES!D:E,2,0)</f>
        <v>9057</v>
      </c>
      <c r="C6235" s="19" t="str">
        <f>VLOOKUP(D6235,FORNECEDORES!A:D,4,0)</f>
        <v>19.357.006/0001-49</v>
      </c>
      <c r="D6235" s="13" t="s">
        <v>2290</v>
      </c>
      <c r="E6235" s="20" t="str">
        <f t="shared" si="396"/>
        <v>04 0084</v>
      </c>
      <c r="F6235" s="28" t="s">
        <v>4958</v>
      </c>
      <c r="G6235" s="21" t="str">
        <f>VLOOKUP(E6235,'FILIAIS PETZ'!A:E,5,0)</f>
        <v>PETZ RAJA</v>
      </c>
      <c r="H6235" s="20" t="str">
        <f>VLOOKUP(E6235,'FILIAIS PETZ'!A:D,4,0)</f>
        <v>RAJA-MG</v>
      </c>
      <c r="I6235" s="46">
        <v>45574</v>
      </c>
      <c r="J6235" s="9">
        <v>1006530</v>
      </c>
      <c r="K6235" s="9" t="s">
        <v>5858</v>
      </c>
      <c r="L6235" s="29" t="s">
        <v>13761</v>
      </c>
      <c r="M6235" s="46">
        <v>45575</v>
      </c>
      <c r="N6235" s="46">
        <v>45602</v>
      </c>
      <c r="O6235" s="46">
        <v>45582</v>
      </c>
      <c r="P6235" s="83" t="s">
        <v>4990</v>
      </c>
      <c r="Q6235" s="84">
        <v>3</v>
      </c>
      <c r="R6235" s="84">
        <v>1</v>
      </c>
      <c r="S6235" s="84">
        <v>8</v>
      </c>
      <c r="T6235" s="84" t="s">
        <v>32</v>
      </c>
      <c r="U6235" s="84">
        <v>11002</v>
      </c>
      <c r="V6235" s="84">
        <v>11002</v>
      </c>
      <c r="W6235" s="84" t="s">
        <v>5024</v>
      </c>
      <c r="X6235" s="84" t="s">
        <v>4985</v>
      </c>
      <c r="Y6235" s="84" t="s">
        <v>4997</v>
      </c>
      <c r="Z6235" s="84" t="s">
        <v>8241</v>
      </c>
      <c r="AA6235" s="84" t="s">
        <v>4989</v>
      </c>
      <c r="AB6235" s="84" t="s">
        <v>12941</v>
      </c>
      <c r="AC6235" s="84" t="s">
        <v>5006</v>
      </c>
      <c r="AD6235" s="83"/>
      <c r="AE6235" s="20" t="str">
        <f>VLOOKUP(E6235,'FILIAIS PETZ'!A:Q,17,0)</f>
        <v>MG-1</v>
      </c>
      <c r="AF6235" s="20" t="str">
        <f>VLOOKUP(E6235,'FILIAIS PETZ'!A:Q,3,0)</f>
        <v>FELICIO</v>
      </c>
      <c r="AG6235" s="20" t="str">
        <f>VLOOKUP(E6235,'FILIAIS PETZ'!A:Q,2,0)</f>
        <v>R3</v>
      </c>
      <c r="AH6235" s="75">
        <v>5500</v>
      </c>
      <c r="AI6235" s="16" t="s">
        <v>13517</v>
      </c>
      <c r="AJ6235" s="43">
        <f>VLOOKUP(E6235,'FILIAIS PETZ'!$A$2:$K$2000,11,0)</f>
        <v>18328118007707</v>
      </c>
      <c r="AK6235" s="44">
        <f t="shared" si="395"/>
        <v>18328118007707</v>
      </c>
    </row>
    <row r="6236" spans="1:37" s="14" customFormat="1" ht="15" customHeight="1" thickBot="1" x14ac:dyDescent="0.25">
      <c r="A6236" s="9"/>
      <c r="B6236" s="18">
        <f>VLOOKUP(C6236,FORNECEDORES!D:E,2,0)</f>
        <v>9057</v>
      </c>
      <c r="C6236" s="19" t="str">
        <f>VLOOKUP(D6236,FORNECEDORES!A:D,4,0)</f>
        <v>19.357.006/0001-49</v>
      </c>
      <c r="D6236" s="13" t="s">
        <v>2290</v>
      </c>
      <c r="E6236" s="20" t="str">
        <f t="shared" si="396"/>
        <v>04 0084</v>
      </c>
      <c r="F6236" s="28" t="s">
        <v>4958</v>
      </c>
      <c r="G6236" s="21" t="str">
        <f>VLOOKUP(E6236,'FILIAIS PETZ'!A:E,5,0)</f>
        <v>PETZ RAJA</v>
      </c>
      <c r="H6236" s="20" t="str">
        <f>VLOOKUP(E6236,'FILIAIS PETZ'!A:D,4,0)</f>
        <v>RAJA-MG</v>
      </c>
      <c r="I6236" s="46">
        <v>45574</v>
      </c>
      <c r="J6236" s="9">
        <v>1006532</v>
      </c>
      <c r="K6236" s="9" t="s">
        <v>5858</v>
      </c>
      <c r="L6236" s="29" t="s">
        <v>13757</v>
      </c>
      <c r="M6236" s="46">
        <v>45575</v>
      </c>
      <c r="N6236" s="46">
        <v>45602</v>
      </c>
      <c r="O6236" s="46">
        <v>45582</v>
      </c>
      <c r="P6236" s="83" t="s">
        <v>4990</v>
      </c>
      <c r="Q6236" s="84">
        <v>3</v>
      </c>
      <c r="R6236" s="84">
        <v>1</v>
      </c>
      <c r="S6236" s="84">
        <v>8</v>
      </c>
      <c r="T6236" s="84" t="s">
        <v>32</v>
      </c>
      <c r="U6236" s="84">
        <v>11002</v>
      </c>
      <c r="V6236" s="84">
        <v>11002</v>
      </c>
      <c r="W6236" s="84" t="s">
        <v>5057</v>
      </c>
      <c r="X6236" s="84" t="s">
        <v>4985</v>
      </c>
      <c r="Y6236" s="84" t="s">
        <v>4993</v>
      </c>
      <c r="Z6236" s="84" t="s">
        <v>4993</v>
      </c>
      <c r="AA6236" s="84" t="s">
        <v>4989</v>
      </c>
      <c r="AB6236" s="84" t="s">
        <v>12941</v>
      </c>
      <c r="AC6236" s="84" t="s">
        <v>5006</v>
      </c>
      <c r="AD6236" s="83"/>
      <c r="AE6236" s="20" t="str">
        <f>VLOOKUP(E6236,'FILIAIS PETZ'!A:Q,17,0)</f>
        <v>MG-1</v>
      </c>
      <c r="AF6236" s="20" t="str">
        <f>VLOOKUP(E6236,'FILIAIS PETZ'!A:Q,3,0)</f>
        <v>FELICIO</v>
      </c>
      <c r="AG6236" s="20" t="str">
        <f>VLOOKUP(E6236,'FILIAIS PETZ'!A:Q,2,0)</f>
        <v>R3</v>
      </c>
      <c r="AH6236" s="75">
        <v>975</v>
      </c>
      <c r="AI6236" s="16" t="s">
        <v>13518</v>
      </c>
      <c r="AJ6236" s="43">
        <f>VLOOKUP(E6236,'FILIAIS PETZ'!$A$2:$K$2000,11,0)</f>
        <v>18328118007707</v>
      </c>
      <c r="AK6236" s="44">
        <f t="shared" si="395"/>
        <v>18328118007707</v>
      </c>
    </row>
    <row r="6237" spans="1:37" s="14" customFormat="1" ht="15" customHeight="1" thickBot="1" x14ac:dyDescent="0.25">
      <c r="A6237" s="9"/>
      <c r="B6237" s="18">
        <f>VLOOKUP(C6237,FORNECEDORES!D:E,2,0)</f>
        <v>9057</v>
      </c>
      <c r="C6237" s="19" t="str">
        <f>VLOOKUP(D6237,FORNECEDORES!A:D,4,0)</f>
        <v>19.357.006/0001-49</v>
      </c>
      <c r="D6237" s="13" t="s">
        <v>2290</v>
      </c>
      <c r="E6237" s="20" t="str">
        <f t="shared" si="396"/>
        <v>04 0185</v>
      </c>
      <c r="F6237" s="28" t="s">
        <v>4973</v>
      </c>
      <c r="G6237" s="21" t="str">
        <f>VLOOKUP(E6237,'FILIAIS PETZ'!A:E,5,0)</f>
        <v>PETZ AV CONTORNO (ANTIGOS DADOS DE SVLB/MG - PETZ SILVA LOBO)</v>
      </c>
      <c r="H6237" s="20" t="str">
        <f>VLOOKUP(E6237,'FILIAIS PETZ'!A:D,4,0)</f>
        <v>ACTN-MG</v>
      </c>
      <c r="I6237" s="46">
        <v>45574</v>
      </c>
      <c r="J6237" s="9">
        <v>1006533</v>
      </c>
      <c r="K6237" s="9" t="s">
        <v>5858</v>
      </c>
      <c r="L6237" s="29" t="s">
        <v>13762</v>
      </c>
      <c r="M6237" s="46">
        <v>45575</v>
      </c>
      <c r="N6237" s="46">
        <v>45602</v>
      </c>
      <c r="O6237" s="46">
        <v>45582</v>
      </c>
      <c r="P6237" s="83" t="s">
        <v>4990</v>
      </c>
      <c r="Q6237" s="84">
        <v>3</v>
      </c>
      <c r="R6237" s="84">
        <v>1</v>
      </c>
      <c r="S6237" s="84">
        <v>8</v>
      </c>
      <c r="T6237" s="84" t="s">
        <v>32</v>
      </c>
      <c r="U6237" s="84">
        <v>11002</v>
      </c>
      <c r="V6237" s="84">
        <v>11002</v>
      </c>
      <c r="W6237" s="84" t="s">
        <v>4984</v>
      </c>
      <c r="X6237" s="84" t="s">
        <v>4985</v>
      </c>
      <c r="Y6237" s="84" t="s">
        <v>4993</v>
      </c>
      <c r="Z6237" s="84" t="s">
        <v>4993</v>
      </c>
      <c r="AA6237" s="84" t="s">
        <v>4989</v>
      </c>
      <c r="AB6237" s="84" t="s">
        <v>12941</v>
      </c>
      <c r="AC6237" s="84" t="s">
        <v>5006</v>
      </c>
      <c r="AD6237" s="83"/>
      <c r="AE6237" s="20" t="str">
        <f>VLOOKUP(E6237,'FILIAIS PETZ'!A:Q,17,0)</f>
        <v>MG-1</v>
      </c>
      <c r="AF6237" s="20" t="str">
        <f>VLOOKUP(E6237,'FILIAIS PETZ'!A:Q,3,0)</f>
        <v>FELICIO</v>
      </c>
      <c r="AG6237" s="20" t="str">
        <f>VLOOKUP(E6237,'FILIAIS PETZ'!A:Q,2,0)</f>
        <v>R3</v>
      </c>
      <c r="AH6237" s="75">
        <v>2350</v>
      </c>
      <c r="AI6237" s="16" t="s">
        <v>13519</v>
      </c>
      <c r="AJ6237" s="43">
        <f>VLOOKUP(E6237,'FILIAIS PETZ'!$A$2:$K$2000,11,0)</f>
        <v>18328118017931</v>
      </c>
      <c r="AK6237" s="44">
        <f t="shared" ref="AK6237:AK6300" si="397">AJ6237</f>
        <v>18328118017931</v>
      </c>
    </row>
    <row r="6238" spans="1:37" s="14" customFormat="1" ht="15" customHeight="1" thickBot="1" x14ac:dyDescent="0.25">
      <c r="A6238" s="9"/>
      <c r="B6238" s="18">
        <f>VLOOKUP(C6238,FORNECEDORES!D:E,2,0)</f>
        <v>9057</v>
      </c>
      <c r="C6238" s="19" t="str">
        <f>VLOOKUP(D6238,FORNECEDORES!A:D,4,0)</f>
        <v>19.357.006/0001-49</v>
      </c>
      <c r="D6238" s="13" t="s">
        <v>2290</v>
      </c>
      <c r="E6238" s="20" t="str">
        <f t="shared" si="396"/>
        <v>04 0185</v>
      </c>
      <c r="F6238" s="28" t="s">
        <v>4973</v>
      </c>
      <c r="G6238" s="21" t="str">
        <f>VLOOKUP(E6238,'FILIAIS PETZ'!A:E,5,0)</f>
        <v>PETZ AV CONTORNO (ANTIGOS DADOS DE SVLB/MG - PETZ SILVA LOBO)</v>
      </c>
      <c r="H6238" s="20" t="str">
        <f>VLOOKUP(E6238,'FILIAIS PETZ'!A:D,4,0)</f>
        <v>ACTN-MG</v>
      </c>
      <c r="I6238" s="46">
        <v>45574</v>
      </c>
      <c r="J6238" s="9">
        <v>1006534</v>
      </c>
      <c r="K6238" s="9" t="s">
        <v>5858</v>
      </c>
      <c r="L6238" s="29" t="s">
        <v>13760</v>
      </c>
      <c r="M6238" s="46">
        <v>45575</v>
      </c>
      <c r="N6238" s="46">
        <v>45602</v>
      </c>
      <c r="O6238" s="46">
        <v>45582</v>
      </c>
      <c r="P6238" s="83" t="s">
        <v>4990</v>
      </c>
      <c r="Q6238" s="84">
        <v>3</v>
      </c>
      <c r="R6238" s="84">
        <v>1</v>
      </c>
      <c r="S6238" s="84">
        <v>8</v>
      </c>
      <c r="T6238" s="84" t="s">
        <v>32</v>
      </c>
      <c r="U6238" s="84">
        <v>11002</v>
      </c>
      <c r="V6238" s="84">
        <v>11002</v>
      </c>
      <c r="W6238" s="84" t="s">
        <v>4984</v>
      </c>
      <c r="X6238" s="84" t="s">
        <v>4985</v>
      </c>
      <c r="Y6238" s="84" t="s">
        <v>4980</v>
      </c>
      <c r="Z6238" s="84" t="s">
        <v>4980</v>
      </c>
      <c r="AA6238" s="84" t="s">
        <v>4989</v>
      </c>
      <c r="AB6238" s="84" t="s">
        <v>12941</v>
      </c>
      <c r="AC6238" s="84" t="s">
        <v>5006</v>
      </c>
      <c r="AD6238" s="83"/>
      <c r="AE6238" s="20" t="str">
        <f>VLOOKUP(E6238,'FILIAIS PETZ'!A:Q,17,0)</f>
        <v>MG-1</v>
      </c>
      <c r="AF6238" s="20" t="str">
        <f>VLOOKUP(E6238,'FILIAIS PETZ'!A:Q,3,0)</f>
        <v>FELICIO</v>
      </c>
      <c r="AG6238" s="20" t="str">
        <f>VLOOKUP(E6238,'FILIAIS PETZ'!A:Q,2,0)</f>
        <v>R3</v>
      </c>
      <c r="AH6238" s="75">
        <v>74</v>
      </c>
      <c r="AI6238" s="16" t="s">
        <v>13520</v>
      </c>
      <c r="AJ6238" s="43">
        <f>VLOOKUP(E6238,'FILIAIS PETZ'!$A$2:$K$2000,11,0)</f>
        <v>18328118017931</v>
      </c>
      <c r="AK6238" s="44">
        <f t="shared" si="397"/>
        <v>18328118017931</v>
      </c>
    </row>
    <row r="6239" spans="1:37" s="14" customFormat="1" ht="15" customHeight="1" thickBot="1" x14ac:dyDescent="0.25">
      <c r="A6239" s="9"/>
      <c r="B6239" s="18">
        <f>VLOOKUP(C6239,FORNECEDORES!D:E,2,0)</f>
        <v>9057</v>
      </c>
      <c r="C6239" s="19" t="str">
        <f>VLOOKUP(D6239,FORNECEDORES!A:D,4,0)</f>
        <v>19.357.006/0001-49</v>
      </c>
      <c r="D6239" s="13" t="s">
        <v>2290</v>
      </c>
      <c r="E6239" s="20" t="str">
        <f t="shared" si="396"/>
        <v>04 0040</v>
      </c>
      <c r="F6239" s="28" t="s">
        <v>4943</v>
      </c>
      <c r="G6239" s="21" t="str">
        <f>VLOOKUP(E6239,'FILIAIS PETZ'!A:E,5,0)</f>
        <v>PETZ NOSSA SENHORA DO CARMO</v>
      </c>
      <c r="H6239" s="20" t="str">
        <f>VLOOKUP(E6239,'FILIAIS PETZ'!A:D,4,0)</f>
        <v>NSCA-MG</v>
      </c>
      <c r="I6239" s="46">
        <v>45574</v>
      </c>
      <c r="J6239" s="9">
        <v>1006536</v>
      </c>
      <c r="K6239" s="9" t="s">
        <v>5858</v>
      </c>
      <c r="L6239" s="29" t="s">
        <v>13763</v>
      </c>
      <c r="M6239" s="46">
        <v>45575</v>
      </c>
      <c r="N6239" s="46">
        <v>45602</v>
      </c>
      <c r="O6239" s="46">
        <v>45582</v>
      </c>
      <c r="P6239" s="83" t="s">
        <v>4990</v>
      </c>
      <c r="Q6239" s="84">
        <v>3</v>
      </c>
      <c r="R6239" s="84">
        <v>1</v>
      </c>
      <c r="S6239" s="84">
        <v>8</v>
      </c>
      <c r="T6239" s="84" t="s">
        <v>32</v>
      </c>
      <c r="U6239" s="84">
        <v>11002</v>
      </c>
      <c r="V6239" s="84">
        <v>11002</v>
      </c>
      <c r="W6239" s="84" t="s">
        <v>4984</v>
      </c>
      <c r="X6239" s="84" t="s">
        <v>4985</v>
      </c>
      <c r="Y6239" s="84" t="s">
        <v>4993</v>
      </c>
      <c r="Z6239" s="84" t="s">
        <v>4993</v>
      </c>
      <c r="AA6239" s="84" t="s">
        <v>4989</v>
      </c>
      <c r="AB6239" s="84" t="s">
        <v>12941</v>
      </c>
      <c r="AC6239" s="84" t="s">
        <v>5006</v>
      </c>
      <c r="AD6239" s="83"/>
      <c r="AE6239" s="20" t="str">
        <f>VLOOKUP(E6239,'FILIAIS PETZ'!A:Q,17,0)</f>
        <v>MG-1</v>
      </c>
      <c r="AF6239" s="20" t="str">
        <f>VLOOKUP(E6239,'FILIAIS PETZ'!A:Q,3,0)</f>
        <v>FELICIO</v>
      </c>
      <c r="AG6239" s="20" t="str">
        <f>VLOOKUP(E6239,'FILIAIS PETZ'!A:Q,2,0)</f>
        <v>R3</v>
      </c>
      <c r="AH6239" s="75">
        <v>450</v>
      </c>
      <c r="AI6239" s="16" t="s">
        <v>13521</v>
      </c>
      <c r="AJ6239" s="43">
        <f>VLOOKUP(E6239,'FILIAIS PETZ'!$A$2:$K$2000,11,0)</f>
        <v>18328118003981</v>
      </c>
      <c r="AK6239" s="44">
        <f t="shared" si="397"/>
        <v>18328118003981</v>
      </c>
    </row>
    <row r="6240" spans="1:37" s="14" customFormat="1" ht="15" customHeight="1" thickBot="1" x14ac:dyDescent="0.25">
      <c r="A6240" s="9"/>
      <c r="B6240" s="18">
        <f>VLOOKUP(C6240,FORNECEDORES!D:E,2,0)</f>
        <v>9057</v>
      </c>
      <c r="C6240" s="19" t="str">
        <f>VLOOKUP(D6240,FORNECEDORES!A:D,4,0)</f>
        <v>19.357.006/0001-49</v>
      </c>
      <c r="D6240" s="13" t="s">
        <v>2290</v>
      </c>
      <c r="E6240" s="20" t="str">
        <f t="shared" si="396"/>
        <v>04 0040</v>
      </c>
      <c r="F6240" s="28" t="s">
        <v>4943</v>
      </c>
      <c r="G6240" s="21" t="str">
        <f>VLOOKUP(E6240,'FILIAIS PETZ'!A:E,5,0)</f>
        <v>PETZ NOSSA SENHORA DO CARMO</v>
      </c>
      <c r="H6240" s="20" t="str">
        <f>VLOOKUP(E6240,'FILIAIS PETZ'!A:D,4,0)</f>
        <v>NSCA-MG</v>
      </c>
      <c r="I6240" s="46">
        <v>45574</v>
      </c>
      <c r="J6240" s="9">
        <v>1006537</v>
      </c>
      <c r="K6240" s="9" t="s">
        <v>5858</v>
      </c>
      <c r="L6240" s="29" t="s">
        <v>13764</v>
      </c>
      <c r="M6240" s="46">
        <v>45575</v>
      </c>
      <c r="N6240" s="46">
        <v>45602</v>
      </c>
      <c r="O6240" s="46">
        <v>45582</v>
      </c>
      <c r="P6240" s="83" t="s">
        <v>4990</v>
      </c>
      <c r="Q6240" s="84">
        <v>3</v>
      </c>
      <c r="R6240" s="84">
        <v>1</v>
      </c>
      <c r="S6240" s="84">
        <v>8</v>
      </c>
      <c r="T6240" s="84" t="s">
        <v>32</v>
      </c>
      <c r="U6240" s="84">
        <v>11002</v>
      </c>
      <c r="V6240" s="84">
        <v>11002</v>
      </c>
      <c r="W6240" s="84" t="s">
        <v>4984</v>
      </c>
      <c r="X6240" s="84" t="s">
        <v>4985</v>
      </c>
      <c r="Y6240" s="84" t="s">
        <v>4980</v>
      </c>
      <c r="Z6240" s="84" t="s">
        <v>4980</v>
      </c>
      <c r="AA6240" s="84" t="s">
        <v>4989</v>
      </c>
      <c r="AB6240" s="84" t="s">
        <v>12941</v>
      </c>
      <c r="AC6240" s="84" t="s">
        <v>5006</v>
      </c>
      <c r="AD6240" s="83"/>
      <c r="AE6240" s="20" t="str">
        <f>VLOOKUP(E6240,'FILIAIS PETZ'!A:Q,17,0)</f>
        <v>MG-1</v>
      </c>
      <c r="AF6240" s="20" t="str">
        <f>VLOOKUP(E6240,'FILIAIS PETZ'!A:Q,3,0)</f>
        <v>FELICIO</v>
      </c>
      <c r="AG6240" s="20" t="str">
        <f>VLOOKUP(E6240,'FILIAIS PETZ'!A:Q,2,0)</f>
        <v>R3</v>
      </c>
      <c r="AH6240" s="75">
        <v>710</v>
      </c>
      <c r="AI6240" s="16" t="s">
        <v>13522</v>
      </c>
      <c r="AJ6240" s="43">
        <f>VLOOKUP(E6240,'FILIAIS PETZ'!$A$2:$K$2000,11,0)</f>
        <v>18328118003981</v>
      </c>
      <c r="AK6240" s="44">
        <f t="shared" si="397"/>
        <v>18328118003981</v>
      </c>
    </row>
    <row r="6241" spans="1:37" s="14" customFormat="1" ht="15" customHeight="1" thickBot="1" x14ac:dyDescent="0.25">
      <c r="A6241" s="9"/>
      <c r="B6241" s="18">
        <f>VLOOKUP(C6241,FORNECEDORES!D:E,2,0)</f>
        <v>9057</v>
      </c>
      <c r="C6241" s="19" t="str">
        <f>VLOOKUP(D6241,FORNECEDORES!A:D,4,0)</f>
        <v>19.357.006/0001-49</v>
      </c>
      <c r="D6241" s="13" t="s">
        <v>2290</v>
      </c>
      <c r="E6241" s="20" t="str">
        <f t="shared" si="396"/>
        <v>04 0040</v>
      </c>
      <c r="F6241" s="28" t="s">
        <v>4943</v>
      </c>
      <c r="G6241" s="21" t="str">
        <f>VLOOKUP(E6241,'FILIAIS PETZ'!A:E,5,0)</f>
        <v>PETZ NOSSA SENHORA DO CARMO</v>
      </c>
      <c r="H6241" s="20" t="str">
        <f>VLOOKUP(E6241,'FILIAIS PETZ'!A:D,4,0)</f>
        <v>NSCA-MG</v>
      </c>
      <c r="I6241" s="46">
        <v>45574</v>
      </c>
      <c r="J6241" s="9">
        <v>1006538</v>
      </c>
      <c r="K6241" s="9" t="s">
        <v>5858</v>
      </c>
      <c r="L6241" s="29" t="s">
        <v>13765</v>
      </c>
      <c r="M6241" s="46">
        <v>45575</v>
      </c>
      <c r="N6241" s="46">
        <v>45602</v>
      </c>
      <c r="O6241" s="46">
        <v>45582</v>
      </c>
      <c r="P6241" s="83" t="s">
        <v>4990</v>
      </c>
      <c r="Q6241" s="84">
        <v>3</v>
      </c>
      <c r="R6241" s="84">
        <v>1</v>
      </c>
      <c r="S6241" s="84">
        <v>8</v>
      </c>
      <c r="T6241" s="84" t="s">
        <v>32</v>
      </c>
      <c r="U6241" s="84">
        <v>11002</v>
      </c>
      <c r="V6241" s="84">
        <v>11002</v>
      </c>
      <c r="W6241" s="84" t="s">
        <v>5119</v>
      </c>
      <c r="X6241" s="84" t="s">
        <v>4985</v>
      </c>
      <c r="Y6241" s="84" t="s">
        <v>4993</v>
      </c>
      <c r="Z6241" s="84" t="s">
        <v>4993</v>
      </c>
      <c r="AA6241" s="84" t="s">
        <v>4989</v>
      </c>
      <c r="AB6241" s="84" t="s">
        <v>12941</v>
      </c>
      <c r="AC6241" s="84" t="s">
        <v>5006</v>
      </c>
      <c r="AD6241" s="83"/>
      <c r="AE6241" s="20" t="str">
        <f>VLOOKUP(E6241,'FILIAIS PETZ'!A:Q,17,0)</f>
        <v>MG-1</v>
      </c>
      <c r="AF6241" s="20" t="str">
        <f>VLOOKUP(E6241,'FILIAIS PETZ'!A:Q,3,0)</f>
        <v>FELICIO</v>
      </c>
      <c r="AG6241" s="20" t="str">
        <f>VLOOKUP(E6241,'FILIAIS PETZ'!A:Q,2,0)</f>
        <v>R3</v>
      </c>
      <c r="AH6241" s="75">
        <v>450</v>
      </c>
      <c r="AI6241" s="16" t="s">
        <v>13523</v>
      </c>
      <c r="AJ6241" s="43">
        <f>VLOOKUP(E6241,'FILIAIS PETZ'!$A$2:$K$2000,11,0)</f>
        <v>18328118003981</v>
      </c>
      <c r="AK6241" s="44">
        <f t="shared" si="397"/>
        <v>18328118003981</v>
      </c>
    </row>
    <row r="6242" spans="1:37" s="14" customFormat="1" ht="15" customHeight="1" thickBot="1" x14ac:dyDescent="0.25">
      <c r="A6242" s="9"/>
      <c r="B6242" s="18">
        <f>VLOOKUP(C6242,FORNECEDORES!D:E,2,0)</f>
        <v>9057</v>
      </c>
      <c r="C6242" s="19" t="str">
        <f>VLOOKUP(D6242,FORNECEDORES!A:D,4,0)</f>
        <v>19.357.006/0001-49</v>
      </c>
      <c r="D6242" s="13" t="s">
        <v>2290</v>
      </c>
      <c r="E6242" s="20" t="str">
        <f t="shared" si="396"/>
        <v>04 0061</v>
      </c>
      <c r="F6242" s="28" t="s">
        <v>4946</v>
      </c>
      <c r="G6242" s="21" t="str">
        <f>VLOOKUP(E6242,'FILIAIS PETZ'!A:E,5,0)</f>
        <v>PETZ PAMPULHA</v>
      </c>
      <c r="H6242" s="20" t="str">
        <f>VLOOKUP(E6242,'FILIAIS PETZ'!A:D,4,0)</f>
        <v>PAMP-MG</v>
      </c>
      <c r="I6242" s="46">
        <v>45574</v>
      </c>
      <c r="J6242" s="9">
        <v>1006540</v>
      </c>
      <c r="K6242" s="9" t="s">
        <v>5858</v>
      </c>
      <c r="L6242" s="29" t="s">
        <v>13766</v>
      </c>
      <c r="M6242" s="46">
        <v>45575</v>
      </c>
      <c r="N6242" s="46">
        <v>45602</v>
      </c>
      <c r="O6242" s="46">
        <v>45582</v>
      </c>
      <c r="P6242" s="83" t="s">
        <v>4990</v>
      </c>
      <c r="Q6242" s="84">
        <v>3</v>
      </c>
      <c r="R6242" s="84">
        <v>1</v>
      </c>
      <c r="S6242" s="84">
        <v>8</v>
      </c>
      <c r="T6242" s="84" t="s">
        <v>32</v>
      </c>
      <c r="U6242" s="84">
        <v>11002</v>
      </c>
      <c r="V6242" s="84">
        <v>11002</v>
      </c>
      <c r="W6242" s="84" t="s">
        <v>8492</v>
      </c>
      <c r="X6242" s="84" t="s">
        <v>4985</v>
      </c>
      <c r="Y6242" s="84" t="s">
        <v>4993</v>
      </c>
      <c r="Z6242" s="84" t="s">
        <v>4993</v>
      </c>
      <c r="AA6242" s="84" t="s">
        <v>4989</v>
      </c>
      <c r="AB6242" s="84" t="s">
        <v>12941</v>
      </c>
      <c r="AC6242" s="84" t="s">
        <v>5006</v>
      </c>
      <c r="AD6242" s="83"/>
      <c r="AE6242" s="20" t="str">
        <f>VLOOKUP(E6242,'FILIAIS PETZ'!A:Q,17,0)</f>
        <v>MG-1</v>
      </c>
      <c r="AF6242" s="20" t="str">
        <f>VLOOKUP(E6242,'FILIAIS PETZ'!A:Q,3,0)</f>
        <v>FELICIO</v>
      </c>
      <c r="AG6242" s="20" t="str">
        <f>VLOOKUP(E6242,'FILIAIS PETZ'!A:Q,2,0)</f>
        <v>R3</v>
      </c>
      <c r="AH6242" s="75">
        <v>450</v>
      </c>
      <c r="AI6242" s="16" t="s">
        <v>13524</v>
      </c>
      <c r="AJ6242" s="43">
        <f>VLOOKUP(E6242,'FILIAIS PETZ'!$A$2:$K$2000,11,0)</f>
        <v>18328118006069</v>
      </c>
      <c r="AK6242" s="44">
        <f t="shared" si="397"/>
        <v>18328118006069</v>
      </c>
    </row>
    <row r="6243" spans="1:37" s="14" customFormat="1" ht="15" customHeight="1" thickBot="1" x14ac:dyDescent="0.25">
      <c r="A6243" s="9"/>
      <c r="B6243" s="18">
        <f>VLOOKUP(C6243,FORNECEDORES!D:E,2,0)</f>
        <v>9057</v>
      </c>
      <c r="C6243" s="19" t="str">
        <f>VLOOKUP(D6243,FORNECEDORES!A:D,4,0)</f>
        <v>19.357.006/0001-49</v>
      </c>
      <c r="D6243" s="13" t="s">
        <v>2290</v>
      </c>
      <c r="E6243" s="20" t="str">
        <f t="shared" si="396"/>
        <v>04 0061</v>
      </c>
      <c r="F6243" s="28" t="s">
        <v>4946</v>
      </c>
      <c r="G6243" s="21" t="str">
        <f>VLOOKUP(E6243,'FILIAIS PETZ'!A:E,5,0)</f>
        <v>PETZ PAMPULHA</v>
      </c>
      <c r="H6243" s="20" t="str">
        <f>VLOOKUP(E6243,'FILIAIS PETZ'!A:D,4,0)</f>
        <v>PAMP-MG</v>
      </c>
      <c r="I6243" s="46">
        <v>45574</v>
      </c>
      <c r="J6243" s="9">
        <v>1006541</v>
      </c>
      <c r="K6243" s="9" t="s">
        <v>5858</v>
      </c>
      <c r="L6243" s="29" t="s">
        <v>13767</v>
      </c>
      <c r="M6243" s="46">
        <v>45575</v>
      </c>
      <c r="N6243" s="46">
        <v>45602</v>
      </c>
      <c r="O6243" s="46">
        <v>45582</v>
      </c>
      <c r="P6243" s="83" t="s">
        <v>4990</v>
      </c>
      <c r="Q6243" s="84">
        <v>3</v>
      </c>
      <c r="R6243" s="84">
        <v>1</v>
      </c>
      <c r="S6243" s="84">
        <v>8</v>
      </c>
      <c r="T6243" s="84" t="s">
        <v>32</v>
      </c>
      <c r="U6243" s="84">
        <v>11002</v>
      </c>
      <c r="V6243" s="84">
        <v>11002</v>
      </c>
      <c r="W6243" s="84" t="s">
        <v>5019</v>
      </c>
      <c r="X6243" s="84" t="s">
        <v>4985</v>
      </c>
      <c r="Y6243" s="84" t="s">
        <v>4993</v>
      </c>
      <c r="Z6243" s="84" t="s">
        <v>4993</v>
      </c>
      <c r="AA6243" s="84" t="s">
        <v>4989</v>
      </c>
      <c r="AB6243" s="84" t="s">
        <v>12941</v>
      </c>
      <c r="AC6243" s="84" t="s">
        <v>5006</v>
      </c>
      <c r="AD6243" s="83"/>
      <c r="AE6243" s="20" t="str">
        <f>VLOOKUP(E6243,'FILIAIS PETZ'!A:Q,17,0)</f>
        <v>MG-1</v>
      </c>
      <c r="AF6243" s="20" t="str">
        <f>VLOOKUP(E6243,'FILIAIS PETZ'!A:Q,3,0)</f>
        <v>FELICIO</v>
      </c>
      <c r="AG6243" s="20" t="str">
        <f>VLOOKUP(E6243,'FILIAIS PETZ'!A:Q,2,0)</f>
        <v>R3</v>
      </c>
      <c r="AH6243" s="75">
        <v>450</v>
      </c>
      <c r="AI6243" s="16" t="s">
        <v>13525</v>
      </c>
      <c r="AJ6243" s="43">
        <f>VLOOKUP(E6243,'FILIAIS PETZ'!$A$2:$K$2000,11,0)</f>
        <v>18328118006069</v>
      </c>
      <c r="AK6243" s="44">
        <f t="shared" si="397"/>
        <v>18328118006069</v>
      </c>
    </row>
    <row r="6244" spans="1:37" s="14" customFormat="1" ht="15" customHeight="1" thickBot="1" x14ac:dyDescent="0.25">
      <c r="A6244" s="9"/>
      <c r="B6244" s="18">
        <f>VLOOKUP(C6244,FORNECEDORES!D:E,2,0)</f>
        <v>9057</v>
      </c>
      <c r="C6244" s="19" t="str">
        <f>VLOOKUP(D6244,FORNECEDORES!A:D,4,0)</f>
        <v>19.357.006/0001-49</v>
      </c>
      <c r="D6244" s="13" t="s">
        <v>2290</v>
      </c>
      <c r="E6244" s="20" t="str">
        <f t="shared" si="396"/>
        <v>04 0061</v>
      </c>
      <c r="F6244" s="28" t="s">
        <v>4946</v>
      </c>
      <c r="G6244" s="21" t="str">
        <f>VLOOKUP(E6244,'FILIAIS PETZ'!A:E,5,0)</f>
        <v>PETZ PAMPULHA</v>
      </c>
      <c r="H6244" s="20" t="str">
        <f>VLOOKUP(E6244,'FILIAIS PETZ'!A:D,4,0)</f>
        <v>PAMP-MG</v>
      </c>
      <c r="I6244" s="46">
        <v>45574</v>
      </c>
      <c r="J6244" s="9">
        <v>1006543</v>
      </c>
      <c r="K6244" s="9" t="s">
        <v>5858</v>
      </c>
      <c r="L6244" s="29" t="s">
        <v>13768</v>
      </c>
      <c r="M6244" s="46">
        <v>45575</v>
      </c>
      <c r="N6244" s="46">
        <v>45602</v>
      </c>
      <c r="O6244" s="46">
        <v>45582</v>
      </c>
      <c r="P6244" s="83" t="s">
        <v>4990</v>
      </c>
      <c r="Q6244" s="84">
        <v>3</v>
      </c>
      <c r="R6244" s="84">
        <v>1</v>
      </c>
      <c r="S6244" s="84">
        <v>8</v>
      </c>
      <c r="T6244" s="84" t="s">
        <v>32</v>
      </c>
      <c r="U6244" s="84">
        <v>11002</v>
      </c>
      <c r="V6244" s="84">
        <v>11002</v>
      </c>
      <c r="W6244" s="84" t="s">
        <v>4984</v>
      </c>
      <c r="X6244" s="84" t="s">
        <v>4985</v>
      </c>
      <c r="Y6244" s="84" t="s">
        <v>4993</v>
      </c>
      <c r="Z6244" s="84" t="s">
        <v>4993</v>
      </c>
      <c r="AA6244" s="84" t="s">
        <v>4989</v>
      </c>
      <c r="AB6244" s="84" t="s">
        <v>12941</v>
      </c>
      <c r="AC6244" s="84" t="s">
        <v>5006</v>
      </c>
      <c r="AD6244" s="83"/>
      <c r="AE6244" s="20" t="str">
        <f>VLOOKUP(E6244,'FILIAIS PETZ'!A:Q,17,0)</f>
        <v>MG-1</v>
      </c>
      <c r="AF6244" s="20" t="str">
        <f>VLOOKUP(E6244,'FILIAIS PETZ'!A:Q,3,0)</f>
        <v>FELICIO</v>
      </c>
      <c r="AG6244" s="20" t="str">
        <f>VLOOKUP(E6244,'FILIAIS PETZ'!A:Q,2,0)</f>
        <v>R3</v>
      </c>
      <c r="AH6244" s="75">
        <v>900</v>
      </c>
      <c r="AI6244" s="16" t="s">
        <v>13526</v>
      </c>
      <c r="AJ6244" s="43">
        <f>VLOOKUP(E6244,'FILIAIS PETZ'!$A$2:$K$2000,11,0)</f>
        <v>18328118006069</v>
      </c>
      <c r="AK6244" s="44">
        <f t="shared" si="397"/>
        <v>18328118006069</v>
      </c>
    </row>
    <row r="6245" spans="1:37" s="14" customFormat="1" ht="15" customHeight="1" thickBot="1" x14ac:dyDescent="0.25">
      <c r="A6245" s="9"/>
      <c r="B6245" s="18">
        <f>VLOOKUP(C6245,FORNECEDORES!D:E,2,0)</f>
        <v>9057</v>
      </c>
      <c r="C6245" s="19" t="str">
        <f>VLOOKUP(D6245,FORNECEDORES!A:D,4,0)</f>
        <v>19.357.006/0001-49</v>
      </c>
      <c r="D6245" s="13" t="s">
        <v>2290</v>
      </c>
      <c r="E6245" s="20" t="str">
        <f t="shared" si="396"/>
        <v>04 0061</v>
      </c>
      <c r="F6245" s="28" t="s">
        <v>4946</v>
      </c>
      <c r="G6245" s="21" t="str">
        <f>VLOOKUP(E6245,'FILIAIS PETZ'!A:E,5,0)</f>
        <v>PETZ PAMPULHA</v>
      </c>
      <c r="H6245" s="20" t="str">
        <f>VLOOKUP(E6245,'FILIAIS PETZ'!A:D,4,0)</f>
        <v>PAMP-MG</v>
      </c>
      <c r="I6245" s="46">
        <v>45574</v>
      </c>
      <c r="J6245" s="9">
        <v>1006544</v>
      </c>
      <c r="K6245" s="9" t="s">
        <v>5858</v>
      </c>
      <c r="L6245" s="29" t="s">
        <v>13769</v>
      </c>
      <c r="M6245" s="46">
        <v>45575</v>
      </c>
      <c r="N6245" s="46">
        <v>45602</v>
      </c>
      <c r="O6245" s="46">
        <v>45582</v>
      </c>
      <c r="P6245" s="83" t="s">
        <v>4990</v>
      </c>
      <c r="Q6245" s="84">
        <v>3</v>
      </c>
      <c r="R6245" s="84">
        <v>1</v>
      </c>
      <c r="S6245" s="84">
        <v>8</v>
      </c>
      <c r="T6245" s="84" t="s">
        <v>32</v>
      </c>
      <c r="U6245" s="84">
        <v>11002</v>
      </c>
      <c r="V6245" s="84">
        <v>11002</v>
      </c>
      <c r="W6245" s="84" t="s">
        <v>4984</v>
      </c>
      <c r="X6245" s="84" t="s">
        <v>4985</v>
      </c>
      <c r="Y6245" s="84" t="s">
        <v>4980</v>
      </c>
      <c r="Z6245" s="84" t="s">
        <v>4980</v>
      </c>
      <c r="AA6245" s="84" t="s">
        <v>4989</v>
      </c>
      <c r="AB6245" s="84" t="s">
        <v>12941</v>
      </c>
      <c r="AC6245" s="84" t="s">
        <v>5006</v>
      </c>
      <c r="AD6245" s="83"/>
      <c r="AE6245" s="20" t="str">
        <f>VLOOKUP(E6245,'FILIAIS PETZ'!A:Q,17,0)</f>
        <v>MG-1</v>
      </c>
      <c r="AF6245" s="20" t="str">
        <f>VLOOKUP(E6245,'FILIAIS PETZ'!A:Q,3,0)</f>
        <v>FELICIO</v>
      </c>
      <c r="AG6245" s="20" t="str">
        <f>VLOOKUP(E6245,'FILIAIS PETZ'!A:Q,2,0)</f>
        <v>R3</v>
      </c>
      <c r="AH6245" s="75">
        <v>176</v>
      </c>
      <c r="AI6245" s="16" t="s">
        <v>13527</v>
      </c>
      <c r="AJ6245" s="43">
        <f>VLOOKUP(E6245,'FILIAIS PETZ'!$A$2:$K$2000,11,0)</f>
        <v>18328118006069</v>
      </c>
      <c r="AK6245" s="44">
        <f t="shared" si="397"/>
        <v>18328118006069</v>
      </c>
    </row>
    <row r="6246" spans="1:37" s="14" customFormat="1" ht="15" customHeight="1" thickBot="1" x14ac:dyDescent="0.25">
      <c r="A6246" s="9"/>
      <c r="B6246" s="18">
        <f>VLOOKUP(C6246,FORNECEDORES!D:E,2,0)</f>
        <v>32507</v>
      </c>
      <c r="C6246" s="19" t="str">
        <f>VLOOKUP(D6246,FORNECEDORES!A:D,4,0)</f>
        <v>10.237.839/0001-00</v>
      </c>
      <c r="D6246" s="13" t="s">
        <v>1753</v>
      </c>
      <c r="E6246" s="20" t="str">
        <f t="shared" si="396"/>
        <v>04 0007</v>
      </c>
      <c r="F6246" s="28" t="s">
        <v>4950</v>
      </c>
      <c r="G6246" s="21" t="str">
        <f>VLOOKUP(E6246,'FILIAIS PETZ'!A:E,5,0)</f>
        <v>PETZ SOROCABA</v>
      </c>
      <c r="H6246" s="20" t="str">
        <f>VLOOKUP(E6246,'FILIAIS PETZ'!A:D,4,0)</f>
        <v>SCBA-SP</v>
      </c>
      <c r="I6246" s="46">
        <v>45574</v>
      </c>
      <c r="J6246" s="9">
        <v>1006582</v>
      </c>
      <c r="K6246" s="9"/>
      <c r="L6246" s="29"/>
      <c r="M6246" s="46"/>
      <c r="N6246" s="46"/>
      <c r="O6246" s="46"/>
      <c r="P6246" s="83" t="s">
        <v>4990</v>
      </c>
      <c r="Q6246" s="84">
        <v>3</v>
      </c>
      <c r="R6246" s="84">
        <v>1</v>
      </c>
      <c r="S6246" s="84">
        <v>8</v>
      </c>
      <c r="T6246" s="84" t="s">
        <v>32</v>
      </c>
      <c r="U6246" s="84">
        <v>11002</v>
      </c>
      <c r="V6246" s="84">
        <v>11002</v>
      </c>
      <c r="W6246" s="84" t="s">
        <v>5019</v>
      </c>
      <c r="X6246" s="84" t="s">
        <v>4992</v>
      </c>
      <c r="Y6246" s="84" t="s">
        <v>4994</v>
      </c>
      <c r="Z6246" s="84" t="s">
        <v>4994</v>
      </c>
      <c r="AA6246" s="84" t="s">
        <v>5099</v>
      </c>
      <c r="AB6246" s="84" t="s">
        <v>5005</v>
      </c>
      <c r="AC6246" s="84" t="s">
        <v>4995</v>
      </c>
      <c r="AD6246" s="83"/>
      <c r="AE6246" s="20" t="str">
        <f>VLOOKUP(E6246,'FILIAIS PETZ'!A:Q,17,0)</f>
        <v>SP7</v>
      </c>
      <c r="AF6246" s="20" t="str">
        <f>VLOOKUP(E6246,'FILIAIS PETZ'!A:Q,3,0)</f>
        <v>FELICIO</v>
      </c>
      <c r="AG6246" s="20" t="str">
        <f>VLOOKUP(E6246,'FILIAIS PETZ'!A:Q,2,0)</f>
        <v>R3</v>
      </c>
      <c r="AH6246" s="75">
        <v>3000</v>
      </c>
      <c r="AI6246" s="16" t="s">
        <v>13529</v>
      </c>
      <c r="AJ6246" s="43">
        <f>VLOOKUP(E6246,'FILIAIS PETZ'!$A$2:$K$2000,11,0)</f>
        <v>18328118001695</v>
      </c>
      <c r="AK6246" s="44">
        <f t="shared" si="397"/>
        <v>18328118001695</v>
      </c>
    </row>
    <row r="6247" spans="1:37" s="14" customFormat="1" ht="15" customHeight="1" thickBot="1" x14ac:dyDescent="0.25">
      <c r="A6247" s="9"/>
      <c r="B6247" s="18">
        <f>VLOOKUP(C6247,FORNECEDORES!D:E,2,0)</f>
        <v>32507</v>
      </c>
      <c r="C6247" s="19" t="str">
        <f>VLOOKUP(D6247,FORNECEDORES!A:D,4,0)</f>
        <v>10.237.839/0001-00</v>
      </c>
      <c r="D6247" s="13" t="s">
        <v>1753</v>
      </c>
      <c r="E6247" s="20" t="str">
        <f t="shared" si="396"/>
        <v>04 0007</v>
      </c>
      <c r="F6247" s="28" t="s">
        <v>4950</v>
      </c>
      <c r="G6247" s="21" t="str">
        <f>VLOOKUP(E6247,'FILIAIS PETZ'!A:E,5,0)</f>
        <v>PETZ SOROCABA</v>
      </c>
      <c r="H6247" s="20" t="str">
        <f>VLOOKUP(E6247,'FILIAIS PETZ'!A:D,4,0)</f>
        <v>SCBA-SP</v>
      </c>
      <c r="I6247" s="46">
        <v>45574</v>
      </c>
      <c r="J6247" s="9">
        <v>1006583</v>
      </c>
      <c r="K6247" s="9"/>
      <c r="L6247" s="29"/>
      <c r="M6247" s="46"/>
      <c r="N6247" s="46"/>
      <c r="O6247" s="46"/>
      <c r="P6247" s="83" t="s">
        <v>4990</v>
      </c>
      <c r="Q6247" s="84">
        <v>3</v>
      </c>
      <c r="R6247" s="84">
        <v>1</v>
      </c>
      <c r="S6247" s="84">
        <v>8</v>
      </c>
      <c r="T6247" s="84" t="s">
        <v>32</v>
      </c>
      <c r="U6247" s="84">
        <v>11002</v>
      </c>
      <c r="V6247" s="84">
        <v>11002</v>
      </c>
      <c r="W6247" s="84" t="s">
        <v>5019</v>
      </c>
      <c r="X6247" s="84" t="s">
        <v>4992</v>
      </c>
      <c r="Y6247" s="84" t="s">
        <v>4994</v>
      </c>
      <c r="Z6247" s="84" t="s">
        <v>4994</v>
      </c>
      <c r="AA6247" s="84" t="s">
        <v>5099</v>
      </c>
      <c r="AB6247" s="84" t="s">
        <v>5005</v>
      </c>
      <c r="AC6247" s="84" t="s">
        <v>4995</v>
      </c>
      <c r="AD6247" s="83"/>
      <c r="AE6247" s="20" t="str">
        <f>VLOOKUP(E6247,'FILIAIS PETZ'!A:Q,17,0)</f>
        <v>SP7</v>
      </c>
      <c r="AF6247" s="20" t="str">
        <f>VLOOKUP(E6247,'FILIAIS PETZ'!A:Q,3,0)</f>
        <v>FELICIO</v>
      </c>
      <c r="AG6247" s="20" t="str">
        <f>VLOOKUP(E6247,'FILIAIS PETZ'!A:Q,2,0)</f>
        <v>R3</v>
      </c>
      <c r="AH6247" s="75">
        <v>3950</v>
      </c>
      <c r="AI6247" s="16" t="s">
        <v>13530</v>
      </c>
      <c r="AJ6247" s="43">
        <f>VLOOKUP(E6247,'FILIAIS PETZ'!$A$2:$K$2000,11,0)</f>
        <v>18328118001695</v>
      </c>
      <c r="AK6247" s="44">
        <f t="shared" si="397"/>
        <v>18328118001695</v>
      </c>
    </row>
    <row r="6248" spans="1:37" s="14" customFormat="1" ht="15" customHeight="1" thickBot="1" x14ac:dyDescent="0.25">
      <c r="A6248" s="9"/>
      <c r="B6248" s="18">
        <f>VLOOKUP(C6248,FORNECEDORES!D:E,2,0)</f>
        <v>32507</v>
      </c>
      <c r="C6248" s="19" t="str">
        <f>VLOOKUP(D6248,FORNECEDORES!A:D,4,0)</f>
        <v>10.237.839/0001-00</v>
      </c>
      <c r="D6248" s="13" t="s">
        <v>1753</v>
      </c>
      <c r="E6248" s="20" t="str">
        <f t="shared" si="396"/>
        <v>04 0008</v>
      </c>
      <c r="F6248" s="28" t="s">
        <v>4937</v>
      </c>
      <c r="G6248" s="21" t="str">
        <f>VLOOKUP(E6248,'FILIAIS PETZ'!A:E,5,0)</f>
        <v>PETZ ALPHAVILLE</v>
      </c>
      <c r="H6248" s="20" t="str">
        <f>VLOOKUP(E6248,'FILIAIS PETZ'!A:D,4,0)</f>
        <v>ALPH-SP</v>
      </c>
      <c r="I6248" s="46">
        <v>45574</v>
      </c>
      <c r="J6248" s="9">
        <v>1006584</v>
      </c>
      <c r="K6248" s="9"/>
      <c r="L6248" s="29"/>
      <c r="M6248" s="46"/>
      <c r="N6248" s="46"/>
      <c r="O6248" s="46"/>
      <c r="P6248" s="83" t="s">
        <v>4990</v>
      </c>
      <c r="Q6248" s="84">
        <v>3</v>
      </c>
      <c r="R6248" s="84">
        <v>1</v>
      </c>
      <c r="S6248" s="84">
        <v>8</v>
      </c>
      <c r="T6248" s="84" t="s">
        <v>32</v>
      </c>
      <c r="U6248" s="84">
        <v>11002</v>
      </c>
      <c r="V6248" s="84">
        <v>11002</v>
      </c>
      <c r="W6248" s="84" t="s">
        <v>5019</v>
      </c>
      <c r="X6248" s="84" t="s">
        <v>4992</v>
      </c>
      <c r="Y6248" s="84" t="s">
        <v>4994</v>
      </c>
      <c r="Z6248" s="84" t="s">
        <v>4994</v>
      </c>
      <c r="AA6248" s="84" t="s">
        <v>5099</v>
      </c>
      <c r="AB6248" s="84" t="s">
        <v>5005</v>
      </c>
      <c r="AC6248" s="84" t="s">
        <v>4995</v>
      </c>
      <c r="AD6248" s="83"/>
      <c r="AE6248" s="20" t="str">
        <f>VLOOKUP(E6248,'FILIAIS PETZ'!A:Q,17,0)</f>
        <v>SP7</v>
      </c>
      <c r="AF6248" s="20" t="str">
        <f>VLOOKUP(E6248,'FILIAIS PETZ'!A:Q,3,0)</f>
        <v>FELICIO</v>
      </c>
      <c r="AG6248" s="20" t="str">
        <f>VLOOKUP(E6248,'FILIAIS PETZ'!A:Q,2,0)</f>
        <v>R3</v>
      </c>
      <c r="AH6248" s="75">
        <v>2400</v>
      </c>
      <c r="AI6248" s="16" t="s">
        <v>13529</v>
      </c>
      <c r="AJ6248" s="43">
        <f>VLOOKUP(E6248,'FILIAIS PETZ'!$A$2:$K$2000,11,0)</f>
        <v>18328118001423</v>
      </c>
      <c r="AK6248" s="44">
        <f t="shared" si="397"/>
        <v>18328118001423</v>
      </c>
    </row>
    <row r="6249" spans="1:37" s="14" customFormat="1" ht="15" customHeight="1" thickBot="1" x14ac:dyDescent="0.25">
      <c r="A6249" s="9"/>
      <c r="B6249" s="18">
        <f>VLOOKUP(C6249,FORNECEDORES!D:E,2,0)</f>
        <v>32507</v>
      </c>
      <c r="C6249" s="19" t="str">
        <f>VLOOKUP(D6249,FORNECEDORES!A:D,4,0)</f>
        <v>10.237.839/0001-00</v>
      </c>
      <c r="D6249" s="13" t="s">
        <v>1753</v>
      </c>
      <c r="E6249" s="20" t="str">
        <f t="shared" si="396"/>
        <v>04 0017</v>
      </c>
      <c r="F6249" s="28" t="s">
        <v>8713</v>
      </c>
      <c r="G6249" s="21" t="str">
        <f>VLOOKUP(E6249,'FILIAIS PETZ'!A:E,5,0)</f>
        <v>PETZ CARREFOUR SAO CAETANO</v>
      </c>
      <c r="H6249" s="20" t="str">
        <f>VLOOKUP(E6249,'FILIAIS PETZ'!A:D,4,0)</f>
        <v>SCSU-SP</v>
      </c>
      <c r="I6249" s="46">
        <v>45574</v>
      </c>
      <c r="J6249" s="9">
        <v>1006585</v>
      </c>
      <c r="K6249" s="9"/>
      <c r="L6249" s="29"/>
      <c r="M6249" s="46"/>
      <c r="N6249" s="46"/>
      <c r="O6249" s="46"/>
      <c r="P6249" s="83" t="s">
        <v>4990</v>
      </c>
      <c r="Q6249" s="84">
        <v>3</v>
      </c>
      <c r="R6249" s="84">
        <v>1</v>
      </c>
      <c r="S6249" s="84">
        <v>8</v>
      </c>
      <c r="T6249" s="84" t="s">
        <v>32</v>
      </c>
      <c r="U6249" s="84">
        <v>11002</v>
      </c>
      <c r="V6249" s="84">
        <v>11002</v>
      </c>
      <c r="W6249" s="84" t="s">
        <v>5019</v>
      </c>
      <c r="X6249" s="84" t="s">
        <v>4992</v>
      </c>
      <c r="Y6249" s="84" t="s">
        <v>4994</v>
      </c>
      <c r="Z6249" s="84" t="s">
        <v>4994</v>
      </c>
      <c r="AA6249" s="84" t="s">
        <v>5099</v>
      </c>
      <c r="AB6249" s="84" t="s">
        <v>5005</v>
      </c>
      <c r="AC6249" s="84" t="s">
        <v>4995</v>
      </c>
      <c r="AD6249" s="83"/>
      <c r="AE6249" s="20" t="str">
        <f>VLOOKUP(E6249,'FILIAIS PETZ'!A:Q,17,0)</f>
        <v>SP3</v>
      </c>
      <c r="AF6249" s="20" t="str">
        <f>VLOOKUP(E6249,'FILIAIS PETZ'!A:Q,3,0)</f>
        <v>FELICIO</v>
      </c>
      <c r="AG6249" s="20" t="str">
        <f>VLOOKUP(E6249,'FILIAIS PETZ'!A:Q,2,0)</f>
        <v>R3</v>
      </c>
      <c r="AH6249" s="75">
        <v>1650</v>
      </c>
      <c r="AI6249" s="16" t="s">
        <v>13531</v>
      </c>
      <c r="AJ6249" s="43">
        <f>VLOOKUP(E6249,'FILIAIS PETZ'!$A$2:$K$2000,11,0)</f>
        <v>18328118000532</v>
      </c>
      <c r="AK6249" s="44">
        <f t="shared" si="397"/>
        <v>18328118000532</v>
      </c>
    </row>
    <row r="6250" spans="1:37" s="14" customFormat="1" ht="15" customHeight="1" thickBot="1" x14ac:dyDescent="0.25">
      <c r="A6250" s="9"/>
      <c r="B6250" s="18">
        <f>VLOOKUP(C6250,FORNECEDORES!D:E,2,0)</f>
        <v>32507</v>
      </c>
      <c r="C6250" s="19" t="str">
        <f>VLOOKUP(D6250,FORNECEDORES!A:D,4,0)</f>
        <v>10.237.839/0001-00</v>
      </c>
      <c r="D6250" s="13" t="s">
        <v>1753</v>
      </c>
      <c r="E6250" s="20" t="str">
        <f t="shared" si="396"/>
        <v>04 0019</v>
      </c>
      <c r="F6250" s="28" t="s">
        <v>8977</v>
      </c>
      <c r="G6250" s="21" t="str">
        <f>VLOOKUP(E6250,'FILIAIS PETZ'!A:E,5,0)</f>
        <v>PETZ BUTANTA</v>
      </c>
      <c r="H6250" s="20" t="str">
        <f>VLOOKUP(E6250,'FILIAIS PETZ'!A:D,4,0)</f>
        <v>BTTA-SP</v>
      </c>
      <c r="I6250" s="46">
        <v>45574</v>
      </c>
      <c r="J6250" s="9">
        <v>1006588</v>
      </c>
      <c r="K6250" s="9"/>
      <c r="L6250" s="29"/>
      <c r="M6250" s="46"/>
      <c r="N6250" s="46"/>
      <c r="O6250" s="46"/>
      <c r="P6250" s="83" t="s">
        <v>4990</v>
      </c>
      <c r="Q6250" s="84">
        <v>3</v>
      </c>
      <c r="R6250" s="84">
        <v>1</v>
      </c>
      <c r="S6250" s="84">
        <v>8</v>
      </c>
      <c r="T6250" s="84" t="s">
        <v>32</v>
      </c>
      <c r="U6250" s="84">
        <v>11002</v>
      </c>
      <c r="V6250" s="84">
        <v>11002</v>
      </c>
      <c r="W6250" s="84" t="s">
        <v>5019</v>
      </c>
      <c r="X6250" s="84" t="s">
        <v>4992</v>
      </c>
      <c r="Y6250" s="84" t="s">
        <v>4994</v>
      </c>
      <c r="Z6250" s="84" t="s">
        <v>4994</v>
      </c>
      <c r="AA6250" s="84" t="s">
        <v>5099</v>
      </c>
      <c r="AB6250" s="84" t="s">
        <v>5005</v>
      </c>
      <c r="AC6250" s="84" t="s">
        <v>4995</v>
      </c>
      <c r="AD6250" s="83"/>
      <c r="AE6250" s="20" t="str">
        <f>VLOOKUP(E6250,'FILIAIS PETZ'!A:Q,17,0)</f>
        <v>SP2</v>
      </c>
      <c r="AF6250" s="20" t="str">
        <f>VLOOKUP(E6250,'FILIAIS PETZ'!A:Q,3,0)</f>
        <v>FELICIO</v>
      </c>
      <c r="AG6250" s="20" t="str">
        <f>VLOOKUP(E6250,'FILIAIS PETZ'!A:Q,2,0)</f>
        <v>R3</v>
      </c>
      <c r="AH6250" s="75">
        <v>1100</v>
      </c>
      <c r="AI6250" s="16" t="s">
        <v>13529</v>
      </c>
      <c r="AJ6250" s="43">
        <f>VLOOKUP(E6250,'FILIAIS PETZ'!$A$2:$K$2000,11,0)</f>
        <v>18328118000885</v>
      </c>
      <c r="AK6250" s="44">
        <f t="shared" si="397"/>
        <v>18328118000885</v>
      </c>
    </row>
    <row r="6251" spans="1:37" s="14" customFormat="1" ht="15" customHeight="1" thickBot="1" x14ac:dyDescent="0.25">
      <c r="A6251" s="9"/>
      <c r="B6251" s="18">
        <f>VLOOKUP(C6251,FORNECEDORES!D:E,2,0)</f>
        <v>32507</v>
      </c>
      <c r="C6251" s="19" t="str">
        <f>VLOOKUP(D6251,FORNECEDORES!A:D,4,0)</f>
        <v>10.237.839/0001-00</v>
      </c>
      <c r="D6251" s="13" t="s">
        <v>1753</v>
      </c>
      <c r="E6251" s="20" t="str">
        <f t="shared" si="396"/>
        <v>04 0019</v>
      </c>
      <c r="F6251" s="28" t="s">
        <v>8977</v>
      </c>
      <c r="G6251" s="21" t="str">
        <f>VLOOKUP(E6251,'FILIAIS PETZ'!A:E,5,0)</f>
        <v>PETZ BUTANTA</v>
      </c>
      <c r="H6251" s="20" t="str">
        <f>VLOOKUP(E6251,'FILIAIS PETZ'!A:D,4,0)</f>
        <v>BTTA-SP</v>
      </c>
      <c r="I6251" s="46">
        <v>45574</v>
      </c>
      <c r="J6251" s="9">
        <v>1006590</v>
      </c>
      <c r="K6251" s="9"/>
      <c r="L6251" s="29"/>
      <c r="M6251" s="46"/>
      <c r="N6251" s="46"/>
      <c r="O6251" s="46"/>
      <c r="P6251" s="83" t="s">
        <v>4990</v>
      </c>
      <c r="Q6251" s="84">
        <v>3</v>
      </c>
      <c r="R6251" s="84">
        <v>1</v>
      </c>
      <c r="S6251" s="84">
        <v>8</v>
      </c>
      <c r="T6251" s="84" t="s">
        <v>32</v>
      </c>
      <c r="U6251" s="84">
        <v>11002</v>
      </c>
      <c r="V6251" s="84">
        <v>11002</v>
      </c>
      <c r="W6251" s="84" t="s">
        <v>5019</v>
      </c>
      <c r="X6251" s="84" t="s">
        <v>4992</v>
      </c>
      <c r="Y6251" s="84" t="s">
        <v>4994</v>
      </c>
      <c r="Z6251" s="84" t="s">
        <v>4994</v>
      </c>
      <c r="AA6251" s="84" t="s">
        <v>5099</v>
      </c>
      <c r="AB6251" s="84" t="s">
        <v>5005</v>
      </c>
      <c r="AC6251" s="84" t="s">
        <v>4995</v>
      </c>
      <c r="AD6251" s="83"/>
      <c r="AE6251" s="20" t="str">
        <f>VLOOKUP(E6251,'FILIAIS PETZ'!A:Q,17,0)</f>
        <v>SP2</v>
      </c>
      <c r="AF6251" s="20" t="str">
        <f>VLOOKUP(E6251,'FILIAIS PETZ'!A:Q,3,0)</f>
        <v>FELICIO</v>
      </c>
      <c r="AG6251" s="20" t="str">
        <f>VLOOKUP(E6251,'FILIAIS PETZ'!A:Q,2,0)</f>
        <v>R3</v>
      </c>
      <c r="AH6251" s="75">
        <v>750</v>
      </c>
      <c r="AI6251" s="16" t="s">
        <v>13532</v>
      </c>
      <c r="AJ6251" s="43">
        <f>VLOOKUP(E6251,'FILIAIS PETZ'!$A$2:$K$2000,11,0)</f>
        <v>18328118000885</v>
      </c>
      <c r="AK6251" s="44">
        <f t="shared" si="397"/>
        <v>18328118000885</v>
      </c>
    </row>
    <row r="6252" spans="1:37" s="14" customFormat="1" ht="15" customHeight="1" thickBot="1" x14ac:dyDescent="0.25">
      <c r="A6252" s="9"/>
      <c r="B6252" s="18">
        <f>VLOOKUP(C6252,FORNECEDORES!D:E,2,0)</f>
        <v>32507</v>
      </c>
      <c r="C6252" s="19" t="str">
        <f>VLOOKUP(D6252,FORNECEDORES!A:D,4,0)</f>
        <v>10.237.839/0001-00</v>
      </c>
      <c r="D6252" s="13" t="s">
        <v>1753</v>
      </c>
      <c r="E6252" s="20" t="str">
        <f t="shared" si="396"/>
        <v>04 0019</v>
      </c>
      <c r="F6252" s="28" t="s">
        <v>8977</v>
      </c>
      <c r="G6252" s="21" t="str">
        <f>VLOOKUP(E6252,'FILIAIS PETZ'!A:E,5,0)</f>
        <v>PETZ BUTANTA</v>
      </c>
      <c r="H6252" s="20" t="str">
        <f>VLOOKUP(E6252,'FILIAIS PETZ'!A:D,4,0)</f>
        <v>BTTA-SP</v>
      </c>
      <c r="I6252" s="46">
        <v>45574</v>
      </c>
      <c r="J6252" s="9">
        <v>1006592</v>
      </c>
      <c r="K6252" s="9"/>
      <c r="L6252" s="29"/>
      <c r="M6252" s="46"/>
      <c r="N6252" s="46"/>
      <c r="O6252" s="46"/>
      <c r="P6252" s="83" t="s">
        <v>4990</v>
      </c>
      <c r="Q6252" s="84">
        <v>3</v>
      </c>
      <c r="R6252" s="84">
        <v>1</v>
      </c>
      <c r="S6252" s="84">
        <v>8</v>
      </c>
      <c r="T6252" s="84" t="s">
        <v>32</v>
      </c>
      <c r="U6252" s="84">
        <v>11002</v>
      </c>
      <c r="V6252" s="84">
        <v>11002</v>
      </c>
      <c r="W6252" s="84" t="s">
        <v>5019</v>
      </c>
      <c r="X6252" s="84" t="s">
        <v>4992</v>
      </c>
      <c r="Y6252" s="84" t="s">
        <v>4994</v>
      </c>
      <c r="Z6252" s="84" t="s">
        <v>4994</v>
      </c>
      <c r="AA6252" s="84" t="s">
        <v>5099</v>
      </c>
      <c r="AB6252" s="84" t="s">
        <v>5005</v>
      </c>
      <c r="AC6252" s="84" t="s">
        <v>4995</v>
      </c>
      <c r="AD6252" s="83"/>
      <c r="AE6252" s="20" t="str">
        <f>VLOOKUP(E6252,'FILIAIS PETZ'!A:Q,17,0)</f>
        <v>SP2</v>
      </c>
      <c r="AF6252" s="20" t="str">
        <f>VLOOKUP(E6252,'FILIAIS PETZ'!A:Q,3,0)</f>
        <v>FELICIO</v>
      </c>
      <c r="AG6252" s="20" t="str">
        <f>VLOOKUP(E6252,'FILIAIS PETZ'!A:Q,2,0)</f>
        <v>R3</v>
      </c>
      <c r="AH6252" s="75">
        <v>750</v>
      </c>
      <c r="AI6252" s="16" t="s">
        <v>13532</v>
      </c>
      <c r="AJ6252" s="43">
        <f>VLOOKUP(E6252,'FILIAIS PETZ'!$A$2:$K$2000,11,0)</f>
        <v>18328118000885</v>
      </c>
      <c r="AK6252" s="44">
        <f t="shared" si="397"/>
        <v>18328118000885</v>
      </c>
    </row>
    <row r="6253" spans="1:37" s="14" customFormat="1" ht="15" customHeight="1" thickBot="1" x14ac:dyDescent="0.25">
      <c r="A6253" s="9"/>
      <c r="B6253" s="18">
        <f>VLOOKUP(C6253,FORNECEDORES!D:E,2,0)</f>
        <v>32507</v>
      </c>
      <c r="C6253" s="19" t="str">
        <f>VLOOKUP(D6253,FORNECEDORES!A:D,4,0)</f>
        <v>10.237.839/0001-00</v>
      </c>
      <c r="D6253" s="13" t="s">
        <v>1753</v>
      </c>
      <c r="E6253" s="20" t="str">
        <f t="shared" si="396"/>
        <v>04 0032</v>
      </c>
      <c r="F6253" s="28" t="s">
        <v>4951</v>
      </c>
      <c r="G6253" s="21" t="str">
        <f>VLOOKUP(E6253,'FILIAIS PETZ'!A:E,5,0)</f>
        <v>PETZ JAGUARE</v>
      </c>
      <c r="H6253" s="20" t="str">
        <f>VLOOKUP(E6253,'FILIAIS PETZ'!A:D,4,0)</f>
        <v>JGRE-SP</v>
      </c>
      <c r="I6253" s="46">
        <v>45574</v>
      </c>
      <c r="J6253" s="9">
        <v>1006597</v>
      </c>
      <c r="K6253" s="9"/>
      <c r="L6253" s="29"/>
      <c r="M6253" s="46"/>
      <c r="N6253" s="46"/>
      <c r="O6253" s="46"/>
      <c r="P6253" s="83" t="s">
        <v>4990</v>
      </c>
      <c r="Q6253" s="84">
        <v>3</v>
      </c>
      <c r="R6253" s="84">
        <v>1</v>
      </c>
      <c r="S6253" s="84">
        <v>8</v>
      </c>
      <c r="T6253" s="84" t="s">
        <v>32</v>
      </c>
      <c r="U6253" s="84">
        <v>11002</v>
      </c>
      <c r="V6253" s="84">
        <v>11002</v>
      </c>
      <c r="W6253" s="84" t="s">
        <v>5019</v>
      </c>
      <c r="X6253" s="84" t="s">
        <v>4992</v>
      </c>
      <c r="Y6253" s="84" t="s">
        <v>4994</v>
      </c>
      <c r="Z6253" s="84" t="s">
        <v>4994</v>
      </c>
      <c r="AA6253" s="84" t="s">
        <v>5099</v>
      </c>
      <c r="AB6253" s="84" t="s">
        <v>5005</v>
      </c>
      <c r="AC6253" s="84" t="s">
        <v>4995</v>
      </c>
      <c r="AD6253" s="83"/>
      <c r="AE6253" s="20" t="str">
        <f>VLOOKUP(E6253,'FILIAIS PETZ'!A:Q,17,0)</f>
        <v>SP7</v>
      </c>
      <c r="AF6253" s="20" t="str">
        <f>VLOOKUP(E6253,'FILIAIS PETZ'!A:Q,3,0)</f>
        <v>FELICIO</v>
      </c>
      <c r="AG6253" s="20" t="str">
        <f>VLOOKUP(E6253,'FILIAIS PETZ'!A:Q,2,0)</f>
        <v>R3</v>
      </c>
      <c r="AH6253" s="75">
        <v>1650</v>
      </c>
      <c r="AI6253" s="16" t="s">
        <v>13531</v>
      </c>
      <c r="AJ6253" s="43">
        <f>VLOOKUP(E6253,'FILIAIS PETZ'!$A$2:$K$2000,11,0)</f>
        <v>18328118003205</v>
      </c>
      <c r="AK6253" s="44">
        <f t="shared" si="397"/>
        <v>18328118003205</v>
      </c>
    </row>
    <row r="6254" spans="1:37" s="14" customFormat="1" ht="15" customHeight="1" thickBot="1" x14ac:dyDescent="0.25">
      <c r="A6254" s="9"/>
      <c r="B6254" s="18">
        <f>VLOOKUP(C6254,FORNECEDORES!D:E,2,0)</f>
        <v>315303</v>
      </c>
      <c r="C6254" s="19" t="str">
        <f>VLOOKUP(D6254,FORNECEDORES!A:D,4,0)</f>
        <v>46.594.144/0001-14</v>
      </c>
      <c r="D6254" s="13" t="s">
        <v>3903</v>
      </c>
      <c r="E6254" s="20" t="str">
        <f t="shared" si="396"/>
        <v>04 0138</v>
      </c>
      <c r="F6254" s="28" t="s">
        <v>8627</v>
      </c>
      <c r="G6254" s="21" t="str">
        <f>VLOOKUP(E6254,'FILIAIS PETZ'!A:E,5,0)</f>
        <v>PETZ JOÃO FIRMINO</v>
      </c>
      <c r="H6254" s="20" t="str">
        <f>VLOOKUP(E6254,'FILIAIS PETZ'!A:D,4,0)</f>
        <v>JFIR-SP</v>
      </c>
      <c r="I6254" s="46">
        <v>45574</v>
      </c>
      <c r="J6254" s="9">
        <v>1006627</v>
      </c>
      <c r="K6254" s="9"/>
      <c r="L6254" s="29"/>
      <c r="M6254" s="46"/>
      <c r="N6254" s="46"/>
      <c r="O6254" s="46"/>
      <c r="P6254" s="83" t="s">
        <v>4990</v>
      </c>
      <c r="Q6254" s="84">
        <v>3</v>
      </c>
      <c r="R6254" s="84">
        <v>1</v>
      </c>
      <c r="S6254" s="84">
        <v>8</v>
      </c>
      <c r="T6254" s="84" t="s">
        <v>32</v>
      </c>
      <c r="U6254" s="84">
        <v>11002</v>
      </c>
      <c r="V6254" s="84">
        <v>11002</v>
      </c>
      <c r="W6254" s="84" t="s">
        <v>4984</v>
      </c>
      <c r="X6254" s="84" t="s">
        <v>4996</v>
      </c>
      <c r="Y6254" s="84" t="s">
        <v>4980</v>
      </c>
      <c r="Z6254" s="84" t="s">
        <v>4980</v>
      </c>
      <c r="AA6254" s="84" t="s">
        <v>5022</v>
      </c>
      <c r="AB6254" s="84" t="s">
        <v>5066</v>
      </c>
      <c r="AC6254" s="84" t="s">
        <v>5006</v>
      </c>
      <c r="AD6254" s="29"/>
      <c r="AE6254" s="20" t="str">
        <f>VLOOKUP(E6254,'FILIAIS PETZ'!A:Q,17,0)</f>
        <v>SP3</v>
      </c>
      <c r="AF6254" s="20" t="str">
        <f>VLOOKUP(E6254,'FILIAIS PETZ'!A:Q,3,0)</f>
        <v>FELICIO</v>
      </c>
      <c r="AG6254" s="20" t="str">
        <f>VLOOKUP(E6254,'FILIAIS PETZ'!A:Q,2,0)</f>
        <v>R3</v>
      </c>
      <c r="AH6254" s="75">
        <v>350</v>
      </c>
      <c r="AI6254" s="16" t="s">
        <v>13652</v>
      </c>
      <c r="AJ6254" s="43">
        <f>VLOOKUP(E6254,'FILIAIS PETZ'!$A$2:$K$2000,11,0)</f>
        <v>18328118012972</v>
      </c>
      <c r="AK6254" s="44">
        <f t="shared" si="397"/>
        <v>18328118012972</v>
      </c>
    </row>
    <row r="6255" spans="1:37" s="14" customFormat="1" ht="15" customHeight="1" thickBot="1" x14ac:dyDescent="0.25">
      <c r="A6255" s="9"/>
      <c r="B6255" s="18">
        <f>VLOOKUP(C6255,FORNECEDORES!D:E,2,0)</f>
        <v>315303</v>
      </c>
      <c r="C6255" s="19" t="str">
        <f>VLOOKUP(D6255,FORNECEDORES!A:D,4,0)</f>
        <v>46.594.144/0001-14</v>
      </c>
      <c r="D6255" s="13" t="s">
        <v>3903</v>
      </c>
      <c r="E6255" s="20" t="str">
        <f t="shared" si="396"/>
        <v>04 0138</v>
      </c>
      <c r="F6255" s="28" t="s">
        <v>8627</v>
      </c>
      <c r="G6255" s="21" t="str">
        <f>VLOOKUP(E6255,'FILIAIS PETZ'!A:E,5,0)</f>
        <v>PETZ JOÃO FIRMINO</v>
      </c>
      <c r="H6255" s="20" t="str">
        <f>VLOOKUP(E6255,'FILIAIS PETZ'!A:D,4,0)</f>
        <v>JFIR-SP</v>
      </c>
      <c r="I6255" s="46">
        <v>45574</v>
      </c>
      <c r="J6255" s="9">
        <v>1006630</v>
      </c>
      <c r="K6255" s="9"/>
      <c r="L6255" s="29"/>
      <c r="M6255" s="46"/>
      <c r="N6255" s="46"/>
      <c r="O6255" s="46"/>
      <c r="P6255" s="83" t="s">
        <v>4990</v>
      </c>
      <c r="Q6255" s="84">
        <v>3</v>
      </c>
      <c r="R6255" s="84">
        <v>1</v>
      </c>
      <c r="S6255" s="84">
        <v>8</v>
      </c>
      <c r="T6255" s="84" t="s">
        <v>32</v>
      </c>
      <c r="U6255" s="84">
        <v>11002</v>
      </c>
      <c r="V6255" s="84">
        <v>11002</v>
      </c>
      <c r="W6255" s="84" t="s">
        <v>4984</v>
      </c>
      <c r="X6255" s="84" t="s">
        <v>4996</v>
      </c>
      <c r="Y6255" s="84" t="s">
        <v>4980</v>
      </c>
      <c r="Z6255" s="84" t="s">
        <v>4980</v>
      </c>
      <c r="AA6255" s="84" t="s">
        <v>5022</v>
      </c>
      <c r="AB6255" s="84" t="s">
        <v>5066</v>
      </c>
      <c r="AC6255" s="84" t="s">
        <v>5006</v>
      </c>
      <c r="AD6255" s="29"/>
      <c r="AE6255" s="20" t="str">
        <f>VLOOKUP(E6255,'FILIAIS PETZ'!A:Q,17,0)</f>
        <v>SP3</v>
      </c>
      <c r="AF6255" s="20" t="str">
        <f>VLOOKUP(E6255,'FILIAIS PETZ'!A:Q,3,0)</f>
        <v>FELICIO</v>
      </c>
      <c r="AG6255" s="20" t="str">
        <f>VLOOKUP(E6255,'FILIAIS PETZ'!A:Q,2,0)</f>
        <v>R3</v>
      </c>
      <c r="AH6255" s="75">
        <v>350</v>
      </c>
      <c r="AI6255" s="16" t="s">
        <v>13653</v>
      </c>
      <c r="AJ6255" s="43">
        <f>VLOOKUP(E6255,'FILIAIS PETZ'!$A$2:$K$2000,11,0)</f>
        <v>18328118012972</v>
      </c>
      <c r="AK6255" s="44">
        <f t="shared" si="397"/>
        <v>18328118012972</v>
      </c>
    </row>
    <row r="6256" spans="1:37" s="14" customFormat="1" ht="15" customHeight="1" thickBot="1" x14ac:dyDescent="0.25">
      <c r="A6256" s="9"/>
      <c r="B6256" s="18">
        <f>VLOOKUP(C6256,FORNECEDORES!D:E,2,0)</f>
        <v>315303</v>
      </c>
      <c r="C6256" s="19" t="str">
        <f>VLOOKUP(D6256,FORNECEDORES!A:D,4,0)</f>
        <v>46.594.144/0001-14</v>
      </c>
      <c r="D6256" s="13" t="s">
        <v>3903</v>
      </c>
      <c r="E6256" s="20" t="str">
        <f t="shared" si="396"/>
        <v>04 0138</v>
      </c>
      <c r="F6256" s="28" t="s">
        <v>8627</v>
      </c>
      <c r="G6256" s="21" t="str">
        <f>VLOOKUP(E6256,'FILIAIS PETZ'!A:E,5,0)</f>
        <v>PETZ JOÃO FIRMINO</v>
      </c>
      <c r="H6256" s="20" t="str">
        <f>VLOOKUP(E6256,'FILIAIS PETZ'!A:D,4,0)</f>
        <v>JFIR-SP</v>
      </c>
      <c r="I6256" s="46">
        <v>45574</v>
      </c>
      <c r="J6256" s="9">
        <v>1006632</v>
      </c>
      <c r="K6256" s="9"/>
      <c r="L6256" s="29"/>
      <c r="M6256" s="46"/>
      <c r="N6256" s="46"/>
      <c r="O6256" s="46"/>
      <c r="P6256" s="83" t="s">
        <v>4990</v>
      </c>
      <c r="Q6256" s="84">
        <v>3</v>
      </c>
      <c r="R6256" s="84">
        <v>1</v>
      </c>
      <c r="S6256" s="84">
        <v>8</v>
      </c>
      <c r="T6256" s="84" t="s">
        <v>32</v>
      </c>
      <c r="U6256" s="84">
        <v>11002</v>
      </c>
      <c r="V6256" s="84">
        <v>11002</v>
      </c>
      <c r="W6256" s="84" t="s">
        <v>4984</v>
      </c>
      <c r="X6256" s="84" t="s">
        <v>4996</v>
      </c>
      <c r="Y6256" s="84" t="s">
        <v>4980</v>
      </c>
      <c r="Z6256" s="84" t="s">
        <v>4980</v>
      </c>
      <c r="AA6256" s="84" t="s">
        <v>5022</v>
      </c>
      <c r="AB6256" s="84" t="s">
        <v>5066</v>
      </c>
      <c r="AC6256" s="84" t="s">
        <v>5006</v>
      </c>
      <c r="AD6256" s="29"/>
      <c r="AE6256" s="20" t="str">
        <f>VLOOKUP(E6256,'FILIAIS PETZ'!A:Q,17,0)</f>
        <v>SP3</v>
      </c>
      <c r="AF6256" s="20" t="str">
        <f>VLOOKUP(E6256,'FILIAIS PETZ'!A:Q,3,0)</f>
        <v>FELICIO</v>
      </c>
      <c r="AG6256" s="20" t="str">
        <f>VLOOKUP(E6256,'FILIAIS PETZ'!A:Q,2,0)</f>
        <v>R3</v>
      </c>
      <c r="AH6256" s="75">
        <v>350</v>
      </c>
      <c r="AI6256" s="16" t="s">
        <v>13654</v>
      </c>
      <c r="AJ6256" s="43">
        <f>VLOOKUP(E6256,'FILIAIS PETZ'!$A$2:$K$2000,11,0)</f>
        <v>18328118012972</v>
      </c>
      <c r="AK6256" s="44">
        <f t="shared" si="397"/>
        <v>18328118012972</v>
      </c>
    </row>
    <row r="6257" spans="1:37" s="14" customFormat="1" ht="15" customHeight="1" thickBot="1" x14ac:dyDescent="0.25">
      <c r="A6257" s="9"/>
      <c r="B6257" s="18">
        <f>VLOOKUP(C6257,FORNECEDORES!D:E,2,0)</f>
        <v>7321</v>
      </c>
      <c r="C6257" s="19" t="str">
        <f>VLOOKUP(D6257,FORNECEDORES!A:D,4,0)</f>
        <v>00.830.498/0001-10</v>
      </c>
      <c r="D6257" s="13" t="s">
        <v>7448</v>
      </c>
      <c r="E6257" s="20" t="str">
        <f t="shared" si="396"/>
        <v>04 0095</v>
      </c>
      <c r="F6257" s="28" t="s">
        <v>4945</v>
      </c>
      <c r="G6257" s="21" t="str">
        <f>VLOOKUP(E6257,'FILIAIS PETZ'!A:E,5,0)</f>
        <v>PETZ BETIM</v>
      </c>
      <c r="H6257" s="20" t="str">
        <f>VLOOKUP(E6257,'FILIAIS PETZ'!A:D,4,0)</f>
        <v>BTIM-MG</v>
      </c>
      <c r="I6257" s="46">
        <v>45574</v>
      </c>
      <c r="J6257" s="9">
        <v>1008199</v>
      </c>
      <c r="K6257" s="9" t="s">
        <v>5858</v>
      </c>
      <c r="L6257" s="29" t="s">
        <v>13816</v>
      </c>
      <c r="M6257" s="46">
        <v>45576</v>
      </c>
      <c r="N6257" s="46">
        <v>45602</v>
      </c>
      <c r="O6257" s="46">
        <v>45583</v>
      </c>
      <c r="P6257" s="83" t="s">
        <v>4990</v>
      </c>
      <c r="Q6257" s="84">
        <v>3</v>
      </c>
      <c r="R6257" s="84">
        <v>1</v>
      </c>
      <c r="S6257" s="84">
        <v>8</v>
      </c>
      <c r="T6257" s="84" t="s">
        <v>32</v>
      </c>
      <c r="U6257" s="84">
        <v>11002</v>
      </c>
      <c r="V6257" s="84">
        <v>11002</v>
      </c>
      <c r="W6257" s="84" t="s">
        <v>4984</v>
      </c>
      <c r="X6257" s="84" t="s">
        <v>4985</v>
      </c>
      <c r="Y6257" s="84" t="s">
        <v>4980</v>
      </c>
      <c r="Z6257" s="84" t="s">
        <v>4980</v>
      </c>
      <c r="AA6257" s="84" t="s">
        <v>4989</v>
      </c>
      <c r="AB6257" s="84" t="s">
        <v>5005</v>
      </c>
      <c r="AC6257" s="84" t="s">
        <v>5006</v>
      </c>
      <c r="AD6257" s="29"/>
      <c r="AE6257" s="20" t="str">
        <f>VLOOKUP(E6257,'FILIAIS PETZ'!A:Q,17,0)</f>
        <v>MG-2</v>
      </c>
      <c r="AF6257" s="20" t="str">
        <f>VLOOKUP(E6257,'FILIAIS PETZ'!A:Q,3,0)</f>
        <v>FELICIO</v>
      </c>
      <c r="AG6257" s="20" t="str">
        <f>VLOOKUP(E6257,'FILIAIS PETZ'!A:Q,2,0)</f>
        <v>R3</v>
      </c>
      <c r="AH6257" s="75">
        <v>1517.5</v>
      </c>
      <c r="AI6257" s="16" t="s">
        <v>13655</v>
      </c>
      <c r="AJ6257" s="43">
        <f>VLOOKUP(E6257,'FILIAIS PETZ'!$A$2:$K$2000,11,0)</f>
        <v>18328118009084</v>
      </c>
      <c r="AK6257" s="44">
        <f t="shared" si="397"/>
        <v>18328118009084</v>
      </c>
    </row>
    <row r="6258" spans="1:37" s="14" customFormat="1" ht="15" customHeight="1" thickBot="1" x14ac:dyDescent="0.25">
      <c r="A6258" s="9"/>
      <c r="B6258" s="18">
        <f>VLOOKUP(C6258,FORNECEDORES!D:E,2,0)</f>
        <v>17452</v>
      </c>
      <c r="C6258" s="19" t="str">
        <f>VLOOKUP(D6258,FORNECEDORES!A:D,4,0)</f>
        <v>28.631.838/0001-00</v>
      </c>
      <c r="D6258" s="13" t="s">
        <v>3724</v>
      </c>
      <c r="E6258" s="20" t="str">
        <f t="shared" si="396"/>
        <v>04 0222</v>
      </c>
      <c r="F6258" s="28" t="s">
        <v>13316</v>
      </c>
      <c r="G6258" s="21" t="str">
        <f>VLOOKUP(E6258,'FILIAIS PETZ'!A:E,5,0)</f>
        <v>PETZ CDSG AUGUSTA</v>
      </c>
      <c r="H6258" s="20" t="str">
        <f>VLOOKUP(E6258,'FILIAIS PETZ'!A:D,4,0)</f>
        <v>CDSG-SP</v>
      </c>
      <c r="I6258" s="46">
        <v>45574</v>
      </c>
      <c r="J6258" s="9">
        <v>1008200</v>
      </c>
      <c r="K6258" s="9" t="s">
        <v>5858</v>
      </c>
      <c r="L6258" s="29" t="s">
        <v>13868</v>
      </c>
      <c r="M6258" s="46">
        <v>45579</v>
      </c>
      <c r="N6258" s="46">
        <v>45609</v>
      </c>
      <c r="O6258" s="46">
        <v>45587</v>
      </c>
      <c r="P6258" s="83" t="s">
        <v>4990</v>
      </c>
      <c r="Q6258" s="84">
        <v>3</v>
      </c>
      <c r="R6258" s="84">
        <v>1</v>
      </c>
      <c r="S6258" s="84">
        <v>8</v>
      </c>
      <c r="T6258" s="84" t="s">
        <v>32</v>
      </c>
      <c r="U6258" s="84">
        <v>11002</v>
      </c>
      <c r="V6258" s="84">
        <v>11002</v>
      </c>
      <c r="W6258" s="84" t="s">
        <v>5024</v>
      </c>
      <c r="X6258" s="84" t="s">
        <v>4985</v>
      </c>
      <c r="Y6258" s="84" t="s">
        <v>4993</v>
      </c>
      <c r="Z6258" s="84" t="s">
        <v>4993</v>
      </c>
      <c r="AA6258" s="84" t="s">
        <v>5022</v>
      </c>
      <c r="AB6258" s="84" t="s">
        <v>12941</v>
      </c>
      <c r="AC6258" s="84" t="s">
        <v>5006</v>
      </c>
      <c r="AD6258" s="29"/>
      <c r="AE6258" s="20" t="str">
        <f>VLOOKUP(E6258,'FILIAIS PETZ'!A:Q,17,0)</f>
        <v>CDSG</v>
      </c>
      <c r="AF6258" s="20" t="str">
        <f>VLOOKUP(E6258,'FILIAIS PETZ'!A:Q,3,0)</f>
        <v>MARYANE</v>
      </c>
      <c r="AG6258" s="20" t="str">
        <f>VLOOKUP(E6258,'FILIAIS PETZ'!A:Q,2,0)</f>
        <v>CDSG</v>
      </c>
      <c r="AH6258" s="75">
        <v>1800</v>
      </c>
      <c r="AI6258" s="16" t="s">
        <v>13656</v>
      </c>
      <c r="AJ6258" s="43" t="str">
        <f>VLOOKUP(E6258,'FILIAIS PETZ'!$A$2:$K$2000,11,0)</f>
        <v>18.328.118/0235-83</v>
      </c>
      <c r="AK6258" s="44" t="str">
        <f t="shared" si="397"/>
        <v>18.328.118/0235-83</v>
      </c>
    </row>
    <row r="6259" spans="1:37" s="14" customFormat="1" ht="15" customHeight="1" thickBot="1" x14ac:dyDescent="0.25">
      <c r="A6259" s="9"/>
      <c r="B6259" s="18">
        <f>VLOOKUP(C6259,FORNECEDORES!D:E,2,0)</f>
        <v>1604</v>
      </c>
      <c r="C6259" s="19" t="str">
        <f>VLOOKUP(D6259,FORNECEDORES!A:D,4,0)</f>
        <v>46.529.434/0001-84</v>
      </c>
      <c r="D6259" s="13" t="s">
        <v>3014</v>
      </c>
      <c r="E6259" s="20" t="str">
        <f t="shared" si="396"/>
        <v>04 0046</v>
      </c>
      <c r="F6259" s="28" t="s">
        <v>8978</v>
      </c>
      <c r="G6259" s="21" t="str">
        <f>VLOOKUP(E6259,'FILIAIS PETZ'!A:E,5,0)</f>
        <v>PETZ CIDADE JARDIM</v>
      </c>
      <c r="H6259" s="20" t="str">
        <f>VLOOKUP(E6259,'FILIAIS PETZ'!A:D,4,0)</f>
        <v>CDJD-SP</v>
      </c>
      <c r="I6259" s="46">
        <v>45574</v>
      </c>
      <c r="J6259" s="9">
        <v>1008204</v>
      </c>
      <c r="K6259" s="9"/>
      <c r="L6259" s="29"/>
      <c r="M6259" s="46"/>
      <c r="N6259" s="46"/>
      <c r="O6259" s="46"/>
      <c r="P6259" s="83" t="s">
        <v>4982</v>
      </c>
      <c r="Q6259" s="84">
        <v>3</v>
      </c>
      <c r="R6259" s="84">
        <v>1</v>
      </c>
      <c r="S6259" s="84">
        <v>8</v>
      </c>
      <c r="T6259" s="84" t="s">
        <v>32</v>
      </c>
      <c r="U6259" s="84">
        <v>11002</v>
      </c>
      <c r="V6259" s="84">
        <v>11002</v>
      </c>
      <c r="W6259" s="84" t="s">
        <v>5019</v>
      </c>
      <c r="X6259" s="84" t="s">
        <v>4992</v>
      </c>
      <c r="Y6259" s="84" t="s">
        <v>5044</v>
      </c>
      <c r="Z6259" s="84" t="s">
        <v>5044</v>
      </c>
      <c r="AA6259" s="84" t="s">
        <v>4992</v>
      </c>
      <c r="AB6259" s="84" t="s">
        <v>5005</v>
      </c>
      <c r="AC6259" s="84" t="s">
        <v>4988</v>
      </c>
      <c r="AD6259" s="29">
        <v>800000247</v>
      </c>
      <c r="AE6259" s="20" t="str">
        <f>VLOOKUP(E6259,'FILIAIS PETZ'!A:Q,17,0)</f>
        <v>SP2</v>
      </c>
      <c r="AF6259" s="20" t="str">
        <f>VLOOKUP(E6259,'FILIAIS PETZ'!A:Q,3,0)</f>
        <v>FELICIO</v>
      </c>
      <c r="AG6259" s="20" t="str">
        <f>VLOOKUP(E6259,'FILIAIS PETZ'!A:Q,2,0)</f>
        <v>R3</v>
      </c>
      <c r="AH6259" s="75">
        <v>3878</v>
      </c>
      <c r="AI6259" s="16" t="s">
        <v>13657</v>
      </c>
      <c r="AJ6259" s="43">
        <f>VLOOKUP(E6259,'FILIAIS PETZ'!$A$2:$K$2000,11,0)</f>
        <v>18328118004520</v>
      </c>
      <c r="AK6259" s="44">
        <f t="shared" si="397"/>
        <v>18328118004520</v>
      </c>
    </row>
    <row r="6260" spans="1:37" s="14" customFormat="1" ht="15" customHeight="1" thickBot="1" x14ac:dyDescent="0.25">
      <c r="A6260" s="9"/>
      <c r="B6260" s="18">
        <f>VLOOKUP(C6260,FORNECEDORES!D:E,2,0)</f>
        <v>1604</v>
      </c>
      <c r="C6260" s="19" t="str">
        <f>VLOOKUP(D6260,FORNECEDORES!A:D,4,0)</f>
        <v>46.529.434/0001-84</v>
      </c>
      <c r="D6260" s="13" t="s">
        <v>3014</v>
      </c>
      <c r="E6260" s="20" t="str">
        <f t="shared" si="396"/>
        <v>04 0067</v>
      </c>
      <c r="F6260" s="28" t="s">
        <v>8611</v>
      </c>
      <c r="G6260" s="21" t="str">
        <f>VLOOKUP(E6260,'FILIAIS PETZ'!A:E,5,0)</f>
        <v>PETZ EXTRA RICARDO JAFET</v>
      </c>
      <c r="H6260" s="20" t="str">
        <f>VLOOKUP(E6260,'FILIAIS PETZ'!A:D,4,0)</f>
        <v>RJAF-SP</v>
      </c>
      <c r="I6260" s="46">
        <v>45574</v>
      </c>
      <c r="J6260" s="9">
        <v>1008205</v>
      </c>
      <c r="K6260" s="9"/>
      <c r="L6260" s="29"/>
      <c r="M6260" s="46"/>
      <c r="N6260" s="46"/>
      <c r="O6260" s="46"/>
      <c r="P6260" s="83" t="s">
        <v>4982</v>
      </c>
      <c r="Q6260" s="84">
        <v>3</v>
      </c>
      <c r="R6260" s="84">
        <v>1</v>
      </c>
      <c r="S6260" s="84">
        <v>8</v>
      </c>
      <c r="T6260" s="84" t="s">
        <v>32</v>
      </c>
      <c r="U6260" s="84">
        <v>11002</v>
      </c>
      <c r="V6260" s="84">
        <v>11002</v>
      </c>
      <c r="W6260" s="84" t="s">
        <v>5034</v>
      </c>
      <c r="X6260" s="84" t="s">
        <v>4992</v>
      </c>
      <c r="Y6260" s="84" t="s">
        <v>5044</v>
      </c>
      <c r="Z6260" s="84" t="s">
        <v>5044</v>
      </c>
      <c r="AA6260" s="84" t="s">
        <v>4992</v>
      </c>
      <c r="AB6260" s="84" t="s">
        <v>5005</v>
      </c>
      <c r="AC6260" s="84" t="s">
        <v>4988</v>
      </c>
      <c r="AD6260" s="29">
        <v>800000247</v>
      </c>
      <c r="AE6260" s="20" t="str">
        <f>VLOOKUP(E6260,'FILIAIS PETZ'!A:Q,17,0)</f>
        <v>SP2</v>
      </c>
      <c r="AF6260" s="20" t="str">
        <f>VLOOKUP(E6260,'FILIAIS PETZ'!A:Q,3,0)</f>
        <v>FELICIO</v>
      </c>
      <c r="AG6260" s="20" t="str">
        <f>VLOOKUP(E6260,'FILIAIS PETZ'!A:Q,2,0)</f>
        <v>R3</v>
      </c>
      <c r="AH6260" s="75">
        <v>1148</v>
      </c>
      <c r="AI6260" s="16" t="s">
        <v>13658</v>
      </c>
      <c r="AJ6260" s="43">
        <f>VLOOKUP(E6260,'FILIAIS PETZ'!$A$2:$K$2000,11,0)</f>
        <v>18328118006573</v>
      </c>
      <c r="AK6260" s="44">
        <f t="shared" si="397"/>
        <v>18328118006573</v>
      </c>
    </row>
    <row r="6261" spans="1:37" s="14" customFormat="1" ht="15" customHeight="1" thickBot="1" x14ac:dyDescent="0.25">
      <c r="A6261" s="9"/>
      <c r="B6261" s="18">
        <f>VLOOKUP(C6261,FORNECEDORES!D:E,2,0)</f>
        <v>1604</v>
      </c>
      <c r="C6261" s="19" t="str">
        <f>VLOOKUP(D6261,FORNECEDORES!A:D,4,0)</f>
        <v>46.529.434/0001-84</v>
      </c>
      <c r="D6261" s="13" t="s">
        <v>3014</v>
      </c>
      <c r="E6261" s="20" t="str">
        <f t="shared" si="396"/>
        <v>04 0010</v>
      </c>
      <c r="F6261" s="28" t="s">
        <v>8983</v>
      </c>
      <c r="G6261" s="21" t="str">
        <f>VLOOKUP(E6261,'FILIAIS PETZ'!A:E,5,0)</f>
        <v>PETZ SANTA CECILIA</v>
      </c>
      <c r="H6261" s="20" t="str">
        <f>VLOOKUP(E6261,'FILIAIS PETZ'!A:D,4,0)</f>
        <v>STCE-SP</v>
      </c>
      <c r="I6261" s="46">
        <v>45574</v>
      </c>
      <c r="J6261" s="9">
        <v>1008208</v>
      </c>
      <c r="K6261" s="9"/>
      <c r="L6261" s="29"/>
      <c r="M6261" s="46"/>
      <c r="N6261" s="46"/>
      <c r="O6261" s="46"/>
      <c r="P6261" s="83" t="s">
        <v>4982</v>
      </c>
      <c r="Q6261" s="84">
        <v>3</v>
      </c>
      <c r="R6261" s="84">
        <v>1</v>
      </c>
      <c r="S6261" s="84">
        <v>8</v>
      </c>
      <c r="T6261" s="84" t="s">
        <v>32</v>
      </c>
      <c r="U6261" s="84">
        <v>11002</v>
      </c>
      <c r="V6261" s="84">
        <v>11002</v>
      </c>
      <c r="W6261" s="84" t="s">
        <v>5021</v>
      </c>
      <c r="X6261" s="84" t="s">
        <v>4992</v>
      </c>
      <c r="Y6261" s="84" t="s">
        <v>5044</v>
      </c>
      <c r="Z6261" s="84" t="s">
        <v>5044</v>
      </c>
      <c r="AA6261" s="84" t="s">
        <v>4992</v>
      </c>
      <c r="AB6261" s="84" t="s">
        <v>5005</v>
      </c>
      <c r="AC6261" s="84" t="s">
        <v>4988</v>
      </c>
      <c r="AD6261" s="29">
        <v>800000247</v>
      </c>
      <c r="AE6261" s="20" t="str">
        <f>VLOOKUP(E6261,'FILIAIS PETZ'!A:Q,17,0)</f>
        <v>SP2</v>
      </c>
      <c r="AF6261" s="20" t="str">
        <f>VLOOKUP(E6261,'FILIAIS PETZ'!A:Q,3,0)</f>
        <v>FELICIO</v>
      </c>
      <c r="AG6261" s="20" t="str">
        <f>VLOOKUP(E6261,'FILIAIS PETZ'!A:Q,2,0)</f>
        <v>R3</v>
      </c>
      <c r="AH6261" s="75">
        <v>831</v>
      </c>
      <c r="AI6261" s="16" t="s">
        <v>13659</v>
      </c>
      <c r="AJ6261" s="43">
        <f>VLOOKUP(E6261,'FILIAIS PETZ'!$A$2:$K$2000,11,0)</f>
        <v>18328118001938</v>
      </c>
      <c r="AK6261" s="44">
        <f t="shared" si="397"/>
        <v>18328118001938</v>
      </c>
    </row>
    <row r="6262" spans="1:37" s="14" customFormat="1" ht="15" customHeight="1" thickBot="1" x14ac:dyDescent="0.25">
      <c r="A6262" s="9"/>
      <c r="B6262" s="18">
        <f>VLOOKUP(C6262,FORNECEDORES!D:E,2,0)</f>
        <v>1604</v>
      </c>
      <c r="C6262" s="19" t="str">
        <f>VLOOKUP(D6262,FORNECEDORES!A:D,4,0)</f>
        <v>46.529.434/0001-84</v>
      </c>
      <c r="D6262" s="13" t="s">
        <v>3014</v>
      </c>
      <c r="E6262" s="20" t="str">
        <f t="shared" si="396"/>
        <v>04 0059</v>
      </c>
      <c r="F6262" s="28" t="s">
        <v>8714</v>
      </c>
      <c r="G6262" s="21" t="str">
        <f>VLOOKUP(E6262,'FILIAIS PETZ'!A:E,5,0)</f>
        <v>PETZ POMPÉIA</v>
      </c>
      <c r="H6262" s="20" t="str">
        <f>VLOOKUP(E6262,'FILIAIS PETZ'!A:D,4,0)</f>
        <v>POMP-SP</v>
      </c>
      <c r="I6262" s="46">
        <v>45574</v>
      </c>
      <c r="J6262" s="9">
        <v>1008211</v>
      </c>
      <c r="K6262" s="9"/>
      <c r="L6262" s="29"/>
      <c r="M6262" s="46"/>
      <c r="N6262" s="46"/>
      <c r="O6262" s="46"/>
      <c r="P6262" s="83" t="s">
        <v>4982</v>
      </c>
      <c r="Q6262" s="84">
        <v>3</v>
      </c>
      <c r="R6262" s="84">
        <v>1</v>
      </c>
      <c r="S6262" s="84">
        <v>8</v>
      </c>
      <c r="T6262" s="84" t="s">
        <v>32</v>
      </c>
      <c r="U6262" s="84">
        <v>11002</v>
      </c>
      <c r="V6262" s="84">
        <v>11002</v>
      </c>
      <c r="W6262" s="84" t="s">
        <v>5019</v>
      </c>
      <c r="X6262" s="84" t="s">
        <v>4992</v>
      </c>
      <c r="Y6262" s="84" t="s">
        <v>5044</v>
      </c>
      <c r="Z6262" s="84" t="s">
        <v>5044</v>
      </c>
      <c r="AA6262" s="84" t="s">
        <v>4992</v>
      </c>
      <c r="AB6262" s="84" t="s">
        <v>5005</v>
      </c>
      <c r="AC6262" s="84" t="s">
        <v>4988</v>
      </c>
      <c r="AD6262" s="29">
        <v>800000247</v>
      </c>
      <c r="AE6262" s="20" t="str">
        <f>VLOOKUP(E6262,'FILIAIS PETZ'!A:Q,17,0)</f>
        <v>SP2</v>
      </c>
      <c r="AF6262" s="20" t="str">
        <f>VLOOKUP(E6262,'FILIAIS PETZ'!A:Q,3,0)</f>
        <v>FELICIO</v>
      </c>
      <c r="AG6262" s="20" t="str">
        <f>VLOOKUP(E6262,'FILIAIS PETZ'!A:Q,2,0)</f>
        <v>R3</v>
      </c>
      <c r="AH6262" s="75">
        <v>13656</v>
      </c>
      <c r="AI6262" s="16" t="s">
        <v>13660</v>
      </c>
      <c r="AJ6262" s="43">
        <f>VLOOKUP(E6262,'FILIAIS PETZ'!$A$2:$K$2000,11,0)</f>
        <v>18328118005763</v>
      </c>
      <c r="AK6262" s="44">
        <f t="shared" si="397"/>
        <v>18328118005763</v>
      </c>
    </row>
    <row r="6263" spans="1:37" s="14" customFormat="1" ht="15" customHeight="1" thickBot="1" x14ac:dyDescent="0.25">
      <c r="A6263" s="9"/>
      <c r="B6263" s="18" t="e">
        <f>VLOOKUP(C6263,FORNECEDORES!D:E,2,0)</f>
        <v>#N/A</v>
      </c>
      <c r="C6263" s="19" t="e">
        <f>VLOOKUP(D6263,FORNECEDORES!A:D,4,0)</f>
        <v>#N/A</v>
      </c>
      <c r="D6263" s="13" t="s">
        <v>12678</v>
      </c>
      <c r="E6263" s="20" t="str">
        <f t="shared" si="396"/>
        <v>04 0165</v>
      </c>
      <c r="F6263" s="28" t="s">
        <v>4935</v>
      </c>
      <c r="G6263" s="21" t="str">
        <f>VLOOKUP(E6263,'FILIAIS PETZ'!A:E,5,0)</f>
        <v>PETZ CARAPICUIBA</v>
      </c>
      <c r="H6263" s="20" t="str">
        <f>VLOOKUP(E6263,'FILIAIS PETZ'!A:D,4,0)</f>
        <v>CPIC-SP</v>
      </c>
      <c r="I6263" s="46">
        <v>45575</v>
      </c>
      <c r="J6263" s="9">
        <v>1008252</v>
      </c>
      <c r="K6263" s="9"/>
      <c r="L6263" s="29"/>
      <c r="M6263" s="46"/>
      <c r="N6263" s="46"/>
      <c r="O6263" s="46"/>
      <c r="P6263" s="83" t="s">
        <v>4990</v>
      </c>
      <c r="Q6263" s="84">
        <v>3</v>
      </c>
      <c r="R6263" s="84">
        <v>1</v>
      </c>
      <c r="S6263" s="84">
        <v>8</v>
      </c>
      <c r="T6263" s="84" t="s">
        <v>32</v>
      </c>
      <c r="U6263" s="84">
        <v>11002</v>
      </c>
      <c r="V6263" s="84">
        <v>11002</v>
      </c>
      <c r="W6263" s="84" t="s">
        <v>4984</v>
      </c>
      <c r="X6263" s="84" t="s">
        <v>5033</v>
      </c>
      <c r="Y6263" s="84" t="s">
        <v>4993</v>
      </c>
      <c r="Z6263" s="84" t="s">
        <v>4993</v>
      </c>
      <c r="AA6263" s="84" t="s">
        <v>5033</v>
      </c>
      <c r="AB6263" s="84" t="s">
        <v>12941</v>
      </c>
      <c r="AC6263" s="84" t="s">
        <v>5006</v>
      </c>
      <c r="AD6263" s="29"/>
      <c r="AE6263" s="20" t="str">
        <f>VLOOKUP(E6263,'FILIAIS PETZ'!A:Q,17,0)</f>
        <v>SP7</v>
      </c>
      <c r="AF6263" s="20" t="str">
        <f>VLOOKUP(E6263,'FILIAIS PETZ'!A:Q,3,0)</f>
        <v>FELICIO</v>
      </c>
      <c r="AG6263" s="20" t="str">
        <f>VLOOKUP(E6263,'FILIAIS PETZ'!A:Q,2,0)</f>
        <v>R3</v>
      </c>
      <c r="AH6263" s="75">
        <v>3207.54</v>
      </c>
      <c r="AI6263" s="16" t="s">
        <v>13661</v>
      </c>
      <c r="AJ6263" s="43">
        <f>VLOOKUP(E6263,'FILIAIS PETZ'!$A$2:$K$2000,11,0)</f>
        <v>18328118015726</v>
      </c>
      <c r="AK6263" s="44">
        <f t="shared" si="397"/>
        <v>18328118015726</v>
      </c>
    </row>
    <row r="6264" spans="1:37" s="14" customFormat="1" ht="15" customHeight="1" thickBot="1" x14ac:dyDescent="0.25">
      <c r="A6264" s="9"/>
      <c r="B6264" s="18">
        <f>VLOOKUP(C6264,FORNECEDORES!D:E,2,0)</f>
        <v>7321</v>
      </c>
      <c r="C6264" s="19" t="str">
        <f>VLOOKUP(D6264,FORNECEDORES!A:D,4,0)</f>
        <v>00.830.498/0001-10</v>
      </c>
      <c r="D6264" s="13" t="s">
        <v>7448</v>
      </c>
      <c r="E6264" s="20" t="str">
        <f t="shared" si="396"/>
        <v>04 0248</v>
      </c>
      <c r="F6264" s="28" t="s">
        <v>5848</v>
      </c>
      <c r="G6264" s="21" t="str">
        <f>VLOOKUP(E6264,'FILIAIS PETZ'!A:E,5,0)</f>
        <v>PETZ DIVINÓPOLIS</v>
      </c>
      <c r="H6264" s="20" t="str">
        <f>VLOOKUP(E6264,'FILIAIS PETZ'!A:D,4,0)</f>
        <v>DVNP-MG</v>
      </c>
      <c r="I6264" s="46">
        <v>45575</v>
      </c>
      <c r="J6264" s="9">
        <v>1008255</v>
      </c>
      <c r="K6264" s="9"/>
      <c r="L6264" s="29"/>
      <c r="M6264" s="46"/>
      <c r="N6264" s="46"/>
      <c r="O6264" s="46"/>
      <c r="P6264" s="83" t="s">
        <v>4990</v>
      </c>
      <c r="Q6264" s="84">
        <v>3</v>
      </c>
      <c r="R6264" s="84">
        <v>1</v>
      </c>
      <c r="S6264" s="84">
        <v>8</v>
      </c>
      <c r="T6264" s="84" t="s">
        <v>32</v>
      </c>
      <c r="U6264" s="84">
        <v>11002</v>
      </c>
      <c r="V6264" s="84">
        <v>11002</v>
      </c>
      <c r="W6264" s="84" t="s">
        <v>4984</v>
      </c>
      <c r="X6264" s="84" t="s">
        <v>4985</v>
      </c>
      <c r="Y6264" s="84" t="s">
        <v>4980</v>
      </c>
      <c r="Z6264" s="84" t="s">
        <v>4980</v>
      </c>
      <c r="AA6264" s="84" t="s">
        <v>4989</v>
      </c>
      <c r="AB6264" s="84" t="s">
        <v>5005</v>
      </c>
      <c r="AC6264" s="84" t="s">
        <v>5006</v>
      </c>
      <c r="AD6264" s="29"/>
      <c r="AE6264" s="20" t="str">
        <f>VLOOKUP(E6264,'FILIAIS PETZ'!A:Q,17,0)</f>
        <v>MG-2</v>
      </c>
      <c r="AF6264" s="20" t="str">
        <f>VLOOKUP(E6264,'FILIAIS PETZ'!A:Q,3,0)</f>
        <v>FELICIO</v>
      </c>
      <c r="AG6264" s="20" t="str">
        <f>VLOOKUP(E6264,'FILIAIS PETZ'!A:Q,2,0)</f>
        <v>R3</v>
      </c>
      <c r="AH6264" s="75">
        <v>1517.5</v>
      </c>
      <c r="AI6264" s="16" t="s">
        <v>13655</v>
      </c>
      <c r="AJ6264" s="43" t="str">
        <f>VLOOKUP(E6264,'FILIAIS PETZ'!$A$2:$K$2000,11,0)</f>
        <v>18.328.118/0246-36</v>
      </c>
      <c r="AK6264" s="44" t="str">
        <f t="shared" si="397"/>
        <v>18.328.118/0246-36</v>
      </c>
    </row>
    <row r="6265" spans="1:37" s="14" customFormat="1" ht="15" customHeight="1" thickBot="1" x14ac:dyDescent="0.25">
      <c r="A6265" s="9"/>
      <c r="B6265" s="18">
        <f>VLOOKUP(C6265,FORNECEDORES!D:E,2,0)</f>
        <v>320544</v>
      </c>
      <c r="C6265" s="19" t="str">
        <f>VLOOKUP(D6265,FORNECEDORES!A:D,4,0)</f>
        <v>07.128.443/0001-01</v>
      </c>
      <c r="D6265" s="13" t="s">
        <v>4466</v>
      </c>
      <c r="E6265" s="20" t="str">
        <f t="shared" si="396"/>
        <v>04 0146</v>
      </c>
      <c r="F6265" s="28" t="s">
        <v>4947</v>
      </c>
      <c r="G6265" s="21" t="str">
        <f>VLOOKUP(E6265,'FILIAIS PETZ'!A:E,5,0)</f>
        <v>PETZ DJALMA BATISTA</v>
      </c>
      <c r="H6265" s="20" t="str">
        <f>VLOOKUP(E6265,'FILIAIS PETZ'!A:D,4,0)</f>
        <v>DJBA-AM</v>
      </c>
      <c r="I6265" s="46">
        <v>45576</v>
      </c>
      <c r="J6265" s="9">
        <v>1008215</v>
      </c>
      <c r="K6265" s="9" t="s">
        <v>5858</v>
      </c>
      <c r="L6265" s="29" t="s">
        <v>6477</v>
      </c>
      <c r="M6265" s="46">
        <v>45579</v>
      </c>
      <c r="N6265" s="46">
        <v>45609</v>
      </c>
      <c r="O6265" s="46">
        <v>45587</v>
      </c>
      <c r="P6265" s="83" t="s">
        <v>4982</v>
      </c>
      <c r="Q6265" s="84">
        <v>3</v>
      </c>
      <c r="R6265" s="84">
        <v>1</v>
      </c>
      <c r="S6265" s="84">
        <v>8</v>
      </c>
      <c r="T6265" s="84" t="s">
        <v>32</v>
      </c>
      <c r="U6265" s="84">
        <v>11002</v>
      </c>
      <c r="V6265" s="84">
        <v>11002</v>
      </c>
      <c r="W6265" s="84" t="s">
        <v>5039</v>
      </c>
      <c r="X6265" s="84" t="s">
        <v>4985</v>
      </c>
      <c r="Y6265" s="84" t="s">
        <v>5044</v>
      </c>
      <c r="Z6265" s="84" t="s">
        <v>5044</v>
      </c>
      <c r="AA6265" s="84" t="s">
        <v>4989</v>
      </c>
      <c r="AB6265" s="84" t="s">
        <v>12941</v>
      </c>
      <c r="AC6265" s="84" t="s">
        <v>4988</v>
      </c>
      <c r="AD6265" s="29">
        <v>800000248</v>
      </c>
      <c r="AE6265" s="20" t="str">
        <f>VLOOKUP(E6265,'FILIAIS PETZ'!A:Q,17,0)</f>
        <v>CO-3</v>
      </c>
      <c r="AF6265" s="20" t="str">
        <f>VLOOKUP(E6265,'FILIAIS PETZ'!A:Q,3,0)</f>
        <v>FELICIO</v>
      </c>
      <c r="AG6265" s="20" t="str">
        <f>VLOOKUP(E6265,'FILIAIS PETZ'!A:Q,2,0)</f>
        <v>R3</v>
      </c>
      <c r="AH6265" s="75">
        <v>4800</v>
      </c>
      <c r="AI6265" s="16" t="s">
        <v>13662</v>
      </c>
      <c r="AJ6265" s="43">
        <f>VLOOKUP(E6265,'FILIAIS PETZ'!$A$2:$K$2000,11,0)</f>
        <v>18328118013782</v>
      </c>
      <c r="AK6265" s="44">
        <f t="shared" si="397"/>
        <v>18328118013782</v>
      </c>
    </row>
    <row r="6266" spans="1:37" s="14" customFormat="1" ht="15" customHeight="1" thickBot="1" x14ac:dyDescent="0.25">
      <c r="A6266" s="9"/>
      <c r="B6266" s="18">
        <f>VLOOKUP(C6266,FORNECEDORES!D:E,2,0)</f>
        <v>791274</v>
      </c>
      <c r="C6266" s="19" t="str">
        <f>VLOOKUP(D6266,FORNECEDORES!A:D,4,0)</f>
        <v>40.140.726/0001-44</v>
      </c>
      <c r="D6266" s="13" t="s">
        <v>8151</v>
      </c>
      <c r="E6266" s="20" t="str">
        <f t="shared" si="396"/>
        <v>04 0073</v>
      </c>
      <c r="F6266" s="28" t="s">
        <v>4953</v>
      </c>
      <c r="G6266" s="21" t="str">
        <f>VLOOKUP(E6266,'FILIAIS PETZ'!A:E,5,0)</f>
        <v>PETZ CAMPO GRANDE</v>
      </c>
      <c r="H6266" s="20" t="str">
        <f>VLOOKUP(E6266,'FILIAIS PETZ'!A:D,4,0)</f>
        <v>CGDE-MS</v>
      </c>
      <c r="I6266" s="46">
        <v>45576</v>
      </c>
      <c r="J6266" s="9">
        <v>1008248</v>
      </c>
      <c r="K6266" s="9"/>
      <c r="L6266" s="29"/>
      <c r="M6266" s="46"/>
      <c r="N6266" s="46"/>
      <c r="O6266" s="46"/>
      <c r="P6266" s="83" t="s">
        <v>4990</v>
      </c>
      <c r="Q6266" s="84">
        <v>3</v>
      </c>
      <c r="R6266" s="84">
        <v>1</v>
      </c>
      <c r="S6266" s="84">
        <v>8</v>
      </c>
      <c r="T6266" s="84" t="s">
        <v>32</v>
      </c>
      <c r="U6266" s="84">
        <v>11002</v>
      </c>
      <c r="V6266" s="84">
        <v>11002</v>
      </c>
      <c r="W6266" s="84" t="s">
        <v>5039</v>
      </c>
      <c r="X6266" s="84" t="s">
        <v>5016</v>
      </c>
      <c r="Y6266" s="84" t="s">
        <v>4993</v>
      </c>
      <c r="Z6266" s="84" t="s">
        <v>4993</v>
      </c>
      <c r="AA6266" s="84" t="s">
        <v>5040</v>
      </c>
      <c r="AB6266" s="84" t="s">
        <v>12941</v>
      </c>
      <c r="AC6266" s="84" t="s">
        <v>5006</v>
      </c>
      <c r="AD6266" s="29"/>
      <c r="AE6266" s="20" t="str">
        <f>VLOOKUP(E6266,'FILIAIS PETZ'!A:Q,17,0)</f>
        <v>CO-1</v>
      </c>
      <c r="AF6266" s="20" t="str">
        <f>VLOOKUP(E6266,'FILIAIS PETZ'!A:Q,3,0)</f>
        <v>FELICIO</v>
      </c>
      <c r="AG6266" s="20" t="str">
        <f>VLOOKUP(E6266,'FILIAIS PETZ'!A:Q,2,0)</f>
        <v>R3</v>
      </c>
      <c r="AH6266" s="75">
        <v>1252.76</v>
      </c>
      <c r="AI6266" s="16" t="s">
        <v>13663</v>
      </c>
      <c r="AJ6266" s="43">
        <f>VLOOKUP(E6266,'FILIAIS PETZ'!$A$2:$K$2000,11,0)</f>
        <v>18328118007383</v>
      </c>
      <c r="AK6266" s="44">
        <f t="shared" si="397"/>
        <v>18328118007383</v>
      </c>
    </row>
    <row r="6267" spans="1:37" s="14" customFormat="1" ht="15" customHeight="1" thickBot="1" x14ac:dyDescent="0.25">
      <c r="A6267" s="9"/>
      <c r="B6267" s="18">
        <f>VLOOKUP(C6267,FORNECEDORES!D:E,2,0)</f>
        <v>7335</v>
      </c>
      <c r="C6267" s="19" t="str">
        <f>VLOOKUP(D6267,FORNECEDORES!A:D,4,0)</f>
        <v>02.688.196/0001-84</v>
      </c>
      <c r="D6267" s="13" t="s">
        <v>1369</v>
      </c>
      <c r="E6267" s="20" t="str">
        <f t="shared" si="396"/>
        <v>04 0044</v>
      </c>
      <c r="F6267" s="28" t="s">
        <v>8974</v>
      </c>
      <c r="G6267" s="21" t="str">
        <f>VLOOKUP(E6267,'FILIAIS PETZ'!A:E,5,0)</f>
        <v>PETZ SANTO ANDRE</v>
      </c>
      <c r="H6267" s="20" t="str">
        <f>VLOOKUP(E6267,'FILIAIS PETZ'!A:D,4,0)</f>
        <v>STAD-SP</v>
      </c>
      <c r="I6267" s="46">
        <v>45576</v>
      </c>
      <c r="J6267" s="9">
        <v>1008269</v>
      </c>
      <c r="K6267" s="9"/>
      <c r="L6267" s="29"/>
      <c r="M6267" s="46"/>
      <c r="N6267" s="46"/>
      <c r="O6267" s="46"/>
      <c r="P6267" s="83" t="s">
        <v>4990</v>
      </c>
      <c r="Q6267" s="84">
        <v>3</v>
      </c>
      <c r="R6267" s="84">
        <v>1</v>
      </c>
      <c r="S6267" s="84">
        <v>8</v>
      </c>
      <c r="T6267" s="84" t="s">
        <v>32</v>
      </c>
      <c r="U6267" s="84">
        <v>11002</v>
      </c>
      <c r="V6267" s="84">
        <v>11002</v>
      </c>
      <c r="W6267" s="84" t="s">
        <v>5039</v>
      </c>
      <c r="X6267" s="84" t="s">
        <v>4985</v>
      </c>
      <c r="Y6267" s="84" t="s">
        <v>4993</v>
      </c>
      <c r="Z6267" s="84" t="s">
        <v>8408</v>
      </c>
      <c r="AA6267" s="84" t="s">
        <v>4989</v>
      </c>
      <c r="AB6267" s="84" t="s">
        <v>12941</v>
      </c>
      <c r="AC6267" s="84" t="s">
        <v>4988</v>
      </c>
      <c r="AD6267" s="29"/>
      <c r="AE6267" s="20" t="str">
        <f>VLOOKUP(E6267,'FILIAIS PETZ'!A:Q,17,0)</f>
        <v>SP3</v>
      </c>
      <c r="AF6267" s="20" t="str">
        <f>VLOOKUP(E6267,'FILIAIS PETZ'!A:Q,3,0)</f>
        <v>FELICIO</v>
      </c>
      <c r="AG6267" s="20" t="str">
        <f>VLOOKUP(E6267,'FILIAIS PETZ'!A:Q,2,0)</f>
        <v>R3</v>
      </c>
      <c r="AH6267" s="75">
        <v>1697.5</v>
      </c>
      <c r="AI6267" s="16" t="s">
        <v>13664</v>
      </c>
      <c r="AJ6267" s="43">
        <f>VLOOKUP(E6267,'FILIAIS PETZ'!$A$2:$K$2000,11,0)</f>
        <v>18328118004600</v>
      </c>
      <c r="AK6267" s="44">
        <f t="shared" si="397"/>
        <v>18328118004600</v>
      </c>
    </row>
    <row r="6268" spans="1:37" s="14" customFormat="1" ht="15" customHeight="1" thickBot="1" x14ac:dyDescent="0.25">
      <c r="A6268" s="9"/>
      <c r="B6268" s="18">
        <f>VLOOKUP(C6268,FORNECEDORES!D:E,2,0)</f>
        <v>39969</v>
      </c>
      <c r="C6268" s="19" t="str">
        <f>VLOOKUP(D6268,FORNECEDORES!A:D,4,0)</f>
        <v>23.457.797/0001-56</v>
      </c>
      <c r="D6268" s="13" t="s">
        <v>2466</v>
      </c>
      <c r="E6268" s="20" t="str">
        <f t="shared" si="396"/>
        <v>04 0044</v>
      </c>
      <c r="F6268" s="28" t="s">
        <v>8974</v>
      </c>
      <c r="G6268" s="21" t="str">
        <f>VLOOKUP(E6268,'FILIAIS PETZ'!A:E,5,0)</f>
        <v>PETZ SANTO ANDRE</v>
      </c>
      <c r="H6268" s="20" t="str">
        <f>VLOOKUP(E6268,'FILIAIS PETZ'!A:D,4,0)</f>
        <v>STAD-SP</v>
      </c>
      <c r="I6268" s="46">
        <v>45576</v>
      </c>
      <c r="J6268" s="9">
        <v>1008288</v>
      </c>
      <c r="K6268" s="9" t="s">
        <v>5858</v>
      </c>
      <c r="L6268" s="29" t="s">
        <v>12535</v>
      </c>
      <c r="M6268" s="46">
        <v>45580</v>
      </c>
      <c r="N6268" s="46">
        <v>45609</v>
      </c>
      <c r="O6268" s="46">
        <v>45587</v>
      </c>
      <c r="P6268" s="83" t="s">
        <v>4990</v>
      </c>
      <c r="Q6268" s="84">
        <v>3</v>
      </c>
      <c r="R6268" s="84">
        <v>1</v>
      </c>
      <c r="S6268" s="84">
        <v>8</v>
      </c>
      <c r="T6268" s="84" t="s">
        <v>32</v>
      </c>
      <c r="U6268" s="84">
        <v>11002</v>
      </c>
      <c r="V6268" s="84">
        <v>11002</v>
      </c>
      <c r="W6268" s="84" t="s">
        <v>5019</v>
      </c>
      <c r="X6268" s="84" t="s">
        <v>4985</v>
      </c>
      <c r="Y6268" s="84" t="s">
        <v>4993</v>
      </c>
      <c r="Z6268" s="84" t="s">
        <v>4993</v>
      </c>
      <c r="AA6268" s="84" t="s">
        <v>4989</v>
      </c>
      <c r="AB6268" s="84" t="s">
        <v>12941</v>
      </c>
      <c r="AC6268" s="84" t="s">
        <v>5006</v>
      </c>
      <c r="AD6268" s="29"/>
      <c r="AE6268" s="20" t="str">
        <f>VLOOKUP(E6268,'FILIAIS PETZ'!A:Q,17,0)</f>
        <v>SP3</v>
      </c>
      <c r="AF6268" s="20" t="str">
        <f>VLOOKUP(E6268,'FILIAIS PETZ'!A:Q,3,0)</f>
        <v>FELICIO</v>
      </c>
      <c r="AG6268" s="20" t="str">
        <f>VLOOKUP(E6268,'FILIAIS PETZ'!A:Q,2,0)</f>
        <v>R3</v>
      </c>
      <c r="AH6268" s="75">
        <v>430</v>
      </c>
      <c r="AI6268" s="16" t="s">
        <v>13665</v>
      </c>
      <c r="AJ6268" s="43">
        <f>VLOOKUP(E6268,'FILIAIS PETZ'!$A$2:$K$2000,11,0)</f>
        <v>18328118004600</v>
      </c>
      <c r="AK6268" s="44">
        <f t="shared" si="397"/>
        <v>18328118004600</v>
      </c>
    </row>
    <row r="6269" spans="1:37" s="14" customFormat="1" ht="15" customHeight="1" thickBot="1" x14ac:dyDescent="0.25">
      <c r="A6269" s="9"/>
      <c r="B6269" s="18">
        <f>VLOOKUP(C6269,FORNECEDORES!D:E,2,0)</f>
        <v>39969</v>
      </c>
      <c r="C6269" s="19" t="str">
        <f>VLOOKUP(D6269,FORNECEDORES!A:D,4,0)</f>
        <v>23.457.797/0001-56</v>
      </c>
      <c r="D6269" s="13" t="s">
        <v>2466</v>
      </c>
      <c r="E6269" s="20" t="str">
        <f t="shared" si="396"/>
        <v>04 0135</v>
      </c>
      <c r="F6269" s="28" t="s">
        <v>8712</v>
      </c>
      <c r="G6269" s="21" t="str">
        <f>VLOOKUP(E6269,'FILIAIS PETZ'!A:E,5,0)</f>
        <v>PETZ CARREFOUR ANCHIETA</v>
      </c>
      <c r="H6269" s="20" t="str">
        <f>VLOOKUP(E6269,'FILIAIS PETZ'!A:D,4,0)</f>
        <v>ANCH-SP</v>
      </c>
      <c r="I6269" s="46">
        <v>45576</v>
      </c>
      <c r="J6269" s="9">
        <v>1008291</v>
      </c>
      <c r="K6269" s="9" t="s">
        <v>5858</v>
      </c>
      <c r="L6269" s="29" t="s">
        <v>12617</v>
      </c>
      <c r="M6269" s="46">
        <v>45580</v>
      </c>
      <c r="N6269" s="46">
        <v>45609</v>
      </c>
      <c r="O6269" s="46">
        <v>45587</v>
      </c>
      <c r="P6269" s="83" t="s">
        <v>4990</v>
      </c>
      <c r="Q6269" s="84">
        <v>3</v>
      </c>
      <c r="R6269" s="84">
        <v>1</v>
      </c>
      <c r="S6269" s="84">
        <v>8</v>
      </c>
      <c r="T6269" s="84" t="s">
        <v>32</v>
      </c>
      <c r="U6269" s="84">
        <v>11002</v>
      </c>
      <c r="V6269" s="84">
        <v>11002</v>
      </c>
      <c r="W6269" s="84" t="s">
        <v>5019</v>
      </c>
      <c r="X6269" s="84" t="s">
        <v>4985</v>
      </c>
      <c r="Y6269" s="84" t="s">
        <v>4993</v>
      </c>
      <c r="Z6269" s="84" t="s">
        <v>4993</v>
      </c>
      <c r="AA6269" s="84" t="s">
        <v>12031</v>
      </c>
      <c r="AB6269" s="84" t="s">
        <v>12941</v>
      </c>
      <c r="AC6269" s="84" t="s">
        <v>5006</v>
      </c>
      <c r="AD6269" s="29"/>
      <c r="AE6269" s="20" t="str">
        <f>VLOOKUP(E6269,'FILIAIS PETZ'!A:Q,17,0)</f>
        <v>SP3</v>
      </c>
      <c r="AF6269" s="20" t="str">
        <f>VLOOKUP(E6269,'FILIAIS PETZ'!A:Q,3,0)</f>
        <v>FELICIO</v>
      </c>
      <c r="AG6269" s="20" t="str">
        <f>VLOOKUP(E6269,'FILIAIS PETZ'!A:Q,2,0)</f>
        <v>R3</v>
      </c>
      <c r="AH6269" s="75">
        <v>1330</v>
      </c>
      <c r="AI6269" s="16" t="s">
        <v>13666</v>
      </c>
      <c r="AJ6269" s="43">
        <f>VLOOKUP(E6269,'FILIAIS PETZ'!$A$2:$K$2000,11,0)</f>
        <v>18328118012549</v>
      </c>
      <c r="AK6269" s="44">
        <f t="shared" si="397"/>
        <v>18328118012549</v>
      </c>
    </row>
    <row r="6270" spans="1:37" s="14" customFormat="1" ht="15" customHeight="1" thickBot="1" x14ac:dyDescent="0.25">
      <c r="A6270" s="9"/>
      <c r="B6270" s="18">
        <f>VLOOKUP(C6270,FORNECEDORES!D:E,2,0)</f>
        <v>39969</v>
      </c>
      <c r="C6270" s="19" t="str">
        <f>VLOOKUP(D6270,FORNECEDORES!A:D,4,0)</f>
        <v>23.457.797/0001-56</v>
      </c>
      <c r="D6270" s="13" t="s">
        <v>2466</v>
      </c>
      <c r="E6270" s="20" t="str">
        <f t="shared" si="396"/>
        <v>04 0069</v>
      </c>
      <c r="F6270" s="28" t="s">
        <v>8968</v>
      </c>
      <c r="G6270" s="21" t="str">
        <f>VLOOKUP(E6270,'FILIAIS PETZ'!A:E,5,0)</f>
        <v>PETZ GIOVANNI PIRELLI</v>
      </c>
      <c r="H6270" s="20" t="str">
        <f>VLOOKUP(E6270,'FILIAIS PETZ'!A:D,4,0)</f>
        <v>GPIR-SP</v>
      </c>
      <c r="I6270" s="46">
        <v>45576</v>
      </c>
      <c r="J6270" s="9">
        <v>1008335</v>
      </c>
      <c r="K6270" s="9" t="s">
        <v>5858</v>
      </c>
      <c r="L6270" s="29" t="s">
        <v>13876</v>
      </c>
      <c r="M6270" s="46">
        <v>45580</v>
      </c>
      <c r="N6270" s="46">
        <v>45609</v>
      </c>
      <c r="O6270" s="46">
        <v>45587</v>
      </c>
      <c r="P6270" s="83" t="s">
        <v>4990</v>
      </c>
      <c r="Q6270" s="84">
        <v>3</v>
      </c>
      <c r="R6270" s="84">
        <v>1</v>
      </c>
      <c r="S6270" s="84">
        <v>8</v>
      </c>
      <c r="T6270" s="84" t="s">
        <v>32</v>
      </c>
      <c r="U6270" s="84">
        <v>11002</v>
      </c>
      <c r="V6270" s="84">
        <v>11002</v>
      </c>
      <c r="W6270" s="84" t="s">
        <v>4984</v>
      </c>
      <c r="X6270" s="84" t="s">
        <v>4985</v>
      </c>
      <c r="Y6270" s="84" t="s">
        <v>4993</v>
      </c>
      <c r="Z6270" s="84" t="s">
        <v>5044</v>
      </c>
      <c r="AA6270" s="84" t="s">
        <v>5022</v>
      </c>
      <c r="AB6270" s="84" t="s">
        <v>12941</v>
      </c>
      <c r="AC6270" s="84" t="s">
        <v>5006</v>
      </c>
      <c r="AD6270" s="29"/>
      <c r="AE6270" s="20" t="str">
        <f>VLOOKUP(E6270,'FILIAIS PETZ'!A:Q,17,0)</f>
        <v>SP3</v>
      </c>
      <c r="AF6270" s="20" t="str">
        <f>VLOOKUP(E6270,'FILIAIS PETZ'!A:Q,3,0)</f>
        <v>FELICIO</v>
      </c>
      <c r="AG6270" s="20" t="str">
        <f>VLOOKUP(E6270,'FILIAIS PETZ'!A:Q,2,0)</f>
        <v>R3</v>
      </c>
      <c r="AH6270" s="75">
        <v>1480</v>
      </c>
      <c r="AI6270" s="16" t="s">
        <v>13667</v>
      </c>
      <c r="AJ6270" s="43">
        <f>VLOOKUP(E6270,'FILIAIS PETZ'!$A$2:$K$2000,11,0)</f>
        <v>18328118006905</v>
      </c>
      <c r="AK6270" s="44">
        <f t="shared" si="397"/>
        <v>18328118006905</v>
      </c>
    </row>
    <row r="6271" spans="1:37" s="14" customFormat="1" ht="15" customHeight="1" thickBot="1" x14ac:dyDescent="0.25">
      <c r="A6271" s="9"/>
      <c r="B6271" s="18">
        <f>VLOOKUP(C6271,FORNECEDORES!D:E,2,0)</f>
        <v>9057</v>
      </c>
      <c r="C6271" s="19" t="str">
        <f>VLOOKUP(D6271,FORNECEDORES!A:D,4,0)</f>
        <v>19.357.006/0001-49</v>
      </c>
      <c r="D6271" s="13" t="s">
        <v>2290</v>
      </c>
      <c r="E6271" s="20" t="str">
        <f t="shared" si="396"/>
        <v>04 0248</v>
      </c>
      <c r="F6271" s="28" t="s">
        <v>5848</v>
      </c>
      <c r="G6271" s="21" t="str">
        <f>VLOOKUP(E6271,'FILIAIS PETZ'!A:E,5,0)</f>
        <v>PETZ DIVINÓPOLIS</v>
      </c>
      <c r="H6271" s="20" t="str">
        <f>VLOOKUP(E6271,'FILIAIS PETZ'!A:D,4,0)</f>
        <v>DVNP-MG</v>
      </c>
      <c r="I6271" s="46">
        <v>45579</v>
      </c>
      <c r="J6271" s="9">
        <v>1010577</v>
      </c>
      <c r="K6271" s="9"/>
      <c r="L6271" s="29"/>
      <c r="M6271" s="46"/>
      <c r="N6271" s="46"/>
      <c r="O6271" s="46"/>
      <c r="P6271" s="83" t="s">
        <v>4990</v>
      </c>
      <c r="Q6271" s="84">
        <v>3</v>
      </c>
      <c r="R6271" s="84">
        <v>1</v>
      </c>
      <c r="S6271" s="84">
        <v>8</v>
      </c>
      <c r="T6271" s="84" t="s">
        <v>32</v>
      </c>
      <c r="U6271" s="84">
        <v>11002</v>
      </c>
      <c r="V6271" s="84">
        <v>11002</v>
      </c>
      <c r="W6271" s="84" t="s">
        <v>5019</v>
      </c>
      <c r="X6271" s="84" t="s">
        <v>4985</v>
      </c>
      <c r="Y6271" s="84" t="s">
        <v>4980</v>
      </c>
      <c r="Z6271" s="84" t="s">
        <v>4980</v>
      </c>
      <c r="AA6271" s="84" t="s">
        <v>4989</v>
      </c>
      <c r="AB6271" s="84" t="s">
        <v>5007</v>
      </c>
      <c r="AC6271" s="84" t="s">
        <v>12552</v>
      </c>
      <c r="AD6271" s="29"/>
      <c r="AE6271" s="20" t="str">
        <f>VLOOKUP(E6271,'FILIAIS PETZ'!A:Q,17,0)</f>
        <v>MG-2</v>
      </c>
      <c r="AF6271" s="20" t="str">
        <f>VLOOKUP(E6271,'FILIAIS PETZ'!A:Q,3,0)</f>
        <v>FELICIO</v>
      </c>
      <c r="AG6271" s="20" t="str">
        <f>VLOOKUP(E6271,'FILIAIS PETZ'!A:Q,2,0)</f>
        <v>R3</v>
      </c>
      <c r="AH6271" s="75">
        <v>1400</v>
      </c>
      <c r="AI6271" s="16" t="s">
        <v>13678</v>
      </c>
      <c r="AJ6271" s="43" t="str">
        <f>VLOOKUP(E6271,'FILIAIS PETZ'!$A$2:$K$2000,11,0)</f>
        <v>18.328.118/0246-36</v>
      </c>
      <c r="AK6271" s="44" t="str">
        <f t="shared" si="397"/>
        <v>18.328.118/0246-36</v>
      </c>
    </row>
    <row r="6272" spans="1:37" s="14" customFormat="1" ht="15" customHeight="1" thickBot="1" x14ac:dyDescent="0.25">
      <c r="A6272" s="9"/>
      <c r="B6272" s="18">
        <f>VLOOKUP(C6272,FORNECEDORES!D:E,2,0)</f>
        <v>14456</v>
      </c>
      <c r="C6272" s="19" t="str">
        <f>VLOOKUP(D6272,FORNECEDORES!A:D,4,0)</f>
        <v>29.274.777/0001-26</v>
      </c>
      <c r="D6272" s="13" t="s">
        <v>2689</v>
      </c>
      <c r="E6272" s="20" t="str">
        <f t="shared" si="396"/>
        <v>04 0165</v>
      </c>
      <c r="F6272" s="28" t="s">
        <v>4935</v>
      </c>
      <c r="G6272" s="21" t="str">
        <f>VLOOKUP(E6272,'FILIAIS PETZ'!A:E,5,0)</f>
        <v>PETZ CARAPICUIBA</v>
      </c>
      <c r="H6272" s="20" t="str">
        <f>VLOOKUP(E6272,'FILIAIS PETZ'!A:D,4,0)</f>
        <v>CPIC-SP</v>
      </c>
      <c r="I6272" s="46">
        <v>45579</v>
      </c>
      <c r="J6272" s="9">
        <v>1010579</v>
      </c>
      <c r="K6272" s="9"/>
      <c r="L6272" s="29"/>
      <c r="M6272" s="46"/>
      <c r="N6272" s="46"/>
      <c r="O6272" s="46"/>
      <c r="P6272" s="83" t="s">
        <v>4990</v>
      </c>
      <c r="Q6272" s="84">
        <v>3</v>
      </c>
      <c r="R6272" s="84">
        <v>1</v>
      </c>
      <c r="S6272" s="84">
        <v>8</v>
      </c>
      <c r="T6272" s="84" t="s">
        <v>32</v>
      </c>
      <c r="U6272" s="84">
        <v>11002</v>
      </c>
      <c r="V6272" s="84">
        <v>11002</v>
      </c>
      <c r="W6272" s="84" t="s">
        <v>4984</v>
      </c>
      <c r="X6272" s="84" t="s">
        <v>4985</v>
      </c>
      <c r="Y6272" s="84" t="s">
        <v>4993</v>
      </c>
      <c r="Z6272" s="84" t="s">
        <v>4993</v>
      </c>
      <c r="AA6272" s="84" t="s">
        <v>4989</v>
      </c>
      <c r="AB6272" s="84" t="s">
        <v>12941</v>
      </c>
      <c r="AC6272" s="84" t="s">
        <v>5006</v>
      </c>
      <c r="AD6272" s="29"/>
      <c r="AE6272" s="20" t="str">
        <f>VLOOKUP(E6272,'FILIAIS PETZ'!A:Q,17,0)</f>
        <v>SP7</v>
      </c>
      <c r="AF6272" s="20" t="str">
        <f>VLOOKUP(E6272,'FILIAIS PETZ'!A:Q,3,0)</f>
        <v>FELICIO</v>
      </c>
      <c r="AG6272" s="20" t="str">
        <f>VLOOKUP(E6272,'FILIAIS PETZ'!A:Q,2,0)</f>
        <v>R3</v>
      </c>
      <c r="AH6272" s="75">
        <v>890</v>
      </c>
      <c r="AI6272" s="16" t="s">
        <v>13679</v>
      </c>
      <c r="AJ6272" s="43">
        <f>VLOOKUP(E6272,'FILIAIS PETZ'!$A$2:$K$2000,11,0)</f>
        <v>18328118015726</v>
      </c>
      <c r="AK6272" s="44">
        <f t="shared" si="397"/>
        <v>18328118015726</v>
      </c>
    </row>
    <row r="6273" spans="1:37" s="14" customFormat="1" ht="15" customHeight="1" thickBot="1" x14ac:dyDescent="0.25">
      <c r="A6273" s="9"/>
      <c r="B6273" s="18">
        <f>VLOOKUP(C6273,FORNECEDORES!D:E,2,0)</f>
        <v>14456</v>
      </c>
      <c r="C6273" s="19" t="str">
        <f>VLOOKUP(D6273,FORNECEDORES!A:D,4,0)</f>
        <v>29.274.777/0001-26</v>
      </c>
      <c r="D6273" s="13" t="s">
        <v>2689</v>
      </c>
      <c r="E6273" s="20" t="str">
        <f t="shared" si="396"/>
        <v>04 0221</v>
      </c>
      <c r="F6273" s="28" t="s">
        <v>8980</v>
      </c>
      <c r="G6273" s="21" t="str">
        <f>VLOOKUP(E6273,'FILIAIS PETZ'!A:E,5,0)</f>
        <v>PETZ GASTAO VIDIGAL</v>
      </c>
      <c r="H6273" s="20" t="str">
        <f>VLOOKUP(E6273,'FILIAIS PETZ'!A:D,4,0)</f>
        <v>GVDL-SP</v>
      </c>
      <c r="I6273" s="46">
        <v>45579</v>
      </c>
      <c r="J6273" s="9">
        <v>1010582</v>
      </c>
      <c r="K6273" s="9"/>
      <c r="L6273" s="29"/>
      <c r="M6273" s="46"/>
      <c r="N6273" s="46"/>
      <c r="O6273" s="46"/>
      <c r="P6273" s="83" t="s">
        <v>4990</v>
      </c>
      <c r="Q6273" s="84">
        <v>3</v>
      </c>
      <c r="R6273" s="84">
        <v>1</v>
      </c>
      <c r="S6273" s="84">
        <v>8</v>
      </c>
      <c r="T6273" s="84" t="s">
        <v>32</v>
      </c>
      <c r="U6273" s="84">
        <v>11002</v>
      </c>
      <c r="V6273" s="84">
        <v>11002</v>
      </c>
      <c r="W6273" s="84" t="s">
        <v>5039</v>
      </c>
      <c r="X6273" s="84" t="s">
        <v>4985</v>
      </c>
      <c r="Y6273" s="84" t="s">
        <v>4993</v>
      </c>
      <c r="Z6273" s="84" t="s">
        <v>4993</v>
      </c>
      <c r="AA6273" s="84" t="s">
        <v>4989</v>
      </c>
      <c r="AB6273" s="84" t="s">
        <v>12941</v>
      </c>
      <c r="AC6273" s="84" t="s">
        <v>5006</v>
      </c>
      <c r="AD6273" s="29"/>
      <c r="AE6273" s="20" t="str">
        <f>VLOOKUP(E6273,'FILIAIS PETZ'!A:Q,17,0)</f>
        <v>SP7</v>
      </c>
      <c r="AF6273" s="20" t="str">
        <f>VLOOKUP(E6273,'FILIAIS PETZ'!A:Q,3,0)</f>
        <v>FELICIO</v>
      </c>
      <c r="AG6273" s="20" t="str">
        <f>VLOOKUP(E6273,'FILIAIS PETZ'!A:Q,2,0)</f>
        <v>R3</v>
      </c>
      <c r="AH6273" s="75">
        <v>490</v>
      </c>
      <c r="AI6273" s="16" t="s">
        <v>13680</v>
      </c>
      <c r="AJ6273" s="43">
        <f>VLOOKUP(E6273,'FILIAIS PETZ'!$A$2:$K$2000,11,0)</f>
        <v>18328118021025</v>
      </c>
      <c r="AK6273" s="44">
        <f t="shared" si="397"/>
        <v>18328118021025</v>
      </c>
    </row>
    <row r="6274" spans="1:37" s="14" customFormat="1" ht="15" customHeight="1" thickBot="1" x14ac:dyDescent="0.25">
      <c r="A6274" s="9"/>
      <c r="B6274" s="18">
        <f>VLOOKUP(C6274,FORNECEDORES!D:E,2,0)</f>
        <v>14456</v>
      </c>
      <c r="C6274" s="19" t="str">
        <f>VLOOKUP(D6274,FORNECEDORES!A:D,4,0)</f>
        <v>29.274.777/0001-26</v>
      </c>
      <c r="D6274" s="13" t="s">
        <v>2689</v>
      </c>
      <c r="E6274" s="20" t="str">
        <f t="shared" si="396"/>
        <v>04 0024</v>
      </c>
      <c r="F6274" s="28" t="s">
        <v>8626</v>
      </c>
      <c r="G6274" s="21" t="str">
        <f>VLOOKUP(E6274,'FILIAIS PETZ'!A:E,5,0)</f>
        <v>PETZ DIADEMA</v>
      </c>
      <c r="H6274" s="20" t="str">
        <f>VLOOKUP(E6274,'FILIAIS PETZ'!A:D,4,0)</f>
        <v>DDMA-SP</v>
      </c>
      <c r="I6274" s="46">
        <v>45579</v>
      </c>
      <c r="J6274" s="9">
        <v>1010584</v>
      </c>
      <c r="K6274" s="9"/>
      <c r="L6274" s="29"/>
      <c r="M6274" s="46"/>
      <c r="N6274" s="46"/>
      <c r="O6274" s="46"/>
      <c r="P6274" s="83" t="s">
        <v>4990</v>
      </c>
      <c r="Q6274" s="84">
        <v>3</v>
      </c>
      <c r="R6274" s="84">
        <v>1</v>
      </c>
      <c r="S6274" s="84">
        <v>8</v>
      </c>
      <c r="T6274" s="84" t="s">
        <v>32</v>
      </c>
      <c r="U6274" s="84">
        <v>11002</v>
      </c>
      <c r="V6274" s="84">
        <v>11002</v>
      </c>
      <c r="W6274" s="84" t="s">
        <v>8492</v>
      </c>
      <c r="X6274" s="84" t="s">
        <v>4985</v>
      </c>
      <c r="Y6274" s="84" t="s">
        <v>4993</v>
      </c>
      <c r="Z6274" s="84" t="s">
        <v>4993</v>
      </c>
      <c r="AA6274" s="84" t="s">
        <v>4989</v>
      </c>
      <c r="AB6274" s="84" t="s">
        <v>12941</v>
      </c>
      <c r="AC6274" s="84" t="s">
        <v>5006</v>
      </c>
      <c r="AD6274" s="29"/>
      <c r="AE6274" s="20" t="str">
        <f>VLOOKUP(E6274,'FILIAIS PETZ'!A:Q,17,0)</f>
        <v>SP3</v>
      </c>
      <c r="AF6274" s="20" t="str">
        <f>VLOOKUP(E6274,'FILIAIS PETZ'!A:Q,3,0)</f>
        <v>FELICIO</v>
      </c>
      <c r="AG6274" s="20" t="str">
        <f>VLOOKUP(E6274,'FILIAIS PETZ'!A:Q,2,0)</f>
        <v>R3</v>
      </c>
      <c r="AH6274" s="75">
        <v>1690</v>
      </c>
      <c r="AI6274" s="16" t="s">
        <v>13681</v>
      </c>
      <c r="AJ6274" s="43">
        <f>VLOOKUP(E6274,'FILIAIS PETZ'!$A$2:$K$2000,11,0)</f>
        <v>18328118000966</v>
      </c>
      <c r="AK6274" s="44">
        <f t="shared" si="397"/>
        <v>18328118000966</v>
      </c>
    </row>
    <row r="6275" spans="1:37" s="14" customFormat="1" ht="15" customHeight="1" thickBot="1" x14ac:dyDescent="0.25">
      <c r="A6275" s="9"/>
      <c r="B6275" s="18">
        <f>VLOOKUP(C6275,FORNECEDORES!D:E,2,0)</f>
        <v>14233</v>
      </c>
      <c r="C6275" s="19" t="str">
        <f>VLOOKUP(D6275,FORNECEDORES!A:D,4,0)</f>
        <v>24.386.926/0001-25</v>
      </c>
      <c r="D6275" s="13" t="s">
        <v>2517</v>
      </c>
      <c r="E6275" s="20" t="str">
        <f t="shared" si="396"/>
        <v>04 0198</v>
      </c>
      <c r="F6275" s="28" t="s">
        <v>4967</v>
      </c>
      <c r="G6275" s="21" t="str">
        <f>VLOOKUP(E6275,'FILIAIS PETZ'!A:E,5,0)</f>
        <v>PETZ SHOPPING SUL VALPARAISO</v>
      </c>
      <c r="H6275" s="20" t="str">
        <f>VLOOKUP(E6275,'FILIAIS PETZ'!A:D,4,0)</f>
        <v>VALP-GO</v>
      </c>
      <c r="I6275" s="46">
        <v>45579</v>
      </c>
      <c r="J6275" s="9">
        <v>1010586</v>
      </c>
      <c r="K6275" s="9"/>
      <c r="L6275" s="29"/>
      <c r="M6275" s="46"/>
      <c r="N6275" s="46"/>
      <c r="O6275" s="46"/>
      <c r="P6275" s="83" t="s">
        <v>4990</v>
      </c>
      <c r="Q6275" s="84">
        <v>3</v>
      </c>
      <c r="R6275" s="84">
        <v>1</v>
      </c>
      <c r="S6275" s="84">
        <v>8</v>
      </c>
      <c r="T6275" s="84" t="s">
        <v>32</v>
      </c>
      <c r="U6275" s="84">
        <v>11002</v>
      </c>
      <c r="V6275" s="84">
        <v>11002</v>
      </c>
      <c r="W6275" s="84" t="s">
        <v>5039</v>
      </c>
      <c r="X6275" s="84" t="s">
        <v>5016</v>
      </c>
      <c r="Y6275" s="84" t="s">
        <v>4993</v>
      </c>
      <c r="Z6275" s="84" t="s">
        <v>4993</v>
      </c>
      <c r="AA6275" s="84" t="s">
        <v>5040</v>
      </c>
      <c r="AB6275" s="84" t="s">
        <v>12941</v>
      </c>
      <c r="AC6275" s="84" t="s">
        <v>5006</v>
      </c>
      <c r="AD6275" s="29"/>
      <c r="AE6275" s="20" t="str">
        <f>VLOOKUP(E6275,'FILIAIS PETZ'!A:Q,17,0)</f>
        <v>CO-1</v>
      </c>
      <c r="AF6275" s="20" t="str">
        <f>VLOOKUP(E6275,'FILIAIS PETZ'!A:Q,3,0)</f>
        <v>FELICIO</v>
      </c>
      <c r="AG6275" s="20" t="str">
        <f>VLOOKUP(E6275,'FILIAIS PETZ'!A:Q,2,0)</f>
        <v>R3</v>
      </c>
      <c r="AH6275" s="75">
        <v>4500</v>
      </c>
      <c r="AI6275" s="16" t="s">
        <v>13682</v>
      </c>
      <c r="AJ6275" s="43">
        <f>VLOOKUP(E6275,'FILIAIS PETZ'!$A$2:$K$2000,11,0)</f>
        <v>18328118019390</v>
      </c>
      <c r="AK6275" s="44">
        <f t="shared" si="397"/>
        <v>18328118019390</v>
      </c>
    </row>
    <row r="6276" spans="1:37" s="14" customFormat="1" ht="15" customHeight="1" thickBot="1" x14ac:dyDescent="0.25">
      <c r="A6276" s="9"/>
      <c r="B6276" s="18">
        <f>VLOOKUP(C6276,FORNECEDORES!D:E,2,0)</f>
        <v>14233</v>
      </c>
      <c r="C6276" s="19" t="str">
        <f>VLOOKUP(D6276,FORNECEDORES!A:D,4,0)</f>
        <v>24.386.926/0001-25</v>
      </c>
      <c r="D6276" s="13" t="s">
        <v>2517</v>
      </c>
      <c r="E6276" s="20" t="str">
        <f t="shared" si="396"/>
        <v>04 0150</v>
      </c>
      <c r="F6276" s="28" t="s">
        <v>4963</v>
      </c>
      <c r="G6276" s="21" t="str">
        <f>VLOOKUP(E6276,'FILIAIS PETZ'!A:E,5,0)</f>
        <v>PETZ BRASILIA JARDIM BOTANICO</v>
      </c>
      <c r="H6276" s="20" t="str">
        <f>VLOOKUP(E6276,'FILIAIS PETZ'!A:D,4,0)</f>
        <v>BJDB-DF</v>
      </c>
      <c r="I6276" s="46">
        <v>45579</v>
      </c>
      <c r="J6276" s="9">
        <v>1010590</v>
      </c>
      <c r="K6276" s="9"/>
      <c r="L6276" s="29"/>
      <c r="M6276" s="46"/>
      <c r="N6276" s="46"/>
      <c r="O6276" s="46"/>
      <c r="P6276" s="83" t="s">
        <v>4990</v>
      </c>
      <c r="Q6276" s="84">
        <v>3</v>
      </c>
      <c r="R6276" s="84">
        <v>1</v>
      </c>
      <c r="S6276" s="84">
        <v>8</v>
      </c>
      <c r="T6276" s="84" t="s">
        <v>32</v>
      </c>
      <c r="U6276" s="84">
        <v>11002</v>
      </c>
      <c r="V6276" s="84">
        <v>11002</v>
      </c>
      <c r="W6276" s="84" t="s">
        <v>5039</v>
      </c>
      <c r="X6276" s="84" t="s">
        <v>5016</v>
      </c>
      <c r="Y6276" s="84" t="s">
        <v>4993</v>
      </c>
      <c r="Z6276" s="84" t="s">
        <v>4993</v>
      </c>
      <c r="AA6276" s="84" t="s">
        <v>5040</v>
      </c>
      <c r="AB6276" s="84" t="s">
        <v>12941</v>
      </c>
      <c r="AC6276" s="84" t="s">
        <v>5006</v>
      </c>
      <c r="AD6276" s="29"/>
      <c r="AE6276" s="20" t="str">
        <f>VLOOKUP(E6276,'FILIAIS PETZ'!A:Q,17,0)</f>
        <v>CO-1</v>
      </c>
      <c r="AF6276" s="20" t="str">
        <f>VLOOKUP(E6276,'FILIAIS PETZ'!A:Q,3,0)</f>
        <v>FELICIO</v>
      </c>
      <c r="AG6276" s="20" t="str">
        <f>VLOOKUP(E6276,'FILIAIS PETZ'!A:Q,2,0)</f>
        <v>R3</v>
      </c>
      <c r="AH6276" s="75">
        <v>3300</v>
      </c>
      <c r="AI6276" s="16" t="s">
        <v>13683</v>
      </c>
      <c r="AJ6276" s="43">
        <f>VLOOKUP(E6276,'FILIAIS PETZ'!$A$2:$K$2000,11,0)</f>
        <v>18328118014320</v>
      </c>
      <c r="AK6276" s="44">
        <f t="shared" si="397"/>
        <v>18328118014320</v>
      </c>
    </row>
    <row r="6277" spans="1:37" s="14" customFormat="1" ht="15" customHeight="1" thickBot="1" x14ac:dyDescent="0.25">
      <c r="A6277" s="9"/>
      <c r="B6277" s="18">
        <f>VLOOKUP(C6277,FORNECEDORES!D:E,2,0)</f>
        <v>177561</v>
      </c>
      <c r="C6277" s="19" t="str">
        <f>VLOOKUP(D6277,FORNECEDORES!A:D,4,0)</f>
        <v>23.574.499/0001-46</v>
      </c>
      <c r="D6277" s="13" t="s">
        <v>3436</v>
      </c>
      <c r="E6277" s="20" t="str">
        <f t="shared" si="396"/>
        <v>04 0142</v>
      </c>
      <c r="F6277" s="28" t="s">
        <v>4931</v>
      </c>
      <c r="G6277" s="21" t="str">
        <f>VLOOKUP(E6277,'FILIAIS PETZ'!A:E,5,0)</f>
        <v>PETZ MIGUEL SUTIL</v>
      </c>
      <c r="H6277" s="20" t="str">
        <f>VLOOKUP(E6277,'FILIAIS PETZ'!A:D,4,0)</f>
        <v>MGST-MT</v>
      </c>
      <c r="I6277" s="46">
        <v>45579</v>
      </c>
      <c r="J6277" s="9">
        <v>1010594</v>
      </c>
      <c r="K6277" s="9"/>
      <c r="L6277" s="29"/>
      <c r="M6277" s="46"/>
      <c r="N6277" s="46"/>
      <c r="O6277" s="46"/>
      <c r="P6277" s="83" t="s">
        <v>4990</v>
      </c>
      <c r="Q6277" s="84">
        <v>3</v>
      </c>
      <c r="R6277" s="84">
        <v>1</v>
      </c>
      <c r="S6277" s="84">
        <v>8</v>
      </c>
      <c r="T6277" s="84" t="s">
        <v>32</v>
      </c>
      <c r="U6277" s="84">
        <v>11002</v>
      </c>
      <c r="V6277" s="84">
        <v>11002</v>
      </c>
      <c r="W6277" s="84" t="s">
        <v>5039</v>
      </c>
      <c r="X6277" s="84" t="s">
        <v>5016</v>
      </c>
      <c r="Y6277" s="84" t="s">
        <v>4993</v>
      </c>
      <c r="Z6277" s="84" t="s">
        <v>5041</v>
      </c>
      <c r="AA6277" s="84" t="s">
        <v>5040</v>
      </c>
      <c r="AB6277" s="84" t="s">
        <v>12941</v>
      </c>
      <c r="AC6277" s="84" t="s">
        <v>5006</v>
      </c>
      <c r="AD6277" s="29"/>
      <c r="AE6277" s="20" t="str">
        <f>VLOOKUP(E6277,'FILIAIS PETZ'!A:Q,17,0)</f>
        <v>CO-3</v>
      </c>
      <c r="AF6277" s="20" t="str">
        <f>VLOOKUP(E6277,'FILIAIS PETZ'!A:Q,3,0)</f>
        <v>FELICIO</v>
      </c>
      <c r="AG6277" s="20" t="str">
        <f>VLOOKUP(E6277,'FILIAIS PETZ'!A:Q,2,0)</f>
        <v>R3</v>
      </c>
      <c r="AH6277" s="75">
        <v>760</v>
      </c>
      <c r="AI6277" s="16" t="s">
        <v>13684</v>
      </c>
      <c r="AJ6277" s="43">
        <f>VLOOKUP(E6277,'FILIAIS PETZ'!$A$2:$K$2000,11,0)</f>
        <v>18328118013430</v>
      </c>
      <c r="AK6277" s="44">
        <f t="shared" si="397"/>
        <v>18328118013430</v>
      </c>
    </row>
    <row r="6278" spans="1:37" s="14" customFormat="1" ht="15" customHeight="1" thickBot="1" x14ac:dyDescent="0.25">
      <c r="A6278" s="9"/>
      <c r="B6278" s="18">
        <f>VLOOKUP(C6278,FORNECEDORES!D:E,2,0)</f>
        <v>379168</v>
      </c>
      <c r="C6278" s="19" t="str">
        <f>VLOOKUP(D6278,FORNECEDORES!A:D,4,0)</f>
        <v>84.531.557/0001-49</v>
      </c>
      <c r="D6278" s="13" t="s">
        <v>4090</v>
      </c>
      <c r="E6278" s="20" t="str">
        <f t="shared" si="396"/>
        <v>04 0146</v>
      </c>
      <c r="F6278" s="28" t="s">
        <v>4947</v>
      </c>
      <c r="G6278" s="21" t="str">
        <f>VLOOKUP(E6278,'FILIAIS PETZ'!A:E,5,0)</f>
        <v>PETZ DJALMA BATISTA</v>
      </c>
      <c r="H6278" s="20" t="str">
        <f>VLOOKUP(E6278,'FILIAIS PETZ'!A:D,4,0)</f>
        <v>DJBA-AM</v>
      </c>
      <c r="I6278" s="46">
        <v>45579</v>
      </c>
      <c r="J6278" s="9">
        <v>1010600</v>
      </c>
      <c r="K6278" s="9"/>
      <c r="L6278" s="29"/>
      <c r="M6278" s="46"/>
      <c r="N6278" s="46"/>
      <c r="O6278" s="46"/>
      <c r="P6278" s="83" t="s">
        <v>4990</v>
      </c>
      <c r="Q6278" s="84">
        <v>3</v>
      </c>
      <c r="R6278" s="84">
        <v>1</v>
      </c>
      <c r="S6278" s="84">
        <v>8</v>
      </c>
      <c r="T6278" s="84" t="s">
        <v>32</v>
      </c>
      <c r="U6278" s="84">
        <v>11002</v>
      </c>
      <c r="V6278" s="84">
        <v>11002</v>
      </c>
      <c r="W6278" s="84" t="s">
        <v>5024</v>
      </c>
      <c r="X6278" s="84" t="s">
        <v>4985</v>
      </c>
      <c r="Y6278" s="84" t="s">
        <v>4993</v>
      </c>
      <c r="Z6278" s="84" t="s">
        <v>4993</v>
      </c>
      <c r="AA6278" s="84" t="s">
        <v>13677</v>
      </c>
      <c r="AB6278" s="84" t="s">
        <v>12941</v>
      </c>
      <c r="AC6278" s="84" t="s">
        <v>5006</v>
      </c>
      <c r="AD6278" s="29"/>
      <c r="AE6278" s="20" t="str">
        <f>VLOOKUP(E6278,'FILIAIS PETZ'!A:Q,17,0)</f>
        <v>CO-3</v>
      </c>
      <c r="AF6278" s="20" t="str">
        <f>VLOOKUP(E6278,'FILIAIS PETZ'!A:Q,3,0)</f>
        <v>FELICIO</v>
      </c>
      <c r="AG6278" s="20" t="str">
        <f>VLOOKUP(E6278,'FILIAIS PETZ'!A:Q,2,0)</f>
        <v>R3</v>
      </c>
      <c r="AH6278" s="75">
        <v>1420</v>
      </c>
      <c r="AI6278" s="16" t="s">
        <v>13685</v>
      </c>
      <c r="AJ6278" s="43">
        <f>VLOOKUP(E6278,'FILIAIS PETZ'!$A$2:$K$2000,11,0)</f>
        <v>18328118013782</v>
      </c>
      <c r="AK6278" s="44">
        <f t="shared" si="397"/>
        <v>18328118013782</v>
      </c>
    </row>
    <row r="6279" spans="1:37" s="14" customFormat="1" ht="15" customHeight="1" thickBot="1" x14ac:dyDescent="0.25">
      <c r="A6279" s="9"/>
      <c r="B6279" s="18" t="e">
        <f>VLOOKUP(C6279,FORNECEDORES!D:E,2,0)</f>
        <v>#N/A</v>
      </c>
      <c r="C6279" s="19" t="e">
        <f>VLOOKUP(D6279,FORNECEDORES!A:D,4,0)</f>
        <v>#N/A</v>
      </c>
      <c r="D6279" s="13" t="s">
        <v>13676</v>
      </c>
      <c r="E6279" s="20" t="str">
        <f t="shared" si="396"/>
        <v>04 0271</v>
      </c>
      <c r="F6279" s="28" t="s">
        <v>9568</v>
      </c>
      <c r="G6279" s="21" t="str">
        <f>VLOOKUP(E6279,'FILIAIS PETZ'!A:E,5,0)</f>
        <v>PETZ ALAMEDA SANTOS</v>
      </c>
      <c r="H6279" s="20" t="str">
        <f>VLOOKUP(E6279,'FILIAIS PETZ'!A:D,4,0)</f>
        <v>ASTS-SP</v>
      </c>
      <c r="I6279" s="46">
        <v>45579</v>
      </c>
      <c r="J6279" s="9">
        <v>1010603</v>
      </c>
      <c r="K6279" s="9"/>
      <c r="L6279" s="29"/>
      <c r="M6279" s="46"/>
      <c r="N6279" s="46"/>
      <c r="O6279" s="46"/>
      <c r="P6279" s="83" t="s">
        <v>4990</v>
      </c>
      <c r="Q6279" s="84">
        <v>3</v>
      </c>
      <c r="R6279" s="84">
        <v>1</v>
      </c>
      <c r="S6279" s="84">
        <v>8</v>
      </c>
      <c r="T6279" s="84" t="s">
        <v>32</v>
      </c>
      <c r="U6279" s="84">
        <v>11002</v>
      </c>
      <c r="V6279" s="84">
        <v>11002</v>
      </c>
      <c r="W6279" s="84" t="s">
        <v>5019</v>
      </c>
      <c r="X6279" s="84" t="s">
        <v>4985</v>
      </c>
      <c r="Y6279" s="84" t="s">
        <v>4993</v>
      </c>
      <c r="Z6279" s="84" t="s">
        <v>4993</v>
      </c>
      <c r="AA6279" s="84" t="s">
        <v>4989</v>
      </c>
      <c r="AB6279" s="84" t="s">
        <v>12941</v>
      </c>
      <c r="AC6279" s="84" t="s">
        <v>5006</v>
      </c>
      <c r="AD6279" s="29"/>
      <c r="AE6279" s="20" t="str">
        <f>VLOOKUP(E6279,'FILIAIS PETZ'!A:Q,17,0)</f>
        <v>SP2</v>
      </c>
      <c r="AF6279" s="20" t="str">
        <f>VLOOKUP(E6279,'FILIAIS PETZ'!A:Q,3,0)</f>
        <v>FELICIO</v>
      </c>
      <c r="AG6279" s="20" t="str">
        <f>VLOOKUP(E6279,'FILIAIS PETZ'!A:Q,2,0)</f>
        <v>R3</v>
      </c>
      <c r="AH6279" s="75">
        <v>8122</v>
      </c>
      <c r="AI6279" s="16" t="s">
        <v>13686</v>
      </c>
      <c r="AJ6279" s="43" t="str">
        <f>VLOOKUP(E6279,'FILIAIS PETZ'!$A$2:$K$2000,11,0)</f>
        <v>18.328.118/0269-22</v>
      </c>
      <c r="AK6279" s="44" t="str">
        <f t="shared" si="397"/>
        <v>18.328.118/0269-22</v>
      </c>
    </row>
    <row r="6280" spans="1:37" s="14" customFormat="1" ht="15" customHeight="1" thickBot="1" x14ac:dyDescent="0.25">
      <c r="A6280" s="9"/>
      <c r="B6280" s="18">
        <f>VLOOKUP(C6280,FORNECEDORES!D:E,2,0)</f>
        <v>774172</v>
      </c>
      <c r="C6280" s="19" t="str">
        <f>VLOOKUP(D6280,FORNECEDORES!A:D,4,0)</f>
        <v>54.212.044/0001-04</v>
      </c>
      <c r="D6280" s="13" t="s">
        <v>7874</v>
      </c>
      <c r="E6280" s="20" t="str">
        <f t="shared" si="396"/>
        <v>04 0138</v>
      </c>
      <c r="F6280" s="28" t="s">
        <v>8627</v>
      </c>
      <c r="G6280" s="21" t="str">
        <f>VLOOKUP(E6280,'FILIAIS PETZ'!A:E,5,0)</f>
        <v>PETZ JOÃO FIRMINO</v>
      </c>
      <c r="H6280" s="20" t="str">
        <f>VLOOKUP(E6280,'FILIAIS PETZ'!A:D,4,0)</f>
        <v>JFIR-SP</v>
      </c>
      <c r="I6280" s="46">
        <v>45579</v>
      </c>
      <c r="J6280" s="9">
        <v>1010607</v>
      </c>
      <c r="K6280" s="9" t="s">
        <v>5858</v>
      </c>
      <c r="L6280" s="29" t="s">
        <v>7763</v>
      </c>
      <c r="M6280" s="46">
        <v>45580</v>
      </c>
      <c r="N6280" s="46">
        <v>45609</v>
      </c>
      <c r="O6280" s="46">
        <v>45587</v>
      </c>
      <c r="P6280" s="83" t="s">
        <v>4990</v>
      </c>
      <c r="Q6280" s="84">
        <v>3</v>
      </c>
      <c r="R6280" s="84">
        <v>1</v>
      </c>
      <c r="S6280" s="84">
        <v>8</v>
      </c>
      <c r="T6280" s="84" t="s">
        <v>32</v>
      </c>
      <c r="U6280" s="84">
        <v>11002</v>
      </c>
      <c r="V6280" s="84">
        <v>11002</v>
      </c>
      <c r="W6280" s="84" t="s">
        <v>5039</v>
      </c>
      <c r="X6280" s="84" t="s">
        <v>4985</v>
      </c>
      <c r="Y6280" s="84" t="s">
        <v>4997</v>
      </c>
      <c r="Z6280" s="84" t="s">
        <v>5041</v>
      </c>
      <c r="AA6280" s="84" t="s">
        <v>4989</v>
      </c>
      <c r="AB6280" s="84" t="s">
        <v>12941</v>
      </c>
      <c r="AC6280" s="84" t="s">
        <v>5006</v>
      </c>
      <c r="AD6280" s="29"/>
      <c r="AE6280" s="20" t="str">
        <f>VLOOKUP(E6280,'FILIAIS PETZ'!A:Q,17,0)</f>
        <v>SP3</v>
      </c>
      <c r="AF6280" s="20" t="str">
        <f>VLOOKUP(E6280,'FILIAIS PETZ'!A:Q,3,0)</f>
        <v>FELICIO</v>
      </c>
      <c r="AG6280" s="20" t="str">
        <f>VLOOKUP(E6280,'FILIAIS PETZ'!A:Q,2,0)</f>
        <v>R3</v>
      </c>
      <c r="AH6280" s="75">
        <v>2588.73</v>
      </c>
      <c r="AI6280" s="16" t="s">
        <v>13687</v>
      </c>
      <c r="AJ6280" s="43">
        <f>VLOOKUP(E6280,'FILIAIS PETZ'!$A$2:$K$2000,11,0)</f>
        <v>18328118012972</v>
      </c>
      <c r="AK6280" s="44">
        <f t="shared" si="397"/>
        <v>18328118012972</v>
      </c>
    </row>
    <row r="6281" spans="1:37" s="14" customFormat="1" ht="15" customHeight="1" thickBot="1" x14ac:dyDescent="0.25">
      <c r="A6281" s="9"/>
      <c r="B6281" s="18">
        <f>VLOOKUP(C6281,FORNECEDORES!D:E,2,0)</f>
        <v>133343</v>
      </c>
      <c r="C6281" s="19" t="str">
        <f>VLOOKUP(D6281,FORNECEDORES!A:D,4,0)</f>
        <v>40.076.910/0001-72</v>
      </c>
      <c r="D6281" s="13" t="s">
        <v>5981</v>
      </c>
      <c r="E6281" s="20" t="str">
        <f t="shared" si="396"/>
        <v>04 0106</v>
      </c>
      <c r="F6281" s="28" t="s">
        <v>4952</v>
      </c>
      <c r="G6281" s="21" t="str">
        <f>VLOOKUP(E6281,'FILIAIS PETZ'!A:E,5,0)</f>
        <v>PETZ COTIA</v>
      </c>
      <c r="H6281" s="20" t="str">
        <f>VLOOKUP(E6281,'FILIAIS PETZ'!A:D,4,0)</f>
        <v>CTIA-SP</v>
      </c>
      <c r="I6281" s="46">
        <v>45579</v>
      </c>
      <c r="J6281" s="9">
        <v>1010611</v>
      </c>
      <c r="K6281" s="9"/>
      <c r="L6281" s="29"/>
      <c r="M6281" s="46"/>
      <c r="N6281" s="46"/>
      <c r="O6281" s="46"/>
      <c r="P6281" s="83" t="s">
        <v>4982</v>
      </c>
      <c r="Q6281" s="84">
        <v>3</v>
      </c>
      <c r="R6281" s="84">
        <v>1</v>
      </c>
      <c r="S6281" s="84">
        <v>8</v>
      </c>
      <c r="T6281" s="84" t="s">
        <v>32</v>
      </c>
      <c r="U6281" s="84">
        <v>11002</v>
      </c>
      <c r="V6281" s="84">
        <v>11002</v>
      </c>
      <c r="W6281" s="84" t="s">
        <v>4984</v>
      </c>
      <c r="X6281" s="84" t="s">
        <v>4985</v>
      </c>
      <c r="Y6281" s="84" t="s">
        <v>5044</v>
      </c>
      <c r="Z6281" s="84" t="s">
        <v>5020</v>
      </c>
      <c r="AA6281" s="84" t="s">
        <v>5014</v>
      </c>
      <c r="AB6281" s="84" t="s">
        <v>12941</v>
      </c>
      <c r="AC6281" s="84" t="s">
        <v>4988</v>
      </c>
      <c r="AD6281" s="29">
        <v>800000219</v>
      </c>
      <c r="AE6281" s="20" t="str">
        <f>VLOOKUP(E6281,'FILIAIS PETZ'!A:Q,17,0)</f>
        <v>SP7</v>
      </c>
      <c r="AF6281" s="20" t="str">
        <f>VLOOKUP(E6281,'FILIAIS PETZ'!A:Q,3,0)</f>
        <v>FELICIO</v>
      </c>
      <c r="AG6281" s="20" t="str">
        <f>VLOOKUP(E6281,'FILIAIS PETZ'!A:Q,2,0)</f>
        <v>R3</v>
      </c>
      <c r="AH6281" s="75">
        <v>7000</v>
      </c>
      <c r="AI6281" s="16" t="s">
        <v>13688</v>
      </c>
      <c r="AJ6281" s="43">
        <f>VLOOKUP(E6281,'FILIAIS PETZ'!$A$2:$K$2000,11,0)</f>
        <v>18328118009327</v>
      </c>
      <c r="AK6281" s="44">
        <f t="shared" si="397"/>
        <v>18328118009327</v>
      </c>
    </row>
    <row r="6282" spans="1:37" s="14" customFormat="1" ht="15" customHeight="1" thickBot="1" x14ac:dyDescent="0.25">
      <c r="A6282" s="9"/>
      <c r="B6282" s="18">
        <f>VLOOKUP(C6282,FORNECEDORES!D:E,2,0)</f>
        <v>7736</v>
      </c>
      <c r="C6282" s="19" t="str">
        <f>VLOOKUP(D6282,FORNECEDORES!A:D,4,0)</f>
        <v>27.385.816/0001-37</v>
      </c>
      <c r="D6282" s="13" t="s">
        <v>2591</v>
      </c>
      <c r="E6282" s="20" t="str">
        <f t="shared" si="396"/>
        <v>04 0077</v>
      </c>
      <c r="F6282" s="28" t="s">
        <v>4954</v>
      </c>
      <c r="G6282" s="21" t="str">
        <f>VLOOKUP(E6282,'FILIAIS PETZ'!A:E,5,0)</f>
        <v>PETZ GOIANIA (SETOR BUENO)</v>
      </c>
      <c r="H6282" s="20" t="str">
        <f>VLOOKUP(E6282,'FILIAIS PETZ'!A:D,4,0)</f>
        <v>BT63-GO</v>
      </c>
      <c r="I6282" s="46">
        <v>45579</v>
      </c>
      <c r="J6282" s="9">
        <v>1010622</v>
      </c>
      <c r="K6282" s="9"/>
      <c r="L6282" s="29"/>
      <c r="M6282" s="46"/>
      <c r="N6282" s="46"/>
      <c r="O6282" s="46"/>
      <c r="P6282" s="83" t="s">
        <v>4982</v>
      </c>
      <c r="Q6282" s="84">
        <v>3</v>
      </c>
      <c r="R6282" s="84">
        <v>1</v>
      </c>
      <c r="S6282" s="84">
        <v>8</v>
      </c>
      <c r="T6282" s="84" t="s">
        <v>32</v>
      </c>
      <c r="U6282" s="84">
        <v>11002</v>
      </c>
      <c r="V6282" s="84">
        <v>11002</v>
      </c>
      <c r="W6282" s="84" t="s">
        <v>5019</v>
      </c>
      <c r="X6282" s="84" t="s">
        <v>4985</v>
      </c>
      <c r="Y6282" s="84" t="s">
        <v>5044</v>
      </c>
      <c r="Z6282" s="84" t="s">
        <v>8408</v>
      </c>
      <c r="AA6282" s="84" t="s">
        <v>13362</v>
      </c>
      <c r="AB6282" s="84" t="s">
        <v>12941</v>
      </c>
      <c r="AC6282" s="84" t="s">
        <v>4988</v>
      </c>
      <c r="AD6282" s="29">
        <v>800000248</v>
      </c>
      <c r="AE6282" s="20" t="str">
        <f>VLOOKUP(E6282,'FILIAIS PETZ'!A:Q,17,0)</f>
        <v>CO-2</v>
      </c>
      <c r="AF6282" s="20" t="str">
        <f>VLOOKUP(E6282,'FILIAIS PETZ'!A:Q,3,0)</f>
        <v>FELICIO</v>
      </c>
      <c r="AG6282" s="20" t="str">
        <f>VLOOKUP(E6282,'FILIAIS PETZ'!A:Q,2,0)</f>
        <v>R3</v>
      </c>
      <c r="AH6282" s="75">
        <v>29116</v>
      </c>
      <c r="AI6282" s="16" t="s">
        <v>13689</v>
      </c>
      <c r="AJ6282" s="43">
        <f>VLOOKUP(E6282,'FILIAIS PETZ'!$A$2:$K$2000,11,0)</f>
        <v>18328118007545</v>
      </c>
      <c r="AK6282" s="44">
        <f t="shared" si="397"/>
        <v>18328118007545</v>
      </c>
    </row>
    <row r="6283" spans="1:37" s="14" customFormat="1" ht="15" customHeight="1" thickBot="1" x14ac:dyDescent="0.25">
      <c r="A6283" s="9"/>
      <c r="B6283" s="18">
        <f>VLOOKUP(C6283,FORNECEDORES!D:E,2,0)</f>
        <v>14456</v>
      </c>
      <c r="C6283" s="19" t="str">
        <f>VLOOKUP(D6283,FORNECEDORES!A:D,4,0)</f>
        <v>29.274.777/0001-26</v>
      </c>
      <c r="D6283" s="13" t="s">
        <v>2689</v>
      </c>
      <c r="E6283" s="20" t="str">
        <f t="shared" si="396"/>
        <v>04 0208</v>
      </c>
      <c r="F6283" s="28" t="s">
        <v>8975</v>
      </c>
      <c r="G6283" s="21" t="str">
        <f>VLOOKUP(E6283,'FILIAIS PETZ'!A:E,5,0)</f>
        <v>PETZ AVENIDA ANGELICA</v>
      </c>
      <c r="H6283" s="20" t="str">
        <f>VLOOKUP(E6283,'FILIAIS PETZ'!A:D,4,0)</f>
        <v>ANGL-SP</v>
      </c>
      <c r="I6283" s="46">
        <v>45579</v>
      </c>
      <c r="J6283" s="9">
        <v>1010626</v>
      </c>
      <c r="K6283" s="9"/>
      <c r="L6283" s="29"/>
      <c r="M6283" s="46"/>
      <c r="N6283" s="46"/>
      <c r="O6283" s="46"/>
      <c r="P6283" s="83" t="s">
        <v>4990</v>
      </c>
      <c r="Q6283" s="84">
        <v>3</v>
      </c>
      <c r="R6283" s="84">
        <v>1</v>
      </c>
      <c r="S6283" s="84">
        <v>8</v>
      </c>
      <c r="T6283" s="84" t="s">
        <v>32</v>
      </c>
      <c r="U6283" s="84">
        <v>11002</v>
      </c>
      <c r="V6283" s="84">
        <v>11002</v>
      </c>
      <c r="W6283" s="84" t="s">
        <v>5039</v>
      </c>
      <c r="X6283" s="84" t="s">
        <v>4985</v>
      </c>
      <c r="Y6283" s="84" t="s">
        <v>4997</v>
      </c>
      <c r="Z6283" s="84" t="s">
        <v>4993</v>
      </c>
      <c r="AA6283" s="84" t="s">
        <v>4989</v>
      </c>
      <c r="AB6283" s="84" t="s">
        <v>12941</v>
      </c>
      <c r="AC6283" s="84" t="s">
        <v>5006</v>
      </c>
      <c r="AD6283" s="29"/>
      <c r="AE6283" s="20" t="str">
        <f>VLOOKUP(E6283,'FILIAIS PETZ'!A:Q,17,0)</f>
        <v>SP2</v>
      </c>
      <c r="AF6283" s="20" t="str">
        <f>VLOOKUP(E6283,'FILIAIS PETZ'!A:Q,3,0)</f>
        <v>FELICIO</v>
      </c>
      <c r="AG6283" s="20" t="str">
        <f>VLOOKUP(E6283,'FILIAIS PETZ'!A:Q,2,0)</f>
        <v>R3</v>
      </c>
      <c r="AH6283" s="75">
        <v>590</v>
      </c>
      <c r="AI6283" s="16" t="s">
        <v>13690</v>
      </c>
      <c r="AJ6283" s="43">
        <f>VLOOKUP(E6283,'FILIAIS PETZ'!$A$2:$K$2000,11,0)</f>
        <v>18328118019551</v>
      </c>
      <c r="AK6283" s="44">
        <f t="shared" si="397"/>
        <v>18328118019551</v>
      </c>
    </row>
    <row r="6284" spans="1:37" s="14" customFormat="1" ht="15" customHeight="1" thickBot="1" x14ac:dyDescent="0.25">
      <c r="A6284" s="9"/>
      <c r="B6284" s="18">
        <f>VLOOKUP(C6284,FORNECEDORES!D:E,2,0)</f>
        <v>96569</v>
      </c>
      <c r="C6284" s="19" t="str">
        <f>VLOOKUP(D6284,FORNECEDORES!A:D,4,0)</f>
        <v>27.549.246/0001-73</v>
      </c>
      <c r="D6284" s="13" t="s">
        <v>2606</v>
      </c>
      <c r="E6284" s="20" t="str">
        <f t="shared" si="396"/>
        <v>04 0247</v>
      </c>
      <c r="F6284" s="28" t="s">
        <v>8967</v>
      </c>
      <c r="G6284" s="21" t="str">
        <f>VLOOKUP(E6284,'FILIAIS PETZ'!A:E,5,0)</f>
        <v>PETZ AV GOIÁS</v>
      </c>
      <c r="H6284" s="20" t="str">
        <f>VLOOKUP(E6284,'FILIAIS PETZ'!A:D,4,0)</f>
        <v>AVGO-SP</v>
      </c>
      <c r="I6284" s="46">
        <v>45580</v>
      </c>
      <c r="J6284" s="9">
        <v>1010632</v>
      </c>
      <c r="K6284" s="9"/>
      <c r="L6284" s="29"/>
      <c r="M6284" s="46"/>
      <c r="N6284" s="46"/>
      <c r="O6284" s="46"/>
      <c r="P6284" s="83" t="s">
        <v>4990</v>
      </c>
      <c r="Q6284" s="84">
        <v>3</v>
      </c>
      <c r="R6284" s="84">
        <v>1</v>
      </c>
      <c r="S6284" s="84">
        <v>8</v>
      </c>
      <c r="T6284" s="84" t="s">
        <v>32</v>
      </c>
      <c r="U6284" s="84">
        <v>11002</v>
      </c>
      <c r="V6284" s="84">
        <v>11002</v>
      </c>
      <c r="W6284" s="84" t="s">
        <v>5039</v>
      </c>
      <c r="X6284" s="84" t="s">
        <v>5016</v>
      </c>
      <c r="Y6284" s="84" t="s">
        <v>4993</v>
      </c>
      <c r="Z6284" s="84" t="s">
        <v>4993</v>
      </c>
      <c r="AA6284" s="84" t="s">
        <v>5101</v>
      </c>
      <c r="AB6284" s="84" t="s">
        <v>12941</v>
      </c>
      <c r="AC6284" s="84" t="s">
        <v>5006</v>
      </c>
      <c r="AD6284" s="29"/>
      <c r="AE6284" s="20" t="str">
        <f>VLOOKUP(E6284,'FILIAIS PETZ'!A:Q,17,0)</f>
        <v>SP3</v>
      </c>
      <c r="AF6284" s="20" t="str">
        <f>VLOOKUP(E6284,'FILIAIS PETZ'!A:Q,3,0)</f>
        <v>FELICIO</v>
      </c>
      <c r="AG6284" s="20" t="str">
        <f>VLOOKUP(E6284,'FILIAIS PETZ'!A:Q,2,0)</f>
        <v>R3</v>
      </c>
      <c r="AH6284" s="75">
        <v>580</v>
      </c>
      <c r="AI6284" s="16" t="s">
        <v>13691</v>
      </c>
      <c r="AJ6284" s="43" t="str">
        <f>VLOOKUP(E6284,'FILIAIS PETZ'!$A$2:$K$2000,11,0)</f>
        <v>18.328.118/0236-64</v>
      </c>
      <c r="AK6284" s="44" t="str">
        <f t="shared" si="397"/>
        <v>18.328.118/0236-64</v>
      </c>
    </row>
    <row r="6285" spans="1:37" s="14" customFormat="1" ht="15" customHeight="1" thickBot="1" x14ac:dyDescent="0.25">
      <c r="A6285" s="9"/>
      <c r="B6285" s="18">
        <f>VLOOKUP(C6285,FORNECEDORES!D:E,2,0)</f>
        <v>96569</v>
      </c>
      <c r="C6285" s="19" t="str">
        <f>VLOOKUP(D6285,FORNECEDORES!A:D,4,0)</f>
        <v>27.549.246/0001-73</v>
      </c>
      <c r="D6285" s="13" t="s">
        <v>2606</v>
      </c>
      <c r="E6285" s="20" t="str">
        <f t="shared" si="396"/>
        <v>04 0271</v>
      </c>
      <c r="F6285" s="28" t="s">
        <v>9568</v>
      </c>
      <c r="G6285" s="21" t="str">
        <f>VLOOKUP(E6285,'FILIAIS PETZ'!A:E,5,0)</f>
        <v>PETZ ALAMEDA SANTOS</v>
      </c>
      <c r="H6285" s="20" t="str">
        <f>VLOOKUP(E6285,'FILIAIS PETZ'!A:D,4,0)</f>
        <v>ASTS-SP</v>
      </c>
      <c r="I6285" s="46">
        <v>45580</v>
      </c>
      <c r="J6285" s="9">
        <v>1010633</v>
      </c>
      <c r="K6285" s="9"/>
      <c r="L6285" s="29"/>
      <c r="M6285" s="46"/>
      <c r="N6285" s="46"/>
      <c r="O6285" s="46"/>
      <c r="P6285" s="83" t="s">
        <v>4990</v>
      </c>
      <c r="Q6285" s="84">
        <v>3</v>
      </c>
      <c r="R6285" s="84">
        <v>1</v>
      </c>
      <c r="S6285" s="84">
        <v>8</v>
      </c>
      <c r="T6285" s="84" t="s">
        <v>32</v>
      </c>
      <c r="U6285" s="84">
        <v>11002</v>
      </c>
      <c r="V6285" s="84">
        <v>11002</v>
      </c>
      <c r="W6285" s="84" t="s">
        <v>5039</v>
      </c>
      <c r="X6285" s="84" t="s">
        <v>5016</v>
      </c>
      <c r="Y6285" s="84" t="s">
        <v>4993</v>
      </c>
      <c r="Z6285" s="84" t="s">
        <v>4993</v>
      </c>
      <c r="AA6285" s="84" t="s">
        <v>5101</v>
      </c>
      <c r="AB6285" s="84" t="s">
        <v>12941</v>
      </c>
      <c r="AC6285" s="84" t="s">
        <v>5006</v>
      </c>
      <c r="AD6285" s="29"/>
      <c r="AE6285" s="20" t="str">
        <f>VLOOKUP(E6285,'FILIAIS PETZ'!A:Q,17,0)</f>
        <v>SP2</v>
      </c>
      <c r="AF6285" s="20" t="str">
        <f>VLOOKUP(E6285,'FILIAIS PETZ'!A:Q,3,0)</f>
        <v>FELICIO</v>
      </c>
      <c r="AG6285" s="20" t="str">
        <f>VLOOKUP(E6285,'FILIAIS PETZ'!A:Q,2,0)</f>
        <v>R3</v>
      </c>
      <c r="AH6285" s="75">
        <v>1180</v>
      </c>
      <c r="AI6285" s="16" t="s">
        <v>13692</v>
      </c>
      <c r="AJ6285" s="43" t="str">
        <f>VLOOKUP(E6285,'FILIAIS PETZ'!$A$2:$K$2000,11,0)</f>
        <v>18.328.118/0269-22</v>
      </c>
      <c r="AK6285" s="44" t="str">
        <f t="shared" si="397"/>
        <v>18.328.118/0269-22</v>
      </c>
    </row>
    <row r="6286" spans="1:37" s="14" customFormat="1" ht="15" customHeight="1" thickBot="1" x14ac:dyDescent="0.25">
      <c r="A6286" s="9"/>
      <c r="B6286" s="18">
        <f>VLOOKUP(C6286,FORNECEDORES!D:E,2,0)</f>
        <v>39969</v>
      </c>
      <c r="C6286" s="19" t="str">
        <f>VLOOKUP(D6286,FORNECEDORES!A:D,4,0)</f>
        <v>23.457.797/0001-56</v>
      </c>
      <c r="D6286" s="13" t="s">
        <v>2466</v>
      </c>
      <c r="E6286" s="20" t="str">
        <f t="shared" ref="E6286:E6313" si="398">CONCATENATE("04 ",F6286)</f>
        <v>04 0003</v>
      </c>
      <c r="F6286" s="28" t="s">
        <v>8971</v>
      </c>
      <c r="G6286" s="21" t="str">
        <f>VLOOKUP(E6286,'FILIAIS PETZ'!A:E,5,0)</f>
        <v>PETZ SAO BERNARDO</v>
      </c>
      <c r="H6286" s="20" t="str">
        <f>VLOOKUP(E6286,'FILIAIS PETZ'!A:D,4,0)</f>
        <v>SBCA-SP</v>
      </c>
      <c r="I6286" s="46">
        <v>45580</v>
      </c>
      <c r="J6286" s="9">
        <v>1010675</v>
      </c>
      <c r="K6286" s="9"/>
      <c r="L6286" s="29"/>
      <c r="M6286" s="46"/>
      <c r="N6286" s="46"/>
      <c r="O6286" s="46"/>
      <c r="P6286" s="83" t="s">
        <v>4990</v>
      </c>
      <c r="Q6286" s="84">
        <v>3</v>
      </c>
      <c r="R6286" s="84">
        <v>1</v>
      </c>
      <c r="S6286" s="84">
        <v>8</v>
      </c>
      <c r="T6286" s="84" t="s">
        <v>32</v>
      </c>
      <c r="U6286" s="84">
        <v>11002</v>
      </c>
      <c r="V6286" s="84">
        <v>11002</v>
      </c>
      <c r="W6286" s="84" t="s">
        <v>5019</v>
      </c>
      <c r="X6286" s="84" t="s">
        <v>4985</v>
      </c>
      <c r="Y6286" s="84" t="s">
        <v>4993</v>
      </c>
      <c r="Z6286" s="84" t="s">
        <v>4993</v>
      </c>
      <c r="AA6286" s="84" t="s">
        <v>4989</v>
      </c>
      <c r="AB6286" s="84" t="s">
        <v>12941</v>
      </c>
      <c r="AC6286" s="84" t="s">
        <v>5006</v>
      </c>
      <c r="AD6286" s="29"/>
      <c r="AE6286" s="20" t="str">
        <f>VLOOKUP(E6286,'FILIAIS PETZ'!A:Q,17,0)</f>
        <v>SP3</v>
      </c>
      <c r="AF6286" s="20" t="str">
        <f>VLOOKUP(E6286,'FILIAIS PETZ'!A:Q,3,0)</f>
        <v>FELICIO</v>
      </c>
      <c r="AG6286" s="20" t="str">
        <f>VLOOKUP(E6286,'FILIAIS PETZ'!A:Q,2,0)</f>
        <v>R3</v>
      </c>
      <c r="AH6286" s="75">
        <v>1220</v>
      </c>
      <c r="AI6286" s="16" t="s">
        <v>13693</v>
      </c>
      <c r="AJ6286" s="43">
        <f>VLOOKUP(E6286,'FILIAIS PETZ'!$A$2:$K$2000,11,0)</f>
        <v>18328118002152</v>
      </c>
      <c r="AK6286" s="44">
        <f t="shared" si="397"/>
        <v>18328118002152</v>
      </c>
    </row>
    <row r="6287" spans="1:37" s="14" customFormat="1" ht="15" customHeight="1" thickBot="1" x14ac:dyDescent="0.25">
      <c r="A6287" s="9"/>
      <c r="B6287" s="18">
        <f>VLOOKUP(C6287,FORNECEDORES!D:E,2,0)</f>
        <v>39969</v>
      </c>
      <c r="C6287" s="19" t="str">
        <f>VLOOKUP(D6287,FORNECEDORES!A:D,4,0)</f>
        <v>23.457.797/0001-56</v>
      </c>
      <c r="D6287" s="13" t="s">
        <v>2466</v>
      </c>
      <c r="E6287" s="20" t="str">
        <f t="shared" si="398"/>
        <v>04 0135</v>
      </c>
      <c r="F6287" s="28" t="s">
        <v>8712</v>
      </c>
      <c r="G6287" s="21" t="str">
        <f>VLOOKUP(E6287,'FILIAIS PETZ'!A:E,5,0)</f>
        <v>PETZ CARREFOUR ANCHIETA</v>
      </c>
      <c r="H6287" s="20" t="str">
        <f>VLOOKUP(E6287,'FILIAIS PETZ'!A:D,4,0)</f>
        <v>ANCH-SP</v>
      </c>
      <c r="I6287" s="46">
        <v>45580</v>
      </c>
      <c r="J6287" s="9">
        <v>1010681</v>
      </c>
      <c r="K6287" s="9"/>
      <c r="L6287" s="29"/>
      <c r="M6287" s="46"/>
      <c r="N6287" s="46"/>
      <c r="O6287" s="46"/>
      <c r="P6287" s="83" t="s">
        <v>4990</v>
      </c>
      <c r="Q6287" s="84">
        <v>3</v>
      </c>
      <c r="R6287" s="84">
        <v>1</v>
      </c>
      <c r="S6287" s="84">
        <v>8</v>
      </c>
      <c r="T6287" s="84" t="s">
        <v>32</v>
      </c>
      <c r="U6287" s="84">
        <v>11002</v>
      </c>
      <c r="V6287" s="84">
        <v>11002</v>
      </c>
      <c r="W6287" s="84" t="s">
        <v>5019</v>
      </c>
      <c r="X6287" s="84" t="s">
        <v>4985</v>
      </c>
      <c r="Y6287" s="84" t="s">
        <v>4993</v>
      </c>
      <c r="Z6287" s="84" t="s">
        <v>4993</v>
      </c>
      <c r="AA6287" s="84" t="s">
        <v>12031</v>
      </c>
      <c r="AB6287" s="84" t="s">
        <v>12941</v>
      </c>
      <c r="AC6287" s="84" t="s">
        <v>5006</v>
      </c>
      <c r="AD6287" s="29"/>
      <c r="AE6287" s="20" t="str">
        <f>VLOOKUP(E6287,'FILIAIS PETZ'!A:Q,17,0)</f>
        <v>SP3</v>
      </c>
      <c r="AF6287" s="20" t="str">
        <f>VLOOKUP(E6287,'FILIAIS PETZ'!A:Q,3,0)</f>
        <v>FELICIO</v>
      </c>
      <c r="AG6287" s="20" t="str">
        <f>VLOOKUP(E6287,'FILIAIS PETZ'!A:Q,2,0)</f>
        <v>R3</v>
      </c>
      <c r="AH6287" s="75">
        <v>1485</v>
      </c>
      <c r="AI6287" s="16" t="s">
        <v>13694</v>
      </c>
      <c r="AJ6287" s="43">
        <f>VLOOKUP(E6287,'FILIAIS PETZ'!$A$2:$K$2000,11,0)</f>
        <v>18328118012549</v>
      </c>
      <c r="AK6287" s="44">
        <f t="shared" si="397"/>
        <v>18328118012549</v>
      </c>
    </row>
    <row r="6288" spans="1:37" s="14" customFormat="1" ht="15" customHeight="1" thickBot="1" x14ac:dyDescent="0.25">
      <c r="A6288" s="9"/>
      <c r="B6288" s="18">
        <f>VLOOKUP(C6288,FORNECEDORES!D:E,2,0)</f>
        <v>39969</v>
      </c>
      <c r="C6288" s="19" t="str">
        <f>VLOOKUP(D6288,FORNECEDORES!A:D,4,0)</f>
        <v>23.457.797/0001-56</v>
      </c>
      <c r="D6288" s="13" t="s">
        <v>2466</v>
      </c>
      <c r="E6288" s="20" t="str">
        <f t="shared" si="398"/>
        <v>04 0044</v>
      </c>
      <c r="F6288" s="28" t="s">
        <v>8974</v>
      </c>
      <c r="G6288" s="21" t="str">
        <f>VLOOKUP(E6288,'FILIAIS PETZ'!A:E,5,0)</f>
        <v>PETZ SANTO ANDRE</v>
      </c>
      <c r="H6288" s="20" t="str">
        <f>VLOOKUP(E6288,'FILIAIS PETZ'!A:D,4,0)</f>
        <v>STAD-SP</v>
      </c>
      <c r="I6288" s="46">
        <v>45580</v>
      </c>
      <c r="J6288" s="9">
        <v>1010725</v>
      </c>
      <c r="K6288" s="9"/>
      <c r="L6288" s="29"/>
      <c r="M6288" s="46"/>
      <c r="N6288" s="46"/>
      <c r="O6288" s="46"/>
      <c r="P6288" s="83" t="s">
        <v>4990</v>
      </c>
      <c r="Q6288" s="84">
        <v>3</v>
      </c>
      <c r="R6288" s="84">
        <v>1</v>
      </c>
      <c r="S6288" s="84">
        <v>8</v>
      </c>
      <c r="T6288" s="84" t="s">
        <v>32</v>
      </c>
      <c r="U6288" s="84">
        <v>11002</v>
      </c>
      <c r="V6288" s="84">
        <v>11002</v>
      </c>
      <c r="W6288" s="84" t="s">
        <v>5042</v>
      </c>
      <c r="X6288" s="84" t="s">
        <v>4985</v>
      </c>
      <c r="Y6288" s="84" t="s">
        <v>4997</v>
      </c>
      <c r="Z6288" s="84" t="s">
        <v>4993</v>
      </c>
      <c r="AA6288" s="84" t="s">
        <v>4989</v>
      </c>
      <c r="AB6288" s="84" t="s">
        <v>12941</v>
      </c>
      <c r="AC6288" s="84" t="s">
        <v>5006</v>
      </c>
      <c r="AD6288" s="29"/>
      <c r="AE6288" s="20" t="str">
        <f>VLOOKUP(E6288,'FILIAIS PETZ'!A:Q,17,0)</f>
        <v>SP3</v>
      </c>
      <c r="AF6288" s="20" t="str">
        <f>VLOOKUP(E6288,'FILIAIS PETZ'!A:Q,3,0)</f>
        <v>FELICIO</v>
      </c>
      <c r="AG6288" s="20" t="str">
        <f>VLOOKUP(E6288,'FILIAIS PETZ'!A:Q,2,0)</f>
        <v>R3</v>
      </c>
      <c r="AH6288" s="75">
        <v>300</v>
      </c>
      <c r="AI6288" s="16" t="s">
        <v>13695</v>
      </c>
      <c r="AJ6288" s="43">
        <f>VLOOKUP(E6288,'FILIAIS PETZ'!$A$2:$K$2000,11,0)</f>
        <v>18328118004600</v>
      </c>
      <c r="AK6288" s="44">
        <f t="shared" si="397"/>
        <v>18328118004600</v>
      </c>
    </row>
    <row r="6289" spans="1:37" s="14" customFormat="1" ht="15" customHeight="1" thickBot="1" x14ac:dyDescent="0.25">
      <c r="A6289" s="9"/>
      <c r="B6289" s="18">
        <f>VLOOKUP(C6289,FORNECEDORES!D:E,2,0)</f>
        <v>39969</v>
      </c>
      <c r="C6289" s="19" t="str">
        <f>VLOOKUP(D6289,FORNECEDORES!A:D,4,0)</f>
        <v>23.457.797/0001-56</v>
      </c>
      <c r="D6289" s="13" t="s">
        <v>2466</v>
      </c>
      <c r="E6289" s="20" t="str">
        <f t="shared" si="398"/>
        <v>04 0135</v>
      </c>
      <c r="F6289" s="28" t="s">
        <v>8712</v>
      </c>
      <c r="G6289" s="21" t="str">
        <f>VLOOKUP(E6289,'FILIAIS PETZ'!A:E,5,0)</f>
        <v>PETZ CARREFOUR ANCHIETA</v>
      </c>
      <c r="H6289" s="20" t="str">
        <f>VLOOKUP(E6289,'FILIAIS PETZ'!A:D,4,0)</f>
        <v>ANCH-SP</v>
      </c>
      <c r="I6289" s="46">
        <v>45580</v>
      </c>
      <c r="J6289" s="9">
        <v>1010726</v>
      </c>
      <c r="K6289" s="9"/>
      <c r="L6289" s="29"/>
      <c r="M6289" s="46"/>
      <c r="N6289" s="46"/>
      <c r="O6289" s="46"/>
      <c r="P6289" s="83" t="s">
        <v>4990</v>
      </c>
      <c r="Q6289" s="84">
        <v>3</v>
      </c>
      <c r="R6289" s="84">
        <v>1</v>
      </c>
      <c r="S6289" s="84">
        <v>8</v>
      </c>
      <c r="T6289" s="84" t="s">
        <v>32</v>
      </c>
      <c r="U6289" s="84">
        <v>11002</v>
      </c>
      <c r="V6289" s="84">
        <v>11002</v>
      </c>
      <c r="W6289" s="84" t="s">
        <v>5021</v>
      </c>
      <c r="X6289" s="84" t="s">
        <v>4985</v>
      </c>
      <c r="Y6289" s="84" t="s">
        <v>4993</v>
      </c>
      <c r="Z6289" s="84" t="s">
        <v>4993</v>
      </c>
      <c r="AA6289" s="84" t="s">
        <v>4989</v>
      </c>
      <c r="AB6289" s="84" t="s">
        <v>12941</v>
      </c>
      <c r="AC6289" s="84" t="s">
        <v>5006</v>
      </c>
      <c r="AD6289" s="29"/>
      <c r="AE6289" s="20" t="str">
        <f>VLOOKUP(E6289,'FILIAIS PETZ'!A:Q,17,0)</f>
        <v>SP3</v>
      </c>
      <c r="AF6289" s="20" t="str">
        <f>VLOOKUP(E6289,'FILIAIS PETZ'!A:Q,3,0)</f>
        <v>FELICIO</v>
      </c>
      <c r="AG6289" s="20" t="str">
        <f>VLOOKUP(E6289,'FILIAIS PETZ'!A:Q,2,0)</f>
        <v>R3</v>
      </c>
      <c r="AH6289" s="75">
        <v>760</v>
      </c>
      <c r="AI6289" s="16" t="s">
        <v>13696</v>
      </c>
      <c r="AJ6289" s="43">
        <f>VLOOKUP(E6289,'FILIAIS PETZ'!$A$2:$K$2000,11,0)</f>
        <v>18328118012549</v>
      </c>
      <c r="AK6289" s="44">
        <f t="shared" si="397"/>
        <v>18328118012549</v>
      </c>
    </row>
    <row r="6290" spans="1:37" s="14" customFormat="1" ht="15" customHeight="1" thickBot="1" x14ac:dyDescent="0.25">
      <c r="A6290" s="9"/>
      <c r="B6290" s="18">
        <f>VLOOKUP(C6290,FORNECEDORES!D:E,2,0)</f>
        <v>198134</v>
      </c>
      <c r="C6290" s="19" t="str">
        <f>VLOOKUP(D6290,FORNECEDORES!A:D,4,0)</f>
        <v>44.197.883/0001-47</v>
      </c>
      <c r="D6290" s="13" t="s">
        <v>3410</v>
      </c>
      <c r="E6290" s="20" t="str">
        <f t="shared" si="398"/>
        <v>04 0106</v>
      </c>
      <c r="F6290" s="28" t="s">
        <v>4952</v>
      </c>
      <c r="G6290" s="21" t="str">
        <f>VLOOKUP(E6290,'FILIAIS PETZ'!A:E,5,0)</f>
        <v>PETZ COTIA</v>
      </c>
      <c r="H6290" s="20" t="str">
        <f>VLOOKUP(E6290,'FILIAIS PETZ'!A:D,4,0)</f>
        <v>CTIA-SP</v>
      </c>
      <c r="I6290" s="46">
        <v>45580</v>
      </c>
      <c r="J6290" s="9">
        <v>1010812</v>
      </c>
      <c r="K6290" s="9" t="s">
        <v>5858</v>
      </c>
      <c r="L6290" s="29" t="s">
        <v>5556</v>
      </c>
      <c r="M6290" s="46">
        <v>45580</v>
      </c>
      <c r="N6290" s="46">
        <v>45609</v>
      </c>
      <c r="O6290" s="46">
        <v>45587</v>
      </c>
      <c r="P6290" s="83" t="s">
        <v>4982</v>
      </c>
      <c r="Q6290" s="84">
        <v>3</v>
      </c>
      <c r="R6290" s="84">
        <v>1</v>
      </c>
      <c r="S6290" s="84">
        <v>8</v>
      </c>
      <c r="T6290" s="84" t="s">
        <v>32</v>
      </c>
      <c r="U6290" s="84">
        <v>11002</v>
      </c>
      <c r="V6290" s="84">
        <v>11002</v>
      </c>
      <c r="W6290" s="84" t="s">
        <v>5067</v>
      </c>
      <c r="X6290" s="84" t="s">
        <v>4985</v>
      </c>
      <c r="Y6290" s="84" t="s">
        <v>4993</v>
      </c>
      <c r="Z6290" s="84" t="s">
        <v>13715</v>
      </c>
      <c r="AA6290" s="84" t="s">
        <v>4989</v>
      </c>
      <c r="AB6290" s="84" t="s">
        <v>12941</v>
      </c>
      <c r="AC6290" s="84" t="s">
        <v>4988</v>
      </c>
      <c r="AD6290" s="29">
        <v>800000421</v>
      </c>
      <c r="AE6290" s="20" t="str">
        <f>VLOOKUP(E6290,'FILIAIS PETZ'!A:Q,17,0)</f>
        <v>SP7</v>
      </c>
      <c r="AF6290" s="20" t="str">
        <f>VLOOKUP(E6290,'FILIAIS PETZ'!A:Q,3,0)</f>
        <v>FELICIO</v>
      </c>
      <c r="AG6290" s="20" t="str">
        <f>VLOOKUP(E6290,'FILIAIS PETZ'!A:Q,2,0)</f>
        <v>R3</v>
      </c>
      <c r="AH6290" s="75">
        <v>19031.849999999999</v>
      </c>
      <c r="AI6290" s="16" t="s">
        <v>13716</v>
      </c>
      <c r="AJ6290" s="43">
        <f>VLOOKUP(E6290,'FILIAIS PETZ'!$A$2:$K$2000,11,0)</f>
        <v>18328118009327</v>
      </c>
      <c r="AK6290" s="44">
        <f t="shared" si="397"/>
        <v>18328118009327</v>
      </c>
    </row>
    <row r="6291" spans="1:37" s="14" customFormat="1" ht="15" customHeight="1" thickBot="1" x14ac:dyDescent="0.25">
      <c r="A6291" s="9"/>
      <c r="B6291" s="18">
        <f>VLOOKUP(C6291,FORNECEDORES!D:E,2,0)</f>
        <v>55566</v>
      </c>
      <c r="C6291" s="19" t="str">
        <f>VLOOKUP(D6291,FORNECEDORES!A:D,4,0)</f>
        <v>29.209.860/0001-11</v>
      </c>
      <c r="D6291" s="13" t="s">
        <v>2679</v>
      </c>
      <c r="E6291" s="20" t="str">
        <f t="shared" si="398"/>
        <v>04 0068</v>
      </c>
      <c r="F6291" s="28" t="s">
        <v>8958</v>
      </c>
      <c r="G6291" s="21" t="str">
        <f>VLOOKUP(E6291,'FILIAIS PETZ'!A:E,5,0)</f>
        <v>PETZ PEREIRA BARRETO</v>
      </c>
      <c r="H6291" s="20" t="str">
        <f>VLOOKUP(E6291,'FILIAIS PETZ'!A:D,4,0)</f>
        <v>PBAR-SP</v>
      </c>
      <c r="I6291" s="46">
        <v>45581</v>
      </c>
      <c r="J6291" s="9">
        <v>1011423</v>
      </c>
      <c r="K6291" s="9" t="s">
        <v>13891</v>
      </c>
      <c r="L6291" s="29" t="s">
        <v>13919</v>
      </c>
      <c r="M6291" s="46"/>
      <c r="N6291" s="46">
        <v>45609</v>
      </c>
      <c r="O6291" s="46"/>
      <c r="P6291" s="83" t="s">
        <v>4982</v>
      </c>
      <c r="Q6291" s="84">
        <v>3</v>
      </c>
      <c r="R6291" s="84">
        <v>1</v>
      </c>
      <c r="S6291" s="84">
        <v>8</v>
      </c>
      <c r="T6291" s="84" t="s">
        <v>32</v>
      </c>
      <c r="U6291" s="84">
        <v>11002</v>
      </c>
      <c r="V6291" s="84">
        <v>11002</v>
      </c>
      <c r="W6291" s="84" t="s">
        <v>4984</v>
      </c>
      <c r="X6291" s="84" t="s">
        <v>4992</v>
      </c>
      <c r="Y6291" s="84" t="s">
        <v>4993</v>
      </c>
      <c r="Z6291" s="84" t="s">
        <v>4993</v>
      </c>
      <c r="AA6291" s="84" t="s">
        <v>4992</v>
      </c>
      <c r="AB6291" s="84" t="s">
        <v>12941</v>
      </c>
      <c r="AC6291" s="84" t="s">
        <v>4988</v>
      </c>
      <c r="AD6291" s="29">
        <v>800000247</v>
      </c>
      <c r="AE6291" s="20" t="str">
        <f>VLOOKUP(E6291,'FILIAIS PETZ'!A:Q,17,0)</f>
        <v>SP3</v>
      </c>
      <c r="AF6291" s="20" t="str">
        <f>VLOOKUP(E6291,'FILIAIS PETZ'!A:Q,3,0)</f>
        <v>FELICIO</v>
      </c>
      <c r="AG6291" s="20" t="str">
        <f>VLOOKUP(E6291,'FILIAIS PETZ'!A:Q,2,0)</f>
        <v>R3</v>
      </c>
      <c r="AH6291" s="75">
        <v>7200</v>
      </c>
      <c r="AI6291" s="16" t="s">
        <v>13717</v>
      </c>
      <c r="AJ6291" s="43">
        <f>VLOOKUP(E6291,'FILIAIS PETZ'!$A$2:$K$2000,11,0)</f>
        <v>18328118007111</v>
      </c>
      <c r="AK6291" s="44">
        <f t="shared" si="397"/>
        <v>18328118007111</v>
      </c>
    </row>
    <row r="6292" spans="1:37" s="14" customFormat="1" ht="15" customHeight="1" thickBot="1" x14ac:dyDescent="0.25">
      <c r="A6292" s="9"/>
      <c r="B6292" s="18">
        <f>VLOOKUP(C6292,FORNECEDORES!D:E,2,0)</f>
        <v>26483</v>
      </c>
      <c r="C6292" s="19" t="str">
        <f>VLOOKUP(D6292,FORNECEDORES!A:D,4,0)</f>
        <v>10.948.651/0046-63</v>
      </c>
      <c r="D6292" s="13" t="s">
        <v>1806</v>
      </c>
      <c r="E6292" s="20" t="str">
        <f t="shared" si="398"/>
        <v>04 0032</v>
      </c>
      <c r="F6292" s="28" t="s">
        <v>4951</v>
      </c>
      <c r="G6292" s="21" t="str">
        <f>VLOOKUP(E6292,'FILIAIS PETZ'!A:E,5,0)</f>
        <v>PETZ JAGUARE</v>
      </c>
      <c r="H6292" s="20" t="str">
        <f>VLOOKUP(E6292,'FILIAIS PETZ'!A:D,4,0)</f>
        <v>JGRE-SP</v>
      </c>
      <c r="I6292" s="46">
        <v>45581</v>
      </c>
      <c r="J6292" s="9">
        <v>1011441</v>
      </c>
      <c r="K6292" s="9" t="s">
        <v>5858</v>
      </c>
      <c r="L6292" s="29" t="s">
        <v>13818</v>
      </c>
      <c r="M6292" s="46">
        <v>45519</v>
      </c>
      <c r="N6292" s="46">
        <v>45595</v>
      </c>
      <c r="O6292" s="46">
        <v>45583</v>
      </c>
      <c r="P6292" s="83" t="s">
        <v>4982</v>
      </c>
      <c r="Q6292" s="84">
        <v>3</v>
      </c>
      <c r="R6292" s="84">
        <v>1</v>
      </c>
      <c r="S6292" s="84">
        <v>8</v>
      </c>
      <c r="T6292" s="84" t="s">
        <v>32</v>
      </c>
      <c r="U6292" s="84">
        <v>11002</v>
      </c>
      <c r="V6292" s="84">
        <v>11002</v>
      </c>
      <c r="W6292" s="84" t="s">
        <v>4984</v>
      </c>
      <c r="X6292" s="84" t="s">
        <v>4992</v>
      </c>
      <c r="Y6292" s="84" t="s">
        <v>4993</v>
      </c>
      <c r="Z6292" s="84" t="s">
        <v>5044</v>
      </c>
      <c r="AA6292" s="84" t="s">
        <v>4992</v>
      </c>
      <c r="AB6292" s="84" t="s">
        <v>5005</v>
      </c>
      <c r="AC6292" s="84" t="s">
        <v>4988</v>
      </c>
      <c r="AD6292" s="29">
        <v>800000247</v>
      </c>
      <c r="AE6292" s="20" t="str">
        <f>VLOOKUP(E6292,'FILIAIS PETZ'!A:Q,17,0)</f>
        <v>SP7</v>
      </c>
      <c r="AF6292" s="20" t="str">
        <f>VLOOKUP(E6292,'FILIAIS PETZ'!A:Q,3,0)</f>
        <v>FELICIO</v>
      </c>
      <c r="AG6292" s="20" t="str">
        <f>VLOOKUP(E6292,'FILIAIS PETZ'!A:Q,2,0)</f>
        <v>R3</v>
      </c>
      <c r="AH6292" s="75">
        <v>194230.87</v>
      </c>
      <c r="AI6292" s="16" t="s">
        <v>13718</v>
      </c>
      <c r="AJ6292" s="43">
        <f>VLOOKUP(E6292,'FILIAIS PETZ'!$A$2:$K$2000,11,0)</f>
        <v>18328118003205</v>
      </c>
      <c r="AK6292" s="44">
        <f t="shared" si="397"/>
        <v>18328118003205</v>
      </c>
    </row>
    <row r="6293" spans="1:37" s="14" customFormat="1" ht="15" customHeight="1" thickBot="1" x14ac:dyDescent="0.25">
      <c r="A6293" s="9"/>
      <c r="B6293" s="18">
        <f>VLOOKUP(C6293,FORNECEDORES!D:E,2,0)</f>
        <v>14456</v>
      </c>
      <c r="C6293" s="19" t="str">
        <f>VLOOKUP(D6293,FORNECEDORES!A:D,4,0)</f>
        <v>29.274.777/0001-26</v>
      </c>
      <c r="D6293" s="13" t="s">
        <v>2689</v>
      </c>
      <c r="E6293" s="20" t="str">
        <f t="shared" si="398"/>
        <v>04 0010</v>
      </c>
      <c r="F6293" s="28" t="s">
        <v>8983</v>
      </c>
      <c r="G6293" s="21" t="str">
        <f>VLOOKUP(E6293,'FILIAIS PETZ'!A:E,5,0)</f>
        <v>PETZ SANTA CECILIA</v>
      </c>
      <c r="H6293" s="20" t="str">
        <f>VLOOKUP(E6293,'FILIAIS PETZ'!A:D,4,0)</f>
        <v>STCE-SP</v>
      </c>
      <c r="I6293" s="46">
        <v>45581</v>
      </c>
      <c r="J6293" s="9">
        <v>1011450</v>
      </c>
      <c r="K6293" s="9"/>
      <c r="L6293" s="29"/>
      <c r="M6293" s="46"/>
      <c r="N6293" s="46"/>
      <c r="O6293" s="46"/>
      <c r="P6293" s="83" t="s">
        <v>4990</v>
      </c>
      <c r="Q6293" s="84">
        <v>3</v>
      </c>
      <c r="R6293" s="84">
        <v>1</v>
      </c>
      <c r="S6293" s="84">
        <v>8</v>
      </c>
      <c r="T6293" s="84" t="s">
        <v>32</v>
      </c>
      <c r="U6293" s="84">
        <v>11002</v>
      </c>
      <c r="V6293" s="84">
        <v>11002</v>
      </c>
      <c r="W6293" s="84" t="s">
        <v>5024</v>
      </c>
      <c r="X6293" s="84" t="s">
        <v>4985</v>
      </c>
      <c r="Y6293" s="84" t="s">
        <v>4997</v>
      </c>
      <c r="Z6293" s="84" t="s">
        <v>4993</v>
      </c>
      <c r="AA6293" s="84" t="s">
        <v>5014</v>
      </c>
      <c r="AB6293" s="84" t="s">
        <v>5066</v>
      </c>
      <c r="AC6293" s="84" t="s">
        <v>5006</v>
      </c>
      <c r="AD6293" s="29"/>
      <c r="AE6293" s="20" t="str">
        <f>VLOOKUP(E6293,'FILIAIS PETZ'!A:Q,17,0)</f>
        <v>SP2</v>
      </c>
      <c r="AF6293" s="20" t="str">
        <f>VLOOKUP(E6293,'FILIAIS PETZ'!A:Q,3,0)</f>
        <v>FELICIO</v>
      </c>
      <c r="AG6293" s="20" t="str">
        <f>VLOOKUP(E6293,'FILIAIS PETZ'!A:Q,2,0)</f>
        <v>R3</v>
      </c>
      <c r="AH6293" s="75">
        <v>190</v>
      </c>
      <c r="AI6293" s="16" t="s">
        <v>13719</v>
      </c>
      <c r="AJ6293" s="43">
        <f>VLOOKUP(E6293,'FILIAIS PETZ'!$A$2:$K$2000,11,0)</f>
        <v>18328118001938</v>
      </c>
      <c r="AK6293" s="44">
        <f t="shared" si="397"/>
        <v>18328118001938</v>
      </c>
    </row>
    <row r="6294" spans="1:37" s="14" customFormat="1" ht="15" customHeight="1" thickBot="1" x14ac:dyDescent="0.25">
      <c r="A6294" s="9"/>
      <c r="B6294" s="18">
        <f>VLOOKUP(C6294,FORNECEDORES!D:E,2,0)</f>
        <v>24422</v>
      </c>
      <c r="C6294" s="19" t="str">
        <f>VLOOKUP(D6294,FORNECEDORES!A:D,4,0)</f>
        <v>00.865.512/0001-10</v>
      </c>
      <c r="D6294" s="13" t="s">
        <v>1214</v>
      </c>
      <c r="E6294" s="20" t="str">
        <f t="shared" si="398"/>
        <v>04 0166</v>
      </c>
      <c r="F6294" s="28" t="s">
        <v>4932</v>
      </c>
      <c r="G6294" s="21" t="str">
        <f>VLOOKUP(E6294,'FILIAIS PETZ'!A:E,5,0)</f>
        <v>PETZ SOROCABA TAUSTE</v>
      </c>
      <c r="H6294" s="20" t="str">
        <f>VLOOKUP(E6294,'FILIAIS PETZ'!A:D,4,0)</f>
        <v>SOTT-SP</v>
      </c>
      <c r="I6294" s="46">
        <v>45581</v>
      </c>
      <c r="J6294" s="9">
        <v>1011453</v>
      </c>
      <c r="K6294" s="9"/>
      <c r="L6294" s="29"/>
      <c r="M6294" s="46"/>
      <c r="N6294" s="46"/>
      <c r="O6294" s="46"/>
      <c r="P6294" s="83" t="s">
        <v>4990</v>
      </c>
      <c r="Q6294" s="84">
        <v>3</v>
      </c>
      <c r="R6294" s="84">
        <v>1</v>
      </c>
      <c r="S6294" s="84">
        <v>8</v>
      </c>
      <c r="T6294" s="84" t="s">
        <v>32</v>
      </c>
      <c r="U6294" s="84">
        <v>11002</v>
      </c>
      <c r="V6294" s="84">
        <v>11002</v>
      </c>
      <c r="W6294" s="84" t="s">
        <v>5057</v>
      </c>
      <c r="X6294" s="84" t="s">
        <v>4985</v>
      </c>
      <c r="Y6294" s="84" t="s">
        <v>4993</v>
      </c>
      <c r="Z6294" s="84" t="s">
        <v>4993</v>
      </c>
      <c r="AA6294" s="84" t="s">
        <v>4989</v>
      </c>
      <c r="AB6294" s="84" t="s">
        <v>5005</v>
      </c>
      <c r="AC6294" s="84" t="s">
        <v>5006</v>
      </c>
      <c r="AD6294" s="29"/>
      <c r="AE6294" s="20" t="str">
        <f>VLOOKUP(E6294,'FILIAIS PETZ'!A:Q,17,0)</f>
        <v>SP7</v>
      </c>
      <c r="AF6294" s="20" t="str">
        <f>VLOOKUP(E6294,'FILIAIS PETZ'!A:Q,3,0)</f>
        <v>FELICIO</v>
      </c>
      <c r="AG6294" s="20" t="str">
        <f>VLOOKUP(E6294,'FILIAIS PETZ'!A:Q,2,0)</f>
        <v>R3</v>
      </c>
      <c r="AH6294" s="75">
        <v>1494.45</v>
      </c>
      <c r="AI6294" s="16" t="s">
        <v>13720</v>
      </c>
      <c r="AJ6294" s="43">
        <f>VLOOKUP(E6294,'FILIAIS PETZ'!$A$2:$K$2000,11,0)</f>
        <v>18328118015998</v>
      </c>
      <c r="AK6294" s="44">
        <f t="shared" si="397"/>
        <v>18328118015998</v>
      </c>
    </row>
    <row r="6295" spans="1:37" s="14" customFormat="1" ht="15" customHeight="1" thickBot="1" x14ac:dyDescent="0.25">
      <c r="A6295" s="9"/>
      <c r="B6295" s="18">
        <f>VLOOKUP(C6295,FORNECEDORES!D:E,2,0)</f>
        <v>7321</v>
      </c>
      <c r="C6295" s="19" t="str">
        <f>VLOOKUP(D6295,FORNECEDORES!A:D,4,0)</f>
        <v>00.830.498/0001-10</v>
      </c>
      <c r="D6295" s="13" t="s">
        <v>7448</v>
      </c>
      <c r="E6295" s="20" t="str">
        <f t="shared" si="398"/>
        <v>04 0162</v>
      </c>
      <c r="F6295" s="28" t="s">
        <v>5179</v>
      </c>
      <c r="G6295" s="21" t="str">
        <f>VLOOKUP(E6295,'FILIAIS PETZ'!A:E,5,0)</f>
        <v>PETZ CONTAGEM JOÃO CESAR</v>
      </c>
      <c r="H6295" s="20" t="str">
        <f>VLOOKUP(E6295,'FILIAIS PETZ'!A:D,4,0)</f>
        <v>CTJC-MG</v>
      </c>
      <c r="I6295" s="46">
        <v>45581</v>
      </c>
      <c r="J6295" s="9">
        <v>1011467</v>
      </c>
      <c r="K6295" s="9"/>
      <c r="L6295" s="29"/>
      <c r="M6295" s="46"/>
      <c r="N6295" s="46"/>
      <c r="O6295" s="46"/>
      <c r="P6295" s="83" t="s">
        <v>4990</v>
      </c>
      <c r="Q6295" s="84">
        <v>3</v>
      </c>
      <c r="R6295" s="84">
        <v>1</v>
      </c>
      <c r="S6295" s="84">
        <v>8</v>
      </c>
      <c r="T6295" s="84" t="s">
        <v>32</v>
      </c>
      <c r="U6295" s="84">
        <v>11002</v>
      </c>
      <c r="V6295" s="84">
        <v>11002</v>
      </c>
      <c r="W6295" s="84" t="s">
        <v>4984</v>
      </c>
      <c r="X6295" s="84" t="s">
        <v>4985</v>
      </c>
      <c r="Y6295" s="84" t="s">
        <v>4980</v>
      </c>
      <c r="Z6295" s="84" t="s">
        <v>4980</v>
      </c>
      <c r="AA6295" s="84" t="s">
        <v>4989</v>
      </c>
      <c r="AB6295" s="84" t="s">
        <v>5005</v>
      </c>
      <c r="AC6295" s="84" t="s">
        <v>5006</v>
      </c>
      <c r="AD6295" s="29"/>
      <c r="AE6295" s="20" t="str">
        <f>VLOOKUP(E6295,'FILIAIS PETZ'!A:Q,17,0)</f>
        <v>MG-2</v>
      </c>
      <c r="AF6295" s="20" t="str">
        <f>VLOOKUP(E6295,'FILIAIS PETZ'!A:Q,3,0)</f>
        <v>FELICIO</v>
      </c>
      <c r="AG6295" s="20" t="str">
        <f>VLOOKUP(E6295,'FILIAIS PETZ'!A:Q,2,0)</f>
        <v>R3</v>
      </c>
      <c r="AH6295" s="75">
        <v>1517.5</v>
      </c>
      <c r="AI6295" s="16" t="s">
        <v>13655</v>
      </c>
      <c r="AJ6295" s="43">
        <f>VLOOKUP(E6295,'FILIAIS PETZ'!$A$2:$K$2000,11,0)</f>
        <v>18328118017265</v>
      </c>
      <c r="AK6295" s="44">
        <f t="shared" si="397"/>
        <v>18328118017265</v>
      </c>
    </row>
    <row r="6296" spans="1:37" s="14" customFormat="1" ht="15" customHeight="1" thickBot="1" x14ac:dyDescent="0.25">
      <c r="A6296" s="9"/>
      <c r="B6296" s="18">
        <f>VLOOKUP(C6296,FORNECEDORES!D:E,2,0)</f>
        <v>530375</v>
      </c>
      <c r="C6296" s="19" t="str">
        <f>VLOOKUP(D6296,FORNECEDORES!A:D,4,0)</f>
        <v>23.080.842/0001-04</v>
      </c>
      <c r="D6296" s="13" t="s">
        <v>4370</v>
      </c>
      <c r="E6296" s="20" t="str">
        <f t="shared" si="398"/>
        <v>04 0044</v>
      </c>
      <c r="F6296" s="28" t="s">
        <v>8974</v>
      </c>
      <c r="G6296" s="21" t="str">
        <f>VLOOKUP(E6296,'FILIAIS PETZ'!A:E,5,0)</f>
        <v>PETZ SANTO ANDRE</v>
      </c>
      <c r="H6296" s="20" t="str">
        <f>VLOOKUP(E6296,'FILIAIS PETZ'!A:D,4,0)</f>
        <v>STAD-SP</v>
      </c>
      <c r="I6296" s="46">
        <v>45581</v>
      </c>
      <c r="J6296" s="9">
        <v>1011517</v>
      </c>
      <c r="K6296" s="9"/>
      <c r="L6296" s="29"/>
      <c r="M6296" s="46"/>
      <c r="N6296" s="46"/>
      <c r="O6296" s="46"/>
      <c r="P6296" s="83" t="s">
        <v>4990</v>
      </c>
      <c r="Q6296" s="84">
        <v>3</v>
      </c>
      <c r="R6296" s="84">
        <v>1</v>
      </c>
      <c r="S6296" s="84">
        <v>8</v>
      </c>
      <c r="T6296" s="84" t="s">
        <v>32</v>
      </c>
      <c r="U6296" s="84">
        <v>11002</v>
      </c>
      <c r="V6296" s="84">
        <v>11002</v>
      </c>
      <c r="W6296" s="84" t="s">
        <v>5057</v>
      </c>
      <c r="X6296" s="84" t="s">
        <v>4985</v>
      </c>
      <c r="Y6296" s="84" t="s">
        <v>4993</v>
      </c>
      <c r="Z6296" s="84" t="s">
        <v>4993</v>
      </c>
      <c r="AA6296" s="84" t="s">
        <v>4989</v>
      </c>
      <c r="AB6296" s="84" t="s">
        <v>12941</v>
      </c>
      <c r="AC6296" s="84" t="s">
        <v>5006</v>
      </c>
      <c r="AD6296" s="29"/>
      <c r="AE6296" s="20" t="str">
        <f>VLOOKUP(E6296,'FILIAIS PETZ'!A:Q,17,0)</f>
        <v>SP3</v>
      </c>
      <c r="AF6296" s="20" t="str">
        <f>VLOOKUP(E6296,'FILIAIS PETZ'!A:Q,3,0)</f>
        <v>FELICIO</v>
      </c>
      <c r="AG6296" s="20" t="str">
        <f>VLOOKUP(E6296,'FILIAIS PETZ'!A:Q,2,0)</f>
        <v>R3</v>
      </c>
      <c r="AH6296" s="75">
        <v>570</v>
      </c>
      <c r="AI6296" s="16" t="s">
        <v>13721</v>
      </c>
      <c r="AJ6296" s="43">
        <f>VLOOKUP(E6296,'FILIAIS PETZ'!$A$2:$K$2000,11,0)</f>
        <v>18328118004600</v>
      </c>
      <c r="AK6296" s="44">
        <f t="shared" si="397"/>
        <v>18328118004600</v>
      </c>
    </row>
    <row r="6297" spans="1:37" s="14" customFormat="1" ht="15" customHeight="1" thickBot="1" x14ac:dyDescent="0.25">
      <c r="A6297" s="9"/>
      <c r="B6297" s="18">
        <f>VLOOKUP(C6297,FORNECEDORES!D:E,2,0)</f>
        <v>530375</v>
      </c>
      <c r="C6297" s="19" t="str">
        <f>VLOOKUP(D6297,FORNECEDORES!A:D,4,0)</f>
        <v>23.080.842/0001-04</v>
      </c>
      <c r="D6297" s="13" t="s">
        <v>4370</v>
      </c>
      <c r="E6297" s="20" t="str">
        <f t="shared" si="398"/>
        <v>04 0044</v>
      </c>
      <c r="F6297" s="28" t="s">
        <v>8974</v>
      </c>
      <c r="G6297" s="21" t="str">
        <f>VLOOKUP(E6297,'FILIAIS PETZ'!A:E,5,0)</f>
        <v>PETZ SANTO ANDRE</v>
      </c>
      <c r="H6297" s="20" t="str">
        <f>VLOOKUP(E6297,'FILIAIS PETZ'!A:D,4,0)</f>
        <v>STAD-SP</v>
      </c>
      <c r="I6297" s="46">
        <v>45581</v>
      </c>
      <c r="J6297" s="9">
        <v>1011518</v>
      </c>
      <c r="K6297" s="9"/>
      <c r="L6297" s="29"/>
      <c r="M6297" s="46"/>
      <c r="N6297" s="46"/>
      <c r="O6297" s="46"/>
      <c r="P6297" s="83" t="s">
        <v>4990</v>
      </c>
      <c r="Q6297" s="84">
        <v>3</v>
      </c>
      <c r="R6297" s="84">
        <v>1</v>
      </c>
      <c r="S6297" s="84">
        <v>8</v>
      </c>
      <c r="T6297" s="84" t="s">
        <v>32</v>
      </c>
      <c r="U6297" s="84">
        <v>11002</v>
      </c>
      <c r="V6297" s="84">
        <v>11002</v>
      </c>
      <c r="W6297" s="84" t="s">
        <v>5039</v>
      </c>
      <c r="X6297" s="84" t="s">
        <v>4985</v>
      </c>
      <c r="Y6297" s="84" t="s">
        <v>4993</v>
      </c>
      <c r="Z6297" s="84" t="s">
        <v>4993</v>
      </c>
      <c r="AA6297" s="84" t="s">
        <v>4989</v>
      </c>
      <c r="AB6297" s="84" t="s">
        <v>12941</v>
      </c>
      <c r="AC6297" s="84" t="s">
        <v>5006</v>
      </c>
      <c r="AD6297" s="29"/>
      <c r="AE6297" s="20" t="str">
        <f>VLOOKUP(E6297,'FILIAIS PETZ'!A:Q,17,0)</f>
        <v>SP3</v>
      </c>
      <c r="AF6297" s="20" t="str">
        <f>VLOOKUP(E6297,'FILIAIS PETZ'!A:Q,3,0)</f>
        <v>FELICIO</v>
      </c>
      <c r="AG6297" s="20" t="str">
        <f>VLOOKUP(E6297,'FILIAIS PETZ'!A:Q,2,0)</f>
        <v>R3</v>
      </c>
      <c r="AH6297" s="75">
        <v>400</v>
      </c>
      <c r="AI6297" s="16" t="s">
        <v>13722</v>
      </c>
      <c r="AJ6297" s="43">
        <f>VLOOKUP(E6297,'FILIAIS PETZ'!$A$2:$K$2000,11,0)</f>
        <v>18328118004600</v>
      </c>
      <c r="AK6297" s="44">
        <f t="shared" si="397"/>
        <v>18328118004600</v>
      </c>
    </row>
    <row r="6298" spans="1:37" s="14" customFormat="1" ht="15" customHeight="1" thickBot="1" x14ac:dyDescent="0.25">
      <c r="A6298" s="9"/>
      <c r="B6298" s="18">
        <f>VLOOKUP(C6298,FORNECEDORES!D:E,2,0)</f>
        <v>530375</v>
      </c>
      <c r="C6298" s="19" t="str">
        <f>VLOOKUP(D6298,FORNECEDORES!A:D,4,0)</f>
        <v>23.080.842/0001-04</v>
      </c>
      <c r="D6298" s="13" t="s">
        <v>4370</v>
      </c>
      <c r="E6298" s="20" t="str">
        <f t="shared" si="398"/>
        <v>04 0181</v>
      </c>
      <c r="F6298" s="28" t="s">
        <v>8969</v>
      </c>
      <c r="G6298" s="21" t="str">
        <f>VLOOKUP(E6298,'FILIAIS PETZ'!A:E,5,0)</f>
        <v>PETZ MAUA SHOPPING</v>
      </c>
      <c r="H6298" s="20" t="str">
        <f>VLOOKUP(E6298,'FILIAIS PETZ'!A:D,4,0)</f>
        <v>MAUA-SP</v>
      </c>
      <c r="I6298" s="46">
        <v>45581</v>
      </c>
      <c r="J6298" s="9">
        <v>1011520</v>
      </c>
      <c r="K6298" s="9"/>
      <c r="L6298" s="29"/>
      <c r="M6298" s="46"/>
      <c r="N6298" s="46"/>
      <c r="O6298" s="46"/>
      <c r="P6298" s="83" t="s">
        <v>4990</v>
      </c>
      <c r="Q6298" s="84">
        <v>3</v>
      </c>
      <c r="R6298" s="84">
        <v>1</v>
      </c>
      <c r="S6298" s="84">
        <v>8</v>
      </c>
      <c r="T6298" s="84" t="s">
        <v>32</v>
      </c>
      <c r="U6298" s="84">
        <v>11002</v>
      </c>
      <c r="V6298" s="84">
        <v>11002</v>
      </c>
      <c r="W6298" s="84" t="s">
        <v>5021</v>
      </c>
      <c r="X6298" s="84" t="s">
        <v>4985</v>
      </c>
      <c r="Y6298" s="84" t="s">
        <v>4997</v>
      </c>
      <c r="Z6298" s="84" t="s">
        <v>4993</v>
      </c>
      <c r="AA6298" s="84" t="s">
        <v>4989</v>
      </c>
      <c r="AB6298" s="84" t="s">
        <v>12941</v>
      </c>
      <c r="AC6298" s="84" t="s">
        <v>5006</v>
      </c>
      <c r="AD6298" s="29"/>
      <c r="AE6298" s="20" t="str">
        <f>VLOOKUP(E6298,'FILIAIS PETZ'!A:Q,17,0)</f>
        <v>SP3</v>
      </c>
      <c r="AF6298" s="20" t="str">
        <f>VLOOKUP(E6298,'FILIAIS PETZ'!A:Q,3,0)</f>
        <v>FELICIO</v>
      </c>
      <c r="AG6298" s="20" t="str">
        <f>VLOOKUP(E6298,'FILIAIS PETZ'!A:Q,2,0)</f>
        <v>R3</v>
      </c>
      <c r="AH6298" s="75">
        <v>400</v>
      </c>
      <c r="AI6298" s="16" t="s">
        <v>13723</v>
      </c>
      <c r="AJ6298" s="43">
        <f>VLOOKUP(E6298,'FILIAIS PETZ'!$A$2:$K$2000,11,0)</f>
        <v>18328118016617</v>
      </c>
      <c r="AK6298" s="44">
        <f t="shared" si="397"/>
        <v>18328118016617</v>
      </c>
    </row>
    <row r="6299" spans="1:37" s="14" customFormat="1" ht="15" customHeight="1" thickBot="1" x14ac:dyDescent="0.25">
      <c r="A6299" s="9"/>
      <c r="B6299" s="18">
        <f>VLOOKUP(C6299,FORNECEDORES!D:E,2,0)</f>
        <v>530375</v>
      </c>
      <c r="C6299" s="19" t="str">
        <f>VLOOKUP(D6299,FORNECEDORES!A:D,4,0)</f>
        <v>23.080.842/0001-04</v>
      </c>
      <c r="D6299" s="13" t="s">
        <v>4370</v>
      </c>
      <c r="E6299" s="20" t="str">
        <f t="shared" si="398"/>
        <v>04 0258</v>
      </c>
      <c r="F6299" s="28" t="s">
        <v>8972</v>
      </c>
      <c r="G6299" s="21" t="str">
        <f>VLOOKUP(E6299,'FILIAIS PETZ'!A:E,5,0)</f>
        <v xml:space="preserve">PETZ SHOPPING GRAND PLAZA </v>
      </c>
      <c r="H6299" s="20" t="str">
        <f>VLOOKUP(E6299,'FILIAIS PETZ'!A:D,4,0)</f>
        <v>SGPZ-SP</v>
      </c>
      <c r="I6299" s="46">
        <v>45581</v>
      </c>
      <c r="J6299" s="9">
        <v>1011522</v>
      </c>
      <c r="K6299" s="9"/>
      <c r="L6299" s="29"/>
      <c r="M6299" s="46"/>
      <c r="N6299" s="46"/>
      <c r="O6299" s="46"/>
      <c r="P6299" s="83" t="s">
        <v>4990</v>
      </c>
      <c r="Q6299" s="84">
        <v>3</v>
      </c>
      <c r="R6299" s="84">
        <v>1</v>
      </c>
      <c r="S6299" s="84">
        <v>8</v>
      </c>
      <c r="T6299" s="84" t="s">
        <v>32</v>
      </c>
      <c r="U6299" s="84">
        <v>11002</v>
      </c>
      <c r="V6299" s="84">
        <v>11002</v>
      </c>
      <c r="W6299" s="84" t="s">
        <v>5019</v>
      </c>
      <c r="X6299" s="84" t="s">
        <v>4985</v>
      </c>
      <c r="Y6299" s="84" t="s">
        <v>4993</v>
      </c>
      <c r="Z6299" s="84" t="s">
        <v>4993</v>
      </c>
      <c r="AA6299" s="84" t="s">
        <v>4989</v>
      </c>
      <c r="AB6299" s="84" t="s">
        <v>12941</v>
      </c>
      <c r="AC6299" s="84" t="s">
        <v>5006</v>
      </c>
      <c r="AD6299" s="29"/>
      <c r="AE6299" s="20" t="str">
        <f>VLOOKUP(E6299,'FILIAIS PETZ'!A:Q,17,0)</f>
        <v>SP3</v>
      </c>
      <c r="AF6299" s="20" t="str">
        <f>VLOOKUP(E6299,'FILIAIS PETZ'!A:Q,3,0)</f>
        <v>FELICIO</v>
      </c>
      <c r="AG6299" s="20" t="str">
        <f>VLOOKUP(E6299,'FILIAIS PETZ'!A:Q,2,0)</f>
        <v>R3</v>
      </c>
      <c r="AH6299" s="75">
        <v>640</v>
      </c>
      <c r="AI6299" s="16" t="s">
        <v>13724</v>
      </c>
      <c r="AJ6299" s="43" t="str">
        <f>VLOOKUP(E6299,'FILIAIS PETZ'!$A$2:$K$2000,11,0)</f>
        <v>18.328.118/0249-89</v>
      </c>
      <c r="AK6299" s="44" t="str">
        <f t="shared" si="397"/>
        <v>18.328.118/0249-89</v>
      </c>
    </row>
    <row r="6300" spans="1:37" s="14" customFormat="1" ht="15" customHeight="1" thickBot="1" x14ac:dyDescent="0.25">
      <c r="A6300" s="9"/>
      <c r="B6300" s="18">
        <f>VLOOKUP(C6300,FORNECEDORES!D:E,2,0)</f>
        <v>530375</v>
      </c>
      <c r="C6300" s="19" t="str">
        <f>VLOOKUP(D6300,FORNECEDORES!A:D,4,0)</f>
        <v>23.080.842/0001-04</v>
      </c>
      <c r="D6300" s="13" t="s">
        <v>4370</v>
      </c>
      <c r="E6300" s="20" t="str">
        <f t="shared" si="398"/>
        <v>04 0069</v>
      </c>
      <c r="F6300" s="28" t="s">
        <v>8968</v>
      </c>
      <c r="G6300" s="21" t="str">
        <f>VLOOKUP(E6300,'FILIAIS PETZ'!A:E,5,0)</f>
        <v>PETZ GIOVANNI PIRELLI</v>
      </c>
      <c r="H6300" s="20" t="str">
        <f>VLOOKUP(E6300,'FILIAIS PETZ'!A:D,4,0)</f>
        <v>GPIR-SP</v>
      </c>
      <c r="I6300" s="46">
        <v>45581</v>
      </c>
      <c r="J6300" s="9">
        <v>1011524</v>
      </c>
      <c r="K6300" s="9"/>
      <c r="L6300" s="29"/>
      <c r="M6300" s="46"/>
      <c r="N6300" s="46"/>
      <c r="O6300" s="46"/>
      <c r="P6300" s="83" t="s">
        <v>4990</v>
      </c>
      <c r="Q6300" s="84">
        <v>3</v>
      </c>
      <c r="R6300" s="84">
        <v>1</v>
      </c>
      <c r="S6300" s="84">
        <v>8</v>
      </c>
      <c r="T6300" s="84" t="s">
        <v>32</v>
      </c>
      <c r="U6300" s="84">
        <v>11002</v>
      </c>
      <c r="V6300" s="84">
        <v>11002</v>
      </c>
      <c r="W6300" s="84" t="s">
        <v>5019</v>
      </c>
      <c r="X6300" s="84" t="s">
        <v>4985</v>
      </c>
      <c r="Y6300" s="84" t="s">
        <v>4993</v>
      </c>
      <c r="Z6300" s="84" t="s">
        <v>4993</v>
      </c>
      <c r="AA6300" s="84" t="s">
        <v>4989</v>
      </c>
      <c r="AB6300" s="84" t="s">
        <v>12941</v>
      </c>
      <c r="AC6300" s="84" t="s">
        <v>5006</v>
      </c>
      <c r="AD6300" s="29"/>
      <c r="AE6300" s="20" t="str">
        <f>VLOOKUP(E6300,'FILIAIS PETZ'!A:Q,17,0)</f>
        <v>SP3</v>
      </c>
      <c r="AF6300" s="20" t="str">
        <f>VLOOKUP(E6300,'FILIAIS PETZ'!A:Q,3,0)</f>
        <v>FELICIO</v>
      </c>
      <c r="AG6300" s="20" t="str">
        <f>VLOOKUP(E6300,'FILIAIS PETZ'!A:Q,2,0)</f>
        <v>R3</v>
      </c>
      <c r="AH6300" s="75">
        <v>535</v>
      </c>
      <c r="AI6300" s="16" t="s">
        <v>13725</v>
      </c>
      <c r="AJ6300" s="43">
        <f>VLOOKUP(E6300,'FILIAIS PETZ'!$A$2:$K$2000,11,0)</f>
        <v>18328118006905</v>
      </c>
      <c r="AK6300" s="44">
        <f t="shared" si="397"/>
        <v>18328118006905</v>
      </c>
    </row>
    <row r="6301" spans="1:37" s="14" customFormat="1" ht="15" customHeight="1" thickBot="1" x14ac:dyDescent="0.25">
      <c r="A6301" s="9"/>
      <c r="B6301" s="18">
        <f>VLOOKUP(C6301,FORNECEDORES!D:E,2,0)</f>
        <v>530375</v>
      </c>
      <c r="C6301" s="19" t="str">
        <f>VLOOKUP(D6301,FORNECEDORES!A:D,4,0)</f>
        <v>23.080.842/0001-04</v>
      </c>
      <c r="D6301" s="13" t="s">
        <v>4370</v>
      </c>
      <c r="E6301" s="20" t="str">
        <f t="shared" si="398"/>
        <v>04 0247</v>
      </c>
      <c r="F6301" s="28" t="s">
        <v>8967</v>
      </c>
      <c r="G6301" s="21" t="str">
        <f>VLOOKUP(E6301,'FILIAIS PETZ'!A:E,5,0)</f>
        <v>PETZ AV GOIÁS</v>
      </c>
      <c r="H6301" s="20" t="str">
        <f>VLOOKUP(E6301,'FILIAIS PETZ'!A:D,4,0)</f>
        <v>AVGO-SP</v>
      </c>
      <c r="I6301" s="46">
        <v>45581</v>
      </c>
      <c r="J6301" s="9">
        <v>1011527</v>
      </c>
      <c r="K6301" s="9"/>
      <c r="L6301" s="29"/>
      <c r="M6301" s="46"/>
      <c r="N6301" s="46"/>
      <c r="O6301" s="46"/>
      <c r="P6301" s="83" t="s">
        <v>4990</v>
      </c>
      <c r="Q6301" s="84">
        <v>3</v>
      </c>
      <c r="R6301" s="84">
        <v>1</v>
      </c>
      <c r="S6301" s="84">
        <v>8</v>
      </c>
      <c r="T6301" s="84" t="s">
        <v>32</v>
      </c>
      <c r="U6301" s="84">
        <v>11002</v>
      </c>
      <c r="V6301" s="84">
        <v>11002</v>
      </c>
      <c r="W6301" s="84" t="s">
        <v>5019</v>
      </c>
      <c r="X6301" s="84" t="s">
        <v>4985</v>
      </c>
      <c r="Y6301" s="84" t="s">
        <v>4993</v>
      </c>
      <c r="Z6301" s="84" t="s">
        <v>4993</v>
      </c>
      <c r="AA6301" s="84" t="s">
        <v>4989</v>
      </c>
      <c r="AB6301" s="84" t="s">
        <v>12941</v>
      </c>
      <c r="AC6301" s="84" t="s">
        <v>5006</v>
      </c>
      <c r="AD6301" s="29"/>
      <c r="AE6301" s="20" t="str">
        <f>VLOOKUP(E6301,'FILIAIS PETZ'!A:Q,17,0)</f>
        <v>SP3</v>
      </c>
      <c r="AF6301" s="20" t="str">
        <f>VLOOKUP(E6301,'FILIAIS PETZ'!A:Q,3,0)</f>
        <v>FELICIO</v>
      </c>
      <c r="AG6301" s="20" t="str">
        <f>VLOOKUP(E6301,'FILIAIS PETZ'!A:Q,2,0)</f>
        <v>R3</v>
      </c>
      <c r="AH6301" s="75">
        <v>690</v>
      </c>
      <c r="AI6301" s="16" t="s">
        <v>13726</v>
      </c>
      <c r="AJ6301" s="43" t="str">
        <f>VLOOKUP(E6301,'FILIAIS PETZ'!$A$2:$K$2000,11,0)</f>
        <v>18.328.118/0236-64</v>
      </c>
      <c r="AK6301" s="44" t="str">
        <f t="shared" ref="AK6301:AK6364" si="399">AJ6301</f>
        <v>18.328.118/0236-64</v>
      </c>
    </row>
    <row r="6302" spans="1:37" s="14" customFormat="1" ht="15" customHeight="1" thickBot="1" x14ac:dyDescent="0.25">
      <c r="A6302" s="9"/>
      <c r="B6302" s="18">
        <f>VLOOKUP(C6302,FORNECEDORES!D:E,2,0)</f>
        <v>530375</v>
      </c>
      <c r="C6302" s="19" t="str">
        <f>VLOOKUP(D6302,FORNECEDORES!A:D,4,0)</f>
        <v>23.080.842/0001-04</v>
      </c>
      <c r="D6302" s="13" t="s">
        <v>4370</v>
      </c>
      <c r="E6302" s="20" t="str">
        <f t="shared" si="398"/>
        <v>04 0181</v>
      </c>
      <c r="F6302" s="28" t="s">
        <v>8969</v>
      </c>
      <c r="G6302" s="21" t="str">
        <f>VLOOKUP(E6302,'FILIAIS PETZ'!A:E,5,0)</f>
        <v>PETZ MAUA SHOPPING</v>
      </c>
      <c r="H6302" s="20" t="str">
        <f>VLOOKUP(E6302,'FILIAIS PETZ'!A:D,4,0)</f>
        <v>MAUA-SP</v>
      </c>
      <c r="I6302" s="46">
        <v>45581</v>
      </c>
      <c r="J6302" s="9">
        <v>1011529</v>
      </c>
      <c r="K6302" s="9"/>
      <c r="L6302" s="29"/>
      <c r="M6302" s="46"/>
      <c r="N6302" s="46"/>
      <c r="O6302" s="46"/>
      <c r="P6302" s="83" t="s">
        <v>4990</v>
      </c>
      <c r="Q6302" s="84">
        <v>3</v>
      </c>
      <c r="R6302" s="84">
        <v>1</v>
      </c>
      <c r="S6302" s="84">
        <v>8</v>
      </c>
      <c r="T6302" s="84" t="s">
        <v>32</v>
      </c>
      <c r="U6302" s="84">
        <v>11002</v>
      </c>
      <c r="V6302" s="84">
        <v>11002</v>
      </c>
      <c r="W6302" s="84" t="s">
        <v>5019</v>
      </c>
      <c r="X6302" s="84" t="s">
        <v>4985</v>
      </c>
      <c r="Y6302" s="84" t="s">
        <v>4980</v>
      </c>
      <c r="Z6302" s="84" t="s">
        <v>4980</v>
      </c>
      <c r="AA6302" s="84" t="s">
        <v>4989</v>
      </c>
      <c r="AB6302" s="84" t="s">
        <v>5005</v>
      </c>
      <c r="AC6302" s="84" t="s">
        <v>5006</v>
      </c>
      <c r="AD6302" s="29"/>
      <c r="AE6302" s="20" t="str">
        <f>VLOOKUP(E6302,'FILIAIS PETZ'!A:Q,17,0)</f>
        <v>SP3</v>
      </c>
      <c r="AF6302" s="20" t="str">
        <f>VLOOKUP(E6302,'FILIAIS PETZ'!A:Q,3,0)</f>
        <v>FELICIO</v>
      </c>
      <c r="AG6302" s="20" t="str">
        <f>VLOOKUP(E6302,'FILIAIS PETZ'!A:Q,2,0)</f>
        <v>R3</v>
      </c>
      <c r="AH6302" s="75">
        <v>580</v>
      </c>
      <c r="AI6302" s="16" t="s">
        <v>13727</v>
      </c>
      <c r="AJ6302" s="43">
        <f>VLOOKUP(E6302,'FILIAIS PETZ'!$A$2:$K$2000,11,0)</f>
        <v>18328118016617</v>
      </c>
      <c r="AK6302" s="44">
        <f t="shared" si="399"/>
        <v>18328118016617</v>
      </c>
    </row>
    <row r="6303" spans="1:37" s="14" customFormat="1" ht="15" customHeight="1" thickBot="1" x14ac:dyDescent="0.25">
      <c r="A6303" s="9"/>
      <c r="B6303" s="18">
        <f>VLOOKUP(C6303,FORNECEDORES!D:E,2,0)</f>
        <v>530375</v>
      </c>
      <c r="C6303" s="19" t="str">
        <f>VLOOKUP(D6303,FORNECEDORES!A:D,4,0)</f>
        <v>23.080.842/0001-04</v>
      </c>
      <c r="D6303" s="13" t="s">
        <v>4370</v>
      </c>
      <c r="E6303" s="20" t="str">
        <f t="shared" si="398"/>
        <v>04 0044</v>
      </c>
      <c r="F6303" s="28" t="s">
        <v>8974</v>
      </c>
      <c r="G6303" s="21" t="str">
        <f>VLOOKUP(E6303,'FILIAIS PETZ'!A:E,5,0)</f>
        <v>PETZ SANTO ANDRE</v>
      </c>
      <c r="H6303" s="20" t="str">
        <f>VLOOKUP(E6303,'FILIAIS PETZ'!A:D,4,0)</f>
        <v>STAD-SP</v>
      </c>
      <c r="I6303" s="46">
        <v>45581</v>
      </c>
      <c r="J6303" s="9">
        <v>1011532</v>
      </c>
      <c r="K6303" s="9"/>
      <c r="L6303" s="29"/>
      <c r="M6303" s="46"/>
      <c r="N6303" s="46"/>
      <c r="O6303" s="46"/>
      <c r="P6303" s="83" t="s">
        <v>4990</v>
      </c>
      <c r="Q6303" s="84">
        <v>3</v>
      </c>
      <c r="R6303" s="84">
        <v>1</v>
      </c>
      <c r="S6303" s="84">
        <v>8</v>
      </c>
      <c r="T6303" s="84" t="s">
        <v>32</v>
      </c>
      <c r="U6303" s="84">
        <v>11002</v>
      </c>
      <c r="V6303" s="84">
        <v>11002</v>
      </c>
      <c r="W6303" s="84" t="s">
        <v>5019</v>
      </c>
      <c r="X6303" s="84" t="s">
        <v>4985</v>
      </c>
      <c r="Y6303" s="84" t="s">
        <v>4980</v>
      </c>
      <c r="Z6303" s="84" t="s">
        <v>4980</v>
      </c>
      <c r="AA6303" s="84" t="s">
        <v>4989</v>
      </c>
      <c r="AB6303" s="84" t="s">
        <v>5005</v>
      </c>
      <c r="AC6303" s="84" t="s">
        <v>5006</v>
      </c>
      <c r="AD6303" s="29"/>
      <c r="AE6303" s="20" t="str">
        <f>VLOOKUP(E6303,'FILIAIS PETZ'!A:Q,17,0)</f>
        <v>SP3</v>
      </c>
      <c r="AF6303" s="20" t="str">
        <f>VLOOKUP(E6303,'FILIAIS PETZ'!A:Q,3,0)</f>
        <v>FELICIO</v>
      </c>
      <c r="AG6303" s="20" t="str">
        <f>VLOOKUP(E6303,'FILIAIS PETZ'!A:Q,2,0)</f>
        <v>R3</v>
      </c>
      <c r="AH6303" s="75">
        <v>320</v>
      </c>
      <c r="AI6303" s="16" t="s">
        <v>13728</v>
      </c>
      <c r="AJ6303" s="43">
        <f>VLOOKUP(E6303,'FILIAIS PETZ'!$A$2:$K$2000,11,0)</f>
        <v>18328118004600</v>
      </c>
      <c r="AK6303" s="44">
        <f t="shared" si="399"/>
        <v>18328118004600</v>
      </c>
    </row>
    <row r="6304" spans="1:37" s="14" customFormat="1" ht="15" customHeight="1" thickBot="1" x14ac:dyDescent="0.25">
      <c r="A6304" s="9"/>
      <c r="B6304" s="18">
        <f>VLOOKUP(C6304,FORNECEDORES!D:E,2,0)</f>
        <v>530375</v>
      </c>
      <c r="C6304" s="19" t="str">
        <f>VLOOKUP(D6304,FORNECEDORES!A:D,4,0)</f>
        <v>23.080.842/0001-04</v>
      </c>
      <c r="D6304" s="13" t="s">
        <v>4370</v>
      </c>
      <c r="E6304" s="20" t="str">
        <f t="shared" si="398"/>
        <v>04 0247</v>
      </c>
      <c r="F6304" s="28" t="s">
        <v>8967</v>
      </c>
      <c r="G6304" s="21" t="str">
        <f>VLOOKUP(E6304,'FILIAIS PETZ'!A:E,5,0)</f>
        <v>PETZ AV GOIÁS</v>
      </c>
      <c r="H6304" s="20" t="str">
        <f>VLOOKUP(E6304,'FILIAIS PETZ'!A:D,4,0)</f>
        <v>AVGO-SP</v>
      </c>
      <c r="I6304" s="46">
        <v>45581</v>
      </c>
      <c r="J6304" s="9">
        <v>1011534</v>
      </c>
      <c r="K6304" s="9"/>
      <c r="L6304" s="29"/>
      <c r="M6304" s="46"/>
      <c r="N6304" s="46"/>
      <c r="O6304" s="46"/>
      <c r="P6304" s="83" t="s">
        <v>4990</v>
      </c>
      <c r="Q6304" s="84">
        <v>3</v>
      </c>
      <c r="R6304" s="84">
        <v>1</v>
      </c>
      <c r="S6304" s="84">
        <v>8</v>
      </c>
      <c r="T6304" s="84" t="s">
        <v>32</v>
      </c>
      <c r="U6304" s="84">
        <v>11002</v>
      </c>
      <c r="V6304" s="84">
        <v>11002</v>
      </c>
      <c r="W6304" s="84" t="s">
        <v>5019</v>
      </c>
      <c r="X6304" s="84" t="s">
        <v>4985</v>
      </c>
      <c r="Y6304" s="84" t="s">
        <v>4980</v>
      </c>
      <c r="Z6304" s="84" t="s">
        <v>4980</v>
      </c>
      <c r="AA6304" s="84" t="s">
        <v>4989</v>
      </c>
      <c r="AB6304" s="84" t="s">
        <v>5005</v>
      </c>
      <c r="AC6304" s="84" t="s">
        <v>5006</v>
      </c>
      <c r="AD6304" s="29"/>
      <c r="AE6304" s="20" t="str">
        <f>VLOOKUP(E6304,'FILIAIS PETZ'!A:Q,17,0)</f>
        <v>SP3</v>
      </c>
      <c r="AF6304" s="20" t="str">
        <f>VLOOKUP(E6304,'FILIAIS PETZ'!A:Q,3,0)</f>
        <v>FELICIO</v>
      </c>
      <c r="AG6304" s="20" t="str">
        <f>VLOOKUP(E6304,'FILIAIS PETZ'!A:Q,2,0)</f>
        <v>R3</v>
      </c>
      <c r="AH6304" s="75">
        <v>1120</v>
      </c>
      <c r="AI6304" s="16" t="s">
        <v>13729</v>
      </c>
      <c r="AJ6304" s="43" t="str">
        <f>VLOOKUP(E6304,'FILIAIS PETZ'!$A$2:$K$2000,11,0)</f>
        <v>18.328.118/0236-64</v>
      </c>
      <c r="AK6304" s="44" t="str">
        <f t="shared" si="399"/>
        <v>18.328.118/0236-64</v>
      </c>
    </row>
    <row r="6305" spans="1:37" s="14" customFormat="1" ht="15" customHeight="1" thickBot="1" x14ac:dyDescent="0.25">
      <c r="A6305" s="9"/>
      <c r="B6305" s="18">
        <f>VLOOKUP(C6305,FORNECEDORES!D:E,2,0)</f>
        <v>530375</v>
      </c>
      <c r="C6305" s="19" t="str">
        <f>VLOOKUP(D6305,FORNECEDORES!A:D,4,0)</f>
        <v>23.080.842/0001-04</v>
      </c>
      <c r="D6305" s="13" t="s">
        <v>4370</v>
      </c>
      <c r="E6305" s="20" t="str">
        <f t="shared" si="398"/>
        <v>04 0069</v>
      </c>
      <c r="F6305" s="28" t="s">
        <v>8968</v>
      </c>
      <c r="G6305" s="21" t="str">
        <f>VLOOKUP(E6305,'FILIAIS PETZ'!A:E,5,0)</f>
        <v>PETZ GIOVANNI PIRELLI</v>
      </c>
      <c r="H6305" s="20" t="str">
        <f>VLOOKUP(E6305,'FILIAIS PETZ'!A:D,4,0)</f>
        <v>GPIR-SP</v>
      </c>
      <c r="I6305" s="46">
        <v>45581</v>
      </c>
      <c r="J6305" s="9">
        <v>1011537</v>
      </c>
      <c r="K6305" s="9"/>
      <c r="L6305" s="29"/>
      <c r="M6305" s="46"/>
      <c r="N6305" s="46"/>
      <c r="O6305" s="46"/>
      <c r="P6305" s="83" t="s">
        <v>4990</v>
      </c>
      <c r="Q6305" s="84">
        <v>3</v>
      </c>
      <c r="R6305" s="84">
        <v>1</v>
      </c>
      <c r="S6305" s="84">
        <v>8</v>
      </c>
      <c r="T6305" s="84" t="s">
        <v>32</v>
      </c>
      <c r="U6305" s="84">
        <v>11002</v>
      </c>
      <c r="V6305" s="84">
        <v>11002</v>
      </c>
      <c r="W6305" s="84" t="s">
        <v>5019</v>
      </c>
      <c r="X6305" s="84" t="s">
        <v>4985</v>
      </c>
      <c r="Y6305" s="84" t="s">
        <v>4980</v>
      </c>
      <c r="Z6305" s="84" t="s">
        <v>4980</v>
      </c>
      <c r="AA6305" s="84" t="s">
        <v>4989</v>
      </c>
      <c r="AB6305" s="84" t="s">
        <v>5005</v>
      </c>
      <c r="AC6305" s="84" t="s">
        <v>5006</v>
      </c>
      <c r="AD6305" s="29"/>
      <c r="AE6305" s="20" t="str">
        <f>VLOOKUP(E6305,'FILIAIS PETZ'!A:Q,17,0)</f>
        <v>SP3</v>
      </c>
      <c r="AF6305" s="20" t="str">
        <f>VLOOKUP(E6305,'FILIAIS PETZ'!A:Q,3,0)</f>
        <v>FELICIO</v>
      </c>
      <c r="AG6305" s="20" t="str">
        <f>VLOOKUP(E6305,'FILIAIS PETZ'!A:Q,2,0)</f>
        <v>R3</v>
      </c>
      <c r="AH6305" s="75">
        <v>320</v>
      </c>
      <c r="AI6305" s="16" t="s">
        <v>13728</v>
      </c>
      <c r="AJ6305" s="43">
        <f>VLOOKUP(E6305,'FILIAIS PETZ'!$A$2:$K$2000,11,0)</f>
        <v>18328118006905</v>
      </c>
      <c r="AK6305" s="44">
        <f t="shared" si="399"/>
        <v>18328118006905</v>
      </c>
    </row>
    <row r="6306" spans="1:37" s="14" customFormat="1" ht="15" customHeight="1" thickBot="1" x14ac:dyDescent="0.25">
      <c r="A6306" s="9"/>
      <c r="B6306" s="18">
        <f>VLOOKUP(C6306,FORNECEDORES!D:E,2,0)</f>
        <v>530375</v>
      </c>
      <c r="C6306" s="19" t="str">
        <f>VLOOKUP(D6306,FORNECEDORES!A:D,4,0)</f>
        <v>23.080.842/0001-04</v>
      </c>
      <c r="D6306" s="13" t="s">
        <v>4370</v>
      </c>
      <c r="E6306" s="20" t="str">
        <f t="shared" si="398"/>
        <v>04 0017</v>
      </c>
      <c r="F6306" s="28" t="s">
        <v>8713</v>
      </c>
      <c r="G6306" s="21" t="str">
        <f>VLOOKUP(E6306,'FILIAIS PETZ'!A:E,5,0)</f>
        <v>PETZ CARREFOUR SAO CAETANO</v>
      </c>
      <c r="H6306" s="20" t="str">
        <f>VLOOKUP(E6306,'FILIAIS PETZ'!A:D,4,0)</f>
        <v>SCSU-SP</v>
      </c>
      <c r="I6306" s="46">
        <v>45581</v>
      </c>
      <c r="J6306" s="9">
        <v>1011538</v>
      </c>
      <c r="K6306" s="9"/>
      <c r="L6306" s="29"/>
      <c r="M6306" s="46"/>
      <c r="N6306" s="46"/>
      <c r="O6306" s="46"/>
      <c r="P6306" s="83" t="s">
        <v>4990</v>
      </c>
      <c r="Q6306" s="84">
        <v>3</v>
      </c>
      <c r="R6306" s="84">
        <v>1</v>
      </c>
      <c r="S6306" s="84">
        <v>8</v>
      </c>
      <c r="T6306" s="84" t="s">
        <v>32</v>
      </c>
      <c r="U6306" s="84">
        <v>11002</v>
      </c>
      <c r="V6306" s="84">
        <v>11002</v>
      </c>
      <c r="W6306" s="84" t="s">
        <v>5019</v>
      </c>
      <c r="X6306" s="84" t="s">
        <v>4985</v>
      </c>
      <c r="Y6306" s="84" t="s">
        <v>4980</v>
      </c>
      <c r="Z6306" s="84" t="s">
        <v>4980</v>
      </c>
      <c r="AA6306" s="84" t="s">
        <v>4989</v>
      </c>
      <c r="AB6306" s="84" t="s">
        <v>5005</v>
      </c>
      <c r="AC6306" s="84" t="s">
        <v>5006</v>
      </c>
      <c r="AD6306" s="29"/>
      <c r="AE6306" s="20" t="str">
        <f>VLOOKUP(E6306,'FILIAIS PETZ'!A:Q,17,0)</f>
        <v>SP3</v>
      </c>
      <c r="AF6306" s="20" t="str">
        <f>VLOOKUP(E6306,'FILIAIS PETZ'!A:Q,3,0)</f>
        <v>FELICIO</v>
      </c>
      <c r="AG6306" s="20" t="str">
        <f>VLOOKUP(E6306,'FILIAIS PETZ'!A:Q,2,0)</f>
        <v>R3</v>
      </c>
      <c r="AH6306" s="75">
        <v>110</v>
      </c>
      <c r="AI6306" s="16" t="s">
        <v>13728</v>
      </c>
      <c r="AJ6306" s="43">
        <f>VLOOKUP(E6306,'FILIAIS PETZ'!$A$2:$K$2000,11,0)</f>
        <v>18328118000532</v>
      </c>
      <c r="AK6306" s="44">
        <f t="shared" si="399"/>
        <v>18328118000532</v>
      </c>
    </row>
    <row r="6307" spans="1:37" s="14" customFormat="1" ht="15" customHeight="1" thickBot="1" x14ac:dyDescent="0.25">
      <c r="A6307" s="9"/>
      <c r="B6307" s="18">
        <f>VLOOKUP(C6307,FORNECEDORES!D:E,2,0)</f>
        <v>530375</v>
      </c>
      <c r="C6307" s="19" t="str">
        <f>VLOOKUP(D6307,FORNECEDORES!A:D,4,0)</f>
        <v>23.080.842/0001-04</v>
      </c>
      <c r="D6307" s="13" t="s">
        <v>4370</v>
      </c>
      <c r="E6307" s="20" t="str">
        <f t="shared" si="398"/>
        <v>04 0284</v>
      </c>
      <c r="F6307" s="28" t="s">
        <v>8966</v>
      </c>
      <c r="G6307" s="21" t="str">
        <f>VLOOKUP(E6307,'FILIAIS PETZ'!A:E,5,0)</f>
        <v>PETZ ASSAI ANCHIETA</v>
      </c>
      <c r="H6307" s="20" t="str">
        <f>VLOOKUP(E6307,'FILIAIS PETZ'!A:D,4,0)</f>
        <v>ASAC-SP</v>
      </c>
      <c r="I6307" s="46">
        <v>45581</v>
      </c>
      <c r="J6307" s="9">
        <v>1011539</v>
      </c>
      <c r="K6307" s="9"/>
      <c r="L6307" s="29"/>
      <c r="M6307" s="46"/>
      <c r="N6307" s="46"/>
      <c r="O6307" s="46"/>
      <c r="P6307" s="83" t="s">
        <v>4990</v>
      </c>
      <c r="Q6307" s="84">
        <v>3</v>
      </c>
      <c r="R6307" s="84">
        <v>1</v>
      </c>
      <c r="S6307" s="84">
        <v>8</v>
      </c>
      <c r="T6307" s="84" t="s">
        <v>32</v>
      </c>
      <c r="U6307" s="84">
        <v>11002</v>
      </c>
      <c r="V6307" s="84">
        <v>11002</v>
      </c>
      <c r="W6307" s="84" t="s">
        <v>5019</v>
      </c>
      <c r="X6307" s="84" t="s">
        <v>4985</v>
      </c>
      <c r="Y6307" s="84" t="s">
        <v>4980</v>
      </c>
      <c r="Z6307" s="84" t="s">
        <v>4980</v>
      </c>
      <c r="AA6307" s="84" t="s">
        <v>4989</v>
      </c>
      <c r="AB6307" s="84" t="s">
        <v>5005</v>
      </c>
      <c r="AC6307" s="84" t="s">
        <v>5006</v>
      </c>
      <c r="AD6307" s="29"/>
      <c r="AE6307" s="20" t="str">
        <f>VLOOKUP(E6307,'FILIAIS PETZ'!A:Q,17,0)</f>
        <v>SP3</v>
      </c>
      <c r="AF6307" s="20" t="str">
        <f>VLOOKUP(E6307,'FILIAIS PETZ'!A:Q,3,0)</f>
        <v>FELICIO</v>
      </c>
      <c r="AG6307" s="20" t="str">
        <f>VLOOKUP(E6307,'FILIAIS PETZ'!A:Q,2,0)</f>
        <v>R3</v>
      </c>
      <c r="AH6307" s="75">
        <v>490</v>
      </c>
      <c r="AI6307" s="16" t="s">
        <v>13728</v>
      </c>
      <c r="AJ6307" s="43" t="str">
        <f>VLOOKUP(E6307,'FILIAIS PETZ'!$A$2:$K$2000,11,0)</f>
        <v>18.328.118/0290-00</v>
      </c>
      <c r="AK6307" s="44" t="str">
        <f t="shared" si="399"/>
        <v>18.328.118/0290-00</v>
      </c>
    </row>
    <row r="6308" spans="1:37" s="14" customFormat="1" ht="15" customHeight="1" thickBot="1" x14ac:dyDescent="0.25">
      <c r="A6308" s="9"/>
      <c r="B6308" s="18">
        <f>VLOOKUP(C6308,FORNECEDORES!D:E,2,0)</f>
        <v>530375</v>
      </c>
      <c r="C6308" s="19" t="str">
        <f>VLOOKUP(D6308,FORNECEDORES!A:D,4,0)</f>
        <v>23.080.842/0001-04</v>
      </c>
      <c r="D6308" s="13" t="s">
        <v>4370</v>
      </c>
      <c r="E6308" s="20" t="str">
        <f t="shared" si="398"/>
        <v>04 0258</v>
      </c>
      <c r="F6308" s="28" t="s">
        <v>8972</v>
      </c>
      <c r="G6308" s="21" t="str">
        <f>VLOOKUP(E6308,'FILIAIS PETZ'!A:E,5,0)</f>
        <v xml:space="preserve">PETZ SHOPPING GRAND PLAZA </v>
      </c>
      <c r="H6308" s="20" t="str">
        <f>VLOOKUP(E6308,'FILIAIS PETZ'!A:D,4,0)</f>
        <v>SGPZ-SP</v>
      </c>
      <c r="I6308" s="46">
        <v>45581</v>
      </c>
      <c r="J6308" s="9">
        <v>1011540</v>
      </c>
      <c r="K6308" s="9"/>
      <c r="L6308" s="29"/>
      <c r="M6308" s="46"/>
      <c r="N6308" s="46"/>
      <c r="O6308" s="46"/>
      <c r="P6308" s="83" t="s">
        <v>4990</v>
      </c>
      <c r="Q6308" s="84">
        <v>3</v>
      </c>
      <c r="R6308" s="84">
        <v>1</v>
      </c>
      <c r="S6308" s="84">
        <v>8</v>
      </c>
      <c r="T6308" s="84" t="s">
        <v>32</v>
      </c>
      <c r="U6308" s="84">
        <v>11002</v>
      </c>
      <c r="V6308" s="84">
        <v>11002</v>
      </c>
      <c r="W6308" s="84" t="s">
        <v>5019</v>
      </c>
      <c r="X6308" s="84" t="s">
        <v>4985</v>
      </c>
      <c r="Y6308" s="84" t="s">
        <v>4980</v>
      </c>
      <c r="Z6308" s="84" t="s">
        <v>4980</v>
      </c>
      <c r="AA6308" s="84" t="s">
        <v>4989</v>
      </c>
      <c r="AB6308" s="84" t="s">
        <v>5005</v>
      </c>
      <c r="AC6308" s="84" t="s">
        <v>5006</v>
      </c>
      <c r="AD6308" s="29"/>
      <c r="AE6308" s="20" t="str">
        <f>VLOOKUP(E6308,'FILIAIS PETZ'!A:Q,17,0)</f>
        <v>SP3</v>
      </c>
      <c r="AF6308" s="20" t="str">
        <f>VLOOKUP(E6308,'FILIAIS PETZ'!A:Q,3,0)</f>
        <v>FELICIO</v>
      </c>
      <c r="AG6308" s="20" t="str">
        <f>VLOOKUP(E6308,'FILIAIS PETZ'!A:Q,2,0)</f>
        <v>R3</v>
      </c>
      <c r="AH6308" s="75">
        <v>365</v>
      </c>
      <c r="AI6308" s="16" t="s">
        <v>13728</v>
      </c>
      <c r="AJ6308" s="43" t="str">
        <f>VLOOKUP(E6308,'FILIAIS PETZ'!$A$2:$K$2000,11,0)</f>
        <v>18.328.118/0249-89</v>
      </c>
      <c r="AK6308" s="44" t="str">
        <f t="shared" si="399"/>
        <v>18.328.118/0249-89</v>
      </c>
    </row>
    <row r="6309" spans="1:37" s="14" customFormat="1" ht="15" customHeight="1" thickBot="1" x14ac:dyDescent="0.25">
      <c r="A6309" s="9"/>
      <c r="B6309" s="18">
        <f>VLOOKUP(C6309,FORNECEDORES!D:E,2,0)</f>
        <v>14854</v>
      </c>
      <c r="C6309" s="19" t="str">
        <f>VLOOKUP(D6309,FORNECEDORES!A:D,4,0)</f>
        <v>09.584.001/0002-86</v>
      </c>
      <c r="D6309" s="13" t="s">
        <v>1746</v>
      </c>
      <c r="E6309" s="20" t="str">
        <f t="shared" si="398"/>
        <v>04 0033</v>
      </c>
      <c r="F6309" s="28" t="s">
        <v>4933</v>
      </c>
      <c r="G6309" s="21" t="str">
        <f>VLOOKUP(E6309,'FILIAIS PETZ'!A:E,5,0)</f>
        <v>PETZ PARQUE FLAMBOYANT</v>
      </c>
      <c r="H6309" s="20" t="str">
        <f>VLOOKUP(E6309,'FILIAIS PETZ'!A:D,4,0)</f>
        <v>FBYT-GO</v>
      </c>
      <c r="I6309" s="46">
        <v>45582</v>
      </c>
      <c r="J6309" s="9">
        <v>1012392</v>
      </c>
      <c r="K6309" s="9"/>
      <c r="L6309" s="29"/>
      <c r="M6309" s="46"/>
      <c r="N6309" s="46"/>
      <c r="O6309" s="46"/>
      <c r="P6309" s="83" t="s">
        <v>4982</v>
      </c>
      <c r="Q6309" s="84">
        <v>3</v>
      </c>
      <c r="R6309" s="84">
        <v>1</v>
      </c>
      <c r="S6309" s="84">
        <v>8</v>
      </c>
      <c r="T6309" s="84" t="s">
        <v>32</v>
      </c>
      <c r="U6309" s="84">
        <v>11002</v>
      </c>
      <c r="V6309" s="84">
        <v>11002</v>
      </c>
      <c r="W6309" s="84" t="s">
        <v>5019</v>
      </c>
      <c r="X6309" s="84" t="s">
        <v>4985</v>
      </c>
      <c r="Y6309" s="84" t="s">
        <v>5044</v>
      </c>
      <c r="Z6309" s="84" t="s">
        <v>5044</v>
      </c>
      <c r="AA6309" s="84" t="s">
        <v>5014</v>
      </c>
      <c r="AB6309" s="84" t="s">
        <v>12941</v>
      </c>
      <c r="AC6309" s="84" t="s">
        <v>4988</v>
      </c>
      <c r="AD6309" s="29">
        <v>800000258</v>
      </c>
      <c r="AE6309" s="20" t="str">
        <f>VLOOKUP(E6309,'FILIAIS PETZ'!A:Q,17,0)</f>
        <v>CO-2</v>
      </c>
      <c r="AF6309" s="20" t="str">
        <f>VLOOKUP(E6309,'FILIAIS PETZ'!A:Q,3,0)</f>
        <v>FELICIO</v>
      </c>
      <c r="AG6309" s="20" t="str">
        <f>VLOOKUP(E6309,'FILIAIS PETZ'!A:Q,2,0)</f>
        <v>R3</v>
      </c>
      <c r="AH6309" s="75">
        <v>6058.98</v>
      </c>
      <c r="AI6309" s="16" t="s">
        <v>13774</v>
      </c>
      <c r="AJ6309" s="43">
        <f>VLOOKUP(E6309,'FILIAIS PETZ'!$A$2:$K$2000,11,0)</f>
        <v>18328118003477</v>
      </c>
      <c r="AK6309" s="44">
        <f t="shared" si="399"/>
        <v>18328118003477</v>
      </c>
    </row>
    <row r="6310" spans="1:37" s="14" customFormat="1" ht="15" customHeight="1" thickBot="1" x14ac:dyDescent="0.25">
      <c r="A6310" s="9"/>
      <c r="B6310" s="18">
        <f>VLOOKUP(C6310,FORNECEDORES!D:E,2,0)</f>
        <v>534449</v>
      </c>
      <c r="C6310" s="19" t="str">
        <f>VLOOKUP(D6310,FORNECEDORES!A:D,4,0)</f>
        <v>34.997.109/0001-67</v>
      </c>
      <c r="D6310" s="13" t="s">
        <v>4410</v>
      </c>
      <c r="E6310" s="20" t="str">
        <f t="shared" si="398"/>
        <v>04 0146</v>
      </c>
      <c r="F6310" s="28" t="s">
        <v>4947</v>
      </c>
      <c r="G6310" s="21" t="str">
        <f>VLOOKUP(E6310,'FILIAIS PETZ'!A:E,5,0)</f>
        <v>PETZ DJALMA BATISTA</v>
      </c>
      <c r="H6310" s="20" t="str">
        <f>VLOOKUP(E6310,'FILIAIS PETZ'!A:D,4,0)</f>
        <v>DJBA-AM</v>
      </c>
      <c r="I6310" s="46">
        <v>45582</v>
      </c>
      <c r="J6310" s="9">
        <v>1012394</v>
      </c>
      <c r="K6310" s="9"/>
      <c r="L6310" s="29"/>
      <c r="M6310" s="46"/>
      <c r="N6310" s="46"/>
      <c r="O6310" s="46"/>
      <c r="P6310" s="83" t="s">
        <v>4982</v>
      </c>
      <c r="Q6310" s="84">
        <v>3</v>
      </c>
      <c r="R6310" s="84">
        <v>1</v>
      </c>
      <c r="S6310" s="84">
        <v>8</v>
      </c>
      <c r="T6310" s="84" t="s">
        <v>32</v>
      </c>
      <c r="U6310" s="84">
        <v>11002</v>
      </c>
      <c r="V6310" s="84">
        <v>11002</v>
      </c>
      <c r="W6310" s="84" t="s">
        <v>4984</v>
      </c>
      <c r="X6310" s="84" t="s">
        <v>4992</v>
      </c>
      <c r="Y6310" s="84" t="s">
        <v>5044</v>
      </c>
      <c r="Z6310" s="84" t="s">
        <v>5044</v>
      </c>
      <c r="AA6310" s="84" t="s">
        <v>5014</v>
      </c>
      <c r="AB6310" s="84" t="s">
        <v>12941</v>
      </c>
      <c r="AC6310" s="84" t="s">
        <v>4988</v>
      </c>
      <c r="AD6310" s="29">
        <v>800000258</v>
      </c>
      <c r="AE6310" s="20" t="str">
        <f>VLOOKUP(E6310,'FILIAIS PETZ'!A:Q,17,0)</f>
        <v>CO-3</v>
      </c>
      <c r="AF6310" s="20" t="str">
        <f>VLOOKUP(E6310,'FILIAIS PETZ'!A:Q,3,0)</f>
        <v>FELICIO</v>
      </c>
      <c r="AG6310" s="20" t="str">
        <f>VLOOKUP(E6310,'FILIAIS PETZ'!A:Q,2,0)</f>
        <v>R3</v>
      </c>
      <c r="AH6310" s="75">
        <v>29851.85</v>
      </c>
      <c r="AI6310" s="16" t="s">
        <v>13775</v>
      </c>
      <c r="AJ6310" s="43">
        <f>VLOOKUP(E6310,'FILIAIS PETZ'!$A$2:$K$2000,11,0)</f>
        <v>18328118013782</v>
      </c>
      <c r="AK6310" s="44">
        <f t="shared" si="399"/>
        <v>18328118013782</v>
      </c>
    </row>
    <row r="6311" spans="1:37" s="14" customFormat="1" ht="15" customHeight="1" thickBot="1" x14ac:dyDescent="0.25">
      <c r="A6311" s="9"/>
      <c r="B6311" s="18">
        <f>VLOOKUP(C6311,FORNECEDORES!D:E,2,0)</f>
        <v>39969</v>
      </c>
      <c r="C6311" s="19" t="str">
        <f>VLOOKUP(D6311,FORNECEDORES!A:D,4,0)</f>
        <v>23.457.797/0001-56</v>
      </c>
      <c r="D6311" s="13" t="s">
        <v>2466</v>
      </c>
      <c r="E6311" s="20" t="str">
        <f t="shared" si="398"/>
        <v>04 0106</v>
      </c>
      <c r="F6311" s="28" t="s">
        <v>4952</v>
      </c>
      <c r="G6311" s="21" t="str">
        <f>VLOOKUP(E6311,'FILIAIS PETZ'!A:E,5,0)</f>
        <v>PETZ COTIA</v>
      </c>
      <c r="H6311" s="20" t="str">
        <f>VLOOKUP(E6311,'FILIAIS PETZ'!A:D,4,0)</f>
        <v>CTIA-SP</v>
      </c>
      <c r="I6311" s="46">
        <v>45582</v>
      </c>
      <c r="J6311" s="9">
        <v>1012399</v>
      </c>
      <c r="K6311" s="9"/>
      <c r="L6311" s="29"/>
      <c r="M6311" s="46"/>
      <c r="N6311" s="46"/>
      <c r="O6311" s="46"/>
      <c r="P6311" s="83" t="s">
        <v>4982</v>
      </c>
      <c r="Q6311" s="84">
        <v>3</v>
      </c>
      <c r="R6311" s="84">
        <v>1</v>
      </c>
      <c r="S6311" s="84">
        <v>8</v>
      </c>
      <c r="T6311" s="84" t="s">
        <v>32</v>
      </c>
      <c r="U6311" s="84">
        <v>11002</v>
      </c>
      <c r="V6311" s="84">
        <v>11002</v>
      </c>
      <c r="W6311" s="84" t="s">
        <v>5182</v>
      </c>
      <c r="X6311" s="84" t="s">
        <v>4985</v>
      </c>
      <c r="Y6311" s="84" t="s">
        <v>4993</v>
      </c>
      <c r="Z6311" s="84" t="s">
        <v>5044</v>
      </c>
      <c r="AA6311" s="84" t="s">
        <v>4989</v>
      </c>
      <c r="AB6311" s="84" t="s">
        <v>12941</v>
      </c>
      <c r="AC6311" s="84" t="s">
        <v>4988</v>
      </c>
      <c r="AD6311" s="29">
        <v>800000262</v>
      </c>
      <c r="AE6311" s="20" t="str">
        <f>VLOOKUP(E6311,'FILIAIS PETZ'!A:Q,17,0)</f>
        <v>SP7</v>
      </c>
      <c r="AF6311" s="20" t="str">
        <f>VLOOKUP(E6311,'FILIAIS PETZ'!A:Q,3,0)</f>
        <v>FELICIO</v>
      </c>
      <c r="AG6311" s="20" t="str">
        <f>VLOOKUP(E6311,'FILIAIS PETZ'!A:Q,2,0)</f>
        <v>R3</v>
      </c>
      <c r="AH6311" s="75">
        <v>5628</v>
      </c>
      <c r="AI6311" s="16" t="s">
        <v>13776</v>
      </c>
      <c r="AJ6311" s="43">
        <f>VLOOKUP(E6311,'FILIAIS PETZ'!$A$2:$K$2000,11,0)</f>
        <v>18328118009327</v>
      </c>
      <c r="AK6311" s="44">
        <f t="shared" si="399"/>
        <v>18328118009327</v>
      </c>
    </row>
    <row r="6312" spans="1:37" s="14" customFormat="1" ht="15" customHeight="1" thickBot="1" x14ac:dyDescent="0.25">
      <c r="A6312" s="9"/>
      <c r="B6312" s="18">
        <f>VLOOKUP(C6312,FORNECEDORES!D:E,2,0)</f>
        <v>14854</v>
      </c>
      <c r="C6312" s="19" t="str">
        <f>VLOOKUP(D6312,FORNECEDORES!A:D,4,0)</f>
        <v>09.584.001/0002-86</v>
      </c>
      <c r="D6312" s="13" t="s">
        <v>1746</v>
      </c>
      <c r="E6312" s="20" t="str">
        <f t="shared" si="398"/>
        <v>04 0221</v>
      </c>
      <c r="F6312" s="28" t="s">
        <v>8980</v>
      </c>
      <c r="G6312" s="21" t="str">
        <f>VLOOKUP(E6312,'FILIAIS PETZ'!A:E,5,0)</f>
        <v>PETZ GASTAO VIDIGAL</v>
      </c>
      <c r="H6312" s="20" t="str">
        <f>VLOOKUP(E6312,'FILIAIS PETZ'!A:D,4,0)</f>
        <v>GVDL-SP</v>
      </c>
      <c r="I6312" s="46">
        <v>45582</v>
      </c>
      <c r="J6312" s="9">
        <v>1012403</v>
      </c>
      <c r="K6312" s="9"/>
      <c r="L6312" s="29"/>
      <c r="M6312" s="46"/>
      <c r="N6312" s="46"/>
      <c r="O6312" s="46"/>
      <c r="P6312" s="83" t="s">
        <v>4982</v>
      </c>
      <c r="Q6312" s="84">
        <v>3</v>
      </c>
      <c r="R6312" s="84">
        <v>1</v>
      </c>
      <c r="S6312" s="84">
        <v>8</v>
      </c>
      <c r="T6312" s="84" t="s">
        <v>32</v>
      </c>
      <c r="U6312" s="84">
        <v>11002</v>
      </c>
      <c r="V6312" s="84">
        <v>11002</v>
      </c>
      <c r="W6312" s="84" t="s">
        <v>5019</v>
      </c>
      <c r="X6312" s="84" t="s">
        <v>4985</v>
      </c>
      <c r="Y6312" s="84" t="s">
        <v>4993</v>
      </c>
      <c r="Z6312" s="84" t="s">
        <v>5044</v>
      </c>
      <c r="AA6312" s="84" t="s">
        <v>5014</v>
      </c>
      <c r="AB6312" s="84" t="s">
        <v>5005</v>
      </c>
      <c r="AC6312" s="84" t="s">
        <v>4988</v>
      </c>
      <c r="AD6312" s="29">
        <v>800000258</v>
      </c>
      <c r="AE6312" s="20" t="str">
        <f>VLOOKUP(E6312,'FILIAIS PETZ'!A:Q,17,0)</f>
        <v>SP7</v>
      </c>
      <c r="AF6312" s="20" t="str">
        <f>VLOOKUP(E6312,'FILIAIS PETZ'!A:Q,3,0)</f>
        <v>FELICIO</v>
      </c>
      <c r="AG6312" s="20" t="str">
        <f>VLOOKUP(E6312,'FILIAIS PETZ'!A:Q,2,0)</f>
        <v>R3</v>
      </c>
      <c r="AH6312" s="75">
        <v>6058</v>
      </c>
      <c r="AI6312" s="16" t="s">
        <v>13777</v>
      </c>
      <c r="AJ6312" s="43">
        <f>VLOOKUP(E6312,'FILIAIS PETZ'!$A$2:$K$2000,11,0)</f>
        <v>18328118021025</v>
      </c>
      <c r="AK6312" s="44">
        <f t="shared" si="399"/>
        <v>18328118021025</v>
      </c>
    </row>
    <row r="6313" spans="1:37" s="14" customFormat="1" ht="15" customHeight="1" thickBot="1" x14ac:dyDescent="0.25">
      <c r="A6313" s="9"/>
      <c r="B6313" s="18">
        <f>VLOOKUP(C6313,FORNECEDORES!D:E,2,0)</f>
        <v>7321</v>
      </c>
      <c r="C6313" s="19" t="str">
        <f>VLOOKUP(D6313,FORNECEDORES!A:D,4,0)</f>
        <v>00.830.498/0001-10</v>
      </c>
      <c r="D6313" s="13" t="s">
        <v>7448</v>
      </c>
      <c r="E6313" s="20" t="str">
        <f t="shared" si="398"/>
        <v>04 0185</v>
      </c>
      <c r="F6313" s="28" t="s">
        <v>4973</v>
      </c>
      <c r="G6313" s="21" t="str">
        <f>VLOOKUP(E6313,'FILIAIS PETZ'!A:E,5,0)</f>
        <v>PETZ AV CONTORNO (ANTIGOS DADOS DE SVLB/MG - PETZ SILVA LOBO)</v>
      </c>
      <c r="H6313" s="20" t="str">
        <f>VLOOKUP(E6313,'FILIAIS PETZ'!A:D,4,0)</f>
        <v>ACTN-MG</v>
      </c>
      <c r="I6313" s="46">
        <v>45582</v>
      </c>
      <c r="J6313" s="9">
        <v>1012406</v>
      </c>
      <c r="K6313" s="9"/>
      <c r="L6313" s="29"/>
      <c r="M6313" s="46"/>
      <c r="N6313" s="46"/>
      <c r="O6313" s="46"/>
      <c r="P6313" s="83" t="s">
        <v>4990</v>
      </c>
      <c r="Q6313" s="84">
        <v>3</v>
      </c>
      <c r="R6313" s="84">
        <v>1</v>
      </c>
      <c r="S6313" s="84">
        <v>8</v>
      </c>
      <c r="T6313" s="84" t="s">
        <v>32</v>
      </c>
      <c r="U6313" s="84">
        <v>11002</v>
      </c>
      <c r="V6313" s="84">
        <v>11002</v>
      </c>
      <c r="W6313" s="84" t="s">
        <v>4984</v>
      </c>
      <c r="X6313" s="84" t="s">
        <v>4985</v>
      </c>
      <c r="Y6313" s="84" t="s">
        <v>4980</v>
      </c>
      <c r="Z6313" s="84" t="s">
        <v>4980</v>
      </c>
      <c r="AA6313" s="84" t="s">
        <v>4989</v>
      </c>
      <c r="AB6313" s="84" t="s">
        <v>5005</v>
      </c>
      <c r="AC6313" s="84" t="s">
        <v>5006</v>
      </c>
      <c r="AD6313" s="29"/>
      <c r="AE6313" s="20" t="str">
        <f>VLOOKUP(E6313,'FILIAIS PETZ'!A:Q,17,0)</f>
        <v>MG-1</v>
      </c>
      <c r="AF6313" s="20" t="str">
        <f>VLOOKUP(E6313,'FILIAIS PETZ'!A:Q,3,0)</f>
        <v>FELICIO</v>
      </c>
      <c r="AG6313" s="20" t="str">
        <f>VLOOKUP(E6313,'FILIAIS PETZ'!A:Q,2,0)</f>
        <v>R3</v>
      </c>
      <c r="AH6313" s="75">
        <v>1517.5</v>
      </c>
      <c r="AI6313" s="16" t="s">
        <v>13655</v>
      </c>
      <c r="AJ6313" s="43">
        <f>VLOOKUP(E6313,'FILIAIS PETZ'!$A$2:$K$2000,11,0)</f>
        <v>18328118017931</v>
      </c>
      <c r="AK6313" s="44">
        <f t="shared" si="399"/>
        <v>18328118017931</v>
      </c>
    </row>
    <row r="6314" spans="1:37" s="14" customFormat="1" ht="15" customHeight="1" thickBot="1" x14ac:dyDescent="0.25">
      <c r="A6314" s="9"/>
      <c r="B6314" s="18">
        <f>VLOOKUP(C6314,FORNECEDORES!D:E,2,0)</f>
        <v>379168</v>
      </c>
      <c r="C6314" s="19" t="str">
        <f>VLOOKUP(D6314,FORNECEDORES!A:D,4,0)</f>
        <v>84.531.557/0001-49</v>
      </c>
      <c r="D6314" s="13" t="s">
        <v>4090</v>
      </c>
      <c r="E6314" s="20" t="str">
        <f t="shared" ref="E6314:E6359" si="400">CONCATENATE("04 ",F6314)</f>
        <v>04 0146</v>
      </c>
      <c r="F6314" s="28" t="s">
        <v>4947</v>
      </c>
      <c r="G6314" s="21" t="str">
        <f>VLOOKUP(E6314,'FILIAIS PETZ'!A:E,5,0)</f>
        <v>PETZ DJALMA BATISTA</v>
      </c>
      <c r="H6314" s="20" t="str">
        <f>VLOOKUP(E6314,'FILIAIS PETZ'!A:D,4,0)</f>
        <v>DJBA-AM</v>
      </c>
      <c r="I6314" s="46">
        <v>45583</v>
      </c>
      <c r="J6314" s="9">
        <v>1013059</v>
      </c>
      <c r="K6314" s="9"/>
      <c r="L6314" s="29"/>
      <c r="M6314" s="46"/>
      <c r="N6314" s="46"/>
      <c r="O6314" s="46"/>
      <c r="P6314" s="83" t="s">
        <v>4982</v>
      </c>
      <c r="Q6314" s="84">
        <v>3</v>
      </c>
      <c r="R6314" s="84">
        <v>1</v>
      </c>
      <c r="S6314" s="84">
        <v>8</v>
      </c>
      <c r="T6314" s="84" t="s">
        <v>32</v>
      </c>
      <c r="U6314" s="84">
        <v>11002</v>
      </c>
      <c r="V6314" s="84">
        <v>11002</v>
      </c>
      <c r="W6314" s="84" t="s">
        <v>5042</v>
      </c>
      <c r="X6314" s="84" t="s">
        <v>4985</v>
      </c>
      <c r="Y6314" s="84" t="s">
        <v>5044</v>
      </c>
      <c r="Z6314" s="84" t="s">
        <v>8408</v>
      </c>
      <c r="AA6314" s="84" t="s">
        <v>4989</v>
      </c>
      <c r="AB6314" s="84" t="s">
        <v>12941</v>
      </c>
      <c r="AC6314" s="84" t="s">
        <v>4988</v>
      </c>
      <c r="AD6314" s="29">
        <v>800000421</v>
      </c>
      <c r="AE6314" s="20" t="str">
        <f>VLOOKUP(E6314,'FILIAIS PETZ'!A:Q,17,0)</f>
        <v>CO-3</v>
      </c>
      <c r="AF6314" s="20" t="str">
        <f>VLOOKUP(E6314,'FILIAIS PETZ'!A:Q,3,0)</f>
        <v>FELICIO</v>
      </c>
      <c r="AG6314" s="20" t="str">
        <f>VLOOKUP(E6314,'FILIAIS PETZ'!A:Q,2,0)</f>
        <v>R3</v>
      </c>
      <c r="AH6314" s="75">
        <v>3900</v>
      </c>
      <c r="AI6314" s="16" t="s">
        <v>13820</v>
      </c>
      <c r="AJ6314" s="43">
        <f>VLOOKUP(E6314,'FILIAIS PETZ'!$A$2:$K$2000,11,0)</f>
        <v>18328118013782</v>
      </c>
      <c r="AK6314" s="44">
        <f t="shared" si="399"/>
        <v>18328118013782</v>
      </c>
    </row>
    <row r="6315" spans="1:37" s="14" customFormat="1" ht="15" customHeight="1" thickBot="1" x14ac:dyDescent="0.25">
      <c r="A6315" s="9"/>
      <c r="B6315" s="18">
        <f>VLOOKUP(C6315,FORNECEDORES!D:E,2,0)</f>
        <v>379168</v>
      </c>
      <c r="C6315" s="19" t="str">
        <f>VLOOKUP(D6315,FORNECEDORES!A:D,4,0)</f>
        <v>84.531.557/0001-49</v>
      </c>
      <c r="D6315" s="13" t="s">
        <v>4090</v>
      </c>
      <c r="E6315" s="20" t="str">
        <f t="shared" si="400"/>
        <v>04 0146</v>
      </c>
      <c r="F6315" s="28" t="s">
        <v>4947</v>
      </c>
      <c r="G6315" s="21" t="str">
        <f>VLOOKUP(E6315,'FILIAIS PETZ'!A:E,5,0)</f>
        <v>PETZ DJALMA BATISTA</v>
      </c>
      <c r="H6315" s="20" t="str">
        <f>VLOOKUP(E6315,'FILIAIS PETZ'!A:D,4,0)</f>
        <v>DJBA-AM</v>
      </c>
      <c r="I6315" s="46">
        <v>45583</v>
      </c>
      <c r="J6315" s="9">
        <v>1013064</v>
      </c>
      <c r="K6315" s="9"/>
      <c r="L6315" s="29"/>
      <c r="M6315" s="46"/>
      <c r="N6315" s="46"/>
      <c r="O6315" s="46"/>
      <c r="P6315" s="83" t="s">
        <v>4982</v>
      </c>
      <c r="Q6315" s="84">
        <v>3</v>
      </c>
      <c r="R6315" s="84">
        <v>1</v>
      </c>
      <c r="S6315" s="84">
        <v>8</v>
      </c>
      <c r="T6315" s="84" t="s">
        <v>32</v>
      </c>
      <c r="U6315" s="84">
        <v>11002</v>
      </c>
      <c r="V6315" s="84">
        <v>11002</v>
      </c>
      <c r="W6315" s="84" t="s">
        <v>4984</v>
      </c>
      <c r="X6315" s="84" t="s">
        <v>4985</v>
      </c>
      <c r="Y6315" s="84" t="s">
        <v>5044</v>
      </c>
      <c r="Z6315" s="84" t="s">
        <v>8408</v>
      </c>
      <c r="AA6315" s="84" t="s">
        <v>4989</v>
      </c>
      <c r="AB6315" s="84" t="s">
        <v>12941</v>
      </c>
      <c r="AC6315" s="84" t="s">
        <v>4988</v>
      </c>
      <c r="AD6315" s="29">
        <v>800000421</v>
      </c>
      <c r="AE6315" s="20" t="str">
        <f>VLOOKUP(E6315,'FILIAIS PETZ'!A:Q,17,0)</f>
        <v>CO-3</v>
      </c>
      <c r="AF6315" s="20" t="str">
        <f>VLOOKUP(E6315,'FILIAIS PETZ'!A:Q,3,0)</f>
        <v>FELICIO</v>
      </c>
      <c r="AG6315" s="20" t="str">
        <f>VLOOKUP(E6315,'FILIAIS PETZ'!A:Q,2,0)</f>
        <v>R3</v>
      </c>
      <c r="AH6315" s="75">
        <v>12620</v>
      </c>
      <c r="AI6315" s="16" t="s">
        <v>13821</v>
      </c>
      <c r="AJ6315" s="43">
        <f>VLOOKUP(E6315,'FILIAIS PETZ'!$A$2:$K$2000,11,0)</f>
        <v>18328118013782</v>
      </c>
      <c r="AK6315" s="44">
        <f t="shared" si="399"/>
        <v>18328118013782</v>
      </c>
    </row>
    <row r="6316" spans="1:37" s="14" customFormat="1" ht="15" customHeight="1" thickBot="1" x14ac:dyDescent="0.25">
      <c r="A6316" s="9"/>
      <c r="B6316" s="18" t="e">
        <f>VLOOKUP(C6316,FORNECEDORES!D:E,2,0)</f>
        <v>#N/A</v>
      </c>
      <c r="C6316" s="19" t="e">
        <f>VLOOKUP(D6316,FORNECEDORES!A:D,4,0)</f>
        <v>#N/A</v>
      </c>
      <c r="D6316" s="13" t="s">
        <v>13317</v>
      </c>
      <c r="E6316" s="20" t="str">
        <f t="shared" si="400"/>
        <v>04 0146</v>
      </c>
      <c r="F6316" s="28" t="s">
        <v>4947</v>
      </c>
      <c r="G6316" s="21" t="str">
        <f>VLOOKUP(E6316,'FILIAIS PETZ'!A:E,5,0)</f>
        <v>PETZ DJALMA BATISTA</v>
      </c>
      <c r="H6316" s="20" t="str">
        <f>VLOOKUP(E6316,'FILIAIS PETZ'!A:D,4,0)</f>
        <v>DJBA-AM</v>
      </c>
      <c r="I6316" s="46">
        <v>45583</v>
      </c>
      <c r="J6316" s="9">
        <v>1015354</v>
      </c>
      <c r="K6316" s="9"/>
      <c r="L6316" s="29"/>
      <c r="M6316" s="46"/>
      <c r="N6316" s="46"/>
      <c r="O6316" s="46"/>
      <c r="P6316" s="83" t="s">
        <v>4990</v>
      </c>
      <c r="Q6316" s="84">
        <v>3</v>
      </c>
      <c r="R6316" s="84">
        <v>1</v>
      </c>
      <c r="S6316" s="84">
        <v>8</v>
      </c>
      <c r="T6316" s="84" t="s">
        <v>32</v>
      </c>
      <c r="U6316" s="84">
        <v>11002</v>
      </c>
      <c r="V6316" s="84">
        <v>11002</v>
      </c>
      <c r="W6316" s="84" t="s">
        <v>5019</v>
      </c>
      <c r="X6316" s="84" t="s">
        <v>4985</v>
      </c>
      <c r="Y6316" s="84" t="s">
        <v>4980</v>
      </c>
      <c r="Z6316" s="84" t="s">
        <v>4980</v>
      </c>
      <c r="AA6316" s="84" t="s">
        <v>4989</v>
      </c>
      <c r="AB6316" s="84" t="s">
        <v>5005</v>
      </c>
      <c r="AC6316" s="84" t="s">
        <v>5006</v>
      </c>
      <c r="AD6316" s="29"/>
      <c r="AE6316" s="20" t="str">
        <f>VLOOKUP(E6316,'FILIAIS PETZ'!A:Q,17,0)</f>
        <v>CO-3</v>
      </c>
      <c r="AF6316" s="20" t="str">
        <f>VLOOKUP(E6316,'FILIAIS PETZ'!A:Q,3,0)</f>
        <v>FELICIO</v>
      </c>
      <c r="AG6316" s="20" t="str">
        <f>VLOOKUP(E6316,'FILIAIS PETZ'!A:Q,2,0)</f>
        <v>R3</v>
      </c>
      <c r="AH6316" s="75">
        <v>665.99</v>
      </c>
      <c r="AI6316" s="16" t="s">
        <v>13822</v>
      </c>
      <c r="AJ6316" s="43">
        <f>VLOOKUP(E6316,'FILIAIS PETZ'!$A$2:$K$2000,11,0)</f>
        <v>18328118013782</v>
      </c>
      <c r="AK6316" s="44">
        <f t="shared" si="399"/>
        <v>18328118013782</v>
      </c>
    </row>
    <row r="6317" spans="1:37" s="14" customFormat="1" ht="15" customHeight="1" thickBot="1" x14ac:dyDescent="0.25">
      <c r="A6317" s="9"/>
      <c r="B6317" s="18" t="e">
        <f>VLOOKUP(C6317,FORNECEDORES!D:E,2,0)</f>
        <v>#N/A</v>
      </c>
      <c r="C6317" s="19" t="e">
        <f>VLOOKUP(D6317,FORNECEDORES!A:D,4,0)</f>
        <v>#N/A</v>
      </c>
      <c r="D6317" s="13" t="s">
        <v>13317</v>
      </c>
      <c r="E6317" s="20" t="str">
        <f t="shared" si="400"/>
        <v>04 0180</v>
      </c>
      <c r="F6317" s="28" t="s">
        <v>4944</v>
      </c>
      <c r="G6317" s="21" t="str">
        <f>VLOOKUP(E6317,'FILIAIS PETZ'!A:E,5,0)</f>
        <v>PETZ TORQUATO TAPAJOS</v>
      </c>
      <c r="H6317" s="20" t="str">
        <f>VLOOKUP(E6317,'FILIAIS PETZ'!A:D,4,0)</f>
        <v>TQTP-AM</v>
      </c>
      <c r="I6317" s="46">
        <v>45583</v>
      </c>
      <c r="J6317" s="9">
        <v>1015386</v>
      </c>
      <c r="K6317" s="9"/>
      <c r="L6317" s="29"/>
      <c r="M6317" s="46"/>
      <c r="N6317" s="46"/>
      <c r="O6317" s="46"/>
      <c r="P6317" s="83" t="s">
        <v>4990</v>
      </c>
      <c r="Q6317" s="84">
        <v>3</v>
      </c>
      <c r="R6317" s="84">
        <v>1</v>
      </c>
      <c r="S6317" s="84">
        <v>8</v>
      </c>
      <c r="T6317" s="84" t="s">
        <v>32</v>
      </c>
      <c r="U6317" s="84">
        <v>11002</v>
      </c>
      <c r="V6317" s="84">
        <v>11002</v>
      </c>
      <c r="W6317" s="84" t="s">
        <v>5019</v>
      </c>
      <c r="X6317" s="84" t="s">
        <v>4985</v>
      </c>
      <c r="Y6317" s="84" t="s">
        <v>4980</v>
      </c>
      <c r="Z6317" s="84" t="s">
        <v>4980</v>
      </c>
      <c r="AA6317" s="84" t="s">
        <v>4989</v>
      </c>
      <c r="AB6317" s="84" t="s">
        <v>5005</v>
      </c>
      <c r="AC6317" s="84" t="s">
        <v>5006</v>
      </c>
      <c r="AD6317" s="29"/>
      <c r="AE6317" s="20" t="str">
        <f>VLOOKUP(E6317,'FILIAIS PETZ'!A:Q,17,0)</f>
        <v>CO-3</v>
      </c>
      <c r="AF6317" s="20" t="str">
        <f>VLOOKUP(E6317,'FILIAIS PETZ'!A:Q,3,0)</f>
        <v>FELICIO</v>
      </c>
      <c r="AG6317" s="20" t="str">
        <f>VLOOKUP(E6317,'FILIAIS PETZ'!A:Q,2,0)</f>
        <v>R3</v>
      </c>
      <c r="AH6317" s="75">
        <v>717.5</v>
      </c>
      <c r="AI6317" s="16" t="s">
        <v>13822</v>
      </c>
      <c r="AJ6317" s="43">
        <f>VLOOKUP(E6317,'FILIAIS PETZ'!$A$2:$K$2000,11,0)</f>
        <v>18328118017346</v>
      </c>
      <c r="AK6317" s="44">
        <f t="shared" si="399"/>
        <v>18328118017346</v>
      </c>
    </row>
    <row r="6318" spans="1:37" s="14" customFormat="1" ht="15" customHeight="1" thickBot="1" x14ac:dyDescent="0.25">
      <c r="A6318" s="9"/>
      <c r="B6318" s="18">
        <f>VLOOKUP(C6318,FORNECEDORES!D:E,2,0)</f>
        <v>6620</v>
      </c>
      <c r="C6318" s="19" t="str">
        <f>VLOOKUP(D6318,FORNECEDORES!A:D,4,0)</f>
        <v>02.666.249/0001-66</v>
      </c>
      <c r="D6318" s="13" t="s">
        <v>1360</v>
      </c>
      <c r="E6318" s="20" t="str">
        <f t="shared" si="400"/>
        <v>04 0077</v>
      </c>
      <c r="F6318" s="28" t="s">
        <v>4954</v>
      </c>
      <c r="G6318" s="21" t="str">
        <f>VLOOKUP(E6318,'FILIAIS PETZ'!A:E,5,0)</f>
        <v>PETZ GOIANIA (SETOR BUENO)</v>
      </c>
      <c r="H6318" s="20" t="str">
        <f>VLOOKUP(E6318,'FILIAIS PETZ'!A:D,4,0)</f>
        <v>BT63-GO</v>
      </c>
      <c r="I6318" s="46">
        <v>45586</v>
      </c>
      <c r="J6318" s="9">
        <v>1015395</v>
      </c>
      <c r="K6318" s="9"/>
      <c r="L6318" s="29"/>
      <c r="M6318" s="46"/>
      <c r="N6318" s="46"/>
      <c r="O6318" s="46"/>
      <c r="P6318" s="83" t="s">
        <v>4990</v>
      </c>
      <c r="Q6318" s="84">
        <v>3</v>
      </c>
      <c r="R6318" s="84">
        <v>1</v>
      </c>
      <c r="S6318" s="84">
        <v>8</v>
      </c>
      <c r="T6318" s="84" t="s">
        <v>32</v>
      </c>
      <c r="U6318" s="84">
        <v>11002</v>
      </c>
      <c r="V6318" s="84">
        <v>11002</v>
      </c>
      <c r="W6318" s="84" t="s">
        <v>4984</v>
      </c>
      <c r="X6318" s="84" t="s">
        <v>4996</v>
      </c>
      <c r="Y6318" s="84" t="s">
        <v>4980</v>
      </c>
      <c r="Z6318" s="84" t="s">
        <v>4980</v>
      </c>
      <c r="AA6318" s="84" t="s">
        <v>5097</v>
      </c>
      <c r="AB6318" s="84" t="s">
        <v>12941</v>
      </c>
      <c r="AC6318" s="84" t="s">
        <v>5006</v>
      </c>
      <c r="AD6318" s="29"/>
      <c r="AE6318" s="20" t="str">
        <f>VLOOKUP(E6318,'FILIAIS PETZ'!A:Q,17,0)</f>
        <v>CO-2</v>
      </c>
      <c r="AF6318" s="20" t="str">
        <f>VLOOKUP(E6318,'FILIAIS PETZ'!A:Q,3,0)</f>
        <v>FELICIO</v>
      </c>
      <c r="AG6318" s="20" t="str">
        <f>VLOOKUP(E6318,'FILIAIS PETZ'!A:Q,2,0)</f>
        <v>R3</v>
      </c>
      <c r="AH6318" s="75">
        <v>1383.24</v>
      </c>
      <c r="AI6318" s="16" t="s">
        <v>13823</v>
      </c>
      <c r="AJ6318" s="43">
        <f>VLOOKUP(E6318,'FILIAIS PETZ'!$A$2:$K$2000,11,0)</f>
        <v>18328118007545</v>
      </c>
      <c r="AK6318" s="44">
        <f t="shared" si="399"/>
        <v>18328118007545</v>
      </c>
    </row>
    <row r="6319" spans="1:37" s="14" customFormat="1" ht="15" customHeight="1" thickBot="1" x14ac:dyDescent="0.25">
      <c r="A6319" s="9"/>
      <c r="B6319" s="18">
        <f>VLOOKUP(C6319,FORNECEDORES!D:E,2,0)</f>
        <v>6620</v>
      </c>
      <c r="C6319" s="19" t="str">
        <f>VLOOKUP(D6319,FORNECEDORES!A:D,4,0)</f>
        <v>02.666.249/0001-66</v>
      </c>
      <c r="D6319" s="13" t="s">
        <v>1360</v>
      </c>
      <c r="E6319" s="20" t="str">
        <f t="shared" si="400"/>
        <v>04 0240</v>
      </c>
      <c r="F6319" s="28" t="s">
        <v>4955</v>
      </c>
      <c r="G6319" s="21" t="str">
        <f>VLOOKUP(E6319,'FILIAIS PETZ'!A:E,5,0)</f>
        <v xml:space="preserve">CENTRO DE DISTRIBUIÇÃO HIDROLANDIA </v>
      </c>
      <c r="H6319" s="20" t="str">
        <f>VLOOKUP(E6319,'FILIAIS PETZ'!A:D,4,0)</f>
        <v>CDHD-GO</v>
      </c>
      <c r="I6319" s="46">
        <v>45586</v>
      </c>
      <c r="J6319" s="9">
        <v>1015397</v>
      </c>
      <c r="K6319" s="9"/>
      <c r="L6319" s="29"/>
      <c r="M6319" s="46"/>
      <c r="N6319" s="46"/>
      <c r="O6319" s="46"/>
      <c r="P6319" s="83" t="s">
        <v>4990</v>
      </c>
      <c r="Q6319" s="84">
        <v>3</v>
      </c>
      <c r="R6319" s="84">
        <v>1</v>
      </c>
      <c r="S6319" s="84">
        <v>8</v>
      </c>
      <c r="T6319" s="84" t="s">
        <v>32</v>
      </c>
      <c r="U6319" s="84">
        <v>11002</v>
      </c>
      <c r="V6319" s="84">
        <v>11002</v>
      </c>
      <c r="W6319" s="84" t="s">
        <v>4984</v>
      </c>
      <c r="X6319" s="84" t="s">
        <v>4996</v>
      </c>
      <c r="Y6319" s="84" t="s">
        <v>4980</v>
      </c>
      <c r="Z6319" s="84" t="s">
        <v>4980</v>
      </c>
      <c r="AA6319" s="84" t="s">
        <v>5097</v>
      </c>
      <c r="AB6319" s="84" t="s">
        <v>12941</v>
      </c>
      <c r="AC6319" s="84" t="s">
        <v>5006</v>
      </c>
      <c r="AD6319" s="29"/>
      <c r="AE6319" s="20" t="str">
        <f>VLOOKUP(E6319,'FILIAIS PETZ'!A:Q,17,0)</f>
        <v>CD</v>
      </c>
      <c r="AF6319" s="20" t="str">
        <f>VLOOKUP(E6319,'FILIAIS PETZ'!A:Q,3,0)</f>
        <v>FELICIO</v>
      </c>
      <c r="AG6319" s="20" t="str">
        <f>VLOOKUP(E6319,'FILIAIS PETZ'!A:Q,2,0)</f>
        <v>CD</v>
      </c>
      <c r="AH6319" s="75">
        <v>2302.5</v>
      </c>
      <c r="AI6319" s="16" t="s">
        <v>13824</v>
      </c>
      <c r="AJ6319" s="43" t="str">
        <f>VLOOKUP(E6319,'FILIAIS PETZ'!$A$2:$K$2000,11,0)</f>
        <v>18.328.118/0228-54</v>
      </c>
      <c r="AK6319" s="44" t="str">
        <f t="shared" si="399"/>
        <v>18.328.118/0228-54</v>
      </c>
    </row>
    <row r="6320" spans="1:37" s="14" customFormat="1" ht="15" customHeight="1" thickBot="1" x14ac:dyDescent="0.25">
      <c r="A6320" s="9"/>
      <c r="B6320" s="18" t="e">
        <f>VLOOKUP(C6320,FORNECEDORES!D:E,2,0)</f>
        <v>#N/A</v>
      </c>
      <c r="C6320" s="19" t="e">
        <f>VLOOKUP(D6320,FORNECEDORES!A:D,4,0)</f>
        <v>#N/A</v>
      </c>
      <c r="D6320" s="13" t="s">
        <v>13819</v>
      </c>
      <c r="E6320" s="20" t="str">
        <f t="shared" si="400"/>
        <v>04 0008</v>
      </c>
      <c r="F6320" s="28" t="s">
        <v>4937</v>
      </c>
      <c r="G6320" s="21" t="str">
        <f>VLOOKUP(E6320,'FILIAIS PETZ'!A:E,5,0)</f>
        <v>PETZ ALPHAVILLE</v>
      </c>
      <c r="H6320" s="20" t="str">
        <f>VLOOKUP(E6320,'FILIAIS PETZ'!A:D,4,0)</f>
        <v>ALPH-SP</v>
      </c>
      <c r="I6320" s="46">
        <v>45586</v>
      </c>
      <c r="J6320" s="9">
        <v>1015418</v>
      </c>
      <c r="K6320" s="9"/>
      <c r="L6320" s="29"/>
      <c r="M6320" s="46"/>
      <c r="N6320" s="46"/>
      <c r="O6320" s="46"/>
      <c r="P6320" s="83" t="s">
        <v>4982</v>
      </c>
      <c r="Q6320" s="84">
        <v>3</v>
      </c>
      <c r="R6320" s="84">
        <v>1</v>
      </c>
      <c r="S6320" s="84">
        <v>8</v>
      </c>
      <c r="T6320" s="84" t="s">
        <v>32</v>
      </c>
      <c r="U6320" s="84">
        <v>11002</v>
      </c>
      <c r="V6320" s="84">
        <v>11002</v>
      </c>
      <c r="W6320" s="84" t="s">
        <v>5019</v>
      </c>
      <c r="X6320" s="84" t="s">
        <v>4992</v>
      </c>
      <c r="Y6320" s="84" t="s">
        <v>4993</v>
      </c>
      <c r="Z6320" s="84" t="s">
        <v>5044</v>
      </c>
      <c r="AA6320" s="84" t="s">
        <v>4992</v>
      </c>
      <c r="AB6320" s="84" t="s">
        <v>12941</v>
      </c>
      <c r="AC6320" s="84" t="s">
        <v>4988</v>
      </c>
      <c r="AD6320" s="29">
        <v>800000247</v>
      </c>
      <c r="AE6320" s="20" t="str">
        <f>VLOOKUP(E6320,'FILIAIS PETZ'!A:Q,17,0)</f>
        <v>SP7</v>
      </c>
      <c r="AF6320" s="20" t="str">
        <f>VLOOKUP(E6320,'FILIAIS PETZ'!A:Q,3,0)</f>
        <v>FELICIO</v>
      </c>
      <c r="AG6320" s="20" t="str">
        <f>VLOOKUP(E6320,'FILIAIS PETZ'!A:Q,2,0)</f>
        <v>R3</v>
      </c>
      <c r="AH6320" s="75">
        <v>60039.45</v>
      </c>
      <c r="AI6320" s="16" t="s">
        <v>13825</v>
      </c>
      <c r="AJ6320" s="43">
        <f>VLOOKUP(E6320,'FILIAIS PETZ'!$A$2:$K$2000,11,0)</f>
        <v>18328118001423</v>
      </c>
      <c r="AK6320" s="44">
        <f t="shared" si="399"/>
        <v>18328118001423</v>
      </c>
    </row>
    <row r="6321" spans="1:37" s="14" customFormat="1" ht="15" customHeight="1" thickBot="1" x14ac:dyDescent="0.25">
      <c r="A6321" s="9"/>
      <c r="B6321" s="18">
        <f>VLOOKUP(C6321,FORNECEDORES!D:E,2,0)</f>
        <v>7736</v>
      </c>
      <c r="C6321" s="19" t="str">
        <f>VLOOKUP(D6321,FORNECEDORES!A:D,4,0)</f>
        <v>27.385.816/0001-37</v>
      </c>
      <c r="D6321" s="13" t="s">
        <v>2591</v>
      </c>
      <c r="E6321" s="20" t="str">
        <f t="shared" si="400"/>
        <v>04 0150</v>
      </c>
      <c r="F6321" s="28" t="s">
        <v>4963</v>
      </c>
      <c r="G6321" s="21" t="str">
        <f>VLOOKUP(E6321,'FILIAIS PETZ'!A:E,5,0)</f>
        <v>PETZ BRASILIA JARDIM BOTANICO</v>
      </c>
      <c r="H6321" s="20" t="str">
        <f>VLOOKUP(E6321,'FILIAIS PETZ'!A:D,4,0)</f>
        <v>BJDB-DF</v>
      </c>
      <c r="I6321" s="46">
        <v>45586</v>
      </c>
      <c r="J6321" s="9">
        <v>1015437</v>
      </c>
      <c r="K6321" s="9"/>
      <c r="L6321" s="29"/>
      <c r="M6321" s="46"/>
      <c r="N6321" s="46"/>
      <c r="O6321" s="46"/>
      <c r="P6321" s="83" t="s">
        <v>4990</v>
      </c>
      <c r="Q6321" s="84">
        <v>3</v>
      </c>
      <c r="R6321" s="84">
        <v>1</v>
      </c>
      <c r="S6321" s="84">
        <v>8</v>
      </c>
      <c r="T6321" s="84" t="s">
        <v>32</v>
      </c>
      <c r="U6321" s="84">
        <v>11002</v>
      </c>
      <c r="V6321" s="84">
        <v>11002</v>
      </c>
      <c r="W6321" s="84" t="s">
        <v>5057</v>
      </c>
      <c r="X6321" s="84" t="s">
        <v>4985</v>
      </c>
      <c r="Y6321" s="84" t="s">
        <v>4997</v>
      </c>
      <c r="Z6321" s="84" t="s">
        <v>4993</v>
      </c>
      <c r="AA6321" s="84" t="s">
        <v>5014</v>
      </c>
      <c r="AB6321" s="84" t="s">
        <v>12941</v>
      </c>
      <c r="AC6321" s="84" t="s">
        <v>5006</v>
      </c>
      <c r="AD6321" s="29"/>
      <c r="AE6321" s="20" t="str">
        <f>VLOOKUP(E6321,'FILIAIS PETZ'!A:Q,17,0)</f>
        <v>CO-1</v>
      </c>
      <c r="AF6321" s="20" t="str">
        <f>VLOOKUP(E6321,'FILIAIS PETZ'!A:Q,3,0)</f>
        <v>FELICIO</v>
      </c>
      <c r="AG6321" s="20" t="str">
        <f>VLOOKUP(E6321,'FILIAIS PETZ'!A:Q,2,0)</f>
        <v>R3</v>
      </c>
      <c r="AH6321" s="75">
        <v>1566</v>
      </c>
      <c r="AI6321" s="16" t="s">
        <v>13826</v>
      </c>
      <c r="AJ6321" s="43">
        <f>VLOOKUP(E6321,'FILIAIS PETZ'!$A$2:$K$2000,11,0)</f>
        <v>18328118014320</v>
      </c>
      <c r="AK6321" s="44">
        <f t="shared" si="399"/>
        <v>18328118014320</v>
      </c>
    </row>
    <row r="6322" spans="1:37" s="14" customFormat="1" ht="15" customHeight="1" thickBot="1" x14ac:dyDescent="0.25">
      <c r="A6322" s="9"/>
      <c r="B6322" s="18">
        <f>VLOOKUP(C6322,FORNECEDORES!D:E,2,0)</f>
        <v>7736</v>
      </c>
      <c r="C6322" s="19" t="str">
        <f>VLOOKUP(D6322,FORNECEDORES!A:D,4,0)</f>
        <v>27.385.816/0001-37</v>
      </c>
      <c r="D6322" s="13" t="s">
        <v>2591</v>
      </c>
      <c r="E6322" s="20" t="str">
        <f t="shared" si="400"/>
        <v>04 0150</v>
      </c>
      <c r="F6322" s="28" t="s">
        <v>4963</v>
      </c>
      <c r="G6322" s="21" t="str">
        <f>VLOOKUP(E6322,'FILIAIS PETZ'!A:E,5,0)</f>
        <v>PETZ BRASILIA JARDIM BOTANICO</v>
      </c>
      <c r="H6322" s="20" t="str">
        <f>VLOOKUP(E6322,'FILIAIS PETZ'!A:D,4,0)</f>
        <v>BJDB-DF</v>
      </c>
      <c r="I6322" s="46">
        <v>45586</v>
      </c>
      <c r="J6322" s="9">
        <v>1015441</v>
      </c>
      <c r="K6322" s="9"/>
      <c r="L6322" s="29"/>
      <c r="M6322" s="46"/>
      <c r="N6322" s="46"/>
      <c r="O6322" s="46"/>
      <c r="P6322" s="83" t="s">
        <v>4990</v>
      </c>
      <c r="Q6322" s="84">
        <v>3</v>
      </c>
      <c r="R6322" s="84">
        <v>1</v>
      </c>
      <c r="S6322" s="84">
        <v>8</v>
      </c>
      <c r="T6322" s="84" t="s">
        <v>32</v>
      </c>
      <c r="U6322" s="84">
        <v>11002</v>
      </c>
      <c r="V6322" s="84">
        <v>11002</v>
      </c>
      <c r="W6322" s="84" t="s">
        <v>5024</v>
      </c>
      <c r="X6322" s="84" t="s">
        <v>4985</v>
      </c>
      <c r="Y6322" s="84" t="s">
        <v>4980</v>
      </c>
      <c r="Z6322" s="84" t="s">
        <v>4980</v>
      </c>
      <c r="AA6322" s="84" t="s">
        <v>4989</v>
      </c>
      <c r="AB6322" s="84" t="s">
        <v>5005</v>
      </c>
      <c r="AC6322" s="84" t="s">
        <v>5006</v>
      </c>
      <c r="AD6322" s="29"/>
      <c r="AE6322" s="20" t="str">
        <f>VLOOKUP(E6322,'FILIAIS PETZ'!A:Q,17,0)</f>
        <v>CO-1</v>
      </c>
      <c r="AF6322" s="20" t="str">
        <f>VLOOKUP(E6322,'FILIAIS PETZ'!A:Q,3,0)</f>
        <v>FELICIO</v>
      </c>
      <c r="AG6322" s="20" t="str">
        <f>VLOOKUP(E6322,'FILIAIS PETZ'!A:Q,2,0)</f>
        <v>R3</v>
      </c>
      <c r="AH6322" s="75">
        <v>344.06</v>
      </c>
      <c r="AI6322" s="16" t="s">
        <v>13827</v>
      </c>
      <c r="AJ6322" s="43">
        <f>VLOOKUP(E6322,'FILIAIS PETZ'!$A$2:$K$2000,11,0)</f>
        <v>18328118014320</v>
      </c>
      <c r="AK6322" s="44">
        <f t="shared" si="399"/>
        <v>18328118014320</v>
      </c>
    </row>
    <row r="6323" spans="1:37" s="14" customFormat="1" ht="15" customHeight="1" thickBot="1" x14ac:dyDescent="0.25">
      <c r="A6323" s="9"/>
      <c r="B6323" s="18">
        <f>VLOOKUP(C6323,FORNECEDORES!D:E,2,0)</f>
        <v>7736</v>
      </c>
      <c r="C6323" s="19" t="str">
        <f>VLOOKUP(D6323,FORNECEDORES!A:D,4,0)</f>
        <v>27.385.816/0001-37</v>
      </c>
      <c r="D6323" s="13" t="s">
        <v>2591</v>
      </c>
      <c r="E6323" s="20" t="str">
        <f t="shared" si="400"/>
        <v>04 0015</v>
      </c>
      <c r="F6323" s="28" t="s">
        <v>4971</v>
      </c>
      <c r="G6323" s="21" t="str">
        <f>VLOOKUP(E6323,'FILIAIS PETZ'!A:E,5,0)</f>
        <v>PETZ BRASILIA SIA</v>
      </c>
      <c r="H6323" s="20" t="str">
        <f>VLOOKUP(E6323,'FILIAIS PETZ'!A:D,4,0)</f>
        <v>BSIA-DF</v>
      </c>
      <c r="I6323" s="46">
        <v>45586</v>
      </c>
      <c r="J6323" s="9">
        <v>1015444</v>
      </c>
      <c r="K6323" s="9"/>
      <c r="L6323" s="29"/>
      <c r="M6323" s="46"/>
      <c r="N6323" s="46"/>
      <c r="O6323" s="46"/>
      <c r="P6323" s="83" t="s">
        <v>4990</v>
      </c>
      <c r="Q6323" s="84">
        <v>3</v>
      </c>
      <c r="R6323" s="84">
        <v>1</v>
      </c>
      <c r="S6323" s="84">
        <v>8</v>
      </c>
      <c r="T6323" s="84" t="s">
        <v>32</v>
      </c>
      <c r="U6323" s="84">
        <v>11002</v>
      </c>
      <c r="V6323" s="84">
        <v>11002</v>
      </c>
      <c r="W6323" s="84" t="s">
        <v>5019</v>
      </c>
      <c r="X6323" s="84" t="s">
        <v>4985</v>
      </c>
      <c r="Y6323" s="84" t="s">
        <v>4980</v>
      </c>
      <c r="Z6323" s="84" t="s">
        <v>4980</v>
      </c>
      <c r="AA6323" s="84" t="s">
        <v>4989</v>
      </c>
      <c r="AB6323" s="84" t="s">
        <v>5005</v>
      </c>
      <c r="AC6323" s="84" t="s">
        <v>5006</v>
      </c>
      <c r="AD6323" s="29"/>
      <c r="AE6323" s="20" t="str">
        <f>VLOOKUP(E6323,'FILIAIS PETZ'!A:Q,17,0)</f>
        <v>CO-2</v>
      </c>
      <c r="AF6323" s="20" t="str">
        <f>VLOOKUP(E6323,'FILIAIS PETZ'!A:Q,3,0)</f>
        <v>FELICIO</v>
      </c>
      <c r="AG6323" s="20" t="str">
        <f>VLOOKUP(E6323,'FILIAIS PETZ'!A:Q,2,0)</f>
        <v>R3</v>
      </c>
      <c r="AH6323" s="75">
        <v>259.06</v>
      </c>
      <c r="AI6323" s="16" t="s">
        <v>13828</v>
      </c>
      <c r="AJ6323" s="43">
        <f>VLOOKUP(E6323,'FILIAIS PETZ'!$A$2:$K$2000,11,0)</f>
        <v>18328118000451</v>
      </c>
      <c r="AK6323" s="44">
        <f t="shared" si="399"/>
        <v>18328118000451</v>
      </c>
    </row>
    <row r="6324" spans="1:37" s="14" customFormat="1" ht="15" customHeight="1" thickBot="1" x14ac:dyDescent="0.25">
      <c r="A6324" s="9"/>
      <c r="B6324" s="18">
        <f>VLOOKUP(C6324,FORNECEDORES!D:E,2,0)</f>
        <v>7736</v>
      </c>
      <c r="C6324" s="19" t="str">
        <f>VLOOKUP(D6324,FORNECEDORES!A:D,4,0)</f>
        <v>27.385.816/0001-37</v>
      </c>
      <c r="D6324" s="13" t="s">
        <v>2591</v>
      </c>
      <c r="E6324" s="20" t="str">
        <f t="shared" si="400"/>
        <v>04 0150</v>
      </c>
      <c r="F6324" s="28" t="s">
        <v>4963</v>
      </c>
      <c r="G6324" s="21" t="str">
        <f>VLOOKUP(E6324,'FILIAIS PETZ'!A:E,5,0)</f>
        <v>PETZ BRASILIA JARDIM BOTANICO</v>
      </c>
      <c r="H6324" s="20" t="str">
        <f>VLOOKUP(E6324,'FILIAIS PETZ'!A:D,4,0)</f>
        <v>BJDB-DF</v>
      </c>
      <c r="I6324" s="46">
        <v>45586</v>
      </c>
      <c r="J6324" s="9">
        <v>1015446</v>
      </c>
      <c r="K6324" s="9"/>
      <c r="L6324" s="29"/>
      <c r="M6324" s="46"/>
      <c r="N6324" s="46"/>
      <c r="O6324" s="46"/>
      <c r="P6324" s="83" t="s">
        <v>4990</v>
      </c>
      <c r="Q6324" s="84">
        <v>3</v>
      </c>
      <c r="R6324" s="84">
        <v>1</v>
      </c>
      <c r="S6324" s="84">
        <v>8</v>
      </c>
      <c r="T6324" s="84" t="s">
        <v>32</v>
      </c>
      <c r="U6324" s="84">
        <v>11002</v>
      </c>
      <c r="V6324" s="84">
        <v>11002</v>
      </c>
      <c r="W6324" s="84" t="s">
        <v>4984</v>
      </c>
      <c r="X6324" s="84" t="s">
        <v>4985</v>
      </c>
      <c r="Y6324" s="84" t="s">
        <v>4997</v>
      </c>
      <c r="Z6324" s="84" t="s">
        <v>4993</v>
      </c>
      <c r="AA6324" s="84" t="s">
        <v>4989</v>
      </c>
      <c r="AB6324" s="84" t="s">
        <v>12941</v>
      </c>
      <c r="AC6324" s="84" t="s">
        <v>5006</v>
      </c>
      <c r="AD6324" s="29"/>
      <c r="AE6324" s="20" t="str">
        <f>VLOOKUP(E6324,'FILIAIS PETZ'!A:Q,17,0)</f>
        <v>CO-1</v>
      </c>
      <c r="AF6324" s="20" t="str">
        <f>VLOOKUP(E6324,'FILIAIS PETZ'!A:Q,3,0)</f>
        <v>FELICIO</v>
      </c>
      <c r="AG6324" s="20" t="str">
        <f>VLOOKUP(E6324,'FILIAIS PETZ'!A:Q,2,0)</f>
        <v>R3</v>
      </c>
      <c r="AH6324" s="75">
        <v>2964.53</v>
      </c>
      <c r="AI6324" s="16" t="s">
        <v>13829</v>
      </c>
      <c r="AJ6324" s="43">
        <f>VLOOKUP(E6324,'FILIAIS PETZ'!$A$2:$K$2000,11,0)</f>
        <v>18328118014320</v>
      </c>
      <c r="AK6324" s="44">
        <f t="shared" si="399"/>
        <v>18328118014320</v>
      </c>
    </row>
    <row r="6325" spans="1:37" s="14" customFormat="1" ht="15" customHeight="1" thickBot="1" x14ac:dyDescent="0.25">
      <c r="A6325" s="9"/>
      <c r="B6325" s="18">
        <f>VLOOKUP(C6325,FORNECEDORES!D:E,2,0)</f>
        <v>7736</v>
      </c>
      <c r="C6325" s="19" t="str">
        <f>VLOOKUP(D6325,FORNECEDORES!A:D,4,0)</f>
        <v>27.385.816/0001-37</v>
      </c>
      <c r="D6325" s="13" t="s">
        <v>2591</v>
      </c>
      <c r="E6325" s="20" t="str">
        <f t="shared" si="400"/>
        <v>04 0153</v>
      </c>
      <c r="F6325" s="28" t="s">
        <v>4966</v>
      </c>
      <c r="G6325" s="21" t="str">
        <f>VLOOKUP(E6325,'FILIAIS PETZ'!A:E,5,0)</f>
        <v>PETZ TAGUATINGA</v>
      </c>
      <c r="H6325" s="20" t="str">
        <f>VLOOKUP(E6325,'FILIAIS PETZ'!A:D,4,0)</f>
        <v>TGTG-DF</v>
      </c>
      <c r="I6325" s="46">
        <v>45586</v>
      </c>
      <c r="J6325" s="9">
        <v>1015480</v>
      </c>
      <c r="K6325" s="9"/>
      <c r="L6325" s="29"/>
      <c r="M6325" s="46"/>
      <c r="N6325" s="46"/>
      <c r="O6325" s="46"/>
      <c r="P6325" s="83" t="s">
        <v>4990</v>
      </c>
      <c r="Q6325" s="84">
        <v>3</v>
      </c>
      <c r="R6325" s="84">
        <v>1</v>
      </c>
      <c r="S6325" s="84">
        <v>8</v>
      </c>
      <c r="T6325" s="84" t="s">
        <v>32</v>
      </c>
      <c r="U6325" s="84">
        <v>11002</v>
      </c>
      <c r="V6325" s="84">
        <v>11002</v>
      </c>
      <c r="W6325" s="84" t="s">
        <v>5019</v>
      </c>
      <c r="X6325" s="84" t="s">
        <v>4985</v>
      </c>
      <c r="Y6325" s="84" t="s">
        <v>4980</v>
      </c>
      <c r="Z6325" s="84" t="s">
        <v>4980</v>
      </c>
      <c r="AA6325" s="84" t="s">
        <v>4989</v>
      </c>
      <c r="AB6325" s="84" t="s">
        <v>5005</v>
      </c>
      <c r="AC6325" s="84" t="s">
        <v>5006</v>
      </c>
      <c r="AD6325" s="29"/>
      <c r="AE6325" s="20" t="str">
        <f>VLOOKUP(E6325,'FILIAIS PETZ'!A:Q,17,0)</f>
        <v>CO-1</v>
      </c>
      <c r="AF6325" s="20" t="str">
        <f>VLOOKUP(E6325,'FILIAIS PETZ'!A:Q,3,0)</f>
        <v>FELICIO</v>
      </c>
      <c r="AG6325" s="20" t="str">
        <f>VLOOKUP(E6325,'FILIAIS PETZ'!A:Q,2,0)</f>
        <v>R3</v>
      </c>
      <c r="AH6325" s="75">
        <v>177.54</v>
      </c>
      <c r="AI6325" s="16" t="s">
        <v>13830</v>
      </c>
      <c r="AJ6325" s="43">
        <f>VLOOKUP(E6325,'FILIAIS PETZ'!$A$2:$K$2000,11,0)</f>
        <v>18328118014916</v>
      </c>
      <c r="AK6325" s="44">
        <f t="shared" si="399"/>
        <v>18328118014916</v>
      </c>
    </row>
    <row r="6326" spans="1:37" s="14" customFormat="1" ht="15" customHeight="1" thickBot="1" x14ac:dyDescent="0.25">
      <c r="A6326" s="9"/>
      <c r="B6326" s="18">
        <f>VLOOKUP(C6326,FORNECEDORES!D:E,2,0)</f>
        <v>7736</v>
      </c>
      <c r="C6326" s="19" t="str">
        <f>VLOOKUP(D6326,FORNECEDORES!A:D,4,0)</f>
        <v>27.385.816/0001-37</v>
      </c>
      <c r="D6326" s="13" t="s">
        <v>2591</v>
      </c>
      <c r="E6326" s="20" t="str">
        <f t="shared" si="400"/>
        <v>04 0062</v>
      </c>
      <c r="F6326" s="28" t="s">
        <v>4968</v>
      </c>
      <c r="G6326" s="21" t="str">
        <f>VLOOKUP(E6326,'FILIAIS PETZ'!A:E,5,0)</f>
        <v>PETZ BRASILIA ASA NORTE</v>
      </c>
      <c r="H6326" s="20" t="str">
        <f>VLOOKUP(E6326,'FILIAIS PETZ'!A:D,4,0)</f>
        <v>ASAN-DF</v>
      </c>
      <c r="I6326" s="46">
        <v>45586</v>
      </c>
      <c r="J6326" s="9">
        <v>1015481</v>
      </c>
      <c r="K6326" s="9"/>
      <c r="L6326" s="29"/>
      <c r="M6326" s="46"/>
      <c r="N6326" s="46"/>
      <c r="O6326" s="46"/>
      <c r="P6326" s="83" t="s">
        <v>4990</v>
      </c>
      <c r="Q6326" s="84">
        <v>3</v>
      </c>
      <c r="R6326" s="84">
        <v>1</v>
      </c>
      <c r="S6326" s="84">
        <v>8</v>
      </c>
      <c r="T6326" s="84" t="s">
        <v>32</v>
      </c>
      <c r="U6326" s="84">
        <v>11002</v>
      </c>
      <c r="V6326" s="84">
        <v>11002</v>
      </c>
      <c r="W6326" s="84" t="s">
        <v>5019</v>
      </c>
      <c r="X6326" s="84" t="s">
        <v>4985</v>
      </c>
      <c r="Y6326" s="84" t="s">
        <v>4980</v>
      </c>
      <c r="Z6326" s="84" t="s">
        <v>4980</v>
      </c>
      <c r="AA6326" s="84" t="s">
        <v>4989</v>
      </c>
      <c r="AB6326" s="84" t="s">
        <v>5005</v>
      </c>
      <c r="AC6326" s="84" t="s">
        <v>5006</v>
      </c>
      <c r="AD6326" s="29"/>
      <c r="AE6326" s="20" t="str">
        <f>VLOOKUP(E6326,'FILIAIS PETZ'!A:Q,17,0)</f>
        <v>CO-2</v>
      </c>
      <c r="AF6326" s="20" t="str">
        <f>VLOOKUP(E6326,'FILIAIS PETZ'!A:Q,3,0)</f>
        <v>FELICIO</v>
      </c>
      <c r="AG6326" s="20" t="str">
        <f>VLOOKUP(E6326,'FILIAIS PETZ'!A:Q,2,0)</f>
        <v>R3</v>
      </c>
      <c r="AH6326" s="75">
        <v>119.55</v>
      </c>
      <c r="AI6326" s="16" t="s">
        <v>13831</v>
      </c>
      <c r="AJ6326" s="43">
        <f>VLOOKUP(E6326,'FILIAIS PETZ'!$A$2:$K$2000,11,0)</f>
        <v>18328118005500</v>
      </c>
      <c r="AK6326" s="44">
        <f t="shared" si="399"/>
        <v>18328118005500</v>
      </c>
    </row>
    <row r="6327" spans="1:37" s="14" customFormat="1" ht="15" customHeight="1" thickBot="1" x14ac:dyDescent="0.25">
      <c r="A6327" s="9"/>
      <c r="B6327" s="18">
        <f>VLOOKUP(C6327,FORNECEDORES!D:E,2,0)</f>
        <v>7736</v>
      </c>
      <c r="C6327" s="19" t="str">
        <f>VLOOKUP(D6327,FORNECEDORES!A:D,4,0)</f>
        <v>27.385.816/0001-37</v>
      </c>
      <c r="D6327" s="13" t="s">
        <v>2591</v>
      </c>
      <c r="E6327" s="20" t="str">
        <f t="shared" si="400"/>
        <v>04 0015</v>
      </c>
      <c r="F6327" s="28" t="s">
        <v>4971</v>
      </c>
      <c r="G6327" s="21" t="str">
        <f>VLOOKUP(E6327,'FILIAIS PETZ'!A:E,5,0)</f>
        <v>PETZ BRASILIA SIA</v>
      </c>
      <c r="H6327" s="20" t="str">
        <f>VLOOKUP(E6327,'FILIAIS PETZ'!A:D,4,0)</f>
        <v>BSIA-DF</v>
      </c>
      <c r="I6327" s="46">
        <v>45586</v>
      </c>
      <c r="J6327" s="9">
        <v>1015483</v>
      </c>
      <c r="K6327" s="9"/>
      <c r="L6327" s="29"/>
      <c r="M6327" s="46"/>
      <c r="N6327" s="46"/>
      <c r="O6327" s="46"/>
      <c r="P6327" s="83" t="s">
        <v>4990</v>
      </c>
      <c r="Q6327" s="84">
        <v>3</v>
      </c>
      <c r="R6327" s="84">
        <v>1</v>
      </c>
      <c r="S6327" s="84">
        <v>8</v>
      </c>
      <c r="T6327" s="84" t="s">
        <v>32</v>
      </c>
      <c r="U6327" s="84">
        <v>11002</v>
      </c>
      <c r="V6327" s="84">
        <v>11002</v>
      </c>
      <c r="W6327" s="84" t="s">
        <v>5019</v>
      </c>
      <c r="X6327" s="84" t="s">
        <v>4985</v>
      </c>
      <c r="Y6327" s="84" t="s">
        <v>4980</v>
      </c>
      <c r="Z6327" s="84" t="s">
        <v>4980</v>
      </c>
      <c r="AA6327" s="84" t="s">
        <v>4989</v>
      </c>
      <c r="AB6327" s="84" t="s">
        <v>5005</v>
      </c>
      <c r="AC6327" s="84" t="s">
        <v>5006</v>
      </c>
      <c r="AD6327" s="29"/>
      <c r="AE6327" s="20" t="str">
        <f>VLOOKUP(E6327,'FILIAIS PETZ'!A:Q,17,0)</f>
        <v>CO-2</v>
      </c>
      <c r="AF6327" s="20" t="str">
        <f>VLOOKUP(E6327,'FILIAIS PETZ'!A:Q,3,0)</f>
        <v>FELICIO</v>
      </c>
      <c r="AG6327" s="20" t="str">
        <f>VLOOKUP(E6327,'FILIAIS PETZ'!A:Q,2,0)</f>
        <v>R3</v>
      </c>
      <c r="AH6327" s="75">
        <v>119.55</v>
      </c>
      <c r="AI6327" s="16" t="s">
        <v>13831</v>
      </c>
      <c r="AJ6327" s="43">
        <f>VLOOKUP(E6327,'FILIAIS PETZ'!$A$2:$K$2000,11,0)</f>
        <v>18328118000451</v>
      </c>
      <c r="AK6327" s="44">
        <f t="shared" si="399"/>
        <v>18328118000451</v>
      </c>
    </row>
    <row r="6328" spans="1:37" s="14" customFormat="1" ht="15" customHeight="1" thickBot="1" x14ac:dyDescent="0.25">
      <c r="A6328" s="9"/>
      <c r="B6328" s="18">
        <f>VLOOKUP(C6328,FORNECEDORES!D:E,2,0)</f>
        <v>7736</v>
      </c>
      <c r="C6328" s="19" t="str">
        <f>VLOOKUP(D6328,FORNECEDORES!A:D,4,0)</f>
        <v>27.385.816/0001-37</v>
      </c>
      <c r="D6328" s="13" t="s">
        <v>2591</v>
      </c>
      <c r="E6328" s="20" t="str">
        <f t="shared" si="400"/>
        <v>04 0048</v>
      </c>
      <c r="F6328" s="28" t="s">
        <v>4970</v>
      </c>
      <c r="G6328" s="21" t="str">
        <f>VLOOKUP(E6328,'FILIAIS PETZ'!A:E,5,0)</f>
        <v>PETZ BRASILIA EPIA</v>
      </c>
      <c r="H6328" s="20" t="str">
        <f>VLOOKUP(E6328,'FILIAIS PETZ'!A:D,4,0)</f>
        <v>EPIA-DF</v>
      </c>
      <c r="I6328" s="46">
        <v>45586</v>
      </c>
      <c r="J6328" s="9">
        <v>1015485</v>
      </c>
      <c r="K6328" s="9"/>
      <c r="L6328" s="29"/>
      <c r="M6328" s="46"/>
      <c r="N6328" s="46"/>
      <c r="O6328" s="46"/>
      <c r="P6328" s="83" t="s">
        <v>4990</v>
      </c>
      <c r="Q6328" s="84">
        <v>3</v>
      </c>
      <c r="R6328" s="84">
        <v>1</v>
      </c>
      <c r="S6328" s="84">
        <v>8</v>
      </c>
      <c r="T6328" s="84" t="s">
        <v>32</v>
      </c>
      <c r="U6328" s="84">
        <v>11002</v>
      </c>
      <c r="V6328" s="84">
        <v>11002</v>
      </c>
      <c r="W6328" s="84" t="s">
        <v>5019</v>
      </c>
      <c r="X6328" s="84" t="s">
        <v>4985</v>
      </c>
      <c r="Y6328" s="84" t="s">
        <v>4980</v>
      </c>
      <c r="Z6328" s="84" t="s">
        <v>4980</v>
      </c>
      <c r="AA6328" s="84" t="s">
        <v>4989</v>
      </c>
      <c r="AB6328" s="84" t="s">
        <v>5005</v>
      </c>
      <c r="AC6328" s="84" t="s">
        <v>5006</v>
      </c>
      <c r="AD6328" s="29"/>
      <c r="AE6328" s="20" t="str">
        <f>VLOOKUP(E6328,'FILIAIS PETZ'!A:Q,17,0)</f>
        <v>CO-2</v>
      </c>
      <c r="AF6328" s="20" t="str">
        <f>VLOOKUP(E6328,'FILIAIS PETZ'!A:Q,3,0)</f>
        <v>FELICIO</v>
      </c>
      <c r="AG6328" s="20" t="str">
        <f>VLOOKUP(E6328,'FILIAIS PETZ'!A:Q,2,0)</f>
        <v>R3</v>
      </c>
      <c r="AH6328" s="75">
        <v>119.55</v>
      </c>
      <c r="AI6328" s="16" t="s">
        <v>13831</v>
      </c>
      <c r="AJ6328" s="43">
        <f>VLOOKUP(E6328,'FILIAIS PETZ'!$A$2:$K$2000,11,0)</f>
        <v>18328118004368</v>
      </c>
      <c r="AK6328" s="44">
        <f t="shared" si="399"/>
        <v>18328118004368</v>
      </c>
    </row>
    <row r="6329" spans="1:37" s="14" customFormat="1" ht="15" customHeight="1" thickBot="1" x14ac:dyDescent="0.25">
      <c r="A6329" s="9"/>
      <c r="B6329" s="18">
        <f>VLOOKUP(C6329,FORNECEDORES!D:E,2,0)</f>
        <v>7736</v>
      </c>
      <c r="C6329" s="19" t="str">
        <f>VLOOKUP(D6329,FORNECEDORES!A:D,4,0)</f>
        <v>27.385.816/0001-37</v>
      </c>
      <c r="D6329" s="13" t="s">
        <v>2591</v>
      </c>
      <c r="E6329" s="20" t="str">
        <f t="shared" si="400"/>
        <v>04 0255</v>
      </c>
      <c r="F6329" s="28" t="s">
        <v>4964</v>
      </c>
      <c r="G6329" s="21" t="str">
        <f>VLOOKUP(E6329,'FILIAIS PETZ'!A:E,5,0)</f>
        <v>PETZ PARK SHOPPING BRASILIA</v>
      </c>
      <c r="H6329" s="20" t="str">
        <f>VLOOKUP(E6329,'FILIAIS PETZ'!A:D,4,0)</f>
        <v>PKSB-DF</v>
      </c>
      <c r="I6329" s="46">
        <v>45586</v>
      </c>
      <c r="J6329" s="9">
        <v>1015486</v>
      </c>
      <c r="K6329" s="9"/>
      <c r="L6329" s="29"/>
      <c r="M6329" s="46"/>
      <c r="N6329" s="46"/>
      <c r="O6329" s="46"/>
      <c r="P6329" s="83" t="s">
        <v>4990</v>
      </c>
      <c r="Q6329" s="84">
        <v>3</v>
      </c>
      <c r="R6329" s="84">
        <v>1</v>
      </c>
      <c r="S6329" s="84">
        <v>8</v>
      </c>
      <c r="T6329" s="84" t="s">
        <v>32</v>
      </c>
      <c r="U6329" s="84">
        <v>11002</v>
      </c>
      <c r="V6329" s="84">
        <v>11002</v>
      </c>
      <c r="W6329" s="84" t="s">
        <v>5019</v>
      </c>
      <c r="X6329" s="84" t="s">
        <v>4985</v>
      </c>
      <c r="Y6329" s="84" t="s">
        <v>4980</v>
      </c>
      <c r="Z6329" s="84" t="s">
        <v>4980</v>
      </c>
      <c r="AA6329" s="84" t="s">
        <v>4989</v>
      </c>
      <c r="AB6329" s="84" t="s">
        <v>5005</v>
      </c>
      <c r="AC6329" s="84" t="s">
        <v>5006</v>
      </c>
      <c r="AD6329" s="29"/>
      <c r="AE6329" s="20" t="str">
        <f>VLOOKUP(E6329,'FILIAIS PETZ'!A:Q,17,0)</f>
        <v>CO-2</v>
      </c>
      <c r="AF6329" s="20" t="str">
        <f>VLOOKUP(E6329,'FILIAIS PETZ'!A:Q,3,0)</f>
        <v>FELICIO</v>
      </c>
      <c r="AG6329" s="20" t="str">
        <f>VLOOKUP(E6329,'FILIAIS PETZ'!A:Q,2,0)</f>
        <v>R3</v>
      </c>
      <c r="AH6329" s="75">
        <v>119.55</v>
      </c>
      <c r="AI6329" s="16" t="s">
        <v>13831</v>
      </c>
      <c r="AJ6329" s="43" t="str">
        <f>VLOOKUP(E6329,'FILIAIS PETZ'!$A$2:$K$2000,11,0)</f>
        <v>18.328.118/0242-02</v>
      </c>
      <c r="AK6329" s="44" t="str">
        <f t="shared" si="399"/>
        <v>18.328.118/0242-02</v>
      </c>
    </row>
    <row r="6330" spans="1:37" s="14" customFormat="1" ht="15" customHeight="1" thickBot="1" x14ac:dyDescent="0.25">
      <c r="A6330" s="9"/>
      <c r="B6330" s="18">
        <f>VLOOKUP(C6330,FORNECEDORES!D:E,2,0)</f>
        <v>7736</v>
      </c>
      <c r="C6330" s="19" t="str">
        <f>VLOOKUP(D6330,FORNECEDORES!A:D,4,0)</f>
        <v>27.385.816/0001-37</v>
      </c>
      <c r="D6330" s="13" t="s">
        <v>2591</v>
      </c>
      <c r="E6330" s="20" t="str">
        <f t="shared" si="400"/>
        <v>04 0207</v>
      </c>
      <c r="F6330" s="28" t="s">
        <v>4962</v>
      </c>
      <c r="G6330" s="21" t="str">
        <f>VLOOKUP(E6330,'FILIAIS PETZ'!A:E,5,0)</f>
        <v>PETZ GILBERTO SALOMÃO</v>
      </c>
      <c r="H6330" s="20" t="str">
        <f>VLOOKUP(E6330,'FILIAIS PETZ'!A:D,4,0)</f>
        <v>GBSL-DF</v>
      </c>
      <c r="I6330" s="46">
        <v>45586</v>
      </c>
      <c r="J6330" s="9">
        <v>1015487</v>
      </c>
      <c r="K6330" s="9"/>
      <c r="L6330" s="29"/>
      <c r="M6330" s="46"/>
      <c r="N6330" s="46"/>
      <c r="O6330" s="46"/>
      <c r="P6330" s="83" t="s">
        <v>4990</v>
      </c>
      <c r="Q6330" s="84">
        <v>3</v>
      </c>
      <c r="R6330" s="84">
        <v>1</v>
      </c>
      <c r="S6330" s="84">
        <v>8</v>
      </c>
      <c r="T6330" s="84" t="s">
        <v>32</v>
      </c>
      <c r="U6330" s="84">
        <v>11002</v>
      </c>
      <c r="V6330" s="84">
        <v>11002</v>
      </c>
      <c r="W6330" s="84" t="s">
        <v>5019</v>
      </c>
      <c r="X6330" s="84" t="s">
        <v>4985</v>
      </c>
      <c r="Y6330" s="84" t="s">
        <v>4980</v>
      </c>
      <c r="Z6330" s="84" t="s">
        <v>4980</v>
      </c>
      <c r="AA6330" s="84" t="s">
        <v>4989</v>
      </c>
      <c r="AB6330" s="84" t="s">
        <v>5005</v>
      </c>
      <c r="AC6330" s="84" t="s">
        <v>5006</v>
      </c>
      <c r="AD6330" s="29"/>
      <c r="AE6330" s="20" t="str">
        <f>VLOOKUP(E6330,'FILIAIS PETZ'!A:Q,17,0)</f>
        <v>CO-1</v>
      </c>
      <c r="AF6330" s="20" t="str">
        <f>VLOOKUP(E6330,'FILIAIS PETZ'!A:Q,3,0)</f>
        <v>FELICIO</v>
      </c>
      <c r="AG6330" s="20" t="str">
        <f>VLOOKUP(E6330,'FILIAIS PETZ'!A:Q,2,0)</f>
        <v>R3</v>
      </c>
      <c r="AH6330" s="75">
        <v>119.55</v>
      </c>
      <c r="AI6330" s="16" t="s">
        <v>13831</v>
      </c>
      <c r="AJ6330" s="43">
        <f>VLOOKUP(E6330,'FILIAIS PETZ'!$A$2:$K$2000,11,0)</f>
        <v>18328118020215</v>
      </c>
      <c r="AK6330" s="44">
        <f t="shared" si="399"/>
        <v>18328118020215</v>
      </c>
    </row>
    <row r="6331" spans="1:37" s="14" customFormat="1" ht="15" customHeight="1" thickBot="1" x14ac:dyDescent="0.25">
      <c r="A6331" s="9"/>
      <c r="B6331" s="18">
        <f>VLOOKUP(C6331,FORNECEDORES!D:E,2,0)</f>
        <v>7736</v>
      </c>
      <c r="C6331" s="19" t="str">
        <f>VLOOKUP(D6331,FORNECEDORES!A:D,4,0)</f>
        <v>27.385.816/0001-37</v>
      </c>
      <c r="D6331" s="13" t="s">
        <v>2591</v>
      </c>
      <c r="E6331" s="20" t="str">
        <f t="shared" si="400"/>
        <v>04 0150</v>
      </c>
      <c r="F6331" s="28" t="s">
        <v>4963</v>
      </c>
      <c r="G6331" s="21" t="str">
        <f>VLOOKUP(E6331,'FILIAIS PETZ'!A:E,5,0)</f>
        <v>PETZ BRASILIA JARDIM BOTANICO</v>
      </c>
      <c r="H6331" s="20" t="str">
        <f>VLOOKUP(E6331,'FILIAIS PETZ'!A:D,4,0)</f>
        <v>BJDB-DF</v>
      </c>
      <c r="I6331" s="46">
        <v>45586</v>
      </c>
      <c r="J6331" s="9">
        <v>1015492</v>
      </c>
      <c r="K6331" s="9"/>
      <c r="L6331" s="29"/>
      <c r="M6331" s="46"/>
      <c r="N6331" s="46"/>
      <c r="O6331" s="46"/>
      <c r="P6331" s="83" t="s">
        <v>4990</v>
      </c>
      <c r="Q6331" s="84">
        <v>3</v>
      </c>
      <c r="R6331" s="84">
        <v>1</v>
      </c>
      <c r="S6331" s="84">
        <v>8</v>
      </c>
      <c r="T6331" s="84" t="s">
        <v>32</v>
      </c>
      <c r="U6331" s="84">
        <v>11002</v>
      </c>
      <c r="V6331" s="84">
        <v>11002</v>
      </c>
      <c r="W6331" s="84" t="s">
        <v>5019</v>
      </c>
      <c r="X6331" s="84" t="s">
        <v>4985</v>
      </c>
      <c r="Y6331" s="84" t="s">
        <v>4980</v>
      </c>
      <c r="Z6331" s="84" t="s">
        <v>4980</v>
      </c>
      <c r="AA6331" s="84" t="s">
        <v>4989</v>
      </c>
      <c r="AB6331" s="84" t="s">
        <v>5005</v>
      </c>
      <c r="AC6331" s="84" t="s">
        <v>5006</v>
      </c>
      <c r="AD6331" s="29"/>
      <c r="AE6331" s="20" t="str">
        <f>VLOOKUP(E6331,'FILIAIS PETZ'!A:Q,17,0)</f>
        <v>CO-1</v>
      </c>
      <c r="AF6331" s="20" t="str">
        <f>VLOOKUP(E6331,'FILIAIS PETZ'!A:Q,3,0)</f>
        <v>FELICIO</v>
      </c>
      <c r="AG6331" s="20" t="str">
        <f>VLOOKUP(E6331,'FILIAIS PETZ'!A:Q,2,0)</f>
        <v>R3</v>
      </c>
      <c r="AH6331" s="75">
        <v>119.55</v>
      </c>
      <c r="AI6331" s="16" t="s">
        <v>13831</v>
      </c>
      <c r="AJ6331" s="43">
        <f>VLOOKUP(E6331,'FILIAIS PETZ'!$A$2:$K$2000,11,0)</f>
        <v>18328118014320</v>
      </c>
      <c r="AK6331" s="44">
        <f t="shared" si="399"/>
        <v>18328118014320</v>
      </c>
    </row>
    <row r="6332" spans="1:37" s="14" customFormat="1" ht="15" customHeight="1" thickBot="1" x14ac:dyDescent="0.25">
      <c r="A6332" s="9"/>
      <c r="B6332" s="18">
        <f>VLOOKUP(C6332,FORNECEDORES!D:E,2,0)</f>
        <v>7736</v>
      </c>
      <c r="C6332" s="19" t="str">
        <f>VLOOKUP(D6332,FORNECEDORES!A:D,4,0)</f>
        <v>27.385.816/0001-37</v>
      </c>
      <c r="D6332" s="13" t="s">
        <v>2591</v>
      </c>
      <c r="E6332" s="20" t="str">
        <f t="shared" si="400"/>
        <v>04 0168</v>
      </c>
      <c r="F6332" s="28" t="s">
        <v>4961</v>
      </c>
      <c r="G6332" s="21" t="str">
        <f>VLOOKUP(E6332,'FILIAIS PETZ'!A:E,5,0)</f>
        <v>PETZ GAMA LESTE</v>
      </c>
      <c r="H6332" s="20" t="str">
        <f>VLOOKUP(E6332,'FILIAIS PETZ'!A:D,4,0)</f>
        <v>GAMA-DF</v>
      </c>
      <c r="I6332" s="46">
        <v>45586</v>
      </c>
      <c r="J6332" s="9">
        <v>1015494</v>
      </c>
      <c r="K6332" s="9"/>
      <c r="L6332" s="29"/>
      <c r="M6332" s="46"/>
      <c r="N6332" s="46"/>
      <c r="O6332" s="46"/>
      <c r="P6332" s="83" t="s">
        <v>4990</v>
      </c>
      <c r="Q6332" s="84">
        <v>3</v>
      </c>
      <c r="R6332" s="84">
        <v>1</v>
      </c>
      <c r="S6332" s="84">
        <v>8</v>
      </c>
      <c r="T6332" s="84" t="s">
        <v>32</v>
      </c>
      <c r="U6332" s="84">
        <v>11002</v>
      </c>
      <c r="V6332" s="84">
        <v>11002</v>
      </c>
      <c r="W6332" s="84" t="s">
        <v>5019</v>
      </c>
      <c r="X6332" s="84" t="s">
        <v>4985</v>
      </c>
      <c r="Y6332" s="84" t="s">
        <v>4980</v>
      </c>
      <c r="Z6332" s="84" t="s">
        <v>4980</v>
      </c>
      <c r="AA6332" s="84" t="s">
        <v>4989</v>
      </c>
      <c r="AB6332" s="84" t="s">
        <v>5005</v>
      </c>
      <c r="AC6332" s="84" t="s">
        <v>5006</v>
      </c>
      <c r="AD6332" s="29"/>
      <c r="AE6332" s="20" t="str">
        <f>VLOOKUP(E6332,'FILIAIS PETZ'!A:Q,17,0)</f>
        <v>CO-1</v>
      </c>
      <c r="AF6332" s="20" t="str">
        <f>VLOOKUP(E6332,'FILIAIS PETZ'!A:Q,3,0)</f>
        <v>FELICIO</v>
      </c>
      <c r="AG6332" s="20" t="str">
        <f>VLOOKUP(E6332,'FILIAIS PETZ'!A:Q,2,0)</f>
        <v>R3</v>
      </c>
      <c r="AH6332" s="75">
        <v>119.55</v>
      </c>
      <c r="AI6332" s="16" t="s">
        <v>13831</v>
      </c>
      <c r="AJ6332" s="43">
        <f>VLOOKUP(E6332,'FILIAIS PETZ'!$A$2:$K$2000,11,0)</f>
        <v>18328118016021</v>
      </c>
      <c r="AK6332" s="44">
        <f t="shared" si="399"/>
        <v>18328118016021</v>
      </c>
    </row>
    <row r="6333" spans="1:37" s="14" customFormat="1" ht="15" customHeight="1" thickBot="1" x14ac:dyDescent="0.25">
      <c r="A6333" s="9"/>
      <c r="B6333" s="18">
        <f>VLOOKUP(C6333,FORNECEDORES!D:E,2,0)</f>
        <v>7736</v>
      </c>
      <c r="C6333" s="19" t="str">
        <f>VLOOKUP(D6333,FORNECEDORES!A:D,4,0)</f>
        <v>27.385.816/0001-37</v>
      </c>
      <c r="D6333" s="13" t="s">
        <v>2591</v>
      </c>
      <c r="E6333" s="20" t="str">
        <f t="shared" si="400"/>
        <v>04 0198</v>
      </c>
      <c r="F6333" s="28" t="s">
        <v>4967</v>
      </c>
      <c r="G6333" s="21" t="str">
        <f>VLOOKUP(E6333,'FILIAIS PETZ'!A:E,5,0)</f>
        <v>PETZ SHOPPING SUL VALPARAISO</v>
      </c>
      <c r="H6333" s="20" t="str">
        <f>VLOOKUP(E6333,'FILIAIS PETZ'!A:D,4,0)</f>
        <v>VALP-GO</v>
      </c>
      <c r="I6333" s="46">
        <v>45586</v>
      </c>
      <c r="J6333" s="9">
        <v>1015496</v>
      </c>
      <c r="K6333" s="9"/>
      <c r="L6333" s="29"/>
      <c r="M6333" s="46"/>
      <c r="N6333" s="46"/>
      <c r="O6333" s="46"/>
      <c r="P6333" s="83" t="s">
        <v>4990</v>
      </c>
      <c r="Q6333" s="84">
        <v>3</v>
      </c>
      <c r="R6333" s="84">
        <v>1</v>
      </c>
      <c r="S6333" s="84">
        <v>8</v>
      </c>
      <c r="T6333" s="84" t="s">
        <v>32</v>
      </c>
      <c r="U6333" s="84">
        <v>11002</v>
      </c>
      <c r="V6333" s="84">
        <v>11002</v>
      </c>
      <c r="W6333" s="84" t="s">
        <v>5019</v>
      </c>
      <c r="X6333" s="84" t="s">
        <v>4985</v>
      </c>
      <c r="Y6333" s="84" t="s">
        <v>4980</v>
      </c>
      <c r="Z6333" s="84" t="s">
        <v>4980</v>
      </c>
      <c r="AA6333" s="84" t="s">
        <v>4989</v>
      </c>
      <c r="AB6333" s="84" t="s">
        <v>5005</v>
      </c>
      <c r="AC6333" s="84" t="s">
        <v>5006</v>
      </c>
      <c r="AD6333" s="29"/>
      <c r="AE6333" s="20" t="str">
        <f>VLOOKUP(E6333,'FILIAIS PETZ'!A:Q,17,0)</f>
        <v>CO-1</v>
      </c>
      <c r="AF6333" s="20" t="str">
        <f>VLOOKUP(E6333,'FILIAIS PETZ'!A:Q,3,0)</f>
        <v>FELICIO</v>
      </c>
      <c r="AG6333" s="20" t="str">
        <f>VLOOKUP(E6333,'FILIAIS PETZ'!A:Q,2,0)</f>
        <v>R3</v>
      </c>
      <c r="AH6333" s="75">
        <v>119.55</v>
      </c>
      <c r="AI6333" s="16" t="s">
        <v>13831</v>
      </c>
      <c r="AJ6333" s="43">
        <f>VLOOKUP(E6333,'FILIAIS PETZ'!$A$2:$K$2000,11,0)</f>
        <v>18328118019390</v>
      </c>
      <c r="AK6333" s="44">
        <f t="shared" si="399"/>
        <v>18328118019390</v>
      </c>
    </row>
    <row r="6334" spans="1:37" s="14" customFormat="1" ht="15" customHeight="1" thickBot="1" x14ac:dyDescent="0.25">
      <c r="A6334" s="9"/>
      <c r="B6334" s="18">
        <f>VLOOKUP(C6334,FORNECEDORES!D:E,2,0)</f>
        <v>7736</v>
      </c>
      <c r="C6334" s="19" t="str">
        <f>VLOOKUP(D6334,FORNECEDORES!A:D,4,0)</f>
        <v>27.385.816/0001-37</v>
      </c>
      <c r="D6334" s="13" t="s">
        <v>2591</v>
      </c>
      <c r="E6334" s="20" t="str">
        <f t="shared" si="400"/>
        <v>04 0200</v>
      </c>
      <c r="F6334" s="28" t="s">
        <v>4960</v>
      </c>
      <c r="G6334" s="21" t="str">
        <f>VLOOKUP(E6334,'FILIAIS PETZ'!A:E,5,0)</f>
        <v>PETZ BRASILIA W3 NORTE</v>
      </c>
      <c r="H6334" s="20" t="str">
        <f>VLOOKUP(E6334,'FILIAIS PETZ'!A:D,4,0)</f>
        <v>W3NT-DF</v>
      </c>
      <c r="I6334" s="46">
        <v>45586</v>
      </c>
      <c r="J6334" s="9">
        <v>1015498</v>
      </c>
      <c r="K6334" s="9"/>
      <c r="L6334" s="29"/>
      <c r="M6334" s="46"/>
      <c r="N6334" s="46"/>
      <c r="O6334" s="46"/>
      <c r="P6334" s="83" t="s">
        <v>4990</v>
      </c>
      <c r="Q6334" s="84">
        <v>3</v>
      </c>
      <c r="R6334" s="84">
        <v>1</v>
      </c>
      <c r="S6334" s="84">
        <v>8</v>
      </c>
      <c r="T6334" s="84" t="s">
        <v>32</v>
      </c>
      <c r="U6334" s="84">
        <v>11002</v>
      </c>
      <c r="V6334" s="84">
        <v>11002</v>
      </c>
      <c r="W6334" s="84" t="s">
        <v>5019</v>
      </c>
      <c r="X6334" s="84" t="s">
        <v>4985</v>
      </c>
      <c r="Y6334" s="84" t="s">
        <v>4980</v>
      </c>
      <c r="Z6334" s="84" t="s">
        <v>4980</v>
      </c>
      <c r="AA6334" s="84" t="s">
        <v>4989</v>
      </c>
      <c r="AB6334" s="84" t="s">
        <v>5005</v>
      </c>
      <c r="AC6334" s="84" t="s">
        <v>5006</v>
      </c>
      <c r="AD6334" s="29"/>
      <c r="AE6334" s="20" t="str">
        <f>VLOOKUP(E6334,'FILIAIS PETZ'!A:Q,17,0)</f>
        <v>CO-2</v>
      </c>
      <c r="AF6334" s="20" t="str">
        <f>VLOOKUP(E6334,'FILIAIS PETZ'!A:Q,3,0)</f>
        <v>FELICIO</v>
      </c>
      <c r="AG6334" s="20" t="str">
        <f>VLOOKUP(E6334,'FILIAIS PETZ'!A:Q,2,0)</f>
        <v>R3</v>
      </c>
      <c r="AH6334" s="75">
        <v>119.55</v>
      </c>
      <c r="AI6334" s="16" t="s">
        <v>13831</v>
      </c>
      <c r="AJ6334" s="43">
        <f>VLOOKUP(E6334,'FILIAIS PETZ'!$A$2:$K$2000,11,0)</f>
        <v>18328118018660</v>
      </c>
      <c r="AK6334" s="44">
        <f t="shared" si="399"/>
        <v>18328118018660</v>
      </c>
    </row>
    <row r="6335" spans="1:37" s="14" customFormat="1" ht="15" customHeight="1" thickBot="1" x14ac:dyDescent="0.25">
      <c r="A6335" s="9"/>
      <c r="B6335" s="18">
        <f>VLOOKUP(C6335,FORNECEDORES!D:E,2,0)</f>
        <v>7736</v>
      </c>
      <c r="C6335" s="19" t="str">
        <f>VLOOKUP(D6335,FORNECEDORES!A:D,4,0)</f>
        <v>27.385.816/0001-37</v>
      </c>
      <c r="D6335" s="13" t="s">
        <v>2591</v>
      </c>
      <c r="E6335" s="20" t="str">
        <f t="shared" si="400"/>
        <v>04 0161</v>
      </c>
      <c r="F6335" s="28" t="s">
        <v>4959</v>
      </c>
      <c r="G6335" s="21" t="str">
        <f>VLOOKUP(E6335,'FILIAIS PETZ'!A:E,5,0)</f>
        <v>PETZ CEILANDIA</v>
      </c>
      <c r="H6335" s="20" t="str">
        <f>VLOOKUP(E6335,'FILIAIS PETZ'!A:D,4,0)</f>
        <v>CDIA-DF</v>
      </c>
      <c r="I6335" s="46">
        <v>45586</v>
      </c>
      <c r="J6335" s="9">
        <v>1015500</v>
      </c>
      <c r="K6335" s="9"/>
      <c r="L6335" s="29"/>
      <c r="M6335" s="46"/>
      <c r="N6335" s="46"/>
      <c r="O6335" s="46"/>
      <c r="P6335" s="83" t="s">
        <v>4990</v>
      </c>
      <c r="Q6335" s="84">
        <v>3</v>
      </c>
      <c r="R6335" s="84">
        <v>1</v>
      </c>
      <c r="S6335" s="84">
        <v>8</v>
      </c>
      <c r="T6335" s="84" t="s">
        <v>32</v>
      </c>
      <c r="U6335" s="84">
        <v>11002</v>
      </c>
      <c r="V6335" s="84">
        <v>11002</v>
      </c>
      <c r="W6335" s="84" t="s">
        <v>5019</v>
      </c>
      <c r="X6335" s="84" t="s">
        <v>4985</v>
      </c>
      <c r="Y6335" s="84" t="s">
        <v>4980</v>
      </c>
      <c r="Z6335" s="84" t="s">
        <v>4980</v>
      </c>
      <c r="AA6335" s="84" t="s">
        <v>4989</v>
      </c>
      <c r="AB6335" s="84" t="s">
        <v>5005</v>
      </c>
      <c r="AC6335" s="84" t="s">
        <v>5006</v>
      </c>
      <c r="AD6335" s="29"/>
      <c r="AE6335" s="20" t="str">
        <f>VLOOKUP(E6335,'FILIAIS PETZ'!A:Q,17,0)</f>
        <v>CO-1</v>
      </c>
      <c r="AF6335" s="20" t="str">
        <f>VLOOKUP(E6335,'FILIAIS PETZ'!A:Q,3,0)</f>
        <v>FELICIO</v>
      </c>
      <c r="AG6335" s="20" t="str">
        <f>VLOOKUP(E6335,'FILIAIS PETZ'!A:Q,2,0)</f>
        <v>R3</v>
      </c>
      <c r="AH6335" s="75">
        <v>119.55</v>
      </c>
      <c r="AI6335" s="16" t="s">
        <v>13831</v>
      </c>
      <c r="AJ6335" s="43">
        <f>VLOOKUP(E6335,'FILIAIS PETZ'!$A$2:$K$2000,11,0)</f>
        <v>18328118015211</v>
      </c>
      <c r="AK6335" s="44">
        <f t="shared" si="399"/>
        <v>18328118015211</v>
      </c>
    </row>
    <row r="6336" spans="1:37" s="14" customFormat="1" ht="15" customHeight="1" thickBot="1" x14ac:dyDescent="0.25">
      <c r="A6336" s="9"/>
      <c r="B6336" s="18">
        <f>VLOOKUP(C6336,FORNECEDORES!D:E,2,0)</f>
        <v>7736</v>
      </c>
      <c r="C6336" s="19" t="str">
        <f>VLOOKUP(D6336,FORNECEDORES!A:D,4,0)</f>
        <v>27.385.816/0001-37</v>
      </c>
      <c r="D6336" s="13" t="s">
        <v>2591</v>
      </c>
      <c r="E6336" s="20" t="str">
        <f t="shared" si="400"/>
        <v>04 0048</v>
      </c>
      <c r="F6336" s="28" t="s">
        <v>4970</v>
      </c>
      <c r="G6336" s="21" t="str">
        <f>VLOOKUP(E6336,'FILIAIS PETZ'!A:E,5,0)</f>
        <v>PETZ BRASILIA EPIA</v>
      </c>
      <c r="H6336" s="20" t="str">
        <f>VLOOKUP(E6336,'FILIAIS PETZ'!A:D,4,0)</f>
        <v>EPIA-DF</v>
      </c>
      <c r="I6336" s="46">
        <v>45586</v>
      </c>
      <c r="J6336" s="9">
        <v>1015502</v>
      </c>
      <c r="K6336" s="9"/>
      <c r="L6336" s="29"/>
      <c r="M6336" s="46"/>
      <c r="N6336" s="46"/>
      <c r="O6336" s="46"/>
      <c r="P6336" s="83" t="s">
        <v>4990</v>
      </c>
      <c r="Q6336" s="84">
        <v>3</v>
      </c>
      <c r="R6336" s="84">
        <v>1</v>
      </c>
      <c r="S6336" s="84">
        <v>8</v>
      </c>
      <c r="T6336" s="84" t="s">
        <v>32</v>
      </c>
      <c r="U6336" s="84">
        <v>11002</v>
      </c>
      <c r="V6336" s="84">
        <v>11002</v>
      </c>
      <c r="W6336" s="84" t="s">
        <v>5019</v>
      </c>
      <c r="X6336" s="84" t="s">
        <v>4985</v>
      </c>
      <c r="Y6336" s="84" t="s">
        <v>4980</v>
      </c>
      <c r="Z6336" s="84" t="s">
        <v>4980</v>
      </c>
      <c r="AA6336" s="84" t="s">
        <v>4989</v>
      </c>
      <c r="AB6336" s="84" t="s">
        <v>5005</v>
      </c>
      <c r="AC6336" s="84" t="s">
        <v>5006</v>
      </c>
      <c r="AD6336" s="29"/>
      <c r="AE6336" s="20" t="str">
        <f>VLOOKUP(E6336,'FILIAIS PETZ'!A:Q,17,0)</f>
        <v>CO-2</v>
      </c>
      <c r="AF6336" s="20" t="str">
        <f>VLOOKUP(E6336,'FILIAIS PETZ'!A:Q,3,0)</f>
        <v>FELICIO</v>
      </c>
      <c r="AG6336" s="20" t="str">
        <f>VLOOKUP(E6336,'FILIAIS PETZ'!A:Q,2,0)</f>
        <v>R3</v>
      </c>
      <c r="AH6336" s="75">
        <v>133.69</v>
      </c>
      <c r="AI6336" s="16" t="s">
        <v>13832</v>
      </c>
      <c r="AJ6336" s="43">
        <f>VLOOKUP(E6336,'FILIAIS PETZ'!$A$2:$K$2000,11,0)</f>
        <v>18328118004368</v>
      </c>
      <c r="AK6336" s="44">
        <f t="shared" si="399"/>
        <v>18328118004368</v>
      </c>
    </row>
    <row r="6337" spans="1:37" s="14" customFormat="1" ht="15" customHeight="1" thickBot="1" x14ac:dyDescent="0.25">
      <c r="A6337" s="9"/>
      <c r="B6337" s="18">
        <f>VLOOKUP(C6337,FORNECEDORES!D:E,2,0)</f>
        <v>7736</v>
      </c>
      <c r="C6337" s="19" t="str">
        <f>VLOOKUP(D6337,FORNECEDORES!A:D,4,0)</f>
        <v>27.385.816/0001-37</v>
      </c>
      <c r="D6337" s="13" t="s">
        <v>2591</v>
      </c>
      <c r="E6337" s="20" t="str">
        <f t="shared" si="400"/>
        <v>04 0048</v>
      </c>
      <c r="F6337" s="28" t="s">
        <v>4970</v>
      </c>
      <c r="G6337" s="21" t="str">
        <f>VLOOKUP(E6337,'FILIAIS PETZ'!A:E,5,0)</f>
        <v>PETZ BRASILIA EPIA</v>
      </c>
      <c r="H6337" s="20" t="str">
        <f>VLOOKUP(E6337,'FILIAIS PETZ'!A:D,4,0)</f>
        <v>EPIA-DF</v>
      </c>
      <c r="I6337" s="46">
        <v>45586</v>
      </c>
      <c r="J6337" s="9">
        <v>1015509</v>
      </c>
      <c r="K6337" s="9"/>
      <c r="L6337" s="29"/>
      <c r="M6337" s="46"/>
      <c r="N6337" s="46"/>
      <c r="O6337" s="46"/>
      <c r="P6337" s="83" t="s">
        <v>4990</v>
      </c>
      <c r="Q6337" s="84">
        <v>3</v>
      </c>
      <c r="R6337" s="84">
        <v>1</v>
      </c>
      <c r="S6337" s="84">
        <v>8</v>
      </c>
      <c r="T6337" s="84" t="s">
        <v>32</v>
      </c>
      <c r="U6337" s="84">
        <v>11002</v>
      </c>
      <c r="V6337" s="84">
        <v>11002</v>
      </c>
      <c r="W6337" s="84" t="s">
        <v>5019</v>
      </c>
      <c r="X6337" s="84" t="s">
        <v>4985</v>
      </c>
      <c r="Y6337" s="84" t="s">
        <v>4980</v>
      </c>
      <c r="Z6337" s="84" t="s">
        <v>4980</v>
      </c>
      <c r="AA6337" s="84" t="s">
        <v>5014</v>
      </c>
      <c r="AB6337" s="84" t="s">
        <v>5005</v>
      </c>
      <c r="AC6337" s="84" t="s">
        <v>5006</v>
      </c>
      <c r="AD6337" s="29"/>
      <c r="AE6337" s="20" t="str">
        <f>VLOOKUP(E6337,'FILIAIS PETZ'!A:Q,17,0)</f>
        <v>CO-2</v>
      </c>
      <c r="AF6337" s="20" t="str">
        <f>VLOOKUP(E6337,'FILIAIS PETZ'!A:Q,3,0)</f>
        <v>FELICIO</v>
      </c>
      <c r="AG6337" s="20" t="str">
        <f>VLOOKUP(E6337,'FILIAIS PETZ'!A:Q,2,0)</f>
        <v>R3</v>
      </c>
      <c r="AH6337" s="75">
        <v>205.47</v>
      </c>
      <c r="AI6337" s="16" t="s">
        <v>13833</v>
      </c>
      <c r="AJ6337" s="43">
        <f>VLOOKUP(E6337,'FILIAIS PETZ'!$A$2:$K$2000,11,0)</f>
        <v>18328118004368</v>
      </c>
      <c r="AK6337" s="44">
        <f t="shared" si="399"/>
        <v>18328118004368</v>
      </c>
    </row>
    <row r="6338" spans="1:37" s="14" customFormat="1" ht="15" customHeight="1" thickBot="1" x14ac:dyDescent="0.25">
      <c r="A6338" s="9"/>
      <c r="B6338" s="18">
        <f>VLOOKUP(C6338,FORNECEDORES!D:E,2,0)</f>
        <v>7736</v>
      </c>
      <c r="C6338" s="19" t="str">
        <f>VLOOKUP(D6338,FORNECEDORES!A:D,4,0)</f>
        <v>27.385.816/0001-37</v>
      </c>
      <c r="D6338" s="13" t="s">
        <v>2591</v>
      </c>
      <c r="E6338" s="20" t="str">
        <f t="shared" si="400"/>
        <v>04 0033</v>
      </c>
      <c r="F6338" s="28" t="s">
        <v>4933</v>
      </c>
      <c r="G6338" s="21" t="str">
        <f>VLOOKUP(E6338,'FILIAIS PETZ'!A:E,5,0)</f>
        <v>PETZ PARQUE FLAMBOYANT</v>
      </c>
      <c r="H6338" s="20" t="str">
        <f>VLOOKUP(E6338,'FILIAIS PETZ'!A:D,4,0)</f>
        <v>FBYT-GO</v>
      </c>
      <c r="I6338" s="46">
        <v>45586</v>
      </c>
      <c r="J6338" s="9">
        <v>1015523</v>
      </c>
      <c r="K6338" s="9"/>
      <c r="L6338" s="29"/>
      <c r="M6338" s="46"/>
      <c r="N6338" s="46"/>
      <c r="O6338" s="46"/>
      <c r="P6338" s="83" t="s">
        <v>4990</v>
      </c>
      <c r="Q6338" s="84">
        <v>3</v>
      </c>
      <c r="R6338" s="84">
        <v>1</v>
      </c>
      <c r="S6338" s="84">
        <v>8</v>
      </c>
      <c r="T6338" s="84" t="s">
        <v>32</v>
      </c>
      <c r="U6338" s="84">
        <v>11002</v>
      </c>
      <c r="V6338" s="84">
        <v>11002</v>
      </c>
      <c r="W6338" s="84" t="s">
        <v>5019</v>
      </c>
      <c r="X6338" s="84" t="s">
        <v>4985</v>
      </c>
      <c r="Y6338" s="84" t="s">
        <v>4980</v>
      </c>
      <c r="Z6338" s="84" t="s">
        <v>4980</v>
      </c>
      <c r="AA6338" s="84" t="s">
        <v>4989</v>
      </c>
      <c r="AB6338" s="84" t="s">
        <v>5005</v>
      </c>
      <c r="AC6338" s="84" t="s">
        <v>5006</v>
      </c>
      <c r="AD6338" s="29"/>
      <c r="AE6338" s="20" t="str">
        <f>VLOOKUP(E6338,'FILIAIS PETZ'!A:Q,17,0)</f>
        <v>CO-2</v>
      </c>
      <c r="AF6338" s="20" t="str">
        <f>VLOOKUP(E6338,'FILIAIS PETZ'!A:Q,3,0)</f>
        <v>FELICIO</v>
      </c>
      <c r="AG6338" s="20" t="str">
        <f>VLOOKUP(E6338,'FILIAIS PETZ'!A:Q,2,0)</f>
        <v>R3</v>
      </c>
      <c r="AH6338" s="75">
        <v>827.95</v>
      </c>
      <c r="AI6338" s="16" t="s">
        <v>13834</v>
      </c>
      <c r="AJ6338" s="43">
        <f>VLOOKUP(E6338,'FILIAIS PETZ'!$A$2:$K$2000,11,0)</f>
        <v>18328118003477</v>
      </c>
      <c r="AK6338" s="44">
        <f t="shared" si="399"/>
        <v>18328118003477</v>
      </c>
    </row>
    <row r="6339" spans="1:37" s="14" customFormat="1" ht="15" customHeight="1" thickBot="1" x14ac:dyDescent="0.25">
      <c r="A6339" s="9"/>
      <c r="B6339" s="18">
        <f>VLOOKUP(C6339,FORNECEDORES!D:E,2,0)</f>
        <v>7736</v>
      </c>
      <c r="C6339" s="19" t="str">
        <f>VLOOKUP(D6339,FORNECEDORES!A:D,4,0)</f>
        <v>27.385.816/0001-37</v>
      </c>
      <c r="D6339" s="13" t="s">
        <v>2591</v>
      </c>
      <c r="E6339" s="20" t="str">
        <f t="shared" si="400"/>
        <v>04 0062</v>
      </c>
      <c r="F6339" s="28" t="s">
        <v>4968</v>
      </c>
      <c r="G6339" s="21" t="str">
        <f>VLOOKUP(E6339,'FILIAIS PETZ'!A:E,5,0)</f>
        <v>PETZ BRASILIA ASA NORTE</v>
      </c>
      <c r="H6339" s="20" t="str">
        <f>VLOOKUP(E6339,'FILIAIS PETZ'!A:D,4,0)</f>
        <v>ASAN-DF</v>
      </c>
      <c r="I6339" s="46">
        <v>45586</v>
      </c>
      <c r="J6339" s="9">
        <v>1015526</v>
      </c>
      <c r="K6339" s="9"/>
      <c r="L6339" s="29"/>
      <c r="M6339" s="46"/>
      <c r="N6339" s="46"/>
      <c r="O6339" s="46"/>
      <c r="P6339" s="83" t="s">
        <v>4990</v>
      </c>
      <c r="Q6339" s="84">
        <v>3</v>
      </c>
      <c r="R6339" s="84">
        <v>1</v>
      </c>
      <c r="S6339" s="84">
        <v>8</v>
      </c>
      <c r="T6339" s="84" t="s">
        <v>32</v>
      </c>
      <c r="U6339" s="84">
        <v>11002</v>
      </c>
      <c r="V6339" s="84">
        <v>11002</v>
      </c>
      <c r="W6339" s="84" t="s">
        <v>5057</v>
      </c>
      <c r="X6339" s="84" t="s">
        <v>4985</v>
      </c>
      <c r="Y6339" s="84" t="s">
        <v>4993</v>
      </c>
      <c r="Z6339" s="84" t="s">
        <v>4993</v>
      </c>
      <c r="AA6339" s="84" t="s">
        <v>5014</v>
      </c>
      <c r="AB6339" s="84" t="s">
        <v>12941</v>
      </c>
      <c r="AC6339" s="84" t="s">
        <v>5006</v>
      </c>
      <c r="AD6339" s="29"/>
      <c r="AE6339" s="20" t="str">
        <f>VLOOKUP(E6339,'FILIAIS PETZ'!A:Q,17,0)</f>
        <v>CO-2</v>
      </c>
      <c r="AF6339" s="20" t="str">
        <f>VLOOKUP(E6339,'FILIAIS PETZ'!A:Q,3,0)</f>
        <v>FELICIO</v>
      </c>
      <c r="AG6339" s="20" t="str">
        <f>VLOOKUP(E6339,'FILIAIS PETZ'!A:Q,2,0)</f>
        <v>R3</v>
      </c>
      <c r="AH6339" s="75">
        <v>580</v>
      </c>
      <c r="AI6339" s="16" t="s">
        <v>13835</v>
      </c>
      <c r="AJ6339" s="43">
        <f>VLOOKUP(E6339,'FILIAIS PETZ'!$A$2:$K$2000,11,0)</f>
        <v>18328118005500</v>
      </c>
      <c r="AK6339" s="44">
        <f t="shared" si="399"/>
        <v>18328118005500</v>
      </c>
    </row>
    <row r="6340" spans="1:37" s="14" customFormat="1" ht="15" customHeight="1" thickBot="1" x14ac:dyDescent="0.25">
      <c r="A6340" s="9"/>
      <c r="B6340" s="18">
        <f>VLOOKUP(C6340,FORNECEDORES!D:E,2,0)</f>
        <v>7736</v>
      </c>
      <c r="C6340" s="19" t="str">
        <f>VLOOKUP(D6340,FORNECEDORES!A:D,4,0)</f>
        <v>27.385.816/0001-37</v>
      </c>
      <c r="D6340" s="13" t="s">
        <v>2591</v>
      </c>
      <c r="E6340" s="20" t="str">
        <f t="shared" si="400"/>
        <v>04 0200</v>
      </c>
      <c r="F6340" s="28" t="s">
        <v>4960</v>
      </c>
      <c r="G6340" s="21" t="str">
        <f>VLOOKUP(E6340,'FILIAIS PETZ'!A:E,5,0)</f>
        <v>PETZ BRASILIA W3 NORTE</v>
      </c>
      <c r="H6340" s="20" t="str">
        <f>VLOOKUP(E6340,'FILIAIS PETZ'!A:D,4,0)</f>
        <v>W3NT-DF</v>
      </c>
      <c r="I6340" s="46">
        <v>45586</v>
      </c>
      <c r="J6340" s="9">
        <v>1015529</v>
      </c>
      <c r="K6340" s="9"/>
      <c r="L6340" s="29"/>
      <c r="M6340" s="46"/>
      <c r="N6340" s="46"/>
      <c r="O6340" s="46"/>
      <c r="P6340" s="83" t="s">
        <v>4990</v>
      </c>
      <c r="Q6340" s="84">
        <v>3</v>
      </c>
      <c r="R6340" s="84">
        <v>1</v>
      </c>
      <c r="S6340" s="84">
        <v>8</v>
      </c>
      <c r="T6340" s="84" t="s">
        <v>32</v>
      </c>
      <c r="U6340" s="84">
        <v>11002</v>
      </c>
      <c r="V6340" s="84">
        <v>11002</v>
      </c>
      <c r="W6340" s="84" t="s">
        <v>5057</v>
      </c>
      <c r="X6340" s="84" t="s">
        <v>4985</v>
      </c>
      <c r="Y6340" s="84" t="s">
        <v>4997</v>
      </c>
      <c r="Z6340" s="84" t="s">
        <v>4993</v>
      </c>
      <c r="AA6340" s="84" t="s">
        <v>5014</v>
      </c>
      <c r="AB6340" s="84" t="s">
        <v>12941</v>
      </c>
      <c r="AC6340" s="84" t="s">
        <v>5006</v>
      </c>
      <c r="AD6340" s="29"/>
      <c r="AE6340" s="20" t="str">
        <f>VLOOKUP(E6340,'FILIAIS PETZ'!A:Q,17,0)</f>
        <v>CO-2</v>
      </c>
      <c r="AF6340" s="20" t="str">
        <f>VLOOKUP(E6340,'FILIAIS PETZ'!A:Q,3,0)</f>
        <v>FELICIO</v>
      </c>
      <c r="AG6340" s="20" t="str">
        <f>VLOOKUP(E6340,'FILIAIS PETZ'!A:Q,2,0)</f>
        <v>R3</v>
      </c>
      <c r="AH6340" s="75">
        <v>580</v>
      </c>
      <c r="AI6340" s="16" t="s">
        <v>13836</v>
      </c>
      <c r="AJ6340" s="43">
        <f>VLOOKUP(E6340,'FILIAIS PETZ'!$A$2:$K$2000,11,0)</f>
        <v>18328118018660</v>
      </c>
      <c r="AK6340" s="44">
        <f t="shared" si="399"/>
        <v>18328118018660</v>
      </c>
    </row>
    <row r="6341" spans="1:37" s="14" customFormat="1" ht="15" customHeight="1" thickBot="1" x14ac:dyDescent="0.25">
      <c r="A6341" s="9"/>
      <c r="B6341" s="18">
        <f>VLOOKUP(C6341,FORNECEDORES!D:E,2,0)</f>
        <v>7736</v>
      </c>
      <c r="C6341" s="19" t="str">
        <f>VLOOKUP(D6341,FORNECEDORES!A:D,4,0)</f>
        <v>27.385.816/0001-37</v>
      </c>
      <c r="D6341" s="13" t="s">
        <v>2591</v>
      </c>
      <c r="E6341" s="20" t="str">
        <f t="shared" si="400"/>
        <v>04 0048</v>
      </c>
      <c r="F6341" s="28" t="s">
        <v>4970</v>
      </c>
      <c r="G6341" s="21" t="str">
        <f>VLOOKUP(E6341,'FILIAIS PETZ'!A:E,5,0)</f>
        <v>PETZ BRASILIA EPIA</v>
      </c>
      <c r="H6341" s="20" t="str">
        <f>VLOOKUP(E6341,'FILIAIS PETZ'!A:D,4,0)</f>
        <v>EPIA-DF</v>
      </c>
      <c r="I6341" s="46">
        <v>45586</v>
      </c>
      <c r="J6341" s="9">
        <v>1015531</v>
      </c>
      <c r="K6341" s="9"/>
      <c r="L6341" s="29"/>
      <c r="M6341" s="46"/>
      <c r="N6341" s="46"/>
      <c r="O6341" s="46"/>
      <c r="P6341" s="83" t="s">
        <v>4990</v>
      </c>
      <c r="Q6341" s="84">
        <v>3</v>
      </c>
      <c r="R6341" s="84">
        <v>1</v>
      </c>
      <c r="S6341" s="84">
        <v>8</v>
      </c>
      <c r="T6341" s="84" t="s">
        <v>32</v>
      </c>
      <c r="U6341" s="84">
        <v>11002</v>
      </c>
      <c r="V6341" s="84">
        <v>11002</v>
      </c>
      <c r="W6341" s="84" t="s">
        <v>5057</v>
      </c>
      <c r="X6341" s="84" t="s">
        <v>4985</v>
      </c>
      <c r="Y6341" s="84" t="s">
        <v>4993</v>
      </c>
      <c r="Z6341" s="84" t="s">
        <v>4993</v>
      </c>
      <c r="AA6341" s="84" t="s">
        <v>4989</v>
      </c>
      <c r="AB6341" s="84" t="s">
        <v>12941</v>
      </c>
      <c r="AC6341" s="84" t="s">
        <v>5006</v>
      </c>
      <c r="AD6341" s="29"/>
      <c r="AE6341" s="20" t="str">
        <f>VLOOKUP(E6341,'FILIAIS PETZ'!A:Q,17,0)</f>
        <v>CO-2</v>
      </c>
      <c r="AF6341" s="20" t="str">
        <f>VLOOKUP(E6341,'FILIAIS PETZ'!A:Q,3,0)</f>
        <v>FELICIO</v>
      </c>
      <c r="AG6341" s="20" t="str">
        <f>VLOOKUP(E6341,'FILIAIS PETZ'!A:Q,2,0)</f>
        <v>R3</v>
      </c>
      <c r="AH6341" s="75">
        <v>2175</v>
      </c>
      <c r="AI6341" s="16" t="s">
        <v>13837</v>
      </c>
      <c r="AJ6341" s="43">
        <f>VLOOKUP(E6341,'FILIAIS PETZ'!$A$2:$K$2000,11,0)</f>
        <v>18328118004368</v>
      </c>
      <c r="AK6341" s="44">
        <f t="shared" si="399"/>
        <v>18328118004368</v>
      </c>
    </row>
    <row r="6342" spans="1:37" s="14" customFormat="1" ht="15" customHeight="1" thickBot="1" x14ac:dyDescent="0.25">
      <c r="A6342" s="9"/>
      <c r="B6342" s="18">
        <f>VLOOKUP(C6342,FORNECEDORES!D:E,2,0)</f>
        <v>7736</v>
      </c>
      <c r="C6342" s="19" t="str">
        <f>VLOOKUP(D6342,FORNECEDORES!A:D,4,0)</f>
        <v>27.385.816/0001-37</v>
      </c>
      <c r="D6342" s="13" t="s">
        <v>2591</v>
      </c>
      <c r="E6342" s="20" t="str">
        <f t="shared" si="400"/>
        <v>04 0153</v>
      </c>
      <c r="F6342" s="28" t="s">
        <v>4966</v>
      </c>
      <c r="G6342" s="21" t="str">
        <f>VLOOKUP(E6342,'FILIAIS PETZ'!A:E,5,0)</f>
        <v>PETZ TAGUATINGA</v>
      </c>
      <c r="H6342" s="20" t="str">
        <f>VLOOKUP(E6342,'FILIAIS PETZ'!A:D,4,0)</f>
        <v>TGTG-DF</v>
      </c>
      <c r="I6342" s="46">
        <v>45586</v>
      </c>
      <c r="J6342" s="9">
        <v>1015532</v>
      </c>
      <c r="K6342" s="9"/>
      <c r="L6342" s="29"/>
      <c r="M6342" s="46"/>
      <c r="N6342" s="46"/>
      <c r="O6342" s="46"/>
      <c r="P6342" s="83" t="s">
        <v>4990</v>
      </c>
      <c r="Q6342" s="84">
        <v>3</v>
      </c>
      <c r="R6342" s="84">
        <v>1</v>
      </c>
      <c r="S6342" s="84">
        <v>8</v>
      </c>
      <c r="T6342" s="84" t="s">
        <v>32</v>
      </c>
      <c r="U6342" s="84">
        <v>11002</v>
      </c>
      <c r="V6342" s="84">
        <v>11002</v>
      </c>
      <c r="W6342" s="84" t="s">
        <v>5039</v>
      </c>
      <c r="X6342" s="84" t="s">
        <v>4985</v>
      </c>
      <c r="Y6342" s="84" t="s">
        <v>4993</v>
      </c>
      <c r="Z6342" s="84" t="s">
        <v>4993</v>
      </c>
      <c r="AA6342" s="84" t="s">
        <v>4989</v>
      </c>
      <c r="AB6342" s="84" t="s">
        <v>5066</v>
      </c>
      <c r="AC6342" s="84" t="s">
        <v>5006</v>
      </c>
      <c r="AD6342" s="29"/>
      <c r="AE6342" s="20" t="str">
        <f>VLOOKUP(E6342,'FILIAIS PETZ'!A:Q,17,0)</f>
        <v>CO-1</v>
      </c>
      <c r="AF6342" s="20" t="str">
        <f>VLOOKUP(E6342,'FILIAIS PETZ'!A:Q,3,0)</f>
        <v>FELICIO</v>
      </c>
      <c r="AG6342" s="20" t="str">
        <f>VLOOKUP(E6342,'FILIAIS PETZ'!A:Q,2,0)</f>
        <v>R3</v>
      </c>
      <c r="AH6342" s="75">
        <v>870</v>
      </c>
      <c r="AI6342" s="16" t="s">
        <v>13838</v>
      </c>
      <c r="AJ6342" s="43">
        <f>VLOOKUP(E6342,'FILIAIS PETZ'!$A$2:$K$2000,11,0)</f>
        <v>18328118014916</v>
      </c>
      <c r="AK6342" s="44">
        <f t="shared" si="399"/>
        <v>18328118014916</v>
      </c>
    </row>
    <row r="6343" spans="1:37" s="14" customFormat="1" ht="15" customHeight="1" thickBot="1" x14ac:dyDescent="0.25">
      <c r="A6343" s="9"/>
      <c r="B6343" s="18">
        <f>VLOOKUP(C6343,FORNECEDORES!D:E,2,0)</f>
        <v>7736</v>
      </c>
      <c r="C6343" s="19" t="str">
        <f>VLOOKUP(D6343,FORNECEDORES!A:D,4,0)</f>
        <v>27.385.816/0001-37</v>
      </c>
      <c r="D6343" s="13" t="s">
        <v>2591</v>
      </c>
      <c r="E6343" s="20" t="str">
        <f t="shared" si="400"/>
        <v>04 0207</v>
      </c>
      <c r="F6343" s="28" t="s">
        <v>4962</v>
      </c>
      <c r="G6343" s="21" t="str">
        <f>VLOOKUP(E6343,'FILIAIS PETZ'!A:E,5,0)</f>
        <v>PETZ GILBERTO SALOMÃO</v>
      </c>
      <c r="H6343" s="20" t="str">
        <f>VLOOKUP(E6343,'FILIAIS PETZ'!A:D,4,0)</f>
        <v>GBSL-DF</v>
      </c>
      <c r="I6343" s="46">
        <v>45586</v>
      </c>
      <c r="J6343" s="9">
        <v>1015533</v>
      </c>
      <c r="K6343" s="9"/>
      <c r="L6343" s="29"/>
      <c r="M6343" s="46"/>
      <c r="N6343" s="46"/>
      <c r="O6343" s="46"/>
      <c r="P6343" s="83" t="s">
        <v>4990</v>
      </c>
      <c r="Q6343" s="84">
        <v>3</v>
      </c>
      <c r="R6343" s="84">
        <v>1</v>
      </c>
      <c r="S6343" s="84">
        <v>8</v>
      </c>
      <c r="T6343" s="84" t="s">
        <v>32</v>
      </c>
      <c r="U6343" s="84">
        <v>11002</v>
      </c>
      <c r="V6343" s="84">
        <v>11002</v>
      </c>
      <c r="W6343" s="84" t="s">
        <v>5034</v>
      </c>
      <c r="X6343" s="84" t="s">
        <v>4992</v>
      </c>
      <c r="Y6343" s="84" t="s">
        <v>4993</v>
      </c>
      <c r="Z6343" s="84" t="s">
        <v>4993</v>
      </c>
      <c r="AA6343" s="84" t="s">
        <v>5014</v>
      </c>
      <c r="AB6343" s="84" t="s">
        <v>5005</v>
      </c>
      <c r="AC6343" s="84" t="s">
        <v>5006</v>
      </c>
      <c r="AD6343" s="29"/>
      <c r="AE6343" s="20" t="str">
        <f>VLOOKUP(E6343,'FILIAIS PETZ'!A:Q,17,0)</f>
        <v>CO-1</v>
      </c>
      <c r="AF6343" s="20" t="str">
        <f>VLOOKUP(E6343,'FILIAIS PETZ'!A:Q,3,0)</f>
        <v>FELICIO</v>
      </c>
      <c r="AG6343" s="20" t="str">
        <f>VLOOKUP(E6343,'FILIAIS PETZ'!A:Q,2,0)</f>
        <v>R3</v>
      </c>
      <c r="AH6343" s="75">
        <v>507.5</v>
      </c>
      <c r="AI6343" s="16" t="s">
        <v>13839</v>
      </c>
      <c r="AJ6343" s="43">
        <f>VLOOKUP(E6343,'FILIAIS PETZ'!$A$2:$K$2000,11,0)</f>
        <v>18328118020215</v>
      </c>
      <c r="AK6343" s="44">
        <f t="shared" si="399"/>
        <v>18328118020215</v>
      </c>
    </row>
    <row r="6344" spans="1:37" s="14" customFormat="1" ht="15" customHeight="1" thickBot="1" x14ac:dyDescent="0.25">
      <c r="A6344" s="9"/>
      <c r="B6344" s="18">
        <f>VLOOKUP(C6344,FORNECEDORES!D:E,2,0)</f>
        <v>7736</v>
      </c>
      <c r="C6344" s="19" t="str">
        <f>VLOOKUP(D6344,FORNECEDORES!A:D,4,0)</f>
        <v>27.385.816/0001-37</v>
      </c>
      <c r="D6344" s="13" t="s">
        <v>2591</v>
      </c>
      <c r="E6344" s="20" t="str">
        <f t="shared" si="400"/>
        <v>04 0142</v>
      </c>
      <c r="F6344" s="28" t="s">
        <v>4931</v>
      </c>
      <c r="G6344" s="21" t="str">
        <f>VLOOKUP(E6344,'FILIAIS PETZ'!A:E,5,0)</f>
        <v>PETZ MIGUEL SUTIL</v>
      </c>
      <c r="H6344" s="20" t="str">
        <f>VLOOKUP(E6344,'FILIAIS PETZ'!A:D,4,0)</f>
        <v>MGST-MT</v>
      </c>
      <c r="I6344" s="46">
        <v>45586</v>
      </c>
      <c r="J6344" s="9">
        <v>1015534</v>
      </c>
      <c r="K6344" s="9"/>
      <c r="L6344" s="29"/>
      <c r="M6344" s="46"/>
      <c r="N6344" s="46"/>
      <c r="O6344" s="46"/>
      <c r="P6344" s="83" t="s">
        <v>4990</v>
      </c>
      <c r="Q6344" s="84">
        <v>3</v>
      </c>
      <c r="R6344" s="84">
        <v>1</v>
      </c>
      <c r="S6344" s="84">
        <v>8</v>
      </c>
      <c r="T6344" s="84" t="s">
        <v>32</v>
      </c>
      <c r="U6344" s="84">
        <v>11002</v>
      </c>
      <c r="V6344" s="84">
        <v>11002</v>
      </c>
      <c r="W6344" s="84" t="s">
        <v>5019</v>
      </c>
      <c r="X6344" s="84" t="s">
        <v>4985</v>
      </c>
      <c r="Y6344" s="84" t="s">
        <v>4993</v>
      </c>
      <c r="Z6344" s="84" t="s">
        <v>4993</v>
      </c>
      <c r="AA6344" s="84" t="s">
        <v>4989</v>
      </c>
      <c r="AB6344" s="84" t="s">
        <v>5066</v>
      </c>
      <c r="AC6344" s="84" t="s">
        <v>5006</v>
      </c>
      <c r="AD6344" s="29"/>
      <c r="AE6344" s="20" t="str">
        <f>VLOOKUP(E6344,'FILIAIS PETZ'!A:Q,17,0)</f>
        <v>CO-3</v>
      </c>
      <c r="AF6344" s="20" t="str">
        <f>VLOOKUP(E6344,'FILIAIS PETZ'!A:Q,3,0)</f>
        <v>FELICIO</v>
      </c>
      <c r="AG6344" s="20" t="str">
        <f>VLOOKUP(E6344,'FILIAIS PETZ'!A:Q,2,0)</f>
        <v>R3</v>
      </c>
      <c r="AH6344" s="75">
        <v>2175</v>
      </c>
      <c r="AI6344" s="16" t="s">
        <v>13840</v>
      </c>
      <c r="AJ6344" s="43">
        <f>VLOOKUP(E6344,'FILIAIS PETZ'!$A$2:$K$2000,11,0)</f>
        <v>18328118013430</v>
      </c>
      <c r="AK6344" s="44">
        <f t="shared" si="399"/>
        <v>18328118013430</v>
      </c>
    </row>
    <row r="6345" spans="1:37" s="14" customFormat="1" ht="15" customHeight="1" thickBot="1" x14ac:dyDescent="0.25">
      <c r="A6345" s="9"/>
      <c r="B6345" s="18">
        <f>VLOOKUP(C6345,FORNECEDORES!D:E,2,0)</f>
        <v>7736</v>
      </c>
      <c r="C6345" s="19" t="str">
        <f>VLOOKUP(D6345,FORNECEDORES!A:D,4,0)</f>
        <v>27.385.816/0001-37</v>
      </c>
      <c r="D6345" s="13" t="s">
        <v>2591</v>
      </c>
      <c r="E6345" s="20" t="str">
        <f t="shared" si="400"/>
        <v>04 0144</v>
      </c>
      <c r="F6345" s="28" t="s">
        <v>4938</v>
      </c>
      <c r="G6345" s="21" t="str">
        <f>VLOOKUP(E6345,'FILIAIS PETZ'!A:E,5,0)</f>
        <v>PETZ FERNANDO CORREA</v>
      </c>
      <c r="H6345" s="20" t="str">
        <f>VLOOKUP(E6345,'FILIAIS PETZ'!A:D,4,0)</f>
        <v>FCOR-MT</v>
      </c>
      <c r="I6345" s="46">
        <v>45586</v>
      </c>
      <c r="J6345" s="9">
        <v>1015535</v>
      </c>
      <c r="K6345" s="9"/>
      <c r="L6345" s="29"/>
      <c r="M6345" s="46"/>
      <c r="N6345" s="46"/>
      <c r="O6345" s="46"/>
      <c r="P6345" s="83" t="s">
        <v>4990</v>
      </c>
      <c r="Q6345" s="84">
        <v>3</v>
      </c>
      <c r="R6345" s="84">
        <v>1</v>
      </c>
      <c r="S6345" s="84">
        <v>8</v>
      </c>
      <c r="T6345" s="84" t="s">
        <v>32</v>
      </c>
      <c r="U6345" s="84">
        <v>11002</v>
      </c>
      <c r="V6345" s="84">
        <v>11002</v>
      </c>
      <c r="W6345" s="84" t="s">
        <v>4984</v>
      </c>
      <c r="X6345" s="84" t="s">
        <v>4996</v>
      </c>
      <c r="Y6345" s="84" t="s">
        <v>4993</v>
      </c>
      <c r="Z6345" s="84" t="s">
        <v>4993</v>
      </c>
      <c r="AA6345" s="84" t="s">
        <v>5097</v>
      </c>
      <c r="AB6345" s="84" t="s">
        <v>12941</v>
      </c>
      <c r="AC6345" s="84" t="s">
        <v>5006</v>
      </c>
      <c r="AD6345" s="29"/>
      <c r="AE6345" s="20" t="str">
        <f>VLOOKUP(E6345,'FILIAIS PETZ'!A:Q,17,0)</f>
        <v>CO-3</v>
      </c>
      <c r="AF6345" s="20" t="str">
        <f>VLOOKUP(E6345,'FILIAIS PETZ'!A:Q,3,0)</f>
        <v>FELICIO</v>
      </c>
      <c r="AG6345" s="20" t="str">
        <f>VLOOKUP(E6345,'FILIAIS PETZ'!A:Q,2,0)</f>
        <v>R3</v>
      </c>
      <c r="AH6345" s="75">
        <v>2030</v>
      </c>
      <c r="AI6345" s="16" t="s">
        <v>13841</v>
      </c>
      <c r="AJ6345" s="43">
        <f>VLOOKUP(E6345,'FILIAIS PETZ'!$A$2:$K$2000,11,0)</f>
        <v>18328118014169</v>
      </c>
      <c r="AK6345" s="44">
        <f t="shared" si="399"/>
        <v>18328118014169</v>
      </c>
    </row>
    <row r="6346" spans="1:37" s="14" customFormat="1" ht="15" customHeight="1" thickBot="1" x14ac:dyDescent="0.25">
      <c r="A6346" s="9"/>
      <c r="B6346" s="18">
        <f>VLOOKUP(C6346,FORNECEDORES!D:E,2,0)</f>
        <v>7736</v>
      </c>
      <c r="C6346" s="19" t="str">
        <f>VLOOKUP(D6346,FORNECEDORES!A:D,4,0)</f>
        <v>27.385.816/0001-37</v>
      </c>
      <c r="D6346" s="13" t="s">
        <v>2591</v>
      </c>
      <c r="E6346" s="20" t="str">
        <f t="shared" si="400"/>
        <v>04 0144</v>
      </c>
      <c r="F6346" s="28" t="s">
        <v>4938</v>
      </c>
      <c r="G6346" s="21" t="str">
        <f>VLOOKUP(E6346,'FILIAIS PETZ'!A:E,5,0)</f>
        <v>PETZ FERNANDO CORREA</v>
      </c>
      <c r="H6346" s="20" t="str">
        <f>VLOOKUP(E6346,'FILIAIS PETZ'!A:D,4,0)</f>
        <v>FCOR-MT</v>
      </c>
      <c r="I6346" s="46">
        <v>45586</v>
      </c>
      <c r="J6346" s="9">
        <v>1015536</v>
      </c>
      <c r="K6346" s="9"/>
      <c r="L6346" s="29"/>
      <c r="M6346" s="46"/>
      <c r="N6346" s="46"/>
      <c r="O6346" s="46"/>
      <c r="P6346" s="83" t="s">
        <v>4990</v>
      </c>
      <c r="Q6346" s="84">
        <v>3</v>
      </c>
      <c r="R6346" s="84">
        <v>1</v>
      </c>
      <c r="S6346" s="84">
        <v>8</v>
      </c>
      <c r="T6346" s="84" t="s">
        <v>32</v>
      </c>
      <c r="U6346" s="84">
        <v>11002</v>
      </c>
      <c r="V6346" s="84">
        <v>11002</v>
      </c>
      <c r="W6346" s="84" t="s">
        <v>5042</v>
      </c>
      <c r="X6346" s="84" t="s">
        <v>4985</v>
      </c>
      <c r="Y6346" s="84" t="s">
        <v>4993</v>
      </c>
      <c r="Z6346" s="84" t="s">
        <v>4993</v>
      </c>
      <c r="AA6346" s="84" t="s">
        <v>5014</v>
      </c>
      <c r="AB6346" s="84" t="s">
        <v>12941</v>
      </c>
      <c r="AC6346" s="84" t="s">
        <v>5006</v>
      </c>
      <c r="AD6346" s="29"/>
      <c r="AE6346" s="20" t="str">
        <f>VLOOKUP(E6346,'FILIAIS PETZ'!A:Q,17,0)</f>
        <v>CO-3</v>
      </c>
      <c r="AF6346" s="20" t="str">
        <f>VLOOKUP(E6346,'FILIAIS PETZ'!A:Q,3,0)</f>
        <v>FELICIO</v>
      </c>
      <c r="AG6346" s="20" t="str">
        <f>VLOOKUP(E6346,'FILIAIS PETZ'!A:Q,2,0)</f>
        <v>R3</v>
      </c>
      <c r="AH6346" s="75">
        <v>464</v>
      </c>
      <c r="AI6346" s="16" t="s">
        <v>13842</v>
      </c>
      <c r="AJ6346" s="43">
        <f>VLOOKUP(E6346,'FILIAIS PETZ'!$A$2:$K$2000,11,0)</f>
        <v>18328118014169</v>
      </c>
      <c r="AK6346" s="44">
        <f t="shared" si="399"/>
        <v>18328118014169</v>
      </c>
    </row>
    <row r="6347" spans="1:37" s="14" customFormat="1" ht="15" customHeight="1" thickBot="1" x14ac:dyDescent="0.25">
      <c r="A6347" s="9"/>
      <c r="B6347" s="18">
        <f>VLOOKUP(C6347,FORNECEDORES!D:E,2,0)</f>
        <v>7736</v>
      </c>
      <c r="C6347" s="19" t="str">
        <f>VLOOKUP(D6347,FORNECEDORES!A:D,4,0)</f>
        <v>27.385.816/0001-37</v>
      </c>
      <c r="D6347" s="13" t="s">
        <v>2591</v>
      </c>
      <c r="E6347" s="20" t="str">
        <f t="shared" si="400"/>
        <v>04 0144</v>
      </c>
      <c r="F6347" s="28" t="s">
        <v>4938</v>
      </c>
      <c r="G6347" s="21" t="str">
        <f>VLOOKUP(E6347,'FILIAIS PETZ'!A:E,5,0)</f>
        <v>PETZ FERNANDO CORREA</v>
      </c>
      <c r="H6347" s="20" t="str">
        <f>VLOOKUP(E6347,'FILIAIS PETZ'!A:D,4,0)</f>
        <v>FCOR-MT</v>
      </c>
      <c r="I6347" s="46">
        <v>45586</v>
      </c>
      <c r="J6347" s="9">
        <v>1015538</v>
      </c>
      <c r="K6347" s="9"/>
      <c r="L6347" s="29"/>
      <c r="M6347" s="46"/>
      <c r="N6347" s="46"/>
      <c r="O6347" s="46"/>
      <c r="P6347" s="83" t="s">
        <v>4990</v>
      </c>
      <c r="Q6347" s="84">
        <v>3</v>
      </c>
      <c r="R6347" s="84">
        <v>1</v>
      </c>
      <c r="S6347" s="84">
        <v>8</v>
      </c>
      <c r="T6347" s="84" t="s">
        <v>32</v>
      </c>
      <c r="U6347" s="84">
        <v>11002</v>
      </c>
      <c r="V6347" s="84">
        <v>11002</v>
      </c>
      <c r="W6347" s="84" t="s">
        <v>5019</v>
      </c>
      <c r="X6347" s="84" t="s">
        <v>4985</v>
      </c>
      <c r="Y6347" s="84" t="s">
        <v>4993</v>
      </c>
      <c r="Z6347" s="84" t="s">
        <v>4993</v>
      </c>
      <c r="AA6347" s="84" t="s">
        <v>4989</v>
      </c>
      <c r="AB6347" s="84" t="s">
        <v>12941</v>
      </c>
      <c r="AC6347" s="84" t="s">
        <v>5006</v>
      </c>
      <c r="AD6347" s="29"/>
      <c r="AE6347" s="20" t="str">
        <f>VLOOKUP(E6347,'FILIAIS PETZ'!A:Q,17,0)</f>
        <v>CO-3</v>
      </c>
      <c r="AF6347" s="20" t="str">
        <f>VLOOKUP(E6347,'FILIAIS PETZ'!A:Q,3,0)</f>
        <v>FELICIO</v>
      </c>
      <c r="AG6347" s="20" t="str">
        <f>VLOOKUP(E6347,'FILIAIS PETZ'!A:Q,2,0)</f>
        <v>R3</v>
      </c>
      <c r="AH6347" s="75">
        <v>696</v>
      </c>
      <c r="AI6347" s="16" t="s">
        <v>13843</v>
      </c>
      <c r="AJ6347" s="43">
        <f>VLOOKUP(E6347,'FILIAIS PETZ'!$A$2:$K$2000,11,0)</f>
        <v>18328118014169</v>
      </c>
      <c r="AK6347" s="44">
        <f t="shared" si="399"/>
        <v>18328118014169</v>
      </c>
    </row>
    <row r="6348" spans="1:37" s="14" customFormat="1" ht="15" customHeight="1" thickBot="1" x14ac:dyDescent="0.25">
      <c r="A6348" s="9"/>
      <c r="B6348" s="18">
        <f>VLOOKUP(C6348,FORNECEDORES!D:E,2,0)</f>
        <v>7736</v>
      </c>
      <c r="C6348" s="19" t="str">
        <f>VLOOKUP(D6348,FORNECEDORES!A:D,4,0)</f>
        <v>27.385.816/0001-37</v>
      </c>
      <c r="D6348" s="13" t="s">
        <v>2591</v>
      </c>
      <c r="E6348" s="20" t="str">
        <f t="shared" si="400"/>
        <v>04 0232</v>
      </c>
      <c r="F6348" s="28" t="s">
        <v>4956</v>
      </c>
      <c r="G6348" s="21" t="str">
        <f>VLOOKUP(E6348,'FILIAIS PETZ'!A:E,5,0)</f>
        <v>PETZ VARZEA GRANDE</v>
      </c>
      <c r="H6348" s="20" t="str">
        <f>VLOOKUP(E6348,'FILIAIS PETZ'!A:D,4,0)</f>
        <v>VGDE-MT</v>
      </c>
      <c r="I6348" s="46">
        <v>45586</v>
      </c>
      <c r="J6348" s="9">
        <v>1015540</v>
      </c>
      <c r="K6348" s="9"/>
      <c r="L6348" s="29"/>
      <c r="M6348" s="46"/>
      <c r="N6348" s="46"/>
      <c r="O6348" s="46"/>
      <c r="P6348" s="83" t="s">
        <v>4990</v>
      </c>
      <c r="Q6348" s="84">
        <v>3</v>
      </c>
      <c r="R6348" s="84">
        <v>1</v>
      </c>
      <c r="S6348" s="84">
        <v>8</v>
      </c>
      <c r="T6348" s="84" t="s">
        <v>32</v>
      </c>
      <c r="U6348" s="84">
        <v>11002</v>
      </c>
      <c r="V6348" s="84">
        <v>11002</v>
      </c>
      <c r="W6348" s="84" t="s">
        <v>5019</v>
      </c>
      <c r="X6348" s="84" t="s">
        <v>4985</v>
      </c>
      <c r="Y6348" s="84" t="s">
        <v>4993</v>
      </c>
      <c r="Z6348" s="84" t="s">
        <v>4993</v>
      </c>
      <c r="AA6348" s="84" t="s">
        <v>4989</v>
      </c>
      <c r="AB6348" s="84" t="s">
        <v>12941</v>
      </c>
      <c r="AC6348" s="84" t="s">
        <v>5006</v>
      </c>
      <c r="AD6348" s="29"/>
      <c r="AE6348" s="20" t="str">
        <f>VLOOKUP(E6348,'FILIAIS PETZ'!A:Q,17,0)</f>
        <v>CO-3</v>
      </c>
      <c r="AF6348" s="20" t="str">
        <f>VLOOKUP(E6348,'FILIAIS PETZ'!A:Q,3,0)</f>
        <v>FELICIO</v>
      </c>
      <c r="AG6348" s="20" t="str">
        <f>VLOOKUP(E6348,'FILIAIS PETZ'!A:Q,2,0)</f>
        <v>R3</v>
      </c>
      <c r="AH6348" s="75">
        <v>471.25</v>
      </c>
      <c r="AI6348" s="16" t="s">
        <v>13844</v>
      </c>
      <c r="AJ6348" s="43">
        <f>VLOOKUP(E6348,'FILIAIS PETZ'!$A$2:$K$2000,11,0)</f>
        <v>18328118021963</v>
      </c>
      <c r="AK6348" s="44">
        <f t="shared" si="399"/>
        <v>18328118021963</v>
      </c>
    </row>
    <row r="6349" spans="1:37" s="14" customFormat="1" ht="15" customHeight="1" thickBot="1" x14ac:dyDescent="0.25">
      <c r="A6349" s="9"/>
      <c r="B6349" s="18">
        <f>VLOOKUP(C6349,FORNECEDORES!D:E,2,0)</f>
        <v>7736</v>
      </c>
      <c r="C6349" s="19" t="str">
        <f>VLOOKUP(D6349,FORNECEDORES!A:D,4,0)</f>
        <v>27.385.816/0001-37</v>
      </c>
      <c r="D6349" s="13" t="s">
        <v>2591</v>
      </c>
      <c r="E6349" s="20" t="str">
        <f t="shared" si="400"/>
        <v>04 0228</v>
      </c>
      <c r="F6349" s="28" t="s">
        <v>4939</v>
      </c>
      <c r="G6349" s="21" t="str">
        <f>VLOOKUP(E6349,'FILIAIS PETZ'!A:E,5,0)</f>
        <v>PETZ SHOPPING PANTANAL</v>
      </c>
      <c r="H6349" s="20" t="str">
        <f>VLOOKUP(E6349,'FILIAIS PETZ'!A:D,4,0)</f>
        <v>SPAN-MT</v>
      </c>
      <c r="I6349" s="46">
        <v>45586</v>
      </c>
      <c r="J6349" s="9">
        <v>1015541</v>
      </c>
      <c r="K6349" s="9"/>
      <c r="L6349" s="29"/>
      <c r="M6349" s="46"/>
      <c r="N6349" s="46"/>
      <c r="O6349" s="46"/>
      <c r="P6349" s="83" t="s">
        <v>4990</v>
      </c>
      <c r="Q6349" s="84">
        <v>3</v>
      </c>
      <c r="R6349" s="84">
        <v>1</v>
      </c>
      <c r="S6349" s="84">
        <v>8</v>
      </c>
      <c r="T6349" s="84" t="s">
        <v>32</v>
      </c>
      <c r="U6349" s="84">
        <v>11002</v>
      </c>
      <c r="V6349" s="84">
        <v>11002</v>
      </c>
      <c r="W6349" s="84" t="s">
        <v>5039</v>
      </c>
      <c r="X6349" s="84" t="s">
        <v>4985</v>
      </c>
      <c r="Y6349" s="84" t="s">
        <v>4993</v>
      </c>
      <c r="Z6349" s="84" t="s">
        <v>5127</v>
      </c>
      <c r="AA6349" s="84" t="s">
        <v>4989</v>
      </c>
      <c r="AB6349" s="84" t="s">
        <v>12941</v>
      </c>
      <c r="AC6349" s="84" t="s">
        <v>5006</v>
      </c>
      <c r="AD6349" s="29"/>
      <c r="AE6349" s="20" t="str">
        <f>VLOOKUP(E6349,'FILIAIS PETZ'!A:Q,17,0)</f>
        <v>CO-3</v>
      </c>
      <c r="AF6349" s="20" t="str">
        <f>VLOOKUP(E6349,'FILIAIS PETZ'!A:Q,3,0)</f>
        <v>FELICIO</v>
      </c>
      <c r="AG6349" s="20" t="str">
        <f>VLOOKUP(E6349,'FILIAIS PETZ'!A:Q,2,0)</f>
        <v>R3</v>
      </c>
      <c r="AH6349" s="75">
        <v>1160</v>
      </c>
      <c r="AI6349" s="16" t="s">
        <v>13845</v>
      </c>
      <c r="AJ6349" s="43">
        <f>VLOOKUP(E6349,'FILIAIS PETZ'!$A$2:$K$2000,11,0)</f>
        <v>18328118021700</v>
      </c>
      <c r="AK6349" s="44">
        <f t="shared" si="399"/>
        <v>18328118021700</v>
      </c>
    </row>
    <row r="6350" spans="1:37" s="14" customFormat="1" ht="15" customHeight="1" thickBot="1" x14ac:dyDescent="0.25">
      <c r="A6350" s="9"/>
      <c r="B6350" s="18">
        <f>VLOOKUP(C6350,FORNECEDORES!D:E,2,0)</f>
        <v>7736</v>
      </c>
      <c r="C6350" s="19" t="str">
        <f>VLOOKUP(D6350,FORNECEDORES!A:D,4,0)</f>
        <v>27.385.816/0001-37</v>
      </c>
      <c r="D6350" s="13" t="s">
        <v>2591</v>
      </c>
      <c r="E6350" s="20" t="str">
        <f t="shared" si="400"/>
        <v>04 0077</v>
      </c>
      <c r="F6350" s="28" t="s">
        <v>4954</v>
      </c>
      <c r="G6350" s="21" t="str">
        <f>VLOOKUP(E6350,'FILIAIS PETZ'!A:E,5,0)</f>
        <v>PETZ GOIANIA (SETOR BUENO)</v>
      </c>
      <c r="H6350" s="20" t="str">
        <f>VLOOKUP(E6350,'FILIAIS PETZ'!A:D,4,0)</f>
        <v>BT63-GO</v>
      </c>
      <c r="I6350" s="46">
        <v>45586</v>
      </c>
      <c r="J6350" s="9">
        <v>1015542</v>
      </c>
      <c r="K6350" s="9"/>
      <c r="L6350" s="29"/>
      <c r="M6350" s="46"/>
      <c r="N6350" s="46"/>
      <c r="O6350" s="46"/>
      <c r="P6350" s="83" t="s">
        <v>4990</v>
      </c>
      <c r="Q6350" s="84">
        <v>3</v>
      </c>
      <c r="R6350" s="84">
        <v>1</v>
      </c>
      <c r="S6350" s="84">
        <v>8</v>
      </c>
      <c r="T6350" s="84" t="s">
        <v>32</v>
      </c>
      <c r="U6350" s="84">
        <v>11002</v>
      </c>
      <c r="V6350" s="84">
        <v>11002</v>
      </c>
      <c r="W6350" s="84" t="s">
        <v>4984</v>
      </c>
      <c r="X6350" s="84" t="s">
        <v>4985</v>
      </c>
      <c r="Y6350" s="84" t="s">
        <v>4993</v>
      </c>
      <c r="Z6350" s="84" t="s">
        <v>5020</v>
      </c>
      <c r="AA6350" s="84" t="s">
        <v>5014</v>
      </c>
      <c r="AB6350" s="84" t="s">
        <v>5066</v>
      </c>
      <c r="AC6350" s="84" t="s">
        <v>5006</v>
      </c>
      <c r="AD6350" s="29"/>
      <c r="AE6350" s="20" t="str">
        <f>VLOOKUP(E6350,'FILIAIS PETZ'!A:Q,17,0)</f>
        <v>CO-2</v>
      </c>
      <c r="AF6350" s="20" t="str">
        <f>VLOOKUP(E6350,'FILIAIS PETZ'!A:Q,3,0)</f>
        <v>FELICIO</v>
      </c>
      <c r="AG6350" s="20" t="str">
        <f>VLOOKUP(E6350,'FILIAIS PETZ'!A:Q,2,0)</f>
        <v>R3</v>
      </c>
      <c r="AH6350" s="75">
        <v>1305</v>
      </c>
      <c r="AI6350" s="16" t="s">
        <v>13846</v>
      </c>
      <c r="AJ6350" s="43">
        <f>VLOOKUP(E6350,'FILIAIS PETZ'!$A$2:$K$2000,11,0)</f>
        <v>18328118007545</v>
      </c>
      <c r="AK6350" s="44">
        <f t="shared" si="399"/>
        <v>18328118007545</v>
      </c>
    </row>
    <row r="6351" spans="1:37" s="14" customFormat="1" ht="15" customHeight="1" thickBot="1" x14ac:dyDescent="0.25">
      <c r="A6351" s="9"/>
      <c r="B6351" s="18">
        <f>VLOOKUP(C6351,FORNECEDORES!D:E,2,0)</f>
        <v>7736</v>
      </c>
      <c r="C6351" s="19" t="str">
        <f>VLOOKUP(D6351,FORNECEDORES!A:D,4,0)</f>
        <v>27.385.816/0001-37</v>
      </c>
      <c r="D6351" s="13" t="s">
        <v>2591</v>
      </c>
      <c r="E6351" s="20" t="str">
        <f t="shared" si="400"/>
        <v>04 0077</v>
      </c>
      <c r="F6351" s="28" t="s">
        <v>4954</v>
      </c>
      <c r="G6351" s="21" t="str">
        <f>VLOOKUP(E6351,'FILIAIS PETZ'!A:E,5,0)</f>
        <v>PETZ GOIANIA (SETOR BUENO)</v>
      </c>
      <c r="H6351" s="20" t="str">
        <f>VLOOKUP(E6351,'FILIAIS PETZ'!A:D,4,0)</f>
        <v>BT63-GO</v>
      </c>
      <c r="I6351" s="46">
        <v>45586</v>
      </c>
      <c r="J6351" s="9">
        <v>1015543</v>
      </c>
      <c r="K6351" s="9"/>
      <c r="L6351" s="29"/>
      <c r="M6351" s="46"/>
      <c r="N6351" s="46"/>
      <c r="O6351" s="46"/>
      <c r="P6351" s="83" t="s">
        <v>4990</v>
      </c>
      <c r="Q6351" s="84">
        <v>3</v>
      </c>
      <c r="R6351" s="84">
        <v>1</v>
      </c>
      <c r="S6351" s="84">
        <v>8</v>
      </c>
      <c r="T6351" s="84" t="s">
        <v>32</v>
      </c>
      <c r="U6351" s="84">
        <v>11002</v>
      </c>
      <c r="V6351" s="84">
        <v>11002</v>
      </c>
      <c r="W6351" s="84" t="s">
        <v>5119</v>
      </c>
      <c r="X6351" s="84" t="s">
        <v>4985</v>
      </c>
      <c r="Y6351" s="84" t="s">
        <v>4993</v>
      </c>
      <c r="Z6351" s="84" t="s">
        <v>4993</v>
      </c>
      <c r="AA6351" s="84" t="s">
        <v>5022</v>
      </c>
      <c r="AB6351" s="84" t="s">
        <v>12941</v>
      </c>
      <c r="AC6351" s="84" t="s">
        <v>5006</v>
      </c>
      <c r="AD6351" s="29"/>
      <c r="AE6351" s="20" t="str">
        <f>VLOOKUP(E6351,'FILIAIS PETZ'!A:Q,17,0)</f>
        <v>CO-2</v>
      </c>
      <c r="AF6351" s="20" t="str">
        <f>VLOOKUP(E6351,'FILIAIS PETZ'!A:Q,3,0)</f>
        <v>FELICIO</v>
      </c>
      <c r="AG6351" s="20" t="str">
        <f>VLOOKUP(E6351,'FILIAIS PETZ'!A:Q,2,0)</f>
        <v>R3</v>
      </c>
      <c r="AH6351" s="75">
        <v>580.26</v>
      </c>
      <c r="AI6351" s="16" t="s">
        <v>13847</v>
      </c>
      <c r="AJ6351" s="43">
        <f>VLOOKUP(E6351,'FILIAIS PETZ'!$A$2:$K$2000,11,0)</f>
        <v>18328118007545</v>
      </c>
      <c r="AK6351" s="44">
        <f t="shared" si="399"/>
        <v>18328118007545</v>
      </c>
    </row>
    <row r="6352" spans="1:37" s="14" customFormat="1" ht="15" customHeight="1" thickBot="1" x14ac:dyDescent="0.25">
      <c r="A6352" s="9"/>
      <c r="B6352" s="18">
        <f>VLOOKUP(C6352,FORNECEDORES!D:E,2,0)</f>
        <v>7736</v>
      </c>
      <c r="C6352" s="19" t="str">
        <f>VLOOKUP(D6352,FORNECEDORES!A:D,4,0)</f>
        <v>27.385.816/0001-37</v>
      </c>
      <c r="D6352" s="13" t="s">
        <v>2591</v>
      </c>
      <c r="E6352" s="20" t="str">
        <f t="shared" si="400"/>
        <v>04 0224</v>
      </c>
      <c r="F6352" s="28" t="s">
        <v>4941</v>
      </c>
      <c r="G6352" s="21" t="str">
        <f>VLOOKUP(E6352,'FILIAIS PETZ'!A:E,5,0)</f>
        <v>PETZ NORTE SUL PLAZA</v>
      </c>
      <c r="H6352" s="20" t="str">
        <f>VLOOKUP(E6352,'FILIAIS PETZ'!A:D,4,0)</f>
        <v>NSPL-MS</v>
      </c>
      <c r="I6352" s="46">
        <v>45586</v>
      </c>
      <c r="J6352" s="9">
        <v>1015545</v>
      </c>
      <c r="K6352" s="9"/>
      <c r="L6352" s="29"/>
      <c r="M6352" s="46"/>
      <c r="N6352" s="46"/>
      <c r="O6352" s="46"/>
      <c r="P6352" s="83" t="s">
        <v>4990</v>
      </c>
      <c r="Q6352" s="84">
        <v>3</v>
      </c>
      <c r="R6352" s="84">
        <v>1</v>
      </c>
      <c r="S6352" s="84">
        <v>8</v>
      </c>
      <c r="T6352" s="84" t="s">
        <v>32</v>
      </c>
      <c r="U6352" s="84">
        <v>11002</v>
      </c>
      <c r="V6352" s="84">
        <v>11002</v>
      </c>
      <c r="W6352" s="84" t="s">
        <v>5019</v>
      </c>
      <c r="X6352" s="84" t="s">
        <v>4992</v>
      </c>
      <c r="Y6352" s="84" t="s">
        <v>4997</v>
      </c>
      <c r="Z6352" s="84" t="s">
        <v>4993</v>
      </c>
      <c r="AA6352" s="84" t="s">
        <v>4989</v>
      </c>
      <c r="AB6352" s="84" t="s">
        <v>12941</v>
      </c>
      <c r="AC6352" s="84" t="s">
        <v>5006</v>
      </c>
      <c r="AD6352" s="29"/>
      <c r="AE6352" s="20" t="str">
        <f>VLOOKUP(E6352,'FILIAIS PETZ'!A:Q,17,0)</f>
        <v>CO-1</v>
      </c>
      <c r="AF6352" s="20" t="str">
        <f>VLOOKUP(E6352,'FILIAIS PETZ'!A:Q,3,0)</f>
        <v>FELICIO</v>
      </c>
      <c r="AG6352" s="20" t="str">
        <f>VLOOKUP(E6352,'FILIAIS PETZ'!A:Q,2,0)</f>
        <v>R3</v>
      </c>
      <c r="AH6352" s="75">
        <v>1363</v>
      </c>
      <c r="AI6352" s="16" t="s">
        <v>13848</v>
      </c>
      <c r="AJ6352" s="43">
        <f>VLOOKUP(E6352,'FILIAIS PETZ'!$A$2:$K$2000,11,0)</f>
        <v>18328118021459</v>
      </c>
      <c r="AK6352" s="44">
        <f t="shared" si="399"/>
        <v>18328118021459</v>
      </c>
    </row>
    <row r="6353" spans="1:37" s="14" customFormat="1" ht="15" customHeight="1" thickBot="1" x14ac:dyDescent="0.25">
      <c r="A6353" s="9"/>
      <c r="B6353" s="18">
        <f>VLOOKUP(C6353,FORNECEDORES!D:E,2,0)</f>
        <v>793913</v>
      </c>
      <c r="C6353" s="19" t="str">
        <f>VLOOKUP(D6353,FORNECEDORES!A:D,4,0)</f>
        <v>21.565.113/0001-04</v>
      </c>
      <c r="D6353" s="13" t="s">
        <v>8158</v>
      </c>
      <c r="E6353" s="20" t="str">
        <f t="shared" si="400"/>
        <v>04 0223</v>
      </c>
      <c r="F6353" s="28" t="s">
        <v>4977</v>
      </c>
      <c r="G6353" s="21" t="str">
        <f>VLOOKUP(E6353,'FILIAIS PETZ'!A:E,5,0)</f>
        <v>PETZ IPATINGA (ANTIGA BETIM AMERICAS/MG)</v>
      </c>
      <c r="H6353" s="20" t="str">
        <f>VLOOKUP(E6353,'FILIAIS PETZ'!A:D,4,0)</f>
        <v>IPTG-MG</v>
      </c>
      <c r="I6353" s="46">
        <v>45587</v>
      </c>
      <c r="J6353" s="9">
        <v>1015422</v>
      </c>
      <c r="K6353" s="9"/>
      <c r="L6353" s="29"/>
      <c r="M6353" s="46"/>
      <c r="N6353" s="46"/>
      <c r="O6353" s="46"/>
      <c r="P6353" s="83" t="s">
        <v>4990</v>
      </c>
      <c r="Q6353" s="84">
        <v>3</v>
      </c>
      <c r="R6353" s="84">
        <v>1</v>
      </c>
      <c r="S6353" s="84">
        <v>8</v>
      </c>
      <c r="T6353" s="84" t="s">
        <v>32</v>
      </c>
      <c r="U6353" s="84">
        <v>11002</v>
      </c>
      <c r="V6353" s="84">
        <v>11002</v>
      </c>
      <c r="W6353" s="84" t="s">
        <v>5039</v>
      </c>
      <c r="X6353" s="84" t="s">
        <v>5016</v>
      </c>
      <c r="Y6353" s="84" t="s">
        <v>4980</v>
      </c>
      <c r="Z6353" s="84" t="s">
        <v>4980</v>
      </c>
      <c r="AA6353" s="84" t="s">
        <v>5103</v>
      </c>
      <c r="AB6353" s="84" t="s">
        <v>5066</v>
      </c>
      <c r="AC6353" s="84" t="s">
        <v>5006</v>
      </c>
      <c r="AD6353" s="29"/>
      <c r="AE6353" s="20" t="str">
        <f>VLOOKUP(E6353,'FILIAIS PETZ'!A:Q,17,0)</f>
        <v>MG-2</v>
      </c>
      <c r="AF6353" s="20" t="str">
        <f>VLOOKUP(E6353,'FILIAIS PETZ'!A:Q,3,0)</f>
        <v>FELICIO</v>
      </c>
      <c r="AG6353" s="20" t="str">
        <f>VLOOKUP(E6353,'FILIAIS PETZ'!A:Q,2,0)</f>
        <v>R3</v>
      </c>
      <c r="AH6353" s="75">
        <v>1920</v>
      </c>
      <c r="AI6353" s="16" t="s">
        <v>13849</v>
      </c>
      <c r="AJ6353" s="43" t="str">
        <f>VLOOKUP(E6353,'FILIAIS PETZ'!$A$2:$K$2000,11,0)</f>
        <v>18.328.118/0213-78</v>
      </c>
      <c r="AK6353" s="44" t="str">
        <f t="shared" si="399"/>
        <v>18.328.118/0213-78</v>
      </c>
    </row>
    <row r="6354" spans="1:37" s="14" customFormat="1" ht="15" customHeight="1" thickBot="1" x14ac:dyDescent="0.25">
      <c r="A6354" s="9"/>
      <c r="B6354" s="18">
        <f>VLOOKUP(C6354,FORNECEDORES!D:E,2,0)</f>
        <v>793913</v>
      </c>
      <c r="C6354" s="19" t="str">
        <f>VLOOKUP(D6354,FORNECEDORES!A:D,4,0)</f>
        <v>21.565.113/0001-04</v>
      </c>
      <c r="D6354" s="13" t="s">
        <v>8158</v>
      </c>
      <c r="E6354" s="20" t="str">
        <f t="shared" si="400"/>
        <v>04 0185</v>
      </c>
      <c r="F6354" s="28" t="s">
        <v>4973</v>
      </c>
      <c r="G6354" s="21" t="str">
        <f>VLOOKUP(E6354,'FILIAIS PETZ'!A:E,5,0)</f>
        <v>PETZ AV CONTORNO (ANTIGOS DADOS DE SVLB/MG - PETZ SILVA LOBO)</v>
      </c>
      <c r="H6354" s="20" t="str">
        <f>VLOOKUP(E6354,'FILIAIS PETZ'!A:D,4,0)</f>
        <v>ACTN-MG</v>
      </c>
      <c r="I6354" s="46">
        <v>45587</v>
      </c>
      <c r="J6354" s="9">
        <v>1015423</v>
      </c>
      <c r="K6354" s="9"/>
      <c r="L6354" s="29"/>
      <c r="M6354" s="46"/>
      <c r="N6354" s="46"/>
      <c r="O6354" s="46"/>
      <c r="P6354" s="83" t="s">
        <v>4990</v>
      </c>
      <c r="Q6354" s="84">
        <v>3</v>
      </c>
      <c r="R6354" s="84">
        <v>1</v>
      </c>
      <c r="S6354" s="84">
        <v>8</v>
      </c>
      <c r="T6354" s="84" t="s">
        <v>32</v>
      </c>
      <c r="U6354" s="84">
        <v>11002</v>
      </c>
      <c r="V6354" s="84">
        <v>11002</v>
      </c>
      <c r="W6354" s="84" t="s">
        <v>5039</v>
      </c>
      <c r="X6354" s="84" t="s">
        <v>5016</v>
      </c>
      <c r="Y6354" s="84" t="s">
        <v>4980</v>
      </c>
      <c r="Z6354" s="84" t="s">
        <v>4980</v>
      </c>
      <c r="AA6354" s="84" t="s">
        <v>5103</v>
      </c>
      <c r="AB6354" s="84" t="s">
        <v>5066</v>
      </c>
      <c r="AC6354" s="84" t="s">
        <v>5006</v>
      </c>
      <c r="AD6354" s="29"/>
      <c r="AE6354" s="20" t="str">
        <f>VLOOKUP(E6354,'FILIAIS PETZ'!A:Q,17,0)</f>
        <v>MG-1</v>
      </c>
      <c r="AF6354" s="20" t="str">
        <f>VLOOKUP(E6354,'FILIAIS PETZ'!A:Q,3,0)</f>
        <v>FELICIO</v>
      </c>
      <c r="AG6354" s="20" t="str">
        <f>VLOOKUP(E6354,'FILIAIS PETZ'!A:Q,2,0)</f>
        <v>R3</v>
      </c>
      <c r="AH6354" s="75">
        <v>805</v>
      </c>
      <c r="AI6354" s="16" t="s">
        <v>13849</v>
      </c>
      <c r="AJ6354" s="43">
        <f>VLOOKUP(E6354,'FILIAIS PETZ'!$A$2:$K$2000,11,0)</f>
        <v>18328118017931</v>
      </c>
      <c r="AK6354" s="44">
        <f t="shared" si="399"/>
        <v>18328118017931</v>
      </c>
    </row>
    <row r="6355" spans="1:37" s="14" customFormat="1" ht="15" customHeight="1" thickBot="1" x14ac:dyDescent="0.25">
      <c r="A6355" s="9"/>
      <c r="B6355" s="18">
        <f>VLOOKUP(C6355,FORNECEDORES!D:E,2,0)</f>
        <v>793913</v>
      </c>
      <c r="C6355" s="19" t="str">
        <f>VLOOKUP(D6355,FORNECEDORES!A:D,4,0)</f>
        <v>21.565.113/0001-04</v>
      </c>
      <c r="D6355" s="13" t="s">
        <v>8158</v>
      </c>
      <c r="E6355" s="20" t="str">
        <f t="shared" si="400"/>
        <v>04 0211</v>
      </c>
      <c r="F6355" s="28" t="s">
        <v>4974</v>
      </c>
      <c r="G6355" s="21" t="str">
        <f>VLOOKUP(E6355,'FILIAIS PETZ'!A:E,5,0)</f>
        <v>PETZ CASTELO BH</v>
      </c>
      <c r="H6355" s="20" t="str">
        <f>VLOOKUP(E6355,'FILIAIS PETZ'!A:D,4,0)</f>
        <v>CTLO-MG</v>
      </c>
      <c r="I6355" s="46">
        <v>45587</v>
      </c>
      <c r="J6355" s="9">
        <v>1015424</v>
      </c>
      <c r="K6355" s="9"/>
      <c r="L6355" s="29"/>
      <c r="M6355" s="46"/>
      <c r="N6355" s="46"/>
      <c r="O6355" s="46"/>
      <c r="P6355" s="83" t="s">
        <v>4990</v>
      </c>
      <c r="Q6355" s="84">
        <v>3</v>
      </c>
      <c r="R6355" s="84">
        <v>1</v>
      </c>
      <c r="S6355" s="84">
        <v>8</v>
      </c>
      <c r="T6355" s="84" t="s">
        <v>32</v>
      </c>
      <c r="U6355" s="84">
        <v>11002</v>
      </c>
      <c r="V6355" s="84">
        <v>11002</v>
      </c>
      <c r="W6355" s="84" t="s">
        <v>5039</v>
      </c>
      <c r="X6355" s="84" t="s">
        <v>5016</v>
      </c>
      <c r="Y6355" s="84" t="s">
        <v>4980</v>
      </c>
      <c r="Z6355" s="84" t="s">
        <v>4980</v>
      </c>
      <c r="AA6355" s="84" t="s">
        <v>5103</v>
      </c>
      <c r="AB6355" s="84" t="s">
        <v>5066</v>
      </c>
      <c r="AC6355" s="84" t="s">
        <v>5006</v>
      </c>
      <c r="AD6355" s="29"/>
      <c r="AE6355" s="20" t="str">
        <f>VLOOKUP(E6355,'FILIAIS PETZ'!A:Q,17,0)</f>
        <v>MG-1</v>
      </c>
      <c r="AF6355" s="20" t="str">
        <f>VLOOKUP(E6355,'FILIAIS PETZ'!A:Q,3,0)</f>
        <v>FELICIO</v>
      </c>
      <c r="AG6355" s="20" t="str">
        <f>VLOOKUP(E6355,'FILIAIS PETZ'!A:Q,2,0)</f>
        <v>R3</v>
      </c>
      <c r="AH6355" s="75">
        <v>805</v>
      </c>
      <c r="AI6355" s="16" t="s">
        <v>13849</v>
      </c>
      <c r="AJ6355" s="43">
        <f>VLOOKUP(E6355,'FILIAIS PETZ'!$A$2:$K$2000,11,0)</f>
        <v>18328118019985</v>
      </c>
      <c r="AK6355" s="44">
        <f t="shared" si="399"/>
        <v>18328118019985</v>
      </c>
    </row>
    <row r="6356" spans="1:37" s="14" customFormat="1" ht="15" customHeight="1" thickBot="1" x14ac:dyDescent="0.25">
      <c r="A6356" s="9"/>
      <c r="B6356" s="18">
        <f>VLOOKUP(C6356,FORNECEDORES!D:E,2,0)</f>
        <v>793913</v>
      </c>
      <c r="C6356" s="19" t="str">
        <f>VLOOKUP(D6356,FORNECEDORES!A:D,4,0)</f>
        <v>21.565.113/0001-04</v>
      </c>
      <c r="D6356" s="13" t="s">
        <v>8158</v>
      </c>
      <c r="E6356" s="20" t="str">
        <f t="shared" si="400"/>
        <v>04 0251</v>
      </c>
      <c r="F6356" s="28" t="s">
        <v>5729</v>
      </c>
      <c r="G6356" s="21" t="str">
        <f>VLOOKUP(E6356,'FILIAIS PETZ'!A:E,5,0)</f>
        <v>PETZ BARREIRO</v>
      </c>
      <c r="H6356" s="20" t="str">
        <f>VLOOKUP(E6356,'FILIAIS PETZ'!A:D,4,0)</f>
        <v>BARR-MG</v>
      </c>
      <c r="I6356" s="46">
        <v>45587</v>
      </c>
      <c r="J6356" s="9">
        <v>1015426</v>
      </c>
      <c r="K6356" s="9"/>
      <c r="L6356" s="29"/>
      <c r="M6356" s="46"/>
      <c r="N6356" s="46"/>
      <c r="O6356" s="46"/>
      <c r="P6356" s="83" t="s">
        <v>4990</v>
      </c>
      <c r="Q6356" s="84">
        <v>3</v>
      </c>
      <c r="R6356" s="84">
        <v>1</v>
      </c>
      <c r="S6356" s="84">
        <v>8</v>
      </c>
      <c r="T6356" s="84" t="s">
        <v>32</v>
      </c>
      <c r="U6356" s="84">
        <v>11002</v>
      </c>
      <c r="V6356" s="84">
        <v>11002</v>
      </c>
      <c r="W6356" s="84" t="s">
        <v>5039</v>
      </c>
      <c r="X6356" s="84" t="s">
        <v>5016</v>
      </c>
      <c r="Y6356" s="84" t="s">
        <v>4980</v>
      </c>
      <c r="Z6356" s="84" t="s">
        <v>4980</v>
      </c>
      <c r="AA6356" s="84" t="s">
        <v>5103</v>
      </c>
      <c r="AB6356" s="84" t="s">
        <v>5066</v>
      </c>
      <c r="AC6356" s="84" t="s">
        <v>5006</v>
      </c>
      <c r="AD6356" s="29"/>
      <c r="AE6356" s="20" t="str">
        <f>VLOOKUP(E6356,'FILIAIS PETZ'!A:Q,17,0)</f>
        <v>MG-2</v>
      </c>
      <c r="AF6356" s="20" t="str">
        <f>VLOOKUP(E6356,'FILIAIS PETZ'!A:Q,3,0)</f>
        <v>FELICIO</v>
      </c>
      <c r="AG6356" s="20" t="str">
        <f>VLOOKUP(E6356,'FILIAIS PETZ'!A:Q,2,0)</f>
        <v>R3</v>
      </c>
      <c r="AH6356" s="75">
        <v>805</v>
      </c>
      <c r="AI6356" s="16" t="s">
        <v>13849</v>
      </c>
      <c r="AJ6356" s="43">
        <f>VLOOKUP(E6356,'FILIAIS PETZ'!$A$2:$K$2000,11,0)</f>
        <v>18328118022420</v>
      </c>
      <c r="AK6356" s="44">
        <f t="shared" si="399"/>
        <v>18328118022420</v>
      </c>
    </row>
    <row r="6357" spans="1:37" s="14" customFormat="1" ht="15" customHeight="1" thickBot="1" x14ac:dyDescent="0.25">
      <c r="A6357" s="9"/>
      <c r="B6357" s="18">
        <f>VLOOKUP(C6357,FORNECEDORES!D:E,2,0)</f>
        <v>7736</v>
      </c>
      <c r="C6357" s="19" t="str">
        <f>VLOOKUP(D6357,FORNECEDORES!A:D,4,0)</f>
        <v>27.385.816/0001-37</v>
      </c>
      <c r="D6357" s="13" t="s">
        <v>2591</v>
      </c>
      <c r="E6357" s="20" t="str">
        <f t="shared" si="400"/>
        <v>04 0015</v>
      </c>
      <c r="F6357" s="28" t="s">
        <v>4971</v>
      </c>
      <c r="G6357" s="21" t="str">
        <f>VLOOKUP(E6357,'FILIAIS PETZ'!A:E,5,0)</f>
        <v>PETZ BRASILIA SIA</v>
      </c>
      <c r="H6357" s="20" t="str">
        <f>VLOOKUP(E6357,'FILIAIS PETZ'!A:D,4,0)</f>
        <v>BSIA-DF</v>
      </c>
      <c r="I6357" s="46">
        <v>45587</v>
      </c>
      <c r="J6357" s="9" t="s">
        <v>4980</v>
      </c>
      <c r="K6357" s="9" t="s">
        <v>5858</v>
      </c>
      <c r="L6357" s="29" t="s">
        <v>13486</v>
      </c>
      <c r="M6357" s="46">
        <v>45566</v>
      </c>
      <c r="N6357" s="46">
        <v>45602</v>
      </c>
      <c r="O6357" s="46">
        <v>45587</v>
      </c>
      <c r="P6357" s="83" t="s">
        <v>4998</v>
      </c>
      <c r="Q6357" s="84">
        <v>3</v>
      </c>
      <c r="R6357" s="84">
        <v>1</v>
      </c>
      <c r="S6357" s="84">
        <v>8</v>
      </c>
      <c r="T6357" s="84" t="s">
        <v>32</v>
      </c>
      <c r="U6357" s="84">
        <v>11002</v>
      </c>
      <c r="V6357" s="84">
        <v>11002</v>
      </c>
      <c r="W6357" s="84" t="s">
        <v>5019</v>
      </c>
      <c r="X6357" s="84" t="s">
        <v>4985</v>
      </c>
      <c r="Y6357" s="84" t="s">
        <v>4980</v>
      </c>
      <c r="Z6357" s="84" t="s">
        <v>4980</v>
      </c>
      <c r="AA6357" s="84" t="s">
        <v>4989</v>
      </c>
      <c r="AB6357" s="84" t="s">
        <v>5066</v>
      </c>
      <c r="AC6357" s="84" t="s">
        <v>4999</v>
      </c>
      <c r="AD6357" s="29"/>
      <c r="AE6357" s="20" t="str">
        <f>VLOOKUP(E6357,'FILIAIS PETZ'!A:Q,17,0)</f>
        <v>CO-2</v>
      </c>
      <c r="AF6357" s="20" t="str">
        <f>VLOOKUP(E6357,'FILIAIS PETZ'!A:Q,3,0)</f>
        <v>FELICIO</v>
      </c>
      <c r="AG6357" s="20" t="str">
        <f>VLOOKUP(E6357,'FILIAIS PETZ'!A:Q,2,0)</f>
        <v>R3</v>
      </c>
      <c r="AH6357" s="75">
        <v>1400</v>
      </c>
      <c r="AI6357" s="16" t="s">
        <v>12805</v>
      </c>
      <c r="AJ6357" s="43">
        <f>VLOOKUP(E6357,'FILIAIS PETZ'!$A$2:$K$2000,11,0)</f>
        <v>18328118000451</v>
      </c>
      <c r="AK6357" s="44">
        <f t="shared" si="399"/>
        <v>18328118000451</v>
      </c>
    </row>
    <row r="6358" spans="1:37" s="14" customFormat="1" ht="15" customHeight="1" thickBot="1" x14ac:dyDescent="0.25">
      <c r="A6358" s="9"/>
      <c r="B6358" s="18">
        <f>VLOOKUP(C6358,FORNECEDORES!D:E,2,0)</f>
        <v>7736</v>
      </c>
      <c r="C6358" s="19" t="str">
        <f>VLOOKUP(D6358,FORNECEDORES!A:D,4,0)</f>
        <v>27.385.816/0001-37</v>
      </c>
      <c r="D6358" s="13" t="s">
        <v>2591</v>
      </c>
      <c r="E6358" s="20" t="str">
        <f t="shared" si="400"/>
        <v>04 0029</v>
      </c>
      <c r="F6358" s="28" t="s">
        <v>4965</v>
      </c>
      <c r="G6358" s="21" t="str">
        <f>VLOOKUP(E6358,'FILIAIS PETZ'!A:E,5,0)</f>
        <v>PETZ PASSEIO DAS AGUAS</v>
      </c>
      <c r="H6358" s="20" t="str">
        <f>VLOOKUP(E6358,'FILIAIS PETZ'!A:D,4,0)</f>
        <v>PSAG-GO</v>
      </c>
      <c r="I6358" s="46">
        <v>45587</v>
      </c>
      <c r="J6358" s="9" t="s">
        <v>4980</v>
      </c>
      <c r="K6358" s="9" t="s">
        <v>5858</v>
      </c>
      <c r="L6358" s="29" t="s">
        <v>13863</v>
      </c>
      <c r="M6358" s="46">
        <v>45566</v>
      </c>
      <c r="N6358" s="46">
        <v>45602</v>
      </c>
      <c r="O6358" s="46">
        <v>45587</v>
      </c>
      <c r="P6358" s="83" t="s">
        <v>4998</v>
      </c>
      <c r="Q6358" s="84">
        <v>3</v>
      </c>
      <c r="R6358" s="84">
        <v>1</v>
      </c>
      <c r="S6358" s="84">
        <v>8</v>
      </c>
      <c r="T6358" s="84" t="s">
        <v>32</v>
      </c>
      <c r="U6358" s="84">
        <v>11002</v>
      </c>
      <c r="V6358" s="84">
        <v>11002</v>
      </c>
      <c r="W6358" s="84" t="s">
        <v>5019</v>
      </c>
      <c r="X6358" s="84" t="s">
        <v>4985</v>
      </c>
      <c r="Y6358" s="84" t="s">
        <v>4980</v>
      </c>
      <c r="Z6358" s="84" t="s">
        <v>4980</v>
      </c>
      <c r="AA6358" s="84" t="s">
        <v>4989</v>
      </c>
      <c r="AB6358" s="84" t="s">
        <v>5066</v>
      </c>
      <c r="AC6358" s="84" t="s">
        <v>4999</v>
      </c>
      <c r="AD6358" s="29"/>
      <c r="AE6358" s="20" t="str">
        <f>VLOOKUP(E6358,'FILIAIS PETZ'!A:Q,17,0)</f>
        <v>CO-2</v>
      </c>
      <c r="AF6358" s="20" t="str">
        <f>VLOOKUP(E6358,'FILIAIS PETZ'!A:Q,3,0)</f>
        <v>FELICIO</v>
      </c>
      <c r="AG6358" s="20" t="str">
        <f>VLOOKUP(E6358,'FILIAIS PETZ'!A:Q,2,0)</f>
        <v>R3</v>
      </c>
      <c r="AH6358" s="75">
        <v>1400</v>
      </c>
      <c r="AI6358" s="16" t="s">
        <v>12805</v>
      </c>
      <c r="AJ6358" s="43">
        <f>VLOOKUP(E6358,'FILIAIS PETZ'!$A$2:$K$2000,11,0)</f>
        <v>18328118002900</v>
      </c>
      <c r="AK6358" s="44">
        <f t="shared" si="399"/>
        <v>18328118002900</v>
      </c>
    </row>
    <row r="6359" spans="1:37" s="14" customFormat="1" ht="15" customHeight="1" thickBot="1" x14ac:dyDescent="0.25">
      <c r="A6359" s="9"/>
      <c r="B6359" s="18">
        <f>VLOOKUP(C6359,FORNECEDORES!D:E,2,0)</f>
        <v>7736</v>
      </c>
      <c r="C6359" s="19" t="str">
        <f>VLOOKUP(D6359,FORNECEDORES!A:D,4,0)</f>
        <v>27.385.816/0001-37</v>
      </c>
      <c r="D6359" s="13" t="s">
        <v>2591</v>
      </c>
      <c r="E6359" s="20" t="str">
        <f t="shared" si="400"/>
        <v>04 0033</v>
      </c>
      <c r="F6359" s="28" t="s">
        <v>4933</v>
      </c>
      <c r="G6359" s="21" t="str">
        <f>VLOOKUP(E6359,'FILIAIS PETZ'!A:E,5,0)</f>
        <v>PETZ PARQUE FLAMBOYANT</v>
      </c>
      <c r="H6359" s="20" t="str">
        <f>VLOOKUP(E6359,'FILIAIS PETZ'!A:D,4,0)</f>
        <v>FBYT-GO</v>
      </c>
      <c r="I6359" s="46">
        <v>45587</v>
      </c>
      <c r="J6359" s="9" t="s">
        <v>4980</v>
      </c>
      <c r="K6359" s="9" t="s">
        <v>5858</v>
      </c>
      <c r="L6359" s="29" t="s">
        <v>12168</v>
      </c>
      <c r="M6359" s="46">
        <v>45566</v>
      </c>
      <c r="N6359" s="46">
        <v>45602</v>
      </c>
      <c r="O6359" s="46">
        <v>45587</v>
      </c>
      <c r="P6359" s="83" t="s">
        <v>4998</v>
      </c>
      <c r="Q6359" s="84">
        <v>3</v>
      </c>
      <c r="R6359" s="84">
        <v>1</v>
      </c>
      <c r="S6359" s="84">
        <v>8</v>
      </c>
      <c r="T6359" s="84" t="s">
        <v>32</v>
      </c>
      <c r="U6359" s="84">
        <v>11002</v>
      </c>
      <c r="V6359" s="84">
        <v>11002</v>
      </c>
      <c r="W6359" s="84" t="s">
        <v>5019</v>
      </c>
      <c r="X6359" s="84" t="s">
        <v>4985</v>
      </c>
      <c r="Y6359" s="84" t="s">
        <v>4980</v>
      </c>
      <c r="Z6359" s="84" t="s">
        <v>4980</v>
      </c>
      <c r="AA6359" s="84" t="s">
        <v>4989</v>
      </c>
      <c r="AB6359" s="84" t="s">
        <v>5066</v>
      </c>
      <c r="AC6359" s="84" t="s">
        <v>4999</v>
      </c>
      <c r="AD6359" s="29"/>
      <c r="AE6359" s="20" t="str">
        <f>VLOOKUP(E6359,'FILIAIS PETZ'!A:Q,17,0)</f>
        <v>CO-2</v>
      </c>
      <c r="AF6359" s="20" t="str">
        <f>VLOOKUP(E6359,'FILIAIS PETZ'!A:Q,3,0)</f>
        <v>FELICIO</v>
      </c>
      <c r="AG6359" s="20" t="str">
        <f>VLOOKUP(E6359,'FILIAIS PETZ'!A:Q,2,0)</f>
        <v>R3</v>
      </c>
      <c r="AH6359" s="75">
        <v>1400</v>
      </c>
      <c r="AI6359" s="16" t="s">
        <v>12805</v>
      </c>
      <c r="AJ6359" s="43">
        <f>VLOOKUP(E6359,'FILIAIS PETZ'!$A$2:$K$2000,11,0)</f>
        <v>18328118003477</v>
      </c>
      <c r="AK6359" s="44">
        <f t="shared" si="399"/>
        <v>18328118003477</v>
      </c>
    </row>
    <row r="6360" spans="1:37" s="14" customFormat="1" ht="15" customHeight="1" thickBot="1" x14ac:dyDescent="0.25">
      <c r="A6360" s="9"/>
      <c r="B6360" s="18">
        <f>VLOOKUP(C6360,FORNECEDORES!D:E,2,0)</f>
        <v>7736</v>
      </c>
      <c r="C6360" s="19" t="str">
        <f>VLOOKUP(D6360,FORNECEDORES!A:D,4,0)</f>
        <v>27.385.816/0001-37</v>
      </c>
      <c r="D6360" s="13" t="s">
        <v>2591</v>
      </c>
      <c r="E6360" s="20" t="str">
        <f t="shared" ref="E6360:E6400" si="401">CONCATENATE("04 ",F6360)</f>
        <v>04 0048</v>
      </c>
      <c r="F6360" s="28" t="s">
        <v>4970</v>
      </c>
      <c r="G6360" s="21" t="str">
        <f>VLOOKUP(E6360,'FILIAIS PETZ'!A:E,5,0)</f>
        <v>PETZ BRASILIA EPIA</v>
      </c>
      <c r="H6360" s="20" t="str">
        <f>VLOOKUP(E6360,'FILIAIS PETZ'!A:D,4,0)</f>
        <v>EPIA-DF</v>
      </c>
      <c r="I6360" s="46">
        <v>45587</v>
      </c>
      <c r="J6360" s="9" t="s">
        <v>4980</v>
      </c>
      <c r="K6360" s="9" t="s">
        <v>5858</v>
      </c>
      <c r="L6360" s="29" t="s">
        <v>13484</v>
      </c>
      <c r="M6360" s="46">
        <v>45566</v>
      </c>
      <c r="N6360" s="46">
        <v>45602</v>
      </c>
      <c r="O6360" s="46">
        <v>45587</v>
      </c>
      <c r="P6360" s="83" t="s">
        <v>4998</v>
      </c>
      <c r="Q6360" s="84">
        <v>3</v>
      </c>
      <c r="R6360" s="84">
        <v>1</v>
      </c>
      <c r="S6360" s="84">
        <v>8</v>
      </c>
      <c r="T6360" s="84" t="s">
        <v>32</v>
      </c>
      <c r="U6360" s="84">
        <v>11002</v>
      </c>
      <c r="V6360" s="84">
        <v>11002</v>
      </c>
      <c r="W6360" s="84" t="s">
        <v>5019</v>
      </c>
      <c r="X6360" s="84" t="s">
        <v>4985</v>
      </c>
      <c r="Y6360" s="84" t="s">
        <v>4980</v>
      </c>
      <c r="Z6360" s="84" t="s">
        <v>4980</v>
      </c>
      <c r="AA6360" s="84" t="s">
        <v>4989</v>
      </c>
      <c r="AB6360" s="84" t="s">
        <v>5066</v>
      </c>
      <c r="AC6360" s="84" t="s">
        <v>4999</v>
      </c>
      <c r="AD6360" s="29"/>
      <c r="AE6360" s="20" t="str">
        <f>VLOOKUP(E6360,'FILIAIS PETZ'!A:Q,17,0)</f>
        <v>CO-2</v>
      </c>
      <c r="AF6360" s="20" t="str">
        <f>VLOOKUP(E6360,'FILIAIS PETZ'!A:Q,3,0)</f>
        <v>FELICIO</v>
      </c>
      <c r="AG6360" s="20" t="str">
        <f>VLOOKUP(E6360,'FILIAIS PETZ'!A:Q,2,0)</f>
        <v>R3</v>
      </c>
      <c r="AH6360" s="75">
        <v>1400</v>
      </c>
      <c r="AI6360" s="16" t="s">
        <v>12805</v>
      </c>
      <c r="AJ6360" s="43">
        <f>VLOOKUP(E6360,'FILIAIS PETZ'!$A$2:$K$2000,11,0)</f>
        <v>18328118004368</v>
      </c>
      <c r="AK6360" s="44">
        <f t="shared" si="399"/>
        <v>18328118004368</v>
      </c>
    </row>
    <row r="6361" spans="1:37" s="14" customFormat="1" ht="15" customHeight="1" thickBot="1" x14ac:dyDescent="0.25">
      <c r="A6361" s="9"/>
      <c r="B6361" s="18">
        <f>VLOOKUP(C6361,FORNECEDORES!D:E,2,0)</f>
        <v>7736</v>
      </c>
      <c r="C6361" s="19" t="str">
        <f>VLOOKUP(D6361,FORNECEDORES!A:D,4,0)</f>
        <v>27.385.816/0001-37</v>
      </c>
      <c r="D6361" s="13" t="s">
        <v>2591</v>
      </c>
      <c r="E6361" s="20" t="str">
        <f t="shared" si="401"/>
        <v>04 0062</v>
      </c>
      <c r="F6361" s="28" t="s">
        <v>4968</v>
      </c>
      <c r="G6361" s="21" t="str">
        <f>VLOOKUP(E6361,'FILIAIS PETZ'!A:E,5,0)</f>
        <v>PETZ BRASILIA ASA NORTE</v>
      </c>
      <c r="H6361" s="20" t="str">
        <f>VLOOKUP(E6361,'FILIAIS PETZ'!A:D,4,0)</f>
        <v>ASAN-DF</v>
      </c>
      <c r="I6361" s="46">
        <v>45587</v>
      </c>
      <c r="J6361" s="9" t="s">
        <v>4980</v>
      </c>
      <c r="K6361" s="9" t="s">
        <v>5858</v>
      </c>
      <c r="L6361" s="29" t="s">
        <v>13852</v>
      </c>
      <c r="M6361" s="46">
        <v>45566</v>
      </c>
      <c r="N6361" s="46">
        <v>45602</v>
      </c>
      <c r="O6361" s="46">
        <v>45587</v>
      </c>
      <c r="P6361" s="83" t="s">
        <v>4998</v>
      </c>
      <c r="Q6361" s="84">
        <v>3</v>
      </c>
      <c r="R6361" s="84">
        <v>1</v>
      </c>
      <c r="S6361" s="84">
        <v>8</v>
      </c>
      <c r="T6361" s="84" t="s">
        <v>32</v>
      </c>
      <c r="U6361" s="84">
        <v>11002</v>
      </c>
      <c r="V6361" s="84">
        <v>11002</v>
      </c>
      <c r="W6361" s="84" t="s">
        <v>5019</v>
      </c>
      <c r="X6361" s="84" t="s">
        <v>4985</v>
      </c>
      <c r="Y6361" s="84" t="s">
        <v>4980</v>
      </c>
      <c r="Z6361" s="84" t="s">
        <v>4980</v>
      </c>
      <c r="AA6361" s="84" t="s">
        <v>4989</v>
      </c>
      <c r="AB6361" s="84" t="s">
        <v>5066</v>
      </c>
      <c r="AC6361" s="84" t="s">
        <v>4999</v>
      </c>
      <c r="AD6361" s="29"/>
      <c r="AE6361" s="20" t="str">
        <f>VLOOKUP(E6361,'FILIAIS PETZ'!A:Q,17,0)</f>
        <v>CO-2</v>
      </c>
      <c r="AF6361" s="20" t="str">
        <f>VLOOKUP(E6361,'FILIAIS PETZ'!A:Q,3,0)</f>
        <v>FELICIO</v>
      </c>
      <c r="AG6361" s="20" t="str">
        <f>VLOOKUP(E6361,'FILIAIS PETZ'!A:Q,2,0)</f>
        <v>R3</v>
      </c>
      <c r="AH6361" s="75">
        <v>1400</v>
      </c>
      <c r="AI6361" s="16" t="s">
        <v>12805</v>
      </c>
      <c r="AJ6361" s="43">
        <f>VLOOKUP(E6361,'FILIAIS PETZ'!$A$2:$K$2000,11,0)</f>
        <v>18328118005500</v>
      </c>
      <c r="AK6361" s="44">
        <f t="shared" si="399"/>
        <v>18328118005500</v>
      </c>
    </row>
    <row r="6362" spans="1:37" s="14" customFormat="1" ht="15" customHeight="1" thickBot="1" x14ac:dyDescent="0.25">
      <c r="A6362" s="9"/>
      <c r="B6362" s="18">
        <f>VLOOKUP(C6362,FORNECEDORES!D:E,2,0)</f>
        <v>7736</v>
      </c>
      <c r="C6362" s="19" t="str">
        <f>VLOOKUP(D6362,FORNECEDORES!A:D,4,0)</f>
        <v>27.385.816/0001-37</v>
      </c>
      <c r="D6362" s="13" t="s">
        <v>2591</v>
      </c>
      <c r="E6362" s="20" t="str">
        <f t="shared" si="401"/>
        <v>04 0077</v>
      </c>
      <c r="F6362" s="28" t="s">
        <v>4954</v>
      </c>
      <c r="G6362" s="21" t="str">
        <f>VLOOKUP(E6362,'FILIAIS PETZ'!A:E,5,0)</f>
        <v>PETZ GOIANIA (SETOR BUENO)</v>
      </c>
      <c r="H6362" s="20" t="str">
        <f>VLOOKUP(E6362,'FILIAIS PETZ'!A:D,4,0)</f>
        <v>BT63-GO</v>
      </c>
      <c r="I6362" s="46">
        <v>45587</v>
      </c>
      <c r="J6362" s="9" t="s">
        <v>4980</v>
      </c>
      <c r="K6362" s="9" t="s">
        <v>5858</v>
      </c>
      <c r="L6362" s="29" t="s">
        <v>13854</v>
      </c>
      <c r="M6362" s="46">
        <v>45566</v>
      </c>
      <c r="N6362" s="46">
        <v>45602</v>
      </c>
      <c r="O6362" s="46">
        <v>45587</v>
      </c>
      <c r="P6362" s="83" t="s">
        <v>4998</v>
      </c>
      <c r="Q6362" s="84">
        <v>3</v>
      </c>
      <c r="R6362" s="84">
        <v>1</v>
      </c>
      <c r="S6362" s="84">
        <v>8</v>
      </c>
      <c r="T6362" s="84" t="s">
        <v>32</v>
      </c>
      <c r="U6362" s="84">
        <v>11002</v>
      </c>
      <c r="V6362" s="84">
        <v>11002</v>
      </c>
      <c r="W6362" s="84" t="s">
        <v>5019</v>
      </c>
      <c r="X6362" s="84" t="s">
        <v>4985</v>
      </c>
      <c r="Y6362" s="84" t="s">
        <v>4980</v>
      </c>
      <c r="Z6362" s="84" t="s">
        <v>4980</v>
      </c>
      <c r="AA6362" s="84" t="s">
        <v>4989</v>
      </c>
      <c r="AB6362" s="84" t="s">
        <v>5066</v>
      </c>
      <c r="AC6362" s="84" t="s">
        <v>4999</v>
      </c>
      <c r="AD6362" s="29"/>
      <c r="AE6362" s="20" t="str">
        <f>VLOOKUP(E6362,'FILIAIS PETZ'!A:Q,17,0)</f>
        <v>CO-2</v>
      </c>
      <c r="AF6362" s="20" t="str">
        <f>VLOOKUP(E6362,'FILIAIS PETZ'!A:Q,3,0)</f>
        <v>FELICIO</v>
      </c>
      <c r="AG6362" s="20" t="str">
        <f>VLOOKUP(E6362,'FILIAIS PETZ'!A:Q,2,0)</f>
        <v>R3</v>
      </c>
      <c r="AH6362" s="75">
        <v>1600</v>
      </c>
      <c r="AI6362" s="16" t="s">
        <v>12805</v>
      </c>
      <c r="AJ6362" s="43">
        <f>VLOOKUP(E6362,'FILIAIS PETZ'!$A$2:$K$2000,11,0)</f>
        <v>18328118007545</v>
      </c>
      <c r="AK6362" s="44">
        <f t="shared" si="399"/>
        <v>18328118007545</v>
      </c>
    </row>
    <row r="6363" spans="1:37" s="14" customFormat="1" ht="15" customHeight="1" thickBot="1" x14ac:dyDescent="0.25">
      <c r="A6363" s="9"/>
      <c r="B6363" s="18">
        <f>VLOOKUP(C6363,FORNECEDORES!D:E,2,0)</f>
        <v>7736</v>
      </c>
      <c r="C6363" s="19" t="str">
        <f>VLOOKUP(D6363,FORNECEDORES!A:D,4,0)</f>
        <v>27.385.816/0001-37</v>
      </c>
      <c r="D6363" s="13" t="s">
        <v>2591</v>
      </c>
      <c r="E6363" s="20" t="str">
        <f t="shared" si="401"/>
        <v>04 0150</v>
      </c>
      <c r="F6363" s="28" t="s">
        <v>4963</v>
      </c>
      <c r="G6363" s="21" t="str">
        <f>VLOOKUP(E6363,'FILIAIS PETZ'!A:E,5,0)</f>
        <v>PETZ BRASILIA JARDIM BOTANICO</v>
      </c>
      <c r="H6363" s="20" t="str">
        <f>VLOOKUP(E6363,'FILIAIS PETZ'!A:D,4,0)</f>
        <v>BJDB-DF</v>
      </c>
      <c r="I6363" s="46">
        <v>45587</v>
      </c>
      <c r="J6363" s="9" t="s">
        <v>4980</v>
      </c>
      <c r="K6363" s="9" t="s">
        <v>5858</v>
      </c>
      <c r="L6363" s="29" t="s">
        <v>13859</v>
      </c>
      <c r="M6363" s="46">
        <v>45566</v>
      </c>
      <c r="N6363" s="46">
        <v>45602</v>
      </c>
      <c r="O6363" s="46">
        <v>45587</v>
      </c>
      <c r="P6363" s="83" t="s">
        <v>4998</v>
      </c>
      <c r="Q6363" s="84">
        <v>3</v>
      </c>
      <c r="R6363" s="84">
        <v>1</v>
      </c>
      <c r="S6363" s="84">
        <v>8</v>
      </c>
      <c r="T6363" s="84" t="s">
        <v>32</v>
      </c>
      <c r="U6363" s="84">
        <v>11002</v>
      </c>
      <c r="V6363" s="84">
        <v>11002</v>
      </c>
      <c r="W6363" s="84" t="s">
        <v>5019</v>
      </c>
      <c r="X6363" s="84" t="s">
        <v>4985</v>
      </c>
      <c r="Y6363" s="84" t="s">
        <v>4980</v>
      </c>
      <c r="Z6363" s="84" t="s">
        <v>4980</v>
      </c>
      <c r="AA6363" s="84" t="s">
        <v>4989</v>
      </c>
      <c r="AB6363" s="84" t="s">
        <v>5066</v>
      </c>
      <c r="AC6363" s="84" t="s">
        <v>4999</v>
      </c>
      <c r="AD6363" s="29"/>
      <c r="AE6363" s="20" t="str">
        <f>VLOOKUP(E6363,'FILIAIS PETZ'!A:Q,17,0)</f>
        <v>CO-1</v>
      </c>
      <c r="AF6363" s="20" t="str">
        <f>VLOOKUP(E6363,'FILIAIS PETZ'!A:Q,3,0)</f>
        <v>FELICIO</v>
      </c>
      <c r="AG6363" s="20" t="str">
        <f>VLOOKUP(E6363,'FILIAIS PETZ'!A:Q,2,0)</f>
        <v>R3</v>
      </c>
      <c r="AH6363" s="75">
        <v>1400</v>
      </c>
      <c r="AI6363" s="16" t="s">
        <v>12805</v>
      </c>
      <c r="AJ6363" s="43">
        <f>VLOOKUP(E6363,'FILIAIS PETZ'!$A$2:$K$2000,11,0)</f>
        <v>18328118014320</v>
      </c>
      <c r="AK6363" s="44">
        <f t="shared" si="399"/>
        <v>18328118014320</v>
      </c>
    </row>
    <row r="6364" spans="1:37" s="14" customFormat="1" ht="15" customHeight="1" thickBot="1" x14ac:dyDescent="0.25">
      <c r="A6364" s="9"/>
      <c r="B6364" s="18">
        <f>VLOOKUP(C6364,FORNECEDORES!D:E,2,0)</f>
        <v>7736</v>
      </c>
      <c r="C6364" s="19" t="str">
        <f>VLOOKUP(D6364,FORNECEDORES!A:D,4,0)</f>
        <v>27.385.816/0001-37</v>
      </c>
      <c r="D6364" s="13" t="s">
        <v>2591</v>
      </c>
      <c r="E6364" s="20" t="str">
        <f t="shared" si="401"/>
        <v>04 0153</v>
      </c>
      <c r="F6364" s="28" t="s">
        <v>4966</v>
      </c>
      <c r="G6364" s="21" t="str">
        <f>VLOOKUP(E6364,'FILIAIS PETZ'!A:E,5,0)</f>
        <v>PETZ TAGUATINGA</v>
      </c>
      <c r="H6364" s="20" t="str">
        <f>VLOOKUP(E6364,'FILIAIS PETZ'!A:D,4,0)</f>
        <v>TGTG-DF</v>
      </c>
      <c r="I6364" s="46">
        <v>45587</v>
      </c>
      <c r="J6364" s="9" t="s">
        <v>4980</v>
      </c>
      <c r="K6364" s="9" t="s">
        <v>5858</v>
      </c>
      <c r="L6364" s="29" t="s">
        <v>13487</v>
      </c>
      <c r="M6364" s="46">
        <v>45566</v>
      </c>
      <c r="N6364" s="46">
        <v>45602</v>
      </c>
      <c r="O6364" s="46">
        <v>45587</v>
      </c>
      <c r="P6364" s="83" t="s">
        <v>4998</v>
      </c>
      <c r="Q6364" s="84">
        <v>3</v>
      </c>
      <c r="R6364" s="84">
        <v>1</v>
      </c>
      <c r="S6364" s="84">
        <v>8</v>
      </c>
      <c r="T6364" s="84" t="s">
        <v>32</v>
      </c>
      <c r="U6364" s="84">
        <v>11002</v>
      </c>
      <c r="V6364" s="84">
        <v>11002</v>
      </c>
      <c r="W6364" s="84" t="s">
        <v>5019</v>
      </c>
      <c r="X6364" s="84" t="s">
        <v>4985</v>
      </c>
      <c r="Y6364" s="84" t="s">
        <v>4980</v>
      </c>
      <c r="Z6364" s="84" t="s">
        <v>4980</v>
      </c>
      <c r="AA6364" s="84" t="s">
        <v>4989</v>
      </c>
      <c r="AB6364" s="84" t="s">
        <v>5066</v>
      </c>
      <c r="AC6364" s="84" t="s">
        <v>4999</v>
      </c>
      <c r="AD6364" s="29"/>
      <c r="AE6364" s="20" t="str">
        <f>VLOOKUP(E6364,'FILIAIS PETZ'!A:Q,17,0)</f>
        <v>CO-1</v>
      </c>
      <c r="AF6364" s="20" t="str">
        <f>VLOOKUP(E6364,'FILIAIS PETZ'!A:Q,3,0)</f>
        <v>FELICIO</v>
      </c>
      <c r="AG6364" s="20" t="str">
        <f>VLOOKUP(E6364,'FILIAIS PETZ'!A:Q,2,0)</f>
        <v>R3</v>
      </c>
      <c r="AH6364" s="75">
        <v>1400</v>
      </c>
      <c r="AI6364" s="16" t="s">
        <v>12805</v>
      </c>
      <c r="AJ6364" s="43">
        <f>VLOOKUP(E6364,'FILIAIS PETZ'!$A$2:$K$2000,11,0)</f>
        <v>18328118014916</v>
      </c>
      <c r="AK6364" s="44">
        <f t="shared" si="399"/>
        <v>18328118014916</v>
      </c>
    </row>
    <row r="6365" spans="1:37" s="14" customFormat="1" ht="15" customHeight="1" thickBot="1" x14ac:dyDescent="0.25">
      <c r="A6365" s="9"/>
      <c r="B6365" s="18">
        <f>VLOOKUP(C6365,FORNECEDORES!D:E,2,0)</f>
        <v>7736</v>
      </c>
      <c r="C6365" s="19" t="str">
        <f>VLOOKUP(D6365,FORNECEDORES!A:D,4,0)</f>
        <v>27.385.816/0001-37</v>
      </c>
      <c r="D6365" s="13" t="s">
        <v>2591</v>
      </c>
      <c r="E6365" s="20" t="str">
        <f t="shared" si="401"/>
        <v>04 0161</v>
      </c>
      <c r="F6365" s="28" t="s">
        <v>4959</v>
      </c>
      <c r="G6365" s="21" t="str">
        <f>VLOOKUP(E6365,'FILIAIS PETZ'!A:E,5,0)</f>
        <v>PETZ CEILANDIA</v>
      </c>
      <c r="H6365" s="20" t="str">
        <f>VLOOKUP(E6365,'FILIAIS PETZ'!A:D,4,0)</f>
        <v>CDIA-DF</v>
      </c>
      <c r="I6365" s="46">
        <v>45587</v>
      </c>
      <c r="J6365" s="9" t="s">
        <v>4980</v>
      </c>
      <c r="K6365" s="9" t="s">
        <v>5858</v>
      </c>
      <c r="L6365" s="29" t="s">
        <v>13857</v>
      </c>
      <c r="M6365" s="46">
        <v>45566</v>
      </c>
      <c r="N6365" s="46">
        <v>45602</v>
      </c>
      <c r="O6365" s="46">
        <v>45587</v>
      </c>
      <c r="P6365" s="83" t="s">
        <v>4998</v>
      </c>
      <c r="Q6365" s="84">
        <v>3</v>
      </c>
      <c r="R6365" s="84">
        <v>1</v>
      </c>
      <c r="S6365" s="84">
        <v>8</v>
      </c>
      <c r="T6365" s="84" t="s">
        <v>32</v>
      </c>
      <c r="U6365" s="84">
        <v>11002</v>
      </c>
      <c r="V6365" s="84">
        <v>11002</v>
      </c>
      <c r="W6365" s="84" t="s">
        <v>5019</v>
      </c>
      <c r="X6365" s="84" t="s">
        <v>4985</v>
      </c>
      <c r="Y6365" s="84" t="s">
        <v>4980</v>
      </c>
      <c r="Z6365" s="84" t="s">
        <v>4980</v>
      </c>
      <c r="AA6365" s="84" t="s">
        <v>4989</v>
      </c>
      <c r="AB6365" s="84" t="s">
        <v>5066</v>
      </c>
      <c r="AC6365" s="84" t="s">
        <v>4999</v>
      </c>
      <c r="AD6365" s="29"/>
      <c r="AE6365" s="20" t="str">
        <f>VLOOKUP(E6365,'FILIAIS PETZ'!A:Q,17,0)</f>
        <v>CO-1</v>
      </c>
      <c r="AF6365" s="20" t="str">
        <f>VLOOKUP(E6365,'FILIAIS PETZ'!A:Q,3,0)</f>
        <v>FELICIO</v>
      </c>
      <c r="AG6365" s="20" t="str">
        <f>VLOOKUP(E6365,'FILIAIS PETZ'!A:Q,2,0)</f>
        <v>R3</v>
      </c>
      <c r="AH6365" s="75">
        <v>700</v>
      </c>
      <c r="AI6365" s="16" t="s">
        <v>12805</v>
      </c>
      <c r="AJ6365" s="43">
        <f>VLOOKUP(E6365,'FILIAIS PETZ'!$A$2:$K$2000,11,0)</f>
        <v>18328118015211</v>
      </c>
      <c r="AK6365" s="44">
        <f t="shared" ref="AK6365:AK6389" si="402">AJ6365</f>
        <v>18328118015211</v>
      </c>
    </row>
    <row r="6366" spans="1:37" s="14" customFormat="1" ht="15" customHeight="1" thickBot="1" x14ac:dyDescent="0.25">
      <c r="A6366" s="9"/>
      <c r="B6366" s="18">
        <f>VLOOKUP(C6366,FORNECEDORES!D:E,2,0)</f>
        <v>7736</v>
      </c>
      <c r="C6366" s="19" t="str">
        <f>VLOOKUP(D6366,FORNECEDORES!A:D,4,0)</f>
        <v>27.385.816/0001-37</v>
      </c>
      <c r="D6366" s="13" t="s">
        <v>2591</v>
      </c>
      <c r="E6366" s="20" t="str">
        <f t="shared" si="401"/>
        <v>04 0168</v>
      </c>
      <c r="F6366" s="28" t="s">
        <v>4961</v>
      </c>
      <c r="G6366" s="21" t="str">
        <f>VLOOKUP(E6366,'FILIAIS PETZ'!A:E,5,0)</f>
        <v>PETZ GAMA LESTE</v>
      </c>
      <c r="H6366" s="20" t="str">
        <f>VLOOKUP(E6366,'FILIAIS PETZ'!A:D,4,0)</f>
        <v>GAMA-DF</v>
      </c>
      <c r="I6366" s="46">
        <v>45587</v>
      </c>
      <c r="J6366" s="9" t="s">
        <v>4980</v>
      </c>
      <c r="K6366" s="9" t="s">
        <v>5858</v>
      </c>
      <c r="L6366" s="29" t="s">
        <v>12170</v>
      </c>
      <c r="M6366" s="46">
        <v>45566</v>
      </c>
      <c r="N6366" s="46">
        <v>45602</v>
      </c>
      <c r="O6366" s="46">
        <v>45587</v>
      </c>
      <c r="P6366" s="83" t="s">
        <v>4998</v>
      </c>
      <c r="Q6366" s="84">
        <v>3</v>
      </c>
      <c r="R6366" s="84">
        <v>1</v>
      </c>
      <c r="S6366" s="84">
        <v>8</v>
      </c>
      <c r="T6366" s="84" t="s">
        <v>32</v>
      </c>
      <c r="U6366" s="84">
        <v>11002</v>
      </c>
      <c r="V6366" s="84">
        <v>11002</v>
      </c>
      <c r="W6366" s="84" t="s">
        <v>5019</v>
      </c>
      <c r="X6366" s="84" t="s">
        <v>4985</v>
      </c>
      <c r="Y6366" s="84" t="s">
        <v>4980</v>
      </c>
      <c r="Z6366" s="84" t="s">
        <v>4980</v>
      </c>
      <c r="AA6366" s="84" t="s">
        <v>4989</v>
      </c>
      <c r="AB6366" s="84" t="s">
        <v>5066</v>
      </c>
      <c r="AC6366" s="84" t="s">
        <v>4999</v>
      </c>
      <c r="AD6366" s="29"/>
      <c r="AE6366" s="20" t="str">
        <f>VLOOKUP(E6366,'FILIAIS PETZ'!A:Q,17,0)</f>
        <v>CO-1</v>
      </c>
      <c r="AF6366" s="20" t="str">
        <f>VLOOKUP(E6366,'FILIAIS PETZ'!A:Q,3,0)</f>
        <v>FELICIO</v>
      </c>
      <c r="AG6366" s="20" t="str">
        <f>VLOOKUP(E6366,'FILIAIS PETZ'!A:Q,2,0)</f>
        <v>R3</v>
      </c>
      <c r="AH6366" s="75">
        <v>700</v>
      </c>
      <c r="AI6366" s="16" t="s">
        <v>12805</v>
      </c>
      <c r="AJ6366" s="43">
        <f>VLOOKUP(E6366,'FILIAIS PETZ'!$A$2:$K$2000,11,0)</f>
        <v>18328118016021</v>
      </c>
      <c r="AK6366" s="44">
        <f t="shared" si="402"/>
        <v>18328118016021</v>
      </c>
    </row>
    <row r="6367" spans="1:37" s="14" customFormat="1" ht="15" customHeight="1" thickBot="1" x14ac:dyDescent="0.25">
      <c r="A6367" s="9"/>
      <c r="B6367" s="18">
        <f>VLOOKUP(C6367,FORNECEDORES!D:E,2,0)</f>
        <v>7736</v>
      </c>
      <c r="C6367" s="19" t="str">
        <f>VLOOKUP(D6367,FORNECEDORES!A:D,4,0)</f>
        <v>27.385.816/0001-37</v>
      </c>
      <c r="D6367" s="13" t="s">
        <v>2591</v>
      </c>
      <c r="E6367" s="20" t="str">
        <f t="shared" si="401"/>
        <v>04 0198</v>
      </c>
      <c r="F6367" s="28" t="s">
        <v>4967</v>
      </c>
      <c r="G6367" s="21" t="str">
        <f>VLOOKUP(E6367,'FILIAIS PETZ'!A:E,5,0)</f>
        <v>PETZ SHOPPING SUL VALPARAISO</v>
      </c>
      <c r="H6367" s="20" t="str">
        <f>VLOOKUP(E6367,'FILIAIS PETZ'!A:D,4,0)</f>
        <v>VALP-GO</v>
      </c>
      <c r="I6367" s="46">
        <v>45587</v>
      </c>
      <c r="J6367" s="9" t="s">
        <v>4980</v>
      </c>
      <c r="K6367" s="9" t="s">
        <v>5858</v>
      </c>
      <c r="L6367" s="29" t="s">
        <v>13864</v>
      </c>
      <c r="M6367" s="46">
        <v>45566</v>
      </c>
      <c r="N6367" s="46">
        <v>45602</v>
      </c>
      <c r="O6367" s="46">
        <v>45587</v>
      </c>
      <c r="P6367" s="83" t="s">
        <v>4998</v>
      </c>
      <c r="Q6367" s="84">
        <v>3</v>
      </c>
      <c r="R6367" s="84">
        <v>1</v>
      </c>
      <c r="S6367" s="84">
        <v>8</v>
      </c>
      <c r="T6367" s="84" t="s">
        <v>32</v>
      </c>
      <c r="U6367" s="84">
        <v>11002</v>
      </c>
      <c r="V6367" s="84">
        <v>11002</v>
      </c>
      <c r="W6367" s="84" t="s">
        <v>5019</v>
      </c>
      <c r="X6367" s="84" t="s">
        <v>4985</v>
      </c>
      <c r="Y6367" s="84" t="s">
        <v>4980</v>
      </c>
      <c r="Z6367" s="84" t="s">
        <v>4980</v>
      </c>
      <c r="AA6367" s="84" t="s">
        <v>4989</v>
      </c>
      <c r="AB6367" s="84" t="s">
        <v>5066</v>
      </c>
      <c r="AC6367" s="84" t="s">
        <v>4999</v>
      </c>
      <c r="AD6367" s="29"/>
      <c r="AE6367" s="20" t="str">
        <f>VLOOKUP(E6367,'FILIAIS PETZ'!A:Q,17,0)</f>
        <v>CO-1</v>
      </c>
      <c r="AF6367" s="20" t="str">
        <f>VLOOKUP(E6367,'FILIAIS PETZ'!A:Q,3,0)</f>
        <v>FELICIO</v>
      </c>
      <c r="AG6367" s="20" t="str">
        <f>VLOOKUP(E6367,'FILIAIS PETZ'!A:Q,2,0)</f>
        <v>R3</v>
      </c>
      <c r="AH6367" s="75">
        <v>700</v>
      </c>
      <c r="AI6367" s="16" t="s">
        <v>12805</v>
      </c>
      <c r="AJ6367" s="43">
        <f>VLOOKUP(E6367,'FILIAIS PETZ'!$A$2:$K$2000,11,0)</f>
        <v>18328118019390</v>
      </c>
      <c r="AK6367" s="44">
        <f t="shared" si="402"/>
        <v>18328118019390</v>
      </c>
    </row>
    <row r="6368" spans="1:37" s="14" customFormat="1" ht="15" customHeight="1" thickBot="1" x14ac:dyDescent="0.25">
      <c r="A6368" s="9"/>
      <c r="B6368" s="18">
        <f>VLOOKUP(C6368,FORNECEDORES!D:E,2,0)</f>
        <v>7736</v>
      </c>
      <c r="C6368" s="19" t="str">
        <f>VLOOKUP(D6368,FORNECEDORES!A:D,4,0)</f>
        <v>27.385.816/0001-37</v>
      </c>
      <c r="D6368" s="13" t="s">
        <v>2591</v>
      </c>
      <c r="E6368" s="20" t="str">
        <f t="shared" si="401"/>
        <v>04 0200</v>
      </c>
      <c r="F6368" s="28" t="s">
        <v>4960</v>
      </c>
      <c r="G6368" s="21" t="str">
        <f>VLOOKUP(E6368,'FILIAIS PETZ'!A:E,5,0)</f>
        <v>PETZ BRASILIA W3 NORTE</v>
      </c>
      <c r="H6368" s="20" t="str">
        <f>VLOOKUP(E6368,'FILIAIS PETZ'!A:D,4,0)</f>
        <v>W3NT-DF</v>
      </c>
      <c r="I6368" s="46">
        <v>45587</v>
      </c>
      <c r="J6368" s="9" t="s">
        <v>4980</v>
      </c>
      <c r="K6368" s="9" t="s">
        <v>5858</v>
      </c>
      <c r="L6368" s="29" t="s">
        <v>13866</v>
      </c>
      <c r="M6368" s="46">
        <v>45566</v>
      </c>
      <c r="N6368" s="46">
        <v>45602</v>
      </c>
      <c r="O6368" s="46">
        <v>45587</v>
      </c>
      <c r="P6368" s="83" t="s">
        <v>4998</v>
      </c>
      <c r="Q6368" s="84">
        <v>3</v>
      </c>
      <c r="R6368" s="84">
        <v>1</v>
      </c>
      <c r="S6368" s="84">
        <v>8</v>
      </c>
      <c r="T6368" s="84" t="s">
        <v>32</v>
      </c>
      <c r="U6368" s="84">
        <v>11002</v>
      </c>
      <c r="V6368" s="84">
        <v>11002</v>
      </c>
      <c r="W6368" s="84" t="s">
        <v>5019</v>
      </c>
      <c r="X6368" s="84" t="s">
        <v>4985</v>
      </c>
      <c r="Y6368" s="84" t="s">
        <v>4980</v>
      </c>
      <c r="Z6368" s="84" t="s">
        <v>4980</v>
      </c>
      <c r="AA6368" s="84" t="s">
        <v>4989</v>
      </c>
      <c r="AB6368" s="84" t="s">
        <v>5066</v>
      </c>
      <c r="AC6368" s="84" t="s">
        <v>4999</v>
      </c>
      <c r="AD6368" s="29"/>
      <c r="AE6368" s="20" t="str">
        <f>VLOOKUP(E6368,'FILIAIS PETZ'!A:Q,17,0)</f>
        <v>CO-2</v>
      </c>
      <c r="AF6368" s="20" t="str">
        <f>VLOOKUP(E6368,'FILIAIS PETZ'!A:Q,3,0)</f>
        <v>FELICIO</v>
      </c>
      <c r="AG6368" s="20" t="str">
        <f>VLOOKUP(E6368,'FILIAIS PETZ'!A:Q,2,0)</f>
        <v>R3</v>
      </c>
      <c r="AH6368" s="75">
        <v>1600</v>
      </c>
      <c r="AI6368" s="16" t="s">
        <v>12805</v>
      </c>
      <c r="AJ6368" s="43">
        <f>VLOOKUP(E6368,'FILIAIS PETZ'!$A$2:$K$2000,11,0)</f>
        <v>18328118018660</v>
      </c>
      <c r="AK6368" s="44">
        <f t="shared" si="402"/>
        <v>18328118018660</v>
      </c>
    </row>
    <row r="6369" spans="1:37" s="14" customFormat="1" ht="15" customHeight="1" thickBot="1" x14ac:dyDescent="0.25">
      <c r="A6369" s="9"/>
      <c r="B6369" s="18">
        <f>VLOOKUP(C6369,FORNECEDORES!D:E,2,0)</f>
        <v>7736</v>
      </c>
      <c r="C6369" s="19" t="str">
        <f>VLOOKUP(D6369,FORNECEDORES!A:D,4,0)</f>
        <v>27.385.816/0001-37</v>
      </c>
      <c r="D6369" s="13" t="s">
        <v>2591</v>
      </c>
      <c r="E6369" s="20" t="str">
        <f t="shared" si="401"/>
        <v>04 0207</v>
      </c>
      <c r="F6369" s="28" t="s">
        <v>4962</v>
      </c>
      <c r="G6369" s="21" t="str">
        <f>VLOOKUP(E6369,'FILIAIS PETZ'!A:E,5,0)</f>
        <v>PETZ GILBERTO SALOMÃO</v>
      </c>
      <c r="H6369" s="20" t="str">
        <f>VLOOKUP(E6369,'FILIAIS PETZ'!A:D,4,0)</f>
        <v>GBSL-DF</v>
      </c>
      <c r="I6369" s="46">
        <v>45587</v>
      </c>
      <c r="J6369" s="9" t="s">
        <v>4980</v>
      </c>
      <c r="K6369" s="9" t="s">
        <v>5858</v>
      </c>
      <c r="L6369" s="29" t="s">
        <v>12172</v>
      </c>
      <c r="M6369" s="46">
        <v>45566</v>
      </c>
      <c r="N6369" s="46">
        <v>45602</v>
      </c>
      <c r="O6369" s="46">
        <v>45587</v>
      </c>
      <c r="P6369" s="83" t="s">
        <v>4998</v>
      </c>
      <c r="Q6369" s="84">
        <v>3</v>
      </c>
      <c r="R6369" s="84">
        <v>1</v>
      </c>
      <c r="S6369" s="84">
        <v>8</v>
      </c>
      <c r="T6369" s="84" t="s">
        <v>32</v>
      </c>
      <c r="U6369" s="84">
        <v>11002</v>
      </c>
      <c r="V6369" s="84">
        <v>11002</v>
      </c>
      <c r="W6369" s="84" t="s">
        <v>5019</v>
      </c>
      <c r="X6369" s="84" t="s">
        <v>4985</v>
      </c>
      <c r="Y6369" s="84" t="s">
        <v>4980</v>
      </c>
      <c r="Z6369" s="84" t="s">
        <v>4980</v>
      </c>
      <c r="AA6369" s="84" t="s">
        <v>4989</v>
      </c>
      <c r="AB6369" s="84" t="s">
        <v>5066</v>
      </c>
      <c r="AC6369" s="84" t="s">
        <v>4999</v>
      </c>
      <c r="AD6369" s="29"/>
      <c r="AE6369" s="20" t="str">
        <f>VLOOKUP(E6369,'FILIAIS PETZ'!A:Q,17,0)</f>
        <v>CO-1</v>
      </c>
      <c r="AF6369" s="20" t="str">
        <f>VLOOKUP(E6369,'FILIAIS PETZ'!A:Q,3,0)</f>
        <v>FELICIO</v>
      </c>
      <c r="AG6369" s="20" t="str">
        <f>VLOOKUP(E6369,'FILIAIS PETZ'!A:Q,2,0)</f>
        <v>R3</v>
      </c>
      <c r="AH6369" s="75">
        <v>700</v>
      </c>
      <c r="AI6369" s="16" t="s">
        <v>12805</v>
      </c>
      <c r="AJ6369" s="43">
        <f>VLOOKUP(E6369,'FILIAIS PETZ'!$A$2:$K$2000,11,0)</f>
        <v>18328118020215</v>
      </c>
      <c r="AK6369" s="44">
        <f t="shared" si="402"/>
        <v>18328118020215</v>
      </c>
    </row>
    <row r="6370" spans="1:37" s="14" customFormat="1" ht="15" customHeight="1" thickBot="1" x14ac:dyDescent="0.25">
      <c r="A6370" s="9"/>
      <c r="B6370" s="18">
        <f>VLOOKUP(C6370,FORNECEDORES!D:E,2,0)</f>
        <v>7736</v>
      </c>
      <c r="C6370" s="19" t="str">
        <f>VLOOKUP(D6370,FORNECEDORES!A:D,4,0)</f>
        <v>27.385.816/0001-37</v>
      </c>
      <c r="D6370" s="13" t="s">
        <v>2591</v>
      </c>
      <c r="E6370" s="20" t="str">
        <f t="shared" si="401"/>
        <v>04 0255</v>
      </c>
      <c r="F6370" s="28" t="s">
        <v>4964</v>
      </c>
      <c r="G6370" s="21" t="str">
        <f>VLOOKUP(E6370,'FILIAIS PETZ'!A:E,5,0)</f>
        <v>PETZ PARK SHOPPING BRASILIA</v>
      </c>
      <c r="H6370" s="20" t="str">
        <f>VLOOKUP(E6370,'FILIAIS PETZ'!A:D,4,0)</f>
        <v>PKSB-DF</v>
      </c>
      <c r="I6370" s="46">
        <v>45587</v>
      </c>
      <c r="J6370" s="9" t="s">
        <v>4980</v>
      </c>
      <c r="K6370" s="9" t="s">
        <v>5858</v>
      </c>
      <c r="L6370" s="29" t="s">
        <v>13861</v>
      </c>
      <c r="M6370" s="46">
        <v>45566</v>
      </c>
      <c r="N6370" s="46">
        <v>45602</v>
      </c>
      <c r="O6370" s="46">
        <v>45587</v>
      </c>
      <c r="P6370" s="83" t="s">
        <v>4998</v>
      </c>
      <c r="Q6370" s="84">
        <v>3</v>
      </c>
      <c r="R6370" s="84">
        <v>1</v>
      </c>
      <c r="S6370" s="84">
        <v>8</v>
      </c>
      <c r="T6370" s="84" t="s">
        <v>32</v>
      </c>
      <c r="U6370" s="84">
        <v>11002</v>
      </c>
      <c r="V6370" s="84">
        <v>11002</v>
      </c>
      <c r="W6370" s="84" t="s">
        <v>5019</v>
      </c>
      <c r="X6370" s="84" t="s">
        <v>4985</v>
      </c>
      <c r="Y6370" s="84" t="s">
        <v>4980</v>
      </c>
      <c r="Z6370" s="84" t="s">
        <v>4980</v>
      </c>
      <c r="AA6370" s="84" t="s">
        <v>4989</v>
      </c>
      <c r="AB6370" s="84" t="s">
        <v>5066</v>
      </c>
      <c r="AC6370" s="84" t="s">
        <v>4999</v>
      </c>
      <c r="AD6370" s="29"/>
      <c r="AE6370" s="20" t="str">
        <f>VLOOKUP(E6370,'FILIAIS PETZ'!A:Q,17,0)</f>
        <v>CO-2</v>
      </c>
      <c r="AF6370" s="20" t="str">
        <f>VLOOKUP(E6370,'FILIAIS PETZ'!A:Q,3,0)</f>
        <v>FELICIO</v>
      </c>
      <c r="AG6370" s="20" t="str">
        <f>VLOOKUP(E6370,'FILIAIS PETZ'!A:Q,2,0)</f>
        <v>R3</v>
      </c>
      <c r="AH6370" s="75">
        <v>1400</v>
      </c>
      <c r="AI6370" s="16" t="s">
        <v>12805</v>
      </c>
      <c r="AJ6370" s="43" t="str">
        <f>VLOOKUP(E6370,'FILIAIS PETZ'!$A$2:$K$2000,11,0)</f>
        <v>18.328.118/0242-02</v>
      </c>
      <c r="AK6370" s="44" t="str">
        <f t="shared" si="402"/>
        <v>18.328.118/0242-02</v>
      </c>
    </row>
    <row r="6371" spans="1:37" s="14" customFormat="1" ht="15" customHeight="1" thickBot="1" x14ac:dyDescent="0.25">
      <c r="A6371" s="9"/>
      <c r="B6371" s="18">
        <f>VLOOKUP(C6371,FORNECEDORES!D:E,2,0)</f>
        <v>7736</v>
      </c>
      <c r="C6371" s="19" t="str">
        <f>VLOOKUP(D6371,FORNECEDORES!A:D,4,0)</f>
        <v>27.385.816/0001-37</v>
      </c>
      <c r="D6371" s="13" t="s">
        <v>2591</v>
      </c>
      <c r="E6371" s="20" t="str">
        <f t="shared" si="401"/>
        <v>04 0257</v>
      </c>
      <c r="F6371" s="28" t="s">
        <v>5998</v>
      </c>
      <c r="G6371" s="21" t="str">
        <f>VLOOKUP(E6371,'FILIAIS PETZ'!A:E,5,0)</f>
        <v>PETZ AGUAS CLARAS</v>
      </c>
      <c r="H6371" s="20" t="str">
        <f>VLOOKUP(E6371,'FILIAIS PETZ'!A:D,4,0)</f>
        <v>ACLR-DF</v>
      </c>
      <c r="I6371" s="46">
        <v>45587</v>
      </c>
      <c r="J6371" s="9" t="s">
        <v>4980</v>
      </c>
      <c r="K6371" s="9" t="s">
        <v>5858</v>
      </c>
      <c r="L6371" s="29" t="s">
        <v>13850</v>
      </c>
      <c r="M6371" s="46">
        <v>45566</v>
      </c>
      <c r="N6371" s="46">
        <v>45602</v>
      </c>
      <c r="O6371" s="46">
        <v>45587</v>
      </c>
      <c r="P6371" s="83" t="s">
        <v>4998</v>
      </c>
      <c r="Q6371" s="84">
        <v>3</v>
      </c>
      <c r="R6371" s="84">
        <v>1</v>
      </c>
      <c r="S6371" s="84">
        <v>8</v>
      </c>
      <c r="T6371" s="84" t="s">
        <v>32</v>
      </c>
      <c r="U6371" s="84">
        <v>11002</v>
      </c>
      <c r="V6371" s="84">
        <v>11002</v>
      </c>
      <c r="W6371" s="84" t="s">
        <v>5019</v>
      </c>
      <c r="X6371" s="84" t="s">
        <v>4985</v>
      </c>
      <c r="Y6371" s="84" t="s">
        <v>4980</v>
      </c>
      <c r="Z6371" s="84" t="s">
        <v>4980</v>
      </c>
      <c r="AA6371" s="84" t="s">
        <v>4989</v>
      </c>
      <c r="AB6371" s="84" t="s">
        <v>5066</v>
      </c>
      <c r="AC6371" s="84" t="s">
        <v>4999</v>
      </c>
      <c r="AD6371" s="29"/>
      <c r="AE6371" s="20" t="str">
        <f>VLOOKUP(E6371,'FILIAIS PETZ'!A:Q,17,0)</f>
        <v>CO-1</v>
      </c>
      <c r="AF6371" s="20" t="str">
        <f>VLOOKUP(E6371,'FILIAIS PETZ'!A:Q,3,0)</f>
        <v>FELICIO</v>
      </c>
      <c r="AG6371" s="20" t="str">
        <f>VLOOKUP(E6371,'FILIAIS PETZ'!A:Q,2,0)</f>
        <v>R3</v>
      </c>
      <c r="AH6371" s="75">
        <v>1400</v>
      </c>
      <c r="AI6371" s="16" t="s">
        <v>12805</v>
      </c>
      <c r="AJ6371" s="43" t="str">
        <f>VLOOKUP(E6371,'FILIAIS PETZ'!$A$2:$K$2000,11,0)</f>
        <v>18.328.118/0281-19</v>
      </c>
      <c r="AK6371" s="44" t="str">
        <f t="shared" si="402"/>
        <v>18.328.118/0281-19</v>
      </c>
    </row>
    <row r="6372" spans="1:37" s="14" customFormat="1" ht="15" customHeight="1" thickBot="1" x14ac:dyDescent="0.25">
      <c r="A6372" s="9"/>
      <c r="B6372" s="18">
        <f>VLOOKUP(C6372,FORNECEDORES!D:E,2,0)</f>
        <v>7736</v>
      </c>
      <c r="C6372" s="19" t="str">
        <f>VLOOKUP(D6372,FORNECEDORES!A:D,4,0)</f>
        <v>27.385.816/0001-37</v>
      </c>
      <c r="D6372" s="13" t="s">
        <v>2591</v>
      </c>
      <c r="E6372" s="20" t="str">
        <f t="shared" si="401"/>
        <v>04 0273</v>
      </c>
      <c r="F6372" s="28" t="s">
        <v>4972</v>
      </c>
      <c r="G6372" s="21" t="str">
        <f>VLOOKUP(E6372,'FILIAIS PETZ'!A:E,5,0)</f>
        <v xml:space="preserve">PETZ ESTAÇÃO GOIANIA </v>
      </c>
      <c r="H6372" s="20" t="str">
        <f>VLOOKUP(E6372,'FILIAIS PETZ'!A:D,4,0)</f>
        <v>ESTG-GO</v>
      </c>
      <c r="I6372" s="46">
        <v>45587</v>
      </c>
      <c r="J6372" s="9" t="s">
        <v>4980</v>
      </c>
      <c r="K6372" s="9" t="s">
        <v>5858</v>
      </c>
      <c r="L6372" s="29" t="s">
        <v>13482</v>
      </c>
      <c r="M6372" s="46">
        <v>45566</v>
      </c>
      <c r="N6372" s="46">
        <v>45602</v>
      </c>
      <c r="O6372" s="46">
        <v>45587</v>
      </c>
      <c r="P6372" s="83" t="s">
        <v>4998</v>
      </c>
      <c r="Q6372" s="84">
        <v>3</v>
      </c>
      <c r="R6372" s="84">
        <v>1</v>
      </c>
      <c r="S6372" s="84">
        <v>8</v>
      </c>
      <c r="T6372" s="84" t="s">
        <v>32</v>
      </c>
      <c r="U6372" s="84">
        <v>11002</v>
      </c>
      <c r="V6372" s="84">
        <v>11002</v>
      </c>
      <c r="W6372" s="84" t="s">
        <v>5019</v>
      </c>
      <c r="X6372" s="84" t="s">
        <v>4985</v>
      </c>
      <c r="Y6372" s="84" t="s">
        <v>4980</v>
      </c>
      <c r="Z6372" s="84" t="s">
        <v>4980</v>
      </c>
      <c r="AA6372" s="84" t="s">
        <v>4989</v>
      </c>
      <c r="AB6372" s="84" t="s">
        <v>5066</v>
      </c>
      <c r="AC6372" s="84" t="s">
        <v>4999</v>
      </c>
      <c r="AD6372" s="29"/>
      <c r="AE6372" s="20" t="str">
        <f>VLOOKUP(E6372,'FILIAIS PETZ'!A:Q,17,0)</f>
        <v>CO-2</v>
      </c>
      <c r="AF6372" s="20" t="str">
        <f>VLOOKUP(E6372,'FILIAIS PETZ'!A:Q,3,0)</f>
        <v>FELICIO</v>
      </c>
      <c r="AG6372" s="20" t="str">
        <f>VLOOKUP(E6372,'FILIAIS PETZ'!A:Q,2,0)</f>
        <v>R3</v>
      </c>
      <c r="AH6372" s="75">
        <v>700</v>
      </c>
      <c r="AI6372" s="16" t="s">
        <v>12805</v>
      </c>
      <c r="AJ6372" s="43">
        <f>VLOOKUP(E6372,'FILIAIS PETZ'!$A$2:$K$2000,11,0)</f>
        <v>18328118027732</v>
      </c>
      <c r="AK6372" s="44">
        <f t="shared" si="402"/>
        <v>18328118027732</v>
      </c>
    </row>
    <row r="6373" spans="1:37" s="14" customFormat="1" ht="15" customHeight="1" thickBot="1" x14ac:dyDescent="0.25">
      <c r="A6373" s="9"/>
      <c r="B6373" s="18">
        <f>VLOOKUP(C6373,FORNECEDORES!D:E,2,0)</f>
        <v>7736</v>
      </c>
      <c r="C6373" s="19" t="str">
        <f>VLOOKUP(D6373,FORNECEDORES!A:D,4,0)</f>
        <v>27.385.816/0001-37</v>
      </c>
      <c r="D6373" s="13" t="s">
        <v>2591</v>
      </c>
      <c r="E6373" s="20" t="str">
        <f t="shared" si="401"/>
        <v>04 0015</v>
      </c>
      <c r="F6373" s="28" t="s">
        <v>4971</v>
      </c>
      <c r="G6373" s="21" t="str">
        <f>VLOOKUP(E6373,'FILIAIS PETZ'!A:E,5,0)</f>
        <v>PETZ BRASILIA SIA</v>
      </c>
      <c r="H6373" s="20" t="str">
        <f>VLOOKUP(E6373,'FILIAIS PETZ'!A:D,4,0)</f>
        <v>BSIA-DF</v>
      </c>
      <c r="I6373" s="46">
        <v>45587</v>
      </c>
      <c r="J6373" s="9" t="s">
        <v>4980</v>
      </c>
      <c r="K6373" s="9" t="s">
        <v>5858</v>
      </c>
      <c r="L6373" s="29" t="s">
        <v>13485</v>
      </c>
      <c r="M6373" s="46">
        <v>45566</v>
      </c>
      <c r="N6373" s="46">
        <v>45602</v>
      </c>
      <c r="O6373" s="46">
        <v>45587</v>
      </c>
      <c r="P6373" s="83" t="s">
        <v>4998</v>
      </c>
      <c r="Q6373" s="84">
        <v>3</v>
      </c>
      <c r="R6373" s="84">
        <v>1</v>
      </c>
      <c r="S6373" s="84">
        <v>8</v>
      </c>
      <c r="T6373" s="84" t="s">
        <v>32</v>
      </c>
      <c r="U6373" s="84">
        <v>11002</v>
      </c>
      <c r="V6373" s="84">
        <v>11002</v>
      </c>
      <c r="W6373" s="84" t="s">
        <v>5019</v>
      </c>
      <c r="X6373" s="84" t="s">
        <v>4992</v>
      </c>
      <c r="Y6373" s="84" t="s">
        <v>4980</v>
      </c>
      <c r="Z6373" s="84" t="s">
        <v>4980</v>
      </c>
      <c r="AA6373" s="84" t="s">
        <v>4992</v>
      </c>
      <c r="AB6373" s="84" t="s">
        <v>5066</v>
      </c>
      <c r="AC6373" s="84" t="s">
        <v>4999</v>
      </c>
      <c r="AD6373" s="29"/>
      <c r="AE6373" s="20" t="str">
        <f>VLOOKUP(E6373,'FILIAIS PETZ'!A:Q,17,0)</f>
        <v>CO-2</v>
      </c>
      <c r="AF6373" s="20" t="str">
        <f>VLOOKUP(E6373,'FILIAIS PETZ'!A:Q,3,0)</f>
        <v>FELICIO</v>
      </c>
      <c r="AG6373" s="20" t="str">
        <f>VLOOKUP(E6373,'FILIAIS PETZ'!A:Q,2,0)</f>
        <v>R3</v>
      </c>
      <c r="AH6373" s="75">
        <v>1800</v>
      </c>
      <c r="AI6373" s="16" t="s">
        <v>12559</v>
      </c>
      <c r="AJ6373" s="43">
        <f>VLOOKUP(E6373,'FILIAIS PETZ'!$A$2:$K$2000,11,0)</f>
        <v>18328118000451</v>
      </c>
      <c r="AK6373" s="44">
        <f t="shared" si="402"/>
        <v>18328118000451</v>
      </c>
    </row>
    <row r="6374" spans="1:37" s="14" customFormat="1" ht="15" customHeight="1" thickBot="1" x14ac:dyDescent="0.25">
      <c r="A6374" s="9"/>
      <c r="B6374" s="18">
        <f>VLOOKUP(C6374,FORNECEDORES!D:E,2,0)</f>
        <v>7736</v>
      </c>
      <c r="C6374" s="19" t="str">
        <f>VLOOKUP(D6374,FORNECEDORES!A:D,4,0)</f>
        <v>27.385.816/0001-37</v>
      </c>
      <c r="D6374" s="13" t="s">
        <v>2591</v>
      </c>
      <c r="E6374" s="20" t="str">
        <f t="shared" si="401"/>
        <v>04 0029</v>
      </c>
      <c r="F6374" s="28" t="s">
        <v>4965</v>
      </c>
      <c r="G6374" s="21" t="str">
        <f>VLOOKUP(E6374,'FILIAIS PETZ'!A:E,5,0)</f>
        <v>PETZ PASSEIO DAS AGUAS</v>
      </c>
      <c r="H6374" s="20" t="str">
        <f>VLOOKUP(E6374,'FILIAIS PETZ'!A:D,4,0)</f>
        <v>PSAG-GO</v>
      </c>
      <c r="I6374" s="46">
        <v>45587</v>
      </c>
      <c r="J6374" s="9" t="s">
        <v>4980</v>
      </c>
      <c r="K6374" s="9" t="s">
        <v>5858</v>
      </c>
      <c r="L6374" s="29" t="s">
        <v>13862</v>
      </c>
      <c r="M6374" s="46">
        <v>45566</v>
      </c>
      <c r="N6374" s="46">
        <v>45602</v>
      </c>
      <c r="O6374" s="46">
        <v>45587</v>
      </c>
      <c r="P6374" s="83" t="s">
        <v>4998</v>
      </c>
      <c r="Q6374" s="84">
        <v>3</v>
      </c>
      <c r="R6374" s="84">
        <v>1</v>
      </c>
      <c r="S6374" s="84">
        <v>8</v>
      </c>
      <c r="T6374" s="84" t="s">
        <v>32</v>
      </c>
      <c r="U6374" s="84">
        <v>11002</v>
      </c>
      <c r="V6374" s="84">
        <v>11002</v>
      </c>
      <c r="W6374" s="84" t="s">
        <v>5019</v>
      </c>
      <c r="X6374" s="84" t="s">
        <v>4992</v>
      </c>
      <c r="Y6374" s="84" t="s">
        <v>4980</v>
      </c>
      <c r="Z6374" s="84" t="s">
        <v>4980</v>
      </c>
      <c r="AA6374" s="84" t="s">
        <v>4992</v>
      </c>
      <c r="AB6374" s="84" t="s">
        <v>5066</v>
      </c>
      <c r="AC6374" s="84" t="s">
        <v>4999</v>
      </c>
      <c r="AD6374" s="29"/>
      <c r="AE6374" s="20" t="str">
        <f>VLOOKUP(E6374,'FILIAIS PETZ'!A:Q,17,0)</f>
        <v>CO-2</v>
      </c>
      <c r="AF6374" s="20" t="str">
        <f>VLOOKUP(E6374,'FILIAIS PETZ'!A:Q,3,0)</f>
        <v>FELICIO</v>
      </c>
      <c r="AG6374" s="20" t="str">
        <f>VLOOKUP(E6374,'FILIAIS PETZ'!A:Q,2,0)</f>
        <v>R3</v>
      </c>
      <c r="AH6374" s="75">
        <v>1500</v>
      </c>
      <c r="AI6374" s="16" t="s">
        <v>12559</v>
      </c>
      <c r="AJ6374" s="43">
        <f>VLOOKUP(E6374,'FILIAIS PETZ'!$A$2:$K$2000,11,0)</f>
        <v>18328118002900</v>
      </c>
      <c r="AK6374" s="44">
        <f t="shared" si="402"/>
        <v>18328118002900</v>
      </c>
    </row>
    <row r="6375" spans="1:37" s="14" customFormat="1" ht="15" customHeight="1" thickBot="1" x14ac:dyDescent="0.25">
      <c r="A6375" s="9"/>
      <c r="B6375" s="18">
        <f>VLOOKUP(C6375,FORNECEDORES!D:E,2,0)</f>
        <v>7736</v>
      </c>
      <c r="C6375" s="19" t="str">
        <f>VLOOKUP(D6375,FORNECEDORES!A:D,4,0)</f>
        <v>27.385.816/0001-37</v>
      </c>
      <c r="D6375" s="13" t="s">
        <v>2591</v>
      </c>
      <c r="E6375" s="20" t="str">
        <f t="shared" si="401"/>
        <v>04 0033</v>
      </c>
      <c r="F6375" s="28" t="s">
        <v>4933</v>
      </c>
      <c r="G6375" s="21" t="str">
        <f>VLOOKUP(E6375,'FILIAIS PETZ'!A:E,5,0)</f>
        <v>PETZ PARQUE FLAMBOYANT</v>
      </c>
      <c r="H6375" s="20" t="str">
        <f>VLOOKUP(E6375,'FILIAIS PETZ'!A:D,4,0)</f>
        <v>FBYT-GO</v>
      </c>
      <c r="I6375" s="46">
        <v>45587</v>
      </c>
      <c r="J6375" s="9" t="s">
        <v>4980</v>
      </c>
      <c r="K6375" s="9" t="s">
        <v>5858</v>
      </c>
      <c r="L6375" s="29" t="s">
        <v>12166</v>
      </c>
      <c r="M6375" s="46">
        <v>45566</v>
      </c>
      <c r="N6375" s="46">
        <v>45602</v>
      </c>
      <c r="O6375" s="46">
        <v>45587</v>
      </c>
      <c r="P6375" s="83" t="s">
        <v>4998</v>
      </c>
      <c r="Q6375" s="84">
        <v>3</v>
      </c>
      <c r="R6375" s="84">
        <v>1</v>
      </c>
      <c r="S6375" s="84">
        <v>8</v>
      </c>
      <c r="T6375" s="84" t="s">
        <v>32</v>
      </c>
      <c r="U6375" s="84">
        <v>11002</v>
      </c>
      <c r="V6375" s="84">
        <v>11002</v>
      </c>
      <c r="W6375" s="84" t="s">
        <v>5019</v>
      </c>
      <c r="X6375" s="84" t="s">
        <v>4992</v>
      </c>
      <c r="Y6375" s="84" t="s">
        <v>4980</v>
      </c>
      <c r="Z6375" s="84" t="s">
        <v>4980</v>
      </c>
      <c r="AA6375" s="84" t="s">
        <v>4992</v>
      </c>
      <c r="AB6375" s="84" t="s">
        <v>5066</v>
      </c>
      <c r="AC6375" s="84" t="s">
        <v>4999</v>
      </c>
      <c r="AD6375" s="29"/>
      <c r="AE6375" s="20" t="str">
        <f>VLOOKUP(E6375,'FILIAIS PETZ'!A:Q,17,0)</f>
        <v>CO-2</v>
      </c>
      <c r="AF6375" s="20" t="str">
        <f>VLOOKUP(E6375,'FILIAIS PETZ'!A:Q,3,0)</f>
        <v>FELICIO</v>
      </c>
      <c r="AG6375" s="20" t="str">
        <f>VLOOKUP(E6375,'FILIAIS PETZ'!A:Q,2,0)</f>
        <v>R3</v>
      </c>
      <c r="AH6375" s="75">
        <v>1800</v>
      </c>
      <c r="AI6375" s="16" t="s">
        <v>12559</v>
      </c>
      <c r="AJ6375" s="43">
        <f>VLOOKUP(E6375,'FILIAIS PETZ'!$A$2:$K$2000,11,0)</f>
        <v>18328118003477</v>
      </c>
      <c r="AK6375" s="44">
        <f t="shared" si="402"/>
        <v>18328118003477</v>
      </c>
    </row>
    <row r="6376" spans="1:37" s="14" customFormat="1" ht="15" customHeight="1" thickBot="1" x14ac:dyDescent="0.25">
      <c r="A6376" s="9"/>
      <c r="B6376" s="18">
        <f>VLOOKUP(C6376,FORNECEDORES!D:E,2,0)</f>
        <v>7736</v>
      </c>
      <c r="C6376" s="19" t="str">
        <f>VLOOKUP(D6376,FORNECEDORES!A:D,4,0)</f>
        <v>27.385.816/0001-37</v>
      </c>
      <c r="D6376" s="13" t="s">
        <v>2591</v>
      </c>
      <c r="E6376" s="20" t="str">
        <f t="shared" si="401"/>
        <v>04 0048</v>
      </c>
      <c r="F6376" s="28" t="s">
        <v>4970</v>
      </c>
      <c r="G6376" s="21" t="str">
        <f>VLOOKUP(E6376,'FILIAIS PETZ'!A:E,5,0)</f>
        <v>PETZ BRASILIA EPIA</v>
      </c>
      <c r="H6376" s="20" t="str">
        <f>VLOOKUP(E6376,'FILIAIS PETZ'!A:D,4,0)</f>
        <v>EPIA-DF</v>
      </c>
      <c r="I6376" s="46">
        <v>45587</v>
      </c>
      <c r="J6376" s="9" t="s">
        <v>4980</v>
      </c>
      <c r="K6376" s="9" t="s">
        <v>5858</v>
      </c>
      <c r="L6376" s="29" t="s">
        <v>12167</v>
      </c>
      <c r="M6376" s="46">
        <v>45566</v>
      </c>
      <c r="N6376" s="46">
        <v>45602</v>
      </c>
      <c r="O6376" s="46">
        <v>45587</v>
      </c>
      <c r="P6376" s="83" t="s">
        <v>4998</v>
      </c>
      <c r="Q6376" s="84">
        <v>3</v>
      </c>
      <c r="R6376" s="84">
        <v>1</v>
      </c>
      <c r="S6376" s="84">
        <v>8</v>
      </c>
      <c r="T6376" s="84" t="s">
        <v>32</v>
      </c>
      <c r="U6376" s="84">
        <v>11002</v>
      </c>
      <c r="V6376" s="84">
        <v>11002</v>
      </c>
      <c r="W6376" s="84" t="s">
        <v>5019</v>
      </c>
      <c r="X6376" s="84" t="s">
        <v>4992</v>
      </c>
      <c r="Y6376" s="84" t="s">
        <v>4980</v>
      </c>
      <c r="Z6376" s="84" t="s">
        <v>4980</v>
      </c>
      <c r="AA6376" s="84" t="s">
        <v>4992</v>
      </c>
      <c r="AB6376" s="84" t="s">
        <v>5066</v>
      </c>
      <c r="AC6376" s="84" t="s">
        <v>4999</v>
      </c>
      <c r="AD6376" s="29"/>
      <c r="AE6376" s="20" t="str">
        <f>VLOOKUP(E6376,'FILIAIS PETZ'!A:Q,17,0)</f>
        <v>CO-2</v>
      </c>
      <c r="AF6376" s="20" t="str">
        <f>VLOOKUP(E6376,'FILIAIS PETZ'!A:Q,3,0)</f>
        <v>FELICIO</v>
      </c>
      <c r="AG6376" s="20" t="str">
        <f>VLOOKUP(E6376,'FILIAIS PETZ'!A:Q,2,0)</f>
        <v>R3</v>
      </c>
      <c r="AH6376" s="75">
        <v>1800</v>
      </c>
      <c r="AI6376" s="16" t="s">
        <v>12559</v>
      </c>
      <c r="AJ6376" s="43">
        <f>VLOOKUP(E6376,'FILIAIS PETZ'!$A$2:$K$2000,11,0)</f>
        <v>18328118004368</v>
      </c>
      <c r="AK6376" s="44">
        <f t="shared" si="402"/>
        <v>18328118004368</v>
      </c>
    </row>
    <row r="6377" spans="1:37" s="14" customFormat="1" ht="15" customHeight="1" thickBot="1" x14ac:dyDescent="0.25">
      <c r="A6377" s="9"/>
      <c r="B6377" s="18">
        <f>VLOOKUP(C6377,FORNECEDORES!D:E,2,0)</f>
        <v>7736</v>
      </c>
      <c r="C6377" s="19" t="str">
        <f>VLOOKUP(D6377,FORNECEDORES!A:D,4,0)</f>
        <v>27.385.816/0001-37</v>
      </c>
      <c r="D6377" s="13" t="s">
        <v>2591</v>
      </c>
      <c r="E6377" s="20" t="str">
        <f t="shared" si="401"/>
        <v>04 0062</v>
      </c>
      <c r="F6377" s="28" t="s">
        <v>4968</v>
      </c>
      <c r="G6377" s="21" t="str">
        <f>VLOOKUP(E6377,'FILIAIS PETZ'!A:E,5,0)</f>
        <v>PETZ BRASILIA ASA NORTE</v>
      </c>
      <c r="H6377" s="20" t="str">
        <f>VLOOKUP(E6377,'FILIAIS PETZ'!A:D,4,0)</f>
        <v>ASAN-DF</v>
      </c>
      <c r="I6377" s="46">
        <v>45587</v>
      </c>
      <c r="J6377" s="9" t="s">
        <v>4980</v>
      </c>
      <c r="K6377" s="9" t="s">
        <v>5858</v>
      </c>
      <c r="L6377" s="29" t="s">
        <v>13851</v>
      </c>
      <c r="M6377" s="46">
        <v>45566</v>
      </c>
      <c r="N6377" s="46">
        <v>45602</v>
      </c>
      <c r="O6377" s="46">
        <v>45587</v>
      </c>
      <c r="P6377" s="83" t="s">
        <v>4998</v>
      </c>
      <c r="Q6377" s="84">
        <v>3</v>
      </c>
      <c r="R6377" s="84">
        <v>1</v>
      </c>
      <c r="S6377" s="84">
        <v>8</v>
      </c>
      <c r="T6377" s="84" t="s">
        <v>32</v>
      </c>
      <c r="U6377" s="84">
        <v>11002</v>
      </c>
      <c r="V6377" s="84">
        <v>11002</v>
      </c>
      <c r="W6377" s="84" t="s">
        <v>5019</v>
      </c>
      <c r="X6377" s="84" t="s">
        <v>4992</v>
      </c>
      <c r="Y6377" s="84" t="s">
        <v>4980</v>
      </c>
      <c r="Z6377" s="84" t="s">
        <v>4980</v>
      </c>
      <c r="AA6377" s="84" t="s">
        <v>4992</v>
      </c>
      <c r="AB6377" s="84" t="s">
        <v>5066</v>
      </c>
      <c r="AC6377" s="84" t="s">
        <v>4999</v>
      </c>
      <c r="AD6377" s="29"/>
      <c r="AE6377" s="20" t="str">
        <f>VLOOKUP(E6377,'FILIAIS PETZ'!A:Q,17,0)</f>
        <v>CO-2</v>
      </c>
      <c r="AF6377" s="20" t="str">
        <f>VLOOKUP(E6377,'FILIAIS PETZ'!A:Q,3,0)</f>
        <v>FELICIO</v>
      </c>
      <c r="AG6377" s="20" t="str">
        <f>VLOOKUP(E6377,'FILIAIS PETZ'!A:Q,2,0)</f>
        <v>R3</v>
      </c>
      <c r="AH6377" s="75">
        <v>1500</v>
      </c>
      <c r="AI6377" s="16" t="s">
        <v>12559</v>
      </c>
      <c r="AJ6377" s="43">
        <f>VLOOKUP(E6377,'FILIAIS PETZ'!$A$2:$K$2000,11,0)</f>
        <v>18328118005500</v>
      </c>
      <c r="AK6377" s="44">
        <f t="shared" si="402"/>
        <v>18328118005500</v>
      </c>
    </row>
    <row r="6378" spans="1:37" s="14" customFormat="1" ht="15" customHeight="1" thickBot="1" x14ac:dyDescent="0.25">
      <c r="A6378" s="9"/>
      <c r="B6378" s="18">
        <f>VLOOKUP(C6378,FORNECEDORES!D:E,2,0)</f>
        <v>7736</v>
      </c>
      <c r="C6378" s="19" t="str">
        <f>VLOOKUP(D6378,FORNECEDORES!A:D,4,0)</f>
        <v>27.385.816/0001-37</v>
      </c>
      <c r="D6378" s="13" t="s">
        <v>2591</v>
      </c>
      <c r="E6378" s="20" t="str">
        <f t="shared" si="401"/>
        <v>04 0077</v>
      </c>
      <c r="F6378" s="28" t="s">
        <v>4954</v>
      </c>
      <c r="G6378" s="21" t="str">
        <f>VLOOKUP(E6378,'FILIAIS PETZ'!A:E,5,0)</f>
        <v>PETZ GOIANIA (SETOR BUENO)</v>
      </c>
      <c r="H6378" s="20" t="str">
        <f>VLOOKUP(E6378,'FILIAIS PETZ'!A:D,4,0)</f>
        <v>BT63-GO</v>
      </c>
      <c r="I6378" s="46">
        <v>45587</v>
      </c>
      <c r="J6378" s="9" t="s">
        <v>4980</v>
      </c>
      <c r="K6378" s="9" t="s">
        <v>5858</v>
      </c>
      <c r="L6378" s="29" t="s">
        <v>13853</v>
      </c>
      <c r="M6378" s="46">
        <v>45566</v>
      </c>
      <c r="N6378" s="46">
        <v>45602</v>
      </c>
      <c r="O6378" s="46">
        <v>45587</v>
      </c>
      <c r="P6378" s="83" t="s">
        <v>4998</v>
      </c>
      <c r="Q6378" s="84">
        <v>3</v>
      </c>
      <c r="R6378" s="84">
        <v>1</v>
      </c>
      <c r="S6378" s="84">
        <v>8</v>
      </c>
      <c r="T6378" s="84" t="s">
        <v>32</v>
      </c>
      <c r="U6378" s="84">
        <v>11002</v>
      </c>
      <c r="V6378" s="84">
        <v>11002</v>
      </c>
      <c r="W6378" s="84" t="s">
        <v>5019</v>
      </c>
      <c r="X6378" s="84" t="s">
        <v>4992</v>
      </c>
      <c r="Y6378" s="84" t="s">
        <v>4980</v>
      </c>
      <c r="Z6378" s="84" t="s">
        <v>4980</v>
      </c>
      <c r="AA6378" s="84" t="s">
        <v>4992</v>
      </c>
      <c r="AB6378" s="84" t="s">
        <v>5066</v>
      </c>
      <c r="AC6378" s="84" t="s">
        <v>4999</v>
      </c>
      <c r="AD6378" s="29"/>
      <c r="AE6378" s="20" t="str">
        <f>VLOOKUP(E6378,'FILIAIS PETZ'!A:Q,17,0)</f>
        <v>CO-2</v>
      </c>
      <c r="AF6378" s="20" t="str">
        <f>VLOOKUP(E6378,'FILIAIS PETZ'!A:Q,3,0)</f>
        <v>FELICIO</v>
      </c>
      <c r="AG6378" s="20" t="str">
        <f>VLOOKUP(E6378,'FILIAIS PETZ'!A:Q,2,0)</f>
        <v>R3</v>
      </c>
      <c r="AH6378" s="75">
        <v>2200</v>
      </c>
      <c r="AI6378" s="16" t="s">
        <v>12559</v>
      </c>
      <c r="AJ6378" s="43">
        <f>VLOOKUP(E6378,'FILIAIS PETZ'!$A$2:$K$2000,11,0)</f>
        <v>18328118007545</v>
      </c>
      <c r="AK6378" s="44">
        <f t="shared" si="402"/>
        <v>18328118007545</v>
      </c>
    </row>
    <row r="6379" spans="1:37" s="14" customFormat="1" ht="15" customHeight="1" thickBot="1" x14ac:dyDescent="0.25">
      <c r="A6379" s="9"/>
      <c r="B6379" s="18">
        <f>VLOOKUP(C6379,FORNECEDORES!D:E,2,0)</f>
        <v>7736</v>
      </c>
      <c r="C6379" s="19" t="str">
        <f>VLOOKUP(D6379,FORNECEDORES!A:D,4,0)</f>
        <v>27.385.816/0001-37</v>
      </c>
      <c r="D6379" s="13" t="s">
        <v>2591</v>
      </c>
      <c r="E6379" s="20" t="str">
        <f t="shared" si="401"/>
        <v>04 0150</v>
      </c>
      <c r="F6379" s="28" t="s">
        <v>4963</v>
      </c>
      <c r="G6379" s="21" t="str">
        <f>VLOOKUP(E6379,'FILIAIS PETZ'!A:E,5,0)</f>
        <v>PETZ BRASILIA JARDIM BOTANICO</v>
      </c>
      <c r="H6379" s="20" t="str">
        <f>VLOOKUP(E6379,'FILIAIS PETZ'!A:D,4,0)</f>
        <v>BJDB-DF</v>
      </c>
      <c r="I6379" s="46">
        <v>45587</v>
      </c>
      <c r="J6379" s="9" t="s">
        <v>4980</v>
      </c>
      <c r="K6379" s="9" t="s">
        <v>5858</v>
      </c>
      <c r="L6379" s="29" t="s">
        <v>13858</v>
      </c>
      <c r="M6379" s="46">
        <v>45566</v>
      </c>
      <c r="N6379" s="46">
        <v>45602</v>
      </c>
      <c r="O6379" s="46">
        <v>45587</v>
      </c>
      <c r="P6379" s="83" t="s">
        <v>4998</v>
      </c>
      <c r="Q6379" s="84">
        <v>3</v>
      </c>
      <c r="R6379" s="84">
        <v>1</v>
      </c>
      <c r="S6379" s="84">
        <v>8</v>
      </c>
      <c r="T6379" s="84" t="s">
        <v>32</v>
      </c>
      <c r="U6379" s="84">
        <v>11002</v>
      </c>
      <c r="V6379" s="84">
        <v>11002</v>
      </c>
      <c r="W6379" s="84" t="s">
        <v>5019</v>
      </c>
      <c r="X6379" s="84" t="s">
        <v>4992</v>
      </c>
      <c r="Y6379" s="84" t="s">
        <v>4980</v>
      </c>
      <c r="Z6379" s="84" t="s">
        <v>4980</v>
      </c>
      <c r="AA6379" s="84" t="s">
        <v>4992</v>
      </c>
      <c r="AB6379" s="84" t="s">
        <v>5066</v>
      </c>
      <c r="AC6379" s="84" t="s">
        <v>4999</v>
      </c>
      <c r="AD6379" s="29"/>
      <c r="AE6379" s="20" t="str">
        <f>VLOOKUP(E6379,'FILIAIS PETZ'!A:Q,17,0)</f>
        <v>CO-1</v>
      </c>
      <c r="AF6379" s="20" t="str">
        <f>VLOOKUP(E6379,'FILIAIS PETZ'!A:Q,3,0)</f>
        <v>FELICIO</v>
      </c>
      <c r="AG6379" s="20" t="str">
        <f>VLOOKUP(E6379,'FILIAIS PETZ'!A:Q,2,0)</f>
        <v>R3</v>
      </c>
      <c r="AH6379" s="75">
        <v>1800</v>
      </c>
      <c r="AI6379" s="16" t="s">
        <v>12559</v>
      </c>
      <c r="AJ6379" s="43">
        <f>VLOOKUP(E6379,'FILIAIS PETZ'!$A$2:$K$2000,11,0)</f>
        <v>18328118014320</v>
      </c>
      <c r="AK6379" s="44">
        <f t="shared" si="402"/>
        <v>18328118014320</v>
      </c>
    </row>
    <row r="6380" spans="1:37" s="14" customFormat="1" ht="15" customHeight="1" thickBot="1" x14ac:dyDescent="0.25">
      <c r="A6380" s="9"/>
      <c r="B6380" s="18">
        <f>VLOOKUP(C6380,FORNECEDORES!D:E,2,0)</f>
        <v>7736</v>
      </c>
      <c r="C6380" s="19" t="str">
        <f>VLOOKUP(D6380,FORNECEDORES!A:D,4,0)</f>
        <v>27.385.816/0001-37</v>
      </c>
      <c r="D6380" s="13" t="s">
        <v>2591</v>
      </c>
      <c r="E6380" s="20" t="str">
        <f t="shared" si="401"/>
        <v>04 0153</v>
      </c>
      <c r="F6380" s="28" t="s">
        <v>4966</v>
      </c>
      <c r="G6380" s="21" t="str">
        <f>VLOOKUP(E6380,'FILIAIS PETZ'!A:E,5,0)</f>
        <v>PETZ TAGUATINGA</v>
      </c>
      <c r="H6380" s="20" t="str">
        <f>VLOOKUP(E6380,'FILIAIS PETZ'!A:D,4,0)</f>
        <v>TGTG-DF</v>
      </c>
      <c r="I6380" s="46">
        <v>45587</v>
      </c>
      <c r="J6380" s="9" t="s">
        <v>4980</v>
      </c>
      <c r="K6380" s="9" t="s">
        <v>5858</v>
      </c>
      <c r="L6380" s="29" t="s">
        <v>12649</v>
      </c>
      <c r="M6380" s="46">
        <v>45566</v>
      </c>
      <c r="N6380" s="46">
        <v>45602</v>
      </c>
      <c r="O6380" s="46">
        <v>45587</v>
      </c>
      <c r="P6380" s="83" t="s">
        <v>4998</v>
      </c>
      <c r="Q6380" s="84">
        <v>3</v>
      </c>
      <c r="R6380" s="84">
        <v>1</v>
      </c>
      <c r="S6380" s="84">
        <v>8</v>
      </c>
      <c r="T6380" s="84" t="s">
        <v>32</v>
      </c>
      <c r="U6380" s="84">
        <v>11002</v>
      </c>
      <c r="V6380" s="84">
        <v>11002</v>
      </c>
      <c r="W6380" s="84" t="s">
        <v>5019</v>
      </c>
      <c r="X6380" s="84" t="s">
        <v>4992</v>
      </c>
      <c r="Y6380" s="84" t="s">
        <v>4980</v>
      </c>
      <c r="Z6380" s="84" t="s">
        <v>4980</v>
      </c>
      <c r="AA6380" s="84" t="s">
        <v>4992</v>
      </c>
      <c r="AB6380" s="84" t="s">
        <v>5066</v>
      </c>
      <c r="AC6380" s="84" t="s">
        <v>4999</v>
      </c>
      <c r="AD6380" s="29"/>
      <c r="AE6380" s="20" t="str">
        <f>VLOOKUP(E6380,'FILIAIS PETZ'!A:Q,17,0)</f>
        <v>CO-1</v>
      </c>
      <c r="AF6380" s="20" t="str">
        <f>VLOOKUP(E6380,'FILIAIS PETZ'!A:Q,3,0)</f>
        <v>FELICIO</v>
      </c>
      <c r="AG6380" s="20" t="str">
        <f>VLOOKUP(E6380,'FILIAIS PETZ'!A:Q,2,0)</f>
        <v>R3</v>
      </c>
      <c r="AH6380" s="75">
        <v>1800</v>
      </c>
      <c r="AI6380" s="16" t="s">
        <v>12559</v>
      </c>
      <c r="AJ6380" s="43">
        <f>VLOOKUP(E6380,'FILIAIS PETZ'!$A$2:$K$2000,11,0)</f>
        <v>18328118014916</v>
      </c>
      <c r="AK6380" s="44">
        <f t="shared" si="402"/>
        <v>18328118014916</v>
      </c>
    </row>
    <row r="6381" spans="1:37" s="14" customFormat="1" ht="15" customHeight="1" thickBot="1" x14ac:dyDescent="0.25">
      <c r="A6381" s="9"/>
      <c r="B6381" s="18">
        <f>VLOOKUP(C6381,FORNECEDORES!D:E,2,0)</f>
        <v>7736</v>
      </c>
      <c r="C6381" s="19" t="str">
        <f>VLOOKUP(D6381,FORNECEDORES!A:D,4,0)</f>
        <v>27.385.816/0001-37</v>
      </c>
      <c r="D6381" s="13" t="s">
        <v>2591</v>
      </c>
      <c r="E6381" s="20" t="str">
        <f t="shared" si="401"/>
        <v>04 0161</v>
      </c>
      <c r="F6381" s="28" t="s">
        <v>4959</v>
      </c>
      <c r="G6381" s="21" t="str">
        <f>VLOOKUP(E6381,'FILIAIS PETZ'!A:E,5,0)</f>
        <v>PETZ CEILANDIA</v>
      </c>
      <c r="H6381" s="20" t="str">
        <f>VLOOKUP(E6381,'FILIAIS PETZ'!A:D,4,0)</f>
        <v>CDIA-DF</v>
      </c>
      <c r="I6381" s="46">
        <v>45587</v>
      </c>
      <c r="J6381" s="9" t="s">
        <v>4980</v>
      </c>
      <c r="K6381" s="9" t="s">
        <v>5858</v>
      </c>
      <c r="L6381" s="29" t="s">
        <v>13856</v>
      </c>
      <c r="M6381" s="46">
        <v>45566</v>
      </c>
      <c r="N6381" s="46">
        <v>45602</v>
      </c>
      <c r="O6381" s="46">
        <v>45587</v>
      </c>
      <c r="P6381" s="83" t="s">
        <v>4998</v>
      </c>
      <c r="Q6381" s="84">
        <v>3</v>
      </c>
      <c r="R6381" s="84">
        <v>1</v>
      </c>
      <c r="S6381" s="84">
        <v>8</v>
      </c>
      <c r="T6381" s="84" t="s">
        <v>32</v>
      </c>
      <c r="U6381" s="84">
        <v>11002</v>
      </c>
      <c r="V6381" s="84">
        <v>11002</v>
      </c>
      <c r="W6381" s="84" t="s">
        <v>5019</v>
      </c>
      <c r="X6381" s="84" t="s">
        <v>4992</v>
      </c>
      <c r="Y6381" s="84" t="s">
        <v>4980</v>
      </c>
      <c r="Z6381" s="84" t="s">
        <v>4980</v>
      </c>
      <c r="AA6381" s="84" t="s">
        <v>4992</v>
      </c>
      <c r="AB6381" s="84" t="s">
        <v>5066</v>
      </c>
      <c r="AC6381" s="84" t="s">
        <v>4999</v>
      </c>
      <c r="AD6381" s="29"/>
      <c r="AE6381" s="20" t="str">
        <f>VLOOKUP(E6381,'FILIAIS PETZ'!A:Q,17,0)</f>
        <v>CO-1</v>
      </c>
      <c r="AF6381" s="20" t="str">
        <f>VLOOKUP(E6381,'FILIAIS PETZ'!A:Q,3,0)</f>
        <v>FELICIO</v>
      </c>
      <c r="AG6381" s="20" t="str">
        <f>VLOOKUP(E6381,'FILIAIS PETZ'!A:Q,2,0)</f>
        <v>R3</v>
      </c>
      <c r="AH6381" s="75">
        <v>900</v>
      </c>
      <c r="AI6381" s="16" t="s">
        <v>12559</v>
      </c>
      <c r="AJ6381" s="43">
        <f>VLOOKUP(E6381,'FILIAIS PETZ'!$A$2:$K$2000,11,0)</f>
        <v>18328118015211</v>
      </c>
      <c r="AK6381" s="44">
        <f t="shared" si="402"/>
        <v>18328118015211</v>
      </c>
    </row>
    <row r="6382" spans="1:37" s="14" customFormat="1" ht="15" customHeight="1" thickBot="1" x14ac:dyDescent="0.25">
      <c r="A6382" s="9"/>
      <c r="B6382" s="18">
        <f>VLOOKUP(C6382,FORNECEDORES!D:E,2,0)</f>
        <v>7736</v>
      </c>
      <c r="C6382" s="19" t="str">
        <f>VLOOKUP(D6382,FORNECEDORES!A:D,4,0)</f>
        <v>27.385.816/0001-37</v>
      </c>
      <c r="D6382" s="13" t="s">
        <v>2591</v>
      </c>
      <c r="E6382" s="20" t="str">
        <f t="shared" si="401"/>
        <v>04 0168</v>
      </c>
      <c r="F6382" s="28" t="s">
        <v>4961</v>
      </c>
      <c r="G6382" s="21" t="str">
        <f>VLOOKUP(E6382,'FILIAIS PETZ'!A:E,5,0)</f>
        <v>PETZ GAMA LESTE</v>
      </c>
      <c r="H6382" s="20" t="str">
        <f>VLOOKUP(E6382,'FILIAIS PETZ'!A:D,4,0)</f>
        <v>GAMA-DF</v>
      </c>
      <c r="I6382" s="46">
        <v>45587</v>
      </c>
      <c r="J6382" s="9" t="s">
        <v>4980</v>
      </c>
      <c r="K6382" s="9" t="s">
        <v>5858</v>
      </c>
      <c r="L6382" s="29" t="s">
        <v>12169</v>
      </c>
      <c r="M6382" s="46">
        <v>45566</v>
      </c>
      <c r="N6382" s="46">
        <v>45602</v>
      </c>
      <c r="O6382" s="46">
        <v>45587</v>
      </c>
      <c r="P6382" s="83" t="s">
        <v>4998</v>
      </c>
      <c r="Q6382" s="84">
        <v>3</v>
      </c>
      <c r="R6382" s="84">
        <v>1</v>
      </c>
      <c r="S6382" s="84">
        <v>8</v>
      </c>
      <c r="T6382" s="84" t="s">
        <v>32</v>
      </c>
      <c r="U6382" s="84">
        <v>11002</v>
      </c>
      <c r="V6382" s="84">
        <v>11002</v>
      </c>
      <c r="W6382" s="84" t="s">
        <v>5019</v>
      </c>
      <c r="X6382" s="84" t="s">
        <v>4992</v>
      </c>
      <c r="Y6382" s="84" t="s">
        <v>4980</v>
      </c>
      <c r="Z6382" s="84" t="s">
        <v>4980</v>
      </c>
      <c r="AA6382" s="84" t="s">
        <v>4992</v>
      </c>
      <c r="AB6382" s="84" t="s">
        <v>5066</v>
      </c>
      <c r="AC6382" s="84" t="s">
        <v>4999</v>
      </c>
      <c r="AD6382" s="29"/>
      <c r="AE6382" s="20" t="str">
        <f>VLOOKUP(E6382,'FILIAIS PETZ'!A:Q,17,0)</f>
        <v>CO-1</v>
      </c>
      <c r="AF6382" s="20" t="str">
        <f>VLOOKUP(E6382,'FILIAIS PETZ'!A:Q,3,0)</f>
        <v>FELICIO</v>
      </c>
      <c r="AG6382" s="20" t="str">
        <f>VLOOKUP(E6382,'FILIAIS PETZ'!A:Q,2,0)</f>
        <v>R3</v>
      </c>
      <c r="AH6382" s="75">
        <v>1800</v>
      </c>
      <c r="AI6382" s="16" t="s">
        <v>12559</v>
      </c>
      <c r="AJ6382" s="43">
        <f>VLOOKUP(E6382,'FILIAIS PETZ'!$A$2:$K$2000,11,0)</f>
        <v>18328118016021</v>
      </c>
      <c r="AK6382" s="44">
        <f t="shared" si="402"/>
        <v>18328118016021</v>
      </c>
    </row>
    <row r="6383" spans="1:37" s="14" customFormat="1" ht="15" customHeight="1" thickBot="1" x14ac:dyDescent="0.25">
      <c r="A6383" s="9"/>
      <c r="B6383" s="18">
        <f>VLOOKUP(C6383,FORNECEDORES!D:E,2,0)</f>
        <v>7736</v>
      </c>
      <c r="C6383" s="19" t="str">
        <f>VLOOKUP(D6383,FORNECEDORES!A:D,4,0)</f>
        <v>27.385.816/0001-37</v>
      </c>
      <c r="D6383" s="13" t="s">
        <v>2591</v>
      </c>
      <c r="E6383" s="20" t="str">
        <f t="shared" si="401"/>
        <v>04 0198</v>
      </c>
      <c r="F6383" s="28" t="s">
        <v>4967</v>
      </c>
      <c r="G6383" s="21" t="str">
        <f>VLOOKUP(E6383,'FILIAIS PETZ'!A:E,5,0)</f>
        <v>PETZ SHOPPING SUL VALPARAISO</v>
      </c>
      <c r="H6383" s="20" t="str">
        <f>VLOOKUP(E6383,'FILIAIS PETZ'!A:D,4,0)</f>
        <v>VALP-GO</v>
      </c>
      <c r="I6383" s="46">
        <v>45587</v>
      </c>
      <c r="J6383" s="9" t="s">
        <v>4980</v>
      </c>
      <c r="K6383" s="9" t="s">
        <v>5858</v>
      </c>
      <c r="L6383" s="29" t="s">
        <v>13488</v>
      </c>
      <c r="M6383" s="46">
        <v>45566</v>
      </c>
      <c r="N6383" s="46">
        <v>45602</v>
      </c>
      <c r="O6383" s="46">
        <v>45587</v>
      </c>
      <c r="P6383" s="83" t="s">
        <v>4998</v>
      </c>
      <c r="Q6383" s="84">
        <v>3</v>
      </c>
      <c r="R6383" s="84">
        <v>1</v>
      </c>
      <c r="S6383" s="84">
        <v>8</v>
      </c>
      <c r="T6383" s="84" t="s">
        <v>32</v>
      </c>
      <c r="U6383" s="84">
        <v>11002</v>
      </c>
      <c r="V6383" s="84">
        <v>11002</v>
      </c>
      <c r="W6383" s="84" t="s">
        <v>5019</v>
      </c>
      <c r="X6383" s="84" t="s">
        <v>4992</v>
      </c>
      <c r="Y6383" s="84" t="s">
        <v>4980</v>
      </c>
      <c r="Z6383" s="84" t="s">
        <v>4980</v>
      </c>
      <c r="AA6383" s="84" t="s">
        <v>4992</v>
      </c>
      <c r="AB6383" s="84" t="s">
        <v>5066</v>
      </c>
      <c r="AC6383" s="84" t="s">
        <v>4999</v>
      </c>
      <c r="AD6383" s="29"/>
      <c r="AE6383" s="20" t="str">
        <f>VLOOKUP(E6383,'FILIAIS PETZ'!A:Q,17,0)</f>
        <v>CO-1</v>
      </c>
      <c r="AF6383" s="20" t="str">
        <f>VLOOKUP(E6383,'FILIAIS PETZ'!A:Q,3,0)</f>
        <v>FELICIO</v>
      </c>
      <c r="AG6383" s="20" t="str">
        <f>VLOOKUP(E6383,'FILIAIS PETZ'!A:Q,2,0)</f>
        <v>R3</v>
      </c>
      <c r="AH6383" s="75">
        <v>1800</v>
      </c>
      <c r="AI6383" s="16" t="s">
        <v>12559</v>
      </c>
      <c r="AJ6383" s="43">
        <f>VLOOKUP(E6383,'FILIAIS PETZ'!$A$2:$K$2000,11,0)</f>
        <v>18328118019390</v>
      </c>
      <c r="AK6383" s="44">
        <f t="shared" si="402"/>
        <v>18328118019390</v>
      </c>
    </row>
    <row r="6384" spans="1:37" s="14" customFormat="1" ht="15" customHeight="1" thickBot="1" x14ac:dyDescent="0.25">
      <c r="A6384" s="9"/>
      <c r="B6384" s="18">
        <f>VLOOKUP(C6384,FORNECEDORES!D:E,2,0)</f>
        <v>7736</v>
      </c>
      <c r="C6384" s="19" t="str">
        <f>VLOOKUP(D6384,FORNECEDORES!A:D,4,0)</f>
        <v>27.385.816/0001-37</v>
      </c>
      <c r="D6384" s="13" t="s">
        <v>2591</v>
      </c>
      <c r="E6384" s="20" t="str">
        <f t="shared" si="401"/>
        <v>04 0200</v>
      </c>
      <c r="F6384" s="28" t="s">
        <v>4960</v>
      </c>
      <c r="G6384" s="21" t="str">
        <f>VLOOKUP(E6384,'FILIAIS PETZ'!A:E,5,0)</f>
        <v>PETZ BRASILIA W3 NORTE</v>
      </c>
      <c r="H6384" s="20" t="str">
        <f>VLOOKUP(E6384,'FILIAIS PETZ'!A:D,4,0)</f>
        <v>W3NT-DF</v>
      </c>
      <c r="I6384" s="46">
        <v>45587</v>
      </c>
      <c r="J6384" s="9" t="s">
        <v>4980</v>
      </c>
      <c r="K6384" s="9" t="s">
        <v>5858</v>
      </c>
      <c r="L6384" s="29" t="s">
        <v>13865</v>
      </c>
      <c r="M6384" s="46">
        <v>45566</v>
      </c>
      <c r="N6384" s="46">
        <v>45602</v>
      </c>
      <c r="O6384" s="46">
        <v>45587</v>
      </c>
      <c r="P6384" s="83" t="s">
        <v>4998</v>
      </c>
      <c r="Q6384" s="84">
        <v>3</v>
      </c>
      <c r="R6384" s="84">
        <v>1</v>
      </c>
      <c r="S6384" s="84">
        <v>8</v>
      </c>
      <c r="T6384" s="84" t="s">
        <v>32</v>
      </c>
      <c r="U6384" s="84">
        <v>11002</v>
      </c>
      <c r="V6384" s="84">
        <v>11002</v>
      </c>
      <c r="W6384" s="84" t="s">
        <v>5019</v>
      </c>
      <c r="X6384" s="84" t="s">
        <v>4992</v>
      </c>
      <c r="Y6384" s="84" t="s">
        <v>4980</v>
      </c>
      <c r="Z6384" s="84" t="s">
        <v>4980</v>
      </c>
      <c r="AA6384" s="84" t="s">
        <v>4992</v>
      </c>
      <c r="AB6384" s="84" t="s">
        <v>5066</v>
      </c>
      <c r="AC6384" s="84" t="s">
        <v>4999</v>
      </c>
      <c r="AD6384" s="29"/>
      <c r="AE6384" s="20" t="str">
        <f>VLOOKUP(E6384,'FILIAIS PETZ'!A:Q,17,0)</f>
        <v>CO-2</v>
      </c>
      <c r="AF6384" s="20" t="str">
        <f>VLOOKUP(E6384,'FILIAIS PETZ'!A:Q,3,0)</f>
        <v>FELICIO</v>
      </c>
      <c r="AG6384" s="20" t="str">
        <f>VLOOKUP(E6384,'FILIAIS PETZ'!A:Q,2,0)</f>
        <v>R3</v>
      </c>
      <c r="AH6384" s="75">
        <v>2200</v>
      </c>
      <c r="AI6384" s="16" t="s">
        <v>12559</v>
      </c>
      <c r="AJ6384" s="43">
        <f>VLOOKUP(E6384,'FILIAIS PETZ'!$A$2:$K$2000,11,0)</f>
        <v>18328118018660</v>
      </c>
      <c r="AK6384" s="44">
        <f t="shared" si="402"/>
        <v>18328118018660</v>
      </c>
    </row>
    <row r="6385" spans="1:37" s="14" customFormat="1" ht="15" customHeight="1" thickBot="1" x14ac:dyDescent="0.25">
      <c r="A6385" s="9"/>
      <c r="B6385" s="18">
        <f>VLOOKUP(C6385,FORNECEDORES!D:E,2,0)</f>
        <v>7736</v>
      </c>
      <c r="C6385" s="19" t="str">
        <f>VLOOKUP(D6385,FORNECEDORES!A:D,4,0)</f>
        <v>27.385.816/0001-37</v>
      </c>
      <c r="D6385" s="13" t="s">
        <v>2591</v>
      </c>
      <c r="E6385" s="20" t="str">
        <f t="shared" si="401"/>
        <v>04 0207</v>
      </c>
      <c r="F6385" s="28" t="s">
        <v>4962</v>
      </c>
      <c r="G6385" s="21" t="str">
        <f>VLOOKUP(E6385,'FILIAIS PETZ'!A:E,5,0)</f>
        <v>PETZ GILBERTO SALOMÃO</v>
      </c>
      <c r="H6385" s="20" t="str">
        <f>VLOOKUP(E6385,'FILIAIS PETZ'!A:D,4,0)</f>
        <v>GBSL-DF</v>
      </c>
      <c r="I6385" s="46">
        <v>45587</v>
      </c>
      <c r="J6385" s="9" t="s">
        <v>4980</v>
      </c>
      <c r="K6385" s="9" t="s">
        <v>5858</v>
      </c>
      <c r="L6385" s="29" t="s">
        <v>12171</v>
      </c>
      <c r="M6385" s="46">
        <v>45566</v>
      </c>
      <c r="N6385" s="46">
        <v>45602</v>
      </c>
      <c r="O6385" s="46">
        <v>45587</v>
      </c>
      <c r="P6385" s="83" t="s">
        <v>4998</v>
      </c>
      <c r="Q6385" s="84">
        <v>3</v>
      </c>
      <c r="R6385" s="84">
        <v>1</v>
      </c>
      <c r="S6385" s="84">
        <v>8</v>
      </c>
      <c r="T6385" s="84" t="s">
        <v>32</v>
      </c>
      <c r="U6385" s="84">
        <v>11002</v>
      </c>
      <c r="V6385" s="84">
        <v>11002</v>
      </c>
      <c r="W6385" s="84" t="s">
        <v>5019</v>
      </c>
      <c r="X6385" s="84" t="s">
        <v>4992</v>
      </c>
      <c r="Y6385" s="84" t="s">
        <v>4980</v>
      </c>
      <c r="Z6385" s="84" t="s">
        <v>4980</v>
      </c>
      <c r="AA6385" s="84" t="s">
        <v>4992</v>
      </c>
      <c r="AB6385" s="84" t="s">
        <v>5066</v>
      </c>
      <c r="AC6385" s="84" t="s">
        <v>4999</v>
      </c>
      <c r="AD6385" s="29"/>
      <c r="AE6385" s="20" t="str">
        <f>VLOOKUP(E6385,'FILIAIS PETZ'!A:Q,17,0)</f>
        <v>CO-1</v>
      </c>
      <c r="AF6385" s="20" t="str">
        <f>VLOOKUP(E6385,'FILIAIS PETZ'!A:Q,3,0)</f>
        <v>FELICIO</v>
      </c>
      <c r="AG6385" s="20" t="str">
        <f>VLOOKUP(E6385,'FILIAIS PETZ'!A:Q,2,0)</f>
        <v>R3</v>
      </c>
      <c r="AH6385" s="75">
        <v>1800</v>
      </c>
      <c r="AI6385" s="16" t="s">
        <v>12559</v>
      </c>
      <c r="AJ6385" s="43">
        <f>VLOOKUP(E6385,'FILIAIS PETZ'!$A$2:$K$2000,11,0)</f>
        <v>18328118020215</v>
      </c>
      <c r="AK6385" s="44">
        <f t="shared" si="402"/>
        <v>18328118020215</v>
      </c>
    </row>
    <row r="6386" spans="1:37" s="14" customFormat="1" ht="15" customHeight="1" thickBot="1" x14ac:dyDescent="0.25">
      <c r="A6386" s="9"/>
      <c r="B6386" s="18">
        <f>VLOOKUP(C6386,FORNECEDORES!D:E,2,0)</f>
        <v>7736</v>
      </c>
      <c r="C6386" s="19" t="str">
        <f>VLOOKUP(D6386,FORNECEDORES!A:D,4,0)</f>
        <v>27.385.816/0001-37</v>
      </c>
      <c r="D6386" s="13" t="s">
        <v>2591</v>
      </c>
      <c r="E6386" s="20" t="str">
        <f t="shared" si="401"/>
        <v>04 0240</v>
      </c>
      <c r="F6386" s="28" t="s">
        <v>4955</v>
      </c>
      <c r="G6386" s="21" t="str">
        <f>VLOOKUP(E6386,'FILIAIS PETZ'!A:E,5,0)</f>
        <v xml:space="preserve">CENTRO DE DISTRIBUIÇÃO HIDROLANDIA </v>
      </c>
      <c r="H6386" s="20" t="str">
        <f>VLOOKUP(E6386,'FILIAIS PETZ'!A:D,4,0)</f>
        <v>CDHD-GO</v>
      </c>
      <c r="I6386" s="46">
        <v>45587</v>
      </c>
      <c r="J6386" s="9" t="s">
        <v>4980</v>
      </c>
      <c r="K6386" s="9" t="s">
        <v>5858</v>
      </c>
      <c r="L6386" s="29" t="s">
        <v>13855</v>
      </c>
      <c r="M6386" s="46">
        <v>45566</v>
      </c>
      <c r="N6386" s="46">
        <v>45602</v>
      </c>
      <c r="O6386" s="46">
        <v>45587</v>
      </c>
      <c r="P6386" s="83" t="s">
        <v>4998</v>
      </c>
      <c r="Q6386" s="84">
        <v>3</v>
      </c>
      <c r="R6386" s="84">
        <v>1</v>
      </c>
      <c r="S6386" s="84">
        <v>8</v>
      </c>
      <c r="T6386" s="84" t="s">
        <v>32</v>
      </c>
      <c r="U6386" s="84">
        <v>11002</v>
      </c>
      <c r="V6386" s="84">
        <v>11002</v>
      </c>
      <c r="W6386" s="84" t="s">
        <v>5019</v>
      </c>
      <c r="X6386" s="84" t="s">
        <v>4992</v>
      </c>
      <c r="Y6386" s="84" t="s">
        <v>4980</v>
      </c>
      <c r="Z6386" s="84" t="s">
        <v>4980</v>
      </c>
      <c r="AA6386" s="84" t="s">
        <v>4992</v>
      </c>
      <c r="AB6386" s="84" t="s">
        <v>5066</v>
      </c>
      <c r="AC6386" s="84" t="s">
        <v>4999</v>
      </c>
      <c r="AD6386" s="29"/>
      <c r="AE6386" s="20" t="str">
        <f>VLOOKUP(E6386,'FILIAIS PETZ'!A:Q,17,0)</f>
        <v>CD</v>
      </c>
      <c r="AF6386" s="20" t="str">
        <f>VLOOKUP(E6386,'FILIAIS PETZ'!A:Q,3,0)</f>
        <v>FELICIO</v>
      </c>
      <c r="AG6386" s="20" t="str">
        <f>VLOOKUP(E6386,'FILIAIS PETZ'!A:Q,2,0)</f>
        <v>CD</v>
      </c>
      <c r="AH6386" s="75">
        <v>1800</v>
      </c>
      <c r="AI6386" s="16" t="s">
        <v>12559</v>
      </c>
      <c r="AJ6386" s="43" t="str">
        <f>VLOOKUP(E6386,'FILIAIS PETZ'!$A$2:$K$2000,11,0)</f>
        <v>18.328.118/0228-54</v>
      </c>
      <c r="AK6386" s="44" t="str">
        <f t="shared" si="402"/>
        <v>18.328.118/0228-54</v>
      </c>
    </row>
    <row r="6387" spans="1:37" s="14" customFormat="1" ht="15" customHeight="1" thickBot="1" x14ac:dyDescent="0.25">
      <c r="A6387" s="9"/>
      <c r="B6387" s="18">
        <f>VLOOKUP(C6387,FORNECEDORES!D:E,2,0)</f>
        <v>7736</v>
      </c>
      <c r="C6387" s="19" t="str">
        <f>VLOOKUP(D6387,FORNECEDORES!A:D,4,0)</f>
        <v>27.385.816/0001-37</v>
      </c>
      <c r="D6387" s="13" t="s">
        <v>2591</v>
      </c>
      <c r="E6387" s="20" t="str">
        <f t="shared" si="401"/>
        <v>04 0255</v>
      </c>
      <c r="F6387" s="28" t="s">
        <v>4964</v>
      </c>
      <c r="G6387" s="21" t="str">
        <f>VLOOKUP(E6387,'FILIAIS PETZ'!A:E,5,0)</f>
        <v>PETZ PARK SHOPPING BRASILIA</v>
      </c>
      <c r="H6387" s="20" t="str">
        <f>VLOOKUP(E6387,'FILIAIS PETZ'!A:D,4,0)</f>
        <v>PKSB-DF</v>
      </c>
      <c r="I6387" s="46">
        <v>45587</v>
      </c>
      <c r="J6387" s="9" t="s">
        <v>4980</v>
      </c>
      <c r="K6387" s="9" t="s">
        <v>5858</v>
      </c>
      <c r="L6387" s="29" t="s">
        <v>13860</v>
      </c>
      <c r="M6387" s="46">
        <v>45566</v>
      </c>
      <c r="N6387" s="46">
        <v>45602</v>
      </c>
      <c r="O6387" s="46">
        <v>45587</v>
      </c>
      <c r="P6387" s="83" t="s">
        <v>4998</v>
      </c>
      <c r="Q6387" s="84">
        <v>3</v>
      </c>
      <c r="R6387" s="84">
        <v>1</v>
      </c>
      <c r="S6387" s="84">
        <v>8</v>
      </c>
      <c r="T6387" s="84" t="s">
        <v>32</v>
      </c>
      <c r="U6387" s="84">
        <v>11002</v>
      </c>
      <c r="V6387" s="84">
        <v>11002</v>
      </c>
      <c r="W6387" s="84" t="s">
        <v>5019</v>
      </c>
      <c r="X6387" s="84" t="s">
        <v>4992</v>
      </c>
      <c r="Y6387" s="84" t="s">
        <v>4980</v>
      </c>
      <c r="Z6387" s="84" t="s">
        <v>4980</v>
      </c>
      <c r="AA6387" s="84" t="s">
        <v>4992</v>
      </c>
      <c r="AB6387" s="84" t="s">
        <v>5066</v>
      </c>
      <c r="AC6387" s="84" t="s">
        <v>4999</v>
      </c>
      <c r="AD6387" s="29"/>
      <c r="AE6387" s="20" t="str">
        <f>VLOOKUP(E6387,'FILIAIS PETZ'!A:Q,17,0)</f>
        <v>CO-2</v>
      </c>
      <c r="AF6387" s="20" t="str">
        <f>VLOOKUP(E6387,'FILIAIS PETZ'!A:Q,3,0)</f>
        <v>FELICIO</v>
      </c>
      <c r="AG6387" s="20" t="str">
        <f>VLOOKUP(E6387,'FILIAIS PETZ'!A:Q,2,0)</f>
        <v>R3</v>
      </c>
      <c r="AH6387" s="75">
        <v>1800</v>
      </c>
      <c r="AI6387" s="16" t="s">
        <v>12559</v>
      </c>
      <c r="AJ6387" s="43" t="str">
        <f>VLOOKUP(E6387,'FILIAIS PETZ'!$A$2:$K$2000,11,0)</f>
        <v>18.328.118/0242-02</v>
      </c>
      <c r="AK6387" s="44" t="str">
        <f t="shared" si="402"/>
        <v>18.328.118/0242-02</v>
      </c>
    </row>
    <row r="6388" spans="1:37" s="14" customFormat="1" ht="15" customHeight="1" thickBot="1" x14ac:dyDescent="0.25">
      <c r="A6388" s="9"/>
      <c r="B6388" s="18">
        <f>VLOOKUP(C6388,FORNECEDORES!D:E,2,0)</f>
        <v>7736</v>
      </c>
      <c r="C6388" s="19" t="str">
        <f>VLOOKUP(D6388,FORNECEDORES!A:D,4,0)</f>
        <v>27.385.816/0001-37</v>
      </c>
      <c r="D6388" s="13" t="s">
        <v>2591</v>
      </c>
      <c r="E6388" s="20" t="str">
        <f t="shared" si="401"/>
        <v>04 0273</v>
      </c>
      <c r="F6388" s="28" t="s">
        <v>4972</v>
      </c>
      <c r="G6388" s="21" t="str">
        <f>VLOOKUP(E6388,'FILIAIS PETZ'!A:E,5,0)</f>
        <v xml:space="preserve">PETZ ESTAÇÃO GOIANIA </v>
      </c>
      <c r="H6388" s="20" t="str">
        <f>VLOOKUP(E6388,'FILIAIS PETZ'!A:D,4,0)</f>
        <v>ESTG-GO</v>
      </c>
      <c r="I6388" s="46">
        <v>45587</v>
      </c>
      <c r="J6388" s="9" t="s">
        <v>4980</v>
      </c>
      <c r="K6388" s="9" t="s">
        <v>5858</v>
      </c>
      <c r="L6388" s="29" t="s">
        <v>13481</v>
      </c>
      <c r="M6388" s="46">
        <v>45566</v>
      </c>
      <c r="N6388" s="46">
        <v>45602</v>
      </c>
      <c r="O6388" s="46">
        <v>45587</v>
      </c>
      <c r="P6388" s="83" t="s">
        <v>4998</v>
      </c>
      <c r="Q6388" s="84">
        <v>3</v>
      </c>
      <c r="R6388" s="84">
        <v>1</v>
      </c>
      <c r="S6388" s="84">
        <v>8</v>
      </c>
      <c r="T6388" s="84" t="s">
        <v>32</v>
      </c>
      <c r="U6388" s="84">
        <v>11002</v>
      </c>
      <c r="V6388" s="84">
        <v>11002</v>
      </c>
      <c r="W6388" s="84" t="s">
        <v>5019</v>
      </c>
      <c r="X6388" s="84" t="s">
        <v>4992</v>
      </c>
      <c r="Y6388" s="84" t="s">
        <v>4980</v>
      </c>
      <c r="Z6388" s="84" t="s">
        <v>4980</v>
      </c>
      <c r="AA6388" s="84" t="s">
        <v>4992</v>
      </c>
      <c r="AB6388" s="84" t="s">
        <v>5066</v>
      </c>
      <c r="AC6388" s="84" t="s">
        <v>4999</v>
      </c>
      <c r="AD6388" s="29"/>
      <c r="AE6388" s="20" t="str">
        <f>VLOOKUP(E6388,'FILIAIS PETZ'!A:Q,17,0)</f>
        <v>CO-2</v>
      </c>
      <c r="AF6388" s="20" t="str">
        <f>VLOOKUP(E6388,'FILIAIS PETZ'!A:Q,3,0)</f>
        <v>FELICIO</v>
      </c>
      <c r="AG6388" s="20" t="str">
        <f>VLOOKUP(E6388,'FILIAIS PETZ'!A:Q,2,0)</f>
        <v>R3</v>
      </c>
      <c r="AH6388" s="75">
        <v>800</v>
      </c>
      <c r="AI6388" s="16" t="s">
        <v>12559</v>
      </c>
      <c r="AJ6388" s="43">
        <f>VLOOKUP(E6388,'FILIAIS PETZ'!$A$2:$K$2000,11,0)</f>
        <v>18328118027732</v>
      </c>
      <c r="AK6388" s="44">
        <f t="shared" si="402"/>
        <v>18328118027732</v>
      </c>
    </row>
    <row r="6389" spans="1:37" s="14" customFormat="1" ht="15" customHeight="1" thickBot="1" x14ac:dyDescent="0.25">
      <c r="A6389" s="9"/>
      <c r="B6389" s="18">
        <f>VLOOKUP(C6389,FORNECEDORES!D:E,2,0)</f>
        <v>7736</v>
      </c>
      <c r="C6389" s="19" t="str">
        <f>VLOOKUP(D6389,FORNECEDORES!A:D,4,0)</f>
        <v>27.385.816/0001-37</v>
      </c>
      <c r="D6389" s="13" t="s">
        <v>2591</v>
      </c>
      <c r="E6389" s="20" t="str">
        <f t="shared" si="401"/>
        <v>04 0240</v>
      </c>
      <c r="F6389" s="28" t="s">
        <v>4955</v>
      </c>
      <c r="G6389" s="21" t="str">
        <f>VLOOKUP(E6389,'FILIAIS PETZ'!A:E,5,0)</f>
        <v xml:space="preserve">CENTRO DE DISTRIBUIÇÃO HIDROLANDIA </v>
      </c>
      <c r="H6389" s="20" t="str">
        <f>VLOOKUP(E6389,'FILIAIS PETZ'!A:D,4,0)</f>
        <v>CDHD-GO</v>
      </c>
      <c r="I6389" s="46">
        <v>45587</v>
      </c>
      <c r="J6389" s="9" t="s">
        <v>4980</v>
      </c>
      <c r="K6389" s="9" t="s">
        <v>5858</v>
      </c>
      <c r="L6389" s="29" t="s">
        <v>13867</v>
      </c>
      <c r="M6389" s="46">
        <v>45566</v>
      </c>
      <c r="N6389" s="46">
        <v>45602</v>
      </c>
      <c r="O6389" s="46">
        <v>45587</v>
      </c>
      <c r="P6389" s="83" t="s">
        <v>4998</v>
      </c>
      <c r="Q6389" s="84">
        <v>3</v>
      </c>
      <c r="R6389" s="84">
        <v>1</v>
      </c>
      <c r="S6389" s="84">
        <v>8</v>
      </c>
      <c r="T6389" s="84" t="s">
        <v>32</v>
      </c>
      <c r="U6389" s="84">
        <v>11002</v>
      </c>
      <c r="V6389" s="84">
        <v>11002</v>
      </c>
      <c r="W6389" s="84" t="s">
        <v>5019</v>
      </c>
      <c r="X6389" s="84" t="s">
        <v>4992</v>
      </c>
      <c r="Y6389" s="84" t="s">
        <v>4980</v>
      </c>
      <c r="Z6389" s="84" t="s">
        <v>4980</v>
      </c>
      <c r="AA6389" s="84" t="s">
        <v>4992</v>
      </c>
      <c r="AB6389" s="84" t="s">
        <v>5066</v>
      </c>
      <c r="AC6389" s="84" t="s">
        <v>4999</v>
      </c>
      <c r="AD6389" s="29"/>
      <c r="AE6389" s="20" t="str">
        <f>VLOOKUP(E6389,'FILIAIS PETZ'!A:Q,17,0)</f>
        <v>CD</v>
      </c>
      <c r="AF6389" s="20" t="str">
        <f>VLOOKUP(E6389,'FILIAIS PETZ'!A:Q,3,0)</f>
        <v>FELICIO</v>
      </c>
      <c r="AG6389" s="20" t="str">
        <f>VLOOKUP(E6389,'FILIAIS PETZ'!A:Q,2,0)</f>
        <v>CD</v>
      </c>
      <c r="AH6389" s="75">
        <v>1400</v>
      </c>
      <c r="AI6389" s="16" t="s">
        <v>12805</v>
      </c>
      <c r="AJ6389" s="43" t="str">
        <f>VLOOKUP(E6389,'FILIAIS PETZ'!$A$2:$K$2000,11,0)</f>
        <v>18.328.118/0228-54</v>
      </c>
      <c r="AK6389" s="44" t="str">
        <f t="shared" si="402"/>
        <v>18.328.118/0228-54</v>
      </c>
    </row>
    <row r="6390" spans="1:37" s="14" customFormat="1" ht="15" customHeight="1" thickBot="1" x14ac:dyDescent="0.25">
      <c r="A6390" s="9">
        <v>999781</v>
      </c>
      <c r="B6390" s="18">
        <v>55566</v>
      </c>
      <c r="C6390" s="19" t="s">
        <v>2681</v>
      </c>
      <c r="D6390" s="13" t="s">
        <v>2679</v>
      </c>
      <c r="E6390" s="20" t="s">
        <v>266</v>
      </c>
      <c r="F6390" s="28" t="s">
        <v>13879</v>
      </c>
      <c r="G6390" s="21" t="s">
        <v>13880</v>
      </c>
      <c r="H6390" s="20" t="s">
        <v>13881</v>
      </c>
      <c r="I6390" s="46">
        <v>45566</v>
      </c>
      <c r="J6390" s="9">
        <v>999781</v>
      </c>
      <c r="K6390" s="9" t="s">
        <v>13891</v>
      </c>
      <c r="L6390" s="29" t="s">
        <v>13895</v>
      </c>
      <c r="M6390" s="40"/>
      <c r="N6390" s="46">
        <v>45578</v>
      </c>
      <c r="O6390" s="46"/>
      <c r="P6390" s="83" t="s">
        <v>4990</v>
      </c>
      <c r="Q6390" s="84">
        <v>3</v>
      </c>
      <c r="R6390" s="84">
        <v>1</v>
      </c>
      <c r="S6390" s="84">
        <v>8</v>
      </c>
      <c r="T6390" s="84" t="s">
        <v>32</v>
      </c>
      <c r="U6390" s="84">
        <v>11002</v>
      </c>
      <c r="V6390" s="84">
        <v>11002</v>
      </c>
      <c r="W6390" s="84" t="s">
        <v>5019</v>
      </c>
      <c r="X6390" s="84" t="s">
        <v>4992</v>
      </c>
      <c r="Y6390" s="84" t="s">
        <v>4980</v>
      </c>
      <c r="Z6390" s="84" t="s">
        <v>4980</v>
      </c>
      <c r="AA6390" s="84" t="s">
        <v>4989</v>
      </c>
      <c r="AB6390" s="84" t="s">
        <v>5066</v>
      </c>
      <c r="AC6390" s="84" t="s">
        <v>5006</v>
      </c>
      <c r="AD6390" s="29"/>
      <c r="AE6390" s="20" t="s">
        <v>13882</v>
      </c>
      <c r="AF6390" s="20" t="s">
        <v>13883</v>
      </c>
      <c r="AG6390" s="20" t="s">
        <v>13884</v>
      </c>
      <c r="AH6390" s="75">
        <v>1000</v>
      </c>
      <c r="AI6390" s="16" t="s">
        <v>13885</v>
      </c>
      <c r="AJ6390" s="43">
        <v>18328118019802</v>
      </c>
      <c r="AK6390" s="44">
        <v>18328118019802</v>
      </c>
    </row>
    <row r="6391" spans="1:37" s="14" customFormat="1" ht="15" customHeight="1" thickBot="1" x14ac:dyDescent="0.25">
      <c r="A6391" s="9">
        <v>999784</v>
      </c>
      <c r="B6391" s="18">
        <v>55566</v>
      </c>
      <c r="C6391" s="19" t="s">
        <v>2681</v>
      </c>
      <c r="D6391" s="13" t="s">
        <v>2679</v>
      </c>
      <c r="E6391" s="20" t="s">
        <v>174</v>
      </c>
      <c r="F6391" s="28" t="s">
        <v>13886</v>
      </c>
      <c r="G6391" s="21" t="s">
        <v>13887</v>
      </c>
      <c r="H6391" s="20" t="s">
        <v>13888</v>
      </c>
      <c r="I6391" s="46">
        <v>45566</v>
      </c>
      <c r="J6391" s="9">
        <v>999784</v>
      </c>
      <c r="K6391" s="9" t="s">
        <v>13891</v>
      </c>
      <c r="L6391" s="29" t="s">
        <v>13893</v>
      </c>
      <c r="M6391" s="40"/>
      <c r="N6391" s="46">
        <v>45578</v>
      </c>
      <c r="O6391" s="46"/>
      <c r="P6391" s="83" t="s">
        <v>4990</v>
      </c>
      <c r="Q6391" s="84">
        <v>3</v>
      </c>
      <c r="R6391" s="84">
        <v>1</v>
      </c>
      <c r="S6391" s="84">
        <v>8</v>
      </c>
      <c r="T6391" s="84" t="s">
        <v>32</v>
      </c>
      <c r="U6391" s="84">
        <v>11002</v>
      </c>
      <c r="V6391" s="84">
        <v>11002</v>
      </c>
      <c r="W6391" s="84" t="s">
        <v>5019</v>
      </c>
      <c r="X6391" s="84" t="s">
        <v>4992</v>
      </c>
      <c r="Y6391" s="84" t="s">
        <v>4980</v>
      </c>
      <c r="Z6391" s="84" t="s">
        <v>4980</v>
      </c>
      <c r="AA6391" s="84" t="s">
        <v>4989</v>
      </c>
      <c r="AB6391" s="84" t="s">
        <v>5066</v>
      </c>
      <c r="AC6391" s="84" t="s">
        <v>5006</v>
      </c>
      <c r="AD6391" s="29"/>
      <c r="AE6391" s="20" t="s">
        <v>13882</v>
      </c>
      <c r="AF6391" s="20" t="s">
        <v>13883</v>
      </c>
      <c r="AG6391" s="20" t="s">
        <v>13884</v>
      </c>
      <c r="AH6391" s="75">
        <v>1000</v>
      </c>
      <c r="AI6391" s="16" t="s">
        <v>13889</v>
      </c>
      <c r="AJ6391" s="43">
        <v>18328118011658</v>
      </c>
      <c r="AK6391" s="44">
        <v>18328118011658</v>
      </c>
    </row>
    <row r="6392" spans="1:37" s="14" customFormat="1" ht="15" customHeight="1" thickBot="1" x14ac:dyDescent="0.25">
      <c r="A6392" s="9">
        <v>1011469</v>
      </c>
      <c r="B6392" s="18">
        <v>55566</v>
      </c>
      <c r="C6392" s="19" t="s">
        <v>2681</v>
      </c>
      <c r="D6392" s="13" t="s">
        <v>2679</v>
      </c>
      <c r="E6392" s="20" t="s">
        <v>266</v>
      </c>
      <c r="F6392" s="28" t="s">
        <v>13879</v>
      </c>
      <c r="G6392" s="21" t="s">
        <v>13880</v>
      </c>
      <c r="H6392" s="20" t="s">
        <v>13881</v>
      </c>
      <c r="I6392" s="46">
        <v>45581</v>
      </c>
      <c r="J6392" s="9">
        <v>1011469</v>
      </c>
      <c r="K6392" s="9" t="s">
        <v>13891</v>
      </c>
      <c r="L6392" s="29" t="s">
        <v>13894</v>
      </c>
      <c r="M6392" s="40"/>
      <c r="N6392" s="46">
        <v>45578</v>
      </c>
      <c r="O6392" s="46"/>
      <c r="P6392" s="83" t="s">
        <v>4990</v>
      </c>
      <c r="Q6392" s="84">
        <v>3</v>
      </c>
      <c r="R6392" s="84">
        <v>1</v>
      </c>
      <c r="S6392" s="84">
        <v>8</v>
      </c>
      <c r="T6392" s="84" t="s">
        <v>32</v>
      </c>
      <c r="U6392" s="84">
        <v>11002</v>
      </c>
      <c r="V6392" s="84">
        <v>11002</v>
      </c>
      <c r="W6392" s="84" t="s">
        <v>5019</v>
      </c>
      <c r="X6392" s="84" t="s">
        <v>4992</v>
      </c>
      <c r="Y6392" s="84" t="s">
        <v>4980</v>
      </c>
      <c r="Z6392" s="84" t="s">
        <v>4980</v>
      </c>
      <c r="AA6392" s="84" t="s">
        <v>4989</v>
      </c>
      <c r="AB6392" s="84" t="s">
        <v>5007</v>
      </c>
      <c r="AC6392" s="84" t="s">
        <v>5006</v>
      </c>
      <c r="AD6392" s="29"/>
      <c r="AE6392" s="20" t="s">
        <v>13882</v>
      </c>
      <c r="AF6392" s="20" t="s">
        <v>13883</v>
      </c>
      <c r="AG6392" s="20" t="s">
        <v>13884</v>
      </c>
      <c r="AH6392" s="75">
        <v>1000</v>
      </c>
      <c r="AI6392" s="16" t="s">
        <v>13890</v>
      </c>
      <c r="AJ6392" s="43">
        <v>18328118019802</v>
      </c>
      <c r="AK6392" s="44">
        <v>18328118019802</v>
      </c>
    </row>
    <row r="6393" spans="1:37" s="14" customFormat="1" ht="15" customHeight="1" thickBot="1" x14ac:dyDescent="0.25">
      <c r="A6393" s="9">
        <v>1011472</v>
      </c>
      <c r="B6393" s="18">
        <v>55566</v>
      </c>
      <c r="C6393" s="19" t="s">
        <v>2681</v>
      </c>
      <c r="D6393" s="13" t="s">
        <v>2679</v>
      </c>
      <c r="E6393" s="20" t="s">
        <v>174</v>
      </c>
      <c r="F6393" s="28" t="s">
        <v>13886</v>
      </c>
      <c r="G6393" s="21" t="s">
        <v>13887</v>
      </c>
      <c r="H6393" s="20" t="s">
        <v>13888</v>
      </c>
      <c r="I6393" s="46">
        <v>45581</v>
      </c>
      <c r="J6393" s="9">
        <v>1011472</v>
      </c>
      <c r="K6393" s="9" t="s">
        <v>13891</v>
      </c>
      <c r="L6393" s="29" t="s">
        <v>13892</v>
      </c>
      <c r="M6393" s="40"/>
      <c r="N6393" s="46">
        <v>45578</v>
      </c>
      <c r="O6393" s="46"/>
      <c r="P6393" s="83" t="s">
        <v>4990</v>
      </c>
      <c r="Q6393" s="84">
        <v>3</v>
      </c>
      <c r="R6393" s="84">
        <v>1</v>
      </c>
      <c r="S6393" s="84">
        <v>8</v>
      </c>
      <c r="T6393" s="84" t="s">
        <v>32</v>
      </c>
      <c r="U6393" s="84">
        <v>11002</v>
      </c>
      <c r="V6393" s="84">
        <v>11002</v>
      </c>
      <c r="W6393" s="84" t="s">
        <v>5019</v>
      </c>
      <c r="X6393" s="84" t="s">
        <v>4992</v>
      </c>
      <c r="Y6393" s="84" t="s">
        <v>4980</v>
      </c>
      <c r="Z6393" s="84" t="s">
        <v>4980</v>
      </c>
      <c r="AA6393" s="84" t="s">
        <v>4989</v>
      </c>
      <c r="AB6393" s="84" t="s">
        <v>5007</v>
      </c>
      <c r="AC6393" s="84" t="s">
        <v>5006</v>
      </c>
      <c r="AD6393" s="29"/>
      <c r="AE6393" s="20" t="s">
        <v>13882</v>
      </c>
      <c r="AF6393" s="20" t="s">
        <v>13883</v>
      </c>
      <c r="AG6393" s="20" t="s">
        <v>13884</v>
      </c>
      <c r="AH6393" s="75">
        <v>1000</v>
      </c>
      <c r="AI6393" s="16" t="s">
        <v>13890</v>
      </c>
      <c r="AJ6393" s="43">
        <v>18328118011658</v>
      </c>
      <c r="AK6393" s="44">
        <v>18328118011658</v>
      </c>
    </row>
    <row r="6394" spans="1:37" s="14" customFormat="1" ht="15" customHeight="1" thickBot="1" x14ac:dyDescent="0.25">
      <c r="A6394" s="9"/>
      <c r="B6394" s="18" t="e">
        <f>VLOOKUP(C6394,FORNECEDORES!D:E,2,0)</f>
        <v>#N/A</v>
      </c>
      <c r="C6394" s="19" t="e">
        <f>VLOOKUP(D6394,FORNECEDORES!A:D,4,0)</f>
        <v>#N/A</v>
      </c>
      <c r="D6394" s="13"/>
      <c r="E6394" s="20" t="str">
        <f t="shared" si="401"/>
        <v xml:space="preserve">04 </v>
      </c>
      <c r="F6394" s="28"/>
      <c r="G6394" s="21" t="e">
        <f>VLOOKUP(E6394,'FILIAIS PETZ'!A:E,5,0)</f>
        <v>#N/A</v>
      </c>
      <c r="H6394" s="20" t="e">
        <f>VLOOKUP(E6394,'FILIAIS PETZ'!A:D,4,0)</f>
        <v>#N/A</v>
      </c>
      <c r="I6394" s="46"/>
      <c r="J6394" s="9"/>
      <c r="K6394" s="9"/>
      <c r="L6394" s="29"/>
      <c r="M6394" s="40"/>
      <c r="N6394" s="40"/>
      <c r="O6394" s="40"/>
      <c r="P6394" s="83"/>
      <c r="Q6394" s="84"/>
      <c r="R6394" s="84"/>
      <c r="S6394" s="84"/>
      <c r="T6394" s="84"/>
      <c r="U6394" s="84"/>
      <c r="V6394" s="84"/>
      <c r="W6394" s="84"/>
      <c r="X6394" s="84"/>
      <c r="Y6394" s="84"/>
      <c r="Z6394" s="84"/>
      <c r="AA6394" s="84"/>
      <c r="AB6394" s="84"/>
      <c r="AC6394" s="84"/>
      <c r="AD6394" s="29"/>
      <c r="AE6394" s="20" t="e">
        <f>VLOOKUP(E6394,'FILIAIS PETZ'!A:Q,17,0)</f>
        <v>#N/A</v>
      </c>
      <c r="AF6394" s="20" t="e">
        <f>VLOOKUP(E6394,'FILIAIS PETZ'!A:Q,3,0)</f>
        <v>#N/A</v>
      </c>
      <c r="AG6394" s="20" t="e">
        <f>VLOOKUP(E6394,'FILIAIS PETZ'!A:Q,2,0)</f>
        <v>#N/A</v>
      </c>
      <c r="AH6394" s="75"/>
      <c r="AI6394" s="16"/>
      <c r="AJ6394" s="43"/>
      <c r="AK6394" s="44"/>
    </row>
    <row r="6395" spans="1:37" s="14" customFormat="1" ht="15" customHeight="1" thickBot="1" x14ac:dyDescent="0.25">
      <c r="A6395" s="9"/>
      <c r="B6395" s="18" t="e">
        <f>VLOOKUP(C6395,FORNECEDORES!D:E,2,0)</f>
        <v>#N/A</v>
      </c>
      <c r="C6395" s="19" t="e">
        <f>VLOOKUP(D6395,FORNECEDORES!A:D,4,0)</f>
        <v>#N/A</v>
      </c>
      <c r="D6395" s="13"/>
      <c r="E6395" s="20" t="str">
        <f t="shared" si="401"/>
        <v xml:space="preserve">04 </v>
      </c>
      <c r="F6395" s="28"/>
      <c r="G6395" s="21" t="e">
        <f>VLOOKUP(E6395,'FILIAIS PETZ'!A:E,5,0)</f>
        <v>#N/A</v>
      </c>
      <c r="H6395" s="20" t="e">
        <f>VLOOKUP(E6395,'FILIAIS PETZ'!A:D,4,0)</f>
        <v>#N/A</v>
      </c>
      <c r="I6395" s="46"/>
      <c r="J6395" s="9"/>
      <c r="K6395" s="9"/>
      <c r="L6395" s="29"/>
      <c r="M6395" s="40"/>
      <c r="N6395" s="40"/>
      <c r="O6395" s="40"/>
      <c r="P6395" s="83"/>
      <c r="Q6395" s="84"/>
      <c r="R6395" s="84"/>
      <c r="S6395" s="84"/>
      <c r="T6395" s="84"/>
      <c r="U6395" s="84"/>
      <c r="V6395" s="84"/>
      <c r="W6395" s="84"/>
      <c r="X6395" s="84"/>
      <c r="Y6395" s="84"/>
      <c r="Z6395" s="84"/>
      <c r="AA6395" s="84"/>
      <c r="AB6395" s="84"/>
      <c r="AC6395" s="84"/>
      <c r="AD6395" s="29"/>
      <c r="AE6395" s="20" t="e">
        <f>VLOOKUP(E6395,'FILIAIS PETZ'!A:Q,17,0)</f>
        <v>#N/A</v>
      </c>
      <c r="AF6395" s="20" t="e">
        <f>VLOOKUP(E6395,'FILIAIS PETZ'!A:Q,3,0)</f>
        <v>#N/A</v>
      </c>
      <c r="AG6395" s="20" t="e">
        <f>VLOOKUP(E6395,'FILIAIS PETZ'!A:Q,2,0)</f>
        <v>#N/A</v>
      </c>
      <c r="AH6395" s="75"/>
      <c r="AI6395" s="16"/>
      <c r="AJ6395" s="43"/>
      <c r="AK6395" s="44"/>
    </row>
    <row r="6396" spans="1:37" s="14" customFormat="1" ht="15" customHeight="1" thickBot="1" x14ac:dyDescent="0.25">
      <c r="A6396" s="9"/>
      <c r="B6396" s="18" t="e">
        <f>VLOOKUP(C6396,FORNECEDORES!D:E,2,0)</f>
        <v>#N/A</v>
      </c>
      <c r="C6396" s="19" t="e">
        <f>VLOOKUP(D6396,FORNECEDORES!A:D,4,0)</f>
        <v>#N/A</v>
      </c>
      <c r="D6396" s="13"/>
      <c r="E6396" s="20" t="str">
        <f t="shared" si="401"/>
        <v xml:space="preserve">04 </v>
      </c>
      <c r="F6396" s="28"/>
      <c r="G6396" s="21" t="e">
        <f>VLOOKUP(E6396,'FILIAIS PETZ'!A:E,5,0)</f>
        <v>#N/A</v>
      </c>
      <c r="H6396" s="20" t="e">
        <f>VLOOKUP(E6396,'FILIAIS PETZ'!A:D,4,0)</f>
        <v>#N/A</v>
      </c>
      <c r="I6396" s="46"/>
      <c r="J6396" s="9"/>
      <c r="K6396" s="9"/>
      <c r="L6396" s="29"/>
      <c r="M6396" s="40"/>
      <c r="N6396" s="40"/>
      <c r="O6396" s="40"/>
      <c r="P6396" s="83"/>
      <c r="Q6396" s="84"/>
      <c r="R6396" s="84"/>
      <c r="S6396" s="84"/>
      <c r="T6396" s="84"/>
      <c r="U6396" s="84"/>
      <c r="V6396" s="84"/>
      <c r="W6396" s="84"/>
      <c r="X6396" s="84"/>
      <c r="Y6396" s="84"/>
      <c r="Z6396" s="84"/>
      <c r="AA6396" s="84"/>
      <c r="AB6396" s="84"/>
      <c r="AC6396" s="84"/>
      <c r="AD6396" s="29"/>
      <c r="AE6396" s="20" t="e">
        <f>VLOOKUP(E6396,'FILIAIS PETZ'!A:Q,17,0)</f>
        <v>#N/A</v>
      </c>
      <c r="AF6396" s="20" t="e">
        <f>VLOOKUP(E6396,'FILIAIS PETZ'!A:Q,3,0)</f>
        <v>#N/A</v>
      </c>
      <c r="AG6396" s="20" t="e">
        <f>VLOOKUP(E6396,'FILIAIS PETZ'!A:Q,2,0)</f>
        <v>#N/A</v>
      </c>
      <c r="AH6396" s="75"/>
      <c r="AI6396" s="16"/>
      <c r="AJ6396" s="43"/>
      <c r="AK6396" s="44"/>
    </row>
    <row r="6397" spans="1:37" s="14" customFormat="1" ht="15" customHeight="1" thickBot="1" x14ac:dyDescent="0.25">
      <c r="A6397" s="9"/>
      <c r="B6397" s="18" t="e">
        <f>VLOOKUP(C6397,FORNECEDORES!D:E,2,0)</f>
        <v>#N/A</v>
      </c>
      <c r="C6397" s="19" t="e">
        <f>VLOOKUP(D6397,FORNECEDORES!A:D,4,0)</f>
        <v>#N/A</v>
      </c>
      <c r="D6397" s="13"/>
      <c r="E6397" s="20" t="str">
        <f t="shared" si="401"/>
        <v xml:space="preserve">04 </v>
      </c>
      <c r="F6397" s="28"/>
      <c r="G6397" s="21" t="e">
        <f>VLOOKUP(E6397,'FILIAIS PETZ'!A:E,5,0)</f>
        <v>#N/A</v>
      </c>
      <c r="H6397" s="20" t="e">
        <f>VLOOKUP(E6397,'FILIAIS PETZ'!A:D,4,0)</f>
        <v>#N/A</v>
      </c>
      <c r="I6397" s="46"/>
      <c r="J6397" s="9"/>
      <c r="K6397" s="9"/>
      <c r="L6397" s="29"/>
      <c r="M6397" s="40"/>
      <c r="N6397" s="40"/>
      <c r="O6397" s="40"/>
      <c r="P6397" s="83"/>
      <c r="Q6397" s="84"/>
      <c r="R6397" s="84"/>
      <c r="S6397" s="84"/>
      <c r="T6397" s="84"/>
      <c r="U6397" s="84"/>
      <c r="V6397" s="84"/>
      <c r="W6397" s="84"/>
      <c r="X6397" s="84"/>
      <c r="Y6397" s="84"/>
      <c r="Z6397" s="84"/>
      <c r="AA6397" s="84"/>
      <c r="AB6397" s="84"/>
      <c r="AC6397" s="84"/>
      <c r="AD6397" s="29"/>
      <c r="AE6397" s="20" t="e">
        <f>VLOOKUP(E6397,'FILIAIS PETZ'!A:Q,17,0)</f>
        <v>#N/A</v>
      </c>
      <c r="AF6397" s="20" t="e">
        <f>VLOOKUP(E6397,'FILIAIS PETZ'!A:Q,3,0)</f>
        <v>#N/A</v>
      </c>
      <c r="AG6397" s="20" t="e">
        <f>VLOOKUP(E6397,'FILIAIS PETZ'!A:Q,2,0)</f>
        <v>#N/A</v>
      </c>
      <c r="AH6397" s="75"/>
      <c r="AI6397" s="16"/>
      <c r="AJ6397" s="43"/>
      <c r="AK6397" s="44"/>
    </row>
    <row r="6398" spans="1:37" s="14" customFormat="1" ht="15" customHeight="1" thickBot="1" x14ac:dyDescent="0.25">
      <c r="A6398" s="9"/>
      <c r="B6398" s="18" t="e">
        <f>VLOOKUP(C6398,FORNECEDORES!D:E,2,0)</f>
        <v>#N/A</v>
      </c>
      <c r="C6398" s="19" t="e">
        <f>VLOOKUP(D6398,FORNECEDORES!A:D,4,0)</f>
        <v>#N/A</v>
      </c>
      <c r="D6398" s="13"/>
      <c r="E6398" s="20" t="str">
        <f t="shared" si="401"/>
        <v xml:space="preserve">04 </v>
      </c>
      <c r="F6398" s="28"/>
      <c r="G6398" s="21" t="e">
        <f>VLOOKUP(E6398,'FILIAIS PETZ'!A:E,5,0)</f>
        <v>#N/A</v>
      </c>
      <c r="H6398" s="20" t="e">
        <f>VLOOKUP(E6398,'FILIAIS PETZ'!A:D,4,0)</f>
        <v>#N/A</v>
      </c>
      <c r="I6398" s="46"/>
      <c r="J6398" s="9"/>
      <c r="K6398" s="9"/>
      <c r="L6398" s="29"/>
      <c r="M6398" s="40"/>
      <c r="N6398" s="40"/>
      <c r="O6398" s="40"/>
      <c r="P6398" s="83"/>
      <c r="Q6398" s="84"/>
      <c r="R6398" s="84"/>
      <c r="S6398" s="84"/>
      <c r="T6398" s="84"/>
      <c r="U6398" s="84"/>
      <c r="V6398" s="84"/>
      <c r="W6398" s="84"/>
      <c r="X6398" s="84"/>
      <c r="Y6398" s="84"/>
      <c r="Z6398" s="84"/>
      <c r="AA6398" s="84"/>
      <c r="AB6398" s="84"/>
      <c r="AC6398" s="84"/>
      <c r="AD6398" s="29"/>
      <c r="AE6398" s="20" t="e">
        <f>VLOOKUP(E6398,'FILIAIS PETZ'!A:Q,17,0)</f>
        <v>#N/A</v>
      </c>
      <c r="AF6398" s="20" t="e">
        <f>VLOOKUP(E6398,'FILIAIS PETZ'!A:Q,3,0)</f>
        <v>#N/A</v>
      </c>
      <c r="AG6398" s="20" t="e">
        <f>VLOOKUP(E6398,'FILIAIS PETZ'!A:Q,2,0)</f>
        <v>#N/A</v>
      </c>
      <c r="AH6398" s="75"/>
      <c r="AI6398" s="16"/>
      <c r="AJ6398" s="43"/>
      <c r="AK6398" s="44"/>
    </row>
    <row r="6399" spans="1:37" s="14" customFormat="1" ht="15" customHeight="1" thickBot="1" x14ac:dyDescent="0.25">
      <c r="A6399" s="9"/>
      <c r="B6399" s="18" t="e">
        <f>VLOOKUP(C6399,FORNECEDORES!D:E,2,0)</f>
        <v>#N/A</v>
      </c>
      <c r="C6399" s="19" t="e">
        <f>VLOOKUP(D6399,FORNECEDORES!A:D,4,0)</f>
        <v>#N/A</v>
      </c>
      <c r="D6399" s="13"/>
      <c r="E6399" s="20" t="str">
        <f t="shared" si="401"/>
        <v xml:space="preserve">04 </v>
      </c>
      <c r="F6399" s="28"/>
      <c r="G6399" s="21" t="e">
        <f>VLOOKUP(E6399,'FILIAIS PETZ'!A:E,5,0)</f>
        <v>#N/A</v>
      </c>
      <c r="H6399" s="20" t="e">
        <f>VLOOKUP(E6399,'FILIAIS PETZ'!A:D,4,0)</f>
        <v>#N/A</v>
      </c>
      <c r="I6399" s="46"/>
      <c r="J6399" s="9"/>
      <c r="K6399" s="9"/>
      <c r="L6399" s="29"/>
      <c r="M6399" s="40"/>
      <c r="N6399" s="40"/>
      <c r="O6399" s="40"/>
      <c r="P6399" s="83"/>
      <c r="Q6399" s="84"/>
      <c r="R6399" s="84"/>
      <c r="S6399" s="84"/>
      <c r="T6399" s="84"/>
      <c r="U6399" s="84"/>
      <c r="V6399" s="84"/>
      <c r="W6399" s="84"/>
      <c r="X6399" s="84"/>
      <c r="Y6399" s="84"/>
      <c r="Z6399" s="84"/>
      <c r="AA6399" s="84"/>
      <c r="AB6399" s="84"/>
      <c r="AC6399" s="84"/>
      <c r="AD6399" s="29"/>
      <c r="AE6399" s="20" t="e">
        <f>VLOOKUP(E6399,'FILIAIS PETZ'!A:Q,17,0)</f>
        <v>#N/A</v>
      </c>
      <c r="AF6399" s="20" t="e">
        <f>VLOOKUP(E6399,'FILIAIS PETZ'!A:Q,3,0)</f>
        <v>#N/A</v>
      </c>
      <c r="AG6399" s="20" t="e">
        <f>VLOOKUP(E6399,'FILIAIS PETZ'!A:Q,2,0)</f>
        <v>#N/A</v>
      </c>
      <c r="AH6399" s="75"/>
      <c r="AI6399" s="16"/>
      <c r="AJ6399" s="43"/>
      <c r="AK6399" s="44"/>
    </row>
    <row r="6400" spans="1:37" s="14" customFormat="1" ht="15" customHeight="1" thickBot="1" x14ac:dyDescent="0.25">
      <c r="A6400" s="9"/>
      <c r="B6400" s="18" t="e">
        <f>VLOOKUP(C6400,FORNECEDORES!D:E,2,0)</f>
        <v>#N/A</v>
      </c>
      <c r="C6400" s="19" t="e">
        <f>VLOOKUP(D6400,FORNECEDORES!A:D,4,0)</f>
        <v>#N/A</v>
      </c>
      <c r="D6400" s="13"/>
      <c r="E6400" s="20" t="str">
        <f t="shared" si="401"/>
        <v xml:space="preserve">04 </v>
      </c>
      <c r="F6400" s="28"/>
      <c r="G6400" s="21" t="e">
        <f>VLOOKUP(E6400,'FILIAIS PETZ'!A:E,5,0)</f>
        <v>#N/A</v>
      </c>
      <c r="H6400" s="20" t="e">
        <f>VLOOKUP(E6400,'FILIAIS PETZ'!A:D,4,0)</f>
        <v>#N/A</v>
      </c>
      <c r="I6400" s="46"/>
      <c r="J6400" s="9"/>
      <c r="K6400" s="9"/>
      <c r="L6400" s="29"/>
      <c r="M6400" s="40"/>
      <c r="N6400" s="40"/>
      <c r="O6400" s="40"/>
      <c r="P6400" s="83"/>
      <c r="Q6400" s="84"/>
      <c r="R6400" s="84"/>
      <c r="S6400" s="84"/>
      <c r="T6400" s="84"/>
      <c r="U6400" s="84"/>
      <c r="V6400" s="84"/>
      <c r="W6400" s="84"/>
      <c r="X6400" s="84"/>
      <c r="Y6400" s="84"/>
      <c r="Z6400" s="84"/>
      <c r="AA6400" s="84"/>
      <c r="AB6400" s="84"/>
      <c r="AC6400" s="84"/>
      <c r="AD6400" s="29"/>
      <c r="AE6400" s="20" t="e">
        <f>VLOOKUP(E6400,'FILIAIS PETZ'!A:Q,17,0)</f>
        <v>#N/A</v>
      </c>
      <c r="AF6400" s="20" t="e">
        <f>VLOOKUP(E6400,'FILIAIS PETZ'!A:Q,3,0)</f>
        <v>#N/A</v>
      </c>
      <c r="AG6400" s="20" t="e">
        <f>VLOOKUP(E6400,'FILIAIS PETZ'!A:Q,2,0)</f>
        <v>#N/A</v>
      </c>
      <c r="AH6400" s="75"/>
      <c r="AI6400" s="16"/>
      <c r="AJ6400" s="43"/>
      <c r="AK6400" s="44"/>
    </row>
  </sheetData>
  <sheetProtection sort="0" autoFilter="0"/>
  <protectedRanges>
    <protectedRange sqref="I701:J701 P701:X701 D5449:D5533 I1:AD1 I396:X700 I2:Y395 D5754:D5768 AH5754:AI5768 Z5674:Z5678 D5713:D5719 D5799:D5800 D5802 D5805 D5807:D5808 D5810 D5812 D5816 D5819 AC2:AD5643 D1:D5439 AH1:AI5673 F1:F5768 P5753 I5754:AD5768 K5674:O5753 D5830:D6028 D5536:D5673 K6205:O6253 I5644:AD5673 D6037:D6204 AH6254:AI6356 AH5948:AI6204 F5948:F6356 D6292 AI5769:AI5947 AD5769:AD5947 A1:A1048576 F6390:F1048576 I6309:AD6356 AH6390:AI1048576 D6314:D1048576 AD6357:AD6389 I6357:AB6389 AI6357:AI6389 I5769:AB5947 I6254:AD6289 K6290:O6308 I702:X5643 I6390:AD1048576 I5948:AD6204" name="Intervalo83"/>
    <protectedRange sqref="I2986:X2986 AH2986:AI2986 F2986 D2986 AC2986:AD2986" name="Intervalo1_99"/>
    <protectedRange sqref="I2985:X2985 AH2985:AI2985 F2985 D2985 AC2985:AD2985" name="Intervalo1_98"/>
    <protectedRange sqref="I2984:X2984 AH2984:AI2984 F2984 D2984 AC2984:AD2984" name="Intervalo1_97"/>
    <protectedRange sqref="I2982:X2983 AH2982:AI2983 F2982:F2983 D2982:D2983 AC2982:AD2983" name="Intervalo1_96"/>
    <protectedRange sqref="I2981:X2981 AH2981:AI2981 F2981 D2981 AC2981:AD2981" name="Intervalo1_95"/>
    <protectedRange sqref="I2980:X2980 AH2980:AI2980 F2980 D2980 AC2980:AD2980" name="Intervalo1_94"/>
    <protectedRange sqref="I2979:X2979 AH2979:AI2979 F2979 D2979 AC2979:AD2979" name="Intervalo1_93"/>
    <protectedRange sqref="I2976:X2978 AH2976:AI2978 F2976:F2978 D2976:D2978 AC2976:AD2978" name="Intervalo1_92"/>
    <protectedRange sqref="I2963:X2975 AH2963:AI2975 F2963:F2975 D2963:D2975 AC2963:AD2975" name="Intervalo1_91"/>
    <protectedRange sqref="I2962:X2962 AH2962:AI2962 F2962 D2962 AC2962:AD2962" name="Intervalo1_90"/>
    <protectedRange sqref="I2960:X2961 AH2960:AI2961 F2960:F2961 D2960:D2961 AC2960:AD2961 K3743:O3744" name="Intervalo1_89"/>
    <protectedRange sqref="I2959:X2959 AH2959:AI2959 F2959 D2959 AC2959:AD2959" name="Intervalo1_88"/>
    <protectedRange sqref="I2954:X2958 AH2954:AI2958 F2954:F2958 D2954:D2958 AC2954:AD2958" name="Intervalo1_87"/>
    <protectedRange sqref="I2950:X2953 AH2950:AI2953 F2950:F2953 D2950:D2953 AC2950:AD2953" name="Intervalo1_86"/>
    <protectedRange sqref="I2948:X2949 AH2948:AI2949 F2948:F2949 D2948:D2949 AC2948:AD2949" name="Intervalo1_85"/>
    <protectedRange sqref="I2947:X2947 AH2947:AI2947 F2947 D2947 AC2947:AD2947" name="Intervalo1_84"/>
    <protectedRange sqref="I2945:X2946 AH2945:AI2946 F2945:F2946 D2945:D2946 AC2945:AD2946" name="Intervalo1_83"/>
    <protectedRange sqref="I2944:X2944 AH2944:AI2944 F2944 D2944 AC2944:AD2944" name="Intervalo1_82"/>
    <protectedRange sqref="AH2929:AI2943 F2929:F2943 D2929:D2943 I2929:X2943 AC2929:AD2943" name="Intervalo1_81"/>
    <protectedRange sqref="I2928:X2928 AH2928:AI2928 F2928 D2928 AC2928:AD2928" name="Intervalo1_80"/>
    <protectedRange sqref="I2927:X2927 AH2927:AI2927 F2927 D2927 AC2927:AD2927" name="Intervalo1_79"/>
    <protectedRange sqref="I2926:X2926 AH2926:AI2926 F2926 D2926 AC2926:AD2926" name="Intervalo1_78"/>
    <protectedRange sqref="I2925:X2925 AH2925:AI2925 F2925 D2925 AC2925:AD2925" name="Intervalo1_77"/>
    <protectedRange sqref="I2924:X2924 AH2924:AI2924 F2924 D2924 AC2924:AD2924" name="Intervalo1_76"/>
    <protectedRange sqref="I2923:X2923 AH2923:AI2923 F2923 D2923 AC2923:AD2923" name="Intervalo1_75"/>
    <protectedRange sqref="I2921:X2922 AH2921:AI2922 F2921:F2922 D2921:D2922 AC2921:AD2922" name="Intervalo1_74"/>
    <protectedRange sqref="I2920:X2920 AH2920:AI2920 F2920 D2920 AC2920:AD2920" name="Intervalo1_73"/>
    <protectedRange sqref="I2919:X2919 AH2919:AI2919 F2919 D2919 AC2919:AD2919" name="Intervalo1_72"/>
    <protectedRange sqref="I2918:X2918 AH2918:AI2918 F2918 D2918 AC2918:AD2918" name="Intervalo1_71"/>
    <protectedRange sqref="I2915:X2917 AH2915:AI2917 F2915:F2917 D2915:D2917 AC2915:AD2917" name="Intervalo1_70"/>
    <protectedRange sqref="I2913:X2914 AH2913:AI2914 F2913:F2914 D2913:D2914 AC2913:AD2914" name="Intervalo1_69"/>
    <protectedRange sqref="I2911:X2912 AH2911:AI2912 F2911:F2912 D2911:D2912 AC2911:AD2912" name="Intervalo1_68"/>
    <protectedRange sqref="I2910:X2910 AH2910:AI2910 F2910 D2910 AC2910:AD2910" name="Intervalo1_67"/>
    <protectedRange sqref="I2908:X2909 AH2908:AI2909 F2908:F2909 D2908:D2909 AC2908:AD2909" name="Intervalo1_66"/>
    <protectedRange sqref="I2906:X2907 AH2906:AI2907 F2906:F2907 D2906:D2907 AC2906:AD2907" name="Intervalo1_65"/>
    <protectedRange sqref="I2905:X2905 AH2905:AI2905 F2905 D2905 AC2905:AD2905" name="Intervalo1_64"/>
    <protectedRange sqref="I2904:X2904 AH2904:AI2904 F2904 D2904 AC2904:AD2904" name="Intervalo1_63"/>
    <protectedRange sqref="I2903:X2903 AH2903:AI2903 F2903 D2903 AC2903:AD2903" name="Intervalo1_62"/>
    <protectedRange sqref="I2902:X2902 AH2902:AI2902 F2902 D2902 AC2902:AD2902" name="Intervalo1_61"/>
    <protectedRange sqref="I2901:X2901 AH2901:AI2901 F2901 D2901 AC2901:AD2901" name="Intervalo1_60"/>
    <protectedRange sqref="I2900:X2900 AH2900:AI2900 F2900 D2900 AC2900:AD2900" name="Intervalo1_59"/>
    <protectedRange sqref="I2897:X2899 AH2897:AI2899 F2897:F2899 D2897:D2899 AC2897:AD2899" name="Intervalo1_58"/>
    <protectedRange sqref="I2896:X2896 AH2896:AI2896 F2896 D2896 AC2896:AD2896" name="Intervalo1_57"/>
    <protectedRange sqref="I2893:X2895 AH2893:AI2895 F2893:F2895 D2893:D2895 AC2893:AD2895" name="Intervalo1_56"/>
    <protectedRange sqref="I2892:X2892 AH2892:AI2892 F2892 D2892 AC2892:AD2892" name="Intervalo1_55"/>
    <protectedRange sqref="I2890:X2891 AH2890:AI2891 F2890:F2891 D2890:D2891 AC2890:AD2891" name="Intervalo1_54"/>
    <protectedRange sqref="I2889:X2889 AH2889:AI2889 F2889 D2889 AC2889:AD2889" name="Intervalo1_53"/>
    <protectedRange sqref="I2887:X2888 AH2887:AI2888 F2887:F2888 D2887:D2888 AC2887:AD2888" name="Intervalo1_52"/>
    <protectedRange sqref="I2885:X2886 AH2885:AI2886 F2885:F2886 D2885:D2886 AC2885:AD2886" name="Intervalo1_51"/>
    <protectedRange sqref="I2884:X2884 AH2884:AI2884 F2884 D2884 AC2884:AD2884" name="Intervalo1_50"/>
    <protectedRange sqref="I2883:X2883 AH2883:AI2883 F2883 D2883 AC2883:AD2883" name="Intervalo1_49"/>
    <protectedRange sqref="I2882:X2882 AH2882:AI2882 F2882 D2882 AC2882:AD2882" name="Intervalo1_48"/>
    <protectedRange sqref="I2881:X2881 AH2881:AI2881 F2881 D2881 AC2881:AD2881" name="Intervalo1_47"/>
    <protectedRange sqref="I2880:X2880 AH2880:AI2880 F2880 D2880 AC2880:AD2880" name="Intervalo1_46"/>
    <protectedRange sqref="I2879:X2879 AH2879:AI2879 F2879 D2879 AC2879:AD2879" name="Intervalo1_45"/>
    <protectedRange sqref="I2878:X2878 AH2878:AI2878 F2878 D2878 AC2878:AD2878" name="Intervalo1_44"/>
    <protectedRange sqref="I2877:X2877 AH2877:AI2877 F2877 D2877 AC2877:AD2877" name="Intervalo1_43"/>
    <protectedRange sqref="I2875:X2876 AH2875:AI2876 F2875:F2876 D2875:D2876 AC2875:AD2876" name="Intervalo1_42"/>
    <protectedRange sqref="I2873:X2874 AH2873:AI2874 F2873:F2874 D2873:D2874 AC2873:AD2874" name="Intervalo1_41"/>
    <protectedRange sqref="I2872:X2872 AH2872:AI2872 F2872 D2872 AC2872:AD2872" name="Intervalo1_40"/>
    <protectedRange sqref="I2871:X2871 AH2871:AI2871 F2871 D2871 AC2871:AD2871" name="Intervalo1_39"/>
    <protectedRange sqref="I2868:X2870 AH2868:AI2870 F2868:F2870 D2868:D2870 AC2868:AD2870" name="Intervalo1_38"/>
    <protectedRange sqref="I2867:X2867 AH2867:AI2867 F2867 D2867 AC2867:AD2867" name="Intervalo1_37"/>
    <protectedRange sqref="I2865:X2866 AH2865:AI2866 F2865:F2866 D2865:D2866 AC2865:AD2866" name="Intervalo1_36"/>
    <protectedRange sqref="I2864:X2864 AH2864:AI2864 F2864 D2864 AC2864:AD2864" name="Intervalo1_35"/>
    <protectedRange sqref="I2863:X2863 AH2863:AI2863 F2863 D2863 AC2863:AD2863" name="Intervalo1_34"/>
    <protectedRange sqref="I2861:X2862 AH2861:AI2862 F2861:F2862 D2861:D2862 AC2861:AD2862" name="Intervalo1_33"/>
    <protectedRange sqref="I2859:X2860 AH2859:AI2860 F2859:F2860 D2859:D2860 AC2859:AD2860" name="Intervalo1_32"/>
    <protectedRange sqref="I2858:X2858 AH2858:AI2858 F2858 D2858 AC2858:AD2858" name="Intervalo1_31"/>
    <protectedRange sqref="I2855:X2857 AH2855:AI2857 F2855:F2857 D2855:D2857 AC2855:AD2857" name="Intervalo1_30"/>
    <protectedRange sqref="I2854:X2854 AH2854:AI2854 F2854 D2854 AC2854:AD2854" name="Intervalo1_29"/>
    <protectedRange sqref="I2851:X2853 AH2851:AI2853 F2851:F2853 D2851:D2853 AC2851:AD2853" name="Intervalo1_28"/>
    <protectedRange sqref="I2849:X2850 AH2849:AI2850 F2849:F2850 D2849:D2850 AC2849:AD2850" name="Intervalo1_27"/>
    <protectedRange sqref="I2848:X2848 AH2848:AI2848 F2848 D2848 AC2848:AD2848" name="Intervalo1_26"/>
    <protectedRange sqref="I2847:X2847 AH2847:AI2847 F2847 D2847 AC2847:AD2847" name="Intervalo1_25"/>
    <protectedRange sqref="I2816:X2820 AH2816:AI2820 F2816:F2820 D2816:D2820 AC2816:AD2820" name="Intervalo1_9"/>
    <protectedRange sqref="I2814:X2815 AH2814:AI2815 F2814:F2815 D2814:D2815 AC2814:AD2815" name="Intervalo1_8"/>
    <protectedRange sqref="I2813:X2813 AH2813:AI2813 F2813 D2813 AC2813:AD2813" name="Intervalo1_7"/>
    <protectedRange sqref="I2810:X2812 AH2810:AI2812 F2810:F2812 D2810:D2812 AC2810:AD2812" name="Intervalo1_6"/>
    <protectedRange sqref="I2809:X2809 AH2809:AI2809 F2809 D2809 AC2809:AD2809" name="Intervalo1_5"/>
    <protectedRange sqref="I2808:X2808 AH2808:AI2808 F2808 D2808 AC2808:AD2808" name="Intervalo1_4"/>
    <protectedRange sqref="F2807 AH2807:AI2807 A2807 D2807 I2807:X2807 AC2807:AD2807" name="Intervalo1_3"/>
    <protectedRange sqref="K701:O701" name="Intervalo1"/>
    <protectedRange sqref="D5440:D5448" name="Intervalo83_1"/>
    <protectedRange sqref="Y396:Y5643" name="Intervalo83_2"/>
    <protectedRange sqref="Y2980:Y2981 Y3841:Y3842 Y4104 Y4333:Y4334 Y4430 Y5330:Y5331 Y5349:Y5350" name="Intervalo1_94_1"/>
    <protectedRange sqref="Y2964:Y2965 Y2969:Y2970 Y2979 Y2974:Y2976" name="Intervalo1_91_1"/>
    <protectedRange sqref="Y2890" name="Intervalo1_54_1"/>
    <protectedRange sqref="Y2816" name="Intervalo1_9_1"/>
    <protectedRange sqref="Y3041 Y3122 Y3504 Y3509 Y3680 Y4654 Y4869 Y5127 Y2814 Y3840 Y4251 Y4495 Y4414 Y5132:Y5133" name="Intervalo1_8_1"/>
    <protectedRange sqref="Y2809" name="Intervalo1_5_1"/>
    <protectedRange sqref="Z2:AB5643 AB5693:AB5704 AB5732:AB5734 AB5736:AB5737" name="Intervalo83_3"/>
    <protectedRange sqref="AA2983" name="Intervalo1_96_1"/>
    <protectedRange sqref="Z2980:AB2980 Z2981 AB2981 AB2988:AB2989 Z3841:Z3842 AB3841:AB3842 Z4104 AB4104 Z4333:AB4334 Z4430:AB4430 AA4631:AB4631 Z5330:AB5331 Z5349:Z5350 AB5349:AB5350 AB5536" name="Intervalo1_94_2"/>
    <protectedRange sqref="Z2977:Z2978" name="Intervalo1_92_1"/>
    <protectedRange sqref="Z2964:AB2965 Z2969:AB2970 Z2979:AB2979 Z2968 Z2974:AB2976 Z2971:Z2973" name="Intervalo1_91_2"/>
    <protectedRange sqref="Z2890:AB2890" name="Intervalo1_54_2"/>
    <protectedRange sqref="Z5059:Z5060 Z2853:Z2854 Z1903" name="Intervalo1_29_1"/>
    <protectedRange sqref="Z2852:AA2852 AA2853:AA2854 AA1478 AA1392:AA1393" name="Intervalo1_28_1"/>
    <protectedRange sqref="AB2847" name="Intervalo1_25_1"/>
    <protectedRange sqref="Z2816:AA2816 AB2819" name="Intervalo1_9_2"/>
    <protectedRange sqref="AB3504 AB3840 AB4414 AB4495 AB4654 AB4869 AB2814 AB4251 AB5132:AB5133" name="Intervalo1_8_2"/>
    <protectedRange sqref="Z2809 AB2320 AB2809" name="Intervalo1_5_2"/>
    <protectedRange sqref="AI5714:AI5719" name="Intervalo1_1"/>
    <protectedRange sqref="P5714:AC5719" name="Intervalo1_2"/>
    <protectedRange sqref="P6205:P6206 P6208:P6245" name="Intervalo1_18"/>
    <protectedRange sqref="AC6246:AC6253 W6246:X6253" name="Intervalo83_4"/>
    <protectedRange sqref="Y6246:Y6253" name="Intervalo83_2_1"/>
    <protectedRange sqref="Z6246:AB6253" name="Intervalo83_3_1"/>
  </protectedRanges>
  <autoFilter ref="A1:AI6400"/>
  <sortState ref="A2:AK4819">
    <sortCondition ref="I1"/>
  </sortState>
  <conditionalFormatting sqref="D111:D122 D124:D131 D167:D283 D133:D165 AL2:XFD234 D1123:D1632 AK3:AK2807 AJ3:AJ4099 A3:A2807 AE2:AG5250 D702:D1096 B3:C6400 E2:E6400 G2:H6400 AE5252:AG6400">
    <cfRule type="expression" dxfId="161" priority="561">
      <formula>$A2=1</formula>
    </cfRule>
  </conditionalFormatting>
  <conditionalFormatting sqref="A2869">
    <cfRule type="expression" dxfId="160" priority="132">
      <formula>$A2869=1</formula>
    </cfRule>
  </conditionalFormatting>
  <conditionalFormatting sqref="A3297">
    <cfRule type="expression" dxfId="159" priority="192">
      <formula>$A3297=1</formula>
    </cfRule>
  </conditionalFormatting>
  <conditionalFormatting sqref="A3299:A3302">
    <cfRule type="expression" dxfId="158" priority="188">
      <formula>$A3299=1</formula>
    </cfRule>
  </conditionalFormatting>
  <conditionalFormatting sqref="A3304:A3309">
    <cfRule type="expression" dxfId="157" priority="180">
      <formula>$A3304=1</formula>
    </cfRule>
  </conditionalFormatting>
  <conditionalFormatting sqref="A3311">
    <cfRule type="expression" dxfId="156" priority="179">
      <formula>$A3311=1</formula>
    </cfRule>
  </conditionalFormatting>
  <conditionalFormatting sqref="A3313:A3321">
    <cfRule type="expression" dxfId="155" priority="170">
      <formula>$A3313=1</formula>
    </cfRule>
  </conditionalFormatting>
  <conditionalFormatting sqref="A3324">
    <cfRule type="expression" dxfId="154" priority="169">
      <formula>$A3324=1</formula>
    </cfRule>
  </conditionalFormatting>
  <conditionalFormatting sqref="A3326:A3330">
    <cfRule type="expression" dxfId="153" priority="164">
      <formula>$A3326=1</formula>
    </cfRule>
  </conditionalFormatting>
  <conditionalFormatting sqref="A3332">
    <cfRule type="expression" dxfId="152" priority="163">
      <formula>$A3332=1</formula>
    </cfRule>
  </conditionalFormatting>
  <conditionalFormatting sqref="A3337:A3340">
    <cfRule type="expression" dxfId="151" priority="158">
      <formula>$A3337=1</formula>
    </cfRule>
  </conditionalFormatting>
  <conditionalFormatting sqref="A3342:A3345">
    <cfRule type="expression" dxfId="150" priority="154">
      <formula>$A3342=1</formula>
    </cfRule>
  </conditionalFormatting>
  <conditionalFormatting sqref="A3350:A3352">
    <cfRule type="expression" dxfId="149" priority="150">
      <formula>$A3350=1</formula>
    </cfRule>
  </conditionalFormatting>
  <conditionalFormatting sqref="A3381">
    <cfRule type="expression" dxfId="148" priority="199">
      <formula>$A3381=1</formula>
    </cfRule>
  </conditionalFormatting>
  <conditionalFormatting sqref="A3383">
    <cfRule type="expression" dxfId="147" priority="196">
      <formula>$A3383=1</formula>
    </cfRule>
  </conditionalFormatting>
  <conditionalFormatting sqref="A3927:A3944">
    <cfRule type="expression" dxfId="146" priority="91">
      <formula>$A3927=1</formula>
    </cfRule>
  </conditionalFormatting>
  <conditionalFormatting sqref="A3946:A3947">
    <cfRule type="expression" dxfId="145" priority="89">
      <formula>$A3946=1</formula>
    </cfRule>
  </conditionalFormatting>
  <conditionalFormatting sqref="A3949">
    <cfRule type="expression" dxfId="144" priority="88">
      <formula>$A3949=1</formula>
    </cfRule>
  </conditionalFormatting>
  <conditionalFormatting sqref="A3951:A3955">
    <cfRule type="expression" dxfId="143" priority="83">
      <formula>$A3951=1</formula>
    </cfRule>
  </conditionalFormatting>
  <conditionalFormatting sqref="A3957:A3962">
    <cfRule type="expression" dxfId="142" priority="77">
      <formula>$A3957=1</formula>
    </cfRule>
  </conditionalFormatting>
  <conditionalFormatting sqref="A3965">
    <cfRule type="expression" dxfId="141" priority="116">
      <formula>$A3965=1</formula>
    </cfRule>
  </conditionalFormatting>
  <conditionalFormatting sqref="A3971">
    <cfRule type="expression" dxfId="140" priority="149">
      <formula>$A3971=1</formula>
    </cfRule>
  </conditionalFormatting>
  <conditionalFormatting sqref="A3988">
    <cfRule type="expression" dxfId="139" priority="148">
      <formula>$A3988=1</formula>
    </cfRule>
  </conditionalFormatting>
  <conditionalFormatting sqref="A3994">
    <cfRule type="expression" dxfId="138" priority="147">
      <formula>$A3994=1</formula>
    </cfRule>
  </conditionalFormatting>
  <conditionalFormatting sqref="A3999">
    <cfRule type="expression" dxfId="137" priority="146">
      <formula>$A3999=1</formula>
    </cfRule>
  </conditionalFormatting>
  <conditionalFormatting sqref="A4005:A4006">
    <cfRule type="expression" dxfId="136" priority="144">
      <formula>$A4005=1</formula>
    </cfRule>
  </conditionalFormatting>
  <conditionalFormatting sqref="A4017:A4018">
    <cfRule type="expression" dxfId="135" priority="142">
      <formula>$A4017=1</formula>
    </cfRule>
  </conditionalFormatting>
  <conditionalFormatting sqref="A4020">
    <cfRule type="expression" dxfId="134" priority="141">
      <formula>$A4020=1</formula>
    </cfRule>
  </conditionalFormatting>
  <conditionalFormatting sqref="A4025">
    <cfRule type="expression" dxfId="133" priority="140">
      <formula>$A4025=1</formula>
    </cfRule>
  </conditionalFormatting>
  <conditionalFormatting sqref="A4032">
    <cfRule type="expression" dxfId="132" priority="139">
      <formula>$A4032=1</formula>
    </cfRule>
  </conditionalFormatting>
  <conditionalFormatting sqref="A4036">
    <cfRule type="expression" dxfId="131" priority="138">
      <formula>$A4036=1</formula>
    </cfRule>
  </conditionalFormatting>
  <conditionalFormatting sqref="A4040">
    <cfRule type="expression" dxfId="130" priority="137">
      <formula>$A4040=1</formula>
    </cfRule>
  </conditionalFormatting>
  <conditionalFormatting sqref="A4043">
    <cfRule type="expression" dxfId="129" priority="76">
      <formula>$A4043=1</formula>
    </cfRule>
  </conditionalFormatting>
  <conditionalFormatting sqref="A4051:A4052">
    <cfRule type="expression" dxfId="128" priority="162">
      <formula>$A4051=1</formula>
    </cfRule>
  </conditionalFormatting>
  <conditionalFormatting sqref="A4083">
    <cfRule type="expression" dxfId="127" priority="195">
      <formula>$A4083=1</formula>
    </cfRule>
  </conditionalFormatting>
  <conditionalFormatting sqref="A4491">
    <cfRule type="expression" dxfId="126" priority="198">
      <formula>$A4491=1</formula>
    </cfRule>
  </conditionalFormatting>
  <conditionalFormatting sqref="A4686">
    <cfRule type="expression" dxfId="125" priority="194">
      <formula>$A4686=1</formula>
    </cfRule>
  </conditionalFormatting>
  <conditionalFormatting sqref="A4702">
    <cfRule type="expression" dxfId="124" priority="75">
      <formula>$A4702=1</formula>
    </cfRule>
  </conditionalFormatting>
  <conditionalFormatting sqref="A4811:A4826">
    <cfRule type="expression" dxfId="123" priority="117">
      <formula>$A4811=1</formula>
    </cfRule>
  </conditionalFormatting>
  <conditionalFormatting sqref="A4970:A4984">
    <cfRule type="expression" dxfId="122" priority="60">
      <formula>$A4970=1</formula>
    </cfRule>
  </conditionalFormatting>
  <conditionalFormatting sqref="A2:C2 AJ2:AK2 D2:D56 D59 D61:D66 D68:D109 D461:D470 D477:D478 D481 D484 D490:D491 D499 D503:D504 D506 D512 D515:D517 D522 D524 D526 D537:D557 AH4725 AH4733 D285:D337 D339:D389 D534">
    <cfRule type="expression" dxfId="121" priority="800">
      <formula>$A2=1</formula>
    </cfRule>
  </conditionalFormatting>
  <conditionalFormatting sqref="D110">
    <cfRule type="expression" dxfId="120" priority="312">
      <formula>$A14212=1</formula>
    </cfRule>
  </conditionalFormatting>
  <conditionalFormatting sqref="D390:D397">
    <cfRule type="expression" dxfId="119" priority="3639">
      <formula>$A3385=1</formula>
    </cfRule>
  </conditionalFormatting>
  <conditionalFormatting sqref="D398:D411">
    <cfRule type="expression" dxfId="118" priority="937">
      <formula>$A3395=1</formula>
    </cfRule>
  </conditionalFormatting>
  <conditionalFormatting sqref="D412:D435">
    <cfRule type="expression" dxfId="117" priority="3628">
      <formula>$A3410=1</formula>
    </cfRule>
  </conditionalFormatting>
  <conditionalFormatting sqref="D436">
    <cfRule type="expression" dxfId="116" priority="746">
      <formula>$A436=1</formula>
    </cfRule>
  </conditionalFormatting>
  <conditionalFormatting sqref="D437:D438">
    <cfRule type="expression" dxfId="115" priority="755">
      <formula>$A3436=1</formula>
    </cfRule>
  </conditionalFormatting>
  <conditionalFormatting sqref="D439:D440">
    <cfRule type="expression" dxfId="114" priority="748">
      <formula>$A3440=1</formula>
    </cfRule>
  </conditionalFormatting>
  <conditionalFormatting sqref="D441">
    <cfRule type="expression" dxfId="113" priority="3617">
      <formula>$A3443=1</formula>
    </cfRule>
  </conditionalFormatting>
  <conditionalFormatting sqref="D442">
    <cfRule type="expression" dxfId="112" priority="3606">
      <formula>$A3447=1</formula>
    </cfRule>
  </conditionalFormatting>
  <conditionalFormatting sqref="D443">
    <cfRule type="expression" dxfId="111" priority="828">
      <formula>$A3449=1</formula>
    </cfRule>
  </conditionalFormatting>
  <conditionalFormatting sqref="D445:D446">
    <cfRule type="expression" dxfId="110" priority="3592">
      <formula>$A3453=1</formula>
    </cfRule>
  </conditionalFormatting>
  <conditionalFormatting sqref="D447:D448">
    <cfRule type="expression" dxfId="109" priority="747">
      <formula>$A3456=1</formula>
    </cfRule>
  </conditionalFormatting>
  <conditionalFormatting sqref="D449">
    <cfRule type="expression" dxfId="108" priority="3581">
      <formula>$A3460=1</formula>
    </cfRule>
  </conditionalFormatting>
  <conditionalFormatting sqref="D450:D451">
    <cfRule type="expression" dxfId="107" priority="3570">
      <formula>$A3462=1</formula>
    </cfRule>
  </conditionalFormatting>
  <conditionalFormatting sqref="D452:D453">
    <cfRule type="expression" dxfId="106" priority="749">
      <formula>$A3475=1</formula>
    </cfRule>
  </conditionalFormatting>
  <conditionalFormatting sqref="D454:D455">
    <cfRule type="expression" dxfId="105" priority="844">
      <formula>$A3479=1</formula>
    </cfRule>
  </conditionalFormatting>
  <conditionalFormatting sqref="D456">
    <cfRule type="expression" dxfId="104" priority="752">
      <formula>$A3482=1</formula>
    </cfRule>
  </conditionalFormatting>
  <conditionalFormatting sqref="D458:D460">
    <cfRule type="expression" dxfId="103" priority="813">
      <formula>$A3488=1</formula>
    </cfRule>
  </conditionalFormatting>
  <conditionalFormatting sqref="D476 D502 D523">
    <cfRule type="expression" dxfId="102" priority="256">
      <formula>$A16074=1</formula>
    </cfRule>
  </conditionalFormatting>
  <conditionalFormatting sqref="D479">
    <cfRule type="expression" dxfId="101" priority="285">
      <formula>$A16077=1</formula>
    </cfRule>
  </conditionalFormatting>
  <conditionalFormatting sqref="D483">
    <cfRule type="expression" dxfId="100" priority="243">
      <formula>$A16081=1</formula>
    </cfRule>
  </conditionalFormatting>
  <conditionalFormatting sqref="D487">
    <cfRule type="expression" dxfId="99" priority="230">
      <formula>$A14858=1</formula>
    </cfRule>
  </conditionalFormatting>
  <conditionalFormatting sqref="D492:D495">
    <cfRule type="expression" dxfId="98" priority="260">
      <formula>$A16090=1</formula>
    </cfRule>
  </conditionalFormatting>
  <conditionalFormatting sqref="D500">
    <cfRule type="expression" dxfId="97" priority="226">
      <formula>$A16098=1</formula>
    </cfRule>
  </conditionalFormatting>
  <conditionalFormatting sqref="D505">
    <cfRule type="expression" dxfId="96" priority="239">
      <formula>$A16103=1</formula>
    </cfRule>
  </conditionalFormatting>
  <conditionalFormatting sqref="D507:D510">
    <cfRule type="expression" dxfId="95" priority="247">
      <formula>$A16105=1</formula>
    </cfRule>
  </conditionalFormatting>
  <conditionalFormatting sqref="D520:D521">
    <cfRule type="expression" dxfId="94" priority="234">
      <formula>$A16118=1</formula>
    </cfRule>
  </conditionalFormatting>
  <conditionalFormatting sqref="D525">
    <cfRule type="expression" dxfId="93" priority="238">
      <formula>$A16123=1</formula>
    </cfRule>
  </conditionalFormatting>
  <conditionalFormatting sqref="D653">
    <cfRule type="expression" dxfId="92" priority="3541">
      <formula>$A9971=1</formula>
    </cfRule>
  </conditionalFormatting>
  <conditionalFormatting sqref="D4576">
    <cfRule type="expression" dxfId="91" priority="282">
      <formula>$A20229=1</formula>
    </cfRule>
  </conditionalFormatting>
  <conditionalFormatting sqref="D4581">
    <cfRule type="expression" dxfId="90" priority="248">
      <formula>$A20234=1</formula>
    </cfRule>
  </conditionalFormatting>
  <conditionalFormatting sqref="D4583">
    <cfRule type="expression" dxfId="89" priority="235">
      <formula>$A20236=1</formula>
    </cfRule>
  </conditionalFormatting>
  <conditionalFormatting sqref="D4587:D4588">
    <cfRule type="expression" dxfId="88" priority="231">
      <formula>$A20240=1</formula>
    </cfRule>
  </conditionalFormatting>
  <conditionalFormatting sqref="D4590">
    <cfRule type="expression" dxfId="87" priority="265">
      <formula>$A20243=1</formula>
    </cfRule>
  </conditionalFormatting>
  <conditionalFormatting sqref="D4593">
    <cfRule type="expression" dxfId="86" priority="252">
      <formula>$A20246=1</formula>
    </cfRule>
  </conditionalFormatting>
  <conditionalFormatting sqref="D4595">
    <cfRule type="expression" dxfId="85" priority="227">
      <formula>$A19021=1</formula>
    </cfRule>
  </conditionalFormatting>
  <conditionalFormatting sqref="D4598">
    <cfRule type="expression" dxfId="84" priority="223">
      <formula>$A20251=1</formula>
    </cfRule>
  </conditionalFormatting>
  <conditionalFormatting sqref="D4601:D4602">
    <cfRule type="expression" dxfId="83" priority="240">
      <formula>$A20254=1</formula>
    </cfRule>
  </conditionalFormatting>
  <conditionalFormatting sqref="D4605">
    <cfRule type="expression" dxfId="82" priority="272">
      <formula>$A20258=1</formula>
    </cfRule>
  </conditionalFormatting>
  <conditionalFormatting sqref="D4613">
    <cfRule type="expression" dxfId="81" priority="280">
      <formula>$A20266=1</formula>
    </cfRule>
  </conditionalFormatting>
  <conditionalFormatting sqref="D4616">
    <cfRule type="expression" dxfId="80" priority="283">
      <formula>$A20269=1</formula>
    </cfRule>
  </conditionalFormatting>
  <conditionalFormatting sqref="D4618">
    <cfRule type="expression" dxfId="79" priority="281">
      <formula>$A20271=1</formula>
    </cfRule>
  </conditionalFormatting>
  <conditionalFormatting sqref="D4811:D4887">
    <cfRule type="expression" dxfId="78" priority="219">
      <formula>$A4811=1</formula>
    </cfRule>
  </conditionalFormatting>
  <conditionalFormatting sqref="D4889:D4958">
    <cfRule type="expression" dxfId="77" priority="114">
      <formula>$A4889=1</formula>
    </cfRule>
  </conditionalFormatting>
  <conditionalFormatting sqref="D5081">
    <cfRule type="expression" dxfId="76" priority="113">
      <formula>$A5081=1</formula>
    </cfRule>
  </conditionalFormatting>
  <conditionalFormatting sqref="AH4671:AH4701 AH4703:AH4717">
    <cfRule type="expression" dxfId="75" priority="354">
      <formula>$A4671=1</formula>
    </cfRule>
  </conditionalFormatting>
  <conditionalFormatting sqref="D457">
    <cfRule type="expression" dxfId="74" priority="56">
      <formula>$A457=1</formula>
    </cfRule>
  </conditionalFormatting>
  <conditionalFormatting sqref="D634">
    <cfRule type="expression" dxfId="73" priority="55">
      <formula>$A634=1</formula>
    </cfRule>
  </conditionalFormatting>
  <conditionalFormatting sqref="AE5251:AG5251">
    <cfRule type="expression" dxfId="72" priority="49">
      <formula>$A5251=1</formula>
    </cfRule>
  </conditionalFormatting>
  <conditionalFormatting sqref="D5282:D5283">
    <cfRule type="expression" dxfId="71" priority="48">
      <formula>$A5282=1</formula>
    </cfRule>
  </conditionalFormatting>
  <conditionalFormatting sqref="D3718:D4070 D1108:D1121 D1644:D1661 D2194:D2196 D2787:D3368 D3380:D3716 D4099 D4081:D4097 D1663:D2182 D2198:D2775 D4101:D4442">
    <cfRule type="expression" dxfId="70" priority="46">
      <formula>$A1108=1</formula>
    </cfRule>
  </conditionalFormatting>
  <conditionalFormatting sqref="AJ4284 AJ4146 AJ4693:AJ4700">
    <cfRule type="expression" dxfId="69" priority="45">
      <formula>$A4146=1</formula>
    </cfRule>
  </conditionalFormatting>
  <conditionalFormatting sqref="A4657">
    <cfRule type="expression" dxfId="68" priority="44">
      <formula>$A4657=1</formula>
    </cfRule>
  </conditionalFormatting>
  <conditionalFormatting sqref="D4702">
    <cfRule type="expression" dxfId="67" priority="11">
      <formula>$A4702=1</formula>
    </cfRule>
  </conditionalFormatting>
  <conditionalFormatting sqref="D5131">
    <cfRule type="expression" dxfId="66" priority="10">
      <formula>$A5131=1</formula>
    </cfRule>
  </conditionalFormatting>
  <conditionalFormatting sqref="A5500:A5518 A5484:A5493 A5479:A5480 A3374">
    <cfRule type="expression" dxfId="65" priority="9">
      <formula>$A3374=1</formula>
    </cfRule>
  </conditionalFormatting>
  <conditionalFormatting sqref="D5633">
    <cfRule type="expression" dxfId="64" priority="8">
      <formula>$A5633=1</formula>
    </cfRule>
  </conditionalFormatting>
  <conditionalFormatting sqref="A4687:A4700">
    <cfRule type="expression" dxfId="63" priority="7">
      <formula>$A4687=1</formula>
    </cfRule>
  </conditionalFormatting>
  <conditionalFormatting sqref="D6292">
    <cfRule type="expression" dxfId="62" priority="1">
      <formula>$A6292=1</formula>
    </cfRule>
  </conditionalFormatting>
  <dataValidations disablePrompts="1" count="3">
    <dataValidation type="date" allowBlank="1" showInputMessage="1" showErrorMessage="1" errorTitle="Dados Inválidos" error="Favor entrar com uma data dentro do mês vigente." sqref="I2808:I3027 I3045:I3065">
      <formula1>45292</formula1>
      <formula2>45322</formula2>
    </dataValidation>
    <dataValidation type="custom" allowBlank="1" showInputMessage="1" showErrorMessage="1" errorTitle="Dados Inválidos" error="N° de OS já existe, favor verificar." sqref="J188:J635">
      <formula1>COUNTIF($J$2:$J$635,$J188)=1</formula1>
    </dataValidation>
    <dataValidation type="custom" allowBlank="1" showInputMessage="1" showErrorMessage="1" errorTitle="Dados Inválidos" error="N° de OS já existe, favor verificar." sqref="J2808:J3027 J3049:J3055">
      <formula1>COUNTIF($J$2:$J$718,$J2808)=1</formula1>
    </dataValidation>
  </dataValidations>
  <pageMargins left="0.511811024" right="0.511811024" top="0.78740157499999996" bottom="0.78740157499999996" header="0.31496062000000002" footer="0.31496062000000002"/>
  <pageSetup paperSize="9" orientation="portrait"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14:formula1>
            <xm:f>'G:\Manutencao-Infraestrutura\1 - MANUTENÇÃO ADM\04 - GLPI\PIETRA\[APROVAÇÕES NOVEMBRO.xlsx]Painel'!#REF!</xm:f>
          </x14:formula1>
          <xm:sqref>W86:Z95 AC86:AC95 W78:AC82</xm:sqref>
        </x14:dataValidation>
        <x14:dataValidation type="list" allowBlank="1" showInputMessage="1" showErrorMessage="1">
          <x14:formula1>
            <xm:f>'C:\Users\pietra.santos\AppData\Local\Microsoft\Windows\INetCache\Content.Outlook\0MZO2Y1V\[REGISTHAU - CIDADE JARDIM.xlsx]Painel'!#REF!</xm:f>
          </x14:formula1>
          <xm:sqref>W83:AC85</xm:sqref>
        </x14:dataValidation>
        <x14:dataValidation type="list" allowBlank="1" showInputMessage="1" showErrorMessage="1">
          <x14:formula1>
            <xm:f>'\\rottweiler\Holding\Manutencao-Infraestrutura\1 - MANUTENÇÃO ADM\04 - GLPI\ERICA\[Aprovações.xlsx]Painel'!#REF!</xm:f>
          </x14:formula1>
          <xm:sqref>W68:AD71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G971"/>
  <sheetViews>
    <sheetView showGridLines="0" workbookViewId="0">
      <pane ySplit="1" topLeftCell="A2" activePane="bottomLeft" state="frozen"/>
      <selection pane="bottomLeft" activeCell="A951" sqref="A951"/>
    </sheetView>
  </sheetViews>
  <sheetFormatPr defaultRowHeight="15" x14ac:dyDescent="0.25"/>
  <cols>
    <col min="1" max="1" width="56.42578125" customWidth="1"/>
    <col min="2" max="2" width="60.42578125" bestFit="1" customWidth="1"/>
    <col min="3" max="3" width="29.85546875" bestFit="1" customWidth="1"/>
    <col min="4" max="4" width="18.85546875" bestFit="1" customWidth="1"/>
    <col min="5" max="5" width="13.140625" bestFit="1" customWidth="1"/>
    <col min="6" max="6" width="110.140625" bestFit="1" customWidth="1"/>
    <col min="7" max="7" width="24.5703125" bestFit="1" customWidth="1"/>
    <col min="8" max="8" width="38" bestFit="1" customWidth="1"/>
    <col min="9" max="9" width="165" bestFit="1" customWidth="1"/>
    <col min="10" max="10" width="10.5703125" bestFit="1" customWidth="1"/>
    <col min="11" max="11" width="11.5703125" bestFit="1" customWidth="1"/>
    <col min="12" max="12" width="17.42578125" bestFit="1" customWidth="1"/>
    <col min="13" max="13" width="10.5703125" bestFit="1" customWidth="1"/>
    <col min="14" max="14" width="12.140625" bestFit="1" customWidth="1"/>
    <col min="15" max="15" width="13.42578125" bestFit="1" customWidth="1"/>
    <col min="16" max="16" width="11.42578125" bestFit="1" customWidth="1"/>
    <col min="17" max="17" width="12.140625" bestFit="1" customWidth="1"/>
    <col min="18" max="18" width="10.85546875" bestFit="1" customWidth="1"/>
    <col min="19" max="19" width="13.42578125" bestFit="1" customWidth="1"/>
    <col min="20" max="20" width="14.140625" bestFit="1" customWidth="1"/>
    <col min="21" max="21" width="12.140625" bestFit="1" customWidth="1"/>
    <col min="22" max="22" width="18.140625" bestFit="1" customWidth="1"/>
    <col min="23" max="24" width="10.5703125" bestFit="1" customWidth="1"/>
    <col min="25" max="25" width="11.140625" bestFit="1" customWidth="1"/>
    <col min="26" max="26" width="11.85546875" bestFit="1" customWidth="1"/>
    <col min="27" max="27" width="12.42578125" bestFit="1" customWidth="1"/>
    <col min="29" max="29" width="194.42578125" bestFit="1" customWidth="1"/>
    <col min="30" max="30" width="131.85546875" bestFit="1" customWidth="1"/>
    <col min="31" max="31" width="131.85546875" customWidth="1"/>
  </cols>
  <sheetData>
    <row r="1" spans="1:31" x14ac:dyDescent="0.25">
      <c r="A1" t="s">
        <v>1159</v>
      </c>
      <c r="B1" t="s">
        <v>1160</v>
      </c>
      <c r="C1" t="s">
        <v>22</v>
      </c>
      <c r="D1" t="s">
        <v>1</v>
      </c>
      <c r="E1" t="s">
        <v>0</v>
      </c>
      <c r="F1" t="s">
        <v>1161</v>
      </c>
      <c r="G1" t="s">
        <v>1162</v>
      </c>
      <c r="H1" t="s">
        <v>1163</v>
      </c>
      <c r="I1" t="s">
        <v>1164</v>
      </c>
      <c r="J1" t="s">
        <v>1165</v>
      </c>
      <c r="K1" t="s">
        <v>1166</v>
      </c>
      <c r="L1" t="s">
        <v>1167</v>
      </c>
      <c r="M1" t="s">
        <v>1168</v>
      </c>
      <c r="N1" t="s">
        <v>1169</v>
      </c>
      <c r="O1" t="s">
        <v>1170</v>
      </c>
      <c r="P1" t="s">
        <v>1171</v>
      </c>
      <c r="Q1" t="s">
        <v>1172</v>
      </c>
      <c r="R1" t="s">
        <v>1173</v>
      </c>
      <c r="S1" t="s">
        <v>1174</v>
      </c>
      <c r="T1" t="s">
        <v>1175</v>
      </c>
      <c r="U1" t="s">
        <v>1176</v>
      </c>
      <c r="V1" t="s">
        <v>1177</v>
      </c>
      <c r="W1" t="s">
        <v>1178</v>
      </c>
      <c r="X1" t="s">
        <v>1179</v>
      </c>
      <c r="Y1" t="s">
        <v>1180</v>
      </c>
      <c r="Z1" t="s">
        <v>1181</v>
      </c>
      <c r="AA1" t="s">
        <v>1182</v>
      </c>
      <c r="AB1" t="s">
        <v>1183</v>
      </c>
      <c r="AC1" t="s">
        <v>1184</v>
      </c>
      <c r="AD1" t="s">
        <v>1185</v>
      </c>
      <c r="AE1" t="s">
        <v>4924</v>
      </c>
    </row>
    <row r="2" spans="1:31" ht="15" customHeight="1" x14ac:dyDescent="0.25">
      <c r="A2" t="s">
        <v>1186</v>
      </c>
      <c r="B2" t="s">
        <v>1186</v>
      </c>
      <c r="C2">
        <v>0</v>
      </c>
      <c r="D2" t="s">
        <v>1187</v>
      </c>
      <c r="E2" s="4">
        <v>87728</v>
      </c>
      <c r="F2">
        <v>0</v>
      </c>
      <c r="G2">
        <v>0</v>
      </c>
      <c r="H2">
        <v>0</v>
      </c>
      <c r="I2" t="s">
        <v>65</v>
      </c>
      <c r="J2">
        <v>0</v>
      </c>
      <c r="K2">
        <v>0</v>
      </c>
      <c r="L2">
        <v>0</v>
      </c>
      <c r="M2">
        <v>0</v>
      </c>
      <c r="N2">
        <v>0</v>
      </c>
      <c r="O2">
        <v>0</v>
      </c>
      <c r="P2">
        <v>0</v>
      </c>
      <c r="Q2">
        <v>0</v>
      </c>
      <c r="R2">
        <v>0</v>
      </c>
      <c r="S2">
        <v>0</v>
      </c>
      <c r="T2">
        <v>0</v>
      </c>
      <c r="U2">
        <v>0</v>
      </c>
      <c r="V2">
        <v>0</v>
      </c>
      <c r="W2">
        <v>0</v>
      </c>
      <c r="X2">
        <v>0</v>
      </c>
      <c r="Y2">
        <v>0</v>
      </c>
      <c r="Z2">
        <v>0</v>
      </c>
      <c r="AA2">
        <v>0</v>
      </c>
      <c r="AB2">
        <v>0</v>
      </c>
      <c r="AC2" t="s">
        <v>1188</v>
      </c>
      <c r="AD2" t="s">
        <v>1189</v>
      </c>
    </row>
    <row r="3" spans="1:31" ht="15" customHeight="1" x14ac:dyDescent="0.25">
      <c r="A3" t="s">
        <v>1190</v>
      </c>
      <c r="B3" t="s">
        <v>1191</v>
      </c>
      <c r="C3" t="s">
        <v>1182</v>
      </c>
      <c r="D3" t="s">
        <v>1192</v>
      </c>
      <c r="E3" s="4">
        <v>8169</v>
      </c>
      <c r="F3">
        <v>0</v>
      </c>
      <c r="G3">
        <v>0</v>
      </c>
      <c r="H3">
        <v>0</v>
      </c>
      <c r="I3" t="s">
        <v>65</v>
      </c>
      <c r="J3">
        <v>0</v>
      </c>
      <c r="K3">
        <v>0</v>
      </c>
      <c r="L3">
        <v>0</v>
      </c>
      <c r="M3">
        <v>0</v>
      </c>
      <c r="N3">
        <v>0</v>
      </c>
      <c r="O3">
        <v>0</v>
      </c>
      <c r="P3">
        <v>0</v>
      </c>
      <c r="Q3">
        <v>0</v>
      </c>
      <c r="R3">
        <v>0</v>
      </c>
      <c r="S3">
        <v>0</v>
      </c>
      <c r="T3">
        <v>0</v>
      </c>
      <c r="U3">
        <v>0</v>
      </c>
      <c r="V3">
        <v>0</v>
      </c>
      <c r="W3">
        <v>0</v>
      </c>
      <c r="X3">
        <v>0</v>
      </c>
      <c r="Y3">
        <v>0</v>
      </c>
      <c r="Z3">
        <v>0</v>
      </c>
      <c r="AA3">
        <v>0</v>
      </c>
      <c r="AB3">
        <v>0</v>
      </c>
      <c r="AC3">
        <v>0</v>
      </c>
      <c r="AD3" t="s">
        <v>1193</v>
      </c>
    </row>
    <row r="4" spans="1:31" ht="15" customHeight="1" x14ac:dyDescent="0.25">
      <c r="A4" t="s">
        <v>1194</v>
      </c>
      <c r="B4">
        <v>0</v>
      </c>
      <c r="C4" t="s">
        <v>1182</v>
      </c>
      <c r="D4" t="s">
        <v>1195</v>
      </c>
      <c r="E4" s="4">
        <v>98671</v>
      </c>
      <c r="F4">
        <v>0</v>
      </c>
      <c r="G4">
        <v>0</v>
      </c>
      <c r="H4">
        <v>0</v>
      </c>
      <c r="I4" t="s">
        <v>65</v>
      </c>
      <c r="J4">
        <v>0</v>
      </c>
      <c r="K4">
        <v>0</v>
      </c>
      <c r="L4">
        <v>0</v>
      </c>
      <c r="M4">
        <v>0</v>
      </c>
      <c r="N4">
        <v>0</v>
      </c>
      <c r="O4">
        <v>0</v>
      </c>
      <c r="P4">
        <v>0</v>
      </c>
      <c r="Q4">
        <v>0</v>
      </c>
      <c r="R4">
        <v>0</v>
      </c>
      <c r="S4">
        <v>0</v>
      </c>
      <c r="T4">
        <v>0</v>
      </c>
      <c r="U4">
        <v>0</v>
      </c>
      <c r="V4">
        <v>0</v>
      </c>
      <c r="W4">
        <v>0</v>
      </c>
      <c r="X4">
        <v>0</v>
      </c>
      <c r="Y4">
        <v>0</v>
      </c>
      <c r="Z4">
        <v>0</v>
      </c>
      <c r="AA4">
        <v>0</v>
      </c>
      <c r="AB4">
        <v>0</v>
      </c>
      <c r="AC4">
        <v>0</v>
      </c>
      <c r="AD4" t="s">
        <v>1193</v>
      </c>
    </row>
    <row r="5" spans="1:31" ht="15" customHeight="1" x14ac:dyDescent="0.25">
      <c r="A5" t="s">
        <v>1190</v>
      </c>
      <c r="B5" t="s">
        <v>1191</v>
      </c>
      <c r="C5" t="s">
        <v>1182</v>
      </c>
      <c r="D5" t="s">
        <v>1196</v>
      </c>
      <c r="E5" s="4">
        <v>18902</v>
      </c>
      <c r="F5">
        <v>0</v>
      </c>
      <c r="G5">
        <v>0</v>
      </c>
      <c r="H5">
        <v>0</v>
      </c>
      <c r="I5" t="s">
        <v>65</v>
      </c>
      <c r="J5">
        <v>0</v>
      </c>
      <c r="K5">
        <v>0</v>
      </c>
      <c r="L5">
        <v>0</v>
      </c>
      <c r="M5">
        <v>0</v>
      </c>
      <c r="N5">
        <v>0</v>
      </c>
      <c r="O5">
        <v>0</v>
      </c>
      <c r="P5">
        <v>0</v>
      </c>
      <c r="Q5">
        <v>0</v>
      </c>
      <c r="R5">
        <v>0</v>
      </c>
      <c r="S5">
        <v>0</v>
      </c>
      <c r="T5">
        <v>0</v>
      </c>
      <c r="U5">
        <v>0</v>
      </c>
      <c r="V5">
        <v>0</v>
      </c>
      <c r="W5">
        <v>0</v>
      </c>
      <c r="X5">
        <v>0</v>
      </c>
      <c r="Y5">
        <v>0</v>
      </c>
      <c r="Z5">
        <v>0</v>
      </c>
      <c r="AA5">
        <v>0</v>
      </c>
      <c r="AB5">
        <v>0</v>
      </c>
      <c r="AC5">
        <v>0</v>
      </c>
      <c r="AD5" t="s">
        <v>1193</v>
      </c>
    </row>
    <row r="6" spans="1:31" ht="15" customHeight="1" x14ac:dyDescent="0.25">
      <c r="A6" t="s">
        <v>1194</v>
      </c>
      <c r="B6">
        <v>0</v>
      </c>
      <c r="C6" t="s">
        <v>1182</v>
      </c>
      <c r="D6" t="s">
        <v>1197</v>
      </c>
      <c r="E6" s="4">
        <v>40434</v>
      </c>
      <c r="F6">
        <v>0</v>
      </c>
      <c r="G6">
        <v>0</v>
      </c>
      <c r="H6">
        <v>0</v>
      </c>
      <c r="I6" t="s">
        <v>65</v>
      </c>
      <c r="J6">
        <v>0</v>
      </c>
      <c r="K6">
        <v>0</v>
      </c>
      <c r="L6">
        <v>0</v>
      </c>
      <c r="M6">
        <v>0</v>
      </c>
      <c r="N6">
        <v>0</v>
      </c>
      <c r="O6">
        <v>0</v>
      </c>
      <c r="P6">
        <v>0</v>
      </c>
      <c r="Q6">
        <v>0</v>
      </c>
      <c r="R6">
        <v>0</v>
      </c>
      <c r="S6">
        <v>0</v>
      </c>
      <c r="T6">
        <v>0</v>
      </c>
      <c r="U6">
        <v>0</v>
      </c>
      <c r="V6">
        <v>0</v>
      </c>
      <c r="W6">
        <v>0</v>
      </c>
      <c r="X6">
        <v>0</v>
      </c>
      <c r="Y6">
        <v>0</v>
      </c>
      <c r="Z6">
        <v>0</v>
      </c>
      <c r="AA6">
        <v>0</v>
      </c>
      <c r="AB6">
        <v>0</v>
      </c>
      <c r="AC6">
        <v>0</v>
      </c>
      <c r="AD6" t="s">
        <v>1193</v>
      </c>
    </row>
    <row r="7" spans="1:31" ht="15" customHeight="1" x14ac:dyDescent="0.25">
      <c r="A7" t="s">
        <v>1198</v>
      </c>
      <c r="B7" t="s">
        <v>1191</v>
      </c>
      <c r="C7" t="s">
        <v>1182</v>
      </c>
      <c r="D7" t="s">
        <v>1199</v>
      </c>
      <c r="E7" s="4">
        <v>783</v>
      </c>
      <c r="F7">
        <v>0</v>
      </c>
      <c r="G7">
        <v>0</v>
      </c>
      <c r="H7">
        <v>0</v>
      </c>
      <c r="I7" t="s">
        <v>65</v>
      </c>
      <c r="J7">
        <v>0</v>
      </c>
      <c r="K7">
        <v>0</v>
      </c>
      <c r="L7">
        <v>0</v>
      </c>
      <c r="M7">
        <v>0</v>
      </c>
      <c r="N7">
        <v>0</v>
      </c>
      <c r="O7">
        <v>0</v>
      </c>
      <c r="P7">
        <v>0</v>
      </c>
      <c r="Q7">
        <v>0</v>
      </c>
      <c r="R7">
        <v>0</v>
      </c>
      <c r="S7">
        <v>0</v>
      </c>
      <c r="T7">
        <v>0</v>
      </c>
      <c r="U7">
        <v>0</v>
      </c>
      <c r="V7">
        <v>0</v>
      </c>
      <c r="W7">
        <v>0</v>
      </c>
      <c r="X7">
        <v>0</v>
      </c>
      <c r="Y7">
        <v>0</v>
      </c>
      <c r="Z7">
        <v>0</v>
      </c>
      <c r="AA7">
        <v>0</v>
      </c>
      <c r="AB7">
        <v>0</v>
      </c>
      <c r="AC7" t="s">
        <v>1200</v>
      </c>
      <c r="AD7" t="s">
        <v>1193</v>
      </c>
    </row>
    <row r="8" spans="1:31" ht="15" customHeight="1" x14ac:dyDescent="0.25">
      <c r="A8" t="s">
        <v>1201</v>
      </c>
      <c r="B8" t="s">
        <v>1191</v>
      </c>
      <c r="C8" t="s">
        <v>1182</v>
      </c>
      <c r="D8" t="s">
        <v>1202</v>
      </c>
      <c r="E8" s="4">
        <v>8856</v>
      </c>
      <c r="F8">
        <v>0</v>
      </c>
      <c r="G8">
        <v>0</v>
      </c>
      <c r="H8">
        <v>0</v>
      </c>
      <c r="I8" t="s">
        <v>65</v>
      </c>
      <c r="J8">
        <v>0</v>
      </c>
      <c r="K8">
        <v>0</v>
      </c>
      <c r="L8">
        <v>0</v>
      </c>
      <c r="M8">
        <v>0</v>
      </c>
      <c r="N8">
        <v>0</v>
      </c>
      <c r="O8">
        <v>0</v>
      </c>
      <c r="P8">
        <v>0</v>
      </c>
      <c r="Q8">
        <v>0</v>
      </c>
      <c r="R8">
        <v>0</v>
      </c>
      <c r="S8">
        <v>0</v>
      </c>
      <c r="T8">
        <v>0</v>
      </c>
      <c r="U8">
        <v>0</v>
      </c>
      <c r="V8">
        <v>0</v>
      </c>
      <c r="W8">
        <v>0</v>
      </c>
      <c r="X8">
        <v>0</v>
      </c>
      <c r="Y8">
        <v>0</v>
      </c>
      <c r="Z8">
        <v>0</v>
      </c>
      <c r="AA8">
        <v>0</v>
      </c>
      <c r="AB8">
        <v>0</v>
      </c>
      <c r="AC8">
        <v>0</v>
      </c>
      <c r="AD8" t="s">
        <v>1193</v>
      </c>
    </row>
    <row r="9" spans="1:31" ht="15" customHeight="1" x14ac:dyDescent="0.25">
      <c r="A9" t="s">
        <v>1190</v>
      </c>
      <c r="B9" t="s">
        <v>1191</v>
      </c>
      <c r="C9" t="s">
        <v>1182</v>
      </c>
      <c r="D9" t="s">
        <v>1203</v>
      </c>
      <c r="E9" s="4">
        <v>9752</v>
      </c>
      <c r="F9">
        <v>0</v>
      </c>
      <c r="G9">
        <v>0</v>
      </c>
      <c r="H9">
        <v>0</v>
      </c>
      <c r="I9" t="s">
        <v>65</v>
      </c>
      <c r="J9">
        <v>0</v>
      </c>
      <c r="K9">
        <v>0</v>
      </c>
      <c r="L9">
        <v>0</v>
      </c>
      <c r="M9">
        <v>0</v>
      </c>
      <c r="N9">
        <v>0</v>
      </c>
      <c r="O9">
        <v>0</v>
      </c>
      <c r="P9">
        <v>0</v>
      </c>
      <c r="Q9">
        <v>0</v>
      </c>
      <c r="R9">
        <v>0</v>
      </c>
      <c r="S9">
        <v>0</v>
      </c>
      <c r="T9">
        <v>0</v>
      </c>
      <c r="U9">
        <v>0</v>
      </c>
      <c r="V9">
        <v>0</v>
      </c>
      <c r="W9">
        <v>0</v>
      </c>
      <c r="X9">
        <v>0</v>
      </c>
      <c r="Y9">
        <v>0</v>
      </c>
      <c r="Z9">
        <v>0</v>
      </c>
      <c r="AA9">
        <v>0</v>
      </c>
      <c r="AB9">
        <v>0</v>
      </c>
      <c r="AC9">
        <v>0</v>
      </c>
      <c r="AD9" t="s">
        <v>1193</v>
      </c>
    </row>
    <row r="10" spans="1:31" ht="15" customHeight="1" x14ac:dyDescent="0.25">
      <c r="A10" t="s">
        <v>1204</v>
      </c>
      <c r="B10">
        <v>0</v>
      </c>
      <c r="C10">
        <v>0</v>
      </c>
      <c r="D10" t="s">
        <v>1205</v>
      </c>
      <c r="E10" s="4">
        <v>102422</v>
      </c>
      <c r="F10">
        <v>0</v>
      </c>
      <c r="G10">
        <v>0</v>
      </c>
      <c r="H10">
        <v>0</v>
      </c>
      <c r="I10" t="s">
        <v>65</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row>
    <row r="11" spans="1:31" ht="15" customHeight="1" x14ac:dyDescent="0.25">
      <c r="A11" t="s">
        <v>1206</v>
      </c>
      <c r="B11" t="s">
        <v>1207</v>
      </c>
      <c r="C11">
        <v>0</v>
      </c>
      <c r="D11" t="s">
        <v>1208</v>
      </c>
      <c r="E11" s="4">
        <v>81960</v>
      </c>
      <c r="F11">
        <v>0</v>
      </c>
      <c r="G11">
        <v>0</v>
      </c>
      <c r="H11">
        <v>0</v>
      </c>
      <c r="I11" t="s">
        <v>65</v>
      </c>
      <c r="J11">
        <v>0</v>
      </c>
      <c r="K11">
        <v>0</v>
      </c>
      <c r="L11">
        <v>0</v>
      </c>
      <c r="M11">
        <v>0</v>
      </c>
      <c r="N11">
        <v>0</v>
      </c>
      <c r="O11">
        <v>0</v>
      </c>
      <c r="P11">
        <v>0</v>
      </c>
      <c r="Q11">
        <v>0</v>
      </c>
      <c r="R11">
        <v>0</v>
      </c>
      <c r="S11">
        <v>0</v>
      </c>
      <c r="T11">
        <v>0</v>
      </c>
      <c r="U11">
        <v>0</v>
      </c>
      <c r="V11">
        <v>0</v>
      </c>
      <c r="W11">
        <v>0</v>
      </c>
      <c r="X11">
        <v>0</v>
      </c>
      <c r="Y11">
        <v>0</v>
      </c>
      <c r="Z11">
        <v>0</v>
      </c>
      <c r="AA11">
        <v>0</v>
      </c>
      <c r="AB11">
        <v>0</v>
      </c>
      <c r="AC11" t="s">
        <v>1209</v>
      </c>
      <c r="AD11">
        <v>0</v>
      </c>
    </row>
    <row r="12" spans="1:31" ht="15" customHeight="1" x14ac:dyDescent="0.25">
      <c r="A12" t="s">
        <v>1210</v>
      </c>
      <c r="B12">
        <v>0</v>
      </c>
      <c r="C12">
        <v>0</v>
      </c>
      <c r="D12" t="s">
        <v>1211</v>
      </c>
      <c r="E12" s="4">
        <v>32140</v>
      </c>
      <c r="F12">
        <v>0</v>
      </c>
      <c r="G12">
        <v>0</v>
      </c>
      <c r="H12">
        <v>0</v>
      </c>
      <c r="I12" t="s">
        <v>65</v>
      </c>
      <c r="J12">
        <v>0</v>
      </c>
      <c r="K12">
        <v>0</v>
      </c>
      <c r="L12">
        <v>0</v>
      </c>
      <c r="M12">
        <v>0</v>
      </c>
      <c r="N12">
        <v>0</v>
      </c>
      <c r="O12">
        <v>0</v>
      </c>
      <c r="P12">
        <v>0</v>
      </c>
      <c r="Q12">
        <v>0</v>
      </c>
      <c r="R12">
        <v>0</v>
      </c>
      <c r="S12">
        <v>0</v>
      </c>
      <c r="T12">
        <v>0</v>
      </c>
      <c r="U12">
        <v>0</v>
      </c>
      <c r="V12">
        <v>0</v>
      </c>
      <c r="W12">
        <v>0</v>
      </c>
      <c r="X12">
        <v>0</v>
      </c>
      <c r="Y12">
        <v>0</v>
      </c>
      <c r="Z12">
        <v>0</v>
      </c>
      <c r="AA12">
        <v>0</v>
      </c>
      <c r="AB12">
        <v>0</v>
      </c>
      <c r="AC12" t="s">
        <v>1212</v>
      </c>
      <c r="AD12" t="s">
        <v>1213</v>
      </c>
    </row>
    <row r="13" spans="1:31" ht="15" customHeight="1" x14ac:dyDescent="0.25">
      <c r="A13" t="s">
        <v>1214</v>
      </c>
      <c r="B13" t="s">
        <v>1215</v>
      </c>
      <c r="C13">
        <v>0</v>
      </c>
      <c r="D13" t="s">
        <v>1216</v>
      </c>
      <c r="E13" s="4">
        <v>24422</v>
      </c>
      <c r="F13">
        <v>0</v>
      </c>
      <c r="G13">
        <v>0</v>
      </c>
      <c r="H13">
        <v>0</v>
      </c>
      <c r="I13" t="s">
        <v>65</v>
      </c>
      <c r="J13">
        <v>0</v>
      </c>
      <c r="K13">
        <v>0</v>
      </c>
      <c r="L13">
        <v>0</v>
      </c>
      <c r="M13">
        <v>0</v>
      </c>
      <c r="N13">
        <v>0</v>
      </c>
      <c r="O13">
        <v>0</v>
      </c>
      <c r="P13">
        <v>0</v>
      </c>
      <c r="Q13">
        <v>0</v>
      </c>
      <c r="R13">
        <v>0</v>
      </c>
      <c r="S13">
        <v>0</v>
      </c>
      <c r="T13">
        <v>0</v>
      </c>
      <c r="U13">
        <v>0</v>
      </c>
      <c r="V13">
        <v>0</v>
      </c>
      <c r="W13">
        <v>0</v>
      </c>
      <c r="X13">
        <v>0</v>
      </c>
      <c r="Y13">
        <v>0</v>
      </c>
      <c r="Z13">
        <v>0</v>
      </c>
      <c r="AA13">
        <v>0</v>
      </c>
      <c r="AB13">
        <v>0</v>
      </c>
      <c r="AC13" t="s">
        <v>1217</v>
      </c>
      <c r="AD13" t="s">
        <v>1218</v>
      </c>
    </row>
    <row r="14" spans="1:31" ht="15" customHeight="1" x14ac:dyDescent="0.25">
      <c r="A14" t="s">
        <v>1219</v>
      </c>
      <c r="B14" t="s">
        <v>1220</v>
      </c>
      <c r="C14">
        <v>0</v>
      </c>
      <c r="D14" t="s">
        <v>1221</v>
      </c>
      <c r="E14" s="4">
        <v>13520</v>
      </c>
      <c r="F14">
        <v>0</v>
      </c>
      <c r="G14">
        <v>0</v>
      </c>
      <c r="H14">
        <v>0</v>
      </c>
      <c r="I14" t="s">
        <v>65</v>
      </c>
      <c r="J14">
        <v>0</v>
      </c>
      <c r="K14">
        <v>0</v>
      </c>
      <c r="L14">
        <v>0</v>
      </c>
      <c r="M14">
        <v>0</v>
      </c>
      <c r="N14">
        <v>0</v>
      </c>
      <c r="O14">
        <v>0</v>
      </c>
      <c r="P14">
        <v>0</v>
      </c>
      <c r="Q14">
        <v>0</v>
      </c>
      <c r="R14">
        <v>0</v>
      </c>
      <c r="S14">
        <v>0</v>
      </c>
      <c r="T14">
        <v>0</v>
      </c>
      <c r="U14">
        <v>0</v>
      </c>
      <c r="V14">
        <v>0</v>
      </c>
      <c r="W14">
        <v>0</v>
      </c>
      <c r="X14">
        <v>0</v>
      </c>
      <c r="Y14">
        <v>0</v>
      </c>
      <c r="Z14">
        <v>0</v>
      </c>
      <c r="AA14">
        <v>0</v>
      </c>
      <c r="AB14">
        <v>0</v>
      </c>
      <c r="AC14" t="s">
        <v>1222</v>
      </c>
      <c r="AD14" t="s">
        <v>1223</v>
      </c>
    </row>
    <row r="15" spans="1:31" ht="15" customHeight="1" x14ac:dyDescent="0.25">
      <c r="A15" t="s">
        <v>1224</v>
      </c>
      <c r="B15" t="s">
        <v>1224</v>
      </c>
      <c r="C15">
        <v>0</v>
      </c>
      <c r="D15" t="s">
        <v>1225</v>
      </c>
      <c r="E15" s="4">
        <v>68328</v>
      </c>
      <c r="F15" t="s">
        <v>1226</v>
      </c>
      <c r="G15" t="s">
        <v>1227</v>
      </c>
      <c r="H15" t="s">
        <v>1228</v>
      </c>
      <c r="I15" t="s">
        <v>1229</v>
      </c>
      <c r="J15" t="s">
        <v>1230</v>
      </c>
      <c r="K15" t="s">
        <v>1231</v>
      </c>
      <c r="L15" t="s">
        <v>1230</v>
      </c>
      <c r="M15" t="s">
        <v>1231</v>
      </c>
      <c r="N15" t="s">
        <v>1231</v>
      </c>
      <c r="O15" t="s">
        <v>1231</v>
      </c>
      <c r="P15" t="s">
        <v>1231</v>
      </c>
      <c r="Q15" t="s">
        <v>1230</v>
      </c>
      <c r="R15" t="s">
        <v>1230</v>
      </c>
      <c r="S15" t="s">
        <v>1230</v>
      </c>
      <c r="T15" t="s">
        <v>1231</v>
      </c>
      <c r="U15" t="s">
        <v>1231</v>
      </c>
      <c r="V15" t="s">
        <v>1231</v>
      </c>
      <c r="W15" t="s">
        <v>1231</v>
      </c>
      <c r="X15" t="s">
        <v>1231</v>
      </c>
      <c r="Y15" t="s">
        <v>1231</v>
      </c>
      <c r="Z15" t="s">
        <v>1231</v>
      </c>
      <c r="AA15" t="s">
        <v>1231</v>
      </c>
      <c r="AB15">
        <v>0</v>
      </c>
      <c r="AC15" t="s">
        <v>1232</v>
      </c>
      <c r="AD15" t="s">
        <v>1233</v>
      </c>
    </row>
    <row r="16" spans="1:31" ht="15" customHeight="1" x14ac:dyDescent="0.25">
      <c r="A16" t="s">
        <v>1234</v>
      </c>
      <c r="B16">
        <v>0</v>
      </c>
      <c r="C16">
        <v>0</v>
      </c>
      <c r="D16" t="s">
        <v>1235</v>
      </c>
      <c r="E16" s="4">
        <v>2853</v>
      </c>
      <c r="F16">
        <v>0</v>
      </c>
      <c r="G16">
        <v>0</v>
      </c>
      <c r="H16">
        <v>0</v>
      </c>
      <c r="I16" t="s">
        <v>65</v>
      </c>
      <c r="J16">
        <v>0</v>
      </c>
      <c r="K16">
        <v>0</v>
      </c>
      <c r="L16">
        <v>0</v>
      </c>
      <c r="M16">
        <v>0</v>
      </c>
      <c r="N16">
        <v>0</v>
      </c>
      <c r="O16">
        <v>0</v>
      </c>
      <c r="P16">
        <v>0</v>
      </c>
      <c r="Q16">
        <v>0</v>
      </c>
      <c r="R16">
        <v>0</v>
      </c>
      <c r="S16">
        <v>0</v>
      </c>
      <c r="T16">
        <v>0</v>
      </c>
      <c r="U16">
        <v>0</v>
      </c>
      <c r="V16">
        <v>0</v>
      </c>
      <c r="W16">
        <v>0</v>
      </c>
      <c r="X16">
        <v>0</v>
      </c>
      <c r="Y16">
        <v>0</v>
      </c>
      <c r="Z16">
        <v>0</v>
      </c>
      <c r="AA16">
        <v>0</v>
      </c>
      <c r="AB16">
        <v>0</v>
      </c>
      <c r="AC16">
        <v>0</v>
      </c>
      <c r="AD16" t="s">
        <v>1236</v>
      </c>
    </row>
    <row r="17" spans="1:30" ht="15" customHeight="1" x14ac:dyDescent="0.25">
      <c r="A17" t="s">
        <v>1237</v>
      </c>
      <c r="B17" t="s">
        <v>1238</v>
      </c>
      <c r="C17">
        <v>0</v>
      </c>
      <c r="D17" t="s">
        <v>1239</v>
      </c>
      <c r="E17" s="4">
        <v>22977</v>
      </c>
      <c r="F17">
        <v>0</v>
      </c>
      <c r="G17">
        <v>0</v>
      </c>
      <c r="H17">
        <v>0</v>
      </c>
      <c r="I17" t="s">
        <v>65</v>
      </c>
      <c r="J17">
        <v>0</v>
      </c>
      <c r="K17">
        <v>0</v>
      </c>
      <c r="L17">
        <v>0</v>
      </c>
      <c r="M17">
        <v>0</v>
      </c>
      <c r="N17">
        <v>0</v>
      </c>
      <c r="O17">
        <v>0</v>
      </c>
      <c r="P17">
        <v>0</v>
      </c>
      <c r="Q17">
        <v>0</v>
      </c>
      <c r="R17">
        <v>0</v>
      </c>
      <c r="S17">
        <v>0</v>
      </c>
      <c r="T17">
        <v>0</v>
      </c>
      <c r="U17">
        <v>0</v>
      </c>
      <c r="V17">
        <v>0</v>
      </c>
      <c r="W17">
        <v>0</v>
      </c>
      <c r="X17">
        <v>0</v>
      </c>
      <c r="Y17">
        <v>0</v>
      </c>
      <c r="Z17">
        <v>0</v>
      </c>
      <c r="AA17">
        <v>0</v>
      </c>
      <c r="AB17">
        <v>0</v>
      </c>
      <c r="AC17" t="s">
        <v>1240</v>
      </c>
      <c r="AD17" t="s">
        <v>1241</v>
      </c>
    </row>
    <row r="18" spans="1:30" ht="15" customHeight="1" x14ac:dyDescent="0.25">
      <c r="A18" t="s">
        <v>1242</v>
      </c>
      <c r="B18" t="s">
        <v>1243</v>
      </c>
      <c r="C18">
        <v>0</v>
      </c>
      <c r="D18" t="s">
        <v>1244</v>
      </c>
      <c r="E18" s="4">
        <v>63852</v>
      </c>
      <c r="F18">
        <v>0</v>
      </c>
      <c r="G18">
        <v>0</v>
      </c>
      <c r="H18">
        <v>0</v>
      </c>
      <c r="I18" t="s">
        <v>65</v>
      </c>
      <c r="J18">
        <v>0</v>
      </c>
      <c r="K18">
        <v>0</v>
      </c>
      <c r="L18">
        <v>0</v>
      </c>
      <c r="M18">
        <v>0</v>
      </c>
      <c r="N18">
        <v>0</v>
      </c>
      <c r="O18">
        <v>0</v>
      </c>
      <c r="P18">
        <v>0</v>
      </c>
      <c r="Q18">
        <v>0</v>
      </c>
      <c r="R18">
        <v>0</v>
      </c>
      <c r="S18">
        <v>0</v>
      </c>
      <c r="T18">
        <v>0</v>
      </c>
      <c r="U18">
        <v>0</v>
      </c>
      <c r="V18">
        <v>0</v>
      </c>
      <c r="W18">
        <v>0</v>
      </c>
      <c r="X18">
        <v>0</v>
      </c>
      <c r="Y18">
        <v>0</v>
      </c>
      <c r="Z18">
        <v>0</v>
      </c>
      <c r="AA18">
        <v>0</v>
      </c>
      <c r="AB18">
        <v>0</v>
      </c>
      <c r="AC18" t="s">
        <v>1245</v>
      </c>
      <c r="AD18" t="s">
        <v>1246</v>
      </c>
    </row>
    <row r="19" spans="1:30" ht="15" customHeight="1" x14ac:dyDescent="0.25">
      <c r="A19" t="s">
        <v>1247</v>
      </c>
      <c r="B19" t="s">
        <v>1247</v>
      </c>
      <c r="C19">
        <v>0</v>
      </c>
      <c r="D19" t="s">
        <v>1248</v>
      </c>
      <c r="E19" s="4">
        <v>72966</v>
      </c>
      <c r="F19">
        <v>0</v>
      </c>
      <c r="G19">
        <v>0</v>
      </c>
      <c r="H19">
        <v>0</v>
      </c>
      <c r="I19" t="s">
        <v>65</v>
      </c>
      <c r="J19">
        <v>0</v>
      </c>
      <c r="K19">
        <v>0</v>
      </c>
      <c r="L19">
        <v>0</v>
      </c>
      <c r="M19">
        <v>0</v>
      </c>
      <c r="N19">
        <v>0</v>
      </c>
      <c r="O19">
        <v>0</v>
      </c>
      <c r="P19">
        <v>0</v>
      </c>
      <c r="Q19">
        <v>0</v>
      </c>
      <c r="R19">
        <v>0</v>
      </c>
      <c r="S19">
        <v>0</v>
      </c>
      <c r="T19">
        <v>0</v>
      </c>
      <c r="U19">
        <v>0</v>
      </c>
      <c r="V19">
        <v>0</v>
      </c>
      <c r="W19">
        <v>0</v>
      </c>
      <c r="X19">
        <v>0</v>
      </c>
      <c r="Y19">
        <v>0</v>
      </c>
      <c r="Z19">
        <v>0</v>
      </c>
      <c r="AA19">
        <v>0</v>
      </c>
      <c r="AB19">
        <v>0</v>
      </c>
      <c r="AC19" t="s">
        <v>1249</v>
      </c>
      <c r="AD19" t="s">
        <v>1250</v>
      </c>
    </row>
    <row r="20" spans="1:30" ht="15" customHeight="1" x14ac:dyDescent="0.25">
      <c r="A20" t="s">
        <v>1251</v>
      </c>
      <c r="B20" t="s">
        <v>1252</v>
      </c>
      <c r="C20">
        <v>0</v>
      </c>
      <c r="D20" t="s">
        <v>1253</v>
      </c>
      <c r="E20" s="4">
        <v>27167</v>
      </c>
      <c r="F20">
        <v>0</v>
      </c>
      <c r="G20">
        <v>0</v>
      </c>
      <c r="H20">
        <v>0</v>
      </c>
      <c r="I20" t="s">
        <v>65</v>
      </c>
      <c r="J20">
        <v>0</v>
      </c>
      <c r="K20">
        <v>0</v>
      </c>
      <c r="L20">
        <v>0</v>
      </c>
      <c r="M20">
        <v>0</v>
      </c>
      <c r="N20">
        <v>0</v>
      </c>
      <c r="O20">
        <v>0</v>
      </c>
      <c r="P20">
        <v>0</v>
      </c>
      <c r="Q20">
        <v>0</v>
      </c>
      <c r="R20">
        <v>0</v>
      </c>
      <c r="S20">
        <v>0</v>
      </c>
      <c r="T20">
        <v>0</v>
      </c>
      <c r="U20">
        <v>0</v>
      </c>
      <c r="V20">
        <v>0</v>
      </c>
      <c r="W20">
        <v>0</v>
      </c>
      <c r="X20">
        <v>0</v>
      </c>
      <c r="Y20">
        <v>0</v>
      </c>
      <c r="Z20">
        <v>0</v>
      </c>
      <c r="AA20">
        <v>0</v>
      </c>
      <c r="AB20">
        <v>0</v>
      </c>
      <c r="AC20" t="s">
        <v>1254</v>
      </c>
      <c r="AD20" t="s">
        <v>1255</v>
      </c>
    </row>
    <row r="21" spans="1:30" ht="15" customHeight="1" x14ac:dyDescent="0.25">
      <c r="A21" t="s">
        <v>1256</v>
      </c>
      <c r="B21">
        <v>0</v>
      </c>
      <c r="C21">
        <v>0</v>
      </c>
      <c r="D21" t="s">
        <v>1257</v>
      </c>
      <c r="E21" s="4">
        <v>24301</v>
      </c>
      <c r="F21">
        <v>0</v>
      </c>
      <c r="G21">
        <v>0</v>
      </c>
      <c r="H21">
        <v>0</v>
      </c>
      <c r="I21" t="s">
        <v>65</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row>
    <row r="22" spans="1:30" ht="15" customHeight="1" x14ac:dyDescent="0.25">
      <c r="A22" t="s">
        <v>1258</v>
      </c>
      <c r="B22">
        <v>0</v>
      </c>
      <c r="C22">
        <v>0</v>
      </c>
      <c r="D22" t="s">
        <v>1259</v>
      </c>
      <c r="E22" s="4">
        <v>6240</v>
      </c>
      <c r="F22">
        <v>0</v>
      </c>
      <c r="G22">
        <v>0</v>
      </c>
      <c r="H22">
        <v>0</v>
      </c>
      <c r="I22" t="s">
        <v>65</v>
      </c>
      <c r="J22">
        <v>0</v>
      </c>
      <c r="K22">
        <v>0</v>
      </c>
      <c r="L22">
        <v>0</v>
      </c>
      <c r="M22">
        <v>0</v>
      </c>
      <c r="N22">
        <v>0</v>
      </c>
      <c r="O22">
        <v>0</v>
      </c>
      <c r="P22">
        <v>0</v>
      </c>
      <c r="Q22">
        <v>0</v>
      </c>
      <c r="R22">
        <v>0</v>
      </c>
      <c r="S22">
        <v>0</v>
      </c>
      <c r="T22">
        <v>0</v>
      </c>
      <c r="U22">
        <v>0</v>
      </c>
      <c r="V22">
        <v>0</v>
      </c>
      <c r="W22">
        <v>0</v>
      </c>
      <c r="X22">
        <v>0</v>
      </c>
      <c r="Y22">
        <v>0</v>
      </c>
      <c r="Z22">
        <v>0</v>
      </c>
      <c r="AA22">
        <v>0</v>
      </c>
      <c r="AB22">
        <v>0</v>
      </c>
      <c r="AC22">
        <v>0</v>
      </c>
      <c r="AD22" t="s">
        <v>1260</v>
      </c>
    </row>
    <row r="23" spans="1:30" ht="15" customHeight="1" x14ac:dyDescent="0.25">
      <c r="A23" t="s">
        <v>1261</v>
      </c>
      <c r="B23">
        <v>0</v>
      </c>
      <c r="C23">
        <v>0</v>
      </c>
      <c r="D23" t="s">
        <v>1262</v>
      </c>
      <c r="E23" s="4">
        <v>3036</v>
      </c>
      <c r="F23">
        <v>0</v>
      </c>
      <c r="G23">
        <v>0</v>
      </c>
      <c r="H23">
        <v>0</v>
      </c>
      <c r="I23" t="s">
        <v>65</v>
      </c>
      <c r="J23">
        <v>0</v>
      </c>
      <c r="K23">
        <v>0</v>
      </c>
      <c r="L23">
        <v>0</v>
      </c>
      <c r="M23">
        <v>0</v>
      </c>
      <c r="N23">
        <v>0</v>
      </c>
      <c r="O23">
        <v>0</v>
      </c>
      <c r="P23">
        <v>0</v>
      </c>
      <c r="Q23">
        <v>0</v>
      </c>
      <c r="R23">
        <v>0</v>
      </c>
      <c r="S23">
        <v>0</v>
      </c>
      <c r="T23">
        <v>0</v>
      </c>
      <c r="U23">
        <v>0</v>
      </c>
      <c r="V23">
        <v>0</v>
      </c>
      <c r="W23">
        <v>0</v>
      </c>
      <c r="X23">
        <v>0</v>
      </c>
      <c r="Y23">
        <v>0</v>
      </c>
      <c r="Z23">
        <v>0</v>
      </c>
      <c r="AA23">
        <v>0</v>
      </c>
      <c r="AB23">
        <v>0</v>
      </c>
      <c r="AC23" t="s">
        <v>1263</v>
      </c>
      <c r="AD23" t="s">
        <v>1264</v>
      </c>
    </row>
    <row r="24" spans="1:30" ht="15" customHeight="1" x14ac:dyDescent="0.25">
      <c r="A24" t="s">
        <v>1265</v>
      </c>
      <c r="B24" t="s">
        <v>1266</v>
      </c>
      <c r="C24">
        <v>0</v>
      </c>
      <c r="D24" t="s">
        <v>1267</v>
      </c>
      <c r="E24" s="4">
        <v>15297</v>
      </c>
      <c r="F24">
        <v>0</v>
      </c>
      <c r="G24">
        <v>0</v>
      </c>
      <c r="H24">
        <v>0</v>
      </c>
      <c r="I24" t="s">
        <v>65</v>
      </c>
      <c r="J24">
        <v>0</v>
      </c>
      <c r="K24">
        <v>0</v>
      </c>
      <c r="L24">
        <v>0</v>
      </c>
      <c r="M24">
        <v>0</v>
      </c>
      <c r="N24">
        <v>0</v>
      </c>
      <c r="O24">
        <v>0</v>
      </c>
      <c r="P24">
        <v>0</v>
      </c>
      <c r="Q24">
        <v>0</v>
      </c>
      <c r="R24">
        <v>0</v>
      </c>
      <c r="S24">
        <v>0</v>
      </c>
      <c r="T24">
        <v>0</v>
      </c>
      <c r="U24">
        <v>0</v>
      </c>
      <c r="V24">
        <v>0</v>
      </c>
      <c r="W24">
        <v>0</v>
      </c>
      <c r="X24">
        <v>0</v>
      </c>
      <c r="Y24">
        <v>0</v>
      </c>
      <c r="Z24">
        <v>0</v>
      </c>
      <c r="AA24">
        <v>0</v>
      </c>
      <c r="AB24">
        <v>0</v>
      </c>
      <c r="AC24" t="s">
        <v>1268</v>
      </c>
      <c r="AD24" t="s">
        <v>1269</v>
      </c>
    </row>
    <row r="25" spans="1:30" ht="15" customHeight="1" x14ac:dyDescent="0.25">
      <c r="A25" t="s">
        <v>1270</v>
      </c>
      <c r="B25" t="s">
        <v>1271</v>
      </c>
      <c r="C25" t="s">
        <v>1167</v>
      </c>
      <c r="D25" t="s">
        <v>1272</v>
      </c>
      <c r="E25" s="4">
        <v>8280</v>
      </c>
      <c r="F25">
        <v>0</v>
      </c>
      <c r="G25">
        <v>0</v>
      </c>
      <c r="H25">
        <v>0</v>
      </c>
      <c r="I25" t="s">
        <v>65</v>
      </c>
      <c r="J25">
        <v>0</v>
      </c>
      <c r="K25">
        <v>0</v>
      </c>
      <c r="L25">
        <v>0</v>
      </c>
      <c r="M25">
        <v>0</v>
      </c>
      <c r="N25">
        <v>0</v>
      </c>
      <c r="O25">
        <v>0</v>
      </c>
      <c r="P25">
        <v>0</v>
      </c>
      <c r="Q25">
        <v>0</v>
      </c>
      <c r="R25">
        <v>0</v>
      </c>
      <c r="S25">
        <v>0</v>
      </c>
      <c r="T25">
        <v>0</v>
      </c>
      <c r="U25">
        <v>0</v>
      </c>
      <c r="V25">
        <v>0</v>
      </c>
      <c r="W25">
        <v>0</v>
      </c>
      <c r="X25">
        <v>0</v>
      </c>
      <c r="Y25">
        <v>0</v>
      </c>
      <c r="Z25">
        <v>0</v>
      </c>
      <c r="AA25">
        <v>0</v>
      </c>
      <c r="AB25">
        <v>0</v>
      </c>
      <c r="AC25" t="s">
        <v>1273</v>
      </c>
      <c r="AD25" t="s">
        <v>1274</v>
      </c>
    </row>
    <row r="26" spans="1:30" ht="15" customHeight="1" x14ac:dyDescent="0.25">
      <c r="A26" t="s">
        <v>1275</v>
      </c>
      <c r="B26" t="s">
        <v>1271</v>
      </c>
      <c r="C26" t="s">
        <v>1167</v>
      </c>
      <c r="D26" t="s">
        <v>1276</v>
      </c>
      <c r="E26" s="4">
        <v>26059</v>
      </c>
      <c r="F26">
        <v>0</v>
      </c>
      <c r="G26">
        <v>0</v>
      </c>
      <c r="H26">
        <v>0</v>
      </c>
      <c r="I26" t="s">
        <v>65</v>
      </c>
      <c r="J26">
        <v>0</v>
      </c>
      <c r="K26">
        <v>0</v>
      </c>
      <c r="L26">
        <v>0</v>
      </c>
      <c r="M26">
        <v>0</v>
      </c>
      <c r="N26">
        <v>0</v>
      </c>
      <c r="O26">
        <v>0</v>
      </c>
      <c r="P26">
        <v>0</v>
      </c>
      <c r="Q26">
        <v>0</v>
      </c>
      <c r="R26">
        <v>0</v>
      </c>
      <c r="S26">
        <v>0</v>
      </c>
      <c r="T26">
        <v>0</v>
      </c>
      <c r="U26">
        <v>0</v>
      </c>
      <c r="V26">
        <v>0</v>
      </c>
      <c r="W26">
        <v>0</v>
      </c>
      <c r="X26">
        <v>0</v>
      </c>
      <c r="Y26">
        <v>0</v>
      </c>
      <c r="Z26">
        <v>0</v>
      </c>
      <c r="AA26">
        <v>0</v>
      </c>
      <c r="AB26">
        <v>0</v>
      </c>
      <c r="AC26" t="s">
        <v>1273</v>
      </c>
      <c r="AD26" t="s">
        <v>1274</v>
      </c>
    </row>
    <row r="27" spans="1:30" ht="15" customHeight="1" x14ac:dyDescent="0.25">
      <c r="A27" t="s">
        <v>1270</v>
      </c>
      <c r="B27" t="s">
        <v>1271</v>
      </c>
      <c r="C27" t="s">
        <v>1167</v>
      </c>
      <c r="D27" t="s">
        <v>1277</v>
      </c>
      <c r="E27" s="4">
        <v>7364</v>
      </c>
      <c r="F27">
        <v>0</v>
      </c>
      <c r="G27">
        <v>0</v>
      </c>
      <c r="H27">
        <v>0</v>
      </c>
      <c r="I27" t="s">
        <v>65</v>
      </c>
      <c r="J27">
        <v>0</v>
      </c>
      <c r="K27">
        <v>0</v>
      </c>
      <c r="L27">
        <v>0</v>
      </c>
      <c r="M27">
        <v>0</v>
      </c>
      <c r="N27">
        <v>0</v>
      </c>
      <c r="O27">
        <v>0</v>
      </c>
      <c r="P27">
        <v>0</v>
      </c>
      <c r="Q27">
        <v>0</v>
      </c>
      <c r="R27">
        <v>0</v>
      </c>
      <c r="S27">
        <v>0</v>
      </c>
      <c r="T27">
        <v>0</v>
      </c>
      <c r="U27">
        <v>0</v>
      </c>
      <c r="V27">
        <v>0</v>
      </c>
      <c r="W27">
        <v>0</v>
      </c>
      <c r="X27">
        <v>0</v>
      </c>
      <c r="Y27">
        <v>0</v>
      </c>
      <c r="Z27">
        <v>0</v>
      </c>
      <c r="AA27">
        <v>0</v>
      </c>
      <c r="AB27">
        <v>0</v>
      </c>
      <c r="AC27" t="s">
        <v>1273</v>
      </c>
      <c r="AD27" t="s">
        <v>1274</v>
      </c>
    </row>
    <row r="28" spans="1:30" ht="15" customHeight="1" x14ac:dyDescent="0.25">
      <c r="A28" t="s">
        <v>1275</v>
      </c>
      <c r="B28" t="s">
        <v>1271</v>
      </c>
      <c r="C28" t="s">
        <v>1167</v>
      </c>
      <c r="D28" t="s">
        <v>1278</v>
      </c>
      <c r="E28" s="4">
        <v>13867</v>
      </c>
      <c r="F28">
        <v>0</v>
      </c>
      <c r="G28">
        <v>0</v>
      </c>
      <c r="H28">
        <v>0</v>
      </c>
      <c r="I28" t="s">
        <v>65</v>
      </c>
      <c r="J28">
        <v>0</v>
      </c>
      <c r="K28">
        <v>0</v>
      </c>
      <c r="L28">
        <v>0</v>
      </c>
      <c r="M28">
        <v>0</v>
      </c>
      <c r="N28">
        <v>0</v>
      </c>
      <c r="O28">
        <v>0</v>
      </c>
      <c r="P28">
        <v>0</v>
      </c>
      <c r="Q28">
        <v>0</v>
      </c>
      <c r="R28">
        <v>0</v>
      </c>
      <c r="S28">
        <v>0</v>
      </c>
      <c r="T28">
        <v>0</v>
      </c>
      <c r="U28">
        <v>0</v>
      </c>
      <c r="V28">
        <v>0</v>
      </c>
      <c r="W28">
        <v>0</v>
      </c>
      <c r="X28">
        <v>0</v>
      </c>
      <c r="Y28">
        <v>0</v>
      </c>
      <c r="Z28">
        <v>0</v>
      </c>
      <c r="AA28">
        <v>0</v>
      </c>
      <c r="AB28">
        <v>0</v>
      </c>
      <c r="AC28" t="s">
        <v>1273</v>
      </c>
      <c r="AD28" t="s">
        <v>1274</v>
      </c>
    </row>
    <row r="29" spans="1:30" ht="15" customHeight="1" x14ac:dyDescent="0.25">
      <c r="A29" t="s">
        <v>1275</v>
      </c>
      <c r="B29" t="s">
        <v>1271</v>
      </c>
      <c r="C29" t="s">
        <v>1167</v>
      </c>
      <c r="D29" t="s">
        <v>1279</v>
      </c>
      <c r="E29" s="4">
        <v>2263</v>
      </c>
      <c r="F29">
        <v>0</v>
      </c>
      <c r="G29">
        <v>0</v>
      </c>
      <c r="H29">
        <v>0</v>
      </c>
      <c r="I29" t="s">
        <v>65</v>
      </c>
      <c r="J29">
        <v>0</v>
      </c>
      <c r="K29">
        <v>0</v>
      </c>
      <c r="L29">
        <v>0</v>
      </c>
      <c r="M29">
        <v>0</v>
      </c>
      <c r="N29">
        <v>0</v>
      </c>
      <c r="O29">
        <v>0</v>
      </c>
      <c r="P29">
        <v>0</v>
      </c>
      <c r="Q29">
        <v>0</v>
      </c>
      <c r="R29">
        <v>0</v>
      </c>
      <c r="S29">
        <v>0</v>
      </c>
      <c r="T29">
        <v>0</v>
      </c>
      <c r="U29">
        <v>0</v>
      </c>
      <c r="V29">
        <v>0</v>
      </c>
      <c r="W29">
        <v>0</v>
      </c>
      <c r="X29">
        <v>0</v>
      </c>
      <c r="Y29">
        <v>0</v>
      </c>
      <c r="Z29">
        <v>0</v>
      </c>
      <c r="AA29">
        <v>0</v>
      </c>
      <c r="AB29">
        <v>0</v>
      </c>
      <c r="AC29" t="s">
        <v>1273</v>
      </c>
      <c r="AD29" t="s">
        <v>1274</v>
      </c>
    </row>
    <row r="30" spans="1:30" ht="15" customHeight="1" x14ac:dyDescent="0.25">
      <c r="A30" t="s">
        <v>1275</v>
      </c>
      <c r="B30" t="s">
        <v>1271</v>
      </c>
      <c r="C30" t="s">
        <v>1167</v>
      </c>
      <c r="D30" t="s">
        <v>1280</v>
      </c>
      <c r="E30" s="4">
        <v>26058</v>
      </c>
      <c r="F30">
        <v>0</v>
      </c>
      <c r="G30">
        <v>0</v>
      </c>
      <c r="H30">
        <v>0</v>
      </c>
      <c r="I30" t="s">
        <v>65</v>
      </c>
      <c r="J30">
        <v>0</v>
      </c>
      <c r="K30">
        <v>0</v>
      </c>
      <c r="L30">
        <v>0</v>
      </c>
      <c r="M30">
        <v>0</v>
      </c>
      <c r="N30">
        <v>0</v>
      </c>
      <c r="O30">
        <v>0</v>
      </c>
      <c r="P30">
        <v>0</v>
      </c>
      <c r="Q30">
        <v>0</v>
      </c>
      <c r="R30">
        <v>0</v>
      </c>
      <c r="S30">
        <v>0</v>
      </c>
      <c r="T30">
        <v>0</v>
      </c>
      <c r="U30">
        <v>0</v>
      </c>
      <c r="V30">
        <v>0</v>
      </c>
      <c r="W30">
        <v>0</v>
      </c>
      <c r="X30">
        <v>0</v>
      </c>
      <c r="Y30">
        <v>0</v>
      </c>
      <c r="Z30">
        <v>0</v>
      </c>
      <c r="AA30">
        <v>0</v>
      </c>
      <c r="AB30">
        <v>0</v>
      </c>
      <c r="AC30" t="s">
        <v>1273</v>
      </c>
      <c r="AD30" t="s">
        <v>1274</v>
      </c>
    </row>
    <row r="31" spans="1:30" ht="15" customHeight="1" x14ac:dyDescent="0.25">
      <c r="A31" t="s">
        <v>1281</v>
      </c>
      <c r="B31" t="s">
        <v>1271</v>
      </c>
      <c r="C31" t="s">
        <v>1167</v>
      </c>
      <c r="D31" t="s">
        <v>1282</v>
      </c>
      <c r="E31" s="4">
        <v>573</v>
      </c>
      <c r="F31">
        <v>0</v>
      </c>
      <c r="G31">
        <v>0</v>
      </c>
      <c r="H31">
        <v>0</v>
      </c>
      <c r="I31" t="s">
        <v>65</v>
      </c>
      <c r="J31">
        <v>0</v>
      </c>
      <c r="K31">
        <v>0</v>
      </c>
      <c r="L31">
        <v>0</v>
      </c>
      <c r="M31">
        <v>0</v>
      </c>
      <c r="N31">
        <v>0</v>
      </c>
      <c r="O31">
        <v>0</v>
      </c>
      <c r="P31">
        <v>0</v>
      </c>
      <c r="Q31">
        <v>0</v>
      </c>
      <c r="R31">
        <v>0</v>
      </c>
      <c r="S31">
        <v>0</v>
      </c>
      <c r="T31">
        <v>0</v>
      </c>
      <c r="U31">
        <v>0</v>
      </c>
      <c r="V31">
        <v>0</v>
      </c>
      <c r="W31">
        <v>0</v>
      </c>
      <c r="X31">
        <v>0</v>
      </c>
      <c r="Y31">
        <v>0</v>
      </c>
      <c r="Z31">
        <v>0</v>
      </c>
      <c r="AA31">
        <v>0</v>
      </c>
      <c r="AB31">
        <v>0</v>
      </c>
      <c r="AC31" t="s">
        <v>1273</v>
      </c>
      <c r="AD31" t="s">
        <v>1274</v>
      </c>
    </row>
    <row r="32" spans="1:30" ht="15" customHeight="1" x14ac:dyDescent="0.25">
      <c r="A32" t="s">
        <v>1275</v>
      </c>
      <c r="B32" t="s">
        <v>1271</v>
      </c>
      <c r="C32" t="s">
        <v>1167</v>
      </c>
      <c r="D32" t="s">
        <v>1283</v>
      </c>
      <c r="E32" s="4">
        <v>26062</v>
      </c>
      <c r="F32">
        <v>0</v>
      </c>
      <c r="G32">
        <v>0</v>
      </c>
      <c r="H32">
        <v>0</v>
      </c>
      <c r="I32" t="s">
        <v>65</v>
      </c>
      <c r="J32">
        <v>0</v>
      </c>
      <c r="K32">
        <v>0</v>
      </c>
      <c r="L32">
        <v>0</v>
      </c>
      <c r="M32">
        <v>0</v>
      </c>
      <c r="N32">
        <v>0</v>
      </c>
      <c r="O32">
        <v>0</v>
      </c>
      <c r="P32">
        <v>0</v>
      </c>
      <c r="Q32">
        <v>0</v>
      </c>
      <c r="R32">
        <v>0</v>
      </c>
      <c r="S32">
        <v>0</v>
      </c>
      <c r="T32">
        <v>0</v>
      </c>
      <c r="U32">
        <v>0</v>
      </c>
      <c r="V32">
        <v>0</v>
      </c>
      <c r="W32">
        <v>0</v>
      </c>
      <c r="X32">
        <v>0</v>
      </c>
      <c r="Y32">
        <v>0</v>
      </c>
      <c r="Z32">
        <v>0</v>
      </c>
      <c r="AA32">
        <v>0</v>
      </c>
      <c r="AB32">
        <v>0</v>
      </c>
      <c r="AC32" t="s">
        <v>1273</v>
      </c>
      <c r="AD32" t="s">
        <v>1274</v>
      </c>
    </row>
    <row r="33" spans="1:30" ht="15" customHeight="1" x14ac:dyDescent="0.25">
      <c r="A33" t="s">
        <v>11835</v>
      </c>
      <c r="B33" t="s">
        <v>1271</v>
      </c>
      <c r="C33" t="s">
        <v>1167</v>
      </c>
      <c r="D33" t="s">
        <v>1284</v>
      </c>
      <c r="E33" s="4">
        <v>26063</v>
      </c>
      <c r="F33">
        <v>0</v>
      </c>
      <c r="G33">
        <v>0</v>
      </c>
      <c r="H33">
        <v>0</v>
      </c>
      <c r="I33" t="s">
        <v>65</v>
      </c>
      <c r="J33">
        <v>0</v>
      </c>
      <c r="K33">
        <v>0</v>
      </c>
      <c r="L33">
        <v>0</v>
      </c>
      <c r="M33">
        <v>0</v>
      </c>
      <c r="N33">
        <v>0</v>
      </c>
      <c r="O33">
        <v>0</v>
      </c>
      <c r="P33">
        <v>0</v>
      </c>
      <c r="Q33">
        <v>0</v>
      </c>
      <c r="R33">
        <v>0</v>
      </c>
      <c r="S33">
        <v>0</v>
      </c>
      <c r="T33">
        <v>0</v>
      </c>
      <c r="U33">
        <v>0</v>
      </c>
      <c r="V33">
        <v>0</v>
      </c>
      <c r="W33">
        <v>0</v>
      </c>
      <c r="X33">
        <v>0</v>
      </c>
      <c r="Y33">
        <v>0</v>
      </c>
      <c r="Z33">
        <v>0</v>
      </c>
      <c r="AA33">
        <v>0</v>
      </c>
      <c r="AB33">
        <v>0</v>
      </c>
      <c r="AC33" t="s">
        <v>1273</v>
      </c>
      <c r="AD33" t="s">
        <v>1274</v>
      </c>
    </row>
    <row r="34" spans="1:30" ht="15" customHeight="1" x14ac:dyDescent="0.25">
      <c r="A34" t="s">
        <v>1275</v>
      </c>
      <c r="B34" t="s">
        <v>1271</v>
      </c>
      <c r="C34" t="s">
        <v>1167</v>
      </c>
      <c r="D34" t="s">
        <v>1285</v>
      </c>
      <c r="E34" s="4">
        <v>26064</v>
      </c>
      <c r="F34">
        <v>0</v>
      </c>
      <c r="G34">
        <v>0</v>
      </c>
      <c r="H34">
        <v>0</v>
      </c>
      <c r="I34" t="s">
        <v>65</v>
      </c>
      <c r="J34">
        <v>0</v>
      </c>
      <c r="K34">
        <v>0</v>
      </c>
      <c r="L34">
        <v>0</v>
      </c>
      <c r="M34">
        <v>0</v>
      </c>
      <c r="N34">
        <v>0</v>
      </c>
      <c r="O34">
        <v>0</v>
      </c>
      <c r="P34">
        <v>0</v>
      </c>
      <c r="Q34">
        <v>0</v>
      </c>
      <c r="R34">
        <v>0</v>
      </c>
      <c r="S34">
        <v>0</v>
      </c>
      <c r="T34">
        <v>0</v>
      </c>
      <c r="U34">
        <v>0</v>
      </c>
      <c r="V34">
        <v>0</v>
      </c>
      <c r="W34">
        <v>0</v>
      </c>
      <c r="X34">
        <v>0</v>
      </c>
      <c r="Y34">
        <v>0</v>
      </c>
      <c r="Z34">
        <v>0</v>
      </c>
      <c r="AA34">
        <v>0</v>
      </c>
      <c r="AB34">
        <v>0</v>
      </c>
      <c r="AC34" t="s">
        <v>1273</v>
      </c>
      <c r="AD34" t="s">
        <v>1274</v>
      </c>
    </row>
    <row r="35" spans="1:30" ht="15" customHeight="1" x14ac:dyDescent="0.25">
      <c r="A35" t="s">
        <v>1275</v>
      </c>
      <c r="B35" t="s">
        <v>1271</v>
      </c>
      <c r="C35" t="s">
        <v>1167</v>
      </c>
      <c r="D35" t="s">
        <v>1286</v>
      </c>
      <c r="E35" s="4">
        <v>26032</v>
      </c>
      <c r="F35">
        <v>0</v>
      </c>
      <c r="G35">
        <v>0</v>
      </c>
      <c r="H35">
        <v>0</v>
      </c>
      <c r="I35" t="s">
        <v>65</v>
      </c>
      <c r="J35">
        <v>0</v>
      </c>
      <c r="K35">
        <v>0</v>
      </c>
      <c r="L35">
        <v>0</v>
      </c>
      <c r="M35">
        <v>0</v>
      </c>
      <c r="N35">
        <v>0</v>
      </c>
      <c r="O35">
        <v>0</v>
      </c>
      <c r="P35">
        <v>0</v>
      </c>
      <c r="Q35">
        <v>0</v>
      </c>
      <c r="R35">
        <v>0</v>
      </c>
      <c r="S35">
        <v>0</v>
      </c>
      <c r="T35">
        <v>0</v>
      </c>
      <c r="U35">
        <v>0</v>
      </c>
      <c r="V35">
        <v>0</v>
      </c>
      <c r="W35">
        <v>0</v>
      </c>
      <c r="X35">
        <v>0</v>
      </c>
      <c r="Y35">
        <v>0</v>
      </c>
      <c r="Z35">
        <v>0</v>
      </c>
      <c r="AA35">
        <v>0</v>
      </c>
      <c r="AB35">
        <v>0</v>
      </c>
      <c r="AC35" t="s">
        <v>1273</v>
      </c>
      <c r="AD35" t="s">
        <v>1274</v>
      </c>
    </row>
    <row r="36" spans="1:30" ht="15" customHeight="1" x14ac:dyDescent="0.25">
      <c r="A36" t="s">
        <v>1275</v>
      </c>
      <c r="B36" t="s">
        <v>1271</v>
      </c>
      <c r="C36" t="s">
        <v>1167</v>
      </c>
      <c r="D36" t="s">
        <v>1287</v>
      </c>
      <c r="E36" s="4">
        <v>26035</v>
      </c>
      <c r="F36">
        <v>0</v>
      </c>
      <c r="G36">
        <v>0</v>
      </c>
      <c r="H36">
        <v>0</v>
      </c>
      <c r="I36" t="s">
        <v>65</v>
      </c>
      <c r="J36">
        <v>0</v>
      </c>
      <c r="K36">
        <v>0</v>
      </c>
      <c r="L36">
        <v>0</v>
      </c>
      <c r="M36">
        <v>0</v>
      </c>
      <c r="N36">
        <v>0</v>
      </c>
      <c r="O36">
        <v>0</v>
      </c>
      <c r="P36">
        <v>0</v>
      </c>
      <c r="Q36">
        <v>0</v>
      </c>
      <c r="R36">
        <v>0</v>
      </c>
      <c r="S36">
        <v>0</v>
      </c>
      <c r="T36">
        <v>0</v>
      </c>
      <c r="U36">
        <v>0</v>
      </c>
      <c r="V36">
        <v>0</v>
      </c>
      <c r="W36">
        <v>0</v>
      </c>
      <c r="X36">
        <v>0</v>
      </c>
      <c r="Y36">
        <v>0</v>
      </c>
      <c r="Z36">
        <v>0</v>
      </c>
      <c r="AA36">
        <v>0</v>
      </c>
      <c r="AB36">
        <v>0</v>
      </c>
      <c r="AC36" t="s">
        <v>1273</v>
      </c>
      <c r="AD36" t="s">
        <v>1274</v>
      </c>
    </row>
    <row r="37" spans="1:30" ht="15" customHeight="1" x14ac:dyDescent="0.25">
      <c r="A37" t="s">
        <v>1275</v>
      </c>
      <c r="B37" t="s">
        <v>1271</v>
      </c>
      <c r="C37" t="s">
        <v>1167</v>
      </c>
      <c r="D37" t="s">
        <v>1288</v>
      </c>
      <c r="E37" s="4">
        <v>4806</v>
      </c>
      <c r="F37">
        <v>0</v>
      </c>
      <c r="G37">
        <v>0</v>
      </c>
      <c r="H37">
        <v>0</v>
      </c>
      <c r="I37" t="s">
        <v>65</v>
      </c>
      <c r="J37">
        <v>0</v>
      </c>
      <c r="K37">
        <v>0</v>
      </c>
      <c r="L37">
        <v>0</v>
      </c>
      <c r="M37">
        <v>0</v>
      </c>
      <c r="N37">
        <v>0</v>
      </c>
      <c r="O37">
        <v>0</v>
      </c>
      <c r="P37">
        <v>0</v>
      </c>
      <c r="Q37">
        <v>0</v>
      </c>
      <c r="R37">
        <v>0</v>
      </c>
      <c r="S37">
        <v>0</v>
      </c>
      <c r="T37">
        <v>0</v>
      </c>
      <c r="U37">
        <v>0</v>
      </c>
      <c r="V37">
        <v>0</v>
      </c>
      <c r="W37">
        <v>0</v>
      </c>
      <c r="X37">
        <v>0</v>
      </c>
      <c r="Y37">
        <v>0</v>
      </c>
      <c r="Z37">
        <v>0</v>
      </c>
      <c r="AA37">
        <v>0</v>
      </c>
      <c r="AB37">
        <v>0</v>
      </c>
      <c r="AC37" t="s">
        <v>1273</v>
      </c>
      <c r="AD37" t="s">
        <v>1274</v>
      </c>
    </row>
    <row r="38" spans="1:30" ht="15" customHeight="1" x14ac:dyDescent="0.25">
      <c r="A38" t="s">
        <v>1270</v>
      </c>
      <c r="B38" t="s">
        <v>1271</v>
      </c>
      <c r="C38" t="s">
        <v>1167</v>
      </c>
      <c r="D38" t="s">
        <v>1289</v>
      </c>
      <c r="E38" s="4">
        <v>26036</v>
      </c>
      <c r="F38">
        <v>0</v>
      </c>
      <c r="G38">
        <v>0</v>
      </c>
      <c r="H38">
        <v>0</v>
      </c>
      <c r="I38" t="s">
        <v>65</v>
      </c>
      <c r="J38">
        <v>0</v>
      </c>
      <c r="K38">
        <v>0</v>
      </c>
      <c r="L38">
        <v>0</v>
      </c>
      <c r="M38">
        <v>0</v>
      </c>
      <c r="N38">
        <v>0</v>
      </c>
      <c r="O38">
        <v>0</v>
      </c>
      <c r="P38">
        <v>0</v>
      </c>
      <c r="Q38">
        <v>0</v>
      </c>
      <c r="R38">
        <v>0</v>
      </c>
      <c r="S38">
        <v>0</v>
      </c>
      <c r="T38">
        <v>0</v>
      </c>
      <c r="U38">
        <v>0</v>
      </c>
      <c r="V38">
        <v>0</v>
      </c>
      <c r="W38">
        <v>0</v>
      </c>
      <c r="X38">
        <v>0</v>
      </c>
      <c r="Y38">
        <v>0</v>
      </c>
      <c r="Z38">
        <v>0</v>
      </c>
      <c r="AA38">
        <v>0</v>
      </c>
      <c r="AB38">
        <v>0</v>
      </c>
      <c r="AC38" t="s">
        <v>1273</v>
      </c>
      <c r="AD38" t="s">
        <v>1274</v>
      </c>
    </row>
    <row r="39" spans="1:30" ht="15" customHeight="1" x14ac:dyDescent="0.25">
      <c r="A39" t="s">
        <v>1270</v>
      </c>
      <c r="B39" t="s">
        <v>1271</v>
      </c>
      <c r="C39" t="s">
        <v>1167</v>
      </c>
      <c r="D39" t="s">
        <v>1290</v>
      </c>
      <c r="E39" s="4">
        <v>26007</v>
      </c>
      <c r="F39">
        <v>0</v>
      </c>
      <c r="G39">
        <v>0</v>
      </c>
      <c r="H39">
        <v>0</v>
      </c>
      <c r="I39" t="s">
        <v>65</v>
      </c>
      <c r="J39">
        <v>0</v>
      </c>
      <c r="K39">
        <v>0</v>
      </c>
      <c r="L39">
        <v>0</v>
      </c>
      <c r="M39">
        <v>0</v>
      </c>
      <c r="N39">
        <v>0</v>
      </c>
      <c r="O39">
        <v>0</v>
      </c>
      <c r="P39">
        <v>0</v>
      </c>
      <c r="Q39">
        <v>0</v>
      </c>
      <c r="R39">
        <v>0</v>
      </c>
      <c r="S39">
        <v>0</v>
      </c>
      <c r="T39">
        <v>0</v>
      </c>
      <c r="U39">
        <v>0</v>
      </c>
      <c r="V39">
        <v>0</v>
      </c>
      <c r="W39">
        <v>0</v>
      </c>
      <c r="X39">
        <v>0</v>
      </c>
      <c r="Y39">
        <v>0</v>
      </c>
      <c r="Z39">
        <v>0</v>
      </c>
      <c r="AA39">
        <v>0</v>
      </c>
      <c r="AB39">
        <v>0</v>
      </c>
      <c r="AC39" t="s">
        <v>1273</v>
      </c>
      <c r="AD39" t="s">
        <v>1274</v>
      </c>
    </row>
    <row r="40" spans="1:30" ht="15" customHeight="1" x14ac:dyDescent="0.25">
      <c r="A40" t="s">
        <v>1275</v>
      </c>
      <c r="B40" t="s">
        <v>1271</v>
      </c>
      <c r="C40" t="s">
        <v>1167</v>
      </c>
      <c r="D40" t="s">
        <v>1291</v>
      </c>
      <c r="E40" s="4">
        <v>26041</v>
      </c>
      <c r="F40">
        <v>0</v>
      </c>
      <c r="G40">
        <v>0</v>
      </c>
      <c r="H40">
        <v>0</v>
      </c>
      <c r="I40" t="s">
        <v>65</v>
      </c>
      <c r="J40">
        <v>0</v>
      </c>
      <c r="K40">
        <v>0</v>
      </c>
      <c r="L40">
        <v>0</v>
      </c>
      <c r="M40">
        <v>0</v>
      </c>
      <c r="N40">
        <v>0</v>
      </c>
      <c r="O40">
        <v>0</v>
      </c>
      <c r="P40">
        <v>0</v>
      </c>
      <c r="Q40">
        <v>0</v>
      </c>
      <c r="R40">
        <v>0</v>
      </c>
      <c r="S40">
        <v>0</v>
      </c>
      <c r="T40">
        <v>0</v>
      </c>
      <c r="U40">
        <v>0</v>
      </c>
      <c r="V40">
        <v>0</v>
      </c>
      <c r="W40">
        <v>0</v>
      </c>
      <c r="X40">
        <v>0</v>
      </c>
      <c r="Y40">
        <v>0</v>
      </c>
      <c r="Z40">
        <v>0</v>
      </c>
      <c r="AA40">
        <v>0</v>
      </c>
      <c r="AB40">
        <v>0</v>
      </c>
      <c r="AC40" t="s">
        <v>1273</v>
      </c>
      <c r="AD40" t="s">
        <v>1274</v>
      </c>
    </row>
    <row r="41" spans="1:30" ht="15" customHeight="1" x14ac:dyDescent="0.25">
      <c r="A41" t="s">
        <v>1275</v>
      </c>
      <c r="B41" t="s">
        <v>1271</v>
      </c>
      <c r="C41" t="s">
        <v>1167</v>
      </c>
      <c r="D41" t="s">
        <v>1292</v>
      </c>
      <c r="E41" s="4">
        <v>26019</v>
      </c>
      <c r="F41">
        <v>0</v>
      </c>
      <c r="G41">
        <v>0</v>
      </c>
      <c r="H41">
        <v>0</v>
      </c>
      <c r="I41" t="s">
        <v>65</v>
      </c>
      <c r="J41">
        <v>0</v>
      </c>
      <c r="K41">
        <v>0</v>
      </c>
      <c r="L41">
        <v>0</v>
      </c>
      <c r="M41">
        <v>0</v>
      </c>
      <c r="N41">
        <v>0</v>
      </c>
      <c r="O41">
        <v>0</v>
      </c>
      <c r="P41">
        <v>0</v>
      </c>
      <c r="Q41">
        <v>0</v>
      </c>
      <c r="R41">
        <v>0</v>
      </c>
      <c r="S41">
        <v>0</v>
      </c>
      <c r="T41">
        <v>0</v>
      </c>
      <c r="U41">
        <v>0</v>
      </c>
      <c r="V41">
        <v>0</v>
      </c>
      <c r="W41">
        <v>0</v>
      </c>
      <c r="X41">
        <v>0</v>
      </c>
      <c r="Y41">
        <v>0</v>
      </c>
      <c r="Z41">
        <v>0</v>
      </c>
      <c r="AA41">
        <v>0</v>
      </c>
      <c r="AB41">
        <v>0</v>
      </c>
      <c r="AC41" t="s">
        <v>1273</v>
      </c>
      <c r="AD41" t="s">
        <v>1274</v>
      </c>
    </row>
    <row r="42" spans="1:30" ht="15" customHeight="1" x14ac:dyDescent="0.25">
      <c r="A42" t="s">
        <v>1275</v>
      </c>
      <c r="B42" t="s">
        <v>1271</v>
      </c>
      <c r="C42" t="s">
        <v>1167</v>
      </c>
      <c r="D42" t="s">
        <v>1293</v>
      </c>
      <c r="E42" s="4">
        <v>25880</v>
      </c>
      <c r="F42">
        <v>0</v>
      </c>
      <c r="G42">
        <v>0</v>
      </c>
      <c r="H42">
        <v>0</v>
      </c>
      <c r="I42" t="s">
        <v>65</v>
      </c>
      <c r="J42">
        <v>0</v>
      </c>
      <c r="K42">
        <v>0</v>
      </c>
      <c r="L42">
        <v>0</v>
      </c>
      <c r="M42">
        <v>0</v>
      </c>
      <c r="N42">
        <v>0</v>
      </c>
      <c r="O42">
        <v>0</v>
      </c>
      <c r="P42">
        <v>0</v>
      </c>
      <c r="Q42">
        <v>0</v>
      </c>
      <c r="R42">
        <v>0</v>
      </c>
      <c r="S42">
        <v>0</v>
      </c>
      <c r="T42">
        <v>0</v>
      </c>
      <c r="U42">
        <v>0</v>
      </c>
      <c r="V42">
        <v>0</v>
      </c>
      <c r="W42">
        <v>0</v>
      </c>
      <c r="X42">
        <v>0</v>
      </c>
      <c r="Y42">
        <v>0</v>
      </c>
      <c r="Z42">
        <v>0</v>
      </c>
      <c r="AA42">
        <v>0</v>
      </c>
      <c r="AB42">
        <v>0</v>
      </c>
      <c r="AC42" t="s">
        <v>1273</v>
      </c>
      <c r="AD42" t="s">
        <v>1274</v>
      </c>
    </row>
    <row r="43" spans="1:30" ht="15" customHeight="1" x14ac:dyDescent="0.25">
      <c r="A43" t="s">
        <v>1275</v>
      </c>
      <c r="B43" t="s">
        <v>1271</v>
      </c>
      <c r="C43" t="s">
        <v>1167</v>
      </c>
      <c r="D43" t="s">
        <v>1294</v>
      </c>
      <c r="E43" s="4">
        <v>25989</v>
      </c>
      <c r="F43">
        <v>0</v>
      </c>
      <c r="G43">
        <v>0</v>
      </c>
      <c r="H43">
        <v>0</v>
      </c>
      <c r="I43" t="s">
        <v>65</v>
      </c>
      <c r="J43">
        <v>0</v>
      </c>
      <c r="K43">
        <v>0</v>
      </c>
      <c r="L43">
        <v>0</v>
      </c>
      <c r="M43">
        <v>0</v>
      </c>
      <c r="N43">
        <v>0</v>
      </c>
      <c r="O43">
        <v>0</v>
      </c>
      <c r="P43">
        <v>0</v>
      </c>
      <c r="Q43">
        <v>0</v>
      </c>
      <c r="R43">
        <v>0</v>
      </c>
      <c r="S43">
        <v>0</v>
      </c>
      <c r="T43">
        <v>0</v>
      </c>
      <c r="U43">
        <v>0</v>
      </c>
      <c r="V43">
        <v>0</v>
      </c>
      <c r="W43">
        <v>0</v>
      </c>
      <c r="X43">
        <v>0</v>
      </c>
      <c r="Y43">
        <v>0</v>
      </c>
      <c r="Z43">
        <v>0</v>
      </c>
      <c r="AA43">
        <v>0</v>
      </c>
      <c r="AB43">
        <v>0</v>
      </c>
      <c r="AC43" t="s">
        <v>1273</v>
      </c>
      <c r="AD43" t="s">
        <v>1274</v>
      </c>
    </row>
    <row r="44" spans="1:30" ht="15" customHeight="1" x14ac:dyDescent="0.25">
      <c r="A44" t="s">
        <v>1275</v>
      </c>
      <c r="B44" t="s">
        <v>1271</v>
      </c>
      <c r="C44" t="s">
        <v>1167</v>
      </c>
      <c r="D44" t="s">
        <v>1295</v>
      </c>
      <c r="E44" s="4">
        <v>26060</v>
      </c>
      <c r="F44">
        <v>0</v>
      </c>
      <c r="G44">
        <v>0</v>
      </c>
      <c r="H44">
        <v>0</v>
      </c>
      <c r="I44" t="s">
        <v>65</v>
      </c>
      <c r="J44">
        <v>0</v>
      </c>
      <c r="K44">
        <v>0</v>
      </c>
      <c r="L44">
        <v>0</v>
      </c>
      <c r="M44">
        <v>0</v>
      </c>
      <c r="N44">
        <v>0</v>
      </c>
      <c r="O44">
        <v>0</v>
      </c>
      <c r="P44">
        <v>0</v>
      </c>
      <c r="Q44">
        <v>0</v>
      </c>
      <c r="R44">
        <v>0</v>
      </c>
      <c r="S44">
        <v>0</v>
      </c>
      <c r="T44">
        <v>0</v>
      </c>
      <c r="U44">
        <v>0</v>
      </c>
      <c r="V44">
        <v>0</v>
      </c>
      <c r="W44">
        <v>0</v>
      </c>
      <c r="X44">
        <v>0</v>
      </c>
      <c r="Y44">
        <v>0</v>
      </c>
      <c r="Z44">
        <v>0</v>
      </c>
      <c r="AA44">
        <v>0</v>
      </c>
      <c r="AB44">
        <v>0</v>
      </c>
      <c r="AC44" t="s">
        <v>1273</v>
      </c>
      <c r="AD44" t="s">
        <v>1274</v>
      </c>
    </row>
    <row r="45" spans="1:30" ht="15" customHeight="1" x14ac:dyDescent="0.25">
      <c r="A45" t="s">
        <v>1275</v>
      </c>
      <c r="B45" t="s">
        <v>1271</v>
      </c>
      <c r="C45" t="s">
        <v>1167</v>
      </c>
      <c r="D45" t="s">
        <v>1296</v>
      </c>
      <c r="E45" s="4">
        <v>26008</v>
      </c>
      <c r="F45">
        <v>0</v>
      </c>
      <c r="G45">
        <v>0</v>
      </c>
      <c r="H45">
        <v>0</v>
      </c>
      <c r="I45" t="s">
        <v>65</v>
      </c>
      <c r="J45">
        <v>0</v>
      </c>
      <c r="K45">
        <v>0</v>
      </c>
      <c r="L45">
        <v>0</v>
      </c>
      <c r="M45">
        <v>0</v>
      </c>
      <c r="N45">
        <v>0</v>
      </c>
      <c r="O45">
        <v>0</v>
      </c>
      <c r="P45">
        <v>0</v>
      </c>
      <c r="Q45">
        <v>0</v>
      </c>
      <c r="R45">
        <v>0</v>
      </c>
      <c r="S45">
        <v>0</v>
      </c>
      <c r="T45">
        <v>0</v>
      </c>
      <c r="U45">
        <v>0</v>
      </c>
      <c r="V45">
        <v>0</v>
      </c>
      <c r="W45">
        <v>0</v>
      </c>
      <c r="X45">
        <v>0</v>
      </c>
      <c r="Y45">
        <v>0</v>
      </c>
      <c r="Z45">
        <v>0</v>
      </c>
      <c r="AA45">
        <v>0</v>
      </c>
      <c r="AB45">
        <v>0</v>
      </c>
      <c r="AC45" t="s">
        <v>1273</v>
      </c>
      <c r="AD45" t="s">
        <v>1274</v>
      </c>
    </row>
    <row r="46" spans="1:30" ht="15" customHeight="1" x14ac:dyDescent="0.25">
      <c r="A46" t="s">
        <v>1275</v>
      </c>
      <c r="B46" t="s">
        <v>1271</v>
      </c>
      <c r="C46" t="s">
        <v>1167</v>
      </c>
      <c r="D46" t="s">
        <v>1297</v>
      </c>
      <c r="E46" s="4">
        <v>26026</v>
      </c>
      <c r="F46">
        <v>0</v>
      </c>
      <c r="G46">
        <v>0</v>
      </c>
      <c r="H46">
        <v>0</v>
      </c>
      <c r="I46" t="s">
        <v>65</v>
      </c>
      <c r="J46">
        <v>0</v>
      </c>
      <c r="K46">
        <v>0</v>
      </c>
      <c r="L46">
        <v>0</v>
      </c>
      <c r="M46">
        <v>0</v>
      </c>
      <c r="N46">
        <v>0</v>
      </c>
      <c r="O46">
        <v>0</v>
      </c>
      <c r="P46">
        <v>0</v>
      </c>
      <c r="Q46">
        <v>0</v>
      </c>
      <c r="R46">
        <v>0</v>
      </c>
      <c r="S46">
        <v>0</v>
      </c>
      <c r="T46">
        <v>0</v>
      </c>
      <c r="U46">
        <v>0</v>
      </c>
      <c r="V46">
        <v>0</v>
      </c>
      <c r="W46">
        <v>0</v>
      </c>
      <c r="X46">
        <v>0</v>
      </c>
      <c r="Y46">
        <v>0</v>
      </c>
      <c r="Z46">
        <v>0</v>
      </c>
      <c r="AA46">
        <v>0</v>
      </c>
      <c r="AB46">
        <v>0</v>
      </c>
      <c r="AC46" t="s">
        <v>1273</v>
      </c>
      <c r="AD46" t="s">
        <v>1274</v>
      </c>
    </row>
    <row r="47" spans="1:30" ht="15" customHeight="1" x14ac:dyDescent="0.25">
      <c r="A47" t="s">
        <v>1275</v>
      </c>
      <c r="B47" t="s">
        <v>1271</v>
      </c>
      <c r="C47" t="s">
        <v>1167</v>
      </c>
      <c r="D47" t="s">
        <v>1298</v>
      </c>
      <c r="E47" s="4">
        <v>26017</v>
      </c>
      <c r="F47">
        <v>0</v>
      </c>
      <c r="G47">
        <v>0</v>
      </c>
      <c r="H47">
        <v>0</v>
      </c>
      <c r="I47" t="s">
        <v>65</v>
      </c>
      <c r="J47">
        <v>0</v>
      </c>
      <c r="K47">
        <v>0</v>
      </c>
      <c r="L47">
        <v>0</v>
      </c>
      <c r="M47">
        <v>0</v>
      </c>
      <c r="N47">
        <v>0</v>
      </c>
      <c r="O47">
        <v>0</v>
      </c>
      <c r="P47">
        <v>0</v>
      </c>
      <c r="Q47">
        <v>0</v>
      </c>
      <c r="R47">
        <v>0</v>
      </c>
      <c r="S47">
        <v>0</v>
      </c>
      <c r="T47">
        <v>0</v>
      </c>
      <c r="U47">
        <v>0</v>
      </c>
      <c r="V47">
        <v>0</v>
      </c>
      <c r="W47">
        <v>0</v>
      </c>
      <c r="X47">
        <v>0</v>
      </c>
      <c r="Y47">
        <v>0</v>
      </c>
      <c r="Z47">
        <v>0</v>
      </c>
      <c r="AA47">
        <v>0</v>
      </c>
      <c r="AB47">
        <v>0</v>
      </c>
      <c r="AC47" t="s">
        <v>1273</v>
      </c>
      <c r="AD47" t="s">
        <v>1274</v>
      </c>
    </row>
    <row r="48" spans="1:30" ht="15" customHeight="1" x14ac:dyDescent="0.25">
      <c r="A48" t="s">
        <v>1275</v>
      </c>
      <c r="B48" t="s">
        <v>1271</v>
      </c>
      <c r="C48" t="s">
        <v>1167</v>
      </c>
      <c r="D48" t="s">
        <v>1299</v>
      </c>
      <c r="E48" s="4">
        <v>26043</v>
      </c>
      <c r="F48">
        <v>0</v>
      </c>
      <c r="G48">
        <v>0</v>
      </c>
      <c r="H48">
        <v>0</v>
      </c>
      <c r="I48" t="s">
        <v>65</v>
      </c>
      <c r="J48">
        <v>0</v>
      </c>
      <c r="K48">
        <v>0</v>
      </c>
      <c r="L48">
        <v>0</v>
      </c>
      <c r="M48">
        <v>0</v>
      </c>
      <c r="N48">
        <v>0</v>
      </c>
      <c r="O48">
        <v>0</v>
      </c>
      <c r="P48">
        <v>0</v>
      </c>
      <c r="Q48">
        <v>0</v>
      </c>
      <c r="R48">
        <v>0</v>
      </c>
      <c r="S48">
        <v>0</v>
      </c>
      <c r="T48">
        <v>0</v>
      </c>
      <c r="U48">
        <v>0</v>
      </c>
      <c r="V48">
        <v>0</v>
      </c>
      <c r="W48">
        <v>0</v>
      </c>
      <c r="X48">
        <v>0</v>
      </c>
      <c r="Y48">
        <v>0</v>
      </c>
      <c r="Z48">
        <v>0</v>
      </c>
      <c r="AA48">
        <v>0</v>
      </c>
      <c r="AB48">
        <v>0</v>
      </c>
      <c r="AC48" t="s">
        <v>1273</v>
      </c>
      <c r="AD48" t="s">
        <v>1274</v>
      </c>
    </row>
    <row r="49" spans="1:30" ht="15" customHeight="1" x14ac:dyDescent="0.25">
      <c r="A49" t="s">
        <v>1275</v>
      </c>
      <c r="B49" t="s">
        <v>1271</v>
      </c>
      <c r="C49" t="s">
        <v>1167</v>
      </c>
      <c r="D49" t="s">
        <v>1300</v>
      </c>
      <c r="E49" s="4">
        <v>26045</v>
      </c>
      <c r="F49">
        <v>0</v>
      </c>
      <c r="G49">
        <v>0</v>
      </c>
      <c r="H49">
        <v>0</v>
      </c>
      <c r="I49" t="s">
        <v>65</v>
      </c>
      <c r="J49">
        <v>0</v>
      </c>
      <c r="K49">
        <v>0</v>
      </c>
      <c r="L49">
        <v>0</v>
      </c>
      <c r="M49">
        <v>0</v>
      </c>
      <c r="N49">
        <v>0</v>
      </c>
      <c r="O49">
        <v>0</v>
      </c>
      <c r="P49">
        <v>0</v>
      </c>
      <c r="Q49">
        <v>0</v>
      </c>
      <c r="R49">
        <v>0</v>
      </c>
      <c r="S49">
        <v>0</v>
      </c>
      <c r="T49">
        <v>0</v>
      </c>
      <c r="U49">
        <v>0</v>
      </c>
      <c r="V49">
        <v>0</v>
      </c>
      <c r="W49">
        <v>0</v>
      </c>
      <c r="X49">
        <v>0</v>
      </c>
      <c r="Y49">
        <v>0</v>
      </c>
      <c r="Z49">
        <v>0</v>
      </c>
      <c r="AA49">
        <v>0</v>
      </c>
      <c r="AB49">
        <v>0</v>
      </c>
      <c r="AC49" t="s">
        <v>1273</v>
      </c>
      <c r="AD49" t="s">
        <v>1274</v>
      </c>
    </row>
    <row r="50" spans="1:30" ht="15" customHeight="1" x14ac:dyDescent="0.25">
      <c r="A50" t="s">
        <v>1275</v>
      </c>
      <c r="B50" t="s">
        <v>1271</v>
      </c>
      <c r="C50" t="s">
        <v>1167</v>
      </c>
      <c r="D50" t="s">
        <v>1301</v>
      </c>
      <c r="E50" s="4">
        <v>26023</v>
      </c>
      <c r="F50">
        <v>0</v>
      </c>
      <c r="G50">
        <v>0</v>
      </c>
      <c r="H50">
        <v>0</v>
      </c>
      <c r="I50" t="s">
        <v>65</v>
      </c>
      <c r="J50">
        <v>0</v>
      </c>
      <c r="K50">
        <v>0</v>
      </c>
      <c r="L50">
        <v>0</v>
      </c>
      <c r="M50">
        <v>0</v>
      </c>
      <c r="N50">
        <v>0</v>
      </c>
      <c r="O50">
        <v>0</v>
      </c>
      <c r="P50">
        <v>0</v>
      </c>
      <c r="Q50">
        <v>0</v>
      </c>
      <c r="R50">
        <v>0</v>
      </c>
      <c r="S50">
        <v>0</v>
      </c>
      <c r="T50">
        <v>0</v>
      </c>
      <c r="U50">
        <v>0</v>
      </c>
      <c r="V50">
        <v>0</v>
      </c>
      <c r="W50">
        <v>0</v>
      </c>
      <c r="X50">
        <v>0</v>
      </c>
      <c r="Y50">
        <v>0</v>
      </c>
      <c r="Z50">
        <v>0</v>
      </c>
      <c r="AA50">
        <v>0</v>
      </c>
      <c r="AB50">
        <v>0</v>
      </c>
      <c r="AC50" t="s">
        <v>1273</v>
      </c>
      <c r="AD50" t="s">
        <v>1274</v>
      </c>
    </row>
    <row r="51" spans="1:30" ht="15" customHeight="1" x14ac:dyDescent="0.25">
      <c r="A51" t="s">
        <v>1302</v>
      </c>
      <c r="B51">
        <v>0</v>
      </c>
      <c r="C51" t="s">
        <v>1167</v>
      </c>
      <c r="D51" t="s">
        <v>1303</v>
      </c>
      <c r="E51" s="4">
        <v>23473</v>
      </c>
      <c r="F51">
        <v>0</v>
      </c>
      <c r="G51">
        <v>0</v>
      </c>
      <c r="H51">
        <v>0</v>
      </c>
      <c r="I51" t="s">
        <v>65</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row>
    <row r="52" spans="1:30" ht="15" customHeight="1" x14ac:dyDescent="0.25">
      <c r="A52" t="s">
        <v>1275</v>
      </c>
      <c r="B52" t="s">
        <v>1271</v>
      </c>
      <c r="C52" t="s">
        <v>1167</v>
      </c>
      <c r="D52" t="s">
        <v>1304</v>
      </c>
      <c r="E52" s="4">
        <v>26021</v>
      </c>
      <c r="F52">
        <v>0</v>
      </c>
      <c r="G52">
        <v>0</v>
      </c>
      <c r="H52">
        <v>0</v>
      </c>
      <c r="I52" t="s">
        <v>65</v>
      </c>
      <c r="J52">
        <v>0</v>
      </c>
      <c r="K52">
        <v>0</v>
      </c>
      <c r="L52">
        <v>0</v>
      </c>
      <c r="M52">
        <v>0</v>
      </c>
      <c r="N52">
        <v>0</v>
      </c>
      <c r="O52">
        <v>0</v>
      </c>
      <c r="P52">
        <v>0</v>
      </c>
      <c r="Q52">
        <v>0</v>
      </c>
      <c r="R52">
        <v>0</v>
      </c>
      <c r="S52">
        <v>0</v>
      </c>
      <c r="T52">
        <v>0</v>
      </c>
      <c r="U52">
        <v>0</v>
      </c>
      <c r="V52">
        <v>0</v>
      </c>
      <c r="W52">
        <v>0</v>
      </c>
      <c r="X52">
        <v>0</v>
      </c>
      <c r="Y52">
        <v>0</v>
      </c>
      <c r="Z52">
        <v>0</v>
      </c>
      <c r="AA52">
        <v>0</v>
      </c>
      <c r="AB52">
        <v>0</v>
      </c>
      <c r="AC52" t="s">
        <v>1273</v>
      </c>
      <c r="AD52" t="s">
        <v>1274</v>
      </c>
    </row>
    <row r="53" spans="1:30" ht="15" customHeight="1" x14ac:dyDescent="0.25">
      <c r="A53" t="s">
        <v>1275</v>
      </c>
      <c r="B53" t="s">
        <v>1271</v>
      </c>
      <c r="C53" t="s">
        <v>1167</v>
      </c>
      <c r="D53" t="s">
        <v>1305</v>
      </c>
      <c r="E53" s="4">
        <v>33965</v>
      </c>
      <c r="F53">
        <v>0</v>
      </c>
      <c r="G53">
        <v>0</v>
      </c>
      <c r="H53">
        <v>0</v>
      </c>
      <c r="I53" t="s">
        <v>65</v>
      </c>
      <c r="J53">
        <v>0</v>
      </c>
      <c r="K53">
        <v>0</v>
      </c>
      <c r="L53">
        <v>0</v>
      </c>
      <c r="M53">
        <v>0</v>
      </c>
      <c r="N53">
        <v>0</v>
      </c>
      <c r="O53">
        <v>0</v>
      </c>
      <c r="P53">
        <v>0</v>
      </c>
      <c r="Q53">
        <v>0</v>
      </c>
      <c r="R53">
        <v>0</v>
      </c>
      <c r="S53">
        <v>0</v>
      </c>
      <c r="T53">
        <v>0</v>
      </c>
      <c r="U53">
        <v>0</v>
      </c>
      <c r="V53">
        <v>0</v>
      </c>
      <c r="W53">
        <v>0</v>
      </c>
      <c r="X53">
        <v>0</v>
      </c>
      <c r="Y53">
        <v>0</v>
      </c>
      <c r="Z53">
        <v>0</v>
      </c>
      <c r="AA53">
        <v>0</v>
      </c>
      <c r="AB53">
        <v>0</v>
      </c>
      <c r="AC53" t="s">
        <v>1273</v>
      </c>
      <c r="AD53" t="s">
        <v>1274</v>
      </c>
    </row>
    <row r="54" spans="1:30" ht="15" customHeight="1" x14ac:dyDescent="0.25">
      <c r="A54" t="s">
        <v>1306</v>
      </c>
      <c r="B54">
        <v>0</v>
      </c>
      <c r="C54">
        <v>0</v>
      </c>
      <c r="D54" t="s">
        <v>1307</v>
      </c>
      <c r="E54" s="4">
        <v>5026</v>
      </c>
      <c r="F54">
        <v>0</v>
      </c>
      <c r="G54">
        <v>0</v>
      </c>
      <c r="H54">
        <v>0</v>
      </c>
      <c r="I54" t="s">
        <v>65</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row>
    <row r="55" spans="1:30" ht="15" customHeight="1" x14ac:dyDescent="0.25">
      <c r="A55" t="s">
        <v>1308</v>
      </c>
      <c r="B55" t="s">
        <v>1309</v>
      </c>
      <c r="C55">
        <v>0</v>
      </c>
      <c r="D55" t="s">
        <v>1310</v>
      </c>
      <c r="E55" s="4">
        <v>18956</v>
      </c>
      <c r="F55">
        <v>0</v>
      </c>
      <c r="G55">
        <v>0</v>
      </c>
      <c r="H55">
        <v>0</v>
      </c>
      <c r="I55" t="s">
        <v>65</v>
      </c>
      <c r="J55">
        <v>0</v>
      </c>
      <c r="K55">
        <v>0</v>
      </c>
      <c r="L55">
        <v>0</v>
      </c>
      <c r="M55">
        <v>0</v>
      </c>
      <c r="N55">
        <v>0</v>
      </c>
      <c r="O55">
        <v>0</v>
      </c>
      <c r="P55">
        <v>0</v>
      </c>
      <c r="Q55">
        <v>0</v>
      </c>
      <c r="R55">
        <v>0</v>
      </c>
      <c r="S55">
        <v>0</v>
      </c>
      <c r="T55">
        <v>0</v>
      </c>
      <c r="U55">
        <v>0</v>
      </c>
      <c r="V55">
        <v>0</v>
      </c>
      <c r="W55">
        <v>0</v>
      </c>
      <c r="X55">
        <v>0</v>
      </c>
      <c r="Y55">
        <v>0</v>
      </c>
      <c r="Z55">
        <v>0</v>
      </c>
      <c r="AA55">
        <v>0</v>
      </c>
      <c r="AB55">
        <v>0</v>
      </c>
      <c r="AC55" t="s">
        <v>1311</v>
      </c>
      <c r="AD55" t="s">
        <v>1312</v>
      </c>
    </row>
    <row r="56" spans="1:30" ht="15" customHeight="1" x14ac:dyDescent="0.25">
      <c r="A56" t="s">
        <v>1313</v>
      </c>
      <c r="B56" t="s">
        <v>1314</v>
      </c>
      <c r="C56">
        <v>0</v>
      </c>
      <c r="D56" t="s">
        <v>1315</v>
      </c>
      <c r="E56" s="4">
        <v>124890</v>
      </c>
      <c r="F56">
        <v>0</v>
      </c>
      <c r="G56">
        <v>0</v>
      </c>
      <c r="H56">
        <v>0</v>
      </c>
      <c r="I56" t="s">
        <v>65</v>
      </c>
      <c r="J56">
        <v>0</v>
      </c>
      <c r="K56">
        <v>0</v>
      </c>
      <c r="L56">
        <v>0</v>
      </c>
      <c r="M56">
        <v>0</v>
      </c>
      <c r="N56">
        <v>0</v>
      </c>
      <c r="O56">
        <v>0</v>
      </c>
      <c r="P56">
        <v>0</v>
      </c>
      <c r="Q56">
        <v>0</v>
      </c>
      <c r="R56">
        <v>0</v>
      </c>
      <c r="S56">
        <v>0</v>
      </c>
      <c r="T56">
        <v>0</v>
      </c>
      <c r="U56">
        <v>0</v>
      </c>
      <c r="V56">
        <v>0</v>
      </c>
      <c r="W56">
        <v>0</v>
      </c>
      <c r="X56">
        <v>0</v>
      </c>
      <c r="Y56">
        <v>0</v>
      </c>
      <c r="Z56">
        <v>0</v>
      </c>
      <c r="AA56">
        <v>0</v>
      </c>
      <c r="AB56">
        <v>0</v>
      </c>
      <c r="AC56" t="s">
        <v>1316</v>
      </c>
      <c r="AD56" t="s">
        <v>1317</v>
      </c>
    </row>
    <row r="57" spans="1:30" ht="15" customHeight="1" x14ac:dyDescent="0.25">
      <c r="A57" t="s">
        <v>1318</v>
      </c>
      <c r="B57" t="s">
        <v>1319</v>
      </c>
      <c r="C57">
        <v>0</v>
      </c>
      <c r="D57" t="s">
        <v>1320</v>
      </c>
      <c r="E57" s="4">
        <v>31869</v>
      </c>
      <c r="F57">
        <v>0</v>
      </c>
      <c r="G57">
        <v>0</v>
      </c>
      <c r="H57">
        <v>0</v>
      </c>
      <c r="I57" t="s">
        <v>65</v>
      </c>
      <c r="J57">
        <v>0</v>
      </c>
      <c r="K57">
        <v>0</v>
      </c>
      <c r="L57">
        <v>0</v>
      </c>
      <c r="M57">
        <v>0</v>
      </c>
      <c r="N57">
        <v>0</v>
      </c>
      <c r="O57">
        <v>0</v>
      </c>
      <c r="P57">
        <v>0</v>
      </c>
      <c r="Q57">
        <v>0</v>
      </c>
      <c r="R57">
        <v>0</v>
      </c>
      <c r="S57">
        <v>0</v>
      </c>
      <c r="T57">
        <v>0</v>
      </c>
      <c r="U57">
        <v>0</v>
      </c>
      <c r="V57">
        <v>0</v>
      </c>
      <c r="W57">
        <v>0</v>
      </c>
      <c r="X57">
        <v>0</v>
      </c>
      <c r="Y57">
        <v>0</v>
      </c>
      <c r="Z57">
        <v>0</v>
      </c>
      <c r="AA57">
        <v>0</v>
      </c>
      <c r="AB57">
        <v>0</v>
      </c>
      <c r="AC57" t="s">
        <v>1321</v>
      </c>
      <c r="AD57" t="s">
        <v>1322</v>
      </c>
    </row>
    <row r="58" spans="1:30" ht="15" customHeight="1" x14ac:dyDescent="0.25">
      <c r="A58" t="s">
        <v>1323</v>
      </c>
      <c r="B58" t="s">
        <v>1324</v>
      </c>
      <c r="C58">
        <v>0</v>
      </c>
      <c r="D58" t="s">
        <v>1325</v>
      </c>
      <c r="E58" s="4">
        <v>20806</v>
      </c>
      <c r="F58">
        <v>0</v>
      </c>
      <c r="G58">
        <v>0</v>
      </c>
      <c r="H58">
        <v>0</v>
      </c>
      <c r="I58" t="s">
        <v>65</v>
      </c>
      <c r="J58">
        <v>0</v>
      </c>
      <c r="K58">
        <v>0</v>
      </c>
      <c r="L58">
        <v>0</v>
      </c>
      <c r="M58">
        <v>0</v>
      </c>
      <c r="N58">
        <v>0</v>
      </c>
      <c r="O58">
        <v>0</v>
      </c>
      <c r="P58">
        <v>0</v>
      </c>
      <c r="Q58">
        <v>0</v>
      </c>
      <c r="R58">
        <v>0</v>
      </c>
      <c r="S58">
        <v>0</v>
      </c>
      <c r="T58">
        <v>0</v>
      </c>
      <c r="U58">
        <v>0</v>
      </c>
      <c r="V58">
        <v>0</v>
      </c>
      <c r="W58">
        <v>0</v>
      </c>
      <c r="X58">
        <v>0</v>
      </c>
      <c r="Y58">
        <v>0</v>
      </c>
      <c r="Z58">
        <v>0</v>
      </c>
      <c r="AA58">
        <v>0</v>
      </c>
      <c r="AB58">
        <v>0</v>
      </c>
      <c r="AC58" t="s">
        <v>1326</v>
      </c>
      <c r="AD58" t="s">
        <v>1327</v>
      </c>
    </row>
    <row r="59" spans="1:30" ht="15" customHeight="1" x14ac:dyDescent="0.25">
      <c r="A59" t="s">
        <v>1328</v>
      </c>
      <c r="B59">
        <v>0</v>
      </c>
      <c r="C59">
        <v>0</v>
      </c>
      <c r="D59" t="s">
        <v>1329</v>
      </c>
      <c r="E59" s="4">
        <v>24635</v>
      </c>
      <c r="F59">
        <v>0</v>
      </c>
      <c r="G59">
        <v>0</v>
      </c>
      <c r="H59">
        <v>0</v>
      </c>
      <c r="I59" t="s">
        <v>65</v>
      </c>
      <c r="J59">
        <v>0</v>
      </c>
      <c r="K59">
        <v>0</v>
      </c>
      <c r="L59">
        <v>0</v>
      </c>
      <c r="M59">
        <v>0</v>
      </c>
      <c r="N59">
        <v>0</v>
      </c>
      <c r="O59">
        <v>0</v>
      </c>
      <c r="P59">
        <v>0</v>
      </c>
      <c r="Q59">
        <v>0</v>
      </c>
      <c r="R59">
        <v>0</v>
      </c>
      <c r="S59">
        <v>0</v>
      </c>
      <c r="T59">
        <v>0</v>
      </c>
      <c r="U59">
        <v>0</v>
      </c>
      <c r="V59">
        <v>0</v>
      </c>
      <c r="W59">
        <v>0</v>
      </c>
      <c r="X59">
        <v>0</v>
      </c>
      <c r="Y59">
        <v>0</v>
      </c>
      <c r="Z59">
        <v>0</v>
      </c>
      <c r="AA59">
        <v>0</v>
      </c>
      <c r="AB59">
        <v>0</v>
      </c>
      <c r="AC59">
        <v>0</v>
      </c>
      <c r="AD59" t="s">
        <v>1330</v>
      </c>
    </row>
    <row r="60" spans="1:30" ht="15" customHeight="1" x14ac:dyDescent="0.25">
      <c r="A60" t="s">
        <v>1331</v>
      </c>
      <c r="B60" t="s">
        <v>1332</v>
      </c>
      <c r="C60">
        <v>0</v>
      </c>
      <c r="D60" t="s">
        <v>1333</v>
      </c>
      <c r="E60" s="4">
        <v>23237</v>
      </c>
      <c r="F60">
        <v>0</v>
      </c>
      <c r="G60">
        <v>0</v>
      </c>
      <c r="H60">
        <v>0</v>
      </c>
      <c r="I60" t="s">
        <v>65</v>
      </c>
      <c r="J60">
        <v>0</v>
      </c>
      <c r="K60">
        <v>0</v>
      </c>
      <c r="L60">
        <v>0</v>
      </c>
      <c r="M60">
        <v>0</v>
      </c>
      <c r="N60">
        <v>0</v>
      </c>
      <c r="O60">
        <v>0</v>
      </c>
      <c r="P60">
        <v>0</v>
      </c>
      <c r="Q60">
        <v>0</v>
      </c>
      <c r="R60">
        <v>0</v>
      </c>
      <c r="S60">
        <v>0</v>
      </c>
      <c r="T60">
        <v>0</v>
      </c>
      <c r="U60">
        <v>0</v>
      </c>
      <c r="V60">
        <v>0</v>
      </c>
      <c r="W60">
        <v>0</v>
      </c>
      <c r="X60">
        <v>0</v>
      </c>
      <c r="Y60">
        <v>0</v>
      </c>
      <c r="Z60">
        <v>0</v>
      </c>
      <c r="AA60">
        <v>0</v>
      </c>
      <c r="AB60">
        <v>0</v>
      </c>
      <c r="AC60" t="s">
        <v>1334</v>
      </c>
      <c r="AD60" t="s">
        <v>1335</v>
      </c>
    </row>
    <row r="61" spans="1:30" ht="15" customHeight="1" x14ac:dyDescent="0.25">
      <c r="A61" t="s">
        <v>1336</v>
      </c>
      <c r="B61" t="s">
        <v>1337</v>
      </c>
      <c r="C61">
        <v>0</v>
      </c>
      <c r="D61" t="s">
        <v>1338</v>
      </c>
      <c r="E61" s="4">
        <v>55663</v>
      </c>
      <c r="F61">
        <v>0</v>
      </c>
      <c r="G61">
        <v>0</v>
      </c>
      <c r="H61">
        <v>0</v>
      </c>
      <c r="I61" t="s">
        <v>65</v>
      </c>
      <c r="J61">
        <v>0</v>
      </c>
      <c r="K61">
        <v>0</v>
      </c>
      <c r="L61">
        <v>0</v>
      </c>
      <c r="M61">
        <v>0</v>
      </c>
      <c r="N61">
        <v>0</v>
      </c>
      <c r="O61">
        <v>0</v>
      </c>
      <c r="P61">
        <v>0</v>
      </c>
      <c r="Q61">
        <v>0</v>
      </c>
      <c r="R61">
        <v>0</v>
      </c>
      <c r="S61">
        <v>0</v>
      </c>
      <c r="T61">
        <v>0</v>
      </c>
      <c r="U61">
        <v>0</v>
      </c>
      <c r="V61">
        <v>0</v>
      </c>
      <c r="W61">
        <v>0</v>
      </c>
      <c r="X61">
        <v>0</v>
      </c>
      <c r="Y61">
        <v>0</v>
      </c>
      <c r="Z61">
        <v>0</v>
      </c>
      <c r="AA61">
        <v>0</v>
      </c>
      <c r="AB61">
        <v>0</v>
      </c>
      <c r="AC61" t="s">
        <v>1339</v>
      </c>
      <c r="AD61" t="s">
        <v>1340</v>
      </c>
    </row>
    <row r="62" spans="1:30" ht="15" customHeight="1" x14ac:dyDescent="0.25">
      <c r="A62" t="s">
        <v>1341</v>
      </c>
      <c r="B62">
        <v>0</v>
      </c>
      <c r="C62">
        <v>0</v>
      </c>
      <c r="D62" t="s">
        <v>1342</v>
      </c>
      <c r="E62" s="4">
        <v>14799</v>
      </c>
      <c r="F62">
        <v>0</v>
      </c>
      <c r="G62">
        <v>0</v>
      </c>
      <c r="H62">
        <v>0</v>
      </c>
      <c r="I62" t="s">
        <v>65</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row>
    <row r="63" spans="1:30" ht="15" customHeight="1" x14ac:dyDescent="0.25">
      <c r="A63" t="s">
        <v>1343</v>
      </c>
      <c r="B63" t="s">
        <v>1343</v>
      </c>
      <c r="C63">
        <v>0</v>
      </c>
      <c r="D63" t="s">
        <v>1344</v>
      </c>
      <c r="E63" s="4">
        <v>87725</v>
      </c>
      <c r="F63">
        <v>0</v>
      </c>
      <c r="G63">
        <v>0</v>
      </c>
      <c r="H63">
        <v>0</v>
      </c>
      <c r="I63" t="s">
        <v>65</v>
      </c>
      <c r="J63">
        <v>0</v>
      </c>
      <c r="K63">
        <v>0</v>
      </c>
      <c r="L63">
        <v>0</v>
      </c>
      <c r="M63">
        <v>0</v>
      </c>
      <c r="N63">
        <v>0</v>
      </c>
      <c r="O63">
        <v>0</v>
      </c>
      <c r="P63">
        <v>0</v>
      </c>
      <c r="Q63">
        <v>0</v>
      </c>
      <c r="R63">
        <v>0</v>
      </c>
      <c r="S63">
        <v>0</v>
      </c>
      <c r="T63">
        <v>0</v>
      </c>
      <c r="U63">
        <v>0</v>
      </c>
      <c r="V63">
        <v>0</v>
      </c>
      <c r="W63">
        <v>0</v>
      </c>
      <c r="X63">
        <v>0</v>
      </c>
      <c r="Y63">
        <v>0</v>
      </c>
      <c r="Z63">
        <v>0</v>
      </c>
      <c r="AA63">
        <v>0</v>
      </c>
      <c r="AB63">
        <v>0</v>
      </c>
      <c r="AC63" t="s">
        <v>1345</v>
      </c>
      <c r="AD63" t="s">
        <v>1346</v>
      </c>
    </row>
    <row r="64" spans="1:30" ht="15" customHeight="1" x14ac:dyDescent="0.25">
      <c r="A64" t="s">
        <v>1347</v>
      </c>
      <c r="B64" t="s">
        <v>1348</v>
      </c>
      <c r="C64">
        <v>0</v>
      </c>
      <c r="D64" t="s">
        <v>1349</v>
      </c>
      <c r="E64" s="4">
        <v>31555</v>
      </c>
      <c r="F64">
        <v>0</v>
      </c>
      <c r="G64">
        <v>0</v>
      </c>
      <c r="H64">
        <v>0</v>
      </c>
      <c r="I64" t="s">
        <v>65</v>
      </c>
      <c r="J64">
        <v>0</v>
      </c>
      <c r="K64">
        <v>0</v>
      </c>
      <c r="L64">
        <v>0</v>
      </c>
      <c r="M64">
        <v>0</v>
      </c>
      <c r="N64">
        <v>0</v>
      </c>
      <c r="O64">
        <v>0</v>
      </c>
      <c r="P64">
        <v>0</v>
      </c>
      <c r="Q64">
        <v>0</v>
      </c>
      <c r="R64">
        <v>0</v>
      </c>
      <c r="S64">
        <v>0</v>
      </c>
      <c r="T64">
        <v>0</v>
      </c>
      <c r="U64">
        <v>0</v>
      </c>
      <c r="V64">
        <v>0</v>
      </c>
      <c r="W64">
        <v>0</v>
      </c>
      <c r="X64">
        <v>0</v>
      </c>
      <c r="Y64">
        <v>0</v>
      </c>
      <c r="Z64">
        <v>0</v>
      </c>
      <c r="AA64">
        <v>0</v>
      </c>
      <c r="AB64">
        <v>0</v>
      </c>
      <c r="AC64" t="s">
        <v>1350</v>
      </c>
      <c r="AD64" t="s">
        <v>1351</v>
      </c>
    </row>
    <row r="65" spans="1:30" ht="15" customHeight="1" x14ac:dyDescent="0.25">
      <c r="A65" t="s">
        <v>1352</v>
      </c>
      <c r="B65" t="s">
        <v>1353</v>
      </c>
      <c r="C65">
        <v>0</v>
      </c>
      <c r="D65" t="s">
        <v>1354</v>
      </c>
      <c r="E65" s="4">
        <v>1128</v>
      </c>
      <c r="F65">
        <v>0</v>
      </c>
      <c r="G65">
        <v>0</v>
      </c>
      <c r="H65">
        <v>0</v>
      </c>
      <c r="I65" t="s">
        <v>65</v>
      </c>
      <c r="J65">
        <v>0</v>
      </c>
      <c r="K65">
        <v>0</v>
      </c>
      <c r="L65">
        <v>0</v>
      </c>
      <c r="M65">
        <v>0</v>
      </c>
      <c r="N65">
        <v>0</v>
      </c>
      <c r="O65">
        <v>0</v>
      </c>
      <c r="P65">
        <v>0</v>
      </c>
      <c r="Q65">
        <v>0</v>
      </c>
      <c r="R65">
        <v>0</v>
      </c>
      <c r="S65">
        <v>0</v>
      </c>
      <c r="T65">
        <v>0</v>
      </c>
      <c r="U65">
        <v>0</v>
      </c>
      <c r="V65">
        <v>0</v>
      </c>
      <c r="W65">
        <v>0</v>
      </c>
      <c r="X65">
        <v>0</v>
      </c>
      <c r="Y65">
        <v>0</v>
      </c>
      <c r="Z65">
        <v>0</v>
      </c>
      <c r="AA65">
        <v>0</v>
      </c>
      <c r="AB65">
        <v>0</v>
      </c>
      <c r="AC65">
        <v>0</v>
      </c>
      <c r="AD65" t="s">
        <v>1355</v>
      </c>
    </row>
    <row r="66" spans="1:30" ht="15" customHeight="1" x14ac:dyDescent="0.25">
      <c r="A66" t="s">
        <v>1356</v>
      </c>
      <c r="B66" t="s">
        <v>1357</v>
      </c>
      <c r="C66">
        <v>0</v>
      </c>
      <c r="D66" t="s">
        <v>1358</v>
      </c>
      <c r="E66" s="4">
        <v>311</v>
      </c>
      <c r="F66">
        <v>0</v>
      </c>
      <c r="G66">
        <v>0</v>
      </c>
      <c r="H66">
        <v>0</v>
      </c>
      <c r="I66" t="s">
        <v>65</v>
      </c>
      <c r="J66">
        <v>0</v>
      </c>
      <c r="K66">
        <v>0</v>
      </c>
      <c r="L66">
        <v>0</v>
      </c>
      <c r="M66">
        <v>0</v>
      </c>
      <c r="N66">
        <v>0</v>
      </c>
      <c r="O66">
        <v>0</v>
      </c>
      <c r="P66">
        <v>0</v>
      </c>
      <c r="Q66">
        <v>0</v>
      </c>
      <c r="R66">
        <v>0</v>
      </c>
      <c r="S66">
        <v>0</v>
      </c>
      <c r="T66">
        <v>0</v>
      </c>
      <c r="U66">
        <v>0</v>
      </c>
      <c r="V66">
        <v>0</v>
      </c>
      <c r="W66">
        <v>0</v>
      </c>
      <c r="X66">
        <v>0</v>
      </c>
      <c r="Y66">
        <v>0</v>
      </c>
      <c r="Z66">
        <v>0</v>
      </c>
      <c r="AA66">
        <v>0</v>
      </c>
      <c r="AB66">
        <v>0</v>
      </c>
      <c r="AC66">
        <v>0</v>
      </c>
      <c r="AD66" t="s">
        <v>1359</v>
      </c>
    </row>
    <row r="67" spans="1:30" ht="15" customHeight="1" x14ac:dyDescent="0.25">
      <c r="A67" t="s">
        <v>1360</v>
      </c>
      <c r="B67" t="s">
        <v>1361</v>
      </c>
      <c r="C67" t="s">
        <v>1181</v>
      </c>
      <c r="D67" t="s">
        <v>1362</v>
      </c>
      <c r="E67" s="4">
        <v>6620</v>
      </c>
      <c r="F67" t="s">
        <v>1363</v>
      </c>
      <c r="G67" t="s">
        <v>1364</v>
      </c>
      <c r="H67" t="s">
        <v>1228</v>
      </c>
      <c r="I67" t="s">
        <v>1365</v>
      </c>
      <c r="J67" t="s">
        <v>1230</v>
      </c>
      <c r="K67" t="s">
        <v>1231</v>
      </c>
      <c r="L67" t="s">
        <v>1231</v>
      </c>
      <c r="M67" t="s">
        <v>1230</v>
      </c>
      <c r="N67" t="s">
        <v>1231</v>
      </c>
      <c r="O67" t="s">
        <v>1231</v>
      </c>
      <c r="P67" t="s">
        <v>1230</v>
      </c>
      <c r="Q67" t="s">
        <v>1230</v>
      </c>
      <c r="R67" t="s">
        <v>1230</v>
      </c>
      <c r="S67" t="s">
        <v>1230</v>
      </c>
      <c r="T67" t="s">
        <v>1366</v>
      </c>
      <c r="U67" t="s">
        <v>1366</v>
      </c>
      <c r="V67" t="s">
        <v>1366</v>
      </c>
      <c r="W67" t="s">
        <v>1366</v>
      </c>
      <c r="X67" t="s">
        <v>1366</v>
      </c>
      <c r="Y67" t="s">
        <v>1230</v>
      </c>
      <c r="Z67" t="s">
        <v>1230</v>
      </c>
      <c r="AA67" t="s">
        <v>1366</v>
      </c>
      <c r="AB67">
        <v>0</v>
      </c>
      <c r="AC67" t="s">
        <v>1367</v>
      </c>
      <c r="AD67" t="s">
        <v>1368</v>
      </c>
    </row>
    <row r="68" spans="1:30" ht="15" customHeight="1" x14ac:dyDescent="0.25">
      <c r="A68" t="s">
        <v>1369</v>
      </c>
      <c r="B68" t="s">
        <v>1370</v>
      </c>
      <c r="C68">
        <v>0</v>
      </c>
      <c r="D68" t="s">
        <v>1371</v>
      </c>
      <c r="E68" s="4">
        <v>7335</v>
      </c>
      <c r="F68">
        <v>0</v>
      </c>
      <c r="G68">
        <v>0</v>
      </c>
      <c r="H68">
        <v>0</v>
      </c>
      <c r="I68" t="s">
        <v>65</v>
      </c>
      <c r="J68">
        <v>0</v>
      </c>
      <c r="K68">
        <v>0</v>
      </c>
      <c r="L68">
        <v>0</v>
      </c>
      <c r="M68">
        <v>0</v>
      </c>
      <c r="N68">
        <v>0</v>
      </c>
      <c r="O68">
        <v>0</v>
      </c>
      <c r="P68">
        <v>0</v>
      </c>
      <c r="Q68">
        <v>0</v>
      </c>
      <c r="R68">
        <v>0</v>
      </c>
      <c r="S68">
        <v>0</v>
      </c>
      <c r="T68">
        <v>0</v>
      </c>
      <c r="U68">
        <v>0</v>
      </c>
      <c r="V68">
        <v>0</v>
      </c>
      <c r="W68">
        <v>0</v>
      </c>
      <c r="X68">
        <v>0</v>
      </c>
      <c r="Y68">
        <v>0</v>
      </c>
      <c r="Z68">
        <v>0</v>
      </c>
      <c r="AA68">
        <v>0</v>
      </c>
      <c r="AB68">
        <v>0</v>
      </c>
      <c r="AC68" t="s">
        <v>1372</v>
      </c>
      <c r="AD68" t="s">
        <v>1373</v>
      </c>
    </row>
    <row r="69" spans="1:30" ht="15" customHeight="1" x14ac:dyDescent="0.25">
      <c r="A69" t="s">
        <v>1374</v>
      </c>
      <c r="B69" t="s">
        <v>1375</v>
      </c>
      <c r="C69">
        <v>0</v>
      </c>
      <c r="D69" t="s">
        <v>1376</v>
      </c>
      <c r="E69" s="4">
        <v>15067</v>
      </c>
      <c r="F69">
        <v>0</v>
      </c>
      <c r="G69">
        <v>0</v>
      </c>
      <c r="H69">
        <v>0</v>
      </c>
      <c r="I69" t="s">
        <v>65</v>
      </c>
      <c r="J69">
        <v>0</v>
      </c>
      <c r="K69">
        <v>0</v>
      </c>
      <c r="L69">
        <v>0</v>
      </c>
      <c r="M69">
        <v>0</v>
      </c>
      <c r="N69">
        <v>0</v>
      </c>
      <c r="O69">
        <v>0</v>
      </c>
      <c r="P69">
        <v>0</v>
      </c>
      <c r="Q69">
        <v>0</v>
      </c>
      <c r="R69">
        <v>0</v>
      </c>
      <c r="S69">
        <v>0</v>
      </c>
      <c r="T69">
        <v>0</v>
      </c>
      <c r="U69">
        <v>0</v>
      </c>
      <c r="V69">
        <v>0</v>
      </c>
      <c r="W69">
        <v>0</v>
      </c>
      <c r="X69">
        <v>0</v>
      </c>
      <c r="Y69">
        <v>0</v>
      </c>
      <c r="Z69">
        <v>0</v>
      </c>
      <c r="AA69">
        <v>0</v>
      </c>
      <c r="AB69">
        <v>0</v>
      </c>
      <c r="AC69" t="s">
        <v>1377</v>
      </c>
      <c r="AD69" t="s">
        <v>1378</v>
      </c>
    </row>
    <row r="70" spans="1:30" ht="15" customHeight="1" x14ac:dyDescent="0.25">
      <c r="A70" t="s">
        <v>1379</v>
      </c>
      <c r="B70" t="s">
        <v>1380</v>
      </c>
      <c r="C70">
        <v>0</v>
      </c>
      <c r="D70" t="s">
        <v>1381</v>
      </c>
      <c r="E70" s="4">
        <v>4506</v>
      </c>
      <c r="F70">
        <v>0</v>
      </c>
      <c r="G70">
        <v>0</v>
      </c>
      <c r="H70">
        <v>0</v>
      </c>
      <c r="I70" t="s">
        <v>65</v>
      </c>
      <c r="J70">
        <v>0</v>
      </c>
      <c r="K70">
        <v>0</v>
      </c>
      <c r="L70">
        <v>0</v>
      </c>
      <c r="M70">
        <v>0</v>
      </c>
      <c r="N70">
        <v>0</v>
      </c>
      <c r="O70">
        <v>0</v>
      </c>
      <c r="P70">
        <v>0</v>
      </c>
      <c r="Q70">
        <v>0</v>
      </c>
      <c r="R70">
        <v>0</v>
      </c>
      <c r="S70">
        <v>0</v>
      </c>
      <c r="T70">
        <v>0</v>
      </c>
      <c r="U70">
        <v>0</v>
      </c>
      <c r="V70">
        <v>0</v>
      </c>
      <c r="W70">
        <v>0</v>
      </c>
      <c r="X70">
        <v>0</v>
      </c>
      <c r="Y70">
        <v>0</v>
      </c>
      <c r="Z70">
        <v>0</v>
      </c>
      <c r="AA70">
        <v>0</v>
      </c>
      <c r="AB70">
        <v>0</v>
      </c>
      <c r="AC70" t="s">
        <v>1382</v>
      </c>
      <c r="AD70" t="s">
        <v>1383</v>
      </c>
    </row>
    <row r="71" spans="1:30" ht="15" customHeight="1" x14ac:dyDescent="0.25">
      <c r="A71" t="s">
        <v>1384</v>
      </c>
      <c r="B71" t="s">
        <v>1385</v>
      </c>
      <c r="C71">
        <v>0</v>
      </c>
      <c r="D71" t="s">
        <v>1386</v>
      </c>
      <c r="E71" s="4">
        <v>18368</v>
      </c>
      <c r="F71">
        <v>0</v>
      </c>
      <c r="G71">
        <v>0</v>
      </c>
      <c r="H71">
        <v>0</v>
      </c>
      <c r="I71" t="s">
        <v>65</v>
      </c>
      <c r="J71">
        <v>0</v>
      </c>
      <c r="K71">
        <v>0</v>
      </c>
      <c r="L71">
        <v>0</v>
      </c>
      <c r="M71">
        <v>0</v>
      </c>
      <c r="N71">
        <v>0</v>
      </c>
      <c r="O71">
        <v>0</v>
      </c>
      <c r="P71">
        <v>0</v>
      </c>
      <c r="Q71">
        <v>0</v>
      </c>
      <c r="R71">
        <v>0</v>
      </c>
      <c r="S71">
        <v>0</v>
      </c>
      <c r="T71">
        <v>0</v>
      </c>
      <c r="U71">
        <v>0</v>
      </c>
      <c r="V71">
        <v>0</v>
      </c>
      <c r="W71">
        <v>0</v>
      </c>
      <c r="X71">
        <v>0</v>
      </c>
      <c r="Y71">
        <v>0</v>
      </c>
      <c r="Z71">
        <v>0</v>
      </c>
      <c r="AA71">
        <v>0</v>
      </c>
      <c r="AB71">
        <v>0</v>
      </c>
      <c r="AC71" t="s">
        <v>1387</v>
      </c>
      <c r="AD71" t="s">
        <v>1388</v>
      </c>
    </row>
    <row r="72" spans="1:30" ht="15" customHeight="1" x14ac:dyDescent="0.25">
      <c r="A72" t="s">
        <v>1389</v>
      </c>
      <c r="B72" t="s">
        <v>1390</v>
      </c>
      <c r="C72">
        <v>0</v>
      </c>
      <c r="D72" t="s">
        <v>1391</v>
      </c>
      <c r="E72" s="4">
        <v>28544</v>
      </c>
      <c r="F72">
        <v>0</v>
      </c>
      <c r="G72">
        <v>0</v>
      </c>
      <c r="H72">
        <v>0</v>
      </c>
      <c r="I72" t="s">
        <v>65</v>
      </c>
      <c r="J72">
        <v>0</v>
      </c>
      <c r="K72">
        <v>0</v>
      </c>
      <c r="L72">
        <v>0</v>
      </c>
      <c r="M72">
        <v>0</v>
      </c>
      <c r="N72">
        <v>0</v>
      </c>
      <c r="O72">
        <v>0</v>
      </c>
      <c r="P72">
        <v>0</v>
      </c>
      <c r="Q72">
        <v>0</v>
      </c>
      <c r="R72">
        <v>0</v>
      </c>
      <c r="S72">
        <v>0</v>
      </c>
      <c r="T72">
        <v>0</v>
      </c>
      <c r="U72">
        <v>0</v>
      </c>
      <c r="V72">
        <v>0</v>
      </c>
      <c r="W72">
        <v>0</v>
      </c>
      <c r="X72">
        <v>0</v>
      </c>
      <c r="Y72">
        <v>0</v>
      </c>
      <c r="Z72">
        <v>0</v>
      </c>
      <c r="AA72">
        <v>0</v>
      </c>
      <c r="AB72">
        <v>0</v>
      </c>
      <c r="AC72" t="s">
        <v>1392</v>
      </c>
      <c r="AD72" t="s">
        <v>1393</v>
      </c>
    </row>
    <row r="73" spans="1:30" ht="15" customHeight="1" x14ac:dyDescent="0.25">
      <c r="A73" t="s">
        <v>1394</v>
      </c>
      <c r="B73">
        <v>0</v>
      </c>
      <c r="C73">
        <v>0</v>
      </c>
      <c r="D73" t="s">
        <v>1395</v>
      </c>
      <c r="E73" s="4">
        <v>21741</v>
      </c>
      <c r="F73">
        <v>0</v>
      </c>
      <c r="G73">
        <v>0</v>
      </c>
      <c r="H73">
        <v>0</v>
      </c>
      <c r="I73" t="s">
        <v>65</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row>
    <row r="74" spans="1:30" ht="15" customHeight="1" x14ac:dyDescent="0.25">
      <c r="A74" t="s">
        <v>1396</v>
      </c>
      <c r="B74" t="s">
        <v>1397</v>
      </c>
      <c r="C74">
        <v>0</v>
      </c>
      <c r="D74" t="s">
        <v>1398</v>
      </c>
      <c r="E74" s="4">
        <v>5487</v>
      </c>
      <c r="F74">
        <v>0</v>
      </c>
      <c r="G74">
        <v>0</v>
      </c>
      <c r="H74">
        <v>0</v>
      </c>
      <c r="I74" t="s">
        <v>65</v>
      </c>
      <c r="J74">
        <v>0</v>
      </c>
      <c r="K74">
        <v>0</v>
      </c>
      <c r="L74">
        <v>0</v>
      </c>
      <c r="M74">
        <v>0</v>
      </c>
      <c r="N74">
        <v>0</v>
      </c>
      <c r="O74">
        <v>0</v>
      </c>
      <c r="P74">
        <v>0</v>
      </c>
      <c r="Q74">
        <v>0</v>
      </c>
      <c r="R74">
        <v>0</v>
      </c>
      <c r="S74">
        <v>0</v>
      </c>
      <c r="T74">
        <v>0</v>
      </c>
      <c r="U74">
        <v>0</v>
      </c>
      <c r="V74">
        <v>0</v>
      </c>
      <c r="W74">
        <v>0</v>
      </c>
      <c r="X74">
        <v>0</v>
      </c>
      <c r="Y74">
        <v>0</v>
      </c>
      <c r="Z74">
        <v>0</v>
      </c>
      <c r="AA74">
        <v>0</v>
      </c>
      <c r="AB74">
        <v>0</v>
      </c>
      <c r="AC74" t="s">
        <v>1399</v>
      </c>
      <c r="AD74" t="s">
        <v>1400</v>
      </c>
    </row>
    <row r="75" spans="1:30" ht="15" customHeight="1" x14ac:dyDescent="0.25">
      <c r="A75" t="s">
        <v>1401</v>
      </c>
      <c r="B75" t="s">
        <v>1402</v>
      </c>
      <c r="C75">
        <v>0</v>
      </c>
      <c r="D75" t="s">
        <v>1403</v>
      </c>
      <c r="E75" s="4">
        <v>54686</v>
      </c>
      <c r="F75">
        <v>0</v>
      </c>
      <c r="G75">
        <v>0</v>
      </c>
      <c r="H75">
        <v>0</v>
      </c>
      <c r="I75" t="s">
        <v>65</v>
      </c>
      <c r="J75">
        <v>0</v>
      </c>
      <c r="K75">
        <v>0</v>
      </c>
      <c r="L75">
        <v>0</v>
      </c>
      <c r="M75">
        <v>0</v>
      </c>
      <c r="N75">
        <v>0</v>
      </c>
      <c r="O75">
        <v>0</v>
      </c>
      <c r="P75">
        <v>0</v>
      </c>
      <c r="Q75">
        <v>0</v>
      </c>
      <c r="R75">
        <v>0</v>
      </c>
      <c r="S75">
        <v>0</v>
      </c>
      <c r="T75">
        <v>0</v>
      </c>
      <c r="U75">
        <v>0</v>
      </c>
      <c r="V75">
        <v>0</v>
      </c>
      <c r="W75">
        <v>0</v>
      </c>
      <c r="X75">
        <v>0</v>
      </c>
      <c r="Y75">
        <v>0</v>
      </c>
      <c r="Z75">
        <v>0</v>
      </c>
      <c r="AA75">
        <v>0</v>
      </c>
      <c r="AB75">
        <v>0</v>
      </c>
      <c r="AC75" t="s">
        <v>1404</v>
      </c>
      <c r="AD75" t="s">
        <v>1405</v>
      </c>
    </row>
    <row r="76" spans="1:30" ht="15" customHeight="1" x14ac:dyDescent="0.25">
      <c r="A76" t="s">
        <v>1406</v>
      </c>
      <c r="B76">
        <v>0</v>
      </c>
      <c r="C76">
        <v>0</v>
      </c>
      <c r="D76" t="s">
        <v>1407</v>
      </c>
      <c r="E76" s="4">
        <v>18002</v>
      </c>
      <c r="F76">
        <v>0</v>
      </c>
      <c r="G76">
        <v>0</v>
      </c>
      <c r="H76">
        <v>0</v>
      </c>
      <c r="I76" t="s">
        <v>65</v>
      </c>
      <c r="J76">
        <v>0</v>
      </c>
      <c r="K76">
        <v>0</v>
      </c>
      <c r="L76">
        <v>0</v>
      </c>
      <c r="M76">
        <v>0</v>
      </c>
      <c r="N76">
        <v>0</v>
      </c>
      <c r="O76">
        <v>0</v>
      </c>
      <c r="P76">
        <v>0</v>
      </c>
      <c r="Q76">
        <v>0</v>
      </c>
      <c r="R76">
        <v>0</v>
      </c>
      <c r="S76">
        <v>0</v>
      </c>
      <c r="T76">
        <v>0</v>
      </c>
      <c r="U76">
        <v>0</v>
      </c>
      <c r="V76">
        <v>0</v>
      </c>
      <c r="W76">
        <v>0</v>
      </c>
      <c r="X76">
        <v>0</v>
      </c>
      <c r="Y76">
        <v>0</v>
      </c>
      <c r="Z76">
        <v>0</v>
      </c>
      <c r="AA76">
        <v>0</v>
      </c>
      <c r="AB76">
        <v>0</v>
      </c>
      <c r="AC76">
        <v>0</v>
      </c>
      <c r="AD76" t="s">
        <v>1408</v>
      </c>
    </row>
    <row r="77" spans="1:30" ht="15" customHeight="1" x14ac:dyDescent="0.25">
      <c r="A77" t="s">
        <v>1409</v>
      </c>
      <c r="B77" t="s">
        <v>1410</v>
      </c>
      <c r="C77">
        <v>0</v>
      </c>
      <c r="D77" t="s">
        <v>1411</v>
      </c>
      <c r="E77" s="4">
        <v>3465</v>
      </c>
      <c r="F77">
        <v>0</v>
      </c>
      <c r="G77">
        <v>0</v>
      </c>
      <c r="H77">
        <v>0</v>
      </c>
      <c r="I77" t="s">
        <v>65</v>
      </c>
      <c r="J77">
        <v>0</v>
      </c>
      <c r="K77">
        <v>0</v>
      </c>
      <c r="L77">
        <v>0</v>
      </c>
      <c r="M77">
        <v>0</v>
      </c>
      <c r="N77">
        <v>0</v>
      </c>
      <c r="O77">
        <v>0</v>
      </c>
      <c r="P77">
        <v>0</v>
      </c>
      <c r="Q77">
        <v>0</v>
      </c>
      <c r="R77">
        <v>0</v>
      </c>
      <c r="S77">
        <v>0</v>
      </c>
      <c r="T77">
        <v>0</v>
      </c>
      <c r="U77">
        <v>0</v>
      </c>
      <c r="V77">
        <v>0</v>
      </c>
      <c r="W77">
        <v>0</v>
      </c>
      <c r="X77">
        <v>0</v>
      </c>
      <c r="Y77">
        <v>0</v>
      </c>
      <c r="Z77">
        <v>0</v>
      </c>
      <c r="AA77">
        <v>0</v>
      </c>
      <c r="AB77">
        <v>0</v>
      </c>
      <c r="AC77" t="s">
        <v>1412</v>
      </c>
      <c r="AD77" t="s">
        <v>1413</v>
      </c>
    </row>
    <row r="78" spans="1:30" ht="15" customHeight="1" x14ac:dyDescent="0.25">
      <c r="A78" t="s">
        <v>1414</v>
      </c>
      <c r="B78">
        <v>0</v>
      </c>
      <c r="C78">
        <v>0</v>
      </c>
      <c r="D78" t="s">
        <v>1415</v>
      </c>
      <c r="E78" s="4">
        <v>4030</v>
      </c>
      <c r="F78">
        <v>0</v>
      </c>
      <c r="G78">
        <v>0</v>
      </c>
      <c r="H78">
        <v>0</v>
      </c>
      <c r="I78" t="s">
        <v>65</v>
      </c>
      <c r="J78">
        <v>0</v>
      </c>
      <c r="K78">
        <v>0</v>
      </c>
      <c r="L78">
        <v>0</v>
      </c>
      <c r="M78">
        <v>0</v>
      </c>
      <c r="N78">
        <v>0</v>
      </c>
      <c r="O78">
        <v>0</v>
      </c>
      <c r="P78">
        <v>0</v>
      </c>
      <c r="Q78">
        <v>0</v>
      </c>
      <c r="R78">
        <v>0</v>
      </c>
      <c r="S78">
        <v>0</v>
      </c>
      <c r="T78">
        <v>0</v>
      </c>
      <c r="U78">
        <v>0</v>
      </c>
      <c r="V78">
        <v>0</v>
      </c>
      <c r="W78">
        <v>0</v>
      </c>
      <c r="X78">
        <v>0</v>
      </c>
      <c r="Y78">
        <v>0</v>
      </c>
      <c r="Z78">
        <v>0</v>
      </c>
      <c r="AA78">
        <v>0</v>
      </c>
      <c r="AB78">
        <v>0</v>
      </c>
      <c r="AC78" t="s">
        <v>1416</v>
      </c>
      <c r="AD78" t="s">
        <v>1417</v>
      </c>
    </row>
    <row r="79" spans="1:30" ht="15" customHeight="1" x14ac:dyDescent="0.25">
      <c r="A79" t="s">
        <v>1418</v>
      </c>
      <c r="B79">
        <v>0</v>
      </c>
      <c r="C79">
        <v>0</v>
      </c>
      <c r="D79" t="s">
        <v>1419</v>
      </c>
      <c r="E79" s="4">
        <v>35846</v>
      </c>
      <c r="F79">
        <v>0</v>
      </c>
      <c r="G79">
        <v>0</v>
      </c>
      <c r="H79">
        <v>0</v>
      </c>
      <c r="I79" t="s">
        <v>65</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row>
    <row r="80" spans="1:30" ht="15" customHeight="1" x14ac:dyDescent="0.25">
      <c r="A80" t="s">
        <v>1420</v>
      </c>
      <c r="B80" t="s">
        <v>1421</v>
      </c>
      <c r="C80">
        <v>0</v>
      </c>
      <c r="D80" t="s">
        <v>1422</v>
      </c>
      <c r="E80" s="4">
        <v>57963</v>
      </c>
      <c r="F80">
        <v>0</v>
      </c>
      <c r="G80">
        <v>0</v>
      </c>
      <c r="H80">
        <v>0</v>
      </c>
      <c r="I80" t="s">
        <v>65</v>
      </c>
      <c r="J80">
        <v>0</v>
      </c>
      <c r="K80">
        <v>0</v>
      </c>
      <c r="L80">
        <v>0</v>
      </c>
      <c r="M80">
        <v>0</v>
      </c>
      <c r="N80">
        <v>0</v>
      </c>
      <c r="O80">
        <v>0</v>
      </c>
      <c r="P80">
        <v>0</v>
      </c>
      <c r="Q80">
        <v>0</v>
      </c>
      <c r="R80">
        <v>0</v>
      </c>
      <c r="S80">
        <v>0</v>
      </c>
      <c r="T80">
        <v>0</v>
      </c>
      <c r="U80">
        <v>0</v>
      </c>
      <c r="V80">
        <v>0</v>
      </c>
      <c r="W80">
        <v>0</v>
      </c>
      <c r="X80">
        <v>0</v>
      </c>
      <c r="Y80">
        <v>0</v>
      </c>
      <c r="Z80">
        <v>0</v>
      </c>
      <c r="AA80">
        <v>0</v>
      </c>
      <c r="AB80">
        <v>0</v>
      </c>
      <c r="AC80" t="s">
        <v>1423</v>
      </c>
      <c r="AD80" t="s">
        <v>1424</v>
      </c>
    </row>
    <row r="81" spans="1:30" ht="15" customHeight="1" x14ac:dyDescent="0.25">
      <c r="A81" t="s">
        <v>1425</v>
      </c>
      <c r="B81" t="s">
        <v>1426</v>
      </c>
      <c r="C81">
        <v>0</v>
      </c>
      <c r="D81" t="s">
        <v>1427</v>
      </c>
      <c r="E81" s="4">
        <v>28596</v>
      </c>
      <c r="F81">
        <v>0</v>
      </c>
      <c r="G81">
        <v>0</v>
      </c>
      <c r="H81">
        <v>0</v>
      </c>
      <c r="I81" t="s">
        <v>65</v>
      </c>
      <c r="J81">
        <v>0</v>
      </c>
      <c r="K81">
        <v>0</v>
      </c>
      <c r="L81">
        <v>0</v>
      </c>
      <c r="M81">
        <v>0</v>
      </c>
      <c r="N81">
        <v>0</v>
      </c>
      <c r="O81">
        <v>0</v>
      </c>
      <c r="P81">
        <v>0</v>
      </c>
      <c r="Q81">
        <v>0</v>
      </c>
      <c r="R81">
        <v>0</v>
      </c>
      <c r="S81">
        <v>0</v>
      </c>
      <c r="T81">
        <v>0</v>
      </c>
      <c r="U81">
        <v>0</v>
      </c>
      <c r="V81">
        <v>0</v>
      </c>
      <c r="W81">
        <v>0</v>
      </c>
      <c r="X81">
        <v>0</v>
      </c>
      <c r="Y81">
        <v>0</v>
      </c>
      <c r="Z81">
        <v>0</v>
      </c>
      <c r="AA81">
        <v>0</v>
      </c>
      <c r="AB81">
        <v>0</v>
      </c>
      <c r="AC81" t="s">
        <v>1428</v>
      </c>
      <c r="AD81" t="s">
        <v>1429</v>
      </c>
    </row>
    <row r="82" spans="1:30" ht="15" customHeight="1" x14ac:dyDescent="0.25">
      <c r="A82" t="s">
        <v>1430</v>
      </c>
      <c r="B82" t="s">
        <v>1431</v>
      </c>
      <c r="C82">
        <v>0</v>
      </c>
      <c r="D82" t="s">
        <v>1432</v>
      </c>
      <c r="E82" s="4">
        <v>7087</v>
      </c>
      <c r="F82">
        <v>0</v>
      </c>
      <c r="G82">
        <v>0</v>
      </c>
      <c r="H82">
        <v>0</v>
      </c>
      <c r="I82" t="s">
        <v>65</v>
      </c>
      <c r="J82">
        <v>0</v>
      </c>
      <c r="K82">
        <v>0</v>
      </c>
      <c r="L82">
        <v>0</v>
      </c>
      <c r="M82">
        <v>0</v>
      </c>
      <c r="N82">
        <v>0</v>
      </c>
      <c r="O82">
        <v>0</v>
      </c>
      <c r="P82">
        <v>0</v>
      </c>
      <c r="Q82">
        <v>0</v>
      </c>
      <c r="R82">
        <v>0</v>
      </c>
      <c r="S82">
        <v>0</v>
      </c>
      <c r="T82">
        <v>0</v>
      </c>
      <c r="U82">
        <v>0</v>
      </c>
      <c r="V82">
        <v>0</v>
      </c>
      <c r="W82">
        <v>0</v>
      </c>
      <c r="X82">
        <v>0</v>
      </c>
      <c r="Y82">
        <v>0</v>
      </c>
      <c r="Z82">
        <v>0</v>
      </c>
      <c r="AA82">
        <v>0</v>
      </c>
      <c r="AB82">
        <v>0</v>
      </c>
      <c r="AC82">
        <v>0</v>
      </c>
      <c r="AD82" t="s">
        <v>1433</v>
      </c>
    </row>
    <row r="83" spans="1:30" ht="15" customHeight="1" x14ac:dyDescent="0.25">
      <c r="A83" t="s">
        <v>1434</v>
      </c>
      <c r="B83" t="s">
        <v>1435</v>
      </c>
      <c r="C83">
        <v>0</v>
      </c>
      <c r="D83" t="s">
        <v>1436</v>
      </c>
      <c r="E83" s="4">
        <v>36485</v>
      </c>
      <c r="F83">
        <v>0</v>
      </c>
      <c r="G83">
        <v>0</v>
      </c>
      <c r="H83">
        <v>0</v>
      </c>
      <c r="I83" t="s">
        <v>65</v>
      </c>
      <c r="J83">
        <v>0</v>
      </c>
      <c r="K83">
        <v>0</v>
      </c>
      <c r="L83">
        <v>0</v>
      </c>
      <c r="M83">
        <v>0</v>
      </c>
      <c r="N83">
        <v>0</v>
      </c>
      <c r="O83">
        <v>0</v>
      </c>
      <c r="P83">
        <v>0</v>
      </c>
      <c r="Q83">
        <v>0</v>
      </c>
      <c r="R83">
        <v>0</v>
      </c>
      <c r="S83">
        <v>0</v>
      </c>
      <c r="T83">
        <v>0</v>
      </c>
      <c r="U83">
        <v>0</v>
      </c>
      <c r="V83">
        <v>0</v>
      </c>
      <c r="W83">
        <v>0</v>
      </c>
      <c r="X83">
        <v>0</v>
      </c>
      <c r="Y83">
        <v>0</v>
      </c>
      <c r="Z83">
        <v>0</v>
      </c>
      <c r="AA83">
        <v>0</v>
      </c>
      <c r="AB83">
        <v>0</v>
      </c>
      <c r="AC83" t="s">
        <v>1437</v>
      </c>
      <c r="AD83" t="s">
        <v>1438</v>
      </c>
    </row>
    <row r="84" spans="1:30" ht="15" customHeight="1" x14ac:dyDescent="0.25">
      <c r="A84" t="s">
        <v>1439</v>
      </c>
      <c r="B84" t="s">
        <v>1440</v>
      </c>
      <c r="C84">
        <v>0</v>
      </c>
      <c r="D84" t="s">
        <v>1441</v>
      </c>
      <c r="E84" s="4">
        <v>18357</v>
      </c>
      <c r="F84">
        <v>0</v>
      </c>
      <c r="G84">
        <v>0</v>
      </c>
      <c r="H84">
        <v>0</v>
      </c>
      <c r="I84" t="s">
        <v>65</v>
      </c>
      <c r="J84">
        <v>0</v>
      </c>
      <c r="K84">
        <v>0</v>
      </c>
      <c r="L84">
        <v>0</v>
      </c>
      <c r="M84">
        <v>0</v>
      </c>
      <c r="N84">
        <v>0</v>
      </c>
      <c r="O84">
        <v>0</v>
      </c>
      <c r="P84">
        <v>0</v>
      </c>
      <c r="Q84">
        <v>0</v>
      </c>
      <c r="R84">
        <v>0</v>
      </c>
      <c r="S84">
        <v>0</v>
      </c>
      <c r="T84">
        <v>0</v>
      </c>
      <c r="U84">
        <v>0</v>
      </c>
      <c r="V84">
        <v>0</v>
      </c>
      <c r="W84">
        <v>0</v>
      </c>
      <c r="X84">
        <v>0</v>
      </c>
      <c r="Y84">
        <v>0</v>
      </c>
      <c r="Z84">
        <v>0</v>
      </c>
      <c r="AA84">
        <v>0</v>
      </c>
      <c r="AB84">
        <v>0</v>
      </c>
      <c r="AC84" t="s">
        <v>1442</v>
      </c>
      <c r="AD84" t="s">
        <v>1443</v>
      </c>
    </row>
    <row r="85" spans="1:30" ht="15" customHeight="1" x14ac:dyDescent="0.25">
      <c r="A85" t="s">
        <v>1444</v>
      </c>
      <c r="B85">
        <v>0</v>
      </c>
      <c r="C85">
        <v>0</v>
      </c>
      <c r="D85" t="s">
        <v>1445</v>
      </c>
      <c r="E85" s="4">
        <v>9935</v>
      </c>
      <c r="F85">
        <v>0</v>
      </c>
      <c r="G85">
        <v>0</v>
      </c>
      <c r="H85">
        <v>0</v>
      </c>
      <c r="I85" t="s">
        <v>65</v>
      </c>
      <c r="J85">
        <v>0</v>
      </c>
      <c r="K85">
        <v>0</v>
      </c>
      <c r="L85">
        <v>0</v>
      </c>
      <c r="M85">
        <v>0</v>
      </c>
      <c r="N85">
        <v>0</v>
      </c>
      <c r="O85">
        <v>0</v>
      </c>
      <c r="P85">
        <v>0</v>
      </c>
      <c r="Q85">
        <v>0</v>
      </c>
      <c r="R85">
        <v>0</v>
      </c>
      <c r="S85">
        <v>0</v>
      </c>
      <c r="T85">
        <v>0</v>
      </c>
      <c r="U85">
        <v>0</v>
      </c>
      <c r="V85">
        <v>0</v>
      </c>
      <c r="W85">
        <v>0</v>
      </c>
      <c r="X85">
        <v>0</v>
      </c>
      <c r="Y85">
        <v>0</v>
      </c>
      <c r="Z85">
        <v>0</v>
      </c>
      <c r="AA85">
        <v>0</v>
      </c>
      <c r="AB85">
        <v>0</v>
      </c>
      <c r="AC85">
        <v>0</v>
      </c>
      <c r="AD85" t="s">
        <v>1446</v>
      </c>
    </row>
    <row r="86" spans="1:30" ht="15" customHeight="1" x14ac:dyDescent="0.25">
      <c r="A86" t="s">
        <v>1447</v>
      </c>
      <c r="B86" t="s">
        <v>1448</v>
      </c>
      <c r="C86">
        <v>0</v>
      </c>
      <c r="D86" t="s">
        <v>1449</v>
      </c>
      <c r="E86" s="4">
        <v>18684</v>
      </c>
      <c r="F86">
        <v>0</v>
      </c>
      <c r="G86">
        <v>0</v>
      </c>
      <c r="H86">
        <v>0</v>
      </c>
      <c r="I86" t="s">
        <v>65</v>
      </c>
      <c r="J86">
        <v>0</v>
      </c>
      <c r="K86">
        <v>0</v>
      </c>
      <c r="L86">
        <v>0</v>
      </c>
      <c r="M86">
        <v>0</v>
      </c>
      <c r="N86">
        <v>0</v>
      </c>
      <c r="O86">
        <v>0</v>
      </c>
      <c r="P86">
        <v>0</v>
      </c>
      <c r="Q86">
        <v>0</v>
      </c>
      <c r="R86">
        <v>0</v>
      </c>
      <c r="S86">
        <v>0</v>
      </c>
      <c r="T86">
        <v>0</v>
      </c>
      <c r="U86">
        <v>0</v>
      </c>
      <c r="V86">
        <v>0</v>
      </c>
      <c r="W86">
        <v>0</v>
      </c>
      <c r="X86">
        <v>0</v>
      </c>
      <c r="Y86">
        <v>0</v>
      </c>
      <c r="Z86">
        <v>0</v>
      </c>
      <c r="AA86">
        <v>0</v>
      </c>
      <c r="AB86">
        <v>0</v>
      </c>
      <c r="AC86" t="s">
        <v>1450</v>
      </c>
      <c r="AD86" t="s">
        <v>1451</v>
      </c>
    </row>
    <row r="87" spans="1:30" ht="15" customHeight="1" x14ac:dyDescent="0.25">
      <c r="A87" t="s">
        <v>1452</v>
      </c>
      <c r="B87" t="s">
        <v>1453</v>
      </c>
      <c r="C87">
        <v>0</v>
      </c>
      <c r="D87" t="s">
        <v>1454</v>
      </c>
      <c r="E87" s="4">
        <v>2732</v>
      </c>
      <c r="F87">
        <v>0</v>
      </c>
      <c r="G87">
        <v>0</v>
      </c>
      <c r="H87">
        <v>0</v>
      </c>
      <c r="I87" t="s">
        <v>65</v>
      </c>
      <c r="J87">
        <v>0</v>
      </c>
      <c r="K87">
        <v>0</v>
      </c>
      <c r="L87">
        <v>0</v>
      </c>
      <c r="M87">
        <v>0</v>
      </c>
      <c r="N87">
        <v>0</v>
      </c>
      <c r="O87">
        <v>0</v>
      </c>
      <c r="P87">
        <v>0</v>
      </c>
      <c r="Q87">
        <v>0</v>
      </c>
      <c r="R87">
        <v>0</v>
      </c>
      <c r="S87">
        <v>0</v>
      </c>
      <c r="T87">
        <v>0</v>
      </c>
      <c r="U87">
        <v>0</v>
      </c>
      <c r="V87">
        <v>0</v>
      </c>
      <c r="W87">
        <v>0</v>
      </c>
      <c r="X87">
        <v>0</v>
      </c>
      <c r="Y87">
        <v>0</v>
      </c>
      <c r="Z87">
        <v>0</v>
      </c>
      <c r="AA87">
        <v>0</v>
      </c>
      <c r="AB87">
        <v>0</v>
      </c>
      <c r="AC87">
        <v>0</v>
      </c>
      <c r="AD87" t="s">
        <v>1455</v>
      </c>
    </row>
    <row r="88" spans="1:30" ht="15" customHeight="1" x14ac:dyDescent="0.25">
      <c r="A88" t="s">
        <v>1456</v>
      </c>
      <c r="B88">
        <v>0</v>
      </c>
      <c r="C88">
        <v>0</v>
      </c>
      <c r="D88" t="s">
        <v>1457</v>
      </c>
      <c r="E88" s="4">
        <v>5992</v>
      </c>
      <c r="F88">
        <v>0</v>
      </c>
      <c r="G88">
        <v>0</v>
      </c>
      <c r="H88">
        <v>0</v>
      </c>
      <c r="I88" t="s">
        <v>65</v>
      </c>
      <c r="J88">
        <v>0</v>
      </c>
      <c r="K88">
        <v>0</v>
      </c>
      <c r="L88">
        <v>0</v>
      </c>
      <c r="M88">
        <v>0</v>
      </c>
      <c r="N88">
        <v>0</v>
      </c>
      <c r="O88">
        <v>0</v>
      </c>
      <c r="P88">
        <v>0</v>
      </c>
      <c r="Q88">
        <v>0</v>
      </c>
      <c r="R88">
        <v>0</v>
      </c>
      <c r="S88">
        <v>0</v>
      </c>
      <c r="T88">
        <v>0</v>
      </c>
      <c r="U88">
        <v>0</v>
      </c>
      <c r="V88">
        <v>0</v>
      </c>
      <c r="W88">
        <v>0</v>
      </c>
      <c r="X88">
        <v>0</v>
      </c>
      <c r="Y88">
        <v>0</v>
      </c>
      <c r="Z88">
        <v>0</v>
      </c>
      <c r="AA88">
        <v>0</v>
      </c>
      <c r="AB88">
        <v>0</v>
      </c>
      <c r="AC88">
        <v>0</v>
      </c>
      <c r="AD88" t="s">
        <v>1458</v>
      </c>
    </row>
    <row r="89" spans="1:30" ht="15" customHeight="1" x14ac:dyDescent="0.25">
      <c r="A89" t="s">
        <v>1459</v>
      </c>
      <c r="B89" t="s">
        <v>1460</v>
      </c>
      <c r="C89">
        <v>0</v>
      </c>
      <c r="D89" t="s">
        <v>1461</v>
      </c>
      <c r="E89" s="4">
        <v>7709</v>
      </c>
      <c r="F89">
        <v>0</v>
      </c>
      <c r="G89">
        <v>0</v>
      </c>
      <c r="H89">
        <v>0</v>
      </c>
      <c r="I89" t="s">
        <v>65</v>
      </c>
      <c r="J89">
        <v>0</v>
      </c>
      <c r="K89">
        <v>0</v>
      </c>
      <c r="L89">
        <v>0</v>
      </c>
      <c r="M89">
        <v>0</v>
      </c>
      <c r="N89">
        <v>0</v>
      </c>
      <c r="O89">
        <v>0</v>
      </c>
      <c r="P89">
        <v>0</v>
      </c>
      <c r="Q89">
        <v>0</v>
      </c>
      <c r="R89">
        <v>0</v>
      </c>
      <c r="S89">
        <v>0</v>
      </c>
      <c r="T89">
        <v>0</v>
      </c>
      <c r="U89">
        <v>0</v>
      </c>
      <c r="V89">
        <v>0</v>
      </c>
      <c r="W89">
        <v>0</v>
      </c>
      <c r="X89">
        <v>0</v>
      </c>
      <c r="Y89">
        <v>0</v>
      </c>
      <c r="Z89">
        <v>0</v>
      </c>
      <c r="AA89">
        <v>0</v>
      </c>
      <c r="AB89">
        <v>0</v>
      </c>
      <c r="AC89" t="s">
        <v>4921</v>
      </c>
      <c r="AD89" t="s">
        <v>1462</v>
      </c>
    </row>
    <row r="90" spans="1:30" ht="15" customHeight="1" x14ac:dyDescent="0.25">
      <c r="A90" t="s">
        <v>1463</v>
      </c>
      <c r="B90" t="s">
        <v>1464</v>
      </c>
      <c r="C90">
        <v>0</v>
      </c>
      <c r="D90" t="s">
        <v>1465</v>
      </c>
      <c r="E90" s="4">
        <v>6995</v>
      </c>
      <c r="F90">
        <v>0</v>
      </c>
      <c r="G90">
        <v>0</v>
      </c>
      <c r="H90">
        <v>0</v>
      </c>
      <c r="I90" t="s">
        <v>65</v>
      </c>
      <c r="J90">
        <v>0</v>
      </c>
      <c r="K90">
        <v>0</v>
      </c>
      <c r="L90">
        <v>0</v>
      </c>
      <c r="M90">
        <v>0</v>
      </c>
      <c r="N90">
        <v>0</v>
      </c>
      <c r="O90">
        <v>0</v>
      </c>
      <c r="P90">
        <v>0</v>
      </c>
      <c r="Q90">
        <v>0</v>
      </c>
      <c r="R90">
        <v>0</v>
      </c>
      <c r="S90">
        <v>0</v>
      </c>
      <c r="T90">
        <v>0</v>
      </c>
      <c r="U90">
        <v>0</v>
      </c>
      <c r="V90">
        <v>0</v>
      </c>
      <c r="W90">
        <v>0</v>
      </c>
      <c r="X90">
        <v>0</v>
      </c>
      <c r="Y90">
        <v>0</v>
      </c>
      <c r="Z90">
        <v>0</v>
      </c>
      <c r="AA90">
        <v>0</v>
      </c>
      <c r="AB90">
        <v>0</v>
      </c>
      <c r="AC90">
        <v>0</v>
      </c>
      <c r="AD90" t="s">
        <v>1466</v>
      </c>
    </row>
    <row r="91" spans="1:30" ht="15" customHeight="1" x14ac:dyDescent="0.25">
      <c r="A91" t="s">
        <v>1467</v>
      </c>
      <c r="B91" t="s">
        <v>1468</v>
      </c>
      <c r="C91">
        <v>0</v>
      </c>
      <c r="D91" t="s">
        <v>1469</v>
      </c>
      <c r="E91" s="4">
        <v>4561</v>
      </c>
      <c r="F91">
        <v>0</v>
      </c>
      <c r="G91">
        <v>0</v>
      </c>
      <c r="H91">
        <v>0</v>
      </c>
      <c r="I91" t="s">
        <v>65</v>
      </c>
      <c r="J91">
        <v>0</v>
      </c>
      <c r="K91">
        <v>0</v>
      </c>
      <c r="L91">
        <v>0</v>
      </c>
      <c r="M91">
        <v>0</v>
      </c>
      <c r="N91">
        <v>0</v>
      </c>
      <c r="O91">
        <v>0</v>
      </c>
      <c r="P91">
        <v>0</v>
      </c>
      <c r="Q91">
        <v>0</v>
      </c>
      <c r="R91">
        <v>0</v>
      </c>
      <c r="S91">
        <v>0</v>
      </c>
      <c r="T91">
        <v>0</v>
      </c>
      <c r="U91">
        <v>0</v>
      </c>
      <c r="V91">
        <v>0</v>
      </c>
      <c r="W91">
        <v>0</v>
      </c>
      <c r="X91">
        <v>0</v>
      </c>
      <c r="Y91">
        <v>0</v>
      </c>
      <c r="Z91">
        <v>0</v>
      </c>
      <c r="AA91">
        <v>0</v>
      </c>
      <c r="AB91">
        <v>0</v>
      </c>
      <c r="AC91">
        <v>0</v>
      </c>
      <c r="AD91" t="s">
        <v>1470</v>
      </c>
    </row>
    <row r="92" spans="1:30" ht="15" customHeight="1" x14ac:dyDescent="0.25">
      <c r="A92" t="s">
        <v>1471</v>
      </c>
      <c r="B92">
        <v>0</v>
      </c>
      <c r="C92">
        <v>0</v>
      </c>
      <c r="D92" t="s">
        <v>1472</v>
      </c>
      <c r="E92" s="4">
        <v>2164</v>
      </c>
      <c r="F92">
        <v>0</v>
      </c>
      <c r="G92">
        <v>0</v>
      </c>
      <c r="H92">
        <v>0</v>
      </c>
      <c r="I92" t="s">
        <v>65</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row>
    <row r="93" spans="1:30" ht="15" customHeight="1" x14ac:dyDescent="0.25">
      <c r="A93" t="s">
        <v>1473</v>
      </c>
      <c r="B93" t="s">
        <v>1474</v>
      </c>
      <c r="C93">
        <v>0</v>
      </c>
      <c r="D93" t="s">
        <v>1475</v>
      </c>
      <c r="E93" s="4">
        <v>17754</v>
      </c>
      <c r="F93">
        <v>0</v>
      </c>
      <c r="G93">
        <v>0</v>
      </c>
      <c r="H93">
        <v>0</v>
      </c>
      <c r="I93" t="s">
        <v>65</v>
      </c>
      <c r="J93">
        <v>0</v>
      </c>
      <c r="K93">
        <v>0</v>
      </c>
      <c r="L93">
        <v>0</v>
      </c>
      <c r="M93">
        <v>0</v>
      </c>
      <c r="N93">
        <v>0</v>
      </c>
      <c r="O93">
        <v>0</v>
      </c>
      <c r="P93">
        <v>0</v>
      </c>
      <c r="Q93">
        <v>0</v>
      </c>
      <c r="R93">
        <v>0</v>
      </c>
      <c r="S93">
        <v>0</v>
      </c>
      <c r="T93">
        <v>0</v>
      </c>
      <c r="U93">
        <v>0</v>
      </c>
      <c r="V93">
        <v>0</v>
      </c>
      <c r="W93">
        <v>0</v>
      </c>
      <c r="X93">
        <v>0</v>
      </c>
      <c r="Y93">
        <v>0</v>
      </c>
      <c r="Z93">
        <v>0</v>
      </c>
      <c r="AA93">
        <v>0</v>
      </c>
      <c r="AB93">
        <v>0</v>
      </c>
      <c r="AC93" t="s">
        <v>1476</v>
      </c>
      <c r="AD93" t="s">
        <v>1477</v>
      </c>
    </row>
    <row r="94" spans="1:30" ht="15" customHeight="1" x14ac:dyDescent="0.25">
      <c r="A94" t="s">
        <v>1478</v>
      </c>
      <c r="B94" t="s">
        <v>1479</v>
      </c>
      <c r="C94">
        <v>0</v>
      </c>
      <c r="D94" t="s">
        <v>1480</v>
      </c>
      <c r="E94" s="4">
        <v>5428</v>
      </c>
      <c r="F94" t="s">
        <v>1481</v>
      </c>
      <c r="G94" t="s">
        <v>1364</v>
      </c>
      <c r="H94" t="s">
        <v>1228</v>
      </c>
      <c r="I94" t="s">
        <v>1365</v>
      </c>
      <c r="J94" t="s">
        <v>1366</v>
      </c>
      <c r="K94" t="s">
        <v>1366</v>
      </c>
      <c r="L94" t="s">
        <v>1366</v>
      </c>
      <c r="M94" t="s">
        <v>1366</v>
      </c>
      <c r="N94" t="s">
        <v>1366</v>
      </c>
      <c r="O94" t="s">
        <v>1366</v>
      </c>
      <c r="P94" t="s">
        <v>1366</v>
      </c>
      <c r="Q94" t="s">
        <v>1230</v>
      </c>
      <c r="R94" t="s">
        <v>1230</v>
      </c>
      <c r="S94" t="s">
        <v>1230</v>
      </c>
      <c r="T94" t="s">
        <v>1366</v>
      </c>
      <c r="U94" t="s">
        <v>1366</v>
      </c>
      <c r="V94" t="s">
        <v>1366</v>
      </c>
      <c r="W94" t="s">
        <v>1366</v>
      </c>
      <c r="X94" t="s">
        <v>1366</v>
      </c>
      <c r="Y94" t="s">
        <v>1230</v>
      </c>
      <c r="Z94" t="s">
        <v>1366</v>
      </c>
      <c r="AA94" t="s">
        <v>1366</v>
      </c>
      <c r="AB94">
        <v>0</v>
      </c>
      <c r="AC94" t="s">
        <v>1482</v>
      </c>
      <c r="AD94" t="s">
        <v>1483</v>
      </c>
    </row>
    <row r="95" spans="1:30" ht="15" customHeight="1" x14ac:dyDescent="0.25">
      <c r="A95" t="s">
        <v>1484</v>
      </c>
      <c r="B95">
        <v>0</v>
      </c>
      <c r="C95">
        <v>0</v>
      </c>
      <c r="D95" t="s">
        <v>1485</v>
      </c>
      <c r="E95" s="4">
        <v>58</v>
      </c>
      <c r="F95">
        <v>0</v>
      </c>
      <c r="G95">
        <v>0</v>
      </c>
      <c r="H95">
        <v>0</v>
      </c>
      <c r="I95" t="s">
        <v>65</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row>
    <row r="96" spans="1:30" ht="15" customHeight="1" x14ac:dyDescent="0.25">
      <c r="A96" t="s">
        <v>1486</v>
      </c>
      <c r="B96" t="s">
        <v>1487</v>
      </c>
      <c r="C96">
        <v>0</v>
      </c>
      <c r="D96" t="s">
        <v>1488</v>
      </c>
      <c r="E96" s="4">
        <v>29424</v>
      </c>
      <c r="F96" t="s">
        <v>1489</v>
      </c>
      <c r="G96" t="s">
        <v>1490</v>
      </c>
      <c r="H96" t="s">
        <v>1228</v>
      </c>
      <c r="I96" t="s">
        <v>1491</v>
      </c>
      <c r="J96" t="s">
        <v>1230</v>
      </c>
      <c r="K96" t="s">
        <v>1230</v>
      </c>
      <c r="L96" t="s">
        <v>1231</v>
      </c>
      <c r="M96" t="s">
        <v>1231</v>
      </c>
      <c r="N96" t="s">
        <v>1230</v>
      </c>
      <c r="O96" t="s">
        <v>1231</v>
      </c>
      <c r="P96" t="s">
        <v>1230</v>
      </c>
      <c r="Q96" t="s">
        <v>1230</v>
      </c>
      <c r="R96" t="s">
        <v>1230</v>
      </c>
      <c r="S96" t="s">
        <v>1230</v>
      </c>
      <c r="T96" t="s">
        <v>1366</v>
      </c>
      <c r="U96" t="s">
        <v>1366</v>
      </c>
      <c r="V96" t="s">
        <v>1366</v>
      </c>
      <c r="W96" t="s">
        <v>1366</v>
      </c>
      <c r="X96" t="s">
        <v>1366</v>
      </c>
      <c r="Y96" t="s">
        <v>1366</v>
      </c>
      <c r="Z96" t="s">
        <v>1366</v>
      </c>
      <c r="AA96" t="s">
        <v>1366</v>
      </c>
      <c r="AB96">
        <v>0</v>
      </c>
      <c r="AC96" t="s">
        <v>1492</v>
      </c>
      <c r="AD96" t="s">
        <v>1493</v>
      </c>
    </row>
    <row r="97" spans="1:30" ht="15" customHeight="1" x14ac:dyDescent="0.25">
      <c r="A97" t="s">
        <v>5257</v>
      </c>
      <c r="B97">
        <v>0</v>
      </c>
      <c r="C97">
        <v>0</v>
      </c>
      <c r="D97" t="s">
        <v>1494</v>
      </c>
      <c r="E97" s="4">
        <v>5983</v>
      </c>
      <c r="F97" t="s">
        <v>1495</v>
      </c>
      <c r="G97" t="s">
        <v>1496</v>
      </c>
      <c r="H97" t="s">
        <v>1228</v>
      </c>
      <c r="I97" t="s">
        <v>1497</v>
      </c>
      <c r="J97" t="s">
        <v>1366</v>
      </c>
      <c r="K97" t="s">
        <v>1230</v>
      </c>
      <c r="L97" t="s">
        <v>1366</v>
      </c>
      <c r="M97" t="s">
        <v>1231</v>
      </c>
      <c r="N97" t="s">
        <v>1366</v>
      </c>
      <c r="O97" t="s">
        <v>1366</v>
      </c>
      <c r="P97" t="s">
        <v>1366</v>
      </c>
      <c r="Q97" t="s">
        <v>1366</v>
      </c>
      <c r="R97" t="s">
        <v>1366</v>
      </c>
      <c r="S97" t="s">
        <v>1366</v>
      </c>
      <c r="T97" t="s">
        <v>1366</v>
      </c>
      <c r="U97" t="s">
        <v>1366</v>
      </c>
      <c r="V97" t="s">
        <v>1366</v>
      </c>
      <c r="W97" t="s">
        <v>1366</v>
      </c>
      <c r="X97" t="s">
        <v>1366</v>
      </c>
      <c r="Y97" t="s">
        <v>1366</v>
      </c>
      <c r="Z97" t="s">
        <v>1366</v>
      </c>
      <c r="AA97" t="s">
        <v>1366</v>
      </c>
      <c r="AB97">
        <v>0</v>
      </c>
      <c r="AC97" t="s">
        <v>1498</v>
      </c>
      <c r="AD97" t="s">
        <v>1499</v>
      </c>
    </row>
    <row r="98" spans="1:30" ht="15" customHeight="1" x14ac:dyDescent="0.25">
      <c r="A98" t="s">
        <v>1500</v>
      </c>
      <c r="B98" t="s">
        <v>1501</v>
      </c>
      <c r="C98">
        <v>0</v>
      </c>
      <c r="D98" t="s">
        <v>1502</v>
      </c>
      <c r="E98" s="4">
        <v>58708</v>
      </c>
      <c r="F98">
        <v>0</v>
      </c>
      <c r="G98">
        <v>0</v>
      </c>
      <c r="H98">
        <v>0</v>
      </c>
      <c r="I98" t="s">
        <v>65</v>
      </c>
      <c r="J98">
        <v>0</v>
      </c>
      <c r="K98">
        <v>0</v>
      </c>
      <c r="L98">
        <v>0</v>
      </c>
      <c r="M98">
        <v>0</v>
      </c>
      <c r="N98">
        <v>0</v>
      </c>
      <c r="O98">
        <v>0</v>
      </c>
      <c r="P98">
        <v>0</v>
      </c>
      <c r="Q98">
        <v>0</v>
      </c>
      <c r="R98">
        <v>0</v>
      </c>
      <c r="S98">
        <v>0</v>
      </c>
      <c r="T98">
        <v>0</v>
      </c>
      <c r="U98">
        <v>0</v>
      </c>
      <c r="V98">
        <v>0</v>
      </c>
      <c r="W98">
        <v>0</v>
      </c>
      <c r="X98">
        <v>0</v>
      </c>
      <c r="Y98">
        <v>0</v>
      </c>
      <c r="Z98">
        <v>0</v>
      </c>
      <c r="AA98">
        <v>0</v>
      </c>
      <c r="AB98">
        <v>0</v>
      </c>
      <c r="AC98" t="s">
        <v>1503</v>
      </c>
      <c r="AD98" t="s">
        <v>1504</v>
      </c>
    </row>
    <row r="99" spans="1:30" ht="15" customHeight="1" x14ac:dyDescent="0.25">
      <c r="A99" t="s">
        <v>1505</v>
      </c>
      <c r="B99" t="s">
        <v>1505</v>
      </c>
      <c r="C99">
        <v>0</v>
      </c>
      <c r="D99" t="s">
        <v>1506</v>
      </c>
      <c r="E99" s="4">
        <v>22354</v>
      </c>
      <c r="F99">
        <v>0</v>
      </c>
      <c r="G99">
        <v>0</v>
      </c>
      <c r="H99">
        <v>0</v>
      </c>
      <c r="I99" t="s">
        <v>65</v>
      </c>
      <c r="J99">
        <v>0</v>
      </c>
      <c r="K99">
        <v>0</v>
      </c>
      <c r="L99">
        <v>0</v>
      </c>
      <c r="M99">
        <v>0</v>
      </c>
      <c r="N99">
        <v>0</v>
      </c>
      <c r="O99">
        <v>0</v>
      </c>
      <c r="P99">
        <v>0</v>
      </c>
      <c r="Q99">
        <v>0</v>
      </c>
      <c r="R99">
        <v>0</v>
      </c>
      <c r="S99">
        <v>0</v>
      </c>
      <c r="T99">
        <v>0</v>
      </c>
      <c r="U99">
        <v>0</v>
      </c>
      <c r="V99">
        <v>0</v>
      </c>
      <c r="W99">
        <v>0</v>
      </c>
      <c r="X99">
        <v>0</v>
      </c>
      <c r="Y99">
        <v>0</v>
      </c>
      <c r="Z99">
        <v>0</v>
      </c>
      <c r="AA99">
        <v>0</v>
      </c>
      <c r="AB99">
        <v>0</v>
      </c>
      <c r="AC99" t="s">
        <v>1507</v>
      </c>
      <c r="AD99" t="s">
        <v>1508</v>
      </c>
    </row>
    <row r="100" spans="1:30" ht="15" customHeight="1" x14ac:dyDescent="0.25">
      <c r="A100" t="s">
        <v>1509</v>
      </c>
      <c r="B100">
        <v>0</v>
      </c>
      <c r="C100" t="s">
        <v>1182</v>
      </c>
      <c r="D100" t="s">
        <v>1510</v>
      </c>
      <c r="E100" s="4">
        <v>11228</v>
      </c>
      <c r="F100">
        <v>0</v>
      </c>
      <c r="G100">
        <v>0</v>
      </c>
      <c r="H100">
        <v>0</v>
      </c>
      <c r="I100" t="s">
        <v>65</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t="s">
        <v>1511</v>
      </c>
    </row>
    <row r="101" spans="1:30" ht="15" customHeight="1" x14ac:dyDescent="0.25">
      <c r="A101" t="s">
        <v>1512</v>
      </c>
      <c r="B101">
        <v>0</v>
      </c>
      <c r="C101">
        <v>0</v>
      </c>
      <c r="D101" t="s">
        <v>1513</v>
      </c>
      <c r="E101" s="4">
        <v>6963</v>
      </c>
      <c r="F101">
        <v>0</v>
      </c>
      <c r="G101">
        <v>0</v>
      </c>
      <c r="H101">
        <v>0</v>
      </c>
      <c r="I101" t="s">
        <v>65</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row>
    <row r="102" spans="1:30" ht="15" customHeight="1" x14ac:dyDescent="0.25">
      <c r="A102" t="s">
        <v>1514</v>
      </c>
      <c r="B102" t="s">
        <v>1515</v>
      </c>
      <c r="C102">
        <v>0</v>
      </c>
      <c r="D102" t="s">
        <v>1516</v>
      </c>
      <c r="E102" s="4">
        <v>7151</v>
      </c>
      <c r="F102">
        <v>0</v>
      </c>
      <c r="G102">
        <v>0</v>
      </c>
      <c r="H102">
        <v>0</v>
      </c>
      <c r="I102" t="s">
        <v>65</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row>
    <row r="103" spans="1:30" ht="15" customHeight="1" x14ac:dyDescent="0.25">
      <c r="A103" t="s">
        <v>1517</v>
      </c>
      <c r="B103">
        <v>0</v>
      </c>
      <c r="C103">
        <v>0</v>
      </c>
      <c r="D103" t="s">
        <v>1518</v>
      </c>
      <c r="E103" s="4">
        <v>3239</v>
      </c>
      <c r="F103">
        <v>0</v>
      </c>
      <c r="G103">
        <v>0</v>
      </c>
      <c r="H103">
        <v>0</v>
      </c>
      <c r="I103" t="s">
        <v>65</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t="s">
        <v>1519</v>
      </c>
    </row>
    <row r="104" spans="1:30" ht="15" customHeight="1" x14ac:dyDescent="0.25">
      <c r="A104" t="s">
        <v>1520</v>
      </c>
      <c r="B104" t="s">
        <v>1521</v>
      </c>
      <c r="C104">
        <v>0</v>
      </c>
      <c r="D104" t="s">
        <v>1522</v>
      </c>
      <c r="E104" s="4">
        <v>4941</v>
      </c>
      <c r="F104" t="s">
        <v>1523</v>
      </c>
      <c r="G104" t="s">
        <v>1229</v>
      </c>
      <c r="H104" t="s">
        <v>1228</v>
      </c>
      <c r="I104" t="s">
        <v>1524</v>
      </c>
      <c r="J104" t="s">
        <v>1231</v>
      </c>
      <c r="K104" t="s">
        <v>1231</v>
      </c>
      <c r="L104" t="s">
        <v>1231</v>
      </c>
      <c r="M104" t="s">
        <v>1231</v>
      </c>
      <c r="N104" t="s">
        <v>1231</v>
      </c>
      <c r="O104" t="s">
        <v>1231</v>
      </c>
      <c r="P104" t="s">
        <v>1231</v>
      </c>
      <c r="Q104" t="s">
        <v>1230</v>
      </c>
      <c r="R104" t="s">
        <v>1230</v>
      </c>
      <c r="S104" t="s">
        <v>1231</v>
      </c>
      <c r="T104" t="s">
        <v>1230</v>
      </c>
      <c r="U104" t="s">
        <v>1231</v>
      </c>
      <c r="V104" t="s">
        <v>1231</v>
      </c>
      <c r="W104" t="s">
        <v>1231</v>
      </c>
      <c r="X104" t="s">
        <v>1231</v>
      </c>
      <c r="Y104" t="s">
        <v>1231</v>
      </c>
      <c r="Z104" t="s">
        <v>1231</v>
      </c>
      <c r="AA104" t="s">
        <v>1231</v>
      </c>
      <c r="AB104">
        <v>0</v>
      </c>
      <c r="AC104" t="s">
        <v>1525</v>
      </c>
      <c r="AD104" t="s">
        <v>1526</v>
      </c>
    </row>
    <row r="105" spans="1:30" ht="15" customHeight="1" x14ac:dyDescent="0.25">
      <c r="A105" t="s">
        <v>1527</v>
      </c>
      <c r="B105" t="s">
        <v>1528</v>
      </c>
      <c r="C105">
        <v>0</v>
      </c>
      <c r="D105" t="s">
        <v>1529</v>
      </c>
      <c r="E105" s="4">
        <v>6902</v>
      </c>
      <c r="F105" t="s">
        <v>1530</v>
      </c>
      <c r="G105" t="s">
        <v>1229</v>
      </c>
      <c r="H105" t="s">
        <v>1228</v>
      </c>
      <c r="I105" t="s">
        <v>1365</v>
      </c>
      <c r="J105" t="s">
        <v>1230</v>
      </c>
      <c r="K105" t="s">
        <v>1230</v>
      </c>
      <c r="L105" t="s">
        <v>1230</v>
      </c>
      <c r="M105" t="s">
        <v>1230</v>
      </c>
      <c r="N105" t="s">
        <v>1230</v>
      </c>
      <c r="O105" t="s">
        <v>1230</v>
      </c>
      <c r="P105" t="s">
        <v>1230</v>
      </c>
      <c r="Q105" t="s">
        <v>1230</v>
      </c>
      <c r="R105" t="s">
        <v>1230</v>
      </c>
      <c r="S105" t="s">
        <v>1230</v>
      </c>
      <c r="T105" t="s">
        <v>1231</v>
      </c>
      <c r="U105" t="s">
        <v>1230</v>
      </c>
      <c r="V105" t="s">
        <v>1231</v>
      </c>
      <c r="W105" t="s">
        <v>1230</v>
      </c>
      <c r="X105" t="s">
        <v>1230</v>
      </c>
      <c r="Y105" t="s">
        <v>1230</v>
      </c>
      <c r="Z105" t="s">
        <v>1230</v>
      </c>
      <c r="AA105" t="s">
        <v>1230</v>
      </c>
      <c r="AB105">
        <v>0</v>
      </c>
      <c r="AC105" t="s">
        <v>1531</v>
      </c>
      <c r="AD105" t="s">
        <v>1532</v>
      </c>
    </row>
    <row r="106" spans="1:30" ht="15" customHeight="1" x14ac:dyDescent="0.25">
      <c r="A106" t="s">
        <v>1533</v>
      </c>
      <c r="B106" t="s">
        <v>1534</v>
      </c>
      <c r="C106">
        <v>0</v>
      </c>
      <c r="D106" t="s">
        <v>1535</v>
      </c>
      <c r="E106" s="4">
        <v>85782</v>
      </c>
      <c r="F106">
        <v>0</v>
      </c>
      <c r="G106">
        <v>0</v>
      </c>
      <c r="H106">
        <v>0</v>
      </c>
      <c r="I106" t="s">
        <v>65</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t="s">
        <v>1536</v>
      </c>
      <c r="AD106" t="s">
        <v>1537</v>
      </c>
    </row>
    <row r="107" spans="1:30" ht="15" customHeight="1" x14ac:dyDescent="0.25">
      <c r="A107" t="s">
        <v>1538</v>
      </c>
      <c r="B107" t="s">
        <v>1539</v>
      </c>
      <c r="C107">
        <v>0</v>
      </c>
      <c r="D107" t="s">
        <v>1540</v>
      </c>
      <c r="E107" s="4">
        <v>17699</v>
      </c>
      <c r="F107">
        <v>0</v>
      </c>
      <c r="G107">
        <v>0</v>
      </c>
      <c r="H107">
        <v>0</v>
      </c>
      <c r="I107" t="s">
        <v>65</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t="s">
        <v>1541</v>
      </c>
      <c r="AD107" t="s">
        <v>1542</v>
      </c>
    </row>
    <row r="108" spans="1:30" ht="15" customHeight="1" x14ac:dyDescent="0.25">
      <c r="A108" t="s">
        <v>1543</v>
      </c>
      <c r="B108" t="s">
        <v>1544</v>
      </c>
      <c r="C108">
        <v>0</v>
      </c>
      <c r="D108" t="s">
        <v>1545</v>
      </c>
      <c r="E108" s="4">
        <v>18960</v>
      </c>
      <c r="F108">
        <v>0</v>
      </c>
      <c r="G108">
        <v>0</v>
      </c>
      <c r="H108">
        <v>0</v>
      </c>
      <c r="I108" t="s">
        <v>65</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t="s">
        <v>1546</v>
      </c>
      <c r="AD108" t="s">
        <v>1547</v>
      </c>
    </row>
    <row r="109" spans="1:30" ht="15" customHeight="1" x14ac:dyDescent="0.25">
      <c r="A109" t="s">
        <v>1548</v>
      </c>
      <c r="B109" t="s">
        <v>1549</v>
      </c>
      <c r="C109">
        <v>0</v>
      </c>
      <c r="D109" t="s">
        <v>1550</v>
      </c>
      <c r="E109" s="4">
        <v>5917</v>
      </c>
      <c r="F109">
        <v>0</v>
      </c>
      <c r="G109">
        <v>0</v>
      </c>
      <c r="H109">
        <v>0</v>
      </c>
      <c r="I109" t="s">
        <v>65</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t="s">
        <v>1551</v>
      </c>
      <c r="AD109" t="s">
        <v>1552</v>
      </c>
    </row>
    <row r="110" spans="1:30" ht="15" customHeight="1" x14ac:dyDescent="0.25">
      <c r="A110" t="s">
        <v>1553</v>
      </c>
      <c r="B110" t="s">
        <v>1554</v>
      </c>
      <c r="C110">
        <v>0</v>
      </c>
      <c r="D110" t="s">
        <v>1555</v>
      </c>
      <c r="E110" s="4">
        <v>36305</v>
      </c>
      <c r="F110">
        <v>0</v>
      </c>
      <c r="G110">
        <v>0</v>
      </c>
      <c r="H110">
        <v>0</v>
      </c>
      <c r="I110" t="s">
        <v>65</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t="s">
        <v>1556</v>
      </c>
      <c r="AD110" t="s">
        <v>1557</v>
      </c>
    </row>
    <row r="111" spans="1:30" ht="15" customHeight="1" x14ac:dyDescent="0.25">
      <c r="A111" t="s">
        <v>1558</v>
      </c>
      <c r="B111" t="s">
        <v>1559</v>
      </c>
      <c r="C111">
        <v>0</v>
      </c>
      <c r="D111" t="s">
        <v>1560</v>
      </c>
      <c r="E111" s="4">
        <v>6022</v>
      </c>
      <c r="F111">
        <v>0</v>
      </c>
      <c r="G111">
        <v>0</v>
      </c>
      <c r="H111">
        <v>0</v>
      </c>
      <c r="I111" t="s">
        <v>65</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t="s">
        <v>1561</v>
      </c>
      <c r="AD111" t="s">
        <v>1562</v>
      </c>
    </row>
    <row r="112" spans="1:30" ht="15" customHeight="1" x14ac:dyDescent="0.25">
      <c r="A112" t="s">
        <v>1563</v>
      </c>
      <c r="B112" t="s">
        <v>1563</v>
      </c>
      <c r="C112">
        <v>0</v>
      </c>
      <c r="D112" t="s">
        <v>1564</v>
      </c>
      <c r="E112" s="4">
        <v>8973</v>
      </c>
      <c r="F112">
        <v>0</v>
      </c>
      <c r="G112">
        <v>0</v>
      </c>
      <c r="H112">
        <v>0</v>
      </c>
      <c r="I112" t="s">
        <v>65</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t="s">
        <v>1565</v>
      </c>
      <c r="AD112" t="s">
        <v>1566</v>
      </c>
    </row>
    <row r="113" spans="1:30" ht="15" customHeight="1" x14ac:dyDescent="0.25">
      <c r="A113" t="s">
        <v>1567</v>
      </c>
      <c r="B113" t="s">
        <v>1568</v>
      </c>
      <c r="C113">
        <v>0</v>
      </c>
      <c r="D113" t="s">
        <v>1569</v>
      </c>
      <c r="E113" s="4">
        <v>125690</v>
      </c>
      <c r="F113">
        <v>0</v>
      </c>
      <c r="G113">
        <v>0</v>
      </c>
      <c r="H113">
        <v>0</v>
      </c>
      <c r="I113" t="s">
        <v>65</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t="s">
        <v>1570</v>
      </c>
      <c r="AD113" t="s">
        <v>1571</v>
      </c>
    </row>
    <row r="114" spans="1:30" ht="15" customHeight="1" x14ac:dyDescent="0.25">
      <c r="A114" t="s">
        <v>1572</v>
      </c>
      <c r="B114" t="s">
        <v>1573</v>
      </c>
      <c r="C114">
        <v>0</v>
      </c>
      <c r="D114" t="s">
        <v>1574</v>
      </c>
      <c r="E114" s="4">
        <v>39548</v>
      </c>
      <c r="F114">
        <v>0</v>
      </c>
      <c r="G114">
        <v>0</v>
      </c>
      <c r="H114">
        <v>0</v>
      </c>
      <c r="I114" t="s">
        <v>65</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t="s">
        <v>1575</v>
      </c>
      <c r="AD114" t="s">
        <v>1576</v>
      </c>
    </row>
    <row r="115" spans="1:30" ht="15" customHeight="1" x14ac:dyDescent="0.25">
      <c r="A115" t="s">
        <v>1577</v>
      </c>
      <c r="B115" t="s">
        <v>1578</v>
      </c>
      <c r="C115">
        <v>0</v>
      </c>
      <c r="D115" t="s">
        <v>1579</v>
      </c>
      <c r="E115" s="4">
        <v>33424</v>
      </c>
      <c r="F115">
        <v>0</v>
      </c>
      <c r="G115">
        <v>0</v>
      </c>
      <c r="H115">
        <v>0</v>
      </c>
      <c r="I115" t="s">
        <v>65</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t="s">
        <v>1580</v>
      </c>
      <c r="AD115" t="s">
        <v>1581</v>
      </c>
    </row>
    <row r="116" spans="1:30" ht="15" customHeight="1" x14ac:dyDescent="0.25">
      <c r="A116" t="s">
        <v>1582</v>
      </c>
      <c r="B116" t="s">
        <v>1583</v>
      </c>
      <c r="C116">
        <v>0</v>
      </c>
      <c r="D116" t="s">
        <v>1584</v>
      </c>
      <c r="E116" s="4">
        <v>33486</v>
      </c>
      <c r="F116">
        <v>0</v>
      </c>
      <c r="G116">
        <v>0</v>
      </c>
      <c r="H116">
        <v>0</v>
      </c>
      <c r="I116" t="s">
        <v>65</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t="s">
        <v>1585</v>
      </c>
      <c r="AD116" t="s">
        <v>1586</v>
      </c>
    </row>
    <row r="117" spans="1:30" ht="15" customHeight="1" x14ac:dyDescent="0.25">
      <c r="A117" t="s">
        <v>1587</v>
      </c>
      <c r="B117" t="s">
        <v>1588</v>
      </c>
      <c r="C117">
        <v>0</v>
      </c>
      <c r="D117" t="s">
        <v>1589</v>
      </c>
      <c r="E117" s="4">
        <v>56847</v>
      </c>
      <c r="F117">
        <v>0</v>
      </c>
      <c r="G117">
        <v>0</v>
      </c>
      <c r="H117">
        <v>0</v>
      </c>
      <c r="I117" t="s">
        <v>65</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t="s">
        <v>1590</v>
      </c>
      <c r="AD117" t="s">
        <v>1591</v>
      </c>
    </row>
    <row r="118" spans="1:30" ht="15" customHeight="1" x14ac:dyDescent="0.25">
      <c r="A118" t="s">
        <v>1592</v>
      </c>
      <c r="B118" t="s">
        <v>1593</v>
      </c>
      <c r="C118">
        <v>0</v>
      </c>
      <c r="D118" t="s">
        <v>1594</v>
      </c>
      <c r="E118" s="4">
        <v>29012</v>
      </c>
      <c r="F118">
        <v>0</v>
      </c>
      <c r="G118">
        <v>0</v>
      </c>
      <c r="H118">
        <v>0</v>
      </c>
      <c r="I118" t="s">
        <v>65</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30259452</v>
      </c>
      <c r="AD118" t="s">
        <v>1595</v>
      </c>
    </row>
    <row r="119" spans="1:30" ht="15" customHeight="1" x14ac:dyDescent="0.25">
      <c r="A119" t="s">
        <v>1596</v>
      </c>
      <c r="B119">
        <v>0</v>
      </c>
      <c r="C119">
        <v>0</v>
      </c>
      <c r="D119" t="s">
        <v>1597</v>
      </c>
      <c r="E119" s="4">
        <v>6016</v>
      </c>
      <c r="F119">
        <v>0</v>
      </c>
      <c r="G119">
        <v>0</v>
      </c>
      <c r="H119">
        <v>0</v>
      </c>
      <c r="I119" t="s">
        <v>65</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t="s">
        <v>1598</v>
      </c>
    </row>
    <row r="120" spans="1:30" ht="15" customHeight="1" x14ac:dyDescent="0.25">
      <c r="A120" t="s">
        <v>1599</v>
      </c>
      <c r="B120" t="s">
        <v>1600</v>
      </c>
      <c r="C120">
        <v>0</v>
      </c>
      <c r="D120" t="s">
        <v>1601</v>
      </c>
      <c r="E120" s="4">
        <v>5979</v>
      </c>
      <c r="F120">
        <v>0</v>
      </c>
      <c r="G120">
        <v>0</v>
      </c>
      <c r="H120">
        <v>0</v>
      </c>
      <c r="I120" t="s">
        <v>65</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t="s">
        <v>1602</v>
      </c>
      <c r="AD120" t="s">
        <v>1603</v>
      </c>
    </row>
    <row r="121" spans="1:30" ht="15" customHeight="1" x14ac:dyDescent="0.25">
      <c r="A121" t="s">
        <v>1604</v>
      </c>
      <c r="B121" t="s">
        <v>1605</v>
      </c>
      <c r="C121" t="s">
        <v>1182</v>
      </c>
      <c r="D121" t="s">
        <v>1606</v>
      </c>
      <c r="E121" s="4">
        <v>3804</v>
      </c>
      <c r="F121">
        <v>0</v>
      </c>
      <c r="G121">
        <v>0</v>
      </c>
      <c r="H121">
        <v>0</v>
      </c>
      <c r="I121" t="s">
        <v>65</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t="s">
        <v>1607</v>
      </c>
    </row>
    <row r="122" spans="1:30" ht="15" customHeight="1" x14ac:dyDescent="0.25">
      <c r="A122" t="s">
        <v>1608</v>
      </c>
      <c r="B122" t="s">
        <v>1609</v>
      </c>
      <c r="C122">
        <v>0</v>
      </c>
      <c r="D122" t="s">
        <v>1610</v>
      </c>
      <c r="E122" s="4">
        <v>31764</v>
      </c>
      <c r="F122">
        <v>0</v>
      </c>
      <c r="G122">
        <v>0</v>
      </c>
      <c r="H122">
        <v>0</v>
      </c>
      <c r="I122" t="s">
        <v>65</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t="s">
        <v>1611</v>
      </c>
      <c r="AD122" t="s">
        <v>1612</v>
      </c>
    </row>
    <row r="123" spans="1:30" ht="15" customHeight="1" x14ac:dyDescent="0.25">
      <c r="A123" t="s">
        <v>1613</v>
      </c>
      <c r="B123">
        <v>0</v>
      </c>
      <c r="C123">
        <v>0</v>
      </c>
      <c r="D123" t="s">
        <v>1614</v>
      </c>
      <c r="E123" s="4">
        <v>7375</v>
      </c>
      <c r="F123">
        <v>0</v>
      </c>
      <c r="G123">
        <v>0</v>
      </c>
      <c r="H123">
        <v>0</v>
      </c>
      <c r="I123" t="s">
        <v>65</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row>
    <row r="124" spans="1:30" ht="15" customHeight="1" x14ac:dyDescent="0.25">
      <c r="A124" t="s">
        <v>1615</v>
      </c>
      <c r="B124">
        <v>0</v>
      </c>
      <c r="C124">
        <v>0</v>
      </c>
      <c r="D124" t="s">
        <v>1616</v>
      </c>
      <c r="E124" s="4">
        <v>6008</v>
      </c>
      <c r="F124">
        <v>0</v>
      </c>
      <c r="G124">
        <v>0</v>
      </c>
      <c r="H124">
        <v>0</v>
      </c>
      <c r="I124" t="s">
        <v>65</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t="s">
        <v>1617</v>
      </c>
      <c r="AD124" t="s">
        <v>1618</v>
      </c>
    </row>
    <row r="125" spans="1:30" ht="15" customHeight="1" x14ac:dyDescent="0.25">
      <c r="A125" t="s">
        <v>1619</v>
      </c>
      <c r="B125" t="s">
        <v>1620</v>
      </c>
      <c r="C125">
        <v>0</v>
      </c>
      <c r="D125" t="s">
        <v>1621</v>
      </c>
      <c r="E125" s="4">
        <v>41028</v>
      </c>
      <c r="F125">
        <v>0</v>
      </c>
      <c r="G125">
        <v>0</v>
      </c>
      <c r="H125">
        <v>0</v>
      </c>
      <c r="I125" t="s">
        <v>65</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t="s">
        <v>1622</v>
      </c>
      <c r="AD125" t="s">
        <v>1623</v>
      </c>
    </row>
    <row r="126" spans="1:30" ht="15" customHeight="1" x14ac:dyDescent="0.25">
      <c r="A126" t="s">
        <v>1624</v>
      </c>
      <c r="B126" t="s">
        <v>1625</v>
      </c>
      <c r="C126">
        <v>0</v>
      </c>
      <c r="D126" t="s">
        <v>1626</v>
      </c>
      <c r="E126" s="4">
        <v>8505</v>
      </c>
      <c r="F126">
        <v>0</v>
      </c>
      <c r="G126">
        <v>0</v>
      </c>
      <c r="H126">
        <v>0</v>
      </c>
      <c r="I126" t="s">
        <v>65</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t="s">
        <v>1627</v>
      </c>
      <c r="AD126" t="s">
        <v>1628</v>
      </c>
    </row>
    <row r="127" spans="1:30" ht="15" customHeight="1" x14ac:dyDescent="0.25">
      <c r="A127" t="s">
        <v>1629</v>
      </c>
      <c r="B127" t="s">
        <v>1629</v>
      </c>
      <c r="C127">
        <v>0</v>
      </c>
      <c r="D127" t="s">
        <v>1630</v>
      </c>
      <c r="E127" s="4">
        <v>88525</v>
      </c>
      <c r="F127">
        <v>0</v>
      </c>
      <c r="G127">
        <v>0</v>
      </c>
      <c r="H127">
        <v>0</v>
      </c>
      <c r="I127" t="s">
        <v>65</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t="s">
        <v>1631</v>
      </c>
      <c r="AD127" t="s">
        <v>1632</v>
      </c>
    </row>
    <row r="128" spans="1:30" ht="15" customHeight="1" x14ac:dyDescent="0.25">
      <c r="A128" t="s">
        <v>1633</v>
      </c>
      <c r="B128">
        <v>0</v>
      </c>
      <c r="C128">
        <v>0</v>
      </c>
      <c r="D128" t="s">
        <v>1634</v>
      </c>
      <c r="E128" s="4">
        <v>17454</v>
      </c>
      <c r="F128" t="s">
        <v>1635</v>
      </c>
      <c r="G128" t="s">
        <v>1229</v>
      </c>
      <c r="H128" t="s">
        <v>1228</v>
      </c>
      <c r="I128" t="s">
        <v>1636</v>
      </c>
      <c r="J128" t="s">
        <v>1230</v>
      </c>
      <c r="K128" t="s">
        <v>1231</v>
      </c>
      <c r="L128" t="s">
        <v>1231</v>
      </c>
      <c r="M128" t="s">
        <v>1231</v>
      </c>
      <c r="N128" t="s">
        <v>1231</v>
      </c>
      <c r="O128" t="s">
        <v>1230</v>
      </c>
      <c r="P128" t="s">
        <v>1231</v>
      </c>
      <c r="Q128" t="s">
        <v>1230</v>
      </c>
      <c r="R128" t="s">
        <v>1230</v>
      </c>
      <c r="S128" t="s">
        <v>1230</v>
      </c>
      <c r="T128" t="s">
        <v>1366</v>
      </c>
      <c r="U128" t="s">
        <v>1366</v>
      </c>
      <c r="V128" t="s">
        <v>1366</v>
      </c>
      <c r="W128" t="s">
        <v>1366</v>
      </c>
      <c r="X128" t="s">
        <v>1366</v>
      </c>
      <c r="Y128" t="s">
        <v>1366</v>
      </c>
      <c r="Z128" t="s">
        <v>1366</v>
      </c>
      <c r="AA128" t="s">
        <v>1366</v>
      </c>
      <c r="AB128">
        <v>0</v>
      </c>
      <c r="AC128" t="s">
        <v>1637</v>
      </c>
      <c r="AD128" t="s">
        <v>1638</v>
      </c>
    </row>
    <row r="129" spans="1:30" ht="15" customHeight="1" x14ac:dyDescent="0.25">
      <c r="A129" t="s">
        <v>1639</v>
      </c>
      <c r="B129">
        <v>0</v>
      </c>
      <c r="C129">
        <v>0</v>
      </c>
      <c r="D129" t="s">
        <v>1640</v>
      </c>
      <c r="E129" s="4">
        <v>5269</v>
      </c>
      <c r="F129">
        <v>0</v>
      </c>
      <c r="G129">
        <v>0</v>
      </c>
      <c r="H129">
        <v>0</v>
      </c>
      <c r="I129" t="s">
        <v>65</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t="s">
        <v>1641</v>
      </c>
    </row>
    <row r="130" spans="1:30" ht="15" customHeight="1" x14ac:dyDescent="0.25">
      <c r="A130" t="s">
        <v>1642</v>
      </c>
      <c r="B130" t="s">
        <v>1643</v>
      </c>
      <c r="C130">
        <v>0</v>
      </c>
      <c r="D130" t="s">
        <v>1644</v>
      </c>
      <c r="E130" s="4">
        <v>19328</v>
      </c>
      <c r="F130">
        <v>0</v>
      </c>
      <c r="G130">
        <v>0</v>
      </c>
      <c r="H130">
        <v>0</v>
      </c>
      <c r="I130" t="s">
        <v>65</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t="s">
        <v>1645</v>
      </c>
      <c r="AD130" t="s">
        <v>1646</v>
      </c>
    </row>
    <row r="131" spans="1:30" ht="15" customHeight="1" x14ac:dyDescent="0.25">
      <c r="A131" t="s">
        <v>1647</v>
      </c>
      <c r="B131" t="s">
        <v>1648</v>
      </c>
      <c r="C131">
        <v>0</v>
      </c>
      <c r="D131" t="s">
        <v>1649</v>
      </c>
      <c r="E131" s="4">
        <v>22566</v>
      </c>
      <c r="F131">
        <v>0</v>
      </c>
      <c r="G131">
        <v>0</v>
      </c>
      <c r="H131">
        <v>0</v>
      </c>
      <c r="I131" t="s">
        <v>65</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t="s">
        <v>1650</v>
      </c>
      <c r="AD131" t="s">
        <v>1651</v>
      </c>
    </row>
    <row r="132" spans="1:30" ht="15" customHeight="1" x14ac:dyDescent="0.25">
      <c r="A132" t="s">
        <v>1652</v>
      </c>
      <c r="B132" t="s">
        <v>1653</v>
      </c>
      <c r="C132">
        <v>0</v>
      </c>
      <c r="D132" t="s">
        <v>1654</v>
      </c>
      <c r="E132" s="4">
        <v>34874</v>
      </c>
      <c r="F132">
        <v>0</v>
      </c>
      <c r="G132">
        <v>0</v>
      </c>
      <c r="H132">
        <v>0</v>
      </c>
      <c r="I132" t="s">
        <v>65</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t="s">
        <v>1655</v>
      </c>
      <c r="AD132" t="s">
        <v>1656</v>
      </c>
    </row>
    <row r="133" spans="1:30" ht="15" customHeight="1" x14ac:dyDescent="0.25">
      <c r="A133" t="s">
        <v>1657</v>
      </c>
      <c r="B133" t="s">
        <v>1658</v>
      </c>
      <c r="C133">
        <v>0</v>
      </c>
      <c r="D133" t="s">
        <v>1659</v>
      </c>
      <c r="E133" s="4">
        <v>28658</v>
      </c>
      <c r="F133">
        <v>0</v>
      </c>
      <c r="G133">
        <v>0</v>
      </c>
      <c r="H133">
        <v>0</v>
      </c>
      <c r="I133" t="s">
        <v>65</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t="s">
        <v>1660</v>
      </c>
      <c r="AD133" t="s">
        <v>1661</v>
      </c>
    </row>
    <row r="134" spans="1:30" ht="15" customHeight="1" x14ac:dyDescent="0.25">
      <c r="A134" t="s">
        <v>1662</v>
      </c>
      <c r="B134" t="s">
        <v>1663</v>
      </c>
      <c r="C134">
        <v>0</v>
      </c>
      <c r="D134" t="s">
        <v>1664</v>
      </c>
      <c r="E134" s="4">
        <v>18330</v>
      </c>
      <c r="F134">
        <v>0</v>
      </c>
      <c r="G134">
        <v>0</v>
      </c>
      <c r="H134">
        <v>0</v>
      </c>
      <c r="I134" t="s">
        <v>65</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t="s">
        <v>1665</v>
      </c>
    </row>
    <row r="135" spans="1:30" ht="15" customHeight="1" x14ac:dyDescent="0.25">
      <c r="A135" t="s">
        <v>1666</v>
      </c>
      <c r="B135">
        <v>0</v>
      </c>
      <c r="C135">
        <v>0</v>
      </c>
      <c r="D135" t="s">
        <v>1667</v>
      </c>
      <c r="E135" s="4">
        <v>6524</v>
      </c>
      <c r="F135">
        <v>0</v>
      </c>
      <c r="G135">
        <v>0</v>
      </c>
      <c r="H135">
        <v>0</v>
      </c>
      <c r="I135" t="s">
        <v>65</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t="s">
        <v>1668</v>
      </c>
      <c r="AD135" t="s">
        <v>1669</v>
      </c>
    </row>
    <row r="136" spans="1:30" ht="15" customHeight="1" x14ac:dyDescent="0.25">
      <c r="A136" t="s">
        <v>1670</v>
      </c>
      <c r="B136" t="s">
        <v>1671</v>
      </c>
      <c r="C136">
        <v>0</v>
      </c>
      <c r="D136" t="s">
        <v>1672</v>
      </c>
      <c r="E136" s="4">
        <v>21444</v>
      </c>
      <c r="F136">
        <v>0</v>
      </c>
      <c r="G136">
        <v>0</v>
      </c>
      <c r="H136">
        <v>0</v>
      </c>
      <c r="I136" t="s">
        <v>65</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t="s">
        <v>1673</v>
      </c>
      <c r="AD136" t="s">
        <v>1674</v>
      </c>
    </row>
    <row r="137" spans="1:30" ht="15" customHeight="1" x14ac:dyDescent="0.25">
      <c r="A137" t="s">
        <v>1675</v>
      </c>
      <c r="B137">
        <v>0</v>
      </c>
      <c r="C137">
        <v>0</v>
      </c>
      <c r="D137" t="s">
        <v>1676</v>
      </c>
      <c r="E137" s="4">
        <v>6440</v>
      </c>
      <c r="F137">
        <v>0</v>
      </c>
      <c r="G137">
        <v>0</v>
      </c>
      <c r="H137">
        <v>0</v>
      </c>
      <c r="I137" t="s">
        <v>65</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row>
    <row r="138" spans="1:30" ht="15" customHeight="1" x14ac:dyDescent="0.25">
      <c r="A138" t="s">
        <v>1677</v>
      </c>
      <c r="B138" t="s">
        <v>1678</v>
      </c>
      <c r="C138">
        <v>0</v>
      </c>
      <c r="D138" t="s">
        <v>1679</v>
      </c>
      <c r="E138" s="4">
        <v>22687</v>
      </c>
      <c r="F138">
        <v>0</v>
      </c>
      <c r="G138">
        <v>0</v>
      </c>
      <c r="H138">
        <v>0</v>
      </c>
      <c r="I138" t="s">
        <v>65</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t="s">
        <v>1680</v>
      </c>
      <c r="AD138" t="s">
        <v>1681</v>
      </c>
    </row>
    <row r="139" spans="1:30" ht="15" customHeight="1" x14ac:dyDescent="0.25">
      <c r="A139" t="s">
        <v>1682</v>
      </c>
      <c r="B139" t="s">
        <v>1683</v>
      </c>
      <c r="C139">
        <v>0</v>
      </c>
      <c r="D139" t="s">
        <v>1684</v>
      </c>
      <c r="E139" s="4">
        <v>6494</v>
      </c>
      <c r="F139">
        <v>0</v>
      </c>
      <c r="G139">
        <v>0</v>
      </c>
      <c r="H139">
        <v>0</v>
      </c>
      <c r="I139" t="s">
        <v>65</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t="s">
        <v>1685</v>
      </c>
      <c r="AD139" t="s">
        <v>1686</v>
      </c>
    </row>
    <row r="140" spans="1:30" ht="15" customHeight="1" x14ac:dyDescent="0.25">
      <c r="A140" t="s">
        <v>1687</v>
      </c>
      <c r="B140">
        <v>0</v>
      </c>
      <c r="C140">
        <v>0</v>
      </c>
      <c r="D140" t="s">
        <v>1688</v>
      </c>
      <c r="E140" s="4">
        <v>9767</v>
      </c>
      <c r="F140">
        <v>0</v>
      </c>
      <c r="G140">
        <v>0</v>
      </c>
      <c r="H140">
        <v>0</v>
      </c>
      <c r="I140" t="s">
        <v>65</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row>
    <row r="141" spans="1:30" ht="15" customHeight="1" x14ac:dyDescent="0.25">
      <c r="A141" t="s">
        <v>5844</v>
      </c>
      <c r="B141">
        <v>0</v>
      </c>
      <c r="C141">
        <v>0</v>
      </c>
      <c r="D141" t="s">
        <v>5817</v>
      </c>
      <c r="E141" s="4">
        <v>749415</v>
      </c>
      <c r="F141">
        <v>0</v>
      </c>
      <c r="G141">
        <v>0</v>
      </c>
      <c r="H141">
        <v>0</v>
      </c>
      <c r="I141" t="s">
        <v>65</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t="s">
        <v>1689</v>
      </c>
    </row>
    <row r="142" spans="1:30" ht="15" customHeight="1" x14ac:dyDescent="0.25">
      <c r="A142" t="s">
        <v>1690</v>
      </c>
      <c r="B142">
        <v>0</v>
      </c>
      <c r="C142">
        <v>0</v>
      </c>
      <c r="D142" t="s">
        <v>1691</v>
      </c>
      <c r="E142" s="4">
        <v>69982</v>
      </c>
      <c r="F142">
        <v>0</v>
      </c>
      <c r="G142">
        <v>0</v>
      </c>
      <c r="H142">
        <v>0</v>
      </c>
      <c r="I142" t="s">
        <v>65</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row>
    <row r="143" spans="1:30" ht="15" customHeight="1" x14ac:dyDescent="0.25">
      <c r="A143" t="s">
        <v>1692</v>
      </c>
      <c r="B143">
        <v>0</v>
      </c>
      <c r="C143">
        <v>0</v>
      </c>
      <c r="D143" t="s">
        <v>1693</v>
      </c>
      <c r="E143" s="4">
        <v>5838</v>
      </c>
      <c r="F143">
        <v>0</v>
      </c>
      <c r="G143">
        <v>0</v>
      </c>
      <c r="H143">
        <v>0</v>
      </c>
      <c r="I143" t="s">
        <v>65</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t="s">
        <v>1694</v>
      </c>
      <c r="AD143" t="s">
        <v>1695</v>
      </c>
    </row>
    <row r="144" spans="1:30" ht="15" customHeight="1" x14ac:dyDescent="0.25">
      <c r="A144" t="s">
        <v>1696</v>
      </c>
      <c r="B144" t="s">
        <v>1697</v>
      </c>
      <c r="C144">
        <v>0</v>
      </c>
      <c r="D144" t="s">
        <v>1698</v>
      </c>
      <c r="E144" s="4">
        <v>41027</v>
      </c>
      <c r="F144">
        <v>0</v>
      </c>
      <c r="G144">
        <v>0</v>
      </c>
      <c r="H144">
        <v>0</v>
      </c>
      <c r="I144" t="s">
        <v>65</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t="s">
        <v>1699</v>
      </c>
      <c r="AD144" t="s">
        <v>1700</v>
      </c>
    </row>
    <row r="145" spans="1:30" ht="15" customHeight="1" x14ac:dyDescent="0.25">
      <c r="A145" t="s">
        <v>1701</v>
      </c>
      <c r="B145" t="s">
        <v>1702</v>
      </c>
      <c r="C145">
        <v>0</v>
      </c>
      <c r="D145" t="s">
        <v>1703</v>
      </c>
      <c r="E145" s="4">
        <v>32146</v>
      </c>
      <c r="F145">
        <v>0</v>
      </c>
      <c r="G145">
        <v>0</v>
      </c>
      <c r="H145">
        <v>0</v>
      </c>
      <c r="I145" t="s">
        <v>65</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t="s">
        <v>1704</v>
      </c>
      <c r="AD145" t="s">
        <v>1705</v>
      </c>
    </row>
    <row r="146" spans="1:30" ht="15" customHeight="1" x14ac:dyDescent="0.25">
      <c r="A146" t="s">
        <v>1706</v>
      </c>
      <c r="B146" t="s">
        <v>1707</v>
      </c>
      <c r="C146">
        <v>0</v>
      </c>
      <c r="D146" t="s">
        <v>1708</v>
      </c>
      <c r="E146" s="4">
        <v>28010</v>
      </c>
      <c r="F146">
        <v>0</v>
      </c>
      <c r="G146">
        <v>0</v>
      </c>
      <c r="H146">
        <v>0</v>
      </c>
      <c r="I146" t="s">
        <v>65</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t="s">
        <v>1709</v>
      </c>
      <c r="AD146" t="s">
        <v>1710</v>
      </c>
    </row>
    <row r="147" spans="1:30" ht="15" customHeight="1" x14ac:dyDescent="0.25">
      <c r="A147" t="s">
        <v>1711</v>
      </c>
      <c r="B147">
        <v>0</v>
      </c>
      <c r="C147">
        <v>0</v>
      </c>
      <c r="D147" t="s">
        <v>1712</v>
      </c>
      <c r="E147" s="4">
        <v>6996</v>
      </c>
      <c r="F147">
        <v>0</v>
      </c>
      <c r="G147">
        <v>0</v>
      </c>
      <c r="H147">
        <v>0</v>
      </c>
      <c r="I147" t="s">
        <v>65</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t="s">
        <v>1713</v>
      </c>
    </row>
    <row r="148" spans="1:30" ht="15" customHeight="1" x14ac:dyDescent="0.25">
      <c r="A148" t="s">
        <v>1714</v>
      </c>
      <c r="B148">
        <v>0</v>
      </c>
      <c r="C148">
        <v>0</v>
      </c>
      <c r="D148" t="s">
        <v>1715</v>
      </c>
      <c r="E148" s="4">
        <v>109488</v>
      </c>
      <c r="F148">
        <v>0</v>
      </c>
      <c r="G148">
        <v>0</v>
      </c>
      <c r="H148">
        <v>0</v>
      </c>
      <c r="I148" t="s">
        <v>65</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row>
    <row r="149" spans="1:30" ht="15" customHeight="1" x14ac:dyDescent="0.25">
      <c r="A149" t="s">
        <v>1716</v>
      </c>
      <c r="B149" t="s">
        <v>1717</v>
      </c>
      <c r="C149">
        <v>0</v>
      </c>
      <c r="D149" t="s">
        <v>1718</v>
      </c>
      <c r="E149" s="4">
        <v>28505</v>
      </c>
      <c r="F149">
        <v>0</v>
      </c>
      <c r="G149">
        <v>0</v>
      </c>
      <c r="H149">
        <v>0</v>
      </c>
      <c r="I149" t="s">
        <v>65</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t="s">
        <v>1719</v>
      </c>
      <c r="AD149" t="s">
        <v>1720</v>
      </c>
    </row>
    <row r="150" spans="1:30" ht="15" customHeight="1" x14ac:dyDescent="0.25">
      <c r="A150" t="s">
        <v>1721</v>
      </c>
      <c r="B150">
        <v>0</v>
      </c>
      <c r="C150">
        <v>0</v>
      </c>
      <c r="D150" t="s">
        <v>1722</v>
      </c>
      <c r="E150" s="4">
        <v>7227</v>
      </c>
      <c r="F150">
        <v>0</v>
      </c>
      <c r="G150">
        <v>0</v>
      </c>
      <c r="H150">
        <v>0</v>
      </c>
      <c r="I150" t="s">
        <v>65</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t="s">
        <v>1723</v>
      </c>
    </row>
    <row r="151" spans="1:30" ht="15" customHeight="1" x14ac:dyDescent="0.25">
      <c r="A151" t="s">
        <v>1724</v>
      </c>
      <c r="B151" t="s">
        <v>1725</v>
      </c>
      <c r="C151">
        <v>0</v>
      </c>
      <c r="D151" t="s">
        <v>1726</v>
      </c>
      <c r="E151" s="4">
        <v>40414</v>
      </c>
      <c r="F151">
        <v>0</v>
      </c>
      <c r="G151">
        <v>0</v>
      </c>
      <c r="H151">
        <v>0</v>
      </c>
      <c r="I151" t="s">
        <v>65</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t="s">
        <v>1727</v>
      </c>
      <c r="AD151" t="s">
        <v>1728</v>
      </c>
    </row>
    <row r="152" spans="1:30" ht="15" customHeight="1" x14ac:dyDescent="0.25">
      <c r="A152" t="s">
        <v>1729</v>
      </c>
      <c r="B152" t="s">
        <v>1730</v>
      </c>
      <c r="C152">
        <v>0</v>
      </c>
      <c r="D152" t="s">
        <v>1731</v>
      </c>
      <c r="E152" s="4">
        <v>38226</v>
      </c>
      <c r="F152">
        <v>0</v>
      </c>
      <c r="G152">
        <v>0</v>
      </c>
      <c r="H152">
        <v>0</v>
      </c>
      <c r="I152" t="s">
        <v>65</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t="s">
        <v>1732</v>
      </c>
      <c r="AD152" t="s">
        <v>1733</v>
      </c>
    </row>
    <row r="153" spans="1:30" ht="15" customHeight="1" x14ac:dyDescent="0.25">
      <c r="A153" t="s">
        <v>1734</v>
      </c>
      <c r="B153">
        <v>0</v>
      </c>
      <c r="C153">
        <v>0</v>
      </c>
      <c r="D153" t="s">
        <v>1735</v>
      </c>
      <c r="E153" s="4">
        <v>5224</v>
      </c>
      <c r="F153">
        <v>0</v>
      </c>
      <c r="G153">
        <v>0</v>
      </c>
      <c r="H153">
        <v>0</v>
      </c>
      <c r="I153" t="s">
        <v>65</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t="s">
        <v>1736</v>
      </c>
    </row>
    <row r="154" spans="1:30" ht="15" customHeight="1" x14ac:dyDescent="0.25">
      <c r="A154" t="s">
        <v>1737</v>
      </c>
      <c r="B154" t="s">
        <v>1738</v>
      </c>
      <c r="C154">
        <v>0</v>
      </c>
      <c r="D154" t="s">
        <v>1739</v>
      </c>
      <c r="E154" s="4">
        <v>108352</v>
      </c>
      <c r="F154">
        <v>0</v>
      </c>
      <c r="G154">
        <v>0</v>
      </c>
      <c r="H154">
        <v>0</v>
      </c>
      <c r="I154" t="s">
        <v>65</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t="s">
        <v>1740</v>
      </c>
      <c r="AD154" t="s">
        <v>1741</v>
      </c>
    </row>
    <row r="155" spans="1:30" ht="15" customHeight="1" x14ac:dyDescent="0.25">
      <c r="A155" t="s">
        <v>1742</v>
      </c>
      <c r="B155" t="s">
        <v>1743</v>
      </c>
      <c r="C155">
        <v>0</v>
      </c>
      <c r="D155" t="s">
        <v>1744</v>
      </c>
      <c r="E155" s="4">
        <v>6094</v>
      </c>
      <c r="F155">
        <v>0</v>
      </c>
      <c r="G155">
        <v>0</v>
      </c>
      <c r="H155">
        <v>0</v>
      </c>
      <c r="I155" t="s">
        <v>65</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t="s">
        <v>1745</v>
      </c>
    </row>
    <row r="156" spans="1:30" ht="15" customHeight="1" x14ac:dyDescent="0.25">
      <c r="A156" t="s">
        <v>1746</v>
      </c>
      <c r="B156">
        <v>0</v>
      </c>
      <c r="C156">
        <v>0</v>
      </c>
      <c r="D156" t="s">
        <v>1747</v>
      </c>
      <c r="E156" s="4">
        <v>14854</v>
      </c>
      <c r="F156">
        <v>0</v>
      </c>
      <c r="G156">
        <v>0</v>
      </c>
      <c r="H156">
        <v>0</v>
      </c>
      <c r="I156" t="s">
        <v>65</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t="s">
        <v>1748</v>
      </c>
    </row>
    <row r="157" spans="1:30" ht="15" customHeight="1" x14ac:dyDescent="0.25">
      <c r="A157" t="s">
        <v>1749</v>
      </c>
      <c r="B157" t="s">
        <v>1749</v>
      </c>
      <c r="C157">
        <v>0</v>
      </c>
      <c r="D157" t="s">
        <v>1750</v>
      </c>
      <c r="E157" s="4">
        <v>70088</v>
      </c>
      <c r="F157">
        <v>0</v>
      </c>
      <c r="G157">
        <v>0</v>
      </c>
      <c r="H157">
        <v>0</v>
      </c>
      <c r="I157" t="s">
        <v>65</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t="s">
        <v>1751</v>
      </c>
      <c r="AD157" t="s">
        <v>1752</v>
      </c>
    </row>
    <row r="158" spans="1:30" ht="15" customHeight="1" x14ac:dyDescent="0.25">
      <c r="A158" t="s">
        <v>1753</v>
      </c>
      <c r="B158" t="s">
        <v>1754</v>
      </c>
      <c r="C158">
        <v>0</v>
      </c>
      <c r="D158" t="s">
        <v>1755</v>
      </c>
      <c r="E158" s="4">
        <v>32507</v>
      </c>
      <c r="F158" t="s">
        <v>1756</v>
      </c>
      <c r="G158" t="s">
        <v>1229</v>
      </c>
      <c r="H158" t="s">
        <v>1228</v>
      </c>
      <c r="I158" t="s">
        <v>1365</v>
      </c>
      <c r="J158" t="s">
        <v>1231</v>
      </c>
      <c r="K158" t="s">
        <v>1231</v>
      </c>
      <c r="L158" t="s">
        <v>1230</v>
      </c>
      <c r="M158" t="s">
        <v>1231</v>
      </c>
      <c r="N158" t="s">
        <v>1231</v>
      </c>
      <c r="O158" t="s">
        <v>1231</v>
      </c>
      <c r="P158" t="s">
        <v>1231</v>
      </c>
      <c r="Q158" t="s">
        <v>1230</v>
      </c>
      <c r="R158" t="s">
        <v>1230</v>
      </c>
      <c r="S158" t="s">
        <v>1230</v>
      </c>
      <c r="T158" t="s">
        <v>1366</v>
      </c>
      <c r="U158" t="s">
        <v>1366</v>
      </c>
      <c r="V158" t="s">
        <v>1366</v>
      </c>
      <c r="W158" t="s">
        <v>1366</v>
      </c>
      <c r="X158" t="s">
        <v>1366</v>
      </c>
      <c r="Y158" t="s">
        <v>1366</v>
      </c>
      <c r="Z158" t="s">
        <v>1366</v>
      </c>
      <c r="AA158" t="s">
        <v>1366</v>
      </c>
      <c r="AB158">
        <v>0</v>
      </c>
      <c r="AC158" t="s">
        <v>1757</v>
      </c>
      <c r="AD158" t="s">
        <v>1758</v>
      </c>
    </row>
    <row r="159" spans="1:30" ht="15" customHeight="1" x14ac:dyDescent="0.25">
      <c r="A159" t="s">
        <v>1759</v>
      </c>
      <c r="B159" t="s">
        <v>1760</v>
      </c>
      <c r="C159">
        <v>0</v>
      </c>
      <c r="D159" t="s">
        <v>1761</v>
      </c>
      <c r="E159" s="4">
        <v>27605</v>
      </c>
      <c r="F159">
        <v>0</v>
      </c>
      <c r="G159">
        <v>0</v>
      </c>
      <c r="H159">
        <v>0</v>
      </c>
      <c r="I159" t="s">
        <v>65</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t="s">
        <v>1762</v>
      </c>
      <c r="AD159" t="s">
        <v>1763</v>
      </c>
    </row>
    <row r="160" spans="1:30" ht="15" customHeight="1" x14ac:dyDescent="0.25">
      <c r="A160" t="s">
        <v>1764</v>
      </c>
      <c r="B160">
        <v>0</v>
      </c>
      <c r="C160">
        <v>0</v>
      </c>
      <c r="D160" t="s">
        <v>1765</v>
      </c>
      <c r="E160" s="4">
        <v>5355</v>
      </c>
      <c r="F160">
        <v>0</v>
      </c>
      <c r="G160">
        <v>0</v>
      </c>
      <c r="H160">
        <v>0</v>
      </c>
      <c r="I160" t="s">
        <v>65</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t="s">
        <v>1766</v>
      </c>
      <c r="AD160" t="s">
        <v>1767</v>
      </c>
    </row>
    <row r="161" spans="1:30" ht="15" customHeight="1" x14ac:dyDescent="0.25">
      <c r="A161" t="s">
        <v>1768</v>
      </c>
      <c r="B161" t="s">
        <v>1769</v>
      </c>
      <c r="C161">
        <v>0</v>
      </c>
      <c r="D161" t="s">
        <v>1770</v>
      </c>
      <c r="E161" s="4">
        <v>18887</v>
      </c>
      <c r="F161">
        <v>0</v>
      </c>
      <c r="G161">
        <v>0</v>
      </c>
      <c r="H161">
        <v>0</v>
      </c>
      <c r="I161" t="s">
        <v>65</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t="s">
        <v>1771</v>
      </c>
    </row>
    <row r="162" spans="1:30" ht="15" customHeight="1" x14ac:dyDescent="0.25">
      <c r="A162" t="s">
        <v>1772</v>
      </c>
      <c r="B162" t="s">
        <v>1773</v>
      </c>
      <c r="C162">
        <v>0</v>
      </c>
      <c r="D162" t="s">
        <v>1774</v>
      </c>
      <c r="E162" s="4">
        <v>29719</v>
      </c>
      <c r="F162">
        <v>0</v>
      </c>
      <c r="G162">
        <v>0</v>
      </c>
      <c r="H162">
        <v>0</v>
      </c>
      <c r="I162" t="s">
        <v>65</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t="s">
        <v>1775</v>
      </c>
      <c r="AD162" t="s">
        <v>1776</v>
      </c>
    </row>
    <row r="163" spans="1:30" ht="15" customHeight="1" x14ac:dyDescent="0.25">
      <c r="A163" t="s">
        <v>1777</v>
      </c>
      <c r="B163">
        <v>0</v>
      </c>
      <c r="C163">
        <v>0</v>
      </c>
      <c r="D163" t="s">
        <v>1778</v>
      </c>
      <c r="E163" s="4">
        <v>13964</v>
      </c>
      <c r="F163">
        <v>0</v>
      </c>
      <c r="G163">
        <v>0</v>
      </c>
      <c r="H163">
        <v>0</v>
      </c>
      <c r="I163" t="s">
        <v>65</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row>
    <row r="164" spans="1:30" ht="15" customHeight="1" x14ac:dyDescent="0.25">
      <c r="A164" t="s">
        <v>1779</v>
      </c>
      <c r="B164" t="s">
        <v>1780</v>
      </c>
      <c r="C164">
        <v>0</v>
      </c>
      <c r="D164" t="s">
        <v>1781</v>
      </c>
      <c r="E164" s="4">
        <v>79006</v>
      </c>
      <c r="F164">
        <v>0</v>
      </c>
      <c r="G164">
        <v>0</v>
      </c>
      <c r="H164">
        <v>0</v>
      </c>
      <c r="I164" t="s">
        <v>65</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t="s">
        <v>1782</v>
      </c>
      <c r="AD164" t="s">
        <v>1783</v>
      </c>
    </row>
    <row r="165" spans="1:30" ht="15" customHeight="1" x14ac:dyDescent="0.25">
      <c r="A165" t="s">
        <v>1784</v>
      </c>
      <c r="B165" t="s">
        <v>1785</v>
      </c>
      <c r="C165">
        <v>0</v>
      </c>
      <c r="D165" t="s">
        <v>1786</v>
      </c>
      <c r="E165" s="4">
        <v>88402</v>
      </c>
      <c r="F165">
        <v>0</v>
      </c>
      <c r="G165">
        <v>0</v>
      </c>
      <c r="H165">
        <v>0</v>
      </c>
      <c r="I165" t="s">
        <v>65</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t="s">
        <v>1787</v>
      </c>
      <c r="AD165" t="s">
        <v>1788</v>
      </c>
    </row>
    <row r="166" spans="1:30" ht="15" customHeight="1" x14ac:dyDescent="0.25">
      <c r="A166" t="s">
        <v>1789</v>
      </c>
      <c r="B166" t="s">
        <v>1789</v>
      </c>
      <c r="C166">
        <v>0</v>
      </c>
      <c r="D166" t="s">
        <v>1790</v>
      </c>
      <c r="E166" s="4">
        <v>70593</v>
      </c>
      <c r="F166">
        <v>0</v>
      </c>
      <c r="G166">
        <v>0</v>
      </c>
      <c r="H166">
        <v>0</v>
      </c>
      <c r="I166" t="s">
        <v>65</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t="s">
        <v>1791</v>
      </c>
      <c r="AD166" t="s">
        <v>1792</v>
      </c>
    </row>
    <row r="167" spans="1:30" ht="15" customHeight="1" x14ac:dyDescent="0.25">
      <c r="A167" t="s">
        <v>1793</v>
      </c>
      <c r="B167">
        <v>0</v>
      </c>
      <c r="C167">
        <v>0</v>
      </c>
      <c r="D167" t="s">
        <v>1794</v>
      </c>
      <c r="E167" s="4">
        <v>23166</v>
      </c>
      <c r="F167">
        <v>0</v>
      </c>
      <c r="G167">
        <v>0</v>
      </c>
      <c r="H167">
        <v>0</v>
      </c>
      <c r="I167" t="s">
        <v>65</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row>
    <row r="168" spans="1:30" ht="15" customHeight="1" x14ac:dyDescent="0.25">
      <c r="A168" t="s">
        <v>1795</v>
      </c>
      <c r="B168">
        <v>0</v>
      </c>
      <c r="C168">
        <v>0</v>
      </c>
      <c r="D168" t="s">
        <v>1796</v>
      </c>
      <c r="E168" s="4">
        <v>7191</v>
      </c>
      <c r="F168">
        <v>0</v>
      </c>
      <c r="G168">
        <v>0</v>
      </c>
      <c r="H168">
        <v>0</v>
      </c>
      <c r="I168" t="s">
        <v>65</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t="s">
        <v>1797</v>
      </c>
    </row>
    <row r="169" spans="1:30" ht="15" customHeight="1" x14ac:dyDescent="0.25">
      <c r="A169" t="s">
        <v>1798</v>
      </c>
      <c r="B169" t="s">
        <v>1799</v>
      </c>
      <c r="C169">
        <v>0</v>
      </c>
      <c r="D169" t="s">
        <v>1800</v>
      </c>
      <c r="E169" s="4">
        <v>86354</v>
      </c>
      <c r="F169">
        <v>0</v>
      </c>
      <c r="G169">
        <v>0</v>
      </c>
      <c r="H169">
        <v>0</v>
      </c>
      <c r="I169" t="s">
        <v>65</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t="s">
        <v>1801</v>
      </c>
      <c r="AD169" t="s">
        <v>1802</v>
      </c>
    </row>
    <row r="170" spans="1:30" ht="15" customHeight="1" x14ac:dyDescent="0.25">
      <c r="A170" t="s">
        <v>1803</v>
      </c>
      <c r="B170">
        <v>0</v>
      </c>
      <c r="C170">
        <v>0</v>
      </c>
      <c r="D170" t="s">
        <v>1804</v>
      </c>
      <c r="E170" s="4">
        <v>26436</v>
      </c>
      <c r="F170">
        <v>0</v>
      </c>
      <c r="G170">
        <v>0</v>
      </c>
      <c r="H170">
        <v>0</v>
      </c>
      <c r="I170" t="s">
        <v>65</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t="s">
        <v>1805</v>
      </c>
    </row>
    <row r="171" spans="1:30" ht="15" customHeight="1" x14ac:dyDescent="0.25">
      <c r="A171" t="s">
        <v>1806</v>
      </c>
      <c r="B171">
        <v>0</v>
      </c>
      <c r="C171">
        <v>0</v>
      </c>
      <c r="D171" t="s">
        <v>1807</v>
      </c>
      <c r="E171" s="4">
        <v>26483</v>
      </c>
      <c r="F171" t="s">
        <v>1808</v>
      </c>
      <c r="G171" t="s">
        <v>1809</v>
      </c>
      <c r="H171" t="s">
        <v>1228</v>
      </c>
      <c r="I171" t="s">
        <v>1365</v>
      </c>
      <c r="J171" t="s">
        <v>1231</v>
      </c>
      <c r="K171" t="s">
        <v>1231</v>
      </c>
      <c r="L171" t="s">
        <v>1230</v>
      </c>
      <c r="M171" t="s">
        <v>1231</v>
      </c>
      <c r="N171" t="s">
        <v>1231</v>
      </c>
      <c r="O171" t="s">
        <v>1231</v>
      </c>
      <c r="P171" t="s">
        <v>1231</v>
      </c>
      <c r="Q171" t="s">
        <v>1231</v>
      </c>
      <c r="R171" t="s">
        <v>1231</v>
      </c>
      <c r="S171" t="s">
        <v>1231</v>
      </c>
      <c r="T171" t="s">
        <v>1231</v>
      </c>
      <c r="U171" t="s">
        <v>1231</v>
      </c>
      <c r="V171" t="s">
        <v>1231</v>
      </c>
      <c r="W171" t="s">
        <v>1231</v>
      </c>
      <c r="X171" t="s">
        <v>1231</v>
      </c>
      <c r="Y171" t="s">
        <v>1231</v>
      </c>
      <c r="Z171" t="s">
        <v>1231</v>
      </c>
      <c r="AA171" t="s">
        <v>1231</v>
      </c>
      <c r="AB171">
        <v>0</v>
      </c>
      <c r="AC171" t="s">
        <v>1810</v>
      </c>
      <c r="AD171" t="s">
        <v>1811</v>
      </c>
    </row>
    <row r="172" spans="1:30" ht="15" customHeight="1" x14ac:dyDescent="0.25">
      <c r="A172" t="s">
        <v>1812</v>
      </c>
      <c r="B172" t="s">
        <v>1813</v>
      </c>
      <c r="C172">
        <v>0</v>
      </c>
      <c r="D172" t="s">
        <v>1814</v>
      </c>
      <c r="E172" s="4">
        <v>125691</v>
      </c>
      <c r="F172">
        <v>0</v>
      </c>
      <c r="G172">
        <v>0</v>
      </c>
      <c r="H172">
        <v>0</v>
      </c>
      <c r="I172" t="s">
        <v>65</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t="s">
        <v>1815</v>
      </c>
    </row>
    <row r="173" spans="1:30" ht="15" customHeight="1" x14ac:dyDescent="0.25">
      <c r="A173" t="s">
        <v>1816</v>
      </c>
      <c r="B173">
        <v>0</v>
      </c>
      <c r="C173">
        <v>0</v>
      </c>
      <c r="D173" t="s">
        <v>1817</v>
      </c>
      <c r="E173" s="4">
        <v>26455</v>
      </c>
      <c r="F173">
        <v>0</v>
      </c>
      <c r="G173">
        <v>0</v>
      </c>
      <c r="H173">
        <v>0</v>
      </c>
      <c r="I173" t="s">
        <v>65</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t="s">
        <v>1818</v>
      </c>
      <c r="AD173">
        <v>0</v>
      </c>
    </row>
    <row r="174" spans="1:30" ht="15" customHeight="1" x14ac:dyDescent="0.25">
      <c r="A174" t="s">
        <v>1819</v>
      </c>
      <c r="B174" t="s">
        <v>1820</v>
      </c>
      <c r="C174">
        <v>0</v>
      </c>
      <c r="D174" t="s">
        <v>1821</v>
      </c>
      <c r="E174" s="4">
        <v>2807</v>
      </c>
      <c r="F174">
        <v>0</v>
      </c>
      <c r="G174">
        <v>0</v>
      </c>
      <c r="H174">
        <v>0</v>
      </c>
      <c r="I174" t="s">
        <v>65</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t="s">
        <v>1822</v>
      </c>
    </row>
    <row r="175" spans="1:30" ht="15" customHeight="1" x14ac:dyDescent="0.25">
      <c r="A175" t="s">
        <v>1823</v>
      </c>
      <c r="B175" t="s">
        <v>1824</v>
      </c>
      <c r="C175">
        <v>0</v>
      </c>
      <c r="D175" t="s">
        <v>1825</v>
      </c>
      <c r="E175" s="4">
        <v>17661</v>
      </c>
      <c r="F175">
        <v>0</v>
      </c>
      <c r="G175">
        <v>0</v>
      </c>
      <c r="H175">
        <v>0</v>
      </c>
      <c r="I175" t="s">
        <v>65</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t="s">
        <v>1826</v>
      </c>
      <c r="AD175" t="s">
        <v>1827</v>
      </c>
    </row>
    <row r="176" spans="1:30" ht="15" customHeight="1" x14ac:dyDescent="0.25">
      <c r="A176" t="s">
        <v>1828</v>
      </c>
      <c r="B176" t="s">
        <v>1829</v>
      </c>
      <c r="C176">
        <v>0</v>
      </c>
      <c r="D176" t="s">
        <v>1830</v>
      </c>
      <c r="E176" s="4">
        <v>68298</v>
      </c>
      <c r="F176">
        <v>0</v>
      </c>
      <c r="G176">
        <v>0</v>
      </c>
      <c r="H176">
        <v>0</v>
      </c>
      <c r="I176" t="s">
        <v>65</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t="s">
        <v>1831</v>
      </c>
      <c r="AD176" t="s">
        <v>1832</v>
      </c>
    </row>
    <row r="177" spans="1:30" ht="15" customHeight="1" x14ac:dyDescent="0.25">
      <c r="A177" t="s">
        <v>1833</v>
      </c>
      <c r="B177" t="s">
        <v>1834</v>
      </c>
      <c r="C177">
        <v>0</v>
      </c>
      <c r="D177" t="s">
        <v>1835</v>
      </c>
      <c r="E177" s="4">
        <v>78990</v>
      </c>
      <c r="F177">
        <v>0</v>
      </c>
      <c r="G177">
        <v>0</v>
      </c>
      <c r="H177">
        <v>0</v>
      </c>
      <c r="I177" t="s">
        <v>65</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t="s">
        <v>1836</v>
      </c>
      <c r="AD177" t="s">
        <v>1837</v>
      </c>
    </row>
    <row r="178" spans="1:30" ht="15" customHeight="1" x14ac:dyDescent="0.25">
      <c r="A178" t="s">
        <v>1838</v>
      </c>
      <c r="B178">
        <v>0</v>
      </c>
      <c r="C178">
        <v>0</v>
      </c>
      <c r="D178" t="s">
        <v>1839</v>
      </c>
      <c r="E178" s="4">
        <v>7217</v>
      </c>
      <c r="F178">
        <v>0</v>
      </c>
      <c r="G178">
        <v>0</v>
      </c>
      <c r="H178">
        <v>0</v>
      </c>
      <c r="I178" t="s">
        <v>65</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t="s">
        <v>1840</v>
      </c>
      <c r="AD178" t="s">
        <v>1841</v>
      </c>
    </row>
    <row r="179" spans="1:30" ht="15" customHeight="1" x14ac:dyDescent="0.25">
      <c r="A179" t="s">
        <v>1842</v>
      </c>
      <c r="B179" t="s">
        <v>1843</v>
      </c>
      <c r="C179">
        <v>0</v>
      </c>
      <c r="D179" t="s">
        <v>1844</v>
      </c>
      <c r="E179" s="4">
        <v>97257</v>
      </c>
      <c r="F179" t="s">
        <v>1845</v>
      </c>
      <c r="G179" t="s">
        <v>1846</v>
      </c>
      <c r="H179" t="s">
        <v>1847</v>
      </c>
      <c r="I179" t="s">
        <v>1848</v>
      </c>
      <c r="J179" t="s">
        <v>1230</v>
      </c>
      <c r="K179" t="s">
        <v>1230</v>
      </c>
      <c r="L179" t="s">
        <v>1231</v>
      </c>
      <c r="M179" t="s">
        <v>1231</v>
      </c>
      <c r="N179" t="s">
        <v>1231</v>
      </c>
      <c r="O179" t="s">
        <v>1231</v>
      </c>
      <c r="P179" t="s">
        <v>1231</v>
      </c>
      <c r="Q179" t="s">
        <v>1230</v>
      </c>
      <c r="R179" t="s">
        <v>1230</v>
      </c>
      <c r="S179" t="s">
        <v>1230</v>
      </c>
      <c r="T179" t="s">
        <v>1366</v>
      </c>
      <c r="U179" t="s">
        <v>1366</v>
      </c>
      <c r="V179" t="s">
        <v>1366</v>
      </c>
      <c r="W179" t="s">
        <v>1366</v>
      </c>
      <c r="X179" t="s">
        <v>1366</v>
      </c>
      <c r="Y179" t="s">
        <v>1366</v>
      </c>
      <c r="Z179" t="s">
        <v>1366</v>
      </c>
      <c r="AA179" t="s">
        <v>1366</v>
      </c>
      <c r="AB179">
        <v>0</v>
      </c>
      <c r="AC179" t="s">
        <v>1849</v>
      </c>
      <c r="AD179" t="s">
        <v>1850</v>
      </c>
    </row>
    <row r="180" spans="1:30" ht="15" customHeight="1" x14ac:dyDescent="0.25">
      <c r="A180" t="s">
        <v>1851</v>
      </c>
      <c r="B180" t="s">
        <v>1852</v>
      </c>
      <c r="C180">
        <v>0</v>
      </c>
      <c r="D180" t="s">
        <v>1853</v>
      </c>
      <c r="E180" s="4">
        <v>40408</v>
      </c>
      <c r="F180">
        <v>0</v>
      </c>
      <c r="G180">
        <v>0</v>
      </c>
      <c r="H180">
        <v>0</v>
      </c>
      <c r="I180" t="s">
        <v>65</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t="s">
        <v>1854</v>
      </c>
      <c r="AD180" t="s">
        <v>1855</v>
      </c>
    </row>
    <row r="181" spans="1:30" ht="15" customHeight="1" x14ac:dyDescent="0.25">
      <c r="A181" t="s">
        <v>1856</v>
      </c>
      <c r="B181" t="s">
        <v>1857</v>
      </c>
      <c r="C181">
        <v>0</v>
      </c>
      <c r="D181" t="s">
        <v>1858</v>
      </c>
      <c r="E181" s="4">
        <v>28692</v>
      </c>
      <c r="F181">
        <v>0</v>
      </c>
      <c r="G181">
        <v>0</v>
      </c>
      <c r="H181">
        <v>0</v>
      </c>
      <c r="I181" t="s">
        <v>65</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t="s">
        <v>1859</v>
      </c>
      <c r="AD181" t="s">
        <v>1860</v>
      </c>
    </row>
    <row r="182" spans="1:30" ht="15" customHeight="1" x14ac:dyDescent="0.25">
      <c r="A182" t="s">
        <v>1861</v>
      </c>
      <c r="B182" t="s">
        <v>1730</v>
      </c>
      <c r="C182">
        <v>0</v>
      </c>
      <c r="D182" t="s">
        <v>1862</v>
      </c>
      <c r="E182" s="4">
        <v>24606</v>
      </c>
      <c r="F182">
        <v>0</v>
      </c>
      <c r="G182">
        <v>0</v>
      </c>
      <c r="H182">
        <v>0</v>
      </c>
      <c r="I182" t="s">
        <v>65</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t="s">
        <v>1863</v>
      </c>
      <c r="AD182" t="s">
        <v>1864</v>
      </c>
    </row>
    <row r="183" spans="1:30" ht="15" customHeight="1" x14ac:dyDescent="0.25">
      <c r="A183" t="s">
        <v>1865</v>
      </c>
      <c r="B183" t="s">
        <v>1866</v>
      </c>
      <c r="C183">
        <v>0</v>
      </c>
      <c r="D183" t="s">
        <v>1867</v>
      </c>
      <c r="E183" s="4">
        <v>33645</v>
      </c>
      <c r="F183">
        <v>0</v>
      </c>
      <c r="G183">
        <v>0</v>
      </c>
      <c r="H183">
        <v>0</v>
      </c>
      <c r="I183" t="s">
        <v>65</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t="s">
        <v>1868</v>
      </c>
      <c r="AD183" t="s">
        <v>1869</v>
      </c>
    </row>
    <row r="184" spans="1:30" ht="15" customHeight="1" x14ac:dyDescent="0.25">
      <c r="A184" t="s">
        <v>1870</v>
      </c>
      <c r="B184" t="s">
        <v>1871</v>
      </c>
      <c r="C184">
        <v>0</v>
      </c>
      <c r="D184" t="s">
        <v>1872</v>
      </c>
      <c r="E184" s="4">
        <v>28465</v>
      </c>
      <c r="F184">
        <v>0</v>
      </c>
      <c r="G184">
        <v>0</v>
      </c>
      <c r="H184">
        <v>0</v>
      </c>
      <c r="I184" t="s">
        <v>65</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t="s">
        <v>1873</v>
      </c>
      <c r="AD184" t="s">
        <v>1874</v>
      </c>
    </row>
    <row r="185" spans="1:30" ht="15" customHeight="1" x14ac:dyDescent="0.25">
      <c r="A185" t="s">
        <v>1875</v>
      </c>
      <c r="B185" t="s">
        <v>1875</v>
      </c>
      <c r="C185">
        <v>0</v>
      </c>
      <c r="D185" t="s">
        <v>1876</v>
      </c>
      <c r="E185" s="4">
        <v>83244</v>
      </c>
      <c r="F185">
        <v>0</v>
      </c>
      <c r="G185">
        <v>0</v>
      </c>
      <c r="H185">
        <v>0</v>
      </c>
      <c r="I185" t="s">
        <v>65</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t="s">
        <v>1877</v>
      </c>
      <c r="AD185" t="s">
        <v>1878</v>
      </c>
    </row>
    <row r="186" spans="1:30" ht="15" customHeight="1" x14ac:dyDescent="0.25">
      <c r="A186" t="s">
        <v>1879</v>
      </c>
      <c r="B186" t="s">
        <v>1880</v>
      </c>
      <c r="C186">
        <v>0</v>
      </c>
      <c r="D186" t="s">
        <v>1881</v>
      </c>
      <c r="E186" s="4">
        <v>92682</v>
      </c>
      <c r="F186">
        <v>0</v>
      </c>
      <c r="G186">
        <v>0</v>
      </c>
      <c r="H186">
        <v>0</v>
      </c>
      <c r="I186" t="s">
        <v>65</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t="s">
        <v>1882</v>
      </c>
      <c r="AD186" t="s">
        <v>1883</v>
      </c>
    </row>
    <row r="187" spans="1:30" ht="15" customHeight="1" x14ac:dyDescent="0.25">
      <c r="A187" t="s">
        <v>1884</v>
      </c>
      <c r="B187" t="s">
        <v>1885</v>
      </c>
      <c r="C187">
        <v>0</v>
      </c>
      <c r="D187" t="s">
        <v>1886</v>
      </c>
      <c r="E187" s="4">
        <v>83114</v>
      </c>
      <c r="F187" t="s">
        <v>1887</v>
      </c>
      <c r="G187" t="s">
        <v>1229</v>
      </c>
      <c r="H187" t="s">
        <v>1228</v>
      </c>
      <c r="I187" t="s">
        <v>1888</v>
      </c>
      <c r="J187" t="s">
        <v>1230</v>
      </c>
      <c r="K187" t="s">
        <v>1231</v>
      </c>
      <c r="L187" t="s">
        <v>1231</v>
      </c>
      <c r="M187" t="s">
        <v>1231</v>
      </c>
      <c r="N187" t="s">
        <v>1231</v>
      </c>
      <c r="O187" t="s">
        <v>1230</v>
      </c>
      <c r="P187" t="s">
        <v>1231</v>
      </c>
      <c r="Q187" t="s">
        <v>1230</v>
      </c>
      <c r="R187" t="s">
        <v>1230</v>
      </c>
      <c r="S187" t="s">
        <v>1230</v>
      </c>
      <c r="T187" t="s">
        <v>1366</v>
      </c>
      <c r="U187" t="s">
        <v>1366</v>
      </c>
      <c r="V187" t="s">
        <v>1366</v>
      </c>
      <c r="W187" t="s">
        <v>1366</v>
      </c>
      <c r="X187" t="s">
        <v>1230</v>
      </c>
      <c r="Y187" t="s">
        <v>1366</v>
      </c>
      <c r="Z187" t="s">
        <v>1366</v>
      </c>
      <c r="AA187" t="s">
        <v>1366</v>
      </c>
      <c r="AB187">
        <v>0</v>
      </c>
      <c r="AC187" t="s">
        <v>1889</v>
      </c>
      <c r="AD187" t="s">
        <v>1890</v>
      </c>
    </row>
    <row r="188" spans="1:30" ht="15" customHeight="1" x14ac:dyDescent="0.25">
      <c r="A188" t="s">
        <v>1891</v>
      </c>
      <c r="B188" t="s">
        <v>1892</v>
      </c>
      <c r="C188">
        <v>0</v>
      </c>
      <c r="D188" t="s">
        <v>1893</v>
      </c>
      <c r="E188" s="4">
        <v>64579</v>
      </c>
      <c r="F188">
        <v>0</v>
      </c>
      <c r="G188">
        <v>0</v>
      </c>
      <c r="H188">
        <v>0</v>
      </c>
      <c r="I188" t="s">
        <v>65</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t="s">
        <v>1894</v>
      </c>
      <c r="AD188" t="s">
        <v>1895</v>
      </c>
    </row>
    <row r="189" spans="1:30" ht="15" customHeight="1" x14ac:dyDescent="0.25">
      <c r="A189" t="s">
        <v>1896</v>
      </c>
      <c r="B189" t="s">
        <v>1897</v>
      </c>
      <c r="C189">
        <v>0</v>
      </c>
      <c r="D189" t="s">
        <v>1898</v>
      </c>
      <c r="E189" s="4">
        <v>28117</v>
      </c>
      <c r="F189" t="s">
        <v>1899</v>
      </c>
      <c r="G189" t="s">
        <v>1229</v>
      </c>
      <c r="H189" t="s">
        <v>1228</v>
      </c>
      <c r="I189" t="s">
        <v>1900</v>
      </c>
      <c r="J189" t="s">
        <v>1230</v>
      </c>
      <c r="K189" t="s">
        <v>1230</v>
      </c>
      <c r="L189" t="s">
        <v>1230</v>
      </c>
      <c r="M189" t="s">
        <v>1230</v>
      </c>
      <c r="N189" t="s">
        <v>1230</v>
      </c>
      <c r="O189" t="s">
        <v>1230</v>
      </c>
      <c r="P189" t="s">
        <v>1230</v>
      </c>
      <c r="Q189" t="s">
        <v>1230</v>
      </c>
      <c r="R189" t="s">
        <v>1230</v>
      </c>
      <c r="S189" t="s">
        <v>1230</v>
      </c>
      <c r="T189" t="s">
        <v>1366</v>
      </c>
      <c r="U189" t="s">
        <v>1366</v>
      </c>
      <c r="V189" t="s">
        <v>1366</v>
      </c>
      <c r="W189" t="s">
        <v>1366</v>
      </c>
      <c r="X189" t="s">
        <v>1366</v>
      </c>
      <c r="Y189" t="s">
        <v>1366</v>
      </c>
      <c r="Z189" t="s">
        <v>1366</v>
      </c>
      <c r="AA189" t="s">
        <v>1366</v>
      </c>
      <c r="AB189">
        <v>0</v>
      </c>
      <c r="AC189" t="s">
        <v>1901</v>
      </c>
      <c r="AD189" t="s">
        <v>1902</v>
      </c>
    </row>
    <row r="190" spans="1:30" ht="15" customHeight="1" x14ac:dyDescent="0.25">
      <c r="A190" t="s">
        <v>1903</v>
      </c>
      <c r="B190">
        <v>0</v>
      </c>
      <c r="C190">
        <v>0</v>
      </c>
      <c r="D190" t="s">
        <v>1904</v>
      </c>
      <c r="E190" s="4">
        <v>3797</v>
      </c>
      <c r="F190">
        <v>0</v>
      </c>
      <c r="G190">
        <v>0</v>
      </c>
      <c r="H190">
        <v>0</v>
      </c>
      <c r="I190" t="s">
        <v>65</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t="s">
        <v>1905</v>
      </c>
      <c r="AD190" t="s">
        <v>1906</v>
      </c>
    </row>
    <row r="191" spans="1:30" ht="15" customHeight="1" x14ac:dyDescent="0.25">
      <c r="A191" t="s">
        <v>1907</v>
      </c>
      <c r="B191" t="s">
        <v>1908</v>
      </c>
      <c r="C191">
        <v>0</v>
      </c>
      <c r="D191" t="s">
        <v>1909</v>
      </c>
      <c r="E191" s="4">
        <v>19734</v>
      </c>
      <c r="F191">
        <v>0</v>
      </c>
      <c r="G191">
        <v>0</v>
      </c>
      <c r="H191">
        <v>0</v>
      </c>
      <c r="I191" t="s">
        <v>65</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t="s">
        <v>1910</v>
      </c>
      <c r="AD191" t="s">
        <v>1911</v>
      </c>
    </row>
    <row r="192" spans="1:30" ht="15" customHeight="1" x14ac:dyDescent="0.25">
      <c r="A192" t="s">
        <v>1912</v>
      </c>
      <c r="B192" t="s">
        <v>1913</v>
      </c>
      <c r="C192">
        <v>0</v>
      </c>
      <c r="D192" t="s">
        <v>1914</v>
      </c>
      <c r="E192" s="4">
        <v>56863</v>
      </c>
      <c r="F192">
        <v>0</v>
      </c>
      <c r="G192">
        <v>0</v>
      </c>
      <c r="H192">
        <v>0</v>
      </c>
      <c r="I192" t="s">
        <v>65</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t="s">
        <v>1915</v>
      </c>
      <c r="AD192" t="s">
        <v>1916</v>
      </c>
    </row>
    <row r="193" spans="1:30" ht="15" customHeight="1" x14ac:dyDescent="0.25">
      <c r="A193" t="s">
        <v>1917</v>
      </c>
      <c r="B193" t="s">
        <v>1918</v>
      </c>
      <c r="C193">
        <v>0</v>
      </c>
      <c r="D193" t="s">
        <v>1919</v>
      </c>
      <c r="E193" s="4">
        <v>58706</v>
      </c>
      <c r="F193">
        <v>0</v>
      </c>
      <c r="G193">
        <v>0</v>
      </c>
      <c r="H193">
        <v>0</v>
      </c>
      <c r="I193" t="s">
        <v>65</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t="s">
        <v>1920</v>
      </c>
      <c r="AD193" t="s">
        <v>1921</v>
      </c>
    </row>
    <row r="194" spans="1:30" ht="15" customHeight="1" x14ac:dyDescent="0.25">
      <c r="A194" t="s">
        <v>1917</v>
      </c>
      <c r="B194" t="s">
        <v>1918</v>
      </c>
      <c r="C194">
        <v>0</v>
      </c>
      <c r="D194" t="s">
        <v>1922</v>
      </c>
      <c r="E194" s="4">
        <v>64576</v>
      </c>
      <c r="F194">
        <v>0</v>
      </c>
      <c r="G194">
        <v>0</v>
      </c>
      <c r="H194">
        <v>0</v>
      </c>
      <c r="I194" t="s">
        <v>65</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t="s">
        <v>1923</v>
      </c>
      <c r="AD194" t="s">
        <v>1921</v>
      </c>
    </row>
    <row r="195" spans="1:30" ht="15" customHeight="1" x14ac:dyDescent="0.25">
      <c r="A195" t="s">
        <v>1924</v>
      </c>
      <c r="B195" t="s">
        <v>1925</v>
      </c>
      <c r="C195">
        <v>0</v>
      </c>
      <c r="D195" t="s">
        <v>1926</v>
      </c>
      <c r="E195" s="4">
        <v>14880</v>
      </c>
      <c r="F195" t="s">
        <v>1927</v>
      </c>
      <c r="G195" t="s">
        <v>1928</v>
      </c>
      <c r="H195" t="s">
        <v>1228</v>
      </c>
      <c r="I195" t="s">
        <v>1929</v>
      </c>
      <c r="J195" t="s">
        <v>1230</v>
      </c>
      <c r="K195" t="s">
        <v>1231</v>
      </c>
      <c r="L195" t="s">
        <v>1231</v>
      </c>
      <c r="M195" t="s">
        <v>1231</v>
      </c>
      <c r="N195" t="s">
        <v>1230</v>
      </c>
      <c r="O195" t="s">
        <v>1231</v>
      </c>
      <c r="P195" t="s">
        <v>1230</v>
      </c>
      <c r="Q195" t="s">
        <v>1230</v>
      </c>
      <c r="R195" t="s">
        <v>1230</v>
      </c>
      <c r="S195" t="s">
        <v>1230</v>
      </c>
      <c r="T195" t="s">
        <v>1366</v>
      </c>
      <c r="U195" t="s">
        <v>1366</v>
      </c>
      <c r="V195" t="s">
        <v>1366</v>
      </c>
      <c r="W195" t="s">
        <v>1366</v>
      </c>
      <c r="X195" t="s">
        <v>1366</v>
      </c>
      <c r="Y195" t="s">
        <v>1366</v>
      </c>
      <c r="Z195" t="s">
        <v>1366</v>
      </c>
      <c r="AA195" t="s">
        <v>1366</v>
      </c>
      <c r="AB195">
        <v>0</v>
      </c>
      <c r="AC195" t="s">
        <v>1930</v>
      </c>
      <c r="AD195" t="s">
        <v>1931</v>
      </c>
    </row>
    <row r="196" spans="1:30" ht="15" customHeight="1" x14ac:dyDescent="0.25">
      <c r="A196" t="s">
        <v>1932</v>
      </c>
      <c r="B196" t="s">
        <v>1932</v>
      </c>
      <c r="C196">
        <v>0</v>
      </c>
      <c r="D196" t="s">
        <v>1933</v>
      </c>
      <c r="E196" s="4">
        <v>25898</v>
      </c>
      <c r="F196">
        <v>0</v>
      </c>
      <c r="G196">
        <v>0</v>
      </c>
      <c r="H196">
        <v>0</v>
      </c>
      <c r="I196" t="s">
        <v>65</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t="s">
        <v>1934</v>
      </c>
      <c r="AD196" t="s">
        <v>1935</v>
      </c>
    </row>
    <row r="197" spans="1:30" ht="15" customHeight="1" x14ac:dyDescent="0.25">
      <c r="A197" t="s">
        <v>1936</v>
      </c>
      <c r="B197">
        <v>0</v>
      </c>
      <c r="C197">
        <v>0</v>
      </c>
      <c r="D197" t="s">
        <v>1937</v>
      </c>
      <c r="E197" s="4">
        <v>113446</v>
      </c>
      <c r="F197">
        <v>0</v>
      </c>
      <c r="G197">
        <v>0</v>
      </c>
      <c r="H197">
        <v>0</v>
      </c>
      <c r="I197" t="s">
        <v>65</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t="s">
        <v>1938</v>
      </c>
      <c r="AD197">
        <v>0</v>
      </c>
    </row>
    <row r="198" spans="1:30" ht="15" customHeight="1" x14ac:dyDescent="0.25">
      <c r="A198" t="s">
        <v>1939</v>
      </c>
      <c r="B198" t="s">
        <v>1940</v>
      </c>
      <c r="C198">
        <v>0</v>
      </c>
      <c r="D198" t="s">
        <v>1941</v>
      </c>
      <c r="E198" s="4">
        <v>26997</v>
      </c>
      <c r="F198">
        <v>0</v>
      </c>
      <c r="G198">
        <v>0</v>
      </c>
      <c r="H198">
        <v>0</v>
      </c>
      <c r="I198" t="s">
        <v>65</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t="s">
        <v>1942</v>
      </c>
    </row>
    <row r="199" spans="1:30" ht="15" customHeight="1" x14ac:dyDescent="0.25">
      <c r="A199" t="s">
        <v>1943</v>
      </c>
      <c r="B199" t="s">
        <v>1944</v>
      </c>
      <c r="C199">
        <v>0</v>
      </c>
      <c r="D199" t="s">
        <v>1945</v>
      </c>
      <c r="E199" s="4">
        <v>27852</v>
      </c>
      <c r="F199">
        <v>0</v>
      </c>
      <c r="G199">
        <v>0</v>
      </c>
      <c r="H199">
        <v>0</v>
      </c>
      <c r="I199" t="s">
        <v>65</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t="s">
        <v>1946</v>
      </c>
      <c r="AD199" t="s">
        <v>1947</v>
      </c>
    </row>
    <row r="200" spans="1:30" ht="15" customHeight="1" x14ac:dyDescent="0.25">
      <c r="A200" t="s">
        <v>1948</v>
      </c>
      <c r="B200" t="s">
        <v>1948</v>
      </c>
      <c r="C200">
        <v>0</v>
      </c>
      <c r="D200" t="s">
        <v>1949</v>
      </c>
      <c r="E200" s="4">
        <v>75519</v>
      </c>
      <c r="F200">
        <v>0</v>
      </c>
      <c r="G200">
        <v>0</v>
      </c>
      <c r="H200">
        <v>0</v>
      </c>
      <c r="I200" t="s">
        <v>65</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t="s">
        <v>1950</v>
      </c>
      <c r="AD200" t="s">
        <v>1951</v>
      </c>
    </row>
    <row r="201" spans="1:30" ht="15" customHeight="1" x14ac:dyDescent="0.25">
      <c r="A201" t="s">
        <v>1952</v>
      </c>
      <c r="B201" t="s">
        <v>1953</v>
      </c>
      <c r="C201">
        <v>0</v>
      </c>
      <c r="D201" t="s">
        <v>1954</v>
      </c>
      <c r="E201" s="4">
        <v>5339</v>
      </c>
      <c r="F201">
        <v>0</v>
      </c>
      <c r="G201">
        <v>0</v>
      </c>
      <c r="H201">
        <v>0</v>
      </c>
      <c r="I201" t="s">
        <v>65</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t="s">
        <v>1955</v>
      </c>
      <c r="AD201" t="s">
        <v>1956</v>
      </c>
    </row>
    <row r="202" spans="1:30" ht="15" customHeight="1" x14ac:dyDescent="0.25">
      <c r="A202" t="s">
        <v>1957</v>
      </c>
      <c r="B202" t="s">
        <v>1958</v>
      </c>
      <c r="C202">
        <v>0</v>
      </c>
      <c r="D202" t="s">
        <v>1959</v>
      </c>
      <c r="E202" s="4">
        <v>31160</v>
      </c>
      <c r="F202">
        <v>0</v>
      </c>
      <c r="G202">
        <v>0</v>
      </c>
      <c r="H202">
        <v>0</v>
      </c>
      <c r="I202" t="s">
        <v>65</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t="s">
        <v>1960</v>
      </c>
    </row>
    <row r="203" spans="1:30" ht="15" customHeight="1" x14ac:dyDescent="0.25">
      <c r="A203" t="s">
        <v>1961</v>
      </c>
      <c r="B203" t="s">
        <v>1962</v>
      </c>
      <c r="C203">
        <v>0</v>
      </c>
      <c r="D203" t="s">
        <v>1963</v>
      </c>
      <c r="E203" s="4">
        <v>20348</v>
      </c>
      <c r="F203">
        <v>0</v>
      </c>
      <c r="G203">
        <v>0</v>
      </c>
      <c r="H203">
        <v>0</v>
      </c>
      <c r="I203" t="s">
        <v>65</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t="s">
        <v>1964</v>
      </c>
    </row>
    <row r="204" spans="1:30" ht="15" customHeight="1" x14ac:dyDescent="0.25">
      <c r="A204" t="s">
        <v>1965</v>
      </c>
      <c r="B204">
        <v>0</v>
      </c>
      <c r="C204">
        <v>0</v>
      </c>
      <c r="D204" t="s">
        <v>1966</v>
      </c>
      <c r="E204" s="4">
        <v>3446</v>
      </c>
      <c r="F204">
        <v>0</v>
      </c>
      <c r="G204">
        <v>0</v>
      </c>
      <c r="H204">
        <v>0</v>
      </c>
      <c r="I204" t="s">
        <v>65</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t="s">
        <v>1967</v>
      </c>
      <c r="AD204" t="s">
        <v>1968</v>
      </c>
    </row>
    <row r="205" spans="1:30" ht="15" customHeight="1" x14ac:dyDescent="0.25">
      <c r="A205" t="s">
        <v>1969</v>
      </c>
      <c r="B205" t="s">
        <v>1970</v>
      </c>
      <c r="C205">
        <v>0</v>
      </c>
      <c r="D205" t="s">
        <v>1971</v>
      </c>
      <c r="E205" s="4">
        <v>23373</v>
      </c>
      <c r="F205">
        <v>0</v>
      </c>
      <c r="G205">
        <v>0</v>
      </c>
      <c r="H205">
        <v>0</v>
      </c>
      <c r="I205" t="s">
        <v>65</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t="s">
        <v>1972</v>
      </c>
    </row>
    <row r="206" spans="1:30" ht="15" customHeight="1" x14ac:dyDescent="0.25">
      <c r="A206" t="s">
        <v>1973</v>
      </c>
      <c r="B206" t="s">
        <v>250</v>
      </c>
      <c r="C206">
        <v>0</v>
      </c>
      <c r="D206" t="s">
        <v>1974</v>
      </c>
      <c r="E206" s="4">
        <v>31893</v>
      </c>
      <c r="F206">
        <v>0</v>
      </c>
      <c r="G206">
        <v>0</v>
      </c>
      <c r="H206">
        <v>0</v>
      </c>
      <c r="I206" t="s">
        <v>65</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t="s">
        <v>1975</v>
      </c>
      <c r="AD206" t="s">
        <v>1976</v>
      </c>
    </row>
    <row r="207" spans="1:30" ht="15" customHeight="1" x14ac:dyDescent="0.25">
      <c r="A207" t="s">
        <v>1977</v>
      </c>
      <c r="B207" t="s">
        <v>1978</v>
      </c>
      <c r="C207">
        <v>0</v>
      </c>
      <c r="D207" t="s">
        <v>1979</v>
      </c>
      <c r="E207" s="4">
        <v>73223</v>
      </c>
      <c r="F207">
        <v>0</v>
      </c>
      <c r="G207">
        <v>0</v>
      </c>
      <c r="H207">
        <v>0</v>
      </c>
      <c r="I207" t="s">
        <v>65</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t="s">
        <v>1980</v>
      </c>
      <c r="AD207" t="s">
        <v>1981</v>
      </c>
    </row>
    <row r="208" spans="1:30" ht="15" customHeight="1" x14ac:dyDescent="0.25">
      <c r="A208" t="s">
        <v>7123</v>
      </c>
      <c r="B208">
        <v>0</v>
      </c>
      <c r="C208">
        <v>0</v>
      </c>
      <c r="D208" t="s">
        <v>1982</v>
      </c>
      <c r="E208" s="4">
        <v>5833</v>
      </c>
      <c r="F208">
        <v>0</v>
      </c>
      <c r="G208">
        <v>0</v>
      </c>
      <c r="H208">
        <v>0</v>
      </c>
      <c r="I208" t="s">
        <v>65</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t="s">
        <v>1983</v>
      </c>
      <c r="AD208" t="s">
        <v>1984</v>
      </c>
    </row>
    <row r="209" spans="1:30" ht="15" customHeight="1" x14ac:dyDescent="0.25">
      <c r="A209" t="s">
        <v>1985</v>
      </c>
      <c r="B209" t="s">
        <v>1986</v>
      </c>
      <c r="C209">
        <v>0</v>
      </c>
      <c r="D209" t="s">
        <v>1987</v>
      </c>
      <c r="E209" s="4">
        <v>18722</v>
      </c>
      <c r="F209">
        <v>0</v>
      </c>
      <c r="G209">
        <v>0</v>
      </c>
      <c r="H209">
        <v>0</v>
      </c>
      <c r="I209" t="s">
        <v>65</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t="s">
        <v>1988</v>
      </c>
    </row>
    <row r="210" spans="1:30" ht="15" customHeight="1" x14ac:dyDescent="0.25">
      <c r="A210" t="s">
        <v>1989</v>
      </c>
      <c r="B210" t="s">
        <v>1990</v>
      </c>
      <c r="C210">
        <v>0</v>
      </c>
      <c r="D210" t="s">
        <v>1991</v>
      </c>
      <c r="E210" s="4">
        <v>28789</v>
      </c>
      <c r="F210">
        <v>0</v>
      </c>
      <c r="G210">
        <v>0</v>
      </c>
      <c r="H210">
        <v>0</v>
      </c>
      <c r="I210" t="s">
        <v>65</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t="s">
        <v>1992</v>
      </c>
      <c r="AD210" t="s">
        <v>1993</v>
      </c>
    </row>
    <row r="211" spans="1:30" ht="15" customHeight="1" x14ac:dyDescent="0.25">
      <c r="A211" t="s">
        <v>1994</v>
      </c>
      <c r="B211" t="s">
        <v>1995</v>
      </c>
      <c r="C211">
        <v>0</v>
      </c>
      <c r="D211" t="s">
        <v>1996</v>
      </c>
      <c r="E211" s="4">
        <v>87841</v>
      </c>
      <c r="F211">
        <v>0</v>
      </c>
      <c r="G211">
        <v>0</v>
      </c>
      <c r="H211">
        <v>0</v>
      </c>
      <c r="I211" t="s">
        <v>65</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t="s">
        <v>1997</v>
      </c>
      <c r="AD211" t="s">
        <v>1998</v>
      </c>
    </row>
    <row r="212" spans="1:30" ht="15" customHeight="1" x14ac:dyDescent="0.25">
      <c r="A212" t="s">
        <v>1999</v>
      </c>
      <c r="B212" t="s">
        <v>2000</v>
      </c>
      <c r="C212">
        <v>0</v>
      </c>
      <c r="D212" t="s">
        <v>2001</v>
      </c>
      <c r="E212" s="4">
        <v>29429</v>
      </c>
      <c r="F212">
        <v>0</v>
      </c>
      <c r="G212">
        <v>0</v>
      </c>
      <c r="H212">
        <v>0</v>
      </c>
      <c r="I212" t="s">
        <v>65</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t="s">
        <v>2002</v>
      </c>
      <c r="AD212" t="s">
        <v>2003</v>
      </c>
    </row>
    <row r="213" spans="1:30" ht="15" customHeight="1" x14ac:dyDescent="0.25">
      <c r="A213" t="s">
        <v>2004</v>
      </c>
      <c r="B213">
        <v>0</v>
      </c>
      <c r="C213">
        <v>0</v>
      </c>
      <c r="D213" t="s">
        <v>2005</v>
      </c>
      <c r="E213" s="4">
        <v>5898</v>
      </c>
      <c r="F213">
        <v>0</v>
      </c>
      <c r="G213">
        <v>0</v>
      </c>
      <c r="H213">
        <v>0</v>
      </c>
      <c r="I213" t="s">
        <v>65</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t="s">
        <v>2006</v>
      </c>
      <c r="AD213" t="s">
        <v>2007</v>
      </c>
    </row>
    <row r="214" spans="1:30" ht="15" customHeight="1" x14ac:dyDescent="0.25">
      <c r="A214" t="s">
        <v>2008</v>
      </c>
      <c r="B214" t="s">
        <v>2009</v>
      </c>
      <c r="C214">
        <v>0</v>
      </c>
      <c r="D214" t="s">
        <v>2010</v>
      </c>
      <c r="E214" s="4">
        <v>20528</v>
      </c>
      <c r="F214">
        <v>0</v>
      </c>
      <c r="G214">
        <v>0</v>
      </c>
      <c r="H214">
        <v>0</v>
      </c>
      <c r="I214" t="s">
        <v>65</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t="s">
        <v>2011</v>
      </c>
      <c r="AD214" t="s">
        <v>2012</v>
      </c>
    </row>
    <row r="215" spans="1:30" ht="15" customHeight="1" x14ac:dyDescent="0.25">
      <c r="A215" t="s">
        <v>2013</v>
      </c>
      <c r="B215" t="s">
        <v>2014</v>
      </c>
      <c r="C215">
        <v>0</v>
      </c>
      <c r="D215" t="s">
        <v>2015</v>
      </c>
      <c r="E215" s="4">
        <v>51182</v>
      </c>
      <c r="F215">
        <v>0</v>
      </c>
      <c r="G215">
        <v>0</v>
      </c>
      <c r="H215">
        <v>0</v>
      </c>
      <c r="I215" t="s">
        <v>65</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t="s">
        <v>2016</v>
      </c>
      <c r="AD215" t="s">
        <v>2017</v>
      </c>
    </row>
    <row r="216" spans="1:30" ht="15" customHeight="1" x14ac:dyDescent="0.25">
      <c r="A216" t="s">
        <v>2018</v>
      </c>
      <c r="B216" t="s">
        <v>2019</v>
      </c>
      <c r="C216">
        <v>0</v>
      </c>
      <c r="D216" t="s">
        <v>2020</v>
      </c>
      <c r="E216" s="4">
        <v>3339</v>
      </c>
      <c r="F216">
        <v>0</v>
      </c>
      <c r="G216">
        <v>0</v>
      </c>
      <c r="H216">
        <v>0</v>
      </c>
      <c r="I216" t="s">
        <v>65</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t="s">
        <v>2021</v>
      </c>
      <c r="AD216" t="s">
        <v>2022</v>
      </c>
    </row>
    <row r="217" spans="1:30" ht="15" customHeight="1" x14ac:dyDescent="0.25">
      <c r="A217" t="s">
        <v>2023</v>
      </c>
      <c r="B217" t="s">
        <v>2024</v>
      </c>
      <c r="C217">
        <v>0</v>
      </c>
      <c r="D217" t="s">
        <v>2025</v>
      </c>
      <c r="E217" s="4">
        <v>36645</v>
      </c>
      <c r="F217">
        <v>0</v>
      </c>
      <c r="G217">
        <v>0</v>
      </c>
      <c r="H217">
        <v>0</v>
      </c>
      <c r="I217" t="s">
        <v>65</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t="s">
        <v>2026</v>
      </c>
      <c r="AD217" t="s">
        <v>2027</v>
      </c>
    </row>
    <row r="218" spans="1:30" ht="15" customHeight="1" x14ac:dyDescent="0.25">
      <c r="A218" t="s">
        <v>2028</v>
      </c>
      <c r="B218" t="s">
        <v>2029</v>
      </c>
      <c r="C218">
        <v>0</v>
      </c>
      <c r="D218" t="s">
        <v>2030</v>
      </c>
      <c r="E218" s="4">
        <v>6141</v>
      </c>
      <c r="F218">
        <v>0</v>
      </c>
      <c r="G218">
        <v>0</v>
      </c>
      <c r="H218">
        <v>0</v>
      </c>
      <c r="I218" t="s">
        <v>65</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t="s">
        <v>2031</v>
      </c>
      <c r="AD218" t="s">
        <v>2032</v>
      </c>
    </row>
    <row r="219" spans="1:30" ht="15" customHeight="1" x14ac:dyDescent="0.25">
      <c r="A219" t="s">
        <v>2033</v>
      </c>
      <c r="B219" t="s">
        <v>2034</v>
      </c>
      <c r="C219">
        <v>0</v>
      </c>
      <c r="D219" t="s">
        <v>2035</v>
      </c>
      <c r="E219" s="4">
        <v>18878</v>
      </c>
      <c r="F219">
        <v>0</v>
      </c>
      <c r="G219">
        <v>0</v>
      </c>
      <c r="H219">
        <v>0</v>
      </c>
      <c r="I219" t="s">
        <v>65</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t="s">
        <v>2036</v>
      </c>
      <c r="AD219" t="s">
        <v>2037</v>
      </c>
    </row>
    <row r="220" spans="1:30" ht="15" customHeight="1" x14ac:dyDescent="0.25">
      <c r="A220" t="s">
        <v>2038</v>
      </c>
      <c r="B220" t="s">
        <v>2039</v>
      </c>
      <c r="C220">
        <v>0</v>
      </c>
      <c r="D220" t="s">
        <v>2040</v>
      </c>
      <c r="E220" s="4">
        <v>29602</v>
      </c>
      <c r="F220">
        <v>0</v>
      </c>
      <c r="G220">
        <v>0</v>
      </c>
      <c r="H220">
        <v>0</v>
      </c>
      <c r="I220" t="s">
        <v>65</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t="s">
        <v>2041</v>
      </c>
      <c r="AD220" t="s">
        <v>2042</v>
      </c>
    </row>
    <row r="221" spans="1:30" ht="15" customHeight="1" x14ac:dyDescent="0.25">
      <c r="A221" t="s">
        <v>2043</v>
      </c>
      <c r="B221" t="s">
        <v>2044</v>
      </c>
      <c r="C221">
        <v>0</v>
      </c>
      <c r="D221" t="s">
        <v>2045</v>
      </c>
      <c r="E221" s="4">
        <v>18705</v>
      </c>
      <c r="F221">
        <v>0</v>
      </c>
      <c r="G221">
        <v>0</v>
      </c>
      <c r="H221">
        <v>0</v>
      </c>
      <c r="I221" t="s">
        <v>65</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t="s">
        <v>2046</v>
      </c>
      <c r="AD221" t="s">
        <v>2047</v>
      </c>
    </row>
    <row r="222" spans="1:30" ht="15" customHeight="1" x14ac:dyDescent="0.25">
      <c r="A222" t="s">
        <v>2048</v>
      </c>
      <c r="B222" t="s">
        <v>2049</v>
      </c>
      <c r="C222">
        <v>0</v>
      </c>
      <c r="D222" t="s">
        <v>2050</v>
      </c>
      <c r="E222" s="4"/>
      <c r="F222">
        <v>0</v>
      </c>
      <c r="G222">
        <v>0</v>
      </c>
      <c r="H222">
        <v>0</v>
      </c>
      <c r="I222" t="s">
        <v>65</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t="s">
        <v>2051</v>
      </c>
      <c r="AD222" t="s">
        <v>2052</v>
      </c>
    </row>
    <row r="223" spans="1:30" ht="15" customHeight="1" x14ac:dyDescent="0.25">
      <c r="A223" t="s">
        <v>2053</v>
      </c>
      <c r="B223" t="s">
        <v>2054</v>
      </c>
      <c r="C223">
        <v>0</v>
      </c>
      <c r="D223" t="s">
        <v>2055</v>
      </c>
      <c r="E223" s="4">
        <v>30501</v>
      </c>
      <c r="F223">
        <v>0</v>
      </c>
      <c r="G223">
        <v>0</v>
      </c>
      <c r="H223">
        <v>0</v>
      </c>
      <c r="I223" t="s">
        <v>65</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t="s">
        <v>2056</v>
      </c>
      <c r="AD223" t="s">
        <v>2057</v>
      </c>
    </row>
    <row r="224" spans="1:30" ht="15" customHeight="1" x14ac:dyDescent="0.25">
      <c r="A224" t="s">
        <v>2058</v>
      </c>
      <c r="B224" t="s">
        <v>2059</v>
      </c>
      <c r="C224">
        <v>0</v>
      </c>
      <c r="D224" t="s">
        <v>2060</v>
      </c>
      <c r="E224" s="4">
        <v>42371</v>
      </c>
      <c r="F224">
        <v>0</v>
      </c>
      <c r="G224">
        <v>0</v>
      </c>
      <c r="H224">
        <v>0</v>
      </c>
      <c r="I224" t="s">
        <v>65</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t="s">
        <v>2061</v>
      </c>
    </row>
    <row r="225" spans="1:30" ht="15" customHeight="1" x14ac:dyDescent="0.25">
      <c r="A225" t="s">
        <v>2062</v>
      </c>
      <c r="B225" t="s">
        <v>2063</v>
      </c>
      <c r="C225">
        <v>0</v>
      </c>
      <c r="D225" t="s">
        <v>2064</v>
      </c>
      <c r="E225" s="4">
        <v>33526</v>
      </c>
      <c r="F225">
        <v>0</v>
      </c>
      <c r="G225">
        <v>0</v>
      </c>
      <c r="H225">
        <v>0</v>
      </c>
      <c r="I225" t="s">
        <v>65</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t="s">
        <v>2065</v>
      </c>
      <c r="AD225" t="s">
        <v>2066</v>
      </c>
    </row>
    <row r="226" spans="1:30" ht="15" customHeight="1" x14ac:dyDescent="0.25">
      <c r="A226" t="s">
        <v>2067</v>
      </c>
      <c r="B226" t="s">
        <v>2068</v>
      </c>
      <c r="C226">
        <v>0</v>
      </c>
      <c r="D226" t="s">
        <v>2069</v>
      </c>
      <c r="E226" s="4">
        <v>70086</v>
      </c>
      <c r="F226">
        <v>0</v>
      </c>
      <c r="G226">
        <v>0</v>
      </c>
      <c r="H226">
        <v>0</v>
      </c>
      <c r="I226" t="s">
        <v>65</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t="s">
        <v>2070</v>
      </c>
      <c r="AD226" t="s">
        <v>2071</v>
      </c>
    </row>
    <row r="227" spans="1:30" ht="15" customHeight="1" x14ac:dyDescent="0.25">
      <c r="A227" t="s">
        <v>2072</v>
      </c>
      <c r="B227" t="s">
        <v>2073</v>
      </c>
      <c r="C227">
        <v>0</v>
      </c>
      <c r="D227" t="s">
        <v>2074</v>
      </c>
      <c r="E227" s="4">
        <v>6718</v>
      </c>
      <c r="F227">
        <v>0</v>
      </c>
      <c r="G227">
        <v>0</v>
      </c>
      <c r="H227">
        <v>0</v>
      </c>
      <c r="I227" t="s">
        <v>65</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t="s">
        <v>2075</v>
      </c>
      <c r="AD227" t="s">
        <v>2076</v>
      </c>
    </row>
    <row r="228" spans="1:30" ht="15" customHeight="1" x14ac:dyDescent="0.25">
      <c r="A228" t="s">
        <v>2077</v>
      </c>
      <c r="B228" t="s">
        <v>2078</v>
      </c>
      <c r="C228">
        <v>0</v>
      </c>
      <c r="D228" t="s">
        <v>2079</v>
      </c>
      <c r="E228" s="4">
        <v>20268</v>
      </c>
      <c r="F228">
        <v>0</v>
      </c>
      <c r="G228">
        <v>0</v>
      </c>
      <c r="H228">
        <v>0</v>
      </c>
      <c r="I228" t="s">
        <v>65</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t="s">
        <v>2080</v>
      </c>
      <c r="AD228" t="s">
        <v>2081</v>
      </c>
    </row>
    <row r="229" spans="1:30" ht="15" customHeight="1" x14ac:dyDescent="0.25">
      <c r="A229" t="s">
        <v>2082</v>
      </c>
      <c r="B229" t="s">
        <v>2083</v>
      </c>
      <c r="C229">
        <v>0</v>
      </c>
      <c r="D229" t="s">
        <v>2084</v>
      </c>
      <c r="E229" s="4">
        <v>29119</v>
      </c>
      <c r="F229">
        <v>0</v>
      </c>
      <c r="G229">
        <v>0</v>
      </c>
      <c r="H229">
        <v>0</v>
      </c>
      <c r="I229" t="s">
        <v>65</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t="s">
        <v>2085</v>
      </c>
      <c r="AD229" t="s">
        <v>2086</v>
      </c>
    </row>
    <row r="230" spans="1:30" ht="15" customHeight="1" x14ac:dyDescent="0.25">
      <c r="A230" t="s">
        <v>2087</v>
      </c>
      <c r="B230" t="s">
        <v>2088</v>
      </c>
      <c r="C230">
        <v>0</v>
      </c>
      <c r="D230" t="s">
        <v>2089</v>
      </c>
      <c r="E230" s="4">
        <v>28657</v>
      </c>
      <c r="F230">
        <v>0</v>
      </c>
      <c r="G230">
        <v>0</v>
      </c>
      <c r="H230">
        <v>0</v>
      </c>
      <c r="I230" t="s">
        <v>65</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t="s">
        <v>2090</v>
      </c>
      <c r="AD230" t="s">
        <v>2091</v>
      </c>
    </row>
    <row r="231" spans="1:30" ht="15" customHeight="1" x14ac:dyDescent="0.25">
      <c r="A231" t="s">
        <v>2092</v>
      </c>
      <c r="B231">
        <v>0</v>
      </c>
      <c r="C231">
        <v>0</v>
      </c>
      <c r="D231" t="s">
        <v>2093</v>
      </c>
      <c r="E231" s="4">
        <v>2425</v>
      </c>
      <c r="F231">
        <v>0</v>
      </c>
      <c r="G231">
        <v>0</v>
      </c>
      <c r="H231">
        <v>0</v>
      </c>
      <c r="I231" t="s">
        <v>65</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t="s">
        <v>2094</v>
      </c>
    </row>
    <row r="232" spans="1:30" ht="15" customHeight="1" x14ac:dyDescent="0.25">
      <c r="A232" t="s">
        <v>2095</v>
      </c>
      <c r="B232" t="s">
        <v>2096</v>
      </c>
      <c r="C232">
        <v>0</v>
      </c>
      <c r="D232" t="s">
        <v>2097</v>
      </c>
      <c r="E232" s="4">
        <v>14488</v>
      </c>
      <c r="F232">
        <v>0</v>
      </c>
      <c r="G232">
        <v>0</v>
      </c>
      <c r="H232">
        <v>0</v>
      </c>
      <c r="I232" t="s">
        <v>65</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t="s">
        <v>2098</v>
      </c>
      <c r="AD232" t="s">
        <v>2099</v>
      </c>
    </row>
    <row r="233" spans="1:30" ht="15" customHeight="1" x14ac:dyDescent="0.25">
      <c r="A233" t="s">
        <v>2100</v>
      </c>
      <c r="B233">
        <v>0</v>
      </c>
      <c r="C233">
        <v>0</v>
      </c>
      <c r="D233" t="s">
        <v>2101</v>
      </c>
      <c r="E233" s="4">
        <v>24966</v>
      </c>
      <c r="F233">
        <v>0</v>
      </c>
      <c r="G233">
        <v>0</v>
      </c>
      <c r="H233">
        <v>0</v>
      </c>
      <c r="I233" t="s">
        <v>65</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t="s">
        <v>2102</v>
      </c>
      <c r="AD233">
        <v>0</v>
      </c>
    </row>
    <row r="234" spans="1:30" ht="15" customHeight="1" x14ac:dyDescent="0.25">
      <c r="A234" t="s">
        <v>2103</v>
      </c>
      <c r="B234" t="s">
        <v>2104</v>
      </c>
      <c r="C234">
        <v>0</v>
      </c>
      <c r="D234" t="s">
        <v>2105</v>
      </c>
      <c r="E234" s="4">
        <v>3318</v>
      </c>
      <c r="F234">
        <v>0</v>
      </c>
      <c r="G234">
        <v>0</v>
      </c>
      <c r="H234">
        <v>0</v>
      </c>
      <c r="I234" t="s">
        <v>65</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t="s">
        <v>2106</v>
      </c>
    </row>
    <row r="235" spans="1:30" ht="15" customHeight="1" x14ac:dyDescent="0.25">
      <c r="A235" t="s">
        <v>2107</v>
      </c>
      <c r="B235" t="s">
        <v>2108</v>
      </c>
      <c r="C235">
        <v>0</v>
      </c>
      <c r="D235" t="s">
        <v>2109</v>
      </c>
      <c r="E235" s="4">
        <v>34622</v>
      </c>
      <c r="F235">
        <v>0</v>
      </c>
      <c r="G235">
        <v>0</v>
      </c>
      <c r="H235">
        <v>0</v>
      </c>
      <c r="I235" t="s">
        <v>65</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t="s">
        <v>2110</v>
      </c>
    </row>
    <row r="236" spans="1:30" ht="15" customHeight="1" x14ac:dyDescent="0.25">
      <c r="A236" t="s">
        <v>2111</v>
      </c>
      <c r="B236" t="s">
        <v>2112</v>
      </c>
      <c r="C236">
        <v>0</v>
      </c>
      <c r="D236" t="s">
        <v>2113</v>
      </c>
      <c r="E236" s="4">
        <v>103814</v>
      </c>
      <c r="F236">
        <v>0</v>
      </c>
      <c r="G236">
        <v>0</v>
      </c>
      <c r="H236">
        <v>0</v>
      </c>
      <c r="I236" t="s">
        <v>65</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t="s">
        <v>2114</v>
      </c>
      <c r="AD236" t="s">
        <v>2115</v>
      </c>
    </row>
    <row r="237" spans="1:30" ht="15" customHeight="1" x14ac:dyDescent="0.25">
      <c r="A237" t="s">
        <v>2116</v>
      </c>
      <c r="B237" t="s">
        <v>2117</v>
      </c>
      <c r="C237">
        <v>0</v>
      </c>
      <c r="D237" t="s">
        <v>2118</v>
      </c>
      <c r="E237" s="4">
        <v>26623</v>
      </c>
      <c r="F237">
        <v>0</v>
      </c>
      <c r="G237">
        <v>0</v>
      </c>
      <c r="H237">
        <v>0</v>
      </c>
      <c r="I237" t="s">
        <v>65</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t="s">
        <v>2119</v>
      </c>
      <c r="AD237" t="s">
        <v>2120</v>
      </c>
    </row>
    <row r="238" spans="1:30" ht="15" customHeight="1" x14ac:dyDescent="0.25">
      <c r="A238" t="s">
        <v>2121</v>
      </c>
      <c r="B238" t="s">
        <v>2122</v>
      </c>
      <c r="C238">
        <v>0</v>
      </c>
      <c r="D238" t="s">
        <v>2123</v>
      </c>
      <c r="E238" s="4">
        <v>28239</v>
      </c>
      <c r="F238">
        <v>0</v>
      </c>
      <c r="G238">
        <v>0</v>
      </c>
      <c r="H238">
        <v>0</v>
      </c>
      <c r="I238" t="s">
        <v>65</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t="s">
        <v>2124</v>
      </c>
    </row>
    <row r="239" spans="1:30" ht="15" customHeight="1" x14ac:dyDescent="0.25">
      <c r="A239" t="s">
        <v>2125</v>
      </c>
      <c r="B239" t="s">
        <v>2126</v>
      </c>
      <c r="C239">
        <v>0</v>
      </c>
      <c r="D239" t="s">
        <v>2127</v>
      </c>
      <c r="E239" s="4">
        <v>55670</v>
      </c>
      <c r="F239">
        <v>0</v>
      </c>
      <c r="G239">
        <v>0</v>
      </c>
      <c r="H239">
        <v>0</v>
      </c>
      <c r="I239" t="s">
        <v>65</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t="s">
        <v>1200</v>
      </c>
      <c r="AD239" t="s">
        <v>2128</v>
      </c>
    </row>
    <row r="240" spans="1:30" ht="15" customHeight="1" x14ac:dyDescent="0.25">
      <c r="A240" t="s">
        <v>2129</v>
      </c>
      <c r="B240" t="s">
        <v>2130</v>
      </c>
      <c r="C240">
        <v>0</v>
      </c>
      <c r="D240" t="s">
        <v>2131</v>
      </c>
      <c r="E240" s="4">
        <v>18501</v>
      </c>
      <c r="F240">
        <v>0</v>
      </c>
      <c r="G240">
        <v>0</v>
      </c>
      <c r="H240">
        <v>0</v>
      </c>
      <c r="I240" t="s">
        <v>65</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t="s">
        <v>2132</v>
      </c>
      <c r="AD240" t="s">
        <v>2133</v>
      </c>
    </row>
    <row r="241" spans="1:30" ht="15" customHeight="1" x14ac:dyDescent="0.25">
      <c r="A241" t="s">
        <v>2134</v>
      </c>
      <c r="B241" t="s">
        <v>2135</v>
      </c>
      <c r="C241">
        <v>0</v>
      </c>
      <c r="D241" t="s">
        <v>2136</v>
      </c>
      <c r="E241" s="4">
        <v>92681</v>
      </c>
      <c r="F241">
        <v>0</v>
      </c>
      <c r="G241">
        <v>0</v>
      </c>
      <c r="H241">
        <v>0</v>
      </c>
      <c r="I241" t="s">
        <v>65</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t="s">
        <v>2137</v>
      </c>
      <c r="AD241" t="s">
        <v>2138</v>
      </c>
    </row>
    <row r="242" spans="1:30" ht="15" customHeight="1" x14ac:dyDescent="0.25">
      <c r="A242" t="s">
        <v>2139</v>
      </c>
      <c r="B242" t="s">
        <v>2140</v>
      </c>
      <c r="C242">
        <v>0</v>
      </c>
      <c r="D242" t="s">
        <v>2141</v>
      </c>
      <c r="E242" s="4">
        <v>78844</v>
      </c>
      <c r="F242">
        <v>0</v>
      </c>
      <c r="G242">
        <v>0</v>
      </c>
      <c r="H242">
        <v>0</v>
      </c>
      <c r="I242" t="s">
        <v>65</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t="s">
        <v>2142</v>
      </c>
      <c r="AD242" t="s">
        <v>2143</v>
      </c>
    </row>
    <row r="243" spans="1:30" ht="15" customHeight="1" x14ac:dyDescent="0.25">
      <c r="A243" t="s">
        <v>2144</v>
      </c>
      <c r="B243" t="s">
        <v>2145</v>
      </c>
      <c r="C243">
        <v>0</v>
      </c>
      <c r="D243" t="s">
        <v>2146</v>
      </c>
      <c r="E243" s="4">
        <v>33427</v>
      </c>
      <c r="F243">
        <v>0</v>
      </c>
      <c r="G243">
        <v>0</v>
      </c>
      <c r="H243">
        <v>0</v>
      </c>
      <c r="I243" t="s">
        <v>65</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t="s">
        <v>2147</v>
      </c>
      <c r="AD243" t="s">
        <v>2148</v>
      </c>
    </row>
    <row r="244" spans="1:30" ht="15" customHeight="1" x14ac:dyDescent="0.25">
      <c r="A244" t="s">
        <v>2149</v>
      </c>
      <c r="B244" t="s">
        <v>2150</v>
      </c>
      <c r="C244">
        <v>0</v>
      </c>
      <c r="D244" t="s">
        <v>2151</v>
      </c>
      <c r="E244" s="4">
        <v>25465</v>
      </c>
      <c r="F244">
        <v>0</v>
      </c>
      <c r="G244">
        <v>0</v>
      </c>
      <c r="H244">
        <v>0</v>
      </c>
      <c r="I244" t="s">
        <v>65</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t="s">
        <v>2152</v>
      </c>
      <c r="AD244" t="s">
        <v>2153</v>
      </c>
    </row>
    <row r="245" spans="1:30" ht="15" customHeight="1" x14ac:dyDescent="0.25">
      <c r="A245" t="s">
        <v>2154</v>
      </c>
      <c r="B245">
        <v>0</v>
      </c>
      <c r="C245" t="s">
        <v>2155</v>
      </c>
      <c r="D245" t="s">
        <v>2156</v>
      </c>
      <c r="E245" s="4">
        <v>7081</v>
      </c>
      <c r="F245">
        <v>0</v>
      </c>
      <c r="G245">
        <v>0</v>
      </c>
      <c r="H245">
        <v>0</v>
      </c>
      <c r="I245" t="s">
        <v>65</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t="s">
        <v>2157</v>
      </c>
      <c r="AD245" t="s">
        <v>2158</v>
      </c>
    </row>
    <row r="246" spans="1:30" ht="15" customHeight="1" x14ac:dyDescent="0.25">
      <c r="A246" t="s">
        <v>2159</v>
      </c>
      <c r="B246" t="s">
        <v>2160</v>
      </c>
      <c r="C246">
        <v>0</v>
      </c>
      <c r="D246" t="s">
        <v>2161</v>
      </c>
      <c r="E246" s="4">
        <v>18810</v>
      </c>
      <c r="F246">
        <v>0</v>
      </c>
      <c r="G246">
        <v>0</v>
      </c>
      <c r="H246">
        <v>0</v>
      </c>
      <c r="I246" t="s">
        <v>65</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t="s">
        <v>2162</v>
      </c>
    </row>
    <row r="247" spans="1:30" ht="15" customHeight="1" x14ac:dyDescent="0.25">
      <c r="A247" t="s">
        <v>2163</v>
      </c>
      <c r="B247" t="s">
        <v>2164</v>
      </c>
      <c r="C247">
        <v>0</v>
      </c>
      <c r="D247" t="s">
        <v>2165</v>
      </c>
      <c r="E247" s="4">
        <v>31536</v>
      </c>
      <c r="F247">
        <v>0</v>
      </c>
      <c r="G247">
        <v>0</v>
      </c>
      <c r="H247">
        <v>0</v>
      </c>
      <c r="I247" t="s">
        <v>65</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t="s">
        <v>2166</v>
      </c>
      <c r="AD247" t="s">
        <v>2167</v>
      </c>
    </row>
    <row r="248" spans="1:30" ht="15" customHeight="1" x14ac:dyDescent="0.25">
      <c r="A248" t="s">
        <v>2168</v>
      </c>
      <c r="B248" t="s">
        <v>2169</v>
      </c>
      <c r="C248">
        <v>0</v>
      </c>
      <c r="D248" t="s">
        <v>2170</v>
      </c>
      <c r="E248" s="4">
        <v>85088</v>
      </c>
      <c r="F248">
        <v>0</v>
      </c>
      <c r="G248">
        <v>0</v>
      </c>
      <c r="H248">
        <v>0</v>
      </c>
      <c r="I248" t="s">
        <v>65</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t="s">
        <v>2171</v>
      </c>
      <c r="AD248" t="s">
        <v>2172</v>
      </c>
    </row>
    <row r="249" spans="1:30" ht="15" customHeight="1" x14ac:dyDescent="0.25">
      <c r="A249" t="s">
        <v>2173</v>
      </c>
      <c r="B249" t="s">
        <v>2174</v>
      </c>
      <c r="C249">
        <v>0</v>
      </c>
      <c r="D249" t="s">
        <v>2175</v>
      </c>
      <c r="E249" s="4">
        <v>72386</v>
      </c>
      <c r="F249">
        <v>0</v>
      </c>
      <c r="G249">
        <v>0</v>
      </c>
      <c r="H249">
        <v>0</v>
      </c>
      <c r="I249" t="s">
        <v>65</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t="s">
        <v>2176</v>
      </c>
      <c r="AD249" t="s">
        <v>2177</v>
      </c>
    </row>
    <row r="250" spans="1:30" ht="15" customHeight="1" x14ac:dyDescent="0.25">
      <c r="A250" t="s">
        <v>2178</v>
      </c>
      <c r="B250" t="s">
        <v>2179</v>
      </c>
      <c r="C250">
        <v>0</v>
      </c>
      <c r="D250" t="s">
        <v>2180</v>
      </c>
      <c r="E250" s="4">
        <v>104839</v>
      </c>
      <c r="F250">
        <v>0</v>
      </c>
      <c r="G250">
        <v>0</v>
      </c>
      <c r="H250">
        <v>0</v>
      </c>
      <c r="I250" t="s">
        <v>65</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row>
    <row r="251" spans="1:30" ht="15" customHeight="1" x14ac:dyDescent="0.25">
      <c r="A251" t="s">
        <v>2181</v>
      </c>
      <c r="B251" t="s">
        <v>2182</v>
      </c>
      <c r="C251">
        <v>0</v>
      </c>
      <c r="D251" t="s">
        <v>2183</v>
      </c>
      <c r="E251" s="4">
        <v>19136</v>
      </c>
      <c r="F251">
        <v>0</v>
      </c>
      <c r="G251">
        <v>0</v>
      </c>
      <c r="H251">
        <v>0</v>
      </c>
      <c r="I251" t="s">
        <v>65</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t="s">
        <v>2184</v>
      </c>
    </row>
    <row r="252" spans="1:30" ht="15" customHeight="1" x14ac:dyDescent="0.25">
      <c r="A252" t="s">
        <v>2185</v>
      </c>
      <c r="B252" t="s">
        <v>2186</v>
      </c>
      <c r="C252">
        <v>0</v>
      </c>
      <c r="D252" t="s">
        <v>2187</v>
      </c>
      <c r="E252" s="4">
        <v>3014</v>
      </c>
      <c r="F252">
        <v>0</v>
      </c>
      <c r="G252">
        <v>0</v>
      </c>
      <c r="H252">
        <v>0</v>
      </c>
      <c r="I252" t="s">
        <v>65</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t="s">
        <v>2188</v>
      </c>
      <c r="AD252" t="s">
        <v>2189</v>
      </c>
    </row>
    <row r="253" spans="1:30" ht="15" customHeight="1" x14ac:dyDescent="0.25">
      <c r="A253" t="s">
        <v>2190</v>
      </c>
      <c r="B253" t="s">
        <v>2191</v>
      </c>
      <c r="C253">
        <v>0</v>
      </c>
      <c r="D253" t="s">
        <v>2192</v>
      </c>
      <c r="E253" s="4">
        <v>26950</v>
      </c>
      <c r="F253">
        <v>0</v>
      </c>
      <c r="G253">
        <v>0</v>
      </c>
      <c r="H253">
        <v>0</v>
      </c>
      <c r="I253" t="s">
        <v>65</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t="s">
        <v>2193</v>
      </c>
    </row>
    <row r="254" spans="1:30" ht="15" customHeight="1" x14ac:dyDescent="0.25">
      <c r="A254" t="s">
        <v>2194</v>
      </c>
      <c r="B254" t="s">
        <v>2195</v>
      </c>
      <c r="C254">
        <v>0</v>
      </c>
      <c r="D254" t="s">
        <v>2196</v>
      </c>
      <c r="E254" s="4">
        <v>62012</v>
      </c>
      <c r="F254">
        <v>0</v>
      </c>
      <c r="G254">
        <v>0</v>
      </c>
      <c r="H254">
        <v>0</v>
      </c>
      <c r="I254" t="s">
        <v>65</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t="s">
        <v>2197</v>
      </c>
      <c r="AD254">
        <v>0</v>
      </c>
    </row>
    <row r="255" spans="1:30" ht="15" customHeight="1" x14ac:dyDescent="0.25">
      <c r="A255" t="s">
        <v>2198</v>
      </c>
      <c r="B255" t="s">
        <v>2198</v>
      </c>
      <c r="C255">
        <v>0</v>
      </c>
      <c r="D255" t="s">
        <v>2199</v>
      </c>
      <c r="E255" s="4">
        <v>87203</v>
      </c>
      <c r="F255" t="s">
        <v>2200</v>
      </c>
      <c r="G255" t="s">
        <v>2201</v>
      </c>
      <c r="H255" t="s">
        <v>2202</v>
      </c>
      <c r="I255" t="s">
        <v>1365</v>
      </c>
      <c r="J255" t="s">
        <v>1230</v>
      </c>
      <c r="K255" t="s">
        <v>1230</v>
      </c>
      <c r="L255" t="s">
        <v>1230</v>
      </c>
      <c r="M255" t="s">
        <v>1230</v>
      </c>
      <c r="N255" t="s">
        <v>1230</v>
      </c>
      <c r="O255" t="s">
        <v>1230</v>
      </c>
      <c r="P255" t="s">
        <v>1230</v>
      </c>
      <c r="Q255" t="s">
        <v>1231</v>
      </c>
      <c r="R255" t="s">
        <v>1230</v>
      </c>
      <c r="S255" t="s">
        <v>1230</v>
      </c>
      <c r="T255" t="s">
        <v>1231</v>
      </c>
      <c r="U255" t="s">
        <v>1230</v>
      </c>
      <c r="V255" t="s">
        <v>1230</v>
      </c>
      <c r="W255" t="s">
        <v>1230</v>
      </c>
      <c r="X255" t="s">
        <v>1230</v>
      </c>
      <c r="Y255" t="s">
        <v>1231</v>
      </c>
      <c r="Z255" t="s">
        <v>1231</v>
      </c>
      <c r="AA255" t="s">
        <v>1231</v>
      </c>
      <c r="AB255">
        <v>0</v>
      </c>
      <c r="AC255" t="s">
        <v>2203</v>
      </c>
      <c r="AD255" t="s">
        <v>2204</v>
      </c>
    </row>
    <row r="256" spans="1:30" ht="15" customHeight="1" x14ac:dyDescent="0.25">
      <c r="A256" t="s">
        <v>2205</v>
      </c>
      <c r="B256" t="s">
        <v>2206</v>
      </c>
      <c r="C256">
        <v>0</v>
      </c>
      <c r="D256" t="s">
        <v>2207</v>
      </c>
      <c r="E256" s="4">
        <v>95093</v>
      </c>
      <c r="F256">
        <v>0</v>
      </c>
      <c r="G256">
        <v>0</v>
      </c>
      <c r="H256">
        <v>0</v>
      </c>
      <c r="I256" t="s">
        <v>65</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t="s">
        <v>2203</v>
      </c>
      <c r="AD256" t="s">
        <v>2208</v>
      </c>
    </row>
    <row r="257" spans="1:30" ht="15" customHeight="1" x14ac:dyDescent="0.25">
      <c r="A257" t="s">
        <v>2209</v>
      </c>
      <c r="B257" t="s">
        <v>2210</v>
      </c>
      <c r="C257">
        <v>0</v>
      </c>
      <c r="D257" t="s">
        <v>2211</v>
      </c>
      <c r="E257" s="4">
        <v>20257</v>
      </c>
      <c r="F257">
        <v>0</v>
      </c>
      <c r="G257">
        <v>0</v>
      </c>
      <c r="H257">
        <v>0</v>
      </c>
      <c r="I257" t="s">
        <v>65</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t="s">
        <v>2212</v>
      </c>
    </row>
    <row r="258" spans="1:30" ht="15" customHeight="1" x14ac:dyDescent="0.25">
      <c r="A258" t="s">
        <v>2213</v>
      </c>
      <c r="B258" t="s">
        <v>2214</v>
      </c>
      <c r="C258">
        <v>0</v>
      </c>
      <c r="D258" t="s">
        <v>2215</v>
      </c>
      <c r="E258" s="4">
        <v>110436</v>
      </c>
      <c r="F258" t="s">
        <v>2216</v>
      </c>
      <c r="G258" t="s">
        <v>2217</v>
      </c>
      <c r="H258" t="s">
        <v>2218</v>
      </c>
      <c r="I258" t="s">
        <v>2219</v>
      </c>
      <c r="J258" t="s">
        <v>1366</v>
      </c>
      <c r="K258" t="s">
        <v>1366</v>
      </c>
      <c r="L258" t="s">
        <v>1230</v>
      </c>
      <c r="M258" t="s">
        <v>1230</v>
      </c>
      <c r="N258" t="s">
        <v>1230</v>
      </c>
      <c r="O258" t="s">
        <v>1366</v>
      </c>
      <c r="P258" t="s">
        <v>1366</v>
      </c>
      <c r="Q258" t="s">
        <v>1230</v>
      </c>
      <c r="R258" t="s">
        <v>1230</v>
      </c>
      <c r="S258" t="s">
        <v>1230</v>
      </c>
      <c r="T258" t="s">
        <v>1366</v>
      </c>
      <c r="U258" t="s">
        <v>1366</v>
      </c>
      <c r="V258" t="s">
        <v>1366</v>
      </c>
      <c r="W258" t="s">
        <v>1366</v>
      </c>
      <c r="X258" t="s">
        <v>1366</v>
      </c>
      <c r="Y258" t="s">
        <v>1366</v>
      </c>
      <c r="Z258" t="s">
        <v>1366</v>
      </c>
      <c r="AA258" t="s">
        <v>1366</v>
      </c>
      <c r="AB258">
        <v>0</v>
      </c>
      <c r="AC258" t="s">
        <v>2220</v>
      </c>
      <c r="AD258" t="s">
        <v>2221</v>
      </c>
    </row>
    <row r="259" spans="1:30" ht="15" customHeight="1" x14ac:dyDescent="0.25">
      <c r="A259" t="s">
        <v>2222</v>
      </c>
      <c r="B259" t="s">
        <v>2223</v>
      </c>
      <c r="C259">
        <v>0</v>
      </c>
      <c r="D259" t="s">
        <v>2224</v>
      </c>
      <c r="E259" s="4">
        <v>93070</v>
      </c>
      <c r="F259">
        <v>0</v>
      </c>
      <c r="G259">
        <v>0</v>
      </c>
      <c r="H259">
        <v>0</v>
      </c>
      <c r="I259" t="s">
        <v>65</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t="s">
        <v>2220</v>
      </c>
      <c r="AD259" t="s">
        <v>2225</v>
      </c>
    </row>
    <row r="260" spans="1:30" ht="15" customHeight="1" x14ac:dyDescent="0.25">
      <c r="A260" t="s">
        <v>2226</v>
      </c>
      <c r="B260" t="s">
        <v>2227</v>
      </c>
      <c r="C260">
        <v>0</v>
      </c>
      <c r="D260" t="s">
        <v>2228</v>
      </c>
      <c r="E260" s="4">
        <v>28373</v>
      </c>
      <c r="F260">
        <v>0</v>
      </c>
      <c r="G260">
        <v>0</v>
      </c>
      <c r="H260">
        <v>0</v>
      </c>
      <c r="I260" t="s">
        <v>65</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t="s">
        <v>2229</v>
      </c>
      <c r="AD260" t="s">
        <v>2230</v>
      </c>
    </row>
    <row r="261" spans="1:30" ht="15" customHeight="1" x14ac:dyDescent="0.25">
      <c r="A261" t="s">
        <v>2231</v>
      </c>
      <c r="B261">
        <v>0</v>
      </c>
      <c r="C261">
        <v>0</v>
      </c>
      <c r="D261" t="s">
        <v>2232</v>
      </c>
      <c r="E261" s="4">
        <v>66316</v>
      </c>
      <c r="F261">
        <v>0</v>
      </c>
      <c r="G261">
        <v>0</v>
      </c>
      <c r="H261">
        <v>0</v>
      </c>
      <c r="I261" t="s">
        <v>65</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t="s">
        <v>2233</v>
      </c>
      <c r="AD261">
        <v>0</v>
      </c>
    </row>
    <row r="262" spans="1:30" ht="15" customHeight="1" x14ac:dyDescent="0.25">
      <c r="A262" t="s">
        <v>2234</v>
      </c>
      <c r="B262" t="s">
        <v>2235</v>
      </c>
      <c r="C262">
        <v>0</v>
      </c>
      <c r="D262" t="s">
        <v>2236</v>
      </c>
      <c r="E262" s="4">
        <v>36958</v>
      </c>
      <c r="F262">
        <v>0</v>
      </c>
      <c r="G262">
        <v>0</v>
      </c>
      <c r="H262">
        <v>0</v>
      </c>
      <c r="I262" t="s">
        <v>65</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t="s">
        <v>2237</v>
      </c>
    </row>
    <row r="263" spans="1:30" ht="15" customHeight="1" x14ac:dyDescent="0.25">
      <c r="A263" t="s">
        <v>2238</v>
      </c>
      <c r="B263" t="s">
        <v>2239</v>
      </c>
      <c r="C263">
        <v>0</v>
      </c>
      <c r="D263" t="s">
        <v>2240</v>
      </c>
      <c r="E263" s="4">
        <v>72387</v>
      </c>
      <c r="F263">
        <v>0</v>
      </c>
      <c r="G263">
        <v>0</v>
      </c>
      <c r="H263">
        <v>0</v>
      </c>
      <c r="I263" t="s">
        <v>65</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t="s">
        <v>2241</v>
      </c>
      <c r="AD263" t="s">
        <v>2242</v>
      </c>
    </row>
    <row r="264" spans="1:30" ht="15" customHeight="1" x14ac:dyDescent="0.25">
      <c r="A264" t="s">
        <v>2243</v>
      </c>
      <c r="B264" t="s">
        <v>2244</v>
      </c>
      <c r="C264">
        <v>0</v>
      </c>
      <c r="D264" t="s">
        <v>2245</v>
      </c>
      <c r="E264" s="4">
        <v>58511</v>
      </c>
      <c r="F264">
        <v>0</v>
      </c>
      <c r="G264">
        <v>0</v>
      </c>
      <c r="H264">
        <v>0</v>
      </c>
      <c r="I264" t="s">
        <v>65</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t="s">
        <v>2246</v>
      </c>
      <c r="AD264" t="s">
        <v>2247</v>
      </c>
    </row>
    <row r="265" spans="1:30" ht="15" customHeight="1" x14ac:dyDescent="0.25">
      <c r="A265" t="s">
        <v>2248</v>
      </c>
      <c r="B265" t="s">
        <v>2249</v>
      </c>
      <c r="C265">
        <v>0</v>
      </c>
      <c r="D265" t="s">
        <v>2250</v>
      </c>
      <c r="E265" s="4">
        <v>15314</v>
      </c>
      <c r="F265">
        <v>0</v>
      </c>
      <c r="G265">
        <v>0</v>
      </c>
      <c r="H265">
        <v>0</v>
      </c>
      <c r="I265" t="s">
        <v>65</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t="s">
        <v>2251</v>
      </c>
      <c r="AD265" t="s">
        <v>2252</v>
      </c>
    </row>
    <row r="266" spans="1:30" ht="15" customHeight="1" x14ac:dyDescent="0.25">
      <c r="A266" t="s">
        <v>2253</v>
      </c>
      <c r="B266" t="s">
        <v>2254</v>
      </c>
      <c r="C266">
        <v>0</v>
      </c>
      <c r="D266" t="s">
        <v>2255</v>
      </c>
      <c r="E266" s="4">
        <v>55135</v>
      </c>
      <c r="F266">
        <v>0</v>
      </c>
      <c r="G266">
        <v>0</v>
      </c>
      <c r="H266">
        <v>0</v>
      </c>
      <c r="I266" t="s">
        <v>65</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t="s">
        <v>2256</v>
      </c>
      <c r="AD266" t="s">
        <v>2257</v>
      </c>
    </row>
    <row r="267" spans="1:30" ht="15" customHeight="1" x14ac:dyDescent="0.25">
      <c r="A267" t="s">
        <v>2258</v>
      </c>
      <c r="B267" t="s">
        <v>2259</v>
      </c>
      <c r="C267">
        <v>0</v>
      </c>
      <c r="D267" t="s">
        <v>2260</v>
      </c>
      <c r="E267" s="4">
        <v>36635</v>
      </c>
      <c r="F267">
        <v>0</v>
      </c>
      <c r="G267">
        <v>0</v>
      </c>
      <c r="H267">
        <v>0</v>
      </c>
      <c r="I267" t="s">
        <v>65</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t="s">
        <v>2261</v>
      </c>
      <c r="AD267" t="s">
        <v>2262</v>
      </c>
    </row>
    <row r="268" spans="1:30" ht="15" customHeight="1" x14ac:dyDescent="0.25">
      <c r="A268" t="s">
        <v>2263</v>
      </c>
      <c r="B268" t="s">
        <v>2264</v>
      </c>
      <c r="C268">
        <v>0</v>
      </c>
      <c r="D268" t="s">
        <v>2265</v>
      </c>
      <c r="E268" s="4">
        <v>31320</v>
      </c>
      <c r="F268">
        <v>0</v>
      </c>
      <c r="G268">
        <v>0</v>
      </c>
      <c r="H268">
        <v>0</v>
      </c>
      <c r="I268" t="s">
        <v>65</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t="s">
        <v>2266</v>
      </c>
      <c r="AD268" t="s">
        <v>2267</v>
      </c>
    </row>
    <row r="269" spans="1:30" ht="15" customHeight="1" x14ac:dyDescent="0.25">
      <c r="A269" t="s">
        <v>2268</v>
      </c>
      <c r="B269" t="s">
        <v>2269</v>
      </c>
      <c r="C269">
        <v>0</v>
      </c>
      <c r="D269" t="s">
        <v>2270</v>
      </c>
      <c r="E269" s="4">
        <v>2358</v>
      </c>
      <c r="F269">
        <v>0</v>
      </c>
      <c r="G269">
        <v>0</v>
      </c>
      <c r="H269">
        <v>0</v>
      </c>
      <c r="I269" t="s">
        <v>65</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t="s">
        <v>2271</v>
      </c>
      <c r="AD269" t="s">
        <v>2272</v>
      </c>
    </row>
    <row r="270" spans="1:30" ht="15" customHeight="1" x14ac:dyDescent="0.25">
      <c r="A270" t="s">
        <v>2273</v>
      </c>
      <c r="B270" t="s">
        <v>2274</v>
      </c>
      <c r="C270">
        <v>0</v>
      </c>
      <c r="D270" t="s">
        <v>2275</v>
      </c>
      <c r="E270" s="4">
        <v>23379</v>
      </c>
      <c r="F270">
        <v>0</v>
      </c>
      <c r="G270">
        <v>0</v>
      </c>
      <c r="H270">
        <v>0</v>
      </c>
      <c r="I270" t="s">
        <v>65</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t="s">
        <v>2276</v>
      </c>
      <c r="AD270" t="s">
        <v>2277</v>
      </c>
    </row>
    <row r="271" spans="1:30" ht="15" customHeight="1" x14ac:dyDescent="0.25">
      <c r="A271" t="s">
        <v>2278</v>
      </c>
      <c r="B271" t="s">
        <v>2279</v>
      </c>
      <c r="C271">
        <v>0</v>
      </c>
      <c r="D271" t="s">
        <v>2280</v>
      </c>
      <c r="E271" s="4">
        <v>48357</v>
      </c>
      <c r="F271">
        <v>0</v>
      </c>
      <c r="G271">
        <v>0</v>
      </c>
      <c r="H271">
        <v>0</v>
      </c>
      <c r="I271" t="s">
        <v>65</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t="s">
        <v>2281</v>
      </c>
      <c r="AD271" t="s">
        <v>2282</v>
      </c>
    </row>
    <row r="272" spans="1:30" ht="15" customHeight="1" x14ac:dyDescent="0.25">
      <c r="A272" t="s">
        <v>2283</v>
      </c>
      <c r="B272">
        <v>0</v>
      </c>
      <c r="C272">
        <v>0</v>
      </c>
      <c r="D272" t="s">
        <v>2284</v>
      </c>
      <c r="E272" s="4">
        <v>75249</v>
      </c>
      <c r="F272">
        <v>0</v>
      </c>
      <c r="G272">
        <v>0</v>
      </c>
      <c r="H272">
        <v>0</v>
      </c>
      <c r="I272" t="s">
        <v>65</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t="s">
        <v>2285</v>
      </c>
      <c r="AD272">
        <v>0</v>
      </c>
    </row>
    <row r="273" spans="1:30" ht="15" customHeight="1" x14ac:dyDescent="0.25">
      <c r="A273" t="s">
        <v>2286</v>
      </c>
      <c r="B273" t="s">
        <v>2287</v>
      </c>
      <c r="C273">
        <v>0</v>
      </c>
      <c r="D273" t="s">
        <v>2288</v>
      </c>
      <c r="E273" s="4">
        <v>5821</v>
      </c>
      <c r="F273">
        <v>0</v>
      </c>
      <c r="G273">
        <v>0</v>
      </c>
      <c r="H273">
        <v>0</v>
      </c>
      <c r="I273" t="s">
        <v>65</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t="s">
        <v>2289</v>
      </c>
    </row>
    <row r="274" spans="1:30" ht="15" customHeight="1" x14ac:dyDescent="0.25">
      <c r="A274" t="s">
        <v>2290</v>
      </c>
      <c r="B274" t="s">
        <v>2291</v>
      </c>
      <c r="C274" t="s">
        <v>2155</v>
      </c>
      <c r="D274" t="s">
        <v>2292</v>
      </c>
      <c r="E274" s="4">
        <v>9057</v>
      </c>
      <c r="F274" t="s">
        <v>2293</v>
      </c>
      <c r="G274" t="s">
        <v>1229</v>
      </c>
      <c r="H274" t="s">
        <v>1228</v>
      </c>
      <c r="I274" t="s">
        <v>2294</v>
      </c>
      <c r="J274" t="s">
        <v>1230</v>
      </c>
      <c r="K274" t="s">
        <v>1230</v>
      </c>
      <c r="L274" t="s">
        <v>1230</v>
      </c>
      <c r="M274" t="s">
        <v>1230</v>
      </c>
      <c r="N274" t="s">
        <v>1230</v>
      </c>
      <c r="O274" t="s">
        <v>1230</v>
      </c>
      <c r="P274" t="s">
        <v>1230</v>
      </c>
      <c r="Q274" t="s">
        <v>1230</v>
      </c>
      <c r="R274" t="s">
        <v>1230</v>
      </c>
      <c r="S274" t="s">
        <v>1230</v>
      </c>
      <c r="T274" t="s">
        <v>1366</v>
      </c>
      <c r="U274" t="s">
        <v>1366</v>
      </c>
      <c r="V274" t="s">
        <v>1366</v>
      </c>
      <c r="W274" t="s">
        <v>1366</v>
      </c>
      <c r="X274" t="s">
        <v>1366</v>
      </c>
      <c r="Y274" t="s">
        <v>1366</v>
      </c>
      <c r="Z274" t="s">
        <v>1366</v>
      </c>
      <c r="AA274" t="s">
        <v>1366</v>
      </c>
      <c r="AB274">
        <v>0</v>
      </c>
      <c r="AC274" t="s">
        <v>2295</v>
      </c>
      <c r="AD274" t="s">
        <v>2296</v>
      </c>
    </row>
    <row r="275" spans="1:30" ht="15" customHeight="1" x14ac:dyDescent="0.25">
      <c r="A275" t="s">
        <v>2297</v>
      </c>
      <c r="B275" t="s">
        <v>2298</v>
      </c>
      <c r="C275">
        <v>0</v>
      </c>
      <c r="D275" t="s">
        <v>2299</v>
      </c>
      <c r="E275" s="4">
        <v>17388</v>
      </c>
      <c r="F275">
        <v>0</v>
      </c>
      <c r="G275">
        <v>0</v>
      </c>
      <c r="H275">
        <v>0</v>
      </c>
      <c r="I275" t="s">
        <v>65</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t="s">
        <v>2300</v>
      </c>
    </row>
    <row r="276" spans="1:30" ht="15" customHeight="1" x14ac:dyDescent="0.25">
      <c r="A276" t="s">
        <v>2301</v>
      </c>
      <c r="B276" t="s">
        <v>2302</v>
      </c>
      <c r="C276">
        <v>0</v>
      </c>
      <c r="D276" t="s">
        <v>2303</v>
      </c>
      <c r="E276" s="4">
        <v>5381</v>
      </c>
      <c r="F276" t="s">
        <v>2304</v>
      </c>
      <c r="G276" t="s">
        <v>1229</v>
      </c>
      <c r="H276" t="s">
        <v>1228</v>
      </c>
      <c r="I276" t="s">
        <v>1365</v>
      </c>
      <c r="J276" t="s">
        <v>1230</v>
      </c>
      <c r="K276" t="s">
        <v>1230</v>
      </c>
      <c r="L276" t="s">
        <v>1231</v>
      </c>
      <c r="M276" t="s">
        <v>1230</v>
      </c>
      <c r="N276" t="s">
        <v>1230</v>
      </c>
      <c r="O276" t="s">
        <v>1231</v>
      </c>
      <c r="P276" t="s">
        <v>1230</v>
      </c>
      <c r="Q276" t="s">
        <v>1230</v>
      </c>
      <c r="R276" t="s">
        <v>1230</v>
      </c>
      <c r="S276" t="s">
        <v>1230</v>
      </c>
      <c r="T276" t="s">
        <v>1366</v>
      </c>
      <c r="U276" t="s">
        <v>1366</v>
      </c>
      <c r="V276" t="s">
        <v>1366</v>
      </c>
      <c r="W276" t="s">
        <v>1366</v>
      </c>
      <c r="X276" t="s">
        <v>1366</v>
      </c>
      <c r="Y276" t="s">
        <v>1366</v>
      </c>
      <c r="Z276" t="s">
        <v>1366</v>
      </c>
      <c r="AA276" t="s">
        <v>1366</v>
      </c>
      <c r="AB276">
        <v>0</v>
      </c>
      <c r="AC276" t="s">
        <v>2305</v>
      </c>
      <c r="AD276" t="s">
        <v>2306</v>
      </c>
    </row>
    <row r="277" spans="1:30" ht="15" customHeight="1" x14ac:dyDescent="0.25">
      <c r="A277" t="s">
        <v>2307</v>
      </c>
      <c r="B277" t="s">
        <v>2308</v>
      </c>
      <c r="C277">
        <v>0</v>
      </c>
      <c r="D277" t="s">
        <v>2309</v>
      </c>
      <c r="E277" s="4">
        <v>6107</v>
      </c>
      <c r="F277">
        <v>0</v>
      </c>
      <c r="G277">
        <v>0</v>
      </c>
      <c r="H277">
        <v>0</v>
      </c>
      <c r="I277" t="s">
        <v>65</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t="s">
        <v>2310</v>
      </c>
    </row>
    <row r="278" spans="1:30" ht="15" customHeight="1" x14ac:dyDescent="0.25">
      <c r="A278" t="s">
        <v>2311</v>
      </c>
      <c r="B278">
        <v>0</v>
      </c>
      <c r="C278">
        <v>0</v>
      </c>
      <c r="D278" t="s">
        <v>2312</v>
      </c>
      <c r="E278" s="4">
        <v>3203</v>
      </c>
      <c r="F278">
        <v>0</v>
      </c>
      <c r="G278">
        <v>0</v>
      </c>
      <c r="H278">
        <v>0</v>
      </c>
      <c r="I278" t="s">
        <v>65</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t="s">
        <v>2313</v>
      </c>
    </row>
    <row r="279" spans="1:30" ht="15" customHeight="1" x14ac:dyDescent="0.25">
      <c r="A279" t="s">
        <v>2314</v>
      </c>
      <c r="B279" t="s">
        <v>2314</v>
      </c>
      <c r="C279">
        <v>0</v>
      </c>
      <c r="D279" t="s">
        <v>2315</v>
      </c>
      <c r="E279" s="4">
        <v>41932</v>
      </c>
      <c r="F279">
        <v>0</v>
      </c>
      <c r="G279">
        <v>0</v>
      </c>
      <c r="H279">
        <v>0</v>
      </c>
      <c r="I279" t="s">
        <v>65</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t="s">
        <v>2316</v>
      </c>
    </row>
    <row r="280" spans="1:30" ht="15" customHeight="1" x14ac:dyDescent="0.25">
      <c r="A280" t="s">
        <v>2317</v>
      </c>
      <c r="B280" t="s">
        <v>2318</v>
      </c>
      <c r="C280">
        <v>0</v>
      </c>
      <c r="D280" t="s">
        <v>2319</v>
      </c>
      <c r="E280" s="4">
        <v>48356</v>
      </c>
      <c r="F280">
        <v>0</v>
      </c>
      <c r="G280">
        <v>0</v>
      </c>
      <c r="H280">
        <v>0</v>
      </c>
      <c r="I280" t="s">
        <v>65</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t="s">
        <v>2320</v>
      </c>
      <c r="AD280" t="s">
        <v>2321</v>
      </c>
    </row>
    <row r="281" spans="1:30" ht="15" customHeight="1" x14ac:dyDescent="0.25">
      <c r="A281" t="s">
        <v>2322</v>
      </c>
      <c r="B281" t="s">
        <v>2323</v>
      </c>
      <c r="C281">
        <v>0</v>
      </c>
      <c r="D281" t="s">
        <v>2324</v>
      </c>
      <c r="E281" s="4">
        <v>36959</v>
      </c>
      <c r="F281">
        <v>0</v>
      </c>
      <c r="G281">
        <v>0</v>
      </c>
      <c r="H281">
        <v>0</v>
      </c>
      <c r="I281" t="s">
        <v>65</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t="s">
        <v>2325</v>
      </c>
      <c r="AD281" t="s">
        <v>2326</v>
      </c>
    </row>
    <row r="282" spans="1:30" ht="15" customHeight="1" x14ac:dyDescent="0.25">
      <c r="A282" t="s">
        <v>2327</v>
      </c>
      <c r="B282" t="s">
        <v>2328</v>
      </c>
      <c r="C282">
        <v>0</v>
      </c>
      <c r="D282" t="s">
        <v>2329</v>
      </c>
      <c r="E282" s="4">
        <v>34677</v>
      </c>
      <c r="F282">
        <v>0</v>
      </c>
      <c r="G282">
        <v>0</v>
      </c>
      <c r="H282">
        <v>0</v>
      </c>
      <c r="I282" t="s">
        <v>65</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t="s">
        <v>2330</v>
      </c>
      <c r="AD282" t="s">
        <v>2331</v>
      </c>
    </row>
    <row r="283" spans="1:30" ht="15" customHeight="1" x14ac:dyDescent="0.25">
      <c r="A283" t="s">
        <v>2332</v>
      </c>
      <c r="B283" t="s">
        <v>2333</v>
      </c>
      <c r="C283" t="s">
        <v>2155</v>
      </c>
      <c r="D283" t="s">
        <v>2334</v>
      </c>
      <c r="E283" s="4">
        <v>8654</v>
      </c>
      <c r="F283" t="s">
        <v>2335</v>
      </c>
      <c r="G283" t="s">
        <v>2336</v>
      </c>
      <c r="H283" t="s">
        <v>1228</v>
      </c>
      <c r="I283" t="s">
        <v>2337</v>
      </c>
      <c r="J283" t="s">
        <v>1230</v>
      </c>
      <c r="K283" t="s">
        <v>1230</v>
      </c>
      <c r="L283" t="s">
        <v>1231</v>
      </c>
      <c r="M283" t="s">
        <v>1231</v>
      </c>
      <c r="N283" t="s">
        <v>1230</v>
      </c>
      <c r="O283" t="s">
        <v>1231</v>
      </c>
      <c r="P283" t="s">
        <v>1230</v>
      </c>
      <c r="Q283" t="s">
        <v>1230</v>
      </c>
      <c r="R283" t="s">
        <v>1230</v>
      </c>
      <c r="S283" t="s">
        <v>1230</v>
      </c>
      <c r="T283" t="s">
        <v>1366</v>
      </c>
      <c r="U283" t="s">
        <v>1366</v>
      </c>
      <c r="V283" t="s">
        <v>1366</v>
      </c>
      <c r="W283" t="s">
        <v>1366</v>
      </c>
      <c r="X283" t="s">
        <v>1366</v>
      </c>
      <c r="Y283" t="s">
        <v>1366</v>
      </c>
      <c r="Z283" t="s">
        <v>1366</v>
      </c>
      <c r="AA283" t="s">
        <v>1366</v>
      </c>
      <c r="AB283">
        <v>0</v>
      </c>
      <c r="AC283" t="s">
        <v>2338</v>
      </c>
      <c r="AD283" t="s">
        <v>2339</v>
      </c>
    </row>
    <row r="284" spans="1:30" ht="15" customHeight="1" x14ac:dyDescent="0.25">
      <c r="A284" t="s">
        <v>2340</v>
      </c>
      <c r="B284" t="s">
        <v>2341</v>
      </c>
      <c r="C284">
        <v>0</v>
      </c>
      <c r="D284" t="s">
        <v>2342</v>
      </c>
      <c r="E284" s="4">
        <v>33646</v>
      </c>
      <c r="F284">
        <v>0</v>
      </c>
      <c r="G284">
        <v>0</v>
      </c>
      <c r="H284">
        <v>0</v>
      </c>
      <c r="I284" t="s">
        <v>65</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t="s">
        <v>2343</v>
      </c>
    </row>
    <row r="285" spans="1:30" ht="15" customHeight="1" x14ac:dyDescent="0.25">
      <c r="A285" t="s">
        <v>2344</v>
      </c>
      <c r="B285">
        <v>0</v>
      </c>
      <c r="C285">
        <v>0</v>
      </c>
      <c r="D285" t="s">
        <v>2345</v>
      </c>
      <c r="E285" s="4">
        <v>93065</v>
      </c>
      <c r="F285">
        <v>0</v>
      </c>
      <c r="G285">
        <v>0</v>
      </c>
      <c r="H285">
        <v>0</v>
      </c>
      <c r="I285" t="s">
        <v>65</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t="s">
        <v>2346</v>
      </c>
      <c r="AD285">
        <v>0</v>
      </c>
    </row>
    <row r="286" spans="1:30" ht="15" customHeight="1" x14ac:dyDescent="0.25">
      <c r="A286" t="s">
        <v>2347</v>
      </c>
      <c r="B286" t="s">
        <v>2348</v>
      </c>
      <c r="C286">
        <v>0</v>
      </c>
      <c r="D286" t="s">
        <v>2349</v>
      </c>
      <c r="E286" s="4">
        <v>32157</v>
      </c>
      <c r="F286">
        <v>0</v>
      </c>
      <c r="G286">
        <v>0</v>
      </c>
      <c r="H286">
        <v>0</v>
      </c>
      <c r="I286" t="s">
        <v>65</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t="s">
        <v>2350</v>
      </c>
    </row>
    <row r="287" spans="1:30" ht="15" customHeight="1" x14ac:dyDescent="0.25">
      <c r="A287" t="s">
        <v>5843</v>
      </c>
      <c r="B287" t="s">
        <v>2351</v>
      </c>
      <c r="C287">
        <v>0</v>
      </c>
      <c r="D287" t="s">
        <v>2352</v>
      </c>
      <c r="E287" s="4">
        <v>17927</v>
      </c>
      <c r="F287">
        <v>0</v>
      </c>
      <c r="G287">
        <v>0</v>
      </c>
      <c r="H287">
        <v>0</v>
      </c>
      <c r="I287" t="s">
        <v>65</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t="s">
        <v>2353</v>
      </c>
      <c r="AD287" t="s">
        <v>2354</v>
      </c>
    </row>
    <row r="288" spans="1:30" ht="15" customHeight="1" x14ac:dyDescent="0.25">
      <c r="A288" t="s">
        <v>2355</v>
      </c>
      <c r="B288" t="s">
        <v>2356</v>
      </c>
      <c r="C288">
        <v>0</v>
      </c>
      <c r="D288" t="s">
        <v>2357</v>
      </c>
      <c r="E288" s="4">
        <v>35778</v>
      </c>
      <c r="F288">
        <v>0</v>
      </c>
      <c r="G288">
        <v>0</v>
      </c>
      <c r="H288">
        <v>0</v>
      </c>
      <c r="I288" t="s">
        <v>65</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t="s">
        <v>2358</v>
      </c>
      <c r="AD288" t="s">
        <v>2359</v>
      </c>
    </row>
    <row r="289" spans="1:30" ht="15" customHeight="1" x14ac:dyDescent="0.25">
      <c r="A289" t="s">
        <v>2360</v>
      </c>
      <c r="B289">
        <v>0</v>
      </c>
      <c r="C289">
        <v>0</v>
      </c>
      <c r="D289" t="s">
        <v>2361</v>
      </c>
      <c r="E289" s="4">
        <v>80158</v>
      </c>
      <c r="F289">
        <v>0</v>
      </c>
      <c r="G289">
        <v>0</v>
      </c>
      <c r="H289">
        <v>0</v>
      </c>
      <c r="I289" t="s">
        <v>65</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t="s">
        <v>2362</v>
      </c>
      <c r="AD289">
        <v>0</v>
      </c>
    </row>
    <row r="290" spans="1:30" ht="15" customHeight="1" x14ac:dyDescent="0.25">
      <c r="A290" t="s">
        <v>2363</v>
      </c>
      <c r="B290" t="s">
        <v>2364</v>
      </c>
      <c r="C290">
        <v>0</v>
      </c>
      <c r="D290" t="s">
        <v>2365</v>
      </c>
      <c r="E290" s="4">
        <v>30452</v>
      </c>
      <c r="F290">
        <v>0</v>
      </c>
      <c r="G290">
        <v>0</v>
      </c>
      <c r="H290">
        <v>0</v>
      </c>
      <c r="I290" t="s">
        <v>65</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t="s">
        <v>2366</v>
      </c>
    </row>
    <row r="291" spans="1:30" ht="15" customHeight="1" x14ac:dyDescent="0.25">
      <c r="A291" t="s">
        <v>2367</v>
      </c>
      <c r="B291" t="s">
        <v>2368</v>
      </c>
      <c r="C291">
        <v>0</v>
      </c>
      <c r="D291" t="s">
        <v>2369</v>
      </c>
      <c r="E291" s="4">
        <v>32991</v>
      </c>
      <c r="F291">
        <v>0</v>
      </c>
      <c r="G291">
        <v>0</v>
      </c>
      <c r="H291">
        <v>0</v>
      </c>
      <c r="I291" t="s">
        <v>65</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t="s">
        <v>2370</v>
      </c>
      <c r="AD291" t="s">
        <v>2371</v>
      </c>
    </row>
    <row r="292" spans="1:30" ht="15" customHeight="1" x14ac:dyDescent="0.25">
      <c r="A292" t="s">
        <v>2372</v>
      </c>
      <c r="B292" t="s">
        <v>2373</v>
      </c>
      <c r="C292">
        <v>0</v>
      </c>
      <c r="D292" t="s">
        <v>2374</v>
      </c>
      <c r="E292" s="4">
        <v>6017</v>
      </c>
      <c r="F292">
        <v>0</v>
      </c>
      <c r="G292">
        <v>0</v>
      </c>
      <c r="H292">
        <v>0</v>
      </c>
      <c r="I292" t="s">
        <v>65</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t="s">
        <v>2375</v>
      </c>
      <c r="AD292" t="s">
        <v>2376</v>
      </c>
    </row>
    <row r="293" spans="1:30" ht="15" customHeight="1" x14ac:dyDescent="0.25">
      <c r="A293" t="s">
        <v>2377</v>
      </c>
      <c r="B293" t="s">
        <v>2378</v>
      </c>
      <c r="C293">
        <v>0</v>
      </c>
      <c r="D293" t="s">
        <v>2379</v>
      </c>
      <c r="E293" s="4">
        <v>10122</v>
      </c>
      <c r="F293">
        <v>0</v>
      </c>
      <c r="G293">
        <v>0</v>
      </c>
      <c r="H293">
        <v>0</v>
      </c>
      <c r="I293" t="s">
        <v>65</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t="s">
        <v>2380</v>
      </c>
      <c r="AD293" t="s">
        <v>2381</v>
      </c>
    </row>
    <row r="294" spans="1:30" ht="15" customHeight="1" x14ac:dyDescent="0.25">
      <c r="A294" t="s">
        <v>2382</v>
      </c>
      <c r="B294" t="s">
        <v>2383</v>
      </c>
      <c r="C294">
        <v>0</v>
      </c>
      <c r="D294" t="s">
        <v>2384</v>
      </c>
      <c r="E294" s="4">
        <v>83113</v>
      </c>
      <c r="F294">
        <v>0</v>
      </c>
      <c r="G294">
        <v>0</v>
      </c>
      <c r="H294">
        <v>0</v>
      </c>
      <c r="I294" t="s">
        <v>65</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t="s">
        <v>2385</v>
      </c>
      <c r="AD294" t="s">
        <v>2386</v>
      </c>
    </row>
    <row r="295" spans="1:30" ht="15" customHeight="1" x14ac:dyDescent="0.25">
      <c r="A295" t="s">
        <v>2387</v>
      </c>
      <c r="B295" t="s">
        <v>2388</v>
      </c>
      <c r="C295">
        <v>0</v>
      </c>
      <c r="D295" t="s">
        <v>2389</v>
      </c>
      <c r="E295" s="4">
        <v>40160</v>
      </c>
      <c r="F295">
        <v>0</v>
      </c>
      <c r="G295">
        <v>0</v>
      </c>
      <c r="H295">
        <v>0</v>
      </c>
      <c r="I295" t="s">
        <v>65</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t="s">
        <v>2390</v>
      </c>
      <c r="AD295" t="s">
        <v>2391</v>
      </c>
    </row>
    <row r="296" spans="1:30" ht="15" customHeight="1" x14ac:dyDescent="0.25">
      <c r="A296" t="s">
        <v>2392</v>
      </c>
      <c r="B296" t="s">
        <v>2393</v>
      </c>
      <c r="C296">
        <v>0</v>
      </c>
      <c r="D296" t="s">
        <v>2394</v>
      </c>
      <c r="E296" s="4">
        <v>18345</v>
      </c>
      <c r="F296">
        <v>0</v>
      </c>
      <c r="G296">
        <v>0</v>
      </c>
      <c r="H296">
        <v>0</v>
      </c>
      <c r="I296" t="s">
        <v>65</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t="s">
        <v>2395</v>
      </c>
      <c r="AD296" t="s">
        <v>2396</v>
      </c>
    </row>
    <row r="297" spans="1:30" ht="15" customHeight="1" x14ac:dyDescent="0.25">
      <c r="A297" t="s">
        <v>2397</v>
      </c>
      <c r="B297" t="s">
        <v>2398</v>
      </c>
      <c r="C297">
        <v>0</v>
      </c>
      <c r="D297" t="s">
        <v>2399</v>
      </c>
      <c r="E297" s="4">
        <v>57950</v>
      </c>
      <c r="F297">
        <v>0</v>
      </c>
      <c r="G297">
        <v>0</v>
      </c>
      <c r="H297">
        <v>0</v>
      </c>
      <c r="I297" t="s">
        <v>65</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t="s">
        <v>2400</v>
      </c>
    </row>
    <row r="298" spans="1:30" ht="15" customHeight="1" x14ac:dyDescent="0.25">
      <c r="A298" t="s">
        <v>2401</v>
      </c>
      <c r="B298" t="s">
        <v>2402</v>
      </c>
      <c r="C298">
        <v>0</v>
      </c>
      <c r="D298" t="s">
        <v>2403</v>
      </c>
      <c r="E298" s="4">
        <v>22464</v>
      </c>
      <c r="F298">
        <v>0</v>
      </c>
      <c r="G298">
        <v>0</v>
      </c>
      <c r="H298">
        <v>0</v>
      </c>
      <c r="I298" t="s">
        <v>65</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t="s">
        <v>2404</v>
      </c>
      <c r="AD298" t="s">
        <v>2405</v>
      </c>
    </row>
    <row r="299" spans="1:30" ht="15" customHeight="1" x14ac:dyDescent="0.25">
      <c r="A299" t="s">
        <v>2406</v>
      </c>
      <c r="B299" t="s">
        <v>2407</v>
      </c>
      <c r="C299">
        <v>0</v>
      </c>
      <c r="D299" t="s">
        <v>2408</v>
      </c>
      <c r="E299" s="4">
        <v>68299</v>
      </c>
      <c r="F299">
        <v>0</v>
      </c>
      <c r="G299">
        <v>0</v>
      </c>
      <c r="H299">
        <v>0</v>
      </c>
      <c r="I299" t="s">
        <v>65</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t="s">
        <v>2409</v>
      </c>
      <c r="AD299" t="s">
        <v>2410</v>
      </c>
    </row>
    <row r="300" spans="1:30" ht="15" customHeight="1" x14ac:dyDescent="0.25">
      <c r="A300" t="s">
        <v>2411</v>
      </c>
      <c r="B300" t="s">
        <v>2412</v>
      </c>
      <c r="C300">
        <v>0</v>
      </c>
      <c r="D300" t="s">
        <v>2413</v>
      </c>
      <c r="E300" s="4">
        <v>20437</v>
      </c>
      <c r="F300">
        <v>0</v>
      </c>
      <c r="G300">
        <v>0</v>
      </c>
      <c r="H300">
        <v>0</v>
      </c>
      <c r="I300" t="s">
        <v>65</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t="s">
        <v>2414</v>
      </c>
      <c r="AD300" t="s">
        <v>2415</v>
      </c>
    </row>
    <row r="301" spans="1:30" ht="15" customHeight="1" x14ac:dyDescent="0.25">
      <c r="A301" t="s">
        <v>2416</v>
      </c>
      <c r="B301" t="s">
        <v>2417</v>
      </c>
      <c r="C301">
        <v>0</v>
      </c>
      <c r="D301" t="s">
        <v>2418</v>
      </c>
      <c r="E301" s="4">
        <v>73225</v>
      </c>
      <c r="F301">
        <v>0</v>
      </c>
      <c r="G301">
        <v>0</v>
      </c>
      <c r="H301">
        <v>0</v>
      </c>
      <c r="I301" t="s">
        <v>65</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t="s">
        <v>2419</v>
      </c>
      <c r="AD301" t="s">
        <v>2420</v>
      </c>
    </row>
    <row r="302" spans="1:30" ht="15" customHeight="1" x14ac:dyDescent="0.25">
      <c r="A302" t="s">
        <v>2421</v>
      </c>
      <c r="B302" t="s">
        <v>2422</v>
      </c>
      <c r="C302">
        <v>0</v>
      </c>
      <c r="D302" t="s">
        <v>2423</v>
      </c>
      <c r="E302" s="4">
        <v>30647</v>
      </c>
      <c r="F302">
        <v>0</v>
      </c>
      <c r="G302">
        <v>0</v>
      </c>
      <c r="H302">
        <v>0</v>
      </c>
      <c r="I302" t="s">
        <v>65</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t="s">
        <v>2424</v>
      </c>
      <c r="AD302" t="s">
        <v>2425</v>
      </c>
    </row>
    <row r="303" spans="1:30" ht="15" customHeight="1" x14ac:dyDescent="0.25">
      <c r="A303" t="s">
        <v>2426</v>
      </c>
      <c r="B303" t="s">
        <v>2427</v>
      </c>
      <c r="C303">
        <v>0</v>
      </c>
      <c r="D303" t="s">
        <v>2428</v>
      </c>
      <c r="E303" s="4">
        <v>109758</v>
      </c>
      <c r="F303">
        <v>0</v>
      </c>
      <c r="G303">
        <v>0</v>
      </c>
      <c r="H303">
        <v>0</v>
      </c>
      <c r="I303" t="s">
        <v>65</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t="s">
        <v>2429</v>
      </c>
      <c r="AD303" t="s">
        <v>2430</v>
      </c>
    </row>
    <row r="304" spans="1:30" ht="15" customHeight="1" x14ac:dyDescent="0.25">
      <c r="A304" t="s">
        <v>2431</v>
      </c>
      <c r="B304" t="s">
        <v>2432</v>
      </c>
      <c r="C304">
        <v>0</v>
      </c>
      <c r="D304" t="s">
        <v>2433</v>
      </c>
      <c r="E304" s="4">
        <v>20877</v>
      </c>
      <c r="F304">
        <v>0</v>
      </c>
      <c r="G304">
        <v>0</v>
      </c>
      <c r="H304">
        <v>0</v>
      </c>
      <c r="I304" t="s">
        <v>65</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t="s">
        <v>2434</v>
      </c>
      <c r="AD304" t="s">
        <v>2435</v>
      </c>
    </row>
    <row r="305" spans="1:30" ht="15" customHeight="1" x14ac:dyDescent="0.25">
      <c r="A305" t="s">
        <v>2436</v>
      </c>
      <c r="B305" t="s">
        <v>2437</v>
      </c>
      <c r="C305">
        <v>0</v>
      </c>
      <c r="D305" t="s">
        <v>2438</v>
      </c>
      <c r="E305" s="4">
        <v>15431</v>
      </c>
      <c r="F305">
        <v>0</v>
      </c>
      <c r="G305">
        <v>0</v>
      </c>
      <c r="H305">
        <v>0</v>
      </c>
      <c r="I305" t="s">
        <v>65</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t="s">
        <v>2439</v>
      </c>
      <c r="AD305" t="s">
        <v>2440</v>
      </c>
    </row>
    <row r="306" spans="1:30" ht="15" customHeight="1" x14ac:dyDescent="0.25">
      <c r="A306" t="s">
        <v>2441</v>
      </c>
      <c r="B306">
        <v>0</v>
      </c>
      <c r="C306">
        <v>0</v>
      </c>
      <c r="D306" t="s">
        <v>2442</v>
      </c>
      <c r="E306" s="4">
        <v>101552</v>
      </c>
      <c r="F306">
        <v>0</v>
      </c>
      <c r="G306">
        <v>0</v>
      </c>
      <c r="H306">
        <v>0</v>
      </c>
      <c r="I306" t="s">
        <v>65</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t="s">
        <v>2443</v>
      </c>
      <c r="AD306" t="s">
        <v>2444</v>
      </c>
    </row>
    <row r="307" spans="1:30" ht="15" customHeight="1" x14ac:dyDescent="0.25">
      <c r="A307" t="s">
        <v>2445</v>
      </c>
      <c r="B307" t="s">
        <v>2446</v>
      </c>
      <c r="C307">
        <v>0</v>
      </c>
      <c r="D307" t="s">
        <v>2447</v>
      </c>
      <c r="E307" s="4">
        <v>41428</v>
      </c>
      <c r="F307">
        <v>0</v>
      </c>
      <c r="G307">
        <v>0</v>
      </c>
      <c r="H307">
        <v>0</v>
      </c>
      <c r="I307" t="s">
        <v>65</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t="s">
        <v>2448</v>
      </c>
    </row>
    <row r="308" spans="1:30" ht="15" customHeight="1" x14ac:dyDescent="0.25">
      <c r="A308" t="s">
        <v>2449</v>
      </c>
      <c r="B308" t="s">
        <v>2450</v>
      </c>
      <c r="C308">
        <v>0</v>
      </c>
      <c r="D308" t="s">
        <v>2451</v>
      </c>
      <c r="E308" s="4">
        <v>6556</v>
      </c>
      <c r="F308">
        <v>0</v>
      </c>
      <c r="G308">
        <v>0</v>
      </c>
      <c r="H308">
        <v>0</v>
      </c>
      <c r="I308" t="s">
        <v>65</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t="s">
        <v>2452</v>
      </c>
      <c r="AD308" t="s">
        <v>2453</v>
      </c>
    </row>
    <row r="309" spans="1:30" ht="15" customHeight="1" x14ac:dyDescent="0.25">
      <c r="A309" t="s">
        <v>2454</v>
      </c>
      <c r="B309">
        <v>0</v>
      </c>
      <c r="C309">
        <v>0</v>
      </c>
      <c r="D309" t="s">
        <v>2455</v>
      </c>
      <c r="E309" s="4">
        <v>30787</v>
      </c>
      <c r="F309">
        <v>0</v>
      </c>
      <c r="G309">
        <v>0</v>
      </c>
      <c r="H309">
        <v>0</v>
      </c>
      <c r="I309" t="s">
        <v>65</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t="s">
        <v>2456</v>
      </c>
      <c r="AD309">
        <v>0</v>
      </c>
    </row>
    <row r="310" spans="1:30" ht="15" customHeight="1" x14ac:dyDescent="0.25">
      <c r="A310" t="s">
        <v>2457</v>
      </c>
      <c r="B310" t="s">
        <v>2458</v>
      </c>
      <c r="C310">
        <v>0</v>
      </c>
      <c r="D310" t="s">
        <v>2459</v>
      </c>
      <c r="E310" s="4">
        <v>7317</v>
      </c>
      <c r="F310">
        <v>0</v>
      </c>
      <c r="G310">
        <v>0</v>
      </c>
      <c r="H310">
        <v>0</v>
      </c>
      <c r="I310" t="s">
        <v>65</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t="s">
        <v>2460</v>
      </c>
    </row>
    <row r="311" spans="1:30" ht="15" customHeight="1" x14ac:dyDescent="0.25">
      <c r="A311" t="s">
        <v>2461</v>
      </c>
      <c r="B311" t="s">
        <v>2462</v>
      </c>
      <c r="C311">
        <v>0</v>
      </c>
      <c r="D311" t="s">
        <v>2463</v>
      </c>
      <c r="E311" s="4">
        <v>4739</v>
      </c>
      <c r="F311">
        <v>0</v>
      </c>
      <c r="G311">
        <v>0</v>
      </c>
      <c r="H311">
        <v>0</v>
      </c>
      <c r="I311" t="s">
        <v>65</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t="s">
        <v>2464</v>
      </c>
      <c r="AD311" t="s">
        <v>2465</v>
      </c>
    </row>
    <row r="312" spans="1:30" ht="15" customHeight="1" x14ac:dyDescent="0.25">
      <c r="A312" t="s">
        <v>2466</v>
      </c>
      <c r="B312" t="s">
        <v>2467</v>
      </c>
      <c r="C312">
        <v>0</v>
      </c>
      <c r="D312" t="s">
        <v>2468</v>
      </c>
      <c r="E312" s="4">
        <v>39969</v>
      </c>
      <c r="F312" t="s">
        <v>2469</v>
      </c>
      <c r="G312" t="s">
        <v>1229</v>
      </c>
      <c r="H312" t="s">
        <v>1228</v>
      </c>
      <c r="I312" t="s">
        <v>1497</v>
      </c>
      <c r="J312" t="s">
        <v>1230</v>
      </c>
      <c r="K312" t="s">
        <v>1230</v>
      </c>
      <c r="L312" t="s">
        <v>1231</v>
      </c>
      <c r="M312" t="s">
        <v>1231</v>
      </c>
      <c r="N312" t="s">
        <v>1230</v>
      </c>
      <c r="O312" t="s">
        <v>1231</v>
      </c>
      <c r="P312" t="s">
        <v>1230</v>
      </c>
      <c r="Q312" t="s">
        <v>1230</v>
      </c>
      <c r="R312" t="s">
        <v>1230</v>
      </c>
      <c r="S312" t="s">
        <v>1230</v>
      </c>
      <c r="T312" t="s">
        <v>1366</v>
      </c>
      <c r="U312" t="s">
        <v>1366</v>
      </c>
      <c r="V312" t="s">
        <v>1366</v>
      </c>
      <c r="W312" t="s">
        <v>1366</v>
      </c>
      <c r="X312" t="s">
        <v>1366</v>
      </c>
      <c r="Y312" t="s">
        <v>1366</v>
      </c>
      <c r="Z312" t="s">
        <v>1366</v>
      </c>
      <c r="AA312" t="s">
        <v>1366</v>
      </c>
      <c r="AB312">
        <v>0</v>
      </c>
      <c r="AC312" t="s">
        <v>2470</v>
      </c>
      <c r="AD312" t="s">
        <v>2471</v>
      </c>
    </row>
    <row r="313" spans="1:30" ht="15" customHeight="1" x14ac:dyDescent="0.25">
      <c r="A313" t="s">
        <v>2472</v>
      </c>
      <c r="B313" t="s">
        <v>2473</v>
      </c>
      <c r="C313">
        <v>0</v>
      </c>
      <c r="D313" t="s">
        <v>2474</v>
      </c>
      <c r="E313" s="4">
        <v>18440</v>
      </c>
      <c r="F313">
        <v>0</v>
      </c>
      <c r="G313">
        <v>0</v>
      </c>
      <c r="H313">
        <v>0</v>
      </c>
      <c r="I313" t="s">
        <v>65</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t="s">
        <v>2475</v>
      </c>
    </row>
    <row r="314" spans="1:30" ht="15" customHeight="1" x14ac:dyDescent="0.25">
      <c r="A314" t="s">
        <v>2476</v>
      </c>
      <c r="B314" t="s">
        <v>2477</v>
      </c>
      <c r="C314">
        <v>0</v>
      </c>
      <c r="D314" t="s">
        <v>2478</v>
      </c>
      <c r="E314" s="4">
        <v>41649</v>
      </c>
      <c r="F314">
        <v>0</v>
      </c>
      <c r="G314">
        <v>0</v>
      </c>
      <c r="H314">
        <v>0</v>
      </c>
      <c r="I314" t="s">
        <v>65</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t="s">
        <v>2479</v>
      </c>
      <c r="AD314" t="s">
        <v>2480</v>
      </c>
    </row>
    <row r="315" spans="1:30" ht="15" customHeight="1" x14ac:dyDescent="0.25">
      <c r="A315" t="s">
        <v>2481</v>
      </c>
      <c r="B315" t="s">
        <v>2482</v>
      </c>
      <c r="C315">
        <v>0</v>
      </c>
      <c r="D315" t="s">
        <v>2483</v>
      </c>
      <c r="E315" s="4">
        <v>69339</v>
      </c>
      <c r="F315">
        <v>0</v>
      </c>
      <c r="G315">
        <v>0</v>
      </c>
      <c r="H315">
        <v>0</v>
      </c>
      <c r="I315" t="s">
        <v>65</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t="s">
        <v>2484</v>
      </c>
      <c r="AD315" t="s">
        <v>2485</v>
      </c>
    </row>
    <row r="316" spans="1:30" ht="15" customHeight="1" x14ac:dyDescent="0.25">
      <c r="A316" t="s">
        <v>2486</v>
      </c>
      <c r="B316">
        <v>0</v>
      </c>
      <c r="C316">
        <v>0</v>
      </c>
      <c r="D316" t="s">
        <v>2487</v>
      </c>
      <c r="E316" s="4">
        <v>130678</v>
      </c>
      <c r="F316" t="s">
        <v>2488</v>
      </c>
      <c r="G316" t="s">
        <v>2489</v>
      </c>
      <c r="H316" t="s">
        <v>2490</v>
      </c>
      <c r="I316" t="s">
        <v>2489</v>
      </c>
      <c r="J316" t="s">
        <v>1230</v>
      </c>
      <c r="K316" t="s">
        <v>1230</v>
      </c>
      <c r="L316" t="s">
        <v>1231</v>
      </c>
      <c r="M316" t="s">
        <v>1231</v>
      </c>
      <c r="N316" t="s">
        <v>1230</v>
      </c>
      <c r="O316" t="s">
        <v>1230</v>
      </c>
      <c r="P316" t="s">
        <v>1230</v>
      </c>
      <c r="Q316" t="s">
        <v>1230</v>
      </c>
      <c r="R316" t="s">
        <v>1230</v>
      </c>
      <c r="S316" t="s">
        <v>1230</v>
      </c>
      <c r="T316" t="s">
        <v>1366</v>
      </c>
      <c r="U316" t="s">
        <v>1366</v>
      </c>
      <c r="V316" t="s">
        <v>1366</v>
      </c>
      <c r="W316" t="s">
        <v>1366</v>
      </c>
      <c r="X316" t="s">
        <v>1366</v>
      </c>
      <c r="Y316" t="s">
        <v>1366</v>
      </c>
      <c r="Z316" t="s">
        <v>1366</v>
      </c>
      <c r="AA316" t="s">
        <v>1366</v>
      </c>
      <c r="AB316">
        <v>0</v>
      </c>
      <c r="AC316" t="s">
        <v>2491</v>
      </c>
      <c r="AD316" t="s">
        <v>2492</v>
      </c>
    </row>
    <row r="317" spans="1:30" ht="15" customHeight="1" x14ac:dyDescent="0.25">
      <c r="A317" t="s">
        <v>2493</v>
      </c>
      <c r="B317" t="s">
        <v>2494</v>
      </c>
      <c r="C317">
        <v>0</v>
      </c>
      <c r="D317" t="s">
        <v>2495</v>
      </c>
      <c r="E317" s="4">
        <v>17741</v>
      </c>
      <c r="F317">
        <v>0</v>
      </c>
      <c r="G317">
        <v>0</v>
      </c>
      <c r="H317">
        <v>0</v>
      </c>
      <c r="I317" t="s">
        <v>65</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t="s">
        <v>2496</v>
      </c>
      <c r="AD317" t="s">
        <v>2497</v>
      </c>
    </row>
    <row r="318" spans="1:30" ht="15" customHeight="1" x14ac:dyDescent="0.25">
      <c r="A318" t="s">
        <v>2498</v>
      </c>
      <c r="B318" t="s">
        <v>2499</v>
      </c>
      <c r="C318">
        <v>0</v>
      </c>
      <c r="D318" t="s">
        <v>2500</v>
      </c>
      <c r="E318" s="4">
        <v>40636</v>
      </c>
      <c r="F318">
        <v>0</v>
      </c>
      <c r="G318">
        <v>0</v>
      </c>
      <c r="H318">
        <v>0</v>
      </c>
      <c r="I318" t="s">
        <v>65</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t="s">
        <v>2501</v>
      </c>
      <c r="AD318" t="s">
        <v>2502</v>
      </c>
    </row>
    <row r="319" spans="1:30" ht="15" customHeight="1" x14ac:dyDescent="0.25">
      <c r="A319" t="s">
        <v>2503</v>
      </c>
      <c r="B319" t="s">
        <v>2504</v>
      </c>
      <c r="C319">
        <v>0</v>
      </c>
      <c r="D319" t="s">
        <v>2505</v>
      </c>
      <c r="E319" s="4">
        <v>45370</v>
      </c>
      <c r="F319">
        <v>0</v>
      </c>
      <c r="G319">
        <v>0</v>
      </c>
      <c r="H319">
        <v>0</v>
      </c>
      <c r="I319" t="s">
        <v>65</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t="s">
        <v>2506</v>
      </c>
      <c r="AD319" t="s">
        <v>2507</v>
      </c>
    </row>
    <row r="320" spans="1:30" ht="15" customHeight="1" x14ac:dyDescent="0.25">
      <c r="A320" t="s">
        <v>2508</v>
      </c>
      <c r="B320" t="s">
        <v>2509</v>
      </c>
      <c r="C320">
        <v>0</v>
      </c>
      <c r="D320" t="s">
        <v>2510</v>
      </c>
      <c r="E320" s="4">
        <v>28977</v>
      </c>
      <c r="F320">
        <v>0</v>
      </c>
      <c r="G320">
        <v>0</v>
      </c>
      <c r="H320">
        <v>0</v>
      </c>
      <c r="I320" t="s">
        <v>65</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t="s">
        <v>2511</v>
      </c>
      <c r="AD320" t="s">
        <v>2512</v>
      </c>
    </row>
    <row r="321" spans="1:30" ht="15" customHeight="1" x14ac:dyDescent="0.25">
      <c r="A321" t="s">
        <v>2513</v>
      </c>
      <c r="B321">
        <v>0</v>
      </c>
      <c r="C321">
        <v>0</v>
      </c>
      <c r="D321" t="s">
        <v>2514</v>
      </c>
      <c r="E321" s="4">
        <v>101365</v>
      </c>
      <c r="F321">
        <v>0</v>
      </c>
      <c r="G321">
        <v>0</v>
      </c>
      <c r="H321">
        <v>0</v>
      </c>
      <c r="I321" t="s">
        <v>65</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t="s">
        <v>2515</v>
      </c>
      <c r="AD321" t="s">
        <v>2516</v>
      </c>
    </row>
    <row r="322" spans="1:30" ht="15" customHeight="1" x14ac:dyDescent="0.25">
      <c r="A322" t="s">
        <v>2517</v>
      </c>
      <c r="B322" t="s">
        <v>2518</v>
      </c>
      <c r="C322">
        <v>0</v>
      </c>
      <c r="D322" t="s">
        <v>2519</v>
      </c>
      <c r="E322" s="4">
        <v>14233</v>
      </c>
      <c r="F322" t="s">
        <v>2520</v>
      </c>
      <c r="G322" t="s">
        <v>2521</v>
      </c>
      <c r="H322" t="s">
        <v>2522</v>
      </c>
      <c r="I322" t="s">
        <v>2523</v>
      </c>
      <c r="J322" t="s">
        <v>1230</v>
      </c>
      <c r="K322" t="s">
        <v>1230</v>
      </c>
      <c r="L322" t="s">
        <v>1231</v>
      </c>
      <c r="M322" t="s">
        <v>1231</v>
      </c>
      <c r="N322" t="s">
        <v>1230</v>
      </c>
      <c r="O322" t="s">
        <v>1231</v>
      </c>
      <c r="P322" t="s">
        <v>1231</v>
      </c>
      <c r="Q322" t="s">
        <v>1230</v>
      </c>
      <c r="R322" t="s">
        <v>1230</v>
      </c>
      <c r="S322" t="s">
        <v>1230</v>
      </c>
      <c r="T322" t="s">
        <v>1230</v>
      </c>
      <c r="U322" t="s">
        <v>1231</v>
      </c>
      <c r="V322" t="s">
        <v>1231</v>
      </c>
      <c r="W322" t="s">
        <v>1231</v>
      </c>
      <c r="X322" t="s">
        <v>1231</v>
      </c>
      <c r="Y322" t="s">
        <v>1231</v>
      </c>
      <c r="Z322" t="s">
        <v>1231</v>
      </c>
      <c r="AA322" t="s">
        <v>1231</v>
      </c>
      <c r="AB322">
        <v>0</v>
      </c>
      <c r="AC322" t="s">
        <v>2524</v>
      </c>
      <c r="AD322" t="s">
        <v>2525</v>
      </c>
    </row>
    <row r="323" spans="1:30" ht="15" customHeight="1" x14ac:dyDescent="0.25">
      <c r="A323" t="s">
        <v>31</v>
      </c>
      <c r="B323" t="s">
        <v>2526</v>
      </c>
      <c r="C323" t="s">
        <v>1167</v>
      </c>
      <c r="D323" t="s">
        <v>2527</v>
      </c>
      <c r="E323" s="4">
        <v>26105</v>
      </c>
      <c r="F323" t="s">
        <v>2528</v>
      </c>
      <c r="G323" t="s">
        <v>1229</v>
      </c>
      <c r="H323" t="s">
        <v>1228</v>
      </c>
      <c r="I323" t="s">
        <v>1636</v>
      </c>
      <c r="J323" t="s">
        <v>1230</v>
      </c>
      <c r="K323" t="s">
        <v>1230</v>
      </c>
      <c r="L323" t="s">
        <v>1230</v>
      </c>
      <c r="M323" t="s">
        <v>1231</v>
      </c>
      <c r="N323" t="s">
        <v>1230</v>
      </c>
      <c r="O323" t="s">
        <v>1231</v>
      </c>
      <c r="P323" t="s">
        <v>1230</v>
      </c>
      <c r="Q323" t="s">
        <v>1230</v>
      </c>
      <c r="R323" t="s">
        <v>1230</v>
      </c>
      <c r="S323" t="s">
        <v>1230</v>
      </c>
      <c r="T323" t="s">
        <v>1366</v>
      </c>
      <c r="U323" t="s">
        <v>1366</v>
      </c>
      <c r="V323" t="s">
        <v>1366</v>
      </c>
      <c r="W323" t="s">
        <v>1366</v>
      </c>
      <c r="X323" t="s">
        <v>1366</v>
      </c>
      <c r="Y323" t="s">
        <v>1366</v>
      </c>
      <c r="Z323" t="s">
        <v>1366</v>
      </c>
      <c r="AA323" t="s">
        <v>1366</v>
      </c>
      <c r="AB323">
        <v>0</v>
      </c>
      <c r="AC323" t="s">
        <v>2529</v>
      </c>
      <c r="AD323" t="s">
        <v>2530</v>
      </c>
    </row>
    <row r="324" spans="1:30" ht="15" customHeight="1" x14ac:dyDescent="0.25">
      <c r="A324" t="s">
        <v>2531</v>
      </c>
      <c r="B324" t="s">
        <v>2532</v>
      </c>
      <c r="C324">
        <v>0</v>
      </c>
      <c r="D324" t="s">
        <v>2533</v>
      </c>
      <c r="E324" s="4">
        <v>18880</v>
      </c>
      <c r="F324">
        <v>0</v>
      </c>
      <c r="G324">
        <v>0</v>
      </c>
      <c r="H324">
        <v>0</v>
      </c>
      <c r="I324" t="s">
        <v>65</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t="s">
        <v>2534</v>
      </c>
      <c r="AD324" t="s">
        <v>2535</v>
      </c>
    </row>
    <row r="325" spans="1:30" ht="15" customHeight="1" x14ac:dyDescent="0.25">
      <c r="A325" t="s">
        <v>2536</v>
      </c>
      <c r="B325" t="s">
        <v>2537</v>
      </c>
      <c r="C325">
        <v>0</v>
      </c>
      <c r="D325" t="s">
        <v>2538</v>
      </c>
      <c r="E325" s="4">
        <v>55664</v>
      </c>
      <c r="F325">
        <v>0</v>
      </c>
      <c r="G325">
        <v>0</v>
      </c>
      <c r="H325">
        <v>0</v>
      </c>
      <c r="I325" t="s">
        <v>65</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t="s">
        <v>2539</v>
      </c>
      <c r="AD325" t="s">
        <v>2540</v>
      </c>
    </row>
    <row r="326" spans="1:30" ht="15" customHeight="1" x14ac:dyDescent="0.25">
      <c r="A326" t="s">
        <v>2541</v>
      </c>
      <c r="B326" t="s">
        <v>2542</v>
      </c>
      <c r="C326">
        <v>0</v>
      </c>
      <c r="D326" t="s">
        <v>2543</v>
      </c>
      <c r="E326" s="4">
        <v>6200</v>
      </c>
      <c r="F326">
        <v>0</v>
      </c>
      <c r="G326">
        <v>0</v>
      </c>
      <c r="H326">
        <v>0</v>
      </c>
      <c r="I326" t="s">
        <v>65</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t="s">
        <v>2544</v>
      </c>
      <c r="AD326" t="s">
        <v>2545</v>
      </c>
    </row>
    <row r="327" spans="1:30" ht="15" customHeight="1" x14ac:dyDescent="0.25">
      <c r="A327" t="s">
        <v>2546</v>
      </c>
      <c r="B327" t="s">
        <v>2547</v>
      </c>
      <c r="C327">
        <v>0</v>
      </c>
      <c r="D327" t="s">
        <v>2548</v>
      </c>
      <c r="E327" s="4">
        <v>45653</v>
      </c>
      <c r="F327">
        <v>0</v>
      </c>
      <c r="G327">
        <v>0</v>
      </c>
      <c r="H327">
        <v>0</v>
      </c>
      <c r="I327" t="s">
        <v>65</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t="s">
        <v>2549</v>
      </c>
      <c r="AD327" t="s">
        <v>2550</v>
      </c>
    </row>
    <row r="328" spans="1:30" ht="15" customHeight="1" x14ac:dyDescent="0.25">
      <c r="A328" t="s">
        <v>2551</v>
      </c>
      <c r="B328">
        <v>0</v>
      </c>
      <c r="C328">
        <v>0</v>
      </c>
      <c r="D328" t="s">
        <v>2552</v>
      </c>
      <c r="E328" s="4">
        <v>74593</v>
      </c>
      <c r="F328">
        <v>0</v>
      </c>
      <c r="G328">
        <v>0</v>
      </c>
      <c r="H328">
        <v>0</v>
      </c>
      <c r="I328" t="s">
        <v>65</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t="s">
        <v>2553</v>
      </c>
      <c r="AD328">
        <v>0</v>
      </c>
    </row>
    <row r="329" spans="1:30" ht="15" customHeight="1" x14ac:dyDescent="0.25">
      <c r="A329" t="s">
        <v>2554</v>
      </c>
      <c r="B329" t="s">
        <v>2555</v>
      </c>
      <c r="C329">
        <v>0</v>
      </c>
      <c r="D329" t="s">
        <v>2556</v>
      </c>
      <c r="E329" s="4">
        <v>27845</v>
      </c>
      <c r="F329">
        <v>0</v>
      </c>
      <c r="G329">
        <v>0</v>
      </c>
      <c r="H329">
        <v>0</v>
      </c>
      <c r="I329" t="s">
        <v>65</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t="s">
        <v>2557</v>
      </c>
    </row>
    <row r="330" spans="1:30" ht="15" customHeight="1" x14ac:dyDescent="0.25">
      <c r="A330" t="s">
        <v>2558</v>
      </c>
      <c r="B330" t="s">
        <v>2559</v>
      </c>
      <c r="C330">
        <v>0</v>
      </c>
      <c r="D330" t="s">
        <v>2560</v>
      </c>
      <c r="E330" s="4">
        <v>9285</v>
      </c>
      <c r="F330">
        <v>0</v>
      </c>
      <c r="G330">
        <v>0</v>
      </c>
      <c r="H330">
        <v>0</v>
      </c>
      <c r="I330" t="s">
        <v>65</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t="s">
        <v>2561</v>
      </c>
      <c r="AD330" t="s">
        <v>2562</v>
      </c>
    </row>
    <row r="331" spans="1:30" ht="15" customHeight="1" x14ac:dyDescent="0.25">
      <c r="A331" t="s">
        <v>2563</v>
      </c>
      <c r="B331" t="s">
        <v>2563</v>
      </c>
      <c r="C331">
        <v>0</v>
      </c>
      <c r="D331" t="s">
        <v>2564</v>
      </c>
      <c r="E331" s="4">
        <v>107201</v>
      </c>
      <c r="F331">
        <v>0</v>
      </c>
      <c r="G331">
        <v>0</v>
      </c>
      <c r="H331">
        <v>0</v>
      </c>
      <c r="I331" t="s">
        <v>65</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t="s">
        <v>2565</v>
      </c>
      <c r="AD331" t="s">
        <v>2566</v>
      </c>
    </row>
    <row r="332" spans="1:30" ht="15" customHeight="1" x14ac:dyDescent="0.25">
      <c r="A332" t="s">
        <v>2567</v>
      </c>
      <c r="B332" t="s">
        <v>2568</v>
      </c>
      <c r="C332">
        <v>0</v>
      </c>
      <c r="D332" t="s">
        <v>2569</v>
      </c>
      <c r="E332" s="4">
        <v>72975</v>
      </c>
      <c r="F332">
        <v>0</v>
      </c>
      <c r="G332">
        <v>0</v>
      </c>
      <c r="H332">
        <v>0</v>
      </c>
      <c r="I332" t="s">
        <v>65</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t="s">
        <v>2570</v>
      </c>
      <c r="AD332" t="s">
        <v>2571</v>
      </c>
    </row>
    <row r="333" spans="1:30" ht="15" customHeight="1" x14ac:dyDescent="0.25">
      <c r="A333" t="s">
        <v>2572</v>
      </c>
      <c r="B333" t="s">
        <v>2572</v>
      </c>
      <c r="C333">
        <v>0</v>
      </c>
      <c r="D333" t="s">
        <v>2573</v>
      </c>
      <c r="E333" s="4">
        <v>45582</v>
      </c>
      <c r="F333">
        <v>0</v>
      </c>
      <c r="G333">
        <v>0</v>
      </c>
      <c r="H333">
        <v>0</v>
      </c>
      <c r="I333" t="s">
        <v>65</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t="s">
        <v>2574</v>
      </c>
      <c r="AD333" t="s">
        <v>2575</v>
      </c>
    </row>
    <row r="334" spans="1:30" ht="15" customHeight="1" x14ac:dyDescent="0.25">
      <c r="A334" t="s">
        <v>2576</v>
      </c>
      <c r="B334" t="s">
        <v>2577</v>
      </c>
      <c r="C334">
        <v>0</v>
      </c>
      <c r="D334" t="s">
        <v>2578</v>
      </c>
      <c r="E334" s="4">
        <v>17464</v>
      </c>
      <c r="F334">
        <v>0</v>
      </c>
      <c r="G334">
        <v>0</v>
      </c>
      <c r="H334">
        <v>0</v>
      </c>
      <c r="I334" t="s">
        <v>65</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t="s">
        <v>2579</v>
      </c>
      <c r="AD334" t="s">
        <v>2580</v>
      </c>
    </row>
    <row r="335" spans="1:30" ht="15" customHeight="1" x14ac:dyDescent="0.25">
      <c r="A335" t="s">
        <v>2581</v>
      </c>
      <c r="B335" t="s">
        <v>2582</v>
      </c>
      <c r="C335">
        <v>0</v>
      </c>
      <c r="D335" t="s">
        <v>2583</v>
      </c>
      <c r="E335" s="4">
        <v>18890</v>
      </c>
      <c r="F335">
        <v>0</v>
      </c>
      <c r="G335">
        <v>0</v>
      </c>
      <c r="H335">
        <v>0</v>
      </c>
      <c r="I335" t="s">
        <v>65</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t="s">
        <v>2584</v>
      </c>
      <c r="AD335" t="s">
        <v>2585</v>
      </c>
    </row>
    <row r="336" spans="1:30" ht="15" customHeight="1" x14ac:dyDescent="0.25">
      <c r="A336" t="s">
        <v>2586</v>
      </c>
      <c r="B336" t="s">
        <v>2587</v>
      </c>
      <c r="C336">
        <v>0</v>
      </c>
      <c r="D336" t="s">
        <v>2588</v>
      </c>
      <c r="E336" s="4">
        <v>31380</v>
      </c>
      <c r="F336">
        <v>0</v>
      </c>
      <c r="G336">
        <v>0</v>
      </c>
      <c r="H336">
        <v>0</v>
      </c>
      <c r="I336" t="s">
        <v>65</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t="s">
        <v>2589</v>
      </c>
      <c r="AD336" t="s">
        <v>2590</v>
      </c>
    </row>
    <row r="337" spans="1:30" ht="15" customHeight="1" x14ac:dyDescent="0.25">
      <c r="A337" t="s">
        <v>2591</v>
      </c>
      <c r="B337" t="s">
        <v>2592</v>
      </c>
      <c r="C337" t="s">
        <v>2593</v>
      </c>
      <c r="D337" t="s">
        <v>2594</v>
      </c>
      <c r="E337" s="4">
        <v>7736</v>
      </c>
      <c r="F337">
        <v>0</v>
      </c>
      <c r="G337">
        <v>0</v>
      </c>
      <c r="H337">
        <v>0</v>
      </c>
      <c r="I337" t="s">
        <v>65</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t="s">
        <v>2595</v>
      </c>
    </row>
    <row r="338" spans="1:30" ht="15" customHeight="1" x14ac:dyDescent="0.25">
      <c r="A338" t="s">
        <v>2596</v>
      </c>
      <c r="B338" t="s">
        <v>2597</v>
      </c>
      <c r="C338">
        <v>0</v>
      </c>
      <c r="D338" t="s">
        <v>2598</v>
      </c>
      <c r="E338" s="4">
        <v>31522</v>
      </c>
      <c r="F338">
        <v>0</v>
      </c>
      <c r="G338">
        <v>0</v>
      </c>
      <c r="H338">
        <v>0</v>
      </c>
      <c r="I338" t="s">
        <v>65</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t="s">
        <v>2599</v>
      </c>
      <c r="AD338" t="s">
        <v>2600</v>
      </c>
    </row>
    <row r="339" spans="1:30" ht="15" customHeight="1" x14ac:dyDescent="0.25">
      <c r="A339" t="s">
        <v>2601</v>
      </c>
      <c r="B339" t="s">
        <v>2602</v>
      </c>
      <c r="C339">
        <v>0</v>
      </c>
      <c r="D339" t="s">
        <v>2603</v>
      </c>
      <c r="E339" s="4">
        <v>30306</v>
      </c>
      <c r="F339">
        <v>0</v>
      </c>
      <c r="G339">
        <v>0</v>
      </c>
      <c r="H339">
        <v>0</v>
      </c>
      <c r="I339" t="s">
        <v>65</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t="s">
        <v>2604</v>
      </c>
      <c r="AD339" t="s">
        <v>2605</v>
      </c>
    </row>
    <row r="340" spans="1:30" ht="15" customHeight="1" x14ac:dyDescent="0.25">
      <c r="A340" t="s">
        <v>2606</v>
      </c>
      <c r="B340">
        <v>0</v>
      </c>
      <c r="C340">
        <v>0</v>
      </c>
      <c r="D340" t="s">
        <v>2607</v>
      </c>
      <c r="E340" s="4">
        <v>96569</v>
      </c>
      <c r="F340" t="s">
        <v>1523</v>
      </c>
      <c r="G340" t="s">
        <v>1229</v>
      </c>
      <c r="H340" t="s">
        <v>1228</v>
      </c>
      <c r="I340" t="s">
        <v>1524</v>
      </c>
      <c r="J340" t="s">
        <v>1231</v>
      </c>
      <c r="K340" t="s">
        <v>1231</v>
      </c>
      <c r="L340" t="s">
        <v>1231</v>
      </c>
      <c r="M340" t="s">
        <v>1231</v>
      </c>
      <c r="N340" t="s">
        <v>1231</v>
      </c>
      <c r="O340" t="s">
        <v>1231</v>
      </c>
      <c r="P340" t="s">
        <v>1231</v>
      </c>
      <c r="Q340" t="s">
        <v>1230</v>
      </c>
      <c r="R340" t="s">
        <v>1230</v>
      </c>
      <c r="S340" t="s">
        <v>1231</v>
      </c>
      <c r="T340" t="s">
        <v>1230</v>
      </c>
      <c r="U340" t="s">
        <v>1231</v>
      </c>
      <c r="V340" t="s">
        <v>1231</v>
      </c>
      <c r="W340" t="s">
        <v>1231</v>
      </c>
      <c r="X340" t="s">
        <v>1231</v>
      </c>
      <c r="Y340" t="s">
        <v>1231</v>
      </c>
      <c r="Z340" t="s">
        <v>1231</v>
      </c>
      <c r="AA340" t="s">
        <v>1231</v>
      </c>
      <c r="AB340">
        <v>0</v>
      </c>
      <c r="AC340" t="s">
        <v>1525</v>
      </c>
      <c r="AD340" t="s">
        <v>1526</v>
      </c>
    </row>
    <row r="341" spans="1:30" ht="15" customHeight="1" x14ac:dyDescent="0.25">
      <c r="A341" t="s">
        <v>2608</v>
      </c>
      <c r="B341" t="s">
        <v>2609</v>
      </c>
      <c r="C341">
        <v>0</v>
      </c>
      <c r="D341" t="s">
        <v>2610</v>
      </c>
      <c r="E341" s="4">
        <v>52514</v>
      </c>
      <c r="F341">
        <v>0</v>
      </c>
      <c r="G341">
        <v>0</v>
      </c>
      <c r="H341">
        <v>0</v>
      </c>
      <c r="I341" t="s">
        <v>65</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t="s">
        <v>2611</v>
      </c>
    </row>
    <row r="342" spans="1:30" ht="15" customHeight="1" x14ac:dyDescent="0.25">
      <c r="A342" t="s">
        <v>2612</v>
      </c>
      <c r="B342" t="s">
        <v>2613</v>
      </c>
      <c r="C342">
        <v>0</v>
      </c>
      <c r="D342" t="s">
        <v>2614</v>
      </c>
      <c r="E342" s="4">
        <v>67102</v>
      </c>
      <c r="F342">
        <v>0</v>
      </c>
      <c r="G342">
        <v>0</v>
      </c>
      <c r="H342">
        <v>0</v>
      </c>
      <c r="I342" t="s">
        <v>65</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t="s">
        <v>2615</v>
      </c>
      <c r="AD342" t="s">
        <v>2616</v>
      </c>
    </row>
    <row r="343" spans="1:30" ht="15" customHeight="1" x14ac:dyDescent="0.25">
      <c r="A343" t="s">
        <v>2617</v>
      </c>
      <c r="B343" t="s">
        <v>2618</v>
      </c>
      <c r="C343">
        <v>0</v>
      </c>
      <c r="D343" t="s">
        <v>2619</v>
      </c>
      <c r="E343" s="4">
        <v>18076</v>
      </c>
      <c r="F343">
        <v>0</v>
      </c>
      <c r="G343">
        <v>0</v>
      </c>
      <c r="H343">
        <v>0</v>
      </c>
      <c r="I343" t="s">
        <v>65</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t="s">
        <v>2620</v>
      </c>
      <c r="AD343" t="s">
        <v>2621</v>
      </c>
    </row>
    <row r="344" spans="1:30" ht="15" customHeight="1" x14ac:dyDescent="0.25">
      <c r="A344" t="s">
        <v>2622</v>
      </c>
      <c r="B344" t="s">
        <v>2623</v>
      </c>
      <c r="C344">
        <v>0</v>
      </c>
      <c r="D344" t="s">
        <v>2624</v>
      </c>
      <c r="E344" s="4">
        <v>63071</v>
      </c>
      <c r="F344">
        <v>0</v>
      </c>
      <c r="G344">
        <v>0</v>
      </c>
      <c r="H344">
        <v>0</v>
      </c>
      <c r="I344" t="s">
        <v>65</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t="s">
        <v>2625</v>
      </c>
      <c r="AD344" t="s">
        <v>2626</v>
      </c>
    </row>
    <row r="345" spans="1:30" ht="15" customHeight="1" x14ac:dyDescent="0.25">
      <c r="A345" t="s">
        <v>2627</v>
      </c>
      <c r="B345" t="s">
        <v>2628</v>
      </c>
      <c r="C345">
        <v>0</v>
      </c>
      <c r="D345" t="s">
        <v>2629</v>
      </c>
      <c r="E345" s="4">
        <v>17329</v>
      </c>
      <c r="F345">
        <v>0</v>
      </c>
      <c r="G345">
        <v>0</v>
      </c>
      <c r="H345">
        <v>0</v>
      </c>
      <c r="I345" t="s">
        <v>65</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t="s">
        <v>2630</v>
      </c>
      <c r="AD345" t="s">
        <v>2631</v>
      </c>
    </row>
    <row r="346" spans="1:30" ht="15" customHeight="1" x14ac:dyDescent="0.25">
      <c r="A346" t="s">
        <v>2632</v>
      </c>
      <c r="B346" t="s">
        <v>2633</v>
      </c>
      <c r="C346">
        <v>0</v>
      </c>
      <c r="D346" t="s">
        <v>2634</v>
      </c>
      <c r="E346" s="4">
        <v>30259</v>
      </c>
      <c r="F346">
        <v>0</v>
      </c>
      <c r="G346">
        <v>0</v>
      </c>
      <c r="H346">
        <v>0</v>
      </c>
      <c r="I346" t="s">
        <v>65</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t="s">
        <v>2635</v>
      </c>
      <c r="AD346" t="s">
        <v>2636</v>
      </c>
    </row>
    <row r="347" spans="1:30" ht="15" customHeight="1" x14ac:dyDescent="0.25">
      <c r="A347" t="s">
        <v>2637</v>
      </c>
      <c r="B347" t="s">
        <v>2638</v>
      </c>
      <c r="C347">
        <v>0</v>
      </c>
      <c r="D347" t="s">
        <v>2639</v>
      </c>
      <c r="E347" s="4">
        <v>19010</v>
      </c>
      <c r="F347">
        <v>0</v>
      </c>
      <c r="G347">
        <v>0</v>
      </c>
      <c r="H347">
        <v>0</v>
      </c>
      <c r="I347" t="s">
        <v>65</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t="s">
        <v>2640</v>
      </c>
      <c r="AD347" t="s">
        <v>2641</v>
      </c>
    </row>
    <row r="348" spans="1:30" ht="15" customHeight="1" x14ac:dyDescent="0.25">
      <c r="A348" t="s">
        <v>2642</v>
      </c>
      <c r="B348" t="s">
        <v>2643</v>
      </c>
      <c r="C348">
        <v>0</v>
      </c>
      <c r="D348" t="s">
        <v>2644</v>
      </c>
      <c r="E348" s="4">
        <v>27617</v>
      </c>
      <c r="F348">
        <v>0</v>
      </c>
      <c r="G348">
        <v>0</v>
      </c>
      <c r="H348">
        <v>0</v>
      </c>
      <c r="I348" t="s">
        <v>65</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t="s">
        <v>2645</v>
      </c>
      <c r="AD348" t="s">
        <v>2646</v>
      </c>
    </row>
    <row r="349" spans="1:30" ht="15" customHeight="1" x14ac:dyDescent="0.25">
      <c r="A349" t="s">
        <v>2647</v>
      </c>
      <c r="B349" t="s">
        <v>2647</v>
      </c>
      <c r="C349">
        <v>0</v>
      </c>
      <c r="D349" t="s">
        <v>2648</v>
      </c>
      <c r="E349" s="4">
        <v>83127</v>
      </c>
      <c r="F349">
        <v>0</v>
      </c>
      <c r="G349">
        <v>0</v>
      </c>
      <c r="H349">
        <v>0</v>
      </c>
      <c r="I349" t="s">
        <v>65</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t="s">
        <v>2649</v>
      </c>
      <c r="AD349" t="s">
        <v>2650</v>
      </c>
    </row>
    <row r="350" spans="1:30" ht="15" customHeight="1" x14ac:dyDescent="0.25">
      <c r="A350" t="s">
        <v>2651</v>
      </c>
      <c r="B350" t="s">
        <v>2652</v>
      </c>
      <c r="C350">
        <v>0</v>
      </c>
      <c r="D350" t="s">
        <v>2653</v>
      </c>
      <c r="E350" s="4">
        <v>27161</v>
      </c>
      <c r="F350">
        <v>0</v>
      </c>
      <c r="G350">
        <v>0</v>
      </c>
      <c r="H350">
        <v>0</v>
      </c>
      <c r="I350" t="s">
        <v>65</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t="s">
        <v>2654</v>
      </c>
      <c r="AD350" t="s">
        <v>2655</v>
      </c>
    </row>
    <row r="351" spans="1:30" ht="15" customHeight="1" x14ac:dyDescent="0.25">
      <c r="A351" t="s">
        <v>2656</v>
      </c>
      <c r="B351" t="s">
        <v>2657</v>
      </c>
      <c r="C351">
        <v>0</v>
      </c>
      <c r="D351" t="s">
        <v>2658</v>
      </c>
      <c r="E351" s="4">
        <v>28668</v>
      </c>
      <c r="F351">
        <v>0</v>
      </c>
      <c r="G351">
        <v>0</v>
      </c>
      <c r="H351">
        <v>0</v>
      </c>
      <c r="I351" t="s">
        <v>65</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t="s">
        <v>2659</v>
      </c>
      <c r="AD351" t="s">
        <v>2660</v>
      </c>
    </row>
    <row r="352" spans="1:30" ht="15" customHeight="1" x14ac:dyDescent="0.25">
      <c r="A352" t="s">
        <v>2661</v>
      </c>
      <c r="B352">
        <v>0</v>
      </c>
      <c r="C352">
        <v>0</v>
      </c>
      <c r="D352" t="s">
        <v>2662</v>
      </c>
      <c r="E352" s="4">
        <v>12320</v>
      </c>
      <c r="F352">
        <v>0</v>
      </c>
      <c r="G352">
        <v>0</v>
      </c>
      <c r="H352">
        <v>0</v>
      </c>
      <c r="I352" t="s">
        <v>65</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t="s">
        <v>2663</v>
      </c>
      <c r="AD352" t="s">
        <v>2664</v>
      </c>
    </row>
    <row r="353" spans="1:30" ht="15" customHeight="1" x14ac:dyDescent="0.25">
      <c r="A353" t="s">
        <v>2665</v>
      </c>
      <c r="B353" t="s">
        <v>2666</v>
      </c>
      <c r="C353">
        <v>0</v>
      </c>
      <c r="D353" t="s">
        <v>2667</v>
      </c>
      <c r="E353" s="4">
        <v>28192</v>
      </c>
      <c r="F353">
        <v>0</v>
      </c>
      <c r="G353">
        <v>0</v>
      </c>
      <c r="H353">
        <v>0</v>
      </c>
      <c r="I353" t="s">
        <v>65</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t="s">
        <v>2668</v>
      </c>
    </row>
    <row r="354" spans="1:30" ht="15" customHeight="1" x14ac:dyDescent="0.25">
      <c r="A354" t="s">
        <v>2669</v>
      </c>
      <c r="B354" t="s">
        <v>2670</v>
      </c>
      <c r="C354">
        <v>0</v>
      </c>
      <c r="D354" t="s">
        <v>2671</v>
      </c>
      <c r="E354" s="4">
        <v>33157</v>
      </c>
      <c r="F354">
        <v>0</v>
      </c>
      <c r="G354">
        <v>0</v>
      </c>
      <c r="H354">
        <v>0</v>
      </c>
      <c r="I354" t="s">
        <v>65</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t="s">
        <v>2672</v>
      </c>
      <c r="AD354" t="s">
        <v>2673</v>
      </c>
    </row>
    <row r="355" spans="1:30" ht="15" customHeight="1" x14ac:dyDescent="0.25">
      <c r="A355" t="s">
        <v>2674</v>
      </c>
      <c r="B355" t="s">
        <v>2675</v>
      </c>
      <c r="C355">
        <v>0</v>
      </c>
      <c r="D355" t="s">
        <v>2676</v>
      </c>
      <c r="E355" s="4">
        <v>41447</v>
      </c>
      <c r="F355">
        <v>0</v>
      </c>
      <c r="G355">
        <v>0</v>
      </c>
      <c r="H355">
        <v>0</v>
      </c>
      <c r="I355" t="s">
        <v>65</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t="s">
        <v>2677</v>
      </c>
      <c r="AD355" t="s">
        <v>2678</v>
      </c>
    </row>
    <row r="356" spans="1:30" ht="15" customHeight="1" x14ac:dyDescent="0.25">
      <c r="A356" t="s">
        <v>2679</v>
      </c>
      <c r="B356" t="s">
        <v>2680</v>
      </c>
      <c r="C356" t="s">
        <v>1167</v>
      </c>
      <c r="D356" t="s">
        <v>2681</v>
      </c>
      <c r="E356" s="4">
        <v>55566</v>
      </c>
      <c r="F356">
        <v>0</v>
      </c>
      <c r="G356">
        <v>0</v>
      </c>
      <c r="H356">
        <v>0</v>
      </c>
      <c r="I356" t="s">
        <v>65</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t="s">
        <v>2682</v>
      </c>
      <c r="AD356" t="s">
        <v>2683</v>
      </c>
    </row>
    <row r="357" spans="1:30" ht="15" customHeight="1" x14ac:dyDescent="0.25">
      <c r="A357" t="s">
        <v>2684</v>
      </c>
      <c r="B357" t="s">
        <v>2685</v>
      </c>
      <c r="C357">
        <v>0</v>
      </c>
      <c r="D357" t="s">
        <v>2686</v>
      </c>
      <c r="E357" s="4">
        <v>25496</v>
      </c>
      <c r="F357">
        <v>0</v>
      </c>
      <c r="G357">
        <v>0</v>
      </c>
      <c r="H357">
        <v>0</v>
      </c>
      <c r="I357" t="s">
        <v>65</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t="s">
        <v>2687</v>
      </c>
      <c r="AD357" t="s">
        <v>2688</v>
      </c>
    </row>
    <row r="358" spans="1:30" ht="15" customHeight="1" x14ac:dyDescent="0.25">
      <c r="A358" t="s">
        <v>2689</v>
      </c>
      <c r="B358" t="s">
        <v>2690</v>
      </c>
      <c r="C358" t="s">
        <v>2155</v>
      </c>
      <c r="D358" t="s">
        <v>2691</v>
      </c>
      <c r="E358" s="4">
        <v>14456</v>
      </c>
      <c r="F358" t="s">
        <v>2692</v>
      </c>
      <c r="G358" t="s">
        <v>1229</v>
      </c>
      <c r="H358" t="s">
        <v>1228</v>
      </c>
      <c r="I358" t="s">
        <v>2693</v>
      </c>
      <c r="J358" t="s">
        <v>1230</v>
      </c>
      <c r="K358" t="s">
        <v>1230</v>
      </c>
      <c r="L358" t="s">
        <v>1230</v>
      </c>
      <c r="M358" t="s">
        <v>1231</v>
      </c>
      <c r="N358" t="s">
        <v>1230</v>
      </c>
      <c r="O358" t="s">
        <v>1230</v>
      </c>
      <c r="P358" t="s">
        <v>1230</v>
      </c>
      <c r="Q358" t="s">
        <v>1230</v>
      </c>
      <c r="R358" t="s">
        <v>1230</v>
      </c>
      <c r="S358" t="s">
        <v>1230</v>
      </c>
      <c r="T358" t="s">
        <v>1366</v>
      </c>
      <c r="U358" t="s">
        <v>1230</v>
      </c>
      <c r="V358" t="s">
        <v>2694</v>
      </c>
      <c r="W358" t="s">
        <v>1366</v>
      </c>
      <c r="X358" t="s">
        <v>1366</v>
      </c>
      <c r="Y358" t="s">
        <v>1366</v>
      </c>
      <c r="Z358" t="s">
        <v>1366</v>
      </c>
      <c r="AA358" t="s">
        <v>1366</v>
      </c>
      <c r="AB358">
        <v>0</v>
      </c>
      <c r="AC358" t="s">
        <v>2695</v>
      </c>
      <c r="AD358" t="s">
        <v>2696</v>
      </c>
    </row>
    <row r="359" spans="1:30" ht="15" customHeight="1" x14ac:dyDescent="0.25">
      <c r="A359" t="s">
        <v>2697</v>
      </c>
      <c r="B359" t="s">
        <v>2698</v>
      </c>
      <c r="C359">
        <v>0</v>
      </c>
      <c r="D359" t="s">
        <v>2699</v>
      </c>
      <c r="E359" s="4">
        <v>41030</v>
      </c>
      <c r="F359">
        <v>0</v>
      </c>
      <c r="G359">
        <v>0</v>
      </c>
      <c r="H359">
        <v>0</v>
      </c>
      <c r="I359" t="s">
        <v>65</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t="s">
        <v>2700</v>
      </c>
      <c r="AD359" t="s">
        <v>2701</v>
      </c>
    </row>
    <row r="360" spans="1:30" ht="15" customHeight="1" x14ac:dyDescent="0.25">
      <c r="A360" t="s">
        <v>7589</v>
      </c>
      <c r="B360">
        <v>0</v>
      </c>
      <c r="C360" t="s">
        <v>1182</v>
      </c>
      <c r="D360" t="s">
        <v>2702</v>
      </c>
      <c r="E360" s="4">
        <v>52642</v>
      </c>
      <c r="F360">
        <v>0</v>
      </c>
      <c r="G360">
        <v>0</v>
      </c>
      <c r="H360">
        <v>0</v>
      </c>
      <c r="I360" t="s">
        <v>65</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t="s">
        <v>2703</v>
      </c>
      <c r="AD360" t="s">
        <v>2704</v>
      </c>
    </row>
    <row r="361" spans="1:30" ht="15" customHeight="1" x14ac:dyDescent="0.25">
      <c r="A361" t="s">
        <v>7590</v>
      </c>
      <c r="B361" t="s">
        <v>2705</v>
      </c>
      <c r="C361">
        <v>0</v>
      </c>
      <c r="D361" t="s">
        <v>2706</v>
      </c>
      <c r="E361" s="4">
        <v>14732</v>
      </c>
      <c r="F361">
        <v>0</v>
      </c>
      <c r="G361">
        <v>0</v>
      </c>
      <c r="H361">
        <v>0</v>
      </c>
      <c r="I361" t="s">
        <v>65</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t="s">
        <v>2704</v>
      </c>
    </row>
    <row r="362" spans="1:30" ht="15" customHeight="1" x14ac:dyDescent="0.25">
      <c r="A362" t="s">
        <v>7591</v>
      </c>
      <c r="B362" t="s">
        <v>2705</v>
      </c>
      <c r="C362">
        <v>0</v>
      </c>
      <c r="D362" t="s">
        <v>2707</v>
      </c>
      <c r="E362" s="4">
        <v>36631</v>
      </c>
      <c r="F362">
        <v>0</v>
      </c>
      <c r="G362">
        <v>0</v>
      </c>
      <c r="H362">
        <v>0</v>
      </c>
      <c r="I362" t="s">
        <v>65</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t="s">
        <v>2589</v>
      </c>
      <c r="AD362" t="s">
        <v>2704</v>
      </c>
    </row>
    <row r="363" spans="1:30" ht="15" customHeight="1" x14ac:dyDescent="0.25">
      <c r="A363" t="s">
        <v>7592</v>
      </c>
      <c r="B363" t="s">
        <v>2705</v>
      </c>
      <c r="C363">
        <v>0</v>
      </c>
      <c r="D363" t="s">
        <v>2708</v>
      </c>
      <c r="E363" s="4">
        <v>32124</v>
      </c>
      <c r="F363">
        <v>0</v>
      </c>
      <c r="G363">
        <v>0</v>
      </c>
      <c r="H363">
        <v>0</v>
      </c>
      <c r="I363" t="s">
        <v>65</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t="s">
        <v>1967</v>
      </c>
      <c r="AD363" t="s">
        <v>2704</v>
      </c>
    </row>
    <row r="364" spans="1:30" ht="15" customHeight="1" x14ac:dyDescent="0.25">
      <c r="A364" t="s">
        <v>7593</v>
      </c>
      <c r="B364" t="s">
        <v>2705</v>
      </c>
      <c r="C364">
        <v>0</v>
      </c>
      <c r="D364" t="s">
        <v>2709</v>
      </c>
      <c r="E364" s="4">
        <v>26095</v>
      </c>
      <c r="F364">
        <v>0</v>
      </c>
      <c r="G364">
        <v>0</v>
      </c>
      <c r="H364">
        <v>0</v>
      </c>
      <c r="I364" t="s">
        <v>65</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t="s">
        <v>2046</v>
      </c>
      <c r="AD364" t="s">
        <v>2704</v>
      </c>
    </row>
    <row r="365" spans="1:30" ht="15" customHeight="1" x14ac:dyDescent="0.25">
      <c r="A365" t="s">
        <v>7594</v>
      </c>
      <c r="B365" t="s">
        <v>2705</v>
      </c>
      <c r="C365">
        <v>0</v>
      </c>
      <c r="D365" t="s">
        <v>2710</v>
      </c>
      <c r="E365" s="4">
        <v>34118</v>
      </c>
      <c r="F365">
        <v>0</v>
      </c>
      <c r="G365">
        <v>0</v>
      </c>
      <c r="H365">
        <v>0</v>
      </c>
      <c r="I365" t="s">
        <v>65</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t="s">
        <v>2711</v>
      </c>
      <c r="AD365" t="s">
        <v>2704</v>
      </c>
    </row>
    <row r="366" spans="1:30" ht="15" customHeight="1" x14ac:dyDescent="0.25">
      <c r="A366" t="s">
        <v>7595</v>
      </c>
      <c r="B366" t="s">
        <v>2705</v>
      </c>
      <c r="C366">
        <v>0</v>
      </c>
      <c r="D366" t="s">
        <v>2712</v>
      </c>
      <c r="E366" s="4">
        <v>28791</v>
      </c>
      <c r="F366">
        <v>0</v>
      </c>
      <c r="G366">
        <v>0</v>
      </c>
      <c r="H366">
        <v>0</v>
      </c>
      <c r="I366" t="s">
        <v>65</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t="s">
        <v>2713</v>
      </c>
      <c r="AD366" t="s">
        <v>2704</v>
      </c>
    </row>
    <row r="367" spans="1:30" ht="15" customHeight="1" x14ac:dyDescent="0.25">
      <c r="A367" t="s">
        <v>7596</v>
      </c>
      <c r="B367" t="s">
        <v>2705</v>
      </c>
      <c r="C367">
        <v>0</v>
      </c>
      <c r="D367" t="s">
        <v>2714</v>
      </c>
      <c r="E367" s="4">
        <v>25095</v>
      </c>
      <c r="F367">
        <v>0</v>
      </c>
      <c r="G367">
        <v>0</v>
      </c>
      <c r="H367">
        <v>0</v>
      </c>
      <c r="I367" t="s">
        <v>65</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t="s">
        <v>2456</v>
      </c>
      <c r="AD367" t="s">
        <v>2704</v>
      </c>
    </row>
    <row r="368" spans="1:30" ht="15" customHeight="1" x14ac:dyDescent="0.25">
      <c r="A368" t="s">
        <v>7597</v>
      </c>
      <c r="B368" t="s">
        <v>2705</v>
      </c>
      <c r="C368">
        <v>0</v>
      </c>
      <c r="D368" t="s">
        <v>2716</v>
      </c>
      <c r="E368" s="4">
        <v>6740</v>
      </c>
      <c r="F368">
        <v>0</v>
      </c>
      <c r="G368">
        <v>0</v>
      </c>
      <c r="H368">
        <v>0</v>
      </c>
      <c r="I368" t="s">
        <v>65</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t="s">
        <v>2717</v>
      </c>
      <c r="AD368" t="s">
        <v>2704</v>
      </c>
    </row>
    <row r="369" spans="1:30" ht="15" customHeight="1" x14ac:dyDescent="0.25">
      <c r="A369" t="s">
        <v>7598</v>
      </c>
      <c r="B369">
        <v>0</v>
      </c>
      <c r="C369" t="s">
        <v>1182</v>
      </c>
      <c r="D369" t="s">
        <v>2718</v>
      </c>
      <c r="E369" s="4">
        <v>93074</v>
      </c>
      <c r="F369">
        <v>0</v>
      </c>
      <c r="G369">
        <v>0</v>
      </c>
      <c r="H369">
        <v>0</v>
      </c>
      <c r="I369" t="s">
        <v>65</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t="s">
        <v>1915</v>
      </c>
      <c r="AD369" t="s">
        <v>2704</v>
      </c>
    </row>
    <row r="370" spans="1:30" ht="15" customHeight="1" x14ac:dyDescent="0.25">
      <c r="A370" t="s">
        <v>2719</v>
      </c>
      <c r="B370" t="s">
        <v>2720</v>
      </c>
      <c r="C370">
        <v>0</v>
      </c>
      <c r="D370" t="s">
        <v>2721</v>
      </c>
      <c r="E370" s="4">
        <v>18399</v>
      </c>
      <c r="F370">
        <v>0</v>
      </c>
      <c r="G370">
        <v>0</v>
      </c>
      <c r="H370">
        <v>0</v>
      </c>
      <c r="I370" t="s">
        <v>65</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t="s">
        <v>2722</v>
      </c>
    </row>
    <row r="371" spans="1:30" ht="15" customHeight="1" x14ac:dyDescent="0.25">
      <c r="A371" t="s">
        <v>2723</v>
      </c>
      <c r="B371" t="s">
        <v>2724</v>
      </c>
      <c r="C371">
        <v>0</v>
      </c>
      <c r="D371" t="s">
        <v>2725</v>
      </c>
      <c r="E371" s="4">
        <v>32042</v>
      </c>
      <c r="F371">
        <v>0</v>
      </c>
      <c r="G371">
        <v>0</v>
      </c>
      <c r="H371">
        <v>0</v>
      </c>
      <c r="I371" t="s">
        <v>65</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t="s">
        <v>2726</v>
      </c>
      <c r="AD371" t="s">
        <v>2727</v>
      </c>
    </row>
    <row r="372" spans="1:30" ht="15" customHeight="1" x14ac:dyDescent="0.25">
      <c r="A372" t="s">
        <v>2728</v>
      </c>
      <c r="B372" t="s">
        <v>2728</v>
      </c>
      <c r="C372">
        <v>0</v>
      </c>
      <c r="D372" t="s">
        <v>2729</v>
      </c>
      <c r="E372" s="4">
        <v>87726</v>
      </c>
      <c r="F372">
        <v>0</v>
      </c>
      <c r="G372">
        <v>0</v>
      </c>
      <c r="H372">
        <v>0</v>
      </c>
      <c r="I372" t="s">
        <v>65</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t="s">
        <v>2730</v>
      </c>
      <c r="AD372" t="s">
        <v>2731</v>
      </c>
    </row>
    <row r="373" spans="1:30" ht="15" customHeight="1" x14ac:dyDescent="0.25">
      <c r="A373" t="s">
        <v>2732</v>
      </c>
      <c r="B373" t="s">
        <v>2733</v>
      </c>
      <c r="C373" t="s">
        <v>2155</v>
      </c>
      <c r="D373" t="s">
        <v>2734</v>
      </c>
      <c r="E373" s="4">
        <v>40460</v>
      </c>
      <c r="F373" t="s">
        <v>2735</v>
      </c>
      <c r="G373" t="s">
        <v>1229</v>
      </c>
      <c r="H373" t="s">
        <v>1228</v>
      </c>
      <c r="I373" t="s">
        <v>2736</v>
      </c>
      <c r="J373" t="s">
        <v>1230</v>
      </c>
      <c r="K373" t="s">
        <v>1230</v>
      </c>
      <c r="L373" t="s">
        <v>1231</v>
      </c>
      <c r="M373" t="s">
        <v>1231</v>
      </c>
      <c r="N373" t="s">
        <v>1230</v>
      </c>
      <c r="O373" t="s">
        <v>1231</v>
      </c>
      <c r="P373" t="s">
        <v>1230</v>
      </c>
      <c r="Q373" t="s">
        <v>1230</v>
      </c>
      <c r="R373" t="s">
        <v>1230</v>
      </c>
      <c r="S373" t="s">
        <v>1230</v>
      </c>
      <c r="T373" t="s">
        <v>1366</v>
      </c>
      <c r="U373" t="s">
        <v>1366</v>
      </c>
      <c r="V373" t="s">
        <v>1366</v>
      </c>
      <c r="W373" t="s">
        <v>1366</v>
      </c>
      <c r="X373" t="s">
        <v>1366</v>
      </c>
      <c r="Y373" t="s">
        <v>1366</v>
      </c>
      <c r="Z373" t="s">
        <v>1366</v>
      </c>
      <c r="AA373" t="s">
        <v>1366</v>
      </c>
      <c r="AB373">
        <v>0</v>
      </c>
      <c r="AC373" t="s">
        <v>2737</v>
      </c>
      <c r="AD373" t="s">
        <v>2738</v>
      </c>
    </row>
    <row r="374" spans="1:30" ht="15" customHeight="1" x14ac:dyDescent="0.25">
      <c r="A374" t="s">
        <v>2739</v>
      </c>
      <c r="B374" t="s">
        <v>2740</v>
      </c>
      <c r="C374">
        <v>0</v>
      </c>
      <c r="D374" t="s">
        <v>2741</v>
      </c>
      <c r="E374" s="4">
        <v>20301</v>
      </c>
      <c r="F374">
        <v>0</v>
      </c>
      <c r="G374">
        <v>0</v>
      </c>
      <c r="H374">
        <v>0</v>
      </c>
      <c r="I374" t="s">
        <v>65</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t="s">
        <v>2742</v>
      </c>
      <c r="AD374" t="s">
        <v>2743</v>
      </c>
    </row>
    <row r="375" spans="1:30" ht="15" customHeight="1" x14ac:dyDescent="0.25">
      <c r="A375" t="s">
        <v>2744</v>
      </c>
      <c r="B375" t="s">
        <v>2745</v>
      </c>
      <c r="C375">
        <v>0</v>
      </c>
      <c r="D375" t="s">
        <v>2746</v>
      </c>
      <c r="E375" s="4">
        <v>49973</v>
      </c>
      <c r="F375" t="s">
        <v>2747</v>
      </c>
      <c r="G375" t="s">
        <v>2748</v>
      </c>
      <c r="H375" t="s">
        <v>2749</v>
      </c>
      <c r="I375" t="s">
        <v>2750</v>
      </c>
      <c r="J375" t="s">
        <v>1231</v>
      </c>
      <c r="K375" t="s">
        <v>1231</v>
      </c>
      <c r="L375" t="s">
        <v>1231</v>
      </c>
      <c r="M375" t="s">
        <v>1231</v>
      </c>
      <c r="N375" t="s">
        <v>1231</v>
      </c>
      <c r="O375" t="s">
        <v>1231</v>
      </c>
      <c r="P375" t="s">
        <v>1231</v>
      </c>
      <c r="Q375" t="s">
        <v>1230</v>
      </c>
      <c r="R375" t="s">
        <v>1230</v>
      </c>
      <c r="S375" t="s">
        <v>1230</v>
      </c>
      <c r="T375" t="s">
        <v>1230</v>
      </c>
      <c r="U375" t="s">
        <v>1231</v>
      </c>
      <c r="V375" t="s">
        <v>1231</v>
      </c>
      <c r="W375" t="s">
        <v>1231</v>
      </c>
      <c r="X375" t="s">
        <v>1231</v>
      </c>
      <c r="Y375" t="s">
        <v>1231</v>
      </c>
      <c r="Z375" t="s">
        <v>1231</v>
      </c>
      <c r="AA375" t="s">
        <v>1231</v>
      </c>
      <c r="AB375">
        <v>0</v>
      </c>
      <c r="AC375" t="s">
        <v>2751</v>
      </c>
      <c r="AD375" t="s">
        <v>2752</v>
      </c>
    </row>
    <row r="376" spans="1:30" ht="15" customHeight="1" x14ac:dyDescent="0.25">
      <c r="A376" t="s">
        <v>2753</v>
      </c>
      <c r="B376" t="s">
        <v>2753</v>
      </c>
      <c r="C376">
        <v>0</v>
      </c>
      <c r="D376" t="s">
        <v>2754</v>
      </c>
      <c r="E376" s="4">
        <v>78992</v>
      </c>
      <c r="F376">
        <v>0</v>
      </c>
      <c r="G376">
        <v>0</v>
      </c>
      <c r="H376">
        <v>0</v>
      </c>
      <c r="I376" t="s">
        <v>65</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t="s">
        <v>2755</v>
      </c>
      <c r="AD376" t="s">
        <v>2756</v>
      </c>
    </row>
    <row r="377" spans="1:30" ht="15" customHeight="1" x14ac:dyDescent="0.25">
      <c r="A377" t="s">
        <v>2757</v>
      </c>
      <c r="B377" t="s">
        <v>2758</v>
      </c>
      <c r="C377">
        <v>0</v>
      </c>
      <c r="D377" t="s">
        <v>2759</v>
      </c>
      <c r="E377" s="4">
        <v>55962</v>
      </c>
      <c r="F377">
        <v>0</v>
      </c>
      <c r="G377">
        <v>0</v>
      </c>
      <c r="H377">
        <v>0</v>
      </c>
      <c r="I377" t="s">
        <v>65</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t="s">
        <v>2760</v>
      </c>
      <c r="AD377" t="s">
        <v>2761</v>
      </c>
    </row>
    <row r="378" spans="1:30" ht="15" customHeight="1" x14ac:dyDescent="0.25">
      <c r="A378" t="s">
        <v>2762</v>
      </c>
      <c r="B378" t="s">
        <v>2763</v>
      </c>
      <c r="C378">
        <v>0</v>
      </c>
      <c r="D378" t="s">
        <v>2764</v>
      </c>
      <c r="E378" s="4">
        <v>21360</v>
      </c>
      <c r="F378" t="s">
        <v>2765</v>
      </c>
      <c r="G378" t="s">
        <v>2766</v>
      </c>
      <c r="H378" t="s">
        <v>1228</v>
      </c>
      <c r="I378" t="s">
        <v>2767</v>
      </c>
      <c r="J378" t="s">
        <v>1231</v>
      </c>
      <c r="K378" t="s">
        <v>1231</v>
      </c>
      <c r="L378" t="s">
        <v>1231</v>
      </c>
      <c r="M378" t="s">
        <v>1231</v>
      </c>
      <c r="N378" t="s">
        <v>1230</v>
      </c>
      <c r="O378" t="s">
        <v>1231</v>
      </c>
      <c r="P378" t="s">
        <v>1231</v>
      </c>
      <c r="Q378" t="s">
        <v>1230</v>
      </c>
      <c r="R378" t="s">
        <v>1230</v>
      </c>
      <c r="S378" t="s">
        <v>1230</v>
      </c>
      <c r="T378" t="s">
        <v>1231</v>
      </c>
      <c r="U378" t="s">
        <v>1231</v>
      </c>
      <c r="V378" t="s">
        <v>1231</v>
      </c>
      <c r="W378" t="s">
        <v>1231</v>
      </c>
      <c r="X378" t="s">
        <v>1231</v>
      </c>
      <c r="Y378" t="s">
        <v>1231</v>
      </c>
      <c r="Z378" t="s">
        <v>1231</v>
      </c>
      <c r="AA378" t="s">
        <v>1231</v>
      </c>
      <c r="AB378">
        <v>0</v>
      </c>
      <c r="AC378" t="s">
        <v>2768</v>
      </c>
      <c r="AD378" t="s">
        <v>2769</v>
      </c>
    </row>
    <row r="379" spans="1:30" ht="15" customHeight="1" x14ac:dyDescent="0.25">
      <c r="A379" t="s">
        <v>2770</v>
      </c>
      <c r="B379" t="s">
        <v>2771</v>
      </c>
      <c r="C379">
        <v>0</v>
      </c>
      <c r="D379" t="s">
        <v>2772</v>
      </c>
      <c r="E379" s="4">
        <v>28509</v>
      </c>
      <c r="F379">
        <v>0</v>
      </c>
      <c r="G379">
        <v>0</v>
      </c>
      <c r="H379">
        <v>0</v>
      </c>
      <c r="I379" t="s">
        <v>65</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t="s">
        <v>2713</v>
      </c>
      <c r="AD379" t="s">
        <v>2773</v>
      </c>
    </row>
    <row r="380" spans="1:30" ht="15" customHeight="1" x14ac:dyDescent="0.25">
      <c r="A380" t="s">
        <v>2774</v>
      </c>
      <c r="B380" t="s">
        <v>2775</v>
      </c>
      <c r="C380">
        <v>0</v>
      </c>
      <c r="D380" t="s">
        <v>2776</v>
      </c>
      <c r="E380" s="4">
        <v>27738</v>
      </c>
      <c r="F380" t="s">
        <v>65</v>
      </c>
      <c r="G380">
        <v>0</v>
      </c>
      <c r="H380">
        <v>0</v>
      </c>
      <c r="I380" t="s">
        <v>65</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t="s">
        <v>2777</v>
      </c>
      <c r="AD380" t="s">
        <v>2778</v>
      </c>
    </row>
    <row r="381" spans="1:30" ht="15" customHeight="1" x14ac:dyDescent="0.25">
      <c r="A381" t="s">
        <v>2779</v>
      </c>
      <c r="B381" t="s">
        <v>2779</v>
      </c>
      <c r="C381">
        <v>0</v>
      </c>
      <c r="D381" t="s">
        <v>2780</v>
      </c>
      <c r="E381" s="4">
        <v>27950</v>
      </c>
      <c r="F381" t="s">
        <v>65</v>
      </c>
      <c r="G381">
        <v>0</v>
      </c>
      <c r="H381">
        <v>0</v>
      </c>
      <c r="I381" t="s">
        <v>65</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t="s">
        <v>2781</v>
      </c>
    </row>
    <row r="382" spans="1:30" ht="15" customHeight="1" x14ac:dyDescent="0.25">
      <c r="A382" t="s">
        <v>2782</v>
      </c>
      <c r="B382" t="s">
        <v>2783</v>
      </c>
      <c r="C382">
        <v>0</v>
      </c>
      <c r="D382" t="s">
        <v>2784</v>
      </c>
      <c r="E382" s="4">
        <v>69200</v>
      </c>
      <c r="F382">
        <v>0</v>
      </c>
      <c r="G382">
        <v>0</v>
      </c>
      <c r="H382">
        <v>0</v>
      </c>
      <c r="I382" t="s">
        <v>65</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t="s">
        <v>2785</v>
      </c>
      <c r="AD382" t="s">
        <v>2786</v>
      </c>
    </row>
    <row r="383" spans="1:30" ht="15" customHeight="1" x14ac:dyDescent="0.25">
      <c r="A383" t="s">
        <v>2787</v>
      </c>
      <c r="B383" t="s">
        <v>2788</v>
      </c>
      <c r="C383">
        <v>0</v>
      </c>
      <c r="D383" t="s">
        <v>2789</v>
      </c>
      <c r="E383" s="4">
        <v>32007</v>
      </c>
      <c r="F383" t="s">
        <v>2790</v>
      </c>
      <c r="G383" t="s">
        <v>2791</v>
      </c>
      <c r="H383" t="s">
        <v>2792</v>
      </c>
      <c r="I383" t="s">
        <v>2793</v>
      </c>
      <c r="J383" t="s">
        <v>1230</v>
      </c>
      <c r="K383" t="s">
        <v>1230</v>
      </c>
      <c r="L383" t="s">
        <v>1230</v>
      </c>
      <c r="M383" t="s">
        <v>1230</v>
      </c>
      <c r="N383" t="s">
        <v>1230</v>
      </c>
      <c r="O383" t="s">
        <v>1230</v>
      </c>
      <c r="P383" t="s">
        <v>1230</v>
      </c>
      <c r="Q383" t="s">
        <v>1230</v>
      </c>
      <c r="R383" t="s">
        <v>1230</v>
      </c>
      <c r="S383" t="s">
        <v>1230</v>
      </c>
      <c r="T383" t="s">
        <v>1366</v>
      </c>
      <c r="U383" t="s">
        <v>1366</v>
      </c>
      <c r="V383" t="s">
        <v>1366</v>
      </c>
      <c r="W383" t="s">
        <v>1366</v>
      </c>
      <c r="X383" t="s">
        <v>1366</v>
      </c>
      <c r="Y383" t="s">
        <v>1366</v>
      </c>
      <c r="Z383" t="s">
        <v>1366</v>
      </c>
      <c r="AA383" t="s">
        <v>1366</v>
      </c>
      <c r="AB383">
        <v>0</v>
      </c>
      <c r="AC383" t="s">
        <v>2794</v>
      </c>
      <c r="AD383" t="s">
        <v>2795</v>
      </c>
    </row>
    <row r="384" spans="1:30" ht="15" customHeight="1" x14ac:dyDescent="0.25">
      <c r="A384" t="s">
        <v>2796</v>
      </c>
      <c r="B384" t="s">
        <v>2797</v>
      </c>
      <c r="C384">
        <v>0</v>
      </c>
      <c r="D384" t="s">
        <v>2798</v>
      </c>
      <c r="E384" s="4">
        <v>28680</v>
      </c>
      <c r="F384">
        <v>0</v>
      </c>
      <c r="G384">
        <v>0</v>
      </c>
      <c r="H384">
        <v>0</v>
      </c>
      <c r="I384" t="s">
        <v>65</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t="s">
        <v>2799</v>
      </c>
      <c r="AD384" t="s">
        <v>2800</v>
      </c>
    </row>
    <row r="385" spans="1:30" ht="15" customHeight="1" x14ac:dyDescent="0.25">
      <c r="A385" t="s">
        <v>2801</v>
      </c>
      <c r="B385" t="s">
        <v>2802</v>
      </c>
      <c r="C385">
        <v>0</v>
      </c>
      <c r="D385" t="s">
        <v>2803</v>
      </c>
      <c r="E385" s="4">
        <v>36979</v>
      </c>
      <c r="F385">
        <v>0</v>
      </c>
      <c r="G385">
        <v>0</v>
      </c>
      <c r="H385">
        <v>0</v>
      </c>
      <c r="I385" t="s">
        <v>65</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t="s">
        <v>2804</v>
      </c>
    </row>
    <row r="386" spans="1:30" ht="15" customHeight="1" x14ac:dyDescent="0.25">
      <c r="A386" t="s">
        <v>2805</v>
      </c>
      <c r="B386" t="s">
        <v>2806</v>
      </c>
      <c r="C386">
        <v>0</v>
      </c>
      <c r="D386" t="s">
        <v>2807</v>
      </c>
      <c r="E386" s="4">
        <v>41321</v>
      </c>
      <c r="F386">
        <v>0</v>
      </c>
      <c r="G386">
        <v>0</v>
      </c>
      <c r="H386">
        <v>0</v>
      </c>
      <c r="I386" t="s">
        <v>65</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t="s">
        <v>2808</v>
      </c>
    </row>
    <row r="387" spans="1:30" ht="15" customHeight="1" x14ac:dyDescent="0.25">
      <c r="A387" t="s">
        <v>2809</v>
      </c>
      <c r="B387" t="s">
        <v>2809</v>
      </c>
      <c r="C387">
        <v>0</v>
      </c>
      <c r="D387" t="s">
        <v>2810</v>
      </c>
      <c r="E387" s="4">
        <v>88527</v>
      </c>
      <c r="F387">
        <v>0</v>
      </c>
      <c r="G387">
        <v>0</v>
      </c>
      <c r="H387">
        <v>0</v>
      </c>
      <c r="I387" t="s">
        <v>65</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t="s">
        <v>2811</v>
      </c>
      <c r="AD387" t="s">
        <v>1632</v>
      </c>
    </row>
    <row r="388" spans="1:30" ht="15" customHeight="1" x14ac:dyDescent="0.25">
      <c r="A388" t="s">
        <v>2812</v>
      </c>
      <c r="B388" t="s">
        <v>2813</v>
      </c>
      <c r="C388">
        <v>0</v>
      </c>
      <c r="D388" t="s">
        <v>2814</v>
      </c>
      <c r="E388" s="4">
        <v>93059</v>
      </c>
      <c r="F388">
        <v>0</v>
      </c>
      <c r="G388">
        <v>0</v>
      </c>
      <c r="H388">
        <v>0</v>
      </c>
      <c r="I388" t="s">
        <v>65</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t="s">
        <v>1631</v>
      </c>
      <c r="AD388" t="s">
        <v>2815</v>
      </c>
    </row>
    <row r="389" spans="1:30" ht="15" customHeight="1" x14ac:dyDescent="0.25">
      <c r="A389" t="s">
        <v>2816</v>
      </c>
      <c r="B389" t="s">
        <v>2817</v>
      </c>
      <c r="C389">
        <v>0</v>
      </c>
      <c r="D389" t="s">
        <v>2818</v>
      </c>
      <c r="E389" s="4">
        <v>74214</v>
      </c>
      <c r="F389">
        <v>0</v>
      </c>
      <c r="G389">
        <v>0</v>
      </c>
      <c r="H389">
        <v>0</v>
      </c>
      <c r="I389" t="s">
        <v>65</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t="s">
        <v>2819</v>
      </c>
      <c r="AD389" t="s">
        <v>2820</v>
      </c>
    </row>
    <row r="390" spans="1:30" ht="15" customHeight="1" x14ac:dyDescent="0.25">
      <c r="A390" t="s">
        <v>2821</v>
      </c>
      <c r="B390" t="s">
        <v>2822</v>
      </c>
      <c r="C390">
        <v>0</v>
      </c>
      <c r="D390" t="s">
        <v>2823</v>
      </c>
      <c r="E390" s="4">
        <v>26923</v>
      </c>
      <c r="F390" t="s">
        <v>2824</v>
      </c>
      <c r="G390" t="s">
        <v>2825</v>
      </c>
      <c r="H390" t="s">
        <v>1228</v>
      </c>
      <c r="I390" t="s">
        <v>2826</v>
      </c>
      <c r="J390" t="s">
        <v>1230</v>
      </c>
      <c r="K390" t="s">
        <v>1230</v>
      </c>
      <c r="L390" t="s">
        <v>1230</v>
      </c>
      <c r="M390" t="s">
        <v>1230</v>
      </c>
      <c r="N390" t="s">
        <v>1230</v>
      </c>
      <c r="O390" t="s">
        <v>1230</v>
      </c>
      <c r="P390" t="s">
        <v>1230</v>
      </c>
      <c r="Q390" t="s">
        <v>1230</v>
      </c>
      <c r="R390" t="s">
        <v>1230</v>
      </c>
      <c r="S390" t="s">
        <v>1230</v>
      </c>
      <c r="T390" t="s">
        <v>1366</v>
      </c>
      <c r="U390" t="s">
        <v>1366</v>
      </c>
      <c r="V390" t="s">
        <v>1366</v>
      </c>
      <c r="W390" t="s">
        <v>1366</v>
      </c>
      <c r="X390" t="s">
        <v>1366</v>
      </c>
      <c r="Y390" t="s">
        <v>1366</v>
      </c>
      <c r="Z390" t="s">
        <v>1366</v>
      </c>
      <c r="AA390" t="s">
        <v>1366</v>
      </c>
      <c r="AB390">
        <v>0</v>
      </c>
      <c r="AC390" t="s">
        <v>2827</v>
      </c>
      <c r="AD390" t="s">
        <v>2828</v>
      </c>
    </row>
    <row r="391" spans="1:30" ht="15" customHeight="1" x14ac:dyDescent="0.25">
      <c r="A391" t="s">
        <v>2829</v>
      </c>
      <c r="B391" t="s">
        <v>2830</v>
      </c>
      <c r="C391">
        <v>0</v>
      </c>
      <c r="D391" t="s">
        <v>2831</v>
      </c>
      <c r="E391" s="4">
        <v>88409</v>
      </c>
      <c r="F391">
        <v>0</v>
      </c>
      <c r="G391">
        <v>0</v>
      </c>
      <c r="H391">
        <v>0</v>
      </c>
      <c r="I391" t="s">
        <v>65</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t="s">
        <v>1826</v>
      </c>
      <c r="AD391" t="s">
        <v>2832</v>
      </c>
    </row>
    <row r="392" spans="1:30" ht="15" customHeight="1" x14ac:dyDescent="0.25">
      <c r="A392" t="s">
        <v>2833</v>
      </c>
      <c r="B392" t="s">
        <v>2834</v>
      </c>
      <c r="C392">
        <v>0</v>
      </c>
      <c r="D392" t="s">
        <v>2835</v>
      </c>
      <c r="E392" s="4">
        <v>93072</v>
      </c>
      <c r="F392">
        <v>0</v>
      </c>
      <c r="G392">
        <v>0</v>
      </c>
      <c r="H392">
        <v>0</v>
      </c>
      <c r="I392" t="s">
        <v>65</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t="s">
        <v>2836</v>
      </c>
      <c r="AD392" t="s">
        <v>2837</v>
      </c>
    </row>
    <row r="393" spans="1:30" ht="15" customHeight="1" x14ac:dyDescent="0.25">
      <c r="A393" t="s">
        <v>2838</v>
      </c>
      <c r="B393" t="s">
        <v>2839</v>
      </c>
      <c r="C393">
        <v>0</v>
      </c>
      <c r="D393" t="s">
        <v>2840</v>
      </c>
      <c r="E393" s="4">
        <v>31844</v>
      </c>
      <c r="F393">
        <v>0</v>
      </c>
      <c r="G393">
        <v>0</v>
      </c>
      <c r="H393">
        <v>0</v>
      </c>
      <c r="I393" t="s">
        <v>65</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t="s">
        <v>2841</v>
      </c>
      <c r="AD393" t="s">
        <v>2842</v>
      </c>
    </row>
    <row r="394" spans="1:30" ht="15" customHeight="1" x14ac:dyDescent="0.25">
      <c r="A394" t="s">
        <v>2843</v>
      </c>
      <c r="B394" t="s">
        <v>2844</v>
      </c>
      <c r="C394">
        <v>0</v>
      </c>
      <c r="D394" t="s">
        <v>2845</v>
      </c>
      <c r="E394" s="4">
        <v>38256</v>
      </c>
      <c r="F394">
        <v>0</v>
      </c>
      <c r="G394">
        <v>0</v>
      </c>
      <c r="H394">
        <v>0</v>
      </c>
      <c r="I394" t="s">
        <v>65</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t="s">
        <v>2846</v>
      </c>
      <c r="AD394" t="s">
        <v>2847</v>
      </c>
    </row>
    <row r="395" spans="1:30" ht="15" customHeight="1" x14ac:dyDescent="0.25">
      <c r="A395" t="s">
        <v>2848</v>
      </c>
      <c r="B395" t="s">
        <v>2848</v>
      </c>
      <c r="C395">
        <v>0</v>
      </c>
      <c r="D395" t="s">
        <v>2849</v>
      </c>
      <c r="E395" s="4">
        <v>55666</v>
      </c>
      <c r="F395" t="s">
        <v>2850</v>
      </c>
      <c r="G395" t="s">
        <v>1229</v>
      </c>
      <c r="H395" t="s">
        <v>1228</v>
      </c>
      <c r="I395" t="s">
        <v>2851</v>
      </c>
      <c r="J395" t="s">
        <v>1231</v>
      </c>
      <c r="K395" t="s">
        <v>1231</v>
      </c>
      <c r="L395" t="s">
        <v>1230</v>
      </c>
      <c r="M395" t="s">
        <v>1231</v>
      </c>
      <c r="N395" t="s">
        <v>1231</v>
      </c>
      <c r="O395" t="s">
        <v>1231</v>
      </c>
      <c r="P395" t="s">
        <v>1230</v>
      </c>
      <c r="Q395" t="s">
        <v>1230</v>
      </c>
      <c r="R395" t="s">
        <v>1230</v>
      </c>
      <c r="S395" t="s">
        <v>1230</v>
      </c>
      <c r="T395" t="s">
        <v>1366</v>
      </c>
      <c r="U395" t="s">
        <v>1366</v>
      </c>
      <c r="V395" t="s">
        <v>1366</v>
      </c>
      <c r="W395" t="s">
        <v>1366</v>
      </c>
      <c r="X395" t="s">
        <v>1366</v>
      </c>
      <c r="Y395" t="s">
        <v>1366</v>
      </c>
      <c r="Z395" t="s">
        <v>1366</v>
      </c>
      <c r="AA395" t="s">
        <v>1366</v>
      </c>
      <c r="AB395">
        <v>0</v>
      </c>
      <c r="AC395" t="s">
        <v>2852</v>
      </c>
      <c r="AD395" t="s">
        <v>2853</v>
      </c>
    </row>
    <row r="396" spans="1:30" ht="15" customHeight="1" x14ac:dyDescent="0.25">
      <c r="A396" t="s">
        <v>2854</v>
      </c>
      <c r="B396" t="s">
        <v>2855</v>
      </c>
      <c r="C396">
        <v>0</v>
      </c>
      <c r="D396" t="s">
        <v>2856</v>
      </c>
      <c r="E396" s="4">
        <v>29537</v>
      </c>
      <c r="F396">
        <v>0</v>
      </c>
      <c r="G396">
        <v>0</v>
      </c>
      <c r="H396">
        <v>0</v>
      </c>
      <c r="I396" t="s">
        <v>65</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t="s">
        <v>2852</v>
      </c>
      <c r="AD396" t="s">
        <v>2857</v>
      </c>
    </row>
    <row r="397" spans="1:30" ht="15" customHeight="1" x14ac:dyDescent="0.25">
      <c r="A397" t="s">
        <v>2858</v>
      </c>
      <c r="B397" t="s">
        <v>2859</v>
      </c>
      <c r="C397">
        <v>0</v>
      </c>
      <c r="D397" t="s">
        <v>2860</v>
      </c>
      <c r="E397" s="4">
        <v>14613</v>
      </c>
      <c r="F397">
        <v>0</v>
      </c>
      <c r="G397">
        <v>0</v>
      </c>
      <c r="H397">
        <v>0</v>
      </c>
      <c r="I397" t="s">
        <v>65</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t="s">
        <v>2861</v>
      </c>
      <c r="AD397" t="s">
        <v>2862</v>
      </c>
    </row>
    <row r="398" spans="1:30" ht="15" customHeight="1" x14ac:dyDescent="0.25">
      <c r="A398" t="s">
        <v>2863</v>
      </c>
      <c r="B398">
        <v>0</v>
      </c>
      <c r="C398">
        <v>0</v>
      </c>
      <c r="D398" t="s">
        <v>2864</v>
      </c>
      <c r="E398" s="4">
        <v>3734</v>
      </c>
      <c r="F398">
        <v>0</v>
      </c>
      <c r="G398">
        <v>0</v>
      </c>
      <c r="H398">
        <v>0</v>
      </c>
      <c r="I398" t="s">
        <v>65</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t="s">
        <v>2711</v>
      </c>
      <c r="AD398" t="s">
        <v>2865</v>
      </c>
    </row>
    <row r="399" spans="1:30" ht="15" customHeight="1" x14ac:dyDescent="0.25">
      <c r="A399" t="s">
        <v>2866</v>
      </c>
      <c r="B399" t="s">
        <v>2867</v>
      </c>
      <c r="C399">
        <v>0</v>
      </c>
      <c r="D399" t="s">
        <v>2868</v>
      </c>
      <c r="E399" s="4">
        <v>33661</v>
      </c>
      <c r="F399" t="s">
        <v>2869</v>
      </c>
      <c r="G399" t="s">
        <v>2791</v>
      </c>
      <c r="H399" t="s">
        <v>2792</v>
      </c>
      <c r="I399" t="s">
        <v>1365</v>
      </c>
      <c r="J399" t="s">
        <v>1230</v>
      </c>
      <c r="K399" t="s">
        <v>1230</v>
      </c>
      <c r="L399" t="s">
        <v>1230</v>
      </c>
      <c r="M399" t="s">
        <v>1230</v>
      </c>
      <c r="N399" t="s">
        <v>1230</v>
      </c>
      <c r="O399" t="s">
        <v>1231</v>
      </c>
      <c r="P399" t="s">
        <v>1230</v>
      </c>
      <c r="Q399" t="s">
        <v>1230</v>
      </c>
      <c r="R399" t="s">
        <v>1230</v>
      </c>
      <c r="S399" t="s">
        <v>1230</v>
      </c>
      <c r="T399" t="s">
        <v>1366</v>
      </c>
      <c r="U399" t="s">
        <v>1366</v>
      </c>
      <c r="V399" t="s">
        <v>1366</v>
      </c>
      <c r="W399" t="s">
        <v>1366</v>
      </c>
      <c r="X399" t="s">
        <v>1366</v>
      </c>
      <c r="Y399" t="s">
        <v>1366</v>
      </c>
      <c r="Z399" t="s">
        <v>1366</v>
      </c>
      <c r="AA399" t="s">
        <v>1366</v>
      </c>
      <c r="AB399">
        <v>0</v>
      </c>
      <c r="AC399" t="s">
        <v>2870</v>
      </c>
      <c r="AD399" t="s">
        <v>2871</v>
      </c>
    </row>
    <row r="400" spans="1:30" ht="15" customHeight="1" x14ac:dyDescent="0.25">
      <c r="A400" t="s">
        <v>2872</v>
      </c>
      <c r="B400" t="s">
        <v>2873</v>
      </c>
      <c r="C400">
        <v>0</v>
      </c>
      <c r="D400" t="s">
        <v>2874</v>
      </c>
      <c r="E400" s="4">
        <v>31255</v>
      </c>
      <c r="F400">
        <v>0</v>
      </c>
      <c r="G400">
        <v>0</v>
      </c>
      <c r="H400">
        <v>0</v>
      </c>
      <c r="I400" t="s">
        <v>65</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t="s">
        <v>2875</v>
      </c>
      <c r="AD400" t="s">
        <v>2876</v>
      </c>
    </row>
    <row r="401" spans="1:30" ht="15" customHeight="1" x14ac:dyDescent="0.25">
      <c r="A401" t="s">
        <v>2877</v>
      </c>
      <c r="B401" t="s">
        <v>2878</v>
      </c>
      <c r="C401">
        <v>0</v>
      </c>
      <c r="D401" t="s">
        <v>2879</v>
      </c>
      <c r="E401" s="4">
        <v>64572</v>
      </c>
      <c r="F401">
        <v>0</v>
      </c>
      <c r="G401">
        <v>0</v>
      </c>
      <c r="H401">
        <v>0</v>
      </c>
      <c r="I401" t="s">
        <v>65</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t="s">
        <v>2880</v>
      </c>
      <c r="AD401" t="s">
        <v>2881</v>
      </c>
    </row>
    <row r="402" spans="1:30" ht="15" customHeight="1" x14ac:dyDescent="0.25">
      <c r="A402" t="s">
        <v>2882</v>
      </c>
      <c r="B402" t="s">
        <v>2883</v>
      </c>
      <c r="C402">
        <v>0</v>
      </c>
      <c r="D402" t="s">
        <v>2884</v>
      </c>
      <c r="E402" s="4">
        <v>55669</v>
      </c>
      <c r="F402">
        <v>0</v>
      </c>
      <c r="G402">
        <v>0</v>
      </c>
      <c r="H402">
        <v>0</v>
      </c>
      <c r="I402" t="s">
        <v>65</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t="s">
        <v>2885</v>
      </c>
      <c r="AD402" t="s">
        <v>2886</v>
      </c>
    </row>
    <row r="403" spans="1:30" ht="15" customHeight="1" x14ac:dyDescent="0.25">
      <c r="A403" t="s">
        <v>2887</v>
      </c>
      <c r="B403" t="s">
        <v>2888</v>
      </c>
      <c r="C403">
        <v>0</v>
      </c>
      <c r="D403" t="s">
        <v>2889</v>
      </c>
      <c r="E403" s="4">
        <v>29576</v>
      </c>
      <c r="F403">
        <v>0</v>
      </c>
      <c r="G403">
        <v>0</v>
      </c>
      <c r="H403">
        <v>0</v>
      </c>
      <c r="I403" t="s">
        <v>65</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t="s">
        <v>2890</v>
      </c>
      <c r="AD403" t="s">
        <v>2891</v>
      </c>
    </row>
    <row r="404" spans="1:30" ht="15" customHeight="1" x14ac:dyDescent="0.25">
      <c r="A404" t="s">
        <v>2892</v>
      </c>
      <c r="B404" t="s">
        <v>2893</v>
      </c>
      <c r="C404">
        <v>0</v>
      </c>
      <c r="D404" t="s">
        <v>2894</v>
      </c>
      <c r="E404" s="4">
        <v>61996</v>
      </c>
      <c r="F404">
        <v>0</v>
      </c>
      <c r="G404">
        <v>0</v>
      </c>
      <c r="H404">
        <v>0</v>
      </c>
      <c r="I404" t="s">
        <v>65</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t="s">
        <v>2895</v>
      </c>
      <c r="AD404" t="s">
        <v>2896</v>
      </c>
    </row>
    <row r="405" spans="1:30" ht="15" customHeight="1" x14ac:dyDescent="0.25">
      <c r="A405" t="s">
        <v>2897</v>
      </c>
      <c r="B405" t="s">
        <v>2898</v>
      </c>
      <c r="C405">
        <v>0</v>
      </c>
      <c r="D405" t="s">
        <v>2899</v>
      </c>
      <c r="E405" s="4">
        <v>44352</v>
      </c>
      <c r="F405">
        <v>0</v>
      </c>
      <c r="G405">
        <v>0</v>
      </c>
      <c r="H405">
        <v>0</v>
      </c>
      <c r="I405" t="s">
        <v>65</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t="s">
        <v>2900</v>
      </c>
      <c r="AD405" t="s">
        <v>2901</v>
      </c>
    </row>
    <row r="406" spans="1:30" ht="15" customHeight="1" x14ac:dyDescent="0.25">
      <c r="A406" t="s">
        <v>2902</v>
      </c>
      <c r="B406" t="s">
        <v>2903</v>
      </c>
      <c r="C406">
        <v>0</v>
      </c>
      <c r="D406" t="s">
        <v>2904</v>
      </c>
      <c r="E406" s="4">
        <v>31904</v>
      </c>
      <c r="F406">
        <v>0</v>
      </c>
      <c r="G406">
        <v>0</v>
      </c>
      <c r="H406">
        <v>0</v>
      </c>
      <c r="I406" t="s">
        <v>65</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t="s">
        <v>2905</v>
      </c>
      <c r="AD406" t="s">
        <v>2906</v>
      </c>
    </row>
    <row r="407" spans="1:30" ht="15" customHeight="1" x14ac:dyDescent="0.25">
      <c r="A407" t="s">
        <v>2907</v>
      </c>
      <c r="B407">
        <v>0</v>
      </c>
      <c r="C407">
        <v>0</v>
      </c>
      <c r="D407" t="s">
        <v>2908</v>
      </c>
      <c r="E407" s="4">
        <v>20549</v>
      </c>
      <c r="F407">
        <v>0</v>
      </c>
      <c r="G407">
        <v>0</v>
      </c>
      <c r="H407">
        <v>0</v>
      </c>
      <c r="I407" t="s">
        <v>65</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t="s">
        <v>2909</v>
      </c>
      <c r="AD407" t="s">
        <v>2910</v>
      </c>
    </row>
    <row r="408" spans="1:30" ht="15" customHeight="1" x14ac:dyDescent="0.25">
      <c r="A408" t="s">
        <v>2911</v>
      </c>
      <c r="B408">
        <v>0</v>
      </c>
      <c r="C408">
        <v>0</v>
      </c>
      <c r="D408" t="s">
        <v>2912</v>
      </c>
      <c r="E408" s="4">
        <v>101546</v>
      </c>
      <c r="F408">
        <v>0</v>
      </c>
      <c r="G408">
        <v>0</v>
      </c>
      <c r="H408">
        <v>0</v>
      </c>
      <c r="I408" t="s">
        <v>65</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t="s">
        <v>1788</v>
      </c>
    </row>
    <row r="409" spans="1:30" ht="15" customHeight="1" x14ac:dyDescent="0.25">
      <c r="A409" t="s">
        <v>2913</v>
      </c>
      <c r="B409" t="s">
        <v>2914</v>
      </c>
      <c r="C409">
        <v>0</v>
      </c>
      <c r="D409" t="s">
        <v>2915</v>
      </c>
      <c r="E409" s="4">
        <v>37069</v>
      </c>
      <c r="F409">
        <v>0</v>
      </c>
      <c r="G409">
        <v>0</v>
      </c>
      <c r="H409">
        <v>0</v>
      </c>
      <c r="I409" t="s">
        <v>65</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t="s">
        <v>2916</v>
      </c>
    </row>
    <row r="410" spans="1:30" ht="15" customHeight="1" x14ac:dyDescent="0.25">
      <c r="A410" t="s">
        <v>2917</v>
      </c>
      <c r="B410" t="s">
        <v>2918</v>
      </c>
      <c r="C410">
        <v>0</v>
      </c>
      <c r="D410" t="s">
        <v>2919</v>
      </c>
      <c r="E410" s="4">
        <v>33874</v>
      </c>
      <c r="F410">
        <v>0</v>
      </c>
      <c r="G410">
        <v>0</v>
      </c>
      <c r="H410">
        <v>0</v>
      </c>
      <c r="I410" t="s">
        <v>65</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t="s">
        <v>2920</v>
      </c>
      <c r="AD410" t="s">
        <v>2921</v>
      </c>
    </row>
    <row r="411" spans="1:30" ht="15" customHeight="1" x14ac:dyDescent="0.25">
      <c r="A411" t="s">
        <v>2922</v>
      </c>
      <c r="B411" t="s">
        <v>2923</v>
      </c>
      <c r="C411">
        <v>0</v>
      </c>
      <c r="D411" t="s">
        <v>2924</v>
      </c>
      <c r="E411" s="4">
        <v>34505</v>
      </c>
      <c r="F411">
        <v>0</v>
      </c>
      <c r="G411">
        <v>0</v>
      </c>
      <c r="H411">
        <v>0</v>
      </c>
      <c r="I411" t="s">
        <v>65</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t="s">
        <v>2925</v>
      </c>
    </row>
    <row r="412" spans="1:30" ht="15" customHeight="1" x14ac:dyDescent="0.25">
      <c r="A412" t="s">
        <v>2926</v>
      </c>
      <c r="B412" t="s">
        <v>2927</v>
      </c>
      <c r="C412">
        <v>0</v>
      </c>
      <c r="D412" t="s">
        <v>2928</v>
      </c>
      <c r="E412" s="4">
        <v>62118</v>
      </c>
      <c r="F412">
        <v>0</v>
      </c>
      <c r="G412">
        <v>0</v>
      </c>
      <c r="H412">
        <v>0</v>
      </c>
      <c r="I412" t="s">
        <v>65</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t="s">
        <v>2929</v>
      </c>
    </row>
    <row r="413" spans="1:30" ht="15" customHeight="1" x14ac:dyDescent="0.25">
      <c r="A413" t="s">
        <v>2930</v>
      </c>
      <c r="B413" t="s">
        <v>2931</v>
      </c>
      <c r="C413">
        <v>0</v>
      </c>
      <c r="D413" t="s">
        <v>2932</v>
      </c>
      <c r="E413" s="4">
        <v>60343</v>
      </c>
      <c r="F413">
        <v>0</v>
      </c>
      <c r="G413">
        <v>0</v>
      </c>
      <c r="H413">
        <v>0</v>
      </c>
      <c r="I413" t="s">
        <v>65</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t="s">
        <v>2933</v>
      </c>
      <c r="AD413" t="s">
        <v>2934</v>
      </c>
    </row>
    <row r="414" spans="1:30" ht="15" customHeight="1" x14ac:dyDescent="0.25">
      <c r="A414" t="s">
        <v>2935</v>
      </c>
      <c r="B414" t="s">
        <v>2935</v>
      </c>
      <c r="C414">
        <v>0</v>
      </c>
      <c r="D414" t="s">
        <v>2936</v>
      </c>
      <c r="E414" s="4">
        <v>124891</v>
      </c>
      <c r="F414">
        <v>0</v>
      </c>
      <c r="G414">
        <v>0</v>
      </c>
      <c r="H414">
        <v>0</v>
      </c>
      <c r="I414" t="s">
        <v>65</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t="s">
        <v>2937</v>
      </c>
      <c r="AD414" t="s">
        <v>2938</v>
      </c>
    </row>
    <row r="415" spans="1:30" ht="15" customHeight="1" x14ac:dyDescent="0.25">
      <c r="A415" t="s">
        <v>2939</v>
      </c>
      <c r="B415" t="s">
        <v>2940</v>
      </c>
      <c r="C415">
        <v>0</v>
      </c>
      <c r="D415" t="s">
        <v>2941</v>
      </c>
      <c r="E415" s="4">
        <v>52515</v>
      </c>
      <c r="F415">
        <v>0</v>
      </c>
      <c r="G415">
        <v>0</v>
      </c>
      <c r="H415">
        <v>0</v>
      </c>
      <c r="I415" t="s">
        <v>65</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t="s">
        <v>2942</v>
      </c>
      <c r="AD415" t="s">
        <v>2943</v>
      </c>
    </row>
    <row r="416" spans="1:30" ht="15" customHeight="1" x14ac:dyDescent="0.25">
      <c r="A416" t="s">
        <v>2944</v>
      </c>
      <c r="B416" t="s">
        <v>2945</v>
      </c>
      <c r="C416">
        <v>0</v>
      </c>
      <c r="D416" t="s">
        <v>2946</v>
      </c>
      <c r="E416" s="4">
        <v>130650</v>
      </c>
      <c r="F416">
        <v>0</v>
      </c>
      <c r="G416">
        <v>0</v>
      </c>
      <c r="H416">
        <v>0</v>
      </c>
      <c r="I416" t="s">
        <v>65</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t="s">
        <v>2947</v>
      </c>
      <c r="AD416" t="s">
        <v>2948</v>
      </c>
    </row>
    <row r="417" spans="1:30" ht="15" customHeight="1" x14ac:dyDescent="0.25">
      <c r="A417" t="s">
        <v>2949</v>
      </c>
      <c r="B417" t="s">
        <v>2950</v>
      </c>
      <c r="C417">
        <v>0</v>
      </c>
      <c r="D417" t="s">
        <v>2951</v>
      </c>
      <c r="E417" s="4">
        <v>51187</v>
      </c>
      <c r="F417">
        <v>0</v>
      </c>
      <c r="G417">
        <v>0</v>
      </c>
      <c r="H417">
        <v>0</v>
      </c>
      <c r="I417" t="s">
        <v>65</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t="s">
        <v>2952</v>
      </c>
      <c r="AD417" t="s">
        <v>2953</v>
      </c>
    </row>
    <row r="418" spans="1:30" ht="15" customHeight="1" x14ac:dyDescent="0.25">
      <c r="A418" t="s">
        <v>2954</v>
      </c>
      <c r="B418" t="s">
        <v>2955</v>
      </c>
      <c r="C418">
        <v>0</v>
      </c>
      <c r="D418" t="s">
        <v>2956</v>
      </c>
      <c r="E418" s="4">
        <v>57898</v>
      </c>
      <c r="F418">
        <v>0</v>
      </c>
      <c r="G418">
        <v>0</v>
      </c>
      <c r="H418">
        <v>0</v>
      </c>
      <c r="I418" t="s">
        <v>65</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t="s">
        <v>2957</v>
      </c>
      <c r="AD418" t="s">
        <v>2958</v>
      </c>
    </row>
    <row r="419" spans="1:30" ht="15" customHeight="1" x14ac:dyDescent="0.25">
      <c r="A419" t="s">
        <v>2959</v>
      </c>
      <c r="B419" t="s">
        <v>2959</v>
      </c>
      <c r="C419">
        <v>0</v>
      </c>
      <c r="D419" t="s">
        <v>2960</v>
      </c>
      <c r="E419" s="4">
        <v>58460</v>
      </c>
      <c r="F419">
        <v>0</v>
      </c>
      <c r="G419">
        <v>0</v>
      </c>
      <c r="H419">
        <v>0</v>
      </c>
      <c r="I419" t="s">
        <v>65</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t="s">
        <v>2961</v>
      </c>
      <c r="AD419" t="s">
        <v>2962</v>
      </c>
    </row>
    <row r="420" spans="1:30" ht="15" customHeight="1" x14ac:dyDescent="0.25">
      <c r="A420" t="s">
        <v>2963</v>
      </c>
      <c r="B420" t="s">
        <v>2963</v>
      </c>
      <c r="C420">
        <v>0</v>
      </c>
      <c r="D420" t="s">
        <v>2964</v>
      </c>
      <c r="E420" s="4">
        <v>67610</v>
      </c>
      <c r="F420">
        <v>0</v>
      </c>
      <c r="G420">
        <v>0</v>
      </c>
      <c r="H420">
        <v>0</v>
      </c>
      <c r="I420" t="s">
        <v>65</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t="s">
        <v>2965</v>
      </c>
      <c r="AD420" t="s">
        <v>2966</v>
      </c>
    </row>
    <row r="421" spans="1:30" ht="15" customHeight="1" x14ac:dyDescent="0.25">
      <c r="A421" t="s">
        <v>2967</v>
      </c>
      <c r="B421" t="s">
        <v>2968</v>
      </c>
      <c r="C421">
        <v>0</v>
      </c>
      <c r="D421" t="s">
        <v>2969</v>
      </c>
      <c r="E421" s="4">
        <v>113163</v>
      </c>
      <c r="F421">
        <v>0</v>
      </c>
      <c r="G421">
        <v>0</v>
      </c>
      <c r="H421">
        <v>0</v>
      </c>
      <c r="I421" t="s">
        <v>65</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t="s">
        <v>2970</v>
      </c>
      <c r="AD421" t="s">
        <v>2971</v>
      </c>
    </row>
    <row r="422" spans="1:30" ht="15" customHeight="1" x14ac:dyDescent="0.25">
      <c r="A422" t="s">
        <v>2972</v>
      </c>
      <c r="B422" t="s">
        <v>2973</v>
      </c>
      <c r="C422">
        <v>0</v>
      </c>
      <c r="D422" t="s">
        <v>2974</v>
      </c>
      <c r="E422" s="4">
        <v>16731</v>
      </c>
      <c r="F422">
        <v>0</v>
      </c>
      <c r="G422">
        <v>0</v>
      </c>
      <c r="H422">
        <v>0</v>
      </c>
      <c r="I422" t="s">
        <v>65</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t="s">
        <v>2975</v>
      </c>
      <c r="AD422" t="s">
        <v>2976</v>
      </c>
    </row>
    <row r="423" spans="1:30" ht="15" customHeight="1" x14ac:dyDescent="0.25">
      <c r="A423" t="s">
        <v>2977</v>
      </c>
      <c r="B423" t="s">
        <v>2978</v>
      </c>
      <c r="C423">
        <v>0</v>
      </c>
      <c r="D423" t="s">
        <v>2979</v>
      </c>
      <c r="E423" s="4">
        <v>31894</v>
      </c>
      <c r="F423">
        <v>0</v>
      </c>
      <c r="G423">
        <v>0</v>
      </c>
      <c r="H423">
        <v>0</v>
      </c>
      <c r="I423" t="s">
        <v>65</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t="s">
        <v>2980</v>
      </c>
      <c r="AD423" t="s">
        <v>2981</v>
      </c>
    </row>
    <row r="424" spans="1:30" ht="15" customHeight="1" x14ac:dyDescent="0.25">
      <c r="A424" t="s">
        <v>2982</v>
      </c>
      <c r="B424" t="s">
        <v>2983</v>
      </c>
      <c r="C424">
        <v>0</v>
      </c>
      <c r="D424" t="s">
        <v>2984</v>
      </c>
      <c r="E424" s="4">
        <v>30649</v>
      </c>
      <c r="F424">
        <v>0</v>
      </c>
      <c r="G424">
        <v>0</v>
      </c>
      <c r="H424">
        <v>0</v>
      </c>
      <c r="I424" t="s">
        <v>65</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t="s">
        <v>2985</v>
      </c>
      <c r="AD424" t="s">
        <v>2986</v>
      </c>
    </row>
    <row r="425" spans="1:30" ht="15" customHeight="1" x14ac:dyDescent="0.25">
      <c r="A425" t="s">
        <v>2987</v>
      </c>
      <c r="B425">
        <v>0</v>
      </c>
      <c r="C425">
        <v>0</v>
      </c>
      <c r="D425" t="s">
        <v>2988</v>
      </c>
      <c r="E425" s="4">
        <v>2496</v>
      </c>
      <c r="F425">
        <v>0</v>
      </c>
      <c r="G425">
        <v>0</v>
      </c>
      <c r="H425">
        <v>0</v>
      </c>
      <c r="I425" t="s">
        <v>65</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t="s">
        <v>2989</v>
      </c>
      <c r="AD425" t="s">
        <v>2990</v>
      </c>
    </row>
    <row r="426" spans="1:30" ht="15" customHeight="1" x14ac:dyDescent="0.25">
      <c r="A426" t="s">
        <v>2991</v>
      </c>
      <c r="B426">
        <v>0</v>
      </c>
      <c r="C426">
        <v>0</v>
      </c>
      <c r="D426" t="s">
        <v>2992</v>
      </c>
      <c r="E426" s="4">
        <v>642</v>
      </c>
      <c r="F426">
        <v>0</v>
      </c>
      <c r="G426">
        <v>0</v>
      </c>
      <c r="H426">
        <v>0</v>
      </c>
      <c r="I426" t="s">
        <v>65</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row>
    <row r="427" spans="1:30" ht="15" customHeight="1" x14ac:dyDescent="0.25">
      <c r="A427" t="s">
        <v>2993</v>
      </c>
      <c r="B427">
        <v>0</v>
      </c>
      <c r="C427">
        <v>0</v>
      </c>
      <c r="D427" t="s">
        <v>2994</v>
      </c>
      <c r="E427" s="4">
        <v>7165</v>
      </c>
      <c r="F427">
        <v>0</v>
      </c>
      <c r="G427">
        <v>0</v>
      </c>
      <c r="H427">
        <v>0</v>
      </c>
      <c r="I427" t="s">
        <v>65</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t="s">
        <v>2995</v>
      </c>
    </row>
    <row r="428" spans="1:30" ht="15" customHeight="1" x14ac:dyDescent="0.25">
      <c r="A428" t="s">
        <v>2996</v>
      </c>
      <c r="B428">
        <v>0</v>
      </c>
      <c r="C428">
        <v>0</v>
      </c>
      <c r="D428" t="s">
        <v>2997</v>
      </c>
      <c r="E428" s="4">
        <v>36697</v>
      </c>
      <c r="F428">
        <v>0</v>
      </c>
      <c r="G428">
        <v>0</v>
      </c>
      <c r="H428">
        <v>0</v>
      </c>
      <c r="I428" t="s">
        <v>65</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row>
    <row r="429" spans="1:30" ht="15" customHeight="1" x14ac:dyDescent="0.25">
      <c r="A429" t="s">
        <v>2998</v>
      </c>
      <c r="B429" t="s">
        <v>2999</v>
      </c>
      <c r="C429">
        <v>0</v>
      </c>
      <c r="D429" t="s">
        <v>3000</v>
      </c>
      <c r="E429" s="4">
        <v>3125</v>
      </c>
      <c r="F429">
        <v>0</v>
      </c>
      <c r="G429">
        <v>0</v>
      </c>
      <c r="H429">
        <v>0</v>
      </c>
      <c r="I429" t="s">
        <v>65</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t="s">
        <v>3001</v>
      </c>
    </row>
    <row r="430" spans="1:30" ht="15" customHeight="1" x14ac:dyDescent="0.25">
      <c r="A430" t="s">
        <v>2998</v>
      </c>
      <c r="B430" t="s">
        <v>2999</v>
      </c>
      <c r="C430">
        <v>0</v>
      </c>
      <c r="D430" t="s">
        <v>3002</v>
      </c>
      <c r="E430" s="4">
        <v>5810</v>
      </c>
      <c r="F430">
        <v>0</v>
      </c>
      <c r="G430">
        <v>0</v>
      </c>
      <c r="H430">
        <v>0</v>
      </c>
      <c r="I430" t="s">
        <v>65</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t="s">
        <v>3001</v>
      </c>
    </row>
    <row r="431" spans="1:30" ht="15" customHeight="1" x14ac:dyDescent="0.25">
      <c r="A431" t="s">
        <v>3003</v>
      </c>
      <c r="B431" t="s">
        <v>3004</v>
      </c>
      <c r="C431">
        <v>0</v>
      </c>
      <c r="D431" t="s">
        <v>3005</v>
      </c>
      <c r="E431" s="4">
        <v>138539</v>
      </c>
      <c r="F431">
        <v>0</v>
      </c>
      <c r="G431">
        <v>0</v>
      </c>
      <c r="H431">
        <v>0</v>
      </c>
      <c r="I431" t="s">
        <v>65</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t="s">
        <v>3006</v>
      </c>
      <c r="AD431" t="s">
        <v>3007</v>
      </c>
    </row>
    <row r="432" spans="1:30" ht="15" customHeight="1" x14ac:dyDescent="0.25">
      <c r="A432" t="s">
        <v>2998</v>
      </c>
      <c r="B432" t="s">
        <v>2999</v>
      </c>
      <c r="C432">
        <v>0</v>
      </c>
      <c r="D432" t="s">
        <v>3008</v>
      </c>
      <c r="E432" s="4">
        <v>24677</v>
      </c>
      <c r="F432">
        <v>0</v>
      </c>
      <c r="G432">
        <v>0</v>
      </c>
      <c r="H432">
        <v>0</v>
      </c>
      <c r="I432" t="s">
        <v>65</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t="s">
        <v>3009</v>
      </c>
      <c r="AD432" t="s">
        <v>3001</v>
      </c>
    </row>
    <row r="433" spans="1:30" ht="15" customHeight="1" x14ac:dyDescent="0.25">
      <c r="A433" t="s">
        <v>2998</v>
      </c>
      <c r="B433" t="s">
        <v>2999</v>
      </c>
      <c r="C433">
        <v>0</v>
      </c>
      <c r="D433" t="s">
        <v>3010</v>
      </c>
      <c r="E433" s="4">
        <v>17631</v>
      </c>
      <c r="F433">
        <v>0</v>
      </c>
      <c r="G433">
        <v>0</v>
      </c>
      <c r="H433">
        <v>0</v>
      </c>
      <c r="I433" t="s">
        <v>65</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t="s">
        <v>3001</v>
      </c>
    </row>
    <row r="434" spans="1:30" ht="15" customHeight="1" x14ac:dyDescent="0.25">
      <c r="A434" t="s">
        <v>2998</v>
      </c>
      <c r="B434" t="s">
        <v>2999</v>
      </c>
      <c r="C434">
        <v>0</v>
      </c>
      <c r="D434" t="s">
        <v>3011</v>
      </c>
      <c r="E434" s="4">
        <v>3126</v>
      </c>
      <c r="F434">
        <v>0</v>
      </c>
      <c r="G434">
        <v>0</v>
      </c>
      <c r="H434">
        <v>0</v>
      </c>
      <c r="I434" t="s">
        <v>65</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t="s">
        <v>3001</v>
      </c>
    </row>
    <row r="435" spans="1:30" ht="15" customHeight="1" x14ac:dyDescent="0.25">
      <c r="A435" t="s">
        <v>3012</v>
      </c>
      <c r="B435">
        <v>0</v>
      </c>
      <c r="C435">
        <v>0</v>
      </c>
      <c r="D435" t="s">
        <v>3013</v>
      </c>
      <c r="E435" s="4">
        <v>88529</v>
      </c>
      <c r="F435">
        <v>0</v>
      </c>
      <c r="G435">
        <v>0</v>
      </c>
      <c r="H435">
        <v>0</v>
      </c>
      <c r="I435" t="s">
        <v>65</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t="s">
        <v>3001</v>
      </c>
    </row>
    <row r="436" spans="1:30" ht="15" customHeight="1" x14ac:dyDescent="0.25">
      <c r="A436" t="s">
        <v>3014</v>
      </c>
      <c r="B436" t="s">
        <v>3015</v>
      </c>
      <c r="C436">
        <v>0</v>
      </c>
      <c r="D436" t="s">
        <v>3016</v>
      </c>
      <c r="E436" s="4">
        <v>1604</v>
      </c>
      <c r="F436">
        <v>0</v>
      </c>
      <c r="G436">
        <v>0</v>
      </c>
      <c r="H436">
        <v>0</v>
      </c>
      <c r="I436" t="s">
        <v>65</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t="s">
        <v>3017</v>
      </c>
    </row>
    <row r="437" spans="1:30" ht="15" customHeight="1" x14ac:dyDescent="0.25">
      <c r="A437" t="s">
        <v>3018</v>
      </c>
      <c r="B437" t="s">
        <v>3019</v>
      </c>
      <c r="C437">
        <v>0</v>
      </c>
      <c r="D437" t="s">
        <v>3020</v>
      </c>
      <c r="E437" s="4">
        <v>28125</v>
      </c>
      <c r="F437">
        <v>0</v>
      </c>
      <c r="G437">
        <v>0</v>
      </c>
      <c r="H437">
        <v>0</v>
      </c>
      <c r="I437" t="s">
        <v>65</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t="s">
        <v>2717</v>
      </c>
      <c r="AD437" t="s">
        <v>3021</v>
      </c>
    </row>
    <row r="438" spans="1:30" ht="15" customHeight="1" x14ac:dyDescent="0.25">
      <c r="A438" t="s">
        <v>3022</v>
      </c>
      <c r="B438" t="s">
        <v>3023</v>
      </c>
      <c r="C438">
        <v>0</v>
      </c>
      <c r="D438" t="s">
        <v>3024</v>
      </c>
      <c r="E438" s="4">
        <v>581</v>
      </c>
      <c r="F438">
        <v>0</v>
      </c>
      <c r="G438">
        <v>0</v>
      </c>
      <c r="H438">
        <v>0</v>
      </c>
      <c r="I438" t="s">
        <v>65</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t="s">
        <v>3025</v>
      </c>
      <c r="AD438" t="s">
        <v>3026</v>
      </c>
    </row>
    <row r="439" spans="1:30" ht="15" customHeight="1" x14ac:dyDescent="0.25">
      <c r="A439" t="s">
        <v>3027</v>
      </c>
      <c r="B439">
        <v>0</v>
      </c>
      <c r="C439">
        <v>0</v>
      </c>
      <c r="D439" t="s">
        <v>3028</v>
      </c>
      <c r="E439" s="4">
        <v>69789</v>
      </c>
      <c r="F439">
        <v>0</v>
      </c>
      <c r="G439">
        <v>0</v>
      </c>
      <c r="H439">
        <v>0</v>
      </c>
      <c r="I439" t="s">
        <v>65</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t="s">
        <v>3029</v>
      </c>
    </row>
    <row r="440" spans="1:30" ht="15" customHeight="1" x14ac:dyDescent="0.25">
      <c r="A440" t="s">
        <v>3030</v>
      </c>
      <c r="B440">
        <v>0</v>
      </c>
      <c r="C440">
        <v>0</v>
      </c>
      <c r="D440" t="s">
        <v>3031</v>
      </c>
      <c r="E440" s="4">
        <v>8927</v>
      </c>
      <c r="F440">
        <v>0</v>
      </c>
      <c r="G440">
        <v>0</v>
      </c>
      <c r="H440">
        <v>0</v>
      </c>
      <c r="I440" t="s">
        <v>65</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t="s">
        <v>3032</v>
      </c>
      <c r="AD440" t="s">
        <v>3033</v>
      </c>
    </row>
    <row r="441" spans="1:30" ht="15" customHeight="1" x14ac:dyDescent="0.25">
      <c r="A441" t="s">
        <v>3034</v>
      </c>
      <c r="B441" t="s">
        <v>3035</v>
      </c>
      <c r="C441">
        <v>0</v>
      </c>
      <c r="D441" t="s">
        <v>3036</v>
      </c>
      <c r="E441" s="4">
        <v>397</v>
      </c>
      <c r="F441">
        <v>0</v>
      </c>
      <c r="G441">
        <v>0</v>
      </c>
      <c r="H441">
        <v>0</v>
      </c>
      <c r="I441" t="s">
        <v>65</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t="s">
        <v>3037</v>
      </c>
    </row>
    <row r="442" spans="1:30" ht="15" customHeight="1" x14ac:dyDescent="0.25">
      <c r="A442" t="s">
        <v>3034</v>
      </c>
      <c r="B442" t="s">
        <v>3035</v>
      </c>
      <c r="C442">
        <v>0</v>
      </c>
      <c r="D442" t="s">
        <v>3038</v>
      </c>
      <c r="E442" s="4">
        <v>2396</v>
      </c>
      <c r="F442">
        <v>0</v>
      </c>
      <c r="G442">
        <v>0</v>
      </c>
      <c r="H442">
        <v>0</v>
      </c>
      <c r="I442" t="s">
        <v>65</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t="s">
        <v>3037</v>
      </c>
    </row>
    <row r="443" spans="1:30" ht="15" customHeight="1" x14ac:dyDescent="0.25">
      <c r="A443" t="s">
        <v>3034</v>
      </c>
      <c r="B443" t="s">
        <v>3035</v>
      </c>
      <c r="C443">
        <v>0</v>
      </c>
      <c r="D443" t="s">
        <v>3039</v>
      </c>
      <c r="E443" s="4">
        <v>6653</v>
      </c>
      <c r="F443">
        <v>0</v>
      </c>
      <c r="G443">
        <v>0</v>
      </c>
      <c r="H443">
        <v>0</v>
      </c>
      <c r="I443" t="s">
        <v>65</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t="s">
        <v>3037</v>
      </c>
    </row>
    <row r="444" spans="1:30" ht="15" customHeight="1" x14ac:dyDescent="0.25">
      <c r="A444" t="s">
        <v>3034</v>
      </c>
      <c r="B444" t="s">
        <v>3035</v>
      </c>
      <c r="C444">
        <v>0</v>
      </c>
      <c r="D444" t="s">
        <v>3039</v>
      </c>
      <c r="E444" s="4">
        <v>31171</v>
      </c>
      <c r="F444">
        <v>0</v>
      </c>
      <c r="G444">
        <v>0</v>
      </c>
      <c r="H444">
        <v>0</v>
      </c>
      <c r="I444" t="s">
        <v>65</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t="s">
        <v>3037</v>
      </c>
    </row>
    <row r="445" spans="1:30" ht="15" customHeight="1" x14ac:dyDescent="0.25">
      <c r="A445" t="s">
        <v>3034</v>
      </c>
      <c r="B445" t="s">
        <v>3035</v>
      </c>
      <c r="C445">
        <v>0</v>
      </c>
      <c r="D445" t="s">
        <v>3040</v>
      </c>
      <c r="E445" s="4">
        <v>6453</v>
      </c>
      <c r="F445">
        <v>0</v>
      </c>
      <c r="G445">
        <v>0</v>
      </c>
      <c r="H445">
        <v>0</v>
      </c>
      <c r="I445" t="s">
        <v>65</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t="s">
        <v>3037</v>
      </c>
    </row>
    <row r="446" spans="1:30" ht="15" customHeight="1" x14ac:dyDescent="0.25">
      <c r="A446" t="s">
        <v>3034</v>
      </c>
      <c r="B446" t="s">
        <v>3035</v>
      </c>
      <c r="C446">
        <v>0</v>
      </c>
      <c r="D446" t="s">
        <v>3040</v>
      </c>
      <c r="E446" s="4">
        <v>31317</v>
      </c>
      <c r="F446">
        <v>0</v>
      </c>
      <c r="G446">
        <v>0</v>
      </c>
      <c r="H446">
        <v>0</v>
      </c>
      <c r="I446" t="s">
        <v>65</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t="s">
        <v>3037</v>
      </c>
    </row>
    <row r="447" spans="1:30" ht="15" customHeight="1" x14ac:dyDescent="0.25">
      <c r="A447" t="s">
        <v>3041</v>
      </c>
      <c r="B447" t="s">
        <v>3042</v>
      </c>
      <c r="C447">
        <v>0</v>
      </c>
      <c r="D447" t="s">
        <v>3043</v>
      </c>
      <c r="E447" s="4">
        <v>27991</v>
      </c>
      <c r="F447">
        <v>0</v>
      </c>
      <c r="G447">
        <v>0</v>
      </c>
      <c r="H447">
        <v>0</v>
      </c>
      <c r="I447" t="s">
        <v>65</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t="s">
        <v>3044</v>
      </c>
    </row>
    <row r="448" spans="1:30" ht="15" customHeight="1" x14ac:dyDescent="0.25">
      <c r="A448" t="s">
        <v>3045</v>
      </c>
      <c r="B448" t="s">
        <v>3046</v>
      </c>
      <c r="C448">
        <v>0</v>
      </c>
      <c r="D448" t="s">
        <v>3047</v>
      </c>
      <c r="E448" s="4">
        <v>94207</v>
      </c>
      <c r="F448">
        <v>0</v>
      </c>
      <c r="G448">
        <v>0</v>
      </c>
      <c r="H448">
        <v>0</v>
      </c>
      <c r="I448" t="s">
        <v>65</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t="s">
        <v>3048</v>
      </c>
      <c r="AD448" t="s">
        <v>3049</v>
      </c>
    </row>
    <row r="449" spans="1:30" ht="15" customHeight="1" x14ac:dyDescent="0.25">
      <c r="A449" t="s">
        <v>3050</v>
      </c>
      <c r="B449" t="s">
        <v>3051</v>
      </c>
      <c r="C449">
        <v>0</v>
      </c>
      <c r="D449" t="s">
        <v>3052</v>
      </c>
      <c r="E449" s="4">
        <v>23216</v>
      </c>
      <c r="F449">
        <v>0</v>
      </c>
      <c r="G449">
        <v>0</v>
      </c>
      <c r="H449">
        <v>0</v>
      </c>
      <c r="I449" t="s">
        <v>65</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t="s">
        <v>3053</v>
      </c>
      <c r="AD449" t="s">
        <v>3054</v>
      </c>
    </row>
    <row r="450" spans="1:30" ht="15" customHeight="1" x14ac:dyDescent="0.25">
      <c r="A450" t="s">
        <v>3055</v>
      </c>
      <c r="B450" t="s">
        <v>3056</v>
      </c>
      <c r="C450">
        <v>0</v>
      </c>
      <c r="D450" t="s">
        <v>3057</v>
      </c>
      <c r="E450" s="4">
        <v>81195</v>
      </c>
      <c r="F450">
        <v>0</v>
      </c>
      <c r="G450">
        <v>0</v>
      </c>
      <c r="H450">
        <v>0</v>
      </c>
      <c r="I450" t="s">
        <v>65</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t="s">
        <v>3058</v>
      </c>
      <c r="AD450" t="s">
        <v>3059</v>
      </c>
    </row>
    <row r="451" spans="1:30" ht="15" customHeight="1" x14ac:dyDescent="0.25">
      <c r="A451" t="s">
        <v>3060</v>
      </c>
      <c r="B451" t="s">
        <v>3061</v>
      </c>
      <c r="C451">
        <v>0</v>
      </c>
      <c r="D451" t="s">
        <v>3062</v>
      </c>
      <c r="E451" s="4">
        <v>1355</v>
      </c>
      <c r="F451">
        <v>0</v>
      </c>
      <c r="G451">
        <v>0</v>
      </c>
      <c r="H451">
        <v>0</v>
      </c>
      <c r="I451" t="s">
        <v>65</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t="s">
        <v>3063</v>
      </c>
      <c r="AD451" t="s">
        <v>3064</v>
      </c>
    </row>
    <row r="452" spans="1:30" ht="15" customHeight="1" x14ac:dyDescent="0.25">
      <c r="A452" t="s">
        <v>3060</v>
      </c>
      <c r="B452" t="s">
        <v>3061</v>
      </c>
      <c r="C452">
        <v>0</v>
      </c>
      <c r="D452" t="s">
        <v>3065</v>
      </c>
      <c r="E452" s="4">
        <v>18544</v>
      </c>
      <c r="F452">
        <v>0</v>
      </c>
      <c r="G452">
        <v>0</v>
      </c>
      <c r="H452">
        <v>0</v>
      </c>
      <c r="I452" t="s">
        <v>65</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t="s">
        <v>3064</v>
      </c>
    </row>
    <row r="453" spans="1:30" ht="15" customHeight="1" x14ac:dyDescent="0.25">
      <c r="A453" t="s">
        <v>3060</v>
      </c>
      <c r="B453" t="s">
        <v>3061</v>
      </c>
      <c r="C453">
        <v>0</v>
      </c>
      <c r="D453" t="s">
        <v>3066</v>
      </c>
      <c r="E453" s="4">
        <v>7010</v>
      </c>
      <c r="F453">
        <v>0</v>
      </c>
      <c r="G453">
        <v>0</v>
      </c>
      <c r="H453">
        <v>0</v>
      </c>
      <c r="I453" t="s">
        <v>65</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t="s">
        <v>3067</v>
      </c>
    </row>
    <row r="454" spans="1:30" ht="15" customHeight="1" x14ac:dyDescent="0.25">
      <c r="A454" t="s">
        <v>3060</v>
      </c>
      <c r="B454" t="s">
        <v>3061</v>
      </c>
      <c r="C454">
        <v>0</v>
      </c>
      <c r="D454" t="s">
        <v>3068</v>
      </c>
      <c r="E454" s="4">
        <v>19002</v>
      </c>
      <c r="F454">
        <v>0</v>
      </c>
      <c r="G454">
        <v>0</v>
      </c>
      <c r="H454">
        <v>0</v>
      </c>
      <c r="I454" t="s">
        <v>65</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t="s">
        <v>3069</v>
      </c>
      <c r="AD454" t="s">
        <v>3064</v>
      </c>
    </row>
    <row r="455" spans="1:30" ht="15" customHeight="1" x14ac:dyDescent="0.25">
      <c r="A455" t="s">
        <v>3070</v>
      </c>
      <c r="B455" t="s">
        <v>3071</v>
      </c>
      <c r="C455">
        <v>0</v>
      </c>
      <c r="D455" t="s">
        <v>3072</v>
      </c>
      <c r="E455" s="4">
        <v>378</v>
      </c>
      <c r="F455">
        <v>0</v>
      </c>
      <c r="G455">
        <v>0</v>
      </c>
      <c r="H455">
        <v>0</v>
      </c>
      <c r="I455" t="s">
        <v>65</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t="s">
        <v>3073</v>
      </c>
    </row>
    <row r="456" spans="1:30" ht="15" customHeight="1" x14ac:dyDescent="0.25">
      <c r="A456" t="s">
        <v>3074</v>
      </c>
      <c r="B456">
        <v>0</v>
      </c>
      <c r="C456">
        <v>0</v>
      </c>
      <c r="D456" t="s">
        <v>3075</v>
      </c>
      <c r="E456" s="4">
        <v>8042</v>
      </c>
      <c r="F456">
        <v>0</v>
      </c>
      <c r="G456">
        <v>0</v>
      </c>
      <c r="H456">
        <v>0</v>
      </c>
      <c r="I456" t="s">
        <v>65</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t="s">
        <v>3076</v>
      </c>
      <c r="AD456" t="s">
        <v>3077</v>
      </c>
    </row>
    <row r="457" spans="1:30" ht="15" customHeight="1" x14ac:dyDescent="0.25">
      <c r="A457" t="s">
        <v>3078</v>
      </c>
      <c r="B457" t="s">
        <v>3079</v>
      </c>
      <c r="C457" t="s">
        <v>1182</v>
      </c>
      <c r="D457" t="s">
        <v>3080</v>
      </c>
      <c r="E457" s="4">
        <v>4584</v>
      </c>
      <c r="F457">
        <v>0</v>
      </c>
      <c r="G457">
        <v>0</v>
      </c>
      <c r="H457">
        <v>0</v>
      </c>
      <c r="I457" t="s">
        <v>65</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t="s">
        <v>3081</v>
      </c>
      <c r="AD457" t="s">
        <v>3082</v>
      </c>
    </row>
    <row r="458" spans="1:30" ht="15" customHeight="1" x14ac:dyDescent="0.25">
      <c r="A458" t="s">
        <v>3083</v>
      </c>
      <c r="B458">
        <v>0</v>
      </c>
      <c r="C458">
        <v>0</v>
      </c>
      <c r="D458" t="s">
        <v>3084</v>
      </c>
      <c r="E458" s="4">
        <v>1123</v>
      </c>
      <c r="F458">
        <v>0</v>
      </c>
      <c r="G458">
        <v>0</v>
      </c>
      <c r="H458">
        <v>0</v>
      </c>
      <c r="I458" t="s">
        <v>65</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t="s">
        <v>3085</v>
      </c>
    </row>
    <row r="459" spans="1:30" ht="15" customHeight="1" x14ac:dyDescent="0.25">
      <c r="A459" t="s">
        <v>3086</v>
      </c>
      <c r="B459">
        <v>0</v>
      </c>
      <c r="C459">
        <v>0</v>
      </c>
      <c r="D459" t="s">
        <v>3087</v>
      </c>
      <c r="E459" s="4">
        <v>7195</v>
      </c>
      <c r="F459">
        <v>0</v>
      </c>
      <c r="G459">
        <v>0</v>
      </c>
      <c r="H459">
        <v>0</v>
      </c>
      <c r="I459" t="s">
        <v>65</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row>
    <row r="460" spans="1:30" ht="15" customHeight="1" x14ac:dyDescent="0.25">
      <c r="A460" t="s">
        <v>3088</v>
      </c>
      <c r="B460" t="s">
        <v>3089</v>
      </c>
      <c r="C460">
        <v>0</v>
      </c>
      <c r="D460" t="s">
        <v>3090</v>
      </c>
      <c r="E460" s="4">
        <v>18961</v>
      </c>
      <c r="F460">
        <v>0</v>
      </c>
      <c r="G460">
        <v>0</v>
      </c>
      <c r="H460">
        <v>0</v>
      </c>
      <c r="I460" t="s">
        <v>65</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t="s">
        <v>3091</v>
      </c>
    </row>
    <row r="461" spans="1:30" ht="15" customHeight="1" x14ac:dyDescent="0.25">
      <c r="A461" t="s">
        <v>3092</v>
      </c>
      <c r="B461" t="s">
        <v>3093</v>
      </c>
      <c r="C461">
        <v>0</v>
      </c>
      <c r="D461" t="s">
        <v>3094</v>
      </c>
      <c r="E461" s="4">
        <v>19742</v>
      </c>
      <c r="F461">
        <v>0</v>
      </c>
      <c r="G461">
        <v>0</v>
      </c>
      <c r="H461">
        <v>0</v>
      </c>
      <c r="I461" t="s">
        <v>65</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t="s">
        <v>3095</v>
      </c>
      <c r="AD461">
        <v>0</v>
      </c>
    </row>
    <row r="462" spans="1:30" ht="15" customHeight="1" x14ac:dyDescent="0.25">
      <c r="A462" t="s">
        <v>3096</v>
      </c>
      <c r="B462" t="s">
        <v>3097</v>
      </c>
      <c r="C462">
        <v>0</v>
      </c>
      <c r="D462" t="s">
        <v>3098</v>
      </c>
      <c r="E462" s="4">
        <v>64569</v>
      </c>
      <c r="F462">
        <v>0</v>
      </c>
      <c r="G462">
        <v>0</v>
      </c>
      <c r="H462">
        <v>0</v>
      </c>
      <c r="I462" t="s">
        <v>65</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t="s">
        <v>3099</v>
      </c>
      <c r="AD462" t="s">
        <v>3100</v>
      </c>
    </row>
    <row r="463" spans="1:30" ht="15" customHeight="1" x14ac:dyDescent="0.25">
      <c r="A463" t="s">
        <v>3101</v>
      </c>
      <c r="B463" t="s">
        <v>3102</v>
      </c>
      <c r="C463">
        <v>0</v>
      </c>
      <c r="D463" t="s">
        <v>3103</v>
      </c>
      <c r="E463" s="4">
        <v>22150</v>
      </c>
      <c r="F463">
        <v>0</v>
      </c>
      <c r="G463">
        <v>0</v>
      </c>
      <c r="H463">
        <v>0</v>
      </c>
      <c r="I463" t="s">
        <v>65</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t="s">
        <v>3104</v>
      </c>
      <c r="AD463" t="s">
        <v>3105</v>
      </c>
    </row>
    <row r="464" spans="1:30" ht="15" customHeight="1" x14ac:dyDescent="0.25">
      <c r="A464" t="s">
        <v>3106</v>
      </c>
      <c r="B464">
        <v>0</v>
      </c>
      <c r="C464" t="s">
        <v>1182</v>
      </c>
      <c r="D464" t="s">
        <v>3107</v>
      </c>
      <c r="E464" s="4">
        <v>592</v>
      </c>
      <c r="F464">
        <v>0</v>
      </c>
      <c r="G464">
        <v>0</v>
      </c>
      <c r="H464">
        <v>0</v>
      </c>
      <c r="I464" t="s">
        <v>65</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t="s">
        <v>3108</v>
      </c>
      <c r="AD464" t="s">
        <v>3109</v>
      </c>
    </row>
    <row r="465" spans="1:30" ht="15" customHeight="1" x14ac:dyDescent="0.25">
      <c r="A465" t="s">
        <v>3110</v>
      </c>
      <c r="B465" t="s">
        <v>3111</v>
      </c>
      <c r="C465">
        <v>0</v>
      </c>
      <c r="D465" t="s">
        <v>3112</v>
      </c>
      <c r="E465" s="4">
        <v>64568</v>
      </c>
      <c r="F465">
        <v>0</v>
      </c>
      <c r="G465">
        <v>0</v>
      </c>
      <c r="H465">
        <v>0</v>
      </c>
      <c r="I465" t="s">
        <v>65</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t="s">
        <v>3113</v>
      </c>
    </row>
    <row r="466" spans="1:30" ht="15" customHeight="1" x14ac:dyDescent="0.25">
      <c r="A466" t="s">
        <v>3114</v>
      </c>
      <c r="B466" t="s">
        <v>3115</v>
      </c>
      <c r="C466" t="s">
        <v>1181</v>
      </c>
      <c r="D466" t="s">
        <v>3116</v>
      </c>
      <c r="E466" s="4">
        <v>2266</v>
      </c>
      <c r="F466">
        <v>0</v>
      </c>
      <c r="G466">
        <v>0</v>
      </c>
      <c r="H466">
        <v>0</v>
      </c>
      <c r="I466" t="s">
        <v>65</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t="s">
        <v>3117</v>
      </c>
      <c r="AD466" t="s">
        <v>3118</v>
      </c>
    </row>
    <row r="467" spans="1:30" ht="15" customHeight="1" x14ac:dyDescent="0.25">
      <c r="A467" t="s">
        <v>3119</v>
      </c>
      <c r="B467" t="s">
        <v>3120</v>
      </c>
      <c r="C467">
        <v>0</v>
      </c>
      <c r="D467" t="s">
        <v>3121</v>
      </c>
      <c r="E467" s="4">
        <v>20232</v>
      </c>
      <c r="F467">
        <v>0</v>
      </c>
      <c r="G467">
        <v>0</v>
      </c>
      <c r="H467">
        <v>0</v>
      </c>
      <c r="I467" t="s">
        <v>65</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t="s">
        <v>3122</v>
      </c>
      <c r="AD467" t="s">
        <v>3123</v>
      </c>
    </row>
    <row r="468" spans="1:30" ht="15" customHeight="1" x14ac:dyDescent="0.25">
      <c r="A468" t="s">
        <v>3124</v>
      </c>
      <c r="B468" t="s">
        <v>3125</v>
      </c>
      <c r="C468">
        <v>0</v>
      </c>
      <c r="D468" t="s">
        <v>3126</v>
      </c>
      <c r="E468" s="4">
        <v>18545</v>
      </c>
      <c r="F468" t="s">
        <v>3127</v>
      </c>
      <c r="G468" t="s">
        <v>3128</v>
      </c>
      <c r="H468" t="s">
        <v>1228</v>
      </c>
      <c r="I468" t="s">
        <v>3129</v>
      </c>
      <c r="J468" t="s">
        <v>1230</v>
      </c>
      <c r="K468" t="s">
        <v>1230</v>
      </c>
      <c r="L468" t="s">
        <v>1230</v>
      </c>
      <c r="M468" t="s">
        <v>1230</v>
      </c>
      <c r="N468" t="s">
        <v>1230</v>
      </c>
      <c r="O468" t="s">
        <v>1230</v>
      </c>
      <c r="P468" t="s">
        <v>1230</v>
      </c>
      <c r="Q468" t="s">
        <v>1230</v>
      </c>
      <c r="R468" t="s">
        <v>1230</v>
      </c>
      <c r="S468" t="s">
        <v>1230</v>
      </c>
      <c r="T468" t="s">
        <v>1366</v>
      </c>
      <c r="U468" t="s">
        <v>1366</v>
      </c>
      <c r="V468" t="s">
        <v>1366</v>
      </c>
      <c r="W468" t="s">
        <v>1366</v>
      </c>
      <c r="X468" t="s">
        <v>1366</v>
      </c>
      <c r="Y468" t="s">
        <v>1366</v>
      </c>
      <c r="Z468" t="s">
        <v>1366</v>
      </c>
      <c r="AA468" t="s">
        <v>1366</v>
      </c>
      <c r="AB468">
        <v>0</v>
      </c>
      <c r="AC468" t="s">
        <v>3130</v>
      </c>
      <c r="AD468" t="s">
        <v>3131</v>
      </c>
    </row>
    <row r="469" spans="1:30" ht="15" customHeight="1" x14ac:dyDescent="0.25">
      <c r="A469" t="s">
        <v>3132</v>
      </c>
      <c r="B469">
        <v>0</v>
      </c>
      <c r="C469">
        <v>0</v>
      </c>
      <c r="D469" t="s">
        <v>3133</v>
      </c>
      <c r="E469" s="4">
        <v>40635</v>
      </c>
      <c r="F469">
        <v>0</v>
      </c>
      <c r="G469">
        <v>0</v>
      </c>
      <c r="H469">
        <v>0</v>
      </c>
      <c r="I469" t="s">
        <v>65</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t="s">
        <v>3134</v>
      </c>
      <c r="AD469">
        <v>0</v>
      </c>
    </row>
    <row r="470" spans="1:30" ht="15" customHeight="1" x14ac:dyDescent="0.25">
      <c r="A470" t="s">
        <v>3135</v>
      </c>
      <c r="B470" t="s">
        <v>3135</v>
      </c>
      <c r="C470">
        <v>0</v>
      </c>
      <c r="D470" t="s">
        <v>3136</v>
      </c>
      <c r="E470" s="4">
        <v>41437</v>
      </c>
      <c r="F470">
        <v>0</v>
      </c>
      <c r="G470">
        <v>0</v>
      </c>
      <c r="H470">
        <v>0</v>
      </c>
      <c r="I470" t="s">
        <v>65</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t="s">
        <v>3137</v>
      </c>
    </row>
    <row r="471" spans="1:30" ht="15" customHeight="1" x14ac:dyDescent="0.25">
      <c r="A471" t="s">
        <v>3138</v>
      </c>
      <c r="B471">
        <v>0</v>
      </c>
      <c r="C471">
        <v>0</v>
      </c>
      <c r="D471" t="s">
        <v>3139</v>
      </c>
      <c r="E471" s="4">
        <v>350</v>
      </c>
      <c r="F471">
        <v>0</v>
      </c>
      <c r="G471">
        <v>0</v>
      </c>
      <c r="H471">
        <v>0</v>
      </c>
      <c r="I471" t="s">
        <v>65</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t="s">
        <v>3140</v>
      </c>
      <c r="AD471" t="s">
        <v>3085</v>
      </c>
    </row>
    <row r="472" spans="1:30" ht="15" customHeight="1" x14ac:dyDescent="0.25">
      <c r="A472" t="s">
        <v>3141</v>
      </c>
      <c r="B472" t="s">
        <v>3142</v>
      </c>
      <c r="C472">
        <v>0</v>
      </c>
      <c r="D472" t="s">
        <v>3143</v>
      </c>
      <c r="E472" s="4">
        <v>18191</v>
      </c>
      <c r="F472">
        <v>0</v>
      </c>
      <c r="G472">
        <v>0</v>
      </c>
      <c r="H472">
        <v>0</v>
      </c>
      <c r="I472" t="s">
        <v>65</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t="s">
        <v>3144</v>
      </c>
    </row>
    <row r="473" spans="1:30" ht="15" customHeight="1" x14ac:dyDescent="0.25">
      <c r="A473" t="s">
        <v>3145</v>
      </c>
      <c r="B473" t="s">
        <v>3146</v>
      </c>
      <c r="C473">
        <v>0</v>
      </c>
      <c r="D473" t="s">
        <v>3147</v>
      </c>
      <c r="E473" s="4">
        <v>37939</v>
      </c>
      <c r="F473" t="s">
        <v>3148</v>
      </c>
      <c r="G473" t="s">
        <v>3149</v>
      </c>
      <c r="H473" t="s">
        <v>1228</v>
      </c>
      <c r="I473" t="s">
        <v>3150</v>
      </c>
      <c r="J473" t="s">
        <v>1230</v>
      </c>
      <c r="K473" t="s">
        <v>1230</v>
      </c>
      <c r="L473" t="s">
        <v>1231</v>
      </c>
      <c r="M473" t="s">
        <v>1231</v>
      </c>
      <c r="N473" t="s">
        <v>1230</v>
      </c>
      <c r="O473" t="s">
        <v>1231</v>
      </c>
      <c r="P473" t="s">
        <v>1230</v>
      </c>
      <c r="Q473" t="s">
        <v>1230</v>
      </c>
      <c r="R473" t="s">
        <v>1230</v>
      </c>
      <c r="S473" t="s">
        <v>1230</v>
      </c>
      <c r="T473" t="s">
        <v>1366</v>
      </c>
      <c r="U473" t="s">
        <v>1366</v>
      </c>
      <c r="V473" t="s">
        <v>1366</v>
      </c>
      <c r="W473" t="s">
        <v>1366</v>
      </c>
      <c r="X473" t="s">
        <v>1366</v>
      </c>
      <c r="Y473" t="s">
        <v>1366</v>
      </c>
      <c r="Z473" t="s">
        <v>1366</v>
      </c>
      <c r="AA473" t="s">
        <v>1366</v>
      </c>
      <c r="AB473">
        <v>0</v>
      </c>
      <c r="AC473" t="s">
        <v>3151</v>
      </c>
      <c r="AD473" t="s">
        <v>3152</v>
      </c>
    </row>
    <row r="474" spans="1:30" ht="15" customHeight="1" x14ac:dyDescent="0.25">
      <c r="A474" t="s">
        <v>3153</v>
      </c>
      <c r="B474" t="s">
        <v>3154</v>
      </c>
      <c r="C474">
        <v>0</v>
      </c>
      <c r="D474" t="s">
        <v>3155</v>
      </c>
      <c r="E474" s="4">
        <v>41443</v>
      </c>
      <c r="F474">
        <v>0</v>
      </c>
      <c r="G474">
        <v>0</v>
      </c>
      <c r="H474">
        <v>0</v>
      </c>
      <c r="I474" t="s">
        <v>65</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t="s">
        <v>3151</v>
      </c>
      <c r="AD474" t="s">
        <v>3156</v>
      </c>
    </row>
    <row r="475" spans="1:30" ht="15" customHeight="1" x14ac:dyDescent="0.25">
      <c r="A475" t="s">
        <v>3157</v>
      </c>
      <c r="B475">
        <v>0</v>
      </c>
      <c r="C475" t="s">
        <v>1182</v>
      </c>
      <c r="D475" t="s">
        <v>3158</v>
      </c>
      <c r="E475" s="4">
        <v>7305</v>
      </c>
      <c r="F475">
        <v>0</v>
      </c>
      <c r="G475">
        <v>0</v>
      </c>
      <c r="H475">
        <v>0</v>
      </c>
      <c r="I475" t="s">
        <v>65</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t="s">
        <v>3159</v>
      </c>
      <c r="AD475" t="s">
        <v>3160</v>
      </c>
    </row>
    <row r="476" spans="1:30" ht="15" customHeight="1" x14ac:dyDescent="0.25">
      <c r="A476" t="s">
        <v>3161</v>
      </c>
      <c r="B476" t="s">
        <v>3162</v>
      </c>
      <c r="C476">
        <v>0</v>
      </c>
      <c r="D476" t="s">
        <v>3163</v>
      </c>
      <c r="E476" s="4">
        <v>37070</v>
      </c>
      <c r="F476">
        <v>0</v>
      </c>
      <c r="G476">
        <v>0</v>
      </c>
      <c r="H476">
        <v>0</v>
      </c>
      <c r="I476" t="s">
        <v>65</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t="s">
        <v>3164</v>
      </c>
    </row>
    <row r="477" spans="1:30" ht="15" customHeight="1" x14ac:dyDescent="0.25">
      <c r="A477" t="s">
        <v>3165</v>
      </c>
      <c r="B477" t="s">
        <v>3166</v>
      </c>
      <c r="C477">
        <v>0</v>
      </c>
      <c r="D477" t="s">
        <v>3167</v>
      </c>
      <c r="E477" s="4">
        <v>30727</v>
      </c>
      <c r="F477">
        <v>0</v>
      </c>
      <c r="G477">
        <v>0</v>
      </c>
      <c r="H477">
        <v>0</v>
      </c>
      <c r="I477" t="s">
        <v>65</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t="s">
        <v>3168</v>
      </c>
      <c r="AD477" t="s">
        <v>3169</v>
      </c>
    </row>
    <row r="478" spans="1:30" ht="15" customHeight="1" x14ac:dyDescent="0.25">
      <c r="A478" t="s">
        <v>3170</v>
      </c>
      <c r="B478" t="s">
        <v>3171</v>
      </c>
      <c r="C478">
        <v>0</v>
      </c>
      <c r="D478" t="s">
        <v>3172</v>
      </c>
      <c r="E478" s="4">
        <v>36641</v>
      </c>
      <c r="F478">
        <v>0</v>
      </c>
      <c r="G478">
        <v>0</v>
      </c>
      <c r="H478">
        <v>0</v>
      </c>
      <c r="I478" t="s">
        <v>65</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t="s">
        <v>3173</v>
      </c>
      <c r="AD478" t="s">
        <v>3174</v>
      </c>
    </row>
    <row r="479" spans="1:30" ht="15" customHeight="1" x14ac:dyDescent="0.25">
      <c r="A479" t="s">
        <v>3175</v>
      </c>
      <c r="B479" t="s">
        <v>3176</v>
      </c>
      <c r="C479">
        <v>0</v>
      </c>
      <c r="D479" t="s">
        <v>3177</v>
      </c>
      <c r="E479" s="4">
        <v>7246</v>
      </c>
      <c r="F479">
        <v>0</v>
      </c>
      <c r="G479">
        <v>0</v>
      </c>
      <c r="H479">
        <v>0</v>
      </c>
      <c r="I479" t="s">
        <v>65</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t="s">
        <v>3178</v>
      </c>
      <c r="AD479" t="s">
        <v>3179</v>
      </c>
    </row>
    <row r="480" spans="1:30" ht="15" customHeight="1" x14ac:dyDescent="0.25">
      <c r="A480" t="s">
        <v>3180</v>
      </c>
      <c r="B480" t="s">
        <v>3181</v>
      </c>
      <c r="C480">
        <v>0</v>
      </c>
      <c r="D480" t="s">
        <v>3182</v>
      </c>
      <c r="E480" s="4">
        <v>33671</v>
      </c>
      <c r="F480">
        <v>0</v>
      </c>
      <c r="G480">
        <v>0</v>
      </c>
      <c r="H480">
        <v>0</v>
      </c>
      <c r="I480" t="s">
        <v>65</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t="s">
        <v>3183</v>
      </c>
    </row>
    <row r="481" spans="1:30" ht="15" customHeight="1" x14ac:dyDescent="0.25">
      <c r="A481" t="s">
        <v>3184</v>
      </c>
      <c r="B481" t="s">
        <v>3185</v>
      </c>
      <c r="C481">
        <v>0</v>
      </c>
      <c r="D481" t="s">
        <v>3186</v>
      </c>
      <c r="E481" s="4">
        <v>31766</v>
      </c>
      <c r="F481">
        <v>0</v>
      </c>
      <c r="G481">
        <v>0</v>
      </c>
      <c r="H481">
        <v>0</v>
      </c>
      <c r="I481" t="s">
        <v>65</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t="s">
        <v>3187</v>
      </c>
      <c r="AD481" t="s">
        <v>3188</v>
      </c>
    </row>
    <row r="482" spans="1:30" ht="15" customHeight="1" x14ac:dyDescent="0.25">
      <c r="A482" t="s">
        <v>3189</v>
      </c>
      <c r="B482" t="s">
        <v>3190</v>
      </c>
      <c r="C482">
        <v>0</v>
      </c>
      <c r="D482" t="s">
        <v>3191</v>
      </c>
      <c r="E482" s="4">
        <v>87185</v>
      </c>
      <c r="F482">
        <v>0</v>
      </c>
      <c r="G482">
        <v>0</v>
      </c>
      <c r="H482">
        <v>0</v>
      </c>
      <c r="I482" t="s">
        <v>65</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t="s">
        <v>3192</v>
      </c>
      <c r="AD482" t="s">
        <v>3193</v>
      </c>
    </row>
    <row r="483" spans="1:30" ht="15" customHeight="1" x14ac:dyDescent="0.25">
      <c r="A483" t="s">
        <v>3194</v>
      </c>
      <c r="B483" t="s">
        <v>3195</v>
      </c>
      <c r="C483">
        <v>0</v>
      </c>
      <c r="D483" t="s">
        <v>3196</v>
      </c>
      <c r="E483" s="4">
        <v>20076</v>
      </c>
      <c r="F483">
        <v>0</v>
      </c>
      <c r="G483">
        <v>0</v>
      </c>
      <c r="H483">
        <v>0</v>
      </c>
      <c r="I483" t="s">
        <v>65</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t="s">
        <v>3197</v>
      </c>
      <c r="AD483" t="s">
        <v>3198</v>
      </c>
    </row>
    <row r="484" spans="1:30" ht="15" customHeight="1" x14ac:dyDescent="0.25">
      <c r="A484" t="s">
        <v>3199</v>
      </c>
      <c r="B484" t="s">
        <v>3200</v>
      </c>
      <c r="C484">
        <v>0</v>
      </c>
      <c r="D484" t="s">
        <v>3201</v>
      </c>
      <c r="E484" s="4">
        <v>15016</v>
      </c>
      <c r="F484">
        <v>0</v>
      </c>
      <c r="G484">
        <v>0</v>
      </c>
      <c r="H484">
        <v>0</v>
      </c>
      <c r="I484" t="s">
        <v>65</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t="s">
        <v>3202</v>
      </c>
    </row>
    <row r="485" spans="1:30" ht="15" customHeight="1" x14ac:dyDescent="0.25">
      <c r="A485" t="s">
        <v>3203</v>
      </c>
      <c r="B485">
        <v>0</v>
      </c>
      <c r="C485">
        <v>0</v>
      </c>
      <c r="D485" t="s">
        <v>3204</v>
      </c>
      <c r="E485" s="4">
        <v>1</v>
      </c>
      <c r="F485">
        <v>0</v>
      </c>
      <c r="G485">
        <v>0</v>
      </c>
      <c r="H485">
        <v>0</v>
      </c>
      <c r="I485" t="s">
        <v>65</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t="s">
        <v>3205</v>
      </c>
      <c r="AD485">
        <v>0</v>
      </c>
    </row>
    <row r="486" spans="1:30" ht="15" customHeight="1" x14ac:dyDescent="0.25">
      <c r="A486" t="s">
        <v>3206</v>
      </c>
      <c r="B486" t="s">
        <v>3207</v>
      </c>
      <c r="C486">
        <v>0</v>
      </c>
      <c r="D486" t="s">
        <v>3208</v>
      </c>
      <c r="E486" s="4">
        <v>19733</v>
      </c>
      <c r="F486">
        <v>0</v>
      </c>
      <c r="G486">
        <v>0</v>
      </c>
      <c r="H486">
        <v>0</v>
      </c>
      <c r="I486" t="s">
        <v>65</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t="s">
        <v>3209</v>
      </c>
    </row>
    <row r="487" spans="1:30" ht="15" customHeight="1" x14ac:dyDescent="0.25">
      <c r="A487" t="s">
        <v>3210</v>
      </c>
      <c r="B487" t="s">
        <v>3211</v>
      </c>
      <c r="C487" t="s">
        <v>1182</v>
      </c>
      <c r="D487" t="s">
        <v>3212</v>
      </c>
      <c r="E487" s="4">
        <v>10784</v>
      </c>
      <c r="F487">
        <v>0</v>
      </c>
      <c r="G487">
        <v>0</v>
      </c>
      <c r="H487">
        <v>0</v>
      </c>
      <c r="I487" t="s">
        <v>65</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t="s">
        <v>3213</v>
      </c>
      <c r="AD487" t="s">
        <v>3214</v>
      </c>
    </row>
    <row r="488" spans="1:30" ht="15" customHeight="1" x14ac:dyDescent="0.25">
      <c r="A488" t="s">
        <v>3210</v>
      </c>
      <c r="B488" t="s">
        <v>3211</v>
      </c>
      <c r="C488" t="s">
        <v>1182</v>
      </c>
      <c r="D488" t="s">
        <v>3215</v>
      </c>
      <c r="E488" s="4">
        <v>363</v>
      </c>
      <c r="F488">
        <v>0</v>
      </c>
      <c r="G488">
        <v>0</v>
      </c>
      <c r="H488">
        <v>0</v>
      </c>
      <c r="I488" t="s">
        <v>65</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t="s">
        <v>3214</v>
      </c>
    </row>
    <row r="489" spans="1:30" ht="15" customHeight="1" x14ac:dyDescent="0.25">
      <c r="A489" t="s">
        <v>3216</v>
      </c>
      <c r="B489" t="s">
        <v>3211</v>
      </c>
      <c r="C489" t="s">
        <v>1182</v>
      </c>
      <c r="D489" t="s">
        <v>3217</v>
      </c>
      <c r="E489" s="4">
        <v>25642</v>
      </c>
      <c r="F489">
        <v>0</v>
      </c>
      <c r="G489">
        <v>0</v>
      </c>
      <c r="H489">
        <v>0</v>
      </c>
      <c r="I489" t="s">
        <v>65</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t="s">
        <v>3214</v>
      </c>
    </row>
    <row r="490" spans="1:30" ht="15" customHeight="1" x14ac:dyDescent="0.25">
      <c r="A490" t="s">
        <v>3218</v>
      </c>
      <c r="B490">
        <v>0</v>
      </c>
      <c r="C490" t="s">
        <v>1182</v>
      </c>
      <c r="D490" t="s">
        <v>3219</v>
      </c>
      <c r="E490" s="4">
        <v>108348</v>
      </c>
      <c r="F490">
        <v>0</v>
      </c>
      <c r="G490">
        <v>0</v>
      </c>
      <c r="H490">
        <v>0</v>
      </c>
      <c r="I490" t="s">
        <v>65</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t="s">
        <v>3220</v>
      </c>
    </row>
    <row r="491" spans="1:30" ht="15" customHeight="1" x14ac:dyDescent="0.25">
      <c r="A491" t="s">
        <v>3216</v>
      </c>
      <c r="B491" t="s">
        <v>3211</v>
      </c>
      <c r="C491" t="s">
        <v>1182</v>
      </c>
      <c r="D491" t="s">
        <v>3221</v>
      </c>
      <c r="E491" s="4">
        <v>12341</v>
      </c>
      <c r="F491">
        <v>0</v>
      </c>
      <c r="G491">
        <v>0</v>
      </c>
      <c r="H491">
        <v>0</v>
      </c>
      <c r="I491" t="s">
        <v>65</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t="s">
        <v>3214</v>
      </c>
    </row>
    <row r="492" spans="1:30" ht="15" customHeight="1" x14ac:dyDescent="0.25">
      <c r="A492" t="s">
        <v>3222</v>
      </c>
      <c r="B492" t="s">
        <v>3211</v>
      </c>
      <c r="C492" t="s">
        <v>1182</v>
      </c>
      <c r="D492" t="s">
        <v>3223</v>
      </c>
      <c r="E492" s="4">
        <v>4160</v>
      </c>
      <c r="F492">
        <v>0</v>
      </c>
      <c r="G492">
        <v>0</v>
      </c>
      <c r="H492">
        <v>0</v>
      </c>
      <c r="I492" t="s">
        <v>65</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t="s">
        <v>3214</v>
      </c>
    </row>
    <row r="493" spans="1:30" ht="15" customHeight="1" x14ac:dyDescent="0.25">
      <c r="A493" t="s">
        <v>3224</v>
      </c>
      <c r="B493" t="s">
        <v>3211</v>
      </c>
      <c r="C493" t="s">
        <v>1182</v>
      </c>
      <c r="D493" t="s">
        <v>3225</v>
      </c>
      <c r="E493" s="4">
        <v>92683</v>
      </c>
      <c r="F493">
        <v>0</v>
      </c>
      <c r="G493">
        <v>0</v>
      </c>
      <c r="H493">
        <v>0</v>
      </c>
      <c r="I493" t="s">
        <v>65</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t="s">
        <v>3214</v>
      </c>
    </row>
    <row r="494" spans="1:30" ht="15" customHeight="1" x14ac:dyDescent="0.25">
      <c r="A494" t="s">
        <v>3226</v>
      </c>
      <c r="B494" t="s">
        <v>3227</v>
      </c>
      <c r="C494">
        <v>0</v>
      </c>
      <c r="D494" t="s">
        <v>3228</v>
      </c>
      <c r="E494" s="4">
        <v>14428</v>
      </c>
      <c r="F494">
        <v>0</v>
      </c>
      <c r="G494">
        <v>0</v>
      </c>
      <c r="H494">
        <v>0</v>
      </c>
      <c r="I494" t="s">
        <v>65</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t="s">
        <v>3229</v>
      </c>
    </row>
    <row r="495" spans="1:30" ht="15" customHeight="1" x14ac:dyDescent="0.25">
      <c r="A495" t="s">
        <v>3226</v>
      </c>
      <c r="B495" t="s">
        <v>3227</v>
      </c>
      <c r="C495">
        <v>0</v>
      </c>
      <c r="D495" t="s">
        <v>3230</v>
      </c>
      <c r="E495" s="4">
        <v>23904</v>
      </c>
      <c r="F495">
        <v>0</v>
      </c>
      <c r="G495">
        <v>0</v>
      </c>
      <c r="H495">
        <v>0</v>
      </c>
      <c r="I495" t="s">
        <v>65</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t="s">
        <v>3229</v>
      </c>
    </row>
    <row r="496" spans="1:30" ht="15" customHeight="1" x14ac:dyDescent="0.25">
      <c r="A496" t="s">
        <v>3226</v>
      </c>
      <c r="B496" t="s">
        <v>3227</v>
      </c>
      <c r="C496">
        <v>0</v>
      </c>
      <c r="D496" t="s">
        <v>3231</v>
      </c>
      <c r="E496" s="4">
        <v>33249</v>
      </c>
      <c r="F496">
        <v>0</v>
      </c>
      <c r="G496">
        <v>0</v>
      </c>
      <c r="H496">
        <v>0</v>
      </c>
      <c r="I496" t="s">
        <v>65</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t="s">
        <v>3229</v>
      </c>
    </row>
    <row r="497" spans="1:30" ht="15" customHeight="1" x14ac:dyDescent="0.25">
      <c r="A497" t="s">
        <v>3226</v>
      </c>
      <c r="B497" t="s">
        <v>3227</v>
      </c>
      <c r="C497">
        <v>0</v>
      </c>
      <c r="D497" t="s">
        <v>3232</v>
      </c>
      <c r="E497" s="4">
        <v>23903</v>
      </c>
      <c r="F497">
        <v>0</v>
      </c>
      <c r="G497">
        <v>0</v>
      </c>
      <c r="H497">
        <v>0</v>
      </c>
      <c r="I497" t="s">
        <v>65</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t="s">
        <v>3233</v>
      </c>
      <c r="AD497" t="s">
        <v>3229</v>
      </c>
    </row>
    <row r="498" spans="1:30" ht="15" customHeight="1" x14ac:dyDescent="0.25">
      <c r="A498" t="s">
        <v>3226</v>
      </c>
      <c r="B498" t="s">
        <v>3227</v>
      </c>
      <c r="C498">
        <v>0</v>
      </c>
      <c r="D498" t="s">
        <v>3234</v>
      </c>
      <c r="E498" s="4">
        <v>27848</v>
      </c>
      <c r="F498">
        <v>0</v>
      </c>
      <c r="G498">
        <v>0</v>
      </c>
      <c r="H498">
        <v>0</v>
      </c>
      <c r="I498" t="s">
        <v>65</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t="s">
        <v>3229</v>
      </c>
    </row>
    <row r="499" spans="1:30" ht="15" customHeight="1" x14ac:dyDescent="0.25">
      <c r="A499" t="s">
        <v>3226</v>
      </c>
      <c r="B499" t="s">
        <v>3227</v>
      </c>
      <c r="C499">
        <v>0</v>
      </c>
      <c r="D499" t="s">
        <v>3235</v>
      </c>
      <c r="E499" s="4">
        <v>25871</v>
      </c>
      <c r="F499">
        <v>0</v>
      </c>
      <c r="G499">
        <v>0</v>
      </c>
      <c r="H499">
        <v>0</v>
      </c>
      <c r="I499" t="s">
        <v>65</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t="s">
        <v>3229</v>
      </c>
    </row>
    <row r="500" spans="1:30" ht="15" customHeight="1" x14ac:dyDescent="0.25">
      <c r="A500" t="s">
        <v>3226</v>
      </c>
      <c r="B500" t="s">
        <v>3227</v>
      </c>
      <c r="C500">
        <v>0</v>
      </c>
      <c r="D500" t="s">
        <v>3236</v>
      </c>
      <c r="E500" s="4">
        <v>24088</v>
      </c>
      <c r="F500">
        <v>0</v>
      </c>
      <c r="G500">
        <v>0</v>
      </c>
      <c r="H500">
        <v>0</v>
      </c>
      <c r="I500" t="s">
        <v>65</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t="s">
        <v>3229</v>
      </c>
    </row>
    <row r="501" spans="1:30" ht="15" customHeight="1" x14ac:dyDescent="0.25">
      <c r="A501" t="s">
        <v>3226</v>
      </c>
      <c r="B501" t="s">
        <v>3227</v>
      </c>
      <c r="C501">
        <v>0</v>
      </c>
      <c r="D501" t="s">
        <v>3237</v>
      </c>
      <c r="E501" s="4">
        <v>28640</v>
      </c>
      <c r="F501">
        <v>0</v>
      </c>
      <c r="G501">
        <v>0</v>
      </c>
      <c r="H501">
        <v>0</v>
      </c>
      <c r="I501" t="s">
        <v>65</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t="s">
        <v>3229</v>
      </c>
    </row>
    <row r="502" spans="1:30" ht="15" customHeight="1" x14ac:dyDescent="0.25">
      <c r="A502" t="s">
        <v>3226</v>
      </c>
      <c r="B502" t="s">
        <v>3227</v>
      </c>
      <c r="C502">
        <v>0</v>
      </c>
      <c r="D502" t="s">
        <v>3238</v>
      </c>
      <c r="E502" s="4">
        <v>19011</v>
      </c>
      <c r="F502">
        <v>0</v>
      </c>
      <c r="G502">
        <v>0</v>
      </c>
      <c r="H502">
        <v>0</v>
      </c>
      <c r="I502" t="s">
        <v>65</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t="s">
        <v>3233</v>
      </c>
      <c r="AD502" t="s">
        <v>3229</v>
      </c>
    </row>
    <row r="503" spans="1:30" ht="15" customHeight="1" x14ac:dyDescent="0.25">
      <c r="A503" t="s">
        <v>3226</v>
      </c>
      <c r="B503" t="s">
        <v>3227</v>
      </c>
      <c r="C503">
        <v>0</v>
      </c>
      <c r="D503" t="s">
        <v>3239</v>
      </c>
      <c r="E503" s="4">
        <v>28392</v>
      </c>
      <c r="F503">
        <v>0</v>
      </c>
      <c r="G503">
        <v>0</v>
      </c>
      <c r="H503">
        <v>0</v>
      </c>
      <c r="I503" t="s">
        <v>65</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t="s">
        <v>3229</v>
      </c>
    </row>
    <row r="504" spans="1:30" ht="15" customHeight="1" x14ac:dyDescent="0.25">
      <c r="A504" t="s">
        <v>3226</v>
      </c>
      <c r="B504" t="s">
        <v>3227</v>
      </c>
      <c r="C504">
        <v>0</v>
      </c>
      <c r="D504" t="s">
        <v>3240</v>
      </c>
      <c r="E504" s="4">
        <v>14436</v>
      </c>
      <c r="F504">
        <v>0</v>
      </c>
      <c r="G504">
        <v>0</v>
      </c>
      <c r="H504">
        <v>0</v>
      </c>
      <c r="I504" t="s">
        <v>65</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t="s">
        <v>3233</v>
      </c>
      <c r="AD504" t="s">
        <v>3229</v>
      </c>
    </row>
    <row r="505" spans="1:30" ht="15" customHeight="1" x14ac:dyDescent="0.25">
      <c r="A505" t="s">
        <v>3226</v>
      </c>
      <c r="B505" t="s">
        <v>3227</v>
      </c>
      <c r="C505">
        <v>0</v>
      </c>
      <c r="D505" t="s">
        <v>3241</v>
      </c>
      <c r="E505" s="4">
        <v>26925</v>
      </c>
      <c r="F505">
        <v>0</v>
      </c>
      <c r="G505">
        <v>0</v>
      </c>
      <c r="H505">
        <v>0</v>
      </c>
      <c r="I505" t="s">
        <v>65</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t="s">
        <v>3229</v>
      </c>
    </row>
    <row r="506" spans="1:30" ht="15" customHeight="1" x14ac:dyDescent="0.25">
      <c r="A506" t="s">
        <v>3242</v>
      </c>
      <c r="B506" t="s">
        <v>3243</v>
      </c>
      <c r="C506">
        <v>0</v>
      </c>
      <c r="D506" t="s">
        <v>3244</v>
      </c>
      <c r="E506" s="4">
        <v>16716</v>
      </c>
      <c r="F506">
        <v>0</v>
      </c>
      <c r="G506">
        <v>0</v>
      </c>
      <c r="H506">
        <v>0</v>
      </c>
      <c r="I506" t="s">
        <v>65</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t="s">
        <v>3245</v>
      </c>
    </row>
    <row r="507" spans="1:30" ht="15" customHeight="1" x14ac:dyDescent="0.25">
      <c r="A507" t="s">
        <v>3246</v>
      </c>
      <c r="B507" t="s">
        <v>3247</v>
      </c>
      <c r="C507">
        <v>0</v>
      </c>
      <c r="D507" t="s">
        <v>3248</v>
      </c>
      <c r="E507" s="4">
        <v>83120</v>
      </c>
      <c r="F507">
        <v>0</v>
      </c>
      <c r="G507">
        <v>0</v>
      </c>
      <c r="H507">
        <v>0</v>
      </c>
      <c r="I507" t="s">
        <v>65</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t="s">
        <v>3249</v>
      </c>
      <c r="AD507" t="s">
        <v>3250</v>
      </c>
    </row>
    <row r="508" spans="1:30" ht="15" customHeight="1" x14ac:dyDescent="0.25">
      <c r="A508" t="s">
        <v>3251</v>
      </c>
      <c r="B508" t="s">
        <v>3252</v>
      </c>
      <c r="C508">
        <v>0</v>
      </c>
      <c r="D508" t="s">
        <v>3253</v>
      </c>
      <c r="E508" s="4">
        <v>18968</v>
      </c>
      <c r="F508">
        <v>0</v>
      </c>
      <c r="G508">
        <v>0</v>
      </c>
      <c r="H508">
        <v>0</v>
      </c>
      <c r="I508" t="s">
        <v>65</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t="s">
        <v>3254</v>
      </c>
      <c r="AD508" t="s">
        <v>3255</v>
      </c>
    </row>
    <row r="509" spans="1:30" ht="15" customHeight="1" x14ac:dyDescent="0.25">
      <c r="A509" t="s">
        <v>3256</v>
      </c>
      <c r="B509" t="s">
        <v>3257</v>
      </c>
      <c r="C509">
        <v>0</v>
      </c>
      <c r="D509" t="s">
        <v>3258</v>
      </c>
      <c r="E509" s="4">
        <v>134091</v>
      </c>
      <c r="F509">
        <v>0</v>
      </c>
      <c r="G509">
        <v>0</v>
      </c>
      <c r="H509">
        <v>0</v>
      </c>
      <c r="I509" t="s">
        <v>65</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t="s">
        <v>3259</v>
      </c>
      <c r="AD509" t="s">
        <v>3260</v>
      </c>
    </row>
    <row r="510" spans="1:30" ht="15" customHeight="1" x14ac:dyDescent="0.25">
      <c r="A510" t="s">
        <v>3261</v>
      </c>
      <c r="B510" t="s">
        <v>3261</v>
      </c>
      <c r="C510">
        <v>0</v>
      </c>
      <c r="D510" t="s">
        <v>3262</v>
      </c>
      <c r="E510" s="4">
        <v>133508</v>
      </c>
      <c r="F510">
        <v>0</v>
      </c>
      <c r="G510">
        <v>0</v>
      </c>
      <c r="H510">
        <v>0</v>
      </c>
      <c r="I510" t="s">
        <v>65</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t="s">
        <v>3263</v>
      </c>
    </row>
    <row r="511" spans="1:30" ht="15" customHeight="1" x14ac:dyDescent="0.25">
      <c r="A511" t="s">
        <v>3264</v>
      </c>
      <c r="B511" t="s">
        <v>3264</v>
      </c>
      <c r="C511">
        <v>0</v>
      </c>
      <c r="D511" t="s">
        <v>3265</v>
      </c>
      <c r="E511" s="4">
        <v>133509</v>
      </c>
      <c r="F511">
        <v>0</v>
      </c>
      <c r="G511">
        <v>0</v>
      </c>
      <c r="H511">
        <v>0</v>
      </c>
      <c r="I511" t="s">
        <v>65</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t="s">
        <v>3266</v>
      </c>
      <c r="AD511" t="s">
        <v>3267</v>
      </c>
    </row>
    <row r="512" spans="1:30" ht="15" customHeight="1" x14ac:dyDescent="0.25">
      <c r="A512" t="s">
        <v>3268</v>
      </c>
      <c r="B512" t="s">
        <v>3269</v>
      </c>
      <c r="C512">
        <v>0</v>
      </c>
      <c r="D512" t="s">
        <v>3270</v>
      </c>
      <c r="E512" s="4">
        <v>121411</v>
      </c>
      <c r="F512">
        <v>0</v>
      </c>
      <c r="G512">
        <v>0</v>
      </c>
      <c r="H512">
        <v>0</v>
      </c>
      <c r="I512" t="s">
        <v>65</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t="s">
        <v>3271</v>
      </c>
    </row>
    <row r="513" spans="1:30" ht="15" customHeight="1" x14ac:dyDescent="0.25">
      <c r="A513" t="s">
        <v>3272</v>
      </c>
      <c r="B513" t="s">
        <v>3273</v>
      </c>
      <c r="C513">
        <v>0</v>
      </c>
      <c r="D513" t="s">
        <v>3274</v>
      </c>
      <c r="E513" s="4">
        <v>130231</v>
      </c>
      <c r="F513">
        <v>0</v>
      </c>
      <c r="G513">
        <v>0</v>
      </c>
      <c r="H513">
        <v>0</v>
      </c>
      <c r="I513" t="s">
        <v>65</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t="s">
        <v>3275</v>
      </c>
    </row>
    <row r="514" spans="1:30" ht="15" customHeight="1" x14ac:dyDescent="0.25">
      <c r="A514" t="s">
        <v>3276</v>
      </c>
      <c r="B514" t="s">
        <v>3277</v>
      </c>
      <c r="C514">
        <v>0</v>
      </c>
      <c r="D514" t="s">
        <v>3278</v>
      </c>
      <c r="E514" s="4">
        <v>126841</v>
      </c>
      <c r="F514">
        <v>0</v>
      </c>
      <c r="G514">
        <v>0</v>
      </c>
      <c r="H514">
        <v>0</v>
      </c>
      <c r="I514" t="s">
        <v>65</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t="s">
        <v>3279</v>
      </c>
    </row>
    <row r="515" spans="1:30" ht="15" customHeight="1" x14ac:dyDescent="0.25">
      <c r="A515" t="s">
        <v>3280</v>
      </c>
      <c r="B515" t="s">
        <v>3281</v>
      </c>
      <c r="C515">
        <v>0</v>
      </c>
      <c r="D515" t="s">
        <v>3282</v>
      </c>
      <c r="E515" s="4">
        <v>22958</v>
      </c>
      <c r="F515">
        <v>0</v>
      </c>
      <c r="G515">
        <v>0</v>
      </c>
      <c r="H515">
        <v>0</v>
      </c>
      <c r="I515" t="s">
        <v>65</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t="s">
        <v>3283</v>
      </c>
    </row>
    <row r="516" spans="1:30" ht="15" customHeight="1" x14ac:dyDescent="0.25">
      <c r="A516" t="s">
        <v>3284</v>
      </c>
      <c r="B516" t="s">
        <v>3285</v>
      </c>
      <c r="C516">
        <v>0</v>
      </c>
      <c r="D516" t="s">
        <v>3286</v>
      </c>
      <c r="E516" s="4">
        <v>140294</v>
      </c>
      <c r="F516">
        <v>0</v>
      </c>
      <c r="G516">
        <v>0</v>
      </c>
      <c r="H516">
        <v>0</v>
      </c>
      <c r="I516" t="s">
        <v>65</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t="s">
        <v>3287</v>
      </c>
    </row>
    <row r="517" spans="1:30" ht="15" customHeight="1" x14ac:dyDescent="0.25">
      <c r="A517" t="s">
        <v>3288</v>
      </c>
      <c r="B517" t="s">
        <v>3289</v>
      </c>
      <c r="C517">
        <v>0</v>
      </c>
      <c r="D517" t="s">
        <v>3290</v>
      </c>
      <c r="E517" s="4">
        <v>140295</v>
      </c>
      <c r="F517">
        <v>0</v>
      </c>
      <c r="G517">
        <v>0</v>
      </c>
      <c r="H517">
        <v>0</v>
      </c>
      <c r="I517" t="s">
        <v>65</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t="s">
        <v>3291</v>
      </c>
    </row>
    <row r="518" spans="1:30" ht="15" customHeight="1" x14ac:dyDescent="0.25">
      <c r="A518" t="s">
        <v>3292</v>
      </c>
      <c r="B518" t="s">
        <v>3292</v>
      </c>
      <c r="C518">
        <v>0</v>
      </c>
      <c r="D518" t="s">
        <v>3293</v>
      </c>
      <c r="E518" s="4">
        <v>65137</v>
      </c>
      <c r="F518">
        <v>0</v>
      </c>
      <c r="G518">
        <v>0</v>
      </c>
      <c r="H518">
        <v>0</v>
      </c>
      <c r="I518" t="s">
        <v>65</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t="s">
        <v>3294</v>
      </c>
    </row>
    <row r="519" spans="1:30" ht="15" customHeight="1" x14ac:dyDescent="0.25">
      <c r="A519" t="s">
        <v>5981</v>
      </c>
      <c r="B519" t="s">
        <v>3295</v>
      </c>
      <c r="C519">
        <v>0</v>
      </c>
      <c r="D519" t="s">
        <v>3296</v>
      </c>
      <c r="E519" s="4">
        <v>133343</v>
      </c>
      <c r="F519" t="s">
        <v>3297</v>
      </c>
      <c r="G519" t="s">
        <v>1229</v>
      </c>
      <c r="H519" t="s">
        <v>1228</v>
      </c>
      <c r="I519" t="s">
        <v>1229</v>
      </c>
      <c r="J519" t="s">
        <v>1230</v>
      </c>
      <c r="K519" t="s">
        <v>1230</v>
      </c>
      <c r="L519" t="s">
        <v>1230</v>
      </c>
      <c r="M519" t="s">
        <v>1230</v>
      </c>
      <c r="N519" t="s">
        <v>1230</v>
      </c>
      <c r="O519" t="s">
        <v>1231</v>
      </c>
      <c r="P519" t="s">
        <v>1230</v>
      </c>
      <c r="Q519" t="s">
        <v>1230</v>
      </c>
      <c r="R519" t="s">
        <v>1230</v>
      </c>
      <c r="S519" t="s">
        <v>1230</v>
      </c>
      <c r="T519" t="s">
        <v>1366</v>
      </c>
      <c r="U519" t="s">
        <v>1366</v>
      </c>
      <c r="V519" t="s">
        <v>1366</v>
      </c>
      <c r="W519" t="s">
        <v>1366</v>
      </c>
      <c r="X519" t="s">
        <v>1366</v>
      </c>
      <c r="Y519" t="s">
        <v>1366</v>
      </c>
      <c r="Z519" t="s">
        <v>1366</v>
      </c>
      <c r="AA519" t="s">
        <v>1366</v>
      </c>
      <c r="AB519">
        <v>0</v>
      </c>
      <c r="AC519" t="s">
        <v>3298</v>
      </c>
      <c r="AD519" t="s">
        <v>3299</v>
      </c>
    </row>
    <row r="520" spans="1:30" ht="15" customHeight="1" x14ac:dyDescent="0.25">
      <c r="A520" t="s">
        <v>3300</v>
      </c>
      <c r="B520" t="s">
        <v>3301</v>
      </c>
      <c r="C520">
        <v>0</v>
      </c>
      <c r="D520" t="s">
        <v>3302</v>
      </c>
      <c r="E520" s="4">
        <v>141804</v>
      </c>
      <c r="F520">
        <v>0</v>
      </c>
      <c r="G520">
        <v>0</v>
      </c>
      <c r="H520">
        <v>0</v>
      </c>
      <c r="I520" t="s">
        <v>65</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t="s">
        <v>3303</v>
      </c>
    </row>
    <row r="521" spans="1:30" ht="15" customHeight="1" x14ac:dyDescent="0.25">
      <c r="A521" t="s">
        <v>3304</v>
      </c>
      <c r="B521" t="s">
        <v>3305</v>
      </c>
      <c r="C521">
        <v>0</v>
      </c>
      <c r="D521" t="s">
        <v>3306</v>
      </c>
      <c r="E521" s="4">
        <v>141822</v>
      </c>
      <c r="F521">
        <v>0</v>
      </c>
      <c r="G521">
        <v>0</v>
      </c>
      <c r="H521">
        <v>0</v>
      </c>
      <c r="I521" t="s">
        <v>65</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t="s">
        <v>3307</v>
      </c>
    </row>
    <row r="522" spans="1:30" ht="15" customHeight="1" x14ac:dyDescent="0.25">
      <c r="A522" t="s">
        <v>3308</v>
      </c>
      <c r="B522" t="s">
        <v>3309</v>
      </c>
      <c r="C522">
        <v>0</v>
      </c>
      <c r="D522" t="s">
        <v>3310</v>
      </c>
      <c r="E522" s="4">
        <v>141844</v>
      </c>
      <c r="F522">
        <v>0</v>
      </c>
      <c r="G522">
        <v>0</v>
      </c>
      <c r="H522">
        <v>0</v>
      </c>
      <c r="I522" t="s">
        <v>65</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t="s">
        <v>3311</v>
      </c>
    </row>
    <row r="523" spans="1:30" ht="15" customHeight="1" x14ac:dyDescent="0.25">
      <c r="A523" t="s">
        <v>3312</v>
      </c>
      <c r="B523" t="s">
        <v>3312</v>
      </c>
      <c r="C523">
        <v>0</v>
      </c>
      <c r="D523" t="s">
        <v>3313</v>
      </c>
      <c r="E523" s="4">
        <v>141854</v>
      </c>
      <c r="F523">
        <v>0</v>
      </c>
      <c r="G523">
        <v>0</v>
      </c>
      <c r="H523">
        <v>0</v>
      </c>
      <c r="I523" t="s">
        <v>65</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t="s">
        <v>3314</v>
      </c>
    </row>
    <row r="524" spans="1:30" ht="15" customHeight="1" x14ac:dyDescent="0.25">
      <c r="A524" t="s">
        <v>3315</v>
      </c>
      <c r="B524" t="s">
        <v>3316</v>
      </c>
      <c r="C524">
        <v>0</v>
      </c>
      <c r="D524" t="s">
        <v>3317</v>
      </c>
      <c r="E524" s="4">
        <v>141825</v>
      </c>
      <c r="F524">
        <v>0</v>
      </c>
      <c r="G524">
        <v>0</v>
      </c>
      <c r="H524">
        <v>0</v>
      </c>
      <c r="I524" t="s">
        <v>65</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t="s">
        <v>3318</v>
      </c>
    </row>
    <row r="525" spans="1:30" ht="15" customHeight="1" x14ac:dyDescent="0.25">
      <c r="A525" t="s">
        <v>3319</v>
      </c>
      <c r="B525" t="s">
        <v>3320</v>
      </c>
      <c r="C525">
        <v>0</v>
      </c>
      <c r="D525" t="s">
        <v>3321</v>
      </c>
      <c r="E525" s="4">
        <v>138857</v>
      </c>
      <c r="F525">
        <v>0</v>
      </c>
      <c r="G525">
        <v>0</v>
      </c>
      <c r="H525">
        <v>0</v>
      </c>
      <c r="I525" t="s">
        <v>65</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t="s">
        <v>3322</v>
      </c>
    </row>
    <row r="526" spans="1:30" ht="15" customHeight="1" x14ac:dyDescent="0.25">
      <c r="A526" t="s">
        <v>3323</v>
      </c>
      <c r="B526" t="s">
        <v>3324</v>
      </c>
      <c r="C526">
        <v>0</v>
      </c>
      <c r="D526" t="s">
        <v>3325</v>
      </c>
      <c r="E526" s="4">
        <v>22998</v>
      </c>
      <c r="F526">
        <v>0</v>
      </c>
      <c r="G526">
        <v>0</v>
      </c>
      <c r="H526">
        <v>0</v>
      </c>
      <c r="I526" t="s">
        <v>65</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t="s">
        <v>3326</v>
      </c>
    </row>
    <row r="527" spans="1:30" ht="15" customHeight="1" x14ac:dyDescent="0.25">
      <c r="A527" t="s">
        <v>3327</v>
      </c>
      <c r="B527" t="s">
        <v>3328</v>
      </c>
      <c r="C527">
        <v>0</v>
      </c>
      <c r="D527" t="s">
        <v>3329</v>
      </c>
      <c r="E527" s="4">
        <v>143736</v>
      </c>
      <c r="F527">
        <v>0</v>
      </c>
      <c r="G527">
        <v>0</v>
      </c>
      <c r="H527">
        <v>0</v>
      </c>
      <c r="I527" t="s">
        <v>65</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t="s">
        <v>3330</v>
      </c>
    </row>
    <row r="528" spans="1:30" ht="15" customHeight="1" x14ac:dyDescent="0.25">
      <c r="A528" t="s">
        <v>3331</v>
      </c>
      <c r="B528" t="s">
        <v>3332</v>
      </c>
      <c r="C528">
        <v>0</v>
      </c>
      <c r="D528" t="s">
        <v>3333</v>
      </c>
      <c r="E528" s="4">
        <v>137209</v>
      </c>
      <c r="F528">
        <v>0</v>
      </c>
      <c r="G528">
        <v>0</v>
      </c>
      <c r="H528">
        <v>0</v>
      </c>
      <c r="I528" t="s">
        <v>65</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t="s">
        <v>3334</v>
      </c>
    </row>
    <row r="529" spans="1:30" ht="15" customHeight="1" x14ac:dyDescent="0.25">
      <c r="A529" t="s">
        <v>3335</v>
      </c>
      <c r="B529" t="s">
        <v>3336</v>
      </c>
      <c r="C529">
        <v>0</v>
      </c>
      <c r="D529" t="s">
        <v>3337</v>
      </c>
      <c r="E529" s="4">
        <v>4786</v>
      </c>
      <c r="F529">
        <v>0</v>
      </c>
      <c r="G529">
        <v>0</v>
      </c>
      <c r="H529">
        <v>0</v>
      </c>
      <c r="I529" t="s">
        <v>65</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t="s">
        <v>3338</v>
      </c>
    </row>
    <row r="530" spans="1:30" ht="15" customHeight="1" x14ac:dyDescent="0.25">
      <c r="A530" t="s">
        <v>3339</v>
      </c>
      <c r="B530" t="s">
        <v>3340</v>
      </c>
      <c r="C530">
        <v>0</v>
      </c>
      <c r="D530" t="s">
        <v>3341</v>
      </c>
      <c r="E530" s="4">
        <v>107498</v>
      </c>
      <c r="F530">
        <v>0</v>
      </c>
      <c r="G530">
        <v>0</v>
      </c>
      <c r="H530">
        <v>0</v>
      </c>
      <c r="I530" t="s">
        <v>65</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t="s">
        <v>3342</v>
      </c>
    </row>
    <row r="531" spans="1:30" ht="15" customHeight="1" x14ac:dyDescent="0.25">
      <c r="A531" t="s">
        <v>3343</v>
      </c>
      <c r="B531" t="s">
        <v>3344</v>
      </c>
      <c r="C531">
        <v>0</v>
      </c>
      <c r="D531" t="s">
        <v>3345</v>
      </c>
      <c r="E531" s="4">
        <v>121408</v>
      </c>
      <c r="F531">
        <v>0</v>
      </c>
      <c r="G531">
        <v>0</v>
      </c>
      <c r="H531">
        <v>0</v>
      </c>
      <c r="I531" t="s">
        <v>65</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t="s">
        <v>3346</v>
      </c>
    </row>
    <row r="532" spans="1:30" ht="15" customHeight="1" x14ac:dyDescent="0.25">
      <c r="A532" t="s">
        <v>3347</v>
      </c>
      <c r="B532" t="s">
        <v>3348</v>
      </c>
      <c r="C532">
        <v>0</v>
      </c>
      <c r="D532" t="s">
        <v>3349</v>
      </c>
      <c r="E532" s="4">
        <v>78998</v>
      </c>
      <c r="F532">
        <v>0</v>
      </c>
      <c r="G532">
        <v>0</v>
      </c>
      <c r="H532">
        <v>0</v>
      </c>
      <c r="I532" t="s">
        <v>65</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t="s">
        <v>3350</v>
      </c>
      <c r="AD532" t="s">
        <v>3351</v>
      </c>
    </row>
    <row r="533" spans="1:30" ht="15" customHeight="1" x14ac:dyDescent="0.25">
      <c r="A533" t="s">
        <v>3352</v>
      </c>
      <c r="B533" t="s">
        <v>3353</v>
      </c>
      <c r="C533">
        <v>0</v>
      </c>
      <c r="D533" t="s">
        <v>3354</v>
      </c>
      <c r="E533" s="4">
        <v>9543</v>
      </c>
      <c r="F533">
        <v>0</v>
      </c>
      <c r="G533">
        <v>0</v>
      </c>
      <c r="H533">
        <v>0</v>
      </c>
      <c r="I533" t="s">
        <v>65</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t="s">
        <v>3355</v>
      </c>
    </row>
    <row r="534" spans="1:30" ht="15" customHeight="1" x14ac:dyDescent="0.25">
      <c r="A534" t="s">
        <v>3356</v>
      </c>
      <c r="B534">
        <v>0</v>
      </c>
      <c r="C534">
        <v>0</v>
      </c>
      <c r="D534" t="s">
        <v>3357</v>
      </c>
      <c r="E534" s="4">
        <v>109736</v>
      </c>
      <c r="F534">
        <v>0</v>
      </c>
      <c r="G534">
        <v>0</v>
      </c>
      <c r="H534">
        <v>0</v>
      </c>
      <c r="I534" t="s">
        <v>65</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t="s">
        <v>3358</v>
      </c>
    </row>
    <row r="535" spans="1:30" ht="15" customHeight="1" x14ac:dyDescent="0.25">
      <c r="A535" t="s">
        <v>3359</v>
      </c>
      <c r="B535" t="s">
        <v>2867</v>
      </c>
      <c r="C535">
        <v>0</v>
      </c>
      <c r="D535" t="s">
        <v>3360</v>
      </c>
      <c r="E535" s="4">
        <v>135705</v>
      </c>
      <c r="F535">
        <v>0</v>
      </c>
      <c r="G535">
        <v>0</v>
      </c>
      <c r="H535">
        <v>0</v>
      </c>
      <c r="I535" t="s">
        <v>65</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t="s">
        <v>3361</v>
      </c>
    </row>
    <row r="536" spans="1:30" ht="15" customHeight="1" x14ac:dyDescent="0.25">
      <c r="A536" t="s">
        <v>3362</v>
      </c>
      <c r="B536" t="s">
        <v>3363</v>
      </c>
      <c r="C536">
        <v>0</v>
      </c>
      <c r="D536" t="s">
        <v>3364</v>
      </c>
      <c r="E536" s="4">
        <v>137470</v>
      </c>
      <c r="F536" t="s">
        <v>3365</v>
      </c>
      <c r="G536" t="s">
        <v>3366</v>
      </c>
      <c r="H536" t="s">
        <v>3367</v>
      </c>
      <c r="I536" t="s">
        <v>3368</v>
      </c>
      <c r="J536" t="s">
        <v>1231</v>
      </c>
      <c r="K536" t="s">
        <v>1231</v>
      </c>
      <c r="L536" t="s">
        <v>1230</v>
      </c>
      <c r="M536" t="s">
        <v>1231</v>
      </c>
      <c r="N536" t="s">
        <v>1231</v>
      </c>
      <c r="O536" t="s">
        <v>1231</v>
      </c>
      <c r="P536" t="s">
        <v>1231</v>
      </c>
      <c r="Q536" t="s">
        <v>1230</v>
      </c>
      <c r="R536" t="s">
        <v>1230</v>
      </c>
      <c r="S536" t="s">
        <v>1230</v>
      </c>
      <c r="T536" t="s">
        <v>1366</v>
      </c>
      <c r="U536" t="s">
        <v>1366</v>
      </c>
      <c r="V536" t="s">
        <v>1366</v>
      </c>
      <c r="W536" t="s">
        <v>1366</v>
      </c>
      <c r="X536" t="s">
        <v>1366</v>
      </c>
      <c r="Y536" t="s">
        <v>1366</v>
      </c>
      <c r="Z536" t="s">
        <v>1366</v>
      </c>
      <c r="AA536" t="s">
        <v>1366</v>
      </c>
      <c r="AB536">
        <v>0</v>
      </c>
      <c r="AC536" t="s">
        <v>3369</v>
      </c>
      <c r="AD536" t="s">
        <v>3370</v>
      </c>
    </row>
    <row r="537" spans="1:30" ht="15" customHeight="1" x14ac:dyDescent="0.25">
      <c r="A537" t="s">
        <v>3371</v>
      </c>
      <c r="B537" t="s">
        <v>3372</v>
      </c>
      <c r="C537">
        <v>0</v>
      </c>
      <c r="D537" t="s">
        <v>3373</v>
      </c>
      <c r="E537" s="4">
        <v>151718</v>
      </c>
      <c r="F537">
        <v>0</v>
      </c>
      <c r="G537">
        <v>0</v>
      </c>
      <c r="H537">
        <v>0</v>
      </c>
      <c r="I537" t="s">
        <v>65</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t="s">
        <v>3374</v>
      </c>
    </row>
    <row r="538" spans="1:30" ht="15" customHeight="1" x14ac:dyDescent="0.25">
      <c r="A538" t="s">
        <v>3375</v>
      </c>
      <c r="B538" t="s">
        <v>3376</v>
      </c>
      <c r="C538">
        <v>0</v>
      </c>
      <c r="D538" t="s">
        <v>3377</v>
      </c>
      <c r="E538" s="4">
        <v>11451</v>
      </c>
      <c r="F538">
        <v>0</v>
      </c>
      <c r="G538">
        <v>0</v>
      </c>
      <c r="H538">
        <v>0</v>
      </c>
      <c r="I538" t="s">
        <v>65</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t="s">
        <v>3378</v>
      </c>
    </row>
    <row r="539" spans="1:30" ht="15" customHeight="1" x14ac:dyDescent="0.25">
      <c r="A539" t="s">
        <v>3379</v>
      </c>
      <c r="B539" t="s">
        <v>3379</v>
      </c>
      <c r="C539">
        <v>0</v>
      </c>
      <c r="D539" t="s">
        <v>3380</v>
      </c>
      <c r="E539" s="4">
        <v>169196</v>
      </c>
      <c r="F539">
        <v>0</v>
      </c>
      <c r="G539">
        <v>0</v>
      </c>
      <c r="H539">
        <v>0</v>
      </c>
      <c r="I539" t="s">
        <v>65</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t="s">
        <v>3381</v>
      </c>
    </row>
    <row r="540" spans="1:30" ht="15" customHeight="1" x14ac:dyDescent="0.25">
      <c r="A540" t="s">
        <v>3382</v>
      </c>
      <c r="B540" t="s">
        <v>3383</v>
      </c>
      <c r="C540">
        <v>0</v>
      </c>
      <c r="D540" t="s">
        <v>3384</v>
      </c>
      <c r="E540" s="4">
        <v>155564</v>
      </c>
      <c r="F540">
        <v>0</v>
      </c>
      <c r="G540">
        <v>0</v>
      </c>
      <c r="H540">
        <v>0</v>
      </c>
      <c r="I540" t="s">
        <v>65</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t="s">
        <v>3385</v>
      </c>
    </row>
    <row r="541" spans="1:30" ht="15" customHeight="1" x14ac:dyDescent="0.25">
      <c r="A541" t="s">
        <v>3386</v>
      </c>
      <c r="B541" t="s">
        <v>3387</v>
      </c>
      <c r="C541">
        <v>0</v>
      </c>
      <c r="D541" t="s">
        <v>3388</v>
      </c>
      <c r="E541" s="4">
        <v>157686</v>
      </c>
      <c r="F541">
        <v>0</v>
      </c>
      <c r="G541">
        <v>0</v>
      </c>
      <c r="H541">
        <v>0</v>
      </c>
      <c r="I541" t="s">
        <v>65</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t="s">
        <v>3389</v>
      </c>
    </row>
    <row r="542" spans="1:30" ht="15" customHeight="1" x14ac:dyDescent="0.25">
      <c r="A542" t="s">
        <v>3390</v>
      </c>
      <c r="B542" t="s">
        <v>3391</v>
      </c>
      <c r="C542" t="s">
        <v>1182</v>
      </c>
      <c r="D542" t="s">
        <v>3392</v>
      </c>
      <c r="E542" s="4">
        <v>174764</v>
      </c>
      <c r="F542">
        <v>0</v>
      </c>
      <c r="G542">
        <v>0</v>
      </c>
      <c r="H542">
        <v>0</v>
      </c>
      <c r="I542" t="s">
        <v>65</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t="s">
        <v>3393</v>
      </c>
    </row>
    <row r="543" spans="1:30" ht="15" customHeight="1" x14ac:dyDescent="0.25">
      <c r="A543" t="s">
        <v>3394</v>
      </c>
      <c r="B543" t="s">
        <v>3395</v>
      </c>
      <c r="C543">
        <v>0</v>
      </c>
      <c r="D543" t="s">
        <v>3396</v>
      </c>
      <c r="E543" s="4">
        <v>130679</v>
      </c>
      <c r="F543">
        <v>0</v>
      </c>
      <c r="G543">
        <v>0</v>
      </c>
      <c r="H543">
        <v>0</v>
      </c>
      <c r="I543" t="s">
        <v>65</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t="s">
        <v>3397</v>
      </c>
    </row>
    <row r="544" spans="1:30" ht="15" customHeight="1" x14ac:dyDescent="0.25">
      <c r="A544" t="s">
        <v>3398</v>
      </c>
      <c r="B544" t="s">
        <v>3399</v>
      </c>
      <c r="C544">
        <v>0</v>
      </c>
      <c r="D544" t="s">
        <v>3400</v>
      </c>
      <c r="E544" s="4">
        <v>137617</v>
      </c>
      <c r="F544">
        <v>0</v>
      </c>
      <c r="G544">
        <v>0</v>
      </c>
      <c r="H544">
        <v>0</v>
      </c>
      <c r="I544" t="s">
        <v>65</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t="s">
        <v>3401</v>
      </c>
    </row>
    <row r="545" spans="1:30" ht="15" customHeight="1" x14ac:dyDescent="0.25">
      <c r="A545" t="s">
        <v>3402</v>
      </c>
      <c r="B545" t="s">
        <v>3403</v>
      </c>
      <c r="C545">
        <v>0</v>
      </c>
      <c r="D545" t="s">
        <v>3404</v>
      </c>
      <c r="E545" s="4">
        <v>30656</v>
      </c>
      <c r="F545">
        <v>0</v>
      </c>
      <c r="G545">
        <v>0</v>
      </c>
      <c r="H545">
        <v>0</v>
      </c>
      <c r="I545" t="s">
        <v>65</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t="s">
        <v>3405</v>
      </c>
    </row>
    <row r="546" spans="1:30" ht="15" customHeight="1" x14ac:dyDescent="0.25">
      <c r="A546" t="s">
        <v>3406</v>
      </c>
      <c r="B546" t="s">
        <v>3407</v>
      </c>
      <c r="C546">
        <v>0</v>
      </c>
      <c r="D546" t="s">
        <v>3408</v>
      </c>
      <c r="E546" s="4">
        <v>148896</v>
      </c>
      <c r="F546">
        <v>0</v>
      </c>
      <c r="G546">
        <v>0</v>
      </c>
      <c r="H546">
        <v>0</v>
      </c>
      <c r="I546" t="s">
        <v>65</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t="s">
        <v>3409</v>
      </c>
    </row>
    <row r="547" spans="1:30" ht="15" customHeight="1" x14ac:dyDescent="0.25">
      <c r="A547" t="s">
        <v>3410</v>
      </c>
      <c r="B547" t="s">
        <v>3410</v>
      </c>
      <c r="C547">
        <v>0</v>
      </c>
      <c r="D547" t="s">
        <v>3411</v>
      </c>
      <c r="E547" s="4">
        <v>198134</v>
      </c>
      <c r="F547" t="s">
        <v>3412</v>
      </c>
      <c r="G547" t="s">
        <v>1229</v>
      </c>
      <c r="H547" t="s">
        <v>1228</v>
      </c>
      <c r="I547" t="s">
        <v>3413</v>
      </c>
      <c r="J547" t="s">
        <v>1230</v>
      </c>
      <c r="K547" t="s">
        <v>1230</v>
      </c>
      <c r="L547" t="s">
        <v>1231</v>
      </c>
      <c r="M547" t="s">
        <v>1231</v>
      </c>
      <c r="N547" t="s">
        <v>1230</v>
      </c>
      <c r="O547" t="s">
        <v>1231</v>
      </c>
      <c r="P547" t="s">
        <v>1230</v>
      </c>
      <c r="Q547" t="s">
        <v>1230</v>
      </c>
      <c r="R547" t="s">
        <v>1230</v>
      </c>
      <c r="S547" t="s">
        <v>1230</v>
      </c>
      <c r="T547" t="s">
        <v>1366</v>
      </c>
      <c r="U547" t="s">
        <v>1366</v>
      </c>
      <c r="V547" t="s">
        <v>1366</v>
      </c>
      <c r="W547" t="s">
        <v>1230</v>
      </c>
      <c r="X547" t="s">
        <v>1366</v>
      </c>
      <c r="Y547" t="s">
        <v>1366</v>
      </c>
      <c r="Z547" t="s">
        <v>1366</v>
      </c>
      <c r="AA547" t="s">
        <v>1366</v>
      </c>
      <c r="AB547">
        <v>0</v>
      </c>
      <c r="AC547" t="s">
        <v>3414</v>
      </c>
      <c r="AD547" t="s">
        <v>3415</v>
      </c>
    </row>
    <row r="548" spans="1:30" ht="15" customHeight="1" x14ac:dyDescent="0.25">
      <c r="A548" t="s">
        <v>3416</v>
      </c>
      <c r="B548" t="s">
        <v>3417</v>
      </c>
      <c r="C548">
        <v>0</v>
      </c>
      <c r="D548" t="s">
        <v>3418</v>
      </c>
      <c r="E548" s="4">
        <v>158457</v>
      </c>
      <c r="F548">
        <v>0</v>
      </c>
      <c r="G548">
        <v>0</v>
      </c>
      <c r="H548">
        <v>0</v>
      </c>
      <c r="I548" t="s">
        <v>65</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t="s">
        <v>3419</v>
      </c>
    </row>
    <row r="549" spans="1:30" ht="15" customHeight="1" x14ac:dyDescent="0.25">
      <c r="A549" t="s">
        <v>3420</v>
      </c>
      <c r="B549" t="s">
        <v>3420</v>
      </c>
      <c r="C549">
        <v>0</v>
      </c>
      <c r="D549" t="s">
        <v>3421</v>
      </c>
      <c r="E549" s="4">
        <v>162833</v>
      </c>
      <c r="F549">
        <v>0</v>
      </c>
      <c r="G549">
        <v>0</v>
      </c>
      <c r="H549">
        <v>0</v>
      </c>
      <c r="I549" t="s">
        <v>65</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t="s">
        <v>3422</v>
      </c>
    </row>
    <row r="550" spans="1:30" ht="15" customHeight="1" x14ac:dyDescent="0.25">
      <c r="A550" t="s">
        <v>7127</v>
      </c>
      <c r="B550" t="s">
        <v>3423</v>
      </c>
      <c r="C550">
        <v>0</v>
      </c>
      <c r="D550" t="s">
        <v>3424</v>
      </c>
      <c r="E550" s="4">
        <v>161170</v>
      </c>
      <c r="F550">
        <v>0</v>
      </c>
      <c r="G550">
        <v>0</v>
      </c>
      <c r="H550">
        <v>0</v>
      </c>
      <c r="I550" t="s">
        <v>65</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t="s">
        <v>3425</v>
      </c>
    </row>
    <row r="551" spans="1:30" ht="15" customHeight="1" x14ac:dyDescent="0.25">
      <c r="A551" t="s">
        <v>3426</v>
      </c>
      <c r="B551" t="s">
        <v>3427</v>
      </c>
      <c r="C551">
        <v>0</v>
      </c>
      <c r="D551" t="s">
        <v>3428</v>
      </c>
      <c r="E551" s="4">
        <v>18686</v>
      </c>
      <c r="F551">
        <v>0</v>
      </c>
      <c r="G551">
        <v>0</v>
      </c>
      <c r="H551">
        <v>0</v>
      </c>
      <c r="I551" t="s">
        <v>65</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t="s">
        <v>3429</v>
      </c>
    </row>
    <row r="552" spans="1:30" ht="15" customHeight="1" x14ac:dyDescent="0.25">
      <c r="A552" t="s">
        <v>3430</v>
      </c>
      <c r="B552" t="s">
        <v>3430</v>
      </c>
      <c r="C552">
        <v>0</v>
      </c>
      <c r="D552" t="s">
        <v>3431</v>
      </c>
      <c r="E552" s="4"/>
      <c r="F552">
        <v>0</v>
      </c>
      <c r="G552">
        <v>0</v>
      </c>
      <c r="H552">
        <v>0</v>
      </c>
      <c r="I552" t="s">
        <v>65</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t="s">
        <v>3432</v>
      </c>
    </row>
    <row r="553" spans="1:30" ht="15" customHeight="1" x14ac:dyDescent="0.25">
      <c r="A553" t="s">
        <v>3433</v>
      </c>
      <c r="B553" t="s">
        <v>3433</v>
      </c>
      <c r="C553">
        <v>0</v>
      </c>
      <c r="D553" t="s">
        <v>3434</v>
      </c>
      <c r="E553" s="4">
        <v>157456</v>
      </c>
      <c r="F553">
        <v>0</v>
      </c>
      <c r="G553">
        <v>0</v>
      </c>
      <c r="H553">
        <v>0</v>
      </c>
      <c r="I553" t="s">
        <v>65</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t="s">
        <v>3435</v>
      </c>
    </row>
    <row r="554" spans="1:30" ht="15" customHeight="1" x14ac:dyDescent="0.25">
      <c r="A554" t="s">
        <v>3436</v>
      </c>
      <c r="B554" t="s">
        <v>3436</v>
      </c>
      <c r="C554">
        <v>0</v>
      </c>
      <c r="D554" t="s">
        <v>3437</v>
      </c>
      <c r="E554" s="4">
        <v>177561</v>
      </c>
      <c r="F554">
        <v>0</v>
      </c>
      <c r="G554">
        <v>0</v>
      </c>
      <c r="H554">
        <v>0</v>
      </c>
      <c r="I554" t="s">
        <v>65</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t="s">
        <v>3438</v>
      </c>
    </row>
    <row r="555" spans="1:30" ht="15" customHeight="1" x14ac:dyDescent="0.25">
      <c r="A555" t="s">
        <v>3439</v>
      </c>
      <c r="B555" t="s">
        <v>3439</v>
      </c>
      <c r="C555">
        <v>0</v>
      </c>
      <c r="D555" t="s">
        <v>3440</v>
      </c>
      <c r="E555" s="4">
        <v>183211</v>
      </c>
      <c r="F555">
        <v>0</v>
      </c>
      <c r="G555">
        <v>0</v>
      </c>
      <c r="H555">
        <v>0</v>
      </c>
      <c r="I555" t="s">
        <v>65</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t="s">
        <v>3441</v>
      </c>
    </row>
    <row r="556" spans="1:30" ht="15" customHeight="1" x14ac:dyDescent="0.25">
      <c r="A556" t="s">
        <v>3442</v>
      </c>
      <c r="B556" t="s">
        <v>3443</v>
      </c>
      <c r="C556">
        <v>0</v>
      </c>
      <c r="D556" t="s">
        <v>3444</v>
      </c>
      <c r="E556" s="4">
        <v>26451</v>
      </c>
      <c r="F556">
        <v>0</v>
      </c>
      <c r="G556">
        <v>0</v>
      </c>
      <c r="H556">
        <v>0</v>
      </c>
      <c r="I556" t="s">
        <v>65</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t="s">
        <v>1815</v>
      </c>
    </row>
    <row r="557" spans="1:30" ht="15" customHeight="1" x14ac:dyDescent="0.25">
      <c r="A557" t="s">
        <v>3445</v>
      </c>
      <c r="B557" t="s">
        <v>3446</v>
      </c>
      <c r="C557">
        <v>0</v>
      </c>
      <c r="D557" t="s">
        <v>3447</v>
      </c>
      <c r="E557" s="4">
        <v>195881</v>
      </c>
      <c r="F557">
        <v>0</v>
      </c>
      <c r="G557">
        <v>0</v>
      </c>
      <c r="H557">
        <v>0</v>
      </c>
      <c r="I557" t="s">
        <v>65</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t="s">
        <v>3448</v>
      </c>
    </row>
    <row r="558" spans="1:30" ht="15" customHeight="1" x14ac:dyDescent="0.25">
      <c r="A558" t="s">
        <v>3449</v>
      </c>
      <c r="B558" t="s">
        <v>3450</v>
      </c>
      <c r="C558">
        <v>0</v>
      </c>
      <c r="D558" t="s">
        <v>3451</v>
      </c>
      <c r="E558" s="4">
        <v>188777</v>
      </c>
      <c r="F558">
        <v>0</v>
      </c>
      <c r="G558">
        <v>0</v>
      </c>
      <c r="H558">
        <v>0</v>
      </c>
      <c r="I558" t="s">
        <v>65</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t="s">
        <v>3452</v>
      </c>
    </row>
    <row r="559" spans="1:30" ht="15" customHeight="1" x14ac:dyDescent="0.25">
      <c r="A559" t="s">
        <v>3453</v>
      </c>
      <c r="B559" t="s">
        <v>3454</v>
      </c>
      <c r="C559">
        <v>0</v>
      </c>
      <c r="D559" t="s">
        <v>3455</v>
      </c>
      <c r="E559" s="4">
        <v>188776</v>
      </c>
      <c r="F559">
        <v>0</v>
      </c>
      <c r="G559">
        <v>0</v>
      </c>
      <c r="H559">
        <v>0</v>
      </c>
      <c r="I559" t="s">
        <v>65</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t="s">
        <v>3456</v>
      </c>
    </row>
    <row r="560" spans="1:30" ht="15" customHeight="1" x14ac:dyDescent="0.25">
      <c r="A560" t="s">
        <v>3457</v>
      </c>
      <c r="B560" t="s">
        <v>3458</v>
      </c>
      <c r="C560">
        <v>0</v>
      </c>
      <c r="D560" t="s">
        <v>3459</v>
      </c>
      <c r="E560" s="4">
        <v>188880</v>
      </c>
      <c r="F560" t="s">
        <v>65</v>
      </c>
      <c r="G560">
        <v>0</v>
      </c>
      <c r="H560">
        <v>0</v>
      </c>
      <c r="I560" t="s">
        <v>65</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t="s">
        <v>3460</v>
      </c>
    </row>
    <row r="561" spans="1:30" ht="15" customHeight="1" x14ac:dyDescent="0.25">
      <c r="A561" t="s">
        <v>3461</v>
      </c>
      <c r="B561" t="s">
        <v>3462</v>
      </c>
      <c r="C561">
        <v>0</v>
      </c>
      <c r="D561" t="s">
        <v>3463</v>
      </c>
      <c r="E561" s="4">
        <v>188876</v>
      </c>
      <c r="F561" t="s">
        <v>65</v>
      </c>
      <c r="G561">
        <v>0</v>
      </c>
      <c r="H561">
        <v>0</v>
      </c>
      <c r="I561" t="s">
        <v>65</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t="s">
        <v>3464</v>
      </c>
    </row>
    <row r="562" spans="1:30" ht="15" customHeight="1" x14ac:dyDescent="0.25">
      <c r="A562" t="s">
        <v>3465</v>
      </c>
      <c r="B562" t="s">
        <v>3466</v>
      </c>
      <c r="C562">
        <v>0</v>
      </c>
      <c r="D562" t="s">
        <v>3467</v>
      </c>
      <c r="E562" s="4">
        <v>188878</v>
      </c>
      <c r="F562">
        <v>0</v>
      </c>
      <c r="G562">
        <v>0</v>
      </c>
      <c r="H562">
        <v>0</v>
      </c>
      <c r="I562" t="s">
        <v>65</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t="s">
        <v>3468</v>
      </c>
    </row>
    <row r="563" spans="1:30" ht="15" customHeight="1" x14ac:dyDescent="0.25">
      <c r="A563" t="s">
        <v>3469</v>
      </c>
      <c r="B563" t="s">
        <v>3469</v>
      </c>
      <c r="C563">
        <v>0</v>
      </c>
      <c r="D563" t="s">
        <v>3470</v>
      </c>
      <c r="E563" s="4">
        <v>188879</v>
      </c>
      <c r="F563">
        <v>0</v>
      </c>
      <c r="G563">
        <v>0</v>
      </c>
      <c r="H563">
        <v>0</v>
      </c>
      <c r="I563" t="s">
        <v>65</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t="s">
        <v>3471</v>
      </c>
    </row>
    <row r="564" spans="1:30" ht="15" customHeight="1" x14ac:dyDescent="0.25">
      <c r="A564" t="s">
        <v>7128</v>
      </c>
      <c r="B564" t="s">
        <v>3472</v>
      </c>
      <c r="C564">
        <v>0</v>
      </c>
      <c r="D564" t="s">
        <v>3473</v>
      </c>
      <c r="E564" s="4">
        <v>195771</v>
      </c>
      <c r="F564">
        <v>0</v>
      </c>
      <c r="G564">
        <v>0</v>
      </c>
      <c r="H564">
        <v>0</v>
      </c>
      <c r="I564" t="s">
        <v>65</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t="s">
        <v>3425</v>
      </c>
    </row>
    <row r="565" spans="1:30" ht="15" customHeight="1" x14ac:dyDescent="0.25">
      <c r="A565" t="s">
        <v>3474</v>
      </c>
      <c r="B565" t="s">
        <v>3475</v>
      </c>
      <c r="C565">
        <v>0</v>
      </c>
      <c r="D565" t="s">
        <v>3476</v>
      </c>
      <c r="E565" s="4">
        <v>195878</v>
      </c>
      <c r="F565">
        <v>0</v>
      </c>
      <c r="G565">
        <v>0</v>
      </c>
      <c r="H565">
        <v>0</v>
      </c>
      <c r="I565" t="s">
        <v>65</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t="s">
        <v>3477</v>
      </c>
    </row>
    <row r="566" spans="1:30" ht="15" customHeight="1" x14ac:dyDescent="0.25">
      <c r="A566" t="s">
        <v>3478</v>
      </c>
      <c r="B566" t="s">
        <v>3479</v>
      </c>
      <c r="C566">
        <v>0</v>
      </c>
      <c r="D566" t="s">
        <v>3480</v>
      </c>
      <c r="E566" s="4">
        <v>195889</v>
      </c>
      <c r="F566" t="s">
        <v>3481</v>
      </c>
      <c r="G566" t="s">
        <v>2791</v>
      </c>
      <c r="H566" t="s">
        <v>2792</v>
      </c>
      <c r="I566" t="s">
        <v>1365</v>
      </c>
      <c r="J566" t="s">
        <v>1230</v>
      </c>
      <c r="K566" t="s">
        <v>1230</v>
      </c>
      <c r="L566" t="s">
        <v>1230</v>
      </c>
      <c r="M566" t="s">
        <v>1230</v>
      </c>
      <c r="N566" t="s">
        <v>1230</v>
      </c>
      <c r="O566" t="s">
        <v>1230</v>
      </c>
      <c r="P566" t="s">
        <v>1230</v>
      </c>
      <c r="Q566" t="s">
        <v>1230</v>
      </c>
      <c r="R566" t="s">
        <v>1230</v>
      </c>
      <c r="S566" t="s">
        <v>1230</v>
      </c>
      <c r="T566" t="s">
        <v>1366</v>
      </c>
      <c r="U566" t="s">
        <v>1366</v>
      </c>
      <c r="V566" t="s">
        <v>1366</v>
      </c>
      <c r="W566" t="s">
        <v>1366</v>
      </c>
      <c r="X566" t="s">
        <v>1366</v>
      </c>
      <c r="Y566" t="s">
        <v>1366</v>
      </c>
      <c r="Z566" t="s">
        <v>1366</v>
      </c>
      <c r="AA566" t="s">
        <v>1366</v>
      </c>
      <c r="AB566">
        <v>0</v>
      </c>
      <c r="AC566" t="s">
        <v>3482</v>
      </c>
      <c r="AD566" t="s">
        <v>3483</v>
      </c>
    </row>
    <row r="567" spans="1:30" ht="15" customHeight="1" x14ac:dyDescent="0.25">
      <c r="A567" t="s">
        <v>3484</v>
      </c>
      <c r="B567" t="s">
        <v>3484</v>
      </c>
      <c r="C567">
        <v>0</v>
      </c>
      <c r="D567" t="s">
        <v>3485</v>
      </c>
      <c r="E567" s="4">
        <v>204266</v>
      </c>
      <c r="F567" t="s">
        <v>3486</v>
      </c>
      <c r="G567" t="s">
        <v>2489</v>
      </c>
      <c r="H567" t="s">
        <v>2490</v>
      </c>
      <c r="I567" t="s">
        <v>3487</v>
      </c>
      <c r="J567" t="s">
        <v>1230</v>
      </c>
      <c r="K567" t="s">
        <v>1231</v>
      </c>
      <c r="L567" t="s">
        <v>1230</v>
      </c>
      <c r="M567" t="s">
        <v>1230</v>
      </c>
      <c r="N567" t="s">
        <v>1231</v>
      </c>
      <c r="O567" t="s">
        <v>1230</v>
      </c>
      <c r="P567" t="s">
        <v>1231</v>
      </c>
      <c r="Q567" t="s">
        <v>1230</v>
      </c>
      <c r="R567" t="s">
        <v>1230</v>
      </c>
      <c r="S567" t="s">
        <v>1230</v>
      </c>
      <c r="T567" t="s">
        <v>1231</v>
      </c>
      <c r="U567" t="s">
        <v>1231</v>
      </c>
      <c r="V567" t="s">
        <v>1231</v>
      </c>
      <c r="W567" t="s">
        <v>1231</v>
      </c>
      <c r="X567" t="s">
        <v>1230</v>
      </c>
      <c r="Y567" t="s">
        <v>1230</v>
      </c>
      <c r="Z567" t="s">
        <v>1231</v>
      </c>
      <c r="AA567" t="s">
        <v>1231</v>
      </c>
      <c r="AB567">
        <v>0</v>
      </c>
      <c r="AC567" t="s">
        <v>3488</v>
      </c>
      <c r="AD567" t="s">
        <v>3489</v>
      </c>
    </row>
    <row r="568" spans="1:30" ht="15" customHeight="1" x14ac:dyDescent="0.25">
      <c r="A568" t="s">
        <v>3490</v>
      </c>
      <c r="B568" t="s">
        <v>3491</v>
      </c>
      <c r="C568">
        <v>0</v>
      </c>
      <c r="D568" t="s">
        <v>3492</v>
      </c>
      <c r="E568" s="4">
        <v>204270</v>
      </c>
      <c r="F568">
        <v>0</v>
      </c>
      <c r="G568">
        <v>0</v>
      </c>
      <c r="H568">
        <v>0</v>
      </c>
      <c r="I568" t="s">
        <v>65</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t="s">
        <v>3493</v>
      </c>
    </row>
    <row r="569" spans="1:30" ht="15" customHeight="1" x14ac:dyDescent="0.25">
      <c r="A569" t="s">
        <v>3494</v>
      </c>
      <c r="B569" t="s">
        <v>3494</v>
      </c>
      <c r="C569">
        <v>0</v>
      </c>
      <c r="D569" t="s">
        <v>3495</v>
      </c>
      <c r="E569" s="4">
        <v>204247</v>
      </c>
      <c r="F569">
        <v>0</v>
      </c>
      <c r="G569">
        <v>0</v>
      </c>
      <c r="H569">
        <v>0</v>
      </c>
      <c r="I569" t="s">
        <v>65</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t="s">
        <v>2865</v>
      </c>
    </row>
    <row r="570" spans="1:30" ht="15" customHeight="1" x14ac:dyDescent="0.25">
      <c r="A570" t="s">
        <v>3496</v>
      </c>
      <c r="B570" t="s">
        <v>3497</v>
      </c>
      <c r="C570">
        <v>0</v>
      </c>
      <c r="D570" t="s">
        <v>3498</v>
      </c>
      <c r="E570" s="4">
        <v>205218</v>
      </c>
      <c r="F570" t="s">
        <v>3499</v>
      </c>
      <c r="G570" t="s">
        <v>1229</v>
      </c>
      <c r="H570" t="s">
        <v>1228</v>
      </c>
      <c r="I570" t="s">
        <v>1365</v>
      </c>
      <c r="J570" t="s">
        <v>1231</v>
      </c>
      <c r="K570" t="s">
        <v>1231</v>
      </c>
      <c r="L570" t="s">
        <v>1230</v>
      </c>
      <c r="M570" t="s">
        <v>1231</v>
      </c>
      <c r="N570" t="s">
        <v>1231</v>
      </c>
      <c r="O570" t="s">
        <v>1231</v>
      </c>
      <c r="P570" t="s">
        <v>1231</v>
      </c>
      <c r="Q570" t="s">
        <v>1231</v>
      </c>
      <c r="R570" t="s">
        <v>1231</v>
      </c>
      <c r="S570" t="s">
        <v>1231</v>
      </c>
      <c r="T570" t="s">
        <v>1231</v>
      </c>
      <c r="U570" t="s">
        <v>1231</v>
      </c>
      <c r="V570" t="s">
        <v>1231</v>
      </c>
      <c r="W570" t="s">
        <v>1231</v>
      </c>
      <c r="X570" t="s">
        <v>1231</v>
      </c>
      <c r="Y570" t="s">
        <v>1231</v>
      </c>
      <c r="Z570" t="s">
        <v>1231</v>
      </c>
      <c r="AA570" t="s">
        <v>1231</v>
      </c>
      <c r="AC570" t="s">
        <v>3500</v>
      </c>
      <c r="AD570" t="s">
        <v>3501</v>
      </c>
    </row>
    <row r="571" spans="1:30" ht="15" customHeight="1" x14ac:dyDescent="0.25">
      <c r="A571" t="s">
        <v>3502</v>
      </c>
      <c r="B571" t="s">
        <v>3503</v>
      </c>
      <c r="C571">
        <v>0</v>
      </c>
      <c r="D571" t="s">
        <v>3504</v>
      </c>
      <c r="E571" s="4">
        <v>205216</v>
      </c>
      <c r="F571" t="s">
        <v>3505</v>
      </c>
      <c r="G571" t="s">
        <v>3506</v>
      </c>
      <c r="H571" t="s">
        <v>2490</v>
      </c>
      <c r="I571" t="s">
        <v>1365</v>
      </c>
      <c r="J571" t="s">
        <v>1230</v>
      </c>
      <c r="K571" t="s">
        <v>1230</v>
      </c>
      <c r="L571" t="s">
        <v>1230</v>
      </c>
      <c r="M571" t="s">
        <v>1230</v>
      </c>
      <c r="N571" t="s">
        <v>1230</v>
      </c>
      <c r="O571" t="s">
        <v>1230</v>
      </c>
      <c r="P571" t="s">
        <v>1230</v>
      </c>
      <c r="Q571" t="s">
        <v>1230</v>
      </c>
      <c r="R571" t="s">
        <v>1230</v>
      </c>
      <c r="S571" t="s">
        <v>1230</v>
      </c>
      <c r="T571" t="s">
        <v>1230</v>
      </c>
      <c r="U571" t="s">
        <v>1230</v>
      </c>
      <c r="V571" t="s">
        <v>1230</v>
      </c>
      <c r="W571" t="s">
        <v>1230</v>
      </c>
      <c r="X571" t="s">
        <v>1230</v>
      </c>
      <c r="Y571" t="s">
        <v>1230</v>
      </c>
      <c r="Z571" t="s">
        <v>1230</v>
      </c>
      <c r="AA571" t="s">
        <v>1230</v>
      </c>
      <c r="AB571">
        <v>0</v>
      </c>
      <c r="AC571" t="s">
        <v>3507</v>
      </c>
      <c r="AD571" t="s">
        <v>3508</v>
      </c>
    </row>
    <row r="572" spans="1:30" ht="15" customHeight="1" x14ac:dyDescent="0.25">
      <c r="A572" t="s">
        <v>3509</v>
      </c>
      <c r="B572" t="s">
        <v>3510</v>
      </c>
      <c r="C572">
        <v>0</v>
      </c>
      <c r="D572" t="s">
        <v>3511</v>
      </c>
      <c r="E572" s="4">
        <v>204248</v>
      </c>
      <c r="F572">
        <v>0</v>
      </c>
      <c r="G572">
        <v>0</v>
      </c>
      <c r="H572">
        <v>0</v>
      </c>
      <c r="I572" t="s">
        <v>65</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t="s">
        <v>3512</v>
      </c>
    </row>
    <row r="573" spans="1:30" ht="15" customHeight="1" x14ac:dyDescent="0.25">
      <c r="A573" t="s">
        <v>3513</v>
      </c>
      <c r="B573" t="s">
        <v>3514</v>
      </c>
      <c r="C573">
        <v>0</v>
      </c>
      <c r="D573" t="s">
        <v>3515</v>
      </c>
      <c r="E573" s="4">
        <v>206203</v>
      </c>
      <c r="F573">
        <v>0</v>
      </c>
      <c r="G573">
        <v>0</v>
      </c>
      <c r="H573">
        <v>0</v>
      </c>
      <c r="I573" t="s">
        <v>65</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t="s">
        <v>3516</v>
      </c>
    </row>
    <row r="574" spans="1:30" ht="15" customHeight="1" x14ac:dyDescent="0.25">
      <c r="A574" t="s">
        <v>3517</v>
      </c>
      <c r="B574" t="s">
        <v>3518</v>
      </c>
      <c r="C574">
        <v>0</v>
      </c>
      <c r="D574" t="s">
        <v>3519</v>
      </c>
      <c r="E574" s="4">
        <v>206205</v>
      </c>
      <c r="F574" t="s">
        <v>3520</v>
      </c>
      <c r="G574" t="s">
        <v>3521</v>
      </c>
      <c r="H574" t="s">
        <v>1847</v>
      </c>
      <c r="I574" t="s">
        <v>3522</v>
      </c>
      <c r="J574" t="s">
        <v>1231</v>
      </c>
      <c r="K574" t="s">
        <v>1230</v>
      </c>
      <c r="L574" t="s">
        <v>1231</v>
      </c>
      <c r="M574" t="s">
        <v>1230</v>
      </c>
      <c r="N574" t="s">
        <v>1230</v>
      </c>
      <c r="O574" t="s">
        <v>1231</v>
      </c>
      <c r="P574" t="s">
        <v>1230</v>
      </c>
      <c r="Q574" t="s">
        <v>1230</v>
      </c>
      <c r="R574" t="s">
        <v>1230</v>
      </c>
      <c r="S574" t="s">
        <v>1230</v>
      </c>
      <c r="T574" t="s">
        <v>1231</v>
      </c>
      <c r="U574" t="s">
        <v>1231</v>
      </c>
      <c r="V574" t="s">
        <v>1231</v>
      </c>
      <c r="W574" t="s">
        <v>1230</v>
      </c>
      <c r="X574" t="s">
        <v>1231</v>
      </c>
      <c r="Y574" t="s">
        <v>1231</v>
      </c>
      <c r="Z574" t="s">
        <v>1231</v>
      </c>
      <c r="AA574" t="s">
        <v>1231</v>
      </c>
      <c r="AC574" t="s">
        <v>3523</v>
      </c>
      <c r="AD574" t="s">
        <v>3524</v>
      </c>
    </row>
    <row r="575" spans="1:30" ht="15" customHeight="1" x14ac:dyDescent="0.25">
      <c r="A575" t="s">
        <v>3525</v>
      </c>
      <c r="B575" t="s">
        <v>3526</v>
      </c>
      <c r="C575">
        <v>0</v>
      </c>
      <c r="D575" t="s">
        <v>3527</v>
      </c>
      <c r="E575" s="4">
        <v>206204</v>
      </c>
      <c r="F575">
        <v>0</v>
      </c>
      <c r="G575">
        <v>0</v>
      </c>
      <c r="H575">
        <v>0</v>
      </c>
      <c r="I575" t="s">
        <v>65</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t="s">
        <v>3528</v>
      </c>
    </row>
    <row r="576" spans="1:30" ht="15" customHeight="1" x14ac:dyDescent="0.25">
      <c r="A576" t="s">
        <v>3529</v>
      </c>
      <c r="B576" t="s">
        <v>3530</v>
      </c>
      <c r="C576">
        <v>0</v>
      </c>
      <c r="D576" t="s">
        <v>3531</v>
      </c>
      <c r="E576" s="4">
        <v>210721</v>
      </c>
      <c r="F576" t="s">
        <v>3532</v>
      </c>
      <c r="G576" t="s">
        <v>3533</v>
      </c>
      <c r="H576" t="s">
        <v>3534</v>
      </c>
      <c r="I576" t="s">
        <v>3535</v>
      </c>
      <c r="J576" t="s">
        <v>1230</v>
      </c>
      <c r="K576" t="s">
        <v>1230</v>
      </c>
      <c r="L576" t="s">
        <v>1366</v>
      </c>
      <c r="M576" t="s">
        <v>1366</v>
      </c>
      <c r="N576" t="s">
        <v>1366</v>
      </c>
      <c r="O576" t="s">
        <v>1366</v>
      </c>
      <c r="P576" t="s">
        <v>1366</v>
      </c>
      <c r="Q576" t="s">
        <v>1366</v>
      </c>
      <c r="R576" t="s">
        <v>1366</v>
      </c>
      <c r="S576" t="s">
        <v>1366</v>
      </c>
      <c r="T576" t="s">
        <v>1366</v>
      </c>
      <c r="U576" t="s">
        <v>1366</v>
      </c>
      <c r="V576" t="s">
        <v>1366</v>
      </c>
      <c r="W576" t="s">
        <v>1366</v>
      </c>
      <c r="X576" t="s">
        <v>1366</v>
      </c>
      <c r="Y576" t="s">
        <v>1366</v>
      </c>
      <c r="Z576" t="s">
        <v>1366</v>
      </c>
      <c r="AA576" t="s">
        <v>1366</v>
      </c>
      <c r="AB576">
        <v>0</v>
      </c>
      <c r="AC576" t="s">
        <v>3536</v>
      </c>
      <c r="AD576" t="s">
        <v>3537</v>
      </c>
    </row>
    <row r="577" spans="1:30" ht="15" customHeight="1" x14ac:dyDescent="0.25">
      <c r="A577" t="s">
        <v>3538</v>
      </c>
      <c r="B577" t="s">
        <v>3538</v>
      </c>
      <c r="C577">
        <v>0</v>
      </c>
      <c r="D577" t="s">
        <v>3539</v>
      </c>
      <c r="E577" s="4">
        <v>35820</v>
      </c>
      <c r="F577">
        <v>0</v>
      </c>
      <c r="G577">
        <v>0</v>
      </c>
      <c r="H577">
        <v>0</v>
      </c>
      <c r="I577" t="s">
        <v>65</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t="s">
        <v>3540</v>
      </c>
    </row>
    <row r="578" spans="1:30" ht="15" customHeight="1" x14ac:dyDescent="0.25">
      <c r="A578" t="s">
        <v>3541</v>
      </c>
      <c r="B578" t="s">
        <v>3542</v>
      </c>
      <c r="C578">
        <v>0</v>
      </c>
      <c r="D578" t="s">
        <v>3543</v>
      </c>
      <c r="E578" s="4">
        <v>219660</v>
      </c>
      <c r="F578">
        <v>0</v>
      </c>
      <c r="G578">
        <v>0</v>
      </c>
      <c r="H578">
        <v>0</v>
      </c>
      <c r="I578" t="s">
        <v>65</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t="s">
        <v>3544</v>
      </c>
    </row>
    <row r="579" spans="1:30" ht="15" customHeight="1" x14ac:dyDescent="0.25">
      <c r="A579" t="s">
        <v>3545</v>
      </c>
      <c r="B579" t="s">
        <v>3545</v>
      </c>
      <c r="C579">
        <v>0</v>
      </c>
      <c r="D579" t="s">
        <v>3546</v>
      </c>
      <c r="E579" s="4">
        <v>219658</v>
      </c>
      <c r="F579">
        <v>0</v>
      </c>
      <c r="G579">
        <v>0</v>
      </c>
      <c r="H579">
        <v>0</v>
      </c>
      <c r="I579" t="s">
        <v>65</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t="s">
        <v>3547</v>
      </c>
    </row>
    <row r="580" spans="1:30" ht="15" customHeight="1" x14ac:dyDescent="0.25">
      <c r="A580" t="s">
        <v>3548</v>
      </c>
      <c r="B580" t="s">
        <v>3549</v>
      </c>
      <c r="C580">
        <v>0</v>
      </c>
      <c r="D580" t="s">
        <v>3550</v>
      </c>
      <c r="E580" s="4">
        <v>223103</v>
      </c>
      <c r="F580" t="s">
        <v>3551</v>
      </c>
      <c r="G580" t="s">
        <v>3552</v>
      </c>
      <c r="H580" t="s">
        <v>2202</v>
      </c>
      <c r="I580" t="s">
        <v>3553</v>
      </c>
      <c r="J580" t="s">
        <v>1230</v>
      </c>
      <c r="K580" t="s">
        <v>1230</v>
      </c>
      <c r="L580" t="s">
        <v>1231</v>
      </c>
      <c r="M580" t="s">
        <v>1231</v>
      </c>
      <c r="N580" t="s">
        <v>1231</v>
      </c>
      <c r="O580" t="s">
        <v>1231</v>
      </c>
      <c r="P580" t="s">
        <v>1231</v>
      </c>
      <c r="Q580" t="s">
        <v>1230</v>
      </c>
      <c r="R580" t="s">
        <v>1230</v>
      </c>
      <c r="S580" t="s">
        <v>1230</v>
      </c>
      <c r="T580" t="s">
        <v>1230</v>
      </c>
      <c r="U580" t="s">
        <v>1231</v>
      </c>
      <c r="V580" t="s">
        <v>1231</v>
      </c>
      <c r="W580" t="s">
        <v>1231</v>
      </c>
      <c r="X580" t="s">
        <v>1231</v>
      </c>
      <c r="Y580" t="s">
        <v>1231</v>
      </c>
      <c r="Z580" t="s">
        <v>1231</v>
      </c>
      <c r="AA580" t="s">
        <v>1231</v>
      </c>
      <c r="AC580" t="s">
        <v>3554</v>
      </c>
      <c r="AD580" t="s">
        <v>3555</v>
      </c>
    </row>
    <row r="581" spans="1:30" ht="15" customHeight="1" x14ac:dyDescent="0.25">
      <c r="A581" t="s">
        <v>3556</v>
      </c>
      <c r="B581" t="s">
        <v>3557</v>
      </c>
      <c r="C581">
        <v>0</v>
      </c>
      <c r="D581" t="s">
        <v>3558</v>
      </c>
      <c r="E581" s="4">
        <v>219659</v>
      </c>
      <c r="F581">
        <v>0</v>
      </c>
      <c r="G581">
        <v>0</v>
      </c>
      <c r="H581">
        <v>0</v>
      </c>
      <c r="I581" t="s">
        <v>65</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t="s">
        <v>3559</v>
      </c>
    </row>
    <row r="582" spans="1:30" ht="15" customHeight="1" x14ac:dyDescent="0.25">
      <c r="A582" t="s">
        <v>3560</v>
      </c>
      <c r="B582" t="s">
        <v>3561</v>
      </c>
      <c r="C582">
        <v>0</v>
      </c>
      <c r="D582" t="s">
        <v>3562</v>
      </c>
      <c r="E582" s="4">
        <v>219227</v>
      </c>
      <c r="F582" t="s">
        <v>3563</v>
      </c>
      <c r="G582" t="s">
        <v>3564</v>
      </c>
      <c r="H582" t="s">
        <v>1228</v>
      </c>
      <c r="I582" t="s">
        <v>1365</v>
      </c>
      <c r="J582" t="s">
        <v>1231</v>
      </c>
      <c r="K582" t="s">
        <v>1230</v>
      </c>
      <c r="L582" t="s">
        <v>1231</v>
      </c>
      <c r="M582" t="s">
        <v>1231</v>
      </c>
      <c r="N582" t="s">
        <v>1231</v>
      </c>
      <c r="O582" t="s">
        <v>1231</v>
      </c>
      <c r="P582" t="s">
        <v>1231</v>
      </c>
      <c r="Q582" t="s">
        <v>1231</v>
      </c>
      <c r="R582" t="s">
        <v>1231</v>
      </c>
      <c r="S582" t="s">
        <v>1231</v>
      </c>
      <c r="T582" t="s">
        <v>1231</v>
      </c>
      <c r="U582" t="s">
        <v>1231</v>
      </c>
      <c r="V582" t="s">
        <v>1231</v>
      </c>
      <c r="W582" t="s">
        <v>1231</v>
      </c>
      <c r="X582" t="s">
        <v>1231</v>
      </c>
      <c r="Y582" t="s">
        <v>1231</v>
      </c>
      <c r="Z582" t="s">
        <v>1231</v>
      </c>
      <c r="AA582" t="s">
        <v>1231</v>
      </c>
      <c r="AC582" t="s">
        <v>3565</v>
      </c>
      <c r="AD582" t="s">
        <v>3566</v>
      </c>
    </row>
    <row r="583" spans="1:30" ht="15" customHeight="1" x14ac:dyDescent="0.25">
      <c r="A583" t="s">
        <v>3442</v>
      </c>
      <c r="B583" t="s">
        <v>1813</v>
      </c>
      <c r="C583">
        <v>0</v>
      </c>
      <c r="D583" t="s">
        <v>3567</v>
      </c>
      <c r="E583" s="4">
        <v>26490</v>
      </c>
      <c r="F583">
        <v>0</v>
      </c>
      <c r="G583">
        <v>0</v>
      </c>
      <c r="H583">
        <v>0</v>
      </c>
      <c r="I583" t="s">
        <v>65</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t="s">
        <v>3568</v>
      </c>
    </row>
    <row r="584" spans="1:30" ht="15" customHeight="1" x14ac:dyDescent="0.25">
      <c r="A584" t="s">
        <v>3569</v>
      </c>
      <c r="B584" t="s">
        <v>3570</v>
      </c>
      <c r="C584">
        <v>0</v>
      </c>
      <c r="D584" t="s">
        <v>3571</v>
      </c>
      <c r="E584" s="4">
        <v>138880</v>
      </c>
      <c r="F584" t="s">
        <v>3572</v>
      </c>
      <c r="G584" t="s">
        <v>1229</v>
      </c>
      <c r="H584" t="s">
        <v>1228</v>
      </c>
      <c r="I584" t="s">
        <v>1365</v>
      </c>
      <c r="J584" t="s">
        <v>1231</v>
      </c>
      <c r="K584" t="s">
        <v>1231</v>
      </c>
      <c r="L584" t="s">
        <v>1231</v>
      </c>
      <c r="M584" t="s">
        <v>1231</v>
      </c>
      <c r="N584" t="s">
        <v>1231</v>
      </c>
      <c r="O584" t="s">
        <v>1231</v>
      </c>
      <c r="P584" t="s">
        <v>1230</v>
      </c>
      <c r="Q584" t="s">
        <v>1231</v>
      </c>
      <c r="R584" t="s">
        <v>1231</v>
      </c>
      <c r="S584" t="s">
        <v>1231</v>
      </c>
      <c r="T584" t="s">
        <v>1231</v>
      </c>
      <c r="U584" t="s">
        <v>1231</v>
      </c>
      <c r="V584" t="s">
        <v>1230</v>
      </c>
      <c r="W584" t="s">
        <v>1231</v>
      </c>
      <c r="X584" t="s">
        <v>1231</v>
      </c>
      <c r="Y584" t="s">
        <v>1231</v>
      </c>
      <c r="Z584" t="s">
        <v>1231</v>
      </c>
      <c r="AA584" t="s">
        <v>1231</v>
      </c>
      <c r="AC584" t="s">
        <v>3573</v>
      </c>
      <c r="AD584" t="s">
        <v>3574</v>
      </c>
    </row>
    <row r="585" spans="1:30" ht="15" customHeight="1" x14ac:dyDescent="0.25">
      <c r="A585" t="s">
        <v>3575</v>
      </c>
      <c r="B585" t="s">
        <v>3576</v>
      </c>
      <c r="C585">
        <v>0</v>
      </c>
      <c r="D585" t="s">
        <v>3577</v>
      </c>
      <c r="E585" s="4">
        <v>32639</v>
      </c>
      <c r="F585">
        <v>0</v>
      </c>
      <c r="G585">
        <v>0</v>
      </c>
      <c r="H585">
        <v>0</v>
      </c>
      <c r="I585" t="s">
        <v>65</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t="s">
        <v>3578</v>
      </c>
    </row>
    <row r="586" spans="1:30" ht="15" customHeight="1" x14ac:dyDescent="0.25">
      <c r="A586" t="s">
        <v>3579</v>
      </c>
      <c r="B586" t="s">
        <v>3579</v>
      </c>
      <c r="C586">
        <v>0</v>
      </c>
      <c r="D586" t="s">
        <v>3580</v>
      </c>
      <c r="E586" s="4">
        <v>228830</v>
      </c>
      <c r="F586">
        <v>0</v>
      </c>
      <c r="G586">
        <v>0</v>
      </c>
      <c r="H586">
        <v>0</v>
      </c>
      <c r="I586" t="s">
        <v>65</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t="s">
        <v>3581</v>
      </c>
    </row>
    <row r="587" spans="1:30" ht="15" customHeight="1" x14ac:dyDescent="0.25">
      <c r="A587" t="s">
        <v>3582</v>
      </c>
      <c r="B587" t="s">
        <v>3583</v>
      </c>
      <c r="C587">
        <v>0</v>
      </c>
      <c r="D587" t="s">
        <v>3584</v>
      </c>
      <c r="E587" s="4">
        <v>238829</v>
      </c>
      <c r="F587">
        <v>0</v>
      </c>
      <c r="G587">
        <v>0</v>
      </c>
      <c r="H587">
        <v>0</v>
      </c>
      <c r="I587" t="s">
        <v>65</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t="s">
        <v>3585</v>
      </c>
    </row>
    <row r="588" spans="1:30" ht="15" customHeight="1" x14ac:dyDescent="0.25">
      <c r="A588" t="s">
        <v>3586</v>
      </c>
      <c r="B588" t="s">
        <v>3587</v>
      </c>
      <c r="C588">
        <v>0</v>
      </c>
      <c r="D588" t="s">
        <v>3588</v>
      </c>
      <c r="E588" s="4"/>
      <c r="F588">
        <v>0</v>
      </c>
      <c r="G588">
        <v>0</v>
      </c>
      <c r="H588">
        <v>0</v>
      </c>
      <c r="I588" t="s">
        <v>65</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t="s">
        <v>3589</v>
      </c>
    </row>
    <row r="589" spans="1:30" ht="15" customHeight="1" x14ac:dyDescent="0.25">
      <c r="A589" t="s">
        <v>3590</v>
      </c>
      <c r="B589" t="s">
        <v>3591</v>
      </c>
      <c r="C589">
        <v>0</v>
      </c>
      <c r="D589" t="s">
        <v>3592</v>
      </c>
      <c r="E589" s="4">
        <v>29173</v>
      </c>
      <c r="F589">
        <v>0</v>
      </c>
      <c r="G589">
        <v>0</v>
      </c>
      <c r="H589">
        <v>0</v>
      </c>
      <c r="I589" t="s">
        <v>65</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t="s">
        <v>3593</v>
      </c>
    </row>
    <row r="590" spans="1:30" ht="15" customHeight="1" x14ac:dyDescent="0.25">
      <c r="A590" t="s">
        <v>3594</v>
      </c>
      <c r="B590" t="s">
        <v>3594</v>
      </c>
      <c r="C590">
        <v>0</v>
      </c>
      <c r="D590" t="s">
        <v>3595</v>
      </c>
      <c r="E590" s="4">
        <v>246289</v>
      </c>
      <c r="F590">
        <v>0</v>
      </c>
      <c r="G590">
        <v>0</v>
      </c>
      <c r="H590">
        <v>0</v>
      </c>
      <c r="I590" t="s">
        <v>65</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t="s">
        <v>3596</v>
      </c>
    </row>
    <row r="591" spans="1:30" ht="15" customHeight="1" x14ac:dyDescent="0.25">
      <c r="A591" t="s">
        <v>3597</v>
      </c>
      <c r="B591" t="s">
        <v>3597</v>
      </c>
      <c r="C591">
        <v>0</v>
      </c>
      <c r="D591" t="s">
        <v>3598</v>
      </c>
      <c r="E591" s="4"/>
      <c r="F591" t="s">
        <v>3599</v>
      </c>
      <c r="G591" t="s">
        <v>3600</v>
      </c>
      <c r="H591" t="s">
        <v>3601</v>
      </c>
      <c r="I591" t="s">
        <v>3602</v>
      </c>
      <c r="J591" t="s">
        <v>1230</v>
      </c>
      <c r="K591" t="s">
        <v>1230</v>
      </c>
      <c r="L591" t="s">
        <v>1231</v>
      </c>
      <c r="M591" t="s">
        <v>1231</v>
      </c>
      <c r="N591" t="s">
        <v>1231</v>
      </c>
      <c r="O591" t="s">
        <v>1231</v>
      </c>
      <c r="P591" t="s">
        <v>1230</v>
      </c>
      <c r="Q591" t="s">
        <v>1230</v>
      </c>
      <c r="R591" t="s">
        <v>1230</v>
      </c>
      <c r="S591" t="s">
        <v>1230</v>
      </c>
      <c r="T591" t="s">
        <v>1231</v>
      </c>
      <c r="U591" t="s">
        <v>1231</v>
      </c>
      <c r="V591" t="s">
        <v>1230</v>
      </c>
      <c r="W591" t="s">
        <v>1230</v>
      </c>
      <c r="X591" t="s">
        <v>1231</v>
      </c>
      <c r="Y591" t="s">
        <v>1231</v>
      </c>
      <c r="Z591" t="s">
        <v>1231</v>
      </c>
      <c r="AA591" t="s">
        <v>1231</v>
      </c>
      <c r="AB591">
        <v>0</v>
      </c>
      <c r="AC591" t="s">
        <v>3603</v>
      </c>
      <c r="AD591" t="s">
        <v>3604</v>
      </c>
    </row>
    <row r="592" spans="1:30" ht="15" customHeight="1" x14ac:dyDescent="0.25">
      <c r="A592" t="s">
        <v>3605</v>
      </c>
      <c r="B592" t="s">
        <v>3606</v>
      </c>
      <c r="C592">
        <v>0</v>
      </c>
      <c r="D592" t="s">
        <v>3607</v>
      </c>
      <c r="E592" s="4">
        <v>246299</v>
      </c>
      <c r="F592">
        <v>0</v>
      </c>
      <c r="G592">
        <v>0</v>
      </c>
      <c r="H592">
        <v>0</v>
      </c>
      <c r="I592" t="s">
        <v>65</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t="s">
        <v>3608</v>
      </c>
    </row>
    <row r="593" spans="1:30" ht="15" customHeight="1" x14ac:dyDescent="0.25">
      <c r="A593" t="s">
        <v>3609</v>
      </c>
      <c r="B593" t="s">
        <v>3609</v>
      </c>
      <c r="C593">
        <v>0</v>
      </c>
      <c r="D593" t="s">
        <v>3610</v>
      </c>
      <c r="E593" s="4">
        <v>246293</v>
      </c>
      <c r="F593">
        <v>0</v>
      </c>
      <c r="G593">
        <v>0</v>
      </c>
      <c r="H593">
        <v>0</v>
      </c>
      <c r="I593" t="s">
        <v>65</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t="s">
        <v>3608</v>
      </c>
    </row>
    <row r="594" spans="1:30" ht="15" customHeight="1" x14ac:dyDescent="0.25">
      <c r="A594" t="s">
        <v>3611</v>
      </c>
      <c r="B594" t="s">
        <v>3612</v>
      </c>
      <c r="C594">
        <v>0</v>
      </c>
      <c r="D594" t="s">
        <v>3613</v>
      </c>
      <c r="E594" s="4">
        <v>246298</v>
      </c>
      <c r="F594" t="s">
        <v>3614</v>
      </c>
      <c r="G594" t="s">
        <v>3615</v>
      </c>
      <c r="H594" t="s">
        <v>2792</v>
      </c>
      <c r="I594" t="s">
        <v>2791</v>
      </c>
      <c r="J594" t="s">
        <v>1231</v>
      </c>
      <c r="K594" t="s">
        <v>1231</v>
      </c>
      <c r="L594" t="s">
        <v>1230</v>
      </c>
      <c r="M594" t="s">
        <v>1231</v>
      </c>
      <c r="N594" t="s">
        <v>1231</v>
      </c>
      <c r="O594" t="s">
        <v>1231</v>
      </c>
      <c r="P594" t="s">
        <v>1231</v>
      </c>
      <c r="Q594" t="s">
        <v>1230</v>
      </c>
      <c r="R594" t="s">
        <v>1230</v>
      </c>
      <c r="S594" t="s">
        <v>1230</v>
      </c>
      <c r="T594" t="s">
        <v>1231</v>
      </c>
      <c r="U594" t="s">
        <v>1231</v>
      </c>
      <c r="V594" t="s">
        <v>1231</v>
      </c>
      <c r="W594" t="s">
        <v>1231</v>
      </c>
      <c r="X594" t="s">
        <v>1231</v>
      </c>
      <c r="Y594" t="s">
        <v>1231</v>
      </c>
      <c r="Z594" t="s">
        <v>1231</v>
      </c>
      <c r="AA594" t="s">
        <v>1231</v>
      </c>
      <c r="AB594">
        <v>0</v>
      </c>
      <c r="AC594" t="s">
        <v>3616</v>
      </c>
      <c r="AD594" t="s">
        <v>3617</v>
      </c>
    </row>
    <row r="595" spans="1:30" ht="15" customHeight="1" x14ac:dyDescent="0.25">
      <c r="A595" t="s">
        <v>3618</v>
      </c>
      <c r="B595" t="s">
        <v>3619</v>
      </c>
      <c r="C595">
        <v>0</v>
      </c>
      <c r="D595" t="s">
        <v>3620</v>
      </c>
      <c r="E595" s="4">
        <v>59293</v>
      </c>
      <c r="F595" t="s">
        <v>3621</v>
      </c>
      <c r="G595" t="s">
        <v>1229</v>
      </c>
      <c r="H595" t="s">
        <v>1228</v>
      </c>
      <c r="I595" t="s">
        <v>1365</v>
      </c>
      <c r="J595" t="s">
        <v>1231</v>
      </c>
      <c r="K595" t="s">
        <v>1231</v>
      </c>
      <c r="L595" t="s">
        <v>1231</v>
      </c>
      <c r="M595" t="s">
        <v>1231</v>
      </c>
      <c r="N595" t="s">
        <v>1231</v>
      </c>
      <c r="O595" t="s">
        <v>1231</v>
      </c>
      <c r="P595" t="s">
        <v>1231</v>
      </c>
      <c r="Q595" t="s">
        <v>1231</v>
      </c>
      <c r="R595" t="s">
        <v>1231</v>
      </c>
      <c r="S595" t="s">
        <v>1231</v>
      </c>
      <c r="T595" t="s">
        <v>1231</v>
      </c>
      <c r="U595" t="s">
        <v>1231</v>
      </c>
      <c r="V595" t="s">
        <v>1231</v>
      </c>
      <c r="W595" t="s">
        <v>1231</v>
      </c>
      <c r="X595" t="s">
        <v>1231</v>
      </c>
      <c r="Y595" t="s">
        <v>1231</v>
      </c>
      <c r="Z595" t="s">
        <v>1231</v>
      </c>
      <c r="AA595" t="s">
        <v>1231</v>
      </c>
      <c r="AC595" t="s">
        <v>3622</v>
      </c>
      <c r="AD595" t="s">
        <v>3623</v>
      </c>
    </row>
    <row r="596" spans="1:30" ht="15" customHeight="1" x14ac:dyDescent="0.25">
      <c r="A596" t="s">
        <v>3624</v>
      </c>
      <c r="B596" t="s">
        <v>3625</v>
      </c>
      <c r="C596">
        <v>0</v>
      </c>
      <c r="D596" t="s">
        <v>3626</v>
      </c>
      <c r="E596" s="4">
        <v>125880</v>
      </c>
      <c r="F596" t="s">
        <v>3627</v>
      </c>
      <c r="G596" t="s">
        <v>3628</v>
      </c>
      <c r="H596" t="s">
        <v>1228</v>
      </c>
      <c r="I596" t="s">
        <v>3629</v>
      </c>
      <c r="J596" t="s">
        <v>1231</v>
      </c>
      <c r="K596" t="s">
        <v>1231</v>
      </c>
      <c r="L596" t="s">
        <v>1231</v>
      </c>
      <c r="M596" t="s">
        <v>1231</v>
      </c>
      <c r="N596" t="s">
        <v>1231</v>
      </c>
      <c r="O596" t="s">
        <v>1231</v>
      </c>
      <c r="P596" t="s">
        <v>1231</v>
      </c>
      <c r="Q596" t="s">
        <v>1231</v>
      </c>
      <c r="R596" t="s">
        <v>1231</v>
      </c>
      <c r="S596" t="s">
        <v>1230</v>
      </c>
      <c r="T596" t="s">
        <v>1231</v>
      </c>
      <c r="U596" t="s">
        <v>1231</v>
      </c>
      <c r="V596" t="s">
        <v>1231</v>
      </c>
      <c r="W596" t="s">
        <v>1231</v>
      </c>
      <c r="X596" t="s">
        <v>1231</v>
      </c>
      <c r="Y596" t="s">
        <v>1231</v>
      </c>
      <c r="Z596" t="s">
        <v>1230</v>
      </c>
      <c r="AA596" t="s">
        <v>1230</v>
      </c>
      <c r="AC596" t="s">
        <v>3630</v>
      </c>
      <c r="AD596" t="s">
        <v>3631</v>
      </c>
    </row>
    <row r="597" spans="1:30" ht="15" customHeight="1" x14ac:dyDescent="0.25">
      <c r="A597" t="s">
        <v>3632</v>
      </c>
      <c r="B597" t="s">
        <v>3633</v>
      </c>
      <c r="C597">
        <v>0</v>
      </c>
      <c r="D597" t="s">
        <v>3634</v>
      </c>
      <c r="E597" s="4">
        <v>195911</v>
      </c>
      <c r="F597">
        <v>0</v>
      </c>
      <c r="G597">
        <v>0</v>
      </c>
      <c r="H597">
        <v>0</v>
      </c>
      <c r="I597" t="s">
        <v>65</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t="s">
        <v>3635</v>
      </c>
    </row>
    <row r="598" spans="1:30" ht="15" customHeight="1" x14ac:dyDescent="0.25">
      <c r="A598" t="s">
        <v>3636</v>
      </c>
      <c r="B598" t="s">
        <v>3637</v>
      </c>
      <c r="C598">
        <v>0</v>
      </c>
      <c r="D598" t="s">
        <v>3638</v>
      </c>
      <c r="E598" s="4">
        <v>6908</v>
      </c>
      <c r="F598">
        <v>0</v>
      </c>
      <c r="G598">
        <v>0</v>
      </c>
      <c r="H598">
        <v>0</v>
      </c>
      <c r="I598" t="s">
        <v>65</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t="s">
        <v>3639</v>
      </c>
    </row>
    <row r="599" spans="1:30" ht="15" customHeight="1" x14ac:dyDescent="0.25">
      <c r="A599" t="s">
        <v>3640</v>
      </c>
      <c r="B599" t="s">
        <v>3641</v>
      </c>
      <c r="C599">
        <v>0</v>
      </c>
      <c r="D599" t="s">
        <v>3642</v>
      </c>
      <c r="E599" s="4">
        <v>214092</v>
      </c>
      <c r="F599" t="s">
        <v>3643</v>
      </c>
      <c r="G599" t="s">
        <v>3644</v>
      </c>
      <c r="H599" t="s">
        <v>3645</v>
      </c>
      <c r="I599" t="s">
        <v>3644</v>
      </c>
      <c r="J599" t="s">
        <v>1231</v>
      </c>
      <c r="K599" t="s">
        <v>1231</v>
      </c>
      <c r="L599" t="s">
        <v>1230</v>
      </c>
      <c r="M599" t="s">
        <v>1231</v>
      </c>
      <c r="N599" t="s">
        <v>1231</v>
      </c>
      <c r="O599" t="s">
        <v>1231</v>
      </c>
      <c r="P599" t="s">
        <v>1231</v>
      </c>
      <c r="Q599" t="s">
        <v>1230</v>
      </c>
      <c r="R599" t="s">
        <v>1230</v>
      </c>
      <c r="S599" t="s">
        <v>1231</v>
      </c>
      <c r="T599" t="s">
        <v>1231</v>
      </c>
      <c r="U599" t="s">
        <v>1231</v>
      </c>
      <c r="V599" t="s">
        <v>1231</v>
      </c>
      <c r="W599" t="s">
        <v>1231</v>
      </c>
      <c r="X599" t="s">
        <v>1231</v>
      </c>
      <c r="Y599" t="s">
        <v>1231</v>
      </c>
      <c r="Z599" t="s">
        <v>1231</v>
      </c>
      <c r="AA599" t="s">
        <v>1231</v>
      </c>
      <c r="AB599">
        <v>0</v>
      </c>
      <c r="AC599" t="s">
        <v>3646</v>
      </c>
      <c r="AD599" t="s">
        <v>3647</v>
      </c>
    </row>
    <row r="600" spans="1:30" ht="15" customHeight="1" x14ac:dyDescent="0.25">
      <c r="A600" t="s">
        <v>3648</v>
      </c>
      <c r="B600" t="s">
        <v>3649</v>
      </c>
      <c r="C600">
        <v>0</v>
      </c>
      <c r="D600" t="s">
        <v>3650</v>
      </c>
      <c r="E600" s="4">
        <v>214132</v>
      </c>
      <c r="F600">
        <v>0</v>
      </c>
      <c r="G600">
        <v>0</v>
      </c>
      <c r="H600">
        <v>0</v>
      </c>
      <c r="I600" t="s">
        <v>65</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t="s">
        <v>3651</v>
      </c>
    </row>
    <row r="601" spans="1:30" ht="15" customHeight="1" x14ac:dyDescent="0.25">
      <c r="A601" t="s">
        <v>3652</v>
      </c>
      <c r="B601" t="s">
        <v>3653</v>
      </c>
      <c r="C601">
        <v>0</v>
      </c>
      <c r="D601" t="s">
        <v>3654</v>
      </c>
      <c r="E601" s="4">
        <v>223099</v>
      </c>
      <c r="F601" t="s">
        <v>3655</v>
      </c>
      <c r="G601" t="s">
        <v>2217</v>
      </c>
      <c r="H601" t="s">
        <v>2218</v>
      </c>
      <c r="I601" t="s">
        <v>2217</v>
      </c>
      <c r="J601" t="s">
        <v>1230</v>
      </c>
      <c r="K601" t="s">
        <v>1230</v>
      </c>
      <c r="L601" t="s">
        <v>1366</v>
      </c>
      <c r="M601" t="s">
        <v>1230</v>
      </c>
      <c r="N601" t="s">
        <v>1230</v>
      </c>
      <c r="O601" t="s">
        <v>1366</v>
      </c>
      <c r="P601" t="s">
        <v>1230</v>
      </c>
      <c r="Q601" t="s">
        <v>1230</v>
      </c>
      <c r="R601" t="s">
        <v>1230</v>
      </c>
      <c r="S601" t="s">
        <v>1230</v>
      </c>
      <c r="T601" t="s">
        <v>1366</v>
      </c>
      <c r="U601" t="s">
        <v>1366</v>
      </c>
      <c r="V601" t="s">
        <v>1366</v>
      </c>
      <c r="W601" t="s">
        <v>1366</v>
      </c>
      <c r="X601" t="s">
        <v>1366</v>
      </c>
      <c r="Y601" t="s">
        <v>1366</v>
      </c>
      <c r="Z601" t="s">
        <v>1366</v>
      </c>
      <c r="AA601" t="s">
        <v>1366</v>
      </c>
      <c r="AB601">
        <v>0</v>
      </c>
      <c r="AC601" t="s">
        <v>3656</v>
      </c>
      <c r="AD601" t="s">
        <v>3657</v>
      </c>
    </row>
    <row r="602" spans="1:30" ht="15" customHeight="1" x14ac:dyDescent="0.25">
      <c r="A602" t="s">
        <v>3658</v>
      </c>
      <c r="B602" t="s">
        <v>3659</v>
      </c>
      <c r="C602">
        <v>0</v>
      </c>
      <c r="D602" t="s">
        <v>3660</v>
      </c>
      <c r="E602" s="4">
        <v>255272</v>
      </c>
      <c r="F602">
        <v>0</v>
      </c>
      <c r="G602">
        <v>0</v>
      </c>
      <c r="H602">
        <v>0</v>
      </c>
      <c r="I602" t="s">
        <v>65</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t="s">
        <v>3661</v>
      </c>
    </row>
    <row r="603" spans="1:30" ht="15" customHeight="1" x14ac:dyDescent="0.25">
      <c r="A603" t="s">
        <v>3662</v>
      </c>
      <c r="B603" t="s">
        <v>3663</v>
      </c>
      <c r="C603">
        <v>0</v>
      </c>
      <c r="D603" t="s">
        <v>3664</v>
      </c>
      <c r="E603" s="4">
        <v>250853</v>
      </c>
      <c r="F603" t="s">
        <v>3665</v>
      </c>
      <c r="G603" t="s">
        <v>3666</v>
      </c>
      <c r="H603" t="s">
        <v>3667</v>
      </c>
      <c r="I603" t="s">
        <v>3668</v>
      </c>
      <c r="J603" t="s">
        <v>1230</v>
      </c>
      <c r="K603" t="s">
        <v>1230</v>
      </c>
      <c r="L603" t="s">
        <v>1230</v>
      </c>
      <c r="M603" t="s">
        <v>1230</v>
      </c>
      <c r="N603" t="s">
        <v>1230</v>
      </c>
      <c r="O603" t="s">
        <v>1231</v>
      </c>
      <c r="P603" t="s">
        <v>1230</v>
      </c>
      <c r="Q603" t="s">
        <v>1230</v>
      </c>
      <c r="R603" t="s">
        <v>1230</v>
      </c>
      <c r="S603" t="s">
        <v>1230</v>
      </c>
      <c r="T603" t="s">
        <v>1366</v>
      </c>
      <c r="U603" t="s">
        <v>1366</v>
      </c>
      <c r="V603" t="s">
        <v>1366</v>
      </c>
      <c r="W603" t="s">
        <v>1366</v>
      </c>
      <c r="X603" t="s">
        <v>1366</v>
      </c>
      <c r="Y603" t="s">
        <v>1366</v>
      </c>
      <c r="Z603" t="s">
        <v>1366</v>
      </c>
      <c r="AA603" t="s">
        <v>1366</v>
      </c>
      <c r="AB603">
        <v>0</v>
      </c>
      <c r="AC603" t="s">
        <v>3669</v>
      </c>
      <c r="AD603" t="s">
        <v>3670</v>
      </c>
    </row>
    <row r="604" spans="1:30" ht="15" customHeight="1" x14ac:dyDescent="0.25">
      <c r="A604" t="s">
        <v>3671</v>
      </c>
      <c r="B604" t="s">
        <v>3672</v>
      </c>
      <c r="C604">
        <v>0</v>
      </c>
      <c r="D604" t="s">
        <v>3673</v>
      </c>
      <c r="E604" s="4">
        <v>250160</v>
      </c>
      <c r="F604" t="s">
        <v>3674</v>
      </c>
      <c r="G604" t="s">
        <v>3675</v>
      </c>
      <c r="H604" t="s">
        <v>1228</v>
      </c>
      <c r="I604" t="s">
        <v>3676</v>
      </c>
      <c r="J604" t="s">
        <v>1231</v>
      </c>
      <c r="K604" t="s">
        <v>1231</v>
      </c>
      <c r="L604" t="s">
        <v>1231</v>
      </c>
      <c r="M604" t="s">
        <v>1230</v>
      </c>
      <c r="N604" t="s">
        <v>1231</v>
      </c>
      <c r="O604" t="s">
        <v>1231</v>
      </c>
      <c r="P604" t="s">
        <v>1231</v>
      </c>
      <c r="Q604" t="s">
        <v>1230</v>
      </c>
      <c r="R604" t="s">
        <v>1230</v>
      </c>
      <c r="S604" t="s">
        <v>1231</v>
      </c>
      <c r="T604" t="s">
        <v>1231</v>
      </c>
      <c r="U604" t="s">
        <v>1231</v>
      </c>
      <c r="V604" t="s">
        <v>1231</v>
      </c>
      <c r="W604" t="s">
        <v>1231</v>
      </c>
      <c r="X604" t="s">
        <v>1231</v>
      </c>
      <c r="Y604" t="s">
        <v>1231</v>
      </c>
      <c r="Z604" t="s">
        <v>1231</v>
      </c>
      <c r="AA604" t="s">
        <v>1231</v>
      </c>
      <c r="AB604">
        <v>0</v>
      </c>
      <c r="AC604" t="s">
        <v>3677</v>
      </c>
      <c r="AD604" t="s">
        <v>3678</v>
      </c>
    </row>
    <row r="605" spans="1:30" ht="15" customHeight="1" x14ac:dyDescent="0.25">
      <c r="A605" t="s">
        <v>3679</v>
      </c>
      <c r="B605" t="s">
        <v>3680</v>
      </c>
      <c r="C605">
        <v>0</v>
      </c>
      <c r="D605" t="s">
        <v>3681</v>
      </c>
      <c r="E605" s="4">
        <v>250123</v>
      </c>
      <c r="F605" t="s">
        <v>3682</v>
      </c>
      <c r="G605" t="s">
        <v>3683</v>
      </c>
      <c r="H605" t="s">
        <v>3684</v>
      </c>
      <c r="I605" t="s">
        <v>3685</v>
      </c>
      <c r="J605" t="s">
        <v>1231</v>
      </c>
      <c r="K605" t="s">
        <v>1231</v>
      </c>
      <c r="L605" t="s">
        <v>1231</v>
      </c>
      <c r="M605" t="s">
        <v>1231</v>
      </c>
      <c r="N605" t="s">
        <v>1231</v>
      </c>
      <c r="O605" t="s">
        <v>1231</v>
      </c>
      <c r="P605" t="s">
        <v>1231</v>
      </c>
      <c r="Q605" t="s">
        <v>1231</v>
      </c>
      <c r="R605" t="s">
        <v>1231</v>
      </c>
      <c r="S605" t="s">
        <v>1231</v>
      </c>
      <c r="T605" t="s">
        <v>1231</v>
      </c>
      <c r="U605" t="s">
        <v>1231</v>
      </c>
      <c r="V605" t="s">
        <v>1230</v>
      </c>
      <c r="W605" t="s">
        <v>1231</v>
      </c>
      <c r="X605" t="s">
        <v>1231</v>
      </c>
      <c r="Y605" t="s">
        <v>1231</v>
      </c>
      <c r="Z605" t="s">
        <v>1231</v>
      </c>
      <c r="AA605" t="s">
        <v>1231</v>
      </c>
      <c r="AB605">
        <v>0</v>
      </c>
      <c r="AC605" t="s">
        <v>3686</v>
      </c>
      <c r="AD605" t="s">
        <v>3687</v>
      </c>
    </row>
    <row r="606" spans="1:30" ht="15" customHeight="1" x14ac:dyDescent="0.25">
      <c r="A606" t="s">
        <v>3688</v>
      </c>
      <c r="B606" t="s">
        <v>3689</v>
      </c>
      <c r="C606">
        <v>0</v>
      </c>
      <c r="D606" t="s">
        <v>3690</v>
      </c>
      <c r="E606" s="4">
        <v>250221</v>
      </c>
      <c r="F606" t="s">
        <v>3691</v>
      </c>
      <c r="G606" t="s">
        <v>1229</v>
      </c>
      <c r="H606" t="s">
        <v>1228</v>
      </c>
      <c r="I606" t="s">
        <v>3692</v>
      </c>
      <c r="J606" t="s">
        <v>1230</v>
      </c>
      <c r="K606" t="s">
        <v>1230</v>
      </c>
      <c r="L606" t="s">
        <v>1230</v>
      </c>
      <c r="M606" t="s">
        <v>1231</v>
      </c>
      <c r="N606" t="s">
        <v>1230</v>
      </c>
      <c r="O606" t="s">
        <v>1231</v>
      </c>
      <c r="P606" t="s">
        <v>1230</v>
      </c>
      <c r="Q606" t="s">
        <v>1230</v>
      </c>
      <c r="R606" t="s">
        <v>1230</v>
      </c>
      <c r="S606" t="s">
        <v>1230</v>
      </c>
      <c r="T606" t="s">
        <v>1230</v>
      </c>
      <c r="U606" t="s">
        <v>1231</v>
      </c>
      <c r="V606" t="s">
        <v>1230</v>
      </c>
      <c r="W606" t="s">
        <v>1230</v>
      </c>
      <c r="X606" t="s">
        <v>1231</v>
      </c>
      <c r="Y606" t="s">
        <v>1231</v>
      </c>
      <c r="Z606" t="s">
        <v>1231</v>
      </c>
      <c r="AA606" t="s">
        <v>1231</v>
      </c>
      <c r="AB606">
        <v>0</v>
      </c>
      <c r="AC606" t="s">
        <v>3693</v>
      </c>
      <c r="AD606" t="s">
        <v>3694</v>
      </c>
    </row>
    <row r="607" spans="1:30" ht="15" customHeight="1" x14ac:dyDescent="0.25">
      <c r="A607" t="s">
        <v>3695</v>
      </c>
      <c r="B607" t="s">
        <v>3696</v>
      </c>
      <c r="C607">
        <v>0</v>
      </c>
      <c r="D607" t="s">
        <v>3697</v>
      </c>
      <c r="E607" s="4">
        <v>250183</v>
      </c>
      <c r="F607" t="s">
        <v>3698</v>
      </c>
      <c r="G607" t="s">
        <v>2791</v>
      </c>
      <c r="H607" t="s">
        <v>2792</v>
      </c>
      <c r="I607" t="s">
        <v>2791</v>
      </c>
      <c r="J607" t="s">
        <v>1230</v>
      </c>
      <c r="K607" t="s">
        <v>1230</v>
      </c>
      <c r="L607" t="s">
        <v>1230</v>
      </c>
      <c r="M607" t="s">
        <v>1231</v>
      </c>
      <c r="N607" t="s">
        <v>1230</v>
      </c>
      <c r="O607" t="s">
        <v>1231</v>
      </c>
      <c r="P607" t="s">
        <v>1230</v>
      </c>
      <c r="Q607" t="s">
        <v>1230</v>
      </c>
      <c r="R607" t="s">
        <v>1230</v>
      </c>
      <c r="S607" t="s">
        <v>1230</v>
      </c>
      <c r="T607" t="s">
        <v>1231</v>
      </c>
      <c r="U607" t="s">
        <v>1231</v>
      </c>
      <c r="V607" t="s">
        <v>1230</v>
      </c>
      <c r="W607" t="s">
        <v>1230</v>
      </c>
      <c r="X607" t="s">
        <v>1231</v>
      </c>
      <c r="Y607" t="s">
        <v>1231</v>
      </c>
      <c r="Z607" t="s">
        <v>1231</v>
      </c>
      <c r="AA607" t="s">
        <v>1231</v>
      </c>
      <c r="AC607" t="s">
        <v>3699</v>
      </c>
      <c r="AD607" t="s">
        <v>3700</v>
      </c>
    </row>
    <row r="608" spans="1:30" ht="15" customHeight="1" x14ac:dyDescent="0.25">
      <c r="A608" t="s">
        <v>3701</v>
      </c>
      <c r="B608" t="s">
        <v>3702</v>
      </c>
      <c r="C608">
        <v>0</v>
      </c>
      <c r="D608" t="s">
        <v>3703</v>
      </c>
      <c r="E608" s="4">
        <v>250220</v>
      </c>
      <c r="F608">
        <v>0</v>
      </c>
      <c r="G608">
        <v>0</v>
      </c>
      <c r="H608">
        <v>0</v>
      </c>
      <c r="I608" t="s">
        <v>65</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t="s">
        <v>3704</v>
      </c>
    </row>
    <row r="609" spans="1:30" ht="15" customHeight="1" x14ac:dyDescent="0.25">
      <c r="A609" t="s">
        <v>3705</v>
      </c>
      <c r="B609" t="s">
        <v>3706</v>
      </c>
      <c r="C609">
        <v>0</v>
      </c>
      <c r="D609" t="s">
        <v>3707</v>
      </c>
      <c r="E609" s="4">
        <v>253471</v>
      </c>
      <c r="F609" t="s">
        <v>3708</v>
      </c>
      <c r="G609" t="s">
        <v>1229</v>
      </c>
      <c r="H609" t="s">
        <v>1228</v>
      </c>
      <c r="I609" t="s">
        <v>3709</v>
      </c>
      <c r="J609" t="s">
        <v>1231</v>
      </c>
      <c r="K609" t="s">
        <v>1230</v>
      </c>
      <c r="L609" t="s">
        <v>1231</v>
      </c>
      <c r="M609" t="s">
        <v>1231</v>
      </c>
      <c r="N609" t="s">
        <v>1231</v>
      </c>
      <c r="O609" t="s">
        <v>1231</v>
      </c>
      <c r="P609" t="s">
        <v>1231</v>
      </c>
      <c r="Q609" t="s">
        <v>1230</v>
      </c>
      <c r="R609" t="s">
        <v>1230</v>
      </c>
      <c r="S609" t="s">
        <v>1230</v>
      </c>
      <c r="T609" t="s">
        <v>1366</v>
      </c>
      <c r="U609" t="s">
        <v>1366</v>
      </c>
      <c r="V609" t="s">
        <v>1366</v>
      </c>
      <c r="W609" t="s">
        <v>1366</v>
      </c>
      <c r="X609" t="s">
        <v>1366</v>
      </c>
      <c r="Y609" t="s">
        <v>1366</v>
      </c>
      <c r="Z609" t="s">
        <v>1366</v>
      </c>
      <c r="AA609" t="s">
        <v>1366</v>
      </c>
      <c r="AB609">
        <v>0</v>
      </c>
      <c r="AC609" t="s">
        <v>3710</v>
      </c>
      <c r="AD609" t="s">
        <v>3711</v>
      </c>
    </row>
    <row r="610" spans="1:30" ht="15" customHeight="1" x14ac:dyDescent="0.25">
      <c r="A610" t="s">
        <v>3712</v>
      </c>
      <c r="B610" t="s">
        <v>3713</v>
      </c>
      <c r="C610">
        <v>0</v>
      </c>
      <c r="D610" t="s">
        <v>3714</v>
      </c>
      <c r="E610" s="4">
        <v>1786</v>
      </c>
      <c r="F610">
        <v>0</v>
      </c>
      <c r="G610">
        <v>0</v>
      </c>
      <c r="H610">
        <v>0</v>
      </c>
      <c r="I610" t="s">
        <v>65</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t="s">
        <v>3715</v>
      </c>
    </row>
    <row r="611" spans="1:30" ht="15" customHeight="1" x14ac:dyDescent="0.25">
      <c r="A611" t="s">
        <v>3716</v>
      </c>
      <c r="B611" t="s">
        <v>3717</v>
      </c>
      <c r="C611">
        <v>0</v>
      </c>
      <c r="D611" t="s">
        <v>3718</v>
      </c>
      <c r="E611" s="4">
        <v>107680</v>
      </c>
      <c r="F611">
        <v>0</v>
      </c>
      <c r="G611">
        <v>0</v>
      </c>
      <c r="H611">
        <v>0</v>
      </c>
      <c r="I611" t="s">
        <v>65</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t="s">
        <v>3719</v>
      </c>
    </row>
    <row r="612" spans="1:30" ht="15" customHeight="1" x14ac:dyDescent="0.25">
      <c r="A612" t="s">
        <v>3720</v>
      </c>
      <c r="B612" t="s">
        <v>3721</v>
      </c>
      <c r="C612">
        <v>0</v>
      </c>
      <c r="D612" t="s">
        <v>3722</v>
      </c>
      <c r="E612" s="4">
        <v>151294</v>
      </c>
      <c r="F612">
        <v>0</v>
      </c>
      <c r="G612">
        <v>0</v>
      </c>
      <c r="H612">
        <v>0</v>
      </c>
      <c r="I612" t="s">
        <v>65</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t="s">
        <v>3723</v>
      </c>
    </row>
    <row r="613" spans="1:30" ht="15" customHeight="1" x14ac:dyDescent="0.25">
      <c r="A613" t="s">
        <v>3724</v>
      </c>
      <c r="B613" t="s">
        <v>3725</v>
      </c>
      <c r="C613">
        <v>0</v>
      </c>
      <c r="D613" t="s">
        <v>3726</v>
      </c>
      <c r="E613" s="4">
        <v>17452</v>
      </c>
      <c r="F613">
        <v>0</v>
      </c>
      <c r="G613">
        <v>0</v>
      </c>
      <c r="H613">
        <v>0</v>
      </c>
      <c r="I613" t="s">
        <v>65</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t="s">
        <v>3727</v>
      </c>
    </row>
    <row r="614" spans="1:30" ht="15" customHeight="1" x14ac:dyDescent="0.25">
      <c r="A614" t="s">
        <v>3728</v>
      </c>
      <c r="B614" t="s">
        <v>3729</v>
      </c>
      <c r="C614">
        <v>0</v>
      </c>
      <c r="D614" t="s">
        <v>3730</v>
      </c>
      <c r="E614" s="4">
        <v>211856</v>
      </c>
      <c r="F614">
        <v>0</v>
      </c>
      <c r="G614">
        <v>0</v>
      </c>
      <c r="H614">
        <v>0</v>
      </c>
      <c r="I614" t="s">
        <v>65</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t="s">
        <v>3731</v>
      </c>
    </row>
    <row r="615" spans="1:30" ht="15" customHeight="1" x14ac:dyDescent="0.25">
      <c r="A615" t="s">
        <v>3732</v>
      </c>
      <c r="B615" t="s">
        <v>3733</v>
      </c>
      <c r="C615">
        <v>0</v>
      </c>
      <c r="D615" t="s">
        <v>3734</v>
      </c>
      <c r="E615" s="4">
        <v>214094</v>
      </c>
      <c r="F615">
        <v>0</v>
      </c>
      <c r="G615">
        <v>0</v>
      </c>
      <c r="H615">
        <v>0</v>
      </c>
      <c r="I615" t="s">
        <v>65</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t="s">
        <v>3735</v>
      </c>
    </row>
    <row r="616" spans="1:30" ht="15" customHeight="1" x14ac:dyDescent="0.25">
      <c r="A616" t="s">
        <v>3736</v>
      </c>
      <c r="B616" t="s">
        <v>3737</v>
      </c>
      <c r="C616">
        <v>0</v>
      </c>
      <c r="D616" t="s">
        <v>3738</v>
      </c>
      <c r="E616" s="4">
        <v>211855</v>
      </c>
      <c r="F616" t="s">
        <v>65</v>
      </c>
      <c r="G616">
        <v>0</v>
      </c>
      <c r="H616">
        <v>0</v>
      </c>
      <c r="I616" t="s">
        <v>65</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t="s">
        <v>3739</v>
      </c>
    </row>
    <row r="617" spans="1:30" ht="15" customHeight="1" x14ac:dyDescent="0.25">
      <c r="A617" t="s">
        <v>3740</v>
      </c>
      <c r="B617" t="s">
        <v>3741</v>
      </c>
      <c r="C617">
        <v>0</v>
      </c>
      <c r="D617" t="s">
        <v>3742</v>
      </c>
      <c r="E617" s="4">
        <v>166757</v>
      </c>
      <c r="F617">
        <v>0</v>
      </c>
      <c r="G617">
        <v>0</v>
      </c>
      <c r="H617">
        <v>0</v>
      </c>
      <c r="I617" t="s">
        <v>65</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t="s">
        <v>3743</v>
      </c>
    </row>
    <row r="618" spans="1:30" ht="15" customHeight="1" x14ac:dyDescent="0.25">
      <c r="A618" t="s">
        <v>1275</v>
      </c>
      <c r="B618" t="s">
        <v>3744</v>
      </c>
      <c r="C618" t="s">
        <v>1167</v>
      </c>
      <c r="D618" t="s">
        <v>3745</v>
      </c>
      <c r="E618" s="4">
        <v>145446</v>
      </c>
      <c r="F618" t="s">
        <v>65</v>
      </c>
      <c r="G618">
        <v>0</v>
      </c>
      <c r="H618">
        <v>0</v>
      </c>
      <c r="I618" t="s">
        <v>65</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t="s">
        <v>3746</v>
      </c>
    </row>
    <row r="619" spans="1:30" ht="15" customHeight="1" x14ac:dyDescent="0.25">
      <c r="A619" t="s">
        <v>3747</v>
      </c>
      <c r="B619" t="s">
        <v>3748</v>
      </c>
      <c r="C619">
        <v>0</v>
      </c>
      <c r="D619" t="s">
        <v>3749</v>
      </c>
      <c r="E619" s="4">
        <v>137625</v>
      </c>
      <c r="F619">
        <v>0</v>
      </c>
      <c r="G619">
        <v>0</v>
      </c>
      <c r="H619">
        <v>0</v>
      </c>
      <c r="I619" t="s">
        <v>65</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t="s">
        <v>3750</v>
      </c>
    </row>
    <row r="620" spans="1:30" ht="15" customHeight="1" x14ac:dyDescent="0.25">
      <c r="A620" t="s">
        <v>3751</v>
      </c>
      <c r="B620" t="s">
        <v>3752</v>
      </c>
      <c r="C620">
        <v>0</v>
      </c>
      <c r="D620" t="s">
        <v>3753</v>
      </c>
      <c r="E620" s="4">
        <v>4</v>
      </c>
      <c r="F620">
        <v>0</v>
      </c>
      <c r="G620">
        <v>0</v>
      </c>
      <c r="H620">
        <v>0</v>
      </c>
      <c r="I620" t="s">
        <v>65</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t="s">
        <v>3754</v>
      </c>
    </row>
    <row r="621" spans="1:30" ht="15" customHeight="1" x14ac:dyDescent="0.25">
      <c r="A621" t="s">
        <v>3755</v>
      </c>
      <c r="B621" t="s">
        <v>3756</v>
      </c>
      <c r="C621">
        <v>0</v>
      </c>
      <c r="D621" t="s">
        <v>3757</v>
      </c>
      <c r="E621" s="4">
        <v>230674</v>
      </c>
      <c r="F621">
        <v>0</v>
      </c>
      <c r="G621">
        <v>0</v>
      </c>
      <c r="H621">
        <v>0</v>
      </c>
      <c r="I621" t="s">
        <v>65</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t="s">
        <v>3758</v>
      </c>
    </row>
    <row r="622" spans="1:30" ht="15" customHeight="1" x14ac:dyDescent="0.25">
      <c r="A622" t="s">
        <v>3759</v>
      </c>
      <c r="B622" t="s">
        <v>3760</v>
      </c>
      <c r="C622">
        <v>0</v>
      </c>
      <c r="D622" t="s">
        <v>3761</v>
      </c>
      <c r="E622" s="4">
        <v>27850</v>
      </c>
      <c r="F622">
        <v>0</v>
      </c>
      <c r="G622">
        <v>0</v>
      </c>
      <c r="H622">
        <v>0</v>
      </c>
      <c r="I622" t="s">
        <v>65</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t="s">
        <v>3762</v>
      </c>
    </row>
    <row r="623" spans="1:30" ht="15" customHeight="1" x14ac:dyDescent="0.25">
      <c r="A623" t="s">
        <v>3716</v>
      </c>
      <c r="B623" t="s">
        <v>3763</v>
      </c>
      <c r="C623">
        <v>0</v>
      </c>
      <c r="D623" t="s">
        <v>3764</v>
      </c>
      <c r="E623" s="4">
        <v>118898</v>
      </c>
      <c r="F623" t="s">
        <v>3765</v>
      </c>
      <c r="G623" t="s">
        <v>3766</v>
      </c>
      <c r="H623" t="s">
        <v>3684</v>
      </c>
      <c r="I623" t="s">
        <v>3668</v>
      </c>
      <c r="J623" t="s">
        <v>1231</v>
      </c>
      <c r="K623" t="s">
        <v>1231</v>
      </c>
      <c r="L623" t="s">
        <v>1231</v>
      </c>
      <c r="M623" t="s">
        <v>1231</v>
      </c>
      <c r="N623" t="s">
        <v>1231</v>
      </c>
      <c r="O623" t="s">
        <v>1231</v>
      </c>
      <c r="P623" t="s">
        <v>1231</v>
      </c>
      <c r="Q623" t="s">
        <v>1231</v>
      </c>
      <c r="R623" t="s">
        <v>1231</v>
      </c>
      <c r="S623" t="s">
        <v>1231</v>
      </c>
      <c r="T623" t="s">
        <v>1231</v>
      </c>
      <c r="U623" t="s">
        <v>1231</v>
      </c>
      <c r="V623" t="s">
        <v>1231</v>
      </c>
      <c r="W623" t="s">
        <v>1231</v>
      </c>
      <c r="X623" t="s">
        <v>1231</v>
      </c>
      <c r="Y623" t="s">
        <v>1231</v>
      </c>
      <c r="Z623" t="s">
        <v>1231</v>
      </c>
      <c r="AA623" t="s">
        <v>1231</v>
      </c>
      <c r="AC623" t="s">
        <v>3767</v>
      </c>
      <c r="AD623" t="s">
        <v>3719</v>
      </c>
    </row>
    <row r="624" spans="1:30" ht="15" customHeight="1" x14ac:dyDescent="0.25">
      <c r="A624" t="s">
        <v>3768</v>
      </c>
      <c r="B624" t="s">
        <v>3769</v>
      </c>
      <c r="C624">
        <v>0</v>
      </c>
      <c r="D624" t="s">
        <v>3770</v>
      </c>
      <c r="E624" s="4">
        <v>11188</v>
      </c>
      <c r="F624">
        <v>0</v>
      </c>
      <c r="G624">
        <v>0</v>
      </c>
      <c r="H624">
        <v>0</v>
      </c>
      <c r="I624" t="s">
        <v>65</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t="s">
        <v>3771</v>
      </c>
    </row>
    <row r="625" spans="1:30" ht="15" customHeight="1" x14ac:dyDescent="0.25">
      <c r="A625" t="s">
        <v>3772</v>
      </c>
      <c r="B625" t="s">
        <v>3773</v>
      </c>
      <c r="C625">
        <v>0</v>
      </c>
      <c r="D625" t="s">
        <v>3774</v>
      </c>
      <c r="E625" s="4">
        <v>231954</v>
      </c>
      <c r="F625">
        <v>0</v>
      </c>
      <c r="G625">
        <v>0</v>
      </c>
      <c r="H625">
        <v>0</v>
      </c>
      <c r="I625" t="s">
        <v>65</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t="s">
        <v>3775</v>
      </c>
    </row>
    <row r="626" spans="1:30" ht="15" customHeight="1" x14ac:dyDescent="0.25">
      <c r="A626" t="s">
        <v>3442</v>
      </c>
      <c r="B626" t="s">
        <v>3776</v>
      </c>
      <c r="C626">
        <v>0</v>
      </c>
      <c r="D626" t="s">
        <v>3777</v>
      </c>
      <c r="E626" s="4">
        <v>183164</v>
      </c>
      <c r="F626">
        <v>0</v>
      </c>
      <c r="G626">
        <v>0</v>
      </c>
      <c r="H626">
        <v>0</v>
      </c>
      <c r="I626" t="s">
        <v>65</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t="s">
        <v>1815</v>
      </c>
    </row>
    <row r="627" spans="1:30" ht="15" customHeight="1" x14ac:dyDescent="0.25">
      <c r="A627" t="s">
        <v>3778</v>
      </c>
      <c r="B627" t="s">
        <v>3779</v>
      </c>
      <c r="C627">
        <v>0</v>
      </c>
      <c r="D627" t="s">
        <v>3780</v>
      </c>
      <c r="E627" s="4">
        <v>66325</v>
      </c>
      <c r="F627">
        <v>0</v>
      </c>
      <c r="G627">
        <v>0</v>
      </c>
      <c r="H627">
        <v>0</v>
      </c>
      <c r="I627" t="s">
        <v>65</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t="s">
        <v>3781</v>
      </c>
    </row>
    <row r="628" spans="1:30" ht="15" customHeight="1" x14ac:dyDescent="0.25">
      <c r="A628" t="s">
        <v>3782</v>
      </c>
      <c r="B628" t="s">
        <v>3783</v>
      </c>
      <c r="C628">
        <v>0</v>
      </c>
      <c r="D628" t="s">
        <v>3784</v>
      </c>
      <c r="E628" s="4">
        <v>188335</v>
      </c>
      <c r="F628">
        <v>0</v>
      </c>
      <c r="G628">
        <v>0</v>
      </c>
      <c r="H628">
        <v>0</v>
      </c>
      <c r="I628" t="s">
        <v>65</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t="s">
        <v>3785</v>
      </c>
    </row>
    <row r="629" spans="1:30" ht="15" customHeight="1" x14ac:dyDescent="0.25">
      <c r="A629" t="s">
        <v>3786</v>
      </c>
      <c r="B629" t="s">
        <v>3787</v>
      </c>
      <c r="C629" t="s">
        <v>1182</v>
      </c>
      <c r="D629" t="s">
        <v>3788</v>
      </c>
      <c r="E629" s="4">
        <v>87621</v>
      </c>
      <c r="F629">
        <v>0</v>
      </c>
      <c r="G629">
        <v>0</v>
      </c>
      <c r="H629">
        <v>0</v>
      </c>
      <c r="I629" t="s">
        <v>65</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t="s">
        <v>3789</v>
      </c>
    </row>
    <row r="630" spans="1:30" ht="15" customHeight="1" x14ac:dyDescent="0.25">
      <c r="A630" t="s">
        <v>7599</v>
      </c>
      <c r="B630" t="s">
        <v>3790</v>
      </c>
      <c r="C630" t="s">
        <v>1182</v>
      </c>
      <c r="D630" t="s">
        <v>3791</v>
      </c>
      <c r="E630" s="4">
        <v>179505</v>
      </c>
      <c r="F630">
        <v>0</v>
      </c>
      <c r="G630">
        <v>0</v>
      </c>
      <c r="H630">
        <v>0</v>
      </c>
      <c r="I630" t="s">
        <v>65</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t="s">
        <v>2704</v>
      </c>
    </row>
    <row r="631" spans="1:30" ht="15" customHeight="1" x14ac:dyDescent="0.25">
      <c r="A631" t="s">
        <v>3792</v>
      </c>
      <c r="B631" t="s">
        <v>3793</v>
      </c>
      <c r="C631">
        <v>0</v>
      </c>
      <c r="D631" t="s">
        <v>3794</v>
      </c>
      <c r="E631" s="4">
        <v>255683</v>
      </c>
      <c r="F631">
        <v>0</v>
      </c>
      <c r="G631">
        <v>0</v>
      </c>
      <c r="H631">
        <v>0</v>
      </c>
      <c r="I631" t="s">
        <v>65</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t="s">
        <v>3795</v>
      </c>
    </row>
    <row r="632" spans="1:30" ht="15" customHeight="1" x14ac:dyDescent="0.25">
      <c r="A632" t="s">
        <v>3796</v>
      </c>
      <c r="B632" t="s">
        <v>3797</v>
      </c>
      <c r="C632">
        <v>0</v>
      </c>
      <c r="D632" t="s">
        <v>3798</v>
      </c>
      <c r="E632" s="4">
        <v>107682</v>
      </c>
      <c r="F632">
        <v>0</v>
      </c>
      <c r="G632">
        <v>0</v>
      </c>
      <c r="H632">
        <v>0</v>
      </c>
      <c r="I632" t="s">
        <v>65</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row>
    <row r="633" spans="1:30" ht="15" customHeight="1" x14ac:dyDescent="0.25">
      <c r="A633" t="s">
        <v>3799</v>
      </c>
      <c r="B633" t="s">
        <v>3800</v>
      </c>
      <c r="C633">
        <v>0</v>
      </c>
      <c r="D633" t="s">
        <v>3801</v>
      </c>
      <c r="E633" s="4">
        <v>127983</v>
      </c>
      <c r="F633">
        <v>0</v>
      </c>
      <c r="G633">
        <v>0</v>
      </c>
      <c r="H633">
        <v>0</v>
      </c>
      <c r="I633" t="s">
        <v>65</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t="s">
        <v>3719</v>
      </c>
    </row>
    <row r="634" spans="1:30" ht="15" customHeight="1" x14ac:dyDescent="0.25">
      <c r="A634" t="s">
        <v>3716</v>
      </c>
      <c r="B634" t="s">
        <v>3800</v>
      </c>
      <c r="C634">
        <v>0</v>
      </c>
      <c r="D634" t="s">
        <v>3802</v>
      </c>
      <c r="E634" s="4">
        <v>111377</v>
      </c>
      <c r="F634">
        <v>0</v>
      </c>
      <c r="G634">
        <v>0</v>
      </c>
      <c r="H634">
        <v>0</v>
      </c>
      <c r="I634" t="s">
        <v>65</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t="s">
        <v>3719</v>
      </c>
    </row>
    <row r="635" spans="1:30" ht="15" customHeight="1" x14ac:dyDescent="0.25">
      <c r="A635" t="s">
        <v>3716</v>
      </c>
      <c r="B635" t="s">
        <v>3800</v>
      </c>
      <c r="C635">
        <v>0</v>
      </c>
      <c r="D635" t="s">
        <v>3803</v>
      </c>
      <c r="E635" s="4">
        <v>151714</v>
      </c>
      <c r="F635">
        <v>0</v>
      </c>
      <c r="G635">
        <v>0</v>
      </c>
      <c r="H635">
        <v>0</v>
      </c>
      <c r="I635" t="s">
        <v>65</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t="s">
        <v>3719</v>
      </c>
    </row>
    <row r="636" spans="1:30" ht="15" customHeight="1" x14ac:dyDescent="0.25">
      <c r="A636" t="s">
        <v>3716</v>
      </c>
      <c r="B636" t="s">
        <v>3800</v>
      </c>
      <c r="C636">
        <v>0</v>
      </c>
      <c r="D636" t="s">
        <v>3804</v>
      </c>
      <c r="E636" s="4">
        <v>86716</v>
      </c>
      <c r="F636">
        <v>0</v>
      </c>
      <c r="G636">
        <v>0</v>
      </c>
      <c r="H636">
        <v>0</v>
      </c>
      <c r="I636" t="s">
        <v>65</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t="s">
        <v>3719</v>
      </c>
    </row>
    <row r="637" spans="1:30" ht="15" customHeight="1" x14ac:dyDescent="0.25">
      <c r="A637" t="s">
        <v>3805</v>
      </c>
      <c r="B637" t="s">
        <v>3806</v>
      </c>
      <c r="C637">
        <v>0</v>
      </c>
      <c r="D637" t="s">
        <v>3807</v>
      </c>
      <c r="E637" s="4">
        <v>30632</v>
      </c>
      <c r="F637">
        <v>0</v>
      </c>
      <c r="G637">
        <v>0</v>
      </c>
      <c r="H637">
        <v>0</v>
      </c>
      <c r="I637" t="s">
        <v>65</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row>
    <row r="638" spans="1:30" ht="15" customHeight="1" x14ac:dyDescent="0.25">
      <c r="A638" t="s">
        <v>3624</v>
      </c>
      <c r="B638" t="s">
        <v>3808</v>
      </c>
      <c r="C638">
        <v>0</v>
      </c>
      <c r="D638" t="s">
        <v>3809</v>
      </c>
      <c r="E638" s="4">
        <v>120567</v>
      </c>
      <c r="F638" t="s">
        <v>3810</v>
      </c>
      <c r="G638" t="s">
        <v>3811</v>
      </c>
      <c r="H638" t="s">
        <v>3601</v>
      </c>
      <c r="I638" t="s">
        <v>3629</v>
      </c>
      <c r="J638" t="s">
        <v>1231</v>
      </c>
      <c r="K638" t="s">
        <v>1231</v>
      </c>
      <c r="L638" t="s">
        <v>1231</v>
      </c>
      <c r="M638" t="s">
        <v>1231</v>
      </c>
      <c r="N638" t="s">
        <v>1231</v>
      </c>
      <c r="O638" t="s">
        <v>1231</v>
      </c>
      <c r="P638" t="s">
        <v>1231</v>
      </c>
      <c r="Q638" t="s">
        <v>1231</v>
      </c>
      <c r="R638" t="s">
        <v>1231</v>
      </c>
      <c r="S638" t="s">
        <v>1230</v>
      </c>
      <c r="T638" t="s">
        <v>1231</v>
      </c>
      <c r="U638" t="s">
        <v>1231</v>
      </c>
      <c r="V638" t="s">
        <v>1231</v>
      </c>
      <c r="W638" t="s">
        <v>1231</v>
      </c>
      <c r="X638" t="s">
        <v>1231</v>
      </c>
      <c r="Y638" t="s">
        <v>1231</v>
      </c>
      <c r="Z638" t="s">
        <v>1230</v>
      </c>
      <c r="AA638" t="s">
        <v>1230</v>
      </c>
      <c r="AC638" t="s">
        <v>3812</v>
      </c>
      <c r="AD638" t="s">
        <v>3631</v>
      </c>
    </row>
    <row r="639" spans="1:30" ht="15" customHeight="1" x14ac:dyDescent="0.25">
      <c r="A639" t="s">
        <v>3813</v>
      </c>
      <c r="B639" t="s">
        <v>3814</v>
      </c>
      <c r="C639">
        <v>0</v>
      </c>
      <c r="D639" t="s">
        <v>3815</v>
      </c>
      <c r="E639" s="4">
        <v>265736</v>
      </c>
      <c r="F639">
        <v>0</v>
      </c>
      <c r="G639">
        <v>0</v>
      </c>
      <c r="H639">
        <v>0</v>
      </c>
      <c r="I639" t="s">
        <v>65</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t="s">
        <v>3816</v>
      </c>
    </row>
    <row r="640" spans="1:30" ht="15" customHeight="1" x14ac:dyDescent="0.25">
      <c r="A640" t="s">
        <v>3817</v>
      </c>
      <c r="B640" t="s">
        <v>3818</v>
      </c>
      <c r="C640">
        <v>0</v>
      </c>
      <c r="D640" t="s">
        <v>3819</v>
      </c>
      <c r="E640" s="4">
        <v>265717</v>
      </c>
      <c r="F640">
        <v>0</v>
      </c>
      <c r="G640">
        <v>0</v>
      </c>
      <c r="H640">
        <v>0</v>
      </c>
      <c r="I640" t="s">
        <v>65</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t="s">
        <v>3820</v>
      </c>
    </row>
    <row r="641" spans="1:30" ht="15" customHeight="1" x14ac:dyDescent="0.25">
      <c r="A641" t="s">
        <v>3821</v>
      </c>
      <c r="B641" t="s">
        <v>3822</v>
      </c>
      <c r="C641">
        <v>0</v>
      </c>
      <c r="D641" t="s">
        <v>3823</v>
      </c>
      <c r="E641" s="4"/>
      <c r="F641">
        <v>0</v>
      </c>
      <c r="G641">
        <v>0</v>
      </c>
      <c r="H641">
        <v>0</v>
      </c>
      <c r="I641" t="s">
        <v>65</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t="s">
        <v>3824</v>
      </c>
    </row>
    <row r="642" spans="1:30" ht="15" customHeight="1" x14ac:dyDescent="0.25">
      <c r="A642" t="s">
        <v>3825</v>
      </c>
      <c r="B642" t="s">
        <v>3826</v>
      </c>
      <c r="C642" t="s">
        <v>2155</v>
      </c>
      <c r="D642" t="s">
        <v>3827</v>
      </c>
      <c r="E642" s="4">
        <v>255682</v>
      </c>
      <c r="F642" t="s">
        <v>3828</v>
      </c>
      <c r="G642" t="s">
        <v>3829</v>
      </c>
      <c r="H642" t="s">
        <v>1847</v>
      </c>
      <c r="I642" t="s">
        <v>1848</v>
      </c>
      <c r="J642" t="s">
        <v>1230</v>
      </c>
      <c r="K642" t="s">
        <v>1230</v>
      </c>
      <c r="L642" t="s">
        <v>1231</v>
      </c>
      <c r="M642" t="s">
        <v>1231</v>
      </c>
      <c r="N642" t="s">
        <v>1230</v>
      </c>
      <c r="O642" t="s">
        <v>1231</v>
      </c>
      <c r="P642" t="s">
        <v>1230</v>
      </c>
      <c r="Q642" t="s">
        <v>1230</v>
      </c>
      <c r="R642" t="s">
        <v>1230</v>
      </c>
      <c r="S642" t="s">
        <v>1230</v>
      </c>
      <c r="T642" t="s">
        <v>1366</v>
      </c>
      <c r="U642" t="s">
        <v>1366</v>
      </c>
      <c r="V642" t="s">
        <v>1366</v>
      </c>
      <c r="W642" t="s">
        <v>1366</v>
      </c>
      <c r="X642" t="s">
        <v>1366</v>
      </c>
      <c r="Y642" t="s">
        <v>1366</v>
      </c>
      <c r="Z642" t="s">
        <v>1366</v>
      </c>
      <c r="AA642" t="s">
        <v>1366</v>
      </c>
      <c r="AB642">
        <v>0</v>
      </c>
      <c r="AC642" t="s">
        <v>3830</v>
      </c>
      <c r="AD642" t="s">
        <v>3831</v>
      </c>
    </row>
    <row r="643" spans="1:30" ht="15" customHeight="1" x14ac:dyDescent="0.25">
      <c r="A643" t="s">
        <v>3832</v>
      </c>
      <c r="B643" t="s">
        <v>3833</v>
      </c>
      <c r="C643">
        <v>0</v>
      </c>
      <c r="D643" t="s">
        <v>3834</v>
      </c>
      <c r="E643" s="4">
        <v>122870</v>
      </c>
      <c r="F643" t="s">
        <v>65</v>
      </c>
      <c r="G643">
        <v>0</v>
      </c>
      <c r="H643">
        <v>0</v>
      </c>
      <c r="I643" t="s">
        <v>65</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t="s">
        <v>3835</v>
      </c>
    </row>
    <row r="644" spans="1:30" ht="15" customHeight="1" x14ac:dyDescent="0.25">
      <c r="A644" t="s">
        <v>3836</v>
      </c>
      <c r="B644" t="s">
        <v>3836</v>
      </c>
      <c r="C644">
        <v>0</v>
      </c>
      <c r="D644" t="s">
        <v>3837</v>
      </c>
      <c r="E644" s="4">
        <v>230677</v>
      </c>
      <c r="F644" t="s">
        <v>3838</v>
      </c>
      <c r="G644" t="s">
        <v>1229</v>
      </c>
      <c r="H644" t="s">
        <v>1228</v>
      </c>
      <c r="I644" t="s">
        <v>3839</v>
      </c>
      <c r="J644" t="s">
        <v>1230</v>
      </c>
      <c r="K644" t="s">
        <v>1230</v>
      </c>
      <c r="L644" t="s">
        <v>1230</v>
      </c>
      <c r="M644" t="s">
        <v>1231</v>
      </c>
      <c r="N644" t="s">
        <v>1230</v>
      </c>
      <c r="O644" t="s">
        <v>1231</v>
      </c>
      <c r="P644" t="s">
        <v>1230</v>
      </c>
      <c r="Q644" t="s">
        <v>1230</v>
      </c>
      <c r="R644" t="s">
        <v>1230</v>
      </c>
      <c r="S644" t="s">
        <v>1230</v>
      </c>
      <c r="T644" t="s">
        <v>1231</v>
      </c>
      <c r="U644" t="s">
        <v>1230</v>
      </c>
      <c r="V644" t="s">
        <v>1231</v>
      </c>
      <c r="W644" t="s">
        <v>1230</v>
      </c>
      <c r="X644" t="s">
        <v>1231</v>
      </c>
      <c r="Y644" t="s">
        <v>1231</v>
      </c>
      <c r="Z644" t="s">
        <v>1231</v>
      </c>
      <c r="AA644" t="s">
        <v>1230</v>
      </c>
      <c r="AB644">
        <v>0</v>
      </c>
      <c r="AC644" t="s">
        <v>3840</v>
      </c>
      <c r="AD644" t="s">
        <v>3841</v>
      </c>
    </row>
    <row r="645" spans="1:30" ht="15" customHeight="1" x14ac:dyDescent="0.25">
      <c r="A645" t="s">
        <v>3842</v>
      </c>
      <c r="B645" t="s">
        <v>3843</v>
      </c>
      <c r="C645">
        <v>0</v>
      </c>
      <c r="D645" t="s">
        <v>3844</v>
      </c>
      <c r="E645" s="4"/>
      <c r="F645" t="s">
        <v>3845</v>
      </c>
      <c r="G645" t="s">
        <v>3846</v>
      </c>
      <c r="H645" t="s">
        <v>1228</v>
      </c>
      <c r="I645" t="s">
        <v>1229</v>
      </c>
      <c r="J645" t="s">
        <v>1230</v>
      </c>
      <c r="K645" t="s">
        <v>1230</v>
      </c>
      <c r="L645" t="s">
        <v>1231</v>
      </c>
      <c r="M645" t="s">
        <v>1230</v>
      </c>
      <c r="N645" t="s">
        <v>1230</v>
      </c>
      <c r="O645" t="s">
        <v>1231</v>
      </c>
      <c r="P645" t="s">
        <v>1231</v>
      </c>
      <c r="Q645" t="s">
        <v>1230</v>
      </c>
      <c r="R645" t="s">
        <v>1230</v>
      </c>
      <c r="S645" t="s">
        <v>1230</v>
      </c>
      <c r="T645" t="s">
        <v>1231</v>
      </c>
      <c r="U645" t="s">
        <v>1231</v>
      </c>
      <c r="V645" t="s">
        <v>1231</v>
      </c>
      <c r="W645" t="s">
        <v>1230</v>
      </c>
      <c r="X645" t="s">
        <v>1231</v>
      </c>
      <c r="Y645" t="s">
        <v>1231</v>
      </c>
      <c r="Z645" t="s">
        <v>1231</v>
      </c>
      <c r="AA645" t="s">
        <v>1231</v>
      </c>
      <c r="AC645" t="s">
        <v>3847</v>
      </c>
      <c r="AD645" t="s">
        <v>3848</v>
      </c>
    </row>
    <row r="646" spans="1:30" ht="15" customHeight="1" x14ac:dyDescent="0.25">
      <c r="A646" t="s">
        <v>7122</v>
      </c>
      <c r="B646">
        <v>0</v>
      </c>
      <c r="C646">
        <v>0</v>
      </c>
      <c r="D646" t="s">
        <v>3849</v>
      </c>
      <c r="E646" s="4">
        <v>5295</v>
      </c>
      <c r="F646">
        <v>0</v>
      </c>
      <c r="G646">
        <v>0</v>
      </c>
      <c r="H646">
        <v>0</v>
      </c>
      <c r="I646" t="s">
        <v>65</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row>
    <row r="647" spans="1:30" ht="15" customHeight="1" x14ac:dyDescent="0.25">
      <c r="A647" t="s">
        <v>7124</v>
      </c>
      <c r="B647">
        <v>0</v>
      </c>
      <c r="C647">
        <v>0</v>
      </c>
      <c r="D647" t="s">
        <v>3850</v>
      </c>
      <c r="E647" s="4">
        <v>27160</v>
      </c>
      <c r="F647">
        <v>0</v>
      </c>
      <c r="G647">
        <v>0</v>
      </c>
      <c r="H647">
        <v>0</v>
      </c>
      <c r="I647" t="s">
        <v>65</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row>
    <row r="648" spans="1:30" ht="15" customHeight="1" x14ac:dyDescent="0.25">
      <c r="A648" t="s">
        <v>3851</v>
      </c>
      <c r="B648" t="s">
        <v>3852</v>
      </c>
      <c r="C648">
        <v>0</v>
      </c>
      <c r="D648" t="s">
        <v>3853</v>
      </c>
      <c r="E648" s="4"/>
      <c r="F648" t="s">
        <v>3854</v>
      </c>
      <c r="G648" t="s">
        <v>2489</v>
      </c>
      <c r="H648" t="s">
        <v>2490</v>
      </c>
      <c r="I648" t="s">
        <v>3855</v>
      </c>
      <c r="J648" t="s">
        <v>1230</v>
      </c>
      <c r="K648" t="s">
        <v>1230</v>
      </c>
      <c r="L648" t="s">
        <v>1230</v>
      </c>
      <c r="M648" t="s">
        <v>1230</v>
      </c>
      <c r="N648" t="s">
        <v>1230</v>
      </c>
      <c r="O648" t="s">
        <v>1231</v>
      </c>
      <c r="P648" t="s">
        <v>1230</v>
      </c>
      <c r="Q648" t="s">
        <v>1230</v>
      </c>
      <c r="R648" t="s">
        <v>1230</v>
      </c>
      <c r="S648" t="s">
        <v>1230</v>
      </c>
      <c r="T648" t="s">
        <v>1231</v>
      </c>
      <c r="U648" t="s">
        <v>1231</v>
      </c>
      <c r="V648" t="s">
        <v>1231</v>
      </c>
      <c r="W648" t="s">
        <v>1230</v>
      </c>
      <c r="X648" t="s">
        <v>1231</v>
      </c>
      <c r="Y648" t="s">
        <v>1231</v>
      </c>
      <c r="Z648" t="s">
        <v>1230</v>
      </c>
      <c r="AA648" t="s">
        <v>1231</v>
      </c>
      <c r="AC648" t="s">
        <v>3856</v>
      </c>
      <c r="AD648" t="s">
        <v>3857</v>
      </c>
    </row>
    <row r="649" spans="1:30" ht="15" customHeight="1" x14ac:dyDescent="0.25">
      <c r="A649" t="s">
        <v>3858</v>
      </c>
      <c r="B649" t="s">
        <v>3858</v>
      </c>
      <c r="C649">
        <v>0</v>
      </c>
      <c r="D649" t="s">
        <v>3859</v>
      </c>
      <c r="E649" s="4"/>
      <c r="F649">
        <v>0</v>
      </c>
      <c r="G649">
        <v>0</v>
      </c>
      <c r="H649">
        <v>0</v>
      </c>
      <c r="I649" t="s">
        <v>65</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t="s">
        <v>3860</v>
      </c>
    </row>
    <row r="650" spans="1:30" ht="15" customHeight="1" x14ac:dyDescent="0.25">
      <c r="A650" t="s">
        <v>3861</v>
      </c>
      <c r="B650" t="s">
        <v>3861</v>
      </c>
      <c r="C650">
        <v>0</v>
      </c>
      <c r="D650" t="s">
        <v>3862</v>
      </c>
      <c r="E650" s="4"/>
      <c r="F650">
        <v>0</v>
      </c>
      <c r="G650">
        <v>0</v>
      </c>
      <c r="H650">
        <v>0</v>
      </c>
      <c r="I650" t="s">
        <v>65</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t="s">
        <v>3863</v>
      </c>
    </row>
    <row r="651" spans="1:30" ht="15" customHeight="1" x14ac:dyDescent="0.25">
      <c r="A651" t="s">
        <v>7129</v>
      </c>
      <c r="B651" t="s">
        <v>3472</v>
      </c>
      <c r="C651">
        <v>0</v>
      </c>
      <c r="D651" t="s">
        <v>3865</v>
      </c>
      <c r="E651" s="4">
        <v>271555</v>
      </c>
      <c r="F651">
        <v>0</v>
      </c>
      <c r="G651">
        <v>0</v>
      </c>
      <c r="H651">
        <v>0</v>
      </c>
      <c r="I651" t="s">
        <v>65</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row>
    <row r="652" spans="1:30" ht="15" customHeight="1" x14ac:dyDescent="0.25">
      <c r="A652" t="s">
        <v>3636</v>
      </c>
      <c r="B652" t="s">
        <v>3636</v>
      </c>
      <c r="C652">
        <v>0</v>
      </c>
      <c r="D652" t="s">
        <v>4922</v>
      </c>
      <c r="E652" s="4"/>
      <c r="F652">
        <v>0</v>
      </c>
      <c r="G652">
        <v>0</v>
      </c>
      <c r="H652">
        <v>0</v>
      </c>
      <c r="I652" t="s">
        <v>65</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row>
    <row r="653" spans="1:30" ht="15" customHeight="1" x14ac:dyDescent="0.25">
      <c r="A653" t="s">
        <v>3866</v>
      </c>
      <c r="B653" t="s">
        <v>3867</v>
      </c>
      <c r="C653">
        <v>0</v>
      </c>
      <c r="D653" t="s">
        <v>3868</v>
      </c>
      <c r="E653" s="4">
        <v>3435</v>
      </c>
      <c r="F653">
        <v>0</v>
      </c>
      <c r="G653">
        <v>0</v>
      </c>
      <c r="H653">
        <v>0</v>
      </c>
      <c r="I653" t="s">
        <v>65</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t="s">
        <v>3869</v>
      </c>
    </row>
    <row r="654" spans="1:30" ht="15" customHeight="1" x14ac:dyDescent="0.25">
      <c r="A654" t="s">
        <v>3870</v>
      </c>
      <c r="B654" t="s">
        <v>3871</v>
      </c>
      <c r="C654">
        <v>0</v>
      </c>
      <c r="D654" t="s">
        <v>3872</v>
      </c>
      <c r="E654" s="4">
        <v>57951</v>
      </c>
      <c r="F654">
        <v>0</v>
      </c>
      <c r="G654">
        <v>0</v>
      </c>
      <c r="H654">
        <v>0</v>
      </c>
      <c r="I654" t="s">
        <v>65</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row>
    <row r="655" spans="1:30" ht="15" customHeight="1" x14ac:dyDescent="0.25">
      <c r="A655" t="s">
        <v>3873</v>
      </c>
      <c r="B655" t="s">
        <v>3874</v>
      </c>
      <c r="C655">
        <v>0</v>
      </c>
      <c r="D655" t="s">
        <v>3875</v>
      </c>
      <c r="E655" s="4">
        <v>229084</v>
      </c>
      <c r="F655" t="s">
        <v>3876</v>
      </c>
      <c r="G655" t="s">
        <v>1364</v>
      </c>
      <c r="H655" t="s">
        <v>1228</v>
      </c>
      <c r="I655" t="s">
        <v>3877</v>
      </c>
      <c r="J655" t="s">
        <v>1230</v>
      </c>
      <c r="K655" t="s">
        <v>1230</v>
      </c>
      <c r="L655" t="s">
        <v>1230</v>
      </c>
      <c r="M655" t="s">
        <v>1231</v>
      </c>
      <c r="N655" t="s">
        <v>1231</v>
      </c>
      <c r="O655" t="s">
        <v>1230</v>
      </c>
      <c r="P655" t="s">
        <v>1230</v>
      </c>
      <c r="Q655" t="s">
        <v>1230</v>
      </c>
      <c r="R655" t="s">
        <v>1230</v>
      </c>
      <c r="S655" t="s">
        <v>1230</v>
      </c>
      <c r="T655" t="s">
        <v>1231</v>
      </c>
      <c r="U655" t="s">
        <v>1231</v>
      </c>
      <c r="V655" t="s">
        <v>1231</v>
      </c>
      <c r="W655" t="s">
        <v>1231</v>
      </c>
      <c r="X655" t="s">
        <v>1230</v>
      </c>
      <c r="Y655" t="s">
        <v>1230</v>
      </c>
      <c r="Z655" t="s">
        <v>1230</v>
      </c>
      <c r="AA655" t="s">
        <v>1231</v>
      </c>
      <c r="AC655" t="s">
        <v>3878</v>
      </c>
      <c r="AD655" t="s">
        <v>3879</v>
      </c>
    </row>
    <row r="656" spans="1:30" ht="15" customHeight="1" x14ac:dyDescent="0.25">
      <c r="A656" t="s">
        <v>3880</v>
      </c>
      <c r="B656" t="s">
        <v>3880</v>
      </c>
      <c r="C656">
        <v>0</v>
      </c>
      <c r="D656" t="s">
        <v>3881</v>
      </c>
      <c r="E656" s="4">
        <v>292359</v>
      </c>
      <c r="F656" t="s">
        <v>3882</v>
      </c>
      <c r="G656" t="s">
        <v>2791</v>
      </c>
      <c r="H656" t="s">
        <v>2792</v>
      </c>
      <c r="I656" t="s">
        <v>2791</v>
      </c>
      <c r="J656" t="s">
        <v>1231</v>
      </c>
      <c r="K656" t="s">
        <v>1231</v>
      </c>
      <c r="L656" t="s">
        <v>1231</v>
      </c>
      <c r="M656" t="s">
        <v>1231</v>
      </c>
      <c r="N656" t="s">
        <v>1231</v>
      </c>
      <c r="O656" t="s">
        <v>1231</v>
      </c>
      <c r="P656" t="s">
        <v>1231</v>
      </c>
      <c r="Q656" t="s">
        <v>1230</v>
      </c>
      <c r="R656" t="s">
        <v>1230</v>
      </c>
      <c r="S656" t="s">
        <v>1230</v>
      </c>
      <c r="T656" t="s">
        <v>1231</v>
      </c>
      <c r="U656" t="s">
        <v>1231</v>
      </c>
      <c r="V656" t="s">
        <v>1230</v>
      </c>
      <c r="W656" t="s">
        <v>1231</v>
      </c>
      <c r="X656" t="s">
        <v>1231</v>
      </c>
      <c r="Y656" t="s">
        <v>1231</v>
      </c>
      <c r="Z656" t="s">
        <v>1231</v>
      </c>
      <c r="AA656" t="s">
        <v>1231</v>
      </c>
      <c r="AB656">
        <v>0</v>
      </c>
      <c r="AC656" t="s">
        <v>3883</v>
      </c>
      <c r="AD656" t="s">
        <v>3884</v>
      </c>
    </row>
    <row r="657" spans="1:30" ht="15" customHeight="1" x14ac:dyDescent="0.25">
      <c r="A657" t="s">
        <v>3885</v>
      </c>
      <c r="B657" t="s">
        <v>3886</v>
      </c>
      <c r="C657">
        <v>0</v>
      </c>
      <c r="D657" t="s">
        <v>3887</v>
      </c>
      <c r="E657" s="4">
        <v>305518</v>
      </c>
      <c r="F657" t="s">
        <v>3888</v>
      </c>
      <c r="G657" t="s">
        <v>3889</v>
      </c>
      <c r="H657" t="s">
        <v>1228</v>
      </c>
      <c r="I657" t="s">
        <v>3890</v>
      </c>
      <c r="J657" t="s">
        <v>1231</v>
      </c>
      <c r="K657" t="s">
        <v>1230</v>
      </c>
      <c r="L657" t="s">
        <v>1231</v>
      </c>
      <c r="M657" t="s">
        <v>1231</v>
      </c>
      <c r="N657" t="s">
        <v>1231</v>
      </c>
      <c r="O657" t="s">
        <v>1231</v>
      </c>
      <c r="P657" t="s">
        <v>1231</v>
      </c>
      <c r="Q657" t="s">
        <v>1231</v>
      </c>
      <c r="R657" t="s">
        <v>1231</v>
      </c>
      <c r="S657" t="s">
        <v>1230</v>
      </c>
      <c r="T657" t="s">
        <v>1231</v>
      </c>
      <c r="U657" t="s">
        <v>1231</v>
      </c>
      <c r="V657" t="s">
        <v>1230</v>
      </c>
      <c r="W657" t="s">
        <v>1230</v>
      </c>
      <c r="X657" t="s">
        <v>1231</v>
      </c>
      <c r="Y657" t="s">
        <v>1231</v>
      </c>
      <c r="Z657" t="s">
        <v>1231</v>
      </c>
      <c r="AA657" t="s">
        <v>1231</v>
      </c>
      <c r="AC657" t="s">
        <v>3891</v>
      </c>
      <c r="AD657" t="s">
        <v>3892</v>
      </c>
    </row>
    <row r="658" spans="1:30" ht="15" customHeight="1" x14ac:dyDescent="0.25">
      <c r="A658" t="s">
        <v>3893</v>
      </c>
      <c r="B658" t="s">
        <v>3893</v>
      </c>
      <c r="C658">
        <v>0</v>
      </c>
      <c r="D658" t="s">
        <v>3894</v>
      </c>
      <c r="E658" s="4"/>
      <c r="F658">
        <v>0</v>
      </c>
      <c r="G658">
        <v>0</v>
      </c>
      <c r="H658">
        <v>0</v>
      </c>
      <c r="I658" t="s">
        <v>65</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t="s">
        <v>3895</v>
      </c>
    </row>
    <row r="659" spans="1:30" ht="15" customHeight="1" x14ac:dyDescent="0.25">
      <c r="A659" t="s">
        <v>3896</v>
      </c>
      <c r="B659" t="s">
        <v>3897</v>
      </c>
      <c r="C659">
        <v>0</v>
      </c>
      <c r="D659" t="s">
        <v>3898</v>
      </c>
      <c r="E659" s="4"/>
      <c r="F659" t="s">
        <v>3899</v>
      </c>
      <c r="G659" t="s">
        <v>2791</v>
      </c>
      <c r="H659" t="s">
        <v>2792</v>
      </c>
      <c r="I659" t="s">
        <v>3900</v>
      </c>
      <c r="J659" t="s">
        <v>1230</v>
      </c>
      <c r="K659" t="s">
        <v>1230</v>
      </c>
      <c r="L659" t="s">
        <v>1230</v>
      </c>
      <c r="M659" t="s">
        <v>1230</v>
      </c>
      <c r="N659" t="s">
        <v>1230</v>
      </c>
      <c r="O659" t="s">
        <v>1231</v>
      </c>
      <c r="P659" t="s">
        <v>1230</v>
      </c>
      <c r="Q659" t="s">
        <v>1230</v>
      </c>
      <c r="R659" t="s">
        <v>1230</v>
      </c>
      <c r="S659" t="s">
        <v>1230</v>
      </c>
      <c r="T659" t="s">
        <v>1230</v>
      </c>
      <c r="U659" t="s">
        <v>1230</v>
      </c>
      <c r="V659" t="s">
        <v>1230</v>
      </c>
      <c r="W659" t="s">
        <v>1230</v>
      </c>
      <c r="X659" t="s">
        <v>1231</v>
      </c>
      <c r="Y659" t="s">
        <v>1231</v>
      </c>
      <c r="Z659" t="s">
        <v>1231</v>
      </c>
      <c r="AA659" t="s">
        <v>1231</v>
      </c>
      <c r="AB659">
        <v>0</v>
      </c>
      <c r="AC659" t="s">
        <v>3901</v>
      </c>
      <c r="AD659" t="s">
        <v>3902</v>
      </c>
    </row>
    <row r="660" spans="1:30" ht="15" customHeight="1" x14ac:dyDescent="0.25">
      <c r="A660" t="s">
        <v>3903</v>
      </c>
      <c r="B660" t="s">
        <v>3903</v>
      </c>
      <c r="C660">
        <v>0</v>
      </c>
      <c r="D660" t="s">
        <v>3904</v>
      </c>
      <c r="E660" s="4">
        <v>315303</v>
      </c>
      <c r="F660" t="s">
        <v>3905</v>
      </c>
      <c r="G660" t="s">
        <v>1229</v>
      </c>
      <c r="H660" t="s">
        <v>1228</v>
      </c>
      <c r="I660" t="s">
        <v>3709</v>
      </c>
      <c r="J660" t="s">
        <v>1230</v>
      </c>
      <c r="K660" t="s">
        <v>1230</v>
      </c>
      <c r="L660" t="s">
        <v>1231</v>
      </c>
      <c r="M660" t="s">
        <v>1230</v>
      </c>
      <c r="N660" t="s">
        <v>1231</v>
      </c>
      <c r="O660" t="s">
        <v>1231</v>
      </c>
      <c r="P660" t="s">
        <v>1231</v>
      </c>
      <c r="Q660" t="s">
        <v>1230</v>
      </c>
      <c r="R660" t="s">
        <v>1230</v>
      </c>
      <c r="S660" t="s">
        <v>1230</v>
      </c>
      <c r="T660" t="s">
        <v>1231</v>
      </c>
      <c r="U660" t="s">
        <v>1231</v>
      </c>
      <c r="V660" t="s">
        <v>1231</v>
      </c>
      <c r="W660" t="s">
        <v>1231</v>
      </c>
      <c r="X660" t="s">
        <v>1231</v>
      </c>
      <c r="Y660" t="s">
        <v>1231</v>
      </c>
      <c r="Z660" t="s">
        <v>1231</v>
      </c>
      <c r="AA660" t="s">
        <v>1231</v>
      </c>
      <c r="AB660">
        <v>0</v>
      </c>
      <c r="AC660" t="s">
        <v>3906</v>
      </c>
      <c r="AD660" t="s">
        <v>3907</v>
      </c>
    </row>
    <row r="661" spans="1:30" ht="15" customHeight="1" x14ac:dyDescent="0.25">
      <c r="A661" t="s">
        <v>3908</v>
      </c>
      <c r="B661" t="s">
        <v>3908</v>
      </c>
      <c r="C661">
        <v>0</v>
      </c>
      <c r="D661" t="s">
        <v>3909</v>
      </c>
      <c r="E661" s="4"/>
      <c r="F661" t="s">
        <v>3910</v>
      </c>
      <c r="G661" t="s">
        <v>3615</v>
      </c>
      <c r="H661" t="s">
        <v>2792</v>
      </c>
      <c r="I661" t="s">
        <v>2791</v>
      </c>
      <c r="J661" t="s">
        <v>1231</v>
      </c>
      <c r="K661" t="s">
        <v>1231</v>
      </c>
      <c r="L661" t="s">
        <v>1231</v>
      </c>
      <c r="M661" t="s">
        <v>1231</v>
      </c>
      <c r="N661" t="s">
        <v>1230</v>
      </c>
      <c r="O661" t="s">
        <v>1231</v>
      </c>
      <c r="P661" t="s">
        <v>1231</v>
      </c>
      <c r="Q661" t="s">
        <v>1230</v>
      </c>
      <c r="R661" t="s">
        <v>1230</v>
      </c>
      <c r="S661" t="s">
        <v>1230</v>
      </c>
      <c r="T661" t="s">
        <v>1231</v>
      </c>
      <c r="U661" t="s">
        <v>1231</v>
      </c>
      <c r="V661" t="s">
        <v>1231</v>
      </c>
      <c r="W661" t="s">
        <v>1231</v>
      </c>
      <c r="X661" t="s">
        <v>1231</v>
      </c>
      <c r="Y661" t="s">
        <v>1231</v>
      </c>
      <c r="Z661" t="s">
        <v>1231</v>
      </c>
      <c r="AA661" t="s">
        <v>1231</v>
      </c>
      <c r="AB661">
        <v>0</v>
      </c>
      <c r="AC661" t="s">
        <v>3911</v>
      </c>
      <c r="AD661" t="s">
        <v>3912</v>
      </c>
    </row>
    <row r="662" spans="1:30" ht="15" customHeight="1" x14ac:dyDescent="0.25">
      <c r="A662" t="s">
        <v>3913</v>
      </c>
      <c r="B662" t="s">
        <v>3914</v>
      </c>
      <c r="C662">
        <v>0</v>
      </c>
      <c r="D662" t="s">
        <v>3915</v>
      </c>
      <c r="E662" s="4"/>
      <c r="F662">
        <v>0</v>
      </c>
      <c r="G662">
        <v>0</v>
      </c>
      <c r="H662">
        <v>0</v>
      </c>
      <c r="I662" t="s">
        <v>65</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t="s">
        <v>3916</v>
      </c>
    </row>
    <row r="663" spans="1:30" ht="15" customHeight="1" x14ac:dyDescent="0.25">
      <c r="A663" t="s">
        <v>3917</v>
      </c>
      <c r="B663" t="s">
        <v>3917</v>
      </c>
      <c r="C663">
        <v>0</v>
      </c>
      <c r="D663" t="s">
        <v>3918</v>
      </c>
      <c r="E663" s="4"/>
      <c r="F663" t="s">
        <v>3919</v>
      </c>
      <c r="G663" t="s">
        <v>2748</v>
      </c>
      <c r="H663" t="s">
        <v>2749</v>
      </c>
      <c r="I663" t="s">
        <v>1365</v>
      </c>
      <c r="J663" t="s">
        <v>1230</v>
      </c>
      <c r="K663" t="s">
        <v>1230</v>
      </c>
      <c r="L663" t="s">
        <v>1231</v>
      </c>
      <c r="M663" t="s">
        <v>1231</v>
      </c>
      <c r="N663" t="s">
        <v>1231</v>
      </c>
      <c r="O663" t="s">
        <v>1231</v>
      </c>
      <c r="P663" t="s">
        <v>1230</v>
      </c>
      <c r="Q663" t="s">
        <v>1230</v>
      </c>
      <c r="R663" t="s">
        <v>1230</v>
      </c>
      <c r="S663" t="s">
        <v>1230</v>
      </c>
      <c r="T663" t="s">
        <v>1231</v>
      </c>
      <c r="U663" t="s">
        <v>1231</v>
      </c>
      <c r="V663" t="s">
        <v>1230</v>
      </c>
      <c r="W663" t="s">
        <v>1230</v>
      </c>
      <c r="X663" t="s">
        <v>1231</v>
      </c>
      <c r="Y663" t="s">
        <v>1231</v>
      </c>
      <c r="Z663" t="s">
        <v>1231</v>
      </c>
      <c r="AA663" t="s">
        <v>1366</v>
      </c>
      <c r="AB663">
        <v>0</v>
      </c>
      <c r="AC663" t="s">
        <v>3920</v>
      </c>
      <c r="AD663" t="s">
        <v>3921</v>
      </c>
    </row>
    <row r="664" spans="1:30" ht="15" customHeight="1" x14ac:dyDescent="0.25">
      <c r="A664" t="s">
        <v>3922</v>
      </c>
      <c r="B664" t="s">
        <v>3922</v>
      </c>
      <c r="C664">
        <v>0</v>
      </c>
      <c r="D664" t="s">
        <v>3923</v>
      </c>
      <c r="E664" s="4"/>
      <c r="F664" t="s">
        <v>3924</v>
      </c>
      <c r="G664" t="s">
        <v>1229</v>
      </c>
      <c r="H664" t="s">
        <v>1228</v>
      </c>
      <c r="I664" t="s">
        <v>1229</v>
      </c>
      <c r="J664" t="s">
        <v>1230</v>
      </c>
      <c r="K664" t="s">
        <v>1230</v>
      </c>
      <c r="L664" t="s">
        <v>1231</v>
      </c>
      <c r="M664" t="s">
        <v>1231</v>
      </c>
      <c r="N664" t="s">
        <v>1230</v>
      </c>
      <c r="O664" t="s">
        <v>1231</v>
      </c>
      <c r="P664" t="s">
        <v>1230</v>
      </c>
      <c r="Q664" t="s">
        <v>1230</v>
      </c>
      <c r="R664" t="s">
        <v>1230</v>
      </c>
      <c r="S664" t="s">
        <v>1230</v>
      </c>
      <c r="T664" t="s">
        <v>1231</v>
      </c>
      <c r="U664" t="s">
        <v>1230</v>
      </c>
      <c r="V664" t="s">
        <v>1230</v>
      </c>
      <c r="W664" t="s">
        <v>1230</v>
      </c>
      <c r="X664" t="s">
        <v>1231</v>
      </c>
      <c r="Y664" t="s">
        <v>1231</v>
      </c>
      <c r="Z664" t="s">
        <v>1231</v>
      </c>
      <c r="AA664" t="s">
        <v>1366</v>
      </c>
      <c r="AB664">
        <v>0</v>
      </c>
      <c r="AC664" t="s">
        <v>3925</v>
      </c>
      <c r="AD664" t="s">
        <v>3926</v>
      </c>
    </row>
    <row r="665" spans="1:30" ht="15" customHeight="1" x14ac:dyDescent="0.25">
      <c r="A665" t="s">
        <v>3927</v>
      </c>
      <c r="B665" t="s">
        <v>3928</v>
      </c>
      <c r="C665">
        <v>0</v>
      </c>
      <c r="D665" t="s">
        <v>3929</v>
      </c>
      <c r="E665" s="4">
        <v>315336</v>
      </c>
      <c r="F665">
        <v>0</v>
      </c>
      <c r="G665">
        <v>0</v>
      </c>
      <c r="H665">
        <v>0</v>
      </c>
      <c r="I665" t="s">
        <v>65</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row>
    <row r="666" spans="1:30" ht="15" customHeight="1" x14ac:dyDescent="0.25">
      <c r="A666" t="s">
        <v>3930</v>
      </c>
      <c r="B666" t="s">
        <v>3931</v>
      </c>
      <c r="C666">
        <v>0</v>
      </c>
      <c r="D666" t="s">
        <v>3932</v>
      </c>
      <c r="E666" s="4">
        <v>315269</v>
      </c>
      <c r="F666">
        <v>0</v>
      </c>
      <c r="G666">
        <v>0</v>
      </c>
      <c r="H666">
        <v>0</v>
      </c>
      <c r="I666" t="s">
        <v>65</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t="s">
        <v>3933</v>
      </c>
    </row>
    <row r="667" spans="1:30" ht="15" customHeight="1" x14ac:dyDescent="0.25">
      <c r="A667" t="s">
        <v>3934</v>
      </c>
      <c r="B667" t="s">
        <v>3935</v>
      </c>
      <c r="C667">
        <v>0</v>
      </c>
      <c r="D667" t="s">
        <v>3936</v>
      </c>
      <c r="E667" s="4"/>
      <c r="F667" t="s">
        <v>3937</v>
      </c>
      <c r="G667" t="s">
        <v>1229</v>
      </c>
      <c r="H667" t="s">
        <v>1228</v>
      </c>
      <c r="I667" t="s">
        <v>1365</v>
      </c>
      <c r="J667" t="s">
        <v>1366</v>
      </c>
      <c r="K667" t="s">
        <v>1366</v>
      </c>
      <c r="L667" t="s">
        <v>1366</v>
      </c>
      <c r="M667" t="s">
        <v>1366</v>
      </c>
      <c r="N667" t="s">
        <v>1366</v>
      </c>
      <c r="O667" t="s">
        <v>1366</v>
      </c>
      <c r="P667" t="s">
        <v>1366</v>
      </c>
      <c r="Q667" t="s">
        <v>1366</v>
      </c>
      <c r="R667" t="s">
        <v>1366</v>
      </c>
      <c r="S667" t="s">
        <v>1366</v>
      </c>
      <c r="T667" t="s">
        <v>1366</v>
      </c>
      <c r="U667" t="s">
        <v>1366</v>
      </c>
      <c r="V667" t="s">
        <v>1366</v>
      </c>
      <c r="W667" t="s">
        <v>1366</v>
      </c>
      <c r="X667" t="s">
        <v>1366</v>
      </c>
      <c r="Y667" t="s">
        <v>1366</v>
      </c>
      <c r="Z667" t="s">
        <v>1366</v>
      </c>
      <c r="AA667" t="s">
        <v>1366</v>
      </c>
      <c r="AC667" t="s">
        <v>3938</v>
      </c>
      <c r="AD667" t="s">
        <v>3939</v>
      </c>
    </row>
    <row r="668" spans="1:30" ht="15" customHeight="1" x14ac:dyDescent="0.25">
      <c r="A668" t="s">
        <v>3799</v>
      </c>
      <c r="B668" t="s">
        <v>3800</v>
      </c>
      <c r="C668">
        <v>0</v>
      </c>
      <c r="D668" t="s">
        <v>3940</v>
      </c>
      <c r="E668" s="4">
        <v>127099</v>
      </c>
      <c r="F668">
        <v>0</v>
      </c>
      <c r="G668">
        <v>0</v>
      </c>
      <c r="H668">
        <v>0</v>
      </c>
      <c r="I668" t="s">
        <v>65</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t="s">
        <v>3719</v>
      </c>
    </row>
    <row r="669" spans="1:30" ht="15" customHeight="1" x14ac:dyDescent="0.25">
      <c r="A669" t="s">
        <v>3941</v>
      </c>
      <c r="B669" t="s">
        <v>3942</v>
      </c>
      <c r="C669">
        <v>0</v>
      </c>
      <c r="D669" t="s">
        <v>3943</v>
      </c>
      <c r="E669" s="4"/>
      <c r="F669" t="s">
        <v>3944</v>
      </c>
      <c r="G669" t="s">
        <v>1229</v>
      </c>
      <c r="H669" t="s">
        <v>1228</v>
      </c>
      <c r="I669" t="s">
        <v>1365</v>
      </c>
      <c r="J669" t="s">
        <v>1231</v>
      </c>
      <c r="K669" t="s">
        <v>1231</v>
      </c>
      <c r="L669" t="s">
        <v>1231</v>
      </c>
      <c r="M669" t="s">
        <v>1231</v>
      </c>
      <c r="N669" t="s">
        <v>1231</v>
      </c>
      <c r="O669" t="s">
        <v>1231</v>
      </c>
      <c r="P669" t="s">
        <v>1231</v>
      </c>
      <c r="Q669" t="s">
        <v>1231</v>
      </c>
      <c r="R669" t="s">
        <v>1231</v>
      </c>
      <c r="S669" t="s">
        <v>1231</v>
      </c>
      <c r="T669" t="s">
        <v>1231</v>
      </c>
      <c r="U669" t="s">
        <v>1231</v>
      </c>
      <c r="V669" t="s">
        <v>1231</v>
      </c>
      <c r="W669" t="s">
        <v>1231</v>
      </c>
      <c r="X669" t="s">
        <v>1231</v>
      </c>
      <c r="Y669" t="s">
        <v>1231</v>
      </c>
      <c r="Z669" t="s">
        <v>1231</v>
      </c>
      <c r="AA669" t="s">
        <v>1366</v>
      </c>
      <c r="AC669" t="s">
        <v>3945</v>
      </c>
      <c r="AD669" t="s">
        <v>3946</v>
      </c>
    </row>
    <row r="670" spans="1:30" ht="15" customHeight="1" x14ac:dyDescent="0.25">
      <c r="A670" t="s">
        <v>3947</v>
      </c>
      <c r="B670" t="s">
        <v>3947</v>
      </c>
      <c r="C670">
        <v>0</v>
      </c>
      <c r="D670" t="s">
        <v>3948</v>
      </c>
      <c r="E670" s="4"/>
      <c r="F670">
        <v>0</v>
      </c>
      <c r="G670">
        <v>0</v>
      </c>
      <c r="H670">
        <v>0</v>
      </c>
      <c r="I670" t="s">
        <v>65</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t="s">
        <v>3949</v>
      </c>
    </row>
    <row r="671" spans="1:30" ht="15" customHeight="1" x14ac:dyDescent="0.25">
      <c r="A671" t="s">
        <v>3950</v>
      </c>
      <c r="B671" t="s">
        <v>3951</v>
      </c>
      <c r="C671">
        <v>0</v>
      </c>
      <c r="D671" t="s">
        <v>3952</v>
      </c>
      <c r="E671" s="4">
        <v>34812</v>
      </c>
      <c r="F671">
        <v>0</v>
      </c>
      <c r="G671">
        <v>0</v>
      </c>
      <c r="H671">
        <v>0</v>
      </c>
      <c r="I671" t="s">
        <v>65</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t="s">
        <v>3953</v>
      </c>
    </row>
    <row r="672" spans="1:30" ht="15" customHeight="1" x14ac:dyDescent="0.25">
      <c r="A672" t="s">
        <v>3954</v>
      </c>
      <c r="B672" t="s">
        <v>3955</v>
      </c>
      <c r="C672">
        <v>0</v>
      </c>
      <c r="D672" t="s">
        <v>3956</v>
      </c>
      <c r="E672" s="4">
        <v>32465</v>
      </c>
      <c r="F672">
        <v>0</v>
      </c>
      <c r="G672">
        <v>0</v>
      </c>
      <c r="H672">
        <v>0</v>
      </c>
      <c r="I672" t="s">
        <v>65</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row>
    <row r="673" spans="1:30" ht="15" customHeight="1" x14ac:dyDescent="0.25">
      <c r="A673" t="s">
        <v>3957</v>
      </c>
      <c r="B673" t="s">
        <v>3958</v>
      </c>
      <c r="C673">
        <v>0</v>
      </c>
      <c r="D673" t="s">
        <v>3959</v>
      </c>
      <c r="E673" s="4">
        <v>88687</v>
      </c>
      <c r="F673">
        <v>0</v>
      </c>
      <c r="G673">
        <v>0</v>
      </c>
      <c r="H673">
        <v>0</v>
      </c>
      <c r="I673" t="s">
        <v>65</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row>
    <row r="674" spans="1:30" ht="15" customHeight="1" x14ac:dyDescent="0.25">
      <c r="A674" t="s">
        <v>3960</v>
      </c>
      <c r="B674" t="s">
        <v>3961</v>
      </c>
      <c r="C674">
        <v>0</v>
      </c>
      <c r="D674" t="s">
        <v>3962</v>
      </c>
      <c r="E674" s="4">
        <v>5162</v>
      </c>
      <c r="F674">
        <v>0</v>
      </c>
      <c r="G674">
        <v>0</v>
      </c>
      <c r="H674">
        <v>0</v>
      </c>
      <c r="I674" t="s">
        <v>65</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row>
    <row r="675" spans="1:30" ht="15" customHeight="1" x14ac:dyDescent="0.25">
      <c r="A675" t="s">
        <v>3963</v>
      </c>
      <c r="B675" t="s">
        <v>3964</v>
      </c>
      <c r="C675">
        <v>0</v>
      </c>
      <c r="D675" t="s">
        <v>3965</v>
      </c>
      <c r="E675" s="4">
        <v>1244</v>
      </c>
      <c r="F675">
        <v>0</v>
      </c>
      <c r="G675">
        <v>0</v>
      </c>
      <c r="H675">
        <v>0</v>
      </c>
      <c r="I675" t="s">
        <v>65</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row>
    <row r="676" spans="1:30" ht="15" customHeight="1" x14ac:dyDescent="0.25">
      <c r="A676" t="s">
        <v>3966</v>
      </c>
      <c r="B676" t="s">
        <v>3967</v>
      </c>
      <c r="C676">
        <v>0</v>
      </c>
      <c r="D676" t="s">
        <v>3968</v>
      </c>
      <c r="E676" s="4">
        <v>336968</v>
      </c>
      <c r="F676">
        <v>0</v>
      </c>
      <c r="G676">
        <v>0</v>
      </c>
      <c r="H676">
        <v>0</v>
      </c>
      <c r="I676" t="s">
        <v>65</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t="s">
        <v>3969</v>
      </c>
    </row>
    <row r="677" spans="1:30" ht="15" customHeight="1" x14ac:dyDescent="0.25">
      <c r="A677" t="s">
        <v>3970</v>
      </c>
      <c r="B677" t="s">
        <v>3970</v>
      </c>
      <c r="C677">
        <v>0</v>
      </c>
      <c r="D677" t="s">
        <v>3971</v>
      </c>
      <c r="E677" s="4">
        <v>329965</v>
      </c>
      <c r="F677">
        <v>0</v>
      </c>
      <c r="G677">
        <v>0</v>
      </c>
      <c r="H677">
        <v>0</v>
      </c>
      <c r="I677" t="s">
        <v>65</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t="s">
        <v>3972</v>
      </c>
    </row>
    <row r="678" spans="1:30" ht="15" customHeight="1" x14ac:dyDescent="0.25">
      <c r="A678" t="s">
        <v>3973</v>
      </c>
      <c r="B678" t="s">
        <v>3974</v>
      </c>
      <c r="C678">
        <v>0</v>
      </c>
      <c r="D678" t="s">
        <v>3975</v>
      </c>
      <c r="E678" s="4">
        <v>336979</v>
      </c>
      <c r="F678">
        <v>0</v>
      </c>
      <c r="G678">
        <v>0</v>
      </c>
      <c r="H678">
        <v>0</v>
      </c>
      <c r="I678" t="s">
        <v>65</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t="s">
        <v>3976</v>
      </c>
    </row>
    <row r="679" spans="1:30" ht="15" customHeight="1" x14ac:dyDescent="0.25">
      <c r="A679" t="s">
        <v>3977</v>
      </c>
      <c r="B679" t="s">
        <v>3978</v>
      </c>
      <c r="C679">
        <v>0</v>
      </c>
      <c r="D679" t="s">
        <v>3979</v>
      </c>
      <c r="E679" s="4">
        <v>336978</v>
      </c>
      <c r="F679" t="s">
        <v>3980</v>
      </c>
      <c r="G679" t="s">
        <v>2791</v>
      </c>
      <c r="H679" t="s">
        <v>2792</v>
      </c>
      <c r="I679" t="s">
        <v>3981</v>
      </c>
      <c r="J679" t="s">
        <v>1231</v>
      </c>
      <c r="K679" t="s">
        <v>1231</v>
      </c>
      <c r="L679" t="s">
        <v>1231</v>
      </c>
      <c r="M679" t="s">
        <v>1231</v>
      </c>
      <c r="N679" t="s">
        <v>1231</v>
      </c>
      <c r="O679" t="s">
        <v>1231</v>
      </c>
      <c r="P679" t="s">
        <v>1231</v>
      </c>
      <c r="Q679" t="s">
        <v>1230</v>
      </c>
      <c r="R679" t="s">
        <v>1230</v>
      </c>
      <c r="S679" t="s">
        <v>1231</v>
      </c>
      <c r="T679" t="s">
        <v>1230</v>
      </c>
      <c r="U679" t="s">
        <v>1231</v>
      </c>
      <c r="V679" t="s">
        <v>1231</v>
      </c>
      <c r="W679" t="s">
        <v>1231</v>
      </c>
      <c r="X679" t="s">
        <v>1231</v>
      </c>
      <c r="Y679" t="s">
        <v>1231</v>
      </c>
      <c r="Z679" t="s">
        <v>1231</v>
      </c>
      <c r="AA679" t="s">
        <v>1231</v>
      </c>
      <c r="AB679">
        <v>0</v>
      </c>
      <c r="AC679" t="s">
        <v>3982</v>
      </c>
      <c r="AD679" t="s">
        <v>3983</v>
      </c>
    </row>
    <row r="680" spans="1:30" ht="15" customHeight="1" x14ac:dyDescent="0.25">
      <c r="A680" t="s">
        <v>3984</v>
      </c>
      <c r="B680" t="s">
        <v>3984</v>
      </c>
      <c r="C680">
        <v>0</v>
      </c>
      <c r="D680" t="s">
        <v>3985</v>
      </c>
      <c r="E680" s="4">
        <v>337087</v>
      </c>
      <c r="F680">
        <v>0</v>
      </c>
      <c r="G680">
        <v>0</v>
      </c>
      <c r="H680">
        <v>0</v>
      </c>
      <c r="I680" t="s">
        <v>65</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t="s">
        <v>3986</v>
      </c>
    </row>
    <row r="681" spans="1:30" ht="15" customHeight="1" x14ac:dyDescent="0.25">
      <c r="A681" t="s">
        <v>3987</v>
      </c>
      <c r="B681" t="s">
        <v>3988</v>
      </c>
      <c r="C681">
        <v>0</v>
      </c>
      <c r="D681" t="s">
        <v>3989</v>
      </c>
      <c r="E681" s="4">
        <v>315340</v>
      </c>
      <c r="F681" t="s">
        <v>3990</v>
      </c>
      <c r="G681" t="s">
        <v>3615</v>
      </c>
      <c r="H681" t="s">
        <v>2792</v>
      </c>
      <c r="I681" t="s">
        <v>2791</v>
      </c>
      <c r="J681" t="s">
        <v>1230</v>
      </c>
      <c r="K681" t="s">
        <v>1231</v>
      </c>
      <c r="L681" t="s">
        <v>1230</v>
      </c>
      <c r="M681" t="s">
        <v>1230</v>
      </c>
      <c r="N681" t="s">
        <v>1231</v>
      </c>
      <c r="O681" t="s">
        <v>1231</v>
      </c>
      <c r="P681" t="s">
        <v>1231</v>
      </c>
      <c r="Q681" t="s">
        <v>1230</v>
      </c>
      <c r="R681" t="s">
        <v>1230</v>
      </c>
      <c r="S681" t="s">
        <v>1230</v>
      </c>
      <c r="T681" t="s">
        <v>1231</v>
      </c>
      <c r="U681" t="s">
        <v>1231</v>
      </c>
      <c r="V681" t="s">
        <v>1231</v>
      </c>
      <c r="W681" t="s">
        <v>1231</v>
      </c>
      <c r="X681" t="s">
        <v>1231</v>
      </c>
      <c r="Y681" t="s">
        <v>1231</v>
      </c>
      <c r="Z681" t="s">
        <v>1230</v>
      </c>
      <c r="AA681" t="s">
        <v>1366</v>
      </c>
      <c r="AC681" t="s">
        <v>3991</v>
      </c>
      <c r="AD681" t="s">
        <v>3992</v>
      </c>
    </row>
    <row r="682" spans="1:30" ht="15" customHeight="1" x14ac:dyDescent="0.25">
      <c r="A682" t="s">
        <v>3993</v>
      </c>
      <c r="B682" t="s">
        <v>3993</v>
      </c>
      <c r="C682">
        <v>0</v>
      </c>
      <c r="D682" t="s">
        <v>3994</v>
      </c>
      <c r="E682" s="4">
        <v>341773</v>
      </c>
      <c r="F682">
        <v>0</v>
      </c>
      <c r="G682">
        <v>0</v>
      </c>
      <c r="H682">
        <v>0</v>
      </c>
      <c r="I682" t="s">
        <v>65</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t="s">
        <v>3995</v>
      </c>
    </row>
    <row r="683" spans="1:30" ht="15" customHeight="1" x14ac:dyDescent="0.25">
      <c r="A683" t="s">
        <v>3996</v>
      </c>
      <c r="B683" t="s">
        <v>3997</v>
      </c>
      <c r="C683">
        <v>0</v>
      </c>
      <c r="D683" t="s">
        <v>3998</v>
      </c>
      <c r="E683" s="4">
        <v>218833</v>
      </c>
      <c r="F683" t="s">
        <v>3999</v>
      </c>
      <c r="G683" t="s">
        <v>1229</v>
      </c>
      <c r="H683" t="s">
        <v>1228</v>
      </c>
      <c r="I683" t="s">
        <v>1497</v>
      </c>
      <c r="J683" t="s">
        <v>1231</v>
      </c>
      <c r="K683" t="s">
        <v>1231</v>
      </c>
      <c r="L683" t="s">
        <v>1231</v>
      </c>
      <c r="M683" t="s">
        <v>1231</v>
      </c>
      <c r="N683" t="s">
        <v>1231</v>
      </c>
      <c r="O683" t="s">
        <v>1231</v>
      </c>
      <c r="P683" t="s">
        <v>1231</v>
      </c>
      <c r="Q683" t="s">
        <v>1230</v>
      </c>
      <c r="R683" t="s">
        <v>1231</v>
      </c>
      <c r="S683" t="s">
        <v>1230</v>
      </c>
      <c r="T683" t="s">
        <v>1231</v>
      </c>
      <c r="U683" t="s">
        <v>1231</v>
      </c>
      <c r="V683" t="s">
        <v>1231</v>
      </c>
      <c r="W683" t="s">
        <v>1230</v>
      </c>
      <c r="X683" t="s">
        <v>1231</v>
      </c>
      <c r="Y683" t="s">
        <v>1231</v>
      </c>
      <c r="Z683" t="s">
        <v>1231</v>
      </c>
      <c r="AA683" t="s">
        <v>1231</v>
      </c>
      <c r="AC683" t="s">
        <v>4000</v>
      </c>
      <c r="AD683" t="s">
        <v>4001</v>
      </c>
    </row>
    <row r="684" spans="1:30" ht="15" customHeight="1" x14ac:dyDescent="0.25">
      <c r="A684" t="s">
        <v>4002</v>
      </c>
      <c r="B684" t="s">
        <v>4003</v>
      </c>
      <c r="C684">
        <v>0</v>
      </c>
      <c r="D684" t="s">
        <v>4004</v>
      </c>
      <c r="E684" s="4"/>
      <c r="F684">
        <v>0</v>
      </c>
      <c r="G684">
        <v>0</v>
      </c>
      <c r="H684">
        <v>0</v>
      </c>
      <c r="I684" t="s">
        <v>65</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t="s">
        <v>4005</v>
      </c>
    </row>
    <row r="685" spans="1:30" ht="15" customHeight="1" x14ac:dyDescent="0.25">
      <c r="A685" t="s">
        <v>4006</v>
      </c>
      <c r="B685" t="s">
        <v>4007</v>
      </c>
      <c r="C685">
        <v>0</v>
      </c>
      <c r="D685" t="s">
        <v>4008</v>
      </c>
      <c r="E685" s="4"/>
      <c r="F685">
        <v>0</v>
      </c>
      <c r="G685">
        <v>0</v>
      </c>
      <c r="H685">
        <v>0</v>
      </c>
      <c r="I685" t="s">
        <v>65</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t="s">
        <v>4009</v>
      </c>
    </row>
    <row r="686" spans="1:30" ht="15" customHeight="1" x14ac:dyDescent="0.25">
      <c r="A686" t="s">
        <v>4010</v>
      </c>
      <c r="B686" t="s">
        <v>4011</v>
      </c>
      <c r="C686">
        <v>0</v>
      </c>
      <c r="D686" t="s">
        <v>4922</v>
      </c>
      <c r="E686" s="4"/>
      <c r="F686">
        <v>0</v>
      </c>
      <c r="G686">
        <v>0</v>
      </c>
      <c r="H686">
        <v>0</v>
      </c>
      <c r="I686" t="s">
        <v>65</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t="s">
        <v>4012</v>
      </c>
    </row>
    <row r="687" spans="1:30" ht="15" customHeight="1" x14ac:dyDescent="0.25">
      <c r="A687" t="s">
        <v>4013</v>
      </c>
      <c r="B687" t="s">
        <v>4014</v>
      </c>
      <c r="C687">
        <v>0</v>
      </c>
      <c r="D687" t="s">
        <v>4015</v>
      </c>
      <c r="E687" s="4">
        <v>3816</v>
      </c>
      <c r="F687">
        <v>0</v>
      </c>
      <c r="G687">
        <v>0</v>
      </c>
      <c r="H687">
        <v>0</v>
      </c>
      <c r="I687" t="s">
        <v>65</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row>
    <row r="688" spans="1:30" ht="15" customHeight="1" x14ac:dyDescent="0.25">
      <c r="A688" t="s">
        <v>4016</v>
      </c>
      <c r="B688" t="s">
        <v>4017</v>
      </c>
      <c r="C688">
        <v>0</v>
      </c>
      <c r="D688" t="s">
        <v>4018</v>
      </c>
      <c r="E688" s="4"/>
      <c r="F688" t="s">
        <v>4019</v>
      </c>
      <c r="G688" t="s">
        <v>1364</v>
      </c>
      <c r="H688" t="s">
        <v>1228</v>
      </c>
      <c r="I688" t="s">
        <v>1365</v>
      </c>
      <c r="J688" t="s">
        <v>1366</v>
      </c>
      <c r="K688" t="s">
        <v>1366</v>
      </c>
      <c r="L688" t="s">
        <v>1366</v>
      </c>
      <c r="M688" t="s">
        <v>1366</v>
      </c>
      <c r="N688" t="s">
        <v>1366</v>
      </c>
      <c r="O688" t="s">
        <v>1366</v>
      </c>
      <c r="P688" t="s">
        <v>1366</v>
      </c>
      <c r="Q688" t="s">
        <v>1230</v>
      </c>
      <c r="R688" t="s">
        <v>1230</v>
      </c>
      <c r="S688" t="s">
        <v>1230</v>
      </c>
      <c r="T688" t="s">
        <v>1366</v>
      </c>
      <c r="U688" t="s">
        <v>1366</v>
      </c>
      <c r="V688" t="s">
        <v>1366</v>
      </c>
      <c r="W688" t="s">
        <v>1366</v>
      </c>
      <c r="X688" t="s">
        <v>1366</v>
      </c>
      <c r="Y688" t="s">
        <v>1230</v>
      </c>
      <c r="Z688" t="s">
        <v>1366</v>
      </c>
      <c r="AA688" t="s">
        <v>1366</v>
      </c>
      <c r="AB688">
        <v>0</v>
      </c>
      <c r="AC688" t="s">
        <v>1482</v>
      </c>
      <c r="AD688" t="s">
        <v>1483</v>
      </c>
    </row>
    <row r="689" spans="1:30" ht="15" customHeight="1" x14ac:dyDescent="0.25">
      <c r="A689" t="s">
        <v>7130</v>
      </c>
      <c r="B689" t="s">
        <v>3472</v>
      </c>
      <c r="C689">
        <v>0</v>
      </c>
      <c r="D689" t="s">
        <v>4020</v>
      </c>
      <c r="E689" s="4">
        <v>164216</v>
      </c>
      <c r="F689">
        <v>0</v>
      </c>
      <c r="G689">
        <v>0</v>
      </c>
      <c r="H689">
        <v>0</v>
      </c>
      <c r="I689" t="s">
        <v>65</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row>
    <row r="690" spans="1:30" ht="15" customHeight="1" x14ac:dyDescent="0.25">
      <c r="A690" t="s">
        <v>7131</v>
      </c>
      <c r="B690" t="s">
        <v>3472</v>
      </c>
      <c r="C690">
        <v>0</v>
      </c>
      <c r="D690" t="s">
        <v>4021</v>
      </c>
      <c r="E690" s="4">
        <v>132859</v>
      </c>
      <c r="F690">
        <v>0</v>
      </c>
      <c r="G690">
        <v>0</v>
      </c>
      <c r="H690">
        <v>0</v>
      </c>
      <c r="I690" t="s">
        <v>65</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row>
    <row r="691" spans="1:30" ht="15" customHeight="1" x14ac:dyDescent="0.25">
      <c r="A691" t="s">
        <v>7132</v>
      </c>
      <c r="B691" t="s">
        <v>3472</v>
      </c>
      <c r="C691">
        <v>0</v>
      </c>
      <c r="D691" t="s">
        <v>4022</v>
      </c>
      <c r="E691" s="4">
        <v>138449</v>
      </c>
      <c r="F691">
        <v>0</v>
      </c>
      <c r="G691">
        <v>0</v>
      </c>
      <c r="H691">
        <v>0</v>
      </c>
      <c r="I691" t="s">
        <v>65</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row>
    <row r="692" spans="1:30" ht="15" customHeight="1" x14ac:dyDescent="0.25">
      <c r="A692" t="s">
        <v>7133</v>
      </c>
      <c r="B692" t="s">
        <v>3472</v>
      </c>
      <c r="C692">
        <v>0</v>
      </c>
      <c r="D692" t="s">
        <v>4023</v>
      </c>
      <c r="E692" s="4">
        <v>4990</v>
      </c>
      <c r="F692">
        <v>0</v>
      </c>
      <c r="G692">
        <v>0</v>
      </c>
      <c r="H692">
        <v>0</v>
      </c>
      <c r="I692" t="s">
        <v>65</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row>
    <row r="693" spans="1:30" ht="15" customHeight="1" x14ac:dyDescent="0.25">
      <c r="A693" t="s">
        <v>7134</v>
      </c>
      <c r="B693" t="s">
        <v>3472</v>
      </c>
      <c r="C693">
        <v>0</v>
      </c>
      <c r="D693" t="s">
        <v>4024</v>
      </c>
      <c r="E693" s="4">
        <v>7827</v>
      </c>
      <c r="F693">
        <v>0</v>
      </c>
      <c r="G693">
        <v>0</v>
      </c>
      <c r="H693">
        <v>0</v>
      </c>
      <c r="I693" t="s">
        <v>65</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row>
    <row r="694" spans="1:30" ht="15" customHeight="1" x14ac:dyDescent="0.25">
      <c r="A694" t="s">
        <v>7135</v>
      </c>
      <c r="B694" t="s">
        <v>3472</v>
      </c>
      <c r="C694">
        <v>0</v>
      </c>
      <c r="D694" t="s">
        <v>4025</v>
      </c>
      <c r="E694" s="4">
        <v>161170</v>
      </c>
      <c r="F694">
        <v>0</v>
      </c>
      <c r="G694">
        <v>0</v>
      </c>
      <c r="H694">
        <v>0</v>
      </c>
      <c r="I694" t="s">
        <v>65</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row>
    <row r="695" spans="1:30" ht="15" customHeight="1" x14ac:dyDescent="0.25">
      <c r="A695" t="s">
        <v>7136</v>
      </c>
      <c r="B695" t="s">
        <v>3472</v>
      </c>
      <c r="C695">
        <v>0</v>
      </c>
      <c r="D695" t="s">
        <v>4026</v>
      </c>
      <c r="E695" s="4">
        <v>315268</v>
      </c>
      <c r="F695">
        <v>0</v>
      </c>
      <c r="G695">
        <v>0</v>
      </c>
      <c r="H695">
        <v>0</v>
      </c>
      <c r="I695" t="s">
        <v>65</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row>
    <row r="696" spans="1:30" ht="15" customHeight="1" x14ac:dyDescent="0.25">
      <c r="A696" t="s">
        <v>7137</v>
      </c>
      <c r="B696" t="s">
        <v>3472</v>
      </c>
      <c r="C696">
        <v>0</v>
      </c>
      <c r="D696" t="s">
        <v>4027</v>
      </c>
      <c r="E696" s="4">
        <v>315337</v>
      </c>
      <c r="F696">
        <v>0</v>
      </c>
      <c r="G696">
        <v>0</v>
      </c>
      <c r="H696">
        <v>0</v>
      </c>
      <c r="I696" t="s">
        <v>65</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row>
    <row r="697" spans="1:30" ht="15" customHeight="1" x14ac:dyDescent="0.25">
      <c r="A697" t="s">
        <v>7138</v>
      </c>
      <c r="B697" t="s">
        <v>3472</v>
      </c>
      <c r="C697">
        <v>0</v>
      </c>
      <c r="D697" t="s">
        <v>4028</v>
      </c>
      <c r="E697" s="4">
        <v>315270</v>
      </c>
      <c r="F697">
        <v>0</v>
      </c>
      <c r="G697">
        <v>0</v>
      </c>
      <c r="H697">
        <v>0</v>
      </c>
      <c r="I697" t="s">
        <v>65</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row>
    <row r="698" spans="1:30" ht="15" customHeight="1" x14ac:dyDescent="0.25">
      <c r="A698" t="s">
        <v>7139</v>
      </c>
      <c r="B698" t="s">
        <v>3472</v>
      </c>
      <c r="C698">
        <v>0</v>
      </c>
      <c r="D698" t="s">
        <v>4029</v>
      </c>
      <c r="E698" s="4">
        <v>315339</v>
      </c>
      <c r="F698">
        <v>0</v>
      </c>
      <c r="G698">
        <v>0</v>
      </c>
      <c r="H698">
        <v>0</v>
      </c>
      <c r="I698" t="s">
        <v>65</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row>
    <row r="699" spans="1:30" ht="15" customHeight="1" x14ac:dyDescent="0.25">
      <c r="A699" t="s">
        <v>7140</v>
      </c>
      <c r="B699" t="s">
        <v>3472</v>
      </c>
      <c r="C699">
        <v>0</v>
      </c>
      <c r="D699" t="s">
        <v>4030</v>
      </c>
      <c r="E699" s="4">
        <v>329972</v>
      </c>
      <c r="F699">
        <v>0</v>
      </c>
      <c r="G699">
        <v>0</v>
      </c>
      <c r="H699">
        <v>0</v>
      </c>
      <c r="I699" t="s">
        <v>65</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row>
    <row r="700" spans="1:30" ht="15" customHeight="1" x14ac:dyDescent="0.25">
      <c r="A700" t="s">
        <v>7141</v>
      </c>
      <c r="B700" t="s">
        <v>3472</v>
      </c>
      <c r="C700">
        <v>0</v>
      </c>
      <c r="D700" t="s">
        <v>4031</v>
      </c>
      <c r="E700" s="4">
        <v>165145</v>
      </c>
      <c r="F700">
        <v>0</v>
      </c>
      <c r="G700">
        <v>0</v>
      </c>
      <c r="H700">
        <v>0</v>
      </c>
      <c r="I700" t="s">
        <v>65</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row>
    <row r="701" spans="1:30" ht="15" customHeight="1" x14ac:dyDescent="0.25">
      <c r="A701" t="s">
        <v>7142</v>
      </c>
      <c r="B701" t="s">
        <v>3472</v>
      </c>
      <c r="C701">
        <v>0</v>
      </c>
      <c r="D701" t="s">
        <v>4032</v>
      </c>
      <c r="E701" s="4">
        <v>133046</v>
      </c>
      <c r="F701">
        <v>0</v>
      </c>
      <c r="G701">
        <v>0</v>
      </c>
      <c r="H701">
        <v>0</v>
      </c>
      <c r="I701" t="s">
        <v>65</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row>
    <row r="702" spans="1:30" ht="15" customHeight="1" x14ac:dyDescent="0.25">
      <c r="A702" t="s">
        <v>7143</v>
      </c>
      <c r="B702" t="s">
        <v>4033</v>
      </c>
      <c r="C702">
        <v>0</v>
      </c>
      <c r="D702" t="s">
        <v>4034</v>
      </c>
      <c r="E702" s="4">
        <v>285085</v>
      </c>
      <c r="F702">
        <v>0</v>
      </c>
      <c r="G702">
        <v>0</v>
      </c>
      <c r="H702">
        <v>0</v>
      </c>
      <c r="I702" t="s">
        <v>65</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row>
    <row r="703" spans="1:30" ht="15" customHeight="1" x14ac:dyDescent="0.25">
      <c r="A703" t="s">
        <v>7144</v>
      </c>
      <c r="B703" t="s">
        <v>4033</v>
      </c>
      <c r="C703">
        <v>0</v>
      </c>
      <c r="D703" t="s">
        <v>4035</v>
      </c>
      <c r="E703" s="4">
        <v>396672</v>
      </c>
      <c r="F703">
        <v>0</v>
      </c>
      <c r="G703">
        <v>0</v>
      </c>
      <c r="H703">
        <v>0</v>
      </c>
      <c r="I703" t="s">
        <v>65</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row>
    <row r="704" spans="1:30" ht="15" customHeight="1" x14ac:dyDescent="0.25">
      <c r="A704" t="s">
        <v>7145</v>
      </c>
      <c r="B704" t="s">
        <v>4033</v>
      </c>
      <c r="C704">
        <v>0</v>
      </c>
      <c r="D704" t="s">
        <v>4036</v>
      </c>
      <c r="E704" s="4">
        <v>150723</v>
      </c>
      <c r="F704">
        <v>0</v>
      </c>
      <c r="G704">
        <v>0</v>
      </c>
      <c r="H704">
        <v>0</v>
      </c>
      <c r="I704" t="s">
        <v>65</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row>
    <row r="705" spans="1:30" ht="15" customHeight="1" x14ac:dyDescent="0.25">
      <c r="A705" t="s">
        <v>7146</v>
      </c>
      <c r="B705" t="s">
        <v>4033</v>
      </c>
      <c r="C705">
        <v>0</v>
      </c>
      <c r="D705" t="s">
        <v>4037</v>
      </c>
      <c r="E705" s="4">
        <v>251678</v>
      </c>
      <c r="F705">
        <v>0</v>
      </c>
      <c r="G705">
        <v>0</v>
      </c>
      <c r="H705">
        <v>0</v>
      </c>
      <c r="I705" t="s">
        <v>65</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row>
    <row r="706" spans="1:30" ht="15" customHeight="1" x14ac:dyDescent="0.25">
      <c r="A706" t="s">
        <v>7147</v>
      </c>
      <c r="B706" t="s">
        <v>4033</v>
      </c>
      <c r="C706">
        <v>0</v>
      </c>
      <c r="D706" t="s">
        <v>4038</v>
      </c>
      <c r="E706" s="4">
        <v>398352</v>
      </c>
      <c r="F706">
        <v>0</v>
      </c>
      <c r="G706">
        <v>0</v>
      </c>
      <c r="H706">
        <v>0</v>
      </c>
      <c r="I706" t="s">
        <v>65</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row>
    <row r="707" spans="1:30" ht="15" customHeight="1" x14ac:dyDescent="0.25">
      <c r="A707" t="s">
        <v>7148</v>
      </c>
      <c r="B707" t="s">
        <v>4033</v>
      </c>
      <c r="C707">
        <v>0</v>
      </c>
      <c r="D707" t="s">
        <v>4039</v>
      </c>
      <c r="E707" s="4">
        <v>398353</v>
      </c>
      <c r="F707">
        <v>0</v>
      </c>
      <c r="G707">
        <v>0</v>
      </c>
      <c r="H707">
        <v>0</v>
      </c>
      <c r="I707" t="s">
        <v>65</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row>
    <row r="708" spans="1:30" ht="15" customHeight="1" x14ac:dyDescent="0.25">
      <c r="A708" t="s">
        <v>7149</v>
      </c>
      <c r="B708" t="s">
        <v>4033</v>
      </c>
      <c r="C708">
        <v>0</v>
      </c>
      <c r="D708" t="s">
        <v>4040</v>
      </c>
      <c r="E708" s="4">
        <v>326336</v>
      </c>
      <c r="F708">
        <v>0</v>
      </c>
      <c r="G708">
        <v>0</v>
      </c>
      <c r="H708">
        <v>0</v>
      </c>
      <c r="I708" t="s">
        <v>65</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row>
    <row r="709" spans="1:30" ht="15" customHeight="1" x14ac:dyDescent="0.25">
      <c r="A709" t="s">
        <v>7150</v>
      </c>
      <c r="B709" t="s">
        <v>4033</v>
      </c>
      <c r="C709">
        <v>0</v>
      </c>
      <c r="D709" t="s">
        <v>4041</v>
      </c>
      <c r="E709" s="4">
        <v>398391</v>
      </c>
      <c r="F709">
        <v>0</v>
      </c>
      <c r="G709">
        <v>0</v>
      </c>
      <c r="H709">
        <v>0</v>
      </c>
      <c r="I709" t="s">
        <v>65</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row>
    <row r="710" spans="1:30" ht="15" customHeight="1" x14ac:dyDescent="0.25">
      <c r="A710" t="s">
        <v>7151</v>
      </c>
      <c r="B710" t="s">
        <v>4033</v>
      </c>
      <c r="C710">
        <v>0</v>
      </c>
      <c r="D710" t="s">
        <v>4042</v>
      </c>
      <c r="E710" s="4">
        <v>396675</v>
      </c>
      <c r="F710">
        <v>0</v>
      </c>
      <c r="G710">
        <v>0</v>
      </c>
      <c r="H710">
        <v>0</v>
      </c>
      <c r="I710" t="s">
        <v>65</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row>
    <row r="711" spans="1:30" ht="15" customHeight="1" x14ac:dyDescent="0.25">
      <c r="A711" t="s">
        <v>7152</v>
      </c>
      <c r="B711" t="s">
        <v>4033</v>
      </c>
      <c r="C711">
        <v>0</v>
      </c>
      <c r="D711" t="s">
        <v>4043</v>
      </c>
      <c r="E711" s="4">
        <v>322417</v>
      </c>
      <c r="F711">
        <v>0</v>
      </c>
      <c r="G711">
        <v>0</v>
      </c>
      <c r="H711">
        <v>0</v>
      </c>
      <c r="I711" t="s">
        <v>65</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row>
    <row r="712" spans="1:30" ht="15" customHeight="1" x14ac:dyDescent="0.25">
      <c r="A712" t="s">
        <v>7153</v>
      </c>
      <c r="B712" t="s">
        <v>4033</v>
      </c>
      <c r="C712">
        <v>0</v>
      </c>
      <c r="D712" t="s">
        <v>4044</v>
      </c>
      <c r="E712" s="4">
        <v>396678</v>
      </c>
      <c r="F712">
        <v>0</v>
      </c>
      <c r="G712">
        <v>0</v>
      </c>
      <c r="H712">
        <v>0</v>
      </c>
      <c r="I712" t="s">
        <v>65</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row>
    <row r="713" spans="1:30" ht="15" customHeight="1" x14ac:dyDescent="0.25">
      <c r="A713" t="s">
        <v>7154</v>
      </c>
      <c r="B713" t="s">
        <v>4033</v>
      </c>
      <c r="C713">
        <v>0</v>
      </c>
      <c r="D713" t="s">
        <v>4045</v>
      </c>
      <c r="E713" s="4">
        <v>108353</v>
      </c>
      <c r="F713">
        <v>0</v>
      </c>
      <c r="G713">
        <v>0</v>
      </c>
      <c r="H713">
        <v>0</v>
      </c>
      <c r="I713" t="s">
        <v>65</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ht="15" customHeight="1" x14ac:dyDescent="0.25">
      <c r="A714" t="s">
        <v>7155</v>
      </c>
      <c r="B714" t="s">
        <v>4033</v>
      </c>
      <c r="C714">
        <v>0</v>
      </c>
      <c r="D714" t="s">
        <v>4046</v>
      </c>
      <c r="E714" s="4">
        <v>398392</v>
      </c>
      <c r="F714">
        <v>0</v>
      </c>
      <c r="G714">
        <v>0</v>
      </c>
      <c r="H714">
        <v>0</v>
      </c>
      <c r="I714" t="s">
        <v>65</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row>
    <row r="715" spans="1:30" ht="15" customHeight="1" x14ac:dyDescent="0.25">
      <c r="A715" t="s">
        <v>7156</v>
      </c>
      <c r="B715" t="s">
        <v>4033</v>
      </c>
      <c r="C715">
        <v>0</v>
      </c>
      <c r="D715" t="s">
        <v>4047</v>
      </c>
      <c r="E715" s="4">
        <v>214090</v>
      </c>
      <c r="F715">
        <v>0</v>
      </c>
      <c r="G715">
        <v>0</v>
      </c>
      <c r="H715">
        <v>0</v>
      </c>
      <c r="I715" t="s">
        <v>65</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row>
    <row r="716" spans="1:30" ht="15" customHeight="1" x14ac:dyDescent="0.25">
      <c r="A716" t="s">
        <v>7157</v>
      </c>
      <c r="B716" t="s">
        <v>4033</v>
      </c>
      <c r="C716">
        <v>0</v>
      </c>
      <c r="D716" t="s">
        <v>4048</v>
      </c>
      <c r="E716" s="4">
        <v>396679</v>
      </c>
      <c r="F716">
        <v>0</v>
      </c>
      <c r="G716">
        <v>0</v>
      </c>
      <c r="H716">
        <v>0</v>
      </c>
      <c r="I716" t="s">
        <v>65</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row>
    <row r="717" spans="1:30" ht="15" customHeight="1" x14ac:dyDescent="0.25">
      <c r="A717" t="s">
        <v>7158</v>
      </c>
      <c r="B717" t="s">
        <v>4033</v>
      </c>
      <c r="C717">
        <v>0</v>
      </c>
      <c r="D717" t="s">
        <v>4049</v>
      </c>
      <c r="E717" s="4">
        <v>255287</v>
      </c>
      <c r="F717">
        <v>0</v>
      </c>
      <c r="G717">
        <v>0</v>
      </c>
      <c r="H717">
        <v>0</v>
      </c>
      <c r="I717" t="s">
        <v>65</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row>
    <row r="718" spans="1:30" ht="15" customHeight="1" x14ac:dyDescent="0.25">
      <c r="A718" t="s">
        <v>7159</v>
      </c>
      <c r="B718" t="s">
        <v>4033</v>
      </c>
      <c r="C718">
        <v>0</v>
      </c>
      <c r="D718" t="s">
        <v>4050</v>
      </c>
      <c r="E718" s="4">
        <v>174620</v>
      </c>
      <c r="F718">
        <v>0</v>
      </c>
      <c r="G718">
        <v>0</v>
      </c>
      <c r="H718">
        <v>0</v>
      </c>
      <c r="I718" t="s">
        <v>65</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row>
    <row r="719" spans="1:30" ht="15" customHeight="1" x14ac:dyDescent="0.25">
      <c r="A719" t="s">
        <v>7160</v>
      </c>
      <c r="B719" t="s">
        <v>4033</v>
      </c>
      <c r="C719">
        <v>0</v>
      </c>
      <c r="D719" t="s">
        <v>4051</v>
      </c>
      <c r="E719" s="4"/>
      <c r="F719">
        <v>0</v>
      </c>
      <c r="G719">
        <v>0</v>
      </c>
      <c r="H719">
        <v>0</v>
      </c>
      <c r="I719" t="s">
        <v>65</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row>
    <row r="720" spans="1:30" ht="15" customHeight="1" x14ac:dyDescent="0.25">
      <c r="A720" t="s">
        <v>7161</v>
      </c>
      <c r="B720" t="s">
        <v>4033</v>
      </c>
      <c r="C720">
        <v>0</v>
      </c>
      <c r="D720" t="s">
        <v>4052</v>
      </c>
      <c r="E720" s="4"/>
      <c r="F720">
        <v>0</v>
      </c>
      <c r="G720">
        <v>0</v>
      </c>
      <c r="H720">
        <v>0</v>
      </c>
      <c r="I720" t="s">
        <v>65</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row>
    <row r="721" spans="1:30" ht="15" customHeight="1" x14ac:dyDescent="0.25">
      <c r="A721" t="s">
        <v>7162</v>
      </c>
      <c r="B721" t="s">
        <v>4033</v>
      </c>
      <c r="C721">
        <v>0</v>
      </c>
      <c r="D721" t="s">
        <v>4053</v>
      </c>
      <c r="E721" s="4"/>
      <c r="F721">
        <v>0</v>
      </c>
      <c r="G721">
        <v>0</v>
      </c>
      <c r="H721">
        <v>0</v>
      </c>
      <c r="I721" t="s">
        <v>65</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row>
    <row r="722" spans="1:30" ht="15" customHeight="1" x14ac:dyDescent="0.25">
      <c r="A722" t="s">
        <v>7163</v>
      </c>
      <c r="B722" t="s">
        <v>4033</v>
      </c>
      <c r="C722">
        <v>0</v>
      </c>
      <c r="D722" t="s">
        <v>4054</v>
      </c>
      <c r="E722" s="4"/>
      <c r="F722">
        <v>0</v>
      </c>
      <c r="G722">
        <v>0</v>
      </c>
      <c r="H722">
        <v>0</v>
      </c>
      <c r="I722" t="s">
        <v>65</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row>
    <row r="723" spans="1:30" ht="15" customHeight="1" x14ac:dyDescent="0.25">
      <c r="A723" t="s">
        <v>7164</v>
      </c>
      <c r="B723" t="s">
        <v>4033</v>
      </c>
      <c r="C723">
        <v>0</v>
      </c>
      <c r="D723" t="s">
        <v>4055</v>
      </c>
      <c r="E723" s="4">
        <v>396684</v>
      </c>
      <c r="F723">
        <v>0</v>
      </c>
      <c r="G723">
        <v>0</v>
      </c>
      <c r="H723">
        <v>0</v>
      </c>
      <c r="I723" t="s">
        <v>65</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row>
    <row r="724" spans="1:30" ht="15" customHeight="1" x14ac:dyDescent="0.25">
      <c r="A724" t="s">
        <v>7165</v>
      </c>
      <c r="B724" t="s">
        <v>4033</v>
      </c>
      <c r="C724">
        <v>0</v>
      </c>
      <c r="D724" t="s">
        <v>4056</v>
      </c>
      <c r="E724" s="4"/>
      <c r="F724">
        <v>0</v>
      </c>
      <c r="G724">
        <v>0</v>
      </c>
      <c r="H724">
        <v>0</v>
      </c>
      <c r="I724" t="s">
        <v>65</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row>
    <row r="725" spans="1:30" ht="15" customHeight="1" x14ac:dyDescent="0.25">
      <c r="A725" t="s">
        <v>7166</v>
      </c>
      <c r="B725" t="s">
        <v>4033</v>
      </c>
      <c r="C725">
        <v>0</v>
      </c>
      <c r="D725" t="s">
        <v>4057</v>
      </c>
      <c r="E725" s="4"/>
      <c r="F725">
        <v>0</v>
      </c>
      <c r="G725">
        <v>0</v>
      </c>
      <c r="H725">
        <v>0</v>
      </c>
      <c r="I725" t="s">
        <v>65</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row>
    <row r="726" spans="1:30" ht="15" customHeight="1" x14ac:dyDescent="0.25">
      <c r="A726" t="s">
        <v>7167</v>
      </c>
      <c r="B726" t="s">
        <v>4033</v>
      </c>
      <c r="C726">
        <v>0</v>
      </c>
      <c r="D726" t="s">
        <v>4058</v>
      </c>
      <c r="E726" s="4">
        <v>396757</v>
      </c>
      <c r="F726">
        <v>0</v>
      </c>
      <c r="G726">
        <v>0</v>
      </c>
      <c r="H726">
        <v>0</v>
      </c>
      <c r="I726" t="s">
        <v>65</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row>
    <row r="727" spans="1:30" ht="15" customHeight="1" x14ac:dyDescent="0.25">
      <c r="A727" t="s">
        <v>7168</v>
      </c>
      <c r="B727" t="s">
        <v>4033</v>
      </c>
      <c r="C727">
        <v>0</v>
      </c>
      <c r="D727" t="s">
        <v>4059</v>
      </c>
      <c r="E727" s="4"/>
      <c r="F727">
        <v>0</v>
      </c>
      <c r="G727">
        <v>0</v>
      </c>
      <c r="H727">
        <v>0</v>
      </c>
      <c r="I727" t="s">
        <v>65</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row>
    <row r="728" spans="1:30" ht="15" customHeight="1" x14ac:dyDescent="0.25">
      <c r="A728" t="s">
        <v>7169</v>
      </c>
      <c r="B728" t="s">
        <v>4033</v>
      </c>
      <c r="C728">
        <v>0</v>
      </c>
      <c r="D728" t="s">
        <v>4060</v>
      </c>
      <c r="E728" s="4"/>
      <c r="F728">
        <v>0</v>
      </c>
      <c r="G728">
        <v>0</v>
      </c>
      <c r="H728">
        <v>0</v>
      </c>
      <c r="I728" t="s">
        <v>65</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row>
    <row r="729" spans="1:30" ht="15" customHeight="1" x14ac:dyDescent="0.25">
      <c r="A729" t="s">
        <v>7170</v>
      </c>
      <c r="B729" t="s">
        <v>4033</v>
      </c>
      <c r="C729">
        <v>0</v>
      </c>
      <c r="D729" t="s">
        <v>4061</v>
      </c>
      <c r="E729" s="4">
        <v>396761</v>
      </c>
      <c r="F729" t="s">
        <v>65</v>
      </c>
      <c r="G729">
        <v>0</v>
      </c>
      <c r="H729">
        <v>0</v>
      </c>
      <c r="I729" t="s">
        <v>65</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row>
    <row r="730" spans="1:30" ht="15" customHeight="1" x14ac:dyDescent="0.25">
      <c r="A730" t="s">
        <v>7171</v>
      </c>
      <c r="B730" t="s">
        <v>4033</v>
      </c>
      <c r="C730">
        <v>0</v>
      </c>
      <c r="D730" t="s">
        <v>4062</v>
      </c>
      <c r="E730" s="4">
        <v>398395</v>
      </c>
      <c r="F730" t="s">
        <v>65</v>
      </c>
      <c r="G730">
        <v>0</v>
      </c>
      <c r="H730">
        <v>0</v>
      </c>
      <c r="I730" t="s">
        <v>65</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row>
    <row r="731" spans="1:30" ht="15" customHeight="1" x14ac:dyDescent="0.25">
      <c r="A731" t="s">
        <v>7172</v>
      </c>
      <c r="B731" t="s">
        <v>4033</v>
      </c>
      <c r="C731">
        <v>0</v>
      </c>
      <c r="D731" t="s">
        <v>4063</v>
      </c>
      <c r="E731" s="4"/>
      <c r="F731">
        <v>0</v>
      </c>
      <c r="G731">
        <v>0</v>
      </c>
      <c r="H731">
        <v>0</v>
      </c>
      <c r="I731" t="s">
        <v>65</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row>
    <row r="732" spans="1:30" ht="15" customHeight="1" x14ac:dyDescent="0.25">
      <c r="A732" t="s">
        <v>4064</v>
      </c>
      <c r="B732" t="s">
        <v>4065</v>
      </c>
      <c r="C732">
        <v>0</v>
      </c>
      <c r="D732" t="s">
        <v>4066</v>
      </c>
      <c r="E732" s="4">
        <v>379469</v>
      </c>
      <c r="F732">
        <v>0</v>
      </c>
      <c r="G732">
        <v>0</v>
      </c>
      <c r="H732">
        <v>0</v>
      </c>
      <c r="I732" t="s">
        <v>65</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row>
    <row r="733" spans="1:30" ht="15" customHeight="1" x14ac:dyDescent="0.25">
      <c r="A733" t="s">
        <v>4067</v>
      </c>
      <c r="B733" t="s">
        <v>4068</v>
      </c>
      <c r="C733">
        <v>0</v>
      </c>
      <c r="D733" t="s">
        <v>4069</v>
      </c>
      <c r="E733" s="4"/>
      <c r="F733" t="s">
        <v>4070</v>
      </c>
      <c r="G733" t="s">
        <v>1229</v>
      </c>
      <c r="H733" t="s">
        <v>1228</v>
      </c>
      <c r="I733" t="s">
        <v>4071</v>
      </c>
      <c r="J733" t="s">
        <v>1230</v>
      </c>
      <c r="K733" t="s">
        <v>1231</v>
      </c>
      <c r="L733" t="s">
        <v>1230</v>
      </c>
      <c r="M733" t="s">
        <v>1231</v>
      </c>
      <c r="N733" t="s">
        <v>1231</v>
      </c>
      <c r="O733" t="s">
        <v>1231</v>
      </c>
      <c r="P733" t="s">
        <v>1231</v>
      </c>
      <c r="Q733" t="s">
        <v>1230</v>
      </c>
      <c r="R733" t="s">
        <v>1231</v>
      </c>
      <c r="S733" t="s">
        <v>1230</v>
      </c>
      <c r="T733" t="s">
        <v>1231</v>
      </c>
      <c r="U733" t="s">
        <v>1231</v>
      </c>
      <c r="V733" t="s">
        <v>1231</v>
      </c>
      <c r="W733" t="s">
        <v>1231</v>
      </c>
      <c r="X733" t="s">
        <v>1231</v>
      </c>
      <c r="Y733" t="s">
        <v>1231</v>
      </c>
      <c r="Z733" t="s">
        <v>1231</v>
      </c>
      <c r="AA733" t="s">
        <v>1231</v>
      </c>
      <c r="AB733">
        <v>0</v>
      </c>
      <c r="AC733" t="s">
        <v>4072</v>
      </c>
      <c r="AD733" t="s">
        <v>4073</v>
      </c>
    </row>
    <row r="734" spans="1:30" ht="15" customHeight="1" x14ac:dyDescent="0.25">
      <c r="A734" t="s">
        <v>4074</v>
      </c>
      <c r="B734" t="s">
        <v>4075</v>
      </c>
      <c r="C734">
        <v>0</v>
      </c>
      <c r="D734" t="s">
        <v>4076</v>
      </c>
      <c r="E734" s="4">
        <v>1683</v>
      </c>
      <c r="F734">
        <v>0</v>
      </c>
      <c r="G734">
        <v>0</v>
      </c>
      <c r="H734">
        <v>0</v>
      </c>
      <c r="I734" t="s">
        <v>65</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t="s">
        <v>4077</v>
      </c>
    </row>
    <row r="735" spans="1:30" ht="15" customHeight="1" x14ac:dyDescent="0.25">
      <c r="A735" t="s">
        <v>4078</v>
      </c>
      <c r="B735" t="s">
        <v>4079</v>
      </c>
      <c r="C735">
        <v>0</v>
      </c>
      <c r="D735" t="s">
        <v>4080</v>
      </c>
      <c r="E735" s="4">
        <v>384113</v>
      </c>
      <c r="F735" t="s">
        <v>4081</v>
      </c>
      <c r="G735" t="s">
        <v>1229</v>
      </c>
      <c r="H735" t="s">
        <v>1228</v>
      </c>
      <c r="I735" t="s">
        <v>4082</v>
      </c>
      <c r="J735" t="s">
        <v>1366</v>
      </c>
      <c r="K735" t="s">
        <v>1366</v>
      </c>
      <c r="L735" t="s">
        <v>1366</v>
      </c>
      <c r="M735" t="s">
        <v>1366</v>
      </c>
      <c r="N735" t="s">
        <v>1366</v>
      </c>
      <c r="O735" t="s">
        <v>1366</v>
      </c>
      <c r="P735" t="s">
        <v>1366</v>
      </c>
      <c r="Q735" t="s">
        <v>1230</v>
      </c>
      <c r="R735" t="s">
        <v>1230</v>
      </c>
      <c r="S735" t="s">
        <v>1366</v>
      </c>
      <c r="T735" t="s">
        <v>1366</v>
      </c>
      <c r="U735" t="s">
        <v>1366</v>
      </c>
      <c r="V735" t="s">
        <v>1366</v>
      </c>
      <c r="W735" t="s">
        <v>1366</v>
      </c>
      <c r="X735" t="s">
        <v>1366</v>
      </c>
      <c r="Y735" t="s">
        <v>1366</v>
      </c>
      <c r="Z735" t="s">
        <v>1366</v>
      </c>
      <c r="AA735" t="s">
        <v>1366</v>
      </c>
      <c r="AC735">
        <v>0</v>
      </c>
      <c r="AD735" t="s">
        <v>4083</v>
      </c>
    </row>
    <row r="736" spans="1:30" ht="15" customHeight="1" x14ac:dyDescent="0.25">
      <c r="A736" t="s">
        <v>4084</v>
      </c>
      <c r="B736" t="s">
        <v>4085</v>
      </c>
      <c r="C736">
        <v>0</v>
      </c>
      <c r="D736" t="s">
        <v>4086</v>
      </c>
      <c r="E736" s="4">
        <v>383318</v>
      </c>
      <c r="F736" t="s">
        <v>4087</v>
      </c>
      <c r="G736" t="s">
        <v>1229</v>
      </c>
      <c r="H736" t="s">
        <v>1228</v>
      </c>
      <c r="I736" t="s">
        <v>2693</v>
      </c>
      <c r="J736" t="s">
        <v>1366</v>
      </c>
      <c r="K736" t="s">
        <v>1366</v>
      </c>
      <c r="L736" t="s">
        <v>1230</v>
      </c>
      <c r="M736" t="s">
        <v>1366</v>
      </c>
      <c r="N736" t="s">
        <v>1366</v>
      </c>
      <c r="O736" t="s">
        <v>1366</v>
      </c>
      <c r="P736" t="s">
        <v>1366</v>
      </c>
      <c r="Q736" t="s">
        <v>1230</v>
      </c>
      <c r="R736" t="s">
        <v>1230</v>
      </c>
      <c r="S736" t="s">
        <v>1230</v>
      </c>
      <c r="T736" t="s">
        <v>1366</v>
      </c>
      <c r="U736" t="s">
        <v>1366</v>
      </c>
      <c r="V736" t="s">
        <v>1366</v>
      </c>
      <c r="W736" t="s">
        <v>1366</v>
      </c>
      <c r="X736" t="s">
        <v>1366</v>
      </c>
      <c r="Y736" t="s">
        <v>1366</v>
      </c>
      <c r="Z736" t="s">
        <v>1366</v>
      </c>
      <c r="AA736" t="s">
        <v>1366</v>
      </c>
      <c r="AB736">
        <v>0</v>
      </c>
      <c r="AC736" t="s">
        <v>4088</v>
      </c>
      <c r="AD736" t="s">
        <v>4089</v>
      </c>
    </row>
    <row r="737" spans="1:30" ht="15" customHeight="1" x14ac:dyDescent="0.25">
      <c r="A737" t="s">
        <v>4090</v>
      </c>
      <c r="B737" t="s">
        <v>4091</v>
      </c>
      <c r="C737">
        <v>0</v>
      </c>
      <c r="D737" t="s">
        <v>4092</v>
      </c>
      <c r="E737" s="4">
        <v>379168</v>
      </c>
      <c r="F737" t="s">
        <v>4093</v>
      </c>
      <c r="G737" t="s">
        <v>3644</v>
      </c>
      <c r="H737" t="s">
        <v>3645</v>
      </c>
      <c r="I737" t="s">
        <v>3644</v>
      </c>
      <c r="J737" t="s">
        <v>1230</v>
      </c>
      <c r="K737" t="s">
        <v>1230</v>
      </c>
      <c r="L737" t="s">
        <v>1230</v>
      </c>
      <c r="M737" t="s">
        <v>1230</v>
      </c>
      <c r="N737" t="s">
        <v>1230</v>
      </c>
      <c r="O737" t="s">
        <v>1230</v>
      </c>
      <c r="P737" t="s">
        <v>1230</v>
      </c>
      <c r="Q737" t="s">
        <v>1230</v>
      </c>
      <c r="R737" t="s">
        <v>1230</v>
      </c>
      <c r="S737" t="s">
        <v>1230</v>
      </c>
      <c r="T737" t="s">
        <v>1230</v>
      </c>
      <c r="U737" t="s">
        <v>1230</v>
      </c>
      <c r="V737" t="s">
        <v>1230</v>
      </c>
      <c r="W737" t="s">
        <v>1230</v>
      </c>
      <c r="X737" t="s">
        <v>1230</v>
      </c>
      <c r="Y737" t="s">
        <v>1230</v>
      </c>
      <c r="Z737" t="s">
        <v>1230</v>
      </c>
      <c r="AA737" t="s">
        <v>1366</v>
      </c>
      <c r="AB737">
        <v>0</v>
      </c>
      <c r="AC737" t="s">
        <v>4094</v>
      </c>
      <c r="AD737" t="s">
        <v>4095</v>
      </c>
    </row>
    <row r="738" spans="1:30" ht="15" customHeight="1" x14ac:dyDescent="0.25">
      <c r="A738" t="s">
        <v>4096</v>
      </c>
      <c r="B738" t="s">
        <v>4097</v>
      </c>
      <c r="C738">
        <v>0</v>
      </c>
      <c r="D738" t="s">
        <v>4098</v>
      </c>
      <c r="E738" s="4">
        <v>379166</v>
      </c>
      <c r="F738" t="s">
        <v>4099</v>
      </c>
      <c r="G738" t="s">
        <v>4100</v>
      </c>
      <c r="H738" t="s">
        <v>1228</v>
      </c>
      <c r="I738" t="s">
        <v>1365</v>
      </c>
      <c r="J738" t="s">
        <v>1230</v>
      </c>
      <c r="K738" t="s">
        <v>1230</v>
      </c>
      <c r="L738" t="s">
        <v>1230</v>
      </c>
      <c r="M738" t="s">
        <v>1231</v>
      </c>
      <c r="N738" t="s">
        <v>1230</v>
      </c>
      <c r="O738" t="s">
        <v>1231</v>
      </c>
      <c r="P738" t="s">
        <v>1230</v>
      </c>
      <c r="Q738" t="s">
        <v>1230</v>
      </c>
      <c r="R738" t="s">
        <v>1230</v>
      </c>
      <c r="S738" t="s">
        <v>1230</v>
      </c>
      <c r="T738" t="s">
        <v>1366</v>
      </c>
      <c r="U738" t="s">
        <v>1366</v>
      </c>
      <c r="V738" t="s">
        <v>1366</v>
      </c>
      <c r="W738" t="s">
        <v>1366</v>
      </c>
      <c r="X738" t="s">
        <v>1366</v>
      </c>
      <c r="Y738" t="s">
        <v>1366</v>
      </c>
      <c r="Z738" t="s">
        <v>1366</v>
      </c>
      <c r="AA738" t="s">
        <v>1366</v>
      </c>
      <c r="AB738">
        <v>0</v>
      </c>
      <c r="AC738" t="s">
        <v>4101</v>
      </c>
      <c r="AD738" t="s">
        <v>4102</v>
      </c>
    </row>
    <row r="739" spans="1:30" ht="15" customHeight="1" x14ac:dyDescent="0.25">
      <c r="A739" t="s">
        <v>4103</v>
      </c>
      <c r="B739" t="s">
        <v>4104</v>
      </c>
      <c r="C739">
        <v>0</v>
      </c>
      <c r="D739" t="s">
        <v>4105</v>
      </c>
      <c r="E739" s="4">
        <v>373906</v>
      </c>
      <c r="F739" t="s">
        <v>65</v>
      </c>
      <c r="G739">
        <v>0</v>
      </c>
      <c r="H739">
        <v>0</v>
      </c>
      <c r="I739" t="s">
        <v>65</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t="s">
        <v>4106</v>
      </c>
    </row>
    <row r="740" spans="1:30" ht="15" customHeight="1" x14ac:dyDescent="0.25">
      <c r="A740" t="s">
        <v>4107</v>
      </c>
      <c r="B740" t="s">
        <v>4108</v>
      </c>
      <c r="C740">
        <v>0</v>
      </c>
      <c r="D740" t="s">
        <v>4109</v>
      </c>
      <c r="E740" s="4">
        <v>6348</v>
      </c>
      <c r="F740" t="s">
        <v>4110</v>
      </c>
      <c r="G740" t="s">
        <v>1229</v>
      </c>
      <c r="H740" t="s">
        <v>1228</v>
      </c>
      <c r="I740" t="s">
        <v>1365</v>
      </c>
      <c r="J740" t="s">
        <v>1230</v>
      </c>
      <c r="K740" t="s">
        <v>1230</v>
      </c>
      <c r="L740" t="s">
        <v>1231</v>
      </c>
      <c r="M740" t="s">
        <v>1230</v>
      </c>
      <c r="N740" t="s">
        <v>1231</v>
      </c>
      <c r="O740" t="s">
        <v>1230</v>
      </c>
      <c r="P740" t="s">
        <v>1231</v>
      </c>
      <c r="Q740" t="s">
        <v>1231</v>
      </c>
      <c r="R740" t="s">
        <v>1230</v>
      </c>
      <c r="S740" t="s">
        <v>1230</v>
      </c>
      <c r="T740" t="s">
        <v>1231</v>
      </c>
      <c r="U740" t="s">
        <v>1231</v>
      </c>
      <c r="V740" t="s">
        <v>1231</v>
      </c>
      <c r="W740" t="s">
        <v>1231</v>
      </c>
      <c r="X740" t="s">
        <v>1230</v>
      </c>
      <c r="Y740" t="s">
        <v>1230</v>
      </c>
      <c r="Z740" t="s">
        <v>1231</v>
      </c>
      <c r="AA740" t="s">
        <v>1366</v>
      </c>
      <c r="AB740">
        <v>0</v>
      </c>
      <c r="AC740" t="s">
        <v>4111</v>
      </c>
      <c r="AD740" t="s">
        <v>4112</v>
      </c>
    </row>
    <row r="741" spans="1:30" ht="15" customHeight="1" x14ac:dyDescent="0.25">
      <c r="A741" t="s">
        <v>4113</v>
      </c>
      <c r="B741" t="s">
        <v>4114</v>
      </c>
      <c r="C741">
        <v>0</v>
      </c>
      <c r="D741" t="s">
        <v>4115</v>
      </c>
      <c r="E741" s="4">
        <v>373905</v>
      </c>
      <c r="F741" t="s">
        <v>4116</v>
      </c>
      <c r="G741" t="s">
        <v>4117</v>
      </c>
      <c r="H741" t="s">
        <v>1228</v>
      </c>
      <c r="I741" t="s">
        <v>1365</v>
      </c>
      <c r="J741" t="s">
        <v>1230</v>
      </c>
      <c r="K741" t="s">
        <v>1231</v>
      </c>
      <c r="L741" t="s">
        <v>1231</v>
      </c>
      <c r="M741" t="s">
        <v>1230</v>
      </c>
      <c r="N741" t="s">
        <v>1231</v>
      </c>
      <c r="O741" t="s">
        <v>1230</v>
      </c>
      <c r="P741" t="s">
        <v>1231</v>
      </c>
      <c r="Q741" t="s">
        <v>1231</v>
      </c>
      <c r="R741" t="s">
        <v>1231</v>
      </c>
      <c r="S741" t="s">
        <v>1231</v>
      </c>
      <c r="T741" t="s">
        <v>1231</v>
      </c>
      <c r="U741" t="s">
        <v>1231</v>
      </c>
      <c r="V741" t="s">
        <v>1231</v>
      </c>
      <c r="W741" t="s">
        <v>1231</v>
      </c>
      <c r="X741" t="s">
        <v>1230</v>
      </c>
      <c r="Y741" t="s">
        <v>1231</v>
      </c>
      <c r="Z741" t="s">
        <v>1231</v>
      </c>
      <c r="AA741" t="s">
        <v>1366</v>
      </c>
      <c r="AB741">
        <v>0</v>
      </c>
      <c r="AC741" t="s">
        <v>4118</v>
      </c>
      <c r="AD741" t="s">
        <v>4119</v>
      </c>
    </row>
    <row r="742" spans="1:30" ht="15" customHeight="1" x14ac:dyDescent="0.25">
      <c r="A742" t="s">
        <v>4120</v>
      </c>
      <c r="B742" t="s">
        <v>4121</v>
      </c>
      <c r="C742">
        <v>0</v>
      </c>
      <c r="D742" t="s">
        <v>4122</v>
      </c>
      <c r="E742" s="4">
        <v>5374</v>
      </c>
      <c r="F742" t="s">
        <v>4123</v>
      </c>
      <c r="G742" t="s">
        <v>1229</v>
      </c>
      <c r="H742" t="s">
        <v>1228</v>
      </c>
      <c r="I742" t="s">
        <v>1365</v>
      </c>
      <c r="J742" t="s">
        <v>1230</v>
      </c>
      <c r="K742" t="s">
        <v>1230</v>
      </c>
      <c r="L742" t="s">
        <v>1230</v>
      </c>
      <c r="M742" t="s">
        <v>1230</v>
      </c>
      <c r="N742" t="s">
        <v>1230</v>
      </c>
      <c r="O742" t="s">
        <v>1230</v>
      </c>
      <c r="P742" t="s">
        <v>1230</v>
      </c>
      <c r="Q742" t="s">
        <v>1230</v>
      </c>
      <c r="R742" t="s">
        <v>1230</v>
      </c>
      <c r="S742" t="s">
        <v>1230</v>
      </c>
      <c r="T742" t="s">
        <v>1231</v>
      </c>
      <c r="U742" t="s">
        <v>1230</v>
      </c>
      <c r="V742" t="s">
        <v>1231</v>
      </c>
      <c r="W742" t="s">
        <v>1231</v>
      </c>
      <c r="X742" t="s">
        <v>1230</v>
      </c>
      <c r="Y742" t="s">
        <v>1230</v>
      </c>
      <c r="Z742" t="s">
        <v>1230</v>
      </c>
      <c r="AA742" t="s">
        <v>1231</v>
      </c>
      <c r="AB742">
        <v>0</v>
      </c>
      <c r="AC742" t="s">
        <v>4124</v>
      </c>
      <c r="AD742" t="s">
        <v>4125</v>
      </c>
    </row>
    <row r="743" spans="1:30" ht="15" customHeight="1" x14ac:dyDescent="0.25">
      <c r="A743" t="s">
        <v>4126</v>
      </c>
      <c r="B743" t="s">
        <v>4127</v>
      </c>
      <c r="C743">
        <v>0</v>
      </c>
      <c r="D743" t="s">
        <v>4128</v>
      </c>
      <c r="E743" s="4">
        <v>394824</v>
      </c>
      <c r="F743" t="s">
        <v>4129</v>
      </c>
      <c r="G743" t="s">
        <v>1229</v>
      </c>
      <c r="H743" t="s">
        <v>1228</v>
      </c>
      <c r="I743" t="s">
        <v>4130</v>
      </c>
      <c r="J743" t="s">
        <v>1231</v>
      </c>
      <c r="K743" t="s">
        <v>1231</v>
      </c>
      <c r="L743" t="s">
        <v>1230</v>
      </c>
      <c r="M743" t="s">
        <v>1231</v>
      </c>
      <c r="N743" t="s">
        <v>1231</v>
      </c>
      <c r="O743" t="s">
        <v>1231</v>
      </c>
      <c r="P743" t="s">
        <v>1231</v>
      </c>
      <c r="Q743" t="s">
        <v>1231</v>
      </c>
      <c r="R743" t="s">
        <v>1231</v>
      </c>
      <c r="S743" t="s">
        <v>1231</v>
      </c>
      <c r="T743" t="s">
        <v>1231</v>
      </c>
      <c r="U743" t="s">
        <v>1231</v>
      </c>
      <c r="V743" t="s">
        <v>1231</v>
      </c>
      <c r="W743" t="s">
        <v>1231</v>
      </c>
      <c r="X743" t="s">
        <v>1231</v>
      </c>
      <c r="Y743" t="s">
        <v>1231</v>
      </c>
      <c r="Z743" t="s">
        <v>1231</v>
      </c>
      <c r="AA743" t="s">
        <v>1231</v>
      </c>
      <c r="AC743" t="s">
        <v>4131</v>
      </c>
      <c r="AD743" t="s">
        <v>4132</v>
      </c>
    </row>
    <row r="744" spans="1:30" ht="15" customHeight="1" x14ac:dyDescent="0.25">
      <c r="A744" t="s">
        <v>4133</v>
      </c>
      <c r="B744" t="s">
        <v>4134</v>
      </c>
      <c r="C744">
        <v>0</v>
      </c>
      <c r="D744" t="s">
        <v>4135</v>
      </c>
      <c r="E744" s="4">
        <v>398427</v>
      </c>
      <c r="F744" t="s">
        <v>4136</v>
      </c>
      <c r="G744" t="s">
        <v>2791</v>
      </c>
      <c r="H744" t="s">
        <v>2792</v>
      </c>
      <c r="I744" t="s">
        <v>4137</v>
      </c>
      <c r="J744" t="s">
        <v>1231</v>
      </c>
      <c r="K744" t="s">
        <v>1231</v>
      </c>
      <c r="L744" t="s">
        <v>1231</v>
      </c>
      <c r="M744" t="s">
        <v>1231</v>
      </c>
      <c r="N744" t="s">
        <v>1231</v>
      </c>
      <c r="O744" t="s">
        <v>1231</v>
      </c>
      <c r="P744" t="s">
        <v>1231</v>
      </c>
      <c r="Q744" t="s">
        <v>1231</v>
      </c>
      <c r="R744" t="s">
        <v>1231</v>
      </c>
      <c r="S744" t="s">
        <v>1230</v>
      </c>
      <c r="T744" t="s">
        <v>1231</v>
      </c>
      <c r="U744" t="s">
        <v>1230</v>
      </c>
      <c r="V744" t="s">
        <v>1231</v>
      </c>
      <c r="W744" t="s">
        <v>1231</v>
      </c>
      <c r="X744" t="s">
        <v>1231</v>
      </c>
      <c r="Y744" t="s">
        <v>1231</v>
      </c>
      <c r="Z744" t="s">
        <v>1231</v>
      </c>
      <c r="AA744" t="s">
        <v>1366</v>
      </c>
      <c r="AC744" t="s">
        <v>4138</v>
      </c>
      <c r="AD744" t="s">
        <v>4139</v>
      </c>
    </row>
    <row r="745" spans="1:30" ht="15" customHeight="1" x14ac:dyDescent="0.25">
      <c r="A745" t="s">
        <v>4140</v>
      </c>
      <c r="B745" t="s">
        <v>4141</v>
      </c>
      <c r="C745">
        <v>0</v>
      </c>
      <c r="D745" t="s">
        <v>4142</v>
      </c>
      <c r="E745" s="4"/>
      <c r="F745" t="s">
        <v>4143</v>
      </c>
      <c r="G745" t="s">
        <v>4144</v>
      </c>
      <c r="H745" t="s">
        <v>2792</v>
      </c>
      <c r="I745" t="s">
        <v>4145</v>
      </c>
      <c r="J745" t="s">
        <v>1230</v>
      </c>
      <c r="K745" t="s">
        <v>1230</v>
      </c>
      <c r="L745" t="s">
        <v>1230</v>
      </c>
      <c r="M745" t="s">
        <v>1231</v>
      </c>
      <c r="N745" t="s">
        <v>1230</v>
      </c>
      <c r="O745" t="s">
        <v>1231</v>
      </c>
      <c r="P745" t="s">
        <v>1230</v>
      </c>
      <c r="Q745" t="s">
        <v>1230</v>
      </c>
      <c r="R745" t="s">
        <v>1230</v>
      </c>
      <c r="S745" t="s">
        <v>1230</v>
      </c>
      <c r="T745" t="s">
        <v>1231</v>
      </c>
      <c r="U745" t="s">
        <v>1230</v>
      </c>
      <c r="V745" t="s">
        <v>1231</v>
      </c>
      <c r="W745" t="s">
        <v>1230</v>
      </c>
      <c r="X745" t="s">
        <v>1231</v>
      </c>
      <c r="Y745" t="s">
        <v>1230</v>
      </c>
      <c r="Z745" t="s">
        <v>1230</v>
      </c>
      <c r="AA745" t="s">
        <v>1366</v>
      </c>
      <c r="AB745">
        <v>0</v>
      </c>
      <c r="AC745" t="s">
        <v>4146</v>
      </c>
      <c r="AD745" t="s">
        <v>4147</v>
      </c>
    </row>
    <row r="746" spans="1:30" ht="15" customHeight="1" x14ac:dyDescent="0.25">
      <c r="A746" t="s">
        <v>4148</v>
      </c>
      <c r="B746" t="s">
        <v>4148</v>
      </c>
      <c r="C746">
        <v>0</v>
      </c>
      <c r="D746" t="s">
        <v>4149</v>
      </c>
      <c r="E746" s="4">
        <v>6789</v>
      </c>
      <c r="F746">
        <v>0</v>
      </c>
      <c r="G746">
        <v>0</v>
      </c>
      <c r="H746">
        <v>0</v>
      </c>
      <c r="I746" t="s">
        <v>65</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t="s">
        <v>4150</v>
      </c>
    </row>
    <row r="747" spans="1:30" ht="15" customHeight="1" x14ac:dyDescent="0.25">
      <c r="A747" t="s">
        <v>4151</v>
      </c>
      <c r="B747" t="s">
        <v>4152</v>
      </c>
      <c r="C747">
        <v>0</v>
      </c>
      <c r="D747" t="s">
        <v>4153</v>
      </c>
      <c r="E747" s="4">
        <v>7107</v>
      </c>
      <c r="F747">
        <v>0</v>
      </c>
      <c r="G747">
        <v>0</v>
      </c>
      <c r="H747">
        <v>0</v>
      </c>
      <c r="I747" t="s">
        <v>65</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t="s">
        <v>4154</v>
      </c>
    </row>
    <row r="748" spans="1:30" ht="15" customHeight="1" x14ac:dyDescent="0.25">
      <c r="A748" t="s">
        <v>4155</v>
      </c>
      <c r="B748" t="s">
        <v>4155</v>
      </c>
      <c r="C748">
        <v>0</v>
      </c>
      <c r="D748" t="s">
        <v>4156</v>
      </c>
      <c r="E748" s="4">
        <v>32096</v>
      </c>
      <c r="F748" t="s">
        <v>4157</v>
      </c>
      <c r="G748" t="s">
        <v>4158</v>
      </c>
      <c r="H748" t="s">
        <v>1228</v>
      </c>
      <c r="I748" t="s">
        <v>1365</v>
      </c>
      <c r="J748" t="s">
        <v>1230</v>
      </c>
      <c r="K748" t="s">
        <v>1230</v>
      </c>
      <c r="L748" t="s">
        <v>1230</v>
      </c>
      <c r="M748" t="s">
        <v>1230</v>
      </c>
      <c r="N748" t="s">
        <v>1231</v>
      </c>
      <c r="O748" t="s">
        <v>1231</v>
      </c>
      <c r="P748" t="s">
        <v>1230</v>
      </c>
      <c r="Q748" t="s">
        <v>1231</v>
      </c>
      <c r="R748" t="s">
        <v>1231</v>
      </c>
      <c r="S748" t="s">
        <v>1231</v>
      </c>
      <c r="T748" t="s">
        <v>1231</v>
      </c>
      <c r="U748" t="s">
        <v>1231</v>
      </c>
      <c r="V748" t="s">
        <v>1231</v>
      </c>
      <c r="W748" t="s">
        <v>1231</v>
      </c>
      <c r="X748" t="s">
        <v>1231</v>
      </c>
      <c r="Y748" t="s">
        <v>1231</v>
      </c>
      <c r="Z748" t="s">
        <v>1231</v>
      </c>
      <c r="AA748" t="s">
        <v>1366</v>
      </c>
      <c r="AC748" t="s">
        <v>4159</v>
      </c>
      <c r="AD748" t="s">
        <v>4160</v>
      </c>
    </row>
    <row r="749" spans="1:30" ht="15" customHeight="1" x14ac:dyDescent="0.25">
      <c r="A749" t="s">
        <v>4161</v>
      </c>
      <c r="B749" t="s">
        <v>4161</v>
      </c>
      <c r="C749" t="s">
        <v>1182</v>
      </c>
      <c r="D749" t="s">
        <v>4162</v>
      </c>
      <c r="E749" s="4">
        <v>166394</v>
      </c>
      <c r="F749" t="s">
        <v>4163</v>
      </c>
      <c r="G749" t="s">
        <v>1229</v>
      </c>
      <c r="H749" t="s">
        <v>1228</v>
      </c>
      <c r="I749" t="s">
        <v>1365</v>
      </c>
      <c r="J749" t="s">
        <v>1366</v>
      </c>
      <c r="K749" t="s">
        <v>1366</v>
      </c>
      <c r="L749" t="s">
        <v>1366</v>
      </c>
      <c r="M749" t="s">
        <v>1366</v>
      </c>
      <c r="N749" t="s">
        <v>1366</v>
      </c>
      <c r="O749" t="s">
        <v>1366</v>
      </c>
      <c r="P749" t="s">
        <v>1366</v>
      </c>
      <c r="Q749" t="s">
        <v>1230</v>
      </c>
      <c r="R749" t="s">
        <v>1230</v>
      </c>
      <c r="S749" t="s">
        <v>1366</v>
      </c>
      <c r="T749" t="s">
        <v>1366</v>
      </c>
      <c r="U749" t="s">
        <v>1366</v>
      </c>
      <c r="V749" t="s">
        <v>1366</v>
      </c>
      <c r="W749" t="s">
        <v>1366</v>
      </c>
      <c r="X749" t="s">
        <v>1366</v>
      </c>
      <c r="Y749" t="s">
        <v>1366</v>
      </c>
      <c r="Z749" t="s">
        <v>1366</v>
      </c>
      <c r="AA749" t="s">
        <v>1230</v>
      </c>
      <c r="AC749" t="s">
        <v>4164</v>
      </c>
      <c r="AD749" t="s">
        <v>4165</v>
      </c>
    </row>
    <row r="750" spans="1:30" ht="15" customHeight="1" x14ac:dyDescent="0.25">
      <c r="A750" t="s">
        <v>4166</v>
      </c>
      <c r="B750" t="s">
        <v>4166</v>
      </c>
      <c r="C750">
        <v>0</v>
      </c>
      <c r="D750" t="s">
        <v>4167</v>
      </c>
      <c r="E750" s="4">
        <v>252372</v>
      </c>
      <c r="F750" t="s">
        <v>65</v>
      </c>
      <c r="G750">
        <v>0</v>
      </c>
      <c r="H750">
        <v>0</v>
      </c>
      <c r="I750" t="s">
        <v>65</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t="s">
        <v>4168</v>
      </c>
    </row>
    <row r="751" spans="1:30" ht="15" customHeight="1" x14ac:dyDescent="0.25">
      <c r="A751" t="s">
        <v>4169</v>
      </c>
      <c r="B751" t="s">
        <v>4170</v>
      </c>
      <c r="C751">
        <v>0</v>
      </c>
      <c r="D751" t="s">
        <v>4171</v>
      </c>
      <c r="E751" s="4">
        <v>418479</v>
      </c>
      <c r="F751" t="s">
        <v>4172</v>
      </c>
      <c r="G751" t="s">
        <v>3829</v>
      </c>
      <c r="H751" t="s">
        <v>1847</v>
      </c>
      <c r="I751" t="s">
        <v>4173</v>
      </c>
      <c r="J751" t="s">
        <v>1366</v>
      </c>
      <c r="K751" t="s">
        <v>1366</v>
      </c>
      <c r="L751" t="s">
        <v>1366</v>
      </c>
      <c r="M751" t="s">
        <v>1366</v>
      </c>
      <c r="N751" t="s">
        <v>1366</v>
      </c>
      <c r="O751" t="s">
        <v>1366</v>
      </c>
      <c r="P751" t="s">
        <v>1366</v>
      </c>
      <c r="Q751" t="s">
        <v>1230</v>
      </c>
      <c r="R751" t="s">
        <v>1230</v>
      </c>
      <c r="S751" t="s">
        <v>1366</v>
      </c>
      <c r="T751" t="s">
        <v>1366</v>
      </c>
      <c r="U751" t="s">
        <v>1366</v>
      </c>
      <c r="V751" t="s">
        <v>1366</v>
      </c>
      <c r="W751" t="s">
        <v>1366</v>
      </c>
      <c r="X751" t="s">
        <v>1366</v>
      </c>
      <c r="Y751" t="s">
        <v>1366</v>
      </c>
      <c r="Z751" t="s">
        <v>1366</v>
      </c>
      <c r="AA751" t="s">
        <v>1366</v>
      </c>
      <c r="AB751">
        <v>0</v>
      </c>
      <c r="AC751" t="s">
        <v>4174</v>
      </c>
      <c r="AD751" t="s">
        <v>4175</v>
      </c>
    </row>
    <row r="752" spans="1:30" ht="15" customHeight="1" x14ac:dyDescent="0.25">
      <c r="A752" t="s">
        <v>4176</v>
      </c>
      <c r="B752" t="s">
        <v>4177</v>
      </c>
      <c r="C752">
        <v>0</v>
      </c>
      <c r="D752" t="s">
        <v>4178</v>
      </c>
      <c r="E752" s="4"/>
      <c r="F752" t="s">
        <v>65</v>
      </c>
      <c r="G752">
        <v>0</v>
      </c>
      <c r="H752">
        <v>0</v>
      </c>
      <c r="I752" t="s">
        <v>65</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t="s">
        <v>4179</v>
      </c>
    </row>
    <row r="753" spans="1:33" ht="15" customHeight="1" x14ac:dyDescent="0.25">
      <c r="A753" t="s">
        <v>4180</v>
      </c>
      <c r="B753" t="s">
        <v>4181</v>
      </c>
      <c r="C753">
        <v>0</v>
      </c>
      <c r="D753" t="s">
        <v>4182</v>
      </c>
      <c r="E753" s="4">
        <v>255288</v>
      </c>
      <c r="F753" t="s">
        <v>4183</v>
      </c>
      <c r="G753" t="s">
        <v>2791</v>
      </c>
      <c r="H753" t="s">
        <v>2792</v>
      </c>
      <c r="I753" t="s">
        <v>3129</v>
      </c>
      <c r="J753" t="s">
        <v>1230</v>
      </c>
      <c r="K753" t="s">
        <v>1230</v>
      </c>
      <c r="L753" t="s">
        <v>1230</v>
      </c>
      <c r="M753" t="s">
        <v>1231</v>
      </c>
      <c r="N753" t="s">
        <v>1230</v>
      </c>
      <c r="O753" t="s">
        <v>1231</v>
      </c>
      <c r="P753" t="s">
        <v>1230</v>
      </c>
      <c r="Q753" t="s">
        <v>1231</v>
      </c>
      <c r="R753" t="s">
        <v>1230</v>
      </c>
      <c r="S753" t="s">
        <v>1230</v>
      </c>
      <c r="T753" t="s">
        <v>1366</v>
      </c>
      <c r="U753" t="s">
        <v>1366</v>
      </c>
      <c r="V753" t="s">
        <v>1366</v>
      </c>
      <c r="W753" t="s">
        <v>1366</v>
      </c>
      <c r="X753" t="s">
        <v>1366</v>
      </c>
      <c r="Y753" t="s">
        <v>1366</v>
      </c>
      <c r="Z753" t="s">
        <v>1366</v>
      </c>
      <c r="AA753" t="s">
        <v>1366</v>
      </c>
      <c r="AB753">
        <v>0</v>
      </c>
      <c r="AC753" t="s">
        <v>4184</v>
      </c>
      <c r="AD753" t="s">
        <v>4185</v>
      </c>
    </row>
    <row r="754" spans="1:33" ht="15" customHeight="1" x14ac:dyDescent="0.25">
      <c r="A754" t="s">
        <v>4186</v>
      </c>
      <c r="B754" t="s">
        <v>4187</v>
      </c>
      <c r="C754">
        <v>0</v>
      </c>
      <c r="D754" t="s">
        <v>4188</v>
      </c>
      <c r="E754" s="4">
        <v>237613</v>
      </c>
      <c r="F754" t="s">
        <v>4189</v>
      </c>
      <c r="G754" t="s">
        <v>4190</v>
      </c>
      <c r="H754" t="s">
        <v>3601</v>
      </c>
      <c r="I754" t="s">
        <v>1848</v>
      </c>
      <c r="J754" t="s">
        <v>1230</v>
      </c>
      <c r="K754" t="s">
        <v>1230</v>
      </c>
      <c r="L754" t="s">
        <v>1231</v>
      </c>
      <c r="M754" t="s">
        <v>1231</v>
      </c>
      <c r="N754" t="s">
        <v>1230</v>
      </c>
      <c r="O754" t="s">
        <v>1231</v>
      </c>
      <c r="P754" t="s">
        <v>1230</v>
      </c>
      <c r="Q754" t="s">
        <v>1230</v>
      </c>
      <c r="R754" t="s">
        <v>1230</v>
      </c>
      <c r="S754" t="s">
        <v>1230</v>
      </c>
      <c r="T754" t="s">
        <v>1230</v>
      </c>
      <c r="U754" t="s">
        <v>1230</v>
      </c>
      <c r="V754" t="s">
        <v>1231</v>
      </c>
      <c r="W754" t="s">
        <v>1230</v>
      </c>
      <c r="X754" t="s">
        <v>1231</v>
      </c>
      <c r="Y754" t="s">
        <v>1231</v>
      </c>
      <c r="Z754" t="s">
        <v>1231</v>
      </c>
      <c r="AA754" t="s">
        <v>1366</v>
      </c>
      <c r="AC754" t="s">
        <v>4191</v>
      </c>
      <c r="AD754" t="s">
        <v>4192</v>
      </c>
    </row>
    <row r="755" spans="1:33" ht="15" customHeight="1" x14ac:dyDescent="0.25">
      <c r="A755" t="s">
        <v>4193</v>
      </c>
      <c r="B755" t="s">
        <v>4194</v>
      </c>
      <c r="C755">
        <v>0</v>
      </c>
      <c r="D755" t="s">
        <v>4195</v>
      </c>
      <c r="E755" s="4">
        <v>446613</v>
      </c>
      <c r="F755" t="s">
        <v>4196</v>
      </c>
      <c r="G755" t="s">
        <v>4197</v>
      </c>
      <c r="H755" t="s">
        <v>4198</v>
      </c>
      <c r="I755" t="s">
        <v>4199</v>
      </c>
      <c r="J755" t="s">
        <v>1230</v>
      </c>
      <c r="K755" t="s">
        <v>1230</v>
      </c>
      <c r="L755" t="s">
        <v>1230</v>
      </c>
      <c r="M755" t="s">
        <v>1230</v>
      </c>
      <c r="N755" t="s">
        <v>1230</v>
      </c>
      <c r="O755" t="s">
        <v>1230</v>
      </c>
      <c r="P755" t="s">
        <v>1230</v>
      </c>
      <c r="Q755" t="s">
        <v>1230</v>
      </c>
      <c r="R755" t="s">
        <v>1230</v>
      </c>
      <c r="S755" t="s">
        <v>1230</v>
      </c>
      <c r="T755" t="s">
        <v>1231</v>
      </c>
      <c r="U755" t="s">
        <v>1230</v>
      </c>
      <c r="V755" t="s">
        <v>1230</v>
      </c>
      <c r="W755" t="s">
        <v>1230</v>
      </c>
      <c r="X755" t="s">
        <v>1230</v>
      </c>
      <c r="Y755" t="s">
        <v>1230</v>
      </c>
      <c r="Z755" t="s">
        <v>1230</v>
      </c>
      <c r="AA755" t="s">
        <v>1231</v>
      </c>
      <c r="AC755" t="s">
        <v>4200</v>
      </c>
      <c r="AD755" t="s">
        <v>4201</v>
      </c>
    </row>
    <row r="756" spans="1:33" ht="15" customHeight="1" x14ac:dyDescent="0.25">
      <c r="A756" t="s">
        <v>4202</v>
      </c>
      <c r="B756" t="s">
        <v>4203</v>
      </c>
      <c r="C756">
        <v>0</v>
      </c>
      <c r="D756" t="s">
        <v>4204</v>
      </c>
      <c r="E756" s="4">
        <v>450667</v>
      </c>
      <c r="F756" t="s">
        <v>4205</v>
      </c>
      <c r="G756" t="s">
        <v>3128</v>
      </c>
      <c r="H756" t="s">
        <v>1228</v>
      </c>
      <c r="I756" t="s">
        <v>1229</v>
      </c>
      <c r="J756" t="s">
        <v>1230</v>
      </c>
      <c r="K756" t="s">
        <v>1230</v>
      </c>
      <c r="L756" t="s">
        <v>1230</v>
      </c>
      <c r="M756" t="s">
        <v>1231</v>
      </c>
      <c r="N756" t="s">
        <v>1231</v>
      </c>
      <c r="O756" t="s">
        <v>1231</v>
      </c>
      <c r="P756" t="s">
        <v>1230</v>
      </c>
      <c r="Q756" t="s">
        <v>1230</v>
      </c>
      <c r="R756" t="s">
        <v>1230</v>
      </c>
      <c r="S756" t="s">
        <v>1230</v>
      </c>
      <c r="T756" t="s">
        <v>1231</v>
      </c>
      <c r="U756" t="s">
        <v>1231</v>
      </c>
      <c r="V756" t="s">
        <v>1231</v>
      </c>
      <c r="W756" t="s">
        <v>1230</v>
      </c>
      <c r="X756" t="s">
        <v>1231</v>
      </c>
      <c r="Y756" t="s">
        <v>1231</v>
      </c>
      <c r="Z756" t="s">
        <v>1231</v>
      </c>
      <c r="AA756" t="s">
        <v>1231</v>
      </c>
      <c r="AB756">
        <v>0</v>
      </c>
      <c r="AC756" t="s">
        <v>4206</v>
      </c>
      <c r="AD756" t="s">
        <v>4207</v>
      </c>
    </row>
    <row r="757" spans="1:33" ht="15" customHeight="1" x14ac:dyDescent="0.25">
      <c r="A757" t="s">
        <v>4208</v>
      </c>
      <c r="B757" t="s">
        <v>4209</v>
      </c>
      <c r="C757">
        <v>0</v>
      </c>
      <c r="D757" t="s">
        <v>4210</v>
      </c>
      <c r="E757" s="4">
        <v>451744</v>
      </c>
      <c r="F757" t="s">
        <v>4211</v>
      </c>
      <c r="G757" t="s">
        <v>2201</v>
      </c>
      <c r="H757" t="s">
        <v>2202</v>
      </c>
      <c r="I757" t="s">
        <v>1365</v>
      </c>
      <c r="J757" t="s">
        <v>1230</v>
      </c>
      <c r="K757" t="s">
        <v>1230</v>
      </c>
      <c r="L757" t="s">
        <v>1230</v>
      </c>
      <c r="M757" t="s">
        <v>1230</v>
      </c>
      <c r="N757" t="s">
        <v>1230</v>
      </c>
      <c r="O757" t="s">
        <v>1230</v>
      </c>
      <c r="P757" t="s">
        <v>1230</v>
      </c>
      <c r="Q757" t="s">
        <v>1231</v>
      </c>
      <c r="R757" t="s">
        <v>1230</v>
      </c>
      <c r="S757" t="s">
        <v>1230</v>
      </c>
      <c r="T757" t="s">
        <v>1231</v>
      </c>
      <c r="U757" t="s">
        <v>1230</v>
      </c>
      <c r="V757" t="s">
        <v>1230</v>
      </c>
      <c r="W757" t="s">
        <v>1230</v>
      </c>
      <c r="X757" t="s">
        <v>1230</v>
      </c>
      <c r="Y757" t="s">
        <v>1231</v>
      </c>
      <c r="Z757" t="s">
        <v>1231</v>
      </c>
      <c r="AA757" t="s">
        <v>1231</v>
      </c>
      <c r="AB757">
        <v>0</v>
      </c>
      <c r="AC757" t="s">
        <v>2203</v>
      </c>
      <c r="AD757" t="s">
        <v>2204</v>
      </c>
    </row>
    <row r="758" spans="1:33" ht="15" customHeight="1" x14ac:dyDescent="0.25">
      <c r="A758" t="s">
        <v>4212</v>
      </c>
      <c r="B758" t="s">
        <v>4213</v>
      </c>
      <c r="C758">
        <v>0</v>
      </c>
      <c r="D758" t="s">
        <v>4214</v>
      </c>
      <c r="E758" s="4">
        <v>438278</v>
      </c>
      <c r="F758" t="s">
        <v>4215</v>
      </c>
      <c r="G758" t="s">
        <v>4216</v>
      </c>
      <c r="H758" t="s">
        <v>2202</v>
      </c>
      <c r="I758" t="s">
        <v>3552</v>
      </c>
      <c r="J758" t="s">
        <v>1230</v>
      </c>
      <c r="K758" t="s">
        <v>1230</v>
      </c>
      <c r="L758" t="s">
        <v>1230</v>
      </c>
      <c r="M758" t="s">
        <v>1231</v>
      </c>
      <c r="N758" t="s">
        <v>1230</v>
      </c>
      <c r="O758" t="s">
        <v>1231</v>
      </c>
      <c r="P758" t="s">
        <v>1230</v>
      </c>
      <c r="Q758" t="s">
        <v>1230</v>
      </c>
      <c r="R758" t="s">
        <v>1230</v>
      </c>
      <c r="S758" t="s">
        <v>1230</v>
      </c>
      <c r="T758" t="s">
        <v>1231</v>
      </c>
      <c r="U758" t="s">
        <v>1230</v>
      </c>
      <c r="V758" t="s">
        <v>1231</v>
      </c>
      <c r="W758" t="s">
        <v>1230</v>
      </c>
      <c r="X758" t="s">
        <v>1230</v>
      </c>
      <c r="Y758" t="s">
        <v>1231</v>
      </c>
      <c r="Z758" t="s">
        <v>1231</v>
      </c>
      <c r="AA758" t="s">
        <v>1231</v>
      </c>
      <c r="AB758">
        <v>0</v>
      </c>
      <c r="AC758" t="s">
        <v>4217</v>
      </c>
      <c r="AD758" t="s">
        <v>4218</v>
      </c>
    </row>
    <row r="759" spans="1:33" ht="15" customHeight="1" x14ac:dyDescent="0.25">
      <c r="A759" t="s">
        <v>4219</v>
      </c>
      <c r="B759" t="s">
        <v>4220</v>
      </c>
      <c r="C759">
        <v>0</v>
      </c>
      <c r="D759" t="s">
        <v>4221</v>
      </c>
      <c r="E759" s="4">
        <v>420211</v>
      </c>
      <c r="F759" t="s">
        <v>4222</v>
      </c>
      <c r="G759" t="s">
        <v>1496</v>
      </c>
      <c r="H759" t="s">
        <v>1228</v>
      </c>
      <c r="I759" t="s">
        <v>3709</v>
      </c>
      <c r="J759" t="s">
        <v>1230</v>
      </c>
      <c r="K759" t="s">
        <v>1231</v>
      </c>
      <c r="L759" t="s">
        <v>1230</v>
      </c>
      <c r="M759" t="s">
        <v>1231</v>
      </c>
      <c r="N759" t="s">
        <v>1231</v>
      </c>
      <c r="O759" t="s">
        <v>1231</v>
      </c>
      <c r="P759" t="s">
        <v>1231</v>
      </c>
      <c r="Q759" t="s">
        <v>1231</v>
      </c>
      <c r="R759" t="s">
        <v>1231</v>
      </c>
      <c r="S759" t="s">
        <v>1366</v>
      </c>
      <c r="T759" t="s">
        <v>1231</v>
      </c>
      <c r="U759" t="s">
        <v>1231</v>
      </c>
      <c r="V759" t="s">
        <v>1231</v>
      </c>
      <c r="W759" t="s">
        <v>1231</v>
      </c>
      <c r="X759" t="s">
        <v>1231</v>
      </c>
      <c r="Y759" t="s">
        <v>1231</v>
      </c>
      <c r="Z759" t="s">
        <v>1231</v>
      </c>
      <c r="AA759" t="s">
        <v>1231</v>
      </c>
      <c r="AB759">
        <v>0</v>
      </c>
      <c r="AC759" t="s">
        <v>4223</v>
      </c>
      <c r="AD759" t="s">
        <v>4224</v>
      </c>
    </row>
    <row r="760" spans="1:33" ht="15" customHeight="1" x14ac:dyDescent="0.25">
      <c r="A760" t="s">
        <v>4225</v>
      </c>
      <c r="B760" t="s">
        <v>4225</v>
      </c>
      <c r="C760">
        <v>0</v>
      </c>
      <c r="D760" t="s">
        <v>4226</v>
      </c>
      <c r="E760" s="4">
        <v>13798</v>
      </c>
      <c r="F760" t="s">
        <v>65</v>
      </c>
      <c r="G760">
        <v>0</v>
      </c>
      <c r="H760">
        <v>0</v>
      </c>
      <c r="I760" t="s">
        <v>65</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t="s">
        <v>4227</v>
      </c>
    </row>
    <row r="761" spans="1:33" ht="15" customHeight="1" x14ac:dyDescent="0.25">
      <c r="A761" t="s">
        <v>4228</v>
      </c>
      <c r="B761" t="s">
        <v>4229</v>
      </c>
      <c r="C761">
        <v>0</v>
      </c>
      <c r="D761" t="s">
        <v>4230</v>
      </c>
      <c r="E761" s="4">
        <v>420212</v>
      </c>
      <c r="F761" t="s">
        <v>4231</v>
      </c>
      <c r="G761" t="s">
        <v>4232</v>
      </c>
      <c r="H761" t="s">
        <v>3601</v>
      </c>
      <c r="I761" t="s">
        <v>4233</v>
      </c>
      <c r="J761" t="s">
        <v>1230</v>
      </c>
      <c r="K761" t="s">
        <v>1231</v>
      </c>
      <c r="L761" t="s">
        <v>1230</v>
      </c>
      <c r="M761" t="s">
        <v>1231</v>
      </c>
      <c r="N761" t="s">
        <v>1231</v>
      </c>
      <c r="O761" t="s">
        <v>1231</v>
      </c>
      <c r="P761" t="s">
        <v>1231</v>
      </c>
      <c r="Q761" t="s">
        <v>1230</v>
      </c>
      <c r="R761" t="s">
        <v>1230</v>
      </c>
      <c r="S761" t="s">
        <v>1231</v>
      </c>
      <c r="T761" t="s">
        <v>1231</v>
      </c>
      <c r="U761" t="s">
        <v>1231</v>
      </c>
      <c r="V761" t="s">
        <v>1231</v>
      </c>
      <c r="W761" t="s">
        <v>1231</v>
      </c>
      <c r="X761" t="s">
        <v>1231</v>
      </c>
      <c r="Y761" t="s">
        <v>1231</v>
      </c>
      <c r="Z761" t="s">
        <v>1231</v>
      </c>
      <c r="AA761" t="s">
        <v>1231</v>
      </c>
      <c r="AC761" t="s">
        <v>4234</v>
      </c>
      <c r="AD761" t="s">
        <v>4235</v>
      </c>
    </row>
    <row r="762" spans="1:33" ht="15" customHeight="1" x14ac:dyDescent="0.25">
      <c r="A762" t="s">
        <v>4236</v>
      </c>
      <c r="B762" t="s">
        <v>4237</v>
      </c>
      <c r="C762">
        <v>0</v>
      </c>
      <c r="D762" t="s">
        <v>4238</v>
      </c>
      <c r="E762" s="4"/>
      <c r="F762" t="s">
        <v>65</v>
      </c>
      <c r="G762">
        <v>0</v>
      </c>
      <c r="H762">
        <v>0</v>
      </c>
      <c r="I762" t="s">
        <v>65</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t="s">
        <v>4239</v>
      </c>
    </row>
    <row r="763" spans="1:33" ht="15" customHeight="1" x14ac:dyDescent="0.25">
      <c r="A763" t="s">
        <v>4240</v>
      </c>
      <c r="B763" t="s">
        <v>4241</v>
      </c>
      <c r="C763">
        <v>0</v>
      </c>
      <c r="D763" t="s">
        <v>4242</v>
      </c>
      <c r="E763" s="4">
        <v>34977</v>
      </c>
      <c r="F763" t="s">
        <v>4243</v>
      </c>
      <c r="G763" t="s">
        <v>1490</v>
      </c>
      <c r="H763" t="s">
        <v>1228</v>
      </c>
      <c r="I763" t="s">
        <v>4244</v>
      </c>
      <c r="J763" t="s">
        <v>1231</v>
      </c>
      <c r="K763" t="s">
        <v>1230</v>
      </c>
      <c r="L763" t="s">
        <v>1231</v>
      </c>
      <c r="M763" t="s">
        <v>1231</v>
      </c>
      <c r="N763" t="s">
        <v>1231</v>
      </c>
      <c r="O763" t="s">
        <v>1231</v>
      </c>
      <c r="P763" t="s">
        <v>1231</v>
      </c>
      <c r="Q763" t="s">
        <v>1231</v>
      </c>
      <c r="R763" t="s">
        <v>1231</v>
      </c>
      <c r="S763" t="s">
        <v>1231</v>
      </c>
      <c r="T763" t="s">
        <v>1231</v>
      </c>
      <c r="U763" t="s">
        <v>1231</v>
      </c>
      <c r="V763" t="s">
        <v>1230</v>
      </c>
      <c r="W763" t="s">
        <v>1231</v>
      </c>
      <c r="X763" t="s">
        <v>1231</v>
      </c>
      <c r="Y763" t="s">
        <v>1231</v>
      </c>
      <c r="Z763" t="s">
        <v>1231</v>
      </c>
      <c r="AA763" t="s">
        <v>1366</v>
      </c>
      <c r="AB763">
        <v>0</v>
      </c>
      <c r="AC763" t="s">
        <v>4245</v>
      </c>
      <c r="AD763" t="s">
        <v>4246</v>
      </c>
    </row>
    <row r="764" spans="1:33" ht="15" customHeight="1" x14ac:dyDescent="0.25">
      <c r="A764" t="s">
        <v>4247</v>
      </c>
      <c r="B764" t="s">
        <v>4248</v>
      </c>
      <c r="C764" t="s">
        <v>2155</v>
      </c>
      <c r="D764" t="s">
        <v>4249</v>
      </c>
      <c r="E764" s="4">
        <v>468916</v>
      </c>
      <c r="F764" t="s">
        <v>4250</v>
      </c>
      <c r="G764" t="s">
        <v>2201</v>
      </c>
      <c r="H764" t="s">
        <v>2202</v>
      </c>
      <c r="I764" t="s">
        <v>1365</v>
      </c>
      <c r="J764" t="s">
        <v>1230</v>
      </c>
      <c r="K764" t="s">
        <v>1230</v>
      </c>
      <c r="L764" t="s">
        <v>1230</v>
      </c>
      <c r="M764" t="s">
        <v>1230</v>
      </c>
      <c r="N764" t="s">
        <v>1230</v>
      </c>
      <c r="O764" t="s">
        <v>1230</v>
      </c>
      <c r="P764" t="s">
        <v>1230</v>
      </c>
      <c r="Q764" t="s">
        <v>1230</v>
      </c>
      <c r="R764" t="s">
        <v>1230</v>
      </c>
      <c r="S764" t="s">
        <v>1231</v>
      </c>
      <c r="T764" t="s">
        <v>1231</v>
      </c>
      <c r="U764" t="s">
        <v>1230</v>
      </c>
      <c r="V764" t="s">
        <v>1231</v>
      </c>
      <c r="W764" t="s">
        <v>1230</v>
      </c>
      <c r="X764" t="s">
        <v>1230</v>
      </c>
      <c r="Y764" t="s">
        <v>1231</v>
      </c>
      <c r="Z764" t="s">
        <v>1231</v>
      </c>
      <c r="AA764" t="s">
        <v>1366</v>
      </c>
      <c r="AB764">
        <v>0</v>
      </c>
      <c r="AC764" t="s">
        <v>4251</v>
      </c>
      <c r="AD764" t="s">
        <v>4252</v>
      </c>
    </row>
    <row r="765" spans="1:33" ht="15" customHeight="1" x14ac:dyDescent="0.25">
      <c r="A765" t="s">
        <v>4253</v>
      </c>
      <c r="B765" t="s">
        <v>4254</v>
      </c>
      <c r="C765" t="s">
        <v>4255</v>
      </c>
      <c r="D765" t="s">
        <v>4256</v>
      </c>
      <c r="E765" s="4">
        <v>458978</v>
      </c>
      <c r="F765" t="s">
        <v>4257</v>
      </c>
      <c r="G765" t="s">
        <v>1229</v>
      </c>
      <c r="H765" t="s">
        <v>1228</v>
      </c>
      <c r="I765" t="s">
        <v>1229</v>
      </c>
      <c r="J765" t="s">
        <v>1230</v>
      </c>
      <c r="K765" t="s">
        <v>1230</v>
      </c>
      <c r="L765" t="s">
        <v>1230</v>
      </c>
      <c r="M765" t="s">
        <v>1231</v>
      </c>
      <c r="N765" t="s">
        <v>1230</v>
      </c>
      <c r="O765" t="s">
        <v>1231</v>
      </c>
      <c r="P765" t="s">
        <v>1230</v>
      </c>
      <c r="Q765" t="s">
        <v>1230</v>
      </c>
      <c r="R765" t="s">
        <v>1230</v>
      </c>
      <c r="S765" t="s">
        <v>1230</v>
      </c>
      <c r="T765" t="s">
        <v>1231</v>
      </c>
      <c r="U765" t="s">
        <v>1230</v>
      </c>
      <c r="V765" t="s">
        <v>1230</v>
      </c>
      <c r="W765" t="s">
        <v>1231</v>
      </c>
      <c r="X765" t="s">
        <v>1231</v>
      </c>
      <c r="Y765" t="s">
        <v>1231</v>
      </c>
      <c r="Z765" t="s">
        <v>1231</v>
      </c>
      <c r="AA765" t="s">
        <v>1231</v>
      </c>
      <c r="AC765" t="s">
        <v>4258</v>
      </c>
      <c r="AD765" t="s">
        <v>4259</v>
      </c>
    </row>
    <row r="766" spans="1:33" ht="15" customHeight="1" x14ac:dyDescent="0.25">
      <c r="A766" t="s">
        <v>4260</v>
      </c>
      <c r="B766" t="s">
        <v>4261</v>
      </c>
      <c r="C766">
        <v>0</v>
      </c>
      <c r="D766" t="s">
        <v>4262</v>
      </c>
      <c r="E766" s="4">
        <v>31529</v>
      </c>
      <c r="F766" t="s">
        <v>1229</v>
      </c>
      <c r="G766" t="s">
        <v>1229</v>
      </c>
      <c r="H766" t="s">
        <v>1228</v>
      </c>
      <c r="I766" t="s">
        <v>4263</v>
      </c>
      <c r="J766" t="s">
        <v>1231</v>
      </c>
      <c r="K766" t="s">
        <v>1231</v>
      </c>
      <c r="L766" t="s">
        <v>1231</v>
      </c>
      <c r="M766" t="s">
        <v>1231</v>
      </c>
      <c r="N766" t="s">
        <v>1231</v>
      </c>
      <c r="O766" t="s">
        <v>1231</v>
      </c>
      <c r="P766" t="s">
        <v>1231</v>
      </c>
      <c r="Q766" t="s">
        <v>1231</v>
      </c>
      <c r="R766" t="s">
        <v>1231</v>
      </c>
      <c r="S766" t="s">
        <v>1231</v>
      </c>
      <c r="T766" t="s">
        <v>1231</v>
      </c>
      <c r="U766" t="s">
        <v>1231</v>
      </c>
      <c r="V766" t="s">
        <v>1230</v>
      </c>
      <c r="W766" t="s">
        <v>1231</v>
      </c>
      <c r="X766" t="s">
        <v>1231</v>
      </c>
      <c r="Y766" t="s">
        <v>1231</v>
      </c>
      <c r="Z766" t="s">
        <v>1231</v>
      </c>
      <c r="AA766" t="s">
        <v>1366</v>
      </c>
      <c r="AC766" t="s">
        <v>4264</v>
      </c>
      <c r="AD766" t="s">
        <v>4265</v>
      </c>
    </row>
    <row r="767" spans="1:33" ht="15" customHeight="1" x14ac:dyDescent="0.25">
      <c r="A767" t="s">
        <v>4266</v>
      </c>
      <c r="B767" t="s">
        <v>4267</v>
      </c>
      <c r="C767" t="s">
        <v>2155</v>
      </c>
      <c r="D767" t="s">
        <v>4268</v>
      </c>
      <c r="E767" s="4">
        <v>476120</v>
      </c>
      <c r="F767" t="s">
        <v>4269</v>
      </c>
      <c r="G767" t="s">
        <v>1229</v>
      </c>
      <c r="H767" t="s">
        <v>1228</v>
      </c>
      <c r="I767" t="s">
        <v>4270</v>
      </c>
      <c r="J767" t="s">
        <v>1230</v>
      </c>
      <c r="K767" t="s">
        <v>1230</v>
      </c>
      <c r="L767" t="s">
        <v>1230</v>
      </c>
      <c r="M767" t="s">
        <v>1230</v>
      </c>
      <c r="N767" t="s">
        <v>1230</v>
      </c>
      <c r="O767" t="s">
        <v>1230</v>
      </c>
      <c r="P767" t="s">
        <v>1230</v>
      </c>
      <c r="Q767" t="s">
        <v>1230</v>
      </c>
      <c r="R767" t="s">
        <v>1230</v>
      </c>
      <c r="S767" t="s">
        <v>1230</v>
      </c>
      <c r="T767" t="s">
        <v>1231</v>
      </c>
      <c r="U767" t="s">
        <v>1230</v>
      </c>
      <c r="V767" t="s">
        <v>1230</v>
      </c>
      <c r="W767" t="s">
        <v>1230</v>
      </c>
      <c r="X767" t="s">
        <v>1230</v>
      </c>
      <c r="Y767" t="s">
        <v>1231</v>
      </c>
      <c r="Z767" t="s">
        <v>1231</v>
      </c>
      <c r="AA767" t="s">
        <v>1231</v>
      </c>
      <c r="AC767" t="s">
        <v>4271</v>
      </c>
      <c r="AD767" t="s">
        <v>4272</v>
      </c>
    </row>
    <row r="768" spans="1:33" ht="15" customHeight="1" x14ac:dyDescent="0.25">
      <c r="A768" t="s">
        <v>4273</v>
      </c>
      <c r="B768" t="s">
        <v>4274</v>
      </c>
      <c r="C768" t="s">
        <v>2155</v>
      </c>
      <c r="D768" t="s">
        <v>4275</v>
      </c>
      <c r="E768" s="4">
        <v>479868</v>
      </c>
      <c r="F768" t="s">
        <v>4276</v>
      </c>
      <c r="G768" t="s">
        <v>2489</v>
      </c>
      <c r="H768" t="s">
        <v>2490</v>
      </c>
      <c r="I768" t="s">
        <v>3487</v>
      </c>
      <c r="J768" t="s">
        <v>1230</v>
      </c>
      <c r="K768" t="s">
        <v>1230</v>
      </c>
      <c r="L768" t="s">
        <v>1230</v>
      </c>
      <c r="M768" t="s">
        <v>1230</v>
      </c>
      <c r="N768" t="s">
        <v>1230</v>
      </c>
      <c r="O768" t="s">
        <v>1230</v>
      </c>
      <c r="P768" t="s">
        <v>1230</v>
      </c>
      <c r="Q768" t="s">
        <v>1230</v>
      </c>
      <c r="R768" t="s">
        <v>1230</v>
      </c>
      <c r="S768" t="s">
        <v>1230</v>
      </c>
      <c r="T768" t="s">
        <v>1366</v>
      </c>
      <c r="U768" t="s">
        <v>1366</v>
      </c>
      <c r="V768" t="s">
        <v>1366</v>
      </c>
      <c r="W768" t="s">
        <v>1366</v>
      </c>
      <c r="X768" t="s">
        <v>1366</v>
      </c>
      <c r="Y768" t="s">
        <v>1366</v>
      </c>
      <c r="Z768" t="s">
        <v>1366</v>
      </c>
      <c r="AA768" t="s">
        <v>1366</v>
      </c>
      <c r="AB768">
        <v>0</v>
      </c>
      <c r="AC768" t="s">
        <v>4277</v>
      </c>
      <c r="AD768" t="s">
        <v>4278</v>
      </c>
      <c r="AF768" s="33">
        <v>1020</v>
      </c>
      <c r="AG768" t="s">
        <v>5324</v>
      </c>
    </row>
    <row r="769" spans="1:33" ht="15" customHeight="1" x14ac:dyDescent="0.25">
      <c r="A769" t="s">
        <v>4279</v>
      </c>
      <c r="B769" t="s">
        <v>4280</v>
      </c>
      <c r="C769" t="s">
        <v>2155</v>
      </c>
      <c r="D769" t="s">
        <v>4281</v>
      </c>
      <c r="E769" s="4">
        <v>475988</v>
      </c>
      <c r="F769" t="s">
        <v>4282</v>
      </c>
      <c r="G769" t="s">
        <v>4283</v>
      </c>
      <c r="H769" t="s">
        <v>1228</v>
      </c>
      <c r="I769" t="s">
        <v>1365</v>
      </c>
      <c r="J769" t="s">
        <v>1230</v>
      </c>
      <c r="K769" t="s">
        <v>1230</v>
      </c>
      <c r="L769" t="s">
        <v>1230</v>
      </c>
      <c r="M769" t="s">
        <v>1230</v>
      </c>
      <c r="N769" t="s">
        <v>1230</v>
      </c>
      <c r="O769" t="s">
        <v>1230</v>
      </c>
      <c r="P769" t="s">
        <v>1230</v>
      </c>
      <c r="Q769" t="s">
        <v>1230</v>
      </c>
      <c r="R769" t="s">
        <v>1230</v>
      </c>
      <c r="S769" t="s">
        <v>1230</v>
      </c>
      <c r="T769" t="s">
        <v>1230</v>
      </c>
      <c r="U769" t="s">
        <v>1230</v>
      </c>
      <c r="V769" t="s">
        <v>1230</v>
      </c>
      <c r="W769" t="s">
        <v>1230</v>
      </c>
      <c r="X769" t="s">
        <v>1230</v>
      </c>
      <c r="Y769" t="s">
        <v>1230</v>
      </c>
      <c r="Z769" t="s">
        <v>1230</v>
      </c>
      <c r="AA769" t="s">
        <v>1366</v>
      </c>
      <c r="AC769" t="s">
        <v>4284</v>
      </c>
      <c r="AD769" t="s">
        <v>4285</v>
      </c>
      <c r="AF769" s="33">
        <v>320</v>
      </c>
      <c r="AG769" t="s">
        <v>5325</v>
      </c>
    </row>
    <row r="770" spans="1:33" ht="15" customHeight="1" x14ac:dyDescent="0.25">
      <c r="A770" t="s">
        <v>4286</v>
      </c>
      <c r="B770" t="s">
        <v>4287</v>
      </c>
      <c r="C770" t="s">
        <v>1168</v>
      </c>
      <c r="D770" t="s">
        <v>4288</v>
      </c>
      <c r="E770" s="4">
        <v>17219</v>
      </c>
      <c r="F770" t="s">
        <v>4289</v>
      </c>
      <c r="G770" t="s">
        <v>3552</v>
      </c>
      <c r="H770" t="s">
        <v>2202</v>
      </c>
      <c r="I770" t="s">
        <v>1636</v>
      </c>
      <c r="J770" t="s">
        <v>1230</v>
      </c>
      <c r="K770" t="s">
        <v>1230</v>
      </c>
      <c r="L770" t="s">
        <v>1231</v>
      </c>
      <c r="M770" t="s">
        <v>1230</v>
      </c>
      <c r="N770" t="s">
        <v>1231</v>
      </c>
      <c r="O770" t="s">
        <v>1230</v>
      </c>
      <c r="P770" t="s">
        <v>1230</v>
      </c>
      <c r="Q770" t="s">
        <v>1230</v>
      </c>
      <c r="R770" t="s">
        <v>1230</v>
      </c>
      <c r="S770" t="s">
        <v>1231</v>
      </c>
      <c r="T770" t="s">
        <v>1231</v>
      </c>
      <c r="U770" t="s">
        <v>1231</v>
      </c>
      <c r="V770" t="s">
        <v>1231</v>
      </c>
      <c r="W770" t="s">
        <v>1231</v>
      </c>
      <c r="X770" t="s">
        <v>1230</v>
      </c>
      <c r="Y770" t="s">
        <v>1230</v>
      </c>
      <c r="Z770" t="s">
        <v>1230</v>
      </c>
      <c r="AA770" t="s">
        <v>1366</v>
      </c>
      <c r="AB770">
        <v>0</v>
      </c>
      <c r="AC770" t="s">
        <v>4290</v>
      </c>
      <c r="AD770" t="s">
        <v>4291</v>
      </c>
      <c r="AF770" s="33">
        <v>530</v>
      </c>
      <c r="AG770" t="s">
        <v>5326</v>
      </c>
    </row>
    <row r="771" spans="1:33" ht="15" customHeight="1" x14ac:dyDescent="0.25">
      <c r="A771" t="s">
        <v>4292</v>
      </c>
      <c r="B771" t="s">
        <v>4292</v>
      </c>
      <c r="C771" t="s">
        <v>1167</v>
      </c>
      <c r="D771" t="s">
        <v>4293</v>
      </c>
      <c r="E771" s="4">
        <v>481173</v>
      </c>
      <c r="F771" t="s">
        <v>65</v>
      </c>
      <c r="G771">
        <v>0</v>
      </c>
      <c r="H771">
        <v>0</v>
      </c>
      <c r="I771" t="s">
        <v>65</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t="s">
        <v>4294</v>
      </c>
      <c r="AD771" t="s">
        <v>4295</v>
      </c>
    </row>
    <row r="772" spans="1:33" ht="15" customHeight="1" x14ac:dyDescent="0.25">
      <c r="A772" t="s">
        <v>4296</v>
      </c>
      <c r="B772" t="s">
        <v>4297</v>
      </c>
      <c r="C772" t="s">
        <v>2155</v>
      </c>
      <c r="D772" t="s">
        <v>4298</v>
      </c>
      <c r="E772" s="4">
        <v>486374</v>
      </c>
      <c r="F772" t="s">
        <v>4299</v>
      </c>
      <c r="G772" t="s">
        <v>2766</v>
      </c>
      <c r="H772" t="s">
        <v>1228</v>
      </c>
      <c r="I772" t="s">
        <v>2851</v>
      </c>
      <c r="J772" t="s">
        <v>1230</v>
      </c>
      <c r="K772" t="s">
        <v>1230</v>
      </c>
      <c r="L772" t="s">
        <v>1230</v>
      </c>
      <c r="M772" t="s">
        <v>1230</v>
      </c>
      <c r="N772" t="s">
        <v>1230</v>
      </c>
      <c r="O772" t="s">
        <v>1231</v>
      </c>
      <c r="P772" t="s">
        <v>1230</v>
      </c>
      <c r="Q772" t="s">
        <v>1230</v>
      </c>
      <c r="R772" t="s">
        <v>1230</v>
      </c>
      <c r="S772" t="s">
        <v>1230</v>
      </c>
      <c r="T772" t="s">
        <v>1231</v>
      </c>
      <c r="U772" t="s">
        <v>1230</v>
      </c>
      <c r="V772" t="s">
        <v>1231</v>
      </c>
      <c r="W772" t="s">
        <v>1230</v>
      </c>
      <c r="X772" t="s">
        <v>1231</v>
      </c>
      <c r="Y772" t="s">
        <v>1231</v>
      </c>
      <c r="Z772" t="s">
        <v>1231</v>
      </c>
      <c r="AA772" t="s">
        <v>1366</v>
      </c>
      <c r="AB772">
        <v>0</v>
      </c>
      <c r="AC772" t="s">
        <v>4300</v>
      </c>
      <c r="AD772" t="s">
        <v>4301</v>
      </c>
    </row>
    <row r="773" spans="1:33" ht="15" customHeight="1" x14ac:dyDescent="0.25">
      <c r="A773" t="s">
        <v>4302</v>
      </c>
      <c r="B773" t="s">
        <v>4302</v>
      </c>
      <c r="C773">
        <v>0</v>
      </c>
      <c r="D773" t="s">
        <v>4303</v>
      </c>
      <c r="E773" s="4">
        <v>358634</v>
      </c>
      <c r="F773" t="s">
        <v>4304</v>
      </c>
      <c r="G773" t="s">
        <v>4190</v>
      </c>
      <c r="H773" t="s">
        <v>3601</v>
      </c>
      <c r="I773" t="s">
        <v>4305</v>
      </c>
      <c r="J773" t="s">
        <v>1231</v>
      </c>
      <c r="K773" t="s">
        <v>1231</v>
      </c>
      <c r="L773" t="s">
        <v>1231</v>
      </c>
      <c r="M773" t="s">
        <v>1230</v>
      </c>
      <c r="N773" t="s">
        <v>1231</v>
      </c>
      <c r="O773" t="s">
        <v>1231</v>
      </c>
      <c r="P773" t="s">
        <v>1231</v>
      </c>
      <c r="Q773" t="s">
        <v>1231</v>
      </c>
      <c r="R773" t="s">
        <v>1231</v>
      </c>
      <c r="S773" t="s">
        <v>1231</v>
      </c>
      <c r="T773" t="s">
        <v>1231</v>
      </c>
      <c r="U773" t="s">
        <v>1231</v>
      </c>
      <c r="V773" t="s">
        <v>1231</v>
      </c>
      <c r="W773" t="s">
        <v>1231</v>
      </c>
      <c r="X773" t="s">
        <v>1231</v>
      </c>
      <c r="Y773" t="s">
        <v>1231</v>
      </c>
      <c r="Z773" t="s">
        <v>1230</v>
      </c>
      <c r="AA773" t="s">
        <v>1231</v>
      </c>
      <c r="AC773" t="s">
        <v>4306</v>
      </c>
      <c r="AD773" t="s">
        <v>4307</v>
      </c>
    </row>
    <row r="774" spans="1:33" ht="15" customHeight="1" x14ac:dyDescent="0.25">
      <c r="A774" t="s">
        <v>4308</v>
      </c>
      <c r="B774" t="s">
        <v>4309</v>
      </c>
      <c r="C774">
        <v>0</v>
      </c>
      <c r="D774" t="s">
        <v>4310</v>
      </c>
      <c r="E774" s="4">
        <v>264494</v>
      </c>
      <c r="F774" t="s">
        <v>4311</v>
      </c>
      <c r="G774" t="s">
        <v>2201</v>
      </c>
      <c r="H774" t="s">
        <v>2202</v>
      </c>
      <c r="I774" t="s">
        <v>4312</v>
      </c>
      <c r="J774" t="s">
        <v>1230</v>
      </c>
      <c r="K774" t="s">
        <v>1230</v>
      </c>
      <c r="L774" t="s">
        <v>1231</v>
      </c>
      <c r="M774" t="s">
        <v>1230</v>
      </c>
      <c r="N774" t="s">
        <v>1231</v>
      </c>
      <c r="O774" t="s">
        <v>1231</v>
      </c>
      <c r="P774" t="s">
        <v>1230</v>
      </c>
      <c r="Q774" t="s">
        <v>1230</v>
      </c>
      <c r="R774" t="s">
        <v>1230</v>
      </c>
      <c r="S774" t="s">
        <v>1230</v>
      </c>
      <c r="T774" t="s">
        <v>1366</v>
      </c>
      <c r="U774" t="s">
        <v>1366</v>
      </c>
      <c r="V774" t="s">
        <v>1366</v>
      </c>
      <c r="W774" t="s">
        <v>1366</v>
      </c>
      <c r="X774" t="s">
        <v>1366</v>
      </c>
      <c r="Y774" t="s">
        <v>1366</v>
      </c>
      <c r="Z774" t="s">
        <v>1366</v>
      </c>
      <c r="AA774" t="s">
        <v>1366</v>
      </c>
      <c r="AB774">
        <v>0</v>
      </c>
      <c r="AC774" t="s">
        <v>4313</v>
      </c>
      <c r="AD774" t="s">
        <v>4314</v>
      </c>
    </row>
    <row r="775" spans="1:33" ht="15" customHeight="1" x14ac:dyDescent="0.25">
      <c r="A775" t="s">
        <v>4315</v>
      </c>
      <c r="B775" t="s">
        <v>4316</v>
      </c>
      <c r="C775">
        <v>0</v>
      </c>
      <c r="D775" t="s">
        <v>4317</v>
      </c>
      <c r="E775" s="4">
        <v>497535</v>
      </c>
      <c r="F775" t="s">
        <v>4318</v>
      </c>
      <c r="G775" t="s">
        <v>1229</v>
      </c>
      <c r="H775" t="s">
        <v>1228</v>
      </c>
      <c r="I775" t="s">
        <v>1365</v>
      </c>
      <c r="J775" t="s">
        <v>1230</v>
      </c>
      <c r="K775" t="s">
        <v>1230</v>
      </c>
      <c r="L775" t="s">
        <v>1230</v>
      </c>
      <c r="M775" t="s">
        <v>1230</v>
      </c>
      <c r="N775" t="s">
        <v>1230</v>
      </c>
      <c r="O775" t="s">
        <v>1231</v>
      </c>
      <c r="P775" t="s">
        <v>1230</v>
      </c>
      <c r="Q775" t="s">
        <v>1230</v>
      </c>
      <c r="R775" t="s">
        <v>1230</v>
      </c>
      <c r="S775" t="s">
        <v>1230</v>
      </c>
      <c r="T775" t="s">
        <v>1366</v>
      </c>
      <c r="U775" t="s">
        <v>1366</v>
      </c>
      <c r="V775" t="s">
        <v>1366</v>
      </c>
      <c r="W775" t="s">
        <v>1366</v>
      </c>
      <c r="X775" t="s">
        <v>1366</v>
      </c>
      <c r="Y775" t="s">
        <v>1366</v>
      </c>
      <c r="Z775" t="s">
        <v>1366</v>
      </c>
      <c r="AA775" t="s">
        <v>1366</v>
      </c>
      <c r="AB775">
        <v>0</v>
      </c>
      <c r="AC775" t="s">
        <v>4319</v>
      </c>
      <c r="AD775" t="s">
        <v>4320</v>
      </c>
    </row>
    <row r="776" spans="1:33" ht="15" customHeight="1" x14ac:dyDescent="0.25">
      <c r="A776" t="s">
        <v>4321</v>
      </c>
      <c r="B776" t="s">
        <v>4321</v>
      </c>
      <c r="C776">
        <v>0</v>
      </c>
      <c r="D776" t="s">
        <v>4322</v>
      </c>
      <c r="E776" s="4"/>
      <c r="F776" t="s">
        <v>4323</v>
      </c>
      <c r="G776" t="s">
        <v>1490</v>
      </c>
      <c r="H776" t="s">
        <v>1228</v>
      </c>
      <c r="I776" t="s">
        <v>4324</v>
      </c>
      <c r="J776" t="s">
        <v>1231</v>
      </c>
      <c r="K776" t="s">
        <v>1231</v>
      </c>
      <c r="L776" t="s">
        <v>1231</v>
      </c>
      <c r="M776" t="s">
        <v>1231</v>
      </c>
      <c r="N776" t="s">
        <v>1231</v>
      </c>
      <c r="O776" t="s">
        <v>1231</v>
      </c>
      <c r="P776" t="s">
        <v>1231</v>
      </c>
      <c r="Q776" t="s">
        <v>1230</v>
      </c>
      <c r="R776" t="s">
        <v>1230</v>
      </c>
      <c r="S776" t="s">
        <v>1230</v>
      </c>
      <c r="T776" t="s">
        <v>1366</v>
      </c>
      <c r="U776" t="s">
        <v>1366</v>
      </c>
      <c r="V776" t="s">
        <v>1366</v>
      </c>
      <c r="W776" t="s">
        <v>1366</v>
      </c>
      <c r="X776" t="s">
        <v>1366</v>
      </c>
      <c r="Y776" t="s">
        <v>1230</v>
      </c>
      <c r="Z776" t="s">
        <v>1230</v>
      </c>
      <c r="AA776" t="s">
        <v>1366</v>
      </c>
      <c r="AB776">
        <v>0</v>
      </c>
      <c r="AC776" t="s">
        <v>1367</v>
      </c>
      <c r="AD776" t="s">
        <v>1368</v>
      </c>
    </row>
    <row r="777" spans="1:33" ht="15" customHeight="1" x14ac:dyDescent="0.25">
      <c r="A777" t="s">
        <v>4325</v>
      </c>
      <c r="B777" t="s">
        <v>4326</v>
      </c>
      <c r="C777">
        <v>0</v>
      </c>
      <c r="D777" t="s">
        <v>4327</v>
      </c>
      <c r="E777" s="4">
        <v>497546</v>
      </c>
      <c r="F777" t="s">
        <v>4328</v>
      </c>
      <c r="G777" t="s">
        <v>4329</v>
      </c>
      <c r="H777" t="s">
        <v>2202</v>
      </c>
      <c r="I777" t="s">
        <v>1365</v>
      </c>
      <c r="J777" t="s">
        <v>1230</v>
      </c>
      <c r="K777" t="s">
        <v>1230</v>
      </c>
      <c r="L777" t="s">
        <v>1231</v>
      </c>
      <c r="M777" t="s">
        <v>1230</v>
      </c>
      <c r="N777" t="s">
        <v>1231</v>
      </c>
      <c r="O777" t="s">
        <v>1231</v>
      </c>
      <c r="P777" t="s">
        <v>1230</v>
      </c>
      <c r="Q777" t="s">
        <v>1230</v>
      </c>
      <c r="R777" t="s">
        <v>1231</v>
      </c>
      <c r="S777" t="s">
        <v>1231</v>
      </c>
      <c r="T777" t="s">
        <v>1366</v>
      </c>
      <c r="U777" t="s">
        <v>1366</v>
      </c>
      <c r="V777" t="s">
        <v>1366</v>
      </c>
      <c r="W777" t="s">
        <v>1366</v>
      </c>
      <c r="X777" t="s">
        <v>1366</v>
      </c>
      <c r="Y777" t="s">
        <v>1366</v>
      </c>
      <c r="Z777" t="s">
        <v>1366</v>
      </c>
      <c r="AA777" t="s">
        <v>1366</v>
      </c>
      <c r="AB777">
        <v>0</v>
      </c>
      <c r="AC777" t="s">
        <v>4330</v>
      </c>
      <c r="AD777" t="s">
        <v>4331</v>
      </c>
    </row>
    <row r="778" spans="1:33" ht="15" customHeight="1" x14ac:dyDescent="0.25">
      <c r="A778" t="s">
        <v>4332</v>
      </c>
      <c r="B778" t="s">
        <v>4333</v>
      </c>
      <c r="C778">
        <v>0</v>
      </c>
      <c r="D778" t="s">
        <v>4334</v>
      </c>
      <c r="E778" s="4">
        <v>497547</v>
      </c>
      <c r="F778" t="s">
        <v>4335</v>
      </c>
      <c r="G778" t="s">
        <v>1229</v>
      </c>
      <c r="H778" t="s">
        <v>1228</v>
      </c>
      <c r="I778" t="s">
        <v>3129</v>
      </c>
      <c r="J778" t="s">
        <v>1231</v>
      </c>
      <c r="K778" t="s">
        <v>1231</v>
      </c>
      <c r="L778" t="s">
        <v>1231</v>
      </c>
      <c r="M778" t="s">
        <v>1231</v>
      </c>
      <c r="N778" t="s">
        <v>1231</v>
      </c>
      <c r="O778" t="s">
        <v>1231</v>
      </c>
      <c r="P778" t="s">
        <v>1231</v>
      </c>
      <c r="Q778" t="s">
        <v>1231</v>
      </c>
      <c r="R778" t="s">
        <v>1231</v>
      </c>
      <c r="S778" t="s">
        <v>1231</v>
      </c>
      <c r="T778" t="s">
        <v>1231</v>
      </c>
      <c r="U778" t="s">
        <v>1231</v>
      </c>
      <c r="V778" t="s">
        <v>1231</v>
      </c>
      <c r="W778" t="s">
        <v>1231</v>
      </c>
      <c r="X778" t="s">
        <v>1231</v>
      </c>
      <c r="Y778" t="s">
        <v>1231</v>
      </c>
      <c r="Z778" t="s">
        <v>1231</v>
      </c>
      <c r="AA778" t="s">
        <v>1231</v>
      </c>
      <c r="AC778" t="s">
        <v>4336</v>
      </c>
      <c r="AD778" t="s">
        <v>4337</v>
      </c>
    </row>
    <row r="779" spans="1:33" ht="15" customHeight="1" x14ac:dyDescent="0.25">
      <c r="A779" t="s">
        <v>4338</v>
      </c>
      <c r="B779" t="s">
        <v>4339</v>
      </c>
      <c r="C779">
        <v>0</v>
      </c>
      <c r="D779" t="s">
        <v>4340</v>
      </c>
      <c r="E779" s="4">
        <v>514588</v>
      </c>
      <c r="F779" t="s">
        <v>65</v>
      </c>
      <c r="G779">
        <v>0</v>
      </c>
      <c r="H779">
        <v>0</v>
      </c>
      <c r="I779" t="s">
        <v>65</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t="s">
        <v>4341</v>
      </c>
      <c r="AD779" t="s">
        <v>4342</v>
      </c>
    </row>
    <row r="780" spans="1:33" ht="15" customHeight="1" x14ac:dyDescent="0.25">
      <c r="A780" t="s">
        <v>4343</v>
      </c>
      <c r="B780" t="s">
        <v>4344</v>
      </c>
      <c r="C780">
        <v>0</v>
      </c>
      <c r="D780" t="s">
        <v>4345</v>
      </c>
      <c r="E780" s="4">
        <v>524163</v>
      </c>
      <c r="F780" t="s">
        <v>4346</v>
      </c>
      <c r="G780" t="s">
        <v>3766</v>
      </c>
      <c r="H780" t="s">
        <v>3684</v>
      </c>
      <c r="I780" t="s">
        <v>4347</v>
      </c>
      <c r="J780" t="s">
        <v>1366</v>
      </c>
      <c r="K780" t="s">
        <v>1366</v>
      </c>
      <c r="L780" t="s">
        <v>1366</v>
      </c>
      <c r="M780" t="s">
        <v>1366</v>
      </c>
      <c r="N780" t="s">
        <v>1366</v>
      </c>
      <c r="O780" t="s">
        <v>1366</v>
      </c>
      <c r="P780" t="s">
        <v>1366</v>
      </c>
      <c r="Q780" t="s">
        <v>1230</v>
      </c>
      <c r="R780" t="s">
        <v>1230</v>
      </c>
      <c r="S780" t="s">
        <v>1366</v>
      </c>
      <c r="T780" t="s">
        <v>1230</v>
      </c>
      <c r="U780" t="s">
        <v>1366</v>
      </c>
      <c r="V780" t="s">
        <v>1366</v>
      </c>
      <c r="W780" t="s">
        <v>1366</v>
      </c>
      <c r="X780" t="s">
        <v>1366</v>
      </c>
      <c r="Y780" t="s">
        <v>1366</v>
      </c>
      <c r="Z780" t="s">
        <v>1366</v>
      </c>
      <c r="AA780" t="s">
        <v>1366</v>
      </c>
      <c r="AB780">
        <v>0</v>
      </c>
      <c r="AC780" t="s">
        <v>4348</v>
      </c>
      <c r="AD780" t="s">
        <v>4349</v>
      </c>
    </row>
    <row r="781" spans="1:33" ht="15" customHeight="1" x14ac:dyDescent="0.25">
      <c r="A781" t="s">
        <v>4350</v>
      </c>
      <c r="B781" t="s">
        <v>4351</v>
      </c>
      <c r="C781">
        <v>0</v>
      </c>
      <c r="D781" t="s">
        <v>4352</v>
      </c>
      <c r="E781" s="4">
        <v>5166</v>
      </c>
      <c r="F781" t="s">
        <v>4353</v>
      </c>
      <c r="G781" t="s">
        <v>4354</v>
      </c>
      <c r="H781" t="s">
        <v>1228</v>
      </c>
      <c r="I781" t="s">
        <v>4355</v>
      </c>
      <c r="J781" t="s">
        <v>1231</v>
      </c>
      <c r="K781" t="s">
        <v>1230</v>
      </c>
      <c r="L781" t="s">
        <v>1231</v>
      </c>
      <c r="M781" t="s">
        <v>1230</v>
      </c>
      <c r="N781" t="s">
        <v>1231</v>
      </c>
      <c r="O781" t="s">
        <v>1231</v>
      </c>
      <c r="P781" t="s">
        <v>1231</v>
      </c>
      <c r="Q781" t="s">
        <v>1230</v>
      </c>
      <c r="R781" t="s">
        <v>1230</v>
      </c>
      <c r="S781" t="s">
        <v>1230</v>
      </c>
      <c r="T781" t="s">
        <v>1231</v>
      </c>
      <c r="U781" t="s">
        <v>1231</v>
      </c>
      <c r="V781" t="s">
        <v>1231</v>
      </c>
      <c r="W781" t="s">
        <v>1231</v>
      </c>
      <c r="X781" t="s">
        <v>1231</v>
      </c>
      <c r="Y781" t="s">
        <v>1231</v>
      </c>
      <c r="Z781" t="s">
        <v>1231</v>
      </c>
      <c r="AA781" t="s">
        <v>1231</v>
      </c>
      <c r="AB781">
        <v>0</v>
      </c>
      <c r="AC781" t="s">
        <v>4356</v>
      </c>
      <c r="AD781" t="s">
        <v>4357</v>
      </c>
    </row>
    <row r="782" spans="1:33" ht="15" customHeight="1" x14ac:dyDescent="0.25">
      <c r="A782" t="s">
        <v>4358</v>
      </c>
      <c r="B782" t="s">
        <v>4359</v>
      </c>
      <c r="C782">
        <v>0</v>
      </c>
      <c r="D782" t="s">
        <v>4360</v>
      </c>
      <c r="E782" s="4">
        <v>524165</v>
      </c>
      <c r="F782" t="s">
        <v>65</v>
      </c>
      <c r="G782">
        <v>0</v>
      </c>
      <c r="H782">
        <v>0</v>
      </c>
      <c r="I782" t="s">
        <v>65</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t="s">
        <v>4361</v>
      </c>
    </row>
    <row r="783" spans="1:33" ht="15" customHeight="1" x14ac:dyDescent="0.25">
      <c r="A783" t="s">
        <v>4362</v>
      </c>
      <c r="B783" t="s">
        <v>4363</v>
      </c>
      <c r="C783">
        <v>0</v>
      </c>
      <c r="D783" t="s">
        <v>4364</v>
      </c>
      <c r="E783" s="4">
        <v>122869</v>
      </c>
      <c r="F783" t="s">
        <v>4365</v>
      </c>
      <c r="G783" t="s">
        <v>4366</v>
      </c>
      <c r="H783" t="s">
        <v>3601</v>
      </c>
      <c r="I783" t="s">
        <v>4367</v>
      </c>
      <c r="J783" t="s">
        <v>1231</v>
      </c>
      <c r="K783" t="s">
        <v>1231</v>
      </c>
      <c r="L783" t="s">
        <v>1231</v>
      </c>
      <c r="M783" t="s">
        <v>1231</v>
      </c>
      <c r="N783" t="s">
        <v>1231</v>
      </c>
      <c r="O783" t="s">
        <v>1231</v>
      </c>
      <c r="P783" t="s">
        <v>1231</v>
      </c>
      <c r="Q783" t="s">
        <v>1231</v>
      </c>
      <c r="R783" t="s">
        <v>1231</v>
      </c>
      <c r="S783" t="s">
        <v>1231</v>
      </c>
      <c r="T783" t="s">
        <v>1230</v>
      </c>
      <c r="U783" t="s">
        <v>1231</v>
      </c>
      <c r="V783" t="s">
        <v>1231</v>
      </c>
      <c r="W783" t="s">
        <v>1231</v>
      </c>
      <c r="X783" t="s">
        <v>1231</v>
      </c>
      <c r="Y783" t="s">
        <v>1231</v>
      </c>
      <c r="Z783" t="s">
        <v>1231</v>
      </c>
      <c r="AA783" t="s">
        <v>1231</v>
      </c>
      <c r="AC783" t="s">
        <v>4368</v>
      </c>
      <c r="AD783" t="s">
        <v>4369</v>
      </c>
    </row>
    <row r="784" spans="1:33" ht="15" customHeight="1" x14ac:dyDescent="0.25">
      <c r="A784" t="s">
        <v>4370</v>
      </c>
      <c r="B784" t="s">
        <v>4371</v>
      </c>
      <c r="C784">
        <v>0</v>
      </c>
      <c r="D784" t="s">
        <v>4372</v>
      </c>
      <c r="E784" s="4">
        <v>530375</v>
      </c>
      <c r="F784" t="s">
        <v>4373</v>
      </c>
      <c r="G784" t="s">
        <v>4366</v>
      </c>
      <c r="H784" t="s">
        <v>3601</v>
      </c>
      <c r="I784" t="s">
        <v>4374</v>
      </c>
      <c r="J784" t="s">
        <v>1230</v>
      </c>
      <c r="K784" t="s">
        <v>1230</v>
      </c>
      <c r="L784" t="s">
        <v>1231</v>
      </c>
      <c r="M784" t="s">
        <v>1231</v>
      </c>
      <c r="N784" t="s">
        <v>1230</v>
      </c>
      <c r="O784" t="s">
        <v>1230</v>
      </c>
      <c r="P784" t="s">
        <v>1230</v>
      </c>
      <c r="Q784" t="s">
        <v>1230</v>
      </c>
      <c r="R784" t="s">
        <v>1230</v>
      </c>
      <c r="S784" t="s">
        <v>1230</v>
      </c>
      <c r="T784" t="s">
        <v>1231</v>
      </c>
      <c r="U784" t="s">
        <v>1230</v>
      </c>
      <c r="V784" t="s">
        <v>1230</v>
      </c>
      <c r="W784" t="s">
        <v>1230</v>
      </c>
      <c r="X784" t="s">
        <v>1231</v>
      </c>
      <c r="Y784" t="s">
        <v>1231</v>
      </c>
      <c r="Z784" t="s">
        <v>1231</v>
      </c>
      <c r="AA784" t="s">
        <v>1231</v>
      </c>
      <c r="AC784" t="s">
        <v>4375</v>
      </c>
      <c r="AD784" t="s">
        <v>4376</v>
      </c>
    </row>
    <row r="785" spans="1:30" ht="15" customHeight="1" x14ac:dyDescent="0.25">
      <c r="A785" t="s">
        <v>4377</v>
      </c>
      <c r="B785" t="s">
        <v>4378</v>
      </c>
      <c r="C785">
        <v>0</v>
      </c>
      <c r="D785" t="s">
        <v>4379</v>
      </c>
      <c r="E785" s="4">
        <v>534457</v>
      </c>
      <c r="F785" t="s">
        <v>65</v>
      </c>
      <c r="G785">
        <v>0</v>
      </c>
      <c r="H785">
        <v>0</v>
      </c>
      <c r="I785" t="s">
        <v>65</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row>
    <row r="786" spans="1:30" ht="15" customHeight="1" x14ac:dyDescent="0.25">
      <c r="A786" t="s">
        <v>4380</v>
      </c>
      <c r="B786" t="s">
        <v>3720</v>
      </c>
      <c r="C786">
        <v>0</v>
      </c>
      <c r="D786" t="s">
        <v>4381</v>
      </c>
      <c r="E786" s="4">
        <v>161167</v>
      </c>
      <c r="F786" t="s">
        <v>4382</v>
      </c>
      <c r="G786" t="s">
        <v>1846</v>
      </c>
      <c r="H786" t="s">
        <v>1847</v>
      </c>
      <c r="I786" t="s">
        <v>4383</v>
      </c>
      <c r="J786" t="s">
        <v>1231</v>
      </c>
      <c r="K786" t="s">
        <v>1231</v>
      </c>
      <c r="L786" t="s">
        <v>1231</v>
      </c>
      <c r="M786" t="s">
        <v>1231</v>
      </c>
      <c r="N786" t="s">
        <v>1231</v>
      </c>
      <c r="O786" t="s">
        <v>1231</v>
      </c>
      <c r="P786" t="s">
        <v>1231</v>
      </c>
      <c r="Q786" t="s">
        <v>1231</v>
      </c>
      <c r="R786" t="s">
        <v>1231</v>
      </c>
      <c r="S786" t="s">
        <v>1230</v>
      </c>
      <c r="T786" t="s">
        <v>1231</v>
      </c>
      <c r="U786" t="s">
        <v>1231</v>
      </c>
      <c r="V786" t="s">
        <v>1231</v>
      </c>
      <c r="W786" t="s">
        <v>1231</v>
      </c>
      <c r="X786" t="s">
        <v>1231</v>
      </c>
      <c r="Y786" t="s">
        <v>1231</v>
      </c>
      <c r="Z786" t="s">
        <v>1230</v>
      </c>
      <c r="AA786" t="s">
        <v>1230</v>
      </c>
      <c r="AC786" t="s">
        <v>4384</v>
      </c>
      <c r="AD786" t="s">
        <v>3631</v>
      </c>
    </row>
    <row r="787" spans="1:30" ht="15" customHeight="1" x14ac:dyDescent="0.25">
      <c r="A787" t="s">
        <v>4380</v>
      </c>
      <c r="B787" t="s">
        <v>3720</v>
      </c>
      <c r="C787">
        <v>0</v>
      </c>
      <c r="D787" t="s">
        <v>4385</v>
      </c>
      <c r="E787" s="4">
        <v>161168</v>
      </c>
      <c r="F787" t="s">
        <v>4386</v>
      </c>
      <c r="G787" t="s">
        <v>4387</v>
      </c>
      <c r="H787" t="s">
        <v>1847</v>
      </c>
      <c r="I787" t="s">
        <v>4383</v>
      </c>
      <c r="J787" t="s">
        <v>1231</v>
      </c>
      <c r="K787" t="s">
        <v>1231</v>
      </c>
      <c r="L787" t="s">
        <v>1231</v>
      </c>
      <c r="M787" t="s">
        <v>1231</v>
      </c>
      <c r="N787" t="s">
        <v>1231</v>
      </c>
      <c r="O787" t="s">
        <v>1231</v>
      </c>
      <c r="P787" t="s">
        <v>1231</v>
      </c>
      <c r="Q787" t="s">
        <v>1231</v>
      </c>
      <c r="R787" t="s">
        <v>1231</v>
      </c>
      <c r="S787" t="s">
        <v>1230</v>
      </c>
      <c r="T787" t="s">
        <v>1231</v>
      </c>
      <c r="U787" t="s">
        <v>1231</v>
      </c>
      <c r="V787" t="s">
        <v>1231</v>
      </c>
      <c r="W787" t="s">
        <v>1231</v>
      </c>
      <c r="X787" t="s">
        <v>1231</v>
      </c>
      <c r="Y787" t="s">
        <v>1231</v>
      </c>
      <c r="Z787" t="s">
        <v>1230</v>
      </c>
      <c r="AA787" t="s">
        <v>1230</v>
      </c>
      <c r="AC787" t="s">
        <v>4388</v>
      </c>
      <c r="AD787" t="s">
        <v>3631</v>
      </c>
    </row>
    <row r="788" spans="1:30" ht="15" customHeight="1" x14ac:dyDescent="0.25">
      <c r="A788" t="s">
        <v>4389</v>
      </c>
      <c r="B788" t="s">
        <v>3808</v>
      </c>
      <c r="C788">
        <v>0</v>
      </c>
      <c r="D788" t="s">
        <v>4390</v>
      </c>
      <c r="E788" s="4">
        <v>74338</v>
      </c>
      <c r="F788" t="s">
        <v>4391</v>
      </c>
      <c r="G788" t="s">
        <v>4392</v>
      </c>
      <c r="H788" t="s">
        <v>2202</v>
      </c>
      <c r="I788" t="s">
        <v>4383</v>
      </c>
      <c r="J788" t="s">
        <v>1231</v>
      </c>
      <c r="K788" t="s">
        <v>1231</v>
      </c>
      <c r="L788" t="s">
        <v>1231</v>
      </c>
      <c r="M788" t="s">
        <v>1231</v>
      </c>
      <c r="N788" t="s">
        <v>1231</v>
      </c>
      <c r="O788" t="s">
        <v>1231</v>
      </c>
      <c r="P788" t="s">
        <v>1231</v>
      </c>
      <c r="Q788" t="s">
        <v>1231</v>
      </c>
      <c r="R788" t="s">
        <v>1231</v>
      </c>
      <c r="S788" t="s">
        <v>1230</v>
      </c>
      <c r="T788" t="s">
        <v>1231</v>
      </c>
      <c r="U788" t="s">
        <v>1231</v>
      </c>
      <c r="V788" t="s">
        <v>1231</v>
      </c>
      <c r="W788" t="s">
        <v>1231</v>
      </c>
      <c r="X788" t="s">
        <v>1231</v>
      </c>
      <c r="Y788" t="s">
        <v>1231</v>
      </c>
      <c r="Z788" t="s">
        <v>1230</v>
      </c>
      <c r="AA788" t="s">
        <v>1230</v>
      </c>
      <c r="AC788" t="s">
        <v>4393</v>
      </c>
      <c r="AD788" t="s">
        <v>3631</v>
      </c>
    </row>
    <row r="789" spans="1:30" ht="15" customHeight="1" x14ac:dyDescent="0.25">
      <c r="A789" t="s">
        <v>4380</v>
      </c>
      <c r="B789" t="s">
        <v>3720</v>
      </c>
      <c r="C789">
        <v>0</v>
      </c>
      <c r="D789" t="s">
        <v>4394</v>
      </c>
      <c r="E789" s="4">
        <v>161169</v>
      </c>
      <c r="F789" t="s">
        <v>4395</v>
      </c>
      <c r="G789" t="s">
        <v>4396</v>
      </c>
      <c r="H789" t="s">
        <v>4397</v>
      </c>
      <c r="I789" t="s">
        <v>4383</v>
      </c>
      <c r="J789" t="s">
        <v>1231</v>
      </c>
      <c r="K789" t="s">
        <v>1231</v>
      </c>
      <c r="L789" t="s">
        <v>1231</v>
      </c>
      <c r="M789" t="s">
        <v>1231</v>
      </c>
      <c r="N789" t="s">
        <v>1231</v>
      </c>
      <c r="O789" t="s">
        <v>1231</v>
      </c>
      <c r="P789" t="s">
        <v>1231</v>
      </c>
      <c r="Q789" t="s">
        <v>1231</v>
      </c>
      <c r="R789" t="s">
        <v>1231</v>
      </c>
      <c r="S789" t="s">
        <v>1230</v>
      </c>
      <c r="T789" t="s">
        <v>1231</v>
      </c>
      <c r="U789" t="s">
        <v>1231</v>
      </c>
      <c r="V789" t="s">
        <v>1231</v>
      </c>
      <c r="W789" t="s">
        <v>1231</v>
      </c>
      <c r="X789" t="s">
        <v>1231</v>
      </c>
      <c r="Y789" t="s">
        <v>1231</v>
      </c>
      <c r="Z789" t="s">
        <v>1230</v>
      </c>
      <c r="AA789" t="s">
        <v>1230</v>
      </c>
      <c r="AC789" t="s">
        <v>4398</v>
      </c>
      <c r="AD789" t="s">
        <v>3631</v>
      </c>
    </row>
    <row r="790" spans="1:30" ht="15" customHeight="1" x14ac:dyDescent="0.25">
      <c r="A790" t="s">
        <v>4380</v>
      </c>
      <c r="B790" t="s">
        <v>3720</v>
      </c>
      <c r="C790">
        <v>0</v>
      </c>
      <c r="D790" t="s">
        <v>3722</v>
      </c>
      <c r="E790" s="4">
        <v>151294</v>
      </c>
      <c r="F790" t="s">
        <v>4399</v>
      </c>
      <c r="G790" t="s">
        <v>3600</v>
      </c>
      <c r="H790" t="s">
        <v>3601</v>
      </c>
      <c r="I790" t="s">
        <v>4383</v>
      </c>
      <c r="J790" t="s">
        <v>1231</v>
      </c>
      <c r="K790" t="s">
        <v>1231</v>
      </c>
      <c r="L790" t="s">
        <v>1231</v>
      </c>
      <c r="M790" t="s">
        <v>1231</v>
      </c>
      <c r="N790" t="s">
        <v>1231</v>
      </c>
      <c r="O790" t="s">
        <v>1231</v>
      </c>
      <c r="P790" t="s">
        <v>1231</v>
      </c>
      <c r="Q790" t="s">
        <v>1231</v>
      </c>
      <c r="R790" t="s">
        <v>1231</v>
      </c>
      <c r="S790" t="s">
        <v>1230</v>
      </c>
      <c r="T790" t="s">
        <v>1231</v>
      </c>
      <c r="U790" t="s">
        <v>1231</v>
      </c>
      <c r="V790" t="s">
        <v>1231</v>
      </c>
      <c r="W790" t="s">
        <v>1231</v>
      </c>
      <c r="X790" t="s">
        <v>1231</v>
      </c>
      <c r="Y790" t="s">
        <v>1231</v>
      </c>
      <c r="Z790" t="s">
        <v>1230</v>
      </c>
      <c r="AA790" t="s">
        <v>1230</v>
      </c>
      <c r="AC790" t="s">
        <v>4400</v>
      </c>
      <c r="AD790" t="s">
        <v>3631</v>
      </c>
    </row>
    <row r="791" spans="1:30" ht="15" customHeight="1" x14ac:dyDescent="0.25">
      <c r="A791" t="s">
        <v>4401</v>
      </c>
      <c r="B791" t="s">
        <v>4402</v>
      </c>
      <c r="C791">
        <v>0</v>
      </c>
      <c r="D791" t="s">
        <v>4403</v>
      </c>
      <c r="E791" s="4">
        <v>534461</v>
      </c>
      <c r="F791" t="s">
        <v>4404</v>
      </c>
      <c r="G791" t="s">
        <v>4405</v>
      </c>
      <c r="H791" t="s">
        <v>4406</v>
      </c>
      <c r="I791" t="s">
        <v>4407</v>
      </c>
      <c r="J791" t="s">
        <v>1230</v>
      </c>
      <c r="K791" t="s">
        <v>1230</v>
      </c>
      <c r="L791" t="s">
        <v>1230</v>
      </c>
      <c r="M791" t="s">
        <v>1230</v>
      </c>
      <c r="N791" t="s">
        <v>1230</v>
      </c>
      <c r="O791" t="s">
        <v>1230</v>
      </c>
      <c r="P791" t="s">
        <v>1230</v>
      </c>
      <c r="Q791" t="s">
        <v>1230</v>
      </c>
      <c r="R791" t="s">
        <v>1230</v>
      </c>
      <c r="S791" t="s">
        <v>1230</v>
      </c>
      <c r="T791" t="s">
        <v>1231</v>
      </c>
      <c r="U791" t="s">
        <v>1230</v>
      </c>
      <c r="V791" t="s">
        <v>1230</v>
      </c>
      <c r="W791" t="s">
        <v>1230</v>
      </c>
      <c r="X791" t="s">
        <v>1230</v>
      </c>
      <c r="Y791" t="s">
        <v>1231</v>
      </c>
      <c r="Z791" t="s">
        <v>1231</v>
      </c>
      <c r="AA791" t="s">
        <v>1366</v>
      </c>
      <c r="AC791" t="s">
        <v>4408</v>
      </c>
      <c r="AD791" t="s">
        <v>4409</v>
      </c>
    </row>
    <row r="792" spans="1:30" ht="15" customHeight="1" x14ac:dyDescent="0.25">
      <c r="A792" t="s">
        <v>4410</v>
      </c>
      <c r="B792" t="s">
        <v>4410</v>
      </c>
      <c r="C792">
        <v>0</v>
      </c>
      <c r="D792" t="s">
        <v>4411</v>
      </c>
      <c r="E792" s="4">
        <v>534449</v>
      </c>
      <c r="F792" t="s">
        <v>4412</v>
      </c>
      <c r="G792" t="s">
        <v>3683</v>
      </c>
      <c r="H792" t="s">
        <v>3684</v>
      </c>
      <c r="I792" t="s">
        <v>4413</v>
      </c>
      <c r="J792" t="s">
        <v>1230</v>
      </c>
      <c r="K792" t="s">
        <v>1230</v>
      </c>
      <c r="L792" t="s">
        <v>1230</v>
      </c>
      <c r="M792" t="s">
        <v>1230</v>
      </c>
      <c r="N792" t="s">
        <v>1230</v>
      </c>
      <c r="O792" t="s">
        <v>1231</v>
      </c>
      <c r="P792" t="s">
        <v>1230</v>
      </c>
      <c r="Q792" t="s">
        <v>1230</v>
      </c>
      <c r="R792" t="s">
        <v>1230</v>
      </c>
      <c r="S792" t="s">
        <v>1230</v>
      </c>
      <c r="T792" t="s">
        <v>1231</v>
      </c>
      <c r="U792" t="s">
        <v>1230</v>
      </c>
      <c r="V792" t="s">
        <v>1230</v>
      </c>
      <c r="W792" t="s">
        <v>1230</v>
      </c>
      <c r="X792" t="s">
        <v>1231</v>
      </c>
      <c r="Y792" t="s">
        <v>1230</v>
      </c>
      <c r="Z792" t="s">
        <v>1230</v>
      </c>
      <c r="AA792" t="s">
        <v>1230</v>
      </c>
      <c r="AB792">
        <v>0</v>
      </c>
      <c r="AC792" t="s">
        <v>4414</v>
      </c>
      <c r="AD792" t="s">
        <v>4415</v>
      </c>
    </row>
    <row r="793" spans="1:30" ht="15" customHeight="1" x14ac:dyDescent="0.25">
      <c r="A793" t="s">
        <v>4410</v>
      </c>
      <c r="B793" t="s">
        <v>4410</v>
      </c>
      <c r="C793">
        <v>0</v>
      </c>
      <c r="D793" t="s">
        <v>4411</v>
      </c>
      <c r="E793" s="4">
        <v>534449</v>
      </c>
      <c r="F793" t="s">
        <v>4416</v>
      </c>
      <c r="G793" t="s">
        <v>4417</v>
      </c>
      <c r="H793" t="s">
        <v>4418</v>
      </c>
      <c r="I793" t="s">
        <v>2219</v>
      </c>
      <c r="J793" t="s">
        <v>1230</v>
      </c>
      <c r="K793" t="s">
        <v>1230</v>
      </c>
      <c r="L793" t="s">
        <v>1230</v>
      </c>
      <c r="M793" t="s">
        <v>1230</v>
      </c>
      <c r="N793" t="s">
        <v>1230</v>
      </c>
      <c r="O793" t="s">
        <v>1231</v>
      </c>
      <c r="P793" t="s">
        <v>1230</v>
      </c>
      <c r="Q793" t="s">
        <v>1230</v>
      </c>
      <c r="R793" t="s">
        <v>1230</v>
      </c>
      <c r="S793" t="s">
        <v>1230</v>
      </c>
      <c r="T793" t="s">
        <v>1231</v>
      </c>
      <c r="U793" t="s">
        <v>1230</v>
      </c>
      <c r="V793" t="s">
        <v>1230</v>
      </c>
      <c r="W793" t="s">
        <v>1230</v>
      </c>
      <c r="X793" t="s">
        <v>1231</v>
      </c>
      <c r="Y793" t="s">
        <v>1230</v>
      </c>
      <c r="Z793" t="s">
        <v>1230</v>
      </c>
      <c r="AA793" t="s">
        <v>1230</v>
      </c>
      <c r="AB793">
        <v>0</v>
      </c>
      <c r="AC793">
        <v>0</v>
      </c>
      <c r="AD793">
        <v>0</v>
      </c>
    </row>
    <row r="794" spans="1:30" ht="15" customHeight="1" x14ac:dyDescent="0.25">
      <c r="A794" t="s">
        <v>4419</v>
      </c>
      <c r="B794" t="s">
        <v>4419</v>
      </c>
      <c r="C794">
        <v>0</v>
      </c>
      <c r="D794" t="s">
        <v>4420</v>
      </c>
      <c r="E794" s="4">
        <v>536308</v>
      </c>
      <c r="F794" t="s">
        <v>4421</v>
      </c>
      <c r="G794" t="s">
        <v>4422</v>
      </c>
      <c r="H794" t="s">
        <v>4397</v>
      </c>
      <c r="I794" t="s">
        <v>4423</v>
      </c>
      <c r="J794" t="s">
        <v>1230</v>
      </c>
      <c r="K794" t="s">
        <v>1230</v>
      </c>
      <c r="L794" t="s">
        <v>1230</v>
      </c>
      <c r="M794" t="s">
        <v>1231</v>
      </c>
      <c r="N794" t="s">
        <v>1230</v>
      </c>
      <c r="O794" t="s">
        <v>1231</v>
      </c>
      <c r="P794" t="s">
        <v>1230</v>
      </c>
      <c r="Q794" t="s">
        <v>1230</v>
      </c>
      <c r="R794" t="s">
        <v>1230</v>
      </c>
      <c r="S794" t="s">
        <v>1230</v>
      </c>
      <c r="T794" t="s">
        <v>1231</v>
      </c>
      <c r="U794" t="s">
        <v>1231</v>
      </c>
      <c r="V794" t="s">
        <v>1230</v>
      </c>
      <c r="W794" t="s">
        <v>1230</v>
      </c>
      <c r="X794" t="s">
        <v>1231</v>
      </c>
      <c r="Y794" t="s">
        <v>1231</v>
      </c>
      <c r="Z794" t="s">
        <v>1230</v>
      </c>
      <c r="AA794" t="s">
        <v>1231</v>
      </c>
      <c r="AB794">
        <v>0</v>
      </c>
      <c r="AC794" t="s">
        <v>4424</v>
      </c>
      <c r="AD794" t="s">
        <v>4425</v>
      </c>
    </row>
    <row r="795" spans="1:30" ht="15" customHeight="1" x14ac:dyDescent="0.25">
      <c r="A795" t="s">
        <v>4426</v>
      </c>
      <c r="B795" t="s">
        <v>4427</v>
      </c>
      <c r="C795">
        <v>0</v>
      </c>
      <c r="D795" t="s">
        <v>4428</v>
      </c>
      <c r="E795" s="4">
        <v>535061</v>
      </c>
      <c r="F795" t="s">
        <v>4429</v>
      </c>
      <c r="G795" t="s">
        <v>4430</v>
      </c>
      <c r="H795" t="s">
        <v>1228</v>
      </c>
      <c r="I795" t="s">
        <v>1229</v>
      </c>
      <c r="J795" t="s">
        <v>1366</v>
      </c>
      <c r="K795" t="s">
        <v>1366</v>
      </c>
      <c r="L795" t="s">
        <v>1366</v>
      </c>
      <c r="M795" t="s">
        <v>1366</v>
      </c>
      <c r="N795" t="s">
        <v>1231</v>
      </c>
      <c r="O795" t="s">
        <v>1231</v>
      </c>
      <c r="P795" t="s">
        <v>1366</v>
      </c>
      <c r="Q795" t="s">
        <v>1230</v>
      </c>
      <c r="R795" t="s">
        <v>1230</v>
      </c>
      <c r="S795" t="s">
        <v>1231</v>
      </c>
      <c r="T795" t="s">
        <v>1231</v>
      </c>
      <c r="U795" t="s">
        <v>1231</v>
      </c>
      <c r="V795" t="s">
        <v>1231</v>
      </c>
      <c r="W795" t="s">
        <v>1231</v>
      </c>
      <c r="X795" t="s">
        <v>1231</v>
      </c>
      <c r="Y795" t="s">
        <v>1231</v>
      </c>
      <c r="Z795" t="s">
        <v>1231</v>
      </c>
      <c r="AA795" t="s">
        <v>1366</v>
      </c>
      <c r="AC795" t="s">
        <v>4431</v>
      </c>
      <c r="AD795" t="s">
        <v>4432</v>
      </c>
    </row>
    <row r="796" spans="1:30" ht="15" customHeight="1" x14ac:dyDescent="0.25">
      <c r="A796" t="s">
        <v>4433</v>
      </c>
      <c r="B796" t="s">
        <v>4434</v>
      </c>
      <c r="C796">
        <v>0</v>
      </c>
      <c r="D796" t="s">
        <v>4435</v>
      </c>
      <c r="E796" s="4">
        <v>535844</v>
      </c>
      <c r="F796" t="s">
        <v>65</v>
      </c>
      <c r="G796">
        <v>0</v>
      </c>
      <c r="H796">
        <v>0</v>
      </c>
      <c r="I796" t="s">
        <v>65</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row>
    <row r="797" spans="1:30" ht="15" customHeight="1" x14ac:dyDescent="0.25">
      <c r="A797" t="s">
        <v>4436</v>
      </c>
      <c r="B797" t="s">
        <v>4437</v>
      </c>
      <c r="C797">
        <v>0</v>
      </c>
      <c r="D797" t="s">
        <v>4438</v>
      </c>
      <c r="E797" s="4">
        <v>540115</v>
      </c>
      <c r="F797" t="s">
        <v>4439</v>
      </c>
      <c r="G797" t="s">
        <v>2217</v>
      </c>
      <c r="H797" t="s">
        <v>2218</v>
      </c>
      <c r="I797" t="s">
        <v>4440</v>
      </c>
      <c r="J797" t="s">
        <v>1230</v>
      </c>
      <c r="K797" t="s">
        <v>1231</v>
      </c>
      <c r="L797" t="s">
        <v>1231</v>
      </c>
      <c r="M797" t="s">
        <v>1230</v>
      </c>
      <c r="N797" t="s">
        <v>1230</v>
      </c>
      <c r="O797" t="s">
        <v>1231</v>
      </c>
      <c r="P797" t="s">
        <v>1230</v>
      </c>
      <c r="Q797" t="s">
        <v>1230</v>
      </c>
      <c r="R797" t="s">
        <v>1230</v>
      </c>
      <c r="S797" t="s">
        <v>1230</v>
      </c>
      <c r="T797" t="s">
        <v>1230</v>
      </c>
      <c r="U797" t="s">
        <v>1231</v>
      </c>
      <c r="V797" t="s">
        <v>1231</v>
      </c>
      <c r="W797" t="s">
        <v>1231</v>
      </c>
      <c r="X797" t="s">
        <v>1231</v>
      </c>
      <c r="Y797" t="s">
        <v>1230</v>
      </c>
      <c r="Z797" t="s">
        <v>1230</v>
      </c>
      <c r="AA797" t="s">
        <v>1231</v>
      </c>
      <c r="AB797">
        <v>0</v>
      </c>
      <c r="AC797" t="s">
        <v>4441</v>
      </c>
      <c r="AD797" t="s">
        <v>4442</v>
      </c>
    </row>
    <row r="798" spans="1:30" ht="15" customHeight="1" x14ac:dyDescent="0.25">
      <c r="A798" t="s">
        <v>4443</v>
      </c>
      <c r="B798" t="s">
        <v>4443</v>
      </c>
      <c r="C798">
        <v>0</v>
      </c>
      <c r="D798" t="s">
        <v>4444</v>
      </c>
      <c r="E798" s="4">
        <v>541078</v>
      </c>
      <c r="F798" t="s">
        <v>4445</v>
      </c>
      <c r="G798" t="s">
        <v>4446</v>
      </c>
      <c r="H798" t="s">
        <v>1228</v>
      </c>
      <c r="I798" t="s">
        <v>1365</v>
      </c>
      <c r="J798" t="s">
        <v>1230</v>
      </c>
      <c r="K798" t="s">
        <v>1230</v>
      </c>
      <c r="L798" t="s">
        <v>1230</v>
      </c>
      <c r="M798" t="s">
        <v>1230</v>
      </c>
      <c r="N798" t="s">
        <v>1230</v>
      </c>
      <c r="O798" t="s">
        <v>1230</v>
      </c>
      <c r="P798" t="s">
        <v>1230</v>
      </c>
      <c r="Q798" t="s">
        <v>1230</v>
      </c>
      <c r="R798" t="s">
        <v>1230</v>
      </c>
      <c r="S798" t="s">
        <v>1230</v>
      </c>
      <c r="T798" t="s">
        <v>1230</v>
      </c>
      <c r="U798" t="s">
        <v>1230</v>
      </c>
      <c r="V798" t="s">
        <v>1230</v>
      </c>
      <c r="W798" t="s">
        <v>1230</v>
      </c>
      <c r="X798" t="s">
        <v>1230</v>
      </c>
      <c r="Y798" t="s">
        <v>1230</v>
      </c>
      <c r="Z798" t="s">
        <v>1230</v>
      </c>
      <c r="AA798" t="s">
        <v>1230</v>
      </c>
      <c r="AB798">
        <v>0</v>
      </c>
      <c r="AC798" t="s">
        <v>4447</v>
      </c>
      <c r="AD798" t="s">
        <v>4448</v>
      </c>
    </row>
    <row r="799" spans="1:30" ht="15" customHeight="1" x14ac:dyDescent="0.25">
      <c r="A799" t="s">
        <v>4449</v>
      </c>
      <c r="B799" t="s">
        <v>4450</v>
      </c>
      <c r="C799">
        <v>0</v>
      </c>
      <c r="D799" t="s">
        <v>4451</v>
      </c>
      <c r="E799" s="4">
        <v>547554</v>
      </c>
      <c r="F799" t="s">
        <v>4452</v>
      </c>
      <c r="G799" t="s">
        <v>4453</v>
      </c>
      <c r="H799" t="s">
        <v>4454</v>
      </c>
      <c r="I799" t="s">
        <v>3668</v>
      </c>
      <c r="J799" t="s">
        <v>1366</v>
      </c>
      <c r="K799" t="s">
        <v>1366</v>
      </c>
      <c r="L799" t="s">
        <v>1230</v>
      </c>
      <c r="M799" t="s">
        <v>1366</v>
      </c>
      <c r="N799" t="s">
        <v>1366</v>
      </c>
      <c r="O799" t="s">
        <v>1366</v>
      </c>
      <c r="P799" t="s">
        <v>1366</v>
      </c>
      <c r="Q799" t="s">
        <v>1230</v>
      </c>
      <c r="R799" t="s">
        <v>1230</v>
      </c>
      <c r="S799" t="s">
        <v>1230</v>
      </c>
      <c r="T799" t="s">
        <v>1366</v>
      </c>
      <c r="U799" t="s">
        <v>1366</v>
      </c>
      <c r="V799" t="s">
        <v>1366</v>
      </c>
      <c r="W799" t="s">
        <v>1366</v>
      </c>
      <c r="X799" t="s">
        <v>1366</v>
      </c>
      <c r="Y799" t="s">
        <v>1366</v>
      </c>
      <c r="Z799" t="s">
        <v>1366</v>
      </c>
      <c r="AA799" t="s">
        <v>1366</v>
      </c>
      <c r="AB799">
        <v>0</v>
      </c>
      <c r="AC799" t="s">
        <v>4455</v>
      </c>
      <c r="AD799" t="s">
        <v>4456</v>
      </c>
    </row>
    <row r="800" spans="1:30" ht="15" customHeight="1" x14ac:dyDescent="0.25">
      <c r="A800" t="s">
        <v>4457</v>
      </c>
      <c r="B800" t="s">
        <v>4458</v>
      </c>
      <c r="C800">
        <v>0</v>
      </c>
      <c r="D800" t="s">
        <v>4459</v>
      </c>
      <c r="E800" s="4">
        <v>542295</v>
      </c>
      <c r="F800">
        <v>0</v>
      </c>
      <c r="G800">
        <v>0</v>
      </c>
      <c r="H800">
        <v>0</v>
      </c>
      <c r="I800" t="s">
        <v>65</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row>
    <row r="801" spans="1:30" ht="15" customHeight="1" x14ac:dyDescent="0.25">
      <c r="A801" t="s">
        <v>4460</v>
      </c>
      <c r="B801" t="s">
        <v>4461</v>
      </c>
      <c r="C801">
        <v>0</v>
      </c>
      <c r="D801" t="s">
        <v>4462</v>
      </c>
      <c r="E801" s="4">
        <v>547558</v>
      </c>
      <c r="F801">
        <v>0</v>
      </c>
      <c r="G801">
        <v>0</v>
      </c>
      <c r="H801">
        <v>0</v>
      </c>
      <c r="I801" t="s">
        <v>65</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row>
    <row r="802" spans="1:30" ht="15" customHeight="1" x14ac:dyDescent="0.25">
      <c r="A802" t="s">
        <v>4463</v>
      </c>
      <c r="B802" t="s">
        <v>4464</v>
      </c>
      <c r="C802">
        <v>0</v>
      </c>
      <c r="D802" t="s">
        <v>4465</v>
      </c>
      <c r="E802" s="4">
        <v>464584</v>
      </c>
      <c r="F802">
        <v>0</v>
      </c>
      <c r="G802">
        <v>0</v>
      </c>
      <c r="H802">
        <v>0</v>
      </c>
      <c r="I802" t="s">
        <v>65</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row>
    <row r="803" spans="1:30" ht="15" customHeight="1" x14ac:dyDescent="0.25">
      <c r="A803" t="s">
        <v>4466</v>
      </c>
      <c r="B803" t="s">
        <v>4466</v>
      </c>
      <c r="C803">
        <v>0</v>
      </c>
      <c r="D803" t="s">
        <v>4467</v>
      </c>
      <c r="E803" s="4">
        <v>320544</v>
      </c>
      <c r="F803" t="s">
        <v>4468</v>
      </c>
      <c r="G803" t="s">
        <v>3644</v>
      </c>
      <c r="H803" t="s">
        <v>3645</v>
      </c>
      <c r="I803" t="s">
        <v>2219</v>
      </c>
      <c r="J803" t="s">
        <v>1230</v>
      </c>
      <c r="K803" t="s">
        <v>1230</v>
      </c>
      <c r="L803" t="s">
        <v>1230</v>
      </c>
      <c r="M803" t="s">
        <v>1230</v>
      </c>
      <c r="N803" t="s">
        <v>1230</v>
      </c>
      <c r="O803" t="s">
        <v>1231</v>
      </c>
      <c r="P803" t="s">
        <v>1230</v>
      </c>
      <c r="Q803" t="s">
        <v>1230</v>
      </c>
      <c r="R803" t="s">
        <v>1230</v>
      </c>
      <c r="S803" t="s">
        <v>1230</v>
      </c>
      <c r="T803" t="s">
        <v>1230</v>
      </c>
      <c r="U803" t="s">
        <v>1230</v>
      </c>
      <c r="V803" t="s">
        <v>1230</v>
      </c>
      <c r="W803" t="s">
        <v>1230</v>
      </c>
      <c r="X803" t="s">
        <v>1230</v>
      </c>
      <c r="Y803" t="s">
        <v>1231</v>
      </c>
      <c r="Z803" t="s">
        <v>1230</v>
      </c>
      <c r="AA803" t="s">
        <v>1230</v>
      </c>
      <c r="AC803" t="s">
        <v>4469</v>
      </c>
      <c r="AD803" t="s">
        <v>4470</v>
      </c>
    </row>
    <row r="804" spans="1:30" ht="15" customHeight="1" x14ac:dyDescent="0.25">
      <c r="A804" t="s">
        <v>4471</v>
      </c>
      <c r="B804" t="s">
        <v>4471</v>
      </c>
      <c r="C804">
        <v>0</v>
      </c>
      <c r="D804" t="s">
        <v>4472</v>
      </c>
      <c r="E804" s="4">
        <v>550123</v>
      </c>
      <c r="F804">
        <v>0</v>
      </c>
      <c r="G804">
        <v>0</v>
      </c>
      <c r="H804">
        <v>0</v>
      </c>
      <c r="I804" t="s">
        <v>65</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row>
    <row r="805" spans="1:30" ht="15" customHeight="1" x14ac:dyDescent="0.25">
      <c r="A805" t="s">
        <v>4473</v>
      </c>
      <c r="B805" t="s">
        <v>4474</v>
      </c>
      <c r="C805">
        <v>0</v>
      </c>
      <c r="D805" t="s">
        <v>4475</v>
      </c>
      <c r="E805" s="4">
        <v>553629</v>
      </c>
      <c r="F805">
        <v>0</v>
      </c>
      <c r="G805">
        <v>0</v>
      </c>
      <c r="H805">
        <v>0</v>
      </c>
      <c r="I805" t="s">
        <v>65</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row>
    <row r="806" spans="1:30" ht="15" customHeight="1" x14ac:dyDescent="0.25">
      <c r="A806" t="s">
        <v>4476</v>
      </c>
      <c r="B806" t="s">
        <v>4477</v>
      </c>
      <c r="C806">
        <v>0</v>
      </c>
      <c r="D806" t="s">
        <v>4478</v>
      </c>
      <c r="E806" s="4">
        <v>561192</v>
      </c>
      <c r="F806">
        <v>0</v>
      </c>
      <c r="G806">
        <v>0</v>
      </c>
      <c r="H806">
        <v>0</v>
      </c>
      <c r="I806" t="s">
        <v>65</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row>
    <row r="807" spans="1:30" ht="15" customHeight="1" x14ac:dyDescent="0.25">
      <c r="A807" t="s">
        <v>4479</v>
      </c>
      <c r="B807" t="s">
        <v>4480</v>
      </c>
      <c r="C807">
        <v>0</v>
      </c>
      <c r="D807" t="s">
        <v>4481</v>
      </c>
      <c r="E807" s="4">
        <v>561486</v>
      </c>
      <c r="F807" t="s">
        <v>4482</v>
      </c>
      <c r="G807" t="s">
        <v>2201</v>
      </c>
      <c r="H807" t="s">
        <v>2202</v>
      </c>
      <c r="I807" t="s">
        <v>4312</v>
      </c>
      <c r="J807" t="s">
        <v>1230</v>
      </c>
      <c r="K807" t="s">
        <v>1230</v>
      </c>
      <c r="L807" t="s">
        <v>1231</v>
      </c>
      <c r="M807" t="s">
        <v>1231</v>
      </c>
      <c r="N807" t="s">
        <v>1230</v>
      </c>
      <c r="O807" t="s">
        <v>1230</v>
      </c>
      <c r="P807" t="s">
        <v>1230</v>
      </c>
      <c r="Q807" t="s">
        <v>1230</v>
      </c>
      <c r="R807" t="s">
        <v>1230</v>
      </c>
      <c r="S807" t="s">
        <v>1230</v>
      </c>
      <c r="T807" t="s">
        <v>1231</v>
      </c>
      <c r="U807" t="s">
        <v>1231</v>
      </c>
      <c r="V807" t="s">
        <v>1231</v>
      </c>
      <c r="W807" t="s">
        <v>1230</v>
      </c>
      <c r="X807" t="s">
        <v>1231</v>
      </c>
      <c r="Y807" t="s">
        <v>1230</v>
      </c>
      <c r="Z807" t="s">
        <v>1231</v>
      </c>
      <c r="AA807" t="s">
        <v>1231</v>
      </c>
      <c r="AB807">
        <v>0</v>
      </c>
      <c r="AC807" t="s">
        <v>4483</v>
      </c>
      <c r="AD807" t="s">
        <v>4484</v>
      </c>
    </row>
    <row r="808" spans="1:30" ht="15" customHeight="1" x14ac:dyDescent="0.25">
      <c r="A808" t="s">
        <v>4485</v>
      </c>
      <c r="B808" t="s">
        <v>4486</v>
      </c>
      <c r="C808">
        <v>0</v>
      </c>
      <c r="D808" t="s">
        <v>4487</v>
      </c>
      <c r="E808" s="4">
        <v>571446</v>
      </c>
      <c r="F808">
        <v>0</v>
      </c>
      <c r="G808">
        <v>0</v>
      </c>
      <c r="H808">
        <v>0</v>
      </c>
      <c r="I808" t="s">
        <v>65</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row>
    <row r="809" spans="1:30" ht="15" customHeight="1" x14ac:dyDescent="0.25">
      <c r="A809" t="s">
        <v>4488</v>
      </c>
      <c r="B809" t="s">
        <v>4489</v>
      </c>
      <c r="C809">
        <v>0</v>
      </c>
      <c r="D809" t="s">
        <v>4490</v>
      </c>
      <c r="E809" s="4">
        <v>563871</v>
      </c>
      <c r="F809">
        <v>0</v>
      </c>
      <c r="G809">
        <v>0</v>
      </c>
      <c r="H809">
        <v>0</v>
      </c>
      <c r="I809" t="s">
        <v>65</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row>
    <row r="810" spans="1:30" ht="15" customHeight="1" x14ac:dyDescent="0.25">
      <c r="A810" t="s">
        <v>4491</v>
      </c>
      <c r="B810" t="s">
        <v>4492</v>
      </c>
      <c r="C810">
        <v>0</v>
      </c>
      <c r="D810" t="s">
        <v>4493</v>
      </c>
      <c r="E810" s="4">
        <v>569159</v>
      </c>
      <c r="F810">
        <v>0</v>
      </c>
      <c r="G810">
        <v>0</v>
      </c>
      <c r="H810">
        <v>0</v>
      </c>
      <c r="I810" t="s">
        <v>65</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row>
    <row r="811" spans="1:30" ht="15" customHeight="1" x14ac:dyDescent="0.25">
      <c r="A811" t="s">
        <v>4494</v>
      </c>
      <c r="B811" t="s">
        <v>4495</v>
      </c>
      <c r="C811">
        <v>0</v>
      </c>
      <c r="D811" t="s">
        <v>4496</v>
      </c>
      <c r="E811" s="4">
        <v>570422</v>
      </c>
      <c r="F811" t="s">
        <v>4497</v>
      </c>
      <c r="G811" t="s">
        <v>4498</v>
      </c>
      <c r="H811" t="s">
        <v>1228</v>
      </c>
      <c r="I811" t="s">
        <v>4499</v>
      </c>
      <c r="J811" t="s">
        <v>1230</v>
      </c>
      <c r="K811" t="s">
        <v>1230</v>
      </c>
      <c r="L811" t="s">
        <v>1230</v>
      </c>
      <c r="M811" t="s">
        <v>1231</v>
      </c>
      <c r="N811" t="s">
        <v>1230</v>
      </c>
      <c r="O811" t="s">
        <v>1230</v>
      </c>
      <c r="P811" t="s">
        <v>1230</v>
      </c>
      <c r="Q811" t="s">
        <v>1230</v>
      </c>
      <c r="R811" t="s">
        <v>1230</v>
      </c>
      <c r="S811" t="s">
        <v>1230</v>
      </c>
      <c r="T811" t="s">
        <v>1231</v>
      </c>
      <c r="U811" t="s">
        <v>1230</v>
      </c>
      <c r="V811" t="s">
        <v>1230</v>
      </c>
      <c r="W811" t="s">
        <v>1230</v>
      </c>
      <c r="X811" t="s">
        <v>1231</v>
      </c>
      <c r="Y811" t="s">
        <v>1230</v>
      </c>
      <c r="Z811" t="s">
        <v>1231</v>
      </c>
      <c r="AA811" t="s">
        <v>1366</v>
      </c>
      <c r="AB811">
        <v>0</v>
      </c>
      <c r="AC811" t="s">
        <v>4500</v>
      </c>
      <c r="AD811" t="s">
        <v>4501</v>
      </c>
    </row>
    <row r="812" spans="1:30" ht="15" customHeight="1" x14ac:dyDescent="0.25">
      <c r="A812" t="s">
        <v>4502</v>
      </c>
      <c r="B812" t="s">
        <v>4503</v>
      </c>
      <c r="C812">
        <v>0</v>
      </c>
      <c r="D812" t="s">
        <v>4504</v>
      </c>
      <c r="E812" s="4">
        <v>570407</v>
      </c>
      <c r="F812" t="s">
        <v>4505</v>
      </c>
      <c r="G812" t="s">
        <v>1229</v>
      </c>
      <c r="H812" t="s">
        <v>1228</v>
      </c>
      <c r="I812" t="s">
        <v>3709</v>
      </c>
      <c r="J812" t="s">
        <v>1230</v>
      </c>
      <c r="K812" t="s">
        <v>1230</v>
      </c>
      <c r="L812" t="s">
        <v>1230</v>
      </c>
      <c r="M812" t="s">
        <v>1230</v>
      </c>
      <c r="N812" t="s">
        <v>1230</v>
      </c>
      <c r="O812" t="s">
        <v>1230</v>
      </c>
      <c r="P812" t="s">
        <v>1230</v>
      </c>
      <c r="Q812" t="s">
        <v>1230</v>
      </c>
      <c r="R812" t="s">
        <v>1230</v>
      </c>
      <c r="S812" t="s">
        <v>1230</v>
      </c>
      <c r="T812" t="s">
        <v>1231</v>
      </c>
      <c r="U812" t="s">
        <v>1230</v>
      </c>
      <c r="V812" t="s">
        <v>1230</v>
      </c>
      <c r="W812" t="s">
        <v>1230</v>
      </c>
      <c r="X812" t="s">
        <v>1230</v>
      </c>
      <c r="Y812" t="s">
        <v>1230</v>
      </c>
      <c r="Z812" t="s">
        <v>1230</v>
      </c>
      <c r="AA812" t="s">
        <v>1231</v>
      </c>
      <c r="AB812">
        <v>0</v>
      </c>
      <c r="AC812" t="s">
        <v>4506</v>
      </c>
      <c r="AD812" t="s">
        <v>4507</v>
      </c>
    </row>
    <row r="813" spans="1:30" ht="15" customHeight="1" x14ac:dyDescent="0.25">
      <c r="A813" t="s">
        <v>4508</v>
      </c>
      <c r="B813" t="s">
        <v>4509</v>
      </c>
      <c r="C813">
        <v>0</v>
      </c>
      <c r="D813" t="s">
        <v>4510</v>
      </c>
      <c r="E813" s="4">
        <v>571445</v>
      </c>
      <c r="F813" t="s">
        <v>4511</v>
      </c>
      <c r="G813" t="s">
        <v>2489</v>
      </c>
      <c r="H813" t="s">
        <v>2490</v>
      </c>
      <c r="I813" t="s">
        <v>4512</v>
      </c>
      <c r="J813" t="s">
        <v>1230</v>
      </c>
      <c r="K813" t="s">
        <v>1230</v>
      </c>
      <c r="L813" t="s">
        <v>1230</v>
      </c>
      <c r="M813" t="s">
        <v>1230</v>
      </c>
      <c r="N813" t="s">
        <v>1230</v>
      </c>
      <c r="O813" t="s">
        <v>1231</v>
      </c>
      <c r="P813" t="s">
        <v>1230</v>
      </c>
      <c r="Q813" t="s">
        <v>1230</v>
      </c>
      <c r="R813" t="s">
        <v>1230</v>
      </c>
      <c r="S813" t="s">
        <v>1230</v>
      </c>
      <c r="T813" t="s">
        <v>1231</v>
      </c>
      <c r="U813" t="s">
        <v>1231</v>
      </c>
      <c r="V813" t="s">
        <v>1230</v>
      </c>
      <c r="W813" t="s">
        <v>1230</v>
      </c>
      <c r="X813" t="s">
        <v>1231</v>
      </c>
      <c r="Y813" t="s">
        <v>1231</v>
      </c>
      <c r="Z813" t="s">
        <v>1231</v>
      </c>
      <c r="AA813" t="s">
        <v>1366</v>
      </c>
      <c r="AB813">
        <v>0</v>
      </c>
      <c r="AC813" t="s">
        <v>4513</v>
      </c>
      <c r="AD813" t="s">
        <v>4514</v>
      </c>
    </row>
    <row r="814" spans="1:30" ht="15" customHeight="1" x14ac:dyDescent="0.25">
      <c r="A814" t="s">
        <v>4515</v>
      </c>
      <c r="B814" t="s">
        <v>4516</v>
      </c>
      <c r="C814">
        <v>0</v>
      </c>
      <c r="D814" t="s">
        <v>4517</v>
      </c>
      <c r="E814" s="4">
        <v>572506</v>
      </c>
      <c r="F814" t="s">
        <v>4518</v>
      </c>
      <c r="G814" t="s">
        <v>2521</v>
      </c>
      <c r="H814" t="s">
        <v>2522</v>
      </c>
      <c r="I814" t="s">
        <v>1365</v>
      </c>
      <c r="J814" t="s">
        <v>1230</v>
      </c>
      <c r="K814" t="s">
        <v>1230</v>
      </c>
      <c r="L814" t="s">
        <v>1230</v>
      </c>
      <c r="M814" t="s">
        <v>1230</v>
      </c>
      <c r="N814" t="s">
        <v>1230</v>
      </c>
      <c r="O814" t="s">
        <v>1230</v>
      </c>
      <c r="P814" t="s">
        <v>1230</v>
      </c>
      <c r="Q814" t="s">
        <v>1230</v>
      </c>
      <c r="R814" t="s">
        <v>1230</v>
      </c>
      <c r="S814" t="s">
        <v>1230</v>
      </c>
      <c r="T814" t="s">
        <v>1230</v>
      </c>
      <c r="U814" t="s">
        <v>1230</v>
      </c>
      <c r="V814" t="s">
        <v>1230</v>
      </c>
      <c r="W814" t="s">
        <v>1230</v>
      </c>
      <c r="X814" t="s">
        <v>1230</v>
      </c>
      <c r="Y814" t="s">
        <v>1230</v>
      </c>
      <c r="Z814" t="s">
        <v>1231</v>
      </c>
      <c r="AA814" t="s">
        <v>1231</v>
      </c>
      <c r="AB814">
        <v>0</v>
      </c>
      <c r="AC814" t="s">
        <v>4519</v>
      </c>
      <c r="AD814" t="s">
        <v>4520</v>
      </c>
    </row>
    <row r="815" spans="1:30" ht="15" customHeight="1" x14ac:dyDescent="0.25">
      <c r="A815" t="s">
        <v>4521</v>
      </c>
      <c r="B815" t="s">
        <v>4522</v>
      </c>
      <c r="C815">
        <v>0</v>
      </c>
      <c r="D815" t="s">
        <v>4523</v>
      </c>
      <c r="E815" s="4">
        <v>571448</v>
      </c>
      <c r="F815" t="s">
        <v>4524</v>
      </c>
      <c r="G815" t="s">
        <v>4525</v>
      </c>
      <c r="H815" t="s">
        <v>1228</v>
      </c>
      <c r="I815" t="s">
        <v>4526</v>
      </c>
      <c r="J815" t="s">
        <v>1231</v>
      </c>
      <c r="K815" t="s">
        <v>1231</v>
      </c>
      <c r="L815" t="s">
        <v>1230</v>
      </c>
      <c r="M815" t="s">
        <v>1231</v>
      </c>
      <c r="N815" t="s">
        <v>1231</v>
      </c>
      <c r="O815" t="s">
        <v>1231</v>
      </c>
      <c r="P815" t="s">
        <v>1231</v>
      </c>
      <c r="Q815" t="s">
        <v>1230</v>
      </c>
      <c r="R815" t="s">
        <v>1230</v>
      </c>
      <c r="S815" t="s">
        <v>1230</v>
      </c>
      <c r="T815" t="s">
        <v>1231</v>
      </c>
      <c r="U815" t="s">
        <v>1231</v>
      </c>
      <c r="V815" t="s">
        <v>1231</v>
      </c>
      <c r="W815" t="s">
        <v>1231</v>
      </c>
      <c r="X815" t="s">
        <v>1231</v>
      </c>
      <c r="Y815" t="s">
        <v>1231</v>
      </c>
      <c r="Z815" t="s">
        <v>1231</v>
      </c>
      <c r="AA815" t="s">
        <v>1231</v>
      </c>
      <c r="AB815">
        <v>0</v>
      </c>
      <c r="AC815" t="s">
        <v>4527</v>
      </c>
      <c r="AD815" t="s">
        <v>4528</v>
      </c>
    </row>
    <row r="816" spans="1:30" ht="15" customHeight="1" x14ac:dyDescent="0.25">
      <c r="A816" t="s">
        <v>4529</v>
      </c>
      <c r="B816" t="s">
        <v>4530</v>
      </c>
      <c r="C816">
        <v>0</v>
      </c>
      <c r="D816" t="s">
        <v>4531</v>
      </c>
      <c r="E816" s="4">
        <v>571449</v>
      </c>
      <c r="F816">
        <v>0</v>
      </c>
      <c r="G816">
        <v>0</v>
      </c>
      <c r="H816">
        <v>0</v>
      </c>
      <c r="I816" t="s">
        <v>65</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row>
    <row r="817" spans="1:30" ht="15" customHeight="1" x14ac:dyDescent="0.25">
      <c r="A817" t="s">
        <v>4532</v>
      </c>
      <c r="B817" t="s">
        <v>4533</v>
      </c>
      <c r="C817">
        <v>0</v>
      </c>
      <c r="D817" t="s">
        <v>4534</v>
      </c>
      <c r="E817" s="4">
        <v>571450</v>
      </c>
      <c r="F817" t="s">
        <v>4535</v>
      </c>
      <c r="G817" t="s">
        <v>1229</v>
      </c>
      <c r="H817" t="s">
        <v>1228</v>
      </c>
      <c r="I817" t="s">
        <v>4536</v>
      </c>
      <c r="J817" t="s">
        <v>1230</v>
      </c>
      <c r="K817" t="s">
        <v>1230</v>
      </c>
      <c r="L817" t="s">
        <v>1231</v>
      </c>
      <c r="M817" t="s">
        <v>1231</v>
      </c>
      <c r="N817" t="s">
        <v>1230</v>
      </c>
      <c r="O817" t="s">
        <v>1231</v>
      </c>
      <c r="P817" t="s">
        <v>1230</v>
      </c>
      <c r="Q817" t="s">
        <v>1230</v>
      </c>
      <c r="R817" t="s">
        <v>1230</v>
      </c>
      <c r="S817" t="s">
        <v>1230</v>
      </c>
      <c r="T817" t="s">
        <v>1231</v>
      </c>
      <c r="U817" t="s">
        <v>1230</v>
      </c>
      <c r="V817" t="s">
        <v>1230</v>
      </c>
      <c r="W817" t="s">
        <v>1230</v>
      </c>
      <c r="X817" t="s">
        <v>1231</v>
      </c>
      <c r="Y817" t="s">
        <v>1231</v>
      </c>
      <c r="Z817" t="s">
        <v>1231</v>
      </c>
      <c r="AA817" t="s">
        <v>1231</v>
      </c>
      <c r="AB817">
        <v>0</v>
      </c>
      <c r="AC817" t="s">
        <v>4537</v>
      </c>
      <c r="AD817" t="s">
        <v>4538</v>
      </c>
    </row>
    <row r="818" spans="1:30" ht="15" customHeight="1" x14ac:dyDescent="0.25">
      <c r="A818" t="s">
        <v>4539</v>
      </c>
      <c r="B818" t="s">
        <v>4540</v>
      </c>
      <c r="C818">
        <v>0</v>
      </c>
      <c r="D818" t="s">
        <v>4541</v>
      </c>
      <c r="E818" s="4">
        <v>571452</v>
      </c>
      <c r="F818" t="s">
        <v>4542</v>
      </c>
      <c r="G818" t="s">
        <v>1229</v>
      </c>
      <c r="H818" t="s">
        <v>1228</v>
      </c>
      <c r="I818" t="s">
        <v>1636</v>
      </c>
      <c r="J818" t="s">
        <v>1230</v>
      </c>
      <c r="K818" t="s">
        <v>1230</v>
      </c>
      <c r="L818" t="s">
        <v>1231</v>
      </c>
      <c r="M818" t="s">
        <v>1231</v>
      </c>
      <c r="N818" t="s">
        <v>1230</v>
      </c>
      <c r="O818" t="s">
        <v>1231</v>
      </c>
      <c r="P818" t="s">
        <v>1230</v>
      </c>
      <c r="Q818" t="s">
        <v>1230</v>
      </c>
      <c r="R818" t="s">
        <v>1230</v>
      </c>
      <c r="S818" t="s">
        <v>1230</v>
      </c>
      <c r="T818" t="s">
        <v>1231</v>
      </c>
      <c r="U818" t="s">
        <v>1230</v>
      </c>
      <c r="V818" t="s">
        <v>1231</v>
      </c>
      <c r="W818" t="s">
        <v>1230</v>
      </c>
      <c r="X818" t="s">
        <v>1231</v>
      </c>
      <c r="Y818" t="s">
        <v>1231</v>
      </c>
      <c r="Z818" t="s">
        <v>1231</v>
      </c>
      <c r="AA818" t="s">
        <v>1231</v>
      </c>
      <c r="AB818">
        <v>0</v>
      </c>
      <c r="AC818" t="s">
        <v>4543</v>
      </c>
      <c r="AD818" t="s">
        <v>4544</v>
      </c>
    </row>
    <row r="819" spans="1:30" ht="15" customHeight="1" x14ac:dyDescent="0.25">
      <c r="A819" t="s">
        <v>4545</v>
      </c>
      <c r="B819" t="s">
        <v>4546</v>
      </c>
      <c r="C819">
        <v>0</v>
      </c>
      <c r="D819" t="s">
        <v>4547</v>
      </c>
      <c r="E819" s="4">
        <v>571451</v>
      </c>
      <c r="F819" t="s">
        <v>4548</v>
      </c>
      <c r="G819" t="s">
        <v>1229</v>
      </c>
      <c r="H819" t="s">
        <v>1228</v>
      </c>
      <c r="I819" t="s">
        <v>1229</v>
      </c>
      <c r="J819" t="s">
        <v>1230</v>
      </c>
      <c r="K819" t="s">
        <v>1230</v>
      </c>
      <c r="L819" t="s">
        <v>1231</v>
      </c>
      <c r="M819" t="s">
        <v>1231</v>
      </c>
      <c r="N819" t="s">
        <v>1230</v>
      </c>
      <c r="O819" t="s">
        <v>1231</v>
      </c>
      <c r="P819" t="s">
        <v>1230</v>
      </c>
      <c r="Q819" t="s">
        <v>1230</v>
      </c>
      <c r="R819" t="s">
        <v>1230</v>
      </c>
      <c r="S819" t="s">
        <v>1230</v>
      </c>
      <c r="T819" t="s">
        <v>1231</v>
      </c>
      <c r="U819" t="s">
        <v>1231</v>
      </c>
      <c r="V819" t="s">
        <v>1231</v>
      </c>
      <c r="W819" t="s">
        <v>1230</v>
      </c>
      <c r="X819" t="s">
        <v>1231</v>
      </c>
      <c r="Y819" t="s">
        <v>1231</v>
      </c>
      <c r="Z819" t="s">
        <v>1231</v>
      </c>
      <c r="AA819" t="s">
        <v>1231</v>
      </c>
      <c r="AB819">
        <v>0</v>
      </c>
      <c r="AC819" t="s">
        <v>4549</v>
      </c>
      <c r="AD819">
        <v>0</v>
      </c>
    </row>
    <row r="820" spans="1:30" ht="15" customHeight="1" x14ac:dyDescent="0.25">
      <c r="A820" t="s">
        <v>4550</v>
      </c>
      <c r="B820" t="s">
        <v>4551</v>
      </c>
      <c r="C820">
        <v>0</v>
      </c>
      <c r="D820" t="s">
        <v>4552</v>
      </c>
      <c r="E820" s="4">
        <v>572576</v>
      </c>
      <c r="F820" t="s">
        <v>4553</v>
      </c>
      <c r="G820" t="s">
        <v>1229</v>
      </c>
      <c r="H820" t="s">
        <v>1228</v>
      </c>
      <c r="I820" t="s">
        <v>1365</v>
      </c>
      <c r="J820" t="s">
        <v>1230</v>
      </c>
      <c r="K820" t="s">
        <v>1230</v>
      </c>
      <c r="L820" t="s">
        <v>1230</v>
      </c>
      <c r="M820" t="s">
        <v>1230</v>
      </c>
      <c r="N820" t="s">
        <v>1230</v>
      </c>
      <c r="O820" t="s">
        <v>1231</v>
      </c>
      <c r="P820" t="s">
        <v>1230</v>
      </c>
      <c r="Q820" t="s">
        <v>1230</v>
      </c>
      <c r="R820" t="s">
        <v>1230</v>
      </c>
      <c r="S820" t="s">
        <v>1230</v>
      </c>
      <c r="T820" t="s">
        <v>1231</v>
      </c>
      <c r="U820" t="s">
        <v>1230</v>
      </c>
      <c r="V820" t="s">
        <v>1230</v>
      </c>
      <c r="W820" t="s">
        <v>1230</v>
      </c>
      <c r="X820" t="s">
        <v>1230</v>
      </c>
      <c r="Y820" t="s">
        <v>1230</v>
      </c>
      <c r="Z820" t="s">
        <v>1230</v>
      </c>
      <c r="AA820" t="s">
        <v>1231</v>
      </c>
      <c r="AB820">
        <v>0</v>
      </c>
      <c r="AC820" t="s">
        <v>4554</v>
      </c>
      <c r="AD820" t="s">
        <v>4555</v>
      </c>
    </row>
    <row r="821" spans="1:30" ht="15" customHeight="1" x14ac:dyDescent="0.25">
      <c r="A821" t="s">
        <v>4556</v>
      </c>
      <c r="B821" t="s">
        <v>4557</v>
      </c>
      <c r="C821">
        <v>0</v>
      </c>
      <c r="D821" t="s">
        <v>4558</v>
      </c>
      <c r="E821" s="4">
        <v>572577</v>
      </c>
      <c r="F821" t="s">
        <v>4559</v>
      </c>
      <c r="G821" t="s">
        <v>4560</v>
      </c>
      <c r="H821" t="s">
        <v>2749</v>
      </c>
      <c r="I821" t="s">
        <v>4561</v>
      </c>
      <c r="J821" t="s">
        <v>1230</v>
      </c>
      <c r="K821" t="s">
        <v>1230</v>
      </c>
      <c r="L821" t="s">
        <v>1230</v>
      </c>
      <c r="M821" t="s">
        <v>1231</v>
      </c>
      <c r="N821" t="s">
        <v>1230</v>
      </c>
      <c r="O821" t="s">
        <v>1231</v>
      </c>
      <c r="P821" t="s">
        <v>1230</v>
      </c>
      <c r="Q821" t="s">
        <v>1230</v>
      </c>
      <c r="R821" t="s">
        <v>1230</v>
      </c>
      <c r="S821" t="s">
        <v>1230</v>
      </c>
      <c r="T821" t="s">
        <v>1231</v>
      </c>
      <c r="U821" t="s">
        <v>1230</v>
      </c>
      <c r="V821" t="s">
        <v>1230</v>
      </c>
      <c r="W821" t="s">
        <v>1230</v>
      </c>
      <c r="X821" t="s">
        <v>1231</v>
      </c>
      <c r="Y821" t="s">
        <v>1231</v>
      </c>
      <c r="Z821" t="s">
        <v>1231</v>
      </c>
      <c r="AA821" t="s">
        <v>1231</v>
      </c>
      <c r="AB821">
        <v>0</v>
      </c>
      <c r="AC821" t="s">
        <v>4562</v>
      </c>
      <c r="AD821" t="s">
        <v>4563</v>
      </c>
    </row>
    <row r="822" spans="1:30" ht="15" customHeight="1" x14ac:dyDescent="0.25">
      <c r="A822" t="s">
        <v>4564</v>
      </c>
      <c r="B822" t="s">
        <v>4565</v>
      </c>
      <c r="C822">
        <v>0</v>
      </c>
      <c r="D822" t="s">
        <v>4566</v>
      </c>
      <c r="E822" s="4">
        <v>582587</v>
      </c>
      <c r="F822" t="s">
        <v>4567</v>
      </c>
      <c r="G822" t="s">
        <v>2489</v>
      </c>
      <c r="H822" t="s">
        <v>2490</v>
      </c>
      <c r="I822" t="s">
        <v>4568</v>
      </c>
      <c r="J822" t="s">
        <v>1230</v>
      </c>
      <c r="K822" t="s">
        <v>1230</v>
      </c>
      <c r="L822" t="s">
        <v>1230</v>
      </c>
      <c r="M822" t="s">
        <v>1230</v>
      </c>
      <c r="N822" t="s">
        <v>1230</v>
      </c>
      <c r="O822" t="s">
        <v>1230</v>
      </c>
      <c r="P822" t="s">
        <v>1230</v>
      </c>
      <c r="Q822" t="s">
        <v>1230</v>
      </c>
      <c r="R822" t="s">
        <v>1230</v>
      </c>
      <c r="S822" t="s">
        <v>1230</v>
      </c>
      <c r="T822" t="s">
        <v>1231</v>
      </c>
      <c r="U822" t="s">
        <v>1231</v>
      </c>
      <c r="V822" t="s">
        <v>1230</v>
      </c>
      <c r="W822" t="s">
        <v>1230</v>
      </c>
      <c r="X822" t="s">
        <v>1230</v>
      </c>
      <c r="Y822" t="s">
        <v>1231</v>
      </c>
      <c r="Z822" t="s">
        <v>1230</v>
      </c>
      <c r="AA822" t="s">
        <v>1231</v>
      </c>
      <c r="AC822" t="s">
        <v>4569</v>
      </c>
      <c r="AD822" t="s">
        <v>4570</v>
      </c>
    </row>
    <row r="823" spans="1:30" ht="15" customHeight="1" x14ac:dyDescent="0.25">
      <c r="A823" t="s">
        <v>4571</v>
      </c>
      <c r="B823" t="s">
        <v>4572</v>
      </c>
      <c r="C823">
        <v>0</v>
      </c>
      <c r="D823" t="s">
        <v>4573</v>
      </c>
      <c r="E823" s="4">
        <v>582588</v>
      </c>
      <c r="F823" t="s">
        <v>2521</v>
      </c>
      <c r="G823" t="s">
        <v>2521</v>
      </c>
      <c r="H823" t="s">
        <v>2522</v>
      </c>
      <c r="I823" t="s">
        <v>4574</v>
      </c>
      <c r="J823" t="s">
        <v>1230</v>
      </c>
      <c r="K823" t="s">
        <v>1230</v>
      </c>
      <c r="L823" t="s">
        <v>1231</v>
      </c>
      <c r="M823" t="s">
        <v>1231</v>
      </c>
      <c r="N823" t="s">
        <v>1231</v>
      </c>
      <c r="O823" t="s">
        <v>1230</v>
      </c>
      <c r="P823" t="s">
        <v>1230</v>
      </c>
      <c r="Q823" t="s">
        <v>1230</v>
      </c>
      <c r="R823" t="s">
        <v>1230</v>
      </c>
      <c r="S823" t="s">
        <v>1230</v>
      </c>
      <c r="T823" t="s">
        <v>1231</v>
      </c>
      <c r="U823" t="s">
        <v>1231</v>
      </c>
      <c r="V823" t="s">
        <v>1230</v>
      </c>
      <c r="W823" t="s">
        <v>1230</v>
      </c>
      <c r="X823" t="s">
        <v>1230</v>
      </c>
      <c r="Y823" t="s">
        <v>1231</v>
      </c>
      <c r="Z823" t="s">
        <v>1231</v>
      </c>
      <c r="AA823" t="s">
        <v>1231</v>
      </c>
      <c r="AB823">
        <v>0</v>
      </c>
      <c r="AC823" t="s">
        <v>4575</v>
      </c>
      <c r="AD823" t="s">
        <v>4576</v>
      </c>
    </row>
    <row r="824" spans="1:30" ht="15" customHeight="1" x14ac:dyDescent="0.25">
      <c r="A824" t="s">
        <v>4577</v>
      </c>
      <c r="B824" t="s">
        <v>4578</v>
      </c>
      <c r="C824">
        <v>0</v>
      </c>
      <c r="D824" t="s">
        <v>4579</v>
      </c>
      <c r="E824" s="4">
        <v>583286</v>
      </c>
      <c r="F824" t="s">
        <v>4580</v>
      </c>
      <c r="G824" t="s">
        <v>1229</v>
      </c>
      <c r="H824" t="s">
        <v>1228</v>
      </c>
      <c r="I824" t="s">
        <v>4581</v>
      </c>
      <c r="J824" t="s">
        <v>1230</v>
      </c>
      <c r="K824" t="s">
        <v>1230</v>
      </c>
      <c r="L824" t="s">
        <v>1230</v>
      </c>
      <c r="M824" t="s">
        <v>1230</v>
      </c>
      <c r="N824" t="s">
        <v>1230</v>
      </c>
      <c r="O824" t="s">
        <v>1230</v>
      </c>
      <c r="P824" t="s">
        <v>1230</v>
      </c>
      <c r="Q824" t="s">
        <v>1230</v>
      </c>
      <c r="R824" t="s">
        <v>1230</v>
      </c>
      <c r="S824" t="s">
        <v>1230</v>
      </c>
      <c r="T824" t="s">
        <v>1231</v>
      </c>
      <c r="U824" t="s">
        <v>1230</v>
      </c>
      <c r="V824" t="s">
        <v>1230</v>
      </c>
      <c r="W824" t="s">
        <v>1230</v>
      </c>
      <c r="X824" t="s">
        <v>1230</v>
      </c>
      <c r="Y824" t="s">
        <v>1230</v>
      </c>
      <c r="Z824" t="s">
        <v>1231</v>
      </c>
      <c r="AA824" t="s">
        <v>1231</v>
      </c>
      <c r="AB824">
        <v>0</v>
      </c>
      <c r="AC824" t="s">
        <v>4582</v>
      </c>
      <c r="AD824" t="s">
        <v>4583</v>
      </c>
    </row>
    <row r="825" spans="1:30" ht="15" customHeight="1" x14ac:dyDescent="0.25">
      <c r="A825" t="s">
        <v>4584</v>
      </c>
      <c r="B825" t="s">
        <v>4585</v>
      </c>
      <c r="C825">
        <v>0</v>
      </c>
      <c r="D825" t="s">
        <v>4586</v>
      </c>
      <c r="E825" s="4">
        <v>583285</v>
      </c>
      <c r="F825" t="s">
        <v>4587</v>
      </c>
      <c r="G825" t="s">
        <v>1229</v>
      </c>
      <c r="H825" t="s">
        <v>1228</v>
      </c>
      <c r="I825" t="s">
        <v>4588</v>
      </c>
      <c r="J825" t="s">
        <v>1231</v>
      </c>
      <c r="K825" t="s">
        <v>1230</v>
      </c>
      <c r="L825" t="s">
        <v>1231</v>
      </c>
      <c r="M825" t="s">
        <v>1231</v>
      </c>
      <c r="N825" t="s">
        <v>1231</v>
      </c>
      <c r="O825" t="s">
        <v>1231</v>
      </c>
      <c r="P825" t="s">
        <v>1231</v>
      </c>
      <c r="Q825" t="s">
        <v>1230</v>
      </c>
      <c r="R825" t="s">
        <v>1230</v>
      </c>
      <c r="S825" t="s">
        <v>1230</v>
      </c>
      <c r="T825" t="s">
        <v>1230</v>
      </c>
      <c r="U825" t="s">
        <v>1231</v>
      </c>
      <c r="V825" t="s">
        <v>1231</v>
      </c>
      <c r="W825" t="s">
        <v>1231</v>
      </c>
      <c r="X825" t="s">
        <v>1231</v>
      </c>
      <c r="Y825" t="s">
        <v>1231</v>
      </c>
      <c r="Z825" t="s">
        <v>1231</v>
      </c>
      <c r="AA825" t="s">
        <v>1231</v>
      </c>
      <c r="AB825">
        <v>0</v>
      </c>
      <c r="AC825" t="s">
        <v>4589</v>
      </c>
      <c r="AD825" t="s">
        <v>4590</v>
      </c>
    </row>
    <row r="826" spans="1:30" ht="15" customHeight="1" x14ac:dyDescent="0.25">
      <c r="A826" t="s">
        <v>4591</v>
      </c>
      <c r="B826" t="s">
        <v>4591</v>
      </c>
      <c r="C826">
        <v>0</v>
      </c>
      <c r="D826" t="s">
        <v>4592</v>
      </c>
      <c r="E826" s="4">
        <v>584908</v>
      </c>
      <c r="F826" t="s">
        <v>4593</v>
      </c>
      <c r="G826" t="s">
        <v>4594</v>
      </c>
      <c r="H826" t="s">
        <v>4406</v>
      </c>
      <c r="I826" t="s">
        <v>1365</v>
      </c>
      <c r="J826" t="s">
        <v>1230</v>
      </c>
      <c r="K826" t="s">
        <v>1230</v>
      </c>
      <c r="L826" t="s">
        <v>1230</v>
      </c>
      <c r="M826" t="s">
        <v>1230</v>
      </c>
      <c r="N826" t="s">
        <v>1230</v>
      </c>
      <c r="O826" t="s">
        <v>1231</v>
      </c>
      <c r="P826" t="s">
        <v>1230</v>
      </c>
      <c r="Q826" t="s">
        <v>1230</v>
      </c>
      <c r="R826" t="s">
        <v>1230</v>
      </c>
      <c r="S826" t="s">
        <v>1230</v>
      </c>
      <c r="T826" t="s">
        <v>1231</v>
      </c>
      <c r="U826" t="s">
        <v>1230</v>
      </c>
      <c r="V826" t="s">
        <v>1230</v>
      </c>
      <c r="W826" t="s">
        <v>1231</v>
      </c>
      <c r="X826" t="s">
        <v>1230</v>
      </c>
      <c r="Y826" t="s">
        <v>1231</v>
      </c>
      <c r="Z826" t="s">
        <v>1231</v>
      </c>
      <c r="AA826" t="s">
        <v>1231</v>
      </c>
      <c r="AB826">
        <v>0</v>
      </c>
      <c r="AC826" t="s">
        <v>4595</v>
      </c>
      <c r="AD826" t="s">
        <v>4596</v>
      </c>
    </row>
    <row r="827" spans="1:30" ht="15" customHeight="1" x14ac:dyDescent="0.25">
      <c r="A827" t="s">
        <v>4597</v>
      </c>
      <c r="B827">
        <v>0</v>
      </c>
      <c r="C827">
        <v>0</v>
      </c>
      <c r="D827" t="s">
        <v>4598</v>
      </c>
      <c r="E827" s="4"/>
      <c r="F827">
        <v>0</v>
      </c>
      <c r="G827">
        <v>0</v>
      </c>
      <c r="H827">
        <v>0</v>
      </c>
      <c r="I827" t="s">
        <v>65</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row>
    <row r="828" spans="1:30" ht="15" customHeight="1" x14ac:dyDescent="0.25">
      <c r="A828" t="s">
        <v>4599</v>
      </c>
      <c r="B828" t="s">
        <v>4600</v>
      </c>
      <c r="C828">
        <v>0</v>
      </c>
      <c r="D828" t="s">
        <v>4601</v>
      </c>
      <c r="E828" s="4">
        <v>584907</v>
      </c>
      <c r="F828" t="s">
        <v>4602</v>
      </c>
      <c r="G828" t="s">
        <v>1229</v>
      </c>
      <c r="H828" t="s">
        <v>1228</v>
      </c>
      <c r="I828" t="s">
        <v>4603</v>
      </c>
      <c r="J828" t="s">
        <v>1231</v>
      </c>
      <c r="K828" t="s">
        <v>1231</v>
      </c>
      <c r="L828" t="s">
        <v>1230</v>
      </c>
      <c r="M828" t="s">
        <v>1231</v>
      </c>
      <c r="N828" t="s">
        <v>1231</v>
      </c>
      <c r="O828" t="s">
        <v>1231</v>
      </c>
      <c r="P828" t="s">
        <v>1231</v>
      </c>
      <c r="Q828" t="s">
        <v>1230</v>
      </c>
      <c r="R828" t="s">
        <v>1230</v>
      </c>
      <c r="S828" t="s">
        <v>1230</v>
      </c>
      <c r="T828" t="s">
        <v>1231</v>
      </c>
      <c r="U828" t="s">
        <v>1231</v>
      </c>
      <c r="V828" t="s">
        <v>1231</v>
      </c>
      <c r="W828" t="s">
        <v>1231</v>
      </c>
      <c r="X828" t="s">
        <v>1231</v>
      </c>
      <c r="Y828" t="s">
        <v>1231</v>
      </c>
      <c r="Z828" t="s">
        <v>1231</v>
      </c>
      <c r="AA828" t="s">
        <v>1231</v>
      </c>
      <c r="AB828">
        <v>0</v>
      </c>
      <c r="AC828" t="s">
        <v>4604</v>
      </c>
      <c r="AD828" t="s">
        <v>4605</v>
      </c>
    </row>
    <row r="829" spans="1:30" ht="15" customHeight="1" x14ac:dyDescent="0.25">
      <c r="A829" t="s">
        <v>4606</v>
      </c>
      <c r="B829">
        <v>0</v>
      </c>
      <c r="C829">
        <v>0</v>
      </c>
      <c r="D829" t="s">
        <v>4607</v>
      </c>
      <c r="E829" s="4">
        <v>545835</v>
      </c>
      <c r="F829" t="s">
        <v>4608</v>
      </c>
      <c r="G829" t="s">
        <v>4609</v>
      </c>
      <c r="H829" t="s">
        <v>1228</v>
      </c>
      <c r="I829" t="s">
        <v>4610</v>
      </c>
      <c r="J829" t="s">
        <v>1231</v>
      </c>
      <c r="K829" t="s">
        <v>1230</v>
      </c>
      <c r="L829" t="s">
        <v>1231</v>
      </c>
      <c r="M829" t="s">
        <v>1231</v>
      </c>
      <c r="N829" t="s">
        <v>1231</v>
      </c>
      <c r="O829" t="s">
        <v>1231</v>
      </c>
      <c r="P829" t="s">
        <v>1231</v>
      </c>
      <c r="Q829" t="s">
        <v>1231</v>
      </c>
      <c r="R829" t="s">
        <v>1231</v>
      </c>
      <c r="S829" t="s">
        <v>1231</v>
      </c>
      <c r="T829" t="s">
        <v>1230</v>
      </c>
      <c r="U829" t="s">
        <v>1231</v>
      </c>
      <c r="V829" t="s">
        <v>1231</v>
      </c>
      <c r="W829" t="s">
        <v>1231</v>
      </c>
      <c r="X829" t="s">
        <v>1231</v>
      </c>
      <c r="Y829" t="s">
        <v>1231</v>
      </c>
      <c r="Z829" t="s">
        <v>1231</v>
      </c>
      <c r="AA829" t="s">
        <v>1231</v>
      </c>
      <c r="AC829" t="s">
        <v>4611</v>
      </c>
      <c r="AD829" t="s">
        <v>4612</v>
      </c>
    </row>
    <row r="830" spans="1:30" ht="15" customHeight="1" x14ac:dyDescent="0.25">
      <c r="A830" t="s">
        <v>4613</v>
      </c>
      <c r="B830" t="s">
        <v>4614</v>
      </c>
      <c r="C830">
        <v>0</v>
      </c>
      <c r="D830" t="s">
        <v>4615</v>
      </c>
      <c r="E830" s="4">
        <v>587264</v>
      </c>
      <c r="F830">
        <v>0</v>
      </c>
      <c r="G830">
        <v>0</v>
      </c>
      <c r="H830">
        <v>0</v>
      </c>
      <c r="I830" t="s">
        <v>65</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row>
    <row r="831" spans="1:30" ht="15" customHeight="1" x14ac:dyDescent="0.25">
      <c r="A831" t="s">
        <v>4616</v>
      </c>
      <c r="B831" t="s">
        <v>4617</v>
      </c>
      <c r="C831">
        <v>0</v>
      </c>
      <c r="D831" t="s">
        <v>4618</v>
      </c>
      <c r="E831" s="4">
        <v>584914</v>
      </c>
      <c r="F831" t="s">
        <v>4619</v>
      </c>
      <c r="G831" t="s">
        <v>3552</v>
      </c>
      <c r="H831" t="s">
        <v>2202</v>
      </c>
      <c r="I831" t="s">
        <v>4526</v>
      </c>
      <c r="J831" t="s">
        <v>1230</v>
      </c>
      <c r="K831" t="s">
        <v>1230</v>
      </c>
      <c r="L831" t="s">
        <v>1230</v>
      </c>
      <c r="M831" t="s">
        <v>1230</v>
      </c>
      <c r="N831" t="s">
        <v>1230</v>
      </c>
      <c r="O831" t="s">
        <v>1230</v>
      </c>
      <c r="P831" t="s">
        <v>1230</v>
      </c>
      <c r="Q831" t="s">
        <v>1230</v>
      </c>
      <c r="R831" t="s">
        <v>1230</v>
      </c>
      <c r="S831" t="s">
        <v>1230</v>
      </c>
      <c r="T831" t="s">
        <v>1231</v>
      </c>
      <c r="U831" t="s">
        <v>1230</v>
      </c>
      <c r="V831" t="s">
        <v>1230</v>
      </c>
      <c r="W831" t="s">
        <v>1230</v>
      </c>
      <c r="X831" t="s">
        <v>1230</v>
      </c>
      <c r="Y831" t="s">
        <v>1231</v>
      </c>
      <c r="Z831" t="s">
        <v>1231</v>
      </c>
      <c r="AA831" t="s">
        <v>1231</v>
      </c>
      <c r="AB831">
        <v>0</v>
      </c>
      <c r="AC831" t="s">
        <v>4620</v>
      </c>
      <c r="AD831" t="s">
        <v>4621</v>
      </c>
    </row>
    <row r="832" spans="1:30" ht="15" customHeight="1" x14ac:dyDescent="0.25">
      <c r="A832" t="s">
        <v>4622</v>
      </c>
      <c r="B832" t="s">
        <v>4622</v>
      </c>
      <c r="C832">
        <v>0</v>
      </c>
      <c r="D832" t="s">
        <v>4623</v>
      </c>
      <c r="E832" s="4">
        <v>593039</v>
      </c>
      <c r="F832" t="s">
        <v>4624</v>
      </c>
      <c r="G832" t="s">
        <v>4625</v>
      </c>
      <c r="H832" t="s">
        <v>4626</v>
      </c>
      <c r="I832" t="s">
        <v>3129</v>
      </c>
      <c r="J832" t="s">
        <v>1231</v>
      </c>
      <c r="K832" t="s">
        <v>1230</v>
      </c>
      <c r="L832" t="s">
        <v>1231</v>
      </c>
      <c r="M832" t="s">
        <v>1231</v>
      </c>
      <c r="N832" t="s">
        <v>1231</v>
      </c>
      <c r="O832" t="s">
        <v>1231</v>
      </c>
      <c r="P832" t="s">
        <v>1231</v>
      </c>
      <c r="Q832" t="s">
        <v>1230</v>
      </c>
      <c r="R832" t="s">
        <v>1230</v>
      </c>
      <c r="S832" t="s">
        <v>1231</v>
      </c>
      <c r="T832" t="s">
        <v>1230</v>
      </c>
      <c r="U832" t="s">
        <v>1231</v>
      </c>
      <c r="V832" t="s">
        <v>1231</v>
      </c>
      <c r="W832" t="s">
        <v>1231</v>
      </c>
      <c r="X832" t="s">
        <v>1231</v>
      </c>
      <c r="Y832" t="s">
        <v>1231</v>
      </c>
      <c r="Z832" t="s">
        <v>1231</v>
      </c>
      <c r="AA832" t="s">
        <v>1231</v>
      </c>
      <c r="AB832">
        <v>0</v>
      </c>
      <c r="AC832" t="s">
        <v>4627</v>
      </c>
      <c r="AD832" t="s">
        <v>4628</v>
      </c>
    </row>
    <row r="833" spans="1:30" ht="15" customHeight="1" x14ac:dyDescent="0.25">
      <c r="A833" t="s">
        <v>4629</v>
      </c>
      <c r="B833" t="s">
        <v>4630</v>
      </c>
      <c r="C833">
        <v>0</v>
      </c>
      <c r="D833" t="s">
        <v>4631</v>
      </c>
      <c r="E833" s="4">
        <v>591879</v>
      </c>
      <c r="F833" t="s">
        <v>4632</v>
      </c>
      <c r="G833" t="s">
        <v>2791</v>
      </c>
      <c r="H833" t="s">
        <v>2792</v>
      </c>
      <c r="I833" t="s">
        <v>2791</v>
      </c>
      <c r="J833" t="s">
        <v>1231</v>
      </c>
      <c r="K833" t="s">
        <v>1231</v>
      </c>
      <c r="L833" t="s">
        <v>1231</v>
      </c>
      <c r="M833" t="s">
        <v>1231</v>
      </c>
      <c r="N833" t="s">
        <v>1231</v>
      </c>
      <c r="O833" t="s">
        <v>1231</v>
      </c>
      <c r="P833" t="s">
        <v>1231</v>
      </c>
      <c r="Q833" t="s">
        <v>1231</v>
      </c>
      <c r="R833" t="s">
        <v>1231</v>
      </c>
      <c r="S833" t="s">
        <v>1231</v>
      </c>
      <c r="T833" t="s">
        <v>1230</v>
      </c>
      <c r="U833" t="s">
        <v>1231</v>
      </c>
      <c r="V833" t="s">
        <v>1231</v>
      </c>
      <c r="W833" t="s">
        <v>1231</v>
      </c>
      <c r="X833" t="s">
        <v>1231</v>
      </c>
      <c r="Y833" t="s">
        <v>1231</v>
      </c>
      <c r="Z833" t="s">
        <v>1231</v>
      </c>
      <c r="AA833" t="s">
        <v>1231</v>
      </c>
      <c r="AC833" t="s">
        <v>4633</v>
      </c>
      <c r="AD833" t="s">
        <v>4634</v>
      </c>
    </row>
    <row r="834" spans="1:30" ht="15" customHeight="1" x14ac:dyDescent="0.25">
      <c r="A834" t="s">
        <v>4635</v>
      </c>
      <c r="B834" t="s">
        <v>4636</v>
      </c>
      <c r="C834">
        <v>0</v>
      </c>
      <c r="D834" t="s">
        <v>4637</v>
      </c>
      <c r="E834" s="4">
        <v>597820</v>
      </c>
      <c r="F834" t="s">
        <v>4638</v>
      </c>
      <c r="G834" t="s">
        <v>1229</v>
      </c>
      <c r="H834" t="s">
        <v>1228</v>
      </c>
      <c r="I834" t="s">
        <v>1365</v>
      </c>
      <c r="J834" t="s">
        <v>1231</v>
      </c>
      <c r="K834" t="s">
        <v>1231</v>
      </c>
      <c r="L834" t="s">
        <v>1230</v>
      </c>
      <c r="M834" t="s">
        <v>1231</v>
      </c>
      <c r="N834" t="s">
        <v>1231</v>
      </c>
      <c r="O834" t="s">
        <v>1231</v>
      </c>
      <c r="P834" t="s">
        <v>1231</v>
      </c>
      <c r="Q834" t="s">
        <v>1230</v>
      </c>
      <c r="R834" t="s">
        <v>1230</v>
      </c>
      <c r="S834" t="s">
        <v>1231</v>
      </c>
      <c r="T834" t="s">
        <v>1231</v>
      </c>
      <c r="U834" t="s">
        <v>1231</v>
      </c>
      <c r="V834" t="s">
        <v>1231</v>
      </c>
      <c r="W834" t="s">
        <v>1231</v>
      </c>
      <c r="X834" t="s">
        <v>1231</v>
      </c>
      <c r="Y834" t="s">
        <v>1231</v>
      </c>
      <c r="Z834" t="s">
        <v>1231</v>
      </c>
      <c r="AA834" t="s">
        <v>1231</v>
      </c>
      <c r="AB834">
        <v>0</v>
      </c>
      <c r="AC834" t="s">
        <v>4639</v>
      </c>
      <c r="AD834" t="s">
        <v>4640</v>
      </c>
    </row>
    <row r="835" spans="1:30" ht="15" customHeight="1" x14ac:dyDescent="0.25">
      <c r="A835" t="s">
        <v>4641</v>
      </c>
      <c r="B835" t="s">
        <v>4642</v>
      </c>
      <c r="C835">
        <v>0</v>
      </c>
      <c r="D835" t="s">
        <v>4643</v>
      </c>
      <c r="E835" s="4">
        <v>599709</v>
      </c>
      <c r="F835" t="s">
        <v>4644</v>
      </c>
      <c r="G835" t="s">
        <v>3889</v>
      </c>
      <c r="H835" t="s">
        <v>1228</v>
      </c>
      <c r="I835" t="s">
        <v>2693</v>
      </c>
      <c r="J835" t="s">
        <v>1231</v>
      </c>
      <c r="K835" t="s">
        <v>1231</v>
      </c>
      <c r="L835" t="s">
        <v>1230</v>
      </c>
      <c r="M835" t="s">
        <v>1231</v>
      </c>
      <c r="N835" t="s">
        <v>1231</v>
      </c>
      <c r="O835" t="s">
        <v>1231</v>
      </c>
      <c r="P835" t="s">
        <v>1231</v>
      </c>
      <c r="Q835" t="s">
        <v>1230</v>
      </c>
      <c r="R835" t="s">
        <v>1230</v>
      </c>
      <c r="S835" t="s">
        <v>1230</v>
      </c>
      <c r="T835" t="s">
        <v>1231</v>
      </c>
      <c r="U835" t="s">
        <v>1231</v>
      </c>
      <c r="V835" t="s">
        <v>1231</v>
      </c>
      <c r="W835" t="s">
        <v>1231</v>
      </c>
      <c r="X835" t="s">
        <v>1231</v>
      </c>
      <c r="Y835" t="s">
        <v>1231</v>
      </c>
      <c r="Z835" t="s">
        <v>1231</v>
      </c>
      <c r="AA835" t="s">
        <v>1231</v>
      </c>
      <c r="AB835">
        <v>0</v>
      </c>
      <c r="AC835" t="s">
        <v>4645</v>
      </c>
      <c r="AD835" t="s">
        <v>4646</v>
      </c>
    </row>
    <row r="836" spans="1:30" ht="15" customHeight="1" x14ac:dyDescent="0.25">
      <c r="A836" t="s">
        <v>4647</v>
      </c>
      <c r="B836" t="s">
        <v>4648</v>
      </c>
      <c r="C836">
        <v>0</v>
      </c>
      <c r="D836" t="s">
        <v>4649</v>
      </c>
      <c r="E836" s="4">
        <v>599712</v>
      </c>
      <c r="F836">
        <v>0</v>
      </c>
      <c r="G836">
        <v>0</v>
      </c>
      <c r="H836">
        <v>0</v>
      </c>
      <c r="I836" t="s">
        <v>65</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row>
    <row r="837" spans="1:30" ht="15" customHeight="1" x14ac:dyDescent="0.25">
      <c r="A837" t="s">
        <v>4650</v>
      </c>
      <c r="B837" t="s">
        <v>4651</v>
      </c>
      <c r="C837">
        <v>0</v>
      </c>
      <c r="D837" t="s">
        <v>4652</v>
      </c>
      <c r="E837" s="4">
        <v>214078</v>
      </c>
      <c r="F837" t="s">
        <v>4653</v>
      </c>
      <c r="G837" t="s">
        <v>1229</v>
      </c>
      <c r="H837" t="s">
        <v>1228</v>
      </c>
      <c r="I837" t="s">
        <v>1229</v>
      </c>
      <c r="J837" t="s">
        <v>1230</v>
      </c>
      <c r="K837" t="s">
        <v>1230</v>
      </c>
      <c r="L837" t="s">
        <v>1231</v>
      </c>
      <c r="M837" t="s">
        <v>1231</v>
      </c>
      <c r="N837" t="s">
        <v>1230</v>
      </c>
      <c r="O837" t="s">
        <v>1231</v>
      </c>
      <c r="P837" t="s">
        <v>1230</v>
      </c>
      <c r="Q837" t="s">
        <v>1231</v>
      </c>
      <c r="R837" t="s">
        <v>1230</v>
      </c>
      <c r="S837" t="s">
        <v>1230</v>
      </c>
      <c r="T837" t="s">
        <v>1231</v>
      </c>
      <c r="U837" t="s">
        <v>1231</v>
      </c>
      <c r="V837" t="s">
        <v>1231</v>
      </c>
      <c r="W837" t="s">
        <v>1231</v>
      </c>
      <c r="X837" t="s">
        <v>1231</v>
      </c>
      <c r="Y837" t="s">
        <v>1231</v>
      </c>
      <c r="Z837" t="s">
        <v>1231</v>
      </c>
      <c r="AA837" t="s">
        <v>1231</v>
      </c>
      <c r="AB837">
        <v>0</v>
      </c>
      <c r="AC837" t="s">
        <v>4654</v>
      </c>
      <c r="AD837" t="s">
        <v>4655</v>
      </c>
    </row>
    <row r="838" spans="1:30" ht="15" customHeight="1" x14ac:dyDescent="0.25">
      <c r="A838" t="s">
        <v>4656</v>
      </c>
      <c r="B838" t="s">
        <v>4657</v>
      </c>
      <c r="C838">
        <v>0</v>
      </c>
      <c r="D838" t="s">
        <v>4658</v>
      </c>
      <c r="E838" s="4">
        <v>617303</v>
      </c>
      <c r="F838" t="s">
        <v>4659</v>
      </c>
      <c r="G838" t="s">
        <v>3644</v>
      </c>
      <c r="H838" t="s">
        <v>3645</v>
      </c>
      <c r="I838" t="s">
        <v>3644</v>
      </c>
      <c r="J838" t="s">
        <v>1231</v>
      </c>
      <c r="K838" t="s">
        <v>1231</v>
      </c>
      <c r="L838" t="s">
        <v>1230</v>
      </c>
      <c r="M838" t="s">
        <v>1231</v>
      </c>
      <c r="N838" t="s">
        <v>1231</v>
      </c>
      <c r="O838" t="s">
        <v>1231</v>
      </c>
      <c r="P838" t="s">
        <v>1231</v>
      </c>
      <c r="Q838" t="s">
        <v>1231</v>
      </c>
      <c r="R838" t="s">
        <v>1230</v>
      </c>
      <c r="S838" t="s">
        <v>1230</v>
      </c>
      <c r="T838" t="s">
        <v>1231</v>
      </c>
      <c r="U838" t="s">
        <v>1231</v>
      </c>
      <c r="V838" t="s">
        <v>1231</v>
      </c>
      <c r="W838" t="s">
        <v>1231</v>
      </c>
      <c r="X838" t="s">
        <v>1231</v>
      </c>
      <c r="Y838" t="s">
        <v>1231</v>
      </c>
      <c r="Z838" t="s">
        <v>1231</v>
      </c>
      <c r="AA838" t="s">
        <v>1231</v>
      </c>
      <c r="AB838">
        <v>0</v>
      </c>
      <c r="AC838" t="s">
        <v>4660</v>
      </c>
      <c r="AD838" t="s">
        <v>4661</v>
      </c>
    </row>
    <row r="839" spans="1:30" ht="15" customHeight="1" x14ac:dyDescent="0.25">
      <c r="A839" t="s">
        <v>4662</v>
      </c>
      <c r="B839" t="s">
        <v>4663</v>
      </c>
      <c r="C839">
        <v>0</v>
      </c>
      <c r="D839" t="s">
        <v>4664</v>
      </c>
      <c r="E839" s="4">
        <v>617308</v>
      </c>
      <c r="F839" t="s">
        <v>4665</v>
      </c>
      <c r="G839" t="s">
        <v>2521</v>
      </c>
      <c r="H839" t="s">
        <v>2522</v>
      </c>
      <c r="I839" t="s">
        <v>4666</v>
      </c>
      <c r="J839" t="s">
        <v>1230</v>
      </c>
      <c r="K839" t="s">
        <v>1230</v>
      </c>
      <c r="L839" t="s">
        <v>1230</v>
      </c>
      <c r="M839" t="s">
        <v>1230</v>
      </c>
      <c r="N839" t="s">
        <v>1230</v>
      </c>
      <c r="O839" t="s">
        <v>1231</v>
      </c>
      <c r="P839" t="s">
        <v>1230</v>
      </c>
      <c r="Q839" t="s">
        <v>1231</v>
      </c>
      <c r="R839" t="s">
        <v>1230</v>
      </c>
      <c r="S839" t="s">
        <v>1230</v>
      </c>
      <c r="T839" t="s">
        <v>1231</v>
      </c>
      <c r="U839" t="s">
        <v>1230</v>
      </c>
      <c r="V839" t="s">
        <v>1230</v>
      </c>
      <c r="W839" t="s">
        <v>1230</v>
      </c>
      <c r="X839" t="s">
        <v>1231</v>
      </c>
      <c r="Y839" t="s">
        <v>1231</v>
      </c>
      <c r="Z839" t="s">
        <v>1231</v>
      </c>
      <c r="AA839" t="s">
        <v>1231</v>
      </c>
      <c r="AB839">
        <v>0</v>
      </c>
      <c r="AC839" t="s">
        <v>4667</v>
      </c>
      <c r="AD839" t="s">
        <v>4668</v>
      </c>
    </row>
    <row r="840" spans="1:30" ht="15" customHeight="1" x14ac:dyDescent="0.25">
      <c r="A840" t="s">
        <v>4669</v>
      </c>
      <c r="B840" t="s">
        <v>4670</v>
      </c>
      <c r="C840">
        <v>0</v>
      </c>
      <c r="D840" t="s">
        <v>4671</v>
      </c>
      <c r="E840" s="4">
        <v>619089</v>
      </c>
      <c r="F840">
        <v>0</v>
      </c>
      <c r="G840">
        <v>0</v>
      </c>
      <c r="H840">
        <v>0</v>
      </c>
      <c r="I840" t="s">
        <v>65</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row>
    <row r="841" spans="1:30" ht="15" customHeight="1" x14ac:dyDescent="0.25">
      <c r="A841" t="s">
        <v>4672</v>
      </c>
      <c r="B841" t="s">
        <v>4673</v>
      </c>
      <c r="C841">
        <v>0</v>
      </c>
      <c r="D841" t="s">
        <v>4674</v>
      </c>
      <c r="E841" s="4">
        <v>622373</v>
      </c>
      <c r="F841" t="s">
        <v>4675</v>
      </c>
      <c r="G841" t="s">
        <v>3600</v>
      </c>
      <c r="H841" t="s">
        <v>3601</v>
      </c>
      <c r="I841" t="s">
        <v>1365</v>
      </c>
      <c r="J841" t="s">
        <v>1230</v>
      </c>
      <c r="K841" t="s">
        <v>1230</v>
      </c>
      <c r="L841" t="s">
        <v>1231</v>
      </c>
      <c r="M841" t="s">
        <v>1231</v>
      </c>
      <c r="N841" t="s">
        <v>1230</v>
      </c>
      <c r="O841" t="s">
        <v>1231</v>
      </c>
      <c r="P841" t="s">
        <v>1230</v>
      </c>
      <c r="Q841" t="s">
        <v>1231</v>
      </c>
      <c r="R841" t="s">
        <v>1230</v>
      </c>
      <c r="S841" t="s">
        <v>1230</v>
      </c>
      <c r="T841" t="s">
        <v>1231</v>
      </c>
      <c r="U841" t="s">
        <v>1231</v>
      </c>
      <c r="V841" t="s">
        <v>1231</v>
      </c>
      <c r="W841" t="s">
        <v>1230</v>
      </c>
      <c r="X841" t="s">
        <v>1231</v>
      </c>
      <c r="Y841" t="s">
        <v>1231</v>
      </c>
      <c r="Z841" t="s">
        <v>1231</v>
      </c>
      <c r="AA841" t="s">
        <v>1231</v>
      </c>
      <c r="AB841">
        <v>0</v>
      </c>
      <c r="AC841" t="s">
        <v>4676</v>
      </c>
      <c r="AD841" t="s">
        <v>4677</v>
      </c>
    </row>
    <row r="842" spans="1:30" ht="15" customHeight="1" x14ac:dyDescent="0.25">
      <c r="A842" t="s">
        <v>4678</v>
      </c>
      <c r="B842" t="s">
        <v>4678</v>
      </c>
      <c r="C842">
        <v>0</v>
      </c>
      <c r="D842" t="s">
        <v>4679</v>
      </c>
      <c r="E842" s="4">
        <v>622374</v>
      </c>
      <c r="F842" t="s">
        <v>2766</v>
      </c>
      <c r="G842" t="s">
        <v>2766</v>
      </c>
      <c r="H842" t="s">
        <v>1228</v>
      </c>
      <c r="I842" t="s">
        <v>1365</v>
      </c>
      <c r="J842" t="s">
        <v>1230</v>
      </c>
      <c r="K842" t="s">
        <v>1230</v>
      </c>
      <c r="L842" t="s">
        <v>1230</v>
      </c>
      <c r="M842" t="s">
        <v>1230</v>
      </c>
      <c r="N842" t="s">
        <v>1230</v>
      </c>
      <c r="O842" t="s">
        <v>1231</v>
      </c>
      <c r="P842" t="s">
        <v>1230</v>
      </c>
      <c r="Q842" t="s">
        <v>1230</v>
      </c>
      <c r="R842" t="s">
        <v>1230</v>
      </c>
      <c r="S842" t="s">
        <v>1230</v>
      </c>
      <c r="T842" t="s">
        <v>1230</v>
      </c>
      <c r="U842" t="s">
        <v>1230</v>
      </c>
      <c r="V842" t="s">
        <v>1230</v>
      </c>
      <c r="W842" t="s">
        <v>1230</v>
      </c>
      <c r="X842" t="s">
        <v>1230</v>
      </c>
      <c r="Y842" t="s">
        <v>1230</v>
      </c>
      <c r="Z842" t="s">
        <v>1230</v>
      </c>
      <c r="AA842" t="s">
        <v>1231</v>
      </c>
      <c r="AC842" t="s">
        <v>4680</v>
      </c>
      <c r="AD842" t="s">
        <v>4681</v>
      </c>
    </row>
    <row r="843" spans="1:30" ht="15" customHeight="1" x14ac:dyDescent="0.25">
      <c r="A843" t="s">
        <v>4682</v>
      </c>
      <c r="B843" t="s">
        <v>4683</v>
      </c>
      <c r="C843">
        <v>0</v>
      </c>
      <c r="D843" t="s">
        <v>4684</v>
      </c>
      <c r="E843" s="4">
        <v>622332</v>
      </c>
      <c r="F843" t="s">
        <v>4685</v>
      </c>
      <c r="G843" t="s">
        <v>1229</v>
      </c>
      <c r="H843" t="s">
        <v>1228</v>
      </c>
      <c r="I843" t="s">
        <v>4686</v>
      </c>
      <c r="J843" t="s">
        <v>1230</v>
      </c>
      <c r="K843" t="s">
        <v>1230</v>
      </c>
      <c r="L843" t="s">
        <v>1230</v>
      </c>
      <c r="M843" t="s">
        <v>1231</v>
      </c>
      <c r="N843" t="s">
        <v>1230</v>
      </c>
      <c r="O843" t="s">
        <v>1231</v>
      </c>
      <c r="P843" t="s">
        <v>1231</v>
      </c>
      <c r="Q843" t="s">
        <v>1230</v>
      </c>
      <c r="R843" t="s">
        <v>1230</v>
      </c>
      <c r="S843" t="s">
        <v>1231</v>
      </c>
      <c r="T843" t="s">
        <v>1231</v>
      </c>
      <c r="U843" t="s">
        <v>1231</v>
      </c>
      <c r="V843" t="s">
        <v>1231</v>
      </c>
      <c r="W843" t="s">
        <v>1231</v>
      </c>
      <c r="X843" t="s">
        <v>1231</v>
      </c>
      <c r="Y843" t="s">
        <v>1231</v>
      </c>
      <c r="Z843" t="s">
        <v>1231</v>
      </c>
      <c r="AA843" t="s">
        <v>1231</v>
      </c>
      <c r="AC843" t="s">
        <v>4687</v>
      </c>
      <c r="AD843" t="s">
        <v>4688</v>
      </c>
    </row>
    <row r="844" spans="1:30" ht="15" customHeight="1" x14ac:dyDescent="0.25">
      <c r="A844" t="s">
        <v>4689</v>
      </c>
      <c r="B844" t="s">
        <v>4690</v>
      </c>
      <c r="C844">
        <v>0</v>
      </c>
      <c r="D844" t="s">
        <v>4691</v>
      </c>
      <c r="E844" s="4">
        <v>625053</v>
      </c>
      <c r="F844" t="s">
        <v>4692</v>
      </c>
      <c r="G844" t="s">
        <v>1229</v>
      </c>
      <c r="H844" t="s">
        <v>1228</v>
      </c>
      <c r="I844" t="s">
        <v>4693</v>
      </c>
      <c r="J844" t="s">
        <v>1231</v>
      </c>
      <c r="K844" t="s">
        <v>1231</v>
      </c>
      <c r="L844" t="s">
        <v>1231</v>
      </c>
      <c r="M844" t="s">
        <v>1231</v>
      </c>
      <c r="N844" t="s">
        <v>1230</v>
      </c>
      <c r="O844" t="s">
        <v>1231</v>
      </c>
      <c r="P844" t="s">
        <v>1231</v>
      </c>
      <c r="Q844" t="s">
        <v>1230</v>
      </c>
      <c r="R844" t="s">
        <v>1230</v>
      </c>
      <c r="S844" t="s">
        <v>1230</v>
      </c>
      <c r="T844" t="s">
        <v>1231</v>
      </c>
      <c r="U844" t="s">
        <v>1231</v>
      </c>
      <c r="V844" t="s">
        <v>1231</v>
      </c>
      <c r="W844" t="s">
        <v>1231</v>
      </c>
      <c r="X844" t="s">
        <v>1231</v>
      </c>
      <c r="Y844" t="s">
        <v>1230</v>
      </c>
      <c r="Z844" t="s">
        <v>1231</v>
      </c>
      <c r="AA844" t="s">
        <v>1231</v>
      </c>
      <c r="AC844" t="s">
        <v>4694</v>
      </c>
      <c r="AD844" t="s">
        <v>4695</v>
      </c>
    </row>
    <row r="845" spans="1:30" ht="15" customHeight="1" x14ac:dyDescent="0.25">
      <c r="A845" t="s">
        <v>4696</v>
      </c>
      <c r="B845" t="s">
        <v>4697</v>
      </c>
      <c r="C845">
        <v>0</v>
      </c>
      <c r="D845" t="s">
        <v>4698</v>
      </c>
      <c r="E845" s="4">
        <v>64998</v>
      </c>
      <c r="F845" t="s">
        <v>4699</v>
      </c>
      <c r="G845" t="s">
        <v>2521</v>
      </c>
      <c r="H845" t="s">
        <v>2522</v>
      </c>
      <c r="I845" t="s">
        <v>1365</v>
      </c>
      <c r="J845" t="s">
        <v>1230</v>
      </c>
      <c r="K845" t="s">
        <v>1230</v>
      </c>
      <c r="L845" t="s">
        <v>1230</v>
      </c>
      <c r="M845" t="s">
        <v>1230</v>
      </c>
      <c r="N845" t="s">
        <v>1230</v>
      </c>
      <c r="O845" t="s">
        <v>1230</v>
      </c>
      <c r="P845" t="s">
        <v>1230</v>
      </c>
      <c r="Q845" t="s">
        <v>1230</v>
      </c>
      <c r="R845" t="s">
        <v>1230</v>
      </c>
      <c r="S845" t="s">
        <v>1230</v>
      </c>
      <c r="T845" t="s">
        <v>1231</v>
      </c>
      <c r="U845" t="s">
        <v>1230</v>
      </c>
      <c r="V845" t="s">
        <v>1230</v>
      </c>
      <c r="W845" t="s">
        <v>1230</v>
      </c>
      <c r="X845" t="s">
        <v>1230</v>
      </c>
      <c r="Y845" t="s">
        <v>1231</v>
      </c>
      <c r="Z845" t="s">
        <v>1231</v>
      </c>
      <c r="AA845" t="s">
        <v>1231</v>
      </c>
      <c r="AB845">
        <v>0</v>
      </c>
      <c r="AC845" t="s">
        <v>4700</v>
      </c>
      <c r="AD845" t="s">
        <v>4701</v>
      </c>
    </row>
    <row r="846" spans="1:30" ht="15" customHeight="1" x14ac:dyDescent="0.25">
      <c r="A846" t="s">
        <v>4702</v>
      </c>
      <c r="B846" t="s">
        <v>4703</v>
      </c>
      <c r="C846">
        <v>0</v>
      </c>
      <c r="D846" t="s">
        <v>4704</v>
      </c>
      <c r="E846" s="4">
        <v>630310</v>
      </c>
      <c r="F846" t="s">
        <v>4705</v>
      </c>
      <c r="G846" t="s">
        <v>4706</v>
      </c>
      <c r="H846" t="s">
        <v>1228</v>
      </c>
      <c r="I846" t="s">
        <v>4536</v>
      </c>
      <c r="J846" t="s">
        <v>1230</v>
      </c>
      <c r="K846" t="s">
        <v>1230</v>
      </c>
      <c r="L846" t="s">
        <v>1230</v>
      </c>
      <c r="M846" t="s">
        <v>1230</v>
      </c>
      <c r="N846" t="s">
        <v>1230</v>
      </c>
      <c r="O846" t="s">
        <v>1231</v>
      </c>
      <c r="P846" t="s">
        <v>1230</v>
      </c>
      <c r="Q846" t="s">
        <v>1230</v>
      </c>
      <c r="R846" t="s">
        <v>1230</v>
      </c>
      <c r="S846" t="s">
        <v>1230</v>
      </c>
      <c r="T846" t="s">
        <v>1231</v>
      </c>
      <c r="U846" t="s">
        <v>1231</v>
      </c>
      <c r="V846" t="s">
        <v>1231</v>
      </c>
      <c r="W846" t="s">
        <v>1231</v>
      </c>
      <c r="X846" t="s">
        <v>1231</v>
      </c>
      <c r="Y846" t="s">
        <v>1231</v>
      </c>
      <c r="Z846" t="s">
        <v>1231</v>
      </c>
      <c r="AA846" t="s">
        <v>1231</v>
      </c>
      <c r="AC846" t="s">
        <v>4707</v>
      </c>
      <c r="AD846" t="s">
        <v>4708</v>
      </c>
    </row>
    <row r="847" spans="1:30" ht="15" customHeight="1" x14ac:dyDescent="0.25">
      <c r="A847" t="s">
        <v>4709</v>
      </c>
      <c r="B847" t="s">
        <v>4709</v>
      </c>
      <c r="C847">
        <v>0</v>
      </c>
      <c r="D847" t="s">
        <v>4710</v>
      </c>
      <c r="E847" s="4">
        <v>630342</v>
      </c>
      <c r="F847" t="s">
        <v>4711</v>
      </c>
      <c r="G847" t="s">
        <v>1229</v>
      </c>
      <c r="H847" t="s">
        <v>1228</v>
      </c>
      <c r="I847" t="s">
        <v>4712</v>
      </c>
      <c r="J847" t="s">
        <v>1231</v>
      </c>
      <c r="K847" t="s">
        <v>1231</v>
      </c>
      <c r="L847" t="s">
        <v>1231</v>
      </c>
      <c r="M847" t="s">
        <v>1231</v>
      </c>
      <c r="N847" t="s">
        <v>1231</v>
      </c>
      <c r="O847" t="s">
        <v>1231</v>
      </c>
      <c r="P847" t="s">
        <v>1231</v>
      </c>
      <c r="Q847" t="s">
        <v>1230</v>
      </c>
      <c r="R847" t="s">
        <v>1230</v>
      </c>
      <c r="S847" t="s">
        <v>1231</v>
      </c>
      <c r="T847" t="s">
        <v>1231</v>
      </c>
      <c r="U847" t="s">
        <v>1231</v>
      </c>
      <c r="V847" t="s">
        <v>1231</v>
      </c>
      <c r="W847" t="s">
        <v>1230</v>
      </c>
      <c r="X847" t="s">
        <v>1231</v>
      </c>
      <c r="Y847" t="s">
        <v>1231</v>
      </c>
      <c r="Z847" t="s">
        <v>1231</v>
      </c>
      <c r="AA847" t="s">
        <v>1231</v>
      </c>
      <c r="AB847">
        <v>0</v>
      </c>
      <c r="AC847" t="s">
        <v>4713</v>
      </c>
      <c r="AD847" t="s">
        <v>4714</v>
      </c>
    </row>
    <row r="848" spans="1:30" ht="15" customHeight="1" x14ac:dyDescent="0.25">
      <c r="A848" t="s">
        <v>4715</v>
      </c>
      <c r="B848" t="s">
        <v>4716</v>
      </c>
      <c r="C848">
        <v>0</v>
      </c>
      <c r="D848" t="s">
        <v>4717</v>
      </c>
      <c r="E848" s="4">
        <v>630319</v>
      </c>
      <c r="F848" t="s">
        <v>4718</v>
      </c>
      <c r="G848" t="s">
        <v>4719</v>
      </c>
      <c r="H848" t="s">
        <v>4626</v>
      </c>
      <c r="I848" t="s">
        <v>4720</v>
      </c>
      <c r="J848" t="s">
        <v>1366</v>
      </c>
      <c r="K848" t="s">
        <v>1366</v>
      </c>
      <c r="L848" t="s">
        <v>1231</v>
      </c>
      <c r="M848" t="s">
        <v>1230</v>
      </c>
      <c r="N848" t="s">
        <v>1366</v>
      </c>
      <c r="O848" t="s">
        <v>1366</v>
      </c>
      <c r="P848" t="s">
        <v>1366</v>
      </c>
      <c r="Q848" t="s">
        <v>1230</v>
      </c>
      <c r="R848" t="s">
        <v>1231</v>
      </c>
      <c r="S848" t="s">
        <v>1231</v>
      </c>
      <c r="T848" t="s">
        <v>1366</v>
      </c>
      <c r="U848" t="s">
        <v>1230</v>
      </c>
      <c r="V848" t="s">
        <v>1366</v>
      </c>
      <c r="W848" t="s">
        <v>1366</v>
      </c>
      <c r="X848" t="s">
        <v>1366</v>
      </c>
      <c r="Y848" t="s">
        <v>1366</v>
      </c>
      <c r="Z848" t="s">
        <v>1366</v>
      </c>
      <c r="AA848" t="s">
        <v>1366</v>
      </c>
      <c r="AC848" t="s">
        <v>4721</v>
      </c>
      <c r="AD848" t="s">
        <v>4722</v>
      </c>
    </row>
    <row r="849" spans="1:30" ht="15" customHeight="1" x14ac:dyDescent="0.25">
      <c r="A849" t="s">
        <v>4723</v>
      </c>
      <c r="B849" t="s">
        <v>4724</v>
      </c>
      <c r="C849">
        <v>0</v>
      </c>
      <c r="D849" t="s">
        <v>4725</v>
      </c>
      <c r="E849" s="4">
        <v>630312</v>
      </c>
      <c r="F849" t="s">
        <v>4726</v>
      </c>
      <c r="G849" t="s">
        <v>3889</v>
      </c>
      <c r="H849" t="s">
        <v>1228</v>
      </c>
      <c r="I849" t="s">
        <v>1229</v>
      </c>
      <c r="J849" t="s">
        <v>1230</v>
      </c>
      <c r="K849" t="s">
        <v>1230</v>
      </c>
      <c r="L849" t="s">
        <v>1230</v>
      </c>
      <c r="M849" t="s">
        <v>1230</v>
      </c>
      <c r="N849" t="s">
        <v>1230</v>
      </c>
      <c r="O849" t="s">
        <v>1231</v>
      </c>
      <c r="P849" t="s">
        <v>1230</v>
      </c>
      <c r="Q849" t="s">
        <v>1230</v>
      </c>
      <c r="R849" t="s">
        <v>1230</v>
      </c>
      <c r="S849" t="s">
        <v>1230</v>
      </c>
      <c r="T849" t="s">
        <v>1231</v>
      </c>
      <c r="U849" t="s">
        <v>1230</v>
      </c>
      <c r="V849" t="s">
        <v>1231</v>
      </c>
      <c r="W849" t="s">
        <v>1230</v>
      </c>
      <c r="X849" t="s">
        <v>1230</v>
      </c>
      <c r="Y849" t="s">
        <v>1231</v>
      </c>
      <c r="Z849" t="s">
        <v>1231</v>
      </c>
      <c r="AA849" t="s">
        <v>1231</v>
      </c>
      <c r="AB849">
        <v>0</v>
      </c>
      <c r="AC849" t="s">
        <v>4727</v>
      </c>
      <c r="AD849" t="s">
        <v>4728</v>
      </c>
    </row>
    <row r="850" spans="1:30" ht="15" customHeight="1" x14ac:dyDescent="0.25">
      <c r="A850" t="s">
        <v>4729</v>
      </c>
      <c r="B850" t="s">
        <v>4730</v>
      </c>
      <c r="C850">
        <v>0</v>
      </c>
      <c r="D850" t="s">
        <v>4731</v>
      </c>
      <c r="E850" s="4">
        <v>631374</v>
      </c>
      <c r="F850" t="s">
        <v>4732</v>
      </c>
      <c r="G850" t="s">
        <v>4733</v>
      </c>
      <c r="H850" t="s">
        <v>2522</v>
      </c>
      <c r="I850" t="s">
        <v>1365</v>
      </c>
      <c r="J850" t="s">
        <v>1230</v>
      </c>
      <c r="K850" t="s">
        <v>1230</v>
      </c>
      <c r="L850" t="s">
        <v>1230</v>
      </c>
      <c r="M850" t="s">
        <v>1230</v>
      </c>
      <c r="N850" t="s">
        <v>1230</v>
      </c>
      <c r="O850" t="s">
        <v>1231</v>
      </c>
      <c r="P850" t="s">
        <v>1230</v>
      </c>
      <c r="Q850" t="s">
        <v>1230</v>
      </c>
      <c r="R850" t="s">
        <v>1230</v>
      </c>
      <c r="S850" t="s">
        <v>1230</v>
      </c>
      <c r="T850" t="s">
        <v>1231</v>
      </c>
      <c r="U850" t="s">
        <v>1230</v>
      </c>
      <c r="V850" t="s">
        <v>1230</v>
      </c>
      <c r="W850" t="s">
        <v>1230</v>
      </c>
      <c r="X850" t="s">
        <v>1231</v>
      </c>
      <c r="Y850" t="s">
        <v>1230</v>
      </c>
      <c r="Z850" t="s">
        <v>1231</v>
      </c>
      <c r="AA850" t="s">
        <v>1231</v>
      </c>
      <c r="AB850">
        <v>0</v>
      </c>
      <c r="AC850" t="s">
        <v>4734</v>
      </c>
      <c r="AD850" t="s">
        <v>4735</v>
      </c>
    </row>
    <row r="851" spans="1:30" ht="15" customHeight="1" x14ac:dyDescent="0.25">
      <c r="A851" t="s">
        <v>4736</v>
      </c>
      <c r="B851" t="s">
        <v>4736</v>
      </c>
      <c r="C851">
        <v>0</v>
      </c>
      <c r="D851" t="s">
        <v>4737</v>
      </c>
      <c r="E851" s="4">
        <v>630316</v>
      </c>
      <c r="F851" t="s">
        <v>4738</v>
      </c>
      <c r="G851" t="s">
        <v>1229</v>
      </c>
      <c r="H851" t="s">
        <v>1228</v>
      </c>
      <c r="I851" t="s">
        <v>3129</v>
      </c>
      <c r="J851" t="s">
        <v>1230</v>
      </c>
      <c r="K851" t="s">
        <v>1230</v>
      </c>
      <c r="L851" t="s">
        <v>1230</v>
      </c>
      <c r="M851" t="s">
        <v>1230</v>
      </c>
      <c r="N851" t="s">
        <v>1230</v>
      </c>
      <c r="O851" t="s">
        <v>1230</v>
      </c>
      <c r="P851" t="s">
        <v>1230</v>
      </c>
      <c r="Q851" t="s">
        <v>1230</v>
      </c>
      <c r="R851" t="s">
        <v>1230</v>
      </c>
      <c r="S851" t="s">
        <v>1230</v>
      </c>
      <c r="T851" t="s">
        <v>1231</v>
      </c>
      <c r="U851" t="s">
        <v>1230</v>
      </c>
      <c r="V851" t="s">
        <v>1231</v>
      </c>
      <c r="W851" t="s">
        <v>1230</v>
      </c>
      <c r="X851" t="s">
        <v>1231</v>
      </c>
      <c r="Y851" t="s">
        <v>1230</v>
      </c>
      <c r="Z851" t="s">
        <v>1230</v>
      </c>
      <c r="AA851" t="s">
        <v>1231</v>
      </c>
      <c r="AB851">
        <v>0</v>
      </c>
      <c r="AC851" t="s">
        <v>4739</v>
      </c>
      <c r="AD851" t="s">
        <v>4740</v>
      </c>
    </row>
    <row r="852" spans="1:30" ht="15" customHeight="1" x14ac:dyDescent="0.25">
      <c r="A852" t="s">
        <v>4741</v>
      </c>
      <c r="B852" t="s">
        <v>4742</v>
      </c>
      <c r="C852">
        <v>0</v>
      </c>
      <c r="D852" t="s">
        <v>4743</v>
      </c>
      <c r="E852" s="4">
        <v>630345</v>
      </c>
      <c r="F852" t="s">
        <v>4744</v>
      </c>
      <c r="G852" t="s">
        <v>1229</v>
      </c>
      <c r="H852" t="s">
        <v>1228</v>
      </c>
      <c r="I852" t="s">
        <v>1229</v>
      </c>
      <c r="J852" t="s">
        <v>1231</v>
      </c>
      <c r="K852" t="s">
        <v>1231</v>
      </c>
      <c r="L852" t="s">
        <v>1231</v>
      </c>
      <c r="M852" t="s">
        <v>1231</v>
      </c>
      <c r="N852" t="s">
        <v>1231</v>
      </c>
      <c r="O852" t="s">
        <v>1231</v>
      </c>
      <c r="P852" t="s">
        <v>1231</v>
      </c>
      <c r="Q852" t="s">
        <v>1230</v>
      </c>
      <c r="R852" t="s">
        <v>1230</v>
      </c>
      <c r="S852" t="s">
        <v>1231</v>
      </c>
      <c r="T852" t="s">
        <v>1231</v>
      </c>
      <c r="U852" t="s">
        <v>1231</v>
      </c>
      <c r="V852" t="s">
        <v>1230</v>
      </c>
      <c r="W852" t="s">
        <v>1231</v>
      </c>
      <c r="X852" t="s">
        <v>1231</v>
      </c>
      <c r="Y852" t="s">
        <v>1231</v>
      </c>
      <c r="Z852" t="s">
        <v>1231</v>
      </c>
      <c r="AA852" t="s">
        <v>1231</v>
      </c>
      <c r="AC852" t="s">
        <v>4745</v>
      </c>
      <c r="AD852" t="s">
        <v>4746</v>
      </c>
    </row>
    <row r="853" spans="1:30" ht="15" customHeight="1" x14ac:dyDescent="0.25">
      <c r="A853" t="s">
        <v>4747</v>
      </c>
      <c r="B853" t="s">
        <v>4747</v>
      </c>
      <c r="C853">
        <v>0</v>
      </c>
      <c r="D853" t="s">
        <v>4748</v>
      </c>
      <c r="E853" s="4">
        <v>630346</v>
      </c>
      <c r="F853" t="s">
        <v>4749</v>
      </c>
      <c r="G853" t="s">
        <v>2791</v>
      </c>
      <c r="H853" t="s">
        <v>2792</v>
      </c>
      <c r="I853" t="s">
        <v>3129</v>
      </c>
      <c r="J853" t="s">
        <v>1231</v>
      </c>
      <c r="K853" t="s">
        <v>1231</v>
      </c>
      <c r="L853" t="s">
        <v>1231</v>
      </c>
      <c r="M853" t="s">
        <v>1230</v>
      </c>
      <c r="N853" t="s">
        <v>1231</v>
      </c>
      <c r="O853" t="s">
        <v>1230</v>
      </c>
      <c r="P853" t="s">
        <v>1231</v>
      </c>
      <c r="Q853" t="s">
        <v>1230</v>
      </c>
      <c r="R853" t="s">
        <v>1230</v>
      </c>
      <c r="S853" t="s">
        <v>1230</v>
      </c>
      <c r="T853" t="s">
        <v>1231</v>
      </c>
      <c r="U853" t="s">
        <v>1231</v>
      </c>
      <c r="V853" t="s">
        <v>1231</v>
      </c>
      <c r="W853" t="s">
        <v>1231</v>
      </c>
      <c r="X853" t="s">
        <v>1230</v>
      </c>
      <c r="Y853" t="s">
        <v>1231</v>
      </c>
      <c r="Z853" t="s">
        <v>1231</v>
      </c>
      <c r="AA853" t="s">
        <v>1231</v>
      </c>
      <c r="AB853">
        <v>0</v>
      </c>
      <c r="AC853" t="s">
        <v>4750</v>
      </c>
      <c r="AD853" t="s">
        <v>4751</v>
      </c>
    </row>
    <row r="854" spans="1:30" ht="15" customHeight="1" x14ac:dyDescent="0.25">
      <c r="A854" t="s">
        <v>4678</v>
      </c>
      <c r="B854" t="s">
        <v>4678</v>
      </c>
      <c r="C854">
        <v>0</v>
      </c>
      <c r="D854" t="s">
        <v>4679</v>
      </c>
      <c r="E854" s="4">
        <v>622374</v>
      </c>
      <c r="F854">
        <v>0</v>
      </c>
      <c r="G854">
        <v>0</v>
      </c>
      <c r="H854">
        <v>0</v>
      </c>
      <c r="I854" t="s">
        <v>65</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row>
    <row r="855" spans="1:30" ht="15" customHeight="1" x14ac:dyDescent="0.25">
      <c r="A855" t="s">
        <v>4752</v>
      </c>
      <c r="B855" t="s">
        <v>4753</v>
      </c>
      <c r="C855">
        <v>0</v>
      </c>
      <c r="D855" t="s">
        <v>4754</v>
      </c>
      <c r="E855" s="4">
        <v>148893</v>
      </c>
      <c r="F855">
        <v>0</v>
      </c>
      <c r="G855">
        <v>0</v>
      </c>
      <c r="H855">
        <v>0</v>
      </c>
      <c r="I855" t="s">
        <v>65</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row>
    <row r="856" spans="1:30" ht="15" customHeight="1" x14ac:dyDescent="0.25">
      <c r="A856" t="s">
        <v>4755</v>
      </c>
      <c r="B856" t="s">
        <v>4756</v>
      </c>
      <c r="C856">
        <v>0</v>
      </c>
      <c r="D856" t="s">
        <v>4757</v>
      </c>
      <c r="E856" s="4">
        <v>14463</v>
      </c>
      <c r="F856">
        <v>0</v>
      </c>
      <c r="G856">
        <v>0</v>
      </c>
      <c r="H856">
        <v>0</v>
      </c>
      <c r="I856" t="s">
        <v>65</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row>
    <row r="857" spans="1:30" ht="15" customHeight="1" x14ac:dyDescent="0.25">
      <c r="A857" t="s">
        <v>4758</v>
      </c>
      <c r="B857" t="s">
        <v>4759</v>
      </c>
      <c r="C857">
        <v>0</v>
      </c>
      <c r="D857" t="s">
        <v>4760</v>
      </c>
      <c r="E857" s="4">
        <v>633626</v>
      </c>
      <c r="F857">
        <v>0</v>
      </c>
      <c r="G857">
        <v>0</v>
      </c>
      <c r="H857">
        <v>0</v>
      </c>
      <c r="I857" t="s">
        <v>65</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row>
    <row r="858" spans="1:30" ht="15" customHeight="1" x14ac:dyDescent="0.25">
      <c r="A858" t="s">
        <v>4761</v>
      </c>
      <c r="B858" t="s">
        <v>4761</v>
      </c>
      <c r="C858">
        <v>0</v>
      </c>
      <c r="D858" t="s">
        <v>4762</v>
      </c>
      <c r="E858" s="4">
        <v>636816</v>
      </c>
      <c r="F858" t="s">
        <v>4763</v>
      </c>
      <c r="G858" t="s">
        <v>4232</v>
      </c>
      <c r="H858" t="s">
        <v>3601</v>
      </c>
      <c r="I858" t="s">
        <v>4764</v>
      </c>
      <c r="J858" t="s">
        <v>1230</v>
      </c>
      <c r="K858" t="s">
        <v>1230</v>
      </c>
      <c r="L858" t="s">
        <v>1231</v>
      </c>
      <c r="M858" t="s">
        <v>1230</v>
      </c>
      <c r="N858" t="s">
        <v>1231</v>
      </c>
      <c r="O858" t="s">
        <v>1231</v>
      </c>
      <c r="P858" t="s">
        <v>1231</v>
      </c>
      <c r="Q858" t="s">
        <v>1230</v>
      </c>
      <c r="R858" t="s">
        <v>1231</v>
      </c>
      <c r="S858" t="s">
        <v>1230</v>
      </c>
      <c r="T858" t="s">
        <v>1231</v>
      </c>
      <c r="U858" t="s">
        <v>1231</v>
      </c>
      <c r="V858" t="s">
        <v>1231</v>
      </c>
      <c r="W858" t="s">
        <v>1231</v>
      </c>
      <c r="X858" t="s">
        <v>1231</v>
      </c>
      <c r="Y858" t="s">
        <v>1231</v>
      </c>
      <c r="Z858" t="s">
        <v>1231</v>
      </c>
      <c r="AA858" t="s">
        <v>1231</v>
      </c>
      <c r="AB858">
        <v>0</v>
      </c>
      <c r="AC858" t="s">
        <v>4765</v>
      </c>
      <c r="AD858" t="s">
        <v>4766</v>
      </c>
    </row>
    <row r="859" spans="1:30" ht="15" customHeight="1" x14ac:dyDescent="0.25">
      <c r="A859" t="s">
        <v>4767</v>
      </c>
      <c r="B859" t="s">
        <v>4767</v>
      </c>
      <c r="C859">
        <v>0</v>
      </c>
      <c r="D859" t="s">
        <v>4768</v>
      </c>
      <c r="E859" s="4"/>
      <c r="F859" t="s">
        <v>4769</v>
      </c>
      <c r="G859" t="s">
        <v>4232</v>
      </c>
      <c r="H859" t="s">
        <v>3601</v>
      </c>
      <c r="I859" t="s">
        <v>4764</v>
      </c>
      <c r="J859" t="s">
        <v>1230</v>
      </c>
      <c r="K859" t="s">
        <v>1230</v>
      </c>
      <c r="L859" t="s">
        <v>1231</v>
      </c>
      <c r="M859" t="s">
        <v>1230</v>
      </c>
      <c r="N859" t="s">
        <v>1231</v>
      </c>
      <c r="O859" t="s">
        <v>1231</v>
      </c>
      <c r="P859" t="s">
        <v>1231</v>
      </c>
      <c r="Q859" t="s">
        <v>1230</v>
      </c>
      <c r="R859" t="s">
        <v>1231</v>
      </c>
      <c r="S859" t="s">
        <v>1230</v>
      </c>
      <c r="T859" t="s">
        <v>1231</v>
      </c>
      <c r="U859" t="s">
        <v>1231</v>
      </c>
      <c r="V859" t="s">
        <v>1231</v>
      </c>
      <c r="W859" t="s">
        <v>1231</v>
      </c>
      <c r="X859" t="s">
        <v>1231</v>
      </c>
      <c r="Y859" t="s">
        <v>1231</v>
      </c>
      <c r="Z859" t="s">
        <v>1231</v>
      </c>
      <c r="AA859" t="s">
        <v>1231</v>
      </c>
      <c r="AB859">
        <v>0</v>
      </c>
      <c r="AC859" t="s">
        <v>4770</v>
      </c>
      <c r="AD859" t="s">
        <v>4771</v>
      </c>
    </row>
    <row r="860" spans="1:30" ht="15" customHeight="1" x14ac:dyDescent="0.25">
      <c r="A860" t="s">
        <v>4772</v>
      </c>
      <c r="B860" t="s">
        <v>4772</v>
      </c>
      <c r="C860">
        <v>0</v>
      </c>
      <c r="D860" t="s">
        <v>4773</v>
      </c>
      <c r="E860" s="4"/>
      <c r="F860" t="s">
        <v>4774</v>
      </c>
      <c r="G860" t="s">
        <v>4232</v>
      </c>
      <c r="H860" t="s">
        <v>3601</v>
      </c>
      <c r="I860" t="s">
        <v>4764</v>
      </c>
      <c r="J860" t="s">
        <v>1231</v>
      </c>
      <c r="K860" t="s">
        <v>1231</v>
      </c>
      <c r="L860" t="s">
        <v>1231</v>
      </c>
      <c r="M860" t="s">
        <v>1230</v>
      </c>
      <c r="N860" t="s">
        <v>1231</v>
      </c>
      <c r="O860" t="s">
        <v>1231</v>
      </c>
      <c r="P860" t="s">
        <v>1231</v>
      </c>
      <c r="Q860" t="s">
        <v>1231</v>
      </c>
      <c r="R860" t="s">
        <v>1231</v>
      </c>
      <c r="S860" t="s">
        <v>1231</v>
      </c>
      <c r="T860" t="s">
        <v>1231</v>
      </c>
      <c r="U860" t="s">
        <v>1231</v>
      </c>
      <c r="V860" t="s">
        <v>1231</v>
      </c>
      <c r="W860" t="s">
        <v>1231</v>
      </c>
      <c r="X860" t="s">
        <v>1231</v>
      </c>
      <c r="Y860" t="s">
        <v>1231</v>
      </c>
      <c r="Z860" t="s">
        <v>1231</v>
      </c>
      <c r="AA860" t="s">
        <v>1231</v>
      </c>
      <c r="AB860">
        <v>0</v>
      </c>
      <c r="AC860" t="s">
        <v>4775</v>
      </c>
      <c r="AD860" t="s">
        <v>4776</v>
      </c>
    </row>
    <row r="861" spans="1:30" ht="15" customHeight="1" x14ac:dyDescent="0.25">
      <c r="A861" t="s">
        <v>4777</v>
      </c>
      <c r="B861" t="s">
        <v>4778</v>
      </c>
      <c r="C861">
        <v>0</v>
      </c>
      <c r="D861" t="s">
        <v>4779</v>
      </c>
      <c r="E861" s="4">
        <v>638173</v>
      </c>
      <c r="F861" t="s">
        <v>4780</v>
      </c>
      <c r="G861" t="s">
        <v>1229</v>
      </c>
      <c r="H861" t="s">
        <v>1228</v>
      </c>
      <c r="I861" t="s">
        <v>4781</v>
      </c>
      <c r="J861" t="s">
        <v>1230</v>
      </c>
      <c r="K861" t="s">
        <v>1230</v>
      </c>
      <c r="L861" t="s">
        <v>1231</v>
      </c>
      <c r="M861" t="s">
        <v>1231</v>
      </c>
      <c r="N861" t="s">
        <v>1231</v>
      </c>
      <c r="O861" t="s">
        <v>1231</v>
      </c>
      <c r="P861" t="s">
        <v>1231</v>
      </c>
      <c r="Q861" t="s">
        <v>1230</v>
      </c>
      <c r="R861" t="s">
        <v>1231</v>
      </c>
      <c r="S861" t="s">
        <v>1231</v>
      </c>
      <c r="T861" t="s">
        <v>1231</v>
      </c>
      <c r="U861" t="s">
        <v>1231</v>
      </c>
      <c r="V861" t="s">
        <v>1231</v>
      </c>
      <c r="W861" t="s">
        <v>1231</v>
      </c>
      <c r="X861" t="s">
        <v>1231</v>
      </c>
      <c r="Y861" t="s">
        <v>1231</v>
      </c>
      <c r="Z861" t="s">
        <v>1231</v>
      </c>
      <c r="AA861" t="s">
        <v>1231</v>
      </c>
      <c r="AC861" t="s">
        <v>4782</v>
      </c>
      <c r="AD861" t="s">
        <v>4783</v>
      </c>
    </row>
    <row r="862" spans="1:30" ht="15" customHeight="1" x14ac:dyDescent="0.25">
      <c r="A862" t="s">
        <v>4784</v>
      </c>
      <c r="B862" t="s">
        <v>4785</v>
      </c>
      <c r="C862">
        <v>0</v>
      </c>
      <c r="D862" t="s">
        <v>4786</v>
      </c>
      <c r="E862" s="4">
        <v>641092</v>
      </c>
      <c r="F862" t="s">
        <v>4787</v>
      </c>
      <c r="G862" t="s">
        <v>4788</v>
      </c>
      <c r="H862" t="s">
        <v>2792</v>
      </c>
      <c r="I862" t="s">
        <v>2791</v>
      </c>
      <c r="J862" t="s">
        <v>1230</v>
      </c>
      <c r="K862" t="s">
        <v>1230</v>
      </c>
      <c r="L862" t="s">
        <v>1230</v>
      </c>
      <c r="M862" t="s">
        <v>1231</v>
      </c>
      <c r="N862" t="s">
        <v>1230</v>
      </c>
      <c r="O862" t="s">
        <v>1231</v>
      </c>
      <c r="P862" t="s">
        <v>1230</v>
      </c>
      <c r="Q862" t="s">
        <v>1230</v>
      </c>
      <c r="R862" t="s">
        <v>1230</v>
      </c>
      <c r="S862" t="s">
        <v>1230</v>
      </c>
      <c r="T862" t="s">
        <v>1231</v>
      </c>
      <c r="U862" t="s">
        <v>1230</v>
      </c>
      <c r="V862" t="s">
        <v>1231</v>
      </c>
      <c r="W862" t="s">
        <v>1230</v>
      </c>
      <c r="X862" t="s">
        <v>1231</v>
      </c>
      <c r="Y862" t="s">
        <v>1231</v>
      </c>
      <c r="Z862" t="s">
        <v>1231</v>
      </c>
      <c r="AA862" t="s">
        <v>1366</v>
      </c>
      <c r="AB862">
        <v>0</v>
      </c>
      <c r="AC862" t="s">
        <v>4789</v>
      </c>
      <c r="AD862" t="s">
        <v>4790</v>
      </c>
    </row>
    <row r="863" spans="1:30" ht="15" customHeight="1" x14ac:dyDescent="0.25">
      <c r="A863" t="s">
        <v>4791</v>
      </c>
      <c r="B863" t="s">
        <v>4792</v>
      </c>
      <c r="C863">
        <v>0</v>
      </c>
      <c r="D863" t="s">
        <v>4793</v>
      </c>
      <c r="E863" s="4">
        <v>646849</v>
      </c>
      <c r="F863" t="s">
        <v>4794</v>
      </c>
      <c r="G863" t="s">
        <v>3889</v>
      </c>
      <c r="H863" t="s">
        <v>1228</v>
      </c>
      <c r="I863" t="s">
        <v>1230</v>
      </c>
      <c r="J863" t="s">
        <v>1230</v>
      </c>
      <c r="K863" t="s">
        <v>1230</v>
      </c>
      <c r="L863" t="s">
        <v>1230</v>
      </c>
      <c r="M863" t="s">
        <v>1231</v>
      </c>
      <c r="N863" t="s">
        <v>1230</v>
      </c>
      <c r="O863" t="s">
        <v>1230</v>
      </c>
      <c r="P863" t="s">
        <v>1230</v>
      </c>
      <c r="Q863" t="s">
        <v>1230</v>
      </c>
      <c r="R863" t="s">
        <v>1230</v>
      </c>
      <c r="S863" t="s">
        <v>1230</v>
      </c>
      <c r="T863" t="s">
        <v>1230</v>
      </c>
      <c r="U863" t="s">
        <v>1230</v>
      </c>
      <c r="V863" t="s">
        <v>1231</v>
      </c>
      <c r="W863" t="s">
        <v>1230</v>
      </c>
      <c r="X863" t="s">
        <v>1230</v>
      </c>
      <c r="Y863" t="s">
        <v>1230</v>
      </c>
      <c r="Z863" t="s">
        <v>1230</v>
      </c>
      <c r="AA863" t="s">
        <v>1230</v>
      </c>
      <c r="AB863">
        <v>0</v>
      </c>
      <c r="AC863" t="s">
        <v>4795</v>
      </c>
      <c r="AD863" t="s">
        <v>4796</v>
      </c>
    </row>
    <row r="864" spans="1:30" ht="15" customHeight="1" x14ac:dyDescent="0.25">
      <c r="A864" t="s">
        <v>4797</v>
      </c>
      <c r="B864" t="s">
        <v>4798</v>
      </c>
      <c r="C864">
        <v>0</v>
      </c>
      <c r="D864" t="s">
        <v>4799</v>
      </c>
      <c r="E864" s="4">
        <v>646853</v>
      </c>
      <c r="F864" t="s">
        <v>4800</v>
      </c>
      <c r="G864" t="s">
        <v>1496</v>
      </c>
      <c r="H864" t="s">
        <v>1228</v>
      </c>
      <c r="I864" t="s">
        <v>1365</v>
      </c>
      <c r="J864" t="s">
        <v>1230</v>
      </c>
      <c r="K864" t="s">
        <v>1230</v>
      </c>
      <c r="L864" t="s">
        <v>1230</v>
      </c>
      <c r="M864" t="s">
        <v>1230</v>
      </c>
      <c r="N864" t="s">
        <v>1230</v>
      </c>
      <c r="O864" t="s">
        <v>1230</v>
      </c>
      <c r="P864" t="s">
        <v>1230</v>
      </c>
      <c r="Q864" t="s">
        <v>1230</v>
      </c>
      <c r="R864" t="s">
        <v>1230</v>
      </c>
      <c r="S864" t="s">
        <v>1230</v>
      </c>
      <c r="T864" t="s">
        <v>1231</v>
      </c>
      <c r="U864" t="s">
        <v>1230</v>
      </c>
      <c r="V864" t="s">
        <v>1230</v>
      </c>
      <c r="W864" t="s">
        <v>1230</v>
      </c>
      <c r="X864" t="s">
        <v>1230</v>
      </c>
      <c r="Y864" t="s">
        <v>1230</v>
      </c>
      <c r="Z864" t="s">
        <v>1230</v>
      </c>
      <c r="AA864" t="s">
        <v>1230</v>
      </c>
      <c r="AB864">
        <v>0</v>
      </c>
      <c r="AC864" t="s">
        <v>4801</v>
      </c>
      <c r="AD864" t="s">
        <v>4802</v>
      </c>
    </row>
    <row r="865" spans="1:30" ht="15" customHeight="1" x14ac:dyDescent="0.25">
      <c r="A865" t="s">
        <v>4803</v>
      </c>
      <c r="B865" t="s">
        <v>4803</v>
      </c>
      <c r="C865">
        <v>0</v>
      </c>
      <c r="D865" t="s">
        <v>4804</v>
      </c>
      <c r="E865" s="4"/>
      <c r="F865">
        <v>0</v>
      </c>
      <c r="G865">
        <v>0</v>
      </c>
      <c r="H865">
        <v>0</v>
      </c>
      <c r="I865" t="s">
        <v>65</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row>
    <row r="866" spans="1:30" ht="15" customHeight="1" x14ac:dyDescent="0.25">
      <c r="A866" t="s">
        <v>4805</v>
      </c>
      <c r="B866" t="s">
        <v>4806</v>
      </c>
      <c r="C866">
        <v>0</v>
      </c>
      <c r="D866" t="s">
        <v>2564</v>
      </c>
      <c r="E866" s="4"/>
      <c r="F866" t="s">
        <v>4807</v>
      </c>
      <c r="G866" t="s">
        <v>2521</v>
      </c>
      <c r="H866" t="s">
        <v>2522</v>
      </c>
      <c r="I866" t="s">
        <v>4808</v>
      </c>
      <c r="J866" t="s">
        <v>1230</v>
      </c>
      <c r="K866" t="s">
        <v>1230</v>
      </c>
      <c r="L866" t="s">
        <v>1230</v>
      </c>
      <c r="M866" t="s">
        <v>1230</v>
      </c>
      <c r="N866" t="s">
        <v>1230</v>
      </c>
      <c r="O866" t="s">
        <v>1230</v>
      </c>
      <c r="P866" t="s">
        <v>1230</v>
      </c>
      <c r="Q866" t="s">
        <v>1231</v>
      </c>
      <c r="R866" t="s">
        <v>1231</v>
      </c>
      <c r="S866" t="s">
        <v>1231</v>
      </c>
      <c r="T866" t="s">
        <v>1231</v>
      </c>
      <c r="U866" t="s">
        <v>1230</v>
      </c>
      <c r="V866" t="s">
        <v>1231</v>
      </c>
      <c r="W866" t="s">
        <v>1230</v>
      </c>
      <c r="X866" t="s">
        <v>1230</v>
      </c>
      <c r="Y866" t="s">
        <v>1230</v>
      </c>
      <c r="Z866" t="s">
        <v>1231</v>
      </c>
      <c r="AA866" t="s">
        <v>1231</v>
      </c>
      <c r="AC866" t="s">
        <v>2570</v>
      </c>
      <c r="AD866" t="s">
        <v>4809</v>
      </c>
    </row>
    <row r="867" spans="1:30" ht="15" customHeight="1" x14ac:dyDescent="0.25">
      <c r="A867" t="s">
        <v>4810</v>
      </c>
      <c r="B867" t="s">
        <v>4811</v>
      </c>
      <c r="C867">
        <v>0</v>
      </c>
      <c r="D867" t="s">
        <v>2725</v>
      </c>
      <c r="E867" s="4"/>
      <c r="F867">
        <v>0</v>
      </c>
      <c r="G867">
        <v>0</v>
      </c>
      <c r="H867">
        <v>0</v>
      </c>
      <c r="I867" t="s">
        <v>65</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row>
    <row r="868" spans="1:30" ht="15" customHeight="1" x14ac:dyDescent="0.25">
      <c r="A868" t="s">
        <v>4812</v>
      </c>
      <c r="B868" t="s">
        <v>3056</v>
      </c>
      <c r="C868">
        <v>0</v>
      </c>
      <c r="D868" t="s">
        <v>4813</v>
      </c>
      <c r="E868" s="4">
        <v>652134</v>
      </c>
      <c r="F868" t="s">
        <v>4814</v>
      </c>
      <c r="G868" t="s">
        <v>4422</v>
      </c>
      <c r="H868" t="s">
        <v>4397</v>
      </c>
      <c r="I868" t="s">
        <v>4815</v>
      </c>
      <c r="J868" t="s">
        <v>1231</v>
      </c>
      <c r="K868" t="s">
        <v>1231</v>
      </c>
      <c r="L868" t="s">
        <v>1231</v>
      </c>
      <c r="M868" t="s">
        <v>1231</v>
      </c>
      <c r="N868" t="s">
        <v>1231</v>
      </c>
      <c r="O868" t="s">
        <v>1231</v>
      </c>
      <c r="P868" t="s">
        <v>1231</v>
      </c>
      <c r="Q868" t="s">
        <v>1230</v>
      </c>
      <c r="R868" t="s">
        <v>1230</v>
      </c>
      <c r="S868" t="s">
        <v>1231</v>
      </c>
      <c r="T868" t="s">
        <v>1230</v>
      </c>
      <c r="U868" t="s">
        <v>1231</v>
      </c>
      <c r="V868" t="s">
        <v>1231</v>
      </c>
      <c r="W868" t="s">
        <v>1231</v>
      </c>
      <c r="X868" t="s">
        <v>1231</v>
      </c>
      <c r="Y868" t="s">
        <v>1231</v>
      </c>
      <c r="Z868" t="s">
        <v>1231</v>
      </c>
      <c r="AA868" t="s">
        <v>1231</v>
      </c>
      <c r="AB868">
        <v>0</v>
      </c>
      <c r="AC868" t="s">
        <v>4816</v>
      </c>
      <c r="AD868" t="s">
        <v>4817</v>
      </c>
    </row>
    <row r="869" spans="1:30" ht="15" customHeight="1" x14ac:dyDescent="0.25">
      <c r="A869" t="s">
        <v>4818</v>
      </c>
      <c r="B869" t="s">
        <v>4819</v>
      </c>
      <c r="C869">
        <v>0</v>
      </c>
      <c r="D869" t="s">
        <v>4820</v>
      </c>
      <c r="E869" s="4">
        <v>651417</v>
      </c>
      <c r="F869" t="s">
        <v>4821</v>
      </c>
      <c r="G869" t="s">
        <v>4822</v>
      </c>
      <c r="H869" t="s">
        <v>1228</v>
      </c>
      <c r="I869" t="s">
        <v>4823</v>
      </c>
      <c r="J869" t="s">
        <v>1230</v>
      </c>
      <c r="K869" t="s">
        <v>1230</v>
      </c>
      <c r="L869" t="s">
        <v>1230</v>
      </c>
      <c r="M869" t="s">
        <v>1231</v>
      </c>
      <c r="N869" t="s">
        <v>1230</v>
      </c>
      <c r="O869" t="s">
        <v>1230</v>
      </c>
      <c r="P869" t="s">
        <v>1230</v>
      </c>
      <c r="Q869" t="s">
        <v>1230</v>
      </c>
      <c r="R869" t="s">
        <v>1230</v>
      </c>
      <c r="S869" t="s">
        <v>1230</v>
      </c>
      <c r="T869" t="s">
        <v>1231</v>
      </c>
      <c r="U869" t="s">
        <v>1230</v>
      </c>
      <c r="V869" t="s">
        <v>1230</v>
      </c>
      <c r="W869" t="s">
        <v>1230</v>
      </c>
      <c r="X869" t="s">
        <v>1231</v>
      </c>
      <c r="Y869" t="s">
        <v>1231</v>
      </c>
      <c r="Z869" t="s">
        <v>1231</v>
      </c>
      <c r="AA869" t="s">
        <v>1231</v>
      </c>
      <c r="AB869">
        <v>0</v>
      </c>
      <c r="AC869" t="s">
        <v>4824</v>
      </c>
      <c r="AD869" t="s">
        <v>4825</v>
      </c>
    </row>
    <row r="870" spans="1:30" ht="15" customHeight="1" x14ac:dyDescent="0.25">
      <c r="A870" t="s">
        <v>4826</v>
      </c>
      <c r="B870" t="s">
        <v>4826</v>
      </c>
      <c r="C870">
        <v>0</v>
      </c>
      <c r="D870" t="s">
        <v>4827</v>
      </c>
      <c r="E870" s="4"/>
      <c r="F870" t="s">
        <v>4828</v>
      </c>
      <c r="G870" t="s">
        <v>1229</v>
      </c>
      <c r="H870" t="s">
        <v>1228</v>
      </c>
      <c r="I870" t="s">
        <v>3129</v>
      </c>
      <c r="J870" t="s">
        <v>1231</v>
      </c>
      <c r="K870" t="s">
        <v>1231</v>
      </c>
      <c r="L870" t="s">
        <v>1230</v>
      </c>
      <c r="M870" t="s">
        <v>1231</v>
      </c>
      <c r="N870" t="s">
        <v>1231</v>
      </c>
      <c r="O870" t="s">
        <v>1231</v>
      </c>
      <c r="P870" t="s">
        <v>1231</v>
      </c>
      <c r="Q870" t="s">
        <v>1230</v>
      </c>
      <c r="R870" t="s">
        <v>1230</v>
      </c>
      <c r="S870" t="s">
        <v>1230</v>
      </c>
      <c r="T870" t="s">
        <v>1231</v>
      </c>
      <c r="U870" t="s">
        <v>1231</v>
      </c>
      <c r="V870" t="s">
        <v>1231</v>
      </c>
      <c r="W870" t="s">
        <v>1231</v>
      </c>
      <c r="X870" t="s">
        <v>1231</v>
      </c>
      <c r="Y870" t="s">
        <v>1231</v>
      </c>
      <c r="Z870" t="s">
        <v>1231</v>
      </c>
      <c r="AA870" t="s">
        <v>1231</v>
      </c>
      <c r="AB870">
        <v>0</v>
      </c>
      <c r="AC870" t="s">
        <v>4829</v>
      </c>
      <c r="AD870" t="s">
        <v>4830</v>
      </c>
    </row>
    <row r="871" spans="1:30" ht="15" customHeight="1" x14ac:dyDescent="0.25">
      <c r="A871" t="s">
        <v>4831</v>
      </c>
      <c r="B871" t="s">
        <v>4832</v>
      </c>
      <c r="C871">
        <v>0</v>
      </c>
      <c r="D871" t="s">
        <v>4833</v>
      </c>
      <c r="E871" s="4"/>
      <c r="F871" t="s">
        <v>4834</v>
      </c>
      <c r="G871" t="s">
        <v>1809</v>
      </c>
      <c r="H871" t="s">
        <v>1228</v>
      </c>
      <c r="I871" t="s">
        <v>4835</v>
      </c>
      <c r="J871" t="s">
        <v>1231</v>
      </c>
      <c r="K871" t="s">
        <v>1231</v>
      </c>
      <c r="L871" t="s">
        <v>1230</v>
      </c>
      <c r="M871" t="s">
        <v>1231</v>
      </c>
      <c r="N871" t="s">
        <v>1231</v>
      </c>
      <c r="O871" t="s">
        <v>1231</v>
      </c>
      <c r="P871" t="s">
        <v>1231</v>
      </c>
      <c r="Q871" t="s">
        <v>1230</v>
      </c>
      <c r="R871" t="s">
        <v>1230</v>
      </c>
      <c r="S871" t="s">
        <v>1231</v>
      </c>
      <c r="T871" t="s">
        <v>1231</v>
      </c>
      <c r="U871" t="s">
        <v>1231</v>
      </c>
      <c r="V871" t="s">
        <v>1231</v>
      </c>
      <c r="W871" t="s">
        <v>1231</v>
      </c>
      <c r="X871" t="s">
        <v>1231</v>
      </c>
      <c r="Y871" t="s">
        <v>1231</v>
      </c>
      <c r="Z871" t="s">
        <v>1231</v>
      </c>
      <c r="AA871" t="s">
        <v>1231</v>
      </c>
      <c r="AB871">
        <v>0</v>
      </c>
      <c r="AC871" t="s">
        <v>4836</v>
      </c>
      <c r="AD871" t="s">
        <v>4837</v>
      </c>
    </row>
    <row r="872" spans="1:30" ht="15" customHeight="1" x14ac:dyDescent="0.25">
      <c r="A872" t="s">
        <v>4838</v>
      </c>
      <c r="B872" t="s">
        <v>4839</v>
      </c>
      <c r="C872">
        <v>0</v>
      </c>
      <c r="D872" t="s">
        <v>4840</v>
      </c>
      <c r="E872" s="4"/>
      <c r="F872" t="s">
        <v>4841</v>
      </c>
      <c r="G872" t="s">
        <v>3128</v>
      </c>
      <c r="H872" t="s">
        <v>1228</v>
      </c>
      <c r="I872" t="s">
        <v>1365</v>
      </c>
      <c r="J872" t="s">
        <v>1230</v>
      </c>
      <c r="K872" t="s">
        <v>1230</v>
      </c>
      <c r="L872" t="s">
        <v>1230</v>
      </c>
      <c r="M872" t="s">
        <v>1231</v>
      </c>
      <c r="N872" t="s">
        <v>1231</v>
      </c>
      <c r="O872" t="s">
        <v>1230</v>
      </c>
      <c r="P872" t="s">
        <v>1231</v>
      </c>
      <c r="Q872" t="s">
        <v>1230</v>
      </c>
      <c r="R872" t="s">
        <v>1230</v>
      </c>
      <c r="S872" t="s">
        <v>1230</v>
      </c>
      <c r="T872" t="s">
        <v>1231</v>
      </c>
      <c r="U872" t="s">
        <v>1231</v>
      </c>
      <c r="V872" t="s">
        <v>1231</v>
      </c>
      <c r="W872" t="s">
        <v>1231</v>
      </c>
      <c r="X872" t="s">
        <v>1230</v>
      </c>
      <c r="Y872" t="s">
        <v>1230</v>
      </c>
      <c r="Z872" t="s">
        <v>1230</v>
      </c>
      <c r="AA872" t="s">
        <v>1231</v>
      </c>
      <c r="AB872">
        <v>0</v>
      </c>
      <c r="AC872" t="s">
        <v>4842</v>
      </c>
      <c r="AD872" t="s">
        <v>4843</v>
      </c>
    </row>
    <row r="873" spans="1:30" ht="15" customHeight="1" x14ac:dyDescent="0.25">
      <c r="A873" t="s">
        <v>4844</v>
      </c>
      <c r="B873" t="s">
        <v>4845</v>
      </c>
      <c r="C873">
        <v>0</v>
      </c>
      <c r="D873" t="s">
        <v>4846</v>
      </c>
      <c r="E873" s="4"/>
      <c r="F873">
        <v>0</v>
      </c>
      <c r="G873">
        <v>0</v>
      </c>
      <c r="H873">
        <v>0</v>
      </c>
      <c r="I873" t="s">
        <v>65</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row>
    <row r="874" spans="1:30" ht="15" customHeight="1" x14ac:dyDescent="0.25">
      <c r="A874" t="s">
        <v>4847</v>
      </c>
      <c r="B874" t="s">
        <v>4848</v>
      </c>
      <c r="C874">
        <v>0</v>
      </c>
      <c r="D874" t="s">
        <v>4922</v>
      </c>
      <c r="E874" s="4"/>
      <c r="F874">
        <v>0</v>
      </c>
      <c r="G874">
        <v>0</v>
      </c>
      <c r="H874">
        <v>0</v>
      </c>
      <c r="I874" t="s">
        <v>65</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row>
    <row r="875" spans="1:30" ht="15" customHeight="1" x14ac:dyDescent="0.25">
      <c r="A875" t="s">
        <v>4849</v>
      </c>
      <c r="B875" t="s">
        <v>4849</v>
      </c>
      <c r="C875">
        <v>0</v>
      </c>
      <c r="D875" t="s">
        <v>4850</v>
      </c>
      <c r="E875" s="4"/>
      <c r="F875" t="s">
        <v>4851</v>
      </c>
      <c r="G875" t="s">
        <v>4852</v>
      </c>
      <c r="H875">
        <v>0</v>
      </c>
      <c r="I875" t="s">
        <v>1365</v>
      </c>
      <c r="J875" t="s">
        <v>1231</v>
      </c>
      <c r="K875" t="s">
        <v>1230</v>
      </c>
      <c r="L875" t="s">
        <v>1231</v>
      </c>
      <c r="M875" t="s">
        <v>1230</v>
      </c>
      <c r="N875" t="s">
        <v>1231</v>
      </c>
      <c r="O875" t="s">
        <v>1231</v>
      </c>
      <c r="P875" t="s">
        <v>1231</v>
      </c>
      <c r="Q875" t="s">
        <v>1230</v>
      </c>
      <c r="R875" t="s">
        <v>1230</v>
      </c>
      <c r="S875" t="s">
        <v>1230</v>
      </c>
      <c r="T875" t="s">
        <v>1231</v>
      </c>
      <c r="U875" t="s">
        <v>1231</v>
      </c>
      <c r="V875" t="s">
        <v>1231</v>
      </c>
      <c r="W875" t="s">
        <v>1231</v>
      </c>
      <c r="X875" t="s">
        <v>1230</v>
      </c>
      <c r="Y875" t="s">
        <v>1231</v>
      </c>
      <c r="Z875" t="s">
        <v>1231</v>
      </c>
      <c r="AA875" t="s">
        <v>1231</v>
      </c>
      <c r="AB875">
        <v>0</v>
      </c>
      <c r="AC875" t="s">
        <v>4853</v>
      </c>
      <c r="AD875" t="s">
        <v>4854</v>
      </c>
    </row>
    <row r="876" spans="1:30" ht="15" customHeight="1" x14ac:dyDescent="0.25">
      <c r="A876" t="s">
        <v>4855</v>
      </c>
      <c r="B876" t="s">
        <v>4855</v>
      </c>
      <c r="C876">
        <v>0</v>
      </c>
      <c r="D876" t="s">
        <v>4856</v>
      </c>
      <c r="E876" s="4">
        <v>133334</v>
      </c>
      <c r="F876" t="s">
        <v>4857</v>
      </c>
      <c r="G876" t="s">
        <v>4858</v>
      </c>
      <c r="H876" t="s">
        <v>4626</v>
      </c>
      <c r="I876" t="s">
        <v>1365</v>
      </c>
      <c r="J876">
        <v>0</v>
      </c>
      <c r="K876">
        <v>0</v>
      </c>
      <c r="L876">
        <v>0</v>
      </c>
      <c r="M876">
        <v>0</v>
      </c>
      <c r="N876">
        <v>0</v>
      </c>
      <c r="O876">
        <v>0</v>
      </c>
      <c r="P876" t="s">
        <v>1230</v>
      </c>
      <c r="Q876">
        <v>0</v>
      </c>
      <c r="R876">
        <v>0</v>
      </c>
      <c r="S876">
        <v>0</v>
      </c>
      <c r="T876">
        <v>0</v>
      </c>
      <c r="U876">
        <v>0</v>
      </c>
      <c r="V876">
        <v>0</v>
      </c>
      <c r="W876">
        <v>0</v>
      </c>
      <c r="X876">
        <v>0</v>
      </c>
      <c r="Y876">
        <v>0</v>
      </c>
      <c r="Z876">
        <v>0</v>
      </c>
      <c r="AA876">
        <v>0</v>
      </c>
      <c r="AC876" t="s">
        <v>4859</v>
      </c>
      <c r="AD876" t="s">
        <v>4860</v>
      </c>
    </row>
    <row r="877" spans="1:30" ht="15" customHeight="1" x14ac:dyDescent="0.25">
      <c r="A877" t="s">
        <v>4861</v>
      </c>
      <c r="B877" t="s">
        <v>4861</v>
      </c>
      <c r="C877">
        <v>0</v>
      </c>
      <c r="D877" t="s">
        <v>4862</v>
      </c>
      <c r="E877" s="4"/>
      <c r="F877" t="s">
        <v>4863</v>
      </c>
      <c r="G877" t="s">
        <v>55</v>
      </c>
      <c r="H877" t="s">
        <v>1228</v>
      </c>
      <c r="I877" t="s">
        <v>4864</v>
      </c>
      <c r="J877" t="s">
        <v>1231</v>
      </c>
      <c r="K877" t="s">
        <v>1231</v>
      </c>
      <c r="L877" t="s">
        <v>1230</v>
      </c>
      <c r="M877" t="s">
        <v>1230</v>
      </c>
      <c r="N877" t="s">
        <v>1231</v>
      </c>
      <c r="O877" t="s">
        <v>1230</v>
      </c>
      <c r="P877" t="s">
        <v>1231</v>
      </c>
      <c r="Q877" t="s">
        <v>1230</v>
      </c>
      <c r="R877" t="s">
        <v>1230</v>
      </c>
      <c r="S877" t="s">
        <v>1230</v>
      </c>
      <c r="T877" t="s">
        <v>1231</v>
      </c>
      <c r="U877" t="s">
        <v>1231</v>
      </c>
      <c r="V877" t="s">
        <v>1231</v>
      </c>
      <c r="W877" t="s">
        <v>1231</v>
      </c>
      <c r="X877" t="s">
        <v>1230</v>
      </c>
      <c r="Y877" t="s">
        <v>1230</v>
      </c>
      <c r="Z877" t="s">
        <v>1231</v>
      </c>
      <c r="AA877" t="s">
        <v>1231</v>
      </c>
      <c r="AB877">
        <v>0</v>
      </c>
      <c r="AC877" t="s">
        <v>4865</v>
      </c>
      <c r="AD877" t="s">
        <v>4866</v>
      </c>
    </row>
    <row r="878" spans="1:30" ht="15" customHeight="1" x14ac:dyDescent="0.25">
      <c r="A878" t="s">
        <v>4867</v>
      </c>
      <c r="B878" t="s">
        <v>4868</v>
      </c>
      <c r="C878">
        <v>0</v>
      </c>
      <c r="D878" t="s">
        <v>4869</v>
      </c>
      <c r="E878" s="4">
        <v>678349</v>
      </c>
      <c r="F878" t="s">
        <v>4870</v>
      </c>
      <c r="G878" t="s">
        <v>4871</v>
      </c>
      <c r="H878" t="s">
        <v>2749</v>
      </c>
      <c r="I878" t="s">
        <v>1365</v>
      </c>
      <c r="J878" t="s">
        <v>1231</v>
      </c>
      <c r="K878" t="s">
        <v>1231</v>
      </c>
      <c r="L878" t="s">
        <v>1231</v>
      </c>
      <c r="M878" t="s">
        <v>1231</v>
      </c>
      <c r="N878" t="s">
        <v>1231</v>
      </c>
      <c r="O878" t="s">
        <v>1231</v>
      </c>
      <c r="P878" t="s">
        <v>1231</v>
      </c>
      <c r="Q878" t="s">
        <v>1231</v>
      </c>
      <c r="R878" t="s">
        <v>1231</v>
      </c>
      <c r="S878" t="s">
        <v>1231</v>
      </c>
      <c r="T878" t="s">
        <v>1231</v>
      </c>
      <c r="U878" t="s">
        <v>1231</v>
      </c>
      <c r="V878" t="s">
        <v>1231</v>
      </c>
      <c r="W878" t="s">
        <v>1231</v>
      </c>
      <c r="X878" t="s">
        <v>1231</v>
      </c>
      <c r="Y878" t="s">
        <v>1231</v>
      </c>
      <c r="Z878" t="s">
        <v>1231</v>
      </c>
      <c r="AA878" t="s">
        <v>1231</v>
      </c>
      <c r="AC878">
        <v>0</v>
      </c>
      <c r="AD878" t="s">
        <v>4872</v>
      </c>
    </row>
    <row r="879" spans="1:30" ht="15" customHeight="1" x14ac:dyDescent="0.25">
      <c r="A879" t="s">
        <v>1256</v>
      </c>
      <c r="B879" t="s">
        <v>4845</v>
      </c>
      <c r="C879">
        <v>0</v>
      </c>
      <c r="D879" t="s">
        <v>4846</v>
      </c>
      <c r="E879" s="4">
        <v>678659</v>
      </c>
      <c r="F879" t="s">
        <v>4873</v>
      </c>
      <c r="G879" t="s">
        <v>47</v>
      </c>
      <c r="H879" t="s">
        <v>1228</v>
      </c>
      <c r="I879" t="s">
        <v>1365</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t="s">
        <v>4874</v>
      </c>
    </row>
    <row r="880" spans="1:30" ht="15" customHeight="1" x14ac:dyDescent="0.25">
      <c r="A880" t="s">
        <v>4875</v>
      </c>
      <c r="B880" t="s">
        <v>4876</v>
      </c>
      <c r="C880">
        <v>0</v>
      </c>
      <c r="D880" t="s">
        <v>4877</v>
      </c>
      <c r="E880" s="4">
        <v>671635</v>
      </c>
      <c r="F880">
        <v>0</v>
      </c>
      <c r="G880">
        <v>0</v>
      </c>
      <c r="H880">
        <v>0</v>
      </c>
      <c r="I880" t="s">
        <v>65</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row>
    <row r="881" spans="1:29" ht="15" customHeight="1" x14ac:dyDescent="0.25">
      <c r="A881" t="s">
        <v>4878</v>
      </c>
      <c r="B881" t="s">
        <v>4879</v>
      </c>
      <c r="D881" t="s">
        <v>4880</v>
      </c>
      <c r="E881" s="4">
        <v>4121</v>
      </c>
      <c r="F881" t="s">
        <v>4881</v>
      </c>
      <c r="G881" t="s">
        <v>4882</v>
      </c>
      <c r="H881" t="s">
        <v>2749</v>
      </c>
      <c r="I881" t="s">
        <v>1365</v>
      </c>
      <c r="J881" t="s">
        <v>1231</v>
      </c>
      <c r="K881" t="s">
        <v>1231</v>
      </c>
      <c r="L881" t="s">
        <v>1231</v>
      </c>
      <c r="M881" t="s">
        <v>1231</v>
      </c>
      <c r="N881" t="s">
        <v>1231</v>
      </c>
      <c r="O881" t="s">
        <v>1231</v>
      </c>
      <c r="P881" t="s">
        <v>1231</v>
      </c>
      <c r="Q881" t="s">
        <v>1231</v>
      </c>
      <c r="R881" t="s">
        <v>1231</v>
      </c>
      <c r="S881" t="s">
        <v>1231</v>
      </c>
      <c r="T881" t="s">
        <v>1231</v>
      </c>
      <c r="U881" t="s">
        <v>1231</v>
      </c>
      <c r="V881" t="s">
        <v>1231</v>
      </c>
      <c r="W881" t="s">
        <v>1231</v>
      </c>
      <c r="X881" t="s">
        <v>1231</v>
      </c>
      <c r="Y881" t="s">
        <v>1231</v>
      </c>
      <c r="Z881" t="s">
        <v>1231</v>
      </c>
      <c r="AA881" t="s">
        <v>1231</v>
      </c>
    </row>
    <row r="882" spans="1:29" ht="15" customHeight="1" x14ac:dyDescent="0.25">
      <c r="A882" t="s">
        <v>4883</v>
      </c>
      <c r="B882" t="s">
        <v>4884</v>
      </c>
      <c r="D882" t="s">
        <v>1966</v>
      </c>
      <c r="E882" s="4">
        <v>3446</v>
      </c>
      <c r="F882" t="s">
        <v>4885</v>
      </c>
      <c r="G882" t="s">
        <v>4886</v>
      </c>
      <c r="H882" t="s">
        <v>1228</v>
      </c>
      <c r="I882" t="s">
        <v>1365</v>
      </c>
      <c r="J882" t="s">
        <v>1231</v>
      </c>
      <c r="K882" t="s">
        <v>1231</v>
      </c>
      <c r="L882" t="s">
        <v>1231</v>
      </c>
      <c r="M882" t="s">
        <v>1231</v>
      </c>
      <c r="N882" t="s">
        <v>1231</v>
      </c>
      <c r="O882" t="s">
        <v>1231</v>
      </c>
      <c r="P882" t="s">
        <v>1231</v>
      </c>
      <c r="Q882" t="s">
        <v>1231</v>
      </c>
      <c r="R882" t="s">
        <v>1231</v>
      </c>
      <c r="S882" t="s">
        <v>1231</v>
      </c>
      <c r="T882" t="s">
        <v>1231</v>
      </c>
      <c r="U882" t="s">
        <v>1231</v>
      </c>
      <c r="V882" t="s">
        <v>1231</v>
      </c>
      <c r="W882" t="s">
        <v>1231</v>
      </c>
      <c r="X882" t="s">
        <v>1231</v>
      </c>
      <c r="Y882" t="s">
        <v>1231</v>
      </c>
      <c r="Z882" t="s">
        <v>1231</v>
      </c>
      <c r="AA882" t="s">
        <v>1231</v>
      </c>
    </row>
    <row r="883" spans="1:29" ht="15" customHeight="1" x14ac:dyDescent="0.25">
      <c r="A883" t="s">
        <v>4887</v>
      </c>
      <c r="B883" t="s">
        <v>4888</v>
      </c>
      <c r="D883" t="s">
        <v>4889</v>
      </c>
      <c r="E883" s="4">
        <v>683980</v>
      </c>
      <c r="F883" t="s">
        <v>4890</v>
      </c>
      <c r="G883" t="s">
        <v>4891</v>
      </c>
      <c r="H883" t="s">
        <v>1847</v>
      </c>
      <c r="I883" t="s">
        <v>1365</v>
      </c>
      <c r="J883" t="s">
        <v>1231</v>
      </c>
      <c r="K883" t="s">
        <v>1365</v>
      </c>
      <c r="L883" t="s">
        <v>1231</v>
      </c>
      <c r="M883" t="s">
        <v>1231</v>
      </c>
      <c r="N883" t="s">
        <v>1231</v>
      </c>
      <c r="O883" t="s">
        <v>1231</v>
      </c>
      <c r="P883" t="s">
        <v>1231</v>
      </c>
      <c r="Q883" t="s">
        <v>1231</v>
      </c>
      <c r="R883" t="s">
        <v>1231</v>
      </c>
      <c r="S883" t="s">
        <v>1231</v>
      </c>
      <c r="T883" t="s">
        <v>1231</v>
      </c>
      <c r="U883" t="s">
        <v>1231</v>
      </c>
      <c r="V883" t="s">
        <v>1231</v>
      </c>
      <c r="W883" t="s">
        <v>1231</v>
      </c>
      <c r="X883" t="s">
        <v>1231</v>
      </c>
      <c r="Y883" t="s">
        <v>1231</v>
      </c>
      <c r="Z883" t="s">
        <v>1231</v>
      </c>
      <c r="AA883" t="s">
        <v>1231</v>
      </c>
    </row>
    <row r="884" spans="1:29" ht="15" customHeight="1" x14ac:dyDescent="0.25">
      <c r="A884" t="s">
        <v>4892</v>
      </c>
      <c r="B884" t="s">
        <v>4893</v>
      </c>
      <c r="D884" t="s">
        <v>4894</v>
      </c>
      <c r="E884" s="4">
        <v>695233</v>
      </c>
    </row>
    <row r="885" spans="1:29" ht="15" customHeight="1" x14ac:dyDescent="0.25">
      <c r="A885" t="s">
        <v>4895</v>
      </c>
      <c r="B885" t="s">
        <v>4896</v>
      </c>
      <c r="D885" t="s">
        <v>4897</v>
      </c>
      <c r="E885" s="4">
        <v>86724</v>
      </c>
    </row>
    <row r="886" spans="1:29" ht="15" customHeight="1" x14ac:dyDescent="0.25">
      <c r="A886" t="s">
        <v>4898</v>
      </c>
      <c r="B886" t="s">
        <v>4899</v>
      </c>
      <c r="D886" t="s">
        <v>4900</v>
      </c>
      <c r="E886" s="4">
        <v>703694</v>
      </c>
      <c r="F886" t="s">
        <v>4901</v>
      </c>
      <c r="G886" t="s">
        <v>4902</v>
      </c>
      <c r="H886" t="s">
        <v>2749</v>
      </c>
      <c r="J886" t="s">
        <v>1231</v>
      </c>
      <c r="K886" t="s">
        <v>1365</v>
      </c>
      <c r="L886" t="s">
        <v>1231</v>
      </c>
      <c r="M886" t="s">
        <v>1231</v>
      </c>
      <c r="N886" t="s">
        <v>1231</v>
      </c>
      <c r="O886" t="s">
        <v>1231</v>
      </c>
      <c r="P886" t="s">
        <v>1231</v>
      </c>
      <c r="Q886" t="s">
        <v>1231</v>
      </c>
      <c r="R886" t="s">
        <v>1231</v>
      </c>
      <c r="S886" t="s">
        <v>1231</v>
      </c>
      <c r="T886" t="s">
        <v>1231</v>
      </c>
      <c r="U886" t="s">
        <v>1231</v>
      </c>
      <c r="V886" t="s">
        <v>1231</v>
      </c>
      <c r="W886" t="s">
        <v>1231</v>
      </c>
      <c r="X886" t="s">
        <v>1231</v>
      </c>
      <c r="Y886" t="s">
        <v>1231</v>
      </c>
      <c r="Z886" t="s">
        <v>1231</v>
      </c>
      <c r="AA886" t="s">
        <v>1231</v>
      </c>
    </row>
    <row r="887" spans="1:29" ht="15" customHeight="1" x14ac:dyDescent="0.25">
      <c r="A887" t="s">
        <v>4903</v>
      </c>
      <c r="B887" t="s">
        <v>4904</v>
      </c>
      <c r="D887" t="s">
        <v>4905</v>
      </c>
      <c r="E887" s="4">
        <v>703712</v>
      </c>
      <c r="F887" t="s">
        <v>4906</v>
      </c>
      <c r="G887" t="s">
        <v>4907</v>
      </c>
      <c r="H887" t="s">
        <v>1228</v>
      </c>
      <c r="J887" t="s">
        <v>1231</v>
      </c>
      <c r="K887" t="s">
        <v>1365</v>
      </c>
      <c r="L887" t="s">
        <v>1231</v>
      </c>
      <c r="M887" t="s">
        <v>1231</v>
      </c>
      <c r="N887" t="s">
        <v>1231</v>
      </c>
      <c r="O887" t="s">
        <v>1231</v>
      </c>
      <c r="P887" t="s">
        <v>1231</v>
      </c>
      <c r="Q887" t="s">
        <v>1231</v>
      </c>
      <c r="R887" t="s">
        <v>1231</v>
      </c>
      <c r="S887" t="s">
        <v>1231</v>
      </c>
      <c r="T887" t="s">
        <v>1231</v>
      </c>
      <c r="U887" t="s">
        <v>1231</v>
      </c>
      <c r="V887" t="s">
        <v>1231</v>
      </c>
      <c r="W887" t="s">
        <v>1231</v>
      </c>
      <c r="X887" t="s">
        <v>1231</v>
      </c>
      <c r="Y887" t="s">
        <v>1231</v>
      </c>
      <c r="Z887" t="s">
        <v>1231</v>
      </c>
      <c r="AA887" t="s">
        <v>1231</v>
      </c>
    </row>
    <row r="888" spans="1:29" ht="15" customHeight="1" x14ac:dyDescent="0.25">
      <c r="A888" t="s">
        <v>4908</v>
      </c>
      <c r="D888" t="s">
        <v>4909</v>
      </c>
      <c r="E888" s="4">
        <v>698519</v>
      </c>
      <c r="F888" t="s">
        <v>4910</v>
      </c>
      <c r="G888" t="s">
        <v>47</v>
      </c>
      <c r="H888" t="s">
        <v>4911</v>
      </c>
    </row>
    <row r="889" spans="1:29" ht="15" customHeight="1" x14ac:dyDescent="0.25">
      <c r="A889" t="s">
        <v>4912</v>
      </c>
      <c r="B889" t="s">
        <v>4913</v>
      </c>
      <c r="D889" t="s">
        <v>4914</v>
      </c>
      <c r="E889" s="4">
        <v>694466</v>
      </c>
      <c r="F889" t="s">
        <v>4915</v>
      </c>
      <c r="G889" t="s">
        <v>1229</v>
      </c>
      <c r="H889" t="s">
        <v>4916</v>
      </c>
      <c r="I889" t="s">
        <v>1231</v>
      </c>
      <c r="J889" t="s">
        <v>1231</v>
      </c>
      <c r="K889" t="s">
        <v>1230</v>
      </c>
      <c r="L889" t="s">
        <v>1231</v>
      </c>
      <c r="M889" t="s">
        <v>1231</v>
      </c>
      <c r="N889" t="s">
        <v>1231</v>
      </c>
      <c r="O889" t="s">
        <v>1231</v>
      </c>
      <c r="P889" t="s">
        <v>1230</v>
      </c>
      <c r="Q889" t="s">
        <v>1230</v>
      </c>
      <c r="R889" t="s">
        <v>1230</v>
      </c>
      <c r="S889" t="s">
        <v>1231</v>
      </c>
      <c r="T889" t="s">
        <v>1231</v>
      </c>
      <c r="U889" t="s">
        <v>1231</v>
      </c>
      <c r="V889" t="s">
        <v>1231</v>
      </c>
      <c r="W889" t="s">
        <v>1231</v>
      </c>
      <c r="X889" t="s">
        <v>1231</v>
      </c>
      <c r="Y889" t="s">
        <v>1231</v>
      </c>
      <c r="Z889" t="s">
        <v>1231</v>
      </c>
      <c r="AA889" t="s">
        <v>4917</v>
      </c>
      <c r="AC889" t="s">
        <v>4918</v>
      </c>
    </row>
    <row r="890" spans="1:29" ht="15" customHeight="1" x14ac:dyDescent="0.25">
      <c r="A890" t="s">
        <v>4919</v>
      </c>
      <c r="B890" t="s">
        <v>4920</v>
      </c>
      <c r="D890" t="s">
        <v>4923</v>
      </c>
      <c r="E890" s="4">
        <v>706525</v>
      </c>
    </row>
    <row r="891" spans="1:29" ht="15" customHeight="1" x14ac:dyDescent="0.25">
      <c r="A891" s="32" t="s">
        <v>5313</v>
      </c>
      <c r="B891" t="s">
        <v>5312</v>
      </c>
      <c r="D891" t="s">
        <v>5311</v>
      </c>
      <c r="E891" s="4">
        <v>703711</v>
      </c>
    </row>
    <row r="892" spans="1:29" ht="15" customHeight="1" x14ac:dyDescent="0.25">
      <c r="A892" t="s">
        <v>5314</v>
      </c>
      <c r="D892" t="s">
        <v>5315</v>
      </c>
      <c r="E892" s="4">
        <v>714706</v>
      </c>
    </row>
    <row r="893" spans="1:29" ht="15" customHeight="1" x14ac:dyDescent="0.25">
      <c r="A893" t="s">
        <v>5327</v>
      </c>
      <c r="D893" t="s">
        <v>5484</v>
      </c>
      <c r="E893" s="4">
        <v>698619</v>
      </c>
    </row>
    <row r="894" spans="1:29" ht="15" customHeight="1" x14ac:dyDescent="0.25">
      <c r="A894" t="s">
        <v>1785</v>
      </c>
      <c r="D894" t="s">
        <v>5545</v>
      </c>
      <c r="E894" s="4">
        <v>741390</v>
      </c>
    </row>
    <row r="895" spans="1:29" ht="15" customHeight="1" x14ac:dyDescent="0.25">
      <c r="A895" t="s">
        <v>4927</v>
      </c>
      <c r="B895" t="s">
        <v>6110</v>
      </c>
      <c r="D895" t="s">
        <v>5587</v>
      </c>
      <c r="E895" s="4">
        <v>726117</v>
      </c>
    </row>
    <row r="896" spans="1:29" ht="15" customHeight="1" x14ac:dyDescent="0.25">
      <c r="A896" t="s">
        <v>5588</v>
      </c>
      <c r="B896" t="s">
        <v>4928</v>
      </c>
      <c r="D896" t="s">
        <v>5589</v>
      </c>
      <c r="E896" s="4">
        <v>741392</v>
      </c>
    </row>
    <row r="897" spans="1:29" ht="15" customHeight="1" x14ac:dyDescent="0.25">
      <c r="A897" t="s">
        <v>5627</v>
      </c>
      <c r="B897" t="s">
        <v>5628</v>
      </c>
      <c r="D897" t="s">
        <v>5629</v>
      </c>
      <c r="E897" s="4">
        <v>709791</v>
      </c>
    </row>
    <row r="898" spans="1:29" ht="15" customHeight="1" x14ac:dyDescent="0.25">
      <c r="A898" t="s">
        <v>5314</v>
      </c>
      <c r="B898" t="s">
        <v>5630</v>
      </c>
      <c r="D898" t="s">
        <v>5315</v>
      </c>
      <c r="E898" s="4">
        <v>714706</v>
      </c>
    </row>
    <row r="899" spans="1:29" ht="15" customHeight="1" x14ac:dyDescent="0.25">
      <c r="A899" t="s">
        <v>5631</v>
      </c>
      <c r="B899" t="s">
        <v>5632</v>
      </c>
      <c r="D899" t="s">
        <v>5633</v>
      </c>
      <c r="E899" s="4">
        <v>749471</v>
      </c>
    </row>
    <row r="900" spans="1:29" ht="15" customHeight="1" x14ac:dyDescent="0.25">
      <c r="A900" t="s">
        <v>5634</v>
      </c>
      <c r="B900" t="s">
        <v>5635</v>
      </c>
      <c r="D900" t="s">
        <v>5636</v>
      </c>
      <c r="E900" s="4">
        <v>714705</v>
      </c>
    </row>
    <row r="901" spans="1:29" ht="15" customHeight="1" x14ac:dyDescent="0.25">
      <c r="A901" t="s">
        <v>5813</v>
      </c>
      <c r="B901" t="s">
        <v>5592</v>
      </c>
      <c r="D901" t="s">
        <v>5814</v>
      </c>
      <c r="E901" s="4">
        <v>714704</v>
      </c>
    </row>
    <row r="902" spans="1:29" ht="15" customHeight="1" x14ac:dyDescent="0.25">
      <c r="A902" t="s">
        <v>5645</v>
      </c>
      <c r="B902" t="s">
        <v>6111</v>
      </c>
      <c r="D902" t="s">
        <v>5835</v>
      </c>
      <c r="E902" s="4">
        <v>749472</v>
      </c>
    </row>
    <row r="903" spans="1:29" ht="15" customHeight="1" x14ac:dyDescent="0.25">
      <c r="A903" t="s">
        <v>5845</v>
      </c>
      <c r="D903" t="s">
        <v>5846</v>
      </c>
      <c r="E903" s="4">
        <v>723691</v>
      </c>
    </row>
    <row r="904" spans="1:29" ht="15" customHeight="1" x14ac:dyDescent="0.25">
      <c r="A904" t="s">
        <v>5850</v>
      </c>
      <c r="B904" t="s">
        <v>5851</v>
      </c>
      <c r="D904" t="s">
        <v>5849</v>
      </c>
      <c r="E904" s="4">
        <v>755572</v>
      </c>
    </row>
    <row r="905" spans="1:29" ht="15" customHeight="1" x14ac:dyDescent="0.25">
      <c r="A905" t="s">
        <v>5896</v>
      </c>
      <c r="B905" t="s">
        <v>5899</v>
      </c>
      <c r="D905" t="s">
        <v>5898</v>
      </c>
      <c r="E905" s="4">
        <v>1318</v>
      </c>
      <c r="F905" t="s">
        <v>5900</v>
      </c>
      <c r="G905" t="s">
        <v>51</v>
      </c>
      <c r="H905" t="s">
        <v>1228</v>
      </c>
      <c r="I905" t="s">
        <v>1229</v>
      </c>
      <c r="AC905" t="s">
        <v>5901</v>
      </c>
    </row>
    <row r="906" spans="1:29" ht="15" customHeight="1" x14ac:dyDescent="0.25">
      <c r="A906" t="s">
        <v>5984</v>
      </c>
      <c r="B906" t="s">
        <v>5984</v>
      </c>
      <c r="D906" t="s">
        <v>5985</v>
      </c>
      <c r="E906" s="4">
        <v>369929</v>
      </c>
    </row>
    <row r="907" spans="1:29" ht="15" customHeight="1" x14ac:dyDescent="0.25">
      <c r="A907" s="32" t="s">
        <v>6026</v>
      </c>
      <c r="B907" s="32" t="s">
        <v>6027</v>
      </c>
      <c r="D907" s="32" t="s">
        <v>6028</v>
      </c>
      <c r="E907" s="4">
        <v>733919</v>
      </c>
    </row>
    <row r="908" spans="1:29" ht="15" customHeight="1" x14ac:dyDescent="0.25">
      <c r="A908" t="s">
        <v>6056</v>
      </c>
      <c r="B908" t="s">
        <v>6056</v>
      </c>
      <c r="D908" t="s">
        <v>6055</v>
      </c>
      <c r="E908" s="4">
        <v>5866</v>
      </c>
      <c r="F908" s="48" t="s">
        <v>6057</v>
      </c>
      <c r="G908" t="s">
        <v>6058</v>
      </c>
    </row>
    <row r="909" spans="1:29" ht="15" customHeight="1" x14ac:dyDescent="0.25">
      <c r="A909" t="s">
        <v>6112</v>
      </c>
      <c r="B909" t="s">
        <v>6113</v>
      </c>
      <c r="D909" t="s">
        <v>4833</v>
      </c>
      <c r="E909" s="4">
        <v>656360</v>
      </c>
    </row>
    <row r="910" spans="1:29" ht="15" customHeight="1" x14ac:dyDescent="0.25">
      <c r="A910" t="s">
        <v>6141</v>
      </c>
      <c r="B910" t="s">
        <v>6141</v>
      </c>
      <c r="D910" t="s">
        <v>6140</v>
      </c>
      <c r="E910" s="4">
        <v>349314</v>
      </c>
      <c r="F910" t="s">
        <v>6142</v>
      </c>
      <c r="G910" t="s">
        <v>1229</v>
      </c>
      <c r="H910" t="s">
        <v>1228</v>
      </c>
    </row>
    <row r="911" spans="1:29" ht="15" customHeight="1" x14ac:dyDescent="0.25">
      <c r="A911" t="s">
        <v>6153</v>
      </c>
      <c r="B911" t="s">
        <v>6153</v>
      </c>
      <c r="D911" t="s">
        <v>6156</v>
      </c>
      <c r="E911" s="4">
        <v>716884</v>
      </c>
      <c r="F911" t="s">
        <v>6154</v>
      </c>
      <c r="G911" t="s">
        <v>6155</v>
      </c>
      <c r="H911" t="s">
        <v>1228</v>
      </c>
    </row>
    <row r="912" spans="1:29" ht="15" customHeight="1" x14ac:dyDescent="0.25">
      <c r="A912" t="s">
        <v>6219</v>
      </c>
      <c r="B912" t="s">
        <v>3339</v>
      </c>
      <c r="D912" t="s">
        <v>7068</v>
      </c>
      <c r="E912" s="4">
        <v>4722</v>
      </c>
      <c r="F912" t="s">
        <v>6217</v>
      </c>
      <c r="G912" t="s">
        <v>6218</v>
      </c>
      <c r="H912" t="s">
        <v>1228</v>
      </c>
    </row>
    <row r="913" spans="1:8" ht="15" customHeight="1" x14ac:dyDescent="0.25">
      <c r="A913" t="s">
        <v>7600</v>
      </c>
      <c r="B913" t="s">
        <v>6231</v>
      </c>
      <c r="D913" t="s">
        <v>6232</v>
      </c>
      <c r="E913" s="4">
        <v>638162</v>
      </c>
      <c r="F913" t="s">
        <v>6233</v>
      </c>
      <c r="G913" t="s">
        <v>6234</v>
      </c>
    </row>
    <row r="914" spans="1:8" ht="15" customHeight="1" x14ac:dyDescent="0.25">
      <c r="A914" t="s">
        <v>7601</v>
      </c>
      <c r="B914" t="s">
        <v>6236</v>
      </c>
      <c r="D914" t="s">
        <v>6237</v>
      </c>
      <c r="E914" s="4">
        <v>650296</v>
      </c>
      <c r="F914" t="s">
        <v>6238</v>
      </c>
      <c r="G914" t="s">
        <v>6239</v>
      </c>
    </row>
    <row r="915" spans="1:8" ht="15" customHeight="1" x14ac:dyDescent="0.25">
      <c r="A915" t="s">
        <v>7602</v>
      </c>
      <c r="B915" t="s">
        <v>6241</v>
      </c>
      <c r="D915" t="s">
        <v>2714</v>
      </c>
      <c r="E915" s="4">
        <v>25095</v>
      </c>
      <c r="F915" t="s">
        <v>6242</v>
      </c>
      <c r="G915" t="s">
        <v>6243</v>
      </c>
    </row>
    <row r="916" spans="1:8" ht="15" customHeight="1" x14ac:dyDescent="0.25">
      <c r="A916" t="s">
        <v>7603</v>
      </c>
      <c r="B916" t="s">
        <v>6247</v>
      </c>
      <c r="D916" t="s">
        <v>6245</v>
      </c>
      <c r="E916" s="4">
        <v>690097</v>
      </c>
      <c r="F916" t="s">
        <v>6246</v>
      </c>
      <c r="G916" t="s">
        <v>6248</v>
      </c>
    </row>
    <row r="917" spans="1:8" ht="15" customHeight="1" x14ac:dyDescent="0.25">
      <c r="A917" t="s">
        <v>7604</v>
      </c>
      <c r="B917" t="s">
        <v>6249</v>
      </c>
      <c r="D917" t="s">
        <v>2708</v>
      </c>
      <c r="E917" s="4">
        <v>32124</v>
      </c>
      <c r="F917" t="s">
        <v>6250</v>
      </c>
    </row>
    <row r="918" spans="1:8" ht="15" customHeight="1" x14ac:dyDescent="0.25">
      <c r="A918" t="s">
        <v>7605</v>
      </c>
      <c r="B918" t="s">
        <v>6252</v>
      </c>
      <c r="D918" t="s">
        <v>3791</v>
      </c>
      <c r="E918" s="4">
        <v>179505</v>
      </c>
      <c r="F918" t="s">
        <v>6253</v>
      </c>
    </row>
    <row r="919" spans="1:8" ht="15" customHeight="1" x14ac:dyDescent="0.25">
      <c r="A919" t="s">
        <v>7606</v>
      </c>
      <c r="B919" t="s">
        <v>6249</v>
      </c>
      <c r="D919" t="s">
        <v>6256</v>
      </c>
      <c r="E919" s="4">
        <v>638161</v>
      </c>
      <c r="F919" t="s">
        <v>6257</v>
      </c>
    </row>
    <row r="920" spans="1:8" ht="15" customHeight="1" x14ac:dyDescent="0.25">
      <c r="A920" t="s">
        <v>7607</v>
      </c>
      <c r="B920" t="s">
        <v>6353</v>
      </c>
      <c r="D920" t="s">
        <v>6355</v>
      </c>
      <c r="E920" s="4">
        <v>639724</v>
      </c>
      <c r="F920" t="s">
        <v>6354</v>
      </c>
      <c r="G920" t="s">
        <v>75</v>
      </c>
      <c r="H920" t="s">
        <v>1228</v>
      </c>
    </row>
    <row r="921" spans="1:8" ht="15" customHeight="1" x14ac:dyDescent="0.25">
      <c r="A921" t="s">
        <v>7173</v>
      </c>
      <c r="B921" t="s">
        <v>6435</v>
      </c>
      <c r="D921" t="s">
        <v>6436</v>
      </c>
      <c r="E921" s="4">
        <v>398324</v>
      </c>
      <c r="F921" t="s">
        <v>6437</v>
      </c>
      <c r="G921" t="s">
        <v>123</v>
      </c>
      <c r="H921" t="s">
        <v>1228</v>
      </c>
    </row>
    <row r="922" spans="1:8" ht="15" customHeight="1" x14ac:dyDescent="0.25">
      <c r="A922" t="s">
        <v>6459</v>
      </c>
      <c r="B922" t="s">
        <v>6459</v>
      </c>
      <c r="D922" t="s">
        <v>2312</v>
      </c>
      <c r="E922" s="4">
        <v>3203</v>
      </c>
      <c r="F922" t="s">
        <v>6460</v>
      </c>
      <c r="G922" t="s">
        <v>1229</v>
      </c>
      <c r="H922" t="s">
        <v>1228</v>
      </c>
    </row>
    <row r="923" spans="1:8" ht="15" customHeight="1" x14ac:dyDescent="0.25">
      <c r="A923" t="s">
        <v>6465</v>
      </c>
      <c r="B923" t="s">
        <v>6465</v>
      </c>
      <c r="D923" t="s">
        <v>6464</v>
      </c>
      <c r="E923" s="4">
        <v>99317</v>
      </c>
      <c r="F923" t="s">
        <v>6466</v>
      </c>
      <c r="G923" t="s">
        <v>1364</v>
      </c>
      <c r="H923" t="s">
        <v>1228</v>
      </c>
    </row>
    <row r="924" spans="1:8" ht="15" customHeight="1" x14ac:dyDescent="0.25">
      <c r="A924" t="s">
        <v>6546</v>
      </c>
      <c r="B924" t="s">
        <v>6546</v>
      </c>
      <c r="D924" t="s">
        <v>6547</v>
      </c>
      <c r="E924" s="4">
        <v>69979</v>
      </c>
      <c r="F924" t="s">
        <v>6548</v>
      </c>
      <c r="G924" t="s">
        <v>4886</v>
      </c>
      <c r="H924" t="s">
        <v>1228</v>
      </c>
    </row>
    <row r="925" spans="1:8" ht="15" customHeight="1" x14ac:dyDescent="0.25">
      <c r="A925" t="s">
        <v>6560</v>
      </c>
      <c r="B925" t="s">
        <v>6560</v>
      </c>
      <c r="D925" t="s">
        <v>6559</v>
      </c>
      <c r="E925" s="4">
        <v>199546</v>
      </c>
      <c r="F925" t="s">
        <v>6561</v>
      </c>
      <c r="G925" t="s">
        <v>6562</v>
      </c>
      <c r="H925" t="s">
        <v>4626</v>
      </c>
    </row>
    <row r="926" spans="1:8" ht="15" customHeight="1" x14ac:dyDescent="0.25">
      <c r="A926" t="s">
        <v>6566</v>
      </c>
      <c r="B926" t="s">
        <v>6567</v>
      </c>
      <c r="D926" t="s">
        <v>6564</v>
      </c>
      <c r="E926" s="4">
        <v>661251</v>
      </c>
      <c r="F926" t="s">
        <v>6565</v>
      </c>
      <c r="G926" t="s">
        <v>1229</v>
      </c>
      <c r="H926" t="s">
        <v>1228</v>
      </c>
    </row>
    <row r="927" spans="1:8" ht="15" customHeight="1" x14ac:dyDescent="0.25">
      <c r="A927" t="s">
        <v>6569</v>
      </c>
      <c r="B927" t="s">
        <v>6570</v>
      </c>
      <c r="D927" t="s">
        <v>6572</v>
      </c>
      <c r="E927" s="4">
        <v>26454</v>
      </c>
      <c r="F927" t="s">
        <v>6571</v>
      </c>
      <c r="G927" t="s">
        <v>75</v>
      </c>
      <c r="H927" t="s">
        <v>1228</v>
      </c>
    </row>
    <row r="928" spans="1:8" ht="15" customHeight="1" x14ac:dyDescent="0.25">
      <c r="A928" t="s">
        <v>6576</v>
      </c>
      <c r="B928" t="s">
        <v>6577</v>
      </c>
      <c r="D928" t="s">
        <v>6575</v>
      </c>
      <c r="E928" s="4">
        <v>4918</v>
      </c>
      <c r="F928" t="s">
        <v>6578</v>
      </c>
      <c r="G928" t="s">
        <v>1846</v>
      </c>
      <c r="H928" t="s">
        <v>1847</v>
      </c>
    </row>
    <row r="929" spans="1:8" ht="15" customHeight="1" x14ac:dyDescent="0.25">
      <c r="A929" t="s">
        <v>6590</v>
      </c>
      <c r="B929" t="s">
        <v>6591</v>
      </c>
      <c r="D929" t="s">
        <v>6588</v>
      </c>
      <c r="E929" s="4">
        <v>7524</v>
      </c>
      <c r="F929" t="s">
        <v>6589</v>
      </c>
      <c r="G929" t="s">
        <v>1229</v>
      </c>
      <c r="H929" t="s">
        <v>1228</v>
      </c>
    </row>
    <row r="930" spans="1:8" ht="15" customHeight="1" x14ac:dyDescent="0.25">
      <c r="A930" t="s">
        <v>6711</v>
      </c>
      <c r="B930" t="s">
        <v>6712</v>
      </c>
      <c r="D930" t="s">
        <v>6710</v>
      </c>
      <c r="E930" s="4">
        <v>4177</v>
      </c>
      <c r="F930" t="s">
        <v>6713</v>
      </c>
      <c r="G930" t="s">
        <v>1229</v>
      </c>
      <c r="H930" t="s">
        <v>1228</v>
      </c>
    </row>
    <row r="931" spans="1:8" ht="15" customHeight="1" x14ac:dyDescent="0.25">
      <c r="A931" t="s">
        <v>6863</v>
      </c>
      <c r="B931" t="s">
        <v>6864</v>
      </c>
      <c r="D931" t="s">
        <v>6866</v>
      </c>
      <c r="E931" s="4">
        <v>745626</v>
      </c>
      <c r="F931" t="s">
        <v>6865</v>
      </c>
      <c r="G931" t="s">
        <v>2748</v>
      </c>
      <c r="H931" t="s">
        <v>2749</v>
      </c>
    </row>
    <row r="932" spans="1:8" ht="15" customHeight="1" x14ac:dyDescent="0.25">
      <c r="A932" t="s">
        <v>6900</v>
      </c>
      <c r="B932" t="s">
        <v>6901</v>
      </c>
      <c r="D932" t="s">
        <v>6899</v>
      </c>
      <c r="E932" s="4">
        <v>774673</v>
      </c>
      <c r="F932" t="s">
        <v>6902</v>
      </c>
      <c r="G932" t="s">
        <v>6903</v>
      </c>
      <c r="H932" t="s">
        <v>1228</v>
      </c>
    </row>
    <row r="933" spans="1:8" ht="15" customHeight="1" x14ac:dyDescent="0.25">
      <c r="A933" t="s">
        <v>6981</v>
      </c>
      <c r="B933" t="s">
        <v>6982</v>
      </c>
      <c r="D933" t="s">
        <v>6983</v>
      </c>
      <c r="E933" s="4">
        <v>234615</v>
      </c>
      <c r="F933" t="s">
        <v>6984</v>
      </c>
      <c r="G933" t="s">
        <v>3675</v>
      </c>
      <c r="H933" t="s">
        <v>1228</v>
      </c>
    </row>
    <row r="934" spans="1:8" ht="15" customHeight="1" x14ac:dyDescent="0.25">
      <c r="A934" t="s">
        <v>7060</v>
      </c>
      <c r="B934" t="s">
        <v>7061</v>
      </c>
      <c r="D934" t="s">
        <v>7058</v>
      </c>
      <c r="E934" s="4">
        <v>781051</v>
      </c>
      <c r="F934" t="s">
        <v>7059</v>
      </c>
      <c r="G934" t="s">
        <v>75</v>
      </c>
      <c r="H934" t="s">
        <v>1228</v>
      </c>
    </row>
    <row r="935" spans="1:8" ht="15" customHeight="1" x14ac:dyDescent="0.25">
      <c r="A935" t="s">
        <v>7065</v>
      </c>
      <c r="B935" t="s">
        <v>7066</v>
      </c>
      <c r="D935" t="s">
        <v>7062</v>
      </c>
      <c r="E935" s="4">
        <v>768748</v>
      </c>
      <c r="F935" t="s">
        <v>7063</v>
      </c>
      <c r="G935" t="s">
        <v>7064</v>
      </c>
      <c r="H935" t="s">
        <v>1228</v>
      </c>
    </row>
    <row r="936" spans="1:8" ht="15" customHeight="1" x14ac:dyDescent="0.25">
      <c r="A936" t="s">
        <v>7084</v>
      </c>
      <c r="B936" t="s">
        <v>2643</v>
      </c>
      <c r="D936" t="s">
        <v>2644</v>
      </c>
      <c r="E936" s="4">
        <v>27617</v>
      </c>
      <c r="F936" t="s">
        <v>7085</v>
      </c>
      <c r="G936" t="s">
        <v>1229</v>
      </c>
      <c r="H936" t="s">
        <v>1228</v>
      </c>
    </row>
    <row r="937" spans="1:8" ht="15" customHeight="1" x14ac:dyDescent="0.25">
      <c r="A937" t="s">
        <v>7116</v>
      </c>
      <c r="B937" t="s">
        <v>7117</v>
      </c>
      <c r="D937" t="s">
        <v>1807</v>
      </c>
      <c r="E937" s="4">
        <v>26483</v>
      </c>
      <c r="F937" t="s">
        <v>7118</v>
      </c>
      <c r="G937" t="s">
        <v>1809</v>
      </c>
      <c r="H937" t="s">
        <v>1228</v>
      </c>
    </row>
    <row r="938" spans="1:8" ht="15" customHeight="1" x14ac:dyDescent="0.25">
      <c r="A938" t="s">
        <v>7254</v>
      </c>
      <c r="B938" t="s">
        <v>7254</v>
      </c>
      <c r="D938" t="s">
        <v>7221</v>
      </c>
      <c r="E938" s="4">
        <v>782355</v>
      </c>
      <c r="F938" t="s">
        <v>7255</v>
      </c>
      <c r="G938" t="s">
        <v>7256</v>
      </c>
      <c r="H938" t="s">
        <v>1228</v>
      </c>
    </row>
    <row r="939" spans="1:8" ht="15" customHeight="1" x14ac:dyDescent="0.25">
      <c r="A939" t="s">
        <v>7392</v>
      </c>
      <c r="B939" t="s">
        <v>7393</v>
      </c>
      <c r="D939" t="s">
        <v>7390</v>
      </c>
      <c r="E939" s="4">
        <v>687336</v>
      </c>
      <c r="F939" t="s">
        <v>7391</v>
      </c>
      <c r="G939" t="s">
        <v>2748</v>
      </c>
      <c r="H939" t="s">
        <v>2749</v>
      </c>
    </row>
    <row r="940" spans="1:8" ht="15" customHeight="1" x14ac:dyDescent="0.25">
      <c r="A940" t="s">
        <v>7448</v>
      </c>
      <c r="B940" t="s">
        <v>7449</v>
      </c>
      <c r="D940" t="s">
        <v>7394</v>
      </c>
      <c r="E940" s="4">
        <v>7321</v>
      </c>
      <c r="F940" t="s">
        <v>7450</v>
      </c>
      <c r="G940" t="s">
        <v>2748</v>
      </c>
      <c r="H940" t="s">
        <v>2749</v>
      </c>
    </row>
    <row r="941" spans="1:8" ht="15" customHeight="1" x14ac:dyDescent="0.25">
      <c r="A941" t="s">
        <v>7509</v>
      </c>
      <c r="B941" t="s">
        <v>7510</v>
      </c>
      <c r="D941" t="s">
        <v>7508</v>
      </c>
      <c r="E941" s="4">
        <v>786194</v>
      </c>
      <c r="F941" t="s">
        <v>7511</v>
      </c>
      <c r="G941" t="s">
        <v>75</v>
      </c>
      <c r="H941" t="s">
        <v>1228</v>
      </c>
    </row>
    <row r="942" spans="1:8" ht="15" customHeight="1" x14ac:dyDescent="0.25">
      <c r="A942" t="s">
        <v>7557</v>
      </c>
      <c r="B942" t="s">
        <v>7558</v>
      </c>
      <c r="D942" t="s">
        <v>2538</v>
      </c>
      <c r="E942" s="4">
        <v>55664</v>
      </c>
      <c r="F942" t="s">
        <v>7559</v>
      </c>
      <c r="G942" t="s">
        <v>1229</v>
      </c>
      <c r="H942" t="s">
        <v>1228</v>
      </c>
    </row>
    <row r="943" spans="1:8" ht="15" customHeight="1" x14ac:dyDescent="0.25">
      <c r="A943" t="s">
        <v>7620</v>
      </c>
      <c r="B943" t="s">
        <v>7619</v>
      </c>
      <c r="D943" t="s">
        <v>7617</v>
      </c>
      <c r="E943" s="4">
        <v>32514</v>
      </c>
      <c r="F943" t="s">
        <v>7618</v>
      </c>
      <c r="G943" t="s">
        <v>4560</v>
      </c>
      <c r="H943" t="s">
        <v>2749</v>
      </c>
    </row>
    <row r="944" spans="1:8" ht="15" customHeight="1" x14ac:dyDescent="0.25">
      <c r="A944" t="s">
        <v>7692</v>
      </c>
      <c r="B944" t="s">
        <v>7691</v>
      </c>
      <c r="D944" t="s">
        <v>7690</v>
      </c>
      <c r="E944" s="4">
        <v>148446</v>
      </c>
      <c r="F944" t="s">
        <v>7693</v>
      </c>
      <c r="G944" t="s">
        <v>7694</v>
      </c>
      <c r="H944" t="s">
        <v>1228</v>
      </c>
    </row>
    <row r="945" spans="1:29" ht="15" customHeight="1" x14ac:dyDescent="0.25">
      <c r="A945" t="s">
        <v>7699</v>
      </c>
      <c r="B945" t="s">
        <v>7698</v>
      </c>
      <c r="D945" t="s">
        <v>7695</v>
      </c>
      <c r="E945" s="4">
        <v>34848</v>
      </c>
      <c r="F945" t="s">
        <v>7696</v>
      </c>
      <c r="G945" t="s">
        <v>7697</v>
      </c>
      <c r="H945" t="s">
        <v>2749</v>
      </c>
    </row>
    <row r="946" spans="1:29" ht="15" customHeight="1" x14ac:dyDescent="0.25">
      <c r="A946" t="s">
        <v>7705</v>
      </c>
      <c r="B946" t="s">
        <v>7706</v>
      </c>
      <c r="D946" t="s">
        <v>4438</v>
      </c>
      <c r="E946" s="4">
        <v>540115</v>
      </c>
      <c r="F946" t="s">
        <v>7707</v>
      </c>
      <c r="G946" t="s">
        <v>7708</v>
      </c>
      <c r="H946" t="s">
        <v>2218</v>
      </c>
    </row>
    <row r="947" spans="1:29" x14ac:dyDescent="0.25">
      <c r="A947" t="s">
        <v>7890</v>
      </c>
      <c r="B947" t="s">
        <v>7743</v>
      </c>
      <c r="D947" t="s">
        <v>7742</v>
      </c>
      <c r="E947" s="4">
        <v>23096</v>
      </c>
      <c r="F947" t="s">
        <v>7744</v>
      </c>
      <c r="G947" t="s">
        <v>7694</v>
      </c>
      <c r="H947" t="s">
        <v>1228</v>
      </c>
    </row>
    <row r="948" spans="1:29" ht="15" customHeight="1" x14ac:dyDescent="0.25">
      <c r="A948" t="s">
        <v>7874</v>
      </c>
      <c r="B948" t="s">
        <v>7875</v>
      </c>
      <c r="D948" t="s">
        <v>7876</v>
      </c>
      <c r="E948" s="4">
        <v>774172</v>
      </c>
      <c r="F948" t="s">
        <v>7877</v>
      </c>
      <c r="G948" t="s">
        <v>4886</v>
      </c>
      <c r="H948" t="s">
        <v>1228</v>
      </c>
    </row>
    <row r="949" spans="1:29" ht="15" customHeight="1" x14ac:dyDescent="0.25">
      <c r="A949" t="s">
        <v>7891</v>
      </c>
      <c r="B949" t="s">
        <v>7892</v>
      </c>
      <c r="D949" t="s">
        <v>7889</v>
      </c>
      <c r="E949" s="4">
        <v>793209</v>
      </c>
      <c r="F949" t="s">
        <v>7893</v>
      </c>
      <c r="G949" t="s">
        <v>7894</v>
      </c>
      <c r="H949" t="s">
        <v>2749</v>
      </c>
    </row>
    <row r="950" spans="1:29" ht="15" customHeight="1" x14ac:dyDescent="0.25">
      <c r="A950" t="s">
        <v>8151</v>
      </c>
      <c r="B950" t="s">
        <v>8152</v>
      </c>
      <c r="D950" t="s">
        <v>8150</v>
      </c>
      <c r="E950" s="4">
        <v>791274</v>
      </c>
      <c r="F950" t="s">
        <v>8153</v>
      </c>
      <c r="G950" t="s">
        <v>6243</v>
      </c>
      <c r="H950" t="s">
        <v>4397</v>
      </c>
    </row>
    <row r="951" spans="1:29" ht="15" customHeight="1" x14ac:dyDescent="0.25">
      <c r="A951" t="s">
        <v>8158</v>
      </c>
      <c r="B951" t="s">
        <v>8159</v>
      </c>
      <c r="D951" t="s">
        <v>8157</v>
      </c>
      <c r="E951" s="4">
        <v>793913</v>
      </c>
      <c r="F951" t="s">
        <v>8160</v>
      </c>
      <c r="G951" t="s">
        <v>7697</v>
      </c>
      <c r="H951" t="s">
        <v>2749</v>
      </c>
    </row>
    <row r="952" spans="1:29" ht="15" customHeight="1" x14ac:dyDescent="0.25">
      <c r="A952" t="s">
        <v>8227</v>
      </c>
      <c r="B952" t="s">
        <v>8228</v>
      </c>
      <c r="D952" t="s">
        <v>8226</v>
      </c>
      <c r="E952" s="4">
        <v>795920</v>
      </c>
      <c r="F952" t="s">
        <v>8229</v>
      </c>
      <c r="G952" t="s">
        <v>6239</v>
      </c>
      <c r="H952" t="s">
        <v>3645</v>
      </c>
    </row>
    <row r="953" spans="1:29" ht="15" customHeight="1" x14ac:dyDescent="0.25">
      <c r="A953" t="s">
        <v>8257</v>
      </c>
      <c r="B953" t="s">
        <v>8258</v>
      </c>
      <c r="D953" t="s">
        <v>8256</v>
      </c>
      <c r="E953" s="4">
        <v>791265</v>
      </c>
      <c r="F953" t="s">
        <v>8259</v>
      </c>
      <c r="G953" t="s">
        <v>8260</v>
      </c>
      <c r="H953" t="s">
        <v>1228</v>
      </c>
    </row>
    <row r="954" spans="1:29" ht="15" customHeight="1" x14ac:dyDescent="0.25">
      <c r="A954" t="s">
        <v>8268</v>
      </c>
      <c r="B954" t="s">
        <v>8269</v>
      </c>
      <c r="D954" t="s">
        <v>8272</v>
      </c>
      <c r="E954" s="4">
        <v>776925</v>
      </c>
      <c r="F954" t="s">
        <v>8270</v>
      </c>
      <c r="G954" t="s">
        <v>8271</v>
      </c>
      <c r="H954" t="s">
        <v>1228</v>
      </c>
    </row>
    <row r="955" spans="1:29" ht="15" customHeight="1" x14ac:dyDescent="0.25">
      <c r="A955" t="s">
        <v>8354</v>
      </c>
      <c r="B955" t="s">
        <v>8355</v>
      </c>
      <c r="D955" t="s">
        <v>8353</v>
      </c>
      <c r="E955" s="4">
        <v>28019</v>
      </c>
      <c r="F955" t="s">
        <v>8356</v>
      </c>
      <c r="G955" t="s">
        <v>53</v>
      </c>
      <c r="H955" t="s">
        <v>1228</v>
      </c>
    </row>
    <row r="956" spans="1:29" ht="15" customHeight="1" x14ac:dyDescent="0.25">
      <c r="A956" t="s">
        <v>8486</v>
      </c>
      <c r="B956" t="s">
        <v>8487</v>
      </c>
      <c r="D956" t="s">
        <v>8488</v>
      </c>
      <c r="E956" s="4">
        <v>793210</v>
      </c>
    </row>
    <row r="957" spans="1:29" ht="15" customHeight="1" x14ac:dyDescent="0.25">
      <c r="A957" t="s">
        <v>8489</v>
      </c>
      <c r="B957" t="s">
        <v>8490</v>
      </c>
      <c r="D957" t="s">
        <v>8491</v>
      </c>
      <c r="E957" s="4">
        <v>796436</v>
      </c>
    </row>
    <row r="958" spans="1:29" ht="15" customHeight="1" x14ac:dyDescent="0.25">
      <c r="A958" t="s">
        <v>8540</v>
      </c>
      <c r="B958" t="s">
        <v>7892</v>
      </c>
      <c r="D958" t="s">
        <v>8539</v>
      </c>
      <c r="E958" s="4">
        <v>811858</v>
      </c>
      <c r="F958" t="s">
        <v>8670</v>
      </c>
      <c r="G958" t="s">
        <v>8671</v>
      </c>
      <c r="H958" t="s">
        <v>4406</v>
      </c>
    </row>
    <row r="959" spans="1:29" ht="15" customHeight="1" x14ac:dyDescent="0.25">
      <c r="A959" t="s">
        <v>8606</v>
      </c>
      <c r="B959" t="s">
        <v>8607</v>
      </c>
      <c r="D959" t="s">
        <v>8605</v>
      </c>
      <c r="E959" s="4">
        <v>811318</v>
      </c>
      <c r="F959" t="s">
        <v>8608</v>
      </c>
      <c r="G959" t="s">
        <v>8609</v>
      </c>
      <c r="H959" t="s">
        <v>2218</v>
      </c>
      <c r="AC959" t="s">
        <v>8610</v>
      </c>
    </row>
    <row r="960" spans="1:29" ht="15" customHeight="1" x14ac:dyDescent="0.25">
      <c r="A960" t="s">
        <v>8832</v>
      </c>
      <c r="B960" t="s">
        <v>8833</v>
      </c>
      <c r="D960" t="s">
        <v>8834</v>
      </c>
      <c r="E960" s="4">
        <v>809805</v>
      </c>
      <c r="F960" t="s">
        <v>8835</v>
      </c>
      <c r="G960" t="s">
        <v>1229</v>
      </c>
      <c r="H960" t="s">
        <v>1228</v>
      </c>
    </row>
    <row r="961" spans="1:31" ht="15" customHeight="1" x14ac:dyDescent="0.25">
      <c r="A961" t="s">
        <v>8878</v>
      </c>
      <c r="B961" t="s">
        <v>8879</v>
      </c>
      <c r="D961" t="s">
        <v>8880</v>
      </c>
      <c r="E961" s="4">
        <v>776681</v>
      </c>
      <c r="F961" t="s">
        <v>8881</v>
      </c>
      <c r="G961" t="s">
        <v>1229</v>
      </c>
      <c r="H961" t="s">
        <v>1228</v>
      </c>
    </row>
    <row r="962" spans="1:31" ht="15" customHeight="1" x14ac:dyDescent="0.25">
      <c r="A962" t="s">
        <v>11810</v>
      </c>
      <c r="B962" t="s">
        <v>11811</v>
      </c>
      <c r="D962" t="s">
        <v>11809</v>
      </c>
      <c r="E962" s="4">
        <v>94718</v>
      </c>
      <c r="F962" t="s">
        <v>11812</v>
      </c>
      <c r="G962" t="s">
        <v>1229</v>
      </c>
      <c r="H962" t="s">
        <v>1228</v>
      </c>
    </row>
    <row r="963" spans="1:31" ht="15" customHeight="1" x14ac:dyDescent="0.25">
      <c r="A963" t="s">
        <v>11815</v>
      </c>
      <c r="B963" t="s">
        <v>11816</v>
      </c>
      <c r="D963" t="s">
        <v>11814</v>
      </c>
      <c r="E963" s="4">
        <v>7943</v>
      </c>
      <c r="F963" t="s">
        <v>11817</v>
      </c>
      <c r="G963" t="s">
        <v>1229</v>
      </c>
      <c r="H963" t="s">
        <v>1228</v>
      </c>
    </row>
    <row r="964" spans="1:31" ht="15" customHeight="1" x14ac:dyDescent="0.25">
      <c r="A964" t="s">
        <v>12156</v>
      </c>
      <c r="B964" t="s">
        <v>12157</v>
      </c>
      <c r="D964" t="s">
        <v>12158</v>
      </c>
      <c r="E964" s="4">
        <v>660154</v>
      </c>
      <c r="F964" t="s">
        <v>12159</v>
      </c>
      <c r="G964" t="s">
        <v>1229</v>
      </c>
      <c r="H964" t="s">
        <v>1228</v>
      </c>
    </row>
    <row r="965" spans="1:31" ht="15" customHeight="1" x14ac:dyDescent="0.25">
      <c r="A965" s="88" t="s">
        <v>12510</v>
      </c>
      <c r="B965" s="88" t="s">
        <v>12511</v>
      </c>
      <c r="C965" s="88"/>
      <c r="D965" s="88" t="s">
        <v>12512</v>
      </c>
      <c r="E965" s="4">
        <v>812784</v>
      </c>
      <c r="F965" s="88" t="s">
        <v>12513</v>
      </c>
      <c r="G965" t="s">
        <v>1229</v>
      </c>
      <c r="H965" t="s">
        <v>1228</v>
      </c>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row>
    <row r="966" spans="1:31" ht="15" customHeight="1" x14ac:dyDescent="0.25">
      <c r="A966" s="88" t="s">
        <v>12586</v>
      </c>
      <c r="B966" s="88" t="s">
        <v>12587</v>
      </c>
      <c r="C966" s="88"/>
      <c r="D966" s="88" t="s">
        <v>12585</v>
      </c>
      <c r="E966" s="4">
        <v>827495</v>
      </c>
      <c r="F966" s="88" t="s">
        <v>12588</v>
      </c>
      <c r="G966" s="88" t="s">
        <v>2766</v>
      </c>
      <c r="H966" t="s">
        <v>1228</v>
      </c>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row>
    <row r="967" spans="1:31" ht="15" customHeight="1" x14ac:dyDescent="0.25">
      <c r="A967" s="88" t="s">
        <v>12712</v>
      </c>
      <c r="B967" s="88" t="s">
        <v>12713</v>
      </c>
      <c r="C967" s="88"/>
      <c r="D967" t="s">
        <v>12714</v>
      </c>
      <c r="E967" s="4">
        <v>113191</v>
      </c>
      <c r="F967" s="88" t="s">
        <v>12715</v>
      </c>
      <c r="G967" t="s">
        <v>1229</v>
      </c>
      <c r="H967" t="s">
        <v>1228</v>
      </c>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row>
    <row r="968" spans="1:31" x14ac:dyDescent="0.25">
      <c r="A968" s="88" t="s">
        <v>13060</v>
      </c>
      <c r="B968" s="88" t="s">
        <v>13061</v>
      </c>
      <c r="C968" s="88"/>
      <c r="D968" s="88" t="s">
        <v>13038</v>
      </c>
      <c r="E968" s="4">
        <v>823427</v>
      </c>
      <c r="F968" s="88" t="s">
        <v>13062</v>
      </c>
      <c r="G968" t="s">
        <v>1229</v>
      </c>
      <c r="H968" t="s">
        <v>1228</v>
      </c>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row>
    <row r="969" spans="1:31" x14ac:dyDescent="0.25">
      <c r="A969" s="88" t="s">
        <v>13326</v>
      </c>
      <c r="B969" s="88" t="s">
        <v>13325</v>
      </c>
      <c r="C969" s="88"/>
      <c r="D969" s="88" t="s">
        <v>13327</v>
      </c>
      <c r="E969" s="4">
        <v>4921</v>
      </c>
      <c r="F969" s="88" t="s">
        <v>13328</v>
      </c>
      <c r="G969" s="88" t="s">
        <v>1846</v>
      </c>
      <c r="H969" s="88" t="s">
        <v>1847</v>
      </c>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row>
    <row r="970" spans="1:31" x14ac:dyDescent="0.25">
      <c r="A970" s="88" t="s">
        <v>13701</v>
      </c>
      <c r="B970" s="88" t="s">
        <v>13702</v>
      </c>
      <c r="C970" s="88"/>
      <c r="D970" s="88" t="s">
        <v>1794</v>
      </c>
      <c r="E970" s="4">
        <v>23166</v>
      </c>
      <c r="F970" s="88" t="s">
        <v>13703</v>
      </c>
      <c r="G970" t="s">
        <v>1229</v>
      </c>
      <c r="H970" t="s">
        <v>1228</v>
      </c>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row>
    <row r="971" spans="1:31" x14ac:dyDescent="0.25">
      <c r="A971" s="88" t="s">
        <v>13771</v>
      </c>
      <c r="B971" s="88" t="s">
        <v>13773</v>
      </c>
      <c r="C971" s="88"/>
      <c r="D971" s="88" t="s">
        <v>13770</v>
      </c>
      <c r="E971" s="4">
        <v>839337</v>
      </c>
      <c r="F971" s="88" t="s">
        <v>13772</v>
      </c>
      <c r="G971" s="88" t="s">
        <v>6239</v>
      </c>
      <c r="H971" s="88" t="s">
        <v>3645</v>
      </c>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row>
  </sheetData>
  <conditionalFormatting sqref="A893">
    <cfRule type="expression" dxfId="61" priority="1">
      <formula>$A893=1</formula>
    </cfRule>
  </conditionalFormatting>
  <pageMargins left="0.511811024" right="0.511811024" top="0.78740157499999996" bottom="0.78740157499999996" header="0.31496062000000002" footer="0.31496062000000002"/>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Q1132"/>
  <sheetViews>
    <sheetView showGridLines="0" zoomScaleNormal="100" workbookViewId="0">
      <selection activeCell="F1139" sqref="F1139"/>
    </sheetView>
  </sheetViews>
  <sheetFormatPr defaultRowHeight="15" x14ac:dyDescent="0.25"/>
  <cols>
    <col min="1" max="1" width="8.140625" bestFit="1" customWidth="1"/>
    <col min="2" max="2" width="9" bestFit="1" customWidth="1"/>
    <col min="3" max="3" width="11.85546875" bestFit="1" customWidth="1"/>
    <col min="4" max="4" width="16.5703125" bestFit="1" customWidth="1"/>
    <col min="5" max="5" width="30.7109375" customWidth="1"/>
    <col min="6" max="6" width="16.42578125" customWidth="1"/>
    <col min="7" max="7" width="46.5703125" customWidth="1"/>
    <col min="8" max="8" width="25.5703125" customWidth="1"/>
    <col min="9" max="9" width="5.42578125" customWidth="1"/>
    <col min="10" max="10" width="9.42578125" customWidth="1"/>
    <col min="11" max="11" width="19.7109375" style="89" bestFit="1" customWidth="1"/>
    <col min="12" max="12" width="25" style="2" customWidth="1"/>
    <col min="13" max="13" width="16.5703125" bestFit="1" customWidth="1"/>
    <col min="14" max="14" width="14.42578125" customWidth="1"/>
    <col min="15" max="15" width="16" bestFit="1" customWidth="1"/>
    <col min="16" max="16" width="13.140625" customWidth="1"/>
    <col min="17" max="17" width="10.5703125" customWidth="1"/>
    <col min="18" max="18" width="19.140625" bestFit="1" customWidth="1"/>
  </cols>
  <sheetData>
    <row r="1" spans="1:17" ht="129.75" customHeight="1" x14ac:dyDescent="0.25">
      <c r="A1" t="s">
        <v>33</v>
      </c>
      <c r="B1" t="s">
        <v>28</v>
      </c>
      <c r="C1" t="s">
        <v>27</v>
      </c>
      <c r="D1" t="s">
        <v>34</v>
      </c>
      <c r="E1" t="s">
        <v>5</v>
      </c>
      <c r="F1" t="s">
        <v>35</v>
      </c>
      <c r="G1" t="s">
        <v>36</v>
      </c>
      <c r="H1" t="s">
        <v>37</v>
      </c>
      <c r="I1" t="s">
        <v>38</v>
      </c>
      <c r="J1" t="s">
        <v>39</v>
      </c>
      <c r="K1" s="89" t="s">
        <v>1</v>
      </c>
      <c r="L1" t="s">
        <v>40</v>
      </c>
      <c r="M1" t="s">
        <v>41</v>
      </c>
      <c r="N1" t="s">
        <v>42</v>
      </c>
      <c r="O1" t="s">
        <v>43</v>
      </c>
      <c r="P1" t="s">
        <v>44</v>
      </c>
      <c r="Q1" t="s">
        <v>26</v>
      </c>
    </row>
    <row r="2" spans="1:17" ht="14.45" hidden="1" customHeight="1" x14ac:dyDescent="0.25">
      <c r="A2" t="s">
        <v>45</v>
      </c>
      <c r="B2" t="str">
        <f>IFERROR(VLOOKUP(Filiais_Petz4[[#This Row],[FILIAL]],'[4]PETZ E ZEEDOG'!$B:$D,3,0),"")</f>
        <v>R2</v>
      </c>
      <c r="C2" t="str">
        <f>IFERROR(VLOOKUP(Filiais_Petz4[[#This Row],[FILIAL]],'[4]PETZ E ZEEDOG'!$B:$E,4,0),"")</f>
        <v>MARCONE</v>
      </c>
      <c r="D2" t="str">
        <f>IFERROR(VLOOKUP(Filiais_Petz4[[#This Row],[FILIAL]],'[4]PETZ E ZEEDOG'!$B:$F,5,0),"")</f>
        <v>TIET-SP</v>
      </c>
      <c r="E2" t="str">
        <f>IFERROR(VLOOKUP(Filiais_Petz4[[#This Row],[FILIAL]],'[4]PETZ E ZEEDOG'!$B:$G,6,0),"")</f>
        <v>PETZ MARGINAL TIETE</v>
      </c>
      <c r="F2" s="1">
        <f>IFERROR(VLOOKUP(Filiais_Petz4[[#This Row],[FILIAL]],'[4]PETZ E ZEEDOG'!$B:$H,7,0),"")</f>
        <v>37469</v>
      </c>
      <c r="G2" t="str">
        <f>IFERROR(VLOOKUP(Filiais_Petz4[[#This Row],[FILIAL]],'[4]PETZ E ZEEDOG'!$B$2:$R$1103,8,0),"")</f>
        <v>RUA GUARANTA  555  587</v>
      </c>
      <c r="H2" t="str">
        <f>IFERROR(VLOOKUP(Filiais_Petz4[[#This Row],[FILIAL]],'[4]PETZ E ZEEDOG'!$B:$J,9,0),"")</f>
        <v>SÃO PAULO</v>
      </c>
      <c r="I2" t="str">
        <f>IFERROR(VLOOKUP(Filiais_Petz4[[#This Row],[FILIAL]],'[4]PETZ E ZEEDOG'!$B:$K,10,0),"")</f>
        <v>SP</v>
      </c>
      <c r="J2">
        <f>IFERROR(VLOOKUP(Filiais_Petz4[[#This Row],[FILIAL]],'[4]PETZ E ZEEDOG'!$B$2:$R$1103,11,0),"")</f>
        <v>3035050</v>
      </c>
      <c r="K2" s="89">
        <f>IFERROR(VLOOKUP(Filiais_Petz4[[#This Row],[FILIAL]],'[4]PETZ E ZEEDOG'!$B:$M,12,0),"")</f>
        <v>18328118000109</v>
      </c>
      <c r="L2" t="str">
        <f>IFERROR(VLOOKUP(Filiais_Petz4[[#This Row],[FILIAL]],'[4]PETZ E ZEEDOG'!$B:$N,13,0),"")</f>
        <v>142677055119</v>
      </c>
      <c r="M2" t="str">
        <f>IFERROR(VLOOKUP(Filiais_Petz4[[#This Row],[FILIAL]],'[4]PETZ E ZEEDOG'!$B:$O,14,0),"")</f>
        <v>PARI</v>
      </c>
      <c r="N2" t="str">
        <f>IFERROR(VLOOKUP(Filiais_Petz4[[#This Row],[FILIAL]],'[4]PETZ E ZEEDOG'!$B:$P,15,0),"")</f>
        <v>S</v>
      </c>
      <c r="O2" t="str">
        <f>IFERROR(VLOOKUP(Filiais_Petz4[[#This Row],[FILIAL]],'[4]PETZ E ZEEDOG'!$B:$Q,16,0),"")</f>
        <v>MATRIZ</v>
      </c>
      <c r="P2" t="str">
        <f>IFERROR(VLOOKUP(Filiais_Petz4[[#This Row],[FILIAL]],'[4]PETZ E ZEEDOG'!$B:$R,17,0),"")</f>
        <v>JOAB</v>
      </c>
      <c r="Q2" t="str">
        <f>IFERROR(VLOOKUP(Filiais_Petz4[[#This Row],[FILIAL]],'[4]PETZ E ZEEDOG'!$B:$C,2,0),"")</f>
        <v>SP5</v>
      </c>
    </row>
    <row r="3" spans="1:17" ht="14.45" hidden="1" customHeight="1" x14ac:dyDescent="0.25">
      <c r="A3" t="s">
        <v>49</v>
      </c>
      <c r="B3" t="str">
        <f>IFERROR(VLOOKUP(Filiais_Petz4[[#This Row],[FILIAL]],'[4]PETZ E ZEEDOG'!$B:$D,3,0),"")</f>
        <v>R2</v>
      </c>
      <c r="C3" t="str">
        <f>IFERROR(VLOOKUP(Filiais_Petz4[[#This Row],[FILIAL]],'[4]PETZ E ZEEDOG'!$B:$E,4,0),"")</f>
        <v>MARCONE</v>
      </c>
      <c r="D3" t="str">
        <f>IFERROR(VLOOKUP(Filiais_Petz4[[#This Row],[FILIAL]],'[4]PETZ E ZEEDOG'!$B:$F,5,0),"")</f>
        <v>IPIR-SP</v>
      </c>
      <c r="E3" t="str">
        <f>IFERROR(VLOOKUP(Filiais_Petz4[[#This Row],[FILIAL]],'[4]PETZ E ZEEDOG'!$B:$G,6,0),"")</f>
        <v>PETZ IPIRANGA</v>
      </c>
      <c r="F3" s="1">
        <f>IFERROR(VLOOKUP(Filiais_Petz4[[#This Row],[FILIAL]],'[4]PETZ E ZEEDOG'!$B:$H,7,0),"")</f>
        <v>39142</v>
      </c>
      <c r="G3" t="str">
        <f>IFERROR(VLOOKUP(Filiais_Petz4[[#This Row],[FILIAL]],'[4]PETZ E ZEEDOG'!$B$2:$R$1103,8,0),"")</f>
        <v>AV. PRESIDENTE TANCREDO NEVES, 600</v>
      </c>
      <c r="H3" t="str">
        <f>IFERROR(VLOOKUP(Filiais_Petz4[[#This Row],[FILIAL]],'[4]PETZ E ZEEDOG'!$B:$J,9,0),"")</f>
        <v>SÃO PAULO</v>
      </c>
      <c r="I3" t="str">
        <f>IFERROR(VLOOKUP(Filiais_Petz4[[#This Row],[FILIAL]],'[4]PETZ E ZEEDOG'!$B:$K,10,0),"")</f>
        <v>SP</v>
      </c>
      <c r="J3">
        <f>IFERROR(VLOOKUP(Filiais_Petz4[[#This Row],[FILIAL]],'[4]PETZ E ZEEDOG'!$B$2:$R$1103,11,0),"")</f>
        <v>4287010</v>
      </c>
      <c r="K3" s="89">
        <f>IFERROR(VLOOKUP(Filiais_Petz4[[#This Row],[FILIAL]],'[4]PETZ E ZEEDOG'!$B:$M,12,0),"")</f>
        <v>18328118002071</v>
      </c>
      <c r="L3" t="str">
        <f>IFERROR(VLOOKUP(Filiais_Petz4[[#This Row],[FILIAL]],'[4]PETZ E ZEEDOG'!$B:$N,13,0),"")</f>
        <v>142695062114</v>
      </c>
      <c r="M3" t="str">
        <f>IFERROR(VLOOKUP(Filiais_Petz4[[#This Row],[FILIAL]],'[4]PETZ E ZEEDOG'!$B:$O,14,0),"")</f>
        <v>IPIRANGA</v>
      </c>
      <c r="N3" t="str">
        <f>IFERROR(VLOOKUP(Filiais_Petz4[[#This Row],[FILIAL]],'[4]PETZ E ZEEDOG'!$B:$P,15,0),"")</f>
        <v>S</v>
      </c>
      <c r="O3" t="str">
        <f>IFERROR(VLOOKUP(Filiais_Petz4[[#This Row],[FILIAL]],'[4]PETZ E ZEEDOG'!$B:$Q,16,0),"")</f>
        <v>IPIRANGA</v>
      </c>
      <c r="P3" t="str">
        <f>IFERROR(VLOOKUP(Filiais_Petz4[[#This Row],[FILIAL]],'[4]PETZ E ZEEDOG'!$B:$R,17,0),"")</f>
        <v>ROBSON</v>
      </c>
      <c r="Q3" t="str">
        <f>IFERROR(VLOOKUP(Filiais_Petz4[[#This Row],[FILIAL]],'[4]PETZ E ZEEDOG'!$B:$C,2,0),"")</f>
        <v>SP4</v>
      </c>
    </row>
    <row r="4" spans="1:17" ht="14.45" hidden="1" customHeight="1" x14ac:dyDescent="0.25">
      <c r="A4" t="s">
        <v>50</v>
      </c>
      <c r="B4" t="str">
        <f>IFERROR(VLOOKUP(Filiais_Petz4[[#This Row],[FILIAL]],'[4]PETZ E ZEEDOG'!$B:$D,3,0),"")</f>
        <v>R3</v>
      </c>
      <c r="C4" t="str">
        <f>IFERROR(VLOOKUP(Filiais_Petz4[[#This Row],[FILIAL]],'[4]PETZ E ZEEDOG'!$B:$E,4,0),"")</f>
        <v>FELICIO</v>
      </c>
      <c r="D4" t="str">
        <f>IFERROR(VLOOKUP(Filiais_Petz4[[#This Row],[FILIAL]],'[4]PETZ E ZEEDOG'!$B:$F,5,0),"")</f>
        <v>SBCA-SP</v>
      </c>
      <c r="E4" t="str">
        <f>IFERROR(VLOOKUP(Filiais_Petz4[[#This Row],[FILIAL]],'[4]PETZ E ZEEDOG'!$B:$G,6,0),"")</f>
        <v>PETZ SAO BERNARDO</v>
      </c>
      <c r="F4" s="1">
        <f>IFERROR(VLOOKUP(Filiais_Petz4[[#This Row],[FILIAL]],'[4]PETZ E ZEEDOG'!$B:$H,7,0),"")</f>
        <v>39173</v>
      </c>
      <c r="G4" t="str">
        <f>IFERROR(VLOOKUP(Filiais_Petz4[[#This Row],[FILIAL]],'[4]PETZ E ZEEDOG'!$B$2:$R$1103,8,0),"")</f>
        <v>AV. ROTARY, 825 û LOJA 16 A</v>
      </c>
      <c r="H4" t="str">
        <f>IFERROR(VLOOKUP(Filiais_Petz4[[#This Row],[FILIAL]],'[4]PETZ E ZEEDOG'!$B:$J,9,0),"")</f>
        <v>SÃO BERNARDO DO CAMPO</v>
      </c>
      <c r="I4" t="str">
        <f>IFERROR(VLOOKUP(Filiais_Petz4[[#This Row],[FILIAL]],'[4]PETZ E ZEEDOG'!$B:$K,10,0),"")</f>
        <v>SP</v>
      </c>
      <c r="J4">
        <f>IFERROR(VLOOKUP(Filiais_Petz4[[#This Row],[FILIAL]],'[4]PETZ E ZEEDOG'!$B$2:$R$1103,11,0),"")</f>
        <v>9721000</v>
      </c>
      <c r="K4" s="89">
        <f>IFERROR(VLOOKUP(Filiais_Petz4[[#This Row],[FILIAL]],'[4]PETZ E ZEEDOG'!$B:$M,12,0),"")</f>
        <v>18328118002152</v>
      </c>
      <c r="L4" t="str">
        <f>IFERROR(VLOOKUP(Filiais_Petz4[[#This Row],[FILIAL]],'[4]PETZ E ZEEDOG'!$B:$N,13,0),"")</f>
        <v>635707737111</v>
      </c>
      <c r="M4" t="str">
        <f>IFERROR(VLOOKUP(Filiais_Petz4[[#This Row],[FILIAL]],'[4]PETZ E ZEEDOG'!$B:$O,14,0),"")</f>
        <v>CENTRO</v>
      </c>
      <c r="N4" t="str">
        <f>IFERROR(VLOOKUP(Filiais_Petz4[[#This Row],[FILIAL]],'[4]PETZ E ZEEDOG'!$B:$P,15,0),"")</f>
        <v>S</v>
      </c>
      <c r="O4" t="str">
        <f>IFERROR(VLOOKUP(Filiais_Petz4[[#This Row],[FILIAL]],'[4]PETZ E ZEEDOG'!$B:$Q,16,0),"")</f>
        <v>SÃO BERNARDO DO CAMPO</v>
      </c>
      <c r="P4" t="str">
        <f>IFERROR(VLOOKUP(Filiais_Petz4[[#This Row],[FILIAL]],'[4]PETZ E ZEEDOG'!$B:$R,17,0),"")</f>
        <v>CAIO</v>
      </c>
      <c r="Q4" t="str">
        <f>IFERROR(VLOOKUP(Filiais_Petz4[[#This Row],[FILIAL]],'[4]PETZ E ZEEDOG'!$B:$C,2,0),"")</f>
        <v>SP3</v>
      </c>
    </row>
    <row r="5" spans="1:17" ht="14.45" hidden="1" customHeight="1" x14ac:dyDescent="0.25">
      <c r="A5" t="s">
        <v>52</v>
      </c>
      <c r="B5" t="str">
        <f>IFERROR(VLOOKUP(Filiais_Petz4[[#This Row],[FILIAL]],'[4]PETZ E ZEEDOG'!$B:$D,3,0),"")</f>
        <v>R2</v>
      </c>
      <c r="C5" t="str">
        <f>IFERROR(VLOOKUP(Filiais_Petz4[[#This Row],[FILIAL]],'[4]PETZ E ZEEDOG'!$B:$E,4,0),"")</f>
        <v>MARCONE</v>
      </c>
      <c r="D5" t="str">
        <f>IFERROR(VLOOKUP(Filiais_Petz4[[#This Row],[FILIAL]],'[4]PETZ E ZEEDOG'!$B:$F,5,0),"")</f>
        <v>MOGI-SP</v>
      </c>
      <c r="E5" t="str">
        <f>IFERROR(VLOOKUP(Filiais_Petz4[[#This Row],[FILIAL]],'[4]PETZ E ZEEDOG'!$B:$G,6,0),"")</f>
        <v>PETZ MOGI DAS CRUZES</v>
      </c>
      <c r="F5" s="1">
        <f>IFERROR(VLOOKUP(Filiais_Petz4[[#This Row],[FILIAL]],'[4]PETZ E ZEEDOG'!$B:$H,7,0),"")</f>
        <v>39539</v>
      </c>
      <c r="G5" t="str">
        <f>IFERROR(VLOOKUP(Filiais_Petz4[[#This Row],[FILIAL]],'[4]PETZ E ZEEDOG'!$B$2:$R$1103,8,0),"")</f>
        <v>AV. FRANCISCO RODRIGUES FILHO, 1550</v>
      </c>
      <c r="H5" t="str">
        <f>IFERROR(VLOOKUP(Filiais_Petz4[[#This Row],[FILIAL]],'[4]PETZ E ZEEDOG'!$B:$J,9,0),"")</f>
        <v>MOGI DAS CRUZES</v>
      </c>
      <c r="I5" t="str">
        <f>IFERROR(VLOOKUP(Filiais_Petz4[[#This Row],[FILIAL]],'[4]PETZ E ZEEDOG'!$B:$K,10,0),"")</f>
        <v>SP</v>
      </c>
      <c r="J5">
        <f>IFERROR(VLOOKUP(Filiais_Petz4[[#This Row],[FILIAL]],'[4]PETZ E ZEEDOG'!$B$2:$R$1103,11,0),"")</f>
        <v>8810000</v>
      </c>
      <c r="K5" s="89">
        <f>IFERROR(VLOOKUP(Filiais_Petz4[[#This Row],[FILIAL]],'[4]PETZ E ZEEDOG'!$B:$M,12,0),"")</f>
        <v>18328118002233</v>
      </c>
      <c r="L5" t="str">
        <f>IFERROR(VLOOKUP(Filiais_Petz4[[#This Row],[FILIAL]],'[4]PETZ E ZEEDOG'!$B:$N,13,0),"")</f>
        <v>454383151115</v>
      </c>
      <c r="M5" t="str">
        <f>IFERROR(VLOOKUP(Filiais_Petz4[[#This Row],[FILIAL]],'[4]PETZ E ZEEDOG'!$B:$O,14,0),"")</f>
        <v>VILA SUISSA</v>
      </c>
      <c r="N5" t="str">
        <f>IFERROR(VLOOKUP(Filiais_Petz4[[#This Row],[FILIAL]],'[4]PETZ E ZEEDOG'!$B:$P,15,0),"")</f>
        <v>S</v>
      </c>
      <c r="O5" t="str">
        <f>IFERROR(VLOOKUP(Filiais_Petz4[[#This Row],[FILIAL]],'[4]PETZ E ZEEDOG'!$B:$Q,16,0),"")</f>
        <v>MOGI DAS CRUZES</v>
      </c>
      <c r="P5" t="str">
        <f>IFERROR(VLOOKUP(Filiais_Petz4[[#This Row],[FILIAL]],'[4]PETZ E ZEEDOG'!$B:$R,17,0),"")</f>
        <v>GUILHERME</v>
      </c>
      <c r="Q5" t="str">
        <f>IFERROR(VLOOKUP(Filiais_Petz4[[#This Row],[FILIAL]],'[4]PETZ E ZEEDOG'!$B:$C,2,0),"")</f>
        <v>SP6</v>
      </c>
    </row>
    <row r="6" spans="1:17" ht="14.45" hidden="1" customHeight="1" x14ac:dyDescent="0.25">
      <c r="A6" t="s">
        <v>54</v>
      </c>
      <c r="B6" t="str">
        <f>IFERROR(VLOOKUP(Filiais_Petz4[[#This Row],[FILIAL]],'[4]PETZ E ZEEDOG'!$B:$D,3,0),"")</f>
        <v>R2</v>
      </c>
      <c r="C6" t="str">
        <f>IFERROR(VLOOKUP(Filiais_Petz4[[#This Row],[FILIAL]],'[4]PETZ E ZEEDOG'!$B:$E,4,0),"")</f>
        <v>MARCONE</v>
      </c>
      <c r="D6" t="str">
        <f>IFERROR(VLOOKUP(Filiais_Petz4[[#This Row],[FILIAL]],'[4]PETZ E ZEEDOG'!$B:$F,5,0),"")</f>
        <v>GRLH-SP</v>
      </c>
      <c r="E6" t="str">
        <f>IFERROR(VLOOKUP(Filiais_Petz4[[#This Row],[FILIAL]],'[4]PETZ E ZEEDOG'!$B:$G,6,0),"")</f>
        <v>PETZ GUARULHOS</v>
      </c>
      <c r="F6" s="1">
        <f>IFERROR(VLOOKUP(Filiais_Petz4[[#This Row],[FILIAL]],'[4]PETZ E ZEEDOG'!$B:$H,7,0),"")</f>
        <v>40452</v>
      </c>
      <c r="G6" t="str">
        <f>IFERROR(VLOOKUP(Filiais_Petz4[[#This Row],[FILIAL]],'[4]PETZ E ZEEDOG'!$B$2:$R$1103,8,0),"")</f>
        <v>AV. GUARULHOS, 2598</v>
      </c>
      <c r="H6" t="str">
        <f>IFERROR(VLOOKUP(Filiais_Petz4[[#This Row],[FILIAL]],'[4]PETZ E ZEEDOG'!$B:$J,9,0),"")</f>
        <v>GUARULHOS</v>
      </c>
      <c r="I6" t="str">
        <f>IFERROR(VLOOKUP(Filiais_Petz4[[#This Row],[FILIAL]],'[4]PETZ E ZEEDOG'!$B:$K,10,0),"")</f>
        <v>SP</v>
      </c>
      <c r="J6">
        <f>IFERROR(VLOOKUP(Filiais_Petz4[[#This Row],[FILIAL]],'[4]PETZ E ZEEDOG'!$B$2:$R$1103,11,0),"")</f>
        <v>7025000</v>
      </c>
      <c r="K6" s="89">
        <f>IFERROR(VLOOKUP(Filiais_Petz4[[#This Row],[FILIAL]],'[4]PETZ E ZEEDOG'!$B:$M,12,0),"")</f>
        <v>18328118002314</v>
      </c>
      <c r="L6" t="str">
        <f>IFERROR(VLOOKUP(Filiais_Petz4[[#This Row],[FILIAL]],'[4]PETZ E ZEEDOG'!$B:$N,13,0),"")</f>
        <v>796131464115</v>
      </c>
      <c r="M6" t="str">
        <f>IFERROR(VLOOKUP(Filiais_Petz4[[#This Row],[FILIAL]],'[4]PETZ E ZEEDOG'!$B:$O,14,0),"")</f>
        <v>CENTRO</v>
      </c>
      <c r="N6" t="str">
        <f>IFERROR(VLOOKUP(Filiais_Petz4[[#This Row],[FILIAL]],'[4]PETZ E ZEEDOG'!$B:$P,15,0),"")</f>
        <v>S</v>
      </c>
      <c r="O6" t="str">
        <f>IFERROR(VLOOKUP(Filiais_Petz4[[#This Row],[FILIAL]],'[4]PETZ E ZEEDOG'!$B:$Q,16,0),"")</f>
        <v>GUARULHOS</v>
      </c>
      <c r="P6" t="str">
        <f>IFERROR(VLOOKUP(Filiais_Petz4[[#This Row],[FILIAL]],'[4]PETZ E ZEEDOG'!$B:$R,17,0),"")</f>
        <v>JOAB</v>
      </c>
      <c r="Q6" t="str">
        <f>IFERROR(VLOOKUP(Filiais_Petz4[[#This Row],[FILIAL]],'[4]PETZ E ZEEDOG'!$B:$C,2,0),"")</f>
        <v>SP5</v>
      </c>
    </row>
    <row r="7" spans="1:17" ht="14.45" hidden="1" customHeight="1" x14ac:dyDescent="0.25">
      <c r="A7" t="s">
        <v>56</v>
      </c>
      <c r="B7" t="str">
        <f>IFERROR(VLOOKUP(Filiais_Petz4[[#This Row],[FILIAL]],'[4]PETZ E ZEEDOG'!$B:$D,3,0),"")</f>
        <v>R2</v>
      </c>
      <c r="C7" t="str">
        <f>IFERROR(VLOOKUP(Filiais_Petz4[[#This Row],[FILIAL]],'[4]PETZ E ZEEDOG'!$B:$E,4,0),"")</f>
        <v>MARCONE</v>
      </c>
      <c r="D7" t="str">
        <f>IFERROR(VLOOKUP(Filiais_Petz4[[#This Row],[FILIAL]],'[4]PETZ E ZEEDOG'!$B:$F,5,0),"")</f>
        <v>MCCO-SP</v>
      </c>
      <c r="E7" t="str">
        <f>IFERROR(VLOOKUP(Filiais_Petz4[[#This Row],[FILIAL]],'[4]PETZ E ZEEDOG'!$B:$G,6,0),"")</f>
        <v>PETZ SANTOS MACUCO</v>
      </c>
      <c r="F7" s="1">
        <f>IFERROR(VLOOKUP(Filiais_Petz4[[#This Row],[FILIAL]],'[4]PETZ E ZEEDOG'!$B:$H,7,0),"")</f>
        <v>40513</v>
      </c>
      <c r="G7" t="str">
        <f>IFERROR(VLOOKUP(Filiais_Petz4[[#This Row],[FILIAL]],'[4]PETZ E ZEEDOG'!$B$2:$R$1103,8,0),"")</f>
        <v>RUA DOUTOR MANOEL TOURINHO, 385</v>
      </c>
      <c r="H7" t="str">
        <f>IFERROR(VLOOKUP(Filiais_Petz4[[#This Row],[FILIAL]],'[4]PETZ E ZEEDOG'!$B:$J,9,0),"")</f>
        <v>SANTOS</v>
      </c>
      <c r="I7" t="str">
        <f>IFERROR(VLOOKUP(Filiais_Petz4[[#This Row],[FILIAL]],'[4]PETZ E ZEEDOG'!$B:$K,10,0),"")</f>
        <v>SP</v>
      </c>
      <c r="J7">
        <f>IFERROR(VLOOKUP(Filiais_Petz4[[#This Row],[FILIAL]],'[4]PETZ E ZEEDOG'!$B$2:$R$1103,11,0),"")</f>
        <v>11015031</v>
      </c>
      <c r="K7" s="89">
        <f>IFERROR(VLOOKUP(Filiais_Petz4[[#This Row],[FILIAL]],'[4]PETZ E ZEEDOG'!$B:$M,12,0),"")</f>
        <v>18328118002403</v>
      </c>
      <c r="L7" t="str">
        <f>IFERROR(VLOOKUP(Filiais_Petz4[[#This Row],[FILIAL]],'[4]PETZ E ZEEDOG'!$B:$N,13,0),"")</f>
        <v>633464233111</v>
      </c>
      <c r="M7" t="str">
        <f>IFERROR(VLOOKUP(Filiais_Petz4[[#This Row],[FILIAL]],'[4]PETZ E ZEEDOG'!$B:$O,14,0),"")</f>
        <v>MACUCO</v>
      </c>
      <c r="N7" t="str">
        <f>IFERROR(VLOOKUP(Filiais_Petz4[[#This Row],[FILIAL]],'[4]PETZ E ZEEDOG'!$B:$P,15,0),"")</f>
        <v>S</v>
      </c>
      <c r="O7" t="str">
        <f>IFERROR(VLOOKUP(Filiais_Petz4[[#This Row],[FILIAL]],'[4]PETZ E ZEEDOG'!$B:$Q,16,0),"")</f>
        <v>SANTOS</v>
      </c>
      <c r="P7" t="str">
        <f>IFERROR(VLOOKUP(Filiais_Petz4[[#This Row],[FILIAL]],'[4]PETZ E ZEEDOG'!$B:$R,17,0),"")</f>
        <v>GUILHERME</v>
      </c>
      <c r="Q7" t="str">
        <f>IFERROR(VLOOKUP(Filiais_Petz4[[#This Row],[FILIAL]],'[4]PETZ E ZEEDOG'!$B:$C,2,0),"")</f>
        <v>SP6</v>
      </c>
    </row>
    <row r="8" spans="1:17" ht="14.45" hidden="1" customHeight="1" x14ac:dyDescent="0.25">
      <c r="A8" t="s">
        <v>57</v>
      </c>
      <c r="B8" t="str">
        <f>IFERROR(VLOOKUP(Filiais_Petz4[[#This Row],[FILIAL]],'[4]PETZ E ZEEDOG'!$B:$D,3,0),"")</f>
        <v>R3</v>
      </c>
      <c r="C8" t="str">
        <f>IFERROR(VLOOKUP(Filiais_Petz4[[#This Row],[FILIAL]],'[4]PETZ E ZEEDOG'!$B:$E,4,0),"")</f>
        <v>FELICIO</v>
      </c>
      <c r="D8" t="str">
        <f>IFERROR(VLOOKUP(Filiais_Petz4[[#This Row],[FILIAL]],'[4]PETZ E ZEEDOG'!$B:$F,5,0),"")</f>
        <v>SCBA-SP</v>
      </c>
      <c r="E8" t="str">
        <f>IFERROR(VLOOKUP(Filiais_Petz4[[#This Row],[FILIAL]],'[4]PETZ E ZEEDOG'!$B:$G,6,0),"")</f>
        <v>PETZ SOROCABA</v>
      </c>
      <c r="F8" s="1">
        <f>IFERROR(VLOOKUP(Filiais_Petz4[[#This Row],[FILIAL]],'[4]PETZ E ZEEDOG'!$B:$H,7,0),"")</f>
        <v>40695</v>
      </c>
      <c r="G8" t="str">
        <f>IFERROR(VLOOKUP(Filiais_Petz4[[#This Row],[FILIAL]],'[4]PETZ E ZEEDOG'!$B$2:$R$1103,8,0),"")</f>
        <v>AV. DOM AGUIRRE, 2121 û SALAO 3</v>
      </c>
      <c r="H8" t="str">
        <f>IFERROR(VLOOKUP(Filiais_Petz4[[#This Row],[FILIAL]],'[4]PETZ E ZEEDOG'!$B:$J,9,0),"")</f>
        <v>SOROCABA</v>
      </c>
      <c r="I8" t="str">
        <f>IFERROR(VLOOKUP(Filiais_Petz4[[#This Row],[FILIAL]],'[4]PETZ E ZEEDOG'!$B:$K,10,0),"")</f>
        <v>SP</v>
      </c>
      <c r="J8">
        <f>IFERROR(VLOOKUP(Filiais_Petz4[[#This Row],[FILIAL]],'[4]PETZ E ZEEDOG'!$B$2:$R$1103,11,0),"")</f>
        <v>18090002</v>
      </c>
      <c r="K8" s="89">
        <f>IFERROR(VLOOKUP(Filiais_Petz4[[#This Row],[FILIAL]],'[4]PETZ E ZEEDOG'!$B:$M,12,0),"")</f>
        <v>18328118001695</v>
      </c>
      <c r="L8" t="str">
        <f>IFERROR(VLOOKUP(Filiais_Petz4[[#This Row],[FILIAL]],'[4]PETZ E ZEEDOG'!$B:$N,13,0),"")</f>
        <v>669778752111</v>
      </c>
      <c r="M8" t="str">
        <f>IFERROR(VLOOKUP(Filiais_Petz4[[#This Row],[FILIAL]],'[4]PETZ E ZEEDOG'!$B:$O,14,0),"")</f>
        <v>JD SANTA ROSALIA</v>
      </c>
      <c r="N8" t="str">
        <f>IFERROR(VLOOKUP(Filiais_Petz4[[#This Row],[FILIAL]],'[4]PETZ E ZEEDOG'!$B:$P,15,0),"")</f>
        <v>S</v>
      </c>
      <c r="O8" t="str">
        <f>IFERROR(VLOOKUP(Filiais_Petz4[[#This Row],[FILIAL]],'[4]PETZ E ZEEDOG'!$B:$Q,16,0),"")</f>
        <v>SOROCABA</v>
      </c>
      <c r="P8" t="str">
        <f>IFERROR(VLOOKUP(Filiais_Petz4[[#This Row],[FILIAL]],'[4]PETZ E ZEEDOG'!$B:$R,17,0),"")</f>
        <v>KAUAN</v>
      </c>
      <c r="Q8" t="str">
        <f>IFERROR(VLOOKUP(Filiais_Petz4[[#This Row],[FILIAL]],'[4]PETZ E ZEEDOG'!$B:$C,2,0),"")</f>
        <v>SP7</v>
      </c>
    </row>
    <row r="9" spans="1:17" ht="14.45" hidden="1" customHeight="1" x14ac:dyDescent="0.25">
      <c r="A9" t="s">
        <v>58</v>
      </c>
      <c r="B9" t="str">
        <f>IFERROR(VLOOKUP(Filiais_Petz4[[#This Row],[FILIAL]],'[4]PETZ E ZEEDOG'!$B:$D,3,0),"")</f>
        <v>R3</v>
      </c>
      <c r="C9" t="str">
        <f>IFERROR(VLOOKUP(Filiais_Petz4[[#This Row],[FILIAL]],'[4]PETZ E ZEEDOG'!$B:$E,4,0),"")</f>
        <v>FELICIO</v>
      </c>
      <c r="D9" t="str">
        <f>IFERROR(VLOOKUP(Filiais_Petz4[[#This Row],[FILIAL]],'[4]PETZ E ZEEDOG'!$B:$F,5,0),"")</f>
        <v>ALPH-SP</v>
      </c>
      <c r="E9" t="str">
        <f>IFERROR(VLOOKUP(Filiais_Petz4[[#This Row],[FILIAL]],'[4]PETZ E ZEEDOG'!$B:$G,6,0),"")</f>
        <v>PETZ ALPHAVILLE</v>
      </c>
      <c r="F9" s="1">
        <f>IFERROR(VLOOKUP(Filiais_Petz4[[#This Row],[FILIAL]],'[4]PETZ E ZEEDOG'!$B:$H,7,0),"")</f>
        <v>38749</v>
      </c>
      <c r="G9" t="str">
        <f>IFERROR(VLOOKUP(Filiais_Petz4[[#This Row],[FILIAL]],'[4]PETZ E ZEEDOG'!$B$2:$R$1103,8,0),"")</f>
        <v>AV. ALPHAVILLE, 580</v>
      </c>
      <c r="H9" t="str">
        <f>IFERROR(VLOOKUP(Filiais_Petz4[[#This Row],[FILIAL]],'[4]PETZ E ZEEDOG'!$B:$J,9,0),"")</f>
        <v>BARUERI</v>
      </c>
      <c r="I9" t="str">
        <f>IFERROR(VLOOKUP(Filiais_Petz4[[#This Row],[FILIAL]],'[4]PETZ E ZEEDOG'!$B:$K,10,0),"")</f>
        <v>SP</v>
      </c>
      <c r="J9">
        <f>IFERROR(VLOOKUP(Filiais_Petz4[[#This Row],[FILIAL]],'[4]PETZ E ZEEDOG'!$B$2:$R$1103,11,0),"")</f>
        <v>6472010</v>
      </c>
      <c r="K9" s="89">
        <f>IFERROR(VLOOKUP(Filiais_Petz4[[#This Row],[FILIAL]],'[4]PETZ E ZEEDOG'!$B:$M,12,0),"")</f>
        <v>18328118001423</v>
      </c>
      <c r="L9" t="str">
        <f>IFERROR(VLOOKUP(Filiais_Petz4[[#This Row],[FILIAL]],'[4]PETZ E ZEEDOG'!$B:$N,13,0),"")</f>
        <v>206321830118</v>
      </c>
      <c r="M9" t="str">
        <f>IFERROR(VLOOKUP(Filiais_Petz4[[#This Row],[FILIAL]],'[4]PETZ E ZEEDOG'!$B:$O,14,0),"")</f>
        <v>EMPRES. 18 DO FORTE</v>
      </c>
      <c r="N9" t="str">
        <f>IFERROR(VLOOKUP(Filiais_Petz4[[#This Row],[FILIAL]],'[4]PETZ E ZEEDOG'!$B:$P,15,0),"")</f>
        <v>S</v>
      </c>
      <c r="O9" t="str">
        <f>IFERROR(VLOOKUP(Filiais_Petz4[[#This Row],[FILIAL]],'[4]PETZ E ZEEDOG'!$B:$Q,16,0),"")</f>
        <v>ALPHAVILLE</v>
      </c>
      <c r="P9" t="str">
        <f>IFERROR(VLOOKUP(Filiais_Petz4[[#This Row],[FILIAL]],'[4]PETZ E ZEEDOG'!$B:$R,17,0),"")</f>
        <v>KAUAN</v>
      </c>
      <c r="Q9" t="str">
        <f>IFERROR(VLOOKUP(Filiais_Petz4[[#This Row],[FILIAL]],'[4]PETZ E ZEEDOG'!$B:$C,2,0),"")</f>
        <v>SP7</v>
      </c>
    </row>
    <row r="10" spans="1:17" ht="14.45" hidden="1" customHeight="1" x14ac:dyDescent="0.25">
      <c r="A10" t="s">
        <v>59</v>
      </c>
      <c r="B10" t="str">
        <f>IFERROR(VLOOKUP(Filiais_Petz4[[#This Row],[FILIAL]],'[4]PETZ E ZEEDOG'!$B:$D,3,0),"")</f>
        <v>R2</v>
      </c>
      <c r="C10" t="str">
        <f>IFERROR(VLOOKUP(Filiais_Petz4[[#This Row],[FILIAL]],'[4]PETZ E ZEEDOG'!$B:$E,4,0),"")</f>
        <v>MARCONE</v>
      </c>
      <c r="D10" t="str">
        <f>IFERROR(VLOOKUP(Filiais_Petz4[[#This Row],[FILIAL]],'[4]PETZ E ZEEDOG'!$B:$F,5,0),"")</f>
        <v>LTPL-SP</v>
      </c>
      <c r="E10" t="str">
        <f>IFERROR(VLOOKUP(Filiais_Petz4[[#This Row],[FILIAL]],'[4]PETZ E ZEEDOG'!$B:$G,6,0),"")</f>
        <v>PETZ LITORAL PLAZA</v>
      </c>
      <c r="F10" s="1">
        <f>IFERROR(VLOOKUP(Filiais_Petz4[[#This Row],[FILIAL]],'[4]PETZ E ZEEDOG'!$B:$H,7,0),"")</f>
        <v>40878</v>
      </c>
      <c r="G10" t="str">
        <f>IFERROR(VLOOKUP(Filiais_Petz4[[#This Row],[FILIAL]],'[4]PETZ E ZEEDOG'!$B$2:$R$1103,8,0),"")</f>
        <v>AV AYRTON SENNA DA SILVA,1511</v>
      </c>
      <c r="H10" t="str">
        <f>IFERROR(VLOOKUP(Filiais_Petz4[[#This Row],[FILIAL]],'[4]PETZ E ZEEDOG'!$B:$J,9,0),"")</f>
        <v>PRAIA GRANDE</v>
      </c>
      <c r="I10" t="str">
        <f>IFERROR(VLOOKUP(Filiais_Petz4[[#This Row],[FILIAL]],'[4]PETZ E ZEEDOG'!$B:$K,10,0),"")</f>
        <v>SP</v>
      </c>
      <c r="J10">
        <f>IFERROR(VLOOKUP(Filiais_Petz4[[#This Row],[FILIAL]],'[4]PETZ E ZEEDOG'!$B$2:$R$1103,11,0),"")</f>
        <v>11726000</v>
      </c>
      <c r="K10" s="89">
        <f>IFERROR(VLOOKUP(Filiais_Petz4[[#This Row],[FILIAL]],'[4]PETZ E ZEEDOG'!$B:$M,12,0),"")</f>
        <v>18328118001857</v>
      </c>
      <c r="L10" t="str">
        <f>IFERROR(VLOOKUP(Filiais_Petz4[[#This Row],[FILIAL]],'[4]PETZ E ZEEDOG'!$B:$N,13,0),"")</f>
        <v>558283783110</v>
      </c>
      <c r="M10" t="str">
        <f>IFERROR(VLOOKUP(Filiais_Petz4[[#This Row],[FILIAL]],'[4]PETZ E ZEEDOG'!$B:$O,14,0),"")</f>
        <v>TUDE BASTOS</v>
      </c>
      <c r="N10" t="str">
        <f>IFERROR(VLOOKUP(Filiais_Petz4[[#This Row],[FILIAL]],'[4]PETZ E ZEEDOG'!$B:$P,15,0),"")</f>
        <v>S</v>
      </c>
      <c r="O10" t="str">
        <f>IFERROR(VLOOKUP(Filiais_Petz4[[#This Row],[FILIAL]],'[4]PETZ E ZEEDOG'!$B:$Q,16,0),"")</f>
        <v>LITORAL PLAZA</v>
      </c>
      <c r="P10" t="str">
        <f>IFERROR(VLOOKUP(Filiais_Petz4[[#This Row],[FILIAL]],'[4]PETZ E ZEEDOG'!$B:$R,17,0),"")</f>
        <v>GUILHERME</v>
      </c>
      <c r="Q10" t="str">
        <f>IFERROR(VLOOKUP(Filiais_Petz4[[#This Row],[FILIAL]],'[4]PETZ E ZEEDOG'!$B:$C,2,0),"")</f>
        <v>SP6</v>
      </c>
    </row>
    <row r="11" spans="1:17" ht="14.45" hidden="1" customHeight="1" x14ac:dyDescent="0.25">
      <c r="A11" t="s">
        <v>60</v>
      </c>
      <c r="B11" t="str">
        <f>IFERROR(VLOOKUP(Filiais_Petz4[[#This Row],[FILIAL]],'[4]PETZ E ZEEDOG'!$B:$D,3,0),"")</f>
        <v>R3</v>
      </c>
      <c r="C11" t="str">
        <f>IFERROR(VLOOKUP(Filiais_Petz4[[#This Row],[FILIAL]],'[4]PETZ E ZEEDOG'!$B:$E,4,0),"")</f>
        <v>FELICIO</v>
      </c>
      <c r="D11" t="str">
        <f>IFERROR(VLOOKUP(Filiais_Petz4[[#This Row],[FILIAL]],'[4]PETZ E ZEEDOG'!$B:$F,5,0),"")</f>
        <v>STCE-SP</v>
      </c>
      <c r="E11" t="str">
        <f>IFERROR(VLOOKUP(Filiais_Petz4[[#This Row],[FILIAL]],'[4]PETZ E ZEEDOG'!$B:$G,6,0),"")</f>
        <v>PETZ SANTA CECILIA</v>
      </c>
      <c r="F11" s="1">
        <f>IFERROR(VLOOKUP(Filiais_Petz4[[#This Row],[FILIAL]],'[4]PETZ E ZEEDOG'!$B:$H,7,0),"")</f>
        <v>41025</v>
      </c>
      <c r="G11" t="str">
        <f>IFERROR(VLOOKUP(Filiais_Petz4[[#This Row],[FILIAL]],'[4]PETZ E ZEEDOG'!$B$2:$R$1103,8,0),"")</f>
        <v>AV GENERAL OLIMPIO DE SILVEIRA, 68</v>
      </c>
      <c r="H11" t="str">
        <f>IFERROR(VLOOKUP(Filiais_Petz4[[#This Row],[FILIAL]],'[4]PETZ E ZEEDOG'!$B:$J,9,0),"")</f>
        <v>SÃO PAULO</v>
      </c>
      <c r="I11" t="str">
        <f>IFERROR(VLOOKUP(Filiais_Petz4[[#This Row],[FILIAL]],'[4]PETZ E ZEEDOG'!$B:$K,10,0),"")</f>
        <v>SP</v>
      </c>
      <c r="J11">
        <f>IFERROR(VLOOKUP(Filiais_Petz4[[#This Row],[FILIAL]],'[4]PETZ E ZEEDOG'!$B$2:$R$1103,11,0),"")</f>
        <v>1150000</v>
      </c>
      <c r="K11" s="89">
        <f>IFERROR(VLOOKUP(Filiais_Petz4[[#This Row],[FILIAL]],'[4]PETZ E ZEEDOG'!$B:$M,12,0),"")</f>
        <v>18328118001938</v>
      </c>
      <c r="L11" t="str">
        <f>IFERROR(VLOOKUP(Filiais_Petz4[[#This Row],[FILIAL]],'[4]PETZ E ZEEDOG'!$B:$N,13,0),"")</f>
        <v>142696389111</v>
      </c>
      <c r="M11" t="str">
        <f>IFERROR(VLOOKUP(Filiais_Petz4[[#This Row],[FILIAL]],'[4]PETZ E ZEEDOG'!$B:$O,14,0),"")</f>
        <v>SANTA CECILIA</v>
      </c>
      <c r="N11" t="str">
        <f>IFERROR(VLOOKUP(Filiais_Petz4[[#This Row],[FILIAL]],'[4]PETZ E ZEEDOG'!$B:$P,15,0),"")</f>
        <v>S</v>
      </c>
      <c r="O11" t="str">
        <f>IFERROR(VLOOKUP(Filiais_Petz4[[#This Row],[FILIAL]],'[4]PETZ E ZEEDOG'!$B:$Q,16,0),"")</f>
        <v>SANTA CECÍLIA</v>
      </c>
      <c r="P11" t="str">
        <f>IFERROR(VLOOKUP(Filiais_Petz4[[#This Row],[FILIAL]],'[4]PETZ E ZEEDOG'!$B:$R,17,0),"")</f>
        <v>CAIO</v>
      </c>
      <c r="Q11" t="str">
        <f>IFERROR(VLOOKUP(Filiais_Petz4[[#This Row],[FILIAL]],'[4]PETZ E ZEEDOG'!$B:$C,2,0),"")</f>
        <v>SP2</v>
      </c>
    </row>
    <row r="12" spans="1:17" ht="14.45" hidden="1" customHeight="1" x14ac:dyDescent="0.25">
      <c r="A12" t="s">
        <v>61</v>
      </c>
      <c r="B12" t="str">
        <f>IFERROR(VLOOKUP(Filiais_Petz4[[#This Row],[FILIAL]],'[4]PETZ E ZEEDOG'!$B:$D,3,0),"")</f>
        <v>R3</v>
      </c>
      <c r="C12" t="str">
        <f>IFERROR(VLOOKUP(Filiais_Petz4[[#This Row],[FILIAL]],'[4]PETZ E ZEEDOG'!$B:$E,4,0),"")</f>
        <v>FELICIO</v>
      </c>
      <c r="D12" t="str">
        <f>IFERROR(VLOOKUP(Filiais_Petz4[[#This Row],[FILIAL]],'[4]PETZ E ZEEDOG'!$B:$F,5,0),"")</f>
        <v>AUGT-SP</v>
      </c>
      <c r="E12" t="str">
        <f>IFERROR(VLOOKUP(Filiais_Petz4[[#This Row],[FILIAL]],'[4]PETZ E ZEEDOG'!$B:$G,6,0),"")</f>
        <v>PETZ AUGUSTA</v>
      </c>
      <c r="F12" s="1">
        <f>IFERROR(VLOOKUP(Filiais_Petz4[[#This Row],[FILIAL]],'[4]PETZ E ZEEDOG'!$B:$H,7,0),"")</f>
        <v>42671</v>
      </c>
      <c r="G12" t="str">
        <f>IFERROR(VLOOKUP(Filiais_Petz4[[#This Row],[FILIAL]],'[4]PETZ E ZEEDOG'!$B$2:$R$1103,8,0),"")</f>
        <v>R AUGUSTA 215</v>
      </c>
      <c r="H12" t="str">
        <f>IFERROR(VLOOKUP(Filiais_Petz4[[#This Row],[FILIAL]],'[4]PETZ E ZEEDOG'!$B:$J,9,0),"")</f>
        <v>SÃO PAULO</v>
      </c>
      <c r="I12" t="str">
        <f>IFERROR(VLOOKUP(Filiais_Petz4[[#This Row],[FILIAL]],'[4]PETZ E ZEEDOG'!$B:$K,10,0),"")</f>
        <v>SP</v>
      </c>
      <c r="J12">
        <f>IFERROR(VLOOKUP(Filiais_Petz4[[#This Row],[FILIAL]],'[4]PETZ E ZEEDOG'!$B$2:$R$1103,11,0),"")</f>
        <v>1305000</v>
      </c>
      <c r="K12" s="89">
        <f>IFERROR(VLOOKUP(Filiais_Petz4[[#This Row],[FILIAL]],'[4]PETZ E ZEEDOG'!$B:$M,12,0),"")</f>
        <v>18328118001776</v>
      </c>
      <c r="L12" t="str">
        <f>IFERROR(VLOOKUP(Filiais_Petz4[[#This Row],[FILIAL]],'[4]PETZ E ZEEDOG'!$B:$N,13,0),"")</f>
        <v>142696398112</v>
      </c>
      <c r="M12" t="str">
        <f>IFERROR(VLOOKUP(Filiais_Petz4[[#This Row],[FILIAL]],'[4]PETZ E ZEEDOG'!$B:$O,14,0),"")</f>
        <v>CONSOLAÇÃO</v>
      </c>
      <c r="N12" t="str">
        <f>IFERROR(VLOOKUP(Filiais_Petz4[[#This Row],[FILIAL]],'[4]PETZ E ZEEDOG'!$B:$P,15,0),"")</f>
        <v>S</v>
      </c>
      <c r="O12" t="str">
        <f>IFERROR(VLOOKUP(Filiais_Petz4[[#This Row],[FILIAL]],'[4]PETZ E ZEEDOG'!$B:$Q,16,0),"")</f>
        <v>AUGUSTA</v>
      </c>
      <c r="P12" t="str">
        <f>IFERROR(VLOOKUP(Filiais_Petz4[[#This Row],[FILIAL]],'[4]PETZ E ZEEDOG'!$B:$R,17,0),"")</f>
        <v>CAIO</v>
      </c>
      <c r="Q12" t="str">
        <f>IFERROR(VLOOKUP(Filiais_Petz4[[#This Row],[FILIAL]],'[4]PETZ E ZEEDOG'!$B:$C,2,0),"")</f>
        <v>SP2</v>
      </c>
    </row>
    <row r="13" spans="1:17" ht="14.45" hidden="1" customHeight="1" x14ac:dyDescent="0.25">
      <c r="A13" t="s">
        <v>62</v>
      </c>
      <c r="B13" t="str">
        <f>IFERROR(VLOOKUP(Filiais_Petz4[[#This Row],[FILIAL]],'[4]PETZ E ZEEDOG'!$B:$D,3,0),"")</f>
        <v>R2</v>
      </c>
      <c r="C13" t="str">
        <f>IFERROR(VLOOKUP(Filiais_Petz4[[#This Row],[FILIAL]],'[4]PETZ E ZEEDOG'!$B:$E,4,0),"")</f>
        <v>MARCONE</v>
      </c>
      <c r="D13" t="str">
        <f>IFERROR(VLOOKUP(Filiais_Petz4[[#This Row],[FILIAL]],'[4]PETZ E ZEEDOG'!$B:$F,5,0),"")</f>
        <v>LMAO-SP</v>
      </c>
      <c r="E13" t="str">
        <f>IFERROR(VLOOKUP(Filiais_Petz4[[#This Row],[FILIAL]],'[4]PETZ E ZEEDOG'!$B:$G,6,0),"")</f>
        <v>PETZ LIMAO</v>
      </c>
      <c r="F13" s="1">
        <f>IFERROR(VLOOKUP(Filiais_Petz4[[#This Row],[FILIAL]],'[4]PETZ E ZEEDOG'!$B:$H,7,0),"")</f>
        <v>41172</v>
      </c>
      <c r="G13" t="str">
        <f>IFERROR(VLOOKUP(Filiais_Petz4[[#This Row],[FILIAL]],'[4]PETZ E ZEEDOG'!$B$2:$R$1103,8,0),"")</f>
        <v>AV. OTAVIANO ALVES DE LIMA, 1480</v>
      </c>
      <c r="H13" t="str">
        <f>IFERROR(VLOOKUP(Filiais_Petz4[[#This Row],[FILIAL]],'[4]PETZ E ZEEDOG'!$B:$J,9,0),"")</f>
        <v>SÃO PAULO</v>
      </c>
      <c r="I13" t="str">
        <f>IFERROR(VLOOKUP(Filiais_Petz4[[#This Row],[FILIAL]],'[4]PETZ E ZEEDOG'!$B:$K,10,0),"")</f>
        <v>SP</v>
      </c>
      <c r="J13">
        <f>IFERROR(VLOOKUP(Filiais_Petz4[[#This Row],[FILIAL]],'[4]PETZ E ZEEDOG'!$B$2:$R$1103,11,0),"")</f>
        <v>2501000</v>
      </c>
      <c r="K13" s="89">
        <f>IFERROR(VLOOKUP(Filiais_Petz4[[#This Row],[FILIAL]],'[4]PETZ E ZEEDOG'!$B:$M,12,0),"")</f>
        <v>18328118001261</v>
      </c>
      <c r="L13" t="str">
        <f>IFERROR(VLOOKUP(Filiais_Petz4[[#This Row],[FILIAL]],'[4]PETZ E ZEEDOG'!$B:$N,13,0),"")</f>
        <v>142696403119</v>
      </c>
      <c r="M13" t="str">
        <f>IFERROR(VLOOKUP(Filiais_Petz4[[#This Row],[FILIAL]],'[4]PETZ E ZEEDOG'!$B:$O,14,0),"")</f>
        <v>BARRA FUNDA</v>
      </c>
      <c r="N13" t="str">
        <f>IFERROR(VLOOKUP(Filiais_Petz4[[#This Row],[FILIAL]],'[4]PETZ E ZEEDOG'!$B:$P,15,0),"")</f>
        <v>S</v>
      </c>
      <c r="O13" t="str">
        <f>IFERROR(VLOOKUP(Filiais_Petz4[[#This Row],[FILIAL]],'[4]PETZ E ZEEDOG'!$B:$Q,16,0),"")</f>
        <v>LIMÃO</v>
      </c>
      <c r="P13" t="str">
        <f>IFERROR(VLOOKUP(Filiais_Petz4[[#This Row],[FILIAL]],'[4]PETZ E ZEEDOG'!$B:$R,17,0),"")</f>
        <v>JOAB</v>
      </c>
      <c r="Q13" t="str">
        <f>IFERROR(VLOOKUP(Filiais_Petz4[[#This Row],[FILIAL]],'[4]PETZ E ZEEDOG'!$B:$C,2,0),"")</f>
        <v>SP5</v>
      </c>
    </row>
    <row r="14" spans="1:17" ht="14.45" hidden="1" customHeight="1" x14ac:dyDescent="0.25">
      <c r="A14" t="s">
        <v>63</v>
      </c>
      <c r="B14" t="str">
        <f>IFERROR(VLOOKUP(Filiais_Petz4[[#This Row],[FILIAL]],'[4]PETZ E ZEEDOG'!$B:$D,3,0),"")</f>
        <v>R1</v>
      </c>
      <c r="C14" t="str">
        <f>IFERROR(VLOOKUP(Filiais_Petz4[[#This Row],[FILIAL]],'[4]PETZ E ZEEDOG'!$B:$E,4,0),"")</f>
        <v>MARYANE</v>
      </c>
      <c r="D14" t="str">
        <f>IFERROR(VLOOKUP(Filiais_Petz4[[#This Row],[FILIAL]],'[4]PETZ E ZEEDOG'!$B:$F,5,0),"")</f>
        <v>INTL-SP</v>
      </c>
      <c r="E14" t="str">
        <f>IFERROR(VLOOKUP(Filiais_Petz4[[#This Row],[FILIAL]],'[4]PETZ E ZEEDOG'!$B:$G,6,0),"")</f>
        <v>PETZ AVENIDA INTERLAGOS  (ANTIGOS DADOS DA HOVET)</v>
      </c>
      <c r="F14" s="1">
        <f>IFERROR(VLOOKUP(Filiais_Petz4[[#This Row],[FILIAL]],'[4]PETZ E ZEEDOG'!$B:$H,7,0),"")</f>
        <v>45055</v>
      </c>
      <c r="G14" t="str">
        <f>IFERROR(VLOOKUP(Filiais_Petz4[[#This Row],[FILIAL]],'[4]PETZ E ZEEDOG'!$B$2:$R$1103,8,0),"")</f>
        <v>AV. INTERLAGOS, 2000</v>
      </c>
      <c r="H14" t="str">
        <f>IFERROR(VLOOKUP(Filiais_Petz4[[#This Row],[FILIAL]],'[4]PETZ E ZEEDOG'!$B:$J,9,0),"")</f>
        <v>SÃO PAULO</v>
      </c>
      <c r="I14" t="str">
        <f>IFERROR(VLOOKUP(Filiais_Petz4[[#This Row],[FILIAL]],'[4]PETZ E ZEEDOG'!$B:$K,10,0),"")</f>
        <v>SP</v>
      </c>
      <c r="J14">
        <f>IFERROR(VLOOKUP(Filiais_Petz4[[#This Row],[FILIAL]],'[4]PETZ E ZEEDOG'!$B$2:$R$1103,11,0),"")</f>
        <v>4660002</v>
      </c>
      <c r="K14" s="89" t="str">
        <f>IFERROR(VLOOKUP(Filiais_Petz4[[#This Row],[FILIAL]],'[4]PETZ E ZEEDOG'!$B:$M,12,0),"")</f>
        <v>18.328.118/0011-80</v>
      </c>
      <c r="L14">
        <f>IFERROR(VLOOKUP(Filiais_Petz4[[#This Row],[FILIAL]],'[4]PETZ E ZEEDOG'!$B:$N,13,0),"")</f>
        <v>142696370114</v>
      </c>
      <c r="M14" t="str">
        <f>IFERROR(VLOOKUP(Filiais_Petz4[[#This Row],[FILIAL]],'[4]PETZ E ZEEDOG'!$B:$O,14,0),"")</f>
        <v>JARDIM MARAJOARA</v>
      </c>
      <c r="N14" t="str">
        <f>IFERROR(VLOOKUP(Filiais_Petz4[[#This Row],[FILIAL]],'[4]PETZ E ZEEDOG'!$B:$P,15,0),"")</f>
        <v>S</v>
      </c>
      <c r="O14" t="str">
        <f>IFERROR(VLOOKUP(Filiais_Petz4[[#This Row],[FILIAL]],'[4]PETZ E ZEEDOG'!$B:$Q,16,0),"")</f>
        <v>INTL-SP</v>
      </c>
      <c r="P14" t="str">
        <f>IFERROR(VLOOKUP(Filiais_Petz4[[#This Row],[FILIAL]],'[4]PETZ E ZEEDOG'!$B:$R,17,0),"")</f>
        <v>AGNALDO</v>
      </c>
      <c r="Q14" t="str">
        <f>IFERROR(VLOOKUP(Filiais_Petz4[[#This Row],[FILIAL]],'[4]PETZ E ZEEDOG'!$B:$C,2,0),"")</f>
        <v>SP1</v>
      </c>
    </row>
    <row r="15" spans="1:17" ht="14.45" hidden="1" customHeight="1" x14ac:dyDescent="0.25">
      <c r="A15" t="s">
        <v>64</v>
      </c>
      <c r="B15" t="str">
        <f>IFERROR(VLOOKUP(Filiais_Petz4[[#This Row],[FILIAL]],'[4]PETZ E ZEEDOG'!$B:$D,3,0),"")</f>
        <v/>
      </c>
      <c r="C15" t="str">
        <f>IFERROR(VLOOKUP(Filiais_Petz4[[#This Row],[FILIAL]],'[4]PETZ E ZEEDOG'!$B:$E,4,0),"")</f>
        <v/>
      </c>
      <c r="D15" t="str">
        <f>IFERROR(VLOOKUP(Filiais_Petz4[[#This Row],[FILIAL]],'[4]PETZ E ZEEDOG'!$B:$F,5,0),"")</f>
        <v/>
      </c>
      <c r="E15" t="str">
        <f>IFERROR(VLOOKUP(Filiais_Petz4[[#This Row],[FILIAL]],'[4]PETZ E ZEEDOG'!$B:$G,6,0),"")</f>
        <v/>
      </c>
      <c r="F15" s="1">
        <f>IFERROR(VLOOKUP(Filiais_Petz4[[#This Row],[FILIAL]],'[4]PETZ E ZEEDOG'!$B:$H,7,0),"")</f>
        <v>0</v>
      </c>
      <c r="G15" t="str">
        <f>IFERROR(VLOOKUP(Filiais_Petz4[[#This Row],[FILIAL]],'[4]PETZ E ZEEDOG'!$B$2:$R$1103,8,0),"")</f>
        <v/>
      </c>
      <c r="H15" t="str">
        <f>IFERROR(VLOOKUP(Filiais_Petz4[[#This Row],[FILIAL]],'[4]PETZ E ZEEDOG'!$B:$J,9,0),"")</f>
        <v/>
      </c>
      <c r="I15" t="str">
        <f>IFERROR(VLOOKUP(Filiais_Petz4[[#This Row],[FILIAL]],'[4]PETZ E ZEEDOG'!$B:$K,10,0),"")</f>
        <v/>
      </c>
      <c r="J15">
        <f>IFERROR(VLOOKUP(Filiais_Petz4[[#This Row],[FILIAL]],'[4]PETZ E ZEEDOG'!$B$2:$R$1103,11,0),"")</f>
        <v>0</v>
      </c>
      <c r="K15" s="89" t="str">
        <f>IFERROR(VLOOKUP(Filiais_Petz4[[#This Row],[FILIAL]],'[4]PETZ E ZEEDOG'!$B:$M,12,0),"")</f>
        <v/>
      </c>
      <c r="L15" t="str">
        <f>IFERROR(VLOOKUP(Filiais_Petz4[[#This Row],[FILIAL]],'[4]PETZ E ZEEDOG'!$B:$N,13,0),"")</f>
        <v/>
      </c>
      <c r="M15" t="str">
        <f>IFERROR(VLOOKUP(Filiais_Petz4[[#This Row],[FILIAL]],'[4]PETZ E ZEEDOG'!$B:$O,14,0),"")</f>
        <v/>
      </c>
      <c r="N15" t="str">
        <f>IFERROR(VLOOKUP(Filiais_Petz4[[#This Row],[FILIAL]],'[4]PETZ E ZEEDOG'!$B:$P,15,0),"")</f>
        <v>N</v>
      </c>
      <c r="O15" t="str">
        <f>IFERROR(VLOOKUP(Filiais_Petz4[[#This Row],[FILIAL]],'[4]PETZ E ZEEDOG'!$B:$Q,16,0),"")</f>
        <v/>
      </c>
      <c r="P15" t="str">
        <f>IFERROR(VLOOKUP(Filiais_Petz4[[#This Row],[FILIAL]],'[4]PETZ E ZEEDOG'!$B:$R,17,0),"")</f>
        <v/>
      </c>
      <c r="Q15" t="str">
        <f>IFERROR(VLOOKUP(Filiais_Petz4[[#This Row],[FILIAL]],'[4]PETZ E ZEEDOG'!$B:$C,2,0),"")</f>
        <v/>
      </c>
    </row>
    <row r="16" spans="1:17" ht="14.45" hidden="1" customHeight="1" x14ac:dyDescent="0.25">
      <c r="A16" t="s">
        <v>66</v>
      </c>
      <c r="B16" t="str">
        <f>IFERROR(VLOOKUP(Filiais_Petz4[[#This Row],[FILIAL]],'[4]PETZ E ZEEDOG'!$B:$D,3,0),"")</f>
        <v>R3</v>
      </c>
      <c r="C16" t="str">
        <f>IFERROR(VLOOKUP(Filiais_Petz4[[#This Row],[FILIAL]],'[4]PETZ E ZEEDOG'!$B:$E,4,0),"")</f>
        <v>FELICIO</v>
      </c>
      <c r="D16" t="str">
        <f>IFERROR(VLOOKUP(Filiais_Petz4[[#This Row],[FILIAL]],'[4]PETZ E ZEEDOG'!$B:$F,5,0),"")</f>
        <v>BSIA-DF</v>
      </c>
      <c r="E16" t="str">
        <f>IFERROR(VLOOKUP(Filiais_Petz4[[#This Row],[FILIAL]],'[4]PETZ E ZEEDOG'!$B:$G,6,0),"")</f>
        <v>PETZ BRASILIA SIA</v>
      </c>
      <c r="F16" s="1">
        <f>IFERROR(VLOOKUP(Filiais_Petz4[[#This Row],[FILIAL]],'[4]PETZ E ZEEDOG'!$B:$H,7,0),"")</f>
        <v>41242</v>
      </c>
      <c r="G16" t="str">
        <f>IFERROR(VLOOKUP(Filiais_Petz4[[#This Row],[FILIAL]],'[4]PETZ E ZEEDOG'!$B$2:$R$1103,8,0),"")</f>
        <v>ST SIA TRECHO 2 LOTES 65/95</v>
      </c>
      <c r="H16" t="str">
        <f>IFERROR(VLOOKUP(Filiais_Petz4[[#This Row],[FILIAL]],'[4]PETZ E ZEEDOG'!$B:$J,9,0),"")</f>
        <v>BRASÍLIA</v>
      </c>
      <c r="I16" t="str">
        <f>IFERROR(VLOOKUP(Filiais_Petz4[[#This Row],[FILIAL]],'[4]PETZ E ZEEDOG'!$B:$K,10,0),"")</f>
        <v>DF</v>
      </c>
      <c r="J16">
        <f>IFERROR(VLOOKUP(Filiais_Petz4[[#This Row],[FILIAL]],'[4]PETZ E ZEEDOG'!$B$2:$R$1103,11,0),"")</f>
        <v>71200020</v>
      </c>
      <c r="K16" s="89">
        <f>IFERROR(VLOOKUP(Filiais_Petz4[[#This Row],[FILIAL]],'[4]PETZ E ZEEDOG'!$B:$M,12,0),"")</f>
        <v>18328118000451</v>
      </c>
      <c r="L16" t="str">
        <f>IFERROR(VLOOKUP(Filiais_Petz4[[#This Row],[FILIAL]],'[4]PETZ E ZEEDOG'!$B:$N,13,0),"")</f>
        <v>0765066800101</v>
      </c>
      <c r="M16" t="str">
        <f>IFERROR(VLOOKUP(Filiais_Petz4[[#This Row],[FILIAL]],'[4]PETZ E ZEEDOG'!$B:$O,14,0),"")</f>
        <v>GUARA</v>
      </c>
      <c r="N16" t="str">
        <f>IFERROR(VLOOKUP(Filiais_Petz4[[#This Row],[FILIAL]],'[4]PETZ E ZEEDOG'!$B:$P,15,0),"")</f>
        <v>S</v>
      </c>
      <c r="O16" t="str">
        <f>IFERROR(VLOOKUP(Filiais_Petz4[[#This Row],[FILIAL]],'[4]PETZ E ZEEDOG'!$B:$Q,16,0),"")</f>
        <v>BRASÍLIA</v>
      </c>
      <c r="P16" t="str">
        <f>IFERROR(VLOOKUP(Filiais_Petz4[[#This Row],[FILIAL]],'[4]PETZ E ZEEDOG'!$B:$R,17,0),"")</f>
        <v>CAIO</v>
      </c>
      <c r="Q16" t="str">
        <f>IFERROR(VLOOKUP(Filiais_Petz4[[#This Row],[FILIAL]],'[4]PETZ E ZEEDOG'!$B:$C,2,0),"")</f>
        <v>CO-2</v>
      </c>
    </row>
    <row r="17" spans="1:17" ht="14.45" hidden="1" customHeight="1" x14ac:dyDescent="0.25">
      <c r="A17" t="s">
        <v>67</v>
      </c>
      <c r="B17" t="str">
        <f>IFERROR(VLOOKUP(Filiais_Petz4[[#This Row],[FILIAL]],'[4]PETZ E ZEEDOG'!$B:$D,3,0),"")</f>
        <v>R1</v>
      </c>
      <c r="C17" t="str">
        <f>IFERROR(VLOOKUP(Filiais_Petz4[[#This Row],[FILIAL]],'[4]PETZ E ZEEDOG'!$B:$E,4,0),"")</f>
        <v>MARYANE</v>
      </c>
      <c r="D17" t="str">
        <f>IFERROR(VLOOKUP(Filiais_Petz4[[#This Row],[FILIAL]],'[4]PETZ E ZEEDOG'!$B:$F,5,0),"")</f>
        <v>JUND-SP</v>
      </c>
      <c r="E17" t="str">
        <f>IFERROR(VLOOKUP(Filiais_Petz4[[#This Row],[FILIAL]],'[4]PETZ E ZEEDOG'!$B:$G,6,0),"")</f>
        <v>PETZ JUNDIAI</v>
      </c>
      <c r="F17" s="1">
        <f>IFERROR(VLOOKUP(Filiais_Petz4[[#This Row],[FILIAL]],'[4]PETZ E ZEEDOG'!$B:$H,7,0),"")</f>
        <v>41263</v>
      </c>
      <c r="G17" t="str">
        <f>IFERROR(VLOOKUP(Filiais_Petz4[[#This Row],[FILIAL]],'[4]PETZ E ZEEDOG'!$B$2:$R$1103,8,0),"")</f>
        <v>AV ANTONIO FREDERICO OZANAM 3003</v>
      </c>
      <c r="H17" t="str">
        <f>IFERROR(VLOOKUP(Filiais_Petz4[[#This Row],[FILIAL]],'[4]PETZ E ZEEDOG'!$B:$J,9,0),"")</f>
        <v>JUNDIAÍ</v>
      </c>
      <c r="I17" t="str">
        <f>IFERROR(VLOOKUP(Filiais_Petz4[[#This Row],[FILIAL]],'[4]PETZ E ZEEDOG'!$B:$K,10,0),"")</f>
        <v>SP</v>
      </c>
      <c r="J17">
        <f>IFERROR(VLOOKUP(Filiais_Petz4[[#This Row],[FILIAL]],'[4]PETZ E ZEEDOG'!$B$2:$R$1103,11,0),"")</f>
        <v>13215010</v>
      </c>
      <c r="K17" s="89">
        <f>IFERROR(VLOOKUP(Filiais_Petz4[[#This Row],[FILIAL]],'[4]PETZ E ZEEDOG'!$B:$M,12,0),"")</f>
        <v>18328118000613</v>
      </c>
      <c r="L17" t="str">
        <f>IFERROR(VLOOKUP(Filiais_Petz4[[#This Row],[FILIAL]],'[4]PETZ E ZEEDOG'!$B:$N,13,0),"")</f>
        <v>407331993113</v>
      </c>
      <c r="M17" t="str">
        <f>IFERROR(VLOOKUP(Filiais_Petz4[[#This Row],[FILIAL]],'[4]PETZ E ZEEDOG'!$B:$O,14,0),"")</f>
        <v>VILA DE VITO</v>
      </c>
      <c r="N17" t="str">
        <f>IFERROR(VLOOKUP(Filiais_Petz4[[#This Row],[FILIAL]],'[4]PETZ E ZEEDOG'!$B:$P,15,0),"")</f>
        <v>S</v>
      </c>
      <c r="O17" t="str">
        <f>IFERROR(VLOOKUP(Filiais_Petz4[[#This Row],[FILIAL]],'[4]PETZ E ZEEDOG'!$B:$Q,16,0),"")</f>
        <v>JUNDIAÍ</v>
      </c>
      <c r="P17" t="str">
        <f>IFERROR(VLOOKUP(Filiais_Petz4[[#This Row],[FILIAL]],'[4]PETZ E ZEEDOG'!$B:$R,17,0),"")</f>
        <v>AGNALDO</v>
      </c>
      <c r="Q17" t="str">
        <f>IFERROR(VLOOKUP(Filiais_Petz4[[#This Row],[FILIAL]],'[4]PETZ E ZEEDOG'!$B:$C,2,0),"")</f>
        <v>INT-1</v>
      </c>
    </row>
    <row r="18" spans="1:17" ht="14.45" hidden="1" customHeight="1" x14ac:dyDescent="0.25">
      <c r="A18" t="s">
        <v>68</v>
      </c>
      <c r="B18" t="str">
        <f>IFERROR(VLOOKUP(Filiais_Petz4[[#This Row],[FILIAL]],'[4]PETZ E ZEEDOG'!$B:$D,3,0),"")</f>
        <v>R3</v>
      </c>
      <c r="C18" t="str">
        <f>IFERROR(VLOOKUP(Filiais_Petz4[[#This Row],[FILIAL]],'[4]PETZ E ZEEDOG'!$B:$E,4,0),"")</f>
        <v>FELICIO</v>
      </c>
      <c r="D18" t="str">
        <f>IFERROR(VLOOKUP(Filiais_Petz4[[#This Row],[FILIAL]],'[4]PETZ E ZEEDOG'!$B:$F,5,0),"")</f>
        <v>SCSU-SP</v>
      </c>
      <c r="E18" t="str">
        <f>IFERROR(VLOOKUP(Filiais_Petz4[[#This Row],[FILIAL]],'[4]PETZ E ZEEDOG'!$B:$G,6,0),"")</f>
        <v>PETZ CARREFOUR SAO CAETANO</v>
      </c>
      <c r="F18" s="1">
        <f>IFERROR(VLOOKUP(Filiais_Petz4[[#This Row],[FILIAL]],'[4]PETZ E ZEEDOG'!$B:$H,7,0),"")</f>
        <v>41625</v>
      </c>
      <c r="G18" t="str">
        <f>IFERROR(VLOOKUP(Filiais_Petz4[[#This Row],[FILIAL]],'[4]PETZ E ZEEDOG'!$B$2:$R$1103,8,0),"")</f>
        <v>R AQUIDABAN</v>
      </c>
      <c r="H18" t="str">
        <f>IFERROR(VLOOKUP(Filiais_Petz4[[#This Row],[FILIAL]],'[4]PETZ E ZEEDOG'!$B:$J,9,0),"")</f>
        <v>SÃO CAETANO DO SUL</v>
      </c>
      <c r="I18" t="str">
        <f>IFERROR(VLOOKUP(Filiais_Petz4[[#This Row],[FILIAL]],'[4]PETZ E ZEEDOG'!$B:$K,10,0),"")</f>
        <v>SP</v>
      </c>
      <c r="J18">
        <f>IFERROR(VLOOKUP(Filiais_Petz4[[#This Row],[FILIAL]],'[4]PETZ E ZEEDOG'!$B$2:$R$1103,11,0),"")</f>
        <v>9520180</v>
      </c>
      <c r="K18" s="89">
        <f>IFERROR(VLOOKUP(Filiais_Petz4[[#This Row],[FILIAL]],'[4]PETZ E ZEEDOG'!$B:$M,12,0),"")</f>
        <v>18328118000532</v>
      </c>
      <c r="L18" t="str">
        <f>IFERROR(VLOOKUP(Filiais_Petz4[[#This Row],[FILIAL]],'[4]PETZ E ZEEDOG'!$B:$N,13,0),"")</f>
        <v>636201590112</v>
      </c>
      <c r="M18" t="str">
        <f>IFERROR(VLOOKUP(Filiais_Petz4[[#This Row],[FILIAL]],'[4]PETZ E ZEEDOG'!$B:$O,14,0),"")</f>
        <v>FUNDACAO</v>
      </c>
      <c r="N18" t="str">
        <f>IFERROR(VLOOKUP(Filiais_Petz4[[#This Row],[FILIAL]],'[4]PETZ E ZEEDOG'!$B:$P,15,0),"")</f>
        <v>S</v>
      </c>
      <c r="O18" t="str">
        <f>IFERROR(VLOOKUP(Filiais_Petz4[[#This Row],[FILIAL]],'[4]PETZ E ZEEDOG'!$B:$Q,16,0),"")</f>
        <v>SÃO CAETANO DO SUL</v>
      </c>
      <c r="P18" t="str">
        <f>IFERROR(VLOOKUP(Filiais_Petz4[[#This Row],[FILIAL]],'[4]PETZ E ZEEDOG'!$B:$R,17,0),"")</f>
        <v>CAIO</v>
      </c>
      <c r="Q18" t="str">
        <f>IFERROR(VLOOKUP(Filiais_Petz4[[#This Row],[FILIAL]],'[4]PETZ E ZEEDOG'!$B:$C,2,0),"")</f>
        <v>SP3</v>
      </c>
    </row>
    <row r="19" spans="1:17" ht="14.45" hidden="1" customHeight="1" x14ac:dyDescent="0.25">
      <c r="A19" t="s">
        <v>69</v>
      </c>
      <c r="B19" t="str">
        <f>IFERROR(VLOOKUP(Filiais_Petz4[[#This Row],[FILIAL]],'[4]PETZ E ZEEDOG'!$B:$D,3,0),"")</f>
        <v>R1</v>
      </c>
      <c r="C19" t="str">
        <f>IFERROR(VLOOKUP(Filiais_Petz4[[#This Row],[FILIAL]],'[4]PETZ E ZEEDOG'!$B:$E,4,0),"")</f>
        <v>MARYANE</v>
      </c>
      <c r="D19" t="str">
        <f>IFERROR(VLOOKUP(Filiais_Petz4[[#This Row],[FILIAL]],'[4]PETZ E ZEEDOG'!$B:$F,5,0),"")</f>
        <v>BAND-SP</v>
      </c>
      <c r="E19" t="str">
        <f>IFERROR(VLOOKUP(Filiais_Petz4[[#This Row],[FILIAL]],'[4]PETZ E ZEEDOG'!$B:$G,6,0),"")</f>
        <v>PETZ BANDEIRANTES</v>
      </c>
      <c r="F19" s="1">
        <f>IFERROR(VLOOKUP(Filiais_Petz4[[#This Row],[FILIAL]],'[4]PETZ E ZEEDOG'!$B:$H,7,0),"")</f>
        <v>41256</v>
      </c>
      <c r="G19" t="str">
        <f>IFERROR(VLOOKUP(Filiais_Petz4[[#This Row],[FILIAL]],'[4]PETZ E ZEEDOG'!$B$2:$R$1103,8,0),"")</f>
        <v>AV DOS BANDEIRANTES 2040</v>
      </c>
      <c r="H19" t="str">
        <f>IFERROR(VLOOKUP(Filiais_Petz4[[#This Row],[FILIAL]],'[4]PETZ E ZEEDOG'!$B:$J,9,0),"")</f>
        <v>SÃO PAULO</v>
      </c>
      <c r="I19" t="str">
        <f>IFERROR(VLOOKUP(Filiais_Petz4[[#This Row],[FILIAL]],'[4]PETZ E ZEEDOG'!$B:$K,10,0),"")</f>
        <v>SP</v>
      </c>
      <c r="J19">
        <f>IFERROR(VLOOKUP(Filiais_Petz4[[#This Row],[FILIAL]],'[4]PETZ E ZEEDOG'!$B$2:$R$1103,11,0),"")</f>
        <v>4553002</v>
      </c>
      <c r="K19" s="89">
        <f>IFERROR(VLOOKUP(Filiais_Petz4[[#This Row],[FILIAL]],'[4]PETZ E ZEEDOG'!$B:$M,12,0),"")</f>
        <v>18328118001504</v>
      </c>
      <c r="L19" t="str">
        <f>IFERROR(VLOOKUP(Filiais_Petz4[[#This Row],[FILIAL]],'[4]PETZ E ZEEDOG'!$B:$N,13,0),"")</f>
        <v>142695071115</v>
      </c>
      <c r="M19" t="str">
        <f>IFERROR(VLOOKUP(Filiais_Petz4[[#This Row],[FILIAL]],'[4]PETZ E ZEEDOG'!$B:$O,14,0),"")</f>
        <v>BROOKLIN</v>
      </c>
      <c r="N19" t="str">
        <f>IFERROR(VLOOKUP(Filiais_Petz4[[#This Row],[FILIAL]],'[4]PETZ E ZEEDOG'!$B:$P,15,0),"")</f>
        <v>S</v>
      </c>
      <c r="O19" t="str">
        <f>IFERROR(VLOOKUP(Filiais_Petz4[[#This Row],[FILIAL]],'[4]PETZ E ZEEDOG'!$B:$Q,16,0),"")</f>
        <v>BANDEIRANTES</v>
      </c>
      <c r="P19" t="str">
        <f>IFERROR(VLOOKUP(Filiais_Petz4[[#This Row],[FILIAL]],'[4]PETZ E ZEEDOG'!$B:$R,17,0),"")</f>
        <v>AGNALDO</v>
      </c>
      <c r="Q19" t="str">
        <f>IFERROR(VLOOKUP(Filiais_Petz4[[#This Row],[FILIAL]],'[4]PETZ E ZEEDOG'!$B:$C,2,0),"")</f>
        <v>SP1</v>
      </c>
    </row>
    <row r="20" spans="1:17" ht="14.45" hidden="1" customHeight="1" x14ac:dyDescent="0.25">
      <c r="A20" t="s">
        <v>70</v>
      </c>
      <c r="B20" t="str">
        <f>IFERROR(VLOOKUP(Filiais_Petz4[[#This Row],[FILIAL]],'[4]PETZ E ZEEDOG'!$B:$D,3,0),"")</f>
        <v>R3</v>
      </c>
      <c r="C20" t="str">
        <f>IFERROR(VLOOKUP(Filiais_Petz4[[#This Row],[FILIAL]],'[4]PETZ E ZEEDOG'!$B:$E,4,0),"")</f>
        <v>FELICIO</v>
      </c>
      <c r="D20" t="str">
        <f>IFERROR(VLOOKUP(Filiais_Petz4[[#This Row],[FILIAL]],'[4]PETZ E ZEEDOG'!$B:$F,5,0),"")</f>
        <v>BTTA-SP</v>
      </c>
      <c r="E20" t="str">
        <f>IFERROR(VLOOKUP(Filiais_Petz4[[#This Row],[FILIAL]],'[4]PETZ E ZEEDOG'!$B:$G,6,0),"")</f>
        <v>PETZ BUTANTA</v>
      </c>
      <c r="F20" s="1">
        <f>IFERROR(VLOOKUP(Filiais_Petz4[[#This Row],[FILIAL]],'[4]PETZ E ZEEDOG'!$B:$H,7,0),"")</f>
        <v>41331</v>
      </c>
      <c r="G20" t="str">
        <f>IFERROR(VLOOKUP(Filiais_Petz4[[#This Row],[FILIAL]],'[4]PETZ E ZEEDOG'!$B$2:$R$1103,8,0),"")</f>
        <v>AVENIDA PROFESSOR FRANCISCO MORATO 1796 / 1798</v>
      </c>
      <c r="H20" t="str">
        <f>IFERROR(VLOOKUP(Filiais_Petz4[[#This Row],[FILIAL]],'[4]PETZ E ZEEDOG'!$B:$J,9,0),"")</f>
        <v>SÃO PAULO</v>
      </c>
      <c r="I20" t="str">
        <f>IFERROR(VLOOKUP(Filiais_Petz4[[#This Row],[FILIAL]],'[4]PETZ E ZEEDOG'!$B:$K,10,0),"")</f>
        <v>SP</v>
      </c>
      <c r="J20">
        <f>IFERROR(VLOOKUP(Filiais_Petz4[[#This Row],[FILIAL]],'[4]PETZ E ZEEDOG'!$B$2:$R$1103,11,0),"")</f>
        <v>5512200</v>
      </c>
      <c r="K20" s="89">
        <f>IFERROR(VLOOKUP(Filiais_Petz4[[#This Row],[FILIAL]],'[4]PETZ E ZEEDOG'!$B:$M,12,0),"")</f>
        <v>18328118000885</v>
      </c>
      <c r="L20" t="str">
        <f>IFERROR(VLOOKUP(Filiais_Petz4[[#This Row],[FILIAL]],'[4]PETZ E ZEEDOG'!$B:$N,13,0),"")</f>
        <v>142695053113</v>
      </c>
      <c r="M20" t="str">
        <f>IFERROR(VLOOKUP(Filiais_Petz4[[#This Row],[FILIAL]],'[4]PETZ E ZEEDOG'!$B:$O,14,0),"")</f>
        <v>BUTANTA</v>
      </c>
      <c r="N20" t="str">
        <f>IFERROR(VLOOKUP(Filiais_Petz4[[#This Row],[FILIAL]],'[4]PETZ E ZEEDOG'!$B:$P,15,0),"")</f>
        <v>S</v>
      </c>
      <c r="O20" t="str">
        <f>IFERROR(VLOOKUP(Filiais_Petz4[[#This Row],[FILIAL]],'[4]PETZ E ZEEDOG'!$B:$Q,16,0),"")</f>
        <v>BUTANTÃ</v>
      </c>
      <c r="P20" t="str">
        <f>IFERROR(VLOOKUP(Filiais_Petz4[[#This Row],[FILIAL]],'[4]PETZ E ZEEDOG'!$B:$R,17,0),"")</f>
        <v>CAIO</v>
      </c>
      <c r="Q20" t="str">
        <f>IFERROR(VLOOKUP(Filiais_Petz4[[#This Row],[FILIAL]],'[4]PETZ E ZEEDOG'!$B:$C,2,0),"")</f>
        <v>SP2</v>
      </c>
    </row>
    <row r="21" spans="1:17" ht="14.45" hidden="1" customHeight="1" x14ac:dyDescent="0.25">
      <c r="A21" t="s">
        <v>71</v>
      </c>
      <c r="B21" t="str">
        <f>IFERROR(VLOOKUP(Filiais_Petz4[[#This Row],[FILIAL]],'[4]PETZ E ZEEDOG'!$B:$D,3,0),"")</f>
        <v>R1</v>
      </c>
      <c r="C21" t="str">
        <f>IFERROR(VLOOKUP(Filiais_Petz4[[#This Row],[FILIAL]],'[4]PETZ E ZEEDOG'!$B:$E,4,0),"")</f>
        <v>MARYANE</v>
      </c>
      <c r="D21" t="str">
        <f>IFERROR(VLOOKUP(Filiais_Petz4[[#This Row],[FILIAL]],'[4]PETZ E ZEEDOG'!$B:$F,5,0),"")</f>
        <v>BRTJ-RJ</v>
      </c>
      <c r="E21" t="str">
        <f>IFERROR(VLOOKUP(Filiais_Petz4[[#This Row],[FILIAL]],'[4]PETZ E ZEEDOG'!$B:$G,6,0),"")</f>
        <v>PETZ EXTRA BARRA DA TIJUCA</v>
      </c>
      <c r="F21" s="1">
        <f>IFERROR(VLOOKUP(Filiais_Petz4[[#This Row],[FILIAL]],'[4]PETZ E ZEEDOG'!$B:$H,7,0),"")</f>
        <v>0</v>
      </c>
      <c r="G21" t="str">
        <f>IFERROR(VLOOKUP(Filiais_Petz4[[#This Row],[FILIAL]],'[4]PETZ E ZEEDOG'!$B$2:$R$1103,8,0),"")</f>
        <v>AVENIDA DAS AMERICAS, 1510</v>
      </c>
      <c r="H21" t="str">
        <f>IFERROR(VLOOKUP(Filiais_Petz4[[#This Row],[FILIAL]],'[4]PETZ E ZEEDOG'!$B:$J,9,0),"")</f>
        <v>RIO DE JANEIRO</v>
      </c>
      <c r="I21" t="str">
        <f>IFERROR(VLOOKUP(Filiais_Petz4[[#This Row],[FILIAL]],'[4]PETZ E ZEEDOG'!$B:$K,10,0),"")</f>
        <v>RJ</v>
      </c>
      <c r="J21">
        <f>IFERROR(VLOOKUP(Filiais_Petz4[[#This Row],[FILIAL]],'[4]PETZ E ZEEDOG'!$B$2:$R$1103,11,0),"")</f>
        <v>22640901</v>
      </c>
      <c r="K21" s="89">
        <f>IFERROR(VLOOKUP(Filiais_Petz4[[#This Row],[FILIAL]],'[4]PETZ E ZEEDOG'!$B:$M,12,0),"")</f>
        <v>18328118000370</v>
      </c>
      <c r="L21">
        <f>IFERROR(VLOOKUP(Filiais_Petz4[[#This Row],[FILIAL]],'[4]PETZ E ZEEDOG'!$B:$N,13,0),"")</f>
        <v>79971987</v>
      </c>
      <c r="M21" t="str">
        <f>IFERROR(VLOOKUP(Filiais_Petz4[[#This Row],[FILIAL]],'[4]PETZ E ZEEDOG'!$B:$O,14,0),"")</f>
        <v>BARRA DA TIJUCA</v>
      </c>
      <c r="N21" t="str">
        <f>IFERROR(VLOOKUP(Filiais_Petz4[[#This Row],[FILIAL]],'[4]PETZ E ZEEDOG'!$B:$P,15,0),"")</f>
        <v>N</v>
      </c>
      <c r="O21" t="str">
        <f>IFERROR(VLOOKUP(Filiais_Petz4[[#This Row],[FILIAL]],'[4]PETZ E ZEEDOG'!$B:$Q,16,0),"")</f>
        <v>BRTJ-RJ</v>
      </c>
      <c r="P21" t="str">
        <f>IFERROR(VLOOKUP(Filiais_Petz4[[#This Row],[FILIAL]],'[4]PETZ E ZEEDOG'!$B:$R,17,0),"")</f>
        <v>ALEX</v>
      </c>
      <c r="Q21" t="str">
        <f>IFERROR(VLOOKUP(Filiais_Petz4[[#This Row],[FILIAL]],'[4]PETZ E ZEEDOG'!$B:$C,2,0),"")</f>
        <v>RJ</v>
      </c>
    </row>
    <row r="22" spans="1:17" ht="14.45" hidden="1" customHeight="1" x14ac:dyDescent="0.25">
      <c r="A22" t="s">
        <v>72</v>
      </c>
      <c r="B22" t="str">
        <f>IFERROR(VLOOKUP(Filiais_Petz4[[#This Row],[FILIAL]],'[4]PETZ E ZEEDOG'!$B:$D,3,0),"")</f>
        <v>R1</v>
      </c>
      <c r="C22" t="str">
        <f>IFERROR(VLOOKUP(Filiais_Petz4[[#This Row],[FILIAL]],'[4]PETZ E ZEEDOG'!$B:$E,4,0),"")</f>
        <v>MARYANE</v>
      </c>
      <c r="D22" t="str">
        <f>IFERROR(VLOOKUP(Filiais_Petz4[[#This Row],[FILIAL]],'[4]PETZ E ZEEDOG'!$B:$F,5,0),"")</f>
        <v>MNLH-RJ</v>
      </c>
      <c r="E22" t="str">
        <f>IFERROR(VLOOKUP(Filiais_Petz4[[#This Row],[FILIAL]],'[4]PETZ E ZEEDOG'!$B:$G,6,0),"")</f>
        <v>PETZ CARREFOUR MANILHA</v>
      </c>
      <c r="F22" s="1">
        <f>IFERROR(VLOOKUP(Filiais_Petz4[[#This Row],[FILIAL]],'[4]PETZ E ZEEDOG'!$B:$H,7,0),"")</f>
        <v>41604</v>
      </c>
      <c r="G22" t="str">
        <f>IFERROR(VLOOKUP(Filiais_Petz4[[#This Row],[FILIAL]],'[4]PETZ E ZEEDOG'!$B$2:$R$1103,8,0),"")</f>
        <v>R DR OLIVEIRA BOTELHO, 349</v>
      </c>
      <c r="H22" t="str">
        <f>IFERROR(VLOOKUP(Filiais_Petz4[[#This Row],[FILIAL]],'[4]PETZ E ZEEDOG'!$B:$J,9,0),"")</f>
        <v>SÃO GONÇALO</v>
      </c>
      <c r="I22" t="str">
        <f>IFERROR(VLOOKUP(Filiais_Petz4[[#This Row],[FILIAL]],'[4]PETZ E ZEEDOG'!$B:$K,10,0),"")</f>
        <v>RJ</v>
      </c>
      <c r="J22">
        <f>IFERROR(VLOOKUP(Filiais_Petz4[[#This Row],[FILIAL]],'[4]PETZ E ZEEDOG'!$B$2:$R$1103,11,0),"")</f>
        <v>24425000</v>
      </c>
      <c r="K22" s="89">
        <f>IFERROR(VLOOKUP(Filiais_Petz4[[#This Row],[FILIAL]],'[4]PETZ E ZEEDOG'!$B:$M,12,0),"")</f>
        <v>18328118000290</v>
      </c>
      <c r="L22" t="str">
        <f>IFERROR(VLOOKUP(Filiais_Petz4[[#This Row],[FILIAL]],'[4]PETZ E ZEEDOG'!$B:$N,13,0),"")</f>
        <v>79961426</v>
      </c>
      <c r="M22" t="str">
        <f>IFERROR(VLOOKUP(Filiais_Petz4[[#This Row],[FILIAL]],'[4]PETZ E ZEEDOG'!$B:$O,14,0),"")</f>
        <v>NEVES</v>
      </c>
      <c r="N22" t="str">
        <f>IFERROR(VLOOKUP(Filiais_Petz4[[#This Row],[FILIAL]],'[4]PETZ E ZEEDOG'!$B:$P,15,0),"")</f>
        <v>S</v>
      </c>
      <c r="O22" t="str">
        <f>IFERROR(VLOOKUP(Filiais_Petz4[[#This Row],[FILIAL]],'[4]PETZ E ZEEDOG'!$B:$Q,16,0),"")</f>
        <v>NITEROI</v>
      </c>
      <c r="P22" t="str">
        <f>IFERROR(VLOOKUP(Filiais_Petz4[[#This Row],[FILIAL]],'[4]PETZ E ZEEDOG'!$B:$R,17,0),"")</f>
        <v>ALEX</v>
      </c>
      <c r="Q22" t="str">
        <f>IFERROR(VLOOKUP(Filiais_Petz4[[#This Row],[FILIAL]],'[4]PETZ E ZEEDOG'!$B:$C,2,0),"")</f>
        <v>RJ</v>
      </c>
    </row>
    <row r="23" spans="1:17" ht="14.45" hidden="1" customHeight="1" x14ac:dyDescent="0.25">
      <c r="A23" t="s">
        <v>73</v>
      </c>
      <c r="B23" t="str">
        <f>IFERROR(VLOOKUP(Filiais_Petz4[[#This Row],[FILIAL]],'[4]PETZ E ZEEDOG'!$B:$D,3,0),"")</f>
        <v>R2</v>
      </c>
      <c r="C23" t="str">
        <f>IFERROR(VLOOKUP(Filiais_Petz4[[#This Row],[FILIAL]],'[4]PETZ E ZEEDOG'!$B:$E,4,0),"")</f>
        <v>MARCONE</v>
      </c>
      <c r="D23" t="str">
        <f>IFERROR(VLOOKUP(Filiais_Petz4[[#This Row],[FILIAL]],'[4]PETZ E ZEEDOG'!$B:$F,5,0),"")</f>
        <v>GUJA-SP</v>
      </c>
      <c r="E23" t="str">
        <f>IFERROR(VLOOKUP(Filiais_Petz4[[#This Row],[FILIAL]],'[4]PETZ E ZEEDOG'!$B:$G,6,0),"")</f>
        <v>PETZ GUARUJA</v>
      </c>
      <c r="F23" s="1">
        <f>IFERROR(VLOOKUP(Filiais_Petz4[[#This Row],[FILIAL]],'[4]PETZ E ZEEDOG'!$B:$H,7,0),"")</f>
        <v>41487</v>
      </c>
      <c r="G23" t="str">
        <f>IFERROR(VLOOKUP(Filiais_Petz4[[#This Row],[FILIAL]],'[4]PETZ E ZEEDOG'!$B$2:$R$1103,8,0),"")</f>
        <v>AV ADHEMAR DE BARROS, 1935</v>
      </c>
      <c r="H23" t="str">
        <f>IFERROR(VLOOKUP(Filiais_Petz4[[#This Row],[FILIAL]],'[4]PETZ E ZEEDOG'!$B:$J,9,0),"")</f>
        <v>GUARUJÁ</v>
      </c>
      <c r="I23" t="str">
        <f>IFERROR(VLOOKUP(Filiais_Petz4[[#This Row],[FILIAL]],'[4]PETZ E ZEEDOG'!$B:$K,10,0),"")</f>
        <v>SP</v>
      </c>
      <c r="J23">
        <f>IFERROR(VLOOKUP(Filiais_Petz4[[#This Row],[FILIAL]],'[4]PETZ E ZEEDOG'!$B$2:$R$1103,11,0),"")</f>
        <v>11430003</v>
      </c>
      <c r="K23" s="89">
        <f>IFERROR(VLOOKUP(Filiais_Petz4[[#This Row],[FILIAL]],'[4]PETZ E ZEEDOG'!$B:$M,12,0),"")</f>
        <v>18328118001008</v>
      </c>
      <c r="L23" t="str">
        <f>IFERROR(VLOOKUP(Filiais_Petz4[[#This Row],[FILIAL]],'[4]PETZ E ZEEDOG'!$B:$N,13,0),"")</f>
        <v>335260767115</v>
      </c>
      <c r="M23" t="str">
        <f>IFERROR(VLOOKUP(Filiais_Petz4[[#This Row],[FILIAL]],'[4]PETZ E ZEEDOG'!$B:$O,14,0),"")</f>
        <v>JARDIM HELENA MARIA</v>
      </c>
      <c r="N23" t="str">
        <f>IFERROR(VLOOKUP(Filiais_Petz4[[#This Row],[FILIAL]],'[4]PETZ E ZEEDOG'!$B:$P,15,0),"")</f>
        <v>S</v>
      </c>
      <c r="O23" t="str">
        <f>IFERROR(VLOOKUP(Filiais_Petz4[[#This Row],[FILIAL]],'[4]PETZ E ZEEDOG'!$B:$Q,16,0),"")</f>
        <v>GUARUJÁ</v>
      </c>
      <c r="P23" t="str">
        <f>IFERROR(VLOOKUP(Filiais_Petz4[[#This Row],[FILIAL]],'[4]PETZ E ZEEDOG'!$B:$R,17,0),"")</f>
        <v>GUILHERME</v>
      </c>
      <c r="Q23" t="str">
        <f>IFERROR(VLOOKUP(Filiais_Petz4[[#This Row],[FILIAL]],'[4]PETZ E ZEEDOG'!$B:$C,2,0),"")</f>
        <v>SP6</v>
      </c>
    </row>
    <row r="24" spans="1:17" ht="15" hidden="1" customHeight="1" x14ac:dyDescent="0.25">
      <c r="A24" t="s">
        <v>74</v>
      </c>
      <c r="B24" t="str">
        <f>IFERROR(VLOOKUP(Filiais_Petz4[[#This Row],[FILIAL]],'[4]PETZ E ZEEDOG'!$B:$D,3,0),"")</f>
        <v>R1</v>
      </c>
      <c r="C24" t="str">
        <f>IFERROR(VLOOKUP(Filiais_Petz4[[#This Row],[FILIAL]],'[4]PETZ E ZEEDOG'!$B:$E,4,0),"")</f>
        <v>MARYANE</v>
      </c>
      <c r="D24" t="str">
        <f>IFERROR(VLOOKUP(Filiais_Petz4[[#This Row],[FILIAL]],'[4]PETZ E ZEEDOG'!$B:$F,5,0),"")</f>
        <v>DOMP-SP</v>
      </c>
      <c r="E24" t="str">
        <f>IFERROR(VLOOKUP(Filiais_Petz4[[#This Row],[FILIAL]],'[4]PETZ E ZEEDOG'!$B:$G,6,0),"")</f>
        <v>PETZ DOM PEDRO</v>
      </c>
      <c r="F24" s="1">
        <f>IFERROR(VLOOKUP(Filiais_Petz4[[#This Row],[FILIAL]],'[4]PETZ E ZEEDOG'!$B:$H,7,0),"")</f>
        <v>38626</v>
      </c>
      <c r="G24" t="str">
        <f>IFERROR(VLOOKUP(Filiais_Petz4[[#This Row],[FILIAL]],'[4]PETZ E ZEEDOG'!$B$2:$R$1103,8,0),"")</f>
        <v>AV. GUILHERME CAMPOS, 500 û LJ A-02</v>
      </c>
      <c r="H24" t="str">
        <f>IFERROR(VLOOKUP(Filiais_Petz4[[#This Row],[FILIAL]],'[4]PETZ E ZEEDOG'!$B:$J,9,0),"")</f>
        <v>CAMPINAS</v>
      </c>
      <c r="I24" t="str">
        <f>IFERROR(VLOOKUP(Filiais_Petz4[[#This Row],[FILIAL]],'[4]PETZ E ZEEDOG'!$B:$K,10,0),"")</f>
        <v>SP</v>
      </c>
      <c r="J24">
        <f>IFERROR(VLOOKUP(Filiais_Petz4[[#This Row],[FILIAL]],'[4]PETZ E ZEEDOG'!$B$2:$R$1103,11,0),"")</f>
        <v>13087901</v>
      </c>
      <c r="K24" s="89">
        <f>IFERROR(VLOOKUP(Filiais_Petz4[[#This Row],[FILIAL]],'[4]PETZ E ZEEDOG'!$B:$M,12,0),"")</f>
        <v>18328118000702</v>
      </c>
      <c r="L24" t="str">
        <f>IFERROR(VLOOKUP(Filiais_Petz4[[#This Row],[FILIAL]],'[4]PETZ E ZEEDOG'!$B:$N,13,0),"")</f>
        <v>795403692119</v>
      </c>
      <c r="M24" t="str">
        <f>IFERROR(VLOOKUP(Filiais_Petz4[[#This Row],[FILIAL]],'[4]PETZ E ZEEDOG'!$B:$O,14,0),"")</f>
        <v>JD STA GENEBRA</v>
      </c>
      <c r="N24" t="str">
        <f>IFERROR(VLOOKUP(Filiais_Petz4[[#This Row],[FILIAL]],'[4]PETZ E ZEEDOG'!$B:$P,15,0),"")</f>
        <v>S</v>
      </c>
      <c r="O24" t="str">
        <f>IFERROR(VLOOKUP(Filiais_Petz4[[#This Row],[FILIAL]],'[4]PETZ E ZEEDOG'!$B:$Q,16,0),"")</f>
        <v>CAMPINAS</v>
      </c>
      <c r="P24" t="str">
        <f>IFERROR(VLOOKUP(Filiais_Petz4[[#This Row],[FILIAL]],'[4]PETZ E ZEEDOG'!$B:$R,17,0),"")</f>
        <v>AGNALDO</v>
      </c>
      <c r="Q24" t="str">
        <f>IFERROR(VLOOKUP(Filiais_Petz4[[#This Row],[FILIAL]],'[4]PETZ E ZEEDOG'!$B:$C,2,0),"")</f>
        <v>INT-1</v>
      </c>
    </row>
    <row r="25" spans="1:17" ht="14.45" hidden="1" customHeight="1" x14ac:dyDescent="0.25">
      <c r="A25" t="s">
        <v>76</v>
      </c>
      <c r="B25" t="str">
        <f>IFERROR(VLOOKUP(Filiais_Petz4[[#This Row],[FILIAL]],'[4]PETZ E ZEEDOG'!$B:$D,3,0),"")</f>
        <v>R3</v>
      </c>
      <c r="C25" t="str">
        <f>IFERROR(VLOOKUP(Filiais_Petz4[[#This Row],[FILIAL]],'[4]PETZ E ZEEDOG'!$B:$E,4,0),"")</f>
        <v>FELICIO</v>
      </c>
      <c r="D25" t="str">
        <f>IFERROR(VLOOKUP(Filiais_Petz4[[#This Row],[FILIAL]],'[4]PETZ E ZEEDOG'!$B:$F,5,0),"")</f>
        <v>DDMA-SP</v>
      </c>
      <c r="E25" t="str">
        <f>IFERROR(VLOOKUP(Filiais_Petz4[[#This Row],[FILIAL]],'[4]PETZ E ZEEDOG'!$B:$G,6,0),"")</f>
        <v>PETZ DIADEMA</v>
      </c>
      <c r="F25" s="1">
        <f>IFERROR(VLOOKUP(Filiais_Petz4[[#This Row],[FILIAL]],'[4]PETZ E ZEEDOG'!$B:$H,7,0),"")</f>
        <v>44772</v>
      </c>
      <c r="G25" t="str">
        <f>IFERROR(VLOOKUP(Filiais_Petz4[[#This Row],[FILIAL]],'[4]PETZ E ZEEDOG'!$B$2:$R$1103,8,0),"")</f>
        <v>AV FABIO EDUARDO TAMOS ESQUIVEL 1100</v>
      </c>
      <c r="H25" t="str">
        <f>IFERROR(VLOOKUP(Filiais_Petz4[[#This Row],[FILIAL]],'[4]PETZ E ZEEDOG'!$B:$J,9,0),"")</f>
        <v>DIADEMA</v>
      </c>
      <c r="I25" t="str">
        <f>IFERROR(VLOOKUP(Filiais_Petz4[[#This Row],[FILIAL]],'[4]PETZ E ZEEDOG'!$B:$K,10,0),"")</f>
        <v>SP</v>
      </c>
      <c r="J25">
        <f>IFERROR(VLOOKUP(Filiais_Petz4[[#This Row],[FILIAL]],'[4]PETZ E ZEEDOG'!$B$2:$R$1103,11,0),"")</f>
        <v>9920578</v>
      </c>
      <c r="K25" s="89">
        <f>IFERROR(VLOOKUP(Filiais_Petz4[[#This Row],[FILIAL]],'[4]PETZ E ZEEDOG'!$B:$M,12,0),"")</f>
        <v>18328118000966</v>
      </c>
      <c r="L25">
        <f>IFERROR(VLOOKUP(Filiais_Petz4[[#This Row],[FILIAL]],'[4]PETZ E ZEEDOG'!$B:$N,13,0),"")</f>
        <v>286687873118</v>
      </c>
      <c r="M25" t="str">
        <f>IFERROR(VLOOKUP(Filiais_Petz4[[#This Row],[FILIAL]],'[4]PETZ E ZEEDOG'!$B:$O,14,0),"")</f>
        <v>CENTRO</v>
      </c>
      <c r="N25" t="str">
        <f>IFERROR(VLOOKUP(Filiais_Petz4[[#This Row],[FILIAL]],'[4]PETZ E ZEEDOG'!$B:$P,15,0),"")</f>
        <v>S</v>
      </c>
      <c r="O25" t="str">
        <f>IFERROR(VLOOKUP(Filiais_Petz4[[#This Row],[FILIAL]],'[4]PETZ E ZEEDOG'!$B:$Q,16,0),"")</f>
        <v xml:space="preserve">DDMA-SP </v>
      </c>
      <c r="P25" t="str">
        <f>IFERROR(VLOOKUP(Filiais_Petz4[[#This Row],[FILIAL]],'[4]PETZ E ZEEDOG'!$B:$R,17,0),"")</f>
        <v>CAIO</v>
      </c>
      <c r="Q25" t="str">
        <f>IFERROR(VLOOKUP(Filiais_Petz4[[#This Row],[FILIAL]],'[4]PETZ E ZEEDOG'!$B:$C,2,0),"")</f>
        <v>SP3</v>
      </c>
    </row>
    <row r="26" spans="1:17" ht="14.45" hidden="1" customHeight="1" x14ac:dyDescent="0.25">
      <c r="A26" t="s">
        <v>77</v>
      </c>
      <c r="B26" t="str">
        <f>IFERROR(VLOOKUP(Filiais_Petz4[[#This Row],[FILIAL]],'[4]PETZ E ZEEDOG'!$B:$D,3,0),"")</f>
        <v>R1</v>
      </c>
      <c r="C26" t="str">
        <f>IFERROR(VLOOKUP(Filiais_Petz4[[#This Row],[FILIAL]],'[4]PETZ E ZEEDOG'!$B:$E,4,0),"")</f>
        <v>MARYANE</v>
      </c>
      <c r="D26" t="str">
        <f>IFERROR(VLOOKUP(Filiais_Petz4[[#This Row],[FILIAL]],'[4]PETZ E ZEEDOG'!$B:$F,5,0),"")</f>
        <v>BNGU-RJ</v>
      </c>
      <c r="E26" t="str">
        <f>IFERROR(VLOOKUP(Filiais_Petz4[[#This Row],[FILIAL]],'[4]PETZ E ZEEDOG'!$B:$G,6,0),"")</f>
        <v>PETZ SHOPPING BANGU</v>
      </c>
      <c r="F26" s="1">
        <f>IFERROR(VLOOKUP(Filiais_Petz4[[#This Row],[FILIAL]],'[4]PETZ E ZEEDOG'!$B:$H,7,0),"")</f>
        <v>44793</v>
      </c>
      <c r="G26" t="str">
        <f>IFERROR(VLOOKUP(Filiais_Petz4[[#This Row],[FILIAL]],'[4]PETZ E ZEEDOG'!$B$2:$R$1103,8,0),"")</f>
        <v>R FONSECA, 240</v>
      </c>
      <c r="H26" t="str">
        <f>IFERROR(VLOOKUP(Filiais_Petz4[[#This Row],[FILIAL]],'[4]PETZ E ZEEDOG'!$B:$J,9,0),"")</f>
        <v>RIO DE JANEIRO</v>
      </c>
      <c r="I26" t="str">
        <f>IFERROR(VLOOKUP(Filiais_Petz4[[#This Row],[FILIAL]],'[4]PETZ E ZEEDOG'!$B:$K,10,0),"")</f>
        <v>RJ</v>
      </c>
      <c r="J26">
        <f>IFERROR(VLOOKUP(Filiais_Petz4[[#This Row],[FILIAL]],'[4]PETZ E ZEEDOG'!$B$2:$R$1103,11,0),"")</f>
        <v>21820959</v>
      </c>
      <c r="K26" s="89">
        <f>IFERROR(VLOOKUP(Filiais_Petz4[[#This Row],[FILIAL]],'[4]PETZ E ZEEDOG'!$B:$M,12,0),"")</f>
        <v>18328118002586</v>
      </c>
      <c r="L26" t="str">
        <f>IFERROR(VLOOKUP(Filiais_Petz4[[#This Row],[FILIAL]],'[4]PETZ E ZEEDOG'!$B:$N,13,0),"")</f>
        <v>79992640</v>
      </c>
      <c r="M26" t="str">
        <f>IFERROR(VLOOKUP(Filiais_Petz4[[#This Row],[FILIAL]],'[4]PETZ E ZEEDOG'!$B:$O,14,0),"")</f>
        <v>BANGU</v>
      </c>
      <c r="N26" t="str">
        <f>IFERROR(VLOOKUP(Filiais_Petz4[[#This Row],[FILIAL]],'[4]PETZ E ZEEDOG'!$B:$P,15,0),"")</f>
        <v>S</v>
      </c>
      <c r="O26" t="str">
        <f>IFERROR(VLOOKUP(Filiais_Petz4[[#This Row],[FILIAL]],'[4]PETZ E ZEEDOG'!$B:$Q,16,0),"")</f>
        <v>BNGU-RJ</v>
      </c>
      <c r="P26" t="str">
        <f>IFERROR(VLOOKUP(Filiais_Petz4[[#This Row],[FILIAL]],'[4]PETZ E ZEEDOG'!$B:$R,17,0),"")</f>
        <v>ALEX</v>
      </c>
      <c r="Q26" t="str">
        <f>IFERROR(VLOOKUP(Filiais_Petz4[[#This Row],[FILIAL]],'[4]PETZ E ZEEDOG'!$B:$C,2,0),"")</f>
        <v>RJ</v>
      </c>
    </row>
    <row r="27" spans="1:17" ht="14.45" hidden="1" customHeight="1" x14ac:dyDescent="0.25">
      <c r="A27" t="s">
        <v>78</v>
      </c>
      <c r="B27" t="str">
        <f>IFERROR(VLOOKUP(Filiais_Petz4[[#This Row],[FILIAL]],'[4]PETZ E ZEEDOG'!$B:$D,3,0),"")</f>
        <v>R3</v>
      </c>
      <c r="C27" t="str">
        <f>IFERROR(VLOOKUP(Filiais_Petz4[[#This Row],[FILIAL]],'[4]PETZ E ZEEDOG'!$B:$E,4,0),"")</f>
        <v>FELICIO</v>
      </c>
      <c r="D27" t="str">
        <f>IFERROR(VLOOKUP(Filiais_Petz4[[#This Row],[FILIAL]],'[4]PETZ E ZEEDOG'!$B:$F,5,0),"")</f>
        <v>IGES-SP</v>
      </c>
      <c r="E27" t="str">
        <f>IFERROR(VLOOKUP(Filiais_Petz4[[#This Row],[FILIAL]],'[4]PETZ E ZEEDOG'!$B:$G,6,0),"")</f>
        <v>PETZ IGUATEMI ESPLANADA</v>
      </c>
      <c r="F27" s="1">
        <f>IFERROR(VLOOKUP(Filiais_Petz4[[#This Row],[FILIAL]],'[4]PETZ E ZEEDOG'!$B:$H,7,0),"")</f>
        <v>41592</v>
      </c>
      <c r="G27" t="str">
        <f>IFERROR(VLOOKUP(Filiais_Petz4[[#This Row],[FILIAL]],'[4]PETZ E ZEEDOG'!$B$2:$R$1103,8,0),"")</f>
        <v>AV GISELE CONSTANTINO, 1850</v>
      </c>
      <c r="H27" t="str">
        <f>IFERROR(VLOOKUP(Filiais_Petz4[[#This Row],[FILIAL]],'[4]PETZ E ZEEDOG'!$B:$J,9,0),"")</f>
        <v>VOTORANTIM</v>
      </c>
      <c r="I27" t="str">
        <f>IFERROR(VLOOKUP(Filiais_Petz4[[#This Row],[FILIAL]],'[4]PETZ E ZEEDOG'!$B:$K,10,0),"")</f>
        <v>SP</v>
      </c>
      <c r="J27">
        <f>IFERROR(VLOOKUP(Filiais_Petz4[[#This Row],[FILIAL]],'[4]PETZ E ZEEDOG'!$B$2:$R$1103,11,0),"")</f>
        <v>18110650</v>
      </c>
      <c r="K27" s="89">
        <f>IFERROR(VLOOKUP(Filiais_Petz4[[#This Row],[FILIAL]],'[4]PETZ E ZEEDOG'!$B:$M,12,0),"")</f>
        <v>18328118002667</v>
      </c>
      <c r="L27" t="str">
        <f>IFERROR(VLOOKUP(Filiais_Petz4[[#This Row],[FILIAL]],'[4]PETZ E ZEEDOG'!$B:$N,13,0),"")</f>
        <v>717065695117</v>
      </c>
      <c r="M27" t="str">
        <f>IFERROR(VLOOKUP(Filiais_Petz4[[#This Row],[FILIAL]],'[4]PETZ E ZEEDOG'!$B:$O,14,0),"")</f>
        <v>PARQUE BELA VISTA</v>
      </c>
      <c r="N27" t="str">
        <f>IFERROR(VLOOKUP(Filiais_Petz4[[#This Row],[FILIAL]],'[4]PETZ E ZEEDOG'!$B:$P,15,0),"")</f>
        <v>S</v>
      </c>
      <c r="O27" t="str">
        <f>IFERROR(VLOOKUP(Filiais_Petz4[[#This Row],[FILIAL]],'[4]PETZ E ZEEDOG'!$B:$Q,16,0),"")</f>
        <v>IGES-SP</v>
      </c>
      <c r="P27" t="str">
        <f>IFERROR(VLOOKUP(Filiais_Petz4[[#This Row],[FILIAL]],'[4]PETZ E ZEEDOG'!$B:$R,17,0),"")</f>
        <v>KAUAN</v>
      </c>
      <c r="Q27" t="str">
        <f>IFERROR(VLOOKUP(Filiais_Petz4[[#This Row],[FILIAL]],'[4]PETZ E ZEEDOG'!$B:$C,2,0),"")</f>
        <v>SP7</v>
      </c>
    </row>
    <row r="28" spans="1:17" ht="14.45" hidden="1" customHeight="1" x14ac:dyDescent="0.25">
      <c r="A28" t="s">
        <v>79</v>
      </c>
      <c r="B28" t="str">
        <f>IFERROR(VLOOKUP(Filiais_Petz4[[#This Row],[FILIAL]],'[4]PETZ E ZEEDOG'!$B:$D,3,0),"")</f>
        <v>R1</v>
      </c>
      <c r="C28" t="str">
        <f>IFERROR(VLOOKUP(Filiais_Petz4[[#This Row],[FILIAL]],'[4]PETZ E ZEEDOG'!$B:$E,4,0),"")</f>
        <v>MARYANE</v>
      </c>
      <c r="D28" t="str">
        <f>IFERROR(VLOOKUP(Filiais_Petz4[[#This Row],[FILIAL]],'[4]PETZ E ZEEDOG'!$B:$F,5,0),"")</f>
        <v>AYSE-RJ</v>
      </c>
      <c r="E28" t="str">
        <f>IFERROR(VLOOKUP(Filiais_Petz4[[#This Row],[FILIAL]],'[4]PETZ E ZEEDOG'!$B:$G,6,0),"")</f>
        <v>PETZ AYRTON SENNA (FECHADA)</v>
      </c>
      <c r="F28" s="1">
        <f>IFERROR(VLOOKUP(Filiais_Petz4[[#This Row],[FILIAL]],'[4]PETZ E ZEEDOG'!$B:$H,7,0),"")</f>
        <v>0</v>
      </c>
      <c r="G28" t="str">
        <f>IFERROR(VLOOKUP(Filiais_Petz4[[#This Row],[FILIAL]],'[4]PETZ E ZEEDOG'!$B$2:$R$1103,8,0),"")</f>
        <v>AV AYRTON SENNA, 3437</v>
      </c>
      <c r="H28" t="str">
        <f>IFERROR(VLOOKUP(Filiais_Petz4[[#This Row],[FILIAL]],'[4]PETZ E ZEEDOG'!$B:$J,9,0),"")</f>
        <v>RIO DE JANEIRO</v>
      </c>
      <c r="I28" t="str">
        <f>IFERROR(VLOOKUP(Filiais_Petz4[[#This Row],[FILIAL]],'[4]PETZ E ZEEDOG'!$B:$K,10,0),"")</f>
        <v>RJ</v>
      </c>
      <c r="J28">
        <f>IFERROR(VLOOKUP(Filiais_Petz4[[#This Row],[FILIAL]],'[4]PETZ E ZEEDOG'!$B$2:$R$1103,11,0),"")</f>
        <v>22775005</v>
      </c>
      <c r="K28" s="89">
        <f>IFERROR(VLOOKUP(Filiais_Petz4[[#This Row],[FILIAL]],'[4]PETZ E ZEEDOG'!$B:$M,12,0),"")</f>
        <v>18328118002748</v>
      </c>
      <c r="L28" t="str">
        <f>IFERROR(VLOOKUP(Filiais_Petz4[[#This Row],[FILIAL]],'[4]PETZ E ZEEDOG'!$B:$N,13,0),"")</f>
        <v>86549409</v>
      </c>
      <c r="M28" t="str">
        <f>IFERROR(VLOOKUP(Filiais_Petz4[[#This Row],[FILIAL]],'[4]PETZ E ZEEDOG'!$B:$O,14,0),"")</f>
        <v>JACAREPAGUA</v>
      </c>
      <c r="N28" t="str">
        <f>IFERROR(VLOOKUP(Filiais_Petz4[[#This Row],[FILIAL]],'[4]PETZ E ZEEDOG'!$B:$P,15,0),"")</f>
        <v>N</v>
      </c>
      <c r="O28" t="str">
        <f>IFERROR(VLOOKUP(Filiais_Petz4[[#This Row],[FILIAL]],'[4]PETZ E ZEEDOG'!$B:$Q,16,0),"")</f>
        <v>AYRTON SENNA</v>
      </c>
      <c r="P28" t="str">
        <f>IFERROR(VLOOKUP(Filiais_Petz4[[#This Row],[FILIAL]],'[4]PETZ E ZEEDOG'!$B:$R,17,0),"")</f>
        <v>ALEX</v>
      </c>
      <c r="Q28" t="str">
        <f>IFERROR(VLOOKUP(Filiais_Petz4[[#This Row],[FILIAL]],'[4]PETZ E ZEEDOG'!$B:$C,2,0),"")</f>
        <v>RJ</v>
      </c>
    </row>
    <row r="29" spans="1:17" ht="14.45" hidden="1" customHeight="1" x14ac:dyDescent="0.25">
      <c r="A29" t="s">
        <v>80</v>
      </c>
      <c r="B29" t="str">
        <f>IFERROR(VLOOKUP(Filiais_Petz4[[#This Row],[FILIAL]],'[4]PETZ E ZEEDOG'!$B:$D,3,0),"")</f>
        <v>R2</v>
      </c>
      <c r="C29" t="str">
        <f>IFERROR(VLOOKUP(Filiais_Petz4[[#This Row],[FILIAL]],'[4]PETZ E ZEEDOG'!$B:$E,4,0),"")</f>
        <v>MARCONE</v>
      </c>
      <c r="D29" t="str">
        <f>IFERROR(VLOOKUP(Filiais_Petz4[[#This Row],[FILIAL]],'[4]PETZ E ZEEDOG'!$B:$F,5,0),"")</f>
        <v>AFCO-SP</v>
      </c>
      <c r="E29" t="str">
        <f>IFERROR(VLOOKUP(Filiais_Petz4[[#This Row],[FILIAL]],'[4]PETZ E ZEEDOG'!$B:$G,6,0),"")</f>
        <v>PETZ ANALIA FRANCO</v>
      </c>
      <c r="F29" s="1">
        <f>IFERROR(VLOOKUP(Filiais_Petz4[[#This Row],[FILIAL]],'[4]PETZ E ZEEDOG'!$B:$H,7,0),"")</f>
        <v>41618</v>
      </c>
      <c r="G29" t="str">
        <f>IFERROR(VLOOKUP(Filiais_Petz4[[#This Row],[FILIAL]],'[4]PETZ E ZEEDOG'!$B$2:$R$1103,8,0),"")</f>
        <v>R REGENTE FEIJO, 677</v>
      </c>
      <c r="H29" t="str">
        <f>IFERROR(VLOOKUP(Filiais_Petz4[[#This Row],[FILIAL]],'[4]PETZ E ZEEDOG'!$B:$J,9,0),"")</f>
        <v>SÃO PAULO</v>
      </c>
      <c r="I29" t="str">
        <f>IFERROR(VLOOKUP(Filiais_Petz4[[#This Row],[FILIAL]],'[4]PETZ E ZEEDOG'!$B:$K,10,0),"")</f>
        <v>SP</v>
      </c>
      <c r="J29">
        <f>IFERROR(VLOOKUP(Filiais_Petz4[[#This Row],[FILIAL]],'[4]PETZ E ZEEDOG'!$B$2:$R$1103,11,0),"")</f>
        <v>3342000</v>
      </c>
      <c r="K29" s="89">
        <f>IFERROR(VLOOKUP(Filiais_Petz4[[#This Row],[FILIAL]],'[4]PETZ E ZEEDOG'!$B:$M,12,0),"")</f>
        <v>18328118002829</v>
      </c>
      <c r="L29" t="str">
        <f>IFERROR(VLOOKUP(Filiais_Petz4[[#This Row],[FILIAL]],'[4]PETZ E ZEEDOG'!$B:$N,13,0),"")</f>
        <v>142919634112</v>
      </c>
      <c r="M29" t="str">
        <f>IFERROR(VLOOKUP(Filiais_Petz4[[#This Row],[FILIAL]],'[4]PETZ E ZEEDOG'!$B:$O,14,0),"")</f>
        <v>VILA REGENTE FEIJO</v>
      </c>
      <c r="N29" t="str">
        <f>IFERROR(VLOOKUP(Filiais_Petz4[[#This Row],[FILIAL]],'[4]PETZ E ZEEDOG'!$B:$P,15,0),"")</f>
        <v>S</v>
      </c>
      <c r="O29" t="str">
        <f>IFERROR(VLOOKUP(Filiais_Petz4[[#This Row],[FILIAL]],'[4]PETZ E ZEEDOG'!$B:$Q,16,0),"")</f>
        <v>ANÁLIA FRANCO</v>
      </c>
      <c r="P29" t="str">
        <f>IFERROR(VLOOKUP(Filiais_Petz4[[#This Row],[FILIAL]],'[4]PETZ E ZEEDOG'!$B:$R,17,0),"")</f>
        <v>ROBSON</v>
      </c>
      <c r="Q29" t="str">
        <f>IFERROR(VLOOKUP(Filiais_Petz4[[#This Row],[FILIAL]],'[4]PETZ E ZEEDOG'!$B:$C,2,0),"")</f>
        <v>SP4</v>
      </c>
    </row>
    <row r="30" spans="1:17" ht="14.45" hidden="1" customHeight="1" x14ac:dyDescent="0.25">
      <c r="A30" t="s">
        <v>81</v>
      </c>
      <c r="B30" t="str">
        <f>IFERROR(VLOOKUP(Filiais_Petz4[[#This Row],[FILIAL]],'[4]PETZ E ZEEDOG'!$B:$D,3,0),"")</f>
        <v>R3</v>
      </c>
      <c r="C30" t="str">
        <f>IFERROR(VLOOKUP(Filiais_Petz4[[#This Row],[FILIAL]],'[4]PETZ E ZEEDOG'!$B:$E,4,0),"")</f>
        <v>FELICIO</v>
      </c>
      <c r="D30" t="str">
        <f>IFERROR(VLOOKUP(Filiais_Petz4[[#This Row],[FILIAL]],'[4]PETZ E ZEEDOG'!$B:$F,5,0),"")</f>
        <v>PSAG-GO</v>
      </c>
      <c r="E30" t="str">
        <f>IFERROR(VLOOKUP(Filiais_Petz4[[#This Row],[FILIAL]],'[4]PETZ E ZEEDOG'!$B:$G,6,0),"")</f>
        <v>PETZ PASSEIO DAS AGUAS</v>
      </c>
      <c r="F30" s="1">
        <f>IFERROR(VLOOKUP(Filiais_Petz4[[#This Row],[FILIAL]],'[4]PETZ E ZEEDOG'!$B:$H,7,0),"")</f>
        <v>41609</v>
      </c>
      <c r="G30" t="str">
        <f>IFERROR(VLOOKUP(Filiais_Petz4[[#This Row],[FILIAL]],'[4]PETZ E ZEEDOG'!$B$2:$R$1103,8,0),"")</f>
        <v>AV PERIMETRAL NORTE, 8303</v>
      </c>
      <c r="H30" t="str">
        <f>IFERROR(VLOOKUP(Filiais_Petz4[[#This Row],[FILIAL]],'[4]PETZ E ZEEDOG'!$B:$J,9,0),"")</f>
        <v>GOIÂNIA</v>
      </c>
      <c r="I30" t="str">
        <f>IFERROR(VLOOKUP(Filiais_Petz4[[#This Row],[FILIAL]],'[4]PETZ E ZEEDOG'!$B:$K,10,0),"")</f>
        <v>GO</v>
      </c>
      <c r="J30">
        <f>IFERROR(VLOOKUP(Filiais_Petz4[[#This Row],[FILIAL]],'[4]PETZ E ZEEDOG'!$B$2:$R$1103,11,0),"")</f>
        <v>74445360</v>
      </c>
      <c r="K30" s="89">
        <f>IFERROR(VLOOKUP(Filiais_Petz4[[#This Row],[FILIAL]],'[4]PETZ E ZEEDOG'!$B:$M,12,0),"")</f>
        <v>18328118002900</v>
      </c>
      <c r="L30" t="str">
        <f>IFERROR(VLOOKUP(Filiais_Petz4[[#This Row],[FILIAL]],'[4]PETZ E ZEEDOG'!$B:$N,13,0),"")</f>
        <v>105858838</v>
      </c>
      <c r="M30" t="str">
        <f>IFERROR(VLOOKUP(Filiais_Petz4[[#This Row],[FILIAL]],'[4]PETZ E ZEEDOG'!$B:$O,14,0),"")</f>
        <v>FAZENDA CAVEIRAS</v>
      </c>
      <c r="N30" t="str">
        <f>IFERROR(VLOOKUP(Filiais_Petz4[[#This Row],[FILIAL]],'[4]PETZ E ZEEDOG'!$B:$P,15,0),"")</f>
        <v>S</v>
      </c>
      <c r="O30" t="str">
        <f>IFERROR(VLOOKUP(Filiais_Petz4[[#This Row],[FILIAL]],'[4]PETZ E ZEEDOG'!$B:$Q,16,0),"")</f>
        <v>PSAG-GO</v>
      </c>
      <c r="P30" t="str">
        <f>IFERROR(VLOOKUP(Filiais_Petz4[[#This Row],[FILIAL]],'[4]PETZ E ZEEDOG'!$B:$R,17,0),"")</f>
        <v>CAIO</v>
      </c>
      <c r="Q30" t="str">
        <f>IFERROR(VLOOKUP(Filiais_Petz4[[#This Row],[FILIAL]],'[4]PETZ E ZEEDOG'!$B:$C,2,0),"")</f>
        <v>CO-2</v>
      </c>
    </row>
    <row r="31" spans="1:17" ht="14.45" hidden="1" customHeight="1" x14ac:dyDescent="0.25">
      <c r="A31" t="s">
        <v>82</v>
      </c>
      <c r="B31" t="str">
        <f>IFERROR(VLOOKUP(Filiais_Petz4[[#This Row],[FILIAL]],'[4]PETZ E ZEEDOG'!$B:$D,3,0),"")</f>
        <v>R2</v>
      </c>
      <c r="C31" t="str">
        <f>IFERROR(VLOOKUP(Filiais_Petz4[[#This Row],[FILIAL]],'[4]PETZ E ZEEDOG'!$B:$E,4,0),"")</f>
        <v>MARCONE</v>
      </c>
      <c r="D31" t="str">
        <f>IFERROR(VLOOKUP(Filiais_Petz4[[#This Row],[FILIAL]],'[4]PETZ E ZEEDOG'!$B:$F,5,0),"")</f>
        <v>MOOC-SP</v>
      </c>
      <c r="E31" t="str">
        <f>IFERROR(VLOOKUP(Filiais_Petz4[[#This Row],[FILIAL]],'[4]PETZ E ZEEDOG'!$B:$G,6,0),"")</f>
        <v>PETZ MOOCA</v>
      </c>
      <c r="F31" s="1">
        <f>IFERROR(VLOOKUP(Filiais_Petz4[[#This Row],[FILIAL]],'[4]PETZ E ZEEDOG'!$B:$H,7,0),"")</f>
        <v>42202</v>
      </c>
      <c r="G31" t="str">
        <f>IFERROR(VLOOKUP(Filiais_Petz4[[#This Row],[FILIAL]],'[4]PETZ E ZEEDOG'!$B$2:$R$1103,8,0),"")</f>
        <v>AV PAES DE BARROS, 1654</v>
      </c>
      <c r="H31" t="str">
        <f>IFERROR(VLOOKUP(Filiais_Petz4[[#This Row],[FILIAL]],'[4]PETZ E ZEEDOG'!$B:$J,9,0),"")</f>
        <v>SÃO PAULO</v>
      </c>
      <c r="I31" t="str">
        <f>IFERROR(VLOOKUP(Filiais_Petz4[[#This Row],[FILIAL]],'[4]PETZ E ZEEDOG'!$B:$K,10,0),"")</f>
        <v>SP</v>
      </c>
      <c r="J31">
        <f>IFERROR(VLOOKUP(Filiais_Petz4[[#This Row],[FILIAL]],'[4]PETZ E ZEEDOG'!$B$2:$R$1103,11,0),"")</f>
        <v>3114001</v>
      </c>
      <c r="K31" s="89">
        <f>IFERROR(VLOOKUP(Filiais_Petz4[[#This Row],[FILIAL]],'[4]PETZ E ZEEDOG'!$B:$M,12,0),"")</f>
        <v>18328118003043</v>
      </c>
      <c r="L31" t="str">
        <f>IFERROR(VLOOKUP(Filiais_Petz4[[#This Row],[FILIAL]],'[4]PETZ E ZEEDOG'!$B:$N,13,0),"")</f>
        <v>145942130115</v>
      </c>
      <c r="M31" t="str">
        <f>IFERROR(VLOOKUP(Filiais_Petz4[[#This Row],[FILIAL]],'[4]PETZ E ZEEDOG'!$B:$O,14,0),"")</f>
        <v>MOOCA</v>
      </c>
      <c r="N31" t="str">
        <f>IFERROR(VLOOKUP(Filiais_Petz4[[#This Row],[FILIAL]],'[4]PETZ E ZEEDOG'!$B:$P,15,0),"")</f>
        <v>S</v>
      </c>
      <c r="O31" t="str">
        <f>IFERROR(VLOOKUP(Filiais_Petz4[[#This Row],[FILIAL]],'[4]PETZ E ZEEDOG'!$B:$Q,16,0),"")</f>
        <v>MOOCA</v>
      </c>
      <c r="P31" t="str">
        <f>IFERROR(VLOOKUP(Filiais_Petz4[[#This Row],[FILIAL]],'[4]PETZ E ZEEDOG'!$B:$R,17,0),"")</f>
        <v>ROBSON</v>
      </c>
      <c r="Q31" t="str">
        <f>IFERROR(VLOOKUP(Filiais_Petz4[[#This Row],[FILIAL]],'[4]PETZ E ZEEDOG'!$B:$C,2,0),"")</f>
        <v>SP4</v>
      </c>
    </row>
    <row r="32" spans="1:17" ht="14.45" hidden="1" customHeight="1" x14ac:dyDescent="0.25">
      <c r="A32" t="s">
        <v>83</v>
      </c>
      <c r="B32" t="str">
        <f>IFERROR(VLOOKUP(Filiais_Petz4[[#This Row],[FILIAL]],'[4]PETZ E ZEEDOG'!$B:$D,3,0),"")</f>
        <v>R1</v>
      </c>
      <c r="C32" t="str">
        <f>IFERROR(VLOOKUP(Filiais_Petz4[[#This Row],[FILIAL]],'[4]PETZ E ZEEDOG'!$B:$E,4,0),"")</f>
        <v>MARYANE</v>
      </c>
      <c r="D32" t="str">
        <f>IFERROR(VLOOKUP(Filiais_Petz4[[#This Row],[FILIAL]],'[4]PETZ E ZEEDOG'!$B:$F,5,0),"")</f>
        <v>MRBI-SP</v>
      </c>
      <c r="E32" t="str">
        <f>IFERROR(VLOOKUP(Filiais_Petz4[[#This Row],[FILIAL]],'[4]PETZ E ZEEDOG'!$B:$G,6,0),"")</f>
        <v>PETZ MORUMBI</v>
      </c>
      <c r="F32" s="1">
        <f>IFERROR(VLOOKUP(Filiais_Petz4[[#This Row],[FILIAL]],'[4]PETZ E ZEEDOG'!$B:$H,7,0),"")</f>
        <v>42124</v>
      </c>
      <c r="G32" t="str">
        <f>IFERROR(VLOOKUP(Filiais_Petz4[[#This Row],[FILIAL]],'[4]PETZ E ZEEDOG'!$B$2:$R$1103,8,0),"")</f>
        <v>R AURELIANO GUIMARAES, 201</v>
      </c>
      <c r="H32" t="str">
        <f>IFERROR(VLOOKUP(Filiais_Petz4[[#This Row],[FILIAL]],'[4]PETZ E ZEEDOG'!$B:$J,9,0),"")</f>
        <v>SÃO PAULO</v>
      </c>
      <c r="I32" t="str">
        <f>IFERROR(VLOOKUP(Filiais_Petz4[[#This Row],[FILIAL]],'[4]PETZ E ZEEDOG'!$B:$K,10,0),"")</f>
        <v>SP</v>
      </c>
      <c r="J32">
        <f>IFERROR(VLOOKUP(Filiais_Petz4[[#This Row],[FILIAL]],'[4]PETZ E ZEEDOG'!$B$2:$R$1103,11,0),"")</f>
        <v>5727160</v>
      </c>
      <c r="K32" s="89">
        <f>IFERROR(VLOOKUP(Filiais_Petz4[[#This Row],[FILIAL]],'[4]PETZ E ZEEDOG'!$B:$M,12,0),"")</f>
        <v>18328118003124</v>
      </c>
      <c r="L32" t="str">
        <f>IFERROR(VLOOKUP(Filiais_Petz4[[#This Row],[FILIAL]],'[4]PETZ E ZEEDOG'!$B:$N,13,0),"")</f>
        <v>145942159117</v>
      </c>
      <c r="M32" t="str">
        <f>IFERROR(VLOOKUP(Filiais_Petz4[[#This Row],[FILIAL]],'[4]PETZ E ZEEDOG'!$B:$O,14,0),"")</f>
        <v>VILA ANDRADE</v>
      </c>
      <c r="N32" t="str">
        <f>IFERROR(VLOOKUP(Filiais_Petz4[[#This Row],[FILIAL]],'[4]PETZ E ZEEDOG'!$B:$P,15,0),"")</f>
        <v>S</v>
      </c>
      <c r="O32" t="str">
        <f>IFERROR(VLOOKUP(Filiais_Petz4[[#This Row],[FILIAL]],'[4]PETZ E ZEEDOG'!$B:$Q,16,0),"")</f>
        <v>MORUMBI</v>
      </c>
      <c r="P32" t="str">
        <f>IFERROR(VLOOKUP(Filiais_Petz4[[#This Row],[FILIAL]],'[4]PETZ E ZEEDOG'!$B:$R,17,0),"")</f>
        <v>AGNALDO</v>
      </c>
      <c r="Q32" t="str">
        <f>IFERROR(VLOOKUP(Filiais_Petz4[[#This Row],[FILIAL]],'[4]PETZ E ZEEDOG'!$B:$C,2,0),"")</f>
        <v>SP1</v>
      </c>
    </row>
    <row r="33" spans="1:17" ht="14.45" hidden="1" customHeight="1" x14ac:dyDescent="0.25">
      <c r="A33" t="s">
        <v>84</v>
      </c>
      <c r="B33" t="str">
        <f>IFERROR(VLOOKUP(Filiais_Petz4[[#This Row],[FILIAL]],'[4]PETZ E ZEEDOG'!$B:$D,3,0),"")</f>
        <v>R3</v>
      </c>
      <c r="C33" t="str">
        <f>IFERROR(VLOOKUP(Filiais_Petz4[[#This Row],[FILIAL]],'[4]PETZ E ZEEDOG'!$B:$E,4,0),"")</f>
        <v>FELICIO</v>
      </c>
      <c r="D33" t="str">
        <f>IFERROR(VLOOKUP(Filiais_Petz4[[#This Row],[FILIAL]],'[4]PETZ E ZEEDOG'!$B:$F,5,0),"")</f>
        <v>JGRE-SP</v>
      </c>
      <c r="E33" t="str">
        <f>IFERROR(VLOOKUP(Filiais_Petz4[[#This Row],[FILIAL]],'[4]PETZ E ZEEDOG'!$B:$G,6,0),"")</f>
        <v>PETZ JAGUARE</v>
      </c>
      <c r="F33" s="1">
        <f>IFERROR(VLOOKUP(Filiais_Petz4[[#This Row],[FILIAL]],'[4]PETZ E ZEEDOG'!$B:$H,7,0),"")</f>
        <v>42620</v>
      </c>
      <c r="G33" t="str">
        <f>IFERROR(VLOOKUP(Filiais_Petz4[[#This Row],[FILIAL]],'[4]PETZ E ZEEDOG'!$B$2:$R$1103,8,0),"")</f>
        <v>AV CORIFEU DE AZEVEDO MARQUES, 4529</v>
      </c>
      <c r="H33" t="str">
        <f>IFERROR(VLOOKUP(Filiais_Petz4[[#This Row],[FILIAL]],'[4]PETZ E ZEEDOG'!$B:$J,9,0),"")</f>
        <v>SÃO PAULO</v>
      </c>
      <c r="I33" t="str">
        <f>IFERROR(VLOOKUP(Filiais_Petz4[[#This Row],[FILIAL]],'[4]PETZ E ZEEDOG'!$B:$K,10,0),"")</f>
        <v>SP</v>
      </c>
      <c r="J33">
        <f>IFERROR(VLOOKUP(Filiais_Petz4[[#This Row],[FILIAL]],'[4]PETZ E ZEEDOG'!$B$2:$R$1103,11,0),"")</f>
        <v>5339003</v>
      </c>
      <c r="K33" s="89">
        <f>IFERROR(VLOOKUP(Filiais_Petz4[[#This Row],[FILIAL]],'[4]PETZ E ZEEDOG'!$B:$M,12,0),"")</f>
        <v>18328118003205</v>
      </c>
      <c r="L33" t="str">
        <f>IFERROR(VLOOKUP(Filiais_Petz4[[#This Row],[FILIAL]],'[4]PETZ E ZEEDOG'!$B:$N,13,0),"")</f>
        <v>144158695119</v>
      </c>
      <c r="M33" t="str">
        <f>IFERROR(VLOOKUP(Filiais_Petz4[[#This Row],[FILIAL]],'[4]PETZ E ZEEDOG'!$B:$O,14,0),"")</f>
        <v>VILA LAGEADO</v>
      </c>
      <c r="N33" t="str">
        <f>IFERROR(VLOOKUP(Filiais_Petz4[[#This Row],[FILIAL]],'[4]PETZ E ZEEDOG'!$B:$P,15,0),"")</f>
        <v>S</v>
      </c>
      <c r="O33" t="str">
        <f>IFERROR(VLOOKUP(Filiais_Petz4[[#This Row],[FILIAL]],'[4]PETZ E ZEEDOG'!$B:$Q,16,0),"")</f>
        <v>JAGUARÉ</v>
      </c>
      <c r="P33" t="str">
        <f>IFERROR(VLOOKUP(Filiais_Petz4[[#This Row],[FILIAL]],'[4]PETZ E ZEEDOG'!$B:$R,17,0),"")</f>
        <v>KAUAN</v>
      </c>
      <c r="Q33" t="str">
        <f>IFERROR(VLOOKUP(Filiais_Petz4[[#This Row],[FILIAL]],'[4]PETZ E ZEEDOG'!$B:$C,2,0),"")</f>
        <v>SP7</v>
      </c>
    </row>
    <row r="34" spans="1:17" ht="14.45" hidden="1" customHeight="1" x14ac:dyDescent="0.25">
      <c r="A34" t="s">
        <v>85</v>
      </c>
      <c r="B34" t="str">
        <f>IFERROR(VLOOKUP(Filiais_Petz4[[#This Row],[FILIAL]],'[4]PETZ E ZEEDOG'!$B:$D,3,0),"")</f>
        <v>R3</v>
      </c>
      <c r="C34" t="str">
        <f>IFERROR(VLOOKUP(Filiais_Petz4[[#This Row],[FILIAL]],'[4]PETZ E ZEEDOG'!$B:$E,4,0),"")</f>
        <v>FELICIO</v>
      </c>
      <c r="D34" t="str">
        <f>IFERROR(VLOOKUP(Filiais_Petz4[[#This Row],[FILIAL]],'[4]PETZ E ZEEDOG'!$B:$F,5,0),"")</f>
        <v>FBYT-GO</v>
      </c>
      <c r="E34" t="str">
        <f>IFERROR(VLOOKUP(Filiais_Petz4[[#This Row],[FILIAL]],'[4]PETZ E ZEEDOG'!$B:$G,6,0),"")</f>
        <v>PETZ PARQUE FLAMBOYANT</v>
      </c>
      <c r="F34" s="1">
        <f>IFERROR(VLOOKUP(Filiais_Petz4[[#This Row],[FILIAL]],'[4]PETZ E ZEEDOG'!$B:$H,7,0),"")</f>
        <v>42217</v>
      </c>
      <c r="G34" t="str">
        <f>IFERROR(VLOOKUP(Filiais_Petz4[[#This Row],[FILIAL]],'[4]PETZ E ZEEDOG'!$B$2:$R$1103,8,0),"")</f>
        <v>AV DEPUTADO JAMEL CECILIO, S/N</v>
      </c>
      <c r="H34" t="str">
        <f>IFERROR(VLOOKUP(Filiais_Petz4[[#This Row],[FILIAL]],'[4]PETZ E ZEEDOG'!$B:$J,9,0),"")</f>
        <v>GOIÂNIA</v>
      </c>
      <c r="I34" t="str">
        <f>IFERROR(VLOOKUP(Filiais_Petz4[[#This Row],[FILIAL]],'[4]PETZ E ZEEDOG'!$B:$K,10,0),"")</f>
        <v>GO</v>
      </c>
      <c r="J34">
        <f>IFERROR(VLOOKUP(Filiais_Petz4[[#This Row],[FILIAL]],'[4]PETZ E ZEEDOG'!$B$2:$R$1103,11,0),"")</f>
        <v>74810100</v>
      </c>
      <c r="K34" s="89">
        <f>IFERROR(VLOOKUP(Filiais_Petz4[[#This Row],[FILIAL]],'[4]PETZ E ZEEDOG'!$B:$M,12,0),"")</f>
        <v>18328118003477</v>
      </c>
      <c r="L34" t="str">
        <f>IFERROR(VLOOKUP(Filiais_Petz4[[#This Row],[FILIAL]],'[4]PETZ E ZEEDOG'!$B:$N,13,0),"")</f>
        <v>106365711</v>
      </c>
      <c r="M34" t="str">
        <f>IFERROR(VLOOKUP(Filiais_Petz4[[#This Row],[FILIAL]],'[4]PETZ E ZEEDOG'!$B:$O,14,0),"")</f>
        <v>JARDIM GOIAS</v>
      </c>
      <c r="N34" t="str">
        <f>IFERROR(VLOOKUP(Filiais_Petz4[[#This Row],[FILIAL]],'[4]PETZ E ZEEDOG'!$B:$P,15,0),"")</f>
        <v>S</v>
      </c>
      <c r="O34" t="str">
        <f>IFERROR(VLOOKUP(Filiais_Petz4[[#This Row],[FILIAL]],'[4]PETZ E ZEEDOG'!$B:$Q,16,0),"")</f>
        <v>FLAMBOYANT</v>
      </c>
      <c r="P34" t="str">
        <f>IFERROR(VLOOKUP(Filiais_Petz4[[#This Row],[FILIAL]],'[4]PETZ E ZEEDOG'!$B:$R,17,0),"")</f>
        <v>CAIO</v>
      </c>
      <c r="Q34" t="str">
        <f>IFERROR(VLOOKUP(Filiais_Petz4[[#This Row],[FILIAL]],'[4]PETZ E ZEEDOG'!$B:$C,2,0),"")</f>
        <v>CO-2</v>
      </c>
    </row>
    <row r="35" spans="1:17" ht="14.45" hidden="1" customHeight="1" x14ac:dyDescent="0.25">
      <c r="A35" t="s">
        <v>86</v>
      </c>
      <c r="B35" t="str">
        <f>IFERROR(VLOOKUP(Filiais_Petz4[[#This Row],[FILIAL]],'[4]PETZ E ZEEDOG'!$B:$D,3,0),"")</f>
        <v>R1</v>
      </c>
      <c r="C35" t="str">
        <f>IFERROR(VLOOKUP(Filiais_Petz4[[#This Row],[FILIAL]],'[4]PETZ E ZEEDOG'!$B:$E,4,0),"")</f>
        <v>MARYANE</v>
      </c>
      <c r="D35" t="str">
        <f>IFERROR(VLOOKUP(Filiais_Petz4[[#This Row],[FILIAL]],'[4]PETZ E ZEEDOG'!$B:$F,5,0),"")</f>
        <v>CBUI-SP</v>
      </c>
      <c r="E35" t="str">
        <f>IFERROR(VLOOKUP(Filiais_Petz4[[#This Row],[FILIAL]],'[4]PETZ E ZEEDOG'!$B:$G,6,0),"")</f>
        <v>PETZ CAMBUI</v>
      </c>
      <c r="F35" s="1">
        <f>IFERROR(VLOOKUP(Filiais_Petz4[[#This Row],[FILIAL]],'[4]PETZ E ZEEDOG'!$B:$H,7,0),"")</f>
        <v>42229</v>
      </c>
      <c r="G35" t="str">
        <f>IFERROR(VLOOKUP(Filiais_Petz4[[#This Row],[FILIAL]],'[4]PETZ E ZEEDOG'!$B$2:$R$1103,8,0),"")</f>
        <v>AVENIDA DOUTOR MORAES SALLES, 2326</v>
      </c>
      <c r="H35" t="str">
        <f>IFERROR(VLOOKUP(Filiais_Petz4[[#This Row],[FILIAL]],'[4]PETZ E ZEEDOG'!$B:$J,9,0),"")</f>
        <v>CAMPINAS</v>
      </c>
      <c r="I35" t="str">
        <f>IFERROR(VLOOKUP(Filiais_Petz4[[#This Row],[FILIAL]],'[4]PETZ E ZEEDOG'!$B:$K,10,0),"")</f>
        <v>SP</v>
      </c>
      <c r="J35">
        <f>IFERROR(VLOOKUP(Filiais_Petz4[[#This Row],[FILIAL]],'[4]PETZ E ZEEDOG'!$B$2:$R$1103,11,0),"")</f>
        <v>13100201</v>
      </c>
      <c r="K35" s="89">
        <f>IFERROR(VLOOKUP(Filiais_Petz4[[#This Row],[FILIAL]],'[4]PETZ E ZEEDOG'!$B:$M,12,0),"")</f>
        <v>18328118003558</v>
      </c>
      <c r="L35" t="str">
        <f>IFERROR(VLOOKUP(Filiais_Petz4[[#This Row],[FILIAL]],'[4]PETZ E ZEEDOG'!$B:$N,13,0),"")</f>
        <v>795620179110</v>
      </c>
      <c r="M35" t="str">
        <f>IFERROR(VLOOKUP(Filiais_Petz4[[#This Row],[FILIAL]],'[4]PETZ E ZEEDOG'!$B:$O,14,0),"")</f>
        <v>JARDIM GUARANI</v>
      </c>
      <c r="N35" t="str">
        <f>IFERROR(VLOOKUP(Filiais_Petz4[[#This Row],[FILIAL]],'[4]PETZ E ZEEDOG'!$B:$P,15,0),"")</f>
        <v>S</v>
      </c>
      <c r="O35" t="str">
        <f>IFERROR(VLOOKUP(Filiais_Petz4[[#This Row],[FILIAL]],'[4]PETZ E ZEEDOG'!$B:$Q,16,0),"")</f>
        <v>CAMBUI</v>
      </c>
      <c r="P35" t="str">
        <f>IFERROR(VLOOKUP(Filiais_Petz4[[#This Row],[FILIAL]],'[4]PETZ E ZEEDOG'!$B:$R,17,0),"")</f>
        <v>AGNALDO</v>
      </c>
      <c r="Q35" t="str">
        <f>IFERROR(VLOOKUP(Filiais_Petz4[[#This Row],[FILIAL]],'[4]PETZ E ZEEDOG'!$B:$C,2,0),"")</f>
        <v>INT-1</v>
      </c>
    </row>
    <row r="36" spans="1:17" ht="14.45" hidden="1" customHeight="1" x14ac:dyDescent="0.25">
      <c r="A36" t="s">
        <v>87</v>
      </c>
      <c r="B36" t="str">
        <f>IFERROR(VLOOKUP(Filiais_Petz4[[#This Row],[FILIAL]],'[4]PETZ E ZEEDOG'!$B:$D,3,0),"")</f>
        <v>R2</v>
      </c>
      <c r="C36" t="str">
        <f>IFERROR(VLOOKUP(Filiais_Petz4[[#This Row],[FILIAL]],'[4]PETZ E ZEEDOG'!$B:$E,4,0),"")</f>
        <v>MARCONE</v>
      </c>
      <c r="D36" t="str">
        <f>IFERROR(VLOOKUP(Filiais_Petz4[[#This Row],[FILIAL]],'[4]PETZ E ZEEDOG'!$B:$F,5,0),"")</f>
        <v>MGYA-SP</v>
      </c>
      <c r="E36" t="str">
        <f>IFERROR(VLOOKUP(Filiais_Petz4[[#This Row],[FILIAL]],'[4]PETZ E ZEEDOG'!$B:$G,6,0),"")</f>
        <v>PETZ MANUEL GAYA</v>
      </c>
      <c r="F36" s="1">
        <f>IFERROR(VLOOKUP(Filiais_Petz4[[#This Row],[FILIAL]],'[4]PETZ E ZEEDOG'!$B:$H,7,0),"")</f>
        <v>42222</v>
      </c>
      <c r="G36" t="str">
        <f>IFERROR(VLOOKUP(Filiais_Petz4[[#This Row],[FILIAL]],'[4]PETZ E ZEEDOG'!$B$2:$R$1103,8,0),"")</f>
        <v>RUA MANUEL GAYA, 2000</v>
      </c>
      <c r="H36" t="str">
        <f>IFERROR(VLOOKUP(Filiais_Petz4[[#This Row],[FILIAL]],'[4]PETZ E ZEEDOG'!$B:$J,9,0),"")</f>
        <v>SÃO PAULO</v>
      </c>
      <c r="I36" t="str">
        <f>IFERROR(VLOOKUP(Filiais_Petz4[[#This Row],[FILIAL]],'[4]PETZ E ZEEDOG'!$B:$K,10,0),"")</f>
        <v>SP</v>
      </c>
      <c r="J36">
        <f>IFERROR(VLOOKUP(Filiais_Petz4[[#This Row],[FILIAL]],'[4]PETZ E ZEEDOG'!$B$2:$R$1103,11,0),"")</f>
        <v>2313001</v>
      </c>
      <c r="K36" s="89">
        <f>IFERROR(VLOOKUP(Filiais_Petz4[[#This Row],[FILIAL]],'[4]PETZ E ZEEDOG'!$B:$M,12,0),"")</f>
        <v>18328118003639</v>
      </c>
      <c r="L36" t="str">
        <f>IFERROR(VLOOKUP(Filiais_Petz4[[#This Row],[FILIAL]],'[4]PETZ E ZEEDOG'!$B:$N,13,0),"")</f>
        <v>144800110117</v>
      </c>
      <c r="M36" t="str">
        <f>IFERROR(VLOOKUP(Filiais_Petz4[[#This Row],[FILIAL]],'[4]PETZ E ZEEDOG'!$B:$O,14,0),"")</f>
        <v>VILA MAZZEI</v>
      </c>
      <c r="N36" t="str">
        <f>IFERROR(VLOOKUP(Filiais_Petz4[[#This Row],[FILIAL]],'[4]PETZ E ZEEDOG'!$B:$P,15,0),"")</f>
        <v>S</v>
      </c>
      <c r="O36" t="str">
        <f>IFERROR(VLOOKUP(Filiais_Petz4[[#This Row],[FILIAL]],'[4]PETZ E ZEEDOG'!$B:$Q,16,0),"")</f>
        <v>CANTAREIRA</v>
      </c>
      <c r="P36" t="str">
        <f>IFERROR(VLOOKUP(Filiais_Petz4[[#This Row],[FILIAL]],'[4]PETZ E ZEEDOG'!$B:$R,17,0),"")</f>
        <v>JOAB</v>
      </c>
      <c r="Q36" t="str">
        <f>IFERROR(VLOOKUP(Filiais_Petz4[[#This Row],[FILIAL]],'[4]PETZ E ZEEDOG'!$B:$C,2,0),"")</f>
        <v>SP5</v>
      </c>
    </row>
    <row r="37" spans="1:17" ht="14.45" hidden="1" customHeight="1" x14ac:dyDescent="0.25">
      <c r="A37" t="s">
        <v>88</v>
      </c>
      <c r="B37" t="str">
        <f>IFERROR(VLOOKUP(Filiais_Petz4[[#This Row],[FILIAL]],'[4]PETZ E ZEEDOG'!$B:$D,3,0),"")</f>
        <v>R2</v>
      </c>
      <c r="C37" t="str">
        <f>IFERROR(VLOOKUP(Filiais_Petz4[[#This Row],[FILIAL]],'[4]PETZ E ZEEDOG'!$B:$E,4,0),"")</f>
        <v>MARCONE</v>
      </c>
      <c r="D37" t="str">
        <f>IFERROR(VLOOKUP(Filiais_Petz4[[#This Row],[FILIAL]],'[4]PETZ E ZEEDOG'!$B:$F,5,0),"")</f>
        <v>IMIG-SP</v>
      </c>
      <c r="E37" t="str">
        <f>IFERROR(VLOOKUP(Filiais_Petz4[[#This Row],[FILIAL]],'[4]PETZ E ZEEDOG'!$B:$G,6,0),"")</f>
        <v>PETZ CARREFOUR IMIGRANTES</v>
      </c>
      <c r="F37" s="1">
        <f>IFERROR(VLOOKUP(Filiais_Petz4[[#This Row],[FILIAL]],'[4]PETZ E ZEEDOG'!$B:$H,7,0),"")</f>
        <v>42461</v>
      </c>
      <c r="G37" t="str">
        <f>IFERROR(VLOOKUP(Filiais_Petz4[[#This Row],[FILIAL]],'[4]PETZ E ZEEDOG'!$B$2:$R$1103,8,0),"")</f>
        <v>RUA RIBEIRO LACERDA, 940</v>
      </c>
      <c r="H37" t="str">
        <f>IFERROR(VLOOKUP(Filiais_Petz4[[#This Row],[FILIAL]],'[4]PETZ E ZEEDOG'!$B:$J,9,0),"")</f>
        <v>SÃO PAULO</v>
      </c>
      <c r="I37" t="str">
        <f>IFERROR(VLOOKUP(Filiais_Petz4[[#This Row],[FILIAL]],'[4]PETZ E ZEEDOG'!$B:$K,10,0),"")</f>
        <v>SP</v>
      </c>
      <c r="J37">
        <f>IFERROR(VLOOKUP(Filiais_Petz4[[#This Row],[FILIAL]],'[4]PETZ E ZEEDOG'!$B$2:$R$1103,11,0),"")</f>
        <v>4150000</v>
      </c>
      <c r="K37" s="89">
        <f>IFERROR(VLOOKUP(Filiais_Petz4[[#This Row],[FILIAL]],'[4]PETZ E ZEEDOG'!$B:$M,12,0),"")</f>
        <v>18328118004104</v>
      </c>
      <c r="L37" t="str">
        <f>IFERROR(VLOOKUP(Filiais_Petz4[[#This Row],[FILIAL]],'[4]PETZ E ZEEDOG'!$B:$N,13,0),"")</f>
        <v>140387982115</v>
      </c>
      <c r="M37" t="str">
        <f>IFERROR(VLOOKUP(Filiais_Petz4[[#This Row],[FILIAL]],'[4]PETZ E ZEEDOG'!$B:$O,14,0),"")</f>
        <v>BOSQUE DA SAUDE</v>
      </c>
      <c r="N37" t="str">
        <f>IFERROR(VLOOKUP(Filiais_Petz4[[#This Row],[FILIAL]],'[4]PETZ E ZEEDOG'!$B:$P,15,0),"")</f>
        <v>S</v>
      </c>
      <c r="O37" t="str">
        <f>IFERROR(VLOOKUP(Filiais_Petz4[[#This Row],[FILIAL]],'[4]PETZ E ZEEDOG'!$B:$Q,16,0),"")</f>
        <v>IMIGRANTES</v>
      </c>
      <c r="P37" t="str">
        <f>IFERROR(VLOOKUP(Filiais_Petz4[[#This Row],[FILIAL]],'[4]PETZ E ZEEDOG'!$B:$R,17,0),"")</f>
        <v>ROBSON</v>
      </c>
      <c r="Q37" t="str">
        <f>IFERROR(VLOOKUP(Filiais_Petz4[[#This Row],[FILIAL]],'[4]PETZ E ZEEDOG'!$B:$C,2,0),"")</f>
        <v>SP4</v>
      </c>
    </row>
    <row r="38" spans="1:17" ht="14.45" hidden="1" customHeight="1" x14ac:dyDescent="0.25">
      <c r="A38" t="s">
        <v>89</v>
      </c>
      <c r="B38" t="str">
        <f>IFERROR(VLOOKUP(Filiais_Petz4[[#This Row],[FILIAL]],'[4]PETZ E ZEEDOG'!$B:$D,3,0),"")</f>
        <v>R1</v>
      </c>
      <c r="C38" t="str">
        <f>IFERROR(VLOOKUP(Filiais_Petz4[[#This Row],[FILIAL]],'[4]PETZ E ZEEDOG'!$B:$E,4,0),"")</f>
        <v>MARYANE</v>
      </c>
      <c r="D38" t="str">
        <f>IFERROR(VLOOKUP(Filiais_Petz4[[#This Row],[FILIAL]],'[4]PETZ E ZEEDOG'!$B:$F,5,0),"")</f>
        <v>RPTO-SP</v>
      </c>
      <c r="E38" t="str">
        <f>IFERROR(VLOOKUP(Filiais_Petz4[[#This Row],[FILIAL]],'[4]PETZ E ZEEDOG'!$B:$G,6,0),"")</f>
        <v>PETZ CARREFOUR RIBEIRAO</v>
      </c>
      <c r="F38" s="1">
        <f>IFERROR(VLOOKUP(Filiais_Petz4[[#This Row],[FILIAL]],'[4]PETZ E ZEEDOG'!$B:$H,7,0),"")</f>
        <v>42724</v>
      </c>
      <c r="G38" t="str">
        <f>IFERROR(VLOOKUP(Filiais_Petz4[[#This Row],[FILIAL]],'[4]PETZ E ZEEDOG'!$B$2:$R$1103,8,0),"")</f>
        <v>AV CORONEL FERNANDO FERREIRA LEITE, 1540</v>
      </c>
      <c r="H38" t="str">
        <f>IFERROR(VLOOKUP(Filiais_Petz4[[#This Row],[FILIAL]],'[4]PETZ E ZEEDOG'!$B:$J,9,0),"")</f>
        <v>RIBEIRÃO PRETO</v>
      </c>
      <c r="I38" t="str">
        <f>IFERROR(VLOOKUP(Filiais_Petz4[[#This Row],[FILIAL]],'[4]PETZ E ZEEDOG'!$B:$K,10,0),"")</f>
        <v>SP</v>
      </c>
      <c r="J38">
        <f>IFERROR(VLOOKUP(Filiais_Petz4[[#This Row],[FILIAL]],'[4]PETZ E ZEEDOG'!$B$2:$R$1103,11,0),"")</f>
        <v>14026020</v>
      </c>
      <c r="K38" s="89">
        <f>IFERROR(VLOOKUP(Filiais_Petz4[[#This Row],[FILIAL]],'[4]PETZ E ZEEDOG'!$B:$M,12,0),"")</f>
        <v>18328118005178</v>
      </c>
      <c r="L38">
        <f>IFERROR(VLOOKUP(Filiais_Petz4[[#This Row],[FILIAL]],'[4]PETZ E ZEEDOG'!$B:$N,13,0),"")</f>
        <v>797249422115</v>
      </c>
      <c r="M38" t="str">
        <f>IFERROR(VLOOKUP(Filiais_Petz4[[#This Row],[FILIAL]],'[4]PETZ E ZEEDOG'!$B:$O,14,0),"")</f>
        <v>JARDIM CALIFORNIA</v>
      </c>
      <c r="N38" t="str">
        <f>IFERROR(VLOOKUP(Filiais_Petz4[[#This Row],[FILIAL]],'[4]PETZ E ZEEDOG'!$B:$P,15,0),"")</f>
        <v>S</v>
      </c>
      <c r="O38" t="str">
        <f>IFERROR(VLOOKUP(Filiais_Petz4[[#This Row],[FILIAL]],'[4]PETZ E ZEEDOG'!$B:$Q,16,0),"")</f>
        <v>RIBEIRÃO PRETO</v>
      </c>
      <c r="P38" t="str">
        <f>IFERROR(VLOOKUP(Filiais_Petz4[[#This Row],[FILIAL]],'[4]PETZ E ZEEDOG'!$B:$R,17,0),"")</f>
        <v>AGNALDO</v>
      </c>
      <c r="Q38" t="str">
        <f>IFERROR(VLOOKUP(Filiais_Petz4[[#This Row],[FILIAL]],'[4]PETZ E ZEEDOG'!$B:$C,2,0),"")</f>
        <v>INT-2</v>
      </c>
    </row>
    <row r="39" spans="1:17" ht="14.45" hidden="1" customHeight="1" x14ac:dyDescent="0.25">
      <c r="A39" t="s">
        <v>90</v>
      </c>
      <c r="B39" t="str">
        <f>IFERROR(VLOOKUP(Filiais_Petz4[[#This Row],[FILIAL]],'[4]PETZ E ZEEDOG'!$B:$D,3,0),"")</f>
        <v>R3</v>
      </c>
      <c r="C39" t="str">
        <f>IFERROR(VLOOKUP(Filiais_Petz4[[#This Row],[FILIAL]],'[4]PETZ E ZEEDOG'!$B:$E,4,0),"")</f>
        <v>FELICIO</v>
      </c>
      <c r="D39" t="str">
        <f>IFERROR(VLOOKUP(Filiais_Petz4[[#This Row],[FILIAL]],'[4]PETZ E ZEEDOG'!$B:$F,5,0),"")</f>
        <v>CTMN-MG</v>
      </c>
      <c r="E39" t="str">
        <f>IFERROR(VLOOKUP(Filiais_Petz4[[#This Row],[FILIAL]],'[4]PETZ E ZEEDOG'!$B:$G,6,0),"")</f>
        <v>PETZ CENTER MINAS</v>
      </c>
      <c r="F39" s="1">
        <f>IFERROR(VLOOKUP(Filiais_Petz4[[#This Row],[FILIAL]],'[4]PETZ E ZEEDOG'!$B:$H,7,0),"")</f>
        <v>42334</v>
      </c>
      <c r="G39" t="str">
        <f>IFERROR(VLOOKUP(Filiais_Petz4[[#This Row],[FILIAL]],'[4]PETZ E ZEEDOG'!$B$2:$R$1103,8,0),"")</f>
        <v>AVENIDA PASTOR ANSELMO SILVESTRE, 1495</v>
      </c>
      <c r="H39" t="str">
        <f>IFERROR(VLOOKUP(Filiais_Petz4[[#This Row],[FILIAL]],'[4]PETZ E ZEEDOG'!$B:$J,9,0),"")</f>
        <v>BELO HORIZONTE</v>
      </c>
      <c r="I39" t="str">
        <f>IFERROR(VLOOKUP(Filiais_Petz4[[#This Row],[FILIAL]],'[4]PETZ E ZEEDOG'!$B:$K,10,0),"")</f>
        <v>MG</v>
      </c>
      <c r="J39">
        <f>IFERROR(VLOOKUP(Filiais_Petz4[[#This Row],[FILIAL]],'[4]PETZ E ZEEDOG'!$B$2:$R$1103,11,0),"")</f>
        <v>31170678</v>
      </c>
      <c r="K39" s="89">
        <f>IFERROR(VLOOKUP(Filiais_Petz4[[#This Row],[FILIAL]],'[4]PETZ E ZEEDOG'!$B:$M,12,0),"")</f>
        <v>18328118003710</v>
      </c>
      <c r="L39" t="str">
        <f>IFERROR(VLOOKUP(Filiais_Petz4[[#This Row],[FILIAL]],'[4]PETZ E ZEEDOG'!$B:$N,13,0),"")</f>
        <v>0026221780004</v>
      </c>
      <c r="M39" t="str">
        <f>IFERROR(VLOOKUP(Filiais_Petz4[[#This Row],[FILIAL]],'[4]PETZ E ZEEDOG'!$B:$O,14,0),"")</f>
        <v>DOM JOAQUIM</v>
      </c>
      <c r="N39" t="str">
        <f>IFERROR(VLOOKUP(Filiais_Petz4[[#This Row],[FILIAL]],'[4]PETZ E ZEEDOG'!$B:$P,15,0),"")</f>
        <v>S</v>
      </c>
      <c r="O39" t="str">
        <f>IFERROR(VLOOKUP(Filiais_Petz4[[#This Row],[FILIAL]],'[4]PETZ E ZEEDOG'!$B:$Q,16,0),"")</f>
        <v>CENTER MINAS</v>
      </c>
      <c r="P39" t="str">
        <f>IFERROR(VLOOKUP(Filiais_Petz4[[#This Row],[FILIAL]],'[4]PETZ E ZEEDOG'!$B:$R,17,0),"")</f>
        <v>KAUAN</v>
      </c>
      <c r="Q39" t="str">
        <f>IFERROR(VLOOKUP(Filiais_Petz4[[#This Row],[FILIAL]],'[4]PETZ E ZEEDOG'!$B:$C,2,0),"")</f>
        <v>MG-2</v>
      </c>
    </row>
    <row r="40" spans="1:17" ht="14.45" hidden="1" customHeight="1" x14ac:dyDescent="0.25">
      <c r="A40" t="s">
        <v>91</v>
      </c>
      <c r="B40" t="str">
        <f>IFERROR(VLOOKUP(Filiais_Petz4[[#This Row],[FILIAL]],'[4]PETZ E ZEEDOG'!$B:$D,3,0),"")</f>
        <v>CD</v>
      </c>
      <c r="C40" t="str">
        <f>IFERROR(VLOOKUP(Filiais_Petz4[[#This Row],[FILIAL]],'[4]PETZ E ZEEDOG'!$B:$E,4,0),"")</f>
        <v>MARYANE</v>
      </c>
      <c r="D40" t="str">
        <f>IFERROR(VLOOKUP(Filiais_Petz4[[#This Row],[FILIAL]],'[4]PETZ E ZEEDOG'!$B:$F,5,0),"")</f>
        <v>CDEM-SP</v>
      </c>
      <c r="E40" t="str">
        <f>IFERROR(VLOOKUP(Filiais_Petz4[[#This Row],[FILIAL]],'[4]PETZ E ZEEDOG'!$B:$G,6,0),"")</f>
        <v>CENTRO DE DISTRIBUICAO</v>
      </c>
      <c r="F40" s="1">
        <f>IFERROR(VLOOKUP(Filiais_Petz4[[#This Row],[FILIAL]],'[4]PETZ E ZEEDOG'!$B:$H,7,0),"")</f>
        <v>40179</v>
      </c>
      <c r="G40" t="str">
        <f>IFERROR(VLOOKUP(Filiais_Petz4[[#This Row],[FILIAL]],'[4]PETZ E ZEEDOG'!$B$2:$R$1103,8,0),"")</f>
        <v>AVENIDA HELIO OSSAMU DAIKUARA</v>
      </c>
      <c r="H40" t="str">
        <f>IFERROR(VLOOKUP(Filiais_Petz4[[#This Row],[FILIAL]],'[4]PETZ E ZEEDOG'!$B:$J,9,0),"")</f>
        <v>EMBU DAS ARTES</v>
      </c>
      <c r="I40" t="str">
        <f>IFERROR(VLOOKUP(Filiais_Petz4[[#This Row],[FILIAL]],'[4]PETZ E ZEEDOG'!$B:$K,10,0),"")</f>
        <v>SP</v>
      </c>
      <c r="J40">
        <f>IFERROR(VLOOKUP(Filiais_Petz4[[#This Row],[FILIAL]],'[4]PETZ E ZEEDOG'!$B$2:$R$1103,11,0),"")</f>
        <v>6806045</v>
      </c>
      <c r="K40" s="89">
        <f>IFERROR(VLOOKUP(Filiais_Petz4[[#This Row],[FILIAL]],'[4]PETZ E ZEEDOG'!$B:$M,12,0),"")</f>
        <v>18328118003809</v>
      </c>
      <c r="L40" t="str">
        <f>IFERROR(VLOOKUP(Filiais_Petz4[[#This Row],[FILIAL]],'[4]PETZ E ZEEDOG'!$B:$N,13,0),"")</f>
        <v>298204092110</v>
      </c>
      <c r="M40" t="str">
        <f>IFERROR(VLOOKUP(Filiais_Petz4[[#This Row],[FILIAL]],'[4]PETZ E ZEEDOG'!$B:$O,14,0),"")</f>
        <v>JARDIM DE LOURDES</v>
      </c>
      <c r="N40" t="str">
        <f>IFERROR(VLOOKUP(Filiais_Petz4[[#This Row],[FILIAL]],'[4]PETZ E ZEEDOG'!$B:$P,15,0),"")</f>
        <v>S</v>
      </c>
      <c r="O40" t="str">
        <f>IFERROR(VLOOKUP(Filiais_Petz4[[#This Row],[FILIAL]],'[4]PETZ E ZEEDOG'!$B:$Q,16,0),"")</f>
        <v>CD Embu</v>
      </c>
      <c r="P40" t="str">
        <f>IFERROR(VLOOKUP(Filiais_Petz4[[#This Row],[FILIAL]],'[4]PETZ E ZEEDOG'!$B:$R,17,0),"")</f>
        <v>AGNALDO</v>
      </c>
      <c r="Q40" t="str">
        <f>IFERROR(VLOOKUP(Filiais_Petz4[[#This Row],[FILIAL]],'[4]PETZ E ZEEDOG'!$B:$C,2,0),"")</f>
        <v>CD</v>
      </c>
    </row>
    <row r="41" spans="1:17" ht="14.45" hidden="1" customHeight="1" x14ac:dyDescent="0.25">
      <c r="A41" t="s">
        <v>92</v>
      </c>
      <c r="B41" t="str">
        <f>IFERROR(VLOOKUP(Filiais_Petz4[[#This Row],[FILIAL]],'[4]PETZ E ZEEDOG'!$B:$D,3,0),"")</f>
        <v>R3</v>
      </c>
      <c r="C41" t="str">
        <f>IFERROR(VLOOKUP(Filiais_Petz4[[#This Row],[FILIAL]],'[4]PETZ E ZEEDOG'!$B:$E,4,0),"")</f>
        <v>FELICIO</v>
      </c>
      <c r="D41" t="str">
        <f>IFERROR(VLOOKUP(Filiais_Petz4[[#This Row],[FILIAL]],'[4]PETZ E ZEEDOG'!$B:$F,5,0),"")</f>
        <v>NSCA-MG</v>
      </c>
      <c r="E41" t="str">
        <f>IFERROR(VLOOKUP(Filiais_Petz4[[#This Row],[FILIAL]],'[4]PETZ E ZEEDOG'!$B:$G,6,0),"")</f>
        <v>PETZ NOSSA SENHORA DO CARMO</v>
      </c>
      <c r="F41" s="1">
        <f>IFERROR(VLOOKUP(Filiais_Petz4[[#This Row],[FILIAL]],'[4]PETZ E ZEEDOG'!$B:$H,7,0),"")</f>
        <v>42355</v>
      </c>
      <c r="G41" t="str">
        <f>IFERROR(VLOOKUP(Filiais_Petz4[[#This Row],[FILIAL]],'[4]PETZ E ZEEDOG'!$B$2:$R$1103,8,0),"")</f>
        <v>AVENIDA NOSSA SENHORA DO CARMO, 1448</v>
      </c>
      <c r="H41" t="str">
        <f>IFERROR(VLOOKUP(Filiais_Petz4[[#This Row],[FILIAL]],'[4]PETZ E ZEEDOG'!$B:$J,9,0),"")</f>
        <v>BELO HORIZONTE</v>
      </c>
      <c r="I41" t="str">
        <f>IFERROR(VLOOKUP(Filiais_Petz4[[#This Row],[FILIAL]],'[4]PETZ E ZEEDOG'!$B:$K,10,0),"")</f>
        <v>MG</v>
      </c>
      <c r="J41">
        <f>IFERROR(VLOOKUP(Filiais_Petz4[[#This Row],[FILIAL]],'[4]PETZ E ZEEDOG'!$B$2:$R$1103,11,0),"")</f>
        <v>30330000</v>
      </c>
      <c r="K41" s="89">
        <f>IFERROR(VLOOKUP(Filiais_Petz4[[#This Row],[FILIAL]],'[4]PETZ E ZEEDOG'!$B:$M,12,0),"")</f>
        <v>18328118003981</v>
      </c>
      <c r="L41" t="str">
        <f>IFERROR(VLOOKUP(Filiais_Petz4[[#This Row],[FILIAL]],'[4]PETZ E ZEEDOG'!$B:$N,13,0),"")</f>
        <v>0026221780187</v>
      </c>
      <c r="M41" t="str">
        <f>IFERROR(VLOOKUP(Filiais_Petz4[[#This Row],[FILIAL]],'[4]PETZ E ZEEDOG'!$B:$O,14,0),"")</f>
        <v>CARMO</v>
      </c>
      <c r="N41" t="str">
        <f>IFERROR(VLOOKUP(Filiais_Petz4[[#This Row],[FILIAL]],'[4]PETZ E ZEEDOG'!$B:$P,15,0),"")</f>
        <v>S</v>
      </c>
      <c r="O41" t="str">
        <f>IFERROR(VLOOKUP(Filiais_Petz4[[#This Row],[FILIAL]],'[4]PETZ E ZEEDOG'!$B:$Q,16,0),"")</f>
        <v>SAVASSI</v>
      </c>
      <c r="P41" t="str">
        <f>IFERROR(VLOOKUP(Filiais_Petz4[[#This Row],[FILIAL]],'[4]PETZ E ZEEDOG'!$B:$R,17,0),"")</f>
        <v>KAUAN</v>
      </c>
      <c r="Q41" t="str">
        <f>IFERROR(VLOOKUP(Filiais_Petz4[[#This Row],[FILIAL]],'[4]PETZ E ZEEDOG'!$B:$C,2,0),"")</f>
        <v>MG-1</v>
      </c>
    </row>
    <row r="42" spans="1:17" ht="14.45" hidden="1" customHeight="1" x14ac:dyDescent="0.25">
      <c r="A42" t="s">
        <v>93</v>
      </c>
      <c r="B42" t="str">
        <f>IFERROR(VLOOKUP(Filiais_Petz4[[#This Row],[FILIAL]],'[4]PETZ E ZEEDOG'!$B:$D,3,0),"")</f>
        <v>R1</v>
      </c>
      <c r="C42" t="str">
        <f>IFERROR(VLOOKUP(Filiais_Petz4[[#This Row],[FILIAL]],'[4]PETZ E ZEEDOG'!$B:$E,4,0),"")</f>
        <v>MARYANE</v>
      </c>
      <c r="D42" t="str">
        <f>IFERROR(VLOOKUP(Filiais_Petz4[[#This Row],[FILIAL]],'[4]PETZ E ZEEDOG'!$B:$F,5,0),"")</f>
        <v>ABVT-SP</v>
      </c>
      <c r="E42" t="str">
        <f>IFERROR(VLOOKUP(Filiais_Petz4[[#This Row],[FILIAL]],'[4]PETZ E ZEEDOG'!$B:$G,6,0),"")</f>
        <v>PETZ ALTO DA BOA VISTA</v>
      </c>
      <c r="F42" s="1">
        <f>IFERROR(VLOOKUP(Filiais_Petz4[[#This Row],[FILIAL]],'[4]PETZ E ZEEDOG'!$B:$H,7,0),"")</f>
        <v>42500</v>
      </c>
      <c r="G42" t="str">
        <f>IFERROR(VLOOKUP(Filiais_Petz4[[#This Row],[FILIAL]],'[4]PETZ E ZEEDOG'!$B$2:$R$1103,8,0),"")</f>
        <v>AVENIDA ADOLFO PINHEIRO, 1.600</v>
      </c>
      <c r="H42" t="str">
        <f>IFERROR(VLOOKUP(Filiais_Petz4[[#This Row],[FILIAL]],'[4]PETZ E ZEEDOG'!$B:$J,9,0),"")</f>
        <v>SÃO PAULO</v>
      </c>
      <c r="I42" t="str">
        <f>IFERROR(VLOOKUP(Filiais_Petz4[[#This Row],[FILIAL]],'[4]PETZ E ZEEDOG'!$B:$K,10,0),"")</f>
        <v>SP</v>
      </c>
      <c r="J42">
        <f>IFERROR(VLOOKUP(Filiais_Petz4[[#This Row],[FILIAL]],'[4]PETZ E ZEEDOG'!$B$2:$R$1103,11,0),"")</f>
        <v>4734003</v>
      </c>
      <c r="K42" s="89">
        <f>IFERROR(VLOOKUP(Filiais_Petz4[[#This Row],[FILIAL]],'[4]PETZ E ZEEDOG'!$B:$M,12,0),"")</f>
        <v>18328118004015</v>
      </c>
      <c r="L42" t="str">
        <f>IFERROR(VLOOKUP(Filiais_Petz4[[#This Row],[FILIAL]],'[4]PETZ E ZEEDOG'!$B:$N,13,0),"")</f>
        <v>140387973114</v>
      </c>
      <c r="M42" t="str">
        <f>IFERROR(VLOOKUP(Filiais_Petz4[[#This Row],[FILIAL]],'[4]PETZ E ZEEDOG'!$B:$O,14,0),"")</f>
        <v>SANTO AMARO</v>
      </c>
      <c r="N42" t="str">
        <f>IFERROR(VLOOKUP(Filiais_Petz4[[#This Row],[FILIAL]],'[4]PETZ E ZEEDOG'!$B:$P,15,0),"")</f>
        <v>S</v>
      </c>
      <c r="O42" t="str">
        <f>IFERROR(VLOOKUP(Filiais_Petz4[[#This Row],[FILIAL]],'[4]PETZ E ZEEDOG'!$B:$Q,16,0),"")</f>
        <v>ALTO DA BOA VISTA</v>
      </c>
      <c r="P42" t="str">
        <f>IFERROR(VLOOKUP(Filiais_Petz4[[#This Row],[FILIAL]],'[4]PETZ E ZEEDOG'!$B:$R,17,0),"")</f>
        <v>AGNALDO</v>
      </c>
      <c r="Q42" t="str">
        <f>IFERROR(VLOOKUP(Filiais_Petz4[[#This Row],[FILIAL]],'[4]PETZ E ZEEDOG'!$B:$C,2,0),"")</f>
        <v>SP1</v>
      </c>
    </row>
    <row r="43" spans="1:17" ht="14.45" hidden="1" customHeight="1" x14ac:dyDescent="0.25">
      <c r="A43" t="s">
        <v>94</v>
      </c>
      <c r="B43" t="str">
        <f>IFERROR(VLOOKUP(Filiais_Petz4[[#This Row],[FILIAL]],'[4]PETZ E ZEEDOG'!$B:$D,3,0),"")</f>
        <v>R1</v>
      </c>
      <c r="C43" t="str">
        <f>IFERROR(VLOOKUP(Filiais_Petz4[[#This Row],[FILIAL]],'[4]PETZ E ZEEDOG'!$B:$E,4,0),"")</f>
        <v>MARYANE</v>
      </c>
      <c r="D43" t="str">
        <f>IFERROR(VLOOKUP(Filiais_Petz4[[#This Row],[FILIAL]],'[4]PETZ E ZEEDOG'!$B:$F,5,0),"")</f>
        <v>PIRA-SP</v>
      </c>
      <c r="E43" t="str">
        <f>IFERROR(VLOOKUP(Filiais_Petz4[[#This Row],[FILIAL]],'[4]PETZ E ZEEDOG'!$B:$G,6,0),"")</f>
        <v>PETZ PIRACICABA</v>
      </c>
      <c r="F43" s="1">
        <f>IFERROR(VLOOKUP(Filiais_Petz4[[#This Row],[FILIAL]],'[4]PETZ E ZEEDOG'!$B:$H,7,0),"")</f>
        <v>42530</v>
      </c>
      <c r="G43" t="str">
        <f>IFERROR(VLOOKUP(Filiais_Petz4[[#This Row],[FILIAL]],'[4]PETZ E ZEEDOG'!$B$2:$R$1103,8,0),"")</f>
        <v>AVENIDA CENTENARIO, 780</v>
      </c>
      <c r="H43" t="str">
        <f>IFERROR(VLOOKUP(Filiais_Petz4[[#This Row],[FILIAL]],'[4]PETZ E ZEEDOG'!$B:$J,9,0),"")</f>
        <v>PIRACICABA</v>
      </c>
      <c r="I43" t="str">
        <f>IFERROR(VLOOKUP(Filiais_Petz4[[#This Row],[FILIAL]],'[4]PETZ E ZEEDOG'!$B:$K,10,0),"")</f>
        <v>SP</v>
      </c>
      <c r="J43">
        <f>IFERROR(VLOOKUP(Filiais_Petz4[[#This Row],[FILIAL]],'[4]PETZ E ZEEDOG'!$B$2:$R$1103,11,0),"")</f>
        <v>13416000</v>
      </c>
      <c r="K43" s="89">
        <f>IFERROR(VLOOKUP(Filiais_Petz4[[#This Row],[FILIAL]],'[4]PETZ E ZEEDOG'!$B:$M,12,0),"")</f>
        <v>18328118004287</v>
      </c>
      <c r="L43" t="str">
        <f>IFERROR(VLOOKUP(Filiais_Petz4[[#This Row],[FILIAL]],'[4]PETZ E ZEEDOG'!$B:$N,13,0),"")</f>
        <v>535607420114</v>
      </c>
      <c r="M43" t="str">
        <f>IFERROR(VLOOKUP(Filiais_Petz4[[#This Row],[FILIAL]],'[4]PETZ E ZEEDOG'!$B:$O,14,0),"")</f>
        <v>SÃO DIMAS</v>
      </c>
      <c r="N43" t="str">
        <f>IFERROR(VLOOKUP(Filiais_Petz4[[#This Row],[FILIAL]],'[4]PETZ E ZEEDOG'!$B:$P,15,0),"")</f>
        <v>S</v>
      </c>
      <c r="O43" t="str">
        <f>IFERROR(VLOOKUP(Filiais_Petz4[[#This Row],[FILIAL]],'[4]PETZ E ZEEDOG'!$B:$Q,16,0),"")</f>
        <v>PIRACICABA</v>
      </c>
      <c r="P43" t="str">
        <f>IFERROR(VLOOKUP(Filiais_Petz4[[#This Row],[FILIAL]],'[4]PETZ E ZEEDOG'!$B:$R,17,0),"")</f>
        <v>AGNALDO</v>
      </c>
      <c r="Q43" t="str">
        <f>IFERROR(VLOOKUP(Filiais_Petz4[[#This Row],[FILIAL]],'[4]PETZ E ZEEDOG'!$B:$C,2,0),"")</f>
        <v>INT-1</v>
      </c>
    </row>
    <row r="44" spans="1:17" ht="14.45" hidden="1" customHeight="1" x14ac:dyDescent="0.25">
      <c r="A44" t="s">
        <v>95</v>
      </c>
      <c r="B44" t="str">
        <f>IFERROR(VLOOKUP(Filiais_Petz4[[#This Row],[FILIAL]],'[4]PETZ E ZEEDOG'!$B:$D,3,0),"")</f>
        <v>R2</v>
      </c>
      <c r="C44" t="str">
        <f>IFERROR(VLOOKUP(Filiais_Petz4[[#This Row],[FILIAL]],'[4]PETZ E ZEEDOG'!$B:$E,4,0),"")</f>
        <v>MARCONE</v>
      </c>
      <c r="D44" t="str">
        <f>IFERROR(VLOOKUP(Filiais_Petz4[[#This Row],[FILIAL]],'[4]PETZ E ZEEDOG'!$B:$F,5,0),"")</f>
        <v>SMNA-PR</v>
      </c>
      <c r="E44" t="str">
        <f>IFERROR(VLOOKUP(Filiais_Petz4[[#This Row],[FILIAL]],'[4]PETZ E ZEEDOG'!$B:$G,6,0),"")</f>
        <v>PETZ SEMINÁRIO</v>
      </c>
      <c r="F44" s="1">
        <f>IFERROR(VLOOKUP(Filiais_Petz4[[#This Row],[FILIAL]],'[4]PETZ E ZEEDOG'!$B:$H,7,0),"")</f>
        <v>42859</v>
      </c>
      <c r="G44" t="str">
        <f>IFERROR(VLOOKUP(Filiais_Petz4[[#This Row],[FILIAL]],'[4]PETZ E ZEEDOG'!$B$2:$R$1103,8,0),"")</f>
        <v>AVENIDA NOSSA SENHORA APARECIDA, 582</v>
      </c>
      <c r="H44" t="str">
        <f>IFERROR(VLOOKUP(Filiais_Petz4[[#This Row],[FILIAL]],'[4]PETZ E ZEEDOG'!$B:$J,9,0),"")</f>
        <v>CURITIBA</v>
      </c>
      <c r="I44" t="str">
        <f>IFERROR(VLOOKUP(Filiais_Petz4[[#This Row],[FILIAL]],'[4]PETZ E ZEEDOG'!$B:$K,10,0),"")</f>
        <v>PR</v>
      </c>
      <c r="J44">
        <f>IFERROR(VLOOKUP(Filiais_Petz4[[#This Row],[FILIAL]],'[4]PETZ E ZEEDOG'!$B$2:$R$1103,11,0),"")</f>
        <v>80440000</v>
      </c>
      <c r="K44" s="89">
        <f>IFERROR(VLOOKUP(Filiais_Petz4[[#This Row],[FILIAL]],'[4]PETZ E ZEEDOG'!$B:$M,12,0),"")</f>
        <v>18328118005844</v>
      </c>
      <c r="L44">
        <f>IFERROR(VLOOKUP(Filiais_Petz4[[#This Row],[FILIAL]],'[4]PETZ E ZEEDOG'!$B:$N,13,0),"")</f>
        <v>9074698910</v>
      </c>
      <c r="M44" t="str">
        <f>IFERROR(VLOOKUP(Filiais_Petz4[[#This Row],[FILIAL]],'[4]PETZ E ZEEDOG'!$B:$O,14,0),"")</f>
        <v>SEMINÁRIO</v>
      </c>
      <c r="N44" t="str">
        <f>IFERROR(VLOOKUP(Filiais_Petz4[[#This Row],[FILIAL]],'[4]PETZ E ZEEDOG'!$B:$P,15,0),"")</f>
        <v>S</v>
      </c>
      <c r="O44" t="str">
        <f>IFERROR(VLOOKUP(Filiais_Petz4[[#This Row],[FILIAL]],'[4]PETZ E ZEEDOG'!$B:$Q,16,0),"")</f>
        <v>SEMINÁRIO</v>
      </c>
      <c r="P44" t="str">
        <f>IFERROR(VLOOKUP(Filiais_Petz4[[#This Row],[FILIAL]],'[4]PETZ E ZEEDOG'!$B:$R,17,0),"")</f>
        <v>ROBSON</v>
      </c>
      <c r="Q44" t="str">
        <f>IFERROR(VLOOKUP(Filiais_Petz4[[#This Row],[FILIAL]],'[4]PETZ E ZEEDOG'!$B:$C,2,0),"")</f>
        <v>PR-SC</v>
      </c>
    </row>
    <row r="45" spans="1:17" ht="14.45" hidden="1" customHeight="1" x14ac:dyDescent="0.25">
      <c r="A45" t="s">
        <v>96</v>
      </c>
      <c r="B45" t="str">
        <f>IFERROR(VLOOKUP(Filiais_Petz4[[#This Row],[FILIAL]],'[4]PETZ E ZEEDOG'!$B:$D,3,0),"")</f>
        <v>R3</v>
      </c>
      <c r="C45" t="str">
        <f>IFERROR(VLOOKUP(Filiais_Petz4[[#This Row],[FILIAL]],'[4]PETZ E ZEEDOG'!$B:$E,4,0),"")</f>
        <v>FELICIO</v>
      </c>
      <c r="D45" t="str">
        <f>IFERROR(VLOOKUP(Filiais_Petz4[[#This Row],[FILIAL]],'[4]PETZ E ZEEDOG'!$B:$F,5,0),"")</f>
        <v>STAD-SP</v>
      </c>
      <c r="E45" t="str">
        <f>IFERROR(VLOOKUP(Filiais_Petz4[[#This Row],[FILIAL]],'[4]PETZ E ZEEDOG'!$B:$G,6,0),"")</f>
        <v>PETZ SANTO ANDRE</v>
      </c>
      <c r="F45" s="1">
        <f>IFERROR(VLOOKUP(Filiais_Petz4[[#This Row],[FILIAL]],'[4]PETZ E ZEEDOG'!$B:$H,7,0),"")</f>
        <v>42649</v>
      </c>
      <c r="G45" t="str">
        <f>IFERROR(VLOOKUP(Filiais_Petz4[[#This Row],[FILIAL]],'[4]PETZ E ZEEDOG'!$B$2:$R$1103,8,0),"")</f>
        <v>AVENIDA RAMIRO COLLEONI, 355</v>
      </c>
      <c r="H45" t="str">
        <f>IFERROR(VLOOKUP(Filiais_Petz4[[#This Row],[FILIAL]],'[4]PETZ E ZEEDOG'!$B:$J,9,0),"")</f>
        <v>SANTO ANDRÉ</v>
      </c>
      <c r="I45" t="str">
        <f>IFERROR(VLOOKUP(Filiais_Petz4[[#This Row],[FILIAL]],'[4]PETZ E ZEEDOG'!$B:$K,10,0),"")</f>
        <v>SP</v>
      </c>
      <c r="J45">
        <f>IFERROR(VLOOKUP(Filiais_Petz4[[#This Row],[FILIAL]],'[4]PETZ E ZEEDOG'!$B$2:$R$1103,11,0),"")</f>
        <v>9040160</v>
      </c>
      <c r="K45" s="89">
        <f>IFERROR(VLOOKUP(Filiais_Petz4[[#This Row],[FILIAL]],'[4]PETZ E ZEEDOG'!$B:$M,12,0),"")</f>
        <v>18328118004600</v>
      </c>
      <c r="L45">
        <f>IFERROR(VLOOKUP(Filiais_Petz4[[#This Row],[FILIAL]],'[4]PETZ E ZEEDOG'!$B:$N,13,0),"")</f>
        <v>626872250112</v>
      </c>
      <c r="M45" t="str">
        <f>IFERROR(VLOOKUP(Filiais_Petz4[[#This Row],[FILIAL]],'[4]PETZ E ZEEDOG'!$B:$O,14,0),"")</f>
        <v>CENTRO</v>
      </c>
      <c r="N45" t="str">
        <f>IFERROR(VLOOKUP(Filiais_Petz4[[#This Row],[FILIAL]],'[4]PETZ E ZEEDOG'!$B:$P,15,0),"")</f>
        <v>S</v>
      </c>
      <c r="O45" t="str">
        <f>IFERROR(VLOOKUP(Filiais_Petz4[[#This Row],[FILIAL]],'[4]PETZ E ZEEDOG'!$B:$Q,16,0),"")</f>
        <v>SANTO ANDRÉ</v>
      </c>
      <c r="P45" t="str">
        <f>IFERROR(VLOOKUP(Filiais_Petz4[[#This Row],[FILIAL]],'[4]PETZ E ZEEDOG'!$B:$R,17,0),"")</f>
        <v>CAIO</v>
      </c>
      <c r="Q45" t="str">
        <f>IFERROR(VLOOKUP(Filiais_Petz4[[#This Row],[FILIAL]],'[4]PETZ E ZEEDOG'!$B:$C,2,0),"")</f>
        <v>SP3</v>
      </c>
    </row>
    <row r="46" spans="1:17" ht="14.45" hidden="1" customHeight="1" x14ac:dyDescent="0.25">
      <c r="A46" t="s">
        <v>97</v>
      </c>
      <c r="B46" t="str">
        <f>IFERROR(VLOOKUP(Filiais_Petz4[[#This Row],[FILIAL]],'[4]PETZ E ZEEDOG'!$B:$D,3,0),"")</f>
        <v/>
      </c>
      <c r="C46" t="str">
        <f>IFERROR(VLOOKUP(Filiais_Petz4[[#This Row],[FILIAL]],'[4]PETZ E ZEEDOG'!$B:$E,4,0),"")</f>
        <v/>
      </c>
      <c r="D46" t="str">
        <f>IFERROR(VLOOKUP(Filiais_Petz4[[#This Row],[FILIAL]],'[4]PETZ E ZEEDOG'!$B:$F,5,0),"")</f>
        <v/>
      </c>
      <c r="E46" t="str">
        <f>IFERROR(VLOOKUP(Filiais_Petz4[[#This Row],[FILIAL]],'[4]PETZ E ZEEDOG'!$B:$G,6,0),"")</f>
        <v/>
      </c>
      <c r="F46" s="1">
        <f>IFERROR(VLOOKUP(Filiais_Petz4[[#This Row],[FILIAL]],'[4]PETZ E ZEEDOG'!$B:$H,7,0),"")</f>
        <v>0</v>
      </c>
      <c r="G46" t="str">
        <f>IFERROR(VLOOKUP(Filiais_Petz4[[#This Row],[FILIAL]],'[4]PETZ E ZEEDOG'!$B$2:$R$1103,8,0),"")</f>
        <v/>
      </c>
      <c r="H46" t="str">
        <f>IFERROR(VLOOKUP(Filiais_Petz4[[#This Row],[FILIAL]],'[4]PETZ E ZEEDOG'!$B:$J,9,0),"")</f>
        <v/>
      </c>
      <c r="I46" t="str">
        <f>IFERROR(VLOOKUP(Filiais_Petz4[[#This Row],[FILIAL]],'[4]PETZ E ZEEDOG'!$B:$K,10,0),"")</f>
        <v/>
      </c>
      <c r="J46">
        <f>IFERROR(VLOOKUP(Filiais_Petz4[[#This Row],[FILIAL]],'[4]PETZ E ZEEDOG'!$B$2:$R$1103,11,0),"")</f>
        <v>0</v>
      </c>
      <c r="K46" s="89" t="str">
        <f>IFERROR(VLOOKUP(Filiais_Petz4[[#This Row],[FILIAL]],'[4]PETZ E ZEEDOG'!$B:$M,12,0),"")</f>
        <v/>
      </c>
      <c r="L46" t="str">
        <f>IFERROR(VLOOKUP(Filiais_Petz4[[#This Row],[FILIAL]],'[4]PETZ E ZEEDOG'!$B:$N,13,0),"")</f>
        <v/>
      </c>
      <c r="M46" t="str">
        <f>IFERROR(VLOOKUP(Filiais_Petz4[[#This Row],[FILIAL]],'[4]PETZ E ZEEDOG'!$B:$O,14,0),"")</f>
        <v/>
      </c>
      <c r="N46" t="str">
        <f>IFERROR(VLOOKUP(Filiais_Petz4[[#This Row],[FILIAL]],'[4]PETZ E ZEEDOG'!$B:$P,15,0),"")</f>
        <v>N</v>
      </c>
      <c r="O46" t="str">
        <f>IFERROR(VLOOKUP(Filiais_Petz4[[#This Row],[FILIAL]],'[4]PETZ E ZEEDOG'!$B:$Q,16,0),"")</f>
        <v/>
      </c>
      <c r="P46" t="str">
        <f>IFERROR(VLOOKUP(Filiais_Petz4[[#This Row],[FILIAL]],'[4]PETZ E ZEEDOG'!$B:$R,17,0),"")</f>
        <v/>
      </c>
      <c r="Q46" t="str">
        <f>IFERROR(VLOOKUP(Filiais_Petz4[[#This Row],[FILIAL]],'[4]PETZ E ZEEDOG'!$B:$C,2,0),"")</f>
        <v/>
      </c>
    </row>
    <row r="47" spans="1:17" ht="14.45" hidden="1" customHeight="1" x14ac:dyDescent="0.25">
      <c r="A47" t="s">
        <v>98</v>
      </c>
      <c r="B47" t="str">
        <f>IFERROR(VLOOKUP(Filiais_Petz4[[#This Row],[FILIAL]],'[4]PETZ E ZEEDOG'!$B:$D,3,0),"")</f>
        <v>R3</v>
      </c>
      <c r="C47" t="str">
        <f>IFERROR(VLOOKUP(Filiais_Petz4[[#This Row],[FILIAL]],'[4]PETZ E ZEEDOG'!$B:$E,4,0),"")</f>
        <v>FELICIO</v>
      </c>
      <c r="D47" t="str">
        <f>IFERROR(VLOOKUP(Filiais_Petz4[[#This Row],[FILIAL]],'[4]PETZ E ZEEDOG'!$B:$F,5,0),"")</f>
        <v>CDJD-SP</v>
      </c>
      <c r="E47" t="str">
        <f>IFERROR(VLOOKUP(Filiais_Petz4[[#This Row],[FILIAL]],'[4]PETZ E ZEEDOG'!$B:$G,6,0),"")</f>
        <v>PETZ CIDADE JARDIM</v>
      </c>
      <c r="F47" s="1">
        <f>IFERROR(VLOOKUP(Filiais_Petz4[[#This Row],[FILIAL]],'[4]PETZ E ZEEDOG'!$B:$H,7,0),"")</f>
        <v>42633</v>
      </c>
      <c r="G47" t="str">
        <f>IFERROR(VLOOKUP(Filiais_Petz4[[#This Row],[FILIAL]],'[4]PETZ E ZEEDOG'!$B$2:$R$1103,8,0),"")</f>
        <v>AV DOS TAJURAS 147</v>
      </c>
      <c r="H47" t="str">
        <f>IFERROR(VLOOKUP(Filiais_Petz4[[#This Row],[FILIAL]],'[4]PETZ E ZEEDOG'!$B:$J,9,0),"")</f>
        <v>SÃO PAULO</v>
      </c>
      <c r="I47" t="str">
        <f>IFERROR(VLOOKUP(Filiais_Petz4[[#This Row],[FILIAL]],'[4]PETZ E ZEEDOG'!$B:$K,10,0),"")</f>
        <v>SP</v>
      </c>
      <c r="J47">
        <f>IFERROR(VLOOKUP(Filiais_Petz4[[#This Row],[FILIAL]],'[4]PETZ E ZEEDOG'!$B$2:$R$1103,11,0),"")</f>
        <v>5670000</v>
      </c>
      <c r="K47" s="89">
        <f>IFERROR(VLOOKUP(Filiais_Petz4[[#This Row],[FILIAL]],'[4]PETZ E ZEEDOG'!$B:$M,12,0),"")</f>
        <v>18328118004520</v>
      </c>
      <c r="L47" t="str">
        <f>IFERROR(VLOOKUP(Filiais_Petz4[[#This Row],[FILIAL]],'[4]PETZ E ZEEDOG'!$B:$N,13,0),"")</f>
        <v>141194450118</v>
      </c>
      <c r="M47" t="str">
        <f>IFERROR(VLOOKUP(Filiais_Petz4[[#This Row],[FILIAL]],'[4]PETZ E ZEEDOG'!$B:$O,14,0),"")</f>
        <v>CIDADE JARDIM</v>
      </c>
      <c r="N47" t="str">
        <f>IFERROR(VLOOKUP(Filiais_Petz4[[#This Row],[FILIAL]],'[4]PETZ E ZEEDOG'!$B:$P,15,0),"")</f>
        <v>S</v>
      </c>
      <c r="O47" t="str">
        <f>IFERROR(VLOOKUP(Filiais_Petz4[[#This Row],[FILIAL]],'[4]PETZ E ZEEDOG'!$B:$Q,16,0),"")</f>
        <v>TAJURAS</v>
      </c>
      <c r="P47" t="str">
        <f>IFERROR(VLOOKUP(Filiais_Petz4[[#This Row],[FILIAL]],'[4]PETZ E ZEEDOG'!$B:$R,17,0),"")</f>
        <v>CAIO</v>
      </c>
      <c r="Q47" t="str">
        <f>IFERROR(VLOOKUP(Filiais_Petz4[[#This Row],[FILIAL]],'[4]PETZ E ZEEDOG'!$B:$C,2,0),"")</f>
        <v>SP2</v>
      </c>
    </row>
    <row r="48" spans="1:17" ht="14.45" hidden="1" customHeight="1" x14ac:dyDescent="0.25">
      <c r="A48" t="s">
        <v>99</v>
      </c>
      <c r="B48" t="str">
        <f>IFERROR(VLOOKUP(Filiais_Petz4[[#This Row],[FILIAL]],'[4]PETZ E ZEEDOG'!$B:$D,3,0),"")</f>
        <v>R1</v>
      </c>
      <c r="C48" t="str">
        <f>IFERROR(VLOOKUP(Filiais_Petz4[[#This Row],[FILIAL]],'[4]PETZ E ZEEDOG'!$B:$E,4,0),"")</f>
        <v>MARYANE</v>
      </c>
      <c r="D48" t="str">
        <f>IFERROR(VLOOKUP(Filiais_Petz4[[#This Row],[FILIAL]],'[4]PETZ E ZEEDOG'!$B:$F,5,0),"")</f>
        <v>PLAV-SP</v>
      </c>
      <c r="E48" t="str">
        <f>IFERROR(VLOOKUP(Filiais_Petz4[[#This Row],[FILIAL]],'[4]PETZ E ZEEDOG'!$B:$G,6,0),"")</f>
        <v>PETZ PLAZA AVENIDA</v>
      </c>
      <c r="F48" s="1">
        <f>IFERROR(VLOOKUP(Filiais_Petz4[[#This Row],[FILIAL]],'[4]PETZ E ZEEDOG'!$B:$H,7,0),"")</f>
        <v>42677</v>
      </c>
      <c r="G48" t="str">
        <f>IFERROR(VLOOKUP(Filiais_Petz4[[#This Row],[FILIAL]],'[4]PETZ E ZEEDOG'!$B$2:$R$1103,8,0),"")</f>
        <v xml:space="preserve">AV JOSE MUNIA 4775 </v>
      </c>
      <c r="H48" t="str">
        <f>IFERROR(VLOOKUP(Filiais_Petz4[[#This Row],[FILIAL]],'[4]PETZ E ZEEDOG'!$B:$J,9,0),"")</f>
        <v>SÃO JOSÉ DO RIO PRETO</v>
      </c>
      <c r="I48" t="str">
        <f>IFERROR(VLOOKUP(Filiais_Petz4[[#This Row],[FILIAL]],'[4]PETZ E ZEEDOG'!$B:$K,10,0),"")</f>
        <v>SP</v>
      </c>
      <c r="J48">
        <f>IFERROR(VLOOKUP(Filiais_Petz4[[#This Row],[FILIAL]],'[4]PETZ E ZEEDOG'!$B$2:$R$1103,11,0),"")</f>
        <v>15085350</v>
      </c>
      <c r="K48" s="89">
        <f>IFERROR(VLOOKUP(Filiais_Petz4[[#This Row],[FILIAL]],'[4]PETZ E ZEEDOG'!$B:$M,12,0),"")</f>
        <v>18328118004449</v>
      </c>
      <c r="L48">
        <f>IFERROR(VLOOKUP(Filiais_Petz4[[#This Row],[FILIAL]],'[4]PETZ E ZEEDOG'!$B:$N,13,0),"")</f>
        <v>647835104111</v>
      </c>
      <c r="M48" t="str">
        <f>IFERROR(VLOOKUP(Filiais_Petz4[[#This Row],[FILIAL]],'[4]PETZ E ZEEDOG'!$B:$O,14,0),"")</f>
        <v>JARDIM REDENTOR</v>
      </c>
      <c r="N48" t="str">
        <f>IFERROR(VLOOKUP(Filiais_Petz4[[#This Row],[FILIAL]],'[4]PETZ E ZEEDOG'!$B:$P,15,0),"")</f>
        <v>S</v>
      </c>
      <c r="O48" t="str">
        <f>IFERROR(VLOOKUP(Filiais_Petz4[[#This Row],[FILIAL]],'[4]PETZ E ZEEDOG'!$B:$Q,16,0),"")</f>
        <v>PLAZA AVENIDA</v>
      </c>
      <c r="P48" t="str">
        <f>IFERROR(VLOOKUP(Filiais_Petz4[[#This Row],[FILIAL]],'[4]PETZ E ZEEDOG'!$B:$R,17,0),"")</f>
        <v>AGNALDO</v>
      </c>
      <c r="Q48" t="str">
        <f>IFERROR(VLOOKUP(Filiais_Petz4[[#This Row],[FILIAL]],'[4]PETZ E ZEEDOG'!$B:$C,2,0),"")</f>
        <v>INT-2</v>
      </c>
    </row>
    <row r="49" spans="1:17" ht="14.45" hidden="1" customHeight="1" x14ac:dyDescent="0.25">
      <c r="A49" t="s">
        <v>100</v>
      </c>
      <c r="B49" t="str">
        <f>IFERROR(VLOOKUP(Filiais_Petz4[[#This Row],[FILIAL]],'[4]PETZ E ZEEDOG'!$B:$D,3,0),"")</f>
        <v>R3</v>
      </c>
      <c r="C49" t="str">
        <f>IFERROR(VLOOKUP(Filiais_Petz4[[#This Row],[FILIAL]],'[4]PETZ E ZEEDOG'!$B:$E,4,0),"")</f>
        <v>FELICIO</v>
      </c>
      <c r="D49" t="str">
        <f>IFERROR(VLOOKUP(Filiais_Petz4[[#This Row],[FILIAL]],'[4]PETZ E ZEEDOG'!$B:$F,5,0),"")</f>
        <v>EPIA-DF</v>
      </c>
      <c r="E49" t="str">
        <f>IFERROR(VLOOKUP(Filiais_Petz4[[#This Row],[FILIAL]],'[4]PETZ E ZEEDOG'!$B:$G,6,0),"")</f>
        <v>PETZ BRASILIA EPIA</v>
      </c>
      <c r="F49" s="1">
        <f>IFERROR(VLOOKUP(Filiais_Petz4[[#This Row],[FILIAL]],'[4]PETZ E ZEEDOG'!$B:$H,7,0),"")</f>
        <v>42712</v>
      </c>
      <c r="G49" t="str">
        <f>IFERROR(VLOOKUP(Filiais_Petz4[[#This Row],[FILIAL]],'[4]PETZ E ZEEDOG'!$B$2:$R$1103,8,0),"")</f>
        <v>SPM LOTE 03 BLOCO C</v>
      </c>
      <c r="H49" t="str">
        <f>IFERROR(VLOOKUP(Filiais_Petz4[[#This Row],[FILIAL]],'[4]PETZ E ZEEDOG'!$B:$J,9,0),"")</f>
        <v>BRASÍLIA</v>
      </c>
      <c r="I49" t="str">
        <f>IFERROR(VLOOKUP(Filiais_Petz4[[#This Row],[FILIAL]],'[4]PETZ E ZEEDOG'!$B:$K,10,0),"")</f>
        <v>DF</v>
      </c>
      <c r="J49">
        <f>IFERROR(VLOOKUP(Filiais_Petz4[[#This Row],[FILIAL]],'[4]PETZ E ZEEDOG'!$B$2:$R$1103,11,0),"")</f>
        <v>71738010</v>
      </c>
      <c r="K49" s="89">
        <f>IFERROR(VLOOKUP(Filiais_Petz4[[#This Row],[FILIAL]],'[4]PETZ E ZEEDOG'!$B:$M,12,0),"")</f>
        <v>18328118004368</v>
      </c>
      <c r="L49" t="str">
        <f>IFERROR(VLOOKUP(Filiais_Petz4[[#This Row],[FILIAL]],'[4]PETZ E ZEEDOG'!$B:$N,13,0),"")</f>
        <v>0765066800292</v>
      </c>
      <c r="M49" t="str">
        <f>IFERROR(VLOOKUP(Filiais_Petz4[[#This Row],[FILIAL]],'[4]PETZ E ZEEDOG'!$B:$O,14,0),"")</f>
        <v>NUCLEO BANDEIRANTES</v>
      </c>
      <c r="N49" t="str">
        <f>IFERROR(VLOOKUP(Filiais_Petz4[[#This Row],[FILIAL]],'[4]PETZ E ZEEDOG'!$B:$P,15,0),"")</f>
        <v>S</v>
      </c>
      <c r="O49" t="str">
        <f>IFERROR(VLOOKUP(Filiais_Petz4[[#This Row],[FILIAL]],'[4]PETZ E ZEEDOG'!$B:$Q,16,0),"")</f>
        <v>EPIA-DF</v>
      </c>
      <c r="P49" t="str">
        <f>IFERROR(VLOOKUP(Filiais_Petz4[[#This Row],[FILIAL]],'[4]PETZ E ZEEDOG'!$B:$R,17,0),"")</f>
        <v>CAIO</v>
      </c>
      <c r="Q49" t="str">
        <f>IFERROR(VLOOKUP(Filiais_Petz4[[#This Row],[FILIAL]],'[4]PETZ E ZEEDOG'!$B:$C,2,0),"")</f>
        <v>CO-2</v>
      </c>
    </row>
    <row r="50" spans="1:17" ht="14.45" hidden="1" customHeight="1" x14ac:dyDescent="0.25">
      <c r="A50" t="s">
        <v>101</v>
      </c>
      <c r="B50" t="str">
        <f>IFERROR(VLOOKUP(Filiais_Petz4[[#This Row],[FILIAL]],'[4]PETZ E ZEEDOG'!$B:$D,3,0),"")</f>
        <v>R2</v>
      </c>
      <c r="C50" t="str">
        <f>IFERROR(VLOOKUP(Filiais_Petz4[[#This Row],[FILIAL]],'[4]PETZ E ZEEDOG'!$B:$E,4,0),"")</f>
        <v>MARCONE</v>
      </c>
      <c r="D50" t="str">
        <f>IFERROR(VLOOKUP(Filiais_Petz4[[#This Row],[FILIAL]],'[4]PETZ E ZEEDOG'!$B:$F,5,0),"")</f>
        <v>BAUR-SP</v>
      </c>
      <c r="E50" t="str">
        <f>IFERROR(VLOOKUP(Filiais_Petz4[[#This Row],[FILIAL]],'[4]PETZ E ZEEDOG'!$B:$G,6,0),"")</f>
        <v>PETZ BAURU</v>
      </c>
      <c r="F50" s="1">
        <f>IFERROR(VLOOKUP(Filiais_Petz4[[#This Row],[FILIAL]],'[4]PETZ E ZEEDOG'!$B:$H,7,0),"")</f>
        <v>42714</v>
      </c>
      <c r="G50" t="str">
        <f>IFERROR(VLOOKUP(Filiais_Petz4[[#This Row],[FILIAL]],'[4]PETZ E ZEEDOG'!$B$2:$R$1103,8,0),"")</f>
        <v>RUA RUBENS PAGANI QUADRA, 4-44</v>
      </c>
      <c r="H50" t="str">
        <f>IFERROR(VLOOKUP(Filiais_Petz4[[#This Row],[FILIAL]],'[4]PETZ E ZEEDOG'!$B:$J,9,0),"")</f>
        <v>BAURU</v>
      </c>
      <c r="I50" t="str">
        <f>IFERROR(VLOOKUP(Filiais_Petz4[[#This Row],[FILIAL]],'[4]PETZ E ZEEDOG'!$B:$K,10,0),"")</f>
        <v>SP</v>
      </c>
      <c r="J50">
        <f>IFERROR(VLOOKUP(Filiais_Petz4[[#This Row],[FILIAL]],'[4]PETZ E ZEEDOG'!$B$2:$R$1103,11,0),"")</f>
        <v>17014530</v>
      </c>
      <c r="K50" s="89">
        <f>IFERROR(VLOOKUP(Filiais_Petz4[[#This Row],[FILIAL]],'[4]PETZ E ZEEDOG'!$B:$M,12,0),"")</f>
        <v>18328118004791</v>
      </c>
      <c r="L50">
        <f>IFERROR(VLOOKUP(Filiais_Petz4[[#This Row],[FILIAL]],'[4]PETZ E ZEEDOG'!$B:$N,13,0),"")</f>
        <v>209644481118</v>
      </c>
      <c r="M50" t="str">
        <f>IFERROR(VLOOKUP(Filiais_Petz4[[#This Row],[FILIAL]],'[4]PETZ E ZEEDOG'!$B:$O,14,0),"")</f>
        <v>VILA SAMARITANA</v>
      </c>
      <c r="N50" t="str">
        <f>IFERROR(VLOOKUP(Filiais_Petz4[[#This Row],[FILIAL]],'[4]PETZ E ZEEDOG'!$B:$P,15,0),"")</f>
        <v>S</v>
      </c>
      <c r="O50" t="str">
        <f>IFERROR(VLOOKUP(Filiais_Petz4[[#This Row],[FILIAL]],'[4]PETZ E ZEEDOG'!$B:$Q,16,0),"")</f>
        <v>BAURU</v>
      </c>
      <c r="P50" t="str">
        <f>IFERROR(VLOOKUP(Filiais_Petz4[[#This Row],[FILIAL]],'[4]PETZ E ZEEDOG'!$B:$R,17,0),"")</f>
        <v>GUILHERME</v>
      </c>
      <c r="Q50" t="str">
        <f>IFERROR(VLOOKUP(Filiais_Petz4[[#This Row],[FILIAL]],'[4]PETZ E ZEEDOG'!$B:$C,2,0),"")</f>
        <v>INT-3</v>
      </c>
    </row>
    <row r="51" spans="1:17" ht="14.45" hidden="1" customHeight="1" x14ac:dyDescent="0.25">
      <c r="A51" t="s">
        <v>102</v>
      </c>
      <c r="B51" t="str">
        <f>IFERROR(VLOOKUP(Filiais_Petz4[[#This Row],[FILIAL]],'[4]PETZ E ZEEDOG'!$B:$D,3,0),"")</f>
        <v>R2</v>
      </c>
      <c r="C51" t="str">
        <f>IFERROR(VLOOKUP(Filiais_Petz4[[#This Row],[FILIAL]],'[4]PETZ E ZEEDOG'!$B:$E,4,0),"")</f>
        <v>MARCONE</v>
      </c>
      <c r="D51" t="str">
        <f>IFERROR(VLOOKUP(Filiais_Petz4[[#This Row],[FILIAL]],'[4]PETZ E ZEEDOG'!$B:$F,5,0),"")</f>
        <v>PROT-RS</v>
      </c>
      <c r="E51" t="str">
        <f>IFERROR(VLOOKUP(Filiais_Petz4[[#This Row],[FILIAL]],'[4]PETZ E ZEEDOG'!$B:$G,6,0),"")</f>
        <v>PETZ PROTASIO ALVES</v>
      </c>
      <c r="F51" s="1">
        <f>IFERROR(VLOOKUP(Filiais_Petz4[[#This Row],[FILIAL]],'[4]PETZ E ZEEDOG'!$B:$H,7,0),"")</f>
        <v>42810</v>
      </c>
      <c r="G51" t="str">
        <f>IFERROR(VLOOKUP(Filiais_Petz4[[#This Row],[FILIAL]],'[4]PETZ E ZEEDOG'!$B$2:$R$1103,8,0),"")</f>
        <v>AVENIDA PROTASIO ALVES, 4194</v>
      </c>
      <c r="H51" t="str">
        <f>IFERROR(VLOOKUP(Filiais_Petz4[[#This Row],[FILIAL]],'[4]PETZ E ZEEDOG'!$B:$J,9,0),"")</f>
        <v>PORTO ALEGRE</v>
      </c>
      <c r="I51" t="str">
        <f>IFERROR(VLOOKUP(Filiais_Petz4[[#This Row],[FILIAL]],'[4]PETZ E ZEEDOG'!$B:$K,10,0),"")</f>
        <v>RS</v>
      </c>
      <c r="J51">
        <f>IFERROR(VLOOKUP(Filiais_Petz4[[#This Row],[FILIAL]],'[4]PETZ E ZEEDOG'!$B$2:$R$1103,11,0),"")</f>
        <v>91310000</v>
      </c>
      <c r="K51" s="89">
        <f>IFERROR(VLOOKUP(Filiais_Petz4[[#This Row],[FILIAL]],'[4]PETZ E ZEEDOG'!$B:$M,12,0),"")</f>
        <v>18328118005330</v>
      </c>
      <c r="L51" t="str">
        <f>IFERROR(VLOOKUP(Filiais_Petz4[[#This Row],[FILIAL]],'[4]PETZ E ZEEDOG'!$B:$N,13,0),"")</f>
        <v>0963691732</v>
      </c>
      <c r="M51" t="str">
        <f>IFERROR(VLOOKUP(Filiais_Petz4[[#This Row],[FILIAL]],'[4]PETZ E ZEEDOG'!$B:$O,14,0),"")</f>
        <v>PETROPOLIS</v>
      </c>
      <c r="N51" t="str">
        <f>IFERROR(VLOOKUP(Filiais_Petz4[[#This Row],[FILIAL]],'[4]PETZ E ZEEDOG'!$B:$P,15,0),"")</f>
        <v>S</v>
      </c>
      <c r="O51" t="str">
        <f>IFERROR(VLOOKUP(Filiais_Petz4[[#This Row],[FILIAL]],'[4]PETZ E ZEEDOG'!$B:$Q,16,0),"")</f>
        <v>PROTÁSIO ALVES</v>
      </c>
      <c r="P51" t="str">
        <f>IFERROR(VLOOKUP(Filiais_Petz4[[#This Row],[FILIAL]],'[4]PETZ E ZEEDOG'!$B:$R,17,0),"")</f>
        <v>JOAB</v>
      </c>
      <c r="Q51" t="str">
        <f>IFERROR(VLOOKUP(Filiais_Petz4[[#This Row],[FILIAL]],'[4]PETZ E ZEEDOG'!$B:$C,2,0),"")</f>
        <v>SC-RS</v>
      </c>
    </row>
    <row r="52" spans="1:17" ht="14.45" hidden="1" customHeight="1" x14ac:dyDescent="0.25">
      <c r="A52" t="s">
        <v>103</v>
      </c>
      <c r="B52" t="str">
        <f>IFERROR(VLOOKUP(Filiais_Petz4[[#This Row],[FILIAL]],'[4]PETZ E ZEEDOG'!$B:$D,3,0),"")</f>
        <v>R3</v>
      </c>
      <c r="C52" t="str">
        <f>IFERROR(VLOOKUP(Filiais_Petz4[[#This Row],[FILIAL]],'[4]PETZ E ZEEDOG'!$B:$E,4,0),"")</f>
        <v>FELICIO</v>
      </c>
      <c r="D52" t="str">
        <f>IFERROR(VLOOKUP(Filiais_Petz4[[#This Row],[FILIAL]],'[4]PETZ E ZEEDOG'!$B:$F,5,0),"")</f>
        <v>TMBO-SP</v>
      </c>
      <c r="E52" t="str">
        <f>IFERROR(VLOOKUP(Filiais_Petz4[[#This Row],[FILIAL]],'[4]PETZ E ZEEDOG'!$B:$G,6,0),"")</f>
        <v>PETZ TAMBORÉ</v>
      </c>
      <c r="F52" s="1">
        <f>IFERROR(VLOOKUP(Filiais_Petz4[[#This Row],[FILIAL]],'[4]PETZ E ZEEDOG'!$B:$H,7,0),"")</f>
        <v>42700</v>
      </c>
      <c r="G52" t="str">
        <f>IFERROR(VLOOKUP(Filiais_Petz4[[#This Row],[FILIAL]],'[4]PETZ E ZEEDOG'!$B$2:$R$1103,8,0),"")</f>
        <v>ALAMEDA ARAGUAIA, 2179</v>
      </c>
      <c r="H52" t="str">
        <f>IFERROR(VLOOKUP(Filiais_Petz4[[#This Row],[FILIAL]],'[4]PETZ E ZEEDOG'!$B:$J,9,0),"")</f>
        <v>BARUERI</v>
      </c>
      <c r="I52" t="str">
        <f>IFERROR(VLOOKUP(Filiais_Petz4[[#This Row],[FILIAL]],'[4]PETZ E ZEEDOG'!$B:$K,10,0),"")</f>
        <v>SP</v>
      </c>
      <c r="J52">
        <f>IFERROR(VLOOKUP(Filiais_Petz4[[#This Row],[FILIAL]],'[4]PETZ E ZEEDOG'!$B$2:$R$1103,11,0),"")</f>
        <v>6455000</v>
      </c>
      <c r="K52" s="89">
        <f>IFERROR(VLOOKUP(Filiais_Petz4[[#This Row],[FILIAL]],'[4]PETZ E ZEEDOG'!$B:$M,12,0),"")</f>
        <v>18328118004872</v>
      </c>
      <c r="L52">
        <f>IFERROR(VLOOKUP(Filiais_Petz4[[#This Row],[FILIAL]],'[4]PETZ E ZEEDOG'!$B:$N,13,0),"")</f>
        <v>206435631111</v>
      </c>
      <c r="M52" t="str">
        <f>IFERROR(VLOOKUP(Filiais_Petz4[[#This Row],[FILIAL]],'[4]PETZ E ZEEDOG'!$B:$O,14,0),"")</f>
        <v>ALPHAVILLE INDUSTRIAL</v>
      </c>
      <c r="N52" t="str">
        <f>IFERROR(VLOOKUP(Filiais_Petz4[[#This Row],[FILIAL]],'[4]PETZ E ZEEDOG'!$B:$P,15,0),"")</f>
        <v>S</v>
      </c>
      <c r="O52" t="str">
        <f>IFERROR(VLOOKUP(Filiais_Petz4[[#This Row],[FILIAL]],'[4]PETZ E ZEEDOG'!$B:$Q,16,0),"")</f>
        <v>TAMBORÉ</v>
      </c>
      <c r="P52" t="str">
        <f>IFERROR(VLOOKUP(Filiais_Petz4[[#This Row],[FILIAL]],'[4]PETZ E ZEEDOG'!$B:$R,17,0),"")</f>
        <v>KAUAN</v>
      </c>
      <c r="Q52" t="str">
        <f>IFERROR(VLOOKUP(Filiais_Petz4[[#This Row],[FILIAL]],'[4]PETZ E ZEEDOG'!$B:$C,2,0),"")</f>
        <v>SP7</v>
      </c>
    </row>
    <row r="53" spans="1:17" ht="14.45" hidden="1" customHeight="1" x14ac:dyDescent="0.25">
      <c r="A53" t="s">
        <v>104</v>
      </c>
      <c r="B53" t="str">
        <f>IFERROR(VLOOKUP(Filiais_Petz4[[#This Row],[FILIAL]],'[4]PETZ E ZEEDOG'!$B:$D,3,0),"")</f>
        <v>R1</v>
      </c>
      <c r="C53" t="str">
        <f>IFERROR(VLOOKUP(Filiais_Petz4[[#This Row],[FILIAL]],'[4]PETZ E ZEEDOG'!$B:$E,4,0),"")</f>
        <v>MARYANE</v>
      </c>
      <c r="D53" t="str">
        <f>IFERROR(VLOOKUP(Filiais_Petz4[[#This Row],[FILIAL]],'[4]PETZ E ZEEDOG'!$B:$F,5,0),"")</f>
        <v>ITAM-SP</v>
      </c>
      <c r="E53" t="str">
        <f>IFERROR(VLOOKUP(Filiais_Petz4[[#This Row],[FILIAL]],'[4]PETZ E ZEEDOG'!$B:$G,6,0),"")</f>
        <v>PETZ JUSCELINO KUBITSCHEK</v>
      </c>
      <c r="F53" s="1">
        <f>IFERROR(VLOOKUP(Filiais_Petz4[[#This Row],[FILIAL]],'[4]PETZ E ZEEDOG'!$B:$H,7,0),"")</f>
        <v>42914</v>
      </c>
      <c r="G53" t="str">
        <f>IFERROR(VLOOKUP(Filiais_Petz4[[#This Row],[FILIAL]],'[4]PETZ E ZEEDOG'!$B$2:$R$1103,8,0),"")</f>
        <v>RUA BANDEIRA PAULISTA, 982</v>
      </c>
      <c r="H53" t="str">
        <f>IFERROR(VLOOKUP(Filiais_Petz4[[#This Row],[FILIAL]],'[4]PETZ E ZEEDOG'!$B:$J,9,0),"")</f>
        <v>SÃO PAULO</v>
      </c>
      <c r="I53" t="str">
        <f>IFERROR(VLOOKUP(Filiais_Petz4[[#This Row],[FILIAL]],'[4]PETZ E ZEEDOG'!$B:$K,10,0),"")</f>
        <v>SP</v>
      </c>
      <c r="J53">
        <f>IFERROR(VLOOKUP(Filiais_Petz4[[#This Row],[FILIAL]],'[4]PETZ E ZEEDOG'!$B$2:$R$1103,11,0),"")</f>
        <v>4532003</v>
      </c>
      <c r="K53" s="89">
        <f>IFERROR(VLOOKUP(Filiais_Petz4[[#This Row],[FILIAL]],'[4]PETZ E ZEEDOG'!$B:$M,12,0),"")</f>
        <v>18328118005682</v>
      </c>
      <c r="L53">
        <f>IFERROR(VLOOKUP(Filiais_Petz4[[#This Row],[FILIAL]],'[4]PETZ E ZEEDOG'!$B:$N,13,0),"")</f>
        <v>141726897114</v>
      </c>
      <c r="M53" t="str">
        <f>IFERROR(VLOOKUP(Filiais_Petz4[[#This Row],[FILIAL]],'[4]PETZ E ZEEDOG'!$B:$O,14,0),"")</f>
        <v>ITAIM BIBI</v>
      </c>
      <c r="N53" t="str">
        <f>IFERROR(VLOOKUP(Filiais_Petz4[[#This Row],[FILIAL]],'[4]PETZ E ZEEDOG'!$B:$P,15,0),"")</f>
        <v>S</v>
      </c>
      <c r="O53" t="str">
        <f>IFERROR(VLOOKUP(Filiais_Petz4[[#This Row],[FILIAL]],'[4]PETZ E ZEEDOG'!$B:$Q,16,0),"")</f>
        <v>JK</v>
      </c>
      <c r="P53" t="str">
        <f>IFERROR(VLOOKUP(Filiais_Petz4[[#This Row],[FILIAL]],'[4]PETZ E ZEEDOG'!$B:$R,17,0),"")</f>
        <v>AGNALDO</v>
      </c>
      <c r="Q53" t="str">
        <f>IFERROR(VLOOKUP(Filiais_Petz4[[#This Row],[FILIAL]],'[4]PETZ E ZEEDOG'!$B:$C,2,0),"")</f>
        <v>SP1</v>
      </c>
    </row>
    <row r="54" spans="1:17" ht="14.45" hidden="1" customHeight="1" x14ac:dyDescent="0.25">
      <c r="A54" t="s">
        <v>105</v>
      </c>
      <c r="B54" t="str">
        <f>IFERROR(VLOOKUP(Filiais_Petz4[[#This Row],[FILIAL]],'[4]PETZ E ZEEDOG'!$B:$D,3,0),"")</f>
        <v>R1</v>
      </c>
      <c r="C54" t="str">
        <f>IFERROR(VLOOKUP(Filiais_Petz4[[#This Row],[FILIAL]],'[4]PETZ E ZEEDOG'!$B:$E,4,0),"")</f>
        <v>MARYANE</v>
      </c>
      <c r="D54" t="str">
        <f>IFERROR(VLOOKUP(Filiais_Petz4[[#This Row],[FILIAL]],'[4]PETZ E ZEEDOG'!$B:$F,5,0),"")</f>
        <v>BAME-RJ</v>
      </c>
      <c r="E54" t="str">
        <f>IFERROR(VLOOKUP(Filiais_Petz4[[#This Row],[FILIAL]],'[4]PETZ E ZEEDOG'!$B:$G,6,0),"")</f>
        <v>PETZ BARRA JAC</v>
      </c>
      <c r="F54" s="1">
        <f>IFERROR(VLOOKUP(Filiais_Petz4[[#This Row],[FILIAL]],'[4]PETZ E ZEEDOG'!$B:$H,7,0),"")</f>
        <v>42782</v>
      </c>
      <c r="G54" t="str">
        <f>IFERROR(VLOOKUP(Filiais_Petz4[[#This Row],[FILIAL]],'[4]PETZ E ZEEDOG'!$B$2:$R$1103,8,0),"")</f>
        <v>AVENIDA DAS AMERICAS, 6571</v>
      </c>
      <c r="H54" t="str">
        <f>IFERROR(VLOOKUP(Filiais_Petz4[[#This Row],[FILIAL]],'[4]PETZ E ZEEDOG'!$B:$J,9,0),"")</f>
        <v>RIO DE JANEIRO</v>
      </c>
      <c r="I54" t="str">
        <f>IFERROR(VLOOKUP(Filiais_Petz4[[#This Row],[FILIAL]],'[4]PETZ E ZEEDOG'!$B:$K,10,0),"")</f>
        <v>RJ</v>
      </c>
      <c r="J54">
        <f>IFERROR(VLOOKUP(Filiais_Petz4[[#This Row],[FILIAL]],'[4]PETZ E ZEEDOG'!$B$2:$R$1103,11,0),"")</f>
        <v>22631004</v>
      </c>
      <c r="K54" s="89">
        <f>IFERROR(VLOOKUP(Filiais_Petz4[[#This Row],[FILIAL]],'[4]PETZ E ZEEDOG'!$B:$M,12,0),"")</f>
        <v>18328118005410</v>
      </c>
      <c r="L54">
        <f>IFERROR(VLOOKUP(Filiais_Petz4[[#This Row],[FILIAL]],'[4]PETZ E ZEEDOG'!$B:$N,13,0),"")</f>
        <v>87306313</v>
      </c>
      <c r="M54" t="str">
        <f>IFERROR(VLOOKUP(Filiais_Petz4[[#This Row],[FILIAL]],'[4]PETZ E ZEEDOG'!$B:$O,14,0),"")</f>
        <v>BARRA DA TIJUCA</v>
      </c>
      <c r="N54" t="str">
        <f>IFERROR(VLOOKUP(Filiais_Petz4[[#This Row],[FILIAL]],'[4]PETZ E ZEEDOG'!$B:$P,15,0),"")</f>
        <v>S</v>
      </c>
      <c r="O54" t="str">
        <f>IFERROR(VLOOKUP(Filiais_Petz4[[#This Row],[FILIAL]],'[4]PETZ E ZEEDOG'!$B:$Q,16,0),"")</f>
        <v>Barra Américas</v>
      </c>
      <c r="P54" t="str">
        <f>IFERROR(VLOOKUP(Filiais_Petz4[[#This Row],[FILIAL]],'[4]PETZ E ZEEDOG'!$B:$R,17,0),"")</f>
        <v>ALEX</v>
      </c>
      <c r="Q54" t="str">
        <f>IFERROR(VLOOKUP(Filiais_Petz4[[#This Row],[FILIAL]],'[4]PETZ E ZEEDOG'!$B:$C,2,0),"")</f>
        <v>RJ-ES</v>
      </c>
    </row>
    <row r="55" spans="1:17" ht="14.45" hidden="1" customHeight="1" x14ac:dyDescent="0.25">
      <c r="A55" t="s">
        <v>106</v>
      </c>
      <c r="B55" t="str">
        <f>IFERROR(VLOOKUP(Filiais_Petz4[[#This Row],[FILIAL]],'[4]PETZ E ZEEDOG'!$B:$D,3,0),"")</f>
        <v>R2</v>
      </c>
      <c r="C55" t="str">
        <f>IFERROR(VLOOKUP(Filiais_Petz4[[#This Row],[FILIAL]],'[4]PETZ E ZEEDOG'!$B:$E,4,0),"")</f>
        <v>MARCONE</v>
      </c>
      <c r="D55" t="str">
        <f>IFERROR(VLOOKUP(Filiais_Petz4[[#This Row],[FILIAL]],'[4]PETZ E ZEEDOG'!$B:$F,5,0),"")</f>
        <v>BQMA-SP</v>
      </c>
      <c r="E55" t="str">
        <f>IFERROR(VLOOKUP(Filiais_Petz4[[#This Row],[FILIAL]],'[4]PETZ E ZEEDOG'!$B:$G,6,0),"")</f>
        <v>PETZ BOSQUE MAIA</v>
      </c>
      <c r="F55" s="1">
        <f>IFERROR(VLOOKUP(Filiais_Petz4[[#This Row],[FILIAL]],'[4]PETZ E ZEEDOG'!$B:$H,7,0),"")</f>
        <v>43157</v>
      </c>
      <c r="G55" t="str">
        <f>IFERROR(VLOOKUP(Filiais_Petz4[[#This Row],[FILIAL]],'[4]PETZ E ZEEDOG'!$B$2:$R$1103,8,0),"")</f>
        <v>RUA TULIO MARTELLO, 53</v>
      </c>
      <c r="H55" t="str">
        <f>IFERROR(VLOOKUP(Filiais_Petz4[[#This Row],[FILIAL]],'[4]PETZ E ZEEDOG'!$B:$J,9,0),"")</f>
        <v>GUARULHOS</v>
      </c>
      <c r="I55" t="str">
        <f>IFERROR(VLOOKUP(Filiais_Petz4[[#This Row],[FILIAL]],'[4]PETZ E ZEEDOG'!$B:$K,10,0),"")</f>
        <v>SP</v>
      </c>
      <c r="J55">
        <f>IFERROR(VLOOKUP(Filiais_Petz4[[#This Row],[FILIAL]],'[4]PETZ E ZEEDOG'!$B$2:$R$1103,11,0),"")</f>
        <v>7115070</v>
      </c>
      <c r="K55" s="89">
        <f>IFERROR(VLOOKUP(Filiais_Petz4[[#This Row],[FILIAL]],'[4]PETZ E ZEEDOG'!$B:$M,12,0),"")</f>
        <v>18328118006654</v>
      </c>
      <c r="L55" t="str">
        <f>IFERROR(VLOOKUP(Filiais_Petz4[[#This Row],[FILIAL]],'[4]PETZ E ZEEDOG'!$B:$N,13,0),"")</f>
        <v>796640800117</v>
      </c>
      <c r="M55" t="str">
        <f>IFERROR(VLOOKUP(Filiais_Petz4[[#This Row],[FILIAL]],'[4]PETZ E ZEEDOG'!$B:$O,14,0),"")</f>
        <v>CHACARA SÃO LUIS</v>
      </c>
      <c r="N55" t="str">
        <f>IFERROR(VLOOKUP(Filiais_Petz4[[#This Row],[FILIAL]],'[4]PETZ E ZEEDOG'!$B:$P,15,0),"")</f>
        <v>S</v>
      </c>
      <c r="O55" t="str">
        <f>IFERROR(VLOOKUP(Filiais_Petz4[[#This Row],[FILIAL]],'[4]PETZ E ZEEDOG'!$B:$Q,16,0),"")</f>
        <v>BOSQUE MAIA</v>
      </c>
      <c r="P55" t="str">
        <f>IFERROR(VLOOKUP(Filiais_Petz4[[#This Row],[FILIAL]],'[4]PETZ E ZEEDOG'!$B:$R,17,0),"")</f>
        <v>JOAB</v>
      </c>
      <c r="Q55" t="str">
        <f>IFERROR(VLOOKUP(Filiais_Petz4[[#This Row],[FILIAL]],'[4]PETZ E ZEEDOG'!$B:$C,2,0),"")</f>
        <v>SP5</v>
      </c>
    </row>
    <row r="56" spans="1:17" ht="14.45" hidden="1" customHeight="1" x14ac:dyDescent="0.25">
      <c r="A56" t="s">
        <v>107</v>
      </c>
      <c r="B56" t="str">
        <f>IFERROR(VLOOKUP(Filiais_Petz4[[#This Row],[FILIAL]],'[4]PETZ E ZEEDOG'!$B:$D,3,0),"")</f>
        <v>R2</v>
      </c>
      <c r="C56" t="str">
        <f>IFERROR(VLOOKUP(Filiais_Petz4[[#This Row],[FILIAL]],'[4]PETZ E ZEEDOG'!$B:$E,4,0),"")</f>
        <v>MARCONE</v>
      </c>
      <c r="D56" t="str">
        <f>IFERROR(VLOOKUP(Filiais_Petz4[[#This Row],[FILIAL]],'[4]PETZ E ZEEDOG'!$B:$F,5,0),"")</f>
        <v>ACST-SP</v>
      </c>
      <c r="E56" t="str">
        <f>IFERROR(VLOOKUP(Filiais_Petz4[[#This Row],[FILIAL]],'[4]PETZ E ZEEDOG'!$B:$G,6,0),"")</f>
        <v>PETZ SANTOS ANA COSTA</v>
      </c>
      <c r="F56" s="1">
        <f>IFERROR(VLOOKUP(Filiais_Petz4[[#This Row],[FILIAL]],'[4]PETZ E ZEEDOG'!$B:$H,7,0),"")</f>
        <v>42867</v>
      </c>
      <c r="G56" t="str">
        <f>IFERROR(VLOOKUP(Filiais_Petz4[[#This Row],[FILIAL]],'[4]PETZ E ZEEDOG'!$B$2:$R$1103,8,0),"")</f>
        <v>AVENIDA ANA COSTA, 215</v>
      </c>
      <c r="H56" t="str">
        <f>IFERROR(VLOOKUP(Filiais_Petz4[[#This Row],[FILIAL]],'[4]PETZ E ZEEDOG'!$B:$J,9,0),"")</f>
        <v>SANTOS</v>
      </c>
      <c r="I56" t="str">
        <f>IFERROR(VLOOKUP(Filiais_Petz4[[#This Row],[FILIAL]],'[4]PETZ E ZEEDOG'!$B:$K,10,0),"")</f>
        <v>SP</v>
      </c>
      <c r="J56">
        <f>IFERROR(VLOOKUP(Filiais_Petz4[[#This Row],[FILIAL]],'[4]PETZ E ZEEDOG'!$B$2:$R$1103,11,0),"")</f>
        <v>11060001</v>
      </c>
      <c r="K56" s="89">
        <f>IFERROR(VLOOKUP(Filiais_Petz4[[#This Row],[FILIAL]],'[4]PETZ E ZEEDOG'!$B:$M,12,0),"")</f>
        <v>18328118004953</v>
      </c>
      <c r="L56">
        <f>IFERROR(VLOOKUP(Filiais_Petz4[[#This Row],[FILIAL]],'[4]PETZ E ZEEDOG'!$B:$N,13,0),"")</f>
        <v>633733094118</v>
      </c>
      <c r="M56" t="str">
        <f>IFERROR(VLOOKUP(Filiais_Petz4[[#This Row],[FILIAL]],'[4]PETZ E ZEEDOG'!$B:$O,14,0),"")</f>
        <v>GONZAGA</v>
      </c>
      <c r="N56" t="str">
        <f>IFERROR(VLOOKUP(Filiais_Petz4[[#This Row],[FILIAL]],'[4]PETZ E ZEEDOG'!$B:$P,15,0),"")</f>
        <v>S</v>
      </c>
      <c r="O56" t="str">
        <f>IFERROR(VLOOKUP(Filiais_Petz4[[#This Row],[FILIAL]],'[4]PETZ E ZEEDOG'!$B:$Q,16,0),"")</f>
        <v>ANA COSTA</v>
      </c>
      <c r="P56" t="str">
        <f>IFERROR(VLOOKUP(Filiais_Petz4[[#This Row],[FILIAL]],'[4]PETZ E ZEEDOG'!$B:$R,17,0),"")</f>
        <v>GUILHERME</v>
      </c>
      <c r="Q56" t="str">
        <f>IFERROR(VLOOKUP(Filiais_Petz4[[#This Row],[FILIAL]],'[4]PETZ E ZEEDOG'!$B:$C,2,0),"")</f>
        <v>SP6</v>
      </c>
    </row>
    <row r="57" spans="1:17" ht="14.45" hidden="1" customHeight="1" x14ac:dyDescent="0.25">
      <c r="A57" t="s">
        <v>108</v>
      </c>
      <c r="B57" t="str">
        <f>IFERROR(VLOOKUP(Filiais_Petz4[[#This Row],[FILIAL]],'[4]PETZ E ZEEDOG'!$B:$D,3,0),"")</f>
        <v>R2</v>
      </c>
      <c r="C57" t="str">
        <f>IFERROR(VLOOKUP(Filiais_Petz4[[#This Row],[FILIAL]],'[4]PETZ E ZEEDOG'!$B:$E,4,0),"")</f>
        <v>MARCONE</v>
      </c>
      <c r="D57" t="str">
        <f>IFERROR(VLOOKUP(Filiais_Petz4[[#This Row],[FILIAL]],'[4]PETZ E ZEEDOG'!$B:$F,5,0),"")</f>
        <v>MOIN-RS</v>
      </c>
      <c r="E57" t="str">
        <f>IFERROR(VLOOKUP(Filiais_Petz4[[#This Row],[FILIAL]],'[4]PETZ E ZEEDOG'!$B:$G,6,0),"")</f>
        <v>PETZ MOINHOS DE VENTO</v>
      </c>
      <c r="F57" s="1">
        <f>IFERROR(VLOOKUP(Filiais_Petz4[[#This Row],[FILIAL]],'[4]PETZ E ZEEDOG'!$B:$H,7,0),"")</f>
        <v>42900</v>
      </c>
      <c r="G57" t="str">
        <f>IFERROR(VLOOKUP(Filiais_Petz4[[#This Row],[FILIAL]],'[4]PETZ E ZEEDOG'!$B$2:$R$1103,8,0),"")</f>
        <v>RUA QUINTINO BOCAIUVA, 433</v>
      </c>
      <c r="H57" t="str">
        <f>IFERROR(VLOOKUP(Filiais_Petz4[[#This Row],[FILIAL]],'[4]PETZ E ZEEDOG'!$B:$J,9,0),"")</f>
        <v>PORTO ALEGRE</v>
      </c>
      <c r="I57" t="str">
        <f>IFERROR(VLOOKUP(Filiais_Petz4[[#This Row],[FILIAL]],'[4]PETZ E ZEEDOG'!$B:$K,10,0),"")</f>
        <v>RS</v>
      </c>
      <c r="J57">
        <f>IFERROR(VLOOKUP(Filiais_Petz4[[#This Row],[FILIAL]],'[4]PETZ E ZEEDOG'!$B$2:$R$1103,11,0),"")</f>
        <v>90440051</v>
      </c>
      <c r="K57" s="89">
        <f>IFERROR(VLOOKUP(Filiais_Petz4[[#This Row],[FILIAL]],'[4]PETZ E ZEEDOG'!$B:$M,12,0),"")</f>
        <v>18328118005925</v>
      </c>
      <c r="L57" t="str">
        <f>IFERROR(VLOOKUP(Filiais_Petz4[[#This Row],[FILIAL]],'[4]PETZ E ZEEDOG'!$B:$N,13,0),"")</f>
        <v>0963696939</v>
      </c>
      <c r="M57" t="str">
        <f>IFERROR(VLOOKUP(Filiais_Petz4[[#This Row],[FILIAL]],'[4]PETZ E ZEEDOG'!$B:$O,14,0),"")</f>
        <v>FLORESTA</v>
      </c>
      <c r="N57" t="str">
        <f>IFERROR(VLOOKUP(Filiais_Petz4[[#This Row],[FILIAL]],'[4]PETZ E ZEEDOG'!$B:$P,15,0),"")</f>
        <v>S</v>
      </c>
      <c r="O57" t="str">
        <f>IFERROR(VLOOKUP(Filiais_Petz4[[#This Row],[FILIAL]],'[4]PETZ E ZEEDOG'!$B:$Q,16,0),"")</f>
        <v>MOINHOS</v>
      </c>
      <c r="P57" t="str">
        <f>IFERROR(VLOOKUP(Filiais_Petz4[[#This Row],[FILIAL]],'[4]PETZ E ZEEDOG'!$B:$R,17,0),"")</f>
        <v>JOAB</v>
      </c>
      <c r="Q57" t="str">
        <f>IFERROR(VLOOKUP(Filiais_Petz4[[#This Row],[FILIAL]],'[4]PETZ E ZEEDOG'!$B:$C,2,0),"")</f>
        <v>SC-RS</v>
      </c>
    </row>
    <row r="58" spans="1:17" ht="14.45" hidden="1" customHeight="1" x14ac:dyDescent="0.25">
      <c r="A58" t="s">
        <v>109</v>
      </c>
      <c r="B58" t="str">
        <f>IFERROR(VLOOKUP(Filiais_Petz4[[#This Row],[FILIAL]],'[4]PETZ E ZEEDOG'!$B:$D,3,0),"")</f>
        <v>R2</v>
      </c>
      <c r="C58" t="str">
        <f>IFERROR(VLOOKUP(Filiais_Petz4[[#This Row],[FILIAL]],'[4]PETZ E ZEEDOG'!$B:$E,4,0),"")</f>
        <v>MARCONE</v>
      </c>
      <c r="D58" t="str">
        <f>IFERROR(VLOOKUP(Filiais_Petz4[[#This Row],[FILIAL]],'[4]PETZ E ZEEDOG'!$B:$F,5,0),"")</f>
        <v>SVCT-SP</v>
      </c>
      <c r="E58" t="str">
        <f>IFERROR(VLOOKUP(Filiais_Petz4[[#This Row],[FILIAL]],'[4]PETZ E ZEEDOG'!$B:$G,6,0),"")</f>
        <v>PETZ SÃO VICENTE</v>
      </c>
      <c r="F58" s="1">
        <f>IFERROR(VLOOKUP(Filiais_Petz4[[#This Row],[FILIAL]],'[4]PETZ E ZEEDOG'!$B:$H,7,0),"")</f>
        <v>42826</v>
      </c>
      <c r="G58" t="str">
        <f>IFERROR(VLOOKUP(Filiais_Petz4[[#This Row],[FILIAL]],'[4]PETZ E ZEEDOG'!$B$2:$R$1103,8,0),"")</f>
        <v>AVENIDA ANTONIO EMMERICK, 23</v>
      </c>
      <c r="H58" t="str">
        <f>IFERROR(VLOOKUP(Filiais_Petz4[[#This Row],[FILIAL]],'[4]PETZ E ZEEDOG'!$B:$J,9,0),"")</f>
        <v>SÃO VICENTE</v>
      </c>
      <c r="I58" t="str">
        <f>IFERROR(VLOOKUP(Filiais_Petz4[[#This Row],[FILIAL]],'[4]PETZ E ZEEDOG'!$B:$K,10,0),"")</f>
        <v>SP</v>
      </c>
      <c r="J58">
        <f>IFERROR(VLOOKUP(Filiais_Petz4[[#This Row],[FILIAL]],'[4]PETZ E ZEEDOG'!$B$2:$R$1103,11,0),"")</f>
        <v>11390001</v>
      </c>
      <c r="K58" s="89">
        <f>IFERROR(VLOOKUP(Filiais_Petz4[[#This Row],[FILIAL]],'[4]PETZ E ZEEDOG'!$B:$M,12,0),"")</f>
        <v>18328118005097</v>
      </c>
      <c r="L58">
        <f>IFERROR(VLOOKUP(Filiais_Petz4[[#This Row],[FILIAL]],'[4]PETZ E ZEEDOG'!$B:$N,13,0),"")</f>
        <v>657344479110</v>
      </c>
      <c r="M58" t="str">
        <f>IFERROR(VLOOKUP(Filiais_Petz4[[#This Row],[FILIAL]],'[4]PETZ E ZEEDOG'!$B:$O,14,0),"")</f>
        <v>VILA CASCATINHA</v>
      </c>
      <c r="N58" t="str">
        <f>IFERROR(VLOOKUP(Filiais_Petz4[[#This Row],[FILIAL]],'[4]PETZ E ZEEDOG'!$B:$P,15,0),"")</f>
        <v>S</v>
      </c>
      <c r="O58" t="str">
        <f>IFERROR(VLOOKUP(Filiais_Petz4[[#This Row],[FILIAL]],'[4]PETZ E ZEEDOG'!$B:$Q,16,0),"")</f>
        <v>SÃO VICENTE</v>
      </c>
      <c r="P58" t="str">
        <f>IFERROR(VLOOKUP(Filiais_Petz4[[#This Row],[FILIAL]],'[4]PETZ E ZEEDOG'!$B:$R,17,0),"")</f>
        <v>GUILHERME</v>
      </c>
      <c r="Q58" t="str">
        <f>IFERROR(VLOOKUP(Filiais_Petz4[[#This Row],[FILIAL]],'[4]PETZ E ZEEDOG'!$B:$C,2,0),"")</f>
        <v>SP6</v>
      </c>
    </row>
    <row r="59" spans="1:17" ht="14.45" hidden="1" customHeight="1" x14ac:dyDescent="0.25">
      <c r="A59" t="s">
        <v>110</v>
      </c>
      <c r="B59" t="str">
        <f>IFERROR(VLOOKUP(Filiais_Petz4[[#This Row],[FILIAL]],'[4]PETZ E ZEEDOG'!$B:$D,3,0),"")</f>
        <v>R2</v>
      </c>
      <c r="C59" t="str">
        <f>IFERROR(VLOOKUP(Filiais_Petz4[[#This Row],[FILIAL]],'[4]PETZ E ZEEDOG'!$B:$E,4,0),"")</f>
        <v>MARCONE</v>
      </c>
      <c r="D59" t="str">
        <f>IFERROR(VLOOKUP(Filiais_Petz4[[#This Row],[FILIAL]],'[4]PETZ E ZEEDOG'!$B:$F,5,0),"")</f>
        <v>CATU-PR</v>
      </c>
      <c r="E59" t="str">
        <f>IFERROR(VLOOKUP(Filiais_Petz4[[#This Row],[FILIAL]],'[4]PETZ E ZEEDOG'!$B:$G,6,0),"")</f>
        <v>PETZ LONDRINA</v>
      </c>
      <c r="F59" s="1">
        <f>IFERROR(VLOOKUP(Filiais_Petz4[[#This Row],[FILIAL]],'[4]PETZ E ZEEDOG'!$B:$H,7,0),"")</f>
        <v>42966</v>
      </c>
      <c r="G59" t="str">
        <f>IFERROR(VLOOKUP(Filiais_Petz4[[#This Row],[FILIAL]],'[4]PETZ E ZEEDOG'!$B$2:$R$1103,8,0),"")</f>
        <v>RODOVIA MABIO GONÇALVES PALHANO, 195</v>
      </c>
      <c r="H59" t="str">
        <f>IFERROR(VLOOKUP(Filiais_Petz4[[#This Row],[FILIAL]],'[4]PETZ E ZEEDOG'!$B:$J,9,0),"")</f>
        <v>LONDRINA</v>
      </c>
      <c r="I59" t="str">
        <f>IFERROR(VLOOKUP(Filiais_Petz4[[#This Row],[FILIAL]],'[4]PETZ E ZEEDOG'!$B:$K,10,0),"")</f>
        <v>PR</v>
      </c>
      <c r="J59">
        <f>IFERROR(VLOOKUP(Filiais_Petz4[[#This Row],[FILIAL]],'[4]PETZ E ZEEDOG'!$B$2:$R$1103,11,0),"")</f>
        <v>86055585</v>
      </c>
      <c r="K59" s="89">
        <f>IFERROR(VLOOKUP(Filiais_Petz4[[#This Row],[FILIAL]],'[4]PETZ E ZEEDOG'!$B:$M,12,0),"")</f>
        <v>18328118005259</v>
      </c>
      <c r="L59">
        <f>IFERROR(VLOOKUP(Filiais_Petz4[[#This Row],[FILIAL]],'[4]PETZ E ZEEDOG'!$B:$N,13,0),"")</f>
        <v>9074039984</v>
      </c>
      <c r="M59" t="str">
        <f>IFERROR(VLOOKUP(Filiais_Petz4[[#This Row],[FILIAL]],'[4]PETZ E ZEEDOG'!$B:$O,14,0),"")</f>
        <v>GLEBA FAZENDA PALHANO</v>
      </c>
      <c r="N59" t="str">
        <f>IFERROR(VLOOKUP(Filiais_Petz4[[#This Row],[FILIAL]],'[4]PETZ E ZEEDOG'!$B:$P,15,0),"")</f>
        <v>S</v>
      </c>
      <c r="O59" t="str">
        <f>IFERROR(VLOOKUP(Filiais_Petz4[[#This Row],[FILIAL]],'[4]PETZ E ZEEDOG'!$B:$Q,16,0),"")</f>
        <v>LONDRINA</v>
      </c>
      <c r="P59" t="str">
        <f>IFERROR(VLOOKUP(Filiais_Petz4[[#This Row],[FILIAL]],'[4]PETZ E ZEEDOG'!$B:$R,17,0),"")</f>
        <v>GUILHERME</v>
      </c>
      <c r="Q59" t="str">
        <f>IFERROR(VLOOKUP(Filiais_Petz4[[#This Row],[FILIAL]],'[4]PETZ E ZEEDOG'!$B:$C,2,0),"")</f>
        <v>INT-3</v>
      </c>
    </row>
    <row r="60" spans="1:17" ht="14.45" hidden="1" customHeight="1" x14ac:dyDescent="0.25">
      <c r="A60" t="s">
        <v>111</v>
      </c>
      <c r="B60" t="str">
        <f>IFERROR(VLOOKUP(Filiais_Petz4[[#This Row],[FILIAL]],'[4]PETZ E ZEEDOG'!$B:$D,3,0),"")</f>
        <v>R3</v>
      </c>
      <c r="C60" t="str">
        <f>IFERROR(VLOOKUP(Filiais_Petz4[[#This Row],[FILIAL]],'[4]PETZ E ZEEDOG'!$B:$E,4,0),"")</f>
        <v>FELICIO</v>
      </c>
      <c r="D60" t="str">
        <f>IFERROR(VLOOKUP(Filiais_Petz4[[#This Row],[FILIAL]],'[4]PETZ E ZEEDOG'!$B:$F,5,0),"")</f>
        <v>POMP-SP</v>
      </c>
      <c r="E60" t="str">
        <f>IFERROR(VLOOKUP(Filiais_Petz4[[#This Row],[FILIAL]],'[4]PETZ E ZEEDOG'!$B:$G,6,0),"")</f>
        <v>PETZ POMPÉIA</v>
      </c>
      <c r="F60" s="1">
        <f>IFERROR(VLOOKUP(Filiais_Petz4[[#This Row],[FILIAL]],'[4]PETZ E ZEEDOG'!$B:$H,7,0),"")</f>
        <v>42942</v>
      </c>
      <c r="G60" t="str">
        <f>IFERROR(VLOOKUP(Filiais_Petz4[[#This Row],[FILIAL]],'[4]PETZ E ZEEDOG'!$B$2:$R$1103,8,0),"")</f>
        <v>AVENIDA FRANCISCO MATARAZZO, 2.000</v>
      </c>
      <c r="H60" t="str">
        <f>IFERROR(VLOOKUP(Filiais_Petz4[[#This Row],[FILIAL]],'[4]PETZ E ZEEDOG'!$B:$J,9,0),"")</f>
        <v>SÃO PAULO</v>
      </c>
      <c r="I60" t="str">
        <f>IFERROR(VLOOKUP(Filiais_Petz4[[#This Row],[FILIAL]],'[4]PETZ E ZEEDOG'!$B:$K,10,0),"")</f>
        <v>SP</v>
      </c>
      <c r="J60">
        <f>IFERROR(VLOOKUP(Filiais_Petz4[[#This Row],[FILIAL]],'[4]PETZ E ZEEDOG'!$B$2:$R$1103,11,0),"")</f>
        <v>5001200</v>
      </c>
      <c r="K60" s="89">
        <f>IFERROR(VLOOKUP(Filiais_Petz4[[#This Row],[FILIAL]],'[4]PETZ E ZEEDOG'!$B:$M,12,0),"")</f>
        <v>18328118005763</v>
      </c>
      <c r="L60">
        <f>IFERROR(VLOOKUP(Filiais_Petz4[[#This Row],[FILIAL]],'[4]PETZ E ZEEDOG'!$B:$N,13,0),"")</f>
        <v>141896046113</v>
      </c>
      <c r="M60" t="str">
        <f>IFERROR(VLOOKUP(Filiais_Petz4[[#This Row],[FILIAL]],'[4]PETZ E ZEEDOG'!$B:$O,14,0),"")</f>
        <v>AGUA BRANCA</v>
      </c>
      <c r="N60" t="str">
        <f>IFERROR(VLOOKUP(Filiais_Petz4[[#This Row],[FILIAL]],'[4]PETZ E ZEEDOG'!$B:$P,15,0),"")</f>
        <v>S</v>
      </c>
      <c r="O60" t="str">
        <f>IFERROR(VLOOKUP(Filiais_Petz4[[#This Row],[FILIAL]],'[4]PETZ E ZEEDOG'!$B:$Q,16,0),"")</f>
        <v>POMPÉIA</v>
      </c>
      <c r="P60" t="str">
        <f>IFERROR(VLOOKUP(Filiais_Petz4[[#This Row],[FILIAL]],'[4]PETZ E ZEEDOG'!$B:$R,17,0),"")</f>
        <v>CAIO</v>
      </c>
      <c r="Q60" t="str">
        <f>IFERROR(VLOOKUP(Filiais_Petz4[[#This Row],[FILIAL]],'[4]PETZ E ZEEDOG'!$B:$C,2,0),"")</f>
        <v>SP2</v>
      </c>
    </row>
    <row r="61" spans="1:17" ht="14.45" hidden="1" customHeight="1" x14ac:dyDescent="0.25">
      <c r="A61" t="s">
        <v>112</v>
      </c>
      <c r="B61" t="str">
        <f>IFERROR(VLOOKUP(Filiais_Petz4[[#This Row],[FILIAL]],'[4]PETZ E ZEEDOG'!$B:$D,3,0),"")</f>
        <v>R3</v>
      </c>
      <c r="C61" t="str">
        <f>IFERROR(VLOOKUP(Filiais_Petz4[[#This Row],[FILIAL]],'[4]PETZ E ZEEDOG'!$B:$E,4,0),"")</f>
        <v>FELICIO</v>
      </c>
      <c r="D61" t="str">
        <f>IFERROR(VLOOKUP(Filiais_Petz4[[#This Row],[FILIAL]],'[4]PETZ E ZEEDOG'!$B:$F,5,0),"")</f>
        <v>PCBU-SP</v>
      </c>
      <c r="E61" t="str">
        <f>IFERROR(VLOOKUP(Filiais_Petz4[[#This Row],[FILIAL]],'[4]PETZ E ZEEDOG'!$B:$G,6,0),"")</f>
        <v>PETZ PACAEMBU</v>
      </c>
      <c r="F61" s="1">
        <f>IFERROR(VLOOKUP(Filiais_Petz4[[#This Row],[FILIAL]],'[4]PETZ E ZEEDOG'!$B:$H,7,0),"")</f>
        <v>43097</v>
      </c>
      <c r="G61" t="str">
        <f>IFERROR(VLOOKUP(Filiais_Petz4[[#This Row],[FILIAL]],'[4]PETZ E ZEEDOG'!$B$2:$R$1103,8,0),"")</f>
        <v>PRAÇA CHARLES MILLER, 117</v>
      </c>
      <c r="H61" t="str">
        <f>IFERROR(VLOOKUP(Filiais_Petz4[[#This Row],[FILIAL]],'[4]PETZ E ZEEDOG'!$B:$J,9,0),"")</f>
        <v>SÃO PAULO</v>
      </c>
      <c r="I61" t="str">
        <f>IFERROR(VLOOKUP(Filiais_Petz4[[#This Row],[FILIAL]],'[4]PETZ E ZEEDOG'!$B:$K,10,0),"")</f>
        <v>SP</v>
      </c>
      <c r="J61">
        <f>IFERROR(VLOOKUP(Filiais_Petz4[[#This Row],[FILIAL]],'[4]PETZ E ZEEDOG'!$B$2:$R$1103,11,0),"")</f>
        <v>1234010</v>
      </c>
      <c r="K61" s="89">
        <f>IFERROR(VLOOKUP(Filiais_Petz4[[#This Row],[FILIAL]],'[4]PETZ E ZEEDOG'!$B:$M,12,0),"")</f>
        <v>18328118006220</v>
      </c>
      <c r="L61">
        <f>IFERROR(VLOOKUP(Filiais_Petz4[[#This Row],[FILIAL]],'[4]PETZ E ZEEDOG'!$B:$N,13,0),"")</f>
        <v>118105204118</v>
      </c>
      <c r="M61" t="str">
        <f>IFERROR(VLOOKUP(Filiais_Petz4[[#This Row],[FILIAL]],'[4]PETZ E ZEEDOG'!$B:$O,14,0),"")</f>
        <v>PACAEMBU</v>
      </c>
      <c r="N61" t="str">
        <f>IFERROR(VLOOKUP(Filiais_Petz4[[#This Row],[FILIAL]],'[4]PETZ E ZEEDOG'!$B:$P,15,0),"")</f>
        <v>S</v>
      </c>
      <c r="O61" t="str">
        <f>IFERROR(VLOOKUP(Filiais_Petz4[[#This Row],[FILIAL]],'[4]PETZ E ZEEDOG'!$B:$Q,16,0),"")</f>
        <v>PACAEMBU</v>
      </c>
      <c r="P61" t="str">
        <f>IFERROR(VLOOKUP(Filiais_Petz4[[#This Row],[FILIAL]],'[4]PETZ E ZEEDOG'!$B:$R,17,0),"")</f>
        <v>CAIO</v>
      </c>
      <c r="Q61" t="str">
        <f>IFERROR(VLOOKUP(Filiais_Petz4[[#This Row],[FILIAL]],'[4]PETZ E ZEEDOG'!$B:$C,2,0),"")</f>
        <v>SP2</v>
      </c>
    </row>
    <row r="62" spans="1:17" ht="14.45" hidden="1" customHeight="1" x14ac:dyDescent="0.25">
      <c r="A62" t="s">
        <v>113</v>
      </c>
      <c r="B62" t="str">
        <f>IFERROR(VLOOKUP(Filiais_Petz4[[#This Row],[FILIAL]],'[4]PETZ E ZEEDOG'!$B:$D,3,0),"")</f>
        <v>R3</v>
      </c>
      <c r="C62" t="str">
        <f>IFERROR(VLOOKUP(Filiais_Petz4[[#This Row],[FILIAL]],'[4]PETZ E ZEEDOG'!$B:$E,4,0),"")</f>
        <v>FELICIO</v>
      </c>
      <c r="D62" t="str">
        <f>IFERROR(VLOOKUP(Filiais_Petz4[[#This Row],[FILIAL]],'[4]PETZ E ZEEDOG'!$B:$F,5,0),"")</f>
        <v>PAMP-MG</v>
      </c>
      <c r="E62" t="str">
        <f>IFERROR(VLOOKUP(Filiais_Petz4[[#This Row],[FILIAL]],'[4]PETZ E ZEEDOG'!$B:$G,6,0),"")</f>
        <v>PETZ PAMPULHA</v>
      </c>
      <c r="F62" s="1">
        <f>IFERROR(VLOOKUP(Filiais_Petz4[[#This Row],[FILIAL]],'[4]PETZ E ZEEDOG'!$B:$H,7,0),"")</f>
        <v>42873</v>
      </c>
      <c r="G62" t="str">
        <f>IFERROR(VLOOKUP(Filiais_Petz4[[#This Row],[FILIAL]],'[4]PETZ E ZEEDOG'!$B$2:$R$1103,8,0),"")</f>
        <v>AVENIDA PROFESSOR MAGALHAES PENIDO, 1000</v>
      </c>
      <c r="H62" t="str">
        <f>IFERROR(VLOOKUP(Filiais_Petz4[[#This Row],[FILIAL]],'[4]PETZ E ZEEDOG'!$B:$J,9,0),"")</f>
        <v>BELO HORIZONTE</v>
      </c>
      <c r="I62" t="str">
        <f>IFERROR(VLOOKUP(Filiais_Petz4[[#This Row],[FILIAL]],'[4]PETZ E ZEEDOG'!$B:$K,10,0),"")</f>
        <v>MG</v>
      </c>
      <c r="J62">
        <f>IFERROR(VLOOKUP(Filiais_Petz4[[#This Row],[FILIAL]],'[4]PETZ E ZEEDOG'!$B$2:$R$1103,11,0),"")</f>
        <v>31270652</v>
      </c>
      <c r="K62" s="89">
        <f>IFERROR(VLOOKUP(Filiais_Petz4[[#This Row],[FILIAL]],'[4]PETZ E ZEEDOG'!$B:$M,12,0),"")</f>
        <v>18328118006069</v>
      </c>
      <c r="L62" t="str">
        <f>IFERROR(VLOOKUP(Filiais_Petz4[[#This Row],[FILIAL]],'[4]PETZ E ZEEDOG'!$B:$N,13,0),"")</f>
        <v>0026221780349</v>
      </c>
      <c r="M62" t="str">
        <f>IFERROR(VLOOKUP(Filiais_Petz4[[#This Row],[FILIAL]],'[4]PETZ E ZEEDOG'!$B:$O,14,0),"")</f>
        <v>LIBERDADE</v>
      </c>
      <c r="N62" t="str">
        <f>IFERROR(VLOOKUP(Filiais_Petz4[[#This Row],[FILIAL]],'[4]PETZ E ZEEDOG'!$B:$P,15,0),"")</f>
        <v>S</v>
      </c>
      <c r="O62" t="str">
        <f>IFERROR(VLOOKUP(Filiais_Petz4[[#This Row],[FILIAL]],'[4]PETZ E ZEEDOG'!$B:$Q,16,0),"")</f>
        <v>PAMPULHA</v>
      </c>
      <c r="P62" t="str">
        <f>IFERROR(VLOOKUP(Filiais_Petz4[[#This Row],[FILIAL]],'[4]PETZ E ZEEDOG'!$B:$R,17,0),"")</f>
        <v>KAUAN</v>
      </c>
      <c r="Q62" t="str">
        <f>IFERROR(VLOOKUP(Filiais_Petz4[[#This Row],[FILIAL]],'[4]PETZ E ZEEDOG'!$B:$C,2,0),"")</f>
        <v>MG-1</v>
      </c>
    </row>
    <row r="63" spans="1:17" ht="14.45" hidden="1" customHeight="1" x14ac:dyDescent="0.25">
      <c r="A63" t="s">
        <v>114</v>
      </c>
      <c r="B63" t="str">
        <f>IFERROR(VLOOKUP(Filiais_Petz4[[#This Row],[FILIAL]],'[4]PETZ E ZEEDOG'!$B:$D,3,0),"")</f>
        <v>R3</v>
      </c>
      <c r="C63" t="str">
        <f>IFERROR(VLOOKUP(Filiais_Petz4[[#This Row],[FILIAL]],'[4]PETZ E ZEEDOG'!$B:$E,4,0),"")</f>
        <v>FELICIO</v>
      </c>
      <c r="D63" t="str">
        <f>IFERROR(VLOOKUP(Filiais_Petz4[[#This Row],[FILIAL]],'[4]PETZ E ZEEDOG'!$B:$F,5,0),"")</f>
        <v>ASAN-DF</v>
      </c>
      <c r="E63" t="str">
        <f>IFERROR(VLOOKUP(Filiais_Petz4[[#This Row],[FILIAL]],'[4]PETZ E ZEEDOG'!$B:$G,6,0),"")</f>
        <v>PETZ BRASILIA ASA NORTE</v>
      </c>
      <c r="F63" s="1">
        <f>IFERROR(VLOOKUP(Filiais_Petz4[[#This Row],[FILIAL]],'[4]PETZ E ZEEDOG'!$B:$H,7,0),"")</f>
        <v>42880</v>
      </c>
      <c r="G63" t="str">
        <f>IFERROR(VLOOKUP(Filiais_Petz4[[#This Row],[FILIAL]],'[4]PETZ E ZEEDOG'!$B$2:$R$1103,8,0),"")</f>
        <v>ST STN QUADRA 916</v>
      </c>
      <c r="H63" t="str">
        <f>IFERROR(VLOOKUP(Filiais_Petz4[[#This Row],[FILIAL]],'[4]PETZ E ZEEDOG'!$B:$J,9,0),"")</f>
        <v>BRASÍLIA</v>
      </c>
      <c r="I63" t="str">
        <f>IFERROR(VLOOKUP(Filiais_Petz4[[#This Row],[FILIAL]],'[4]PETZ E ZEEDOG'!$B:$K,10,0),"")</f>
        <v>DF</v>
      </c>
      <c r="J63">
        <f>IFERROR(VLOOKUP(Filiais_Petz4[[#This Row],[FILIAL]],'[4]PETZ E ZEEDOG'!$B$2:$R$1103,11,0),"")</f>
        <v>70770100</v>
      </c>
      <c r="K63" s="89">
        <f>IFERROR(VLOOKUP(Filiais_Petz4[[#This Row],[FILIAL]],'[4]PETZ E ZEEDOG'!$B:$M,12,0),"")</f>
        <v>18328118005500</v>
      </c>
      <c r="L63" t="str">
        <f>IFERROR(VLOOKUP(Filiais_Petz4[[#This Row],[FILIAL]],'[4]PETZ E ZEEDOG'!$B:$N,13,0),"")</f>
        <v>0765066800373</v>
      </c>
      <c r="M63" t="str">
        <f>IFERROR(VLOOKUP(Filiais_Petz4[[#This Row],[FILIAL]],'[4]PETZ E ZEEDOG'!$B:$O,14,0),"")</f>
        <v>ASA NORTE</v>
      </c>
      <c r="N63" t="str">
        <f>IFERROR(VLOOKUP(Filiais_Petz4[[#This Row],[FILIAL]],'[4]PETZ E ZEEDOG'!$B:$P,15,0),"")</f>
        <v>S</v>
      </c>
      <c r="O63" t="str">
        <f>IFERROR(VLOOKUP(Filiais_Petz4[[#This Row],[FILIAL]],'[4]PETZ E ZEEDOG'!$B:$Q,16,0),"")</f>
        <v>ASA NORTE</v>
      </c>
      <c r="P63" t="str">
        <f>IFERROR(VLOOKUP(Filiais_Petz4[[#This Row],[FILIAL]],'[4]PETZ E ZEEDOG'!$B:$R,17,0),"")</f>
        <v>CAIO</v>
      </c>
      <c r="Q63" t="str">
        <f>IFERROR(VLOOKUP(Filiais_Petz4[[#This Row],[FILIAL]],'[4]PETZ E ZEEDOG'!$B:$C,2,0),"")</f>
        <v>CO-2</v>
      </c>
    </row>
    <row r="64" spans="1:17" ht="14.45" hidden="1" customHeight="1" x14ac:dyDescent="0.25">
      <c r="A64" t="s">
        <v>115</v>
      </c>
      <c r="B64" t="str">
        <f>IFERROR(VLOOKUP(Filiais_Petz4[[#This Row],[FILIAL]],'[4]PETZ E ZEEDOG'!$B:$D,3,0),"")</f>
        <v>R1</v>
      </c>
      <c r="C64" t="str">
        <f>IFERROR(VLOOKUP(Filiais_Petz4[[#This Row],[FILIAL]],'[4]PETZ E ZEEDOG'!$B:$E,4,0),"")</f>
        <v>MARYANE</v>
      </c>
      <c r="D64" t="str">
        <f>IFERROR(VLOOKUP(Filiais_Petz4[[#This Row],[FILIAL]],'[4]PETZ E ZEEDOG'!$B:$F,5,0),"")</f>
        <v>MCNA-RJ</v>
      </c>
      <c r="E64" t="str">
        <f>IFERROR(VLOOKUP(Filiais_Petz4[[#This Row],[FILIAL]],'[4]PETZ E ZEEDOG'!$B:$G,6,0),"")</f>
        <v>PETZ MARACANÃ</v>
      </c>
      <c r="F64" s="1">
        <f>IFERROR(VLOOKUP(Filiais_Petz4[[#This Row],[FILIAL]],'[4]PETZ E ZEEDOG'!$B:$H,7,0),"")</f>
        <v>43012</v>
      </c>
      <c r="G64" t="str">
        <f>IFERROR(VLOOKUP(Filiais_Petz4[[#This Row],[FILIAL]],'[4]PETZ E ZEEDOG'!$B$2:$R$1103,8,0),"")</f>
        <v>RUA JOSE HIGINO,115</v>
      </c>
      <c r="H64" t="str">
        <f>IFERROR(VLOOKUP(Filiais_Petz4[[#This Row],[FILIAL]],'[4]PETZ E ZEEDOG'!$B:$J,9,0),"")</f>
        <v>RIO DE JANEIRO</v>
      </c>
      <c r="I64" t="str">
        <f>IFERROR(VLOOKUP(Filiais_Petz4[[#This Row],[FILIAL]],'[4]PETZ E ZEEDOG'!$B:$K,10,0),"")</f>
        <v>RJ</v>
      </c>
      <c r="J64">
        <f>IFERROR(VLOOKUP(Filiais_Petz4[[#This Row],[FILIAL]],'[4]PETZ E ZEEDOG'!$B$2:$R$1103,11,0),"")</f>
        <v>20520201</v>
      </c>
      <c r="K64" s="89">
        <f>IFERROR(VLOOKUP(Filiais_Petz4[[#This Row],[FILIAL]],'[4]PETZ E ZEEDOG'!$B:$M,12,0),"")</f>
        <v>18328118006301</v>
      </c>
      <c r="L64">
        <f>IFERROR(VLOOKUP(Filiais_Petz4[[#This Row],[FILIAL]],'[4]PETZ E ZEEDOG'!$B:$N,13,0),"")</f>
        <v>87421619</v>
      </c>
      <c r="M64" t="str">
        <f>IFERROR(VLOOKUP(Filiais_Petz4[[#This Row],[FILIAL]],'[4]PETZ E ZEEDOG'!$B:$O,14,0),"")</f>
        <v>TIJUCA</v>
      </c>
      <c r="N64" t="str">
        <f>IFERROR(VLOOKUP(Filiais_Petz4[[#This Row],[FILIAL]],'[4]PETZ E ZEEDOG'!$B:$P,15,0),"")</f>
        <v>S</v>
      </c>
      <c r="O64" t="str">
        <f>IFERROR(VLOOKUP(Filiais_Petz4[[#This Row],[FILIAL]],'[4]PETZ E ZEEDOG'!$B:$Q,16,0),"")</f>
        <v>MARACANÃ</v>
      </c>
      <c r="P64" t="str">
        <f>IFERROR(VLOOKUP(Filiais_Petz4[[#This Row],[FILIAL]],'[4]PETZ E ZEEDOG'!$B:$R,17,0),"")</f>
        <v>ALEX</v>
      </c>
      <c r="Q64" t="str">
        <f>IFERROR(VLOOKUP(Filiais_Petz4[[#This Row],[FILIAL]],'[4]PETZ E ZEEDOG'!$B:$C,2,0),"")</f>
        <v>RJ-ES</v>
      </c>
    </row>
    <row r="65" spans="1:17" ht="14.45" hidden="1" customHeight="1" x14ac:dyDescent="0.25">
      <c r="A65" t="s">
        <v>116</v>
      </c>
      <c r="B65" t="str">
        <f>IFERROR(VLOOKUP(Filiais_Petz4[[#This Row],[FILIAL]],'[4]PETZ E ZEEDOG'!$B:$D,3,0),"")</f>
        <v>R2</v>
      </c>
      <c r="C65" t="str">
        <f>IFERROR(VLOOKUP(Filiais_Petz4[[#This Row],[FILIAL]],'[4]PETZ E ZEEDOG'!$B:$E,4,0),"")</f>
        <v>MARCONE</v>
      </c>
      <c r="D65" t="str">
        <f>IFERROR(VLOOKUP(Filiais_Petz4[[#This Row],[FILIAL]],'[4]PETZ E ZEEDOG'!$B:$F,5,0),"")</f>
        <v>CTNO-SP</v>
      </c>
      <c r="E65" t="str">
        <f>IFERROR(VLOOKUP(Filiais_Petz4[[#This Row],[FILIAL]],'[4]PETZ E ZEEDOG'!$B:$G,6,0),"")</f>
        <v>PETZ CENTER NORTE</v>
      </c>
      <c r="F65" s="1">
        <f>IFERROR(VLOOKUP(Filiais_Petz4[[#This Row],[FILIAL]],'[4]PETZ E ZEEDOG'!$B:$H,7,0),"")</f>
        <v>42957</v>
      </c>
      <c r="G65" t="str">
        <f>IFERROR(VLOOKUP(Filiais_Petz4[[#This Row],[FILIAL]],'[4]PETZ E ZEEDOG'!$B$2:$R$1103,8,0),"")</f>
        <v>TRAVESSA CASALBUONO, 120</v>
      </c>
      <c r="H65" t="str">
        <f>IFERROR(VLOOKUP(Filiais_Petz4[[#This Row],[FILIAL]],'[4]PETZ E ZEEDOG'!$B:$J,9,0),"")</f>
        <v>SÃO PAULO</v>
      </c>
      <c r="I65" t="str">
        <f>IFERROR(VLOOKUP(Filiais_Petz4[[#This Row],[FILIAL]],'[4]PETZ E ZEEDOG'!$B:$K,10,0),"")</f>
        <v>SP</v>
      </c>
      <c r="J65">
        <f>IFERROR(VLOOKUP(Filiais_Petz4[[#This Row],[FILIAL]],'[4]PETZ E ZEEDOG'!$B$2:$R$1103,11,0),"")</f>
        <v>2089900</v>
      </c>
      <c r="K65" s="89">
        <f>IFERROR(VLOOKUP(Filiais_Petz4[[#This Row],[FILIAL]],'[4]PETZ E ZEEDOG'!$B:$M,12,0),"")</f>
        <v>18328118006492</v>
      </c>
      <c r="L65">
        <f>IFERROR(VLOOKUP(Filiais_Petz4[[#This Row],[FILIAL]],'[4]PETZ E ZEEDOG'!$B:$N,13,0),"")</f>
        <v>118320736115</v>
      </c>
      <c r="M65" t="str">
        <f>IFERROR(VLOOKUP(Filiais_Petz4[[#This Row],[FILIAL]],'[4]PETZ E ZEEDOG'!$B:$O,14,0),"")</f>
        <v>VILA GUILHERME</v>
      </c>
      <c r="N65" t="str">
        <f>IFERROR(VLOOKUP(Filiais_Petz4[[#This Row],[FILIAL]],'[4]PETZ E ZEEDOG'!$B:$P,15,0),"")</f>
        <v>S</v>
      </c>
      <c r="O65" t="str">
        <f>IFERROR(VLOOKUP(Filiais_Petz4[[#This Row],[FILIAL]],'[4]PETZ E ZEEDOG'!$B:$Q,16,0),"")</f>
        <v>CENTER NORTE</v>
      </c>
      <c r="P65" t="str">
        <f>IFERROR(VLOOKUP(Filiais_Petz4[[#This Row],[FILIAL]],'[4]PETZ E ZEEDOG'!$B:$R,17,0),"")</f>
        <v>JOAB</v>
      </c>
      <c r="Q65" t="str">
        <f>IFERROR(VLOOKUP(Filiais_Petz4[[#This Row],[FILIAL]],'[4]PETZ E ZEEDOG'!$B:$C,2,0),"")</f>
        <v>SP5</v>
      </c>
    </row>
    <row r="66" spans="1:17" ht="14.45" hidden="1" customHeight="1" x14ac:dyDescent="0.25">
      <c r="A66" t="s">
        <v>117</v>
      </c>
      <c r="B66" t="str">
        <f>IFERROR(VLOOKUP(Filiais_Petz4[[#This Row],[FILIAL]],'[4]PETZ E ZEEDOG'!$B:$D,3,0),"")</f>
        <v>R2</v>
      </c>
      <c r="C66" t="str">
        <f>IFERROR(VLOOKUP(Filiais_Petz4[[#This Row],[FILIAL]],'[4]PETZ E ZEEDOG'!$B:$E,4,0),"")</f>
        <v>MARCONE</v>
      </c>
      <c r="D66" t="str">
        <f>IFERROR(VLOOKUP(Filiais_Petz4[[#This Row],[FILIAL]],'[4]PETZ E ZEEDOG'!$B:$F,5,0),"")</f>
        <v>JAPE-SP</v>
      </c>
      <c r="E66" t="str">
        <f>IFERROR(VLOOKUP(Filiais_Petz4[[#This Row],[FILIAL]],'[4]PETZ E ZEEDOG'!$B:$G,6,0),"")</f>
        <v>PETZ JACU-PESSEGO (ANTIGO E-COMMERCE)</v>
      </c>
      <c r="F66" s="1">
        <f>IFERROR(VLOOKUP(Filiais_Petz4[[#This Row],[FILIAL]],'[4]PETZ E ZEEDOG'!$B:$H,7,0),"")</f>
        <v>43037</v>
      </c>
      <c r="G66" t="str">
        <f>IFERROR(VLOOKUP(Filiais_Petz4[[#This Row],[FILIAL]],'[4]PETZ E ZEEDOG'!$B$2:$R$1103,8,0),"")</f>
        <v xml:space="preserve"> AVENIDA JACU-PESSEGO, 4710 (NOVA TRABALHADORES)</v>
      </c>
      <c r="H66" t="str">
        <f>IFERROR(VLOOKUP(Filiais_Petz4[[#This Row],[FILIAL]],'[4]PETZ E ZEEDOG'!$B:$J,9,0),"")</f>
        <v>SÃO PAULO</v>
      </c>
      <c r="I66" t="str">
        <f>IFERROR(VLOOKUP(Filiais_Petz4[[#This Row],[FILIAL]],'[4]PETZ E ZEEDOG'!$B:$K,10,0),"")</f>
        <v>SP</v>
      </c>
      <c r="J66">
        <f>IFERROR(VLOOKUP(Filiais_Petz4[[#This Row],[FILIAL]],'[4]PETZ E ZEEDOG'!$B$2:$R$1103,11,0),"")</f>
        <v>8215115</v>
      </c>
      <c r="K66" s="89">
        <f>IFERROR(VLOOKUP(Filiais_Petz4[[#This Row],[FILIAL]],'[4]PETZ E ZEEDOG'!$B:$M,12,0),"")</f>
        <v>18328118001342</v>
      </c>
      <c r="L66" t="str">
        <f>IFERROR(VLOOKUP(Filiais_Petz4[[#This Row],[FILIAL]],'[4]PETZ E ZEEDOG'!$B:$N,13,0),"")</f>
        <v>142698442116</v>
      </c>
      <c r="M66" t="str">
        <f>IFERROR(VLOOKUP(Filiais_Petz4[[#This Row],[FILIAL]],'[4]PETZ E ZEEDOG'!$B:$O,14,0),"")</f>
        <v>ITAQUERA</v>
      </c>
      <c r="N66" t="str">
        <f>IFERROR(VLOOKUP(Filiais_Petz4[[#This Row],[FILIAL]],'[4]PETZ E ZEEDOG'!$B:$P,15,0),"")</f>
        <v>S</v>
      </c>
      <c r="O66" t="str">
        <f>IFERROR(VLOOKUP(Filiais_Petz4[[#This Row],[FILIAL]],'[4]PETZ E ZEEDOG'!$B:$Q,16,0),"")</f>
        <v>JACU PÊSSEGO</v>
      </c>
      <c r="P66" t="str">
        <f>IFERROR(VLOOKUP(Filiais_Petz4[[#This Row],[FILIAL]],'[4]PETZ E ZEEDOG'!$B:$R,17,0),"")</f>
        <v>ROBSON</v>
      </c>
      <c r="Q66" t="str">
        <f>IFERROR(VLOOKUP(Filiais_Petz4[[#This Row],[FILIAL]],'[4]PETZ E ZEEDOG'!$B:$C,2,0),"")</f>
        <v>SP4</v>
      </c>
    </row>
    <row r="67" spans="1:17" ht="14.45" hidden="1" customHeight="1" x14ac:dyDescent="0.25">
      <c r="A67" t="s">
        <v>118</v>
      </c>
      <c r="B67" t="str">
        <f>IFERROR(VLOOKUP(Filiais_Petz4[[#This Row],[FILIAL]],'[4]PETZ E ZEEDOG'!$B:$D,3,0),"")</f>
        <v>R1</v>
      </c>
      <c r="C67" t="str">
        <f>IFERROR(VLOOKUP(Filiais_Petz4[[#This Row],[FILIAL]],'[4]PETZ E ZEEDOG'!$B:$E,4,0),"")</f>
        <v>MARYANE</v>
      </c>
      <c r="D67" t="str">
        <f>IFERROR(VLOOKUP(Filiais_Petz4[[#This Row],[FILIAL]],'[4]PETZ E ZEEDOG'!$B:$F,5,0),"")</f>
        <v>WLUI-SP</v>
      </c>
      <c r="E67" t="str">
        <f>IFERROR(VLOOKUP(Filiais_Petz4[[#This Row],[FILIAL]],'[4]PETZ E ZEEDOG'!$B:$G,6,0),"")</f>
        <v>PETZ WASHINGTON LUIS</v>
      </c>
      <c r="F67" s="1">
        <f>IFERROR(VLOOKUP(Filiais_Petz4[[#This Row],[FILIAL]],'[4]PETZ E ZEEDOG'!$B:$H,7,0),"")</f>
        <v>40087</v>
      </c>
      <c r="G67" t="str">
        <f>IFERROR(VLOOKUP(Filiais_Petz4[[#This Row],[FILIAL]],'[4]PETZ E ZEEDOG'!$B$2:$R$1103,8,0),"")</f>
        <v>AVENIDA WASHINGTON LUIS, 2737</v>
      </c>
      <c r="H67" t="str">
        <f>IFERROR(VLOOKUP(Filiais_Petz4[[#This Row],[FILIAL]],'[4]PETZ E ZEEDOG'!$B:$J,9,0),"")</f>
        <v>SÃO PAULO</v>
      </c>
      <c r="I67" t="str">
        <f>IFERROR(VLOOKUP(Filiais_Petz4[[#This Row],[FILIAL]],'[4]PETZ E ZEEDOG'!$B:$K,10,0),"")</f>
        <v>SP</v>
      </c>
      <c r="J67">
        <f>IFERROR(VLOOKUP(Filiais_Petz4[[#This Row],[FILIAL]],'[4]PETZ E ZEEDOG'!$B$2:$R$1103,11,0),"")</f>
        <v>4662003</v>
      </c>
      <c r="K67" s="89">
        <f>IFERROR(VLOOKUP(Filiais_Petz4[[#This Row],[FILIAL]],'[4]PETZ E ZEEDOG'!$B:$M,12,0),"")</f>
        <v>18328118006140</v>
      </c>
      <c r="L67">
        <f>IFERROR(VLOOKUP(Filiais_Petz4[[#This Row],[FILIAL]],'[4]PETZ E ZEEDOG'!$B:$N,13,0),"")</f>
        <v>141994855113</v>
      </c>
      <c r="M67" t="str">
        <f>IFERROR(VLOOKUP(Filiais_Petz4[[#This Row],[FILIAL]],'[4]PETZ E ZEEDOG'!$B:$O,14,0),"")</f>
        <v>SANTO AMARO</v>
      </c>
      <c r="N67" t="str">
        <f>IFERROR(VLOOKUP(Filiais_Petz4[[#This Row],[FILIAL]],'[4]PETZ E ZEEDOG'!$B:$P,15,0),"")</f>
        <v>S</v>
      </c>
      <c r="O67" t="str">
        <f>IFERROR(VLOOKUP(Filiais_Petz4[[#This Row],[FILIAL]],'[4]PETZ E ZEEDOG'!$B:$Q,16,0),"")</f>
        <v>WASHINGTON LUIS</v>
      </c>
      <c r="P67" t="str">
        <f>IFERROR(VLOOKUP(Filiais_Petz4[[#This Row],[FILIAL]],'[4]PETZ E ZEEDOG'!$B:$R,17,0),"")</f>
        <v>AGNALDO</v>
      </c>
      <c r="Q67" t="str">
        <f>IFERROR(VLOOKUP(Filiais_Petz4[[#This Row],[FILIAL]],'[4]PETZ E ZEEDOG'!$B:$C,2,0),"")</f>
        <v>SP1</v>
      </c>
    </row>
    <row r="68" spans="1:17" ht="14.45" hidden="1" customHeight="1" x14ac:dyDescent="0.25">
      <c r="A68" t="s">
        <v>119</v>
      </c>
      <c r="B68" t="str">
        <f>IFERROR(VLOOKUP(Filiais_Petz4[[#This Row],[FILIAL]],'[4]PETZ E ZEEDOG'!$B:$D,3,0),"")</f>
        <v>R3</v>
      </c>
      <c r="C68" t="str">
        <f>IFERROR(VLOOKUP(Filiais_Petz4[[#This Row],[FILIAL]],'[4]PETZ E ZEEDOG'!$B:$E,4,0),"")</f>
        <v>FELICIO</v>
      </c>
      <c r="D68" t="str">
        <f>IFERROR(VLOOKUP(Filiais_Petz4[[#This Row],[FILIAL]],'[4]PETZ E ZEEDOG'!$B:$F,5,0),"")</f>
        <v>RJAF-SP</v>
      </c>
      <c r="E68" t="str">
        <f>IFERROR(VLOOKUP(Filiais_Petz4[[#This Row],[FILIAL]],'[4]PETZ E ZEEDOG'!$B:$G,6,0),"")</f>
        <v>PETZ EXTRA RICARDO JAFET</v>
      </c>
      <c r="F68" s="1">
        <f>IFERROR(VLOOKUP(Filiais_Petz4[[#This Row],[FILIAL]],'[4]PETZ E ZEEDOG'!$B:$H,7,0),"")</f>
        <v>43327</v>
      </c>
      <c r="G68" t="str">
        <f>IFERROR(VLOOKUP(Filiais_Petz4[[#This Row],[FILIAL]],'[4]PETZ E ZEEDOG'!$B$2:$R$1103,8,0),"")</f>
        <v>AVENIDA DOUTOR RICARDO JAFET, 1750</v>
      </c>
      <c r="H68" t="str">
        <f>IFERROR(VLOOKUP(Filiais_Petz4[[#This Row],[FILIAL]],'[4]PETZ E ZEEDOG'!$B:$J,9,0),"")</f>
        <v>SÃO PAULO</v>
      </c>
      <c r="I68" t="str">
        <f>IFERROR(VLOOKUP(Filiais_Petz4[[#This Row],[FILIAL]],'[4]PETZ E ZEEDOG'!$B:$K,10,0),"")</f>
        <v>SP</v>
      </c>
      <c r="J68">
        <f>IFERROR(VLOOKUP(Filiais_Petz4[[#This Row],[FILIAL]],'[4]PETZ E ZEEDOG'!$B$2:$R$1103,11,0),"")</f>
        <v>4260000</v>
      </c>
      <c r="K68" s="89">
        <f>IFERROR(VLOOKUP(Filiais_Petz4[[#This Row],[FILIAL]],'[4]PETZ E ZEEDOG'!$B:$M,12,0),"")</f>
        <v>18328118006573</v>
      </c>
      <c r="L68">
        <f>IFERROR(VLOOKUP(Filiais_Petz4[[#This Row],[FILIAL]],'[4]PETZ E ZEEDOG'!$B:$N,13,0),"")</f>
        <v>118493603113</v>
      </c>
      <c r="M68" t="str">
        <f>IFERROR(VLOOKUP(Filiais_Petz4[[#This Row],[FILIAL]],'[4]PETZ E ZEEDOG'!$B:$O,14,0),"")</f>
        <v>IPIRANGA</v>
      </c>
      <c r="N68" t="str">
        <f>IFERROR(VLOOKUP(Filiais_Petz4[[#This Row],[FILIAL]],'[4]PETZ E ZEEDOG'!$B:$P,15,0),"")</f>
        <v>S</v>
      </c>
      <c r="O68" t="str">
        <f>IFERROR(VLOOKUP(Filiais_Petz4[[#This Row],[FILIAL]],'[4]PETZ E ZEEDOG'!$B:$Q,16,0),"")</f>
        <v>RICARDO JAFET</v>
      </c>
      <c r="P68" t="str">
        <f>IFERROR(VLOOKUP(Filiais_Petz4[[#This Row],[FILIAL]],'[4]PETZ E ZEEDOG'!$B:$R,17,0),"")</f>
        <v>CAIO</v>
      </c>
      <c r="Q68" t="str">
        <f>IFERROR(VLOOKUP(Filiais_Petz4[[#This Row],[FILIAL]],'[4]PETZ E ZEEDOG'!$B:$C,2,0),"")</f>
        <v>SP2</v>
      </c>
    </row>
    <row r="69" spans="1:17" ht="14.45" hidden="1" customHeight="1" x14ac:dyDescent="0.25">
      <c r="A69" t="s">
        <v>120</v>
      </c>
      <c r="B69" t="str">
        <f>IFERROR(VLOOKUP(Filiais_Petz4[[#This Row],[FILIAL]],'[4]PETZ E ZEEDOG'!$B:$D,3,0),"")</f>
        <v>R3</v>
      </c>
      <c r="C69" t="str">
        <f>IFERROR(VLOOKUP(Filiais_Petz4[[#This Row],[FILIAL]],'[4]PETZ E ZEEDOG'!$B:$E,4,0),"")</f>
        <v>FELICIO</v>
      </c>
      <c r="D69" t="str">
        <f>IFERROR(VLOOKUP(Filiais_Petz4[[#This Row],[FILIAL]],'[4]PETZ E ZEEDOG'!$B:$F,5,0),"")</f>
        <v>PBAR-SP</v>
      </c>
      <c r="E69" t="str">
        <f>IFERROR(VLOOKUP(Filiais_Petz4[[#This Row],[FILIAL]],'[4]PETZ E ZEEDOG'!$B:$G,6,0),"")</f>
        <v>PETZ PEREIRA BARRETO</v>
      </c>
      <c r="F69" s="1">
        <f>IFERROR(VLOOKUP(Filiais_Petz4[[#This Row],[FILIAL]],'[4]PETZ E ZEEDOG'!$B:$H,7,0),"")</f>
        <v>43195</v>
      </c>
      <c r="G69" t="str">
        <f>IFERROR(VLOOKUP(Filiais_Petz4[[#This Row],[FILIAL]],'[4]PETZ E ZEEDOG'!$B$2:$R$1103,8,0),"")</f>
        <v>RUA THALES DOS SANTOS FREIRE, 36/40</v>
      </c>
      <c r="H69" t="str">
        <f>IFERROR(VLOOKUP(Filiais_Petz4[[#This Row],[FILIAL]],'[4]PETZ E ZEEDOG'!$B:$J,9,0),"")</f>
        <v>SÃO BERNARDO DO CAMPO</v>
      </c>
      <c r="I69" t="str">
        <f>IFERROR(VLOOKUP(Filiais_Petz4[[#This Row],[FILIAL]],'[4]PETZ E ZEEDOG'!$B:$K,10,0),"")</f>
        <v>SP</v>
      </c>
      <c r="J69">
        <f>IFERROR(VLOOKUP(Filiais_Petz4[[#This Row],[FILIAL]],'[4]PETZ E ZEEDOG'!$B$2:$R$1103,11,0),"")</f>
        <v>9751020</v>
      </c>
      <c r="K69" s="89">
        <f>IFERROR(VLOOKUP(Filiais_Petz4[[#This Row],[FILIAL]],'[4]PETZ E ZEEDOG'!$B:$M,12,0),"")</f>
        <v>18328118007111</v>
      </c>
      <c r="L69" t="str">
        <f>IFERROR(VLOOKUP(Filiais_Petz4[[#This Row],[FILIAL]],'[4]PETZ E ZEEDOG'!$B:$N,13,0),"")</f>
        <v>799036221116</v>
      </c>
      <c r="M69" t="str">
        <f>IFERROR(VLOOKUP(Filiais_Petz4[[#This Row],[FILIAL]],'[4]PETZ E ZEEDOG'!$B:$O,14,0),"")</f>
        <v>BAETA NEVES</v>
      </c>
      <c r="N69" t="str">
        <f>IFERROR(VLOOKUP(Filiais_Petz4[[#This Row],[FILIAL]],'[4]PETZ E ZEEDOG'!$B:$P,15,0),"")</f>
        <v>S</v>
      </c>
      <c r="O69" t="str">
        <f>IFERROR(VLOOKUP(Filiais_Petz4[[#This Row],[FILIAL]],'[4]PETZ E ZEEDOG'!$B:$Q,16,0),"")</f>
        <v>PEREIRA BARRETO</v>
      </c>
      <c r="P69" t="str">
        <f>IFERROR(VLOOKUP(Filiais_Petz4[[#This Row],[FILIAL]],'[4]PETZ E ZEEDOG'!$B:$R,17,0),"")</f>
        <v>CAIO</v>
      </c>
      <c r="Q69" t="str">
        <f>IFERROR(VLOOKUP(Filiais_Petz4[[#This Row],[FILIAL]],'[4]PETZ E ZEEDOG'!$B:$C,2,0),"")</f>
        <v>SP3</v>
      </c>
    </row>
    <row r="70" spans="1:17" ht="14.45" hidden="1" customHeight="1" x14ac:dyDescent="0.25">
      <c r="A70" t="s">
        <v>121</v>
      </c>
      <c r="B70" t="str">
        <f>IFERROR(VLOOKUP(Filiais_Petz4[[#This Row],[FILIAL]],'[4]PETZ E ZEEDOG'!$B:$D,3,0),"")</f>
        <v>R3</v>
      </c>
      <c r="C70" t="str">
        <f>IFERROR(VLOOKUP(Filiais_Petz4[[#This Row],[FILIAL]],'[4]PETZ E ZEEDOG'!$B:$E,4,0),"")</f>
        <v>FELICIO</v>
      </c>
      <c r="D70" t="str">
        <f>IFERROR(VLOOKUP(Filiais_Petz4[[#This Row],[FILIAL]],'[4]PETZ E ZEEDOG'!$B:$F,5,0),"")</f>
        <v>GPIR-SP</v>
      </c>
      <c r="E70" t="str">
        <f>IFERROR(VLOOKUP(Filiais_Petz4[[#This Row],[FILIAL]],'[4]PETZ E ZEEDOG'!$B:$G,6,0),"")</f>
        <v>PETZ GIOVANNI PIRELLI</v>
      </c>
      <c r="F70" s="1">
        <f>IFERROR(VLOOKUP(Filiais_Petz4[[#This Row],[FILIAL]],'[4]PETZ E ZEEDOG'!$B:$H,7,0),"")</f>
        <v>43088</v>
      </c>
      <c r="G70" t="str">
        <f>IFERROR(VLOOKUP(Filiais_Petz4[[#This Row],[FILIAL]],'[4]PETZ E ZEEDOG'!$B$2:$R$1103,8,0),"")</f>
        <v>RUA GIOVANNI BATTISTA PIRELLI, 1645</v>
      </c>
      <c r="H70" t="str">
        <f>IFERROR(VLOOKUP(Filiais_Petz4[[#This Row],[FILIAL]],'[4]PETZ E ZEEDOG'!$B:$J,9,0),"")</f>
        <v>SANTO ANDRÉ</v>
      </c>
      <c r="I70" t="str">
        <f>IFERROR(VLOOKUP(Filiais_Petz4[[#This Row],[FILIAL]],'[4]PETZ E ZEEDOG'!$B:$K,10,0),"")</f>
        <v>SP</v>
      </c>
      <c r="J70">
        <f>IFERROR(VLOOKUP(Filiais_Petz4[[#This Row],[FILIAL]],'[4]PETZ E ZEEDOG'!$B$2:$R$1103,11,0),"")</f>
        <v>9111340</v>
      </c>
      <c r="K70" s="89">
        <f>IFERROR(VLOOKUP(Filiais_Petz4[[#This Row],[FILIAL]],'[4]PETZ E ZEEDOG'!$B:$M,12,0),"")</f>
        <v>18328118006905</v>
      </c>
      <c r="L70">
        <f>IFERROR(VLOOKUP(Filiais_Petz4[[#This Row],[FILIAL]],'[4]PETZ E ZEEDOG'!$B:$N,13,0),"")</f>
        <v>626953525113</v>
      </c>
      <c r="M70" t="str">
        <f>IFERROR(VLOOKUP(Filiais_Petz4[[#This Row],[FILIAL]],'[4]PETZ E ZEEDOG'!$B:$O,14,0),"")</f>
        <v>VILA HOMERO THON</v>
      </c>
      <c r="N70" t="str">
        <f>IFERROR(VLOOKUP(Filiais_Petz4[[#This Row],[FILIAL]],'[4]PETZ E ZEEDOG'!$B:$P,15,0),"")</f>
        <v>S</v>
      </c>
      <c r="O70" t="str">
        <f>IFERROR(VLOOKUP(Filiais_Petz4[[#This Row],[FILIAL]],'[4]PETZ E ZEEDOG'!$B:$Q,16,0),"")</f>
        <v>GIOVANNI PIRELLI</v>
      </c>
      <c r="P70" t="str">
        <f>IFERROR(VLOOKUP(Filiais_Petz4[[#This Row],[FILIAL]],'[4]PETZ E ZEEDOG'!$B:$R,17,0),"")</f>
        <v>CAIO</v>
      </c>
      <c r="Q70" t="str">
        <f>IFERROR(VLOOKUP(Filiais_Petz4[[#This Row],[FILIAL]],'[4]PETZ E ZEEDOG'!$B:$C,2,0),"")</f>
        <v>SP3</v>
      </c>
    </row>
    <row r="71" spans="1:17" ht="14.45" hidden="1" customHeight="1" x14ac:dyDescent="0.25">
      <c r="A71" t="s">
        <v>122</v>
      </c>
      <c r="B71" t="str">
        <f>IFERROR(VLOOKUP(Filiais_Petz4[[#This Row],[FILIAL]],'[4]PETZ E ZEEDOG'!$B:$D,3,0),"")</f>
        <v>R1</v>
      </c>
      <c r="C71" t="str">
        <f>IFERROR(VLOOKUP(Filiais_Petz4[[#This Row],[FILIAL]],'[4]PETZ E ZEEDOG'!$B:$E,4,0),"")</f>
        <v>MARYANE</v>
      </c>
      <c r="D71" t="str">
        <f>IFERROR(VLOOKUP(Filiais_Petz4[[#This Row],[FILIAL]],'[4]PETZ E ZEEDOG'!$B:$F,5,0),"")</f>
        <v>SCAR-SP</v>
      </c>
      <c r="E71" t="str">
        <f>IFERROR(VLOOKUP(Filiais_Petz4[[#This Row],[FILIAL]],'[4]PETZ E ZEEDOG'!$B:$G,6,0),"")</f>
        <v>PETZ SÃO CARLOS</v>
      </c>
      <c r="F71" s="1">
        <f>IFERROR(VLOOKUP(Filiais_Petz4[[#This Row],[FILIAL]],'[4]PETZ E ZEEDOG'!$B:$H,7,0),"")</f>
        <v>43083</v>
      </c>
      <c r="G71" t="str">
        <f>IFERROR(VLOOKUP(Filiais_Petz4[[#This Row],[FILIAL]],'[4]PETZ E ZEEDOG'!$B$2:$R$1103,8,0),"")</f>
        <v>AV. FRANCISCO PEREIRA LOPES, 1701</v>
      </c>
      <c r="H71" t="str">
        <f>IFERROR(VLOOKUP(Filiais_Petz4[[#This Row],[FILIAL]],'[4]PETZ E ZEEDOG'!$B:$J,9,0),"")</f>
        <v>SÃO CARLOS</v>
      </c>
      <c r="I71" t="str">
        <f>IFERROR(VLOOKUP(Filiais_Petz4[[#This Row],[FILIAL]],'[4]PETZ E ZEEDOG'!$B:$K,10,0),"")</f>
        <v>SP</v>
      </c>
      <c r="J71">
        <f>IFERROR(VLOOKUP(Filiais_Petz4[[#This Row],[FILIAL]],'[4]PETZ E ZEEDOG'!$B$2:$R$1103,11,0),"")</f>
        <v>13561250</v>
      </c>
      <c r="K71" s="89">
        <f>IFERROR(VLOOKUP(Filiais_Petz4[[#This Row],[FILIAL]],'[4]PETZ E ZEEDOG'!$B:$M,12,0),"")</f>
        <v>18328118006735</v>
      </c>
      <c r="L71">
        <f>IFERROR(VLOOKUP(Filiais_Petz4[[#This Row],[FILIAL]],'[4]PETZ E ZEEDOG'!$B:$N,13,0),"")</f>
        <v>637427713116</v>
      </c>
      <c r="M71" t="str">
        <f>IFERROR(VLOOKUP(Filiais_Petz4[[#This Row],[FILIAL]],'[4]PETZ E ZEEDOG'!$B:$O,14,0),"")</f>
        <v>PARQUE SANTA MONICA</v>
      </c>
      <c r="N71" t="str">
        <f>IFERROR(VLOOKUP(Filiais_Petz4[[#This Row],[FILIAL]],'[4]PETZ E ZEEDOG'!$B:$P,15,0),"")</f>
        <v>S</v>
      </c>
      <c r="O71" t="str">
        <f>IFERROR(VLOOKUP(Filiais_Petz4[[#This Row],[FILIAL]],'[4]PETZ E ZEEDOG'!$B:$Q,16,0),"")</f>
        <v>SÃO CARLOS</v>
      </c>
      <c r="P71" t="str">
        <f>IFERROR(VLOOKUP(Filiais_Petz4[[#This Row],[FILIAL]],'[4]PETZ E ZEEDOG'!$B:$R,17,0),"")</f>
        <v>AGNALDO</v>
      </c>
      <c r="Q71" t="str">
        <f>IFERROR(VLOOKUP(Filiais_Petz4[[#This Row],[FILIAL]],'[4]PETZ E ZEEDOG'!$B:$C,2,0),"")</f>
        <v>INT-2</v>
      </c>
    </row>
    <row r="72" spans="1:17" ht="14.45" hidden="1" customHeight="1" x14ac:dyDescent="0.25">
      <c r="A72" t="s">
        <v>124</v>
      </c>
      <c r="B72" t="str">
        <f>IFERROR(VLOOKUP(Filiais_Petz4[[#This Row],[FILIAL]],'[4]PETZ E ZEEDOG'!$B:$D,3,0),"")</f>
        <v>R1</v>
      </c>
      <c r="C72" t="str">
        <f>IFERROR(VLOOKUP(Filiais_Petz4[[#This Row],[FILIAL]],'[4]PETZ E ZEEDOG'!$B:$E,4,0),"")</f>
        <v>MARYANE</v>
      </c>
      <c r="D72" t="str">
        <f>IFERROR(VLOOKUP(Filiais_Petz4[[#This Row],[FILIAL]],'[4]PETZ E ZEEDOG'!$B:$F,5,0),"")</f>
        <v>SJRP-SP</v>
      </c>
      <c r="E72" t="str">
        <f>IFERROR(VLOOKUP(Filiais_Petz4[[#This Row],[FILIAL]],'[4]PETZ E ZEEDOG'!$B:$G,6,0),"")</f>
        <v>PETZ SÃO JOSÉ DO RIO PRETO</v>
      </c>
      <c r="F72" s="1">
        <f>IFERROR(VLOOKUP(Filiais_Petz4[[#This Row],[FILIAL]],'[4]PETZ E ZEEDOG'!$B:$H,7,0),"")</f>
        <v>43111</v>
      </c>
      <c r="G72" t="str">
        <f>IFERROR(VLOOKUP(Filiais_Petz4[[#This Row],[FILIAL]],'[4]PETZ E ZEEDOG'!$B$2:$R$1103,8,0),"")</f>
        <v>AV. PRESIDENTE JUSCELINO KUBITSCHEK DE OLIVEIRA, 400</v>
      </c>
      <c r="H72" t="str">
        <f>IFERROR(VLOOKUP(Filiais_Petz4[[#This Row],[FILIAL]],'[4]PETZ E ZEEDOG'!$B:$J,9,0),"")</f>
        <v>SÃO JOSÉ DO RIO PRETO</v>
      </c>
      <c r="I72" t="str">
        <f>IFERROR(VLOOKUP(Filiais_Petz4[[#This Row],[FILIAL]],'[4]PETZ E ZEEDOG'!$B:$K,10,0),"")</f>
        <v>SP</v>
      </c>
      <c r="J72">
        <f>IFERROR(VLOOKUP(Filiais_Petz4[[#This Row],[FILIAL]],'[4]PETZ E ZEEDOG'!$B$2:$R$1103,11,0),"")</f>
        <v>15092175</v>
      </c>
      <c r="K72" s="89">
        <f>IFERROR(VLOOKUP(Filiais_Petz4[[#This Row],[FILIAL]],'[4]PETZ E ZEEDOG'!$B:$M,12,0),"")</f>
        <v>18328118007030</v>
      </c>
      <c r="L72">
        <f>IFERROR(VLOOKUP(Filiais_Petz4[[#This Row],[FILIAL]],'[4]PETZ E ZEEDOG'!$B:$N,13,0),"")</f>
        <v>647920741110</v>
      </c>
      <c r="M72" t="str">
        <f>IFERROR(VLOOKUP(Filiais_Petz4[[#This Row],[FILIAL]],'[4]PETZ E ZEEDOG'!$B:$O,14,0),"")</f>
        <v>JD. MARACANA</v>
      </c>
      <c r="N72" t="str">
        <f>IFERROR(VLOOKUP(Filiais_Petz4[[#This Row],[FILIAL]],'[4]PETZ E ZEEDOG'!$B:$P,15,0),"")</f>
        <v>S</v>
      </c>
      <c r="O72" t="str">
        <f>IFERROR(VLOOKUP(Filiais_Petz4[[#This Row],[FILIAL]],'[4]PETZ E ZEEDOG'!$B:$Q,16,0),"")</f>
        <v>SÃO JOSÉ DO RIO PRETO</v>
      </c>
      <c r="P72" t="str">
        <f>IFERROR(VLOOKUP(Filiais_Petz4[[#This Row],[FILIAL]],'[4]PETZ E ZEEDOG'!$B:$R,17,0),"")</f>
        <v>AGNALDO</v>
      </c>
      <c r="Q72" t="str">
        <f>IFERROR(VLOOKUP(Filiais_Petz4[[#This Row],[FILIAL]],'[4]PETZ E ZEEDOG'!$B:$C,2,0),"")</f>
        <v>INT-2</v>
      </c>
    </row>
    <row r="73" spans="1:17" ht="14.45" hidden="1" customHeight="1" x14ac:dyDescent="0.25">
      <c r="A73" t="s">
        <v>125</v>
      </c>
      <c r="B73" t="str">
        <f>IFERROR(VLOOKUP(Filiais_Petz4[[#This Row],[FILIAL]],'[4]PETZ E ZEEDOG'!$B:$D,3,0),"")</f>
        <v>R2</v>
      </c>
      <c r="C73" t="str">
        <f>IFERROR(VLOOKUP(Filiais_Petz4[[#This Row],[FILIAL]],'[4]PETZ E ZEEDOG'!$B:$E,4,0),"")</f>
        <v>MARCONE</v>
      </c>
      <c r="D73" t="str">
        <f>IFERROR(VLOOKUP(Filiais_Petz4[[#This Row],[FILIAL]],'[4]PETZ E ZEEDOG'!$B:$F,5,0),"")</f>
        <v>CLNS-SP</v>
      </c>
      <c r="E73" t="str">
        <f>IFERROR(VLOOKUP(Filiais_Petz4[[#This Row],[FILIAL]],'[4]PETZ E ZEEDOG'!$B:$G,6,0),"")</f>
        <v>PETZ EXTRA COLINAS (S.J. CAMPOS)</v>
      </c>
      <c r="F73" s="1">
        <f>IFERROR(VLOOKUP(Filiais_Petz4[[#This Row],[FILIAL]],'[4]PETZ E ZEEDOG'!$B:$H,7,0),"")</f>
        <v>43439</v>
      </c>
      <c r="G73" t="str">
        <f>IFERROR(VLOOKUP(Filiais_Petz4[[#This Row],[FILIAL]],'[4]PETZ E ZEEDOG'!$B$2:$R$1103,8,0),"")</f>
        <v>AV. JORGE ZARUR, 100</v>
      </c>
      <c r="H73" t="str">
        <f>IFERROR(VLOOKUP(Filiais_Petz4[[#This Row],[FILIAL]],'[4]PETZ E ZEEDOG'!$B:$J,9,0),"")</f>
        <v>SÃO JOSÉ DOS CAMPOS</v>
      </c>
      <c r="I73" t="str">
        <f>IFERROR(VLOOKUP(Filiais_Petz4[[#This Row],[FILIAL]],'[4]PETZ E ZEEDOG'!$B:$K,10,0),"")</f>
        <v>SP</v>
      </c>
      <c r="J73">
        <f>IFERROR(VLOOKUP(Filiais_Petz4[[#This Row],[FILIAL]],'[4]PETZ E ZEEDOG'!$B$2:$R$1103,11,0),"")</f>
        <v>12243081</v>
      </c>
      <c r="K73" s="89">
        <f>IFERROR(VLOOKUP(Filiais_Petz4[[#This Row],[FILIAL]],'[4]PETZ E ZEEDOG'!$B:$M,12,0),"")</f>
        <v>18328118006816</v>
      </c>
      <c r="L73">
        <f>IFERROR(VLOOKUP(Filiais_Petz4[[#This Row],[FILIAL]],'[4]PETZ E ZEEDOG'!$B:$N,13,0),"")</f>
        <v>645874840118</v>
      </c>
      <c r="M73" t="str">
        <f>IFERROR(VLOOKUP(Filiais_Petz4[[#This Row],[FILIAL]],'[4]PETZ E ZEEDOG'!$B:$O,14,0),"")</f>
        <v>VILA EMA</v>
      </c>
      <c r="N73" t="str">
        <f>IFERROR(VLOOKUP(Filiais_Petz4[[#This Row],[FILIAL]],'[4]PETZ E ZEEDOG'!$B:$P,15,0),"")</f>
        <v>S</v>
      </c>
      <c r="O73" t="str">
        <f>IFERROR(VLOOKUP(Filiais_Petz4[[#This Row],[FILIAL]],'[4]PETZ E ZEEDOG'!$B:$Q,16,0),"")</f>
        <v>COLINAS</v>
      </c>
      <c r="P73" t="str">
        <f>IFERROR(VLOOKUP(Filiais_Petz4[[#This Row],[FILIAL]],'[4]PETZ E ZEEDOG'!$B:$R,17,0),"")</f>
        <v>GUILHERME</v>
      </c>
      <c r="Q73" t="str">
        <f>IFERROR(VLOOKUP(Filiais_Petz4[[#This Row],[FILIAL]],'[4]PETZ E ZEEDOG'!$B:$C,2,0),"")</f>
        <v>SP6</v>
      </c>
    </row>
    <row r="74" spans="1:17" ht="14.45" hidden="1" customHeight="1" x14ac:dyDescent="0.25">
      <c r="A74" t="s">
        <v>126</v>
      </c>
      <c r="B74" t="str">
        <f>IFERROR(VLOOKUP(Filiais_Petz4[[#This Row],[FILIAL]],'[4]PETZ E ZEEDOG'!$B:$D,3,0),"")</f>
        <v>R3</v>
      </c>
      <c r="C74" t="str">
        <f>IFERROR(VLOOKUP(Filiais_Petz4[[#This Row],[FILIAL]],'[4]PETZ E ZEEDOG'!$B:$E,4,0),"")</f>
        <v>FELICIO</v>
      </c>
      <c r="D74" t="str">
        <f>IFERROR(VLOOKUP(Filiais_Petz4[[#This Row],[FILIAL]],'[4]PETZ E ZEEDOG'!$B:$F,5,0),"")</f>
        <v>CGDE-MS</v>
      </c>
      <c r="E74" t="str">
        <f>IFERROR(VLOOKUP(Filiais_Petz4[[#This Row],[FILIAL]],'[4]PETZ E ZEEDOG'!$B:$G,6,0),"")</f>
        <v>PETZ CAMPO GRANDE</v>
      </c>
      <c r="F74" s="1">
        <f>IFERROR(VLOOKUP(Filiais_Petz4[[#This Row],[FILIAL]],'[4]PETZ E ZEEDOG'!$B:$H,7,0),"")</f>
        <v>43320</v>
      </c>
      <c r="G74" t="str">
        <f>IFERROR(VLOOKUP(Filiais_Petz4[[#This Row],[FILIAL]],'[4]PETZ E ZEEDOG'!$B$2:$R$1103,8,0),"")</f>
        <v>AV. AFONSO PENA, 5420</v>
      </c>
      <c r="H74" t="str">
        <f>IFERROR(VLOOKUP(Filiais_Petz4[[#This Row],[FILIAL]],'[4]PETZ E ZEEDOG'!$B:$J,9,0),"")</f>
        <v>CAMPO GRANDE</v>
      </c>
      <c r="I74" t="str">
        <f>IFERROR(VLOOKUP(Filiais_Petz4[[#This Row],[FILIAL]],'[4]PETZ E ZEEDOG'!$B:$K,10,0),"")</f>
        <v>MS</v>
      </c>
      <c r="J74">
        <f>IFERROR(VLOOKUP(Filiais_Petz4[[#This Row],[FILIAL]],'[4]PETZ E ZEEDOG'!$B$2:$R$1103,11,0),"")</f>
        <v>79040010</v>
      </c>
      <c r="K74" s="89">
        <f>IFERROR(VLOOKUP(Filiais_Petz4[[#This Row],[FILIAL]],'[4]PETZ E ZEEDOG'!$B:$M,12,0),"")</f>
        <v>18328118007383</v>
      </c>
      <c r="L74" t="str">
        <f>IFERROR(VLOOKUP(Filiais_Petz4[[#This Row],[FILIAL]],'[4]PETZ E ZEEDOG'!$B:$N,13,0),"")</f>
        <v>284287237</v>
      </c>
      <c r="M74" t="str">
        <f>IFERROR(VLOOKUP(Filiais_Petz4[[#This Row],[FILIAL]],'[4]PETZ E ZEEDOG'!$B:$O,14,0),"")</f>
        <v>CHACARA CACHOEIRA</v>
      </c>
      <c r="N74" t="str">
        <f>IFERROR(VLOOKUP(Filiais_Petz4[[#This Row],[FILIAL]],'[4]PETZ E ZEEDOG'!$B:$P,15,0),"")</f>
        <v>S</v>
      </c>
      <c r="O74" t="str">
        <f>IFERROR(VLOOKUP(Filiais_Petz4[[#This Row],[FILIAL]],'[4]PETZ E ZEEDOG'!$B:$Q,16,0),"")</f>
        <v>CAMPO GRANDE</v>
      </c>
      <c r="P74" t="str">
        <f>IFERROR(VLOOKUP(Filiais_Petz4[[#This Row],[FILIAL]],'[4]PETZ E ZEEDOG'!$B:$R,17,0),"")</f>
        <v>CAIO</v>
      </c>
      <c r="Q74" t="str">
        <f>IFERROR(VLOOKUP(Filiais_Petz4[[#This Row],[FILIAL]],'[4]PETZ E ZEEDOG'!$B:$C,2,0),"")</f>
        <v>CO-1</v>
      </c>
    </row>
    <row r="75" spans="1:17" ht="14.45" hidden="1" customHeight="1" x14ac:dyDescent="0.25">
      <c r="A75" t="s">
        <v>127</v>
      </c>
      <c r="B75" t="str">
        <f>IFERROR(VLOOKUP(Filiais_Petz4[[#This Row],[FILIAL]],'[4]PETZ E ZEEDOG'!$B:$D,3,0),"")</f>
        <v>R2</v>
      </c>
      <c r="C75" t="str">
        <f>IFERROR(VLOOKUP(Filiais_Petz4[[#This Row],[FILIAL]],'[4]PETZ E ZEEDOG'!$B:$E,4,0),"")</f>
        <v>MARCONE</v>
      </c>
      <c r="D75" t="str">
        <f>IFERROR(VLOOKUP(Filiais_Petz4[[#This Row],[FILIAL]],'[4]PETZ E ZEEDOG'!$B:$F,5,0),"")</f>
        <v>RDLT-SP</v>
      </c>
      <c r="E75" t="str">
        <f>IFERROR(VLOOKUP(Filiais_Petz4[[#This Row],[FILIAL]],'[4]PETZ E ZEEDOG'!$B:$G,6,0),"")</f>
        <v>PETZ RADIAL LESTE</v>
      </c>
      <c r="F75" s="1">
        <f>IFERROR(VLOOKUP(Filiais_Petz4[[#This Row],[FILIAL]],'[4]PETZ E ZEEDOG'!$B:$H,7,0),"")</f>
        <v>43347</v>
      </c>
      <c r="G75" t="str">
        <f>IFERROR(VLOOKUP(Filiais_Petz4[[#This Row],[FILIAL]],'[4]PETZ E ZEEDOG'!$B$2:$R$1103,8,0),"")</f>
        <v>AV. ALCANTARA MACHADO, 3300</v>
      </c>
      <c r="H75" t="str">
        <f>IFERROR(VLOOKUP(Filiais_Petz4[[#This Row],[FILIAL]],'[4]PETZ E ZEEDOG'!$B:$J,9,0),"")</f>
        <v>SÃO PAULO</v>
      </c>
      <c r="I75" t="str">
        <f>IFERROR(VLOOKUP(Filiais_Petz4[[#This Row],[FILIAL]],'[4]PETZ E ZEEDOG'!$B:$K,10,0),"")</f>
        <v>SP</v>
      </c>
      <c r="J75">
        <f>IFERROR(VLOOKUP(Filiais_Petz4[[#This Row],[FILIAL]],'[4]PETZ E ZEEDOG'!$B$2:$R$1103,11,0),"")</f>
        <v>3102007</v>
      </c>
      <c r="K75" s="89">
        <f>IFERROR(VLOOKUP(Filiais_Petz4[[#This Row],[FILIAL]],'[4]PETZ E ZEEDOG'!$B:$M,12,0),"")</f>
        <v>18328118007626</v>
      </c>
      <c r="L75">
        <f>IFERROR(VLOOKUP(Filiais_Petz4[[#This Row],[FILIAL]],'[4]PETZ E ZEEDOG'!$B:$N,13,0),"")</f>
        <v>119386252113</v>
      </c>
      <c r="M75" t="str">
        <f>IFERROR(VLOOKUP(Filiais_Petz4[[#This Row],[FILIAL]],'[4]PETZ E ZEEDOG'!$B:$O,14,0),"")</f>
        <v>BRAS</v>
      </c>
      <c r="N75" t="str">
        <f>IFERROR(VLOOKUP(Filiais_Petz4[[#This Row],[FILIAL]],'[4]PETZ E ZEEDOG'!$B:$P,15,0),"")</f>
        <v>S</v>
      </c>
      <c r="O75" t="str">
        <f>IFERROR(VLOOKUP(Filiais_Petz4[[#This Row],[FILIAL]],'[4]PETZ E ZEEDOG'!$B:$Q,16,0),"")</f>
        <v>RADIAL LESTE</v>
      </c>
      <c r="P75" t="str">
        <f>IFERROR(VLOOKUP(Filiais_Petz4[[#This Row],[FILIAL]],'[4]PETZ E ZEEDOG'!$B:$R,17,0),"")</f>
        <v>ROBSON</v>
      </c>
      <c r="Q75" t="str">
        <f>IFERROR(VLOOKUP(Filiais_Petz4[[#This Row],[FILIAL]],'[4]PETZ E ZEEDOG'!$B:$C,2,0),"")</f>
        <v>SP4</v>
      </c>
    </row>
    <row r="76" spans="1:17" ht="14.45" hidden="1" customHeight="1" x14ac:dyDescent="0.25">
      <c r="A76" t="s">
        <v>128</v>
      </c>
      <c r="B76" t="str">
        <f>IFERROR(VLOOKUP(Filiais_Petz4[[#This Row],[FILIAL]],'[4]PETZ E ZEEDOG'!$B:$D,3,0),"")</f>
        <v>R2</v>
      </c>
      <c r="C76" t="str">
        <f>IFERROR(VLOOKUP(Filiais_Petz4[[#This Row],[FILIAL]],'[4]PETZ E ZEEDOG'!$B:$E,4,0),"")</f>
        <v>MARCONE</v>
      </c>
      <c r="D76" t="str">
        <f>IFERROR(VLOOKUP(Filiais_Petz4[[#This Row],[FILIAL]],'[4]PETZ E ZEEDOG'!$B:$F,5,0),"")</f>
        <v>ANHM-SP</v>
      </c>
      <c r="E76" t="str">
        <f>IFERROR(VLOOKUP(Filiais_Petz4[[#This Row],[FILIAL]],'[4]PETZ E ZEEDOG'!$B:$G,6,0),"")</f>
        <v>PETZ ANHAIA MELO</v>
      </c>
      <c r="F76" s="1">
        <f>IFERROR(VLOOKUP(Filiais_Petz4[[#This Row],[FILIAL]],'[4]PETZ E ZEEDOG'!$B:$H,7,0),"")</f>
        <v>43188</v>
      </c>
      <c r="G76" t="str">
        <f>IFERROR(VLOOKUP(Filiais_Petz4[[#This Row],[FILIAL]],'[4]PETZ E ZEEDOG'!$B$2:$R$1103,8,0),"")</f>
        <v>AV. PROFESSOR LUIZ IGNACIO ANHAIA MELO, 5657</v>
      </c>
      <c r="H76" t="str">
        <f>IFERROR(VLOOKUP(Filiais_Petz4[[#This Row],[FILIAL]],'[4]PETZ E ZEEDOG'!$B:$J,9,0),"")</f>
        <v>SÃO PAULO</v>
      </c>
      <c r="I76" t="str">
        <f>IFERROR(VLOOKUP(Filiais_Petz4[[#This Row],[FILIAL]],'[4]PETZ E ZEEDOG'!$B:$K,10,0),"")</f>
        <v>SP</v>
      </c>
      <c r="J76">
        <f>IFERROR(VLOOKUP(Filiais_Petz4[[#This Row],[FILIAL]],'[4]PETZ E ZEEDOG'!$B$2:$R$1103,11,0),"")</f>
        <v>3295000</v>
      </c>
      <c r="K76" s="89">
        <f>IFERROR(VLOOKUP(Filiais_Petz4[[#This Row],[FILIAL]],'[4]PETZ E ZEEDOG'!$B:$M,12,0),"")</f>
        <v>18328118007200</v>
      </c>
      <c r="L76" t="str">
        <f>IFERROR(VLOOKUP(Filiais_Petz4[[#This Row],[FILIAL]],'[4]PETZ E ZEEDOG'!$B:$N,13,0),"")</f>
        <v>119032006118</v>
      </c>
      <c r="M76" t="str">
        <f>IFERROR(VLOOKUP(Filiais_Petz4[[#This Row],[FILIAL]],'[4]PETZ E ZEEDOG'!$B:$O,14,0),"")</f>
        <v>VILA GRACIOSA</v>
      </c>
      <c r="N76" t="str">
        <f>IFERROR(VLOOKUP(Filiais_Petz4[[#This Row],[FILIAL]],'[4]PETZ E ZEEDOG'!$B:$P,15,0),"")</f>
        <v>S</v>
      </c>
      <c r="O76" t="str">
        <f>IFERROR(VLOOKUP(Filiais_Petz4[[#This Row],[FILIAL]],'[4]PETZ E ZEEDOG'!$B:$Q,16,0),"")</f>
        <v>ANHAIA MELLO</v>
      </c>
      <c r="P76" t="str">
        <f>IFERROR(VLOOKUP(Filiais_Petz4[[#This Row],[FILIAL]],'[4]PETZ E ZEEDOG'!$B:$R,17,0),"")</f>
        <v>ROBSON</v>
      </c>
      <c r="Q76" t="str">
        <f>IFERROR(VLOOKUP(Filiais_Petz4[[#This Row],[FILIAL]],'[4]PETZ E ZEEDOG'!$B:$C,2,0),"")</f>
        <v>SP4</v>
      </c>
    </row>
    <row r="77" spans="1:17" ht="14.45" hidden="1" customHeight="1" x14ac:dyDescent="0.25">
      <c r="A77" t="s">
        <v>129</v>
      </c>
      <c r="B77" t="str">
        <f>IFERROR(VLOOKUP(Filiais_Petz4[[#This Row],[FILIAL]],'[4]PETZ E ZEEDOG'!$B:$D,3,0),"")</f>
        <v/>
      </c>
      <c r="C77" t="str">
        <f>IFERROR(VLOOKUP(Filiais_Petz4[[#This Row],[FILIAL]],'[4]PETZ E ZEEDOG'!$B:$E,4,0),"")</f>
        <v/>
      </c>
      <c r="D77" t="str">
        <f>IFERROR(VLOOKUP(Filiais_Petz4[[#This Row],[FILIAL]],'[4]PETZ E ZEEDOG'!$B:$F,5,0),"")</f>
        <v/>
      </c>
      <c r="E77" t="str">
        <f>IFERROR(VLOOKUP(Filiais_Petz4[[#This Row],[FILIAL]],'[4]PETZ E ZEEDOG'!$B:$G,6,0),"")</f>
        <v/>
      </c>
      <c r="F77" s="1">
        <f>IFERROR(VLOOKUP(Filiais_Petz4[[#This Row],[FILIAL]],'[4]PETZ E ZEEDOG'!$B:$H,7,0),"")</f>
        <v>0</v>
      </c>
      <c r="G77" t="str">
        <f>IFERROR(VLOOKUP(Filiais_Petz4[[#This Row],[FILIAL]],'[4]PETZ E ZEEDOG'!$B$2:$R$1103,8,0),"")</f>
        <v/>
      </c>
      <c r="H77" t="str">
        <f>IFERROR(VLOOKUP(Filiais_Petz4[[#This Row],[FILIAL]],'[4]PETZ E ZEEDOG'!$B:$J,9,0),"")</f>
        <v/>
      </c>
      <c r="I77" t="str">
        <f>IFERROR(VLOOKUP(Filiais_Petz4[[#This Row],[FILIAL]],'[4]PETZ E ZEEDOG'!$B:$K,10,0),"")</f>
        <v/>
      </c>
      <c r="J77">
        <f>IFERROR(VLOOKUP(Filiais_Petz4[[#This Row],[FILIAL]],'[4]PETZ E ZEEDOG'!$B$2:$R$1103,11,0),"")</f>
        <v>0</v>
      </c>
      <c r="K77" s="89" t="str">
        <f>IFERROR(VLOOKUP(Filiais_Petz4[[#This Row],[FILIAL]],'[4]PETZ E ZEEDOG'!$B:$M,12,0),"")</f>
        <v/>
      </c>
      <c r="L77" t="str">
        <f>IFERROR(VLOOKUP(Filiais_Petz4[[#This Row],[FILIAL]],'[4]PETZ E ZEEDOG'!$B:$N,13,0),"")</f>
        <v/>
      </c>
      <c r="M77" t="str">
        <f>IFERROR(VLOOKUP(Filiais_Petz4[[#This Row],[FILIAL]],'[4]PETZ E ZEEDOG'!$B:$O,14,0),"")</f>
        <v/>
      </c>
      <c r="N77" t="str">
        <f>IFERROR(VLOOKUP(Filiais_Petz4[[#This Row],[FILIAL]],'[4]PETZ E ZEEDOG'!$B:$P,15,0),"")</f>
        <v>N</v>
      </c>
      <c r="O77" t="str">
        <f>IFERROR(VLOOKUP(Filiais_Petz4[[#This Row],[FILIAL]],'[4]PETZ E ZEEDOG'!$B:$Q,16,0),"")</f>
        <v/>
      </c>
      <c r="P77" t="str">
        <f>IFERROR(VLOOKUP(Filiais_Petz4[[#This Row],[FILIAL]],'[4]PETZ E ZEEDOG'!$B:$R,17,0),"")</f>
        <v/>
      </c>
      <c r="Q77" t="str">
        <f>IFERROR(VLOOKUP(Filiais_Petz4[[#This Row],[FILIAL]],'[4]PETZ E ZEEDOG'!$B:$C,2,0),"")</f>
        <v/>
      </c>
    </row>
    <row r="78" spans="1:17" ht="14.45" hidden="1" customHeight="1" x14ac:dyDescent="0.25">
      <c r="A78" t="s">
        <v>130</v>
      </c>
      <c r="B78" t="str">
        <f>IFERROR(VLOOKUP(Filiais_Petz4[[#This Row],[FILIAL]],'[4]PETZ E ZEEDOG'!$B:$D,3,0),"")</f>
        <v>R3</v>
      </c>
      <c r="C78" t="str">
        <f>IFERROR(VLOOKUP(Filiais_Petz4[[#This Row],[FILIAL]],'[4]PETZ E ZEEDOG'!$B:$E,4,0),"")</f>
        <v>FELICIO</v>
      </c>
      <c r="D78" t="str">
        <f>IFERROR(VLOOKUP(Filiais_Petz4[[#This Row],[FILIAL]],'[4]PETZ E ZEEDOG'!$B:$F,5,0),"")</f>
        <v>BT63-GO</v>
      </c>
      <c r="E78" t="str">
        <f>IFERROR(VLOOKUP(Filiais_Petz4[[#This Row],[FILIAL]],'[4]PETZ E ZEEDOG'!$B:$G,6,0),"")</f>
        <v>PETZ GOIANIA (SETOR BUENO)</v>
      </c>
      <c r="F78" s="1">
        <f>IFERROR(VLOOKUP(Filiais_Petz4[[#This Row],[FILIAL]],'[4]PETZ E ZEEDOG'!$B:$H,7,0),"")</f>
        <v>43540</v>
      </c>
      <c r="G78" t="str">
        <f>IFERROR(VLOOKUP(Filiais_Petz4[[#This Row],[FILIAL]],'[4]PETZ E ZEEDOG'!$B$2:$R$1103,8,0),"")</f>
        <v>AV. T 63, SN</v>
      </c>
      <c r="H78" t="str">
        <f>IFERROR(VLOOKUP(Filiais_Petz4[[#This Row],[FILIAL]],'[4]PETZ E ZEEDOG'!$B:$J,9,0),"")</f>
        <v>GOIÂNIA</v>
      </c>
      <c r="I78" t="str">
        <f>IFERROR(VLOOKUP(Filiais_Petz4[[#This Row],[FILIAL]],'[4]PETZ E ZEEDOG'!$B:$K,10,0),"")</f>
        <v>GO</v>
      </c>
      <c r="J78">
        <f>IFERROR(VLOOKUP(Filiais_Petz4[[#This Row],[FILIAL]],'[4]PETZ E ZEEDOG'!$B$2:$R$1103,11,0),"")</f>
        <v>74230105</v>
      </c>
      <c r="K78" s="89">
        <f>IFERROR(VLOOKUP(Filiais_Petz4[[#This Row],[FILIAL]],'[4]PETZ E ZEEDOG'!$B:$M,12,0),"")</f>
        <v>18328118007545</v>
      </c>
      <c r="L78">
        <f>IFERROR(VLOOKUP(Filiais_Petz4[[#This Row],[FILIAL]],'[4]PETZ E ZEEDOG'!$B:$N,13,0),"")</f>
        <v>107289555</v>
      </c>
      <c r="M78" t="str">
        <f>IFERROR(VLOOKUP(Filiais_Petz4[[#This Row],[FILIAL]],'[4]PETZ E ZEEDOG'!$B:$O,14,0),"")</f>
        <v>SETOR BUENO</v>
      </c>
      <c r="N78" t="str">
        <f>IFERROR(VLOOKUP(Filiais_Petz4[[#This Row],[FILIAL]],'[4]PETZ E ZEEDOG'!$B:$P,15,0),"")</f>
        <v>S</v>
      </c>
      <c r="O78" t="str">
        <f>IFERROR(VLOOKUP(Filiais_Petz4[[#This Row],[FILIAL]],'[4]PETZ E ZEEDOG'!$B:$Q,16,0),"")</f>
        <v>BUENO T63</v>
      </c>
      <c r="P78" t="str">
        <f>IFERROR(VLOOKUP(Filiais_Petz4[[#This Row],[FILIAL]],'[4]PETZ E ZEEDOG'!$B:$R,17,0),"")</f>
        <v>CAIO</v>
      </c>
      <c r="Q78" t="str">
        <f>IFERROR(VLOOKUP(Filiais_Petz4[[#This Row],[FILIAL]],'[4]PETZ E ZEEDOG'!$B:$C,2,0),"")</f>
        <v>CO-2</v>
      </c>
    </row>
    <row r="79" spans="1:17" ht="14.45" hidden="1" customHeight="1" x14ac:dyDescent="0.25">
      <c r="A79" t="s">
        <v>131</v>
      </c>
      <c r="B79" t="str">
        <f>IFERROR(VLOOKUP(Filiais_Petz4[[#This Row],[FILIAL]],'[4]PETZ E ZEEDOG'!$B:$D,3,0),"")</f>
        <v>R1</v>
      </c>
      <c r="C79" t="str">
        <f>IFERROR(VLOOKUP(Filiais_Petz4[[#This Row],[FILIAL]],'[4]PETZ E ZEEDOG'!$B:$E,4,0),"")</f>
        <v>MARYANE</v>
      </c>
      <c r="D79" t="str">
        <f>IFERROR(VLOOKUP(Filiais_Petz4[[#This Row],[FILIAL]],'[4]PETZ E ZEEDOG'!$B:$F,5,0),"")</f>
        <v>JDIC-RJ</v>
      </c>
      <c r="E79" t="str">
        <f>IFERROR(VLOOKUP(Filiais_Petz4[[#This Row],[FILIAL]],'[4]PETZ E ZEEDOG'!$B:$G,6,0),"")</f>
        <v>PETZ JARDIM ICARAÍ</v>
      </c>
      <c r="F79" s="1">
        <f>IFERROR(VLOOKUP(Filiais_Petz4[[#This Row],[FILIAL]],'[4]PETZ E ZEEDOG'!$B:$H,7,0),"")</f>
        <v>44468</v>
      </c>
      <c r="G79" t="str">
        <f>IFERROR(VLOOKUP(Filiais_Petz4[[#This Row],[FILIAL]],'[4]PETZ E ZEEDOG'!$B$2:$R$1103,8,0),"")</f>
        <v>R DOUTOR PAULO CESAR, 249</v>
      </c>
      <c r="H79" t="str">
        <f>IFERROR(VLOOKUP(Filiais_Petz4[[#This Row],[FILIAL]],'[4]PETZ E ZEEDOG'!$B:$J,9,0),"")</f>
        <v>NITEROI</v>
      </c>
      <c r="I79" t="str">
        <f>IFERROR(VLOOKUP(Filiais_Petz4[[#This Row],[FILIAL]],'[4]PETZ E ZEEDOG'!$B:$K,10,0),"")</f>
        <v>RJ</v>
      </c>
      <c r="J79">
        <f>IFERROR(VLOOKUP(Filiais_Petz4[[#This Row],[FILIAL]],'[4]PETZ E ZEEDOG'!$B$2:$R$1103,11,0),"")</f>
        <v>24240000</v>
      </c>
      <c r="K79" s="89">
        <f>IFERROR(VLOOKUP(Filiais_Petz4[[#This Row],[FILIAL]],'[4]PETZ E ZEEDOG'!$B:$M,12,0),"")</f>
        <v>18328118018237</v>
      </c>
      <c r="L79">
        <f>IFERROR(VLOOKUP(Filiais_Petz4[[#This Row],[FILIAL]],'[4]PETZ E ZEEDOG'!$B:$N,13,0),"")</f>
        <v>11991580</v>
      </c>
      <c r="M79" t="str">
        <f>IFERROR(VLOOKUP(Filiais_Petz4[[#This Row],[FILIAL]],'[4]PETZ E ZEEDOG'!$B:$O,14,0),"")</f>
        <v>SANTA ROSA</v>
      </c>
      <c r="N79" t="str">
        <f>IFERROR(VLOOKUP(Filiais_Petz4[[#This Row],[FILIAL]],'[4]PETZ E ZEEDOG'!$B:$P,15,0),"")</f>
        <v>S</v>
      </c>
      <c r="O79" t="str">
        <f>IFERROR(VLOOKUP(Filiais_Petz4[[#This Row],[FILIAL]],'[4]PETZ E ZEEDOG'!$B:$Q,16,0),"")</f>
        <v>JDIC-RJ</v>
      </c>
      <c r="P79" t="str">
        <f>IFERROR(VLOOKUP(Filiais_Petz4[[#This Row],[FILIAL]],'[4]PETZ E ZEEDOG'!$B:$R,17,0),"")</f>
        <v>ALEX</v>
      </c>
      <c r="Q79" t="str">
        <f>IFERROR(VLOOKUP(Filiais_Petz4[[#This Row],[FILIAL]],'[4]PETZ E ZEEDOG'!$B:$C,2,0),"")</f>
        <v>RJ</v>
      </c>
    </row>
    <row r="80" spans="1:17" ht="14.45" hidden="1" customHeight="1" x14ac:dyDescent="0.25">
      <c r="A80" t="s">
        <v>132</v>
      </c>
      <c r="B80" t="str">
        <f>IFERROR(VLOOKUP(Filiais_Petz4[[#This Row],[FILIAL]],'[4]PETZ E ZEEDOG'!$B:$D,3,0),"")</f>
        <v>R1</v>
      </c>
      <c r="C80" t="str">
        <f>IFERROR(VLOOKUP(Filiais_Petz4[[#This Row],[FILIAL]],'[4]PETZ E ZEEDOG'!$B:$E,4,0),"")</f>
        <v>MARYANE</v>
      </c>
      <c r="D80" t="str">
        <f>IFERROR(VLOOKUP(Filiais_Petz4[[#This Row],[FILIAL]],'[4]PETZ E ZEEDOG'!$B:$F,5,0),"")</f>
        <v>CGHS-SP</v>
      </c>
      <c r="E80" t="str">
        <f>IFERROR(VLOOKUP(Filiais_Petz4[[#This Row],[FILIAL]],'[4]PETZ E ZEEDOG'!$B:$G,6,0),"")</f>
        <v>PETZ MOREIRA GUIMARAES</v>
      </c>
      <c r="F80" s="1">
        <f>IFERROR(VLOOKUP(Filiais_Petz4[[#This Row],[FILIAL]],'[4]PETZ E ZEEDOG'!$B:$H,7,0),"")</f>
        <v>43431</v>
      </c>
      <c r="G80" t="str">
        <f>IFERROR(VLOOKUP(Filiais_Petz4[[#This Row],[FILIAL]],'[4]PETZ E ZEEDOG'!$B$2:$R$1103,8,0),"")</f>
        <v>AV. MOREIRA GUIMARAES, 631</v>
      </c>
      <c r="H80" t="str">
        <f>IFERROR(VLOOKUP(Filiais_Petz4[[#This Row],[FILIAL]],'[4]PETZ E ZEEDOG'!$B:$J,9,0),"")</f>
        <v>SÃO PAULO</v>
      </c>
      <c r="I80" t="str">
        <f>IFERROR(VLOOKUP(Filiais_Petz4[[#This Row],[FILIAL]],'[4]PETZ E ZEEDOG'!$B:$K,10,0),"")</f>
        <v>SP</v>
      </c>
      <c r="J80">
        <f>IFERROR(VLOOKUP(Filiais_Petz4[[#This Row],[FILIAL]],'[4]PETZ E ZEEDOG'!$B$2:$R$1103,11,0),"")</f>
        <v>4074030</v>
      </c>
      <c r="K80" s="89">
        <f>IFERROR(VLOOKUP(Filiais_Petz4[[#This Row],[FILIAL]],'[4]PETZ E ZEEDOG'!$B:$M,12,0),"")</f>
        <v>18328118007464</v>
      </c>
      <c r="L80" t="str">
        <f>IFERROR(VLOOKUP(Filiais_Petz4[[#This Row],[FILIAL]],'[4]PETZ E ZEEDOG'!$B:$N,13,0),"")</f>
        <v>119249886116</v>
      </c>
      <c r="M80" t="str">
        <f>IFERROR(VLOOKUP(Filiais_Petz4[[#This Row],[FILIAL]],'[4]PETZ E ZEEDOG'!$B:$O,14,0),"")</f>
        <v>INDIANOPOLIS</v>
      </c>
      <c r="N80" t="str">
        <f>IFERROR(VLOOKUP(Filiais_Petz4[[#This Row],[FILIAL]],'[4]PETZ E ZEEDOG'!$B:$P,15,0),"")</f>
        <v>S</v>
      </c>
      <c r="O80" t="str">
        <f>IFERROR(VLOOKUP(Filiais_Petz4[[#This Row],[FILIAL]],'[4]PETZ E ZEEDOG'!$B:$Q,16,0),"")</f>
        <v>CONGONHAS</v>
      </c>
      <c r="P80" t="str">
        <f>IFERROR(VLOOKUP(Filiais_Petz4[[#This Row],[FILIAL]],'[4]PETZ E ZEEDOG'!$B:$R,17,0),"")</f>
        <v>AGNALDO</v>
      </c>
      <c r="Q80" t="str">
        <f>IFERROR(VLOOKUP(Filiais_Petz4[[#This Row],[FILIAL]],'[4]PETZ E ZEEDOG'!$B:$C,2,0),"")</f>
        <v>SP1</v>
      </c>
    </row>
    <row r="81" spans="1:17" ht="14.45" hidden="1" customHeight="1" x14ac:dyDescent="0.25">
      <c r="A81" t="s">
        <v>133</v>
      </c>
      <c r="B81" t="str">
        <f>IFERROR(VLOOKUP(Filiais_Petz4[[#This Row],[FILIAL]],'[4]PETZ E ZEEDOG'!$B:$D,3,0),"")</f>
        <v>R2</v>
      </c>
      <c r="C81" t="str">
        <f>IFERROR(VLOOKUP(Filiais_Petz4[[#This Row],[FILIAL]],'[4]PETZ E ZEEDOG'!$B:$E,4,0),"")</f>
        <v>MARCONE</v>
      </c>
      <c r="D81" t="str">
        <f>IFERROR(VLOOKUP(Filiais_Petz4[[#This Row],[FILIAL]],'[4]PETZ E ZEEDOG'!$B:$F,5,0),"")</f>
        <v>BALN-SC</v>
      </c>
      <c r="E81" t="str">
        <f>IFERROR(VLOOKUP(Filiais_Petz4[[#This Row],[FILIAL]],'[4]PETZ E ZEEDOG'!$B:$G,6,0),"")</f>
        <v>PETZ BALNEARIO CAMBORIU</v>
      </c>
      <c r="F81" s="1">
        <f>IFERROR(VLOOKUP(Filiais_Petz4[[#This Row],[FILIAL]],'[4]PETZ E ZEEDOG'!$B:$H,7,0),"")</f>
        <v>43482</v>
      </c>
      <c r="G81" t="str">
        <f>IFERROR(VLOOKUP(Filiais_Petz4[[#This Row],[FILIAL]],'[4]PETZ E ZEEDOG'!$B$2:$R$1103,8,0),"")</f>
        <v>AV. DO ESTADO DALMO  VIEIRA, S/N</v>
      </c>
      <c r="H81" t="str">
        <f>IFERROR(VLOOKUP(Filiais_Petz4[[#This Row],[FILIAL]],'[4]PETZ E ZEEDOG'!$B:$J,9,0),"")</f>
        <v>BALNEÁRIO CAMBORIÚ</v>
      </c>
      <c r="I81" t="str">
        <f>IFERROR(VLOOKUP(Filiais_Petz4[[#This Row],[FILIAL]],'[4]PETZ E ZEEDOG'!$B:$K,10,0),"")</f>
        <v>SC</v>
      </c>
      <c r="J81">
        <f>IFERROR(VLOOKUP(Filiais_Petz4[[#This Row],[FILIAL]],'[4]PETZ E ZEEDOG'!$B$2:$R$1103,11,0),"")</f>
        <v>88338635</v>
      </c>
      <c r="K81" s="89">
        <f>IFERROR(VLOOKUP(Filiais_Petz4[[#This Row],[FILIAL]],'[4]PETZ E ZEEDOG'!$B:$M,12,0),"")</f>
        <v>18328118007898</v>
      </c>
      <c r="L81">
        <f>IFERROR(VLOOKUP(Filiais_Petz4[[#This Row],[FILIAL]],'[4]PETZ E ZEEDOG'!$B:$N,13,0),"")</f>
        <v>258711248</v>
      </c>
      <c r="M81" t="str">
        <f>IFERROR(VLOOKUP(Filiais_Petz4[[#This Row],[FILIAL]],'[4]PETZ E ZEEDOG'!$B:$O,14,0),"")</f>
        <v>ARIRIBA</v>
      </c>
      <c r="N81" t="str">
        <f>IFERROR(VLOOKUP(Filiais_Petz4[[#This Row],[FILIAL]],'[4]PETZ E ZEEDOG'!$B:$P,15,0),"")</f>
        <v>S</v>
      </c>
      <c r="O81" t="str">
        <f>IFERROR(VLOOKUP(Filiais_Petz4[[#This Row],[FILIAL]],'[4]PETZ E ZEEDOG'!$B:$Q,16,0),"")</f>
        <v>Balneário Camboriú</v>
      </c>
      <c r="P81" t="str">
        <f>IFERROR(VLOOKUP(Filiais_Petz4[[#This Row],[FILIAL]],'[4]PETZ E ZEEDOG'!$B:$R,17,0),"")</f>
        <v>JOAB</v>
      </c>
      <c r="Q81" t="str">
        <f>IFERROR(VLOOKUP(Filiais_Petz4[[#This Row],[FILIAL]],'[4]PETZ E ZEEDOG'!$B:$C,2,0),"")</f>
        <v>SC-RS</v>
      </c>
    </row>
    <row r="82" spans="1:17" ht="14.45" hidden="1" customHeight="1" x14ac:dyDescent="0.25">
      <c r="A82" t="s">
        <v>134</v>
      </c>
      <c r="B82" t="str">
        <f>IFERROR(VLOOKUP(Filiais_Petz4[[#This Row],[FILIAL]],'[4]PETZ E ZEEDOG'!$B:$D,3,0),"")</f>
        <v>R2</v>
      </c>
      <c r="C82" t="str">
        <f>IFERROR(VLOOKUP(Filiais_Petz4[[#This Row],[FILIAL]],'[4]PETZ E ZEEDOG'!$B:$E,4,0),"")</f>
        <v>MARCONE</v>
      </c>
      <c r="D82" t="str">
        <f>IFERROR(VLOOKUP(Filiais_Petz4[[#This Row],[FILIAL]],'[4]PETZ E ZEEDOG'!$B:$F,5,0),"")</f>
        <v>JVLE-SC</v>
      </c>
      <c r="E82" t="str">
        <f>IFERROR(VLOOKUP(Filiais_Petz4[[#This Row],[FILIAL]],'[4]PETZ E ZEEDOG'!$B:$G,6,0),"")</f>
        <v>PETZ JOINVILLE</v>
      </c>
      <c r="F82" s="1">
        <f>IFERROR(VLOOKUP(Filiais_Petz4[[#This Row],[FILIAL]],'[4]PETZ E ZEEDOG'!$B:$H,7,0),"")</f>
        <v>43732</v>
      </c>
      <c r="G82" t="str">
        <f>IFERROR(VLOOKUP(Filiais_Petz4[[#This Row],[FILIAL]],'[4]PETZ E ZEEDOG'!$B$2:$R$1103,8,0),"")</f>
        <v>AVENIDA DOUTOR JOÃO COLIN, 940</v>
      </c>
      <c r="H82" t="str">
        <f>IFERROR(VLOOKUP(Filiais_Petz4[[#This Row],[FILIAL]],'[4]PETZ E ZEEDOG'!$B:$J,9,0),"")</f>
        <v>JOINVILLE</v>
      </c>
      <c r="I82" t="str">
        <f>IFERROR(VLOOKUP(Filiais_Petz4[[#This Row],[FILIAL]],'[4]PETZ E ZEEDOG'!$B:$K,10,0),"")</f>
        <v>SC</v>
      </c>
      <c r="J82">
        <f>IFERROR(VLOOKUP(Filiais_Petz4[[#This Row],[FILIAL]],'[4]PETZ E ZEEDOG'!$B$2:$R$1103,11,0),"")</f>
        <v>89204000</v>
      </c>
      <c r="K82" s="89">
        <f>IFERROR(VLOOKUP(Filiais_Petz4[[#This Row],[FILIAL]],'[4]PETZ E ZEEDOG'!$B:$M,12,0),"")</f>
        <v>18328118008193</v>
      </c>
      <c r="L82">
        <f>IFERROR(VLOOKUP(Filiais_Petz4[[#This Row],[FILIAL]],'[4]PETZ E ZEEDOG'!$B:$N,13,0),"")</f>
        <v>260052507</v>
      </c>
      <c r="M82" t="str">
        <f>IFERROR(VLOOKUP(Filiais_Petz4[[#This Row],[FILIAL]],'[4]PETZ E ZEEDOG'!$B:$O,14,0),"")</f>
        <v>AMERICA</v>
      </c>
      <c r="N82" t="str">
        <f>IFERROR(VLOOKUP(Filiais_Petz4[[#This Row],[FILIAL]],'[4]PETZ E ZEEDOG'!$B:$P,15,0),"")</f>
        <v>S</v>
      </c>
      <c r="O82" t="str">
        <f>IFERROR(VLOOKUP(Filiais_Petz4[[#This Row],[FILIAL]],'[4]PETZ E ZEEDOG'!$B:$Q,16,0),"")</f>
        <v>JOINVILLE</v>
      </c>
      <c r="P82" t="str">
        <f>IFERROR(VLOOKUP(Filiais_Petz4[[#This Row],[FILIAL]],'[4]PETZ E ZEEDOG'!$B:$R,17,0),"")</f>
        <v>ROBSON</v>
      </c>
      <c r="Q82" t="str">
        <f>IFERROR(VLOOKUP(Filiais_Petz4[[#This Row],[FILIAL]],'[4]PETZ E ZEEDOG'!$B:$C,2,0),"")</f>
        <v>PR-SC</v>
      </c>
    </row>
    <row r="83" spans="1:17" ht="14.45" hidden="1" customHeight="1" x14ac:dyDescent="0.25">
      <c r="A83" t="s">
        <v>135</v>
      </c>
      <c r="B83" t="str">
        <f>IFERROR(VLOOKUP(Filiais_Petz4[[#This Row],[FILIAL]],'[4]PETZ E ZEEDOG'!$B:$D,3,0),"")</f>
        <v>R1</v>
      </c>
      <c r="C83" t="str">
        <f>IFERROR(VLOOKUP(Filiais_Petz4[[#This Row],[FILIAL]],'[4]PETZ E ZEEDOG'!$B:$E,4,0),"")</f>
        <v>MARYANE</v>
      </c>
      <c r="D83" t="str">
        <f>IFERROR(VLOOKUP(Filiais_Petz4[[#This Row],[FILIAL]],'[4]PETZ E ZEEDOG'!$B:$F,5,0),"")</f>
        <v>VTRA-ES</v>
      </c>
      <c r="E83" t="str">
        <f>IFERROR(VLOOKUP(Filiais_Petz4[[#This Row],[FILIAL]],'[4]PETZ E ZEEDOG'!$B:$G,6,0),"")</f>
        <v>PETZ VITORIA</v>
      </c>
      <c r="F83" s="1">
        <f>IFERROR(VLOOKUP(Filiais_Petz4[[#This Row],[FILIAL]],'[4]PETZ E ZEEDOG'!$B:$H,7,0),"")</f>
        <v>43644</v>
      </c>
      <c r="G83" t="str">
        <f>IFERROR(VLOOKUP(Filiais_Petz4[[#This Row],[FILIAL]],'[4]PETZ E ZEEDOG'!$B$2:$R$1103,8,0),"")</f>
        <v>AVENIDA NOSSA SENHORA DA PENHA, 1819</v>
      </c>
      <c r="H83" t="str">
        <f>IFERROR(VLOOKUP(Filiais_Petz4[[#This Row],[FILIAL]],'[4]PETZ E ZEEDOG'!$B:$J,9,0),"")</f>
        <v>VITÓRIA</v>
      </c>
      <c r="I83" t="str">
        <f>IFERROR(VLOOKUP(Filiais_Petz4[[#This Row],[FILIAL]],'[4]PETZ E ZEEDOG'!$B:$K,10,0),"")</f>
        <v>ES</v>
      </c>
      <c r="J83">
        <f>IFERROR(VLOOKUP(Filiais_Petz4[[#This Row],[FILIAL]],'[4]PETZ E ZEEDOG'!$B$2:$R$1103,11,0),"")</f>
        <v>29056245</v>
      </c>
      <c r="K83" s="89">
        <f>IFERROR(VLOOKUP(Filiais_Petz4[[#This Row],[FILIAL]],'[4]PETZ E ZEEDOG'!$B:$M,12,0),"")</f>
        <v>18328118008002</v>
      </c>
      <c r="L83" t="str">
        <f>IFERROR(VLOOKUP(Filiais_Petz4[[#This Row],[FILIAL]],'[4]PETZ E ZEEDOG'!$B:$N,13,0),"")</f>
        <v>083490825</v>
      </c>
      <c r="M83" t="str">
        <f>IFERROR(VLOOKUP(Filiais_Petz4[[#This Row],[FILIAL]],'[4]PETZ E ZEEDOG'!$B:$O,14,0),"")</f>
        <v>SANTA LUCIA</v>
      </c>
      <c r="N83" t="str">
        <f>IFERROR(VLOOKUP(Filiais_Petz4[[#This Row],[FILIAL]],'[4]PETZ E ZEEDOG'!$B:$P,15,0),"")</f>
        <v>S</v>
      </c>
      <c r="O83" t="str">
        <f>IFERROR(VLOOKUP(Filiais_Petz4[[#This Row],[FILIAL]],'[4]PETZ E ZEEDOG'!$B:$Q,16,0),"")</f>
        <v>VITORIA</v>
      </c>
      <c r="P83" t="str">
        <f>IFERROR(VLOOKUP(Filiais_Petz4[[#This Row],[FILIAL]],'[4]PETZ E ZEEDOG'!$B:$R,17,0),"")</f>
        <v>ALEX</v>
      </c>
      <c r="Q83" t="str">
        <f>IFERROR(VLOOKUP(Filiais_Petz4[[#This Row],[FILIAL]],'[4]PETZ E ZEEDOG'!$B:$C,2,0),"")</f>
        <v>RJ-ES</v>
      </c>
    </row>
    <row r="84" spans="1:17" ht="14.45" hidden="1" customHeight="1" x14ac:dyDescent="0.25">
      <c r="A84" t="s">
        <v>136</v>
      </c>
      <c r="B84" t="str">
        <f>IFERROR(VLOOKUP(Filiais_Petz4[[#This Row],[FILIAL]],'[4]PETZ E ZEEDOG'!$B:$D,3,0),"")</f>
        <v>R3</v>
      </c>
      <c r="C84" t="str">
        <f>IFERROR(VLOOKUP(Filiais_Petz4[[#This Row],[FILIAL]],'[4]PETZ E ZEEDOG'!$B:$E,4,0),"")</f>
        <v>FELICIO</v>
      </c>
      <c r="D84" t="str">
        <f>IFERROR(VLOOKUP(Filiais_Petz4[[#This Row],[FILIAL]],'[4]PETZ E ZEEDOG'!$B:$F,5,0),"")</f>
        <v>OSAS-SP</v>
      </c>
      <c r="E84" t="str">
        <f>IFERROR(VLOOKUP(Filiais_Petz4[[#This Row],[FILIAL]],'[4]PETZ E ZEEDOG'!$B:$G,6,0),"")</f>
        <v>PETZ OSASCO</v>
      </c>
      <c r="F84" s="1">
        <f>IFERROR(VLOOKUP(Filiais_Petz4[[#This Row],[FILIAL]],'[4]PETZ E ZEEDOG'!$B:$H,7,0),"")</f>
        <v>43444</v>
      </c>
      <c r="G84" t="str">
        <f>IFERROR(VLOOKUP(Filiais_Petz4[[#This Row],[FILIAL]],'[4]PETZ E ZEEDOG'!$B$2:$R$1103,8,0),"")</f>
        <v>AVENIDA DOS AUTONOMISTAS, 1473</v>
      </c>
      <c r="H84" t="str">
        <f>IFERROR(VLOOKUP(Filiais_Petz4[[#This Row],[FILIAL]],'[4]PETZ E ZEEDOG'!$B:$J,9,0),"")</f>
        <v>OSASCO</v>
      </c>
      <c r="I84" t="str">
        <f>IFERROR(VLOOKUP(Filiais_Petz4[[#This Row],[FILIAL]],'[4]PETZ E ZEEDOG'!$B:$K,10,0),"")</f>
        <v>SP</v>
      </c>
      <c r="J84">
        <f>IFERROR(VLOOKUP(Filiais_Petz4[[#This Row],[FILIAL]],'[4]PETZ E ZEEDOG'!$B$2:$R$1103,11,0),"")</f>
        <v>6020015</v>
      </c>
      <c r="K84" s="89">
        <f>IFERROR(VLOOKUP(Filiais_Petz4[[#This Row],[FILIAL]],'[4]PETZ E ZEEDOG'!$B:$M,12,0),"")</f>
        <v>18328118008355</v>
      </c>
      <c r="L84">
        <f>IFERROR(VLOOKUP(Filiais_Petz4[[#This Row],[FILIAL]],'[4]PETZ E ZEEDOG'!$B:$N,13,0),"")</f>
        <v>120024174113</v>
      </c>
      <c r="M84" t="str">
        <f>IFERROR(VLOOKUP(Filiais_Petz4[[#This Row],[FILIAL]],'[4]PETZ E ZEEDOG'!$B:$O,14,0),"")</f>
        <v>VILA YARA</v>
      </c>
      <c r="N84" t="str">
        <f>IFERROR(VLOOKUP(Filiais_Petz4[[#This Row],[FILIAL]],'[4]PETZ E ZEEDOG'!$B:$P,15,0),"")</f>
        <v>S</v>
      </c>
      <c r="O84" t="str">
        <f>IFERROR(VLOOKUP(Filiais_Petz4[[#This Row],[FILIAL]],'[4]PETZ E ZEEDOG'!$B:$Q,16,0),"")</f>
        <v>OSASCO</v>
      </c>
      <c r="P84" t="str">
        <f>IFERROR(VLOOKUP(Filiais_Petz4[[#This Row],[FILIAL]],'[4]PETZ E ZEEDOG'!$B:$R,17,0),"")</f>
        <v>KAUAN</v>
      </c>
      <c r="Q84" t="str">
        <f>IFERROR(VLOOKUP(Filiais_Petz4[[#This Row],[FILIAL]],'[4]PETZ E ZEEDOG'!$B:$C,2,0),"")</f>
        <v>SP7</v>
      </c>
    </row>
    <row r="85" spans="1:17" ht="14.45" hidden="1" customHeight="1" x14ac:dyDescent="0.25">
      <c r="A85" t="s">
        <v>137</v>
      </c>
      <c r="B85" t="str">
        <f>IFERROR(VLOOKUP(Filiais_Petz4[[#This Row],[FILIAL]],'[4]PETZ E ZEEDOG'!$B:$D,3,0),"")</f>
        <v>R3</v>
      </c>
      <c r="C85" t="str">
        <f>IFERROR(VLOOKUP(Filiais_Petz4[[#This Row],[FILIAL]],'[4]PETZ E ZEEDOG'!$B:$E,4,0),"")</f>
        <v>FELICIO</v>
      </c>
      <c r="D85" t="str">
        <f>IFERROR(VLOOKUP(Filiais_Petz4[[#This Row],[FILIAL]],'[4]PETZ E ZEEDOG'!$B:$F,5,0),"")</f>
        <v>RAJA-MG</v>
      </c>
      <c r="E85" t="str">
        <f>IFERROR(VLOOKUP(Filiais_Petz4[[#This Row],[FILIAL]],'[4]PETZ E ZEEDOG'!$B:$G,6,0),"")</f>
        <v>PETZ RAJA</v>
      </c>
      <c r="F85" s="1">
        <f>IFERROR(VLOOKUP(Filiais_Petz4[[#This Row],[FILIAL]],'[4]PETZ E ZEEDOG'!$B:$H,7,0),"")</f>
        <v>43279</v>
      </c>
      <c r="G85" t="str">
        <f>IFERROR(VLOOKUP(Filiais_Petz4[[#This Row],[FILIAL]],'[4]PETZ E ZEEDOG'!$B$2:$R$1103,8,0),"")</f>
        <v>AV. RAJA GABAGLIA, 3230</v>
      </c>
      <c r="H85" t="str">
        <f>IFERROR(VLOOKUP(Filiais_Petz4[[#This Row],[FILIAL]],'[4]PETZ E ZEEDOG'!$B:$J,9,0),"")</f>
        <v>BELO HORIZONTE</v>
      </c>
      <c r="I85" t="str">
        <f>IFERROR(VLOOKUP(Filiais_Petz4[[#This Row],[FILIAL]],'[4]PETZ E ZEEDOG'!$B:$K,10,0),"")</f>
        <v>MG</v>
      </c>
      <c r="J85">
        <f>IFERROR(VLOOKUP(Filiais_Petz4[[#This Row],[FILIAL]],'[4]PETZ E ZEEDOG'!$B$2:$R$1103,11,0),"")</f>
        <v>30494310</v>
      </c>
      <c r="K85" s="89">
        <f>IFERROR(VLOOKUP(Filiais_Petz4[[#This Row],[FILIAL]],'[4]PETZ E ZEEDOG'!$B:$M,12,0),"")</f>
        <v>18328118007707</v>
      </c>
      <c r="L85" t="str">
        <f>IFERROR(VLOOKUP(Filiais_Petz4[[#This Row],[FILIAL]],'[4]PETZ E ZEEDOG'!$B:$N,13,0),"")</f>
        <v>0026221780420</v>
      </c>
      <c r="M85" t="str">
        <f>IFERROR(VLOOKUP(Filiais_Petz4[[#This Row],[FILIAL]],'[4]PETZ E ZEEDOG'!$B:$O,14,0),"")</f>
        <v>ESTORIL</v>
      </c>
      <c r="N85" t="str">
        <f>IFERROR(VLOOKUP(Filiais_Petz4[[#This Row],[FILIAL]],'[4]PETZ E ZEEDOG'!$B:$P,15,0),"")</f>
        <v>S</v>
      </c>
      <c r="O85" t="str">
        <f>IFERROR(VLOOKUP(Filiais_Petz4[[#This Row],[FILIAL]],'[4]PETZ E ZEEDOG'!$B:$Q,16,0),"")</f>
        <v>Raja gabaglia</v>
      </c>
      <c r="P85" t="str">
        <f>IFERROR(VLOOKUP(Filiais_Petz4[[#This Row],[FILIAL]],'[4]PETZ E ZEEDOG'!$B:$R,17,0),"")</f>
        <v>KAUAN</v>
      </c>
      <c r="Q85" t="str">
        <f>IFERROR(VLOOKUP(Filiais_Petz4[[#This Row],[FILIAL]],'[4]PETZ E ZEEDOG'!$B:$C,2,0),"")</f>
        <v>MG-1</v>
      </c>
    </row>
    <row r="86" spans="1:17" ht="14.45" hidden="1" customHeight="1" x14ac:dyDescent="0.25">
      <c r="A86" t="s">
        <v>138</v>
      </c>
      <c r="B86" t="str">
        <f>IFERROR(VLOOKUP(Filiais_Petz4[[#This Row],[FILIAL]],'[4]PETZ E ZEEDOG'!$B:$D,3,0),"")</f>
        <v>R1</v>
      </c>
      <c r="C86" t="str">
        <f>IFERROR(VLOOKUP(Filiais_Petz4[[#This Row],[FILIAL]],'[4]PETZ E ZEEDOG'!$B:$E,4,0),"")</f>
        <v>MARYANE</v>
      </c>
      <c r="D86" t="str">
        <f>IFERROR(VLOOKUP(Filiais_Petz4[[#This Row],[FILIAL]],'[4]PETZ E ZEEDOG'!$B:$F,5,0),"")</f>
        <v>FRCA-SP</v>
      </c>
      <c r="E86" t="str">
        <f>IFERROR(VLOOKUP(Filiais_Petz4[[#This Row],[FILIAL]],'[4]PETZ E ZEEDOG'!$B:$G,6,0),"")</f>
        <v>PETZ FRANCA</v>
      </c>
      <c r="F86" s="1">
        <f>IFERROR(VLOOKUP(Filiais_Petz4[[#This Row],[FILIAL]],'[4]PETZ E ZEEDOG'!$B:$H,7,0),"")</f>
        <v>43501</v>
      </c>
      <c r="G86" t="str">
        <f>IFERROR(VLOOKUP(Filiais_Petz4[[#This Row],[FILIAL]],'[4]PETZ E ZEEDOG'!$B$2:$R$1103,8,0),"")</f>
        <v>AV. DOUTOR ISMAEL ALONSO Y. ALONSO, 450</v>
      </c>
      <c r="H86" t="str">
        <f>IFERROR(VLOOKUP(Filiais_Petz4[[#This Row],[FILIAL]],'[4]PETZ E ZEEDOG'!$B:$J,9,0),"")</f>
        <v>FRANCA</v>
      </c>
      <c r="I86" t="str">
        <f>IFERROR(VLOOKUP(Filiais_Petz4[[#This Row],[FILIAL]],'[4]PETZ E ZEEDOG'!$B:$K,10,0),"")</f>
        <v>SP</v>
      </c>
      <c r="J86">
        <f>IFERROR(VLOOKUP(Filiais_Petz4[[#This Row],[FILIAL]],'[4]PETZ E ZEEDOG'!$B$2:$R$1103,11,0),"")</f>
        <v>14403000</v>
      </c>
      <c r="K86" s="89">
        <f>IFERROR(VLOOKUP(Filiais_Petz4[[#This Row],[FILIAL]],'[4]PETZ E ZEEDOG'!$B:$M,12,0),"")</f>
        <v>18328118008436</v>
      </c>
      <c r="L86">
        <f>IFERROR(VLOOKUP(Filiais_Petz4[[#This Row],[FILIAL]],'[4]PETZ E ZEEDOG'!$B:$N,13,0),"")</f>
        <v>310712362113</v>
      </c>
      <c r="M86" t="str">
        <f>IFERROR(VLOOKUP(Filiais_Petz4[[#This Row],[FILIAL]],'[4]PETZ E ZEEDOG'!$B:$O,14,0),"")</f>
        <v>JARDIM VENEZA</v>
      </c>
      <c r="N86" t="str">
        <f>IFERROR(VLOOKUP(Filiais_Petz4[[#This Row],[FILIAL]],'[4]PETZ E ZEEDOG'!$B:$P,15,0),"")</f>
        <v>S</v>
      </c>
      <c r="O86" t="str">
        <f>IFERROR(VLOOKUP(Filiais_Petz4[[#This Row],[FILIAL]],'[4]PETZ E ZEEDOG'!$B:$Q,16,0),"")</f>
        <v>FRANCA</v>
      </c>
      <c r="P86" t="str">
        <f>IFERROR(VLOOKUP(Filiais_Petz4[[#This Row],[FILIAL]],'[4]PETZ E ZEEDOG'!$B:$R,17,0),"")</f>
        <v>AGNALDO</v>
      </c>
      <c r="Q86" t="str">
        <f>IFERROR(VLOOKUP(Filiais_Petz4[[#This Row],[FILIAL]],'[4]PETZ E ZEEDOG'!$B:$C,2,0),"")</f>
        <v>INT-2</v>
      </c>
    </row>
    <row r="87" spans="1:17" ht="14.45" hidden="1" customHeight="1" x14ac:dyDescent="0.25">
      <c r="A87" t="s">
        <v>139</v>
      </c>
      <c r="B87" t="str">
        <f>IFERROR(VLOOKUP(Filiais_Petz4[[#This Row],[FILIAL]],'[4]PETZ E ZEEDOG'!$B:$D,3,0),"")</f>
        <v>R2</v>
      </c>
      <c r="C87" t="str">
        <f>IFERROR(VLOOKUP(Filiais_Petz4[[#This Row],[FILIAL]],'[4]PETZ E ZEEDOG'!$B:$E,4,0),"")</f>
        <v>MARCONE</v>
      </c>
      <c r="D87" t="str">
        <f>IFERROR(VLOOKUP(Filiais_Petz4[[#This Row],[FILIAL]],'[4]PETZ E ZEEDOG'!$B:$F,5,0),"")</f>
        <v>ENSD-SP</v>
      </c>
      <c r="E87" t="str">
        <f>IFERROR(VLOOKUP(Filiais_Petz4[[#This Row],[FILIAL]],'[4]PETZ E ZEEDOG'!$B:$G,6,0),"")</f>
        <v>PETZ GUARUJA DOM PEDRO</v>
      </c>
      <c r="F87" s="1">
        <f>IFERROR(VLOOKUP(Filiais_Petz4[[#This Row],[FILIAL]],'[4]PETZ E ZEEDOG'!$B:$H,7,0),"")</f>
        <v>43449</v>
      </c>
      <c r="G87" t="str">
        <f>IFERROR(VLOOKUP(Filiais_Petz4[[#This Row],[FILIAL]],'[4]PETZ E ZEEDOG'!$B$2:$R$1103,8,0),"")</f>
        <v>AVENIDA DOM PEDRO I, S/N</v>
      </c>
      <c r="H87" t="str">
        <f>IFERROR(VLOOKUP(Filiais_Petz4[[#This Row],[FILIAL]],'[4]PETZ E ZEEDOG'!$B:$J,9,0),"")</f>
        <v>GUARUJÁ</v>
      </c>
      <c r="I87" t="str">
        <f>IFERROR(VLOOKUP(Filiais_Petz4[[#This Row],[FILIAL]],'[4]PETZ E ZEEDOG'!$B:$K,10,0),"")</f>
        <v>SP</v>
      </c>
      <c r="J87">
        <f>IFERROR(VLOOKUP(Filiais_Petz4[[#This Row],[FILIAL]],'[4]PETZ E ZEEDOG'!$B$2:$R$1103,11,0),"")</f>
        <v>11440000</v>
      </c>
      <c r="K87" s="89">
        <f>IFERROR(VLOOKUP(Filiais_Petz4[[#This Row],[FILIAL]],'[4]PETZ E ZEEDOG'!$B:$M,12,0),"")</f>
        <v>18328118007979</v>
      </c>
      <c r="L87">
        <f>IFERROR(VLOOKUP(Filiais_Petz4[[#This Row],[FILIAL]],'[4]PETZ E ZEEDOG'!$B:$N,13,0),"")</f>
        <v>335404341110</v>
      </c>
      <c r="M87" t="str">
        <f>IFERROR(VLOOKUP(Filiais_Petz4[[#This Row],[FILIAL]],'[4]PETZ E ZEEDOG'!$B:$O,14,0),"")</f>
        <v>ENSEADA</v>
      </c>
      <c r="N87" t="str">
        <f>IFERROR(VLOOKUP(Filiais_Petz4[[#This Row],[FILIAL]],'[4]PETZ E ZEEDOG'!$B:$P,15,0),"")</f>
        <v>S</v>
      </c>
      <c r="O87" t="str">
        <f>IFERROR(VLOOKUP(Filiais_Petz4[[#This Row],[FILIAL]],'[4]PETZ E ZEEDOG'!$B:$Q,16,0),"")</f>
        <v>ENSEADA</v>
      </c>
      <c r="P87" t="str">
        <f>IFERROR(VLOOKUP(Filiais_Petz4[[#This Row],[FILIAL]],'[4]PETZ E ZEEDOG'!$B:$R,17,0),"")</f>
        <v>GUILHERME</v>
      </c>
      <c r="Q87" t="str">
        <f>IFERROR(VLOOKUP(Filiais_Petz4[[#This Row],[FILIAL]],'[4]PETZ E ZEEDOG'!$B:$C,2,0),"")</f>
        <v>SP6</v>
      </c>
    </row>
    <row r="88" spans="1:17" ht="14.45" hidden="1" customHeight="1" x14ac:dyDescent="0.25">
      <c r="A88" t="s">
        <v>140</v>
      </c>
      <c r="B88" t="str">
        <f>IFERROR(VLOOKUP(Filiais_Petz4[[#This Row],[FILIAL]],'[4]PETZ E ZEEDOG'!$B:$D,3,0),"")</f>
        <v>R2</v>
      </c>
      <c r="C88" t="str">
        <f>IFERROR(VLOOKUP(Filiais_Petz4[[#This Row],[FILIAL]],'[4]PETZ E ZEEDOG'!$B:$E,4,0),"")</f>
        <v>MARCONE</v>
      </c>
      <c r="D88" t="str">
        <f>IFERROR(VLOOKUP(Filiais_Petz4[[#This Row],[FILIAL]],'[4]PETZ E ZEEDOG'!$B:$F,5,0),"")</f>
        <v>CVDA-RS</v>
      </c>
      <c r="E88" t="str">
        <f>IFERROR(VLOOKUP(Filiais_Petz4[[#This Row],[FILIAL]],'[4]PETZ E ZEEDOG'!$B:$G,6,0),"")</f>
        <v>PETZ CAVALHADA</v>
      </c>
      <c r="F88" s="1">
        <f>IFERROR(VLOOKUP(Filiais_Petz4[[#This Row],[FILIAL]],'[4]PETZ E ZEEDOG'!$B:$H,7,0),"")</f>
        <v>43780</v>
      </c>
      <c r="G88" t="str">
        <f>IFERROR(VLOOKUP(Filiais_Petz4[[#This Row],[FILIAL]],'[4]PETZ E ZEEDOG'!$B$2:$R$1103,8,0),"")</f>
        <v>AVENIDA EDUARDO PRADO, 415</v>
      </c>
      <c r="H88" t="str">
        <f>IFERROR(VLOOKUP(Filiais_Petz4[[#This Row],[FILIAL]],'[4]PETZ E ZEEDOG'!$B:$J,9,0),"")</f>
        <v>PORTO ALEGRE</v>
      </c>
      <c r="I88" t="str">
        <f>IFERROR(VLOOKUP(Filiais_Petz4[[#This Row],[FILIAL]],'[4]PETZ E ZEEDOG'!$B:$K,10,0),"")</f>
        <v>RS</v>
      </c>
      <c r="J88">
        <f>IFERROR(VLOOKUP(Filiais_Petz4[[#This Row],[FILIAL]],'[4]PETZ E ZEEDOG'!$B$2:$R$1103,11,0),"")</f>
        <v>91751000</v>
      </c>
      <c r="K88" s="89">
        <f>IFERROR(VLOOKUP(Filiais_Petz4[[#This Row],[FILIAL]],'[4]PETZ E ZEEDOG'!$B:$M,12,0),"")</f>
        <v>18328118008274</v>
      </c>
      <c r="L88" t="str">
        <f>IFERROR(VLOOKUP(Filiais_Petz4[[#This Row],[FILIAL]],'[4]PETZ E ZEEDOG'!$B:$N,13,0),"")</f>
        <v>0963745816</v>
      </c>
      <c r="M88" t="str">
        <f>IFERROR(VLOOKUP(Filiais_Petz4[[#This Row],[FILIAL]],'[4]PETZ E ZEEDOG'!$B:$O,14,0),"")</f>
        <v>CAVALHADA</v>
      </c>
      <c r="N88" t="str">
        <f>IFERROR(VLOOKUP(Filiais_Petz4[[#This Row],[FILIAL]],'[4]PETZ E ZEEDOG'!$B:$P,15,0),"")</f>
        <v>S</v>
      </c>
      <c r="O88" t="str">
        <f>IFERROR(VLOOKUP(Filiais_Petz4[[#This Row],[FILIAL]],'[4]PETZ E ZEEDOG'!$B:$Q,16,0),"")</f>
        <v>CVDA-RS</v>
      </c>
      <c r="P88" t="str">
        <f>IFERROR(VLOOKUP(Filiais_Petz4[[#This Row],[FILIAL]],'[4]PETZ E ZEEDOG'!$B:$R,17,0),"")</f>
        <v>JOAB</v>
      </c>
      <c r="Q88" t="str">
        <f>IFERROR(VLOOKUP(Filiais_Petz4[[#This Row],[FILIAL]],'[4]PETZ E ZEEDOG'!$B:$C,2,0),"")</f>
        <v>RS</v>
      </c>
    </row>
    <row r="89" spans="1:17" ht="14.45" hidden="1" customHeight="1" x14ac:dyDescent="0.25">
      <c r="A89" t="s">
        <v>141</v>
      </c>
      <c r="B89" t="str">
        <f>IFERROR(VLOOKUP(Filiais_Petz4[[#This Row],[FILIAL]],'[4]PETZ E ZEEDOG'!$B:$D,3,0),"")</f>
        <v>R1</v>
      </c>
      <c r="C89" t="str">
        <f>IFERROR(VLOOKUP(Filiais_Petz4[[#This Row],[FILIAL]],'[4]PETZ E ZEEDOG'!$B:$E,4,0),"")</f>
        <v>MARYANE</v>
      </c>
      <c r="D89" t="str">
        <f>IFERROR(VLOOKUP(Filiais_Petz4[[#This Row],[FILIAL]],'[4]PETZ E ZEEDOG'!$B:$F,5,0),"")</f>
        <v>BNOC-BA</v>
      </c>
      <c r="E89" t="str">
        <f>IFERROR(VLOOKUP(Filiais_Petz4[[#This Row],[FILIAL]],'[4]PETZ E ZEEDOG'!$B:$G,6,0),"")</f>
        <v>PETZ SALVADOR BONOCÔ</v>
      </c>
      <c r="F89" s="1">
        <f>IFERROR(VLOOKUP(Filiais_Petz4[[#This Row],[FILIAL]],'[4]PETZ E ZEEDOG'!$B:$H,7,0),"")</f>
        <v>43810</v>
      </c>
      <c r="G89" t="str">
        <f>IFERROR(VLOOKUP(Filiais_Petz4[[#This Row],[FILIAL]],'[4]PETZ E ZEEDOG'!$B$2:$R$1103,8,0),"")</f>
        <v>AVENIDA MARIO LEAL FERREIRA, 500</v>
      </c>
      <c r="H89" t="str">
        <f>IFERROR(VLOOKUP(Filiais_Petz4[[#This Row],[FILIAL]],'[4]PETZ E ZEEDOG'!$B:$J,9,0),"")</f>
        <v>SALVADOR</v>
      </c>
      <c r="I89" t="str">
        <f>IFERROR(VLOOKUP(Filiais_Petz4[[#This Row],[FILIAL]],'[4]PETZ E ZEEDOG'!$B:$K,10,0),"")</f>
        <v>BA</v>
      </c>
      <c r="J89">
        <f>IFERROR(VLOOKUP(Filiais_Petz4[[#This Row],[FILIAL]],'[4]PETZ E ZEEDOG'!$B$2:$R$1103,11,0),"")</f>
        <v>40285600</v>
      </c>
      <c r="K89" s="89">
        <f>IFERROR(VLOOKUP(Filiais_Petz4[[#This Row],[FILIAL]],'[4]PETZ E ZEEDOG'!$B:$M,12,0),"")</f>
        <v>18328118011909</v>
      </c>
      <c r="L89">
        <f>IFERROR(VLOOKUP(Filiais_Petz4[[#This Row],[FILIAL]],'[4]PETZ E ZEEDOG'!$B:$N,13,0),"")</f>
        <v>162752894</v>
      </c>
      <c r="M89" t="str">
        <f>IFERROR(VLOOKUP(Filiais_Petz4[[#This Row],[FILIAL]],'[4]PETZ E ZEEDOG'!$B:$O,14,0),"")</f>
        <v>BROTAS</v>
      </c>
      <c r="N89" t="str">
        <f>IFERROR(VLOOKUP(Filiais_Petz4[[#This Row],[FILIAL]],'[4]PETZ E ZEEDOG'!$B:$P,15,0),"")</f>
        <v>S</v>
      </c>
      <c r="O89" t="str">
        <f>IFERROR(VLOOKUP(Filiais_Petz4[[#This Row],[FILIAL]],'[4]PETZ E ZEEDOG'!$B:$Q,16,0),"")</f>
        <v>BNOC-BA</v>
      </c>
      <c r="P89" t="str">
        <f>IFERROR(VLOOKUP(Filiais_Petz4[[#This Row],[FILIAL]],'[4]PETZ E ZEEDOG'!$B:$R,17,0),"")</f>
        <v>LUCAS</v>
      </c>
      <c r="Q89" t="str">
        <f>IFERROR(VLOOKUP(Filiais_Petz4[[#This Row],[FILIAL]],'[4]PETZ E ZEEDOG'!$B:$C,2,0),"")</f>
        <v>NE1</v>
      </c>
    </row>
    <row r="90" spans="1:17" ht="14.45" hidden="1" customHeight="1" x14ac:dyDescent="0.25">
      <c r="A90" t="s">
        <v>142</v>
      </c>
      <c r="B90" t="str">
        <f>IFERROR(VLOOKUP(Filiais_Petz4[[#This Row],[FILIAL]],'[4]PETZ E ZEEDOG'!$B:$D,3,0),"")</f>
        <v>R2</v>
      </c>
      <c r="C90" t="str">
        <f>IFERROR(VLOOKUP(Filiais_Petz4[[#This Row],[FILIAL]],'[4]PETZ E ZEEDOG'!$B:$E,4,0),"")</f>
        <v>MARCONE</v>
      </c>
      <c r="D90" t="str">
        <f>IFERROR(VLOOKUP(Filiais_Petz4[[#This Row],[FILIAL]],'[4]PETZ E ZEEDOG'!$B:$F,5,0),"")</f>
        <v>FLNP-SC</v>
      </c>
      <c r="E90" t="str">
        <f>IFERROR(VLOOKUP(Filiais_Petz4[[#This Row],[FILIAL]],'[4]PETZ E ZEEDOG'!$B:$G,6,0),"")</f>
        <v>PETZ FLORIANÓPOLIS</v>
      </c>
      <c r="F90" s="1">
        <f>IFERROR(VLOOKUP(Filiais_Petz4[[#This Row],[FILIAL]],'[4]PETZ E ZEEDOG'!$B:$H,7,0),"")</f>
        <v>43420</v>
      </c>
      <c r="G90" t="str">
        <f>IFERROR(VLOOKUP(Filiais_Petz4[[#This Row],[FILIAL]],'[4]PETZ E ZEEDOG'!$B$2:$R$1103,8,0),"")</f>
        <v>RODOVIA JOSE CARLOS DAUX, 5500</v>
      </c>
      <c r="H90" t="str">
        <f>IFERROR(VLOOKUP(Filiais_Petz4[[#This Row],[FILIAL]],'[4]PETZ E ZEEDOG'!$B:$J,9,0),"")</f>
        <v>FLORIANÓPOLIS</v>
      </c>
      <c r="I90" t="str">
        <f>IFERROR(VLOOKUP(Filiais_Petz4[[#This Row],[FILIAL]],'[4]PETZ E ZEEDOG'!$B:$K,10,0),"")</f>
        <v>SC</v>
      </c>
      <c r="J90">
        <f>IFERROR(VLOOKUP(Filiais_Petz4[[#This Row],[FILIAL]],'[4]PETZ E ZEEDOG'!$B$2:$R$1103,11,0),"")</f>
        <v>88032005</v>
      </c>
      <c r="K90" s="89">
        <f>IFERROR(VLOOKUP(Filiais_Petz4[[#This Row],[FILIAL]],'[4]PETZ E ZEEDOG'!$B:$M,12,0),"")</f>
        <v>18328118008860</v>
      </c>
      <c r="L90">
        <f>IFERROR(VLOOKUP(Filiais_Petz4[[#This Row],[FILIAL]],'[4]PETZ E ZEEDOG'!$B:$N,13,0),"")</f>
        <v>258851244</v>
      </c>
      <c r="M90" t="str">
        <f>IFERROR(VLOOKUP(Filiais_Petz4[[#This Row],[FILIAL]],'[4]PETZ E ZEEDOG'!$B:$O,14,0),"")</f>
        <v>SACO GRANDE</v>
      </c>
      <c r="N90" t="str">
        <f>IFERROR(VLOOKUP(Filiais_Petz4[[#This Row],[FILIAL]],'[4]PETZ E ZEEDOG'!$B:$P,15,0),"")</f>
        <v>S</v>
      </c>
      <c r="O90" t="str">
        <f>IFERROR(VLOOKUP(Filiais_Petz4[[#This Row],[FILIAL]],'[4]PETZ E ZEEDOG'!$B:$Q,16,0),"")</f>
        <v>FLORIANÓPOLIS</v>
      </c>
      <c r="P90" t="str">
        <f>IFERROR(VLOOKUP(Filiais_Petz4[[#This Row],[FILIAL]],'[4]PETZ E ZEEDOG'!$B:$R,17,0),"")</f>
        <v>JOAB</v>
      </c>
      <c r="Q90" t="str">
        <f>IFERROR(VLOOKUP(Filiais_Petz4[[#This Row],[FILIAL]],'[4]PETZ E ZEEDOG'!$B:$C,2,0),"")</f>
        <v>SC-RS</v>
      </c>
    </row>
    <row r="91" spans="1:17" ht="14.45" hidden="1" customHeight="1" x14ac:dyDescent="0.25">
      <c r="A91" t="s">
        <v>143</v>
      </c>
      <c r="B91" t="str">
        <f>IFERROR(VLOOKUP(Filiais_Petz4[[#This Row],[FILIAL]],'[4]PETZ E ZEEDOG'!$B:$D,3,0),"")</f>
        <v>R2</v>
      </c>
      <c r="C91" t="str">
        <f>IFERROR(VLOOKUP(Filiais_Petz4[[#This Row],[FILIAL]],'[4]PETZ E ZEEDOG'!$B:$E,4,0),"")</f>
        <v>MARCONE</v>
      </c>
      <c r="D91" t="str">
        <f>IFERROR(VLOOKUP(Filiais_Petz4[[#This Row],[FILIAL]],'[4]PETZ E ZEEDOG'!$B:$F,5,0),"")</f>
        <v>MTTO-SP</v>
      </c>
      <c r="E91" t="str">
        <f>IFERROR(VLOOKUP(Filiais_Petz4[[#This Row],[FILIAL]],'[4]PETZ E ZEEDOG'!$B:$G,6,0),"")</f>
        <v>PETZ MARECHAL TITO</v>
      </c>
      <c r="F91" s="1">
        <f>IFERROR(VLOOKUP(Filiais_Petz4[[#This Row],[FILIAL]],'[4]PETZ E ZEEDOG'!$B:$H,7,0),"")</f>
        <v>43456</v>
      </c>
      <c r="G91" t="str">
        <f>IFERROR(VLOOKUP(Filiais_Petz4[[#This Row],[FILIAL]],'[4]PETZ E ZEEDOG'!$B$2:$R$1103,8,0),"")</f>
        <v>AVENIDA MARECHAL TITO, 5699</v>
      </c>
      <c r="H91" t="str">
        <f>IFERROR(VLOOKUP(Filiais_Petz4[[#This Row],[FILIAL]],'[4]PETZ E ZEEDOG'!$B:$J,9,0),"")</f>
        <v>SÃO PAULO</v>
      </c>
      <c r="I91" t="str">
        <f>IFERROR(VLOOKUP(Filiais_Petz4[[#This Row],[FILIAL]],'[4]PETZ E ZEEDOG'!$B:$K,10,0),"")</f>
        <v>SP</v>
      </c>
      <c r="J91">
        <f>IFERROR(VLOOKUP(Filiais_Petz4[[#This Row],[FILIAL]],'[4]PETZ E ZEEDOG'!$B$2:$R$1103,11,0),"")</f>
        <v>8115100</v>
      </c>
      <c r="K91" s="89">
        <f>IFERROR(VLOOKUP(Filiais_Petz4[[#This Row],[FILIAL]],'[4]PETZ E ZEEDOG'!$B:$M,12,0),"")</f>
        <v>18328118008606</v>
      </c>
      <c r="L91">
        <f>IFERROR(VLOOKUP(Filiais_Petz4[[#This Row],[FILIAL]],'[4]PETZ E ZEEDOG'!$B:$N,13,0),"")</f>
        <v>119891996110</v>
      </c>
      <c r="M91" t="str">
        <f>IFERROR(VLOOKUP(Filiais_Petz4[[#This Row],[FILIAL]],'[4]PETZ E ZEEDOG'!$B:$O,14,0),"")</f>
        <v>ITAIM PAULISTA</v>
      </c>
      <c r="N91" t="str">
        <f>IFERROR(VLOOKUP(Filiais_Petz4[[#This Row],[FILIAL]],'[4]PETZ E ZEEDOG'!$B:$P,15,0),"")</f>
        <v>S</v>
      </c>
      <c r="O91" t="str">
        <f>IFERROR(VLOOKUP(Filiais_Petz4[[#This Row],[FILIAL]],'[4]PETZ E ZEEDOG'!$B:$Q,16,0),"")</f>
        <v>MARECHAL TITO</v>
      </c>
      <c r="P91" t="str">
        <f>IFERROR(VLOOKUP(Filiais_Petz4[[#This Row],[FILIAL]],'[4]PETZ E ZEEDOG'!$B:$R,17,0),"")</f>
        <v>ROBSON</v>
      </c>
      <c r="Q91" t="str">
        <f>IFERROR(VLOOKUP(Filiais_Petz4[[#This Row],[FILIAL]],'[4]PETZ E ZEEDOG'!$B:$C,2,0),"")</f>
        <v>SP4</v>
      </c>
    </row>
    <row r="92" spans="1:17" ht="14.45" hidden="1" customHeight="1" x14ac:dyDescent="0.25">
      <c r="A92" t="s">
        <v>144</v>
      </c>
      <c r="B92" t="str">
        <f>IFERROR(VLOOKUP(Filiais_Petz4[[#This Row],[FILIAL]],'[4]PETZ E ZEEDOG'!$B:$D,3,0),"")</f>
        <v>R2</v>
      </c>
      <c r="C92" t="str">
        <f>IFERROR(VLOOKUP(Filiais_Petz4[[#This Row],[FILIAL]],'[4]PETZ E ZEEDOG'!$B:$E,4,0),"")</f>
        <v>MARCONE</v>
      </c>
      <c r="D92" t="str">
        <f>IFERROR(VLOOKUP(Filiais_Petz4[[#This Row],[FILIAL]],'[4]PETZ E ZEEDOG'!$B:$F,5,0),"")</f>
        <v>ARAC-SP</v>
      </c>
      <c r="E92" t="str">
        <f>IFERROR(VLOOKUP(Filiais_Petz4[[#This Row],[FILIAL]],'[4]PETZ E ZEEDOG'!$B:$G,6,0),"")</f>
        <v>PETZ ARAÇATUBA</v>
      </c>
      <c r="F92" s="1">
        <f>IFERROR(VLOOKUP(Filiais_Petz4[[#This Row],[FILIAL]],'[4]PETZ E ZEEDOG'!$B:$H,7,0),"")</f>
        <v>43395</v>
      </c>
      <c r="G92" t="str">
        <f>IFERROR(VLOOKUP(Filiais_Petz4[[#This Row],[FILIAL]],'[4]PETZ E ZEEDOG'!$B$2:$R$1103,8,0),"")</f>
        <v>AVENIDA BRASILIA, 2737</v>
      </c>
      <c r="H92" t="str">
        <f>IFERROR(VLOOKUP(Filiais_Petz4[[#This Row],[FILIAL]],'[4]PETZ E ZEEDOG'!$B:$J,9,0),"")</f>
        <v>ARAÇATUBA</v>
      </c>
      <c r="I92" t="str">
        <f>IFERROR(VLOOKUP(Filiais_Petz4[[#This Row],[FILIAL]],'[4]PETZ E ZEEDOG'!$B:$K,10,0),"")</f>
        <v>SP</v>
      </c>
      <c r="J92">
        <f>IFERROR(VLOOKUP(Filiais_Petz4[[#This Row],[FILIAL]],'[4]PETZ E ZEEDOG'!$B$2:$R$1103,11,0),"")</f>
        <v>16018000</v>
      </c>
      <c r="K92" s="89">
        <f>IFERROR(VLOOKUP(Filiais_Petz4[[#This Row],[FILIAL]],'[4]PETZ E ZEEDOG'!$B:$M,12,0),"")</f>
        <v>18328118008789</v>
      </c>
      <c r="L92">
        <f>IFERROR(VLOOKUP(Filiais_Petz4[[#This Row],[FILIAL]],'[4]PETZ E ZEEDOG'!$B:$N,13,0),"")</f>
        <v>177425832118</v>
      </c>
      <c r="M92" t="str">
        <f>IFERROR(VLOOKUP(Filiais_Petz4[[#This Row],[FILIAL]],'[4]PETZ E ZEEDOG'!$B:$O,14,0),"")</f>
        <v>JARDIM NOVA YORQUE</v>
      </c>
      <c r="N92" t="str">
        <f>IFERROR(VLOOKUP(Filiais_Petz4[[#This Row],[FILIAL]],'[4]PETZ E ZEEDOG'!$B:$P,15,0),"")</f>
        <v>S</v>
      </c>
      <c r="O92" t="str">
        <f>IFERROR(VLOOKUP(Filiais_Petz4[[#This Row],[FILIAL]],'[4]PETZ E ZEEDOG'!$B:$Q,16,0),"")</f>
        <v>ARACATUBA</v>
      </c>
      <c r="P92" t="str">
        <f>IFERROR(VLOOKUP(Filiais_Petz4[[#This Row],[FILIAL]],'[4]PETZ E ZEEDOG'!$B:$R,17,0),"")</f>
        <v>GUILHERME</v>
      </c>
      <c r="Q92" t="str">
        <f>IFERROR(VLOOKUP(Filiais_Petz4[[#This Row],[FILIAL]],'[4]PETZ E ZEEDOG'!$B:$C,2,0),"")</f>
        <v>INT-3</v>
      </c>
    </row>
    <row r="93" spans="1:17" ht="14.45" hidden="1" customHeight="1" x14ac:dyDescent="0.25">
      <c r="A93" t="s">
        <v>145</v>
      </c>
      <c r="B93" t="str">
        <f>IFERROR(VLOOKUP(Filiais_Petz4[[#This Row],[FILIAL]],'[4]PETZ E ZEEDOG'!$B:$D,3,0),"")</f>
        <v>R1</v>
      </c>
      <c r="C93" t="str">
        <f>IFERROR(VLOOKUP(Filiais_Petz4[[#This Row],[FILIAL]],'[4]PETZ E ZEEDOG'!$B:$E,4,0),"")</f>
        <v>MARYANE</v>
      </c>
      <c r="D93" t="str">
        <f>IFERROR(VLOOKUP(Filiais_Petz4[[#This Row],[FILIAL]],'[4]PETZ E ZEEDOG'!$B:$F,5,0),"")</f>
        <v>TTVL-SP</v>
      </c>
      <c r="E93" t="str">
        <f>IFERROR(VLOOKUP(Filiais_Petz4[[#This Row],[FILIAL]],'[4]PETZ E ZEEDOG'!$B:$G,6,0),"")</f>
        <v>PETZ TEOTONIO VILELA</v>
      </c>
      <c r="F93" s="1">
        <f>IFERROR(VLOOKUP(Filiais_Petz4[[#This Row],[FILIAL]],'[4]PETZ E ZEEDOG'!$B:$H,7,0),"")</f>
        <v>43600</v>
      </c>
      <c r="G93" t="str">
        <f>IFERROR(VLOOKUP(Filiais_Petz4[[#This Row],[FILIAL]],'[4]PETZ E ZEEDOG'!$B$2:$R$1103,8,0),"")</f>
        <v>AVENIDA TEOTONIO VILELA, S/N</v>
      </c>
      <c r="H93" t="str">
        <f>IFERROR(VLOOKUP(Filiais_Petz4[[#This Row],[FILIAL]],'[4]PETZ E ZEEDOG'!$B:$J,9,0),"")</f>
        <v>SÃO PAULO</v>
      </c>
      <c r="I93" t="str">
        <f>IFERROR(VLOOKUP(Filiais_Petz4[[#This Row],[FILIAL]],'[4]PETZ E ZEEDOG'!$B:$K,10,0),"")</f>
        <v>SP</v>
      </c>
      <c r="J93">
        <f>IFERROR(VLOOKUP(Filiais_Petz4[[#This Row],[FILIAL]],'[4]PETZ E ZEEDOG'!$B$2:$R$1103,11,0),"")</f>
        <v>4864001</v>
      </c>
      <c r="K93" s="89">
        <f>IFERROR(VLOOKUP(Filiais_Petz4[[#This Row],[FILIAL]],'[4]PETZ E ZEEDOG'!$B:$M,12,0),"")</f>
        <v>18328118009165</v>
      </c>
      <c r="L93">
        <f>IFERROR(VLOOKUP(Filiais_Petz4[[#This Row],[FILIAL]],'[4]PETZ E ZEEDOG'!$B:$N,13,0),"")</f>
        <v>123259697118</v>
      </c>
      <c r="M93" t="str">
        <f>IFERROR(VLOOKUP(Filiais_Petz4[[#This Row],[FILIAL]],'[4]PETZ E ZEEDOG'!$B:$O,14,0),"")</f>
        <v>JARDIM SÃO RAFAEL</v>
      </c>
      <c r="N93" t="str">
        <f>IFERROR(VLOOKUP(Filiais_Petz4[[#This Row],[FILIAL]],'[4]PETZ E ZEEDOG'!$B:$P,15,0),"")</f>
        <v>S</v>
      </c>
      <c r="O93" t="str">
        <f>IFERROR(VLOOKUP(Filiais_Petz4[[#This Row],[FILIAL]],'[4]PETZ E ZEEDOG'!$B:$Q,16,0),"")</f>
        <v>TEOTONIO VILELA</v>
      </c>
      <c r="P93" t="str">
        <f>IFERROR(VLOOKUP(Filiais_Petz4[[#This Row],[FILIAL]],'[4]PETZ E ZEEDOG'!$B:$R,17,0),"")</f>
        <v>AGNALDO</v>
      </c>
      <c r="Q93" t="str">
        <f>IFERROR(VLOOKUP(Filiais_Petz4[[#This Row],[FILIAL]],'[4]PETZ E ZEEDOG'!$B:$C,2,0),"")</f>
        <v>SP1</v>
      </c>
    </row>
    <row r="94" spans="1:17" ht="14.45" hidden="1" customHeight="1" x14ac:dyDescent="0.25">
      <c r="A94" t="s">
        <v>146</v>
      </c>
      <c r="B94" t="str">
        <f>IFERROR(VLOOKUP(Filiais_Petz4[[#This Row],[FILIAL]],'[4]PETZ E ZEEDOG'!$B:$D,3,0),"")</f>
        <v>R3</v>
      </c>
      <c r="C94" t="str">
        <f>IFERROR(VLOOKUP(Filiais_Petz4[[#This Row],[FILIAL]],'[4]PETZ E ZEEDOG'!$B:$E,4,0),"")</f>
        <v>FELICIO</v>
      </c>
      <c r="D94" t="str">
        <f>IFERROR(VLOOKUP(Filiais_Petz4[[#This Row],[FILIAL]],'[4]PETZ E ZEEDOG'!$B:$F,5,0),"")</f>
        <v>INDT-SP</v>
      </c>
      <c r="E94" t="str">
        <f>IFERROR(VLOOKUP(Filiais_Petz4[[#This Row],[FILIAL]],'[4]PETZ E ZEEDOG'!$B:$G,6,0),"")</f>
        <v>PETZ INDAIATUBA</v>
      </c>
      <c r="F94" s="1">
        <f>IFERROR(VLOOKUP(Filiais_Petz4[[#This Row],[FILIAL]],'[4]PETZ E ZEEDOG'!$B:$H,7,0),"")</f>
        <v>43409</v>
      </c>
      <c r="G94" t="str">
        <f>IFERROR(VLOOKUP(Filiais_Petz4[[#This Row],[FILIAL]],'[4]PETZ E ZEEDOG'!$B$2:$R$1103,8,0),"")</f>
        <v>ALAMEDA FILTROS MANN, 670</v>
      </c>
      <c r="H94" t="str">
        <f>IFERROR(VLOOKUP(Filiais_Petz4[[#This Row],[FILIAL]],'[4]PETZ E ZEEDOG'!$B:$J,9,0),"")</f>
        <v>INDAIATUBA</v>
      </c>
      <c r="I94" t="str">
        <f>IFERROR(VLOOKUP(Filiais_Petz4[[#This Row],[FILIAL]],'[4]PETZ E ZEEDOG'!$B:$K,10,0),"")</f>
        <v>SP</v>
      </c>
      <c r="J94">
        <f>IFERROR(VLOOKUP(Filiais_Petz4[[#This Row],[FILIAL]],'[4]PETZ E ZEEDOG'!$B$2:$R$1103,11,0),"")</f>
        <v>13344580</v>
      </c>
      <c r="K94" s="89">
        <f>IFERROR(VLOOKUP(Filiais_Petz4[[#This Row],[FILIAL]],'[4]PETZ E ZEEDOG'!$B:$M,12,0),"")</f>
        <v>18328118008517</v>
      </c>
      <c r="L94">
        <f>IFERROR(VLOOKUP(Filiais_Petz4[[#This Row],[FILIAL]],'[4]PETZ E ZEEDOG'!$B:$N,13,0),"")</f>
        <v>353352093115</v>
      </c>
      <c r="M94" t="str">
        <f>IFERROR(VLOOKUP(Filiais_Petz4[[#This Row],[FILIAL]],'[4]PETZ E ZEEDOG'!$B:$O,14,0),"")</f>
        <v>JARDIM TROPICAL</v>
      </c>
      <c r="N94" t="str">
        <f>IFERROR(VLOOKUP(Filiais_Petz4[[#This Row],[FILIAL]],'[4]PETZ E ZEEDOG'!$B:$P,15,0),"")</f>
        <v>S</v>
      </c>
      <c r="O94" t="str">
        <f>IFERROR(VLOOKUP(Filiais_Petz4[[#This Row],[FILIAL]],'[4]PETZ E ZEEDOG'!$B:$Q,16,0),"")</f>
        <v>INDAIATUBA</v>
      </c>
      <c r="P94" t="str">
        <f>IFERROR(VLOOKUP(Filiais_Petz4[[#This Row],[FILIAL]],'[4]PETZ E ZEEDOG'!$B:$R,17,0),"")</f>
        <v>KAUAN</v>
      </c>
      <c r="Q94" t="str">
        <f>IFERROR(VLOOKUP(Filiais_Petz4[[#This Row],[FILIAL]],'[4]PETZ E ZEEDOG'!$B:$C,2,0),"")</f>
        <v>SP7</v>
      </c>
    </row>
    <row r="95" spans="1:17" ht="14.45" hidden="1" customHeight="1" x14ac:dyDescent="0.25">
      <c r="A95" t="s">
        <v>147</v>
      </c>
      <c r="B95" t="str">
        <f>IFERROR(VLOOKUP(Filiais_Petz4[[#This Row],[FILIAL]],'[4]PETZ E ZEEDOG'!$B:$D,3,0),"")</f>
        <v>R1</v>
      </c>
      <c r="C95" t="str">
        <f>IFERROR(VLOOKUP(Filiais_Petz4[[#This Row],[FILIAL]],'[4]PETZ E ZEEDOG'!$B:$E,4,0),"")</f>
        <v>MARYANE</v>
      </c>
      <c r="D95" t="str">
        <f>IFERROR(VLOOKUP(Filiais_Petz4[[#This Row],[FILIAL]],'[4]PETZ E ZEEDOG'!$B:$F,5,0),"")</f>
        <v>CPCB-RJ</v>
      </c>
      <c r="E95" t="str">
        <f>IFERROR(VLOOKUP(Filiais_Petz4[[#This Row],[FILIAL]],'[4]PETZ E ZEEDOG'!$B:$G,6,0),"")</f>
        <v>PETZ COPACABANA</v>
      </c>
      <c r="F95" s="1">
        <f>IFERROR(VLOOKUP(Filiais_Petz4[[#This Row],[FILIAL]],'[4]PETZ E ZEEDOG'!$B:$H,7,0),"")</f>
        <v>43413</v>
      </c>
      <c r="G95" t="str">
        <f>IFERROR(VLOOKUP(Filiais_Petz4[[#This Row],[FILIAL]],'[4]PETZ E ZEEDOG'!$B$2:$R$1103,8,0),"")</f>
        <v>AVENIDA NOSSA SENHORA DE COPACABANA, 01246</v>
      </c>
      <c r="H95" t="str">
        <f>IFERROR(VLOOKUP(Filiais_Petz4[[#This Row],[FILIAL]],'[4]PETZ E ZEEDOG'!$B:$J,9,0),"")</f>
        <v>RIO DE JANEIRO</v>
      </c>
      <c r="I95" t="str">
        <f>IFERROR(VLOOKUP(Filiais_Petz4[[#This Row],[FILIAL]],'[4]PETZ E ZEEDOG'!$B:$K,10,0),"")</f>
        <v>RJ</v>
      </c>
      <c r="J95">
        <f>IFERROR(VLOOKUP(Filiais_Petz4[[#This Row],[FILIAL]],'[4]PETZ E ZEEDOG'!$B$2:$R$1103,11,0),"")</f>
        <v>22070012</v>
      </c>
      <c r="K95" s="89">
        <f>IFERROR(VLOOKUP(Filiais_Petz4[[#This Row],[FILIAL]],'[4]PETZ E ZEEDOG'!$B:$M,12,0),"")</f>
        <v>18328118008940</v>
      </c>
      <c r="L95">
        <f>IFERROR(VLOOKUP(Filiais_Petz4[[#This Row],[FILIAL]],'[4]PETZ E ZEEDOG'!$B:$N,13,0),"")</f>
        <v>11271421</v>
      </c>
      <c r="M95" t="str">
        <f>IFERROR(VLOOKUP(Filiais_Petz4[[#This Row],[FILIAL]],'[4]PETZ E ZEEDOG'!$B:$O,14,0),"")</f>
        <v>COPACABANA</v>
      </c>
      <c r="N95" t="str">
        <f>IFERROR(VLOOKUP(Filiais_Petz4[[#This Row],[FILIAL]],'[4]PETZ E ZEEDOG'!$B:$P,15,0),"")</f>
        <v>S</v>
      </c>
      <c r="O95" t="str">
        <f>IFERROR(VLOOKUP(Filiais_Petz4[[#This Row],[FILIAL]],'[4]PETZ E ZEEDOG'!$B:$Q,16,0),"")</f>
        <v>COPACABANA</v>
      </c>
      <c r="P95" t="str">
        <f>IFERROR(VLOOKUP(Filiais_Petz4[[#This Row],[FILIAL]],'[4]PETZ E ZEEDOG'!$B:$R,17,0),"")</f>
        <v>ALEX</v>
      </c>
      <c r="Q95" t="str">
        <f>IFERROR(VLOOKUP(Filiais_Petz4[[#This Row],[FILIAL]],'[4]PETZ E ZEEDOG'!$B:$C,2,0),"")</f>
        <v>RJ</v>
      </c>
    </row>
    <row r="96" spans="1:17" ht="14.45" hidden="1" customHeight="1" x14ac:dyDescent="0.25">
      <c r="A96" t="s">
        <v>148</v>
      </c>
      <c r="B96" t="str">
        <f>IFERROR(VLOOKUP(Filiais_Petz4[[#This Row],[FILIAL]],'[4]PETZ E ZEEDOG'!$B:$D,3,0),"")</f>
        <v>R3</v>
      </c>
      <c r="C96" t="str">
        <f>IFERROR(VLOOKUP(Filiais_Petz4[[#This Row],[FILIAL]],'[4]PETZ E ZEEDOG'!$B:$E,4,0),"")</f>
        <v>FELICIO</v>
      </c>
      <c r="D96" t="str">
        <f>IFERROR(VLOOKUP(Filiais_Petz4[[#This Row],[FILIAL]],'[4]PETZ E ZEEDOG'!$B:$F,5,0),"")</f>
        <v>BTIM-MG</v>
      </c>
      <c r="E96" t="str">
        <f>IFERROR(VLOOKUP(Filiais_Petz4[[#This Row],[FILIAL]],'[4]PETZ E ZEEDOG'!$B:$G,6,0),"")</f>
        <v>PETZ BETIM</v>
      </c>
      <c r="F96" s="1">
        <f>IFERROR(VLOOKUP(Filiais_Petz4[[#This Row],[FILIAL]],'[4]PETZ E ZEEDOG'!$B:$H,7,0),"")</f>
        <v>43519</v>
      </c>
      <c r="G96" t="str">
        <f>IFERROR(VLOOKUP(Filiais_Petz4[[#This Row],[FILIAL]],'[4]PETZ E ZEEDOG'!$B$2:$R$1103,8,0),"")</f>
        <v>AVENIDA JUIZ MARCO TULIO ISAAC, 470</v>
      </c>
      <c r="H96" t="str">
        <f>IFERROR(VLOOKUP(Filiais_Petz4[[#This Row],[FILIAL]],'[4]PETZ E ZEEDOG'!$B:$J,9,0),"")</f>
        <v>BETIM</v>
      </c>
      <c r="I96" t="str">
        <f>IFERROR(VLOOKUP(Filiais_Petz4[[#This Row],[FILIAL]],'[4]PETZ E ZEEDOG'!$B:$K,10,0),"")</f>
        <v>MG</v>
      </c>
      <c r="J96">
        <f>IFERROR(VLOOKUP(Filiais_Petz4[[#This Row],[FILIAL]],'[4]PETZ E ZEEDOG'!$B$2:$R$1103,11,0),"")</f>
        <v>32670250</v>
      </c>
      <c r="K96" s="89">
        <f>IFERROR(VLOOKUP(Filiais_Petz4[[#This Row],[FILIAL]],'[4]PETZ E ZEEDOG'!$B:$M,12,0),"")</f>
        <v>18328118009084</v>
      </c>
      <c r="L96" t="str">
        <f>IFERROR(VLOOKUP(Filiais_Petz4[[#This Row],[FILIAL]],'[4]PETZ E ZEEDOG'!$B:$N,13,0),"")</f>
        <v>0026221780594</v>
      </c>
      <c r="M96" t="str">
        <f>IFERROR(VLOOKUP(Filiais_Petz4[[#This Row],[FILIAL]],'[4]PETZ E ZEEDOG'!$B:$O,14,0),"")</f>
        <v>CHACARA</v>
      </c>
      <c r="N96" t="str">
        <f>IFERROR(VLOOKUP(Filiais_Petz4[[#This Row],[FILIAL]],'[4]PETZ E ZEEDOG'!$B:$P,15,0),"")</f>
        <v>S</v>
      </c>
      <c r="O96" t="str">
        <f>IFERROR(VLOOKUP(Filiais_Petz4[[#This Row],[FILIAL]],'[4]PETZ E ZEEDOG'!$B:$Q,16,0),"")</f>
        <v>BTIM-MG</v>
      </c>
      <c r="P96" t="str">
        <f>IFERROR(VLOOKUP(Filiais_Petz4[[#This Row],[FILIAL]],'[4]PETZ E ZEEDOG'!$B:$R,17,0),"")</f>
        <v>KAUAN</v>
      </c>
      <c r="Q96" t="str">
        <f>IFERROR(VLOOKUP(Filiais_Petz4[[#This Row],[FILIAL]],'[4]PETZ E ZEEDOG'!$B:$C,2,0),"")</f>
        <v>MG-2</v>
      </c>
    </row>
    <row r="97" spans="1:17" ht="14.45" hidden="1" customHeight="1" x14ac:dyDescent="0.25">
      <c r="A97" t="s">
        <v>149</v>
      </c>
      <c r="B97" t="str">
        <f>IFERROR(VLOOKUP(Filiais_Petz4[[#This Row],[FILIAL]],'[4]PETZ E ZEEDOG'!$B:$D,3,0),"")</f>
        <v>R1</v>
      </c>
      <c r="C97" t="str">
        <f>IFERROR(VLOOKUP(Filiais_Petz4[[#This Row],[FILIAL]],'[4]PETZ E ZEEDOG'!$B:$E,4,0),"")</f>
        <v>MARYANE</v>
      </c>
      <c r="D97" t="str">
        <f>IFERROR(VLOOKUP(Filiais_Petz4[[#This Row],[FILIAL]],'[4]PETZ E ZEEDOG'!$B:$F,5,0),"")</f>
        <v>PRLA-BA</v>
      </c>
      <c r="E97" t="str">
        <f>IFERROR(VLOOKUP(Filiais_Petz4[[#This Row],[FILIAL]],'[4]PETZ E ZEEDOG'!$B:$G,6,0),"")</f>
        <v>PETZ SAVADOR PARALELA</v>
      </c>
      <c r="F97" s="1">
        <f>IFERROR(VLOOKUP(Filiais_Petz4[[#This Row],[FILIAL]],'[4]PETZ E ZEEDOG'!$B:$H,7,0),"")</f>
        <v>43683</v>
      </c>
      <c r="G97" t="str">
        <f>IFERROR(VLOOKUP(Filiais_Petz4[[#This Row],[FILIAL]],'[4]PETZ E ZEEDOG'!$B$2:$R$1103,8,0),"")</f>
        <v>AVENIDA LUIS VIANA FILHO, 2768</v>
      </c>
      <c r="H97" t="str">
        <f>IFERROR(VLOOKUP(Filiais_Petz4[[#This Row],[FILIAL]],'[4]PETZ E ZEEDOG'!$B:$J,9,0),"")</f>
        <v>SALVADOR</v>
      </c>
      <c r="I97" t="str">
        <f>IFERROR(VLOOKUP(Filiais_Petz4[[#This Row],[FILIAL]],'[4]PETZ E ZEEDOG'!$B:$K,10,0),"")</f>
        <v>BA</v>
      </c>
      <c r="J97">
        <f>IFERROR(VLOOKUP(Filiais_Petz4[[#This Row],[FILIAL]],'[4]PETZ E ZEEDOG'!$B$2:$R$1103,11,0),"")</f>
        <v>41720200</v>
      </c>
      <c r="K97" s="89">
        <f>IFERROR(VLOOKUP(Filiais_Petz4[[#This Row],[FILIAL]],'[4]PETZ E ZEEDOG'!$B:$M,12,0),"")</f>
        <v>18328118011143</v>
      </c>
      <c r="L97" t="str">
        <f>IFERROR(VLOOKUP(Filiais_Petz4[[#This Row],[FILIAL]],'[4]PETZ E ZEEDOG'!$B:$N,13,0),"")</f>
        <v>159716830</v>
      </c>
      <c r="M97" t="str">
        <f>IFERROR(VLOOKUP(Filiais_Petz4[[#This Row],[FILIAL]],'[4]PETZ E ZEEDOG'!$B:$O,14,0),"")</f>
        <v>IMBUI</v>
      </c>
      <c r="N97" t="str">
        <f>IFERROR(VLOOKUP(Filiais_Petz4[[#This Row],[FILIAL]],'[4]PETZ E ZEEDOG'!$B:$P,15,0),"")</f>
        <v>S</v>
      </c>
      <c r="O97" t="str">
        <f>IFERROR(VLOOKUP(Filiais_Petz4[[#This Row],[FILIAL]],'[4]PETZ E ZEEDOG'!$B:$Q,16,0),"")</f>
        <v>SALVADOR PARALELA</v>
      </c>
      <c r="P97" t="str">
        <f>IFERROR(VLOOKUP(Filiais_Petz4[[#This Row],[FILIAL]],'[4]PETZ E ZEEDOG'!$B:$R,17,0),"")</f>
        <v>LUCAS</v>
      </c>
      <c r="Q97" t="str">
        <f>IFERROR(VLOOKUP(Filiais_Petz4[[#This Row],[FILIAL]],'[4]PETZ E ZEEDOG'!$B:$C,2,0),"")</f>
        <v>NE1</v>
      </c>
    </row>
    <row r="98" spans="1:17" ht="14.45" hidden="1" customHeight="1" x14ac:dyDescent="0.25">
      <c r="A98" t="s">
        <v>150</v>
      </c>
      <c r="B98" t="str">
        <f>IFERROR(VLOOKUP(Filiais_Petz4[[#This Row],[FILIAL]],'[4]PETZ E ZEEDOG'!$B:$D,3,0),"")</f>
        <v>R2</v>
      </c>
      <c r="C98" t="str">
        <f>IFERROR(VLOOKUP(Filiais_Petz4[[#This Row],[FILIAL]],'[4]PETZ E ZEEDOG'!$B:$E,4,0),"")</f>
        <v>MARCONE</v>
      </c>
      <c r="D98" t="str">
        <f>IFERROR(VLOOKUP(Filiais_Petz4[[#This Row],[FILIAL]],'[4]PETZ E ZEEDOG'!$B:$F,5,0),"")</f>
        <v>MRNG-PR</v>
      </c>
      <c r="E98" t="str">
        <f>IFERROR(VLOOKUP(Filiais_Petz4[[#This Row],[FILIAL]],'[4]PETZ E ZEEDOG'!$B:$G,6,0),"")</f>
        <v>PETZ MARINGÁ</v>
      </c>
      <c r="F98" s="1">
        <f>IFERROR(VLOOKUP(Filiais_Petz4[[#This Row],[FILIAL]],'[4]PETZ E ZEEDOG'!$B:$H,7,0),"")</f>
        <v>43572</v>
      </c>
      <c r="G98" t="str">
        <f>IFERROR(VLOOKUP(Filiais_Petz4[[#This Row],[FILIAL]],'[4]PETZ E ZEEDOG'!$B$2:$R$1103,8,0),"")</f>
        <v>AVENIDA PARANÁ, 1250</v>
      </c>
      <c r="H98" t="str">
        <f>IFERROR(VLOOKUP(Filiais_Petz4[[#This Row],[FILIAL]],'[4]PETZ E ZEEDOG'!$B:$J,9,0),"")</f>
        <v>MARINGÁ</v>
      </c>
      <c r="I98" t="str">
        <f>IFERROR(VLOOKUP(Filiais_Petz4[[#This Row],[FILIAL]],'[4]PETZ E ZEEDOG'!$B:$K,10,0),"")</f>
        <v>PR</v>
      </c>
      <c r="J98">
        <f>IFERROR(VLOOKUP(Filiais_Petz4[[#This Row],[FILIAL]],'[4]PETZ E ZEEDOG'!$B$2:$R$1103,11,0),"")</f>
        <v>87013070</v>
      </c>
      <c r="K98" s="89">
        <f>IFERROR(VLOOKUP(Filiais_Petz4[[#This Row],[FILIAL]],'[4]PETZ E ZEEDOG'!$B:$M,12,0),"")</f>
        <v>18328118009750</v>
      </c>
      <c r="L98" t="str">
        <f>IFERROR(VLOOKUP(Filiais_Petz4[[#This Row],[FILIAL]],'[4]PETZ E ZEEDOG'!$B:$N,13,0),"")</f>
        <v>9080240870</v>
      </c>
      <c r="M98" t="str">
        <f>IFERROR(VLOOKUP(Filiais_Petz4[[#This Row],[FILIAL]],'[4]PETZ E ZEEDOG'!$B:$O,14,0),"")</f>
        <v>ZONA 07</v>
      </c>
      <c r="N98" t="str">
        <f>IFERROR(VLOOKUP(Filiais_Petz4[[#This Row],[FILIAL]],'[4]PETZ E ZEEDOG'!$B:$P,15,0),"")</f>
        <v>S</v>
      </c>
      <c r="O98" t="str">
        <f>IFERROR(VLOOKUP(Filiais_Petz4[[#This Row],[FILIAL]],'[4]PETZ E ZEEDOG'!$B:$Q,16,0),"")</f>
        <v>MARINGA</v>
      </c>
      <c r="P98" t="str">
        <f>IFERROR(VLOOKUP(Filiais_Petz4[[#This Row],[FILIAL]],'[4]PETZ E ZEEDOG'!$B:$R,17,0),"")</f>
        <v>GUILHERME</v>
      </c>
      <c r="Q98" t="str">
        <f>IFERROR(VLOOKUP(Filiais_Petz4[[#This Row],[FILIAL]],'[4]PETZ E ZEEDOG'!$B:$C,2,0),"")</f>
        <v>INT-3</v>
      </c>
    </row>
    <row r="99" spans="1:17" ht="14.45" hidden="1" customHeight="1" x14ac:dyDescent="0.25">
      <c r="A99" t="s">
        <v>151</v>
      </c>
      <c r="B99" t="str">
        <f>IFERROR(VLOOKUP(Filiais_Petz4[[#This Row],[FILIAL]],'[4]PETZ E ZEEDOG'!$B:$D,3,0),"")</f>
        <v>R2</v>
      </c>
      <c r="C99" t="str">
        <f>IFERROR(VLOOKUP(Filiais_Petz4[[#This Row],[FILIAL]],'[4]PETZ E ZEEDOG'!$B:$E,4,0),"")</f>
        <v>MARCONE</v>
      </c>
      <c r="D99" t="str">
        <f>IFERROR(VLOOKUP(Filiais_Petz4[[#This Row],[FILIAL]],'[4]PETZ E ZEEDOG'!$B:$F,5,0),"")</f>
        <v>PGDE-SP</v>
      </c>
      <c r="E99" t="str">
        <f>IFERROR(VLOOKUP(Filiais_Petz4[[#This Row],[FILIAL]],'[4]PETZ E ZEEDOG'!$B:$G,6,0),"")</f>
        <v>PETZ PRAIA GRANDE</v>
      </c>
      <c r="F99" s="1">
        <f>IFERROR(VLOOKUP(Filiais_Petz4[[#This Row],[FILIAL]],'[4]PETZ E ZEEDOG'!$B:$H,7,0),"")</f>
        <v>43648</v>
      </c>
      <c r="G99" t="str">
        <f>IFERROR(VLOOKUP(Filiais_Petz4[[#This Row],[FILIAL]],'[4]PETZ E ZEEDOG'!$B$2:$R$1103,8,0),"")</f>
        <v>AVENIDA PRESIDENTE KENNEDY, S/N</v>
      </c>
      <c r="H99" t="str">
        <f>IFERROR(VLOOKUP(Filiais_Petz4[[#This Row],[FILIAL]],'[4]PETZ E ZEEDOG'!$B:$J,9,0),"")</f>
        <v>PRAIA GRANDE</v>
      </c>
      <c r="I99" t="str">
        <f>IFERROR(VLOOKUP(Filiais_Petz4[[#This Row],[FILIAL]],'[4]PETZ E ZEEDOG'!$B:$K,10,0),"")</f>
        <v>SP</v>
      </c>
      <c r="J99">
        <f>IFERROR(VLOOKUP(Filiais_Petz4[[#This Row],[FILIAL]],'[4]PETZ E ZEEDOG'!$B$2:$R$1103,11,0),"")</f>
        <v>11702480</v>
      </c>
      <c r="K99" s="89">
        <f>IFERROR(VLOOKUP(Filiais_Petz4[[#This Row],[FILIAL]],'[4]PETZ E ZEEDOG'!$B:$M,12,0),"")</f>
        <v>18328118009246</v>
      </c>
      <c r="L99" t="str">
        <f>IFERROR(VLOOKUP(Filiais_Petz4[[#This Row],[FILIAL]],'[4]PETZ E ZEEDOG'!$B:$N,13,0),"")</f>
        <v>558473704116</v>
      </c>
      <c r="M99" t="str">
        <f>IFERROR(VLOOKUP(Filiais_Petz4[[#This Row],[FILIAL]],'[4]PETZ E ZEEDOG'!$B:$O,14,0),"")</f>
        <v>AVIAÇÃO</v>
      </c>
      <c r="N99" t="str">
        <f>IFERROR(VLOOKUP(Filiais_Petz4[[#This Row],[FILIAL]],'[4]PETZ E ZEEDOG'!$B:$P,15,0),"")</f>
        <v>S</v>
      </c>
      <c r="O99" t="str">
        <f>IFERROR(VLOOKUP(Filiais_Petz4[[#This Row],[FILIAL]],'[4]PETZ E ZEEDOG'!$B:$Q,16,0),"")</f>
        <v>PRAIA GRANDE</v>
      </c>
      <c r="P99" t="str">
        <f>IFERROR(VLOOKUP(Filiais_Petz4[[#This Row],[FILIAL]],'[4]PETZ E ZEEDOG'!$B:$R,17,0),"")</f>
        <v>GUILHERME</v>
      </c>
      <c r="Q99" t="str">
        <f>IFERROR(VLOOKUP(Filiais_Petz4[[#This Row],[FILIAL]],'[4]PETZ E ZEEDOG'!$B:$C,2,0),"")</f>
        <v>SP6</v>
      </c>
    </row>
    <row r="100" spans="1:17" ht="14.45" hidden="1" customHeight="1" x14ac:dyDescent="0.25">
      <c r="A100" t="s">
        <v>152</v>
      </c>
      <c r="B100" t="str">
        <f>IFERROR(VLOOKUP(Filiais_Petz4[[#This Row],[FILIAL]],'[4]PETZ E ZEEDOG'!$B:$D,3,0),"")</f>
        <v>R1</v>
      </c>
      <c r="C100" t="str">
        <f>IFERROR(VLOOKUP(Filiais_Petz4[[#This Row],[FILIAL]],'[4]PETZ E ZEEDOG'!$B:$E,4,0),"")</f>
        <v>MARYANE</v>
      </c>
      <c r="D100" t="str">
        <f>IFERROR(VLOOKUP(Filiais_Petz4[[#This Row],[FILIAL]],'[4]PETZ E ZEEDOG'!$B:$F,5,0),"")</f>
        <v>TTCP-SP</v>
      </c>
      <c r="E100" t="str">
        <f>IFERROR(VLOOKUP(Filiais_Petz4[[#This Row],[FILIAL]],'[4]PETZ E ZEEDOG'!$B:$G,6,0),"")</f>
        <v>PETZ CAMPINAS TAUSTE (ANTIGOS DADOS DE “CAMPINAS AMOREIRAS”)</v>
      </c>
      <c r="F100" s="1">
        <f>IFERROR(VLOOKUP(Filiais_Petz4[[#This Row],[FILIAL]],'[4]PETZ E ZEEDOG'!$B:$H,7,0),"")</f>
        <v>45611</v>
      </c>
      <c r="G100" t="str">
        <f>IFERROR(VLOOKUP(Filiais_Petz4[[#This Row],[FILIAL]],'[4]PETZ E ZEEDOG'!$B$2:$R$1103,8,0),"")</f>
        <v>AV DOS IMBES, 52</v>
      </c>
      <c r="H100" t="str">
        <f>IFERROR(VLOOKUP(Filiais_Petz4[[#This Row],[FILIAL]],'[4]PETZ E ZEEDOG'!$B:$J,9,0),"")</f>
        <v>CAMPINAS</v>
      </c>
      <c r="I100" t="str">
        <f>IFERROR(VLOOKUP(Filiais_Petz4[[#This Row],[FILIAL]],'[4]PETZ E ZEEDOG'!$B:$K,10,0),"")</f>
        <v>SP</v>
      </c>
      <c r="J100">
        <f>IFERROR(VLOOKUP(Filiais_Petz4[[#This Row],[FILIAL]],'[4]PETZ E ZEEDOG'!$B$2:$R$1103,11,0),"")</f>
        <v>13097172</v>
      </c>
      <c r="K100" s="89" t="str">
        <f>IFERROR(VLOOKUP(Filiais_Petz4[[#This Row],[FILIAL]],'[4]PETZ E ZEEDOG'!$B:$M,12,0),"")</f>
        <v>18.328.118/0099-12</v>
      </c>
      <c r="L100">
        <f>IFERROR(VLOOKUP(Filiais_Petz4[[#This Row],[FILIAL]],'[4]PETZ E ZEEDOG'!$B:$N,13,0),"")</f>
        <v>122093874114</v>
      </c>
      <c r="M100" t="str">
        <f>IFERROR(VLOOKUP(Filiais_Petz4[[#This Row],[FILIAL]],'[4]PETZ E ZEEDOG'!$B:$O,14,0),"")</f>
        <v>ALPHAVILLE DOM PEDRO</v>
      </c>
      <c r="N100" t="str">
        <f>IFERROR(VLOOKUP(Filiais_Petz4[[#This Row],[FILIAL]],'[4]PETZ E ZEEDOG'!$B:$P,15,0),"")</f>
        <v>N</v>
      </c>
      <c r="O100" t="str">
        <f>IFERROR(VLOOKUP(Filiais_Petz4[[#This Row],[FILIAL]],'[4]PETZ E ZEEDOG'!$B:$Q,16,0),"")</f>
        <v/>
      </c>
      <c r="P100" t="str">
        <f>IFERROR(VLOOKUP(Filiais_Petz4[[#This Row],[FILIAL]],'[4]PETZ E ZEEDOG'!$B:$R,17,0),"")</f>
        <v>AGNALDO</v>
      </c>
      <c r="Q100" t="str">
        <f>IFERROR(VLOOKUP(Filiais_Petz4[[#This Row],[FILIAL]],'[4]PETZ E ZEEDOG'!$B:$C,2,0),"")</f>
        <v>INT-1</v>
      </c>
    </row>
    <row r="101" spans="1:17" ht="14.45" hidden="1" customHeight="1" x14ac:dyDescent="0.25">
      <c r="A101" t="s">
        <v>153</v>
      </c>
      <c r="B101" t="str">
        <f>IFERROR(VLOOKUP(Filiais_Petz4[[#This Row],[FILIAL]],'[4]PETZ E ZEEDOG'!$B:$D,3,0),"")</f>
        <v>R2</v>
      </c>
      <c r="C101" t="str">
        <f>IFERROR(VLOOKUP(Filiais_Petz4[[#This Row],[FILIAL]],'[4]PETZ E ZEEDOG'!$B:$E,4,0),"")</f>
        <v>MARCONE</v>
      </c>
      <c r="D101" t="str">
        <f>IFERROR(VLOOKUP(Filiais_Petz4[[#This Row],[FILIAL]],'[4]PETZ E ZEEDOG'!$B:$F,5,0),"")</f>
        <v>APMT-SP</v>
      </c>
      <c r="E101" t="str">
        <f>IFERROR(VLOOKUP(Filiais_Petz4[[#This Row],[FILIAL]],'[4]PETZ E ZEEDOG'!$B:$G,6,0),"")</f>
        <v>ATACADO</v>
      </c>
      <c r="F101" s="1">
        <f>IFERROR(VLOOKUP(Filiais_Petz4[[#This Row],[FILIAL]],'[4]PETZ E ZEEDOG'!$B:$H,7,0),"")</f>
        <v>0</v>
      </c>
      <c r="G101" t="str">
        <f>IFERROR(VLOOKUP(Filiais_Petz4[[#This Row],[FILIAL]],'[4]PETZ E ZEEDOG'!$B$2:$R$1103,8,0),"")</f>
        <v/>
      </c>
      <c r="H101" t="str">
        <f>IFERROR(VLOOKUP(Filiais_Petz4[[#This Row],[FILIAL]],'[4]PETZ E ZEEDOG'!$B:$J,9,0),"")</f>
        <v/>
      </c>
      <c r="I101" t="str">
        <f>IFERROR(VLOOKUP(Filiais_Petz4[[#This Row],[FILIAL]],'[4]PETZ E ZEEDOG'!$B:$K,10,0),"")</f>
        <v/>
      </c>
      <c r="J101">
        <f>IFERROR(VLOOKUP(Filiais_Petz4[[#This Row],[FILIAL]],'[4]PETZ E ZEEDOG'!$B$2:$R$1103,11,0),"")</f>
        <v>0</v>
      </c>
      <c r="K101" s="89" t="str">
        <f>IFERROR(VLOOKUP(Filiais_Petz4[[#This Row],[FILIAL]],'[4]PETZ E ZEEDOG'!$B:$M,12,0),"")</f>
        <v/>
      </c>
      <c r="L101" t="str">
        <f>IFERROR(VLOOKUP(Filiais_Petz4[[#This Row],[FILIAL]],'[4]PETZ E ZEEDOG'!$B:$N,13,0),"")</f>
        <v/>
      </c>
      <c r="M101" t="str">
        <f>IFERROR(VLOOKUP(Filiais_Petz4[[#This Row],[FILIAL]],'[4]PETZ E ZEEDOG'!$B:$O,14,0),"")</f>
        <v/>
      </c>
      <c r="N101" t="str">
        <f>IFERROR(VLOOKUP(Filiais_Petz4[[#This Row],[FILIAL]],'[4]PETZ E ZEEDOG'!$B:$P,15,0),"")</f>
        <v>N</v>
      </c>
      <c r="O101" t="str">
        <f>IFERROR(VLOOKUP(Filiais_Petz4[[#This Row],[FILIAL]],'[4]PETZ E ZEEDOG'!$B:$Q,16,0),"")</f>
        <v/>
      </c>
      <c r="P101" t="str">
        <f>IFERROR(VLOOKUP(Filiais_Petz4[[#This Row],[FILIAL]],'[4]PETZ E ZEEDOG'!$B:$R,17,0),"")</f>
        <v>JOAB</v>
      </c>
      <c r="Q101" t="str">
        <f>IFERROR(VLOOKUP(Filiais_Petz4[[#This Row],[FILIAL]],'[4]PETZ E ZEEDOG'!$B:$C,2,0),"")</f>
        <v>SP5</v>
      </c>
    </row>
    <row r="102" spans="1:17" ht="14.45" hidden="1" customHeight="1" x14ac:dyDescent="0.25">
      <c r="A102" t="s">
        <v>154</v>
      </c>
      <c r="B102" t="str">
        <f>IFERROR(VLOOKUP(Filiais_Petz4[[#This Row],[FILIAL]],'[4]PETZ E ZEEDOG'!$B:$D,3,0),"")</f>
        <v>R2</v>
      </c>
      <c r="C102" t="str">
        <f>IFERROR(VLOOKUP(Filiais_Petz4[[#This Row],[FILIAL]],'[4]PETZ E ZEEDOG'!$B:$E,4,0),"")</f>
        <v>MARCONE</v>
      </c>
      <c r="D102" t="str">
        <f>IFERROR(VLOOKUP(Filiais_Petz4[[#This Row],[FILIAL]],'[4]PETZ E ZEEDOG'!$B:$F,5,0),"")</f>
        <v>SMGL-SP</v>
      </c>
      <c r="E102" t="str">
        <f>IFERROR(VLOOKUP(Filiais_Petz4[[#This Row],[FILIAL]],'[4]PETZ E ZEEDOG'!$B:$G,6,0),"")</f>
        <v>PETZ SÃO MIGUEL</v>
      </c>
      <c r="F102" s="1">
        <f>IFERROR(VLOOKUP(Filiais_Petz4[[#This Row],[FILIAL]],'[4]PETZ E ZEEDOG'!$B:$H,7,0),"")</f>
        <v>43593</v>
      </c>
      <c r="G102" t="str">
        <f>IFERROR(VLOOKUP(Filiais_Petz4[[#This Row],[FILIAL]],'[4]PETZ E ZEEDOG'!$B$2:$R$1103,8,0),"")</f>
        <v>AVENIDA SÃO MIGUEL, 7988</v>
      </c>
      <c r="H102" t="str">
        <f>IFERROR(VLOOKUP(Filiais_Petz4[[#This Row],[FILIAL]],'[4]PETZ E ZEEDOG'!$B:$J,9,0),"")</f>
        <v>SÃO PAULO</v>
      </c>
      <c r="I102" t="str">
        <f>IFERROR(VLOOKUP(Filiais_Petz4[[#This Row],[FILIAL]],'[4]PETZ E ZEEDOG'!$B:$K,10,0),"")</f>
        <v>SP</v>
      </c>
      <c r="J102">
        <f>IFERROR(VLOOKUP(Filiais_Petz4[[#This Row],[FILIAL]],'[4]PETZ E ZEEDOG'!$B$2:$R$1103,11,0),"")</f>
        <v>8070001</v>
      </c>
      <c r="K102" s="89">
        <f>IFERROR(VLOOKUP(Filiais_Petz4[[#This Row],[FILIAL]],'[4]PETZ E ZEEDOG'!$B:$M,12,0),"")</f>
        <v>18328118009408</v>
      </c>
      <c r="L102" t="str">
        <f>IFERROR(VLOOKUP(Filiais_Petz4[[#This Row],[FILIAL]],'[4]PETZ E ZEEDOG'!$B:$N,13,0),"")</f>
        <v>123420442113</v>
      </c>
      <c r="M102" t="str">
        <f>IFERROR(VLOOKUP(Filiais_Petz4[[#This Row],[FILIAL]],'[4]PETZ E ZEEDOG'!$B:$O,14,0),"")</f>
        <v>VILA NORMA</v>
      </c>
      <c r="N102" t="str">
        <f>IFERROR(VLOOKUP(Filiais_Petz4[[#This Row],[FILIAL]],'[4]PETZ E ZEEDOG'!$B:$P,15,0),"")</f>
        <v>S</v>
      </c>
      <c r="O102" t="str">
        <f>IFERROR(VLOOKUP(Filiais_Petz4[[#This Row],[FILIAL]],'[4]PETZ E ZEEDOG'!$B:$Q,16,0),"")</f>
        <v>SAO MIGUEL</v>
      </c>
      <c r="P102" t="str">
        <f>IFERROR(VLOOKUP(Filiais_Petz4[[#This Row],[FILIAL]],'[4]PETZ E ZEEDOG'!$B:$R,17,0),"")</f>
        <v>ROBSON</v>
      </c>
      <c r="Q102" t="str">
        <f>IFERROR(VLOOKUP(Filiais_Petz4[[#This Row],[FILIAL]],'[4]PETZ E ZEEDOG'!$B:$C,2,0),"")</f>
        <v>SP4</v>
      </c>
    </row>
    <row r="103" spans="1:17" ht="14.45" hidden="1" customHeight="1" x14ac:dyDescent="0.25">
      <c r="A103" t="s">
        <v>155</v>
      </c>
      <c r="B103" t="str">
        <f>IFERROR(VLOOKUP(Filiais_Petz4[[#This Row],[FILIAL]],'[4]PETZ E ZEEDOG'!$B:$D,3,0),"")</f>
        <v>R1</v>
      </c>
      <c r="C103" t="str">
        <f>IFERROR(VLOOKUP(Filiais_Petz4[[#This Row],[FILIAL]],'[4]PETZ E ZEEDOG'!$B:$E,4,0),"")</f>
        <v>MARYANE</v>
      </c>
      <c r="D103" t="str">
        <f>IFERROR(VLOOKUP(Filiais_Petz4[[#This Row],[FILIAL]],'[4]PETZ E ZEEDOG'!$B:$F,5,0),"")</f>
        <v>BOVG-PE</v>
      </c>
      <c r="E103" t="str">
        <f>IFERROR(VLOOKUP(Filiais_Petz4[[#This Row],[FILIAL]],'[4]PETZ E ZEEDOG'!$B:$G,6,0),"")</f>
        <v>PETZ BOA VIAGEM</v>
      </c>
      <c r="F103" s="1">
        <f>IFERROR(VLOOKUP(Filiais_Petz4[[#This Row],[FILIAL]],'[4]PETZ E ZEEDOG'!$B:$H,7,0),"")</f>
        <v>44141</v>
      </c>
      <c r="G103" t="str">
        <f>IFERROR(VLOOKUP(Filiais_Petz4[[#This Row],[FILIAL]],'[4]PETZ E ZEEDOG'!$B$2:$R$1103,8,0),"")</f>
        <v>AVENIDA PROFESSOR JOAO MEDEIROS, 139</v>
      </c>
      <c r="H103" t="str">
        <f>IFERROR(VLOOKUP(Filiais_Petz4[[#This Row],[FILIAL]],'[4]PETZ E ZEEDOG'!$B:$J,9,0),"")</f>
        <v>RECIFE</v>
      </c>
      <c r="I103" t="str">
        <f>IFERROR(VLOOKUP(Filiais_Petz4[[#This Row],[FILIAL]],'[4]PETZ E ZEEDOG'!$B:$K,10,0),"")</f>
        <v>PE</v>
      </c>
      <c r="J103">
        <f>IFERROR(VLOOKUP(Filiais_Petz4[[#This Row],[FILIAL]],'[4]PETZ E ZEEDOG'!$B$2:$R$1103,11,0),"")</f>
        <v>51020370</v>
      </c>
      <c r="K103" s="89">
        <f>IFERROR(VLOOKUP(Filiais_Petz4[[#This Row],[FILIAL]],'[4]PETZ E ZEEDOG'!$B:$M,12,0),"")</f>
        <v>18328118010503</v>
      </c>
      <c r="L103" t="str">
        <f>IFERROR(VLOOKUP(Filiais_Petz4[[#This Row],[FILIAL]],'[4]PETZ E ZEEDOG'!$B:$N,13,0),"")</f>
        <v>083284982</v>
      </c>
      <c r="M103" t="str">
        <f>IFERROR(VLOOKUP(Filiais_Petz4[[#This Row],[FILIAL]],'[4]PETZ E ZEEDOG'!$B:$O,14,0),"")</f>
        <v>BOA VIAGEM</v>
      </c>
      <c r="N103" t="str">
        <f>IFERROR(VLOOKUP(Filiais_Petz4[[#This Row],[FILIAL]],'[4]PETZ E ZEEDOG'!$B:$P,15,0),"")</f>
        <v>S</v>
      </c>
      <c r="O103" t="str">
        <f>IFERROR(VLOOKUP(Filiais_Petz4[[#This Row],[FILIAL]],'[4]PETZ E ZEEDOG'!$B:$Q,16,0),"")</f>
        <v>BOVG-PE</v>
      </c>
      <c r="P103" t="str">
        <f>IFERROR(VLOOKUP(Filiais_Petz4[[#This Row],[FILIAL]],'[4]PETZ E ZEEDOG'!$B:$R,17,0),"")</f>
        <v>LUCAS</v>
      </c>
      <c r="Q103" t="str">
        <f>IFERROR(VLOOKUP(Filiais_Petz4[[#This Row],[FILIAL]],'[4]PETZ E ZEEDOG'!$B:$C,2,0),"")</f>
        <v>NE1</v>
      </c>
    </row>
    <row r="104" spans="1:17" ht="14.45" hidden="1" customHeight="1" x14ac:dyDescent="0.25">
      <c r="A104" t="s">
        <v>156</v>
      </c>
      <c r="B104" t="str">
        <f>IFERROR(VLOOKUP(Filiais_Petz4[[#This Row],[FILIAL]],'[4]PETZ E ZEEDOG'!$B:$D,3,0),"")</f>
        <v>R2</v>
      </c>
      <c r="C104" t="str">
        <f>IFERROR(VLOOKUP(Filiais_Petz4[[#This Row],[FILIAL]],'[4]PETZ E ZEEDOG'!$B:$E,4,0),"")</f>
        <v>MARCONE</v>
      </c>
      <c r="D104" t="str">
        <f>IFERROR(VLOOKUP(Filiais_Petz4[[#This Row],[FILIAL]],'[4]PETZ E ZEEDOG'!$B:$F,5,0),"")</f>
        <v>CTTE-SC</v>
      </c>
      <c r="E104" t="str">
        <f>IFERROR(VLOOKUP(Filiais_Petz4[[#This Row],[FILIAL]],'[4]PETZ E ZEEDOG'!$B:$G,6,0),"")</f>
        <v>PETZ CONTINENTE</v>
      </c>
      <c r="F104" s="1">
        <f>IFERROR(VLOOKUP(Filiais_Petz4[[#This Row],[FILIAL]],'[4]PETZ E ZEEDOG'!$B:$H,7,0),"")</f>
        <v>43753</v>
      </c>
      <c r="G104" t="str">
        <f>IFERROR(VLOOKUP(Filiais_Petz4[[#This Row],[FILIAL]],'[4]PETZ E ZEEDOG'!$B$2:$R$1103,8,0),"")</f>
        <v>RODOVIA BR 101, KM 210, S/N</v>
      </c>
      <c r="H104" t="str">
        <f>IFERROR(VLOOKUP(Filiais_Petz4[[#This Row],[FILIAL]],'[4]PETZ E ZEEDOG'!$B:$J,9,0),"")</f>
        <v>SÃO JOSÉ</v>
      </c>
      <c r="I104" t="str">
        <f>IFERROR(VLOOKUP(Filiais_Petz4[[#This Row],[FILIAL]],'[4]PETZ E ZEEDOG'!$B:$K,10,0),"")</f>
        <v>SC</v>
      </c>
      <c r="J104">
        <f>IFERROR(VLOOKUP(Filiais_Petz4[[#This Row],[FILIAL]],'[4]PETZ E ZEEDOG'!$B$2:$R$1103,11,0),"")</f>
        <v>88104800</v>
      </c>
      <c r="K104" s="89">
        <f>IFERROR(VLOOKUP(Filiais_Petz4[[#This Row],[FILIAL]],'[4]PETZ E ZEEDOG'!$B:$M,12,0),"")</f>
        <v>18328118009670</v>
      </c>
      <c r="L104" t="str">
        <f>IFERROR(VLOOKUP(Filiais_Petz4[[#This Row],[FILIAL]],'[4]PETZ E ZEEDOG'!$B:$N,13,0),"")</f>
        <v>258982608</v>
      </c>
      <c r="M104" t="str">
        <f>IFERROR(VLOOKUP(Filiais_Petz4[[#This Row],[FILIAL]],'[4]PETZ E ZEEDOG'!$B:$O,14,0),"")</f>
        <v>DISTRITO INDUSTRIAL</v>
      </c>
      <c r="N104" t="str">
        <f>IFERROR(VLOOKUP(Filiais_Petz4[[#This Row],[FILIAL]],'[4]PETZ E ZEEDOG'!$B:$P,15,0),"")</f>
        <v>S</v>
      </c>
      <c r="O104" t="str">
        <f>IFERROR(VLOOKUP(Filiais_Petz4[[#This Row],[FILIAL]],'[4]PETZ E ZEEDOG'!$B:$Q,16,0),"")</f>
        <v>CTTE-SC</v>
      </c>
      <c r="P104" t="str">
        <f>IFERROR(VLOOKUP(Filiais_Petz4[[#This Row],[FILIAL]],'[4]PETZ E ZEEDOG'!$B:$R,17,0),"")</f>
        <v>JOAB</v>
      </c>
      <c r="Q104" t="str">
        <f>IFERROR(VLOOKUP(Filiais_Petz4[[#This Row],[FILIAL]],'[4]PETZ E ZEEDOG'!$B:$C,2,0),"")</f>
        <v>SC-RS</v>
      </c>
    </row>
    <row r="105" spans="1:17" ht="14.45" hidden="1" customHeight="1" x14ac:dyDescent="0.25">
      <c r="A105" t="s">
        <v>157</v>
      </c>
      <c r="B105" t="str">
        <f>IFERROR(VLOOKUP(Filiais_Petz4[[#This Row],[FILIAL]],'[4]PETZ E ZEEDOG'!$B:$D,3,0),"")</f>
        <v>R1</v>
      </c>
      <c r="C105" t="str">
        <f>IFERROR(VLOOKUP(Filiais_Petz4[[#This Row],[FILIAL]],'[4]PETZ E ZEEDOG'!$B:$E,4,0),"")</f>
        <v>MARYANE</v>
      </c>
      <c r="D105" t="str">
        <f>IFERROR(VLOOKUP(Filiais_Petz4[[#This Row],[FILIAL]],'[4]PETZ E ZEEDOG'!$B:$F,5,0),"")</f>
        <v>VLVL-ES</v>
      </c>
      <c r="E105" t="str">
        <f>IFERROR(VLOOKUP(Filiais_Petz4[[#This Row],[FILIAL]],'[4]PETZ E ZEEDOG'!$B:$G,6,0),"")</f>
        <v>PETZ VILA VELHA</v>
      </c>
      <c r="F105" s="1">
        <f>IFERROR(VLOOKUP(Filiais_Petz4[[#This Row],[FILIAL]],'[4]PETZ E ZEEDOG'!$B:$H,7,0),"")</f>
        <v>43812</v>
      </c>
      <c r="G105" t="str">
        <f>IFERROR(VLOOKUP(Filiais_Petz4[[#This Row],[FILIAL]],'[4]PETZ E ZEEDOG'!$B$2:$R$1103,8,0),"")</f>
        <v>AVENIDA PROFESSORA FRANCELINA CARNEIRO SETUBAL, S/N</v>
      </c>
      <c r="H105" t="str">
        <f>IFERROR(VLOOKUP(Filiais_Petz4[[#This Row],[FILIAL]],'[4]PETZ E ZEEDOG'!$B:$J,9,0),"")</f>
        <v>VILA VELHA</v>
      </c>
      <c r="I105" t="str">
        <f>IFERROR(VLOOKUP(Filiais_Petz4[[#This Row],[FILIAL]],'[4]PETZ E ZEEDOG'!$B:$K,10,0),"")</f>
        <v>ES</v>
      </c>
      <c r="J105">
        <f>IFERROR(VLOOKUP(Filiais_Petz4[[#This Row],[FILIAL]],'[4]PETZ E ZEEDOG'!$B$2:$R$1103,11,0),"")</f>
        <v>29101641</v>
      </c>
      <c r="K105" s="89">
        <f>IFERROR(VLOOKUP(Filiais_Petz4[[#This Row],[FILIAL]],'[4]PETZ E ZEEDOG'!$B:$M,12,0),"")</f>
        <v>18328118009831</v>
      </c>
      <c r="L105" t="str">
        <f>IFERROR(VLOOKUP(Filiais_Petz4[[#This Row],[FILIAL]],'[4]PETZ E ZEEDOG'!$B:$N,13,0),"")</f>
        <v>083546871</v>
      </c>
      <c r="M105" t="str">
        <f>IFERROR(VLOOKUP(Filiais_Petz4[[#This Row],[FILIAL]],'[4]PETZ E ZEEDOG'!$B:$O,14,0),"")</f>
        <v>ITAPUA</v>
      </c>
      <c r="N105" t="str">
        <f>IFERROR(VLOOKUP(Filiais_Petz4[[#This Row],[FILIAL]],'[4]PETZ E ZEEDOG'!$B:$P,15,0),"")</f>
        <v>S</v>
      </c>
      <c r="O105" t="str">
        <f>IFERROR(VLOOKUP(Filiais_Petz4[[#This Row],[FILIAL]],'[4]PETZ E ZEEDOG'!$B:$Q,16,0),"")</f>
        <v>VLVL-ES</v>
      </c>
      <c r="P105" t="str">
        <f>IFERROR(VLOOKUP(Filiais_Petz4[[#This Row],[FILIAL]],'[4]PETZ E ZEEDOG'!$B:$R,17,0),"")</f>
        <v>ALEX</v>
      </c>
      <c r="Q105" t="str">
        <f>IFERROR(VLOOKUP(Filiais_Petz4[[#This Row],[FILIAL]],'[4]PETZ E ZEEDOG'!$B:$C,2,0),"")</f>
        <v>RJ-ES</v>
      </c>
    </row>
    <row r="106" spans="1:17" ht="14.45" hidden="1" customHeight="1" x14ac:dyDescent="0.25">
      <c r="A106" t="s">
        <v>158</v>
      </c>
      <c r="B106" t="str">
        <f>IFERROR(VLOOKUP(Filiais_Petz4[[#This Row],[FILIAL]],'[4]PETZ E ZEEDOG'!$B:$D,3,0),"")</f>
        <v>R1</v>
      </c>
      <c r="C106" t="str">
        <f>IFERROR(VLOOKUP(Filiais_Petz4[[#This Row],[FILIAL]],'[4]PETZ E ZEEDOG'!$B:$E,4,0),"")</f>
        <v>MARYANE</v>
      </c>
      <c r="D106" t="str">
        <f>IFERROR(VLOOKUP(Filiais_Petz4[[#This Row],[FILIAL]],'[4]PETZ E ZEEDOG'!$B:$F,5,0),"")</f>
        <v>TBAO-SP</v>
      </c>
      <c r="E106" t="str">
        <f>IFERROR(VLOOKUP(Filiais_Petz4[[#This Row],[FILIAL]],'[4]PETZ E ZEEDOG'!$B:$G,6,0),"")</f>
        <v>PETZ TABOÃO</v>
      </c>
      <c r="F106" s="1">
        <f>IFERROR(VLOOKUP(Filiais_Petz4[[#This Row],[FILIAL]],'[4]PETZ E ZEEDOG'!$B:$H,7,0),"")</f>
        <v>43575</v>
      </c>
      <c r="G106" t="str">
        <f>IFERROR(VLOOKUP(Filiais_Petz4[[#This Row],[FILIAL]],'[4]PETZ E ZEEDOG'!$B$2:$R$1103,8,0),"")</f>
        <v>RUA DO TESOURO, 662</v>
      </c>
      <c r="H106" t="str">
        <f>IFERROR(VLOOKUP(Filiais_Petz4[[#This Row],[FILIAL]],'[4]PETZ E ZEEDOG'!$B:$J,9,0),"")</f>
        <v>TABOÃO DA SERRA</v>
      </c>
      <c r="I106" t="str">
        <f>IFERROR(VLOOKUP(Filiais_Petz4[[#This Row],[FILIAL]],'[4]PETZ E ZEEDOG'!$B:$K,10,0),"")</f>
        <v>SP</v>
      </c>
      <c r="J106">
        <f>IFERROR(VLOOKUP(Filiais_Petz4[[#This Row],[FILIAL]],'[4]PETZ E ZEEDOG'!$B$2:$R$1103,11,0),"")</f>
        <v>6754190</v>
      </c>
      <c r="K106" s="89">
        <f>IFERROR(VLOOKUP(Filiais_Petz4[[#This Row],[FILIAL]],'[4]PETZ E ZEEDOG'!$B:$M,12,0),"")</f>
        <v>18328118009599</v>
      </c>
      <c r="L106" t="str">
        <f>IFERROR(VLOOKUP(Filiais_Petz4[[#This Row],[FILIAL]],'[4]PETZ E ZEEDOG'!$B:$N,13,0),"")</f>
        <v>675352122115</v>
      </c>
      <c r="M106" t="str">
        <f>IFERROR(VLOOKUP(Filiais_Petz4[[#This Row],[FILIAL]],'[4]PETZ E ZEEDOG'!$B:$O,14,0),"")</f>
        <v>PARQUE SANTOS DUMONT</v>
      </c>
      <c r="N106" t="str">
        <f>IFERROR(VLOOKUP(Filiais_Petz4[[#This Row],[FILIAL]],'[4]PETZ E ZEEDOG'!$B:$P,15,0),"")</f>
        <v>S</v>
      </c>
      <c r="O106" t="str">
        <f>IFERROR(VLOOKUP(Filiais_Petz4[[#This Row],[FILIAL]],'[4]PETZ E ZEEDOG'!$B:$Q,16,0),"")</f>
        <v>TABOAO DA SERRA</v>
      </c>
      <c r="P106" t="str">
        <f>IFERROR(VLOOKUP(Filiais_Petz4[[#This Row],[FILIAL]],'[4]PETZ E ZEEDOG'!$B:$R,17,0),"")</f>
        <v>AGNALDO</v>
      </c>
      <c r="Q106" t="str">
        <f>IFERROR(VLOOKUP(Filiais_Petz4[[#This Row],[FILIAL]],'[4]PETZ E ZEEDOG'!$B:$C,2,0),"")</f>
        <v>SP1</v>
      </c>
    </row>
    <row r="107" spans="1:17" ht="14.45" hidden="1" customHeight="1" x14ac:dyDescent="0.25">
      <c r="A107" t="s">
        <v>159</v>
      </c>
      <c r="B107" t="str">
        <f>IFERROR(VLOOKUP(Filiais_Petz4[[#This Row],[FILIAL]],'[4]PETZ E ZEEDOG'!$B:$D,3,0),"")</f>
        <v>R3</v>
      </c>
      <c r="C107" t="str">
        <f>IFERROR(VLOOKUP(Filiais_Petz4[[#This Row],[FILIAL]],'[4]PETZ E ZEEDOG'!$B:$E,4,0),"")</f>
        <v>FELICIO</v>
      </c>
      <c r="D107" t="str">
        <f>IFERROR(VLOOKUP(Filiais_Petz4[[#This Row],[FILIAL]],'[4]PETZ E ZEEDOG'!$B:$F,5,0),"")</f>
        <v>CTIA-SP</v>
      </c>
      <c r="E107" t="str">
        <f>IFERROR(VLOOKUP(Filiais_Petz4[[#This Row],[FILIAL]],'[4]PETZ E ZEEDOG'!$B:$G,6,0),"")</f>
        <v>PETZ COTIA</v>
      </c>
      <c r="F107" s="1">
        <f>IFERROR(VLOOKUP(Filiais_Petz4[[#This Row],[FILIAL]],'[4]PETZ E ZEEDOG'!$B:$H,7,0),"")</f>
        <v>44124</v>
      </c>
      <c r="G107" t="str">
        <f>IFERROR(VLOOKUP(Filiais_Petz4[[#This Row],[FILIAL]],'[4]PETZ E ZEEDOG'!$B$2:$R$1103,8,0),"")</f>
        <v>RODOVIA RAPOSO TAVARES, KM XXI</v>
      </c>
      <c r="H107" t="str">
        <f>IFERROR(VLOOKUP(Filiais_Petz4[[#This Row],[FILIAL]],'[4]PETZ E ZEEDOG'!$B:$J,9,0),"")</f>
        <v>COTIA</v>
      </c>
      <c r="I107" t="str">
        <f>IFERROR(VLOOKUP(Filiais_Petz4[[#This Row],[FILIAL]],'[4]PETZ E ZEEDOG'!$B:$K,10,0),"")</f>
        <v>SP</v>
      </c>
      <c r="J107">
        <f>IFERROR(VLOOKUP(Filiais_Petz4[[#This Row],[FILIAL]],'[4]PETZ E ZEEDOG'!$B$2:$R$1103,11,0),"")</f>
        <v>6709015</v>
      </c>
      <c r="K107" s="89">
        <f>IFERROR(VLOOKUP(Filiais_Petz4[[#This Row],[FILIAL]],'[4]PETZ E ZEEDOG'!$B:$M,12,0),"")</f>
        <v>18328118009327</v>
      </c>
      <c r="L107">
        <f>IFERROR(VLOOKUP(Filiais_Petz4[[#This Row],[FILIAL]],'[4]PETZ E ZEEDOG'!$B:$N,13,0),"")</f>
        <v>278353599117</v>
      </c>
      <c r="M107" t="str">
        <f>IFERROR(VLOOKUP(Filiais_Petz4[[#This Row],[FILIAL]],'[4]PETZ E ZEEDOG'!$B:$O,14,0),"")</f>
        <v>LAGEADINHO</v>
      </c>
      <c r="N107" t="str">
        <f>IFERROR(VLOOKUP(Filiais_Petz4[[#This Row],[FILIAL]],'[4]PETZ E ZEEDOG'!$B:$P,15,0),"")</f>
        <v>S</v>
      </c>
      <c r="O107" t="str">
        <f>IFERROR(VLOOKUP(Filiais_Petz4[[#This Row],[FILIAL]],'[4]PETZ E ZEEDOG'!$B:$Q,16,0),"")</f>
        <v>CTIA-SP</v>
      </c>
      <c r="P107" t="str">
        <f>IFERROR(VLOOKUP(Filiais_Petz4[[#This Row],[FILIAL]],'[4]PETZ E ZEEDOG'!$B:$R,17,0),"")</f>
        <v>KAUAN</v>
      </c>
      <c r="Q107" t="str">
        <f>IFERROR(VLOOKUP(Filiais_Petz4[[#This Row],[FILIAL]],'[4]PETZ E ZEEDOG'!$B:$C,2,0),"")</f>
        <v>SP7</v>
      </c>
    </row>
    <row r="108" spans="1:17" ht="14.45" hidden="1" customHeight="1" x14ac:dyDescent="0.25">
      <c r="A108" t="s">
        <v>160</v>
      </c>
      <c r="B108" t="str">
        <f>IFERROR(VLOOKUP(Filiais_Petz4[[#This Row],[FILIAL]],'[4]PETZ E ZEEDOG'!$B:$D,3,0),"")</f>
        <v>R3</v>
      </c>
      <c r="C108" t="str">
        <f>IFERROR(VLOOKUP(Filiais_Petz4[[#This Row],[FILIAL]],'[4]PETZ E ZEEDOG'!$B:$E,4,0),"")</f>
        <v>FELICIO</v>
      </c>
      <c r="D108" t="str">
        <f>IFERROR(VLOOKUP(Filiais_Petz4[[#This Row],[FILIAL]],'[4]PETZ E ZEEDOG'!$B:$F,5,0),"")</f>
        <v>CNTG-MG</v>
      </c>
      <c r="E108" t="str">
        <f>IFERROR(VLOOKUP(Filiais_Petz4[[#This Row],[FILIAL]],'[4]PETZ E ZEEDOG'!$B:$G,6,0),"")</f>
        <v>PETZ CONTAGEM</v>
      </c>
      <c r="F108" s="1">
        <f>IFERROR(VLOOKUP(Filiais_Petz4[[#This Row],[FILIAL]],'[4]PETZ E ZEEDOG'!$B:$H,7,0),"")</f>
        <v>43657</v>
      </c>
      <c r="G108" t="str">
        <f>IFERROR(VLOOKUP(Filiais_Petz4[[#This Row],[FILIAL]],'[4]PETZ E ZEEDOG'!$B$2:$R$1103,8,0),"")</f>
        <v>AVENIDA BABITA CAMARGOS, 1295</v>
      </c>
      <c r="H108" t="str">
        <f>IFERROR(VLOOKUP(Filiais_Petz4[[#This Row],[FILIAL]],'[4]PETZ E ZEEDOG'!$B:$J,9,0),"")</f>
        <v>CONTAGEM</v>
      </c>
      <c r="I108" t="str">
        <f>IFERROR(VLOOKUP(Filiais_Petz4[[#This Row],[FILIAL]],'[4]PETZ E ZEEDOG'!$B:$K,10,0),"")</f>
        <v>MG</v>
      </c>
      <c r="J108">
        <f>IFERROR(VLOOKUP(Filiais_Petz4[[#This Row],[FILIAL]],'[4]PETZ E ZEEDOG'!$B$2:$R$1103,11,0),"")</f>
        <v>32210180</v>
      </c>
      <c r="K108" s="89">
        <f>IFERROR(VLOOKUP(Filiais_Petz4[[#This Row],[FILIAL]],'[4]PETZ E ZEEDOG'!$B:$M,12,0),"")</f>
        <v>18328118010414</v>
      </c>
      <c r="L108" t="str">
        <f>IFERROR(VLOOKUP(Filiais_Petz4[[#This Row],[FILIAL]],'[4]PETZ E ZEEDOG'!$B:$N,13,0),"")</f>
        <v>0026221780756</v>
      </c>
      <c r="M108" t="str">
        <f>IFERROR(VLOOKUP(Filiais_Petz4[[#This Row],[FILIAL]],'[4]PETZ E ZEEDOG'!$B:$O,14,0),"")</f>
        <v>CIDADE INDUSTRIAL</v>
      </c>
      <c r="N108" t="str">
        <f>IFERROR(VLOOKUP(Filiais_Petz4[[#This Row],[FILIAL]],'[4]PETZ E ZEEDOG'!$B:$P,15,0),"")</f>
        <v>S</v>
      </c>
      <c r="O108" t="str">
        <f>IFERROR(VLOOKUP(Filiais_Petz4[[#This Row],[FILIAL]],'[4]PETZ E ZEEDOG'!$B:$Q,16,0),"")</f>
        <v>CONTAGEM</v>
      </c>
      <c r="P108" t="str">
        <f>IFERROR(VLOOKUP(Filiais_Petz4[[#This Row],[FILIAL]],'[4]PETZ E ZEEDOG'!$B:$R,17,0),"")</f>
        <v>KAUAN</v>
      </c>
      <c r="Q108" t="str">
        <f>IFERROR(VLOOKUP(Filiais_Petz4[[#This Row],[FILIAL]],'[4]PETZ E ZEEDOG'!$B:$C,2,0),"")</f>
        <v>MG-2</v>
      </c>
    </row>
    <row r="109" spans="1:17" ht="14.45" hidden="1" customHeight="1" x14ac:dyDescent="0.25">
      <c r="A109" t="s">
        <v>161</v>
      </c>
      <c r="B109" t="str">
        <f>IFERROR(VLOOKUP(Filiais_Petz4[[#This Row],[FILIAL]],'[4]PETZ E ZEEDOG'!$B:$D,3,0),"")</f>
        <v>R1</v>
      </c>
      <c r="C109" t="str">
        <f>IFERROR(VLOOKUP(Filiais_Petz4[[#This Row],[FILIAL]],'[4]PETZ E ZEEDOG'!$B:$E,4,0),"")</f>
        <v>MARYANE</v>
      </c>
      <c r="D109" t="str">
        <f>IFERROR(VLOOKUP(Filiais_Petz4[[#This Row],[FILIAL]],'[4]PETZ E ZEEDOG'!$B:$F,5,0),"")</f>
        <v>NTAL-RN</v>
      </c>
      <c r="E109" t="str">
        <f>IFERROR(VLOOKUP(Filiais_Petz4[[#This Row],[FILIAL]],'[4]PETZ E ZEEDOG'!$B:$G,6,0),"")</f>
        <v>PETZ NATAL</v>
      </c>
      <c r="F109" s="1">
        <f>IFERROR(VLOOKUP(Filiais_Petz4[[#This Row],[FILIAL]],'[4]PETZ E ZEEDOG'!$B:$H,7,0),"")</f>
        <v>43805</v>
      </c>
      <c r="G109" t="str">
        <f>IFERROR(VLOOKUP(Filiais_Petz4[[#This Row],[FILIAL]],'[4]PETZ E ZEEDOG'!$B$2:$R$1103,8,0),"")</f>
        <v>AVENIDA SALGADO FILHO, 2431</v>
      </c>
      <c r="H109" t="str">
        <f>IFERROR(VLOOKUP(Filiais_Petz4[[#This Row],[FILIAL]],'[4]PETZ E ZEEDOG'!$B:$J,9,0),"")</f>
        <v>NATAL</v>
      </c>
      <c r="I109" t="str">
        <f>IFERROR(VLOOKUP(Filiais_Petz4[[#This Row],[FILIAL]],'[4]PETZ E ZEEDOG'!$B:$K,10,0),"")</f>
        <v>RN</v>
      </c>
      <c r="J109">
        <f>IFERROR(VLOOKUP(Filiais_Petz4[[#This Row],[FILIAL]],'[4]PETZ E ZEEDOG'!$B$2:$R$1103,11,0),"")</f>
        <v>59076000</v>
      </c>
      <c r="K109" s="89">
        <f>IFERROR(VLOOKUP(Filiais_Petz4[[#This Row],[FILIAL]],'[4]PETZ E ZEEDOG'!$B:$M,12,0),"")</f>
        <v>18328118010333</v>
      </c>
      <c r="L109" t="str">
        <f>IFERROR(VLOOKUP(Filiais_Petz4[[#This Row],[FILIAL]],'[4]PETZ E ZEEDOG'!$B:$N,13,0),"")</f>
        <v>205152180</v>
      </c>
      <c r="M109" t="str">
        <f>IFERROR(VLOOKUP(Filiais_Petz4[[#This Row],[FILIAL]],'[4]PETZ E ZEEDOG'!$B:$O,14,0),"")</f>
        <v>LAGOA NOVA</v>
      </c>
      <c r="N109" t="str">
        <f>IFERROR(VLOOKUP(Filiais_Petz4[[#This Row],[FILIAL]],'[4]PETZ E ZEEDOG'!$B:$P,15,0),"")</f>
        <v>S</v>
      </c>
      <c r="O109" t="str">
        <f>IFERROR(VLOOKUP(Filiais_Petz4[[#This Row],[FILIAL]],'[4]PETZ E ZEEDOG'!$B:$Q,16,0),"")</f>
        <v>NTAL-RN</v>
      </c>
      <c r="P109" t="str">
        <f>IFERROR(VLOOKUP(Filiais_Petz4[[#This Row],[FILIAL]],'[4]PETZ E ZEEDOG'!$B:$R,17,0),"")</f>
        <v>LUCAS</v>
      </c>
      <c r="Q109" t="str">
        <f>IFERROR(VLOOKUP(Filiais_Petz4[[#This Row],[FILIAL]],'[4]PETZ E ZEEDOG'!$B:$C,2,0),"")</f>
        <v>NE2</v>
      </c>
    </row>
    <row r="110" spans="1:17" ht="14.45" hidden="1" customHeight="1" x14ac:dyDescent="0.25">
      <c r="A110" t="s">
        <v>162</v>
      </c>
      <c r="B110" t="str">
        <f>IFERROR(VLOOKUP(Filiais_Petz4[[#This Row],[FILIAL]],'[4]PETZ E ZEEDOG'!$B:$D,3,0),"")</f>
        <v>R1</v>
      </c>
      <c r="C110" t="str">
        <f>IFERROR(VLOOKUP(Filiais_Petz4[[#This Row],[FILIAL]],'[4]PETZ E ZEEDOG'!$B:$E,4,0),"")</f>
        <v>MARYANE</v>
      </c>
      <c r="D110" t="str">
        <f>IFERROR(VLOOKUP(Filiais_Petz4[[#This Row],[FILIAL]],'[4]PETZ E ZEEDOG'!$B:$F,5,0),"")</f>
        <v>UDIA-MG</v>
      </c>
      <c r="E110" t="str">
        <f>IFERROR(VLOOKUP(Filiais_Petz4[[#This Row],[FILIAL]],'[4]PETZ E ZEEDOG'!$B:$G,6,0),"")</f>
        <v>PETZ UBERLÂNDIA</v>
      </c>
      <c r="F110" s="1">
        <f>IFERROR(VLOOKUP(Filiais_Petz4[[#This Row],[FILIAL]],'[4]PETZ E ZEEDOG'!$B:$H,7,0),"")</f>
        <v>43733</v>
      </c>
      <c r="G110" t="str">
        <f>IFERROR(VLOOKUP(Filiais_Petz4[[#This Row],[FILIAL]],'[4]PETZ E ZEEDOG'!$B$2:$R$1103,8,0),"")</f>
        <v>AVENIDA RONDON PACHECO, 505</v>
      </c>
      <c r="H110" t="str">
        <f>IFERROR(VLOOKUP(Filiais_Petz4[[#This Row],[FILIAL]],'[4]PETZ E ZEEDOG'!$B:$J,9,0),"")</f>
        <v>UBERLÂNDIA</v>
      </c>
      <c r="I110" t="str">
        <f>IFERROR(VLOOKUP(Filiais_Petz4[[#This Row],[FILIAL]],'[4]PETZ E ZEEDOG'!$B:$K,10,0),"")</f>
        <v>MG</v>
      </c>
      <c r="J110">
        <f>IFERROR(VLOOKUP(Filiais_Petz4[[#This Row],[FILIAL]],'[4]PETZ E ZEEDOG'!$B$2:$R$1103,11,0),"")</f>
        <v>38400050</v>
      </c>
      <c r="K110" s="89">
        <f>IFERROR(VLOOKUP(Filiais_Petz4[[#This Row],[FILIAL]],'[4]PETZ E ZEEDOG'!$B:$M,12,0),"")</f>
        <v>18328118010171</v>
      </c>
      <c r="L110" t="str">
        <f>IFERROR(VLOOKUP(Filiais_Petz4[[#This Row],[FILIAL]],'[4]PETZ E ZEEDOG'!$B:$N,13,0),"")</f>
        <v>0026221780675</v>
      </c>
      <c r="M110" t="str">
        <f>IFERROR(VLOOKUP(Filiais_Petz4[[#This Row],[FILIAL]],'[4]PETZ E ZEEDOG'!$B:$O,14,0),"")</f>
        <v>LIDICE</v>
      </c>
      <c r="N110" t="str">
        <f>IFERROR(VLOOKUP(Filiais_Petz4[[#This Row],[FILIAL]],'[4]PETZ E ZEEDOG'!$B:$P,15,0),"")</f>
        <v>S</v>
      </c>
      <c r="O110" t="str">
        <f>IFERROR(VLOOKUP(Filiais_Petz4[[#This Row],[FILIAL]],'[4]PETZ E ZEEDOG'!$B:$Q,16,0),"")</f>
        <v>UBERLANDIA</v>
      </c>
      <c r="P110" t="str">
        <f>IFERROR(VLOOKUP(Filiais_Petz4[[#This Row],[FILIAL]],'[4]PETZ E ZEEDOG'!$B:$R,17,0),"")</f>
        <v>AGNALDO</v>
      </c>
      <c r="Q110" t="str">
        <f>IFERROR(VLOOKUP(Filiais_Petz4[[#This Row],[FILIAL]],'[4]PETZ E ZEEDOG'!$B:$C,2,0),"")</f>
        <v>INT-2</v>
      </c>
    </row>
    <row r="111" spans="1:17" ht="14.45" hidden="1" customHeight="1" x14ac:dyDescent="0.25">
      <c r="A111" t="s">
        <v>163</v>
      </c>
      <c r="B111" t="str">
        <f>IFERROR(VLOOKUP(Filiais_Petz4[[#This Row],[FILIAL]],'[4]PETZ E ZEEDOG'!$B:$D,3,0),"")</f>
        <v>R2</v>
      </c>
      <c r="C111" t="str">
        <f>IFERROR(VLOOKUP(Filiais_Petz4[[#This Row],[FILIAL]],'[4]PETZ E ZEEDOG'!$B:$E,4,0),"")</f>
        <v>MARCONE</v>
      </c>
      <c r="D111" t="str">
        <f>IFERROR(VLOOKUP(Filiais_Petz4[[#This Row],[FILIAL]],'[4]PETZ E ZEEDOG'!$B:$F,5,0),"")</f>
        <v>ARIC-SP</v>
      </c>
      <c r="E111" t="str">
        <f>IFERROR(VLOOKUP(Filiais_Petz4[[#This Row],[FILIAL]],'[4]PETZ E ZEEDOG'!$B:$G,6,0),"")</f>
        <v>PETZ ARICANDUVA</v>
      </c>
      <c r="F111" s="1">
        <f>IFERROR(VLOOKUP(Filiais_Petz4[[#This Row],[FILIAL]],'[4]PETZ E ZEEDOG'!$B:$H,7,0),"")</f>
        <v>43570</v>
      </c>
      <c r="G111" t="str">
        <f>IFERROR(VLOOKUP(Filiais_Petz4[[#This Row],[FILIAL]],'[4]PETZ E ZEEDOG'!$B$2:$R$1103,8,0),"")</f>
        <v>AVENIDA RIO DAS PEDRAS, 2207</v>
      </c>
      <c r="H111" t="str">
        <f>IFERROR(VLOOKUP(Filiais_Petz4[[#This Row],[FILIAL]],'[4]PETZ E ZEEDOG'!$B:$J,9,0),"")</f>
        <v>SÃO PAULO</v>
      </c>
      <c r="I111" t="str">
        <f>IFERROR(VLOOKUP(Filiais_Petz4[[#This Row],[FILIAL]],'[4]PETZ E ZEEDOG'!$B:$K,10,0),"")</f>
        <v>SP</v>
      </c>
      <c r="J111">
        <f>IFERROR(VLOOKUP(Filiais_Petz4[[#This Row],[FILIAL]],'[4]PETZ E ZEEDOG'!$B$2:$R$1103,11,0),"")</f>
        <v>3453100</v>
      </c>
      <c r="K111" s="89">
        <f>IFERROR(VLOOKUP(Filiais_Petz4[[#This Row],[FILIAL]],'[4]PETZ E ZEEDOG'!$B:$M,12,0),"")</f>
        <v>18328118010090</v>
      </c>
      <c r="L111">
        <f>IFERROR(VLOOKUP(Filiais_Petz4[[#This Row],[FILIAL]],'[4]PETZ E ZEEDOG'!$B:$N,13,0),"")</f>
        <v>123752125118</v>
      </c>
      <c r="M111" t="str">
        <f>IFERROR(VLOOKUP(Filiais_Petz4[[#This Row],[FILIAL]],'[4]PETZ E ZEEDOG'!$B:$O,14,0),"")</f>
        <v>JARDIM ARICANDUVA</v>
      </c>
      <c r="N111" t="str">
        <f>IFERROR(VLOOKUP(Filiais_Petz4[[#This Row],[FILIAL]],'[4]PETZ E ZEEDOG'!$B:$P,15,0),"")</f>
        <v>S</v>
      </c>
      <c r="O111" t="str">
        <f>IFERROR(VLOOKUP(Filiais_Petz4[[#This Row],[FILIAL]],'[4]PETZ E ZEEDOG'!$B:$Q,16,0),"")</f>
        <v>ARICANDUVA</v>
      </c>
      <c r="P111" t="str">
        <f>IFERROR(VLOOKUP(Filiais_Petz4[[#This Row],[FILIAL]],'[4]PETZ E ZEEDOG'!$B:$R,17,0),"")</f>
        <v>ROBSON</v>
      </c>
      <c r="Q111" t="str">
        <f>IFERROR(VLOOKUP(Filiais_Petz4[[#This Row],[FILIAL]],'[4]PETZ E ZEEDOG'!$B:$C,2,0),"")</f>
        <v>SP4</v>
      </c>
    </row>
    <row r="112" spans="1:17" ht="14.45" hidden="1" customHeight="1" x14ac:dyDescent="0.25">
      <c r="A112" t="s">
        <v>164</v>
      </c>
      <c r="B112" t="str">
        <f>IFERROR(VLOOKUP(Filiais_Petz4[[#This Row],[FILIAL]],'[4]PETZ E ZEEDOG'!$B:$D,3,0),"")</f>
        <v>R1</v>
      </c>
      <c r="C112" t="str">
        <f>IFERROR(VLOOKUP(Filiais_Petz4[[#This Row],[FILIAL]],'[4]PETZ E ZEEDOG'!$B:$E,4,0),"")</f>
        <v>MARYANE</v>
      </c>
      <c r="D112" t="str">
        <f>IFERROR(VLOOKUP(Filiais_Petz4[[#This Row],[FILIAL]],'[4]PETZ E ZEEDOG'!$B:$F,5,0),"")</f>
        <v>GVGC-SP</v>
      </c>
      <c r="E112" t="str">
        <f>IFERROR(VLOOKUP(Filiais_Petz4[[#This Row],[FILIAL]],'[4]PETZ E ZEEDOG'!$B:$G,6,0),"")</f>
        <v>PETZ GIOVANNI GRONCHI</v>
      </c>
      <c r="F112" s="1">
        <f>IFERROR(VLOOKUP(Filiais_Petz4[[#This Row],[FILIAL]],'[4]PETZ E ZEEDOG'!$B:$H,7,0),"")</f>
        <v>44545</v>
      </c>
      <c r="G112" t="str">
        <f>IFERROR(VLOOKUP(Filiais_Petz4[[#This Row],[FILIAL]],'[4]PETZ E ZEEDOG'!$B$2:$R$1103,8,0),"")</f>
        <v>AVENIDA GIOVANNI GRONCHI, 3280</v>
      </c>
      <c r="H112" t="str">
        <f>IFERROR(VLOOKUP(Filiais_Petz4[[#This Row],[FILIAL]],'[4]PETZ E ZEEDOG'!$B:$J,9,0),"")</f>
        <v>SÃO PAULO</v>
      </c>
      <c r="I112" t="str">
        <f>IFERROR(VLOOKUP(Filiais_Petz4[[#This Row],[FILIAL]],'[4]PETZ E ZEEDOG'!$B:$K,10,0),"")</f>
        <v>SP</v>
      </c>
      <c r="J112">
        <f>IFERROR(VLOOKUP(Filiais_Petz4[[#This Row],[FILIAL]],'[4]PETZ E ZEEDOG'!$B$2:$R$1103,11,0),"")</f>
        <v>5651002</v>
      </c>
      <c r="K112" s="89">
        <f>IFERROR(VLOOKUP(Filiais_Petz4[[#This Row],[FILIAL]],'[4]PETZ E ZEEDOG'!$B:$M,12,0),"")</f>
        <v>18328118010767</v>
      </c>
      <c r="L112">
        <f>IFERROR(VLOOKUP(Filiais_Petz4[[#This Row],[FILIAL]],'[4]PETZ E ZEEDOG'!$B:$N,13,0),"")</f>
        <v>126338792110</v>
      </c>
      <c r="M112" t="str">
        <f>IFERROR(VLOOKUP(Filiais_Petz4[[#This Row],[FILIAL]],'[4]PETZ E ZEEDOG'!$B:$O,14,0),"")</f>
        <v>MORUMBI</v>
      </c>
      <c r="N112" t="str">
        <f>IFERROR(VLOOKUP(Filiais_Petz4[[#This Row],[FILIAL]],'[4]PETZ E ZEEDOG'!$B:$P,15,0),"")</f>
        <v>S</v>
      </c>
      <c r="O112" t="str">
        <f>IFERROR(VLOOKUP(Filiais_Petz4[[#This Row],[FILIAL]],'[4]PETZ E ZEEDOG'!$B:$Q,16,0),"")</f>
        <v>GVGC-SP</v>
      </c>
      <c r="P112" t="str">
        <f>IFERROR(VLOOKUP(Filiais_Petz4[[#This Row],[FILIAL]],'[4]PETZ E ZEEDOG'!$B:$R,17,0),"")</f>
        <v>AGNALDO</v>
      </c>
      <c r="Q112" t="str">
        <f>IFERROR(VLOOKUP(Filiais_Petz4[[#This Row],[FILIAL]],'[4]PETZ E ZEEDOG'!$B:$C,2,0),"")</f>
        <v>SP1</v>
      </c>
    </row>
    <row r="113" spans="1:17" ht="14.45" hidden="1" customHeight="1" x14ac:dyDescent="0.25">
      <c r="A113" t="s">
        <v>165</v>
      </c>
      <c r="B113" t="str">
        <f>IFERROR(VLOOKUP(Filiais_Petz4[[#This Row],[FILIAL]],'[4]PETZ E ZEEDOG'!$B:$D,3,0),"")</f>
        <v>R2</v>
      </c>
      <c r="C113" t="str">
        <f>IFERROR(VLOOKUP(Filiais_Petz4[[#This Row],[FILIAL]],'[4]PETZ E ZEEDOG'!$B:$E,4,0),"")</f>
        <v>MARCONE</v>
      </c>
      <c r="D113" t="str">
        <f>IFERROR(VLOOKUP(Filiais_Petz4[[#This Row],[FILIAL]],'[4]PETZ E ZEEDOG'!$B:$F,5,0),"")</f>
        <v>VMTD-SP</v>
      </c>
      <c r="E113" t="str">
        <f>IFERROR(VLOOKUP(Filiais_Petz4[[#This Row],[FILIAL]],'[4]PETZ E ZEEDOG'!$B:$G,6,0),"")</f>
        <v>PETZ VILA MATILDE</v>
      </c>
      <c r="F113" s="1">
        <f>IFERROR(VLOOKUP(Filiais_Petz4[[#This Row],[FILIAL]],'[4]PETZ E ZEEDOG'!$B:$H,7,0),"")</f>
        <v>44084</v>
      </c>
      <c r="G113" t="str">
        <f>IFERROR(VLOOKUP(Filiais_Petz4[[#This Row],[FILIAL]],'[4]PETZ E ZEEDOG'!$B$2:$R$1103,8,0),"")</f>
        <v>AVENIDA CONDE DE FRONTIN, 2416</v>
      </c>
      <c r="H113" t="str">
        <f>IFERROR(VLOOKUP(Filiais_Petz4[[#This Row],[FILIAL]],'[4]PETZ E ZEEDOG'!$B:$J,9,0),"")</f>
        <v>SÃO PAULO</v>
      </c>
      <c r="I113" t="str">
        <f>IFERROR(VLOOKUP(Filiais_Petz4[[#This Row],[FILIAL]],'[4]PETZ E ZEEDOG'!$B:$K,10,0),"")</f>
        <v>SP</v>
      </c>
      <c r="J113">
        <f>IFERROR(VLOOKUP(Filiais_Petz4[[#This Row],[FILIAL]],'[4]PETZ E ZEEDOG'!$B$2:$R$1103,11,0),"")</f>
        <v>3501000</v>
      </c>
      <c r="K113" s="89">
        <f>IFERROR(VLOOKUP(Filiais_Petz4[[#This Row],[FILIAL]],'[4]PETZ E ZEEDOG'!$B:$M,12,0),"")</f>
        <v>18328118010252</v>
      </c>
      <c r="L113">
        <f>IFERROR(VLOOKUP(Filiais_Petz4[[#This Row],[FILIAL]],'[4]PETZ E ZEEDOG'!$B:$N,13,0),"")</f>
        <v>123993424112</v>
      </c>
      <c r="M113" t="str">
        <f>IFERROR(VLOOKUP(Filiais_Petz4[[#This Row],[FILIAL]],'[4]PETZ E ZEEDOG'!$B:$O,14,0),"")</f>
        <v>TATUAPE</v>
      </c>
      <c r="N113" t="str">
        <f>IFERROR(VLOOKUP(Filiais_Petz4[[#This Row],[FILIAL]],'[4]PETZ E ZEEDOG'!$B:$P,15,0),"")</f>
        <v>S</v>
      </c>
      <c r="O113" t="str">
        <f>IFERROR(VLOOKUP(Filiais_Petz4[[#This Row],[FILIAL]],'[4]PETZ E ZEEDOG'!$B:$Q,16,0),"")</f>
        <v>VMTD-SP</v>
      </c>
      <c r="P113" t="str">
        <f>IFERROR(VLOOKUP(Filiais_Petz4[[#This Row],[FILIAL]],'[4]PETZ E ZEEDOG'!$B:$R,17,0),"")</f>
        <v>ROBSON</v>
      </c>
      <c r="Q113" t="str">
        <f>IFERROR(VLOOKUP(Filiais_Petz4[[#This Row],[FILIAL]],'[4]PETZ E ZEEDOG'!$B:$C,2,0),"")</f>
        <v>SP4</v>
      </c>
    </row>
    <row r="114" spans="1:17" ht="14.45" hidden="1" customHeight="1" x14ac:dyDescent="0.25">
      <c r="A114" t="s">
        <v>166</v>
      </c>
      <c r="B114" t="str">
        <f>IFERROR(VLOOKUP(Filiais_Petz4[[#This Row],[FILIAL]],'[4]PETZ E ZEEDOG'!$B:$D,3,0),"")</f>
        <v>R2</v>
      </c>
      <c r="C114" t="str">
        <f>IFERROR(VLOOKUP(Filiais_Petz4[[#This Row],[FILIAL]],'[4]PETZ E ZEEDOG'!$B:$E,4,0),"")</f>
        <v>MARCONE</v>
      </c>
      <c r="D114" t="str">
        <f>IFERROR(VLOOKUP(Filiais_Petz4[[#This Row],[FILIAL]],'[4]PETZ E ZEEDOG'!$B:$F,5,0),"")</f>
        <v>MTLM-PR</v>
      </c>
      <c r="E114" t="str">
        <f>IFERROR(VLOOKUP(Filiais_Petz4[[#This Row],[FILIAL]],'[4]PETZ E ZEEDOG'!$B:$G,6,0),"")</f>
        <v>PETZ MATEUS LEME</v>
      </c>
      <c r="F114" s="1">
        <f>IFERROR(VLOOKUP(Filiais_Petz4[[#This Row],[FILIAL]],'[4]PETZ E ZEEDOG'!$B:$H,7,0),"")</f>
        <v>43946</v>
      </c>
      <c r="G114" t="str">
        <f>IFERROR(VLOOKUP(Filiais_Petz4[[#This Row],[FILIAL]],'[4]PETZ E ZEEDOG'!$B$2:$R$1103,8,0),"")</f>
        <v>RUA MATEUS LEME, 1875</v>
      </c>
      <c r="H114" t="str">
        <f>IFERROR(VLOOKUP(Filiais_Petz4[[#This Row],[FILIAL]],'[4]PETZ E ZEEDOG'!$B:$J,9,0),"")</f>
        <v>CURITIBA</v>
      </c>
      <c r="I114" t="str">
        <f>IFERROR(VLOOKUP(Filiais_Petz4[[#This Row],[FILIAL]],'[4]PETZ E ZEEDOG'!$B:$K,10,0),"")</f>
        <v>PR</v>
      </c>
      <c r="J114">
        <f>IFERROR(VLOOKUP(Filiais_Petz4[[#This Row],[FILIAL]],'[4]PETZ E ZEEDOG'!$B$2:$R$1103,11,0),"")</f>
        <v>80520174</v>
      </c>
      <c r="K114" s="89">
        <f>IFERROR(VLOOKUP(Filiais_Petz4[[#This Row],[FILIAL]],'[4]PETZ E ZEEDOG'!$B:$M,12,0),"")</f>
        <v>18328118011224</v>
      </c>
      <c r="L114" t="str">
        <f>IFERROR(VLOOKUP(Filiais_Petz4[[#This Row],[FILIAL]],'[4]PETZ E ZEEDOG'!$B:$N,13,0),"")</f>
        <v>9082487163</v>
      </c>
      <c r="M114" t="str">
        <f>IFERROR(VLOOKUP(Filiais_Petz4[[#This Row],[FILIAL]],'[4]PETZ E ZEEDOG'!$B:$O,14,0),"")</f>
        <v>BOM RETIRO</v>
      </c>
      <c r="N114" t="str">
        <f>IFERROR(VLOOKUP(Filiais_Petz4[[#This Row],[FILIAL]],'[4]PETZ E ZEEDOG'!$B:$P,15,0),"")</f>
        <v>S</v>
      </c>
      <c r="O114" t="str">
        <f>IFERROR(VLOOKUP(Filiais_Petz4[[#This Row],[FILIAL]],'[4]PETZ E ZEEDOG'!$B:$Q,16,0),"")</f>
        <v>MTLM-PR</v>
      </c>
      <c r="P114" t="str">
        <f>IFERROR(VLOOKUP(Filiais_Petz4[[#This Row],[FILIAL]],'[4]PETZ E ZEEDOG'!$B:$R,17,0),"")</f>
        <v>ROBSON</v>
      </c>
      <c r="Q114" t="str">
        <f>IFERROR(VLOOKUP(Filiais_Petz4[[#This Row],[FILIAL]],'[4]PETZ E ZEEDOG'!$B:$C,2,0),"")</f>
        <v>PR-SC</v>
      </c>
    </row>
    <row r="115" spans="1:17" ht="14.45" hidden="1" customHeight="1" x14ac:dyDescent="0.25">
      <c r="A115" t="s">
        <v>167</v>
      </c>
      <c r="B115" t="str">
        <f>IFERROR(VLOOKUP(Filiais_Petz4[[#This Row],[FILIAL]],'[4]PETZ E ZEEDOG'!$B:$D,3,0),"")</f>
        <v>R1</v>
      </c>
      <c r="C115" t="str">
        <f>IFERROR(VLOOKUP(Filiais_Petz4[[#This Row],[FILIAL]],'[4]PETZ E ZEEDOG'!$B:$E,4,0),"")</f>
        <v>MARYANE</v>
      </c>
      <c r="D115" t="str">
        <f>IFERROR(VLOOKUP(Filiais_Petz4[[#This Row],[FILIAL]],'[4]PETZ E ZEEDOG'!$B:$F,5,0),"")</f>
        <v>ACJU-SE</v>
      </c>
      <c r="E115" t="str">
        <f>IFERROR(VLOOKUP(Filiais_Petz4[[#This Row],[FILIAL]],'[4]PETZ E ZEEDOG'!$B:$G,6,0),"")</f>
        <v>PETZ ARACAJÚ</v>
      </c>
      <c r="F115" s="1">
        <f>IFERROR(VLOOKUP(Filiais_Petz4[[#This Row],[FILIAL]],'[4]PETZ E ZEEDOG'!$B:$H,7,0),"")</f>
        <v>43903</v>
      </c>
      <c r="G115" t="str">
        <f>IFERROR(VLOOKUP(Filiais_Petz4[[#This Row],[FILIAL]],'[4]PETZ E ZEEDOG'!$B$2:$R$1103,8,0),"")</f>
        <v>AVENIDA MINISTRO GERALDO BARRETO SOBRAL, 140</v>
      </c>
      <c r="H115" t="str">
        <f>IFERROR(VLOOKUP(Filiais_Petz4[[#This Row],[FILIAL]],'[4]PETZ E ZEEDOG'!$B:$J,9,0),"")</f>
        <v>ARACAJÚ</v>
      </c>
      <c r="I115" t="str">
        <f>IFERROR(VLOOKUP(Filiais_Petz4[[#This Row],[FILIAL]],'[4]PETZ E ZEEDOG'!$B:$K,10,0),"")</f>
        <v>SE</v>
      </c>
      <c r="J115">
        <f>IFERROR(VLOOKUP(Filiais_Petz4[[#This Row],[FILIAL]],'[4]PETZ E ZEEDOG'!$B$2:$R$1103,11,0),"")</f>
        <v>49027255</v>
      </c>
      <c r="K115" s="89">
        <f>IFERROR(VLOOKUP(Filiais_Petz4[[#This Row],[FILIAL]],'[4]PETZ E ZEEDOG'!$B:$M,12,0),"")</f>
        <v>18328118012034</v>
      </c>
      <c r="L115" t="str">
        <f>IFERROR(VLOOKUP(Filiais_Petz4[[#This Row],[FILIAL]],'[4]PETZ E ZEEDOG'!$B:$N,13,0),"")</f>
        <v>271677694</v>
      </c>
      <c r="M115" t="str">
        <f>IFERROR(VLOOKUP(Filiais_Petz4[[#This Row],[FILIAL]],'[4]PETZ E ZEEDOG'!$B:$O,14,0),"")</f>
        <v>GRAGERU</v>
      </c>
      <c r="N115" t="str">
        <f>IFERROR(VLOOKUP(Filiais_Petz4[[#This Row],[FILIAL]],'[4]PETZ E ZEEDOG'!$B:$P,15,0),"")</f>
        <v>S</v>
      </c>
      <c r="O115" t="str">
        <f>IFERROR(VLOOKUP(Filiais_Petz4[[#This Row],[FILIAL]],'[4]PETZ E ZEEDOG'!$B:$Q,16,0),"")</f>
        <v>ACJU-SE</v>
      </c>
      <c r="P115" t="str">
        <f>IFERROR(VLOOKUP(Filiais_Petz4[[#This Row],[FILIAL]],'[4]PETZ E ZEEDOG'!$B:$R,17,0),"")</f>
        <v>LUCAS</v>
      </c>
      <c r="Q115" t="str">
        <f>IFERROR(VLOOKUP(Filiais_Petz4[[#This Row],[FILIAL]],'[4]PETZ E ZEEDOG'!$B:$C,2,0),"")</f>
        <v>NE1</v>
      </c>
    </row>
    <row r="116" spans="1:17" ht="14.45" hidden="1" customHeight="1" x14ac:dyDescent="0.25">
      <c r="A116" t="s">
        <v>168</v>
      </c>
      <c r="B116" t="str">
        <f>IFERROR(VLOOKUP(Filiais_Petz4[[#This Row],[FILIAL]],'[4]PETZ E ZEEDOG'!$B:$D,3,0),"")</f>
        <v>R2</v>
      </c>
      <c r="C116" t="str">
        <f>IFERROR(VLOOKUP(Filiais_Petz4[[#This Row],[FILIAL]],'[4]PETZ E ZEEDOG'!$B:$E,4,0),"")</f>
        <v>MARCONE</v>
      </c>
      <c r="D116" t="str">
        <f>IFERROR(VLOOKUP(Filiais_Petz4[[#This Row],[FILIAL]],'[4]PETZ E ZEEDOG'!$B:$F,5,0),"")</f>
        <v>PRUD-SP</v>
      </c>
      <c r="E116" t="str">
        <f>IFERROR(VLOOKUP(Filiais_Petz4[[#This Row],[FILIAL]],'[4]PETZ E ZEEDOG'!$B:$G,6,0),"")</f>
        <v>PETZ PRESIDENTE PRUDENTE</v>
      </c>
      <c r="F116" s="1">
        <f>IFERROR(VLOOKUP(Filiais_Petz4[[#This Row],[FILIAL]],'[4]PETZ E ZEEDOG'!$B:$H,7,0),"")</f>
        <v>43804</v>
      </c>
      <c r="G116" t="str">
        <f>IFERROR(VLOOKUP(Filiais_Petz4[[#This Row],[FILIAL]],'[4]PETZ E ZEEDOG'!$B$2:$R$1103,8,0),"")</f>
        <v>AVENIDA MANOEL GOULART, 2671</v>
      </c>
      <c r="H116" t="str">
        <f>IFERROR(VLOOKUP(Filiais_Petz4[[#This Row],[FILIAL]],'[4]PETZ E ZEEDOG'!$B:$J,9,0),"")</f>
        <v>PRESIDENTE PRUDENTE</v>
      </c>
      <c r="I116" t="str">
        <f>IFERROR(VLOOKUP(Filiais_Petz4[[#This Row],[FILIAL]],'[4]PETZ E ZEEDOG'!$B:$K,10,0),"")</f>
        <v>SP</v>
      </c>
      <c r="J116">
        <f>IFERROR(VLOOKUP(Filiais_Petz4[[#This Row],[FILIAL]],'[4]PETZ E ZEEDOG'!$B$2:$R$1103,11,0),"")</f>
        <v>19015240</v>
      </c>
      <c r="K116" s="89">
        <f>IFERROR(VLOOKUP(Filiais_Petz4[[#This Row],[FILIAL]],'[4]PETZ E ZEEDOG'!$B:$M,12,0),"")</f>
        <v>18328118010929</v>
      </c>
      <c r="L116">
        <f>IFERROR(VLOOKUP(Filiais_Petz4[[#This Row],[FILIAL]],'[4]PETZ E ZEEDOG'!$B:$N,13,0),"")</f>
        <v>562471181113</v>
      </c>
      <c r="M116" t="str">
        <f>IFERROR(VLOOKUP(Filiais_Petz4[[#This Row],[FILIAL]],'[4]PETZ E ZEEDOG'!$B:$O,14,0),"")</f>
        <v>CENTRO</v>
      </c>
      <c r="N116" t="str">
        <f>IFERROR(VLOOKUP(Filiais_Petz4[[#This Row],[FILIAL]],'[4]PETZ E ZEEDOG'!$B:$P,15,0),"")</f>
        <v>S</v>
      </c>
      <c r="O116" t="str">
        <f>IFERROR(VLOOKUP(Filiais_Petz4[[#This Row],[FILIAL]],'[4]PETZ E ZEEDOG'!$B:$Q,16,0),"")</f>
        <v>PRUD-SP</v>
      </c>
      <c r="P116" t="str">
        <f>IFERROR(VLOOKUP(Filiais_Petz4[[#This Row],[FILIAL]],'[4]PETZ E ZEEDOG'!$B:$R,17,0),"")</f>
        <v>GUILHERME</v>
      </c>
      <c r="Q116" t="str">
        <f>IFERROR(VLOOKUP(Filiais_Petz4[[#This Row],[FILIAL]],'[4]PETZ E ZEEDOG'!$B:$C,2,0),"")</f>
        <v>INT-3</v>
      </c>
    </row>
    <row r="117" spans="1:17" ht="14.45" hidden="1" customHeight="1" x14ac:dyDescent="0.25">
      <c r="A117" t="s">
        <v>169</v>
      </c>
      <c r="B117" t="str">
        <f>IFERROR(VLOOKUP(Filiais_Petz4[[#This Row],[FILIAL]],'[4]PETZ E ZEEDOG'!$B:$D,3,0),"")</f>
        <v>R3</v>
      </c>
      <c r="C117" t="str">
        <f>IFERROR(VLOOKUP(Filiais_Petz4[[#This Row],[FILIAL]],'[4]PETZ E ZEEDOG'!$B:$E,4,0),"")</f>
        <v>FELICIO</v>
      </c>
      <c r="D117" t="str">
        <f>IFERROR(VLOOKUP(Filiais_Petz4[[#This Row],[FILIAL]],'[4]PETZ E ZEEDOG'!$B:$F,5,0),"")</f>
        <v>SADP-SP</v>
      </c>
      <c r="E117" t="str">
        <f>IFERROR(VLOOKUP(Filiais_Petz4[[#This Row],[FILIAL]],'[4]PETZ E ZEEDOG'!$B:$G,6,0),"")</f>
        <v>PETZ SANTO ANDRE DOM PEDRO</v>
      </c>
      <c r="F117" s="1">
        <f>IFERROR(VLOOKUP(Filiais_Petz4[[#This Row],[FILIAL]],'[4]PETZ E ZEEDOG'!$B:$H,7,0),"")</f>
        <v>43673</v>
      </c>
      <c r="G117" t="str">
        <f>IFERROR(VLOOKUP(Filiais_Petz4[[#This Row],[FILIAL]],'[4]PETZ E ZEEDOG'!$B$2:$R$1103,8,0),"")</f>
        <v>AVENIDA DOM PEDRO II, 933</v>
      </c>
      <c r="H117" t="str">
        <f>IFERROR(VLOOKUP(Filiais_Petz4[[#This Row],[FILIAL]],'[4]PETZ E ZEEDOG'!$B:$J,9,0),"")</f>
        <v>SANTO ANDRÉ</v>
      </c>
      <c r="I117" t="str">
        <f>IFERROR(VLOOKUP(Filiais_Petz4[[#This Row],[FILIAL]],'[4]PETZ E ZEEDOG'!$B:$K,10,0),"")</f>
        <v>SP</v>
      </c>
      <c r="J117">
        <f>IFERROR(VLOOKUP(Filiais_Petz4[[#This Row],[FILIAL]],'[4]PETZ E ZEEDOG'!$B$2:$R$1103,11,0),"")</f>
        <v>9080110</v>
      </c>
      <c r="K117" s="89">
        <f>IFERROR(VLOOKUP(Filiais_Petz4[[#This Row],[FILIAL]],'[4]PETZ E ZEEDOG'!$B:$M,12,0),"")</f>
        <v>18328118011062</v>
      </c>
      <c r="L117">
        <f>IFERROR(VLOOKUP(Filiais_Petz4[[#This Row],[FILIAL]],'[4]PETZ E ZEEDOG'!$B:$N,13,0),"")</f>
        <v>121102977118</v>
      </c>
      <c r="M117" t="str">
        <f>IFERROR(VLOOKUP(Filiais_Petz4[[#This Row],[FILIAL]],'[4]PETZ E ZEEDOG'!$B:$O,14,0),"")</f>
        <v>JARDIM</v>
      </c>
      <c r="N117" t="str">
        <f>IFERROR(VLOOKUP(Filiais_Petz4[[#This Row],[FILIAL]],'[4]PETZ E ZEEDOG'!$B:$P,15,0),"")</f>
        <v>S</v>
      </c>
      <c r="O117" t="str">
        <f>IFERROR(VLOOKUP(Filiais_Petz4[[#This Row],[FILIAL]],'[4]PETZ E ZEEDOG'!$B:$Q,16,0),"")</f>
        <v>SANTO ANDRE - DOM PEDRO</v>
      </c>
      <c r="P117" t="str">
        <f>IFERROR(VLOOKUP(Filiais_Petz4[[#This Row],[FILIAL]],'[4]PETZ E ZEEDOG'!$B:$R,17,0),"")</f>
        <v>CAIO</v>
      </c>
      <c r="Q117" t="str">
        <f>IFERROR(VLOOKUP(Filiais_Petz4[[#This Row],[FILIAL]],'[4]PETZ E ZEEDOG'!$B:$C,2,0),"")</f>
        <v>SP3</v>
      </c>
    </row>
    <row r="118" spans="1:17" ht="14.45" hidden="1" customHeight="1" x14ac:dyDescent="0.25">
      <c r="A118" t="s">
        <v>170</v>
      </c>
      <c r="B118" t="str">
        <f>IFERROR(VLOOKUP(Filiais_Petz4[[#This Row],[FILIAL]],'[4]PETZ E ZEEDOG'!$B:$D,3,0),"")</f>
        <v>R1</v>
      </c>
      <c r="C118" t="str">
        <f>IFERROR(VLOOKUP(Filiais_Petz4[[#This Row],[FILIAL]],'[4]PETZ E ZEEDOG'!$B:$E,4,0),"")</f>
        <v>MARYANE</v>
      </c>
      <c r="D118" t="str">
        <f>IFERROR(VLOOKUP(Filiais_Petz4[[#This Row],[FILIAL]],'[4]PETZ E ZEEDOG'!$B:$F,5,0),"")</f>
        <v>NCUN-SP</v>
      </c>
      <c r="E118" t="str">
        <f>IFERROR(VLOOKUP(Filiais_Petz4[[#This Row],[FILIAL]],'[4]PETZ E ZEEDOG'!$B:$G,6,0),"")</f>
        <v>PETZ NAÇÕES UNIDAS</v>
      </c>
      <c r="F118" s="1">
        <f>IFERROR(VLOOKUP(Filiais_Petz4[[#This Row],[FILIAL]],'[4]PETZ E ZEEDOG'!$B:$H,7,0),"")</f>
        <v>44062</v>
      </c>
      <c r="G118" t="str">
        <f>IFERROR(VLOOKUP(Filiais_Petz4[[#This Row],[FILIAL]],'[4]PETZ E ZEEDOG'!$B$2:$R$1103,8,0),"")</f>
        <v>AVENIDA DAS NACOES UNIDAS, 20727</v>
      </c>
      <c r="H118" t="str">
        <f>IFERROR(VLOOKUP(Filiais_Petz4[[#This Row],[FILIAL]],'[4]PETZ E ZEEDOG'!$B:$J,9,0),"")</f>
        <v>SÃO PAULO</v>
      </c>
      <c r="I118" t="str">
        <f>IFERROR(VLOOKUP(Filiais_Petz4[[#This Row],[FILIAL]],'[4]PETZ E ZEEDOG'!$B:$K,10,0),"")</f>
        <v>SP</v>
      </c>
      <c r="J118">
        <f>IFERROR(VLOOKUP(Filiais_Petz4[[#This Row],[FILIAL]],'[4]PETZ E ZEEDOG'!$B$2:$R$1103,11,0),"")</f>
        <v>4795100</v>
      </c>
      <c r="K118" s="89">
        <f>IFERROR(VLOOKUP(Filiais_Petz4[[#This Row],[FILIAL]],'[4]PETZ E ZEEDOG'!$B:$M,12,0),"")</f>
        <v>18328118010686</v>
      </c>
      <c r="L118">
        <f>IFERROR(VLOOKUP(Filiais_Petz4[[#This Row],[FILIAL]],'[4]PETZ E ZEEDOG'!$B:$N,13,0),"")</f>
        <v>126338756116</v>
      </c>
      <c r="M118" t="str">
        <f>IFERROR(VLOOKUP(Filiais_Petz4[[#This Row],[FILIAL]],'[4]PETZ E ZEEDOG'!$B:$O,14,0),"")</f>
        <v>VILA ALMEIDA</v>
      </c>
      <c r="N118" t="str">
        <f>IFERROR(VLOOKUP(Filiais_Petz4[[#This Row],[FILIAL]],'[4]PETZ E ZEEDOG'!$B:$P,15,0),"")</f>
        <v>S</v>
      </c>
      <c r="O118" t="str">
        <f>IFERROR(VLOOKUP(Filiais_Petz4[[#This Row],[FILIAL]],'[4]PETZ E ZEEDOG'!$B:$Q,16,0),"")</f>
        <v>NCUN-SP</v>
      </c>
      <c r="P118" t="str">
        <f>IFERROR(VLOOKUP(Filiais_Petz4[[#This Row],[FILIAL]],'[4]PETZ E ZEEDOG'!$B:$R,17,0),"")</f>
        <v>AGNALDO</v>
      </c>
      <c r="Q118" t="str">
        <f>IFERROR(VLOOKUP(Filiais_Petz4[[#This Row],[FILIAL]],'[4]PETZ E ZEEDOG'!$B:$C,2,0),"")</f>
        <v>SP1</v>
      </c>
    </row>
    <row r="119" spans="1:17" ht="14.45" hidden="1" customHeight="1" x14ac:dyDescent="0.25">
      <c r="A119" t="s">
        <v>171</v>
      </c>
      <c r="B119" t="str">
        <f>IFERROR(VLOOKUP(Filiais_Petz4[[#This Row],[FILIAL]],'[4]PETZ E ZEEDOG'!$B:$D,3,0),"")</f>
        <v>R2</v>
      </c>
      <c r="C119" t="str">
        <f>IFERROR(VLOOKUP(Filiais_Petz4[[#This Row],[FILIAL]],'[4]PETZ E ZEEDOG'!$B:$E,4,0),"")</f>
        <v>MARCONE</v>
      </c>
      <c r="D119" t="str">
        <f>IFERROR(VLOOKUP(Filiais_Petz4[[#This Row],[FILIAL]],'[4]PETZ E ZEEDOG'!$B:$F,5,0),"")</f>
        <v>DNTC-RS</v>
      </c>
      <c r="E119" t="str">
        <f>IFERROR(VLOOKUP(Filiais_Petz4[[#This Row],[FILIAL]],'[4]PETZ E ZEEDOG'!$B:$G,6,0),"")</f>
        <v>PETZ DIÁRIO DE NOTÍCIAS</v>
      </c>
      <c r="F119" s="1">
        <f>IFERROR(VLOOKUP(Filiais_Petz4[[#This Row],[FILIAL]],'[4]PETZ E ZEEDOG'!$B:$H,7,0),"")</f>
        <v>44153</v>
      </c>
      <c r="G119" t="str">
        <f>IFERROR(VLOOKUP(Filiais_Petz4[[#This Row],[FILIAL]],'[4]PETZ E ZEEDOG'!$B$2:$R$1103,8,0),"")</f>
        <v>AVENIDA DIÁRIO DE NOTÍCIAS, 1500</v>
      </c>
      <c r="H119" t="str">
        <f>IFERROR(VLOOKUP(Filiais_Petz4[[#This Row],[FILIAL]],'[4]PETZ E ZEEDOG'!$B:$J,9,0),"")</f>
        <v>PORTO ALEGRE</v>
      </c>
      <c r="I119" t="str">
        <f>IFERROR(VLOOKUP(Filiais_Petz4[[#This Row],[FILIAL]],'[4]PETZ E ZEEDOG'!$B:$K,10,0),"")</f>
        <v>RS</v>
      </c>
      <c r="J119">
        <f>IFERROR(VLOOKUP(Filiais_Petz4[[#This Row],[FILIAL]],'[4]PETZ E ZEEDOG'!$B$2:$R$1103,11,0),"")</f>
        <v>90810080</v>
      </c>
      <c r="K119" s="89">
        <f>IFERROR(VLOOKUP(Filiais_Petz4[[#This Row],[FILIAL]],'[4]PETZ E ZEEDOG'!$B:$M,12,0),"")</f>
        <v>18328118011496</v>
      </c>
      <c r="L119" t="str">
        <f>IFERROR(VLOOKUP(Filiais_Petz4[[#This Row],[FILIAL]],'[4]PETZ E ZEEDOG'!$B:$N,13,0),"")</f>
        <v>0963794655</v>
      </c>
      <c r="M119" t="str">
        <f>IFERROR(VLOOKUP(Filiais_Petz4[[#This Row],[FILIAL]],'[4]PETZ E ZEEDOG'!$B:$O,14,0),"")</f>
        <v>CRISTAL</v>
      </c>
      <c r="N119" t="str">
        <f>IFERROR(VLOOKUP(Filiais_Petz4[[#This Row],[FILIAL]],'[4]PETZ E ZEEDOG'!$B:$P,15,0),"")</f>
        <v>S</v>
      </c>
      <c r="O119" t="str">
        <f>IFERROR(VLOOKUP(Filiais_Petz4[[#This Row],[FILIAL]],'[4]PETZ E ZEEDOG'!$B:$Q,16,0),"")</f>
        <v>DNTC-RS</v>
      </c>
      <c r="P119" t="str">
        <f>IFERROR(VLOOKUP(Filiais_Petz4[[#This Row],[FILIAL]],'[4]PETZ E ZEEDOG'!$B:$R,17,0),"")</f>
        <v>JOAB</v>
      </c>
      <c r="Q119" t="str">
        <f>IFERROR(VLOOKUP(Filiais_Petz4[[#This Row],[FILIAL]],'[4]PETZ E ZEEDOG'!$B:$C,2,0),"")</f>
        <v>RS</v>
      </c>
    </row>
    <row r="120" spans="1:17" ht="14.45" hidden="1" customHeight="1" x14ac:dyDescent="0.25">
      <c r="A120" t="s">
        <v>172</v>
      </c>
      <c r="B120" t="str">
        <f>IFERROR(VLOOKUP(Filiais_Petz4[[#This Row],[FILIAL]],'[4]PETZ E ZEEDOG'!$B:$D,3,0),"")</f>
        <v>R3</v>
      </c>
      <c r="C120" t="str">
        <f>IFERROR(VLOOKUP(Filiais_Petz4[[#This Row],[FILIAL]],'[4]PETZ E ZEEDOG'!$B:$E,4,0),"")</f>
        <v>FELICIO</v>
      </c>
      <c r="D120" t="str">
        <f>IFERROR(VLOOKUP(Filiais_Petz4[[#This Row],[FILIAL]],'[4]PETZ E ZEEDOG'!$B:$F,5,0),"")</f>
        <v>ITTU-SP</v>
      </c>
      <c r="E120" t="str">
        <f>IFERROR(VLOOKUP(Filiais_Petz4[[#This Row],[FILIAL]],'[4]PETZ E ZEEDOG'!$B:$G,6,0),"")</f>
        <v>PETZ ITU</v>
      </c>
      <c r="F120" s="1">
        <f>IFERROR(VLOOKUP(Filiais_Petz4[[#This Row],[FILIAL]],'[4]PETZ E ZEEDOG'!$B:$H,7,0),"")</f>
        <v>43771</v>
      </c>
      <c r="G120" t="str">
        <f>IFERROR(VLOOKUP(Filiais_Petz4[[#This Row],[FILIAL]],'[4]PETZ E ZEEDOG'!$B$2:$R$1103,8,0),"")</f>
        <v>AVENIDA DOUTOR OTAVIANO PEREIRA MENDES, 1254</v>
      </c>
      <c r="H120" t="str">
        <f>IFERROR(VLOOKUP(Filiais_Petz4[[#This Row],[FILIAL]],'[4]PETZ E ZEEDOG'!$B:$J,9,0),"")</f>
        <v>ITU</v>
      </c>
      <c r="I120" t="str">
        <f>IFERROR(VLOOKUP(Filiais_Petz4[[#This Row],[FILIAL]],'[4]PETZ E ZEEDOG'!$B:$K,10,0),"")</f>
        <v>SP</v>
      </c>
      <c r="J120">
        <f>IFERROR(VLOOKUP(Filiais_Petz4[[#This Row],[FILIAL]],'[4]PETZ E ZEEDOG'!$B$2:$R$1103,11,0),"")</f>
        <v>13301000</v>
      </c>
      <c r="K120" s="89">
        <f>IFERROR(VLOOKUP(Filiais_Petz4[[#This Row],[FILIAL]],'[4]PETZ E ZEEDOG'!$B:$M,12,0),"")</f>
        <v>18328118010848</v>
      </c>
      <c r="L120">
        <f>IFERROR(VLOOKUP(Filiais_Petz4[[#This Row],[FILIAL]],'[4]PETZ E ZEEDOG'!$B:$N,13,0),"")</f>
        <v>387292553117</v>
      </c>
      <c r="M120" t="str">
        <f>IFERROR(VLOOKUP(Filiais_Petz4[[#This Row],[FILIAL]],'[4]PETZ E ZEEDOG'!$B:$O,14,0),"")</f>
        <v>LIBERDADE</v>
      </c>
      <c r="N120" t="str">
        <f>IFERROR(VLOOKUP(Filiais_Petz4[[#This Row],[FILIAL]],'[4]PETZ E ZEEDOG'!$B:$P,15,0),"")</f>
        <v>S</v>
      </c>
      <c r="O120" t="str">
        <f>IFERROR(VLOOKUP(Filiais_Petz4[[#This Row],[FILIAL]],'[4]PETZ E ZEEDOG'!$B:$Q,16,0),"")</f>
        <v>ITTU-SP</v>
      </c>
      <c r="P120" t="str">
        <f>IFERROR(VLOOKUP(Filiais_Petz4[[#This Row],[FILIAL]],'[4]PETZ E ZEEDOG'!$B:$R,17,0),"")</f>
        <v>KAUAN</v>
      </c>
      <c r="Q120" t="str">
        <f>IFERROR(VLOOKUP(Filiais_Petz4[[#This Row],[FILIAL]],'[4]PETZ E ZEEDOG'!$B:$C,2,0),"")</f>
        <v>SP7</v>
      </c>
    </row>
    <row r="121" spans="1:17" ht="14.45" hidden="1" customHeight="1" x14ac:dyDescent="0.25">
      <c r="A121" t="s">
        <v>173</v>
      </c>
      <c r="B121" t="str">
        <f>IFERROR(VLOOKUP(Filiais_Petz4[[#This Row],[FILIAL]],'[4]PETZ E ZEEDOG'!$B:$D,3,0),"")</f>
        <v>R2</v>
      </c>
      <c r="C121" t="str">
        <f>IFERROR(VLOOKUP(Filiais_Petz4[[#This Row],[FILIAL]],'[4]PETZ E ZEEDOG'!$B:$E,4,0),"")</f>
        <v>MARCONE</v>
      </c>
      <c r="D121" t="str">
        <f>IFERROR(VLOOKUP(Filiais_Petz4[[#This Row],[FILIAL]],'[4]PETZ E ZEEDOG'!$B:$F,5,0),"")</f>
        <v>CXAS-RS</v>
      </c>
      <c r="E121" t="str">
        <f>IFERROR(VLOOKUP(Filiais_Petz4[[#This Row],[FILIAL]],'[4]PETZ E ZEEDOG'!$B:$G,6,0),"")</f>
        <v>PETZ CAXIAS DO SUL</v>
      </c>
      <c r="F121" s="1">
        <f>IFERROR(VLOOKUP(Filiais_Petz4[[#This Row],[FILIAL]],'[4]PETZ E ZEEDOG'!$B:$H,7,0),"")</f>
        <v>43797</v>
      </c>
      <c r="G121" t="str">
        <f>IFERROR(VLOOKUP(Filiais_Petz4[[#This Row],[FILIAL]],'[4]PETZ E ZEEDOG'!$B$2:$R$1103,8,0),"")</f>
        <v>AVENIDA RUBEN BENTO ALVES, 8457</v>
      </c>
      <c r="H121" t="str">
        <f>IFERROR(VLOOKUP(Filiais_Petz4[[#This Row],[FILIAL]],'[4]PETZ E ZEEDOG'!$B:$J,9,0),"")</f>
        <v>CAXIAS DO SUL</v>
      </c>
      <c r="I121" t="str">
        <f>IFERROR(VLOOKUP(Filiais_Petz4[[#This Row],[FILIAL]],'[4]PETZ E ZEEDOG'!$B:$K,10,0),"")</f>
        <v>RS</v>
      </c>
      <c r="J121">
        <f>IFERROR(VLOOKUP(Filiais_Petz4[[#This Row],[FILIAL]],'[4]PETZ E ZEEDOG'!$B$2:$R$1103,11,0),"")</f>
        <v>95012393</v>
      </c>
      <c r="K121" s="89">
        <f>IFERROR(VLOOKUP(Filiais_Petz4[[#This Row],[FILIAL]],'[4]PETZ E ZEEDOG'!$B:$M,12,0),"")</f>
        <v>18328118011577</v>
      </c>
      <c r="L121" t="str">
        <f>IFERROR(VLOOKUP(Filiais_Petz4[[#This Row],[FILIAL]],'[4]PETZ E ZEEDOG'!$B:$N,13,0),"")</f>
        <v>0290653576</v>
      </c>
      <c r="M121" t="str">
        <f>IFERROR(VLOOKUP(Filiais_Petz4[[#This Row],[FILIAL]],'[4]PETZ E ZEEDOG'!$B:$O,14,0),"")</f>
        <v>CINQUENTENÁRIO</v>
      </c>
      <c r="N121" t="str">
        <f>IFERROR(VLOOKUP(Filiais_Petz4[[#This Row],[FILIAL]],'[4]PETZ E ZEEDOG'!$B:$P,15,0),"")</f>
        <v>S</v>
      </c>
      <c r="O121" t="str">
        <f>IFERROR(VLOOKUP(Filiais_Petz4[[#This Row],[FILIAL]],'[4]PETZ E ZEEDOG'!$B:$Q,16,0),"")</f>
        <v>CXAS-RS</v>
      </c>
      <c r="P121" t="str">
        <f>IFERROR(VLOOKUP(Filiais_Petz4[[#This Row],[FILIAL]],'[4]PETZ E ZEEDOG'!$B:$R,17,0),"")</f>
        <v>JOAB</v>
      </c>
      <c r="Q121" t="str">
        <f>IFERROR(VLOOKUP(Filiais_Petz4[[#This Row],[FILIAL]],'[4]PETZ E ZEEDOG'!$B:$C,2,0),"")</f>
        <v>RS</v>
      </c>
    </row>
    <row r="122" spans="1:17" ht="14.45" hidden="1" customHeight="1" x14ac:dyDescent="0.25">
      <c r="A122" t="s">
        <v>174</v>
      </c>
      <c r="B122" t="str">
        <f>IFERROR(VLOOKUP(Filiais_Petz4[[#This Row],[FILIAL]],'[4]PETZ E ZEEDOG'!$B:$D,3,0),"")</f>
        <v>R1</v>
      </c>
      <c r="C122" t="str">
        <f>IFERROR(VLOOKUP(Filiais_Petz4[[#This Row],[FILIAL]],'[4]PETZ E ZEEDOG'!$B:$E,4,0),"")</f>
        <v>MARYANE</v>
      </c>
      <c r="D122" t="str">
        <f>IFERROR(VLOOKUP(Filiais_Petz4[[#This Row],[FILIAL]],'[4]PETZ E ZEEDOG'!$B:$F,5,0),"")</f>
        <v>SMRE-SP</v>
      </c>
      <c r="E122" t="str">
        <f>IFERROR(VLOOKUP(Filiais_Petz4[[#This Row],[FILIAL]],'[4]PETZ E ZEEDOG'!$B:$G,6,0),"")</f>
        <v>PETZ SUMARÉ</v>
      </c>
      <c r="F122" s="1">
        <f>IFERROR(VLOOKUP(Filiais_Petz4[[#This Row],[FILIAL]],'[4]PETZ E ZEEDOG'!$B:$H,7,0),"")</f>
        <v>44460</v>
      </c>
      <c r="G122" t="str">
        <f>IFERROR(VLOOKUP(Filiais_Petz4[[#This Row],[FILIAL]],'[4]PETZ E ZEEDOG'!$B$2:$R$1103,8,0),"")</f>
        <v>AVENIDA DA AMIZADE, 2437</v>
      </c>
      <c r="H122" t="str">
        <f>IFERROR(VLOOKUP(Filiais_Petz4[[#This Row],[FILIAL]],'[4]PETZ E ZEEDOG'!$B:$J,9,0),"")</f>
        <v>SUMARE</v>
      </c>
      <c r="I122" t="str">
        <f>IFERROR(VLOOKUP(Filiais_Petz4[[#This Row],[FILIAL]],'[4]PETZ E ZEEDOG'!$B:$K,10,0),"")</f>
        <v>SP</v>
      </c>
      <c r="J122">
        <f>IFERROR(VLOOKUP(Filiais_Petz4[[#This Row],[FILIAL]],'[4]PETZ E ZEEDOG'!$B$2:$R$1103,11,0),"")</f>
        <v>13175490</v>
      </c>
      <c r="K122" s="89">
        <f>IFERROR(VLOOKUP(Filiais_Petz4[[#This Row],[FILIAL]],'[4]PETZ E ZEEDOG'!$B:$M,12,0),"")</f>
        <v>18328118011658</v>
      </c>
      <c r="L122">
        <f>IFERROR(VLOOKUP(Filiais_Petz4[[#This Row],[FILIAL]],'[4]PETZ E ZEEDOG'!$B:$N,13,0),"")</f>
        <v>671416989110</v>
      </c>
      <c r="M122" t="str">
        <f>IFERROR(VLOOKUP(Filiais_Petz4[[#This Row],[FILIAL]],'[4]PETZ E ZEEDOG'!$B:$O,14,0),"")</f>
        <v>VILA CARLOTA</v>
      </c>
      <c r="N122" t="str">
        <f>IFERROR(VLOOKUP(Filiais_Petz4[[#This Row],[FILIAL]],'[4]PETZ E ZEEDOG'!$B:$P,15,0),"")</f>
        <v>S</v>
      </c>
      <c r="O122" t="str">
        <f>IFERROR(VLOOKUP(Filiais_Petz4[[#This Row],[FILIAL]],'[4]PETZ E ZEEDOG'!$B:$Q,16,0),"")</f>
        <v>SMRE-SP</v>
      </c>
      <c r="P122" t="str">
        <f>IFERROR(VLOOKUP(Filiais_Petz4[[#This Row],[FILIAL]],'[4]PETZ E ZEEDOG'!$B:$R,17,0),"")</f>
        <v>AGNALDO</v>
      </c>
      <c r="Q122" t="str">
        <f>IFERROR(VLOOKUP(Filiais_Petz4[[#This Row],[FILIAL]],'[4]PETZ E ZEEDOG'!$B:$C,2,0),"")</f>
        <v>INT-1</v>
      </c>
    </row>
    <row r="123" spans="1:17" ht="14.45" hidden="1" customHeight="1" x14ac:dyDescent="0.25">
      <c r="A123" t="s">
        <v>175</v>
      </c>
      <c r="B123" t="str">
        <f>IFERROR(VLOOKUP(Filiais_Petz4[[#This Row],[FILIAL]],'[4]PETZ E ZEEDOG'!$B:$D,3,0),"")</f>
        <v>R3</v>
      </c>
      <c r="C123" t="str">
        <f>IFERROR(VLOOKUP(Filiais_Petz4[[#This Row],[FILIAL]],'[4]PETZ E ZEEDOG'!$B:$E,4,0),"")</f>
        <v>FELICIO</v>
      </c>
      <c r="D123" t="str">
        <f>IFERROR(VLOOKUP(Filiais_Petz4[[#This Row],[FILIAL]],'[4]PETZ E ZEEDOG'!$B:$F,5,0),"")</f>
        <v>JUZF-MG</v>
      </c>
      <c r="E123" t="str">
        <f>IFERROR(VLOOKUP(Filiais_Petz4[[#This Row],[FILIAL]],'[4]PETZ E ZEEDOG'!$B:$G,6,0),"")</f>
        <v>PETZ JUIZ DE FORA</v>
      </c>
      <c r="F123" s="1">
        <f>IFERROR(VLOOKUP(Filiais_Petz4[[#This Row],[FILIAL]],'[4]PETZ E ZEEDOG'!$B:$H,7,0),"")</f>
        <v>43822</v>
      </c>
      <c r="G123" t="str">
        <f>IFERROR(VLOOKUP(Filiais_Petz4[[#This Row],[FILIAL]],'[4]PETZ E ZEEDOG'!$B$2:$R$1103,8,0),"")</f>
        <v>AVENIDA BARÃO DO RIO BRANCO, 3820</v>
      </c>
      <c r="H123" t="str">
        <f>IFERROR(VLOOKUP(Filiais_Petz4[[#This Row],[FILIAL]],'[4]PETZ E ZEEDOG'!$B:$J,9,0),"")</f>
        <v>JUIZ DE FORA</v>
      </c>
      <c r="I123" t="str">
        <f>IFERROR(VLOOKUP(Filiais_Petz4[[#This Row],[FILIAL]],'[4]PETZ E ZEEDOG'!$B:$K,10,0),"")</f>
        <v>MG</v>
      </c>
      <c r="J123">
        <f>IFERROR(VLOOKUP(Filiais_Petz4[[#This Row],[FILIAL]],'[4]PETZ E ZEEDOG'!$B$2:$R$1103,11,0),"")</f>
        <v>36025020</v>
      </c>
      <c r="K123" s="89">
        <f>IFERROR(VLOOKUP(Filiais_Petz4[[#This Row],[FILIAL]],'[4]PETZ E ZEEDOG'!$B:$M,12,0),"")</f>
        <v>18328118011810</v>
      </c>
      <c r="L123" t="str">
        <f>IFERROR(VLOOKUP(Filiais_Petz4[[#This Row],[FILIAL]],'[4]PETZ E ZEEDOG'!$B:$N,13,0),"")</f>
        <v>0026221780837</v>
      </c>
      <c r="M123" t="str">
        <f>IFERROR(VLOOKUP(Filiais_Petz4[[#This Row],[FILIAL]],'[4]PETZ E ZEEDOG'!$B:$O,14,0),"")</f>
        <v>ALTO DOS PASSOS</v>
      </c>
      <c r="N123" t="str">
        <f>IFERROR(VLOOKUP(Filiais_Petz4[[#This Row],[FILIAL]],'[4]PETZ E ZEEDOG'!$B:$P,15,0),"")</f>
        <v>S</v>
      </c>
      <c r="O123" t="str">
        <f>IFERROR(VLOOKUP(Filiais_Petz4[[#This Row],[FILIAL]],'[4]PETZ E ZEEDOG'!$B:$Q,16,0),"")</f>
        <v>JUZF-MG</v>
      </c>
      <c r="P123" t="str">
        <f>IFERROR(VLOOKUP(Filiais_Petz4[[#This Row],[FILIAL]],'[4]PETZ E ZEEDOG'!$B:$R,17,0),"")</f>
        <v>KAUAN</v>
      </c>
      <c r="Q123" t="str">
        <f>IFERROR(VLOOKUP(Filiais_Petz4[[#This Row],[FILIAL]],'[4]PETZ E ZEEDOG'!$B:$C,2,0),"")</f>
        <v>MG-1</v>
      </c>
    </row>
    <row r="124" spans="1:17" ht="14.45" hidden="1" customHeight="1" x14ac:dyDescent="0.25">
      <c r="A124" t="s">
        <v>176</v>
      </c>
      <c r="B124" t="str">
        <f>IFERROR(VLOOKUP(Filiais_Petz4[[#This Row],[FILIAL]],'[4]PETZ E ZEEDOG'!$B:$D,3,0),"")</f>
        <v>R1</v>
      </c>
      <c r="C124" t="str">
        <f>IFERROR(VLOOKUP(Filiais_Petz4[[#This Row],[FILIAL]],'[4]PETZ E ZEEDOG'!$B:$E,4,0),"")</f>
        <v>MARYANE</v>
      </c>
      <c r="D124" t="str">
        <f>IFERROR(VLOOKUP(Filiais_Petz4[[#This Row],[FILIAL]],'[4]PETZ E ZEEDOG'!$B:$F,5,0),"")</f>
        <v>RMAR-PE</v>
      </c>
      <c r="E124" t="str">
        <f>IFERROR(VLOOKUP(Filiais_Petz4[[#This Row],[FILIAL]],'[4]PETZ E ZEEDOG'!$B:$G,6,0),"")</f>
        <v>PETZ RIOMAR</v>
      </c>
      <c r="F124" s="1">
        <f>IFERROR(VLOOKUP(Filiais_Petz4[[#This Row],[FILIAL]],'[4]PETZ E ZEEDOG'!$B:$H,7,0),"")</f>
        <v>43788</v>
      </c>
      <c r="G124" t="str">
        <f>IFERROR(VLOOKUP(Filiais_Petz4[[#This Row],[FILIAL]],'[4]PETZ E ZEEDOG'!$B$2:$R$1103,8,0),"")</f>
        <v>AVENIDA REPUBLICA DO LIBANO, 251</v>
      </c>
      <c r="H124" t="str">
        <f>IFERROR(VLOOKUP(Filiais_Petz4[[#This Row],[FILIAL]],'[4]PETZ E ZEEDOG'!$B:$J,9,0),"")</f>
        <v>RECIFE</v>
      </c>
      <c r="I124" t="str">
        <f>IFERROR(VLOOKUP(Filiais_Petz4[[#This Row],[FILIAL]],'[4]PETZ E ZEEDOG'!$B:$K,10,0),"")</f>
        <v>PE</v>
      </c>
      <c r="J124">
        <f>IFERROR(VLOOKUP(Filiais_Petz4[[#This Row],[FILIAL]],'[4]PETZ E ZEEDOG'!$B$2:$R$1103,11,0),"")</f>
        <v>51110160</v>
      </c>
      <c r="K124" s="89">
        <f>IFERROR(VLOOKUP(Filiais_Petz4[[#This Row],[FILIAL]],'[4]PETZ E ZEEDOG'!$B:$M,12,0),"")</f>
        <v>18328118011305</v>
      </c>
      <c r="L124" t="str">
        <f>IFERROR(VLOOKUP(Filiais_Petz4[[#This Row],[FILIAL]],'[4]PETZ E ZEEDOG'!$B:$N,13,0),"")</f>
        <v>085052256</v>
      </c>
      <c r="M124" t="str">
        <f>IFERROR(VLOOKUP(Filiais_Petz4[[#This Row],[FILIAL]],'[4]PETZ E ZEEDOG'!$B:$O,14,0),"")</f>
        <v>PINA</v>
      </c>
      <c r="N124" t="str">
        <f>IFERROR(VLOOKUP(Filiais_Petz4[[#This Row],[FILIAL]],'[4]PETZ E ZEEDOG'!$B:$P,15,0),"")</f>
        <v>S</v>
      </c>
      <c r="O124" t="str">
        <f>IFERROR(VLOOKUP(Filiais_Petz4[[#This Row],[FILIAL]],'[4]PETZ E ZEEDOG'!$B:$Q,16,0),"")</f>
        <v>RMAR-PE</v>
      </c>
      <c r="P124" t="str">
        <f>IFERROR(VLOOKUP(Filiais_Petz4[[#This Row],[FILIAL]],'[4]PETZ E ZEEDOG'!$B:$R,17,0),"")</f>
        <v>LUCAS</v>
      </c>
      <c r="Q124" t="str">
        <f>IFERROR(VLOOKUP(Filiais_Petz4[[#This Row],[FILIAL]],'[4]PETZ E ZEEDOG'!$B:$C,2,0),"")</f>
        <v>NE1</v>
      </c>
    </row>
    <row r="125" spans="1:17" ht="14.45" hidden="1" customHeight="1" x14ac:dyDescent="0.25">
      <c r="A125" t="s">
        <v>177</v>
      </c>
      <c r="B125" t="str">
        <f>IFERROR(VLOOKUP(Filiais_Petz4[[#This Row],[FILIAL]],'[4]PETZ E ZEEDOG'!$B:$D,3,0),"")</f>
        <v>R1</v>
      </c>
      <c r="C125" t="str">
        <f>IFERROR(VLOOKUP(Filiais_Petz4[[#This Row],[FILIAL]],'[4]PETZ E ZEEDOG'!$B:$E,4,0),"")</f>
        <v>MARYANE</v>
      </c>
      <c r="D125" t="str">
        <f>IFERROR(VLOOKUP(Filiais_Petz4[[#This Row],[FILIAL]],'[4]PETZ E ZEEDOG'!$B:$F,5,0),"")</f>
        <v>RPIN-SP</v>
      </c>
      <c r="E125" t="str">
        <f>IFERROR(VLOOKUP(Filiais_Petz4[[#This Row],[FILIAL]],'[4]PETZ E ZEEDOG'!$B:$G,6,0),"")</f>
        <v>PETZ RIBEIRÃO PRETO INDEPEDENCIA</v>
      </c>
      <c r="F125" s="1">
        <f>IFERROR(VLOOKUP(Filiais_Petz4[[#This Row],[FILIAL]],'[4]PETZ E ZEEDOG'!$B:$H,7,0),"")</f>
        <v>44068</v>
      </c>
      <c r="G125" t="str">
        <f>IFERROR(VLOOKUP(Filiais_Petz4[[#This Row],[FILIAL]],'[4]PETZ E ZEEDOG'!$B$2:$R$1103,8,0),"")</f>
        <v>AVENIDA INDEPENDENCIA, 1810</v>
      </c>
      <c r="H125" t="str">
        <f>IFERROR(VLOOKUP(Filiais_Petz4[[#This Row],[FILIAL]],'[4]PETZ E ZEEDOG'!$B:$J,9,0),"")</f>
        <v>RIBEIRÃO PRETO</v>
      </c>
      <c r="I125" t="str">
        <f>IFERROR(VLOOKUP(Filiais_Petz4[[#This Row],[FILIAL]],'[4]PETZ E ZEEDOG'!$B:$K,10,0),"")</f>
        <v>SP</v>
      </c>
      <c r="J125">
        <f>IFERROR(VLOOKUP(Filiais_Petz4[[#This Row],[FILIAL]],'[4]PETZ E ZEEDOG'!$B$2:$R$1103,11,0),"")</f>
        <v>14025393</v>
      </c>
      <c r="K125" s="89">
        <f>IFERROR(VLOOKUP(Filiais_Petz4[[#This Row],[FILIAL]],'[4]PETZ E ZEEDOG'!$B:$M,12,0),"")</f>
        <v>18328118011739</v>
      </c>
      <c r="L125">
        <f>IFERROR(VLOOKUP(Filiais_Petz4[[#This Row],[FILIAL]],'[4]PETZ E ZEEDOG'!$B:$N,13,0),"")</f>
        <v>797532630116</v>
      </c>
      <c r="M125" t="str">
        <f>IFERROR(VLOOKUP(Filiais_Petz4[[#This Row],[FILIAL]],'[4]PETZ E ZEEDOG'!$B:$O,14,0),"")</f>
        <v>JARDIM SUMARE</v>
      </c>
      <c r="N125" t="str">
        <f>IFERROR(VLOOKUP(Filiais_Petz4[[#This Row],[FILIAL]],'[4]PETZ E ZEEDOG'!$B:$P,15,0),"")</f>
        <v>S</v>
      </c>
      <c r="O125" t="str">
        <f>IFERROR(VLOOKUP(Filiais_Petz4[[#This Row],[FILIAL]],'[4]PETZ E ZEEDOG'!$B:$Q,16,0),"")</f>
        <v>RPIN-SP</v>
      </c>
      <c r="P125" t="str">
        <f>IFERROR(VLOOKUP(Filiais_Petz4[[#This Row],[FILIAL]],'[4]PETZ E ZEEDOG'!$B:$R,17,0),"")</f>
        <v>AGNALDO</v>
      </c>
      <c r="Q125" t="str">
        <f>IFERROR(VLOOKUP(Filiais_Petz4[[#This Row],[FILIAL]],'[4]PETZ E ZEEDOG'!$B:$C,2,0),"")</f>
        <v>INT-2</v>
      </c>
    </row>
    <row r="126" spans="1:17" ht="14.45" hidden="1" customHeight="1" x14ac:dyDescent="0.25">
      <c r="A126" t="s">
        <v>178</v>
      </c>
      <c r="B126" t="str">
        <f>IFERROR(VLOOKUP(Filiais_Petz4[[#This Row],[FILIAL]],'[4]PETZ E ZEEDOG'!$B:$D,3,0),"")</f>
        <v>R3</v>
      </c>
      <c r="C126" t="str">
        <f>IFERROR(VLOOKUP(Filiais_Petz4[[#This Row],[FILIAL]],'[4]PETZ E ZEEDOG'!$B:$E,4,0),"")</f>
        <v>FELICIO</v>
      </c>
      <c r="D126" t="str">
        <f>IFERROR(VLOOKUP(Filiais_Petz4[[#This Row],[FILIAL]],'[4]PETZ E ZEEDOG'!$B:$F,5,0),"")</f>
        <v>CORA-SP</v>
      </c>
      <c r="E126" t="str">
        <f>IFERROR(VLOOKUP(Filiais_Petz4[[#This Row],[FILIAL]],'[4]PETZ E ZEEDOG'!$B:$G,6,0),"")</f>
        <v>PETZ CERRO CORA</v>
      </c>
      <c r="F126" s="1">
        <f>IFERROR(VLOOKUP(Filiais_Petz4[[#This Row],[FILIAL]],'[4]PETZ E ZEEDOG'!$B:$H,7,0),"")</f>
        <v>44096</v>
      </c>
      <c r="G126" t="str">
        <f>IFERROR(VLOOKUP(Filiais_Petz4[[#This Row],[FILIAL]],'[4]PETZ E ZEEDOG'!$B$2:$R$1103,8,0),"")</f>
        <v>RUA CERRO CORA, 1950</v>
      </c>
      <c r="H126" t="str">
        <f>IFERROR(VLOOKUP(Filiais_Petz4[[#This Row],[FILIAL]],'[4]PETZ E ZEEDOG'!$B:$J,9,0),"")</f>
        <v>SÃO PAULO</v>
      </c>
      <c r="I126" t="str">
        <f>IFERROR(VLOOKUP(Filiais_Petz4[[#This Row],[FILIAL]],'[4]PETZ E ZEEDOG'!$B:$K,10,0),"")</f>
        <v>SP</v>
      </c>
      <c r="J126">
        <f>IFERROR(VLOOKUP(Filiais_Petz4[[#This Row],[FILIAL]],'[4]PETZ E ZEEDOG'!$B$2:$R$1103,11,0),"")</f>
        <v>5061300</v>
      </c>
      <c r="K126" s="89">
        <f>IFERROR(VLOOKUP(Filiais_Petz4[[#This Row],[FILIAL]],'[4]PETZ E ZEEDOG'!$B:$M,12,0),"")</f>
        <v>18328118013600</v>
      </c>
      <c r="L126">
        <f>IFERROR(VLOOKUP(Filiais_Petz4[[#This Row],[FILIAL]],'[4]PETZ E ZEEDOG'!$B:$N,13,0),"")</f>
        <v>128524487119</v>
      </c>
      <c r="M126" t="str">
        <f>IFERROR(VLOOKUP(Filiais_Petz4[[#This Row],[FILIAL]],'[4]PETZ E ZEEDOG'!$B:$O,14,0),"")</f>
        <v>VILA ROMANA</v>
      </c>
      <c r="N126" t="str">
        <f>IFERROR(VLOOKUP(Filiais_Petz4[[#This Row],[FILIAL]],'[4]PETZ E ZEEDOG'!$B:$P,15,0),"")</f>
        <v>S</v>
      </c>
      <c r="O126" t="str">
        <f>IFERROR(VLOOKUP(Filiais_Petz4[[#This Row],[FILIAL]],'[4]PETZ E ZEEDOG'!$B:$Q,16,0),"")</f>
        <v>CORA-SP</v>
      </c>
      <c r="P126" t="str">
        <f>IFERROR(VLOOKUP(Filiais_Petz4[[#This Row],[FILIAL]],'[4]PETZ E ZEEDOG'!$B:$R,17,0),"")</f>
        <v>KAUAN</v>
      </c>
      <c r="Q126" t="str">
        <f>IFERROR(VLOOKUP(Filiais_Petz4[[#This Row],[FILIAL]],'[4]PETZ E ZEEDOG'!$B:$C,2,0),"")</f>
        <v>SP7</v>
      </c>
    </row>
    <row r="127" spans="1:17" ht="14.45" hidden="1" customHeight="1" x14ac:dyDescent="0.25">
      <c r="A127" t="s">
        <v>179</v>
      </c>
      <c r="B127" t="str">
        <f>IFERROR(VLOOKUP(Filiais_Petz4[[#This Row],[FILIAL]],'[4]PETZ E ZEEDOG'!$B:$D,3,0),"")</f>
        <v>R2</v>
      </c>
      <c r="C127" t="str">
        <f>IFERROR(VLOOKUP(Filiais_Petz4[[#This Row],[FILIAL]],'[4]PETZ E ZEEDOG'!$B:$E,4,0),"")</f>
        <v>MARCONE</v>
      </c>
      <c r="D127" t="str">
        <f>IFERROR(VLOOKUP(Filiais_Petz4[[#This Row],[FILIAL]],'[4]PETZ E ZEEDOG'!$B:$F,5,0),"")</f>
        <v>CGUA-SP</v>
      </c>
      <c r="E127" t="str">
        <f>IFERROR(VLOOKUP(Filiais_Petz4[[#This Row],[FILIAL]],'[4]PETZ E ZEEDOG'!$B:$G,6,0),"")</f>
        <v>PETZ CARAGUATATUBA</v>
      </c>
      <c r="F127" s="1">
        <f>IFERROR(VLOOKUP(Filiais_Petz4[[#This Row],[FILIAL]],'[4]PETZ E ZEEDOG'!$B:$H,7,0),"")</f>
        <v>44342</v>
      </c>
      <c r="G127" t="str">
        <f>IFERROR(VLOOKUP(Filiais_Petz4[[#This Row],[FILIAL]],'[4]PETZ E ZEEDOG'!$B$2:$R$1103,8,0),"")</f>
        <v>RUA VEREADOR ANTONIO CRUZ AROUCA, 200</v>
      </c>
      <c r="H127" t="str">
        <f>IFERROR(VLOOKUP(Filiais_Petz4[[#This Row],[FILIAL]],'[4]PETZ E ZEEDOG'!$B:$J,9,0),"")</f>
        <v>CARAGUATATUBA</v>
      </c>
      <c r="I127" t="str">
        <f>IFERROR(VLOOKUP(Filiais_Petz4[[#This Row],[FILIAL]],'[4]PETZ E ZEEDOG'!$B:$K,10,0),"")</f>
        <v>SP</v>
      </c>
      <c r="J127">
        <f>IFERROR(VLOOKUP(Filiais_Petz4[[#This Row],[FILIAL]],'[4]PETZ E ZEEDOG'!$B$2:$R$1103,11,0),"")</f>
        <v>11665100</v>
      </c>
      <c r="K127" s="89">
        <f>IFERROR(VLOOKUP(Filiais_Petz4[[#This Row],[FILIAL]],'[4]PETZ E ZEEDOG'!$B:$M,12,0),"")</f>
        <v>18328118012468</v>
      </c>
      <c r="L127">
        <f>IFERROR(VLOOKUP(Filiais_Petz4[[#This Row],[FILIAL]],'[4]PETZ E ZEEDOG'!$B:$N,13,0),"")</f>
        <v>254238113116</v>
      </c>
      <c r="M127" t="str">
        <f>IFERROR(VLOOKUP(Filiais_Petz4[[#This Row],[FILIAL]],'[4]PETZ E ZEEDOG'!$B:$O,14,0),"")</f>
        <v>INDAIA</v>
      </c>
      <c r="N127" t="str">
        <f>IFERROR(VLOOKUP(Filiais_Petz4[[#This Row],[FILIAL]],'[4]PETZ E ZEEDOG'!$B:$P,15,0),"")</f>
        <v>S</v>
      </c>
      <c r="O127" t="str">
        <f>IFERROR(VLOOKUP(Filiais_Petz4[[#This Row],[FILIAL]],'[4]PETZ E ZEEDOG'!$B:$Q,16,0),"")</f>
        <v>CGUA-SP</v>
      </c>
      <c r="P127" t="str">
        <f>IFERROR(VLOOKUP(Filiais_Petz4[[#This Row],[FILIAL]],'[4]PETZ E ZEEDOG'!$B:$R,17,0),"")</f>
        <v>GUILHERME</v>
      </c>
      <c r="Q127" t="str">
        <f>IFERROR(VLOOKUP(Filiais_Petz4[[#This Row],[FILIAL]],'[4]PETZ E ZEEDOG'!$B:$C,2,0),"")</f>
        <v>SP6</v>
      </c>
    </row>
    <row r="128" spans="1:17" ht="14.45" hidden="1" customHeight="1" x14ac:dyDescent="0.25">
      <c r="A128" t="s">
        <v>180</v>
      </c>
      <c r="B128" t="str">
        <f>IFERROR(VLOOKUP(Filiais_Petz4[[#This Row],[FILIAL]],'[4]PETZ E ZEEDOG'!$B:$D,3,0),"")</f>
        <v>R1</v>
      </c>
      <c r="C128" t="str">
        <f>IFERROR(VLOOKUP(Filiais_Petz4[[#This Row],[FILIAL]],'[4]PETZ E ZEEDOG'!$B:$E,4,0),"")</f>
        <v>MARYANE</v>
      </c>
      <c r="D128" t="str">
        <f>IFERROR(VLOOKUP(Filiais_Petz4[[#This Row],[FILIAL]],'[4]PETZ E ZEEDOG'!$B:$F,5,0),"")</f>
        <v>ITPC-SP</v>
      </c>
      <c r="E128" t="str">
        <f>IFERROR(VLOOKUP(Filiais_Petz4[[#This Row],[FILIAL]],'[4]PETZ E ZEEDOG'!$B:$G,6,0),"")</f>
        <v>PETZ ITAPECERICA DA SERRA</v>
      </c>
      <c r="F128" s="1">
        <f>IFERROR(VLOOKUP(Filiais_Petz4[[#This Row],[FILIAL]],'[4]PETZ E ZEEDOG'!$B:$H,7,0),"")</f>
        <v>44860</v>
      </c>
      <c r="G128" t="str">
        <f>IFERROR(VLOOKUP(Filiais_Petz4[[#This Row],[FILIAL]],'[4]PETZ E ZEEDOG'!$B$2:$R$1103,8,0),"")</f>
        <v>ESTRADA DE ITAPECERICA, 944</v>
      </c>
      <c r="H128" t="str">
        <f>IFERROR(VLOOKUP(Filiais_Petz4[[#This Row],[FILIAL]],'[4]PETZ E ZEEDOG'!$B:$J,9,0),"")</f>
        <v>SÃO PAULO</v>
      </c>
      <c r="I128" t="str">
        <f>IFERROR(VLOOKUP(Filiais_Petz4[[#This Row],[FILIAL]],'[4]PETZ E ZEEDOG'!$B:$K,10,0),"")</f>
        <v>SP</v>
      </c>
      <c r="J128">
        <f>IFERROR(VLOOKUP(Filiais_Petz4[[#This Row],[FILIAL]],'[4]PETZ E ZEEDOG'!$B$2:$R$1103,11,0),"")</f>
        <v>5835002</v>
      </c>
      <c r="K128" s="89">
        <f>IFERROR(VLOOKUP(Filiais_Petz4[[#This Row],[FILIAL]],'[4]PETZ E ZEEDOG'!$B:$M,12,0),"")</f>
        <v>18328118012115</v>
      </c>
      <c r="L128">
        <f>IFERROR(VLOOKUP(Filiais_Petz4[[#This Row],[FILIAL]],'[4]PETZ E ZEEDOG'!$B:$N,13,0),"")</f>
        <v>128074269111</v>
      </c>
      <c r="M128" t="str">
        <f>IFERROR(VLOOKUP(Filiais_Petz4[[#This Row],[FILIAL]],'[4]PETZ E ZEEDOG'!$B:$O,14,0),"")</f>
        <v>VILA DAS BELEZAS</v>
      </c>
      <c r="N128" t="str">
        <f>IFERROR(VLOOKUP(Filiais_Petz4[[#This Row],[FILIAL]],'[4]PETZ E ZEEDOG'!$B:$P,15,0),"")</f>
        <v>S</v>
      </c>
      <c r="O128" t="str">
        <f>IFERROR(VLOOKUP(Filiais_Petz4[[#This Row],[FILIAL]],'[4]PETZ E ZEEDOG'!$B:$Q,16,0),"")</f>
        <v>ITPC-SP</v>
      </c>
      <c r="P128" t="str">
        <f>IFERROR(VLOOKUP(Filiais_Petz4[[#This Row],[FILIAL]],'[4]PETZ E ZEEDOG'!$B:$R,17,0),"")</f>
        <v>AGNALDO</v>
      </c>
      <c r="Q128" t="str">
        <f>IFERROR(VLOOKUP(Filiais_Petz4[[#This Row],[FILIAL]],'[4]PETZ E ZEEDOG'!$B:$C,2,0),"")</f>
        <v>SP1</v>
      </c>
    </row>
    <row r="129" spans="1:17" ht="14.45" hidden="1" customHeight="1" x14ac:dyDescent="0.25">
      <c r="A129" t="s">
        <v>181</v>
      </c>
      <c r="B129" t="str">
        <f>IFERROR(VLOOKUP(Filiais_Petz4[[#This Row],[FILIAL]],'[4]PETZ E ZEEDOG'!$B:$D,3,0),"")</f>
        <v>R1</v>
      </c>
      <c r="C129" t="str">
        <f>IFERROR(VLOOKUP(Filiais_Petz4[[#This Row],[FILIAL]],'[4]PETZ E ZEEDOG'!$B:$E,4,0),"")</f>
        <v>MARYANE</v>
      </c>
      <c r="D129" t="str">
        <f>IFERROR(VLOOKUP(Filiais_Petz4[[#This Row],[FILIAL]],'[4]PETZ E ZEEDOG'!$B:$F,5,0),"")</f>
        <v>AMER-SP</v>
      </c>
      <c r="E129" t="str">
        <f>IFERROR(VLOOKUP(Filiais_Petz4[[#This Row],[FILIAL]],'[4]PETZ E ZEEDOG'!$B:$G,6,0),"")</f>
        <v>PETZ AMERICANA</v>
      </c>
      <c r="F129" s="1">
        <f>IFERROR(VLOOKUP(Filiais_Petz4[[#This Row],[FILIAL]],'[4]PETZ E ZEEDOG'!$B:$H,7,0),"")</f>
        <v>44244</v>
      </c>
      <c r="G129" t="str">
        <f>IFERROR(VLOOKUP(Filiais_Petz4[[#This Row],[FILIAL]],'[4]PETZ E ZEEDOG'!$B$2:$R$1103,8,0),"")</f>
        <v>AVENIDA PAULISTA, 985</v>
      </c>
      <c r="H129" t="str">
        <f>IFERROR(VLOOKUP(Filiais_Petz4[[#This Row],[FILIAL]],'[4]PETZ E ZEEDOG'!$B:$J,9,0),"")</f>
        <v>AMERICANA</v>
      </c>
      <c r="I129" t="str">
        <f>IFERROR(VLOOKUP(Filiais_Petz4[[#This Row],[FILIAL]],'[4]PETZ E ZEEDOG'!$B:$K,10,0),"")</f>
        <v>SP</v>
      </c>
      <c r="J129">
        <f>IFERROR(VLOOKUP(Filiais_Petz4[[#This Row],[FILIAL]],'[4]PETZ E ZEEDOG'!$B$2:$R$1103,11,0),"")</f>
        <v>13478580</v>
      </c>
      <c r="K129" s="89">
        <f>IFERROR(VLOOKUP(Filiais_Petz4[[#This Row],[FILIAL]],'[4]PETZ E ZEEDOG'!$B:$M,12,0),"")</f>
        <v>18328118012387</v>
      </c>
      <c r="L129">
        <f>IFERROR(VLOOKUP(Filiais_Petz4[[#This Row],[FILIAL]],'[4]PETZ E ZEEDOG'!$B:$N,13,0),"")</f>
        <v>165496819111</v>
      </c>
      <c r="M129" t="str">
        <f>IFERROR(VLOOKUP(Filiais_Petz4[[#This Row],[FILIAL]],'[4]PETZ E ZEEDOG'!$B:$O,14,0),"")</f>
        <v>VILA NOSSA SENHORA DE FATIMA</v>
      </c>
      <c r="N129" t="str">
        <f>IFERROR(VLOOKUP(Filiais_Petz4[[#This Row],[FILIAL]],'[4]PETZ E ZEEDOG'!$B:$P,15,0),"")</f>
        <v>S</v>
      </c>
      <c r="O129" t="str">
        <f>IFERROR(VLOOKUP(Filiais_Petz4[[#This Row],[FILIAL]],'[4]PETZ E ZEEDOG'!$B:$Q,16,0),"")</f>
        <v>AMER-SP</v>
      </c>
      <c r="P129" t="str">
        <f>IFERROR(VLOOKUP(Filiais_Petz4[[#This Row],[FILIAL]],'[4]PETZ E ZEEDOG'!$B:$R,17,0),"")</f>
        <v>AGNALDO</v>
      </c>
      <c r="Q129" t="str">
        <f>IFERROR(VLOOKUP(Filiais_Petz4[[#This Row],[FILIAL]],'[4]PETZ E ZEEDOG'!$B:$C,2,0),"")</f>
        <v>INT-1</v>
      </c>
    </row>
    <row r="130" spans="1:17" ht="14.45" hidden="1" customHeight="1" x14ac:dyDescent="0.25">
      <c r="A130" t="s">
        <v>182</v>
      </c>
      <c r="B130" t="str">
        <f>IFERROR(VLOOKUP(Filiais_Petz4[[#This Row],[FILIAL]],'[4]PETZ E ZEEDOG'!$B:$D,3,0),"")</f>
        <v>R1</v>
      </c>
      <c r="C130" t="str">
        <f>IFERROR(VLOOKUP(Filiais_Petz4[[#This Row],[FILIAL]],'[4]PETZ E ZEEDOG'!$B:$E,4,0),"")</f>
        <v>MARYANE</v>
      </c>
      <c r="D130" t="str">
        <f>IFERROR(VLOOKUP(Filiais_Petz4[[#This Row],[FILIAL]],'[4]PETZ E ZEEDOG'!$B:$F,5,0),"")</f>
        <v>STDU-CE</v>
      </c>
      <c r="E130" t="str">
        <f>IFERROR(VLOOKUP(Filiais_Petz4[[#This Row],[FILIAL]],'[4]PETZ E ZEEDOG'!$B:$G,6,0),"")</f>
        <v>PETZ SANTOS DUMONT</v>
      </c>
      <c r="F130" s="1">
        <f>IFERROR(VLOOKUP(Filiais_Petz4[[#This Row],[FILIAL]],'[4]PETZ E ZEEDOG'!$B:$H,7,0),"")</f>
        <v>44074</v>
      </c>
      <c r="G130" t="str">
        <f>IFERROR(VLOOKUP(Filiais_Petz4[[#This Row],[FILIAL]],'[4]PETZ E ZEEDOG'!$B$2:$R$1103,8,0),"")</f>
        <v>AVENIDA SANTOS DUMONT, 5650</v>
      </c>
      <c r="H130" t="str">
        <f>IFERROR(VLOOKUP(Filiais_Petz4[[#This Row],[FILIAL]],'[4]PETZ E ZEEDOG'!$B:$J,9,0),"")</f>
        <v>FORTALEZA</v>
      </c>
      <c r="I130" t="str">
        <f>IFERROR(VLOOKUP(Filiais_Petz4[[#This Row],[FILIAL]],'[4]PETZ E ZEEDOG'!$B:$K,10,0),"")</f>
        <v>CE</v>
      </c>
      <c r="J130">
        <f>IFERROR(VLOOKUP(Filiais_Petz4[[#This Row],[FILIAL]],'[4]PETZ E ZEEDOG'!$B$2:$R$1103,11,0),"")</f>
        <v>60192018</v>
      </c>
      <c r="K130" s="89">
        <f>IFERROR(VLOOKUP(Filiais_Petz4[[#This Row],[FILIAL]],'[4]PETZ E ZEEDOG'!$B:$M,12,0),"")</f>
        <v>18328118013863</v>
      </c>
      <c r="L130" t="str">
        <f>IFERROR(VLOOKUP(Filiais_Petz4[[#This Row],[FILIAL]],'[4]PETZ E ZEEDOG'!$B:$N,13,0),"")</f>
        <v>062492063</v>
      </c>
      <c r="M130" t="str">
        <f>IFERROR(VLOOKUP(Filiais_Petz4[[#This Row],[FILIAL]],'[4]PETZ E ZEEDOG'!$B:$O,14,0),"")</f>
        <v>COCO</v>
      </c>
      <c r="N130" t="str">
        <f>IFERROR(VLOOKUP(Filiais_Petz4[[#This Row],[FILIAL]],'[4]PETZ E ZEEDOG'!$B:$P,15,0),"")</f>
        <v>S</v>
      </c>
      <c r="O130" t="str">
        <f>IFERROR(VLOOKUP(Filiais_Petz4[[#This Row],[FILIAL]],'[4]PETZ E ZEEDOG'!$B:$Q,16,0),"")</f>
        <v>STDU-CE</v>
      </c>
      <c r="P130" t="str">
        <f>IFERROR(VLOOKUP(Filiais_Petz4[[#This Row],[FILIAL]],'[4]PETZ E ZEEDOG'!$B:$R,17,0),"")</f>
        <v>LUCAS</v>
      </c>
      <c r="Q130" t="str">
        <f>IFERROR(VLOOKUP(Filiais_Petz4[[#This Row],[FILIAL]],'[4]PETZ E ZEEDOG'!$B:$C,2,0),"")</f>
        <v>NE2</v>
      </c>
    </row>
    <row r="131" spans="1:17" ht="14.45" hidden="1" customHeight="1" x14ac:dyDescent="0.25">
      <c r="A131" t="s">
        <v>183</v>
      </c>
      <c r="B131" t="str">
        <f>IFERROR(VLOOKUP(Filiais_Petz4[[#This Row],[FILIAL]],'[4]PETZ E ZEEDOG'!$B:$D,3,0),"")</f>
        <v>R3</v>
      </c>
      <c r="C131" t="str">
        <f>IFERROR(VLOOKUP(Filiais_Petz4[[#This Row],[FILIAL]],'[4]PETZ E ZEEDOG'!$B:$E,4,0),"")</f>
        <v>FELICIO</v>
      </c>
      <c r="D131" t="str">
        <f>IFERROR(VLOOKUP(Filiais_Petz4[[#This Row],[FILIAL]],'[4]PETZ E ZEEDOG'!$B:$F,5,0),"")</f>
        <v>CLUZ-MG</v>
      </c>
      <c r="E131" t="str">
        <f>IFERROR(VLOOKUP(Filiais_Petz4[[#This Row],[FILIAL]],'[4]PETZ E ZEEDOG'!$B:$G,6,0),"")</f>
        <v>PETZ CARLOS LUZ</v>
      </c>
      <c r="F131" s="1">
        <f>IFERROR(VLOOKUP(Filiais_Petz4[[#This Row],[FILIAL]],'[4]PETZ E ZEEDOG'!$B:$H,7,0),"")</f>
        <v>44012</v>
      </c>
      <c r="G131" t="str">
        <f>IFERROR(VLOOKUP(Filiais_Petz4[[#This Row],[FILIAL]],'[4]PETZ E ZEEDOG'!$B$2:$R$1103,8,0),"")</f>
        <v>AVENIDA PRESIDENTE CARLOS LUZ, 710</v>
      </c>
      <c r="H131" t="str">
        <f>IFERROR(VLOOKUP(Filiais_Petz4[[#This Row],[FILIAL]],'[4]PETZ E ZEEDOG'!$B:$J,9,0),"")</f>
        <v>BELO HORIZONTE</v>
      </c>
      <c r="I131" t="str">
        <f>IFERROR(VLOOKUP(Filiais_Petz4[[#This Row],[FILIAL]],'[4]PETZ E ZEEDOG'!$B:$K,10,0),"")</f>
        <v>MG</v>
      </c>
      <c r="J131">
        <f>IFERROR(VLOOKUP(Filiais_Petz4[[#This Row],[FILIAL]],'[4]PETZ E ZEEDOG'!$B$2:$R$1103,11,0),"")</f>
        <v>31230010</v>
      </c>
      <c r="K131" s="89">
        <f>IFERROR(VLOOKUP(Filiais_Petz4[[#This Row],[FILIAL]],'[4]PETZ E ZEEDOG'!$B:$M,12,0),"")</f>
        <v>18328118012204</v>
      </c>
      <c r="L131" t="str">
        <f>IFERROR(VLOOKUP(Filiais_Petz4[[#This Row],[FILIAL]],'[4]PETZ E ZEEDOG'!$B:$N,13,0),"")</f>
        <v>0026221780918</v>
      </c>
      <c r="M131" t="str">
        <f>IFERROR(VLOOKUP(Filiais_Petz4[[#This Row],[FILIAL]],'[4]PETZ E ZEEDOG'!$B:$O,14,0),"")</f>
        <v>CAICARAS</v>
      </c>
      <c r="N131" t="str">
        <f>IFERROR(VLOOKUP(Filiais_Petz4[[#This Row],[FILIAL]],'[4]PETZ E ZEEDOG'!$B:$P,15,0),"")</f>
        <v>S</v>
      </c>
      <c r="O131" t="str">
        <f>IFERROR(VLOOKUP(Filiais_Petz4[[#This Row],[FILIAL]],'[4]PETZ E ZEEDOG'!$B:$Q,16,0),"")</f>
        <v>CLUZ-MG</v>
      </c>
      <c r="P131" t="str">
        <f>IFERROR(VLOOKUP(Filiais_Petz4[[#This Row],[FILIAL]],'[4]PETZ E ZEEDOG'!$B:$R,17,0),"")</f>
        <v>KAUAN</v>
      </c>
      <c r="Q131" t="str">
        <f>IFERROR(VLOOKUP(Filiais_Petz4[[#This Row],[FILIAL]],'[4]PETZ E ZEEDOG'!$B:$C,2,0),"")</f>
        <v>MG-1</v>
      </c>
    </row>
    <row r="132" spans="1:17" ht="14.45" hidden="1" customHeight="1" x14ac:dyDescent="0.25">
      <c r="A132" t="s">
        <v>184</v>
      </c>
      <c r="B132" t="str">
        <f>IFERROR(VLOOKUP(Filiais_Petz4[[#This Row],[FILIAL]],'[4]PETZ E ZEEDOG'!$B:$D,3,0),"")</f>
        <v>R2</v>
      </c>
      <c r="C132" t="str">
        <f>IFERROR(VLOOKUP(Filiais_Petz4[[#This Row],[FILIAL]],'[4]PETZ E ZEEDOG'!$B:$E,4,0),"")</f>
        <v>MARCONE</v>
      </c>
      <c r="D132" t="str">
        <f>IFERROR(VLOOKUP(Filiais_Petz4[[#This Row],[FILIAL]],'[4]PETZ E ZEEDOG'!$B:$F,5,0),"")</f>
        <v>JJAU-SP</v>
      </c>
      <c r="E132" t="str">
        <f>IFERROR(VLOOKUP(Filiais_Petz4[[#This Row],[FILIAL]],'[4]PETZ E ZEEDOG'!$B:$G,6,0),"")</f>
        <v>PETZ JAU</v>
      </c>
      <c r="F132" s="1">
        <f>IFERROR(VLOOKUP(Filiais_Petz4[[#This Row],[FILIAL]],'[4]PETZ E ZEEDOG'!$B:$H,7,0),"")</f>
        <v>44089</v>
      </c>
      <c r="G132" t="str">
        <f>IFERROR(VLOOKUP(Filiais_Petz4[[#This Row],[FILIAL]],'[4]PETZ E ZEEDOG'!$B$2:$R$1103,8,0),"")</f>
        <v>AVENIDA DOUTOR QUINZINHO, 51</v>
      </c>
      <c r="H132" t="str">
        <f>IFERROR(VLOOKUP(Filiais_Petz4[[#This Row],[FILIAL]],'[4]PETZ E ZEEDOG'!$B:$J,9,0),"")</f>
        <v>JAÚ</v>
      </c>
      <c r="I132" t="str">
        <f>IFERROR(VLOOKUP(Filiais_Petz4[[#This Row],[FILIAL]],'[4]PETZ E ZEEDOG'!$B:$K,10,0),"")</f>
        <v>SP</v>
      </c>
      <c r="J132">
        <f>IFERROR(VLOOKUP(Filiais_Petz4[[#This Row],[FILIAL]],'[4]PETZ E ZEEDOG'!$B$2:$R$1103,11,0),"")</f>
        <v>17210110</v>
      </c>
      <c r="K132" s="89">
        <f>IFERROR(VLOOKUP(Filiais_Petz4[[#This Row],[FILIAL]],'[4]PETZ E ZEEDOG'!$B:$M,12,0),"")</f>
        <v>18328118012700</v>
      </c>
      <c r="L132">
        <f>IFERROR(VLOOKUP(Filiais_Petz4[[#This Row],[FILIAL]],'[4]PETZ E ZEEDOG'!$B:$N,13,0),"")</f>
        <v>401290256112</v>
      </c>
      <c r="M132" t="str">
        <f>IFERROR(VLOOKUP(Filiais_Petz4[[#This Row],[FILIAL]],'[4]PETZ E ZEEDOG'!$B:$O,14,0),"")</f>
        <v>CHACARA PECCIOLI</v>
      </c>
      <c r="N132" t="str">
        <f>IFERROR(VLOOKUP(Filiais_Petz4[[#This Row],[FILIAL]],'[4]PETZ E ZEEDOG'!$B:$P,15,0),"")</f>
        <v>S</v>
      </c>
      <c r="O132" t="str">
        <f>IFERROR(VLOOKUP(Filiais_Petz4[[#This Row],[FILIAL]],'[4]PETZ E ZEEDOG'!$B:$Q,16,0),"")</f>
        <v>JJAU-SP</v>
      </c>
      <c r="P132" t="str">
        <f>IFERROR(VLOOKUP(Filiais_Petz4[[#This Row],[FILIAL]],'[4]PETZ E ZEEDOG'!$B:$R,17,0),"")</f>
        <v>GUILHERME</v>
      </c>
      <c r="Q132" t="str">
        <f>IFERROR(VLOOKUP(Filiais_Petz4[[#This Row],[FILIAL]],'[4]PETZ E ZEEDOG'!$B:$C,2,0),"")</f>
        <v>INT-3</v>
      </c>
    </row>
    <row r="133" spans="1:17" ht="14.45" hidden="1" customHeight="1" x14ac:dyDescent="0.25">
      <c r="A133" t="s">
        <v>185</v>
      </c>
      <c r="B133" t="str">
        <f>IFERROR(VLOOKUP(Filiais_Petz4[[#This Row],[FILIAL]],'[4]PETZ E ZEEDOG'!$B:$D,3,0),"")</f>
        <v>R2</v>
      </c>
      <c r="C133" t="str">
        <f>IFERROR(VLOOKUP(Filiais_Petz4[[#This Row],[FILIAL]],'[4]PETZ E ZEEDOG'!$B:$E,4,0),"")</f>
        <v>MARCONE</v>
      </c>
      <c r="D133" t="str">
        <f>IFERROR(VLOOKUP(Filiais_Petz4[[#This Row],[FILIAL]],'[4]PETZ E ZEEDOG'!$B:$F,5,0),"")</f>
        <v>CCMA-SC</v>
      </c>
      <c r="E133" t="str">
        <f>IFERROR(VLOOKUP(Filiais_Petz4[[#This Row],[FILIAL]],'[4]PETZ E ZEEDOG'!$B:$G,6,0),"")</f>
        <v>PETZ CRICIÚMA</v>
      </c>
      <c r="F133" s="1">
        <f>IFERROR(VLOOKUP(Filiais_Petz4[[#This Row],[FILIAL]],'[4]PETZ E ZEEDOG'!$B:$H,7,0),"")</f>
        <v>45034</v>
      </c>
      <c r="G133" t="str">
        <f>IFERROR(VLOOKUP(Filiais_Petz4[[#This Row],[FILIAL]],'[4]PETZ E ZEEDOG'!$B$2:$R$1103,8,0),"")</f>
        <v>AV CENTENARIO, 5020</v>
      </c>
      <c r="H133" t="str">
        <f>IFERROR(VLOOKUP(Filiais_Petz4[[#This Row],[FILIAL]],'[4]PETZ E ZEEDOG'!$B:$J,9,0),"")</f>
        <v>CRICIUMA</v>
      </c>
      <c r="I133" t="str">
        <f>IFERROR(VLOOKUP(Filiais_Petz4[[#This Row],[FILIAL]],'[4]PETZ E ZEEDOG'!$B:$K,10,0),"")</f>
        <v>SC</v>
      </c>
      <c r="J133">
        <f>IFERROR(VLOOKUP(Filiais_Petz4[[#This Row],[FILIAL]],'[4]PETZ E ZEEDOG'!$B$2:$R$1103,11,0),"")</f>
        <v>88815000</v>
      </c>
      <c r="K133" s="89" t="str">
        <f>IFERROR(VLOOKUP(Filiais_Petz4[[#This Row],[FILIAL]],'[4]PETZ E ZEEDOG'!$B:$M,12,0),"")</f>
        <v>18.328.118/0274-90</v>
      </c>
      <c r="L133">
        <f>IFERROR(VLOOKUP(Filiais_Petz4[[#This Row],[FILIAL]],'[4]PETZ E ZEEDOG'!$B:$N,13,0),"")</f>
        <v>262029154</v>
      </c>
      <c r="M133" t="str">
        <f>IFERROR(VLOOKUP(Filiais_Petz4[[#This Row],[FILIAL]],'[4]PETZ E ZEEDOG'!$B:$O,14,0),"")</f>
        <v>PROSPERA</v>
      </c>
      <c r="N133" t="str">
        <f>IFERROR(VLOOKUP(Filiais_Petz4[[#This Row],[FILIAL]],'[4]PETZ E ZEEDOG'!$B:$P,15,0),"")</f>
        <v>S</v>
      </c>
      <c r="O133" t="str">
        <f>IFERROR(VLOOKUP(Filiais_Petz4[[#This Row],[FILIAL]],'[4]PETZ E ZEEDOG'!$B:$Q,16,0),"")</f>
        <v xml:space="preserve">CCMA-SC </v>
      </c>
      <c r="P133" t="str">
        <f>IFERROR(VLOOKUP(Filiais_Petz4[[#This Row],[FILIAL]],'[4]PETZ E ZEEDOG'!$B:$R,17,0),"")</f>
        <v>JOAB</v>
      </c>
      <c r="Q133" t="str">
        <f>IFERROR(VLOOKUP(Filiais_Petz4[[#This Row],[FILIAL]],'[4]PETZ E ZEEDOG'!$B:$C,2,0),"")</f>
        <v>SC-RS</v>
      </c>
    </row>
    <row r="134" spans="1:17" ht="14.45" hidden="1" customHeight="1" x14ac:dyDescent="0.25">
      <c r="A134" t="s">
        <v>186</v>
      </c>
      <c r="B134" t="str">
        <f>IFERROR(VLOOKUP(Filiais_Petz4[[#This Row],[FILIAL]],'[4]PETZ E ZEEDOG'!$B:$D,3,0),"")</f>
        <v>R1</v>
      </c>
      <c r="C134" t="str">
        <f>IFERROR(VLOOKUP(Filiais_Petz4[[#This Row],[FILIAL]],'[4]PETZ E ZEEDOG'!$B:$E,4,0),"")</f>
        <v>MARYANE</v>
      </c>
      <c r="D134" t="str">
        <f>IFERROR(VLOOKUP(Filiais_Petz4[[#This Row],[FILIAL]],'[4]PETZ E ZEEDOG'!$B:$F,5,0),"")</f>
        <v>MGBE-AL</v>
      </c>
      <c r="E134" t="str">
        <f>IFERROR(VLOOKUP(Filiais_Petz4[[#This Row],[FILIAL]],'[4]PETZ E ZEEDOG'!$B:$G,6,0),"")</f>
        <v>PETZ EXTRA MANGABEIRAS</v>
      </c>
      <c r="F134" s="1">
        <f>IFERROR(VLOOKUP(Filiais_Petz4[[#This Row],[FILIAL]],'[4]PETZ E ZEEDOG'!$B:$H,7,0),"")</f>
        <v>0</v>
      </c>
      <c r="G134" t="str">
        <f>IFERROR(VLOOKUP(Filiais_Petz4[[#This Row],[FILIAL]],'[4]PETZ E ZEEDOG'!$B$2:$R$1103,8,0),"")</f>
        <v>AVENIDA COMENDADOR GUSTAVO PAIVA, 3261</v>
      </c>
      <c r="H134" t="str">
        <f>IFERROR(VLOOKUP(Filiais_Petz4[[#This Row],[FILIAL]],'[4]PETZ E ZEEDOG'!$B:$J,9,0),"")</f>
        <v>MACEIO</v>
      </c>
      <c r="I134" t="str">
        <f>IFERROR(VLOOKUP(Filiais_Petz4[[#This Row],[FILIAL]],'[4]PETZ E ZEEDOG'!$B:$K,10,0),"")</f>
        <v>AL</v>
      </c>
      <c r="J134">
        <f>IFERROR(VLOOKUP(Filiais_Petz4[[#This Row],[FILIAL]],'[4]PETZ E ZEEDOG'!$B$2:$R$1103,11,0),"")</f>
        <v>57037532</v>
      </c>
      <c r="K134" s="89">
        <f>IFERROR(VLOOKUP(Filiais_Petz4[[#This Row],[FILIAL]],'[4]PETZ E ZEEDOG'!$B:$M,12,0),"")</f>
        <v>18328118013359</v>
      </c>
      <c r="L134">
        <f>IFERROR(VLOOKUP(Filiais_Petz4[[#This Row],[FILIAL]],'[4]PETZ E ZEEDOG'!$B:$N,13,0),"")</f>
        <v>243355963</v>
      </c>
      <c r="M134" t="str">
        <f>IFERROR(VLOOKUP(Filiais_Petz4[[#This Row],[FILIAL]],'[4]PETZ E ZEEDOG'!$B:$O,14,0),"")</f>
        <v>MANGABEIRAS</v>
      </c>
      <c r="N134" t="str">
        <f>IFERROR(VLOOKUP(Filiais_Petz4[[#This Row],[FILIAL]],'[4]PETZ E ZEEDOG'!$B:$P,15,0),"")</f>
        <v>N</v>
      </c>
      <c r="O134" t="str">
        <f>IFERROR(VLOOKUP(Filiais_Petz4[[#This Row],[FILIAL]],'[4]PETZ E ZEEDOG'!$B:$Q,16,0),"")</f>
        <v>MGBE-AL</v>
      </c>
      <c r="P134" t="str">
        <f>IFERROR(VLOOKUP(Filiais_Petz4[[#This Row],[FILIAL]],'[4]PETZ E ZEEDOG'!$B:$R,17,0),"")</f>
        <v>LUCAS</v>
      </c>
      <c r="Q134" t="str">
        <f>IFERROR(VLOOKUP(Filiais_Petz4[[#This Row],[FILIAL]],'[4]PETZ E ZEEDOG'!$B:$C,2,0),"")</f>
        <v>NE1</v>
      </c>
    </row>
    <row r="135" spans="1:17" ht="14.45" hidden="1" customHeight="1" x14ac:dyDescent="0.25">
      <c r="A135" t="s">
        <v>187</v>
      </c>
      <c r="B135" t="str">
        <f>IFERROR(VLOOKUP(Filiais_Petz4[[#This Row],[FILIAL]],'[4]PETZ E ZEEDOG'!$B:$D,3,0),"")</f>
        <v>R1</v>
      </c>
      <c r="C135" t="str">
        <f>IFERROR(VLOOKUP(Filiais_Petz4[[#This Row],[FILIAL]],'[4]PETZ E ZEEDOG'!$B:$E,4,0),"")</f>
        <v>MARYANE</v>
      </c>
      <c r="D135" t="str">
        <f>IFERROR(VLOOKUP(Filiais_Petz4[[#This Row],[FILIAL]],'[4]PETZ E ZEEDOG'!$B:$F,5,0),"")</f>
        <v>RICL-SP</v>
      </c>
      <c r="E135" t="str">
        <f>IFERROR(VLOOKUP(Filiais_Petz4[[#This Row],[FILIAL]],'[4]PETZ E ZEEDOG'!$B:$G,6,0),"")</f>
        <v>PETZ RIO CLARO</v>
      </c>
      <c r="F135" s="1">
        <f>IFERROR(VLOOKUP(Filiais_Petz4[[#This Row],[FILIAL]],'[4]PETZ E ZEEDOG'!$B:$H,7,0),"")</f>
        <v>44004</v>
      </c>
      <c r="G135" t="str">
        <f>IFERROR(VLOOKUP(Filiais_Petz4[[#This Row],[FILIAL]],'[4]PETZ E ZEEDOG'!$B$2:$R$1103,8,0),"")</f>
        <v>AVENIDA PRESIDENTE KENNEDY, 414</v>
      </c>
      <c r="H135" t="str">
        <f>IFERROR(VLOOKUP(Filiais_Petz4[[#This Row],[FILIAL]],'[4]PETZ E ZEEDOG'!$B:$J,9,0),"")</f>
        <v>RIO CLARO</v>
      </c>
      <c r="I135" t="str">
        <f>IFERROR(VLOOKUP(Filiais_Petz4[[#This Row],[FILIAL]],'[4]PETZ E ZEEDOG'!$B:$K,10,0),"")</f>
        <v>SP</v>
      </c>
      <c r="J135">
        <f>IFERROR(VLOOKUP(Filiais_Petz4[[#This Row],[FILIAL]],'[4]PETZ E ZEEDOG'!$B$2:$R$1103,11,0),"")</f>
        <v>13501270</v>
      </c>
      <c r="K135" s="89">
        <f>IFERROR(VLOOKUP(Filiais_Petz4[[#This Row],[FILIAL]],'[4]PETZ E ZEEDOG'!$B:$M,12,0),"")</f>
        <v>18328118012620</v>
      </c>
      <c r="L135">
        <f>IFERROR(VLOOKUP(Filiais_Petz4[[#This Row],[FILIAL]],'[4]PETZ E ZEEDOG'!$B:$N,13,0),"")</f>
        <v>587384557110</v>
      </c>
      <c r="M135" t="str">
        <f>IFERROR(VLOOKUP(Filiais_Petz4[[#This Row],[FILIAL]],'[4]PETZ E ZEEDOG'!$B:$O,14,0),"")</f>
        <v>ESTADIO</v>
      </c>
      <c r="N135" t="str">
        <f>IFERROR(VLOOKUP(Filiais_Petz4[[#This Row],[FILIAL]],'[4]PETZ E ZEEDOG'!$B:$P,15,0),"")</f>
        <v>S</v>
      </c>
      <c r="O135" t="str">
        <f>IFERROR(VLOOKUP(Filiais_Petz4[[#This Row],[FILIAL]],'[4]PETZ E ZEEDOG'!$B:$Q,16,0),"")</f>
        <v>RICL-SP</v>
      </c>
      <c r="P135" t="str">
        <f>IFERROR(VLOOKUP(Filiais_Petz4[[#This Row],[FILIAL]],'[4]PETZ E ZEEDOG'!$B:$R,17,0),"")</f>
        <v>AGNALDO</v>
      </c>
      <c r="Q135" t="str">
        <f>IFERROR(VLOOKUP(Filiais_Petz4[[#This Row],[FILIAL]],'[4]PETZ E ZEEDOG'!$B:$C,2,0),"")</f>
        <v>INT-1</v>
      </c>
    </row>
    <row r="136" spans="1:17" ht="14.45" hidden="1" customHeight="1" x14ac:dyDescent="0.25">
      <c r="A136" t="s">
        <v>188</v>
      </c>
      <c r="B136" t="str">
        <f>IFERROR(VLOOKUP(Filiais_Petz4[[#This Row],[FILIAL]],'[4]PETZ E ZEEDOG'!$B:$D,3,0),"")</f>
        <v>R3</v>
      </c>
      <c r="C136" t="str">
        <f>IFERROR(VLOOKUP(Filiais_Petz4[[#This Row],[FILIAL]],'[4]PETZ E ZEEDOG'!$B:$E,4,0),"")</f>
        <v>FELICIO</v>
      </c>
      <c r="D136" t="str">
        <f>IFERROR(VLOOKUP(Filiais_Petz4[[#This Row],[FILIAL]],'[4]PETZ E ZEEDOG'!$B:$F,5,0),"")</f>
        <v>ANCH-SP</v>
      </c>
      <c r="E136" t="str">
        <f>IFERROR(VLOOKUP(Filiais_Petz4[[#This Row],[FILIAL]],'[4]PETZ E ZEEDOG'!$B:$G,6,0),"")</f>
        <v>PETZ CARREFOUR ANCHIETA</v>
      </c>
      <c r="F136" s="1">
        <f>IFERROR(VLOOKUP(Filiais_Petz4[[#This Row],[FILIAL]],'[4]PETZ E ZEEDOG'!$B:$H,7,0),"")</f>
        <v>43861</v>
      </c>
      <c r="G136" t="str">
        <f>IFERROR(VLOOKUP(Filiais_Petz4[[#This Row],[FILIAL]],'[4]PETZ E ZEEDOG'!$B$2:$R$1103,8,0),"")</f>
        <v>AVENIDA MARGINAL DIREITA ANCHIETA, 3398</v>
      </c>
      <c r="H136" t="str">
        <f>IFERROR(VLOOKUP(Filiais_Petz4[[#This Row],[FILIAL]],'[4]PETZ E ZEEDOG'!$B:$J,9,0),"")</f>
        <v>SÃO PAULO</v>
      </c>
      <c r="I136" t="str">
        <f>IFERROR(VLOOKUP(Filiais_Petz4[[#This Row],[FILIAL]],'[4]PETZ E ZEEDOG'!$B:$K,10,0),"")</f>
        <v>SP</v>
      </c>
      <c r="J136">
        <f>IFERROR(VLOOKUP(Filiais_Petz4[[#This Row],[FILIAL]],'[4]PETZ E ZEEDOG'!$B$2:$R$1103,11,0),"")</f>
        <v>4182001</v>
      </c>
      <c r="K136" s="89">
        <f>IFERROR(VLOOKUP(Filiais_Petz4[[#This Row],[FILIAL]],'[4]PETZ E ZEEDOG'!$B:$M,12,0),"")</f>
        <v>18328118012549</v>
      </c>
      <c r="L136">
        <f>IFERROR(VLOOKUP(Filiais_Petz4[[#This Row],[FILIAL]],'[4]PETZ E ZEEDOG'!$B:$N,13,0),"")</f>
        <v>128286415111</v>
      </c>
      <c r="M136" t="str">
        <f>IFERROR(VLOOKUP(Filiais_Petz4[[#This Row],[FILIAL]],'[4]PETZ E ZEEDOG'!$B:$O,14,0),"")</f>
        <v>JARDIM SANTA CRUZ (SACOMA)</v>
      </c>
      <c r="N136" t="str">
        <f>IFERROR(VLOOKUP(Filiais_Petz4[[#This Row],[FILIAL]],'[4]PETZ E ZEEDOG'!$B:$P,15,0),"")</f>
        <v>S</v>
      </c>
      <c r="O136" t="str">
        <f>IFERROR(VLOOKUP(Filiais_Petz4[[#This Row],[FILIAL]],'[4]PETZ E ZEEDOG'!$B:$Q,16,0),"")</f>
        <v>ANCH-SP</v>
      </c>
      <c r="P136" t="str">
        <f>IFERROR(VLOOKUP(Filiais_Petz4[[#This Row],[FILIAL]],'[4]PETZ E ZEEDOG'!$B:$R,17,0),"")</f>
        <v>CAIO</v>
      </c>
      <c r="Q136" t="str">
        <f>IFERROR(VLOOKUP(Filiais_Petz4[[#This Row],[FILIAL]],'[4]PETZ E ZEEDOG'!$B:$C,2,0),"")</f>
        <v>SP3</v>
      </c>
    </row>
    <row r="137" spans="1:17" ht="14.45" hidden="1" customHeight="1" x14ac:dyDescent="0.25">
      <c r="A137" t="s">
        <v>189</v>
      </c>
      <c r="B137" t="str">
        <f>IFERROR(VLOOKUP(Filiais_Petz4[[#This Row],[FILIAL]],'[4]PETZ E ZEEDOG'!$B:$D,3,0),"")</f>
        <v>R2</v>
      </c>
      <c r="C137" t="str">
        <f>IFERROR(VLOOKUP(Filiais_Petz4[[#This Row],[FILIAL]],'[4]PETZ E ZEEDOG'!$B:$E,4,0),"")</f>
        <v>MARCONE</v>
      </c>
      <c r="D137" t="str">
        <f>IFERROR(VLOOKUP(Filiais_Petz4[[#This Row],[FILIAL]],'[4]PETZ E ZEEDOG'!$B:$F,5,0),"")</f>
        <v>BLUM-SC</v>
      </c>
      <c r="E137" t="str">
        <f>IFERROR(VLOOKUP(Filiais_Petz4[[#This Row],[FILIAL]],'[4]PETZ E ZEEDOG'!$B:$G,6,0),"")</f>
        <v>PETZ BLUMENAU</v>
      </c>
      <c r="F137" s="1">
        <f>IFERROR(VLOOKUP(Filiais_Petz4[[#This Row],[FILIAL]],'[4]PETZ E ZEEDOG'!$B:$H,7,0),"")</f>
        <v>44425</v>
      </c>
      <c r="G137" t="str">
        <f>IFERROR(VLOOKUP(Filiais_Petz4[[#This Row],[FILIAL]],'[4]PETZ E ZEEDOG'!$B$2:$R$1103,8,0),"")</f>
        <v>RUA SÃO PAULO, 1629</v>
      </c>
      <c r="H137" t="str">
        <f>IFERROR(VLOOKUP(Filiais_Petz4[[#This Row],[FILIAL]],'[4]PETZ E ZEEDOG'!$B:$J,9,0),"")</f>
        <v>BLUMENAU</v>
      </c>
      <c r="I137" t="str">
        <f>IFERROR(VLOOKUP(Filiais_Petz4[[#This Row],[FILIAL]],'[4]PETZ E ZEEDOG'!$B:$K,10,0),"")</f>
        <v>SC</v>
      </c>
      <c r="J137">
        <f>IFERROR(VLOOKUP(Filiais_Petz4[[#This Row],[FILIAL]],'[4]PETZ E ZEEDOG'!$B$2:$R$1103,11,0),"")</f>
        <v>89030001</v>
      </c>
      <c r="K137" s="89">
        <f>IFERROR(VLOOKUP(Filiais_Petz4[[#This Row],[FILIAL]],'[4]PETZ E ZEEDOG'!$B:$M,12,0),"")</f>
        <v>18328118012891</v>
      </c>
      <c r="L137">
        <f>IFERROR(VLOOKUP(Filiais_Petz4[[#This Row],[FILIAL]],'[4]PETZ E ZEEDOG'!$B:$N,13,0),"")</f>
        <v>260415421</v>
      </c>
      <c r="M137" t="str">
        <f>IFERROR(VLOOKUP(Filiais_Petz4[[#This Row],[FILIAL]],'[4]PETZ E ZEEDOG'!$B:$O,14,0),"")</f>
        <v>ITOUPAVA SECA</v>
      </c>
      <c r="N137" t="str">
        <f>IFERROR(VLOOKUP(Filiais_Petz4[[#This Row],[FILIAL]],'[4]PETZ E ZEEDOG'!$B:$P,15,0),"")</f>
        <v>S</v>
      </c>
      <c r="O137" t="str">
        <f>IFERROR(VLOOKUP(Filiais_Petz4[[#This Row],[FILIAL]],'[4]PETZ E ZEEDOG'!$B:$Q,16,0),"")</f>
        <v>BLUM-SC</v>
      </c>
      <c r="P137" t="str">
        <f>IFERROR(VLOOKUP(Filiais_Petz4[[#This Row],[FILIAL]],'[4]PETZ E ZEEDOG'!$B:$R,17,0),"")</f>
        <v>ROBSON</v>
      </c>
      <c r="Q137" t="str">
        <f>IFERROR(VLOOKUP(Filiais_Petz4[[#This Row],[FILIAL]],'[4]PETZ E ZEEDOG'!$B:$C,2,0),"")</f>
        <v>PR-SC</v>
      </c>
    </row>
    <row r="138" spans="1:17" ht="14.45" hidden="1" customHeight="1" x14ac:dyDescent="0.25">
      <c r="A138" t="s">
        <v>190</v>
      </c>
      <c r="B138" t="str">
        <f>IFERROR(VLOOKUP(Filiais_Petz4[[#This Row],[FILIAL]],'[4]PETZ E ZEEDOG'!$B:$D,3,0),"")</f>
        <v>R2</v>
      </c>
      <c r="C138" t="str">
        <f>IFERROR(VLOOKUP(Filiais_Petz4[[#This Row],[FILIAL]],'[4]PETZ E ZEEDOG'!$B:$E,4,0),"")</f>
        <v>MARCONE</v>
      </c>
      <c r="D138" t="str">
        <f>IFERROR(VLOOKUP(Filiais_Petz4[[#This Row],[FILIAL]],'[4]PETZ E ZEEDOG'!$B:$F,5,0),"")</f>
        <v>NHBG-RS</v>
      </c>
      <c r="E138" t="str">
        <f>IFERROR(VLOOKUP(Filiais_Petz4[[#This Row],[FILIAL]],'[4]PETZ E ZEEDOG'!$B:$G,6,0),"")</f>
        <v>PETZ NOVO HAMBURGO</v>
      </c>
      <c r="F138" s="1">
        <f>IFERROR(VLOOKUP(Filiais_Petz4[[#This Row],[FILIAL]],'[4]PETZ E ZEEDOG'!$B:$H,7,0),"")</f>
        <v>44170</v>
      </c>
      <c r="G138" t="str">
        <f>IFERROR(VLOOKUP(Filiais_Petz4[[#This Row],[FILIAL]],'[4]PETZ E ZEEDOG'!$B$2:$R$1103,8,0),"")</f>
        <v>RUA CASTRO ALVES, 205</v>
      </c>
      <c r="H138" t="str">
        <f>IFERROR(VLOOKUP(Filiais_Petz4[[#This Row],[FILIAL]],'[4]PETZ E ZEEDOG'!$B:$J,9,0),"")</f>
        <v>NOVO HAMBURGO</v>
      </c>
      <c r="I138" t="str">
        <f>IFERROR(VLOOKUP(Filiais_Petz4[[#This Row],[FILIAL]],'[4]PETZ E ZEEDOG'!$B:$K,10,0),"")</f>
        <v>RS</v>
      </c>
      <c r="J138">
        <f>IFERROR(VLOOKUP(Filiais_Petz4[[#This Row],[FILIAL]],'[4]PETZ E ZEEDOG'!$B$2:$R$1103,11,0),"")</f>
        <v>93310270</v>
      </c>
      <c r="K138" s="89">
        <f>IFERROR(VLOOKUP(Filiais_Petz4[[#This Row],[FILIAL]],'[4]PETZ E ZEEDOG'!$B:$M,12,0),"")</f>
        <v>18328118016293</v>
      </c>
      <c r="L138" t="str">
        <f>IFERROR(VLOOKUP(Filiais_Petz4[[#This Row],[FILIAL]],'[4]PETZ E ZEEDOG'!$B:$N,13,0),"")</f>
        <v>0860536106</v>
      </c>
      <c r="M138" t="str">
        <f>IFERROR(VLOOKUP(Filiais_Petz4[[#This Row],[FILIAL]],'[4]PETZ E ZEEDOG'!$B:$O,14,0),"")</f>
        <v>RIO BRANCO</v>
      </c>
      <c r="N138" t="str">
        <f>IFERROR(VLOOKUP(Filiais_Petz4[[#This Row],[FILIAL]],'[4]PETZ E ZEEDOG'!$B:$P,15,0),"")</f>
        <v>S</v>
      </c>
      <c r="O138" t="str">
        <f>IFERROR(VLOOKUP(Filiais_Petz4[[#This Row],[FILIAL]],'[4]PETZ E ZEEDOG'!$B:$Q,16,0),"")</f>
        <v>NHBG-RS</v>
      </c>
      <c r="P138" t="str">
        <f>IFERROR(VLOOKUP(Filiais_Petz4[[#This Row],[FILIAL]],'[4]PETZ E ZEEDOG'!$B:$R,17,0),"")</f>
        <v>JOAB</v>
      </c>
      <c r="Q138" t="str">
        <f>IFERROR(VLOOKUP(Filiais_Petz4[[#This Row],[FILIAL]],'[4]PETZ E ZEEDOG'!$B:$C,2,0),"")</f>
        <v>RS</v>
      </c>
    </row>
    <row r="139" spans="1:17" ht="14.45" hidden="1" customHeight="1" x14ac:dyDescent="0.25">
      <c r="A139" t="s">
        <v>191</v>
      </c>
      <c r="B139" t="str">
        <f>IFERROR(VLOOKUP(Filiais_Petz4[[#This Row],[FILIAL]],'[4]PETZ E ZEEDOG'!$B:$D,3,0),"")</f>
        <v>R3</v>
      </c>
      <c r="C139" t="str">
        <f>IFERROR(VLOOKUP(Filiais_Petz4[[#This Row],[FILIAL]],'[4]PETZ E ZEEDOG'!$B:$E,4,0),"")</f>
        <v>FELICIO</v>
      </c>
      <c r="D139" t="str">
        <f>IFERROR(VLOOKUP(Filiais_Petz4[[#This Row],[FILIAL]],'[4]PETZ E ZEEDOG'!$B:$F,5,0),"")</f>
        <v>JFIR-SP</v>
      </c>
      <c r="E139" t="str">
        <f>IFERROR(VLOOKUP(Filiais_Petz4[[#This Row],[FILIAL]],'[4]PETZ E ZEEDOG'!$B:$G,6,0),"")</f>
        <v>PETZ JOÃO FIRMINO</v>
      </c>
      <c r="F139" s="1">
        <f>IFERROR(VLOOKUP(Filiais_Petz4[[#This Row],[FILIAL]],'[4]PETZ E ZEEDOG'!$B:$H,7,0),"")</f>
        <v>44436</v>
      </c>
      <c r="G139" t="str">
        <f>IFERROR(VLOOKUP(Filiais_Petz4[[#This Row],[FILIAL]],'[4]PETZ E ZEEDOG'!$B$2:$R$1103,8,0),"")</f>
        <v>AVENIDA JOÃO FIRMINO, 342</v>
      </c>
      <c r="H139" t="str">
        <f>IFERROR(VLOOKUP(Filiais_Petz4[[#This Row],[FILIAL]],'[4]PETZ E ZEEDOG'!$B:$J,9,0),"")</f>
        <v>SÃO BERNARDO DO CAMPO</v>
      </c>
      <c r="I139" t="str">
        <f>IFERROR(VLOOKUP(Filiais_Petz4[[#This Row],[FILIAL]],'[4]PETZ E ZEEDOG'!$B:$K,10,0),"")</f>
        <v>SP</v>
      </c>
      <c r="J139">
        <f>IFERROR(VLOOKUP(Filiais_Petz4[[#This Row],[FILIAL]],'[4]PETZ E ZEEDOG'!$B$2:$R$1103,11,0),"")</f>
        <v>9810250</v>
      </c>
      <c r="K139" s="89">
        <f>IFERROR(VLOOKUP(Filiais_Petz4[[#This Row],[FILIAL]],'[4]PETZ E ZEEDOG'!$B:$M,12,0),"")</f>
        <v>18328118012972</v>
      </c>
      <c r="L139">
        <f>IFERROR(VLOOKUP(Filiais_Petz4[[#This Row],[FILIAL]],'[4]PETZ E ZEEDOG'!$B:$N,13,0),"")</f>
        <v>799237617118</v>
      </c>
      <c r="M139" t="str">
        <f>IFERROR(VLOOKUP(Filiais_Petz4[[#This Row],[FILIAL]],'[4]PETZ E ZEEDOG'!$B:$O,14,0),"")</f>
        <v>ASSUNÇÃO</v>
      </c>
      <c r="N139" t="str">
        <f>IFERROR(VLOOKUP(Filiais_Petz4[[#This Row],[FILIAL]],'[4]PETZ E ZEEDOG'!$B:$P,15,0),"")</f>
        <v>S</v>
      </c>
      <c r="O139" t="str">
        <f>IFERROR(VLOOKUP(Filiais_Petz4[[#This Row],[FILIAL]],'[4]PETZ E ZEEDOG'!$B:$Q,16,0),"")</f>
        <v>JFIR-SP</v>
      </c>
      <c r="P139" t="str">
        <f>IFERROR(VLOOKUP(Filiais_Petz4[[#This Row],[FILIAL]],'[4]PETZ E ZEEDOG'!$B:$R,17,0),"")</f>
        <v>CAIO</v>
      </c>
      <c r="Q139" t="str">
        <f>IFERROR(VLOOKUP(Filiais_Petz4[[#This Row],[FILIAL]],'[4]PETZ E ZEEDOG'!$B:$C,2,0),"")</f>
        <v>SP3</v>
      </c>
    </row>
    <row r="140" spans="1:17" ht="14.45" hidden="1" customHeight="1" x14ac:dyDescent="0.25">
      <c r="A140" t="s">
        <v>192</v>
      </c>
      <c r="B140" t="str">
        <f>IFERROR(VLOOKUP(Filiais_Petz4[[#This Row],[FILIAL]],'[4]PETZ E ZEEDOG'!$B:$D,3,0),"")</f>
        <v>R3</v>
      </c>
      <c r="C140" t="str">
        <f>IFERROR(VLOOKUP(Filiais_Petz4[[#This Row],[FILIAL]],'[4]PETZ E ZEEDOG'!$B:$E,4,0),"")</f>
        <v>FELICIO</v>
      </c>
      <c r="D140" t="str">
        <f>IFERROR(VLOOKUP(Filiais_Petz4[[#This Row],[FILIAL]],'[4]PETZ E ZEEDOG'!$B:$F,5,0),"")</f>
        <v>PMAS-TO</v>
      </c>
      <c r="E140" t="str">
        <f>IFERROR(VLOOKUP(Filiais_Petz4[[#This Row],[FILIAL]],'[4]PETZ E ZEEDOG'!$B:$G,6,0),"")</f>
        <v>PETZ PALMAS</v>
      </c>
      <c r="F140" s="1">
        <f>IFERROR(VLOOKUP(Filiais_Petz4[[#This Row],[FILIAL]],'[4]PETZ E ZEEDOG'!$B:$H,7,0),"")</f>
        <v>44316</v>
      </c>
      <c r="G140" t="str">
        <f>IFERROR(VLOOKUP(Filiais_Petz4[[#This Row],[FILIAL]],'[4]PETZ E ZEEDOG'!$B$2:$R$1103,8,0),"")</f>
        <v>AV ACSU SO 10, AV. TEOTONIO SEGURADO, SN</v>
      </c>
      <c r="H140" t="str">
        <f>IFERROR(VLOOKUP(Filiais_Petz4[[#This Row],[FILIAL]],'[4]PETZ E ZEEDOG'!$B:$J,9,0),"")</f>
        <v>PALMAS</v>
      </c>
      <c r="I140" t="str">
        <f>IFERROR(VLOOKUP(Filiais_Petz4[[#This Row],[FILIAL]],'[4]PETZ E ZEEDOG'!$B:$K,10,0),"")</f>
        <v>TO</v>
      </c>
      <c r="J140">
        <f>IFERROR(VLOOKUP(Filiais_Petz4[[#This Row],[FILIAL]],'[4]PETZ E ZEEDOG'!$B$2:$R$1103,11,0),"")</f>
        <v>77015002</v>
      </c>
      <c r="K140" s="89">
        <f>IFERROR(VLOOKUP(Filiais_Petz4[[#This Row],[FILIAL]],'[4]PETZ E ZEEDOG'!$B:$M,12,0),"")</f>
        <v>18328118014088</v>
      </c>
      <c r="L140">
        <f>IFERROR(VLOOKUP(Filiais_Petz4[[#This Row],[FILIAL]],'[4]PETZ E ZEEDOG'!$B:$N,13,0),"")</f>
        <v>295032570</v>
      </c>
      <c r="M140" t="str">
        <f>IFERROR(VLOOKUP(Filiais_Petz4[[#This Row],[FILIAL]],'[4]PETZ E ZEEDOG'!$B:$O,14,0),"")</f>
        <v>LOTEAMENTO LAGO SUL (TAQUARALTO)</v>
      </c>
      <c r="N140" t="str">
        <f>IFERROR(VLOOKUP(Filiais_Petz4[[#This Row],[FILIAL]],'[4]PETZ E ZEEDOG'!$B:$P,15,0),"")</f>
        <v>S</v>
      </c>
      <c r="O140" t="str">
        <f>IFERROR(VLOOKUP(Filiais_Petz4[[#This Row],[FILIAL]],'[4]PETZ E ZEEDOG'!$B:$Q,16,0),"")</f>
        <v>PMAS-TO</v>
      </c>
      <c r="P140" t="str">
        <f>IFERROR(VLOOKUP(Filiais_Petz4[[#This Row],[FILIAL]],'[4]PETZ E ZEEDOG'!$B:$R,17,0),"")</f>
        <v>CAIO</v>
      </c>
      <c r="Q140" t="str">
        <f>IFERROR(VLOOKUP(Filiais_Petz4[[#This Row],[FILIAL]],'[4]PETZ E ZEEDOG'!$B:$C,2,0),"")</f>
        <v>CO-2</v>
      </c>
    </row>
    <row r="141" spans="1:17" ht="14.45" hidden="1" customHeight="1" x14ac:dyDescent="0.25">
      <c r="A141" t="s">
        <v>193</v>
      </c>
      <c r="B141" t="str">
        <f>IFERROR(VLOOKUP(Filiais_Petz4[[#This Row],[FILIAL]],'[4]PETZ E ZEEDOG'!$B:$D,3,0),"")</f>
        <v>R2</v>
      </c>
      <c r="C141" t="str">
        <f>IFERROR(VLOOKUP(Filiais_Petz4[[#This Row],[FILIAL]],'[4]PETZ E ZEEDOG'!$B:$E,4,0),"")</f>
        <v>MARCONE</v>
      </c>
      <c r="D141" t="str">
        <f>IFERROR(VLOOKUP(Filiais_Petz4[[#This Row],[FILIAL]],'[4]PETZ E ZEEDOG'!$B:$F,5,0),"")</f>
        <v>FOZI-PR</v>
      </c>
      <c r="E141" t="str">
        <f>IFERROR(VLOOKUP(Filiais_Petz4[[#This Row],[FILIAL]],'[4]PETZ E ZEEDOG'!$B:$G,6,0),"")</f>
        <v>PETZ FOZ DO IGUAÇU</v>
      </c>
      <c r="F141" s="1">
        <f>IFERROR(VLOOKUP(Filiais_Petz4[[#This Row],[FILIAL]],'[4]PETZ E ZEEDOG'!$B:$H,7,0),"")</f>
        <v>44273</v>
      </c>
      <c r="G141" t="str">
        <f>IFERROR(VLOOKUP(Filiais_Petz4[[#This Row],[FILIAL]],'[4]PETZ E ZEEDOG'!$B$2:$R$1103,8,0),"")</f>
        <v>AVENIDA PARANÁ, S/N</v>
      </c>
      <c r="H141" t="str">
        <f>IFERROR(VLOOKUP(Filiais_Petz4[[#This Row],[FILIAL]],'[4]PETZ E ZEEDOG'!$B:$J,9,0),"")</f>
        <v>FOZ DO IGUAÇU</v>
      </c>
      <c r="I141" t="str">
        <f>IFERROR(VLOOKUP(Filiais_Petz4[[#This Row],[FILIAL]],'[4]PETZ E ZEEDOG'!$B:$K,10,0),"")</f>
        <v>PR</v>
      </c>
      <c r="J141">
        <f>IFERROR(VLOOKUP(Filiais_Petz4[[#This Row],[FILIAL]],'[4]PETZ E ZEEDOG'!$B$2:$R$1103,11,0),"")</f>
        <v>85852000</v>
      </c>
      <c r="K141" s="89">
        <f>IFERROR(VLOOKUP(Filiais_Petz4[[#This Row],[FILIAL]],'[4]PETZ E ZEEDOG'!$B:$M,12,0),"")</f>
        <v>18328118013197</v>
      </c>
      <c r="L141">
        <f>IFERROR(VLOOKUP(Filiais_Petz4[[#This Row],[FILIAL]],'[4]PETZ E ZEEDOG'!$B:$N,13,0),"")</f>
        <v>9084588773</v>
      </c>
      <c r="M141" t="str">
        <f>IFERROR(VLOOKUP(Filiais_Petz4[[#This Row],[FILIAL]],'[4]PETZ E ZEEDOG'!$B:$O,14,0),"")</f>
        <v>CENTRO</v>
      </c>
      <c r="N141" t="str">
        <f>IFERROR(VLOOKUP(Filiais_Petz4[[#This Row],[FILIAL]],'[4]PETZ E ZEEDOG'!$B:$P,15,0),"")</f>
        <v>S</v>
      </c>
      <c r="O141" t="str">
        <f>IFERROR(VLOOKUP(Filiais_Petz4[[#This Row],[FILIAL]],'[4]PETZ E ZEEDOG'!$B:$Q,16,0),"")</f>
        <v>FOZI-PR</v>
      </c>
      <c r="P141" t="str">
        <f>IFERROR(VLOOKUP(Filiais_Petz4[[#This Row],[FILIAL]],'[4]PETZ E ZEEDOG'!$B:$R,17,0),"")</f>
        <v>GUILHERME</v>
      </c>
      <c r="Q141" t="str">
        <f>IFERROR(VLOOKUP(Filiais_Petz4[[#This Row],[FILIAL]],'[4]PETZ E ZEEDOG'!$B:$C,2,0),"")</f>
        <v>INT-3</v>
      </c>
    </row>
    <row r="142" spans="1:17" ht="14.45" hidden="1" customHeight="1" x14ac:dyDescent="0.25">
      <c r="A142" t="s">
        <v>194</v>
      </c>
      <c r="B142" t="str">
        <f>IFERROR(VLOOKUP(Filiais_Petz4[[#This Row],[FILIAL]],'[4]PETZ E ZEEDOG'!$B:$D,3,0),"")</f>
        <v>R2</v>
      </c>
      <c r="C142" t="str">
        <f>IFERROR(VLOOKUP(Filiais_Petz4[[#This Row],[FILIAL]],'[4]PETZ E ZEEDOG'!$B:$E,4,0),"")</f>
        <v>MARCONE</v>
      </c>
      <c r="D142" t="str">
        <f>IFERROR(VLOOKUP(Filiais_Petz4[[#This Row],[FILIAL]],'[4]PETZ E ZEEDOG'!$B:$F,5,0),"")</f>
        <v>CNOA-RS</v>
      </c>
      <c r="E142" t="str">
        <f>IFERROR(VLOOKUP(Filiais_Petz4[[#This Row],[FILIAL]],'[4]PETZ E ZEEDOG'!$B:$G,6,0),"")</f>
        <v>PETZ CANOAS</v>
      </c>
      <c r="F142" s="1">
        <f>IFERROR(VLOOKUP(Filiais_Petz4[[#This Row],[FILIAL]],'[4]PETZ E ZEEDOG'!$B:$H,7,0),"")</f>
        <v>44187</v>
      </c>
      <c r="G142" t="str">
        <f>IFERROR(VLOOKUP(Filiais_Petz4[[#This Row],[FILIAL]],'[4]PETZ E ZEEDOG'!$B$2:$R$1103,8,0),"")</f>
        <v>AVENIDA GETULIO VARGAS, 6401</v>
      </c>
      <c r="H142" t="str">
        <f>IFERROR(VLOOKUP(Filiais_Petz4[[#This Row],[FILIAL]],'[4]PETZ E ZEEDOG'!$B:$J,9,0),"")</f>
        <v>CANOAS</v>
      </c>
      <c r="I142" t="str">
        <f>IFERROR(VLOOKUP(Filiais_Petz4[[#This Row],[FILIAL]],'[4]PETZ E ZEEDOG'!$B:$K,10,0),"")</f>
        <v>RS</v>
      </c>
      <c r="J142">
        <f>IFERROR(VLOOKUP(Filiais_Petz4[[#This Row],[FILIAL]],'[4]PETZ E ZEEDOG'!$B$2:$R$1103,11,0),"")</f>
        <v>92020513</v>
      </c>
      <c r="K142" s="89">
        <f>IFERROR(VLOOKUP(Filiais_Petz4[[#This Row],[FILIAL]],'[4]PETZ E ZEEDOG'!$B:$M,12,0),"")</f>
        <v>18328118013278</v>
      </c>
      <c r="L142" t="str">
        <f>IFERROR(VLOOKUP(Filiais_Petz4[[#This Row],[FILIAL]],'[4]PETZ E ZEEDOG'!$B:$N,13,0),"")</f>
        <v>0240529448</v>
      </c>
      <c r="M142" t="str">
        <f>IFERROR(VLOOKUP(Filiais_Petz4[[#This Row],[FILIAL]],'[4]PETZ E ZEEDOG'!$B:$O,14,0),"")</f>
        <v>MARECHAL RONDON</v>
      </c>
      <c r="N142" t="str">
        <f>IFERROR(VLOOKUP(Filiais_Petz4[[#This Row],[FILIAL]],'[4]PETZ E ZEEDOG'!$B:$P,15,0),"")</f>
        <v>S</v>
      </c>
      <c r="O142" t="str">
        <f>IFERROR(VLOOKUP(Filiais_Petz4[[#This Row],[FILIAL]],'[4]PETZ E ZEEDOG'!$B:$Q,16,0),"")</f>
        <v>CNOA-RS</v>
      </c>
      <c r="P142" t="str">
        <f>IFERROR(VLOOKUP(Filiais_Petz4[[#This Row],[FILIAL]],'[4]PETZ E ZEEDOG'!$B:$R,17,0),"")</f>
        <v>JOAB</v>
      </c>
      <c r="Q142" t="str">
        <f>IFERROR(VLOOKUP(Filiais_Petz4[[#This Row],[FILIAL]],'[4]PETZ E ZEEDOG'!$B:$C,2,0),"")</f>
        <v>RS</v>
      </c>
    </row>
    <row r="143" spans="1:17" ht="14.45" hidden="1" customHeight="1" x14ac:dyDescent="0.25">
      <c r="A143" t="s">
        <v>195</v>
      </c>
      <c r="B143" t="str">
        <f>IFERROR(VLOOKUP(Filiais_Petz4[[#This Row],[FILIAL]],'[4]PETZ E ZEEDOG'!$B:$D,3,0),"")</f>
        <v>R3</v>
      </c>
      <c r="C143" t="str">
        <f>IFERROR(VLOOKUP(Filiais_Petz4[[#This Row],[FILIAL]],'[4]PETZ E ZEEDOG'!$B:$E,4,0),"")</f>
        <v>FELICIO</v>
      </c>
      <c r="D143" t="str">
        <f>IFERROR(VLOOKUP(Filiais_Petz4[[#This Row],[FILIAL]],'[4]PETZ E ZEEDOG'!$B:$F,5,0),"")</f>
        <v>MGST-MT</v>
      </c>
      <c r="E143" t="str">
        <f>IFERROR(VLOOKUP(Filiais_Petz4[[#This Row],[FILIAL]],'[4]PETZ E ZEEDOG'!$B:$G,6,0),"")</f>
        <v>PETZ MIGUEL SUTIL</v>
      </c>
      <c r="F143" s="1">
        <f>IFERROR(VLOOKUP(Filiais_Petz4[[#This Row],[FILIAL]],'[4]PETZ E ZEEDOG'!$B:$H,7,0),"")</f>
        <v>44057</v>
      </c>
      <c r="G143" t="str">
        <f>IFERROR(VLOOKUP(Filiais_Petz4[[#This Row],[FILIAL]],'[4]PETZ E ZEEDOG'!$B$2:$R$1103,8,0),"")</f>
        <v>AVENIDA MIGUEL SUTIL, 10000</v>
      </c>
      <c r="H143" t="str">
        <f>IFERROR(VLOOKUP(Filiais_Petz4[[#This Row],[FILIAL]],'[4]PETZ E ZEEDOG'!$B:$J,9,0),"")</f>
        <v>CUIABA</v>
      </c>
      <c r="I143" t="str">
        <f>IFERROR(VLOOKUP(Filiais_Petz4[[#This Row],[FILIAL]],'[4]PETZ E ZEEDOG'!$B:$K,10,0),"")</f>
        <v>MT</v>
      </c>
      <c r="J143">
        <f>IFERROR(VLOOKUP(Filiais_Petz4[[#This Row],[FILIAL]],'[4]PETZ E ZEEDOG'!$B$2:$R$1103,11,0),"")</f>
        <v>78040790</v>
      </c>
      <c r="K143" s="89">
        <f>IFERROR(VLOOKUP(Filiais_Petz4[[#This Row],[FILIAL]],'[4]PETZ E ZEEDOG'!$B:$M,12,0),"")</f>
        <v>18328118013430</v>
      </c>
      <c r="L143">
        <f>IFERROR(VLOOKUP(Filiais_Petz4[[#This Row],[FILIAL]],'[4]PETZ E ZEEDOG'!$B:$N,13,0),"")</f>
        <v>138013543</v>
      </c>
      <c r="M143" t="str">
        <f>IFERROR(VLOOKUP(Filiais_Petz4[[#This Row],[FILIAL]],'[4]PETZ E ZEEDOG'!$B:$O,14,0),"")</f>
        <v>JARDIM MARIANA</v>
      </c>
      <c r="N143" t="str">
        <f>IFERROR(VLOOKUP(Filiais_Petz4[[#This Row],[FILIAL]],'[4]PETZ E ZEEDOG'!$B:$P,15,0),"")</f>
        <v>S</v>
      </c>
      <c r="O143" t="str">
        <f>IFERROR(VLOOKUP(Filiais_Petz4[[#This Row],[FILIAL]],'[4]PETZ E ZEEDOG'!$B:$Q,16,0),"")</f>
        <v>MGST-MT</v>
      </c>
      <c r="P143" t="str">
        <f>IFERROR(VLOOKUP(Filiais_Petz4[[#This Row],[FILIAL]],'[4]PETZ E ZEEDOG'!$B:$R,17,0),"")</f>
        <v>CAIO</v>
      </c>
      <c r="Q143" t="str">
        <f>IFERROR(VLOOKUP(Filiais_Petz4[[#This Row],[FILIAL]],'[4]PETZ E ZEEDOG'!$B:$C,2,0),"")</f>
        <v>CO-3</v>
      </c>
    </row>
    <row r="144" spans="1:17" ht="14.45" hidden="1" customHeight="1" x14ac:dyDescent="0.25">
      <c r="A144" t="s">
        <v>196</v>
      </c>
      <c r="B144" t="str">
        <f>IFERROR(VLOOKUP(Filiais_Petz4[[#This Row],[FILIAL]],'[4]PETZ E ZEEDOG'!$B:$D,3,0),"")</f>
        <v>R1</v>
      </c>
      <c r="C144" t="str">
        <f>IFERROR(VLOOKUP(Filiais_Petz4[[#This Row],[FILIAL]],'[4]PETZ E ZEEDOG'!$B:$E,4,0),"")</f>
        <v>MARYANE</v>
      </c>
      <c r="D144" t="str">
        <f>IFERROR(VLOOKUP(Filiais_Petz4[[#This Row],[FILIAL]],'[4]PETZ E ZEEDOG'!$B:$F,5,0),"")</f>
        <v>PQSH-BA</v>
      </c>
      <c r="E144" t="str">
        <f>IFERROR(VLOOKUP(Filiais_Petz4[[#This Row],[FILIAL]],'[4]PETZ E ZEEDOG'!$B:$G,6,0),"")</f>
        <v>PETZ PARQUE SHOPPING BAHIA</v>
      </c>
      <c r="F144" s="1">
        <f>IFERROR(VLOOKUP(Filiais_Petz4[[#This Row],[FILIAL]],'[4]PETZ E ZEEDOG'!$B:$H,7,0),"")</f>
        <v>44048</v>
      </c>
      <c r="G144" t="str">
        <f>IFERROR(VLOOKUP(Filiais_Petz4[[#This Row],[FILIAL]],'[4]PETZ E ZEEDOG'!$B$2:$R$1103,8,0),"")</f>
        <v>AVENIDA SANTOS DUMONT, 4360</v>
      </c>
      <c r="H144" t="str">
        <f>IFERROR(VLOOKUP(Filiais_Petz4[[#This Row],[FILIAL]],'[4]PETZ E ZEEDOG'!$B:$J,9,0),"")</f>
        <v>LAURO DE FREITAS</v>
      </c>
      <c r="I144" t="str">
        <f>IFERROR(VLOOKUP(Filiais_Petz4[[#This Row],[FILIAL]],'[4]PETZ E ZEEDOG'!$B:$K,10,0),"")</f>
        <v>BA</v>
      </c>
      <c r="J144">
        <f>IFERROR(VLOOKUP(Filiais_Petz4[[#This Row],[FILIAL]],'[4]PETZ E ZEEDOG'!$B$2:$R$1103,11,0),"")</f>
        <v>42702400</v>
      </c>
      <c r="K144" s="89">
        <f>IFERROR(VLOOKUP(Filiais_Petz4[[#This Row],[FILIAL]],'[4]PETZ E ZEEDOG'!$B:$M,12,0),"")</f>
        <v>18328118013510</v>
      </c>
      <c r="L144">
        <f>IFERROR(VLOOKUP(Filiais_Petz4[[#This Row],[FILIAL]],'[4]PETZ E ZEEDOG'!$B:$N,13,0),"")</f>
        <v>165246569</v>
      </c>
      <c r="M144" t="str">
        <f>IFERROR(VLOOKUP(Filiais_Petz4[[#This Row],[FILIAL]],'[4]PETZ E ZEEDOG'!$B:$O,14,0),"")</f>
        <v>CENTRO</v>
      </c>
      <c r="N144" t="str">
        <f>IFERROR(VLOOKUP(Filiais_Petz4[[#This Row],[FILIAL]],'[4]PETZ E ZEEDOG'!$B:$P,15,0),"")</f>
        <v>S</v>
      </c>
      <c r="O144" t="str">
        <f>IFERROR(VLOOKUP(Filiais_Petz4[[#This Row],[FILIAL]],'[4]PETZ E ZEEDOG'!$B:$Q,16,0),"")</f>
        <v>PQSH-BA</v>
      </c>
      <c r="P144" t="str">
        <f>IFERROR(VLOOKUP(Filiais_Petz4[[#This Row],[FILIAL]],'[4]PETZ E ZEEDOG'!$B:$R,17,0),"")</f>
        <v>LUCAS</v>
      </c>
      <c r="Q144" t="str">
        <f>IFERROR(VLOOKUP(Filiais_Petz4[[#This Row],[FILIAL]],'[4]PETZ E ZEEDOG'!$B:$C,2,0),"")</f>
        <v>NE1</v>
      </c>
    </row>
    <row r="145" spans="1:17" ht="14.45" hidden="1" customHeight="1" x14ac:dyDescent="0.25">
      <c r="A145" t="s">
        <v>197</v>
      </c>
      <c r="B145" t="str">
        <f>IFERROR(VLOOKUP(Filiais_Petz4[[#This Row],[FILIAL]],'[4]PETZ E ZEEDOG'!$B:$D,3,0),"")</f>
        <v>R3</v>
      </c>
      <c r="C145" t="str">
        <f>IFERROR(VLOOKUP(Filiais_Petz4[[#This Row],[FILIAL]],'[4]PETZ E ZEEDOG'!$B:$E,4,0),"")</f>
        <v>FELICIO</v>
      </c>
      <c r="D145" t="str">
        <f>IFERROR(VLOOKUP(Filiais_Petz4[[#This Row],[FILIAL]],'[4]PETZ E ZEEDOG'!$B:$F,5,0),"")</f>
        <v>FCOR-MT</v>
      </c>
      <c r="E145" t="str">
        <f>IFERROR(VLOOKUP(Filiais_Petz4[[#This Row],[FILIAL]],'[4]PETZ E ZEEDOG'!$B:$G,6,0),"")</f>
        <v>PETZ FERNANDO CORREA</v>
      </c>
      <c r="F145" s="1">
        <f>IFERROR(VLOOKUP(Filiais_Petz4[[#This Row],[FILIAL]],'[4]PETZ E ZEEDOG'!$B:$H,7,0),"")</f>
        <v>44079</v>
      </c>
      <c r="G145" t="str">
        <f>IFERROR(VLOOKUP(Filiais_Petz4[[#This Row],[FILIAL]],'[4]PETZ E ZEEDOG'!$B$2:$R$1103,8,0),"")</f>
        <v>AVENIDA FERNANDO CORREA DA COSTA, 1682</v>
      </c>
      <c r="H145" t="str">
        <f>IFERROR(VLOOKUP(Filiais_Petz4[[#This Row],[FILIAL]],'[4]PETZ E ZEEDOG'!$B:$J,9,0),"")</f>
        <v>CUIABA</v>
      </c>
      <c r="I145" t="str">
        <f>IFERROR(VLOOKUP(Filiais_Petz4[[#This Row],[FILIAL]],'[4]PETZ E ZEEDOG'!$B:$K,10,0),"")</f>
        <v>MT</v>
      </c>
      <c r="J145">
        <f>IFERROR(VLOOKUP(Filiais_Petz4[[#This Row],[FILIAL]],'[4]PETZ E ZEEDOG'!$B$2:$R$1103,11,0),"")</f>
        <v>78065000</v>
      </c>
      <c r="K145" s="89">
        <f>IFERROR(VLOOKUP(Filiais_Petz4[[#This Row],[FILIAL]],'[4]PETZ E ZEEDOG'!$B:$M,12,0),"")</f>
        <v>18328118014169</v>
      </c>
      <c r="L145">
        <f>IFERROR(VLOOKUP(Filiais_Petz4[[#This Row],[FILIAL]],'[4]PETZ E ZEEDOG'!$B:$N,13,0),"")</f>
        <v>138056803</v>
      </c>
      <c r="M145" t="str">
        <f>IFERROR(VLOOKUP(Filiais_Petz4[[#This Row],[FILIAL]],'[4]PETZ E ZEEDOG'!$B:$O,14,0),"")</f>
        <v>PICO DO AMOR</v>
      </c>
      <c r="N145" t="str">
        <f>IFERROR(VLOOKUP(Filiais_Petz4[[#This Row],[FILIAL]],'[4]PETZ E ZEEDOG'!$B:$P,15,0),"")</f>
        <v>S</v>
      </c>
      <c r="O145" t="str">
        <f>IFERROR(VLOOKUP(Filiais_Petz4[[#This Row],[FILIAL]],'[4]PETZ E ZEEDOG'!$B:$Q,16,0),"")</f>
        <v>FCOR-MT</v>
      </c>
      <c r="P145" t="str">
        <f>IFERROR(VLOOKUP(Filiais_Petz4[[#This Row],[FILIAL]],'[4]PETZ E ZEEDOG'!$B:$R,17,0),"")</f>
        <v>CAIO</v>
      </c>
      <c r="Q145" t="str">
        <f>IFERROR(VLOOKUP(Filiais_Petz4[[#This Row],[FILIAL]],'[4]PETZ E ZEEDOG'!$B:$C,2,0),"")</f>
        <v>CO-3</v>
      </c>
    </row>
    <row r="146" spans="1:17" ht="14.45" hidden="1" customHeight="1" x14ac:dyDescent="0.25">
      <c r="A146" t="s">
        <v>198</v>
      </c>
      <c r="B146" t="str">
        <f>IFERROR(VLOOKUP(Filiais_Petz4[[#This Row],[FILIAL]],'[4]PETZ E ZEEDOG'!$B:$D,3,0),"")</f>
        <v>R3</v>
      </c>
      <c r="C146" t="str">
        <f>IFERROR(VLOOKUP(Filiais_Petz4[[#This Row],[FILIAL]],'[4]PETZ E ZEEDOG'!$B:$E,4,0),"")</f>
        <v>FELICIO</v>
      </c>
      <c r="D146" t="str">
        <f>IFERROR(VLOOKUP(Filiais_Petz4[[#This Row],[FILIAL]],'[4]PETZ E ZEEDOG'!$B:$F,5,0),"")</f>
        <v>CMCD-MG</v>
      </c>
      <c r="E146" t="str">
        <f>IFERROR(VLOOKUP(Filiais_Petz4[[#This Row],[FILIAL]],'[4]PETZ E ZEEDOG'!$B:$G,6,0),"")</f>
        <v>PETZ CRISTIANO MACHADO (ANTIGA ANDRADAS)</v>
      </c>
      <c r="F146" s="1">
        <f>IFERROR(VLOOKUP(Filiais_Petz4[[#This Row],[FILIAL]],'[4]PETZ E ZEEDOG'!$B:$H,7,0),"")</f>
        <v>45360</v>
      </c>
      <c r="G146" t="str">
        <f>IFERROR(VLOOKUP(Filiais_Petz4[[#This Row],[FILIAL]],'[4]PETZ E ZEEDOG'!$B$2:$R$1103,8,0),"")</f>
        <v>AV CRISTIANO MACHADO, 10692</v>
      </c>
      <c r="H146" t="str">
        <f>IFERROR(VLOOKUP(Filiais_Petz4[[#This Row],[FILIAL]],'[4]PETZ E ZEEDOG'!$B:$J,9,0),"")</f>
        <v>BELO HORIZONTE</v>
      </c>
      <c r="I146" t="str">
        <f>IFERROR(VLOOKUP(Filiais_Petz4[[#This Row],[FILIAL]],'[4]PETZ E ZEEDOG'!$B:$K,10,0),"")</f>
        <v>MG</v>
      </c>
      <c r="J146">
        <f>IFERROR(VLOOKUP(Filiais_Petz4[[#This Row],[FILIAL]],'[4]PETZ E ZEEDOG'!$B$2:$R$1103,11,0),"")</f>
        <v>31742278</v>
      </c>
      <c r="K146" s="89" t="str">
        <f>IFERROR(VLOOKUP(Filiais_Petz4[[#This Row],[FILIAL]],'[4]PETZ E ZEEDOG'!$B:$M,12,0),"")</f>
        <v>18.328.118/0139-44</v>
      </c>
      <c r="L146" t="str">
        <f>IFERROR(VLOOKUP(Filiais_Petz4[[#This Row],[FILIAL]],'[4]PETZ E ZEEDOG'!$B:$N,13,0),"")</f>
        <v>0026221781094</v>
      </c>
      <c r="M146" t="str">
        <f>IFERROR(VLOOKUP(Filiais_Petz4[[#This Row],[FILIAL]],'[4]PETZ E ZEEDOG'!$B:$O,14,0),"")</f>
        <v>JARDIM GUANABARA</v>
      </c>
      <c r="N146" t="str">
        <f>IFERROR(VLOOKUP(Filiais_Petz4[[#This Row],[FILIAL]],'[4]PETZ E ZEEDOG'!$B:$P,15,0),"")</f>
        <v>N</v>
      </c>
      <c r="O146" t="str">
        <f>IFERROR(VLOOKUP(Filiais_Petz4[[#This Row],[FILIAL]],'[4]PETZ E ZEEDOG'!$B:$Q,16,0),"")</f>
        <v>CMCD-MG</v>
      </c>
      <c r="P146" t="str">
        <f>IFERROR(VLOOKUP(Filiais_Petz4[[#This Row],[FILIAL]],'[4]PETZ E ZEEDOG'!$B:$R,17,0),"")</f>
        <v>KAUAN</v>
      </c>
      <c r="Q146" t="str">
        <f>IFERROR(VLOOKUP(Filiais_Petz4[[#This Row],[FILIAL]],'[4]PETZ E ZEEDOG'!$B:$C,2,0),"")</f>
        <v>MG-2</v>
      </c>
    </row>
    <row r="147" spans="1:17" ht="14.45" hidden="1" customHeight="1" x14ac:dyDescent="0.25">
      <c r="A147" t="s">
        <v>199</v>
      </c>
      <c r="B147" t="str">
        <f>IFERROR(VLOOKUP(Filiais_Petz4[[#This Row],[FILIAL]],'[4]PETZ E ZEEDOG'!$B:$D,3,0),"")</f>
        <v>R3</v>
      </c>
      <c r="C147" t="str">
        <f>IFERROR(VLOOKUP(Filiais_Petz4[[#This Row],[FILIAL]],'[4]PETZ E ZEEDOG'!$B:$E,4,0),"")</f>
        <v>FELICIO</v>
      </c>
      <c r="D147" t="str">
        <f>IFERROR(VLOOKUP(Filiais_Petz4[[#This Row],[FILIAL]],'[4]PETZ E ZEEDOG'!$B:$F,5,0),"")</f>
        <v>DJBA-AM</v>
      </c>
      <c r="E147" t="str">
        <f>IFERROR(VLOOKUP(Filiais_Petz4[[#This Row],[FILIAL]],'[4]PETZ E ZEEDOG'!$B:$G,6,0),"")</f>
        <v>PETZ DJALMA BATISTA</v>
      </c>
      <c r="F147" s="1">
        <f>IFERROR(VLOOKUP(Filiais_Petz4[[#This Row],[FILIAL]],'[4]PETZ E ZEEDOG'!$B:$H,7,0),"")</f>
        <v>44366</v>
      </c>
      <c r="G147" t="str">
        <f>IFERROR(VLOOKUP(Filiais_Petz4[[#This Row],[FILIAL]],'[4]PETZ E ZEEDOG'!$B$2:$R$1103,8,0),"")</f>
        <v>AVENIDA DJALMA BATISTA, 3306</v>
      </c>
      <c r="H147" t="str">
        <f>IFERROR(VLOOKUP(Filiais_Petz4[[#This Row],[FILIAL]],'[4]PETZ E ZEEDOG'!$B:$J,9,0),"")</f>
        <v>MANAUS</v>
      </c>
      <c r="I147" t="str">
        <f>IFERROR(VLOOKUP(Filiais_Petz4[[#This Row],[FILIAL]],'[4]PETZ E ZEEDOG'!$B:$K,10,0),"")</f>
        <v>AM</v>
      </c>
      <c r="J147">
        <f>IFERROR(VLOOKUP(Filiais_Petz4[[#This Row],[FILIAL]],'[4]PETZ E ZEEDOG'!$B$2:$R$1103,11,0),"")</f>
        <v>69055038</v>
      </c>
      <c r="K147" s="89">
        <f>IFERROR(VLOOKUP(Filiais_Petz4[[#This Row],[FILIAL]],'[4]PETZ E ZEEDOG'!$B:$M,12,0),"")</f>
        <v>18328118013782</v>
      </c>
      <c r="L147" t="str">
        <f>IFERROR(VLOOKUP(Filiais_Petz4[[#This Row],[FILIAL]],'[4]PETZ E ZEEDOG'!$B:$N,13,0),"")</f>
        <v>054171024</v>
      </c>
      <c r="M147" t="str">
        <f>IFERROR(VLOOKUP(Filiais_Petz4[[#This Row],[FILIAL]],'[4]PETZ E ZEEDOG'!$B:$O,14,0),"")</f>
        <v>PARQUE 10 DE NOVEMBRO</v>
      </c>
      <c r="N147" t="str">
        <f>IFERROR(VLOOKUP(Filiais_Petz4[[#This Row],[FILIAL]],'[4]PETZ E ZEEDOG'!$B:$P,15,0),"")</f>
        <v>S</v>
      </c>
      <c r="O147" t="str">
        <f>IFERROR(VLOOKUP(Filiais_Petz4[[#This Row],[FILIAL]],'[4]PETZ E ZEEDOG'!$B:$Q,16,0),"")</f>
        <v>DJBA-AM</v>
      </c>
      <c r="P147" t="str">
        <f>IFERROR(VLOOKUP(Filiais_Petz4[[#This Row],[FILIAL]],'[4]PETZ E ZEEDOG'!$B:$R,17,0),"")</f>
        <v>CAIO</v>
      </c>
      <c r="Q147" t="str">
        <f>IFERROR(VLOOKUP(Filiais_Petz4[[#This Row],[FILIAL]],'[4]PETZ E ZEEDOG'!$B:$C,2,0),"")</f>
        <v>CO-3</v>
      </c>
    </row>
    <row r="148" spans="1:17" ht="14.45" hidden="1" customHeight="1" x14ac:dyDescent="0.25">
      <c r="A148" t="s">
        <v>200</v>
      </c>
      <c r="B148" t="str">
        <f>IFERROR(VLOOKUP(Filiais_Petz4[[#This Row],[FILIAL]],'[4]PETZ E ZEEDOG'!$B:$D,3,0),"")</f>
        <v>R1</v>
      </c>
      <c r="C148" t="str">
        <f>IFERROR(VLOOKUP(Filiais_Petz4[[#This Row],[FILIAL]],'[4]PETZ E ZEEDOG'!$B:$E,4,0),"")</f>
        <v>MARYANE</v>
      </c>
      <c r="D148" t="str">
        <f>IFERROR(VLOOKUP(Filiais_Petz4[[#This Row],[FILIAL]],'[4]PETZ E ZEEDOG'!$B:$F,5,0),"")</f>
        <v>JPES-PB</v>
      </c>
      <c r="E148" t="str">
        <f>IFERROR(VLOOKUP(Filiais_Petz4[[#This Row],[FILIAL]],'[4]PETZ E ZEEDOG'!$B:$G,6,0),"")</f>
        <v xml:space="preserve">PETZ JOÃO PESSOA/PB (TAMBAU) </v>
      </c>
      <c r="F148" s="1">
        <f>IFERROR(VLOOKUP(Filiais_Petz4[[#This Row],[FILIAL]],'[4]PETZ E ZEEDOG'!$B:$H,7,0),"")</f>
        <v>45378</v>
      </c>
      <c r="G148" t="str">
        <f>IFERROR(VLOOKUP(Filiais_Petz4[[#This Row],[FILIAL]],'[4]PETZ E ZEEDOG'!$B$2:$R$1103,8,0),"")</f>
        <v>AV SENADOR RUY CARNEIRO, 711</v>
      </c>
      <c r="H148" t="str">
        <f>IFERROR(VLOOKUP(Filiais_Petz4[[#This Row],[FILIAL]],'[4]PETZ E ZEEDOG'!$B:$J,9,0),"")</f>
        <v>JOAO PESSOA</v>
      </c>
      <c r="I148" t="str">
        <f>IFERROR(VLOOKUP(Filiais_Petz4[[#This Row],[FILIAL]],'[4]PETZ E ZEEDOG'!$B:$K,10,0),"")</f>
        <v>PB</v>
      </c>
      <c r="J148">
        <f>IFERROR(VLOOKUP(Filiais_Petz4[[#This Row],[FILIAL]],'[4]PETZ E ZEEDOG'!$B$2:$R$1103,11,0),"")</f>
        <v>58039180</v>
      </c>
      <c r="K148" s="89">
        <f>IFERROR(VLOOKUP(Filiais_Petz4[[#This Row],[FILIAL]],'[4]PETZ E ZEEDOG'!$B:$M,12,0),"")</f>
        <v>18328118020134</v>
      </c>
      <c r="L148">
        <f>IFERROR(VLOOKUP(Filiais_Petz4[[#This Row],[FILIAL]],'[4]PETZ E ZEEDOG'!$B:$N,13,0),"")</f>
        <v>164650458</v>
      </c>
      <c r="M148" t="str">
        <f>IFERROR(VLOOKUP(Filiais_Petz4[[#This Row],[FILIAL]],'[4]PETZ E ZEEDOG'!$B:$O,14,0),"")</f>
        <v>TAMBAU</v>
      </c>
      <c r="N148" t="str">
        <f>IFERROR(VLOOKUP(Filiais_Petz4[[#This Row],[FILIAL]],'[4]PETZ E ZEEDOG'!$B:$P,15,0),"")</f>
        <v>N</v>
      </c>
      <c r="O148" t="str">
        <f>IFERROR(VLOOKUP(Filiais_Petz4[[#This Row],[FILIAL]],'[4]PETZ E ZEEDOG'!$B:$Q,16,0),"")</f>
        <v>JPES-PA</v>
      </c>
      <c r="P148" t="str">
        <f>IFERROR(VLOOKUP(Filiais_Petz4[[#This Row],[FILIAL]],'[4]PETZ E ZEEDOG'!$B:$R,17,0),"")</f>
        <v>LUCAS</v>
      </c>
      <c r="Q148" t="str">
        <f>IFERROR(VLOOKUP(Filiais_Petz4[[#This Row],[FILIAL]],'[4]PETZ E ZEEDOG'!$B:$C,2,0),"")</f>
        <v>NE2</v>
      </c>
    </row>
    <row r="149" spans="1:17" ht="14.45" hidden="1" customHeight="1" x14ac:dyDescent="0.25">
      <c r="A149" t="s">
        <v>201</v>
      </c>
      <c r="B149" t="str">
        <f>IFERROR(VLOOKUP(Filiais_Petz4[[#This Row],[FILIAL]],'[4]PETZ E ZEEDOG'!$B:$D,3,0),"")</f>
        <v>R2</v>
      </c>
      <c r="C149" t="str">
        <f>IFERROR(VLOOKUP(Filiais_Petz4[[#This Row],[FILIAL]],'[4]PETZ E ZEEDOG'!$B:$E,4,0),"")</f>
        <v>MARCONE</v>
      </c>
      <c r="D149" t="str">
        <f>IFERROR(VLOOKUP(Filiais_Petz4[[#This Row],[FILIAL]],'[4]PETZ E ZEEDOG'!$B:$F,5,0),"")</f>
        <v>PLOT-RS</v>
      </c>
      <c r="E149" t="str">
        <f>IFERROR(VLOOKUP(Filiais_Petz4[[#This Row],[FILIAL]],'[4]PETZ E ZEEDOG'!$B:$G,6,0),"")</f>
        <v>PETZ PELOTAS</v>
      </c>
      <c r="F149" s="1">
        <f>IFERROR(VLOOKUP(Filiais_Petz4[[#This Row],[FILIAL]],'[4]PETZ E ZEEDOG'!$B:$H,7,0),"")</f>
        <v>44130</v>
      </c>
      <c r="G149" t="str">
        <f>IFERROR(VLOOKUP(Filiais_Petz4[[#This Row],[FILIAL]],'[4]PETZ E ZEEDOG'!$B$2:$R$1103,8,0),"")</f>
        <v>AVENIDA FERREIRA VIANA, 1511</v>
      </c>
      <c r="H149" t="str">
        <f>IFERROR(VLOOKUP(Filiais_Petz4[[#This Row],[FILIAL]],'[4]PETZ E ZEEDOG'!$B:$J,9,0),"")</f>
        <v>PELOTAS</v>
      </c>
      <c r="I149" t="str">
        <f>IFERROR(VLOOKUP(Filiais_Petz4[[#This Row],[FILIAL]],'[4]PETZ E ZEEDOG'!$B:$K,10,0),"")</f>
        <v>RS</v>
      </c>
      <c r="J149">
        <f>IFERROR(VLOOKUP(Filiais_Petz4[[#This Row],[FILIAL]],'[4]PETZ E ZEEDOG'!$B$2:$R$1103,11,0),"")</f>
        <v>96085000</v>
      </c>
      <c r="K149" s="89">
        <f>IFERROR(VLOOKUP(Filiais_Petz4[[#This Row],[FILIAL]],'[4]PETZ E ZEEDOG'!$B:$M,12,0),"")</f>
        <v>18328118014240</v>
      </c>
      <c r="L149">
        <f>IFERROR(VLOOKUP(Filiais_Petz4[[#This Row],[FILIAL]],'[4]PETZ E ZEEDOG'!$B:$N,13,0),"")</f>
        <v>930484126</v>
      </c>
      <c r="M149" t="str">
        <f>IFERROR(VLOOKUP(Filiais_Petz4[[#This Row],[FILIAL]],'[4]PETZ E ZEEDOG'!$B:$O,14,0),"")</f>
        <v>AREAL</v>
      </c>
      <c r="N149" t="str">
        <f>IFERROR(VLOOKUP(Filiais_Petz4[[#This Row],[FILIAL]],'[4]PETZ E ZEEDOG'!$B:$P,15,0),"")</f>
        <v>S</v>
      </c>
      <c r="O149" t="str">
        <f>IFERROR(VLOOKUP(Filiais_Petz4[[#This Row],[FILIAL]],'[4]PETZ E ZEEDOG'!$B:$Q,16,0),"")</f>
        <v>PLOT-RS</v>
      </c>
      <c r="P149" t="str">
        <f>IFERROR(VLOOKUP(Filiais_Petz4[[#This Row],[FILIAL]],'[4]PETZ E ZEEDOG'!$B:$R,17,0),"")</f>
        <v>JOAB</v>
      </c>
      <c r="Q149" t="str">
        <f>IFERROR(VLOOKUP(Filiais_Petz4[[#This Row],[FILIAL]],'[4]PETZ E ZEEDOG'!$B:$C,2,0),"")</f>
        <v>RS</v>
      </c>
    </row>
    <row r="150" spans="1:17" ht="14.45" hidden="1" customHeight="1" x14ac:dyDescent="0.25">
      <c r="A150" t="s">
        <v>202</v>
      </c>
      <c r="B150" t="str">
        <f>IFERROR(VLOOKUP(Filiais_Petz4[[#This Row],[FILIAL]],'[4]PETZ E ZEEDOG'!$B:$D,3,0),"")</f>
        <v>R2</v>
      </c>
      <c r="C150" t="str">
        <f>IFERROR(VLOOKUP(Filiais_Petz4[[#This Row],[FILIAL]],'[4]PETZ E ZEEDOG'!$B:$E,4,0),"")</f>
        <v>MARCONE</v>
      </c>
      <c r="D150" t="str">
        <f>IFERROR(VLOOKUP(Filiais_Petz4[[#This Row],[FILIAL]],'[4]PETZ E ZEEDOG'!$B:$F,5,0),"")</f>
        <v>CCVE-PR</v>
      </c>
      <c r="E150" t="str">
        <f>IFERROR(VLOOKUP(Filiais_Petz4[[#This Row],[FILIAL]],'[4]PETZ E ZEEDOG'!$B:$G,6,0),"")</f>
        <v>PETZ CASCAVEL</v>
      </c>
      <c r="F150" s="1">
        <f>IFERROR(VLOOKUP(Filiais_Petz4[[#This Row],[FILIAL]],'[4]PETZ E ZEEDOG'!$B:$H,7,0),"")</f>
        <v>44147</v>
      </c>
      <c r="G150" t="str">
        <f>IFERROR(VLOOKUP(Filiais_Petz4[[#This Row],[FILIAL]],'[4]PETZ E ZEEDOG'!$B$2:$R$1103,8,0),"")</f>
        <v>AVENIDA BRASIL, 4254</v>
      </c>
      <c r="H150" t="str">
        <f>IFERROR(VLOOKUP(Filiais_Petz4[[#This Row],[FILIAL]],'[4]PETZ E ZEEDOG'!$B:$J,9,0),"")</f>
        <v>CASCAVEL</v>
      </c>
      <c r="I150" t="str">
        <f>IFERROR(VLOOKUP(Filiais_Petz4[[#This Row],[FILIAL]],'[4]PETZ E ZEEDOG'!$B:$K,10,0),"")</f>
        <v>PR</v>
      </c>
      <c r="J150">
        <f>IFERROR(VLOOKUP(Filiais_Petz4[[#This Row],[FILIAL]],'[4]PETZ E ZEEDOG'!$B$2:$R$1103,11,0),"")</f>
        <v>85812000</v>
      </c>
      <c r="K150" s="89">
        <f>IFERROR(VLOOKUP(Filiais_Petz4[[#This Row],[FILIAL]],'[4]PETZ E ZEEDOG'!$B:$M,12,0),"")</f>
        <v>18328118015050</v>
      </c>
      <c r="L150">
        <f>IFERROR(VLOOKUP(Filiais_Petz4[[#This Row],[FILIAL]],'[4]PETZ E ZEEDOG'!$B:$N,13,0),"")</f>
        <v>9085384128</v>
      </c>
      <c r="M150" t="str">
        <f>IFERROR(VLOOKUP(Filiais_Petz4[[#This Row],[FILIAL]],'[4]PETZ E ZEEDOG'!$B:$O,14,0),"")</f>
        <v>CENTRO</v>
      </c>
      <c r="N150" t="str">
        <f>IFERROR(VLOOKUP(Filiais_Petz4[[#This Row],[FILIAL]],'[4]PETZ E ZEEDOG'!$B:$P,15,0),"")</f>
        <v>S</v>
      </c>
      <c r="O150" t="str">
        <f>IFERROR(VLOOKUP(Filiais_Petz4[[#This Row],[FILIAL]],'[4]PETZ E ZEEDOG'!$B:$Q,16,0),"")</f>
        <v>CCVE-PR</v>
      </c>
      <c r="P150" t="str">
        <f>IFERROR(VLOOKUP(Filiais_Petz4[[#This Row],[FILIAL]],'[4]PETZ E ZEEDOG'!$B:$R,17,0),"")</f>
        <v>GUILHERME</v>
      </c>
      <c r="Q150" t="str">
        <f>IFERROR(VLOOKUP(Filiais_Petz4[[#This Row],[FILIAL]],'[4]PETZ E ZEEDOG'!$B:$C,2,0),"")</f>
        <v>INT-3</v>
      </c>
    </row>
    <row r="151" spans="1:17" ht="14.45" hidden="1" customHeight="1" x14ac:dyDescent="0.25">
      <c r="A151" t="s">
        <v>203</v>
      </c>
      <c r="B151" t="str">
        <f>IFERROR(VLOOKUP(Filiais_Petz4[[#This Row],[FILIAL]],'[4]PETZ E ZEEDOG'!$B:$D,3,0),"")</f>
        <v>R3</v>
      </c>
      <c r="C151" t="str">
        <f>IFERROR(VLOOKUP(Filiais_Petz4[[#This Row],[FILIAL]],'[4]PETZ E ZEEDOG'!$B:$E,4,0),"")</f>
        <v>FELICIO</v>
      </c>
      <c r="D151" t="str">
        <f>IFERROR(VLOOKUP(Filiais_Petz4[[#This Row],[FILIAL]],'[4]PETZ E ZEEDOG'!$B:$F,5,0),"")</f>
        <v>BJDB-DF</v>
      </c>
      <c r="E151" t="str">
        <f>IFERROR(VLOOKUP(Filiais_Petz4[[#This Row],[FILIAL]],'[4]PETZ E ZEEDOG'!$B:$G,6,0),"")</f>
        <v>PETZ BRASILIA JARDIM BOTANICO</v>
      </c>
      <c r="F151" s="1">
        <f>IFERROR(VLOOKUP(Filiais_Petz4[[#This Row],[FILIAL]],'[4]PETZ E ZEEDOG'!$B:$H,7,0),"")</f>
        <v>44456</v>
      </c>
      <c r="G151" t="str">
        <f>IFERROR(VLOOKUP(Filiais_Petz4[[#This Row],[FILIAL]],'[4]PETZ E ZEEDOG'!$B$2:$R$1103,8,0),"")</f>
        <v>Q 1 LOTE E (AV. DAS PAINEIRAS)</v>
      </c>
      <c r="H151" t="str">
        <f>IFERROR(VLOOKUP(Filiais_Petz4[[#This Row],[FILIAL]],'[4]PETZ E ZEEDOG'!$B:$J,9,0),"")</f>
        <v>BRASÍLIA</v>
      </c>
      <c r="I151" t="str">
        <f>IFERROR(VLOOKUP(Filiais_Petz4[[#This Row],[FILIAL]],'[4]PETZ E ZEEDOG'!$B:$K,10,0),"")</f>
        <v>DF</v>
      </c>
      <c r="J151">
        <f>IFERROR(VLOOKUP(Filiais_Petz4[[#This Row],[FILIAL]],'[4]PETZ E ZEEDOG'!$B$2:$R$1103,11,0),"")</f>
        <v>71681025</v>
      </c>
      <c r="K151" s="89">
        <f>IFERROR(VLOOKUP(Filiais_Petz4[[#This Row],[FILIAL]],'[4]PETZ E ZEEDOG'!$B:$M,12,0),"")</f>
        <v>18328118014320</v>
      </c>
      <c r="L151" t="str">
        <f>IFERROR(VLOOKUP(Filiais_Petz4[[#This Row],[FILIAL]],'[4]PETZ E ZEEDOG'!$B:$N,13,0),"")</f>
        <v>0765066800454</v>
      </c>
      <c r="M151" t="str">
        <f>IFERROR(VLOOKUP(Filiais_Petz4[[#This Row],[FILIAL]],'[4]PETZ E ZEEDOG'!$B:$O,14,0),"")</f>
        <v>SETOR HABITACIONAL JARDIM BOTÂNICO</v>
      </c>
      <c r="N151" t="str">
        <f>IFERROR(VLOOKUP(Filiais_Petz4[[#This Row],[FILIAL]],'[4]PETZ E ZEEDOG'!$B:$P,15,0),"")</f>
        <v>S</v>
      </c>
      <c r="O151" t="str">
        <f>IFERROR(VLOOKUP(Filiais_Petz4[[#This Row],[FILIAL]],'[4]PETZ E ZEEDOG'!$B:$Q,16,0),"")</f>
        <v>BJDB-DF</v>
      </c>
      <c r="P151" t="str">
        <f>IFERROR(VLOOKUP(Filiais_Petz4[[#This Row],[FILIAL]],'[4]PETZ E ZEEDOG'!$B:$R,17,0),"")</f>
        <v>CAIO</v>
      </c>
      <c r="Q151" t="str">
        <f>IFERROR(VLOOKUP(Filiais_Petz4[[#This Row],[FILIAL]],'[4]PETZ E ZEEDOG'!$B:$C,2,0),"")</f>
        <v>CO-1</v>
      </c>
    </row>
    <row r="152" spans="1:17" ht="14.45" hidden="1" customHeight="1" x14ac:dyDescent="0.25">
      <c r="A152" t="s">
        <v>204</v>
      </c>
      <c r="B152" t="str">
        <f>IFERROR(VLOOKUP(Filiais_Petz4[[#This Row],[FILIAL]],'[4]PETZ E ZEEDOG'!$B:$D,3,0),"")</f>
        <v>R3</v>
      </c>
      <c r="C152" t="str">
        <f>IFERROR(VLOOKUP(Filiais_Petz4[[#This Row],[FILIAL]],'[4]PETZ E ZEEDOG'!$B:$E,4,0),"")</f>
        <v>FELICIO</v>
      </c>
      <c r="D152" t="str">
        <f>IFERROR(VLOOKUP(Filiais_Petz4[[#This Row],[FILIAL]],'[4]PETZ E ZEEDOG'!$B:$F,5,0),"")</f>
        <v>VLMA-SP</v>
      </c>
      <c r="E152" t="str">
        <f>IFERROR(VLOOKUP(Filiais_Petz4[[#This Row],[FILIAL]],'[4]PETZ E ZEEDOG'!$B:$G,6,0),"")</f>
        <v>PETZ VILA MARIANA</v>
      </c>
      <c r="F152" s="1">
        <f>IFERROR(VLOOKUP(Filiais_Petz4[[#This Row],[FILIAL]],'[4]PETZ E ZEEDOG'!$B:$H,7,0),"")</f>
        <v>44111</v>
      </c>
      <c r="G152" t="str">
        <f>IFERROR(VLOOKUP(Filiais_Petz4[[#This Row],[FILIAL]],'[4]PETZ E ZEEDOG'!$B$2:$R$1103,8,0),"")</f>
        <v>RUA DOMINGOS DE MORAIS, 939</v>
      </c>
      <c r="H152" t="str">
        <f>IFERROR(VLOOKUP(Filiais_Petz4[[#This Row],[FILIAL]],'[4]PETZ E ZEEDOG'!$B:$J,9,0),"")</f>
        <v>SÃO PAULO</v>
      </c>
      <c r="I152" t="str">
        <f>IFERROR(VLOOKUP(Filiais_Petz4[[#This Row],[FILIAL]],'[4]PETZ E ZEEDOG'!$B:$K,10,0),"")</f>
        <v>SP</v>
      </c>
      <c r="J152">
        <f>IFERROR(VLOOKUP(Filiais_Petz4[[#This Row],[FILIAL]],'[4]PETZ E ZEEDOG'!$B$2:$R$1103,11,0),"")</f>
        <v>4009002</v>
      </c>
      <c r="K152" s="89">
        <f>IFERROR(VLOOKUP(Filiais_Petz4[[#This Row],[FILIAL]],'[4]PETZ E ZEEDOG'!$B:$M,12,0),"")</f>
        <v>18328118014835</v>
      </c>
      <c r="L152">
        <f>IFERROR(VLOOKUP(Filiais_Petz4[[#This Row],[FILIAL]],'[4]PETZ E ZEEDOG'!$B:$N,13,0),"")</f>
        <v>129220570113</v>
      </c>
      <c r="M152" t="str">
        <f>IFERROR(VLOOKUP(Filiais_Petz4[[#This Row],[FILIAL]],'[4]PETZ E ZEEDOG'!$B:$O,14,0),"")</f>
        <v>VILA MARIANA</v>
      </c>
      <c r="N152" t="str">
        <f>IFERROR(VLOOKUP(Filiais_Petz4[[#This Row],[FILIAL]],'[4]PETZ E ZEEDOG'!$B:$P,15,0),"")</f>
        <v>S</v>
      </c>
      <c r="O152" t="str">
        <f>IFERROR(VLOOKUP(Filiais_Petz4[[#This Row],[FILIAL]],'[4]PETZ E ZEEDOG'!$B:$Q,16,0),"")</f>
        <v>VLMA-SP</v>
      </c>
      <c r="P152" t="str">
        <f>IFERROR(VLOOKUP(Filiais_Petz4[[#This Row],[FILIAL]],'[4]PETZ E ZEEDOG'!$B:$R,17,0),"")</f>
        <v>CAIO</v>
      </c>
      <c r="Q152" t="str">
        <f>IFERROR(VLOOKUP(Filiais_Petz4[[#This Row],[FILIAL]],'[4]PETZ E ZEEDOG'!$B:$C,2,0),"")</f>
        <v>SP2</v>
      </c>
    </row>
    <row r="153" spans="1:17" ht="14.45" hidden="1" customHeight="1" x14ac:dyDescent="0.25">
      <c r="A153" t="s">
        <v>205</v>
      </c>
      <c r="B153" t="str">
        <f>IFERROR(VLOOKUP(Filiais_Petz4[[#This Row],[FILIAL]],'[4]PETZ E ZEEDOG'!$B:$D,3,0),"")</f>
        <v>R2</v>
      </c>
      <c r="C153" t="str">
        <f>IFERROR(VLOOKUP(Filiais_Petz4[[#This Row],[FILIAL]],'[4]PETZ E ZEEDOG'!$B:$E,4,0),"")</f>
        <v>MARCONE</v>
      </c>
      <c r="D153" t="str">
        <f>IFERROR(VLOOKUP(Filiais_Petz4[[#This Row],[FILIAL]],'[4]PETZ E ZEEDOG'!$B:$F,5,0),"")</f>
        <v>MRMS-SC</v>
      </c>
      <c r="E153" t="str">
        <f>IFERROR(VLOOKUP(Filiais_Petz4[[#This Row],[FILIAL]],'[4]PETZ E ZEEDOG'!$B:$G,6,0),"")</f>
        <v>PETZ MAURO RAMOS</v>
      </c>
      <c r="F153" s="1">
        <f>IFERROR(VLOOKUP(Filiais_Petz4[[#This Row],[FILIAL]],'[4]PETZ E ZEEDOG'!$B:$H,7,0),"")</f>
        <v>44785</v>
      </c>
      <c r="G153" t="str">
        <f>IFERROR(VLOOKUP(Filiais_Petz4[[#This Row],[FILIAL]],'[4]PETZ E ZEEDOG'!$B$2:$R$1103,8,0),"")</f>
        <v>AVENIDA MAURO RAMOS, 1586</v>
      </c>
      <c r="H153" t="str">
        <f>IFERROR(VLOOKUP(Filiais_Petz4[[#This Row],[FILIAL]],'[4]PETZ E ZEEDOG'!$B:$J,9,0),"")</f>
        <v>FLORIANÓPOLIS</v>
      </c>
      <c r="I153" t="str">
        <f>IFERROR(VLOOKUP(Filiais_Petz4[[#This Row],[FILIAL]],'[4]PETZ E ZEEDOG'!$B:$K,10,0),"")</f>
        <v>SC</v>
      </c>
      <c r="J153">
        <f>IFERROR(VLOOKUP(Filiais_Petz4[[#This Row],[FILIAL]],'[4]PETZ E ZEEDOG'!$B$2:$R$1103,11,0),"")</f>
        <v>88020302</v>
      </c>
      <c r="K153" s="89">
        <f>IFERROR(VLOOKUP(Filiais_Petz4[[#This Row],[FILIAL]],'[4]PETZ E ZEEDOG'!$B:$M,12,0),"")</f>
        <v>18328118014592</v>
      </c>
      <c r="L153">
        <f>IFERROR(VLOOKUP(Filiais_Petz4[[#This Row],[FILIAL]],'[4]PETZ E ZEEDOG'!$B:$N,13,0),"")</f>
        <v>260630586</v>
      </c>
      <c r="M153" t="str">
        <f>IFERROR(VLOOKUP(Filiais_Petz4[[#This Row],[FILIAL]],'[4]PETZ E ZEEDOG'!$B:$O,14,0),"")</f>
        <v>CENTRO</v>
      </c>
      <c r="N153" t="str">
        <f>IFERROR(VLOOKUP(Filiais_Petz4[[#This Row],[FILIAL]],'[4]PETZ E ZEEDOG'!$B:$P,15,0),"")</f>
        <v>S</v>
      </c>
      <c r="O153" t="str">
        <f>IFERROR(VLOOKUP(Filiais_Petz4[[#This Row],[FILIAL]],'[4]PETZ E ZEEDOG'!$B:$Q,16,0),"")</f>
        <v>MRMS-SC</v>
      </c>
      <c r="P153" t="str">
        <f>IFERROR(VLOOKUP(Filiais_Petz4[[#This Row],[FILIAL]],'[4]PETZ E ZEEDOG'!$B:$R,17,0),"")</f>
        <v>JOAB</v>
      </c>
      <c r="Q153" t="str">
        <f>IFERROR(VLOOKUP(Filiais_Petz4[[#This Row],[FILIAL]],'[4]PETZ E ZEEDOG'!$B:$C,2,0),"")</f>
        <v>SC-RS</v>
      </c>
    </row>
    <row r="154" spans="1:17" ht="14.45" hidden="1" customHeight="1" x14ac:dyDescent="0.25">
      <c r="A154" t="s">
        <v>206</v>
      </c>
      <c r="B154" t="str">
        <f>IFERROR(VLOOKUP(Filiais_Petz4[[#This Row],[FILIAL]],'[4]PETZ E ZEEDOG'!$B:$D,3,0),"")</f>
        <v>R3</v>
      </c>
      <c r="C154" t="str">
        <f>IFERROR(VLOOKUP(Filiais_Petz4[[#This Row],[FILIAL]],'[4]PETZ E ZEEDOG'!$B:$E,4,0),"")</f>
        <v>FELICIO</v>
      </c>
      <c r="D154" t="str">
        <f>IFERROR(VLOOKUP(Filiais_Petz4[[#This Row],[FILIAL]],'[4]PETZ E ZEEDOG'!$B:$F,5,0),"")</f>
        <v>TGTG-DF</v>
      </c>
      <c r="E154" t="str">
        <f>IFERROR(VLOOKUP(Filiais_Petz4[[#This Row],[FILIAL]],'[4]PETZ E ZEEDOG'!$B:$G,6,0),"")</f>
        <v>PETZ TAGUATINGA</v>
      </c>
      <c r="F154" s="1">
        <f>IFERROR(VLOOKUP(Filiais_Petz4[[#This Row],[FILIAL]],'[4]PETZ E ZEEDOG'!$B:$H,7,0),"")</f>
        <v>44820</v>
      </c>
      <c r="G154" t="str">
        <f>IFERROR(VLOOKUP(Filiais_Petz4[[#This Row],[FILIAL]],'[4]PETZ E ZEEDOG'!$B$2:$R$1103,8,0),"")</f>
        <v>Q QS 1 RUA 212, S/N</v>
      </c>
      <c r="H154" t="str">
        <f>IFERROR(VLOOKUP(Filiais_Petz4[[#This Row],[FILIAL]],'[4]PETZ E ZEEDOG'!$B:$J,9,0),"")</f>
        <v>BRASÍLIA</v>
      </c>
      <c r="I154" t="str">
        <f>IFERROR(VLOOKUP(Filiais_Petz4[[#This Row],[FILIAL]],'[4]PETZ E ZEEDOG'!$B:$K,10,0),"")</f>
        <v>DF</v>
      </c>
      <c r="J154">
        <f>IFERROR(VLOOKUP(Filiais_Petz4[[#This Row],[FILIAL]],'[4]PETZ E ZEEDOG'!$B$2:$R$1103,11,0),"")</f>
        <v>71950550</v>
      </c>
      <c r="K154" s="89">
        <f>IFERROR(VLOOKUP(Filiais_Petz4[[#This Row],[FILIAL]],'[4]PETZ E ZEEDOG'!$B:$M,12,0),"")</f>
        <v>18328118014916</v>
      </c>
      <c r="L154" t="str">
        <f>IFERROR(VLOOKUP(Filiais_Petz4[[#This Row],[FILIAL]],'[4]PETZ E ZEEDOG'!$B:$N,13,0),"")</f>
        <v>0765066800535</v>
      </c>
      <c r="M154" t="str">
        <f>IFERROR(VLOOKUP(Filiais_Petz4[[#This Row],[FILIAL]],'[4]PETZ E ZEEDOG'!$B:$O,14,0),"")</f>
        <v>AREAL (AGUAS CLARAS)</v>
      </c>
      <c r="N154" t="str">
        <f>IFERROR(VLOOKUP(Filiais_Petz4[[#This Row],[FILIAL]],'[4]PETZ E ZEEDOG'!$B:$P,15,0),"")</f>
        <v>S</v>
      </c>
      <c r="O154" t="str">
        <f>IFERROR(VLOOKUP(Filiais_Petz4[[#This Row],[FILIAL]],'[4]PETZ E ZEEDOG'!$B:$Q,16,0),"")</f>
        <v>TGTG-DF</v>
      </c>
      <c r="P154" t="str">
        <f>IFERROR(VLOOKUP(Filiais_Petz4[[#This Row],[FILIAL]],'[4]PETZ E ZEEDOG'!$B:$R,17,0),"")</f>
        <v>CAIO</v>
      </c>
      <c r="Q154" t="str">
        <f>IFERROR(VLOOKUP(Filiais_Petz4[[#This Row],[FILIAL]],'[4]PETZ E ZEEDOG'!$B:$C,2,0),"")</f>
        <v>CO-1</v>
      </c>
    </row>
    <row r="155" spans="1:17" ht="14.45" hidden="1" customHeight="1" x14ac:dyDescent="0.25">
      <c r="A155" t="s">
        <v>207</v>
      </c>
      <c r="B155" t="str">
        <f>IFERROR(VLOOKUP(Filiais_Petz4[[#This Row],[FILIAL]],'[4]PETZ E ZEEDOG'!$B:$D,3,0),"")</f>
        <v>R1</v>
      </c>
      <c r="C155" t="str">
        <f>IFERROR(VLOOKUP(Filiais_Petz4[[#This Row],[FILIAL]],'[4]PETZ E ZEEDOG'!$B:$E,4,0),"")</f>
        <v>MARYANE</v>
      </c>
      <c r="D155" t="str">
        <f>IFERROR(VLOOKUP(Filiais_Petz4[[#This Row],[FILIAL]],'[4]PETZ E ZEEDOG'!$B:$F,5,0),"")</f>
        <v>BFGO-RJ</v>
      </c>
      <c r="E155" t="str">
        <f>IFERROR(VLOOKUP(Filiais_Petz4[[#This Row],[FILIAL]],'[4]PETZ E ZEEDOG'!$B:$G,6,0),"")</f>
        <v>PETZ BOTAFOGO POLIDORO</v>
      </c>
      <c r="F155" s="1">
        <f>IFERROR(VLOOKUP(Filiais_Petz4[[#This Row],[FILIAL]],'[4]PETZ E ZEEDOG'!$B:$H,7,0),"")</f>
        <v>44135</v>
      </c>
      <c r="G155" t="str">
        <f>IFERROR(VLOOKUP(Filiais_Petz4[[#This Row],[FILIAL]],'[4]PETZ E ZEEDOG'!$B$2:$R$1103,8,0),"")</f>
        <v>RUA GENERAL POLIDORO, 113</v>
      </c>
      <c r="H155" t="str">
        <f>IFERROR(VLOOKUP(Filiais_Petz4[[#This Row],[FILIAL]],'[4]PETZ E ZEEDOG'!$B:$J,9,0),"")</f>
        <v>RIO DE JANEIRO</v>
      </c>
      <c r="I155" t="str">
        <f>IFERROR(VLOOKUP(Filiais_Petz4[[#This Row],[FILIAL]],'[4]PETZ E ZEEDOG'!$B:$K,10,0),"")</f>
        <v>RJ</v>
      </c>
      <c r="J155">
        <f>IFERROR(VLOOKUP(Filiais_Petz4[[#This Row],[FILIAL]],'[4]PETZ E ZEEDOG'!$B$2:$R$1103,11,0),"")</f>
        <v>22280004</v>
      </c>
      <c r="K155" s="89">
        <f>IFERROR(VLOOKUP(Filiais_Petz4[[#This Row],[FILIAL]],'[4]PETZ E ZEEDOG'!$B:$M,12,0),"")</f>
        <v>18328118015483</v>
      </c>
      <c r="L155">
        <f>IFERROR(VLOOKUP(Filiais_Petz4[[#This Row],[FILIAL]],'[4]PETZ E ZEEDOG'!$B:$N,13,0),"")</f>
        <v>11768423</v>
      </c>
      <c r="M155" t="str">
        <f>IFERROR(VLOOKUP(Filiais_Petz4[[#This Row],[FILIAL]],'[4]PETZ E ZEEDOG'!$B:$O,14,0),"")</f>
        <v>BOTAFOGO</v>
      </c>
      <c r="N155" t="str">
        <f>IFERROR(VLOOKUP(Filiais_Petz4[[#This Row],[FILIAL]],'[4]PETZ E ZEEDOG'!$B:$P,15,0),"")</f>
        <v>S</v>
      </c>
      <c r="O155" t="str">
        <f>IFERROR(VLOOKUP(Filiais_Petz4[[#This Row],[FILIAL]],'[4]PETZ E ZEEDOG'!$B:$Q,16,0),"")</f>
        <v>BFGO-RJ</v>
      </c>
      <c r="P155" t="str">
        <f>IFERROR(VLOOKUP(Filiais_Petz4[[#This Row],[FILIAL]],'[4]PETZ E ZEEDOG'!$B:$R,17,0),"")</f>
        <v>ALEX</v>
      </c>
      <c r="Q155" t="str">
        <f>IFERROR(VLOOKUP(Filiais_Petz4[[#This Row],[FILIAL]],'[4]PETZ E ZEEDOG'!$B:$C,2,0),"")</f>
        <v>RJ</v>
      </c>
    </row>
    <row r="156" spans="1:17" ht="14.45" hidden="1" customHeight="1" x14ac:dyDescent="0.25">
      <c r="A156" t="s">
        <v>208</v>
      </c>
      <c r="B156" t="str">
        <f>IFERROR(VLOOKUP(Filiais_Petz4[[#This Row],[FILIAL]],'[4]PETZ E ZEEDOG'!$B:$D,3,0),"")</f>
        <v>R3</v>
      </c>
      <c r="C156" t="str">
        <f>IFERROR(VLOOKUP(Filiais_Petz4[[#This Row],[FILIAL]],'[4]PETZ E ZEEDOG'!$B:$E,4,0),"")</f>
        <v>FELICIO</v>
      </c>
      <c r="D156" t="str">
        <f>IFERROR(VLOOKUP(Filiais_Petz4[[#This Row],[FILIAL]],'[4]PETZ E ZEEDOG'!$B:$F,5,0),"")</f>
        <v>STLG-MG</v>
      </c>
      <c r="E156" t="str">
        <f>IFERROR(VLOOKUP(Filiais_Petz4[[#This Row],[FILIAL]],'[4]PETZ E ZEEDOG'!$B:$G,6,0),"")</f>
        <v>PETZ SETE LAGOAS</v>
      </c>
      <c r="F156" s="1">
        <f>IFERROR(VLOOKUP(Filiais_Petz4[[#This Row],[FILIAL]],'[4]PETZ E ZEEDOG'!$B:$H,7,0),"")</f>
        <v>44102</v>
      </c>
      <c r="G156" t="str">
        <f>IFERROR(VLOOKUP(Filiais_Petz4[[#This Row],[FILIAL]],'[4]PETZ E ZEEDOG'!$B$2:$R$1103,8,0),"")</f>
        <v>AVENIDA RAQUEL TEIXEIRA VIANA, 1023</v>
      </c>
      <c r="H156" t="str">
        <f>IFERROR(VLOOKUP(Filiais_Petz4[[#This Row],[FILIAL]],'[4]PETZ E ZEEDOG'!$B:$J,9,0),"")</f>
        <v>SETE LAGOAS</v>
      </c>
      <c r="I156" t="str">
        <f>IFERROR(VLOOKUP(Filiais_Petz4[[#This Row],[FILIAL]],'[4]PETZ E ZEEDOG'!$B:$K,10,0),"")</f>
        <v>MG</v>
      </c>
      <c r="J156">
        <f>IFERROR(VLOOKUP(Filiais_Petz4[[#This Row],[FILIAL]],'[4]PETZ E ZEEDOG'!$B$2:$R$1103,11,0),"")</f>
        <v>35700293</v>
      </c>
      <c r="K156" s="89">
        <f>IFERROR(VLOOKUP(Filiais_Petz4[[#This Row],[FILIAL]],'[4]PETZ E ZEEDOG'!$B:$M,12,0),"")</f>
        <v>18328118015645</v>
      </c>
      <c r="L156" t="str">
        <f>IFERROR(VLOOKUP(Filiais_Petz4[[#This Row],[FILIAL]],'[4]PETZ E ZEEDOG'!$B:$N,13,0),"")</f>
        <v>0026221781175</v>
      </c>
      <c r="M156" t="str">
        <f>IFERROR(VLOOKUP(Filiais_Petz4[[#This Row],[FILIAL]],'[4]PETZ E ZEEDOG'!$B:$O,14,0),"")</f>
        <v>CANAA</v>
      </c>
      <c r="N156" t="str">
        <f>IFERROR(VLOOKUP(Filiais_Petz4[[#This Row],[FILIAL]],'[4]PETZ E ZEEDOG'!$B:$P,15,0),"")</f>
        <v>S</v>
      </c>
      <c r="O156" t="str">
        <f>IFERROR(VLOOKUP(Filiais_Petz4[[#This Row],[FILIAL]],'[4]PETZ E ZEEDOG'!$B:$Q,16,0),"")</f>
        <v>STLG-MG</v>
      </c>
      <c r="P156" t="str">
        <f>IFERROR(VLOOKUP(Filiais_Petz4[[#This Row],[FILIAL]],'[4]PETZ E ZEEDOG'!$B:$R,17,0),"")</f>
        <v>KAUAN</v>
      </c>
      <c r="Q156" t="str">
        <f>IFERROR(VLOOKUP(Filiais_Petz4[[#This Row],[FILIAL]],'[4]PETZ E ZEEDOG'!$B:$C,2,0),"")</f>
        <v>MG-1</v>
      </c>
    </row>
    <row r="157" spans="1:17" ht="14.45" hidden="1" customHeight="1" x14ac:dyDescent="0.25">
      <c r="A157" t="s">
        <v>209</v>
      </c>
      <c r="B157" t="str">
        <f>IFERROR(VLOOKUP(Filiais_Petz4[[#This Row],[FILIAL]],'[4]PETZ E ZEEDOG'!$B:$D,3,0),"")</f>
        <v>R3</v>
      </c>
      <c r="C157" t="str">
        <f>IFERROR(VLOOKUP(Filiais_Petz4[[#This Row],[FILIAL]],'[4]PETZ E ZEEDOG'!$B:$E,4,0),"")</f>
        <v>FELICIO</v>
      </c>
      <c r="D157" t="str">
        <f>IFERROR(VLOOKUP(Filiais_Petz4[[#This Row],[FILIAL]],'[4]PETZ E ZEEDOG'!$B:$F,5,0),"")</f>
        <v>ITPT-SP</v>
      </c>
      <c r="E157" t="str">
        <f>IFERROR(VLOOKUP(Filiais_Petz4[[#This Row],[FILIAL]],'[4]PETZ E ZEEDOG'!$B:$G,6,0),"")</f>
        <v>PETZ ITAPETININGA</v>
      </c>
      <c r="F157" s="1">
        <f>IFERROR(VLOOKUP(Filiais_Petz4[[#This Row],[FILIAL]],'[4]PETZ E ZEEDOG'!$B:$H,7,0),"")</f>
        <v>44551</v>
      </c>
      <c r="G157" t="str">
        <f>IFERROR(VLOOKUP(Filiais_Petz4[[#This Row],[FILIAL]],'[4]PETZ E ZEEDOG'!$B$2:$R$1103,8,0),"")</f>
        <v>AVENIDA PEIXOTO GOMIDE, 317</v>
      </c>
      <c r="H157" t="str">
        <f>IFERROR(VLOOKUP(Filiais_Petz4[[#This Row],[FILIAL]],'[4]PETZ E ZEEDOG'!$B:$J,9,0),"")</f>
        <v>ITAPETININGA</v>
      </c>
      <c r="I157" t="str">
        <f>IFERROR(VLOOKUP(Filiais_Petz4[[#This Row],[FILIAL]],'[4]PETZ E ZEEDOG'!$B:$K,10,0),"")</f>
        <v>SP</v>
      </c>
      <c r="J157">
        <f>IFERROR(VLOOKUP(Filiais_Petz4[[#This Row],[FILIAL]],'[4]PETZ E ZEEDOG'!$B$2:$R$1103,11,0),"")</f>
        <v>18200160</v>
      </c>
      <c r="K157" s="89">
        <f>IFERROR(VLOOKUP(Filiais_Petz4[[#This Row],[FILIAL]],'[4]PETZ E ZEEDOG'!$B:$M,12,0),"")</f>
        <v>18328118014754</v>
      </c>
      <c r="L157">
        <f>IFERROR(VLOOKUP(Filiais_Petz4[[#This Row],[FILIAL]],'[4]PETZ E ZEEDOG'!$B:$N,13,0),"")</f>
        <v>371325216113</v>
      </c>
      <c r="M157" t="str">
        <f>IFERROR(VLOOKUP(Filiais_Petz4[[#This Row],[FILIAL]],'[4]PETZ E ZEEDOG'!$B:$O,14,0),"")</f>
        <v>CENTRO</v>
      </c>
      <c r="N157" t="str">
        <f>IFERROR(VLOOKUP(Filiais_Petz4[[#This Row],[FILIAL]],'[4]PETZ E ZEEDOG'!$B:$P,15,0),"")</f>
        <v>S</v>
      </c>
      <c r="O157" t="str">
        <f>IFERROR(VLOOKUP(Filiais_Petz4[[#This Row],[FILIAL]],'[4]PETZ E ZEEDOG'!$B:$Q,16,0),"")</f>
        <v>ITPT-SP</v>
      </c>
      <c r="P157" t="str">
        <f>IFERROR(VLOOKUP(Filiais_Petz4[[#This Row],[FILIAL]],'[4]PETZ E ZEEDOG'!$B:$R,17,0),"")</f>
        <v>KAUAN</v>
      </c>
      <c r="Q157" t="str">
        <f>IFERROR(VLOOKUP(Filiais_Petz4[[#This Row],[FILIAL]],'[4]PETZ E ZEEDOG'!$B:$C,2,0),"")</f>
        <v>SP7</v>
      </c>
    </row>
    <row r="158" spans="1:17" ht="14.45" hidden="1" customHeight="1" x14ac:dyDescent="0.25">
      <c r="A158" t="s">
        <v>210</v>
      </c>
      <c r="B158" t="str">
        <f>IFERROR(VLOOKUP(Filiais_Petz4[[#This Row],[FILIAL]],'[4]PETZ E ZEEDOG'!$B:$D,3,0),"")</f>
        <v>R1</v>
      </c>
      <c r="C158" t="str">
        <f>IFERROR(VLOOKUP(Filiais_Petz4[[#This Row],[FILIAL]],'[4]PETZ E ZEEDOG'!$B:$E,4,0),"")</f>
        <v>MARYANE</v>
      </c>
      <c r="D158" t="str">
        <f>IFERROR(VLOOKUP(Filiais_Petz4[[#This Row],[FILIAL]],'[4]PETZ E ZEEDOG'!$B:$F,5,0),"")</f>
        <v>ITTB-SP</v>
      </c>
      <c r="E158" t="str">
        <f>IFERROR(VLOOKUP(Filiais_Petz4[[#This Row],[FILIAL]],'[4]PETZ E ZEEDOG'!$B:$G,6,0),"")</f>
        <v>PETZ ITATIBA</v>
      </c>
      <c r="F158" s="1">
        <f>IFERROR(VLOOKUP(Filiais_Petz4[[#This Row],[FILIAL]],'[4]PETZ E ZEEDOG'!$B:$H,7,0),"")</f>
        <v>44106</v>
      </c>
      <c r="G158" t="str">
        <f>IFERROR(VLOOKUP(Filiais_Petz4[[#This Row],[FILIAL]],'[4]PETZ E ZEEDOG'!$B$2:$R$1103,8,0),"")</f>
        <v>AVENIDA MARECHAL CASTELO BRANCO, 55</v>
      </c>
      <c r="H158" t="str">
        <f>IFERROR(VLOOKUP(Filiais_Petz4[[#This Row],[FILIAL]],'[4]PETZ E ZEEDOG'!$B:$J,9,0),"")</f>
        <v>ITATIBA</v>
      </c>
      <c r="I158" t="str">
        <f>IFERROR(VLOOKUP(Filiais_Petz4[[#This Row],[FILIAL]],'[4]PETZ E ZEEDOG'!$B:$K,10,0),"")</f>
        <v>SP</v>
      </c>
      <c r="J158">
        <f>IFERROR(VLOOKUP(Filiais_Petz4[[#This Row],[FILIAL]],'[4]PETZ E ZEEDOG'!$B$2:$R$1103,11,0),"")</f>
        <v>13255350</v>
      </c>
      <c r="K158" s="89">
        <f>IFERROR(VLOOKUP(Filiais_Petz4[[#This Row],[FILIAL]],'[4]PETZ E ZEEDOG'!$B:$M,12,0),"")</f>
        <v>18328118014401</v>
      </c>
      <c r="L158">
        <f>IFERROR(VLOOKUP(Filiais_Petz4[[#This Row],[FILIAL]],'[4]PETZ E ZEEDOG'!$B:$N,13,0),"")</f>
        <v>382195160114</v>
      </c>
      <c r="M158" t="str">
        <f>IFERROR(VLOOKUP(Filiais_Petz4[[#This Row],[FILIAL]],'[4]PETZ E ZEEDOG'!$B:$O,14,0),"")</f>
        <v>JARDIM DA LUZ</v>
      </c>
      <c r="N158" t="str">
        <f>IFERROR(VLOOKUP(Filiais_Petz4[[#This Row],[FILIAL]],'[4]PETZ E ZEEDOG'!$B:$P,15,0),"")</f>
        <v>S</v>
      </c>
      <c r="O158" t="str">
        <f>IFERROR(VLOOKUP(Filiais_Petz4[[#This Row],[FILIAL]],'[4]PETZ E ZEEDOG'!$B:$Q,16,0),"")</f>
        <v>ITTB-SP</v>
      </c>
      <c r="P158" t="str">
        <f>IFERROR(VLOOKUP(Filiais_Petz4[[#This Row],[FILIAL]],'[4]PETZ E ZEEDOG'!$B:$R,17,0),"")</f>
        <v>AGNALDO</v>
      </c>
      <c r="Q158" t="str">
        <f>IFERROR(VLOOKUP(Filiais_Petz4[[#This Row],[FILIAL]],'[4]PETZ E ZEEDOG'!$B:$C,2,0),"")</f>
        <v>INT-1</v>
      </c>
    </row>
    <row r="159" spans="1:17" ht="14.45" hidden="1" customHeight="1" x14ac:dyDescent="0.25">
      <c r="A159" t="s">
        <v>211</v>
      </c>
      <c r="B159" t="str">
        <f>IFERROR(VLOOKUP(Filiais_Petz4[[#This Row],[FILIAL]],'[4]PETZ E ZEEDOG'!$B:$D,3,0),"")</f>
        <v>R1</v>
      </c>
      <c r="C159" t="str">
        <f>IFERROR(VLOOKUP(Filiais_Petz4[[#This Row],[FILIAL]],'[4]PETZ E ZEEDOG'!$B:$E,4,0),"")</f>
        <v>MARYANE</v>
      </c>
      <c r="D159" t="str">
        <f>IFERROR(VLOOKUP(Filiais_Petz4[[#This Row],[FILIAL]],'[4]PETZ E ZEEDOG'!$B:$F,5,0),"")</f>
        <v>JABT-PE</v>
      </c>
      <c r="E159" t="str">
        <f>IFERROR(VLOOKUP(Filiais_Petz4[[#This Row],[FILIAL]],'[4]PETZ E ZEEDOG'!$B:$G,6,0),"")</f>
        <v>PETZ JABOATÃO DOS GUARARAPES</v>
      </c>
      <c r="F159" s="1">
        <f>IFERROR(VLOOKUP(Filiais_Petz4[[#This Row],[FILIAL]],'[4]PETZ E ZEEDOG'!$B:$H,7,0),"")</f>
        <v>44506</v>
      </c>
      <c r="G159" t="str">
        <f>IFERROR(VLOOKUP(Filiais_Petz4[[#This Row],[FILIAL]],'[4]PETZ E ZEEDOG'!$B$2:$R$1103,8,0),"")</f>
        <v>AVENIDA AYRTON SENNA DA SILVA, 1583</v>
      </c>
      <c r="H159" t="str">
        <f>IFERROR(VLOOKUP(Filiais_Petz4[[#This Row],[FILIAL]],'[4]PETZ E ZEEDOG'!$B:$J,9,0),"")</f>
        <v>JABOATÃO DOS GUARARAPES</v>
      </c>
      <c r="I159" t="str">
        <f>IFERROR(VLOOKUP(Filiais_Petz4[[#This Row],[FILIAL]],'[4]PETZ E ZEEDOG'!$B:$K,10,0),"")</f>
        <v>PE</v>
      </c>
      <c r="J159">
        <f>IFERROR(VLOOKUP(Filiais_Petz4[[#This Row],[FILIAL]],'[4]PETZ E ZEEDOG'!$B$2:$R$1103,11,0),"")</f>
        <v>54410240</v>
      </c>
      <c r="K159" s="89">
        <f>IFERROR(VLOOKUP(Filiais_Petz4[[#This Row],[FILIAL]],'[4]PETZ E ZEEDOG'!$B:$M,12,0),"")</f>
        <v>18328118014673</v>
      </c>
      <c r="L159" t="str">
        <f>IFERROR(VLOOKUP(Filiais_Petz4[[#This Row],[FILIAL]],'[4]PETZ E ZEEDOG'!$B:$N,13,0),"")</f>
        <v>089538056</v>
      </c>
      <c r="M159" t="str">
        <f>IFERROR(VLOOKUP(Filiais_Petz4[[#This Row],[FILIAL]],'[4]PETZ E ZEEDOG'!$B:$O,14,0),"")</f>
        <v>PIEDADE</v>
      </c>
      <c r="N159" t="str">
        <f>IFERROR(VLOOKUP(Filiais_Petz4[[#This Row],[FILIAL]],'[4]PETZ E ZEEDOG'!$B:$P,15,0),"")</f>
        <v>S</v>
      </c>
      <c r="O159" t="str">
        <f>IFERROR(VLOOKUP(Filiais_Petz4[[#This Row],[FILIAL]],'[4]PETZ E ZEEDOG'!$B:$Q,16,0),"")</f>
        <v>JABT-PE</v>
      </c>
      <c r="P159" t="str">
        <f>IFERROR(VLOOKUP(Filiais_Petz4[[#This Row],[FILIAL]],'[4]PETZ E ZEEDOG'!$B:$R,17,0),"")</f>
        <v>LUCAS</v>
      </c>
      <c r="Q159" t="str">
        <f>IFERROR(VLOOKUP(Filiais_Petz4[[#This Row],[FILIAL]],'[4]PETZ E ZEEDOG'!$B:$C,2,0),"")</f>
        <v>NE1</v>
      </c>
    </row>
    <row r="160" spans="1:17" ht="14.45" hidden="1" customHeight="1" x14ac:dyDescent="0.25">
      <c r="A160" t="s">
        <v>212</v>
      </c>
      <c r="B160" t="str">
        <f>IFERROR(VLOOKUP(Filiais_Petz4[[#This Row],[FILIAL]],'[4]PETZ E ZEEDOG'!$B:$D,3,0),"")</f>
        <v>R2</v>
      </c>
      <c r="C160" t="str">
        <f>IFERROR(VLOOKUP(Filiais_Petz4[[#This Row],[FILIAL]],'[4]PETZ E ZEEDOG'!$B:$E,4,0),"")</f>
        <v>MARCONE</v>
      </c>
      <c r="D160" t="str">
        <f>IFERROR(VLOOKUP(Filiais_Petz4[[#This Row],[FILIAL]],'[4]PETZ E ZEEDOG'!$B:$F,5,0),"")</f>
        <v>LAUZ-SP</v>
      </c>
      <c r="E160" t="str">
        <f>IFERROR(VLOOKUP(Filiais_Petz4[[#This Row],[FILIAL]],'[4]PETZ E ZEEDOG'!$B:$G,6,0),"")</f>
        <v>PETZ LAUZANE PAULISTA</v>
      </c>
      <c r="F160" s="1">
        <f>IFERROR(VLOOKUP(Filiais_Petz4[[#This Row],[FILIAL]],'[4]PETZ E ZEEDOG'!$B:$H,7,0),"")</f>
        <v>44177</v>
      </c>
      <c r="G160" t="str">
        <f>IFERROR(VLOOKUP(Filiais_Petz4[[#This Row],[FILIAL]],'[4]PETZ E ZEEDOG'!$B$2:$R$1103,8,0),"")</f>
        <v>AVENIDA DIREITOS HUMANOS, 1436</v>
      </c>
      <c r="H160" t="str">
        <f>IFERROR(VLOOKUP(Filiais_Petz4[[#This Row],[FILIAL]],'[4]PETZ E ZEEDOG'!$B:$J,9,0),"")</f>
        <v>SÃO PAULO</v>
      </c>
      <c r="I160" t="str">
        <f>IFERROR(VLOOKUP(Filiais_Petz4[[#This Row],[FILIAL]],'[4]PETZ E ZEEDOG'!$B:$K,10,0),"")</f>
        <v>SP</v>
      </c>
      <c r="J160">
        <f>IFERROR(VLOOKUP(Filiais_Petz4[[#This Row],[FILIAL]],'[4]PETZ E ZEEDOG'!$B$2:$R$1103,11,0),"")</f>
        <v>2475001</v>
      </c>
      <c r="K160" s="89">
        <f>IFERROR(VLOOKUP(Filiais_Petz4[[#This Row],[FILIAL]],'[4]PETZ E ZEEDOG'!$B:$M,12,0),"")</f>
        <v>18328118015564</v>
      </c>
      <c r="L160">
        <f>IFERROR(VLOOKUP(Filiais_Petz4[[#This Row],[FILIAL]],'[4]PETZ E ZEEDOG'!$B:$N,13,0),"")</f>
        <v>129299361110</v>
      </c>
      <c r="M160" t="str">
        <f>IFERROR(VLOOKUP(Filiais_Petz4[[#This Row],[FILIAL]],'[4]PETZ E ZEEDOG'!$B:$O,14,0),"")</f>
        <v>IMIRIM</v>
      </c>
      <c r="N160" t="str">
        <f>IFERROR(VLOOKUP(Filiais_Petz4[[#This Row],[FILIAL]],'[4]PETZ E ZEEDOG'!$B:$P,15,0),"")</f>
        <v>S</v>
      </c>
      <c r="O160" t="str">
        <f>IFERROR(VLOOKUP(Filiais_Petz4[[#This Row],[FILIAL]],'[4]PETZ E ZEEDOG'!$B:$Q,16,0),"")</f>
        <v>LAUZ-SP</v>
      </c>
      <c r="P160" t="str">
        <f>IFERROR(VLOOKUP(Filiais_Petz4[[#This Row],[FILIAL]],'[4]PETZ E ZEEDOG'!$B:$R,17,0),"")</f>
        <v>JOAB</v>
      </c>
      <c r="Q160" t="str">
        <f>IFERROR(VLOOKUP(Filiais_Petz4[[#This Row],[FILIAL]],'[4]PETZ E ZEEDOG'!$B:$C,2,0),"")</f>
        <v>SP5</v>
      </c>
    </row>
    <row r="161" spans="1:17" ht="14.45" hidden="1" customHeight="1" x14ac:dyDescent="0.25">
      <c r="A161" t="s">
        <v>213</v>
      </c>
      <c r="B161" t="str">
        <f>IFERROR(VLOOKUP(Filiais_Petz4[[#This Row],[FILIAL]],'[4]PETZ E ZEEDOG'!$B:$D,3,0),"")</f>
        <v>R1</v>
      </c>
      <c r="C161" t="str">
        <f>IFERROR(VLOOKUP(Filiais_Petz4[[#This Row],[FILIAL]],'[4]PETZ E ZEEDOG'!$B:$E,4,0),"")</f>
        <v>MARYANE</v>
      </c>
      <c r="D161" t="str">
        <f>IFERROR(VLOOKUP(Filiais_Petz4[[#This Row],[FILIAL]],'[4]PETZ E ZEEDOG'!$B:$F,5,0),"")</f>
        <v>HTLD-SP</v>
      </c>
      <c r="E161" t="str">
        <f>IFERROR(VLOOKUP(Filiais_Petz4[[#This Row],[FILIAL]],'[4]PETZ E ZEEDOG'!$B:$G,6,0),"")</f>
        <v>PETZ HORTOLANDIA</v>
      </c>
      <c r="F161" s="1">
        <f>IFERROR(VLOOKUP(Filiais_Petz4[[#This Row],[FILIAL]],'[4]PETZ E ZEEDOG'!$B:$H,7,0),"")</f>
        <v>44835</v>
      </c>
      <c r="G161" t="str">
        <f>IFERROR(VLOOKUP(Filiais_Petz4[[#This Row],[FILIAL]],'[4]PETZ E ZEEDOG'!$B$2:$R$1103,8,0),"")</f>
        <v>AVENIDA ANTONIO ZUZA FERREIRA, S/N</v>
      </c>
      <c r="H161" t="str">
        <f>IFERROR(VLOOKUP(Filiais_Petz4[[#This Row],[FILIAL]],'[4]PETZ E ZEEDOG'!$B:$J,9,0),"")</f>
        <v>HORTOLANDIA</v>
      </c>
      <c r="I161" t="str">
        <f>IFERROR(VLOOKUP(Filiais_Petz4[[#This Row],[FILIAL]],'[4]PETZ E ZEEDOG'!$B:$K,10,0),"")</f>
        <v>SP</v>
      </c>
      <c r="J161">
        <f>IFERROR(VLOOKUP(Filiais_Petz4[[#This Row],[FILIAL]],'[4]PETZ E ZEEDOG'!$B$2:$R$1103,11,0),"")</f>
        <v>13189276</v>
      </c>
      <c r="K161" s="89">
        <f>IFERROR(VLOOKUP(Filiais_Petz4[[#This Row],[FILIAL]],'[4]PETZ E ZEEDOG'!$B:$M,12,0),"")</f>
        <v>18328118015300</v>
      </c>
      <c r="L161">
        <f>IFERROR(VLOOKUP(Filiais_Petz4[[#This Row],[FILIAL]],'[4]PETZ E ZEEDOG'!$B:$N,13,0),"")</f>
        <v>748340980113</v>
      </c>
      <c r="M161" t="str">
        <f>IFERROR(VLOOKUP(Filiais_Petz4[[#This Row],[FILIAL]],'[4]PETZ E ZEEDOG'!$B:$O,14,0),"")</f>
        <v>RESIDENCIAL JARDIM DE MONACO</v>
      </c>
      <c r="N161" t="str">
        <f>IFERROR(VLOOKUP(Filiais_Petz4[[#This Row],[FILIAL]],'[4]PETZ E ZEEDOG'!$B:$P,15,0),"")</f>
        <v>S</v>
      </c>
      <c r="O161" t="str">
        <f>IFERROR(VLOOKUP(Filiais_Petz4[[#This Row],[FILIAL]],'[4]PETZ E ZEEDOG'!$B:$Q,16,0),"")</f>
        <v>HTLD-SP</v>
      </c>
      <c r="P161" t="str">
        <f>IFERROR(VLOOKUP(Filiais_Petz4[[#This Row],[FILIAL]],'[4]PETZ E ZEEDOG'!$B:$R,17,0),"")</f>
        <v>AGNALDO</v>
      </c>
      <c r="Q161" t="str">
        <f>IFERROR(VLOOKUP(Filiais_Petz4[[#This Row],[FILIAL]],'[4]PETZ E ZEEDOG'!$B:$C,2,0),"")</f>
        <v>INT-1</v>
      </c>
    </row>
    <row r="162" spans="1:17" ht="14.45" hidden="1" customHeight="1" x14ac:dyDescent="0.25">
      <c r="A162" t="s">
        <v>214</v>
      </c>
      <c r="B162" t="str">
        <f>IFERROR(VLOOKUP(Filiais_Petz4[[#This Row],[FILIAL]],'[4]PETZ E ZEEDOG'!$B:$D,3,0),"")</f>
        <v>R3</v>
      </c>
      <c r="C162" t="str">
        <f>IFERROR(VLOOKUP(Filiais_Petz4[[#This Row],[FILIAL]],'[4]PETZ E ZEEDOG'!$B:$E,4,0),"")</f>
        <v>FELICIO</v>
      </c>
      <c r="D162" t="str">
        <f>IFERROR(VLOOKUP(Filiais_Petz4[[#This Row],[FILIAL]],'[4]PETZ E ZEEDOG'!$B:$F,5,0),"")</f>
        <v>CDIA-DF</v>
      </c>
      <c r="E162" t="str">
        <f>IFERROR(VLOOKUP(Filiais_Petz4[[#This Row],[FILIAL]],'[4]PETZ E ZEEDOG'!$B:$G,6,0),"")</f>
        <v>PETZ CEILANDIA</v>
      </c>
      <c r="F162" s="1">
        <f>IFERROR(VLOOKUP(Filiais_Petz4[[#This Row],[FILIAL]],'[4]PETZ E ZEEDOG'!$B:$H,7,0),"")</f>
        <v>45100</v>
      </c>
      <c r="G162" t="str">
        <f>IFERROR(VLOOKUP(Filiais_Petz4[[#This Row],[FILIAL]],'[4]PETZ E ZEEDOG'!$B$2:$R$1103,8,0),"")</f>
        <v>Q Q CONJUNTO A (SDE), S/N</v>
      </c>
      <c r="H162" t="str">
        <f>IFERROR(VLOOKUP(Filiais_Petz4[[#This Row],[FILIAL]],'[4]PETZ E ZEEDOG'!$B:$J,9,0),"")</f>
        <v>BRASÍLIA</v>
      </c>
      <c r="I162" t="str">
        <f>IFERROR(VLOOKUP(Filiais_Petz4[[#This Row],[FILIAL]],'[4]PETZ E ZEEDOG'!$B:$K,10,0),"")</f>
        <v>DF</v>
      </c>
      <c r="J162">
        <f>IFERROR(VLOOKUP(Filiais_Petz4[[#This Row],[FILIAL]],'[4]PETZ E ZEEDOG'!$B$2:$R$1103,11,0),"")</f>
        <v>72145101</v>
      </c>
      <c r="K162" s="89">
        <f>IFERROR(VLOOKUP(Filiais_Petz4[[#This Row],[FILIAL]],'[4]PETZ E ZEEDOG'!$B:$M,12,0),"")</f>
        <v>18328118015211</v>
      </c>
      <c r="L162" t="str">
        <f>IFERROR(VLOOKUP(Filiais_Petz4[[#This Row],[FILIAL]],'[4]PETZ E ZEEDOG'!$B:$N,13,0),"")</f>
        <v>0765066800616</v>
      </c>
      <c r="M162" t="str">
        <f>IFERROR(VLOOKUP(Filiais_Petz4[[#This Row],[FILIAL]],'[4]PETZ E ZEEDOG'!$B:$O,14,0),"")</f>
        <v>SETOR DE DESENVOLVIMENTO ECONOMICO (TAGUATINGA)</v>
      </c>
      <c r="N162" t="str">
        <f>IFERROR(VLOOKUP(Filiais_Petz4[[#This Row],[FILIAL]],'[4]PETZ E ZEEDOG'!$B:$P,15,0),"")</f>
        <v>S</v>
      </c>
      <c r="O162" t="str">
        <f>IFERROR(VLOOKUP(Filiais_Petz4[[#This Row],[FILIAL]],'[4]PETZ E ZEEDOG'!$B:$Q,16,0),"")</f>
        <v>CDIA-DF</v>
      </c>
      <c r="P162" t="str">
        <f>IFERROR(VLOOKUP(Filiais_Petz4[[#This Row],[FILIAL]],'[4]PETZ E ZEEDOG'!$B:$R,17,0),"")</f>
        <v>CAIO</v>
      </c>
      <c r="Q162" t="str">
        <f>IFERROR(VLOOKUP(Filiais_Petz4[[#This Row],[FILIAL]],'[4]PETZ E ZEEDOG'!$B:$C,2,0),"")</f>
        <v>CO-1</v>
      </c>
    </row>
    <row r="163" spans="1:17" ht="14.45" hidden="1" customHeight="1" x14ac:dyDescent="0.25">
      <c r="A163" t="s">
        <v>215</v>
      </c>
      <c r="B163" t="str">
        <f>IFERROR(VLOOKUP(Filiais_Petz4[[#This Row],[FILIAL]],'[4]PETZ E ZEEDOG'!$B:$D,3,0),"")</f>
        <v>R3</v>
      </c>
      <c r="C163" t="str">
        <f>IFERROR(VLOOKUP(Filiais_Petz4[[#This Row],[FILIAL]],'[4]PETZ E ZEEDOG'!$B:$E,4,0),"")</f>
        <v>FELICIO</v>
      </c>
      <c r="D163" t="str">
        <f>IFERROR(VLOOKUP(Filiais_Petz4[[#This Row],[FILIAL]],'[4]PETZ E ZEEDOG'!$B:$F,5,0),"")</f>
        <v>CTJC-MG</v>
      </c>
      <c r="E163" t="str">
        <f>IFERROR(VLOOKUP(Filiais_Petz4[[#This Row],[FILIAL]],'[4]PETZ E ZEEDOG'!$B:$G,6,0),"")</f>
        <v>PETZ CONTAGEM JOÃO CESAR</v>
      </c>
      <c r="F163" s="1">
        <f>IFERROR(VLOOKUP(Filiais_Petz4[[#This Row],[FILIAL]],'[4]PETZ E ZEEDOG'!$B:$H,7,0),"")</f>
        <v>44714</v>
      </c>
      <c r="G163" t="str">
        <f>IFERROR(VLOOKUP(Filiais_Petz4[[#This Row],[FILIAL]],'[4]PETZ E ZEEDOG'!$B$2:$R$1103,8,0),"")</f>
        <v>AV JOAO CESAR DE OLIVEIRA, 5680</v>
      </c>
      <c r="H163" t="str">
        <f>IFERROR(VLOOKUP(Filiais_Petz4[[#This Row],[FILIAL]],'[4]PETZ E ZEEDOG'!$B:$J,9,0),"")</f>
        <v>CONTAGEM</v>
      </c>
      <c r="I163" t="str">
        <f>IFERROR(VLOOKUP(Filiais_Petz4[[#This Row],[FILIAL]],'[4]PETZ E ZEEDOG'!$B:$K,10,0),"")</f>
        <v>MG</v>
      </c>
      <c r="J163">
        <f>IFERROR(VLOOKUP(Filiais_Petz4[[#This Row],[FILIAL]],'[4]PETZ E ZEEDOG'!$B$2:$R$1103,11,0),"")</f>
        <v>32040000</v>
      </c>
      <c r="K163" s="89">
        <f>IFERROR(VLOOKUP(Filiais_Petz4[[#This Row],[FILIAL]],'[4]PETZ E ZEEDOG'!$B:$M,12,0),"")</f>
        <v>18328118017265</v>
      </c>
      <c r="L163">
        <f>IFERROR(VLOOKUP(Filiais_Petz4[[#This Row],[FILIAL]],'[4]PETZ E ZEEDOG'!$B:$N,13,0),"")</f>
        <v>26221781256</v>
      </c>
      <c r="M163" t="str">
        <f>IFERROR(VLOOKUP(Filiais_Petz4[[#This Row],[FILIAL]],'[4]PETZ E ZEEDOG'!$B:$O,14,0),"")</f>
        <v>BEATRIZ</v>
      </c>
      <c r="N163" t="str">
        <f>IFERROR(VLOOKUP(Filiais_Petz4[[#This Row],[FILIAL]],'[4]PETZ E ZEEDOG'!$B:$P,15,0),"")</f>
        <v>S</v>
      </c>
      <c r="O163" t="str">
        <f>IFERROR(VLOOKUP(Filiais_Petz4[[#This Row],[FILIAL]],'[4]PETZ E ZEEDOG'!$B:$Q,16,0),"")</f>
        <v>CTJC-MG</v>
      </c>
      <c r="P163" t="str">
        <f>IFERROR(VLOOKUP(Filiais_Petz4[[#This Row],[FILIAL]],'[4]PETZ E ZEEDOG'!$B:$R,17,0),"")</f>
        <v>KAUAN</v>
      </c>
      <c r="Q163" t="str">
        <f>IFERROR(VLOOKUP(Filiais_Petz4[[#This Row],[FILIAL]],'[4]PETZ E ZEEDOG'!$B:$C,2,0),"")</f>
        <v>MG-2</v>
      </c>
    </row>
    <row r="164" spans="1:17" ht="14.45" hidden="1" customHeight="1" x14ac:dyDescent="0.25">
      <c r="A164" t="s">
        <v>216</v>
      </c>
      <c r="B164" t="str">
        <f>IFERROR(VLOOKUP(Filiais_Petz4[[#This Row],[FILIAL]],'[4]PETZ E ZEEDOG'!$B:$D,3,0),"")</f>
        <v>R2</v>
      </c>
      <c r="C164" t="str">
        <f>IFERROR(VLOOKUP(Filiais_Petz4[[#This Row],[FILIAL]],'[4]PETZ E ZEEDOG'!$B:$E,4,0),"")</f>
        <v>MARCONE</v>
      </c>
      <c r="D164" t="str">
        <f>IFERROR(VLOOKUP(Filiais_Petz4[[#This Row],[FILIAL]],'[4]PETZ E ZEEDOG'!$B:$F,5,0),"")</f>
        <v>GRUP-SP</v>
      </c>
      <c r="E164" t="str">
        <f>IFERROR(VLOOKUP(Filiais_Petz4[[#This Row],[FILIAL]],'[4]PETZ E ZEEDOG'!$B:$G,6,0),"")</f>
        <v>PETZ GUARULHOS PIMENTAS</v>
      </c>
      <c r="F164" s="1">
        <f>IFERROR(VLOOKUP(Filiais_Petz4[[#This Row],[FILIAL]],'[4]PETZ E ZEEDOG'!$B:$H,7,0),"")</f>
        <v>44165</v>
      </c>
      <c r="G164" t="str">
        <f>IFERROR(VLOOKUP(Filiais_Petz4[[#This Row],[FILIAL]],'[4]PETZ E ZEEDOG'!$B$2:$R$1103,8,0),"")</f>
        <v>ESTRADA PRESIDENTE JUSCELINO KUBITSCHEK DE OLIVEIRA, 4252</v>
      </c>
      <c r="H164" t="str">
        <f>IFERROR(VLOOKUP(Filiais_Petz4[[#This Row],[FILIAL]],'[4]PETZ E ZEEDOG'!$B:$J,9,0),"")</f>
        <v>GUARULHOS</v>
      </c>
      <c r="I164" t="str">
        <f>IFERROR(VLOOKUP(Filiais_Petz4[[#This Row],[FILIAL]],'[4]PETZ E ZEEDOG'!$B:$K,10,0),"")</f>
        <v>SP</v>
      </c>
      <c r="J164">
        <f>IFERROR(VLOOKUP(Filiais_Petz4[[#This Row],[FILIAL]],'[4]PETZ E ZEEDOG'!$B$2:$R$1103,11,0),"")</f>
        <v>7252000</v>
      </c>
      <c r="K164" s="89">
        <f>IFERROR(VLOOKUP(Filiais_Petz4[[#This Row],[FILIAL]],'[4]PETZ E ZEEDOG'!$B:$M,12,0),"")</f>
        <v>18328118015130</v>
      </c>
      <c r="L164">
        <f>IFERROR(VLOOKUP(Filiais_Petz4[[#This Row],[FILIAL]],'[4]PETZ E ZEEDOG'!$B:$N,13,0),"")</f>
        <v>127168631118</v>
      </c>
      <c r="M164" t="str">
        <f>IFERROR(VLOOKUP(Filiais_Petz4[[#This Row],[FILIAL]],'[4]PETZ E ZEEDOG'!$B:$O,14,0),"")</f>
        <v>JARDIM ALBERTINA</v>
      </c>
      <c r="N164" t="str">
        <f>IFERROR(VLOOKUP(Filiais_Petz4[[#This Row],[FILIAL]],'[4]PETZ E ZEEDOG'!$B:$P,15,0),"")</f>
        <v>S</v>
      </c>
      <c r="O164" t="str">
        <f>IFERROR(VLOOKUP(Filiais_Petz4[[#This Row],[FILIAL]],'[4]PETZ E ZEEDOG'!$B:$Q,16,0),"")</f>
        <v>GRUP-SP</v>
      </c>
      <c r="P164" t="str">
        <f>IFERROR(VLOOKUP(Filiais_Petz4[[#This Row],[FILIAL]],'[4]PETZ E ZEEDOG'!$B:$R,17,0),"")</f>
        <v>JOAB</v>
      </c>
      <c r="Q164" t="str">
        <f>IFERROR(VLOOKUP(Filiais_Petz4[[#This Row],[FILIAL]],'[4]PETZ E ZEEDOG'!$B:$C,2,0),"")</f>
        <v>SP5</v>
      </c>
    </row>
    <row r="165" spans="1:17" ht="14.45" hidden="1" customHeight="1" x14ac:dyDescent="0.25">
      <c r="A165" t="s">
        <v>217</v>
      </c>
      <c r="B165" t="str">
        <f>IFERROR(VLOOKUP(Filiais_Petz4[[#This Row],[FILIAL]],'[4]PETZ E ZEEDOG'!$B:$D,3,0),"")</f>
        <v/>
      </c>
      <c r="C165" t="str">
        <f>IFERROR(VLOOKUP(Filiais_Petz4[[#This Row],[FILIAL]],'[4]PETZ E ZEEDOG'!$B:$E,4,0),"")</f>
        <v/>
      </c>
      <c r="D165" t="str">
        <f>IFERROR(VLOOKUP(Filiais_Petz4[[#This Row],[FILIAL]],'[4]PETZ E ZEEDOG'!$B:$F,5,0),"")</f>
        <v/>
      </c>
      <c r="E165" t="str">
        <f>IFERROR(VLOOKUP(Filiais_Petz4[[#This Row],[FILIAL]],'[4]PETZ E ZEEDOG'!$B:$G,6,0),"")</f>
        <v/>
      </c>
      <c r="F165" s="1">
        <f>IFERROR(VLOOKUP(Filiais_Petz4[[#This Row],[FILIAL]],'[4]PETZ E ZEEDOG'!$B:$H,7,0),"")</f>
        <v>0</v>
      </c>
      <c r="G165" t="str">
        <f>IFERROR(VLOOKUP(Filiais_Petz4[[#This Row],[FILIAL]],'[4]PETZ E ZEEDOG'!$B$2:$R$1103,8,0),"")</f>
        <v/>
      </c>
      <c r="H165" t="str">
        <f>IFERROR(VLOOKUP(Filiais_Petz4[[#This Row],[FILIAL]],'[4]PETZ E ZEEDOG'!$B:$J,9,0),"")</f>
        <v/>
      </c>
      <c r="I165" t="str">
        <f>IFERROR(VLOOKUP(Filiais_Petz4[[#This Row],[FILIAL]],'[4]PETZ E ZEEDOG'!$B:$K,10,0),"")</f>
        <v/>
      </c>
      <c r="J165">
        <f>IFERROR(VLOOKUP(Filiais_Petz4[[#This Row],[FILIAL]],'[4]PETZ E ZEEDOG'!$B$2:$R$1103,11,0),"")</f>
        <v>0</v>
      </c>
      <c r="K165" s="89" t="str">
        <f>IFERROR(VLOOKUP(Filiais_Petz4[[#This Row],[FILIAL]],'[4]PETZ E ZEEDOG'!$B:$M,12,0),"")</f>
        <v/>
      </c>
      <c r="L165" t="str">
        <f>IFERROR(VLOOKUP(Filiais_Petz4[[#This Row],[FILIAL]],'[4]PETZ E ZEEDOG'!$B:$N,13,0),"")</f>
        <v/>
      </c>
      <c r="M165" t="str">
        <f>IFERROR(VLOOKUP(Filiais_Petz4[[#This Row],[FILIAL]],'[4]PETZ E ZEEDOG'!$B:$O,14,0),"")</f>
        <v/>
      </c>
      <c r="N165" t="str">
        <f>IFERROR(VLOOKUP(Filiais_Petz4[[#This Row],[FILIAL]],'[4]PETZ E ZEEDOG'!$B:$P,15,0),"")</f>
        <v>N</v>
      </c>
      <c r="O165" t="str">
        <f>IFERROR(VLOOKUP(Filiais_Petz4[[#This Row],[FILIAL]],'[4]PETZ E ZEEDOG'!$B:$Q,16,0),"")</f>
        <v/>
      </c>
      <c r="P165" t="str">
        <f>IFERROR(VLOOKUP(Filiais_Petz4[[#This Row],[FILIAL]],'[4]PETZ E ZEEDOG'!$B:$R,17,0),"")</f>
        <v/>
      </c>
      <c r="Q165" t="str">
        <f>IFERROR(VLOOKUP(Filiais_Petz4[[#This Row],[FILIAL]],'[4]PETZ E ZEEDOG'!$B:$C,2,0),"")</f>
        <v/>
      </c>
    </row>
    <row r="166" spans="1:17" ht="14.45" hidden="1" customHeight="1" x14ac:dyDescent="0.25">
      <c r="A166" t="s">
        <v>218</v>
      </c>
      <c r="B166" t="str">
        <f>IFERROR(VLOOKUP(Filiais_Petz4[[#This Row],[FILIAL]],'[4]PETZ E ZEEDOG'!$B:$D,3,0),"")</f>
        <v>R3</v>
      </c>
      <c r="C166" t="str">
        <f>IFERROR(VLOOKUP(Filiais_Petz4[[#This Row],[FILIAL]],'[4]PETZ E ZEEDOG'!$B:$E,4,0),"")</f>
        <v>FELICIO</v>
      </c>
      <c r="D166" t="str">
        <f>IFERROR(VLOOKUP(Filiais_Petz4[[#This Row],[FILIAL]],'[4]PETZ E ZEEDOG'!$B:$F,5,0),"")</f>
        <v>CPIC-SP</v>
      </c>
      <c r="E166" t="str">
        <f>IFERROR(VLOOKUP(Filiais_Petz4[[#This Row],[FILIAL]],'[4]PETZ E ZEEDOG'!$B:$G,6,0),"")</f>
        <v>PETZ CARAPICUIBA</v>
      </c>
      <c r="F166" s="1">
        <f>IFERROR(VLOOKUP(Filiais_Petz4[[#This Row],[FILIAL]],'[4]PETZ E ZEEDOG'!$B:$H,7,0),"")</f>
        <v>44208</v>
      </c>
      <c r="G166" t="str">
        <f>IFERROR(VLOOKUP(Filiais_Petz4[[#This Row],[FILIAL]],'[4]PETZ E ZEEDOG'!$B$2:$R$1103,8,0),"")</f>
        <v>AVENIDA INOCENCIO SERAFICO, 3375</v>
      </c>
      <c r="H166" t="str">
        <f>IFERROR(VLOOKUP(Filiais_Petz4[[#This Row],[FILIAL]],'[4]PETZ E ZEEDOG'!$B:$J,9,0),"")</f>
        <v>CARAPICUIBA</v>
      </c>
      <c r="I166" t="str">
        <f>IFERROR(VLOOKUP(Filiais_Petz4[[#This Row],[FILIAL]],'[4]PETZ E ZEEDOG'!$B:$K,10,0),"")</f>
        <v>SP</v>
      </c>
      <c r="J166">
        <f>IFERROR(VLOOKUP(Filiais_Petz4[[#This Row],[FILIAL]],'[4]PETZ E ZEEDOG'!$B$2:$R$1103,11,0),"")</f>
        <v>6380021</v>
      </c>
      <c r="K166" s="89">
        <f>IFERROR(VLOOKUP(Filiais_Petz4[[#This Row],[FILIAL]],'[4]PETZ E ZEEDOG'!$B:$M,12,0),"")</f>
        <v>18328118015726</v>
      </c>
      <c r="L166">
        <f>IFERROR(VLOOKUP(Filiais_Petz4[[#This Row],[FILIAL]],'[4]PETZ E ZEEDOG'!$B:$N,13,0),"")</f>
        <v>255537684116</v>
      </c>
      <c r="M166" t="str">
        <f>IFERROR(VLOOKUP(Filiais_Petz4[[#This Row],[FILIAL]],'[4]PETZ E ZEEDOG'!$B:$O,14,0),"")</f>
        <v>VILA SILVA RIBEIRO</v>
      </c>
      <c r="N166" t="str">
        <f>IFERROR(VLOOKUP(Filiais_Petz4[[#This Row],[FILIAL]],'[4]PETZ E ZEEDOG'!$B:$P,15,0),"")</f>
        <v>S</v>
      </c>
      <c r="O166" t="str">
        <f>IFERROR(VLOOKUP(Filiais_Petz4[[#This Row],[FILIAL]],'[4]PETZ E ZEEDOG'!$B:$Q,16,0),"")</f>
        <v>CPIC-SP</v>
      </c>
      <c r="P166" t="str">
        <f>IFERROR(VLOOKUP(Filiais_Petz4[[#This Row],[FILIAL]],'[4]PETZ E ZEEDOG'!$B:$R,17,0),"")</f>
        <v>KAUAN</v>
      </c>
      <c r="Q166" t="str">
        <f>IFERROR(VLOOKUP(Filiais_Petz4[[#This Row],[FILIAL]],'[4]PETZ E ZEEDOG'!$B:$C,2,0),"")</f>
        <v>SP7</v>
      </c>
    </row>
    <row r="167" spans="1:17" ht="14.45" hidden="1" customHeight="1" x14ac:dyDescent="0.25">
      <c r="A167" t="s">
        <v>219</v>
      </c>
      <c r="B167" t="str">
        <f>IFERROR(VLOOKUP(Filiais_Petz4[[#This Row],[FILIAL]],'[4]PETZ E ZEEDOG'!$B:$D,3,0),"")</f>
        <v>R3</v>
      </c>
      <c r="C167" t="str">
        <f>IFERROR(VLOOKUP(Filiais_Petz4[[#This Row],[FILIAL]],'[4]PETZ E ZEEDOG'!$B:$E,4,0),"")</f>
        <v>FELICIO</v>
      </c>
      <c r="D167" t="str">
        <f>IFERROR(VLOOKUP(Filiais_Petz4[[#This Row],[FILIAL]],'[4]PETZ E ZEEDOG'!$B:$F,5,0),"")</f>
        <v>SOTT-SP</v>
      </c>
      <c r="E167" t="str">
        <f>IFERROR(VLOOKUP(Filiais_Petz4[[#This Row],[FILIAL]],'[4]PETZ E ZEEDOG'!$B:$G,6,0),"")</f>
        <v>PETZ SOROCABA TAUSTE</v>
      </c>
      <c r="F167" s="1">
        <f>IFERROR(VLOOKUP(Filiais_Petz4[[#This Row],[FILIAL]],'[4]PETZ E ZEEDOG'!$B:$H,7,0),"")</f>
        <v>44182</v>
      </c>
      <c r="G167" t="str">
        <f>IFERROR(VLOOKUP(Filiais_Petz4[[#This Row],[FILIAL]],'[4]PETZ E ZEEDOG'!$B$2:$R$1103,8,0),"")</f>
        <v>AVENIDA GENERAL CARNEIRO, 1120</v>
      </c>
      <c r="H167" t="str">
        <f>IFERROR(VLOOKUP(Filiais_Petz4[[#This Row],[FILIAL]],'[4]PETZ E ZEEDOG'!$B:$J,9,0),"")</f>
        <v>SOROCABA</v>
      </c>
      <c r="I167" t="str">
        <f>IFERROR(VLOOKUP(Filiais_Petz4[[#This Row],[FILIAL]],'[4]PETZ E ZEEDOG'!$B:$K,10,0),"")</f>
        <v>SP</v>
      </c>
      <c r="J167">
        <f>IFERROR(VLOOKUP(Filiais_Petz4[[#This Row],[FILIAL]],'[4]PETZ E ZEEDOG'!$B$2:$R$1103,11,0),"")</f>
        <v>18043003</v>
      </c>
      <c r="K167" s="89">
        <f>IFERROR(VLOOKUP(Filiais_Petz4[[#This Row],[FILIAL]],'[4]PETZ E ZEEDOG'!$B:$M,12,0),"")</f>
        <v>18328118015998</v>
      </c>
      <c r="L167">
        <f>IFERROR(VLOOKUP(Filiais_Petz4[[#This Row],[FILIAL]],'[4]PETZ E ZEEDOG'!$B:$N,13,0),"")</f>
        <v>798402321118</v>
      </c>
      <c r="M167" t="str">
        <f>IFERROR(VLOOKUP(Filiais_Petz4[[#This Row],[FILIAL]],'[4]PETZ E ZEEDOG'!$B:$O,14,0),"")</f>
        <v>VILA LUCY</v>
      </c>
      <c r="N167" t="str">
        <f>IFERROR(VLOOKUP(Filiais_Petz4[[#This Row],[FILIAL]],'[4]PETZ E ZEEDOG'!$B:$P,15,0),"")</f>
        <v>S</v>
      </c>
      <c r="O167" t="str">
        <f>IFERROR(VLOOKUP(Filiais_Petz4[[#This Row],[FILIAL]],'[4]PETZ E ZEEDOG'!$B:$Q,16,0),"")</f>
        <v>SOTT-SP</v>
      </c>
      <c r="P167" t="str">
        <f>IFERROR(VLOOKUP(Filiais_Petz4[[#This Row],[FILIAL]],'[4]PETZ E ZEEDOG'!$B:$R,17,0),"")</f>
        <v>KAUAN</v>
      </c>
      <c r="Q167" t="str">
        <f>IFERROR(VLOOKUP(Filiais_Petz4[[#This Row],[FILIAL]],'[4]PETZ E ZEEDOG'!$B:$C,2,0),"")</f>
        <v>SP7</v>
      </c>
    </row>
    <row r="168" spans="1:17" ht="14.45" hidden="1" customHeight="1" x14ac:dyDescent="0.25">
      <c r="A168" t="s">
        <v>220</v>
      </c>
      <c r="B168" t="str">
        <f>IFERROR(VLOOKUP(Filiais_Petz4[[#This Row],[FILIAL]],'[4]PETZ E ZEEDOG'!$B:$D,3,0),"")</f>
        <v>R1</v>
      </c>
      <c r="C168" t="str">
        <f>IFERROR(VLOOKUP(Filiais_Petz4[[#This Row],[FILIAL]],'[4]PETZ E ZEEDOG'!$B:$E,4,0),"")</f>
        <v>MARYANE</v>
      </c>
      <c r="D168" t="str">
        <f>IFERROR(VLOOKUP(Filiais_Petz4[[#This Row],[FILIAL]],'[4]PETZ E ZEEDOG'!$B:$F,5,0),"")</f>
        <v>SERR-ES</v>
      </c>
      <c r="E168" t="str">
        <f>IFERROR(VLOOKUP(Filiais_Petz4[[#This Row],[FILIAL]],'[4]PETZ E ZEEDOG'!$B:$G,6,0),"")</f>
        <v>PETZ SERRA</v>
      </c>
      <c r="F168" s="1">
        <f>IFERROR(VLOOKUP(Filiais_Petz4[[#This Row],[FILIAL]],'[4]PETZ E ZEEDOG'!$B:$H,7,0),"")</f>
        <v>44351</v>
      </c>
      <c r="G168" t="str">
        <f>IFERROR(VLOOKUP(Filiais_Petz4[[#This Row],[FILIAL]],'[4]PETZ E ZEEDOG'!$B$2:$R$1103,8,0),"")</f>
        <v>AVENIDA ELDES SCHERRER SOUZA, 566</v>
      </c>
      <c r="H168" t="str">
        <f>IFERROR(VLOOKUP(Filiais_Petz4[[#This Row],[FILIAL]],'[4]PETZ E ZEEDOG'!$B:$J,9,0),"")</f>
        <v>SERRA</v>
      </c>
      <c r="I168" t="str">
        <f>IFERROR(VLOOKUP(Filiais_Petz4[[#This Row],[FILIAL]],'[4]PETZ E ZEEDOG'!$B:$K,10,0),"")</f>
        <v>ES</v>
      </c>
      <c r="J168">
        <f>IFERROR(VLOOKUP(Filiais_Petz4[[#This Row],[FILIAL]],'[4]PETZ E ZEEDOG'!$B$2:$R$1103,11,0),"")</f>
        <v>29168060</v>
      </c>
      <c r="K168" s="89">
        <f>IFERROR(VLOOKUP(Filiais_Petz4[[#This Row],[FILIAL]],'[4]PETZ E ZEEDOG'!$B:$M,12,0),"")</f>
        <v>18328118015807</v>
      </c>
      <c r="L168" t="str">
        <f>IFERROR(VLOOKUP(Filiais_Petz4[[#This Row],[FILIAL]],'[4]PETZ E ZEEDOG'!$B:$N,13,0),"")</f>
        <v>083688846</v>
      </c>
      <c r="M168" t="str">
        <f>IFERROR(VLOOKUP(Filiais_Petz4[[#This Row],[FILIAL]],'[4]PETZ E ZEEDOG'!$B:$O,14,0),"")</f>
        <v>CIVIT II</v>
      </c>
      <c r="N168" t="str">
        <f>IFERROR(VLOOKUP(Filiais_Petz4[[#This Row],[FILIAL]],'[4]PETZ E ZEEDOG'!$B:$P,15,0),"")</f>
        <v>S</v>
      </c>
      <c r="O168" t="str">
        <f>IFERROR(VLOOKUP(Filiais_Petz4[[#This Row],[FILIAL]],'[4]PETZ E ZEEDOG'!$B:$Q,16,0),"")</f>
        <v>SERR-ES</v>
      </c>
      <c r="P168" t="str">
        <f>IFERROR(VLOOKUP(Filiais_Petz4[[#This Row],[FILIAL]],'[4]PETZ E ZEEDOG'!$B:$R,17,0),"")</f>
        <v>ALEX</v>
      </c>
      <c r="Q168" t="str">
        <f>IFERROR(VLOOKUP(Filiais_Petz4[[#This Row],[FILIAL]],'[4]PETZ E ZEEDOG'!$B:$C,2,0),"")</f>
        <v>RJ-ES</v>
      </c>
    </row>
    <row r="169" spans="1:17" ht="14.45" hidden="1" customHeight="1" x14ac:dyDescent="0.25">
      <c r="A169" t="s">
        <v>221</v>
      </c>
      <c r="B169" t="str">
        <f>IFERROR(VLOOKUP(Filiais_Petz4[[#This Row],[FILIAL]],'[4]PETZ E ZEEDOG'!$B:$D,3,0),"")</f>
        <v>R3</v>
      </c>
      <c r="C169" t="str">
        <f>IFERROR(VLOOKUP(Filiais_Petz4[[#This Row],[FILIAL]],'[4]PETZ E ZEEDOG'!$B:$E,4,0),"")</f>
        <v>FELICIO</v>
      </c>
      <c r="D169" t="str">
        <f>IFERROR(VLOOKUP(Filiais_Petz4[[#This Row],[FILIAL]],'[4]PETZ E ZEEDOG'!$B:$F,5,0),"")</f>
        <v>GAMA-DF</v>
      </c>
      <c r="E169" t="str">
        <f>IFERROR(VLOOKUP(Filiais_Petz4[[#This Row],[FILIAL]],'[4]PETZ E ZEEDOG'!$B:$G,6,0),"")</f>
        <v>PETZ GAMA LESTE</v>
      </c>
      <c r="F169" s="1">
        <f>IFERROR(VLOOKUP(Filiais_Petz4[[#This Row],[FILIAL]],'[4]PETZ E ZEEDOG'!$B:$H,7,0),"")</f>
        <v>44587</v>
      </c>
      <c r="G169" t="str">
        <f>IFERROR(VLOOKUP(Filiais_Petz4[[#This Row],[FILIAL]],'[4]PETZ E ZEEDOG'!$B$2:$R$1103,8,0),"")</f>
        <v>QUADRA 1 S/N LOTE 100 120 E 140</v>
      </c>
      <c r="H169" t="str">
        <f>IFERROR(VLOOKUP(Filiais_Petz4[[#This Row],[FILIAL]],'[4]PETZ E ZEEDOG'!$B:$J,9,0),"")</f>
        <v>BRASÍLIA</v>
      </c>
      <c r="I169" t="str">
        <f>IFERROR(VLOOKUP(Filiais_Petz4[[#This Row],[FILIAL]],'[4]PETZ E ZEEDOG'!$B:$K,10,0),"")</f>
        <v>DF</v>
      </c>
      <c r="J169">
        <f>IFERROR(VLOOKUP(Filiais_Petz4[[#This Row],[FILIAL]],'[4]PETZ E ZEEDOG'!$B$2:$R$1103,11,0),"")</f>
        <v>72445010</v>
      </c>
      <c r="K169" s="89">
        <f>IFERROR(VLOOKUP(Filiais_Petz4[[#This Row],[FILIAL]],'[4]PETZ E ZEEDOG'!$B:$M,12,0),"")</f>
        <v>18328118016021</v>
      </c>
      <c r="L169" t="str">
        <f>IFERROR(VLOOKUP(Filiais_Petz4[[#This Row],[FILIAL]],'[4]PETZ E ZEEDOG'!$B:$N,13,0),"")</f>
        <v>0765066800705</v>
      </c>
      <c r="M169" t="str">
        <f>IFERROR(VLOOKUP(Filiais_Petz4[[#This Row],[FILIAL]],'[4]PETZ E ZEEDOG'!$B:$O,14,0),"")</f>
        <v>SETOR INDUSTRIAL (GAMA)</v>
      </c>
      <c r="N169" t="str">
        <f>IFERROR(VLOOKUP(Filiais_Petz4[[#This Row],[FILIAL]],'[4]PETZ E ZEEDOG'!$B:$P,15,0),"")</f>
        <v>S</v>
      </c>
      <c r="O169" t="str">
        <f>IFERROR(VLOOKUP(Filiais_Petz4[[#This Row],[FILIAL]],'[4]PETZ E ZEEDOG'!$B:$Q,16,0),"")</f>
        <v>GAMA-DF</v>
      </c>
      <c r="P169" t="str">
        <f>IFERROR(VLOOKUP(Filiais_Petz4[[#This Row],[FILIAL]],'[4]PETZ E ZEEDOG'!$B:$R,17,0),"")</f>
        <v>CAIO</v>
      </c>
      <c r="Q169" t="str">
        <f>IFERROR(VLOOKUP(Filiais_Petz4[[#This Row],[FILIAL]],'[4]PETZ E ZEEDOG'!$B:$C,2,0),"")</f>
        <v>CO-1</v>
      </c>
    </row>
    <row r="170" spans="1:17" ht="14.45" hidden="1" customHeight="1" x14ac:dyDescent="0.25">
      <c r="A170" t="s">
        <v>222</v>
      </c>
      <c r="B170" t="str">
        <f>IFERROR(VLOOKUP(Filiais_Petz4[[#This Row],[FILIAL]],'[4]PETZ E ZEEDOG'!$B:$D,3,0),"")</f>
        <v>R2</v>
      </c>
      <c r="C170" t="str">
        <f>IFERROR(VLOOKUP(Filiais_Petz4[[#This Row],[FILIAL]],'[4]PETZ E ZEEDOG'!$B:$E,4,0),"")</f>
        <v>MARCONE</v>
      </c>
      <c r="D170" t="str">
        <f>IFERROR(VLOOKUP(Filiais_Petz4[[#This Row],[FILIAL]],'[4]PETZ E ZEEDOG'!$B:$F,5,0),"")</f>
        <v>TRMS-SP</v>
      </c>
      <c r="E170" t="str">
        <f>IFERROR(VLOOKUP(Filiais_Petz4[[#This Row],[FILIAL]],'[4]PETZ E ZEEDOG'!$B:$G,6,0),"")</f>
        <v>PETZ TRIMAIS HIPERCENTER</v>
      </c>
      <c r="F170" s="1">
        <f>IFERROR(VLOOKUP(Filiais_Petz4[[#This Row],[FILIAL]],'[4]PETZ E ZEEDOG'!$B:$H,7,0),"")</f>
        <v>44359</v>
      </c>
      <c r="G170" t="str">
        <f>IFERROR(VLOOKUP(Filiais_Petz4[[#This Row],[FILIAL]],'[4]PETZ E ZEEDOG'!$B$2:$R$1103,8,0),"")</f>
        <v>AVENIDA TUCURUVI, S/N</v>
      </c>
      <c r="H170" t="str">
        <f>IFERROR(VLOOKUP(Filiais_Petz4[[#This Row],[FILIAL]],'[4]PETZ E ZEEDOG'!$B:$J,9,0),"")</f>
        <v>SÃO PAULO</v>
      </c>
      <c r="I170" t="str">
        <f>IFERROR(VLOOKUP(Filiais_Petz4[[#This Row],[FILIAL]],'[4]PETZ E ZEEDOG'!$B:$K,10,0),"")</f>
        <v>SP</v>
      </c>
      <c r="J170">
        <f>IFERROR(VLOOKUP(Filiais_Petz4[[#This Row],[FILIAL]],'[4]PETZ E ZEEDOG'!$B$2:$R$1103,11,0),"")</f>
        <v>2305002</v>
      </c>
      <c r="K170" s="89">
        <f>IFERROR(VLOOKUP(Filiais_Petz4[[#This Row],[FILIAL]],'[4]PETZ E ZEEDOG'!$B:$M,12,0),"")</f>
        <v>18328118016102</v>
      </c>
      <c r="L170">
        <f>IFERROR(VLOOKUP(Filiais_Petz4[[#This Row],[FILIAL]],'[4]PETZ E ZEEDOG'!$B:$N,13,0),"")</f>
        <v>129660905113</v>
      </c>
      <c r="M170" t="str">
        <f>IFERROR(VLOOKUP(Filiais_Petz4[[#This Row],[FILIAL]],'[4]PETZ E ZEEDOG'!$B:$O,14,0),"")</f>
        <v>TUCURUVI</v>
      </c>
      <c r="N170" t="str">
        <f>IFERROR(VLOOKUP(Filiais_Petz4[[#This Row],[FILIAL]],'[4]PETZ E ZEEDOG'!$B:$P,15,0),"")</f>
        <v>S</v>
      </c>
      <c r="O170" t="str">
        <f>IFERROR(VLOOKUP(Filiais_Petz4[[#This Row],[FILIAL]],'[4]PETZ E ZEEDOG'!$B:$Q,16,0),"")</f>
        <v>TRMS-SP</v>
      </c>
      <c r="P170" t="str">
        <f>IFERROR(VLOOKUP(Filiais_Petz4[[#This Row],[FILIAL]],'[4]PETZ E ZEEDOG'!$B:$R,17,0),"")</f>
        <v>JOAB</v>
      </c>
      <c r="Q170" t="str">
        <f>IFERROR(VLOOKUP(Filiais_Petz4[[#This Row],[FILIAL]],'[4]PETZ E ZEEDOG'!$B:$C,2,0),"")</f>
        <v>SP5</v>
      </c>
    </row>
    <row r="171" spans="1:17" ht="14.45" hidden="1" customHeight="1" x14ac:dyDescent="0.25">
      <c r="A171" t="s">
        <v>223</v>
      </c>
      <c r="B171" t="str">
        <f>IFERROR(VLOOKUP(Filiais_Petz4[[#This Row],[FILIAL]],'[4]PETZ E ZEEDOG'!$B:$D,3,0),"")</f>
        <v>R2</v>
      </c>
      <c r="C171" t="str">
        <f>IFERROR(VLOOKUP(Filiais_Petz4[[#This Row],[FILIAL]],'[4]PETZ E ZEEDOG'!$B:$E,4,0),"")</f>
        <v>MARCONE</v>
      </c>
      <c r="D171" t="str">
        <f>IFERROR(VLOOKUP(Filiais_Petz4[[#This Row],[FILIAL]],'[4]PETZ E ZEEDOG'!$B:$F,5,0),"")</f>
        <v>TORS-PR</v>
      </c>
      <c r="E171" t="str">
        <f>IFERROR(VLOOKUP(Filiais_Petz4[[#This Row],[FILIAL]],'[4]PETZ E ZEEDOG'!$B:$G,6,0),"")</f>
        <v>PETZ TORRES</v>
      </c>
      <c r="F171" s="1">
        <f>IFERROR(VLOOKUP(Filiais_Petz4[[#This Row],[FILIAL]],'[4]PETZ E ZEEDOG'!$B:$H,7,0),"")</f>
        <v>44590</v>
      </c>
      <c r="G171" t="str">
        <f>IFERROR(VLOOKUP(Filiais_Petz4[[#This Row],[FILIAL]],'[4]PETZ E ZEEDOG'!$B$2:$R$1103,8,0),"")</f>
        <v>AVENIDA COMENDADOR FRANCO, 2958</v>
      </c>
      <c r="H171" t="str">
        <f>IFERROR(VLOOKUP(Filiais_Petz4[[#This Row],[FILIAL]],'[4]PETZ E ZEEDOG'!$B:$J,9,0),"")</f>
        <v>CURITIBA</v>
      </c>
      <c r="I171" t="str">
        <f>IFERROR(VLOOKUP(Filiais_Petz4[[#This Row],[FILIAL]],'[4]PETZ E ZEEDOG'!$B:$K,10,0),"")</f>
        <v>PR</v>
      </c>
      <c r="J171">
        <f>IFERROR(VLOOKUP(Filiais_Petz4[[#This Row],[FILIAL]],'[4]PETZ E ZEEDOG'!$B$2:$R$1103,11,0),"")</f>
        <v>81520000</v>
      </c>
      <c r="K171" s="89">
        <f>IFERROR(VLOOKUP(Filiais_Petz4[[#This Row],[FILIAL]],'[4]PETZ E ZEEDOG'!$B:$M,12,0),"")</f>
        <v>18328118016374</v>
      </c>
      <c r="L171">
        <f>IFERROR(VLOOKUP(Filiais_Petz4[[#This Row],[FILIAL]],'[4]PETZ E ZEEDOG'!$B:$N,13,0),"")</f>
        <v>9086503368</v>
      </c>
      <c r="M171" t="str">
        <f>IFERROR(VLOOKUP(Filiais_Petz4[[#This Row],[FILIAL]],'[4]PETZ E ZEEDOG'!$B:$O,14,0),"")</f>
        <v>GUABIROTUBA</v>
      </c>
      <c r="N171" t="str">
        <f>IFERROR(VLOOKUP(Filiais_Petz4[[#This Row],[FILIAL]],'[4]PETZ E ZEEDOG'!$B:$P,15,0),"")</f>
        <v>S</v>
      </c>
      <c r="O171" t="str">
        <f>IFERROR(VLOOKUP(Filiais_Petz4[[#This Row],[FILIAL]],'[4]PETZ E ZEEDOG'!$B:$Q,16,0),"")</f>
        <v>TORS-PR</v>
      </c>
      <c r="P171" t="str">
        <f>IFERROR(VLOOKUP(Filiais_Petz4[[#This Row],[FILIAL]],'[4]PETZ E ZEEDOG'!$B:$R,17,0),"")</f>
        <v>ROBSON</v>
      </c>
      <c r="Q171" t="str">
        <f>IFERROR(VLOOKUP(Filiais_Petz4[[#This Row],[FILIAL]],'[4]PETZ E ZEEDOG'!$B:$C,2,0),"")</f>
        <v>PR-SC</v>
      </c>
    </row>
    <row r="172" spans="1:17" ht="14.45" hidden="1" customHeight="1" x14ac:dyDescent="0.25">
      <c r="A172" t="s">
        <v>224</v>
      </c>
      <c r="B172" t="str">
        <f>IFERROR(VLOOKUP(Filiais_Petz4[[#This Row],[FILIAL]],'[4]PETZ E ZEEDOG'!$B:$D,3,0),"")</f>
        <v>R2</v>
      </c>
      <c r="C172" t="str">
        <f>IFERROR(VLOOKUP(Filiais_Petz4[[#This Row],[FILIAL]],'[4]PETZ E ZEEDOG'!$B:$E,4,0),"")</f>
        <v>MARCONE</v>
      </c>
      <c r="D172" t="str">
        <f>IFERROR(VLOOKUP(Filiais_Petz4[[#This Row],[FILIAL]],'[4]PETZ E ZEEDOG'!$B:$F,5,0),"")</f>
        <v>RGRD-RS</v>
      </c>
      <c r="E172" t="str">
        <f>IFERROR(VLOOKUP(Filiais_Petz4[[#This Row],[FILIAL]],'[4]PETZ E ZEEDOG'!$B:$G,6,0),"")</f>
        <v>PETZ RIO GRANDE</v>
      </c>
      <c r="F172" s="1">
        <f>IFERROR(VLOOKUP(Filiais_Petz4[[#This Row],[FILIAL]],'[4]PETZ E ZEEDOG'!$B:$H,7,0),"")</f>
        <v>44834</v>
      </c>
      <c r="G172" t="str">
        <f>IFERROR(VLOOKUP(Filiais_Petz4[[#This Row],[FILIAL]],'[4]PETZ E ZEEDOG'!$B$2:$R$1103,8,0),"")</f>
        <v>AVENIDA PRESIDENTE VARGAS, 794</v>
      </c>
      <c r="H172" t="str">
        <f>IFERROR(VLOOKUP(Filiais_Petz4[[#This Row],[FILIAL]],'[4]PETZ E ZEEDOG'!$B:$J,9,0),"")</f>
        <v>RIO GRANDE</v>
      </c>
      <c r="I172" t="str">
        <f>IFERROR(VLOOKUP(Filiais_Petz4[[#This Row],[FILIAL]],'[4]PETZ E ZEEDOG'!$B:$K,10,0),"")</f>
        <v>RS</v>
      </c>
      <c r="J172">
        <f>IFERROR(VLOOKUP(Filiais_Petz4[[#This Row],[FILIAL]],'[4]PETZ E ZEEDOG'!$B$2:$R$1103,11,0),"")</f>
        <v>96202188</v>
      </c>
      <c r="K172" s="89">
        <f>IFERROR(VLOOKUP(Filiais_Petz4[[#This Row],[FILIAL]],'[4]PETZ E ZEEDOG'!$B:$M,12,0),"")</f>
        <v>18328118016706</v>
      </c>
      <c r="L172">
        <f>IFERROR(VLOOKUP(Filiais_Petz4[[#This Row],[FILIAL]],'[4]PETZ E ZEEDOG'!$B:$N,13,0),"")</f>
        <v>1000324920</v>
      </c>
      <c r="M172" t="str">
        <f>IFERROR(VLOOKUP(Filiais_Petz4[[#This Row],[FILIAL]],'[4]PETZ E ZEEDOG'!$B:$O,14,0),"")</f>
        <v>VILA JUNÇÃO</v>
      </c>
      <c r="N172" t="str">
        <f>IFERROR(VLOOKUP(Filiais_Petz4[[#This Row],[FILIAL]],'[4]PETZ E ZEEDOG'!$B:$P,15,0),"")</f>
        <v>S</v>
      </c>
      <c r="O172" t="str">
        <f>IFERROR(VLOOKUP(Filiais_Petz4[[#This Row],[FILIAL]],'[4]PETZ E ZEEDOG'!$B:$Q,16,0),"")</f>
        <v>RGRD-RS</v>
      </c>
      <c r="P172" t="str">
        <f>IFERROR(VLOOKUP(Filiais_Petz4[[#This Row],[FILIAL]],'[4]PETZ E ZEEDOG'!$B:$R,17,0),"")</f>
        <v>JOAB</v>
      </c>
      <c r="Q172" t="str">
        <f>IFERROR(VLOOKUP(Filiais_Petz4[[#This Row],[FILIAL]],'[4]PETZ E ZEEDOG'!$B:$C,2,0),"")</f>
        <v>RS</v>
      </c>
    </row>
    <row r="173" spans="1:17" ht="14.45" hidden="1" customHeight="1" x14ac:dyDescent="0.25">
      <c r="A173" t="s">
        <v>225</v>
      </c>
      <c r="B173" t="str">
        <f>IFERROR(VLOOKUP(Filiais_Petz4[[#This Row],[FILIAL]],'[4]PETZ E ZEEDOG'!$B:$D,3,0),"")</f>
        <v>R1</v>
      </c>
      <c r="C173" t="str">
        <f>IFERROR(VLOOKUP(Filiais_Petz4[[#This Row],[FILIAL]],'[4]PETZ E ZEEDOG'!$B:$E,4,0),"")</f>
        <v>MARYANE</v>
      </c>
      <c r="D173" t="str">
        <f>IFERROR(VLOOKUP(Filiais_Petz4[[#This Row],[FILIAL]],'[4]PETZ E ZEEDOG'!$B:$F,5,0),"")</f>
        <v>NTZN-RN</v>
      </c>
      <c r="E173" t="str">
        <f>IFERROR(VLOOKUP(Filiais_Petz4[[#This Row],[FILIAL]],'[4]PETZ E ZEEDOG'!$B:$G,6,0),"")</f>
        <v>PETZ NATAL ZONA NORTE</v>
      </c>
      <c r="F173" s="1">
        <f>IFERROR(VLOOKUP(Filiais_Petz4[[#This Row],[FILIAL]],'[4]PETZ E ZEEDOG'!$B:$H,7,0),"")</f>
        <v>44407</v>
      </c>
      <c r="G173" t="str">
        <f>IFERROR(VLOOKUP(Filiais_Petz4[[#This Row],[FILIAL]],'[4]PETZ E ZEEDOG'!$B$2:$R$1103,8,0),"")</f>
        <v>AV DOUTOR JOAO MEDEIROS FILHO, 1420</v>
      </c>
      <c r="H173" t="str">
        <f>IFERROR(VLOOKUP(Filiais_Petz4[[#This Row],[FILIAL]],'[4]PETZ E ZEEDOG'!$B:$J,9,0),"")</f>
        <v>NATAL</v>
      </c>
      <c r="I173" t="str">
        <f>IFERROR(VLOOKUP(Filiais_Petz4[[#This Row],[FILIAL]],'[4]PETZ E ZEEDOG'!$B:$K,10,0),"")</f>
        <v>RN</v>
      </c>
      <c r="J173">
        <f>IFERROR(VLOOKUP(Filiais_Petz4[[#This Row],[FILIAL]],'[4]PETZ E ZEEDOG'!$B$2:$R$1103,11,0),"")</f>
        <v>59108200</v>
      </c>
      <c r="K173" s="89">
        <f>IFERROR(VLOOKUP(Filiais_Petz4[[#This Row],[FILIAL]],'[4]PETZ E ZEEDOG'!$B:$M,12,0),"")</f>
        <v>18328118016889</v>
      </c>
      <c r="L173">
        <f>IFERROR(VLOOKUP(Filiais_Petz4[[#This Row],[FILIAL]],'[4]PETZ E ZEEDOG'!$B:$N,13,0),"")</f>
        <v>205577911</v>
      </c>
      <c r="M173" t="str">
        <f>IFERROR(VLOOKUP(Filiais_Petz4[[#This Row],[FILIAL]],'[4]PETZ E ZEEDOG'!$B:$O,14,0),"")</f>
        <v>POTENGI</v>
      </c>
      <c r="N173" t="str">
        <f>IFERROR(VLOOKUP(Filiais_Petz4[[#This Row],[FILIAL]],'[4]PETZ E ZEEDOG'!$B:$P,15,0),"")</f>
        <v>S</v>
      </c>
      <c r="O173" t="str">
        <f>IFERROR(VLOOKUP(Filiais_Petz4[[#This Row],[FILIAL]],'[4]PETZ E ZEEDOG'!$B:$Q,16,0),"")</f>
        <v>NTZN-RN</v>
      </c>
      <c r="P173" t="str">
        <f>IFERROR(VLOOKUP(Filiais_Petz4[[#This Row],[FILIAL]],'[4]PETZ E ZEEDOG'!$B:$R,17,0),"")</f>
        <v>LUCAS</v>
      </c>
      <c r="Q173" t="str">
        <f>IFERROR(VLOOKUP(Filiais_Petz4[[#This Row],[FILIAL]],'[4]PETZ E ZEEDOG'!$B:$C,2,0),"")</f>
        <v>NE2</v>
      </c>
    </row>
    <row r="174" spans="1:17" ht="14.45" hidden="1" customHeight="1" x14ac:dyDescent="0.25">
      <c r="A174" t="s">
        <v>226</v>
      </c>
      <c r="B174" t="str">
        <f>IFERROR(VLOOKUP(Filiais_Petz4[[#This Row],[FILIAL]],'[4]PETZ E ZEEDOG'!$B:$D,3,0),"")</f>
        <v>R1</v>
      </c>
      <c r="C174" t="str">
        <f>IFERROR(VLOOKUP(Filiais_Petz4[[#This Row],[FILIAL]],'[4]PETZ E ZEEDOG'!$B:$E,4,0),"")</f>
        <v>MARYANE</v>
      </c>
      <c r="D174" t="str">
        <f>IFERROR(VLOOKUP(Filiais_Petz4[[#This Row],[FILIAL]],'[4]PETZ E ZEEDOG'!$B:$F,5,0),"")</f>
        <v>VISA-RJ</v>
      </c>
      <c r="E174" t="str">
        <f>IFERROR(VLOOKUP(Filiais_Petz4[[#This Row],[FILIAL]],'[4]PETZ E ZEEDOG'!$B:$G,6,0),"")</f>
        <v>PETZ VILA ISABEL</v>
      </c>
      <c r="F174" s="1">
        <f>IFERROR(VLOOKUP(Filiais_Petz4[[#This Row],[FILIAL]],'[4]PETZ E ZEEDOG'!$B:$H,7,0),"")</f>
        <v>44335</v>
      </c>
      <c r="G174" t="str">
        <f>IFERROR(VLOOKUP(Filiais_Petz4[[#This Row],[FILIAL]],'[4]PETZ E ZEEDOG'!$B$2:$R$1103,8,0),"")</f>
        <v>R TEODORO DA SILVA, 668</v>
      </c>
      <c r="H174" t="str">
        <f>IFERROR(VLOOKUP(Filiais_Petz4[[#This Row],[FILIAL]],'[4]PETZ E ZEEDOG'!$B:$J,9,0),"")</f>
        <v>RIO DE JANEIRO</v>
      </c>
      <c r="I174" t="str">
        <f>IFERROR(VLOOKUP(Filiais_Petz4[[#This Row],[FILIAL]],'[4]PETZ E ZEEDOG'!$B:$K,10,0),"")</f>
        <v>RJ</v>
      </c>
      <c r="J174">
        <f>IFERROR(VLOOKUP(Filiais_Petz4[[#This Row],[FILIAL]],'[4]PETZ E ZEEDOG'!$B$2:$R$1103,11,0),"")</f>
        <v>20560025</v>
      </c>
      <c r="K174" s="89">
        <f>IFERROR(VLOOKUP(Filiais_Petz4[[#This Row],[FILIAL]],'[4]PETZ E ZEEDOG'!$B:$M,12,0),"")</f>
        <v>18328118017184</v>
      </c>
      <c r="L174">
        <f>IFERROR(VLOOKUP(Filiais_Petz4[[#This Row],[FILIAL]],'[4]PETZ E ZEEDOG'!$B:$N,13,0),"")</f>
        <v>11890598</v>
      </c>
      <c r="M174" t="str">
        <f>IFERROR(VLOOKUP(Filiais_Petz4[[#This Row],[FILIAL]],'[4]PETZ E ZEEDOG'!$B:$O,14,0),"")</f>
        <v>VILA ISABEL</v>
      </c>
      <c r="N174" t="str">
        <f>IFERROR(VLOOKUP(Filiais_Petz4[[#This Row],[FILIAL]],'[4]PETZ E ZEEDOG'!$B:$P,15,0),"")</f>
        <v>S</v>
      </c>
      <c r="O174" t="str">
        <f>IFERROR(VLOOKUP(Filiais_Petz4[[#This Row],[FILIAL]],'[4]PETZ E ZEEDOG'!$B:$Q,16,0),"")</f>
        <v>VISA-RJ</v>
      </c>
      <c r="P174" t="str">
        <f>IFERROR(VLOOKUP(Filiais_Petz4[[#This Row],[FILIAL]],'[4]PETZ E ZEEDOG'!$B:$R,17,0),"")</f>
        <v>ALEX</v>
      </c>
      <c r="Q174" t="str">
        <f>IFERROR(VLOOKUP(Filiais_Petz4[[#This Row],[FILIAL]],'[4]PETZ E ZEEDOG'!$B:$C,2,0),"")</f>
        <v>RJ-ES</v>
      </c>
    </row>
    <row r="175" spans="1:17" ht="14.45" hidden="1" customHeight="1" x14ac:dyDescent="0.25">
      <c r="A175" t="s">
        <v>227</v>
      </c>
      <c r="B175" t="str">
        <f>IFERROR(VLOOKUP(Filiais_Petz4[[#This Row],[FILIAL]],'[4]PETZ E ZEEDOG'!$B:$D,3,0),"")</f>
        <v>R1</v>
      </c>
      <c r="C175" t="str">
        <f>IFERROR(VLOOKUP(Filiais_Petz4[[#This Row],[FILIAL]],'[4]PETZ E ZEEDOG'!$B:$E,4,0),"")</f>
        <v>MARYANE</v>
      </c>
      <c r="D175" t="str">
        <f>IFERROR(VLOOKUP(Filiais_Petz4[[#This Row],[FILIAL]],'[4]PETZ E ZEEDOG'!$B:$F,5,0),"")</f>
        <v>ILHG-RJ</v>
      </c>
      <c r="E175" t="str">
        <f>IFERROR(VLOOKUP(Filiais_Petz4[[#This Row],[FILIAL]],'[4]PETZ E ZEEDOG'!$B:$G,6,0),"")</f>
        <v>PETZ ILHA DO GOVERNADOR</v>
      </c>
      <c r="F175" s="1">
        <f>IFERROR(VLOOKUP(Filiais_Petz4[[#This Row],[FILIAL]],'[4]PETZ E ZEEDOG'!$B:$H,7,0),"")</f>
        <v>44418</v>
      </c>
      <c r="G175" t="str">
        <f>IFERROR(VLOOKUP(Filiais_Petz4[[#This Row],[FILIAL]],'[4]PETZ E ZEEDOG'!$B$2:$R$1103,8,0),"")</f>
        <v>EST DO GALEAO, 1770</v>
      </c>
      <c r="H175" t="str">
        <f>IFERROR(VLOOKUP(Filiais_Petz4[[#This Row],[FILIAL]],'[4]PETZ E ZEEDOG'!$B:$J,9,0),"")</f>
        <v>RIO DE JANEITO</v>
      </c>
      <c r="I175" t="str">
        <f>IFERROR(VLOOKUP(Filiais_Petz4[[#This Row],[FILIAL]],'[4]PETZ E ZEEDOG'!$B:$K,10,0),"")</f>
        <v>RJ</v>
      </c>
      <c r="J175">
        <f>IFERROR(VLOOKUP(Filiais_Petz4[[#This Row],[FILIAL]],'[4]PETZ E ZEEDOG'!$B$2:$R$1103,11,0),"")</f>
        <v>21931524</v>
      </c>
      <c r="K175" s="89">
        <f>IFERROR(VLOOKUP(Filiais_Petz4[[#This Row],[FILIAL]],'[4]PETZ E ZEEDOG'!$B:$M,12,0),"")</f>
        <v>18328118016960</v>
      </c>
      <c r="L175">
        <f>IFERROR(VLOOKUP(Filiais_Petz4[[#This Row],[FILIAL]],'[4]PETZ E ZEEDOG'!$B:$N,13,0),"")</f>
        <v>11889506</v>
      </c>
      <c r="M175" t="str">
        <f>IFERROR(VLOOKUP(Filiais_Petz4[[#This Row],[FILIAL]],'[4]PETZ E ZEEDOG'!$B:$O,14,0),"")</f>
        <v>JARDIM CARIOCA</v>
      </c>
      <c r="N175" t="str">
        <f>IFERROR(VLOOKUP(Filiais_Petz4[[#This Row],[FILIAL]],'[4]PETZ E ZEEDOG'!$B:$P,15,0),"")</f>
        <v>S</v>
      </c>
      <c r="O175" t="str">
        <f>IFERROR(VLOOKUP(Filiais_Petz4[[#This Row],[FILIAL]],'[4]PETZ E ZEEDOG'!$B:$Q,16,0),"")</f>
        <v>ILHG-RJ</v>
      </c>
      <c r="P175" t="str">
        <f>IFERROR(VLOOKUP(Filiais_Petz4[[#This Row],[FILIAL]],'[4]PETZ E ZEEDOG'!$B:$R,17,0),"")</f>
        <v>ALEX</v>
      </c>
      <c r="Q175" t="str">
        <f>IFERROR(VLOOKUP(Filiais_Petz4[[#This Row],[FILIAL]],'[4]PETZ E ZEEDOG'!$B:$C,2,0),"")</f>
        <v>RJ-ES</v>
      </c>
    </row>
    <row r="176" spans="1:17" ht="14.45" hidden="1" customHeight="1" x14ac:dyDescent="0.25">
      <c r="A176" t="s">
        <v>228</v>
      </c>
      <c r="B176" t="str">
        <f>IFERROR(VLOOKUP(Filiais_Petz4[[#This Row],[FILIAL]],'[4]PETZ E ZEEDOG'!$B:$D,3,0),"")</f>
        <v>R1</v>
      </c>
      <c r="C176" t="str">
        <f>IFERROR(VLOOKUP(Filiais_Petz4[[#This Row],[FILIAL]],'[4]PETZ E ZEEDOG'!$B:$E,4,0),"")</f>
        <v>MARYANE</v>
      </c>
      <c r="D176" t="str">
        <f>IFERROR(VLOOKUP(Filiais_Petz4[[#This Row],[FILIAL]],'[4]PETZ E ZEEDOG'!$B:$F,5,0),"")</f>
        <v>RPVG-SP</v>
      </c>
      <c r="E176" t="str">
        <f>IFERROR(VLOOKUP(Filiais_Petz4[[#This Row],[FILIAL]],'[4]PETZ E ZEEDOG'!$B:$G,6,0),"")</f>
        <v>PETZ RIBEIRÃO PRETO PRESIDENTE VARGAS</v>
      </c>
      <c r="F176" s="1">
        <f>IFERROR(VLOOKUP(Filiais_Petz4[[#This Row],[FILIAL]],'[4]PETZ E ZEEDOG'!$B:$H,7,0),"")</f>
        <v>44513</v>
      </c>
      <c r="G176" t="str">
        <f>IFERROR(VLOOKUP(Filiais_Petz4[[#This Row],[FILIAL]],'[4]PETZ E ZEEDOG'!$B$2:$R$1103,8,0),"")</f>
        <v>AV PRESIDENTE VARGAS, 2265</v>
      </c>
      <c r="H176" t="str">
        <f>IFERROR(VLOOKUP(Filiais_Petz4[[#This Row],[FILIAL]],'[4]PETZ E ZEEDOG'!$B:$J,9,0),"")</f>
        <v>RIBEIRAO PRETO</v>
      </c>
      <c r="I176" t="str">
        <f>IFERROR(VLOOKUP(Filiais_Petz4[[#This Row],[FILIAL]],'[4]PETZ E ZEEDOG'!$B:$K,10,0),"")</f>
        <v>SP</v>
      </c>
      <c r="J176">
        <f>IFERROR(VLOOKUP(Filiais_Petz4[[#This Row],[FILIAL]],'[4]PETZ E ZEEDOG'!$B$2:$R$1103,11,0),"")</f>
        <v>14020525</v>
      </c>
      <c r="K176" s="89">
        <f>IFERROR(VLOOKUP(Filiais_Petz4[[#This Row],[FILIAL]],'[4]PETZ E ZEEDOG'!$B:$M,12,0),"")</f>
        <v>18328118017001</v>
      </c>
      <c r="L176">
        <f>IFERROR(VLOOKUP(Filiais_Petz4[[#This Row],[FILIAL]],'[4]PETZ E ZEEDOG'!$B:$N,13,0),"")</f>
        <v>797664076116</v>
      </c>
      <c r="M176" t="str">
        <f>IFERROR(VLOOKUP(Filiais_Petz4[[#This Row],[FILIAL]],'[4]PETZ E ZEEDOG'!$B:$O,14,0),"")</f>
        <v>JARDIM SANTA ANGELA</v>
      </c>
      <c r="N176" t="str">
        <f>IFERROR(VLOOKUP(Filiais_Petz4[[#This Row],[FILIAL]],'[4]PETZ E ZEEDOG'!$B:$P,15,0),"")</f>
        <v>S</v>
      </c>
      <c r="O176" t="str">
        <f>IFERROR(VLOOKUP(Filiais_Petz4[[#This Row],[FILIAL]],'[4]PETZ E ZEEDOG'!$B:$Q,16,0),"")</f>
        <v>RPVG-SP</v>
      </c>
      <c r="P176" t="str">
        <f>IFERROR(VLOOKUP(Filiais_Petz4[[#This Row],[FILIAL]],'[4]PETZ E ZEEDOG'!$B:$R,17,0),"")</f>
        <v>AGNALDO</v>
      </c>
      <c r="Q176" t="str">
        <f>IFERROR(VLOOKUP(Filiais_Petz4[[#This Row],[FILIAL]],'[4]PETZ E ZEEDOG'!$B:$C,2,0),"")</f>
        <v>INT-2</v>
      </c>
    </row>
    <row r="177" spans="1:17" ht="14.45" hidden="1" customHeight="1" x14ac:dyDescent="0.25">
      <c r="A177" t="s">
        <v>229</v>
      </c>
      <c r="B177" t="str">
        <f>IFERROR(VLOOKUP(Filiais_Petz4[[#This Row],[FILIAL]],'[4]PETZ E ZEEDOG'!$B:$D,3,0),"")</f>
        <v>R2</v>
      </c>
      <c r="C177" t="str">
        <f>IFERROR(VLOOKUP(Filiais_Petz4[[#This Row],[FILIAL]],'[4]PETZ E ZEEDOG'!$B:$E,4,0),"")</f>
        <v>MARCONE</v>
      </c>
      <c r="D177" t="str">
        <f>IFERROR(VLOOKUP(Filiais_Petz4[[#This Row],[FILIAL]],'[4]PETZ E ZEEDOG'!$B:$F,5,0),"")</f>
        <v>ITNH-SP</v>
      </c>
      <c r="E177" t="str">
        <f>IFERROR(VLOOKUP(Filiais_Petz4[[#This Row],[FILIAL]],'[4]PETZ E ZEEDOG'!$B:$G,6,0),"")</f>
        <v>PETZ ITANHAÉM (ANTIGO CNPJ DE “PAULINIA/SP)</v>
      </c>
      <c r="F177" s="1">
        <f>IFERROR(VLOOKUP(Filiais_Petz4[[#This Row],[FILIAL]],'[4]PETZ E ZEEDOG'!$B:$H,7,0),"")</f>
        <v>44898</v>
      </c>
      <c r="G177" t="str">
        <f>IFERROR(VLOOKUP(Filiais_Petz4[[#This Row],[FILIAL]],'[4]PETZ E ZEEDOG'!$B$2:$R$1103,8,0),"")</f>
        <v>AV. RUI BARBOSA, 540</v>
      </c>
      <c r="H177" t="str">
        <f>IFERROR(VLOOKUP(Filiais_Petz4[[#This Row],[FILIAL]],'[4]PETZ E ZEEDOG'!$B:$J,9,0),"")</f>
        <v>ITANHAEM</v>
      </c>
      <c r="I177" t="str">
        <f>IFERROR(VLOOKUP(Filiais_Petz4[[#This Row],[FILIAL]],'[4]PETZ E ZEEDOG'!$B:$K,10,0),"")</f>
        <v>SP</v>
      </c>
      <c r="J177">
        <f>IFERROR(VLOOKUP(Filiais_Petz4[[#This Row],[FILIAL]],'[4]PETZ E ZEEDOG'!$B$2:$R$1103,11,0),"")</f>
        <v>11740000</v>
      </c>
      <c r="K177" s="89" t="str">
        <f>IFERROR(VLOOKUP(Filiais_Petz4[[#This Row],[FILIAL]],'[4]PETZ E ZEEDOG'!$B:$M,12,0),"")</f>
        <v>18.328.118/0165-36</v>
      </c>
      <c r="L177">
        <f>IFERROR(VLOOKUP(Filiais_Petz4[[#This Row],[FILIAL]],'[4]PETZ E ZEEDOG'!$B:$N,13,0),"")</f>
        <v>369252395117</v>
      </c>
      <c r="M177" t="str">
        <f>IFERROR(VLOOKUP(Filiais_Petz4[[#This Row],[FILIAL]],'[4]PETZ E ZEEDOG'!$B:$O,14,0),"")</f>
        <v>CENTRO</v>
      </c>
      <c r="N177" t="str">
        <f>IFERROR(VLOOKUP(Filiais_Petz4[[#This Row],[FILIAL]],'[4]PETZ E ZEEDOG'!$B:$P,15,0),"")</f>
        <v>S</v>
      </c>
      <c r="O177" t="str">
        <f>IFERROR(VLOOKUP(Filiais_Petz4[[#This Row],[FILIAL]],'[4]PETZ E ZEEDOG'!$B:$Q,16,0),"")</f>
        <v xml:space="preserve">ITNH-SP </v>
      </c>
      <c r="P177" t="str">
        <f>IFERROR(VLOOKUP(Filiais_Petz4[[#This Row],[FILIAL]],'[4]PETZ E ZEEDOG'!$B:$R,17,0),"")</f>
        <v>GUILHERME</v>
      </c>
      <c r="Q177" t="str">
        <f>IFERROR(VLOOKUP(Filiais_Petz4[[#This Row],[FILIAL]],'[4]PETZ E ZEEDOG'!$B:$C,2,0),"")</f>
        <v>SP6</v>
      </c>
    </row>
    <row r="178" spans="1:17" ht="14.45" hidden="1" customHeight="1" x14ac:dyDescent="0.25">
      <c r="A178" t="s">
        <v>230</v>
      </c>
      <c r="B178" t="str">
        <f>IFERROR(VLOOKUP(Filiais_Petz4[[#This Row],[FILIAL]],'[4]PETZ E ZEEDOG'!$B:$D,3,0),"")</f>
        <v>R3</v>
      </c>
      <c r="C178" t="str">
        <f>IFERROR(VLOOKUP(Filiais_Petz4[[#This Row],[FILIAL]],'[4]PETZ E ZEEDOG'!$B:$E,4,0),"")</f>
        <v>FELICIO</v>
      </c>
      <c r="D178" t="str">
        <f>IFERROR(VLOOKUP(Filiais_Petz4[[#This Row],[FILIAL]],'[4]PETZ E ZEEDOG'!$B:$F,5,0),"")</f>
        <v>TEOD-SP</v>
      </c>
      <c r="E178" t="str">
        <f>IFERROR(VLOOKUP(Filiais_Petz4[[#This Row],[FILIAL]],'[4]PETZ E ZEEDOG'!$B:$G,6,0),"")</f>
        <v>PETZ TEODORO SAMPAIO</v>
      </c>
      <c r="F178" s="1">
        <f>IFERROR(VLOOKUP(Filiais_Petz4[[#This Row],[FILIAL]],'[4]PETZ E ZEEDOG'!$B:$H,7,0),"")</f>
        <v>44275</v>
      </c>
      <c r="G178" t="str">
        <f>IFERROR(VLOOKUP(Filiais_Petz4[[#This Row],[FILIAL]],'[4]PETZ E ZEEDOG'!$B$2:$R$1103,8,0),"")</f>
        <v>RUA TEODORO SAMPAIO, 1424</v>
      </c>
      <c r="H178" t="str">
        <f>IFERROR(VLOOKUP(Filiais_Petz4[[#This Row],[FILIAL]],'[4]PETZ E ZEEDOG'!$B:$J,9,0),"")</f>
        <v>SÃO PAULO</v>
      </c>
      <c r="I178" t="str">
        <f>IFERROR(VLOOKUP(Filiais_Petz4[[#This Row],[FILIAL]],'[4]PETZ E ZEEDOG'!$B:$K,10,0),"")</f>
        <v>SP</v>
      </c>
      <c r="J178">
        <f>IFERROR(VLOOKUP(Filiais_Petz4[[#This Row],[FILIAL]],'[4]PETZ E ZEEDOG'!$B$2:$R$1103,11,0),"")</f>
        <v>5406100</v>
      </c>
      <c r="K178" s="89">
        <f>IFERROR(VLOOKUP(Filiais_Petz4[[#This Row],[FILIAL]],'[4]PETZ E ZEEDOG'!$B:$M,12,0),"")</f>
        <v>18328118016455</v>
      </c>
      <c r="L178">
        <f>IFERROR(VLOOKUP(Filiais_Petz4[[#This Row],[FILIAL]],'[4]PETZ E ZEEDOG'!$B:$N,13,0),"")</f>
        <v>129861060116</v>
      </c>
      <c r="M178" t="str">
        <f>IFERROR(VLOOKUP(Filiais_Petz4[[#This Row],[FILIAL]],'[4]PETZ E ZEEDOG'!$B:$O,14,0),"")</f>
        <v>PINHEIROS</v>
      </c>
      <c r="N178" t="str">
        <f>IFERROR(VLOOKUP(Filiais_Petz4[[#This Row],[FILIAL]],'[4]PETZ E ZEEDOG'!$B:$P,15,0),"")</f>
        <v>S</v>
      </c>
      <c r="O178" t="str">
        <f>IFERROR(VLOOKUP(Filiais_Petz4[[#This Row],[FILIAL]],'[4]PETZ E ZEEDOG'!$B:$Q,16,0),"")</f>
        <v>TEOD-SP</v>
      </c>
      <c r="P178" t="str">
        <f>IFERROR(VLOOKUP(Filiais_Petz4[[#This Row],[FILIAL]],'[4]PETZ E ZEEDOG'!$B:$R,17,0),"")</f>
        <v>CAIO</v>
      </c>
      <c r="Q178" t="str">
        <f>IFERROR(VLOOKUP(Filiais_Petz4[[#This Row],[FILIAL]],'[4]PETZ E ZEEDOG'!$B:$C,2,0),"")</f>
        <v>SP2</v>
      </c>
    </row>
    <row r="179" spans="1:17" ht="14.45" hidden="1" customHeight="1" x14ac:dyDescent="0.25">
      <c r="A179" t="s">
        <v>231</v>
      </c>
      <c r="B179" t="str">
        <f>IFERROR(VLOOKUP(Filiais_Petz4[[#This Row],[FILIAL]],'[4]PETZ E ZEEDOG'!$B:$D,3,0),"")</f>
        <v>R1</v>
      </c>
      <c r="C179" t="str">
        <f>IFERROR(VLOOKUP(Filiais_Petz4[[#This Row],[FILIAL]],'[4]PETZ E ZEEDOG'!$B:$E,4,0),"")</f>
        <v>MARYANE</v>
      </c>
      <c r="D179" t="str">
        <f>IFERROR(VLOOKUP(Filiais_Petz4[[#This Row],[FILIAL]],'[4]PETZ E ZEEDOG'!$B:$F,5,0),"")</f>
        <v>VRAO-SP</v>
      </c>
      <c r="E179" t="str">
        <f>IFERROR(VLOOKUP(Filiais_Petz4[[#This Row],[FILIAL]],'[4]PETZ E ZEEDOG'!$B:$G,6,0),"")</f>
        <v>PETZ VICENTE RAO</v>
      </c>
      <c r="F179" s="1">
        <f>IFERROR(VLOOKUP(Filiais_Petz4[[#This Row],[FILIAL]],'[4]PETZ E ZEEDOG'!$B:$H,7,0),"")</f>
        <v>44345</v>
      </c>
      <c r="G179" t="str">
        <f>IFERROR(VLOOKUP(Filiais_Petz4[[#This Row],[FILIAL]],'[4]PETZ E ZEEDOG'!$B$2:$R$1103,8,0),"")</f>
        <v>AV PROFESSOR VICENTE RAO, 1700</v>
      </c>
      <c r="H179" t="str">
        <f>IFERROR(VLOOKUP(Filiais_Petz4[[#This Row],[FILIAL]],'[4]PETZ E ZEEDOG'!$B:$J,9,0),"")</f>
        <v>SÃO PAULO</v>
      </c>
      <c r="I179" t="str">
        <f>IFERROR(VLOOKUP(Filiais_Petz4[[#This Row],[FILIAL]],'[4]PETZ E ZEEDOG'!$B:$K,10,0),"")</f>
        <v>SP</v>
      </c>
      <c r="J179">
        <f>IFERROR(VLOOKUP(Filiais_Petz4[[#This Row],[FILIAL]],'[4]PETZ E ZEEDOG'!$B$2:$R$1103,11,0),"")</f>
        <v>4636001</v>
      </c>
      <c r="K179" s="89">
        <f>IFERROR(VLOOKUP(Filiais_Petz4[[#This Row],[FILIAL]],'[4]PETZ E ZEEDOG'!$B:$M,12,0),"")</f>
        <v>18328118017699</v>
      </c>
      <c r="L179">
        <f>IFERROR(VLOOKUP(Filiais_Petz4[[#This Row],[FILIAL]],'[4]PETZ E ZEEDOG'!$B:$N,13,0),"")</f>
        <v>130170331116</v>
      </c>
      <c r="M179" t="str">
        <f>IFERROR(VLOOKUP(Filiais_Petz4[[#This Row],[FILIAL]],'[4]PETZ E ZEEDOG'!$B:$O,14,0),"")</f>
        <v>JARDIM PETROPOLIS</v>
      </c>
      <c r="N179" t="str">
        <f>IFERROR(VLOOKUP(Filiais_Petz4[[#This Row],[FILIAL]],'[4]PETZ E ZEEDOG'!$B:$P,15,0),"")</f>
        <v>S</v>
      </c>
      <c r="O179" t="str">
        <f>IFERROR(VLOOKUP(Filiais_Petz4[[#This Row],[FILIAL]],'[4]PETZ E ZEEDOG'!$B:$Q,16,0),"")</f>
        <v>VRAO-SP</v>
      </c>
      <c r="P179" t="str">
        <f>IFERROR(VLOOKUP(Filiais_Petz4[[#This Row],[FILIAL]],'[4]PETZ E ZEEDOG'!$B:$R,17,0),"")</f>
        <v>AGNALDO</v>
      </c>
      <c r="Q179" t="str">
        <f>IFERROR(VLOOKUP(Filiais_Petz4[[#This Row],[FILIAL]],'[4]PETZ E ZEEDOG'!$B:$C,2,0),"")</f>
        <v>SP1</v>
      </c>
    </row>
    <row r="180" spans="1:17" ht="14.45" hidden="1" customHeight="1" x14ac:dyDescent="0.25">
      <c r="A180" t="s">
        <v>232</v>
      </c>
      <c r="B180" t="str">
        <f>IFERROR(VLOOKUP(Filiais_Petz4[[#This Row],[FILIAL]],'[4]PETZ E ZEEDOG'!$B:$D,3,0),"")</f>
        <v>R1</v>
      </c>
      <c r="C180" t="str">
        <f>IFERROR(VLOOKUP(Filiais_Petz4[[#This Row],[FILIAL]],'[4]PETZ E ZEEDOG'!$B:$E,4,0),"")</f>
        <v>MARYANE</v>
      </c>
      <c r="D180" t="str">
        <f>IFERROR(VLOOKUP(Filiais_Petz4[[#This Row],[FILIAL]],'[4]PETZ E ZEEDOG'!$B:$F,5,0),"")</f>
        <v>MGGU-SP</v>
      </c>
      <c r="E180" t="str">
        <f>IFERROR(VLOOKUP(Filiais_Petz4[[#This Row],[FILIAL]],'[4]PETZ E ZEEDOG'!$B:$G,6,0),"")</f>
        <v>PETZ MOGI GUAÇU</v>
      </c>
      <c r="F180" s="1">
        <f>IFERROR(VLOOKUP(Filiais_Petz4[[#This Row],[FILIAL]],'[4]PETZ E ZEEDOG'!$B:$H,7,0),"")</f>
        <v>44741</v>
      </c>
      <c r="G180" t="str">
        <f>IFERROR(VLOOKUP(Filiais_Petz4[[#This Row],[FILIAL]],'[4]PETZ E ZEEDOG'!$B$2:$R$1103,8,0),"")</f>
        <v>AV MOGI MIRIM, 970-1000</v>
      </c>
      <c r="H180" t="str">
        <f>IFERROR(VLOOKUP(Filiais_Petz4[[#This Row],[FILIAL]],'[4]PETZ E ZEEDOG'!$B:$J,9,0),"")</f>
        <v>MOGI GUAÇU</v>
      </c>
      <c r="I180" t="str">
        <f>IFERROR(VLOOKUP(Filiais_Petz4[[#This Row],[FILIAL]],'[4]PETZ E ZEEDOG'!$B:$K,10,0),"")</f>
        <v>SP</v>
      </c>
      <c r="J180">
        <f>IFERROR(VLOOKUP(Filiais_Petz4[[#This Row],[FILIAL]],'[4]PETZ E ZEEDOG'!$B$2:$R$1103,11,0),"")</f>
        <v>13844110</v>
      </c>
      <c r="K180" s="89">
        <f>IFERROR(VLOOKUP(Filiais_Petz4[[#This Row],[FILIAL]],'[4]PETZ E ZEEDOG'!$B:$M,12,0),"")</f>
        <v>18328118017508</v>
      </c>
      <c r="L180">
        <f>IFERROR(VLOOKUP(Filiais_Petz4[[#This Row],[FILIAL]],'[4]PETZ E ZEEDOG'!$B:$N,13,0),"")</f>
        <v>455290272112</v>
      </c>
      <c r="M180" t="str">
        <f>IFERROR(VLOOKUP(Filiais_Petz4[[#This Row],[FILIAL]],'[4]PETZ E ZEEDOG'!$B:$O,14,0),"")</f>
        <v>AREIAO</v>
      </c>
      <c r="N180" t="str">
        <f>IFERROR(VLOOKUP(Filiais_Petz4[[#This Row],[FILIAL]],'[4]PETZ E ZEEDOG'!$B:$P,15,0),"")</f>
        <v>S</v>
      </c>
      <c r="O180" t="str">
        <f>IFERROR(VLOOKUP(Filiais_Petz4[[#This Row],[FILIAL]],'[4]PETZ E ZEEDOG'!$B:$Q,16,0),"")</f>
        <v>MGGU-SP</v>
      </c>
      <c r="P180" t="str">
        <f>IFERROR(VLOOKUP(Filiais_Petz4[[#This Row],[FILIAL]],'[4]PETZ E ZEEDOG'!$B:$R,17,0),"")</f>
        <v>AGNALDO</v>
      </c>
      <c r="Q180" t="str">
        <f>IFERROR(VLOOKUP(Filiais_Petz4[[#This Row],[FILIAL]],'[4]PETZ E ZEEDOG'!$B:$C,2,0),"")</f>
        <v>INT-1</v>
      </c>
    </row>
    <row r="181" spans="1:17" ht="14.45" hidden="1" customHeight="1" x14ac:dyDescent="0.25">
      <c r="A181" t="s">
        <v>233</v>
      </c>
      <c r="B181" t="str">
        <f>IFERROR(VLOOKUP(Filiais_Petz4[[#This Row],[FILIAL]],'[4]PETZ E ZEEDOG'!$B:$D,3,0),"")</f>
        <v>R3</v>
      </c>
      <c r="C181" t="str">
        <f>IFERROR(VLOOKUP(Filiais_Petz4[[#This Row],[FILIAL]],'[4]PETZ E ZEEDOG'!$B:$E,4,0),"")</f>
        <v>FELICIO</v>
      </c>
      <c r="D181" t="str">
        <f>IFERROR(VLOOKUP(Filiais_Petz4[[#This Row],[FILIAL]],'[4]PETZ E ZEEDOG'!$B:$F,5,0),"")</f>
        <v>TQTP-AM</v>
      </c>
      <c r="E181" t="str">
        <f>IFERROR(VLOOKUP(Filiais_Petz4[[#This Row],[FILIAL]],'[4]PETZ E ZEEDOG'!$B:$G,6,0),"")</f>
        <v>PETZ TORQUATO TAPAJOS</v>
      </c>
      <c r="F181" s="1">
        <f>IFERROR(VLOOKUP(Filiais_Petz4[[#This Row],[FILIAL]],'[4]PETZ E ZEEDOG'!$B:$H,7,0),"")</f>
        <v>44602</v>
      </c>
      <c r="G181" t="str">
        <f>IFERROR(VLOOKUP(Filiais_Petz4[[#This Row],[FILIAL]],'[4]PETZ E ZEEDOG'!$B$2:$R$1103,8,0),"")</f>
        <v>AV TORQUATO TAPAJOS,313</v>
      </c>
      <c r="H181" t="str">
        <f>IFERROR(VLOOKUP(Filiais_Petz4[[#This Row],[FILIAL]],'[4]PETZ E ZEEDOG'!$B:$J,9,0),"")</f>
        <v>MANAUS</v>
      </c>
      <c r="I181" t="str">
        <f>IFERROR(VLOOKUP(Filiais_Petz4[[#This Row],[FILIAL]],'[4]PETZ E ZEEDOG'!$B:$K,10,0),"")</f>
        <v>AM</v>
      </c>
      <c r="J181">
        <f>IFERROR(VLOOKUP(Filiais_Petz4[[#This Row],[FILIAL]],'[4]PETZ E ZEEDOG'!$B$2:$R$1103,11,0),"")</f>
        <v>69058830</v>
      </c>
      <c r="K181" s="89">
        <f>IFERROR(VLOOKUP(Filiais_Petz4[[#This Row],[FILIAL]],'[4]PETZ E ZEEDOG'!$B:$M,12,0),"")</f>
        <v>18328118017346</v>
      </c>
      <c r="L181">
        <f>IFERROR(VLOOKUP(Filiais_Petz4[[#This Row],[FILIAL]],'[4]PETZ E ZEEDOG'!$B:$N,13,0),"")</f>
        <v>54262585</v>
      </c>
      <c r="M181" t="str">
        <f>IFERROR(VLOOKUP(Filiais_Petz4[[#This Row],[FILIAL]],'[4]PETZ E ZEEDOG'!$B:$O,14,0),"")</f>
        <v>FLORES</v>
      </c>
      <c r="N181" t="str">
        <f>IFERROR(VLOOKUP(Filiais_Petz4[[#This Row],[FILIAL]],'[4]PETZ E ZEEDOG'!$B:$P,15,0),"")</f>
        <v>S</v>
      </c>
      <c r="O181" t="str">
        <f>IFERROR(VLOOKUP(Filiais_Petz4[[#This Row],[FILIAL]],'[4]PETZ E ZEEDOG'!$B:$Q,16,0),"")</f>
        <v>TQTP-AM</v>
      </c>
      <c r="P181" t="str">
        <f>IFERROR(VLOOKUP(Filiais_Petz4[[#This Row],[FILIAL]],'[4]PETZ E ZEEDOG'!$B:$R,17,0),"")</f>
        <v>CAIO</v>
      </c>
      <c r="Q181" t="str">
        <f>IFERROR(VLOOKUP(Filiais_Petz4[[#This Row],[FILIAL]],'[4]PETZ E ZEEDOG'!$B:$C,2,0),"")</f>
        <v>CO-3</v>
      </c>
    </row>
    <row r="182" spans="1:17" ht="14.45" hidden="1" customHeight="1" x14ac:dyDescent="0.25">
      <c r="A182" t="s">
        <v>234</v>
      </c>
      <c r="B182" t="str">
        <f>IFERROR(VLOOKUP(Filiais_Petz4[[#This Row],[FILIAL]],'[4]PETZ E ZEEDOG'!$B:$D,3,0),"")</f>
        <v>R3</v>
      </c>
      <c r="C182" t="str">
        <f>IFERROR(VLOOKUP(Filiais_Petz4[[#This Row],[FILIAL]],'[4]PETZ E ZEEDOG'!$B:$E,4,0),"")</f>
        <v>FELICIO</v>
      </c>
      <c r="D182" t="str">
        <f>IFERROR(VLOOKUP(Filiais_Petz4[[#This Row],[FILIAL]],'[4]PETZ E ZEEDOG'!$B:$F,5,0),"")</f>
        <v>MAUA-SP</v>
      </c>
      <c r="E182" t="str">
        <f>IFERROR(VLOOKUP(Filiais_Petz4[[#This Row],[FILIAL]],'[4]PETZ E ZEEDOG'!$B:$G,6,0),"")</f>
        <v>PETZ MAUA SHOPPING</v>
      </c>
      <c r="F182" s="1">
        <f>IFERROR(VLOOKUP(Filiais_Petz4[[#This Row],[FILIAL]],'[4]PETZ E ZEEDOG'!$B:$H,7,0),"")</f>
        <v>44216</v>
      </c>
      <c r="G182" t="str">
        <f>IFERROR(VLOOKUP(Filiais_Petz4[[#This Row],[FILIAL]],'[4]PETZ E ZEEDOG'!$B$2:$R$1103,8,0),"")</f>
        <v>AVENIDA GOVERNADOR MARIO COVAS JUNIOR, 1</v>
      </c>
      <c r="H182" t="str">
        <f>IFERROR(VLOOKUP(Filiais_Petz4[[#This Row],[FILIAL]],'[4]PETZ E ZEEDOG'!$B:$J,9,0),"")</f>
        <v>MAUA</v>
      </c>
      <c r="I182" t="str">
        <f>IFERROR(VLOOKUP(Filiais_Petz4[[#This Row],[FILIAL]],'[4]PETZ E ZEEDOG'!$B:$K,10,0),"")</f>
        <v>SP</v>
      </c>
      <c r="J182">
        <f>IFERROR(VLOOKUP(Filiais_Petz4[[#This Row],[FILIAL]],'[4]PETZ E ZEEDOG'!$B$2:$R$1103,11,0),"")</f>
        <v>9390040</v>
      </c>
      <c r="K182" s="89">
        <f>IFERROR(VLOOKUP(Filiais_Petz4[[#This Row],[FILIAL]],'[4]PETZ E ZEEDOG'!$B:$M,12,0),"")</f>
        <v>18328118016617</v>
      </c>
      <c r="L182">
        <f>IFERROR(VLOOKUP(Filiais_Petz4[[#This Row],[FILIAL]],'[4]PETZ E ZEEDOG'!$B:$N,13,0),"")</f>
        <v>442510065115</v>
      </c>
      <c r="M182" t="str">
        <f>IFERROR(VLOOKUP(Filiais_Petz4[[#This Row],[FILIAL]],'[4]PETZ E ZEEDOG'!$B:$O,14,0),"")</f>
        <v>CENTRO</v>
      </c>
      <c r="N182" t="str">
        <f>IFERROR(VLOOKUP(Filiais_Petz4[[#This Row],[FILIAL]],'[4]PETZ E ZEEDOG'!$B:$P,15,0),"")</f>
        <v>S</v>
      </c>
      <c r="O182" t="str">
        <f>IFERROR(VLOOKUP(Filiais_Petz4[[#This Row],[FILIAL]],'[4]PETZ E ZEEDOG'!$B:$Q,16,0),"")</f>
        <v>MAUA-SP</v>
      </c>
      <c r="P182" t="str">
        <f>IFERROR(VLOOKUP(Filiais_Petz4[[#This Row],[FILIAL]],'[4]PETZ E ZEEDOG'!$B:$R,17,0),"")</f>
        <v>CAIO</v>
      </c>
      <c r="Q182" t="str">
        <f>IFERROR(VLOOKUP(Filiais_Petz4[[#This Row],[FILIAL]],'[4]PETZ E ZEEDOG'!$B:$C,2,0),"")</f>
        <v>SP3</v>
      </c>
    </row>
    <row r="183" spans="1:17" ht="14.45" hidden="1" customHeight="1" x14ac:dyDescent="0.25">
      <c r="A183" t="s">
        <v>235</v>
      </c>
      <c r="B183" t="str">
        <f>IFERROR(VLOOKUP(Filiais_Petz4[[#This Row],[FILIAL]],'[4]PETZ E ZEEDOG'!$B:$D,3,0),"")</f>
        <v>R2</v>
      </c>
      <c r="C183" t="str">
        <f>IFERROR(VLOOKUP(Filiais_Petz4[[#This Row],[FILIAL]],'[4]PETZ E ZEEDOG'!$B:$E,4,0),"")</f>
        <v>MARCONE</v>
      </c>
      <c r="D183" t="str">
        <f>IFERROR(VLOOKUP(Filiais_Petz4[[#This Row],[FILIAL]],'[4]PETZ E ZEEDOG'!$B:$F,5,0),"")</f>
        <v>SZNO-SP</v>
      </c>
      <c r="E183" t="str">
        <f>IFERROR(VLOOKUP(Filiais_Petz4[[#This Row],[FILIAL]],'[4]PETZ E ZEEDOG'!$B:$G,6,0),"")</f>
        <v>PETZ SHOPPING SUZANO</v>
      </c>
      <c r="F183" s="1">
        <f>IFERROR(VLOOKUP(Filiais_Petz4[[#This Row],[FILIAL]],'[4]PETZ E ZEEDOG'!$B:$H,7,0),"")</f>
        <v>44651</v>
      </c>
      <c r="G183" t="str">
        <f>IFERROR(VLOOKUP(Filiais_Petz4[[#This Row],[FILIAL]],'[4]PETZ E ZEEDOG'!$B$2:$R$1103,8,0),"")</f>
        <v>RUA SETE DE SETEMBRO,555</v>
      </c>
      <c r="H183" t="str">
        <f>IFERROR(VLOOKUP(Filiais_Petz4[[#This Row],[FILIAL]],'[4]PETZ E ZEEDOG'!$B:$J,9,0),"")</f>
        <v>SUZANO</v>
      </c>
      <c r="I183" t="str">
        <f>IFERROR(VLOOKUP(Filiais_Petz4[[#This Row],[FILIAL]],'[4]PETZ E ZEEDOG'!$B:$K,10,0),"")</f>
        <v>SP</v>
      </c>
      <c r="J183">
        <f>IFERROR(VLOOKUP(Filiais_Petz4[[#This Row],[FILIAL]],'[4]PETZ E ZEEDOG'!$B$2:$R$1103,11,0),"")</f>
        <v>8673900</v>
      </c>
      <c r="K183" s="89">
        <f>IFERROR(VLOOKUP(Filiais_Petz4[[#This Row],[FILIAL]],'[4]PETZ E ZEEDOG'!$B:$M,12,0),"")</f>
        <v>18328118017427</v>
      </c>
      <c r="L183">
        <f>IFERROR(VLOOKUP(Filiais_Petz4[[#This Row],[FILIAL]],'[4]PETZ E ZEEDOG'!$B:$N,13,0),"")</f>
        <v>672494877117</v>
      </c>
      <c r="M183" t="str">
        <f>IFERROR(VLOOKUP(Filiais_Petz4[[#This Row],[FILIAL]],'[4]PETZ E ZEEDOG'!$B:$O,14,0),"")</f>
        <v xml:space="preserve">PARQUE SUZANO </v>
      </c>
      <c r="N183" t="str">
        <f>IFERROR(VLOOKUP(Filiais_Petz4[[#This Row],[FILIAL]],'[4]PETZ E ZEEDOG'!$B:$P,15,0),"")</f>
        <v>S</v>
      </c>
      <c r="O183" t="str">
        <f>IFERROR(VLOOKUP(Filiais_Petz4[[#This Row],[FILIAL]],'[4]PETZ E ZEEDOG'!$B:$Q,16,0),"")</f>
        <v>SZNO-SP</v>
      </c>
      <c r="P183" t="str">
        <f>IFERROR(VLOOKUP(Filiais_Petz4[[#This Row],[FILIAL]],'[4]PETZ E ZEEDOG'!$B:$R,17,0),"")</f>
        <v>GUILHERME</v>
      </c>
      <c r="Q183" t="str">
        <f>IFERROR(VLOOKUP(Filiais_Petz4[[#This Row],[FILIAL]],'[4]PETZ E ZEEDOG'!$B:$C,2,0),"")</f>
        <v>SP6</v>
      </c>
    </row>
    <row r="184" spans="1:17" ht="14.45" hidden="1" customHeight="1" x14ac:dyDescent="0.25">
      <c r="A184" t="s">
        <v>236</v>
      </c>
      <c r="B184" t="str">
        <f>IFERROR(VLOOKUP(Filiais_Petz4[[#This Row],[FILIAL]],'[4]PETZ E ZEEDOG'!$B:$D,3,0),"")</f>
        <v>R1</v>
      </c>
      <c r="C184" t="str">
        <f>IFERROR(VLOOKUP(Filiais_Petz4[[#This Row],[FILIAL]],'[4]PETZ E ZEEDOG'!$B:$E,4,0),"")</f>
        <v>MARYANE</v>
      </c>
      <c r="D184" t="str">
        <f>IFERROR(VLOOKUP(Filiais_Petz4[[#This Row],[FILIAL]],'[4]PETZ E ZEEDOG'!$B:$F,5,0),"")</f>
        <v>PCCD-MG</v>
      </c>
      <c r="E184" t="str">
        <f>IFERROR(VLOOKUP(Filiais_Petz4[[#This Row],[FILIAL]],'[4]PETZ E ZEEDOG'!$B:$G,6,0),"")</f>
        <v>PETZ POÇOS DE CALDAS</v>
      </c>
      <c r="F184" s="1">
        <f>IFERROR(VLOOKUP(Filiais_Petz4[[#This Row],[FILIAL]],'[4]PETZ E ZEEDOG'!$B:$H,7,0),"")</f>
        <v>44458</v>
      </c>
      <c r="G184" t="str">
        <f>IFERROR(VLOOKUP(Filiais_Petz4[[#This Row],[FILIAL]],'[4]PETZ E ZEEDOG'!$B$2:$R$1103,8,0),"")</f>
        <v>AV JOAO PINHEIRO. 711</v>
      </c>
      <c r="H184" t="str">
        <f>IFERROR(VLOOKUP(Filiais_Petz4[[#This Row],[FILIAL]],'[4]PETZ E ZEEDOG'!$B:$J,9,0),"")</f>
        <v xml:space="preserve">POÇOS DE CALDAS </v>
      </c>
      <c r="I184" t="str">
        <f>IFERROR(VLOOKUP(Filiais_Petz4[[#This Row],[FILIAL]],'[4]PETZ E ZEEDOG'!$B:$K,10,0),"")</f>
        <v xml:space="preserve">MG </v>
      </c>
      <c r="J184">
        <f>IFERROR(VLOOKUP(Filiais_Petz4[[#This Row],[FILIAL]],'[4]PETZ E ZEEDOG'!$B$2:$R$1103,11,0),"")</f>
        <v>37701880</v>
      </c>
      <c r="K184" s="89">
        <f>IFERROR(VLOOKUP(Filiais_Petz4[[#This Row],[FILIAL]],'[4]PETZ E ZEEDOG'!$B:$M,12,0),"")</f>
        <v>18328118018156</v>
      </c>
      <c r="L184" t="str">
        <f>IFERROR(VLOOKUP(Filiais_Petz4[[#This Row],[FILIAL]],'[4]PETZ E ZEEDOG'!$B:$N,13,0),"")</f>
        <v>0026221781582</v>
      </c>
      <c r="M184" t="str">
        <f>IFERROR(VLOOKUP(Filiais_Petz4[[#This Row],[FILIAL]],'[4]PETZ E ZEEDOG'!$B:$O,14,0),"")</f>
        <v>CAMPO DA MOGIANA</v>
      </c>
      <c r="N184" t="str">
        <f>IFERROR(VLOOKUP(Filiais_Petz4[[#This Row],[FILIAL]],'[4]PETZ E ZEEDOG'!$B:$P,15,0),"")</f>
        <v>S</v>
      </c>
      <c r="O184" t="str">
        <f>IFERROR(VLOOKUP(Filiais_Petz4[[#This Row],[FILIAL]],'[4]PETZ E ZEEDOG'!$B:$Q,16,0),"")</f>
        <v>PCCD-MG</v>
      </c>
      <c r="P184" t="str">
        <f>IFERROR(VLOOKUP(Filiais_Petz4[[#This Row],[FILIAL]],'[4]PETZ E ZEEDOG'!$B:$R,17,0),"")</f>
        <v>AGNALDO</v>
      </c>
      <c r="Q184" t="str">
        <f>IFERROR(VLOOKUP(Filiais_Petz4[[#This Row],[FILIAL]],'[4]PETZ E ZEEDOG'!$B:$C,2,0),"")</f>
        <v>INT-1</v>
      </c>
    </row>
    <row r="185" spans="1:17" ht="14.45" hidden="1" customHeight="1" x14ac:dyDescent="0.25">
      <c r="A185" t="s">
        <v>237</v>
      </c>
      <c r="B185" t="str">
        <f>IFERROR(VLOOKUP(Filiais_Petz4[[#This Row],[FILIAL]],'[4]PETZ E ZEEDOG'!$B:$D,3,0),"")</f>
        <v>R1</v>
      </c>
      <c r="C185" t="str">
        <f>IFERROR(VLOOKUP(Filiais_Petz4[[#This Row],[FILIAL]],'[4]PETZ E ZEEDOG'!$B:$E,4,0),"")</f>
        <v>MARYANE</v>
      </c>
      <c r="D185" t="str">
        <f>IFERROR(VLOOKUP(Filiais_Petz4[[#This Row],[FILIAL]],'[4]PETZ E ZEEDOG'!$B:$F,5,0),"")</f>
        <v>WSOA-CE</v>
      </c>
      <c r="E185" t="str">
        <f>IFERROR(VLOOKUP(Filiais_Petz4[[#This Row],[FILIAL]],'[4]PETZ E ZEEDOG'!$B:$G,6,0),"")</f>
        <v>PETZ WASHINGTON SOARES</v>
      </c>
      <c r="F185" s="1">
        <f>IFERROR(VLOOKUP(Filiais_Petz4[[#This Row],[FILIAL]],'[4]PETZ E ZEEDOG'!$B:$H,7,0),"")</f>
        <v>44509</v>
      </c>
      <c r="G185" t="str">
        <f>IFERROR(VLOOKUP(Filiais_Petz4[[#This Row],[FILIAL]],'[4]PETZ E ZEEDOG'!$B$2:$R$1103,8,0),"")</f>
        <v>AV WASHINGTON SOARES, 2300</v>
      </c>
      <c r="H185" t="str">
        <f>IFERROR(VLOOKUP(Filiais_Petz4[[#This Row],[FILIAL]],'[4]PETZ E ZEEDOG'!$B:$J,9,0),"")</f>
        <v>FORTALEZA</v>
      </c>
      <c r="I185" t="str">
        <f>IFERROR(VLOOKUP(Filiais_Petz4[[#This Row],[FILIAL]],'[4]PETZ E ZEEDOG'!$B:$K,10,0),"")</f>
        <v>CE</v>
      </c>
      <c r="J185">
        <f>IFERROR(VLOOKUP(Filiais_Petz4[[#This Row],[FILIAL]],'[4]PETZ E ZEEDOG'!$B$2:$R$1103,11,0),"")</f>
        <v>60810350</v>
      </c>
      <c r="K185" s="89">
        <f>IFERROR(VLOOKUP(Filiais_Petz4[[#This Row],[FILIAL]],'[4]PETZ E ZEEDOG'!$B:$M,12,0),"")</f>
        <v>18328118017850</v>
      </c>
      <c r="L185" t="str">
        <f>IFERROR(VLOOKUP(Filiais_Petz4[[#This Row],[FILIAL]],'[4]PETZ E ZEEDOG'!$B:$N,13,0),"")</f>
        <v>067664636</v>
      </c>
      <c r="M185" t="str">
        <f>IFERROR(VLOOKUP(Filiais_Petz4[[#This Row],[FILIAL]],'[4]PETZ E ZEEDOG'!$B:$O,14,0),"")</f>
        <v>ENGENHEIRO LUCIANOCAVALCANTE</v>
      </c>
      <c r="N185" t="str">
        <f>IFERROR(VLOOKUP(Filiais_Petz4[[#This Row],[FILIAL]],'[4]PETZ E ZEEDOG'!$B:$P,15,0),"")</f>
        <v>S</v>
      </c>
      <c r="O185" t="str">
        <f>IFERROR(VLOOKUP(Filiais_Petz4[[#This Row],[FILIAL]],'[4]PETZ E ZEEDOG'!$B:$Q,16,0),"")</f>
        <v>wsoa-ce</v>
      </c>
      <c r="P185" t="str">
        <f>IFERROR(VLOOKUP(Filiais_Petz4[[#This Row],[FILIAL]],'[4]PETZ E ZEEDOG'!$B:$R,17,0),"")</f>
        <v>LUCAS</v>
      </c>
      <c r="Q185" t="str">
        <f>IFERROR(VLOOKUP(Filiais_Petz4[[#This Row],[FILIAL]],'[4]PETZ E ZEEDOG'!$B:$C,2,0),"")</f>
        <v>NE2</v>
      </c>
    </row>
    <row r="186" spans="1:17" ht="14.45" hidden="1" customHeight="1" x14ac:dyDescent="0.25">
      <c r="A186" t="s">
        <v>238</v>
      </c>
      <c r="B186" t="str">
        <f>IFERROR(VLOOKUP(Filiais_Petz4[[#This Row],[FILIAL]],'[4]PETZ E ZEEDOG'!$B:$D,3,0),"")</f>
        <v>R3</v>
      </c>
      <c r="C186" t="str">
        <f>IFERROR(VLOOKUP(Filiais_Petz4[[#This Row],[FILIAL]],'[4]PETZ E ZEEDOG'!$B:$E,4,0),"")</f>
        <v>FELICIO</v>
      </c>
      <c r="D186" t="str">
        <f>IFERROR(VLOOKUP(Filiais_Petz4[[#This Row],[FILIAL]],'[4]PETZ E ZEEDOG'!$B:$F,5,0),"")</f>
        <v>ACTN-MG</v>
      </c>
      <c r="E186" t="str">
        <f>IFERROR(VLOOKUP(Filiais_Petz4[[#This Row],[FILIAL]],'[4]PETZ E ZEEDOG'!$B:$G,6,0),"")</f>
        <v>PETZ AV CONTORNO (ANTIGOS DADOS DE SVLB/MG - PETZ SILVA LOBO)</v>
      </c>
      <c r="F186" s="1">
        <f>IFERROR(VLOOKUP(Filiais_Petz4[[#This Row],[FILIAL]],'[4]PETZ E ZEEDOG'!$B:$H,7,0),"")</f>
        <v>45094</v>
      </c>
      <c r="G186" t="str">
        <f>IFERROR(VLOOKUP(Filiais_Petz4[[#This Row],[FILIAL]],'[4]PETZ E ZEEDOG'!$B$2:$R$1103,8,0),"")</f>
        <v>AV DO CONTORNO, 2171</v>
      </c>
      <c r="H186" t="str">
        <f>IFERROR(VLOOKUP(Filiais_Petz4[[#This Row],[FILIAL]],'[4]PETZ E ZEEDOG'!$B:$J,9,0),"")</f>
        <v>BELO HORIZONTE</v>
      </c>
      <c r="I186" t="str">
        <f>IFERROR(VLOOKUP(Filiais_Petz4[[#This Row],[FILIAL]],'[4]PETZ E ZEEDOG'!$B:$K,10,0),"")</f>
        <v>MG</v>
      </c>
      <c r="J186">
        <f>IFERROR(VLOOKUP(Filiais_Petz4[[#This Row],[FILIAL]],'[4]PETZ E ZEEDOG'!$B$2:$R$1103,11,0),"")</f>
        <v>31010085</v>
      </c>
      <c r="K186" s="89">
        <f>IFERROR(VLOOKUP(Filiais_Petz4[[#This Row],[FILIAL]],'[4]PETZ E ZEEDOG'!$B:$M,12,0),"")</f>
        <v>18328118017931</v>
      </c>
      <c r="L186">
        <f>IFERROR(VLOOKUP(Filiais_Petz4[[#This Row],[FILIAL]],'[4]PETZ E ZEEDOG'!$B:$N,13,0),"")</f>
        <v>26221781337</v>
      </c>
      <c r="M186" t="str">
        <f>IFERROR(VLOOKUP(Filiais_Petz4[[#This Row],[FILIAL]],'[4]PETZ E ZEEDOG'!$B:$O,14,0),"")</f>
        <v>SANTA TEREZA</v>
      </c>
      <c r="N186" t="str">
        <f>IFERROR(VLOOKUP(Filiais_Petz4[[#This Row],[FILIAL]],'[4]PETZ E ZEEDOG'!$B:$P,15,0),"")</f>
        <v>S</v>
      </c>
      <c r="O186" t="str">
        <f>IFERROR(VLOOKUP(Filiais_Petz4[[#This Row],[FILIAL]],'[4]PETZ E ZEEDOG'!$B:$Q,16,0),"")</f>
        <v>ACTN-MG</v>
      </c>
      <c r="P186" t="str">
        <f>IFERROR(VLOOKUP(Filiais_Petz4[[#This Row],[FILIAL]],'[4]PETZ E ZEEDOG'!$B:$R,17,0),"")</f>
        <v>KAUAN</v>
      </c>
      <c r="Q186" t="str">
        <f>IFERROR(VLOOKUP(Filiais_Petz4[[#This Row],[FILIAL]],'[4]PETZ E ZEEDOG'!$B:$C,2,0),"")</f>
        <v>MG-1</v>
      </c>
    </row>
    <row r="187" spans="1:17" ht="14.45" hidden="1" customHeight="1" x14ac:dyDescent="0.25">
      <c r="A187" t="s">
        <v>239</v>
      </c>
      <c r="B187" t="str">
        <f>IFERROR(VLOOKUP(Filiais_Petz4[[#This Row],[FILIAL]],'[4]PETZ E ZEEDOG'!$B:$D,3,0),"")</f>
        <v>R2</v>
      </c>
      <c r="C187" t="str">
        <f>IFERROR(VLOOKUP(Filiais_Petz4[[#This Row],[FILIAL]],'[4]PETZ E ZEEDOG'!$B:$E,4,0),"")</f>
        <v>MARCONE</v>
      </c>
      <c r="D187" t="str">
        <f>IFERROR(VLOOKUP(Filiais_Petz4[[#This Row],[FILIAL]],'[4]PETZ E ZEEDOG'!$B:$F,5,0),"")</f>
        <v>EDFC-SP</v>
      </c>
      <c r="E187" t="str">
        <f>IFERROR(VLOOKUP(Filiais_Petz4[[#This Row],[FILIAL]],'[4]PETZ E ZEEDOG'!$B:$G,6,0),"")</f>
        <v>PETZ EDGAR FACÓ</v>
      </c>
      <c r="F187" s="1">
        <f>IFERROR(VLOOKUP(Filiais_Petz4[[#This Row],[FILIAL]],'[4]PETZ E ZEEDOG'!$B:$H,7,0),"")</f>
        <v>44632</v>
      </c>
      <c r="G187" t="str">
        <f>IFERROR(VLOOKUP(Filiais_Petz4[[#This Row],[FILIAL]],'[4]PETZ E ZEEDOG'!$B$2:$R$1103,8,0),"")</f>
        <v>AV EDGAR FACO, 848</v>
      </c>
      <c r="H187" t="str">
        <f>IFERROR(VLOOKUP(Filiais_Petz4[[#This Row],[FILIAL]],'[4]PETZ E ZEEDOG'!$B:$J,9,0),"")</f>
        <v>SÃO PAULO</v>
      </c>
      <c r="I187" t="str">
        <f>IFERROR(VLOOKUP(Filiais_Petz4[[#This Row],[FILIAL]],'[4]PETZ E ZEEDOG'!$B:$K,10,0),"")</f>
        <v>SP</v>
      </c>
      <c r="J187">
        <f>IFERROR(VLOOKUP(Filiais_Petz4[[#This Row],[FILIAL]],'[4]PETZ E ZEEDOG'!$B$2:$R$1103,11,0),"")</f>
        <v>2924400</v>
      </c>
      <c r="K187" s="89">
        <f>IFERROR(VLOOKUP(Filiais_Petz4[[#This Row],[FILIAL]],'[4]PETZ E ZEEDOG'!$B:$M,12,0),"")</f>
        <v>18328118017770</v>
      </c>
      <c r="L187">
        <f>IFERROR(VLOOKUP(Filiais_Petz4[[#This Row],[FILIAL]],'[4]PETZ E ZEEDOG'!$B:$N,13,0),"")</f>
        <v>130287805114</v>
      </c>
      <c r="M187" t="str">
        <f>IFERROR(VLOOKUP(Filiais_Petz4[[#This Row],[FILIAL]],'[4]PETZ E ZEEDOG'!$B:$O,14,0),"")</f>
        <v>VILA PEREIRA CERCA</v>
      </c>
      <c r="N187" t="str">
        <f>IFERROR(VLOOKUP(Filiais_Petz4[[#This Row],[FILIAL]],'[4]PETZ E ZEEDOG'!$B:$P,15,0),"")</f>
        <v>S</v>
      </c>
      <c r="O187" t="str">
        <f>IFERROR(VLOOKUP(Filiais_Petz4[[#This Row],[FILIAL]],'[4]PETZ E ZEEDOG'!$B:$Q,16,0),"")</f>
        <v>EDFC-SP</v>
      </c>
      <c r="P187" t="str">
        <f>IFERROR(VLOOKUP(Filiais_Petz4[[#This Row],[FILIAL]],'[4]PETZ E ZEEDOG'!$B:$R,17,0),"")</f>
        <v>JOAB</v>
      </c>
      <c r="Q187" t="str">
        <f>IFERROR(VLOOKUP(Filiais_Petz4[[#This Row],[FILIAL]],'[4]PETZ E ZEEDOG'!$B:$C,2,0),"")</f>
        <v>SP5</v>
      </c>
    </row>
    <row r="188" spans="1:17" ht="14.45" hidden="1" customHeight="1" x14ac:dyDescent="0.25">
      <c r="A188" t="s">
        <v>240</v>
      </c>
      <c r="B188" t="str">
        <f>IFERROR(VLOOKUP(Filiais_Petz4[[#This Row],[FILIAL]],'[4]PETZ E ZEEDOG'!$B:$D,3,0),"")</f>
        <v>R1</v>
      </c>
      <c r="C188" t="str">
        <f>IFERROR(VLOOKUP(Filiais_Petz4[[#This Row],[FILIAL]],'[4]PETZ E ZEEDOG'!$B:$E,4,0),"")</f>
        <v>MARYANE</v>
      </c>
      <c r="D188" t="str">
        <f>IFERROR(VLOOKUP(Filiais_Petz4[[#This Row],[FILIAL]],'[4]PETZ E ZEEDOG'!$B:$F,5,0),"")</f>
        <v>UBRB-MG</v>
      </c>
      <c r="E188" t="str">
        <f>IFERROR(VLOOKUP(Filiais_Petz4[[#This Row],[FILIAL]],'[4]PETZ E ZEEDOG'!$B:$G,6,0),"")</f>
        <v>PETZ UBERABA</v>
      </c>
      <c r="F188" s="1">
        <f>IFERROR(VLOOKUP(Filiais_Petz4[[#This Row],[FILIAL]],'[4]PETZ E ZEEDOG'!$B:$H,7,0),"")</f>
        <v>44387</v>
      </c>
      <c r="G188" t="str">
        <f>IFERROR(VLOOKUP(Filiais_Petz4[[#This Row],[FILIAL]],'[4]PETZ E ZEEDOG'!$B$2:$R$1103,8,0),"")</f>
        <v>AV LEOPOLDINO DE OLIVEIRA, 4001</v>
      </c>
      <c r="H188" t="str">
        <f>IFERROR(VLOOKUP(Filiais_Petz4[[#This Row],[FILIAL]],'[4]PETZ E ZEEDOG'!$B:$J,9,0),"")</f>
        <v>UBERABA</v>
      </c>
      <c r="I188" t="str">
        <f>IFERROR(VLOOKUP(Filiais_Petz4[[#This Row],[FILIAL]],'[4]PETZ E ZEEDOG'!$B:$K,10,0),"")</f>
        <v>MG</v>
      </c>
      <c r="J188">
        <f>IFERROR(VLOOKUP(Filiais_Petz4[[#This Row],[FILIAL]],'[4]PETZ E ZEEDOG'!$B$2:$R$1103,11,0),"")</f>
        <v>38010000</v>
      </c>
      <c r="K188" s="89">
        <f>IFERROR(VLOOKUP(Filiais_Petz4[[#This Row],[FILIAL]],'[4]PETZ E ZEEDOG'!$B:$M,12,0),"")</f>
        <v>18328118018075</v>
      </c>
      <c r="L188" t="str">
        <f>IFERROR(VLOOKUP(Filiais_Petz4[[#This Row],[FILIAL]],'[4]PETZ E ZEEDOG'!$B:$N,13,0),"")</f>
        <v>0026221781418</v>
      </c>
      <c r="M188" t="str">
        <f>IFERROR(VLOOKUP(Filiais_Petz4[[#This Row],[FILIAL]],'[4]PETZ E ZEEDOG'!$B:$O,14,0),"")</f>
        <v>CENTRO</v>
      </c>
      <c r="N188" t="str">
        <f>IFERROR(VLOOKUP(Filiais_Petz4[[#This Row],[FILIAL]],'[4]PETZ E ZEEDOG'!$B:$P,15,0),"")</f>
        <v>S</v>
      </c>
      <c r="O188" t="str">
        <f>IFERROR(VLOOKUP(Filiais_Petz4[[#This Row],[FILIAL]],'[4]PETZ E ZEEDOG'!$B:$Q,16,0),"")</f>
        <v>UBRB-MG</v>
      </c>
      <c r="P188" t="str">
        <f>IFERROR(VLOOKUP(Filiais_Petz4[[#This Row],[FILIAL]],'[4]PETZ E ZEEDOG'!$B:$R,17,0),"")</f>
        <v>AGNALDO</v>
      </c>
      <c r="Q188" t="str">
        <f>IFERROR(VLOOKUP(Filiais_Petz4[[#This Row],[FILIAL]],'[4]PETZ E ZEEDOG'!$B:$C,2,0),"")</f>
        <v>INT-2</v>
      </c>
    </row>
    <row r="189" spans="1:17" ht="14.45" hidden="1" customHeight="1" x14ac:dyDescent="0.25">
      <c r="A189" t="s">
        <v>241</v>
      </c>
      <c r="B189" t="str">
        <f>IFERROR(VLOOKUP(Filiais_Petz4[[#This Row],[FILIAL]],'[4]PETZ E ZEEDOG'!$B:$D,3,0),"")</f>
        <v>R2</v>
      </c>
      <c r="C189" t="str">
        <f>IFERROR(VLOOKUP(Filiais_Petz4[[#This Row],[FILIAL]],'[4]PETZ E ZEEDOG'!$B:$E,4,0),"")</f>
        <v>MARCONE</v>
      </c>
      <c r="D189" t="str">
        <f>IFERROR(VLOOKUP(Filiais_Petz4[[#This Row],[FILIAL]],'[4]PETZ E ZEEDOG'!$B:$F,5,0),"")</f>
        <v>VGLV-SP</v>
      </c>
      <c r="E189" t="str">
        <f>IFERROR(VLOOKUP(Filiais_Petz4[[#This Row],[FILIAL]],'[4]PETZ E ZEEDOG'!$B:$G,6,0),"")</f>
        <v>PETZ VILA GALVÃO</v>
      </c>
      <c r="F189" s="1">
        <f>IFERROR(VLOOKUP(Filiais_Petz4[[#This Row],[FILIAL]],'[4]PETZ E ZEEDOG'!$B:$H,7,0),"")</f>
        <v>44471</v>
      </c>
      <c r="G189" t="str">
        <f>IFERROR(VLOOKUP(Filiais_Petz4[[#This Row],[FILIAL]],'[4]PETZ E ZEEDOG'!$B$2:$R$1103,8,0),"")</f>
        <v>R MARIA PRIMO DE JESUS, 47/69</v>
      </c>
      <c r="H189" t="str">
        <f>IFERROR(VLOOKUP(Filiais_Petz4[[#This Row],[FILIAL]],'[4]PETZ E ZEEDOG'!$B:$J,9,0),"")</f>
        <v>GUARULHOS</v>
      </c>
      <c r="I189" t="str">
        <f>IFERROR(VLOOKUP(Filiais_Petz4[[#This Row],[FILIAL]],'[4]PETZ E ZEEDOG'!$B:$K,10,0),"")</f>
        <v>SP</v>
      </c>
      <c r="J189">
        <f>IFERROR(VLOOKUP(Filiais_Petz4[[#This Row],[FILIAL]],'[4]PETZ E ZEEDOG'!$B$2:$R$1103,11,0),"")</f>
        <v>7056040</v>
      </c>
      <c r="K189" s="89">
        <f>IFERROR(VLOOKUP(Filiais_Petz4[[#This Row],[FILIAL]],'[4]PETZ E ZEEDOG'!$B:$M,12,0),"")</f>
        <v>18328118013006</v>
      </c>
      <c r="L189">
        <f>IFERROR(VLOOKUP(Filiais_Petz4[[#This Row],[FILIAL]],'[4]PETZ E ZEEDOG'!$B:$N,13,0),"")</f>
        <v>127279735110</v>
      </c>
      <c r="M189" t="str">
        <f>IFERROR(VLOOKUP(Filiais_Petz4[[#This Row],[FILIAL]],'[4]PETZ E ZEEDOG'!$B:$O,14,0),"")</f>
        <v>VILA GALVAO</v>
      </c>
      <c r="N189" t="str">
        <f>IFERROR(VLOOKUP(Filiais_Petz4[[#This Row],[FILIAL]],'[4]PETZ E ZEEDOG'!$B:$P,15,0),"")</f>
        <v>S</v>
      </c>
      <c r="O189" t="str">
        <f>IFERROR(VLOOKUP(Filiais_Petz4[[#This Row],[FILIAL]],'[4]PETZ E ZEEDOG'!$B:$Q,16,0),"")</f>
        <v>VGLV-SP</v>
      </c>
      <c r="P189" t="str">
        <f>IFERROR(VLOOKUP(Filiais_Petz4[[#This Row],[FILIAL]],'[4]PETZ E ZEEDOG'!$B:$R,17,0),"")</f>
        <v>JOAB</v>
      </c>
      <c r="Q189" t="str">
        <f>IFERROR(VLOOKUP(Filiais_Petz4[[#This Row],[FILIAL]],'[4]PETZ E ZEEDOG'!$B:$C,2,0),"")</f>
        <v>SP5</v>
      </c>
    </row>
    <row r="190" spans="1:17" ht="14.45" hidden="1" customHeight="1" x14ac:dyDescent="0.25">
      <c r="A190" t="s">
        <v>242</v>
      </c>
      <c r="B190" t="str">
        <f>IFERROR(VLOOKUP(Filiais_Petz4[[#This Row],[FILIAL]],'[4]PETZ E ZEEDOG'!$B:$D,3,0),"")</f>
        <v>R2</v>
      </c>
      <c r="C190" t="str">
        <f>IFERROR(VLOOKUP(Filiais_Petz4[[#This Row],[FILIAL]],'[4]PETZ E ZEEDOG'!$B:$E,4,0),"")</f>
        <v>MARCONE</v>
      </c>
      <c r="D190" t="str">
        <f>IFERROR(VLOOKUP(Filiais_Petz4[[#This Row],[FILIAL]],'[4]PETZ E ZEEDOG'!$B:$F,5,0),"")</f>
        <v>LHVD-PR</v>
      </c>
      <c r="E190" t="str">
        <f>IFERROR(VLOOKUP(Filiais_Petz4[[#This Row],[FILIAL]],'[4]PETZ E ZEEDOG'!$B:$G,6,0),"")</f>
        <v>PETZ LINHA VERDE</v>
      </c>
      <c r="F190" s="1">
        <f>IFERROR(VLOOKUP(Filiais_Petz4[[#This Row],[FILIAL]],'[4]PETZ E ZEEDOG'!$B:$H,7,0),"")</f>
        <v>44721</v>
      </c>
      <c r="G190" t="str">
        <f>IFERROR(VLOOKUP(Filiais_Petz4[[#This Row],[FILIAL]],'[4]PETZ E ZEEDOG'!$B$2:$R$1103,8,0),"")</f>
        <v>AV CAVIUNA, 548</v>
      </c>
      <c r="H190" t="str">
        <f>IFERROR(VLOOKUP(Filiais_Petz4[[#This Row],[FILIAL]],'[4]PETZ E ZEEDOG'!$B:$J,9,0),"")</f>
        <v>CURITIBA</v>
      </c>
      <c r="I190" t="str">
        <f>IFERROR(VLOOKUP(Filiais_Petz4[[#This Row],[FILIAL]],'[4]PETZ E ZEEDOG'!$B:$K,10,0),"")</f>
        <v>PR</v>
      </c>
      <c r="J190">
        <f>IFERROR(VLOOKUP(Filiais_Petz4[[#This Row],[FILIAL]],'[4]PETZ E ZEEDOG'!$B$2:$R$1103,11,0),"")</f>
        <v>82840123</v>
      </c>
      <c r="K190" s="89">
        <f>IFERROR(VLOOKUP(Filiais_Petz4[[#This Row],[FILIAL]],'[4]PETZ E ZEEDOG'!$B:$M,12,0),"")</f>
        <v>18328118020800</v>
      </c>
      <c r="L190">
        <f>IFERROR(VLOOKUP(Filiais_Petz4[[#This Row],[FILIAL]],'[4]PETZ E ZEEDOG'!$B:$N,13,0),"")</f>
        <v>9091379691</v>
      </c>
      <c r="M190" t="str">
        <f>IFERROR(VLOOKUP(Filiais_Petz4[[#This Row],[FILIAL]],'[4]PETZ E ZEEDOG'!$B:$O,14,0),"")</f>
        <v>BAIRRO ALTO</v>
      </c>
      <c r="N190" t="str">
        <f>IFERROR(VLOOKUP(Filiais_Petz4[[#This Row],[FILIAL]],'[4]PETZ E ZEEDOG'!$B:$P,15,0),"")</f>
        <v>S</v>
      </c>
      <c r="O190" t="str">
        <f>IFERROR(VLOOKUP(Filiais_Petz4[[#This Row],[FILIAL]],'[4]PETZ E ZEEDOG'!$B:$Q,16,0),"")</f>
        <v>LHVD-PR</v>
      </c>
      <c r="P190" t="str">
        <f>IFERROR(VLOOKUP(Filiais_Petz4[[#This Row],[FILIAL]],'[4]PETZ E ZEEDOG'!$B:$R,17,0),"")</f>
        <v>ROBSON</v>
      </c>
      <c r="Q190" t="str">
        <f>IFERROR(VLOOKUP(Filiais_Petz4[[#This Row],[FILIAL]],'[4]PETZ E ZEEDOG'!$B:$C,2,0),"")</f>
        <v>PR-SC</v>
      </c>
    </row>
    <row r="191" spans="1:17" ht="14.45" hidden="1" customHeight="1" x14ac:dyDescent="0.25">
      <c r="A191" t="s">
        <v>243</v>
      </c>
      <c r="B191" t="str">
        <f>IFERROR(VLOOKUP(Filiais_Petz4[[#This Row],[FILIAL]],'[4]PETZ E ZEEDOG'!$B:$D,3,0),"")</f>
        <v>R3</v>
      </c>
      <c r="C191" t="str">
        <f>IFERROR(VLOOKUP(Filiais_Petz4[[#This Row],[FILIAL]],'[4]PETZ E ZEEDOG'!$B:$E,4,0),"")</f>
        <v>FELICIO</v>
      </c>
      <c r="D191" t="str">
        <f>IFERROR(VLOOKUP(Filiais_Petz4[[#This Row],[FILIAL]],'[4]PETZ E ZEEDOG'!$B:$F,5,0),"")</f>
        <v>ADNP-AM</v>
      </c>
      <c r="E191" t="str">
        <f>IFERROR(VLOOKUP(Filiais_Petz4[[#This Row],[FILIAL]],'[4]PETZ E ZEEDOG'!$B:$G,6,0),"")</f>
        <v>PETZ ADRIANOPOLIS</v>
      </c>
      <c r="F191" s="1">
        <f>IFERROR(VLOOKUP(Filiais_Petz4[[#This Row],[FILIAL]],'[4]PETZ E ZEEDOG'!$B:$H,7,0),"")</f>
        <v>0</v>
      </c>
      <c r="G191" t="str">
        <f>IFERROR(VLOOKUP(Filiais_Petz4[[#This Row],[FILIAL]],'[4]PETZ E ZEEDOG'!$B$2:$R$1103,8,0),"")</f>
        <v>AV JORNALISTA UMBERTO CALDERARO FILHO, 1712</v>
      </c>
      <c r="H191" t="str">
        <f>IFERROR(VLOOKUP(Filiais_Petz4[[#This Row],[FILIAL]],'[4]PETZ E ZEEDOG'!$B:$J,9,0),"")</f>
        <v xml:space="preserve">MANAUS </v>
      </c>
      <c r="I191" t="str">
        <f>IFERROR(VLOOKUP(Filiais_Petz4[[#This Row],[FILIAL]],'[4]PETZ E ZEEDOG'!$B:$K,10,0),"")</f>
        <v>AM</v>
      </c>
      <c r="J191">
        <f>IFERROR(VLOOKUP(Filiais_Petz4[[#This Row],[FILIAL]],'[4]PETZ E ZEEDOG'!$B$2:$R$1103,11,0),"")</f>
        <v>69057015</v>
      </c>
      <c r="K191" s="89">
        <f>IFERROR(VLOOKUP(Filiais_Petz4[[#This Row],[FILIAL]],'[4]PETZ E ZEEDOG'!$B:$M,12,0),"")</f>
        <v>18328118018741</v>
      </c>
      <c r="L191" t="str">
        <f>IFERROR(VLOOKUP(Filiais_Petz4[[#This Row],[FILIAL]],'[4]PETZ E ZEEDOG'!$B:$N,13,0),"")</f>
        <v>054335434</v>
      </c>
      <c r="M191" t="str">
        <f>IFERROR(VLOOKUP(Filiais_Petz4[[#This Row],[FILIAL]],'[4]PETZ E ZEEDOG'!$B:$O,14,0),"")</f>
        <v>ADRIANOPOLIS</v>
      </c>
      <c r="N191" t="str">
        <f>IFERROR(VLOOKUP(Filiais_Petz4[[#This Row],[FILIAL]],'[4]PETZ E ZEEDOG'!$B:$P,15,0),"")</f>
        <v>N</v>
      </c>
      <c r="O191" t="str">
        <f>IFERROR(VLOOKUP(Filiais_Petz4[[#This Row],[FILIAL]],'[4]PETZ E ZEEDOG'!$B:$Q,16,0),"")</f>
        <v>ADNP-AM</v>
      </c>
      <c r="P191" t="str">
        <f>IFERROR(VLOOKUP(Filiais_Petz4[[#This Row],[FILIAL]],'[4]PETZ E ZEEDOG'!$B:$R,17,0),"")</f>
        <v>CAIO</v>
      </c>
      <c r="Q191" t="str">
        <f>IFERROR(VLOOKUP(Filiais_Petz4[[#This Row],[FILIAL]],'[4]PETZ E ZEEDOG'!$B:$C,2,0),"")</f>
        <v>CO-3</v>
      </c>
    </row>
    <row r="192" spans="1:17" ht="14.45" hidden="1" customHeight="1" x14ac:dyDescent="0.25">
      <c r="A192" t="s">
        <v>244</v>
      </c>
      <c r="B192" t="str">
        <f>IFERROR(VLOOKUP(Filiais_Petz4[[#This Row],[FILIAL]],'[4]PETZ E ZEEDOG'!$B:$D,3,0),"")</f>
        <v/>
      </c>
      <c r="C192" t="str">
        <f>IFERROR(VLOOKUP(Filiais_Petz4[[#This Row],[FILIAL]],'[4]PETZ E ZEEDOG'!$B:$E,4,0),"")</f>
        <v/>
      </c>
      <c r="D192" t="str">
        <f>IFERROR(VLOOKUP(Filiais_Petz4[[#This Row],[FILIAL]],'[4]PETZ E ZEEDOG'!$B:$F,5,0),"")</f>
        <v/>
      </c>
      <c r="E192" t="str">
        <f>IFERROR(VLOOKUP(Filiais_Petz4[[#This Row],[FILIAL]],'[4]PETZ E ZEEDOG'!$B:$G,6,0),"")</f>
        <v/>
      </c>
      <c r="F192" s="1">
        <f>IFERROR(VLOOKUP(Filiais_Petz4[[#This Row],[FILIAL]],'[4]PETZ E ZEEDOG'!$B:$H,7,0),"")</f>
        <v>0</v>
      </c>
      <c r="G192" t="str">
        <f>IFERROR(VLOOKUP(Filiais_Petz4[[#This Row],[FILIAL]],'[4]PETZ E ZEEDOG'!$B$2:$R$1103,8,0),"")</f>
        <v/>
      </c>
      <c r="H192" t="str">
        <f>IFERROR(VLOOKUP(Filiais_Petz4[[#This Row],[FILIAL]],'[4]PETZ E ZEEDOG'!$B:$J,9,0),"")</f>
        <v/>
      </c>
      <c r="I192" t="str">
        <f>IFERROR(VLOOKUP(Filiais_Petz4[[#This Row],[FILIAL]],'[4]PETZ E ZEEDOG'!$B:$K,10,0),"")</f>
        <v/>
      </c>
      <c r="J192">
        <f>IFERROR(VLOOKUP(Filiais_Petz4[[#This Row],[FILIAL]],'[4]PETZ E ZEEDOG'!$B$2:$R$1103,11,0),"")</f>
        <v>0</v>
      </c>
      <c r="K192" s="89" t="str">
        <f>IFERROR(VLOOKUP(Filiais_Petz4[[#This Row],[FILIAL]],'[4]PETZ E ZEEDOG'!$B:$M,12,0),"")</f>
        <v/>
      </c>
      <c r="L192" t="str">
        <f>IFERROR(VLOOKUP(Filiais_Petz4[[#This Row],[FILIAL]],'[4]PETZ E ZEEDOG'!$B:$N,13,0),"")</f>
        <v/>
      </c>
      <c r="M192" t="str">
        <f>IFERROR(VLOOKUP(Filiais_Petz4[[#This Row],[FILIAL]],'[4]PETZ E ZEEDOG'!$B:$O,14,0),"")</f>
        <v/>
      </c>
      <c r="N192" t="str">
        <f>IFERROR(VLOOKUP(Filiais_Petz4[[#This Row],[FILIAL]],'[4]PETZ E ZEEDOG'!$B:$P,15,0),"")</f>
        <v>N</v>
      </c>
      <c r="O192" t="str">
        <f>IFERROR(VLOOKUP(Filiais_Petz4[[#This Row],[FILIAL]],'[4]PETZ E ZEEDOG'!$B:$Q,16,0),"")</f>
        <v/>
      </c>
      <c r="P192" t="str">
        <f>IFERROR(VLOOKUP(Filiais_Petz4[[#This Row],[FILIAL]],'[4]PETZ E ZEEDOG'!$B:$R,17,0),"")</f>
        <v/>
      </c>
      <c r="Q192" t="str">
        <f>IFERROR(VLOOKUP(Filiais_Petz4[[#This Row],[FILIAL]],'[4]PETZ E ZEEDOG'!$B:$C,2,0),"")</f>
        <v/>
      </c>
    </row>
    <row r="193" spans="1:17" ht="14.45" hidden="1" customHeight="1" x14ac:dyDescent="0.25">
      <c r="A193" t="s">
        <v>245</v>
      </c>
      <c r="B193" t="str">
        <f>IFERROR(VLOOKUP(Filiais_Petz4[[#This Row],[FILIAL]],'[4]PETZ E ZEEDOG'!$B:$D,3,0),"")</f>
        <v>R2</v>
      </c>
      <c r="C193" t="str">
        <f>IFERROR(VLOOKUP(Filiais_Petz4[[#This Row],[FILIAL]],'[4]PETZ E ZEEDOG'!$B:$E,4,0),"")</f>
        <v>MARCONE</v>
      </c>
      <c r="D193" t="str">
        <f>IFERROR(VLOOKUP(Filiais_Petz4[[#This Row],[FILIAL]],'[4]PETZ E ZEEDOG'!$B:$F,5,0),"")</f>
        <v>GRVT-RS</v>
      </c>
      <c r="E193" t="str">
        <f>IFERROR(VLOOKUP(Filiais_Petz4[[#This Row],[FILIAL]],'[4]PETZ E ZEEDOG'!$B:$G,6,0),"")</f>
        <v>PETZ GRAVATAI</v>
      </c>
      <c r="F193" s="1">
        <f>IFERROR(VLOOKUP(Filiais_Petz4[[#This Row],[FILIAL]],'[4]PETZ E ZEEDOG'!$B:$H,7,0),"")</f>
        <v>44842</v>
      </c>
      <c r="G193" t="str">
        <f>IFERROR(VLOOKUP(Filiais_Petz4[[#This Row],[FILIAL]],'[4]PETZ E ZEEDOG'!$B$2:$R$1103,8,0),"")</f>
        <v>AV DORIVAL CANDIDO LUZ DE OLIVEIRA, 900</v>
      </c>
      <c r="H193" t="str">
        <f>IFERROR(VLOOKUP(Filiais_Petz4[[#This Row],[FILIAL]],'[4]PETZ E ZEEDOG'!$B:$J,9,0),"")</f>
        <v>GRAVATAI</v>
      </c>
      <c r="I193" t="str">
        <f>IFERROR(VLOOKUP(Filiais_Petz4[[#This Row],[FILIAL]],'[4]PETZ E ZEEDOG'!$B:$K,10,0),"")</f>
        <v>RS</v>
      </c>
      <c r="J193">
        <f>IFERROR(VLOOKUP(Filiais_Petz4[[#This Row],[FILIAL]],'[4]PETZ E ZEEDOG'!$B$2:$R$1103,11,0),"")</f>
        <v>94030000</v>
      </c>
      <c r="K193" s="89">
        <f>IFERROR(VLOOKUP(Filiais_Petz4[[#This Row],[FILIAL]],'[4]PETZ E ZEEDOG'!$B:$M,12,0),"")</f>
        <v>18328118019047</v>
      </c>
      <c r="L193" t="str">
        <f>IFERROR(VLOOKUP(Filiais_Petz4[[#This Row],[FILIAL]],'[4]PETZ E ZEEDOG'!$B:$N,13,0),"")</f>
        <v>057/0362709</v>
      </c>
      <c r="M193" t="str">
        <f>IFERROR(VLOOKUP(Filiais_Petz4[[#This Row],[FILIAL]],'[4]PETZ E ZEEDOG'!$B:$O,14,0),"")</f>
        <v>COHAB C</v>
      </c>
      <c r="N193" t="str">
        <f>IFERROR(VLOOKUP(Filiais_Petz4[[#This Row],[FILIAL]],'[4]PETZ E ZEEDOG'!$B:$P,15,0),"")</f>
        <v>S</v>
      </c>
      <c r="O193" t="str">
        <f>IFERROR(VLOOKUP(Filiais_Petz4[[#This Row],[FILIAL]],'[4]PETZ E ZEEDOG'!$B:$Q,16,0),"")</f>
        <v>GRVT-RS</v>
      </c>
      <c r="P193" t="str">
        <f>IFERROR(VLOOKUP(Filiais_Petz4[[#This Row],[FILIAL]],'[4]PETZ E ZEEDOG'!$B:$R,17,0),"")</f>
        <v>JOAB</v>
      </c>
      <c r="Q193" t="str">
        <f>IFERROR(VLOOKUP(Filiais_Petz4[[#This Row],[FILIAL]],'[4]PETZ E ZEEDOG'!$B:$C,2,0),"")</f>
        <v>RS</v>
      </c>
    </row>
    <row r="194" spans="1:17" ht="14.45" hidden="1" customHeight="1" x14ac:dyDescent="0.25">
      <c r="A194" t="s">
        <v>246</v>
      </c>
      <c r="B194" t="str">
        <f>IFERROR(VLOOKUP(Filiais_Petz4[[#This Row],[FILIAL]],'[4]PETZ E ZEEDOG'!$B:$D,3,0),"")</f>
        <v>R2</v>
      </c>
      <c r="C194" t="str">
        <f>IFERROR(VLOOKUP(Filiais_Petz4[[#This Row],[FILIAL]],'[4]PETZ E ZEEDOG'!$B:$E,4,0),"")</f>
        <v>MARCONE</v>
      </c>
      <c r="D194" t="str">
        <f>IFERROR(VLOOKUP(Filiais_Petz4[[#This Row],[FILIAL]],'[4]PETZ E ZEEDOG'!$B:$F,5,0),"")</f>
        <v>NDTN-SP</v>
      </c>
      <c r="E194" t="str">
        <f>IFERROR(VLOOKUP(Filiais_Petz4[[#This Row],[FILIAL]],'[4]PETZ E ZEEDOG'!$B:$G,6,0),"")</f>
        <v>PETZ NORDESTINA</v>
      </c>
      <c r="F194" s="1">
        <f>IFERROR(VLOOKUP(Filiais_Petz4[[#This Row],[FILIAL]],'[4]PETZ E ZEEDOG'!$B:$H,7,0),"")</f>
        <v>44429</v>
      </c>
      <c r="G194" t="str">
        <f>IFERROR(VLOOKUP(Filiais_Petz4[[#This Row],[FILIAL]],'[4]PETZ E ZEEDOG'!$B$2:$R$1103,8,0),"")</f>
        <v>AVENIDA NORDESTINA, 2470</v>
      </c>
      <c r="H194" t="str">
        <f>IFERROR(VLOOKUP(Filiais_Petz4[[#This Row],[FILIAL]],'[4]PETZ E ZEEDOG'!$B:$J,9,0),"")</f>
        <v>SÃO PAULO</v>
      </c>
      <c r="I194" t="str">
        <f>IFERROR(VLOOKUP(Filiais_Petz4[[#This Row],[FILIAL]],'[4]PETZ E ZEEDOG'!$B:$K,10,0),"")</f>
        <v>SP</v>
      </c>
      <c r="J194">
        <f>IFERROR(VLOOKUP(Filiais_Petz4[[#This Row],[FILIAL]],'[4]PETZ E ZEEDOG'!$B$2:$R$1103,11,0),"")</f>
        <v>8042117</v>
      </c>
      <c r="K194" s="89">
        <f>IFERROR(VLOOKUP(Filiais_Petz4[[#This Row],[FILIAL]],'[4]PETZ E ZEEDOG'!$B:$M,12,0),"")</f>
        <v>18328118018407</v>
      </c>
      <c r="L194" t="str">
        <f>IFERROR(VLOOKUP(Filiais_Petz4[[#This Row],[FILIAL]],'[4]PETZ E ZEEDOG'!$B:$N,13,0),"")</f>
        <v>131089556110</v>
      </c>
      <c r="M194" t="str">
        <f>IFERROR(VLOOKUP(Filiais_Petz4[[#This Row],[FILIAL]],'[4]PETZ E ZEEDOG'!$B:$O,14,0),"")</f>
        <v>CIDADE NOVA SAO MIGUEL</v>
      </c>
      <c r="N194" t="str">
        <f>IFERROR(VLOOKUP(Filiais_Petz4[[#This Row],[FILIAL]],'[4]PETZ E ZEEDOG'!$B:$P,15,0),"")</f>
        <v>S</v>
      </c>
      <c r="O194" t="str">
        <f>IFERROR(VLOOKUP(Filiais_Petz4[[#This Row],[FILIAL]],'[4]PETZ E ZEEDOG'!$B:$Q,16,0),"")</f>
        <v>NDTN-SP</v>
      </c>
      <c r="P194" t="str">
        <f>IFERROR(VLOOKUP(Filiais_Petz4[[#This Row],[FILIAL]],'[4]PETZ E ZEEDOG'!$B:$R,17,0),"")</f>
        <v>ROBSON</v>
      </c>
      <c r="Q194" t="str">
        <f>IFERROR(VLOOKUP(Filiais_Petz4[[#This Row],[FILIAL]],'[4]PETZ E ZEEDOG'!$B:$C,2,0),"")</f>
        <v>SP4</v>
      </c>
    </row>
    <row r="195" spans="1:17" ht="14.45" hidden="1" customHeight="1" x14ac:dyDescent="0.25">
      <c r="A195" t="s">
        <v>247</v>
      </c>
      <c r="B195" t="str">
        <f>IFERROR(VLOOKUP(Filiais_Petz4[[#This Row],[FILIAL]],'[4]PETZ E ZEEDOG'!$B:$D,3,0),"")</f>
        <v>R1</v>
      </c>
      <c r="C195" t="str">
        <f>IFERROR(VLOOKUP(Filiais_Petz4[[#This Row],[FILIAL]],'[4]PETZ E ZEEDOG'!$B:$E,4,0),"")</f>
        <v>MARYANE</v>
      </c>
      <c r="D195" t="str">
        <f>IFERROR(VLOOKUP(Filiais_Petz4[[#This Row],[FILIAL]],'[4]PETZ E ZEEDOG'!$B:$F,5,0),"")</f>
        <v>JANH-SP</v>
      </c>
      <c r="E195" t="str">
        <f>IFERROR(VLOOKUP(Filiais_Petz4[[#This Row],[FILIAL]],'[4]PETZ E ZEEDOG'!$B:$G,6,0),"")</f>
        <v>PETZ JUNDIAÍ ANHANGUERA</v>
      </c>
      <c r="F195" s="1">
        <f>IFERROR(VLOOKUP(Filiais_Petz4[[#This Row],[FILIAL]],'[4]PETZ E ZEEDOG'!$B:$H,7,0),"")</f>
        <v>44750</v>
      </c>
      <c r="G195" t="str">
        <f>IFERROR(VLOOKUP(Filiais_Petz4[[#This Row],[FILIAL]],'[4]PETZ E ZEEDOG'!$B$2:$R$1103,8,0),"")</f>
        <v>AVENIDA DR. ADILSON RODRIGUES, 77</v>
      </c>
      <c r="H195" t="str">
        <f>IFERROR(VLOOKUP(Filiais_Petz4[[#This Row],[FILIAL]],'[4]PETZ E ZEEDOG'!$B:$J,9,0),"")</f>
        <v>JUNDIAÍ</v>
      </c>
      <c r="I195" t="str">
        <f>IFERROR(VLOOKUP(Filiais_Petz4[[#This Row],[FILIAL]],'[4]PETZ E ZEEDOG'!$B:$K,10,0),"")</f>
        <v>SP</v>
      </c>
      <c r="J195">
        <f>IFERROR(VLOOKUP(Filiais_Petz4[[#This Row],[FILIAL]],'[4]PETZ E ZEEDOG'!$B$2:$R$1103,11,0),"")</f>
        <v>13211685</v>
      </c>
      <c r="K195" s="89">
        <f>IFERROR(VLOOKUP(Filiais_Petz4[[#This Row],[FILIAL]],'[4]PETZ E ZEEDOG'!$B:$M,12,0),"")</f>
        <v>18328118018318</v>
      </c>
      <c r="L195">
        <f>IFERROR(VLOOKUP(Filiais_Petz4[[#This Row],[FILIAL]],'[4]PETZ E ZEEDOG'!$B:$N,13,0),"")</f>
        <v>407843025110</v>
      </c>
      <c r="M195" t="str">
        <f>IFERROR(VLOOKUP(Filiais_Petz4[[#This Row],[FILIAL]],'[4]PETZ E ZEEDOG'!$B:$O,14,0),"")</f>
        <v>JARDIM DAS SAMAMBAIAS</v>
      </c>
      <c r="N195" t="str">
        <f>IFERROR(VLOOKUP(Filiais_Petz4[[#This Row],[FILIAL]],'[4]PETZ E ZEEDOG'!$B:$P,15,0),"")</f>
        <v>S</v>
      </c>
      <c r="O195" t="str">
        <f>IFERROR(VLOOKUP(Filiais_Petz4[[#This Row],[FILIAL]],'[4]PETZ E ZEEDOG'!$B:$Q,16,0),"")</f>
        <v>JANH-SP</v>
      </c>
      <c r="P195" t="str">
        <f>IFERROR(VLOOKUP(Filiais_Petz4[[#This Row],[FILIAL]],'[4]PETZ E ZEEDOG'!$B:$R,17,0),"")</f>
        <v>AGNALDO</v>
      </c>
      <c r="Q195" t="str">
        <f>IFERROR(VLOOKUP(Filiais_Petz4[[#This Row],[FILIAL]],'[4]PETZ E ZEEDOG'!$B:$C,2,0),"")</f>
        <v>INT-1</v>
      </c>
    </row>
    <row r="196" spans="1:17" ht="14.45" hidden="1" customHeight="1" x14ac:dyDescent="0.25">
      <c r="A196" t="s">
        <v>248</v>
      </c>
      <c r="B196" t="str">
        <f>IFERROR(VLOOKUP(Filiais_Petz4[[#This Row],[FILIAL]],'[4]PETZ E ZEEDOG'!$B:$D,3,0),"")</f>
        <v>R1</v>
      </c>
      <c r="C196" t="str">
        <f>IFERROR(VLOOKUP(Filiais_Petz4[[#This Row],[FILIAL]],'[4]PETZ E ZEEDOG'!$B:$E,4,0),"")</f>
        <v>MARYANE</v>
      </c>
      <c r="D196" t="str">
        <f>IFERROR(VLOOKUP(Filiais_Petz4[[#This Row],[FILIAL]],'[4]PETZ E ZEEDOG'!$B:$F,5,0),"")</f>
        <v>SHGR-RJ</v>
      </c>
      <c r="E196" t="str">
        <f>IFERROR(VLOOKUP(Filiais_Petz4[[#This Row],[FILIAL]],'[4]PETZ E ZEEDOG'!$B:$G,6,0),"")</f>
        <v xml:space="preserve">PETZ SHOPPING GRANDE RIO </v>
      </c>
      <c r="F196" s="1">
        <f>IFERROR(VLOOKUP(Filiais_Petz4[[#This Row],[FILIAL]],'[4]PETZ E ZEEDOG'!$B:$H,7,0),"")</f>
        <v>44527</v>
      </c>
      <c r="G196" t="str">
        <f>IFERROR(VLOOKUP(Filiais_Petz4[[#This Row],[FILIAL]],'[4]PETZ E ZEEDOG'!$B$2:$R$1103,8,0),"")</f>
        <v>R MARIA SOARES SENDAS, 111</v>
      </c>
      <c r="H196" t="str">
        <f>IFERROR(VLOOKUP(Filiais_Petz4[[#This Row],[FILIAL]],'[4]PETZ E ZEEDOG'!$B:$J,9,0),"")</f>
        <v>SÃO JOAO DE MERITI</v>
      </c>
      <c r="I196" t="str">
        <f>IFERROR(VLOOKUP(Filiais_Petz4[[#This Row],[FILIAL]],'[4]PETZ E ZEEDOG'!$B:$K,10,0),"")</f>
        <v>RJ</v>
      </c>
      <c r="J196">
        <f>IFERROR(VLOOKUP(Filiais_Petz4[[#This Row],[FILIAL]],'[4]PETZ E ZEEDOG'!$B$2:$R$1103,11,0),"")</f>
        <v>25581325</v>
      </c>
      <c r="K196" s="89">
        <f>IFERROR(VLOOKUP(Filiais_Petz4[[#This Row],[FILIAL]],'[4]PETZ E ZEEDOG'!$B:$M,12,0),"")</f>
        <v>18328118019470</v>
      </c>
      <c r="L196">
        <f>IFERROR(VLOOKUP(Filiais_Petz4[[#This Row],[FILIAL]],'[4]PETZ E ZEEDOG'!$B:$N,13,0),"")</f>
        <v>12182848</v>
      </c>
      <c r="M196" t="str">
        <f>IFERROR(VLOOKUP(Filiais_Petz4[[#This Row],[FILIAL]],'[4]PETZ E ZEEDOG'!$B:$O,14,0),"")</f>
        <v>VENDA VELHA</v>
      </c>
      <c r="N196" t="str">
        <f>IFERROR(VLOOKUP(Filiais_Petz4[[#This Row],[FILIAL]],'[4]PETZ E ZEEDOG'!$B:$P,15,0),"")</f>
        <v>S</v>
      </c>
      <c r="O196" t="str">
        <f>IFERROR(VLOOKUP(Filiais_Petz4[[#This Row],[FILIAL]],'[4]PETZ E ZEEDOG'!$B:$Q,16,0),"")</f>
        <v>SHGR-RJ</v>
      </c>
      <c r="P196" t="str">
        <f>IFERROR(VLOOKUP(Filiais_Petz4[[#This Row],[FILIAL]],'[4]PETZ E ZEEDOG'!$B:$R,17,0),"")</f>
        <v>ALEX</v>
      </c>
      <c r="Q196" t="str">
        <f>IFERROR(VLOOKUP(Filiais_Petz4[[#This Row],[FILIAL]],'[4]PETZ E ZEEDOG'!$B:$C,2,0),"")</f>
        <v>RJ</v>
      </c>
    </row>
    <row r="197" spans="1:17" ht="14.45" hidden="1" customHeight="1" x14ac:dyDescent="0.25">
      <c r="A197" t="s">
        <v>249</v>
      </c>
      <c r="B197" t="str">
        <f>IFERROR(VLOOKUP(Filiais_Petz4[[#This Row],[FILIAL]],'[4]PETZ E ZEEDOG'!$B:$D,3,0),"")</f>
        <v>R1</v>
      </c>
      <c r="C197" t="str">
        <f>IFERROR(VLOOKUP(Filiais_Petz4[[#This Row],[FILIAL]],'[4]PETZ E ZEEDOG'!$B:$E,4,0),"")</f>
        <v>MARYANE</v>
      </c>
      <c r="D197" t="str">
        <f>IFERROR(VLOOKUP(Filiais_Petz4[[#This Row],[FILIAL]],'[4]PETZ E ZEEDOG'!$B:$F,5,0),"")</f>
        <v>AGMN-PE</v>
      </c>
      <c r="E197" t="str">
        <f>IFERROR(VLOOKUP(Filiais_Petz4[[#This Row],[FILIAL]],'[4]PETZ E ZEEDOG'!$B:$G,6,0),"")</f>
        <v>PETZ AGAMENON</v>
      </c>
      <c r="F197" s="1">
        <f>IFERROR(VLOOKUP(Filiais_Petz4[[#This Row],[FILIAL]],'[4]PETZ E ZEEDOG'!$B:$H,7,0),"")</f>
        <v>44478</v>
      </c>
      <c r="G197" t="str">
        <f>IFERROR(VLOOKUP(Filiais_Petz4[[#This Row],[FILIAL]],'[4]PETZ E ZEEDOG'!$B$2:$R$1103,8,0),"")</f>
        <v>AVENIDA GOVERNADOR AGAMENON MAGALHÃES, 3855</v>
      </c>
      <c r="H197" t="str">
        <f>IFERROR(VLOOKUP(Filiais_Petz4[[#This Row],[FILIAL]],'[4]PETZ E ZEEDOG'!$B:$J,9,0),"")</f>
        <v>RECIFE</v>
      </c>
      <c r="I197" t="str">
        <f>IFERROR(VLOOKUP(Filiais_Petz4[[#This Row],[FILIAL]],'[4]PETZ E ZEEDOG'!$B:$K,10,0),"")</f>
        <v>PE</v>
      </c>
      <c r="J197">
        <f>IFERROR(VLOOKUP(Filiais_Petz4[[#This Row],[FILIAL]],'[4]PETZ E ZEEDOG'!$B$2:$R$1103,11,0),"")</f>
        <v>50070160</v>
      </c>
      <c r="K197" s="89">
        <f>IFERROR(VLOOKUP(Filiais_Petz4[[#This Row],[FILIAL]],'[4]PETZ E ZEEDOG'!$B:$M,12,0),"")</f>
        <v>18328118018580</v>
      </c>
      <c r="L197" t="str">
        <f>IFERROR(VLOOKUP(Filiais_Petz4[[#This Row],[FILIAL]],'[4]PETZ E ZEEDOG'!$B:$N,13,0),"")</f>
        <v>096671807</v>
      </c>
      <c r="M197" t="str">
        <f>IFERROR(VLOOKUP(Filiais_Petz4[[#This Row],[FILIAL]],'[4]PETZ E ZEEDOG'!$B:$O,14,0),"")</f>
        <v>BOA VISTA</v>
      </c>
      <c r="N197" t="str">
        <f>IFERROR(VLOOKUP(Filiais_Petz4[[#This Row],[FILIAL]],'[4]PETZ E ZEEDOG'!$B:$P,15,0),"")</f>
        <v>S</v>
      </c>
      <c r="O197" t="str">
        <f>IFERROR(VLOOKUP(Filiais_Petz4[[#This Row],[FILIAL]],'[4]PETZ E ZEEDOG'!$B:$Q,16,0),"")</f>
        <v>AGMN-PE</v>
      </c>
      <c r="P197" t="str">
        <f>IFERROR(VLOOKUP(Filiais_Petz4[[#This Row],[FILIAL]],'[4]PETZ E ZEEDOG'!$B:$R,17,0),"")</f>
        <v>LUCAS</v>
      </c>
      <c r="Q197" t="str">
        <f>IFERROR(VLOOKUP(Filiais_Petz4[[#This Row],[FILIAL]],'[4]PETZ E ZEEDOG'!$B:$C,2,0),"")</f>
        <v>NE1</v>
      </c>
    </row>
    <row r="198" spans="1:17" ht="14.45" hidden="1" customHeight="1" x14ac:dyDescent="0.25">
      <c r="A198" t="s">
        <v>251</v>
      </c>
      <c r="B198" t="str">
        <f>IFERROR(VLOOKUP(Filiais_Petz4[[#This Row],[FILIAL]],'[4]PETZ E ZEEDOG'!$B:$D,3,0),"")</f>
        <v>R1</v>
      </c>
      <c r="C198" t="str">
        <f>IFERROR(VLOOKUP(Filiais_Petz4[[#This Row],[FILIAL]],'[4]PETZ E ZEEDOG'!$B:$E,4,0),"")</f>
        <v>MARYANE</v>
      </c>
      <c r="D198" t="str">
        <f>IFERROR(VLOOKUP(Filiais_Petz4[[#This Row],[FILIAL]],'[4]PETZ E ZEEDOG'!$B:$F,5,0),"")</f>
        <v>OLDA-PE</v>
      </c>
      <c r="E198" t="str">
        <f>IFERROR(VLOOKUP(Filiais_Petz4[[#This Row],[FILIAL]],'[4]PETZ E ZEEDOG'!$B:$G,6,0),"")</f>
        <v>PETZ OLINDA</v>
      </c>
      <c r="F198" s="1">
        <f>IFERROR(VLOOKUP(Filiais_Petz4[[#This Row],[FILIAL]],'[4]PETZ E ZEEDOG'!$B:$H,7,0),"")</f>
        <v>45100</v>
      </c>
      <c r="G198" t="str">
        <f>IFERROR(VLOOKUP(Filiais_Petz4[[#This Row],[FILIAL]],'[4]PETZ E ZEEDOG'!$B$2:$R$1103,8,0),"")</f>
        <v>RUA CARMELITA SOARES MUNIZ DE ARAUJO, 180B</v>
      </c>
      <c r="H198" t="str">
        <f>IFERROR(VLOOKUP(Filiais_Petz4[[#This Row],[FILIAL]],'[4]PETZ E ZEEDOG'!$B:$J,9,0),"")</f>
        <v>OLINDA</v>
      </c>
      <c r="I198" t="str">
        <f>IFERROR(VLOOKUP(Filiais_Petz4[[#This Row],[FILIAL]],'[4]PETZ E ZEEDOG'!$B:$K,10,0),"")</f>
        <v>PE</v>
      </c>
      <c r="J198">
        <f>IFERROR(VLOOKUP(Filiais_Petz4[[#This Row],[FILIAL]],'[4]PETZ E ZEEDOG'!$B$2:$R$1103,11,0),"")</f>
        <v>53040085</v>
      </c>
      <c r="K198" s="89" t="str">
        <f>IFERROR(VLOOKUP(Filiais_Petz4[[#This Row],[FILIAL]],'[4]PETZ E ZEEDOG'!$B:$M,12,0),"")</f>
        <v>18.328.118/0257-99</v>
      </c>
      <c r="L198">
        <f>IFERROR(VLOOKUP(Filiais_Petz4[[#This Row],[FILIAL]],'[4]PETZ E ZEEDOG'!$B:$N,13,0),"")</f>
        <v>106971107</v>
      </c>
      <c r="M198" t="str">
        <f>IFERROR(VLOOKUP(Filiais_Petz4[[#This Row],[FILIAL]],'[4]PETZ E ZEEDOG'!$B:$O,14,0),"")</f>
        <v>CASA CAIADA</v>
      </c>
      <c r="N198" t="str">
        <f>IFERROR(VLOOKUP(Filiais_Petz4[[#This Row],[FILIAL]],'[4]PETZ E ZEEDOG'!$B:$P,15,0),"")</f>
        <v>S</v>
      </c>
      <c r="O198" t="str">
        <f>IFERROR(VLOOKUP(Filiais_Petz4[[#This Row],[FILIAL]],'[4]PETZ E ZEEDOG'!$B:$Q,16,0),"")</f>
        <v>OLDA-PE</v>
      </c>
      <c r="P198" t="str">
        <f>IFERROR(VLOOKUP(Filiais_Petz4[[#This Row],[FILIAL]],'[4]PETZ E ZEEDOG'!$B:$R,17,0),"")</f>
        <v>LUCAS</v>
      </c>
      <c r="Q198" t="str">
        <f>IFERROR(VLOOKUP(Filiais_Petz4[[#This Row],[FILIAL]],'[4]PETZ E ZEEDOG'!$B:$C,2,0),"")</f>
        <v>NE1</v>
      </c>
    </row>
    <row r="199" spans="1:17" ht="14.45" hidden="1" customHeight="1" x14ac:dyDescent="0.25">
      <c r="A199" t="s">
        <v>252</v>
      </c>
      <c r="B199" t="str">
        <f>IFERROR(VLOOKUP(Filiais_Petz4[[#This Row],[FILIAL]],'[4]PETZ E ZEEDOG'!$B:$D,3,0),"")</f>
        <v>R3</v>
      </c>
      <c r="C199" t="str">
        <f>IFERROR(VLOOKUP(Filiais_Petz4[[#This Row],[FILIAL]],'[4]PETZ E ZEEDOG'!$B:$E,4,0),"")</f>
        <v>FELICIO</v>
      </c>
      <c r="D199" t="str">
        <f>IFERROR(VLOOKUP(Filiais_Petz4[[#This Row],[FILIAL]],'[4]PETZ E ZEEDOG'!$B:$F,5,0),"")</f>
        <v>VALP-GO</v>
      </c>
      <c r="E199" t="str">
        <f>IFERROR(VLOOKUP(Filiais_Petz4[[#This Row],[FILIAL]],'[4]PETZ E ZEEDOG'!$B:$G,6,0),"")</f>
        <v>PETZ SHOPPING SUL VALPARAISO</v>
      </c>
      <c r="F199" s="1">
        <f>IFERROR(VLOOKUP(Filiais_Petz4[[#This Row],[FILIAL]],'[4]PETZ E ZEEDOG'!$B:$H,7,0),"")</f>
        <v>44482</v>
      </c>
      <c r="G199" t="str">
        <f>IFERROR(VLOOKUP(Filiais_Petz4[[#This Row],[FILIAL]],'[4]PETZ E ZEEDOG'!$B$2:$R$1103,8,0),"")</f>
        <v>Q 1 VALPARAISO SHOPPING</v>
      </c>
      <c r="H199" t="str">
        <f>IFERROR(VLOOKUP(Filiais_Petz4[[#This Row],[FILIAL]],'[4]PETZ E ZEEDOG'!$B:$J,9,0),"")</f>
        <v>VALPARAISO DE GOIAS</v>
      </c>
      <c r="I199" t="str">
        <f>IFERROR(VLOOKUP(Filiais_Petz4[[#This Row],[FILIAL]],'[4]PETZ E ZEEDOG'!$B:$K,10,0),"")</f>
        <v>GO</v>
      </c>
      <c r="J199">
        <f>IFERROR(VLOOKUP(Filiais_Petz4[[#This Row],[FILIAL]],'[4]PETZ E ZEEDOG'!$B$2:$R$1103,11,0),"")</f>
        <v>72876902</v>
      </c>
      <c r="K199" s="89">
        <f>IFERROR(VLOOKUP(Filiais_Petz4[[#This Row],[FILIAL]],'[4]PETZ E ZEEDOG'!$B:$M,12,0),"")</f>
        <v>18328118019390</v>
      </c>
      <c r="L199">
        <f>IFERROR(VLOOKUP(Filiais_Petz4[[#This Row],[FILIAL]],'[4]PETZ E ZEEDOG'!$B:$N,13,0),"")</f>
        <v>108564290</v>
      </c>
      <c r="M199" t="str">
        <f>IFERROR(VLOOKUP(Filiais_Petz4[[#This Row],[FILIAL]],'[4]PETZ E ZEEDOG'!$B:$O,14,0),"")</f>
        <v>PARQUE ESPLANADA III</v>
      </c>
      <c r="N199" t="str">
        <f>IFERROR(VLOOKUP(Filiais_Petz4[[#This Row],[FILIAL]],'[4]PETZ E ZEEDOG'!$B:$P,15,0),"")</f>
        <v>S</v>
      </c>
      <c r="O199" t="str">
        <f>IFERROR(VLOOKUP(Filiais_Petz4[[#This Row],[FILIAL]],'[4]PETZ E ZEEDOG'!$B:$Q,16,0),"")</f>
        <v>VALP-GO</v>
      </c>
      <c r="P199" t="str">
        <f>IFERROR(VLOOKUP(Filiais_Petz4[[#This Row],[FILIAL]],'[4]PETZ E ZEEDOG'!$B:$R,17,0),"")</f>
        <v>CAIO</v>
      </c>
      <c r="Q199" t="str">
        <f>IFERROR(VLOOKUP(Filiais_Petz4[[#This Row],[FILIAL]],'[4]PETZ E ZEEDOG'!$B:$C,2,0),"")</f>
        <v>CO-1</v>
      </c>
    </row>
    <row r="200" spans="1:17" ht="14.45" hidden="1" customHeight="1" x14ac:dyDescent="0.25">
      <c r="A200" t="s">
        <v>253</v>
      </c>
      <c r="B200" t="str">
        <f>IFERROR(VLOOKUP(Filiais_Petz4[[#This Row],[FILIAL]],'[4]PETZ E ZEEDOG'!$B:$D,3,0),"")</f>
        <v>R2</v>
      </c>
      <c r="C200" t="str">
        <f>IFERROR(VLOOKUP(Filiais_Petz4[[#This Row],[FILIAL]],'[4]PETZ E ZEEDOG'!$B:$E,4,0),"")</f>
        <v>MARCONE</v>
      </c>
      <c r="D200" t="str">
        <f>IFERROR(VLOOKUP(Filiais_Petz4[[#This Row],[FILIAL]],'[4]PETZ E ZEEDOG'!$B:$F,5,0),"")</f>
        <v>CPSP-SP</v>
      </c>
      <c r="E200" t="str">
        <f>IFERROR(VLOOKUP(Filiais_Petz4[[#This Row],[FILIAL]],'[4]PETZ E ZEEDOG'!$B:$G,6,0),"")</f>
        <v>PETZ COMVEM PATTEO SÃO PAULO</v>
      </c>
      <c r="F200" s="1">
        <f>IFERROR(VLOOKUP(Filiais_Petz4[[#This Row],[FILIAL]],'[4]PETZ E ZEEDOG'!$B:$H,7,0),"")</f>
        <v>45658</v>
      </c>
      <c r="G200" t="str">
        <f>IFERROR(VLOOKUP(Filiais_Petz4[[#This Row],[FILIAL]],'[4]PETZ E ZEEDOG'!$B$2:$R$1103,8,0),"")</f>
        <v>AV OTAVIANO ALVES DE LIMA</v>
      </c>
      <c r="H200" t="str">
        <f>IFERROR(VLOOKUP(Filiais_Petz4[[#This Row],[FILIAL]],'[4]PETZ E ZEEDOG'!$B:$J,9,0),"")</f>
        <v>SÃO PAULO</v>
      </c>
      <c r="I200" t="str">
        <f>IFERROR(VLOOKUP(Filiais_Petz4[[#This Row],[FILIAL]],'[4]PETZ E ZEEDOG'!$B:$K,10,0),"")</f>
        <v>SP</v>
      </c>
      <c r="J200">
        <f>IFERROR(VLOOKUP(Filiais_Petz4[[#This Row],[FILIAL]],'[4]PETZ E ZEEDOG'!$B$2:$R$1103,11,0),"")</f>
        <v>2901000</v>
      </c>
      <c r="K200" s="89">
        <f>IFERROR(VLOOKUP(Filiais_Petz4[[#This Row],[FILIAL]],'[4]PETZ E ZEEDOG'!$B:$M,12,0),"")</f>
        <v>18328118018903</v>
      </c>
      <c r="L200" t="str">
        <f>IFERROR(VLOOKUP(Filiais_Petz4[[#This Row],[FILIAL]],'[4]PETZ E ZEEDOG'!$B:$N,13,0),"")</f>
        <v>131459051115</v>
      </c>
      <c r="M200" t="str">
        <f>IFERROR(VLOOKUP(Filiais_Petz4[[#This Row],[FILIAL]],'[4]PETZ E ZEEDOG'!$B:$O,14,0),"")</f>
        <v>NOSSA SENHORA DO O</v>
      </c>
      <c r="N200" t="str">
        <f>IFERROR(VLOOKUP(Filiais_Petz4[[#This Row],[FILIAL]],'[4]PETZ E ZEEDOG'!$B:$P,15,0),"")</f>
        <v>N</v>
      </c>
      <c r="O200" t="str">
        <f>IFERROR(VLOOKUP(Filiais_Petz4[[#This Row],[FILIAL]],'[4]PETZ E ZEEDOG'!$B:$Q,16,0),"")</f>
        <v>CPSP-SP</v>
      </c>
      <c r="P200" t="str">
        <f>IFERROR(VLOOKUP(Filiais_Petz4[[#This Row],[FILIAL]],'[4]PETZ E ZEEDOG'!$B:$R,17,0),"")</f>
        <v>JOAB</v>
      </c>
      <c r="Q200" t="str">
        <f>IFERROR(VLOOKUP(Filiais_Petz4[[#This Row],[FILIAL]],'[4]PETZ E ZEEDOG'!$B:$C,2,0),"")</f>
        <v>SP5</v>
      </c>
    </row>
    <row r="201" spans="1:17" ht="14.45" hidden="1" customHeight="1" x14ac:dyDescent="0.25">
      <c r="A201" t="s">
        <v>254</v>
      </c>
      <c r="B201" t="str">
        <f>IFERROR(VLOOKUP(Filiais_Petz4[[#This Row],[FILIAL]],'[4]PETZ E ZEEDOG'!$B:$D,3,0),"")</f>
        <v>R3</v>
      </c>
      <c r="C201" t="str">
        <f>IFERROR(VLOOKUP(Filiais_Petz4[[#This Row],[FILIAL]],'[4]PETZ E ZEEDOG'!$B:$E,4,0),"")</f>
        <v>FELICIO</v>
      </c>
      <c r="D201" t="str">
        <f>IFERROR(VLOOKUP(Filiais_Petz4[[#This Row],[FILIAL]],'[4]PETZ E ZEEDOG'!$B:$F,5,0),"")</f>
        <v>W3NT-DF</v>
      </c>
      <c r="E201" t="str">
        <f>IFERROR(VLOOKUP(Filiais_Petz4[[#This Row],[FILIAL]],'[4]PETZ E ZEEDOG'!$B:$G,6,0),"")</f>
        <v>PETZ BRASILIA W3 NORTE</v>
      </c>
      <c r="F201" s="1">
        <f>IFERROR(VLOOKUP(Filiais_Petz4[[#This Row],[FILIAL]],'[4]PETZ E ZEEDOG'!$B:$H,7,0),"")</f>
        <v>44579</v>
      </c>
      <c r="G201" t="str">
        <f>IFERROR(VLOOKUP(Filiais_Petz4[[#This Row],[FILIAL]],'[4]PETZ E ZEEDOG'!$B$2:$R$1103,8,0),"")</f>
        <v>Q SCRN502 BLOCO A, SN</v>
      </c>
      <c r="H201" t="str">
        <f>IFERROR(VLOOKUP(Filiais_Petz4[[#This Row],[FILIAL]],'[4]PETZ E ZEEDOG'!$B:$J,9,0),"")</f>
        <v>BRASÍLIA</v>
      </c>
      <c r="I201" t="str">
        <f>IFERROR(VLOOKUP(Filiais_Petz4[[#This Row],[FILIAL]],'[4]PETZ E ZEEDOG'!$B:$K,10,0),"")</f>
        <v>DF</v>
      </c>
      <c r="J201">
        <f>IFERROR(VLOOKUP(Filiais_Petz4[[#This Row],[FILIAL]],'[4]PETZ E ZEEDOG'!$B$2:$R$1103,11,0),"")</f>
        <v>70720501</v>
      </c>
      <c r="K201" s="89">
        <f>IFERROR(VLOOKUP(Filiais_Petz4[[#This Row],[FILIAL]],'[4]PETZ E ZEEDOG'!$B:$M,12,0),"")</f>
        <v>18328118018660</v>
      </c>
      <c r="L201" t="str">
        <f>IFERROR(VLOOKUP(Filiais_Petz4[[#This Row],[FILIAL]],'[4]PETZ E ZEEDOG'!$B:$N,13,0),"")</f>
        <v>0765066800888</v>
      </c>
      <c r="M201" t="str">
        <f>IFERROR(VLOOKUP(Filiais_Petz4[[#This Row],[FILIAL]],'[4]PETZ E ZEEDOG'!$B:$O,14,0),"")</f>
        <v>ASA NORTE</v>
      </c>
      <c r="N201" t="str">
        <f>IFERROR(VLOOKUP(Filiais_Petz4[[#This Row],[FILIAL]],'[4]PETZ E ZEEDOG'!$B:$P,15,0),"")</f>
        <v>S</v>
      </c>
      <c r="O201" t="str">
        <f>IFERROR(VLOOKUP(Filiais_Petz4[[#This Row],[FILIAL]],'[4]PETZ E ZEEDOG'!$B:$Q,16,0),"")</f>
        <v>W3NT-DF</v>
      </c>
      <c r="P201" t="str">
        <f>IFERROR(VLOOKUP(Filiais_Petz4[[#This Row],[FILIAL]],'[4]PETZ E ZEEDOG'!$B:$R,17,0),"")</f>
        <v>CAIO</v>
      </c>
      <c r="Q201" t="str">
        <f>IFERROR(VLOOKUP(Filiais_Petz4[[#This Row],[FILIAL]],'[4]PETZ E ZEEDOG'!$B:$C,2,0),"")</f>
        <v>CO-2</v>
      </c>
    </row>
    <row r="202" spans="1:17" ht="14.45" hidden="1" customHeight="1" x14ac:dyDescent="0.25">
      <c r="A202" t="s">
        <v>255</v>
      </c>
      <c r="B202" t="str">
        <f>IFERROR(VLOOKUP(Filiais_Petz4[[#This Row],[FILIAL]],'[4]PETZ E ZEEDOG'!$B:$D,3,0),"")</f>
        <v>R1</v>
      </c>
      <c r="C202" t="str">
        <f>IFERROR(VLOOKUP(Filiais_Petz4[[#This Row],[FILIAL]],'[4]PETZ E ZEEDOG'!$B:$E,4,0),"")</f>
        <v>MARYANE</v>
      </c>
      <c r="D202" t="str">
        <f>IFERROR(VLOOKUP(Filiais_Petz4[[#This Row],[FILIAL]],'[4]PETZ E ZEEDOG'!$B:$F,5,0),"")</f>
        <v>JDBT-RJ</v>
      </c>
      <c r="E202" t="str">
        <f>IFERROR(VLOOKUP(Filiais_Petz4[[#This Row],[FILIAL]],'[4]PETZ E ZEEDOG'!$B:$G,6,0),"")</f>
        <v>PETZ JARDIM BOTÂNICO - LAGOA</v>
      </c>
      <c r="F202" s="1">
        <f>IFERROR(VLOOKUP(Filiais_Petz4[[#This Row],[FILIAL]],'[4]PETZ E ZEEDOG'!$B:$H,7,0),"")</f>
        <v>44520</v>
      </c>
      <c r="G202" t="str">
        <f>IFERROR(VLOOKUP(Filiais_Petz4[[#This Row],[FILIAL]],'[4]PETZ E ZEEDOG'!$B$2:$R$1103,8,0),"")</f>
        <v>R GENERAL GARZON</v>
      </c>
      <c r="H202" t="str">
        <f>IFERROR(VLOOKUP(Filiais_Petz4[[#This Row],[FILIAL]],'[4]PETZ E ZEEDOG'!$B:$J,9,0),"")</f>
        <v>RIO DE JANEIRO</v>
      </c>
      <c r="I202" t="str">
        <f>IFERROR(VLOOKUP(Filiais_Petz4[[#This Row],[FILIAL]],'[4]PETZ E ZEEDOG'!$B:$K,10,0),"")</f>
        <v>RJ</v>
      </c>
      <c r="J202">
        <f>IFERROR(VLOOKUP(Filiais_Petz4[[#This Row],[FILIAL]],'[4]PETZ E ZEEDOG'!$B$2:$R$1103,11,0),"")</f>
        <v>22470010</v>
      </c>
      <c r="K202" s="89">
        <f>IFERROR(VLOOKUP(Filiais_Petz4[[#This Row],[FILIAL]],'[4]PETZ E ZEEDOG'!$B:$M,12,0),"")</f>
        <v>18328118019209</v>
      </c>
      <c r="L202">
        <f>IFERROR(VLOOKUP(Filiais_Petz4[[#This Row],[FILIAL]],'[4]PETZ E ZEEDOG'!$B:$N,13,0),"")</f>
        <v>12159579</v>
      </c>
      <c r="M202" t="str">
        <f>IFERROR(VLOOKUP(Filiais_Petz4[[#This Row],[FILIAL]],'[4]PETZ E ZEEDOG'!$B:$O,14,0),"")</f>
        <v>LAGOA</v>
      </c>
      <c r="N202" t="str">
        <f>IFERROR(VLOOKUP(Filiais_Petz4[[#This Row],[FILIAL]],'[4]PETZ E ZEEDOG'!$B:$P,15,0),"")</f>
        <v>S</v>
      </c>
      <c r="O202" t="str">
        <f>IFERROR(VLOOKUP(Filiais_Petz4[[#This Row],[FILIAL]],'[4]PETZ E ZEEDOG'!$B:$Q,16,0),"")</f>
        <v>JDBT-RJ</v>
      </c>
      <c r="P202" t="str">
        <f>IFERROR(VLOOKUP(Filiais_Petz4[[#This Row],[FILIAL]],'[4]PETZ E ZEEDOG'!$B:$R,17,0),"")</f>
        <v>ALEX</v>
      </c>
      <c r="Q202" t="str">
        <f>IFERROR(VLOOKUP(Filiais_Petz4[[#This Row],[FILIAL]],'[4]PETZ E ZEEDOG'!$B:$C,2,0),"")</f>
        <v>RJ</v>
      </c>
    </row>
    <row r="203" spans="1:17" ht="14.45" hidden="1" customHeight="1" x14ac:dyDescent="0.25">
      <c r="A203" t="s">
        <v>256</v>
      </c>
      <c r="B203" t="str">
        <f>IFERROR(VLOOKUP(Filiais_Petz4[[#This Row],[FILIAL]],'[4]PETZ E ZEEDOG'!$B:$D,3,0),"")</f>
        <v>R1</v>
      </c>
      <c r="C203" t="str">
        <f>IFERROR(VLOOKUP(Filiais_Petz4[[#This Row],[FILIAL]],'[4]PETZ E ZEEDOG'!$B:$E,4,0),"")</f>
        <v>MARYANE</v>
      </c>
      <c r="D203" t="str">
        <f>IFERROR(VLOOKUP(Filiais_Petz4[[#This Row],[FILIAL]],'[4]PETZ E ZEEDOG'!$B:$F,5,0),"")</f>
        <v>BLEM-PA</v>
      </c>
      <c r="E203" t="str">
        <f>IFERROR(VLOOKUP(Filiais_Petz4[[#This Row],[FILIAL]],'[4]PETZ E ZEEDOG'!$B:$G,6,0),"")</f>
        <v>PETZ BELEM</v>
      </c>
      <c r="F203" s="1">
        <f>IFERROR(VLOOKUP(Filiais_Petz4[[#This Row],[FILIAL]],'[4]PETZ E ZEEDOG'!$B:$H,7,0),"")</f>
        <v>44917</v>
      </c>
      <c r="G203" t="str">
        <f>IFERROR(VLOOKUP(Filiais_Petz4[[#This Row],[FILIAL]],'[4]PETZ E ZEEDOG'!$B$2:$R$1103,8,0),"")</f>
        <v>AVENIDA NOSSA SENHORA DE NAZARÉ, 121</v>
      </c>
      <c r="H203" t="str">
        <f>IFERROR(VLOOKUP(Filiais_Petz4[[#This Row],[FILIAL]],'[4]PETZ E ZEEDOG'!$B:$J,9,0),"")</f>
        <v>BELEM</v>
      </c>
      <c r="I203" t="str">
        <f>IFERROR(VLOOKUP(Filiais_Petz4[[#This Row],[FILIAL]],'[4]PETZ E ZEEDOG'!$B:$K,10,0),"")</f>
        <v>PA</v>
      </c>
      <c r="J203">
        <f>IFERROR(VLOOKUP(Filiais_Petz4[[#This Row],[FILIAL]],'[4]PETZ E ZEEDOG'!$B$2:$R$1103,11,0),"")</f>
        <v>66035445</v>
      </c>
      <c r="K203" s="89">
        <f>IFERROR(VLOOKUP(Filiais_Petz4[[#This Row],[FILIAL]],'[4]PETZ E ZEEDOG'!$B:$M,12,0),"")</f>
        <v>18328118022773</v>
      </c>
      <c r="L203">
        <f>IFERROR(VLOOKUP(Filiais_Petz4[[#This Row],[FILIAL]],'[4]PETZ E ZEEDOG'!$B:$N,13,0),"")</f>
        <v>158215389</v>
      </c>
      <c r="M203" t="str">
        <f>IFERROR(VLOOKUP(Filiais_Petz4[[#This Row],[FILIAL]],'[4]PETZ E ZEEDOG'!$B:$O,14,0),"")</f>
        <v>NAZARÉ</v>
      </c>
      <c r="N203" t="str">
        <f>IFERROR(VLOOKUP(Filiais_Petz4[[#This Row],[FILIAL]],'[4]PETZ E ZEEDOG'!$B:$P,15,0),"")</f>
        <v>S</v>
      </c>
      <c r="O203" t="str">
        <f>IFERROR(VLOOKUP(Filiais_Petz4[[#This Row],[FILIAL]],'[4]PETZ E ZEEDOG'!$B:$Q,16,0),"")</f>
        <v>BLEM-PA</v>
      </c>
      <c r="P203" t="str">
        <f>IFERROR(VLOOKUP(Filiais_Petz4[[#This Row],[FILIAL]],'[4]PETZ E ZEEDOG'!$B:$R,17,0),"")</f>
        <v>LUCAS</v>
      </c>
      <c r="Q203" t="str">
        <f>IFERROR(VLOOKUP(Filiais_Petz4[[#This Row],[FILIAL]],'[4]PETZ E ZEEDOG'!$B:$C,2,0),"")</f>
        <v>NE2</v>
      </c>
    </row>
    <row r="204" spans="1:17" ht="14.45" hidden="1" customHeight="1" x14ac:dyDescent="0.25">
      <c r="A204" t="s">
        <v>257</v>
      </c>
      <c r="B204" t="str">
        <f>IFERROR(VLOOKUP(Filiais_Petz4[[#This Row],[FILIAL]],'[4]PETZ E ZEEDOG'!$B:$D,3,0),"")</f>
        <v>R2</v>
      </c>
      <c r="C204" t="str">
        <f>IFERROR(VLOOKUP(Filiais_Petz4[[#This Row],[FILIAL]],'[4]PETZ E ZEEDOG'!$B:$E,4,0),"")</f>
        <v>MARCONE</v>
      </c>
      <c r="D204" t="str">
        <f>IFERROR(VLOOKUP(Filiais_Petz4[[#This Row],[FILIAL]],'[4]PETZ E ZEEDOG'!$B:$F,5,0),"")</f>
        <v>ITGU-SC</v>
      </c>
      <c r="E204" t="str">
        <f>IFERROR(VLOOKUP(Filiais_Petz4[[#This Row],[FILIAL]],'[4]PETZ E ZEEDOG'!$B:$G,6,0),"")</f>
        <v>PETZ ITAGUAÇU</v>
      </c>
      <c r="F204" s="1">
        <f>IFERROR(VLOOKUP(Filiais_Petz4[[#This Row],[FILIAL]],'[4]PETZ E ZEEDOG'!$B:$H,7,0),"")</f>
        <v>44499</v>
      </c>
      <c r="G204" t="str">
        <f>IFERROR(VLOOKUP(Filiais_Petz4[[#This Row],[FILIAL]],'[4]PETZ E ZEEDOG'!$B$2:$R$1103,8,0),"")</f>
        <v>R GERONCIO THIVES, 1079</v>
      </c>
      <c r="H204" t="str">
        <f>IFERROR(VLOOKUP(Filiais_Petz4[[#This Row],[FILIAL]],'[4]PETZ E ZEEDOG'!$B:$J,9,0),"")</f>
        <v>SÃO JOSE</v>
      </c>
      <c r="I204" t="str">
        <f>IFERROR(VLOOKUP(Filiais_Petz4[[#This Row],[FILIAL]],'[4]PETZ E ZEEDOG'!$B:$K,10,0),"")</f>
        <v>SC</v>
      </c>
      <c r="J204">
        <f>IFERROR(VLOOKUP(Filiais_Petz4[[#This Row],[FILIAL]],'[4]PETZ E ZEEDOG'!$B$2:$R$1103,11,0),"")</f>
        <v>88117900</v>
      </c>
      <c r="K204" s="89">
        <f>IFERROR(VLOOKUP(Filiais_Petz4[[#This Row],[FILIAL]],'[4]PETZ E ZEEDOG'!$B:$M,12,0),"")</f>
        <v>18328118019128</v>
      </c>
      <c r="L204">
        <f>IFERROR(VLOOKUP(Filiais_Petz4[[#This Row],[FILIAL]],'[4]PETZ E ZEEDOG'!$B:$N,13,0),"")</f>
        <v>261209094</v>
      </c>
      <c r="M204" t="str">
        <f>IFERROR(VLOOKUP(Filiais_Petz4[[#This Row],[FILIAL]],'[4]PETZ E ZEEDOG'!$B:$O,14,0),"")</f>
        <v>BARREIROS</v>
      </c>
      <c r="N204" t="str">
        <f>IFERROR(VLOOKUP(Filiais_Petz4[[#This Row],[FILIAL]],'[4]PETZ E ZEEDOG'!$B:$P,15,0),"")</f>
        <v>S</v>
      </c>
      <c r="O204" t="str">
        <f>IFERROR(VLOOKUP(Filiais_Petz4[[#This Row],[FILIAL]],'[4]PETZ E ZEEDOG'!$B:$Q,16,0),"")</f>
        <v>ITGU-SC</v>
      </c>
      <c r="P204" t="str">
        <f>IFERROR(VLOOKUP(Filiais_Petz4[[#This Row],[FILIAL]],'[4]PETZ E ZEEDOG'!$B:$R,17,0),"")</f>
        <v>JOAB</v>
      </c>
      <c r="Q204" t="str">
        <f>IFERROR(VLOOKUP(Filiais_Petz4[[#This Row],[FILIAL]],'[4]PETZ E ZEEDOG'!$B:$C,2,0),"")</f>
        <v>SC-RS</v>
      </c>
    </row>
    <row r="205" spans="1:17" ht="14.45" hidden="1" customHeight="1" x14ac:dyDescent="0.25">
      <c r="A205" t="s">
        <v>258</v>
      </c>
      <c r="B205" t="str">
        <f>IFERROR(VLOOKUP(Filiais_Petz4[[#This Row],[FILIAL]],'[4]PETZ E ZEEDOG'!$B:$D,3,0),"")</f>
        <v>R1</v>
      </c>
      <c r="C205" t="str">
        <f>IFERROR(VLOOKUP(Filiais_Petz4[[#This Row],[FILIAL]],'[4]PETZ E ZEEDOG'!$B:$E,4,0),"")</f>
        <v>MARYANE</v>
      </c>
      <c r="D205" t="str">
        <f>IFERROR(VLOOKUP(Filiais_Petz4[[#This Row],[FILIAL]],'[4]PETZ E ZEEDOG'!$B:$F,5,0),"")</f>
        <v>ALDT-CE</v>
      </c>
      <c r="E205" t="str">
        <f>IFERROR(VLOOKUP(Filiais_Petz4[[#This Row],[FILIAL]],'[4]PETZ E ZEEDOG'!$B:$G,6,0),"")</f>
        <v>PETZ ALDEOTA</v>
      </c>
      <c r="F205" s="1">
        <f>IFERROR(VLOOKUP(Filiais_Petz4[[#This Row],[FILIAL]],'[4]PETZ E ZEEDOG'!$B:$H,7,0),"")</f>
        <v>44791</v>
      </c>
      <c r="G205" t="str">
        <f>IFERROR(VLOOKUP(Filiais_Petz4[[#This Row],[FILIAL]],'[4]PETZ E ZEEDOG'!$B$2:$R$1103,8,0),"")</f>
        <v>AV BARAO DE STUDART</v>
      </c>
      <c r="H205" t="str">
        <f>IFERROR(VLOOKUP(Filiais_Petz4[[#This Row],[FILIAL]],'[4]PETZ E ZEEDOG'!$B:$J,9,0),"")</f>
        <v>FORTALEZA</v>
      </c>
      <c r="I205" t="str">
        <f>IFERROR(VLOOKUP(Filiais_Petz4[[#This Row],[FILIAL]],'[4]PETZ E ZEEDOG'!$B:$K,10,0),"")</f>
        <v>CE</v>
      </c>
      <c r="J205">
        <f>IFERROR(VLOOKUP(Filiais_Petz4[[#This Row],[FILIAL]],'[4]PETZ E ZEEDOG'!$B$2:$R$1103,11,0),"")</f>
        <v>60120001</v>
      </c>
      <c r="K205" s="89">
        <f>IFERROR(VLOOKUP(Filiais_Petz4[[#This Row],[FILIAL]],'[4]PETZ E ZEEDOG'!$B:$M,12,0),"")</f>
        <v>18328118018822</v>
      </c>
      <c r="L205" t="str">
        <f>IFERROR(VLOOKUP(Filiais_Petz4[[#This Row],[FILIAL]],'[4]PETZ E ZEEDOG'!$B:$N,13,0),"")</f>
        <v>070001294</v>
      </c>
      <c r="M205" t="str">
        <f>IFERROR(VLOOKUP(Filiais_Petz4[[#This Row],[FILIAL]],'[4]PETZ E ZEEDOG'!$B:$O,14,0),"")</f>
        <v>ALDEOTA</v>
      </c>
      <c r="N205" t="str">
        <f>IFERROR(VLOOKUP(Filiais_Petz4[[#This Row],[FILIAL]],'[4]PETZ E ZEEDOG'!$B:$P,15,0),"")</f>
        <v>S</v>
      </c>
      <c r="O205" t="str">
        <f>IFERROR(VLOOKUP(Filiais_Petz4[[#This Row],[FILIAL]],'[4]PETZ E ZEEDOG'!$B:$Q,16,0),"")</f>
        <v>ALDT-CE</v>
      </c>
      <c r="P205" t="str">
        <f>IFERROR(VLOOKUP(Filiais_Petz4[[#This Row],[FILIAL]],'[4]PETZ E ZEEDOG'!$B:$R,17,0),"")</f>
        <v>LUCAS</v>
      </c>
      <c r="Q205" t="str">
        <f>IFERROR(VLOOKUP(Filiais_Petz4[[#This Row],[FILIAL]],'[4]PETZ E ZEEDOG'!$B:$C,2,0),"")</f>
        <v>NE2</v>
      </c>
    </row>
    <row r="206" spans="1:17" ht="14.45" hidden="1" customHeight="1" x14ac:dyDescent="0.25">
      <c r="A206" t="s">
        <v>259</v>
      </c>
      <c r="B206" t="str">
        <f>IFERROR(VLOOKUP(Filiais_Petz4[[#This Row],[FILIAL]],'[4]PETZ E ZEEDOG'!$B:$D,3,0),"")</f>
        <v>R1</v>
      </c>
      <c r="C206" t="str">
        <f>IFERROR(VLOOKUP(Filiais_Petz4[[#This Row],[FILIAL]],'[4]PETZ E ZEEDOG'!$B:$E,4,0),"")</f>
        <v>MARYANE</v>
      </c>
      <c r="D206" t="str">
        <f>IFERROR(VLOOKUP(Filiais_Petz4[[#This Row],[FILIAL]],'[4]PETZ E ZEEDOG'!$B:$F,5,0),"")</f>
        <v>PTBA-BA</v>
      </c>
      <c r="E206" t="str">
        <f>IFERROR(VLOOKUP(Filiais_Petz4[[#This Row],[FILIAL]],'[4]PETZ E ZEEDOG'!$B:$G,6,0),"")</f>
        <v>PETZ SALVADOR PITUBA</v>
      </c>
      <c r="F206" s="1">
        <f>IFERROR(VLOOKUP(Filiais_Petz4[[#This Row],[FILIAL]],'[4]PETZ E ZEEDOG'!$B:$H,7,0),"")</f>
        <v>44548</v>
      </c>
      <c r="G206" t="str">
        <f>IFERROR(VLOOKUP(Filiais_Petz4[[#This Row],[FILIAL]],'[4]PETZ E ZEEDOG'!$B$2:$R$1103,8,0),"")</f>
        <v>AV MANOEL DIAS DA SILVA,1251</v>
      </c>
      <c r="H206" t="str">
        <f>IFERROR(VLOOKUP(Filiais_Petz4[[#This Row],[FILIAL]],'[4]PETZ E ZEEDOG'!$B:$J,9,0),"")</f>
        <v>SALVADOR</v>
      </c>
      <c r="I206" t="str">
        <f>IFERROR(VLOOKUP(Filiais_Petz4[[#This Row],[FILIAL]],'[4]PETZ E ZEEDOG'!$B:$K,10,0),"")</f>
        <v>BA</v>
      </c>
      <c r="J206">
        <f>IFERROR(VLOOKUP(Filiais_Petz4[[#This Row],[FILIAL]],'[4]PETZ E ZEEDOG'!$B$2:$R$1103,11,0),"")</f>
        <v>41830000</v>
      </c>
      <c r="K206" s="89">
        <f>IFERROR(VLOOKUP(Filiais_Petz4[[#This Row],[FILIAL]],'[4]PETZ E ZEEDOG'!$B:$M,12,0),"")</f>
        <v>18328118019632</v>
      </c>
      <c r="L206">
        <f>IFERROR(VLOOKUP(Filiais_Petz4[[#This Row],[FILIAL]],'[4]PETZ E ZEEDOG'!$B:$N,13,0),"")</f>
        <v>184155376</v>
      </c>
      <c r="M206" t="str">
        <f>IFERROR(VLOOKUP(Filiais_Petz4[[#This Row],[FILIAL]],'[4]PETZ E ZEEDOG'!$B:$O,14,0),"")</f>
        <v>PITUBA</v>
      </c>
      <c r="N206" t="str">
        <f>IFERROR(VLOOKUP(Filiais_Petz4[[#This Row],[FILIAL]],'[4]PETZ E ZEEDOG'!$B:$P,15,0),"")</f>
        <v>S</v>
      </c>
      <c r="O206" t="str">
        <f>IFERROR(VLOOKUP(Filiais_Petz4[[#This Row],[FILIAL]],'[4]PETZ E ZEEDOG'!$B:$Q,16,0),"")</f>
        <v>PTBA-BA</v>
      </c>
      <c r="P206" t="str">
        <f>IFERROR(VLOOKUP(Filiais_Petz4[[#This Row],[FILIAL]],'[4]PETZ E ZEEDOG'!$B:$R,17,0),"")</f>
        <v>LUCAS</v>
      </c>
      <c r="Q206" t="str">
        <f>IFERROR(VLOOKUP(Filiais_Petz4[[#This Row],[FILIAL]],'[4]PETZ E ZEEDOG'!$B:$C,2,0),"")</f>
        <v>NE1</v>
      </c>
    </row>
    <row r="207" spans="1:17" ht="14.45" hidden="1" customHeight="1" x14ac:dyDescent="0.25">
      <c r="A207" t="s">
        <v>260</v>
      </c>
      <c r="B207" t="str">
        <f>IFERROR(VLOOKUP(Filiais_Petz4[[#This Row],[FILIAL]],'[4]PETZ E ZEEDOG'!$B:$D,3,0),"")</f>
        <v>R2</v>
      </c>
      <c r="C207" t="str">
        <f>IFERROR(VLOOKUP(Filiais_Petz4[[#This Row],[FILIAL]],'[4]PETZ E ZEEDOG'!$B:$E,4,0),"")</f>
        <v>MARCONE</v>
      </c>
      <c r="D207" t="str">
        <f>IFERROR(VLOOKUP(Filiais_Petz4[[#This Row],[FILIAL]],'[4]PETZ E ZEEDOG'!$B:$F,5,0),"")</f>
        <v>RTMR-SC</v>
      </c>
      <c r="E207" t="str">
        <f>IFERROR(VLOOKUP(Filiais_Petz4[[#This Row],[FILIAL]],'[4]PETZ E ZEEDOG'!$B:$G,6,0),"")</f>
        <v>PETZ PAULO FONTES</v>
      </c>
      <c r="F207" s="1">
        <f>IFERROR(VLOOKUP(Filiais_Petz4[[#This Row],[FILIAL]],'[4]PETZ E ZEEDOG'!$B:$H,7,0),"")</f>
        <v>44831</v>
      </c>
      <c r="G207" t="str">
        <f>IFERROR(VLOOKUP(Filiais_Petz4[[#This Row],[FILIAL]],'[4]PETZ E ZEEDOG'!$B$2:$R$1103,8,0),"")</f>
        <v>R HENRIQUE VALGAS, 64</v>
      </c>
      <c r="H207" t="str">
        <f>IFERROR(VLOOKUP(Filiais_Petz4[[#This Row],[FILIAL]],'[4]PETZ E ZEEDOG'!$B:$J,9,0),"")</f>
        <v>FLORIANÓPOLIS</v>
      </c>
      <c r="I207" t="str">
        <f>IFERROR(VLOOKUP(Filiais_Petz4[[#This Row],[FILIAL]],'[4]PETZ E ZEEDOG'!$B:$K,10,0),"")</f>
        <v>SC</v>
      </c>
      <c r="J207">
        <f>IFERROR(VLOOKUP(Filiais_Petz4[[#This Row],[FILIAL]],'[4]PETZ E ZEEDOG'!$B$2:$R$1103,11,0),"")</f>
        <v>88010220</v>
      </c>
      <c r="K207" s="89">
        <f>IFERROR(VLOOKUP(Filiais_Petz4[[#This Row],[FILIAL]],'[4]PETZ E ZEEDOG'!$B:$M,12,0),"")</f>
        <v>18328118020304</v>
      </c>
      <c r="L207">
        <f>IFERROR(VLOOKUP(Filiais_Petz4[[#This Row],[FILIAL]],'[4]PETZ E ZEEDOG'!$B:$N,13,0),"")</f>
        <v>261283758</v>
      </c>
      <c r="M207" t="str">
        <f>IFERROR(VLOOKUP(Filiais_Petz4[[#This Row],[FILIAL]],'[4]PETZ E ZEEDOG'!$B:$O,14,0),"")</f>
        <v>CENTRO</v>
      </c>
      <c r="N207" t="str">
        <f>IFERROR(VLOOKUP(Filiais_Petz4[[#This Row],[FILIAL]],'[4]PETZ E ZEEDOG'!$B:$P,15,0),"")</f>
        <v>S</v>
      </c>
      <c r="O207" t="str">
        <f>IFERROR(VLOOKUP(Filiais_Petz4[[#This Row],[FILIAL]],'[4]PETZ E ZEEDOG'!$B:$Q,16,0),"")</f>
        <v>PFNT-SC</v>
      </c>
      <c r="P207" t="str">
        <f>IFERROR(VLOOKUP(Filiais_Petz4[[#This Row],[FILIAL]],'[4]PETZ E ZEEDOG'!$B:$R,17,0),"")</f>
        <v>JOAB</v>
      </c>
      <c r="Q207" t="str">
        <f>IFERROR(VLOOKUP(Filiais_Petz4[[#This Row],[FILIAL]],'[4]PETZ E ZEEDOG'!$B:$C,2,0),"")</f>
        <v>SC-RS</v>
      </c>
    </row>
    <row r="208" spans="1:17" ht="14.45" hidden="1" customHeight="1" x14ac:dyDescent="0.25">
      <c r="A208" t="s">
        <v>261</v>
      </c>
      <c r="B208" t="str">
        <f>IFERROR(VLOOKUP(Filiais_Petz4[[#This Row],[FILIAL]],'[4]PETZ E ZEEDOG'!$B:$D,3,0),"")</f>
        <v>R3</v>
      </c>
      <c r="C208" t="str">
        <f>IFERROR(VLOOKUP(Filiais_Petz4[[#This Row],[FILIAL]],'[4]PETZ E ZEEDOG'!$B:$E,4,0),"")</f>
        <v>FELICIO</v>
      </c>
      <c r="D208" t="str">
        <f>IFERROR(VLOOKUP(Filiais_Petz4[[#This Row],[FILIAL]],'[4]PETZ E ZEEDOG'!$B:$F,5,0),"")</f>
        <v>GBSL-DF</v>
      </c>
      <c r="E208" t="str">
        <f>IFERROR(VLOOKUP(Filiais_Petz4[[#This Row],[FILIAL]],'[4]PETZ E ZEEDOG'!$B:$G,6,0),"")</f>
        <v>PETZ GILBERTO SALOMÃO</v>
      </c>
      <c r="F208" s="1">
        <f>IFERROR(VLOOKUP(Filiais_Petz4[[#This Row],[FILIAL]],'[4]PETZ E ZEEDOG'!$B:$H,7,0),"")</f>
        <v>44541</v>
      </c>
      <c r="G208" t="str">
        <f>IFERROR(VLOOKUP(Filiais_Petz4[[#This Row],[FILIAL]],'[4]PETZ E ZEEDOG'!$B$2:$R$1103,8,0),"")</f>
        <v>Q SHI/S QI 5CC BLOCO F</v>
      </c>
      <c r="H208" t="str">
        <f>IFERROR(VLOOKUP(Filiais_Petz4[[#This Row],[FILIAL]],'[4]PETZ E ZEEDOG'!$B:$J,9,0),"")</f>
        <v>BRASÍLIA</v>
      </c>
      <c r="I208" t="str">
        <f>IFERROR(VLOOKUP(Filiais_Petz4[[#This Row],[FILIAL]],'[4]PETZ E ZEEDOG'!$B:$K,10,0),"")</f>
        <v>DF</v>
      </c>
      <c r="J208">
        <f>IFERROR(VLOOKUP(Filiais_Petz4[[#This Row],[FILIAL]],'[4]PETZ E ZEEDOG'!$B$2:$R$1103,11,0),"")</f>
        <v>71615560</v>
      </c>
      <c r="K208" s="89">
        <f>IFERROR(VLOOKUP(Filiais_Petz4[[#This Row],[FILIAL]],'[4]PETZ E ZEEDOG'!$B:$M,12,0),"")</f>
        <v>18328118020215</v>
      </c>
      <c r="L208" t="str">
        <f>IFERROR(VLOOKUP(Filiais_Petz4[[#This Row],[FILIAL]],'[4]PETZ E ZEEDOG'!$B:$N,13,0),"")</f>
        <v>0775736800251</v>
      </c>
      <c r="M208" t="str">
        <f>IFERROR(VLOOKUP(Filiais_Petz4[[#This Row],[FILIAL]],'[4]PETZ E ZEEDOG'!$B:$O,14,0),"")</f>
        <v>SETOR DE HABITACOES INDIVIDUAIS SUL</v>
      </c>
      <c r="N208" t="str">
        <f>IFERROR(VLOOKUP(Filiais_Petz4[[#This Row],[FILIAL]],'[4]PETZ E ZEEDOG'!$B:$P,15,0),"")</f>
        <v>S</v>
      </c>
      <c r="O208" t="str">
        <f>IFERROR(VLOOKUP(Filiais_Petz4[[#This Row],[FILIAL]],'[4]PETZ E ZEEDOG'!$B:$Q,16,0),"")</f>
        <v>GBSL-DF</v>
      </c>
      <c r="P208" t="str">
        <f>IFERROR(VLOOKUP(Filiais_Petz4[[#This Row],[FILIAL]],'[4]PETZ E ZEEDOG'!$B:$R,17,0),"")</f>
        <v>CAIO</v>
      </c>
      <c r="Q208" t="str">
        <f>IFERROR(VLOOKUP(Filiais_Petz4[[#This Row],[FILIAL]],'[4]PETZ E ZEEDOG'!$B:$C,2,0),"")</f>
        <v>CO-1</v>
      </c>
    </row>
    <row r="209" spans="1:17" ht="14.45" hidden="1" customHeight="1" x14ac:dyDescent="0.25">
      <c r="A209" t="s">
        <v>262</v>
      </c>
      <c r="B209" t="str">
        <f>IFERROR(VLOOKUP(Filiais_Petz4[[#This Row],[FILIAL]],'[4]PETZ E ZEEDOG'!$B:$D,3,0),"")</f>
        <v>R3</v>
      </c>
      <c r="C209" t="str">
        <f>IFERROR(VLOOKUP(Filiais_Petz4[[#This Row],[FILIAL]],'[4]PETZ E ZEEDOG'!$B:$E,4,0),"")</f>
        <v>FELICIO</v>
      </c>
      <c r="D209" t="str">
        <f>IFERROR(VLOOKUP(Filiais_Petz4[[#This Row],[FILIAL]],'[4]PETZ E ZEEDOG'!$B:$F,5,0),"")</f>
        <v>ANGL-SP</v>
      </c>
      <c r="E209" t="str">
        <f>IFERROR(VLOOKUP(Filiais_Petz4[[#This Row],[FILIAL]],'[4]PETZ E ZEEDOG'!$B:$G,6,0),"")</f>
        <v>PETZ AVENIDA ANGELICA</v>
      </c>
      <c r="F209" s="1">
        <f>IFERROR(VLOOKUP(Filiais_Petz4[[#This Row],[FILIAL]],'[4]PETZ E ZEEDOG'!$B:$H,7,0),"")</f>
        <v>44530</v>
      </c>
      <c r="G209" t="str">
        <f>IFERROR(VLOOKUP(Filiais_Petz4[[#This Row],[FILIAL]],'[4]PETZ E ZEEDOG'!$B$2:$R$1103,8,0),"")</f>
        <v>AV ANGELICA, 2011</v>
      </c>
      <c r="H209" t="str">
        <f>IFERROR(VLOOKUP(Filiais_Petz4[[#This Row],[FILIAL]],'[4]PETZ E ZEEDOG'!$B:$J,9,0),"")</f>
        <v>SÃO PAULO</v>
      </c>
      <c r="I209" t="str">
        <f>IFERROR(VLOOKUP(Filiais_Petz4[[#This Row],[FILIAL]],'[4]PETZ E ZEEDOG'!$B:$K,10,0),"")</f>
        <v>SP</v>
      </c>
      <c r="J209">
        <f>IFERROR(VLOOKUP(Filiais_Petz4[[#This Row],[FILIAL]],'[4]PETZ E ZEEDOG'!$B$2:$R$1103,11,0),"")</f>
        <v>1227200</v>
      </c>
      <c r="K209" s="89">
        <f>IFERROR(VLOOKUP(Filiais_Petz4[[#This Row],[FILIAL]],'[4]PETZ E ZEEDOG'!$B:$M,12,0),"")</f>
        <v>18328118019551</v>
      </c>
      <c r="L209">
        <f>IFERROR(VLOOKUP(Filiais_Petz4[[#This Row],[FILIAL]],'[4]PETZ E ZEEDOG'!$B:$N,13,0),"")</f>
        <v>131750350115</v>
      </c>
      <c r="M209" t="str">
        <f>IFERROR(VLOOKUP(Filiais_Petz4[[#This Row],[FILIAL]],'[4]PETZ E ZEEDOG'!$B:$O,14,0),"")</f>
        <v>CONSOLAÇÃO</v>
      </c>
      <c r="N209" t="str">
        <f>IFERROR(VLOOKUP(Filiais_Petz4[[#This Row],[FILIAL]],'[4]PETZ E ZEEDOG'!$B:$P,15,0),"")</f>
        <v>S</v>
      </c>
      <c r="O209" t="str">
        <f>IFERROR(VLOOKUP(Filiais_Petz4[[#This Row],[FILIAL]],'[4]PETZ E ZEEDOG'!$B:$Q,16,0),"")</f>
        <v>ANGL-SP</v>
      </c>
      <c r="P209" t="str">
        <f>IFERROR(VLOOKUP(Filiais_Petz4[[#This Row],[FILIAL]],'[4]PETZ E ZEEDOG'!$B:$R,17,0),"")</f>
        <v>CAIO</v>
      </c>
      <c r="Q209" t="str">
        <f>IFERROR(VLOOKUP(Filiais_Petz4[[#This Row],[FILIAL]],'[4]PETZ E ZEEDOG'!$B:$C,2,0),"")</f>
        <v>SP2</v>
      </c>
    </row>
    <row r="210" spans="1:17" ht="14.45" hidden="1" customHeight="1" x14ac:dyDescent="0.25">
      <c r="A210" t="s">
        <v>263</v>
      </c>
      <c r="B210" t="str">
        <f>IFERROR(VLOOKUP(Filiais_Petz4[[#This Row],[FILIAL]],'[4]PETZ E ZEEDOG'!$B:$D,3,0),"")</f>
        <v>R1</v>
      </c>
      <c r="C210" t="str">
        <f>IFERROR(VLOOKUP(Filiais_Petz4[[#This Row],[FILIAL]],'[4]PETZ E ZEEDOG'!$B:$E,4,0),"")</f>
        <v>MARYANE</v>
      </c>
      <c r="D210" t="str">
        <f>IFERROR(VLOOKUP(Filiais_Petz4[[#This Row],[FILIAL]],'[4]PETZ E ZEEDOG'!$B:$F,5,0),"")</f>
        <v>PSMC-AL</v>
      </c>
      <c r="E210" t="str">
        <f>IFERROR(VLOOKUP(Filiais_Petz4[[#This Row],[FILIAL]],'[4]PETZ E ZEEDOG'!$B:$G,6,0),"")</f>
        <v>PETZ PARQUE SHOPING MACEIO</v>
      </c>
      <c r="F210" s="1">
        <f>IFERROR(VLOOKUP(Filiais_Petz4[[#This Row],[FILIAL]],'[4]PETZ E ZEEDOG'!$B:$H,7,0),"")</f>
        <v>44537</v>
      </c>
      <c r="G210" t="str">
        <f>IFERROR(VLOOKUP(Filiais_Petz4[[#This Row],[FILIAL]],'[4]PETZ E ZEEDOG'!$B$2:$R$1103,8,0),"")</f>
        <v>AV COMENDADOR GUSTAVO PAIVA, 5945</v>
      </c>
      <c r="H210" t="str">
        <f>IFERROR(VLOOKUP(Filiais_Petz4[[#This Row],[FILIAL]],'[4]PETZ E ZEEDOG'!$B:$J,9,0),"")</f>
        <v>MACEIO</v>
      </c>
      <c r="I210" t="str">
        <f>IFERROR(VLOOKUP(Filiais_Petz4[[#This Row],[FILIAL]],'[4]PETZ E ZEEDOG'!$B:$K,10,0),"")</f>
        <v>AL</v>
      </c>
      <c r="J210">
        <f>IFERROR(VLOOKUP(Filiais_Petz4[[#This Row],[FILIAL]],'[4]PETZ E ZEEDOG'!$B$2:$R$1103,11,0),"")</f>
        <v>57038000</v>
      </c>
      <c r="K210" s="89">
        <f>IFERROR(VLOOKUP(Filiais_Petz4[[#This Row],[FILIAL]],'[4]PETZ E ZEEDOG'!$B:$M,12,0),"")</f>
        <v>18328118020053</v>
      </c>
      <c r="L210">
        <f>IFERROR(VLOOKUP(Filiais_Petz4[[#This Row],[FILIAL]],'[4]PETZ E ZEEDOG'!$B:$N,13,0),"")</f>
        <v>240158156</v>
      </c>
      <c r="M210" t="str">
        <f>IFERROR(VLOOKUP(Filiais_Petz4[[#This Row],[FILIAL]],'[4]PETZ E ZEEDOG'!$B:$O,14,0),"")</f>
        <v>CRUZ DAS ALMAS</v>
      </c>
      <c r="N210" t="str">
        <f>IFERROR(VLOOKUP(Filiais_Petz4[[#This Row],[FILIAL]],'[4]PETZ E ZEEDOG'!$B:$P,15,0),"")</f>
        <v>S</v>
      </c>
      <c r="O210" t="str">
        <f>IFERROR(VLOOKUP(Filiais_Petz4[[#This Row],[FILIAL]],'[4]PETZ E ZEEDOG'!$B:$Q,16,0),"")</f>
        <v>PSMC-AL</v>
      </c>
      <c r="P210" t="str">
        <f>IFERROR(VLOOKUP(Filiais_Petz4[[#This Row],[FILIAL]],'[4]PETZ E ZEEDOG'!$B:$R,17,0),"")</f>
        <v>LUCAS</v>
      </c>
      <c r="Q210" t="str">
        <f>IFERROR(VLOOKUP(Filiais_Petz4[[#This Row],[FILIAL]],'[4]PETZ E ZEEDOG'!$B:$C,2,0),"")</f>
        <v>NE1</v>
      </c>
    </row>
    <row r="211" spans="1:17" ht="14.45" hidden="1" customHeight="1" x14ac:dyDescent="0.25">
      <c r="A211" t="s">
        <v>264</v>
      </c>
      <c r="B211" t="str">
        <f>IFERROR(VLOOKUP(Filiais_Petz4[[#This Row],[FILIAL]],'[4]PETZ E ZEEDOG'!$B:$D,3,0),"")</f>
        <v>R1</v>
      </c>
      <c r="C211" t="str">
        <f>IFERROR(VLOOKUP(Filiais_Petz4[[#This Row],[FILIAL]],'[4]PETZ E ZEEDOG'!$B:$E,4,0),"")</f>
        <v>MARYANE</v>
      </c>
      <c r="D211" t="str">
        <f>IFERROR(VLOOKUP(Filiais_Petz4[[#This Row],[FILIAL]],'[4]PETZ E ZEEDOG'!$B:$F,5,0),"")</f>
        <v>TRSN-PI</v>
      </c>
      <c r="E211" t="str">
        <f>IFERROR(VLOOKUP(Filiais_Petz4[[#This Row],[FILIAL]],'[4]PETZ E ZEEDOG'!$B:$G,6,0),"")</f>
        <v>PETZ TERESINA</v>
      </c>
      <c r="F211" s="1">
        <f>IFERROR(VLOOKUP(Filiais_Petz4[[#This Row],[FILIAL]],'[4]PETZ E ZEEDOG'!$B:$H,7,0),"")</f>
        <v>44699</v>
      </c>
      <c r="G211" t="str">
        <f>IFERROR(VLOOKUP(Filiais_Petz4[[#This Row],[FILIAL]],'[4]PETZ E ZEEDOG'!$B$2:$R$1103,8,0),"")</f>
        <v>AV JOAO XXIII, 1176</v>
      </c>
      <c r="H211" t="str">
        <f>IFERROR(VLOOKUP(Filiais_Petz4[[#This Row],[FILIAL]],'[4]PETZ E ZEEDOG'!$B:$J,9,0),"")</f>
        <v>TERESINA</v>
      </c>
      <c r="I211" t="str">
        <f>IFERROR(VLOOKUP(Filiais_Petz4[[#This Row],[FILIAL]],'[4]PETZ E ZEEDOG'!$B:$K,10,0),"")</f>
        <v>PI</v>
      </c>
      <c r="J211">
        <f>IFERROR(VLOOKUP(Filiais_Petz4[[#This Row],[FILIAL]],'[4]PETZ E ZEEDOG'!$B$2:$R$1103,11,0),"")</f>
        <v>64000030</v>
      </c>
      <c r="K211" s="89">
        <f>IFERROR(VLOOKUP(Filiais_Petz4[[#This Row],[FILIAL]],'[4]PETZ E ZEEDOG'!$B:$M,12,0),"")</f>
        <v>18328118020568</v>
      </c>
      <c r="L211">
        <f>IFERROR(VLOOKUP(Filiais_Petz4[[#This Row],[FILIAL]],'[4]PETZ E ZEEDOG'!$B:$N,13,0),"")</f>
        <v>197030300</v>
      </c>
      <c r="M211" t="str">
        <f>IFERROR(VLOOKUP(Filiais_Petz4[[#This Row],[FILIAL]],'[4]PETZ E ZEEDOG'!$B:$O,14,0),"")</f>
        <v>NOIVOS</v>
      </c>
      <c r="N211" t="str">
        <f>IFERROR(VLOOKUP(Filiais_Petz4[[#This Row],[FILIAL]],'[4]PETZ E ZEEDOG'!$B:$P,15,0),"")</f>
        <v>S</v>
      </c>
      <c r="O211" t="str">
        <f>IFERROR(VLOOKUP(Filiais_Petz4[[#This Row],[FILIAL]],'[4]PETZ E ZEEDOG'!$B:$Q,16,0),"")</f>
        <v>TRSN-PI</v>
      </c>
      <c r="P211" t="str">
        <f>IFERROR(VLOOKUP(Filiais_Petz4[[#This Row],[FILIAL]],'[4]PETZ E ZEEDOG'!$B:$R,17,0),"")</f>
        <v>LUCAS</v>
      </c>
      <c r="Q211" t="str">
        <f>IFERROR(VLOOKUP(Filiais_Petz4[[#This Row],[FILIAL]],'[4]PETZ E ZEEDOG'!$B:$C,2,0),"")</f>
        <v>NE2</v>
      </c>
    </row>
    <row r="212" spans="1:17" ht="14.45" hidden="1" customHeight="1" x14ac:dyDescent="0.25">
      <c r="A212" t="s">
        <v>265</v>
      </c>
      <c r="B212" t="str">
        <f>IFERROR(VLOOKUP(Filiais_Petz4[[#This Row],[FILIAL]],'[4]PETZ E ZEEDOG'!$B:$D,3,0),"")</f>
        <v>R3</v>
      </c>
      <c r="C212" t="str">
        <f>IFERROR(VLOOKUP(Filiais_Petz4[[#This Row],[FILIAL]],'[4]PETZ E ZEEDOG'!$B:$E,4,0),"")</f>
        <v>FELICIO</v>
      </c>
      <c r="D212" t="str">
        <f>IFERROR(VLOOKUP(Filiais_Petz4[[#This Row],[FILIAL]],'[4]PETZ E ZEEDOG'!$B:$F,5,0),"")</f>
        <v>CTLO-MG</v>
      </c>
      <c r="E212" t="str">
        <f>IFERROR(VLOOKUP(Filiais_Petz4[[#This Row],[FILIAL]],'[4]PETZ E ZEEDOG'!$B:$G,6,0),"")</f>
        <v>PETZ CASTELO BH</v>
      </c>
      <c r="F212" s="1">
        <f>IFERROR(VLOOKUP(Filiais_Petz4[[#This Row],[FILIAL]],'[4]PETZ E ZEEDOG'!$B:$H,7,0),"")</f>
        <v>45192</v>
      </c>
      <c r="G212" t="str">
        <f>IFERROR(VLOOKUP(Filiais_Petz4[[#This Row],[FILIAL]],'[4]PETZ E ZEEDOG'!$B$2:$R$1103,8,0),"")</f>
        <v>AV PRESIDENTE TANCREDO NEVES, 3005</v>
      </c>
      <c r="H212" t="str">
        <f>IFERROR(VLOOKUP(Filiais_Petz4[[#This Row],[FILIAL]],'[4]PETZ E ZEEDOG'!$B:$J,9,0),"")</f>
        <v>BELO HORIZONTE</v>
      </c>
      <c r="I212" t="str">
        <f>IFERROR(VLOOKUP(Filiais_Petz4[[#This Row],[FILIAL]],'[4]PETZ E ZEEDOG'!$B:$K,10,0),"")</f>
        <v>MG</v>
      </c>
      <c r="J212">
        <f>IFERROR(VLOOKUP(Filiais_Petz4[[#This Row],[FILIAL]],'[4]PETZ E ZEEDOG'!$B$2:$R$1103,11,0),"")</f>
        <v>31330430</v>
      </c>
      <c r="K212" s="89">
        <f>IFERROR(VLOOKUP(Filiais_Petz4[[#This Row],[FILIAL]],'[4]PETZ E ZEEDOG'!$B:$M,12,0),"")</f>
        <v>18328118019985</v>
      </c>
      <c r="L212" t="str">
        <f>IFERROR(VLOOKUP(Filiais_Petz4[[#This Row],[FILIAL]],'[4]PETZ E ZEEDOG'!$B:$N,13,0),"")</f>
        <v>0026221781663</v>
      </c>
      <c r="M212" t="str">
        <f>IFERROR(VLOOKUP(Filiais_Petz4[[#This Row],[FILIAL]],'[4]PETZ E ZEEDOG'!$B:$O,14,0),"")</f>
        <v xml:space="preserve">CASTELO </v>
      </c>
      <c r="N212" t="str">
        <f>IFERROR(VLOOKUP(Filiais_Petz4[[#This Row],[FILIAL]],'[4]PETZ E ZEEDOG'!$B:$P,15,0),"")</f>
        <v>S</v>
      </c>
      <c r="O212" t="str">
        <f>IFERROR(VLOOKUP(Filiais_Petz4[[#This Row],[FILIAL]],'[4]PETZ E ZEEDOG'!$B:$Q,16,0),"")</f>
        <v>CTLO-MG</v>
      </c>
      <c r="P212" t="str">
        <f>IFERROR(VLOOKUP(Filiais_Petz4[[#This Row],[FILIAL]],'[4]PETZ E ZEEDOG'!$B:$R,17,0),"")</f>
        <v>KAUAN</v>
      </c>
      <c r="Q212" t="str">
        <f>IFERROR(VLOOKUP(Filiais_Petz4[[#This Row],[FILIAL]],'[4]PETZ E ZEEDOG'!$B:$C,2,0),"")</f>
        <v>MG-1</v>
      </c>
    </row>
    <row r="213" spans="1:17" ht="14.45" hidden="1" customHeight="1" x14ac:dyDescent="0.25">
      <c r="A213" t="s">
        <v>266</v>
      </c>
      <c r="B213" t="str">
        <f>IFERROR(VLOOKUP(Filiais_Petz4[[#This Row],[FILIAL]],'[4]PETZ E ZEEDOG'!$B:$D,3,0),"")</f>
        <v>R1</v>
      </c>
      <c r="C213" t="str">
        <f>IFERROR(VLOOKUP(Filiais_Petz4[[#This Row],[FILIAL]],'[4]PETZ E ZEEDOG'!$B:$E,4,0),"")</f>
        <v>MARYANE</v>
      </c>
      <c r="D213" t="str">
        <f>IFERROR(VLOOKUP(Filiais_Petz4[[#This Row],[FILIAL]],'[4]PETZ E ZEEDOG'!$B:$F,5,0),"")</f>
        <v>CPNS-SP</v>
      </c>
      <c r="E213" t="str">
        <f>IFERROR(VLOOKUP(Filiais_Petz4[[#This Row],[FILIAL]],'[4]PETZ E ZEEDOG'!$B:$G,6,0),"")</f>
        <v>PETZ CAMPINAS NORTE SUL</v>
      </c>
      <c r="F213" s="1">
        <f>IFERROR(VLOOKUP(Filiais_Petz4[[#This Row],[FILIAL]],'[4]PETZ E ZEEDOG'!$B:$H,7,0),"")</f>
        <v>45484</v>
      </c>
      <c r="G213" t="str">
        <f>IFERROR(VLOOKUP(Filiais_Petz4[[#This Row],[FILIAL]],'[4]PETZ E ZEEDOG'!$B$2:$R$1103,8,0),"")</f>
        <v>AV JOSE DE SOUSA CAMPOS, 200</v>
      </c>
      <c r="H213" t="str">
        <f>IFERROR(VLOOKUP(Filiais_Petz4[[#This Row],[FILIAL]],'[4]PETZ E ZEEDOG'!$B:$J,9,0),"")</f>
        <v>CAMPINAS</v>
      </c>
      <c r="I213" t="str">
        <f>IFERROR(VLOOKUP(Filiais_Petz4[[#This Row],[FILIAL]],'[4]PETZ E ZEEDOG'!$B:$K,10,0),"")</f>
        <v>SP</v>
      </c>
      <c r="J213">
        <f>IFERROR(VLOOKUP(Filiais_Petz4[[#This Row],[FILIAL]],'[4]PETZ E ZEEDOG'!$B$2:$R$1103,11,0),"")</f>
        <v>13092123</v>
      </c>
      <c r="K213" s="89">
        <f>IFERROR(VLOOKUP(Filiais_Petz4[[#This Row],[FILIAL]],'[4]PETZ E ZEEDOG'!$B:$M,12,0),"")</f>
        <v>18328118019802</v>
      </c>
      <c r="L213">
        <f>IFERROR(VLOOKUP(Filiais_Petz4[[#This Row],[FILIAL]],'[4]PETZ E ZEEDOG'!$B:$N,13,0),"")</f>
        <v>122593803110</v>
      </c>
      <c r="M213" t="str">
        <f>IFERROR(VLOOKUP(Filiais_Petz4[[#This Row],[FILIAL]],'[4]PETZ E ZEEDOG'!$B:$O,14,0),"")</f>
        <v>NOVA CAMPINAS</v>
      </c>
      <c r="N213" t="str">
        <f>IFERROR(VLOOKUP(Filiais_Petz4[[#This Row],[FILIAL]],'[4]PETZ E ZEEDOG'!$B:$P,15,0),"")</f>
        <v>N</v>
      </c>
      <c r="O213" t="str">
        <f>IFERROR(VLOOKUP(Filiais_Petz4[[#This Row],[FILIAL]],'[4]PETZ E ZEEDOG'!$B:$Q,16,0),"")</f>
        <v>CPNS-SP</v>
      </c>
      <c r="P213" t="str">
        <f>IFERROR(VLOOKUP(Filiais_Petz4[[#This Row],[FILIAL]],'[4]PETZ E ZEEDOG'!$B:$R,17,0),"")</f>
        <v>AGNALDO</v>
      </c>
      <c r="Q213" t="str">
        <f>IFERROR(VLOOKUP(Filiais_Petz4[[#This Row],[FILIAL]],'[4]PETZ E ZEEDOG'!$B:$C,2,0),"")</f>
        <v>INT-1</v>
      </c>
    </row>
    <row r="214" spans="1:17" ht="14.45" hidden="1" customHeight="1" x14ac:dyDescent="0.25">
      <c r="A214" t="s">
        <v>267</v>
      </c>
      <c r="B214" t="str">
        <f>IFERROR(VLOOKUP(Filiais_Petz4[[#This Row],[FILIAL]],'[4]PETZ E ZEEDOG'!$B:$D,3,0),"")</f>
        <v>R1</v>
      </c>
      <c r="C214" t="str">
        <f>IFERROR(VLOOKUP(Filiais_Petz4[[#This Row],[FILIAL]],'[4]PETZ E ZEEDOG'!$B:$E,4,0),"")</f>
        <v>MARYANE</v>
      </c>
      <c r="D214" t="str">
        <f>IFERROR(VLOOKUP(Filiais_Petz4[[#This Row],[FILIAL]],'[4]PETZ E ZEEDOG'!$B:$F,5,0),"")</f>
        <v>KNDY-CE</v>
      </c>
      <c r="E214" t="str">
        <f>IFERROR(VLOOKUP(Filiais_Petz4[[#This Row],[FILIAL]],'[4]PETZ E ZEEDOG'!$B:$G,6,0),"")</f>
        <v>PETZ PRESIDENTE KENNEDY</v>
      </c>
      <c r="F214" s="1">
        <f>IFERROR(VLOOKUP(Filiais_Petz4[[#This Row],[FILIAL]],'[4]PETZ E ZEEDOG'!$B:$H,7,0),"")</f>
        <v>44848</v>
      </c>
      <c r="G214" t="str">
        <f>IFERROR(VLOOKUP(Filiais_Petz4[[#This Row],[FILIAL]],'[4]PETZ E ZEEDOG'!$B$2:$R$1103,8,0),"")</f>
        <v>AV SARGENTO HERMINIO SAMPAIO, 2411</v>
      </c>
      <c r="H214" t="str">
        <f>IFERROR(VLOOKUP(Filiais_Petz4[[#This Row],[FILIAL]],'[4]PETZ E ZEEDOG'!$B:$J,9,0),"")</f>
        <v>FORTALEZA</v>
      </c>
      <c r="I214" t="str">
        <f>IFERROR(VLOOKUP(Filiais_Petz4[[#This Row],[FILIAL]],'[4]PETZ E ZEEDOG'!$B:$K,10,0),"")</f>
        <v>CE</v>
      </c>
      <c r="J214">
        <f>IFERROR(VLOOKUP(Filiais_Petz4[[#This Row],[FILIAL]],'[4]PETZ E ZEEDOG'!$B$2:$R$1103,11,0),"")</f>
        <v>60320105</v>
      </c>
      <c r="K214" s="89">
        <f>IFERROR(VLOOKUP(Filiais_Petz4[[#This Row],[FILIAL]],'[4]PETZ E ZEEDOG'!$B:$M,12,0),"")</f>
        <v>18328118020991</v>
      </c>
      <c r="L214" t="str">
        <f>IFERROR(VLOOKUP(Filiais_Petz4[[#This Row],[FILIAL]],'[4]PETZ E ZEEDOG'!$B:$N,13,0),"")</f>
        <v>070248222</v>
      </c>
      <c r="M214" t="str">
        <f>IFERROR(VLOOKUP(Filiais_Petz4[[#This Row],[FILIAL]],'[4]PETZ E ZEEDOG'!$B:$O,14,0),"")</f>
        <v>PRESIDENTE KENNEDY</v>
      </c>
      <c r="N214" t="str">
        <f>IFERROR(VLOOKUP(Filiais_Petz4[[#This Row],[FILIAL]],'[4]PETZ E ZEEDOG'!$B:$P,15,0),"")</f>
        <v>S</v>
      </c>
      <c r="O214" t="str">
        <f>IFERROR(VLOOKUP(Filiais_Petz4[[#This Row],[FILIAL]],'[4]PETZ E ZEEDOG'!$B:$Q,16,0),"")</f>
        <v xml:space="preserve">KNDY-CE </v>
      </c>
      <c r="P214" t="str">
        <f>IFERROR(VLOOKUP(Filiais_Petz4[[#This Row],[FILIAL]],'[4]PETZ E ZEEDOG'!$B:$R,17,0),"")</f>
        <v>LUCAS</v>
      </c>
      <c r="Q214" t="str">
        <f>IFERROR(VLOOKUP(Filiais_Petz4[[#This Row],[FILIAL]],'[4]PETZ E ZEEDOG'!$B:$C,2,0),"")</f>
        <v>NE2</v>
      </c>
    </row>
    <row r="215" spans="1:17" ht="14.45" hidden="1" customHeight="1" x14ac:dyDescent="0.25">
      <c r="A215" t="s">
        <v>268</v>
      </c>
      <c r="B215" t="str">
        <f>IFERROR(VLOOKUP(Filiais_Petz4[[#This Row],[FILIAL]],'[4]PETZ E ZEEDOG'!$B:$D,3,0),"")</f>
        <v>R3</v>
      </c>
      <c r="C215" t="str">
        <f>IFERROR(VLOOKUP(Filiais_Petz4[[#This Row],[FILIAL]],'[4]PETZ E ZEEDOG'!$B:$E,4,0),"")</f>
        <v>FELICIO</v>
      </c>
      <c r="D215" t="str">
        <f>IFERROR(VLOOKUP(Filiais_Petz4[[#This Row],[FILIAL]],'[4]PETZ E ZEEDOG'!$B:$F,5,0),"")</f>
        <v>PTNG-AM</v>
      </c>
      <c r="E215" t="str">
        <f>IFERROR(VLOOKUP(Filiais_Petz4[[#This Row],[FILIAL]],'[4]PETZ E ZEEDOG'!$B:$G,6,0),"")</f>
        <v>PETZ PONTA NEGRA</v>
      </c>
      <c r="F215" s="1">
        <f>IFERROR(VLOOKUP(Filiais_Petz4[[#This Row],[FILIAL]],'[4]PETZ E ZEEDOG'!$B:$H,7,0),"")</f>
        <v>0</v>
      </c>
      <c r="G215" t="str">
        <f>IFERROR(VLOOKUP(Filiais_Petz4[[#This Row],[FILIAL]],'[4]PETZ E ZEEDOG'!$B$2:$R$1103,8,0),"")</f>
        <v>AV CORONEL TEIXEIRA, 5705</v>
      </c>
      <c r="H215" t="str">
        <f>IFERROR(VLOOKUP(Filiais_Petz4[[#This Row],[FILIAL]],'[4]PETZ E ZEEDOG'!$B:$J,9,0),"")</f>
        <v>MANAUS</v>
      </c>
      <c r="I215" t="str">
        <f>IFERROR(VLOOKUP(Filiais_Petz4[[#This Row],[FILIAL]],'[4]PETZ E ZEEDOG'!$B:$K,10,0),"")</f>
        <v>AM</v>
      </c>
      <c r="J215">
        <f>IFERROR(VLOOKUP(Filiais_Petz4[[#This Row],[FILIAL]],'[4]PETZ E ZEEDOG'!$B$2:$R$1103,11,0),"")</f>
        <v>69037000</v>
      </c>
      <c r="K215" s="89">
        <f>IFERROR(VLOOKUP(Filiais_Petz4[[#This Row],[FILIAL]],'[4]PETZ E ZEEDOG'!$B:$M,12,0),"")</f>
        <v>18328118019713</v>
      </c>
      <c r="L215" t="str">
        <f>IFERROR(VLOOKUP(Filiais_Petz4[[#This Row],[FILIAL]],'[4]PETZ E ZEEDOG'!$B:$N,13,0),"")</f>
        <v>054360951</v>
      </c>
      <c r="M215" t="str">
        <f>IFERROR(VLOOKUP(Filiais_Petz4[[#This Row],[FILIAL]],'[4]PETZ E ZEEDOG'!$B:$O,14,0),"")</f>
        <v>PONTA NEGRA</v>
      </c>
      <c r="N215" t="str">
        <f>IFERROR(VLOOKUP(Filiais_Petz4[[#This Row],[FILIAL]],'[4]PETZ E ZEEDOG'!$B:$P,15,0),"")</f>
        <v>N</v>
      </c>
      <c r="O215" t="str">
        <f>IFERROR(VLOOKUP(Filiais_Petz4[[#This Row],[FILIAL]],'[4]PETZ E ZEEDOG'!$B:$Q,16,0),"")</f>
        <v>PTNG-AM</v>
      </c>
      <c r="P215" t="str">
        <f>IFERROR(VLOOKUP(Filiais_Petz4[[#This Row],[FILIAL]],'[4]PETZ E ZEEDOG'!$B:$R,17,0),"")</f>
        <v>CAIO</v>
      </c>
      <c r="Q215" t="str">
        <f>IFERROR(VLOOKUP(Filiais_Petz4[[#This Row],[FILIAL]],'[4]PETZ E ZEEDOG'!$B:$C,2,0),"")</f>
        <v>CO-3</v>
      </c>
    </row>
    <row r="216" spans="1:17" ht="14.45" hidden="1" customHeight="1" x14ac:dyDescent="0.25">
      <c r="A216" t="s">
        <v>269</v>
      </c>
      <c r="B216" t="str">
        <f>IFERROR(VLOOKUP(Filiais_Petz4[[#This Row],[FILIAL]],'[4]PETZ E ZEEDOG'!$B:$D,3,0),"")</f>
        <v/>
      </c>
      <c r="C216" t="str">
        <f>IFERROR(VLOOKUP(Filiais_Petz4[[#This Row],[FILIAL]],'[4]PETZ E ZEEDOG'!$B:$E,4,0),"")</f>
        <v/>
      </c>
      <c r="D216" t="str">
        <f>IFERROR(VLOOKUP(Filiais_Petz4[[#This Row],[FILIAL]],'[4]PETZ E ZEEDOG'!$B:$F,5,0),"")</f>
        <v/>
      </c>
      <c r="E216" t="str">
        <f>IFERROR(VLOOKUP(Filiais_Petz4[[#This Row],[FILIAL]],'[4]PETZ E ZEEDOG'!$B:$G,6,0),"")</f>
        <v/>
      </c>
      <c r="F216" s="1">
        <f>IFERROR(VLOOKUP(Filiais_Petz4[[#This Row],[FILIAL]],'[4]PETZ E ZEEDOG'!$B:$H,7,0),"")</f>
        <v>0</v>
      </c>
      <c r="G216" t="str">
        <f>IFERROR(VLOOKUP(Filiais_Petz4[[#This Row],[FILIAL]],'[4]PETZ E ZEEDOG'!$B$2:$R$1103,8,0),"")</f>
        <v/>
      </c>
      <c r="H216" t="str">
        <f>IFERROR(VLOOKUP(Filiais_Petz4[[#This Row],[FILIAL]],'[4]PETZ E ZEEDOG'!$B:$J,9,0),"")</f>
        <v/>
      </c>
      <c r="I216" t="str">
        <f>IFERROR(VLOOKUP(Filiais_Petz4[[#This Row],[FILIAL]],'[4]PETZ E ZEEDOG'!$B:$K,10,0),"")</f>
        <v/>
      </c>
      <c r="J216">
        <f>IFERROR(VLOOKUP(Filiais_Petz4[[#This Row],[FILIAL]],'[4]PETZ E ZEEDOG'!$B$2:$R$1103,11,0),"")</f>
        <v>0</v>
      </c>
      <c r="K216" s="89" t="str">
        <f>IFERROR(VLOOKUP(Filiais_Petz4[[#This Row],[FILIAL]],'[4]PETZ E ZEEDOG'!$B:$M,12,0),"")</f>
        <v/>
      </c>
      <c r="L216" t="str">
        <f>IFERROR(VLOOKUP(Filiais_Petz4[[#This Row],[FILIAL]],'[4]PETZ E ZEEDOG'!$B:$N,13,0),"")</f>
        <v/>
      </c>
      <c r="M216" t="str">
        <f>IFERROR(VLOOKUP(Filiais_Petz4[[#This Row],[FILIAL]],'[4]PETZ E ZEEDOG'!$B:$O,14,0),"")</f>
        <v/>
      </c>
      <c r="N216" t="str">
        <f>IFERROR(VLOOKUP(Filiais_Petz4[[#This Row],[FILIAL]],'[4]PETZ E ZEEDOG'!$B:$P,15,0),"")</f>
        <v>N</v>
      </c>
      <c r="O216" t="str">
        <f>IFERROR(VLOOKUP(Filiais_Petz4[[#This Row],[FILIAL]],'[4]PETZ E ZEEDOG'!$B:$Q,16,0),"")</f>
        <v/>
      </c>
      <c r="P216" t="str">
        <f>IFERROR(VLOOKUP(Filiais_Petz4[[#This Row],[FILIAL]],'[4]PETZ E ZEEDOG'!$B:$R,17,0),"")</f>
        <v/>
      </c>
      <c r="Q216" t="str">
        <f>IFERROR(VLOOKUP(Filiais_Petz4[[#This Row],[FILIAL]],'[4]PETZ E ZEEDOG'!$B:$C,2,0),"")</f>
        <v/>
      </c>
    </row>
    <row r="217" spans="1:17" ht="14.45" hidden="1" customHeight="1" x14ac:dyDescent="0.25">
      <c r="A217" t="s">
        <v>270</v>
      </c>
      <c r="B217" t="str">
        <f>IFERROR(VLOOKUP(Filiais_Petz4[[#This Row],[FILIAL]],'[4]PETZ E ZEEDOG'!$B:$D,3,0),"")</f>
        <v>R1</v>
      </c>
      <c r="C217" t="str">
        <f>IFERROR(VLOOKUP(Filiais_Petz4[[#This Row],[FILIAL]],'[4]PETZ E ZEEDOG'!$B:$E,4,0),"")</f>
        <v>MARYANE</v>
      </c>
      <c r="D217" t="str">
        <f>IFERROR(VLOOKUP(Filiais_Petz4[[#This Row],[FILIAL]],'[4]PETZ E ZEEDOG'!$B:$F,5,0),"")</f>
        <v>TORE-PE</v>
      </c>
      <c r="E217" t="str">
        <f>IFERROR(VLOOKUP(Filiais_Petz4[[#This Row],[FILIAL]],'[4]PETZ E ZEEDOG'!$B:$G,6,0),"")</f>
        <v>PETZ CARREFOUR TORRES</v>
      </c>
      <c r="F217" s="1">
        <f>IFERROR(VLOOKUP(Filiais_Petz4[[#This Row],[FILIAL]],'[4]PETZ E ZEEDOG'!$B:$H,7,0),"")</f>
        <v>45658</v>
      </c>
      <c r="G217" t="str">
        <f>IFERROR(VLOOKUP(Filiais_Petz4[[#This Row],[FILIAL]],'[4]PETZ E ZEEDOG'!$B$2:$R$1103,8,0),"")</f>
        <v>R JOSE BONIFACIO, 1315</v>
      </c>
      <c r="H217" t="str">
        <f>IFERROR(VLOOKUP(Filiais_Petz4[[#This Row],[FILIAL]],'[4]PETZ E ZEEDOG'!$B:$J,9,0),"")</f>
        <v>RECIFE</v>
      </c>
      <c r="I217" t="str">
        <f>IFERROR(VLOOKUP(Filiais_Petz4[[#This Row],[FILIAL]],'[4]PETZ E ZEEDOG'!$B:$K,10,0),"")</f>
        <v>PE</v>
      </c>
      <c r="J217">
        <f>IFERROR(VLOOKUP(Filiais_Petz4[[#This Row],[FILIAL]],'[4]PETZ E ZEEDOG'!$B$2:$R$1103,11,0),"")</f>
        <v>50710001</v>
      </c>
      <c r="K217" s="89">
        <f>IFERROR(VLOOKUP(Filiais_Petz4[[#This Row],[FILIAL]],'[4]PETZ E ZEEDOG'!$B:$M,12,0),"")</f>
        <v>18328118020649</v>
      </c>
      <c r="L217" t="str">
        <f>IFERROR(VLOOKUP(Filiais_Petz4[[#This Row],[FILIAL]],'[4]PETZ E ZEEDOG'!$B:$N,13,0),"")</f>
        <v>099758377</v>
      </c>
      <c r="M217" t="str">
        <f>IFERROR(VLOOKUP(Filiais_Petz4[[#This Row],[FILIAL]],'[4]PETZ E ZEEDOG'!$B:$O,14,0),"")</f>
        <v>TORRE</v>
      </c>
      <c r="N217" t="str">
        <f>IFERROR(VLOOKUP(Filiais_Petz4[[#This Row],[FILIAL]],'[4]PETZ E ZEEDOG'!$B:$P,15,0),"")</f>
        <v>N</v>
      </c>
      <c r="O217" t="str">
        <f>IFERROR(VLOOKUP(Filiais_Petz4[[#This Row],[FILIAL]],'[4]PETZ E ZEEDOG'!$B:$Q,16,0),"")</f>
        <v>TORE-PE</v>
      </c>
      <c r="P217" t="str">
        <f>IFERROR(VLOOKUP(Filiais_Petz4[[#This Row],[FILIAL]],'[4]PETZ E ZEEDOG'!$B:$R,17,0),"")</f>
        <v>LUCAS</v>
      </c>
      <c r="Q217" t="str">
        <f>IFERROR(VLOOKUP(Filiais_Petz4[[#This Row],[FILIAL]],'[4]PETZ E ZEEDOG'!$B:$C,2,0),"")</f>
        <v>NE1</v>
      </c>
    </row>
    <row r="218" spans="1:17" ht="14.45" hidden="1" customHeight="1" x14ac:dyDescent="0.25">
      <c r="A218" t="s">
        <v>271</v>
      </c>
      <c r="B218" t="str">
        <f>IFERROR(VLOOKUP(Filiais_Petz4[[#This Row],[FILIAL]],'[4]PETZ E ZEEDOG'!$B:$D,3,0),"")</f>
        <v>R1</v>
      </c>
      <c r="C218" t="str">
        <f>IFERROR(VLOOKUP(Filiais_Petz4[[#This Row],[FILIAL]],'[4]PETZ E ZEEDOG'!$B:$E,4,0),"")</f>
        <v>MARYANE</v>
      </c>
      <c r="D218" t="str">
        <f>IFERROR(VLOOKUP(Filiais_Petz4[[#This Row],[FILIAL]],'[4]PETZ E ZEEDOG'!$B:$F,5,0),"")</f>
        <v>RBFR-RN</v>
      </c>
      <c r="E218" t="str">
        <f>IFERROR(VLOOKUP(Filiais_Petz4[[#This Row],[FILIAL]],'[4]PETZ E ZEEDOG'!$B:$G,6,0),"")</f>
        <v>PETZ NATAL ROBERTO FREIRE</v>
      </c>
      <c r="F218" s="1">
        <f>IFERROR(VLOOKUP(Filiais_Petz4[[#This Row],[FILIAL]],'[4]PETZ E ZEEDOG'!$B:$H,7,0),"")</f>
        <v>44702</v>
      </c>
      <c r="G218" t="str">
        <f>IFERROR(VLOOKUP(Filiais_Petz4[[#This Row],[FILIAL]],'[4]PETZ E ZEEDOG'!$B$2:$R$1103,8,0),"")</f>
        <v>RUA DOUTOR ALEXANDER FLEMING, 20</v>
      </c>
      <c r="H218" t="str">
        <f>IFERROR(VLOOKUP(Filiais_Petz4[[#This Row],[FILIAL]],'[4]PETZ E ZEEDOG'!$B:$J,9,0),"")</f>
        <v>NATAL</v>
      </c>
      <c r="I218" t="str">
        <f>IFERROR(VLOOKUP(Filiais_Petz4[[#This Row],[FILIAL]],'[4]PETZ E ZEEDOG'!$B:$K,10,0),"")</f>
        <v>RN</v>
      </c>
      <c r="J218">
        <f>IFERROR(VLOOKUP(Filiais_Petz4[[#This Row],[FILIAL]],'[4]PETZ E ZEEDOG'!$B$2:$R$1103,11,0),"")</f>
        <v>59082020</v>
      </c>
      <c r="K218" s="89">
        <f>IFERROR(VLOOKUP(Filiais_Petz4[[#This Row],[FILIAL]],'[4]PETZ E ZEEDOG'!$B:$M,12,0),"")</f>
        <v>18328118022692</v>
      </c>
      <c r="L218">
        <f>IFERROR(VLOOKUP(Filiais_Petz4[[#This Row],[FILIAL]],'[4]PETZ E ZEEDOG'!$B:$N,13,0),"")</f>
        <v>206012608</v>
      </c>
      <c r="M218" t="str">
        <f>IFERROR(VLOOKUP(Filiais_Petz4[[#This Row],[FILIAL]],'[4]PETZ E ZEEDOG'!$B:$O,14,0),"")</f>
        <v>CAPIM MACIO</v>
      </c>
      <c r="N218" t="str">
        <f>IFERROR(VLOOKUP(Filiais_Petz4[[#This Row],[FILIAL]],'[4]PETZ E ZEEDOG'!$B:$P,15,0),"")</f>
        <v>S</v>
      </c>
      <c r="O218" t="str">
        <f>IFERROR(VLOOKUP(Filiais_Petz4[[#This Row],[FILIAL]],'[4]PETZ E ZEEDOG'!$B:$Q,16,0),"")</f>
        <v>RBFR-RN</v>
      </c>
      <c r="P218" t="str">
        <f>IFERROR(VLOOKUP(Filiais_Petz4[[#This Row],[FILIAL]],'[4]PETZ E ZEEDOG'!$B:$R,17,0),"")</f>
        <v>LUCAS</v>
      </c>
      <c r="Q218" t="str">
        <f>IFERROR(VLOOKUP(Filiais_Petz4[[#This Row],[FILIAL]],'[4]PETZ E ZEEDOG'!$B:$C,2,0),"")</f>
        <v>NE2</v>
      </c>
    </row>
    <row r="219" spans="1:17" ht="14.45" hidden="1" customHeight="1" x14ac:dyDescent="0.25">
      <c r="A219" t="s">
        <v>272</v>
      </c>
      <c r="B219" t="str">
        <f>IFERROR(VLOOKUP(Filiais_Petz4[[#This Row],[FILIAL]],'[4]PETZ E ZEEDOG'!$B:$D,3,0),"")</f>
        <v>R2</v>
      </c>
      <c r="C219" t="str">
        <f>IFERROR(VLOOKUP(Filiais_Petz4[[#This Row],[FILIAL]],'[4]PETZ E ZEEDOG'!$B:$E,4,0),"")</f>
        <v>MARCONE</v>
      </c>
      <c r="D219" t="str">
        <f>IFERROR(VLOOKUP(Filiais_Petz4[[#This Row],[FILIAL]],'[4]PETZ E ZEEDOG'!$B:$F,5,0),"")</f>
        <v>SLPD-RS</v>
      </c>
      <c r="E219" t="str">
        <f>IFERROR(VLOOKUP(Filiais_Petz4[[#This Row],[FILIAL]],'[4]PETZ E ZEEDOG'!$B:$G,6,0),"")</f>
        <v>PETZ SÃO LEOPOLDO</v>
      </c>
      <c r="F219" s="1">
        <f>IFERROR(VLOOKUP(Filiais_Petz4[[#This Row],[FILIAL]],'[4]PETZ E ZEEDOG'!$B:$H,7,0),"")</f>
        <v>45107</v>
      </c>
      <c r="G219" t="str">
        <f>IFERROR(VLOOKUP(Filiais_Petz4[[#This Row],[FILIAL]],'[4]PETZ E ZEEDOG'!$B$2:$R$1103,8,0),"")</f>
        <v>AV GETULIO VARGAS,1802</v>
      </c>
      <c r="H219" t="str">
        <f>IFERROR(VLOOKUP(Filiais_Petz4[[#This Row],[FILIAL]],'[4]PETZ E ZEEDOG'!$B:$J,9,0),"")</f>
        <v>SÃO LEOPOLDO</v>
      </c>
      <c r="I219" t="str">
        <f>IFERROR(VLOOKUP(Filiais_Petz4[[#This Row],[FILIAL]],'[4]PETZ E ZEEDOG'!$B:$K,10,0),"")</f>
        <v>RS</v>
      </c>
      <c r="J219">
        <f>IFERROR(VLOOKUP(Filiais_Petz4[[#This Row],[FILIAL]],'[4]PETZ E ZEEDOG'!$B$2:$R$1103,11,0),"")</f>
        <v>93020566</v>
      </c>
      <c r="K219" s="89">
        <f>IFERROR(VLOOKUP(Filiais_Petz4[[#This Row],[FILIAL]],'[4]PETZ E ZEEDOG'!$B:$M,12,0),"")</f>
        <v>18328118020487</v>
      </c>
      <c r="L219">
        <f>IFERROR(VLOOKUP(Filiais_Petz4[[#This Row],[FILIAL]],'[4]PETZ E ZEEDOG'!$B:$N,13,0),"")</f>
        <v>1240327649</v>
      </c>
      <c r="M219" t="str">
        <f>IFERROR(VLOOKUP(Filiais_Petz4[[#This Row],[FILIAL]],'[4]PETZ E ZEEDOG'!$B:$O,14,0),"")</f>
        <v>FIAO</v>
      </c>
      <c r="N219" t="str">
        <f>IFERROR(VLOOKUP(Filiais_Petz4[[#This Row],[FILIAL]],'[4]PETZ E ZEEDOG'!$B:$P,15,0),"")</f>
        <v>S</v>
      </c>
      <c r="O219" t="str">
        <f>IFERROR(VLOOKUP(Filiais_Petz4[[#This Row],[FILIAL]],'[4]PETZ E ZEEDOG'!$B:$Q,16,0),"")</f>
        <v>SLPD-RS</v>
      </c>
      <c r="P219" t="str">
        <f>IFERROR(VLOOKUP(Filiais_Petz4[[#This Row],[FILIAL]],'[4]PETZ E ZEEDOG'!$B:$R,17,0),"")</f>
        <v>JOAB</v>
      </c>
      <c r="Q219" t="str">
        <f>IFERROR(VLOOKUP(Filiais_Petz4[[#This Row],[FILIAL]],'[4]PETZ E ZEEDOG'!$B:$C,2,0),"")</f>
        <v>RS</v>
      </c>
    </row>
    <row r="220" spans="1:17" ht="14.45" hidden="1" customHeight="1" x14ac:dyDescent="0.25">
      <c r="A220" t="s">
        <v>273</v>
      </c>
      <c r="B220" t="str">
        <f>IFERROR(VLOOKUP(Filiais_Petz4[[#This Row],[FILIAL]],'[4]PETZ E ZEEDOG'!$B:$D,3,0),"")</f>
        <v>R2</v>
      </c>
      <c r="C220" t="str">
        <f>IFERROR(VLOOKUP(Filiais_Petz4[[#This Row],[FILIAL]],'[4]PETZ E ZEEDOG'!$B:$E,4,0),"")</f>
        <v>MARCONE</v>
      </c>
      <c r="D220" t="str">
        <f>IFERROR(VLOOKUP(Filiais_Petz4[[#This Row],[FILIAL]],'[4]PETZ E ZEEDOG'!$B:$F,5,0),"")</f>
        <v>BTCT-SP</v>
      </c>
      <c r="E220" t="str">
        <f>IFERROR(VLOOKUP(Filiais_Petz4[[#This Row],[FILIAL]],'[4]PETZ E ZEEDOG'!$B:$G,6,0),"")</f>
        <v>PETZ BOTUCATU</v>
      </c>
      <c r="F220" s="1">
        <f>IFERROR(VLOOKUP(Filiais_Petz4[[#This Row],[FILIAL]],'[4]PETZ E ZEEDOG'!$B:$H,7,0),"")</f>
        <v>45234</v>
      </c>
      <c r="G220" t="str">
        <f>IFERROR(VLOOKUP(Filiais_Petz4[[#This Row],[FILIAL]],'[4]PETZ E ZEEDOG'!$B$2:$R$1103,8,0),"")</f>
        <v>AV DOUTOR VITAL BRASIL, S/N</v>
      </c>
      <c r="H220" t="str">
        <f>IFERROR(VLOOKUP(Filiais_Petz4[[#This Row],[FILIAL]],'[4]PETZ E ZEEDOG'!$B:$J,9,0),"")</f>
        <v>BOTUCATU</v>
      </c>
      <c r="I220" t="str">
        <f>IFERROR(VLOOKUP(Filiais_Petz4[[#This Row],[FILIAL]],'[4]PETZ E ZEEDOG'!$B:$K,10,0),"")</f>
        <v>SP</v>
      </c>
      <c r="J220">
        <f>IFERROR(VLOOKUP(Filiais_Petz4[[#This Row],[FILIAL]],'[4]PETZ E ZEEDOG'!$B$2:$R$1103,11,0),"")</f>
        <v>18603193</v>
      </c>
      <c r="K220" s="89" t="str">
        <f>IFERROR(VLOOKUP(Filiais_Petz4[[#This Row],[FILIAL]],'[4]PETZ E ZEEDOG'!$B:$M,12,0),"")</f>
        <v>18.328.118/0244-74</v>
      </c>
      <c r="L220">
        <f>IFERROR(VLOOKUP(Filiais_Petz4[[#This Row],[FILIAL]],'[4]PETZ E ZEEDOG'!$B:$N,13,0),"")</f>
        <v>224351862116</v>
      </c>
      <c r="M220" t="str">
        <f>IFERROR(VLOOKUP(Filiais_Petz4[[#This Row],[FILIAL]],'[4]PETZ E ZEEDOG'!$B:$O,14,0),"")</f>
        <v>VILA SÃO LUCIO</v>
      </c>
      <c r="N220" t="str">
        <f>IFERROR(VLOOKUP(Filiais_Petz4[[#This Row],[FILIAL]],'[4]PETZ E ZEEDOG'!$B:$P,15,0),"")</f>
        <v>N</v>
      </c>
      <c r="O220" t="str">
        <f>IFERROR(VLOOKUP(Filiais_Petz4[[#This Row],[FILIAL]],'[4]PETZ E ZEEDOG'!$B:$Q,16,0),"")</f>
        <v xml:space="preserve">BTCT-SP </v>
      </c>
      <c r="P220" t="str">
        <f>IFERROR(VLOOKUP(Filiais_Petz4[[#This Row],[FILIAL]],'[4]PETZ E ZEEDOG'!$B:$R,17,0),"")</f>
        <v>GUILHERME</v>
      </c>
      <c r="Q220" t="str">
        <f>IFERROR(VLOOKUP(Filiais_Petz4[[#This Row],[FILIAL]],'[4]PETZ E ZEEDOG'!$B:$C,2,0),"")</f>
        <v>INT-3</v>
      </c>
    </row>
    <row r="221" spans="1:17" ht="14.45" hidden="1" customHeight="1" x14ac:dyDescent="0.25">
      <c r="A221" t="s">
        <v>274</v>
      </c>
      <c r="B221" t="str">
        <f>IFERROR(VLOOKUP(Filiais_Petz4[[#This Row],[FILIAL]],'[4]PETZ E ZEEDOG'!$B:$D,3,0),"")</f>
        <v>CD</v>
      </c>
      <c r="C221" t="str">
        <f>IFERROR(VLOOKUP(Filiais_Petz4[[#This Row],[FILIAL]],'[4]PETZ E ZEEDOG'!$B:$E,4,0),"")</f>
        <v>MARYANE</v>
      </c>
      <c r="D221" t="str">
        <f>IFERROR(VLOOKUP(Filiais_Petz4[[#This Row],[FILIAL]],'[4]PETZ E ZEEDOG'!$B:$F,5,0),"")</f>
        <v>CDMA-SP</v>
      </c>
      <c r="E221" t="str">
        <f>IFERROR(VLOOKUP(Filiais_Petz4[[#This Row],[FILIAL]],'[4]PETZ E ZEEDOG'!$B:$G,6,0),"")</f>
        <v>CENTRO DE DISTRIBUICAO MAUA</v>
      </c>
      <c r="F221" s="1">
        <f>IFERROR(VLOOKUP(Filiais_Petz4[[#This Row],[FILIAL]],'[4]PETZ E ZEEDOG'!$B:$H,7,0),"")</f>
        <v>44197</v>
      </c>
      <c r="G221" t="str">
        <f>IFERROR(VLOOKUP(Filiais_Petz4[[#This Row],[FILIAL]],'[4]PETZ E ZEEDOG'!$B$2:$R$1103,8,0),"")</f>
        <v>AV ALBERTO SOARES SAMPAIO, 1764</v>
      </c>
      <c r="H221" t="str">
        <f>IFERROR(VLOOKUP(Filiais_Petz4[[#This Row],[FILIAL]],'[4]PETZ E ZEEDOG'!$B:$J,9,0),"")</f>
        <v>MAUA</v>
      </c>
      <c r="I221" t="str">
        <f>IFERROR(VLOOKUP(Filiais_Petz4[[#This Row],[FILIAL]],'[4]PETZ E ZEEDOG'!$B:$K,10,0),"")</f>
        <v>SP</v>
      </c>
      <c r="J221">
        <f>IFERROR(VLOOKUP(Filiais_Petz4[[#This Row],[FILIAL]],'[4]PETZ E ZEEDOG'!$B$2:$R$1103,11,0),"")</f>
        <v>9380000</v>
      </c>
      <c r="K221" s="89">
        <f>IFERROR(VLOOKUP(Filiais_Petz4[[#This Row],[FILIAL]],'[4]PETZ E ZEEDOG'!$B:$M,12,0),"")</f>
        <v>18328118020720</v>
      </c>
      <c r="L221">
        <f>IFERROR(VLOOKUP(Filiais_Petz4[[#This Row],[FILIAL]],'[4]PETZ E ZEEDOG'!$B:$N,13,0),"")</f>
        <v>442574978119</v>
      </c>
      <c r="M221" t="str">
        <f>IFERROR(VLOOKUP(Filiais_Petz4[[#This Row],[FILIAL]],'[4]PETZ E ZEEDOG'!$B:$O,14,0),"")</f>
        <v>CAPUAVA</v>
      </c>
      <c r="N221" t="str">
        <f>IFERROR(VLOOKUP(Filiais_Petz4[[#This Row],[FILIAL]],'[4]PETZ E ZEEDOG'!$B:$P,15,0),"")</f>
        <v>S</v>
      </c>
      <c r="O221" t="str">
        <f>IFERROR(VLOOKUP(Filiais_Petz4[[#This Row],[FILIAL]],'[4]PETZ E ZEEDOG'!$B:$Q,16,0),"")</f>
        <v>CDMA-SP</v>
      </c>
      <c r="P221" t="str">
        <f>IFERROR(VLOOKUP(Filiais_Petz4[[#This Row],[FILIAL]],'[4]PETZ E ZEEDOG'!$B:$R,17,0),"")</f>
        <v>AGNALDO</v>
      </c>
      <c r="Q221" t="str">
        <f>IFERROR(VLOOKUP(Filiais_Petz4[[#This Row],[FILIAL]],'[4]PETZ E ZEEDOG'!$B:$C,2,0),"")</f>
        <v>CD</v>
      </c>
    </row>
    <row r="222" spans="1:17" ht="14.45" hidden="1" customHeight="1" x14ac:dyDescent="0.25">
      <c r="A222" t="s">
        <v>275</v>
      </c>
      <c r="B222" t="str">
        <f>IFERROR(VLOOKUP(Filiais_Petz4[[#This Row],[FILIAL]],'[4]PETZ E ZEEDOG'!$B:$D,3,0),"")</f>
        <v>R3</v>
      </c>
      <c r="C222" t="str">
        <f>IFERROR(VLOOKUP(Filiais_Petz4[[#This Row],[FILIAL]],'[4]PETZ E ZEEDOG'!$B:$E,4,0),"")</f>
        <v>FELICIO</v>
      </c>
      <c r="D222" t="str">
        <f>IFERROR(VLOOKUP(Filiais_Petz4[[#This Row],[FILIAL]],'[4]PETZ E ZEEDOG'!$B:$F,5,0),"")</f>
        <v>GVDL-SP</v>
      </c>
      <c r="E222" t="str">
        <f>IFERROR(VLOOKUP(Filiais_Petz4[[#This Row],[FILIAL]],'[4]PETZ E ZEEDOG'!$B:$G,6,0),"")</f>
        <v>PETZ GASTAO VIDIGAL</v>
      </c>
      <c r="F222" s="1">
        <f>IFERROR(VLOOKUP(Filiais_Petz4[[#This Row],[FILIAL]],'[4]PETZ E ZEEDOG'!$B:$H,7,0),"")</f>
        <v>44636</v>
      </c>
      <c r="G222" t="str">
        <f>IFERROR(VLOOKUP(Filiais_Petz4[[#This Row],[FILIAL]],'[4]PETZ E ZEEDOG'!$B$2:$R$1103,8,0),"")</f>
        <v>AVENIDA GASTÃO VIDIGAL, 1555</v>
      </c>
      <c r="H222" t="str">
        <f>IFERROR(VLOOKUP(Filiais_Petz4[[#This Row],[FILIAL]],'[4]PETZ E ZEEDOG'!$B:$J,9,0),"")</f>
        <v>SÃO PAULO</v>
      </c>
      <c r="I222" t="str">
        <f>IFERROR(VLOOKUP(Filiais_Petz4[[#This Row],[FILIAL]],'[4]PETZ E ZEEDOG'!$B:$K,10,0),"")</f>
        <v>SP</v>
      </c>
      <c r="J222">
        <f>IFERROR(VLOOKUP(Filiais_Petz4[[#This Row],[FILIAL]],'[4]PETZ E ZEEDOG'!$B$2:$R$1103,11,0),"")</f>
        <v>5314000</v>
      </c>
      <c r="K222" s="89">
        <f>IFERROR(VLOOKUP(Filiais_Petz4[[#This Row],[FILIAL]],'[4]PETZ E ZEEDOG'!$B:$M,12,0),"")</f>
        <v>18328118021025</v>
      </c>
      <c r="L222">
        <f>IFERROR(VLOOKUP(Filiais_Petz4[[#This Row],[FILIAL]],'[4]PETZ E ZEEDOG'!$B:$N,13,0),"")</f>
        <v>133485101112</v>
      </c>
      <c r="M222" t="str">
        <f>IFERROR(VLOOKUP(Filiais_Petz4[[#This Row],[FILIAL]],'[4]PETZ E ZEEDOG'!$B:$O,14,0),"")</f>
        <v>VILA LEOPOLDINA</v>
      </c>
      <c r="N222" t="str">
        <f>IFERROR(VLOOKUP(Filiais_Petz4[[#This Row],[FILIAL]],'[4]PETZ E ZEEDOG'!$B:$P,15,0),"")</f>
        <v>S</v>
      </c>
      <c r="O222" t="str">
        <f>IFERROR(VLOOKUP(Filiais_Petz4[[#This Row],[FILIAL]],'[4]PETZ E ZEEDOG'!$B:$Q,16,0),"")</f>
        <v>GVDL-SP</v>
      </c>
      <c r="P222" t="str">
        <f>IFERROR(VLOOKUP(Filiais_Petz4[[#This Row],[FILIAL]],'[4]PETZ E ZEEDOG'!$B:$R,17,0),"")</f>
        <v>KAUAN</v>
      </c>
      <c r="Q222" t="str">
        <f>IFERROR(VLOOKUP(Filiais_Petz4[[#This Row],[FILIAL]],'[4]PETZ E ZEEDOG'!$B:$C,2,0),"")</f>
        <v>SP7</v>
      </c>
    </row>
    <row r="223" spans="1:17" ht="14.45" hidden="1" customHeight="1" x14ac:dyDescent="0.25">
      <c r="A223" t="s">
        <v>276</v>
      </c>
      <c r="B223" t="str">
        <f>IFERROR(VLOOKUP(Filiais_Petz4[[#This Row],[FILIAL]],'[4]PETZ E ZEEDOG'!$B:$D,3,0),"")</f>
        <v>CDSG</v>
      </c>
      <c r="C223" t="str">
        <f>IFERROR(VLOOKUP(Filiais_Petz4[[#This Row],[FILIAL]],'[4]PETZ E ZEEDOG'!$B:$E,4,0),"")</f>
        <v>MARYANE</v>
      </c>
      <c r="D223" t="str">
        <f>IFERROR(VLOOKUP(Filiais_Petz4[[#This Row],[FILIAL]],'[4]PETZ E ZEEDOG'!$B:$F,5,0),"")</f>
        <v>CDSG-SP</v>
      </c>
      <c r="E223" t="str">
        <f>IFERROR(VLOOKUP(Filiais_Petz4[[#This Row],[FILIAL]],'[4]PETZ E ZEEDOG'!$B:$G,6,0),"")</f>
        <v>PETZ CDSG AUGUSTA</v>
      </c>
      <c r="F223" s="1">
        <f>IFERROR(VLOOKUP(Filiais_Petz4[[#This Row],[FILIAL]],'[4]PETZ E ZEEDOG'!$B:$H,7,0),"")</f>
        <v>44197</v>
      </c>
      <c r="G223" t="str">
        <f>IFERROR(VLOOKUP(Filiais_Petz4[[#This Row],[FILIAL]],'[4]PETZ E ZEEDOG'!$B$2:$R$1103,8,0),"")</f>
        <v>R AUGUSTA 215</v>
      </c>
      <c r="H223" t="str">
        <f>IFERROR(VLOOKUP(Filiais_Petz4[[#This Row],[FILIAL]],'[4]PETZ E ZEEDOG'!$B:$J,9,0),"")</f>
        <v>SÃO PAULO</v>
      </c>
      <c r="I223" t="str">
        <f>IFERROR(VLOOKUP(Filiais_Petz4[[#This Row],[FILIAL]],'[4]PETZ E ZEEDOG'!$B:$K,10,0),"")</f>
        <v>SP</v>
      </c>
      <c r="J223">
        <f>IFERROR(VLOOKUP(Filiais_Petz4[[#This Row],[FILIAL]],'[4]PETZ E ZEEDOG'!$B$2:$R$1103,11,0),"")</f>
        <v>1305000</v>
      </c>
      <c r="K223" s="89" t="str">
        <f>IFERROR(VLOOKUP(Filiais_Petz4[[#This Row],[FILIAL]],'[4]PETZ E ZEEDOG'!$B:$M,12,0),"")</f>
        <v>18.328.118/0235-83</v>
      </c>
      <c r="L223">
        <f>IFERROR(VLOOKUP(Filiais_Petz4[[#This Row],[FILIAL]],'[4]PETZ E ZEEDOG'!$B:$N,13,0),"")</f>
        <v>136338002112</v>
      </c>
      <c r="M223" t="str">
        <f>IFERROR(VLOOKUP(Filiais_Petz4[[#This Row],[FILIAL]],'[4]PETZ E ZEEDOG'!$B:$O,14,0),"")</f>
        <v>CONSOLACAO</v>
      </c>
      <c r="N223" t="str">
        <f>IFERROR(VLOOKUP(Filiais_Petz4[[#This Row],[FILIAL]],'[4]PETZ E ZEEDOG'!$B:$P,15,0),"")</f>
        <v>S</v>
      </c>
      <c r="O223" t="str">
        <f>IFERROR(VLOOKUP(Filiais_Petz4[[#This Row],[FILIAL]],'[4]PETZ E ZEEDOG'!$B:$Q,16,0),"")</f>
        <v>CSDG-SP</v>
      </c>
      <c r="P223" t="str">
        <f>IFERROR(VLOOKUP(Filiais_Petz4[[#This Row],[FILIAL]],'[4]PETZ E ZEEDOG'!$B:$R,17,0),"")</f>
        <v>AGNALDO</v>
      </c>
      <c r="Q223" t="str">
        <f>IFERROR(VLOOKUP(Filiais_Petz4[[#This Row],[FILIAL]],'[4]PETZ E ZEEDOG'!$B:$C,2,0),"")</f>
        <v>CDSG</v>
      </c>
    </row>
    <row r="224" spans="1:17" ht="14.45" hidden="1" customHeight="1" x14ac:dyDescent="0.25">
      <c r="A224" t="s">
        <v>277</v>
      </c>
      <c r="B224" t="str">
        <f>IFERROR(VLOOKUP(Filiais_Petz4[[#This Row],[FILIAL]],'[4]PETZ E ZEEDOG'!$B:$D,3,0),"")</f>
        <v>R3</v>
      </c>
      <c r="C224" t="str">
        <f>IFERROR(VLOOKUP(Filiais_Petz4[[#This Row],[FILIAL]],'[4]PETZ E ZEEDOG'!$B:$E,4,0),"")</f>
        <v>FELICIO</v>
      </c>
      <c r="D224" t="str">
        <f>IFERROR(VLOOKUP(Filiais_Petz4[[#This Row],[FILIAL]],'[4]PETZ E ZEEDOG'!$B:$F,5,0),"")</f>
        <v>IPTG-MG</v>
      </c>
      <c r="E224" t="str">
        <f>IFERROR(VLOOKUP(Filiais_Petz4[[#This Row],[FILIAL]],'[4]PETZ E ZEEDOG'!$B:$G,6,0),"")</f>
        <v>PETZ IPATINGA (ANTIGA BETIM AMERICAS/MG)</v>
      </c>
      <c r="F224" s="1">
        <f>IFERROR(VLOOKUP(Filiais_Petz4[[#This Row],[FILIAL]],'[4]PETZ E ZEEDOG'!$B:$H,7,0),"")</f>
        <v>45185</v>
      </c>
      <c r="G224" t="str">
        <f>IFERROR(VLOOKUP(Filiais_Petz4[[#This Row],[FILIAL]],'[4]PETZ E ZEEDOG'!$B$2:$R$1103,8,0),"")</f>
        <v>AV CLAUDIO MOURA, 801</v>
      </c>
      <c r="H224" t="str">
        <f>IFERROR(VLOOKUP(Filiais_Petz4[[#This Row],[FILIAL]],'[4]PETZ E ZEEDOG'!$B:$J,9,0),"")</f>
        <v>IPATINGA</v>
      </c>
      <c r="I224" t="str">
        <f>IFERROR(VLOOKUP(Filiais_Petz4[[#This Row],[FILIAL]],'[4]PETZ E ZEEDOG'!$B:$K,10,0),"")</f>
        <v>MG</v>
      </c>
      <c r="J224">
        <f>IFERROR(VLOOKUP(Filiais_Petz4[[#This Row],[FILIAL]],'[4]PETZ E ZEEDOG'!$B$2:$R$1103,11,0),"")</f>
        <v>35164840</v>
      </c>
      <c r="K224" s="89" t="str">
        <f>IFERROR(VLOOKUP(Filiais_Petz4[[#This Row],[FILIAL]],'[4]PETZ E ZEEDOG'!$B:$M,12,0),"")</f>
        <v>18.328.118/0213-78</v>
      </c>
      <c r="L224" t="str">
        <f>IFERROR(VLOOKUP(Filiais_Petz4[[#This Row],[FILIAL]],'[4]PETZ E ZEEDOG'!$B:$N,13,0),"")</f>
        <v>0026221781744</v>
      </c>
      <c r="M224" t="str">
        <f>IFERROR(VLOOKUP(Filiais_Petz4[[#This Row],[FILIAL]],'[4]PETZ E ZEEDOG'!$B:$O,14,0),"")</f>
        <v>NOVO CRUZEIRO</v>
      </c>
      <c r="N224" t="str">
        <f>IFERROR(VLOOKUP(Filiais_Petz4[[#This Row],[FILIAL]],'[4]PETZ E ZEEDOG'!$B:$P,15,0),"")</f>
        <v>S</v>
      </c>
      <c r="O224" t="str">
        <f>IFERROR(VLOOKUP(Filiais_Petz4[[#This Row],[FILIAL]],'[4]PETZ E ZEEDOG'!$B:$Q,16,0),"")</f>
        <v>IPTG-MG</v>
      </c>
      <c r="P224" t="str">
        <f>IFERROR(VLOOKUP(Filiais_Petz4[[#This Row],[FILIAL]],'[4]PETZ E ZEEDOG'!$B:$R,17,0),"")</f>
        <v>KAUAN</v>
      </c>
      <c r="Q224" t="str">
        <f>IFERROR(VLOOKUP(Filiais_Petz4[[#This Row],[FILIAL]],'[4]PETZ E ZEEDOG'!$B:$C,2,0),"")</f>
        <v>MG-2</v>
      </c>
    </row>
    <row r="225" spans="1:17" ht="14.45" hidden="1" customHeight="1" x14ac:dyDescent="0.25">
      <c r="A225" t="s">
        <v>278</v>
      </c>
      <c r="B225" t="str">
        <f>IFERROR(VLOOKUP(Filiais_Petz4[[#This Row],[FILIAL]],'[4]PETZ E ZEEDOG'!$B:$D,3,0),"")</f>
        <v>R3</v>
      </c>
      <c r="C225" t="str">
        <f>IFERROR(VLOOKUP(Filiais_Petz4[[#This Row],[FILIAL]],'[4]PETZ E ZEEDOG'!$B:$E,4,0),"")</f>
        <v>FELICIO</v>
      </c>
      <c r="D225" t="str">
        <f>IFERROR(VLOOKUP(Filiais_Petz4[[#This Row],[FILIAL]],'[4]PETZ E ZEEDOG'!$B:$F,5,0),"")</f>
        <v>NSPL-MS</v>
      </c>
      <c r="E225" t="str">
        <f>IFERROR(VLOOKUP(Filiais_Petz4[[#This Row],[FILIAL]],'[4]PETZ E ZEEDOG'!$B:$G,6,0),"")</f>
        <v>PETZ NORTE SUL PLAZA</v>
      </c>
      <c r="F225" s="1">
        <f>IFERROR(VLOOKUP(Filiais_Petz4[[#This Row],[FILIAL]],'[4]PETZ E ZEEDOG'!$B:$H,7,0),"")</f>
        <v>44737</v>
      </c>
      <c r="G225" t="str">
        <f>IFERROR(VLOOKUP(Filiais_Petz4[[#This Row],[FILIAL]],'[4]PETZ E ZEEDOG'!$B$2:$R$1103,8,0),"")</f>
        <v>AVENIDA PRESIDENTE ERNESTO GEISEL, 2300, CAMPO GRANDE/MS</v>
      </c>
      <c r="H225" t="str">
        <f>IFERROR(VLOOKUP(Filiais_Petz4[[#This Row],[FILIAL]],'[4]PETZ E ZEEDOG'!$B:$J,9,0),"")</f>
        <v>CAMPO GRANDE</v>
      </c>
      <c r="I225" t="str">
        <f>IFERROR(VLOOKUP(Filiais_Petz4[[#This Row],[FILIAL]],'[4]PETZ E ZEEDOG'!$B:$K,10,0),"")</f>
        <v>MS</v>
      </c>
      <c r="J225">
        <f>IFERROR(VLOOKUP(Filiais_Petz4[[#This Row],[FILIAL]],'[4]PETZ E ZEEDOG'!$B$2:$R$1103,11,0),"")</f>
        <v>79005471</v>
      </c>
      <c r="K225" s="89">
        <f>IFERROR(VLOOKUP(Filiais_Petz4[[#This Row],[FILIAL]],'[4]PETZ E ZEEDOG'!$B:$M,12,0),"")</f>
        <v>18328118021459</v>
      </c>
      <c r="L225">
        <f>IFERROR(VLOOKUP(Filiais_Petz4[[#This Row],[FILIAL]],'[4]PETZ E ZEEDOG'!$B:$N,13,0),"")</f>
        <v>284663905</v>
      </c>
      <c r="M225" t="str">
        <f>IFERROR(VLOOKUP(Filiais_Petz4[[#This Row],[FILIAL]],'[4]PETZ E ZEEDOG'!$B:$O,14,0),"")</f>
        <v>VILA SÃO VICENTE</v>
      </c>
      <c r="N225" t="str">
        <f>IFERROR(VLOOKUP(Filiais_Petz4[[#This Row],[FILIAL]],'[4]PETZ E ZEEDOG'!$B:$P,15,0),"")</f>
        <v>S</v>
      </c>
      <c r="O225" t="str">
        <f>IFERROR(VLOOKUP(Filiais_Petz4[[#This Row],[FILIAL]],'[4]PETZ E ZEEDOG'!$B:$Q,16,0),"")</f>
        <v>NSPL-MS</v>
      </c>
      <c r="P225" t="str">
        <f>IFERROR(VLOOKUP(Filiais_Petz4[[#This Row],[FILIAL]],'[4]PETZ E ZEEDOG'!$B:$R,17,0),"")</f>
        <v>CAIO</v>
      </c>
      <c r="Q225" t="str">
        <f>IFERROR(VLOOKUP(Filiais_Petz4[[#This Row],[FILIAL]],'[4]PETZ E ZEEDOG'!$B:$C,2,0),"")</f>
        <v>CO-1</v>
      </c>
    </row>
    <row r="226" spans="1:17" ht="14.45" hidden="1" customHeight="1" x14ac:dyDescent="0.25">
      <c r="A226" t="s">
        <v>279</v>
      </c>
      <c r="B226">
        <f>IFERROR(VLOOKUP(Filiais_Petz4[[#This Row],[FILIAL]],'[4]PETZ E ZEEDOG'!$B:$D,3,0),"")</f>
        <v>0</v>
      </c>
      <c r="C226">
        <f>IFERROR(VLOOKUP(Filiais_Petz4[[#This Row],[FILIAL]],'[4]PETZ E ZEEDOG'!$B:$E,4,0),"")</f>
        <v>0</v>
      </c>
      <c r="D226">
        <f>IFERROR(VLOOKUP(Filiais_Petz4[[#This Row],[FILIAL]],'[4]PETZ E ZEEDOG'!$B:$F,5,0),"")</f>
        <v>0</v>
      </c>
      <c r="E226">
        <f>IFERROR(VLOOKUP(Filiais_Petz4[[#This Row],[FILIAL]],'[4]PETZ E ZEEDOG'!$B:$G,6,0),"")</f>
        <v>0</v>
      </c>
      <c r="F226" s="1">
        <f>IFERROR(VLOOKUP(Filiais_Petz4[[#This Row],[FILIAL]],'[4]PETZ E ZEEDOG'!$B:$H,7,0),"")</f>
        <v>0</v>
      </c>
      <c r="G226">
        <f>IFERROR(VLOOKUP(Filiais_Petz4[[#This Row],[FILIAL]],'[4]PETZ E ZEEDOG'!$B$2:$R$1103,8,0),"")</f>
        <v>0</v>
      </c>
      <c r="H226">
        <f>IFERROR(VLOOKUP(Filiais_Petz4[[#This Row],[FILIAL]],'[4]PETZ E ZEEDOG'!$B:$J,9,0),"")</f>
        <v>0</v>
      </c>
      <c r="I226">
        <f>IFERROR(VLOOKUP(Filiais_Petz4[[#This Row],[FILIAL]],'[4]PETZ E ZEEDOG'!$B:$K,10,0),"")</f>
        <v>0</v>
      </c>
      <c r="J226">
        <f>IFERROR(VLOOKUP(Filiais_Petz4[[#This Row],[FILIAL]],'[4]PETZ E ZEEDOG'!$B$2:$R$1103,11,0),"")</f>
        <v>0</v>
      </c>
      <c r="K226" s="89" t="str">
        <f>IFERROR(VLOOKUP(Filiais_Petz4[[#This Row],[FILIAL]],'[4]PETZ E ZEEDOG'!$B:$M,12,0),"")</f>
        <v/>
      </c>
      <c r="L226" t="str">
        <f>IFERROR(VLOOKUP(Filiais_Petz4[[#This Row],[FILIAL]],'[4]PETZ E ZEEDOG'!$B:$N,13,0),"")</f>
        <v/>
      </c>
      <c r="M226" t="str">
        <f>IFERROR(VLOOKUP(Filiais_Petz4[[#This Row],[FILIAL]],'[4]PETZ E ZEEDOG'!$B:$O,14,0),"")</f>
        <v/>
      </c>
      <c r="N226" t="str">
        <f>IFERROR(VLOOKUP(Filiais_Petz4[[#This Row],[FILIAL]],'[4]PETZ E ZEEDOG'!$B:$P,15,0),"")</f>
        <v>N</v>
      </c>
      <c r="O226" t="str">
        <f>IFERROR(VLOOKUP(Filiais_Petz4[[#This Row],[FILIAL]],'[4]PETZ E ZEEDOG'!$B:$Q,16,0),"")</f>
        <v/>
      </c>
      <c r="P226" t="str">
        <f>IFERROR(VLOOKUP(Filiais_Petz4[[#This Row],[FILIAL]],'[4]PETZ E ZEEDOG'!$B:$R,17,0),"")</f>
        <v/>
      </c>
      <c r="Q226">
        <f>IFERROR(VLOOKUP(Filiais_Petz4[[#This Row],[FILIAL]],'[4]PETZ E ZEEDOG'!$B:$C,2,0),"")</f>
        <v>0</v>
      </c>
    </row>
    <row r="227" spans="1:17" ht="14.45" hidden="1" customHeight="1" x14ac:dyDescent="0.25">
      <c r="A227" t="s">
        <v>280</v>
      </c>
      <c r="B227" t="str">
        <f>IFERROR(VLOOKUP(Filiais_Petz4[[#This Row],[FILIAL]],'[4]PETZ E ZEEDOG'!$B:$D,3,0),"")</f>
        <v>R1</v>
      </c>
      <c r="C227" t="str">
        <f>IFERROR(VLOOKUP(Filiais_Petz4[[#This Row],[FILIAL]],'[4]PETZ E ZEEDOG'!$B:$E,4,0),"")</f>
        <v>MARYANE</v>
      </c>
      <c r="D227" t="str">
        <f>IFERROR(VLOOKUP(Filiais_Petz4[[#This Row],[FILIAL]],'[4]PETZ E ZEEDOG'!$B:$F,5,0),"")</f>
        <v>SLUI-MA</v>
      </c>
      <c r="E227" t="str">
        <f>IFERROR(VLOOKUP(Filiais_Petz4[[#This Row],[FILIAL]],'[4]PETZ E ZEEDOG'!$B:$G,6,0),"")</f>
        <v>PETZ SÃO LUIS</v>
      </c>
      <c r="F227" s="1">
        <f>IFERROR(VLOOKUP(Filiais_Petz4[[#This Row],[FILIAL]],'[4]PETZ E ZEEDOG'!$B:$H,7,0),"")</f>
        <v>44838</v>
      </c>
      <c r="G227" t="str">
        <f>IFERROR(VLOOKUP(Filiais_Petz4[[#This Row],[FILIAL]],'[4]PETZ E ZEEDOG'!$B$2:$R$1103,8,0),"")</f>
        <v>AVENIDA DANIEL DE LA TOUCH, 1250, VILA VICENTE FIALHO, SÃO LUIS-MA</v>
      </c>
      <c r="H227" t="str">
        <f>IFERROR(VLOOKUP(Filiais_Petz4[[#This Row],[FILIAL]],'[4]PETZ E ZEEDOG'!$B:$J,9,0),"")</f>
        <v>SÃO LUIS</v>
      </c>
      <c r="I227" t="str">
        <f>IFERROR(VLOOKUP(Filiais_Petz4[[#This Row],[FILIAL]],'[4]PETZ E ZEEDOG'!$B:$K,10,0),"")</f>
        <v>MA</v>
      </c>
      <c r="J227">
        <f>IFERROR(VLOOKUP(Filiais_Petz4[[#This Row],[FILIAL]],'[4]PETZ E ZEEDOG'!$B$2:$R$1103,11,0),"")</f>
        <v>66074115</v>
      </c>
      <c r="K227" s="89">
        <f>IFERROR(VLOOKUP(Filiais_Petz4[[#This Row],[FILIAL]],'[4]PETZ E ZEEDOG'!$B:$M,12,0),"")</f>
        <v>18328118021297</v>
      </c>
      <c r="L227">
        <f>IFERROR(VLOOKUP(Filiais_Petz4[[#This Row],[FILIAL]],'[4]PETZ E ZEEDOG'!$B:$N,13,0),"")</f>
        <v>127347950</v>
      </c>
      <c r="M227" t="str">
        <f>IFERROR(VLOOKUP(Filiais_Petz4[[#This Row],[FILIAL]],'[4]PETZ E ZEEDOG'!$B:$O,14,0),"")</f>
        <v>VILA VICENTE FIALHO</v>
      </c>
      <c r="N227" t="str">
        <f>IFERROR(VLOOKUP(Filiais_Petz4[[#This Row],[FILIAL]],'[4]PETZ E ZEEDOG'!$B:$P,15,0),"")</f>
        <v>S</v>
      </c>
      <c r="O227" t="str">
        <f>IFERROR(VLOOKUP(Filiais_Petz4[[#This Row],[FILIAL]],'[4]PETZ E ZEEDOG'!$B:$Q,16,0),"")</f>
        <v>SLUI-MA</v>
      </c>
      <c r="P227" t="str">
        <f>IFERROR(VLOOKUP(Filiais_Petz4[[#This Row],[FILIAL]],'[4]PETZ E ZEEDOG'!$B:$R,17,0),"")</f>
        <v>LUCAS</v>
      </c>
      <c r="Q227" t="str">
        <f>IFERROR(VLOOKUP(Filiais_Petz4[[#This Row],[FILIAL]],'[4]PETZ E ZEEDOG'!$B:$C,2,0),"")</f>
        <v>NE2</v>
      </c>
    </row>
    <row r="228" spans="1:17" ht="14.45" hidden="1" customHeight="1" x14ac:dyDescent="0.25">
      <c r="A228" t="s">
        <v>281</v>
      </c>
      <c r="B228" t="str">
        <f>IFERROR(VLOOKUP(Filiais_Petz4[[#This Row],[FILIAL]],'[4]PETZ E ZEEDOG'!$B:$D,3,0),"")</f>
        <v>R2</v>
      </c>
      <c r="C228" t="str">
        <f>IFERROR(VLOOKUP(Filiais_Petz4[[#This Row],[FILIAL]],'[4]PETZ E ZEEDOG'!$B:$E,4,0),"")</f>
        <v>MARCONE</v>
      </c>
      <c r="D228" t="str">
        <f>IFERROR(VLOOKUP(Filiais_Petz4[[#This Row],[FILIAL]],'[4]PETZ E ZEEDOG'!$B:$F,5,0),"")</f>
        <v>CFTT-SP</v>
      </c>
      <c r="E228" t="str">
        <f>IFERROR(VLOOKUP(Filiais_Petz4[[#This Row],[FILIAL]],'[4]PETZ E ZEEDOG'!$B:$G,6,0),"")</f>
        <v>PETZ CARREFOUR TIETE</v>
      </c>
      <c r="F228" s="1">
        <f>IFERROR(VLOOKUP(Filiais_Petz4[[#This Row],[FILIAL]],'[4]PETZ E ZEEDOG'!$B:$H,7,0),"")</f>
        <v>44716</v>
      </c>
      <c r="G228" t="str">
        <f>IFERROR(VLOOKUP(Filiais_Petz4[[#This Row],[FILIAL]],'[4]PETZ E ZEEDOG'!$B$2:$R$1103,8,0),"")</f>
        <v>AVENIDA MORVAN DIAS FIGUEIREDO, 3177, VL GERTRUDES, CEP: 02063-902, SÃO PAULO/SP</v>
      </c>
      <c r="H228" t="str">
        <f>IFERROR(VLOOKUP(Filiais_Petz4[[#This Row],[FILIAL]],'[4]PETZ E ZEEDOG'!$B:$J,9,0),"")</f>
        <v>SÃO PAULO</v>
      </c>
      <c r="I228" t="str">
        <f>IFERROR(VLOOKUP(Filiais_Petz4[[#This Row],[FILIAL]],'[4]PETZ E ZEEDOG'!$B:$K,10,0),"")</f>
        <v>SP</v>
      </c>
      <c r="J228">
        <f>IFERROR(VLOOKUP(Filiais_Petz4[[#This Row],[FILIAL]],'[4]PETZ E ZEEDOG'!$B$2:$R$1103,11,0),"")</f>
        <v>2063902</v>
      </c>
      <c r="K228" s="89">
        <f>IFERROR(VLOOKUP(Filiais_Petz4[[#This Row],[FILIAL]],'[4]PETZ E ZEEDOG'!$B:$M,12,0),"")</f>
        <v>18328118021106</v>
      </c>
      <c r="L228">
        <f>IFERROR(VLOOKUP(Filiais_Petz4[[#This Row],[FILIAL]],'[4]PETZ E ZEEDOG'!$B:$N,13,0),"")</f>
        <v>133525939113</v>
      </c>
      <c r="M228" t="str">
        <f>IFERROR(VLOOKUP(Filiais_Petz4[[#This Row],[FILIAL]],'[4]PETZ E ZEEDOG'!$B:$O,14,0),"")</f>
        <v>VILA GUILHERME</v>
      </c>
      <c r="N228" t="str">
        <f>IFERROR(VLOOKUP(Filiais_Petz4[[#This Row],[FILIAL]],'[4]PETZ E ZEEDOG'!$B:$P,15,0),"")</f>
        <v>S</v>
      </c>
      <c r="O228" t="str">
        <f>IFERROR(VLOOKUP(Filiais_Petz4[[#This Row],[FILIAL]],'[4]PETZ E ZEEDOG'!$B:$Q,16,0),"")</f>
        <v>CFTT-SP</v>
      </c>
      <c r="P228" t="str">
        <f>IFERROR(VLOOKUP(Filiais_Petz4[[#This Row],[FILIAL]],'[4]PETZ E ZEEDOG'!$B:$R,17,0),"")</f>
        <v>JOAB</v>
      </c>
      <c r="Q228" t="str">
        <f>IFERROR(VLOOKUP(Filiais_Petz4[[#This Row],[FILIAL]],'[4]PETZ E ZEEDOG'!$B:$C,2,0),"")</f>
        <v>SP5</v>
      </c>
    </row>
    <row r="229" spans="1:17" ht="14.45" hidden="1" customHeight="1" x14ac:dyDescent="0.25">
      <c r="A229" t="s">
        <v>282</v>
      </c>
      <c r="B229" t="str">
        <f>IFERROR(VLOOKUP(Filiais_Petz4[[#This Row],[FILIAL]],'[4]PETZ E ZEEDOG'!$B:$D,3,0),"")</f>
        <v>R3</v>
      </c>
      <c r="C229" t="str">
        <f>IFERROR(VLOOKUP(Filiais_Petz4[[#This Row],[FILIAL]],'[4]PETZ E ZEEDOG'!$B:$E,4,0),"")</f>
        <v>FELICIO</v>
      </c>
      <c r="D229" t="str">
        <f>IFERROR(VLOOKUP(Filiais_Petz4[[#This Row],[FILIAL]],'[4]PETZ E ZEEDOG'!$B:$F,5,0),"")</f>
        <v>SPAN-MT</v>
      </c>
      <c r="E229" t="str">
        <f>IFERROR(VLOOKUP(Filiais_Petz4[[#This Row],[FILIAL]],'[4]PETZ E ZEEDOG'!$B:$G,6,0),"")</f>
        <v>PETZ SHOPPING PANTANAL</v>
      </c>
      <c r="F229" s="1">
        <f>IFERROR(VLOOKUP(Filiais_Petz4[[#This Row],[FILIAL]],'[4]PETZ E ZEEDOG'!$B:$H,7,0),"")</f>
        <v>44604</v>
      </c>
      <c r="G229" t="str">
        <f>IFERROR(VLOOKUP(Filiais_Petz4[[#This Row],[FILIAL]],'[4]PETZ E ZEEDOG'!$B$2:$R$1103,8,0),"")</f>
        <v>AVENIDA HISTORIADOR RUBENS MENDONÇA, 3.300, BOSQUE SAUDE, CEP: 78050-000 - CUIBÁ-MT</v>
      </c>
      <c r="H229" t="str">
        <f>IFERROR(VLOOKUP(Filiais_Petz4[[#This Row],[FILIAL]],'[4]PETZ E ZEEDOG'!$B:$J,9,0),"")</f>
        <v>CUIABA</v>
      </c>
      <c r="I229" t="str">
        <f>IFERROR(VLOOKUP(Filiais_Petz4[[#This Row],[FILIAL]],'[4]PETZ E ZEEDOG'!$B:$K,10,0),"")</f>
        <v>MT</v>
      </c>
      <c r="J229">
        <f>IFERROR(VLOOKUP(Filiais_Petz4[[#This Row],[FILIAL]],'[4]PETZ E ZEEDOG'!$B$2:$R$1103,11,0),"")</f>
        <v>78050000</v>
      </c>
      <c r="K229" s="89">
        <f>IFERROR(VLOOKUP(Filiais_Petz4[[#This Row],[FILIAL]],'[4]PETZ E ZEEDOG'!$B:$M,12,0),"")</f>
        <v>18328118021700</v>
      </c>
      <c r="L229">
        <f>IFERROR(VLOOKUP(Filiais_Petz4[[#This Row],[FILIAL]],'[4]PETZ E ZEEDOG'!$B:$N,13,0),"")</f>
        <v>139142630</v>
      </c>
      <c r="M229" t="str">
        <f>IFERROR(VLOOKUP(Filiais_Petz4[[#This Row],[FILIAL]],'[4]PETZ E ZEEDOG'!$B:$O,14,0),"")</f>
        <v>BOSQUE DA SAUDE</v>
      </c>
      <c r="N229" t="str">
        <f>IFERROR(VLOOKUP(Filiais_Petz4[[#This Row],[FILIAL]],'[4]PETZ E ZEEDOG'!$B:$P,15,0),"")</f>
        <v>S</v>
      </c>
      <c r="O229" t="str">
        <f>IFERROR(VLOOKUP(Filiais_Petz4[[#This Row],[FILIAL]],'[4]PETZ E ZEEDOG'!$B:$Q,16,0),"")</f>
        <v xml:space="preserve">SPAN-MT </v>
      </c>
      <c r="P229" t="str">
        <f>IFERROR(VLOOKUP(Filiais_Petz4[[#This Row],[FILIAL]],'[4]PETZ E ZEEDOG'!$B:$R,17,0),"")</f>
        <v>CAIO</v>
      </c>
      <c r="Q229" t="str">
        <f>IFERROR(VLOOKUP(Filiais_Petz4[[#This Row],[FILIAL]],'[4]PETZ E ZEEDOG'!$B:$C,2,0),"")</f>
        <v>CO-3</v>
      </c>
    </row>
    <row r="230" spans="1:17" ht="14.45" hidden="1" customHeight="1" x14ac:dyDescent="0.25">
      <c r="A230" t="s">
        <v>283</v>
      </c>
      <c r="B230" t="str">
        <f>IFERROR(VLOOKUP(Filiais_Petz4[[#This Row],[FILIAL]],'[4]PETZ E ZEEDOG'!$B:$D,3,0),"")</f>
        <v>R2</v>
      </c>
      <c r="C230" t="str">
        <f>IFERROR(VLOOKUP(Filiais_Petz4[[#This Row],[FILIAL]],'[4]PETZ E ZEEDOG'!$B:$E,4,0),"")</f>
        <v>MARCONE</v>
      </c>
      <c r="D230" t="str">
        <f>IFERROR(VLOOKUP(Filiais_Petz4[[#This Row],[FILIAL]],'[4]PETZ E ZEEDOG'!$B:$F,5,0),"")</f>
        <v>CRBT-RS</v>
      </c>
      <c r="E230" t="str">
        <f>IFERROR(VLOOKUP(Filiais_Petz4[[#This Row],[FILIAL]],'[4]PETZ E ZEEDOG'!$B:$G,6,0),"")</f>
        <v>PETZ CARLOS BERTA</v>
      </c>
      <c r="F230" s="1">
        <f>IFERROR(VLOOKUP(Filiais_Petz4[[#This Row],[FILIAL]],'[4]PETZ E ZEEDOG'!$B:$H,7,0),"")</f>
        <v>44918</v>
      </c>
      <c r="G230" t="str">
        <f>IFERROR(VLOOKUP(Filiais_Petz4[[#This Row],[FILIAL]],'[4]PETZ E ZEEDOG'!$B$2:$R$1103,8,0),"")</f>
        <v>RUA ANTONIO CARLOS BERTA, 151</v>
      </c>
      <c r="H230" t="str">
        <f>IFERROR(VLOOKUP(Filiais_Petz4[[#This Row],[FILIAL]],'[4]PETZ E ZEEDOG'!$B:$J,9,0),"")</f>
        <v>PORTO ALEGRE</v>
      </c>
      <c r="I230" t="str">
        <f>IFERROR(VLOOKUP(Filiais_Petz4[[#This Row],[FILIAL]],'[4]PETZ E ZEEDOG'!$B:$K,10,0),"")</f>
        <v>RS</v>
      </c>
      <c r="J230">
        <f>IFERROR(VLOOKUP(Filiais_Petz4[[#This Row],[FILIAL]],'[4]PETZ E ZEEDOG'!$B$2:$R$1103,11,0),"")</f>
        <v>91340020</v>
      </c>
      <c r="K230" s="89">
        <f>IFERROR(VLOOKUP(Filiais_Petz4[[#This Row],[FILIAL]],'[4]PETZ E ZEEDOG'!$B:$M,12,0),"")</f>
        <v>18328118021610</v>
      </c>
      <c r="L230">
        <f>IFERROR(VLOOKUP(Filiais_Petz4[[#This Row],[FILIAL]],'[4]PETZ E ZEEDOG'!$B:$N,13,0),"")</f>
        <v>963892606</v>
      </c>
      <c r="M230" t="str">
        <f>IFERROR(VLOOKUP(Filiais_Petz4[[#This Row],[FILIAL]],'[4]PETZ E ZEEDOG'!$B:$O,14,0),"")</f>
        <v>JD EUROPA</v>
      </c>
      <c r="N230" t="str">
        <f>IFERROR(VLOOKUP(Filiais_Petz4[[#This Row],[FILIAL]],'[4]PETZ E ZEEDOG'!$B:$P,15,0),"")</f>
        <v>S</v>
      </c>
      <c r="O230" t="str">
        <f>IFERROR(VLOOKUP(Filiais_Petz4[[#This Row],[FILIAL]],'[4]PETZ E ZEEDOG'!$B:$Q,16,0),"")</f>
        <v>CRBT-RS</v>
      </c>
      <c r="P230" t="str">
        <f>IFERROR(VLOOKUP(Filiais_Petz4[[#This Row],[FILIAL]],'[4]PETZ E ZEEDOG'!$B:$R,17,0),"")</f>
        <v>JOAB</v>
      </c>
      <c r="Q230" t="str">
        <f>IFERROR(VLOOKUP(Filiais_Petz4[[#This Row],[FILIAL]],'[4]PETZ E ZEEDOG'!$B:$C,2,0),"")</f>
        <v>SC-RS</v>
      </c>
    </row>
    <row r="231" spans="1:17" ht="14.45" hidden="1" customHeight="1" x14ac:dyDescent="0.25">
      <c r="A231" t="s">
        <v>284</v>
      </c>
      <c r="B231" t="str">
        <f>IFERROR(VLOOKUP(Filiais_Petz4[[#This Row],[FILIAL]],'[4]PETZ E ZEEDOG'!$B:$D,3,0),"")</f>
        <v>R1</v>
      </c>
      <c r="C231" t="str">
        <f>IFERROR(VLOOKUP(Filiais_Petz4[[#This Row],[FILIAL]],'[4]PETZ E ZEEDOG'!$B:$E,4,0),"")</f>
        <v>MARYANE</v>
      </c>
      <c r="D231" t="str">
        <f>IFERROR(VLOOKUP(Filiais_Petz4[[#This Row],[FILIAL]],'[4]PETZ E ZEEDOG'!$B:$F,5,0),"")</f>
        <v>CGDR-RJ</v>
      </c>
      <c r="E231" t="str">
        <f>IFERROR(VLOOKUP(Filiais_Petz4[[#This Row],[FILIAL]],'[4]PETZ E ZEEDOG'!$B:$G,6,0),"")</f>
        <v>PETZ CAMPO GRANDE RIO</v>
      </c>
      <c r="F231" s="1">
        <f>IFERROR(VLOOKUP(Filiais_Petz4[[#This Row],[FILIAL]],'[4]PETZ E ZEEDOG'!$B:$H,7,0),"")</f>
        <v>44800</v>
      </c>
      <c r="G231" t="str">
        <f>IFERROR(VLOOKUP(Filiais_Petz4[[#This Row],[FILIAL]],'[4]PETZ E ZEEDOG'!$B$2:$R$1103,8,0),"")</f>
        <v>EST CACHAMORRA, 800</v>
      </c>
      <c r="H231" t="str">
        <f>IFERROR(VLOOKUP(Filiais_Petz4[[#This Row],[FILIAL]],'[4]PETZ E ZEEDOG'!$B:$J,9,0),"")</f>
        <v xml:space="preserve">RIO DE JANEIRO </v>
      </c>
      <c r="I231" t="str">
        <f>IFERROR(VLOOKUP(Filiais_Petz4[[#This Row],[FILIAL]],'[4]PETZ E ZEEDOG'!$B:$K,10,0),"")</f>
        <v>RJ</v>
      </c>
      <c r="J231">
        <f>IFERROR(VLOOKUP(Filiais_Petz4[[#This Row],[FILIAL]],'[4]PETZ E ZEEDOG'!$B$2:$R$1103,11,0),"")</f>
        <v>23040150</v>
      </c>
      <c r="K231" s="89" t="str">
        <f>IFERROR(VLOOKUP(Filiais_Petz4[[#This Row],[FILIAL]],'[4]PETZ E ZEEDOG'!$B:$M,12,0),"")</f>
        <v>18.328.118/0241-21</v>
      </c>
      <c r="L231">
        <f>IFERROR(VLOOKUP(Filiais_Petz4[[#This Row],[FILIAL]],'[4]PETZ E ZEEDOG'!$B:$N,13,0),"")</f>
        <v>12548885</v>
      </c>
      <c r="M231" t="str">
        <f>IFERROR(VLOOKUP(Filiais_Petz4[[#This Row],[FILIAL]],'[4]PETZ E ZEEDOG'!$B:$O,14,0),"")</f>
        <v>CAMPO GRANDE</v>
      </c>
      <c r="N231" t="str">
        <f>IFERROR(VLOOKUP(Filiais_Petz4[[#This Row],[FILIAL]],'[4]PETZ E ZEEDOG'!$B:$P,15,0),"")</f>
        <v>S</v>
      </c>
      <c r="O231" t="str">
        <f>IFERROR(VLOOKUP(Filiais_Petz4[[#This Row],[FILIAL]],'[4]PETZ E ZEEDOG'!$B:$Q,16,0),"")</f>
        <v xml:space="preserve">CGDR-RJ </v>
      </c>
      <c r="P231" t="str">
        <f>IFERROR(VLOOKUP(Filiais_Petz4[[#This Row],[FILIAL]],'[4]PETZ E ZEEDOG'!$B:$R,17,0),"")</f>
        <v>ALEX</v>
      </c>
      <c r="Q231" t="str">
        <f>IFERROR(VLOOKUP(Filiais_Petz4[[#This Row],[FILIAL]],'[4]PETZ E ZEEDOG'!$B:$C,2,0),"")</f>
        <v>RJ</v>
      </c>
    </row>
    <row r="232" spans="1:17" ht="14.45" hidden="1" customHeight="1" x14ac:dyDescent="0.25">
      <c r="A232" t="s">
        <v>285</v>
      </c>
      <c r="B232" t="str">
        <f>IFERROR(VLOOKUP(Filiais_Petz4[[#This Row],[FILIAL]],'[4]PETZ E ZEEDOG'!$B:$D,3,0),"")</f>
        <v>R2</v>
      </c>
      <c r="C232" t="str">
        <f>IFERROR(VLOOKUP(Filiais_Petz4[[#This Row],[FILIAL]],'[4]PETZ E ZEEDOG'!$B:$E,4,0),"")</f>
        <v>MARCONE</v>
      </c>
      <c r="D232" t="str">
        <f>IFERROR(VLOOKUP(Filiais_Petz4[[#This Row],[FILIAL]],'[4]PETZ E ZEEDOG'!$B:$F,5,0),"")</f>
        <v>SMOC-SP</v>
      </c>
      <c r="E232" t="str">
        <f>IFERROR(VLOOKUP(Filiais_Petz4[[#This Row],[FILIAL]],'[4]PETZ E ZEEDOG'!$B:$G,6,0),"")</f>
        <v>PETZ MOOCA PLAZA SHOPPING</v>
      </c>
      <c r="F232" s="1">
        <f>IFERROR(VLOOKUP(Filiais_Petz4[[#This Row],[FILIAL]],'[4]PETZ E ZEEDOG'!$B:$H,7,0),"")</f>
        <v>44659</v>
      </c>
      <c r="G232" t="str">
        <f>IFERROR(VLOOKUP(Filiais_Petz4[[#This Row],[FILIAL]],'[4]PETZ E ZEEDOG'!$B$2:$R$1103,8,0),"")</f>
        <v>R CAP PACHECO E CHAVES, 313</v>
      </c>
      <c r="H232" t="str">
        <f>IFERROR(VLOOKUP(Filiais_Petz4[[#This Row],[FILIAL]],'[4]PETZ E ZEEDOG'!$B:$J,9,0),"")</f>
        <v>SÃO PAULO</v>
      </c>
      <c r="I232" t="str">
        <f>IFERROR(VLOOKUP(Filiais_Petz4[[#This Row],[FILIAL]],'[4]PETZ E ZEEDOG'!$B:$K,10,0),"")</f>
        <v xml:space="preserve">SP </v>
      </c>
      <c r="J232">
        <f>IFERROR(VLOOKUP(Filiais_Petz4[[#This Row],[FILIAL]],'[4]PETZ E ZEEDOG'!$B$2:$R$1103,11,0),"")</f>
        <v>3126000</v>
      </c>
      <c r="K232" s="89">
        <f>IFERROR(VLOOKUP(Filiais_Petz4[[#This Row],[FILIAL]],'[4]PETZ E ZEEDOG'!$B:$M,12,0),"")</f>
        <v>18328118021530</v>
      </c>
      <c r="L232">
        <f>IFERROR(VLOOKUP(Filiais_Petz4[[#This Row],[FILIAL]],'[4]PETZ E ZEEDOG'!$B:$N,13,0),"")</f>
        <v>133773384115</v>
      </c>
      <c r="M232" t="str">
        <f>IFERROR(VLOOKUP(Filiais_Petz4[[#This Row],[FILIAL]],'[4]PETZ E ZEEDOG'!$B:$O,14,0),"")</f>
        <v xml:space="preserve">VILA PRUDENTE </v>
      </c>
      <c r="N232" t="str">
        <f>IFERROR(VLOOKUP(Filiais_Petz4[[#This Row],[FILIAL]],'[4]PETZ E ZEEDOG'!$B:$P,15,0),"")</f>
        <v>S</v>
      </c>
      <c r="O232" t="str">
        <f>IFERROR(VLOOKUP(Filiais_Petz4[[#This Row],[FILIAL]],'[4]PETZ E ZEEDOG'!$B:$Q,16,0),"")</f>
        <v>SMOC-SP</v>
      </c>
      <c r="P232" t="str">
        <f>IFERROR(VLOOKUP(Filiais_Petz4[[#This Row],[FILIAL]],'[4]PETZ E ZEEDOG'!$B:$R,17,0),"")</f>
        <v>ROBSON</v>
      </c>
      <c r="Q232" t="str">
        <f>IFERROR(VLOOKUP(Filiais_Petz4[[#This Row],[FILIAL]],'[4]PETZ E ZEEDOG'!$B:$C,2,0),"")</f>
        <v>SP4</v>
      </c>
    </row>
    <row r="233" spans="1:17" ht="14.45" hidden="1" customHeight="1" x14ac:dyDescent="0.25">
      <c r="A233" t="s">
        <v>286</v>
      </c>
      <c r="B233" t="str">
        <f>IFERROR(VLOOKUP(Filiais_Petz4[[#This Row],[FILIAL]],'[4]PETZ E ZEEDOG'!$B:$D,3,0),"")</f>
        <v>R3</v>
      </c>
      <c r="C233" t="str">
        <f>IFERROR(VLOOKUP(Filiais_Petz4[[#This Row],[FILIAL]],'[4]PETZ E ZEEDOG'!$B:$E,4,0),"")</f>
        <v>FELICIO</v>
      </c>
      <c r="D233" t="str">
        <f>IFERROR(VLOOKUP(Filiais_Petz4[[#This Row],[FILIAL]],'[4]PETZ E ZEEDOG'!$B:$F,5,0),"")</f>
        <v>VGDE-MT</v>
      </c>
      <c r="E233" t="str">
        <f>IFERROR(VLOOKUP(Filiais_Petz4[[#This Row],[FILIAL]],'[4]PETZ E ZEEDOG'!$B:$G,6,0),"")</f>
        <v>PETZ VARZEA GRANDE</v>
      </c>
      <c r="F233" s="1">
        <f>IFERROR(VLOOKUP(Filiais_Petz4[[#This Row],[FILIAL]],'[4]PETZ E ZEEDOG'!$B:$H,7,0),"")</f>
        <v>44971</v>
      </c>
      <c r="G233" t="str">
        <f>IFERROR(VLOOKUP(Filiais_Petz4[[#This Row],[FILIAL]],'[4]PETZ E ZEEDOG'!$B$2:$R$1103,8,0),"")</f>
        <v>AVENIDA GOVERNADOR JOAO PONDE ARRUDA, 1096, CENTRO OESTE, VARZEA GRANDE-MT</v>
      </c>
      <c r="H233" t="str">
        <f>IFERROR(VLOOKUP(Filiais_Petz4[[#This Row],[FILIAL]],'[4]PETZ E ZEEDOG'!$B:$J,9,0),"")</f>
        <v>VARZEA GRANDE</v>
      </c>
      <c r="I233" t="str">
        <f>IFERROR(VLOOKUP(Filiais_Petz4[[#This Row],[FILIAL]],'[4]PETZ E ZEEDOG'!$B:$K,10,0),"")</f>
        <v>MT</v>
      </c>
      <c r="J233">
        <f>IFERROR(VLOOKUP(Filiais_Petz4[[#This Row],[FILIAL]],'[4]PETZ E ZEEDOG'!$B$2:$R$1103,11,0),"")</f>
        <v>78110376</v>
      </c>
      <c r="K233" s="89">
        <f>IFERROR(VLOOKUP(Filiais_Petz4[[#This Row],[FILIAL]],'[4]PETZ E ZEEDOG'!$B:$M,12,0),"")</f>
        <v>18328118021963</v>
      </c>
      <c r="L233">
        <f>IFERROR(VLOOKUP(Filiais_Petz4[[#This Row],[FILIAL]],'[4]PETZ E ZEEDOG'!$B:$N,13,0),"")</f>
        <v>139152920</v>
      </c>
      <c r="M233" t="str">
        <f>IFERROR(VLOOKUP(Filiais_Petz4[[#This Row],[FILIAL]],'[4]PETZ E ZEEDOG'!$B:$O,14,0),"")</f>
        <v>CENTRO-OESTE</v>
      </c>
      <c r="N233" t="str">
        <f>IFERROR(VLOOKUP(Filiais_Petz4[[#This Row],[FILIAL]],'[4]PETZ E ZEEDOG'!$B:$P,15,0),"")</f>
        <v>S</v>
      </c>
      <c r="O233" t="str">
        <f>IFERROR(VLOOKUP(Filiais_Petz4[[#This Row],[FILIAL]],'[4]PETZ E ZEEDOG'!$B:$Q,16,0),"")</f>
        <v>VGDE-MT</v>
      </c>
      <c r="P233" t="str">
        <f>IFERROR(VLOOKUP(Filiais_Petz4[[#This Row],[FILIAL]],'[4]PETZ E ZEEDOG'!$B:$R,17,0),"")</f>
        <v>CAIO</v>
      </c>
      <c r="Q233" t="str">
        <f>IFERROR(VLOOKUP(Filiais_Petz4[[#This Row],[FILIAL]],'[4]PETZ E ZEEDOG'!$B:$C,2,0),"")</f>
        <v>CO-3</v>
      </c>
    </row>
    <row r="234" spans="1:17" ht="14.45" hidden="1" customHeight="1" x14ac:dyDescent="0.25">
      <c r="A234" t="s">
        <v>287</v>
      </c>
      <c r="B234" t="str">
        <f>IFERROR(VLOOKUP(Filiais_Petz4[[#This Row],[FILIAL]],'[4]PETZ E ZEEDOG'!$B:$D,3,0),"")</f>
        <v>R2</v>
      </c>
      <c r="C234" t="str">
        <f>IFERROR(VLOOKUP(Filiais_Petz4[[#This Row],[FILIAL]],'[4]PETZ E ZEEDOG'!$B:$E,4,0),"")</f>
        <v>MARCONE</v>
      </c>
      <c r="D234" t="str">
        <f>IFERROR(VLOOKUP(Filiais_Petz4[[#This Row],[FILIAL]],'[4]PETZ E ZEEDOG'!$B:$F,5,0),"")</f>
        <v>LTIR-PR</v>
      </c>
      <c r="E234" t="str">
        <f>IFERROR(VLOOKUP(Filiais_Petz4[[#This Row],[FILIAL]],'[4]PETZ E ZEEDOG'!$B:$G,6,0),"")</f>
        <v>PETZ LONDRINA TIRADENTES</v>
      </c>
      <c r="F234" s="1">
        <f>IFERROR(VLOOKUP(Filiais_Petz4[[#This Row],[FILIAL]],'[4]PETZ E ZEEDOG'!$B:$H,7,0),"")</f>
        <v>44891</v>
      </c>
      <c r="G234" t="str">
        <f>IFERROR(VLOOKUP(Filiais_Petz4[[#This Row],[FILIAL]],'[4]PETZ E ZEEDOG'!$B$2:$R$1103,8,0),"")</f>
        <v xml:space="preserve">AV TIRADENTES </v>
      </c>
      <c r="H234" t="str">
        <f>IFERROR(VLOOKUP(Filiais_Petz4[[#This Row],[FILIAL]],'[4]PETZ E ZEEDOG'!$B:$J,9,0),"")</f>
        <v>LONDRINA</v>
      </c>
      <c r="I234" t="str">
        <f>IFERROR(VLOOKUP(Filiais_Petz4[[#This Row],[FILIAL]],'[4]PETZ E ZEEDOG'!$B:$K,10,0),"")</f>
        <v>PR</v>
      </c>
      <c r="J234">
        <f>IFERROR(VLOOKUP(Filiais_Petz4[[#This Row],[FILIAL]],'[4]PETZ E ZEEDOG'!$B$2:$R$1103,11,0),"")</f>
        <v>86071000</v>
      </c>
      <c r="K234" s="89" t="str">
        <f>IFERROR(VLOOKUP(Filiais_Petz4[[#This Row],[FILIAL]],'[4]PETZ E ZEEDOG'!$B:$M,12,0),"")</f>
        <v>18.328.118/0247-17</v>
      </c>
      <c r="L234" t="str">
        <f>IFERROR(VLOOKUP(Filiais_Petz4[[#This Row],[FILIAL]],'[4]PETZ E ZEEDOG'!$B:$N,13,0),"")</f>
        <v>90961831-24</v>
      </c>
      <c r="M234" t="str">
        <f>IFERROR(VLOOKUP(Filiais_Petz4[[#This Row],[FILIAL]],'[4]PETZ E ZEEDOG'!$B:$O,14,0),"")</f>
        <v>RODOCENTRO</v>
      </c>
      <c r="N234" t="str">
        <f>IFERROR(VLOOKUP(Filiais_Petz4[[#This Row],[FILIAL]],'[4]PETZ E ZEEDOG'!$B:$P,15,0),"")</f>
        <v>S</v>
      </c>
      <c r="O234" t="str">
        <f>IFERROR(VLOOKUP(Filiais_Petz4[[#This Row],[FILIAL]],'[4]PETZ E ZEEDOG'!$B:$Q,16,0),"")</f>
        <v>LTIR-PR</v>
      </c>
      <c r="P234" t="str">
        <f>IFERROR(VLOOKUP(Filiais_Petz4[[#This Row],[FILIAL]],'[4]PETZ E ZEEDOG'!$B:$R,17,0),"")</f>
        <v>GUILHERME</v>
      </c>
      <c r="Q234" t="str">
        <f>IFERROR(VLOOKUP(Filiais_Petz4[[#This Row],[FILIAL]],'[4]PETZ E ZEEDOG'!$B:$C,2,0),"")</f>
        <v>INT-3</v>
      </c>
    </row>
    <row r="235" spans="1:17" ht="14.45" hidden="1" customHeight="1" x14ac:dyDescent="0.25">
      <c r="A235" t="s">
        <v>288</v>
      </c>
      <c r="B235" t="str">
        <f>IFERROR(VLOOKUP(Filiais_Petz4[[#This Row],[FILIAL]],'[4]PETZ E ZEEDOG'!$B:$D,3,0),"")</f>
        <v>R2</v>
      </c>
      <c r="C235" t="str">
        <f>IFERROR(VLOOKUP(Filiais_Petz4[[#This Row],[FILIAL]],'[4]PETZ E ZEEDOG'!$B:$E,4,0),"")</f>
        <v>MARCONE</v>
      </c>
      <c r="D235" t="str">
        <f>IFERROR(VLOOKUP(Filiais_Petz4[[#This Row],[FILIAL]],'[4]PETZ E ZEEDOG'!$B:$F,5,0),"")</f>
        <v>RBAV-RS</v>
      </c>
      <c r="E235" t="str">
        <f>IFERROR(VLOOKUP(Filiais_Petz4[[#This Row],[FILIAL]],'[4]PETZ E ZEEDOG'!$B:$G,6,0),"")</f>
        <v>PETZ RUBEN BENTO ALVES</v>
      </c>
      <c r="F235" s="1">
        <f>IFERROR(VLOOKUP(Filiais_Petz4[[#This Row],[FILIAL]],'[4]PETZ E ZEEDOG'!$B:$H,7,0),"")</f>
        <v>44807</v>
      </c>
      <c r="G235" t="str">
        <f>IFERROR(VLOOKUP(Filiais_Petz4[[#This Row],[FILIAL]],'[4]PETZ E ZEEDOG'!$B$2:$R$1103,8,0),"")</f>
        <v>AVENIDA RUBEN BENTO ALVES, 3483, BAIRRO SÃO JOSE, CAXIAS DO SUL</v>
      </c>
      <c r="H235" t="str">
        <f>IFERROR(VLOOKUP(Filiais_Petz4[[#This Row],[FILIAL]],'[4]PETZ E ZEEDOG'!$B:$J,9,0),"")</f>
        <v>CAXIAS DO SUL</v>
      </c>
      <c r="I235" t="str">
        <f>IFERROR(VLOOKUP(Filiais_Petz4[[#This Row],[FILIAL]],'[4]PETZ E ZEEDOG'!$B:$K,10,0),"")</f>
        <v>RS</v>
      </c>
      <c r="J235">
        <f>IFERROR(VLOOKUP(Filiais_Petz4[[#This Row],[FILIAL]],'[4]PETZ E ZEEDOG'!$B$2:$R$1103,11,0),"")</f>
        <v>95041197</v>
      </c>
      <c r="K235" s="89">
        <f>IFERROR(VLOOKUP(Filiais_Petz4[[#This Row],[FILIAL]],'[4]PETZ E ZEEDOG'!$B:$M,12,0),"")</f>
        <v>18328118021882</v>
      </c>
      <c r="L235" t="str">
        <f>IFERROR(VLOOKUP(Filiais_Petz4[[#This Row],[FILIAL]],'[4]PETZ E ZEEDOG'!$B:$N,13,0),"")</f>
        <v>0290689538</v>
      </c>
      <c r="M235" t="str">
        <f>IFERROR(VLOOKUP(Filiais_Petz4[[#This Row],[FILIAL]],'[4]PETZ E ZEEDOG'!$B:$O,14,0),"")</f>
        <v>SÃO JOSÉ</v>
      </c>
      <c r="N235" t="str">
        <f>IFERROR(VLOOKUP(Filiais_Petz4[[#This Row],[FILIAL]],'[4]PETZ E ZEEDOG'!$B:$P,15,0),"")</f>
        <v>S</v>
      </c>
      <c r="O235" t="str">
        <f>IFERROR(VLOOKUP(Filiais_Petz4[[#This Row],[FILIAL]],'[4]PETZ E ZEEDOG'!$B:$Q,16,0),"")</f>
        <v>RBAV-RS</v>
      </c>
      <c r="P235" t="str">
        <f>IFERROR(VLOOKUP(Filiais_Petz4[[#This Row],[FILIAL]],'[4]PETZ E ZEEDOG'!$B:$R,17,0),"")</f>
        <v>JOAB</v>
      </c>
      <c r="Q235" t="str">
        <f>IFERROR(VLOOKUP(Filiais_Petz4[[#This Row],[FILIAL]],'[4]PETZ E ZEEDOG'!$B:$C,2,0),"")</f>
        <v>RS</v>
      </c>
    </row>
    <row r="236" spans="1:17" ht="14.45" hidden="1" customHeight="1" x14ac:dyDescent="0.25">
      <c r="A236" t="s">
        <v>289</v>
      </c>
      <c r="B236" t="str">
        <f>IFERROR(VLOOKUP(Filiais_Petz4[[#This Row],[FILIAL]],'[4]PETZ E ZEEDOG'!$B:$D,3,0),"")</f>
        <v>R1</v>
      </c>
      <c r="C236" t="str">
        <f>IFERROR(VLOOKUP(Filiais_Petz4[[#This Row],[FILIAL]],'[4]PETZ E ZEEDOG'!$B:$E,4,0),"")</f>
        <v>MARYANE</v>
      </c>
      <c r="D236" t="str">
        <f>IFERROR(VLOOKUP(Filiais_Petz4[[#This Row],[FILIAL]],'[4]PETZ E ZEEDOG'!$B:$F,5,0),"")</f>
        <v>PNMR-PE</v>
      </c>
      <c r="E236" t="str">
        <f>IFERROR(VLOOKUP(Filiais_Petz4[[#This Row],[FILIAL]],'[4]PETZ E ZEEDOG'!$B:$G,6,0),"")</f>
        <v>PETZ PARNAMIRIM</v>
      </c>
      <c r="F236" s="1">
        <f>IFERROR(VLOOKUP(Filiais_Petz4[[#This Row],[FILIAL]],'[4]PETZ E ZEEDOG'!$B:$H,7,0),"")</f>
        <v>44616</v>
      </c>
      <c r="G236" t="str">
        <f>IFERROR(VLOOKUP(Filiais_Petz4[[#This Row],[FILIAL]],'[4]PETZ E ZEEDOG'!$B$2:$R$1103,8,0),"")</f>
        <v>AVENIDA DEZESSETE DE AGOSTO, 285 E 295, BAIRRO PARNAMIRIM, RECIFE-PE, CEP: 52060-590</v>
      </c>
      <c r="H236" t="str">
        <f>IFERROR(VLOOKUP(Filiais_Petz4[[#This Row],[FILIAL]],'[4]PETZ E ZEEDOG'!$B:$J,9,0),"")</f>
        <v>RECIFE</v>
      </c>
      <c r="I236" t="str">
        <f>IFERROR(VLOOKUP(Filiais_Petz4[[#This Row],[FILIAL]],'[4]PETZ E ZEEDOG'!$B:$K,10,0),"")</f>
        <v>PE</v>
      </c>
      <c r="J236">
        <f>IFERROR(VLOOKUP(Filiais_Petz4[[#This Row],[FILIAL]],'[4]PETZ E ZEEDOG'!$B$2:$R$1103,11,0),"")</f>
        <v>52060590</v>
      </c>
      <c r="K236" s="89">
        <f>IFERROR(VLOOKUP(Filiais_Petz4[[#This Row],[FILIAL]],'[4]PETZ E ZEEDOG'!$B:$M,12,0),"")</f>
        <v>18328118022005</v>
      </c>
      <c r="L236">
        <f>IFERROR(VLOOKUP(Filiais_Petz4[[#This Row],[FILIAL]],'[4]PETZ E ZEEDOG'!$B:$N,13,0),"")</f>
        <v>101432704</v>
      </c>
      <c r="M236" t="str">
        <f>IFERROR(VLOOKUP(Filiais_Petz4[[#This Row],[FILIAL]],'[4]PETZ E ZEEDOG'!$B:$O,14,0),"")</f>
        <v>PARNAMIRIM</v>
      </c>
      <c r="N236" t="str">
        <f>IFERROR(VLOOKUP(Filiais_Petz4[[#This Row],[FILIAL]],'[4]PETZ E ZEEDOG'!$B:$P,15,0),"")</f>
        <v>S</v>
      </c>
      <c r="O236" t="str">
        <f>IFERROR(VLOOKUP(Filiais_Petz4[[#This Row],[FILIAL]],'[4]PETZ E ZEEDOG'!$B:$Q,16,0),"")</f>
        <v>PNMR-PE</v>
      </c>
      <c r="P236" t="str">
        <f>IFERROR(VLOOKUP(Filiais_Petz4[[#This Row],[FILIAL]],'[4]PETZ E ZEEDOG'!$B:$R,17,0),"")</f>
        <v>LUCAS</v>
      </c>
      <c r="Q236" t="str">
        <f>IFERROR(VLOOKUP(Filiais_Petz4[[#This Row],[FILIAL]],'[4]PETZ E ZEEDOG'!$B:$C,2,0),"")</f>
        <v>NE1</v>
      </c>
    </row>
    <row r="237" spans="1:17" ht="14.45" hidden="1" customHeight="1" x14ac:dyDescent="0.25">
      <c r="A237" t="s">
        <v>290</v>
      </c>
      <c r="B237" t="str">
        <f>IFERROR(VLOOKUP(Filiais_Petz4[[#This Row],[FILIAL]],'[4]PETZ E ZEEDOG'!$B:$D,3,0),"")</f>
        <v>R1</v>
      </c>
      <c r="C237" t="str">
        <f>IFERROR(VLOOKUP(Filiais_Petz4[[#This Row],[FILIAL]],'[4]PETZ E ZEEDOG'!$B:$E,4,0),"")</f>
        <v>MARYANE</v>
      </c>
      <c r="D237" t="str">
        <f>IFERROR(VLOOKUP(Filiais_Petz4[[#This Row],[FILIAL]],'[4]PETZ E ZEEDOG'!$B:$F,5,0),"")</f>
        <v>NIGC-RJ</v>
      </c>
      <c r="E237" t="str">
        <f>IFERROR(VLOOKUP(Filiais_Petz4[[#This Row],[FILIAL]],'[4]PETZ E ZEEDOG'!$B:$G,6,0),"")</f>
        <v>PETZ NOVA IGUAÇU</v>
      </c>
      <c r="F237" s="1">
        <f>IFERROR(VLOOKUP(Filiais_Petz4[[#This Row],[FILIAL]],'[4]PETZ E ZEEDOG'!$B:$H,7,0),"")</f>
        <v>44813</v>
      </c>
      <c r="G237" t="str">
        <f>IFERROR(VLOOKUP(Filiais_Petz4[[#This Row],[FILIAL]],'[4]PETZ E ZEEDOG'!$B$2:$R$1103,8,0),"")</f>
        <v>AV ABILIO AUGUSTO TAVORA, S/N</v>
      </c>
      <c r="H237" t="str">
        <f>IFERROR(VLOOKUP(Filiais_Petz4[[#This Row],[FILIAL]],'[4]PETZ E ZEEDOG'!$B:$J,9,0),"")</f>
        <v>CENTRO</v>
      </c>
      <c r="I237" t="str">
        <f>IFERROR(VLOOKUP(Filiais_Petz4[[#This Row],[FILIAL]],'[4]PETZ E ZEEDOG'!$B:$K,10,0),"")</f>
        <v>RJ</v>
      </c>
      <c r="J237">
        <f>IFERROR(VLOOKUP(Filiais_Petz4[[#This Row],[FILIAL]],'[4]PETZ E ZEEDOG'!$B$2:$R$1103,11,0),"")</f>
        <v>26255155</v>
      </c>
      <c r="K237" s="89">
        <f>IFERROR(VLOOKUP(Filiais_Petz4[[#This Row],[FILIAL]],'[4]PETZ E ZEEDOG'!$B:$M,12,0),"")</f>
        <v>18328118022340</v>
      </c>
      <c r="L237">
        <f>IFERROR(VLOOKUP(Filiais_Petz4[[#This Row],[FILIAL]],'[4]PETZ E ZEEDOG'!$B:$N,13,0),"")</f>
        <v>12373449</v>
      </c>
      <c r="M237" t="str">
        <f>IFERROR(VLOOKUP(Filiais_Petz4[[#This Row],[FILIAL]],'[4]PETZ E ZEEDOG'!$B:$O,14,0),"")</f>
        <v>NOVA IGUAÇU</v>
      </c>
      <c r="N237" t="str">
        <f>IFERROR(VLOOKUP(Filiais_Petz4[[#This Row],[FILIAL]],'[4]PETZ E ZEEDOG'!$B:$P,15,0),"")</f>
        <v>S</v>
      </c>
      <c r="O237" t="str">
        <f>IFERROR(VLOOKUP(Filiais_Petz4[[#This Row],[FILIAL]],'[4]PETZ E ZEEDOG'!$B:$Q,16,0),"")</f>
        <v>NIGC-RJ</v>
      </c>
      <c r="P237" t="str">
        <f>IFERROR(VLOOKUP(Filiais_Petz4[[#This Row],[FILIAL]],'[4]PETZ E ZEEDOG'!$B:$R,17,0),"")</f>
        <v>ALEX</v>
      </c>
      <c r="Q237" t="str">
        <f>IFERROR(VLOOKUP(Filiais_Petz4[[#This Row],[FILIAL]],'[4]PETZ E ZEEDOG'!$B:$C,2,0),"")</f>
        <v>RJ</v>
      </c>
    </row>
    <row r="238" spans="1:17" ht="14.45" hidden="1" customHeight="1" x14ac:dyDescent="0.25">
      <c r="A238" t="s">
        <v>291</v>
      </c>
      <c r="B238" t="str">
        <f>IFERROR(VLOOKUP(Filiais_Petz4[[#This Row],[FILIAL]],'[4]PETZ E ZEEDOG'!$B:$D,3,0),"")</f>
        <v>R3</v>
      </c>
      <c r="C238" t="str">
        <f>IFERROR(VLOOKUP(Filiais_Petz4[[#This Row],[FILIAL]],'[4]PETZ E ZEEDOG'!$B:$E,4,0),"")</f>
        <v>FELICIO</v>
      </c>
      <c r="D238" t="str">
        <f>IFERROR(VLOOKUP(Filiais_Petz4[[#This Row],[FILIAL]],'[4]PETZ E ZEEDOG'!$B:$F,5,0),"")</f>
        <v>SIND-MG</v>
      </c>
      <c r="E238" t="str">
        <f>IFERROR(VLOOKUP(Filiais_Petz4[[#This Row],[FILIAL]],'[4]PETZ E ZEEDOG'!$B:$G,6,0),"")</f>
        <v>PETZ INDEPENDENCIA SHOPPING</v>
      </c>
      <c r="F238" s="1">
        <f>IFERROR(VLOOKUP(Filiais_Petz4[[#This Row],[FILIAL]],'[4]PETZ E ZEEDOG'!$B:$H,7,0),"")</f>
        <v>44674</v>
      </c>
      <c r="G238" t="str">
        <f>IFERROR(VLOOKUP(Filiais_Petz4[[#This Row],[FILIAL]],'[4]PETZ E ZEEDOG'!$B$2:$R$1103,8,0),"")</f>
        <v>AV PRESIDENTE ITAMAR FRANCO, 3600</v>
      </c>
      <c r="H238" t="str">
        <f>IFERROR(VLOOKUP(Filiais_Petz4[[#This Row],[FILIAL]],'[4]PETZ E ZEEDOG'!$B:$J,9,0),"")</f>
        <v>JUIZ DE FORA</v>
      </c>
      <c r="I238" t="str">
        <f>IFERROR(VLOOKUP(Filiais_Petz4[[#This Row],[FILIAL]],'[4]PETZ E ZEEDOG'!$B:$K,10,0),"")</f>
        <v xml:space="preserve">MG </v>
      </c>
      <c r="J238">
        <f>IFERROR(VLOOKUP(Filiais_Petz4[[#This Row],[FILIAL]],'[4]PETZ E ZEEDOG'!$B$2:$R$1103,11,0),"")</f>
        <v>36025290</v>
      </c>
      <c r="K238" s="89">
        <f>IFERROR(VLOOKUP(Filiais_Petz4[[#This Row],[FILIAL]],'[4]PETZ E ZEEDOG'!$B:$M,12,0),"")</f>
        <v>18328118022501</v>
      </c>
      <c r="L238" t="str">
        <f>IFERROR(VLOOKUP(Filiais_Petz4[[#This Row],[FILIAL]],'[4]PETZ E ZEEDOG'!$B:$N,13,0),"")</f>
        <v>0026221782082</v>
      </c>
      <c r="M238" t="str">
        <f>IFERROR(VLOOKUP(Filiais_Petz4[[#This Row],[FILIAL]],'[4]PETZ E ZEEDOG'!$B:$O,14,0),"")</f>
        <v>SÃO MATEUS</v>
      </c>
      <c r="N238" t="str">
        <f>IFERROR(VLOOKUP(Filiais_Petz4[[#This Row],[FILIAL]],'[4]PETZ E ZEEDOG'!$B:$P,15,0),"")</f>
        <v>S</v>
      </c>
      <c r="O238" t="str">
        <f>IFERROR(VLOOKUP(Filiais_Petz4[[#This Row],[FILIAL]],'[4]PETZ E ZEEDOG'!$B:$Q,16,0),"")</f>
        <v>SIND-MG</v>
      </c>
      <c r="P238" t="str">
        <f>IFERROR(VLOOKUP(Filiais_Petz4[[#This Row],[FILIAL]],'[4]PETZ E ZEEDOG'!$B:$R,17,0),"")</f>
        <v>KAUAN</v>
      </c>
      <c r="Q238" t="str">
        <f>IFERROR(VLOOKUP(Filiais_Petz4[[#This Row],[FILIAL]],'[4]PETZ E ZEEDOG'!$B:$C,2,0),"")</f>
        <v>MG-1</v>
      </c>
    </row>
    <row r="239" spans="1:17" ht="14.45" hidden="1" customHeight="1" x14ac:dyDescent="0.25">
      <c r="A239" t="s">
        <v>292</v>
      </c>
      <c r="B239" t="str">
        <f>IFERROR(VLOOKUP(Filiais_Petz4[[#This Row],[FILIAL]],'[4]PETZ E ZEEDOG'!$B:$D,3,0),"")</f>
        <v>R3</v>
      </c>
      <c r="C239" t="str">
        <f>IFERROR(VLOOKUP(Filiais_Petz4[[#This Row],[FILIAL]],'[4]PETZ E ZEEDOG'!$B:$E,4,0),"")</f>
        <v>FELICIO</v>
      </c>
      <c r="D239" t="str">
        <f>IFERROR(VLOOKUP(Filiais_Petz4[[#This Row],[FILIAL]],'[4]PETZ E ZEEDOG'!$B:$F,5,0),"")</f>
        <v>SVBD-MG</v>
      </c>
      <c r="E239" t="str">
        <f>IFERROR(VLOOKUP(Filiais_Petz4[[#This Row],[FILIAL]],'[4]PETZ E ZEEDOG'!$B:$G,6,0),"")</f>
        <v>PETZ SILVIANO BRANDÃO</v>
      </c>
      <c r="F239" s="1">
        <f>IFERROR(VLOOKUP(Filiais_Petz4[[#This Row],[FILIAL]],'[4]PETZ E ZEEDOG'!$B:$H,7,0),"")</f>
        <v>45267</v>
      </c>
      <c r="G239" t="str">
        <f>IFERROR(VLOOKUP(Filiais_Petz4[[#This Row],[FILIAL]],'[4]PETZ E ZEEDOG'!$B$2:$R$1103,8,0),"")</f>
        <v>AV SILVIANO BRANDÃO, 2453</v>
      </c>
      <c r="H239" t="str">
        <f>IFERROR(VLOOKUP(Filiais_Petz4[[#This Row],[FILIAL]],'[4]PETZ E ZEEDOG'!$B:$J,9,0),"")</f>
        <v>BELO HORIZONTE</v>
      </c>
      <c r="I239" t="str">
        <f>IFERROR(VLOOKUP(Filiais_Petz4[[#This Row],[FILIAL]],'[4]PETZ E ZEEDOG'!$B:$K,10,0),"")</f>
        <v>MG</v>
      </c>
      <c r="J239">
        <f>IFERROR(VLOOKUP(Filiais_Petz4[[#This Row],[FILIAL]],'[4]PETZ E ZEEDOG'!$B$2:$R$1103,11,0),"")</f>
        <v>31030035</v>
      </c>
      <c r="K239" s="89">
        <f>IFERROR(VLOOKUP(Filiais_Petz4[[#This Row],[FILIAL]],'[4]PETZ E ZEEDOG'!$B:$M,12,0),"")</f>
        <v>18328118022188</v>
      </c>
      <c r="L239" t="str">
        <f>IFERROR(VLOOKUP(Filiais_Petz4[[#This Row],[FILIAL]],'[4]PETZ E ZEEDOG'!$B:$N,13,0),"")</f>
        <v>0026221781825</v>
      </c>
      <c r="M239" t="str">
        <f>IFERROR(VLOOKUP(Filiais_Petz4[[#This Row],[FILIAL]],'[4]PETZ E ZEEDOG'!$B:$O,14,0),"")</f>
        <v>HORTO</v>
      </c>
      <c r="N239" t="str">
        <f>IFERROR(VLOOKUP(Filiais_Petz4[[#This Row],[FILIAL]],'[4]PETZ E ZEEDOG'!$B:$P,15,0),"")</f>
        <v>N</v>
      </c>
      <c r="O239" t="str">
        <f>IFERROR(VLOOKUP(Filiais_Petz4[[#This Row],[FILIAL]],'[4]PETZ E ZEEDOG'!$B:$Q,16,0),"")</f>
        <v>SVBD-MG</v>
      </c>
      <c r="P239" t="str">
        <f>IFERROR(VLOOKUP(Filiais_Petz4[[#This Row],[FILIAL]],'[4]PETZ E ZEEDOG'!$B:$R,17,0),"")</f>
        <v>KAUAN</v>
      </c>
      <c r="Q239" t="str">
        <f>IFERROR(VLOOKUP(Filiais_Petz4[[#This Row],[FILIAL]],'[4]PETZ E ZEEDOG'!$B:$C,2,0),"")</f>
        <v>MG-2</v>
      </c>
    </row>
    <row r="240" spans="1:17" ht="14.45" hidden="1" customHeight="1" x14ac:dyDescent="0.25">
      <c r="A240" t="s">
        <v>293</v>
      </c>
      <c r="B240" t="str">
        <f>IFERROR(VLOOKUP(Filiais_Petz4[[#This Row],[FILIAL]],'[4]PETZ E ZEEDOG'!$B:$D,3,0),"")</f>
        <v>R1</v>
      </c>
      <c r="C240" t="str">
        <f>IFERROR(VLOOKUP(Filiais_Petz4[[#This Row],[FILIAL]],'[4]PETZ E ZEEDOG'!$B:$E,4,0),"")</f>
        <v>MARYANE</v>
      </c>
      <c r="D240" t="str">
        <f>IFERROR(VLOOKUP(Filiais_Petz4[[#This Row],[FILIAL]],'[4]PETZ E ZEEDOG'!$B:$F,5,0),"")</f>
        <v>SUBR-MG</v>
      </c>
      <c r="E240" t="str">
        <f>IFERROR(VLOOKUP(Filiais_Petz4[[#This Row],[FILIAL]],'[4]PETZ E ZEEDOG'!$B:$G,6,0),"")</f>
        <v>PETZ SHOPPING UBERLANDIA</v>
      </c>
      <c r="F240" s="1">
        <f>IFERROR(VLOOKUP(Filiais_Petz4[[#This Row],[FILIAL]],'[4]PETZ E ZEEDOG'!$B:$H,7,0),"")</f>
        <v>44851</v>
      </c>
      <c r="G240" t="str">
        <f>IFERROR(VLOOKUP(Filiais_Petz4[[#This Row],[FILIAL]],'[4]PETZ E ZEEDOG'!$B$2:$R$1103,8,0),"")</f>
        <v>AV JOAO NAVES DE AVILA, 1331</v>
      </c>
      <c r="H240" t="str">
        <f>IFERROR(VLOOKUP(Filiais_Petz4[[#This Row],[FILIAL]],'[4]PETZ E ZEEDOG'!$B:$J,9,0),"")</f>
        <v xml:space="preserve">UBERLANDIA </v>
      </c>
      <c r="I240" t="str">
        <f>IFERROR(VLOOKUP(Filiais_Petz4[[#This Row],[FILIAL]],'[4]PETZ E ZEEDOG'!$B:$K,10,0),"")</f>
        <v>MG</v>
      </c>
      <c r="J240">
        <f>IFERROR(VLOOKUP(Filiais_Petz4[[#This Row],[FILIAL]],'[4]PETZ E ZEEDOG'!$B$2:$R$1103,11,0),"")</f>
        <v>38408902</v>
      </c>
      <c r="K240" s="89" t="str">
        <f>IFERROR(VLOOKUP(Filiais_Petz4[[#This Row],[FILIAL]],'[4]PETZ E ZEEDOG'!$B:$M,12,0),"")</f>
        <v>18.328.118/0245-55</v>
      </c>
      <c r="L240">
        <f>IFERROR(VLOOKUP(Filiais_Petz4[[#This Row],[FILIAL]],'[4]PETZ E ZEEDOG'!$B:$N,13,0),"")</f>
        <v>26221782406</v>
      </c>
      <c r="M240" t="str">
        <f>IFERROR(VLOOKUP(Filiais_Petz4[[#This Row],[FILIAL]],'[4]PETZ E ZEEDOG'!$B:$O,14,0),"")</f>
        <v>TIBERY</v>
      </c>
      <c r="N240" t="str">
        <f>IFERROR(VLOOKUP(Filiais_Petz4[[#This Row],[FILIAL]],'[4]PETZ E ZEEDOG'!$B:$P,15,0),"")</f>
        <v>S</v>
      </c>
      <c r="O240" t="str">
        <f>IFERROR(VLOOKUP(Filiais_Petz4[[#This Row],[FILIAL]],'[4]PETZ E ZEEDOG'!$B:$Q,16,0),"")</f>
        <v>SURB-MG</v>
      </c>
      <c r="P240" t="str">
        <f>IFERROR(VLOOKUP(Filiais_Petz4[[#This Row],[FILIAL]],'[4]PETZ E ZEEDOG'!$B:$R,17,0),"")</f>
        <v>AGNALDO</v>
      </c>
      <c r="Q240" t="str">
        <f>IFERROR(VLOOKUP(Filiais_Petz4[[#This Row],[FILIAL]],'[4]PETZ E ZEEDOG'!$B:$C,2,0),"")</f>
        <v>INT-2</v>
      </c>
    </row>
    <row r="241" spans="1:17" ht="14.45" customHeight="1" x14ac:dyDescent="0.25">
      <c r="A241" t="s">
        <v>294</v>
      </c>
      <c r="B241" t="str">
        <f>IFERROR(VLOOKUP(Filiais_Petz4[[#This Row],[FILIAL]],'[4]PETZ E ZEEDOG'!$B:$D,3,0),"")</f>
        <v>CD</v>
      </c>
      <c r="C241" t="str">
        <f>IFERROR(VLOOKUP(Filiais_Petz4[[#This Row],[FILIAL]],'[4]PETZ E ZEEDOG'!$B:$E,4,0),"")</f>
        <v>FELICIO</v>
      </c>
      <c r="D241" t="str">
        <f>IFERROR(VLOOKUP(Filiais_Petz4[[#This Row],[FILIAL]],'[4]PETZ E ZEEDOG'!$B:$F,5,0),"")</f>
        <v>CDHD-GO</v>
      </c>
      <c r="E241" t="str">
        <f>IFERROR(VLOOKUP(Filiais_Petz4[[#This Row],[FILIAL]],'[4]PETZ E ZEEDOG'!$B:$G,6,0),"")</f>
        <v xml:space="preserve">CENTRO DE DISTRIBUIÇÃO HIDROLANDIA </v>
      </c>
      <c r="F241" s="1">
        <f>IFERROR(VLOOKUP(Filiais_Petz4[[#This Row],[FILIAL]],'[4]PETZ E ZEEDOG'!$B:$H,7,0),"")</f>
        <v>44753</v>
      </c>
      <c r="G241" t="str">
        <f>IFERROR(VLOOKUP(Filiais_Petz4[[#This Row],[FILIAL]],'[4]PETZ E ZEEDOG'!$B$2:$R$1103,8,0),"")</f>
        <v>RODOVIA BR 153</v>
      </c>
      <c r="H241" t="str">
        <f>IFERROR(VLOOKUP(Filiais_Petz4[[#This Row],[FILIAL]],'[4]PETZ E ZEEDOG'!$B:$J,9,0),"")</f>
        <v xml:space="preserve">HIDROLANDIA </v>
      </c>
      <c r="I241" t="str">
        <f>IFERROR(VLOOKUP(Filiais_Petz4[[#This Row],[FILIAL]],'[4]PETZ E ZEEDOG'!$B:$K,10,0),"")</f>
        <v>GO</v>
      </c>
      <c r="J241">
        <f>IFERROR(VLOOKUP(Filiais_Petz4[[#This Row],[FILIAL]],'[4]PETZ E ZEEDOG'!$B$2:$R$1103,11,0),"")</f>
        <v>75340000</v>
      </c>
      <c r="K241" s="89" t="str">
        <f>IFERROR(VLOOKUP(Filiais_Petz4[[#This Row],[FILIAL]],'[4]PETZ E ZEEDOG'!$B:$M,12,0),"")</f>
        <v>18.328.118/0228-54</v>
      </c>
      <c r="L241">
        <f>IFERROR(VLOOKUP(Filiais_Petz4[[#This Row],[FILIAL]],'[4]PETZ E ZEEDOG'!$B:$N,13,0),"")</f>
        <v>109228685</v>
      </c>
      <c r="M241" t="str">
        <f>IFERROR(VLOOKUP(Filiais_Petz4[[#This Row],[FILIAL]],'[4]PETZ E ZEEDOG'!$B:$O,14,0),"")</f>
        <v>ZONA DE EXPANSÃO EMPRESARIAL</v>
      </c>
      <c r="N241" t="str">
        <f>IFERROR(VLOOKUP(Filiais_Petz4[[#This Row],[FILIAL]],'[4]PETZ E ZEEDOG'!$B:$P,15,0),"")</f>
        <v>S</v>
      </c>
      <c r="O241" t="str">
        <f>IFERROR(VLOOKUP(Filiais_Petz4[[#This Row],[FILIAL]],'[4]PETZ E ZEEDOG'!$B:$Q,16,0),"")</f>
        <v>CDHD-GO</v>
      </c>
      <c r="P241" t="str">
        <f>IFERROR(VLOOKUP(Filiais_Petz4[[#This Row],[FILIAL]],'[4]PETZ E ZEEDOG'!$B:$R,17,0),"")</f>
        <v>CAIO</v>
      </c>
      <c r="Q241" t="str">
        <f>IFERROR(VLOOKUP(Filiais_Petz4[[#This Row],[FILIAL]],'[4]PETZ E ZEEDOG'!$B:$C,2,0),"")</f>
        <v>CD</v>
      </c>
    </row>
    <row r="242" spans="1:17" ht="14.45" hidden="1" customHeight="1" x14ac:dyDescent="0.25">
      <c r="A242" t="s">
        <v>295</v>
      </c>
      <c r="B242" t="str">
        <f>IFERROR(VLOOKUP(Filiais_Petz4[[#This Row],[FILIAL]],'[4]PETZ E ZEEDOG'!$B:$D,3,0),"")</f>
        <v>R1</v>
      </c>
      <c r="C242" t="str">
        <f>IFERROR(VLOOKUP(Filiais_Petz4[[#This Row],[FILIAL]],'[4]PETZ E ZEEDOG'!$B:$E,4,0),"")</f>
        <v>MARYANE</v>
      </c>
      <c r="D242" t="str">
        <f>IFERROR(VLOOKUP(Filiais_Petz4[[#This Row],[FILIAL]],'[4]PETZ E ZEEDOG'!$B:$F,5,0),"")</f>
        <v>HLDS-MA</v>
      </c>
      <c r="E242" t="str">
        <f>IFERROR(VLOOKUP(Filiais_Petz4[[#This Row],[FILIAL]],'[4]PETZ E ZEEDOG'!$B:$G,6,0),"")</f>
        <v>PETZ SÃO LUIS HOLANDESES</v>
      </c>
      <c r="F242" s="1">
        <f>IFERROR(VLOOKUP(Filiais_Petz4[[#This Row],[FILIAL]],'[4]PETZ E ZEEDOG'!$B:$H,7,0),"")</f>
        <v>0</v>
      </c>
      <c r="G242" t="str">
        <f>IFERROR(VLOOKUP(Filiais_Petz4[[#This Row],[FILIAL]],'[4]PETZ E ZEEDOG'!$B$2:$R$1103,8,0),"")</f>
        <v>AV DOS HOLANDESES CONS.HILTON ROFRIGUES QUADRA:03;</v>
      </c>
      <c r="H242" t="str">
        <f>IFERROR(VLOOKUP(Filiais_Petz4[[#This Row],[FILIAL]],'[4]PETZ E ZEEDOG'!$B:$J,9,0),"")</f>
        <v>SÃO LUIS</v>
      </c>
      <c r="I242" t="str">
        <f>IFERROR(VLOOKUP(Filiais_Petz4[[#This Row],[FILIAL]],'[4]PETZ E ZEEDOG'!$B:$K,10,0),"")</f>
        <v>MA</v>
      </c>
      <c r="J242">
        <f>IFERROR(VLOOKUP(Filiais_Petz4[[#This Row],[FILIAL]],'[4]PETZ E ZEEDOG'!$B$2:$R$1103,11,0),"")</f>
        <v>65071380</v>
      </c>
      <c r="K242" s="89">
        <f>IFERROR(VLOOKUP(Filiais_Petz4[[#This Row],[FILIAL]],'[4]PETZ E ZEEDOG'!$B:$M,12,0),"")</f>
        <v>18328118022269</v>
      </c>
      <c r="L242">
        <f>IFERROR(VLOOKUP(Filiais_Petz4[[#This Row],[FILIAL]],'[4]PETZ E ZEEDOG'!$B:$N,13,0),"")</f>
        <v>127400265</v>
      </c>
      <c r="M242" t="str">
        <f>IFERROR(VLOOKUP(Filiais_Petz4[[#This Row],[FILIAL]],'[4]PETZ E ZEEDOG'!$B:$O,14,0),"")</f>
        <v>CALHAU</v>
      </c>
      <c r="N242" t="str">
        <f>IFERROR(VLOOKUP(Filiais_Petz4[[#This Row],[FILIAL]],'[4]PETZ E ZEEDOG'!$B:$P,15,0),"")</f>
        <v>N</v>
      </c>
      <c r="O242" t="str">
        <f>IFERROR(VLOOKUP(Filiais_Petz4[[#This Row],[FILIAL]],'[4]PETZ E ZEEDOG'!$B:$Q,16,0),"")</f>
        <v>HLDS-MA</v>
      </c>
      <c r="P242" t="str">
        <f>IFERROR(VLOOKUP(Filiais_Petz4[[#This Row],[FILIAL]],'[4]PETZ E ZEEDOG'!$B:$R,17,0),"")</f>
        <v>LUCAS</v>
      </c>
      <c r="Q242" t="str">
        <f>IFERROR(VLOOKUP(Filiais_Petz4[[#This Row],[FILIAL]],'[4]PETZ E ZEEDOG'!$B:$C,2,0),"")</f>
        <v>NE2</v>
      </c>
    </row>
    <row r="243" spans="1:17" ht="14.45" hidden="1" customHeight="1" x14ac:dyDescent="0.25">
      <c r="A243" t="s">
        <v>296</v>
      </c>
      <c r="B243" t="str">
        <f>IFERROR(VLOOKUP(Filiais_Petz4[[#This Row],[FILIAL]],'[4]PETZ E ZEEDOG'!$B:$D,3,0),"")</f>
        <v>R2</v>
      </c>
      <c r="C243" t="str">
        <f>IFERROR(VLOOKUP(Filiais_Petz4[[#This Row],[FILIAL]],'[4]PETZ E ZEEDOG'!$B:$E,4,0),"")</f>
        <v>MARCONE</v>
      </c>
      <c r="D243" t="str">
        <f>IFERROR(VLOOKUP(Filiais_Petz4[[#This Row],[FILIAL]],'[4]PETZ E ZEEDOG'!$B:$F,5,0),"")</f>
        <v>SJCK-PR</v>
      </c>
      <c r="E243" t="str">
        <f>IFERROR(VLOOKUP(Filiais_Petz4[[#This Row],[FILIAL]],'[4]PETZ E ZEEDOG'!$B:$G,6,0),"")</f>
        <v>PETZ JOCKEY PLAZA</v>
      </c>
      <c r="F243" s="1">
        <f>IFERROR(VLOOKUP(Filiais_Petz4[[#This Row],[FILIAL]],'[4]PETZ E ZEEDOG'!$B:$H,7,0),"")</f>
        <v>44779</v>
      </c>
      <c r="G243" t="str">
        <f>IFERROR(VLOOKUP(Filiais_Petz4[[#This Row],[FILIAL]],'[4]PETZ E ZEEDOG'!$B$2:$R$1103,8,0),"")</f>
        <v>AV VICTOR FERREIRA DO AMARAL, 2633</v>
      </c>
      <c r="H243" t="str">
        <f>IFERROR(VLOOKUP(Filiais_Petz4[[#This Row],[FILIAL]],'[4]PETZ E ZEEDOG'!$B:$J,9,0),"")</f>
        <v>CURITIBA</v>
      </c>
      <c r="I243" t="str">
        <f>IFERROR(VLOOKUP(Filiais_Petz4[[#This Row],[FILIAL]],'[4]PETZ E ZEEDOG'!$B:$K,10,0),"")</f>
        <v>PR</v>
      </c>
      <c r="J243">
        <f>IFERROR(VLOOKUP(Filiais_Petz4[[#This Row],[FILIAL]],'[4]PETZ E ZEEDOG'!$B$2:$R$1103,11,0),"")</f>
        <v>82810350</v>
      </c>
      <c r="K243" s="89" t="str">
        <f>IFERROR(VLOOKUP(Filiais_Petz4[[#This Row],[FILIAL]],'[4]PETZ E ZEEDOG'!$B:$M,12,0),"")</f>
        <v>18.328.118/0230-79</v>
      </c>
      <c r="L243">
        <f>IFERROR(VLOOKUP(Filiais_Petz4[[#This Row],[FILIAL]],'[4]PETZ E ZEEDOG'!$B:$N,13,0),"")</f>
        <v>9094584202</v>
      </c>
      <c r="M243" t="str">
        <f>IFERROR(VLOOKUP(Filiais_Petz4[[#This Row],[FILIAL]],'[4]PETZ E ZEEDOG'!$B:$O,14,0),"")</f>
        <v>TARUMA</v>
      </c>
      <c r="N243" t="str">
        <f>IFERROR(VLOOKUP(Filiais_Petz4[[#This Row],[FILIAL]],'[4]PETZ E ZEEDOG'!$B:$P,15,0),"")</f>
        <v>S</v>
      </c>
      <c r="O243" t="str">
        <f>IFERROR(VLOOKUP(Filiais_Petz4[[#This Row],[FILIAL]],'[4]PETZ E ZEEDOG'!$B:$Q,16,0),"")</f>
        <v>SJCK-PR</v>
      </c>
      <c r="P243" t="str">
        <f>IFERROR(VLOOKUP(Filiais_Petz4[[#This Row],[FILIAL]],'[4]PETZ E ZEEDOG'!$B:$R,17,0),"")</f>
        <v>ROBSON</v>
      </c>
      <c r="Q243" t="str">
        <f>IFERROR(VLOOKUP(Filiais_Petz4[[#This Row],[FILIAL]],'[4]PETZ E ZEEDOG'!$B:$C,2,0),"")</f>
        <v>PR-SC</v>
      </c>
    </row>
    <row r="244" spans="1:17" ht="14.45" hidden="1" customHeight="1" x14ac:dyDescent="0.25">
      <c r="A244" t="s">
        <v>297</v>
      </c>
      <c r="B244" t="str">
        <f>IFERROR(VLOOKUP(Filiais_Petz4[[#This Row],[FILIAL]],'[4]PETZ E ZEEDOG'!$B:$D,3,0),"")</f>
        <v>R3</v>
      </c>
      <c r="C244" t="str">
        <f>IFERROR(VLOOKUP(Filiais_Petz4[[#This Row],[FILIAL]],'[4]PETZ E ZEEDOG'!$B:$E,4,0),"")</f>
        <v>FELICIO</v>
      </c>
      <c r="D244" t="str">
        <f>IFERROR(VLOOKUP(Filiais_Petz4[[#This Row],[FILIAL]],'[4]PETZ E ZEEDOG'!$B:$F,5,0),"")</f>
        <v>SGSQ-SP</v>
      </c>
      <c r="E244" t="str">
        <f>IFERROR(VLOOKUP(Filiais_Petz4[[#This Row],[FILIAL]],'[4]PETZ E ZEEDOG'!$B:$G,6,0),"")</f>
        <v>PETZ SHOPPING GOLDEN SQUARE</v>
      </c>
      <c r="F244" s="1">
        <f>IFERROR(VLOOKUP(Filiais_Petz4[[#This Row],[FILIAL]],'[4]PETZ E ZEEDOG'!$B:$H,7,0),"")</f>
        <v>44800</v>
      </c>
      <c r="G244" t="str">
        <f>IFERROR(VLOOKUP(Filiais_Petz4[[#This Row],[FILIAL]],'[4]PETZ E ZEEDOG'!$B$2:$R$1103,8,0),"")</f>
        <v>AV KENNEDY, 700</v>
      </c>
      <c r="H244" t="str">
        <f>IFERROR(VLOOKUP(Filiais_Petz4[[#This Row],[FILIAL]],'[4]PETZ E ZEEDOG'!$B:$J,9,0),"")</f>
        <v>SÃO BERNARDO DO CAMPO</v>
      </c>
      <c r="I244" t="str">
        <f>IFERROR(VLOOKUP(Filiais_Petz4[[#This Row],[FILIAL]],'[4]PETZ E ZEEDOG'!$B:$K,10,0),"")</f>
        <v>SP</v>
      </c>
      <c r="J244">
        <f>IFERROR(VLOOKUP(Filiais_Petz4[[#This Row],[FILIAL]],'[4]PETZ E ZEEDOG'!$B$2:$R$1103,11,0),"")</f>
        <v>9726252</v>
      </c>
      <c r="K244" s="89" t="str">
        <f>IFERROR(VLOOKUP(Filiais_Petz4[[#This Row],[FILIAL]],'[4]PETZ E ZEEDOG'!$B:$M,12,0),"")</f>
        <v>18.328.118/0229-35</v>
      </c>
      <c r="L244">
        <f>IFERROR(VLOOKUP(Filiais_Petz4[[#This Row],[FILIAL]],'[4]PETZ E ZEEDOG'!$B:$N,13,0),"")</f>
        <v>799598169115</v>
      </c>
      <c r="M244" t="str">
        <f>IFERROR(VLOOKUP(Filiais_Petz4[[#This Row],[FILIAL]],'[4]PETZ E ZEEDOG'!$B:$O,14,0),"")</f>
        <v>JARDIM DO MAR</v>
      </c>
      <c r="N244" t="str">
        <f>IFERROR(VLOOKUP(Filiais_Petz4[[#This Row],[FILIAL]],'[4]PETZ E ZEEDOG'!$B:$P,15,0),"")</f>
        <v>S</v>
      </c>
      <c r="O244" t="str">
        <f>IFERROR(VLOOKUP(Filiais_Petz4[[#This Row],[FILIAL]],'[4]PETZ E ZEEDOG'!$B:$Q,16,0),"")</f>
        <v>SGSQ-SP</v>
      </c>
      <c r="P244" t="str">
        <f>IFERROR(VLOOKUP(Filiais_Petz4[[#This Row],[FILIAL]],'[4]PETZ E ZEEDOG'!$B:$R,17,0),"")</f>
        <v>CAIO</v>
      </c>
      <c r="Q244" t="str">
        <f>IFERROR(VLOOKUP(Filiais_Petz4[[#This Row],[FILIAL]],'[4]PETZ E ZEEDOG'!$B:$C,2,0),"")</f>
        <v>SP3</v>
      </c>
    </row>
    <row r="245" spans="1:17" ht="14.45" hidden="1" customHeight="1" x14ac:dyDescent="0.25">
      <c r="A245" t="s">
        <v>298</v>
      </c>
      <c r="B245" t="str">
        <f>IFERROR(VLOOKUP(Filiais_Petz4[[#This Row],[FILIAL]],'[4]PETZ E ZEEDOG'!$B:$D,3,0),"")</f>
        <v>R3</v>
      </c>
      <c r="C245" t="str">
        <f>IFERROR(VLOOKUP(Filiais_Petz4[[#This Row],[FILIAL]],'[4]PETZ E ZEEDOG'!$B:$E,4,0),"")</f>
        <v>FELICIO</v>
      </c>
      <c r="D245" t="str">
        <f>IFERROR(VLOOKUP(Filiais_Petz4[[#This Row],[FILIAL]],'[4]PETZ E ZEEDOG'!$B:$F,5,0),"")</f>
        <v>GVLD-MG</v>
      </c>
      <c r="E245" t="str">
        <f>IFERROR(VLOOKUP(Filiais_Petz4[[#This Row],[FILIAL]],'[4]PETZ E ZEEDOG'!$B:$G,6,0),"")</f>
        <v>PETZ GOVERNADOR VALADARES</v>
      </c>
      <c r="F245" s="1">
        <f>IFERROR(VLOOKUP(Filiais_Petz4[[#This Row],[FILIAL]],'[4]PETZ E ZEEDOG'!$B:$H,7,0),"")</f>
        <v>44903</v>
      </c>
      <c r="G245" t="str">
        <f>IFERROR(VLOOKUP(Filiais_Petz4[[#This Row],[FILIAL]],'[4]PETZ E ZEEDOG'!$B$2:$R$1103,8,0),"")</f>
        <v>AV BRASIL, 3585</v>
      </c>
      <c r="H245" t="str">
        <f>IFERROR(VLOOKUP(Filiais_Petz4[[#This Row],[FILIAL]],'[4]PETZ E ZEEDOG'!$B:$J,9,0),"")</f>
        <v>GOVERNADOR VALADARES</v>
      </c>
      <c r="I245" t="str">
        <f>IFERROR(VLOOKUP(Filiais_Petz4[[#This Row],[FILIAL]],'[4]PETZ E ZEEDOG'!$B:$K,10,0),"")</f>
        <v>MG</v>
      </c>
      <c r="J245">
        <f>IFERROR(VLOOKUP(Filiais_Petz4[[#This Row],[FILIAL]],'[4]PETZ E ZEEDOG'!$B$2:$R$1103,11,0),"")</f>
        <v>35010070</v>
      </c>
      <c r="K245" s="89" t="str">
        <f>IFERROR(VLOOKUP(Filiais_Petz4[[#This Row],[FILIAL]],'[4]PETZ E ZEEDOG'!$B:$M,12,0),"")</f>
        <v>18.328.118/0231-50</v>
      </c>
      <c r="L245" t="str">
        <f>IFERROR(VLOOKUP(Filiais_Petz4[[#This Row],[FILIAL]],'[4]PETZ E ZEEDOG'!$B:$N,13,0),"")</f>
        <v xml:space="preserve"> 0026221782244</v>
      </c>
      <c r="M245" t="str">
        <f>IFERROR(VLOOKUP(Filiais_Petz4[[#This Row],[FILIAL]],'[4]PETZ E ZEEDOG'!$B:$O,14,0),"")</f>
        <v>CENTRO</v>
      </c>
      <c r="N245" t="str">
        <f>IFERROR(VLOOKUP(Filiais_Petz4[[#This Row],[FILIAL]],'[4]PETZ E ZEEDOG'!$B:$P,15,0),"")</f>
        <v>S</v>
      </c>
      <c r="O245" t="str">
        <f>IFERROR(VLOOKUP(Filiais_Petz4[[#This Row],[FILIAL]],'[4]PETZ E ZEEDOG'!$B:$Q,16,0),"")</f>
        <v>GVLD-MG</v>
      </c>
      <c r="P245" t="str">
        <f>IFERROR(VLOOKUP(Filiais_Petz4[[#This Row],[FILIAL]],'[4]PETZ E ZEEDOG'!$B:$R,17,0),"")</f>
        <v>KAUAN</v>
      </c>
      <c r="Q245" t="str">
        <f>IFERROR(VLOOKUP(Filiais_Petz4[[#This Row],[FILIAL]],'[4]PETZ E ZEEDOG'!$B:$C,2,0),"")</f>
        <v>MG-2</v>
      </c>
    </row>
    <row r="246" spans="1:17" ht="14.45" hidden="1" customHeight="1" x14ac:dyDescent="0.25">
      <c r="A246" t="s">
        <v>299</v>
      </c>
      <c r="B246" t="str">
        <f>IFERROR(VLOOKUP(Filiais_Petz4[[#This Row],[FILIAL]],'[4]PETZ E ZEEDOG'!$B:$D,3,0),"")</f>
        <v>R3</v>
      </c>
      <c r="C246" t="str">
        <f>IFERROR(VLOOKUP(Filiais_Petz4[[#This Row],[FILIAL]],'[4]PETZ E ZEEDOG'!$B:$E,4,0),"")</f>
        <v>FELICIO</v>
      </c>
      <c r="D246" t="str">
        <f>IFERROR(VLOOKUP(Filiais_Petz4[[#This Row],[FILIAL]],'[4]PETZ E ZEEDOG'!$B:$F,5,0),"")</f>
        <v>AFPN-MS</v>
      </c>
      <c r="E246" t="str">
        <f>IFERROR(VLOOKUP(Filiais_Petz4[[#This Row],[FILIAL]],'[4]PETZ E ZEEDOG'!$B:$G,6,0),"")</f>
        <v>PETZ AFONSO PENA</v>
      </c>
      <c r="F246" s="1">
        <f>IFERROR(VLOOKUP(Filiais_Petz4[[#This Row],[FILIAL]],'[4]PETZ E ZEEDOG'!$B:$H,7,0),"")</f>
        <v>45157</v>
      </c>
      <c r="G246" t="str">
        <f>IFERROR(VLOOKUP(Filiais_Petz4[[#This Row],[FILIAL]],'[4]PETZ E ZEEDOG'!$B$2:$R$1103,8,0),"")</f>
        <v>AV AFONSO PENA, 1000</v>
      </c>
      <c r="H246" t="str">
        <f>IFERROR(VLOOKUP(Filiais_Petz4[[#This Row],[FILIAL]],'[4]PETZ E ZEEDOG'!$B:$J,9,0),"")</f>
        <v>CAMPO GRANDE</v>
      </c>
      <c r="I246" t="str">
        <f>IFERROR(VLOOKUP(Filiais_Petz4[[#This Row],[FILIAL]],'[4]PETZ E ZEEDOG'!$B:$K,10,0),"")</f>
        <v>MS</v>
      </c>
      <c r="J246">
        <f>IFERROR(VLOOKUP(Filiais_Petz4[[#This Row],[FILIAL]],'[4]PETZ E ZEEDOG'!$B$2:$R$1103,11,0),"")</f>
        <v>79005001</v>
      </c>
      <c r="K246" s="89" t="str">
        <f>IFERROR(VLOOKUP(Filiais_Petz4[[#This Row],[FILIAL]],'[4]PETZ E ZEEDOG'!$B:$M,12,0),"")</f>
        <v>18.328.118/0232-30</v>
      </c>
      <c r="L246" t="str">
        <f>IFERROR(VLOOKUP(Filiais_Petz4[[#This Row],[FILIAL]],'[4]PETZ E ZEEDOG'!$B:$N,13,0),"")</f>
        <v>'284711012</v>
      </c>
      <c r="M246" t="str">
        <f>IFERROR(VLOOKUP(Filiais_Petz4[[#This Row],[FILIAL]],'[4]PETZ E ZEEDOG'!$B:$O,14,0),"")</f>
        <v>AMAMBAI</v>
      </c>
      <c r="N246" t="str">
        <f>IFERROR(VLOOKUP(Filiais_Petz4[[#This Row],[FILIAL]],'[4]PETZ E ZEEDOG'!$B:$P,15,0),"")</f>
        <v>S</v>
      </c>
      <c r="O246" t="str">
        <f>IFERROR(VLOOKUP(Filiais_Petz4[[#This Row],[FILIAL]],'[4]PETZ E ZEEDOG'!$B:$Q,16,0),"")</f>
        <v xml:space="preserve">AFPN-MS </v>
      </c>
      <c r="P246" t="str">
        <f>IFERROR(VLOOKUP(Filiais_Petz4[[#This Row],[FILIAL]],'[4]PETZ E ZEEDOG'!$B:$R,17,0),"")</f>
        <v>CAIO</v>
      </c>
      <c r="Q246" t="str">
        <f>IFERROR(VLOOKUP(Filiais_Petz4[[#This Row],[FILIAL]],'[4]PETZ E ZEEDOG'!$B:$C,2,0),"")</f>
        <v>CO-1</v>
      </c>
    </row>
    <row r="247" spans="1:17" ht="14.45" hidden="1" customHeight="1" x14ac:dyDescent="0.25">
      <c r="A247" t="s">
        <v>300</v>
      </c>
      <c r="B247" t="str">
        <f>IFERROR(VLOOKUP(Filiais_Petz4[[#This Row],[FILIAL]],'[4]PETZ E ZEEDOG'!$B:$D,3,0),"")</f>
        <v>R1</v>
      </c>
      <c r="C247" t="str">
        <f>IFERROR(VLOOKUP(Filiais_Petz4[[#This Row],[FILIAL]],'[4]PETZ E ZEEDOG'!$B:$E,4,0),"")</f>
        <v>MARYANE</v>
      </c>
      <c r="D247" t="str">
        <f>IFERROR(VLOOKUP(Filiais_Petz4[[#This Row],[FILIAL]],'[4]PETZ E ZEEDOG'!$B:$F,5,0),"")</f>
        <v>MRPG-CE</v>
      </c>
      <c r="E247" t="str">
        <f>IFERROR(VLOOKUP(Filiais_Petz4[[#This Row],[FILIAL]],'[4]PETZ E ZEEDOG'!$B:$G,6,0),"")</f>
        <v>PETZ MARAPONGA</v>
      </c>
      <c r="F247" s="1">
        <f>IFERROR(VLOOKUP(Filiais_Petz4[[#This Row],[FILIAL]],'[4]PETZ E ZEEDOG'!$B:$H,7,0),"")</f>
        <v>44905</v>
      </c>
      <c r="G247" t="str">
        <f>IFERROR(VLOOKUP(Filiais_Petz4[[#This Row],[FILIAL]],'[4]PETZ E ZEEDOG'!$B$2:$R$1103,8,0),"")</f>
        <v>AV GODOFREDO MACIEL, 2560</v>
      </c>
      <c r="H247" t="str">
        <f>IFERROR(VLOOKUP(Filiais_Petz4[[#This Row],[FILIAL]],'[4]PETZ E ZEEDOG'!$B:$J,9,0),"")</f>
        <v>FORTALEZA</v>
      </c>
      <c r="I247" t="str">
        <f>IFERROR(VLOOKUP(Filiais_Petz4[[#This Row],[FILIAL]],'[4]PETZ E ZEEDOG'!$B:$K,10,0),"")</f>
        <v>CE</v>
      </c>
      <c r="J247">
        <f>IFERROR(VLOOKUP(Filiais_Petz4[[#This Row],[FILIAL]],'[4]PETZ E ZEEDOG'!$B$2:$R$1103,11,0),"")</f>
        <v>60710684</v>
      </c>
      <c r="K247" s="89" t="str">
        <f>IFERROR(VLOOKUP(Filiais_Petz4[[#This Row],[FILIAL]],'[4]PETZ E ZEEDOG'!$B:$M,12,0),"")</f>
        <v>18.328.118/0234-00</v>
      </c>
      <c r="L247">
        <f>IFERROR(VLOOKUP(Filiais_Petz4[[#This Row],[FILIAL]],'[4]PETZ E ZEEDOG'!$B:$N,13,0),"")</f>
        <v>70708304</v>
      </c>
      <c r="M247" t="str">
        <f>IFERROR(VLOOKUP(Filiais_Petz4[[#This Row],[FILIAL]],'[4]PETZ E ZEEDOG'!$B:$O,14,0),"")</f>
        <v>MARAPONGA</v>
      </c>
      <c r="N247" t="str">
        <f>IFERROR(VLOOKUP(Filiais_Petz4[[#This Row],[FILIAL]],'[4]PETZ E ZEEDOG'!$B:$P,15,0),"")</f>
        <v>S</v>
      </c>
      <c r="O247" t="str">
        <f>IFERROR(VLOOKUP(Filiais_Petz4[[#This Row],[FILIAL]],'[4]PETZ E ZEEDOG'!$B:$Q,16,0),"")</f>
        <v>MRPG-CE</v>
      </c>
      <c r="P247" t="str">
        <f>IFERROR(VLOOKUP(Filiais_Petz4[[#This Row],[FILIAL]],'[4]PETZ E ZEEDOG'!$B:$R,17,0),"")</f>
        <v>LUCAS</v>
      </c>
      <c r="Q247" t="str">
        <f>IFERROR(VLOOKUP(Filiais_Petz4[[#This Row],[FILIAL]],'[4]PETZ E ZEEDOG'!$B:$C,2,0),"")</f>
        <v>NE2</v>
      </c>
    </row>
    <row r="248" spans="1:17" ht="14.45" hidden="1" customHeight="1" x14ac:dyDescent="0.25">
      <c r="A248" t="s">
        <v>301</v>
      </c>
      <c r="B248" t="str">
        <f>IFERROR(VLOOKUP(Filiais_Petz4[[#This Row],[FILIAL]],'[4]PETZ E ZEEDOG'!$B:$D,3,0),"")</f>
        <v>R3</v>
      </c>
      <c r="C248" t="str">
        <f>IFERROR(VLOOKUP(Filiais_Petz4[[#This Row],[FILIAL]],'[4]PETZ E ZEEDOG'!$B:$E,4,0),"")</f>
        <v>FELICIO</v>
      </c>
      <c r="D248" t="str">
        <f>IFERROR(VLOOKUP(Filiais_Petz4[[#This Row],[FILIAL]],'[4]PETZ E ZEEDOG'!$B:$F,5,0),"")</f>
        <v>AVGO-SP</v>
      </c>
      <c r="E248" t="str">
        <f>IFERROR(VLOOKUP(Filiais_Petz4[[#This Row],[FILIAL]],'[4]PETZ E ZEEDOG'!$B:$G,6,0),"")</f>
        <v>PETZ AV GOIÁS</v>
      </c>
      <c r="F248" s="1">
        <f>IFERROR(VLOOKUP(Filiais_Petz4[[#This Row],[FILIAL]],'[4]PETZ E ZEEDOG'!$B:$H,7,0),"")</f>
        <v>44870</v>
      </c>
      <c r="G248" t="str">
        <f>IFERROR(VLOOKUP(Filiais_Petz4[[#This Row],[FILIAL]],'[4]PETZ E ZEEDOG'!$B$2:$R$1103,8,0),"")</f>
        <v>AV GOIAS, 889</v>
      </c>
      <c r="H248" t="str">
        <f>IFERROR(VLOOKUP(Filiais_Petz4[[#This Row],[FILIAL]],'[4]PETZ E ZEEDOG'!$B:$J,9,0),"")</f>
        <v>SAO CAETANO DO SUL</v>
      </c>
      <c r="I248" t="str">
        <f>IFERROR(VLOOKUP(Filiais_Petz4[[#This Row],[FILIAL]],'[4]PETZ E ZEEDOG'!$B:$K,10,0),"")</f>
        <v>SP</v>
      </c>
      <c r="J248">
        <f>IFERROR(VLOOKUP(Filiais_Petz4[[#This Row],[FILIAL]],'[4]PETZ E ZEEDOG'!$B$2:$R$1103,11,0),"")</f>
        <v>9521310</v>
      </c>
      <c r="K248" s="89" t="str">
        <f>IFERROR(VLOOKUP(Filiais_Petz4[[#This Row],[FILIAL]],'[4]PETZ E ZEEDOG'!$B:$M,12,0),"")</f>
        <v>18.328.118/0236-64</v>
      </c>
      <c r="L248">
        <f>IFERROR(VLOOKUP(Filiais_Petz4[[#This Row],[FILIAL]],'[4]PETZ E ZEEDOG'!$B:$N,13,0),"")</f>
        <v>636504705114</v>
      </c>
      <c r="M248" t="str">
        <f>IFERROR(VLOOKUP(Filiais_Petz4[[#This Row],[FILIAL]],'[4]PETZ E ZEEDOG'!$B:$O,14,0),"")</f>
        <v>SANTO ANTONIO</v>
      </c>
      <c r="N248" t="str">
        <f>IFERROR(VLOOKUP(Filiais_Petz4[[#This Row],[FILIAL]],'[4]PETZ E ZEEDOG'!$B:$P,15,0),"")</f>
        <v>S</v>
      </c>
      <c r="O248" t="str">
        <f>IFERROR(VLOOKUP(Filiais_Petz4[[#This Row],[FILIAL]],'[4]PETZ E ZEEDOG'!$B:$Q,16,0),"")</f>
        <v>AVGO-SP</v>
      </c>
      <c r="P248" t="str">
        <f>IFERROR(VLOOKUP(Filiais_Petz4[[#This Row],[FILIAL]],'[4]PETZ E ZEEDOG'!$B:$R,17,0),"")</f>
        <v>CAIO</v>
      </c>
      <c r="Q248" t="str">
        <f>IFERROR(VLOOKUP(Filiais_Petz4[[#This Row],[FILIAL]],'[4]PETZ E ZEEDOG'!$B:$C,2,0),"")</f>
        <v>SP3</v>
      </c>
    </row>
    <row r="249" spans="1:17" ht="14.45" hidden="1" customHeight="1" x14ac:dyDescent="0.25">
      <c r="A249" t="s">
        <v>302</v>
      </c>
      <c r="B249" t="str">
        <f>IFERROR(VLOOKUP(Filiais_Petz4[[#This Row],[FILIAL]],'[4]PETZ E ZEEDOG'!$B:$D,3,0),"")</f>
        <v>R3</v>
      </c>
      <c r="C249" t="str">
        <f>IFERROR(VLOOKUP(Filiais_Petz4[[#This Row],[FILIAL]],'[4]PETZ E ZEEDOG'!$B:$E,4,0),"")</f>
        <v>FELICIO</v>
      </c>
      <c r="D249" t="str">
        <f>IFERROR(VLOOKUP(Filiais_Petz4[[#This Row],[FILIAL]],'[4]PETZ E ZEEDOG'!$B:$F,5,0),"")</f>
        <v>DVNP-MG</v>
      </c>
      <c r="E249" t="str">
        <f>IFERROR(VLOOKUP(Filiais_Petz4[[#This Row],[FILIAL]],'[4]PETZ E ZEEDOG'!$B:$G,6,0),"")</f>
        <v>PETZ DIVINÓPOLIS</v>
      </c>
      <c r="F249" s="1">
        <f>IFERROR(VLOOKUP(Filiais_Petz4[[#This Row],[FILIAL]],'[4]PETZ E ZEEDOG'!$B:$H,7,0),"")</f>
        <v>45275</v>
      </c>
      <c r="G249" t="str">
        <f>IFERROR(VLOOKUP(Filiais_Petz4[[#This Row],[FILIAL]],'[4]PETZ E ZEEDOG'!$B$2:$R$1103,8,0),"")</f>
        <v>RUA MINAS GERAIS, 650</v>
      </c>
      <c r="H249" t="str">
        <f>IFERROR(VLOOKUP(Filiais_Petz4[[#This Row],[FILIAL]],'[4]PETZ E ZEEDOG'!$B:$J,9,0),"")</f>
        <v>DIVINOPOLIS</v>
      </c>
      <c r="I249" t="str">
        <f>IFERROR(VLOOKUP(Filiais_Petz4[[#This Row],[FILIAL]],'[4]PETZ E ZEEDOG'!$B:$K,10,0),"")</f>
        <v>MG</v>
      </c>
      <c r="J249">
        <f>IFERROR(VLOOKUP(Filiais_Petz4[[#This Row],[FILIAL]],'[4]PETZ E ZEEDOG'!$B$2:$R$1103,11,0),"")</f>
        <v>35500007</v>
      </c>
      <c r="K249" s="89" t="str">
        <f>IFERROR(VLOOKUP(Filiais_Petz4[[#This Row],[FILIAL]],'[4]PETZ E ZEEDOG'!$B:$M,12,0),"")</f>
        <v>18.328.118/0246-36</v>
      </c>
      <c r="L249">
        <f>IFERROR(VLOOKUP(Filiais_Petz4[[#This Row],[FILIAL]],'[4]PETZ E ZEEDOG'!$B:$N,13,0),"")</f>
        <v>26221782570</v>
      </c>
      <c r="M249" t="str">
        <f>IFERROR(VLOOKUP(Filiais_Petz4[[#This Row],[FILIAL]],'[4]PETZ E ZEEDOG'!$B:$O,14,0),"")</f>
        <v>CENTRO</v>
      </c>
      <c r="N249" t="str">
        <f>IFERROR(VLOOKUP(Filiais_Petz4[[#This Row],[FILIAL]],'[4]PETZ E ZEEDOG'!$B:$P,15,0),"")</f>
        <v>N</v>
      </c>
      <c r="O249" t="str">
        <f>IFERROR(VLOOKUP(Filiais_Petz4[[#This Row],[FILIAL]],'[4]PETZ E ZEEDOG'!$B:$Q,16,0),"")</f>
        <v>DVNP-MG</v>
      </c>
      <c r="P249" t="str">
        <f>IFERROR(VLOOKUP(Filiais_Petz4[[#This Row],[FILIAL]],'[4]PETZ E ZEEDOG'!$B:$R,17,0),"")</f>
        <v>KAUAN</v>
      </c>
      <c r="Q249" t="str">
        <f>IFERROR(VLOOKUP(Filiais_Petz4[[#This Row],[FILIAL]],'[4]PETZ E ZEEDOG'!$B:$C,2,0),"")</f>
        <v>MG-2</v>
      </c>
    </row>
    <row r="250" spans="1:17" ht="14.45" hidden="1" customHeight="1" x14ac:dyDescent="0.25">
      <c r="A250" t="s">
        <v>303</v>
      </c>
      <c r="B250" t="str">
        <f>IFERROR(VLOOKUP(Filiais_Petz4[[#This Row],[FILIAL]],'[4]PETZ E ZEEDOG'!$B:$D,3,0),"")</f>
        <v>R1</v>
      </c>
      <c r="C250" t="str">
        <f>IFERROR(VLOOKUP(Filiais_Petz4[[#This Row],[FILIAL]],'[4]PETZ E ZEEDOG'!$B:$E,4,0),"")</f>
        <v>MARYANE</v>
      </c>
      <c r="D250" t="str">
        <f>IFERROR(VLOOKUP(Filiais_Petz4[[#This Row],[FILIAL]],'[4]PETZ E ZEEDOG'!$B:$F,5,0),"")</f>
        <v>ABNO-RJ</v>
      </c>
      <c r="E250" t="str">
        <f>IFERROR(VLOOKUP(Filiais_Petz4[[#This Row],[FILIAL]],'[4]PETZ E ZEEDOG'!$B:$G,6,0),"")</f>
        <v>PETZ ABELARDO BUENO</v>
      </c>
      <c r="F250" s="1">
        <f>IFERROR(VLOOKUP(Filiais_Petz4[[#This Row],[FILIAL]],'[4]PETZ E ZEEDOG'!$B:$H,7,0),"")</f>
        <v>44916</v>
      </c>
      <c r="G250" t="str">
        <f>IFERROR(VLOOKUP(Filiais_Petz4[[#This Row],[FILIAL]],'[4]PETZ E ZEEDOG'!$B$2:$R$1103,8,0),"")</f>
        <v>AV EMBAIXADOR ABELARDO BUENO, 340</v>
      </c>
      <c r="H250" t="str">
        <f>IFERROR(VLOOKUP(Filiais_Petz4[[#This Row],[FILIAL]],'[4]PETZ E ZEEDOG'!$B:$J,9,0),"")</f>
        <v>RIO DE JANEIRO</v>
      </c>
      <c r="I250" t="str">
        <f>IFERROR(VLOOKUP(Filiais_Petz4[[#This Row],[FILIAL]],'[4]PETZ E ZEEDOG'!$B:$K,10,0),"")</f>
        <v xml:space="preserve">RJ </v>
      </c>
      <c r="J250">
        <f>IFERROR(VLOOKUP(Filiais_Petz4[[#This Row],[FILIAL]],'[4]PETZ E ZEEDOG'!$B$2:$R$1103,11,0),"")</f>
        <v>22775023</v>
      </c>
      <c r="K250" s="89" t="str">
        <f>IFERROR(VLOOKUP(Filiais_Petz4[[#This Row],[FILIAL]],'[4]PETZ E ZEEDOG'!$B:$M,12,0),"")</f>
        <v>18.328.118/0240-40</v>
      </c>
      <c r="L250">
        <f>IFERROR(VLOOKUP(Filiais_Petz4[[#This Row],[FILIAL]],'[4]PETZ E ZEEDOG'!$B:$N,13,0),"")</f>
        <v>12550197</v>
      </c>
      <c r="M250" t="str">
        <f>IFERROR(VLOOKUP(Filiais_Petz4[[#This Row],[FILIAL]],'[4]PETZ E ZEEDOG'!$B:$O,14,0),"")</f>
        <v>BARRA DA TIJUCA</v>
      </c>
      <c r="N250" t="str">
        <f>IFERROR(VLOOKUP(Filiais_Petz4[[#This Row],[FILIAL]],'[4]PETZ E ZEEDOG'!$B:$P,15,0),"")</f>
        <v>S</v>
      </c>
      <c r="O250" t="str">
        <f>IFERROR(VLOOKUP(Filiais_Petz4[[#This Row],[FILIAL]],'[4]PETZ E ZEEDOG'!$B:$Q,16,0),"")</f>
        <v>ABNO-RJ</v>
      </c>
      <c r="P250" t="str">
        <f>IFERROR(VLOOKUP(Filiais_Petz4[[#This Row],[FILIAL]],'[4]PETZ E ZEEDOG'!$B:$R,17,0),"")</f>
        <v>ALEX</v>
      </c>
      <c r="Q250" t="str">
        <f>IFERROR(VLOOKUP(Filiais_Petz4[[#This Row],[FILIAL]],'[4]PETZ E ZEEDOG'!$B:$C,2,0),"")</f>
        <v>RJ-ES</v>
      </c>
    </row>
    <row r="251" spans="1:17" ht="14.45" hidden="1" customHeight="1" x14ac:dyDescent="0.25">
      <c r="A251" t="s">
        <v>304</v>
      </c>
      <c r="B251" t="str">
        <f>IFERROR(VLOOKUP(Filiais_Petz4[[#This Row],[FILIAL]],'[4]PETZ E ZEEDOG'!$B:$D,3,0),"")</f>
        <v>R1</v>
      </c>
      <c r="C251" t="str">
        <f>IFERROR(VLOOKUP(Filiais_Petz4[[#This Row],[FILIAL]],'[4]PETZ E ZEEDOG'!$B:$E,4,0),"")</f>
        <v>MARYANE</v>
      </c>
      <c r="D251" t="str">
        <f>IFERROR(VLOOKUP(Filiais_Petz4[[#This Row],[FILIAL]],'[4]PETZ E ZEEDOG'!$B:$F,5,0),"")</f>
        <v>PVRD-AL</v>
      </c>
      <c r="E251" t="str">
        <f>IFERROR(VLOOKUP(Filiais_Petz4[[#This Row],[FILIAL]],'[4]PETZ E ZEEDOG'!$B:$G,6,0),"")</f>
        <v>PETZ PONTA VERDE</v>
      </c>
      <c r="F251" s="1">
        <f>IFERROR(VLOOKUP(Filiais_Petz4[[#This Row],[FILIAL]],'[4]PETZ E ZEEDOG'!$B:$H,7,0),"")</f>
        <v>45016</v>
      </c>
      <c r="G251" t="str">
        <f>IFERROR(VLOOKUP(Filiais_Petz4[[#This Row],[FILIAL]],'[4]PETZ E ZEEDOG'!$B$2:$R$1103,8,0),"")</f>
        <v xml:space="preserve">AV PROFESSOR SANDOVAL ARROXELAS, 239
</v>
      </c>
      <c r="H251" t="str">
        <f>IFERROR(VLOOKUP(Filiais_Petz4[[#This Row],[FILIAL]],'[4]PETZ E ZEEDOG'!$B:$J,9,0),"")</f>
        <v>MACEIO</v>
      </c>
      <c r="I251" t="str">
        <f>IFERROR(VLOOKUP(Filiais_Petz4[[#This Row],[FILIAL]],'[4]PETZ E ZEEDOG'!$B:$K,10,0),"")</f>
        <v>AL</v>
      </c>
      <c r="J251">
        <f>IFERROR(VLOOKUP(Filiais_Petz4[[#This Row],[FILIAL]],'[4]PETZ E ZEEDOG'!$B$2:$R$1103,11,0),"")</f>
        <v>57035230</v>
      </c>
      <c r="K251" s="89" t="str">
        <f>IFERROR(VLOOKUP(Filiais_Petz4[[#This Row],[FILIAL]],'[4]PETZ E ZEEDOG'!$B:$M,12,0),"")</f>
        <v>18.328.118/0237-45</v>
      </c>
      <c r="L251" t="str">
        <f>IFERROR(VLOOKUP(Filiais_Petz4[[#This Row],[FILIAL]],'[4]PETZ E ZEEDOG'!$B:$N,13,0),"")</f>
        <v>24038278-1</v>
      </c>
      <c r="M251" t="str">
        <f>IFERROR(VLOOKUP(Filiais_Petz4[[#This Row],[FILIAL]],'[4]PETZ E ZEEDOG'!$B:$O,14,0),"")</f>
        <v>PONTA VERDE</v>
      </c>
      <c r="N251" t="str">
        <f>IFERROR(VLOOKUP(Filiais_Petz4[[#This Row],[FILIAL]],'[4]PETZ E ZEEDOG'!$B:$P,15,0),"")</f>
        <v>S</v>
      </c>
      <c r="O251" t="str">
        <f>IFERROR(VLOOKUP(Filiais_Petz4[[#This Row],[FILIAL]],'[4]PETZ E ZEEDOG'!$B:$Q,16,0),"")</f>
        <v>PVRD-AL</v>
      </c>
      <c r="P251" t="str">
        <f>IFERROR(VLOOKUP(Filiais_Petz4[[#This Row],[FILIAL]],'[4]PETZ E ZEEDOG'!$B:$R,17,0),"")</f>
        <v>LUCAS</v>
      </c>
      <c r="Q251" t="str">
        <f>IFERROR(VLOOKUP(Filiais_Petz4[[#This Row],[FILIAL]],'[4]PETZ E ZEEDOG'!$B:$C,2,0),"")</f>
        <v>NE1</v>
      </c>
    </row>
    <row r="252" spans="1:17" ht="14.45" hidden="1" customHeight="1" x14ac:dyDescent="0.25">
      <c r="A252" t="s">
        <v>305</v>
      </c>
      <c r="B252" t="str">
        <f>IFERROR(VLOOKUP(Filiais_Petz4[[#This Row],[FILIAL]],'[4]PETZ E ZEEDOG'!$B:$D,3,0),"")</f>
        <v>R3</v>
      </c>
      <c r="C252" t="str">
        <f>IFERROR(VLOOKUP(Filiais_Petz4[[#This Row],[FILIAL]],'[4]PETZ E ZEEDOG'!$B:$E,4,0),"")</f>
        <v>FELICIO</v>
      </c>
      <c r="D252" t="str">
        <f>IFERROR(VLOOKUP(Filiais_Petz4[[#This Row],[FILIAL]],'[4]PETZ E ZEEDOG'!$B:$F,5,0),"")</f>
        <v>BARR-MG</v>
      </c>
      <c r="E252" t="str">
        <f>IFERROR(VLOOKUP(Filiais_Petz4[[#This Row],[FILIAL]],'[4]PETZ E ZEEDOG'!$B:$G,6,0),"")</f>
        <v>PETZ BARREIRO</v>
      </c>
      <c r="F252" s="1">
        <f>IFERROR(VLOOKUP(Filiais_Petz4[[#This Row],[FILIAL]],'[4]PETZ E ZEEDOG'!$B:$H,7,0),"")</f>
        <v>45283</v>
      </c>
      <c r="G252" t="str">
        <f>IFERROR(VLOOKUP(Filiais_Petz4[[#This Row],[FILIAL]],'[4]PETZ E ZEEDOG'!$B$2:$R$1103,8,0),"")</f>
        <v>AV SINFRONIO BROCHADO, 1210</v>
      </c>
      <c r="H252" t="str">
        <f>IFERROR(VLOOKUP(Filiais_Petz4[[#This Row],[FILIAL]],'[4]PETZ E ZEEDOG'!$B:$J,9,0),"")</f>
        <v>BELO HORIZONTE</v>
      </c>
      <c r="I252" t="str">
        <f>IFERROR(VLOOKUP(Filiais_Petz4[[#This Row],[FILIAL]],'[4]PETZ E ZEEDOG'!$B:$K,10,0),"")</f>
        <v>MG</v>
      </c>
      <c r="J252">
        <f>IFERROR(VLOOKUP(Filiais_Petz4[[#This Row],[FILIAL]],'[4]PETZ E ZEEDOG'!$B$2:$R$1103,11,0),"")</f>
        <v>30640000</v>
      </c>
      <c r="K252" s="89">
        <f>IFERROR(VLOOKUP(Filiais_Petz4[[#This Row],[FILIAL]],'[4]PETZ E ZEEDOG'!$B:$M,12,0),"")</f>
        <v>18328118022420</v>
      </c>
      <c r="L252" t="str">
        <f>IFERROR(VLOOKUP(Filiais_Petz4[[#This Row],[FILIAL]],'[4]PETZ E ZEEDOG'!$B:$N,13,0),"")</f>
        <v>0026221781906</v>
      </c>
      <c r="M252" t="str">
        <f>IFERROR(VLOOKUP(Filiais_Petz4[[#This Row],[FILIAL]],'[4]PETZ E ZEEDOG'!$B:$O,14,0),"")</f>
        <v>BARREIRO</v>
      </c>
      <c r="N252" t="str">
        <f>IFERROR(VLOOKUP(Filiais_Petz4[[#This Row],[FILIAL]],'[4]PETZ E ZEEDOG'!$B:$P,15,0),"")</f>
        <v>N</v>
      </c>
      <c r="O252" t="str">
        <f>IFERROR(VLOOKUP(Filiais_Petz4[[#This Row],[FILIAL]],'[4]PETZ E ZEEDOG'!$B:$Q,16,0),"")</f>
        <v>BARR-MG</v>
      </c>
      <c r="P252" t="str">
        <f>IFERROR(VLOOKUP(Filiais_Petz4[[#This Row],[FILIAL]],'[4]PETZ E ZEEDOG'!$B:$R,17,0),"")</f>
        <v>KAUAN</v>
      </c>
      <c r="Q252" t="str">
        <f>IFERROR(VLOOKUP(Filiais_Petz4[[#This Row],[FILIAL]],'[4]PETZ E ZEEDOG'!$B:$C,2,0),"")</f>
        <v>MG-2</v>
      </c>
    </row>
    <row r="253" spans="1:17" ht="14.45" hidden="1" customHeight="1" x14ac:dyDescent="0.25">
      <c r="A253" t="s">
        <v>306</v>
      </c>
      <c r="B253" t="str">
        <f>IFERROR(VLOOKUP(Filiais_Petz4[[#This Row],[FILIAL]],'[4]PETZ E ZEEDOG'!$B:$D,3,0),"")</f>
        <v>R3</v>
      </c>
      <c r="C253" t="str">
        <f>IFERROR(VLOOKUP(Filiais_Petz4[[#This Row],[FILIAL]],'[4]PETZ E ZEEDOG'!$B:$E,4,0),"")</f>
        <v>FELICIO</v>
      </c>
      <c r="D253" t="str">
        <f>IFERROR(VLOOKUP(Filiais_Petz4[[#This Row],[FILIAL]],'[4]PETZ E ZEEDOG'!$B:$F,5,0),"")</f>
        <v>SPVL-RO</v>
      </c>
      <c r="E253" t="str">
        <f>IFERROR(VLOOKUP(Filiais_Petz4[[#This Row],[FILIAL]],'[4]PETZ E ZEEDOG'!$B:$G,6,0),"")</f>
        <v>PETZ SHOPPING PORTO VELHO</v>
      </c>
      <c r="F253" s="1">
        <f>IFERROR(VLOOKUP(Filiais_Petz4[[#This Row],[FILIAL]],'[4]PETZ E ZEEDOG'!$B:$H,7,0),"")</f>
        <v>44876</v>
      </c>
      <c r="G253" t="str">
        <f>IFERROR(VLOOKUP(Filiais_Petz4[[#This Row],[FILIAL]],'[4]PETZ E ZEEDOG'!$B$2:$R$1103,8,0),"")</f>
        <v>AV PREFEITO CHIQUILITO ERSE, 3288</v>
      </c>
      <c r="H253" t="str">
        <f>IFERROR(VLOOKUP(Filiais_Petz4[[#This Row],[FILIAL]],'[4]PETZ E ZEEDOG'!$B:$J,9,0),"")</f>
        <v xml:space="preserve">PORTO VELHO </v>
      </c>
      <c r="I253" t="str">
        <f>IFERROR(VLOOKUP(Filiais_Petz4[[#This Row],[FILIAL]],'[4]PETZ E ZEEDOG'!$B:$K,10,0),"")</f>
        <v>RO</v>
      </c>
      <c r="J253">
        <f>IFERROR(VLOOKUP(Filiais_Petz4[[#This Row],[FILIAL]],'[4]PETZ E ZEEDOG'!$B$2:$R$1103,11,0),"")</f>
        <v>76820408</v>
      </c>
      <c r="K253" s="89" t="str">
        <f>IFERROR(VLOOKUP(Filiais_Petz4[[#This Row],[FILIAL]],'[4]PETZ E ZEEDOG'!$B:$M,12,0),"")</f>
        <v>18.328.118/0238-26</v>
      </c>
      <c r="L253" t="str">
        <f>IFERROR(VLOOKUP(Filiais_Petz4[[#This Row],[FILIAL]],'[4]PETZ E ZEEDOG'!$B:$N,13,0),"")</f>
        <v>00000006403956</v>
      </c>
      <c r="M253" t="str">
        <f>IFERROR(VLOOKUP(Filiais_Petz4[[#This Row],[FILIAL]],'[4]PETZ E ZEEDOG'!$B:$O,14,0),"")</f>
        <v xml:space="preserve">FLODOALDO PONTES PINTO </v>
      </c>
      <c r="N253" t="str">
        <f>IFERROR(VLOOKUP(Filiais_Petz4[[#This Row],[FILIAL]],'[4]PETZ E ZEEDOG'!$B:$P,15,0),"")</f>
        <v>S</v>
      </c>
      <c r="O253" t="str">
        <f>IFERROR(VLOOKUP(Filiais_Petz4[[#This Row],[FILIAL]],'[4]PETZ E ZEEDOG'!$B:$Q,16,0),"")</f>
        <v>SPVL-RO</v>
      </c>
      <c r="P253" t="str">
        <f>IFERROR(VLOOKUP(Filiais_Petz4[[#This Row],[FILIAL]],'[4]PETZ E ZEEDOG'!$B:$R,17,0),"")</f>
        <v>CAIO</v>
      </c>
      <c r="Q253" t="str">
        <f>IFERROR(VLOOKUP(Filiais_Petz4[[#This Row],[FILIAL]],'[4]PETZ E ZEEDOG'!$B:$C,2,0),"")</f>
        <v>CO-3</v>
      </c>
    </row>
    <row r="254" spans="1:17" ht="14.45" hidden="1" customHeight="1" x14ac:dyDescent="0.25">
      <c r="A254" t="s">
        <v>307</v>
      </c>
      <c r="B254" t="str">
        <f>IFERROR(VLOOKUP(Filiais_Petz4[[#This Row],[FILIAL]],'[4]PETZ E ZEEDOG'!$B:$D,3,0),"")</f>
        <v>R1</v>
      </c>
      <c r="C254" t="str">
        <f>IFERROR(VLOOKUP(Filiais_Petz4[[#This Row],[FILIAL]],'[4]PETZ E ZEEDOG'!$B:$E,4,0),"")</f>
        <v>MARYANE</v>
      </c>
      <c r="D254" t="str">
        <f>IFERROR(VLOOKUP(Filiais_Petz4[[#This Row],[FILIAL]],'[4]PETZ E ZEEDOG'!$B:$F,5,0),"")</f>
        <v>SBAR-SP</v>
      </c>
      <c r="E254" t="str">
        <f>IFERROR(VLOOKUP(Filiais_Petz4[[#This Row],[FILIAL]],'[4]PETZ E ZEEDOG'!$B:$G,6,0),"")</f>
        <v xml:space="preserve">PETZ SANTA BARBARA D'OESTE </v>
      </c>
      <c r="F254" s="1">
        <f>IFERROR(VLOOKUP(Filiais_Petz4[[#This Row],[FILIAL]],'[4]PETZ E ZEEDOG'!$B:$H,7,0),"")</f>
        <v>44925</v>
      </c>
      <c r="G254" t="str">
        <f>IFERROR(VLOOKUP(Filiais_Petz4[[#This Row],[FILIAL]],'[4]PETZ E ZEEDOG'!$B$2:$R$1103,8,0),"")</f>
        <v>AV CORIFEU DE AZEVEDO MARQUES, 1102</v>
      </c>
      <c r="H254" t="str">
        <f>IFERROR(VLOOKUP(Filiais_Petz4[[#This Row],[FILIAL]],'[4]PETZ E ZEEDOG'!$B:$J,9,0),"")</f>
        <v>SANTA BARBARA D'OESTE</v>
      </c>
      <c r="I254" t="str">
        <f>IFERROR(VLOOKUP(Filiais_Petz4[[#This Row],[FILIAL]],'[4]PETZ E ZEEDOG'!$B:$K,10,0),"")</f>
        <v>SP</v>
      </c>
      <c r="J254">
        <f>IFERROR(VLOOKUP(Filiais_Petz4[[#This Row],[FILIAL]],'[4]PETZ E ZEEDOG'!$B$2:$R$1103,11,0),"")</f>
        <v>13450200</v>
      </c>
      <c r="K254" s="89" t="str">
        <f>IFERROR(VLOOKUP(Filiais_Petz4[[#This Row],[FILIAL]],'[4]PETZ E ZEEDOG'!$B:$M,12,0),"")</f>
        <v>18.328.118/0239-07</v>
      </c>
      <c r="L254">
        <f>IFERROR(VLOOKUP(Filiais_Petz4[[#This Row],[FILIAL]],'[4]PETZ E ZEEDOG'!$B:$N,13,0),"")</f>
        <v>606382452113</v>
      </c>
      <c r="M254" t="str">
        <f>IFERROR(VLOOKUP(Filiais_Petz4[[#This Row],[FILIAL]],'[4]PETZ E ZEEDOG'!$B:$O,14,0),"")</f>
        <v xml:space="preserve">JARDIM SARTORI </v>
      </c>
      <c r="N254" t="str">
        <f>IFERROR(VLOOKUP(Filiais_Petz4[[#This Row],[FILIAL]],'[4]PETZ E ZEEDOG'!$B:$P,15,0),"")</f>
        <v>S</v>
      </c>
      <c r="O254" t="str">
        <f>IFERROR(VLOOKUP(Filiais_Petz4[[#This Row],[FILIAL]],'[4]PETZ E ZEEDOG'!$B:$Q,16,0),"")</f>
        <v>SBAR-SP</v>
      </c>
      <c r="P254" t="str">
        <f>IFERROR(VLOOKUP(Filiais_Petz4[[#This Row],[FILIAL]],'[4]PETZ E ZEEDOG'!$B:$R,17,0),"")</f>
        <v>AGNALDO</v>
      </c>
      <c r="Q254" t="str">
        <f>IFERROR(VLOOKUP(Filiais_Petz4[[#This Row],[FILIAL]],'[4]PETZ E ZEEDOG'!$B:$C,2,0),"")</f>
        <v>INT-1</v>
      </c>
    </row>
    <row r="255" spans="1:17" ht="14.45" hidden="1" customHeight="1" x14ac:dyDescent="0.25">
      <c r="A255" t="s">
        <v>308</v>
      </c>
      <c r="B255">
        <f>IFERROR(VLOOKUP(Filiais_Petz4[[#This Row],[FILIAL]],'[4]PETZ E ZEEDOG'!$B:$D,3,0),"")</f>
        <v>0</v>
      </c>
      <c r="C255">
        <f>IFERROR(VLOOKUP(Filiais_Petz4[[#This Row],[FILIAL]],'[4]PETZ E ZEEDOG'!$B:$E,4,0),"")</f>
        <v>0</v>
      </c>
      <c r="D255" t="str">
        <f>IFERROR(VLOOKUP(Filiais_Petz4[[#This Row],[FILIAL]],'[4]PETZ E ZEEDOG'!$B:$F,5,0),"")</f>
        <v>CDVD-SP</v>
      </c>
      <c r="E255" t="str">
        <f>IFERROR(VLOOKUP(Filiais_Petz4[[#This Row],[FILIAL]],'[4]PETZ E ZEEDOG'!$B:$G,6,0),"")</f>
        <v>PETZ SOLISTICA - AGV</v>
      </c>
      <c r="F255" s="1">
        <f>IFERROR(VLOOKUP(Filiais_Petz4[[#This Row],[FILIAL]],'[4]PETZ E ZEEDOG'!$B:$H,7,0),"")</f>
        <v>0</v>
      </c>
      <c r="G255" t="str">
        <f>IFERROR(VLOOKUP(Filiais_Petz4[[#This Row],[FILIAL]],'[4]PETZ E ZEEDOG'!$B$2:$R$1103,8,0),"")</f>
        <v>RUA EDGAR MARCHIORI, 255</v>
      </c>
      <c r="H255" t="str">
        <f>IFERROR(VLOOKUP(Filiais_Petz4[[#This Row],[FILIAL]],'[4]PETZ E ZEEDOG'!$B:$J,9,0),"")</f>
        <v>VINHEDO</v>
      </c>
      <c r="I255" t="str">
        <f>IFERROR(VLOOKUP(Filiais_Petz4[[#This Row],[FILIAL]],'[4]PETZ E ZEEDOG'!$B:$K,10,0),"")</f>
        <v>SP</v>
      </c>
      <c r="J255">
        <f>IFERROR(VLOOKUP(Filiais_Petz4[[#This Row],[FILIAL]],'[4]PETZ E ZEEDOG'!$B$2:$R$1103,11,0),"")</f>
        <v>13288006</v>
      </c>
      <c r="K255" s="89" t="str">
        <f>IFERROR(VLOOKUP(Filiais_Petz4[[#This Row],[FILIAL]],'[4]PETZ E ZEEDOG'!$B:$M,12,0),"")</f>
        <v>18.328.118/0233-11</v>
      </c>
      <c r="L255">
        <f>IFERROR(VLOOKUP(Filiais_Petz4[[#This Row],[FILIAL]],'[4]PETZ E ZEEDOG'!$B:$N,13,0),"")</f>
        <v>714177312114</v>
      </c>
      <c r="M255" t="str">
        <f>IFERROR(VLOOKUP(Filiais_Petz4[[#This Row],[FILIAL]],'[4]PETZ E ZEEDOG'!$B:$O,14,0),"")</f>
        <v>DISTRITO INDUSTRIAL BENEDITO STORANI</v>
      </c>
      <c r="N255" t="str">
        <f>IFERROR(VLOOKUP(Filiais_Petz4[[#This Row],[FILIAL]],'[4]PETZ E ZEEDOG'!$B:$P,15,0),"")</f>
        <v>N</v>
      </c>
      <c r="O255" t="str">
        <f>IFERROR(VLOOKUP(Filiais_Petz4[[#This Row],[FILIAL]],'[4]PETZ E ZEEDOG'!$B:$Q,16,0),"")</f>
        <v>CDVD-SP</v>
      </c>
      <c r="P255">
        <f>IFERROR(VLOOKUP(Filiais_Petz4[[#This Row],[FILIAL]],'[4]PETZ E ZEEDOG'!$B:$R,17,0),"")</f>
        <v>0</v>
      </c>
      <c r="Q255">
        <f>IFERROR(VLOOKUP(Filiais_Petz4[[#This Row],[FILIAL]],'[4]PETZ E ZEEDOG'!$B:$C,2,0),"")</f>
        <v>0</v>
      </c>
    </row>
    <row r="256" spans="1:17" ht="14.45" hidden="1" customHeight="1" x14ac:dyDescent="0.25">
      <c r="A256" t="s">
        <v>309</v>
      </c>
      <c r="B256" t="str">
        <f>IFERROR(VLOOKUP(Filiais_Petz4[[#This Row],[FILIAL]],'[4]PETZ E ZEEDOG'!$B:$D,3,0),"")</f>
        <v>R3</v>
      </c>
      <c r="C256" t="str">
        <f>IFERROR(VLOOKUP(Filiais_Petz4[[#This Row],[FILIAL]],'[4]PETZ E ZEEDOG'!$B:$E,4,0),"")</f>
        <v>FELICIO</v>
      </c>
      <c r="D256" t="str">
        <f>IFERROR(VLOOKUP(Filiais_Petz4[[#This Row],[FILIAL]],'[4]PETZ E ZEEDOG'!$B:$F,5,0),"")</f>
        <v>PKSB-DF</v>
      </c>
      <c r="E256" t="str">
        <f>IFERROR(VLOOKUP(Filiais_Petz4[[#This Row],[FILIAL]],'[4]PETZ E ZEEDOG'!$B:$G,6,0),"")</f>
        <v>PETZ PARK SHOPPING BRASILIA</v>
      </c>
      <c r="F256" s="1">
        <f>IFERROR(VLOOKUP(Filiais_Petz4[[#This Row],[FILIAL]],'[4]PETZ E ZEEDOG'!$B:$H,7,0),"")</f>
        <v>44865</v>
      </c>
      <c r="G256" t="str">
        <f>IFERROR(VLOOKUP(Filiais_Petz4[[#This Row],[FILIAL]],'[4]PETZ E ZEEDOG'!$B$2:$R$1103,8,0),"")</f>
        <v>ST DE AREAS ISOLADAS SUDOESTE</v>
      </c>
      <c r="H256" t="str">
        <f>IFERROR(VLOOKUP(Filiais_Petz4[[#This Row],[FILIAL]],'[4]PETZ E ZEEDOG'!$B:$J,9,0),"")</f>
        <v>BRASILIA</v>
      </c>
      <c r="I256" t="str">
        <f>IFERROR(VLOOKUP(Filiais_Petz4[[#This Row],[FILIAL]],'[4]PETZ E ZEEDOG'!$B:$K,10,0),"")</f>
        <v>DF</v>
      </c>
      <c r="J256">
        <f>IFERROR(VLOOKUP(Filiais_Petz4[[#This Row],[FILIAL]],'[4]PETZ E ZEEDOG'!$B$2:$R$1103,11,0),"")</f>
        <v>71219900</v>
      </c>
      <c r="K256" s="89" t="str">
        <f>IFERROR(VLOOKUP(Filiais_Petz4[[#This Row],[FILIAL]],'[4]PETZ E ZEEDOG'!$B:$M,12,0),"")</f>
        <v>18.328.118/0242-02</v>
      </c>
      <c r="L256">
        <f>IFERROR(VLOOKUP(Filiais_Petz4[[#This Row],[FILIAL]],'[4]PETZ E ZEEDOG'!$B:$N,13,0),"")</f>
        <v>775736800332</v>
      </c>
      <c r="M256" t="str">
        <f>IFERROR(VLOOKUP(Filiais_Petz4[[#This Row],[FILIAL]],'[4]PETZ E ZEEDOG'!$B:$O,14,0),"")</f>
        <v>GUARA</v>
      </c>
      <c r="N256" t="str">
        <f>IFERROR(VLOOKUP(Filiais_Petz4[[#This Row],[FILIAL]],'[4]PETZ E ZEEDOG'!$B:$P,15,0),"")</f>
        <v>S</v>
      </c>
      <c r="O256" t="str">
        <f>IFERROR(VLOOKUP(Filiais_Petz4[[#This Row],[FILIAL]],'[4]PETZ E ZEEDOG'!$B:$Q,16,0),"")</f>
        <v>PKSB-DF</v>
      </c>
      <c r="P256" t="str">
        <f>IFERROR(VLOOKUP(Filiais_Petz4[[#This Row],[FILIAL]],'[4]PETZ E ZEEDOG'!$B:$R,17,0),"")</f>
        <v>CAIO</v>
      </c>
      <c r="Q256" t="str">
        <f>IFERROR(VLOOKUP(Filiais_Petz4[[#This Row],[FILIAL]],'[4]PETZ E ZEEDOG'!$B:$C,2,0),"")</f>
        <v>CO-2</v>
      </c>
    </row>
    <row r="257" spans="1:17" ht="14.45" hidden="1" customHeight="1" x14ac:dyDescent="0.25">
      <c r="A257" t="s">
        <v>310</v>
      </c>
      <c r="B257" t="str">
        <f>IFERROR(VLOOKUP(Filiais_Petz4[[#This Row],[FILIAL]],'[4]PETZ E ZEEDOG'!$B:$D,3,0),"")</f>
        <v>R3</v>
      </c>
      <c r="C257" t="str">
        <f>IFERROR(VLOOKUP(Filiais_Petz4[[#This Row],[FILIAL]],'[4]PETZ E ZEEDOG'!$B:$E,4,0),"")</f>
        <v>FELICIO</v>
      </c>
      <c r="D257" t="str">
        <f>IFERROR(VLOOKUP(Filiais_Petz4[[#This Row],[FILIAL]],'[4]PETZ E ZEEDOG'!$B:$F,5,0),"")</f>
        <v>ACLM-SP</v>
      </c>
      <c r="E257" t="str">
        <f>IFERROR(VLOOKUP(Filiais_Petz4[[#This Row],[FILIAL]],'[4]PETZ E ZEEDOG'!$B:$G,6,0),"")</f>
        <v>PETZ ACLIMAÇÃO</v>
      </c>
      <c r="F257" s="1">
        <f>IFERROR(VLOOKUP(Filiais_Petz4[[#This Row],[FILIAL]],'[4]PETZ E ZEEDOG'!$B:$H,7,0),"")</f>
        <v>45072</v>
      </c>
      <c r="G257" t="str">
        <f>IFERROR(VLOOKUP(Filiais_Petz4[[#This Row],[FILIAL]],'[4]PETZ E ZEEDOG'!$B$2:$R$1103,8,0),"")</f>
        <v>RUA MUNIZ DE SOUSA, 450</v>
      </c>
      <c r="H257" t="str">
        <f>IFERROR(VLOOKUP(Filiais_Petz4[[#This Row],[FILIAL]],'[4]PETZ E ZEEDOG'!$B:$J,9,0),"")</f>
        <v>SÃO PAULO</v>
      </c>
      <c r="I257" t="str">
        <f>IFERROR(VLOOKUP(Filiais_Petz4[[#This Row],[FILIAL]],'[4]PETZ E ZEEDOG'!$B:$K,10,0),"")</f>
        <v xml:space="preserve">SP </v>
      </c>
      <c r="J257">
        <f>IFERROR(VLOOKUP(Filiais_Petz4[[#This Row],[FILIAL]],'[4]PETZ E ZEEDOG'!$B$2:$R$1103,11,0),"")</f>
        <v>1534000</v>
      </c>
      <c r="K257" s="89" t="str">
        <f>IFERROR(VLOOKUP(Filiais_Petz4[[#This Row],[FILIAL]],'[4]PETZ E ZEEDOG'!$B:$M,12,0),"")</f>
        <v>18.328.118/0243-93</v>
      </c>
      <c r="L257">
        <f>IFERROR(VLOOKUP(Filiais_Petz4[[#This Row],[FILIAL]],'[4]PETZ E ZEEDOG'!$B:$N,13,0),"")</f>
        <v>136515882115</v>
      </c>
      <c r="M257" t="str">
        <f>IFERROR(VLOOKUP(Filiais_Petz4[[#This Row],[FILIAL]],'[4]PETZ E ZEEDOG'!$B:$O,14,0),"")</f>
        <v xml:space="preserve">ACLIMAÇÃO </v>
      </c>
      <c r="N257" t="str">
        <f>IFERROR(VLOOKUP(Filiais_Petz4[[#This Row],[FILIAL]],'[4]PETZ E ZEEDOG'!$B:$P,15,0),"")</f>
        <v>S</v>
      </c>
      <c r="O257" t="str">
        <f>IFERROR(VLOOKUP(Filiais_Petz4[[#This Row],[FILIAL]],'[4]PETZ E ZEEDOG'!$B:$Q,16,0),"")</f>
        <v>ACLM-SP</v>
      </c>
      <c r="P257" t="str">
        <f>IFERROR(VLOOKUP(Filiais_Petz4[[#This Row],[FILIAL]],'[4]PETZ E ZEEDOG'!$B:$R,17,0),"")</f>
        <v>CAIO</v>
      </c>
      <c r="Q257" t="str">
        <f>IFERROR(VLOOKUP(Filiais_Petz4[[#This Row],[FILIAL]],'[4]PETZ E ZEEDOG'!$B:$C,2,0),"")</f>
        <v>SP2</v>
      </c>
    </row>
    <row r="258" spans="1:17" ht="14.45" hidden="1" customHeight="1" x14ac:dyDescent="0.25">
      <c r="A258" t="s">
        <v>311</v>
      </c>
      <c r="B258" t="str">
        <f>IFERROR(VLOOKUP(Filiais_Petz4[[#This Row],[FILIAL]],'[4]PETZ E ZEEDOG'!$B:$D,3,0),"")</f>
        <v>R3</v>
      </c>
      <c r="C258" t="str">
        <f>IFERROR(VLOOKUP(Filiais_Petz4[[#This Row],[FILIAL]],'[4]PETZ E ZEEDOG'!$B:$E,4,0),"")</f>
        <v>FELICIO</v>
      </c>
      <c r="D258" t="str">
        <f>IFERROR(VLOOKUP(Filiais_Petz4[[#This Row],[FILIAL]],'[4]PETZ E ZEEDOG'!$B:$F,5,0),"")</f>
        <v>ACLR-DF</v>
      </c>
      <c r="E258" t="str">
        <f>IFERROR(VLOOKUP(Filiais_Petz4[[#This Row],[FILIAL]],'[4]PETZ E ZEEDOG'!$B:$G,6,0),"")</f>
        <v>PETZ AGUAS CLARAS</v>
      </c>
      <c r="F258" s="1">
        <f>IFERROR(VLOOKUP(Filiais_Petz4[[#This Row],[FILIAL]],'[4]PETZ E ZEEDOG'!$B:$H,7,0),"")</f>
        <v>45254</v>
      </c>
      <c r="G258" t="str">
        <f>IFERROR(VLOOKUP(Filiais_Petz4[[#This Row],[FILIAL]],'[4]PETZ E ZEEDOG'!$B$2:$R$1103,8,0),"")</f>
        <v>AV SIBIPIRUNA,LOTE - 04</v>
      </c>
      <c r="H258" t="str">
        <f>IFERROR(VLOOKUP(Filiais_Petz4[[#This Row],[FILIAL]],'[4]PETZ E ZEEDOG'!$B:$J,9,0),"")</f>
        <v>BRASILIA</v>
      </c>
      <c r="I258" t="str">
        <f>IFERROR(VLOOKUP(Filiais_Petz4[[#This Row],[FILIAL]],'[4]PETZ E ZEEDOG'!$B:$K,10,0),"")</f>
        <v>DF</v>
      </c>
      <c r="J258">
        <f>IFERROR(VLOOKUP(Filiais_Petz4[[#This Row],[FILIAL]],'[4]PETZ E ZEEDOG'!$B$2:$R$1103,11,0),"")</f>
        <v>71928720</v>
      </c>
      <c r="K258" s="89" t="str">
        <f>IFERROR(VLOOKUP(Filiais_Petz4[[#This Row],[FILIAL]],'[4]PETZ E ZEEDOG'!$B:$M,12,0),"")</f>
        <v>18.328.118/0281-19</v>
      </c>
      <c r="L258" t="str">
        <f>IFERROR(VLOOKUP(Filiais_Petz4[[#This Row],[FILIAL]],'[4]PETZ E ZEEDOG'!$B:$N,13,0),"")</f>
        <v>08.206.734/002-93</v>
      </c>
      <c r="M258" t="str">
        <f>IFERROR(VLOOKUP(Filiais_Petz4[[#This Row],[FILIAL]],'[4]PETZ E ZEEDOG'!$B:$O,14,0),"")</f>
        <v>SUL (AGUAS CLARAS)</v>
      </c>
      <c r="N258" t="str">
        <f>IFERROR(VLOOKUP(Filiais_Petz4[[#This Row],[FILIAL]],'[4]PETZ E ZEEDOG'!$B:$P,15,0),"")</f>
        <v>N</v>
      </c>
      <c r="O258" t="str">
        <f>IFERROR(VLOOKUP(Filiais_Petz4[[#This Row],[FILIAL]],'[4]PETZ E ZEEDOG'!$B:$Q,16,0),"")</f>
        <v>ACLR-DF</v>
      </c>
      <c r="P258" t="str">
        <f>IFERROR(VLOOKUP(Filiais_Petz4[[#This Row],[FILIAL]],'[4]PETZ E ZEEDOG'!$B:$R,17,0),"")</f>
        <v>CAIO</v>
      </c>
      <c r="Q258" t="str">
        <f>IFERROR(VLOOKUP(Filiais_Petz4[[#This Row],[FILIAL]],'[4]PETZ E ZEEDOG'!$B:$C,2,0),"")</f>
        <v>CO-1</v>
      </c>
    </row>
    <row r="259" spans="1:17" ht="14.45" hidden="1" customHeight="1" x14ac:dyDescent="0.25">
      <c r="A259" t="s">
        <v>312</v>
      </c>
      <c r="B259" t="str">
        <f>IFERROR(VLOOKUP(Filiais_Petz4[[#This Row],[FILIAL]],'[4]PETZ E ZEEDOG'!$B:$D,3,0),"")</f>
        <v>R3</v>
      </c>
      <c r="C259" t="str">
        <f>IFERROR(VLOOKUP(Filiais_Petz4[[#This Row],[FILIAL]],'[4]PETZ E ZEEDOG'!$B:$E,4,0),"")</f>
        <v>FELICIO</v>
      </c>
      <c r="D259" t="str">
        <f>IFERROR(VLOOKUP(Filiais_Petz4[[#This Row],[FILIAL]],'[4]PETZ E ZEEDOG'!$B:$F,5,0),"")</f>
        <v>SGPZ-SP</v>
      </c>
      <c r="E259" t="str">
        <f>IFERROR(VLOOKUP(Filiais_Petz4[[#This Row],[FILIAL]],'[4]PETZ E ZEEDOG'!$B:$G,6,0),"")</f>
        <v xml:space="preserve">PETZ SHOPPING GRAND PLAZA </v>
      </c>
      <c r="F259" s="1">
        <f>IFERROR(VLOOKUP(Filiais_Petz4[[#This Row],[FILIAL]],'[4]PETZ E ZEEDOG'!$B:$H,7,0),"")</f>
        <v>44884</v>
      </c>
      <c r="G259" t="str">
        <f>IFERROR(VLOOKUP(Filiais_Petz4[[#This Row],[FILIAL]],'[4]PETZ E ZEEDOG'!$B$2:$R$1103,8,0),"")</f>
        <v>AVENIDA INDUSTRIAL, 600</v>
      </c>
      <c r="H259" t="str">
        <f>IFERROR(VLOOKUP(Filiais_Petz4[[#This Row],[FILIAL]],'[4]PETZ E ZEEDOG'!$B:$J,9,0),"")</f>
        <v>SANTO ANDRÉ</v>
      </c>
      <c r="I259" t="str">
        <f>IFERROR(VLOOKUP(Filiais_Petz4[[#This Row],[FILIAL]],'[4]PETZ E ZEEDOG'!$B:$K,10,0),"")</f>
        <v>SP</v>
      </c>
      <c r="J259">
        <f>IFERROR(VLOOKUP(Filiais_Petz4[[#This Row],[FILIAL]],'[4]PETZ E ZEEDOG'!$B$2:$R$1103,11,0),"")</f>
        <v>9080500</v>
      </c>
      <c r="K259" s="89" t="str">
        <f>IFERROR(VLOOKUP(Filiais_Petz4[[#This Row],[FILIAL]],'[4]PETZ E ZEEDOG'!$B:$M,12,0),"")</f>
        <v>18.328.118/0249-89</v>
      </c>
      <c r="L259">
        <f>IFERROR(VLOOKUP(Filiais_Petz4[[#This Row],[FILIAL]],'[4]PETZ E ZEEDOG'!$B:$N,13,0),"")</f>
        <v>121538056119</v>
      </c>
      <c r="M259" t="str">
        <f>IFERROR(VLOOKUP(Filiais_Petz4[[#This Row],[FILIAL]],'[4]PETZ E ZEEDOG'!$B:$O,14,0),"")</f>
        <v>CAMPESTRE</v>
      </c>
      <c r="N259" t="str">
        <f>IFERROR(VLOOKUP(Filiais_Petz4[[#This Row],[FILIAL]],'[4]PETZ E ZEEDOG'!$B:$P,15,0),"")</f>
        <v>S</v>
      </c>
      <c r="O259" t="str">
        <f>IFERROR(VLOOKUP(Filiais_Petz4[[#This Row],[FILIAL]],'[4]PETZ E ZEEDOG'!$B:$Q,16,0),"")</f>
        <v>SGPZ-SP</v>
      </c>
      <c r="P259" t="str">
        <f>IFERROR(VLOOKUP(Filiais_Petz4[[#This Row],[FILIAL]],'[4]PETZ E ZEEDOG'!$B:$R,17,0),"")</f>
        <v>CAIO</v>
      </c>
      <c r="Q259" t="str">
        <f>IFERROR(VLOOKUP(Filiais_Petz4[[#This Row],[FILIAL]],'[4]PETZ E ZEEDOG'!$B:$C,2,0),"")</f>
        <v>SP3</v>
      </c>
    </row>
    <row r="260" spans="1:17" ht="14.45" hidden="1" customHeight="1" x14ac:dyDescent="0.25">
      <c r="A260" t="s">
        <v>313</v>
      </c>
      <c r="B260" t="str">
        <f>IFERROR(VLOOKUP(Filiais_Petz4[[#This Row],[FILIAL]],'[4]PETZ E ZEEDOG'!$B:$D,3,0),"")</f>
        <v>R2</v>
      </c>
      <c r="C260" t="str">
        <f>IFERROR(VLOOKUP(Filiais_Petz4[[#This Row],[FILIAL]],'[4]PETZ E ZEEDOG'!$B:$E,4,0),"")</f>
        <v>MARCONE</v>
      </c>
      <c r="D260" t="str">
        <f>IFERROR(VLOOKUP(Filiais_Petz4[[#This Row],[FILIAL]],'[4]PETZ E ZEEDOG'!$B:$F,5,0),"")</f>
        <v>SETC-PR</v>
      </c>
      <c r="E260" t="str">
        <f>IFERROR(VLOOKUP(Filiais_Petz4[[#This Row],[FILIAL]],'[4]PETZ E ZEEDOG'!$B:$G,6,0),"")</f>
        <v>PETZ SHOPPING ESTAÇÃO CURITIBA</v>
      </c>
      <c r="F260" s="1">
        <f>IFERROR(VLOOKUP(Filiais_Petz4[[#This Row],[FILIAL]],'[4]PETZ E ZEEDOG'!$B:$H,7,0),"")</f>
        <v>0</v>
      </c>
      <c r="G260" t="str">
        <f>IFERROR(VLOOKUP(Filiais_Petz4[[#This Row],[FILIAL]],'[4]PETZ E ZEEDOG'!$B$2:$R$1103,8,0),"")</f>
        <v>AV SETE DE SETEMBRO, 2775</v>
      </c>
      <c r="H260" t="str">
        <f>IFERROR(VLOOKUP(Filiais_Petz4[[#This Row],[FILIAL]],'[4]PETZ E ZEEDOG'!$B:$J,9,0),"")</f>
        <v xml:space="preserve">CURITIBA </v>
      </c>
      <c r="I260" t="str">
        <f>IFERROR(VLOOKUP(Filiais_Petz4[[#This Row],[FILIAL]],'[4]PETZ E ZEEDOG'!$B:$K,10,0),"")</f>
        <v>PR</v>
      </c>
      <c r="J260">
        <f>IFERROR(VLOOKUP(Filiais_Petz4[[#This Row],[FILIAL]],'[4]PETZ E ZEEDOG'!$B$2:$R$1103,11,0),"")</f>
        <v>80230010</v>
      </c>
      <c r="K260" s="89" t="str">
        <f>IFERROR(VLOOKUP(Filiais_Petz4[[#This Row],[FILIAL]],'[4]PETZ E ZEEDOG'!$B:$M,12,0),"")</f>
        <v>18.328.118/0255-27</v>
      </c>
      <c r="L260">
        <f>IFERROR(VLOOKUP(Filiais_Petz4[[#This Row],[FILIAL]],'[4]PETZ E ZEEDOG'!$B:$N,13,0),"")</f>
        <v>9096889817</v>
      </c>
      <c r="M260" t="str">
        <f>IFERROR(VLOOKUP(Filiais_Petz4[[#This Row],[FILIAL]],'[4]PETZ E ZEEDOG'!$B:$O,14,0),"")</f>
        <v>REBOUÇAS</v>
      </c>
      <c r="N260" t="str">
        <f>IFERROR(VLOOKUP(Filiais_Petz4[[#This Row],[FILIAL]],'[4]PETZ E ZEEDOG'!$B:$P,15,0),"")</f>
        <v>N</v>
      </c>
      <c r="O260" t="str">
        <f>IFERROR(VLOOKUP(Filiais_Petz4[[#This Row],[FILIAL]],'[4]PETZ E ZEEDOG'!$B:$Q,16,0),"")</f>
        <v>SETC-PR</v>
      </c>
      <c r="P260" t="str">
        <f>IFERROR(VLOOKUP(Filiais_Petz4[[#This Row],[FILIAL]],'[4]PETZ E ZEEDOG'!$B:$R,17,0),"")</f>
        <v>ROBSON</v>
      </c>
      <c r="Q260" t="str">
        <f>IFERROR(VLOOKUP(Filiais_Petz4[[#This Row],[FILIAL]],'[4]PETZ E ZEEDOG'!$B:$C,2,0),"")</f>
        <v>PR-SC</v>
      </c>
    </row>
    <row r="261" spans="1:17" ht="14.45" hidden="1" customHeight="1" x14ac:dyDescent="0.25">
      <c r="A261" t="s">
        <v>314</v>
      </c>
      <c r="B261" t="s">
        <v>12392</v>
      </c>
      <c r="C261" t="s">
        <v>12391</v>
      </c>
      <c r="D261" t="str">
        <f>IFERROR(VLOOKUP(Filiais_Petz4[[#This Row],[FILIAL]],'[4]PETZ E ZEEDOG'!$B:$F,5,0),"")</f>
        <v>AVML-GO</v>
      </c>
      <c r="E261" t="str">
        <f>IFERROR(VLOOKUP(Filiais_Petz4[[#This Row],[FILIAL]],'[4]PETZ E ZEEDOG'!$B:$G,6,0),"")</f>
        <v>PETZ MILÃO</v>
      </c>
      <c r="F261" s="1">
        <f>IFERROR(VLOOKUP(Filiais_Petz4[[#This Row],[FILIAL]],'[4]PETZ E ZEEDOG'!$B:$H,7,0),"")</f>
        <v>45481</v>
      </c>
      <c r="G261" t="str">
        <f>IFERROR(VLOOKUP(Filiais_Petz4[[#This Row],[FILIAL]],'[4]PETZ E ZEEDOG'!$B$2:$R$1103,8,0),"")</f>
        <v>AV VENEZA, S/N</v>
      </c>
      <c r="H261" t="str">
        <f>IFERROR(VLOOKUP(Filiais_Petz4[[#This Row],[FILIAL]],'[4]PETZ E ZEEDOG'!$B:$J,9,0),"")</f>
        <v>GOIÂNIA</v>
      </c>
      <c r="I261" t="str">
        <f>IFERROR(VLOOKUP(Filiais_Petz4[[#This Row],[FILIAL]],'[4]PETZ E ZEEDOG'!$B:$K,10,0),"")</f>
        <v>GO</v>
      </c>
      <c r="J261">
        <f>IFERROR(VLOOKUP(Filiais_Petz4[[#This Row],[FILIAL]],'[4]PETZ E ZEEDOG'!$B$2:$R$1103,11,0),"")</f>
        <v>74325100</v>
      </c>
      <c r="K261" s="89" t="str">
        <f>IFERROR(VLOOKUP(Filiais_Petz4[[#This Row],[FILIAL]],'[4]PETZ E ZEEDOG'!$B:$M,12,0),"")</f>
        <v>18.328.118/0289-76</v>
      </c>
      <c r="L261">
        <f>IFERROR(VLOOKUP(Filiais_Petz4[[#This Row],[FILIAL]],'[4]PETZ E ZEEDOG'!$B:$N,13,0),"")</f>
        <v>200588567</v>
      </c>
      <c r="M261" t="str">
        <f>IFERROR(VLOOKUP(Filiais_Petz4[[#This Row],[FILIAL]],'[4]PETZ E ZEEDOG'!$B:$O,14,0),"")</f>
        <v>JD EUROPA</v>
      </c>
      <c r="N261" t="str">
        <f>IFERROR(VLOOKUP(Filiais_Petz4[[#This Row],[FILIAL]],'[4]PETZ E ZEEDOG'!$B:$P,15,0),"")</f>
        <v>N</v>
      </c>
      <c r="O261" t="str">
        <f>IFERROR(VLOOKUP(Filiais_Petz4[[#This Row],[FILIAL]],'[4]PETZ E ZEEDOG'!$B:$Q,16,0),"")</f>
        <v/>
      </c>
      <c r="P261">
        <f>IFERROR(VLOOKUP(Filiais_Petz4[[#This Row],[FILIAL]],'[4]PETZ E ZEEDOG'!$B:$R,17,0),"")</f>
        <v>0</v>
      </c>
      <c r="Q261" t="s">
        <v>12560</v>
      </c>
    </row>
    <row r="262" spans="1:17" ht="14.45" hidden="1" customHeight="1" x14ac:dyDescent="0.25">
      <c r="A262" t="s">
        <v>315</v>
      </c>
      <c r="B262" t="str">
        <f>IFERROR(VLOOKUP(Filiais_Petz4[[#This Row],[FILIAL]],'[4]PETZ E ZEEDOG'!$B:$D,3,0),"")</f>
        <v>R2</v>
      </c>
      <c r="C262" t="str">
        <f>IFERROR(VLOOKUP(Filiais_Petz4[[#This Row],[FILIAL]],'[4]PETZ E ZEEDOG'!$B:$E,4,0),"")</f>
        <v>MARCONE</v>
      </c>
      <c r="D262" t="str">
        <f>IFERROR(VLOOKUP(Filiais_Petz4[[#This Row],[FILIAL]],'[4]PETZ E ZEEDOG'!$B:$F,5,0),"")</f>
        <v>PDTP-SP</v>
      </c>
      <c r="E262" t="str">
        <f>IFERROR(VLOOKUP(Filiais_Petz4[[#This Row],[FILIAL]],'[4]PETZ E ZEEDOG'!$B:$G,6,0),"")</f>
        <v>PETZ PARADA DE TAIPAS</v>
      </c>
      <c r="F262" s="1">
        <f>IFERROR(VLOOKUP(Filiais_Petz4[[#This Row],[FILIAL]],'[4]PETZ E ZEEDOG'!$B:$H,7,0),"")</f>
        <v>45241</v>
      </c>
      <c r="G262" t="str">
        <f>IFERROR(VLOOKUP(Filiais_Petz4[[#This Row],[FILIAL]],'[4]PETZ E ZEEDOG'!$B$2:$R$1103,8,0),"")</f>
        <v>AV RAIMUNDO PEREIRA DE MAGALHAES, 12217</v>
      </c>
      <c r="H262" t="str">
        <f>IFERROR(VLOOKUP(Filiais_Petz4[[#This Row],[FILIAL]],'[4]PETZ E ZEEDOG'!$B:$J,9,0),"")</f>
        <v>SAO PAULO</v>
      </c>
      <c r="I262" t="str">
        <f>IFERROR(VLOOKUP(Filiais_Petz4[[#This Row],[FILIAL]],'[4]PETZ E ZEEDOG'!$B:$K,10,0),"")</f>
        <v>SP</v>
      </c>
      <c r="J262">
        <f>IFERROR(VLOOKUP(Filiais_Petz4[[#This Row],[FILIAL]],'[4]PETZ E ZEEDOG'!$B$2:$R$1103,11,0),"")</f>
        <v>2989095</v>
      </c>
      <c r="K262" s="89" t="str">
        <f>IFERROR(VLOOKUP(Filiais_Petz4[[#This Row],[FILIAL]],'[4]PETZ E ZEEDOG'!$B:$M,12,0),"")</f>
        <v>18.328.118/0248-06</v>
      </c>
      <c r="L262">
        <f>IFERROR(VLOOKUP(Filiais_Petz4[[#This Row],[FILIAL]],'[4]PETZ E ZEEDOG'!$B:$N,13,0),"")</f>
        <v>136828445117</v>
      </c>
      <c r="M262" t="str">
        <f>IFERROR(VLOOKUP(Filiais_Petz4[[#This Row],[FILIAL]],'[4]PETZ E ZEEDOG'!$B:$O,14,0),"")</f>
        <v xml:space="preserve">JARDIM MARILU </v>
      </c>
      <c r="N262" t="str">
        <f>IFERROR(VLOOKUP(Filiais_Petz4[[#This Row],[FILIAL]],'[4]PETZ E ZEEDOG'!$B:$P,15,0),"")</f>
        <v>N</v>
      </c>
      <c r="O262" t="str">
        <f>IFERROR(VLOOKUP(Filiais_Petz4[[#This Row],[FILIAL]],'[4]PETZ E ZEEDOG'!$B:$Q,16,0),"")</f>
        <v>PDTP-SP</v>
      </c>
      <c r="P262" t="str">
        <f>IFERROR(VLOOKUP(Filiais_Petz4[[#This Row],[FILIAL]],'[4]PETZ E ZEEDOG'!$B:$R,17,0),"")</f>
        <v>JOAB</v>
      </c>
      <c r="Q262" t="str">
        <f>IFERROR(VLOOKUP(Filiais_Petz4[[#This Row],[FILIAL]],'[4]PETZ E ZEEDOG'!$B:$C,2,0),"")</f>
        <v>SP5</v>
      </c>
    </row>
    <row r="263" spans="1:17" ht="14.45" hidden="1" customHeight="1" x14ac:dyDescent="0.25">
      <c r="A263" t="s">
        <v>316</v>
      </c>
      <c r="B263" t="str">
        <f>IFERROR(VLOOKUP(Filiais_Petz4[[#This Row],[FILIAL]],'[4]PETZ E ZEEDOG'!$B:$D,3,0),"")</f>
        <v>R2</v>
      </c>
      <c r="C263" t="str">
        <f>IFERROR(VLOOKUP(Filiais_Petz4[[#This Row],[FILIAL]],'[4]PETZ E ZEEDOG'!$B:$E,4,0),"")</f>
        <v>MARCONE</v>
      </c>
      <c r="D263" t="str">
        <f>IFERROR(VLOOKUP(Filiais_Petz4[[#This Row],[FILIAL]],'[4]PETZ E ZEEDOG'!$B:$F,5,0),"")</f>
        <v>BGCV-RS</v>
      </c>
      <c r="E263" t="str">
        <f>IFERROR(VLOOKUP(Filiais_Petz4[[#This Row],[FILIAL]],'[4]PETZ E ZEEDOG'!$B:$G,6,0),"")</f>
        <v>PETZ BENTO GONÇALVES</v>
      </c>
      <c r="F263" s="1">
        <f>IFERROR(VLOOKUP(Filiais_Petz4[[#This Row],[FILIAL]],'[4]PETZ E ZEEDOG'!$B:$H,7,0),"")</f>
        <v>44937</v>
      </c>
      <c r="G263" t="str">
        <f>IFERROR(VLOOKUP(Filiais_Petz4[[#This Row],[FILIAL]],'[4]PETZ E ZEEDOG'!$B$2:$R$1103,8,0),"")</f>
        <v>R FORTALEZA, 362</v>
      </c>
      <c r="H263" t="str">
        <f>IFERROR(VLOOKUP(Filiais_Petz4[[#This Row],[FILIAL]],'[4]PETZ E ZEEDOG'!$B:$J,9,0),"")</f>
        <v>BENTO GONCALVES</v>
      </c>
      <c r="I263" t="str">
        <f>IFERROR(VLOOKUP(Filiais_Petz4[[#This Row],[FILIAL]],'[4]PETZ E ZEEDOG'!$B:$K,10,0),"")</f>
        <v>RS</v>
      </c>
      <c r="J263">
        <f>IFERROR(VLOOKUP(Filiais_Petz4[[#This Row],[FILIAL]],'[4]PETZ E ZEEDOG'!$B$2:$R$1103,11,0),"")</f>
        <v>95700580</v>
      </c>
      <c r="K263" s="89" t="str">
        <f>IFERROR(VLOOKUP(Filiais_Petz4[[#This Row],[FILIAL]],'[4]PETZ E ZEEDOG'!$B:$M,12,0),"")</f>
        <v>18.328.118/0251-01</v>
      </c>
      <c r="L263">
        <f>IFERROR(VLOOKUP(Filiais_Petz4[[#This Row],[FILIAL]],'[4]PETZ E ZEEDOG'!$B:$N,13,0),"")</f>
        <v>100204414</v>
      </c>
      <c r="M263" t="str">
        <f>IFERROR(VLOOKUP(Filiais_Petz4[[#This Row],[FILIAL]],'[4]PETZ E ZEEDOG'!$B:$O,14,0),"")</f>
        <v>BOTAFOGO</v>
      </c>
      <c r="N263" t="str">
        <f>IFERROR(VLOOKUP(Filiais_Petz4[[#This Row],[FILIAL]],'[4]PETZ E ZEEDOG'!$B:$P,15,0),"")</f>
        <v>S</v>
      </c>
      <c r="O263" t="str">
        <f>IFERROR(VLOOKUP(Filiais_Petz4[[#This Row],[FILIAL]],'[4]PETZ E ZEEDOG'!$B:$Q,16,0),"")</f>
        <v>fechada</v>
      </c>
      <c r="P263" t="str">
        <f>IFERROR(VLOOKUP(Filiais_Petz4[[#This Row],[FILIAL]],'[4]PETZ E ZEEDOG'!$B:$R,17,0),"")</f>
        <v>JOAB</v>
      </c>
      <c r="Q263" t="str">
        <f>IFERROR(VLOOKUP(Filiais_Petz4[[#This Row],[FILIAL]],'[4]PETZ E ZEEDOG'!$B:$C,2,0),"")</f>
        <v>RS</v>
      </c>
    </row>
    <row r="264" spans="1:17" ht="14.45" hidden="1" customHeight="1" x14ac:dyDescent="0.25">
      <c r="A264" t="s">
        <v>317</v>
      </c>
      <c r="B264" t="str">
        <f>IFERROR(VLOOKUP(Filiais_Petz4[[#This Row],[FILIAL]],'[4]PETZ E ZEEDOG'!$B:$D,3,0),"")</f>
        <v>R3</v>
      </c>
      <c r="C264" t="str">
        <f>IFERROR(VLOOKUP(Filiais_Petz4[[#This Row],[FILIAL]],'[4]PETZ E ZEEDOG'!$B:$E,4,0),"")</f>
        <v>FELICIO</v>
      </c>
      <c r="D264" t="str">
        <f>IFERROR(VLOOKUP(Filiais_Petz4[[#This Row],[FILIAL]],'[4]PETZ E ZEEDOG'!$B:$F,5,0),"")</f>
        <v>JABQ-SP</v>
      </c>
      <c r="E264" t="str">
        <f>IFERROR(VLOOKUP(Filiais_Petz4[[#This Row],[FILIAL]],'[4]PETZ E ZEEDOG'!$B:$G,6,0),"")</f>
        <v>PETZ PÃO DE AÇUCAR JABAQUARA</v>
      </c>
      <c r="F264" s="1">
        <f>IFERROR(VLOOKUP(Filiais_Petz4[[#This Row],[FILIAL]],'[4]PETZ E ZEEDOG'!$B:$H,7,0),"")</f>
        <v>45113</v>
      </c>
      <c r="G264" t="str">
        <f>IFERROR(VLOOKUP(Filiais_Petz4[[#This Row],[FILIAL]],'[4]PETZ E ZEEDOG'!$B$2:$R$1103,8,0),"")</f>
        <v>AV. ENG ARMANDO DE ARRUDA PEREIRA, 2022</v>
      </c>
      <c r="H264" t="str">
        <f>IFERROR(VLOOKUP(Filiais_Petz4[[#This Row],[FILIAL]],'[4]PETZ E ZEEDOG'!$B:$J,9,0),"")</f>
        <v>SÃO PAULO</v>
      </c>
      <c r="I264" t="str">
        <f>IFERROR(VLOOKUP(Filiais_Petz4[[#This Row],[FILIAL]],'[4]PETZ E ZEEDOG'!$B:$K,10,0),"")</f>
        <v>SP</v>
      </c>
      <c r="J264">
        <f>IFERROR(VLOOKUP(Filiais_Petz4[[#This Row],[FILIAL]],'[4]PETZ E ZEEDOG'!$B$2:$R$1103,11,0),"")</f>
        <v>4308001</v>
      </c>
      <c r="K264" s="89" t="str">
        <f>IFERROR(VLOOKUP(Filiais_Petz4[[#This Row],[FILIAL]],'[4]PETZ E ZEEDOG'!$B:$M,12,0),"")</f>
        <v>18.328.118/0258-70</v>
      </c>
      <c r="L264">
        <f>IFERROR(VLOOKUP(Filiais_Petz4[[#This Row],[FILIAL]],'[4]PETZ E ZEEDOG'!$B:$N,13,0),"")</f>
        <v>138027964116</v>
      </c>
      <c r="M264" t="str">
        <f>IFERROR(VLOOKUP(Filiais_Petz4[[#This Row],[FILIAL]],'[4]PETZ E ZEEDOG'!$B:$O,14,0),"")</f>
        <v>JABAQUARA</v>
      </c>
      <c r="N264" t="str">
        <f>IFERROR(VLOOKUP(Filiais_Petz4[[#This Row],[FILIAL]],'[4]PETZ E ZEEDOG'!$B:$P,15,0),"")</f>
        <v>S</v>
      </c>
      <c r="O264" t="str">
        <f>IFERROR(VLOOKUP(Filiais_Petz4[[#This Row],[FILIAL]],'[4]PETZ E ZEEDOG'!$B:$Q,16,0),"")</f>
        <v xml:space="preserve">JABQ-SP </v>
      </c>
      <c r="P264" t="str">
        <f>IFERROR(VLOOKUP(Filiais_Petz4[[#This Row],[FILIAL]],'[4]PETZ E ZEEDOG'!$B:$R,17,0),"")</f>
        <v>CAIO</v>
      </c>
      <c r="Q264" t="str">
        <f>IFERROR(VLOOKUP(Filiais_Petz4[[#This Row],[FILIAL]],'[4]PETZ E ZEEDOG'!$B:$C,2,0),"")</f>
        <v>SP3</v>
      </c>
    </row>
    <row r="265" spans="1:17" ht="14.45" hidden="1" customHeight="1" x14ac:dyDescent="0.25">
      <c r="A265" t="s">
        <v>318</v>
      </c>
      <c r="B265" t="str">
        <f>IFERROR(VLOOKUP(Filiais_Petz4[[#This Row],[FILIAL]],'[4]PETZ E ZEEDOG'!$B:$D,3,0),"")</f>
        <v>R3</v>
      </c>
      <c r="C265" t="str">
        <f>IFERROR(VLOOKUP(Filiais_Petz4[[#This Row],[FILIAL]],'[4]PETZ E ZEEDOG'!$B:$E,4,0),"")</f>
        <v>FELICIO</v>
      </c>
      <c r="D265" t="str">
        <f>IFERROR(VLOOKUP(Filiais_Petz4[[#This Row],[FILIAL]],'[4]PETZ E ZEEDOG'!$B:$F,5,0),"")</f>
        <v>COSA-SP</v>
      </c>
      <c r="E265" t="str">
        <f>IFERROR(VLOOKUP(Filiais_Petz4[[#This Row],[FILIAL]],'[4]PETZ E ZEEDOG'!$B:$G,6,0),"")</f>
        <v>PETZ COMVEM OSASCO</v>
      </c>
      <c r="F265" s="1">
        <f>IFERROR(VLOOKUP(Filiais_Petz4[[#This Row],[FILIAL]],'[4]PETZ E ZEEDOG'!$B:$H,7,0),"")</f>
        <v>45673</v>
      </c>
      <c r="G265" t="str">
        <f>IFERROR(VLOOKUP(Filiais_Petz4[[#This Row],[FILIAL]],'[4]PETZ E ZEEDOG'!$B$2:$R$1103,8,0),"")</f>
        <v>AV. ANALICE SAKATAUSKAS, 867</v>
      </c>
      <c r="H265" t="str">
        <f>IFERROR(VLOOKUP(Filiais_Petz4[[#This Row],[FILIAL]],'[4]PETZ E ZEEDOG'!$B:$J,9,0),"")</f>
        <v>OSASCO</v>
      </c>
      <c r="I265" t="str">
        <f>IFERROR(VLOOKUP(Filiais_Petz4[[#This Row],[FILIAL]],'[4]PETZ E ZEEDOG'!$B:$K,10,0),"")</f>
        <v>SP</v>
      </c>
      <c r="J265">
        <f>IFERROR(VLOOKUP(Filiais_Petz4[[#This Row],[FILIAL]],'[4]PETZ E ZEEDOG'!$B$2:$R$1103,11,0),"")</f>
        <v>6060013</v>
      </c>
      <c r="K265" s="89" t="str">
        <f>IFERROR(VLOOKUP(Filiais_Petz4[[#This Row],[FILIAL]],'[4]PETZ E ZEEDOG'!$B:$M,12,0),"")</f>
        <v>18.328.118/0256-08</v>
      </c>
      <c r="L265">
        <f>IFERROR(VLOOKUP(Filiais_Petz4[[#This Row],[FILIAL]],'[4]PETZ E ZEEDOG'!$B:$N,13,0),"")</f>
        <v>120557758113</v>
      </c>
      <c r="M265" t="str">
        <f>IFERROR(VLOOKUP(Filiais_Petz4[[#This Row],[FILIAL]],'[4]PETZ E ZEEDOG'!$B:$O,14,0),"")</f>
        <v>BELA VISTA</v>
      </c>
      <c r="N265" t="str">
        <f>IFERROR(VLOOKUP(Filiais_Petz4[[#This Row],[FILIAL]],'[4]PETZ E ZEEDOG'!$B:$P,15,0),"")</f>
        <v>N</v>
      </c>
      <c r="O265" t="str">
        <f>IFERROR(VLOOKUP(Filiais_Petz4[[#This Row],[FILIAL]],'[4]PETZ E ZEEDOG'!$B:$Q,16,0),"")</f>
        <v xml:space="preserve">COSA-SP </v>
      </c>
      <c r="P265" t="str">
        <f>IFERROR(VLOOKUP(Filiais_Petz4[[#This Row],[FILIAL]],'[4]PETZ E ZEEDOG'!$B:$R,17,0),"")</f>
        <v>KAUAN</v>
      </c>
      <c r="Q265" t="str">
        <f>IFERROR(VLOOKUP(Filiais_Petz4[[#This Row],[FILIAL]],'[4]PETZ E ZEEDOG'!$B:$C,2,0),"")</f>
        <v>SP7</v>
      </c>
    </row>
    <row r="266" spans="1:17" ht="14.45" hidden="1" customHeight="1" x14ac:dyDescent="0.25">
      <c r="A266" t="s">
        <v>319</v>
      </c>
      <c r="B266" t="str">
        <f>IFERROR(VLOOKUP(Filiais_Petz4[[#This Row],[FILIAL]],'[4]PETZ E ZEEDOG'!$B:$D,3,0),"")</f>
        <v>R2</v>
      </c>
      <c r="C266" t="str">
        <f>IFERROR(VLOOKUP(Filiais_Petz4[[#This Row],[FILIAL]],'[4]PETZ E ZEEDOG'!$B:$E,4,0),"")</f>
        <v>MARCONE</v>
      </c>
      <c r="D266" t="str">
        <f>IFERROR(VLOOKUP(Filiais_Petz4[[#This Row],[FILIAL]],'[4]PETZ E ZEEDOG'!$B:$F,5,0),"")</f>
        <v>SRTE-RS</v>
      </c>
      <c r="E266" t="str">
        <f>IFERROR(VLOOKUP(Filiais_Petz4[[#This Row],[FILIAL]],'[4]PETZ E ZEEDOG'!$B:$G,6,0),"")</f>
        <v>PETZ SERTÓRIO</v>
      </c>
      <c r="F266" s="1">
        <f>IFERROR(VLOOKUP(Filiais_Petz4[[#This Row],[FILIAL]],'[4]PETZ E ZEEDOG'!$B:$H,7,0),"")</f>
        <v>0</v>
      </c>
      <c r="G266" t="str">
        <f>IFERROR(VLOOKUP(Filiais_Petz4[[#This Row],[FILIAL]],'[4]PETZ E ZEEDOG'!$B$2:$R$1103,8,0),"")</f>
        <v>AV. SERTORIO, 5235</v>
      </c>
      <c r="H266" t="str">
        <f>IFERROR(VLOOKUP(Filiais_Petz4[[#This Row],[FILIAL]],'[4]PETZ E ZEEDOG'!$B:$J,9,0),"")</f>
        <v>PORTO ALEGRE</v>
      </c>
      <c r="I266" t="str">
        <f>IFERROR(VLOOKUP(Filiais_Petz4[[#This Row],[FILIAL]],'[4]PETZ E ZEEDOG'!$B:$K,10,0),"")</f>
        <v>RS</v>
      </c>
      <c r="J266">
        <f>IFERROR(VLOOKUP(Filiais_Petz4[[#This Row],[FILIAL]],'[4]PETZ E ZEEDOG'!$B$2:$R$1103,11,0),"")</f>
        <v>91050371</v>
      </c>
      <c r="K266" s="89" t="str">
        <f>IFERROR(VLOOKUP(Filiais_Petz4[[#This Row],[FILIAL]],'[4]PETZ E ZEEDOG'!$B:$M,12,0),"")</f>
        <v>18.328.118/0260-94</v>
      </c>
      <c r="L266" t="str">
        <f>IFERROR(VLOOKUP(Filiais_Petz4[[#This Row],[FILIAL]],'[4]PETZ E ZEEDOG'!$B:$N,13,0),"")</f>
        <v>0963931792</v>
      </c>
      <c r="M266" t="str">
        <f>IFERROR(VLOOKUP(Filiais_Petz4[[#This Row],[FILIAL]],'[4]PETZ E ZEEDOG'!$B:$O,14,0),"")</f>
        <v>JARDIM LINDOIA</v>
      </c>
      <c r="N266" t="str">
        <f>IFERROR(VLOOKUP(Filiais_Petz4[[#This Row],[FILIAL]],'[4]PETZ E ZEEDOG'!$B:$P,15,0),"")</f>
        <v>N</v>
      </c>
      <c r="O266" t="str">
        <f>IFERROR(VLOOKUP(Filiais_Petz4[[#This Row],[FILIAL]],'[4]PETZ E ZEEDOG'!$B:$Q,16,0),"")</f>
        <v>SRTE-RS</v>
      </c>
      <c r="P266" t="str">
        <f>IFERROR(VLOOKUP(Filiais_Petz4[[#This Row],[FILIAL]],'[4]PETZ E ZEEDOG'!$B:$R,17,0),"")</f>
        <v>JOAB</v>
      </c>
      <c r="Q266" t="str">
        <f>IFERROR(VLOOKUP(Filiais_Petz4[[#This Row],[FILIAL]],'[4]PETZ E ZEEDOG'!$B:$C,2,0),"")</f>
        <v>RS</v>
      </c>
    </row>
    <row r="267" spans="1:17" ht="14.45" hidden="1" customHeight="1" x14ac:dyDescent="0.25">
      <c r="A267" t="s">
        <v>320</v>
      </c>
      <c r="B267" t="str">
        <f>IFERROR(VLOOKUP(Filiais_Petz4[[#This Row],[FILIAL]],'[4]PETZ E ZEEDOG'!$B:$D,3,0),"")</f>
        <v>R2</v>
      </c>
      <c r="C267" t="str">
        <f>IFERROR(VLOOKUP(Filiais_Petz4[[#This Row],[FILIAL]],'[4]PETZ E ZEEDOG'!$B:$E,4,0),"")</f>
        <v>MARCONE</v>
      </c>
      <c r="D267" t="str">
        <f>IFERROR(VLOOKUP(Filiais_Petz4[[#This Row],[FILIAL]],'[4]PETZ E ZEEDOG'!$B:$F,5,0),"")</f>
        <v>ITJI-SC</v>
      </c>
      <c r="E267" t="str">
        <f>IFERROR(VLOOKUP(Filiais_Petz4[[#This Row],[FILIAL]],'[4]PETZ E ZEEDOG'!$B:$G,6,0),"")</f>
        <v>PETZ ITAJAI</v>
      </c>
      <c r="F267" s="1">
        <f>IFERROR(VLOOKUP(Filiais_Petz4[[#This Row],[FILIAL]],'[4]PETZ E ZEEDOG'!$B:$H,7,0),"")</f>
        <v>45045</v>
      </c>
      <c r="G267" t="str">
        <f>IFERROR(VLOOKUP(Filiais_Petz4[[#This Row],[FILIAL]],'[4]PETZ E ZEEDOG'!$B$2:$R$1103,8,0),"")</f>
        <v>AV VEREADOR ABRAHAO JOAO FRANCISCO, 3400</v>
      </c>
      <c r="H267" t="str">
        <f>IFERROR(VLOOKUP(Filiais_Petz4[[#This Row],[FILIAL]],'[4]PETZ E ZEEDOG'!$B:$J,9,0),"")</f>
        <v>ITAJAI</v>
      </c>
      <c r="I267" t="str">
        <f>IFERROR(VLOOKUP(Filiais_Petz4[[#This Row],[FILIAL]],'[4]PETZ E ZEEDOG'!$B:$K,10,0),"")</f>
        <v>SC</v>
      </c>
      <c r="J267">
        <f>IFERROR(VLOOKUP(Filiais_Petz4[[#This Row],[FILIAL]],'[4]PETZ E ZEEDOG'!$B$2:$R$1103,11,0),"")</f>
        <v>88307302</v>
      </c>
      <c r="K267" s="89" t="str">
        <f>IFERROR(VLOOKUP(Filiais_Petz4[[#This Row],[FILIAL]],'[4]PETZ E ZEEDOG'!$B:$M,12,0),"")</f>
        <v>18.328.118/0265-07</v>
      </c>
      <c r="L267">
        <f>IFERROR(VLOOKUP(Filiais_Petz4[[#This Row],[FILIAL]],'[4]PETZ E ZEEDOG'!$B:$N,13,0),"")</f>
        <v>261987780</v>
      </c>
      <c r="M267" t="str">
        <f>IFERROR(VLOOKUP(Filiais_Petz4[[#This Row],[FILIAL]],'[4]PETZ E ZEEDOG'!$B:$O,14,0),"")</f>
        <v>CARVALHO</v>
      </c>
      <c r="N267" t="str">
        <f>IFERROR(VLOOKUP(Filiais_Petz4[[#This Row],[FILIAL]],'[4]PETZ E ZEEDOG'!$B:$P,15,0),"")</f>
        <v>S</v>
      </c>
      <c r="O267" t="str">
        <f>IFERROR(VLOOKUP(Filiais_Petz4[[#This Row],[FILIAL]],'[4]PETZ E ZEEDOG'!$B:$Q,16,0),"")</f>
        <v>ITJI-SC</v>
      </c>
      <c r="P267" t="str">
        <f>IFERROR(VLOOKUP(Filiais_Petz4[[#This Row],[FILIAL]],'[4]PETZ E ZEEDOG'!$B:$R,17,0),"")</f>
        <v>JOAB</v>
      </c>
      <c r="Q267" t="str">
        <f>IFERROR(VLOOKUP(Filiais_Petz4[[#This Row],[FILIAL]],'[4]PETZ E ZEEDOG'!$B:$C,2,0),"")</f>
        <v>SC-RS</v>
      </c>
    </row>
    <row r="268" spans="1:17" ht="14.45" hidden="1" customHeight="1" x14ac:dyDescent="0.25">
      <c r="A268" t="s">
        <v>321</v>
      </c>
      <c r="B268" t="str">
        <f>IFERROR(VLOOKUP(Filiais_Petz4[[#This Row],[FILIAL]],'[4]PETZ E ZEEDOG'!$B:$D,3,0),"")</f>
        <v>R2</v>
      </c>
      <c r="C268" t="str">
        <f>IFERROR(VLOOKUP(Filiais_Petz4[[#This Row],[FILIAL]],'[4]PETZ E ZEEDOG'!$B:$E,4,0),"")</f>
        <v>MARCONE</v>
      </c>
      <c r="D268" t="str">
        <f>IFERROR(VLOOKUP(Filiais_Petz4[[#This Row],[FILIAL]],'[4]PETZ E ZEEDOG'!$B:$F,5,0),"")</f>
        <v>BRSQ-SC</v>
      </c>
      <c r="E268" t="str">
        <f>IFERROR(VLOOKUP(Filiais_Petz4[[#This Row],[FILIAL]],'[4]PETZ E ZEEDOG'!$B:$G,6,0),"")</f>
        <v>PETZ BRUSQUE</v>
      </c>
      <c r="F268" s="1">
        <f>IFERROR(VLOOKUP(Filiais_Petz4[[#This Row],[FILIAL]],'[4]PETZ E ZEEDOG'!$B:$H,7,0),"")</f>
        <v>45302</v>
      </c>
      <c r="G268" t="str">
        <f>IFERROR(VLOOKUP(Filiais_Petz4[[#This Row],[FILIAL]],'[4]PETZ E ZEEDOG'!$B$2:$R$1103,8,0),"")</f>
        <v>R GUSTAVO SCHLOSSER, 175</v>
      </c>
      <c r="H268" t="str">
        <f>IFERROR(VLOOKUP(Filiais_Petz4[[#This Row],[FILIAL]],'[4]PETZ E ZEEDOG'!$B:$J,9,0),"")</f>
        <v>BRUSQUE</v>
      </c>
      <c r="I268" t="str">
        <f>IFERROR(VLOOKUP(Filiais_Petz4[[#This Row],[FILIAL]],'[4]PETZ E ZEEDOG'!$B:$K,10,0),"")</f>
        <v>SC</v>
      </c>
      <c r="J268">
        <f>IFERROR(VLOOKUP(Filiais_Petz4[[#This Row],[FILIAL]],'[4]PETZ E ZEEDOG'!$B$2:$R$1103,11,0),"")</f>
        <v>88353020</v>
      </c>
      <c r="K268" s="89" t="str">
        <f>IFERROR(VLOOKUP(Filiais_Petz4[[#This Row],[FILIAL]],'[4]PETZ E ZEEDOG'!$B:$M,12,0),"")</f>
        <v>18.328.118/0273-09</v>
      </c>
      <c r="L268">
        <f>IFERROR(VLOOKUP(Filiais_Petz4[[#This Row],[FILIAL]],'[4]PETZ E ZEEDOG'!$B:$N,13,0),"")</f>
        <v>262024888</v>
      </c>
      <c r="M268" t="str">
        <f>IFERROR(VLOOKUP(Filiais_Petz4[[#This Row],[FILIAL]],'[4]PETZ E ZEEDOG'!$B:$O,14,0),"")</f>
        <v>CENTRO II - URBANO</v>
      </c>
      <c r="N268" t="str">
        <f>IFERROR(VLOOKUP(Filiais_Petz4[[#This Row],[FILIAL]],'[4]PETZ E ZEEDOG'!$B:$P,15,0),"")</f>
        <v>N</v>
      </c>
      <c r="O268" t="str">
        <f>IFERROR(VLOOKUP(Filiais_Petz4[[#This Row],[FILIAL]],'[4]PETZ E ZEEDOG'!$B:$Q,16,0),"")</f>
        <v>BRSQ-SC</v>
      </c>
      <c r="P268" t="str">
        <f>IFERROR(VLOOKUP(Filiais_Petz4[[#This Row],[FILIAL]],'[4]PETZ E ZEEDOG'!$B:$R,17,0),"")</f>
        <v>ROBSON</v>
      </c>
      <c r="Q268" t="str">
        <f>IFERROR(VLOOKUP(Filiais_Petz4[[#This Row],[FILIAL]],'[4]PETZ E ZEEDOG'!$B:$C,2,0),"")</f>
        <v>PR-SC</v>
      </c>
    </row>
    <row r="269" spans="1:17" ht="14.45" hidden="1" customHeight="1" x14ac:dyDescent="0.25">
      <c r="A269" t="s">
        <v>322</v>
      </c>
      <c r="B269" t="str">
        <f>IFERROR(VLOOKUP(Filiais_Petz4[[#This Row],[FILIAL]],'[4]PETZ E ZEEDOG'!$B:$D,3,0),"")</f>
        <v>R2</v>
      </c>
      <c r="C269" t="str">
        <f>IFERROR(VLOOKUP(Filiais_Petz4[[#This Row],[FILIAL]],'[4]PETZ E ZEEDOG'!$B:$E,4,0),"")</f>
        <v>MARCONE</v>
      </c>
      <c r="D269" t="str">
        <f>IFERROR(VLOOKUP(Filiais_Petz4[[#This Row],[FILIAL]],'[4]PETZ E ZEEDOG'!$B:$F,5,0),"")</f>
        <v>PIND-SP</v>
      </c>
      <c r="E269" t="str">
        <f>IFERROR(VLOOKUP(Filiais_Petz4[[#This Row],[FILIAL]],'[4]PETZ E ZEEDOG'!$B:$G,6,0),"")</f>
        <v>PETZ PINDAMONHANGABA</v>
      </c>
      <c r="F269" s="1">
        <f>IFERROR(VLOOKUP(Filiais_Petz4[[#This Row],[FILIAL]],'[4]PETZ E ZEEDOG'!$B:$H,7,0),"")</f>
        <v>45101</v>
      </c>
      <c r="G269" t="str">
        <f>IFERROR(VLOOKUP(Filiais_Petz4[[#This Row],[FILIAL]],'[4]PETZ E ZEEDOG'!$B$2:$R$1103,8,0),"")</f>
        <v>AV DOUTOR JORGE TIBIRICA, 573</v>
      </c>
      <c r="H269" t="str">
        <f>IFERROR(VLOOKUP(Filiais_Petz4[[#This Row],[FILIAL]],'[4]PETZ E ZEEDOG'!$B:$J,9,0),"")</f>
        <v>PINDAMONHANGABA</v>
      </c>
      <c r="I269" t="str">
        <f>IFERROR(VLOOKUP(Filiais_Petz4[[#This Row],[FILIAL]],'[4]PETZ E ZEEDOG'!$B:$K,10,0),"")</f>
        <v>SP</v>
      </c>
      <c r="J269">
        <f>IFERROR(VLOOKUP(Filiais_Petz4[[#This Row],[FILIAL]],'[4]PETZ E ZEEDOG'!$B$2:$R$1103,11,0),"")</f>
        <v>12400460</v>
      </c>
      <c r="K269" s="89" t="str">
        <f>IFERROR(VLOOKUP(Filiais_Petz4[[#This Row],[FILIAL]],'[4]PETZ E ZEEDOG'!$B:$M,12,0),"")</f>
        <v>18.328.118/0264-18</v>
      </c>
      <c r="L269">
        <f>IFERROR(VLOOKUP(Filiais_Petz4[[#This Row],[FILIAL]],'[4]PETZ E ZEEDOG'!$B:$N,13,0),"")</f>
        <v>528303182118</v>
      </c>
      <c r="M269" t="str">
        <f>IFERROR(VLOOKUP(Filiais_Petz4[[#This Row],[FILIAL]],'[4]PETZ E ZEEDOG'!$B:$O,14,0),"")</f>
        <v>CENTRO</v>
      </c>
      <c r="N269" t="str">
        <f>IFERROR(VLOOKUP(Filiais_Petz4[[#This Row],[FILIAL]],'[4]PETZ E ZEEDOG'!$B:$P,15,0),"")</f>
        <v>S</v>
      </c>
      <c r="O269" t="str">
        <f>IFERROR(VLOOKUP(Filiais_Petz4[[#This Row],[FILIAL]],'[4]PETZ E ZEEDOG'!$B:$Q,16,0),"")</f>
        <v xml:space="preserve">PIND-SP </v>
      </c>
      <c r="P269" t="str">
        <f>IFERROR(VLOOKUP(Filiais_Petz4[[#This Row],[FILIAL]],'[4]PETZ E ZEEDOG'!$B:$R,17,0),"")</f>
        <v>GUILHERME</v>
      </c>
      <c r="Q269" t="str">
        <f>IFERROR(VLOOKUP(Filiais_Petz4[[#This Row],[FILIAL]],'[4]PETZ E ZEEDOG'!$B:$C,2,0),"")</f>
        <v>SP6</v>
      </c>
    </row>
    <row r="270" spans="1:17" ht="14.45" hidden="1" customHeight="1" x14ac:dyDescent="0.25">
      <c r="A270" t="s">
        <v>323</v>
      </c>
      <c r="B270" t="str">
        <f>IFERROR(VLOOKUP(Filiais_Petz4[[#This Row],[FILIAL]],'[4]PETZ E ZEEDOG'!$B:$D,3,0),"")</f>
        <v>R1</v>
      </c>
      <c r="C270" t="str">
        <f>IFERROR(VLOOKUP(Filiais_Petz4[[#This Row],[FILIAL]],'[4]PETZ E ZEEDOG'!$B:$E,4,0),"")</f>
        <v>MARYANE</v>
      </c>
      <c r="D270" t="str">
        <f>IFERROR(VLOOKUP(Filiais_Petz4[[#This Row],[FILIAL]],'[4]PETZ E ZEEDOG'!$B:$F,5,0),"")</f>
        <v>BFRX-RJ</v>
      </c>
      <c r="E270" t="str">
        <f>IFERROR(VLOOKUP(Filiais_Petz4[[#This Row],[FILIAL]],'[4]PETZ E ZEEDOG'!$B:$G,6,0),"")</f>
        <v>PETZ BELFORD ROXO</v>
      </c>
      <c r="F270" s="1">
        <f>IFERROR(VLOOKUP(Filiais_Petz4[[#This Row],[FILIAL]],'[4]PETZ E ZEEDOG'!$B:$H,7,0),"")</f>
        <v>45084</v>
      </c>
      <c r="G270" t="str">
        <f>IFERROR(VLOOKUP(Filiais_Petz4[[#This Row],[FILIAL]],'[4]PETZ E ZEEDOG'!$B$2:$R$1103,8,0),"")</f>
        <v>AV PREFEITO JORGE JULIO COSTA DOS SANTOS, 800</v>
      </c>
      <c r="H270" t="str">
        <f>IFERROR(VLOOKUP(Filiais_Petz4[[#This Row],[FILIAL]],'[4]PETZ E ZEEDOG'!$B:$J,9,0),"")</f>
        <v>BELFORD ROXO</v>
      </c>
      <c r="I270" t="str">
        <f>IFERROR(VLOOKUP(Filiais_Petz4[[#This Row],[FILIAL]],'[4]PETZ E ZEEDOG'!$B:$K,10,0),"")</f>
        <v>RJ</v>
      </c>
      <c r="J270">
        <f>IFERROR(VLOOKUP(Filiais_Petz4[[#This Row],[FILIAL]],'[4]PETZ E ZEEDOG'!$B$2:$R$1103,11,0),"")</f>
        <v>26130010</v>
      </c>
      <c r="K270" s="89" t="str">
        <f>IFERROR(VLOOKUP(Filiais_Petz4[[#This Row],[FILIAL]],'[4]PETZ E ZEEDOG'!$B:$M,12,0),"")</f>
        <v>18.328.118/0271-47</v>
      </c>
      <c r="L270">
        <f>IFERROR(VLOOKUP(Filiais_Petz4[[#This Row],[FILIAL]],'[4]PETZ E ZEEDOG'!$B:$N,13,0),"")</f>
        <v>12689020</v>
      </c>
      <c r="M270" t="str">
        <f>IFERROR(VLOOKUP(Filiais_Petz4[[#This Row],[FILIAL]],'[4]PETZ E ZEEDOG'!$B:$O,14,0),"")</f>
        <v>CENTRO</v>
      </c>
      <c r="N270" t="str">
        <f>IFERROR(VLOOKUP(Filiais_Petz4[[#This Row],[FILIAL]],'[4]PETZ E ZEEDOG'!$B:$P,15,0),"")</f>
        <v>S</v>
      </c>
      <c r="O270" t="str">
        <f>IFERROR(VLOOKUP(Filiais_Petz4[[#This Row],[FILIAL]],'[4]PETZ E ZEEDOG'!$B:$Q,16,0),"")</f>
        <v>fechada</v>
      </c>
      <c r="P270" t="str">
        <f>IFERROR(VLOOKUP(Filiais_Petz4[[#This Row],[FILIAL]],'[4]PETZ E ZEEDOG'!$B:$R,17,0),"")</f>
        <v>ALEX</v>
      </c>
      <c r="Q270" t="str">
        <f>IFERROR(VLOOKUP(Filiais_Petz4[[#This Row],[FILIAL]],'[4]PETZ E ZEEDOG'!$B:$C,2,0),"")</f>
        <v>RJ</v>
      </c>
    </row>
    <row r="271" spans="1:17" ht="14.45" hidden="1" customHeight="1" x14ac:dyDescent="0.25">
      <c r="A271" t="s">
        <v>324</v>
      </c>
      <c r="B271" t="str">
        <f>IFERROR(VLOOKUP(Filiais_Petz4[[#This Row],[FILIAL]],'[4]PETZ E ZEEDOG'!$B:$D,3,0),"")</f>
        <v>R1</v>
      </c>
      <c r="C271" t="str">
        <f>IFERROR(VLOOKUP(Filiais_Petz4[[#This Row],[FILIAL]],'[4]PETZ E ZEEDOG'!$B:$E,4,0),"")</f>
        <v>MARYANE</v>
      </c>
      <c r="D271" t="str">
        <f>IFERROR(VLOOKUP(Filiais_Petz4[[#This Row],[FILIAL]],'[4]PETZ E ZEEDOG'!$B:$F,5,0),"")</f>
        <v>ARRQ-SP</v>
      </c>
      <c r="E271" t="str">
        <f>IFERROR(VLOOKUP(Filiais_Petz4[[#This Row],[FILIAL]],'[4]PETZ E ZEEDOG'!$B:$G,6,0),"")</f>
        <v>PETZ ARARAQUARA</v>
      </c>
      <c r="F271" s="1">
        <f>IFERROR(VLOOKUP(Filiais_Petz4[[#This Row],[FILIAL]],'[4]PETZ E ZEEDOG'!$B:$H,7,0),"")</f>
        <v>45390</v>
      </c>
      <c r="G271" t="str">
        <f>IFERROR(VLOOKUP(Filiais_Petz4[[#This Row],[FILIAL]],'[4]PETZ E ZEEDOG'!$B$2:$R$1103,8,0),"")</f>
        <v>AV PADRE FRANCISCO SALES COLTURATO, 1272</v>
      </c>
      <c r="H271" t="str">
        <f>IFERROR(VLOOKUP(Filiais_Petz4[[#This Row],[FILIAL]],'[4]PETZ E ZEEDOG'!$B:$J,9,0),"")</f>
        <v>ARARAQUARA</v>
      </c>
      <c r="I271" t="str">
        <f>IFERROR(VLOOKUP(Filiais_Petz4[[#This Row],[FILIAL]],'[4]PETZ E ZEEDOG'!$B:$K,10,0),"")</f>
        <v>SP</v>
      </c>
      <c r="J271">
        <f>IFERROR(VLOOKUP(Filiais_Petz4[[#This Row],[FILIAL]],'[4]PETZ E ZEEDOG'!$B$2:$R$1103,11,0),"")</f>
        <v>14802000</v>
      </c>
      <c r="K271" s="89" t="str">
        <f>IFERROR(VLOOKUP(Filiais_Petz4[[#This Row],[FILIAL]],'[4]PETZ E ZEEDOG'!$B:$M,12,0),"")</f>
        <v>18.328.118/0283-80</v>
      </c>
      <c r="L271">
        <f>IFERROR(VLOOKUP(Filiais_Petz4[[#This Row],[FILIAL]],'[4]PETZ E ZEEDOG'!$B:$N,13,0),"")</f>
        <v>181586377112</v>
      </c>
      <c r="M271" t="str">
        <f>IFERROR(VLOOKUP(Filiais_Petz4[[#This Row],[FILIAL]],'[4]PETZ E ZEEDOG'!$B:$O,14,0),"")</f>
        <v>CENTRO</v>
      </c>
      <c r="N271" t="str">
        <f>IFERROR(VLOOKUP(Filiais_Petz4[[#This Row],[FILIAL]],'[4]PETZ E ZEEDOG'!$B:$P,15,0),"")</f>
        <v>N</v>
      </c>
      <c r="O271" t="str">
        <f>IFERROR(VLOOKUP(Filiais_Petz4[[#This Row],[FILIAL]],'[4]PETZ E ZEEDOG'!$B:$Q,16,0),"")</f>
        <v xml:space="preserve">ARRQ-SP </v>
      </c>
      <c r="P271" t="str">
        <f>IFERROR(VLOOKUP(Filiais_Petz4[[#This Row],[FILIAL]],'[4]PETZ E ZEEDOG'!$B:$R,17,0),"")</f>
        <v>AGNALDO</v>
      </c>
      <c r="Q271" t="str">
        <f>IFERROR(VLOOKUP(Filiais_Petz4[[#This Row],[FILIAL]],'[4]PETZ E ZEEDOG'!$B:$C,2,0),"")</f>
        <v>INT-2</v>
      </c>
    </row>
    <row r="272" spans="1:17" ht="14.45" hidden="1" customHeight="1" x14ac:dyDescent="0.25">
      <c r="A272" t="s">
        <v>325</v>
      </c>
      <c r="B272" t="str">
        <f>IFERROR(VLOOKUP(Filiais_Petz4[[#This Row],[FILIAL]],'[4]PETZ E ZEEDOG'!$B:$D,3,0),"")</f>
        <v>R3</v>
      </c>
      <c r="C272" t="str">
        <f>IFERROR(VLOOKUP(Filiais_Petz4[[#This Row],[FILIAL]],'[4]PETZ E ZEEDOG'!$B:$E,4,0),"")</f>
        <v>FELICIO</v>
      </c>
      <c r="D272" t="str">
        <f>IFERROR(VLOOKUP(Filiais_Petz4[[#This Row],[FILIAL]],'[4]PETZ E ZEEDOG'!$B:$F,5,0),"")</f>
        <v>ASTS-SP</v>
      </c>
      <c r="E272" t="str">
        <f>IFERROR(VLOOKUP(Filiais_Petz4[[#This Row],[FILIAL]],'[4]PETZ E ZEEDOG'!$B:$G,6,0),"")</f>
        <v>PETZ ALAMEDA SANTOS</v>
      </c>
      <c r="F272" s="1">
        <f>IFERROR(VLOOKUP(Filiais_Petz4[[#This Row],[FILIAL]],'[4]PETZ E ZEEDOG'!$B:$H,7,0),"")</f>
        <v>45290</v>
      </c>
      <c r="G272" t="str">
        <f>IFERROR(VLOOKUP(Filiais_Petz4[[#This Row],[FILIAL]],'[4]PETZ E ZEEDOG'!$B$2:$R$1103,8,0),"")</f>
        <v>ALAMEDA SANTOS, 637</v>
      </c>
      <c r="H272" t="str">
        <f>IFERROR(VLOOKUP(Filiais_Petz4[[#This Row],[FILIAL]],'[4]PETZ E ZEEDOG'!$B:$J,9,0),"")</f>
        <v>SÃO PAULO</v>
      </c>
      <c r="I272" t="str">
        <f>IFERROR(VLOOKUP(Filiais_Petz4[[#This Row],[FILIAL]],'[4]PETZ E ZEEDOG'!$B:$K,10,0),"")</f>
        <v>SP</v>
      </c>
      <c r="J272">
        <f>IFERROR(VLOOKUP(Filiais_Petz4[[#This Row],[FILIAL]],'[4]PETZ E ZEEDOG'!$B$2:$R$1103,11,0),"")</f>
        <v>1419001</v>
      </c>
      <c r="K272" s="89" t="str">
        <f>IFERROR(VLOOKUP(Filiais_Petz4[[#This Row],[FILIAL]],'[4]PETZ E ZEEDOG'!$B:$M,12,0),"")</f>
        <v>18.328.118/0269-22</v>
      </c>
      <c r="L272">
        <f>IFERROR(VLOOKUP(Filiais_Petz4[[#This Row],[FILIAL]],'[4]PETZ E ZEEDOG'!$B:$N,13,0),"")</f>
        <v>138196250111</v>
      </c>
      <c r="M272" t="str">
        <f>IFERROR(VLOOKUP(Filiais_Petz4[[#This Row],[FILIAL]],'[4]PETZ E ZEEDOG'!$B:$O,14,0),"")</f>
        <v>CERQUEIRA CESAR</v>
      </c>
      <c r="N272" t="str">
        <f>IFERROR(VLOOKUP(Filiais_Petz4[[#This Row],[FILIAL]],'[4]PETZ E ZEEDOG'!$B:$P,15,0),"")</f>
        <v>N</v>
      </c>
      <c r="O272" t="str">
        <f>IFERROR(VLOOKUP(Filiais_Petz4[[#This Row],[FILIAL]],'[4]PETZ E ZEEDOG'!$B:$Q,16,0),"")</f>
        <v>ASTS-SP</v>
      </c>
      <c r="P272" t="str">
        <f>IFERROR(VLOOKUP(Filiais_Petz4[[#This Row],[FILIAL]],'[4]PETZ E ZEEDOG'!$B:$R,17,0),"")</f>
        <v>CAIO</v>
      </c>
      <c r="Q272" t="str">
        <f>IFERROR(VLOOKUP(Filiais_Petz4[[#This Row],[FILIAL]],'[4]PETZ E ZEEDOG'!$B:$C,2,0),"")</f>
        <v>SP2</v>
      </c>
    </row>
    <row r="273" spans="1:17" ht="14.45" hidden="1" customHeight="1" x14ac:dyDescent="0.25">
      <c r="A273" t="s">
        <v>326</v>
      </c>
      <c r="B273" t="str">
        <f>IFERROR(VLOOKUP(Filiais_Petz4[[#This Row],[FILIAL]],'[4]PETZ E ZEEDOG'!$B:$D,3,0),"")</f>
        <v>R1</v>
      </c>
      <c r="C273" t="str">
        <f>IFERROR(VLOOKUP(Filiais_Petz4[[#This Row],[FILIAL]],'[4]PETZ E ZEEDOG'!$B:$E,4,0),"")</f>
        <v>MARYANE</v>
      </c>
      <c r="D273" t="str">
        <f>IFERROR(VLOOKUP(Filiais_Petz4[[#This Row],[FILIAL]],'[4]PETZ E ZEEDOG'!$B:$F,5,0),"")</f>
        <v>VCQT-BA</v>
      </c>
      <c r="E273" t="str">
        <f>IFERROR(VLOOKUP(Filiais_Petz4[[#This Row],[FILIAL]],'[4]PETZ E ZEEDOG'!$B:$G,6,0),"")</f>
        <v>PETZ VITORIA DA CONQUISTA</v>
      </c>
      <c r="F273" s="1">
        <f>IFERROR(VLOOKUP(Filiais_Petz4[[#This Row],[FILIAL]],'[4]PETZ E ZEEDOG'!$B:$H,7,0),"")</f>
        <v>45321</v>
      </c>
      <c r="G273" t="str">
        <f>IFERROR(VLOOKUP(Filiais_Petz4[[#This Row],[FILIAL]],'[4]PETZ E ZEEDOG'!$B$2:$R$1103,8,0),"")</f>
        <v>AV. OLIVIA FLORES, 973</v>
      </c>
      <c r="H273" t="str">
        <f>IFERROR(VLOOKUP(Filiais_Petz4[[#This Row],[FILIAL]],'[4]PETZ E ZEEDOG'!$B:$J,9,0),"")</f>
        <v>VITORIA DA CONQUISTA</v>
      </c>
      <c r="I273" t="str">
        <f>IFERROR(VLOOKUP(Filiais_Petz4[[#This Row],[FILIAL]],'[4]PETZ E ZEEDOG'!$B:$K,10,0),"")</f>
        <v>BA</v>
      </c>
      <c r="J273">
        <f>IFERROR(VLOOKUP(Filiais_Petz4[[#This Row],[FILIAL]],'[4]PETZ E ZEEDOG'!$B$2:$R$1103,11,0),"")</f>
        <v>45028610</v>
      </c>
      <c r="K273" s="89">
        <f>IFERROR(VLOOKUP(Filiais_Petz4[[#This Row],[FILIAL]],'[4]PETZ E ZEEDOG'!$B:$M,12,0),"")</f>
        <v>18328118027813</v>
      </c>
      <c r="L273">
        <f>IFERROR(VLOOKUP(Filiais_Petz4[[#This Row],[FILIAL]],'[4]PETZ E ZEEDOG'!$B:$N,13,0),"")</f>
        <v>202501064</v>
      </c>
      <c r="M273" t="str">
        <f>IFERROR(VLOOKUP(Filiais_Petz4[[#This Row],[FILIAL]],'[4]PETZ E ZEEDOG'!$B:$O,14,0),"")</f>
        <v>CANDEIAS</v>
      </c>
      <c r="N273" t="str">
        <f>IFERROR(VLOOKUP(Filiais_Petz4[[#This Row],[FILIAL]],'[4]PETZ E ZEEDOG'!$B:$P,15,0),"")</f>
        <v>N</v>
      </c>
      <c r="O273" t="str">
        <f>IFERROR(VLOOKUP(Filiais_Petz4[[#This Row],[FILIAL]],'[4]PETZ E ZEEDOG'!$B:$Q,16,0),"")</f>
        <v>VCQT-BA</v>
      </c>
      <c r="P273" t="str">
        <f>IFERROR(VLOOKUP(Filiais_Petz4[[#This Row],[FILIAL]],'[4]PETZ E ZEEDOG'!$B:$R,17,0),"")</f>
        <v>LUCAS</v>
      </c>
      <c r="Q273" t="str">
        <f>IFERROR(VLOOKUP(Filiais_Petz4[[#This Row],[FILIAL]],'[4]PETZ E ZEEDOG'!$B:$C,2,0),"")</f>
        <v>NE1</v>
      </c>
    </row>
    <row r="274" spans="1:17" ht="14.45" hidden="1" customHeight="1" x14ac:dyDescent="0.25">
      <c r="A274" t="s">
        <v>327</v>
      </c>
      <c r="B274" t="str">
        <f>IFERROR(VLOOKUP(Filiais_Petz4[[#This Row],[FILIAL]],'[4]PETZ E ZEEDOG'!$B:$D,3,0),"")</f>
        <v>R3</v>
      </c>
      <c r="C274" t="str">
        <f>IFERROR(VLOOKUP(Filiais_Petz4[[#This Row],[FILIAL]],'[4]PETZ E ZEEDOG'!$B:$E,4,0),"")</f>
        <v>FELICIO</v>
      </c>
      <c r="D274" t="str">
        <f>IFERROR(VLOOKUP(Filiais_Petz4[[#This Row],[FILIAL]],'[4]PETZ E ZEEDOG'!$B:$F,5,0),"")</f>
        <v>ESTG-GO</v>
      </c>
      <c r="E274" t="str">
        <f>IFERROR(VLOOKUP(Filiais_Petz4[[#This Row],[FILIAL]],'[4]PETZ E ZEEDOG'!$B:$G,6,0),"")</f>
        <v xml:space="preserve">PETZ ESTAÇÃO GOIANIA </v>
      </c>
      <c r="F274" s="1">
        <f>IFERROR(VLOOKUP(Filiais_Petz4[[#This Row],[FILIAL]],'[4]PETZ E ZEEDOG'!$B:$H,7,0),"")</f>
        <v>45092</v>
      </c>
      <c r="G274" t="str">
        <f>IFERROR(VLOOKUP(Filiais_Petz4[[#This Row],[FILIAL]],'[4]PETZ E ZEEDOG'!$B$2:$R$1103,8,0),"")</f>
        <v>AV. GOIAS, 2151</v>
      </c>
      <c r="H274" t="str">
        <f>IFERROR(VLOOKUP(Filiais_Petz4[[#This Row],[FILIAL]],'[4]PETZ E ZEEDOG'!$B:$J,9,0),"")</f>
        <v>GOIÂNIA</v>
      </c>
      <c r="I274" t="str">
        <f>IFERROR(VLOOKUP(Filiais_Petz4[[#This Row],[FILIAL]],'[4]PETZ E ZEEDOG'!$B:$K,10,0),"")</f>
        <v>GO</v>
      </c>
      <c r="J274">
        <f>IFERROR(VLOOKUP(Filiais_Petz4[[#This Row],[FILIAL]],'[4]PETZ E ZEEDOG'!$B$2:$R$1103,11,0),"")</f>
        <v>74010010</v>
      </c>
      <c r="K274" s="89">
        <f>IFERROR(VLOOKUP(Filiais_Petz4[[#This Row],[FILIAL]],'[4]PETZ E ZEEDOG'!$B:$M,12,0),"")</f>
        <v>18328118027732</v>
      </c>
      <c r="L274">
        <f>IFERROR(VLOOKUP(Filiais_Petz4[[#This Row],[FILIAL]],'[4]PETZ E ZEEDOG'!$B:$N,13,0),"")</f>
        <v>109983386</v>
      </c>
      <c r="M274" t="str">
        <f>IFERROR(VLOOKUP(Filiais_Petz4[[#This Row],[FILIAL]],'[4]PETZ E ZEEDOG'!$B:$O,14,0),"")</f>
        <v>SET CENTRAL</v>
      </c>
      <c r="N274" t="str">
        <f>IFERROR(VLOOKUP(Filiais_Petz4[[#This Row],[FILIAL]],'[4]PETZ E ZEEDOG'!$B:$P,15,0),"")</f>
        <v>S</v>
      </c>
      <c r="O274" t="str">
        <f>IFERROR(VLOOKUP(Filiais_Petz4[[#This Row],[FILIAL]],'[4]PETZ E ZEEDOG'!$B:$Q,16,0),"")</f>
        <v>ESTG-GO</v>
      </c>
      <c r="P274" t="str">
        <f>IFERROR(VLOOKUP(Filiais_Petz4[[#This Row],[FILIAL]],'[4]PETZ E ZEEDOG'!$B:$R,17,0),"")</f>
        <v>CAIO</v>
      </c>
      <c r="Q274" t="str">
        <f>IFERROR(VLOOKUP(Filiais_Petz4[[#This Row],[FILIAL]],'[4]PETZ E ZEEDOG'!$B:$C,2,0),"")</f>
        <v>CO-2</v>
      </c>
    </row>
    <row r="275" spans="1:17" ht="14.45" hidden="1" customHeight="1" x14ac:dyDescent="0.25">
      <c r="A275" t="s">
        <v>328</v>
      </c>
      <c r="B275" t="str">
        <f>IFERROR(VLOOKUP(Filiais_Petz4[[#This Row],[FILIAL]],'[4]PETZ E ZEEDOG'!$B:$D,3,0),"")</f>
        <v>R2</v>
      </c>
      <c r="C275" t="str">
        <f>IFERROR(VLOOKUP(Filiais_Petz4[[#This Row],[FILIAL]],'[4]PETZ E ZEEDOG'!$B:$E,4,0),"")</f>
        <v>MARCONE</v>
      </c>
      <c r="D275" t="str">
        <f>IFERROR(VLOOKUP(Filiais_Petz4[[#This Row],[FILIAL]],'[4]PETZ E ZEEDOG'!$B:$F,5,0),"")</f>
        <v>PRTB-SP</v>
      </c>
      <c r="E275" t="str">
        <f>IFERROR(VLOOKUP(Filiais_Petz4[[#This Row],[FILIAL]],'[4]PETZ E ZEEDOG'!$B:$G,6,0),"")</f>
        <v>PETZ PIRITUBA</v>
      </c>
      <c r="F275" s="1">
        <f>IFERROR(VLOOKUP(Filiais_Petz4[[#This Row],[FILIAL]],'[4]PETZ E ZEEDOG'!$B:$H,7,0),"")</f>
        <v>45369</v>
      </c>
      <c r="G275" t="str">
        <f>IFERROR(VLOOKUP(Filiais_Petz4[[#This Row],[FILIAL]],'[4]PETZ E ZEEDOG'!$B$2:$R$1103,8,0),"")</f>
        <v>AV RAIMUNDO PEREIRA DE MAGALHAES, 5345</v>
      </c>
      <c r="H275" t="str">
        <f>IFERROR(VLOOKUP(Filiais_Petz4[[#This Row],[FILIAL]],'[4]PETZ E ZEEDOG'!$B:$J,9,0),"")</f>
        <v>SÃO PAULO</v>
      </c>
      <c r="I275" t="str">
        <f>IFERROR(VLOOKUP(Filiais_Petz4[[#This Row],[FILIAL]],'[4]PETZ E ZEEDOG'!$B:$K,10,0),"")</f>
        <v>SP</v>
      </c>
      <c r="J275">
        <f>IFERROR(VLOOKUP(Filiais_Petz4[[#This Row],[FILIAL]],'[4]PETZ E ZEEDOG'!$B$2:$R$1103,11,0),"")</f>
        <v>2938000</v>
      </c>
      <c r="K275" s="89" t="str">
        <f>IFERROR(VLOOKUP(Filiais_Petz4[[#This Row],[FILIAL]],'[4]PETZ E ZEEDOG'!$B:$M,12,0),"")</f>
        <v>18.328.118/0282-08</v>
      </c>
      <c r="L275">
        <f>IFERROR(VLOOKUP(Filiais_Petz4[[#This Row],[FILIAL]],'[4]PETZ E ZEEDOG'!$B:$N,13,0),"")</f>
        <v>120752719113</v>
      </c>
      <c r="M275" t="str">
        <f>IFERROR(VLOOKUP(Filiais_Petz4[[#This Row],[FILIAL]],'[4]PETZ E ZEEDOG'!$B:$O,14,0),"")</f>
        <v>PIRITUBA</v>
      </c>
      <c r="N275" t="str">
        <f>IFERROR(VLOOKUP(Filiais_Petz4[[#This Row],[FILIAL]],'[4]PETZ E ZEEDOG'!$B:$P,15,0),"")</f>
        <v>N</v>
      </c>
      <c r="O275" t="str">
        <f>IFERROR(VLOOKUP(Filiais_Petz4[[#This Row],[FILIAL]],'[4]PETZ E ZEEDOG'!$B:$Q,16,0),"")</f>
        <v xml:space="preserve">PRTB-SP </v>
      </c>
      <c r="P275" t="str">
        <f>IFERROR(VLOOKUP(Filiais_Petz4[[#This Row],[FILIAL]],'[4]PETZ E ZEEDOG'!$B:$R,17,0),"")</f>
        <v>JOAB</v>
      </c>
      <c r="Q275" t="str">
        <f>IFERROR(VLOOKUP(Filiais_Petz4[[#This Row],[FILIAL]],'[4]PETZ E ZEEDOG'!$B:$C,2,0),"")</f>
        <v>SP5</v>
      </c>
    </row>
    <row r="276" spans="1:17" ht="14.45" hidden="1" customHeight="1" x14ac:dyDescent="0.25">
      <c r="A276" t="s">
        <v>329</v>
      </c>
      <c r="B276" t="str">
        <f>IFERROR(VLOOKUP(Filiais_Petz4[[#This Row],[FILIAL]],'[4]PETZ E ZEEDOG'!$B:$D,3,0),"")</f>
        <v>R2</v>
      </c>
      <c r="C276" t="str">
        <f>IFERROR(VLOOKUP(Filiais_Petz4[[#This Row],[FILIAL]],'[4]PETZ E ZEEDOG'!$B:$E,4,0),"")</f>
        <v>MARCONE</v>
      </c>
      <c r="D276" t="str">
        <f>IFERROR(VLOOKUP(Filiais_Petz4[[#This Row],[FILIAL]],'[4]PETZ E ZEEDOG'!$B:$F,5,0),"")</f>
        <v>JCRI-SP</v>
      </c>
      <c r="E276" t="str">
        <f>IFERROR(VLOOKUP(Filiais_Petz4[[#This Row],[FILIAL]],'[4]PETZ E ZEEDOG'!$B:$G,6,0),"")</f>
        <v>PETZ BEST CENTER JACAREI</v>
      </c>
      <c r="F276" s="1">
        <f>IFERROR(VLOOKUP(Filiais_Petz4[[#This Row],[FILIAL]],'[4]PETZ E ZEEDOG'!$B:$H,7,0),"")</f>
        <v>45356</v>
      </c>
      <c r="G276" t="str">
        <f>IFERROR(VLOOKUP(Filiais_Petz4[[#This Row],[FILIAL]],'[4]PETZ E ZEEDOG'!$B$2:$R$1103,8,0),"")</f>
        <v>RUA BARÃO DE JACAREI, 625</v>
      </c>
      <c r="H276" t="str">
        <f>IFERROR(VLOOKUP(Filiais_Petz4[[#This Row],[FILIAL]],'[4]PETZ E ZEEDOG'!$B:$J,9,0),"")</f>
        <v>CENTRO</v>
      </c>
      <c r="I276" t="str">
        <f>IFERROR(VLOOKUP(Filiais_Petz4[[#This Row],[FILIAL]],'[4]PETZ E ZEEDOG'!$B:$K,10,0),"")</f>
        <v>SP</v>
      </c>
      <c r="J276">
        <f>IFERROR(VLOOKUP(Filiais_Petz4[[#This Row],[FILIAL]],'[4]PETZ E ZEEDOG'!$B$2:$R$1103,11,0),"")</f>
        <v>12308000</v>
      </c>
      <c r="K276" s="89" t="str">
        <f>IFERROR(VLOOKUP(Filiais_Petz4[[#This Row],[FILIAL]],'[4]PETZ E ZEEDOG'!$B:$M,12,0),"")</f>
        <v>18.328.118/0291-90</v>
      </c>
      <c r="L276">
        <f>IFERROR(VLOOKUP(Filiais_Petz4[[#This Row],[FILIAL]],'[4]PETZ E ZEEDOG'!$B:$N,13,0),"")</f>
        <v>392490322119</v>
      </c>
      <c r="M276" t="str">
        <f>IFERROR(VLOOKUP(Filiais_Petz4[[#This Row],[FILIAL]],'[4]PETZ E ZEEDOG'!$B:$O,14,0),"")</f>
        <v>JACAREI</v>
      </c>
      <c r="N276" t="str">
        <f>IFERROR(VLOOKUP(Filiais_Petz4[[#This Row],[FILIAL]],'[4]PETZ E ZEEDOG'!$B:$P,15,0),"")</f>
        <v>N</v>
      </c>
      <c r="O276" t="str">
        <f>IFERROR(VLOOKUP(Filiais_Petz4[[#This Row],[FILIAL]],'[4]PETZ E ZEEDOG'!$B:$Q,16,0),"")</f>
        <v/>
      </c>
      <c r="P276" t="str">
        <f>IFERROR(VLOOKUP(Filiais_Petz4[[#This Row],[FILIAL]],'[4]PETZ E ZEEDOG'!$B:$R,17,0),"")</f>
        <v>GUILHERME</v>
      </c>
      <c r="Q276" t="str">
        <f>IFERROR(VLOOKUP(Filiais_Petz4[[#This Row],[FILIAL]],'[4]PETZ E ZEEDOG'!$B:$C,2,0),"")</f>
        <v>SP6</v>
      </c>
    </row>
    <row r="277" spans="1:17" ht="14.45" hidden="1" customHeight="1" x14ac:dyDescent="0.25">
      <c r="A277" t="s">
        <v>330</v>
      </c>
      <c r="B277" t="str">
        <f>IFERROR(VLOOKUP(Filiais_Petz4[[#This Row],[FILIAL]],'[4]PETZ E ZEEDOG'!$B:$D,3,0),"")</f>
        <v/>
      </c>
      <c r="C277" t="str">
        <f>IFERROR(VLOOKUP(Filiais_Petz4[[#This Row],[FILIAL]],'[4]PETZ E ZEEDOG'!$B:$E,4,0),"")</f>
        <v/>
      </c>
      <c r="D277" t="str">
        <f>IFERROR(VLOOKUP(Filiais_Petz4[[#This Row],[FILIAL]],'[4]PETZ E ZEEDOG'!$B:$F,5,0),"")</f>
        <v/>
      </c>
      <c r="E277" t="str">
        <f>IFERROR(VLOOKUP(Filiais_Petz4[[#This Row],[FILIAL]],'[4]PETZ E ZEEDOG'!$B:$G,6,0),"")</f>
        <v/>
      </c>
      <c r="F277" s="1">
        <f>IFERROR(VLOOKUP(Filiais_Petz4[[#This Row],[FILIAL]],'[4]PETZ E ZEEDOG'!$B:$H,7,0),"")</f>
        <v>0</v>
      </c>
      <c r="G277" t="str">
        <f>IFERROR(VLOOKUP(Filiais_Petz4[[#This Row],[FILIAL]],'[4]PETZ E ZEEDOG'!$B$2:$R$1103,8,0),"")</f>
        <v/>
      </c>
      <c r="H277" t="str">
        <f>IFERROR(VLOOKUP(Filiais_Petz4[[#This Row],[FILIAL]],'[4]PETZ E ZEEDOG'!$B:$J,9,0),"")</f>
        <v/>
      </c>
      <c r="I277" t="str">
        <f>IFERROR(VLOOKUP(Filiais_Petz4[[#This Row],[FILIAL]],'[4]PETZ E ZEEDOG'!$B:$K,10,0),"")</f>
        <v/>
      </c>
      <c r="J277">
        <f>IFERROR(VLOOKUP(Filiais_Petz4[[#This Row],[FILIAL]],'[4]PETZ E ZEEDOG'!$B$2:$R$1103,11,0),"")</f>
        <v>0</v>
      </c>
      <c r="K277" s="89" t="str">
        <f>IFERROR(VLOOKUP(Filiais_Petz4[[#This Row],[FILIAL]],'[4]PETZ E ZEEDOG'!$B:$M,12,0),"")</f>
        <v/>
      </c>
      <c r="L277" t="str">
        <f>IFERROR(VLOOKUP(Filiais_Petz4[[#This Row],[FILIAL]],'[4]PETZ E ZEEDOG'!$B:$N,13,0),"")</f>
        <v/>
      </c>
      <c r="M277" t="str">
        <f>IFERROR(VLOOKUP(Filiais_Petz4[[#This Row],[FILIAL]],'[4]PETZ E ZEEDOG'!$B:$O,14,0),"")</f>
        <v/>
      </c>
      <c r="N277" t="str">
        <f>IFERROR(VLOOKUP(Filiais_Petz4[[#This Row],[FILIAL]],'[4]PETZ E ZEEDOG'!$B:$P,15,0),"")</f>
        <v>N</v>
      </c>
      <c r="O277" t="str">
        <f>IFERROR(VLOOKUP(Filiais_Petz4[[#This Row],[FILIAL]],'[4]PETZ E ZEEDOG'!$B:$Q,16,0),"")</f>
        <v/>
      </c>
      <c r="P277">
        <f>IFERROR(VLOOKUP(Filiais_Petz4[[#This Row],[FILIAL]],'[4]PETZ E ZEEDOG'!$B:$R,17,0),"")</f>
        <v>0</v>
      </c>
      <c r="Q277" t="str">
        <f>IFERROR(VLOOKUP(Filiais_Petz4[[#This Row],[FILIAL]],'[4]PETZ E ZEEDOG'!$B:$C,2,0),"")</f>
        <v/>
      </c>
    </row>
    <row r="278" spans="1:17" ht="14.45" hidden="1" customHeight="1" x14ac:dyDescent="0.25">
      <c r="A278" t="s">
        <v>331</v>
      </c>
      <c r="B278" t="str">
        <f>IFERROR(VLOOKUP(Filiais_Petz4[[#This Row],[FILIAL]],'[4]PETZ E ZEEDOG'!$B:$D,3,0),"")</f>
        <v>R2</v>
      </c>
      <c r="C278" t="str">
        <f>IFERROR(VLOOKUP(Filiais_Petz4[[#This Row],[FILIAL]],'[4]PETZ E ZEEDOG'!$B:$E,4,0),"")</f>
        <v>MARCONE</v>
      </c>
      <c r="D278" t="str">
        <f>IFERROR(VLOOKUP(Filiais_Petz4[[#This Row],[FILIAL]],'[4]PETZ E ZEEDOG'!$B:$F,5,0),"")</f>
        <v>SJDM-PR</v>
      </c>
      <c r="E278" t="str">
        <f>IFERROR(VLOOKUP(Filiais_Petz4[[#This Row],[FILIAL]],'[4]PETZ E ZEEDOG'!$B:$G,6,0),"")</f>
        <v>PETZ SILVA JARDIM</v>
      </c>
      <c r="F278" s="1">
        <f>IFERROR(VLOOKUP(Filiais_Petz4[[#This Row],[FILIAL]],'[4]PETZ E ZEEDOG'!$B:$H,7,0),"")</f>
        <v>45192</v>
      </c>
      <c r="G278" t="str">
        <f>IFERROR(VLOOKUP(Filiais_Petz4[[#This Row],[FILIAL]],'[4]PETZ E ZEEDOG'!$B$2:$R$1103,8,0),"")</f>
        <v>RUA JOÃO NEGRÃO, 1028</v>
      </c>
      <c r="H278" t="str">
        <f>IFERROR(VLOOKUP(Filiais_Petz4[[#This Row],[FILIAL]],'[4]PETZ E ZEEDOG'!$B:$J,9,0),"")</f>
        <v>CURITIBA</v>
      </c>
      <c r="I278" t="str">
        <f>IFERROR(VLOOKUP(Filiais_Petz4[[#This Row],[FILIAL]],'[4]PETZ E ZEEDOG'!$B:$K,10,0),"")</f>
        <v>PR</v>
      </c>
      <c r="J278">
        <f>IFERROR(VLOOKUP(Filiais_Petz4[[#This Row],[FILIAL]],'[4]PETZ E ZEEDOG'!$B$2:$R$1103,11,0),"")</f>
        <v>80230150</v>
      </c>
      <c r="K278" s="89" t="str">
        <f>IFERROR(VLOOKUP(Filiais_Petz4[[#This Row],[FILIAL]],'[4]PETZ E ZEEDOG'!$B:$M,12,0),"")</f>
        <v>18.328.118/0287-04</v>
      </c>
      <c r="L278" t="str">
        <f>IFERROR(VLOOKUP(Filiais_Petz4[[#This Row],[FILIAL]],'[4]PETZ E ZEEDOG'!$B:$N,13,0),"")</f>
        <v>91019081-40</v>
      </c>
      <c r="M278" t="str">
        <f>IFERROR(VLOOKUP(Filiais_Petz4[[#This Row],[FILIAL]],'[4]PETZ E ZEEDOG'!$B:$O,14,0),"")</f>
        <v>REBOUCAS</v>
      </c>
      <c r="N278" t="str">
        <f>IFERROR(VLOOKUP(Filiais_Petz4[[#This Row],[FILIAL]],'[4]PETZ E ZEEDOG'!$B:$P,15,0),"")</f>
        <v>S</v>
      </c>
      <c r="O278" t="str">
        <f>IFERROR(VLOOKUP(Filiais_Petz4[[#This Row],[FILIAL]],'[4]PETZ E ZEEDOG'!$B:$Q,16,0),"")</f>
        <v>SJDM-PR</v>
      </c>
      <c r="P278" t="str">
        <f>IFERROR(VLOOKUP(Filiais_Petz4[[#This Row],[FILIAL]],'[4]PETZ E ZEEDOG'!$B:$R,17,0),"")</f>
        <v>ROBSON</v>
      </c>
      <c r="Q278" t="str">
        <f>IFERROR(VLOOKUP(Filiais_Petz4[[#This Row],[FILIAL]],'[4]PETZ E ZEEDOG'!$B:$C,2,0),"")</f>
        <v>PR-SC</v>
      </c>
    </row>
    <row r="279" spans="1:17" ht="14.45" hidden="1" customHeight="1" x14ac:dyDescent="0.25">
      <c r="A279" t="s">
        <v>332</v>
      </c>
      <c r="B279" t="str">
        <f>IFERROR(VLOOKUP(Filiais_Petz4[[#This Row],[FILIAL]],'[4]PETZ E ZEEDOG'!$B:$D,3,0),"")</f>
        <v>R2</v>
      </c>
      <c r="C279" t="str">
        <f>IFERROR(VLOOKUP(Filiais_Petz4[[#This Row],[FILIAL]],'[4]PETZ E ZEEDOG'!$B:$E,4,0),"")</f>
        <v>MARCONE</v>
      </c>
      <c r="D279" t="str">
        <f>IFERROR(VLOOKUP(Filiais_Petz4[[#This Row],[FILIAL]],'[4]PETZ E ZEEDOG'!$B:$F,5,0),"")</f>
        <v>FVCL-SP</v>
      </c>
      <c r="E279" t="str">
        <f>IFERROR(VLOOKUP(Filiais_Petz4[[#This Row],[FILIAL]],'[4]PETZ E ZEEDOG'!$B:$G,6,0),"")</f>
        <v>PETZ FERRAZ DE VASCONCELOS</v>
      </c>
      <c r="F279" s="1">
        <f>IFERROR(VLOOKUP(Filiais_Petz4[[#This Row],[FILIAL]],'[4]PETZ E ZEEDOG'!$B:$H,7,0),"")</f>
        <v>45122</v>
      </c>
      <c r="G279" t="str">
        <f>IFERROR(VLOOKUP(Filiais_Petz4[[#This Row],[FILIAL]],'[4]PETZ E ZEEDOG'!$B$2:$R$1103,8,0),"")</f>
        <v>AV. BRASIL, 2015</v>
      </c>
      <c r="H279" t="str">
        <f>IFERROR(VLOOKUP(Filiais_Petz4[[#This Row],[FILIAL]],'[4]PETZ E ZEEDOG'!$B:$J,9,0),"")</f>
        <v>FERRAZ DE VASCONCELOS</v>
      </c>
      <c r="I279" t="str">
        <f>IFERROR(VLOOKUP(Filiais_Petz4[[#This Row],[FILIAL]],'[4]PETZ E ZEEDOG'!$B:$K,10,0),"")</f>
        <v>SP</v>
      </c>
      <c r="J279">
        <f>IFERROR(VLOOKUP(Filiais_Petz4[[#This Row],[FILIAL]],'[4]PETZ E ZEEDOG'!$B$2:$R$1103,11,0),"")</f>
        <v>8529310</v>
      </c>
      <c r="K279" s="89" t="str">
        <f>IFERROR(VLOOKUP(Filiais_Petz4[[#This Row],[FILIAL]],'[4]PETZ E ZEEDOG'!$B:$M,12,0),"")</f>
        <v>18.328.118/0279-02</v>
      </c>
      <c r="L279">
        <f>IFERROR(VLOOKUP(Filiais_Petz4[[#This Row],[FILIAL]],'[4]PETZ E ZEEDOG'!$B:$N,13,0),"")</f>
        <v>305298400113</v>
      </c>
      <c r="M279" t="str">
        <f>IFERROR(VLOOKUP(Filiais_Petz4[[#This Row],[FILIAL]],'[4]PETZ E ZEEDOG'!$B:$O,14,0),"")</f>
        <v>VILA ROMANOPOLIS</v>
      </c>
      <c r="N279" t="str">
        <f>IFERROR(VLOOKUP(Filiais_Petz4[[#This Row],[FILIAL]],'[4]PETZ E ZEEDOG'!$B:$P,15,0),"")</f>
        <v>S</v>
      </c>
      <c r="O279" t="str">
        <f>IFERROR(VLOOKUP(Filiais_Petz4[[#This Row],[FILIAL]],'[4]PETZ E ZEEDOG'!$B:$Q,16,0),"")</f>
        <v>FVCL-SP</v>
      </c>
      <c r="P279" t="str">
        <f>IFERROR(VLOOKUP(Filiais_Petz4[[#This Row],[FILIAL]],'[4]PETZ E ZEEDOG'!$B:$R,17,0),"")</f>
        <v>GUILHERME</v>
      </c>
      <c r="Q279" t="str">
        <f>IFERROR(VLOOKUP(Filiais_Petz4[[#This Row],[FILIAL]],'[4]PETZ E ZEEDOG'!$B:$C,2,0),"")</f>
        <v>SP6</v>
      </c>
    </row>
    <row r="280" spans="1:17" ht="14.45" hidden="1" customHeight="1" x14ac:dyDescent="0.25">
      <c r="A280" t="s">
        <v>333</v>
      </c>
      <c r="B280">
        <f>IFERROR(VLOOKUP(Filiais_Petz4[[#This Row],[FILIAL]],'[4]PETZ E ZEEDOG'!$B:$D,3,0),"")</f>
        <v>0</v>
      </c>
      <c r="C280">
        <f>IFERROR(VLOOKUP(Filiais_Petz4[[#This Row],[FILIAL]],'[4]PETZ E ZEEDOG'!$B:$E,4,0),"")</f>
        <v>0</v>
      </c>
      <c r="D280" t="str">
        <f>IFERROR(VLOOKUP(Filiais_Petz4[[#This Row],[FILIAL]],'[4]PETZ E ZEEDOG'!$B:$F,5,0),"")</f>
        <v>AEST-SP</v>
      </c>
      <c r="E280" t="str">
        <f>IFERROR(VLOOKUP(Filiais_Petz4[[#This Row],[FILIAL]],'[4]PETZ E ZEEDOG'!$B:$G,6,0),"")</f>
        <v>PETZ AV DO ESTADO</v>
      </c>
      <c r="F280" s="1">
        <f>IFERROR(VLOOKUP(Filiais_Petz4[[#This Row],[FILIAL]],'[4]PETZ E ZEEDOG'!$B:$H,7,0),"")</f>
        <v>0</v>
      </c>
      <c r="G280" t="str">
        <f>IFERROR(VLOOKUP(Filiais_Petz4[[#This Row],[FILIAL]],'[4]PETZ E ZEEDOG'!$B$2:$R$1103,8,0),"")</f>
        <v>AV DOS ESTADOS, 6973</v>
      </c>
      <c r="H280" t="str">
        <f>IFERROR(VLOOKUP(Filiais_Petz4[[#This Row],[FILIAL]],'[4]PETZ E ZEEDOG'!$B:$J,9,0),"")</f>
        <v>SANTO ANDRE</v>
      </c>
      <c r="I280" t="str">
        <f>IFERROR(VLOOKUP(Filiais_Petz4[[#This Row],[FILIAL]],'[4]PETZ E ZEEDOG'!$B:$K,10,0),"")</f>
        <v>SP</v>
      </c>
      <c r="J280">
        <f>IFERROR(VLOOKUP(Filiais_Petz4[[#This Row],[FILIAL]],'[4]PETZ E ZEEDOG'!$B$2:$R$1103,11,0),"")</f>
        <v>9270270</v>
      </c>
      <c r="K280" s="89" t="str">
        <f>IFERROR(VLOOKUP(Filiais_Petz4[[#This Row],[FILIAL]],'[4]PETZ E ZEEDOG'!$B:$M,12,0),"")</f>
        <v>18.328.118/0285-42</v>
      </c>
      <c r="L280">
        <f>IFERROR(VLOOKUP(Filiais_Petz4[[#This Row],[FILIAL]],'[4]PETZ E ZEEDOG'!$B:$N,13,0),"")</f>
        <v>121613191116</v>
      </c>
      <c r="M280" t="str">
        <f>IFERROR(VLOOKUP(Filiais_Petz4[[#This Row],[FILIAL]],'[4]PETZ E ZEEDOG'!$B:$O,14,0),"")</f>
        <v>TAMANDUATEI 8</v>
      </c>
      <c r="N280" t="str">
        <f>IFERROR(VLOOKUP(Filiais_Petz4[[#This Row],[FILIAL]],'[4]PETZ E ZEEDOG'!$B:$P,15,0),"")</f>
        <v>N</v>
      </c>
      <c r="O280" t="str">
        <f>IFERROR(VLOOKUP(Filiais_Petz4[[#This Row],[FILIAL]],'[4]PETZ E ZEEDOG'!$B:$Q,16,0),"")</f>
        <v/>
      </c>
      <c r="P280">
        <f>IFERROR(VLOOKUP(Filiais_Petz4[[#This Row],[FILIAL]],'[4]PETZ E ZEEDOG'!$B:$R,17,0),"")</f>
        <v>0</v>
      </c>
      <c r="Q280">
        <f>IFERROR(VLOOKUP(Filiais_Petz4[[#This Row],[FILIAL]],'[4]PETZ E ZEEDOG'!$B:$C,2,0),"")</f>
        <v>0</v>
      </c>
    </row>
    <row r="281" spans="1:17" ht="14.45" hidden="1" customHeight="1" x14ac:dyDescent="0.25">
      <c r="A281" t="s">
        <v>334</v>
      </c>
      <c r="B281" t="str">
        <f>IFERROR(VLOOKUP(Filiais_Petz4[[#This Row],[FILIAL]],'[4]PETZ E ZEEDOG'!$B:$D,3,0),"")</f>
        <v>R2</v>
      </c>
      <c r="C281" t="str">
        <f>IFERROR(VLOOKUP(Filiais_Petz4[[#This Row],[FILIAL]],'[4]PETZ E ZEEDOG'!$B:$E,4,0),"")</f>
        <v>MARCONE</v>
      </c>
      <c r="D281" t="str">
        <f>IFERROR(VLOOKUP(Filiais_Petz4[[#This Row],[FILIAL]],'[4]PETZ E ZEEDOG'!$B:$F,5,0),"")</f>
        <v>STMA-RS</v>
      </c>
      <c r="E281" t="str">
        <f>IFERROR(VLOOKUP(Filiais_Petz4[[#This Row],[FILIAL]],'[4]PETZ E ZEEDOG'!$B:$G,6,0),"")</f>
        <v>PETZ SANTA MARIA</v>
      </c>
      <c r="F281" s="1">
        <f>IFERROR(VLOOKUP(Filiais_Petz4[[#This Row],[FILIAL]],'[4]PETZ E ZEEDOG'!$B:$H,7,0),"")</f>
        <v>45255</v>
      </c>
      <c r="G281" t="str">
        <f>IFERROR(VLOOKUP(Filiais_Petz4[[#This Row],[FILIAL]],'[4]PETZ E ZEEDOG'!$B$2:$R$1103,8,0),"")</f>
        <v>AV HELVIO BASSO, 1201</v>
      </c>
      <c r="H281" t="str">
        <f>IFERROR(VLOOKUP(Filiais_Petz4[[#This Row],[FILIAL]],'[4]PETZ E ZEEDOG'!$B:$J,9,0),"")</f>
        <v>SANTA MARIA</v>
      </c>
      <c r="I281" t="str">
        <f>IFERROR(VLOOKUP(Filiais_Petz4[[#This Row],[FILIAL]],'[4]PETZ E ZEEDOG'!$B:$K,10,0),"")</f>
        <v>RS</v>
      </c>
      <c r="J281">
        <f>IFERROR(VLOOKUP(Filiais_Petz4[[#This Row],[FILIAL]],'[4]PETZ E ZEEDOG'!$B$2:$R$1103,11,0),"")</f>
        <v>97070805</v>
      </c>
      <c r="K281" s="89" t="str">
        <f>IFERROR(VLOOKUP(Filiais_Petz4[[#This Row],[FILIAL]],'[4]PETZ E ZEEDOG'!$B:$M,12,0),"")</f>
        <v>18.328.118/0286-23</v>
      </c>
      <c r="L281">
        <f>IFERROR(VLOOKUP(Filiais_Petz4[[#This Row],[FILIAL]],'[4]PETZ E ZEEDOG'!$B:$N,13,0),"")</f>
        <v>1090426914</v>
      </c>
      <c r="M281" t="str">
        <f>IFERROR(VLOOKUP(Filiais_Petz4[[#This Row],[FILIAL]],'[4]PETZ E ZEEDOG'!$B:$O,14,0),"")</f>
        <v>NOSSA SENHORA MEDIANEIRA</v>
      </c>
      <c r="N281" t="str">
        <f>IFERROR(VLOOKUP(Filiais_Petz4[[#This Row],[FILIAL]],'[4]PETZ E ZEEDOG'!$B:$P,15,0),"")</f>
        <v>N</v>
      </c>
      <c r="O281" t="str">
        <f>IFERROR(VLOOKUP(Filiais_Petz4[[#This Row],[FILIAL]],'[4]PETZ E ZEEDOG'!$B:$Q,16,0),"")</f>
        <v>STMA-RS</v>
      </c>
      <c r="P281" t="str">
        <f>IFERROR(VLOOKUP(Filiais_Petz4[[#This Row],[FILIAL]],'[4]PETZ E ZEEDOG'!$B:$R,17,0),"")</f>
        <v>JOAB</v>
      </c>
      <c r="Q281" t="str">
        <f>IFERROR(VLOOKUP(Filiais_Petz4[[#This Row],[FILIAL]],'[4]PETZ E ZEEDOG'!$B:$C,2,0),"")</f>
        <v>RS</v>
      </c>
    </row>
    <row r="282" spans="1:17" ht="14.45" hidden="1" customHeight="1" x14ac:dyDescent="0.25">
      <c r="A282" t="s">
        <v>335</v>
      </c>
      <c r="B282">
        <f>IFERROR(VLOOKUP(Filiais_Petz4[[#This Row],[FILIAL]],'[4]PETZ E ZEEDOG'!$B:$D,3,0),"")</f>
        <v>0</v>
      </c>
      <c r="C282">
        <f>IFERROR(VLOOKUP(Filiais_Petz4[[#This Row],[FILIAL]],'[4]PETZ E ZEEDOG'!$B:$E,4,0),"")</f>
        <v>0</v>
      </c>
      <c r="D282" t="str">
        <f>IFERROR(VLOOKUP(Filiais_Petz4[[#This Row],[FILIAL]],'[4]PETZ E ZEEDOG'!$B:$F,5,0),"")</f>
        <v>CPCO-SC</v>
      </c>
      <c r="E282" t="str">
        <f>IFERROR(VLOOKUP(Filiais_Petz4[[#This Row],[FILIAL]],'[4]PETZ E ZEEDOG'!$B:$G,6,0),"")</f>
        <v>PETZ CHAPECÓ</v>
      </c>
      <c r="F282" s="1">
        <f>IFERROR(VLOOKUP(Filiais_Petz4[[#This Row],[FILIAL]],'[4]PETZ E ZEEDOG'!$B:$H,7,0),"")</f>
        <v>0</v>
      </c>
      <c r="G282" t="str">
        <f>IFERROR(VLOOKUP(Filiais_Petz4[[#This Row],[FILIAL]],'[4]PETZ E ZEEDOG'!$B$2:$R$1103,8,0),"")</f>
        <v>AV. FERNANDO MACHADO, 1001D</v>
      </c>
      <c r="H282" t="str">
        <f>IFERROR(VLOOKUP(Filiais_Petz4[[#This Row],[FILIAL]],'[4]PETZ E ZEEDOG'!$B:$J,9,0),"")</f>
        <v>CHAPECO</v>
      </c>
      <c r="I282" t="str">
        <f>IFERROR(VLOOKUP(Filiais_Petz4[[#This Row],[FILIAL]],'[4]PETZ E ZEEDOG'!$B:$K,10,0),"")</f>
        <v>SC</v>
      </c>
      <c r="J282" t="str">
        <f>IFERROR(VLOOKUP(Filiais_Petz4[[#This Row],[FILIAL]],'[4]PETZ E ZEEDOG'!$B$2:$R$1103,11,0),"")</f>
        <v>89802-111</v>
      </c>
      <c r="K282" s="89" t="str">
        <f>IFERROR(VLOOKUP(Filiais_Petz4[[#This Row],[FILIAL]],'[4]PETZ E ZEEDOG'!$B:$M,12,0),"")</f>
        <v>18.328.118/0299-48</v>
      </c>
      <c r="L282">
        <f>IFERROR(VLOOKUP(Filiais_Petz4[[#This Row],[FILIAL]],'[4]PETZ E ZEEDOG'!$B:$N,13,0),"")</f>
        <v>262800179</v>
      </c>
      <c r="M282" t="str">
        <f>IFERROR(VLOOKUP(Filiais_Petz4[[#This Row],[FILIAL]],'[4]PETZ E ZEEDOG'!$B:$O,14,0),"")</f>
        <v>CENTRO</v>
      </c>
      <c r="N282" t="str">
        <f>IFERROR(VLOOKUP(Filiais_Petz4[[#This Row],[FILIAL]],'[4]PETZ E ZEEDOG'!$B:$P,15,0),"")</f>
        <v>N</v>
      </c>
      <c r="O282" t="str">
        <f>IFERROR(VLOOKUP(Filiais_Petz4[[#This Row],[FILIAL]],'[4]PETZ E ZEEDOG'!$B:$Q,16,0),"")</f>
        <v/>
      </c>
      <c r="P282">
        <f>IFERROR(VLOOKUP(Filiais_Petz4[[#This Row],[FILIAL]],'[4]PETZ E ZEEDOG'!$B:$R,17,0),"")</f>
        <v>0</v>
      </c>
      <c r="Q282">
        <f>IFERROR(VLOOKUP(Filiais_Petz4[[#This Row],[FILIAL]],'[4]PETZ E ZEEDOG'!$B:$C,2,0),"")</f>
        <v>0</v>
      </c>
    </row>
    <row r="283" spans="1:17" ht="14.45" hidden="1" customHeight="1" x14ac:dyDescent="0.25">
      <c r="A283" t="s">
        <v>336</v>
      </c>
      <c r="B283">
        <f>IFERROR(VLOOKUP(Filiais_Petz4[[#This Row],[FILIAL]],'[4]PETZ E ZEEDOG'!$B:$D,3,0),"")</f>
        <v>0</v>
      </c>
      <c r="C283">
        <f>IFERROR(VLOOKUP(Filiais_Petz4[[#This Row],[FILIAL]],'[4]PETZ E ZEEDOG'!$B:$E,4,0),"")</f>
        <v>0</v>
      </c>
      <c r="D283" t="str">
        <f>IFERROR(VLOOKUP(Filiais_Petz4[[#This Row],[FILIAL]],'[4]PETZ E ZEEDOG'!$B:$F,5,0),"")</f>
        <v>JCNA-SP</v>
      </c>
      <c r="E283" t="str">
        <f>IFERROR(VLOOKUP(Filiais_Petz4[[#This Row],[FILIAL]],'[4]PETZ E ZEEDOG'!$B:$G,6,0),"")</f>
        <v>PETZ JAÇANÃ</v>
      </c>
      <c r="F283" s="1">
        <f>IFERROR(VLOOKUP(Filiais_Petz4[[#This Row],[FILIAL]],'[4]PETZ E ZEEDOG'!$B:$H,7,0),"")</f>
        <v>45551</v>
      </c>
      <c r="G283" t="str">
        <f>IFERROR(VLOOKUP(Filiais_Petz4[[#This Row],[FILIAL]],'[4]PETZ E ZEEDOG'!$B$2:$R$1103,8,0),"")</f>
        <v>AV LUIS STAMATIS, 474</v>
      </c>
      <c r="H283" t="str">
        <f>IFERROR(VLOOKUP(Filiais_Petz4[[#This Row],[FILIAL]],'[4]PETZ E ZEEDOG'!$B:$J,9,0),"")</f>
        <v>SÃO PAULO</v>
      </c>
      <c r="I283" t="str">
        <f>IFERROR(VLOOKUP(Filiais_Petz4[[#This Row],[FILIAL]],'[4]PETZ E ZEEDOG'!$B:$K,10,0),"")</f>
        <v>SP</v>
      </c>
      <c r="J283">
        <f>IFERROR(VLOOKUP(Filiais_Petz4[[#This Row],[FILIAL]],'[4]PETZ E ZEEDOG'!$B$2:$R$1103,11,0),"")</f>
        <v>2260000</v>
      </c>
      <c r="K283" s="89" t="str">
        <f>IFERROR(VLOOKUP(Filiais_Petz4[[#This Row],[FILIAL]],'[4]PETZ E ZEEDOG'!$B:$M,12,0),"")</f>
        <v>18.328.118/0284-61</v>
      </c>
      <c r="L283">
        <f>IFERROR(VLOOKUP(Filiais_Petz4[[#This Row],[FILIAL]],'[4]PETZ E ZEEDOG'!$B:$N,13,0),"")</f>
        <v>120879310116</v>
      </c>
      <c r="M283" t="str">
        <f>IFERROR(VLOOKUP(Filiais_Petz4[[#This Row],[FILIAL]],'[4]PETZ E ZEEDOG'!$B:$O,14,0),"")</f>
        <v>VILA CONSTANCA</v>
      </c>
      <c r="N283" t="str">
        <f>IFERROR(VLOOKUP(Filiais_Petz4[[#This Row],[FILIAL]],'[4]PETZ E ZEEDOG'!$B:$P,15,0),"")</f>
        <v>N</v>
      </c>
      <c r="O283" t="str">
        <f>IFERROR(VLOOKUP(Filiais_Petz4[[#This Row],[FILIAL]],'[4]PETZ E ZEEDOG'!$B:$Q,16,0),"")</f>
        <v>JCNA-SP</v>
      </c>
      <c r="P283">
        <f>IFERROR(VLOOKUP(Filiais_Petz4[[#This Row],[FILIAL]],'[4]PETZ E ZEEDOG'!$B:$R,17,0),"")</f>
        <v>0</v>
      </c>
      <c r="Q283">
        <f>IFERROR(VLOOKUP(Filiais_Petz4[[#This Row],[FILIAL]],'[4]PETZ E ZEEDOG'!$B:$C,2,0),"")</f>
        <v>0</v>
      </c>
    </row>
    <row r="284" spans="1:17" ht="14.45" hidden="1" customHeight="1" x14ac:dyDescent="0.25">
      <c r="A284" t="s">
        <v>337</v>
      </c>
      <c r="B284" t="str">
        <f>IFERROR(VLOOKUP(Filiais_Petz4[[#This Row],[FILIAL]],'[4]PETZ E ZEEDOG'!$B:$D,3,0),"")</f>
        <v>R2</v>
      </c>
      <c r="C284" t="str">
        <f>IFERROR(VLOOKUP(Filiais_Petz4[[#This Row],[FILIAL]],'[4]PETZ E ZEEDOG'!$B:$E,4,0),"")</f>
        <v>MARCONE</v>
      </c>
      <c r="D284" t="str">
        <f>IFERROR(VLOOKUP(Filiais_Petz4[[#This Row],[FILIAL]],'[4]PETZ E ZEEDOG'!$B:$F,5,0),"")</f>
        <v>ASPN-SP</v>
      </c>
      <c r="E284" t="str">
        <f>IFERROR(VLOOKUP(Filiais_Petz4[[#This Row],[FILIAL]],'[4]PETZ E ZEEDOG'!$B:$G,6,0),"")</f>
        <v xml:space="preserve">PETZ ASSAI PENHA </v>
      </c>
      <c r="F284" s="1">
        <f>IFERROR(VLOOKUP(Filiais_Petz4[[#This Row],[FILIAL]],'[4]PETZ E ZEEDOG'!$B:$H,7,0),"")</f>
        <v>45230</v>
      </c>
      <c r="G284" t="str">
        <f>IFERROR(VLOOKUP(Filiais_Petz4[[#This Row],[FILIAL]],'[4]PETZ E ZEEDOG'!$B$2:$R$1103,8,0),"")</f>
        <v>AV S MIGUEL, 962</v>
      </c>
      <c r="H284" t="str">
        <f>IFERROR(VLOOKUP(Filiais_Petz4[[#This Row],[FILIAL]],'[4]PETZ E ZEEDOG'!$B:$J,9,0),"")</f>
        <v>SÃO PAULO</v>
      </c>
      <c r="I284" t="str">
        <f>IFERROR(VLOOKUP(Filiais_Petz4[[#This Row],[FILIAL]],'[4]PETZ E ZEEDOG'!$B:$K,10,0),"")</f>
        <v>SP</v>
      </c>
      <c r="J284">
        <f>IFERROR(VLOOKUP(Filiais_Petz4[[#This Row],[FILIAL]],'[4]PETZ E ZEEDOG'!$B$2:$R$1103,11,0),"")</f>
        <v>3620000</v>
      </c>
      <c r="K284" s="89" t="str">
        <f>IFERROR(VLOOKUP(Filiais_Petz4[[#This Row],[FILIAL]],'[4]PETZ E ZEEDOG'!$B:$M,12,0),"")</f>
        <v>18.328.118/0288-95</v>
      </c>
      <c r="L284">
        <f>IFERROR(VLOOKUP(Filiais_Petz4[[#This Row],[FILIAL]],'[4]PETZ E ZEEDOG'!$B:$N,13,0),"")</f>
        <v>124518951112</v>
      </c>
      <c r="M284" t="str">
        <f>IFERROR(VLOOKUP(Filiais_Petz4[[#This Row],[FILIAL]],'[4]PETZ E ZEEDOG'!$B:$O,14,0),"")</f>
        <v>VILA MARIETA</v>
      </c>
      <c r="N284" t="str">
        <f>IFERROR(VLOOKUP(Filiais_Petz4[[#This Row],[FILIAL]],'[4]PETZ E ZEEDOG'!$B:$P,15,0),"")</f>
        <v>N</v>
      </c>
      <c r="O284" t="str">
        <f>IFERROR(VLOOKUP(Filiais_Petz4[[#This Row],[FILIAL]],'[4]PETZ E ZEEDOG'!$B:$Q,16,0),"")</f>
        <v/>
      </c>
      <c r="P284" t="str">
        <f>IFERROR(VLOOKUP(Filiais_Petz4[[#This Row],[FILIAL]],'[4]PETZ E ZEEDOG'!$B:$R,17,0),"")</f>
        <v>ROBSON</v>
      </c>
      <c r="Q284" t="str">
        <f>IFERROR(VLOOKUP(Filiais_Petz4[[#This Row],[FILIAL]],'[4]PETZ E ZEEDOG'!$B:$C,2,0),"")</f>
        <v>SP4</v>
      </c>
    </row>
    <row r="285" spans="1:17" ht="14.45" hidden="1" customHeight="1" x14ac:dyDescent="0.25">
      <c r="A285" t="s">
        <v>338</v>
      </c>
      <c r="B285" t="str">
        <f>IFERROR(VLOOKUP(Filiais_Petz4[[#This Row],[FILIAL]],'[4]PETZ E ZEEDOG'!$B:$D,3,0),"")</f>
        <v>R3</v>
      </c>
      <c r="C285" t="str">
        <f>IFERROR(VLOOKUP(Filiais_Petz4[[#This Row],[FILIAL]],'[4]PETZ E ZEEDOG'!$B:$E,4,0),"")</f>
        <v>FELICIO</v>
      </c>
      <c r="D285" t="str">
        <f>IFERROR(VLOOKUP(Filiais_Petz4[[#This Row],[FILIAL]],'[4]PETZ E ZEEDOG'!$B:$F,5,0),"")</f>
        <v>ASAC-SP</v>
      </c>
      <c r="E285" t="str">
        <f>IFERROR(VLOOKUP(Filiais_Petz4[[#This Row],[FILIAL]],'[4]PETZ E ZEEDOG'!$B:$G,6,0),"")</f>
        <v>PETZ ASSAI ANCHIETA</v>
      </c>
      <c r="F285" s="1">
        <f>IFERROR(VLOOKUP(Filiais_Petz4[[#This Row],[FILIAL]],'[4]PETZ E ZEEDOG'!$B:$H,7,0),"")</f>
        <v>45259</v>
      </c>
      <c r="G285" t="str">
        <f>IFERROR(VLOOKUP(Filiais_Petz4[[#This Row],[FILIAL]],'[4]PETZ E ZEEDOG'!$B$2:$R$1103,8,0),"")</f>
        <v>RUA GARCIA LORCA, 301</v>
      </c>
      <c r="H285" t="str">
        <f>IFERROR(VLOOKUP(Filiais_Petz4[[#This Row],[FILIAL]],'[4]PETZ E ZEEDOG'!$B:$J,9,0),"")</f>
        <v>SÃO BERNARDO DO CAMPO</v>
      </c>
      <c r="I285" t="str">
        <f>IFERROR(VLOOKUP(Filiais_Petz4[[#This Row],[FILIAL]],'[4]PETZ E ZEEDOG'!$B:$K,10,0),"")</f>
        <v>SP</v>
      </c>
      <c r="J285">
        <f>IFERROR(VLOOKUP(Filiais_Petz4[[#This Row],[FILIAL]],'[4]PETZ E ZEEDOG'!$B$2:$R$1103,11,0),"")</f>
        <v>9695000</v>
      </c>
      <c r="K285" s="89" t="str">
        <f>IFERROR(VLOOKUP(Filiais_Petz4[[#This Row],[FILIAL]],'[4]PETZ E ZEEDOG'!$B:$M,12,0),"")</f>
        <v>18.328.118/0290-00</v>
      </c>
      <c r="L285">
        <f>IFERROR(VLOOKUP(Filiais_Petz4[[#This Row],[FILIAL]],'[4]PETZ E ZEEDOG'!$B:$N,13,0),"")</f>
        <v>799754505117</v>
      </c>
      <c r="M285" t="str">
        <f>IFERROR(VLOOKUP(Filiais_Petz4[[#This Row],[FILIAL]],'[4]PETZ E ZEEDOG'!$B:$O,14,0),"")</f>
        <v>PAULICEIA</v>
      </c>
      <c r="N285" t="str">
        <f>IFERROR(VLOOKUP(Filiais_Petz4[[#This Row],[FILIAL]],'[4]PETZ E ZEEDOG'!$B:$P,15,0),"")</f>
        <v>N</v>
      </c>
      <c r="O285" t="str">
        <f>IFERROR(VLOOKUP(Filiais_Petz4[[#This Row],[FILIAL]],'[4]PETZ E ZEEDOG'!$B:$Q,16,0),"")</f>
        <v/>
      </c>
      <c r="P285" t="str">
        <f>IFERROR(VLOOKUP(Filiais_Petz4[[#This Row],[FILIAL]],'[4]PETZ E ZEEDOG'!$B:$R,17,0),"")</f>
        <v>CAIO</v>
      </c>
      <c r="Q285" t="str">
        <f>IFERROR(VLOOKUP(Filiais_Petz4[[#This Row],[FILIAL]],'[4]PETZ E ZEEDOG'!$B:$C,2,0),"")</f>
        <v>SP3</v>
      </c>
    </row>
    <row r="286" spans="1:17" ht="14.45" hidden="1" customHeight="1" x14ac:dyDescent="0.25">
      <c r="A286" t="s">
        <v>339</v>
      </c>
      <c r="B286">
        <f>IFERROR(VLOOKUP(Filiais_Petz4[[#This Row],[FILIAL]],'[4]PETZ E ZEEDOG'!$B:$D,3,0),"")</f>
        <v>0</v>
      </c>
      <c r="C286">
        <f>IFERROR(VLOOKUP(Filiais_Petz4[[#This Row],[FILIAL]],'[4]PETZ E ZEEDOG'!$B:$E,4,0),"")</f>
        <v>0</v>
      </c>
      <c r="D286" t="str">
        <f>IFERROR(VLOOKUP(Filiais_Petz4[[#This Row],[FILIAL]],'[4]PETZ E ZEEDOG'!$B:$F,5,0),"")</f>
        <v>TTUI-SP</v>
      </c>
      <c r="E286" t="str">
        <f>IFERROR(VLOOKUP(Filiais_Petz4[[#This Row],[FILIAL]],'[4]PETZ E ZEEDOG'!$B:$G,6,0),"")</f>
        <v xml:space="preserve">PETZ TATUI </v>
      </c>
      <c r="F286" s="1">
        <f>IFERROR(VLOOKUP(Filiais_Petz4[[#This Row],[FILIAL]],'[4]PETZ E ZEEDOG'!$B:$H,7,0),"")</f>
        <v>45956</v>
      </c>
      <c r="G286" t="str">
        <f>IFERROR(VLOOKUP(Filiais_Petz4[[#This Row],[FILIAL]],'[4]PETZ E ZEEDOG'!$B$2:$R$1103,8,0),"")</f>
        <v>RUA SAO BENTO, 287</v>
      </c>
      <c r="H286" t="str">
        <f>IFERROR(VLOOKUP(Filiais_Petz4[[#This Row],[FILIAL]],'[4]PETZ E ZEEDOG'!$B:$J,9,0),"")</f>
        <v>TATUI</v>
      </c>
      <c r="I286" t="str">
        <f>IFERROR(VLOOKUP(Filiais_Petz4[[#This Row],[FILIAL]],'[4]PETZ E ZEEDOG'!$B:$K,10,0),"")</f>
        <v>SP</v>
      </c>
      <c r="J286">
        <f>IFERROR(VLOOKUP(Filiais_Petz4[[#This Row],[FILIAL]],'[4]PETZ E ZEEDOG'!$B$2:$R$1103,11,0),"")</f>
        <v>18270820</v>
      </c>
      <c r="K286" s="89" t="str">
        <f>IFERROR(VLOOKUP(Filiais_Petz4[[#This Row],[FILIAL]],'[4]PETZ E ZEEDOG'!$B:$M,12,0),"")</f>
        <v>18.328.118/0294-33</v>
      </c>
      <c r="L286">
        <f>IFERROR(VLOOKUP(Filiais_Petz4[[#This Row],[FILIAL]],'[4]PETZ E ZEEDOG'!$B:$N,13,0),"")</f>
        <v>687300985118</v>
      </c>
      <c r="M286" t="str">
        <f>IFERROR(VLOOKUP(Filiais_Petz4[[#This Row],[FILIAL]],'[4]PETZ E ZEEDOG'!$B:$O,14,0),"")</f>
        <v>CENTRO</v>
      </c>
      <c r="N286" t="str">
        <f>IFERROR(VLOOKUP(Filiais_Petz4[[#This Row],[FILIAL]],'[4]PETZ E ZEEDOG'!$B:$P,15,0),"")</f>
        <v>N</v>
      </c>
      <c r="O286" t="str">
        <f>IFERROR(VLOOKUP(Filiais_Petz4[[#This Row],[FILIAL]],'[4]PETZ E ZEEDOG'!$B:$Q,16,0),"")</f>
        <v/>
      </c>
      <c r="P286">
        <f>IFERROR(VLOOKUP(Filiais_Petz4[[#This Row],[FILIAL]],'[4]PETZ E ZEEDOG'!$B:$R,17,0),"")</f>
        <v>0</v>
      </c>
      <c r="Q286">
        <f>IFERROR(VLOOKUP(Filiais_Petz4[[#This Row],[FILIAL]],'[4]PETZ E ZEEDOG'!$B:$C,2,0),"")</f>
        <v>0</v>
      </c>
    </row>
    <row r="287" spans="1:17" ht="14.45" hidden="1" customHeight="1" x14ac:dyDescent="0.25">
      <c r="A287" t="s">
        <v>340</v>
      </c>
      <c r="B287" t="str">
        <f>IFERROR(VLOOKUP(Filiais_Petz4[[#This Row],[FILIAL]],'[4]PETZ E ZEEDOG'!$B:$D,3,0),"")</f>
        <v/>
      </c>
      <c r="C287" t="str">
        <f>IFERROR(VLOOKUP(Filiais_Petz4[[#This Row],[FILIAL]],'[4]PETZ E ZEEDOG'!$B:$E,4,0),"")</f>
        <v/>
      </c>
      <c r="D287" t="str">
        <f>IFERROR(VLOOKUP(Filiais_Petz4[[#This Row],[FILIAL]],'[4]PETZ E ZEEDOG'!$B:$F,5,0),"")</f>
        <v>ACTB-GO</v>
      </c>
      <c r="E287" t="str">
        <f>IFERROR(VLOOKUP(Filiais_Petz4[[#This Row],[FILIAL]],'[4]PETZ E ZEEDOG'!$B:$G,6,0),"")</f>
        <v>PETZ ASSIS CHATEAURBRIAND</v>
      </c>
      <c r="F287" s="1">
        <f>IFERROR(VLOOKUP(Filiais_Petz4[[#This Row],[FILIAL]],'[4]PETZ E ZEEDOG'!$B:$H,7,0),"")</f>
        <v>0</v>
      </c>
      <c r="G287" t="str">
        <f>IFERROR(VLOOKUP(Filiais_Petz4[[#This Row],[FILIAL]],'[4]PETZ E ZEEDOG'!$B$2:$R$1103,8,0),"")</f>
        <v>AV ASSIS CHATEAUBRIAND, 1180</v>
      </c>
      <c r="H287" t="str">
        <f>IFERROR(VLOOKUP(Filiais_Petz4[[#This Row],[FILIAL]],'[4]PETZ E ZEEDOG'!$B:$J,9,0),"")</f>
        <v>GOIÂNIA</v>
      </c>
      <c r="I287" t="str">
        <f>IFERROR(VLOOKUP(Filiais_Petz4[[#This Row],[FILIAL]],'[4]PETZ E ZEEDOG'!$B:$K,10,0),"")</f>
        <v>GO</v>
      </c>
      <c r="J287" t="str">
        <f>IFERROR(VLOOKUP(Filiais_Petz4[[#This Row],[FILIAL]],'[4]PETZ E ZEEDOG'!$B$2:$R$1103,11,0),"")</f>
        <v>74130-010</v>
      </c>
      <c r="K287" s="89" t="str">
        <f>IFERROR(VLOOKUP(Filiais_Petz4[[#This Row],[FILIAL]],'[4]PETZ E ZEEDOG'!$B:$M,12,0),"")</f>
        <v>18.328.118/0296-03</v>
      </c>
      <c r="L287">
        <f>IFERROR(VLOOKUP(Filiais_Petz4[[#This Row],[FILIAL]],'[4]PETZ E ZEEDOG'!$B:$N,13,0),"")</f>
        <v>200878611</v>
      </c>
      <c r="M287" t="str">
        <f>IFERROR(VLOOKUP(Filiais_Petz4[[#This Row],[FILIAL]],'[4]PETZ E ZEEDOG'!$B:$O,14,0),"")</f>
        <v/>
      </c>
      <c r="N287" t="str">
        <f>IFERROR(VLOOKUP(Filiais_Petz4[[#This Row],[FILIAL]],'[4]PETZ E ZEEDOG'!$B:$P,15,0),"")</f>
        <v>N</v>
      </c>
      <c r="O287" t="str">
        <f>IFERROR(VLOOKUP(Filiais_Petz4[[#This Row],[FILIAL]],'[4]PETZ E ZEEDOG'!$B:$Q,16,0),"")</f>
        <v/>
      </c>
      <c r="P287">
        <f>IFERROR(VLOOKUP(Filiais_Petz4[[#This Row],[FILIAL]],'[4]PETZ E ZEEDOG'!$B:$R,17,0),"")</f>
        <v>0</v>
      </c>
      <c r="Q287" t="str">
        <f>IFERROR(VLOOKUP(Filiais_Petz4[[#This Row],[FILIAL]],'[4]PETZ E ZEEDOG'!$B:$C,2,0),"")</f>
        <v/>
      </c>
    </row>
    <row r="288" spans="1:17" ht="14.45" hidden="1" customHeight="1" x14ac:dyDescent="0.25">
      <c r="A288" t="s">
        <v>341</v>
      </c>
      <c r="B288" t="str">
        <f>IFERROR(VLOOKUP(Filiais_Petz4[[#This Row],[FILIAL]],'[4]PETZ E ZEEDOG'!$B:$D,3,0),"")</f>
        <v>R2</v>
      </c>
      <c r="C288" t="str">
        <f>IFERROR(VLOOKUP(Filiais_Petz4[[#This Row],[FILIAL]],'[4]PETZ E ZEEDOG'!$B:$E,4,0),"")</f>
        <v>MARCONE</v>
      </c>
      <c r="D288" t="str">
        <f>IFERROR(VLOOKUP(Filiais_Petz4[[#This Row],[FILIAL]],'[4]PETZ E ZEEDOG'!$B:$F,5,0),"")</f>
        <v>ARUJ-SP</v>
      </c>
      <c r="E288" t="str">
        <f>IFERROR(VLOOKUP(Filiais_Petz4[[#This Row],[FILIAL]],'[4]PETZ E ZEEDOG'!$B:$G,6,0),"")</f>
        <v>PETZ ARUJA</v>
      </c>
      <c r="F288" s="1">
        <f>IFERROR(VLOOKUP(Filiais_Petz4[[#This Row],[FILIAL]],'[4]PETZ E ZEEDOG'!$B:$H,7,0),"")</f>
        <v>45375</v>
      </c>
      <c r="G288" t="str">
        <f>IFERROR(VLOOKUP(Filiais_Petz4[[#This Row],[FILIAL]],'[4]PETZ E ZEEDOG'!$B$2:$R$1103,8,0),"")</f>
        <v>RODOVIA ALBERTO HINOTO, 1278</v>
      </c>
      <c r="H288" t="str">
        <f>IFERROR(VLOOKUP(Filiais_Petz4[[#This Row],[FILIAL]],'[4]PETZ E ZEEDOG'!$B:$J,9,0),"")</f>
        <v>ARUJA</v>
      </c>
      <c r="I288" t="str">
        <f>IFERROR(VLOOKUP(Filiais_Petz4[[#This Row],[FILIAL]],'[4]PETZ E ZEEDOG'!$B:$K,10,0),"")</f>
        <v>SP</v>
      </c>
      <c r="J288">
        <f>IFERROR(VLOOKUP(Filiais_Petz4[[#This Row],[FILIAL]],'[4]PETZ E ZEEDOG'!$B$2:$R$1103,11,0),"")</f>
        <v>7434100</v>
      </c>
      <c r="K288" s="89" t="str">
        <f>IFERROR(VLOOKUP(Filiais_Petz4[[#This Row],[FILIAL]],'[4]PETZ E ZEEDOG'!$B:$M,12,0),"")</f>
        <v>18.328.118/0295-14</v>
      </c>
      <c r="L288">
        <f>IFERROR(VLOOKUP(Filiais_Petz4[[#This Row],[FILIAL]],'[4]PETZ E ZEEDOG'!$B:$N,13,0),"")</f>
        <v>188193111111</v>
      </c>
      <c r="M288" t="str">
        <f>IFERROR(VLOOKUP(Filiais_Petz4[[#This Row],[FILIAL]],'[4]PETZ E ZEEDOG'!$B:$O,14,0),"")</f>
        <v>JARDIM LIMOEIRO</v>
      </c>
      <c r="N288" t="str">
        <f>IFERROR(VLOOKUP(Filiais_Petz4[[#This Row],[FILIAL]],'[4]PETZ E ZEEDOG'!$B:$P,15,0),"")</f>
        <v>N</v>
      </c>
      <c r="O288" t="str">
        <f>IFERROR(VLOOKUP(Filiais_Petz4[[#This Row],[FILIAL]],'[4]PETZ E ZEEDOG'!$B:$Q,16,0),"")</f>
        <v/>
      </c>
      <c r="P288" t="str">
        <f>IFERROR(VLOOKUP(Filiais_Petz4[[#This Row],[FILIAL]],'[4]PETZ E ZEEDOG'!$B:$R,17,0),"")</f>
        <v>JOAB</v>
      </c>
      <c r="Q288" t="str">
        <f>IFERROR(VLOOKUP(Filiais_Petz4[[#This Row],[FILIAL]],'[4]PETZ E ZEEDOG'!$B:$C,2,0),"")</f>
        <v>SP5</v>
      </c>
    </row>
    <row r="289" spans="1:17" ht="14.45" hidden="1" customHeight="1" x14ac:dyDescent="0.25">
      <c r="A289" t="s">
        <v>342</v>
      </c>
      <c r="B289">
        <f>IFERROR(VLOOKUP(Filiais_Petz4[[#This Row],[FILIAL]],'[4]PETZ E ZEEDOG'!$B:$D,3,0),"")</f>
        <v>0</v>
      </c>
      <c r="C289">
        <f>IFERROR(VLOOKUP(Filiais_Petz4[[#This Row],[FILIAL]],'[4]PETZ E ZEEDOG'!$B:$E,4,0),"")</f>
        <v>0</v>
      </c>
      <c r="D289" t="str">
        <f>IFERROR(VLOOKUP(Filiais_Petz4[[#This Row],[FILIAL]],'[4]PETZ E ZEEDOG'!$B:$F,5,0),"")</f>
        <v>ABML-PR</v>
      </c>
      <c r="E289" t="str">
        <f>IFERROR(VLOOKUP(Filiais_Petz4[[#This Row],[FILIAL]],'[4]PETZ E ZEEDOG'!$B:$G,6,0),"")</f>
        <v>PETZ ALAMEDA BETTEGA MALL</v>
      </c>
      <c r="F289" s="1">
        <f>IFERROR(VLOOKUP(Filiais_Petz4[[#This Row],[FILIAL]],'[4]PETZ E ZEEDOG'!$B:$H,7,0),"")</f>
        <v>0</v>
      </c>
      <c r="G289" t="str">
        <f>IFERROR(VLOOKUP(Filiais_Petz4[[#This Row],[FILIAL]],'[4]PETZ E ZEEDOG'!$B$2:$R$1103,8,0),"")</f>
        <v/>
      </c>
      <c r="H289" t="str">
        <f>IFERROR(VLOOKUP(Filiais_Petz4[[#This Row],[FILIAL]],'[4]PETZ E ZEEDOG'!$B:$J,9,0),"")</f>
        <v/>
      </c>
      <c r="I289" t="str">
        <f>IFERROR(VLOOKUP(Filiais_Petz4[[#This Row],[FILIAL]],'[4]PETZ E ZEEDOG'!$B:$K,10,0),"")</f>
        <v/>
      </c>
      <c r="J289">
        <f>IFERROR(VLOOKUP(Filiais_Petz4[[#This Row],[FILIAL]],'[4]PETZ E ZEEDOG'!$B$2:$R$1103,11,0),"")</f>
        <v>0</v>
      </c>
      <c r="K289" s="89" t="str">
        <f>IFERROR(VLOOKUP(Filiais_Petz4[[#This Row],[FILIAL]],'[4]PETZ E ZEEDOG'!$B:$M,12,0),"")</f>
        <v/>
      </c>
      <c r="L289" t="str">
        <f>IFERROR(VLOOKUP(Filiais_Petz4[[#This Row],[FILIAL]],'[4]PETZ E ZEEDOG'!$B:$N,13,0),"")</f>
        <v/>
      </c>
      <c r="M289" t="str">
        <f>IFERROR(VLOOKUP(Filiais_Petz4[[#This Row],[FILIAL]],'[4]PETZ E ZEEDOG'!$B:$O,14,0),"")</f>
        <v/>
      </c>
      <c r="N289" t="str">
        <f>IFERROR(VLOOKUP(Filiais_Petz4[[#This Row],[FILIAL]],'[4]PETZ E ZEEDOG'!$B:$P,15,0),"")</f>
        <v>N</v>
      </c>
      <c r="O289" t="str">
        <f>IFERROR(VLOOKUP(Filiais_Petz4[[#This Row],[FILIAL]],'[4]PETZ E ZEEDOG'!$B:$Q,16,0),"")</f>
        <v/>
      </c>
      <c r="P289">
        <f>IFERROR(VLOOKUP(Filiais_Petz4[[#This Row],[FILIAL]],'[4]PETZ E ZEEDOG'!$B:$R,17,0),"")</f>
        <v>0</v>
      </c>
      <c r="Q289">
        <f>IFERROR(VLOOKUP(Filiais_Petz4[[#This Row],[FILIAL]],'[4]PETZ E ZEEDOG'!$B:$C,2,0),"")</f>
        <v>0</v>
      </c>
    </row>
    <row r="290" spans="1:17" ht="14.45" hidden="1" customHeight="1" x14ac:dyDescent="0.25">
      <c r="A290" t="s">
        <v>343</v>
      </c>
      <c r="B290" t="str">
        <f>IFERROR(VLOOKUP(Filiais_Petz4[[#This Row],[FILIAL]],'[4]PETZ E ZEEDOG'!$B:$D,3,0),"")</f>
        <v>R1</v>
      </c>
      <c r="C290" t="str">
        <f>IFERROR(VLOOKUP(Filiais_Petz4[[#This Row],[FILIAL]],'[4]PETZ E ZEEDOG'!$B:$E,4,0),"")</f>
        <v>MARYANE</v>
      </c>
      <c r="D290" t="str">
        <f>IFERROR(VLOOKUP(Filiais_Petz4[[#This Row],[FILIAL]],'[4]PETZ E ZEEDOG'!$B:$F,5,0),"")</f>
        <v>HPSL-SE</v>
      </c>
      <c r="E290" t="str">
        <f>IFERROR(VLOOKUP(Filiais_Petz4[[#This Row],[FILIAL]],'[4]PETZ E ZEEDOG'!$B:$G,6,0),"")</f>
        <v>PETZ HIPER SALES</v>
      </c>
      <c r="F290" s="1">
        <f>IFERROR(VLOOKUP(Filiais_Petz4[[#This Row],[FILIAL]],'[4]PETZ E ZEEDOG'!$B:$H,7,0),"")</f>
        <v>45502</v>
      </c>
      <c r="G290" t="str">
        <f>IFERROR(VLOOKUP(Filiais_Petz4[[#This Row],[FILIAL]],'[4]PETZ E ZEEDOG'!$B$2:$R$1103,8,0),"")</f>
        <v/>
      </c>
      <c r="H290" t="str">
        <f>IFERROR(VLOOKUP(Filiais_Petz4[[#This Row],[FILIAL]],'[4]PETZ E ZEEDOG'!$B:$J,9,0),"")</f>
        <v/>
      </c>
      <c r="I290" t="str">
        <f>IFERROR(VLOOKUP(Filiais_Petz4[[#This Row],[FILIAL]],'[4]PETZ E ZEEDOG'!$B:$K,10,0),"")</f>
        <v/>
      </c>
      <c r="J290">
        <f>IFERROR(VLOOKUP(Filiais_Petz4[[#This Row],[FILIAL]],'[4]PETZ E ZEEDOG'!$B$2:$R$1103,11,0),"")</f>
        <v>0</v>
      </c>
      <c r="K290" s="89" t="str">
        <f>IFERROR(VLOOKUP(Filiais_Petz4[[#This Row],[FILIAL]],'[4]PETZ E ZEEDOG'!$B:$M,12,0),"")</f>
        <v/>
      </c>
      <c r="L290" t="str">
        <f>IFERROR(VLOOKUP(Filiais_Petz4[[#This Row],[FILIAL]],'[4]PETZ E ZEEDOG'!$B:$N,13,0),"")</f>
        <v/>
      </c>
      <c r="M290" t="str">
        <f>IFERROR(VLOOKUP(Filiais_Petz4[[#This Row],[FILIAL]],'[4]PETZ E ZEEDOG'!$B:$O,14,0),"")</f>
        <v/>
      </c>
      <c r="N290" t="str">
        <f>IFERROR(VLOOKUP(Filiais_Petz4[[#This Row],[FILIAL]],'[4]PETZ E ZEEDOG'!$B:$P,15,0),"")</f>
        <v>N</v>
      </c>
      <c r="O290" t="str">
        <f>IFERROR(VLOOKUP(Filiais_Petz4[[#This Row],[FILIAL]],'[4]PETZ E ZEEDOG'!$B:$Q,16,0),"")</f>
        <v>HPSL-SE</v>
      </c>
      <c r="P290" t="str">
        <f>IFERROR(VLOOKUP(Filiais_Petz4[[#This Row],[FILIAL]],'[4]PETZ E ZEEDOG'!$B:$R,17,0),"")</f>
        <v>LUCAS</v>
      </c>
      <c r="Q290" t="str">
        <f>IFERROR(VLOOKUP(Filiais_Petz4[[#This Row],[FILIAL]],'[4]PETZ E ZEEDOG'!$B:$C,2,0),"")</f>
        <v>NE1</v>
      </c>
    </row>
    <row r="291" spans="1:17" ht="14.45" hidden="1" customHeight="1" x14ac:dyDescent="0.25">
      <c r="A291" t="s">
        <v>344</v>
      </c>
      <c r="B291">
        <f>IFERROR(VLOOKUP(Filiais_Petz4[[#This Row],[FILIAL]],'[4]PETZ E ZEEDOG'!$B:$D,3,0),"")</f>
        <v>0</v>
      </c>
      <c r="C291">
        <f>IFERROR(VLOOKUP(Filiais_Petz4[[#This Row],[FILIAL]],'[4]PETZ E ZEEDOG'!$B:$E,4,0),"")</f>
        <v>0</v>
      </c>
      <c r="D291" t="str">
        <f>IFERROR(VLOOKUP(Filiais_Petz4[[#This Row],[FILIAL]],'[4]PETZ E ZEEDOG'!$B:$F,5,0),"")</f>
        <v>DMRC-SP</v>
      </c>
      <c r="E291" t="str">
        <f>IFERROR(VLOOKUP(Filiais_Petz4[[#This Row],[FILIAL]],'[4]PETZ E ZEEDOG'!$B:$G,6,0),"")</f>
        <v>PETZ DEMARCHI SAO BERNARDO DO CAMPO</v>
      </c>
      <c r="F291" s="1">
        <f>IFERROR(VLOOKUP(Filiais_Petz4[[#This Row],[FILIAL]],'[4]PETZ E ZEEDOG'!$B:$H,7,0),"")</f>
        <v>0</v>
      </c>
      <c r="G291" t="str">
        <f>IFERROR(VLOOKUP(Filiais_Petz4[[#This Row],[FILIAL]],'[4]PETZ E ZEEDOG'!$B$2:$R$1103,8,0),"")</f>
        <v/>
      </c>
      <c r="H291" t="str">
        <f>IFERROR(VLOOKUP(Filiais_Petz4[[#This Row],[FILIAL]],'[4]PETZ E ZEEDOG'!$B:$J,9,0),"")</f>
        <v/>
      </c>
      <c r="I291" t="str">
        <f>IFERROR(VLOOKUP(Filiais_Petz4[[#This Row],[FILIAL]],'[4]PETZ E ZEEDOG'!$B:$K,10,0),"")</f>
        <v/>
      </c>
      <c r="J291">
        <f>IFERROR(VLOOKUP(Filiais_Petz4[[#This Row],[FILIAL]],'[4]PETZ E ZEEDOG'!$B$2:$R$1103,11,0),"")</f>
        <v>0</v>
      </c>
      <c r="K291" s="89" t="str">
        <f>IFERROR(VLOOKUP(Filiais_Petz4[[#This Row],[FILIAL]],'[4]PETZ E ZEEDOG'!$B:$M,12,0),"")</f>
        <v/>
      </c>
      <c r="L291" t="str">
        <f>IFERROR(VLOOKUP(Filiais_Petz4[[#This Row],[FILIAL]],'[4]PETZ E ZEEDOG'!$B:$N,13,0),"")</f>
        <v/>
      </c>
      <c r="M291" t="str">
        <f>IFERROR(VLOOKUP(Filiais_Petz4[[#This Row],[FILIAL]],'[4]PETZ E ZEEDOG'!$B:$O,14,0),"")</f>
        <v/>
      </c>
      <c r="N291" t="str">
        <f>IFERROR(VLOOKUP(Filiais_Petz4[[#This Row],[FILIAL]],'[4]PETZ E ZEEDOG'!$B:$P,15,0),"")</f>
        <v>N</v>
      </c>
      <c r="O291" t="str">
        <f>IFERROR(VLOOKUP(Filiais_Petz4[[#This Row],[FILIAL]],'[4]PETZ E ZEEDOG'!$B:$Q,16,0),"")</f>
        <v/>
      </c>
      <c r="P291">
        <f>IFERROR(VLOOKUP(Filiais_Petz4[[#This Row],[FILIAL]],'[4]PETZ E ZEEDOG'!$B:$R,17,0),"")</f>
        <v>0</v>
      </c>
      <c r="Q291">
        <f>IFERROR(VLOOKUP(Filiais_Petz4[[#This Row],[FILIAL]],'[4]PETZ E ZEEDOG'!$B:$C,2,0),"")</f>
        <v>0</v>
      </c>
    </row>
    <row r="292" spans="1:17" ht="14.45" hidden="1" customHeight="1" x14ac:dyDescent="0.25">
      <c r="A292" t="s">
        <v>345</v>
      </c>
      <c r="B292" t="str">
        <f>IFERROR(VLOOKUP(Filiais_Petz4[[#This Row],[FILIAL]],'[4]PETZ E ZEEDOG'!$B:$D,3,0),"")</f>
        <v/>
      </c>
      <c r="C292" t="str">
        <f>IFERROR(VLOOKUP(Filiais_Petz4[[#This Row],[FILIAL]],'[4]PETZ E ZEEDOG'!$B:$E,4,0),"")</f>
        <v/>
      </c>
      <c r="D292" t="str">
        <f>IFERROR(VLOOKUP(Filiais_Petz4[[#This Row],[FILIAL]],'[4]PETZ E ZEEDOG'!$B:$F,5,0),"")</f>
        <v>SVBL-MG</v>
      </c>
      <c r="E292" t="str">
        <f>IFERROR(VLOOKUP(Filiais_Petz4[[#This Row],[FILIAL]],'[4]PETZ E ZEEDOG'!$B:$G,6,0),"")</f>
        <v>PETZ SILVA LOBO II</v>
      </c>
      <c r="F292" s="1">
        <f>IFERROR(VLOOKUP(Filiais_Petz4[[#This Row],[FILIAL]],'[4]PETZ E ZEEDOG'!$B:$H,7,0),"")</f>
        <v>0</v>
      </c>
      <c r="G292" t="str">
        <f>IFERROR(VLOOKUP(Filiais_Petz4[[#This Row],[FILIAL]],'[4]PETZ E ZEEDOG'!$B$2:$R$1103,8,0),"")</f>
        <v>RUA BOGARI, 36</v>
      </c>
      <c r="H292" t="str">
        <f>IFERROR(VLOOKUP(Filiais_Petz4[[#This Row],[FILIAL]],'[4]PETZ E ZEEDOG'!$B:$J,9,0),"")</f>
        <v>BELO HORIZONTE</v>
      </c>
      <c r="I292" t="str">
        <f>IFERROR(VLOOKUP(Filiais_Petz4[[#This Row],[FILIAL]],'[4]PETZ E ZEEDOG'!$B:$K,10,0),"")</f>
        <v>MG</v>
      </c>
      <c r="J292" t="str">
        <f>IFERROR(VLOOKUP(Filiais_Petz4[[#This Row],[FILIAL]],'[4]PETZ E ZEEDOG'!$B$2:$R$1103,11,0),"")</f>
        <v>30421-188</v>
      </c>
      <c r="K292" s="89" t="str">
        <f>IFERROR(VLOOKUP(Filiais_Petz4[[#This Row],[FILIAL]],'[4]PETZ E ZEEDOG'!$B:$M,12,0),"")</f>
        <v>18.328.118/0297-86</v>
      </c>
      <c r="L292">
        <f>IFERROR(VLOOKUP(Filiais_Petz4[[#This Row],[FILIAL]],'[4]PETZ E ZEEDOG'!$B:$N,13,0),"")</f>
        <v>26221782813</v>
      </c>
      <c r="M292" t="str">
        <f>IFERROR(VLOOKUP(Filiais_Petz4[[#This Row],[FILIAL]],'[4]PETZ E ZEEDOG'!$B:$O,14,0),"")</f>
        <v xml:space="preserve">NOVA SUÍSSA </v>
      </c>
      <c r="N292" t="str">
        <f>IFERROR(VLOOKUP(Filiais_Petz4[[#This Row],[FILIAL]],'[4]PETZ E ZEEDOG'!$B:$P,15,0),"")</f>
        <v>N</v>
      </c>
      <c r="O292" t="str">
        <f>IFERROR(VLOOKUP(Filiais_Petz4[[#This Row],[FILIAL]],'[4]PETZ E ZEEDOG'!$B:$Q,16,0),"")</f>
        <v/>
      </c>
      <c r="P292" t="str">
        <f>IFERROR(VLOOKUP(Filiais_Petz4[[#This Row],[FILIAL]],'[4]PETZ E ZEEDOG'!$B:$R,17,0),"")</f>
        <v/>
      </c>
      <c r="Q292" t="str">
        <f>IFERROR(VLOOKUP(Filiais_Petz4[[#This Row],[FILIAL]],'[4]PETZ E ZEEDOG'!$B:$C,2,0),"")</f>
        <v/>
      </c>
    </row>
    <row r="293" spans="1:17" ht="14.45" hidden="1" customHeight="1" x14ac:dyDescent="0.25">
      <c r="A293" t="s">
        <v>346</v>
      </c>
      <c r="B293" t="str">
        <f>IFERROR(VLOOKUP(Filiais_Petz4[[#This Row],[FILIAL]],'[4]PETZ E ZEEDOG'!$B:$D,3,0),"")</f>
        <v>R1</v>
      </c>
      <c r="C293" t="str">
        <f>IFERROR(VLOOKUP(Filiais_Petz4[[#This Row],[FILIAL]],'[4]PETZ E ZEEDOG'!$B:$E,4,0),"")</f>
        <v>MARYANE</v>
      </c>
      <c r="D293" t="str">
        <f>IFERROR(VLOOKUP(Filiais_Petz4[[#This Row],[FILIAL]],'[4]PETZ E ZEEDOG'!$B:$F,5,0),"")</f>
        <v>AMRC-RJ</v>
      </c>
      <c r="E293" t="str">
        <f>IFERROR(VLOOKUP(Filiais_Petz4[[#This Row],[FILIAL]],'[4]PETZ E ZEEDOG'!$B:$G,6,0),"")</f>
        <v>PETZ AVENIDA DAS AMERICAS</v>
      </c>
      <c r="F293" s="1">
        <f>IFERROR(VLOOKUP(Filiais_Petz4[[#This Row],[FILIAL]],'[4]PETZ E ZEEDOG'!$B:$H,7,0),"")</f>
        <v>0</v>
      </c>
      <c r="G293" t="str">
        <f>IFERROR(VLOOKUP(Filiais_Petz4[[#This Row],[FILIAL]],'[4]PETZ E ZEEDOG'!$B$2:$R$1103,8,0),"")</f>
        <v/>
      </c>
      <c r="H293" t="str">
        <f>IFERROR(VLOOKUP(Filiais_Petz4[[#This Row],[FILIAL]],'[4]PETZ E ZEEDOG'!$B:$J,9,0),"")</f>
        <v/>
      </c>
      <c r="I293" t="str">
        <f>IFERROR(VLOOKUP(Filiais_Petz4[[#This Row],[FILIAL]],'[4]PETZ E ZEEDOG'!$B:$K,10,0),"")</f>
        <v/>
      </c>
      <c r="J293">
        <f>IFERROR(VLOOKUP(Filiais_Petz4[[#This Row],[FILIAL]],'[4]PETZ E ZEEDOG'!$B$2:$R$1103,11,0),"")</f>
        <v>0</v>
      </c>
      <c r="K293" s="89" t="str">
        <f>IFERROR(VLOOKUP(Filiais_Petz4[[#This Row],[FILIAL]],'[4]PETZ E ZEEDOG'!$B:$M,12,0),"")</f>
        <v/>
      </c>
      <c r="L293" t="str">
        <f>IFERROR(VLOOKUP(Filiais_Petz4[[#This Row],[FILIAL]],'[4]PETZ E ZEEDOG'!$B:$N,13,0),"")</f>
        <v/>
      </c>
      <c r="M293" t="str">
        <f>IFERROR(VLOOKUP(Filiais_Petz4[[#This Row],[FILIAL]],'[4]PETZ E ZEEDOG'!$B:$O,14,0),"")</f>
        <v/>
      </c>
      <c r="N293" t="str">
        <f>IFERROR(VLOOKUP(Filiais_Petz4[[#This Row],[FILIAL]],'[4]PETZ E ZEEDOG'!$B:$P,15,0),"")</f>
        <v>N</v>
      </c>
      <c r="O293" t="str">
        <f>IFERROR(VLOOKUP(Filiais_Petz4[[#This Row],[FILIAL]],'[4]PETZ E ZEEDOG'!$B:$Q,16,0),"")</f>
        <v/>
      </c>
      <c r="P293" t="str">
        <f>IFERROR(VLOOKUP(Filiais_Petz4[[#This Row],[FILIAL]],'[4]PETZ E ZEEDOG'!$B:$R,17,0),"")</f>
        <v>ALEX</v>
      </c>
      <c r="Q293" t="str">
        <f>IFERROR(VLOOKUP(Filiais_Petz4[[#This Row],[FILIAL]],'[4]PETZ E ZEEDOG'!$B:$C,2,0),"")</f>
        <v>RJ-ES</v>
      </c>
    </row>
    <row r="294" spans="1:17" ht="14.45" hidden="1" customHeight="1" x14ac:dyDescent="0.25">
      <c r="A294" t="s">
        <v>347</v>
      </c>
      <c r="B294" t="str">
        <f>IFERROR(VLOOKUP(Filiais_Petz4[[#This Row],[FILIAL]],'[4]PETZ E ZEEDOG'!$B:$D,3,0),"")</f>
        <v>R2</v>
      </c>
      <c r="C294" t="str">
        <f>IFERROR(VLOOKUP(Filiais_Petz4[[#This Row],[FILIAL]],'[4]PETZ E ZEEDOG'!$B:$E,4,0),"")</f>
        <v>MARCONE</v>
      </c>
      <c r="D294" t="str">
        <f>IFERROR(VLOOKUP(Filiais_Petz4[[#This Row],[FILIAL]],'[4]PETZ E ZEEDOG'!$B:$F,5,0),"")</f>
        <v>SCVL-SP</v>
      </c>
      <c r="E294" t="str">
        <f>IFERROR(VLOOKUP(Filiais_Petz4[[#This Row],[FILIAL]],'[4]PETZ E ZEEDOG'!$B:$G,6,0),"")</f>
        <v>PETZ SHOPPING CENTERVALE</v>
      </c>
      <c r="F294" s="1">
        <f>IFERROR(VLOOKUP(Filiais_Petz4[[#This Row],[FILIAL]],'[4]PETZ E ZEEDOG'!$B:$H,7,0),"")</f>
        <v>0</v>
      </c>
      <c r="G294" t="str">
        <f>IFERROR(VLOOKUP(Filiais_Petz4[[#This Row],[FILIAL]],'[4]PETZ E ZEEDOG'!$B$2:$R$1103,8,0),"")</f>
        <v/>
      </c>
      <c r="H294" t="str">
        <f>IFERROR(VLOOKUP(Filiais_Petz4[[#This Row],[FILIAL]],'[4]PETZ E ZEEDOG'!$B:$J,9,0),"")</f>
        <v/>
      </c>
      <c r="I294" t="str">
        <f>IFERROR(VLOOKUP(Filiais_Petz4[[#This Row],[FILIAL]],'[4]PETZ E ZEEDOG'!$B:$K,10,0),"")</f>
        <v/>
      </c>
      <c r="J294">
        <f>IFERROR(VLOOKUP(Filiais_Petz4[[#This Row],[FILIAL]],'[4]PETZ E ZEEDOG'!$B$2:$R$1103,11,0),"")</f>
        <v>0</v>
      </c>
      <c r="K294" s="89" t="str">
        <f>IFERROR(VLOOKUP(Filiais_Petz4[[#This Row],[FILIAL]],'[4]PETZ E ZEEDOG'!$B:$M,12,0),"")</f>
        <v/>
      </c>
      <c r="L294" t="str">
        <f>IFERROR(VLOOKUP(Filiais_Petz4[[#This Row],[FILIAL]],'[4]PETZ E ZEEDOG'!$B:$N,13,0),"")</f>
        <v/>
      </c>
      <c r="M294" t="str">
        <f>IFERROR(VLOOKUP(Filiais_Petz4[[#This Row],[FILIAL]],'[4]PETZ E ZEEDOG'!$B:$O,14,0),"")</f>
        <v/>
      </c>
      <c r="N294" t="str">
        <f>IFERROR(VLOOKUP(Filiais_Petz4[[#This Row],[FILIAL]],'[4]PETZ E ZEEDOG'!$B:$P,15,0),"")</f>
        <v>N</v>
      </c>
      <c r="O294" t="str">
        <f>IFERROR(VLOOKUP(Filiais_Petz4[[#This Row],[FILIAL]],'[4]PETZ E ZEEDOG'!$B:$Q,16,0),"")</f>
        <v/>
      </c>
      <c r="P294" t="str">
        <f>IFERROR(VLOOKUP(Filiais_Petz4[[#This Row],[FILIAL]],'[4]PETZ E ZEEDOG'!$B:$R,17,0),"")</f>
        <v>GUILHERME</v>
      </c>
      <c r="Q294" t="str">
        <f>IFERROR(VLOOKUP(Filiais_Petz4[[#This Row],[FILIAL]],'[4]PETZ E ZEEDOG'!$B:$C,2,0),"")</f>
        <v>SP6</v>
      </c>
    </row>
    <row r="295" spans="1:17" ht="14.45" hidden="1" customHeight="1" x14ac:dyDescent="0.25">
      <c r="A295" t="s">
        <v>348</v>
      </c>
      <c r="B295" t="str">
        <f>IFERROR(VLOOKUP(Filiais_Petz4[[#This Row],[FILIAL]],'[4]PETZ E ZEEDOG'!$B:$D,3,0),"")</f>
        <v/>
      </c>
      <c r="C295" t="str">
        <f>IFERROR(VLOOKUP(Filiais_Petz4[[#This Row],[FILIAL]],'[4]PETZ E ZEEDOG'!$B:$E,4,0),"")</f>
        <v/>
      </c>
      <c r="D295" t="str">
        <f>IFERROR(VLOOKUP(Filiais_Petz4[[#This Row],[FILIAL]],'[4]PETZ E ZEEDOG'!$B:$F,5,0),"")</f>
        <v>RVDE-GO</v>
      </c>
      <c r="E295" t="str">
        <f>IFERROR(VLOOKUP(Filiais_Petz4[[#This Row],[FILIAL]],'[4]PETZ E ZEEDOG'!$B:$G,6,0),"")</f>
        <v xml:space="preserve">PETZ RIO VERDE </v>
      </c>
      <c r="F295" s="1">
        <f>IFERROR(VLOOKUP(Filiais_Petz4[[#This Row],[FILIAL]],'[4]PETZ E ZEEDOG'!$B:$H,7,0),"")</f>
        <v>0</v>
      </c>
      <c r="G295" t="str">
        <f>IFERROR(VLOOKUP(Filiais_Petz4[[#This Row],[FILIAL]],'[4]PETZ E ZEEDOG'!$B$2:$R$1103,8,0),"")</f>
        <v>AV. PRESIDENTE VARGAS, S/N</v>
      </c>
      <c r="H295" t="str">
        <f>IFERROR(VLOOKUP(Filiais_Petz4[[#This Row],[FILIAL]],'[4]PETZ E ZEEDOG'!$B:$J,9,0),"")</f>
        <v>RIO VERDE</v>
      </c>
      <c r="I295" t="str">
        <f>IFERROR(VLOOKUP(Filiais_Petz4[[#This Row],[FILIAL]],'[4]PETZ E ZEEDOG'!$B:$K,10,0),"")</f>
        <v>GO</v>
      </c>
      <c r="J295" t="str">
        <f>IFERROR(VLOOKUP(Filiais_Petz4[[#This Row],[FILIAL]],'[4]PETZ E ZEEDOG'!$B$2:$R$1103,11,0),"")</f>
        <v>75908420</v>
      </c>
      <c r="K295" s="89" t="str">
        <f>IFERROR(VLOOKUP(Filiais_Petz4[[#This Row],[FILIAL]],'[4]PETZ E ZEEDOG'!$B:$M,12,0),"")</f>
        <v>18.328.118/0298-67</v>
      </c>
      <c r="L295">
        <f>IFERROR(VLOOKUP(Filiais_Petz4[[#This Row],[FILIAL]],'[4]PETZ E ZEEDOG'!$B:$N,13,0),"")</f>
        <v>201226049</v>
      </c>
      <c r="M295" t="str">
        <f>IFERROR(VLOOKUP(Filiais_Petz4[[#This Row],[FILIAL]],'[4]PETZ E ZEEDOG'!$B:$O,14,0),"")</f>
        <v xml:space="preserve">JARDIM PRESIDENTE </v>
      </c>
      <c r="N295" t="str">
        <f>IFERROR(VLOOKUP(Filiais_Petz4[[#This Row],[FILIAL]],'[4]PETZ E ZEEDOG'!$B:$P,15,0),"")</f>
        <v>N</v>
      </c>
      <c r="O295" t="str">
        <f>IFERROR(VLOOKUP(Filiais_Petz4[[#This Row],[FILIAL]],'[4]PETZ E ZEEDOG'!$B:$Q,16,0),"")</f>
        <v/>
      </c>
      <c r="P295" t="str">
        <f>IFERROR(VLOOKUP(Filiais_Petz4[[#This Row],[FILIAL]],'[4]PETZ E ZEEDOG'!$B:$R,17,0),"")</f>
        <v/>
      </c>
      <c r="Q295" t="str">
        <f>IFERROR(VLOOKUP(Filiais_Petz4[[#This Row],[FILIAL]],'[4]PETZ E ZEEDOG'!$B:$C,2,0),"")</f>
        <v/>
      </c>
    </row>
    <row r="296" spans="1:17" ht="14.45" hidden="1" customHeight="1" x14ac:dyDescent="0.25">
      <c r="A296" t="s">
        <v>349</v>
      </c>
      <c r="B296" t="str">
        <f>IFERROR(VLOOKUP(Filiais_Petz4[[#This Row],[FILIAL]],'[4]PETZ E ZEEDOG'!$B:$D,3,0),"")</f>
        <v/>
      </c>
      <c r="C296" t="str">
        <f>IFERROR(VLOOKUP(Filiais_Petz4[[#This Row],[FILIAL]],'[4]PETZ E ZEEDOG'!$B:$E,4,0),"")</f>
        <v/>
      </c>
      <c r="D296" t="str">
        <f>IFERROR(VLOOKUP(Filiais_Petz4[[#This Row],[FILIAL]],'[4]PETZ E ZEEDOG'!$B:$F,5,0),"")</f>
        <v/>
      </c>
      <c r="E296" t="str">
        <f>IFERROR(VLOOKUP(Filiais_Petz4[[#This Row],[FILIAL]],'[4]PETZ E ZEEDOG'!$B:$G,6,0),"")</f>
        <v/>
      </c>
      <c r="F296" s="1">
        <f>IFERROR(VLOOKUP(Filiais_Petz4[[#This Row],[FILIAL]],'[4]PETZ E ZEEDOG'!$B:$H,7,0),"")</f>
        <v>0</v>
      </c>
      <c r="G296" t="str">
        <f>IFERROR(VLOOKUP(Filiais_Petz4[[#This Row],[FILIAL]],'[4]PETZ E ZEEDOG'!$B$2:$R$1103,8,0),"")</f>
        <v/>
      </c>
      <c r="H296" t="str">
        <f>IFERROR(VLOOKUP(Filiais_Petz4[[#This Row],[FILIAL]],'[4]PETZ E ZEEDOG'!$B:$J,9,0),"")</f>
        <v/>
      </c>
      <c r="I296" t="str">
        <f>IFERROR(VLOOKUP(Filiais_Petz4[[#This Row],[FILIAL]],'[4]PETZ E ZEEDOG'!$B:$K,10,0),"")</f>
        <v/>
      </c>
      <c r="J296">
        <f>IFERROR(VLOOKUP(Filiais_Petz4[[#This Row],[FILIAL]],'[4]PETZ E ZEEDOG'!$B$2:$R$1103,11,0),"")</f>
        <v>0</v>
      </c>
      <c r="K296" s="89" t="str">
        <f>IFERROR(VLOOKUP(Filiais_Petz4[[#This Row],[FILIAL]],'[4]PETZ E ZEEDOG'!$B:$M,12,0),"")</f>
        <v/>
      </c>
      <c r="L296" t="str">
        <f>IFERROR(VLOOKUP(Filiais_Petz4[[#This Row],[FILIAL]],'[4]PETZ E ZEEDOG'!$B:$N,13,0),"")</f>
        <v/>
      </c>
      <c r="M296" t="str">
        <f>IFERROR(VLOOKUP(Filiais_Petz4[[#This Row],[FILIAL]],'[4]PETZ E ZEEDOG'!$B:$O,14,0),"")</f>
        <v/>
      </c>
      <c r="N296" t="str">
        <f>IFERROR(VLOOKUP(Filiais_Petz4[[#This Row],[FILIAL]],'[4]PETZ E ZEEDOG'!$B:$P,15,0),"")</f>
        <v>N</v>
      </c>
      <c r="O296" t="str">
        <f>IFERROR(VLOOKUP(Filiais_Petz4[[#This Row],[FILIAL]],'[4]PETZ E ZEEDOG'!$B:$Q,16,0),"")</f>
        <v/>
      </c>
      <c r="P296" t="str">
        <f>IFERROR(VLOOKUP(Filiais_Petz4[[#This Row],[FILIAL]],'[4]PETZ E ZEEDOG'!$B:$R,17,0),"")</f>
        <v/>
      </c>
      <c r="Q296" t="str">
        <f>IFERROR(VLOOKUP(Filiais_Petz4[[#This Row],[FILIAL]],'[4]PETZ E ZEEDOG'!$B:$C,2,0),"")</f>
        <v/>
      </c>
    </row>
    <row r="297" spans="1:17" ht="14.45" hidden="1" customHeight="1" x14ac:dyDescent="0.25">
      <c r="A297" t="s">
        <v>350</v>
      </c>
      <c r="B297" t="str">
        <f>IFERROR(VLOOKUP(Filiais_Petz4[[#This Row],[FILIAL]],'[4]PETZ E ZEEDOG'!$B:$D,3,0),"")</f>
        <v/>
      </c>
      <c r="C297" t="str">
        <f>IFERROR(VLOOKUP(Filiais_Petz4[[#This Row],[FILIAL]],'[4]PETZ E ZEEDOG'!$B:$E,4,0),"")</f>
        <v/>
      </c>
      <c r="D297" t="str">
        <f>IFERROR(VLOOKUP(Filiais_Petz4[[#This Row],[FILIAL]],'[4]PETZ E ZEEDOG'!$B:$F,5,0),"")</f>
        <v/>
      </c>
      <c r="E297" t="str">
        <f>IFERROR(VLOOKUP(Filiais_Petz4[[#This Row],[FILIAL]],'[4]PETZ E ZEEDOG'!$B:$G,6,0),"")</f>
        <v/>
      </c>
      <c r="F297" s="1">
        <f>IFERROR(VLOOKUP(Filiais_Petz4[[#This Row],[FILIAL]],'[4]PETZ E ZEEDOG'!$B:$H,7,0),"")</f>
        <v>0</v>
      </c>
      <c r="G297" t="str">
        <f>IFERROR(VLOOKUP(Filiais_Petz4[[#This Row],[FILIAL]],'[4]PETZ E ZEEDOG'!$B$2:$R$1103,8,0),"")</f>
        <v/>
      </c>
      <c r="H297" t="str">
        <f>IFERROR(VLOOKUP(Filiais_Petz4[[#This Row],[FILIAL]],'[4]PETZ E ZEEDOG'!$B:$J,9,0),"")</f>
        <v/>
      </c>
      <c r="I297" t="str">
        <f>IFERROR(VLOOKUP(Filiais_Petz4[[#This Row],[FILIAL]],'[4]PETZ E ZEEDOG'!$B:$K,10,0),"")</f>
        <v/>
      </c>
      <c r="J297">
        <f>IFERROR(VLOOKUP(Filiais_Petz4[[#This Row],[FILIAL]],'[4]PETZ E ZEEDOG'!$B$2:$R$1103,11,0),"")</f>
        <v>0</v>
      </c>
      <c r="K297" s="89" t="str">
        <f>IFERROR(VLOOKUP(Filiais_Petz4[[#This Row],[FILIAL]],'[4]PETZ E ZEEDOG'!$B:$M,12,0),"")</f>
        <v/>
      </c>
      <c r="L297" t="str">
        <f>IFERROR(VLOOKUP(Filiais_Petz4[[#This Row],[FILIAL]],'[4]PETZ E ZEEDOG'!$B:$N,13,0),"")</f>
        <v/>
      </c>
      <c r="M297" t="str">
        <f>IFERROR(VLOOKUP(Filiais_Petz4[[#This Row],[FILIAL]],'[4]PETZ E ZEEDOG'!$B:$O,14,0),"")</f>
        <v/>
      </c>
      <c r="N297" t="str">
        <f>IFERROR(VLOOKUP(Filiais_Petz4[[#This Row],[FILIAL]],'[4]PETZ E ZEEDOG'!$B:$P,15,0),"")</f>
        <v>N</v>
      </c>
      <c r="O297" t="str">
        <f>IFERROR(VLOOKUP(Filiais_Petz4[[#This Row],[FILIAL]],'[4]PETZ E ZEEDOG'!$B:$Q,16,0),"")</f>
        <v/>
      </c>
      <c r="P297" t="str">
        <f>IFERROR(VLOOKUP(Filiais_Petz4[[#This Row],[FILIAL]],'[4]PETZ E ZEEDOG'!$B:$R,17,0),"")</f>
        <v/>
      </c>
      <c r="Q297" t="str">
        <f>IFERROR(VLOOKUP(Filiais_Petz4[[#This Row],[FILIAL]],'[4]PETZ E ZEEDOG'!$B:$C,2,0),"")</f>
        <v/>
      </c>
    </row>
    <row r="298" spans="1:17" ht="14.45" hidden="1" customHeight="1" x14ac:dyDescent="0.25">
      <c r="A298" t="s">
        <v>351</v>
      </c>
      <c r="B298" t="str">
        <f>IFERROR(VLOOKUP(Filiais_Petz4[[#This Row],[FILIAL]],'[4]PETZ E ZEEDOG'!$B:$D,3,0),"")</f>
        <v/>
      </c>
      <c r="C298" t="str">
        <f>IFERROR(VLOOKUP(Filiais_Petz4[[#This Row],[FILIAL]],'[4]PETZ E ZEEDOG'!$B:$E,4,0),"")</f>
        <v/>
      </c>
      <c r="D298" t="str">
        <f>IFERROR(VLOOKUP(Filiais_Petz4[[#This Row],[FILIAL]],'[4]PETZ E ZEEDOG'!$B:$F,5,0),"")</f>
        <v/>
      </c>
      <c r="E298" t="str">
        <f>IFERROR(VLOOKUP(Filiais_Petz4[[#This Row],[FILIAL]],'[4]PETZ E ZEEDOG'!$B:$G,6,0),"")</f>
        <v/>
      </c>
      <c r="F298" s="1">
        <f>IFERROR(VLOOKUP(Filiais_Petz4[[#This Row],[FILIAL]],'[4]PETZ E ZEEDOG'!$B:$H,7,0),"")</f>
        <v>0</v>
      </c>
      <c r="G298" t="str">
        <f>IFERROR(VLOOKUP(Filiais_Petz4[[#This Row],[FILIAL]],'[4]PETZ E ZEEDOG'!$B$2:$R$1103,8,0),"")</f>
        <v/>
      </c>
      <c r="H298" t="str">
        <f>IFERROR(VLOOKUP(Filiais_Petz4[[#This Row],[FILIAL]],'[4]PETZ E ZEEDOG'!$B:$J,9,0),"")</f>
        <v/>
      </c>
      <c r="I298" t="str">
        <f>IFERROR(VLOOKUP(Filiais_Petz4[[#This Row],[FILIAL]],'[4]PETZ E ZEEDOG'!$B:$K,10,0),"")</f>
        <v/>
      </c>
      <c r="J298">
        <f>IFERROR(VLOOKUP(Filiais_Petz4[[#This Row],[FILIAL]],'[4]PETZ E ZEEDOG'!$B$2:$R$1103,11,0),"")</f>
        <v>0</v>
      </c>
      <c r="K298" s="89" t="str">
        <f>IFERROR(VLOOKUP(Filiais_Petz4[[#This Row],[FILIAL]],'[4]PETZ E ZEEDOG'!$B:$M,12,0),"")</f>
        <v/>
      </c>
      <c r="L298" t="str">
        <f>IFERROR(VLOOKUP(Filiais_Petz4[[#This Row],[FILIAL]],'[4]PETZ E ZEEDOG'!$B:$N,13,0),"")</f>
        <v/>
      </c>
      <c r="M298" t="str">
        <f>IFERROR(VLOOKUP(Filiais_Petz4[[#This Row],[FILIAL]],'[4]PETZ E ZEEDOG'!$B:$O,14,0),"")</f>
        <v/>
      </c>
      <c r="N298" t="str">
        <f>IFERROR(VLOOKUP(Filiais_Petz4[[#This Row],[FILIAL]],'[4]PETZ E ZEEDOG'!$B:$P,15,0),"")</f>
        <v>N</v>
      </c>
      <c r="O298" t="str">
        <f>IFERROR(VLOOKUP(Filiais_Petz4[[#This Row],[FILIAL]],'[4]PETZ E ZEEDOG'!$B:$Q,16,0),"")</f>
        <v/>
      </c>
      <c r="P298" t="str">
        <f>IFERROR(VLOOKUP(Filiais_Petz4[[#This Row],[FILIAL]],'[4]PETZ E ZEEDOG'!$B:$R,17,0),"")</f>
        <v/>
      </c>
      <c r="Q298" t="str">
        <f>IFERROR(VLOOKUP(Filiais_Petz4[[#This Row],[FILIAL]],'[4]PETZ E ZEEDOG'!$B:$C,2,0),"")</f>
        <v/>
      </c>
    </row>
    <row r="299" spans="1:17" ht="14.45" hidden="1" customHeight="1" x14ac:dyDescent="0.25">
      <c r="A299" t="s">
        <v>352</v>
      </c>
      <c r="B299" t="str">
        <f>IFERROR(VLOOKUP(Filiais_Petz4[[#This Row],[FILIAL]],'[4]PETZ E ZEEDOG'!$B:$D,3,0),"")</f>
        <v/>
      </c>
      <c r="C299" t="str">
        <f>IFERROR(VLOOKUP(Filiais_Petz4[[#This Row],[FILIAL]],'[4]PETZ E ZEEDOG'!$B:$E,4,0),"")</f>
        <v/>
      </c>
      <c r="D299" t="str">
        <f>IFERROR(VLOOKUP(Filiais_Petz4[[#This Row],[FILIAL]],'[4]PETZ E ZEEDOG'!$B:$F,5,0),"")</f>
        <v/>
      </c>
      <c r="E299" t="str">
        <f>IFERROR(VLOOKUP(Filiais_Petz4[[#This Row],[FILIAL]],'[4]PETZ E ZEEDOG'!$B:$G,6,0),"")</f>
        <v/>
      </c>
      <c r="F299" s="1">
        <f>IFERROR(VLOOKUP(Filiais_Petz4[[#This Row],[FILIAL]],'[4]PETZ E ZEEDOG'!$B:$H,7,0),"")</f>
        <v>0</v>
      </c>
      <c r="G299" t="str">
        <f>IFERROR(VLOOKUP(Filiais_Petz4[[#This Row],[FILIAL]],'[4]PETZ E ZEEDOG'!$B$2:$R$1103,8,0),"")</f>
        <v/>
      </c>
      <c r="H299" t="str">
        <f>IFERROR(VLOOKUP(Filiais_Petz4[[#This Row],[FILIAL]],'[4]PETZ E ZEEDOG'!$B:$J,9,0),"")</f>
        <v/>
      </c>
      <c r="I299" t="str">
        <f>IFERROR(VLOOKUP(Filiais_Petz4[[#This Row],[FILIAL]],'[4]PETZ E ZEEDOG'!$B:$K,10,0),"")</f>
        <v/>
      </c>
      <c r="J299">
        <f>IFERROR(VLOOKUP(Filiais_Petz4[[#This Row],[FILIAL]],'[4]PETZ E ZEEDOG'!$B$2:$R$1103,11,0),"")</f>
        <v>0</v>
      </c>
      <c r="K299" s="89" t="str">
        <f>IFERROR(VLOOKUP(Filiais_Petz4[[#This Row],[FILIAL]],'[4]PETZ E ZEEDOG'!$B:$M,12,0),"")</f>
        <v/>
      </c>
      <c r="L299" t="str">
        <f>IFERROR(VLOOKUP(Filiais_Petz4[[#This Row],[FILIAL]],'[4]PETZ E ZEEDOG'!$B:$N,13,0),"")</f>
        <v/>
      </c>
      <c r="M299" t="str">
        <f>IFERROR(VLOOKUP(Filiais_Petz4[[#This Row],[FILIAL]],'[4]PETZ E ZEEDOG'!$B:$O,14,0),"")</f>
        <v/>
      </c>
      <c r="N299" t="str">
        <f>IFERROR(VLOOKUP(Filiais_Petz4[[#This Row],[FILIAL]],'[4]PETZ E ZEEDOG'!$B:$P,15,0),"")</f>
        <v>N</v>
      </c>
      <c r="O299" t="str">
        <f>IFERROR(VLOOKUP(Filiais_Petz4[[#This Row],[FILIAL]],'[4]PETZ E ZEEDOG'!$B:$Q,16,0),"")</f>
        <v/>
      </c>
      <c r="P299" t="str">
        <f>IFERROR(VLOOKUP(Filiais_Petz4[[#This Row],[FILIAL]],'[4]PETZ E ZEEDOG'!$B:$R,17,0),"")</f>
        <v/>
      </c>
      <c r="Q299" t="str">
        <f>IFERROR(VLOOKUP(Filiais_Petz4[[#This Row],[FILIAL]],'[4]PETZ E ZEEDOG'!$B:$C,2,0),"")</f>
        <v/>
      </c>
    </row>
    <row r="300" spans="1:17" ht="14.45" hidden="1" customHeight="1" x14ac:dyDescent="0.25">
      <c r="A300" t="s">
        <v>353</v>
      </c>
      <c r="B300" t="str">
        <f>IFERROR(VLOOKUP(Filiais_Petz4[[#This Row],[FILIAL]],'[4]PETZ E ZEEDOG'!$B:$D,3,0),"")</f>
        <v/>
      </c>
      <c r="C300" t="str">
        <f>IFERROR(VLOOKUP(Filiais_Petz4[[#This Row],[FILIAL]],'[4]PETZ E ZEEDOG'!$B:$E,4,0),"")</f>
        <v/>
      </c>
      <c r="D300" t="str">
        <f>IFERROR(VLOOKUP(Filiais_Petz4[[#This Row],[FILIAL]],'[4]PETZ E ZEEDOG'!$B:$F,5,0),"")</f>
        <v/>
      </c>
      <c r="E300" t="str">
        <f>IFERROR(VLOOKUP(Filiais_Petz4[[#This Row],[FILIAL]],'[4]PETZ E ZEEDOG'!$B:$G,6,0),"")</f>
        <v/>
      </c>
      <c r="F300" s="1">
        <f>IFERROR(VLOOKUP(Filiais_Petz4[[#This Row],[FILIAL]],'[4]PETZ E ZEEDOG'!$B:$H,7,0),"")</f>
        <v>0</v>
      </c>
      <c r="G300" t="str">
        <f>IFERROR(VLOOKUP(Filiais_Petz4[[#This Row],[FILIAL]],'[4]PETZ E ZEEDOG'!$B$2:$R$1103,8,0),"")</f>
        <v/>
      </c>
      <c r="H300" t="str">
        <f>IFERROR(VLOOKUP(Filiais_Petz4[[#This Row],[FILIAL]],'[4]PETZ E ZEEDOG'!$B:$J,9,0),"")</f>
        <v/>
      </c>
      <c r="I300" t="str">
        <f>IFERROR(VLOOKUP(Filiais_Petz4[[#This Row],[FILIAL]],'[4]PETZ E ZEEDOG'!$B:$K,10,0),"")</f>
        <v/>
      </c>
      <c r="J300">
        <f>IFERROR(VLOOKUP(Filiais_Petz4[[#This Row],[FILIAL]],'[4]PETZ E ZEEDOG'!$B$2:$R$1103,11,0),"")</f>
        <v>0</v>
      </c>
      <c r="K300" s="89" t="str">
        <f>IFERROR(VLOOKUP(Filiais_Petz4[[#This Row],[FILIAL]],'[4]PETZ E ZEEDOG'!$B:$M,12,0),"")</f>
        <v/>
      </c>
      <c r="L300" t="str">
        <f>IFERROR(VLOOKUP(Filiais_Petz4[[#This Row],[FILIAL]],'[4]PETZ E ZEEDOG'!$B:$N,13,0),"")</f>
        <v/>
      </c>
      <c r="M300" t="str">
        <f>IFERROR(VLOOKUP(Filiais_Petz4[[#This Row],[FILIAL]],'[4]PETZ E ZEEDOG'!$B:$O,14,0),"")</f>
        <v/>
      </c>
      <c r="N300" t="str">
        <f>IFERROR(VLOOKUP(Filiais_Petz4[[#This Row],[FILIAL]],'[4]PETZ E ZEEDOG'!$B:$P,15,0),"")</f>
        <v>N</v>
      </c>
      <c r="O300" t="str">
        <f>IFERROR(VLOOKUP(Filiais_Petz4[[#This Row],[FILIAL]],'[4]PETZ E ZEEDOG'!$B:$Q,16,0),"")</f>
        <v/>
      </c>
      <c r="P300" t="str">
        <f>IFERROR(VLOOKUP(Filiais_Petz4[[#This Row],[FILIAL]],'[4]PETZ E ZEEDOG'!$B:$R,17,0),"")</f>
        <v/>
      </c>
      <c r="Q300" t="str">
        <f>IFERROR(VLOOKUP(Filiais_Petz4[[#This Row],[FILIAL]],'[4]PETZ E ZEEDOG'!$B:$C,2,0),"")</f>
        <v/>
      </c>
    </row>
    <row r="301" spans="1:17" ht="14.45" hidden="1" customHeight="1" x14ac:dyDescent="0.25">
      <c r="A301" t="s">
        <v>354</v>
      </c>
      <c r="B301" t="str">
        <f>IFERROR(VLOOKUP(Filiais_Petz4[[#This Row],[FILIAL]],'[4]PETZ E ZEEDOG'!$B:$D,3,0),"")</f>
        <v/>
      </c>
      <c r="C301" t="str">
        <f>IFERROR(VLOOKUP(Filiais_Petz4[[#This Row],[FILIAL]],'[4]PETZ E ZEEDOG'!$B:$E,4,0),"")</f>
        <v/>
      </c>
      <c r="D301" t="str">
        <f>IFERROR(VLOOKUP(Filiais_Petz4[[#This Row],[FILIAL]],'[4]PETZ E ZEEDOG'!$B:$F,5,0),"")</f>
        <v/>
      </c>
      <c r="E301" t="str">
        <f>IFERROR(VLOOKUP(Filiais_Petz4[[#This Row],[FILIAL]],'[4]PETZ E ZEEDOG'!$B:$G,6,0),"")</f>
        <v/>
      </c>
      <c r="F301" s="1">
        <f>IFERROR(VLOOKUP(Filiais_Petz4[[#This Row],[FILIAL]],'[4]PETZ E ZEEDOG'!$B:$H,7,0),"")</f>
        <v>0</v>
      </c>
      <c r="G301" t="str">
        <f>IFERROR(VLOOKUP(Filiais_Petz4[[#This Row],[FILIAL]],'[4]PETZ E ZEEDOG'!$B$2:$R$1103,8,0),"")</f>
        <v/>
      </c>
      <c r="H301" t="str">
        <f>IFERROR(VLOOKUP(Filiais_Petz4[[#This Row],[FILIAL]],'[4]PETZ E ZEEDOG'!$B:$J,9,0),"")</f>
        <v/>
      </c>
      <c r="I301" t="str">
        <f>IFERROR(VLOOKUP(Filiais_Petz4[[#This Row],[FILIAL]],'[4]PETZ E ZEEDOG'!$B:$K,10,0),"")</f>
        <v/>
      </c>
      <c r="J301">
        <f>IFERROR(VLOOKUP(Filiais_Petz4[[#This Row],[FILIAL]],'[4]PETZ E ZEEDOG'!$B$2:$R$1103,11,0),"")</f>
        <v>0</v>
      </c>
      <c r="K301" s="89" t="str">
        <f>IFERROR(VLOOKUP(Filiais_Petz4[[#This Row],[FILIAL]],'[4]PETZ E ZEEDOG'!$B:$M,12,0),"")</f>
        <v/>
      </c>
      <c r="L301" t="str">
        <f>IFERROR(VLOOKUP(Filiais_Petz4[[#This Row],[FILIAL]],'[4]PETZ E ZEEDOG'!$B:$N,13,0),"")</f>
        <v/>
      </c>
      <c r="M301" t="str">
        <f>IFERROR(VLOOKUP(Filiais_Petz4[[#This Row],[FILIAL]],'[4]PETZ E ZEEDOG'!$B:$O,14,0),"")</f>
        <v/>
      </c>
      <c r="N301" t="str">
        <f>IFERROR(VLOOKUP(Filiais_Petz4[[#This Row],[FILIAL]],'[4]PETZ E ZEEDOG'!$B:$P,15,0),"")</f>
        <v>N</v>
      </c>
      <c r="O301" t="str">
        <f>IFERROR(VLOOKUP(Filiais_Petz4[[#This Row],[FILIAL]],'[4]PETZ E ZEEDOG'!$B:$Q,16,0),"")</f>
        <v/>
      </c>
      <c r="P301" t="str">
        <f>IFERROR(VLOOKUP(Filiais_Petz4[[#This Row],[FILIAL]],'[4]PETZ E ZEEDOG'!$B:$R,17,0),"")</f>
        <v/>
      </c>
      <c r="Q301" t="str">
        <f>IFERROR(VLOOKUP(Filiais_Petz4[[#This Row],[FILIAL]],'[4]PETZ E ZEEDOG'!$B:$C,2,0),"")</f>
        <v/>
      </c>
    </row>
    <row r="302" spans="1:17" ht="14.45" hidden="1" customHeight="1" x14ac:dyDescent="0.25">
      <c r="A302" t="s">
        <v>355</v>
      </c>
      <c r="B302" t="str">
        <f>IFERROR(VLOOKUP(Filiais_Petz4[[#This Row],[FILIAL]],'[4]PETZ E ZEEDOG'!$B:$D,3,0),"")</f>
        <v/>
      </c>
      <c r="C302" t="str">
        <f>IFERROR(VLOOKUP(Filiais_Petz4[[#This Row],[FILIAL]],'[4]PETZ E ZEEDOG'!$B:$E,4,0),"")</f>
        <v/>
      </c>
      <c r="D302" t="str">
        <f>IFERROR(VLOOKUP(Filiais_Petz4[[#This Row],[FILIAL]],'[4]PETZ E ZEEDOG'!$B:$F,5,0),"")</f>
        <v/>
      </c>
      <c r="E302" t="str">
        <f>IFERROR(VLOOKUP(Filiais_Petz4[[#This Row],[FILIAL]],'[4]PETZ E ZEEDOG'!$B:$G,6,0),"")</f>
        <v/>
      </c>
      <c r="F302" s="1">
        <f>IFERROR(VLOOKUP(Filiais_Petz4[[#This Row],[FILIAL]],'[4]PETZ E ZEEDOG'!$B:$H,7,0),"")</f>
        <v>0</v>
      </c>
      <c r="G302" t="str">
        <f>IFERROR(VLOOKUP(Filiais_Petz4[[#This Row],[FILIAL]],'[4]PETZ E ZEEDOG'!$B$2:$R$1103,8,0),"")</f>
        <v/>
      </c>
      <c r="H302" t="str">
        <f>IFERROR(VLOOKUP(Filiais_Petz4[[#This Row],[FILIAL]],'[4]PETZ E ZEEDOG'!$B:$J,9,0),"")</f>
        <v/>
      </c>
      <c r="I302" t="str">
        <f>IFERROR(VLOOKUP(Filiais_Petz4[[#This Row],[FILIAL]],'[4]PETZ E ZEEDOG'!$B:$K,10,0),"")</f>
        <v/>
      </c>
      <c r="J302">
        <f>IFERROR(VLOOKUP(Filiais_Petz4[[#This Row],[FILIAL]],'[4]PETZ E ZEEDOG'!$B$2:$R$1103,11,0),"")</f>
        <v>0</v>
      </c>
      <c r="K302" s="89" t="str">
        <f>IFERROR(VLOOKUP(Filiais_Petz4[[#This Row],[FILIAL]],'[4]PETZ E ZEEDOG'!$B:$M,12,0),"")</f>
        <v/>
      </c>
      <c r="L302" t="str">
        <f>IFERROR(VLOOKUP(Filiais_Petz4[[#This Row],[FILIAL]],'[4]PETZ E ZEEDOG'!$B:$N,13,0),"")</f>
        <v/>
      </c>
      <c r="M302" t="str">
        <f>IFERROR(VLOOKUP(Filiais_Petz4[[#This Row],[FILIAL]],'[4]PETZ E ZEEDOG'!$B:$O,14,0),"")</f>
        <v/>
      </c>
      <c r="N302" t="str">
        <f>IFERROR(VLOOKUP(Filiais_Petz4[[#This Row],[FILIAL]],'[4]PETZ E ZEEDOG'!$B:$P,15,0),"")</f>
        <v>N</v>
      </c>
      <c r="O302" t="str">
        <f>IFERROR(VLOOKUP(Filiais_Petz4[[#This Row],[FILIAL]],'[4]PETZ E ZEEDOG'!$B:$Q,16,0),"")</f>
        <v/>
      </c>
      <c r="P302" t="str">
        <f>IFERROR(VLOOKUP(Filiais_Petz4[[#This Row],[FILIAL]],'[4]PETZ E ZEEDOG'!$B:$R,17,0),"")</f>
        <v/>
      </c>
      <c r="Q302" t="str">
        <f>IFERROR(VLOOKUP(Filiais_Petz4[[#This Row],[FILIAL]],'[4]PETZ E ZEEDOG'!$B:$C,2,0),"")</f>
        <v/>
      </c>
    </row>
    <row r="303" spans="1:17" ht="14.45" hidden="1" customHeight="1" x14ac:dyDescent="0.25">
      <c r="A303" t="s">
        <v>356</v>
      </c>
      <c r="B303" t="str">
        <f>IFERROR(VLOOKUP(Filiais_Petz4[[#This Row],[FILIAL]],'[4]PETZ E ZEEDOG'!$B:$D,3,0),"")</f>
        <v/>
      </c>
      <c r="C303" t="str">
        <f>IFERROR(VLOOKUP(Filiais_Petz4[[#This Row],[FILIAL]],'[4]PETZ E ZEEDOG'!$B:$E,4,0),"")</f>
        <v/>
      </c>
      <c r="D303" t="str">
        <f>IFERROR(VLOOKUP(Filiais_Petz4[[#This Row],[FILIAL]],'[4]PETZ E ZEEDOG'!$B:$F,5,0),"")</f>
        <v/>
      </c>
      <c r="E303" t="str">
        <f>IFERROR(VLOOKUP(Filiais_Petz4[[#This Row],[FILIAL]],'[4]PETZ E ZEEDOG'!$B:$G,6,0),"")</f>
        <v/>
      </c>
      <c r="F303" s="1">
        <f>IFERROR(VLOOKUP(Filiais_Petz4[[#This Row],[FILIAL]],'[4]PETZ E ZEEDOG'!$B:$H,7,0),"")</f>
        <v>0</v>
      </c>
      <c r="G303" t="str">
        <f>IFERROR(VLOOKUP(Filiais_Petz4[[#This Row],[FILIAL]],'[4]PETZ E ZEEDOG'!$B$2:$R$1103,8,0),"")</f>
        <v/>
      </c>
      <c r="H303" t="str">
        <f>IFERROR(VLOOKUP(Filiais_Petz4[[#This Row],[FILIAL]],'[4]PETZ E ZEEDOG'!$B:$J,9,0),"")</f>
        <v/>
      </c>
      <c r="I303" t="str">
        <f>IFERROR(VLOOKUP(Filiais_Petz4[[#This Row],[FILIAL]],'[4]PETZ E ZEEDOG'!$B:$K,10,0),"")</f>
        <v/>
      </c>
      <c r="J303">
        <f>IFERROR(VLOOKUP(Filiais_Petz4[[#This Row],[FILIAL]],'[4]PETZ E ZEEDOG'!$B$2:$R$1103,11,0),"")</f>
        <v>0</v>
      </c>
      <c r="K303" s="89" t="str">
        <f>IFERROR(VLOOKUP(Filiais_Petz4[[#This Row],[FILIAL]],'[4]PETZ E ZEEDOG'!$B:$M,12,0),"")</f>
        <v/>
      </c>
      <c r="L303" t="str">
        <f>IFERROR(VLOOKUP(Filiais_Petz4[[#This Row],[FILIAL]],'[4]PETZ E ZEEDOG'!$B:$N,13,0),"")</f>
        <v/>
      </c>
      <c r="M303" t="str">
        <f>IFERROR(VLOOKUP(Filiais_Petz4[[#This Row],[FILIAL]],'[4]PETZ E ZEEDOG'!$B:$O,14,0),"")</f>
        <v/>
      </c>
      <c r="N303" t="str">
        <f>IFERROR(VLOOKUP(Filiais_Petz4[[#This Row],[FILIAL]],'[4]PETZ E ZEEDOG'!$B:$P,15,0),"")</f>
        <v>N</v>
      </c>
      <c r="O303" t="str">
        <f>IFERROR(VLOOKUP(Filiais_Petz4[[#This Row],[FILIAL]],'[4]PETZ E ZEEDOG'!$B:$Q,16,0),"")</f>
        <v/>
      </c>
      <c r="P303" t="str">
        <f>IFERROR(VLOOKUP(Filiais_Petz4[[#This Row],[FILIAL]],'[4]PETZ E ZEEDOG'!$B:$R,17,0),"")</f>
        <v/>
      </c>
      <c r="Q303" t="str">
        <f>IFERROR(VLOOKUP(Filiais_Petz4[[#This Row],[FILIAL]],'[4]PETZ E ZEEDOG'!$B:$C,2,0),"")</f>
        <v/>
      </c>
    </row>
    <row r="304" spans="1:17" ht="14.45" hidden="1" customHeight="1" x14ac:dyDescent="0.25">
      <c r="A304" t="s">
        <v>357</v>
      </c>
      <c r="B304" t="str">
        <f>IFERROR(VLOOKUP(Filiais_Petz4[[#This Row],[FILIAL]],'[4]PETZ E ZEEDOG'!$B:$D,3,0),"")</f>
        <v/>
      </c>
      <c r="C304" t="str">
        <f>IFERROR(VLOOKUP(Filiais_Petz4[[#This Row],[FILIAL]],'[4]PETZ E ZEEDOG'!$B:$E,4,0),"")</f>
        <v/>
      </c>
      <c r="D304" t="str">
        <f>IFERROR(VLOOKUP(Filiais_Petz4[[#This Row],[FILIAL]],'[4]PETZ E ZEEDOG'!$B:$F,5,0),"")</f>
        <v/>
      </c>
      <c r="E304" t="str">
        <f>IFERROR(VLOOKUP(Filiais_Petz4[[#This Row],[FILIAL]],'[4]PETZ E ZEEDOG'!$B:$G,6,0),"")</f>
        <v/>
      </c>
      <c r="F304" s="1">
        <f>IFERROR(VLOOKUP(Filiais_Petz4[[#This Row],[FILIAL]],'[4]PETZ E ZEEDOG'!$B:$H,7,0),"")</f>
        <v>0</v>
      </c>
      <c r="G304" t="str">
        <f>IFERROR(VLOOKUP(Filiais_Petz4[[#This Row],[FILIAL]],'[4]PETZ E ZEEDOG'!$B$2:$R$1103,8,0),"")</f>
        <v/>
      </c>
      <c r="H304" t="str">
        <f>IFERROR(VLOOKUP(Filiais_Petz4[[#This Row],[FILIAL]],'[4]PETZ E ZEEDOG'!$B:$J,9,0),"")</f>
        <v/>
      </c>
      <c r="I304" t="str">
        <f>IFERROR(VLOOKUP(Filiais_Petz4[[#This Row],[FILIAL]],'[4]PETZ E ZEEDOG'!$B:$K,10,0),"")</f>
        <v/>
      </c>
      <c r="J304">
        <f>IFERROR(VLOOKUP(Filiais_Petz4[[#This Row],[FILIAL]],'[4]PETZ E ZEEDOG'!$B$2:$R$1103,11,0),"")</f>
        <v>0</v>
      </c>
      <c r="K304" s="89" t="str">
        <f>IFERROR(VLOOKUP(Filiais_Petz4[[#This Row],[FILIAL]],'[4]PETZ E ZEEDOG'!$B:$M,12,0),"")</f>
        <v/>
      </c>
      <c r="L304" t="str">
        <f>IFERROR(VLOOKUP(Filiais_Petz4[[#This Row],[FILIAL]],'[4]PETZ E ZEEDOG'!$B:$N,13,0),"")</f>
        <v/>
      </c>
      <c r="M304" t="str">
        <f>IFERROR(VLOOKUP(Filiais_Petz4[[#This Row],[FILIAL]],'[4]PETZ E ZEEDOG'!$B:$O,14,0),"")</f>
        <v/>
      </c>
      <c r="N304" t="str">
        <f>IFERROR(VLOOKUP(Filiais_Petz4[[#This Row],[FILIAL]],'[4]PETZ E ZEEDOG'!$B:$P,15,0),"")</f>
        <v>N</v>
      </c>
      <c r="O304" t="str">
        <f>IFERROR(VLOOKUP(Filiais_Petz4[[#This Row],[FILIAL]],'[4]PETZ E ZEEDOG'!$B:$Q,16,0),"")</f>
        <v/>
      </c>
      <c r="P304" t="str">
        <f>IFERROR(VLOOKUP(Filiais_Petz4[[#This Row],[FILIAL]],'[4]PETZ E ZEEDOG'!$B:$R,17,0),"")</f>
        <v/>
      </c>
      <c r="Q304" t="str">
        <f>IFERROR(VLOOKUP(Filiais_Petz4[[#This Row],[FILIAL]],'[4]PETZ E ZEEDOG'!$B:$C,2,0),"")</f>
        <v/>
      </c>
    </row>
    <row r="305" spans="1:17" ht="14.45" hidden="1" customHeight="1" x14ac:dyDescent="0.25">
      <c r="A305" t="s">
        <v>358</v>
      </c>
      <c r="B305" t="str">
        <f>IFERROR(VLOOKUP(Filiais_Petz4[[#This Row],[FILIAL]],'[4]PETZ E ZEEDOG'!$B:$D,3,0),"")</f>
        <v/>
      </c>
      <c r="C305" t="str">
        <f>IFERROR(VLOOKUP(Filiais_Petz4[[#This Row],[FILIAL]],'[4]PETZ E ZEEDOG'!$B:$E,4,0),"")</f>
        <v/>
      </c>
      <c r="D305" t="str">
        <f>IFERROR(VLOOKUP(Filiais_Petz4[[#This Row],[FILIAL]],'[4]PETZ E ZEEDOG'!$B:$F,5,0),"")</f>
        <v/>
      </c>
      <c r="E305" t="str">
        <f>IFERROR(VLOOKUP(Filiais_Petz4[[#This Row],[FILIAL]],'[4]PETZ E ZEEDOG'!$B:$G,6,0),"")</f>
        <v/>
      </c>
      <c r="F305" s="1">
        <f>IFERROR(VLOOKUP(Filiais_Petz4[[#This Row],[FILIAL]],'[4]PETZ E ZEEDOG'!$B:$H,7,0),"")</f>
        <v>0</v>
      </c>
      <c r="G305" t="str">
        <f>IFERROR(VLOOKUP(Filiais_Petz4[[#This Row],[FILIAL]],'[4]PETZ E ZEEDOG'!$B$2:$R$1103,8,0),"")</f>
        <v/>
      </c>
      <c r="H305" t="str">
        <f>IFERROR(VLOOKUP(Filiais_Petz4[[#This Row],[FILIAL]],'[4]PETZ E ZEEDOG'!$B:$J,9,0),"")</f>
        <v/>
      </c>
      <c r="I305" t="str">
        <f>IFERROR(VLOOKUP(Filiais_Petz4[[#This Row],[FILIAL]],'[4]PETZ E ZEEDOG'!$B:$K,10,0),"")</f>
        <v/>
      </c>
      <c r="J305">
        <f>IFERROR(VLOOKUP(Filiais_Petz4[[#This Row],[FILIAL]],'[4]PETZ E ZEEDOG'!$B$2:$R$1103,11,0),"")</f>
        <v>0</v>
      </c>
      <c r="K305" s="89" t="str">
        <f>IFERROR(VLOOKUP(Filiais_Petz4[[#This Row],[FILIAL]],'[4]PETZ E ZEEDOG'!$B:$M,12,0),"")</f>
        <v/>
      </c>
      <c r="L305" t="str">
        <f>IFERROR(VLOOKUP(Filiais_Petz4[[#This Row],[FILIAL]],'[4]PETZ E ZEEDOG'!$B:$N,13,0),"")</f>
        <v/>
      </c>
      <c r="M305" t="str">
        <f>IFERROR(VLOOKUP(Filiais_Petz4[[#This Row],[FILIAL]],'[4]PETZ E ZEEDOG'!$B:$O,14,0),"")</f>
        <v/>
      </c>
      <c r="N305" t="str">
        <f>IFERROR(VLOOKUP(Filiais_Petz4[[#This Row],[FILIAL]],'[4]PETZ E ZEEDOG'!$B:$P,15,0),"")</f>
        <v>N</v>
      </c>
      <c r="O305" t="str">
        <f>IFERROR(VLOOKUP(Filiais_Petz4[[#This Row],[FILIAL]],'[4]PETZ E ZEEDOG'!$B:$Q,16,0),"")</f>
        <v/>
      </c>
      <c r="P305" t="str">
        <f>IFERROR(VLOOKUP(Filiais_Petz4[[#This Row],[FILIAL]],'[4]PETZ E ZEEDOG'!$B:$R,17,0),"")</f>
        <v/>
      </c>
      <c r="Q305" t="str">
        <f>IFERROR(VLOOKUP(Filiais_Petz4[[#This Row],[FILIAL]],'[4]PETZ E ZEEDOG'!$B:$C,2,0),"")</f>
        <v/>
      </c>
    </row>
    <row r="306" spans="1:17" ht="14.45" hidden="1" customHeight="1" x14ac:dyDescent="0.25">
      <c r="A306" t="s">
        <v>359</v>
      </c>
      <c r="B306" t="str">
        <f>IFERROR(VLOOKUP(Filiais_Petz4[[#This Row],[FILIAL]],'[4]PETZ E ZEEDOG'!$B:$D,3,0),"")</f>
        <v/>
      </c>
      <c r="C306" t="str">
        <f>IFERROR(VLOOKUP(Filiais_Petz4[[#This Row],[FILIAL]],'[4]PETZ E ZEEDOG'!$B:$E,4,0),"")</f>
        <v/>
      </c>
      <c r="D306" t="str">
        <f>IFERROR(VLOOKUP(Filiais_Petz4[[#This Row],[FILIAL]],'[4]PETZ E ZEEDOG'!$B:$F,5,0),"")</f>
        <v/>
      </c>
      <c r="E306" t="str">
        <f>IFERROR(VLOOKUP(Filiais_Petz4[[#This Row],[FILIAL]],'[4]PETZ E ZEEDOG'!$B:$G,6,0),"")</f>
        <v/>
      </c>
      <c r="F306" s="1">
        <f>IFERROR(VLOOKUP(Filiais_Petz4[[#This Row],[FILIAL]],'[4]PETZ E ZEEDOG'!$B:$H,7,0),"")</f>
        <v>0</v>
      </c>
      <c r="G306" t="str">
        <f>IFERROR(VLOOKUP(Filiais_Petz4[[#This Row],[FILIAL]],'[4]PETZ E ZEEDOG'!$B$2:$R$1103,8,0),"")</f>
        <v/>
      </c>
      <c r="H306" t="str">
        <f>IFERROR(VLOOKUP(Filiais_Petz4[[#This Row],[FILIAL]],'[4]PETZ E ZEEDOG'!$B:$J,9,0),"")</f>
        <v/>
      </c>
      <c r="I306" t="str">
        <f>IFERROR(VLOOKUP(Filiais_Petz4[[#This Row],[FILIAL]],'[4]PETZ E ZEEDOG'!$B:$K,10,0),"")</f>
        <v/>
      </c>
      <c r="J306">
        <f>IFERROR(VLOOKUP(Filiais_Petz4[[#This Row],[FILIAL]],'[4]PETZ E ZEEDOG'!$B$2:$R$1103,11,0),"")</f>
        <v>0</v>
      </c>
      <c r="K306" s="89" t="str">
        <f>IFERROR(VLOOKUP(Filiais_Petz4[[#This Row],[FILIAL]],'[4]PETZ E ZEEDOG'!$B:$M,12,0),"")</f>
        <v/>
      </c>
      <c r="L306" t="str">
        <f>IFERROR(VLOOKUP(Filiais_Petz4[[#This Row],[FILIAL]],'[4]PETZ E ZEEDOG'!$B:$N,13,0),"")</f>
        <v/>
      </c>
      <c r="M306" t="str">
        <f>IFERROR(VLOOKUP(Filiais_Petz4[[#This Row],[FILIAL]],'[4]PETZ E ZEEDOG'!$B:$O,14,0),"")</f>
        <v/>
      </c>
      <c r="N306" t="str">
        <f>IFERROR(VLOOKUP(Filiais_Petz4[[#This Row],[FILIAL]],'[4]PETZ E ZEEDOG'!$B:$P,15,0),"")</f>
        <v>N</v>
      </c>
      <c r="O306" t="str">
        <f>IFERROR(VLOOKUP(Filiais_Petz4[[#This Row],[FILIAL]],'[4]PETZ E ZEEDOG'!$B:$Q,16,0),"")</f>
        <v/>
      </c>
      <c r="P306" t="str">
        <f>IFERROR(VLOOKUP(Filiais_Petz4[[#This Row],[FILIAL]],'[4]PETZ E ZEEDOG'!$B:$R,17,0),"")</f>
        <v/>
      </c>
      <c r="Q306" t="str">
        <f>IFERROR(VLOOKUP(Filiais_Petz4[[#This Row],[FILIAL]],'[4]PETZ E ZEEDOG'!$B:$C,2,0),"")</f>
        <v/>
      </c>
    </row>
    <row r="307" spans="1:17" ht="14.45" hidden="1" customHeight="1" x14ac:dyDescent="0.25">
      <c r="A307" t="s">
        <v>360</v>
      </c>
      <c r="B307" t="str">
        <f>IFERROR(VLOOKUP(Filiais_Petz4[[#This Row],[FILIAL]],'[4]PETZ E ZEEDOG'!$B:$D,3,0),"")</f>
        <v/>
      </c>
      <c r="C307" t="str">
        <f>IFERROR(VLOOKUP(Filiais_Petz4[[#This Row],[FILIAL]],'[4]PETZ E ZEEDOG'!$B:$E,4,0),"")</f>
        <v/>
      </c>
      <c r="D307" t="str">
        <f>IFERROR(VLOOKUP(Filiais_Petz4[[#This Row],[FILIAL]],'[4]PETZ E ZEEDOG'!$B:$F,5,0),"")</f>
        <v/>
      </c>
      <c r="E307" t="str">
        <f>IFERROR(VLOOKUP(Filiais_Petz4[[#This Row],[FILIAL]],'[4]PETZ E ZEEDOG'!$B:$G,6,0),"")</f>
        <v/>
      </c>
      <c r="F307" s="1">
        <f>IFERROR(VLOOKUP(Filiais_Petz4[[#This Row],[FILIAL]],'[4]PETZ E ZEEDOG'!$B:$H,7,0),"")</f>
        <v>0</v>
      </c>
      <c r="G307" t="str">
        <f>IFERROR(VLOOKUP(Filiais_Petz4[[#This Row],[FILIAL]],'[4]PETZ E ZEEDOG'!$B$2:$R$1103,8,0),"")</f>
        <v/>
      </c>
      <c r="H307" t="str">
        <f>IFERROR(VLOOKUP(Filiais_Petz4[[#This Row],[FILIAL]],'[4]PETZ E ZEEDOG'!$B:$J,9,0),"")</f>
        <v/>
      </c>
      <c r="I307" t="str">
        <f>IFERROR(VLOOKUP(Filiais_Petz4[[#This Row],[FILIAL]],'[4]PETZ E ZEEDOG'!$B:$K,10,0),"")</f>
        <v/>
      </c>
      <c r="J307">
        <f>IFERROR(VLOOKUP(Filiais_Petz4[[#This Row],[FILIAL]],'[4]PETZ E ZEEDOG'!$B$2:$R$1103,11,0),"")</f>
        <v>0</v>
      </c>
      <c r="K307" s="89" t="str">
        <f>IFERROR(VLOOKUP(Filiais_Petz4[[#This Row],[FILIAL]],'[4]PETZ E ZEEDOG'!$B:$M,12,0),"")</f>
        <v/>
      </c>
      <c r="L307" t="str">
        <f>IFERROR(VLOOKUP(Filiais_Petz4[[#This Row],[FILIAL]],'[4]PETZ E ZEEDOG'!$B:$N,13,0),"")</f>
        <v/>
      </c>
      <c r="M307" t="str">
        <f>IFERROR(VLOOKUP(Filiais_Petz4[[#This Row],[FILIAL]],'[4]PETZ E ZEEDOG'!$B:$O,14,0),"")</f>
        <v/>
      </c>
      <c r="N307" t="str">
        <f>IFERROR(VLOOKUP(Filiais_Petz4[[#This Row],[FILIAL]],'[4]PETZ E ZEEDOG'!$B:$P,15,0),"")</f>
        <v>N</v>
      </c>
      <c r="O307" t="str">
        <f>IFERROR(VLOOKUP(Filiais_Petz4[[#This Row],[FILIAL]],'[4]PETZ E ZEEDOG'!$B:$Q,16,0),"")</f>
        <v/>
      </c>
      <c r="P307" t="str">
        <f>IFERROR(VLOOKUP(Filiais_Petz4[[#This Row],[FILIAL]],'[4]PETZ E ZEEDOG'!$B:$R,17,0),"")</f>
        <v/>
      </c>
      <c r="Q307" t="str">
        <f>IFERROR(VLOOKUP(Filiais_Petz4[[#This Row],[FILIAL]],'[4]PETZ E ZEEDOG'!$B:$C,2,0),"")</f>
        <v/>
      </c>
    </row>
    <row r="308" spans="1:17" ht="14.45" hidden="1" customHeight="1" x14ac:dyDescent="0.25">
      <c r="A308" t="s">
        <v>361</v>
      </c>
      <c r="B308" t="str">
        <f>IFERROR(VLOOKUP(Filiais_Petz4[[#This Row],[FILIAL]],'[4]PETZ E ZEEDOG'!$B:$D,3,0),"")</f>
        <v/>
      </c>
      <c r="C308" t="str">
        <f>IFERROR(VLOOKUP(Filiais_Petz4[[#This Row],[FILIAL]],'[4]PETZ E ZEEDOG'!$B:$E,4,0),"")</f>
        <v/>
      </c>
      <c r="D308" t="str">
        <f>IFERROR(VLOOKUP(Filiais_Petz4[[#This Row],[FILIAL]],'[4]PETZ E ZEEDOG'!$B:$F,5,0),"")</f>
        <v/>
      </c>
      <c r="E308" t="str">
        <f>IFERROR(VLOOKUP(Filiais_Petz4[[#This Row],[FILIAL]],'[4]PETZ E ZEEDOG'!$B:$G,6,0),"")</f>
        <v/>
      </c>
      <c r="F308" s="1">
        <f>IFERROR(VLOOKUP(Filiais_Petz4[[#This Row],[FILIAL]],'[4]PETZ E ZEEDOG'!$B:$H,7,0),"")</f>
        <v>0</v>
      </c>
      <c r="G308" t="str">
        <f>IFERROR(VLOOKUP(Filiais_Petz4[[#This Row],[FILIAL]],'[4]PETZ E ZEEDOG'!$B$2:$R$1103,8,0),"")</f>
        <v/>
      </c>
      <c r="H308" t="str">
        <f>IFERROR(VLOOKUP(Filiais_Petz4[[#This Row],[FILIAL]],'[4]PETZ E ZEEDOG'!$B:$J,9,0),"")</f>
        <v/>
      </c>
      <c r="I308" t="str">
        <f>IFERROR(VLOOKUP(Filiais_Petz4[[#This Row],[FILIAL]],'[4]PETZ E ZEEDOG'!$B:$K,10,0),"")</f>
        <v/>
      </c>
      <c r="J308">
        <f>IFERROR(VLOOKUP(Filiais_Petz4[[#This Row],[FILIAL]],'[4]PETZ E ZEEDOG'!$B$2:$R$1103,11,0),"")</f>
        <v>0</v>
      </c>
      <c r="K308" s="89" t="str">
        <f>IFERROR(VLOOKUP(Filiais_Petz4[[#This Row],[FILIAL]],'[4]PETZ E ZEEDOG'!$B:$M,12,0),"")</f>
        <v/>
      </c>
      <c r="L308" t="str">
        <f>IFERROR(VLOOKUP(Filiais_Petz4[[#This Row],[FILIAL]],'[4]PETZ E ZEEDOG'!$B:$N,13,0),"")</f>
        <v/>
      </c>
      <c r="M308" t="str">
        <f>IFERROR(VLOOKUP(Filiais_Petz4[[#This Row],[FILIAL]],'[4]PETZ E ZEEDOG'!$B:$O,14,0),"")</f>
        <v/>
      </c>
      <c r="N308" t="str">
        <f>IFERROR(VLOOKUP(Filiais_Petz4[[#This Row],[FILIAL]],'[4]PETZ E ZEEDOG'!$B:$P,15,0),"")</f>
        <v>N</v>
      </c>
      <c r="O308" t="str">
        <f>IFERROR(VLOOKUP(Filiais_Petz4[[#This Row],[FILIAL]],'[4]PETZ E ZEEDOG'!$B:$Q,16,0),"")</f>
        <v/>
      </c>
      <c r="P308" t="str">
        <f>IFERROR(VLOOKUP(Filiais_Petz4[[#This Row],[FILIAL]],'[4]PETZ E ZEEDOG'!$B:$R,17,0),"")</f>
        <v/>
      </c>
      <c r="Q308" t="str">
        <f>IFERROR(VLOOKUP(Filiais_Petz4[[#This Row],[FILIAL]],'[4]PETZ E ZEEDOG'!$B:$C,2,0),"")</f>
        <v/>
      </c>
    </row>
    <row r="309" spans="1:17" ht="14.45" hidden="1" customHeight="1" x14ac:dyDescent="0.25">
      <c r="A309" t="s">
        <v>362</v>
      </c>
      <c r="B309" t="str">
        <f>IFERROR(VLOOKUP(Filiais_Petz4[[#This Row],[FILIAL]],'[4]PETZ E ZEEDOG'!$B:$D,3,0),"")</f>
        <v/>
      </c>
      <c r="C309" t="str">
        <f>IFERROR(VLOOKUP(Filiais_Petz4[[#This Row],[FILIAL]],'[4]PETZ E ZEEDOG'!$B:$E,4,0),"")</f>
        <v/>
      </c>
      <c r="D309" t="str">
        <f>IFERROR(VLOOKUP(Filiais_Petz4[[#This Row],[FILIAL]],'[4]PETZ E ZEEDOG'!$B:$F,5,0),"")</f>
        <v/>
      </c>
      <c r="E309" t="str">
        <f>IFERROR(VLOOKUP(Filiais_Petz4[[#This Row],[FILIAL]],'[4]PETZ E ZEEDOG'!$B:$G,6,0),"")</f>
        <v/>
      </c>
      <c r="F309" s="1">
        <f>IFERROR(VLOOKUP(Filiais_Petz4[[#This Row],[FILIAL]],'[4]PETZ E ZEEDOG'!$B:$H,7,0),"")</f>
        <v>0</v>
      </c>
      <c r="G309" t="str">
        <f>IFERROR(VLOOKUP(Filiais_Petz4[[#This Row],[FILIAL]],'[4]PETZ E ZEEDOG'!$B$2:$R$1103,8,0),"")</f>
        <v/>
      </c>
      <c r="H309" t="str">
        <f>IFERROR(VLOOKUP(Filiais_Petz4[[#This Row],[FILIAL]],'[4]PETZ E ZEEDOG'!$B:$J,9,0),"")</f>
        <v/>
      </c>
      <c r="I309" t="str">
        <f>IFERROR(VLOOKUP(Filiais_Petz4[[#This Row],[FILIAL]],'[4]PETZ E ZEEDOG'!$B:$K,10,0),"")</f>
        <v/>
      </c>
      <c r="J309">
        <f>IFERROR(VLOOKUP(Filiais_Petz4[[#This Row],[FILIAL]],'[4]PETZ E ZEEDOG'!$B$2:$R$1103,11,0),"")</f>
        <v>0</v>
      </c>
      <c r="K309" s="89" t="str">
        <f>IFERROR(VLOOKUP(Filiais_Petz4[[#This Row],[FILIAL]],'[4]PETZ E ZEEDOG'!$B:$M,12,0),"")</f>
        <v/>
      </c>
      <c r="L309" t="str">
        <f>IFERROR(VLOOKUP(Filiais_Petz4[[#This Row],[FILIAL]],'[4]PETZ E ZEEDOG'!$B:$N,13,0),"")</f>
        <v/>
      </c>
      <c r="M309" t="str">
        <f>IFERROR(VLOOKUP(Filiais_Petz4[[#This Row],[FILIAL]],'[4]PETZ E ZEEDOG'!$B:$O,14,0),"")</f>
        <v/>
      </c>
      <c r="N309" t="str">
        <f>IFERROR(VLOOKUP(Filiais_Petz4[[#This Row],[FILIAL]],'[4]PETZ E ZEEDOG'!$B:$P,15,0),"")</f>
        <v>N</v>
      </c>
      <c r="O309" t="str">
        <f>IFERROR(VLOOKUP(Filiais_Petz4[[#This Row],[FILIAL]],'[4]PETZ E ZEEDOG'!$B:$Q,16,0),"")</f>
        <v/>
      </c>
      <c r="P309" t="str">
        <f>IFERROR(VLOOKUP(Filiais_Petz4[[#This Row],[FILIAL]],'[4]PETZ E ZEEDOG'!$B:$R,17,0),"")</f>
        <v/>
      </c>
      <c r="Q309" t="str">
        <f>IFERROR(VLOOKUP(Filiais_Petz4[[#This Row],[FILIAL]],'[4]PETZ E ZEEDOG'!$B:$C,2,0),"")</f>
        <v/>
      </c>
    </row>
    <row r="310" spans="1:17" ht="14.45" hidden="1" customHeight="1" x14ac:dyDescent="0.25">
      <c r="A310" t="s">
        <v>363</v>
      </c>
      <c r="B310" t="str">
        <f>IFERROR(VLOOKUP(Filiais_Petz4[[#This Row],[FILIAL]],'[4]PETZ E ZEEDOG'!$B:$D,3,0),"")</f>
        <v/>
      </c>
      <c r="C310" t="str">
        <f>IFERROR(VLOOKUP(Filiais_Petz4[[#This Row],[FILIAL]],'[4]PETZ E ZEEDOG'!$B:$E,4,0),"")</f>
        <v/>
      </c>
      <c r="D310" t="str">
        <f>IFERROR(VLOOKUP(Filiais_Petz4[[#This Row],[FILIAL]],'[4]PETZ E ZEEDOG'!$B:$F,5,0),"")</f>
        <v/>
      </c>
      <c r="E310" t="str">
        <f>IFERROR(VLOOKUP(Filiais_Petz4[[#This Row],[FILIAL]],'[4]PETZ E ZEEDOG'!$B:$G,6,0),"")</f>
        <v/>
      </c>
      <c r="F310" s="1">
        <f>IFERROR(VLOOKUP(Filiais_Petz4[[#This Row],[FILIAL]],'[4]PETZ E ZEEDOG'!$B:$H,7,0),"")</f>
        <v>0</v>
      </c>
      <c r="G310" t="str">
        <f>IFERROR(VLOOKUP(Filiais_Petz4[[#This Row],[FILIAL]],'[4]PETZ E ZEEDOG'!$B$2:$R$1103,8,0),"")</f>
        <v/>
      </c>
      <c r="H310" t="str">
        <f>IFERROR(VLOOKUP(Filiais_Petz4[[#This Row],[FILIAL]],'[4]PETZ E ZEEDOG'!$B:$J,9,0),"")</f>
        <v/>
      </c>
      <c r="I310" t="str">
        <f>IFERROR(VLOOKUP(Filiais_Petz4[[#This Row],[FILIAL]],'[4]PETZ E ZEEDOG'!$B:$K,10,0),"")</f>
        <v/>
      </c>
      <c r="J310">
        <f>IFERROR(VLOOKUP(Filiais_Petz4[[#This Row],[FILIAL]],'[4]PETZ E ZEEDOG'!$B$2:$R$1103,11,0),"")</f>
        <v>0</v>
      </c>
      <c r="K310" s="89" t="str">
        <f>IFERROR(VLOOKUP(Filiais_Petz4[[#This Row],[FILIAL]],'[4]PETZ E ZEEDOG'!$B:$M,12,0),"")</f>
        <v/>
      </c>
      <c r="L310" t="str">
        <f>IFERROR(VLOOKUP(Filiais_Petz4[[#This Row],[FILIAL]],'[4]PETZ E ZEEDOG'!$B:$N,13,0),"")</f>
        <v/>
      </c>
      <c r="M310" t="str">
        <f>IFERROR(VLOOKUP(Filiais_Petz4[[#This Row],[FILIAL]],'[4]PETZ E ZEEDOG'!$B:$O,14,0),"")</f>
        <v/>
      </c>
      <c r="N310" t="str">
        <f>IFERROR(VLOOKUP(Filiais_Petz4[[#This Row],[FILIAL]],'[4]PETZ E ZEEDOG'!$B:$P,15,0),"")</f>
        <v>N</v>
      </c>
      <c r="O310" t="str">
        <f>IFERROR(VLOOKUP(Filiais_Petz4[[#This Row],[FILIAL]],'[4]PETZ E ZEEDOG'!$B:$Q,16,0),"")</f>
        <v/>
      </c>
      <c r="P310" t="str">
        <f>IFERROR(VLOOKUP(Filiais_Petz4[[#This Row],[FILIAL]],'[4]PETZ E ZEEDOG'!$B:$R,17,0),"")</f>
        <v/>
      </c>
      <c r="Q310" t="str">
        <f>IFERROR(VLOOKUP(Filiais_Petz4[[#This Row],[FILIAL]],'[4]PETZ E ZEEDOG'!$B:$C,2,0),"")</f>
        <v/>
      </c>
    </row>
    <row r="311" spans="1:17" ht="14.45" hidden="1" customHeight="1" x14ac:dyDescent="0.25">
      <c r="A311" t="s">
        <v>364</v>
      </c>
      <c r="B311" t="str">
        <f>IFERROR(VLOOKUP(Filiais_Petz4[[#This Row],[FILIAL]],'[4]PETZ E ZEEDOG'!$B:$D,3,0),"")</f>
        <v/>
      </c>
      <c r="C311" t="str">
        <f>IFERROR(VLOOKUP(Filiais_Petz4[[#This Row],[FILIAL]],'[4]PETZ E ZEEDOG'!$B:$E,4,0),"")</f>
        <v/>
      </c>
      <c r="D311" t="str">
        <f>IFERROR(VLOOKUP(Filiais_Petz4[[#This Row],[FILIAL]],'[4]PETZ E ZEEDOG'!$B:$F,5,0),"")</f>
        <v/>
      </c>
      <c r="E311" t="str">
        <f>IFERROR(VLOOKUP(Filiais_Petz4[[#This Row],[FILIAL]],'[4]PETZ E ZEEDOG'!$B:$G,6,0),"")</f>
        <v/>
      </c>
      <c r="F311" s="1">
        <f>IFERROR(VLOOKUP(Filiais_Petz4[[#This Row],[FILIAL]],'[4]PETZ E ZEEDOG'!$B:$H,7,0),"")</f>
        <v>0</v>
      </c>
      <c r="G311" t="str">
        <f>IFERROR(VLOOKUP(Filiais_Petz4[[#This Row],[FILIAL]],'[4]PETZ E ZEEDOG'!$B$2:$R$1103,8,0),"")</f>
        <v/>
      </c>
      <c r="H311" t="str">
        <f>IFERROR(VLOOKUP(Filiais_Petz4[[#This Row],[FILIAL]],'[4]PETZ E ZEEDOG'!$B:$J,9,0),"")</f>
        <v/>
      </c>
      <c r="I311" t="str">
        <f>IFERROR(VLOOKUP(Filiais_Petz4[[#This Row],[FILIAL]],'[4]PETZ E ZEEDOG'!$B:$K,10,0),"")</f>
        <v/>
      </c>
      <c r="J311">
        <f>IFERROR(VLOOKUP(Filiais_Petz4[[#This Row],[FILIAL]],'[4]PETZ E ZEEDOG'!$B$2:$R$1103,11,0),"")</f>
        <v>0</v>
      </c>
      <c r="K311" s="89" t="str">
        <f>IFERROR(VLOOKUP(Filiais_Petz4[[#This Row],[FILIAL]],'[4]PETZ E ZEEDOG'!$B:$M,12,0),"")</f>
        <v/>
      </c>
      <c r="L311" t="str">
        <f>IFERROR(VLOOKUP(Filiais_Petz4[[#This Row],[FILIAL]],'[4]PETZ E ZEEDOG'!$B:$N,13,0),"")</f>
        <v/>
      </c>
      <c r="M311" t="str">
        <f>IFERROR(VLOOKUP(Filiais_Petz4[[#This Row],[FILIAL]],'[4]PETZ E ZEEDOG'!$B:$O,14,0),"")</f>
        <v/>
      </c>
      <c r="N311" t="str">
        <f>IFERROR(VLOOKUP(Filiais_Petz4[[#This Row],[FILIAL]],'[4]PETZ E ZEEDOG'!$B:$P,15,0),"")</f>
        <v>N</v>
      </c>
      <c r="O311" t="str">
        <f>IFERROR(VLOOKUP(Filiais_Petz4[[#This Row],[FILIAL]],'[4]PETZ E ZEEDOG'!$B:$Q,16,0),"")</f>
        <v/>
      </c>
      <c r="P311" t="str">
        <f>IFERROR(VLOOKUP(Filiais_Petz4[[#This Row],[FILIAL]],'[4]PETZ E ZEEDOG'!$B:$R,17,0),"")</f>
        <v/>
      </c>
      <c r="Q311" t="str">
        <f>IFERROR(VLOOKUP(Filiais_Petz4[[#This Row],[FILIAL]],'[4]PETZ E ZEEDOG'!$B:$C,2,0),"")</f>
        <v/>
      </c>
    </row>
    <row r="312" spans="1:17" ht="14.45" hidden="1" customHeight="1" x14ac:dyDescent="0.25">
      <c r="A312" t="s">
        <v>365</v>
      </c>
      <c r="B312" t="str">
        <f>IFERROR(VLOOKUP(Filiais_Petz4[[#This Row],[FILIAL]],'[4]PETZ E ZEEDOG'!$B:$D,3,0),"")</f>
        <v/>
      </c>
      <c r="C312" t="str">
        <f>IFERROR(VLOOKUP(Filiais_Petz4[[#This Row],[FILIAL]],'[4]PETZ E ZEEDOG'!$B:$E,4,0),"")</f>
        <v/>
      </c>
      <c r="D312" t="str">
        <f>IFERROR(VLOOKUP(Filiais_Petz4[[#This Row],[FILIAL]],'[4]PETZ E ZEEDOG'!$B:$F,5,0),"")</f>
        <v/>
      </c>
      <c r="E312" t="str">
        <f>IFERROR(VLOOKUP(Filiais_Petz4[[#This Row],[FILIAL]],'[4]PETZ E ZEEDOG'!$B:$G,6,0),"")</f>
        <v/>
      </c>
      <c r="F312" s="1">
        <f>IFERROR(VLOOKUP(Filiais_Petz4[[#This Row],[FILIAL]],'[4]PETZ E ZEEDOG'!$B:$H,7,0),"")</f>
        <v>0</v>
      </c>
      <c r="G312" t="str">
        <f>IFERROR(VLOOKUP(Filiais_Petz4[[#This Row],[FILIAL]],'[4]PETZ E ZEEDOG'!$B$2:$R$1103,8,0),"")</f>
        <v/>
      </c>
      <c r="H312" t="str">
        <f>IFERROR(VLOOKUP(Filiais_Petz4[[#This Row],[FILIAL]],'[4]PETZ E ZEEDOG'!$B:$J,9,0),"")</f>
        <v/>
      </c>
      <c r="I312" t="str">
        <f>IFERROR(VLOOKUP(Filiais_Petz4[[#This Row],[FILIAL]],'[4]PETZ E ZEEDOG'!$B:$K,10,0),"")</f>
        <v/>
      </c>
      <c r="J312">
        <f>IFERROR(VLOOKUP(Filiais_Petz4[[#This Row],[FILIAL]],'[4]PETZ E ZEEDOG'!$B$2:$R$1103,11,0),"")</f>
        <v>0</v>
      </c>
      <c r="K312" s="89" t="str">
        <f>IFERROR(VLOOKUP(Filiais_Petz4[[#This Row],[FILIAL]],'[4]PETZ E ZEEDOG'!$B:$M,12,0),"")</f>
        <v/>
      </c>
      <c r="L312" t="str">
        <f>IFERROR(VLOOKUP(Filiais_Petz4[[#This Row],[FILIAL]],'[4]PETZ E ZEEDOG'!$B:$N,13,0),"")</f>
        <v/>
      </c>
      <c r="M312" t="str">
        <f>IFERROR(VLOOKUP(Filiais_Petz4[[#This Row],[FILIAL]],'[4]PETZ E ZEEDOG'!$B:$O,14,0),"")</f>
        <v/>
      </c>
      <c r="N312" t="str">
        <f>IFERROR(VLOOKUP(Filiais_Petz4[[#This Row],[FILIAL]],'[4]PETZ E ZEEDOG'!$B:$P,15,0),"")</f>
        <v>N</v>
      </c>
      <c r="O312" t="str">
        <f>IFERROR(VLOOKUP(Filiais_Petz4[[#This Row],[FILIAL]],'[4]PETZ E ZEEDOG'!$B:$Q,16,0),"")</f>
        <v/>
      </c>
      <c r="P312" t="str">
        <f>IFERROR(VLOOKUP(Filiais_Petz4[[#This Row],[FILIAL]],'[4]PETZ E ZEEDOG'!$B:$R,17,0),"")</f>
        <v/>
      </c>
      <c r="Q312" t="str">
        <f>IFERROR(VLOOKUP(Filiais_Petz4[[#This Row],[FILIAL]],'[4]PETZ E ZEEDOG'!$B:$C,2,0),"")</f>
        <v/>
      </c>
    </row>
    <row r="313" spans="1:17" ht="14.45" hidden="1" customHeight="1" x14ac:dyDescent="0.25">
      <c r="A313" t="s">
        <v>366</v>
      </c>
      <c r="B313" t="str">
        <f>IFERROR(VLOOKUP(Filiais_Petz4[[#This Row],[FILIAL]],'[4]PETZ E ZEEDOG'!$B:$D,3,0),"")</f>
        <v/>
      </c>
      <c r="C313" t="str">
        <f>IFERROR(VLOOKUP(Filiais_Petz4[[#This Row],[FILIAL]],'[4]PETZ E ZEEDOG'!$B:$E,4,0),"")</f>
        <v/>
      </c>
      <c r="D313" t="str">
        <f>IFERROR(VLOOKUP(Filiais_Petz4[[#This Row],[FILIAL]],'[4]PETZ E ZEEDOG'!$B:$F,5,0),"")</f>
        <v/>
      </c>
      <c r="E313" t="str">
        <f>IFERROR(VLOOKUP(Filiais_Petz4[[#This Row],[FILIAL]],'[4]PETZ E ZEEDOG'!$B:$G,6,0),"")</f>
        <v/>
      </c>
      <c r="F313" s="1">
        <f>IFERROR(VLOOKUP(Filiais_Petz4[[#This Row],[FILIAL]],'[4]PETZ E ZEEDOG'!$B:$H,7,0),"")</f>
        <v>0</v>
      </c>
      <c r="G313" t="str">
        <f>IFERROR(VLOOKUP(Filiais_Petz4[[#This Row],[FILIAL]],'[4]PETZ E ZEEDOG'!$B$2:$R$1103,8,0),"")</f>
        <v/>
      </c>
      <c r="H313" t="str">
        <f>IFERROR(VLOOKUP(Filiais_Petz4[[#This Row],[FILIAL]],'[4]PETZ E ZEEDOG'!$B:$J,9,0),"")</f>
        <v/>
      </c>
      <c r="I313" t="str">
        <f>IFERROR(VLOOKUP(Filiais_Petz4[[#This Row],[FILIAL]],'[4]PETZ E ZEEDOG'!$B:$K,10,0),"")</f>
        <v/>
      </c>
      <c r="J313">
        <f>IFERROR(VLOOKUP(Filiais_Petz4[[#This Row],[FILIAL]],'[4]PETZ E ZEEDOG'!$B$2:$R$1103,11,0),"")</f>
        <v>0</v>
      </c>
      <c r="K313" s="89" t="str">
        <f>IFERROR(VLOOKUP(Filiais_Petz4[[#This Row],[FILIAL]],'[4]PETZ E ZEEDOG'!$B:$M,12,0),"")</f>
        <v/>
      </c>
      <c r="L313" t="str">
        <f>IFERROR(VLOOKUP(Filiais_Petz4[[#This Row],[FILIAL]],'[4]PETZ E ZEEDOG'!$B:$N,13,0),"")</f>
        <v/>
      </c>
      <c r="M313" t="str">
        <f>IFERROR(VLOOKUP(Filiais_Petz4[[#This Row],[FILIAL]],'[4]PETZ E ZEEDOG'!$B:$O,14,0),"")</f>
        <v/>
      </c>
      <c r="N313" t="str">
        <f>IFERROR(VLOOKUP(Filiais_Petz4[[#This Row],[FILIAL]],'[4]PETZ E ZEEDOG'!$B:$P,15,0),"")</f>
        <v>N</v>
      </c>
      <c r="O313" t="str">
        <f>IFERROR(VLOOKUP(Filiais_Petz4[[#This Row],[FILIAL]],'[4]PETZ E ZEEDOG'!$B:$Q,16,0),"")</f>
        <v/>
      </c>
      <c r="P313" t="str">
        <f>IFERROR(VLOOKUP(Filiais_Petz4[[#This Row],[FILIAL]],'[4]PETZ E ZEEDOG'!$B:$R,17,0),"")</f>
        <v/>
      </c>
      <c r="Q313" t="str">
        <f>IFERROR(VLOOKUP(Filiais_Petz4[[#This Row],[FILIAL]],'[4]PETZ E ZEEDOG'!$B:$C,2,0),"")</f>
        <v/>
      </c>
    </row>
    <row r="314" spans="1:17" ht="14.45" hidden="1" customHeight="1" x14ac:dyDescent="0.25">
      <c r="A314" t="s">
        <v>367</v>
      </c>
      <c r="B314" t="str">
        <f>IFERROR(VLOOKUP(Filiais_Petz4[[#This Row],[FILIAL]],'[4]PETZ E ZEEDOG'!$B:$D,3,0),"")</f>
        <v/>
      </c>
      <c r="C314" t="str">
        <f>IFERROR(VLOOKUP(Filiais_Petz4[[#This Row],[FILIAL]],'[4]PETZ E ZEEDOG'!$B:$E,4,0),"")</f>
        <v/>
      </c>
      <c r="D314" t="str">
        <f>IFERROR(VLOOKUP(Filiais_Petz4[[#This Row],[FILIAL]],'[4]PETZ E ZEEDOG'!$B:$F,5,0),"")</f>
        <v/>
      </c>
      <c r="E314" t="str">
        <f>IFERROR(VLOOKUP(Filiais_Petz4[[#This Row],[FILIAL]],'[4]PETZ E ZEEDOG'!$B:$G,6,0),"")</f>
        <v/>
      </c>
      <c r="F314" s="1">
        <f>IFERROR(VLOOKUP(Filiais_Petz4[[#This Row],[FILIAL]],'[4]PETZ E ZEEDOG'!$B:$H,7,0),"")</f>
        <v>0</v>
      </c>
      <c r="G314" t="str">
        <f>IFERROR(VLOOKUP(Filiais_Petz4[[#This Row],[FILIAL]],'[4]PETZ E ZEEDOG'!$B$2:$R$1103,8,0),"")</f>
        <v/>
      </c>
      <c r="H314" t="str">
        <f>IFERROR(VLOOKUP(Filiais_Petz4[[#This Row],[FILIAL]],'[4]PETZ E ZEEDOG'!$B:$J,9,0),"")</f>
        <v/>
      </c>
      <c r="I314" t="str">
        <f>IFERROR(VLOOKUP(Filiais_Petz4[[#This Row],[FILIAL]],'[4]PETZ E ZEEDOG'!$B:$K,10,0),"")</f>
        <v/>
      </c>
      <c r="J314">
        <f>IFERROR(VLOOKUP(Filiais_Petz4[[#This Row],[FILIAL]],'[4]PETZ E ZEEDOG'!$B$2:$R$1103,11,0),"")</f>
        <v>0</v>
      </c>
      <c r="K314" s="89" t="str">
        <f>IFERROR(VLOOKUP(Filiais_Petz4[[#This Row],[FILIAL]],'[4]PETZ E ZEEDOG'!$B:$M,12,0),"")</f>
        <v/>
      </c>
      <c r="L314" t="str">
        <f>IFERROR(VLOOKUP(Filiais_Petz4[[#This Row],[FILIAL]],'[4]PETZ E ZEEDOG'!$B:$N,13,0),"")</f>
        <v/>
      </c>
      <c r="M314" t="str">
        <f>IFERROR(VLOOKUP(Filiais_Petz4[[#This Row],[FILIAL]],'[4]PETZ E ZEEDOG'!$B:$O,14,0),"")</f>
        <v/>
      </c>
      <c r="N314" t="str">
        <f>IFERROR(VLOOKUP(Filiais_Petz4[[#This Row],[FILIAL]],'[4]PETZ E ZEEDOG'!$B:$P,15,0),"")</f>
        <v>N</v>
      </c>
      <c r="O314" t="str">
        <f>IFERROR(VLOOKUP(Filiais_Petz4[[#This Row],[FILIAL]],'[4]PETZ E ZEEDOG'!$B:$Q,16,0),"")</f>
        <v/>
      </c>
      <c r="P314" t="str">
        <f>IFERROR(VLOOKUP(Filiais_Petz4[[#This Row],[FILIAL]],'[4]PETZ E ZEEDOG'!$B:$R,17,0),"")</f>
        <v/>
      </c>
      <c r="Q314" t="str">
        <f>IFERROR(VLOOKUP(Filiais_Petz4[[#This Row],[FILIAL]],'[4]PETZ E ZEEDOG'!$B:$C,2,0),"")</f>
        <v/>
      </c>
    </row>
    <row r="315" spans="1:17" ht="14.45" hidden="1" customHeight="1" x14ac:dyDescent="0.25">
      <c r="A315" t="s">
        <v>368</v>
      </c>
      <c r="B315" t="str">
        <f>IFERROR(VLOOKUP(Filiais_Petz4[[#This Row],[FILIAL]],'[4]PETZ E ZEEDOG'!$B:$D,3,0),"")</f>
        <v/>
      </c>
      <c r="C315" t="str">
        <f>IFERROR(VLOOKUP(Filiais_Petz4[[#This Row],[FILIAL]],'[4]PETZ E ZEEDOG'!$B:$E,4,0),"")</f>
        <v/>
      </c>
      <c r="D315" t="str">
        <f>IFERROR(VLOOKUP(Filiais_Petz4[[#This Row],[FILIAL]],'[4]PETZ E ZEEDOG'!$B:$F,5,0),"")</f>
        <v/>
      </c>
      <c r="E315" t="str">
        <f>IFERROR(VLOOKUP(Filiais_Petz4[[#This Row],[FILIAL]],'[4]PETZ E ZEEDOG'!$B:$G,6,0),"")</f>
        <v/>
      </c>
      <c r="F315" s="1">
        <f>IFERROR(VLOOKUP(Filiais_Petz4[[#This Row],[FILIAL]],'[4]PETZ E ZEEDOG'!$B:$H,7,0),"")</f>
        <v>0</v>
      </c>
      <c r="G315" t="str">
        <f>IFERROR(VLOOKUP(Filiais_Petz4[[#This Row],[FILIAL]],'[4]PETZ E ZEEDOG'!$B$2:$R$1103,8,0),"")</f>
        <v/>
      </c>
      <c r="H315" t="str">
        <f>IFERROR(VLOOKUP(Filiais_Petz4[[#This Row],[FILIAL]],'[4]PETZ E ZEEDOG'!$B:$J,9,0),"")</f>
        <v/>
      </c>
      <c r="I315" t="str">
        <f>IFERROR(VLOOKUP(Filiais_Petz4[[#This Row],[FILIAL]],'[4]PETZ E ZEEDOG'!$B:$K,10,0),"")</f>
        <v/>
      </c>
      <c r="J315">
        <f>IFERROR(VLOOKUP(Filiais_Petz4[[#This Row],[FILIAL]],'[4]PETZ E ZEEDOG'!$B$2:$R$1103,11,0),"")</f>
        <v>0</v>
      </c>
      <c r="K315" s="89" t="str">
        <f>IFERROR(VLOOKUP(Filiais_Petz4[[#This Row],[FILIAL]],'[4]PETZ E ZEEDOG'!$B:$M,12,0),"")</f>
        <v/>
      </c>
      <c r="L315" t="str">
        <f>IFERROR(VLOOKUP(Filiais_Petz4[[#This Row],[FILIAL]],'[4]PETZ E ZEEDOG'!$B:$N,13,0),"")</f>
        <v/>
      </c>
      <c r="M315" t="str">
        <f>IFERROR(VLOOKUP(Filiais_Petz4[[#This Row],[FILIAL]],'[4]PETZ E ZEEDOG'!$B:$O,14,0),"")</f>
        <v/>
      </c>
      <c r="N315" t="str">
        <f>IFERROR(VLOOKUP(Filiais_Petz4[[#This Row],[FILIAL]],'[4]PETZ E ZEEDOG'!$B:$P,15,0),"")</f>
        <v>N</v>
      </c>
      <c r="O315" t="str">
        <f>IFERROR(VLOOKUP(Filiais_Petz4[[#This Row],[FILIAL]],'[4]PETZ E ZEEDOG'!$B:$Q,16,0),"")</f>
        <v/>
      </c>
      <c r="P315" t="str">
        <f>IFERROR(VLOOKUP(Filiais_Petz4[[#This Row],[FILIAL]],'[4]PETZ E ZEEDOG'!$B:$R,17,0),"")</f>
        <v/>
      </c>
      <c r="Q315" t="str">
        <f>IFERROR(VLOOKUP(Filiais_Petz4[[#This Row],[FILIAL]],'[4]PETZ E ZEEDOG'!$B:$C,2,0),"")</f>
        <v/>
      </c>
    </row>
    <row r="316" spans="1:17" ht="14.45" hidden="1" customHeight="1" x14ac:dyDescent="0.25">
      <c r="A316" t="s">
        <v>369</v>
      </c>
      <c r="B316" t="str">
        <f>IFERROR(VLOOKUP(Filiais_Petz4[[#This Row],[FILIAL]],'[4]PETZ E ZEEDOG'!$B:$D,3,0),"")</f>
        <v/>
      </c>
      <c r="C316" t="str">
        <f>IFERROR(VLOOKUP(Filiais_Petz4[[#This Row],[FILIAL]],'[4]PETZ E ZEEDOG'!$B:$E,4,0),"")</f>
        <v/>
      </c>
      <c r="D316" t="str">
        <f>IFERROR(VLOOKUP(Filiais_Petz4[[#This Row],[FILIAL]],'[4]PETZ E ZEEDOG'!$B:$F,5,0),"")</f>
        <v/>
      </c>
      <c r="E316" t="str">
        <f>IFERROR(VLOOKUP(Filiais_Petz4[[#This Row],[FILIAL]],'[4]PETZ E ZEEDOG'!$B:$G,6,0),"")</f>
        <v/>
      </c>
      <c r="F316" s="1">
        <f>IFERROR(VLOOKUP(Filiais_Petz4[[#This Row],[FILIAL]],'[4]PETZ E ZEEDOG'!$B:$H,7,0),"")</f>
        <v>0</v>
      </c>
      <c r="G316" t="str">
        <f>IFERROR(VLOOKUP(Filiais_Petz4[[#This Row],[FILIAL]],'[4]PETZ E ZEEDOG'!$B$2:$R$1103,8,0),"")</f>
        <v/>
      </c>
      <c r="H316" t="str">
        <f>IFERROR(VLOOKUP(Filiais_Petz4[[#This Row],[FILIAL]],'[4]PETZ E ZEEDOG'!$B:$J,9,0),"")</f>
        <v/>
      </c>
      <c r="I316" t="str">
        <f>IFERROR(VLOOKUP(Filiais_Petz4[[#This Row],[FILIAL]],'[4]PETZ E ZEEDOG'!$B:$K,10,0),"")</f>
        <v/>
      </c>
      <c r="J316">
        <f>IFERROR(VLOOKUP(Filiais_Petz4[[#This Row],[FILIAL]],'[4]PETZ E ZEEDOG'!$B$2:$R$1103,11,0),"")</f>
        <v>0</v>
      </c>
      <c r="K316" s="89" t="str">
        <f>IFERROR(VLOOKUP(Filiais_Petz4[[#This Row],[FILIAL]],'[4]PETZ E ZEEDOG'!$B:$M,12,0),"")</f>
        <v/>
      </c>
      <c r="L316" t="str">
        <f>IFERROR(VLOOKUP(Filiais_Petz4[[#This Row],[FILIAL]],'[4]PETZ E ZEEDOG'!$B:$N,13,0),"")</f>
        <v/>
      </c>
      <c r="M316" t="str">
        <f>IFERROR(VLOOKUP(Filiais_Petz4[[#This Row],[FILIAL]],'[4]PETZ E ZEEDOG'!$B:$O,14,0),"")</f>
        <v/>
      </c>
      <c r="N316" t="str">
        <f>IFERROR(VLOOKUP(Filiais_Petz4[[#This Row],[FILIAL]],'[4]PETZ E ZEEDOG'!$B:$P,15,0),"")</f>
        <v>N</v>
      </c>
      <c r="O316" t="str">
        <f>IFERROR(VLOOKUP(Filiais_Petz4[[#This Row],[FILIAL]],'[4]PETZ E ZEEDOG'!$B:$Q,16,0),"")</f>
        <v/>
      </c>
      <c r="P316" t="str">
        <f>IFERROR(VLOOKUP(Filiais_Petz4[[#This Row],[FILIAL]],'[4]PETZ E ZEEDOG'!$B:$R,17,0),"")</f>
        <v/>
      </c>
      <c r="Q316" t="str">
        <f>IFERROR(VLOOKUP(Filiais_Petz4[[#This Row],[FILIAL]],'[4]PETZ E ZEEDOG'!$B:$C,2,0),"")</f>
        <v/>
      </c>
    </row>
    <row r="317" spans="1:17" ht="14.45" hidden="1" customHeight="1" x14ac:dyDescent="0.25">
      <c r="A317" t="s">
        <v>370</v>
      </c>
      <c r="B317" t="str">
        <f>IFERROR(VLOOKUP(Filiais_Petz4[[#This Row],[FILIAL]],'[4]PETZ E ZEEDOG'!$B:$D,3,0),"")</f>
        <v/>
      </c>
      <c r="C317" t="str">
        <f>IFERROR(VLOOKUP(Filiais_Petz4[[#This Row],[FILIAL]],'[4]PETZ E ZEEDOG'!$B:$E,4,0),"")</f>
        <v/>
      </c>
      <c r="D317" t="str">
        <f>IFERROR(VLOOKUP(Filiais_Petz4[[#This Row],[FILIAL]],'[4]PETZ E ZEEDOG'!$B:$F,5,0),"")</f>
        <v/>
      </c>
      <c r="E317" t="str">
        <f>IFERROR(VLOOKUP(Filiais_Petz4[[#This Row],[FILIAL]],'[4]PETZ E ZEEDOG'!$B:$G,6,0),"")</f>
        <v/>
      </c>
      <c r="F317" s="1">
        <f>IFERROR(VLOOKUP(Filiais_Petz4[[#This Row],[FILIAL]],'[4]PETZ E ZEEDOG'!$B:$H,7,0),"")</f>
        <v>0</v>
      </c>
      <c r="G317" t="str">
        <f>IFERROR(VLOOKUP(Filiais_Petz4[[#This Row],[FILIAL]],'[4]PETZ E ZEEDOG'!$B$2:$R$1103,8,0),"")</f>
        <v/>
      </c>
      <c r="H317" t="str">
        <f>IFERROR(VLOOKUP(Filiais_Petz4[[#This Row],[FILIAL]],'[4]PETZ E ZEEDOG'!$B:$J,9,0),"")</f>
        <v/>
      </c>
      <c r="I317" t="str">
        <f>IFERROR(VLOOKUP(Filiais_Petz4[[#This Row],[FILIAL]],'[4]PETZ E ZEEDOG'!$B:$K,10,0),"")</f>
        <v/>
      </c>
      <c r="J317">
        <f>IFERROR(VLOOKUP(Filiais_Petz4[[#This Row],[FILIAL]],'[4]PETZ E ZEEDOG'!$B$2:$R$1103,11,0),"")</f>
        <v>0</v>
      </c>
      <c r="K317" s="89" t="str">
        <f>IFERROR(VLOOKUP(Filiais_Petz4[[#This Row],[FILIAL]],'[4]PETZ E ZEEDOG'!$B:$M,12,0),"")</f>
        <v/>
      </c>
      <c r="L317" t="str">
        <f>IFERROR(VLOOKUP(Filiais_Petz4[[#This Row],[FILIAL]],'[4]PETZ E ZEEDOG'!$B:$N,13,0),"")</f>
        <v/>
      </c>
      <c r="M317" t="str">
        <f>IFERROR(VLOOKUP(Filiais_Petz4[[#This Row],[FILIAL]],'[4]PETZ E ZEEDOG'!$B:$O,14,0),"")</f>
        <v/>
      </c>
      <c r="N317" t="str">
        <f>IFERROR(VLOOKUP(Filiais_Petz4[[#This Row],[FILIAL]],'[4]PETZ E ZEEDOG'!$B:$P,15,0),"")</f>
        <v>N</v>
      </c>
      <c r="O317" t="str">
        <f>IFERROR(VLOOKUP(Filiais_Petz4[[#This Row],[FILIAL]],'[4]PETZ E ZEEDOG'!$B:$Q,16,0),"")</f>
        <v/>
      </c>
      <c r="P317" t="str">
        <f>IFERROR(VLOOKUP(Filiais_Petz4[[#This Row],[FILIAL]],'[4]PETZ E ZEEDOG'!$B:$R,17,0),"")</f>
        <v/>
      </c>
      <c r="Q317" t="str">
        <f>IFERROR(VLOOKUP(Filiais_Petz4[[#This Row],[FILIAL]],'[4]PETZ E ZEEDOG'!$B:$C,2,0),"")</f>
        <v/>
      </c>
    </row>
    <row r="318" spans="1:17" ht="14.45" hidden="1" customHeight="1" x14ac:dyDescent="0.25">
      <c r="A318" t="s">
        <v>371</v>
      </c>
      <c r="B318" t="str">
        <f>IFERROR(VLOOKUP(Filiais_Petz4[[#This Row],[FILIAL]],'[4]PETZ E ZEEDOG'!$B:$D,3,0),"")</f>
        <v/>
      </c>
      <c r="C318" t="str">
        <f>IFERROR(VLOOKUP(Filiais_Petz4[[#This Row],[FILIAL]],'[4]PETZ E ZEEDOG'!$B:$E,4,0),"")</f>
        <v/>
      </c>
      <c r="D318" t="str">
        <f>IFERROR(VLOOKUP(Filiais_Petz4[[#This Row],[FILIAL]],'[4]PETZ E ZEEDOG'!$B:$F,5,0),"")</f>
        <v/>
      </c>
      <c r="E318" t="str">
        <f>IFERROR(VLOOKUP(Filiais_Petz4[[#This Row],[FILIAL]],'[4]PETZ E ZEEDOG'!$B:$G,6,0),"")</f>
        <v/>
      </c>
      <c r="F318" s="1">
        <f>IFERROR(VLOOKUP(Filiais_Petz4[[#This Row],[FILIAL]],'[4]PETZ E ZEEDOG'!$B:$H,7,0),"")</f>
        <v>0</v>
      </c>
      <c r="G318" t="str">
        <f>IFERROR(VLOOKUP(Filiais_Petz4[[#This Row],[FILIAL]],'[4]PETZ E ZEEDOG'!$B$2:$R$1103,8,0),"")</f>
        <v/>
      </c>
      <c r="H318" t="str">
        <f>IFERROR(VLOOKUP(Filiais_Petz4[[#This Row],[FILIAL]],'[4]PETZ E ZEEDOG'!$B:$J,9,0),"")</f>
        <v/>
      </c>
      <c r="I318" t="str">
        <f>IFERROR(VLOOKUP(Filiais_Petz4[[#This Row],[FILIAL]],'[4]PETZ E ZEEDOG'!$B:$K,10,0),"")</f>
        <v/>
      </c>
      <c r="J318">
        <f>IFERROR(VLOOKUP(Filiais_Petz4[[#This Row],[FILIAL]],'[4]PETZ E ZEEDOG'!$B$2:$R$1103,11,0),"")</f>
        <v>0</v>
      </c>
      <c r="K318" s="89" t="str">
        <f>IFERROR(VLOOKUP(Filiais_Petz4[[#This Row],[FILIAL]],'[4]PETZ E ZEEDOG'!$B:$M,12,0),"")</f>
        <v/>
      </c>
      <c r="L318" t="str">
        <f>IFERROR(VLOOKUP(Filiais_Petz4[[#This Row],[FILIAL]],'[4]PETZ E ZEEDOG'!$B:$N,13,0),"")</f>
        <v/>
      </c>
      <c r="M318" t="str">
        <f>IFERROR(VLOOKUP(Filiais_Petz4[[#This Row],[FILIAL]],'[4]PETZ E ZEEDOG'!$B:$O,14,0),"")</f>
        <v/>
      </c>
      <c r="N318" t="str">
        <f>IFERROR(VLOOKUP(Filiais_Petz4[[#This Row],[FILIAL]],'[4]PETZ E ZEEDOG'!$B:$P,15,0),"")</f>
        <v>N</v>
      </c>
      <c r="O318" t="str">
        <f>IFERROR(VLOOKUP(Filiais_Petz4[[#This Row],[FILIAL]],'[4]PETZ E ZEEDOG'!$B:$Q,16,0),"")</f>
        <v/>
      </c>
      <c r="P318" t="str">
        <f>IFERROR(VLOOKUP(Filiais_Petz4[[#This Row],[FILIAL]],'[4]PETZ E ZEEDOG'!$B:$R,17,0),"")</f>
        <v/>
      </c>
      <c r="Q318" t="str">
        <f>IFERROR(VLOOKUP(Filiais_Petz4[[#This Row],[FILIAL]],'[4]PETZ E ZEEDOG'!$B:$C,2,0),"")</f>
        <v/>
      </c>
    </row>
    <row r="319" spans="1:17" ht="14.45" hidden="1" customHeight="1" x14ac:dyDescent="0.25">
      <c r="A319" t="s">
        <v>372</v>
      </c>
      <c r="B319" t="str">
        <f>IFERROR(VLOOKUP(Filiais_Petz4[[#This Row],[FILIAL]],'[4]PETZ E ZEEDOG'!$B:$D,3,0),"")</f>
        <v/>
      </c>
      <c r="C319" t="str">
        <f>IFERROR(VLOOKUP(Filiais_Petz4[[#This Row],[FILIAL]],'[4]PETZ E ZEEDOG'!$B:$E,4,0),"")</f>
        <v/>
      </c>
      <c r="D319" t="str">
        <f>IFERROR(VLOOKUP(Filiais_Petz4[[#This Row],[FILIAL]],'[4]PETZ E ZEEDOG'!$B:$F,5,0),"")</f>
        <v/>
      </c>
      <c r="E319" t="str">
        <f>IFERROR(VLOOKUP(Filiais_Petz4[[#This Row],[FILIAL]],'[4]PETZ E ZEEDOG'!$B:$G,6,0),"")</f>
        <v/>
      </c>
      <c r="F319" s="1">
        <f>IFERROR(VLOOKUP(Filiais_Petz4[[#This Row],[FILIAL]],'[4]PETZ E ZEEDOG'!$B:$H,7,0),"")</f>
        <v>0</v>
      </c>
      <c r="G319" t="str">
        <f>IFERROR(VLOOKUP(Filiais_Petz4[[#This Row],[FILIAL]],'[4]PETZ E ZEEDOG'!$B$2:$R$1103,8,0),"")</f>
        <v/>
      </c>
      <c r="H319" t="str">
        <f>IFERROR(VLOOKUP(Filiais_Petz4[[#This Row],[FILIAL]],'[4]PETZ E ZEEDOG'!$B:$J,9,0),"")</f>
        <v/>
      </c>
      <c r="I319" t="str">
        <f>IFERROR(VLOOKUP(Filiais_Petz4[[#This Row],[FILIAL]],'[4]PETZ E ZEEDOG'!$B:$K,10,0),"")</f>
        <v/>
      </c>
      <c r="J319">
        <f>IFERROR(VLOOKUP(Filiais_Petz4[[#This Row],[FILIAL]],'[4]PETZ E ZEEDOG'!$B$2:$R$1103,11,0),"")</f>
        <v>0</v>
      </c>
      <c r="K319" s="89" t="str">
        <f>IFERROR(VLOOKUP(Filiais_Petz4[[#This Row],[FILIAL]],'[4]PETZ E ZEEDOG'!$B:$M,12,0),"")</f>
        <v/>
      </c>
      <c r="L319" t="str">
        <f>IFERROR(VLOOKUP(Filiais_Petz4[[#This Row],[FILIAL]],'[4]PETZ E ZEEDOG'!$B:$N,13,0),"")</f>
        <v/>
      </c>
      <c r="M319" t="str">
        <f>IFERROR(VLOOKUP(Filiais_Petz4[[#This Row],[FILIAL]],'[4]PETZ E ZEEDOG'!$B:$O,14,0),"")</f>
        <v/>
      </c>
      <c r="N319" t="str">
        <f>IFERROR(VLOOKUP(Filiais_Petz4[[#This Row],[FILIAL]],'[4]PETZ E ZEEDOG'!$B:$P,15,0),"")</f>
        <v>N</v>
      </c>
      <c r="O319" t="str">
        <f>IFERROR(VLOOKUP(Filiais_Petz4[[#This Row],[FILIAL]],'[4]PETZ E ZEEDOG'!$B:$Q,16,0),"")</f>
        <v/>
      </c>
      <c r="P319" t="str">
        <f>IFERROR(VLOOKUP(Filiais_Petz4[[#This Row],[FILIAL]],'[4]PETZ E ZEEDOG'!$B:$R,17,0),"")</f>
        <v/>
      </c>
      <c r="Q319" t="str">
        <f>IFERROR(VLOOKUP(Filiais_Petz4[[#This Row],[FILIAL]],'[4]PETZ E ZEEDOG'!$B:$C,2,0),"")</f>
        <v/>
      </c>
    </row>
    <row r="320" spans="1:17" ht="14.45" hidden="1" customHeight="1" x14ac:dyDescent="0.25">
      <c r="A320" t="s">
        <v>373</v>
      </c>
      <c r="B320" t="str">
        <f>IFERROR(VLOOKUP(Filiais_Petz4[[#This Row],[FILIAL]],'[4]PETZ E ZEEDOG'!$B:$D,3,0),"")</f>
        <v/>
      </c>
      <c r="C320" t="str">
        <f>IFERROR(VLOOKUP(Filiais_Petz4[[#This Row],[FILIAL]],'[4]PETZ E ZEEDOG'!$B:$E,4,0),"")</f>
        <v/>
      </c>
      <c r="D320" t="str">
        <f>IFERROR(VLOOKUP(Filiais_Petz4[[#This Row],[FILIAL]],'[4]PETZ E ZEEDOG'!$B:$F,5,0),"")</f>
        <v/>
      </c>
      <c r="E320" t="str">
        <f>IFERROR(VLOOKUP(Filiais_Petz4[[#This Row],[FILIAL]],'[4]PETZ E ZEEDOG'!$B:$G,6,0),"")</f>
        <v/>
      </c>
      <c r="F320" s="1">
        <f>IFERROR(VLOOKUP(Filiais_Petz4[[#This Row],[FILIAL]],'[4]PETZ E ZEEDOG'!$B:$H,7,0),"")</f>
        <v>0</v>
      </c>
      <c r="G320" t="str">
        <f>IFERROR(VLOOKUP(Filiais_Petz4[[#This Row],[FILIAL]],'[4]PETZ E ZEEDOG'!$B$2:$R$1103,8,0),"")</f>
        <v/>
      </c>
      <c r="H320" t="str">
        <f>IFERROR(VLOOKUP(Filiais_Petz4[[#This Row],[FILIAL]],'[4]PETZ E ZEEDOG'!$B:$J,9,0),"")</f>
        <v/>
      </c>
      <c r="I320" t="str">
        <f>IFERROR(VLOOKUP(Filiais_Petz4[[#This Row],[FILIAL]],'[4]PETZ E ZEEDOG'!$B:$K,10,0),"")</f>
        <v/>
      </c>
      <c r="J320">
        <f>IFERROR(VLOOKUP(Filiais_Petz4[[#This Row],[FILIAL]],'[4]PETZ E ZEEDOG'!$B$2:$R$1103,11,0),"")</f>
        <v>0</v>
      </c>
      <c r="K320" s="89" t="str">
        <f>IFERROR(VLOOKUP(Filiais_Petz4[[#This Row],[FILIAL]],'[4]PETZ E ZEEDOG'!$B:$M,12,0),"")</f>
        <v/>
      </c>
      <c r="L320" t="str">
        <f>IFERROR(VLOOKUP(Filiais_Petz4[[#This Row],[FILIAL]],'[4]PETZ E ZEEDOG'!$B:$N,13,0),"")</f>
        <v/>
      </c>
      <c r="M320" t="str">
        <f>IFERROR(VLOOKUP(Filiais_Petz4[[#This Row],[FILIAL]],'[4]PETZ E ZEEDOG'!$B:$O,14,0),"")</f>
        <v/>
      </c>
      <c r="N320" t="str">
        <f>IFERROR(VLOOKUP(Filiais_Petz4[[#This Row],[FILIAL]],'[4]PETZ E ZEEDOG'!$B:$P,15,0),"")</f>
        <v>N</v>
      </c>
      <c r="O320" t="str">
        <f>IFERROR(VLOOKUP(Filiais_Petz4[[#This Row],[FILIAL]],'[4]PETZ E ZEEDOG'!$B:$Q,16,0),"")</f>
        <v/>
      </c>
      <c r="P320" t="str">
        <f>IFERROR(VLOOKUP(Filiais_Petz4[[#This Row],[FILIAL]],'[4]PETZ E ZEEDOG'!$B:$R,17,0),"")</f>
        <v/>
      </c>
      <c r="Q320" t="str">
        <f>IFERROR(VLOOKUP(Filiais_Petz4[[#This Row],[FILIAL]],'[4]PETZ E ZEEDOG'!$B:$C,2,0),"")</f>
        <v/>
      </c>
    </row>
    <row r="321" spans="1:17" ht="14.45" hidden="1" customHeight="1" x14ac:dyDescent="0.25">
      <c r="A321" t="s">
        <v>374</v>
      </c>
      <c r="B321" t="str">
        <f>IFERROR(VLOOKUP(Filiais_Petz4[[#This Row],[FILIAL]],'[4]PETZ E ZEEDOG'!$B:$D,3,0),"")</f>
        <v/>
      </c>
      <c r="C321" t="str">
        <f>IFERROR(VLOOKUP(Filiais_Petz4[[#This Row],[FILIAL]],'[4]PETZ E ZEEDOG'!$B:$E,4,0),"")</f>
        <v/>
      </c>
      <c r="D321" t="str">
        <f>IFERROR(VLOOKUP(Filiais_Petz4[[#This Row],[FILIAL]],'[4]PETZ E ZEEDOG'!$B:$F,5,0),"")</f>
        <v/>
      </c>
      <c r="E321" t="str">
        <f>IFERROR(VLOOKUP(Filiais_Petz4[[#This Row],[FILIAL]],'[4]PETZ E ZEEDOG'!$B:$G,6,0),"")</f>
        <v/>
      </c>
      <c r="F321" s="1">
        <f>IFERROR(VLOOKUP(Filiais_Petz4[[#This Row],[FILIAL]],'[4]PETZ E ZEEDOG'!$B:$H,7,0),"")</f>
        <v>0</v>
      </c>
      <c r="G321" t="str">
        <f>IFERROR(VLOOKUP(Filiais_Petz4[[#This Row],[FILIAL]],'[4]PETZ E ZEEDOG'!$B$2:$R$1103,8,0),"")</f>
        <v/>
      </c>
      <c r="H321" t="str">
        <f>IFERROR(VLOOKUP(Filiais_Petz4[[#This Row],[FILIAL]],'[4]PETZ E ZEEDOG'!$B:$J,9,0),"")</f>
        <v/>
      </c>
      <c r="I321" t="str">
        <f>IFERROR(VLOOKUP(Filiais_Petz4[[#This Row],[FILIAL]],'[4]PETZ E ZEEDOG'!$B:$K,10,0),"")</f>
        <v/>
      </c>
      <c r="J321">
        <f>IFERROR(VLOOKUP(Filiais_Petz4[[#This Row],[FILIAL]],'[4]PETZ E ZEEDOG'!$B$2:$R$1103,11,0),"")</f>
        <v>0</v>
      </c>
      <c r="K321" s="89" t="str">
        <f>IFERROR(VLOOKUP(Filiais_Petz4[[#This Row],[FILIAL]],'[4]PETZ E ZEEDOG'!$B:$M,12,0),"")</f>
        <v/>
      </c>
      <c r="L321" t="str">
        <f>IFERROR(VLOOKUP(Filiais_Petz4[[#This Row],[FILIAL]],'[4]PETZ E ZEEDOG'!$B:$N,13,0),"")</f>
        <v/>
      </c>
      <c r="M321" t="str">
        <f>IFERROR(VLOOKUP(Filiais_Petz4[[#This Row],[FILIAL]],'[4]PETZ E ZEEDOG'!$B:$O,14,0),"")</f>
        <v/>
      </c>
      <c r="N321" t="str">
        <f>IFERROR(VLOOKUP(Filiais_Petz4[[#This Row],[FILIAL]],'[4]PETZ E ZEEDOG'!$B:$P,15,0),"")</f>
        <v>N</v>
      </c>
      <c r="O321" t="str">
        <f>IFERROR(VLOOKUP(Filiais_Petz4[[#This Row],[FILIAL]],'[4]PETZ E ZEEDOG'!$B:$Q,16,0),"")</f>
        <v/>
      </c>
      <c r="P321" t="str">
        <f>IFERROR(VLOOKUP(Filiais_Petz4[[#This Row],[FILIAL]],'[4]PETZ E ZEEDOG'!$B:$R,17,0),"")</f>
        <v/>
      </c>
      <c r="Q321" t="str">
        <f>IFERROR(VLOOKUP(Filiais_Petz4[[#This Row],[FILIAL]],'[4]PETZ E ZEEDOG'!$B:$C,2,0),"")</f>
        <v/>
      </c>
    </row>
    <row r="322" spans="1:17" ht="14.45" hidden="1" customHeight="1" x14ac:dyDescent="0.25">
      <c r="A322" t="s">
        <v>375</v>
      </c>
      <c r="B322" t="str">
        <f>IFERROR(VLOOKUP(Filiais_Petz4[[#This Row],[FILIAL]],'[4]PETZ E ZEEDOG'!$B:$D,3,0),"")</f>
        <v/>
      </c>
      <c r="C322" t="str">
        <f>IFERROR(VLOOKUP(Filiais_Petz4[[#This Row],[FILIAL]],'[4]PETZ E ZEEDOG'!$B:$E,4,0),"")</f>
        <v/>
      </c>
      <c r="D322" t="str">
        <f>IFERROR(VLOOKUP(Filiais_Petz4[[#This Row],[FILIAL]],'[4]PETZ E ZEEDOG'!$B:$F,5,0),"")</f>
        <v/>
      </c>
      <c r="E322" t="str">
        <f>IFERROR(VLOOKUP(Filiais_Petz4[[#This Row],[FILIAL]],'[4]PETZ E ZEEDOG'!$B:$G,6,0),"")</f>
        <v/>
      </c>
      <c r="F322" s="1">
        <f>IFERROR(VLOOKUP(Filiais_Petz4[[#This Row],[FILIAL]],'[4]PETZ E ZEEDOG'!$B:$H,7,0),"")</f>
        <v>0</v>
      </c>
      <c r="G322" t="str">
        <f>IFERROR(VLOOKUP(Filiais_Petz4[[#This Row],[FILIAL]],'[4]PETZ E ZEEDOG'!$B$2:$R$1103,8,0),"")</f>
        <v/>
      </c>
      <c r="H322" t="str">
        <f>IFERROR(VLOOKUP(Filiais_Petz4[[#This Row],[FILIAL]],'[4]PETZ E ZEEDOG'!$B:$J,9,0),"")</f>
        <v/>
      </c>
      <c r="I322" t="str">
        <f>IFERROR(VLOOKUP(Filiais_Petz4[[#This Row],[FILIAL]],'[4]PETZ E ZEEDOG'!$B:$K,10,0),"")</f>
        <v/>
      </c>
      <c r="J322">
        <f>IFERROR(VLOOKUP(Filiais_Petz4[[#This Row],[FILIAL]],'[4]PETZ E ZEEDOG'!$B$2:$R$1103,11,0),"")</f>
        <v>0</v>
      </c>
      <c r="K322" s="89" t="str">
        <f>IFERROR(VLOOKUP(Filiais_Petz4[[#This Row],[FILIAL]],'[4]PETZ E ZEEDOG'!$B:$M,12,0),"")</f>
        <v/>
      </c>
      <c r="L322" t="str">
        <f>IFERROR(VLOOKUP(Filiais_Petz4[[#This Row],[FILIAL]],'[4]PETZ E ZEEDOG'!$B:$N,13,0),"")</f>
        <v/>
      </c>
      <c r="M322" t="str">
        <f>IFERROR(VLOOKUP(Filiais_Petz4[[#This Row],[FILIAL]],'[4]PETZ E ZEEDOG'!$B:$O,14,0),"")</f>
        <v/>
      </c>
      <c r="N322" t="str">
        <f>IFERROR(VLOOKUP(Filiais_Petz4[[#This Row],[FILIAL]],'[4]PETZ E ZEEDOG'!$B:$P,15,0),"")</f>
        <v>N</v>
      </c>
      <c r="O322" t="str">
        <f>IFERROR(VLOOKUP(Filiais_Petz4[[#This Row],[FILIAL]],'[4]PETZ E ZEEDOG'!$B:$Q,16,0),"")</f>
        <v/>
      </c>
      <c r="P322" t="str">
        <f>IFERROR(VLOOKUP(Filiais_Petz4[[#This Row],[FILIAL]],'[4]PETZ E ZEEDOG'!$B:$R,17,0),"")</f>
        <v/>
      </c>
      <c r="Q322" t="str">
        <f>IFERROR(VLOOKUP(Filiais_Petz4[[#This Row],[FILIAL]],'[4]PETZ E ZEEDOG'!$B:$C,2,0),"")</f>
        <v/>
      </c>
    </row>
    <row r="323" spans="1:17" ht="14.45" hidden="1" customHeight="1" x14ac:dyDescent="0.25">
      <c r="A323" t="s">
        <v>376</v>
      </c>
      <c r="B323" t="str">
        <f>IFERROR(VLOOKUP(Filiais_Petz4[[#This Row],[FILIAL]],'[4]PETZ E ZEEDOG'!$B:$D,3,0),"")</f>
        <v/>
      </c>
      <c r="C323" t="str">
        <f>IFERROR(VLOOKUP(Filiais_Petz4[[#This Row],[FILIAL]],'[4]PETZ E ZEEDOG'!$B:$E,4,0),"")</f>
        <v/>
      </c>
      <c r="D323" t="str">
        <f>IFERROR(VLOOKUP(Filiais_Petz4[[#This Row],[FILIAL]],'[4]PETZ E ZEEDOG'!$B:$F,5,0),"")</f>
        <v/>
      </c>
      <c r="E323" t="str">
        <f>IFERROR(VLOOKUP(Filiais_Petz4[[#This Row],[FILIAL]],'[4]PETZ E ZEEDOG'!$B:$G,6,0),"")</f>
        <v/>
      </c>
      <c r="F323" s="1">
        <f>IFERROR(VLOOKUP(Filiais_Petz4[[#This Row],[FILIAL]],'[4]PETZ E ZEEDOG'!$B:$H,7,0),"")</f>
        <v>0</v>
      </c>
      <c r="G323" t="str">
        <f>IFERROR(VLOOKUP(Filiais_Petz4[[#This Row],[FILIAL]],'[4]PETZ E ZEEDOG'!$B$2:$R$1103,8,0),"")</f>
        <v/>
      </c>
      <c r="H323" t="str">
        <f>IFERROR(VLOOKUP(Filiais_Petz4[[#This Row],[FILIAL]],'[4]PETZ E ZEEDOG'!$B:$J,9,0),"")</f>
        <v/>
      </c>
      <c r="I323" t="str">
        <f>IFERROR(VLOOKUP(Filiais_Petz4[[#This Row],[FILIAL]],'[4]PETZ E ZEEDOG'!$B:$K,10,0),"")</f>
        <v/>
      </c>
      <c r="J323">
        <f>IFERROR(VLOOKUP(Filiais_Petz4[[#This Row],[FILIAL]],'[4]PETZ E ZEEDOG'!$B$2:$R$1103,11,0),"")</f>
        <v>0</v>
      </c>
      <c r="K323" s="89" t="str">
        <f>IFERROR(VLOOKUP(Filiais_Petz4[[#This Row],[FILIAL]],'[4]PETZ E ZEEDOG'!$B:$M,12,0),"")</f>
        <v/>
      </c>
      <c r="L323" t="str">
        <f>IFERROR(VLOOKUP(Filiais_Petz4[[#This Row],[FILIAL]],'[4]PETZ E ZEEDOG'!$B:$N,13,0),"")</f>
        <v/>
      </c>
      <c r="M323" t="str">
        <f>IFERROR(VLOOKUP(Filiais_Petz4[[#This Row],[FILIAL]],'[4]PETZ E ZEEDOG'!$B:$O,14,0),"")</f>
        <v/>
      </c>
      <c r="N323" t="str">
        <f>IFERROR(VLOOKUP(Filiais_Petz4[[#This Row],[FILIAL]],'[4]PETZ E ZEEDOG'!$B:$P,15,0),"")</f>
        <v>N</v>
      </c>
      <c r="O323" t="str">
        <f>IFERROR(VLOOKUP(Filiais_Petz4[[#This Row],[FILIAL]],'[4]PETZ E ZEEDOG'!$B:$Q,16,0),"")</f>
        <v/>
      </c>
      <c r="P323" t="str">
        <f>IFERROR(VLOOKUP(Filiais_Petz4[[#This Row],[FILIAL]],'[4]PETZ E ZEEDOG'!$B:$R,17,0),"")</f>
        <v/>
      </c>
      <c r="Q323" t="str">
        <f>IFERROR(VLOOKUP(Filiais_Petz4[[#This Row],[FILIAL]],'[4]PETZ E ZEEDOG'!$B:$C,2,0),"")</f>
        <v/>
      </c>
    </row>
    <row r="324" spans="1:17" ht="14.45" hidden="1" customHeight="1" x14ac:dyDescent="0.25">
      <c r="A324" t="s">
        <v>377</v>
      </c>
      <c r="B324" t="str">
        <f>IFERROR(VLOOKUP(Filiais_Petz4[[#This Row],[FILIAL]],'[4]PETZ E ZEEDOG'!$B:$D,3,0),"")</f>
        <v/>
      </c>
      <c r="C324" t="str">
        <f>IFERROR(VLOOKUP(Filiais_Petz4[[#This Row],[FILIAL]],'[4]PETZ E ZEEDOG'!$B:$E,4,0),"")</f>
        <v/>
      </c>
      <c r="D324" t="str">
        <f>IFERROR(VLOOKUP(Filiais_Petz4[[#This Row],[FILIAL]],'[4]PETZ E ZEEDOG'!$B:$F,5,0),"")</f>
        <v/>
      </c>
      <c r="E324" t="str">
        <f>IFERROR(VLOOKUP(Filiais_Petz4[[#This Row],[FILIAL]],'[4]PETZ E ZEEDOG'!$B:$G,6,0),"")</f>
        <v/>
      </c>
      <c r="F324" s="1">
        <f>IFERROR(VLOOKUP(Filiais_Petz4[[#This Row],[FILIAL]],'[4]PETZ E ZEEDOG'!$B:$H,7,0),"")</f>
        <v>0</v>
      </c>
      <c r="G324" t="str">
        <f>IFERROR(VLOOKUP(Filiais_Petz4[[#This Row],[FILIAL]],'[4]PETZ E ZEEDOG'!$B$2:$R$1103,8,0),"")</f>
        <v/>
      </c>
      <c r="H324" t="str">
        <f>IFERROR(VLOOKUP(Filiais_Petz4[[#This Row],[FILIAL]],'[4]PETZ E ZEEDOG'!$B:$J,9,0),"")</f>
        <v/>
      </c>
      <c r="I324" t="str">
        <f>IFERROR(VLOOKUP(Filiais_Petz4[[#This Row],[FILIAL]],'[4]PETZ E ZEEDOG'!$B:$K,10,0),"")</f>
        <v/>
      </c>
      <c r="J324">
        <f>IFERROR(VLOOKUP(Filiais_Petz4[[#This Row],[FILIAL]],'[4]PETZ E ZEEDOG'!$B$2:$R$1103,11,0),"")</f>
        <v>0</v>
      </c>
      <c r="K324" s="89" t="str">
        <f>IFERROR(VLOOKUP(Filiais_Petz4[[#This Row],[FILIAL]],'[4]PETZ E ZEEDOG'!$B:$M,12,0),"")</f>
        <v/>
      </c>
      <c r="L324" t="str">
        <f>IFERROR(VLOOKUP(Filiais_Petz4[[#This Row],[FILIAL]],'[4]PETZ E ZEEDOG'!$B:$N,13,0),"")</f>
        <v/>
      </c>
      <c r="M324" t="str">
        <f>IFERROR(VLOOKUP(Filiais_Petz4[[#This Row],[FILIAL]],'[4]PETZ E ZEEDOG'!$B:$O,14,0),"")</f>
        <v/>
      </c>
      <c r="N324" t="str">
        <f>IFERROR(VLOOKUP(Filiais_Petz4[[#This Row],[FILIAL]],'[4]PETZ E ZEEDOG'!$B:$P,15,0),"")</f>
        <v>N</v>
      </c>
      <c r="O324" t="str">
        <f>IFERROR(VLOOKUP(Filiais_Petz4[[#This Row],[FILIAL]],'[4]PETZ E ZEEDOG'!$B:$Q,16,0),"")</f>
        <v/>
      </c>
      <c r="P324" t="str">
        <f>IFERROR(VLOOKUP(Filiais_Petz4[[#This Row],[FILIAL]],'[4]PETZ E ZEEDOG'!$B:$R,17,0),"")</f>
        <v/>
      </c>
      <c r="Q324" t="str">
        <f>IFERROR(VLOOKUP(Filiais_Petz4[[#This Row],[FILIAL]],'[4]PETZ E ZEEDOG'!$B:$C,2,0),"")</f>
        <v/>
      </c>
    </row>
    <row r="325" spans="1:17" ht="14.45" hidden="1" customHeight="1" x14ac:dyDescent="0.25">
      <c r="A325" t="s">
        <v>378</v>
      </c>
      <c r="B325" t="str">
        <f>IFERROR(VLOOKUP(Filiais_Petz4[[#This Row],[FILIAL]],'[4]PETZ E ZEEDOG'!$B:$D,3,0),"")</f>
        <v/>
      </c>
      <c r="C325" t="str">
        <f>IFERROR(VLOOKUP(Filiais_Petz4[[#This Row],[FILIAL]],'[4]PETZ E ZEEDOG'!$B:$E,4,0),"")</f>
        <v/>
      </c>
      <c r="D325" t="str">
        <f>IFERROR(VLOOKUP(Filiais_Petz4[[#This Row],[FILIAL]],'[4]PETZ E ZEEDOG'!$B:$F,5,0),"")</f>
        <v/>
      </c>
      <c r="E325" t="str">
        <f>IFERROR(VLOOKUP(Filiais_Petz4[[#This Row],[FILIAL]],'[4]PETZ E ZEEDOG'!$B:$G,6,0),"")</f>
        <v/>
      </c>
      <c r="F325" s="1">
        <f>IFERROR(VLOOKUP(Filiais_Petz4[[#This Row],[FILIAL]],'[4]PETZ E ZEEDOG'!$B:$H,7,0),"")</f>
        <v>0</v>
      </c>
      <c r="G325" t="str">
        <f>IFERROR(VLOOKUP(Filiais_Petz4[[#This Row],[FILIAL]],'[4]PETZ E ZEEDOG'!$B$2:$R$1103,8,0),"")</f>
        <v/>
      </c>
      <c r="H325" t="str">
        <f>IFERROR(VLOOKUP(Filiais_Petz4[[#This Row],[FILIAL]],'[4]PETZ E ZEEDOG'!$B:$J,9,0),"")</f>
        <v/>
      </c>
      <c r="I325" t="str">
        <f>IFERROR(VLOOKUP(Filiais_Petz4[[#This Row],[FILIAL]],'[4]PETZ E ZEEDOG'!$B:$K,10,0),"")</f>
        <v/>
      </c>
      <c r="J325">
        <f>IFERROR(VLOOKUP(Filiais_Petz4[[#This Row],[FILIAL]],'[4]PETZ E ZEEDOG'!$B$2:$R$1103,11,0),"")</f>
        <v>0</v>
      </c>
      <c r="K325" s="89" t="str">
        <f>IFERROR(VLOOKUP(Filiais_Petz4[[#This Row],[FILIAL]],'[4]PETZ E ZEEDOG'!$B:$M,12,0),"")</f>
        <v/>
      </c>
      <c r="L325" t="str">
        <f>IFERROR(VLOOKUP(Filiais_Petz4[[#This Row],[FILIAL]],'[4]PETZ E ZEEDOG'!$B:$N,13,0),"")</f>
        <v/>
      </c>
      <c r="M325" t="str">
        <f>IFERROR(VLOOKUP(Filiais_Petz4[[#This Row],[FILIAL]],'[4]PETZ E ZEEDOG'!$B:$O,14,0),"")</f>
        <v/>
      </c>
      <c r="N325" t="str">
        <f>IFERROR(VLOOKUP(Filiais_Petz4[[#This Row],[FILIAL]],'[4]PETZ E ZEEDOG'!$B:$P,15,0),"")</f>
        <v>N</v>
      </c>
      <c r="O325" t="str">
        <f>IFERROR(VLOOKUP(Filiais_Petz4[[#This Row],[FILIAL]],'[4]PETZ E ZEEDOG'!$B:$Q,16,0),"")</f>
        <v/>
      </c>
      <c r="P325" t="str">
        <f>IFERROR(VLOOKUP(Filiais_Petz4[[#This Row],[FILIAL]],'[4]PETZ E ZEEDOG'!$B:$R,17,0),"")</f>
        <v/>
      </c>
      <c r="Q325" t="str">
        <f>IFERROR(VLOOKUP(Filiais_Petz4[[#This Row],[FILIAL]],'[4]PETZ E ZEEDOG'!$B:$C,2,0),"")</f>
        <v/>
      </c>
    </row>
    <row r="326" spans="1:17" ht="14.45" hidden="1" customHeight="1" x14ac:dyDescent="0.25">
      <c r="A326" t="s">
        <v>379</v>
      </c>
      <c r="B326" t="str">
        <f>IFERROR(VLOOKUP(Filiais_Petz4[[#This Row],[FILIAL]],'[4]PETZ E ZEEDOG'!$B:$D,3,0),"")</f>
        <v/>
      </c>
      <c r="C326" t="str">
        <f>IFERROR(VLOOKUP(Filiais_Petz4[[#This Row],[FILIAL]],'[4]PETZ E ZEEDOG'!$B:$E,4,0),"")</f>
        <v/>
      </c>
      <c r="D326" t="str">
        <f>IFERROR(VLOOKUP(Filiais_Petz4[[#This Row],[FILIAL]],'[4]PETZ E ZEEDOG'!$B:$F,5,0),"")</f>
        <v/>
      </c>
      <c r="E326" t="str">
        <f>IFERROR(VLOOKUP(Filiais_Petz4[[#This Row],[FILIAL]],'[4]PETZ E ZEEDOG'!$B:$G,6,0),"")</f>
        <v/>
      </c>
      <c r="F326" s="1">
        <f>IFERROR(VLOOKUP(Filiais_Petz4[[#This Row],[FILIAL]],'[4]PETZ E ZEEDOG'!$B:$H,7,0),"")</f>
        <v>0</v>
      </c>
      <c r="G326" t="str">
        <f>IFERROR(VLOOKUP(Filiais_Petz4[[#This Row],[FILIAL]],'[4]PETZ E ZEEDOG'!$B$2:$R$1103,8,0),"")</f>
        <v/>
      </c>
      <c r="H326" t="str">
        <f>IFERROR(VLOOKUP(Filiais_Petz4[[#This Row],[FILIAL]],'[4]PETZ E ZEEDOG'!$B:$J,9,0),"")</f>
        <v/>
      </c>
      <c r="I326" t="str">
        <f>IFERROR(VLOOKUP(Filiais_Petz4[[#This Row],[FILIAL]],'[4]PETZ E ZEEDOG'!$B:$K,10,0),"")</f>
        <v/>
      </c>
      <c r="J326">
        <f>IFERROR(VLOOKUP(Filiais_Petz4[[#This Row],[FILIAL]],'[4]PETZ E ZEEDOG'!$B$2:$R$1103,11,0),"")</f>
        <v>0</v>
      </c>
      <c r="K326" s="89" t="str">
        <f>IFERROR(VLOOKUP(Filiais_Petz4[[#This Row],[FILIAL]],'[4]PETZ E ZEEDOG'!$B:$M,12,0),"")</f>
        <v/>
      </c>
      <c r="L326" t="str">
        <f>IFERROR(VLOOKUP(Filiais_Petz4[[#This Row],[FILIAL]],'[4]PETZ E ZEEDOG'!$B:$N,13,0),"")</f>
        <v/>
      </c>
      <c r="M326" t="str">
        <f>IFERROR(VLOOKUP(Filiais_Petz4[[#This Row],[FILIAL]],'[4]PETZ E ZEEDOG'!$B:$O,14,0),"")</f>
        <v/>
      </c>
      <c r="N326" t="str">
        <f>IFERROR(VLOOKUP(Filiais_Petz4[[#This Row],[FILIAL]],'[4]PETZ E ZEEDOG'!$B:$P,15,0),"")</f>
        <v>N</v>
      </c>
      <c r="O326" t="str">
        <f>IFERROR(VLOOKUP(Filiais_Petz4[[#This Row],[FILIAL]],'[4]PETZ E ZEEDOG'!$B:$Q,16,0),"")</f>
        <v/>
      </c>
      <c r="P326" t="str">
        <f>IFERROR(VLOOKUP(Filiais_Petz4[[#This Row],[FILIAL]],'[4]PETZ E ZEEDOG'!$B:$R,17,0),"")</f>
        <v/>
      </c>
      <c r="Q326" t="str">
        <f>IFERROR(VLOOKUP(Filiais_Petz4[[#This Row],[FILIAL]],'[4]PETZ E ZEEDOG'!$B:$C,2,0),"")</f>
        <v/>
      </c>
    </row>
    <row r="327" spans="1:17" ht="14.45" hidden="1" customHeight="1" x14ac:dyDescent="0.25">
      <c r="A327" t="s">
        <v>380</v>
      </c>
      <c r="B327" t="str">
        <f>IFERROR(VLOOKUP(Filiais_Petz4[[#This Row],[FILIAL]],'[4]PETZ E ZEEDOG'!$B:$D,3,0),"")</f>
        <v/>
      </c>
      <c r="C327" t="str">
        <f>IFERROR(VLOOKUP(Filiais_Petz4[[#This Row],[FILIAL]],'[4]PETZ E ZEEDOG'!$B:$E,4,0),"")</f>
        <v/>
      </c>
      <c r="D327" t="str">
        <f>IFERROR(VLOOKUP(Filiais_Petz4[[#This Row],[FILIAL]],'[4]PETZ E ZEEDOG'!$B:$F,5,0),"")</f>
        <v/>
      </c>
      <c r="E327" t="str">
        <f>IFERROR(VLOOKUP(Filiais_Petz4[[#This Row],[FILIAL]],'[4]PETZ E ZEEDOG'!$B:$G,6,0),"")</f>
        <v/>
      </c>
      <c r="F327" s="1">
        <f>IFERROR(VLOOKUP(Filiais_Petz4[[#This Row],[FILIAL]],'[4]PETZ E ZEEDOG'!$B:$H,7,0),"")</f>
        <v>0</v>
      </c>
      <c r="G327" t="str">
        <f>IFERROR(VLOOKUP(Filiais_Petz4[[#This Row],[FILIAL]],'[4]PETZ E ZEEDOG'!$B$2:$R$1103,8,0),"")</f>
        <v/>
      </c>
      <c r="H327" t="str">
        <f>IFERROR(VLOOKUP(Filiais_Petz4[[#This Row],[FILIAL]],'[4]PETZ E ZEEDOG'!$B:$J,9,0),"")</f>
        <v/>
      </c>
      <c r="I327" t="str">
        <f>IFERROR(VLOOKUP(Filiais_Petz4[[#This Row],[FILIAL]],'[4]PETZ E ZEEDOG'!$B:$K,10,0),"")</f>
        <v/>
      </c>
      <c r="J327">
        <f>IFERROR(VLOOKUP(Filiais_Petz4[[#This Row],[FILIAL]],'[4]PETZ E ZEEDOG'!$B$2:$R$1103,11,0),"")</f>
        <v>0</v>
      </c>
      <c r="K327" s="89" t="str">
        <f>IFERROR(VLOOKUP(Filiais_Petz4[[#This Row],[FILIAL]],'[4]PETZ E ZEEDOG'!$B:$M,12,0),"")</f>
        <v/>
      </c>
      <c r="L327" t="str">
        <f>IFERROR(VLOOKUP(Filiais_Petz4[[#This Row],[FILIAL]],'[4]PETZ E ZEEDOG'!$B:$N,13,0),"")</f>
        <v/>
      </c>
      <c r="M327" t="str">
        <f>IFERROR(VLOOKUP(Filiais_Petz4[[#This Row],[FILIAL]],'[4]PETZ E ZEEDOG'!$B:$O,14,0),"")</f>
        <v/>
      </c>
      <c r="N327" t="str">
        <f>IFERROR(VLOOKUP(Filiais_Petz4[[#This Row],[FILIAL]],'[4]PETZ E ZEEDOG'!$B:$P,15,0),"")</f>
        <v>N</v>
      </c>
      <c r="O327" t="str">
        <f>IFERROR(VLOOKUP(Filiais_Petz4[[#This Row],[FILIAL]],'[4]PETZ E ZEEDOG'!$B:$Q,16,0),"")</f>
        <v/>
      </c>
      <c r="P327" t="str">
        <f>IFERROR(VLOOKUP(Filiais_Petz4[[#This Row],[FILIAL]],'[4]PETZ E ZEEDOG'!$B:$R,17,0),"")</f>
        <v/>
      </c>
      <c r="Q327" t="str">
        <f>IFERROR(VLOOKUP(Filiais_Petz4[[#This Row],[FILIAL]],'[4]PETZ E ZEEDOG'!$B:$C,2,0),"")</f>
        <v/>
      </c>
    </row>
    <row r="328" spans="1:17" ht="14.45" hidden="1" customHeight="1" x14ac:dyDescent="0.25">
      <c r="A328" t="s">
        <v>381</v>
      </c>
      <c r="B328" t="str">
        <f>IFERROR(VLOOKUP(Filiais_Petz4[[#This Row],[FILIAL]],'[4]PETZ E ZEEDOG'!$B:$D,3,0),"")</f>
        <v/>
      </c>
      <c r="C328" t="str">
        <f>IFERROR(VLOOKUP(Filiais_Petz4[[#This Row],[FILIAL]],'[4]PETZ E ZEEDOG'!$B:$E,4,0),"")</f>
        <v/>
      </c>
      <c r="D328" t="str">
        <f>IFERROR(VLOOKUP(Filiais_Petz4[[#This Row],[FILIAL]],'[4]PETZ E ZEEDOG'!$B:$F,5,0),"")</f>
        <v/>
      </c>
      <c r="E328" t="str">
        <f>IFERROR(VLOOKUP(Filiais_Petz4[[#This Row],[FILIAL]],'[4]PETZ E ZEEDOG'!$B:$G,6,0),"")</f>
        <v/>
      </c>
      <c r="F328" s="1">
        <f>IFERROR(VLOOKUP(Filiais_Petz4[[#This Row],[FILIAL]],'[4]PETZ E ZEEDOG'!$B:$H,7,0),"")</f>
        <v>0</v>
      </c>
      <c r="G328" t="str">
        <f>IFERROR(VLOOKUP(Filiais_Petz4[[#This Row],[FILIAL]],'[4]PETZ E ZEEDOG'!$B$2:$R$1103,8,0),"")</f>
        <v/>
      </c>
      <c r="H328" t="str">
        <f>IFERROR(VLOOKUP(Filiais_Petz4[[#This Row],[FILIAL]],'[4]PETZ E ZEEDOG'!$B:$J,9,0),"")</f>
        <v/>
      </c>
      <c r="I328" t="str">
        <f>IFERROR(VLOOKUP(Filiais_Petz4[[#This Row],[FILIAL]],'[4]PETZ E ZEEDOG'!$B:$K,10,0),"")</f>
        <v/>
      </c>
      <c r="J328">
        <f>IFERROR(VLOOKUP(Filiais_Petz4[[#This Row],[FILIAL]],'[4]PETZ E ZEEDOG'!$B$2:$R$1103,11,0),"")</f>
        <v>0</v>
      </c>
      <c r="K328" s="89" t="str">
        <f>IFERROR(VLOOKUP(Filiais_Petz4[[#This Row],[FILIAL]],'[4]PETZ E ZEEDOG'!$B:$M,12,0),"")</f>
        <v/>
      </c>
      <c r="L328" t="str">
        <f>IFERROR(VLOOKUP(Filiais_Petz4[[#This Row],[FILIAL]],'[4]PETZ E ZEEDOG'!$B:$N,13,0),"")</f>
        <v/>
      </c>
      <c r="M328" t="str">
        <f>IFERROR(VLOOKUP(Filiais_Petz4[[#This Row],[FILIAL]],'[4]PETZ E ZEEDOG'!$B:$O,14,0),"")</f>
        <v/>
      </c>
      <c r="N328" t="str">
        <f>IFERROR(VLOOKUP(Filiais_Petz4[[#This Row],[FILIAL]],'[4]PETZ E ZEEDOG'!$B:$P,15,0),"")</f>
        <v>N</v>
      </c>
      <c r="O328" t="str">
        <f>IFERROR(VLOOKUP(Filiais_Petz4[[#This Row],[FILIAL]],'[4]PETZ E ZEEDOG'!$B:$Q,16,0),"")</f>
        <v/>
      </c>
      <c r="P328" t="str">
        <f>IFERROR(VLOOKUP(Filiais_Petz4[[#This Row],[FILIAL]],'[4]PETZ E ZEEDOG'!$B:$R,17,0),"")</f>
        <v/>
      </c>
      <c r="Q328" t="str">
        <f>IFERROR(VLOOKUP(Filiais_Petz4[[#This Row],[FILIAL]],'[4]PETZ E ZEEDOG'!$B:$C,2,0),"")</f>
        <v/>
      </c>
    </row>
    <row r="329" spans="1:17" ht="14.45" hidden="1" customHeight="1" x14ac:dyDescent="0.25">
      <c r="A329" t="s">
        <v>382</v>
      </c>
      <c r="B329" t="str">
        <f>IFERROR(VLOOKUP(Filiais_Petz4[[#This Row],[FILIAL]],'[4]PETZ E ZEEDOG'!$B:$D,3,0),"")</f>
        <v/>
      </c>
      <c r="C329" t="str">
        <f>IFERROR(VLOOKUP(Filiais_Petz4[[#This Row],[FILIAL]],'[4]PETZ E ZEEDOG'!$B:$E,4,0),"")</f>
        <v/>
      </c>
      <c r="D329" t="str">
        <f>IFERROR(VLOOKUP(Filiais_Petz4[[#This Row],[FILIAL]],'[4]PETZ E ZEEDOG'!$B:$F,5,0),"")</f>
        <v/>
      </c>
      <c r="E329" t="str">
        <f>IFERROR(VLOOKUP(Filiais_Petz4[[#This Row],[FILIAL]],'[4]PETZ E ZEEDOG'!$B:$G,6,0),"")</f>
        <v/>
      </c>
      <c r="F329" s="1">
        <f>IFERROR(VLOOKUP(Filiais_Petz4[[#This Row],[FILIAL]],'[4]PETZ E ZEEDOG'!$B:$H,7,0),"")</f>
        <v>0</v>
      </c>
      <c r="G329" t="str">
        <f>IFERROR(VLOOKUP(Filiais_Petz4[[#This Row],[FILIAL]],'[4]PETZ E ZEEDOG'!$B$2:$R$1103,8,0),"")</f>
        <v/>
      </c>
      <c r="H329" t="str">
        <f>IFERROR(VLOOKUP(Filiais_Petz4[[#This Row],[FILIAL]],'[4]PETZ E ZEEDOG'!$B:$J,9,0),"")</f>
        <v/>
      </c>
      <c r="I329" t="str">
        <f>IFERROR(VLOOKUP(Filiais_Petz4[[#This Row],[FILIAL]],'[4]PETZ E ZEEDOG'!$B:$K,10,0),"")</f>
        <v/>
      </c>
      <c r="J329">
        <f>IFERROR(VLOOKUP(Filiais_Petz4[[#This Row],[FILIAL]],'[4]PETZ E ZEEDOG'!$B$2:$R$1103,11,0),"")</f>
        <v>0</v>
      </c>
      <c r="K329" s="89" t="str">
        <f>IFERROR(VLOOKUP(Filiais_Petz4[[#This Row],[FILIAL]],'[4]PETZ E ZEEDOG'!$B:$M,12,0),"")</f>
        <v/>
      </c>
      <c r="L329" t="str">
        <f>IFERROR(VLOOKUP(Filiais_Petz4[[#This Row],[FILIAL]],'[4]PETZ E ZEEDOG'!$B:$N,13,0),"")</f>
        <v/>
      </c>
      <c r="M329" t="str">
        <f>IFERROR(VLOOKUP(Filiais_Petz4[[#This Row],[FILIAL]],'[4]PETZ E ZEEDOG'!$B:$O,14,0),"")</f>
        <v/>
      </c>
      <c r="N329" t="str">
        <f>IFERROR(VLOOKUP(Filiais_Petz4[[#This Row],[FILIAL]],'[4]PETZ E ZEEDOG'!$B:$P,15,0),"")</f>
        <v>N</v>
      </c>
      <c r="O329" t="str">
        <f>IFERROR(VLOOKUP(Filiais_Petz4[[#This Row],[FILIAL]],'[4]PETZ E ZEEDOG'!$B:$Q,16,0),"")</f>
        <v/>
      </c>
      <c r="P329" t="str">
        <f>IFERROR(VLOOKUP(Filiais_Petz4[[#This Row],[FILIAL]],'[4]PETZ E ZEEDOG'!$B:$R,17,0),"")</f>
        <v/>
      </c>
      <c r="Q329" t="str">
        <f>IFERROR(VLOOKUP(Filiais_Petz4[[#This Row],[FILIAL]],'[4]PETZ E ZEEDOG'!$B:$C,2,0),"")</f>
        <v/>
      </c>
    </row>
    <row r="330" spans="1:17" ht="14.45" hidden="1" customHeight="1" x14ac:dyDescent="0.25">
      <c r="A330" t="s">
        <v>383</v>
      </c>
      <c r="B330" t="str">
        <f>IFERROR(VLOOKUP(Filiais_Petz4[[#This Row],[FILIAL]],'[4]PETZ E ZEEDOG'!$B:$D,3,0),"")</f>
        <v/>
      </c>
      <c r="C330" t="str">
        <f>IFERROR(VLOOKUP(Filiais_Petz4[[#This Row],[FILIAL]],'[4]PETZ E ZEEDOG'!$B:$E,4,0),"")</f>
        <v/>
      </c>
      <c r="D330" t="str">
        <f>IFERROR(VLOOKUP(Filiais_Petz4[[#This Row],[FILIAL]],'[4]PETZ E ZEEDOG'!$B:$F,5,0),"")</f>
        <v/>
      </c>
      <c r="E330" t="str">
        <f>IFERROR(VLOOKUP(Filiais_Petz4[[#This Row],[FILIAL]],'[4]PETZ E ZEEDOG'!$B:$G,6,0),"")</f>
        <v/>
      </c>
      <c r="F330" s="1">
        <f>IFERROR(VLOOKUP(Filiais_Petz4[[#This Row],[FILIAL]],'[4]PETZ E ZEEDOG'!$B:$H,7,0),"")</f>
        <v>0</v>
      </c>
      <c r="G330" t="str">
        <f>IFERROR(VLOOKUP(Filiais_Petz4[[#This Row],[FILIAL]],'[4]PETZ E ZEEDOG'!$B$2:$R$1103,8,0),"")</f>
        <v/>
      </c>
      <c r="H330" t="str">
        <f>IFERROR(VLOOKUP(Filiais_Petz4[[#This Row],[FILIAL]],'[4]PETZ E ZEEDOG'!$B:$J,9,0),"")</f>
        <v/>
      </c>
      <c r="I330" t="str">
        <f>IFERROR(VLOOKUP(Filiais_Petz4[[#This Row],[FILIAL]],'[4]PETZ E ZEEDOG'!$B:$K,10,0),"")</f>
        <v/>
      </c>
      <c r="J330">
        <f>IFERROR(VLOOKUP(Filiais_Petz4[[#This Row],[FILIAL]],'[4]PETZ E ZEEDOG'!$B$2:$R$1103,11,0),"")</f>
        <v>0</v>
      </c>
      <c r="K330" s="89" t="str">
        <f>IFERROR(VLOOKUP(Filiais_Petz4[[#This Row],[FILIAL]],'[4]PETZ E ZEEDOG'!$B:$M,12,0),"")</f>
        <v/>
      </c>
      <c r="L330" t="str">
        <f>IFERROR(VLOOKUP(Filiais_Petz4[[#This Row],[FILIAL]],'[4]PETZ E ZEEDOG'!$B:$N,13,0),"")</f>
        <v/>
      </c>
      <c r="M330" t="str">
        <f>IFERROR(VLOOKUP(Filiais_Petz4[[#This Row],[FILIAL]],'[4]PETZ E ZEEDOG'!$B:$O,14,0),"")</f>
        <v/>
      </c>
      <c r="N330" t="str">
        <f>IFERROR(VLOOKUP(Filiais_Petz4[[#This Row],[FILIAL]],'[4]PETZ E ZEEDOG'!$B:$P,15,0),"")</f>
        <v>N</v>
      </c>
      <c r="O330" t="str">
        <f>IFERROR(VLOOKUP(Filiais_Petz4[[#This Row],[FILIAL]],'[4]PETZ E ZEEDOG'!$B:$Q,16,0),"")</f>
        <v/>
      </c>
      <c r="P330" t="str">
        <f>IFERROR(VLOOKUP(Filiais_Petz4[[#This Row],[FILIAL]],'[4]PETZ E ZEEDOG'!$B:$R,17,0),"")</f>
        <v/>
      </c>
      <c r="Q330" t="str">
        <f>IFERROR(VLOOKUP(Filiais_Petz4[[#This Row],[FILIAL]],'[4]PETZ E ZEEDOG'!$B:$C,2,0),"")</f>
        <v/>
      </c>
    </row>
    <row r="331" spans="1:17" ht="14.45" hidden="1" customHeight="1" x14ac:dyDescent="0.25">
      <c r="A331" t="s">
        <v>384</v>
      </c>
      <c r="B331" t="str">
        <f>IFERROR(VLOOKUP(Filiais_Petz4[[#This Row],[FILIAL]],'[4]PETZ E ZEEDOG'!$B:$D,3,0),"")</f>
        <v/>
      </c>
      <c r="C331" t="str">
        <f>IFERROR(VLOOKUP(Filiais_Petz4[[#This Row],[FILIAL]],'[4]PETZ E ZEEDOG'!$B:$E,4,0),"")</f>
        <v/>
      </c>
      <c r="D331" t="str">
        <f>IFERROR(VLOOKUP(Filiais_Petz4[[#This Row],[FILIAL]],'[4]PETZ E ZEEDOG'!$B:$F,5,0),"")</f>
        <v/>
      </c>
      <c r="E331" t="str">
        <f>IFERROR(VLOOKUP(Filiais_Petz4[[#This Row],[FILIAL]],'[4]PETZ E ZEEDOG'!$B:$G,6,0),"")</f>
        <v/>
      </c>
      <c r="F331" s="1">
        <f>IFERROR(VLOOKUP(Filiais_Petz4[[#This Row],[FILIAL]],'[4]PETZ E ZEEDOG'!$B:$H,7,0),"")</f>
        <v>0</v>
      </c>
      <c r="G331" t="str">
        <f>IFERROR(VLOOKUP(Filiais_Petz4[[#This Row],[FILIAL]],'[4]PETZ E ZEEDOG'!$B$2:$R$1103,8,0),"")</f>
        <v/>
      </c>
      <c r="H331" t="str">
        <f>IFERROR(VLOOKUP(Filiais_Petz4[[#This Row],[FILIAL]],'[4]PETZ E ZEEDOG'!$B:$J,9,0),"")</f>
        <v/>
      </c>
      <c r="I331" t="str">
        <f>IFERROR(VLOOKUP(Filiais_Petz4[[#This Row],[FILIAL]],'[4]PETZ E ZEEDOG'!$B:$K,10,0),"")</f>
        <v/>
      </c>
      <c r="J331">
        <f>IFERROR(VLOOKUP(Filiais_Petz4[[#This Row],[FILIAL]],'[4]PETZ E ZEEDOG'!$B$2:$R$1103,11,0),"")</f>
        <v>0</v>
      </c>
      <c r="K331" s="89" t="str">
        <f>IFERROR(VLOOKUP(Filiais_Petz4[[#This Row],[FILIAL]],'[4]PETZ E ZEEDOG'!$B:$M,12,0),"")</f>
        <v/>
      </c>
      <c r="L331" t="str">
        <f>IFERROR(VLOOKUP(Filiais_Petz4[[#This Row],[FILIAL]],'[4]PETZ E ZEEDOG'!$B:$N,13,0),"")</f>
        <v/>
      </c>
      <c r="M331" t="str">
        <f>IFERROR(VLOOKUP(Filiais_Petz4[[#This Row],[FILIAL]],'[4]PETZ E ZEEDOG'!$B:$O,14,0),"")</f>
        <v/>
      </c>
      <c r="N331" t="str">
        <f>IFERROR(VLOOKUP(Filiais_Petz4[[#This Row],[FILIAL]],'[4]PETZ E ZEEDOG'!$B:$P,15,0),"")</f>
        <v>N</v>
      </c>
      <c r="O331" t="str">
        <f>IFERROR(VLOOKUP(Filiais_Petz4[[#This Row],[FILIAL]],'[4]PETZ E ZEEDOG'!$B:$Q,16,0),"")</f>
        <v/>
      </c>
      <c r="P331" t="str">
        <f>IFERROR(VLOOKUP(Filiais_Petz4[[#This Row],[FILIAL]],'[4]PETZ E ZEEDOG'!$B:$R,17,0),"")</f>
        <v/>
      </c>
      <c r="Q331" t="str">
        <f>IFERROR(VLOOKUP(Filiais_Petz4[[#This Row],[FILIAL]],'[4]PETZ E ZEEDOG'!$B:$C,2,0),"")</f>
        <v/>
      </c>
    </row>
    <row r="332" spans="1:17" ht="14.45" hidden="1" customHeight="1" x14ac:dyDescent="0.25">
      <c r="A332" t="s">
        <v>385</v>
      </c>
      <c r="B332" t="str">
        <f>IFERROR(VLOOKUP(Filiais_Petz4[[#This Row],[FILIAL]],'[4]PETZ E ZEEDOG'!$B:$D,3,0),"")</f>
        <v/>
      </c>
      <c r="C332" t="str">
        <f>IFERROR(VLOOKUP(Filiais_Petz4[[#This Row],[FILIAL]],'[4]PETZ E ZEEDOG'!$B:$E,4,0),"")</f>
        <v/>
      </c>
      <c r="D332" t="str">
        <f>IFERROR(VLOOKUP(Filiais_Petz4[[#This Row],[FILIAL]],'[4]PETZ E ZEEDOG'!$B:$F,5,0),"")</f>
        <v/>
      </c>
      <c r="E332" t="str">
        <f>IFERROR(VLOOKUP(Filiais_Petz4[[#This Row],[FILIAL]],'[4]PETZ E ZEEDOG'!$B:$G,6,0),"")</f>
        <v/>
      </c>
      <c r="F332" s="1">
        <f>IFERROR(VLOOKUP(Filiais_Petz4[[#This Row],[FILIAL]],'[4]PETZ E ZEEDOG'!$B:$H,7,0),"")</f>
        <v>0</v>
      </c>
      <c r="G332" t="str">
        <f>IFERROR(VLOOKUP(Filiais_Petz4[[#This Row],[FILIAL]],'[4]PETZ E ZEEDOG'!$B$2:$R$1103,8,0),"")</f>
        <v/>
      </c>
      <c r="H332" t="str">
        <f>IFERROR(VLOOKUP(Filiais_Petz4[[#This Row],[FILIAL]],'[4]PETZ E ZEEDOG'!$B:$J,9,0),"")</f>
        <v/>
      </c>
      <c r="I332" t="str">
        <f>IFERROR(VLOOKUP(Filiais_Petz4[[#This Row],[FILIAL]],'[4]PETZ E ZEEDOG'!$B:$K,10,0),"")</f>
        <v/>
      </c>
      <c r="J332">
        <f>IFERROR(VLOOKUP(Filiais_Petz4[[#This Row],[FILIAL]],'[4]PETZ E ZEEDOG'!$B$2:$R$1103,11,0),"")</f>
        <v>0</v>
      </c>
      <c r="K332" s="89" t="str">
        <f>IFERROR(VLOOKUP(Filiais_Petz4[[#This Row],[FILIAL]],'[4]PETZ E ZEEDOG'!$B:$M,12,0),"")</f>
        <v/>
      </c>
      <c r="L332" t="str">
        <f>IFERROR(VLOOKUP(Filiais_Petz4[[#This Row],[FILIAL]],'[4]PETZ E ZEEDOG'!$B:$N,13,0),"")</f>
        <v/>
      </c>
      <c r="M332" t="str">
        <f>IFERROR(VLOOKUP(Filiais_Petz4[[#This Row],[FILIAL]],'[4]PETZ E ZEEDOG'!$B:$O,14,0),"")</f>
        <v/>
      </c>
      <c r="N332" t="str">
        <f>IFERROR(VLOOKUP(Filiais_Petz4[[#This Row],[FILIAL]],'[4]PETZ E ZEEDOG'!$B:$P,15,0),"")</f>
        <v>N</v>
      </c>
      <c r="O332" t="str">
        <f>IFERROR(VLOOKUP(Filiais_Petz4[[#This Row],[FILIAL]],'[4]PETZ E ZEEDOG'!$B:$Q,16,0),"")</f>
        <v/>
      </c>
      <c r="P332" t="str">
        <f>IFERROR(VLOOKUP(Filiais_Petz4[[#This Row],[FILIAL]],'[4]PETZ E ZEEDOG'!$B:$R,17,0),"")</f>
        <v/>
      </c>
      <c r="Q332" t="str">
        <f>IFERROR(VLOOKUP(Filiais_Petz4[[#This Row],[FILIAL]],'[4]PETZ E ZEEDOG'!$B:$C,2,0),"")</f>
        <v/>
      </c>
    </row>
    <row r="333" spans="1:17" ht="14.45" hidden="1" customHeight="1" x14ac:dyDescent="0.25">
      <c r="A333" t="s">
        <v>386</v>
      </c>
      <c r="B333" t="str">
        <f>IFERROR(VLOOKUP(Filiais_Petz4[[#This Row],[FILIAL]],'[4]PETZ E ZEEDOG'!$B:$D,3,0),"")</f>
        <v/>
      </c>
      <c r="C333" t="str">
        <f>IFERROR(VLOOKUP(Filiais_Petz4[[#This Row],[FILIAL]],'[4]PETZ E ZEEDOG'!$B:$E,4,0),"")</f>
        <v/>
      </c>
      <c r="D333" t="str">
        <f>IFERROR(VLOOKUP(Filiais_Petz4[[#This Row],[FILIAL]],'[4]PETZ E ZEEDOG'!$B:$F,5,0),"")</f>
        <v/>
      </c>
      <c r="E333" t="str">
        <f>IFERROR(VLOOKUP(Filiais_Petz4[[#This Row],[FILIAL]],'[4]PETZ E ZEEDOG'!$B:$G,6,0),"")</f>
        <v/>
      </c>
      <c r="F333" s="1">
        <f>IFERROR(VLOOKUP(Filiais_Petz4[[#This Row],[FILIAL]],'[4]PETZ E ZEEDOG'!$B:$H,7,0),"")</f>
        <v>0</v>
      </c>
      <c r="G333" t="str">
        <f>IFERROR(VLOOKUP(Filiais_Petz4[[#This Row],[FILIAL]],'[4]PETZ E ZEEDOG'!$B$2:$R$1103,8,0),"")</f>
        <v/>
      </c>
      <c r="H333" t="str">
        <f>IFERROR(VLOOKUP(Filiais_Petz4[[#This Row],[FILIAL]],'[4]PETZ E ZEEDOG'!$B:$J,9,0),"")</f>
        <v/>
      </c>
      <c r="I333" t="str">
        <f>IFERROR(VLOOKUP(Filiais_Petz4[[#This Row],[FILIAL]],'[4]PETZ E ZEEDOG'!$B:$K,10,0),"")</f>
        <v/>
      </c>
      <c r="J333">
        <f>IFERROR(VLOOKUP(Filiais_Petz4[[#This Row],[FILIAL]],'[4]PETZ E ZEEDOG'!$B$2:$R$1103,11,0),"")</f>
        <v>0</v>
      </c>
      <c r="K333" s="89" t="str">
        <f>IFERROR(VLOOKUP(Filiais_Petz4[[#This Row],[FILIAL]],'[4]PETZ E ZEEDOG'!$B:$M,12,0),"")</f>
        <v/>
      </c>
      <c r="L333" t="str">
        <f>IFERROR(VLOOKUP(Filiais_Petz4[[#This Row],[FILIAL]],'[4]PETZ E ZEEDOG'!$B:$N,13,0),"")</f>
        <v/>
      </c>
      <c r="M333" t="str">
        <f>IFERROR(VLOOKUP(Filiais_Petz4[[#This Row],[FILIAL]],'[4]PETZ E ZEEDOG'!$B:$O,14,0),"")</f>
        <v/>
      </c>
      <c r="N333" t="str">
        <f>IFERROR(VLOOKUP(Filiais_Petz4[[#This Row],[FILIAL]],'[4]PETZ E ZEEDOG'!$B:$P,15,0),"")</f>
        <v>N</v>
      </c>
      <c r="O333" t="str">
        <f>IFERROR(VLOOKUP(Filiais_Petz4[[#This Row],[FILIAL]],'[4]PETZ E ZEEDOG'!$B:$Q,16,0),"")</f>
        <v/>
      </c>
      <c r="P333" t="str">
        <f>IFERROR(VLOOKUP(Filiais_Petz4[[#This Row],[FILIAL]],'[4]PETZ E ZEEDOG'!$B:$R,17,0),"")</f>
        <v/>
      </c>
      <c r="Q333" t="str">
        <f>IFERROR(VLOOKUP(Filiais_Petz4[[#This Row],[FILIAL]],'[4]PETZ E ZEEDOG'!$B:$C,2,0),"")</f>
        <v/>
      </c>
    </row>
    <row r="334" spans="1:17" ht="14.45" hidden="1" customHeight="1" x14ac:dyDescent="0.25">
      <c r="A334" t="s">
        <v>387</v>
      </c>
      <c r="B334" t="str">
        <f>IFERROR(VLOOKUP(Filiais_Petz4[[#This Row],[FILIAL]],'[4]PETZ E ZEEDOG'!$B:$D,3,0),"")</f>
        <v/>
      </c>
      <c r="C334" t="str">
        <f>IFERROR(VLOOKUP(Filiais_Petz4[[#This Row],[FILIAL]],'[4]PETZ E ZEEDOG'!$B:$E,4,0),"")</f>
        <v/>
      </c>
      <c r="D334" t="str">
        <f>IFERROR(VLOOKUP(Filiais_Petz4[[#This Row],[FILIAL]],'[4]PETZ E ZEEDOG'!$B:$F,5,0),"")</f>
        <v/>
      </c>
      <c r="E334" t="str">
        <f>IFERROR(VLOOKUP(Filiais_Petz4[[#This Row],[FILIAL]],'[4]PETZ E ZEEDOG'!$B:$G,6,0),"")</f>
        <v/>
      </c>
      <c r="F334" s="1">
        <f>IFERROR(VLOOKUP(Filiais_Petz4[[#This Row],[FILIAL]],'[4]PETZ E ZEEDOG'!$B:$H,7,0),"")</f>
        <v>0</v>
      </c>
      <c r="G334" t="str">
        <f>IFERROR(VLOOKUP(Filiais_Petz4[[#This Row],[FILIAL]],'[4]PETZ E ZEEDOG'!$B$2:$R$1103,8,0),"")</f>
        <v/>
      </c>
      <c r="H334" t="str">
        <f>IFERROR(VLOOKUP(Filiais_Petz4[[#This Row],[FILIAL]],'[4]PETZ E ZEEDOG'!$B:$J,9,0),"")</f>
        <v/>
      </c>
      <c r="I334" t="str">
        <f>IFERROR(VLOOKUP(Filiais_Petz4[[#This Row],[FILIAL]],'[4]PETZ E ZEEDOG'!$B:$K,10,0),"")</f>
        <v/>
      </c>
      <c r="J334">
        <f>IFERROR(VLOOKUP(Filiais_Petz4[[#This Row],[FILIAL]],'[4]PETZ E ZEEDOG'!$B$2:$R$1103,11,0),"")</f>
        <v>0</v>
      </c>
      <c r="K334" s="89" t="str">
        <f>IFERROR(VLOOKUP(Filiais_Petz4[[#This Row],[FILIAL]],'[4]PETZ E ZEEDOG'!$B:$M,12,0),"")</f>
        <v/>
      </c>
      <c r="L334" t="str">
        <f>IFERROR(VLOOKUP(Filiais_Petz4[[#This Row],[FILIAL]],'[4]PETZ E ZEEDOG'!$B:$N,13,0),"")</f>
        <v/>
      </c>
      <c r="M334" t="str">
        <f>IFERROR(VLOOKUP(Filiais_Petz4[[#This Row],[FILIAL]],'[4]PETZ E ZEEDOG'!$B:$O,14,0),"")</f>
        <v/>
      </c>
      <c r="N334" t="str">
        <f>IFERROR(VLOOKUP(Filiais_Petz4[[#This Row],[FILIAL]],'[4]PETZ E ZEEDOG'!$B:$P,15,0),"")</f>
        <v>N</v>
      </c>
      <c r="O334" t="str">
        <f>IFERROR(VLOOKUP(Filiais_Petz4[[#This Row],[FILIAL]],'[4]PETZ E ZEEDOG'!$B:$Q,16,0),"")</f>
        <v/>
      </c>
      <c r="P334" t="str">
        <f>IFERROR(VLOOKUP(Filiais_Petz4[[#This Row],[FILIAL]],'[4]PETZ E ZEEDOG'!$B:$R,17,0),"")</f>
        <v/>
      </c>
      <c r="Q334" t="str">
        <f>IFERROR(VLOOKUP(Filiais_Petz4[[#This Row],[FILIAL]],'[4]PETZ E ZEEDOG'!$B:$C,2,0),"")</f>
        <v/>
      </c>
    </row>
    <row r="335" spans="1:17" ht="14.45" hidden="1" customHeight="1" x14ac:dyDescent="0.25">
      <c r="A335" t="s">
        <v>388</v>
      </c>
      <c r="B335" t="str">
        <f>IFERROR(VLOOKUP(Filiais_Petz4[[#This Row],[FILIAL]],'[4]PETZ E ZEEDOG'!$B:$D,3,0),"")</f>
        <v/>
      </c>
      <c r="C335" t="str">
        <f>IFERROR(VLOOKUP(Filiais_Petz4[[#This Row],[FILIAL]],'[4]PETZ E ZEEDOG'!$B:$E,4,0),"")</f>
        <v/>
      </c>
      <c r="D335" t="str">
        <f>IFERROR(VLOOKUP(Filiais_Petz4[[#This Row],[FILIAL]],'[4]PETZ E ZEEDOG'!$B:$F,5,0),"")</f>
        <v/>
      </c>
      <c r="E335" t="str">
        <f>IFERROR(VLOOKUP(Filiais_Petz4[[#This Row],[FILIAL]],'[4]PETZ E ZEEDOG'!$B:$G,6,0),"")</f>
        <v/>
      </c>
      <c r="F335" s="1">
        <f>IFERROR(VLOOKUP(Filiais_Petz4[[#This Row],[FILIAL]],'[4]PETZ E ZEEDOG'!$B:$H,7,0),"")</f>
        <v>0</v>
      </c>
      <c r="G335" t="str">
        <f>IFERROR(VLOOKUP(Filiais_Petz4[[#This Row],[FILIAL]],'[4]PETZ E ZEEDOG'!$B$2:$R$1103,8,0),"")</f>
        <v/>
      </c>
      <c r="H335" t="str">
        <f>IFERROR(VLOOKUP(Filiais_Petz4[[#This Row],[FILIAL]],'[4]PETZ E ZEEDOG'!$B:$J,9,0),"")</f>
        <v/>
      </c>
      <c r="I335" t="str">
        <f>IFERROR(VLOOKUP(Filiais_Petz4[[#This Row],[FILIAL]],'[4]PETZ E ZEEDOG'!$B:$K,10,0),"")</f>
        <v/>
      </c>
      <c r="J335">
        <f>IFERROR(VLOOKUP(Filiais_Petz4[[#This Row],[FILIAL]],'[4]PETZ E ZEEDOG'!$B$2:$R$1103,11,0),"")</f>
        <v>0</v>
      </c>
      <c r="K335" s="89" t="str">
        <f>IFERROR(VLOOKUP(Filiais_Petz4[[#This Row],[FILIAL]],'[4]PETZ E ZEEDOG'!$B:$M,12,0),"")</f>
        <v/>
      </c>
      <c r="L335" t="str">
        <f>IFERROR(VLOOKUP(Filiais_Petz4[[#This Row],[FILIAL]],'[4]PETZ E ZEEDOG'!$B:$N,13,0),"")</f>
        <v/>
      </c>
      <c r="M335" t="str">
        <f>IFERROR(VLOOKUP(Filiais_Petz4[[#This Row],[FILIAL]],'[4]PETZ E ZEEDOG'!$B:$O,14,0),"")</f>
        <v/>
      </c>
      <c r="N335" t="str">
        <f>IFERROR(VLOOKUP(Filiais_Petz4[[#This Row],[FILIAL]],'[4]PETZ E ZEEDOG'!$B:$P,15,0),"")</f>
        <v>N</v>
      </c>
      <c r="O335" t="str">
        <f>IFERROR(VLOOKUP(Filiais_Petz4[[#This Row],[FILIAL]],'[4]PETZ E ZEEDOG'!$B:$Q,16,0),"")</f>
        <v/>
      </c>
      <c r="P335" t="str">
        <f>IFERROR(VLOOKUP(Filiais_Petz4[[#This Row],[FILIAL]],'[4]PETZ E ZEEDOG'!$B:$R,17,0),"")</f>
        <v/>
      </c>
      <c r="Q335" t="str">
        <f>IFERROR(VLOOKUP(Filiais_Petz4[[#This Row],[FILIAL]],'[4]PETZ E ZEEDOG'!$B:$C,2,0),"")</f>
        <v/>
      </c>
    </row>
    <row r="336" spans="1:17" ht="14.45" hidden="1" customHeight="1" x14ac:dyDescent="0.25">
      <c r="A336" t="s">
        <v>389</v>
      </c>
      <c r="B336" t="str">
        <f>IFERROR(VLOOKUP(Filiais_Petz4[[#This Row],[FILIAL]],'[4]PETZ E ZEEDOG'!$B:$D,3,0),"")</f>
        <v/>
      </c>
      <c r="C336" t="str">
        <f>IFERROR(VLOOKUP(Filiais_Petz4[[#This Row],[FILIAL]],'[4]PETZ E ZEEDOG'!$B:$E,4,0),"")</f>
        <v/>
      </c>
      <c r="D336" t="str">
        <f>IFERROR(VLOOKUP(Filiais_Petz4[[#This Row],[FILIAL]],'[4]PETZ E ZEEDOG'!$B:$F,5,0),"")</f>
        <v/>
      </c>
      <c r="E336" t="str">
        <f>IFERROR(VLOOKUP(Filiais_Petz4[[#This Row],[FILIAL]],'[4]PETZ E ZEEDOG'!$B:$G,6,0),"")</f>
        <v/>
      </c>
      <c r="F336" s="1">
        <f>IFERROR(VLOOKUP(Filiais_Petz4[[#This Row],[FILIAL]],'[4]PETZ E ZEEDOG'!$B:$H,7,0),"")</f>
        <v>0</v>
      </c>
      <c r="G336" t="str">
        <f>IFERROR(VLOOKUP(Filiais_Petz4[[#This Row],[FILIAL]],'[4]PETZ E ZEEDOG'!$B$2:$R$1103,8,0),"")</f>
        <v/>
      </c>
      <c r="H336" t="str">
        <f>IFERROR(VLOOKUP(Filiais_Petz4[[#This Row],[FILIAL]],'[4]PETZ E ZEEDOG'!$B:$J,9,0),"")</f>
        <v/>
      </c>
      <c r="I336" t="str">
        <f>IFERROR(VLOOKUP(Filiais_Petz4[[#This Row],[FILIAL]],'[4]PETZ E ZEEDOG'!$B:$K,10,0),"")</f>
        <v/>
      </c>
      <c r="J336">
        <f>IFERROR(VLOOKUP(Filiais_Petz4[[#This Row],[FILIAL]],'[4]PETZ E ZEEDOG'!$B$2:$R$1103,11,0),"")</f>
        <v>0</v>
      </c>
      <c r="K336" s="89" t="str">
        <f>IFERROR(VLOOKUP(Filiais_Petz4[[#This Row],[FILIAL]],'[4]PETZ E ZEEDOG'!$B:$M,12,0),"")</f>
        <v/>
      </c>
      <c r="L336" t="str">
        <f>IFERROR(VLOOKUP(Filiais_Petz4[[#This Row],[FILIAL]],'[4]PETZ E ZEEDOG'!$B:$N,13,0),"")</f>
        <v/>
      </c>
      <c r="M336" t="str">
        <f>IFERROR(VLOOKUP(Filiais_Petz4[[#This Row],[FILIAL]],'[4]PETZ E ZEEDOG'!$B:$O,14,0),"")</f>
        <v/>
      </c>
      <c r="N336" t="str">
        <f>IFERROR(VLOOKUP(Filiais_Petz4[[#This Row],[FILIAL]],'[4]PETZ E ZEEDOG'!$B:$P,15,0),"")</f>
        <v>N</v>
      </c>
      <c r="O336" t="str">
        <f>IFERROR(VLOOKUP(Filiais_Petz4[[#This Row],[FILIAL]],'[4]PETZ E ZEEDOG'!$B:$Q,16,0),"")</f>
        <v/>
      </c>
      <c r="P336" t="str">
        <f>IFERROR(VLOOKUP(Filiais_Petz4[[#This Row],[FILIAL]],'[4]PETZ E ZEEDOG'!$B:$R,17,0),"")</f>
        <v/>
      </c>
      <c r="Q336" t="str">
        <f>IFERROR(VLOOKUP(Filiais_Petz4[[#This Row],[FILIAL]],'[4]PETZ E ZEEDOG'!$B:$C,2,0),"")</f>
        <v/>
      </c>
    </row>
    <row r="337" spans="1:17" ht="14.45" hidden="1" customHeight="1" x14ac:dyDescent="0.25">
      <c r="A337" t="s">
        <v>390</v>
      </c>
      <c r="B337" t="str">
        <f>IFERROR(VLOOKUP(Filiais_Petz4[[#This Row],[FILIAL]],'[4]PETZ E ZEEDOG'!$B:$D,3,0),"")</f>
        <v/>
      </c>
      <c r="C337" t="str">
        <f>IFERROR(VLOOKUP(Filiais_Petz4[[#This Row],[FILIAL]],'[4]PETZ E ZEEDOG'!$B:$E,4,0),"")</f>
        <v/>
      </c>
      <c r="D337" t="str">
        <f>IFERROR(VLOOKUP(Filiais_Petz4[[#This Row],[FILIAL]],'[4]PETZ E ZEEDOG'!$B:$F,5,0),"")</f>
        <v/>
      </c>
      <c r="E337" t="str">
        <f>IFERROR(VLOOKUP(Filiais_Petz4[[#This Row],[FILIAL]],'[4]PETZ E ZEEDOG'!$B:$G,6,0),"")</f>
        <v/>
      </c>
      <c r="F337" s="1">
        <f>IFERROR(VLOOKUP(Filiais_Petz4[[#This Row],[FILIAL]],'[4]PETZ E ZEEDOG'!$B:$H,7,0),"")</f>
        <v>0</v>
      </c>
      <c r="G337" t="str">
        <f>IFERROR(VLOOKUP(Filiais_Petz4[[#This Row],[FILIAL]],'[4]PETZ E ZEEDOG'!$B$2:$R$1103,8,0),"")</f>
        <v/>
      </c>
      <c r="H337" t="str">
        <f>IFERROR(VLOOKUP(Filiais_Petz4[[#This Row],[FILIAL]],'[4]PETZ E ZEEDOG'!$B:$J,9,0),"")</f>
        <v/>
      </c>
      <c r="I337" t="str">
        <f>IFERROR(VLOOKUP(Filiais_Petz4[[#This Row],[FILIAL]],'[4]PETZ E ZEEDOG'!$B:$K,10,0),"")</f>
        <v/>
      </c>
      <c r="J337">
        <f>IFERROR(VLOOKUP(Filiais_Petz4[[#This Row],[FILIAL]],'[4]PETZ E ZEEDOG'!$B$2:$R$1103,11,0),"")</f>
        <v>0</v>
      </c>
      <c r="K337" s="89" t="str">
        <f>IFERROR(VLOOKUP(Filiais_Petz4[[#This Row],[FILIAL]],'[4]PETZ E ZEEDOG'!$B:$M,12,0),"")</f>
        <v/>
      </c>
      <c r="L337" t="str">
        <f>IFERROR(VLOOKUP(Filiais_Petz4[[#This Row],[FILIAL]],'[4]PETZ E ZEEDOG'!$B:$N,13,0),"")</f>
        <v/>
      </c>
      <c r="M337" t="str">
        <f>IFERROR(VLOOKUP(Filiais_Petz4[[#This Row],[FILIAL]],'[4]PETZ E ZEEDOG'!$B:$O,14,0),"")</f>
        <v/>
      </c>
      <c r="N337" t="str">
        <f>IFERROR(VLOOKUP(Filiais_Petz4[[#This Row],[FILIAL]],'[4]PETZ E ZEEDOG'!$B:$P,15,0),"")</f>
        <v>N</v>
      </c>
      <c r="O337" t="str">
        <f>IFERROR(VLOOKUP(Filiais_Petz4[[#This Row],[FILIAL]],'[4]PETZ E ZEEDOG'!$B:$Q,16,0),"")</f>
        <v/>
      </c>
      <c r="P337" t="str">
        <f>IFERROR(VLOOKUP(Filiais_Petz4[[#This Row],[FILIAL]],'[4]PETZ E ZEEDOG'!$B:$R,17,0),"")</f>
        <v/>
      </c>
      <c r="Q337" t="str">
        <f>IFERROR(VLOOKUP(Filiais_Petz4[[#This Row],[FILIAL]],'[4]PETZ E ZEEDOG'!$B:$C,2,0),"")</f>
        <v/>
      </c>
    </row>
    <row r="338" spans="1:17" ht="14.45" hidden="1" customHeight="1" x14ac:dyDescent="0.25">
      <c r="A338" t="s">
        <v>391</v>
      </c>
      <c r="B338" t="str">
        <f>IFERROR(VLOOKUP(Filiais_Petz4[[#This Row],[FILIAL]],'[4]PETZ E ZEEDOG'!$B:$D,3,0),"")</f>
        <v/>
      </c>
      <c r="C338" t="str">
        <f>IFERROR(VLOOKUP(Filiais_Petz4[[#This Row],[FILIAL]],'[4]PETZ E ZEEDOG'!$B:$E,4,0),"")</f>
        <v/>
      </c>
      <c r="D338" t="str">
        <f>IFERROR(VLOOKUP(Filiais_Petz4[[#This Row],[FILIAL]],'[4]PETZ E ZEEDOG'!$B:$F,5,0),"")</f>
        <v/>
      </c>
      <c r="E338" t="str">
        <f>IFERROR(VLOOKUP(Filiais_Petz4[[#This Row],[FILIAL]],'[4]PETZ E ZEEDOG'!$B:$G,6,0),"")</f>
        <v/>
      </c>
      <c r="F338" s="1">
        <f>IFERROR(VLOOKUP(Filiais_Petz4[[#This Row],[FILIAL]],'[4]PETZ E ZEEDOG'!$B:$H,7,0),"")</f>
        <v>0</v>
      </c>
      <c r="G338" t="str">
        <f>IFERROR(VLOOKUP(Filiais_Petz4[[#This Row],[FILIAL]],'[4]PETZ E ZEEDOG'!$B$2:$R$1103,8,0),"")</f>
        <v/>
      </c>
      <c r="H338" t="str">
        <f>IFERROR(VLOOKUP(Filiais_Petz4[[#This Row],[FILIAL]],'[4]PETZ E ZEEDOG'!$B:$J,9,0),"")</f>
        <v/>
      </c>
      <c r="I338" t="str">
        <f>IFERROR(VLOOKUP(Filiais_Petz4[[#This Row],[FILIAL]],'[4]PETZ E ZEEDOG'!$B:$K,10,0),"")</f>
        <v/>
      </c>
      <c r="J338">
        <f>IFERROR(VLOOKUP(Filiais_Petz4[[#This Row],[FILIAL]],'[4]PETZ E ZEEDOG'!$B$2:$R$1103,11,0),"")</f>
        <v>0</v>
      </c>
      <c r="K338" s="89" t="str">
        <f>IFERROR(VLOOKUP(Filiais_Petz4[[#This Row],[FILIAL]],'[4]PETZ E ZEEDOG'!$B:$M,12,0),"")</f>
        <v/>
      </c>
      <c r="L338" t="str">
        <f>IFERROR(VLOOKUP(Filiais_Petz4[[#This Row],[FILIAL]],'[4]PETZ E ZEEDOG'!$B:$N,13,0),"")</f>
        <v/>
      </c>
      <c r="M338" t="str">
        <f>IFERROR(VLOOKUP(Filiais_Petz4[[#This Row],[FILIAL]],'[4]PETZ E ZEEDOG'!$B:$O,14,0),"")</f>
        <v/>
      </c>
      <c r="N338" t="str">
        <f>IFERROR(VLOOKUP(Filiais_Petz4[[#This Row],[FILIAL]],'[4]PETZ E ZEEDOG'!$B:$P,15,0),"")</f>
        <v>N</v>
      </c>
      <c r="O338" t="str">
        <f>IFERROR(VLOOKUP(Filiais_Petz4[[#This Row],[FILIAL]],'[4]PETZ E ZEEDOG'!$B:$Q,16,0),"")</f>
        <v/>
      </c>
      <c r="P338" t="str">
        <f>IFERROR(VLOOKUP(Filiais_Petz4[[#This Row],[FILIAL]],'[4]PETZ E ZEEDOG'!$B:$R,17,0),"")</f>
        <v/>
      </c>
      <c r="Q338" t="str">
        <f>IFERROR(VLOOKUP(Filiais_Petz4[[#This Row],[FILIAL]],'[4]PETZ E ZEEDOG'!$B:$C,2,0),"")</f>
        <v/>
      </c>
    </row>
    <row r="339" spans="1:17" ht="14.45" hidden="1" customHeight="1" x14ac:dyDescent="0.25">
      <c r="A339" t="s">
        <v>392</v>
      </c>
      <c r="B339" t="str">
        <f>IFERROR(VLOOKUP(Filiais_Petz4[[#This Row],[FILIAL]],'[4]PETZ E ZEEDOG'!$B:$D,3,0),"")</f>
        <v/>
      </c>
      <c r="C339" t="str">
        <f>IFERROR(VLOOKUP(Filiais_Petz4[[#This Row],[FILIAL]],'[4]PETZ E ZEEDOG'!$B:$E,4,0),"")</f>
        <v/>
      </c>
      <c r="D339" t="str">
        <f>IFERROR(VLOOKUP(Filiais_Petz4[[#This Row],[FILIAL]],'[4]PETZ E ZEEDOG'!$B:$F,5,0),"")</f>
        <v/>
      </c>
      <c r="E339" t="str">
        <f>IFERROR(VLOOKUP(Filiais_Petz4[[#This Row],[FILIAL]],'[4]PETZ E ZEEDOG'!$B:$G,6,0),"")</f>
        <v/>
      </c>
      <c r="F339" s="1">
        <f>IFERROR(VLOOKUP(Filiais_Petz4[[#This Row],[FILIAL]],'[4]PETZ E ZEEDOG'!$B:$H,7,0),"")</f>
        <v>0</v>
      </c>
      <c r="G339" t="str">
        <f>IFERROR(VLOOKUP(Filiais_Petz4[[#This Row],[FILIAL]],'[4]PETZ E ZEEDOG'!$B$2:$R$1103,8,0),"")</f>
        <v/>
      </c>
      <c r="H339" t="str">
        <f>IFERROR(VLOOKUP(Filiais_Petz4[[#This Row],[FILIAL]],'[4]PETZ E ZEEDOG'!$B:$J,9,0),"")</f>
        <v/>
      </c>
      <c r="I339" t="str">
        <f>IFERROR(VLOOKUP(Filiais_Petz4[[#This Row],[FILIAL]],'[4]PETZ E ZEEDOG'!$B:$K,10,0),"")</f>
        <v/>
      </c>
      <c r="J339">
        <f>IFERROR(VLOOKUP(Filiais_Petz4[[#This Row],[FILIAL]],'[4]PETZ E ZEEDOG'!$B$2:$R$1103,11,0),"")</f>
        <v>0</v>
      </c>
      <c r="K339" s="89" t="str">
        <f>IFERROR(VLOOKUP(Filiais_Petz4[[#This Row],[FILIAL]],'[4]PETZ E ZEEDOG'!$B:$M,12,0),"")</f>
        <v/>
      </c>
      <c r="L339" t="str">
        <f>IFERROR(VLOOKUP(Filiais_Petz4[[#This Row],[FILIAL]],'[4]PETZ E ZEEDOG'!$B:$N,13,0),"")</f>
        <v/>
      </c>
      <c r="M339" t="str">
        <f>IFERROR(VLOOKUP(Filiais_Petz4[[#This Row],[FILIAL]],'[4]PETZ E ZEEDOG'!$B:$O,14,0),"")</f>
        <v/>
      </c>
      <c r="N339" t="str">
        <f>IFERROR(VLOOKUP(Filiais_Petz4[[#This Row],[FILIAL]],'[4]PETZ E ZEEDOG'!$B:$P,15,0),"")</f>
        <v>N</v>
      </c>
      <c r="O339" t="str">
        <f>IFERROR(VLOOKUP(Filiais_Petz4[[#This Row],[FILIAL]],'[4]PETZ E ZEEDOG'!$B:$Q,16,0),"")</f>
        <v/>
      </c>
      <c r="P339" t="str">
        <f>IFERROR(VLOOKUP(Filiais_Petz4[[#This Row],[FILIAL]],'[4]PETZ E ZEEDOG'!$B:$R,17,0),"")</f>
        <v/>
      </c>
      <c r="Q339" t="str">
        <f>IFERROR(VLOOKUP(Filiais_Petz4[[#This Row],[FILIAL]],'[4]PETZ E ZEEDOG'!$B:$C,2,0),"")</f>
        <v/>
      </c>
    </row>
    <row r="340" spans="1:17" ht="14.45" hidden="1" customHeight="1" x14ac:dyDescent="0.25">
      <c r="A340" t="s">
        <v>393</v>
      </c>
      <c r="B340" t="str">
        <f>IFERROR(VLOOKUP(Filiais_Petz4[[#This Row],[FILIAL]],'[4]PETZ E ZEEDOG'!$B:$D,3,0),"")</f>
        <v/>
      </c>
      <c r="C340" t="str">
        <f>IFERROR(VLOOKUP(Filiais_Petz4[[#This Row],[FILIAL]],'[4]PETZ E ZEEDOG'!$B:$E,4,0),"")</f>
        <v/>
      </c>
      <c r="D340" t="str">
        <f>IFERROR(VLOOKUP(Filiais_Petz4[[#This Row],[FILIAL]],'[4]PETZ E ZEEDOG'!$B:$F,5,0),"")</f>
        <v/>
      </c>
      <c r="E340" t="str">
        <f>IFERROR(VLOOKUP(Filiais_Petz4[[#This Row],[FILIAL]],'[4]PETZ E ZEEDOG'!$B:$G,6,0),"")</f>
        <v/>
      </c>
      <c r="F340" s="1">
        <f>IFERROR(VLOOKUP(Filiais_Petz4[[#This Row],[FILIAL]],'[4]PETZ E ZEEDOG'!$B:$H,7,0),"")</f>
        <v>0</v>
      </c>
      <c r="G340" t="str">
        <f>IFERROR(VLOOKUP(Filiais_Petz4[[#This Row],[FILIAL]],'[4]PETZ E ZEEDOG'!$B$2:$R$1103,8,0),"")</f>
        <v/>
      </c>
      <c r="H340" t="str">
        <f>IFERROR(VLOOKUP(Filiais_Petz4[[#This Row],[FILIAL]],'[4]PETZ E ZEEDOG'!$B:$J,9,0),"")</f>
        <v/>
      </c>
      <c r="I340" t="str">
        <f>IFERROR(VLOOKUP(Filiais_Petz4[[#This Row],[FILIAL]],'[4]PETZ E ZEEDOG'!$B:$K,10,0),"")</f>
        <v/>
      </c>
      <c r="J340">
        <f>IFERROR(VLOOKUP(Filiais_Petz4[[#This Row],[FILIAL]],'[4]PETZ E ZEEDOG'!$B$2:$R$1103,11,0),"")</f>
        <v>0</v>
      </c>
      <c r="K340" s="89" t="str">
        <f>IFERROR(VLOOKUP(Filiais_Petz4[[#This Row],[FILIAL]],'[4]PETZ E ZEEDOG'!$B:$M,12,0),"")</f>
        <v/>
      </c>
      <c r="L340" t="str">
        <f>IFERROR(VLOOKUP(Filiais_Petz4[[#This Row],[FILIAL]],'[4]PETZ E ZEEDOG'!$B:$N,13,0),"")</f>
        <v/>
      </c>
      <c r="M340" t="str">
        <f>IFERROR(VLOOKUP(Filiais_Petz4[[#This Row],[FILIAL]],'[4]PETZ E ZEEDOG'!$B:$O,14,0),"")</f>
        <v/>
      </c>
      <c r="N340" t="str">
        <f>IFERROR(VLOOKUP(Filiais_Petz4[[#This Row],[FILIAL]],'[4]PETZ E ZEEDOG'!$B:$P,15,0),"")</f>
        <v>N</v>
      </c>
      <c r="O340" t="str">
        <f>IFERROR(VLOOKUP(Filiais_Petz4[[#This Row],[FILIAL]],'[4]PETZ E ZEEDOG'!$B:$Q,16,0),"")</f>
        <v/>
      </c>
      <c r="P340" t="str">
        <f>IFERROR(VLOOKUP(Filiais_Petz4[[#This Row],[FILIAL]],'[4]PETZ E ZEEDOG'!$B:$R,17,0),"")</f>
        <v/>
      </c>
      <c r="Q340" t="str">
        <f>IFERROR(VLOOKUP(Filiais_Petz4[[#This Row],[FILIAL]],'[4]PETZ E ZEEDOG'!$B:$C,2,0),"")</f>
        <v/>
      </c>
    </row>
    <row r="341" spans="1:17" ht="14.45" hidden="1" customHeight="1" x14ac:dyDescent="0.25">
      <c r="A341" t="s">
        <v>394</v>
      </c>
      <c r="B341" t="str">
        <f>IFERROR(VLOOKUP(Filiais_Petz4[[#This Row],[FILIAL]],'[4]PETZ E ZEEDOG'!$B:$D,3,0),"")</f>
        <v/>
      </c>
      <c r="C341" t="str">
        <f>IFERROR(VLOOKUP(Filiais_Petz4[[#This Row],[FILIAL]],'[4]PETZ E ZEEDOG'!$B:$E,4,0),"")</f>
        <v/>
      </c>
      <c r="D341" t="str">
        <f>IFERROR(VLOOKUP(Filiais_Petz4[[#This Row],[FILIAL]],'[4]PETZ E ZEEDOG'!$B:$F,5,0),"")</f>
        <v/>
      </c>
      <c r="E341" t="str">
        <f>IFERROR(VLOOKUP(Filiais_Petz4[[#This Row],[FILIAL]],'[4]PETZ E ZEEDOG'!$B:$G,6,0),"")</f>
        <v/>
      </c>
      <c r="F341" s="1">
        <f>IFERROR(VLOOKUP(Filiais_Petz4[[#This Row],[FILIAL]],'[4]PETZ E ZEEDOG'!$B:$H,7,0),"")</f>
        <v>0</v>
      </c>
      <c r="G341" t="str">
        <f>IFERROR(VLOOKUP(Filiais_Petz4[[#This Row],[FILIAL]],'[4]PETZ E ZEEDOG'!$B$2:$R$1103,8,0),"")</f>
        <v/>
      </c>
      <c r="H341" t="str">
        <f>IFERROR(VLOOKUP(Filiais_Petz4[[#This Row],[FILIAL]],'[4]PETZ E ZEEDOG'!$B:$J,9,0),"")</f>
        <v/>
      </c>
      <c r="I341" t="str">
        <f>IFERROR(VLOOKUP(Filiais_Petz4[[#This Row],[FILIAL]],'[4]PETZ E ZEEDOG'!$B:$K,10,0),"")</f>
        <v/>
      </c>
      <c r="J341">
        <f>IFERROR(VLOOKUP(Filiais_Petz4[[#This Row],[FILIAL]],'[4]PETZ E ZEEDOG'!$B$2:$R$1103,11,0),"")</f>
        <v>0</v>
      </c>
      <c r="K341" s="89" t="str">
        <f>IFERROR(VLOOKUP(Filiais_Petz4[[#This Row],[FILIAL]],'[4]PETZ E ZEEDOG'!$B:$M,12,0),"")</f>
        <v/>
      </c>
      <c r="L341" t="str">
        <f>IFERROR(VLOOKUP(Filiais_Petz4[[#This Row],[FILIAL]],'[4]PETZ E ZEEDOG'!$B:$N,13,0),"")</f>
        <v/>
      </c>
      <c r="M341" t="str">
        <f>IFERROR(VLOOKUP(Filiais_Petz4[[#This Row],[FILIAL]],'[4]PETZ E ZEEDOG'!$B:$O,14,0),"")</f>
        <v/>
      </c>
      <c r="N341" t="str">
        <f>IFERROR(VLOOKUP(Filiais_Petz4[[#This Row],[FILIAL]],'[4]PETZ E ZEEDOG'!$B:$P,15,0),"")</f>
        <v>N</v>
      </c>
      <c r="O341" t="str">
        <f>IFERROR(VLOOKUP(Filiais_Petz4[[#This Row],[FILIAL]],'[4]PETZ E ZEEDOG'!$B:$Q,16,0),"")</f>
        <v/>
      </c>
      <c r="P341" t="str">
        <f>IFERROR(VLOOKUP(Filiais_Petz4[[#This Row],[FILIAL]],'[4]PETZ E ZEEDOG'!$B:$R,17,0),"")</f>
        <v/>
      </c>
      <c r="Q341" t="str">
        <f>IFERROR(VLOOKUP(Filiais_Petz4[[#This Row],[FILIAL]],'[4]PETZ E ZEEDOG'!$B:$C,2,0),"")</f>
        <v/>
      </c>
    </row>
    <row r="342" spans="1:17" ht="14.45" hidden="1" customHeight="1" x14ac:dyDescent="0.25">
      <c r="A342" t="s">
        <v>395</v>
      </c>
      <c r="B342" t="str">
        <f>IFERROR(VLOOKUP(Filiais_Petz4[[#This Row],[FILIAL]],'[4]PETZ E ZEEDOG'!$B:$D,3,0),"")</f>
        <v/>
      </c>
      <c r="C342" t="str">
        <f>IFERROR(VLOOKUP(Filiais_Petz4[[#This Row],[FILIAL]],'[4]PETZ E ZEEDOG'!$B:$E,4,0),"")</f>
        <v/>
      </c>
      <c r="D342" t="str">
        <f>IFERROR(VLOOKUP(Filiais_Petz4[[#This Row],[FILIAL]],'[4]PETZ E ZEEDOG'!$B:$F,5,0),"")</f>
        <v/>
      </c>
      <c r="E342" t="str">
        <f>IFERROR(VLOOKUP(Filiais_Petz4[[#This Row],[FILIAL]],'[4]PETZ E ZEEDOG'!$B:$G,6,0),"")</f>
        <v/>
      </c>
      <c r="F342" s="1">
        <f>IFERROR(VLOOKUP(Filiais_Petz4[[#This Row],[FILIAL]],'[4]PETZ E ZEEDOG'!$B:$H,7,0),"")</f>
        <v>0</v>
      </c>
      <c r="G342" t="str">
        <f>IFERROR(VLOOKUP(Filiais_Petz4[[#This Row],[FILIAL]],'[4]PETZ E ZEEDOG'!$B$2:$R$1103,8,0),"")</f>
        <v/>
      </c>
      <c r="H342" t="str">
        <f>IFERROR(VLOOKUP(Filiais_Petz4[[#This Row],[FILIAL]],'[4]PETZ E ZEEDOG'!$B:$J,9,0),"")</f>
        <v/>
      </c>
      <c r="I342" t="str">
        <f>IFERROR(VLOOKUP(Filiais_Petz4[[#This Row],[FILIAL]],'[4]PETZ E ZEEDOG'!$B:$K,10,0),"")</f>
        <v/>
      </c>
      <c r="J342">
        <f>IFERROR(VLOOKUP(Filiais_Petz4[[#This Row],[FILIAL]],'[4]PETZ E ZEEDOG'!$B$2:$R$1103,11,0),"")</f>
        <v>0</v>
      </c>
      <c r="K342" s="89" t="str">
        <f>IFERROR(VLOOKUP(Filiais_Petz4[[#This Row],[FILIAL]],'[4]PETZ E ZEEDOG'!$B:$M,12,0),"")</f>
        <v/>
      </c>
      <c r="L342" t="str">
        <f>IFERROR(VLOOKUP(Filiais_Petz4[[#This Row],[FILIAL]],'[4]PETZ E ZEEDOG'!$B:$N,13,0),"")</f>
        <v/>
      </c>
      <c r="M342" t="str">
        <f>IFERROR(VLOOKUP(Filiais_Petz4[[#This Row],[FILIAL]],'[4]PETZ E ZEEDOG'!$B:$O,14,0),"")</f>
        <v/>
      </c>
      <c r="N342" t="str">
        <f>IFERROR(VLOOKUP(Filiais_Petz4[[#This Row],[FILIAL]],'[4]PETZ E ZEEDOG'!$B:$P,15,0),"")</f>
        <v>N</v>
      </c>
      <c r="O342" t="str">
        <f>IFERROR(VLOOKUP(Filiais_Petz4[[#This Row],[FILIAL]],'[4]PETZ E ZEEDOG'!$B:$Q,16,0),"")</f>
        <v/>
      </c>
      <c r="P342" t="str">
        <f>IFERROR(VLOOKUP(Filiais_Petz4[[#This Row],[FILIAL]],'[4]PETZ E ZEEDOG'!$B:$R,17,0),"")</f>
        <v/>
      </c>
      <c r="Q342" t="str">
        <f>IFERROR(VLOOKUP(Filiais_Petz4[[#This Row],[FILIAL]],'[4]PETZ E ZEEDOG'!$B:$C,2,0),"")</f>
        <v/>
      </c>
    </row>
    <row r="343" spans="1:17" ht="14.45" hidden="1" customHeight="1" x14ac:dyDescent="0.25">
      <c r="A343" t="s">
        <v>396</v>
      </c>
      <c r="B343" t="str">
        <f>IFERROR(VLOOKUP(Filiais_Petz4[[#This Row],[FILIAL]],'[4]PETZ E ZEEDOG'!$B:$D,3,0),"")</f>
        <v/>
      </c>
      <c r="C343" t="str">
        <f>IFERROR(VLOOKUP(Filiais_Petz4[[#This Row],[FILIAL]],'[4]PETZ E ZEEDOG'!$B:$E,4,0),"")</f>
        <v/>
      </c>
      <c r="D343" t="str">
        <f>IFERROR(VLOOKUP(Filiais_Petz4[[#This Row],[FILIAL]],'[4]PETZ E ZEEDOG'!$B:$F,5,0),"")</f>
        <v/>
      </c>
      <c r="E343" t="str">
        <f>IFERROR(VLOOKUP(Filiais_Petz4[[#This Row],[FILIAL]],'[4]PETZ E ZEEDOG'!$B:$G,6,0),"")</f>
        <v/>
      </c>
      <c r="F343" s="1">
        <f>IFERROR(VLOOKUP(Filiais_Petz4[[#This Row],[FILIAL]],'[4]PETZ E ZEEDOG'!$B:$H,7,0),"")</f>
        <v>0</v>
      </c>
      <c r="G343" t="str">
        <f>IFERROR(VLOOKUP(Filiais_Petz4[[#This Row],[FILIAL]],'[4]PETZ E ZEEDOG'!$B$2:$R$1103,8,0),"")</f>
        <v/>
      </c>
      <c r="H343" t="str">
        <f>IFERROR(VLOOKUP(Filiais_Petz4[[#This Row],[FILIAL]],'[4]PETZ E ZEEDOG'!$B:$J,9,0),"")</f>
        <v/>
      </c>
      <c r="I343" t="str">
        <f>IFERROR(VLOOKUP(Filiais_Petz4[[#This Row],[FILIAL]],'[4]PETZ E ZEEDOG'!$B:$K,10,0),"")</f>
        <v/>
      </c>
      <c r="J343">
        <f>IFERROR(VLOOKUP(Filiais_Petz4[[#This Row],[FILIAL]],'[4]PETZ E ZEEDOG'!$B$2:$R$1103,11,0),"")</f>
        <v>0</v>
      </c>
      <c r="K343" s="89" t="str">
        <f>IFERROR(VLOOKUP(Filiais_Petz4[[#This Row],[FILIAL]],'[4]PETZ E ZEEDOG'!$B:$M,12,0),"")</f>
        <v/>
      </c>
      <c r="L343" t="str">
        <f>IFERROR(VLOOKUP(Filiais_Petz4[[#This Row],[FILIAL]],'[4]PETZ E ZEEDOG'!$B:$N,13,0),"")</f>
        <v/>
      </c>
      <c r="M343" t="str">
        <f>IFERROR(VLOOKUP(Filiais_Petz4[[#This Row],[FILIAL]],'[4]PETZ E ZEEDOG'!$B:$O,14,0),"")</f>
        <v/>
      </c>
      <c r="N343" t="str">
        <f>IFERROR(VLOOKUP(Filiais_Petz4[[#This Row],[FILIAL]],'[4]PETZ E ZEEDOG'!$B:$P,15,0),"")</f>
        <v>N</v>
      </c>
      <c r="O343" t="str">
        <f>IFERROR(VLOOKUP(Filiais_Petz4[[#This Row],[FILIAL]],'[4]PETZ E ZEEDOG'!$B:$Q,16,0),"")</f>
        <v/>
      </c>
      <c r="P343" t="str">
        <f>IFERROR(VLOOKUP(Filiais_Petz4[[#This Row],[FILIAL]],'[4]PETZ E ZEEDOG'!$B:$R,17,0),"")</f>
        <v/>
      </c>
      <c r="Q343" t="str">
        <f>IFERROR(VLOOKUP(Filiais_Petz4[[#This Row],[FILIAL]],'[4]PETZ E ZEEDOG'!$B:$C,2,0),"")</f>
        <v/>
      </c>
    </row>
    <row r="344" spans="1:17" ht="14.45" hidden="1" customHeight="1" x14ac:dyDescent="0.25">
      <c r="A344" t="s">
        <v>397</v>
      </c>
      <c r="B344" t="str">
        <f>IFERROR(VLOOKUP(Filiais_Petz4[[#This Row],[FILIAL]],'[4]PETZ E ZEEDOG'!$B:$D,3,0),"")</f>
        <v/>
      </c>
      <c r="C344" t="str">
        <f>IFERROR(VLOOKUP(Filiais_Petz4[[#This Row],[FILIAL]],'[4]PETZ E ZEEDOG'!$B:$E,4,0),"")</f>
        <v/>
      </c>
      <c r="D344" t="str">
        <f>IFERROR(VLOOKUP(Filiais_Petz4[[#This Row],[FILIAL]],'[4]PETZ E ZEEDOG'!$B:$F,5,0),"")</f>
        <v/>
      </c>
      <c r="E344" t="str">
        <f>IFERROR(VLOOKUP(Filiais_Petz4[[#This Row],[FILIAL]],'[4]PETZ E ZEEDOG'!$B:$G,6,0),"")</f>
        <v/>
      </c>
      <c r="F344" s="1">
        <f>IFERROR(VLOOKUP(Filiais_Petz4[[#This Row],[FILIAL]],'[4]PETZ E ZEEDOG'!$B:$H,7,0),"")</f>
        <v>0</v>
      </c>
      <c r="G344" t="str">
        <f>IFERROR(VLOOKUP(Filiais_Petz4[[#This Row],[FILIAL]],'[4]PETZ E ZEEDOG'!$B$2:$R$1103,8,0),"")</f>
        <v/>
      </c>
      <c r="H344" t="str">
        <f>IFERROR(VLOOKUP(Filiais_Petz4[[#This Row],[FILIAL]],'[4]PETZ E ZEEDOG'!$B:$J,9,0),"")</f>
        <v/>
      </c>
      <c r="I344" t="str">
        <f>IFERROR(VLOOKUP(Filiais_Petz4[[#This Row],[FILIAL]],'[4]PETZ E ZEEDOG'!$B:$K,10,0),"")</f>
        <v/>
      </c>
      <c r="J344">
        <f>IFERROR(VLOOKUP(Filiais_Petz4[[#This Row],[FILIAL]],'[4]PETZ E ZEEDOG'!$B$2:$R$1103,11,0),"")</f>
        <v>0</v>
      </c>
      <c r="K344" s="89" t="str">
        <f>IFERROR(VLOOKUP(Filiais_Petz4[[#This Row],[FILIAL]],'[4]PETZ E ZEEDOG'!$B:$M,12,0),"")</f>
        <v/>
      </c>
      <c r="L344" t="str">
        <f>IFERROR(VLOOKUP(Filiais_Petz4[[#This Row],[FILIAL]],'[4]PETZ E ZEEDOG'!$B:$N,13,0),"")</f>
        <v/>
      </c>
      <c r="M344" t="str">
        <f>IFERROR(VLOOKUP(Filiais_Petz4[[#This Row],[FILIAL]],'[4]PETZ E ZEEDOG'!$B:$O,14,0),"")</f>
        <v/>
      </c>
      <c r="N344" t="str">
        <f>IFERROR(VLOOKUP(Filiais_Petz4[[#This Row],[FILIAL]],'[4]PETZ E ZEEDOG'!$B:$P,15,0),"")</f>
        <v>N</v>
      </c>
      <c r="O344" t="str">
        <f>IFERROR(VLOOKUP(Filiais_Petz4[[#This Row],[FILIAL]],'[4]PETZ E ZEEDOG'!$B:$Q,16,0),"")</f>
        <v/>
      </c>
      <c r="P344" t="str">
        <f>IFERROR(VLOOKUP(Filiais_Petz4[[#This Row],[FILIAL]],'[4]PETZ E ZEEDOG'!$B:$R,17,0),"")</f>
        <v/>
      </c>
      <c r="Q344" t="str">
        <f>IFERROR(VLOOKUP(Filiais_Petz4[[#This Row],[FILIAL]],'[4]PETZ E ZEEDOG'!$B:$C,2,0),"")</f>
        <v/>
      </c>
    </row>
    <row r="345" spans="1:17" ht="14.45" hidden="1" customHeight="1" x14ac:dyDescent="0.25">
      <c r="A345" t="s">
        <v>398</v>
      </c>
      <c r="B345" t="str">
        <f>IFERROR(VLOOKUP(Filiais_Petz4[[#This Row],[FILIAL]],'[4]PETZ E ZEEDOG'!$B:$D,3,0),"")</f>
        <v/>
      </c>
      <c r="C345" t="str">
        <f>IFERROR(VLOOKUP(Filiais_Petz4[[#This Row],[FILIAL]],'[4]PETZ E ZEEDOG'!$B:$E,4,0),"")</f>
        <v/>
      </c>
      <c r="D345" t="str">
        <f>IFERROR(VLOOKUP(Filiais_Petz4[[#This Row],[FILIAL]],'[4]PETZ E ZEEDOG'!$B:$F,5,0),"")</f>
        <v/>
      </c>
      <c r="E345" t="str">
        <f>IFERROR(VLOOKUP(Filiais_Petz4[[#This Row],[FILIAL]],'[4]PETZ E ZEEDOG'!$B:$G,6,0),"")</f>
        <v/>
      </c>
      <c r="F345" s="1">
        <f>IFERROR(VLOOKUP(Filiais_Petz4[[#This Row],[FILIAL]],'[4]PETZ E ZEEDOG'!$B:$H,7,0),"")</f>
        <v>0</v>
      </c>
      <c r="G345" t="str">
        <f>IFERROR(VLOOKUP(Filiais_Petz4[[#This Row],[FILIAL]],'[4]PETZ E ZEEDOG'!$B$2:$R$1103,8,0),"")</f>
        <v/>
      </c>
      <c r="H345" t="str">
        <f>IFERROR(VLOOKUP(Filiais_Petz4[[#This Row],[FILIAL]],'[4]PETZ E ZEEDOG'!$B:$J,9,0),"")</f>
        <v/>
      </c>
      <c r="I345" t="str">
        <f>IFERROR(VLOOKUP(Filiais_Petz4[[#This Row],[FILIAL]],'[4]PETZ E ZEEDOG'!$B:$K,10,0),"")</f>
        <v/>
      </c>
      <c r="J345">
        <f>IFERROR(VLOOKUP(Filiais_Petz4[[#This Row],[FILIAL]],'[4]PETZ E ZEEDOG'!$B$2:$R$1103,11,0),"")</f>
        <v>0</v>
      </c>
      <c r="K345" s="89" t="str">
        <f>IFERROR(VLOOKUP(Filiais_Petz4[[#This Row],[FILIAL]],'[4]PETZ E ZEEDOG'!$B:$M,12,0),"")</f>
        <v/>
      </c>
      <c r="L345" t="str">
        <f>IFERROR(VLOOKUP(Filiais_Petz4[[#This Row],[FILIAL]],'[4]PETZ E ZEEDOG'!$B:$N,13,0),"")</f>
        <v/>
      </c>
      <c r="M345" t="str">
        <f>IFERROR(VLOOKUP(Filiais_Petz4[[#This Row],[FILIAL]],'[4]PETZ E ZEEDOG'!$B:$O,14,0),"")</f>
        <v/>
      </c>
      <c r="N345" t="str">
        <f>IFERROR(VLOOKUP(Filiais_Petz4[[#This Row],[FILIAL]],'[4]PETZ E ZEEDOG'!$B:$P,15,0),"")</f>
        <v>N</v>
      </c>
      <c r="O345" t="str">
        <f>IFERROR(VLOOKUP(Filiais_Petz4[[#This Row],[FILIAL]],'[4]PETZ E ZEEDOG'!$B:$Q,16,0),"")</f>
        <v/>
      </c>
      <c r="P345" t="str">
        <f>IFERROR(VLOOKUP(Filiais_Petz4[[#This Row],[FILIAL]],'[4]PETZ E ZEEDOG'!$B:$R,17,0),"")</f>
        <v/>
      </c>
      <c r="Q345" t="str">
        <f>IFERROR(VLOOKUP(Filiais_Petz4[[#This Row],[FILIAL]],'[4]PETZ E ZEEDOG'!$B:$C,2,0),"")</f>
        <v/>
      </c>
    </row>
    <row r="346" spans="1:17" ht="14.45" hidden="1" customHeight="1" x14ac:dyDescent="0.25">
      <c r="A346" t="s">
        <v>399</v>
      </c>
      <c r="B346" t="str">
        <f>IFERROR(VLOOKUP(Filiais_Petz4[[#This Row],[FILIAL]],'[4]PETZ E ZEEDOG'!$B:$D,3,0),"")</f>
        <v/>
      </c>
      <c r="C346" t="str">
        <f>IFERROR(VLOOKUP(Filiais_Petz4[[#This Row],[FILIAL]],'[4]PETZ E ZEEDOG'!$B:$E,4,0),"")</f>
        <v/>
      </c>
      <c r="D346" t="str">
        <f>IFERROR(VLOOKUP(Filiais_Petz4[[#This Row],[FILIAL]],'[4]PETZ E ZEEDOG'!$B:$F,5,0),"")</f>
        <v/>
      </c>
      <c r="E346" t="str">
        <f>IFERROR(VLOOKUP(Filiais_Petz4[[#This Row],[FILIAL]],'[4]PETZ E ZEEDOG'!$B:$G,6,0),"")</f>
        <v/>
      </c>
      <c r="F346" s="1">
        <f>IFERROR(VLOOKUP(Filiais_Petz4[[#This Row],[FILIAL]],'[4]PETZ E ZEEDOG'!$B:$H,7,0),"")</f>
        <v>0</v>
      </c>
      <c r="G346" t="str">
        <f>IFERROR(VLOOKUP(Filiais_Petz4[[#This Row],[FILIAL]],'[4]PETZ E ZEEDOG'!$B$2:$R$1103,8,0),"")</f>
        <v/>
      </c>
      <c r="H346" t="str">
        <f>IFERROR(VLOOKUP(Filiais_Petz4[[#This Row],[FILIAL]],'[4]PETZ E ZEEDOG'!$B:$J,9,0),"")</f>
        <v/>
      </c>
      <c r="I346" t="str">
        <f>IFERROR(VLOOKUP(Filiais_Petz4[[#This Row],[FILIAL]],'[4]PETZ E ZEEDOG'!$B:$K,10,0),"")</f>
        <v/>
      </c>
      <c r="J346">
        <f>IFERROR(VLOOKUP(Filiais_Petz4[[#This Row],[FILIAL]],'[4]PETZ E ZEEDOG'!$B$2:$R$1103,11,0),"")</f>
        <v>0</v>
      </c>
      <c r="K346" s="89" t="str">
        <f>IFERROR(VLOOKUP(Filiais_Petz4[[#This Row],[FILIAL]],'[4]PETZ E ZEEDOG'!$B:$M,12,0),"")</f>
        <v/>
      </c>
      <c r="L346" t="str">
        <f>IFERROR(VLOOKUP(Filiais_Petz4[[#This Row],[FILIAL]],'[4]PETZ E ZEEDOG'!$B:$N,13,0),"")</f>
        <v/>
      </c>
      <c r="M346" t="str">
        <f>IFERROR(VLOOKUP(Filiais_Petz4[[#This Row],[FILIAL]],'[4]PETZ E ZEEDOG'!$B:$O,14,0),"")</f>
        <v/>
      </c>
      <c r="N346" t="str">
        <f>IFERROR(VLOOKUP(Filiais_Petz4[[#This Row],[FILIAL]],'[4]PETZ E ZEEDOG'!$B:$P,15,0),"")</f>
        <v>N</v>
      </c>
      <c r="O346" t="str">
        <f>IFERROR(VLOOKUP(Filiais_Petz4[[#This Row],[FILIAL]],'[4]PETZ E ZEEDOG'!$B:$Q,16,0),"")</f>
        <v/>
      </c>
      <c r="P346" t="str">
        <f>IFERROR(VLOOKUP(Filiais_Petz4[[#This Row],[FILIAL]],'[4]PETZ E ZEEDOG'!$B:$R,17,0),"")</f>
        <v/>
      </c>
      <c r="Q346" t="str">
        <f>IFERROR(VLOOKUP(Filiais_Petz4[[#This Row],[FILIAL]],'[4]PETZ E ZEEDOG'!$B:$C,2,0),"")</f>
        <v/>
      </c>
    </row>
    <row r="347" spans="1:17" ht="14.45" hidden="1" customHeight="1" x14ac:dyDescent="0.25">
      <c r="A347" t="s">
        <v>400</v>
      </c>
      <c r="B347" t="str">
        <f>IFERROR(VLOOKUP(Filiais_Petz4[[#This Row],[FILIAL]],'[4]PETZ E ZEEDOG'!$B:$D,3,0),"")</f>
        <v/>
      </c>
      <c r="C347" t="str">
        <f>IFERROR(VLOOKUP(Filiais_Petz4[[#This Row],[FILIAL]],'[4]PETZ E ZEEDOG'!$B:$E,4,0),"")</f>
        <v/>
      </c>
      <c r="D347" t="str">
        <f>IFERROR(VLOOKUP(Filiais_Petz4[[#This Row],[FILIAL]],'[4]PETZ E ZEEDOG'!$B:$F,5,0),"")</f>
        <v/>
      </c>
      <c r="E347" t="str">
        <f>IFERROR(VLOOKUP(Filiais_Petz4[[#This Row],[FILIAL]],'[4]PETZ E ZEEDOG'!$B:$G,6,0),"")</f>
        <v/>
      </c>
      <c r="F347" s="1">
        <f>IFERROR(VLOOKUP(Filiais_Petz4[[#This Row],[FILIAL]],'[4]PETZ E ZEEDOG'!$B:$H,7,0),"")</f>
        <v>0</v>
      </c>
      <c r="G347" t="str">
        <f>IFERROR(VLOOKUP(Filiais_Petz4[[#This Row],[FILIAL]],'[4]PETZ E ZEEDOG'!$B$2:$R$1103,8,0),"")</f>
        <v/>
      </c>
      <c r="H347" t="str">
        <f>IFERROR(VLOOKUP(Filiais_Petz4[[#This Row],[FILIAL]],'[4]PETZ E ZEEDOG'!$B:$J,9,0),"")</f>
        <v/>
      </c>
      <c r="I347" t="str">
        <f>IFERROR(VLOOKUP(Filiais_Petz4[[#This Row],[FILIAL]],'[4]PETZ E ZEEDOG'!$B:$K,10,0),"")</f>
        <v/>
      </c>
      <c r="J347">
        <f>IFERROR(VLOOKUP(Filiais_Petz4[[#This Row],[FILIAL]],'[4]PETZ E ZEEDOG'!$B$2:$R$1103,11,0),"")</f>
        <v>0</v>
      </c>
      <c r="K347" s="89" t="str">
        <f>IFERROR(VLOOKUP(Filiais_Petz4[[#This Row],[FILIAL]],'[4]PETZ E ZEEDOG'!$B:$M,12,0),"")</f>
        <v/>
      </c>
      <c r="L347" t="str">
        <f>IFERROR(VLOOKUP(Filiais_Petz4[[#This Row],[FILIAL]],'[4]PETZ E ZEEDOG'!$B:$N,13,0),"")</f>
        <v/>
      </c>
      <c r="M347" t="str">
        <f>IFERROR(VLOOKUP(Filiais_Petz4[[#This Row],[FILIAL]],'[4]PETZ E ZEEDOG'!$B:$O,14,0),"")</f>
        <v/>
      </c>
      <c r="N347" t="str">
        <f>IFERROR(VLOOKUP(Filiais_Petz4[[#This Row],[FILIAL]],'[4]PETZ E ZEEDOG'!$B:$P,15,0),"")</f>
        <v>N</v>
      </c>
      <c r="O347" t="str">
        <f>IFERROR(VLOOKUP(Filiais_Petz4[[#This Row],[FILIAL]],'[4]PETZ E ZEEDOG'!$B:$Q,16,0),"")</f>
        <v/>
      </c>
      <c r="P347" t="str">
        <f>IFERROR(VLOOKUP(Filiais_Petz4[[#This Row],[FILIAL]],'[4]PETZ E ZEEDOG'!$B:$R,17,0),"")</f>
        <v/>
      </c>
      <c r="Q347" t="str">
        <f>IFERROR(VLOOKUP(Filiais_Petz4[[#This Row],[FILIAL]],'[4]PETZ E ZEEDOG'!$B:$C,2,0),"")</f>
        <v/>
      </c>
    </row>
    <row r="348" spans="1:17" ht="14.45" hidden="1" customHeight="1" x14ac:dyDescent="0.25">
      <c r="A348" t="s">
        <v>401</v>
      </c>
      <c r="B348" t="str">
        <f>IFERROR(VLOOKUP(Filiais_Petz4[[#This Row],[FILIAL]],'[4]PETZ E ZEEDOG'!$B:$D,3,0),"")</f>
        <v/>
      </c>
      <c r="C348" t="str">
        <f>IFERROR(VLOOKUP(Filiais_Petz4[[#This Row],[FILIAL]],'[4]PETZ E ZEEDOG'!$B:$E,4,0),"")</f>
        <v/>
      </c>
      <c r="D348" t="str">
        <f>IFERROR(VLOOKUP(Filiais_Petz4[[#This Row],[FILIAL]],'[4]PETZ E ZEEDOG'!$B:$F,5,0),"")</f>
        <v/>
      </c>
      <c r="E348" t="str">
        <f>IFERROR(VLOOKUP(Filiais_Petz4[[#This Row],[FILIAL]],'[4]PETZ E ZEEDOG'!$B:$G,6,0),"")</f>
        <v/>
      </c>
      <c r="F348" s="1">
        <f>IFERROR(VLOOKUP(Filiais_Petz4[[#This Row],[FILIAL]],'[4]PETZ E ZEEDOG'!$B:$H,7,0),"")</f>
        <v>0</v>
      </c>
      <c r="G348" t="str">
        <f>IFERROR(VLOOKUP(Filiais_Petz4[[#This Row],[FILIAL]],'[4]PETZ E ZEEDOG'!$B$2:$R$1103,8,0),"")</f>
        <v/>
      </c>
      <c r="H348" t="str">
        <f>IFERROR(VLOOKUP(Filiais_Petz4[[#This Row],[FILIAL]],'[4]PETZ E ZEEDOG'!$B:$J,9,0),"")</f>
        <v/>
      </c>
      <c r="I348" t="str">
        <f>IFERROR(VLOOKUP(Filiais_Petz4[[#This Row],[FILIAL]],'[4]PETZ E ZEEDOG'!$B:$K,10,0),"")</f>
        <v/>
      </c>
      <c r="J348">
        <f>IFERROR(VLOOKUP(Filiais_Petz4[[#This Row],[FILIAL]],'[4]PETZ E ZEEDOG'!$B$2:$R$1103,11,0),"")</f>
        <v>0</v>
      </c>
      <c r="K348" s="89" t="str">
        <f>IFERROR(VLOOKUP(Filiais_Petz4[[#This Row],[FILIAL]],'[4]PETZ E ZEEDOG'!$B:$M,12,0),"")</f>
        <v/>
      </c>
      <c r="L348" t="str">
        <f>IFERROR(VLOOKUP(Filiais_Petz4[[#This Row],[FILIAL]],'[4]PETZ E ZEEDOG'!$B:$N,13,0),"")</f>
        <v/>
      </c>
      <c r="M348" t="str">
        <f>IFERROR(VLOOKUP(Filiais_Petz4[[#This Row],[FILIAL]],'[4]PETZ E ZEEDOG'!$B:$O,14,0),"")</f>
        <v/>
      </c>
      <c r="N348" t="str">
        <f>IFERROR(VLOOKUP(Filiais_Petz4[[#This Row],[FILIAL]],'[4]PETZ E ZEEDOG'!$B:$P,15,0),"")</f>
        <v>N</v>
      </c>
      <c r="O348" t="str">
        <f>IFERROR(VLOOKUP(Filiais_Petz4[[#This Row],[FILIAL]],'[4]PETZ E ZEEDOG'!$B:$Q,16,0),"")</f>
        <v/>
      </c>
      <c r="P348" t="str">
        <f>IFERROR(VLOOKUP(Filiais_Petz4[[#This Row],[FILIAL]],'[4]PETZ E ZEEDOG'!$B:$R,17,0),"")</f>
        <v/>
      </c>
      <c r="Q348" t="str">
        <f>IFERROR(VLOOKUP(Filiais_Petz4[[#This Row],[FILIAL]],'[4]PETZ E ZEEDOG'!$B:$C,2,0),"")</f>
        <v/>
      </c>
    </row>
    <row r="349" spans="1:17" ht="14.45" hidden="1" customHeight="1" x14ac:dyDescent="0.25">
      <c r="A349" t="s">
        <v>402</v>
      </c>
      <c r="B349" t="str">
        <f>IFERROR(VLOOKUP(Filiais_Petz4[[#This Row],[FILIAL]],'[4]PETZ E ZEEDOG'!$B:$D,3,0),"")</f>
        <v/>
      </c>
      <c r="C349" t="str">
        <f>IFERROR(VLOOKUP(Filiais_Petz4[[#This Row],[FILIAL]],'[4]PETZ E ZEEDOG'!$B:$E,4,0),"")</f>
        <v/>
      </c>
      <c r="D349" t="str">
        <f>IFERROR(VLOOKUP(Filiais_Petz4[[#This Row],[FILIAL]],'[4]PETZ E ZEEDOG'!$B:$F,5,0),"")</f>
        <v/>
      </c>
      <c r="E349" t="str">
        <f>IFERROR(VLOOKUP(Filiais_Petz4[[#This Row],[FILIAL]],'[4]PETZ E ZEEDOG'!$B:$G,6,0),"")</f>
        <v/>
      </c>
      <c r="F349" s="1">
        <f>IFERROR(VLOOKUP(Filiais_Petz4[[#This Row],[FILIAL]],'[4]PETZ E ZEEDOG'!$B:$H,7,0),"")</f>
        <v>0</v>
      </c>
      <c r="G349" t="str">
        <f>IFERROR(VLOOKUP(Filiais_Petz4[[#This Row],[FILIAL]],'[4]PETZ E ZEEDOG'!$B$2:$R$1103,8,0),"")</f>
        <v/>
      </c>
      <c r="H349" t="str">
        <f>IFERROR(VLOOKUP(Filiais_Petz4[[#This Row],[FILIAL]],'[4]PETZ E ZEEDOG'!$B:$J,9,0),"")</f>
        <v/>
      </c>
      <c r="I349" t="str">
        <f>IFERROR(VLOOKUP(Filiais_Petz4[[#This Row],[FILIAL]],'[4]PETZ E ZEEDOG'!$B:$K,10,0),"")</f>
        <v/>
      </c>
      <c r="J349">
        <f>IFERROR(VLOOKUP(Filiais_Petz4[[#This Row],[FILIAL]],'[4]PETZ E ZEEDOG'!$B$2:$R$1103,11,0),"")</f>
        <v>0</v>
      </c>
      <c r="K349" s="89" t="str">
        <f>IFERROR(VLOOKUP(Filiais_Petz4[[#This Row],[FILIAL]],'[4]PETZ E ZEEDOG'!$B:$M,12,0),"")</f>
        <v/>
      </c>
      <c r="L349" t="str">
        <f>IFERROR(VLOOKUP(Filiais_Petz4[[#This Row],[FILIAL]],'[4]PETZ E ZEEDOG'!$B:$N,13,0),"")</f>
        <v/>
      </c>
      <c r="M349" t="str">
        <f>IFERROR(VLOOKUP(Filiais_Petz4[[#This Row],[FILIAL]],'[4]PETZ E ZEEDOG'!$B:$O,14,0),"")</f>
        <v/>
      </c>
      <c r="N349" t="str">
        <f>IFERROR(VLOOKUP(Filiais_Petz4[[#This Row],[FILIAL]],'[4]PETZ E ZEEDOG'!$B:$P,15,0),"")</f>
        <v>N</v>
      </c>
      <c r="O349" t="str">
        <f>IFERROR(VLOOKUP(Filiais_Petz4[[#This Row],[FILIAL]],'[4]PETZ E ZEEDOG'!$B:$Q,16,0),"")</f>
        <v/>
      </c>
      <c r="P349" t="str">
        <f>IFERROR(VLOOKUP(Filiais_Petz4[[#This Row],[FILIAL]],'[4]PETZ E ZEEDOG'!$B:$R,17,0),"")</f>
        <v/>
      </c>
      <c r="Q349" t="str">
        <f>IFERROR(VLOOKUP(Filiais_Petz4[[#This Row],[FILIAL]],'[4]PETZ E ZEEDOG'!$B:$C,2,0),"")</f>
        <v/>
      </c>
    </row>
    <row r="350" spans="1:17" ht="14.45" hidden="1" customHeight="1" x14ac:dyDescent="0.25">
      <c r="A350" t="s">
        <v>403</v>
      </c>
      <c r="B350" t="str">
        <f>IFERROR(VLOOKUP(Filiais_Petz4[[#This Row],[FILIAL]],'[4]PETZ E ZEEDOG'!$B:$D,3,0),"")</f>
        <v/>
      </c>
      <c r="C350" t="str">
        <f>IFERROR(VLOOKUP(Filiais_Petz4[[#This Row],[FILIAL]],'[4]PETZ E ZEEDOG'!$B:$E,4,0),"")</f>
        <v/>
      </c>
      <c r="D350" t="str">
        <f>IFERROR(VLOOKUP(Filiais_Petz4[[#This Row],[FILIAL]],'[4]PETZ E ZEEDOG'!$B:$F,5,0),"")</f>
        <v/>
      </c>
      <c r="E350" t="str">
        <f>IFERROR(VLOOKUP(Filiais_Petz4[[#This Row],[FILIAL]],'[4]PETZ E ZEEDOG'!$B:$G,6,0),"")</f>
        <v/>
      </c>
      <c r="F350" s="1">
        <f>IFERROR(VLOOKUP(Filiais_Petz4[[#This Row],[FILIAL]],'[4]PETZ E ZEEDOG'!$B:$H,7,0),"")</f>
        <v>0</v>
      </c>
      <c r="G350" t="str">
        <f>IFERROR(VLOOKUP(Filiais_Petz4[[#This Row],[FILIAL]],'[4]PETZ E ZEEDOG'!$B$2:$R$1103,8,0),"")</f>
        <v/>
      </c>
      <c r="H350" t="str">
        <f>IFERROR(VLOOKUP(Filiais_Petz4[[#This Row],[FILIAL]],'[4]PETZ E ZEEDOG'!$B:$J,9,0),"")</f>
        <v/>
      </c>
      <c r="I350" t="str">
        <f>IFERROR(VLOOKUP(Filiais_Petz4[[#This Row],[FILIAL]],'[4]PETZ E ZEEDOG'!$B:$K,10,0),"")</f>
        <v/>
      </c>
      <c r="J350">
        <f>IFERROR(VLOOKUP(Filiais_Petz4[[#This Row],[FILIAL]],'[4]PETZ E ZEEDOG'!$B$2:$R$1103,11,0),"")</f>
        <v>0</v>
      </c>
      <c r="K350" s="89" t="str">
        <f>IFERROR(VLOOKUP(Filiais_Petz4[[#This Row],[FILIAL]],'[4]PETZ E ZEEDOG'!$B:$M,12,0),"")</f>
        <v/>
      </c>
      <c r="L350" t="str">
        <f>IFERROR(VLOOKUP(Filiais_Petz4[[#This Row],[FILIAL]],'[4]PETZ E ZEEDOG'!$B:$N,13,0),"")</f>
        <v/>
      </c>
      <c r="M350" t="str">
        <f>IFERROR(VLOOKUP(Filiais_Petz4[[#This Row],[FILIAL]],'[4]PETZ E ZEEDOG'!$B:$O,14,0),"")</f>
        <v/>
      </c>
      <c r="N350" t="str">
        <f>IFERROR(VLOOKUP(Filiais_Petz4[[#This Row],[FILIAL]],'[4]PETZ E ZEEDOG'!$B:$P,15,0),"")</f>
        <v>N</v>
      </c>
      <c r="O350" t="str">
        <f>IFERROR(VLOOKUP(Filiais_Petz4[[#This Row],[FILIAL]],'[4]PETZ E ZEEDOG'!$B:$Q,16,0),"")</f>
        <v/>
      </c>
      <c r="P350" t="str">
        <f>IFERROR(VLOOKUP(Filiais_Petz4[[#This Row],[FILIAL]],'[4]PETZ E ZEEDOG'!$B:$R,17,0),"")</f>
        <v/>
      </c>
      <c r="Q350" t="str">
        <f>IFERROR(VLOOKUP(Filiais_Petz4[[#This Row],[FILIAL]],'[4]PETZ E ZEEDOG'!$B:$C,2,0),"")</f>
        <v/>
      </c>
    </row>
    <row r="351" spans="1:17" ht="14.45" hidden="1" customHeight="1" x14ac:dyDescent="0.25">
      <c r="A351" t="s">
        <v>404</v>
      </c>
      <c r="B351" t="str">
        <f>IFERROR(VLOOKUP(Filiais_Petz4[[#This Row],[FILIAL]],'[4]PETZ E ZEEDOG'!$B:$D,3,0),"")</f>
        <v/>
      </c>
      <c r="C351" t="str">
        <f>IFERROR(VLOOKUP(Filiais_Petz4[[#This Row],[FILIAL]],'[4]PETZ E ZEEDOG'!$B:$E,4,0),"")</f>
        <v/>
      </c>
      <c r="D351" t="str">
        <f>IFERROR(VLOOKUP(Filiais_Petz4[[#This Row],[FILIAL]],'[4]PETZ E ZEEDOG'!$B:$F,5,0),"")</f>
        <v/>
      </c>
      <c r="E351" t="str">
        <f>IFERROR(VLOOKUP(Filiais_Petz4[[#This Row],[FILIAL]],'[4]PETZ E ZEEDOG'!$B:$G,6,0),"")</f>
        <v/>
      </c>
      <c r="F351" s="1">
        <f>IFERROR(VLOOKUP(Filiais_Petz4[[#This Row],[FILIAL]],'[4]PETZ E ZEEDOG'!$B:$H,7,0),"")</f>
        <v>0</v>
      </c>
      <c r="G351" t="str">
        <f>IFERROR(VLOOKUP(Filiais_Petz4[[#This Row],[FILIAL]],'[4]PETZ E ZEEDOG'!$B$2:$R$1103,8,0),"")</f>
        <v/>
      </c>
      <c r="H351" t="str">
        <f>IFERROR(VLOOKUP(Filiais_Petz4[[#This Row],[FILIAL]],'[4]PETZ E ZEEDOG'!$B:$J,9,0),"")</f>
        <v/>
      </c>
      <c r="I351" t="str">
        <f>IFERROR(VLOOKUP(Filiais_Petz4[[#This Row],[FILIAL]],'[4]PETZ E ZEEDOG'!$B:$K,10,0),"")</f>
        <v/>
      </c>
      <c r="J351">
        <f>IFERROR(VLOOKUP(Filiais_Petz4[[#This Row],[FILIAL]],'[4]PETZ E ZEEDOG'!$B$2:$R$1103,11,0),"")</f>
        <v>0</v>
      </c>
      <c r="K351" s="89" t="str">
        <f>IFERROR(VLOOKUP(Filiais_Petz4[[#This Row],[FILIAL]],'[4]PETZ E ZEEDOG'!$B:$M,12,0),"")</f>
        <v/>
      </c>
      <c r="L351" t="str">
        <f>IFERROR(VLOOKUP(Filiais_Petz4[[#This Row],[FILIAL]],'[4]PETZ E ZEEDOG'!$B:$N,13,0),"")</f>
        <v/>
      </c>
      <c r="M351" t="str">
        <f>IFERROR(VLOOKUP(Filiais_Petz4[[#This Row],[FILIAL]],'[4]PETZ E ZEEDOG'!$B:$O,14,0),"")</f>
        <v/>
      </c>
      <c r="N351" t="str">
        <f>IFERROR(VLOOKUP(Filiais_Petz4[[#This Row],[FILIAL]],'[4]PETZ E ZEEDOG'!$B:$P,15,0),"")</f>
        <v>N</v>
      </c>
      <c r="O351" t="str">
        <f>IFERROR(VLOOKUP(Filiais_Petz4[[#This Row],[FILIAL]],'[4]PETZ E ZEEDOG'!$B:$Q,16,0),"")</f>
        <v/>
      </c>
      <c r="P351" t="str">
        <f>IFERROR(VLOOKUP(Filiais_Petz4[[#This Row],[FILIAL]],'[4]PETZ E ZEEDOG'!$B:$R,17,0),"")</f>
        <v/>
      </c>
      <c r="Q351" t="str">
        <f>IFERROR(VLOOKUP(Filiais_Petz4[[#This Row],[FILIAL]],'[4]PETZ E ZEEDOG'!$B:$C,2,0),"")</f>
        <v/>
      </c>
    </row>
    <row r="352" spans="1:17" ht="14.45" hidden="1" customHeight="1" x14ac:dyDescent="0.25">
      <c r="A352" t="s">
        <v>405</v>
      </c>
      <c r="B352" t="str">
        <f>IFERROR(VLOOKUP(Filiais_Petz4[[#This Row],[FILIAL]],'[4]PETZ E ZEEDOG'!$B:$D,3,0),"")</f>
        <v/>
      </c>
      <c r="C352" t="str">
        <f>IFERROR(VLOOKUP(Filiais_Petz4[[#This Row],[FILIAL]],'[4]PETZ E ZEEDOG'!$B:$E,4,0),"")</f>
        <v/>
      </c>
      <c r="D352" t="str">
        <f>IFERROR(VLOOKUP(Filiais_Petz4[[#This Row],[FILIAL]],'[4]PETZ E ZEEDOG'!$B:$F,5,0),"")</f>
        <v/>
      </c>
      <c r="E352" t="str">
        <f>IFERROR(VLOOKUP(Filiais_Petz4[[#This Row],[FILIAL]],'[4]PETZ E ZEEDOG'!$B:$G,6,0),"")</f>
        <v/>
      </c>
      <c r="F352" s="1">
        <f>IFERROR(VLOOKUP(Filiais_Petz4[[#This Row],[FILIAL]],'[4]PETZ E ZEEDOG'!$B:$H,7,0),"")</f>
        <v>0</v>
      </c>
      <c r="G352" t="str">
        <f>IFERROR(VLOOKUP(Filiais_Petz4[[#This Row],[FILIAL]],'[4]PETZ E ZEEDOG'!$B$2:$R$1103,8,0),"")</f>
        <v/>
      </c>
      <c r="H352" t="str">
        <f>IFERROR(VLOOKUP(Filiais_Petz4[[#This Row],[FILIAL]],'[4]PETZ E ZEEDOG'!$B:$J,9,0),"")</f>
        <v/>
      </c>
      <c r="I352" t="str">
        <f>IFERROR(VLOOKUP(Filiais_Petz4[[#This Row],[FILIAL]],'[4]PETZ E ZEEDOG'!$B:$K,10,0),"")</f>
        <v/>
      </c>
      <c r="J352">
        <f>IFERROR(VLOOKUP(Filiais_Petz4[[#This Row],[FILIAL]],'[4]PETZ E ZEEDOG'!$B$2:$R$1103,11,0),"")</f>
        <v>0</v>
      </c>
      <c r="K352" s="89" t="str">
        <f>IFERROR(VLOOKUP(Filiais_Petz4[[#This Row],[FILIAL]],'[4]PETZ E ZEEDOG'!$B:$M,12,0),"")</f>
        <v/>
      </c>
      <c r="L352" t="str">
        <f>IFERROR(VLOOKUP(Filiais_Petz4[[#This Row],[FILIAL]],'[4]PETZ E ZEEDOG'!$B:$N,13,0),"")</f>
        <v/>
      </c>
      <c r="M352" t="str">
        <f>IFERROR(VLOOKUP(Filiais_Petz4[[#This Row],[FILIAL]],'[4]PETZ E ZEEDOG'!$B:$O,14,0),"")</f>
        <v/>
      </c>
      <c r="N352" t="str">
        <f>IFERROR(VLOOKUP(Filiais_Petz4[[#This Row],[FILIAL]],'[4]PETZ E ZEEDOG'!$B:$P,15,0),"")</f>
        <v>N</v>
      </c>
      <c r="O352" t="str">
        <f>IFERROR(VLOOKUP(Filiais_Petz4[[#This Row],[FILIAL]],'[4]PETZ E ZEEDOG'!$B:$Q,16,0),"")</f>
        <v/>
      </c>
      <c r="P352" t="str">
        <f>IFERROR(VLOOKUP(Filiais_Petz4[[#This Row],[FILIAL]],'[4]PETZ E ZEEDOG'!$B:$R,17,0),"")</f>
        <v/>
      </c>
      <c r="Q352" t="str">
        <f>IFERROR(VLOOKUP(Filiais_Petz4[[#This Row],[FILIAL]],'[4]PETZ E ZEEDOG'!$B:$C,2,0),"")</f>
        <v/>
      </c>
    </row>
    <row r="353" spans="1:17" ht="14.45" hidden="1" customHeight="1" x14ac:dyDescent="0.25">
      <c r="A353" t="s">
        <v>406</v>
      </c>
      <c r="B353" t="str">
        <f>IFERROR(VLOOKUP(Filiais_Petz4[[#This Row],[FILIAL]],'[4]PETZ E ZEEDOG'!$B:$D,3,0),"")</f>
        <v/>
      </c>
      <c r="C353" t="str">
        <f>IFERROR(VLOOKUP(Filiais_Petz4[[#This Row],[FILIAL]],'[4]PETZ E ZEEDOG'!$B:$E,4,0),"")</f>
        <v/>
      </c>
      <c r="D353" t="str">
        <f>IFERROR(VLOOKUP(Filiais_Petz4[[#This Row],[FILIAL]],'[4]PETZ E ZEEDOG'!$B:$F,5,0),"")</f>
        <v/>
      </c>
      <c r="E353" t="str">
        <f>IFERROR(VLOOKUP(Filiais_Petz4[[#This Row],[FILIAL]],'[4]PETZ E ZEEDOG'!$B:$G,6,0),"")</f>
        <v/>
      </c>
      <c r="F353" s="1">
        <f>IFERROR(VLOOKUP(Filiais_Petz4[[#This Row],[FILIAL]],'[4]PETZ E ZEEDOG'!$B:$H,7,0),"")</f>
        <v>0</v>
      </c>
      <c r="G353" t="str">
        <f>IFERROR(VLOOKUP(Filiais_Petz4[[#This Row],[FILIAL]],'[4]PETZ E ZEEDOG'!$B$2:$R$1103,8,0),"")</f>
        <v/>
      </c>
      <c r="H353" t="str">
        <f>IFERROR(VLOOKUP(Filiais_Petz4[[#This Row],[FILIAL]],'[4]PETZ E ZEEDOG'!$B:$J,9,0),"")</f>
        <v/>
      </c>
      <c r="I353" t="str">
        <f>IFERROR(VLOOKUP(Filiais_Petz4[[#This Row],[FILIAL]],'[4]PETZ E ZEEDOG'!$B:$K,10,0),"")</f>
        <v/>
      </c>
      <c r="J353">
        <f>IFERROR(VLOOKUP(Filiais_Petz4[[#This Row],[FILIAL]],'[4]PETZ E ZEEDOG'!$B$2:$R$1103,11,0),"")</f>
        <v>0</v>
      </c>
      <c r="K353" s="89" t="str">
        <f>IFERROR(VLOOKUP(Filiais_Petz4[[#This Row],[FILIAL]],'[4]PETZ E ZEEDOG'!$B:$M,12,0),"")</f>
        <v/>
      </c>
      <c r="L353" t="str">
        <f>IFERROR(VLOOKUP(Filiais_Petz4[[#This Row],[FILIAL]],'[4]PETZ E ZEEDOG'!$B:$N,13,0),"")</f>
        <v/>
      </c>
      <c r="M353" t="str">
        <f>IFERROR(VLOOKUP(Filiais_Petz4[[#This Row],[FILIAL]],'[4]PETZ E ZEEDOG'!$B:$O,14,0),"")</f>
        <v/>
      </c>
      <c r="N353" t="str">
        <f>IFERROR(VLOOKUP(Filiais_Petz4[[#This Row],[FILIAL]],'[4]PETZ E ZEEDOG'!$B:$P,15,0),"")</f>
        <v>N</v>
      </c>
      <c r="O353" t="str">
        <f>IFERROR(VLOOKUP(Filiais_Petz4[[#This Row],[FILIAL]],'[4]PETZ E ZEEDOG'!$B:$Q,16,0),"")</f>
        <v/>
      </c>
      <c r="P353" t="str">
        <f>IFERROR(VLOOKUP(Filiais_Petz4[[#This Row],[FILIAL]],'[4]PETZ E ZEEDOG'!$B:$R,17,0),"")</f>
        <v/>
      </c>
      <c r="Q353" t="str">
        <f>IFERROR(VLOOKUP(Filiais_Petz4[[#This Row],[FILIAL]],'[4]PETZ E ZEEDOG'!$B:$C,2,0),"")</f>
        <v/>
      </c>
    </row>
    <row r="354" spans="1:17" ht="14.45" hidden="1" customHeight="1" x14ac:dyDescent="0.25">
      <c r="A354" t="s">
        <v>407</v>
      </c>
      <c r="B354" t="str">
        <f>IFERROR(VLOOKUP(Filiais_Petz4[[#This Row],[FILIAL]],'[4]PETZ E ZEEDOG'!$B:$D,3,0),"")</f>
        <v/>
      </c>
      <c r="C354" t="str">
        <f>IFERROR(VLOOKUP(Filiais_Petz4[[#This Row],[FILIAL]],'[4]PETZ E ZEEDOG'!$B:$E,4,0),"")</f>
        <v/>
      </c>
      <c r="D354" t="str">
        <f>IFERROR(VLOOKUP(Filiais_Petz4[[#This Row],[FILIAL]],'[4]PETZ E ZEEDOG'!$B:$F,5,0),"")</f>
        <v/>
      </c>
      <c r="E354" t="str">
        <f>IFERROR(VLOOKUP(Filiais_Petz4[[#This Row],[FILIAL]],'[4]PETZ E ZEEDOG'!$B:$G,6,0),"")</f>
        <v/>
      </c>
      <c r="F354" s="1">
        <f>IFERROR(VLOOKUP(Filiais_Petz4[[#This Row],[FILIAL]],'[4]PETZ E ZEEDOG'!$B:$H,7,0),"")</f>
        <v>0</v>
      </c>
      <c r="G354" t="str">
        <f>IFERROR(VLOOKUP(Filiais_Petz4[[#This Row],[FILIAL]],'[4]PETZ E ZEEDOG'!$B$2:$R$1103,8,0),"")</f>
        <v/>
      </c>
      <c r="H354" t="str">
        <f>IFERROR(VLOOKUP(Filiais_Petz4[[#This Row],[FILIAL]],'[4]PETZ E ZEEDOG'!$B:$J,9,0),"")</f>
        <v/>
      </c>
      <c r="I354" t="str">
        <f>IFERROR(VLOOKUP(Filiais_Petz4[[#This Row],[FILIAL]],'[4]PETZ E ZEEDOG'!$B:$K,10,0),"")</f>
        <v/>
      </c>
      <c r="J354">
        <f>IFERROR(VLOOKUP(Filiais_Petz4[[#This Row],[FILIAL]],'[4]PETZ E ZEEDOG'!$B$2:$R$1103,11,0),"")</f>
        <v>0</v>
      </c>
      <c r="K354" s="89" t="str">
        <f>IFERROR(VLOOKUP(Filiais_Petz4[[#This Row],[FILIAL]],'[4]PETZ E ZEEDOG'!$B:$M,12,0),"")</f>
        <v/>
      </c>
      <c r="L354" t="str">
        <f>IFERROR(VLOOKUP(Filiais_Petz4[[#This Row],[FILIAL]],'[4]PETZ E ZEEDOG'!$B:$N,13,0),"")</f>
        <v/>
      </c>
      <c r="M354" t="str">
        <f>IFERROR(VLOOKUP(Filiais_Petz4[[#This Row],[FILIAL]],'[4]PETZ E ZEEDOG'!$B:$O,14,0),"")</f>
        <v/>
      </c>
      <c r="N354" t="str">
        <f>IFERROR(VLOOKUP(Filiais_Petz4[[#This Row],[FILIAL]],'[4]PETZ E ZEEDOG'!$B:$P,15,0),"")</f>
        <v>N</v>
      </c>
      <c r="O354" t="str">
        <f>IFERROR(VLOOKUP(Filiais_Petz4[[#This Row],[FILIAL]],'[4]PETZ E ZEEDOG'!$B:$Q,16,0),"")</f>
        <v/>
      </c>
      <c r="P354" t="str">
        <f>IFERROR(VLOOKUP(Filiais_Petz4[[#This Row],[FILIAL]],'[4]PETZ E ZEEDOG'!$B:$R,17,0),"")</f>
        <v/>
      </c>
      <c r="Q354" t="str">
        <f>IFERROR(VLOOKUP(Filiais_Petz4[[#This Row],[FILIAL]],'[4]PETZ E ZEEDOG'!$B:$C,2,0),"")</f>
        <v/>
      </c>
    </row>
    <row r="355" spans="1:17" ht="14.45" hidden="1" customHeight="1" x14ac:dyDescent="0.25">
      <c r="A355" t="s">
        <v>408</v>
      </c>
      <c r="B355" t="str">
        <f>IFERROR(VLOOKUP(Filiais_Petz4[[#This Row],[FILIAL]],'[4]PETZ E ZEEDOG'!$B:$D,3,0),"")</f>
        <v/>
      </c>
      <c r="C355" t="str">
        <f>IFERROR(VLOOKUP(Filiais_Petz4[[#This Row],[FILIAL]],'[4]PETZ E ZEEDOG'!$B:$E,4,0),"")</f>
        <v/>
      </c>
      <c r="D355" t="str">
        <f>IFERROR(VLOOKUP(Filiais_Petz4[[#This Row],[FILIAL]],'[4]PETZ E ZEEDOG'!$B:$F,5,0),"")</f>
        <v/>
      </c>
      <c r="E355" t="str">
        <f>IFERROR(VLOOKUP(Filiais_Petz4[[#This Row],[FILIAL]],'[4]PETZ E ZEEDOG'!$B:$G,6,0),"")</f>
        <v/>
      </c>
      <c r="F355" s="1">
        <f>IFERROR(VLOOKUP(Filiais_Petz4[[#This Row],[FILIAL]],'[4]PETZ E ZEEDOG'!$B:$H,7,0),"")</f>
        <v>0</v>
      </c>
      <c r="G355" t="str">
        <f>IFERROR(VLOOKUP(Filiais_Petz4[[#This Row],[FILIAL]],'[4]PETZ E ZEEDOG'!$B$2:$R$1103,8,0),"")</f>
        <v/>
      </c>
      <c r="H355" t="str">
        <f>IFERROR(VLOOKUP(Filiais_Petz4[[#This Row],[FILIAL]],'[4]PETZ E ZEEDOG'!$B:$J,9,0),"")</f>
        <v/>
      </c>
      <c r="I355" t="str">
        <f>IFERROR(VLOOKUP(Filiais_Petz4[[#This Row],[FILIAL]],'[4]PETZ E ZEEDOG'!$B:$K,10,0),"")</f>
        <v/>
      </c>
      <c r="J355">
        <f>IFERROR(VLOOKUP(Filiais_Petz4[[#This Row],[FILIAL]],'[4]PETZ E ZEEDOG'!$B$2:$R$1103,11,0),"")</f>
        <v>0</v>
      </c>
      <c r="K355" s="89" t="str">
        <f>IFERROR(VLOOKUP(Filiais_Petz4[[#This Row],[FILIAL]],'[4]PETZ E ZEEDOG'!$B:$M,12,0),"")</f>
        <v/>
      </c>
      <c r="L355" t="str">
        <f>IFERROR(VLOOKUP(Filiais_Petz4[[#This Row],[FILIAL]],'[4]PETZ E ZEEDOG'!$B:$N,13,0),"")</f>
        <v/>
      </c>
      <c r="M355" t="str">
        <f>IFERROR(VLOOKUP(Filiais_Petz4[[#This Row],[FILIAL]],'[4]PETZ E ZEEDOG'!$B:$O,14,0),"")</f>
        <v/>
      </c>
      <c r="N355" t="str">
        <f>IFERROR(VLOOKUP(Filiais_Petz4[[#This Row],[FILIAL]],'[4]PETZ E ZEEDOG'!$B:$P,15,0),"")</f>
        <v>N</v>
      </c>
      <c r="O355" t="str">
        <f>IFERROR(VLOOKUP(Filiais_Petz4[[#This Row],[FILIAL]],'[4]PETZ E ZEEDOG'!$B:$Q,16,0),"")</f>
        <v/>
      </c>
      <c r="P355" t="str">
        <f>IFERROR(VLOOKUP(Filiais_Petz4[[#This Row],[FILIAL]],'[4]PETZ E ZEEDOG'!$B:$R,17,0),"")</f>
        <v/>
      </c>
      <c r="Q355" t="str">
        <f>IFERROR(VLOOKUP(Filiais_Petz4[[#This Row],[FILIAL]],'[4]PETZ E ZEEDOG'!$B:$C,2,0),"")</f>
        <v/>
      </c>
    </row>
    <row r="356" spans="1:17" ht="14.45" hidden="1" customHeight="1" x14ac:dyDescent="0.25">
      <c r="A356" t="s">
        <v>409</v>
      </c>
      <c r="B356" t="str">
        <f>IFERROR(VLOOKUP(Filiais_Petz4[[#This Row],[FILIAL]],'[4]PETZ E ZEEDOG'!$B:$D,3,0),"")</f>
        <v/>
      </c>
      <c r="C356" t="str">
        <f>IFERROR(VLOOKUP(Filiais_Petz4[[#This Row],[FILIAL]],'[4]PETZ E ZEEDOG'!$B:$E,4,0),"")</f>
        <v/>
      </c>
      <c r="D356" t="str">
        <f>IFERROR(VLOOKUP(Filiais_Petz4[[#This Row],[FILIAL]],'[4]PETZ E ZEEDOG'!$B:$F,5,0),"")</f>
        <v/>
      </c>
      <c r="E356" t="str">
        <f>IFERROR(VLOOKUP(Filiais_Petz4[[#This Row],[FILIAL]],'[4]PETZ E ZEEDOG'!$B:$G,6,0),"")</f>
        <v/>
      </c>
      <c r="F356" s="1">
        <f>IFERROR(VLOOKUP(Filiais_Petz4[[#This Row],[FILIAL]],'[4]PETZ E ZEEDOG'!$B:$H,7,0),"")</f>
        <v>0</v>
      </c>
      <c r="G356" t="str">
        <f>IFERROR(VLOOKUP(Filiais_Petz4[[#This Row],[FILIAL]],'[4]PETZ E ZEEDOG'!$B$2:$R$1103,8,0),"")</f>
        <v/>
      </c>
      <c r="H356" t="str">
        <f>IFERROR(VLOOKUP(Filiais_Petz4[[#This Row],[FILIAL]],'[4]PETZ E ZEEDOG'!$B:$J,9,0),"")</f>
        <v/>
      </c>
      <c r="I356" t="str">
        <f>IFERROR(VLOOKUP(Filiais_Petz4[[#This Row],[FILIAL]],'[4]PETZ E ZEEDOG'!$B:$K,10,0),"")</f>
        <v/>
      </c>
      <c r="J356">
        <f>IFERROR(VLOOKUP(Filiais_Petz4[[#This Row],[FILIAL]],'[4]PETZ E ZEEDOG'!$B$2:$R$1103,11,0),"")</f>
        <v>0</v>
      </c>
      <c r="K356" s="89" t="str">
        <f>IFERROR(VLOOKUP(Filiais_Petz4[[#This Row],[FILIAL]],'[4]PETZ E ZEEDOG'!$B:$M,12,0),"")</f>
        <v/>
      </c>
      <c r="L356" t="str">
        <f>IFERROR(VLOOKUP(Filiais_Petz4[[#This Row],[FILIAL]],'[4]PETZ E ZEEDOG'!$B:$N,13,0),"")</f>
        <v/>
      </c>
      <c r="M356" t="str">
        <f>IFERROR(VLOOKUP(Filiais_Petz4[[#This Row],[FILIAL]],'[4]PETZ E ZEEDOG'!$B:$O,14,0),"")</f>
        <v/>
      </c>
      <c r="N356" t="str">
        <f>IFERROR(VLOOKUP(Filiais_Petz4[[#This Row],[FILIAL]],'[4]PETZ E ZEEDOG'!$B:$P,15,0),"")</f>
        <v>N</v>
      </c>
      <c r="O356" t="str">
        <f>IFERROR(VLOOKUP(Filiais_Petz4[[#This Row],[FILIAL]],'[4]PETZ E ZEEDOG'!$B:$Q,16,0),"")</f>
        <v/>
      </c>
      <c r="P356" t="str">
        <f>IFERROR(VLOOKUP(Filiais_Petz4[[#This Row],[FILIAL]],'[4]PETZ E ZEEDOG'!$B:$R,17,0),"")</f>
        <v/>
      </c>
      <c r="Q356" t="str">
        <f>IFERROR(VLOOKUP(Filiais_Petz4[[#This Row],[FILIAL]],'[4]PETZ E ZEEDOG'!$B:$C,2,0),"")</f>
        <v/>
      </c>
    </row>
    <row r="357" spans="1:17" ht="14.45" hidden="1" customHeight="1" x14ac:dyDescent="0.25">
      <c r="A357" t="s">
        <v>410</v>
      </c>
      <c r="B357" t="str">
        <f>IFERROR(VLOOKUP(Filiais_Petz4[[#This Row],[FILIAL]],'[4]PETZ E ZEEDOG'!$B:$D,3,0),"")</f>
        <v/>
      </c>
      <c r="C357" t="str">
        <f>IFERROR(VLOOKUP(Filiais_Petz4[[#This Row],[FILIAL]],'[4]PETZ E ZEEDOG'!$B:$E,4,0),"")</f>
        <v/>
      </c>
      <c r="D357" t="str">
        <f>IFERROR(VLOOKUP(Filiais_Petz4[[#This Row],[FILIAL]],'[4]PETZ E ZEEDOG'!$B:$F,5,0),"")</f>
        <v/>
      </c>
      <c r="E357" t="str">
        <f>IFERROR(VLOOKUP(Filiais_Petz4[[#This Row],[FILIAL]],'[4]PETZ E ZEEDOG'!$B:$G,6,0),"")</f>
        <v/>
      </c>
      <c r="F357" s="1">
        <f>IFERROR(VLOOKUP(Filiais_Petz4[[#This Row],[FILIAL]],'[4]PETZ E ZEEDOG'!$B:$H,7,0),"")</f>
        <v>0</v>
      </c>
      <c r="G357" t="str">
        <f>IFERROR(VLOOKUP(Filiais_Petz4[[#This Row],[FILIAL]],'[4]PETZ E ZEEDOG'!$B$2:$R$1103,8,0),"")</f>
        <v/>
      </c>
      <c r="H357" t="str">
        <f>IFERROR(VLOOKUP(Filiais_Petz4[[#This Row],[FILIAL]],'[4]PETZ E ZEEDOG'!$B:$J,9,0),"")</f>
        <v/>
      </c>
      <c r="I357" t="str">
        <f>IFERROR(VLOOKUP(Filiais_Petz4[[#This Row],[FILIAL]],'[4]PETZ E ZEEDOG'!$B:$K,10,0),"")</f>
        <v/>
      </c>
      <c r="J357">
        <f>IFERROR(VLOOKUP(Filiais_Petz4[[#This Row],[FILIAL]],'[4]PETZ E ZEEDOG'!$B$2:$R$1103,11,0),"")</f>
        <v>0</v>
      </c>
      <c r="K357" s="89" t="str">
        <f>IFERROR(VLOOKUP(Filiais_Petz4[[#This Row],[FILIAL]],'[4]PETZ E ZEEDOG'!$B:$M,12,0),"")</f>
        <v/>
      </c>
      <c r="L357" t="str">
        <f>IFERROR(VLOOKUP(Filiais_Petz4[[#This Row],[FILIAL]],'[4]PETZ E ZEEDOG'!$B:$N,13,0),"")</f>
        <v/>
      </c>
      <c r="M357" t="str">
        <f>IFERROR(VLOOKUP(Filiais_Petz4[[#This Row],[FILIAL]],'[4]PETZ E ZEEDOG'!$B:$O,14,0),"")</f>
        <v/>
      </c>
      <c r="N357" t="str">
        <f>IFERROR(VLOOKUP(Filiais_Petz4[[#This Row],[FILIAL]],'[4]PETZ E ZEEDOG'!$B:$P,15,0),"")</f>
        <v>N</v>
      </c>
      <c r="O357" t="str">
        <f>IFERROR(VLOOKUP(Filiais_Petz4[[#This Row],[FILIAL]],'[4]PETZ E ZEEDOG'!$B:$Q,16,0),"")</f>
        <v/>
      </c>
      <c r="P357" t="str">
        <f>IFERROR(VLOOKUP(Filiais_Petz4[[#This Row],[FILIAL]],'[4]PETZ E ZEEDOG'!$B:$R,17,0),"")</f>
        <v/>
      </c>
      <c r="Q357" t="str">
        <f>IFERROR(VLOOKUP(Filiais_Petz4[[#This Row],[FILIAL]],'[4]PETZ E ZEEDOG'!$B:$C,2,0),"")</f>
        <v/>
      </c>
    </row>
    <row r="358" spans="1:17" ht="14.45" hidden="1" customHeight="1" x14ac:dyDescent="0.25">
      <c r="A358" t="s">
        <v>411</v>
      </c>
      <c r="B358" t="str">
        <f>IFERROR(VLOOKUP(Filiais_Petz4[[#This Row],[FILIAL]],'[4]PETZ E ZEEDOG'!$B:$D,3,0),"")</f>
        <v/>
      </c>
      <c r="C358" t="str">
        <f>IFERROR(VLOOKUP(Filiais_Petz4[[#This Row],[FILIAL]],'[4]PETZ E ZEEDOG'!$B:$E,4,0),"")</f>
        <v/>
      </c>
      <c r="D358" t="str">
        <f>IFERROR(VLOOKUP(Filiais_Petz4[[#This Row],[FILIAL]],'[4]PETZ E ZEEDOG'!$B:$F,5,0),"")</f>
        <v/>
      </c>
      <c r="E358" t="str">
        <f>IFERROR(VLOOKUP(Filiais_Petz4[[#This Row],[FILIAL]],'[4]PETZ E ZEEDOG'!$B:$G,6,0),"")</f>
        <v/>
      </c>
      <c r="F358" s="1">
        <f>IFERROR(VLOOKUP(Filiais_Petz4[[#This Row],[FILIAL]],'[4]PETZ E ZEEDOG'!$B:$H,7,0),"")</f>
        <v>0</v>
      </c>
      <c r="G358" t="str">
        <f>IFERROR(VLOOKUP(Filiais_Petz4[[#This Row],[FILIAL]],'[4]PETZ E ZEEDOG'!$B$2:$R$1103,8,0),"")</f>
        <v/>
      </c>
      <c r="H358" t="str">
        <f>IFERROR(VLOOKUP(Filiais_Petz4[[#This Row],[FILIAL]],'[4]PETZ E ZEEDOG'!$B:$J,9,0),"")</f>
        <v/>
      </c>
      <c r="I358" t="str">
        <f>IFERROR(VLOOKUP(Filiais_Petz4[[#This Row],[FILIAL]],'[4]PETZ E ZEEDOG'!$B:$K,10,0),"")</f>
        <v/>
      </c>
      <c r="J358">
        <f>IFERROR(VLOOKUP(Filiais_Petz4[[#This Row],[FILIAL]],'[4]PETZ E ZEEDOG'!$B$2:$R$1103,11,0),"")</f>
        <v>0</v>
      </c>
      <c r="K358" s="89" t="str">
        <f>IFERROR(VLOOKUP(Filiais_Petz4[[#This Row],[FILIAL]],'[4]PETZ E ZEEDOG'!$B:$M,12,0),"")</f>
        <v/>
      </c>
      <c r="L358" t="str">
        <f>IFERROR(VLOOKUP(Filiais_Petz4[[#This Row],[FILIAL]],'[4]PETZ E ZEEDOG'!$B:$N,13,0),"")</f>
        <v/>
      </c>
      <c r="M358" t="str">
        <f>IFERROR(VLOOKUP(Filiais_Petz4[[#This Row],[FILIAL]],'[4]PETZ E ZEEDOG'!$B:$O,14,0),"")</f>
        <v/>
      </c>
      <c r="N358" t="str">
        <f>IFERROR(VLOOKUP(Filiais_Petz4[[#This Row],[FILIAL]],'[4]PETZ E ZEEDOG'!$B:$P,15,0),"")</f>
        <v>N</v>
      </c>
      <c r="O358" t="str">
        <f>IFERROR(VLOOKUP(Filiais_Petz4[[#This Row],[FILIAL]],'[4]PETZ E ZEEDOG'!$B:$Q,16,0),"")</f>
        <v/>
      </c>
      <c r="P358" t="str">
        <f>IFERROR(VLOOKUP(Filiais_Petz4[[#This Row],[FILIAL]],'[4]PETZ E ZEEDOG'!$B:$R,17,0),"")</f>
        <v/>
      </c>
      <c r="Q358" t="str">
        <f>IFERROR(VLOOKUP(Filiais_Petz4[[#This Row],[FILIAL]],'[4]PETZ E ZEEDOG'!$B:$C,2,0),"")</f>
        <v/>
      </c>
    </row>
    <row r="359" spans="1:17" ht="14.45" hidden="1" customHeight="1" x14ac:dyDescent="0.25">
      <c r="A359" t="s">
        <v>412</v>
      </c>
      <c r="B359" t="str">
        <f>IFERROR(VLOOKUP(Filiais_Petz4[[#This Row],[FILIAL]],'[4]PETZ E ZEEDOG'!$B:$D,3,0),"")</f>
        <v/>
      </c>
      <c r="C359" t="str">
        <f>IFERROR(VLOOKUP(Filiais_Petz4[[#This Row],[FILIAL]],'[4]PETZ E ZEEDOG'!$B:$E,4,0),"")</f>
        <v/>
      </c>
      <c r="D359" t="str">
        <f>IFERROR(VLOOKUP(Filiais_Petz4[[#This Row],[FILIAL]],'[4]PETZ E ZEEDOG'!$B:$F,5,0),"")</f>
        <v/>
      </c>
      <c r="E359" t="str">
        <f>IFERROR(VLOOKUP(Filiais_Petz4[[#This Row],[FILIAL]],'[4]PETZ E ZEEDOG'!$B:$G,6,0),"")</f>
        <v/>
      </c>
      <c r="F359" s="1">
        <f>IFERROR(VLOOKUP(Filiais_Petz4[[#This Row],[FILIAL]],'[4]PETZ E ZEEDOG'!$B:$H,7,0),"")</f>
        <v>0</v>
      </c>
      <c r="G359" t="str">
        <f>IFERROR(VLOOKUP(Filiais_Petz4[[#This Row],[FILIAL]],'[4]PETZ E ZEEDOG'!$B$2:$R$1103,8,0),"")</f>
        <v/>
      </c>
      <c r="H359" t="str">
        <f>IFERROR(VLOOKUP(Filiais_Petz4[[#This Row],[FILIAL]],'[4]PETZ E ZEEDOG'!$B:$J,9,0),"")</f>
        <v/>
      </c>
      <c r="I359" t="str">
        <f>IFERROR(VLOOKUP(Filiais_Petz4[[#This Row],[FILIAL]],'[4]PETZ E ZEEDOG'!$B:$K,10,0),"")</f>
        <v/>
      </c>
      <c r="J359">
        <f>IFERROR(VLOOKUP(Filiais_Petz4[[#This Row],[FILIAL]],'[4]PETZ E ZEEDOG'!$B$2:$R$1103,11,0),"")</f>
        <v>0</v>
      </c>
      <c r="K359" s="89" t="str">
        <f>IFERROR(VLOOKUP(Filiais_Petz4[[#This Row],[FILIAL]],'[4]PETZ E ZEEDOG'!$B:$M,12,0),"")</f>
        <v/>
      </c>
      <c r="L359" t="str">
        <f>IFERROR(VLOOKUP(Filiais_Petz4[[#This Row],[FILIAL]],'[4]PETZ E ZEEDOG'!$B:$N,13,0),"")</f>
        <v/>
      </c>
      <c r="M359" t="str">
        <f>IFERROR(VLOOKUP(Filiais_Petz4[[#This Row],[FILIAL]],'[4]PETZ E ZEEDOG'!$B:$O,14,0),"")</f>
        <v/>
      </c>
      <c r="N359" t="str">
        <f>IFERROR(VLOOKUP(Filiais_Petz4[[#This Row],[FILIAL]],'[4]PETZ E ZEEDOG'!$B:$P,15,0),"")</f>
        <v>N</v>
      </c>
      <c r="O359" t="str">
        <f>IFERROR(VLOOKUP(Filiais_Petz4[[#This Row],[FILIAL]],'[4]PETZ E ZEEDOG'!$B:$Q,16,0),"")</f>
        <v/>
      </c>
      <c r="P359" t="str">
        <f>IFERROR(VLOOKUP(Filiais_Petz4[[#This Row],[FILIAL]],'[4]PETZ E ZEEDOG'!$B:$R,17,0),"")</f>
        <v/>
      </c>
      <c r="Q359" t="str">
        <f>IFERROR(VLOOKUP(Filiais_Petz4[[#This Row],[FILIAL]],'[4]PETZ E ZEEDOG'!$B:$C,2,0),"")</f>
        <v/>
      </c>
    </row>
    <row r="360" spans="1:17" ht="14.45" hidden="1" customHeight="1" x14ac:dyDescent="0.25">
      <c r="A360" t="s">
        <v>413</v>
      </c>
      <c r="B360" t="str">
        <f>IFERROR(VLOOKUP(Filiais_Petz4[[#This Row],[FILIAL]],'[4]PETZ E ZEEDOG'!$B:$D,3,0),"")</f>
        <v/>
      </c>
      <c r="C360" t="str">
        <f>IFERROR(VLOOKUP(Filiais_Petz4[[#This Row],[FILIAL]],'[4]PETZ E ZEEDOG'!$B:$E,4,0),"")</f>
        <v/>
      </c>
      <c r="D360" t="str">
        <f>IFERROR(VLOOKUP(Filiais_Petz4[[#This Row],[FILIAL]],'[4]PETZ E ZEEDOG'!$B:$F,5,0),"")</f>
        <v/>
      </c>
      <c r="E360" t="str">
        <f>IFERROR(VLOOKUP(Filiais_Petz4[[#This Row],[FILIAL]],'[4]PETZ E ZEEDOG'!$B:$G,6,0),"")</f>
        <v/>
      </c>
      <c r="F360" s="1">
        <f>IFERROR(VLOOKUP(Filiais_Petz4[[#This Row],[FILIAL]],'[4]PETZ E ZEEDOG'!$B:$H,7,0),"")</f>
        <v>0</v>
      </c>
      <c r="G360" t="str">
        <f>IFERROR(VLOOKUP(Filiais_Petz4[[#This Row],[FILIAL]],'[4]PETZ E ZEEDOG'!$B$2:$R$1103,8,0),"")</f>
        <v/>
      </c>
      <c r="H360" t="str">
        <f>IFERROR(VLOOKUP(Filiais_Petz4[[#This Row],[FILIAL]],'[4]PETZ E ZEEDOG'!$B:$J,9,0),"")</f>
        <v/>
      </c>
      <c r="I360" t="str">
        <f>IFERROR(VLOOKUP(Filiais_Petz4[[#This Row],[FILIAL]],'[4]PETZ E ZEEDOG'!$B:$K,10,0),"")</f>
        <v/>
      </c>
      <c r="J360">
        <f>IFERROR(VLOOKUP(Filiais_Petz4[[#This Row],[FILIAL]],'[4]PETZ E ZEEDOG'!$B$2:$R$1103,11,0),"")</f>
        <v>0</v>
      </c>
      <c r="K360" s="89" t="str">
        <f>IFERROR(VLOOKUP(Filiais_Petz4[[#This Row],[FILIAL]],'[4]PETZ E ZEEDOG'!$B:$M,12,0),"")</f>
        <v/>
      </c>
      <c r="L360" t="str">
        <f>IFERROR(VLOOKUP(Filiais_Petz4[[#This Row],[FILIAL]],'[4]PETZ E ZEEDOG'!$B:$N,13,0),"")</f>
        <v/>
      </c>
      <c r="M360" t="str">
        <f>IFERROR(VLOOKUP(Filiais_Petz4[[#This Row],[FILIAL]],'[4]PETZ E ZEEDOG'!$B:$O,14,0),"")</f>
        <v/>
      </c>
      <c r="N360" t="str">
        <f>IFERROR(VLOOKUP(Filiais_Petz4[[#This Row],[FILIAL]],'[4]PETZ E ZEEDOG'!$B:$P,15,0),"")</f>
        <v>N</v>
      </c>
      <c r="O360" t="str">
        <f>IFERROR(VLOOKUP(Filiais_Petz4[[#This Row],[FILIAL]],'[4]PETZ E ZEEDOG'!$B:$Q,16,0),"")</f>
        <v/>
      </c>
      <c r="P360" t="str">
        <f>IFERROR(VLOOKUP(Filiais_Petz4[[#This Row],[FILIAL]],'[4]PETZ E ZEEDOG'!$B:$R,17,0),"")</f>
        <v/>
      </c>
      <c r="Q360" t="str">
        <f>IFERROR(VLOOKUP(Filiais_Petz4[[#This Row],[FILIAL]],'[4]PETZ E ZEEDOG'!$B:$C,2,0),"")</f>
        <v/>
      </c>
    </row>
    <row r="361" spans="1:17" ht="14.45" hidden="1" customHeight="1" x14ac:dyDescent="0.25">
      <c r="A361" t="s">
        <v>414</v>
      </c>
      <c r="B361" t="str">
        <f>IFERROR(VLOOKUP(Filiais_Petz4[[#This Row],[FILIAL]],'[4]PETZ E ZEEDOG'!$B:$D,3,0),"")</f>
        <v/>
      </c>
      <c r="C361" t="str">
        <f>IFERROR(VLOOKUP(Filiais_Petz4[[#This Row],[FILIAL]],'[4]PETZ E ZEEDOG'!$B:$E,4,0),"")</f>
        <v/>
      </c>
      <c r="D361" t="str">
        <f>IFERROR(VLOOKUP(Filiais_Petz4[[#This Row],[FILIAL]],'[4]PETZ E ZEEDOG'!$B:$F,5,0),"")</f>
        <v/>
      </c>
      <c r="E361" t="str">
        <f>IFERROR(VLOOKUP(Filiais_Petz4[[#This Row],[FILIAL]],'[4]PETZ E ZEEDOG'!$B:$G,6,0),"")</f>
        <v/>
      </c>
      <c r="F361" s="1">
        <f>IFERROR(VLOOKUP(Filiais_Petz4[[#This Row],[FILIAL]],'[4]PETZ E ZEEDOG'!$B:$H,7,0),"")</f>
        <v>0</v>
      </c>
      <c r="G361" t="str">
        <f>IFERROR(VLOOKUP(Filiais_Petz4[[#This Row],[FILIAL]],'[4]PETZ E ZEEDOG'!$B$2:$R$1103,8,0),"")</f>
        <v/>
      </c>
      <c r="H361" t="str">
        <f>IFERROR(VLOOKUP(Filiais_Petz4[[#This Row],[FILIAL]],'[4]PETZ E ZEEDOG'!$B:$J,9,0),"")</f>
        <v/>
      </c>
      <c r="I361" t="str">
        <f>IFERROR(VLOOKUP(Filiais_Petz4[[#This Row],[FILIAL]],'[4]PETZ E ZEEDOG'!$B:$K,10,0),"")</f>
        <v/>
      </c>
      <c r="J361">
        <f>IFERROR(VLOOKUP(Filiais_Petz4[[#This Row],[FILIAL]],'[4]PETZ E ZEEDOG'!$B$2:$R$1103,11,0),"")</f>
        <v>0</v>
      </c>
      <c r="K361" s="89" t="str">
        <f>IFERROR(VLOOKUP(Filiais_Petz4[[#This Row],[FILIAL]],'[4]PETZ E ZEEDOG'!$B:$M,12,0),"")</f>
        <v/>
      </c>
      <c r="L361" t="str">
        <f>IFERROR(VLOOKUP(Filiais_Petz4[[#This Row],[FILIAL]],'[4]PETZ E ZEEDOG'!$B:$N,13,0),"")</f>
        <v/>
      </c>
      <c r="M361" t="str">
        <f>IFERROR(VLOOKUP(Filiais_Petz4[[#This Row],[FILIAL]],'[4]PETZ E ZEEDOG'!$B:$O,14,0),"")</f>
        <v/>
      </c>
      <c r="N361" t="str">
        <f>IFERROR(VLOOKUP(Filiais_Petz4[[#This Row],[FILIAL]],'[4]PETZ E ZEEDOG'!$B:$P,15,0),"")</f>
        <v>N</v>
      </c>
      <c r="O361" t="str">
        <f>IFERROR(VLOOKUP(Filiais_Petz4[[#This Row],[FILIAL]],'[4]PETZ E ZEEDOG'!$B:$Q,16,0),"")</f>
        <v/>
      </c>
      <c r="P361" t="str">
        <f>IFERROR(VLOOKUP(Filiais_Petz4[[#This Row],[FILIAL]],'[4]PETZ E ZEEDOG'!$B:$R,17,0),"")</f>
        <v/>
      </c>
      <c r="Q361" t="str">
        <f>IFERROR(VLOOKUP(Filiais_Petz4[[#This Row],[FILIAL]],'[4]PETZ E ZEEDOG'!$B:$C,2,0),"")</f>
        <v/>
      </c>
    </row>
    <row r="362" spans="1:17" ht="14.45" hidden="1" customHeight="1" x14ac:dyDescent="0.25">
      <c r="A362" t="s">
        <v>415</v>
      </c>
      <c r="B362" t="str">
        <f>IFERROR(VLOOKUP(Filiais_Petz4[[#This Row],[FILIAL]],'[4]PETZ E ZEEDOG'!$B:$D,3,0),"")</f>
        <v/>
      </c>
      <c r="C362" t="str">
        <f>IFERROR(VLOOKUP(Filiais_Petz4[[#This Row],[FILIAL]],'[4]PETZ E ZEEDOG'!$B:$E,4,0),"")</f>
        <v/>
      </c>
      <c r="D362" t="str">
        <f>IFERROR(VLOOKUP(Filiais_Petz4[[#This Row],[FILIAL]],'[4]PETZ E ZEEDOG'!$B:$F,5,0),"")</f>
        <v/>
      </c>
      <c r="E362" t="str">
        <f>IFERROR(VLOOKUP(Filiais_Petz4[[#This Row],[FILIAL]],'[4]PETZ E ZEEDOG'!$B:$G,6,0),"")</f>
        <v/>
      </c>
      <c r="F362" s="1">
        <f>IFERROR(VLOOKUP(Filiais_Petz4[[#This Row],[FILIAL]],'[4]PETZ E ZEEDOG'!$B:$H,7,0),"")</f>
        <v>0</v>
      </c>
      <c r="G362" t="str">
        <f>IFERROR(VLOOKUP(Filiais_Petz4[[#This Row],[FILIAL]],'[4]PETZ E ZEEDOG'!$B$2:$R$1103,8,0),"")</f>
        <v/>
      </c>
      <c r="H362" t="str">
        <f>IFERROR(VLOOKUP(Filiais_Petz4[[#This Row],[FILIAL]],'[4]PETZ E ZEEDOG'!$B:$J,9,0),"")</f>
        <v/>
      </c>
      <c r="I362" t="str">
        <f>IFERROR(VLOOKUP(Filiais_Petz4[[#This Row],[FILIAL]],'[4]PETZ E ZEEDOG'!$B:$K,10,0),"")</f>
        <v/>
      </c>
      <c r="J362">
        <f>IFERROR(VLOOKUP(Filiais_Petz4[[#This Row],[FILIAL]],'[4]PETZ E ZEEDOG'!$B$2:$R$1103,11,0),"")</f>
        <v>0</v>
      </c>
      <c r="K362" s="89" t="str">
        <f>IFERROR(VLOOKUP(Filiais_Petz4[[#This Row],[FILIAL]],'[4]PETZ E ZEEDOG'!$B:$M,12,0),"")</f>
        <v/>
      </c>
      <c r="L362" t="str">
        <f>IFERROR(VLOOKUP(Filiais_Petz4[[#This Row],[FILIAL]],'[4]PETZ E ZEEDOG'!$B:$N,13,0),"")</f>
        <v/>
      </c>
      <c r="M362" t="str">
        <f>IFERROR(VLOOKUP(Filiais_Petz4[[#This Row],[FILIAL]],'[4]PETZ E ZEEDOG'!$B:$O,14,0),"")</f>
        <v/>
      </c>
      <c r="N362" t="str">
        <f>IFERROR(VLOOKUP(Filiais_Petz4[[#This Row],[FILIAL]],'[4]PETZ E ZEEDOG'!$B:$P,15,0),"")</f>
        <v>N</v>
      </c>
      <c r="O362" t="str">
        <f>IFERROR(VLOOKUP(Filiais_Petz4[[#This Row],[FILIAL]],'[4]PETZ E ZEEDOG'!$B:$Q,16,0),"")</f>
        <v/>
      </c>
      <c r="P362" t="str">
        <f>IFERROR(VLOOKUP(Filiais_Petz4[[#This Row],[FILIAL]],'[4]PETZ E ZEEDOG'!$B:$R,17,0),"")</f>
        <v/>
      </c>
      <c r="Q362" t="str">
        <f>IFERROR(VLOOKUP(Filiais_Petz4[[#This Row],[FILIAL]],'[4]PETZ E ZEEDOG'!$B:$C,2,0),"")</f>
        <v/>
      </c>
    </row>
    <row r="363" spans="1:17" ht="14.45" hidden="1" customHeight="1" x14ac:dyDescent="0.25">
      <c r="A363" t="s">
        <v>416</v>
      </c>
      <c r="B363" t="str">
        <f>IFERROR(VLOOKUP(Filiais_Petz4[[#This Row],[FILIAL]],'[4]PETZ E ZEEDOG'!$B:$D,3,0),"")</f>
        <v/>
      </c>
      <c r="C363" t="str">
        <f>IFERROR(VLOOKUP(Filiais_Petz4[[#This Row],[FILIAL]],'[4]PETZ E ZEEDOG'!$B:$E,4,0),"")</f>
        <v/>
      </c>
      <c r="D363" t="str">
        <f>IFERROR(VLOOKUP(Filiais_Petz4[[#This Row],[FILIAL]],'[4]PETZ E ZEEDOG'!$B:$F,5,0),"")</f>
        <v/>
      </c>
      <c r="E363" t="str">
        <f>IFERROR(VLOOKUP(Filiais_Petz4[[#This Row],[FILIAL]],'[4]PETZ E ZEEDOG'!$B:$G,6,0),"")</f>
        <v/>
      </c>
      <c r="F363" s="1">
        <f>IFERROR(VLOOKUP(Filiais_Petz4[[#This Row],[FILIAL]],'[4]PETZ E ZEEDOG'!$B:$H,7,0),"")</f>
        <v>0</v>
      </c>
      <c r="G363" t="str">
        <f>IFERROR(VLOOKUP(Filiais_Petz4[[#This Row],[FILIAL]],'[4]PETZ E ZEEDOG'!$B$2:$R$1103,8,0),"")</f>
        <v/>
      </c>
      <c r="H363" t="str">
        <f>IFERROR(VLOOKUP(Filiais_Petz4[[#This Row],[FILIAL]],'[4]PETZ E ZEEDOG'!$B:$J,9,0),"")</f>
        <v/>
      </c>
      <c r="I363" t="str">
        <f>IFERROR(VLOOKUP(Filiais_Petz4[[#This Row],[FILIAL]],'[4]PETZ E ZEEDOG'!$B:$K,10,0),"")</f>
        <v/>
      </c>
      <c r="J363">
        <f>IFERROR(VLOOKUP(Filiais_Petz4[[#This Row],[FILIAL]],'[4]PETZ E ZEEDOG'!$B$2:$R$1103,11,0),"")</f>
        <v>0</v>
      </c>
      <c r="K363" s="89" t="str">
        <f>IFERROR(VLOOKUP(Filiais_Petz4[[#This Row],[FILIAL]],'[4]PETZ E ZEEDOG'!$B:$M,12,0),"")</f>
        <v/>
      </c>
      <c r="L363" t="str">
        <f>IFERROR(VLOOKUP(Filiais_Petz4[[#This Row],[FILIAL]],'[4]PETZ E ZEEDOG'!$B:$N,13,0),"")</f>
        <v/>
      </c>
      <c r="M363" t="str">
        <f>IFERROR(VLOOKUP(Filiais_Petz4[[#This Row],[FILIAL]],'[4]PETZ E ZEEDOG'!$B:$O,14,0),"")</f>
        <v/>
      </c>
      <c r="N363" t="str">
        <f>IFERROR(VLOOKUP(Filiais_Petz4[[#This Row],[FILIAL]],'[4]PETZ E ZEEDOG'!$B:$P,15,0),"")</f>
        <v>N</v>
      </c>
      <c r="O363" t="str">
        <f>IFERROR(VLOOKUP(Filiais_Petz4[[#This Row],[FILIAL]],'[4]PETZ E ZEEDOG'!$B:$Q,16,0),"")</f>
        <v/>
      </c>
      <c r="P363" t="str">
        <f>IFERROR(VLOOKUP(Filiais_Petz4[[#This Row],[FILIAL]],'[4]PETZ E ZEEDOG'!$B:$R,17,0),"")</f>
        <v/>
      </c>
      <c r="Q363" t="str">
        <f>IFERROR(VLOOKUP(Filiais_Petz4[[#This Row],[FILIAL]],'[4]PETZ E ZEEDOG'!$B:$C,2,0),"")</f>
        <v/>
      </c>
    </row>
    <row r="364" spans="1:17" ht="14.45" hidden="1" customHeight="1" x14ac:dyDescent="0.25">
      <c r="A364" t="s">
        <v>417</v>
      </c>
      <c r="B364" t="str">
        <f>IFERROR(VLOOKUP(Filiais_Petz4[[#This Row],[FILIAL]],'[4]PETZ E ZEEDOG'!$B:$D,3,0),"")</f>
        <v/>
      </c>
      <c r="C364" t="str">
        <f>IFERROR(VLOOKUP(Filiais_Petz4[[#This Row],[FILIAL]],'[4]PETZ E ZEEDOG'!$B:$E,4,0),"")</f>
        <v/>
      </c>
      <c r="D364" t="str">
        <f>IFERROR(VLOOKUP(Filiais_Petz4[[#This Row],[FILIAL]],'[4]PETZ E ZEEDOG'!$B:$F,5,0),"")</f>
        <v/>
      </c>
      <c r="E364" t="str">
        <f>IFERROR(VLOOKUP(Filiais_Petz4[[#This Row],[FILIAL]],'[4]PETZ E ZEEDOG'!$B:$G,6,0),"")</f>
        <v/>
      </c>
      <c r="F364" s="1">
        <f>IFERROR(VLOOKUP(Filiais_Petz4[[#This Row],[FILIAL]],'[4]PETZ E ZEEDOG'!$B:$H,7,0),"")</f>
        <v>0</v>
      </c>
      <c r="G364" t="str">
        <f>IFERROR(VLOOKUP(Filiais_Petz4[[#This Row],[FILIAL]],'[4]PETZ E ZEEDOG'!$B$2:$R$1103,8,0),"")</f>
        <v/>
      </c>
      <c r="H364" t="str">
        <f>IFERROR(VLOOKUP(Filiais_Petz4[[#This Row],[FILIAL]],'[4]PETZ E ZEEDOG'!$B:$J,9,0),"")</f>
        <v/>
      </c>
      <c r="I364" t="str">
        <f>IFERROR(VLOOKUP(Filiais_Petz4[[#This Row],[FILIAL]],'[4]PETZ E ZEEDOG'!$B:$K,10,0),"")</f>
        <v/>
      </c>
      <c r="J364">
        <f>IFERROR(VLOOKUP(Filiais_Petz4[[#This Row],[FILIAL]],'[4]PETZ E ZEEDOG'!$B$2:$R$1103,11,0),"")</f>
        <v>0</v>
      </c>
      <c r="K364" s="89" t="str">
        <f>IFERROR(VLOOKUP(Filiais_Petz4[[#This Row],[FILIAL]],'[4]PETZ E ZEEDOG'!$B:$M,12,0),"")</f>
        <v/>
      </c>
      <c r="L364" t="str">
        <f>IFERROR(VLOOKUP(Filiais_Petz4[[#This Row],[FILIAL]],'[4]PETZ E ZEEDOG'!$B:$N,13,0),"")</f>
        <v/>
      </c>
      <c r="M364" t="str">
        <f>IFERROR(VLOOKUP(Filiais_Petz4[[#This Row],[FILIAL]],'[4]PETZ E ZEEDOG'!$B:$O,14,0),"")</f>
        <v/>
      </c>
      <c r="N364" t="str">
        <f>IFERROR(VLOOKUP(Filiais_Petz4[[#This Row],[FILIAL]],'[4]PETZ E ZEEDOG'!$B:$P,15,0),"")</f>
        <v>N</v>
      </c>
      <c r="O364" t="str">
        <f>IFERROR(VLOOKUP(Filiais_Petz4[[#This Row],[FILIAL]],'[4]PETZ E ZEEDOG'!$B:$Q,16,0),"")</f>
        <v/>
      </c>
      <c r="P364" t="str">
        <f>IFERROR(VLOOKUP(Filiais_Petz4[[#This Row],[FILIAL]],'[4]PETZ E ZEEDOG'!$B:$R,17,0),"")</f>
        <v/>
      </c>
      <c r="Q364" t="str">
        <f>IFERROR(VLOOKUP(Filiais_Petz4[[#This Row],[FILIAL]],'[4]PETZ E ZEEDOG'!$B:$C,2,0),"")</f>
        <v/>
      </c>
    </row>
    <row r="365" spans="1:17" ht="14.45" hidden="1" customHeight="1" x14ac:dyDescent="0.25">
      <c r="A365" t="s">
        <v>418</v>
      </c>
      <c r="B365" t="str">
        <f>IFERROR(VLOOKUP(Filiais_Petz4[[#This Row],[FILIAL]],'[4]PETZ E ZEEDOG'!$B:$D,3,0),"")</f>
        <v/>
      </c>
      <c r="C365" t="str">
        <f>IFERROR(VLOOKUP(Filiais_Petz4[[#This Row],[FILIAL]],'[4]PETZ E ZEEDOG'!$B:$E,4,0),"")</f>
        <v/>
      </c>
      <c r="D365" t="str">
        <f>IFERROR(VLOOKUP(Filiais_Petz4[[#This Row],[FILIAL]],'[4]PETZ E ZEEDOG'!$B:$F,5,0),"")</f>
        <v/>
      </c>
      <c r="E365" t="str">
        <f>IFERROR(VLOOKUP(Filiais_Petz4[[#This Row],[FILIAL]],'[4]PETZ E ZEEDOG'!$B:$G,6,0),"")</f>
        <v/>
      </c>
      <c r="F365" s="1">
        <f>IFERROR(VLOOKUP(Filiais_Petz4[[#This Row],[FILIAL]],'[4]PETZ E ZEEDOG'!$B:$H,7,0),"")</f>
        <v>0</v>
      </c>
      <c r="G365" t="str">
        <f>IFERROR(VLOOKUP(Filiais_Petz4[[#This Row],[FILIAL]],'[4]PETZ E ZEEDOG'!$B$2:$R$1103,8,0),"")</f>
        <v/>
      </c>
      <c r="H365" t="str">
        <f>IFERROR(VLOOKUP(Filiais_Petz4[[#This Row],[FILIAL]],'[4]PETZ E ZEEDOG'!$B:$J,9,0),"")</f>
        <v/>
      </c>
      <c r="I365" t="str">
        <f>IFERROR(VLOOKUP(Filiais_Petz4[[#This Row],[FILIAL]],'[4]PETZ E ZEEDOG'!$B:$K,10,0),"")</f>
        <v/>
      </c>
      <c r="J365">
        <f>IFERROR(VLOOKUP(Filiais_Petz4[[#This Row],[FILIAL]],'[4]PETZ E ZEEDOG'!$B$2:$R$1103,11,0),"")</f>
        <v>0</v>
      </c>
      <c r="K365" s="89" t="str">
        <f>IFERROR(VLOOKUP(Filiais_Petz4[[#This Row],[FILIAL]],'[4]PETZ E ZEEDOG'!$B:$M,12,0),"")</f>
        <v/>
      </c>
      <c r="L365" t="str">
        <f>IFERROR(VLOOKUP(Filiais_Petz4[[#This Row],[FILIAL]],'[4]PETZ E ZEEDOG'!$B:$N,13,0),"")</f>
        <v/>
      </c>
      <c r="M365" t="str">
        <f>IFERROR(VLOOKUP(Filiais_Petz4[[#This Row],[FILIAL]],'[4]PETZ E ZEEDOG'!$B:$O,14,0),"")</f>
        <v/>
      </c>
      <c r="N365" t="str">
        <f>IFERROR(VLOOKUP(Filiais_Petz4[[#This Row],[FILIAL]],'[4]PETZ E ZEEDOG'!$B:$P,15,0),"")</f>
        <v>N</v>
      </c>
      <c r="O365" t="str">
        <f>IFERROR(VLOOKUP(Filiais_Petz4[[#This Row],[FILIAL]],'[4]PETZ E ZEEDOG'!$B:$Q,16,0),"")</f>
        <v/>
      </c>
      <c r="P365" t="str">
        <f>IFERROR(VLOOKUP(Filiais_Petz4[[#This Row],[FILIAL]],'[4]PETZ E ZEEDOG'!$B:$R,17,0),"")</f>
        <v/>
      </c>
      <c r="Q365" t="str">
        <f>IFERROR(VLOOKUP(Filiais_Petz4[[#This Row],[FILIAL]],'[4]PETZ E ZEEDOG'!$B:$C,2,0),"")</f>
        <v/>
      </c>
    </row>
    <row r="366" spans="1:17" ht="14.45" hidden="1" customHeight="1" x14ac:dyDescent="0.25">
      <c r="A366" t="s">
        <v>419</v>
      </c>
      <c r="B366" t="str">
        <f>IFERROR(VLOOKUP(Filiais_Petz4[[#This Row],[FILIAL]],'[4]PETZ E ZEEDOG'!$B:$D,3,0),"")</f>
        <v/>
      </c>
      <c r="C366" t="str">
        <f>IFERROR(VLOOKUP(Filiais_Petz4[[#This Row],[FILIAL]],'[4]PETZ E ZEEDOG'!$B:$E,4,0),"")</f>
        <v/>
      </c>
      <c r="D366" t="str">
        <f>IFERROR(VLOOKUP(Filiais_Petz4[[#This Row],[FILIAL]],'[4]PETZ E ZEEDOG'!$B:$F,5,0),"")</f>
        <v/>
      </c>
      <c r="E366" t="str">
        <f>IFERROR(VLOOKUP(Filiais_Petz4[[#This Row],[FILIAL]],'[4]PETZ E ZEEDOG'!$B:$G,6,0),"")</f>
        <v/>
      </c>
      <c r="F366" s="1">
        <f>IFERROR(VLOOKUP(Filiais_Petz4[[#This Row],[FILIAL]],'[4]PETZ E ZEEDOG'!$B:$H,7,0),"")</f>
        <v>0</v>
      </c>
      <c r="G366" t="str">
        <f>IFERROR(VLOOKUP(Filiais_Petz4[[#This Row],[FILIAL]],'[4]PETZ E ZEEDOG'!$B$2:$R$1103,8,0),"")</f>
        <v/>
      </c>
      <c r="H366" t="str">
        <f>IFERROR(VLOOKUP(Filiais_Petz4[[#This Row],[FILIAL]],'[4]PETZ E ZEEDOG'!$B:$J,9,0),"")</f>
        <v/>
      </c>
      <c r="I366" t="str">
        <f>IFERROR(VLOOKUP(Filiais_Petz4[[#This Row],[FILIAL]],'[4]PETZ E ZEEDOG'!$B:$K,10,0),"")</f>
        <v/>
      </c>
      <c r="J366">
        <f>IFERROR(VLOOKUP(Filiais_Petz4[[#This Row],[FILIAL]],'[4]PETZ E ZEEDOG'!$B$2:$R$1103,11,0),"")</f>
        <v>0</v>
      </c>
      <c r="K366" s="89" t="str">
        <f>IFERROR(VLOOKUP(Filiais_Petz4[[#This Row],[FILIAL]],'[4]PETZ E ZEEDOG'!$B:$M,12,0),"")</f>
        <v/>
      </c>
      <c r="L366" t="str">
        <f>IFERROR(VLOOKUP(Filiais_Petz4[[#This Row],[FILIAL]],'[4]PETZ E ZEEDOG'!$B:$N,13,0),"")</f>
        <v/>
      </c>
      <c r="M366" t="str">
        <f>IFERROR(VLOOKUP(Filiais_Petz4[[#This Row],[FILIAL]],'[4]PETZ E ZEEDOG'!$B:$O,14,0),"")</f>
        <v/>
      </c>
      <c r="N366" t="str">
        <f>IFERROR(VLOOKUP(Filiais_Petz4[[#This Row],[FILIAL]],'[4]PETZ E ZEEDOG'!$B:$P,15,0),"")</f>
        <v>N</v>
      </c>
      <c r="O366" t="str">
        <f>IFERROR(VLOOKUP(Filiais_Petz4[[#This Row],[FILIAL]],'[4]PETZ E ZEEDOG'!$B:$Q,16,0),"")</f>
        <v/>
      </c>
      <c r="P366" t="str">
        <f>IFERROR(VLOOKUP(Filiais_Petz4[[#This Row],[FILIAL]],'[4]PETZ E ZEEDOG'!$B:$R,17,0),"")</f>
        <v/>
      </c>
      <c r="Q366" t="str">
        <f>IFERROR(VLOOKUP(Filiais_Petz4[[#This Row],[FILIAL]],'[4]PETZ E ZEEDOG'!$B:$C,2,0),"")</f>
        <v/>
      </c>
    </row>
    <row r="367" spans="1:17" ht="14.45" hidden="1" customHeight="1" x14ac:dyDescent="0.25">
      <c r="A367" t="s">
        <v>420</v>
      </c>
      <c r="B367" t="str">
        <f>IFERROR(VLOOKUP(Filiais_Petz4[[#This Row],[FILIAL]],'[4]PETZ E ZEEDOG'!$B:$D,3,0),"")</f>
        <v/>
      </c>
      <c r="C367" t="str">
        <f>IFERROR(VLOOKUP(Filiais_Petz4[[#This Row],[FILIAL]],'[4]PETZ E ZEEDOG'!$B:$E,4,0),"")</f>
        <v/>
      </c>
      <c r="D367" t="str">
        <f>IFERROR(VLOOKUP(Filiais_Petz4[[#This Row],[FILIAL]],'[4]PETZ E ZEEDOG'!$B:$F,5,0),"")</f>
        <v/>
      </c>
      <c r="E367" t="str">
        <f>IFERROR(VLOOKUP(Filiais_Petz4[[#This Row],[FILIAL]],'[4]PETZ E ZEEDOG'!$B:$G,6,0),"")</f>
        <v/>
      </c>
      <c r="F367" s="1">
        <f>IFERROR(VLOOKUP(Filiais_Petz4[[#This Row],[FILIAL]],'[4]PETZ E ZEEDOG'!$B:$H,7,0),"")</f>
        <v>0</v>
      </c>
      <c r="G367" t="str">
        <f>IFERROR(VLOOKUP(Filiais_Petz4[[#This Row],[FILIAL]],'[4]PETZ E ZEEDOG'!$B$2:$R$1103,8,0),"")</f>
        <v/>
      </c>
      <c r="H367" t="str">
        <f>IFERROR(VLOOKUP(Filiais_Petz4[[#This Row],[FILIAL]],'[4]PETZ E ZEEDOG'!$B:$J,9,0),"")</f>
        <v/>
      </c>
      <c r="I367" t="str">
        <f>IFERROR(VLOOKUP(Filiais_Petz4[[#This Row],[FILIAL]],'[4]PETZ E ZEEDOG'!$B:$K,10,0),"")</f>
        <v/>
      </c>
      <c r="J367">
        <f>IFERROR(VLOOKUP(Filiais_Petz4[[#This Row],[FILIAL]],'[4]PETZ E ZEEDOG'!$B$2:$R$1103,11,0),"")</f>
        <v>0</v>
      </c>
      <c r="K367" s="89" t="str">
        <f>IFERROR(VLOOKUP(Filiais_Petz4[[#This Row],[FILIAL]],'[4]PETZ E ZEEDOG'!$B:$M,12,0),"")</f>
        <v/>
      </c>
      <c r="L367" t="str">
        <f>IFERROR(VLOOKUP(Filiais_Petz4[[#This Row],[FILIAL]],'[4]PETZ E ZEEDOG'!$B:$N,13,0),"")</f>
        <v/>
      </c>
      <c r="M367" t="str">
        <f>IFERROR(VLOOKUP(Filiais_Petz4[[#This Row],[FILIAL]],'[4]PETZ E ZEEDOG'!$B:$O,14,0),"")</f>
        <v/>
      </c>
      <c r="N367" t="str">
        <f>IFERROR(VLOOKUP(Filiais_Petz4[[#This Row],[FILIAL]],'[4]PETZ E ZEEDOG'!$B:$P,15,0),"")</f>
        <v>N</v>
      </c>
      <c r="O367" t="str">
        <f>IFERROR(VLOOKUP(Filiais_Petz4[[#This Row],[FILIAL]],'[4]PETZ E ZEEDOG'!$B:$Q,16,0),"")</f>
        <v/>
      </c>
      <c r="P367" t="str">
        <f>IFERROR(VLOOKUP(Filiais_Petz4[[#This Row],[FILIAL]],'[4]PETZ E ZEEDOG'!$B:$R,17,0),"")</f>
        <v/>
      </c>
      <c r="Q367" t="str">
        <f>IFERROR(VLOOKUP(Filiais_Petz4[[#This Row],[FILIAL]],'[4]PETZ E ZEEDOG'!$B:$C,2,0),"")</f>
        <v/>
      </c>
    </row>
    <row r="368" spans="1:17" ht="14.45" hidden="1" customHeight="1" x14ac:dyDescent="0.25">
      <c r="A368" t="s">
        <v>421</v>
      </c>
      <c r="B368" t="str">
        <f>IFERROR(VLOOKUP(Filiais_Petz4[[#This Row],[FILIAL]],'[4]PETZ E ZEEDOG'!$B:$D,3,0),"")</f>
        <v/>
      </c>
      <c r="C368" t="str">
        <f>IFERROR(VLOOKUP(Filiais_Petz4[[#This Row],[FILIAL]],'[4]PETZ E ZEEDOG'!$B:$E,4,0),"")</f>
        <v/>
      </c>
      <c r="D368" t="str">
        <f>IFERROR(VLOOKUP(Filiais_Petz4[[#This Row],[FILIAL]],'[4]PETZ E ZEEDOG'!$B:$F,5,0),"")</f>
        <v/>
      </c>
      <c r="E368" t="str">
        <f>IFERROR(VLOOKUP(Filiais_Petz4[[#This Row],[FILIAL]],'[4]PETZ E ZEEDOG'!$B:$G,6,0),"")</f>
        <v/>
      </c>
      <c r="F368" s="1">
        <f>IFERROR(VLOOKUP(Filiais_Petz4[[#This Row],[FILIAL]],'[4]PETZ E ZEEDOG'!$B:$H,7,0),"")</f>
        <v>0</v>
      </c>
      <c r="G368" t="str">
        <f>IFERROR(VLOOKUP(Filiais_Petz4[[#This Row],[FILIAL]],'[4]PETZ E ZEEDOG'!$B$2:$R$1103,8,0),"")</f>
        <v/>
      </c>
      <c r="H368" t="str">
        <f>IFERROR(VLOOKUP(Filiais_Petz4[[#This Row],[FILIAL]],'[4]PETZ E ZEEDOG'!$B:$J,9,0),"")</f>
        <v/>
      </c>
      <c r="I368" t="str">
        <f>IFERROR(VLOOKUP(Filiais_Petz4[[#This Row],[FILIAL]],'[4]PETZ E ZEEDOG'!$B:$K,10,0),"")</f>
        <v/>
      </c>
      <c r="J368">
        <f>IFERROR(VLOOKUP(Filiais_Petz4[[#This Row],[FILIAL]],'[4]PETZ E ZEEDOG'!$B$2:$R$1103,11,0),"")</f>
        <v>0</v>
      </c>
      <c r="K368" s="89" t="str">
        <f>IFERROR(VLOOKUP(Filiais_Petz4[[#This Row],[FILIAL]],'[4]PETZ E ZEEDOG'!$B:$M,12,0),"")</f>
        <v/>
      </c>
      <c r="L368" t="str">
        <f>IFERROR(VLOOKUP(Filiais_Petz4[[#This Row],[FILIAL]],'[4]PETZ E ZEEDOG'!$B:$N,13,0),"")</f>
        <v/>
      </c>
      <c r="M368" t="str">
        <f>IFERROR(VLOOKUP(Filiais_Petz4[[#This Row],[FILIAL]],'[4]PETZ E ZEEDOG'!$B:$O,14,0),"")</f>
        <v/>
      </c>
      <c r="N368" t="str">
        <f>IFERROR(VLOOKUP(Filiais_Petz4[[#This Row],[FILIAL]],'[4]PETZ E ZEEDOG'!$B:$P,15,0),"")</f>
        <v>N</v>
      </c>
      <c r="O368" t="str">
        <f>IFERROR(VLOOKUP(Filiais_Petz4[[#This Row],[FILIAL]],'[4]PETZ E ZEEDOG'!$B:$Q,16,0),"")</f>
        <v/>
      </c>
      <c r="P368" t="str">
        <f>IFERROR(VLOOKUP(Filiais_Petz4[[#This Row],[FILIAL]],'[4]PETZ E ZEEDOG'!$B:$R,17,0),"")</f>
        <v/>
      </c>
      <c r="Q368" t="str">
        <f>IFERROR(VLOOKUP(Filiais_Petz4[[#This Row],[FILIAL]],'[4]PETZ E ZEEDOG'!$B:$C,2,0),"")</f>
        <v/>
      </c>
    </row>
    <row r="369" spans="1:17" ht="14.45" hidden="1" customHeight="1" x14ac:dyDescent="0.25">
      <c r="A369" t="s">
        <v>422</v>
      </c>
      <c r="B369" t="str">
        <f>IFERROR(VLOOKUP(Filiais_Petz4[[#This Row],[FILIAL]],'[4]PETZ E ZEEDOG'!$B:$D,3,0),"")</f>
        <v/>
      </c>
      <c r="C369" t="str">
        <f>IFERROR(VLOOKUP(Filiais_Petz4[[#This Row],[FILIAL]],'[4]PETZ E ZEEDOG'!$B:$E,4,0),"")</f>
        <v/>
      </c>
      <c r="D369" t="str">
        <f>IFERROR(VLOOKUP(Filiais_Petz4[[#This Row],[FILIAL]],'[4]PETZ E ZEEDOG'!$B:$F,5,0),"")</f>
        <v/>
      </c>
      <c r="E369" t="str">
        <f>IFERROR(VLOOKUP(Filiais_Petz4[[#This Row],[FILIAL]],'[4]PETZ E ZEEDOG'!$B:$G,6,0),"")</f>
        <v/>
      </c>
      <c r="F369" s="1">
        <f>IFERROR(VLOOKUP(Filiais_Petz4[[#This Row],[FILIAL]],'[4]PETZ E ZEEDOG'!$B:$H,7,0),"")</f>
        <v>0</v>
      </c>
      <c r="G369" t="str">
        <f>IFERROR(VLOOKUP(Filiais_Petz4[[#This Row],[FILIAL]],'[4]PETZ E ZEEDOG'!$B$2:$R$1103,8,0),"")</f>
        <v/>
      </c>
      <c r="H369" t="str">
        <f>IFERROR(VLOOKUP(Filiais_Petz4[[#This Row],[FILIAL]],'[4]PETZ E ZEEDOG'!$B:$J,9,0),"")</f>
        <v/>
      </c>
      <c r="I369" t="str">
        <f>IFERROR(VLOOKUP(Filiais_Petz4[[#This Row],[FILIAL]],'[4]PETZ E ZEEDOG'!$B:$K,10,0),"")</f>
        <v/>
      </c>
      <c r="J369">
        <f>IFERROR(VLOOKUP(Filiais_Petz4[[#This Row],[FILIAL]],'[4]PETZ E ZEEDOG'!$B$2:$R$1103,11,0),"")</f>
        <v>0</v>
      </c>
      <c r="K369" s="89" t="str">
        <f>IFERROR(VLOOKUP(Filiais_Petz4[[#This Row],[FILIAL]],'[4]PETZ E ZEEDOG'!$B:$M,12,0),"")</f>
        <v/>
      </c>
      <c r="L369" t="str">
        <f>IFERROR(VLOOKUP(Filiais_Petz4[[#This Row],[FILIAL]],'[4]PETZ E ZEEDOG'!$B:$N,13,0),"")</f>
        <v/>
      </c>
      <c r="M369" t="str">
        <f>IFERROR(VLOOKUP(Filiais_Petz4[[#This Row],[FILIAL]],'[4]PETZ E ZEEDOG'!$B:$O,14,0),"")</f>
        <v/>
      </c>
      <c r="N369" t="str">
        <f>IFERROR(VLOOKUP(Filiais_Petz4[[#This Row],[FILIAL]],'[4]PETZ E ZEEDOG'!$B:$P,15,0),"")</f>
        <v>N</v>
      </c>
      <c r="O369" t="str">
        <f>IFERROR(VLOOKUP(Filiais_Petz4[[#This Row],[FILIAL]],'[4]PETZ E ZEEDOG'!$B:$Q,16,0),"")</f>
        <v/>
      </c>
      <c r="P369" t="str">
        <f>IFERROR(VLOOKUP(Filiais_Petz4[[#This Row],[FILIAL]],'[4]PETZ E ZEEDOG'!$B:$R,17,0),"")</f>
        <v/>
      </c>
      <c r="Q369" t="str">
        <f>IFERROR(VLOOKUP(Filiais_Petz4[[#This Row],[FILIAL]],'[4]PETZ E ZEEDOG'!$B:$C,2,0),"")</f>
        <v/>
      </c>
    </row>
    <row r="370" spans="1:17" ht="14.45" hidden="1" customHeight="1" x14ac:dyDescent="0.25">
      <c r="A370" t="s">
        <v>423</v>
      </c>
      <c r="B370" t="str">
        <f>IFERROR(VLOOKUP(Filiais_Petz4[[#This Row],[FILIAL]],'[4]PETZ E ZEEDOG'!$B:$D,3,0),"")</f>
        <v/>
      </c>
      <c r="C370" t="str">
        <f>IFERROR(VLOOKUP(Filiais_Petz4[[#This Row],[FILIAL]],'[4]PETZ E ZEEDOG'!$B:$E,4,0),"")</f>
        <v/>
      </c>
      <c r="D370" t="str">
        <f>IFERROR(VLOOKUP(Filiais_Petz4[[#This Row],[FILIAL]],'[4]PETZ E ZEEDOG'!$B:$F,5,0),"")</f>
        <v/>
      </c>
      <c r="E370" t="str">
        <f>IFERROR(VLOOKUP(Filiais_Petz4[[#This Row],[FILIAL]],'[4]PETZ E ZEEDOG'!$B:$G,6,0),"")</f>
        <v/>
      </c>
      <c r="F370" s="1">
        <f>IFERROR(VLOOKUP(Filiais_Petz4[[#This Row],[FILIAL]],'[4]PETZ E ZEEDOG'!$B:$H,7,0),"")</f>
        <v>0</v>
      </c>
      <c r="G370" t="str">
        <f>IFERROR(VLOOKUP(Filiais_Petz4[[#This Row],[FILIAL]],'[4]PETZ E ZEEDOG'!$B$2:$R$1103,8,0),"")</f>
        <v/>
      </c>
      <c r="H370" t="str">
        <f>IFERROR(VLOOKUP(Filiais_Petz4[[#This Row],[FILIAL]],'[4]PETZ E ZEEDOG'!$B:$J,9,0),"")</f>
        <v/>
      </c>
      <c r="I370" t="str">
        <f>IFERROR(VLOOKUP(Filiais_Petz4[[#This Row],[FILIAL]],'[4]PETZ E ZEEDOG'!$B:$K,10,0),"")</f>
        <v/>
      </c>
      <c r="J370">
        <f>IFERROR(VLOOKUP(Filiais_Petz4[[#This Row],[FILIAL]],'[4]PETZ E ZEEDOG'!$B$2:$R$1103,11,0),"")</f>
        <v>0</v>
      </c>
      <c r="K370" s="89" t="str">
        <f>IFERROR(VLOOKUP(Filiais_Petz4[[#This Row],[FILIAL]],'[4]PETZ E ZEEDOG'!$B:$M,12,0),"")</f>
        <v/>
      </c>
      <c r="L370" t="str">
        <f>IFERROR(VLOOKUP(Filiais_Petz4[[#This Row],[FILIAL]],'[4]PETZ E ZEEDOG'!$B:$N,13,0),"")</f>
        <v/>
      </c>
      <c r="M370" t="str">
        <f>IFERROR(VLOOKUP(Filiais_Petz4[[#This Row],[FILIAL]],'[4]PETZ E ZEEDOG'!$B:$O,14,0),"")</f>
        <v/>
      </c>
      <c r="N370" t="str">
        <f>IFERROR(VLOOKUP(Filiais_Petz4[[#This Row],[FILIAL]],'[4]PETZ E ZEEDOG'!$B:$P,15,0),"")</f>
        <v>N</v>
      </c>
      <c r="O370" t="str">
        <f>IFERROR(VLOOKUP(Filiais_Petz4[[#This Row],[FILIAL]],'[4]PETZ E ZEEDOG'!$B:$Q,16,0),"")</f>
        <v/>
      </c>
      <c r="P370" t="str">
        <f>IFERROR(VLOOKUP(Filiais_Petz4[[#This Row],[FILIAL]],'[4]PETZ E ZEEDOG'!$B:$R,17,0),"")</f>
        <v/>
      </c>
      <c r="Q370" t="str">
        <f>IFERROR(VLOOKUP(Filiais_Petz4[[#This Row],[FILIAL]],'[4]PETZ E ZEEDOG'!$B:$C,2,0),"")</f>
        <v/>
      </c>
    </row>
    <row r="371" spans="1:17" ht="14.45" hidden="1" customHeight="1" x14ac:dyDescent="0.25">
      <c r="A371" t="s">
        <v>424</v>
      </c>
      <c r="B371" t="str">
        <f>IFERROR(VLOOKUP(Filiais_Petz4[[#This Row],[FILIAL]],'[4]PETZ E ZEEDOG'!$B:$D,3,0),"")</f>
        <v/>
      </c>
      <c r="C371" t="str">
        <f>IFERROR(VLOOKUP(Filiais_Petz4[[#This Row],[FILIAL]],'[4]PETZ E ZEEDOG'!$B:$E,4,0),"")</f>
        <v/>
      </c>
      <c r="D371" t="str">
        <f>IFERROR(VLOOKUP(Filiais_Petz4[[#This Row],[FILIAL]],'[4]PETZ E ZEEDOG'!$B:$F,5,0),"")</f>
        <v/>
      </c>
      <c r="E371" t="str">
        <f>IFERROR(VLOOKUP(Filiais_Petz4[[#This Row],[FILIAL]],'[4]PETZ E ZEEDOG'!$B:$G,6,0),"")</f>
        <v/>
      </c>
      <c r="F371" s="1">
        <f>IFERROR(VLOOKUP(Filiais_Petz4[[#This Row],[FILIAL]],'[4]PETZ E ZEEDOG'!$B:$H,7,0),"")</f>
        <v>0</v>
      </c>
      <c r="G371" t="str">
        <f>IFERROR(VLOOKUP(Filiais_Petz4[[#This Row],[FILIAL]],'[4]PETZ E ZEEDOG'!$B$2:$R$1103,8,0),"")</f>
        <v/>
      </c>
      <c r="H371" t="str">
        <f>IFERROR(VLOOKUP(Filiais_Petz4[[#This Row],[FILIAL]],'[4]PETZ E ZEEDOG'!$B:$J,9,0),"")</f>
        <v/>
      </c>
      <c r="I371" t="str">
        <f>IFERROR(VLOOKUP(Filiais_Petz4[[#This Row],[FILIAL]],'[4]PETZ E ZEEDOG'!$B:$K,10,0),"")</f>
        <v/>
      </c>
      <c r="J371">
        <f>IFERROR(VLOOKUP(Filiais_Petz4[[#This Row],[FILIAL]],'[4]PETZ E ZEEDOG'!$B$2:$R$1103,11,0),"")</f>
        <v>0</v>
      </c>
      <c r="K371" s="89" t="str">
        <f>IFERROR(VLOOKUP(Filiais_Petz4[[#This Row],[FILIAL]],'[4]PETZ E ZEEDOG'!$B:$M,12,0),"")</f>
        <v/>
      </c>
      <c r="L371" t="str">
        <f>IFERROR(VLOOKUP(Filiais_Petz4[[#This Row],[FILIAL]],'[4]PETZ E ZEEDOG'!$B:$N,13,0),"")</f>
        <v/>
      </c>
      <c r="M371" t="str">
        <f>IFERROR(VLOOKUP(Filiais_Petz4[[#This Row],[FILIAL]],'[4]PETZ E ZEEDOG'!$B:$O,14,0),"")</f>
        <v/>
      </c>
      <c r="N371" t="str">
        <f>IFERROR(VLOOKUP(Filiais_Petz4[[#This Row],[FILIAL]],'[4]PETZ E ZEEDOG'!$B:$P,15,0),"")</f>
        <v>N</v>
      </c>
      <c r="O371" t="str">
        <f>IFERROR(VLOOKUP(Filiais_Petz4[[#This Row],[FILIAL]],'[4]PETZ E ZEEDOG'!$B:$Q,16,0),"")</f>
        <v/>
      </c>
      <c r="P371" t="str">
        <f>IFERROR(VLOOKUP(Filiais_Petz4[[#This Row],[FILIAL]],'[4]PETZ E ZEEDOG'!$B:$R,17,0),"")</f>
        <v/>
      </c>
      <c r="Q371" t="str">
        <f>IFERROR(VLOOKUP(Filiais_Petz4[[#This Row],[FILIAL]],'[4]PETZ E ZEEDOG'!$B:$C,2,0),"")</f>
        <v/>
      </c>
    </row>
    <row r="372" spans="1:17" ht="14.45" hidden="1" customHeight="1" x14ac:dyDescent="0.25">
      <c r="A372" t="s">
        <v>425</v>
      </c>
      <c r="B372" t="str">
        <f>IFERROR(VLOOKUP(Filiais_Petz4[[#This Row],[FILIAL]],'[4]PETZ E ZEEDOG'!$B:$D,3,0),"")</f>
        <v/>
      </c>
      <c r="C372" t="str">
        <f>IFERROR(VLOOKUP(Filiais_Petz4[[#This Row],[FILIAL]],'[4]PETZ E ZEEDOG'!$B:$E,4,0),"")</f>
        <v/>
      </c>
      <c r="D372" t="str">
        <f>IFERROR(VLOOKUP(Filiais_Petz4[[#This Row],[FILIAL]],'[4]PETZ E ZEEDOG'!$B:$F,5,0),"")</f>
        <v/>
      </c>
      <c r="E372" t="str">
        <f>IFERROR(VLOOKUP(Filiais_Petz4[[#This Row],[FILIAL]],'[4]PETZ E ZEEDOG'!$B:$G,6,0),"")</f>
        <v/>
      </c>
      <c r="F372" s="1">
        <f>IFERROR(VLOOKUP(Filiais_Petz4[[#This Row],[FILIAL]],'[4]PETZ E ZEEDOG'!$B:$H,7,0),"")</f>
        <v>0</v>
      </c>
      <c r="G372" t="str">
        <f>IFERROR(VLOOKUP(Filiais_Petz4[[#This Row],[FILIAL]],'[4]PETZ E ZEEDOG'!$B$2:$R$1103,8,0),"")</f>
        <v/>
      </c>
      <c r="H372" t="str">
        <f>IFERROR(VLOOKUP(Filiais_Petz4[[#This Row],[FILIAL]],'[4]PETZ E ZEEDOG'!$B:$J,9,0),"")</f>
        <v/>
      </c>
      <c r="I372" t="str">
        <f>IFERROR(VLOOKUP(Filiais_Petz4[[#This Row],[FILIAL]],'[4]PETZ E ZEEDOG'!$B:$K,10,0),"")</f>
        <v/>
      </c>
      <c r="J372">
        <f>IFERROR(VLOOKUP(Filiais_Petz4[[#This Row],[FILIAL]],'[4]PETZ E ZEEDOG'!$B$2:$R$1103,11,0),"")</f>
        <v>0</v>
      </c>
      <c r="K372" s="89" t="str">
        <f>IFERROR(VLOOKUP(Filiais_Petz4[[#This Row],[FILIAL]],'[4]PETZ E ZEEDOG'!$B:$M,12,0),"")</f>
        <v/>
      </c>
      <c r="L372" t="str">
        <f>IFERROR(VLOOKUP(Filiais_Petz4[[#This Row],[FILIAL]],'[4]PETZ E ZEEDOG'!$B:$N,13,0),"")</f>
        <v/>
      </c>
      <c r="M372" t="str">
        <f>IFERROR(VLOOKUP(Filiais_Petz4[[#This Row],[FILIAL]],'[4]PETZ E ZEEDOG'!$B:$O,14,0),"")</f>
        <v/>
      </c>
      <c r="N372" t="str">
        <f>IFERROR(VLOOKUP(Filiais_Petz4[[#This Row],[FILIAL]],'[4]PETZ E ZEEDOG'!$B:$P,15,0),"")</f>
        <v>N</v>
      </c>
      <c r="O372" t="str">
        <f>IFERROR(VLOOKUP(Filiais_Petz4[[#This Row],[FILIAL]],'[4]PETZ E ZEEDOG'!$B:$Q,16,0),"")</f>
        <v/>
      </c>
      <c r="P372" t="str">
        <f>IFERROR(VLOOKUP(Filiais_Petz4[[#This Row],[FILIAL]],'[4]PETZ E ZEEDOG'!$B:$R,17,0),"")</f>
        <v/>
      </c>
      <c r="Q372" t="str">
        <f>IFERROR(VLOOKUP(Filiais_Petz4[[#This Row],[FILIAL]],'[4]PETZ E ZEEDOG'!$B:$C,2,0),"")</f>
        <v/>
      </c>
    </row>
    <row r="373" spans="1:17" ht="14.45" hidden="1" customHeight="1" x14ac:dyDescent="0.25">
      <c r="A373" t="s">
        <v>426</v>
      </c>
      <c r="B373" t="str">
        <f>IFERROR(VLOOKUP(Filiais_Petz4[[#This Row],[FILIAL]],'[4]PETZ E ZEEDOG'!$B:$D,3,0),"")</f>
        <v/>
      </c>
      <c r="C373" t="str">
        <f>IFERROR(VLOOKUP(Filiais_Petz4[[#This Row],[FILIAL]],'[4]PETZ E ZEEDOG'!$B:$E,4,0),"")</f>
        <v/>
      </c>
      <c r="D373" t="str">
        <f>IFERROR(VLOOKUP(Filiais_Petz4[[#This Row],[FILIAL]],'[4]PETZ E ZEEDOG'!$B:$F,5,0),"")</f>
        <v/>
      </c>
      <c r="E373" t="str">
        <f>IFERROR(VLOOKUP(Filiais_Petz4[[#This Row],[FILIAL]],'[4]PETZ E ZEEDOG'!$B:$G,6,0),"")</f>
        <v/>
      </c>
      <c r="F373" s="1">
        <f>IFERROR(VLOOKUP(Filiais_Petz4[[#This Row],[FILIAL]],'[4]PETZ E ZEEDOG'!$B:$H,7,0),"")</f>
        <v>0</v>
      </c>
      <c r="G373" t="str">
        <f>IFERROR(VLOOKUP(Filiais_Petz4[[#This Row],[FILIAL]],'[4]PETZ E ZEEDOG'!$B$2:$R$1103,8,0),"")</f>
        <v/>
      </c>
      <c r="H373" t="str">
        <f>IFERROR(VLOOKUP(Filiais_Petz4[[#This Row],[FILIAL]],'[4]PETZ E ZEEDOG'!$B:$J,9,0),"")</f>
        <v/>
      </c>
      <c r="I373" t="str">
        <f>IFERROR(VLOOKUP(Filiais_Petz4[[#This Row],[FILIAL]],'[4]PETZ E ZEEDOG'!$B:$K,10,0),"")</f>
        <v/>
      </c>
      <c r="J373">
        <f>IFERROR(VLOOKUP(Filiais_Petz4[[#This Row],[FILIAL]],'[4]PETZ E ZEEDOG'!$B$2:$R$1103,11,0),"")</f>
        <v>0</v>
      </c>
      <c r="K373" s="89" t="str">
        <f>IFERROR(VLOOKUP(Filiais_Petz4[[#This Row],[FILIAL]],'[4]PETZ E ZEEDOG'!$B:$M,12,0),"")</f>
        <v/>
      </c>
      <c r="L373" t="str">
        <f>IFERROR(VLOOKUP(Filiais_Petz4[[#This Row],[FILIAL]],'[4]PETZ E ZEEDOG'!$B:$N,13,0),"")</f>
        <v/>
      </c>
      <c r="M373" t="str">
        <f>IFERROR(VLOOKUP(Filiais_Petz4[[#This Row],[FILIAL]],'[4]PETZ E ZEEDOG'!$B:$O,14,0),"")</f>
        <v/>
      </c>
      <c r="N373" t="str">
        <f>IFERROR(VLOOKUP(Filiais_Petz4[[#This Row],[FILIAL]],'[4]PETZ E ZEEDOG'!$B:$P,15,0),"")</f>
        <v>N</v>
      </c>
      <c r="O373" t="str">
        <f>IFERROR(VLOOKUP(Filiais_Petz4[[#This Row],[FILIAL]],'[4]PETZ E ZEEDOG'!$B:$Q,16,0),"")</f>
        <v/>
      </c>
      <c r="P373" t="str">
        <f>IFERROR(VLOOKUP(Filiais_Petz4[[#This Row],[FILIAL]],'[4]PETZ E ZEEDOG'!$B:$R,17,0),"")</f>
        <v/>
      </c>
      <c r="Q373" t="str">
        <f>IFERROR(VLOOKUP(Filiais_Petz4[[#This Row],[FILIAL]],'[4]PETZ E ZEEDOG'!$B:$C,2,0),"")</f>
        <v/>
      </c>
    </row>
    <row r="374" spans="1:17" ht="14.45" hidden="1" customHeight="1" x14ac:dyDescent="0.25">
      <c r="A374" t="s">
        <v>427</v>
      </c>
      <c r="B374" t="str">
        <f>IFERROR(VLOOKUP(Filiais_Petz4[[#This Row],[FILIAL]],'[4]PETZ E ZEEDOG'!$B:$D,3,0),"")</f>
        <v/>
      </c>
      <c r="C374" t="str">
        <f>IFERROR(VLOOKUP(Filiais_Petz4[[#This Row],[FILIAL]],'[4]PETZ E ZEEDOG'!$B:$E,4,0),"")</f>
        <v/>
      </c>
      <c r="D374" t="str">
        <f>IFERROR(VLOOKUP(Filiais_Petz4[[#This Row],[FILIAL]],'[4]PETZ E ZEEDOG'!$B:$F,5,0),"")</f>
        <v/>
      </c>
      <c r="E374" t="str">
        <f>IFERROR(VLOOKUP(Filiais_Petz4[[#This Row],[FILIAL]],'[4]PETZ E ZEEDOG'!$B:$G,6,0),"")</f>
        <v/>
      </c>
      <c r="F374" s="1">
        <f>IFERROR(VLOOKUP(Filiais_Petz4[[#This Row],[FILIAL]],'[4]PETZ E ZEEDOG'!$B:$H,7,0),"")</f>
        <v>0</v>
      </c>
      <c r="G374" t="str">
        <f>IFERROR(VLOOKUP(Filiais_Petz4[[#This Row],[FILIAL]],'[4]PETZ E ZEEDOG'!$B$2:$R$1103,8,0),"")</f>
        <v/>
      </c>
      <c r="H374" t="str">
        <f>IFERROR(VLOOKUP(Filiais_Petz4[[#This Row],[FILIAL]],'[4]PETZ E ZEEDOG'!$B:$J,9,0),"")</f>
        <v/>
      </c>
      <c r="I374" t="str">
        <f>IFERROR(VLOOKUP(Filiais_Petz4[[#This Row],[FILIAL]],'[4]PETZ E ZEEDOG'!$B:$K,10,0),"")</f>
        <v/>
      </c>
      <c r="J374">
        <f>IFERROR(VLOOKUP(Filiais_Petz4[[#This Row],[FILIAL]],'[4]PETZ E ZEEDOG'!$B$2:$R$1103,11,0),"")</f>
        <v>0</v>
      </c>
      <c r="K374" s="89" t="str">
        <f>IFERROR(VLOOKUP(Filiais_Petz4[[#This Row],[FILIAL]],'[4]PETZ E ZEEDOG'!$B:$M,12,0),"")</f>
        <v/>
      </c>
      <c r="L374" t="str">
        <f>IFERROR(VLOOKUP(Filiais_Petz4[[#This Row],[FILIAL]],'[4]PETZ E ZEEDOG'!$B:$N,13,0),"")</f>
        <v/>
      </c>
      <c r="M374" t="str">
        <f>IFERROR(VLOOKUP(Filiais_Petz4[[#This Row],[FILIAL]],'[4]PETZ E ZEEDOG'!$B:$O,14,0),"")</f>
        <v/>
      </c>
      <c r="N374" t="str">
        <f>IFERROR(VLOOKUP(Filiais_Petz4[[#This Row],[FILIAL]],'[4]PETZ E ZEEDOG'!$B:$P,15,0),"")</f>
        <v>N</v>
      </c>
      <c r="O374" t="str">
        <f>IFERROR(VLOOKUP(Filiais_Petz4[[#This Row],[FILIAL]],'[4]PETZ E ZEEDOG'!$B:$Q,16,0),"")</f>
        <v/>
      </c>
      <c r="P374" t="str">
        <f>IFERROR(VLOOKUP(Filiais_Petz4[[#This Row],[FILIAL]],'[4]PETZ E ZEEDOG'!$B:$R,17,0),"")</f>
        <v/>
      </c>
      <c r="Q374" t="str">
        <f>IFERROR(VLOOKUP(Filiais_Petz4[[#This Row],[FILIAL]],'[4]PETZ E ZEEDOG'!$B:$C,2,0),"")</f>
        <v/>
      </c>
    </row>
    <row r="375" spans="1:17" ht="14.45" hidden="1" customHeight="1" x14ac:dyDescent="0.25">
      <c r="A375" t="s">
        <v>428</v>
      </c>
      <c r="B375" t="str">
        <f>IFERROR(VLOOKUP(Filiais_Petz4[[#This Row],[FILIAL]],'[4]PETZ E ZEEDOG'!$B:$D,3,0),"")</f>
        <v/>
      </c>
      <c r="C375" t="str">
        <f>IFERROR(VLOOKUP(Filiais_Petz4[[#This Row],[FILIAL]],'[4]PETZ E ZEEDOG'!$B:$E,4,0),"")</f>
        <v/>
      </c>
      <c r="D375" t="str">
        <f>IFERROR(VLOOKUP(Filiais_Petz4[[#This Row],[FILIAL]],'[4]PETZ E ZEEDOG'!$B:$F,5,0),"")</f>
        <v/>
      </c>
      <c r="E375" t="str">
        <f>IFERROR(VLOOKUP(Filiais_Petz4[[#This Row],[FILIAL]],'[4]PETZ E ZEEDOG'!$B:$G,6,0),"")</f>
        <v/>
      </c>
      <c r="F375" s="1">
        <f>IFERROR(VLOOKUP(Filiais_Petz4[[#This Row],[FILIAL]],'[4]PETZ E ZEEDOG'!$B:$H,7,0),"")</f>
        <v>0</v>
      </c>
      <c r="G375" t="str">
        <f>IFERROR(VLOOKUP(Filiais_Petz4[[#This Row],[FILIAL]],'[4]PETZ E ZEEDOG'!$B$2:$R$1103,8,0),"")</f>
        <v/>
      </c>
      <c r="H375" t="str">
        <f>IFERROR(VLOOKUP(Filiais_Petz4[[#This Row],[FILIAL]],'[4]PETZ E ZEEDOG'!$B:$J,9,0),"")</f>
        <v/>
      </c>
      <c r="I375" t="str">
        <f>IFERROR(VLOOKUP(Filiais_Petz4[[#This Row],[FILIAL]],'[4]PETZ E ZEEDOG'!$B:$K,10,0),"")</f>
        <v/>
      </c>
      <c r="J375">
        <f>IFERROR(VLOOKUP(Filiais_Petz4[[#This Row],[FILIAL]],'[4]PETZ E ZEEDOG'!$B$2:$R$1103,11,0),"")</f>
        <v>0</v>
      </c>
      <c r="K375" s="89" t="str">
        <f>IFERROR(VLOOKUP(Filiais_Petz4[[#This Row],[FILIAL]],'[4]PETZ E ZEEDOG'!$B:$M,12,0),"")</f>
        <v/>
      </c>
      <c r="L375" t="str">
        <f>IFERROR(VLOOKUP(Filiais_Petz4[[#This Row],[FILIAL]],'[4]PETZ E ZEEDOG'!$B:$N,13,0),"")</f>
        <v/>
      </c>
      <c r="M375" t="str">
        <f>IFERROR(VLOOKUP(Filiais_Petz4[[#This Row],[FILIAL]],'[4]PETZ E ZEEDOG'!$B:$O,14,0),"")</f>
        <v/>
      </c>
      <c r="N375" t="str">
        <f>IFERROR(VLOOKUP(Filiais_Petz4[[#This Row],[FILIAL]],'[4]PETZ E ZEEDOG'!$B:$P,15,0),"")</f>
        <v>N</v>
      </c>
      <c r="O375" t="str">
        <f>IFERROR(VLOOKUP(Filiais_Petz4[[#This Row],[FILIAL]],'[4]PETZ E ZEEDOG'!$B:$Q,16,0),"")</f>
        <v/>
      </c>
      <c r="P375" t="str">
        <f>IFERROR(VLOOKUP(Filiais_Petz4[[#This Row],[FILIAL]],'[4]PETZ E ZEEDOG'!$B:$R,17,0),"")</f>
        <v/>
      </c>
      <c r="Q375" t="str">
        <f>IFERROR(VLOOKUP(Filiais_Petz4[[#This Row],[FILIAL]],'[4]PETZ E ZEEDOG'!$B:$C,2,0),"")</f>
        <v/>
      </c>
    </row>
    <row r="376" spans="1:17" ht="14.45" hidden="1" customHeight="1" x14ac:dyDescent="0.25">
      <c r="A376" t="s">
        <v>429</v>
      </c>
      <c r="B376" t="str">
        <f>IFERROR(VLOOKUP(Filiais_Petz4[[#This Row],[FILIAL]],'[4]PETZ E ZEEDOG'!$B:$D,3,0),"")</f>
        <v/>
      </c>
      <c r="C376" t="str">
        <f>IFERROR(VLOOKUP(Filiais_Petz4[[#This Row],[FILIAL]],'[4]PETZ E ZEEDOG'!$B:$E,4,0),"")</f>
        <v/>
      </c>
      <c r="D376" t="str">
        <f>IFERROR(VLOOKUP(Filiais_Petz4[[#This Row],[FILIAL]],'[4]PETZ E ZEEDOG'!$B:$F,5,0),"")</f>
        <v/>
      </c>
      <c r="E376" t="str">
        <f>IFERROR(VLOOKUP(Filiais_Petz4[[#This Row],[FILIAL]],'[4]PETZ E ZEEDOG'!$B:$G,6,0),"")</f>
        <v/>
      </c>
      <c r="F376" s="1">
        <f>IFERROR(VLOOKUP(Filiais_Petz4[[#This Row],[FILIAL]],'[4]PETZ E ZEEDOG'!$B:$H,7,0),"")</f>
        <v>0</v>
      </c>
      <c r="G376" t="str">
        <f>IFERROR(VLOOKUP(Filiais_Petz4[[#This Row],[FILIAL]],'[4]PETZ E ZEEDOG'!$B$2:$R$1103,8,0),"")</f>
        <v/>
      </c>
      <c r="H376" t="str">
        <f>IFERROR(VLOOKUP(Filiais_Petz4[[#This Row],[FILIAL]],'[4]PETZ E ZEEDOG'!$B:$J,9,0),"")</f>
        <v/>
      </c>
      <c r="I376" t="str">
        <f>IFERROR(VLOOKUP(Filiais_Petz4[[#This Row],[FILIAL]],'[4]PETZ E ZEEDOG'!$B:$K,10,0),"")</f>
        <v/>
      </c>
      <c r="J376">
        <f>IFERROR(VLOOKUP(Filiais_Petz4[[#This Row],[FILIAL]],'[4]PETZ E ZEEDOG'!$B$2:$R$1103,11,0),"")</f>
        <v>0</v>
      </c>
      <c r="K376" s="89" t="str">
        <f>IFERROR(VLOOKUP(Filiais_Petz4[[#This Row],[FILIAL]],'[4]PETZ E ZEEDOG'!$B:$M,12,0),"")</f>
        <v/>
      </c>
      <c r="L376" t="str">
        <f>IFERROR(VLOOKUP(Filiais_Petz4[[#This Row],[FILIAL]],'[4]PETZ E ZEEDOG'!$B:$N,13,0),"")</f>
        <v/>
      </c>
      <c r="M376" t="str">
        <f>IFERROR(VLOOKUP(Filiais_Petz4[[#This Row],[FILIAL]],'[4]PETZ E ZEEDOG'!$B:$O,14,0),"")</f>
        <v/>
      </c>
      <c r="N376" t="str">
        <f>IFERROR(VLOOKUP(Filiais_Petz4[[#This Row],[FILIAL]],'[4]PETZ E ZEEDOG'!$B:$P,15,0),"")</f>
        <v>N</v>
      </c>
      <c r="O376" t="str">
        <f>IFERROR(VLOOKUP(Filiais_Petz4[[#This Row],[FILIAL]],'[4]PETZ E ZEEDOG'!$B:$Q,16,0),"")</f>
        <v/>
      </c>
      <c r="P376" t="str">
        <f>IFERROR(VLOOKUP(Filiais_Petz4[[#This Row],[FILIAL]],'[4]PETZ E ZEEDOG'!$B:$R,17,0),"")</f>
        <v/>
      </c>
      <c r="Q376" t="str">
        <f>IFERROR(VLOOKUP(Filiais_Petz4[[#This Row],[FILIAL]],'[4]PETZ E ZEEDOG'!$B:$C,2,0),"")</f>
        <v/>
      </c>
    </row>
    <row r="377" spans="1:17" ht="14.45" hidden="1" customHeight="1" x14ac:dyDescent="0.25">
      <c r="A377" t="s">
        <v>430</v>
      </c>
      <c r="B377" t="str">
        <f>IFERROR(VLOOKUP(Filiais_Petz4[[#This Row],[FILIAL]],'[4]PETZ E ZEEDOG'!$B:$D,3,0),"")</f>
        <v/>
      </c>
      <c r="C377" t="str">
        <f>IFERROR(VLOOKUP(Filiais_Petz4[[#This Row],[FILIAL]],'[4]PETZ E ZEEDOG'!$B:$E,4,0),"")</f>
        <v/>
      </c>
      <c r="D377" t="str">
        <f>IFERROR(VLOOKUP(Filiais_Petz4[[#This Row],[FILIAL]],'[4]PETZ E ZEEDOG'!$B:$F,5,0),"")</f>
        <v/>
      </c>
      <c r="E377" t="str">
        <f>IFERROR(VLOOKUP(Filiais_Petz4[[#This Row],[FILIAL]],'[4]PETZ E ZEEDOG'!$B:$G,6,0),"")</f>
        <v/>
      </c>
      <c r="F377" s="1">
        <f>IFERROR(VLOOKUP(Filiais_Petz4[[#This Row],[FILIAL]],'[4]PETZ E ZEEDOG'!$B:$H,7,0),"")</f>
        <v>0</v>
      </c>
      <c r="G377" t="str">
        <f>IFERROR(VLOOKUP(Filiais_Petz4[[#This Row],[FILIAL]],'[4]PETZ E ZEEDOG'!$B$2:$R$1103,8,0),"")</f>
        <v/>
      </c>
      <c r="H377" t="str">
        <f>IFERROR(VLOOKUP(Filiais_Petz4[[#This Row],[FILIAL]],'[4]PETZ E ZEEDOG'!$B:$J,9,0),"")</f>
        <v/>
      </c>
      <c r="I377" t="str">
        <f>IFERROR(VLOOKUP(Filiais_Petz4[[#This Row],[FILIAL]],'[4]PETZ E ZEEDOG'!$B:$K,10,0),"")</f>
        <v/>
      </c>
      <c r="J377">
        <f>IFERROR(VLOOKUP(Filiais_Petz4[[#This Row],[FILIAL]],'[4]PETZ E ZEEDOG'!$B$2:$R$1103,11,0),"")</f>
        <v>0</v>
      </c>
      <c r="K377" s="89" t="str">
        <f>IFERROR(VLOOKUP(Filiais_Petz4[[#This Row],[FILIAL]],'[4]PETZ E ZEEDOG'!$B:$M,12,0),"")</f>
        <v/>
      </c>
      <c r="L377" t="str">
        <f>IFERROR(VLOOKUP(Filiais_Petz4[[#This Row],[FILIAL]],'[4]PETZ E ZEEDOG'!$B:$N,13,0),"")</f>
        <v/>
      </c>
      <c r="M377" t="str">
        <f>IFERROR(VLOOKUP(Filiais_Petz4[[#This Row],[FILIAL]],'[4]PETZ E ZEEDOG'!$B:$O,14,0),"")</f>
        <v/>
      </c>
      <c r="N377" t="str">
        <f>IFERROR(VLOOKUP(Filiais_Petz4[[#This Row],[FILIAL]],'[4]PETZ E ZEEDOG'!$B:$P,15,0),"")</f>
        <v>N</v>
      </c>
      <c r="O377" t="str">
        <f>IFERROR(VLOOKUP(Filiais_Petz4[[#This Row],[FILIAL]],'[4]PETZ E ZEEDOG'!$B:$Q,16,0),"")</f>
        <v/>
      </c>
      <c r="P377" t="str">
        <f>IFERROR(VLOOKUP(Filiais_Petz4[[#This Row],[FILIAL]],'[4]PETZ E ZEEDOG'!$B:$R,17,0),"")</f>
        <v/>
      </c>
      <c r="Q377" t="str">
        <f>IFERROR(VLOOKUP(Filiais_Petz4[[#This Row],[FILIAL]],'[4]PETZ E ZEEDOG'!$B:$C,2,0),"")</f>
        <v/>
      </c>
    </row>
    <row r="378" spans="1:17" ht="14.45" hidden="1" customHeight="1" x14ac:dyDescent="0.25">
      <c r="A378" t="s">
        <v>431</v>
      </c>
      <c r="B378" t="str">
        <f>IFERROR(VLOOKUP(Filiais_Petz4[[#This Row],[FILIAL]],'[4]PETZ E ZEEDOG'!$B:$D,3,0),"")</f>
        <v/>
      </c>
      <c r="C378" t="str">
        <f>IFERROR(VLOOKUP(Filiais_Petz4[[#This Row],[FILIAL]],'[4]PETZ E ZEEDOG'!$B:$E,4,0),"")</f>
        <v/>
      </c>
      <c r="D378" t="str">
        <f>IFERROR(VLOOKUP(Filiais_Petz4[[#This Row],[FILIAL]],'[4]PETZ E ZEEDOG'!$B:$F,5,0),"")</f>
        <v/>
      </c>
      <c r="E378" t="str">
        <f>IFERROR(VLOOKUP(Filiais_Petz4[[#This Row],[FILIAL]],'[4]PETZ E ZEEDOG'!$B:$G,6,0),"")</f>
        <v/>
      </c>
      <c r="F378" s="1">
        <f>IFERROR(VLOOKUP(Filiais_Petz4[[#This Row],[FILIAL]],'[4]PETZ E ZEEDOG'!$B:$H,7,0),"")</f>
        <v>0</v>
      </c>
      <c r="G378" t="str">
        <f>IFERROR(VLOOKUP(Filiais_Petz4[[#This Row],[FILIAL]],'[4]PETZ E ZEEDOG'!$B$2:$R$1103,8,0),"")</f>
        <v/>
      </c>
      <c r="H378" t="str">
        <f>IFERROR(VLOOKUP(Filiais_Petz4[[#This Row],[FILIAL]],'[4]PETZ E ZEEDOG'!$B:$J,9,0),"")</f>
        <v/>
      </c>
      <c r="I378" t="str">
        <f>IFERROR(VLOOKUP(Filiais_Petz4[[#This Row],[FILIAL]],'[4]PETZ E ZEEDOG'!$B:$K,10,0),"")</f>
        <v/>
      </c>
      <c r="J378">
        <f>IFERROR(VLOOKUP(Filiais_Petz4[[#This Row],[FILIAL]],'[4]PETZ E ZEEDOG'!$B$2:$R$1103,11,0),"")</f>
        <v>0</v>
      </c>
      <c r="K378" s="89" t="str">
        <f>IFERROR(VLOOKUP(Filiais_Petz4[[#This Row],[FILIAL]],'[4]PETZ E ZEEDOG'!$B:$M,12,0),"")</f>
        <v/>
      </c>
      <c r="L378" t="str">
        <f>IFERROR(VLOOKUP(Filiais_Petz4[[#This Row],[FILIAL]],'[4]PETZ E ZEEDOG'!$B:$N,13,0),"")</f>
        <v/>
      </c>
      <c r="M378" t="str">
        <f>IFERROR(VLOOKUP(Filiais_Petz4[[#This Row],[FILIAL]],'[4]PETZ E ZEEDOG'!$B:$O,14,0),"")</f>
        <v/>
      </c>
      <c r="N378" t="str">
        <f>IFERROR(VLOOKUP(Filiais_Petz4[[#This Row],[FILIAL]],'[4]PETZ E ZEEDOG'!$B:$P,15,0),"")</f>
        <v>N</v>
      </c>
      <c r="O378" t="str">
        <f>IFERROR(VLOOKUP(Filiais_Petz4[[#This Row],[FILIAL]],'[4]PETZ E ZEEDOG'!$B:$Q,16,0),"")</f>
        <v/>
      </c>
      <c r="P378" t="str">
        <f>IFERROR(VLOOKUP(Filiais_Petz4[[#This Row],[FILIAL]],'[4]PETZ E ZEEDOG'!$B:$R,17,0),"")</f>
        <v/>
      </c>
      <c r="Q378" t="str">
        <f>IFERROR(VLOOKUP(Filiais_Petz4[[#This Row],[FILIAL]],'[4]PETZ E ZEEDOG'!$B:$C,2,0),"")</f>
        <v/>
      </c>
    </row>
    <row r="379" spans="1:17" ht="14.45" hidden="1" customHeight="1" x14ac:dyDescent="0.25">
      <c r="A379" t="s">
        <v>432</v>
      </c>
      <c r="B379" t="str">
        <f>IFERROR(VLOOKUP(Filiais_Petz4[[#This Row],[FILIAL]],'[4]PETZ E ZEEDOG'!$B:$D,3,0),"")</f>
        <v/>
      </c>
      <c r="C379" t="str">
        <f>IFERROR(VLOOKUP(Filiais_Petz4[[#This Row],[FILIAL]],'[4]PETZ E ZEEDOG'!$B:$E,4,0),"")</f>
        <v/>
      </c>
      <c r="D379" t="str">
        <f>IFERROR(VLOOKUP(Filiais_Petz4[[#This Row],[FILIAL]],'[4]PETZ E ZEEDOG'!$B:$F,5,0),"")</f>
        <v/>
      </c>
      <c r="E379" t="str">
        <f>IFERROR(VLOOKUP(Filiais_Petz4[[#This Row],[FILIAL]],'[4]PETZ E ZEEDOG'!$B:$G,6,0),"")</f>
        <v/>
      </c>
      <c r="F379" s="1">
        <f>IFERROR(VLOOKUP(Filiais_Petz4[[#This Row],[FILIAL]],'[4]PETZ E ZEEDOG'!$B:$H,7,0),"")</f>
        <v>0</v>
      </c>
      <c r="G379" t="str">
        <f>IFERROR(VLOOKUP(Filiais_Petz4[[#This Row],[FILIAL]],'[4]PETZ E ZEEDOG'!$B$2:$R$1103,8,0),"")</f>
        <v/>
      </c>
      <c r="H379" t="str">
        <f>IFERROR(VLOOKUP(Filiais_Petz4[[#This Row],[FILIAL]],'[4]PETZ E ZEEDOG'!$B:$J,9,0),"")</f>
        <v/>
      </c>
      <c r="I379" t="str">
        <f>IFERROR(VLOOKUP(Filiais_Petz4[[#This Row],[FILIAL]],'[4]PETZ E ZEEDOG'!$B:$K,10,0),"")</f>
        <v/>
      </c>
      <c r="J379">
        <f>IFERROR(VLOOKUP(Filiais_Petz4[[#This Row],[FILIAL]],'[4]PETZ E ZEEDOG'!$B$2:$R$1103,11,0),"")</f>
        <v>0</v>
      </c>
      <c r="K379" s="89" t="str">
        <f>IFERROR(VLOOKUP(Filiais_Petz4[[#This Row],[FILIAL]],'[4]PETZ E ZEEDOG'!$B:$M,12,0),"")</f>
        <v/>
      </c>
      <c r="L379" t="str">
        <f>IFERROR(VLOOKUP(Filiais_Petz4[[#This Row],[FILIAL]],'[4]PETZ E ZEEDOG'!$B:$N,13,0),"")</f>
        <v/>
      </c>
      <c r="M379" t="str">
        <f>IFERROR(VLOOKUP(Filiais_Petz4[[#This Row],[FILIAL]],'[4]PETZ E ZEEDOG'!$B:$O,14,0),"")</f>
        <v/>
      </c>
      <c r="N379" t="str">
        <f>IFERROR(VLOOKUP(Filiais_Petz4[[#This Row],[FILIAL]],'[4]PETZ E ZEEDOG'!$B:$P,15,0),"")</f>
        <v>N</v>
      </c>
      <c r="O379" t="str">
        <f>IFERROR(VLOOKUP(Filiais_Petz4[[#This Row],[FILIAL]],'[4]PETZ E ZEEDOG'!$B:$Q,16,0),"")</f>
        <v/>
      </c>
      <c r="P379" t="str">
        <f>IFERROR(VLOOKUP(Filiais_Petz4[[#This Row],[FILIAL]],'[4]PETZ E ZEEDOG'!$B:$R,17,0),"")</f>
        <v/>
      </c>
      <c r="Q379" t="str">
        <f>IFERROR(VLOOKUP(Filiais_Petz4[[#This Row],[FILIAL]],'[4]PETZ E ZEEDOG'!$B:$C,2,0),"")</f>
        <v/>
      </c>
    </row>
    <row r="380" spans="1:17" ht="14.45" hidden="1" customHeight="1" x14ac:dyDescent="0.25">
      <c r="A380" t="s">
        <v>433</v>
      </c>
      <c r="B380" t="str">
        <f>IFERROR(VLOOKUP(Filiais_Petz4[[#This Row],[FILIAL]],'[4]PETZ E ZEEDOG'!$B:$D,3,0),"")</f>
        <v/>
      </c>
      <c r="C380" t="str">
        <f>IFERROR(VLOOKUP(Filiais_Petz4[[#This Row],[FILIAL]],'[4]PETZ E ZEEDOG'!$B:$E,4,0),"")</f>
        <v/>
      </c>
      <c r="D380" t="str">
        <f>IFERROR(VLOOKUP(Filiais_Petz4[[#This Row],[FILIAL]],'[4]PETZ E ZEEDOG'!$B:$F,5,0),"")</f>
        <v/>
      </c>
      <c r="E380" t="str">
        <f>IFERROR(VLOOKUP(Filiais_Petz4[[#This Row],[FILIAL]],'[4]PETZ E ZEEDOG'!$B:$G,6,0),"")</f>
        <v/>
      </c>
      <c r="F380" s="1">
        <f>IFERROR(VLOOKUP(Filiais_Petz4[[#This Row],[FILIAL]],'[4]PETZ E ZEEDOG'!$B:$H,7,0),"")</f>
        <v>0</v>
      </c>
      <c r="G380" t="str">
        <f>IFERROR(VLOOKUP(Filiais_Petz4[[#This Row],[FILIAL]],'[4]PETZ E ZEEDOG'!$B$2:$R$1103,8,0),"")</f>
        <v/>
      </c>
      <c r="H380" t="str">
        <f>IFERROR(VLOOKUP(Filiais_Petz4[[#This Row],[FILIAL]],'[4]PETZ E ZEEDOG'!$B:$J,9,0),"")</f>
        <v/>
      </c>
      <c r="I380" t="str">
        <f>IFERROR(VLOOKUP(Filiais_Petz4[[#This Row],[FILIAL]],'[4]PETZ E ZEEDOG'!$B:$K,10,0),"")</f>
        <v/>
      </c>
      <c r="J380">
        <f>IFERROR(VLOOKUP(Filiais_Petz4[[#This Row],[FILIAL]],'[4]PETZ E ZEEDOG'!$B$2:$R$1103,11,0),"")</f>
        <v>0</v>
      </c>
      <c r="K380" s="89" t="str">
        <f>IFERROR(VLOOKUP(Filiais_Petz4[[#This Row],[FILIAL]],'[4]PETZ E ZEEDOG'!$B:$M,12,0),"")</f>
        <v/>
      </c>
      <c r="L380" t="str">
        <f>IFERROR(VLOOKUP(Filiais_Petz4[[#This Row],[FILIAL]],'[4]PETZ E ZEEDOG'!$B:$N,13,0),"")</f>
        <v/>
      </c>
      <c r="M380" t="str">
        <f>IFERROR(VLOOKUP(Filiais_Petz4[[#This Row],[FILIAL]],'[4]PETZ E ZEEDOG'!$B:$O,14,0),"")</f>
        <v/>
      </c>
      <c r="N380" t="str">
        <f>IFERROR(VLOOKUP(Filiais_Petz4[[#This Row],[FILIAL]],'[4]PETZ E ZEEDOG'!$B:$P,15,0),"")</f>
        <v>N</v>
      </c>
      <c r="O380" t="str">
        <f>IFERROR(VLOOKUP(Filiais_Petz4[[#This Row],[FILIAL]],'[4]PETZ E ZEEDOG'!$B:$Q,16,0),"")</f>
        <v/>
      </c>
      <c r="P380" t="str">
        <f>IFERROR(VLOOKUP(Filiais_Petz4[[#This Row],[FILIAL]],'[4]PETZ E ZEEDOG'!$B:$R,17,0),"")</f>
        <v/>
      </c>
      <c r="Q380" t="str">
        <f>IFERROR(VLOOKUP(Filiais_Petz4[[#This Row],[FILIAL]],'[4]PETZ E ZEEDOG'!$B:$C,2,0),"")</f>
        <v/>
      </c>
    </row>
    <row r="381" spans="1:17" ht="14.45" hidden="1" customHeight="1" x14ac:dyDescent="0.25">
      <c r="A381" t="s">
        <v>434</v>
      </c>
      <c r="B381" t="str">
        <f>IFERROR(VLOOKUP(Filiais_Petz4[[#This Row],[FILIAL]],'[4]PETZ E ZEEDOG'!$B:$D,3,0),"")</f>
        <v/>
      </c>
      <c r="C381" t="str">
        <f>IFERROR(VLOOKUP(Filiais_Petz4[[#This Row],[FILIAL]],'[4]PETZ E ZEEDOG'!$B:$E,4,0),"")</f>
        <v/>
      </c>
      <c r="D381" t="str">
        <f>IFERROR(VLOOKUP(Filiais_Petz4[[#This Row],[FILIAL]],'[4]PETZ E ZEEDOG'!$B:$F,5,0),"")</f>
        <v/>
      </c>
      <c r="E381" t="str">
        <f>IFERROR(VLOOKUP(Filiais_Petz4[[#This Row],[FILIAL]],'[4]PETZ E ZEEDOG'!$B:$G,6,0),"")</f>
        <v/>
      </c>
      <c r="F381" s="1">
        <f>IFERROR(VLOOKUP(Filiais_Petz4[[#This Row],[FILIAL]],'[4]PETZ E ZEEDOG'!$B:$H,7,0),"")</f>
        <v>0</v>
      </c>
      <c r="G381" t="str">
        <f>IFERROR(VLOOKUP(Filiais_Petz4[[#This Row],[FILIAL]],'[4]PETZ E ZEEDOG'!$B$2:$R$1103,8,0),"")</f>
        <v/>
      </c>
      <c r="H381" t="str">
        <f>IFERROR(VLOOKUP(Filiais_Petz4[[#This Row],[FILIAL]],'[4]PETZ E ZEEDOG'!$B:$J,9,0),"")</f>
        <v/>
      </c>
      <c r="I381" t="str">
        <f>IFERROR(VLOOKUP(Filiais_Petz4[[#This Row],[FILIAL]],'[4]PETZ E ZEEDOG'!$B:$K,10,0),"")</f>
        <v/>
      </c>
      <c r="J381">
        <f>IFERROR(VLOOKUP(Filiais_Petz4[[#This Row],[FILIAL]],'[4]PETZ E ZEEDOG'!$B$2:$R$1103,11,0),"")</f>
        <v>0</v>
      </c>
      <c r="K381" s="89" t="str">
        <f>IFERROR(VLOOKUP(Filiais_Petz4[[#This Row],[FILIAL]],'[4]PETZ E ZEEDOG'!$B:$M,12,0),"")</f>
        <v/>
      </c>
      <c r="L381" t="str">
        <f>IFERROR(VLOOKUP(Filiais_Petz4[[#This Row],[FILIAL]],'[4]PETZ E ZEEDOG'!$B:$N,13,0),"")</f>
        <v/>
      </c>
      <c r="M381" t="str">
        <f>IFERROR(VLOOKUP(Filiais_Petz4[[#This Row],[FILIAL]],'[4]PETZ E ZEEDOG'!$B:$O,14,0),"")</f>
        <v/>
      </c>
      <c r="N381" t="str">
        <f>IFERROR(VLOOKUP(Filiais_Petz4[[#This Row],[FILIAL]],'[4]PETZ E ZEEDOG'!$B:$P,15,0),"")</f>
        <v>N</v>
      </c>
      <c r="O381" t="str">
        <f>IFERROR(VLOOKUP(Filiais_Petz4[[#This Row],[FILIAL]],'[4]PETZ E ZEEDOG'!$B:$Q,16,0),"")</f>
        <v/>
      </c>
      <c r="P381" t="str">
        <f>IFERROR(VLOOKUP(Filiais_Petz4[[#This Row],[FILIAL]],'[4]PETZ E ZEEDOG'!$B:$R,17,0),"")</f>
        <v/>
      </c>
      <c r="Q381" t="str">
        <f>IFERROR(VLOOKUP(Filiais_Petz4[[#This Row],[FILIAL]],'[4]PETZ E ZEEDOG'!$B:$C,2,0),"")</f>
        <v/>
      </c>
    </row>
    <row r="382" spans="1:17" ht="14.45" hidden="1" customHeight="1" x14ac:dyDescent="0.25">
      <c r="A382" t="s">
        <v>435</v>
      </c>
      <c r="B382" t="str">
        <f>IFERROR(VLOOKUP(Filiais_Petz4[[#This Row],[FILIAL]],'[4]PETZ E ZEEDOG'!$B:$D,3,0),"")</f>
        <v/>
      </c>
      <c r="C382" t="str">
        <f>IFERROR(VLOOKUP(Filiais_Petz4[[#This Row],[FILIAL]],'[4]PETZ E ZEEDOG'!$B:$E,4,0),"")</f>
        <v/>
      </c>
      <c r="D382" t="str">
        <f>IFERROR(VLOOKUP(Filiais_Petz4[[#This Row],[FILIAL]],'[4]PETZ E ZEEDOG'!$B:$F,5,0),"")</f>
        <v/>
      </c>
      <c r="E382" t="str">
        <f>IFERROR(VLOOKUP(Filiais_Petz4[[#This Row],[FILIAL]],'[4]PETZ E ZEEDOG'!$B:$G,6,0),"")</f>
        <v/>
      </c>
      <c r="F382" s="1">
        <f>IFERROR(VLOOKUP(Filiais_Petz4[[#This Row],[FILIAL]],'[4]PETZ E ZEEDOG'!$B:$H,7,0),"")</f>
        <v>0</v>
      </c>
      <c r="G382" t="str">
        <f>IFERROR(VLOOKUP(Filiais_Petz4[[#This Row],[FILIAL]],'[4]PETZ E ZEEDOG'!$B$2:$R$1103,8,0),"")</f>
        <v/>
      </c>
      <c r="H382" t="str">
        <f>IFERROR(VLOOKUP(Filiais_Petz4[[#This Row],[FILIAL]],'[4]PETZ E ZEEDOG'!$B:$J,9,0),"")</f>
        <v/>
      </c>
      <c r="I382" t="str">
        <f>IFERROR(VLOOKUP(Filiais_Petz4[[#This Row],[FILIAL]],'[4]PETZ E ZEEDOG'!$B:$K,10,0),"")</f>
        <v/>
      </c>
      <c r="J382">
        <f>IFERROR(VLOOKUP(Filiais_Petz4[[#This Row],[FILIAL]],'[4]PETZ E ZEEDOG'!$B$2:$R$1103,11,0),"")</f>
        <v>0</v>
      </c>
      <c r="K382" s="89" t="str">
        <f>IFERROR(VLOOKUP(Filiais_Petz4[[#This Row],[FILIAL]],'[4]PETZ E ZEEDOG'!$B:$M,12,0),"")</f>
        <v/>
      </c>
      <c r="L382" t="str">
        <f>IFERROR(VLOOKUP(Filiais_Petz4[[#This Row],[FILIAL]],'[4]PETZ E ZEEDOG'!$B:$N,13,0),"")</f>
        <v/>
      </c>
      <c r="M382" t="str">
        <f>IFERROR(VLOOKUP(Filiais_Petz4[[#This Row],[FILIAL]],'[4]PETZ E ZEEDOG'!$B:$O,14,0),"")</f>
        <v/>
      </c>
      <c r="N382" t="str">
        <f>IFERROR(VLOOKUP(Filiais_Petz4[[#This Row],[FILIAL]],'[4]PETZ E ZEEDOG'!$B:$P,15,0),"")</f>
        <v>N</v>
      </c>
      <c r="O382" t="str">
        <f>IFERROR(VLOOKUP(Filiais_Petz4[[#This Row],[FILIAL]],'[4]PETZ E ZEEDOG'!$B:$Q,16,0),"")</f>
        <v/>
      </c>
      <c r="P382" t="str">
        <f>IFERROR(VLOOKUP(Filiais_Petz4[[#This Row],[FILIAL]],'[4]PETZ E ZEEDOG'!$B:$R,17,0),"")</f>
        <v/>
      </c>
      <c r="Q382" t="str">
        <f>IFERROR(VLOOKUP(Filiais_Petz4[[#This Row],[FILIAL]],'[4]PETZ E ZEEDOG'!$B:$C,2,0),"")</f>
        <v/>
      </c>
    </row>
    <row r="383" spans="1:17" ht="14.45" hidden="1" customHeight="1" x14ac:dyDescent="0.25">
      <c r="A383" t="s">
        <v>436</v>
      </c>
      <c r="B383" t="str">
        <f>IFERROR(VLOOKUP(Filiais_Petz4[[#This Row],[FILIAL]],'[4]PETZ E ZEEDOG'!$B:$D,3,0),"")</f>
        <v/>
      </c>
      <c r="C383" t="str">
        <f>IFERROR(VLOOKUP(Filiais_Petz4[[#This Row],[FILIAL]],'[4]PETZ E ZEEDOG'!$B:$E,4,0),"")</f>
        <v/>
      </c>
      <c r="D383" t="str">
        <f>IFERROR(VLOOKUP(Filiais_Petz4[[#This Row],[FILIAL]],'[4]PETZ E ZEEDOG'!$B:$F,5,0),"")</f>
        <v/>
      </c>
      <c r="E383" t="str">
        <f>IFERROR(VLOOKUP(Filiais_Petz4[[#This Row],[FILIAL]],'[4]PETZ E ZEEDOG'!$B:$G,6,0),"")</f>
        <v/>
      </c>
      <c r="F383" s="1">
        <f>IFERROR(VLOOKUP(Filiais_Petz4[[#This Row],[FILIAL]],'[4]PETZ E ZEEDOG'!$B:$H,7,0),"")</f>
        <v>0</v>
      </c>
      <c r="G383" t="str">
        <f>IFERROR(VLOOKUP(Filiais_Petz4[[#This Row],[FILIAL]],'[4]PETZ E ZEEDOG'!$B$2:$R$1103,8,0),"")</f>
        <v/>
      </c>
      <c r="H383" t="str">
        <f>IFERROR(VLOOKUP(Filiais_Petz4[[#This Row],[FILIAL]],'[4]PETZ E ZEEDOG'!$B:$J,9,0),"")</f>
        <v/>
      </c>
      <c r="I383" t="str">
        <f>IFERROR(VLOOKUP(Filiais_Petz4[[#This Row],[FILIAL]],'[4]PETZ E ZEEDOG'!$B:$K,10,0),"")</f>
        <v/>
      </c>
      <c r="J383">
        <f>IFERROR(VLOOKUP(Filiais_Petz4[[#This Row],[FILIAL]],'[4]PETZ E ZEEDOG'!$B$2:$R$1103,11,0),"")</f>
        <v>0</v>
      </c>
      <c r="K383" s="89" t="str">
        <f>IFERROR(VLOOKUP(Filiais_Petz4[[#This Row],[FILIAL]],'[4]PETZ E ZEEDOG'!$B:$M,12,0),"")</f>
        <v/>
      </c>
      <c r="L383" t="str">
        <f>IFERROR(VLOOKUP(Filiais_Petz4[[#This Row],[FILIAL]],'[4]PETZ E ZEEDOG'!$B:$N,13,0),"")</f>
        <v/>
      </c>
      <c r="M383" t="str">
        <f>IFERROR(VLOOKUP(Filiais_Petz4[[#This Row],[FILIAL]],'[4]PETZ E ZEEDOG'!$B:$O,14,0),"")</f>
        <v/>
      </c>
      <c r="N383" t="str">
        <f>IFERROR(VLOOKUP(Filiais_Petz4[[#This Row],[FILIAL]],'[4]PETZ E ZEEDOG'!$B:$P,15,0),"")</f>
        <v>N</v>
      </c>
      <c r="O383" t="str">
        <f>IFERROR(VLOOKUP(Filiais_Petz4[[#This Row],[FILIAL]],'[4]PETZ E ZEEDOG'!$B:$Q,16,0),"")</f>
        <v/>
      </c>
      <c r="P383" t="str">
        <f>IFERROR(VLOOKUP(Filiais_Petz4[[#This Row],[FILIAL]],'[4]PETZ E ZEEDOG'!$B:$R,17,0),"")</f>
        <v/>
      </c>
      <c r="Q383" t="str">
        <f>IFERROR(VLOOKUP(Filiais_Petz4[[#This Row],[FILIAL]],'[4]PETZ E ZEEDOG'!$B:$C,2,0),"")</f>
        <v/>
      </c>
    </row>
    <row r="384" spans="1:17" ht="14.45" hidden="1" customHeight="1" x14ac:dyDescent="0.25">
      <c r="A384" t="s">
        <v>437</v>
      </c>
      <c r="B384" t="str">
        <f>IFERROR(VLOOKUP(Filiais_Petz4[[#This Row],[FILIAL]],'[4]PETZ E ZEEDOG'!$B:$D,3,0),"")</f>
        <v/>
      </c>
      <c r="C384" t="str">
        <f>IFERROR(VLOOKUP(Filiais_Petz4[[#This Row],[FILIAL]],'[4]PETZ E ZEEDOG'!$B:$E,4,0),"")</f>
        <v/>
      </c>
      <c r="D384" t="str">
        <f>IFERROR(VLOOKUP(Filiais_Petz4[[#This Row],[FILIAL]],'[4]PETZ E ZEEDOG'!$B:$F,5,0),"")</f>
        <v/>
      </c>
      <c r="E384" t="str">
        <f>IFERROR(VLOOKUP(Filiais_Petz4[[#This Row],[FILIAL]],'[4]PETZ E ZEEDOG'!$B:$G,6,0),"")</f>
        <v/>
      </c>
      <c r="F384" s="1">
        <f>IFERROR(VLOOKUP(Filiais_Petz4[[#This Row],[FILIAL]],'[4]PETZ E ZEEDOG'!$B:$H,7,0),"")</f>
        <v>0</v>
      </c>
      <c r="G384" t="str">
        <f>IFERROR(VLOOKUP(Filiais_Petz4[[#This Row],[FILIAL]],'[4]PETZ E ZEEDOG'!$B$2:$R$1103,8,0),"")</f>
        <v/>
      </c>
      <c r="H384" t="str">
        <f>IFERROR(VLOOKUP(Filiais_Petz4[[#This Row],[FILIAL]],'[4]PETZ E ZEEDOG'!$B:$J,9,0),"")</f>
        <v/>
      </c>
      <c r="I384" t="str">
        <f>IFERROR(VLOOKUP(Filiais_Petz4[[#This Row],[FILIAL]],'[4]PETZ E ZEEDOG'!$B:$K,10,0),"")</f>
        <v/>
      </c>
      <c r="J384">
        <f>IFERROR(VLOOKUP(Filiais_Petz4[[#This Row],[FILIAL]],'[4]PETZ E ZEEDOG'!$B$2:$R$1103,11,0),"")</f>
        <v>0</v>
      </c>
      <c r="K384" s="89" t="str">
        <f>IFERROR(VLOOKUP(Filiais_Petz4[[#This Row],[FILIAL]],'[4]PETZ E ZEEDOG'!$B:$M,12,0),"")</f>
        <v/>
      </c>
      <c r="L384" t="str">
        <f>IFERROR(VLOOKUP(Filiais_Petz4[[#This Row],[FILIAL]],'[4]PETZ E ZEEDOG'!$B:$N,13,0),"")</f>
        <v/>
      </c>
      <c r="M384" t="str">
        <f>IFERROR(VLOOKUP(Filiais_Petz4[[#This Row],[FILIAL]],'[4]PETZ E ZEEDOG'!$B:$O,14,0),"")</f>
        <v/>
      </c>
      <c r="N384" t="str">
        <f>IFERROR(VLOOKUP(Filiais_Petz4[[#This Row],[FILIAL]],'[4]PETZ E ZEEDOG'!$B:$P,15,0),"")</f>
        <v>N</v>
      </c>
      <c r="O384" t="str">
        <f>IFERROR(VLOOKUP(Filiais_Petz4[[#This Row],[FILIAL]],'[4]PETZ E ZEEDOG'!$B:$Q,16,0),"")</f>
        <v/>
      </c>
      <c r="P384" t="str">
        <f>IFERROR(VLOOKUP(Filiais_Petz4[[#This Row],[FILIAL]],'[4]PETZ E ZEEDOG'!$B:$R,17,0),"")</f>
        <v/>
      </c>
      <c r="Q384" t="str">
        <f>IFERROR(VLOOKUP(Filiais_Petz4[[#This Row],[FILIAL]],'[4]PETZ E ZEEDOG'!$B:$C,2,0),"")</f>
        <v/>
      </c>
    </row>
    <row r="385" spans="1:17" ht="14.45" hidden="1" customHeight="1" x14ac:dyDescent="0.25">
      <c r="A385" t="s">
        <v>438</v>
      </c>
      <c r="B385" t="str">
        <f>IFERROR(VLOOKUP(Filiais_Petz4[[#This Row],[FILIAL]],'[4]PETZ E ZEEDOG'!$B:$D,3,0),"")</f>
        <v/>
      </c>
      <c r="C385" t="str">
        <f>IFERROR(VLOOKUP(Filiais_Petz4[[#This Row],[FILIAL]],'[4]PETZ E ZEEDOG'!$B:$E,4,0),"")</f>
        <v/>
      </c>
      <c r="D385" t="str">
        <f>IFERROR(VLOOKUP(Filiais_Petz4[[#This Row],[FILIAL]],'[4]PETZ E ZEEDOG'!$B:$F,5,0),"")</f>
        <v/>
      </c>
      <c r="E385" t="str">
        <f>IFERROR(VLOOKUP(Filiais_Petz4[[#This Row],[FILIAL]],'[4]PETZ E ZEEDOG'!$B:$G,6,0),"")</f>
        <v/>
      </c>
      <c r="F385" s="1">
        <f>IFERROR(VLOOKUP(Filiais_Petz4[[#This Row],[FILIAL]],'[4]PETZ E ZEEDOG'!$B:$H,7,0),"")</f>
        <v>0</v>
      </c>
      <c r="G385" t="str">
        <f>IFERROR(VLOOKUP(Filiais_Petz4[[#This Row],[FILIAL]],'[4]PETZ E ZEEDOG'!$B$2:$R$1103,8,0),"")</f>
        <v/>
      </c>
      <c r="H385" t="str">
        <f>IFERROR(VLOOKUP(Filiais_Petz4[[#This Row],[FILIAL]],'[4]PETZ E ZEEDOG'!$B:$J,9,0),"")</f>
        <v/>
      </c>
      <c r="I385" t="str">
        <f>IFERROR(VLOOKUP(Filiais_Petz4[[#This Row],[FILIAL]],'[4]PETZ E ZEEDOG'!$B:$K,10,0),"")</f>
        <v/>
      </c>
      <c r="J385">
        <f>IFERROR(VLOOKUP(Filiais_Petz4[[#This Row],[FILIAL]],'[4]PETZ E ZEEDOG'!$B$2:$R$1103,11,0),"")</f>
        <v>0</v>
      </c>
      <c r="K385" s="89" t="str">
        <f>IFERROR(VLOOKUP(Filiais_Petz4[[#This Row],[FILIAL]],'[4]PETZ E ZEEDOG'!$B:$M,12,0),"")</f>
        <v/>
      </c>
      <c r="L385" t="str">
        <f>IFERROR(VLOOKUP(Filiais_Petz4[[#This Row],[FILIAL]],'[4]PETZ E ZEEDOG'!$B:$N,13,0),"")</f>
        <v/>
      </c>
      <c r="M385" t="str">
        <f>IFERROR(VLOOKUP(Filiais_Petz4[[#This Row],[FILIAL]],'[4]PETZ E ZEEDOG'!$B:$O,14,0),"")</f>
        <v/>
      </c>
      <c r="N385" t="str">
        <f>IFERROR(VLOOKUP(Filiais_Petz4[[#This Row],[FILIAL]],'[4]PETZ E ZEEDOG'!$B:$P,15,0),"")</f>
        <v>N</v>
      </c>
      <c r="O385" t="str">
        <f>IFERROR(VLOOKUP(Filiais_Petz4[[#This Row],[FILIAL]],'[4]PETZ E ZEEDOG'!$B:$Q,16,0),"")</f>
        <v/>
      </c>
      <c r="P385" t="str">
        <f>IFERROR(VLOOKUP(Filiais_Petz4[[#This Row],[FILIAL]],'[4]PETZ E ZEEDOG'!$B:$R,17,0),"")</f>
        <v/>
      </c>
      <c r="Q385" t="str">
        <f>IFERROR(VLOOKUP(Filiais_Petz4[[#This Row],[FILIAL]],'[4]PETZ E ZEEDOG'!$B:$C,2,0),"")</f>
        <v/>
      </c>
    </row>
    <row r="386" spans="1:17" ht="14.45" hidden="1" customHeight="1" x14ac:dyDescent="0.25">
      <c r="A386" t="s">
        <v>439</v>
      </c>
      <c r="B386" t="str">
        <f>IFERROR(VLOOKUP(Filiais_Petz4[[#This Row],[FILIAL]],'[4]PETZ E ZEEDOG'!$B:$D,3,0),"")</f>
        <v/>
      </c>
      <c r="C386" t="str">
        <f>IFERROR(VLOOKUP(Filiais_Petz4[[#This Row],[FILIAL]],'[4]PETZ E ZEEDOG'!$B:$E,4,0),"")</f>
        <v/>
      </c>
      <c r="D386" t="str">
        <f>IFERROR(VLOOKUP(Filiais_Petz4[[#This Row],[FILIAL]],'[4]PETZ E ZEEDOG'!$B:$F,5,0),"")</f>
        <v/>
      </c>
      <c r="E386" t="str">
        <f>IFERROR(VLOOKUP(Filiais_Petz4[[#This Row],[FILIAL]],'[4]PETZ E ZEEDOG'!$B:$G,6,0),"")</f>
        <v/>
      </c>
      <c r="F386" s="1">
        <f>IFERROR(VLOOKUP(Filiais_Petz4[[#This Row],[FILIAL]],'[4]PETZ E ZEEDOG'!$B:$H,7,0),"")</f>
        <v>0</v>
      </c>
      <c r="G386" t="str">
        <f>IFERROR(VLOOKUP(Filiais_Petz4[[#This Row],[FILIAL]],'[4]PETZ E ZEEDOG'!$B$2:$R$1103,8,0),"")</f>
        <v/>
      </c>
      <c r="H386" t="str">
        <f>IFERROR(VLOOKUP(Filiais_Petz4[[#This Row],[FILIAL]],'[4]PETZ E ZEEDOG'!$B:$J,9,0),"")</f>
        <v/>
      </c>
      <c r="I386" t="str">
        <f>IFERROR(VLOOKUP(Filiais_Petz4[[#This Row],[FILIAL]],'[4]PETZ E ZEEDOG'!$B:$K,10,0),"")</f>
        <v/>
      </c>
      <c r="J386">
        <f>IFERROR(VLOOKUP(Filiais_Petz4[[#This Row],[FILIAL]],'[4]PETZ E ZEEDOG'!$B$2:$R$1103,11,0),"")</f>
        <v>0</v>
      </c>
      <c r="K386" s="89" t="str">
        <f>IFERROR(VLOOKUP(Filiais_Petz4[[#This Row],[FILIAL]],'[4]PETZ E ZEEDOG'!$B:$M,12,0),"")</f>
        <v/>
      </c>
      <c r="L386" t="str">
        <f>IFERROR(VLOOKUP(Filiais_Petz4[[#This Row],[FILIAL]],'[4]PETZ E ZEEDOG'!$B:$N,13,0),"")</f>
        <v/>
      </c>
      <c r="M386" t="str">
        <f>IFERROR(VLOOKUP(Filiais_Petz4[[#This Row],[FILIAL]],'[4]PETZ E ZEEDOG'!$B:$O,14,0),"")</f>
        <v/>
      </c>
      <c r="N386" t="str">
        <f>IFERROR(VLOOKUP(Filiais_Petz4[[#This Row],[FILIAL]],'[4]PETZ E ZEEDOG'!$B:$P,15,0),"")</f>
        <v>N</v>
      </c>
      <c r="O386" t="str">
        <f>IFERROR(VLOOKUP(Filiais_Petz4[[#This Row],[FILIAL]],'[4]PETZ E ZEEDOG'!$B:$Q,16,0),"")</f>
        <v/>
      </c>
      <c r="P386" t="str">
        <f>IFERROR(VLOOKUP(Filiais_Petz4[[#This Row],[FILIAL]],'[4]PETZ E ZEEDOG'!$B:$R,17,0),"")</f>
        <v/>
      </c>
      <c r="Q386" t="str">
        <f>IFERROR(VLOOKUP(Filiais_Petz4[[#This Row],[FILIAL]],'[4]PETZ E ZEEDOG'!$B:$C,2,0),"")</f>
        <v/>
      </c>
    </row>
    <row r="387" spans="1:17" ht="14.45" hidden="1" customHeight="1" x14ac:dyDescent="0.25">
      <c r="A387" t="s">
        <v>440</v>
      </c>
      <c r="B387" t="str">
        <f>IFERROR(VLOOKUP(Filiais_Petz4[[#This Row],[FILIAL]],'[4]PETZ E ZEEDOG'!$B:$D,3,0),"")</f>
        <v/>
      </c>
      <c r="C387" t="str">
        <f>IFERROR(VLOOKUP(Filiais_Petz4[[#This Row],[FILIAL]],'[4]PETZ E ZEEDOG'!$B:$E,4,0),"")</f>
        <v/>
      </c>
      <c r="D387" t="str">
        <f>IFERROR(VLOOKUP(Filiais_Petz4[[#This Row],[FILIAL]],'[4]PETZ E ZEEDOG'!$B:$F,5,0),"")</f>
        <v/>
      </c>
      <c r="E387" t="str">
        <f>IFERROR(VLOOKUP(Filiais_Petz4[[#This Row],[FILIAL]],'[4]PETZ E ZEEDOG'!$B:$G,6,0),"")</f>
        <v/>
      </c>
      <c r="F387" s="1">
        <f>IFERROR(VLOOKUP(Filiais_Petz4[[#This Row],[FILIAL]],'[4]PETZ E ZEEDOG'!$B:$H,7,0),"")</f>
        <v>0</v>
      </c>
      <c r="G387" t="str">
        <f>IFERROR(VLOOKUP(Filiais_Petz4[[#This Row],[FILIAL]],'[4]PETZ E ZEEDOG'!$B$2:$R$1103,8,0),"")</f>
        <v/>
      </c>
      <c r="H387" t="str">
        <f>IFERROR(VLOOKUP(Filiais_Petz4[[#This Row],[FILIAL]],'[4]PETZ E ZEEDOG'!$B:$J,9,0),"")</f>
        <v/>
      </c>
      <c r="I387" t="str">
        <f>IFERROR(VLOOKUP(Filiais_Petz4[[#This Row],[FILIAL]],'[4]PETZ E ZEEDOG'!$B:$K,10,0),"")</f>
        <v/>
      </c>
      <c r="J387">
        <f>IFERROR(VLOOKUP(Filiais_Petz4[[#This Row],[FILIAL]],'[4]PETZ E ZEEDOG'!$B$2:$R$1103,11,0),"")</f>
        <v>0</v>
      </c>
      <c r="K387" s="89" t="str">
        <f>IFERROR(VLOOKUP(Filiais_Petz4[[#This Row],[FILIAL]],'[4]PETZ E ZEEDOG'!$B:$M,12,0),"")</f>
        <v/>
      </c>
      <c r="L387" t="str">
        <f>IFERROR(VLOOKUP(Filiais_Petz4[[#This Row],[FILIAL]],'[4]PETZ E ZEEDOG'!$B:$N,13,0),"")</f>
        <v/>
      </c>
      <c r="M387" t="str">
        <f>IFERROR(VLOOKUP(Filiais_Petz4[[#This Row],[FILIAL]],'[4]PETZ E ZEEDOG'!$B:$O,14,0),"")</f>
        <v/>
      </c>
      <c r="N387" t="str">
        <f>IFERROR(VLOOKUP(Filiais_Petz4[[#This Row],[FILIAL]],'[4]PETZ E ZEEDOG'!$B:$P,15,0),"")</f>
        <v>N</v>
      </c>
      <c r="O387" t="str">
        <f>IFERROR(VLOOKUP(Filiais_Petz4[[#This Row],[FILIAL]],'[4]PETZ E ZEEDOG'!$B:$Q,16,0),"")</f>
        <v/>
      </c>
      <c r="P387" t="str">
        <f>IFERROR(VLOOKUP(Filiais_Petz4[[#This Row],[FILIAL]],'[4]PETZ E ZEEDOG'!$B:$R,17,0),"")</f>
        <v/>
      </c>
      <c r="Q387" t="str">
        <f>IFERROR(VLOOKUP(Filiais_Petz4[[#This Row],[FILIAL]],'[4]PETZ E ZEEDOG'!$B:$C,2,0),"")</f>
        <v/>
      </c>
    </row>
    <row r="388" spans="1:17" ht="14.45" hidden="1" customHeight="1" x14ac:dyDescent="0.25">
      <c r="A388" t="s">
        <v>441</v>
      </c>
      <c r="B388" t="str">
        <f>IFERROR(VLOOKUP(Filiais_Petz4[[#This Row],[FILIAL]],'[4]PETZ E ZEEDOG'!$B:$D,3,0),"")</f>
        <v/>
      </c>
      <c r="C388" t="str">
        <f>IFERROR(VLOOKUP(Filiais_Petz4[[#This Row],[FILIAL]],'[4]PETZ E ZEEDOG'!$B:$E,4,0),"")</f>
        <v/>
      </c>
      <c r="D388" t="str">
        <f>IFERROR(VLOOKUP(Filiais_Petz4[[#This Row],[FILIAL]],'[4]PETZ E ZEEDOG'!$B:$F,5,0),"")</f>
        <v/>
      </c>
      <c r="E388" t="str">
        <f>IFERROR(VLOOKUP(Filiais_Petz4[[#This Row],[FILIAL]],'[4]PETZ E ZEEDOG'!$B:$G,6,0),"")</f>
        <v/>
      </c>
      <c r="F388" s="1">
        <f>IFERROR(VLOOKUP(Filiais_Petz4[[#This Row],[FILIAL]],'[4]PETZ E ZEEDOG'!$B:$H,7,0),"")</f>
        <v>0</v>
      </c>
      <c r="G388" t="str">
        <f>IFERROR(VLOOKUP(Filiais_Petz4[[#This Row],[FILIAL]],'[4]PETZ E ZEEDOG'!$B$2:$R$1103,8,0),"")</f>
        <v/>
      </c>
      <c r="H388" t="str">
        <f>IFERROR(VLOOKUP(Filiais_Petz4[[#This Row],[FILIAL]],'[4]PETZ E ZEEDOG'!$B:$J,9,0),"")</f>
        <v/>
      </c>
      <c r="I388" t="str">
        <f>IFERROR(VLOOKUP(Filiais_Petz4[[#This Row],[FILIAL]],'[4]PETZ E ZEEDOG'!$B:$K,10,0),"")</f>
        <v/>
      </c>
      <c r="J388">
        <f>IFERROR(VLOOKUP(Filiais_Petz4[[#This Row],[FILIAL]],'[4]PETZ E ZEEDOG'!$B$2:$R$1103,11,0),"")</f>
        <v>0</v>
      </c>
      <c r="K388" s="89" t="str">
        <f>IFERROR(VLOOKUP(Filiais_Petz4[[#This Row],[FILIAL]],'[4]PETZ E ZEEDOG'!$B:$M,12,0),"")</f>
        <v/>
      </c>
      <c r="L388" t="str">
        <f>IFERROR(VLOOKUP(Filiais_Petz4[[#This Row],[FILIAL]],'[4]PETZ E ZEEDOG'!$B:$N,13,0),"")</f>
        <v/>
      </c>
      <c r="M388" t="str">
        <f>IFERROR(VLOOKUP(Filiais_Petz4[[#This Row],[FILIAL]],'[4]PETZ E ZEEDOG'!$B:$O,14,0),"")</f>
        <v/>
      </c>
      <c r="N388" t="str">
        <f>IFERROR(VLOOKUP(Filiais_Petz4[[#This Row],[FILIAL]],'[4]PETZ E ZEEDOG'!$B:$P,15,0),"")</f>
        <v>N</v>
      </c>
      <c r="O388" t="str">
        <f>IFERROR(VLOOKUP(Filiais_Petz4[[#This Row],[FILIAL]],'[4]PETZ E ZEEDOG'!$B:$Q,16,0),"")</f>
        <v/>
      </c>
      <c r="P388" t="str">
        <f>IFERROR(VLOOKUP(Filiais_Petz4[[#This Row],[FILIAL]],'[4]PETZ E ZEEDOG'!$B:$R,17,0),"")</f>
        <v/>
      </c>
      <c r="Q388" t="str">
        <f>IFERROR(VLOOKUP(Filiais_Petz4[[#This Row],[FILIAL]],'[4]PETZ E ZEEDOG'!$B:$C,2,0),"")</f>
        <v/>
      </c>
    </row>
    <row r="389" spans="1:17" ht="14.45" hidden="1" customHeight="1" x14ac:dyDescent="0.25">
      <c r="A389" t="s">
        <v>442</v>
      </c>
      <c r="B389" t="str">
        <f>IFERROR(VLOOKUP(Filiais_Petz4[[#This Row],[FILIAL]],'[4]PETZ E ZEEDOG'!$B:$D,3,0),"")</f>
        <v/>
      </c>
      <c r="C389" t="str">
        <f>IFERROR(VLOOKUP(Filiais_Petz4[[#This Row],[FILIAL]],'[4]PETZ E ZEEDOG'!$B:$E,4,0),"")</f>
        <v/>
      </c>
      <c r="D389" t="str">
        <f>IFERROR(VLOOKUP(Filiais_Petz4[[#This Row],[FILIAL]],'[4]PETZ E ZEEDOG'!$B:$F,5,0),"")</f>
        <v/>
      </c>
      <c r="E389" t="str">
        <f>IFERROR(VLOOKUP(Filiais_Petz4[[#This Row],[FILIAL]],'[4]PETZ E ZEEDOG'!$B:$G,6,0),"")</f>
        <v/>
      </c>
      <c r="F389" s="1">
        <f>IFERROR(VLOOKUP(Filiais_Petz4[[#This Row],[FILIAL]],'[4]PETZ E ZEEDOG'!$B:$H,7,0),"")</f>
        <v>0</v>
      </c>
      <c r="G389" t="str">
        <f>IFERROR(VLOOKUP(Filiais_Petz4[[#This Row],[FILIAL]],'[4]PETZ E ZEEDOG'!$B$2:$R$1103,8,0),"")</f>
        <v/>
      </c>
      <c r="H389" t="str">
        <f>IFERROR(VLOOKUP(Filiais_Petz4[[#This Row],[FILIAL]],'[4]PETZ E ZEEDOG'!$B:$J,9,0),"")</f>
        <v/>
      </c>
      <c r="I389" t="str">
        <f>IFERROR(VLOOKUP(Filiais_Petz4[[#This Row],[FILIAL]],'[4]PETZ E ZEEDOG'!$B:$K,10,0),"")</f>
        <v/>
      </c>
      <c r="J389">
        <f>IFERROR(VLOOKUP(Filiais_Petz4[[#This Row],[FILIAL]],'[4]PETZ E ZEEDOG'!$B$2:$R$1103,11,0),"")</f>
        <v>0</v>
      </c>
      <c r="K389" s="89" t="str">
        <f>IFERROR(VLOOKUP(Filiais_Petz4[[#This Row],[FILIAL]],'[4]PETZ E ZEEDOG'!$B:$M,12,0),"")</f>
        <v/>
      </c>
      <c r="L389" t="str">
        <f>IFERROR(VLOOKUP(Filiais_Petz4[[#This Row],[FILIAL]],'[4]PETZ E ZEEDOG'!$B:$N,13,0),"")</f>
        <v/>
      </c>
      <c r="M389" t="str">
        <f>IFERROR(VLOOKUP(Filiais_Petz4[[#This Row],[FILIAL]],'[4]PETZ E ZEEDOG'!$B:$O,14,0),"")</f>
        <v/>
      </c>
      <c r="N389" t="str">
        <f>IFERROR(VLOOKUP(Filiais_Petz4[[#This Row],[FILIAL]],'[4]PETZ E ZEEDOG'!$B:$P,15,0),"")</f>
        <v>N</v>
      </c>
      <c r="O389" t="str">
        <f>IFERROR(VLOOKUP(Filiais_Petz4[[#This Row],[FILIAL]],'[4]PETZ E ZEEDOG'!$B:$Q,16,0),"")</f>
        <v/>
      </c>
      <c r="P389" t="str">
        <f>IFERROR(VLOOKUP(Filiais_Petz4[[#This Row],[FILIAL]],'[4]PETZ E ZEEDOG'!$B:$R,17,0),"")</f>
        <v/>
      </c>
      <c r="Q389" t="str">
        <f>IFERROR(VLOOKUP(Filiais_Petz4[[#This Row],[FILIAL]],'[4]PETZ E ZEEDOG'!$B:$C,2,0),"")</f>
        <v/>
      </c>
    </row>
    <row r="390" spans="1:17" ht="14.45" hidden="1" customHeight="1" x14ac:dyDescent="0.25">
      <c r="A390" t="s">
        <v>443</v>
      </c>
      <c r="B390" t="str">
        <f>IFERROR(VLOOKUP(Filiais_Petz4[[#This Row],[FILIAL]],'[4]PETZ E ZEEDOG'!$B:$D,3,0),"")</f>
        <v/>
      </c>
      <c r="C390" t="str">
        <f>IFERROR(VLOOKUP(Filiais_Petz4[[#This Row],[FILIAL]],'[4]PETZ E ZEEDOG'!$B:$E,4,0),"")</f>
        <v/>
      </c>
      <c r="D390" t="str">
        <f>IFERROR(VLOOKUP(Filiais_Petz4[[#This Row],[FILIAL]],'[4]PETZ E ZEEDOG'!$B:$F,5,0),"")</f>
        <v/>
      </c>
      <c r="E390" t="str">
        <f>IFERROR(VLOOKUP(Filiais_Petz4[[#This Row],[FILIAL]],'[4]PETZ E ZEEDOG'!$B:$G,6,0),"")</f>
        <v/>
      </c>
      <c r="F390" s="1">
        <f>IFERROR(VLOOKUP(Filiais_Petz4[[#This Row],[FILIAL]],'[4]PETZ E ZEEDOG'!$B:$H,7,0),"")</f>
        <v>0</v>
      </c>
      <c r="G390" t="str">
        <f>IFERROR(VLOOKUP(Filiais_Petz4[[#This Row],[FILIAL]],'[4]PETZ E ZEEDOG'!$B$2:$R$1103,8,0),"")</f>
        <v/>
      </c>
      <c r="H390" t="str">
        <f>IFERROR(VLOOKUP(Filiais_Petz4[[#This Row],[FILIAL]],'[4]PETZ E ZEEDOG'!$B:$J,9,0),"")</f>
        <v/>
      </c>
      <c r="I390" t="str">
        <f>IFERROR(VLOOKUP(Filiais_Petz4[[#This Row],[FILIAL]],'[4]PETZ E ZEEDOG'!$B:$K,10,0),"")</f>
        <v/>
      </c>
      <c r="J390">
        <f>IFERROR(VLOOKUP(Filiais_Petz4[[#This Row],[FILIAL]],'[4]PETZ E ZEEDOG'!$B$2:$R$1103,11,0),"")</f>
        <v>0</v>
      </c>
      <c r="K390" s="89" t="str">
        <f>IFERROR(VLOOKUP(Filiais_Petz4[[#This Row],[FILIAL]],'[4]PETZ E ZEEDOG'!$B:$M,12,0),"")</f>
        <v/>
      </c>
      <c r="L390" t="str">
        <f>IFERROR(VLOOKUP(Filiais_Petz4[[#This Row],[FILIAL]],'[4]PETZ E ZEEDOG'!$B:$N,13,0),"")</f>
        <v/>
      </c>
      <c r="M390" t="str">
        <f>IFERROR(VLOOKUP(Filiais_Petz4[[#This Row],[FILIAL]],'[4]PETZ E ZEEDOG'!$B:$O,14,0),"")</f>
        <v/>
      </c>
      <c r="N390" t="str">
        <f>IFERROR(VLOOKUP(Filiais_Petz4[[#This Row],[FILIAL]],'[4]PETZ E ZEEDOG'!$B:$P,15,0),"")</f>
        <v>N</v>
      </c>
      <c r="O390" t="str">
        <f>IFERROR(VLOOKUP(Filiais_Petz4[[#This Row],[FILIAL]],'[4]PETZ E ZEEDOG'!$B:$Q,16,0),"")</f>
        <v/>
      </c>
      <c r="P390" t="str">
        <f>IFERROR(VLOOKUP(Filiais_Petz4[[#This Row],[FILIAL]],'[4]PETZ E ZEEDOG'!$B:$R,17,0),"")</f>
        <v/>
      </c>
      <c r="Q390" t="str">
        <f>IFERROR(VLOOKUP(Filiais_Petz4[[#This Row],[FILIAL]],'[4]PETZ E ZEEDOG'!$B:$C,2,0),"")</f>
        <v/>
      </c>
    </row>
    <row r="391" spans="1:17" ht="14.45" hidden="1" customHeight="1" x14ac:dyDescent="0.25">
      <c r="A391" t="s">
        <v>444</v>
      </c>
      <c r="B391" t="str">
        <f>IFERROR(VLOOKUP(Filiais_Petz4[[#This Row],[FILIAL]],'[4]PETZ E ZEEDOG'!$B:$D,3,0),"")</f>
        <v/>
      </c>
      <c r="C391" t="str">
        <f>IFERROR(VLOOKUP(Filiais_Petz4[[#This Row],[FILIAL]],'[4]PETZ E ZEEDOG'!$B:$E,4,0),"")</f>
        <v/>
      </c>
      <c r="D391" t="str">
        <f>IFERROR(VLOOKUP(Filiais_Petz4[[#This Row],[FILIAL]],'[4]PETZ E ZEEDOG'!$B:$F,5,0),"")</f>
        <v/>
      </c>
      <c r="E391" t="str">
        <f>IFERROR(VLOOKUP(Filiais_Petz4[[#This Row],[FILIAL]],'[4]PETZ E ZEEDOG'!$B:$G,6,0),"")</f>
        <v/>
      </c>
      <c r="F391" s="1">
        <f>IFERROR(VLOOKUP(Filiais_Petz4[[#This Row],[FILIAL]],'[4]PETZ E ZEEDOG'!$B:$H,7,0),"")</f>
        <v>0</v>
      </c>
      <c r="G391" t="str">
        <f>IFERROR(VLOOKUP(Filiais_Petz4[[#This Row],[FILIAL]],'[4]PETZ E ZEEDOG'!$B$2:$R$1103,8,0),"")</f>
        <v/>
      </c>
      <c r="H391" t="str">
        <f>IFERROR(VLOOKUP(Filiais_Petz4[[#This Row],[FILIAL]],'[4]PETZ E ZEEDOG'!$B:$J,9,0),"")</f>
        <v/>
      </c>
      <c r="I391" t="str">
        <f>IFERROR(VLOOKUP(Filiais_Petz4[[#This Row],[FILIAL]],'[4]PETZ E ZEEDOG'!$B:$K,10,0),"")</f>
        <v/>
      </c>
      <c r="J391">
        <f>IFERROR(VLOOKUP(Filiais_Petz4[[#This Row],[FILIAL]],'[4]PETZ E ZEEDOG'!$B$2:$R$1103,11,0),"")</f>
        <v>0</v>
      </c>
      <c r="K391" s="89" t="str">
        <f>IFERROR(VLOOKUP(Filiais_Petz4[[#This Row],[FILIAL]],'[4]PETZ E ZEEDOG'!$B:$M,12,0),"")</f>
        <v/>
      </c>
      <c r="L391" t="str">
        <f>IFERROR(VLOOKUP(Filiais_Petz4[[#This Row],[FILIAL]],'[4]PETZ E ZEEDOG'!$B:$N,13,0),"")</f>
        <v/>
      </c>
      <c r="M391" t="str">
        <f>IFERROR(VLOOKUP(Filiais_Petz4[[#This Row],[FILIAL]],'[4]PETZ E ZEEDOG'!$B:$O,14,0),"")</f>
        <v/>
      </c>
      <c r="N391" t="str">
        <f>IFERROR(VLOOKUP(Filiais_Petz4[[#This Row],[FILIAL]],'[4]PETZ E ZEEDOG'!$B:$P,15,0),"")</f>
        <v>N</v>
      </c>
      <c r="O391" t="str">
        <f>IFERROR(VLOOKUP(Filiais_Petz4[[#This Row],[FILIAL]],'[4]PETZ E ZEEDOG'!$B:$Q,16,0),"")</f>
        <v/>
      </c>
      <c r="P391" t="str">
        <f>IFERROR(VLOOKUP(Filiais_Petz4[[#This Row],[FILIAL]],'[4]PETZ E ZEEDOG'!$B:$R,17,0),"")</f>
        <v/>
      </c>
      <c r="Q391" t="str">
        <f>IFERROR(VLOOKUP(Filiais_Petz4[[#This Row],[FILIAL]],'[4]PETZ E ZEEDOG'!$B:$C,2,0),"")</f>
        <v/>
      </c>
    </row>
    <row r="392" spans="1:17" ht="14.45" hidden="1" customHeight="1" x14ac:dyDescent="0.25">
      <c r="A392" t="s">
        <v>445</v>
      </c>
      <c r="B392" t="str">
        <f>IFERROR(VLOOKUP(Filiais_Petz4[[#This Row],[FILIAL]],'[4]PETZ E ZEEDOG'!$B:$D,3,0),"")</f>
        <v/>
      </c>
      <c r="C392" t="str">
        <f>IFERROR(VLOOKUP(Filiais_Petz4[[#This Row],[FILIAL]],'[4]PETZ E ZEEDOG'!$B:$E,4,0),"")</f>
        <v/>
      </c>
      <c r="D392" t="str">
        <f>IFERROR(VLOOKUP(Filiais_Petz4[[#This Row],[FILIAL]],'[4]PETZ E ZEEDOG'!$B:$F,5,0),"")</f>
        <v/>
      </c>
      <c r="E392" t="str">
        <f>IFERROR(VLOOKUP(Filiais_Petz4[[#This Row],[FILIAL]],'[4]PETZ E ZEEDOG'!$B:$G,6,0),"")</f>
        <v/>
      </c>
      <c r="F392" s="1">
        <f>IFERROR(VLOOKUP(Filiais_Petz4[[#This Row],[FILIAL]],'[4]PETZ E ZEEDOG'!$B:$H,7,0),"")</f>
        <v>0</v>
      </c>
      <c r="G392" t="str">
        <f>IFERROR(VLOOKUP(Filiais_Petz4[[#This Row],[FILIAL]],'[4]PETZ E ZEEDOG'!$B$2:$R$1103,8,0),"")</f>
        <v/>
      </c>
      <c r="H392" t="str">
        <f>IFERROR(VLOOKUP(Filiais_Petz4[[#This Row],[FILIAL]],'[4]PETZ E ZEEDOG'!$B:$J,9,0),"")</f>
        <v/>
      </c>
      <c r="I392" t="str">
        <f>IFERROR(VLOOKUP(Filiais_Petz4[[#This Row],[FILIAL]],'[4]PETZ E ZEEDOG'!$B:$K,10,0),"")</f>
        <v/>
      </c>
      <c r="J392">
        <f>IFERROR(VLOOKUP(Filiais_Petz4[[#This Row],[FILIAL]],'[4]PETZ E ZEEDOG'!$B$2:$R$1103,11,0),"")</f>
        <v>0</v>
      </c>
      <c r="K392" s="89" t="str">
        <f>IFERROR(VLOOKUP(Filiais_Petz4[[#This Row],[FILIAL]],'[4]PETZ E ZEEDOG'!$B:$M,12,0),"")</f>
        <v/>
      </c>
      <c r="L392" t="str">
        <f>IFERROR(VLOOKUP(Filiais_Petz4[[#This Row],[FILIAL]],'[4]PETZ E ZEEDOG'!$B:$N,13,0),"")</f>
        <v/>
      </c>
      <c r="M392" t="str">
        <f>IFERROR(VLOOKUP(Filiais_Petz4[[#This Row],[FILIAL]],'[4]PETZ E ZEEDOG'!$B:$O,14,0),"")</f>
        <v/>
      </c>
      <c r="N392" t="str">
        <f>IFERROR(VLOOKUP(Filiais_Petz4[[#This Row],[FILIAL]],'[4]PETZ E ZEEDOG'!$B:$P,15,0),"")</f>
        <v>N</v>
      </c>
      <c r="O392" t="str">
        <f>IFERROR(VLOOKUP(Filiais_Petz4[[#This Row],[FILIAL]],'[4]PETZ E ZEEDOG'!$B:$Q,16,0),"")</f>
        <v/>
      </c>
      <c r="P392" t="str">
        <f>IFERROR(VLOOKUP(Filiais_Petz4[[#This Row],[FILIAL]],'[4]PETZ E ZEEDOG'!$B:$R,17,0),"")</f>
        <v/>
      </c>
      <c r="Q392" t="str">
        <f>IFERROR(VLOOKUP(Filiais_Petz4[[#This Row],[FILIAL]],'[4]PETZ E ZEEDOG'!$B:$C,2,0),"")</f>
        <v/>
      </c>
    </row>
    <row r="393" spans="1:17" ht="14.45" hidden="1" customHeight="1" x14ac:dyDescent="0.25">
      <c r="A393" t="s">
        <v>446</v>
      </c>
      <c r="B393" t="str">
        <f>IFERROR(VLOOKUP(Filiais_Petz4[[#This Row],[FILIAL]],'[4]PETZ E ZEEDOG'!$B:$D,3,0),"")</f>
        <v/>
      </c>
      <c r="C393" t="str">
        <f>IFERROR(VLOOKUP(Filiais_Petz4[[#This Row],[FILIAL]],'[4]PETZ E ZEEDOG'!$B:$E,4,0),"")</f>
        <v/>
      </c>
      <c r="D393" t="str">
        <f>IFERROR(VLOOKUP(Filiais_Petz4[[#This Row],[FILIAL]],'[4]PETZ E ZEEDOG'!$B:$F,5,0),"")</f>
        <v/>
      </c>
      <c r="E393" t="str">
        <f>IFERROR(VLOOKUP(Filiais_Petz4[[#This Row],[FILIAL]],'[4]PETZ E ZEEDOG'!$B:$G,6,0),"")</f>
        <v/>
      </c>
      <c r="F393" s="1">
        <f>IFERROR(VLOOKUP(Filiais_Petz4[[#This Row],[FILIAL]],'[4]PETZ E ZEEDOG'!$B:$H,7,0),"")</f>
        <v>0</v>
      </c>
      <c r="G393" t="str">
        <f>IFERROR(VLOOKUP(Filiais_Petz4[[#This Row],[FILIAL]],'[4]PETZ E ZEEDOG'!$B$2:$R$1103,8,0),"")</f>
        <v/>
      </c>
      <c r="H393" t="str">
        <f>IFERROR(VLOOKUP(Filiais_Petz4[[#This Row],[FILIAL]],'[4]PETZ E ZEEDOG'!$B:$J,9,0),"")</f>
        <v/>
      </c>
      <c r="I393" t="str">
        <f>IFERROR(VLOOKUP(Filiais_Petz4[[#This Row],[FILIAL]],'[4]PETZ E ZEEDOG'!$B:$K,10,0),"")</f>
        <v/>
      </c>
      <c r="J393">
        <f>IFERROR(VLOOKUP(Filiais_Petz4[[#This Row],[FILIAL]],'[4]PETZ E ZEEDOG'!$B$2:$R$1103,11,0),"")</f>
        <v>0</v>
      </c>
      <c r="K393" s="89" t="str">
        <f>IFERROR(VLOOKUP(Filiais_Petz4[[#This Row],[FILIAL]],'[4]PETZ E ZEEDOG'!$B:$M,12,0),"")</f>
        <v/>
      </c>
      <c r="L393" t="str">
        <f>IFERROR(VLOOKUP(Filiais_Petz4[[#This Row],[FILIAL]],'[4]PETZ E ZEEDOG'!$B:$N,13,0),"")</f>
        <v/>
      </c>
      <c r="M393" t="str">
        <f>IFERROR(VLOOKUP(Filiais_Petz4[[#This Row],[FILIAL]],'[4]PETZ E ZEEDOG'!$B:$O,14,0),"")</f>
        <v/>
      </c>
      <c r="N393" t="str">
        <f>IFERROR(VLOOKUP(Filiais_Petz4[[#This Row],[FILIAL]],'[4]PETZ E ZEEDOG'!$B:$P,15,0),"")</f>
        <v>N</v>
      </c>
      <c r="O393" t="str">
        <f>IFERROR(VLOOKUP(Filiais_Petz4[[#This Row],[FILIAL]],'[4]PETZ E ZEEDOG'!$B:$Q,16,0),"")</f>
        <v/>
      </c>
      <c r="P393" t="str">
        <f>IFERROR(VLOOKUP(Filiais_Petz4[[#This Row],[FILIAL]],'[4]PETZ E ZEEDOG'!$B:$R,17,0),"")</f>
        <v/>
      </c>
      <c r="Q393" t="str">
        <f>IFERROR(VLOOKUP(Filiais_Petz4[[#This Row],[FILIAL]],'[4]PETZ E ZEEDOG'!$B:$C,2,0),"")</f>
        <v/>
      </c>
    </row>
    <row r="394" spans="1:17" ht="14.45" hidden="1" customHeight="1" x14ac:dyDescent="0.25">
      <c r="A394" t="s">
        <v>447</v>
      </c>
      <c r="B394" t="str">
        <f>IFERROR(VLOOKUP(Filiais_Petz4[[#This Row],[FILIAL]],'[4]PETZ E ZEEDOG'!$B:$D,3,0),"")</f>
        <v/>
      </c>
      <c r="C394" t="str">
        <f>IFERROR(VLOOKUP(Filiais_Petz4[[#This Row],[FILIAL]],'[4]PETZ E ZEEDOG'!$B:$E,4,0),"")</f>
        <v/>
      </c>
      <c r="D394" t="str">
        <f>IFERROR(VLOOKUP(Filiais_Petz4[[#This Row],[FILIAL]],'[4]PETZ E ZEEDOG'!$B:$F,5,0),"")</f>
        <v/>
      </c>
      <c r="E394" t="str">
        <f>IFERROR(VLOOKUP(Filiais_Petz4[[#This Row],[FILIAL]],'[4]PETZ E ZEEDOG'!$B:$G,6,0),"")</f>
        <v/>
      </c>
      <c r="F394" s="1">
        <f>IFERROR(VLOOKUP(Filiais_Petz4[[#This Row],[FILIAL]],'[4]PETZ E ZEEDOG'!$B:$H,7,0),"")</f>
        <v>0</v>
      </c>
      <c r="G394" t="str">
        <f>IFERROR(VLOOKUP(Filiais_Petz4[[#This Row],[FILIAL]],'[4]PETZ E ZEEDOG'!$B$2:$R$1103,8,0),"")</f>
        <v/>
      </c>
      <c r="H394" t="str">
        <f>IFERROR(VLOOKUP(Filiais_Petz4[[#This Row],[FILIAL]],'[4]PETZ E ZEEDOG'!$B:$J,9,0),"")</f>
        <v/>
      </c>
      <c r="I394" t="str">
        <f>IFERROR(VLOOKUP(Filiais_Petz4[[#This Row],[FILIAL]],'[4]PETZ E ZEEDOG'!$B:$K,10,0),"")</f>
        <v/>
      </c>
      <c r="J394">
        <f>IFERROR(VLOOKUP(Filiais_Petz4[[#This Row],[FILIAL]],'[4]PETZ E ZEEDOG'!$B$2:$R$1103,11,0),"")</f>
        <v>0</v>
      </c>
      <c r="K394" s="89" t="str">
        <f>IFERROR(VLOOKUP(Filiais_Petz4[[#This Row],[FILIAL]],'[4]PETZ E ZEEDOG'!$B:$M,12,0),"")</f>
        <v/>
      </c>
      <c r="L394" t="str">
        <f>IFERROR(VLOOKUP(Filiais_Petz4[[#This Row],[FILIAL]],'[4]PETZ E ZEEDOG'!$B:$N,13,0),"")</f>
        <v/>
      </c>
      <c r="M394" t="str">
        <f>IFERROR(VLOOKUP(Filiais_Petz4[[#This Row],[FILIAL]],'[4]PETZ E ZEEDOG'!$B:$O,14,0),"")</f>
        <v/>
      </c>
      <c r="N394" t="str">
        <f>IFERROR(VLOOKUP(Filiais_Petz4[[#This Row],[FILIAL]],'[4]PETZ E ZEEDOG'!$B:$P,15,0),"")</f>
        <v>N</v>
      </c>
      <c r="O394" t="str">
        <f>IFERROR(VLOOKUP(Filiais_Petz4[[#This Row],[FILIAL]],'[4]PETZ E ZEEDOG'!$B:$Q,16,0),"")</f>
        <v/>
      </c>
      <c r="P394" t="str">
        <f>IFERROR(VLOOKUP(Filiais_Petz4[[#This Row],[FILIAL]],'[4]PETZ E ZEEDOG'!$B:$R,17,0),"")</f>
        <v/>
      </c>
      <c r="Q394" t="str">
        <f>IFERROR(VLOOKUP(Filiais_Petz4[[#This Row],[FILIAL]],'[4]PETZ E ZEEDOG'!$B:$C,2,0),"")</f>
        <v/>
      </c>
    </row>
    <row r="395" spans="1:17" ht="14.45" hidden="1" customHeight="1" x14ac:dyDescent="0.25">
      <c r="A395" t="s">
        <v>448</v>
      </c>
      <c r="B395" t="str">
        <f>IFERROR(VLOOKUP(Filiais_Petz4[[#This Row],[FILIAL]],'[4]PETZ E ZEEDOG'!$B:$D,3,0),"")</f>
        <v/>
      </c>
      <c r="C395" t="str">
        <f>IFERROR(VLOOKUP(Filiais_Petz4[[#This Row],[FILIAL]],'[4]PETZ E ZEEDOG'!$B:$E,4,0),"")</f>
        <v/>
      </c>
      <c r="D395" t="str">
        <f>IFERROR(VLOOKUP(Filiais_Petz4[[#This Row],[FILIAL]],'[4]PETZ E ZEEDOG'!$B:$F,5,0),"")</f>
        <v/>
      </c>
      <c r="E395" t="str">
        <f>IFERROR(VLOOKUP(Filiais_Petz4[[#This Row],[FILIAL]],'[4]PETZ E ZEEDOG'!$B:$G,6,0),"")</f>
        <v/>
      </c>
      <c r="F395" s="1">
        <f>IFERROR(VLOOKUP(Filiais_Petz4[[#This Row],[FILIAL]],'[4]PETZ E ZEEDOG'!$B:$H,7,0),"")</f>
        <v>0</v>
      </c>
      <c r="G395" t="str">
        <f>IFERROR(VLOOKUP(Filiais_Petz4[[#This Row],[FILIAL]],'[4]PETZ E ZEEDOG'!$B$2:$R$1103,8,0),"")</f>
        <v/>
      </c>
      <c r="H395" t="str">
        <f>IFERROR(VLOOKUP(Filiais_Petz4[[#This Row],[FILIAL]],'[4]PETZ E ZEEDOG'!$B:$J,9,0),"")</f>
        <v/>
      </c>
      <c r="I395" t="str">
        <f>IFERROR(VLOOKUP(Filiais_Petz4[[#This Row],[FILIAL]],'[4]PETZ E ZEEDOG'!$B:$K,10,0),"")</f>
        <v/>
      </c>
      <c r="J395">
        <f>IFERROR(VLOOKUP(Filiais_Petz4[[#This Row],[FILIAL]],'[4]PETZ E ZEEDOG'!$B$2:$R$1103,11,0),"")</f>
        <v>0</v>
      </c>
      <c r="K395" s="89" t="str">
        <f>IFERROR(VLOOKUP(Filiais_Petz4[[#This Row],[FILIAL]],'[4]PETZ E ZEEDOG'!$B:$M,12,0),"")</f>
        <v/>
      </c>
      <c r="L395" t="str">
        <f>IFERROR(VLOOKUP(Filiais_Petz4[[#This Row],[FILIAL]],'[4]PETZ E ZEEDOG'!$B:$N,13,0),"")</f>
        <v/>
      </c>
      <c r="M395" t="str">
        <f>IFERROR(VLOOKUP(Filiais_Petz4[[#This Row],[FILIAL]],'[4]PETZ E ZEEDOG'!$B:$O,14,0),"")</f>
        <v/>
      </c>
      <c r="N395" t="str">
        <f>IFERROR(VLOOKUP(Filiais_Petz4[[#This Row],[FILIAL]],'[4]PETZ E ZEEDOG'!$B:$P,15,0),"")</f>
        <v>N</v>
      </c>
      <c r="O395" t="str">
        <f>IFERROR(VLOOKUP(Filiais_Petz4[[#This Row],[FILIAL]],'[4]PETZ E ZEEDOG'!$B:$Q,16,0),"")</f>
        <v/>
      </c>
      <c r="P395" t="str">
        <f>IFERROR(VLOOKUP(Filiais_Petz4[[#This Row],[FILIAL]],'[4]PETZ E ZEEDOG'!$B:$R,17,0),"")</f>
        <v/>
      </c>
      <c r="Q395" t="str">
        <f>IFERROR(VLOOKUP(Filiais_Petz4[[#This Row],[FILIAL]],'[4]PETZ E ZEEDOG'!$B:$C,2,0),"")</f>
        <v/>
      </c>
    </row>
    <row r="396" spans="1:17" ht="14.45" hidden="1" customHeight="1" x14ac:dyDescent="0.25">
      <c r="A396" t="s">
        <v>449</v>
      </c>
      <c r="B396" t="str">
        <f>IFERROR(VLOOKUP(Filiais_Petz4[[#This Row],[FILIAL]],'[4]PETZ E ZEEDOG'!$B:$D,3,0),"")</f>
        <v/>
      </c>
      <c r="C396" t="str">
        <f>IFERROR(VLOOKUP(Filiais_Petz4[[#This Row],[FILIAL]],'[4]PETZ E ZEEDOG'!$B:$E,4,0),"")</f>
        <v/>
      </c>
      <c r="D396" t="str">
        <f>IFERROR(VLOOKUP(Filiais_Petz4[[#This Row],[FILIAL]],'[4]PETZ E ZEEDOG'!$B:$F,5,0),"")</f>
        <v/>
      </c>
      <c r="E396" t="str">
        <f>IFERROR(VLOOKUP(Filiais_Petz4[[#This Row],[FILIAL]],'[4]PETZ E ZEEDOG'!$B:$G,6,0),"")</f>
        <v/>
      </c>
      <c r="F396" s="1">
        <f>IFERROR(VLOOKUP(Filiais_Petz4[[#This Row],[FILIAL]],'[4]PETZ E ZEEDOG'!$B:$H,7,0),"")</f>
        <v>0</v>
      </c>
      <c r="G396" t="str">
        <f>IFERROR(VLOOKUP(Filiais_Petz4[[#This Row],[FILIAL]],'[4]PETZ E ZEEDOG'!$B$2:$R$1103,8,0),"")</f>
        <v/>
      </c>
      <c r="H396" t="str">
        <f>IFERROR(VLOOKUP(Filiais_Petz4[[#This Row],[FILIAL]],'[4]PETZ E ZEEDOG'!$B:$J,9,0),"")</f>
        <v/>
      </c>
      <c r="I396" t="str">
        <f>IFERROR(VLOOKUP(Filiais_Petz4[[#This Row],[FILIAL]],'[4]PETZ E ZEEDOG'!$B:$K,10,0),"")</f>
        <v/>
      </c>
      <c r="J396">
        <f>IFERROR(VLOOKUP(Filiais_Petz4[[#This Row],[FILIAL]],'[4]PETZ E ZEEDOG'!$B$2:$R$1103,11,0),"")</f>
        <v>0</v>
      </c>
      <c r="K396" s="89" t="str">
        <f>IFERROR(VLOOKUP(Filiais_Petz4[[#This Row],[FILIAL]],'[4]PETZ E ZEEDOG'!$B:$M,12,0),"")</f>
        <v/>
      </c>
      <c r="L396" t="str">
        <f>IFERROR(VLOOKUP(Filiais_Petz4[[#This Row],[FILIAL]],'[4]PETZ E ZEEDOG'!$B:$N,13,0),"")</f>
        <v/>
      </c>
      <c r="M396" t="str">
        <f>IFERROR(VLOOKUP(Filiais_Petz4[[#This Row],[FILIAL]],'[4]PETZ E ZEEDOG'!$B:$O,14,0),"")</f>
        <v/>
      </c>
      <c r="N396" t="str">
        <f>IFERROR(VLOOKUP(Filiais_Petz4[[#This Row],[FILIAL]],'[4]PETZ E ZEEDOG'!$B:$P,15,0),"")</f>
        <v>N</v>
      </c>
      <c r="O396" t="str">
        <f>IFERROR(VLOOKUP(Filiais_Petz4[[#This Row],[FILIAL]],'[4]PETZ E ZEEDOG'!$B:$Q,16,0),"")</f>
        <v/>
      </c>
      <c r="P396" t="str">
        <f>IFERROR(VLOOKUP(Filiais_Petz4[[#This Row],[FILIAL]],'[4]PETZ E ZEEDOG'!$B:$R,17,0),"")</f>
        <v/>
      </c>
      <c r="Q396" t="str">
        <f>IFERROR(VLOOKUP(Filiais_Petz4[[#This Row],[FILIAL]],'[4]PETZ E ZEEDOG'!$B:$C,2,0),"")</f>
        <v/>
      </c>
    </row>
    <row r="397" spans="1:17" ht="14.45" hidden="1" customHeight="1" x14ac:dyDescent="0.25">
      <c r="A397" t="s">
        <v>450</v>
      </c>
      <c r="B397" t="str">
        <f>IFERROR(VLOOKUP(Filiais_Petz4[[#This Row],[FILIAL]],'[4]PETZ E ZEEDOG'!$B:$D,3,0),"")</f>
        <v/>
      </c>
      <c r="C397" t="str">
        <f>IFERROR(VLOOKUP(Filiais_Petz4[[#This Row],[FILIAL]],'[4]PETZ E ZEEDOG'!$B:$E,4,0),"")</f>
        <v/>
      </c>
      <c r="D397" t="str">
        <f>IFERROR(VLOOKUP(Filiais_Petz4[[#This Row],[FILIAL]],'[4]PETZ E ZEEDOG'!$B:$F,5,0),"")</f>
        <v/>
      </c>
      <c r="E397" t="str">
        <f>IFERROR(VLOOKUP(Filiais_Petz4[[#This Row],[FILIAL]],'[4]PETZ E ZEEDOG'!$B:$G,6,0),"")</f>
        <v/>
      </c>
      <c r="F397" s="1">
        <f>IFERROR(VLOOKUP(Filiais_Petz4[[#This Row],[FILIAL]],'[4]PETZ E ZEEDOG'!$B:$H,7,0),"")</f>
        <v>0</v>
      </c>
      <c r="G397" t="str">
        <f>IFERROR(VLOOKUP(Filiais_Petz4[[#This Row],[FILIAL]],'[4]PETZ E ZEEDOG'!$B$2:$R$1103,8,0),"")</f>
        <v/>
      </c>
      <c r="H397" t="str">
        <f>IFERROR(VLOOKUP(Filiais_Petz4[[#This Row],[FILIAL]],'[4]PETZ E ZEEDOG'!$B:$J,9,0),"")</f>
        <v/>
      </c>
      <c r="I397" t="str">
        <f>IFERROR(VLOOKUP(Filiais_Petz4[[#This Row],[FILIAL]],'[4]PETZ E ZEEDOG'!$B:$K,10,0),"")</f>
        <v/>
      </c>
      <c r="J397">
        <f>IFERROR(VLOOKUP(Filiais_Petz4[[#This Row],[FILIAL]],'[4]PETZ E ZEEDOG'!$B$2:$R$1103,11,0),"")</f>
        <v>0</v>
      </c>
      <c r="K397" s="89" t="str">
        <f>IFERROR(VLOOKUP(Filiais_Petz4[[#This Row],[FILIAL]],'[4]PETZ E ZEEDOG'!$B:$M,12,0),"")</f>
        <v/>
      </c>
      <c r="L397" t="str">
        <f>IFERROR(VLOOKUP(Filiais_Petz4[[#This Row],[FILIAL]],'[4]PETZ E ZEEDOG'!$B:$N,13,0),"")</f>
        <v/>
      </c>
      <c r="M397" t="str">
        <f>IFERROR(VLOOKUP(Filiais_Petz4[[#This Row],[FILIAL]],'[4]PETZ E ZEEDOG'!$B:$O,14,0),"")</f>
        <v/>
      </c>
      <c r="N397" t="str">
        <f>IFERROR(VLOOKUP(Filiais_Petz4[[#This Row],[FILIAL]],'[4]PETZ E ZEEDOG'!$B:$P,15,0),"")</f>
        <v>N</v>
      </c>
      <c r="O397" t="str">
        <f>IFERROR(VLOOKUP(Filiais_Petz4[[#This Row],[FILIAL]],'[4]PETZ E ZEEDOG'!$B:$Q,16,0),"")</f>
        <v/>
      </c>
      <c r="P397" t="str">
        <f>IFERROR(VLOOKUP(Filiais_Petz4[[#This Row],[FILIAL]],'[4]PETZ E ZEEDOG'!$B:$R,17,0),"")</f>
        <v/>
      </c>
      <c r="Q397" t="str">
        <f>IFERROR(VLOOKUP(Filiais_Petz4[[#This Row],[FILIAL]],'[4]PETZ E ZEEDOG'!$B:$C,2,0),"")</f>
        <v/>
      </c>
    </row>
    <row r="398" spans="1:17" ht="14.45" hidden="1" customHeight="1" x14ac:dyDescent="0.25">
      <c r="A398" t="s">
        <v>451</v>
      </c>
      <c r="B398" t="str">
        <f>IFERROR(VLOOKUP(Filiais_Petz4[[#This Row],[FILIAL]],'[4]PETZ E ZEEDOG'!$B:$D,3,0),"")</f>
        <v/>
      </c>
      <c r="C398" t="str">
        <f>IFERROR(VLOOKUP(Filiais_Petz4[[#This Row],[FILIAL]],'[4]PETZ E ZEEDOG'!$B:$E,4,0),"")</f>
        <v/>
      </c>
      <c r="D398" t="str">
        <f>IFERROR(VLOOKUP(Filiais_Petz4[[#This Row],[FILIAL]],'[4]PETZ E ZEEDOG'!$B:$F,5,0),"")</f>
        <v/>
      </c>
      <c r="E398" t="str">
        <f>IFERROR(VLOOKUP(Filiais_Petz4[[#This Row],[FILIAL]],'[4]PETZ E ZEEDOG'!$B:$G,6,0),"")</f>
        <v/>
      </c>
      <c r="F398" s="1">
        <f>IFERROR(VLOOKUP(Filiais_Petz4[[#This Row],[FILIAL]],'[4]PETZ E ZEEDOG'!$B:$H,7,0),"")</f>
        <v>0</v>
      </c>
      <c r="G398" t="str">
        <f>IFERROR(VLOOKUP(Filiais_Petz4[[#This Row],[FILIAL]],'[4]PETZ E ZEEDOG'!$B$2:$R$1103,8,0),"")</f>
        <v/>
      </c>
      <c r="H398" t="str">
        <f>IFERROR(VLOOKUP(Filiais_Petz4[[#This Row],[FILIAL]],'[4]PETZ E ZEEDOG'!$B:$J,9,0),"")</f>
        <v/>
      </c>
      <c r="I398" t="str">
        <f>IFERROR(VLOOKUP(Filiais_Petz4[[#This Row],[FILIAL]],'[4]PETZ E ZEEDOG'!$B:$K,10,0),"")</f>
        <v/>
      </c>
      <c r="J398">
        <f>IFERROR(VLOOKUP(Filiais_Petz4[[#This Row],[FILIAL]],'[4]PETZ E ZEEDOG'!$B$2:$R$1103,11,0),"")</f>
        <v>0</v>
      </c>
      <c r="K398" s="89" t="str">
        <f>IFERROR(VLOOKUP(Filiais_Petz4[[#This Row],[FILIAL]],'[4]PETZ E ZEEDOG'!$B:$M,12,0),"")</f>
        <v/>
      </c>
      <c r="L398" t="str">
        <f>IFERROR(VLOOKUP(Filiais_Petz4[[#This Row],[FILIAL]],'[4]PETZ E ZEEDOG'!$B:$N,13,0),"")</f>
        <v/>
      </c>
      <c r="M398" t="str">
        <f>IFERROR(VLOOKUP(Filiais_Petz4[[#This Row],[FILIAL]],'[4]PETZ E ZEEDOG'!$B:$O,14,0),"")</f>
        <v/>
      </c>
      <c r="N398" t="str">
        <f>IFERROR(VLOOKUP(Filiais_Petz4[[#This Row],[FILIAL]],'[4]PETZ E ZEEDOG'!$B:$P,15,0),"")</f>
        <v>N</v>
      </c>
      <c r="O398" t="str">
        <f>IFERROR(VLOOKUP(Filiais_Petz4[[#This Row],[FILIAL]],'[4]PETZ E ZEEDOG'!$B:$Q,16,0),"")</f>
        <v/>
      </c>
      <c r="P398" t="str">
        <f>IFERROR(VLOOKUP(Filiais_Petz4[[#This Row],[FILIAL]],'[4]PETZ E ZEEDOG'!$B:$R,17,0),"")</f>
        <v/>
      </c>
      <c r="Q398" t="str">
        <f>IFERROR(VLOOKUP(Filiais_Petz4[[#This Row],[FILIAL]],'[4]PETZ E ZEEDOG'!$B:$C,2,0),"")</f>
        <v/>
      </c>
    </row>
    <row r="399" spans="1:17" ht="14.45" hidden="1" customHeight="1" x14ac:dyDescent="0.25">
      <c r="A399" t="s">
        <v>452</v>
      </c>
      <c r="B399" t="str">
        <f>IFERROR(VLOOKUP(Filiais_Petz4[[#This Row],[FILIAL]],'[4]PETZ E ZEEDOG'!$B:$D,3,0),"")</f>
        <v/>
      </c>
      <c r="C399" t="str">
        <f>IFERROR(VLOOKUP(Filiais_Petz4[[#This Row],[FILIAL]],'[4]PETZ E ZEEDOG'!$B:$E,4,0),"")</f>
        <v/>
      </c>
      <c r="D399" t="str">
        <f>IFERROR(VLOOKUP(Filiais_Petz4[[#This Row],[FILIAL]],'[4]PETZ E ZEEDOG'!$B:$F,5,0),"")</f>
        <v/>
      </c>
      <c r="E399" t="str">
        <f>IFERROR(VLOOKUP(Filiais_Petz4[[#This Row],[FILIAL]],'[4]PETZ E ZEEDOG'!$B:$G,6,0),"")</f>
        <v/>
      </c>
      <c r="F399" s="1">
        <f>IFERROR(VLOOKUP(Filiais_Petz4[[#This Row],[FILIAL]],'[4]PETZ E ZEEDOG'!$B:$H,7,0),"")</f>
        <v>0</v>
      </c>
      <c r="G399" t="str">
        <f>IFERROR(VLOOKUP(Filiais_Petz4[[#This Row],[FILIAL]],'[4]PETZ E ZEEDOG'!$B$2:$R$1103,8,0),"")</f>
        <v/>
      </c>
      <c r="H399" t="str">
        <f>IFERROR(VLOOKUP(Filiais_Petz4[[#This Row],[FILIAL]],'[4]PETZ E ZEEDOG'!$B:$J,9,0),"")</f>
        <v/>
      </c>
      <c r="I399" t="str">
        <f>IFERROR(VLOOKUP(Filiais_Petz4[[#This Row],[FILIAL]],'[4]PETZ E ZEEDOG'!$B:$K,10,0),"")</f>
        <v/>
      </c>
      <c r="J399">
        <f>IFERROR(VLOOKUP(Filiais_Petz4[[#This Row],[FILIAL]],'[4]PETZ E ZEEDOG'!$B$2:$R$1103,11,0),"")</f>
        <v>0</v>
      </c>
      <c r="K399" s="89" t="str">
        <f>IFERROR(VLOOKUP(Filiais_Petz4[[#This Row],[FILIAL]],'[4]PETZ E ZEEDOG'!$B:$M,12,0),"")</f>
        <v/>
      </c>
      <c r="L399" t="str">
        <f>IFERROR(VLOOKUP(Filiais_Petz4[[#This Row],[FILIAL]],'[4]PETZ E ZEEDOG'!$B:$N,13,0),"")</f>
        <v/>
      </c>
      <c r="M399" t="str">
        <f>IFERROR(VLOOKUP(Filiais_Petz4[[#This Row],[FILIAL]],'[4]PETZ E ZEEDOG'!$B:$O,14,0),"")</f>
        <v/>
      </c>
      <c r="N399" t="str">
        <f>IFERROR(VLOOKUP(Filiais_Petz4[[#This Row],[FILIAL]],'[4]PETZ E ZEEDOG'!$B:$P,15,0),"")</f>
        <v>N</v>
      </c>
      <c r="O399" t="str">
        <f>IFERROR(VLOOKUP(Filiais_Petz4[[#This Row],[FILIAL]],'[4]PETZ E ZEEDOG'!$B:$Q,16,0),"")</f>
        <v/>
      </c>
      <c r="P399" t="str">
        <f>IFERROR(VLOOKUP(Filiais_Petz4[[#This Row],[FILIAL]],'[4]PETZ E ZEEDOG'!$B:$R,17,0),"")</f>
        <v/>
      </c>
      <c r="Q399" t="str">
        <f>IFERROR(VLOOKUP(Filiais_Petz4[[#This Row],[FILIAL]],'[4]PETZ E ZEEDOG'!$B:$C,2,0),"")</f>
        <v/>
      </c>
    </row>
    <row r="400" spans="1:17" ht="14.45" hidden="1" customHeight="1" x14ac:dyDescent="0.25">
      <c r="A400" t="s">
        <v>453</v>
      </c>
      <c r="B400" t="str">
        <f>IFERROR(VLOOKUP(Filiais_Petz4[[#This Row],[FILIAL]],'[4]PETZ E ZEEDOG'!$B:$D,3,0),"")</f>
        <v/>
      </c>
      <c r="C400" t="str">
        <f>IFERROR(VLOOKUP(Filiais_Petz4[[#This Row],[FILIAL]],'[4]PETZ E ZEEDOG'!$B:$E,4,0),"")</f>
        <v/>
      </c>
      <c r="D400" t="str">
        <f>IFERROR(VLOOKUP(Filiais_Petz4[[#This Row],[FILIAL]],'[4]PETZ E ZEEDOG'!$B:$F,5,0),"")</f>
        <v/>
      </c>
      <c r="E400" t="str">
        <f>IFERROR(VLOOKUP(Filiais_Petz4[[#This Row],[FILIAL]],'[4]PETZ E ZEEDOG'!$B:$G,6,0),"")</f>
        <v/>
      </c>
      <c r="F400" s="1">
        <f>IFERROR(VLOOKUP(Filiais_Petz4[[#This Row],[FILIAL]],'[4]PETZ E ZEEDOG'!$B:$H,7,0),"")</f>
        <v>0</v>
      </c>
      <c r="G400" t="str">
        <f>IFERROR(VLOOKUP(Filiais_Petz4[[#This Row],[FILIAL]],'[4]PETZ E ZEEDOG'!$B$2:$R$1103,8,0),"")</f>
        <v/>
      </c>
      <c r="H400" t="str">
        <f>IFERROR(VLOOKUP(Filiais_Petz4[[#This Row],[FILIAL]],'[4]PETZ E ZEEDOG'!$B:$J,9,0),"")</f>
        <v/>
      </c>
      <c r="I400" t="str">
        <f>IFERROR(VLOOKUP(Filiais_Petz4[[#This Row],[FILIAL]],'[4]PETZ E ZEEDOG'!$B:$K,10,0),"")</f>
        <v/>
      </c>
      <c r="J400">
        <f>IFERROR(VLOOKUP(Filiais_Petz4[[#This Row],[FILIAL]],'[4]PETZ E ZEEDOG'!$B$2:$R$1103,11,0),"")</f>
        <v>0</v>
      </c>
      <c r="K400" s="89" t="str">
        <f>IFERROR(VLOOKUP(Filiais_Petz4[[#This Row],[FILIAL]],'[4]PETZ E ZEEDOG'!$B:$M,12,0),"")</f>
        <v/>
      </c>
      <c r="L400" t="str">
        <f>IFERROR(VLOOKUP(Filiais_Petz4[[#This Row],[FILIAL]],'[4]PETZ E ZEEDOG'!$B:$N,13,0),"")</f>
        <v/>
      </c>
      <c r="M400" t="str">
        <f>IFERROR(VLOOKUP(Filiais_Petz4[[#This Row],[FILIAL]],'[4]PETZ E ZEEDOG'!$B:$O,14,0),"")</f>
        <v/>
      </c>
      <c r="N400" t="str">
        <f>IFERROR(VLOOKUP(Filiais_Petz4[[#This Row],[FILIAL]],'[4]PETZ E ZEEDOG'!$B:$P,15,0),"")</f>
        <v>N</v>
      </c>
      <c r="O400" t="str">
        <f>IFERROR(VLOOKUP(Filiais_Petz4[[#This Row],[FILIAL]],'[4]PETZ E ZEEDOG'!$B:$Q,16,0),"")</f>
        <v/>
      </c>
      <c r="P400" t="str">
        <f>IFERROR(VLOOKUP(Filiais_Petz4[[#This Row],[FILIAL]],'[4]PETZ E ZEEDOG'!$B:$R,17,0),"")</f>
        <v/>
      </c>
      <c r="Q400" t="str">
        <f>IFERROR(VLOOKUP(Filiais_Petz4[[#This Row],[FILIAL]],'[4]PETZ E ZEEDOG'!$B:$C,2,0),"")</f>
        <v/>
      </c>
    </row>
    <row r="401" spans="1:17" ht="14.45" hidden="1" customHeight="1" x14ac:dyDescent="0.25">
      <c r="A401" t="s">
        <v>454</v>
      </c>
      <c r="B401" t="str">
        <f>IFERROR(VLOOKUP(Filiais_Petz4[[#This Row],[FILIAL]],'[4]PETZ E ZEEDOG'!$B:$D,3,0),"")</f>
        <v/>
      </c>
      <c r="C401" t="str">
        <f>IFERROR(VLOOKUP(Filiais_Petz4[[#This Row],[FILIAL]],'[4]PETZ E ZEEDOG'!$B:$E,4,0),"")</f>
        <v/>
      </c>
      <c r="D401" t="str">
        <f>IFERROR(VLOOKUP(Filiais_Petz4[[#This Row],[FILIAL]],'[4]PETZ E ZEEDOG'!$B:$F,5,0),"")</f>
        <v/>
      </c>
      <c r="E401" t="str">
        <f>IFERROR(VLOOKUP(Filiais_Petz4[[#This Row],[FILIAL]],'[4]PETZ E ZEEDOG'!$B:$G,6,0),"")</f>
        <v/>
      </c>
      <c r="F401" s="1">
        <f>IFERROR(VLOOKUP(Filiais_Petz4[[#This Row],[FILIAL]],'[4]PETZ E ZEEDOG'!$B:$H,7,0),"")</f>
        <v>0</v>
      </c>
      <c r="G401" t="str">
        <f>IFERROR(VLOOKUP(Filiais_Petz4[[#This Row],[FILIAL]],'[4]PETZ E ZEEDOG'!$B$2:$R$1103,8,0),"")</f>
        <v/>
      </c>
      <c r="H401" t="str">
        <f>IFERROR(VLOOKUP(Filiais_Petz4[[#This Row],[FILIAL]],'[4]PETZ E ZEEDOG'!$B:$J,9,0),"")</f>
        <v/>
      </c>
      <c r="I401" t="str">
        <f>IFERROR(VLOOKUP(Filiais_Petz4[[#This Row],[FILIAL]],'[4]PETZ E ZEEDOG'!$B:$K,10,0),"")</f>
        <v/>
      </c>
      <c r="J401">
        <f>IFERROR(VLOOKUP(Filiais_Petz4[[#This Row],[FILIAL]],'[4]PETZ E ZEEDOG'!$B$2:$R$1103,11,0),"")</f>
        <v>0</v>
      </c>
      <c r="K401" s="89" t="str">
        <f>IFERROR(VLOOKUP(Filiais_Petz4[[#This Row],[FILIAL]],'[4]PETZ E ZEEDOG'!$B:$M,12,0),"")</f>
        <v/>
      </c>
      <c r="L401" t="str">
        <f>IFERROR(VLOOKUP(Filiais_Petz4[[#This Row],[FILIAL]],'[4]PETZ E ZEEDOG'!$B:$N,13,0),"")</f>
        <v/>
      </c>
      <c r="M401" t="str">
        <f>IFERROR(VLOOKUP(Filiais_Petz4[[#This Row],[FILIAL]],'[4]PETZ E ZEEDOG'!$B:$O,14,0),"")</f>
        <v/>
      </c>
      <c r="N401" t="str">
        <f>IFERROR(VLOOKUP(Filiais_Petz4[[#This Row],[FILIAL]],'[4]PETZ E ZEEDOG'!$B:$P,15,0),"")</f>
        <v>N</v>
      </c>
      <c r="O401" t="str">
        <f>IFERROR(VLOOKUP(Filiais_Petz4[[#This Row],[FILIAL]],'[4]PETZ E ZEEDOG'!$B:$Q,16,0),"")</f>
        <v/>
      </c>
      <c r="P401" t="str">
        <f>IFERROR(VLOOKUP(Filiais_Petz4[[#This Row],[FILIAL]],'[4]PETZ E ZEEDOG'!$B:$R,17,0),"")</f>
        <v/>
      </c>
      <c r="Q401" t="str">
        <f>IFERROR(VLOOKUP(Filiais_Petz4[[#This Row],[FILIAL]],'[4]PETZ E ZEEDOG'!$B:$C,2,0),"")</f>
        <v/>
      </c>
    </row>
    <row r="402" spans="1:17" ht="14.45" hidden="1" customHeight="1" x14ac:dyDescent="0.25">
      <c r="A402" t="s">
        <v>455</v>
      </c>
      <c r="B402" t="str">
        <f>IFERROR(VLOOKUP(Filiais_Petz4[[#This Row],[FILIAL]],'[4]PETZ E ZEEDOG'!$B:$D,3,0),"")</f>
        <v/>
      </c>
      <c r="C402" t="str">
        <f>IFERROR(VLOOKUP(Filiais_Petz4[[#This Row],[FILIAL]],'[4]PETZ E ZEEDOG'!$B:$E,4,0),"")</f>
        <v/>
      </c>
      <c r="D402" t="str">
        <f>IFERROR(VLOOKUP(Filiais_Petz4[[#This Row],[FILIAL]],'[4]PETZ E ZEEDOG'!$B:$F,5,0),"")</f>
        <v/>
      </c>
      <c r="E402" t="str">
        <f>IFERROR(VLOOKUP(Filiais_Petz4[[#This Row],[FILIAL]],'[4]PETZ E ZEEDOG'!$B:$G,6,0),"")</f>
        <v/>
      </c>
      <c r="F402" s="1">
        <f>IFERROR(VLOOKUP(Filiais_Petz4[[#This Row],[FILIAL]],'[4]PETZ E ZEEDOG'!$B:$H,7,0),"")</f>
        <v>0</v>
      </c>
      <c r="G402" t="str">
        <f>IFERROR(VLOOKUP(Filiais_Petz4[[#This Row],[FILIAL]],'[4]PETZ E ZEEDOG'!$B$2:$R$1103,8,0),"")</f>
        <v/>
      </c>
      <c r="H402" t="str">
        <f>IFERROR(VLOOKUP(Filiais_Petz4[[#This Row],[FILIAL]],'[4]PETZ E ZEEDOG'!$B:$J,9,0),"")</f>
        <v/>
      </c>
      <c r="I402" t="str">
        <f>IFERROR(VLOOKUP(Filiais_Petz4[[#This Row],[FILIAL]],'[4]PETZ E ZEEDOG'!$B:$K,10,0),"")</f>
        <v/>
      </c>
      <c r="J402">
        <f>IFERROR(VLOOKUP(Filiais_Petz4[[#This Row],[FILIAL]],'[4]PETZ E ZEEDOG'!$B$2:$R$1103,11,0),"")</f>
        <v>0</v>
      </c>
      <c r="K402" s="89" t="str">
        <f>IFERROR(VLOOKUP(Filiais_Petz4[[#This Row],[FILIAL]],'[4]PETZ E ZEEDOG'!$B:$M,12,0),"")</f>
        <v/>
      </c>
      <c r="L402" t="str">
        <f>IFERROR(VLOOKUP(Filiais_Petz4[[#This Row],[FILIAL]],'[4]PETZ E ZEEDOG'!$B:$N,13,0),"")</f>
        <v/>
      </c>
      <c r="M402" t="str">
        <f>IFERROR(VLOOKUP(Filiais_Petz4[[#This Row],[FILIAL]],'[4]PETZ E ZEEDOG'!$B:$O,14,0),"")</f>
        <v/>
      </c>
      <c r="N402" t="str">
        <f>IFERROR(VLOOKUP(Filiais_Petz4[[#This Row],[FILIAL]],'[4]PETZ E ZEEDOG'!$B:$P,15,0),"")</f>
        <v>N</v>
      </c>
      <c r="O402" t="str">
        <f>IFERROR(VLOOKUP(Filiais_Petz4[[#This Row],[FILIAL]],'[4]PETZ E ZEEDOG'!$B:$Q,16,0),"")</f>
        <v/>
      </c>
      <c r="P402" t="str">
        <f>IFERROR(VLOOKUP(Filiais_Petz4[[#This Row],[FILIAL]],'[4]PETZ E ZEEDOG'!$B:$R,17,0),"")</f>
        <v/>
      </c>
      <c r="Q402" t="str">
        <f>IFERROR(VLOOKUP(Filiais_Petz4[[#This Row],[FILIAL]],'[4]PETZ E ZEEDOG'!$B:$C,2,0),"")</f>
        <v/>
      </c>
    </row>
    <row r="403" spans="1:17" ht="14.45" hidden="1" customHeight="1" x14ac:dyDescent="0.25">
      <c r="A403" t="s">
        <v>456</v>
      </c>
      <c r="B403" t="str">
        <f>IFERROR(VLOOKUP(Filiais_Petz4[[#This Row],[FILIAL]],'[4]PETZ E ZEEDOG'!$B:$D,3,0),"")</f>
        <v/>
      </c>
      <c r="C403" t="str">
        <f>IFERROR(VLOOKUP(Filiais_Petz4[[#This Row],[FILIAL]],'[4]PETZ E ZEEDOG'!$B:$E,4,0),"")</f>
        <v/>
      </c>
      <c r="D403" t="str">
        <f>IFERROR(VLOOKUP(Filiais_Petz4[[#This Row],[FILIAL]],'[4]PETZ E ZEEDOG'!$B:$F,5,0),"")</f>
        <v/>
      </c>
      <c r="E403" t="str">
        <f>IFERROR(VLOOKUP(Filiais_Petz4[[#This Row],[FILIAL]],'[4]PETZ E ZEEDOG'!$B:$G,6,0),"")</f>
        <v/>
      </c>
      <c r="F403" s="1">
        <f>IFERROR(VLOOKUP(Filiais_Petz4[[#This Row],[FILIAL]],'[4]PETZ E ZEEDOG'!$B:$H,7,0),"")</f>
        <v>0</v>
      </c>
      <c r="G403" t="str">
        <f>IFERROR(VLOOKUP(Filiais_Petz4[[#This Row],[FILIAL]],'[4]PETZ E ZEEDOG'!$B$2:$R$1103,8,0),"")</f>
        <v/>
      </c>
      <c r="H403" t="str">
        <f>IFERROR(VLOOKUP(Filiais_Petz4[[#This Row],[FILIAL]],'[4]PETZ E ZEEDOG'!$B:$J,9,0),"")</f>
        <v/>
      </c>
      <c r="I403" t="str">
        <f>IFERROR(VLOOKUP(Filiais_Petz4[[#This Row],[FILIAL]],'[4]PETZ E ZEEDOG'!$B:$K,10,0),"")</f>
        <v/>
      </c>
      <c r="J403">
        <f>IFERROR(VLOOKUP(Filiais_Petz4[[#This Row],[FILIAL]],'[4]PETZ E ZEEDOG'!$B$2:$R$1103,11,0),"")</f>
        <v>0</v>
      </c>
      <c r="K403" s="89" t="str">
        <f>IFERROR(VLOOKUP(Filiais_Petz4[[#This Row],[FILIAL]],'[4]PETZ E ZEEDOG'!$B:$M,12,0),"")</f>
        <v/>
      </c>
      <c r="L403" t="str">
        <f>IFERROR(VLOOKUP(Filiais_Petz4[[#This Row],[FILIAL]],'[4]PETZ E ZEEDOG'!$B:$N,13,0),"")</f>
        <v/>
      </c>
      <c r="M403" t="str">
        <f>IFERROR(VLOOKUP(Filiais_Petz4[[#This Row],[FILIAL]],'[4]PETZ E ZEEDOG'!$B:$O,14,0),"")</f>
        <v/>
      </c>
      <c r="N403" t="str">
        <f>IFERROR(VLOOKUP(Filiais_Petz4[[#This Row],[FILIAL]],'[4]PETZ E ZEEDOG'!$B:$P,15,0),"")</f>
        <v>N</v>
      </c>
      <c r="O403" t="str">
        <f>IFERROR(VLOOKUP(Filiais_Petz4[[#This Row],[FILIAL]],'[4]PETZ E ZEEDOG'!$B:$Q,16,0),"")</f>
        <v/>
      </c>
      <c r="P403" t="str">
        <f>IFERROR(VLOOKUP(Filiais_Petz4[[#This Row],[FILIAL]],'[4]PETZ E ZEEDOG'!$B:$R,17,0),"")</f>
        <v/>
      </c>
      <c r="Q403" t="str">
        <f>IFERROR(VLOOKUP(Filiais_Petz4[[#This Row],[FILIAL]],'[4]PETZ E ZEEDOG'!$B:$C,2,0),"")</f>
        <v/>
      </c>
    </row>
    <row r="404" spans="1:17" ht="14.45" hidden="1" customHeight="1" x14ac:dyDescent="0.25">
      <c r="A404" t="s">
        <v>457</v>
      </c>
      <c r="B404" t="str">
        <f>IFERROR(VLOOKUP(Filiais_Petz4[[#This Row],[FILIAL]],'[4]PETZ E ZEEDOG'!$B:$D,3,0),"")</f>
        <v/>
      </c>
      <c r="C404" t="str">
        <f>IFERROR(VLOOKUP(Filiais_Petz4[[#This Row],[FILIAL]],'[4]PETZ E ZEEDOG'!$B:$E,4,0),"")</f>
        <v/>
      </c>
      <c r="D404" t="str">
        <f>IFERROR(VLOOKUP(Filiais_Petz4[[#This Row],[FILIAL]],'[4]PETZ E ZEEDOG'!$B:$F,5,0),"")</f>
        <v/>
      </c>
      <c r="E404" t="str">
        <f>IFERROR(VLOOKUP(Filiais_Petz4[[#This Row],[FILIAL]],'[4]PETZ E ZEEDOG'!$B:$G,6,0),"")</f>
        <v/>
      </c>
      <c r="F404" s="1">
        <f>IFERROR(VLOOKUP(Filiais_Petz4[[#This Row],[FILIAL]],'[4]PETZ E ZEEDOG'!$B:$H,7,0),"")</f>
        <v>0</v>
      </c>
      <c r="G404" t="str">
        <f>IFERROR(VLOOKUP(Filiais_Petz4[[#This Row],[FILIAL]],'[4]PETZ E ZEEDOG'!$B$2:$R$1103,8,0),"")</f>
        <v/>
      </c>
      <c r="H404" t="str">
        <f>IFERROR(VLOOKUP(Filiais_Petz4[[#This Row],[FILIAL]],'[4]PETZ E ZEEDOG'!$B:$J,9,0),"")</f>
        <v/>
      </c>
      <c r="I404" t="str">
        <f>IFERROR(VLOOKUP(Filiais_Petz4[[#This Row],[FILIAL]],'[4]PETZ E ZEEDOG'!$B:$K,10,0),"")</f>
        <v/>
      </c>
      <c r="J404">
        <f>IFERROR(VLOOKUP(Filiais_Petz4[[#This Row],[FILIAL]],'[4]PETZ E ZEEDOG'!$B$2:$R$1103,11,0),"")</f>
        <v>0</v>
      </c>
      <c r="K404" s="89" t="str">
        <f>IFERROR(VLOOKUP(Filiais_Petz4[[#This Row],[FILIAL]],'[4]PETZ E ZEEDOG'!$B:$M,12,0),"")</f>
        <v/>
      </c>
      <c r="L404" t="str">
        <f>IFERROR(VLOOKUP(Filiais_Petz4[[#This Row],[FILIAL]],'[4]PETZ E ZEEDOG'!$B:$N,13,0),"")</f>
        <v/>
      </c>
      <c r="M404" t="str">
        <f>IFERROR(VLOOKUP(Filiais_Petz4[[#This Row],[FILIAL]],'[4]PETZ E ZEEDOG'!$B:$O,14,0),"")</f>
        <v/>
      </c>
      <c r="N404" t="str">
        <f>IFERROR(VLOOKUP(Filiais_Petz4[[#This Row],[FILIAL]],'[4]PETZ E ZEEDOG'!$B:$P,15,0),"")</f>
        <v>N</v>
      </c>
      <c r="O404" t="str">
        <f>IFERROR(VLOOKUP(Filiais_Petz4[[#This Row],[FILIAL]],'[4]PETZ E ZEEDOG'!$B:$Q,16,0),"")</f>
        <v/>
      </c>
      <c r="P404" t="str">
        <f>IFERROR(VLOOKUP(Filiais_Petz4[[#This Row],[FILIAL]],'[4]PETZ E ZEEDOG'!$B:$R,17,0),"")</f>
        <v/>
      </c>
      <c r="Q404" t="str">
        <f>IFERROR(VLOOKUP(Filiais_Petz4[[#This Row],[FILIAL]],'[4]PETZ E ZEEDOG'!$B:$C,2,0),"")</f>
        <v/>
      </c>
    </row>
    <row r="405" spans="1:17" ht="14.45" hidden="1" customHeight="1" x14ac:dyDescent="0.25">
      <c r="A405" t="s">
        <v>458</v>
      </c>
      <c r="B405" t="str">
        <f>IFERROR(VLOOKUP(Filiais_Petz4[[#This Row],[FILIAL]],'[4]PETZ E ZEEDOG'!$B:$D,3,0),"")</f>
        <v/>
      </c>
      <c r="C405" t="str">
        <f>IFERROR(VLOOKUP(Filiais_Petz4[[#This Row],[FILIAL]],'[4]PETZ E ZEEDOG'!$B:$E,4,0),"")</f>
        <v/>
      </c>
      <c r="D405" t="str">
        <f>IFERROR(VLOOKUP(Filiais_Petz4[[#This Row],[FILIAL]],'[4]PETZ E ZEEDOG'!$B:$F,5,0),"")</f>
        <v/>
      </c>
      <c r="E405" t="str">
        <f>IFERROR(VLOOKUP(Filiais_Petz4[[#This Row],[FILIAL]],'[4]PETZ E ZEEDOG'!$B:$G,6,0),"")</f>
        <v/>
      </c>
      <c r="F405" s="1">
        <f>IFERROR(VLOOKUP(Filiais_Petz4[[#This Row],[FILIAL]],'[4]PETZ E ZEEDOG'!$B:$H,7,0),"")</f>
        <v>0</v>
      </c>
      <c r="G405" t="str">
        <f>IFERROR(VLOOKUP(Filiais_Petz4[[#This Row],[FILIAL]],'[4]PETZ E ZEEDOG'!$B$2:$R$1103,8,0),"")</f>
        <v/>
      </c>
      <c r="H405" t="str">
        <f>IFERROR(VLOOKUP(Filiais_Petz4[[#This Row],[FILIAL]],'[4]PETZ E ZEEDOG'!$B:$J,9,0),"")</f>
        <v/>
      </c>
      <c r="I405" t="str">
        <f>IFERROR(VLOOKUP(Filiais_Petz4[[#This Row],[FILIAL]],'[4]PETZ E ZEEDOG'!$B:$K,10,0),"")</f>
        <v/>
      </c>
      <c r="J405">
        <f>IFERROR(VLOOKUP(Filiais_Petz4[[#This Row],[FILIAL]],'[4]PETZ E ZEEDOG'!$B$2:$R$1103,11,0),"")</f>
        <v>0</v>
      </c>
      <c r="K405" s="89" t="str">
        <f>IFERROR(VLOOKUP(Filiais_Petz4[[#This Row],[FILIAL]],'[4]PETZ E ZEEDOG'!$B:$M,12,0),"")</f>
        <v/>
      </c>
      <c r="L405" t="str">
        <f>IFERROR(VLOOKUP(Filiais_Petz4[[#This Row],[FILIAL]],'[4]PETZ E ZEEDOG'!$B:$N,13,0),"")</f>
        <v/>
      </c>
      <c r="M405" t="str">
        <f>IFERROR(VLOOKUP(Filiais_Petz4[[#This Row],[FILIAL]],'[4]PETZ E ZEEDOG'!$B:$O,14,0),"")</f>
        <v/>
      </c>
      <c r="N405" t="str">
        <f>IFERROR(VLOOKUP(Filiais_Petz4[[#This Row],[FILIAL]],'[4]PETZ E ZEEDOG'!$B:$P,15,0),"")</f>
        <v>N</v>
      </c>
      <c r="O405" t="str">
        <f>IFERROR(VLOOKUP(Filiais_Petz4[[#This Row],[FILIAL]],'[4]PETZ E ZEEDOG'!$B:$Q,16,0),"")</f>
        <v/>
      </c>
      <c r="P405" t="str">
        <f>IFERROR(VLOOKUP(Filiais_Petz4[[#This Row],[FILIAL]],'[4]PETZ E ZEEDOG'!$B:$R,17,0),"")</f>
        <v/>
      </c>
      <c r="Q405" t="str">
        <f>IFERROR(VLOOKUP(Filiais_Petz4[[#This Row],[FILIAL]],'[4]PETZ E ZEEDOG'!$B:$C,2,0),"")</f>
        <v/>
      </c>
    </row>
    <row r="406" spans="1:17" ht="14.45" hidden="1" customHeight="1" x14ac:dyDescent="0.25">
      <c r="A406" t="s">
        <v>459</v>
      </c>
      <c r="B406" t="str">
        <f>IFERROR(VLOOKUP(Filiais_Petz4[[#This Row],[FILIAL]],'[4]PETZ E ZEEDOG'!$B:$D,3,0),"")</f>
        <v/>
      </c>
      <c r="C406" t="str">
        <f>IFERROR(VLOOKUP(Filiais_Petz4[[#This Row],[FILIAL]],'[4]PETZ E ZEEDOG'!$B:$E,4,0),"")</f>
        <v/>
      </c>
      <c r="D406" t="str">
        <f>IFERROR(VLOOKUP(Filiais_Petz4[[#This Row],[FILIAL]],'[4]PETZ E ZEEDOG'!$B:$F,5,0),"")</f>
        <v/>
      </c>
      <c r="E406" t="str">
        <f>IFERROR(VLOOKUP(Filiais_Petz4[[#This Row],[FILIAL]],'[4]PETZ E ZEEDOG'!$B:$G,6,0),"")</f>
        <v/>
      </c>
      <c r="F406" s="1">
        <f>IFERROR(VLOOKUP(Filiais_Petz4[[#This Row],[FILIAL]],'[4]PETZ E ZEEDOG'!$B:$H,7,0),"")</f>
        <v>0</v>
      </c>
      <c r="G406" t="str">
        <f>IFERROR(VLOOKUP(Filiais_Petz4[[#This Row],[FILIAL]],'[4]PETZ E ZEEDOG'!$B$2:$R$1103,8,0),"")</f>
        <v/>
      </c>
      <c r="H406" t="str">
        <f>IFERROR(VLOOKUP(Filiais_Petz4[[#This Row],[FILIAL]],'[4]PETZ E ZEEDOG'!$B:$J,9,0),"")</f>
        <v/>
      </c>
      <c r="I406" t="str">
        <f>IFERROR(VLOOKUP(Filiais_Petz4[[#This Row],[FILIAL]],'[4]PETZ E ZEEDOG'!$B:$K,10,0),"")</f>
        <v/>
      </c>
      <c r="J406">
        <f>IFERROR(VLOOKUP(Filiais_Petz4[[#This Row],[FILIAL]],'[4]PETZ E ZEEDOG'!$B$2:$R$1103,11,0),"")</f>
        <v>0</v>
      </c>
      <c r="K406" s="89" t="str">
        <f>IFERROR(VLOOKUP(Filiais_Petz4[[#This Row],[FILIAL]],'[4]PETZ E ZEEDOG'!$B:$M,12,0),"")</f>
        <v/>
      </c>
      <c r="L406" t="str">
        <f>IFERROR(VLOOKUP(Filiais_Petz4[[#This Row],[FILIAL]],'[4]PETZ E ZEEDOG'!$B:$N,13,0),"")</f>
        <v/>
      </c>
      <c r="M406" t="str">
        <f>IFERROR(VLOOKUP(Filiais_Petz4[[#This Row],[FILIAL]],'[4]PETZ E ZEEDOG'!$B:$O,14,0),"")</f>
        <v/>
      </c>
      <c r="N406" t="str">
        <f>IFERROR(VLOOKUP(Filiais_Petz4[[#This Row],[FILIAL]],'[4]PETZ E ZEEDOG'!$B:$P,15,0),"")</f>
        <v>N</v>
      </c>
      <c r="O406" t="str">
        <f>IFERROR(VLOOKUP(Filiais_Petz4[[#This Row],[FILIAL]],'[4]PETZ E ZEEDOG'!$B:$Q,16,0),"")</f>
        <v/>
      </c>
      <c r="P406" t="str">
        <f>IFERROR(VLOOKUP(Filiais_Petz4[[#This Row],[FILIAL]],'[4]PETZ E ZEEDOG'!$B:$R,17,0),"")</f>
        <v/>
      </c>
      <c r="Q406" t="str">
        <f>IFERROR(VLOOKUP(Filiais_Petz4[[#This Row],[FILIAL]],'[4]PETZ E ZEEDOG'!$B:$C,2,0),"")</f>
        <v/>
      </c>
    </row>
    <row r="407" spans="1:17" ht="14.45" hidden="1" customHeight="1" x14ac:dyDescent="0.25">
      <c r="A407" t="s">
        <v>460</v>
      </c>
      <c r="B407" t="str">
        <f>IFERROR(VLOOKUP(Filiais_Petz4[[#This Row],[FILIAL]],'[4]PETZ E ZEEDOG'!$B:$D,3,0),"")</f>
        <v/>
      </c>
      <c r="C407" t="str">
        <f>IFERROR(VLOOKUP(Filiais_Petz4[[#This Row],[FILIAL]],'[4]PETZ E ZEEDOG'!$B:$E,4,0),"")</f>
        <v/>
      </c>
      <c r="D407" t="str">
        <f>IFERROR(VLOOKUP(Filiais_Petz4[[#This Row],[FILIAL]],'[4]PETZ E ZEEDOG'!$B:$F,5,0),"")</f>
        <v/>
      </c>
      <c r="E407" t="str">
        <f>IFERROR(VLOOKUP(Filiais_Petz4[[#This Row],[FILIAL]],'[4]PETZ E ZEEDOG'!$B:$G,6,0),"")</f>
        <v/>
      </c>
      <c r="F407" s="1">
        <f>IFERROR(VLOOKUP(Filiais_Petz4[[#This Row],[FILIAL]],'[4]PETZ E ZEEDOG'!$B:$H,7,0),"")</f>
        <v>0</v>
      </c>
      <c r="G407" t="str">
        <f>IFERROR(VLOOKUP(Filiais_Petz4[[#This Row],[FILIAL]],'[4]PETZ E ZEEDOG'!$B$2:$R$1103,8,0),"")</f>
        <v/>
      </c>
      <c r="H407" t="str">
        <f>IFERROR(VLOOKUP(Filiais_Petz4[[#This Row],[FILIAL]],'[4]PETZ E ZEEDOG'!$B:$J,9,0),"")</f>
        <v/>
      </c>
      <c r="I407" t="str">
        <f>IFERROR(VLOOKUP(Filiais_Petz4[[#This Row],[FILIAL]],'[4]PETZ E ZEEDOG'!$B:$K,10,0),"")</f>
        <v/>
      </c>
      <c r="J407">
        <f>IFERROR(VLOOKUP(Filiais_Petz4[[#This Row],[FILIAL]],'[4]PETZ E ZEEDOG'!$B$2:$R$1103,11,0),"")</f>
        <v>0</v>
      </c>
      <c r="K407" s="89" t="str">
        <f>IFERROR(VLOOKUP(Filiais_Petz4[[#This Row],[FILIAL]],'[4]PETZ E ZEEDOG'!$B:$M,12,0),"")</f>
        <v/>
      </c>
      <c r="L407" t="str">
        <f>IFERROR(VLOOKUP(Filiais_Petz4[[#This Row],[FILIAL]],'[4]PETZ E ZEEDOG'!$B:$N,13,0),"")</f>
        <v/>
      </c>
      <c r="M407" t="str">
        <f>IFERROR(VLOOKUP(Filiais_Petz4[[#This Row],[FILIAL]],'[4]PETZ E ZEEDOG'!$B:$O,14,0),"")</f>
        <v/>
      </c>
      <c r="N407" t="str">
        <f>IFERROR(VLOOKUP(Filiais_Petz4[[#This Row],[FILIAL]],'[4]PETZ E ZEEDOG'!$B:$P,15,0),"")</f>
        <v>N</v>
      </c>
      <c r="O407" t="str">
        <f>IFERROR(VLOOKUP(Filiais_Petz4[[#This Row],[FILIAL]],'[4]PETZ E ZEEDOG'!$B:$Q,16,0),"")</f>
        <v/>
      </c>
      <c r="P407" t="str">
        <f>IFERROR(VLOOKUP(Filiais_Petz4[[#This Row],[FILIAL]],'[4]PETZ E ZEEDOG'!$B:$R,17,0),"")</f>
        <v/>
      </c>
      <c r="Q407" t="str">
        <f>IFERROR(VLOOKUP(Filiais_Petz4[[#This Row],[FILIAL]],'[4]PETZ E ZEEDOG'!$B:$C,2,0),"")</f>
        <v/>
      </c>
    </row>
    <row r="408" spans="1:17" ht="14.45" hidden="1" customHeight="1" x14ac:dyDescent="0.25">
      <c r="A408" t="s">
        <v>461</v>
      </c>
      <c r="B408" t="str">
        <f>IFERROR(VLOOKUP(Filiais_Petz4[[#This Row],[FILIAL]],'[4]PETZ E ZEEDOG'!$B:$D,3,0),"")</f>
        <v/>
      </c>
      <c r="C408" t="str">
        <f>IFERROR(VLOOKUP(Filiais_Petz4[[#This Row],[FILIAL]],'[4]PETZ E ZEEDOG'!$B:$E,4,0),"")</f>
        <v/>
      </c>
      <c r="D408" t="str">
        <f>IFERROR(VLOOKUP(Filiais_Petz4[[#This Row],[FILIAL]],'[4]PETZ E ZEEDOG'!$B:$F,5,0),"")</f>
        <v/>
      </c>
      <c r="E408" t="str">
        <f>IFERROR(VLOOKUP(Filiais_Petz4[[#This Row],[FILIAL]],'[4]PETZ E ZEEDOG'!$B:$G,6,0),"")</f>
        <v/>
      </c>
      <c r="F408" s="1">
        <f>IFERROR(VLOOKUP(Filiais_Petz4[[#This Row],[FILIAL]],'[4]PETZ E ZEEDOG'!$B:$H,7,0),"")</f>
        <v>0</v>
      </c>
      <c r="G408" t="str">
        <f>IFERROR(VLOOKUP(Filiais_Petz4[[#This Row],[FILIAL]],'[4]PETZ E ZEEDOG'!$B$2:$R$1103,8,0),"")</f>
        <v/>
      </c>
      <c r="H408" t="str">
        <f>IFERROR(VLOOKUP(Filiais_Petz4[[#This Row],[FILIAL]],'[4]PETZ E ZEEDOG'!$B:$J,9,0),"")</f>
        <v/>
      </c>
      <c r="I408" t="str">
        <f>IFERROR(VLOOKUP(Filiais_Petz4[[#This Row],[FILIAL]],'[4]PETZ E ZEEDOG'!$B:$K,10,0),"")</f>
        <v/>
      </c>
      <c r="J408">
        <f>IFERROR(VLOOKUP(Filiais_Petz4[[#This Row],[FILIAL]],'[4]PETZ E ZEEDOG'!$B$2:$R$1103,11,0),"")</f>
        <v>0</v>
      </c>
      <c r="K408" s="89" t="str">
        <f>IFERROR(VLOOKUP(Filiais_Petz4[[#This Row],[FILIAL]],'[4]PETZ E ZEEDOG'!$B:$M,12,0),"")</f>
        <v/>
      </c>
      <c r="L408" t="str">
        <f>IFERROR(VLOOKUP(Filiais_Petz4[[#This Row],[FILIAL]],'[4]PETZ E ZEEDOG'!$B:$N,13,0),"")</f>
        <v/>
      </c>
      <c r="M408" t="str">
        <f>IFERROR(VLOOKUP(Filiais_Petz4[[#This Row],[FILIAL]],'[4]PETZ E ZEEDOG'!$B:$O,14,0),"")</f>
        <v/>
      </c>
      <c r="N408" t="str">
        <f>IFERROR(VLOOKUP(Filiais_Petz4[[#This Row],[FILIAL]],'[4]PETZ E ZEEDOG'!$B:$P,15,0),"")</f>
        <v>N</v>
      </c>
      <c r="O408" t="str">
        <f>IFERROR(VLOOKUP(Filiais_Petz4[[#This Row],[FILIAL]],'[4]PETZ E ZEEDOG'!$B:$Q,16,0),"")</f>
        <v/>
      </c>
      <c r="P408" t="str">
        <f>IFERROR(VLOOKUP(Filiais_Petz4[[#This Row],[FILIAL]],'[4]PETZ E ZEEDOG'!$B:$R,17,0),"")</f>
        <v/>
      </c>
      <c r="Q408" t="str">
        <f>IFERROR(VLOOKUP(Filiais_Petz4[[#This Row],[FILIAL]],'[4]PETZ E ZEEDOG'!$B:$C,2,0),"")</f>
        <v/>
      </c>
    </row>
    <row r="409" spans="1:17" ht="14.45" hidden="1" customHeight="1" x14ac:dyDescent="0.25">
      <c r="A409" t="s">
        <v>462</v>
      </c>
      <c r="B409" t="str">
        <f>IFERROR(VLOOKUP(Filiais_Petz4[[#This Row],[FILIAL]],'[4]PETZ E ZEEDOG'!$B:$D,3,0),"")</f>
        <v/>
      </c>
      <c r="C409" t="str">
        <f>IFERROR(VLOOKUP(Filiais_Petz4[[#This Row],[FILIAL]],'[4]PETZ E ZEEDOG'!$B:$E,4,0),"")</f>
        <v/>
      </c>
      <c r="D409" t="str">
        <f>IFERROR(VLOOKUP(Filiais_Petz4[[#This Row],[FILIAL]],'[4]PETZ E ZEEDOG'!$B:$F,5,0),"")</f>
        <v/>
      </c>
      <c r="E409" t="str">
        <f>IFERROR(VLOOKUP(Filiais_Petz4[[#This Row],[FILIAL]],'[4]PETZ E ZEEDOG'!$B:$G,6,0),"")</f>
        <v/>
      </c>
      <c r="F409" s="1">
        <f>IFERROR(VLOOKUP(Filiais_Petz4[[#This Row],[FILIAL]],'[4]PETZ E ZEEDOG'!$B:$H,7,0),"")</f>
        <v>0</v>
      </c>
      <c r="G409" t="str">
        <f>IFERROR(VLOOKUP(Filiais_Petz4[[#This Row],[FILIAL]],'[4]PETZ E ZEEDOG'!$B$2:$R$1103,8,0),"")</f>
        <v/>
      </c>
      <c r="H409" t="str">
        <f>IFERROR(VLOOKUP(Filiais_Petz4[[#This Row],[FILIAL]],'[4]PETZ E ZEEDOG'!$B:$J,9,0),"")</f>
        <v/>
      </c>
      <c r="I409" t="str">
        <f>IFERROR(VLOOKUP(Filiais_Petz4[[#This Row],[FILIAL]],'[4]PETZ E ZEEDOG'!$B:$K,10,0),"")</f>
        <v/>
      </c>
      <c r="J409">
        <f>IFERROR(VLOOKUP(Filiais_Petz4[[#This Row],[FILIAL]],'[4]PETZ E ZEEDOG'!$B$2:$R$1103,11,0),"")</f>
        <v>0</v>
      </c>
      <c r="K409" s="89" t="str">
        <f>IFERROR(VLOOKUP(Filiais_Petz4[[#This Row],[FILIAL]],'[4]PETZ E ZEEDOG'!$B:$M,12,0),"")</f>
        <v/>
      </c>
      <c r="L409" t="str">
        <f>IFERROR(VLOOKUP(Filiais_Petz4[[#This Row],[FILIAL]],'[4]PETZ E ZEEDOG'!$B:$N,13,0),"")</f>
        <v/>
      </c>
      <c r="M409" t="str">
        <f>IFERROR(VLOOKUP(Filiais_Petz4[[#This Row],[FILIAL]],'[4]PETZ E ZEEDOG'!$B:$O,14,0),"")</f>
        <v/>
      </c>
      <c r="N409" t="str">
        <f>IFERROR(VLOOKUP(Filiais_Petz4[[#This Row],[FILIAL]],'[4]PETZ E ZEEDOG'!$B:$P,15,0),"")</f>
        <v>N</v>
      </c>
      <c r="O409" t="str">
        <f>IFERROR(VLOOKUP(Filiais_Petz4[[#This Row],[FILIAL]],'[4]PETZ E ZEEDOG'!$B:$Q,16,0),"")</f>
        <v/>
      </c>
      <c r="P409" t="str">
        <f>IFERROR(VLOOKUP(Filiais_Petz4[[#This Row],[FILIAL]],'[4]PETZ E ZEEDOG'!$B:$R,17,0),"")</f>
        <v/>
      </c>
      <c r="Q409" t="str">
        <f>IFERROR(VLOOKUP(Filiais_Petz4[[#This Row],[FILIAL]],'[4]PETZ E ZEEDOG'!$B:$C,2,0),"")</f>
        <v/>
      </c>
    </row>
    <row r="410" spans="1:17" ht="14.45" hidden="1" customHeight="1" x14ac:dyDescent="0.25">
      <c r="A410" t="s">
        <v>463</v>
      </c>
      <c r="B410" t="str">
        <f>IFERROR(VLOOKUP(Filiais_Petz4[[#This Row],[FILIAL]],'[4]PETZ E ZEEDOG'!$B:$D,3,0),"")</f>
        <v/>
      </c>
      <c r="C410" t="str">
        <f>IFERROR(VLOOKUP(Filiais_Petz4[[#This Row],[FILIAL]],'[4]PETZ E ZEEDOG'!$B:$E,4,0),"")</f>
        <v/>
      </c>
      <c r="D410" t="str">
        <f>IFERROR(VLOOKUP(Filiais_Petz4[[#This Row],[FILIAL]],'[4]PETZ E ZEEDOG'!$B:$F,5,0),"")</f>
        <v/>
      </c>
      <c r="E410" t="str">
        <f>IFERROR(VLOOKUP(Filiais_Petz4[[#This Row],[FILIAL]],'[4]PETZ E ZEEDOG'!$B:$G,6,0),"")</f>
        <v/>
      </c>
      <c r="F410" s="1">
        <f>IFERROR(VLOOKUP(Filiais_Petz4[[#This Row],[FILIAL]],'[4]PETZ E ZEEDOG'!$B:$H,7,0),"")</f>
        <v>0</v>
      </c>
      <c r="G410" t="str">
        <f>IFERROR(VLOOKUP(Filiais_Petz4[[#This Row],[FILIAL]],'[4]PETZ E ZEEDOG'!$B$2:$R$1103,8,0),"")</f>
        <v/>
      </c>
      <c r="H410" t="str">
        <f>IFERROR(VLOOKUP(Filiais_Petz4[[#This Row],[FILIAL]],'[4]PETZ E ZEEDOG'!$B:$J,9,0),"")</f>
        <v/>
      </c>
      <c r="I410" t="str">
        <f>IFERROR(VLOOKUP(Filiais_Petz4[[#This Row],[FILIAL]],'[4]PETZ E ZEEDOG'!$B:$K,10,0),"")</f>
        <v/>
      </c>
      <c r="J410">
        <f>IFERROR(VLOOKUP(Filiais_Petz4[[#This Row],[FILIAL]],'[4]PETZ E ZEEDOG'!$B$2:$R$1103,11,0),"")</f>
        <v>0</v>
      </c>
      <c r="K410" s="89" t="str">
        <f>IFERROR(VLOOKUP(Filiais_Petz4[[#This Row],[FILIAL]],'[4]PETZ E ZEEDOG'!$B:$M,12,0),"")</f>
        <v/>
      </c>
      <c r="L410" t="str">
        <f>IFERROR(VLOOKUP(Filiais_Petz4[[#This Row],[FILIAL]],'[4]PETZ E ZEEDOG'!$B:$N,13,0),"")</f>
        <v/>
      </c>
      <c r="M410" t="str">
        <f>IFERROR(VLOOKUP(Filiais_Petz4[[#This Row],[FILIAL]],'[4]PETZ E ZEEDOG'!$B:$O,14,0),"")</f>
        <v/>
      </c>
      <c r="N410" t="str">
        <f>IFERROR(VLOOKUP(Filiais_Petz4[[#This Row],[FILIAL]],'[4]PETZ E ZEEDOG'!$B:$P,15,0),"")</f>
        <v>N</v>
      </c>
      <c r="O410" t="str">
        <f>IFERROR(VLOOKUP(Filiais_Petz4[[#This Row],[FILIAL]],'[4]PETZ E ZEEDOG'!$B:$Q,16,0),"")</f>
        <v/>
      </c>
      <c r="P410" t="str">
        <f>IFERROR(VLOOKUP(Filiais_Petz4[[#This Row],[FILIAL]],'[4]PETZ E ZEEDOG'!$B:$R,17,0),"")</f>
        <v/>
      </c>
      <c r="Q410" t="str">
        <f>IFERROR(VLOOKUP(Filiais_Petz4[[#This Row],[FILIAL]],'[4]PETZ E ZEEDOG'!$B:$C,2,0),"")</f>
        <v/>
      </c>
    </row>
    <row r="411" spans="1:17" ht="14.45" hidden="1" customHeight="1" x14ac:dyDescent="0.25">
      <c r="A411" t="s">
        <v>464</v>
      </c>
      <c r="B411" t="str">
        <f>IFERROR(VLOOKUP(Filiais_Petz4[[#This Row],[FILIAL]],'[4]PETZ E ZEEDOG'!$B:$D,3,0),"")</f>
        <v/>
      </c>
      <c r="C411" t="str">
        <f>IFERROR(VLOOKUP(Filiais_Petz4[[#This Row],[FILIAL]],'[4]PETZ E ZEEDOG'!$B:$E,4,0),"")</f>
        <v/>
      </c>
      <c r="D411" t="str">
        <f>IFERROR(VLOOKUP(Filiais_Petz4[[#This Row],[FILIAL]],'[4]PETZ E ZEEDOG'!$B:$F,5,0),"")</f>
        <v/>
      </c>
      <c r="E411" t="str">
        <f>IFERROR(VLOOKUP(Filiais_Petz4[[#This Row],[FILIAL]],'[4]PETZ E ZEEDOG'!$B:$G,6,0),"")</f>
        <v/>
      </c>
      <c r="F411" s="1">
        <f>IFERROR(VLOOKUP(Filiais_Petz4[[#This Row],[FILIAL]],'[4]PETZ E ZEEDOG'!$B:$H,7,0),"")</f>
        <v>0</v>
      </c>
      <c r="G411" t="str">
        <f>IFERROR(VLOOKUP(Filiais_Petz4[[#This Row],[FILIAL]],'[4]PETZ E ZEEDOG'!$B$2:$R$1103,8,0),"")</f>
        <v/>
      </c>
      <c r="H411" t="str">
        <f>IFERROR(VLOOKUP(Filiais_Petz4[[#This Row],[FILIAL]],'[4]PETZ E ZEEDOG'!$B:$J,9,0),"")</f>
        <v/>
      </c>
      <c r="I411" t="str">
        <f>IFERROR(VLOOKUP(Filiais_Petz4[[#This Row],[FILIAL]],'[4]PETZ E ZEEDOG'!$B:$K,10,0),"")</f>
        <v/>
      </c>
      <c r="J411">
        <f>IFERROR(VLOOKUP(Filiais_Petz4[[#This Row],[FILIAL]],'[4]PETZ E ZEEDOG'!$B$2:$R$1103,11,0),"")</f>
        <v>0</v>
      </c>
      <c r="K411" s="89" t="str">
        <f>IFERROR(VLOOKUP(Filiais_Petz4[[#This Row],[FILIAL]],'[4]PETZ E ZEEDOG'!$B:$M,12,0),"")</f>
        <v/>
      </c>
      <c r="L411" t="str">
        <f>IFERROR(VLOOKUP(Filiais_Petz4[[#This Row],[FILIAL]],'[4]PETZ E ZEEDOG'!$B:$N,13,0),"")</f>
        <v/>
      </c>
      <c r="M411" t="str">
        <f>IFERROR(VLOOKUP(Filiais_Petz4[[#This Row],[FILIAL]],'[4]PETZ E ZEEDOG'!$B:$O,14,0),"")</f>
        <v/>
      </c>
      <c r="N411" t="str">
        <f>IFERROR(VLOOKUP(Filiais_Petz4[[#This Row],[FILIAL]],'[4]PETZ E ZEEDOG'!$B:$P,15,0),"")</f>
        <v>N</v>
      </c>
      <c r="O411" t="str">
        <f>IFERROR(VLOOKUP(Filiais_Petz4[[#This Row],[FILIAL]],'[4]PETZ E ZEEDOG'!$B:$Q,16,0),"")</f>
        <v/>
      </c>
      <c r="P411" t="str">
        <f>IFERROR(VLOOKUP(Filiais_Petz4[[#This Row],[FILIAL]],'[4]PETZ E ZEEDOG'!$B:$R,17,0),"")</f>
        <v/>
      </c>
      <c r="Q411" t="str">
        <f>IFERROR(VLOOKUP(Filiais_Petz4[[#This Row],[FILIAL]],'[4]PETZ E ZEEDOG'!$B:$C,2,0),"")</f>
        <v/>
      </c>
    </row>
    <row r="412" spans="1:17" ht="14.45" hidden="1" customHeight="1" x14ac:dyDescent="0.25">
      <c r="A412" t="s">
        <v>465</v>
      </c>
      <c r="B412" t="str">
        <f>IFERROR(VLOOKUP(Filiais_Petz4[[#This Row],[FILIAL]],'[4]PETZ E ZEEDOG'!$B:$D,3,0),"")</f>
        <v/>
      </c>
      <c r="C412" t="str">
        <f>IFERROR(VLOOKUP(Filiais_Petz4[[#This Row],[FILIAL]],'[4]PETZ E ZEEDOG'!$B:$E,4,0),"")</f>
        <v/>
      </c>
      <c r="D412" t="str">
        <f>IFERROR(VLOOKUP(Filiais_Petz4[[#This Row],[FILIAL]],'[4]PETZ E ZEEDOG'!$B:$F,5,0),"")</f>
        <v/>
      </c>
      <c r="E412" t="str">
        <f>IFERROR(VLOOKUP(Filiais_Petz4[[#This Row],[FILIAL]],'[4]PETZ E ZEEDOG'!$B:$G,6,0),"")</f>
        <v/>
      </c>
      <c r="F412" s="1">
        <f>IFERROR(VLOOKUP(Filiais_Petz4[[#This Row],[FILIAL]],'[4]PETZ E ZEEDOG'!$B:$H,7,0),"")</f>
        <v>0</v>
      </c>
      <c r="G412" t="str">
        <f>IFERROR(VLOOKUP(Filiais_Petz4[[#This Row],[FILIAL]],'[4]PETZ E ZEEDOG'!$B$2:$R$1103,8,0),"")</f>
        <v/>
      </c>
      <c r="H412" t="str">
        <f>IFERROR(VLOOKUP(Filiais_Petz4[[#This Row],[FILIAL]],'[4]PETZ E ZEEDOG'!$B:$J,9,0),"")</f>
        <v/>
      </c>
      <c r="I412" t="str">
        <f>IFERROR(VLOOKUP(Filiais_Petz4[[#This Row],[FILIAL]],'[4]PETZ E ZEEDOG'!$B:$K,10,0),"")</f>
        <v/>
      </c>
      <c r="J412">
        <f>IFERROR(VLOOKUP(Filiais_Petz4[[#This Row],[FILIAL]],'[4]PETZ E ZEEDOG'!$B$2:$R$1103,11,0),"")</f>
        <v>0</v>
      </c>
      <c r="K412" s="89" t="str">
        <f>IFERROR(VLOOKUP(Filiais_Petz4[[#This Row],[FILIAL]],'[4]PETZ E ZEEDOG'!$B:$M,12,0),"")</f>
        <v/>
      </c>
      <c r="L412" t="str">
        <f>IFERROR(VLOOKUP(Filiais_Petz4[[#This Row],[FILIAL]],'[4]PETZ E ZEEDOG'!$B:$N,13,0),"")</f>
        <v/>
      </c>
      <c r="M412" t="str">
        <f>IFERROR(VLOOKUP(Filiais_Petz4[[#This Row],[FILIAL]],'[4]PETZ E ZEEDOG'!$B:$O,14,0),"")</f>
        <v/>
      </c>
      <c r="N412" t="str">
        <f>IFERROR(VLOOKUP(Filiais_Petz4[[#This Row],[FILIAL]],'[4]PETZ E ZEEDOG'!$B:$P,15,0),"")</f>
        <v>N</v>
      </c>
      <c r="O412" t="str">
        <f>IFERROR(VLOOKUP(Filiais_Petz4[[#This Row],[FILIAL]],'[4]PETZ E ZEEDOG'!$B:$Q,16,0),"")</f>
        <v/>
      </c>
      <c r="P412" t="str">
        <f>IFERROR(VLOOKUP(Filiais_Petz4[[#This Row],[FILIAL]],'[4]PETZ E ZEEDOG'!$B:$R,17,0),"")</f>
        <v/>
      </c>
      <c r="Q412" t="str">
        <f>IFERROR(VLOOKUP(Filiais_Petz4[[#This Row],[FILIAL]],'[4]PETZ E ZEEDOG'!$B:$C,2,0),"")</f>
        <v/>
      </c>
    </row>
    <row r="413" spans="1:17" ht="14.45" hidden="1" customHeight="1" x14ac:dyDescent="0.25">
      <c r="A413" t="s">
        <v>466</v>
      </c>
      <c r="B413" t="str">
        <f>IFERROR(VLOOKUP(Filiais_Petz4[[#This Row],[FILIAL]],'[4]PETZ E ZEEDOG'!$B:$D,3,0),"")</f>
        <v/>
      </c>
      <c r="C413" t="str">
        <f>IFERROR(VLOOKUP(Filiais_Petz4[[#This Row],[FILIAL]],'[4]PETZ E ZEEDOG'!$B:$E,4,0),"")</f>
        <v/>
      </c>
      <c r="D413" t="str">
        <f>IFERROR(VLOOKUP(Filiais_Petz4[[#This Row],[FILIAL]],'[4]PETZ E ZEEDOG'!$B:$F,5,0),"")</f>
        <v/>
      </c>
      <c r="E413" t="str">
        <f>IFERROR(VLOOKUP(Filiais_Petz4[[#This Row],[FILIAL]],'[4]PETZ E ZEEDOG'!$B:$G,6,0),"")</f>
        <v/>
      </c>
      <c r="F413" s="1">
        <f>IFERROR(VLOOKUP(Filiais_Petz4[[#This Row],[FILIAL]],'[4]PETZ E ZEEDOG'!$B:$H,7,0),"")</f>
        <v>0</v>
      </c>
      <c r="G413" t="str">
        <f>IFERROR(VLOOKUP(Filiais_Petz4[[#This Row],[FILIAL]],'[4]PETZ E ZEEDOG'!$B$2:$R$1103,8,0),"")</f>
        <v/>
      </c>
      <c r="H413" t="str">
        <f>IFERROR(VLOOKUP(Filiais_Petz4[[#This Row],[FILIAL]],'[4]PETZ E ZEEDOG'!$B:$J,9,0),"")</f>
        <v/>
      </c>
      <c r="I413" t="str">
        <f>IFERROR(VLOOKUP(Filiais_Petz4[[#This Row],[FILIAL]],'[4]PETZ E ZEEDOG'!$B:$K,10,0),"")</f>
        <v/>
      </c>
      <c r="J413">
        <f>IFERROR(VLOOKUP(Filiais_Petz4[[#This Row],[FILIAL]],'[4]PETZ E ZEEDOG'!$B$2:$R$1103,11,0),"")</f>
        <v>0</v>
      </c>
      <c r="K413" s="89" t="str">
        <f>IFERROR(VLOOKUP(Filiais_Petz4[[#This Row],[FILIAL]],'[4]PETZ E ZEEDOG'!$B:$M,12,0),"")</f>
        <v/>
      </c>
      <c r="L413" t="str">
        <f>IFERROR(VLOOKUP(Filiais_Petz4[[#This Row],[FILIAL]],'[4]PETZ E ZEEDOG'!$B:$N,13,0),"")</f>
        <v/>
      </c>
      <c r="M413" t="str">
        <f>IFERROR(VLOOKUP(Filiais_Petz4[[#This Row],[FILIAL]],'[4]PETZ E ZEEDOG'!$B:$O,14,0),"")</f>
        <v/>
      </c>
      <c r="N413" t="str">
        <f>IFERROR(VLOOKUP(Filiais_Petz4[[#This Row],[FILIAL]],'[4]PETZ E ZEEDOG'!$B:$P,15,0),"")</f>
        <v>N</v>
      </c>
      <c r="O413" t="str">
        <f>IFERROR(VLOOKUP(Filiais_Petz4[[#This Row],[FILIAL]],'[4]PETZ E ZEEDOG'!$B:$Q,16,0),"")</f>
        <v/>
      </c>
      <c r="P413" t="str">
        <f>IFERROR(VLOOKUP(Filiais_Petz4[[#This Row],[FILIAL]],'[4]PETZ E ZEEDOG'!$B:$R,17,0),"")</f>
        <v/>
      </c>
      <c r="Q413" t="str">
        <f>IFERROR(VLOOKUP(Filiais_Petz4[[#This Row],[FILIAL]],'[4]PETZ E ZEEDOG'!$B:$C,2,0),"")</f>
        <v/>
      </c>
    </row>
    <row r="414" spans="1:17" ht="14.45" hidden="1" customHeight="1" x14ac:dyDescent="0.25">
      <c r="A414" t="s">
        <v>467</v>
      </c>
      <c r="B414" t="str">
        <f>IFERROR(VLOOKUP(Filiais_Petz4[[#This Row],[FILIAL]],'[4]PETZ E ZEEDOG'!$B:$D,3,0),"")</f>
        <v/>
      </c>
      <c r="C414" t="str">
        <f>IFERROR(VLOOKUP(Filiais_Petz4[[#This Row],[FILIAL]],'[4]PETZ E ZEEDOG'!$B:$E,4,0),"")</f>
        <v/>
      </c>
      <c r="D414" t="str">
        <f>IFERROR(VLOOKUP(Filiais_Petz4[[#This Row],[FILIAL]],'[4]PETZ E ZEEDOG'!$B:$F,5,0),"")</f>
        <v/>
      </c>
      <c r="E414" t="str">
        <f>IFERROR(VLOOKUP(Filiais_Petz4[[#This Row],[FILIAL]],'[4]PETZ E ZEEDOG'!$B:$G,6,0),"")</f>
        <v/>
      </c>
      <c r="F414" s="1">
        <f>IFERROR(VLOOKUP(Filiais_Petz4[[#This Row],[FILIAL]],'[4]PETZ E ZEEDOG'!$B:$H,7,0),"")</f>
        <v>0</v>
      </c>
      <c r="G414" t="str">
        <f>IFERROR(VLOOKUP(Filiais_Petz4[[#This Row],[FILIAL]],'[4]PETZ E ZEEDOG'!$B$2:$R$1103,8,0),"")</f>
        <v/>
      </c>
      <c r="H414" t="str">
        <f>IFERROR(VLOOKUP(Filiais_Petz4[[#This Row],[FILIAL]],'[4]PETZ E ZEEDOG'!$B:$J,9,0),"")</f>
        <v/>
      </c>
      <c r="I414" t="str">
        <f>IFERROR(VLOOKUP(Filiais_Petz4[[#This Row],[FILIAL]],'[4]PETZ E ZEEDOG'!$B:$K,10,0),"")</f>
        <v/>
      </c>
      <c r="J414">
        <f>IFERROR(VLOOKUP(Filiais_Petz4[[#This Row],[FILIAL]],'[4]PETZ E ZEEDOG'!$B$2:$R$1103,11,0),"")</f>
        <v>0</v>
      </c>
      <c r="K414" s="89" t="str">
        <f>IFERROR(VLOOKUP(Filiais_Petz4[[#This Row],[FILIAL]],'[4]PETZ E ZEEDOG'!$B:$M,12,0),"")</f>
        <v/>
      </c>
      <c r="L414" t="str">
        <f>IFERROR(VLOOKUP(Filiais_Petz4[[#This Row],[FILIAL]],'[4]PETZ E ZEEDOG'!$B:$N,13,0),"")</f>
        <v/>
      </c>
      <c r="M414" t="str">
        <f>IFERROR(VLOOKUP(Filiais_Petz4[[#This Row],[FILIAL]],'[4]PETZ E ZEEDOG'!$B:$O,14,0),"")</f>
        <v/>
      </c>
      <c r="N414" t="str">
        <f>IFERROR(VLOOKUP(Filiais_Petz4[[#This Row],[FILIAL]],'[4]PETZ E ZEEDOG'!$B:$P,15,0),"")</f>
        <v>N</v>
      </c>
      <c r="O414" t="str">
        <f>IFERROR(VLOOKUP(Filiais_Petz4[[#This Row],[FILIAL]],'[4]PETZ E ZEEDOG'!$B:$Q,16,0),"")</f>
        <v/>
      </c>
      <c r="P414" t="str">
        <f>IFERROR(VLOOKUP(Filiais_Petz4[[#This Row],[FILIAL]],'[4]PETZ E ZEEDOG'!$B:$R,17,0),"")</f>
        <v/>
      </c>
      <c r="Q414" t="str">
        <f>IFERROR(VLOOKUP(Filiais_Petz4[[#This Row],[FILIAL]],'[4]PETZ E ZEEDOG'!$B:$C,2,0),"")</f>
        <v/>
      </c>
    </row>
    <row r="415" spans="1:17" ht="14.45" hidden="1" customHeight="1" x14ac:dyDescent="0.25">
      <c r="A415" t="s">
        <v>468</v>
      </c>
      <c r="B415" t="str">
        <f>IFERROR(VLOOKUP(Filiais_Petz4[[#This Row],[FILIAL]],'[4]PETZ E ZEEDOG'!$B:$D,3,0),"")</f>
        <v/>
      </c>
      <c r="C415" t="str">
        <f>IFERROR(VLOOKUP(Filiais_Petz4[[#This Row],[FILIAL]],'[4]PETZ E ZEEDOG'!$B:$E,4,0),"")</f>
        <v/>
      </c>
      <c r="D415" t="str">
        <f>IFERROR(VLOOKUP(Filiais_Petz4[[#This Row],[FILIAL]],'[4]PETZ E ZEEDOG'!$B:$F,5,0),"")</f>
        <v/>
      </c>
      <c r="E415" t="str">
        <f>IFERROR(VLOOKUP(Filiais_Petz4[[#This Row],[FILIAL]],'[4]PETZ E ZEEDOG'!$B:$G,6,0),"")</f>
        <v/>
      </c>
      <c r="F415" s="1">
        <f>IFERROR(VLOOKUP(Filiais_Petz4[[#This Row],[FILIAL]],'[4]PETZ E ZEEDOG'!$B:$H,7,0),"")</f>
        <v>0</v>
      </c>
      <c r="G415" t="str">
        <f>IFERROR(VLOOKUP(Filiais_Petz4[[#This Row],[FILIAL]],'[4]PETZ E ZEEDOG'!$B$2:$R$1103,8,0),"")</f>
        <v/>
      </c>
      <c r="H415" t="str">
        <f>IFERROR(VLOOKUP(Filiais_Petz4[[#This Row],[FILIAL]],'[4]PETZ E ZEEDOG'!$B:$J,9,0),"")</f>
        <v/>
      </c>
      <c r="I415" t="str">
        <f>IFERROR(VLOOKUP(Filiais_Petz4[[#This Row],[FILIAL]],'[4]PETZ E ZEEDOG'!$B:$K,10,0),"")</f>
        <v/>
      </c>
      <c r="J415">
        <f>IFERROR(VLOOKUP(Filiais_Petz4[[#This Row],[FILIAL]],'[4]PETZ E ZEEDOG'!$B$2:$R$1103,11,0),"")</f>
        <v>0</v>
      </c>
      <c r="K415" s="89" t="str">
        <f>IFERROR(VLOOKUP(Filiais_Petz4[[#This Row],[FILIAL]],'[4]PETZ E ZEEDOG'!$B:$M,12,0),"")</f>
        <v/>
      </c>
      <c r="L415" t="str">
        <f>IFERROR(VLOOKUP(Filiais_Petz4[[#This Row],[FILIAL]],'[4]PETZ E ZEEDOG'!$B:$N,13,0),"")</f>
        <v/>
      </c>
      <c r="M415" t="str">
        <f>IFERROR(VLOOKUP(Filiais_Petz4[[#This Row],[FILIAL]],'[4]PETZ E ZEEDOG'!$B:$O,14,0),"")</f>
        <v/>
      </c>
      <c r="N415" t="str">
        <f>IFERROR(VLOOKUP(Filiais_Petz4[[#This Row],[FILIAL]],'[4]PETZ E ZEEDOG'!$B:$P,15,0),"")</f>
        <v>N</v>
      </c>
      <c r="O415" t="str">
        <f>IFERROR(VLOOKUP(Filiais_Petz4[[#This Row],[FILIAL]],'[4]PETZ E ZEEDOG'!$B:$Q,16,0),"")</f>
        <v/>
      </c>
      <c r="P415" t="str">
        <f>IFERROR(VLOOKUP(Filiais_Petz4[[#This Row],[FILIAL]],'[4]PETZ E ZEEDOG'!$B:$R,17,0),"")</f>
        <v/>
      </c>
      <c r="Q415" t="str">
        <f>IFERROR(VLOOKUP(Filiais_Petz4[[#This Row],[FILIAL]],'[4]PETZ E ZEEDOG'!$B:$C,2,0),"")</f>
        <v/>
      </c>
    </row>
    <row r="416" spans="1:17" ht="14.45" hidden="1" customHeight="1" x14ac:dyDescent="0.25">
      <c r="A416" t="s">
        <v>469</v>
      </c>
      <c r="B416" t="str">
        <f>IFERROR(VLOOKUP(Filiais_Petz4[[#This Row],[FILIAL]],'[4]PETZ E ZEEDOG'!$B:$D,3,0),"")</f>
        <v/>
      </c>
      <c r="C416" t="str">
        <f>IFERROR(VLOOKUP(Filiais_Petz4[[#This Row],[FILIAL]],'[4]PETZ E ZEEDOG'!$B:$E,4,0),"")</f>
        <v/>
      </c>
      <c r="D416" t="str">
        <f>IFERROR(VLOOKUP(Filiais_Petz4[[#This Row],[FILIAL]],'[4]PETZ E ZEEDOG'!$B:$F,5,0),"")</f>
        <v/>
      </c>
      <c r="E416" t="str">
        <f>IFERROR(VLOOKUP(Filiais_Petz4[[#This Row],[FILIAL]],'[4]PETZ E ZEEDOG'!$B:$G,6,0),"")</f>
        <v/>
      </c>
      <c r="F416" s="1">
        <f>IFERROR(VLOOKUP(Filiais_Petz4[[#This Row],[FILIAL]],'[4]PETZ E ZEEDOG'!$B:$H,7,0),"")</f>
        <v>0</v>
      </c>
      <c r="G416" t="str">
        <f>IFERROR(VLOOKUP(Filiais_Petz4[[#This Row],[FILIAL]],'[4]PETZ E ZEEDOG'!$B$2:$R$1103,8,0),"")</f>
        <v/>
      </c>
      <c r="H416" t="str">
        <f>IFERROR(VLOOKUP(Filiais_Petz4[[#This Row],[FILIAL]],'[4]PETZ E ZEEDOG'!$B:$J,9,0),"")</f>
        <v/>
      </c>
      <c r="I416" t="str">
        <f>IFERROR(VLOOKUP(Filiais_Petz4[[#This Row],[FILIAL]],'[4]PETZ E ZEEDOG'!$B:$K,10,0),"")</f>
        <v/>
      </c>
      <c r="J416">
        <f>IFERROR(VLOOKUP(Filiais_Petz4[[#This Row],[FILIAL]],'[4]PETZ E ZEEDOG'!$B$2:$R$1103,11,0),"")</f>
        <v>0</v>
      </c>
      <c r="K416" s="89" t="str">
        <f>IFERROR(VLOOKUP(Filiais_Petz4[[#This Row],[FILIAL]],'[4]PETZ E ZEEDOG'!$B:$M,12,0),"")</f>
        <v/>
      </c>
      <c r="L416" t="str">
        <f>IFERROR(VLOOKUP(Filiais_Petz4[[#This Row],[FILIAL]],'[4]PETZ E ZEEDOG'!$B:$N,13,0),"")</f>
        <v/>
      </c>
      <c r="M416" t="str">
        <f>IFERROR(VLOOKUP(Filiais_Petz4[[#This Row],[FILIAL]],'[4]PETZ E ZEEDOG'!$B:$O,14,0),"")</f>
        <v/>
      </c>
      <c r="N416" t="str">
        <f>IFERROR(VLOOKUP(Filiais_Petz4[[#This Row],[FILIAL]],'[4]PETZ E ZEEDOG'!$B:$P,15,0),"")</f>
        <v>N</v>
      </c>
      <c r="O416" t="str">
        <f>IFERROR(VLOOKUP(Filiais_Petz4[[#This Row],[FILIAL]],'[4]PETZ E ZEEDOG'!$B:$Q,16,0),"")</f>
        <v/>
      </c>
      <c r="P416" t="str">
        <f>IFERROR(VLOOKUP(Filiais_Petz4[[#This Row],[FILIAL]],'[4]PETZ E ZEEDOG'!$B:$R,17,0),"")</f>
        <v/>
      </c>
      <c r="Q416" t="str">
        <f>IFERROR(VLOOKUP(Filiais_Petz4[[#This Row],[FILIAL]],'[4]PETZ E ZEEDOG'!$B:$C,2,0),"")</f>
        <v/>
      </c>
    </row>
    <row r="417" spans="1:17" ht="14.45" hidden="1" customHeight="1" x14ac:dyDescent="0.25">
      <c r="A417" t="s">
        <v>470</v>
      </c>
      <c r="B417" t="str">
        <f>IFERROR(VLOOKUP(Filiais_Petz4[[#This Row],[FILIAL]],'[4]PETZ E ZEEDOG'!$B:$D,3,0),"")</f>
        <v/>
      </c>
      <c r="C417" t="str">
        <f>IFERROR(VLOOKUP(Filiais_Petz4[[#This Row],[FILIAL]],'[4]PETZ E ZEEDOG'!$B:$E,4,0),"")</f>
        <v/>
      </c>
      <c r="D417" t="str">
        <f>IFERROR(VLOOKUP(Filiais_Petz4[[#This Row],[FILIAL]],'[4]PETZ E ZEEDOG'!$B:$F,5,0),"")</f>
        <v/>
      </c>
      <c r="E417" t="str">
        <f>IFERROR(VLOOKUP(Filiais_Petz4[[#This Row],[FILIAL]],'[4]PETZ E ZEEDOG'!$B:$G,6,0),"")</f>
        <v/>
      </c>
      <c r="F417" s="1">
        <f>IFERROR(VLOOKUP(Filiais_Petz4[[#This Row],[FILIAL]],'[4]PETZ E ZEEDOG'!$B:$H,7,0),"")</f>
        <v>0</v>
      </c>
      <c r="G417" t="str">
        <f>IFERROR(VLOOKUP(Filiais_Petz4[[#This Row],[FILIAL]],'[4]PETZ E ZEEDOG'!$B$2:$R$1103,8,0),"")</f>
        <v/>
      </c>
      <c r="H417" t="str">
        <f>IFERROR(VLOOKUP(Filiais_Petz4[[#This Row],[FILIAL]],'[4]PETZ E ZEEDOG'!$B:$J,9,0),"")</f>
        <v/>
      </c>
      <c r="I417" t="str">
        <f>IFERROR(VLOOKUP(Filiais_Petz4[[#This Row],[FILIAL]],'[4]PETZ E ZEEDOG'!$B:$K,10,0),"")</f>
        <v/>
      </c>
      <c r="J417">
        <f>IFERROR(VLOOKUP(Filiais_Petz4[[#This Row],[FILIAL]],'[4]PETZ E ZEEDOG'!$B$2:$R$1103,11,0),"")</f>
        <v>0</v>
      </c>
      <c r="K417" s="89" t="str">
        <f>IFERROR(VLOOKUP(Filiais_Petz4[[#This Row],[FILIAL]],'[4]PETZ E ZEEDOG'!$B:$M,12,0),"")</f>
        <v/>
      </c>
      <c r="L417" t="str">
        <f>IFERROR(VLOOKUP(Filiais_Petz4[[#This Row],[FILIAL]],'[4]PETZ E ZEEDOG'!$B:$N,13,0),"")</f>
        <v/>
      </c>
      <c r="M417" t="str">
        <f>IFERROR(VLOOKUP(Filiais_Petz4[[#This Row],[FILIAL]],'[4]PETZ E ZEEDOG'!$B:$O,14,0),"")</f>
        <v/>
      </c>
      <c r="N417" t="str">
        <f>IFERROR(VLOOKUP(Filiais_Petz4[[#This Row],[FILIAL]],'[4]PETZ E ZEEDOG'!$B:$P,15,0),"")</f>
        <v>N</v>
      </c>
      <c r="O417" t="str">
        <f>IFERROR(VLOOKUP(Filiais_Petz4[[#This Row],[FILIAL]],'[4]PETZ E ZEEDOG'!$B:$Q,16,0),"")</f>
        <v/>
      </c>
      <c r="P417" t="str">
        <f>IFERROR(VLOOKUP(Filiais_Petz4[[#This Row],[FILIAL]],'[4]PETZ E ZEEDOG'!$B:$R,17,0),"")</f>
        <v/>
      </c>
      <c r="Q417" t="str">
        <f>IFERROR(VLOOKUP(Filiais_Petz4[[#This Row],[FILIAL]],'[4]PETZ E ZEEDOG'!$B:$C,2,0),"")</f>
        <v/>
      </c>
    </row>
    <row r="418" spans="1:17" ht="14.45" hidden="1" customHeight="1" x14ac:dyDescent="0.25">
      <c r="A418" t="s">
        <v>471</v>
      </c>
      <c r="B418" t="str">
        <f>IFERROR(VLOOKUP(Filiais_Petz4[[#This Row],[FILIAL]],'[4]PETZ E ZEEDOG'!$B:$D,3,0),"")</f>
        <v/>
      </c>
      <c r="C418" t="str">
        <f>IFERROR(VLOOKUP(Filiais_Petz4[[#This Row],[FILIAL]],'[4]PETZ E ZEEDOG'!$B:$E,4,0),"")</f>
        <v/>
      </c>
      <c r="D418" t="str">
        <f>IFERROR(VLOOKUP(Filiais_Petz4[[#This Row],[FILIAL]],'[4]PETZ E ZEEDOG'!$B:$F,5,0),"")</f>
        <v/>
      </c>
      <c r="E418" t="str">
        <f>IFERROR(VLOOKUP(Filiais_Petz4[[#This Row],[FILIAL]],'[4]PETZ E ZEEDOG'!$B:$G,6,0),"")</f>
        <v/>
      </c>
      <c r="F418" s="1">
        <f>IFERROR(VLOOKUP(Filiais_Petz4[[#This Row],[FILIAL]],'[4]PETZ E ZEEDOG'!$B:$H,7,0),"")</f>
        <v>0</v>
      </c>
      <c r="G418" t="str">
        <f>IFERROR(VLOOKUP(Filiais_Petz4[[#This Row],[FILIAL]],'[4]PETZ E ZEEDOG'!$B$2:$R$1103,8,0),"")</f>
        <v/>
      </c>
      <c r="H418" t="str">
        <f>IFERROR(VLOOKUP(Filiais_Petz4[[#This Row],[FILIAL]],'[4]PETZ E ZEEDOG'!$B:$J,9,0),"")</f>
        <v/>
      </c>
      <c r="I418" t="str">
        <f>IFERROR(VLOOKUP(Filiais_Petz4[[#This Row],[FILIAL]],'[4]PETZ E ZEEDOG'!$B:$K,10,0),"")</f>
        <v/>
      </c>
      <c r="J418">
        <f>IFERROR(VLOOKUP(Filiais_Petz4[[#This Row],[FILIAL]],'[4]PETZ E ZEEDOG'!$B$2:$R$1103,11,0),"")</f>
        <v>0</v>
      </c>
      <c r="K418" s="89" t="str">
        <f>IFERROR(VLOOKUP(Filiais_Petz4[[#This Row],[FILIAL]],'[4]PETZ E ZEEDOG'!$B:$M,12,0),"")</f>
        <v/>
      </c>
      <c r="L418" t="str">
        <f>IFERROR(VLOOKUP(Filiais_Petz4[[#This Row],[FILIAL]],'[4]PETZ E ZEEDOG'!$B:$N,13,0),"")</f>
        <v/>
      </c>
      <c r="M418" t="str">
        <f>IFERROR(VLOOKUP(Filiais_Petz4[[#This Row],[FILIAL]],'[4]PETZ E ZEEDOG'!$B:$O,14,0),"")</f>
        <v/>
      </c>
      <c r="N418" t="str">
        <f>IFERROR(VLOOKUP(Filiais_Petz4[[#This Row],[FILIAL]],'[4]PETZ E ZEEDOG'!$B:$P,15,0),"")</f>
        <v>N</v>
      </c>
      <c r="O418" t="str">
        <f>IFERROR(VLOOKUP(Filiais_Petz4[[#This Row],[FILIAL]],'[4]PETZ E ZEEDOG'!$B:$Q,16,0),"")</f>
        <v/>
      </c>
      <c r="P418" t="str">
        <f>IFERROR(VLOOKUP(Filiais_Petz4[[#This Row],[FILIAL]],'[4]PETZ E ZEEDOG'!$B:$R,17,0),"")</f>
        <v/>
      </c>
      <c r="Q418" t="str">
        <f>IFERROR(VLOOKUP(Filiais_Petz4[[#This Row],[FILIAL]],'[4]PETZ E ZEEDOG'!$B:$C,2,0),"")</f>
        <v/>
      </c>
    </row>
    <row r="419" spans="1:17" ht="14.45" hidden="1" customHeight="1" x14ac:dyDescent="0.25">
      <c r="A419" t="s">
        <v>472</v>
      </c>
      <c r="B419" t="str">
        <f>IFERROR(VLOOKUP(Filiais_Petz4[[#This Row],[FILIAL]],'[4]PETZ E ZEEDOG'!$B:$D,3,0),"")</f>
        <v/>
      </c>
      <c r="C419" t="str">
        <f>IFERROR(VLOOKUP(Filiais_Petz4[[#This Row],[FILIAL]],'[4]PETZ E ZEEDOG'!$B:$E,4,0),"")</f>
        <v/>
      </c>
      <c r="D419" t="str">
        <f>IFERROR(VLOOKUP(Filiais_Petz4[[#This Row],[FILIAL]],'[4]PETZ E ZEEDOG'!$B:$F,5,0),"")</f>
        <v/>
      </c>
      <c r="E419" t="str">
        <f>IFERROR(VLOOKUP(Filiais_Petz4[[#This Row],[FILIAL]],'[4]PETZ E ZEEDOG'!$B:$G,6,0),"")</f>
        <v/>
      </c>
      <c r="F419" s="1">
        <f>IFERROR(VLOOKUP(Filiais_Petz4[[#This Row],[FILIAL]],'[4]PETZ E ZEEDOG'!$B:$H,7,0),"")</f>
        <v>0</v>
      </c>
      <c r="G419" t="str">
        <f>IFERROR(VLOOKUP(Filiais_Petz4[[#This Row],[FILIAL]],'[4]PETZ E ZEEDOG'!$B$2:$R$1103,8,0),"")</f>
        <v/>
      </c>
      <c r="H419" t="str">
        <f>IFERROR(VLOOKUP(Filiais_Petz4[[#This Row],[FILIAL]],'[4]PETZ E ZEEDOG'!$B:$J,9,0),"")</f>
        <v/>
      </c>
      <c r="I419" t="str">
        <f>IFERROR(VLOOKUP(Filiais_Petz4[[#This Row],[FILIAL]],'[4]PETZ E ZEEDOG'!$B:$K,10,0),"")</f>
        <v/>
      </c>
      <c r="J419">
        <f>IFERROR(VLOOKUP(Filiais_Petz4[[#This Row],[FILIAL]],'[4]PETZ E ZEEDOG'!$B$2:$R$1103,11,0),"")</f>
        <v>0</v>
      </c>
      <c r="K419" s="89" t="str">
        <f>IFERROR(VLOOKUP(Filiais_Petz4[[#This Row],[FILIAL]],'[4]PETZ E ZEEDOG'!$B:$M,12,0),"")</f>
        <v/>
      </c>
      <c r="L419" t="str">
        <f>IFERROR(VLOOKUP(Filiais_Petz4[[#This Row],[FILIAL]],'[4]PETZ E ZEEDOG'!$B:$N,13,0),"")</f>
        <v/>
      </c>
      <c r="M419" t="str">
        <f>IFERROR(VLOOKUP(Filiais_Petz4[[#This Row],[FILIAL]],'[4]PETZ E ZEEDOG'!$B:$O,14,0),"")</f>
        <v/>
      </c>
      <c r="N419" t="str">
        <f>IFERROR(VLOOKUP(Filiais_Petz4[[#This Row],[FILIAL]],'[4]PETZ E ZEEDOG'!$B:$P,15,0),"")</f>
        <v>N</v>
      </c>
      <c r="O419" t="str">
        <f>IFERROR(VLOOKUP(Filiais_Petz4[[#This Row],[FILIAL]],'[4]PETZ E ZEEDOG'!$B:$Q,16,0),"")</f>
        <v/>
      </c>
      <c r="P419" t="str">
        <f>IFERROR(VLOOKUP(Filiais_Petz4[[#This Row],[FILIAL]],'[4]PETZ E ZEEDOG'!$B:$R,17,0),"")</f>
        <v/>
      </c>
      <c r="Q419" t="str">
        <f>IFERROR(VLOOKUP(Filiais_Petz4[[#This Row],[FILIAL]],'[4]PETZ E ZEEDOG'!$B:$C,2,0),"")</f>
        <v/>
      </c>
    </row>
    <row r="420" spans="1:17" ht="14.45" hidden="1" customHeight="1" x14ac:dyDescent="0.25">
      <c r="A420" t="s">
        <v>473</v>
      </c>
      <c r="B420" t="str">
        <f>IFERROR(VLOOKUP(Filiais_Petz4[[#This Row],[FILIAL]],'[4]PETZ E ZEEDOG'!$B:$D,3,0),"")</f>
        <v/>
      </c>
      <c r="C420" t="str">
        <f>IFERROR(VLOOKUP(Filiais_Petz4[[#This Row],[FILIAL]],'[4]PETZ E ZEEDOG'!$B:$E,4,0),"")</f>
        <v/>
      </c>
      <c r="D420" t="str">
        <f>IFERROR(VLOOKUP(Filiais_Petz4[[#This Row],[FILIAL]],'[4]PETZ E ZEEDOG'!$B:$F,5,0),"")</f>
        <v/>
      </c>
      <c r="E420" t="str">
        <f>IFERROR(VLOOKUP(Filiais_Petz4[[#This Row],[FILIAL]],'[4]PETZ E ZEEDOG'!$B:$G,6,0),"")</f>
        <v/>
      </c>
      <c r="F420" s="1">
        <f>IFERROR(VLOOKUP(Filiais_Petz4[[#This Row],[FILIAL]],'[4]PETZ E ZEEDOG'!$B:$H,7,0),"")</f>
        <v>0</v>
      </c>
      <c r="G420" t="str">
        <f>IFERROR(VLOOKUP(Filiais_Petz4[[#This Row],[FILIAL]],'[4]PETZ E ZEEDOG'!$B$2:$R$1103,8,0),"")</f>
        <v/>
      </c>
      <c r="H420" t="str">
        <f>IFERROR(VLOOKUP(Filiais_Petz4[[#This Row],[FILIAL]],'[4]PETZ E ZEEDOG'!$B:$J,9,0),"")</f>
        <v/>
      </c>
      <c r="I420" t="str">
        <f>IFERROR(VLOOKUP(Filiais_Petz4[[#This Row],[FILIAL]],'[4]PETZ E ZEEDOG'!$B:$K,10,0),"")</f>
        <v/>
      </c>
      <c r="J420">
        <f>IFERROR(VLOOKUP(Filiais_Petz4[[#This Row],[FILIAL]],'[4]PETZ E ZEEDOG'!$B$2:$R$1103,11,0),"")</f>
        <v>0</v>
      </c>
      <c r="K420" s="89" t="str">
        <f>IFERROR(VLOOKUP(Filiais_Petz4[[#This Row],[FILIAL]],'[4]PETZ E ZEEDOG'!$B:$M,12,0),"")</f>
        <v/>
      </c>
      <c r="L420" t="str">
        <f>IFERROR(VLOOKUP(Filiais_Petz4[[#This Row],[FILIAL]],'[4]PETZ E ZEEDOG'!$B:$N,13,0),"")</f>
        <v/>
      </c>
      <c r="M420" t="str">
        <f>IFERROR(VLOOKUP(Filiais_Petz4[[#This Row],[FILIAL]],'[4]PETZ E ZEEDOG'!$B:$O,14,0),"")</f>
        <v/>
      </c>
      <c r="N420" t="str">
        <f>IFERROR(VLOOKUP(Filiais_Petz4[[#This Row],[FILIAL]],'[4]PETZ E ZEEDOG'!$B:$P,15,0),"")</f>
        <v>N</v>
      </c>
      <c r="O420" t="str">
        <f>IFERROR(VLOOKUP(Filiais_Petz4[[#This Row],[FILIAL]],'[4]PETZ E ZEEDOG'!$B:$Q,16,0),"")</f>
        <v/>
      </c>
      <c r="P420" t="str">
        <f>IFERROR(VLOOKUP(Filiais_Petz4[[#This Row],[FILIAL]],'[4]PETZ E ZEEDOG'!$B:$R,17,0),"")</f>
        <v/>
      </c>
      <c r="Q420" t="str">
        <f>IFERROR(VLOOKUP(Filiais_Petz4[[#This Row],[FILIAL]],'[4]PETZ E ZEEDOG'!$B:$C,2,0),"")</f>
        <v/>
      </c>
    </row>
    <row r="421" spans="1:17" ht="14.45" hidden="1" customHeight="1" x14ac:dyDescent="0.25">
      <c r="A421" t="s">
        <v>474</v>
      </c>
      <c r="B421" t="str">
        <f>IFERROR(VLOOKUP(Filiais_Petz4[[#This Row],[FILIAL]],'[4]PETZ E ZEEDOG'!$B:$D,3,0),"")</f>
        <v/>
      </c>
      <c r="C421" t="str">
        <f>IFERROR(VLOOKUP(Filiais_Petz4[[#This Row],[FILIAL]],'[4]PETZ E ZEEDOG'!$B:$E,4,0),"")</f>
        <v/>
      </c>
      <c r="D421" t="str">
        <f>IFERROR(VLOOKUP(Filiais_Petz4[[#This Row],[FILIAL]],'[4]PETZ E ZEEDOG'!$B:$F,5,0),"")</f>
        <v/>
      </c>
      <c r="E421" t="str">
        <f>IFERROR(VLOOKUP(Filiais_Petz4[[#This Row],[FILIAL]],'[4]PETZ E ZEEDOG'!$B:$G,6,0),"")</f>
        <v/>
      </c>
      <c r="F421" s="1">
        <f>IFERROR(VLOOKUP(Filiais_Petz4[[#This Row],[FILIAL]],'[4]PETZ E ZEEDOG'!$B:$H,7,0),"")</f>
        <v>0</v>
      </c>
      <c r="G421" t="str">
        <f>IFERROR(VLOOKUP(Filiais_Petz4[[#This Row],[FILIAL]],'[4]PETZ E ZEEDOG'!$B$2:$R$1103,8,0),"")</f>
        <v/>
      </c>
      <c r="H421" t="str">
        <f>IFERROR(VLOOKUP(Filiais_Petz4[[#This Row],[FILIAL]],'[4]PETZ E ZEEDOG'!$B:$J,9,0),"")</f>
        <v/>
      </c>
      <c r="I421" t="str">
        <f>IFERROR(VLOOKUP(Filiais_Petz4[[#This Row],[FILIAL]],'[4]PETZ E ZEEDOG'!$B:$K,10,0),"")</f>
        <v/>
      </c>
      <c r="J421">
        <f>IFERROR(VLOOKUP(Filiais_Petz4[[#This Row],[FILIAL]],'[4]PETZ E ZEEDOG'!$B$2:$R$1103,11,0),"")</f>
        <v>0</v>
      </c>
      <c r="K421" s="89" t="str">
        <f>IFERROR(VLOOKUP(Filiais_Petz4[[#This Row],[FILIAL]],'[4]PETZ E ZEEDOG'!$B:$M,12,0),"")</f>
        <v/>
      </c>
      <c r="L421" t="str">
        <f>IFERROR(VLOOKUP(Filiais_Petz4[[#This Row],[FILIAL]],'[4]PETZ E ZEEDOG'!$B:$N,13,0),"")</f>
        <v/>
      </c>
      <c r="M421" t="str">
        <f>IFERROR(VLOOKUP(Filiais_Petz4[[#This Row],[FILIAL]],'[4]PETZ E ZEEDOG'!$B:$O,14,0),"")</f>
        <v/>
      </c>
      <c r="N421" t="str">
        <f>IFERROR(VLOOKUP(Filiais_Petz4[[#This Row],[FILIAL]],'[4]PETZ E ZEEDOG'!$B:$P,15,0),"")</f>
        <v>N</v>
      </c>
      <c r="O421" t="str">
        <f>IFERROR(VLOOKUP(Filiais_Petz4[[#This Row],[FILIAL]],'[4]PETZ E ZEEDOG'!$B:$Q,16,0),"")</f>
        <v/>
      </c>
      <c r="P421" t="str">
        <f>IFERROR(VLOOKUP(Filiais_Petz4[[#This Row],[FILIAL]],'[4]PETZ E ZEEDOG'!$B:$R,17,0),"")</f>
        <v/>
      </c>
      <c r="Q421" t="str">
        <f>IFERROR(VLOOKUP(Filiais_Petz4[[#This Row],[FILIAL]],'[4]PETZ E ZEEDOG'!$B:$C,2,0),"")</f>
        <v/>
      </c>
    </row>
    <row r="422" spans="1:17" ht="14.45" hidden="1" customHeight="1" x14ac:dyDescent="0.25">
      <c r="A422" t="s">
        <v>475</v>
      </c>
      <c r="B422" t="str">
        <f>IFERROR(VLOOKUP(Filiais_Petz4[[#This Row],[FILIAL]],'[4]PETZ E ZEEDOG'!$B:$D,3,0),"")</f>
        <v/>
      </c>
      <c r="C422" t="str">
        <f>IFERROR(VLOOKUP(Filiais_Petz4[[#This Row],[FILIAL]],'[4]PETZ E ZEEDOG'!$B:$E,4,0),"")</f>
        <v/>
      </c>
      <c r="D422" t="str">
        <f>IFERROR(VLOOKUP(Filiais_Petz4[[#This Row],[FILIAL]],'[4]PETZ E ZEEDOG'!$B:$F,5,0),"")</f>
        <v/>
      </c>
      <c r="E422" t="str">
        <f>IFERROR(VLOOKUP(Filiais_Petz4[[#This Row],[FILIAL]],'[4]PETZ E ZEEDOG'!$B:$G,6,0),"")</f>
        <v/>
      </c>
      <c r="F422" s="1">
        <f>IFERROR(VLOOKUP(Filiais_Petz4[[#This Row],[FILIAL]],'[4]PETZ E ZEEDOG'!$B:$H,7,0),"")</f>
        <v>0</v>
      </c>
      <c r="G422" t="str">
        <f>IFERROR(VLOOKUP(Filiais_Petz4[[#This Row],[FILIAL]],'[4]PETZ E ZEEDOG'!$B$2:$R$1103,8,0),"")</f>
        <v/>
      </c>
      <c r="H422" t="str">
        <f>IFERROR(VLOOKUP(Filiais_Petz4[[#This Row],[FILIAL]],'[4]PETZ E ZEEDOG'!$B:$J,9,0),"")</f>
        <v/>
      </c>
      <c r="I422" t="str">
        <f>IFERROR(VLOOKUP(Filiais_Petz4[[#This Row],[FILIAL]],'[4]PETZ E ZEEDOG'!$B:$K,10,0),"")</f>
        <v/>
      </c>
      <c r="J422">
        <f>IFERROR(VLOOKUP(Filiais_Petz4[[#This Row],[FILIAL]],'[4]PETZ E ZEEDOG'!$B$2:$R$1103,11,0),"")</f>
        <v>0</v>
      </c>
      <c r="K422" s="89" t="str">
        <f>IFERROR(VLOOKUP(Filiais_Petz4[[#This Row],[FILIAL]],'[4]PETZ E ZEEDOG'!$B:$M,12,0),"")</f>
        <v/>
      </c>
      <c r="L422" t="str">
        <f>IFERROR(VLOOKUP(Filiais_Petz4[[#This Row],[FILIAL]],'[4]PETZ E ZEEDOG'!$B:$N,13,0),"")</f>
        <v/>
      </c>
      <c r="M422" t="str">
        <f>IFERROR(VLOOKUP(Filiais_Petz4[[#This Row],[FILIAL]],'[4]PETZ E ZEEDOG'!$B:$O,14,0),"")</f>
        <v/>
      </c>
      <c r="N422" t="str">
        <f>IFERROR(VLOOKUP(Filiais_Petz4[[#This Row],[FILIAL]],'[4]PETZ E ZEEDOG'!$B:$P,15,0),"")</f>
        <v>N</v>
      </c>
      <c r="O422" t="str">
        <f>IFERROR(VLOOKUP(Filiais_Petz4[[#This Row],[FILIAL]],'[4]PETZ E ZEEDOG'!$B:$Q,16,0),"")</f>
        <v/>
      </c>
      <c r="P422" t="str">
        <f>IFERROR(VLOOKUP(Filiais_Petz4[[#This Row],[FILIAL]],'[4]PETZ E ZEEDOG'!$B:$R,17,0),"")</f>
        <v/>
      </c>
      <c r="Q422" t="str">
        <f>IFERROR(VLOOKUP(Filiais_Petz4[[#This Row],[FILIAL]],'[4]PETZ E ZEEDOG'!$B:$C,2,0),"")</f>
        <v/>
      </c>
    </row>
    <row r="423" spans="1:17" ht="14.45" hidden="1" customHeight="1" x14ac:dyDescent="0.25">
      <c r="A423" t="s">
        <v>476</v>
      </c>
      <c r="B423" t="str">
        <f>IFERROR(VLOOKUP(Filiais_Petz4[[#This Row],[FILIAL]],'[4]PETZ E ZEEDOG'!$B:$D,3,0),"")</f>
        <v/>
      </c>
      <c r="C423" t="str">
        <f>IFERROR(VLOOKUP(Filiais_Petz4[[#This Row],[FILIAL]],'[4]PETZ E ZEEDOG'!$B:$E,4,0),"")</f>
        <v/>
      </c>
      <c r="D423" t="str">
        <f>IFERROR(VLOOKUP(Filiais_Petz4[[#This Row],[FILIAL]],'[4]PETZ E ZEEDOG'!$B:$F,5,0),"")</f>
        <v/>
      </c>
      <c r="E423" t="str">
        <f>IFERROR(VLOOKUP(Filiais_Petz4[[#This Row],[FILIAL]],'[4]PETZ E ZEEDOG'!$B:$G,6,0),"")</f>
        <v/>
      </c>
      <c r="F423" s="1">
        <f>IFERROR(VLOOKUP(Filiais_Petz4[[#This Row],[FILIAL]],'[4]PETZ E ZEEDOG'!$B:$H,7,0),"")</f>
        <v>0</v>
      </c>
      <c r="G423" t="str">
        <f>IFERROR(VLOOKUP(Filiais_Petz4[[#This Row],[FILIAL]],'[4]PETZ E ZEEDOG'!$B$2:$R$1103,8,0),"")</f>
        <v/>
      </c>
      <c r="H423" t="str">
        <f>IFERROR(VLOOKUP(Filiais_Petz4[[#This Row],[FILIAL]],'[4]PETZ E ZEEDOG'!$B:$J,9,0),"")</f>
        <v/>
      </c>
      <c r="I423" t="str">
        <f>IFERROR(VLOOKUP(Filiais_Petz4[[#This Row],[FILIAL]],'[4]PETZ E ZEEDOG'!$B:$K,10,0),"")</f>
        <v/>
      </c>
      <c r="J423">
        <f>IFERROR(VLOOKUP(Filiais_Petz4[[#This Row],[FILIAL]],'[4]PETZ E ZEEDOG'!$B$2:$R$1103,11,0),"")</f>
        <v>0</v>
      </c>
      <c r="K423" s="89" t="str">
        <f>IFERROR(VLOOKUP(Filiais_Petz4[[#This Row],[FILIAL]],'[4]PETZ E ZEEDOG'!$B:$M,12,0),"")</f>
        <v/>
      </c>
      <c r="L423" t="str">
        <f>IFERROR(VLOOKUP(Filiais_Petz4[[#This Row],[FILIAL]],'[4]PETZ E ZEEDOG'!$B:$N,13,0),"")</f>
        <v/>
      </c>
      <c r="M423" t="str">
        <f>IFERROR(VLOOKUP(Filiais_Petz4[[#This Row],[FILIAL]],'[4]PETZ E ZEEDOG'!$B:$O,14,0),"")</f>
        <v/>
      </c>
      <c r="N423" t="str">
        <f>IFERROR(VLOOKUP(Filiais_Petz4[[#This Row],[FILIAL]],'[4]PETZ E ZEEDOG'!$B:$P,15,0),"")</f>
        <v>N</v>
      </c>
      <c r="O423" t="str">
        <f>IFERROR(VLOOKUP(Filiais_Petz4[[#This Row],[FILIAL]],'[4]PETZ E ZEEDOG'!$B:$Q,16,0),"")</f>
        <v/>
      </c>
      <c r="P423" t="str">
        <f>IFERROR(VLOOKUP(Filiais_Petz4[[#This Row],[FILIAL]],'[4]PETZ E ZEEDOG'!$B:$R,17,0),"")</f>
        <v/>
      </c>
      <c r="Q423" t="str">
        <f>IFERROR(VLOOKUP(Filiais_Petz4[[#This Row],[FILIAL]],'[4]PETZ E ZEEDOG'!$B:$C,2,0),"")</f>
        <v/>
      </c>
    </row>
    <row r="424" spans="1:17" ht="14.45" hidden="1" customHeight="1" x14ac:dyDescent="0.25">
      <c r="A424" t="s">
        <v>477</v>
      </c>
      <c r="B424" t="str">
        <f>IFERROR(VLOOKUP(Filiais_Petz4[[#This Row],[FILIAL]],'[4]PETZ E ZEEDOG'!$B:$D,3,0),"")</f>
        <v/>
      </c>
      <c r="C424" t="str">
        <f>IFERROR(VLOOKUP(Filiais_Petz4[[#This Row],[FILIAL]],'[4]PETZ E ZEEDOG'!$B:$E,4,0),"")</f>
        <v/>
      </c>
      <c r="D424" t="str">
        <f>IFERROR(VLOOKUP(Filiais_Petz4[[#This Row],[FILIAL]],'[4]PETZ E ZEEDOG'!$B:$F,5,0),"")</f>
        <v/>
      </c>
      <c r="E424" t="str">
        <f>IFERROR(VLOOKUP(Filiais_Petz4[[#This Row],[FILIAL]],'[4]PETZ E ZEEDOG'!$B:$G,6,0),"")</f>
        <v/>
      </c>
      <c r="F424" s="1">
        <f>IFERROR(VLOOKUP(Filiais_Petz4[[#This Row],[FILIAL]],'[4]PETZ E ZEEDOG'!$B:$H,7,0),"")</f>
        <v>0</v>
      </c>
      <c r="G424" t="str">
        <f>IFERROR(VLOOKUP(Filiais_Petz4[[#This Row],[FILIAL]],'[4]PETZ E ZEEDOG'!$B$2:$R$1103,8,0),"")</f>
        <v/>
      </c>
      <c r="H424" t="str">
        <f>IFERROR(VLOOKUP(Filiais_Petz4[[#This Row],[FILIAL]],'[4]PETZ E ZEEDOG'!$B:$J,9,0),"")</f>
        <v/>
      </c>
      <c r="I424" t="str">
        <f>IFERROR(VLOOKUP(Filiais_Petz4[[#This Row],[FILIAL]],'[4]PETZ E ZEEDOG'!$B:$K,10,0),"")</f>
        <v/>
      </c>
      <c r="J424">
        <f>IFERROR(VLOOKUP(Filiais_Petz4[[#This Row],[FILIAL]],'[4]PETZ E ZEEDOG'!$B$2:$R$1103,11,0),"")</f>
        <v>0</v>
      </c>
      <c r="K424" s="89" t="str">
        <f>IFERROR(VLOOKUP(Filiais_Petz4[[#This Row],[FILIAL]],'[4]PETZ E ZEEDOG'!$B:$M,12,0),"")</f>
        <v/>
      </c>
      <c r="L424" t="str">
        <f>IFERROR(VLOOKUP(Filiais_Petz4[[#This Row],[FILIAL]],'[4]PETZ E ZEEDOG'!$B:$N,13,0),"")</f>
        <v/>
      </c>
      <c r="M424" t="str">
        <f>IFERROR(VLOOKUP(Filiais_Petz4[[#This Row],[FILIAL]],'[4]PETZ E ZEEDOG'!$B:$O,14,0),"")</f>
        <v/>
      </c>
      <c r="N424" t="str">
        <f>IFERROR(VLOOKUP(Filiais_Petz4[[#This Row],[FILIAL]],'[4]PETZ E ZEEDOG'!$B:$P,15,0),"")</f>
        <v>N</v>
      </c>
      <c r="O424" t="str">
        <f>IFERROR(VLOOKUP(Filiais_Petz4[[#This Row],[FILIAL]],'[4]PETZ E ZEEDOG'!$B:$Q,16,0),"")</f>
        <v/>
      </c>
      <c r="P424" t="str">
        <f>IFERROR(VLOOKUP(Filiais_Petz4[[#This Row],[FILIAL]],'[4]PETZ E ZEEDOG'!$B:$R,17,0),"")</f>
        <v/>
      </c>
      <c r="Q424" t="str">
        <f>IFERROR(VLOOKUP(Filiais_Petz4[[#This Row],[FILIAL]],'[4]PETZ E ZEEDOG'!$B:$C,2,0),"")</f>
        <v/>
      </c>
    </row>
    <row r="425" spans="1:17" ht="14.45" hidden="1" customHeight="1" x14ac:dyDescent="0.25">
      <c r="A425" t="s">
        <v>478</v>
      </c>
      <c r="B425" t="str">
        <f>IFERROR(VLOOKUP(Filiais_Petz4[[#This Row],[FILIAL]],'[4]PETZ E ZEEDOG'!$B:$D,3,0),"")</f>
        <v/>
      </c>
      <c r="C425" t="str">
        <f>IFERROR(VLOOKUP(Filiais_Petz4[[#This Row],[FILIAL]],'[4]PETZ E ZEEDOG'!$B:$E,4,0),"")</f>
        <v/>
      </c>
      <c r="D425" t="str">
        <f>IFERROR(VLOOKUP(Filiais_Petz4[[#This Row],[FILIAL]],'[4]PETZ E ZEEDOG'!$B:$F,5,0),"")</f>
        <v/>
      </c>
      <c r="E425" t="str">
        <f>IFERROR(VLOOKUP(Filiais_Petz4[[#This Row],[FILIAL]],'[4]PETZ E ZEEDOG'!$B:$G,6,0),"")</f>
        <v/>
      </c>
      <c r="F425" s="1">
        <f>IFERROR(VLOOKUP(Filiais_Petz4[[#This Row],[FILIAL]],'[4]PETZ E ZEEDOG'!$B:$H,7,0),"")</f>
        <v>0</v>
      </c>
      <c r="G425" t="str">
        <f>IFERROR(VLOOKUP(Filiais_Petz4[[#This Row],[FILIAL]],'[4]PETZ E ZEEDOG'!$B$2:$R$1103,8,0),"")</f>
        <v/>
      </c>
      <c r="H425" t="str">
        <f>IFERROR(VLOOKUP(Filiais_Petz4[[#This Row],[FILIAL]],'[4]PETZ E ZEEDOG'!$B:$J,9,0),"")</f>
        <v/>
      </c>
      <c r="I425" t="str">
        <f>IFERROR(VLOOKUP(Filiais_Petz4[[#This Row],[FILIAL]],'[4]PETZ E ZEEDOG'!$B:$K,10,0),"")</f>
        <v/>
      </c>
      <c r="J425">
        <f>IFERROR(VLOOKUP(Filiais_Petz4[[#This Row],[FILIAL]],'[4]PETZ E ZEEDOG'!$B$2:$R$1103,11,0),"")</f>
        <v>0</v>
      </c>
      <c r="K425" s="89" t="str">
        <f>IFERROR(VLOOKUP(Filiais_Petz4[[#This Row],[FILIAL]],'[4]PETZ E ZEEDOG'!$B:$M,12,0),"")</f>
        <v/>
      </c>
      <c r="L425" t="str">
        <f>IFERROR(VLOOKUP(Filiais_Petz4[[#This Row],[FILIAL]],'[4]PETZ E ZEEDOG'!$B:$N,13,0),"")</f>
        <v/>
      </c>
      <c r="M425" t="str">
        <f>IFERROR(VLOOKUP(Filiais_Petz4[[#This Row],[FILIAL]],'[4]PETZ E ZEEDOG'!$B:$O,14,0),"")</f>
        <v/>
      </c>
      <c r="N425" t="str">
        <f>IFERROR(VLOOKUP(Filiais_Petz4[[#This Row],[FILIAL]],'[4]PETZ E ZEEDOG'!$B:$P,15,0),"")</f>
        <v>N</v>
      </c>
      <c r="O425" t="str">
        <f>IFERROR(VLOOKUP(Filiais_Petz4[[#This Row],[FILIAL]],'[4]PETZ E ZEEDOG'!$B:$Q,16,0),"")</f>
        <v/>
      </c>
      <c r="P425" t="str">
        <f>IFERROR(VLOOKUP(Filiais_Petz4[[#This Row],[FILIAL]],'[4]PETZ E ZEEDOG'!$B:$R,17,0),"")</f>
        <v/>
      </c>
      <c r="Q425" t="str">
        <f>IFERROR(VLOOKUP(Filiais_Petz4[[#This Row],[FILIAL]],'[4]PETZ E ZEEDOG'!$B:$C,2,0),"")</f>
        <v/>
      </c>
    </row>
    <row r="426" spans="1:17" ht="14.45" hidden="1" customHeight="1" x14ac:dyDescent="0.25">
      <c r="A426" t="s">
        <v>479</v>
      </c>
      <c r="B426" t="str">
        <f>IFERROR(VLOOKUP(Filiais_Petz4[[#This Row],[FILIAL]],'[4]PETZ E ZEEDOG'!$B:$D,3,0),"")</f>
        <v/>
      </c>
      <c r="C426" t="str">
        <f>IFERROR(VLOOKUP(Filiais_Petz4[[#This Row],[FILIAL]],'[4]PETZ E ZEEDOG'!$B:$E,4,0),"")</f>
        <v/>
      </c>
      <c r="D426" t="str">
        <f>IFERROR(VLOOKUP(Filiais_Petz4[[#This Row],[FILIAL]],'[4]PETZ E ZEEDOG'!$B:$F,5,0),"")</f>
        <v/>
      </c>
      <c r="E426" t="str">
        <f>IFERROR(VLOOKUP(Filiais_Petz4[[#This Row],[FILIAL]],'[4]PETZ E ZEEDOG'!$B:$G,6,0),"")</f>
        <v/>
      </c>
      <c r="F426" s="1">
        <f>IFERROR(VLOOKUP(Filiais_Petz4[[#This Row],[FILIAL]],'[4]PETZ E ZEEDOG'!$B:$H,7,0),"")</f>
        <v>0</v>
      </c>
      <c r="G426" t="str">
        <f>IFERROR(VLOOKUP(Filiais_Petz4[[#This Row],[FILIAL]],'[4]PETZ E ZEEDOG'!$B$2:$R$1103,8,0),"")</f>
        <v/>
      </c>
      <c r="H426" t="str">
        <f>IFERROR(VLOOKUP(Filiais_Petz4[[#This Row],[FILIAL]],'[4]PETZ E ZEEDOG'!$B:$J,9,0),"")</f>
        <v/>
      </c>
      <c r="I426" t="str">
        <f>IFERROR(VLOOKUP(Filiais_Petz4[[#This Row],[FILIAL]],'[4]PETZ E ZEEDOG'!$B:$K,10,0),"")</f>
        <v/>
      </c>
      <c r="J426">
        <f>IFERROR(VLOOKUP(Filiais_Petz4[[#This Row],[FILIAL]],'[4]PETZ E ZEEDOG'!$B$2:$R$1103,11,0),"")</f>
        <v>0</v>
      </c>
      <c r="K426" s="89" t="str">
        <f>IFERROR(VLOOKUP(Filiais_Petz4[[#This Row],[FILIAL]],'[4]PETZ E ZEEDOG'!$B:$M,12,0),"")</f>
        <v/>
      </c>
      <c r="L426" t="str">
        <f>IFERROR(VLOOKUP(Filiais_Petz4[[#This Row],[FILIAL]],'[4]PETZ E ZEEDOG'!$B:$N,13,0),"")</f>
        <v/>
      </c>
      <c r="M426" t="str">
        <f>IFERROR(VLOOKUP(Filiais_Petz4[[#This Row],[FILIAL]],'[4]PETZ E ZEEDOG'!$B:$O,14,0),"")</f>
        <v/>
      </c>
      <c r="N426" t="str">
        <f>IFERROR(VLOOKUP(Filiais_Petz4[[#This Row],[FILIAL]],'[4]PETZ E ZEEDOG'!$B:$P,15,0),"")</f>
        <v>N</v>
      </c>
      <c r="O426" t="str">
        <f>IFERROR(VLOOKUP(Filiais_Petz4[[#This Row],[FILIAL]],'[4]PETZ E ZEEDOG'!$B:$Q,16,0),"")</f>
        <v/>
      </c>
      <c r="P426" t="str">
        <f>IFERROR(VLOOKUP(Filiais_Petz4[[#This Row],[FILIAL]],'[4]PETZ E ZEEDOG'!$B:$R,17,0),"")</f>
        <v/>
      </c>
      <c r="Q426" t="str">
        <f>IFERROR(VLOOKUP(Filiais_Petz4[[#This Row],[FILIAL]],'[4]PETZ E ZEEDOG'!$B:$C,2,0),"")</f>
        <v/>
      </c>
    </row>
    <row r="427" spans="1:17" ht="14.45" hidden="1" customHeight="1" x14ac:dyDescent="0.25">
      <c r="A427" t="s">
        <v>480</v>
      </c>
      <c r="B427" t="str">
        <f>IFERROR(VLOOKUP(Filiais_Petz4[[#This Row],[FILIAL]],'[4]PETZ E ZEEDOG'!$B:$D,3,0),"")</f>
        <v/>
      </c>
      <c r="C427" t="str">
        <f>IFERROR(VLOOKUP(Filiais_Petz4[[#This Row],[FILIAL]],'[4]PETZ E ZEEDOG'!$B:$E,4,0),"")</f>
        <v/>
      </c>
      <c r="D427" t="str">
        <f>IFERROR(VLOOKUP(Filiais_Petz4[[#This Row],[FILIAL]],'[4]PETZ E ZEEDOG'!$B:$F,5,0),"")</f>
        <v/>
      </c>
      <c r="E427" t="str">
        <f>IFERROR(VLOOKUP(Filiais_Petz4[[#This Row],[FILIAL]],'[4]PETZ E ZEEDOG'!$B:$G,6,0),"")</f>
        <v/>
      </c>
      <c r="F427" s="1">
        <f>IFERROR(VLOOKUP(Filiais_Petz4[[#This Row],[FILIAL]],'[4]PETZ E ZEEDOG'!$B:$H,7,0),"")</f>
        <v>0</v>
      </c>
      <c r="G427" t="str">
        <f>IFERROR(VLOOKUP(Filiais_Petz4[[#This Row],[FILIAL]],'[4]PETZ E ZEEDOG'!$B$2:$R$1103,8,0),"")</f>
        <v/>
      </c>
      <c r="H427" t="str">
        <f>IFERROR(VLOOKUP(Filiais_Petz4[[#This Row],[FILIAL]],'[4]PETZ E ZEEDOG'!$B:$J,9,0),"")</f>
        <v/>
      </c>
      <c r="I427" t="str">
        <f>IFERROR(VLOOKUP(Filiais_Petz4[[#This Row],[FILIAL]],'[4]PETZ E ZEEDOG'!$B:$K,10,0),"")</f>
        <v/>
      </c>
      <c r="J427">
        <f>IFERROR(VLOOKUP(Filiais_Petz4[[#This Row],[FILIAL]],'[4]PETZ E ZEEDOG'!$B$2:$R$1103,11,0),"")</f>
        <v>0</v>
      </c>
      <c r="K427" s="89" t="str">
        <f>IFERROR(VLOOKUP(Filiais_Petz4[[#This Row],[FILIAL]],'[4]PETZ E ZEEDOG'!$B:$M,12,0),"")</f>
        <v/>
      </c>
      <c r="L427" t="str">
        <f>IFERROR(VLOOKUP(Filiais_Petz4[[#This Row],[FILIAL]],'[4]PETZ E ZEEDOG'!$B:$N,13,0),"")</f>
        <v/>
      </c>
      <c r="M427" t="str">
        <f>IFERROR(VLOOKUP(Filiais_Petz4[[#This Row],[FILIAL]],'[4]PETZ E ZEEDOG'!$B:$O,14,0),"")</f>
        <v/>
      </c>
      <c r="N427" t="str">
        <f>IFERROR(VLOOKUP(Filiais_Petz4[[#This Row],[FILIAL]],'[4]PETZ E ZEEDOG'!$B:$P,15,0),"")</f>
        <v>N</v>
      </c>
      <c r="O427" t="str">
        <f>IFERROR(VLOOKUP(Filiais_Petz4[[#This Row],[FILIAL]],'[4]PETZ E ZEEDOG'!$B:$Q,16,0),"")</f>
        <v/>
      </c>
      <c r="P427" t="str">
        <f>IFERROR(VLOOKUP(Filiais_Petz4[[#This Row],[FILIAL]],'[4]PETZ E ZEEDOG'!$B:$R,17,0),"")</f>
        <v/>
      </c>
      <c r="Q427" t="str">
        <f>IFERROR(VLOOKUP(Filiais_Petz4[[#This Row],[FILIAL]],'[4]PETZ E ZEEDOG'!$B:$C,2,0),"")</f>
        <v/>
      </c>
    </row>
    <row r="428" spans="1:17" ht="14.45" hidden="1" customHeight="1" x14ac:dyDescent="0.25">
      <c r="A428" t="s">
        <v>481</v>
      </c>
      <c r="B428" t="str">
        <f>IFERROR(VLOOKUP(Filiais_Petz4[[#This Row],[FILIAL]],'[4]PETZ E ZEEDOG'!$B:$D,3,0),"")</f>
        <v/>
      </c>
      <c r="C428" t="str">
        <f>IFERROR(VLOOKUP(Filiais_Petz4[[#This Row],[FILIAL]],'[4]PETZ E ZEEDOG'!$B:$E,4,0),"")</f>
        <v/>
      </c>
      <c r="D428" t="str">
        <f>IFERROR(VLOOKUP(Filiais_Petz4[[#This Row],[FILIAL]],'[4]PETZ E ZEEDOG'!$B:$F,5,0),"")</f>
        <v/>
      </c>
      <c r="E428" t="str">
        <f>IFERROR(VLOOKUP(Filiais_Petz4[[#This Row],[FILIAL]],'[4]PETZ E ZEEDOG'!$B:$G,6,0),"")</f>
        <v/>
      </c>
      <c r="F428" s="1">
        <f>IFERROR(VLOOKUP(Filiais_Petz4[[#This Row],[FILIAL]],'[4]PETZ E ZEEDOG'!$B:$H,7,0),"")</f>
        <v>0</v>
      </c>
      <c r="G428" t="str">
        <f>IFERROR(VLOOKUP(Filiais_Petz4[[#This Row],[FILIAL]],'[4]PETZ E ZEEDOG'!$B$2:$R$1103,8,0),"")</f>
        <v/>
      </c>
      <c r="H428" t="str">
        <f>IFERROR(VLOOKUP(Filiais_Petz4[[#This Row],[FILIAL]],'[4]PETZ E ZEEDOG'!$B:$J,9,0),"")</f>
        <v/>
      </c>
      <c r="I428" t="str">
        <f>IFERROR(VLOOKUP(Filiais_Petz4[[#This Row],[FILIAL]],'[4]PETZ E ZEEDOG'!$B:$K,10,0),"")</f>
        <v/>
      </c>
      <c r="J428">
        <f>IFERROR(VLOOKUP(Filiais_Petz4[[#This Row],[FILIAL]],'[4]PETZ E ZEEDOG'!$B$2:$R$1103,11,0),"")</f>
        <v>0</v>
      </c>
      <c r="K428" s="89" t="str">
        <f>IFERROR(VLOOKUP(Filiais_Petz4[[#This Row],[FILIAL]],'[4]PETZ E ZEEDOG'!$B:$M,12,0),"")</f>
        <v/>
      </c>
      <c r="L428" t="str">
        <f>IFERROR(VLOOKUP(Filiais_Petz4[[#This Row],[FILIAL]],'[4]PETZ E ZEEDOG'!$B:$N,13,0),"")</f>
        <v/>
      </c>
      <c r="M428" t="str">
        <f>IFERROR(VLOOKUP(Filiais_Petz4[[#This Row],[FILIAL]],'[4]PETZ E ZEEDOG'!$B:$O,14,0),"")</f>
        <v/>
      </c>
      <c r="N428" t="str">
        <f>IFERROR(VLOOKUP(Filiais_Petz4[[#This Row],[FILIAL]],'[4]PETZ E ZEEDOG'!$B:$P,15,0),"")</f>
        <v>N</v>
      </c>
      <c r="O428" t="str">
        <f>IFERROR(VLOOKUP(Filiais_Petz4[[#This Row],[FILIAL]],'[4]PETZ E ZEEDOG'!$B:$Q,16,0),"")</f>
        <v/>
      </c>
      <c r="P428" t="str">
        <f>IFERROR(VLOOKUP(Filiais_Petz4[[#This Row],[FILIAL]],'[4]PETZ E ZEEDOG'!$B:$R,17,0),"")</f>
        <v/>
      </c>
      <c r="Q428" t="str">
        <f>IFERROR(VLOOKUP(Filiais_Petz4[[#This Row],[FILIAL]],'[4]PETZ E ZEEDOG'!$B:$C,2,0),"")</f>
        <v/>
      </c>
    </row>
    <row r="429" spans="1:17" ht="14.45" hidden="1" customHeight="1" x14ac:dyDescent="0.25">
      <c r="A429" t="s">
        <v>482</v>
      </c>
      <c r="B429" t="str">
        <f>IFERROR(VLOOKUP(Filiais_Petz4[[#This Row],[FILIAL]],'[4]PETZ E ZEEDOG'!$B:$D,3,0),"")</f>
        <v/>
      </c>
      <c r="C429" t="str">
        <f>IFERROR(VLOOKUP(Filiais_Petz4[[#This Row],[FILIAL]],'[4]PETZ E ZEEDOG'!$B:$E,4,0),"")</f>
        <v/>
      </c>
      <c r="D429" t="str">
        <f>IFERROR(VLOOKUP(Filiais_Petz4[[#This Row],[FILIAL]],'[4]PETZ E ZEEDOG'!$B:$F,5,0),"")</f>
        <v/>
      </c>
      <c r="E429" t="str">
        <f>IFERROR(VLOOKUP(Filiais_Petz4[[#This Row],[FILIAL]],'[4]PETZ E ZEEDOG'!$B:$G,6,0),"")</f>
        <v/>
      </c>
      <c r="F429" s="1">
        <f>IFERROR(VLOOKUP(Filiais_Petz4[[#This Row],[FILIAL]],'[4]PETZ E ZEEDOG'!$B:$H,7,0),"")</f>
        <v>0</v>
      </c>
      <c r="G429" t="str">
        <f>IFERROR(VLOOKUP(Filiais_Petz4[[#This Row],[FILIAL]],'[4]PETZ E ZEEDOG'!$B$2:$R$1103,8,0),"")</f>
        <v/>
      </c>
      <c r="H429" t="str">
        <f>IFERROR(VLOOKUP(Filiais_Petz4[[#This Row],[FILIAL]],'[4]PETZ E ZEEDOG'!$B:$J,9,0),"")</f>
        <v/>
      </c>
      <c r="I429" t="str">
        <f>IFERROR(VLOOKUP(Filiais_Petz4[[#This Row],[FILIAL]],'[4]PETZ E ZEEDOG'!$B:$K,10,0),"")</f>
        <v/>
      </c>
      <c r="J429">
        <f>IFERROR(VLOOKUP(Filiais_Petz4[[#This Row],[FILIAL]],'[4]PETZ E ZEEDOG'!$B$2:$R$1103,11,0),"")</f>
        <v>0</v>
      </c>
      <c r="K429" s="89" t="str">
        <f>IFERROR(VLOOKUP(Filiais_Petz4[[#This Row],[FILIAL]],'[4]PETZ E ZEEDOG'!$B:$M,12,0),"")</f>
        <v/>
      </c>
      <c r="L429" t="str">
        <f>IFERROR(VLOOKUP(Filiais_Petz4[[#This Row],[FILIAL]],'[4]PETZ E ZEEDOG'!$B:$N,13,0),"")</f>
        <v/>
      </c>
      <c r="M429" t="str">
        <f>IFERROR(VLOOKUP(Filiais_Petz4[[#This Row],[FILIAL]],'[4]PETZ E ZEEDOG'!$B:$O,14,0),"")</f>
        <v/>
      </c>
      <c r="N429" t="str">
        <f>IFERROR(VLOOKUP(Filiais_Petz4[[#This Row],[FILIAL]],'[4]PETZ E ZEEDOG'!$B:$P,15,0),"")</f>
        <v>N</v>
      </c>
      <c r="O429" t="str">
        <f>IFERROR(VLOOKUP(Filiais_Petz4[[#This Row],[FILIAL]],'[4]PETZ E ZEEDOG'!$B:$Q,16,0),"")</f>
        <v/>
      </c>
      <c r="P429" t="str">
        <f>IFERROR(VLOOKUP(Filiais_Petz4[[#This Row],[FILIAL]],'[4]PETZ E ZEEDOG'!$B:$R,17,0),"")</f>
        <v/>
      </c>
      <c r="Q429" t="str">
        <f>IFERROR(VLOOKUP(Filiais_Petz4[[#This Row],[FILIAL]],'[4]PETZ E ZEEDOG'!$B:$C,2,0),"")</f>
        <v/>
      </c>
    </row>
    <row r="430" spans="1:17" ht="14.45" hidden="1" customHeight="1" x14ac:dyDescent="0.25">
      <c r="A430" t="s">
        <v>483</v>
      </c>
      <c r="B430" t="str">
        <f>IFERROR(VLOOKUP(Filiais_Petz4[[#This Row],[FILIAL]],'[4]PETZ E ZEEDOG'!$B:$D,3,0),"")</f>
        <v/>
      </c>
      <c r="C430" t="str">
        <f>IFERROR(VLOOKUP(Filiais_Petz4[[#This Row],[FILIAL]],'[4]PETZ E ZEEDOG'!$B:$E,4,0),"")</f>
        <v/>
      </c>
      <c r="D430" t="str">
        <f>IFERROR(VLOOKUP(Filiais_Petz4[[#This Row],[FILIAL]],'[4]PETZ E ZEEDOG'!$B:$F,5,0),"")</f>
        <v/>
      </c>
      <c r="E430" t="str">
        <f>IFERROR(VLOOKUP(Filiais_Petz4[[#This Row],[FILIAL]],'[4]PETZ E ZEEDOG'!$B:$G,6,0),"")</f>
        <v/>
      </c>
      <c r="F430" s="1">
        <f>IFERROR(VLOOKUP(Filiais_Petz4[[#This Row],[FILIAL]],'[4]PETZ E ZEEDOG'!$B:$H,7,0),"")</f>
        <v>0</v>
      </c>
      <c r="G430" t="str">
        <f>IFERROR(VLOOKUP(Filiais_Petz4[[#This Row],[FILIAL]],'[4]PETZ E ZEEDOG'!$B$2:$R$1103,8,0),"")</f>
        <v/>
      </c>
      <c r="H430" t="str">
        <f>IFERROR(VLOOKUP(Filiais_Petz4[[#This Row],[FILIAL]],'[4]PETZ E ZEEDOG'!$B:$J,9,0),"")</f>
        <v/>
      </c>
      <c r="I430" t="str">
        <f>IFERROR(VLOOKUP(Filiais_Petz4[[#This Row],[FILIAL]],'[4]PETZ E ZEEDOG'!$B:$K,10,0),"")</f>
        <v/>
      </c>
      <c r="J430">
        <f>IFERROR(VLOOKUP(Filiais_Petz4[[#This Row],[FILIAL]],'[4]PETZ E ZEEDOG'!$B$2:$R$1103,11,0),"")</f>
        <v>0</v>
      </c>
      <c r="K430" s="89" t="str">
        <f>IFERROR(VLOOKUP(Filiais_Petz4[[#This Row],[FILIAL]],'[4]PETZ E ZEEDOG'!$B:$M,12,0),"")</f>
        <v/>
      </c>
      <c r="L430" t="str">
        <f>IFERROR(VLOOKUP(Filiais_Petz4[[#This Row],[FILIAL]],'[4]PETZ E ZEEDOG'!$B:$N,13,0),"")</f>
        <v/>
      </c>
      <c r="M430" t="str">
        <f>IFERROR(VLOOKUP(Filiais_Petz4[[#This Row],[FILIAL]],'[4]PETZ E ZEEDOG'!$B:$O,14,0),"")</f>
        <v/>
      </c>
      <c r="N430" t="str">
        <f>IFERROR(VLOOKUP(Filiais_Petz4[[#This Row],[FILIAL]],'[4]PETZ E ZEEDOG'!$B:$P,15,0),"")</f>
        <v>N</v>
      </c>
      <c r="O430" t="str">
        <f>IFERROR(VLOOKUP(Filiais_Petz4[[#This Row],[FILIAL]],'[4]PETZ E ZEEDOG'!$B:$Q,16,0),"")</f>
        <v/>
      </c>
      <c r="P430" t="str">
        <f>IFERROR(VLOOKUP(Filiais_Petz4[[#This Row],[FILIAL]],'[4]PETZ E ZEEDOG'!$B:$R,17,0),"")</f>
        <v/>
      </c>
      <c r="Q430" t="str">
        <f>IFERROR(VLOOKUP(Filiais_Petz4[[#This Row],[FILIAL]],'[4]PETZ E ZEEDOG'!$B:$C,2,0),"")</f>
        <v/>
      </c>
    </row>
    <row r="431" spans="1:17" ht="14.45" hidden="1" customHeight="1" x14ac:dyDescent="0.25">
      <c r="A431" t="s">
        <v>484</v>
      </c>
      <c r="B431" t="str">
        <f>IFERROR(VLOOKUP(Filiais_Petz4[[#This Row],[FILIAL]],'[4]PETZ E ZEEDOG'!$B:$D,3,0),"")</f>
        <v/>
      </c>
      <c r="C431" t="str">
        <f>IFERROR(VLOOKUP(Filiais_Petz4[[#This Row],[FILIAL]],'[4]PETZ E ZEEDOG'!$B:$E,4,0),"")</f>
        <v/>
      </c>
      <c r="D431" t="str">
        <f>IFERROR(VLOOKUP(Filiais_Petz4[[#This Row],[FILIAL]],'[4]PETZ E ZEEDOG'!$B:$F,5,0),"")</f>
        <v/>
      </c>
      <c r="E431" t="str">
        <f>IFERROR(VLOOKUP(Filiais_Petz4[[#This Row],[FILIAL]],'[4]PETZ E ZEEDOG'!$B:$G,6,0),"")</f>
        <v/>
      </c>
      <c r="F431" s="1">
        <f>IFERROR(VLOOKUP(Filiais_Petz4[[#This Row],[FILIAL]],'[4]PETZ E ZEEDOG'!$B:$H,7,0),"")</f>
        <v>0</v>
      </c>
      <c r="G431" t="str">
        <f>IFERROR(VLOOKUP(Filiais_Petz4[[#This Row],[FILIAL]],'[4]PETZ E ZEEDOG'!$B$2:$R$1103,8,0),"")</f>
        <v/>
      </c>
      <c r="H431" t="str">
        <f>IFERROR(VLOOKUP(Filiais_Petz4[[#This Row],[FILIAL]],'[4]PETZ E ZEEDOG'!$B:$J,9,0),"")</f>
        <v/>
      </c>
      <c r="I431" t="str">
        <f>IFERROR(VLOOKUP(Filiais_Petz4[[#This Row],[FILIAL]],'[4]PETZ E ZEEDOG'!$B:$K,10,0),"")</f>
        <v/>
      </c>
      <c r="J431">
        <f>IFERROR(VLOOKUP(Filiais_Petz4[[#This Row],[FILIAL]],'[4]PETZ E ZEEDOG'!$B$2:$R$1103,11,0),"")</f>
        <v>0</v>
      </c>
      <c r="K431" s="89" t="str">
        <f>IFERROR(VLOOKUP(Filiais_Petz4[[#This Row],[FILIAL]],'[4]PETZ E ZEEDOG'!$B:$M,12,0),"")</f>
        <v/>
      </c>
      <c r="L431" t="str">
        <f>IFERROR(VLOOKUP(Filiais_Petz4[[#This Row],[FILIAL]],'[4]PETZ E ZEEDOG'!$B:$N,13,0),"")</f>
        <v/>
      </c>
      <c r="M431" t="str">
        <f>IFERROR(VLOOKUP(Filiais_Petz4[[#This Row],[FILIAL]],'[4]PETZ E ZEEDOG'!$B:$O,14,0),"")</f>
        <v/>
      </c>
      <c r="N431" t="str">
        <f>IFERROR(VLOOKUP(Filiais_Petz4[[#This Row],[FILIAL]],'[4]PETZ E ZEEDOG'!$B:$P,15,0),"")</f>
        <v>N</v>
      </c>
      <c r="O431" t="str">
        <f>IFERROR(VLOOKUP(Filiais_Petz4[[#This Row],[FILIAL]],'[4]PETZ E ZEEDOG'!$B:$Q,16,0),"")</f>
        <v/>
      </c>
      <c r="P431" t="str">
        <f>IFERROR(VLOOKUP(Filiais_Petz4[[#This Row],[FILIAL]],'[4]PETZ E ZEEDOG'!$B:$R,17,0),"")</f>
        <v/>
      </c>
      <c r="Q431" t="str">
        <f>IFERROR(VLOOKUP(Filiais_Petz4[[#This Row],[FILIAL]],'[4]PETZ E ZEEDOG'!$B:$C,2,0),"")</f>
        <v/>
      </c>
    </row>
    <row r="432" spans="1:17" ht="14.45" hidden="1" customHeight="1" x14ac:dyDescent="0.25">
      <c r="A432" t="s">
        <v>485</v>
      </c>
      <c r="B432" t="str">
        <f>IFERROR(VLOOKUP(Filiais_Petz4[[#This Row],[FILIAL]],'[4]PETZ E ZEEDOG'!$B:$D,3,0),"")</f>
        <v/>
      </c>
      <c r="C432" t="str">
        <f>IFERROR(VLOOKUP(Filiais_Petz4[[#This Row],[FILIAL]],'[4]PETZ E ZEEDOG'!$B:$E,4,0),"")</f>
        <v/>
      </c>
      <c r="D432" t="str">
        <f>IFERROR(VLOOKUP(Filiais_Petz4[[#This Row],[FILIAL]],'[4]PETZ E ZEEDOG'!$B:$F,5,0),"")</f>
        <v/>
      </c>
      <c r="E432" t="str">
        <f>IFERROR(VLOOKUP(Filiais_Petz4[[#This Row],[FILIAL]],'[4]PETZ E ZEEDOG'!$B:$G,6,0),"")</f>
        <v/>
      </c>
      <c r="F432" s="1">
        <f>IFERROR(VLOOKUP(Filiais_Petz4[[#This Row],[FILIAL]],'[4]PETZ E ZEEDOG'!$B:$H,7,0),"")</f>
        <v>0</v>
      </c>
      <c r="G432" t="str">
        <f>IFERROR(VLOOKUP(Filiais_Petz4[[#This Row],[FILIAL]],'[4]PETZ E ZEEDOG'!$B$2:$R$1103,8,0),"")</f>
        <v/>
      </c>
      <c r="H432" t="str">
        <f>IFERROR(VLOOKUP(Filiais_Petz4[[#This Row],[FILIAL]],'[4]PETZ E ZEEDOG'!$B:$J,9,0),"")</f>
        <v/>
      </c>
      <c r="I432" t="str">
        <f>IFERROR(VLOOKUP(Filiais_Petz4[[#This Row],[FILIAL]],'[4]PETZ E ZEEDOG'!$B:$K,10,0),"")</f>
        <v/>
      </c>
      <c r="J432">
        <f>IFERROR(VLOOKUP(Filiais_Petz4[[#This Row],[FILIAL]],'[4]PETZ E ZEEDOG'!$B$2:$R$1103,11,0),"")</f>
        <v>0</v>
      </c>
      <c r="K432" s="89" t="str">
        <f>IFERROR(VLOOKUP(Filiais_Petz4[[#This Row],[FILIAL]],'[4]PETZ E ZEEDOG'!$B:$M,12,0),"")</f>
        <v/>
      </c>
      <c r="L432" t="str">
        <f>IFERROR(VLOOKUP(Filiais_Petz4[[#This Row],[FILIAL]],'[4]PETZ E ZEEDOG'!$B:$N,13,0),"")</f>
        <v/>
      </c>
      <c r="M432" t="str">
        <f>IFERROR(VLOOKUP(Filiais_Petz4[[#This Row],[FILIAL]],'[4]PETZ E ZEEDOG'!$B:$O,14,0),"")</f>
        <v/>
      </c>
      <c r="N432" t="str">
        <f>IFERROR(VLOOKUP(Filiais_Petz4[[#This Row],[FILIAL]],'[4]PETZ E ZEEDOG'!$B:$P,15,0),"")</f>
        <v>N</v>
      </c>
      <c r="O432" t="str">
        <f>IFERROR(VLOOKUP(Filiais_Petz4[[#This Row],[FILIAL]],'[4]PETZ E ZEEDOG'!$B:$Q,16,0),"")</f>
        <v/>
      </c>
      <c r="P432" t="str">
        <f>IFERROR(VLOOKUP(Filiais_Petz4[[#This Row],[FILIAL]],'[4]PETZ E ZEEDOG'!$B:$R,17,0),"")</f>
        <v/>
      </c>
      <c r="Q432" t="str">
        <f>IFERROR(VLOOKUP(Filiais_Petz4[[#This Row],[FILIAL]],'[4]PETZ E ZEEDOG'!$B:$C,2,0),"")</f>
        <v/>
      </c>
    </row>
    <row r="433" spans="1:17" ht="14.45" hidden="1" customHeight="1" x14ac:dyDescent="0.25">
      <c r="A433" t="s">
        <v>486</v>
      </c>
      <c r="B433" t="str">
        <f>IFERROR(VLOOKUP(Filiais_Petz4[[#This Row],[FILIAL]],'[4]PETZ E ZEEDOG'!$B:$D,3,0),"")</f>
        <v/>
      </c>
      <c r="C433" t="str">
        <f>IFERROR(VLOOKUP(Filiais_Petz4[[#This Row],[FILIAL]],'[4]PETZ E ZEEDOG'!$B:$E,4,0),"")</f>
        <v/>
      </c>
      <c r="D433" t="str">
        <f>IFERROR(VLOOKUP(Filiais_Petz4[[#This Row],[FILIAL]],'[4]PETZ E ZEEDOG'!$B:$F,5,0),"")</f>
        <v/>
      </c>
      <c r="E433" t="str">
        <f>IFERROR(VLOOKUP(Filiais_Petz4[[#This Row],[FILIAL]],'[4]PETZ E ZEEDOG'!$B:$G,6,0),"")</f>
        <v/>
      </c>
      <c r="F433" s="1">
        <f>IFERROR(VLOOKUP(Filiais_Petz4[[#This Row],[FILIAL]],'[4]PETZ E ZEEDOG'!$B:$H,7,0),"")</f>
        <v>0</v>
      </c>
      <c r="G433" t="str">
        <f>IFERROR(VLOOKUP(Filiais_Petz4[[#This Row],[FILIAL]],'[4]PETZ E ZEEDOG'!$B$2:$R$1103,8,0),"")</f>
        <v/>
      </c>
      <c r="H433" t="str">
        <f>IFERROR(VLOOKUP(Filiais_Petz4[[#This Row],[FILIAL]],'[4]PETZ E ZEEDOG'!$B:$J,9,0),"")</f>
        <v/>
      </c>
      <c r="I433" t="str">
        <f>IFERROR(VLOOKUP(Filiais_Petz4[[#This Row],[FILIAL]],'[4]PETZ E ZEEDOG'!$B:$K,10,0),"")</f>
        <v/>
      </c>
      <c r="J433">
        <f>IFERROR(VLOOKUP(Filiais_Petz4[[#This Row],[FILIAL]],'[4]PETZ E ZEEDOG'!$B$2:$R$1103,11,0),"")</f>
        <v>0</v>
      </c>
      <c r="K433" s="89" t="str">
        <f>IFERROR(VLOOKUP(Filiais_Petz4[[#This Row],[FILIAL]],'[4]PETZ E ZEEDOG'!$B:$M,12,0),"")</f>
        <v/>
      </c>
      <c r="L433" t="str">
        <f>IFERROR(VLOOKUP(Filiais_Petz4[[#This Row],[FILIAL]],'[4]PETZ E ZEEDOG'!$B:$N,13,0),"")</f>
        <v/>
      </c>
      <c r="M433" t="str">
        <f>IFERROR(VLOOKUP(Filiais_Petz4[[#This Row],[FILIAL]],'[4]PETZ E ZEEDOG'!$B:$O,14,0),"")</f>
        <v/>
      </c>
      <c r="N433" t="str">
        <f>IFERROR(VLOOKUP(Filiais_Petz4[[#This Row],[FILIAL]],'[4]PETZ E ZEEDOG'!$B:$P,15,0),"")</f>
        <v>N</v>
      </c>
      <c r="O433" t="str">
        <f>IFERROR(VLOOKUP(Filiais_Petz4[[#This Row],[FILIAL]],'[4]PETZ E ZEEDOG'!$B:$Q,16,0),"")</f>
        <v/>
      </c>
      <c r="P433" t="str">
        <f>IFERROR(VLOOKUP(Filiais_Petz4[[#This Row],[FILIAL]],'[4]PETZ E ZEEDOG'!$B:$R,17,0),"")</f>
        <v/>
      </c>
      <c r="Q433" t="str">
        <f>IFERROR(VLOOKUP(Filiais_Petz4[[#This Row],[FILIAL]],'[4]PETZ E ZEEDOG'!$B:$C,2,0),"")</f>
        <v/>
      </c>
    </row>
    <row r="434" spans="1:17" ht="14.45" hidden="1" customHeight="1" x14ac:dyDescent="0.25">
      <c r="A434" t="s">
        <v>487</v>
      </c>
      <c r="B434" t="str">
        <f>IFERROR(VLOOKUP(Filiais_Petz4[[#This Row],[FILIAL]],'[4]PETZ E ZEEDOG'!$B:$D,3,0),"")</f>
        <v/>
      </c>
      <c r="C434" t="str">
        <f>IFERROR(VLOOKUP(Filiais_Petz4[[#This Row],[FILIAL]],'[4]PETZ E ZEEDOG'!$B:$E,4,0),"")</f>
        <v/>
      </c>
      <c r="D434" t="str">
        <f>IFERROR(VLOOKUP(Filiais_Petz4[[#This Row],[FILIAL]],'[4]PETZ E ZEEDOG'!$B:$F,5,0),"")</f>
        <v/>
      </c>
      <c r="E434" t="str">
        <f>IFERROR(VLOOKUP(Filiais_Petz4[[#This Row],[FILIAL]],'[4]PETZ E ZEEDOG'!$B:$G,6,0),"")</f>
        <v/>
      </c>
      <c r="F434" s="1">
        <f>IFERROR(VLOOKUP(Filiais_Petz4[[#This Row],[FILIAL]],'[4]PETZ E ZEEDOG'!$B:$H,7,0),"")</f>
        <v>0</v>
      </c>
      <c r="G434" t="str">
        <f>IFERROR(VLOOKUP(Filiais_Petz4[[#This Row],[FILIAL]],'[4]PETZ E ZEEDOG'!$B$2:$R$1103,8,0),"")</f>
        <v/>
      </c>
      <c r="H434" t="str">
        <f>IFERROR(VLOOKUP(Filiais_Petz4[[#This Row],[FILIAL]],'[4]PETZ E ZEEDOG'!$B:$J,9,0),"")</f>
        <v/>
      </c>
      <c r="I434" t="str">
        <f>IFERROR(VLOOKUP(Filiais_Petz4[[#This Row],[FILIAL]],'[4]PETZ E ZEEDOG'!$B:$K,10,0),"")</f>
        <v/>
      </c>
      <c r="J434">
        <f>IFERROR(VLOOKUP(Filiais_Petz4[[#This Row],[FILIAL]],'[4]PETZ E ZEEDOG'!$B$2:$R$1103,11,0),"")</f>
        <v>0</v>
      </c>
      <c r="K434" s="89" t="str">
        <f>IFERROR(VLOOKUP(Filiais_Petz4[[#This Row],[FILIAL]],'[4]PETZ E ZEEDOG'!$B:$M,12,0),"")</f>
        <v/>
      </c>
      <c r="L434" t="str">
        <f>IFERROR(VLOOKUP(Filiais_Petz4[[#This Row],[FILIAL]],'[4]PETZ E ZEEDOG'!$B:$N,13,0),"")</f>
        <v/>
      </c>
      <c r="M434" t="str">
        <f>IFERROR(VLOOKUP(Filiais_Petz4[[#This Row],[FILIAL]],'[4]PETZ E ZEEDOG'!$B:$O,14,0),"")</f>
        <v/>
      </c>
      <c r="N434" t="str">
        <f>IFERROR(VLOOKUP(Filiais_Petz4[[#This Row],[FILIAL]],'[4]PETZ E ZEEDOG'!$B:$P,15,0),"")</f>
        <v>N</v>
      </c>
      <c r="O434" t="str">
        <f>IFERROR(VLOOKUP(Filiais_Petz4[[#This Row],[FILIAL]],'[4]PETZ E ZEEDOG'!$B:$Q,16,0),"")</f>
        <v/>
      </c>
      <c r="P434" t="str">
        <f>IFERROR(VLOOKUP(Filiais_Petz4[[#This Row],[FILIAL]],'[4]PETZ E ZEEDOG'!$B:$R,17,0),"")</f>
        <v/>
      </c>
      <c r="Q434" t="str">
        <f>IFERROR(VLOOKUP(Filiais_Petz4[[#This Row],[FILIAL]],'[4]PETZ E ZEEDOG'!$B:$C,2,0),"")</f>
        <v/>
      </c>
    </row>
    <row r="435" spans="1:17" ht="14.45" hidden="1" customHeight="1" x14ac:dyDescent="0.25">
      <c r="A435" t="s">
        <v>488</v>
      </c>
      <c r="B435" t="str">
        <f>IFERROR(VLOOKUP(Filiais_Petz4[[#This Row],[FILIAL]],'[4]PETZ E ZEEDOG'!$B:$D,3,0),"")</f>
        <v/>
      </c>
      <c r="C435" t="str">
        <f>IFERROR(VLOOKUP(Filiais_Petz4[[#This Row],[FILIAL]],'[4]PETZ E ZEEDOG'!$B:$E,4,0),"")</f>
        <v/>
      </c>
      <c r="D435" t="str">
        <f>IFERROR(VLOOKUP(Filiais_Petz4[[#This Row],[FILIAL]],'[4]PETZ E ZEEDOG'!$B:$F,5,0),"")</f>
        <v/>
      </c>
      <c r="E435" t="str">
        <f>IFERROR(VLOOKUP(Filiais_Petz4[[#This Row],[FILIAL]],'[4]PETZ E ZEEDOG'!$B:$G,6,0),"")</f>
        <v/>
      </c>
      <c r="F435" s="1">
        <f>IFERROR(VLOOKUP(Filiais_Petz4[[#This Row],[FILIAL]],'[4]PETZ E ZEEDOG'!$B:$H,7,0),"")</f>
        <v>0</v>
      </c>
      <c r="G435" t="str">
        <f>IFERROR(VLOOKUP(Filiais_Petz4[[#This Row],[FILIAL]],'[4]PETZ E ZEEDOG'!$B$2:$R$1103,8,0),"")</f>
        <v/>
      </c>
      <c r="H435" t="str">
        <f>IFERROR(VLOOKUP(Filiais_Petz4[[#This Row],[FILIAL]],'[4]PETZ E ZEEDOG'!$B:$J,9,0),"")</f>
        <v/>
      </c>
      <c r="I435" t="str">
        <f>IFERROR(VLOOKUP(Filiais_Petz4[[#This Row],[FILIAL]],'[4]PETZ E ZEEDOG'!$B:$K,10,0),"")</f>
        <v/>
      </c>
      <c r="J435">
        <f>IFERROR(VLOOKUP(Filiais_Petz4[[#This Row],[FILIAL]],'[4]PETZ E ZEEDOG'!$B$2:$R$1103,11,0),"")</f>
        <v>0</v>
      </c>
      <c r="K435" s="89" t="str">
        <f>IFERROR(VLOOKUP(Filiais_Petz4[[#This Row],[FILIAL]],'[4]PETZ E ZEEDOG'!$B:$M,12,0),"")</f>
        <v/>
      </c>
      <c r="L435" t="str">
        <f>IFERROR(VLOOKUP(Filiais_Petz4[[#This Row],[FILIAL]],'[4]PETZ E ZEEDOG'!$B:$N,13,0),"")</f>
        <v/>
      </c>
      <c r="M435" t="str">
        <f>IFERROR(VLOOKUP(Filiais_Petz4[[#This Row],[FILIAL]],'[4]PETZ E ZEEDOG'!$B:$O,14,0),"")</f>
        <v/>
      </c>
      <c r="N435" t="str">
        <f>IFERROR(VLOOKUP(Filiais_Petz4[[#This Row],[FILIAL]],'[4]PETZ E ZEEDOG'!$B:$P,15,0),"")</f>
        <v>N</v>
      </c>
      <c r="O435" t="str">
        <f>IFERROR(VLOOKUP(Filiais_Petz4[[#This Row],[FILIAL]],'[4]PETZ E ZEEDOG'!$B:$Q,16,0),"")</f>
        <v/>
      </c>
      <c r="P435" t="str">
        <f>IFERROR(VLOOKUP(Filiais_Petz4[[#This Row],[FILIAL]],'[4]PETZ E ZEEDOG'!$B:$R,17,0),"")</f>
        <v/>
      </c>
      <c r="Q435" t="str">
        <f>IFERROR(VLOOKUP(Filiais_Petz4[[#This Row],[FILIAL]],'[4]PETZ E ZEEDOG'!$B:$C,2,0),"")</f>
        <v/>
      </c>
    </row>
    <row r="436" spans="1:17" ht="14.45" hidden="1" customHeight="1" x14ac:dyDescent="0.25">
      <c r="A436" t="s">
        <v>489</v>
      </c>
      <c r="B436" t="str">
        <f>IFERROR(VLOOKUP(Filiais_Petz4[[#This Row],[FILIAL]],'[4]PETZ E ZEEDOG'!$B:$D,3,0),"")</f>
        <v/>
      </c>
      <c r="C436" t="str">
        <f>IFERROR(VLOOKUP(Filiais_Petz4[[#This Row],[FILIAL]],'[4]PETZ E ZEEDOG'!$B:$E,4,0),"")</f>
        <v/>
      </c>
      <c r="D436" t="str">
        <f>IFERROR(VLOOKUP(Filiais_Petz4[[#This Row],[FILIAL]],'[4]PETZ E ZEEDOG'!$B:$F,5,0),"")</f>
        <v/>
      </c>
      <c r="E436" t="str">
        <f>IFERROR(VLOOKUP(Filiais_Petz4[[#This Row],[FILIAL]],'[4]PETZ E ZEEDOG'!$B:$G,6,0),"")</f>
        <v/>
      </c>
      <c r="F436" s="1">
        <f>IFERROR(VLOOKUP(Filiais_Petz4[[#This Row],[FILIAL]],'[4]PETZ E ZEEDOG'!$B:$H,7,0),"")</f>
        <v>0</v>
      </c>
      <c r="G436" t="str">
        <f>IFERROR(VLOOKUP(Filiais_Petz4[[#This Row],[FILIAL]],'[4]PETZ E ZEEDOG'!$B$2:$R$1103,8,0),"")</f>
        <v/>
      </c>
      <c r="H436" t="str">
        <f>IFERROR(VLOOKUP(Filiais_Petz4[[#This Row],[FILIAL]],'[4]PETZ E ZEEDOG'!$B:$J,9,0),"")</f>
        <v/>
      </c>
      <c r="I436" t="str">
        <f>IFERROR(VLOOKUP(Filiais_Petz4[[#This Row],[FILIAL]],'[4]PETZ E ZEEDOG'!$B:$K,10,0),"")</f>
        <v/>
      </c>
      <c r="J436">
        <f>IFERROR(VLOOKUP(Filiais_Petz4[[#This Row],[FILIAL]],'[4]PETZ E ZEEDOG'!$B$2:$R$1103,11,0),"")</f>
        <v>0</v>
      </c>
      <c r="K436" s="89" t="str">
        <f>IFERROR(VLOOKUP(Filiais_Petz4[[#This Row],[FILIAL]],'[4]PETZ E ZEEDOG'!$B:$M,12,0),"")</f>
        <v/>
      </c>
      <c r="L436" t="str">
        <f>IFERROR(VLOOKUP(Filiais_Petz4[[#This Row],[FILIAL]],'[4]PETZ E ZEEDOG'!$B:$N,13,0),"")</f>
        <v/>
      </c>
      <c r="M436" t="str">
        <f>IFERROR(VLOOKUP(Filiais_Petz4[[#This Row],[FILIAL]],'[4]PETZ E ZEEDOG'!$B:$O,14,0),"")</f>
        <v/>
      </c>
      <c r="N436" t="str">
        <f>IFERROR(VLOOKUP(Filiais_Petz4[[#This Row],[FILIAL]],'[4]PETZ E ZEEDOG'!$B:$P,15,0),"")</f>
        <v>N</v>
      </c>
      <c r="O436" t="str">
        <f>IFERROR(VLOOKUP(Filiais_Petz4[[#This Row],[FILIAL]],'[4]PETZ E ZEEDOG'!$B:$Q,16,0),"")</f>
        <v/>
      </c>
      <c r="P436" t="str">
        <f>IFERROR(VLOOKUP(Filiais_Petz4[[#This Row],[FILIAL]],'[4]PETZ E ZEEDOG'!$B:$R,17,0),"")</f>
        <v/>
      </c>
      <c r="Q436" t="str">
        <f>IFERROR(VLOOKUP(Filiais_Petz4[[#This Row],[FILIAL]],'[4]PETZ E ZEEDOG'!$B:$C,2,0),"")</f>
        <v/>
      </c>
    </row>
    <row r="437" spans="1:17" ht="14.45" hidden="1" customHeight="1" x14ac:dyDescent="0.25">
      <c r="A437" t="s">
        <v>490</v>
      </c>
      <c r="B437" t="str">
        <f>IFERROR(VLOOKUP(Filiais_Petz4[[#This Row],[FILIAL]],'[4]PETZ E ZEEDOG'!$B:$D,3,0),"")</f>
        <v/>
      </c>
      <c r="C437" t="str">
        <f>IFERROR(VLOOKUP(Filiais_Petz4[[#This Row],[FILIAL]],'[4]PETZ E ZEEDOG'!$B:$E,4,0),"")</f>
        <v/>
      </c>
      <c r="D437" t="str">
        <f>IFERROR(VLOOKUP(Filiais_Petz4[[#This Row],[FILIAL]],'[4]PETZ E ZEEDOG'!$B:$F,5,0),"")</f>
        <v/>
      </c>
      <c r="E437" t="str">
        <f>IFERROR(VLOOKUP(Filiais_Petz4[[#This Row],[FILIAL]],'[4]PETZ E ZEEDOG'!$B:$G,6,0),"")</f>
        <v/>
      </c>
      <c r="F437" s="1">
        <f>IFERROR(VLOOKUP(Filiais_Petz4[[#This Row],[FILIAL]],'[4]PETZ E ZEEDOG'!$B:$H,7,0),"")</f>
        <v>0</v>
      </c>
      <c r="G437" t="str">
        <f>IFERROR(VLOOKUP(Filiais_Petz4[[#This Row],[FILIAL]],'[4]PETZ E ZEEDOG'!$B$2:$R$1103,8,0),"")</f>
        <v/>
      </c>
      <c r="H437" t="str">
        <f>IFERROR(VLOOKUP(Filiais_Petz4[[#This Row],[FILIAL]],'[4]PETZ E ZEEDOG'!$B:$J,9,0),"")</f>
        <v/>
      </c>
      <c r="I437" t="str">
        <f>IFERROR(VLOOKUP(Filiais_Petz4[[#This Row],[FILIAL]],'[4]PETZ E ZEEDOG'!$B:$K,10,0),"")</f>
        <v/>
      </c>
      <c r="J437">
        <f>IFERROR(VLOOKUP(Filiais_Petz4[[#This Row],[FILIAL]],'[4]PETZ E ZEEDOG'!$B$2:$R$1103,11,0),"")</f>
        <v>0</v>
      </c>
      <c r="K437" s="89" t="str">
        <f>IFERROR(VLOOKUP(Filiais_Petz4[[#This Row],[FILIAL]],'[4]PETZ E ZEEDOG'!$B:$M,12,0),"")</f>
        <v/>
      </c>
      <c r="L437" t="str">
        <f>IFERROR(VLOOKUP(Filiais_Petz4[[#This Row],[FILIAL]],'[4]PETZ E ZEEDOG'!$B:$N,13,0),"")</f>
        <v/>
      </c>
      <c r="M437" t="str">
        <f>IFERROR(VLOOKUP(Filiais_Petz4[[#This Row],[FILIAL]],'[4]PETZ E ZEEDOG'!$B:$O,14,0),"")</f>
        <v/>
      </c>
      <c r="N437" t="str">
        <f>IFERROR(VLOOKUP(Filiais_Petz4[[#This Row],[FILIAL]],'[4]PETZ E ZEEDOG'!$B:$P,15,0),"")</f>
        <v>N</v>
      </c>
      <c r="O437" t="str">
        <f>IFERROR(VLOOKUP(Filiais_Petz4[[#This Row],[FILIAL]],'[4]PETZ E ZEEDOG'!$B:$Q,16,0),"")</f>
        <v/>
      </c>
      <c r="P437" t="str">
        <f>IFERROR(VLOOKUP(Filiais_Petz4[[#This Row],[FILIAL]],'[4]PETZ E ZEEDOG'!$B:$R,17,0),"")</f>
        <v/>
      </c>
      <c r="Q437" t="str">
        <f>IFERROR(VLOOKUP(Filiais_Petz4[[#This Row],[FILIAL]],'[4]PETZ E ZEEDOG'!$B:$C,2,0),"")</f>
        <v/>
      </c>
    </row>
    <row r="438" spans="1:17" ht="14.45" hidden="1" customHeight="1" x14ac:dyDescent="0.25">
      <c r="A438" t="s">
        <v>491</v>
      </c>
      <c r="B438" t="str">
        <f>IFERROR(VLOOKUP(Filiais_Petz4[[#This Row],[FILIAL]],'[4]PETZ E ZEEDOG'!$B:$D,3,0),"")</f>
        <v/>
      </c>
      <c r="C438" t="str">
        <f>IFERROR(VLOOKUP(Filiais_Petz4[[#This Row],[FILIAL]],'[4]PETZ E ZEEDOG'!$B:$E,4,0),"")</f>
        <v/>
      </c>
      <c r="D438" t="str">
        <f>IFERROR(VLOOKUP(Filiais_Petz4[[#This Row],[FILIAL]],'[4]PETZ E ZEEDOG'!$B:$F,5,0),"")</f>
        <v/>
      </c>
      <c r="E438" t="str">
        <f>IFERROR(VLOOKUP(Filiais_Petz4[[#This Row],[FILIAL]],'[4]PETZ E ZEEDOG'!$B:$G,6,0),"")</f>
        <v/>
      </c>
      <c r="F438" s="1">
        <f>IFERROR(VLOOKUP(Filiais_Petz4[[#This Row],[FILIAL]],'[4]PETZ E ZEEDOG'!$B:$H,7,0),"")</f>
        <v>0</v>
      </c>
      <c r="G438" t="str">
        <f>IFERROR(VLOOKUP(Filiais_Petz4[[#This Row],[FILIAL]],'[4]PETZ E ZEEDOG'!$B$2:$R$1103,8,0),"")</f>
        <v/>
      </c>
      <c r="H438" t="str">
        <f>IFERROR(VLOOKUP(Filiais_Petz4[[#This Row],[FILIAL]],'[4]PETZ E ZEEDOG'!$B:$J,9,0),"")</f>
        <v/>
      </c>
      <c r="I438" t="str">
        <f>IFERROR(VLOOKUP(Filiais_Petz4[[#This Row],[FILIAL]],'[4]PETZ E ZEEDOG'!$B:$K,10,0),"")</f>
        <v/>
      </c>
      <c r="J438">
        <f>IFERROR(VLOOKUP(Filiais_Petz4[[#This Row],[FILIAL]],'[4]PETZ E ZEEDOG'!$B$2:$R$1103,11,0),"")</f>
        <v>0</v>
      </c>
      <c r="K438" s="89" t="str">
        <f>IFERROR(VLOOKUP(Filiais_Petz4[[#This Row],[FILIAL]],'[4]PETZ E ZEEDOG'!$B:$M,12,0),"")</f>
        <v/>
      </c>
      <c r="L438" t="str">
        <f>IFERROR(VLOOKUP(Filiais_Petz4[[#This Row],[FILIAL]],'[4]PETZ E ZEEDOG'!$B:$N,13,0),"")</f>
        <v/>
      </c>
      <c r="M438" t="str">
        <f>IFERROR(VLOOKUP(Filiais_Petz4[[#This Row],[FILIAL]],'[4]PETZ E ZEEDOG'!$B:$O,14,0),"")</f>
        <v/>
      </c>
      <c r="N438" t="str">
        <f>IFERROR(VLOOKUP(Filiais_Petz4[[#This Row],[FILIAL]],'[4]PETZ E ZEEDOG'!$B:$P,15,0),"")</f>
        <v>N</v>
      </c>
      <c r="O438" t="str">
        <f>IFERROR(VLOOKUP(Filiais_Petz4[[#This Row],[FILIAL]],'[4]PETZ E ZEEDOG'!$B:$Q,16,0),"")</f>
        <v/>
      </c>
      <c r="P438" t="str">
        <f>IFERROR(VLOOKUP(Filiais_Petz4[[#This Row],[FILIAL]],'[4]PETZ E ZEEDOG'!$B:$R,17,0),"")</f>
        <v/>
      </c>
      <c r="Q438" t="str">
        <f>IFERROR(VLOOKUP(Filiais_Petz4[[#This Row],[FILIAL]],'[4]PETZ E ZEEDOG'!$B:$C,2,0),"")</f>
        <v/>
      </c>
    </row>
    <row r="439" spans="1:17" ht="14.45" hidden="1" customHeight="1" x14ac:dyDescent="0.25">
      <c r="A439" t="s">
        <v>492</v>
      </c>
      <c r="B439" t="str">
        <f>IFERROR(VLOOKUP(Filiais_Petz4[[#This Row],[FILIAL]],'[4]PETZ E ZEEDOG'!$B:$D,3,0),"")</f>
        <v/>
      </c>
      <c r="C439" t="str">
        <f>IFERROR(VLOOKUP(Filiais_Petz4[[#This Row],[FILIAL]],'[4]PETZ E ZEEDOG'!$B:$E,4,0),"")</f>
        <v/>
      </c>
      <c r="D439" t="str">
        <f>IFERROR(VLOOKUP(Filiais_Petz4[[#This Row],[FILIAL]],'[4]PETZ E ZEEDOG'!$B:$F,5,0),"")</f>
        <v/>
      </c>
      <c r="E439" t="str">
        <f>IFERROR(VLOOKUP(Filiais_Petz4[[#This Row],[FILIAL]],'[4]PETZ E ZEEDOG'!$B:$G,6,0),"")</f>
        <v/>
      </c>
      <c r="F439" s="1">
        <f>IFERROR(VLOOKUP(Filiais_Petz4[[#This Row],[FILIAL]],'[4]PETZ E ZEEDOG'!$B:$H,7,0),"")</f>
        <v>0</v>
      </c>
      <c r="G439" t="str">
        <f>IFERROR(VLOOKUP(Filiais_Petz4[[#This Row],[FILIAL]],'[4]PETZ E ZEEDOG'!$B$2:$R$1103,8,0),"")</f>
        <v/>
      </c>
      <c r="H439" t="str">
        <f>IFERROR(VLOOKUP(Filiais_Petz4[[#This Row],[FILIAL]],'[4]PETZ E ZEEDOG'!$B:$J,9,0),"")</f>
        <v/>
      </c>
      <c r="I439" t="str">
        <f>IFERROR(VLOOKUP(Filiais_Petz4[[#This Row],[FILIAL]],'[4]PETZ E ZEEDOG'!$B:$K,10,0),"")</f>
        <v/>
      </c>
      <c r="J439">
        <f>IFERROR(VLOOKUP(Filiais_Petz4[[#This Row],[FILIAL]],'[4]PETZ E ZEEDOG'!$B$2:$R$1103,11,0),"")</f>
        <v>0</v>
      </c>
      <c r="K439" s="89" t="str">
        <f>IFERROR(VLOOKUP(Filiais_Petz4[[#This Row],[FILIAL]],'[4]PETZ E ZEEDOG'!$B:$M,12,0),"")</f>
        <v/>
      </c>
      <c r="L439" t="str">
        <f>IFERROR(VLOOKUP(Filiais_Petz4[[#This Row],[FILIAL]],'[4]PETZ E ZEEDOG'!$B:$N,13,0),"")</f>
        <v/>
      </c>
      <c r="M439" t="str">
        <f>IFERROR(VLOOKUP(Filiais_Petz4[[#This Row],[FILIAL]],'[4]PETZ E ZEEDOG'!$B:$O,14,0),"")</f>
        <v/>
      </c>
      <c r="N439" t="str">
        <f>IFERROR(VLOOKUP(Filiais_Petz4[[#This Row],[FILIAL]],'[4]PETZ E ZEEDOG'!$B:$P,15,0),"")</f>
        <v>N</v>
      </c>
      <c r="O439" t="str">
        <f>IFERROR(VLOOKUP(Filiais_Petz4[[#This Row],[FILIAL]],'[4]PETZ E ZEEDOG'!$B:$Q,16,0),"")</f>
        <v/>
      </c>
      <c r="P439" t="str">
        <f>IFERROR(VLOOKUP(Filiais_Petz4[[#This Row],[FILIAL]],'[4]PETZ E ZEEDOG'!$B:$R,17,0),"")</f>
        <v/>
      </c>
      <c r="Q439" t="str">
        <f>IFERROR(VLOOKUP(Filiais_Petz4[[#This Row],[FILIAL]],'[4]PETZ E ZEEDOG'!$B:$C,2,0),"")</f>
        <v/>
      </c>
    </row>
    <row r="440" spans="1:17" ht="14.45" hidden="1" customHeight="1" x14ac:dyDescent="0.25">
      <c r="A440" t="s">
        <v>493</v>
      </c>
      <c r="B440" t="str">
        <f>IFERROR(VLOOKUP(Filiais_Petz4[[#This Row],[FILIAL]],'[4]PETZ E ZEEDOG'!$B:$D,3,0),"")</f>
        <v/>
      </c>
      <c r="C440" t="str">
        <f>IFERROR(VLOOKUP(Filiais_Petz4[[#This Row],[FILIAL]],'[4]PETZ E ZEEDOG'!$B:$E,4,0),"")</f>
        <v/>
      </c>
      <c r="D440" t="str">
        <f>IFERROR(VLOOKUP(Filiais_Petz4[[#This Row],[FILIAL]],'[4]PETZ E ZEEDOG'!$B:$F,5,0),"")</f>
        <v/>
      </c>
      <c r="E440" t="str">
        <f>IFERROR(VLOOKUP(Filiais_Petz4[[#This Row],[FILIAL]],'[4]PETZ E ZEEDOG'!$B:$G,6,0),"")</f>
        <v/>
      </c>
      <c r="F440" s="1">
        <f>IFERROR(VLOOKUP(Filiais_Petz4[[#This Row],[FILIAL]],'[4]PETZ E ZEEDOG'!$B:$H,7,0),"")</f>
        <v>0</v>
      </c>
      <c r="G440" t="str">
        <f>IFERROR(VLOOKUP(Filiais_Petz4[[#This Row],[FILIAL]],'[4]PETZ E ZEEDOG'!$B$2:$R$1103,8,0),"")</f>
        <v/>
      </c>
      <c r="H440" t="str">
        <f>IFERROR(VLOOKUP(Filiais_Petz4[[#This Row],[FILIAL]],'[4]PETZ E ZEEDOG'!$B:$J,9,0),"")</f>
        <v/>
      </c>
      <c r="I440" t="str">
        <f>IFERROR(VLOOKUP(Filiais_Petz4[[#This Row],[FILIAL]],'[4]PETZ E ZEEDOG'!$B:$K,10,0),"")</f>
        <v/>
      </c>
      <c r="J440">
        <f>IFERROR(VLOOKUP(Filiais_Petz4[[#This Row],[FILIAL]],'[4]PETZ E ZEEDOG'!$B$2:$R$1103,11,0),"")</f>
        <v>0</v>
      </c>
      <c r="K440" s="89" t="str">
        <f>IFERROR(VLOOKUP(Filiais_Petz4[[#This Row],[FILIAL]],'[4]PETZ E ZEEDOG'!$B:$M,12,0),"")</f>
        <v/>
      </c>
      <c r="L440" t="str">
        <f>IFERROR(VLOOKUP(Filiais_Petz4[[#This Row],[FILIAL]],'[4]PETZ E ZEEDOG'!$B:$N,13,0),"")</f>
        <v/>
      </c>
      <c r="M440" t="str">
        <f>IFERROR(VLOOKUP(Filiais_Petz4[[#This Row],[FILIAL]],'[4]PETZ E ZEEDOG'!$B:$O,14,0),"")</f>
        <v/>
      </c>
      <c r="N440" t="str">
        <f>IFERROR(VLOOKUP(Filiais_Petz4[[#This Row],[FILIAL]],'[4]PETZ E ZEEDOG'!$B:$P,15,0),"")</f>
        <v>N</v>
      </c>
      <c r="O440" t="str">
        <f>IFERROR(VLOOKUP(Filiais_Petz4[[#This Row],[FILIAL]],'[4]PETZ E ZEEDOG'!$B:$Q,16,0),"")</f>
        <v/>
      </c>
      <c r="P440" t="str">
        <f>IFERROR(VLOOKUP(Filiais_Petz4[[#This Row],[FILIAL]],'[4]PETZ E ZEEDOG'!$B:$R,17,0),"")</f>
        <v/>
      </c>
      <c r="Q440" t="str">
        <f>IFERROR(VLOOKUP(Filiais_Petz4[[#This Row],[FILIAL]],'[4]PETZ E ZEEDOG'!$B:$C,2,0),"")</f>
        <v/>
      </c>
    </row>
    <row r="441" spans="1:17" ht="14.45" hidden="1" customHeight="1" x14ac:dyDescent="0.25">
      <c r="A441" t="s">
        <v>494</v>
      </c>
      <c r="B441" t="str">
        <f>IFERROR(VLOOKUP(Filiais_Petz4[[#This Row],[FILIAL]],'[4]PETZ E ZEEDOG'!$B:$D,3,0),"")</f>
        <v/>
      </c>
      <c r="C441" t="str">
        <f>IFERROR(VLOOKUP(Filiais_Petz4[[#This Row],[FILIAL]],'[4]PETZ E ZEEDOG'!$B:$E,4,0),"")</f>
        <v/>
      </c>
      <c r="D441" t="str">
        <f>IFERROR(VLOOKUP(Filiais_Petz4[[#This Row],[FILIAL]],'[4]PETZ E ZEEDOG'!$B:$F,5,0),"")</f>
        <v/>
      </c>
      <c r="E441" t="str">
        <f>IFERROR(VLOOKUP(Filiais_Petz4[[#This Row],[FILIAL]],'[4]PETZ E ZEEDOG'!$B:$G,6,0),"")</f>
        <v/>
      </c>
      <c r="F441" s="1">
        <f>IFERROR(VLOOKUP(Filiais_Petz4[[#This Row],[FILIAL]],'[4]PETZ E ZEEDOG'!$B:$H,7,0),"")</f>
        <v>0</v>
      </c>
      <c r="G441" t="str">
        <f>IFERROR(VLOOKUP(Filiais_Petz4[[#This Row],[FILIAL]],'[4]PETZ E ZEEDOG'!$B$2:$R$1103,8,0),"")</f>
        <v/>
      </c>
      <c r="H441" t="str">
        <f>IFERROR(VLOOKUP(Filiais_Petz4[[#This Row],[FILIAL]],'[4]PETZ E ZEEDOG'!$B:$J,9,0),"")</f>
        <v/>
      </c>
      <c r="I441" t="str">
        <f>IFERROR(VLOOKUP(Filiais_Petz4[[#This Row],[FILIAL]],'[4]PETZ E ZEEDOG'!$B:$K,10,0),"")</f>
        <v/>
      </c>
      <c r="J441">
        <f>IFERROR(VLOOKUP(Filiais_Petz4[[#This Row],[FILIAL]],'[4]PETZ E ZEEDOG'!$B$2:$R$1103,11,0),"")</f>
        <v>0</v>
      </c>
      <c r="K441" s="89" t="str">
        <f>IFERROR(VLOOKUP(Filiais_Petz4[[#This Row],[FILIAL]],'[4]PETZ E ZEEDOG'!$B:$M,12,0),"")</f>
        <v/>
      </c>
      <c r="L441" t="str">
        <f>IFERROR(VLOOKUP(Filiais_Petz4[[#This Row],[FILIAL]],'[4]PETZ E ZEEDOG'!$B:$N,13,0),"")</f>
        <v/>
      </c>
      <c r="M441" t="str">
        <f>IFERROR(VLOOKUP(Filiais_Petz4[[#This Row],[FILIAL]],'[4]PETZ E ZEEDOG'!$B:$O,14,0),"")</f>
        <v/>
      </c>
      <c r="N441" t="str">
        <f>IFERROR(VLOOKUP(Filiais_Petz4[[#This Row],[FILIAL]],'[4]PETZ E ZEEDOG'!$B:$P,15,0),"")</f>
        <v>N</v>
      </c>
      <c r="O441" t="str">
        <f>IFERROR(VLOOKUP(Filiais_Petz4[[#This Row],[FILIAL]],'[4]PETZ E ZEEDOG'!$B:$Q,16,0),"")</f>
        <v/>
      </c>
      <c r="P441" t="str">
        <f>IFERROR(VLOOKUP(Filiais_Petz4[[#This Row],[FILIAL]],'[4]PETZ E ZEEDOG'!$B:$R,17,0),"")</f>
        <v/>
      </c>
      <c r="Q441" t="str">
        <f>IFERROR(VLOOKUP(Filiais_Petz4[[#This Row],[FILIAL]],'[4]PETZ E ZEEDOG'!$B:$C,2,0),"")</f>
        <v/>
      </c>
    </row>
    <row r="442" spans="1:17" ht="14.45" hidden="1" customHeight="1" x14ac:dyDescent="0.25">
      <c r="A442" t="s">
        <v>495</v>
      </c>
      <c r="B442" t="str">
        <f>IFERROR(VLOOKUP(Filiais_Petz4[[#This Row],[FILIAL]],'[4]PETZ E ZEEDOG'!$B:$D,3,0),"")</f>
        <v/>
      </c>
      <c r="C442" t="str">
        <f>IFERROR(VLOOKUP(Filiais_Petz4[[#This Row],[FILIAL]],'[4]PETZ E ZEEDOG'!$B:$E,4,0),"")</f>
        <v/>
      </c>
      <c r="D442" t="str">
        <f>IFERROR(VLOOKUP(Filiais_Petz4[[#This Row],[FILIAL]],'[4]PETZ E ZEEDOG'!$B:$F,5,0),"")</f>
        <v/>
      </c>
      <c r="E442" t="str">
        <f>IFERROR(VLOOKUP(Filiais_Petz4[[#This Row],[FILIAL]],'[4]PETZ E ZEEDOG'!$B:$G,6,0),"")</f>
        <v/>
      </c>
      <c r="F442" s="1">
        <f>IFERROR(VLOOKUP(Filiais_Petz4[[#This Row],[FILIAL]],'[4]PETZ E ZEEDOG'!$B:$H,7,0),"")</f>
        <v>0</v>
      </c>
      <c r="G442" t="str">
        <f>IFERROR(VLOOKUP(Filiais_Petz4[[#This Row],[FILIAL]],'[4]PETZ E ZEEDOG'!$B$2:$R$1103,8,0),"")</f>
        <v/>
      </c>
      <c r="H442" t="str">
        <f>IFERROR(VLOOKUP(Filiais_Petz4[[#This Row],[FILIAL]],'[4]PETZ E ZEEDOG'!$B:$J,9,0),"")</f>
        <v/>
      </c>
      <c r="I442" t="str">
        <f>IFERROR(VLOOKUP(Filiais_Petz4[[#This Row],[FILIAL]],'[4]PETZ E ZEEDOG'!$B:$K,10,0),"")</f>
        <v/>
      </c>
      <c r="J442">
        <f>IFERROR(VLOOKUP(Filiais_Petz4[[#This Row],[FILIAL]],'[4]PETZ E ZEEDOG'!$B$2:$R$1103,11,0),"")</f>
        <v>0</v>
      </c>
      <c r="K442" s="89" t="str">
        <f>IFERROR(VLOOKUP(Filiais_Petz4[[#This Row],[FILIAL]],'[4]PETZ E ZEEDOG'!$B:$M,12,0),"")</f>
        <v/>
      </c>
      <c r="L442" t="str">
        <f>IFERROR(VLOOKUP(Filiais_Petz4[[#This Row],[FILIAL]],'[4]PETZ E ZEEDOG'!$B:$N,13,0),"")</f>
        <v/>
      </c>
      <c r="M442" t="str">
        <f>IFERROR(VLOOKUP(Filiais_Petz4[[#This Row],[FILIAL]],'[4]PETZ E ZEEDOG'!$B:$O,14,0),"")</f>
        <v/>
      </c>
      <c r="N442" t="str">
        <f>IFERROR(VLOOKUP(Filiais_Petz4[[#This Row],[FILIAL]],'[4]PETZ E ZEEDOG'!$B:$P,15,0),"")</f>
        <v>N</v>
      </c>
      <c r="O442" t="str">
        <f>IFERROR(VLOOKUP(Filiais_Petz4[[#This Row],[FILIAL]],'[4]PETZ E ZEEDOG'!$B:$Q,16,0),"")</f>
        <v/>
      </c>
      <c r="P442" t="str">
        <f>IFERROR(VLOOKUP(Filiais_Petz4[[#This Row],[FILIAL]],'[4]PETZ E ZEEDOG'!$B:$R,17,0),"")</f>
        <v/>
      </c>
      <c r="Q442" t="str">
        <f>IFERROR(VLOOKUP(Filiais_Petz4[[#This Row],[FILIAL]],'[4]PETZ E ZEEDOG'!$B:$C,2,0),"")</f>
        <v/>
      </c>
    </row>
    <row r="443" spans="1:17" ht="14.45" hidden="1" customHeight="1" x14ac:dyDescent="0.25">
      <c r="A443" t="s">
        <v>496</v>
      </c>
      <c r="B443" t="str">
        <f>IFERROR(VLOOKUP(Filiais_Petz4[[#This Row],[FILIAL]],'[4]PETZ E ZEEDOG'!$B:$D,3,0),"")</f>
        <v/>
      </c>
      <c r="C443" t="str">
        <f>IFERROR(VLOOKUP(Filiais_Petz4[[#This Row],[FILIAL]],'[4]PETZ E ZEEDOG'!$B:$E,4,0),"")</f>
        <v/>
      </c>
      <c r="D443" t="str">
        <f>IFERROR(VLOOKUP(Filiais_Petz4[[#This Row],[FILIAL]],'[4]PETZ E ZEEDOG'!$B:$F,5,0),"")</f>
        <v/>
      </c>
      <c r="E443" t="str">
        <f>IFERROR(VLOOKUP(Filiais_Petz4[[#This Row],[FILIAL]],'[4]PETZ E ZEEDOG'!$B:$G,6,0),"")</f>
        <v/>
      </c>
      <c r="F443" s="1">
        <f>IFERROR(VLOOKUP(Filiais_Petz4[[#This Row],[FILIAL]],'[4]PETZ E ZEEDOG'!$B:$H,7,0),"")</f>
        <v>0</v>
      </c>
      <c r="G443" t="str">
        <f>IFERROR(VLOOKUP(Filiais_Petz4[[#This Row],[FILIAL]],'[4]PETZ E ZEEDOG'!$B$2:$R$1103,8,0),"")</f>
        <v/>
      </c>
      <c r="H443" t="str">
        <f>IFERROR(VLOOKUP(Filiais_Petz4[[#This Row],[FILIAL]],'[4]PETZ E ZEEDOG'!$B:$J,9,0),"")</f>
        <v/>
      </c>
      <c r="I443" t="str">
        <f>IFERROR(VLOOKUP(Filiais_Petz4[[#This Row],[FILIAL]],'[4]PETZ E ZEEDOG'!$B:$K,10,0),"")</f>
        <v/>
      </c>
      <c r="J443">
        <f>IFERROR(VLOOKUP(Filiais_Petz4[[#This Row],[FILIAL]],'[4]PETZ E ZEEDOG'!$B$2:$R$1103,11,0),"")</f>
        <v>0</v>
      </c>
      <c r="K443" s="89" t="str">
        <f>IFERROR(VLOOKUP(Filiais_Petz4[[#This Row],[FILIAL]],'[4]PETZ E ZEEDOG'!$B:$M,12,0),"")</f>
        <v/>
      </c>
      <c r="L443" t="str">
        <f>IFERROR(VLOOKUP(Filiais_Petz4[[#This Row],[FILIAL]],'[4]PETZ E ZEEDOG'!$B:$N,13,0),"")</f>
        <v/>
      </c>
      <c r="M443" t="str">
        <f>IFERROR(VLOOKUP(Filiais_Petz4[[#This Row],[FILIAL]],'[4]PETZ E ZEEDOG'!$B:$O,14,0),"")</f>
        <v/>
      </c>
      <c r="N443" t="str">
        <f>IFERROR(VLOOKUP(Filiais_Petz4[[#This Row],[FILIAL]],'[4]PETZ E ZEEDOG'!$B:$P,15,0),"")</f>
        <v>N</v>
      </c>
      <c r="O443" t="str">
        <f>IFERROR(VLOOKUP(Filiais_Petz4[[#This Row],[FILIAL]],'[4]PETZ E ZEEDOG'!$B:$Q,16,0),"")</f>
        <v/>
      </c>
      <c r="P443" t="str">
        <f>IFERROR(VLOOKUP(Filiais_Petz4[[#This Row],[FILIAL]],'[4]PETZ E ZEEDOG'!$B:$R,17,0),"")</f>
        <v/>
      </c>
      <c r="Q443" t="str">
        <f>IFERROR(VLOOKUP(Filiais_Petz4[[#This Row],[FILIAL]],'[4]PETZ E ZEEDOG'!$B:$C,2,0),"")</f>
        <v/>
      </c>
    </row>
    <row r="444" spans="1:17" ht="14.45" hidden="1" customHeight="1" x14ac:dyDescent="0.25">
      <c r="A444" t="s">
        <v>497</v>
      </c>
      <c r="B444" t="str">
        <f>IFERROR(VLOOKUP(Filiais_Petz4[[#This Row],[FILIAL]],'[4]PETZ E ZEEDOG'!$B:$D,3,0),"")</f>
        <v/>
      </c>
      <c r="C444" t="str">
        <f>IFERROR(VLOOKUP(Filiais_Petz4[[#This Row],[FILIAL]],'[4]PETZ E ZEEDOG'!$B:$E,4,0),"")</f>
        <v/>
      </c>
      <c r="D444" t="str">
        <f>IFERROR(VLOOKUP(Filiais_Petz4[[#This Row],[FILIAL]],'[4]PETZ E ZEEDOG'!$B:$F,5,0),"")</f>
        <v/>
      </c>
      <c r="E444" t="str">
        <f>IFERROR(VLOOKUP(Filiais_Petz4[[#This Row],[FILIAL]],'[4]PETZ E ZEEDOG'!$B:$G,6,0),"")</f>
        <v/>
      </c>
      <c r="F444" s="1">
        <f>IFERROR(VLOOKUP(Filiais_Petz4[[#This Row],[FILIAL]],'[4]PETZ E ZEEDOG'!$B:$H,7,0),"")</f>
        <v>0</v>
      </c>
      <c r="G444" t="str">
        <f>IFERROR(VLOOKUP(Filiais_Petz4[[#This Row],[FILIAL]],'[4]PETZ E ZEEDOG'!$B$2:$R$1103,8,0),"")</f>
        <v/>
      </c>
      <c r="H444" t="str">
        <f>IFERROR(VLOOKUP(Filiais_Petz4[[#This Row],[FILIAL]],'[4]PETZ E ZEEDOG'!$B:$J,9,0),"")</f>
        <v/>
      </c>
      <c r="I444" t="str">
        <f>IFERROR(VLOOKUP(Filiais_Petz4[[#This Row],[FILIAL]],'[4]PETZ E ZEEDOG'!$B:$K,10,0),"")</f>
        <v/>
      </c>
      <c r="J444">
        <f>IFERROR(VLOOKUP(Filiais_Petz4[[#This Row],[FILIAL]],'[4]PETZ E ZEEDOG'!$B$2:$R$1103,11,0),"")</f>
        <v>0</v>
      </c>
      <c r="K444" s="89" t="str">
        <f>IFERROR(VLOOKUP(Filiais_Petz4[[#This Row],[FILIAL]],'[4]PETZ E ZEEDOG'!$B:$M,12,0),"")</f>
        <v/>
      </c>
      <c r="L444" t="str">
        <f>IFERROR(VLOOKUP(Filiais_Petz4[[#This Row],[FILIAL]],'[4]PETZ E ZEEDOG'!$B:$N,13,0),"")</f>
        <v/>
      </c>
      <c r="M444" t="str">
        <f>IFERROR(VLOOKUP(Filiais_Petz4[[#This Row],[FILIAL]],'[4]PETZ E ZEEDOG'!$B:$O,14,0),"")</f>
        <v/>
      </c>
      <c r="N444" t="str">
        <f>IFERROR(VLOOKUP(Filiais_Petz4[[#This Row],[FILIAL]],'[4]PETZ E ZEEDOG'!$B:$P,15,0),"")</f>
        <v>N</v>
      </c>
      <c r="O444" t="str">
        <f>IFERROR(VLOOKUP(Filiais_Petz4[[#This Row],[FILIAL]],'[4]PETZ E ZEEDOG'!$B:$Q,16,0),"")</f>
        <v/>
      </c>
      <c r="P444" t="str">
        <f>IFERROR(VLOOKUP(Filiais_Petz4[[#This Row],[FILIAL]],'[4]PETZ E ZEEDOG'!$B:$R,17,0),"")</f>
        <v/>
      </c>
      <c r="Q444" t="str">
        <f>IFERROR(VLOOKUP(Filiais_Petz4[[#This Row],[FILIAL]],'[4]PETZ E ZEEDOG'!$B:$C,2,0),"")</f>
        <v/>
      </c>
    </row>
    <row r="445" spans="1:17" ht="14.45" hidden="1" customHeight="1" x14ac:dyDescent="0.25">
      <c r="A445" t="s">
        <v>498</v>
      </c>
      <c r="B445" t="str">
        <f>IFERROR(VLOOKUP(Filiais_Petz4[[#This Row],[FILIAL]],'[4]PETZ E ZEEDOG'!$B:$D,3,0),"")</f>
        <v/>
      </c>
      <c r="C445" t="str">
        <f>IFERROR(VLOOKUP(Filiais_Petz4[[#This Row],[FILIAL]],'[4]PETZ E ZEEDOG'!$B:$E,4,0),"")</f>
        <v/>
      </c>
      <c r="D445" t="str">
        <f>IFERROR(VLOOKUP(Filiais_Petz4[[#This Row],[FILIAL]],'[4]PETZ E ZEEDOG'!$B:$F,5,0),"")</f>
        <v/>
      </c>
      <c r="E445" t="str">
        <f>IFERROR(VLOOKUP(Filiais_Petz4[[#This Row],[FILIAL]],'[4]PETZ E ZEEDOG'!$B:$G,6,0),"")</f>
        <v/>
      </c>
      <c r="F445" s="1">
        <f>IFERROR(VLOOKUP(Filiais_Petz4[[#This Row],[FILIAL]],'[4]PETZ E ZEEDOG'!$B:$H,7,0),"")</f>
        <v>0</v>
      </c>
      <c r="G445" t="str">
        <f>IFERROR(VLOOKUP(Filiais_Petz4[[#This Row],[FILIAL]],'[4]PETZ E ZEEDOG'!$B$2:$R$1103,8,0),"")</f>
        <v/>
      </c>
      <c r="H445" t="str">
        <f>IFERROR(VLOOKUP(Filiais_Petz4[[#This Row],[FILIAL]],'[4]PETZ E ZEEDOG'!$B:$J,9,0),"")</f>
        <v/>
      </c>
      <c r="I445" t="str">
        <f>IFERROR(VLOOKUP(Filiais_Petz4[[#This Row],[FILIAL]],'[4]PETZ E ZEEDOG'!$B:$K,10,0),"")</f>
        <v/>
      </c>
      <c r="J445">
        <f>IFERROR(VLOOKUP(Filiais_Petz4[[#This Row],[FILIAL]],'[4]PETZ E ZEEDOG'!$B$2:$R$1103,11,0),"")</f>
        <v>0</v>
      </c>
      <c r="K445" s="89" t="str">
        <f>IFERROR(VLOOKUP(Filiais_Petz4[[#This Row],[FILIAL]],'[4]PETZ E ZEEDOG'!$B:$M,12,0),"")</f>
        <v/>
      </c>
      <c r="L445" t="str">
        <f>IFERROR(VLOOKUP(Filiais_Petz4[[#This Row],[FILIAL]],'[4]PETZ E ZEEDOG'!$B:$N,13,0),"")</f>
        <v/>
      </c>
      <c r="M445" t="str">
        <f>IFERROR(VLOOKUP(Filiais_Petz4[[#This Row],[FILIAL]],'[4]PETZ E ZEEDOG'!$B:$O,14,0),"")</f>
        <v/>
      </c>
      <c r="N445" t="str">
        <f>IFERROR(VLOOKUP(Filiais_Petz4[[#This Row],[FILIAL]],'[4]PETZ E ZEEDOG'!$B:$P,15,0),"")</f>
        <v>N</v>
      </c>
      <c r="O445" t="str">
        <f>IFERROR(VLOOKUP(Filiais_Petz4[[#This Row],[FILIAL]],'[4]PETZ E ZEEDOG'!$B:$Q,16,0),"")</f>
        <v/>
      </c>
      <c r="P445" t="str">
        <f>IFERROR(VLOOKUP(Filiais_Petz4[[#This Row],[FILIAL]],'[4]PETZ E ZEEDOG'!$B:$R,17,0),"")</f>
        <v/>
      </c>
      <c r="Q445" t="str">
        <f>IFERROR(VLOOKUP(Filiais_Petz4[[#This Row],[FILIAL]],'[4]PETZ E ZEEDOG'!$B:$C,2,0),"")</f>
        <v/>
      </c>
    </row>
    <row r="446" spans="1:17" ht="14.45" hidden="1" customHeight="1" x14ac:dyDescent="0.25">
      <c r="A446" t="s">
        <v>499</v>
      </c>
      <c r="B446" t="str">
        <f>IFERROR(VLOOKUP(Filiais_Petz4[[#This Row],[FILIAL]],'[4]PETZ E ZEEDOG'!$B:$D,3,0),"")</f>
        <v/>
      </c>
      <c r="C446" t="str">
        <f>IFERROR(VLOOKUP(Filiais_Petz4[[#This Row],[FILIAL]],'[4]PETZ E ZEEDOG'!$B:$E,4,0),"")</f>
        <v/>
      </c>
      <c r="D446" t="str">
        <f>IFERROR(VLOOKUP(Filiais_Petz4[[#This Row],[FILIAL]],'[4]PETZ E ZEEDOG'!$B:$F,5,0),"")</f>
        <v/>
      </c>
      <c r="E446" t="str">
        <f>IFERROR(VLOOKUP(Filiais_Petz4[[#This Row],[FILIAL]],'[4]PETZ E ZEEDOG'!$B:$G,6,0),"")</f>
        <v/>
      </c>
      <c r="F446" s="1">
        <f>IFERROR(VLOOKUP(Filiais_Petz4[[#This Row],[FILIAL]],'[4]PETZ E ZEEDOG'!$B:$H,7,0),"")</f>
        <v>0</v>
      </c>
      <c r="G446" t="str">
        <f>IFERROR(VLOOKUP(Filiais_Petz4[[#This Row],[FILIAL]],'[4]PETZ E ZEEDOG'!$B$2:$R$1103,8,0),"")</f>
        <v/>
      </c>
      <c r="H446" t="str">
        <f>IFERROR(VLOOKUP(Filiais_Petz4[[#This Row],[FILIAL]],'[4]PETZ E ZEEDOG'!$B:$J,9,0),"")</f>
        <v/>
      </c>
      <c r="I446" t="str">
        <f>IFERROR(VLOOKUP(Filiais_Petz4[[#This Row],[FILIAL]],'[4]PETZ E ZEEDOG'!$B:$K,10,0),"")</f>
        <v/>
      </c>
      <c r="J446">
        <f>IFERROR(VLOOKUP(Filiais_Petz4[[#This Row],[FILIAL]],'[4]PETZ E ZEEDOG'!$B$2:$R$1103,11,0),"")</f>
        <v>0</v>
      </c>
      <c r="K446" s="89" t="str">
        <f>IFERROR(VLOOKUP(Filiais_Petz4[[#This Row],[FILIAL]],'[4]PETZ E ZEEDOG'!$B:$M,12,0),"")</f>
        <v/>
      </c>
      <c r="L446" t="str">
        <f>IFERROR(VLOOKUP(Filiais_Petz4[[#This Row],[FILIAL]],'[4]PETZ E ZEEDOG'!$B:$N,13,0),"")</f>
        <v/>
      </c>
      <c r="M446" t="str">
        <f>IFERROR(VLOOKUP(Filiais_Petz4[[#This Row],[FILIAL]],'[4]PETZ E ZEEDOG'!$B:$O,14,0),"")</f>
        <v/>
      </c>
      <c r="N446" t="str">
        <f>IFERROR(VLOOKUP(Filiais_Petz4[[#This Row],[FILIAL]],'[4]PETZ E ZEEDOG'!$B:$P,15,0),"")</f>
        <v>N</v>
      </c>
      <c r="O446" t="str">
        <f>IFERROR(VLOOKUP(Filiais_Petz4[[#This Row],[FILIAL]],'[4]PETZ E ZEEDOG'!$B:$Q,16,0),"")</f>
        <v/>
      </c>
      <c r="P446" t="str">
        <f>IFERROR(VLOOKUP(Filiais_Petz4[[#This Row],[FILIAL]],'[4]PETZ E ZEEDOG'!$B:$R,17,0),"")</f>
        <v/>
      </c>
      <c r="Q446" t="str">
        <f>IFERROR(VLOOKUP(Filiais_Petz4[[#This Row],[FILIAL]],'[4]PETZ E ZEEDOG'!$B:$C,2,0),"")</f>
        <v/>
      </c>
    </row>
    <row r="447" spans="1:17" ht="14.45" hidden="1" customHeight="1" x14ac:dyDescent="0.25">
      <c r="A447" t="s">
        <v>500</v>
      </c>
      <c r="B447" t="str">
        <f>IFERROR(VLOOKUP(Filiais_Petz4[[#This Row],[FILIAL]],'[4]PETZ E ZEEDOG'!$B:$D,3,0),"")</f>
        <v/>
      </c>
      <c r="C447" t="str">
        <f>IFERROR(VLOOKUP(Filiais_Petz4[[#This Row],[FILIAL]],'[4]PETZ E ZEEDOG'!$B:$E,4,0),"")</f>
        <v/>
      </c>
      <c r="D447" t="str">
        <f>IFERROR(VLOOKUP(Filiais_Petz4[[#This Row],[FILIAL]],'[4]PETZ E ZEEDOG'!$B:$F,5,0),"")</f>
        <v/>
      </c>
      <c r="E447" t="str">
        <f>IFERROR(VLOOKUP(Filiais_Petz4[[#This Row],[FILIAL]],'[4]PETZ E ZEEDOG'!$B:$G,6,0),"")</f>
        <v/>
      </c>
      <c r="F447" s="1">
        <f>IFERROR(VLOOKUP(Filiais_Petz4[[#This Row],[FILIAL]],'[4]PETZ E ZEEDOG'!$B:$H,7,0),"")</f>
        <v>0</v>
      </c>
      <c r="G447" t="str">
        <f>IFERROR(VLOOKUP(Filiais_Petz4[[#This Row],[FILIAL]],'[4]PETZ E ZEEDOG'!$B$2:$R$1103,8,0),"")</f>
        <v/>
      </c>
      <c r="H447" t="str">
        <f>IFERROR(VLOOKUP(Filiais_Petz4[[#This Row],[FILIAL]],'[4]PETZ E ZEEDOG'!$B:$J,9,0),"")</f>
        <v/>
      </c>
      <c r="I447" t="str">
        <f>IFERROR(VLOOKUP(Filiais_Petz4[[#This Row],[FILIAL]],'[4]PETZ E ZEEDOG'!$B:$K,10,0),"")</f>
        <v/>
      </c>
      <c r="J447">
        <f>IFERROR(VLOOKUP(Filiais_Petz4[[#This Row],[FILIAL]],'[4]PETZ E ZEEDOG'!$B$2:$R$1103,11,0),"")</f>
        <v>0</v>
      </c>
      <c r="K447" s="89" t="str">
        <f>IFERROR(VLOOKUP(Filiais_Petz4[[#This Row],[FILIAL]],'[4]PETZ E ZEEDOG'!$B:$M,12,0),"")</f>
        <v/>
      </c>
      <c r="L447" t="str">
        <f>IFERROR(VLOOKUP(Filiais_Petz4[[#This Row],[FILIAL]],'[4]PETZ E ZEEDOG'!$B:$N,13,0),"")</f>
        <v/>
      </c>
      <c r="M447" t="str">
        <f>IFERROR(VLOOKUP(Filiais_Petz4[[#This Row],[FILIAL]],'[4]PETZ E ZEEDOG'!$B:$O,14,0),"")</f>
        <v/>
      </c>
      <c r="N447" t="str">
        <f>IFERROR(VLOOKUP(Filiais_Petz4[[#This Row],[FILIAL]],'[4]PETZ E ZEEDOG'!$B:$P,15,0),"")</f>
        <v>N</v>
      </c>
      <c r="O447" t="str">
        <f>IFERROR(VLOOKUP(Filiais_Petz4[[#This Row],[FILIAL]],'[4]PETZ E ZEEDOG'!$B:$Q,16,0),"")</f>
        <v/>
      </c>
      <c r="P447" t="str">
        <f>IFERROR(VLOOKUP(Filiais_Petz4[[#This Row],[FILIAL]],'[4]PETZ E ZEEDOG'!$B:$R,17,0),"")</f>
        <v/>
      </c>
      <c r="Q447" t="str">
        <f>IFERROR(VLOOKUP(Filiais_Petz4[[#This Row],[FILIAL]],'[4]PETZ E ZEEDOG'!$B:$C,2,0),"")</f>
        <v/>
      </c>
    </row>
    <row r="448" spans="1:17" ht="14.45" hidden="1" customHeight="1" x14ac:dyDescent="0.25">
      <c r="A448" t="s">
        <v>501</v>
      </c>
      <c r="B448" t="str">
        <f>IFERROR(VLOOKUP(Filiais_Petz4[[#This Row],[FILIAL]],'[4]PETZ E ZEEDOG'!$B:$D,3,0),"")</f>
        <v/>
      </c>
      <c r="C448" t="str">
        <f>IFERROR(VLOOKUP(Filiais_Petz4[[#This Row],[FILIAL]],'[4]PETZ E ZEEDOG'!$B:$E,4,0),"")</f>
        <v/>
      </c>
      <c r="D448" t="str">
        <f>IFERROR(VLOOKUP(Filiais_Petz4[[#This Row],[FILIAL]],'[4]PETZ E ZEEDOG'!$B:$F,5,0),"")</f>
        <v/>
      </c>
      <c r="E448" t="str">
        <f>IFERROR(VLOOKUP(Filiais_Petz4[[#This Row],[FILIAL]],'[4]PETZ E ZEEDOG'!$B:$G,6,0),"")</f>
        <v/>
      </c>
      <c r="F448" s="1">
        <f>IFERROR(VLOOKUP(Filiais_Petz4[[#This Row],[FILIAL]],'[4]PETZ E ZEEDOG'!$B:$H,7,0),"")</f>
        <v>0</v>
      </c>
      <c r="G448" t="str">
        <f>IFERROR(VLOOKUP(Filiais_Petz4[[#This Row],[FILIAL]],'[4]PETZ E ZEEDOG'!$B$2:$R$1103,8,0),"")</f>
        <v/>
      </c>
      <c r="H448" t="str">
        <f>IFERROR(VLOOKUP(Filiais_Petz4[[#This Row],[FILIAL]],'[4]PETZ E ZEEDOG'!$B:$J,9,0),"")</f>
        <v/>
      </c>
      <c r="I448" t="str">
        <f>IFERROR(VLOOKUP(Filiais_Petz4[[#This Row],[FILIAL]],'[4]PETZ E ZEEDOG'!$B:$K,10,0),"")</f>
        <v/>
      </c>
      <c r="J448">
        <f>IFERROR(VLOOKUP(Filiais_Petz4[[#This Row],[FILIAL]],'[4]PETZ E ZEEDOG'!$B$2:$R$1103,11,0),"")</f>
        <v>0</v>
      </c>
      <c r="K448" s="89" t="str">
        <f>IFERROR(VLOOKUP(Filiais_Petz4[[#This Row],[FILIAL]],'[4]PETZ E ZEEDOG'!$B:$M,12,0),"")</f>
        <v/>
      </c>
      <c r="L448" t="str">
        <f>IFERROR(VLOOKUP(Filiais_Petz4[[#This Row],[FILIAL]],'[4]PETZ E ZEEDOG'!$B:$N,13,0),"")</f>
        <v/>
      </c>
      <c r="M448" t="str">
        <f>IFERROR(VLOOKUP(Filiais_Petz4[[#This Row],[FILIAL]],'[4]PETZ E ZEEDOG'!$B:$O,14,0),"")</f>
        <v/>
      </c>
      <c r="N448" t="str">
        <f>IFERROR(VLOOKUP(Filiais_Petz4[[#This Row],[FILIAL]],'[4]PETZ E ZEEDOG'!$B:$P,15,0),"")</f>
        <v>N</v>
      </c>
      <c r="O448" t="str">
        <f>IFERROR(VLOOKUP(Filiais_Petz4[[#This Row],[FILIAL]],'[4]PETZ E ZEEDOG'!$B:$Q,16,0),"")</f>
        <v/>
      </c>
      <c r="P448" t="str">
        <f>IFERROR(VLOOKUP(Filiais_Petz4[[#This Row],[FILIAL]],'[4]PETZ E ZEEDOG'!$B:$R,17,0),"")</f>
        <v/>
      </c>
      <c r="Q448" t="str">
        <f>IFERROR(VLOOKUP(Filiais_Petz4[[#This Row],[FILIAL]],'[4]PETZ E ZEEDOG'!$B:$C,2,0),"")</f>
        <v/>
      </c>
    </row>
    <row r="449" spans="1:17" ht="14.45" hidden="1" customHeight="1" x14ac:dyDescent="0.25">
      <c r="A449" t="s">
        <v>502</v>
      </c>
      <c r="B449" t="str">
        <f>IFERROR(VLOOKUP(Filiais_Petz4[[#This Row],[FILIAL]],'[4]PETZ E ZEEDOG'!$B:$D,3,0),"")</f>
        <v/>
      </c>
      <c r="C449" t="str">
        <f>IFERROR(VLOOKUP(Filiais_Petz4[[#This Row],[FILIAL]],'[4]PETZ E ZEEDOG'!$B:$E,4,0),"")</f>
        <v/>
      </c>
      <c r="D449" t="str">
        <f>IFERROR(VLOOKUP(Filiais_Petz4[[#This Row],[FILIAL]],'[4]PETZ E ZEEDOG'!$B:$F,5,0),"")</f>
        <v/>
      </c>
      <c r="E449" t="str">
        <f>IFERROR(VLOOKUP(Filiais_Petz4[[#This Row],[FILIAL]],'[4]PETZ E ZEEDOG'!$B:$G,6,0),"")</f>
        <v/>
      </c>
      <c r="F449" s="1">
        <f>IFERROR(VLOOKUP(Filiais_Petz4[[#This Row],[FILIAL]],'[4]PETZ E ZEEDOG'!$B:$H,7,0),"")</f>
        <v>0</v>
      </c>
      <c r="G449" t="str">
        <f>IFERROR(VLOOKUP(Filiais_Petz4[[#This Row],[FILIAL]],'[4]PETZ E ZEEDOG'!$B$2:$R$1103,8,0),"")</f>
        <v/>
      </c>
      <c r="H449" t="str">
        <f>IFERROR(VLOOKUP(Filiais_Petz4[[#This Row],[FILIAL]],'[4]PETZ E ZEEDOG'!$B:$J,9,0),"")</f>
        <v/>
      </c>
      <c r="I449" t="str">
        <f>IFERROR(VLOOKUP(Filiais_Petz4[[#This Row],[FILIAL]],'[4]PETZ E ZEEDOG'!$B:$K,10,0),"")</f>
        <v/>
      </c>
      <c r="J449">
        <f>IFERROR(VLOOKUP(Filiais_Petz4[[#This Row],[FILIAL]],'[4]PETZ E ZEEDOG'!$B$2:$R$1103,11,0),"")</f>
        <v>0</v>
      </c>
      <c r="K449" s="89" t="str">
        <f>IFERROR(VLOOKUP(Filiais_Petz4[[#This Row],[FILIAL]],'[4]PETZ E ZEEDOG'!$B:$M,12,0),"")</f>
        <v/>
      </c>
      <c r="L449" t="str">
        <f>IFERROR(VLOOKUP(Filiais_Petz4[[#This Row],[FILIAL]],'[4]PETZ E ZEEDOG'!$B:$N,13,0),"")</f>
        <v/>
      </c>
      <c r="M449" t="str">
        <f>IFERROR(VLOOKUP(Filiais_Petz4[[#This Row],[FILIAL]],'[4]PETZ E ZEEDOG'!$B:$O,14,0),"")</f>
        <v/>
      </c>
      <c r="N449" t="str">
        <f>IFERROR(VLOOKUP(Filiais_Petz4[[#This Row],[FILIAL]],'[4]PETZ E ZEEDOG'!$B:$P,15,0),"")</f>
        <v>N</v>
      </c>
      <c r="O449" t="str">
        <f>IFERROR(VLOOKUP(Filiais_Petz4[[#This Row],[FILIAL]],'[4]PETZ E ZEEDOG'!$B:$Q,16,0),"")</f>
        <v/>
      </c>
      <c r="P449" t="str">
        <f>IFERROR(VLOOKUP(Filiais_Petz4[[#This Row],[FILIAL]],'[4]PETZ E ZEEDOG'!$B:$R,17,0),"")</f>
        <v/>
      </c>
      <c r="Q449" t="str">
        <f>IFERROR(VLOOKUP(Filiais_Petz4[[#This Row],[FILIAL]],'[4]PETZ E ZEEDOG'!$B:$C,2,0),"")</f>
        <v/>
      </c>
    </row>
    <row r="450" spans="1:17" ht="14.45" hidden="1" customHeight="1" x14ac:dyDescent="0.25">
      <c r="A450" t="s">
        <v>503</v>
      </c>
      <c r="B450" t="str">
        <f>IFERROR(VLOOKUP(Filiais_Petz4[[#This Row],[FILIAL]],'[4]PETZ E ZEEDOG'!$B:$D,3,0),"")</f>
        <v/>
      </c>
      <c r="C450" t="str">
        <f>IFERROR(VLOOKUP(Filiais_Petz4[[#This Row],[FILIAL]],'[4]PETZ E ZEEDOG'!$B:$E,4,0),"")</f>
        <v/>
      </c>
      <c r="D450" t="str">
        <f>IFERROR(VLOOKUP(Filiais_Petz4[[#This Row],[FILIAL]],'[4]PETZ E ZEEDOG'!$B:$F,5,0),"")</f>
        <v/>
      </c>
      <c r="E450" t="str">
        <f>IFERROR(VLOOKUP(Filiais_Petz4[[#This Row],[FILIAL]],'[4]PETZ E ZEEDOG'!$B:$G,6,0),"")</f>
        <v/>
      </c>
      <c r="F450" s="1">
        <f>IFERROR(VLOOKUP(Filiais_Petz4[[#This Row],[FILIAL]],'[4]PETZ E ZEEDOG'!$B:$H,7,0),"")</f>
        <v>0</v>
      </c>
      <c r="G450" t="str">
        <f>IFERROR(VLOOKUP(Filiais_Petz4[[#This Row],[FILIAL]],'[4]PETZ E ZEEDOG'!$B$2:$R$1103,8,0),"")</f>
        <v/>
      </c>
      <c r="H450" t="str">
        <f>IFERROR(VLOOKUP(Filiais_Petz4[[#This Row],[FILIAL]],'[4]PETZ E ZEEDOG'!$B:$J,9,0),"")</f>
        <v/>
      </c>
      <c r="I450" t="str">
        <f>IFERROR(VLOOKUP(Filiais_Petz4[[#This Row],[FILIAL]],'[4]PETZ E ZEEDOG'!$B:$K,10,0),"")</f>
        <v/>
      </c>
      <c r="J450">
        <f>IFERROR(VLOOKUP(Filiais_Petz4[[#This Row],[FILIAL]],'[4]PETZ E ZEEDOG'!$B$2:$R$1103,11,0),"")</f>
        <v>0</v>
      </c>
      <c r="K450" s="89" t="str">
        <f>IFERROR(VLOOKUP(Filiais_Petz4[[#This Row],[FILIAL]],'[4]PETZ E ZEEDOG'!$B:$M,12,0),"")</f>
        <v/>
      </c>
      <c r="L450" t="str">
        <f>IFERROR(VLOOKUP(Filiais_Petz4[[#This Row],[FILIAL]],'[4]PETZ E ZEEDOG'!$B:$N,13,0),"")</f>
        <v/>
      </c>
      <c r="M450" t="str">
        <f>IFERROR(VLOOKUP(Filiais_Petz4[[#This Row],[FILIAL]],'[4]PETZ E ZEEDOG'!$B:$O,14,0),"")</f>
        <v/>
      </c>
      <c r="N450" t="str">
        <f>IFERROR(VLOOKUP(Filiais_Petz4[[#This Row],[FILIAL]],'[4]PETZ E ZEEDOG'!$B:$P,15,0),"")</f>
        <v>N</v>
      </c>
      <c r="O450" t="str">
        <f>IFERROR(VLOOKUP(Filiais_Petz4[[#This Row],[FILIAL]],'[4]PETZ E ZEEDOG'!$B:$Q,16,0),"")</f>
        <v/>
      </c>
      <c r="P450" t="str">
        <f>IFERROR(VLOOKUP(Filiais_Petz4[[#This Row],[FILIAL]],'[4]PETZ E ZEEDOG'!$B:$R,17,0),"")</f>
        <v/>
      </c>
      <c r="Q450" t="str">
        <f>IFERROR(VLOOKUP(Filiais_Petz4[[#This Row],[FILIAL]],'[4]PETZ E ZEEDOG'!$B:$C,2,0),"")</f>
        <v/>
      </c>
    </row>
    <row r="451" spans="1:17" ht="14.45" hidden="1" customHeight="1" x14ac:dyDescent="0.25">
      <c r="A451" t="s">
        <v>504</v>
      </c>
      <c r="B451" t="str">
        <f>IFERROR(VLOOKUP(Filiais_Petz4[[#This Row],[FILIAL]],'[4]PETZ E ZEEDOG'!$B:$D,3,0),"")</f>
        <v/>
      </c>
      <c r="C451" t="str">
        <f>IFERROR(VLOOKUP(Filiais_Petz4[[#This Row],[FILIAL]],'[4]PETZ E ZEEDOG'!$B:$E,4,0),"")</f>
        <v/>
      </c>
      <c r="D451" t="str">
        <f>IFERROR(VLOOKUP(Filiais_Petz4[[#This Row],[FILIAL]],'[4]PETZ E ZEEDOG'!$B:$F,5,0),"")</f>
        <v/>
      </c>
      <c r="E451" t="str">
        <f>IFERROR(VLOOKUP(Filiais_Petz4[[#This Row],[FILIAL]],'[4]PETZ E ZEEDOG'!$B:$G,6,0),"")</f>
        <v/>
      </c>
      <c r="F451" s="1">
        <f>IFERROR(VLOOKUP(Filiais_Petz4[[#This Row],[FILIAL]],'[4]PETZ E ZEEDOG'!$B:$H,7,0),"")</f>
        <v>0</v>
      </c>
      <c r="G451" t="str">
        <f>IFERROR(VLOOKUP(Filiais_Petz4[[#This Row],[FILIAL]],'[4]PETZ E ZEEDOG'!$B$2:$R$1103,8,0),"")</f>
        <v/>
      </c>
      <c r="H451" t="str">
        <f>IFERROR(VLOOKUP(Filiais_Petz4[[#This Row],[FILIAL]],'[4]PETZ E ZEEDOG'!$B:$J,9,0),"")</f>
        <v/>
      </c>
      <c r="I451" t="str">
        <f>IFERROR(VLOOKUP(Filiais_Petz4[[#This Row],[FILIAL]],'[4]PETZ E ZEEDOG'!$B:$K,10,0),"")</f>
        <v/>
      </c>
      <c r="J451">
        <f>IFERROR(VLOOKUP(Filiais_Petz4[[#This Row],[FILIAL]],'[4]PETZ E ZEEDOG'!$B$2:$R$1103,11,0),"")</f>
        <v>0</v>
      </c>
      <c r="K451" s="89" t="str">
        <f>IFERROR(VLOOKUP(Filiais_Petz4[[#This Row],[FILIAL]],'[4]PETZ E ZEEDOG'!$B:$M,12,0),"")</f>
        <v/>
      </c>
      <c r="L451" t="str">
        <f>IFERROR(VLOOKUP(Filiais_Petz4[[#This Row],[FILIAL]],'[4]PETZ E ZEEDOG'!$B:$N,13,0),"")</f>
        <v/>
      </c>
      <c r="M451" t="str">
        <f>IFERROR(VLOOKUP(Filiais_Petz4[[#This Row],[FILIAL]],'[4]PETZ E ZEEDOG'!$B:$O,14,0),"")</f>
        <v/>
      </c>
      <c r="N451" t="str">
        <f>IFERROR(VLOOKUP(Filiais_Petz4[[#This Row],[FILIAL]],'[4]PETZ E ZEEDOG'!$B:$P,15,0),"")</f>
        <v>N</v>
      </c>
      <c r="O451" t="str">
        <f>IFERROR(VLOOKUP(Filiais_Petz4[[#This Row],[FILIAL]],'[4]PETZ E ZEEDOG'!$B:$Q,16,0),"")</f>
        <v/>
      </c>
      <c r="P451" t="str">
        <f>IFERROR(VLOOKUP(Filiais_Petz4[[#This Row],[FILIAL]],'[4]PETZ E ZEEDOG'!$B:$R,17,0),"")</f>
        <v/>
      </c>
      <c r="Q451" t="str">
        <f>IFERROR(VLOOKUP(Filiais_Petz4[[#This Row],[FILIAL]],'[4]PETZ E ZEEDOG'!$B:$C,2,0),"")</f>
        <v/>
      </c>
    </row>
    <row r="452" spans="1:17" ht="14.45" hidden="1" customHeight="1" x14ac:dyDescent="0.25">
      <c r="A452" t="s">
        <v>505</v>
      </c>
      <c r="B452" t="str">
        <f>IFERROR(VLOOKUP(Filiais_Petz4[[#This Row],[FILIAL]],'[4]PETZ E ZEEDOG'!$B:$D,3,0),"")</f>
        <v/>
      </c>
      <c r="C452" t="str">
        <f>IFERROR(VLOOKUP(Filiais_Petz4[[#This Row],[FILIAL]],'[4]PETZ E ZEEDOG'!$B:$E,4,0),"")</f>
        <v/>
      </c>
      <c r="D452" t="str">
        <f>IFERROR(VLOOKUP(Filiais_Petz4[[#This Row],[FILIAL]],'[4]PETZ E ZEEDOG'!$B:$F,5,0),"")</f>
        <v/>
      </c>
      <c r="E452" t="str">
        <f>IFERROR(VLOOKUP(Filiais_Petz4[[#This Row],[FILIAL]],'[4]PETZ E ZEEDOG'!$B:$G,6,0),"")</f>
        <v/>
      </c>
      <c r="F452" s="1">
        <f>IFERROR(VLOOKUP(Filiais_Petz4[[#This Row],[FILIAL]],'[4]PETZ E ZEEDOG'!$B:$H,7,0),"")</f>
        <v>0</v>
      </c>
      <c r="G452" t="str">
        <f>IFERROR(VLOOKUP(Filiais_Petz4[[#This Row],[FILIAL]],'[4]PETZ E ZEEDOG'!$B$2:$R$1103,8,0),"")</f>
        <v/>
      </c>
      <c r="H452" t="str">
        <f>IFERROR(VLOOKUP(Filiais_Petz4[[#This Row],[FILIAL]],'[4]PETZ E ZEEDOG'!$B:$J,9,0),"")</f>
        <v/>
      </c>
      <c r="I452" t="str">
        <f>IFERROR(VLOOKUP(Filiais_Petz4[[#This Row],[FILIAL]],'[4]PETZ E ZEEDOG'!$B:$K,10,0),"")</f>
        <v/>
      </c>
      <c r="J452">
        <f>IFERROR(VLOOKUP(Filiais_Petz4[[#This Row],[FILIAL]],'[4]PETZ E ZEEDOG'!$B$2:$R$1103,11,0),"")</f>
        <v>0</v>
      </c>
      <c r="K452" s="89" t="str">
        <f>IFERROR(VLOOKUP(Filiais_Petz4[[#This Row],[FILIAL]],'[4]PETZ E ZEEDOG'!$B:$M,12,0),"")</f>
        <v/>
      </c>
      <c r="L452" t="str">
        <f>IFERROR(VLOOKUP(Filiais_Petz4[[#This Row],[FILIAL]],'[4]PETZ E ZEEDOG'!$B:$N,13,0),"")</f>
        <v/>
      </c>
      <c r="M452" t="str">
        <f>IFERROR(VLOOKUP(Filiais_Petz4[[#This Row],[FILIAL]],'[4]PETZ E ZEEDOG'!$B:$O,14,0),"")</f>
        <v/>
      </c>
      <c r="N452" t="str">
        <f>IFERROR(VLOOKUP(Filiais_Petz4[[#This Row],[FILIAL]],'[4]PETZ E ZEEDOG'!$B:$P,15,0),"")</f>
        <v>N</v>
      </c>
      <c r="O452" t="str">
        <f>IFERROR(VLOOKUP(Filiais_Petz4[[#This Row],[FILIAL]],'[4]PETZ E ZEEDOG'!$B:$Q,16,0),"")</f>
        <v/>
      </c>
      <c r="P452" t="str">
        <f>IFERROR(VLOOKUP(Filiais_Petz4[[#This Row],[FILIAL]],'[4]PETZ E ZEEDOG'!$B:$R,17,0),"")</f>
        <v/>
      </c>
      <c r="Q452" t="str">
        <f>IFERROR(VLOOKUP(Filiais_Petz4[[#This Row],[FILIAL]],'[4]PETZ E ZEEDOG'!$B:$C,2,0),"")</f>
        <v/>
      </c>
    </row>
    <row r="453" spans="1:17" ht="14.45" hidden="1" customHeight="1" x14ac:dyDescent="0.25">
      <c r="A453" t="s">
        <v>506</v>
      </c>
      <c r="B453" t="str">
        <f>IFERROR(VLOOKUP(Filiais_Petz4[[#This Row],[FILIAL]],'[4]PETZ E ZEEDOG'!$B:$D,3,0),"")</f>
        <v/>
      </c>
      <c r="C453" t="str">
        <f>IFERROR(VLOOKUP(Filiais_Petz4[[#This Row],[FILIAL]],'[4]PETZ E ZEEDOG'!$B:$E,4,0),"")</f>
        <v/>
      </c>
      <c r="D453" t="str">
        <f>IFERROR(VLOOKUP(Filiais_Petz4[[#This Row],[FILIAL]],'[4]PETZ E ZEEDOG'!$B:$F,5,0),"")</f>
        <v/>
      </c>
      <c r="E453" t="str">
        <f>IFERROR(VLOOKUP(Filiais_Petz4[[#This Row],[FILIAL]],'[4]PETZ E ZEEDOG'!$B:$G,6,0),"")</f>
        <v/>
      </c>
      <c r="F453" s="1">
        <f>IFERROR(VLOOKUP(Filiais_Petz4[[#This Row],[FILIAL]],'[4]PETZ E ZEEDOG'!$B:$H,7,0),"")</f>
        <v>0</v>
      </c>
      <c r="G453" t="str">
        <f>IFERROR(VLOOKUP(Filiais_Petz4[[#This Row],[FILIAL]],'[4]PETZ E ZEEDOG'!$B$2:$R$1103,8,0),"")</f>
        <v/>
      </c>
      <c r="H453" t="str">
        <f>IFERROR(VLOOKUP(Filiais_Petz4[[#This Row],[FILIAL]],'[4]PETZ E ZEEDOG'!$B:$J,9,0),"")</f>
        <v/>
      </c>
      <c r="I453" t="str">
        <f>IFERROR(VLOOKUP(Filiais_Petz4[[#This Row],[FILIAL]],'[4]PETZ E ZEEDOG'!$B:$K,10,0),"")</f>
        <v/>
      </c>
      <c r="J453">
        <f>IFERROR(VLOOKUP(Filiais_Petz4[[#This Row],[FILIAL]],'[4]PETZ E ZEEDOG'!$B$2:$R$1103,11,0),"")</f>
        <v>0</v>
      </c>
      <c r="K453" s="89" t="str">
        <f>IFERROR(VLOOKUP(Filiais_Petz4[[#This Row],[FILIAL]],'[4]PETZ E ZEEDOG'!$B:$M,12,0),"")</f>
        <v/>
      </c>
      <c r="L453" t="str">
        <f>IFERROR(VLOOKUP(Filiais_Petz4[[#This Row],[FILIAL]],'[4]PETZ E ZEEDOG'!$B:$N,13,0),"")</f>
        <v/>
      </c>
      <c r="M453" t="str">
        <f>IFERROR(VLOOKUP(Filiais_Petz4[[#This Row],[FILIAL]],'[4]PETZ E ZEEDOG'!$B:$O,14,0),"")</f>
        <v/>
      </c>
      <c r="N453" t="str">
        <f>IFERROR(VLOOKUP(Filiais_Petz4[[#This Row],[FILIAL]],'[4]PETZ E ZEEDOG'!$B:$P,15,0),"")</f>
        <v>N</v>
      </c>
      <c r="O453" t="str">
        <f>IFERROR(VLOOKUP(Filiais_Petz4[[#This Row],[FILIAL]],'[4]PETZ E ZEEDOG'!$B:$Q,16,0),"")</f>
        <v/>
      </c>
      <c r="P453" t="str">
        <f>IFERROR(VLOOKUP(Filiais_Petz4[[#This Row],[FILIAL]],'[4]PETZ E ZEEDOG'!$B:$R,17,0),"")</f>
        <v/>
      </c>
      <c r="Q453" t="str">
        <f>IFERROR(VLOOKUP(Filiais_Petz4[[#This Row],[FILIAL]],'[4]PETZ E ZEEDOG'!$B:$C,2,0),"")</f>
        <v/>
      </c>
    </row>
    <row r="454" spans="1:17" ht="14.45" hidden="1" customHeight="1" x14ac:dyDescent="0.25">
      <c r="A454" t="s">
        <v>507</v>
      </c>
      <c r="B454" t="str">
        <f>IFERROR(VLOOKUP(Filiais_Petz4[[#This Row],[FILIAL]],'[4]PETZ E ZEEDOG'!$B:$D,3,0),"")</f>
        <v/>
      </c>
      <c r="C454" t="str">
        <f>IFERROR(VLOOKUP(Filiais_Petz4[[#This Row],[FILIAL]],'[4]PETZ E ZEEDOG'!$B:$E,4,0),"")</f>
        <v/>
      </c>
      <c r="D454" t="str">
        <f>IFERROR(VLOOKUP(Filiais_Petz4[[#This Row],[FILIAL]],'[4]PETZ E ZEEDOG'!$B:$F,5,0),"")</f>
        <v/>
      </c>
      <c r="E454" t="str">
        <f>IFERROR(VLOOKUP(Filiais_Petz4[[#This Row],[FILIAL]],'[4]PETZ E ZEEDOG'!$B:$G,6,0),"")</f>
        <v/>
      </c>
      <c r="F454" s="1">
        <f>IFERROR(VLOOKUP(Filiais_Petz4[[#This Row],[FILIAL]],'[4]PETZ E ZEEDOG'!$B:$H,7,0),"")</f>
        <v>0</v>
      </c>
      <c r="G454" t="str">
        <f>IFERROR(VLOOKUP(Filiais_Petz4[[#This Row],[FILIAL]],'[4]PETZ E ZEEDOG'!$B$2:$R$1103,8,0),"")</f>
        <v/>
      </c>
      <c r="H454" t="str">
        <f>IFERROR(VLOOKUP(Filiais_Petz4[[#This Row],[FILIAL]],'[4]PETZ E ZEEDOG'!$B:$J,9,0),"")</f>
        <v/>
      </c>
      <c r="I454" t="str">
        <f>IFERROR(VLOOKUP(Filiais_Petz4[[#This Row],[FILIAL]],'[4]PETZ E ZEEDOG'!$B:$K,10,0),"")</f>
        <v/>
      </c>
      <c r="J454">
        <f>IFERROR(VLOOKUP(Filiais_Petz4[[#This Row],[FILIAL]],'[4]PETZ E ZEEDOG'!$B$2:$R$1103,11,0),"")</f>
        <v>0</v>
      </c>
      <c r="K454" s="89" t="str">
        <f>IFERROR(VLOOKUP(Filiais_Petz4[[#This Row],[FILIAL]],'[4]PETZ E ZEEDOG'!$B:$M,12,0),"")</f>
        <v/>
      </c>
      <c r="L454" t="str">
        <f>IFERROR(VLOOKUP(Filiais_Petz4[[#This Row],[FILIAL]],'[4]PETZ E ZEEDOG'!$B:$N,13,0),"")</f>
        <v/>
      </c>
      <c r="M454" t="str">
        <f>IFERROR(VLOOKUP(Filiais_Petz4[[#This Row],[FILIAL]],'[4]PETZ E ZEEDOG'!$B:$O,14,0),"")</f>
        <v/>
      </c>
      <c r="N454" t="str">
        <f>IFERROR(VLOOKUP(Filiais_Petz4[[#This Row],[FILIAL]],'[4]PETZ E ZEEDOG'!$B:$P,15,0),"")</f>
        <v>N</v>
      </c>
      <c r="O454" t="str">
        <f>IFERROR(VLOOKUP(Filiais_Petz4[[#This Row],[FILIAL]],'[4]PETZ E ZEEDOG'!$B:$Q,16,0),"")</f>
        <v/>
      </c>
      <c r="P454" t="str">
        <f>IFERROR(VLOOKUP(Filiais_Petz4[[#This Row],[FILIAL]],'[4]PETZ E ZEEDOG'!$B:$R,17,0),"")</f>
        <v/>
      </c>
      <c r="Q454" t="str">
        <f>IFERROR(VLOOKUP(Filiais_Petz4[[#This Row],[FILIAL]],'[4]PETZ E ZEEDOG'!$B:$C,2,0),"")</f>
        <v/>
      </c>
    </row>
    <row r="455" spans="1:17" ht="14.45" hidden="1" customHeight="1" x14ac:dyDescent="0.25">
      <c r="A455" t="s">
        <v>508</v>
      </c>
      <c r="B455" t="str">
        <f>IFERROR(VLOOKUP(Filiais_Petz4[[#This Row],[FILIAL]],'[4]PETZ E ZEEDOG'!$B:$D,3,0),"")</f>
        <v/>
      </c>
      <c r="C455" t="str">
        <f>IFERROR(VLOOKUP(Filiais_Petz4[[#This Row],[FILIAL]],'[4]PETZ E ZEEDOG'!$B:$E,4,0),"")</f>
        <v/>
      </c>
      <c r="D455" t="str">
        <f>IFERROR(VLOOKUP(Filiais_Petz4[[#This Row],[FILIAL]],'[4]PETZ E ZEEDOG'!$B:$F,5,0),"")</f>
        <v/>
      </c>
      <c r="E455" t="str">
        <f>IFERROR(VLOOKUP(Filiais_Petz4[[#This Row],[FILIAL]],'[4]PETZ E ZEEDOG'!$B:$G,6,0),"")</f>
        <v/>
      </c>
      <c r="F455" s="1">
        <f>IFERROR(VLOOKUP(Filiais_Petz4[[#This Row],[FILIAL]],'[4]PETZ E ZEEDOG'!$B:$H,7,0),"")</f>
        <v>0</v>
      </c>
      <c r="G455" t="str">
        <f>IFERROR(VLOOKUP(Filiais_Petz4[[#This Row],[FILIAL]],'[4]PETZ E ZEEDOG'!$B$2:$R$1103,8,0),"")</f>
        <v/>
      </c>
      <c r="H455" t="str">
        <f>IFERROR(VLOOKUP(Filiais_Petz4[[#This Row],[FILIAL]],'[4]PETZ E ZEEDOG'!$B:$J,9,0),"")</f>
        <v/>
      </c>
      <c r="I455" t="str">
        <f>IFERROR(VLOOKUP(Filiais_Petz4[[#This Row],[FILIAL]],'[4]PETZ E ZEEDOG'!$B:$K,10,0),"")</f>
        <v/>
      </c>
      <c r="J455">
        <f>IFERROR(VLOOKUP(Filiais_Petz4[[#This Row],[FILIAL]],'[4]PETZ E ZEEDOG'!$B$2:$R$1103,11,0),"")</f>
        <v>0</v>
      </c>
      <c r="K455" s="89" t="str">
        <f>IFERROR(VLOOKUP(Filiais_Petz4[[#This Row],[FILIAL]],'[4]PETZ E ZEEDOG'!$B:$M,12,0),"")</f>
        <v/>
      </c>
      <c r="L455" t="str">
        <f>IFERROR(VLOOKUP(Filiais_Petz4[[#This Row],[FILIAL]],'[4]PETZ E ZEEDOG'!$B:$N,13,0),"")</f>
        <v/>
      </c>
      <c r="M455" t="str">
        <f>IFERROR(VLOOKUP(Filiais_Petz4[[#This Row],[FILIAL]],'[4]PETZ E ZEEDOG'!$B:$O,14,0),"")</f>
        <v/>
      </c>
      <c r="N455" t="str">
        <f>IFERROR(VLOOKUP(Filiais_Petz4[[#This Row],[FILIAL]],'[4]PETZ E ZEEDOG'!$B:$P,15,0),"")</f>
        <v>N</v>
      </c>
      <c r="O455" t="str">
        <f>IFERROR(VLOOKUP(Filiais_Petz4[[#This Row],[FILIAL]],'[4]PETZ E ZEEDOG'!$B:$Q,16,0),"")</f>
        <v/>
      </c>
      <c r="P455" t="str">
        <f>IFERROR(VLOOKUP(Filiais_Petz4[[#This Row],[FILIAL]],'[4]PETZ E ZEEDOG'!$B:$R,17,0),"")</f>
        <v/>
      </c>
      <c r="Q455" t="str">
        <f>IFERROR(VLOOKUP(Filiais_Petz4[[#This Row],[FILIAL]],'[4]PETZ E ZEEDOG'!$B:$C,2,0),"")</f>
        <v/>
      </c>
    </row>
    <row r="456" spans="1:17" ht="14.45" hidden="1" customHeight="1" x14ac:dyDescent="0.25">
      <c r="A456" t="s">
        <v>509</v>
      </c>
      <c r="B456" t="str">
        <f>IFERROR(VLOOKUP(Filiais_Petz4[[#This Row],[FILIAL]],'[4]PETZ E ZEEDOG'!$B:$D,3,0),"")</f>
        <v/>
      </c>
      <c r="C456" t="str">
        <f>IFERROR(VLOOKUP(Filiais_Petz4[[#This Row],[FILIAL]],'[4]PETZ E ZEEDOG'!$B:$E,4,0),"")</f>
        <v/>
      </c>
      <c r="D456" t="str">
        <f>IFERROR(VLOOKUP(Filiais_Petz4[[#This Row],[FILIAL]],'[4]PETZ E ZEEDOG'!$B:$F,5,0),"")</f>
        <v/>
      </c>
      <c r="E456" t="str">
        <f>IFERROR(VLOOKUP(Filiais_Petz4[[#This Row],[FILIAL]],'[4]PETZ E ZEEDOG'!$B:$G,6,0),"")</f>
        <v/>
      </c>
      <c r="F456" s="1">
        <f>IFERROR(VLOOKUP(Filiais_Petz4[[#This Row],[FILIAL]],'[4]PETZ E ZEEDOG'!$B:$H,7,0),"")</f>
        <v>0</v>
      </c>
      <c r="G456" t="str">
        <f>IFERROR(VLOOKUP(Filiais_Petz4[[#This Row],[FILIAL]],'[4]PETZ E ZEEDOG'!$B$2:$R$1103,8,0),"")</f>
        <v/>
      </c>
      <c r="H456" t="str">
        <f>IFERROR(VLOOKUP(Filiais_Petz4[[#This Row],[FILIAL]],'[4]PETZ E ZEEDOG'!$B:$J,9,0),"")</f>
        <v/>
      </c>
      <c r="I456" t="str">
        <f>IFERROR(VLOOKUP(Filiais_Petz4[[#This Row],[FILIAL]],'[4]PETZ E ZEEDOG'!$B:$K,10,0),"")</f>
        <v/>
      </c>
      <c r="J456">
        <f>IFERROR(VLOOKUP(Filiais_Petz4[[#This Row],[FILIAL]],'[4]PETZ E ZEEDOG'!$B$2:$R$1103,11,0),"")</f>
        <v>0</v>
      </c>
      <c r="K456" s="89" t="str">
        <f>IFERROR(VLOOKUP(Filiais_Petz4[[#This Row],[FILIAL]],'[4]PETZ E ZEEDOG'!$B:$M,12,0),"")</f>
        <v/>
      </c>
      <c r="L456" t="str">
        <f>IFERROR(VLOOKUP(Filiais_Petz4[[#This Row],[FILIAL]],'[4]PETZ E ZEEDOG'!$B:$N,13,0),"")</f>
        <v/>
      </c>
      <c r="M456" t="str">
        <f>IFERROR(VLOOKUP(Filiais_Petz4[[#This Row],[FILIAL]],'[4]PETZ E ZEEDOG'!$B:$O,14,0),"")</f>
        <v/>
      </c>
      <c r="N456" t="str">
        <f>IFERROR(VLOOKUP(Filiais_Petz4[[#This Row],[FILIAL]],'[4]PETZ E ZEEDOG'!$B:$P,15,0),"")</f>
        <v>N</v>
      </c>
      <c r="O456" t="str">
        <f>IFERROR(VLOOKUP(Filiais_Petz4[[#This Row],[FILIAL]],'[4]PETZ E ZEEDOG'!$B:$Q,16,0),"")</f>
        <v/>
      </c>
      <c r="P456" t="str">
        <f>IFERROR(VLOOKUP(Filiais_Petz4[[#This Row],[FILIAL]],'[4]PETZ E ZEEDOG'!$B:$R,17,0),"")</f>
        <v/>
      </c>
      <c r="Q456" t="str">
        <f>IFERROR(VLOOKUP(Filiais_Petz4[[#This Row],[FILIAL]],'[4]PETZ E ZEEDOG'!$B:$C,2,0),"")</f>
        <v/>
      </c>
    </row>
    <row r="457" spans="1:17" ht="14.45" hidden="1" customHeight="1" x14ac:dyDescent="0.25">
      <c r="A457" t="s">
        <v>510</v>
      </c>
      <c r="B457" t="str">
        <f>IFERROR(VLOOKUP(Filiais_Petz4[[#This Row],[FILIAL]],'[4]PETZ E ZEEDOG'!$B:$D,3,0),"")</f>
        <v/>
      </c>
      <c r="C457" t="str">
        <f>IFERROR(VLOOKUP(Filiais_Petz4[[#This Row],[FILIAL]],'[4]PETZ E ZEEDOG'!$B:$E,4,0),"")</f>
        <v/>
      </c>
      <c r="D457" t="str">
        <f>IFERROR(VLOOKUP(Filiais_Petz4[[#This Row],[FILIAL]],'[4]PETZ E ZEEDOG'!$B:$F,5,0),"")</f>
        <v/>
      </c>
      <c r="E457" t="str">
        <f>IFERROR(VLOOKUP(Filiais_Petz4[[#This Row],[FILIAL]],'[4]PETZ E ZEEDOG'!$B:$G,6,0),"")</f>
        <v/>
      </c>
      <c r="F457" s="1">
        <f>IFERROR(VLOOKUP(Filiais_Petz4[[#This Row],[FILIAL]],'[4]PETZ E ZEEDOG'!$B:$H,7,0),"")</f>
        <v>0</v>
      </c>
      <c r="G457" t="str">
        <f>IFERROR(VLOOKUP(Filiais_Petz4[[#This Row],[FILIAL]],'[4]PETZ E ZEEDOG'!$B$2:$R$1103,8,0),"")</f>
        <v/>
      </c>
      <c r="H457" t="str">
        <f>IFERROR(VLOOKUP(Filiais_Petz4[[#This Row],[FILIAL]],'[4]PETZ E ZEEDOG'!$B:$J,9,0),"")</f>
        <v/>
      </c>
      <c r="I457" t="str">
        <f>IFERROR(VLOOKUP(Filiais_Petz4[[#This Row],[FILIAL]],'[4]PETZ E ZEEDOG'!$B:$K,10,0),"")</f>
        <v/>
      </c>
      <c r="J457">
        <f>IFERROR(VLOOKUP(Filiais_Petz4[[#This Row],[FILIAL]],'[4]PETZ E ZEEDOG'!$B$2:$R$1103,11,0),"")</f>
        <v>0</v>
      </c>
      <c r="K457" s="89" t="str">
        <f>IFERROR(VLOOKUP(Filiais_Petz4[[#This Row],[FILIAL]],'[4]PETZ E ZEEDOG'!$B:$M,12,0),"")</f>
        <v/>
      </c>
      <c r="L457" t="str">
        <f>IFERROR(VLOOKUP(Filiais_Petz4[[#This Row],[FILIAL]],'[4]PETZ E ZEEDOG'!$B:$N,13,0),"")</f>
        <v/>
      </c>
      <c r="M457" t="str">
        <f>IFERROR(VLOOKUP(Filiais_Petz4[[#This Row],[FILIAL]],'[4]PETZ E ZEEDOG'!$B:$O,14,0),"")</f>
        <v/>
      </c>
      <c r="N457" t="str">
        <f>IFERROR(VLOOKUP(Filiais_Petz4[[#This Row],[FILIAL]],'[4]PETZ E ZEEDOG'!$B:$P,15,0),"")</f>
        <v>N</v>
      </c>
      <c r="O457" t="str">
        <f>IFERROR(VLOOKUP(Filiais_Petz4[[#This Row],[FILIAL]],'[4]PETZ E ZEEDOG'!$B:$Q,16,0),"")</f>
        <v/>
      </c>
      <c r="P457" t="str">
        <f>IFERROR(VLOOKUP(Filiais_Petz4[[#This Row],[FILIAL]],'[4]PETZ E ZEEDOG'!$B:$R,17,0),"")</f>
        <v/>
      </c>
      <c r="Q457" t="str">
        <f>IFERROR(VLOOKUP(Filiais_Petz4[[#This Row],[FILIAL]],'[4]PETZ E ZEEDOG'!$B:$C,2,0),"")</f>
        <v/>
      </c>
    </row>
    <row r="458" spans="1:17" ht="14.45" hidden="1" customHeight="1" x14ac:dyDescent="0.25">
      <c r="A458" t="s">
        <v>511</v>
      </c>
      <c r="B458" t="str">
        <f>IFERROR(VLOOKUP(Filiais_Petz4[[#This Row],[FILIAL]],'[4]PETZ E ZEEDOG'!$B:$D,3,0),"")</f>
        <v/>
      </c>
      <c r="C458" t="str">
        <f>IFERROR(VLOOKUP(Filiais_Petz4[[#This Row],[FILIAL]],'[4]PETZ E ZEEDOG'!$B:$E,4,0),"")</f>
        <v/>
      </c>
      <c r="D458" t="str">
        <f>IFERROR(VLOOKUP(Filiais_Petz4[[#This Row],[FILIAL]],'[4]PETZ E ZEEDOG'!$B:$F,5,0),"")</f>
        <v/>
      </c>
      <c r="E458" t="str">
        <f>IFERROR(VLOOKUP(Filiais_Petz4[[#This Row],[FILIAL]],'[4]PETZ E ZEEDOG'!$B:$G,6,0),"")</f>
        <v/>
      </c>
      <c r="F458" s="1">
        <f>IFERROR(VLOOKUP(Filiais_Petz4[[#This Row],[FILIAL]],'[4]PETZ E ZEEDOG'!$B:$H,7,0),"")</f>
        <v>0</v>
      </c>
      <c r="G458" t="str">
        <f>IFERROR(VLOOKUP(Filiais_Petz4[[#This Row],[FILIAL]],'[4]PETZ E ZEEDOG'!$B$2:$R$1103,8,0),"")</f>
        <v/>
      </c>
      <c r="H458" t="str">
        <f>IFERROR(VLOOKUP(Filiais_Petz4[[#This Row],[FILIAL]],'[4]PETZ E ZEEDOG'!$B:$J,9,0),"")</f>
        <v/>
      </c>
      <c r="I458" t="str">
        <f>IFERROR(VLOOKUP(Filiais_Petz4[[#This Row],[FILIAL]],'[4]PETZ E ZEEDOG'!$B:$K,10,0),"")</f>
        <v/>
      </c>
      <c r="J458">
        <f>IFERROR(VLOOKUP(Filiais_Petz4[[#This Row],[FILIAL]],'[4]PETZ E ZEEDOG'!$B$2:$R$1103,11,0),"")</f>
        <v>0</v>
      </c>
      <c r="K458" s="89" t="str">
        <f>IFERROR(VLOOKUP(Filiais_Petz4[[#This Row],[FILIAL]],'[4]PETZ E ZEEDOG'!$B:$M,12,0),"")</f>
        <v/>
      </c>
      <c r="L458" t="str">
        <f>IFERROR(VLOOKUP(Filiais_Petz4[[#This Row],[FILIAL]],'[4]PETZ E ZEEDOG'!$B:$N,13,0),"")</f>
        <v/>
      </c>
      <c r="M458" t="str">
        <f>IFERROR(VLOOKUP(Filiais_Petz4[[#This Row],[FILIAL]],'[4]PETZ E ZEEDOG'!$B:$O,14,0),"")</f>
        <v/>
      </c>
      <c r="N458" t="str">
        <f>IFERROR(VLOOKUP(Filiais_Petz4[[#This Row],[FILIAL]],'[4]PETZ E ZEEDOG'!$B:$P,15,0),"")</f>
        <v>N</v>
      </c>
      <c r="O458" t="str">
        <f>IFERROR(VLOOKUP(Filiais_Petz4[[#This Row],[FILIAL]],'[4]PETZ E ZEEDOG'!$B:$Q,16,0),"")</f>
        <v/>
      </c>
      <c r="P458" t="str">
        <f>IFERROR(VLOOKUP(Filiais_Petz4[[#This Row],[FILIAL]],'[4]PETZ E ZEEDOG'!$B:$R,17,0),"")</f>
        <v/>
      </c>
      <c r="Q458" t="str">
        <f>IFERROR(VLOOKUP(Filiais_Petz4[[#This Row],[FILIAL]],'[4]PETZ E ZEEDOG'!$B:$C,2,0),"")</f>
        <v/>
      </c>
    </row>
    <row r="459" spans="1:17" ht="14.45" hidden="1" customHeight="1" x14ac:dyDescent="0.25">
      <c r="A459" t="s">
        <v>512</v>
      </c>
      <c r="B459" t="str">
        <f>IFERROR(VLOOKUP(Filiais_Petz4[[#This Row],[FILIAL]],'[4]PETZ E ZEEDOG'!$B:$D,3,0),"")</f>
        <v/>
      </c>
      <c r="C459" t="str">
        <f>IFERROR(VLOOKUP(Filiais_Petz4[[#This Row],[FILIAL]],'[4]PETZ E ZEEDOG'!$B:$E,4,0),"")</f>
        <v/>
      </c>
      <c r="D459" t="str">
        <f>IFERROR(VLOOKUP(Filiais_Petz4[[#This Row],[FILIAL]],'[4]PETZ E ZEEDOG'!$B:$F,5,0),"")</f>
        <v/>
      </c>
      <c r="E459" t="str">
        <f>IFERROR(VLOOKUP(Filiais_Petz4[[#This Row],[FILIAL]],'[4]PETZ E ZEEDOG'!$B:$G,6,0),"")</f>
        <v/>
      </c>
      <c r="F459" s="1">
        <f>IFERROR(VLOOKUP(Filiais_Petz4[[#This Row],[FILIAL]],'[4]PETZ E ZEEDOG'!$B:$H,7,0),"")</f>
        <v>0</v>
      </c>
      <c r="G459" t="str">
        <f>IFERROR(VLOOKUP(Filiais_Petz4[[#This Row],[FILIAL]],'[4]PETZ E ZEEDOG'!$B$2:$R$1103,8,0),"")</f>
        <v/>
      </c>
      <c r="H459" t="str">
        <f>IFERROR(VLOOKUP(Filiais_Petz4[[#This Row],[FILIAL]],'[4]PETZ E ZEEDOG'!$B:$J,9,0),"")</f>
        <v/>
      </c>
      <c r="I459" t="str">
        <f>IFERROR(VLOOKUP(Filiais_Petz4[[#This Row],[FILIAL]],'[4]PETZ E ZEEDOG'!$B:$K,10,0),"")</f>
        <v/>
      </c>
      <c r="J459">
        <f>IFERROR(VLOOKUP(Filiais_Petz4[[#This Row],[FILIAL]],'[4]PETZ E ZEEDOG'!$B$2:$R$1103,11,0),"")</f>
        <v>0</v>
      </c>
      <c r="K459" s="89" t="str">
        <f>IFERROR(VLOOKUP(Filiais_Petz4[[#This Row],[FILIAL]],'[4]PETZ E ZEEDOG'!$B:$M,12,0),"")</f>
        <v/>
      </c>
      <c r="L459" t="str">
        <f>IFERROR(VLOOKUP(Filiais_Petz4[[#This Row],[FILIAL]],'[4]PETZ E ZEEDOG'!$B:$N,13,0),"")</f>
        <v/>
      </c>
      <c r="M459" t="str">
        <f>IFERROR(VLOOKUP(Filiais_Petz4[[#This Row],[FILIAL]],'[4]PETZ E ZEEDOG'!$B:$O,14,0),"")</f>
        <v/>
      </c>
      <c r="N459" t="str">
        <f>IFERROR(VLOOKUP(Filiais_Petz4[[#This Row],[FILIAL]],'[4]PETZ E ZEEDOG'!$B:$P,15,0),"")</f>
        <v>N</v>
      </c>
      <c r="O459" t="str">
        <f>IFERROR(VLOOKUP(Filiais_Petz4[[#This Row],[FILIAL]],'[4]PETZ E ZEEDOG'!$B:$Q,16,0),"")</f>
        <v/>
      </c>
      <c r="P459" t="str">
        <f>IFERROR(VLOOKUP(Filiais_Petz4[[#This Row],[FILIAL]],'[4]PETZ E ZEEDOG'!$B:$R,17,0),"")</f>
        <v/>
      </c>
      <c r="Q459" t="str">
        <f>IFERROR(VLOOKUP(Filiais_Petz4[[#This Row],[FILIAL]],'[4]PETZ E ZEEDOG'!$B:$C,2,0),"")</f>
        <v/>
      </c>
    </row>
    <row r="460" spans="1:17" ht="14.45" hidden="1" customHeight="1" x14ac:dyDescent="0.25">
      <c r="A460" t="s">
        <v>513</v>
      </c>
      <c r="B460" t="str">
        <f>IFERROR(VLOOKUP(Filiais_Petz4[[#This Row],[FILIAL]],'[4]PETZ E ZEEDOG'!$B:$D,3,0),"")</f>
        <v/>
      </c>
      <c r="C460" t="str">
        <f>IFERROR(VLOOKUP(Filiais_Petz4[[#This Row],[FILIAL]],'[4]PETZ E ZEEDOG'!$B:$E,4,0),"")</f>
        <v/>
      </c>
      <c r="D460" t="str">
        <f>IFERROR(VLOOKUP(Filiais_Petz4[[#This Row],[FILIAL]],'[4]PETZ E ZEEDOG'!$B:$F,5,0),"")</f>
        <v/>
      </c>
      <c r="E460" t="str">
        <f>IFERROR(VLOOKUP(Filiais_Petz4[[#This Row],[FILIAL]],'[4]PETZ E ZEEDOG'!$B:$G,6,0),"")</f>
        <v/>
      </c>
      <c r="F460" s="1">
        <f>IFERROR(VLOOKUP(Filiais_Petz4[[#This Row],[FILIAL]],'[4]PETZ E ZEEDOG'!$B:$H,7,0),"")</f>
        <v>0</v>
      </c>
      <c r="G460" t="str">
        <f>IFERROR(VLOOKUP(Filiais_Petz4[[#This Row],[FILIAL]],'[4]PETZ E ZEEDOG'!$B$2:$R$1103,8,0),"")</f>
        <v/>
      </c>
      <c r="H460" t="str">
        <f>IFERROR(VLOOKUP(Filiais_Petz4[[#This Row],[FILIAL]],'[4]PETZ E ZEEDOG'!$B:$J,9,0),"")</f>
        <v/>
      </c>
      <c r="I460" t="str">
        <f>IFERROR(VLOOKUP(Filiais_Petz4[[#This Row],[FILIAL]],'[4]PETZ E ZEEDOG'!$B:$K,10,0),"")</f>
        <v/>
      </c>
      <c r="J460">
        <f>IFERROR(VLOOKUP(Filiais_Petz4[[#This Row],[FILIAL]],'[4]PETZ E ZEEDOG'!$B$2:$R$1103,11,0),"")</f>
        <v>0</v>
      </c>
      <c r="K460" s="89" t="str">
        <f>IFERROR(VLOOKUP(Filiais_Petz4[[#This Row],[FILIAL]],'[4]PETZ E ZEEDOG'!$B:$M,12,0),"")</f>
        <v/>
      </c>
      <c r="L460" t="str">
        <f>IFERROR(VLOOKUP(Filiais_Petz4[[#This Row],[FILIAL]],'[4]PETZ E ZEEDOG'!$B:$N,13,0),"")</f>
        <v/>
      </c>
      <c r="M460" t="str">
        <f>IFERROR(VLOOKUP(Filiais_Petz4[[#This Row],[FILIAL]],'[4]PETZ E ZEEDOG'!$B:$O,14,0),"")</f>
        <v/>
      </c>
      <c r="N460" t="str">
        <f>IFERROR(VLOOKUP(Filiais_Petz4[[#This Row],[FILIAL]],'[4]PETZ E ZEEDOG'!$B:$P,15,0),"")</f>
        <v>N</v>
      </c>
      <c r="O460" t="str">
        <f>IFERROR(VLOOKUP(Filiais_Petz4[[#This Row],[FILIAL]],'[4]PETZ E ZEEDOG'!$B:$Q,16,0),"")</f>
        <v/>
      </c>
      <c r="P460" t="str">
        <f>IFERROR(VLOOKUP(Filiais_Petz4[[#This Row],[FILIAL]],'[4]PETZ E ZEEDOG'!$B:$R,17,0),"")</f>
        <v/>
      </c>
      <c r="Q460" t="str">
        <f>IFERROR(VLOOKUP(Filiais_Petz4[[#This Row],[FILIAL]],'[4]PETZ E ZEEDOG'!$B:$C,2,0),"")</f>
        <v/>
      </c>
    </row>
    <row r="461" spans="1:17" ht="14.45" hidden="1" customHeight="1" x14ac:dyDescent="0.25">
      <c r="A461" t="s">
        <v>514</v>
      </c>
      <c r="B461" t="str">
        <f>IFERROR(VLOOKUP(Filiais_Petz4[[#This Row],[FILIAL]],'[4]PETZ E ZEEDOG'!$B:$D,3,0),"")</f>
        <v/>
      </c>
      <c r="C461" t="str">
        <f>IFERROR(VLOOKUP(Filiais_Petz4[[#This Row],[FILIAL]],'[4]PETZ E ZEEDOG'!$B:$E,4,0),"")</f>
        <v/>
      </c>
      <c r="D461" t="str">
        <f>IFERROR(VLOOKUP(Filiais_Petz4[[#This Row],[FILIAL]],'[4]PETZ E ZEEDOG'!$B:$F,5,0),"")</f>
        <v/>
      </c>
      <c r="E461" t="str">
        <f>IFERROR(VLOOKUP(Filiais_Petz4[[#This Row],[FILIAL]],'[4]PETZ E ZEEDOG'!$B:$G,6,0),"")</f>
        <v/>
      </c>
      <c r="F461" s="1">
        <f>IFERROR(VLOOKUP(Filiais_Petz4[[#This Row],[FILIAL]],'[4]PETZ E ZEEDOG'!$B:$H,7,0),"")</f>
        <v>0</v>
      </c>
      <c r="G461" t="str">
        <f>IFERROR(VLOOKUP(Filiais_Petz4[[#This Row],[FILIAL]],'[4]PETZ E ZEEDOG'!$B$2:$R$1103,8,0),"")</f>
        <v/>
      </c>
      <c r="H461" t="str">
        <f>IFERROR(VLOOKUP(Filiais_Petz4[[#This Row],[FILIAL]],'[4]PETZ E ZEEDOG'!$B:$J,9,0),"")</f>
        <v/>
      </c>
      <c r="I461" t="str">
        <f>IFERROR(VLOOKUP(Filiais_Petz4[[#This Row],[FILIAL]],'[4]PETZ E ZEEDOG'!$B:$K,10,0),"")</f>
        <v/>
      </c>
      <c r="J461">
        <f>IFERROR(VLOOKUP(Filiais_Petz4[[#This Row],[FILIAL]],'[4]PETZ E ZEEDOG'!$B$2:$R$1103,11,0),"")</f>
        <v>0</v>
      </c>
      <c r="K461" s="89" t="str">
        <f>IFERROR(VLOOKUP(Filiais_Petz4[[#This Row],[FILIAL]],'[4]PETZ E ZEEDOG'!$B:$M,12,0),"")</f>
        <v/>
      </c>
      <c r="L461" t="str">
        <f>IFERROR(VLOOKUP(Filiais_Petz4[[#This Row],[FILIAL]],'[4]PETZ E ZEEDOG'!$B:$N,13,0),"")</f>
        <v/>
      </c>
      <c r="M461" t="str">
        <f>IFERROR(VLOOKUP(Filiais_Petz4[[#This Row],[FILIAL]],'[4]PETZ E ZEEDOG'!$B:$O,14,0),"")</f>
        <v/>
      </c>
      <c r="N461" t="str">
        <f>IFERROR(VLOOKUP(Filiais_Petz4[[#This Row],[FILIAL]],'[4]PETZ E ZEEDOG'!$B:$P,15,0),"")</f>
        <v>N</v>
      </c>
      <c r="O461" t="str">
        <f>IFERROR(VLOOKUP(Filiais_Petz4[[#This Row],[FILIAL]],'[4]PETZ E ZEEDOG'!$B:$Q,16,0),"")</f>
        <v/>
      </c>
      <c r="P461" t="str">
        <f>IFERROR(VLOOKUP(Filiais_Petz4[[#This Row],[FILIAL]],'[4]PETZ E ZEEDOG'!$B:$R,17,0),"")</f>
        <v/>
      </c>
      <c r="Q461" t="str">
        <f>IFERROR(VLOOKUP(Filiais_Petz4[[#This Row],[FILIAL]],'[4]PETZ E ZEEDOG'!$B:$C,2,0),"")</f>
        <v/>
      </c>
    </row>
    <row r="462" spans="1:17" ht="14.45" hidden="1" customHeight="1" x14ac:dyDescent="0.25">
      <c r="A462" t="s">
        <v>515</v>
      </c>
      <c r="B462" t="str">
        <f>IFERROR(VLOOKUP(Filiais_Petz4[[#This Row],[FILIAL]],'[4]PETZ E ZEEDOG'!$B:$D,3,0),"")</f>
        <v/>
      </c>
      <c r="C462" t="str">
        <f>IFERROR(VLOOKUP(Filiais_Petz4[[#This Row],[FILIAL]],'[4]PETZ E ZEEDOG'!$B:$E,4,0),"")</f>
        <v/>
      </c>
      <c r="D462" t="str">
        <f>IFERROR(VLOOKUP(Filiais_Petz4[[#This Row],[FILIAL]],'[4]PETZ E ZEEDOG'!$B:$F,5,0),"")</f>
        <v/>
      </c>
      <c r="E462" t="str">
        <f>IFERROR(VLOOKUP(Filiais_Petz4[[#This Row],[FILIAL]],'[4]PETZ E ZEEDOG'!$B:$G,6,0),"")</f>
        <v/>
      </c>
      <c r="F462" s="1">
        <f>IFERROR(VLOOKUP(Filiais_Petz4[[#This Row],[FILIAL]],'[4]PETZ E ZEEDOG'!$B:$H,7,0),"")</f>
        <v>0</v>
      </c>
      <c r="G462" t="str">
        <f>IFERROR(VLOOKUP(Filiais_Petz4[[#This Row],[FILIAL]],'[4]PETZ E ZEEDOG'!$B$2:$R$1103,8,0),"")</f>
        <v/>
      </c>
      <c r="H462" t="str">
        <f>IFERROR(VLOOKUP(Filiais_Petz4[[#This Row],[FILIAL]],'[4]PETZ E ZEEDOG'!$B:$J,9,0),"")</f>
        <v/>
      </c>
      <c r="I462" t="str">
        <f>IFERROR(VLOOKUP(Filiais_Petz4[[#This Row],[FILIAL]],'[4]PETZ E ZEEDOG'!$B:$K,10,0),"")</f>
        <v/>
      </c>
      <c r="J462">
        <f>IFERROR(VLOOKUP(Filiais_Petz4[[#This Row],[FILIAL]],'[4]PETZ E ZEEDOG'!$B$2:$R$1103,11,0),"")</f>
        <v>0</v>
      </c>
      <c r="K462" s="89" t="str">
        <f>IFERROR(VLOOKUP(Filiais_Petz4[[#This Row],[FILIAL]],'[4]PETZ E ZEEDOG'!$B:$M,12,0),"")</f>
        <v/>
      </c>
      <c r="L462" t="str">
        <f>IFERROR(VLOOKUP(Filiais_Petz4[[#This Row],[FILIAL]],'[4]PETZ E ZEEDOG'!$B:$N,13,0),"")</f>
        <v/>
      </c>
      <c r="M462" t="str">
        <f>IFERROR(VLOOKUP(Filiais_Petz4[[#This Row],[FILIAL]],'[4]PETZ E ZEEDOG'!$B:$O,14,0),"")</f>
        <v/>
      </c>
      <c r="N462" t="str">
        <f>IFERROR(VLOOKUP(Filiais_Petz4[[#This Row],[FILIAL]],'[4]PETZ E ZEEDOG'!$B:$P,15,0),"")</f>
        <v>N</v>
      </c>
      <c r="O462" t="str">
        <f>IFERROR(VLOOKUP(Filiais_Petz4[[#This Row],[FILIAL]],'[4]PETZ E ZEEDOG'!$B:$Q,16,0),"")</f>
        <v/>
      </c>
      <c r="P462" t="str">
        <f>IFERROR(VLOOKUP(Filiais_Petz4[[#This Row],[FILIAL]],'[4]PETZ E ZEEDOG'!$B:$R,17,0),"")</f>
        <v/>
      </c>
      <c r="Q462" t="str">
        <f>IFERROR(VLOOKUP(Filiais_Petz4[[#This Row],[FILIAL]],'[4]PETZ E ZEEDOG'!$B:$C,2,0),"")</f>
        <v/>
      </c>
    </row>
    <row r="463" spans="1:17" ht="14.45" hidden="1" customHeight="1" x14ac:dyDescent="0.25">
      <c r="A463" t="s">
        <v>516</v>
      </c>
      <c r="B463" t="str">
        <f>IFERROR(VLOOKUP(Filiais_Petz4[[#This Row],[FILIAL]],'[4]PETZ E ZEEDOG'!$B:$D,3,0),"")</f>
        <v/>
      </c>
      <c r="C463" t="str">
        <f>IFERROR(VLOOKUP(Filiais_Petz4[[#This Row],[FILIAL]],'[4]PETZ E ZEEDOG'!$B:$E,4,0),"")</f>
        <v/>
      </c>
      <c r="D463" t="str">
        <f>IFERROR(VLOOKUP(Filiais_Petz4[[#This Row],[FILIAL]],'[4]PETZ E ZEEDOG'!$B:$F,5,0),"")</f>
        <v/>
      </c>
      <c r="E463" t="str">
        <f>IFERROR(VLOOKUP(Filiais_Petz4[[#This Row],[FILIAL]],'[4]PETZ E ZEEDOG'!$B:$G,6,0),"")</f>
        <v/>
      </c>
      <c r="F463" s="1">
        <f>IFERROR(VLOOKUP(Filiais_Petz4[[#This Row],[FILIAL]],'[4]PETZ E ZEEDOG'!$B:$H,7,0),"")</f>
        <v>0</v>
      </c>
      <c r="G463" t="str">
        <f>IFERROR(VLOOKUP(Filiais_Petz4[[#This Row],[FILIAL]],'[4]PETZ E ZEEDOG'!$B$2:$R$1103,8,0),"")</f>
        <v/>
      </c>
      <c r="H463" t="str">
        <f>IFERROR(VLOOKUP(Filiais_Petz4[[#This Row],[FILIAL]],'[4]PETZ E ZEEDOG'!$B:$J,9,0),"")</f>
        <v/>
      </c>
      <c r="I463" t="str">
        <f>IFERROR(VLOOKUP(Filiais_Petz4[[#This Row],[FILIAL]],'[4]PETZ E ZEEDOG'!$B:$K,10,0),"")</f>
        <v/>
      </c>
      <c r="J463">
        <f>IFERROR(VLOOKUP(Filiais_Petz4[[#This Row],[FILIAL]],'[4]PETZ E ZEEDOG'!$B$2:$R$1103,11,0),"")</f>
        <v>0</v>
      </c>
      <c r="K463" s="89" t="str">
        <f>IFERROR(VLOOKUP(Filiais_Petz4[[#This Row],[FILIAL]],'[4]PETZ E ZEEDOG'!$B:$M,12,0),"")</f>
        <v/>
      </c>
      <c r="L463" t="str">
        <f>IFERROR(VLOOKUP(Filiais_Petz4[[#This Row],[FILIAL]],'[4]PETZ E ZEEDOG'!$B:$N,13,0),"")</f>
        <v/>
      </c>
      <c r="M463" t="str">
        <f>IFERROR(VLOOKUP(Filiais_Petz4[[#This Row],[FILIAL]],'[4]PETZ E ZEEDOG'!$B:$O,14,0),"")</f>
        <v/>
      </c>
      <c r="N463" t="str">
        <f>IFERROR(VLOOKUP(Filiais_Petz4[[#This Row],[FILIAL]],'[4]PETZ E ZEEDOG'!$B:$P,15,0),"")</f>
        <v>N</v>
      </c>
      <c r="O463" t="str">
        <f>IFERROR(VLOOKUP(Filiais_Petz4[[#This Row],[FILIAL]],'[4]PETZ E ZEEDOG'!$B:$Q,16,0),"")</f>
        <v/>
      </c>
      <c r="P463" t="str">
        <f>IFERROR(VLOOKUP(Filiais_Petz4[[#This Row],[FILIAL]],'[4]PETZ E ZEEDOG'!$B:$R,17,0),"")</f>
        <v/>
      </c>
      <c r="Q463" t="str">
        <f>IFERROR(VLOOKUP(Filiais_Petz4[[#This Row],[FILIAL]],'[4]PETZ E ZEEDOG'!$B:$C,2,0),"")</f>
        <v/>
      </c>
    </row>
    <row r="464" spans="1:17" ht="14.45" hidden="1" customHeight="1" x14ac:dyDescent="0.25">
      <c r="A464" t="s">
        <v>517</v>
      </c>
      <c r="B464" t="str">
        <f>IFERROR(VLOOKUP(Filiais_Petz4[[#This Row],[FILIAL]],'[4]PETZ E ZEEDOG'!$B:$D,3,0),"")</f>
        <v/>
      </c>
      <c r="C464" t="str">
        <f>IFERROR(VLOOKUP(Filiais_Petz4[[#This Row],[FILIAL]],'[4]PETZ E ZEEDOG'!$B:$E,4,0),"")</f>
        <v/>
      </c>
      <c r="D464" t="str">
        <f>IFERROR(VLOOKUP(Filiais_Petz4[[#This Row],[FILIAL]],'[4]PETZ E ZEEDOG'!$B:$F,5,0),"")</f>
        <v/>
      </c>
      <c r="E464" t="str">
        <f>IFERROR(VLOOKUP(Filiais_Petz4[[#This Row],[FILIAL]],'[4]PETZ E ZEEDOG'!$B:$G,6,0),"")</f>
        <v/>
      </c>
      <c r="F464" s="1">
        <f>IFERROR(VLOOKUP(Filiais_Petz4[[#This Row],[FILIAL]],'[4]PETZ E ZEEDOG'!$B:$H,7,0),"")</f>
        <v>0</v>
      </c>
      <c r="G464" t="str">
        <f>IFERROR(VLOOKUP(Filiais_Petz4[[#This Row],[FILIAL]],'[4]PETZ E ZEEDOG'!$B$2:$R$1103,8,0),"")</f>
        <v/>
      </c>
      <c r="H464" t="str">
        <f>IFERROR(VLOOKUP(Filiais_Petz4[[#This Row],[FILIAL]],'[4]PETZ E ZEEDOG'!$B:$J,9,0),"")</f>
        <v/>
      </c>
      <c r="I464" t="str">
        <f>IFERROR(VLOOKUP(Filiais_Petz4[[#This Row],[FILIAL]],'[4]PETZ E ZEEDOG'!$B:$K,10,0),"")</f>
        <v/>
      </c>
      <c r="J464">
        <f>IFERROR(VLOOKUP(Filiais_Petz4[[#This Row],[FILIAL]],'[4]PETZ E ZEEDOG'!$B$2:$R$1103,11,0),"")</f>
        <v>0</v>
      </c>
      <c r="K464" s="89" t="str">
        <f>IFERROR(VLOOKUP(Filiais_Petz4[[#This Row],[FILIAL]],'[4]PETZ E ZEEDOG'!$B:$M,12,0),"")</f>
        <v/>
      </c>
      <c r="L464" t="str">
        <f>IFERROR(VLOOKUP(Filiais_Petz4[[#This Row],[FILIAL]],'[4]PETZ E ZEEDOG'!$B:$N,13,0),"")</f>
        <v/>
      </c>
      <c r="M464" t="str">
        <f>IFERROR(VLOOKUP(Filiais_Petz4[[#This Row],[FILIAL]],'[4]PETZ E ZEEDOG'!$B:$O,14,0),"")</f>
        <v/>
      </c>
      <c r="N464" t="str">
        <f>IFERROR(VLOOKUP(Filiais_Petz4[[#This Row],[FILIAL]],'[4]PETZ E ZEEDOG'!$B:$P,15,0),"")</f>
        <v>N</v>
      </c>
      <c r="O464" t="str">
        <f>IFERROR(VLOOKUP(Filiais_Petz4[[#This Row],[FILIAL]],'[4]PETZ E ZEEDOG'!$B:$Q,16,0),"")</f>
        <v/>
      </c>
      <c r="P464" t="str">
        <f>IFERROR(VLOOKUP(Filiais_Petz4[[#This Row],[FILIAL]],'[4]PETZ E ZEEDOG'!$B:$R,17,0),"")</f>
        <v/>
      </c>
      <c r="Q464" t="str">
        <f>IFERROR(VLOOKUP(Filiais_Petz4[[#This Row],[FILIAL]],'[4]PETZ E ZEEDOG'!$B:$C,2,0),"")</f>
        <v/>
      </c>
    </row>
    <row r="465" spans="1:17" ht="14.45" hidden="1" customHeight="1" x14ac:dyDescent="0.25">
      <c r="A465" t="s">
        <v>518</v>
      </c>
      <c r="B465" t="str">
        <f>IFERROR(VLOOKUP(Filiais_Petz4[[#This Row],[FILIAL]],'[4]PETZ E ZEEDOG'!$B:$D,3,0),"")</f>
        <v/>
      </c>
      <c r="C465" t="str">
        <f>IFERROR(VLOOKUP(Filiais_Petz4[[#This Row],[FILIAL]],'[4]PETZ E ZEEDOG'!$B:$E,4,0),"")</f>
        <v/>
      </c>
      <c r="D465" t="str">
        <f>IFERROR(VLOOKUP(Filiais_Petz4[[#This Row],[FILIAL]],'[4]PETZ E ZEEDOG'!$B:$F,5,0),"")</f>
        <v/>
      </c>
      <c r="E465" t="str">
        <f>IFERROR(VLOOKUP(Filiais_Petz4[[#This Row],[FILIAL]],'[4]PETZ E ZEEDOG'!$B:$G,6,0),"")</f>
        <v/>
      </c>
      <c r="F465" s="1">
        <f>IFERROR(VLOOKUP(Filiais_Petz4[[#This Row],[FILIAL]],'[4]PETZ E ZEEDOG'!$B:$H,7,0),"")</f>
        <v>0</v>
      </c>
      <c r="G465" t="str">
        <f>IFERROR(VLOOKUP(Filiais_Petz4[[#This Row],[FILIAL]],'[4]PETZ E ZEEDOG'!$B$2:$R$1103,8,0),"")</f>
        <v/>
      </c>
      <c r="H465" t="str">
        <f>IFERROR(VLOOKUP(Filiais_Petz4[[#This Row],[FILIAL]],'[4]PETZ E ZEEDOG'!$B:$J,9,0),"")</f>
        <v/>
      </c>
      <c r="I465" t="str">
        <f>IFERROR(VLOOKUP(Filiais_Petz4[[#This Row],[FILIAL]],'[4]PETZ E ZEEDOG'!$B:$K,10,0),"")</f>
        <v/>
      </c>
      <c r="J465">
        <f>IFERROR(VLOOKUP(Filiais_Petz4[[#This Row],[FILIAL]],'[4]PETZ E ZEEDOG'!$B$2:$R$1103,11,0),"")</f>
        <v>0</v>
      </c>
      <c r="K465" s="89" t="str">
        <f>IFERROR(VLOOKUP(Filiais_Petz4[[#This Row],[FILIAL]],'[4]PETZ E ZEEDOG'!$B:$M,12,0),"")</f>
        <v/>
      </c>
      <c r="L465" t="str">
        <f>IFERROR(VLOOKUP(Filiais_Petz4[[#This Row],[FILIAL]],'[4]PETZ E ZEEDOG'!$B:$N,13,0),"")</f>
        <v/>
      </c>
      <c r="M465" t="str">
        <f>IFERROR(VLOOKUP(Filiais_Petz4[[#This Row],[FILIAL]],'[4]PETZ E ZEEDOG'!$B:$O,14,0),"")</f>
        <v/>
      </c>
      <c r="N465" t="str">
        <f>IFERROR(VLOOKUP(Filiais_Petz4[[#This Row],[FILIAL]],'[4]PETZ E ZEEDOG'!$B:$P,15,0),"")</f>
        <v>N</v>
      </c>
      <c r="O465" t="str">
        <f>IFERROR(VLOOKUP(Filiais_Petz4[[#This Row],[FILIAL]],'[4]PETZ E ZEEDOG'!$B:$Q,16,0),"")</f>
        <v/>
      </c>
      <c r="P465" t="str">
        <f>IFERROR(VLOOKUP(Filiais_Petz4[[#This Row],[FILIAL]],'[4]PETZ E ZEEDOG'!$B:$R,17,0),"")</f>
        <v/>
      </c>
      <c r="Q465" t="str">
        <f>IFERROR(VLOOKUP(Filiais_Petz4[[#This Row],[FILIAL]],'[4]PETZ E ZEEDOG'!$B:$C,2,0),"")</f>
        <v/>
      </c>
    </row>
    <row r="466" spans="1:17" ht="14.45" hidden="1" customHeight="1" x14ac:dyDescent="0.25">
      <c r="A466" t="s">
        <v>519</v>
      </c>
      <c r="B466" t="str">
        <f>IFERROR(VLOOKUP(Filiais_Petz4[[#This Row],[FILIAL]],'[4]PETZ E ZEEDOG'!$B:$D,3,0),"")</f>
        <v/>
      </c>
      <c r="C466" t="str">
        <f>IFERROR(VLOOKUP(Filiais_Petz4[[#This Row],[FILIAL]],'[4]PETZ E ZEEDOG'!$B:$E,4,0),"")</f>
        <v/>
      </c>
      <c r="D466" t="str">
        <f>IFERROR(VLOOKUP(Filiais_Petz4[[#This Row],[FILIAL]],'[4]PETZ E ZEEDOG'!$B:$F,5,0),"")</f>
        <v/>
      </c>
      <c r="E466" t="str">
        <f>IFERROR(VLOOKUP(Filiais_Petz4[[#This Row],[FILIAL]],'[4]PETZ E ZEEDOG'!$B:$G,6,0),"")</f>
        <v/>
      </c>
      <c r="F466" s="1">
        <f>IFERROR(VLOOKUP(Filiais_Petz4[[#This Row],[FILIAL]],'[4]PETZ E ZEEDOG'!$B:$H,7,0),"")</f>
        <v>0</v>
      </c>
      <c r="G466" t="str">
        <f>IFERROR(VLOOKUP(Filiais_Petz4[[#This Row],[FILIAL]],'[4]PETZ E ZEEDOG'!$B$2:$R$1103,8,0),"")</f>
        <v/>
      </c>
      <c r="H466" t="str">
        <f>IFERROR(VLOOKUP(Filiais_Petz4[[#This Row],[FILIAL]],'[4]PETZ E ZEEDOG'!$B:$J,9,0),"")</f>
        <v/>
      </c>
      <c r="I466" t="str">
        <f>IFERROR(VLOOKUP(Filiais_Petz4[[#This Row],[FILIAL]],'[4]PETZ E ZEEDOG'!$B:$K,10,0),"")</f>
        <v/>
      </c>
      <c r="J466">
        <f>IFERROR(VLOOKUP(Filiais_Petz4[[#This Row],[FILIAL]],'[4]PETZ E ZEEDOG'!$B$2:$R$1103,11,0),"")</f>
        <v>0</v>
      </c>
      <c r="K466" s="89" t="str">
        <f>IFERROR(VLOOKUP(Filiais_Petz4[[#This Row],[FILIAL]],'[4]PETZ E ZEEDOG'!$B:$M,12,0),"")</f>
        <v/>
      </c>
      <c r="L466" t="str">
        <f>IFERROR(VLOOKUP(Filiais_Petz4[[#This Row],[FILIAL]],'[4]PETZ E ZEEDOG'!$B:$N,13,0),"")</f>
        <v/>
      </c>
      <c r="M466" t="str">
        <f>IFERROR(VLOOKUP(Filiais_Petz4[[#This Row],[FILIAL]],'[4]PETZ E ZEEDOG'!$B:$O,14,0),"")</f>
        <v/>
      </c>
      <c r="N466" t="str">
        <f>IFERROR(VLOOKUP(Filiais_Petz4[[#This Row],[FILIAL]],'[4]PETZ E ZEEDOG'!$B:$P,15,0),"")</f>
        <v>N</v>
      </c>
      <c r="O466" t="str">
        <f>IFERROR(VLOOKUP(Filiais_Petz4[[#This Row],[FILIAL]],'[4]PETZ E ZEEDOG'!$B:$Q,16,0),"")</f>
        <v/>
      </c>
      <c r="P466" t="str">
        <f>IFERROR(VLOOKUP(Filiais_Petz4[[#This Row],[FILIAL]],'[4]PETZ E ZEEDOG'!$B:$R,17,0),"")</f>
        <v/>
      </c>
      <c r="Q466" t="str">
        <f>IFERROR(VLOOKUP(Filiais_Petz4[[#This Row],[FILIAL]],'[4]PETZ E ZEEDOG'!$B:$C,2,0),"")</f>
        <v/>
      </c>
    </row>
    <row r="467" spans="1:17" ht="14.45" hidden="1" customHeight="1" x14ac:dyDescent="0.25">
      <c r="A467" t="s">
        <v>520</v>
      </c>
      <c r="B467" t="str">
        <f>IFERROR(VLOOKUP(Filiais_Petz4[[#This Row],[FILIAL]],'[4]PETZ E ZEEDOG'!$B:$D,3,0),"")</f>
        <v/>
      </c>
      <c r="C467" t="str">
        <f>IFERROR(VLOOKUP(Filiais_Petz4[[#This Row],[FILIAL]],'[4]PETZ E ZEEDOG'!$B:$E,4,0),"")</f>
        <v/>
      </c>
      <c r="D467" t="str">
        <f>IFERROR(VLOOKUP(Filiais_Petz4[[#This Row],[FILIAL]],'[4]PETZ E ZEEDOG'!$B:$F,5,0),"")</f>
        <v/>
      </c>
      <c r="E467" t="str">
        <f>IFERROR(VLOOKUP(Filiais_Petz4[[#This Row],[FILIAL]],'[4]PETZ E ZEEDOG'!$B:$G,6,0),"")</f>
        <v/>
      </c>
      <c r="F467" s="1">
        <f>IFERROR(VLOOKUP(Filiais_Petz4[[#This Row],[FILIAL]],'[4]PETZ E ZEEDOG'!$B:$H,7,0),"")</f>
        <v>0</v>
      </c>
      <c r="G467" t="str">
        <f>IFERROR(VLOOKUP(Filiais_Petz4[[#This Row],[FILIAL]],'[4]PETZ E ZEEDOG'!$B$2:$R$1103,8,0),"")</f>
        <v/>
      </c>
      <c r="H467" t="str">
        <f>IFERROR(VLOOKUP(Filiais_Petz4[[#This Row],[FILIAL]],'[4]PETZ E ZEEDOG'!$B:$J,9,0),"")</f>
        <v/>
      </c>
      <c r="I467" t="str">
        <f>IFERROR(VLOOKUP(Filiais_Petz4[[#This Row],[FILIAL]],'[4]PETZ E ZEEDOG'!$B:$K,10,0),"")</f>
        <v/>
      </c>
      <c r="J467">
        <f>IFERROR(VLOOKUP(Filiais_Petz4[[#This Row],[FILIAL]],'[4]PETZ E ZEEDOG'!$B$2:$R$1103,11,0),"")</f>
        <v>0</v>
      </c>
      <c r="K467" s="89" t="str">
        <f>IFERROR(VLOOKUP(Filiais_Petz4[[#This Row],[FILIAL]],'[4]PETZ E ZEEDOG'!$B:$M,12,0),"")</f>
        <v/>
      </c>
      <c r="L467" t="str">
        <f>IFERROR(VLOOKUP(Filiais_Petz4[[#This Row],[FILIAL]],'[4]PETZ E ZEEDOG'!$B:$N,13,0),"")</f>
        <v/>
      </c>
      <c r="M467" t="str">
        <f>IFERROR(VLOOKUP(Filiais_Petz4[[#This Row],[FILIAL]],'[4]PETZ E ZEEDOG'!$B:$O,14,0),"")</f>
        <v/>
      </c>
      <c r="N467" t="str">
        <f>IFERROR(VLOOKUP(Filiais_Petz4[[#This Row],[FILIAL]],'[4]PETZ E ZEEDOG'!$B:$P,15,0),"")</f>
        <v>N</v>
      </c>
      <c r="O467" t="str">
        <f>IFERROR(VLOOKUP(Filiais_Petz4[[#This Row],[FILIAL]],'[4]PETZ E ZEEDOG'!$B:$Q,16,0),"")</f>
        <v/>
      </c>
      <c r="P467" t="str">
        <f>IFERROR(VLOOKUP(Filiais_Petz4[[#This Row],[FILIAL]],'[4]PETZ E ZEEDOG'!$B:$R,17,0),"")</f>
        <v/>
      </c>
      <c r="Q467" t="str">
        <f>IFERROR(VLOOKUP(Filiais_Petz4[[#This Row],[FILIAL]],'[4]PETZ E ZEEDOG'!$B:$C,2,0),"")</f>
        <v/>
      </c>
    </row>
    <row r="468" spans="1:17" ht="14.45" hidden="1" customHeight="1" x14ac:dyDescent="0.25">
      <c r="A468" t="s">
        <v>521</v>
      </c>
      <c r="B468" t="str">
        <f>IFERROR(VLOOKUP(Filiais_Petz4[[#This Row],[FILIAL]],'[4]PETZ E ZEEDOG'!$B:$D,3,0),"")</f>
        <v/>
      </c>
      <c r="C468" t="str">
        <f>IFERROR(VLOOKUP(Filiais_Petz4[[#This Row],[FILIAL]],'[4]PETZ E ZEEDOG'!$B:$E,4,0),"")</f>
        <v/>
      </c>
      <c r="D468" t="str">
        <f>IFERROR(VLOOKUP(Filiais_Petz4[[#This Row],[FILIAL]],'[4]PETZ E ZEEDOG'!$B:$F,5,0),"")</f>
        <v/>
      </c>
      <c r="E468" t="str">
        <f>IFERROR(VLOOKUP(Filiais_Petz4[[#This Row],[FILIAL]],'[4]PETZ E ZEEDOG'!$B:$G,6,0),"")</f>
        <v/>
      </c>
      <c r="F468" s="1">
        <f>IFERROR(VLOOKUP(Filiais_Petz4[[#This Row],[FILIAL]],'[4]PETZ E ZEEDOG'!$B:$H,7,0),"")</f>
        <v>0</v>
      </c>
      <c r="G468" t="str">
        <f>IFERROR(VLOOKUP(Filiais_Petz4[[#This Row],[FILIAL]],'[4]PETZ E ZEEDOG'!$B$2:$R$1103,8,0),"")</f>
        <v/>
      </c>
      <c r="H468" t="str">
        <f>IFERROR(VLOOKUP(Filiais_Petz4[[#This Row],[FILIAL]],'[4]PETZ E ZEEDOG'!$B:$J,9,0),"")</f>
        <v/>
      </c>
      <c r="I468" t="str">
        <f>IFERROR(VLOOKUP(Filiais_Petz4[[#This Row],[FILIAL]],'[4]PETZ E ZEEDOG'!$B:$K,10,0),"")</f>
        <v/>
      </c>
      <c r="J468">
        <f>IFERROR(VLOOKUP(Filiais_Petz4[[#This Row],[FILIAL]],'[4]PETZ E ZEEDOG'!$B$2:$R$1103,11,0),"")</f>
        <v>0</v>
      </c>
      <c r="K468" s="89" t="str">
        <f>IFERROR(VLOOKUP(Filiais_Petz4[[#This Row],[FILIAL]],'[4]PETZ E ZEEDOG'!$B:$M,12,0),"")</f>
        <v/>
      </c>
      <c r="L468" t="str">
        <f>IFERROR(VLOOKUP(Filiais_Petz4[[#This Row],[FILIAL]],'[4]PETZ E ZEEDOG'!$B:$N,13,0),"")</f>
        <v/>
      </c>
      <c r="M468" t="str">
        <f>IFERROR(VLOOKUP(Filiais_Petz4[[#This Row],[FILIAL]],'[4]PETZ E ZEEDOG'!$B:$O,14,0),"")</f>
        <v/>
      </c>
      <c r="N468" t="str">
        <f>IFERROR(VLOOKUP(Filiais_Petz4[[#This Row],[FILIAL]],'[4]PETZ E ZEEDOG'!$B:$P,15,0),"")</f>
        <v>N</v>
      </c>
      <c r="O468" t="str">
        <f>IFERROR(VLOOKUP(Filiais_Petz4[[#This Row],[FILIAL]],'[4]PETZ E ZEEDOG'!$B:$Q,16,0),"")</f>
        <v/>
      </c>
      <c r="P468" t="str">
        <f>IFERROR(VLOOKUP(Filiais_Petz4[[#This Row],[FILIAL]],'[4]PETZ E ZEEDOG'!$B:$R,17,0),"")</f>
        <v/>
      </c>
      <c r="Q468" t="str">
        <f>IFERROR(VLOOKUP(Filiais_Petz4[[#This Row],[FILIAL]],'[4]PETZ E ZEEDOG'!$B:$C,2,0),"")</f>
        <v/>
      </c>
    </row>
    <row r="469" spans="1:17" ht="14.45" hidden="1" customHeight="1" x14ac:dyDescent="0.25">
      <c r="A469" t="s">
        <v>522</v>
      </c>
      <c r="B469" t="str">
        <f>IFERROR(VLOOKUP(Filiais_Petz4[[#This Row],[FILIAL]],'[4]PETZ E ZEEDOG'!$B:$D,3,0),"")</f>
        <v/>
      </c>
      <c r="C469" t="str">
        <f>IFERROR(VLOOKUP(Filiais_Petz4[[#This Row],[FILIAL]],'[4]PETZ E ZEEDOG'!$B:$E,4,0),"")</f>
        <v/>
      </c>
      <c r="D469" t="str">
        <f>IFERROR(VLOOKUP(Filiais_Petz4[[#This Row],[FILIAL]],'[4]PETZ E ZEEDOG'!$B:$F,5,0),"")</f>
        <v/>
      </c>
      <c r="E469" t="str">
        <f>IFERROR(VLOOKUP(Filiais_Petz4[[#This Row],[FILIAL]],'[4]PETZ E ZEEDOG'!$B:$G,6,0),"")</f>
        <v/>
      </c>
      <c r="F469" s="1">
        <f>IFERROR(VLOOKUP(Filiais_Petz4[[#This Row],[FILIAL]],'[4]PETZ E ZEEDOG'!$B:$H,7,0),"")</f>
        <v>0</v>
      </c>
      <c r="G469" t="str">
        <f>IFERROR(VLOOKUP(Filiais_Petz4[[#This Row],[FILIAL]],'[4]PETZ E ZEEDOG'!$B$2:$R$1103,8,0),"")</f>
        <v/>
      </c>
      <c r="H469" t="str">
        <f>IFERROR(VLOOKUP(Filiais_Petz4[[#This Row],[FILIAL]],'[4]PETZ E ZEEDOG'!$B:$J,9,0),"")</f>
        <v/>
      </c>
      <c r="I469" t="str">
        <f>IFERROR(VLOOKUP(Filiais_Petz4[[#This Row],[FILIAL]],'[4]PETZ E ZEEDOG'!$B:$K,10,0),"")</f>
        <v/>
      </c>
      <c r="J469">
        <f>IFERROR(VLOOKUP(Filiais_Petz4[[#This Row],[FILIAL]],'[4]PETZ E ZEEDOG'!$B$2:$R$1103,11,0),"")</f>
        <v>0</v>
      </c>
      <c r="K469" s="89" t="str">
        <f>IFERROR(VLOOKUP(Filiais_Petz4[[#This Row],[FILIAL]],'[4]PETZ E ZEEDOG'!$B:$M,12,0),"")</f>
        <v/>
      </c>
      <c r="L469" t="str">
        <f>IFERROR(VLOOKUP(Filiais_Petz4[[#This Row],[FILIAL]],'[4]PETZ E ZEEDOG'!$B:$N,13,0),"")</f>
        <v/>
      </c>
      <c r="M469" t="str">
        <f>IFERROR(VLOOKUP(Filiais_Petz4[[#This Row],[FILIAL]],'[4]PETZ E ZEEDOG'!$B:$O,14,0),"")</f>
        <v/>
      </c>
      <c r="N469" t="str">
        <f>IFERROR(VLOOKUP(Filiais_Petz4[[#This Row],[FILIAL]],'[4]PETZ E ZEEDOG'!$B:$P,15,0),"")</f>
        <v>N</v>
      </c>
      <c r="O469" t="str">
        <f>IFERROR(VLOOKUP(Filiais_Petz4[[#This Row],[FILIAL]],'[4]PETZ E ZEEDOG'!$B:$Q,16,0),"")</f>
        <v/>
      </c>
      <c r="P469" t="str">
        <f>IFERROR(VLOOKUP(Filiais_Petz4[[#This Row],[FILIAL]],'[4]PETZ E ZEEDOG'!$B:$R,17,0),"")</f>
        <v/>
      </c>
      <c r="Q469" t="str">
        <f>IFERROR(VLOOKUP(Filiais_Petz4[[#This Row],[FILIAL]],'[4]PETZ E ZEEDOG'!$B:$C,2,0),"")</f>
        <v/>
      </c>
    </row>
    <row r="470" spans="1:17" ht="14.45" hidden="1" customHeight="1" x14ac:dyDescent="0.25">
      <c r="A470" t="s">
        <v>523</v>
      </c>
      <c r="B470" t="str">
        <f>IFERROR(VLOOKUP(Filiais_Petz4[[#This Row],[FILIAL]],'[4]PETZ E ZEEDOG'!$B:$D,3,0),"")</f>
        <v/>
      </c>
      <c r="C470" t="str">
        <f>IFERROR(VLOOKUP(Filiais_Petz4[[#This Row],[FILIAL]],'[4]PETZ E ZEEDOG'!$B:$E,4,0),"")</f>
        <v/>
      </c>
      <c r="D470" t="str">
        <f>IFERROR(VLOOKUP(Filiais_Petz4[[#This Row],[FILIAL]],'[4]PETZ E ZEEDOG'!$B:$F,5,0),"")</f>
        <v/>
      </c>
      <c r="E470" t="str">
        <f>IFERROR(VLOOKUP(Filiais_Petz4[[#This Row],[FILIAL]],'[4]PETZ E ZEEDOG'!$B:$G,6,0),"")</f>
        <v/>
      </c>
      <c r="F470" s="1">
        <f>IFERROR(VLOOKUP(Filiais_Petz4[[#This Row],[FILIAL]],'[4]PETZ E ZEEDOG'!$B:$H,7,0),"")</f>
        <v>0</v>
      </c>
      <c r="G470" t="str">
        <f>IFERROR(VLOOKUP(Filiais_Petz4[[#This Row],[FILIAL]],'[4]PETZ E ZEEDOG'!$B$2:$R$1103,8,0),"")</f>
        <v/>
      </c>
      <c r="H470" t="str">
        <f>IFERROR(VLOOKUP(Filiais_Petz4[[#This Row],[FILIAL]],'[4]PETZ E ZEEDOG'!$B:$J,9,0),"")</f>
        <v/>
      </c>
      <c r="I470" t="str">
        <f>IFERROR(VLOOKUP(Filiais_Petz4[[#This Row],[FILIAL]],'[4]PETZ E ZEEDOG'!$B:$K,10,0),"")</f>
        <v/>
      </c>
      <c r="J470">
        <f>IFERROR(VLOOKUP(Filiais_Petz4[[#This Row],[FILIAL]],'[4]PETZ E ZEEDOG'!$B$2:$R$1103,11,0),"")</f>
        <v>0</v>
      </c>
      <c r="K470" s="89" t="str">
        <f>IFERROR(VLOOKUP(Filiais_Petz4[[#This Row],[FILIAL]],'[4]PETZ E ZEEDOG'!$B:$M,12,0),"")</f>
        <v/>
      </c>
      <c r="L470" t="str">
        <f>IFERROR(VLOOKUP(Filiais_Petz4[[#This Row],[FILIAL]],'[4]PETZ E ZEEDOG'!$B:$N,13,0),"")</f>
        <v/>
      </c>
      <c r="M470" t="str">
        <f>IFERROR(VLOOKUP(Filiais_Petz4[[#This Row],[FILIAL]],'[4]PETZ E ZEEDOG'!$B:$O,14,0),"")</f>
        <v/>
      </c>
      <c r="N470" t="str">
        <f>IFERROR(VLOOKUP(Filiais_Petz4[[#This Row],[FILIAL]],'[4]PETZ E ZEEDOG'!$B:$P,15,0),"")</f>
        <v>N</v>
      </c>
      <c r="O470" t="str">
        <f>IFERROR(VLOOKUP(Filiais_Petz4[[#This Row],[FILIAL]],'[4]PETZ E ZEEDOG'!$B:$Q,16,0),"")</f>
        <v/>
      </c>
      <c r="P470" t="str">
        <f>IFERROR(VLOOKUP(Filiais_Petz4[[#This Row],[FILIAL]],'[4]PETZ E ZEEDOG'!$B:$R,17,0),"")</f>
        <v/>
      </c>
      <c r="Q470" t="str">
        <f>IFERROR(VLOOKUP(Filiais_Petz4[[#This Row],[FILIAL]],'[4]PETZ E ZEEDOG'!$B:$C,2,0),"")</f>
        <v/>
      </c>
    </row>
    <row r="471" spans="1:17" ht="14.45" hidden="1" customHeight="1" x14ac:dyDescent="0.25">
      <c r="A471" t="s">
        <v>524</v>
      </c>
      <c r="B471" t="str">
        <f>IFERROR(VLOOKUP(Filiais_Petz4[[#This Row],[FILIAL]],'[4]PETZ E ZEEDOG'!$B:$D,3,0),"")</f>
        <v/>
      </c>
      <c r="C471" t="str">
        <f>IFERROR(VLOOKUP(Filiais_Petz4[[#This Row],[FILIAL]],'[4]PETZ E ZEEDOG'!$B:$E,4,0),"")</f>
        <v/>
      </c>
      <c r="D471" t="str">
        <f>IFERROR(VLOOKUP(Filiais_Petz4[[#This Row],[FILIAL]],'[4]PETZ E ZEEDOG'!$B:$F,5,0),"")</f>
        <v/>
      </c>
      <c r="E471" t="str">
        <f>IFERROR(VLOOKUP(Filiais_Petz4[[#This Row],[FILIAL]],'[4]PETZ E ZEEDOG'!$B:$G,6,0),"")</f>
        <v/>
      </c>
      <c r="F471" s="1">
        <f>IFERROR(VLOOKUP(Filiais_Petz4[[#This Row],[FILIAL]],'[4]PETZ E ZEEDOG'!$B:$H,7,0),"")</f>
        <v>0</v>
      </c>
      <c r="G471" t="str">
        <f>IFERROR(VLOOKUP(Filiais_Petz4[[#This Row],[FILIAL]],'[4]PETZ E ZEEDOG'!$B$2:$R$1103,8,0),"")</f>
        <v/>
      </c>
      <c r="H471" t="str">
        <f>IFERROR(VLOOKUP(Filiais_Petz4[[#This Row],[FILIAL]],'[4]PETZ E ZEEDOG'!$B:$J,9,0),"")</f>
        <v/>
      </c>
      <c r="I471" t="str">
        <f>IFERROR(VLOOKUP(Filiais_Petz4[[#This Row],[FILIAL]],'[4]PETZ E ZEEDOG'!$B:$K,10,0),"")</f>
        <v/>
      </c>
      <c r="J471">
        <f>IFERROR(VLOOKUP(Filiais_Petz4[[#This Row],[FILIAL]],'[4]PETZ E ZEEDOG'!$B$2:$R$1103,11,0),"")</f>
        <v>0</v>
      </c>
      <c r="K471" s="89" t="str">
        <f>IFERROR(VLOOKUP(Filiais_Petz4[[#This Row],[FILIAL]],'[4]PETZ E ZEEDOG'!$B:$M,12,0),"")</f>
        <v/>
      </c>
      <c r="L471" t="str">
        <f>IFERROR(VLOOKUP(Filiais_Petz4[[#This Row],[FILIAL]],'[4]PETZ E ZEEDOG'!$B:$N,13,0),"")</f>
        <v/>
      </c>
      <c r="M471" t="str">
        <f>IFERROR(VLOOKUP(Filiais_Petz4[[#This Row],[FILIAL]],'[4]PETZ E ZEEDOG'!$B:$O,14,0),"")</f>
        <v/>
      </c>
      <c r="N471" t="str">
        <f>IFERROR(VLOOKUP(Filiais_Petz4[[#This Row],[FILIAL]],'[4]PETZ E ZEEDOG'!$B:$P,15,0),"")</f>
        <v>N</v>
      </c>
      <c r="O471" t="str">
        <f>IFERROR(VLOOKUP(Filiais_Petz4[[#This Row],[FILIAL]],'[4]PETZ E ZEEDOG'!$B:$Q,16,0),"")</f>
        <v/>
      </c>
      <c r="P471" t="str">
        <f>IFERROR(VLOOKUP(Filiais_Petz4[[#This Row],[FILIAL]],'[4]PETZ E ZEEDOG'!$B:$R,17,0),"")</f>
        <v/>
      </c>
      <c r="Q471" t="str">
        <f>IFERROR(VLOOKUP(Filiais_Petz4[[#This Row],[FILIAL]],'[4]PETZ E ZEEDOG'!$B:$C,2,0),"")</f>
        <v/>
      </c>
    </row>
    <row r="472" spans="1:17" ht="14.45" hidden="1" customHeight="1" x14ac:dyDescent="0.25">
      <c r="A472" t="s">
        <v>525</v>
      </c>
      <c r="B472" t="str">
        <f>IFERROR(VLOOKUP(Filiais_Petz4[[#This Row],[FILIAL]],'[4]PETZ E ZEEDOG'!$B:$D,3,0),"")</f>
        <v/>
      </c>
      <c r="C472" t="str">
        <f>IFERROR(VLOOKUP(Filiais_Petz4[[#This Row],[FILIAL]],'[4]PETZ E ZEEDOG'!$B:$E,4,0),"")</f>
        <v/>
      </c>
      <c r="D472" t="str">
        <f>IFERROR(VLOOKUP(Filiais_Petz4[[#This Row],[FILIAL]],'[4]PETZ E ZEEDOG'!$B:$F,5,0),"")</f>
        <v/>
      </c>
      <c r="E472" t="str">
        <f>IFERROR(VLOOKUP(Filiais_Petz4[[#This Row],[FILIAL]],'[4]PETZ E ZEEDOG'!$B:$G,6,0),"")</f>
        <v/>
      </c>
      <c r="F472" s="1">
        <f>IFERROR(VLOOKUP(Filiais_Petz4[[#This Row],[FILIAL]],'[4]PETZ E ZEEDOG'!$B:$H,7,0),"")</f>
        <v>0</v>
      </c>
      <c r="G472" t="str">
        <f>IFERROR(VLOOKUP(Filiais_Petz4[[#This Row],[FILIAL]],'[4]PETZ E ZEEDOG'!$B$2:$R$1103,8,0),"")</f>
        <v/>
      </c>
      <c r="H472" t="str">
        <f>IFERROR(VLOOKUP(Filiais_Petz4[[#This Row],[FILIAL]],'[4]PETZ E ZEEDOG'!$B:$J,9,0),"")</f>
        <v/>
      </c>
      <c r="I472" t="str">
        <f>IFERROR(VLOOKUP(Filiais_Petz4[[#This Row],[FILIAL]],'[4]PETZ E ZEEDOG'!$B:$K,10,0),"")</f>
        <v/>
      </c>
      <c r="J472">
        <f>IFERROR(VLOOKUP(Filiais_Petz4[[#This Row],[FILIAL]],'[4]PETZ E ZEEDOG'!$B$2:$R$1103,11,0),"")</f>
        <v>0</v>
      </c>
      <c r="K472" s="89" t="str">
        <f>IFERROR(VLOOKUP(Filiais_Petz4[[#This Row],[FILIAL]],'[4]PETZ E ZEEDOG'!$B:$M,12,0),"")</f>
        <v/>
      </c>
      <c r="L472" t="str">
        <f>IFERROR(VLOOKUP(Filiais_Petz4[[#This Row],[FILIAL]],'[4]PETZ E ZEEDOG'!$B:$N,13,0),"")</f>
        <v/>
      </c>
      <c r="M472" t="str">
        <f>IFERROR(VLOOKUP(Filiais_Petz4[[#This Row],[FILIAL]],'[4]PETZ E ZEEDOG'!$B:$O,14,0),"")</f>
        <v/>
      </c>
      <c r="N472" t="str">
        <f>IFERROR(VLOOKUP(Filiais_Petz4[[#This Row],[FILIAL]],'[4]PETZ E ZEEDOG'!$B:$P,15,0),"")</f>
        <v>N</v>
      </c>
      <c r="O472" t="str">
        <f>IFERROR(VLOOKUP(Filiais_Petz4[[#This Row],[FILIAL]],'[4]PETZ E ZEEDOG'!$B:$Q,16,0),"")</f>
        <v/>
      </c>
      <c r="P472" t="str">
        <f>IFERROR(VLOOKUP(Filiais_Petz4[[#This Row],[FILIAL]],'[4]PETZ E ZEEDOG'!$B:$R,17,0),"")</f>
        <v/>
      </c>
      <c r="Q472" t="str">
        <f>IFERROR(VLOOKUP(Filiais_Petz4[[#This Row],[FILIAL]],'[4]PETZ E ZEEDOG'!$B:$C,2,0),"")</f>
        <v/>
      </c>
    </row>
    <row r="473" spans="1:17" ht="14.45" hidden="1" customHeight="1" x14ac:dyDescent="0.25">
      <c r="A473" t="s">
        <v>526</v>
      </c>
      <c r="B473" t="str">
        <f>IFERROR(VLOOKUP(Filiais_Petz4[[#This Row],[FILIAL]],'[4]PETZ E ZEEDOG'!$B:$D,3,0),"")</f>
        <v/>
      </c>
      <c r="C473" t="str">
        <f>IFERROR(VLOOKUP(Filiais_Petz4[[#This Row],[FILIAL]],'[4]PETZ E ZEEDOG'!$B:$E,4,0),"")</f>
        <v/>
      </c>
      <c r="D473" t="str">
        <f>IFERROR(VLOOKUP(Filiais_Petz4[[#This Row],[FILIAL]],'[4]PETZ E ZEEDOG'!$B:$F,5,0),"")</f>
        <v/>
      </c>
      <c r="E473" t="str">
        <f>IFERROR(VLOOKUP(Filiais_Petz4[[#This Row],[FILIAL]],'[4]PETZ E ZEEDOG'!$B:$G,6,0),"")</f>
        <v/>
      </c>
      <c r="F473" s="1">
        <f>IFERROR(VLOOKUP(Filiais_Petz4[[#This Row],[FILIAL]],'[4]PETZ E ZEEDOG'!$B:$H,7,0),"")</f>
        <v>0</v>
      </c>
      <c r="G473" t="str">
        <f>IFERROR(VLOOKUP(Filiais_Petz4[[#This Row],[FILIAL]],'[4]PETZ E ZEEDOG'!$B$2:$R$1103,8,0),"")</f>
        <v/>
      </c>
      <c r="H473" t="str">
        <f>IFERROR(VLOOKUP(Filiais_Petz4[[#This Row],[FILIAL]],'[4]PETZ E ZEEDOG'!$B:$J,9,0),"")</f>
        <v/>
      </c>
      <c r="I473" t="str">
        <f>IFERROR(VLOOKUP(Filiais_Petz4[[#This Row],[FILIAL]],'[4]PETZ E ZEEDOG'!$B:$K,10,0),"")</f>
        <v/>
      </c>
      <c r="J473">
        <f>IFERROR(VLOOKUP(Filiais_Petz4[[#This Row],[FILIAL]],'[4]PETZ E ZEEDOG'!$B$2:$R$1103,11,0),"")</f>
        <v>0</v>
      </c>
      <c r="K473" s="89" t="str">
        <f>IFERROR(VLOOKUP(Filiais_Petz4[[#This Row],[FILIAL]],'[4]PETZ E ZEEDOG'!$B:$M,12,0),"")</f>
        <v/>
      </c>
      <c r="L473" t="str">
        <f>IFERROR(VLOOKUP(Filiais_Petz4[[#This Row],[FILIAL]],'[4]PETZ E ZEEDOG'!$B:$N,13,0),"")</f>
        <v/>
      </c>
      <c r="M473" t="str">
        <f>IFERROR(VLOOKUP(Filiais_Petz4[[#This Row],[FILIAL]],'[4]PETZ E ZEEDOG'!$B:$O,14,0),"")</f>
        <v/>
      </c>
      <c r="N473" t="str">
        <f>IFERROR(VLOOKUP(Filiais_Petz4[[#This Row],[FILIAL]],'[4]PETZ E ZEEDOG'!$B:$P,15,0),"")</f>
        <v>N</v>
      </c>
      <c r="O473" t="str">
        <f>IFERROR(VLOOKUP(Filiais_Petz4[[#This Row],[FILIAL]],'[4]PETZ E ZEEDOG'!$B:$Q,16,0),"")</f>
        <v/>
      </c>
      <c r="P473" t="str">
        <f>IFERROR(VLOOKUP(Filiais_Petz4[[#This Row],[FILIAL]],'[4]PETZ E ZEEDOG'!$B:$R,17,0),"")</f>
        <v/>
      </c>
      <c r="Q473" t="str">
        <f>IFERROR(VLOOKUP(Filiais_Petz4[[#This Row],[FILIAL]],'[4]PETZ E ZEEDOG'!$B:$C,2,0),"")</f>
        <v/>
      </c>
    </row>
    <row r="474" spans="1:17" ht="14.45" hidden="1" customHeight="1" x14ac:dyDescent="0.25">
      <c r="A474" t="s">
        <v>527</v>
      </c>
      <c r="B474" t="str">
        <f>IFERROR(VLOOKUP(Filiais_Petz4[[#This Row],[FILIAL]],'[4]PETZ E ZEEDOG'!$B:$D,3,0),"")</f>
        <v/>
      </c>
      <c r="C474" t="str">
        <f>IFERROR(VLOOKUP(Filiais_Petz4[[#This Row],[FILIAL]],'[4]PETZ E ZEEDOG'!$B:$E,4,0),"")</f>
        <v/>
      </c>
      <c r="D474" t="str">
        <f>IFERROR(VLOOKUP(Filiais_Petz4[[#This Row],[FILIAL]],'[4]PETZ E ZEEDOG'!$B:$F,5,0),"")</f>
        <v/>
      </c>
      <c r="E474" t="str">
        <f>IFERROR(VLOOKUP(Filiais_Petz4[[#This Row],[FILIAL]],'[4]PETZ E ZEEDOG'!$B:$G,6,0),"")</f>
        <v/>
      </c>
      <c r="F474" s="1">
        <f>IFERROR(VLOOKUP(Filiais_Petz4[[#This Row],[FILIAL]],'[4]PETZ E ZEEDOG'!$B:$H,7,0),"")</f>
        <v>0</v>
      </c>
      <c r="G474" t="str">
        <f>IFERROR(VLOOKUP(Filiais_Petz4[[#This Row],[FILIAL]],'[4]PETZ E ZEEDOG'!$B$2:$R$1103,8,0),"")</f>
        <v/>
      </c>
      <c r="H474" t="str">
        <f>IFERROR(VLOOKUP(Filiais_Petz4[[#This Row],[FILIAL]],'[4]PETZ E ZEEDOG'!$B:$J,9,0),"")</f>
        <v/>
      </c>
      <c r="I474" t="str">
        <f>IFERROR(VLOOKUP(Filiais_Petz4[[#This Row],[FILIAL]],'[4]PETZ E ZEEDOG'!$B:$K,10,0),"")</f>
        <v/>
      </c>
      <c r="J474">
        <f>IFERROR(VLOOKUP(Filiais_Petz4[[#This Row],[FILIAL]],'[4]PETZ E ZEEDOG'!$B$2:$R$1103,11,0),"")</f>
        <v>0</v>
      </c>
      <c r="K474" s="89" t="str">
        <f>IFERROR(VLOOKUP(Filiais_Petz4[[#This Row],[FILIAL]],'[4]PETZ E ZEEDOG'!$B:$M,12,0),"")</f>
        <v/>
      </c>
      <c r="L474" t="str">
        <f>IFERROR(VLOOKUP(Filiais_Petz4[[#This Row],[FILIAL]],'[4]PETZ E ZEEDOG'!$B:$N,13,0),"")</f>
        <v/>
      </c>
      <c r="M474" t="str">
        <f>IFERROR(VLOOKUP(Filiais_Petz4[[#This Row],[FILIAL]],'[4]PETZ E ZEEDOG'!$B:$O,14,0),"")</f>
        <v/>
      </c>
      <c r="N474" t="str">
        <f>IFERROR(VLOOKUP(Filiais_Petz4[[#This Row],[FILIAL]],'[4]PETZ E ZEEDOG'!$B:$P,15,0),"")</f>
        <v>N</v>
      </c>
      <c r="O474" t="str">
        <f>IFERROR(VLOOKUP(Filiais_Petz4[[#This Row],[FILIAL]],'[4]PETZ E ZEEDOG'!$B:$Q,16,0),"")</f>
        <v/>
      </c>
      <c r="P474" t="str">
        <f>IFERROR(VLOOKUP(Filiais_Petz4[[#This Row],[FILIAL]],'[4]PETZ E ZEEDOG'!$B:$R,17,0),"")</f>
        <v/>
      </c>
      <c r="Q474" t="str">
        <f>IFERROR(VLOOKUP(Filiais_Petz4[[#This Row],[FILIAL]],'[4]PETZ E ZEEDOG'!$B:$C,2,0),"")</f>
        <v/>
      </c>
    </row>
    <row r="475" spans="1:17" ht="14.45" hidden="1" customHeight="1" x14ac:dyDescent="0.25">
      <c r="A475" t="s">
        <v>528</v>
      </c>
      <c r="B475" t="str">
        <f>IFERROR(VLOOKUP(Filiais_Petz4[[#This Row],[FILIAL]],'[4]PETZ E ZEEDOG'!$B:$D,3,0),"")</f>
        <v/>
      </c>
      <c r="C475" t="str">
        <f>IFERROR(VLOOKUP(Filiais_Petz4[[#This Row],[FILIAL]],'[4]PETZ E ZEEDOG'!$B:$E,4,0),"")</f>
        <v/>
      </c>
      <c r="D475" t="str">
        <f>IFERROR(VLOOKUP(Filiais_Petz4[[#This Row],[FILIAL]],'[4]PETZ E ZEEDOG'!$B:$F,5,0),"")</f>
        <v/>
      </c>
      <c r="E475" t="str">
        <f>IFERROR(VLOOKUP(Filiais_Petz4[[#This Row],[FILIAL]],'[4]PETZ E ZEEDOG'!$B:$G,6,0),"")</f>
        <v/>
      </c>
      <c r="F475" s="1">
        <f>IFERROR(VLOOKUP(Filiais_Petz4[[#This Row],[FILIAL]],'[4]PETZ E ZEEDOG'!$B:$H,7,0),"")</f>
        <v>0</v>
      </c>
      <c r="G475" t="str">
        <f>IFERROR(VLOOKUP(Filiais_Petz4[[#This Row],[FILIAL]],'[4]PETZ E ZEEDOG'!$B$2:$R$1103,8,0),"")</f>
        <v/>
      </c>
      <c r="H475" t="str">
        <f>IFERROR(VLOOKUP(Filiais_Petz4[[#This Row],[FILIAL]],'[4]PETZ E ZEEDOG'!$B:$J,9,0),"")</f>
        <v/>
      </c>
      <c r="I475" t="str">
        <f>IFERROR(VLOOKUP(Filiais_Petz4[[#This Row],[FILIAL]],'[4]PETZ E ZEEDOG'!$B:$K,10,0),"")</f>
        <v/>
      </c>
      <c r="J475">
        <f>IFERROR(VLOOKUP(Filiais_Petz4[[#This Row],[FILIAL]],'[4]PETZ E ZEEDOG'!$B$2:$R$1103,11,0),"")</f>
        <v>0</v>
      </c>
      <c r="K475" s="89" t="str">
        <f>IFERROR(VLOOKUP(Filiais_Petz4[[#This Row],[FILIAL]],'[4]PETZ E ZEEDOG'!$B:$M,12,0),"")</f>
        <v/>
      </c>
      <c r="L475" t="str">
        <f>IFERROR(VLOOKUP(Filiais_Petz4[[#This Row],[FILIAL]],'[4]PETZ E ZEEDOG'!$B:$N,13,0),"")</f>
        <v/>
      </c>
      <c r="M475" t="str">
        <f>IFERROR(VLOOKUP(Filiais_Petz4[[#This Row],[FILIAL]],'[4]PETZ E ZEEDOG'!$B:$O,14,0),"")</f>
        <v/>
      </c>
      <c r="N475" t="str">
        <f>IFERROR(VLOOKUP(Filiais_Petz4[[#This Row],[FILIAL]],'[4]PETZ E ZEEDOG'!$B:$P,15,0),"")</f>
        <v>N</v>
      </c>
      <c r="O475" t="str">
        <f>IFERROR(VLOOKUP(Filiais_Petz4[[#This Row],[FILIAL]],'[4]PETZ E ZEEDOG'!$B:$Q,16,0),"")</f>
        <v/>
      </c>
      <c r="P475" t="str">
        <f>IFERROR(VLOOKUP(Filiais_Petz4[[#This Row],[FILIAL]],'[4]PETZ E ZEEDOG'!$B:$R,17,0),"")</f>
        <v/>
      </c>
      <c r="Q475" t="str">
        <f>IFERROR(VLOOKUP(Filiais_Petz4[[#This Row],[FILIAL]],'[4]PETZ E ZEEDOG'!$B:$C,2,0),"")</f>
        <v/>
      </c>
    </row>
    <row r="476" spans="1:17" ht="14.45" hidden="1" customHeight="1" x14ac:dyDescent="0.25">
      <c r="A476" t="s">
        <v>529</v>
      </c>
      <c r="B476" t="str">
        <f>IFERROR(VLOOKUP(Filiais_Petz4[[#This Row],[FILIAL]],'[4]PETZ E ZEEDOG'!$B:$D,3,0),"")</f>
        <v/>
      </c>
      <c r="C476" t="str">
        <f>IFERROR(VLOOKUP(Filiais_Petz4[[#This Row],[FILIAL]],'[4]PETZ E ZEEDOG'!$B:$E,4,0),"")</f>
        <v/>
      </c>
      <c r="D476" t="str">
        <f>IFERROR(VLOOKUP(Filiais_Petz4[[#This Row],[FILIAL]],'[4]PETZ E ZEEDOG'!$B:$F,5,0),"")</f>
        <v/>
      </c>
      <c r="E476" t="str">
        <f>IFERROR(VLOOKUP(Filiais_Petz4[[#This Row],[FILIAL]],'[4]PETZ E ZEEDOG'!$B:$G,6,0),"")</f>
        <v/>
      </c>
      <c r="F476" s="1">
        <f>IFERROR(VLOOKUP(Filiais_Petz4[[#This Row],[FILIAL]],'[4]PETZ E ZEEDOG'!$B:$H,7,0),"")</f>
        <v>0</v>
      </c>
      <c r="G476" t="str">
        <f>IFERROR(VLOOKUP(Filiais_Petz4[[#This Row],[FILIAL]],'[4]PETZ E ZEEDOG'!$B$2:$R$1103,8,0),"")</f>
        <v/>
      </c>
      <c r="H476" t="str">
        <f>IFERROR(VLOOKUP(Filiais_Petz4[[#This Row],[FILIAL]],'[4]PETZ E ZEEDOG'!$B:$J,9,0),"")</f>
        <v/>
      </c>
      <c r="I476" t="str">
        <f>IFERROR(VLOOKUP(Filiais_Petz4[[#This Row],[FILIAL]],'[4]PETZ E ZEEDOG'!$B:$K,10,0),"")</f>
        <v/>
      </c>
      <c r="J476">
        <f>IFERROR(VLOOKUP(Filiais_Petz4[[#This Row],[FILIAL]],'[4]PETZ E ZEEDOG'!$B$2:$R$1103,11,0),"")</f>
        <v>0</v>
      </c>
      <c r="K476" s="89" t="str">
        <f>IFERROR(VLOOKUP(Filiais_Petz4[[#This Row],[FILIAL]],'[4]PETZ E ZEEDOG'!$B:$M,12,0),"")</f>
        <v/>
      </c>
      <c r="L476" t="str">
        <f>IFERROR(VLOOKUP(Filiais_Petz4[[#This Row],[FILIAL]],'[4]PETZ E ZEEDOG'!$B:$N,13,0),"")</f>
        <v/>
      </c>
      <c r="M476" t="str">
        <f>IFERROR(VLOOKUP(Filiais_Petz4[[#This Row],[FILIAL]],'[4]PETZ E ZEEDOG'!$B:$O,14,0),"")</f>
        <v/>
      </c>
      <c r="N476" t="str">
        <f>IFERROR(VLOOKUP(Filiais_Petz4[[#This Row],[FILIAL]],'[4]PETZ E ZEEDOG'!$B:$P,15,0),"")</f>
        <v>N</v>
      </c>
      <c r="O476" t="str">
        <f>IFERROR(VLOOKUP(Filiais_Petz4[[#This Row],[FILIAL]],'[4]PETZ E ZEEDOG'!$B:$Q,16,0),"")</f>
        <v/>
      </c>
      <c r="P476" t="str">
        <f>IFERROR(VLOOKUP(Filiais_Petz4[[#This Row],[FILIAL]],'[4]PETZ E ZEEDOG'!$B:$R,17,0),"")</f>
        <v/>
      </c>
      <c r="Q476" t="str">
        <f>IFERROR(VLOOKUP(Filiais_Petz4[[#This Row],[FILIAL]],'[4]PETZ E ZEEDOG'!$B:$C,2,0),"")</f>
        <v/>
      </c>
    </row>
    <row r="477" spans="1:17" ht="14.45" hidden="1" customHeight="1" x14ac:dyDescent="0.25">
      <c r="A477" t="s">
        <v>530</v>
      </c>
      <c r="B477" t="str">
        <f>IFERROR(VLOOKUP(Filiais_Petz4[[#This Row],[FILIAL]],'[4]PETZ E ZEEDOG'!$B:$D,3,0),"")</f>
        <v/>
      </c>
      <c r="C477" t="str">
        <f>IFERROR(VLOOKUP(Filiais_Petz4[[#This Row],[FILIAL]],'[4]PETZ E ZEEDOG'!$B:$E,4,0),"")</f>
        <v/>
      </c>
      <c r="D477" t="str">
        <f>IFERROR(VLOOKUP(Filiais_Petz4[[#This Row],[FILIAL]],'[4]PETZ E ZEEDOG'!$B:$F,5,0),"")</f>
        <v/>
      </c>
      <c r="E477" t="str">
        <f>IFERROR(VLOOKUP(Filiais_Petz4[[#This Row],[FILIAL]],'[4]PETZ E ZEEDOG'!$B:$G,6,0),"")</f>
        <v/>
      </c>
      <c r="F477" s="1">
        <f>IFERROR(VLOOKUP(Filiais_Petz4[[#This Row],[FILIAL]],'[4]PETZ E ZEEDOG'!$B:$H,7,0),"")</f>
        <v>0</v>
      </c>
      <c r="G477" t="str">
        <f>IFERROR(VLOOKUP(Filiais_Petz4[[#This Row],[FILIAL]],'[4]PETZ E ZEEDOG'!$B$2:$R$1103,8,0),"")</f>
        <v/>
      </c>
      <c r="H477" t="str">
        <f>IFERROR(VLOOKUP(Filiais_Petz4[[#This Row],[FILIAL]],'[4]PETZ E ZEEDOG'!$B:$J,9,0),"")</f>
        <v/>
      </c>
      <c r="I477" t="str">
        <f>IFERROR(VLOOKUP(Filiais_Petz4[[#This Row],[FILIAL]],'[4]PETZ E ZEEDOG'!$B:$K,10,0),"")</f>
        <v/>
      </c>
      <c r="J477">
        <f>IFERROR(VLOOKUP(Filiais_Petz4[[#This Row],[FILIAL]],'[4]PETZ E ZEEDOG'!$B$2:$R$1103,11,0),"")</f>
        <v>0</v>
      </c>
      <c r="K477" s="89" t="str">
        <f>IFERROR(VLOOKUP(Filiais_Petz4[[#This Row],[FILIAL]],'[4]PETZ E ZEEDOG'!$B:$M,12,0),"")</f>
        <v/>
      </c>
      <c r="L477" t="str">
        <f>IFERROR(VLOOKUP(Filiais_Petz4[[#This Row],[FILIAL]],'[4]PETZ E ZEEDOG'!$B:$N,13,0),"")</f>
        <v/>
      </c>
      <c r="M477" t="str">
        <f>IFERROR(VLOOKUP(Filiais_Petz4[[#This Row],[FILIAL]],'[4]PETZ E ZEEDOG'!$B:$O,14,0),"")</f>
        <v/>
      </c>
      <c r="N477" t="str">
        <f>IFERROR(VLOOKUP(Filiais_Petz4[[#This Row],[FILIAL]],'[4]PETZ E ZEEDOG'!$B:$P,15,0),"")</f>
        <v>N</v>
      </c>
      <c r="O477" t="str">
        <f>IFERROR(VLOOKUP(Filiais_Petz4[[#This Row],[FILIAL]],'[4]PETZ E ZEEDOG'!$B:$Q,16,0),"")</f>
        <v/>
      </c>
      <c r="P477" t="str">
        <f>IFERROR(VLOOKUP(Filiais_Petz4[[#This Row],[FILIAL]],'[4]PETZ E ZEEDOG'!$B:$R,17,0),"")</f>
        <v/>
      </c>
      <c r="Q477" t="str">
        <f>IFERROR(VLOOKUP(Filiais_Petz4[[#This Row],[FILIAL]],'[4]PETZ E ZEEDOG'!$B:$C,2,0),"")</f>
        <v/>
      </c>
    </row>
    <row r="478" spans="1:17" ht="14.45" hidden="1" customHeight="1" x14ac:dyDescent="0.25">
      <c r="A478" t="s">
        <v>531</v>
      </c>
      <c r="B478" t="str">
        <f>IFERROR(VLOOKUP(Filiais_Petz4[[#This Row],[FILIAL]],'[4]PETZ E ZEEDOG'!$B:$D,3,0),"")</f>
        <v/>
      </c>
      <c r="C478" t="str">
        <f>IFERROR(VLOOKUP(Filiais_Petz4[[#This Row],[FILIAL]],'[4]PETZ E ZEEDOG'!$B:$E,4,0),"")</f>
        <v/>
      </c>
      <c r="D478" t="str">
        <f>IFERROR(VLOOKUP(Filiais_Petz4[[#This Row],[FILIAL]],'[4]PETZ E ZEEDOG'!$B:$F,5,0),"")</f>
        <v/>
      </c>
      <c r="E478" t="str">
        <f>IFERROR(VLOOKUP(Filiais_Petz4[[#This Row],[FILIAL]],'[4]PETZ E ZEEDOG'!$B:$G,6,0),"")</f>
        <v/>
      </c>
      <c r="F478" s="1">
        <f>IFERROR(VLOOKUP(Filiais_Petz4[[#This Row],[FILIAL]],'[4]PETZ E ZEEDOG'!$B:$H,7,0),"")</f>
        <v>0</v>
      </c>
      <c r="G478" t="str">
        <f>IFERROR(VLOOKUP(Filiais_Petz4[[#This Row],[FILIAL]],'[4]PETZ E ZEEDOG'!$B$2:$R$1103,8,0),"")</f>
        <v/>
      </c>
      <c r="H478" t="str">
        <f>IFERROR(VLOOKUP(Filiais_Petz4[[#This Row],[FILIAL]],'[4]PETZ E ZEEDOG'!$B:$J,9,0),"")</f>
        <v/>
      </c>
      <c r="I478" t="str">
        <f>IFERROR(VLOOKUP(Filiais_Petz4[[#This Row],[FILIAL]],'[4]PETZ E ZEEDOG'!$B:$K,10,0),"")</f>
        <v/>
      </c>
      <c r="J478">
        <f>IFERROR(VLOOKUP(Filiais_Petz4[[#This Row],[FILIAL]],'[4]PETZ E ZEEDOG'!$B$2:$R$1103,11,0),"")</f>
        <v>0</v>
      </c>
      <c r="K478" s="89" t="str">
        <f>IFERROR(VLOOKUP(Filiais_Petz4[[#This Row],[FILIAL]],'[4]PETZ E ZEEDOG'!$B:$M,12,0),"")</f>
        <v/>
      </c>
      <c r="L478" t="str">
        <f>IFERROR(VLOOKUP(Filiais_Petz4[[#This Row],[FILIAL]],'[4]PETZ E ZEEDOG'!$B:$N,13,0),"")</f>
        <v/>
      </c>
      <c r="M478" t="str">
        <f>IFERROR(VLOOKUP(Filiais_Petz4[[#This Row],[FILIAL]],'[4]PETZ E ZEEDOG'!$B:$O,14,0),"")</f>
        <v/>
      </c>
      <c r="N478" t="str">
        <f>IFERROR(VLOOKUP(Filiais_Petz4[[#This Row],[FILIAL]],'[4]PETZ E ZEEDOG'!$B:$P,15,0),"")</f>
        <v>N</v>
      </c>
      <c r="O478" t="str">
        <f>IFERROR(VLOOKUP(Filiais_Petz4[[#This Row],[FILIAL]],'[4]PETZ E ZEEDOG'!$B:$Q,16,0),"")</f>
        <v/>
      </c>
      <c r="P478" t="str">
        <f>IFERROR(VLOOKUP(Filiais_Petz4[[#This Row],[FILIAL]],'[4]PETZ E ZEEDOG'!$B:$R,17,0),"")</f>
        <v/>
      </c>
      <c r="Q478" t="str">
        <f>IFERROR(VLOOKUP(Filiais_Petz4[[#This Row],[FILIAL]],'[4]PETZ E ZEEDOG'!$B:$C,2,0),"")</f>
        <v/>
      </c>
    </row>
    <row r="479" spans="1:17" ht="14.45" hidden="1" customHeight="1" x14ac:dyDescent="0.25">
      <c r="A479" t="s">
        <v>532</v>
      </c>
      <c r="B479" t="str">
        <f>IFERROR(VLOOKUP(Filiais_Petz4[[#This Row],[FILIAL]],'[4]PETZ E ZEEDOG'!$B:$D,3,0),"")</f>
        <v/>
      </c>
      <c r="C479" t="str">
        <f>IFERROR(VLOOKUP(Filiais_Petz4[[#This Row],[FILIAL]],'[4]PETZ E ZEEDOG'!$B:$E,4,0),"")</f>
        <v/>
      </c>
      <c r="D479" t="str">
        <f>IFERROR(VLOOKUP(Filiais_Petz4[[#This Row],[FILIAL]],'[4]PETZ E ZEEDOG'!$B:$F,5,0),"")</f>
        <v/>
      </c>
      <c r="E479" t="str">
        <f>IFERROR(VLOOKUP(Filiais_Petz4[[#This Row],[FILIAL]],'[4]PETZ E ZEEDOG'!$B:$G,6,0),"")</f>
        <v/>
      </c>
      <c r="F479" s="1">
        <f>IFERROR(VLOOKUP(Filiais_Petz4[[#This Row],[FILIAL]],'[4]PETZ E ZEEDOG'!$B:$H,7,0),"")</f>
        <v>0</v>
      </c>
      <c r="G479" t="str">
        <f>IFERROR(VLOOKUP(Filiais_Petz4[[#This Row],[FILIAL]],'[4]PETZ E ZEEDOG'!$B$2:$R$1103,8,0),"")</f>
        <v/>
      </c>
      <c r="H479" t="str">
        <f>IFERROR(VLOOKUP(Filiais_Petz4[[#This Row],[FILIAL]],'[4]PETZ E ZEEDOG'!$B:$J,9,0),"")</f>
        <v/>
      </c>
      <c r="I479" t="str">
        <f>IFERROR(VLOOKUP(Filiais_Petz4[[#This Row],[FILIAL]],'[4]PETZ E ZEEDOG'!$B:$K,10,0),"")</f>
        <v/>
      </c>
      <c r="J479">
        <f>IFERROR(VLOOKUP(Filiais_Petz4[[#This Row],[FILIAL]],'[4]PETZ E ZEEDOG'!$B$2:$R$1103,11,0),"")</f>
        <v>0</v>
      </c>
      <c r="K479" s="89" t="str">
        <f>IFERROR(VLOOKUP(Filiais_Petz4[[#This Row],[FILIAL]],'[4]PETZ E ZEEDOG'!$B:$M,12,0),"")</f>
        <v/>
      </c>
      <c r="L479" t="str">
        <f>IFERROR(VLOOKUP(Filiais_Petz4[[#This Row],[FILIAL]],'[4]PETZ E ZEEDOG'!$B:$N,13,0),"")</f>
        <v/>
      </c>
      <c r="M479" t="str">
        <f>IFERROR(VLOOKUP(Filiais_Petz4[[#This Row],[FILIAL]],'[4]PETZ E ZEEDOG'!$B:$O,14,0),"")</f>
        <v/>
      </c>
      <c r="N479" t="str">
        <f>IFERROR(VLOOKUP(Filiais_Petz4[[#This Row],[FILIAL]],'[4]PETZ E ZEEDOG'!$B:$P,15,0),"")</f>
        <v>N</v>
      </c>
      <c r="O479" t="str">
        <f>IFERROR(VLOOKUP(Filiais_Petz4[[#This Row],[FILIAL]],'[4]PETZ E ZEEDOG'!$B:$Q,16,0),"")</f>
        <v/>
      </c>
      <c r="P479" t="str">
        <f>IFERROR(VLOOKUP(Filiais_Petz4[[#This Row],[FILIAL]],'[4]PETZ E ZEEDOG'!$B:$R,17,0),"")</f>
        <v/>
      </c>
      <c r="Q479" t="str">
        <f>IFERROR(VLOOKUP(Filiais_Petz4[[#This Row],[FILIAL]],'[4]PETZ E ZEEDOG'!$B:$C,2,0),"")</f>
        <v/>
      </c>
    </row>
    <row r="480" spans="1:17" ht="14.45" hidden="1" customHeight="1" x14ac:dyDescent="0.25">
      <c r="A480" t="s">
        <v>533</v>
      </c>
      <c r="B480" t="str">
        <f>IFERROR(VLOOKUP(Filiais_Petz4[[#This Row],[FILIAL]],'[4]PETZ E ZEEDOG'!$B:$D,3,0),"")</f>
        <v/>
      </c>
      <c r="C480" t="str">
        <f>IFERROR(VLOOKUP(Filiais_Petz4[[#This Row],[FILIAL]],'[4]PETZ E ZEEDOG'!$B:$E,4,0),"")</f>
        <v/>
      </c>
      <c r="D480" t="str">
        <f>IFERROR(VLOOKUP(Filiais_Petz4[[#This Row],[FILIAL]],'[4]PETZ E ZEEDOG'!$B:$F,5,0),"")</f>
        <v/>
      </c>
      <c r="E480" t="str">
        <f>IFERROR(VLOOKUP(Filiais_Petz4[[#This Row],[FILIAL]],'[4]PETZ E ZEEDOG'!$B:$G,6,0),"")</f>
        <v/>
      </c>
      <c r="F480" s="1">
        <f>IFERROR(VLOOKUP(Filiais_Petz4[[#This Row],[FILIAL]],'[4]PETZ E ZEEDOG'!$B:$H,7,0),"")</f>
        <v>0</v>
      </c>
      <c r="G480" t="str">
        <f>IFERROR(VLOOKUP(Filiais_Petz4[[#This Row],[FILIAL]],'[4]PETZ E ZEEDOG'!$B$2:$R$1103,8,0),"")</f>
        <v/>
      </c>
      <c r="H480" t="str">
        <f>IFERROR(VLOOKUP(Filiais_Petz4[[#This Row],[FILIAL]],'[4]PETZ E ZEEDOG'!$B:$J,9,0),"")</f>
        <v/>
      </c>
      <c r="I480" t="str">
        <f>IFERROR(VLOOKUP(Filiais_Petz4[[#This Row],[FILIAL]],'[4]PETZ E ZEEDOG'!$B:$K,10,0),"")</f>
        <v/>
      </c>
      <c r="J480">
        <f>IFERROR(VLOOKUP(Filiais_Petz4[[#This Row],[FILIAL]],'[4]PETZ E ZEEDOG'!$B$2:$R$1103,11,0),"")</f>
        <v>0</v>
      </c>
      <c r="K480" s="89" t="str">
        <f>IFERROR(VLOOKUP(Filiais_Petz4[[#This Row],[FILIAL]],'[4]PETZ E ZEEDOG'!$B:$M,12,0),"")</f>
        <v/>
      </c>
      <c r="L480" t="str">
        <f>IFERROR(VLOOKUP(Filiais_Petz4[[#This Row],[FILIAL]],'[4]PETZ E ZEEDOG'!$B:$N,13,0),"")</f>
        <v/>
      </c>
      <c r="M480" t="str">
        <f>IFERROR(VLOOKUP(Filiais_Petz4[[#This Row],[FILIAL]],'[4]PETZ E ZEEDOG'!$B:$O,14,0),"")</f>
        <v/>
      </c>
      <c r="N480" t="str">
        <f>IFERROR(VLOOKUP(Filiais_Petz4[[#This Row],[FILIAL]],'[4]PETZ E ZEEDOG'!$B:$P,15,0),"")</f>
        <v>N</v>
      </c>
      <c r="O480" t="str">
        <f>IFERROR(VLOOKUP(Filiais_Petz4[[#This Row],[FILIAL]],'[4]PETZ E ZEEDOG'!$B:$Q,16,0),"")</f>
        <v/>
      </c>
      <c r="P480" t="str">
        <f>IFERROR(VLOOKUP(Filiais_Petz4[[#This Row],[FILIAL]],'[4]PETZ E ZEEDOG'!$B:$R,17,0),"")</f>
        <v/>
      </c>
      <c r="Q480" t="str">
        <f>IFERROR(VLOOKUP(Filiais_Petz4[[#This Row],[FILIAL]],'[4]PETZ E ZEEDOG'!$B:$C,2,0),"")</f>
        <v/>
      </c>
    </row>
    <row r="481" spans="1:17" ht="14.45" hidden="1" customHeight="1" x14ac:dyDescent="0.25">
      <c r="A481" t="s">
        <v>534</v>
      </c>
      <c r="B481" t="str">
        <f>IFERROR(VLOOKUP(Filiais_Petz4[[#This Row],[FILIAL]],'[4]PETZ E ZEEDOG'!$B:$D,3,0),"")</f>
        <v/>
      </c>
      <c r="C481" t="str">
        <f>IFERROR(VLOOKUP(Filiais_Petz4[[#This Row],[FILIAL]],'[4]PETZ E ZEEDOG'!$B:$E,4,0),"")</f>
        <v/>
      </c>
      <c r="D481" t="str">
        <f>IFERROR(VLOOKUP(Filiais_Petz4[[#This Row],[FILIAL]],'[4]PETZ E ZEEDOG'!$B:$F,5,0),"")</f>
        <v/>
      </c>
      <c r="E481" t="str">
        <f>IFERROR(VLOOKUP(Filiais_Petz4[[#This Row],[FILIAL]],'[4]PETZ E ZEEDOG'!$B:$G,6,0),"")</f>
        <v/>
      </c>
      <c r="F481" s="1">
        <f>IFERROR(VLOOKUP(Filiais_Petz4[[#This Row],[FILIAL]],'[4]PETZ E ZEEDOG'!$B:$H,7,0),"")</f>
        <v>0</v>
      </c>
      <c r="G481" t="str">
        <f>IFERROR(VLOOKUP(Filiais_Petz4[[#This Row],[FILIAL]],'[4]PETZ E ZEEDOG'!$B$2:$R$1103,8,0),"")</f>
        <v/>
      </c>
      <c r="H481" t="str">
        <f>IFERROR(VLOOKUP(Filiais_Petz4[[#This Row],[FILIAL]],'[4]PETZ E ZEEDOG'!$B:$J,9,0),"")</f>
        <v/>
      </c>
      <c r="I481" t="str">
        <f>IFERROR(VLOOKUP(Filiais_Petz4[[#This Row],[FILIAL]],'[4]PETZ E ZEEDOG'!$B:$K,10,0),"")</f>
        <v/>
      </c>
      <c r="J481">
        <f>IFERROR(VLOOKUP(Filiais_Petz4[[#This Row],[FILIAL]],'[4]PETZ E ZEEDOG'!$B$2:$R$1103,11,0),"")</f>
        <v>0</v>
      </c>
      <c r="K481" s="89" t="str">
        <f>IFERROR(VLOOKUP(Filiais_Petz4[[#This Row],[FILIAL]],'[4]PETZ E ZEEDOG'!$B:$M,12,0),"")</f>
        <v/>
      </c>
      <c r="L481" t="str">
        <f>IFERROR(VLOOKUP(Filiais_Petz4[[#This Row],[FILIAL]],'[4]PETZ E ZEEDOG'!$B:$N,13,0),"")</f>
        <v/>
      </c>
      <c r="M481" t="str">
        <f>IFERROR(VLOOKUP(Filiais_Petz4[[#This Row],[FILIAL]],'[4]PETZ E ZEEDOG'!$B:$O,14,0),"")</f>
        <v/>
      </c>
      <c r="N481" t="str">
        <f>IFERROR(VLOOKUP(Filiais_Petz4[[#This Row],[FILIAL]],'[4]PETZ E ZEEDOG'!$B:$P,15,0),"")</f>
        <v>N</v>
      </c>
      <c r="O481" t="str">
        <f>IFERROR(VLOOKUP(Filiais_Petz4[[#This Row],[FILIAL]],'[4]PETZ E ZEEDOG'!$B:$Q,16,0),"")</f>
        <v/>
      </c>
      <c r="P481" t="str">
        <f>IFERROR(VLOOKUP(Filiais_Petz4[[#This Row],[FILIAL]],'[4]PETZ E ZEEDOG'!$B:$R,17,0),"")</f>
        <v/>
      </c>
      <c r="Q481" t="str">
        <f>IFERROR(VLOOKUP(Filiais_Petz4[[#This Row],[FILIAL]],'[4]PETZ E ZEEDOG'!$B:$C,2,0),"")</f>
        <v/>
      </c>
    </row>
    <row r="482" spans="1:17" ht="14.45" hidden="1" customHeight="1" x14ac:dyDescent="0.25">
      <c r="A482" t="s">
        <v>535</v>
      </c>
      <c r="B482" t="str">
        <f>IFERROR(VLOOKUP(Filiais_Petz4[[#This Row],[FILIAL]],'[4]PETZ E ZEEDOG'!$B:$D,3,0),"")</f>
        <v/>
      </c>
      <c r="C482" t="str">
        <f>IFERROR(VLOOKUP(Filiais_Petz4[[#This Row],[FILIAL]],'[4]PETZ E ZEEDOG'!$B:$E,4,0),"")</f>
        <v/>
      </c>
      <c r="D482" t="str">
        <f>IFERROR(VLOOKUP(Filiais_Petz4[[#This Row],[FILIAL]],'[4]PETZ E ZEEDOG'!$B:$F,5,0),"")</f>
        <v/>
      </c>
      <c r="E482" t="str">
        <f>IFERROR(VLOOKUP(Filiais_Petz4[[#This Row],[FILIAL]],'[4]PETZ E ZEEDOG'!$B:$G,6,0),"")</f>
        <v/>
      </c>
      <c r="F482" s="1">
        <f>IFERROR(VLOOKUP(Filiais_Petz4[[#This Row],[FILIAL]],'[4]PETZ E ZEEDOG'!$B:$H,7,0),"")</f>
        <v>0</v>
      </c>
      <c r="G482" t="str">
        <f>IFERROR(VLOOKUP(Filiais_Petz4[[#This Row],[FILIAL]],'[4]PETZ E ZEEDOG'!$B$2:$R$1103,8,0),"")</f>
        <v/>
      </c>
      <c r="H482" t="str">
        <f>IFERROR(VLOOKUP(Filiais_Petz4[[#This Row],[FILIAL]],'[4]PETZ E ZEEDOG'!$B:$J,9,0),"")</f>
        <v/>
      </c>
      <c r="I482" t="str">
        <f>IFERROR(VLOOKUP(Filiais_Petz4[[#This Row],[FILIAL]],'[4]PETZ E ZEEDOG'!$B:$K,10,0),"")</f>
        <v/>
      </c>
      <c r="J482">
        <f>IFERROR(VLOOKUP(Filiais_Petz4[[#This Row],[FILIAL]],'[4]PETZ E ZEEDOG'!$B$2:$R$1103,11,0),"")</f>
        <v>0</v>
      </c>
      <c r="K482" s="89" t="str">
        <f>IFERROR(VLOOKUP(Filiais_Petz4[[#This Row],[FILIAL]],'[4]PETZ E ZEEDOG'!$B:$M,12,0),"")</f>
        <v/>
      </c>
      <c r="L482" t="str">
        <f>IFERROR(VLOOKUP(Filiais_Petz4[[#This Row],[FILIAL]],'[4]PETZ E ZEEDOG'!$B:$N,13,0),"")</f>
        <v/>
      </c>
      <c r="M482" t="str">
        <f>IFERROR(VLOOKUP(Filiais_Petz4[[#This Row],[FILIAL]],'[4]PETZ E ZEEDOG'!$B:$O,14,0),"")</f>
        <v/>
      </c>
      <c r="N482" t="str">
        <f>IFERROR(VLOOKUP(Filiais_Petz4[[#This Row],[FILIAL]],'[4]PETZ E ZEEDOG'!$B:$P,15,0),"")</f>
        <v>N</v>
      </c>
      <c r="O482" t="str">
        <f>IFERROR(VLOOKUP(Filiais_Petz4[[#This Row],[FILIAL]],'[4]PETZ E ZEEDOG'!$B:$Q,16,0),"")</f>
        <v/>
      </c>
      <c r="P482" t="str">
        <f>IFERROR(VLOOKUP(Filiais_Petz4[[#This Row],[FILIAL]],'[4]PETZ E ZEEDOG'!$B:$R,17,0),"")</f>
        <v/>
      </c>
      <c r="Q482" t="str">
        <f>IFERROR(VLOOKUP(Filiais_Petz4[[#This Row],[FILIAL]],'[4]PETZ E ZEEDOG'!$B:$C,2,0),"")</f>
        <v/>
      </c>
    </row>
    <row r="483" spans="1:17" ht="14.45" hidden="1" customHeight="1" x14ac:dyDescent="0.25">
      <c r="A483" t="s">
        <v>536</v>
      </c>
      <c r="B483" t="str">
        <f>IFERROR(VLOOKUP(Filiais_Petz4[[#This Row],[FILIAL]],'[4]PETZ E ZEEDOG'!$B:$D,3,0),"")</f>
        <v/>
      </c>
      <c r="C483" t="str">
        <f>IFERROR(VLOOKUP(Filiais_Petz4[[#This Row],[FILIAL]],'[4]PETZ E ZEEDOG'!$B:$E,4,0),"")</f>
        <v/>
      </c>
      <c r="D483" t="str">
        <f>IFERROR(VLOOKUP(Filiais_Petz4[[#This Row],[FILIAL]],'[4]PETZ E ZEEDOG'!$B:$F,5,0),"")</f>
        <v/>
      </c>
      <c r="E483" t="str">
        <f>IFERROR(VLOOKUP(Filiais_Petz4[[#This Row],[FILIAL]],'[4]PETZ E ZEEDOG'!$B:$G,6,0),"")</f>
        <v/>
      </c>
      <c r="F483" s="1">
        <f>IFERROR(VLOOKUP(Filiais_Petz4[[#This Row],[FILIAL]],'[4]PETZ E ZEEDOG'!$B:$H,7,0),"")</f>
        <v>0</v>
      </c>
      <c r="G483" t="str">
        <f>IFERROR(VLOOKUP(Filiais_Petz4[[#This Row],[FILIAL]],'[4]PETZ E ZEEDOG'!$B$2:$R$1103,8,0),"")</f>
        <v/>
      </c>
      <c r="H483" t="str">
        <f>IFERROR(VLOOKUP(Filiais_Petz4[[#This Row],[FILIAL]],'[4]PETZ E ZEEDOG'!$B:$J,9,0),"")</f>
        <v/>
      </c>
      <c r="I483" t="str">
        <f>IFERROR(VLOOKUP(Filiais_Petz4[[#This Row],[FILIAL]],'[4]PETZ E ZEEDOG'!$B:$K,10,0),"")</f>
        <v/>
      </c>
      <c r="J483">
        <f>IFERROR(VLOOKUP(Filiais_Petz4[[#This Row],[FILIAL]],'[4]PETZ E ZEEDOG'!$B$2:$R$1103,11,0),"")</f>
        <v>0</v>
      </c>
      <c r="K483" s="89" t="str">
        <f>IFERROR(VLOOKUP(Filiais_Petz4[[#This Row],[FILIAL]],'[4]PETZ E ZEEDOG'!$B:$M,12,0),"")</f>
        <v/>
      </c>
      <c r="L483" t="str">
        <f>IFERROR(VLOOKUP(Filiais_Petz4[[#This Row],[FILIAL]],'[4]PETZ E ZEEDOG'!$B:$N,13,0),"")</f>
        <v/>
      </c>
      <c r="M483" t="str">
        <f>IFERROR(VLOOKUP(Filiais_Petz4[[#This Row],[FILIAL]],'[4]PETZ E ZEEDOG'!$B:$O,14,0),"")</f>
        <v/>
      </c>
      <c r="N483" t="str">
        <f>IFERROR(VLOOKUP(Filiais_Petz4[[#This Row],[FILIAL]],'[4]PETZ E ZEEDOG'!$B:$P,15,0),"")</f>
        <v>N</v>
      </c>
      <c r="O483" t="str">
        <f>IFERROR(VLOOKUP(Filiais_Petz4[[#This Row],[FILIAL]],'[4]PETZ E ZEEDOG'!$B:$Q,16,0),"")</f>
        <v/>
      </c>
      <c r="P483" t="str">
        <f>IFERROR(VLOOKUP(Filiais_Petz4[[#This Row],[FILIAL]],'[4]PETZ E ZEEDOG'!$B:$R,17,0),"")</f>
        <v/>
      </c>
      <c r="Q483" t="str">
        <f>IFERROR(VLOOKUP(Filiais_Petz4[[#This Row],[FILIAL]],'[4]PETZ E ZEEDOG'!$B:$C,2,0),"")</f>
        <v/>
      </c>
    </row>
    <row r="484" spans="1:17" ht="14.45" hidden="1" customHeight="1" x14ac:dyDescent="0.25">
      <c r="A484" t="s">
        <v>537</v>
      </c>
      <c r="B484" t="str">
        <f>IFERROR(VLOOKUP(Filiais_Petz4[[#This Row],[FILIAL]],'[4]PETZ E ZEEDOG'!$B:$D,3,0),"")</f>
        <v/>
      </c>
      <c r="C484" t="str">
        <f>IFERROR(VLOOKUP(Filiais_Petz4[[#This Row],[FILIAL]],'[4]PETZ E ZEEDOG'!$B:$E,4,0),"")</f>
        <v/>
      </c>
      <c r="D484" t="str">
        <f>IFERROR(VLOOKUP(Filiais_Petz4[[#This Row],[FILIAL]],'[4]PETZ E ZEEDOG'!$B:$F,5,0),"")</f>
        <v/>
      </c>
      <c r="E484" t="str">
        <f>IFERROR(VLOOKUP(Filiais_Petz4[[#This Row],[FILIAL]],'[4]PETZ E ZEEDOG'!$B:$G,6,0),"")</f>
        <v/>
      </c>
      <c r="F484" s="1">
        <f>IFERROR(VLOOKUP(Filiais_Petz4[[#This Row],[FILIAL]],'[4]PETZ E ZEEDOG'!$B:$H,7,0),"")</f>
        <v>0</v>
      </c>
      <c r="G484" t="str">
        <f>IFERROR(VLOOKUP(Filiais_Petz4[[#This Row],[FILIAL]],'[4]PETZ E ZEEDOG'!$B$2:$R$1103,8,0),"")</f>
        <v/>
      </c>
      <c r="H484" t="str">
        <f>IFERROR(VLOOKUP(Filiais_Petz4[[#This Row],[FILIAL]],'[4]PETZ E ZEEDOG'!$B:$J,9,0),"")</f>
        <v/>
      </c>
      <c r="I484" t="str">
        <f>IFERROR(VLOOKUP(Filiais_Petz4[[#This Row],[FILIAL]],'[4]PETZ E ZEEDOG'!$B:$K,10,0),"")</f>
        <v/>
      </c>
      <c r="J484">
        <f>IFERROR(VLOOKUP(Filiais_Petz4[[#This Row],[FILIAL]],'[4]PETZ E ZEEDOG'!$B$2:$R$1103,11,0),"")</f>
        <v>0</v>
      </c>
      <c r="K484" s="89" t="str">
        <f>IFERROR(VLOOKUP(Filiais_Petz4[[#This Row],[FILIAL]],'[4]PETZ E ZEEDOG'!$B:$M,12,0),"")</f>
        <v/>
      </c>
      <c r="L484" t="str">
        <f>IFERROR(VLOOKUP(Filiais_Petz4[[#This Row],[FILIAL]],'[4]PETZ E ZEEDOG'!$B:$N,13,0),"")</f>
        <v/>
      </c>
      <c r="M484" t="str">
        <f>IFERROR(VLOOKUP(Filiais_Petz4[[#This Row],[FILIAL]],'[4]PETZ E ZEEDOG'!$B:$O,14,0),"")</f>
        <v/>
      </c>
      <c r="N484" t="str">
        <f>IFERROR(VLOOKUP(Filiais_Petz4[[#This Row],[FILIAL]],'[4]PETZ E ZEEDOG'!$B:$P,15,0),"")</f>
        <v>N</v>
      </c>
      <c r="O484" t="str">
        <f>IFERROR(VLOOKUP(Filiais_Petz4[[#This Row],[FILIAL]],'[4]PETZ E ZEEDOG'!$B:$Q,16,0),"")</f>
        <v/>
      </c>
      <c r="P484" t="str">
        <f>IFERROR(VLOOKUP(Filiais_Petz4[[#This Row],[FILIAL]],'[4]PETZ E ZEEDOG'!$B:$R,17,0),"")</f>
        <v/>
      </c>
      <c r="Q484" t="str">
        <f>IFERROR(VLOOKUP(Filiais_Petz4[[#This Row],[FILIAL]],'[4]PETZ E ZEEDOG'!$B:$C,2,0),"")</f>
        <v/>
      </c>
    </row>
    <row r="485" spans="1:17" ht="14.45" hidden="1" customHeight="1" x14ac:dyDescent="0.25">
      <c r="A485" t="s">
        <v>538</v>
      </c>
      <c r="B485" t="str">
        <f>IFERROR(VLOOKUP(Filiais_Petz4[[#This Row],[FILIAL]],'[4]PETZ E ZEEDOG'!$B:$D,3,0),"")</f>
        <v/>
      </c>
      <c r="C485" t="str">
        <f>IFERROR(VLOOKUP(Filiais_Petz4[[#This Row],[FILIAL]],'[4]PETZ E ZEEDOG'!$B:$E,4,0),"")</f>
        <v/>
      </c>
      <c r="D485" t="str">
        <f>IFERROR(VLOOKUP(Filiais_Petz4[[#This Row],[FILIAL]],'[4]PETZ E ZEEDOG'!$B:$F,5,0),"")</f>
        <v/>
      </c>
      <c r="E485" t="str">
        <f>IFERROR(VLOOKUP(Filiais_Petz4[[#This Row],[FILIAL]],'[4]PETZ E ZEEDOG'!$B:$G,6,0),"")</f>
        <v/>
      </c>
      <c r="F485" s="1">
        <f>IFERROR(VLOOKUP(Filiais_Petz4[[#This Row],[FILIAL]],'[4]PETZ E ZEEDOG'!$B:$H,7,0),"")</f>
        <v>0</v>
      </c>
      <c r="G485" t="str">
        <f>IFERROR(VLOOKUP(Filiais_Petz4[[#This Row],[FILIAL]],'[4]PETZ E ZEEDOG'!$B$2:$R$1103,8,0),"")</f>
        <v/>
      </c>
      <c r="H485" t="str">
        <f>IFERROR(VLOOKUP(Filiais_Petz4[[#This Row],[FILIAL]],'[4]PETZ E ZEEDOG'!$B:$J,9,0),"")</f>
        <v/>
      </c>
      <c r="I485" t="str">
        <f>IFERROR(VLOOKUP(Filiais_Petz4[[#This Row],[FILIAL]],'[4]PETZ E ZEEDOG'!$B:$K,10,0),"")</f>
        <v/>
      </c>
      <c r="J485">
        <f>IFERROR(VLOOKUP(Filiais_Petz4[[#This Row],[FILIAL]],'[4]PETZ E ZEEDOG'!$B$2:$R$1103,11,0),"")</f>
        <v>0</v>
      </c>
      <c r="K485" s="89" t="str">
        <f>IFERROR(VLOOKUP(Filiais_Petz4[[#This Row],[FILIAL]],'[4]PETZ E ZEEDOG'!$B:$M,12,0),"")</f>
        <v/>
      </c>
      <c r="L485" t="str">
        <f>IFERROR(VLOOKUP(Filiais_Petz4[[#This Row],[FILIAL]],'[4]PETZ E ZEEDOG'!$B:$N,13,0),"")</f>
        <v/>
      </c>
      <c r="M485" t="str">
        <f>IFERROR(VLOOKUP(Filiais_Petz4[[#This Row],[FILIAL]],'[4]PETZ E ZEEDOG'!$B:$O,14,0),"")</f>
        <v/>
      </c>
      <c r="N485" t="str">
        <f>IFERROR(VLOOKUP(Filiais_Petz4[[#This Row],[FILIAL]],'[4]PETZ E ZEEDOG'!$B:$P,15,0),"")</f>
        <v>N</v>
      </c>
      <c r="O485" t="str">
        <f>IFERROR(VLOOKUP(Filiais_Petz4[[#This Row],[FILIAL]],'[4]PETZ E ZEEDOG'!$B:$Q,16,0),"")</f>
        <v/>
      </c>
      <c r="P485" t="str">
        <f>IFERROR(VLOOKUP(Filiais_Petz4[[#This Row],[FILIAL]],'[4]PETZ E ZEEDOG'!$B:$R,17,0),"")</f>
        <v/>
      </c>
      <c r="Q485" t="str">
        <f>IFERROR(VLOOKUP(Filiais_Petz4[[#This Row],[FILIAL]],'[4]PETZ E ZEEDOG'!$B:$C,2,0),"")</f>
        <v/>
      </c>
    </row>
    <row r="486" spans="1:17" ht="14.45" hidden="1" customHeight="1" x14ac:dyDescent="0.25">
      <c r="A486" t="s">
        <v>539</v>
      </c>
      <c r="B486" t="str">
        <f>IFERROR(VLOOKUP(Filiais_Petz4[[#This Row],[FILIAL]],'[4]PETZ E ZEEDOG'!$B:$D,3,0),"")</f>
        <v/>
      </c>
      <c r="C486" t="str">
        <f>IFERROR(VLOOKUP(Filiais_Petz4[[#This Row],[FILIAL]],'[4]PETZ E ZEEDOG'!$B:$E,4,0),"")</f>
        <v/>
      </c>
      <c r="D486" t="str">
        <f>IFERROR(VLOOKUP(Filiais_Petz4[[#This Row],[FILIAL]],'[4]PETZ E ZEEDOG'!$B:$F,5,0),"")</f>
        <v/>
      </c>
      <c r="E486" t="str">
        <f>IFERROR(VLOOKUP(Filiais_Petz4[[#This Row],[FILIAL]],'[4]PETZ E ZEEDOG'!$B:$G,6,0),"")</f>
        <v/>
      </c>
      <c r="F486" s="1">
        <f>IFERROR(VLOOKUP(Filiais_Petz4[[#This Row],[FILIAL]],'[4]PETZ E ZEEDOG'!$B:$H,7,0),"")</f>
        <v>0</v>
      </c>
      <c r="G486" t="str">
        <f>IFERROR(VLOOKUP(Filiais_Petz4[[#This Row],[FILIAL]],'[4]PETZ E ZEEDOG'!$B$2:$R$1103,8,0),"")</f>
        <v/>
      </c>
      <c r="H486" t="str">
        <f>IFERROR(VLOOKUP(Filiais_Petz4[[#This Row],[FILIAL]],'[4]PETZ E ZEEDOG'!$B:$J,9,0),"")</f>
        <v/>
      </c>
      <c r="I486" t="str">
        <f>IFERROR(VLOOKUP(Filiais_Petz4[[#This Row],[FILIAL]],'[4]PETZ E ZEEDOG'!$B:$K,10,0),"")</f>
        <v/>
      </c>
      <c r="J486">
        <f>IFERROR(VLOOKUP(Filiais_Petz4[[#This Row],[FILIAL]],'[4]PETZ E ZEEDOG'!$B$2:$R$1103,11,0),"")</f>
        <v>0</v>
      </c>
      <c r="K486" s="89" t="str">
        <f>IFERROR(VLOOKUP(Filiais_Petz4[[#This Row],[FILIAL]],'[4]PETZ E ZEEDOG'!$B:$M,12,0),"")</f>
        <v/>
      </c>
      <c r="L486" t="str">
        <f>IFERROR(VLOOKUP(Filiais_Petz4[[#This Row],[FILIAL]],'[4]PETZ E ZEEDOG'!$B:$N,13,0),"")</f>
        <v/>
      </c>
      <c r="M486" t="str">
        <f>IFERROR(VLOOKUP(Filiais_Petz4[[#This Row],[FILIAL]],'[4]PETZ E ZEEDOG'!$B:$O,14,0),"")</f>
        <v/>
      </c>
      <c r="N486" t="str">
        <f>IFERROR(VLOOKUP(Filiais_Petz4[[#This Row],[FILIAL]],'[4]PETZ E ZEEDOG'!$B:$P,15,0),"")</f>
        <v>N</v>
      </c>
      <c r="O486" t="str">
        <f>IFERROR(VLOOKUP(Filiais_Petz4[[#This Row],[FILIAL]],'[4]PETZ E ZEEDOG'!$B:$Q,16,0),"")</f>
        <v/>
      </c>
      <c r="P486" t="str">
        <f>IFERROR(VLOOKUP(Filiais_Petz4[[#This Row],[FILIAL]],'[4]PETZ E ZEEDOG'!$B:$R,17,0),"")</f>
        <v/>
      </c>
      <c r="Q486" t="str">
        <f>IFERROR(VLOOKUP(Filiais_Petz4[[#This Row],[FILIAL]],'[4]PETZ E ZEEDOG'!$B:$C,2,0),"")</f>
        <v/>
      </c>
    </row>
    <row r="487" spans="1:17" ht="14.45" hidden="1" customHeight="1" x14ac:dyDescent="0.25">
      <c r="A487" t="s">
        <v>540</v>
      </c>
      <c r="B487" t="str">
        <f>IFERROR(VLOOKUP(Filiais_Petz4[[#This Row],[FILIAL]],'[4]PETZ E ZEEDOG'!$B:$D,3,0),"")</f>
        <v/>
      </c>
      <c r="C487" t="str">
        <f>IFERROR(VLOOKUP(Filiais_Petz4[[#This Row],[FILIAL]],'[4]PETZ E ZEEDOG'!$B:$E,4,0),"")</f>
        <v/>
      </c>
      <c r="D487" t="str">
        <f>IFERROR(VLOOKUP(Filiais_Petz4[[#This Row],[FILIAL]],'[4]PETZ E ZEEDOG'!$B:$F,5,0),"")</f>
        <v/>
      </c>
      <c r="E487" t="str">
        <f>IFERROR(VLOOKUP(Filiais_Petz4[[#This Row],[FILIAL]],'[4]PETZ E ZEEDOG'!$B:$G,6,0),"")</f>
        <v/>
      </c>
      <c r="F487" s="1">
        <f>IFERROR(VLOOKUP(Filiais_Petz4[[#This Row],[FILIAL]],'[4]PETZ E ZEEDOG'!$B:$H,7,0),"")</f>
        <v>0</v>
      </c>
      <c r="G487" t="str">
        <f>IFERROR(VLOOKUP(Filiais_Petz4[[#This Row],[FILIAL]],'[4]PETZ E ZEEDOG'!$B$2:$R$1103,8,0),"")</f>
        <v/>
      </c>
      <c r="H487" t="str">
        <f>IFERROR(VLOOKUP(Filiais_Petz4[[#This Row],[FILIAL]],'[4]PETZ E ZEEDOG'!$B:$J,9,0),"")</f>
        <v/>
      </c>
      <c r="I487" t="str">
        <f>IFERROR(VLOOKUP(Filiais_Petz4[[#This Row],[FILIAL]],'[4]PETZ E ZEEDOG'!$B:$K,10,0),"")</f>
        <v/>
      </c>
      <c r="J487">
        <f>IFERROR(VLOOKUP(Filiais_Petz4[[#This Row],[FILIAL]],'[4]PETZ E ZEEDOG'!$B$2:$R$1103,11,0),"")</f>
        <v>0</v>
      </c>
      <c r="K487" s="89" t="str">
        <f>IFERROR(VLOOKUP(Filiais_Petz4[[#This Row],[FILIAL]],'[4]PETZ E ZEEDOG'!$B:$M,12,0),"")</f>
        <v/>
      </c>
      <c r="L487" t="str">
        <f>IFERROR(VLOOKUP(Filiais_Petz4[[#This Row],[FILIAL]],'[4]PETZ E ZEEDOG'!$B:$N,13,0),"")</f>
        <v/>
      </c>
      <c r="M487" t="str">
        <f>IFERROR(VLOOKUP(Filiais_Petz4[[#This Row],[FILIAL]],'[4]PETZ E ZEEDOG'!$B:$O,14,0),"")</f>
        <v/>
      </c>
      <c r="N487" t="str">
        <f>IFERROR(VLOOKUP(Filiais_Petz4[[#This Row],[FILIAL]],'[4]PETZ E ZEEDOG'!$B:$P,15,0),"")</f>
        <v>N</v>
      </c>
      <c r="O487" t="str">
        <f>IFERROR(VLOOKUP(Filiais_Petz4[[#This Row],[FILIAL]],'[4]PETZ E ZEEDOG'!$B:$Q,16,0),"")</f>
        <v/>
      </c>
      <c r="P487" t="str">
        <f>IFERROR(VLOOKUP(Filiais_Petz4[[#This Row],[FILIAL]],'[4]PETZ E ZEEDOG'!$B:$R,17,0),"")</f>
        <v/>
      </c>
      <c r="Q487" t="str">
        <f>IFERROR(VLOOKUP(Filiais_Petz4[[#This Row],[FILIAL]],'[4]PETZ E ZEEDOG'!$B:$C,2,0),"")</f>
        <v/>
      </c>
    </row>
    <row r="488" spans="1:17" ht="14.45" hidden="1" customHeight="1" x14ac:dyDescent="0.25">
      <c r="A488" t="s">
        <v>541</v>
      </c>
      <c r="B488" t="str">
        <f>IFERROR(VLOOKUP(Filiais_Petz4[[#This Row],[FILIAL]],'[4]PETZ E ZEEDOG'!$B:$D,3,0),"")</f>
        <v/>
      </c>
      <c r="C488" t="str">
        <f>IFERROR(VLOOKUP(Filiais_Petz4[[#This Row],[FILIAL]],'[4]PETZ E ZEEDOG'!$B:$E,4,0),"")</f>
        <v/>
      </c>
      <c r="D488" t="str">
        <f>IFERROR(VLOOKUP(Filiais_Petz4[[#This Row],[FILIAL]],'[4]PETZ E ZEEDOG'!$B:$F,5,0),"")</f>
        <v/>
      </c>
      <c r="E488" t="str">
        <f>IFERROR(VLOOKUP(Filiais_Petz4[[#This Row],[FILIAL]],'[4]PETZ E ZEEDOG'!$B:$G,6,0),"")</f>
        <v/>
      </c>
      <c r="F488" s="1">
        <f>IFERROR(VLOOKUP(Filiais_Petz4[[#This Row],[FILIAL]],'[4]PETZ E ZEEDOG'!$B:$H,7,0),"")</f>
        <v>0</v>
      </c>
      <c r="G488" t="str">
        <f>IFERROR(VLOOKUP(Filiais_Petz4[[#This Row],[FILIAL]],'[4]PETZ E ZEEDOG'!$B$2:$R$1103,8,0),"")</f>
        <v/>
      </c>
      <c r="H488" t="str">
        <f>IFERROR(VLOOKUP(Filiais_Petz4[[#This Row],[FILIAL]],'[4]PETZ E ZEEDOG'!$B:$J,9,0),"")</f>
        <v/>
      </c>
      <c r="I488" t="str">
        <f>IFERROR(VLOOKUP(Filiais_Petz4[[#This Row],[FILIAL]],'[4]PETZ E ZEEDOG'!$B:$K,10,0),"")</f>
        <v/>
      </c>
      <c r="J488">
        <f>IFERROR(VLOOKUP(Filiais_Petz4[[#This Row],[FILIAL]],'[4]PETZ E ZEEDOG'!$B$2:$R$1103,11,0),"")</f>
        <v>0</v>
      </c>
      <c r="K488" s="89" t="str">
        <f>IFERROR(VLOOKUP(Filiais_Petz4[[#This Row],[FILIAL]],'[4]PETZ E ZEEDOG'!$B:$M,12,0),"")</f>
        <v/>
      </c>
      <c r="L488" t="str">
        <f>IFERROR(VLOOKUP(Filiais_Petz4[[#This Row],[FILIAL]],'[4]PETZ E ZEEDOG'!$B:$N,13,0),"")</f>
        <v/>
      </c>
      <c r="M488" t="str">
        <f>IFERROR(VLOOKUP(Filiais_Petz4[[#This Row],[FILIAL]],'[4]PETZ E ZEEDOG'!$B:$O,14,0),"")</f>
        <v/>
      </c>
      <c r="N488" t="str">
        <f>IFERROR(VLOOKUP(Filiais_Petz4[[#This Row],[FILIAL]],'[4]PETZ E ZEEDOG'!$B:$P,15,0),"")</f>
        <v>N</v>
      </c>
      <c r="O488" t="str">
        <f>IFERROR(VLOOKUP(Filiais_Petz4[[#This Row],[FILIAL]],'[4]PETZ E ZEEDOG'!$B:$Q,16,0),"")</f>
        <v/>
      </c>
      <c r="P488" t="str">
        <f>IFERROR(VLOOKUP(Filiais_Petz4[[#This Row],[FILIAL]],'[4]PETZ E ZEEDOG'!$B:$R,17,0),"")</f>
        <v/>
      </c>
      <c r="Q488" t="str">
        <f>IFERROR(VLOOKUP(Filiais_Petz4[[#This Row],[FILIAL]],'[4]PETZ E ZEEDOG'!$B:$C,2,0),"")</f>
        <v/>
      </c>
    </row>
    <row r="489" spans="1:17" ht="14.45" hidden="1" customHeight="1" x14ac:dyDescent="0.25">
      <c r="A489" t="s">
        <v>542</v>
      </c>
      <c r="B489" t="str">
        <f>IFERROR(VLOOKUP(Filiais_Petz4[[#This Row],[FILIAL]],'[4]PETZ E ZEEDOG'!$B:$D,3,0),"")</f>
        <v/>
      </c>
      <c r="C489" t="str">
        <f>IFERROR(VLOOKUP(Filiais_Petz4[[#This Row],[FILIAL]],'[4]PETZ E ZEEDOG'!$B:$E,4,0),"")</f>
        <v/>
      </c>
      <c r="D489" t="str">
        <f>IFERROR(VLOOKUP(Filiais_Petz4[[#This Row],[FILIAL]],'[4]PETZ E ZEEDOG'!$B:$F,5,0),"")</f>
        <v/>
      </c>
      <c r="E489" t="str">
        <f>IFERROR(VLOOKUP(Filiais_Petz4[[#This Row],[FILIAL]],'[4]PETZ E ZEEDOG'!$B:$G,6,0),"")</f>
        <v/>
      </c>
      <c r="F489" s="1">
        <f>IFERROR(VLOOKUP(Filiais_Petz4[[#This Row],[FILIAL]],'[4]PETZ E ZEEDOG'!$B:$H,7,0),"")</f>
        <v>0</v>
      </c>
      <c r="G489" t="str">
        <f>IFERROR(VLOOKUP(Filiais_Petz4[[#This Row],[FILIAL]],'[4]PETZ E ZEEDOG'!$B$2:$R$1103,8,0),"")</f>
        <v/>
      </c>
      <c r="H489" t="str">
        <f>IFERROR(VLOOKUP(Filiais_Petz4[[#This Row],[FILIAL]],'[4]PETZ E ZEEDOG'!$B:$J,9,0),"")</f>
        <v/>
      </c>
      <c r="I489" t="str">
        <f>IFERROR(VLOOKUP(Filiais_Petz4[[#This Row],[FILIAL]],'[4]PETZ E ZEEDOG'!$B:$K,10,0),"")</f>
        <v/>
      </c>
      <c r="J489">
        <f>IFERROR(VLOOKUP(Filiais_Petz4[[#This Row],[FILIAL]],'[4]PETZ E ZEEDOG'!$B$2:$R$1103,11,0),"")</f>
        <v>0</v>
      </c>
      <c r="K489" s="89" t="str">
        <f>IFERROR(VLOOKUP(Filiais_Petz4[[#This Row],[FILIAL]],'[4]PETZ E ZEEDOG'!$B:$M,12,0),"")</f>
        <v/>
      </c>
      <c r="L489" t="str">
        <f>IFERROR(VLOOKUP(Filiais_Petz4[[#This Row],[FILIAL]],'[4]PETZ E ZEEDOG'!$B:$N,13,0),"")</f>
        <v/>
      </c>
      <c r="M489" t="str">
        <f>IFERROR(VLOOKUP(Filiais_Petz4[[#This Row],[FILIAL]],'[4]PETZ E ZEEDOG'!$B:$O,14,0),"")</f>
        <v/>
      </c>
      <c r="N489" t="str">
        <f>IFERROR(VLOOKUP(Filiais_Petz4[[#This Row],[FILIAL]],'[4]PETZ E ZEEDOG'!$B:$P,15,0),"")</f>
        <v>N</v>
      </c>
      <c r="O489" t="str">
        <f>IFERROR(VLOOKUP(Filiais_Petz4[[#This Row],[FILIAL]],'[4]PETZ E ZEEDOG'!$B:$Q,16,0),"")</f>
        <v/>
      </c>
      <c r="P489" t="str">
        <f>IFERROR(VLOOKUP(Filiais_Petz4[[#This Row],[FILIAL]],'[4]PETZ E ZEEDOG'!$B:$R,17,0),"")</f>
        <v/>
      </c>
      <c r="Q489" t="str">
        <f>IFERROR(VLOOKUP(Filiais_Petz4[[#This Row],[FILIAL]],'[4]PETZ E ZEEDOG'!$B:$C,2,0),"")</f>
        <v/>
      </c>
    </row>
    <row r="490" spans="1:17" ht="14.45" hidden="1" customHeight="1" x14ac:dyDescent="0.25">
      <c r="A490" t="s">
        <v>543</v>
      </c>
      <c r="B490" t="str">
        <f>IFERROR(VLOOKUP(Filiais_Petz4[[#This Row],[FILIAL]],'[4]PETZ E ZEEDOG'!$B:$D,3,0),"")</f>
        <v/>
      </c>
      <c r="C490" t="str">
        <f>IFERROR(VLOOKUP(Filiais_Petz4[[#This Row],[FILIAL]],'[4]PETZ E ZEEDOG'!$B:$E,4,0),"")</f>
        <v/>
      </c>
      <c r="D490" t="str">
        <f>IFERROR(VLOOKUP(Filiais_Petz4[[#This Row],[FILIAL]],'[4]PETZ E ZEEDOG'!$B:$F,5,0),"")</f>
        <v/>
      </c>
      <c r="E490" t="str">
        <f>IFERROR(VLOOKUP(Filiais_Petz4[[#This Row],[FILIAL]],'[4]PETZ E ZEEDOG'!$B:$G,6,0),"")</f>
        <v/>
      </c>
      <c r="F490" s="1">
        <f>IFERROR(VLOOKUP(Filiais_Petz4[[#This Row],[FILIAL]],'[4]PETZ E ZEEDOG'!$B:$H,7,0),"")</f>
        <v>0</v>
      </c>
      <c r="G490" t="str">
        <f>IFERROR(VLOOKUP(Filiais_Petz4[[#This Row],[FILIAL]],'[4]PETZ E ZEEDOG'!$B$2:$R$1103,8,0),"")</f>
        <v/>
      </c>
      <c r="H490" t="str">
        <f>IFERROR(VLOOKUP(Filiais_Petz4[[#This Row],[FILIAL]],'[4]PETZ E ZEEDOG'!$B:$J,9,0),"")</f>
        <v/>
      </c>
      <c r="I490" t="str">
        <f>IFERROR(VLOOKUP(Filiais_Petz4[[#This Row],[FILIAL]],'[4]PETZ E ZEEDOG'!$B:$K,10,0),"")</f>
        <v/>
      </c>
      <c r="J490">
        <f>IFERROR(VLOOKUP(Filiais_Petz4[[#This Row],[FILIAL]],'[4]PETZ E ZEEDOG'!$B$2:$R$1103,11,0),"")</f>
        <v>0</v>
      </c>
      <c r="K490" s="89" t="str">
        <f>IFERROR(VLOOKUP(Filiais_Petz4[[#This Row],[FILIAL]],'[4]PETZ E ZEEDOG'!$B:$M,12,0),"")</f>
        <v/>
      </c>
      <c r="L490" t="str">
        <f>IFERROR(VLOOKUP(Filiais_Petz4[[#This Row],[FILIAL]],'[4]PETZ E ZEEDOG'!$B:$N,13,0),"")</f>
        <v/>
      </c>
      <c r="M490" t="str">
        <f>IFERROR(VLOOKUP(Filiais_Petz4[[#This Row],[FILIAL]],'[4]PETZ E ZEEDOG'!$B:$O,14,0),"")</f>
        <v/>
      </c>
      <c r="N490" t="str">
        <f>IFERROR(VLOOKUP(Filiais_Petz4[[#This Row],[FILIAL]],'[4]PETZ E ZEEDOG'!$B:$P,15,0),"")</f>
        <v>N</v>
      </c>
      <c r="O490" t="str">
        <f>IFERROR(VLOOKUP(Filiais_Petz4[[#This Row],[FILIAL]],'[4]PETZ E ZEEDOG'!$B:$Q,16,0),"")</f>
        <v/>
      </c>
      <c r="P490" t="str">
        <f>IFERROR(VLOOKUP(Filiais_Petz4[[#This Row],[FILIAL]],'[4]PETZ E ZEEDOG'!$B:$R,17,0),"")</f>
        <v/>
      </c>
      <c r="Q490" t="str">
        <f>IFERROR(VLOOKUP(Filiais_Petz4[[#This Row],[FILIAL]],'[4]PETZ E ZEEDOG'!$B:$C,2,0),"")</f>
        <v/>
      </c>
    </row>
    <row r="491" spans="1:17" ht="14.45" hidden="1" customHeight="1" x14ac:dyDescent="0.25">
      <c r="A491" t="s">
        <v>544</v>
      </c>
      <c r="B491" t="str">
        <f>IFERROR(VLOOKUP(Filiais_Petz4[[#This Row],[FILIAL]],'[4]PETZ E ZEEDOG'!$B:$D,3,0),"")</f>
        <v/>
      </c>
      <c r="C491" t="str">
        <f>IFERROR(VLOOKUP(Filiais_Petz4[[#This Row],[FILIAL]],'[4]PETZ E ZEEDOG'!$B:$E,4,0),"")</f>
        <v/>
      </c>
      <c r="D491" t="str">
        <f>IFERROR(VLOOKUP(Filiais_Petz4[[#This Row],[FILIAL]],'[4]PETZ E ZEEDOG'!$B:$F,5,0),"")</f>
        <v/>
      </c>
      <c r="E491" t="str">
        <f>IFERROR(VLOOKUP(Filiais_Petz4[[#This Row],[FILIAL]],'[4]PETZ E ZEEDOG'!$B:$G,6,0),"")</f>
        <v/>
      </c>
      <c r="F491" s="1">
        <f>IFERROR(VLOOKUP(Filiais_Petz4[[#This Row],[FILIAL]],'[4]PETZ E ZEEDOG'!$B:$H,7,0),"")</f>
        <v>0</v>
      </c>
      <c r="G491" t="str">
        <f>IFERROR(VLOOKUP(Filiais_Petz4[[#This Row],[FILIAL]],'[4]PETZ E ZEEDOG'!$B$2:$R$1103,8,0),"")</f>
        <v/>
      </c>
      <c r="H491" t="str">
        <f>IFERROR(VLOOKUP(Filiais_Petz4[[#This Row],[FILIAL]],'[4]PETZ E ZEEDOG'!$B:$J,9,0),"")</f>
        <v/>
      </c>
      <c r="I491" t="str">
        <f>IFERROR(VLOOKUP(Filiais_Petz4[[#This Row],[FILIAL]],'[4]PETZ E ZEEDOG'!$B:$K,10,0),"")</f>
        <v/>
      </c>
      <c r="J491">
        <f>IFERROR(VLOOKUP(Filiais_Petz4[[#This Row],[FILIAL]],'[4]PETZ E ZEEDOG'!$B$2:$R$1103,11,0),"")</f>
        <v>0</v>
      </c>
      <c r="K491" s="89" t="str">
        <f>IFERROR(VLOOKUP(Filiais_Petz4[[#This Row],[FILIAL]],'[4]PETZ E ZEEDOG'!$B:$M,12,0),"")</f>
        <v/>
      </c>
      <c r="L491" t="str">
        <f>IFERROR(VLOOKUP(Filiais_Petz4[[#This Row],[FILIAL]],'[4]PETZ E ZEEDOG'!$B:$N,13,0),"")</f>
        <v/>
      </c>
      <c r="M491" t="str">
        <f>IFERROR(VLOOKUP(Filiais_Petz4[[#This Row],[FILIAL]],'[4]PETZ E ZEEDOG'!$B:$O,14,0),"")</f>
        <v/>
      </c>
      <c r="N491" t="str">
        <f>IFERROR(VLOOKUP(Filiais_Petz4[[#This Row],[FILIAL]],'[4]PETZ E ZEEDOG'!$B:$P,15,0),"")</f>
        <v>N</v>
      </c>
      <c r="O491" t="str">
        <f>IFERROR(VLOOKUP(Filiais_Petz4[[#This Row],[FILIAL]],'[4]PETZ E ZEEDOG'!$B:$Q,16,0),"")</f>
        <v/>
      </c>
      <c r="P491" t="str">
        <f>IFERROR(VLOOKUP(Filiais_Petz4[[#This Row],[FILIAL]],'[4]PETZ E ZEEDOG'!$B:$R,17,0),"")</f>
        <v/>
      </c>
      <c r="Q491" t="str">
        <f>IFERROR(VLOOKUP(Filiais_Petz4[[#This Row],[FILIAL]],'[4]PETZ E ZEEDOG'!$B:$C,2,0),"")</f>
        <v/>
      </c>
    </row>
    <row r="492" spans="1:17" ht="14.45" hidden="1" customHeight="1" x14ac:dyDescent="0.25">
      <c r="A492" t="s">
        <v>545</v>
      </c>
      <c r="B492" t="str">
        <f>IFERROR(VLOOKUP(Filiais_Petz4[[#This Row],[FILIAL]],'[4]PETZ E ZEEDOG'!$B:$D,3,0),"")</f>
        <v/>
      </c>
      <c r="C492" t="str">
        <f>IFERROR(VLOOKUP(Filiais_Petz4[[#This Row],[FILIAL]],'[4]PETZ E ZEEDOG'!$B:$E,4,0),"")</f>
        <v/>
      </c>
      <c r="D492" t="str">
        <f>IFERROR(VLOOKUP(Filiais_Petz4[[#This Row],[FILIAL]],'[4]PETZ E ZEEDOG'!$B:$F,5,0),"")</f>
        <v/>
      </c>
      <c r="E492" t="str">
        <f>IFERROR(VLOOKUP(Filiais_Petz4[[#This Row],[FILIAL]],'[4]PETZ E ZEEDOG'!$B:$G,6,0),"")</f>
        <v/>
      </c>
      <c r="F492" s="1">
        <f>IFERROR(VLOOKUP(Filiais_Petz4[[#This Row],[FILIAL]],'[4]PETZ E ZEEDOG'!$B:$H,7,0),"")</f>
        <v>0</v>
      </c>
      <c r="G492" t="str">
        <f>IFERROR(VLOOKUP(Filiais_Petz4[[#This Row],[FILIAL]],'[4]PETZ E ZEEDOG'!$B$2:$R$1103,8,0),"")</f>
        <v/>
      </c>
      <c r="H492" t="str">
        <f>IFERROR(VLOOKUP(Filiais_Petz4[[#This Row],[FILIAL]],'[4]PETZ E ZEEDOG'!$B:$J,9,0),"")</f>
        <v/>
      </c>
      <c r="I492" t="str">
        <f>IFERROR(VLOOKUP(Filiais_Petz4[[#This Row],[FILIAL]],'[4]PETZ E ZEEDOG'!$B:$K,10,0),"")</f>
        <v/>
      </c>
      <c r="J492">
        <f>IFERROR(VLOOKUP(Filiais_Petz4[[#This Row],[FILIAL]],'[4]PETZ E ZEEDOG'!$B$2:$R$1103,11,0),"")</f>
        <v>0</v>
      </c>
      <c r="K492" s="89" t="str">
        <f>IFERROR(VLOOKUP(Filiais_Petz4[[#This Row],[FILIAL]],'[4]PETZ E ZEEDOG'!$B:$M,12,0),"")</f>
        <v/>
      </c>
      <c r="L492" t="str">
        <f>IFERROR(VLOOKUP(Filiais_Petz4[[#This Row],[FILIAL]],'[4]PETZ E ZEEDOG'!$B:$N,13,0),"")</f>
        <v/>
      </c>
      <c r="M492" t="str">
        <f>IFERROR(VLOOKUP(Filiais_Petz4[[#This Row],[FILIAL]],'[4]PETZ E ZEEDOG'!$B:$O,14,0),"")</f>
        <v/>
      </c>
      <c r="N492" t="str">
        <f>IFERROR(VLOOKUP(Filiais_Petz4[[#This Row],[FILIAL]],'[4]PETZ E ZEEDOG'!$B:$P,15,0),"")</f>
        <v>N</v>
      </c>
      <c r="O492" t="str">
        <f>IFERROR(VLOOKUP(Filiais_Petz4[[#This Row],[FILIAL]],'[4]PETZ E ZEEDOG'!$B:$Q,16,0),"")</f>
        <v/>
      </c>
      <c r="P492" t="str">
        <f>IFERROR(VLOOKUP(Filiais_Petz4[[#This Row],[FILIAL]],'[4]PETZ E ZEEDOG'!$B:$R,17,0),"")</f>
        <v/>
      </c>
      <c r="Q492" t="str">
        <f>IFERROR(VLOOKUP(Filiais_Petz4[[#This Row],[FILIAL]],'[4]PETZ E ZEEDOG'!$B:$C,2,0),"")</f>
        <v/>
      </c>
    </row>
    <row r="493" spans="1:17" ht="14.45" hidden="1" customHeight="1" x14ac:dyDescent="0.25">
      <c r="A493" t="s">
        <v>546</v>
      </c>
      <c r="B493" t="str">
        <f>IFERROR(VLOOKUP(Filiais_Petz4[[#This Row],[FILIAL]],'[4]PETZ E ZEEDOG'!$B:$D,3,0),"")</f>
        <v/>
      </c>
      <c r="C493" t="str">
        <f>IFERROR(VLOOKUP(Filiais_Petz4[[#This Row],[FILIAL]],'[4]PETZ E ZEEDOG'!$B:$E,4,0),"")</f>
        <v/>
      </c>
      <c r="D493" t="str">
        <f>IFERROR(VLOOKUP(Filiais_Petz4[[#This Row],[FILIAL]],'[4]PETZ E ZEEDOG'!$B:$F,5,0),"")</f>
        <v/>
      </c>
      <c r="E493" t="str">
        <f>IFERROR(VLOOKUP(Filiais_Petz4[[#This Row],[FILIAL]],'[4]PETZ E ZEEDOG'!$B:$G,6,0),"")</f>
        <v/>
      </c>
      <c r="F493" s="1">
        <f>IFERROR(VLOOKUP(Filiais_Petz4[[#This Row],[FILIAL]],'[4]PETZ E ZEEDOG'!$B:$H,7,0),"")</f>
        <v>0</v>
      </c>
      <c r="G493" t="str">
        <f>IFERROR(VLOOKUP(Filiais_Petz4[[#This Row],[FILIAL]],'[4]PETZ E ZEEDOG'!$B$2:$R$1103,8,0),"")</f>
        <v/>
      </c>
      <c r="H493" t="str">
        <f>IFERROR(VLOOKUP(Filiais_Petz4[[#This Row],[FILIAL]],'[4]PETZ E ZEEDOG'!$B:$J,9,0),"")</f>
        <v/>
      </c>
      <c r="I493" t="str">
        <f>IFERROR(VLOOKUP(Filiais_Petz4[[#This Row],[FILIAL]],'[4]PETZ E ZEEDOG'!$B:$K,10,0),"")</f>
        <v/>
      </c>
      <c r="J493">
        <f>IFERROR(VLOOKUP(Filiais_Petz4[[#This Row],[FILIAL]],'[4]PETZ E ZEEDOG'!$B$2:$R$1103,11,0),"")</f>
        <v>0</v>
      </c>
      <c r="K493" s="89" t="str">
        <f>IFERROR(VLOOKUP(Filiais_Petz4[[#This Row],[FILIAL]],'[4]PETZ E ZEEDOG'!$B:$M,12,0),"")</f>
        <v/>
      </c>
      <c r="L493" t="str">
        <f>IFERROR(VLOOKUP(Filiais_Petz4[[#This Row],[FILIAL]],'[4]PETZ E ZEEDOG'!$B:$N,13,0),"")</f>
        <v/>
      </c>
      <c r="M493" t="str">
        <f>IFERROR(VLOOKUP(Filiais_Petz4[[#This Row],[FILIAL]],'[4]PETZ E ZEEDOG'!$B:$O,14,0),"")</f>
        <v/>
      </c>
      <c r="N493" t="str">
        <f>IFERROR(VLOOKUP(Filiais_Petz4[[#This Row],[FILIAL]],'[4]PETZ E ZEEDOG'!$B:$P,15,0),"")</f>
        <v>N</v>
      </c>
      <c r="O493" t="str">
        <f>IFERROR(VLOOKUP(Filiais_Petz4[[#This Row],[FILIAL]],'[4]PETZ E ZEEDOG'!$B:$Q,16,0),"")</f>
        <v/>
      </c>
      <c r="P493" t="str">
        <f>IFERROR(VLOOKUP(Filiais_Petz4[[#This Row],[FILIAL]],'[4]PETZ E ZEEDOG'!$B:$R,17,0),"")</f>
        <v/>
      </c>
      <c r="Q493" t="str">
        <f>IFERROR(VLOOKUP(Filiais_Petz4[[#This Row],[FILIAL]],'[4]PETZ E ZEEDOG'!$B:$C,2,0),"")</f>
        <v/>
      </c>
    </row>
    <row r="494" spans="1:17" ht="14.45" hidden="1" customHeight="1" x14ac:dyDescent="0.25">
      <c r="A494" t="s">
        <v>547</v>
      </c>
      <c r="B494" t="str">
        <f>IFERROR(VLOOKUP(Filiais_Petz4[[#This Row],[FILIAL]],'[4]PETZ E ZEEDOG'!$B:$D,3,0),"")</f>
        <v/>
      </c>
      <c r="C494" t="str">
        <f>IFERROR(VLOOKUP(Filiais_Petz4[[#This Row],[FILIAL]],'[4]PETZ E ZEEDOG'!$B:$E,4,0),"")</f>
        <v/>
      </c>
      <c r="D494" t="str">
        <f>IFERROR(VLOOKUP(Filiais_Petz4[[#This Row],[FILIAL]],'[4]PETZ E ZEEDOG'!$B:$F,5,0),"")</f>
        <v/>
      </c>
      <c r="E494" t="str">
        <f>IFERROR(VLOOKUP(Filiais_Petz4[[#This Row],[FILIAL]],'[4]PETZ E ZEEDOG'!$B:$G,6,0),"")</f>
        <v/>
      </c>
      <c r="F494" s="1">
        <f>IFERROR(VLOOKUP(Filiais_Petz4[[#This Row],[FILIAL]],'[4]PETZ E ZEEDOG'!$B:$H,7,0),"")</f>
        <v>0</v>
      </c>
      <c r="G494" t="str">
        <f>IFERROR(VLOOKUP(Filiais_Petz4[[#This Row],[FILIAL]],'[4]PETZ E ZEEDOG'!$B$2:$R$1103,8,0),"")</f>
        <v/>
      </c>
      <c r="H494" t="str">
        <f>IFERROR(VLOOKUP(Filiais_Petz4[[#This Row],[FILIAL]],'[4]PETZ E ZEEDOG'!$B:$J,9,0),"")</f>
        <v/>
      </c>
      <c r="I494" t="str">
        <f>IFERROR(VLOOKUP(Filiais_Petz4[[#This Row],[FILIAL]],'[4]PETZ E ZEEDOG'!$B:$K,10,0),"")</f>
        <v/>
      </c>
      <c r="J494">
        <f>IFERROR(VLOOKUP(Filiais_Petz4[[#This Row],[FILIAL]],'[4]PETZ E ZEEDOG'!$B$2:$R$1103,11,0),"")</f>
        <v>0</v>
      </c>
      <c r="K494" s="89" t="str">
        <f>IFERROR(VLOOKUP(Filiais_Petz4[[#This Row],[FILIAL]],'[4]PETZ E ZEEDOG'!$B:$M,12,0),"")</f>
        <v/>
      </c>
      <c r="L494" t="str">
        <f>IFERROR(VLOOKUP(Filiais_Petz4[[#This Row],[FILIAL]],'[4]PETZ E ZEEDOG'!$B:$N,13,0),"")</f>
        <v/>
      </c>
      <c r="M494" t="str">
        <f>IFERROR(VLOOKUP(Filiais_Petz4[[#This Row],[FILIAL]],'[4]PETZ E ZEEDOG'!$B:$O,14,0),"")</f>
        <v/>
      </c>
      <c r="N494" t="str">
        <f>IFERROR(VLOOKUP(Filiais_Petz4[[#This Row],[FILIAL]],'[4]PETZ E ZEEDOG'!$B:$P,15,0),"")</f>
        <v>N</v>
      </c>
      <c r="O494" t="str">
        <f>IFERROR(VLOOKUP(Filiais_Petz4[[#This Row],[FILIAL]],'[4]PETZ E ZEEDOG'!$B:$Q,16,0),"")</f>
        <v/>
      </c>
      <c r="P494" t="str">
        <f>IFERROR(VLOOKUP(Filiais_Petz4[[#This Row],[FILIAL]],'[4]PETZ E ZEEDOG'!$B:$R,17,0),"")</f>
        <v/>
      </c>
      <c r="Q494" t="str">
        <f>IFERROR(VLOOKUP(Filiais_Petz4[[#This Row],[FILIAL]],'[4]PETZ E ZEEDOG'!$B:$C,2,0),"")</f>
        <v/>
      </c>
    </row>
    <row r="495" spans="1:17" ht="14.45" hidden="1" customHeight="1" x14ac:dyDescent="0.25">
      <c r="A495" t="s">
        <v>548</v>
      </c>
      <c r="B495" t="str">
        <f>IFERROR(VLOOKUP(Filiais_Petz4[[#This Row],[FILIAL]],'[4]PETZ E ZEEDOG'!$B:$D,3,0),"")</f>
        <v/>
      </c>
      <c r="C495" t="str">
        <f>IFERROR(VLOOKUP(Filiais_Petz4[[#This Row],[FILIAL]],'[4]PETZ E ZEEDOG'!$B:$E,4,0),"")</f>
        <v/>
      </c>
      <c r="D495" t="str">
        <f>IFERROR(VLOOKUP(Filiais_Petz4[[#This Row],[FILIAL]],'[4]PETZ E ZEEDOG'!$B:$F,5,0),"")</f>
        <v/>
      </c>
      <c r="E495" t="str">
        <f>IFERROR(VLOOKUP(Filiais_Petz4[[#This Row],[FILIAL]],'[4]PETZ E ZEEDOG'!$B:$G,6,0),"")</f>
        <v/>
      </c>
      <c r="F495" s="1">
        <f>IFERROR(VLOOKUP(Filiais_Petz4[[#This Row],[FILIAL]],'[4]PETZ E ZEEDOG'!$B:$H,7,0),"")</f>
        <v>0</v>
      </c>
      <c r="G495" t="str">
        <f>IFERROR(VLOOKUP(Filiais_Petz4[[#This Row],[FILIAL]],'[4]PETZ E ZEEDOG'!$B$2:$R$1103,8,0),"")</f>
        <v/>
      </c>
      <c r="H495" t="str">
        <f>IFERROR(VLOOKUP(Filiais_Petz4[[#This Row],[FILIAL]],'[4]PETZ E ZEEDOG'!$B:$J,9,0),"")</f>
        <v/>
      </c>
      <c r="I495" t="str">
        <f>IFERROR(VLOOKUP(Filiais_Petz4[[#This Row],[FILIAL]],'[4]PETZ E ZEEDOG'!$B:$K,10,0),"")</f>
        <v/>
      </c>
      <c r="J495">
        <f>IFERROR(VLOOKUP(Filiais_Petz4[[#This Row],[FILIAL]],'[4]PETZ E ZEEDOG'!$B$2:$R$1103,11,0),"")</f>
        <v>0</v>
      </c>
      <c r="K495" s="89" t="str">
        <f>IFERROR(VLOOKUP(Filiais_Petz4[[#This Row],[FILIAL]],'[4]PETZ E ZEEDOG'!$B:$M,12,0),"")</f>
        <v/>
      </c>
      <c r="L495" t="str">
        <f>IFERROR(VLOOKUP(Filiais_Petz4[[#This Row],[FILIAL]],'[4]PETZ E ZEEDOG'!$B:$N,13,0),"")</f>
        <v/>
      </c>
      <c r="M495" t="str">
        <f>IFERROR(VLOOKUP(Filiais_Petz4[[#This Row],[FILIAL]],'[4]PETZ E ZEEDOG'!$B:$O,14,0),"")</f>
        <v/>
      </c>
      <c r="N495" t="str">
        <f>IFERROR(VLOOKUP(Filiais_Petz4[[#This Row],[FILIAL]],'[4]PETZ E ZEEDOG'!$B:$P,15,0),"")</f>
        <v>N</v>
      </c>
      <c r="O495" t="str">
        <f>IFERROR(VLOOKUP(Filiais_Petz4[[#This Row],[FILIAL]],'[4]PETZ E ZEEDOG'!$B:$Q,16,0),"")</f>
        <v/>
      </c>
      <c r="P495" t="str">
        <f>IFERROR(VLOOKUP(Filiais_Petz4[[#This Row],[FILIAL]],'[4]PETZ E ZEEDOG'!$B:$R,17,0),"")</f>
        <v/>
      </c>
      <c r="Q495" t="str">
        <f>IFERROR(VLOOKUP(Filiais_Petz4[[#This Row],[FILIAL]],'[4]PETZ E ZEEDOG'!$B:$C,2,0),"")</f>
        <v/>
      </c>
    </row>
    <row r="496" spans="1:17" ht="14.45" hidden="1" customHeight="1" x14ac:dyDescent="0.25">
      <c r="A496" t="s">
        <v>549</v>
      </c>
      <c r="B496" t="str">
        <f>IFERROR(VLOOKUP(Filiais_Petz4[[#This Row],[FILIAL]],'[4]PETZ E ZEEDOG'!$B:$D,3,0),"")</f>
        <v/>
      </c>
      <c r="C496" t="str">
        <f>IFERROR(VLOOKUP(Filiais_Petz4[[#This Row],[FILIAL]],'[4]PETZ E ZEEDOG'!$B:$E,4,0),"")</f>
        <v/>
      </c>
      <c r="D496" t="str">
        <f>IFERROR(VLOOKUP(Filiais_Petz4[[#This Row],[FILIAL]],'[4]PETZ E ZEEDOG'!$B:$F,5,0),"")</f>
        <v/>
      </c>
      <c r="E496" t="str">
        <f>IFERROR(VLOOKUP(Filiais_Petz4[[#This Row],[FILIAL]],'[4]PETZ E ZEEDOG'!$B:$G,6,0),"")</f>
        <v/>
      </c>
      <c r="F496" s="1">
        <f>IFERROR(VLOOKUP(Filiais_Petz4[[#This Row],[FILIAL]],'[4]PETZ E ZEEDOG'!$B:$H,7,0),"")</f>
        <v>0</v>
      </c>
      <c r="G496" t="str">
        <f>IFERROR(VLOOKUP(Filiais_Petz4[[#This Row],[FILIAL]],'[4]PETZ E ZEEDOG'!$B$2:$R$1103,8,0),"")</f>
        <v/>
      </c>
      <c r="H496" t="str">
        <f>IFERROR(VLOOKUP(Filiais_Petz4[[#This Row],[FILIAL]],'[4]PETZ E ZEEDOG'!$B:$J,9,0),"")</f>
        <v/>
      </c>
      <c r="I496" t="str">
        <f>IFERROR(VLOOKUP(Filiais_Petz4[[#This Row],[FILIAL]],'[4]PETZ E ZEEDOG'!$B:$K,10,0),"")</f>
        <v/>
      </c>
      <c r="J496">
        <f>IFERROR(VLOOKUP(Filiais_Petz4[[#This Row],[FILIAL]],'[4]PETZ E ZEEDOG'!$B$2:$R$1103,11,0),"")</f>
        <v>0</v>
      </c>
      <c r="K496" s="89" t="str">
        <f>IFERROR(VLOOKUP(Filiais_Petz4[[#This Row],[FILIAL]],'[4]PETZ E ZEEDOG'!$B:$M,12,0),"")</f>
        <v/>
      </c>
      <c r="L496" t="str">
        <f>IFERROR(VLOOKUP(Filiais_Petz4[[#This Row],[FILIAL]],'[4]PETZ E ZEEDOG'!$B:$N,13,0),"")</f>
        <v/>
      </c>
      <c r="M496" t="str">
        <f>IFERROR(VLOOKUP(Filiais_Petz4[[#This Row],[FILIAL]],'[4]PETZ E ZEEDOG'!$B:$O,14,0),"")</f>
        <v/>
      </c>
      <c r="N496" t="str">
        <f>IFERROR(VLOOKUP(Filiais_Petz4[[#This Row],[FILIAL]],'[4]PETZ E ZEEDOG'!$B:$P,15,0),"")</f>
        <v>N</v>
      </c>
      <c r="O496" t="str">
        <f>IFERROR(VLOOKUP(Filiais_Petz4[[#This Row],[FILIAL]],'[4]PETZ E ZEEDOG'!$B:$Q,16,0),"")</f>
        <v/>
      </c>
      <c r="P496" t="str">
        <f>IFERROR(VLOOKUP(Filiais_Petz4[[#This Row],[FILIAL]],'[4]PETZ E ZEEDOG'!$B:$R,17,0),"")</f>
        <v/>
      </c>
      <c r="Q496" t="str">
        <f>IFERROR(VLOOKUP(Filiais_Petz4[[#This Row],[FILIAL]],'[4]PETZ E ZEEDOG'!$B:$C,2,0),"")</f>
        <v/>
      </c>
    </row>
    <row r="497" spans="1:17" ht="14.45" hidden="1" customHeight="1" x14ac:dyDescent="0.25">
      <c r="A497" t="s">
        <v>550</v>
      </c>
      <c r="B497" t="str">
        <f>IFERROR(VLOOKUP(Filiais_Petz4[[#This Row],[FILIAL]],'[4]PETZ E ZEEDOG'!$B:$D,3,0),"")</f>
        <v/>
      </c>
      <c r="C497" t="str">
        <f>IFERROR(VLOOKUP(Filiais_Petz4[[#This Row],[FILIAL]],'[4]PETZ E ZEEDOG'!$B:$E,4,0),"")</f>
        <v/>
      </c>
      <c r="D497" t="str">
        <f>IFERROR(VLOOKUP(Filiais_Petz4[[#This Row],[FILIAL]],'[4]PETZ E ZEEDOG'!$B:$F,5,0),"")</f>
        <v/>
      </c>
      <c r="E497" t="str">
        <f>IFERROR(VLOOKUP(Filiais_Petz4[[#This Row],[FILIAL]],'[4]PETZ E ZEEDOG'!$B:$G,6,0),"")</f>
        <v/>
      </c>
      <c r="F497" s="1">
        <f>IFERROR(VLOOKUP(Filiais_Petz4[[#This Row],[FILIAL]],'[4]PETZ E ZEEDOG'!$B:$H,7,0),"")</f>
        <v>0</v>
      </c>
      <c r="G497" t="str">
        <f>IFERROR(VLOOKUP(Filiais_Petz4[[#This Row],[FILIAL]],'[4]PETZ E ZEEDOG'!$B$2:$R$1103,8,0),"")</f>
        <v/>
      </c>
      <c r="H497" t="str">
        <f>IFERROR(VLOOKUP(Filiais_Petz4[[#This Row],[FILIAL]],'[4]PETZ E ZEEDOG'!$B:$J,9,0),"")</f>
        <v/>
      </c>
      <c r="I497" t="str">
        <f>IFERROR(VLOOKUP(Filiais_Petz4[[#This Row],[FILIAL]],'[4]PETZ E ZEEDOG'!$B:$K,10,0),"")</f>
        <v/>
      </c>
      <c r="J497">
        <f>IFERROR(VLOOKUP(Filiais_Petz4[[#This Row],[FILIAL]],'[4]PETZ E ZEEDOG'!$B$2:$R$1103,11,0),"")</f>
        <v>0</v>
      </c>
      <c r="K497" s="89" t="str">
        <f>IFERROR(VLOOKUP(Filiais_Petz4[[#This Row],[FILIAL]],'[4]PETZ E ZEEDOG'!$B:$M,12,0),"")</f>
        <v/>
      </c>
      <c r="L497" t="str">
        <f>IFERROR(VLOOKUP(Filiais_Petz4[[#This Row],[FILIAL]],'[4]PETZ E ZEEDOG'!$B:$N,13,0),"")</f>
        <v/>
      </c>
      <c r="M497" t="str">
        <f>IFERROR(VLOOKUP(Filiais_Petz4[[#This Row],[FILIAL]],'[4]PETZ E ZEEDOG'!$B:$O,14,0),"")</f>
        <v/>
      </c>
      <c r="N497" t="str">
        <f>IFERROR(VLOOKUP(Filiais_Petz4[[#This Row],[FILIAL]],'[4]PETZ E ZEEDOG'!$B:$P,15,0),"")</f>
        <v>N</v>
      </c>
      <c r="O497" t="str">
        <f>IFERROR(VLOOKUP(Filiais_Petz4[[#This Row],[FILIAL]],'[4]PETZ E ZEEDOG'!$B:$Q,16,0),"")</f>
        <v/>
      </c>
      <c r="P497" t="str">
        <f>IFERROR(VLOOKUP(Filiais_Petz4[[#This Row],[FILIAL]],'[4]PETZ E ZEEDOG'!$B:$R,17,0),"")</f>
        <v/>
      </c>
      <c r="Q497" t="str">
        <f>IFERROR(VLOOKUP(Filiais_Petz4[[#This Row],[FILIAL]],'[4]PETZ E ZEEDOG'!$B:$C,2,0),"")</f>
        <v/>
      </c>
    </row>
    <row r="498" spans="1:17" ht="14.45" hidden="1" customHeight="1" x14ac:dyDescent="0.25">
      <c r="A498" t="s">
        <v>551</v>
      </c>
      <c r="B498" t="str">
        <f>IFERROR(VLOOKUP(Filiais_Petz4[[#This Row],[FILIAL]],'[4]PETZ E ZEEDOG'!$B:$D,3,0),"")</f>
        <v/>
      </c>
      <c r="C498" t="str">
        <f>IFERROR(VLOOKUP(Filiais_Petz4[[#This Row],[FILIAL]],'[4]PETZ E ZEEDOG'!$B:$E,4,0),"")</f>
        <v/>
      </c>
      <c r="D498" t="str">
        <f>IFERROR(VLOOKUP(Filiais_Petz4[[#This Row],[FILIAL]],'[4]PETZ E ZEEDOG'!$B:$F,5,0),"")</f>
        <v/>
      </c>
      <c r="E498" t="str">
        <f>IFERROR(VLOOKUP(Filiais_Petz4[[#This Row],[FILIAL]],'[4]PETZ E ZEEDOG'!$B:$G,6,0),"")</f>
        <v/>
      </c>
      <c r="F498" s="1">
        <f>IFERROR(VLOOKUP(Filiais_Petz4[[#This Row],[FILIAL]],'[4]PETZ E ZEEDOG'!$B:$H,7,0),"")</f>
        <v>0</v>
      </c>
      <c r="G498" t="str">
        <f>IFERROR(VLOOKUP(Filiais_Petz4[[#This Row],[FILIAL]],'[4]PETZ E ZEEDOG'!$B$2:$R$1103,8,0),"")</f>
        <v/>
      </c>
      <c r="H498" t="str">
        <f>IFERROR(VLOOKUP(Filiais_Petz4[[#This Row],[FILIAL]],'[4]PETZ E ZEEDOG'!$B:$J,9,0),"")</f>
        <v/>
      </c>
      <c r="I498" t="str">
        <f>IFERROR(VLOOKUP(Filiais_Petz4[[#This Row],[FILIAL]],'[4]PETZ E ZEEDOG'!$B:$K,10,0),"")</f>
        <v/>
      </c>
      <c r="J498">
        <f>IFERROR(VLOOKUP(Filiais_Petz4[[#This Row],[FILIAL]],'[4]PETZ E ZEEDOG'!$B$2:$R$1103,11,0),"")</f>
        <v>0</v>
      </c>
      <c r="K498" s="89" t="str">
        <f>IFERROR(VLOOKUP(Filiais_Petz4[[#This Row],[FILIAL]],'[4]PETZ E ZEEDOG'!$B:$M,12,0),"")</f>
        <v/>
      </c>
      <c r="L498" t="str">
        <f>IFERROR(VLOOKUP(Filiais_Petz4[[#This Row],[FILIAL]],'[4]PETZ E ZEEDOG'!$B:$N,13,0),"")</f>
        <v/>
      </c>
      <c r="M498" t="str">
        <f>IFERROR(VLOOKUP(Filiais_Petz4[[#This Row],[FILIAL]],'[4]PETZ E ZEEDOG'!$B:$O,14,0),"")</f>
        <v/>
      </c>
      <c r="N498" t="str">
        <f>IFERROR(VLOOKUP(Filiais_Petz4[[#This Row],[FILIAL]],'[4]PETZ E ZEEDOG'!$B:$P,15,0),"")</f>
        <v>N</v>
      </c>
      <c r="O498" t="str">
        <f>IFERROR(VLOOKUP(Filiais_Petz4[[#This Row],[FILIAL]],'[4]PETZ E ZEEDOG'!$B:$Q,16,0),"")</f>
        <v/>
      </c>
      <c r="P498" t="str">
        <f>IFERROR(VLOOKUP(Filiais_Petz4[[#This Row],[FILIAL]],'[4]PETZ E ZEEDOG'!$B:$R,17,0),"")</f>
        <v/>
      </c>
      <c r="Q498" t="str">
        <f>IFERROR(VLOOKUP(Filiais_Petz4[[#This Row],[FILIAL]],'[4]PETZ E ZEEDOG'!$B:$C,2,0),"")</f>
        <v/>
      </c>
    </row>
    <row r="499" spans="1:17" ht="14.45" hidden="1" customHeight="1" x14ac:dyDescent="0.25">
      <c r="A499" t="s">
        <v>552</v>
      </c>
      <c r="B499" t="str">
        <f>IFERROR(VLOOKUP(Filiais_Petz4[[#This Row],[FILIAL]],'[4]PETZ E ZEEDOG'!$B:$D,3,0),"")</f>
        <v/>
      </c>
      <c r="C499" t="str">
        <f>IFERROR(VLOOKUP(Filiais_Petz4[[#This Row],[FILIAL]],'[4]PETZ E ZEEDOG'!$B:$E,4,0),"")</f>
        <v/>
      </c>
      <c r="D499" t="str">
        <f>IFERROR(VLOOKUP(Filiais_Petz4[[#This Row],[FILIAL]],'[4]PETZ E ZEEDOG'!$B:$F,5,0),"")</f>
        <v/>
      </c>
      <c r="E499" t="str">
        <f>IFERROR(VLOOKUP(Filiais_Petz4[[#This Row],[FILIAL]],'[4]PETZ E ZEEDOG'!$B:$G,6,0),"")</f>
        <v/>
      </c>
      <c r="F499" s="1">
        <f>IFERROR(VLOOKUP(Filiais_Petz4[[#This Row],[FILIAL]],'[4]PETZ E ZEEDOG'!$B:$H,7,0),"")</f>
        <v>0</v>
      </c>
      <c r="G499" t="str">
        <f>IFERROR(VLOOKUP(Filiais_Petz4[[#This Row],[FILIAL]],'[4]PETZ E ZEEDOG'!$B$2:$R$1103,8,0),"")</f>
        <v/>
      </c>
      <c r="H499" t="str">
        <f>IFERROR(VLOOKUP(Filiais_Petz4[[#This Row],[FILIAL]],'[4]PETZ E ZEEDOG'!$B:$J,9,0),"")</f>
        <v/>
      </c>
      <c r="I499" t="str">
        <f>IFERROR(VLOOKUP(Filiais_Petz4[[#This Row],[FILIAL]],'[4]PETZ E ZEEDOG'!$B:$K,10,0),"")</f>
        <v/>
      </c>
      <c r="J499">
        <f>IFERROR(VLOOKUP(Filiais_Petz4[[#This Row],[FILIAL]],'[4]PETZ E ZEEDOG'!$B$2:$R$1103,11,0),"")</f>
        <v>0</v>
      </c>
      <c r="K499" s="89" t="str">
        <f>IFERROR(VLOOKUP(Filiais_Petz4[[#This Row],[FILIAL]],'[4]PETZ E ZEEDOG'!$B:$M,12,0),"")</f>
        <v/>
      </c>
      <c r="L499" t="str">
        <f>IFERROR(VLOOKUP(Filiais_Petz4[[#This Row],[FILIAL]],'[4]PETZ E ZEEDOG'!$B:$N,13,0),"")</f>
        <v/>
      </c>
      <c r="M499" t="str">
        <f>IFERROR(VLOOKUP(Filiais_Petz4[[#This Row],[FILIAL]],'[4]PETZ E ZEEDOG'!$B:$O,14,0),"")</f>
        <v/>
      </c>
      <c r="N499" t="str">
        <f>IFERROR(VLOOKUP(Filiais_Petz4[[#This Row],[FILIAL]],'[4]PETZ E ZEEDOG'!$B:$P,15,0),"")</f>
        <v>N</v>
      </c>
      <c r="O499" t="str">
        <f>IFERROR(VLOOKUP(Filiais_Petz4[[#This Row],[FILIAL]],'[4]PETZ E ZEEDOG'!$B:$Q,16,0),"")</f>
        <v/>
      </c>
      <c r="P499" t="str">
        <f>IFERROR(VLOOKUP(Filiais_Petz4[[#This Row],[FILIAL]],'[4]PETZ E ZEEDOG'!$B:$R,17,0),"")</f>
        <v/>
      </c>
      <c r="Q499" t="str">
        <f>IFERROR(VLOOKUP(Filiais_Petz4[[#This Row],[FILIAL]],'[4]PETZ E ZEEDOG'!$B:$C,2,0),"")</f>
        <v/>
      </c>
    </row>
    <row r="500" spans="1:17" ht="14.45" hidden="1" customHeight="1" x14ac:dyDescent="0.25">
      <c r="A500" t="s">
        <v>553</v>
      </c>
      <c r="B500" t="str">
        <f>IFERROR(VLOOKUP(Filiais_Petz4[[#This Row],[FILIAL]],'[4]PETZ E ZEEDOG'!$B:$D,3,0),"")</f>
        <v/>
      </c>
      <c r="C500" t="str">
        <f>IFERROR(VLOOKUP(Filiais_Petz4[[#This Row],[FILIAL]],'[4]PETZ E ZEEDOG'!$B:$E,4,0),"")</f>
        <v/>
      </c>
      <c r="D500" t="str">
        <f>IFERROR(VLOOKUP(Filiais_Petz4[[#This Row],[FILIAL]],'[4]PETZ E ZEEDOG'!$B:$F,5,0),"")</f>
        <v/>
      </c>
      <c r="E500" t="str">
        <f>IFERROR(VLOOKUP(Filiais_Petz4[[#This Row],[FILIAL]],'[4]PETZ E ZEEDOG'!$B:$G,6,0),"")</f>
        <v/>
      </c>
      <c r="F500" s="1">
        <f>IFERROR(VLOOKUP(Filiais_Petz4[[#This Row],[FILIAL]],'[4]PETZ E ZEEDOG'!$B:$H,7,0),"")</f>
        <v>0</v>
      </c>
      <c r="G500" t="str">
        <f>IFERROR(VLOOKUP(Filiais_Petz4[[#This Row],[FILIAL]],'[4]PETZ E ZEEDOG'!$B$2:$R$1103,8,0),"")</f>
        <v/>
      </c>
      <c r="H500" t="str">
        <f>IFERROR(VLOOKUP(Filiais_Petz4[[#This Row],[FILIAL]],'[4]PETZ E ZEEDOG'!$B:$J,9,0),"")</f>
        <v/>
      </c>
      <c r="I500" t="str">
        <f>IFERROR(VLOOKUP(Filiais_Petz4[[#This Row],[FILIAL]],'[4]PETZ E ZEEDOG'!$B:$K,10,0),"")</f>
        <v/>
      </c>
      <c r="J500">
        <f>IFERROR(VLOOKUP(Filiais_Petz4[[#This Row],[FILIAL]],'[4]PETZ E ZEEDOG'!$B$2:$R$1103,11,0),"")</f>
        <v>0</v>
      </c>
      <c r="K500" s="89" t="str">
        <f>IFERROR(VLOOKUP(Filiais_Petz4[[#This Row],[FILIAL]],'[4]PETZ E ZEEDOG'!$B:$M,12,0),"")</f>
        <v/>
      </c>
      <c r="L500" t="str">
        <f>IFERROR(VLOOKUP(Filiais_Petz4[[#This Row],[FILIAL]],'[4]PETZ E ZEEDOG'!$B:$N,13,0),"")</f>
        <v/>
      </c>
      <c r="M500" t="str">
        <f>IFERROR(VLOOKUP(Filiais_Petz4[[#This Row],[FILIAL]],'[4]PETZ E ZEEDOG'!$B:$O,14,0),"")</f>
        <v/>
      </c>
      <c r="N500" t="str">
        <f>IFERROR(VLOOKUP(Filiais_Petz4[[#This Row],[FILIAL]],'[4]PETZ E ZEEDOG'!$B:$P,15,0),"")</f>
        <v>N</v>
      </c>
      <c r="O500" t="str">
        <f>IFERROR(VLOOKUP(Filiais_Petz4[[#This Row],[FILIAL]],'[4]PETZ E ZEEDOG'!$B:$Q,16,0),"")</f>
        <v/>
      </c>
      <c r="P500" t="str">
        <f>IFERROR(VLOOKUP(Filiais_Petz4[[#This Row],[FILIAL]],'[4]PETZ E ZEEDOG'!$B:$R,17,0),"")</f>
        <v/>
      </c>
      <c r="Q500" t="str">
        <f>IFERROR(VLOOKUP(Filiais_Petz4[[#This Row],[FILIAL]],'[4]PETZ E ZEEDOG'!$B:$C,2,0),"")</f>
        <v/>
      </c>
    </row>
    <row r="501" spans="1:17" ht="14.45" hidden="1" customHeight="1" x14ac:dyDescent="0.25">
      <c r="A501" t="s">
        <v>554</v>
      </c>
      <c r="B501" t="str">
        <f>IFERROR(VLOOKUP(Filiais_Petz4[[#This Row],[FILIAL]],'[4]PETZ E ZEEDOG'!$B:$D,3,0),"")</f>
        <v/>
      </c>
      <c r="C501" t="str">
        <f>IFERROR(VLOOKUP(Filiais_Petz4[[#This Row],[FILIAL]],'[4]PETZ E ZEEDOG'!$B:$E,4,0),"")</f>
        <v/>
      </c>
      <c r="D501" t="str">
        <f>IFERROR(VLOOKUP(Filiais_Petz4[[#This Row],[FILIAL]],'[4]PETZ E ZEEDOG'!$B:$F,5,0),"")</f>
        <v/>
      </c>
      <c r="E501" t="str">
        <f>IFERROR(VLOOKUP(Filiais_Petz4[[#This Row],[FILIAL]],'[4]PETZ E ZEEDOG'!$B:$G,6,0),"")</f>
        <v/>
      </c>
      <c r="F501" s="1">
        <f>IFERROR(VLOOKUP(Filiais_Petz4[[#This Row],[FILIAL]],'[4]PETZ E ZEEDOG'!$B:$H,7,0),"")</f>
        <v>0</v>
      </c>
      <c r="G501" t="str">
        <f>IFERROR(VLOOKUP(Filiais_Petz4[[#This Row],[FILIAL]],'[4]PETZ E ZEEDOG'!$B$2:$R$1103,8,0),"")</f>
        <v/>
      </c>
      <c r="H501" t="str">
        <f>IFERROR(VLOOKUP(Filiais_Petz4[[#This Row],[FILIAL]],'[4]PETZ E ZEEDOG'!$B:$J,9,0),"")</f>
        <v/>
      </c>
      <c r="I501" t="str">
        <f>IFERROR(VLOOKUP(Filiais_Petz4[[#This Row],[FILIAL]],'[4]PETZ E ZEEDOG'!$B:$K,10,0),"")</f>
        <v/>
      </c>
      <c r="J501">
        <f>IFERROR(VLOOKUP(Filiais_Petz4[[#This Row],[FILIAL]],'[4]PETZ E ZEEDOG'!$B$2:$R$1103,11,0),"")</f>
        <v>0</v>
      </c>
      <c r="K501" s="89" t="str">
        <f>IFERROR(VLOOKUP(Filiais_Petz4[[#This Row],[FILIAL]],'[4]PETZ E ZEEDOG'!$B:$M,12,0),"")</f>
        <v/>
      </c>
      <c r="L501" t="str">
        <f>IFERROR(VLOOKUP(Filiais_Petz4[[#This Row],[FILIAL]],'[4]PETZ E ZEEDOG'!$B:$N,13,0),"")</f>
        <v/>
      </c>
      <c r="M501" t="str">
        <f>IFERROR(VLOOKUP(Filiais_Petz4[[#This Row],[FILIAL]],'[4]PETZ E ZEEDOG'!$B:$O,14,0),"")</f>
        <v/>
      </c>
      <c r="N501" t="str">
        <f>IFERROR(VLOOKUP(Filiais_Petz4[[#This Row],[FILIAL]],'[4]PETZ E ZEEDOG'!$B:$P,15,0),"")</f>
        <v>N</v>
      </c>
      <c r="O501" t="str">
        <f>IFERROR(VLOOKUP(Filiais_Petz4[[#This Row],[FILIAL]],'[4]PETZ E ZEEDOG'!$B:$Q,16,0),"")</f>
        <v/>
      </c>
      <c r="P501" t="str">
        <f>IFERROR(VLOOKUP(Filiais_Petz4[[#This Row],[FILIAL]],'[4]PETZ E ZEEDOG'!$B:$R,17,0),"")</f>
        <v/>
      </c>
      <c r="Q501" t="str">
        <f>IFERROR(VLOOKUP(Filiais_Petz4[[#This Row],[FILIAL]],'[4]PETZ E ZEEDOG'!$B:$C,2,0),"")</f>
        <v/>
      </c>
    </row>
    <row r="502" spans="1:17" ht="14.45" hidden="1" customHeight="1" x14ac:dyDescent="0.25">
      <c r="A502" t="s">
        <v>555</v>
      </c>
      <c r="B502" t="str">
        <f>IFERROR(VLOOKUP(Filiais_Petz4[[#This Row],[FILIAL]],'[4]PETZ E ZEEDOG'!$B:$D,3,0),"")</f>
        <v/>
      </c>
      <c r="C502" t="str">
        <f>IFERROR(VLOOKUP(Filiais_Petz4[[#This Row],[FILIAL]],'[4]PETZ E ZEEDOG'!$B:$E,4,0),"")</f>
        <v/>
      </c>
      <c r="D502" t="str">
        <f>IFERROR(VLOOKUP(Filiais_Petz4[[#This Row],[FILIAL]],'[4]PETZ E ZEEDOG'!$B:$F,5,0),"")</f>
        <v/>
      </c>
      <c r="E502" t="str">
        <f>IFERROR(VLOOKUP(Filiais_Petz4[[#This Row],[FILIAL]],'[4]PETZ E ZEEDOG'!$B:$G,6,0),"")</f>
        <v/>
      </c>
      <c r="F502" s="1">
        <f>IFERROR(VLOOKUP(Filiais_Petz4[[#This Row],[FILIAL]],'[4]PETZ E ZEEDOG'!$B:$H,7,0),"")</f>
        <v>0</v>
      </c>
      <c r="G502" t="str">
        <f>IFERROR(VLOOKUP(Filiais_Petz4[[#This Row],[FILIAL]],'[4]PETZ E ZEEDOG'!$B$2:$R$1103,8,0),"")</f>
        <v/>
      </c>
      <c r="H502" t="str">
        <f>IFERROR(VLOOKUP(Filiais_Petz4[[#This Row],[FILIAL]],'[4]PETZ E ZEEDOG'!$B:$J,9,0),"")</f>
        <v/>
      </c>
      <c r="I502" t="str">
        <f>IFERROR(VLOOKUP(Filiais_Petz4[[#This Row],[FILIAL]],'[4]PETZ E ZEEDOG'!$B:$K,10,0),"")</f>
        <v/>
      </c>
      <c r="J502">
        <f>IFERROR(VLOOKUP(Filiais_Petz4[[#This Row],[FILIAL]],'[4]PETZ E ZEEDOG'!$B$2:$R$1103,11,0),"")</f>
        <v>0</v>
      </c>
      <c r="K502" s="89" t="str">
        <f>IFERROR(VLOOKUP(Filiais_Petz4[[#This Row],[FILIAL]],'[4]PETZ E ZEEDOG'!$B:$M,12,0),"")</f>
        <v/>
      </c>
      <c r="L502" t="str">
        <f>IFERROR(VLOOKUP(Filiais_Petz4[[#This Row],[FILIAL]],'[4]PETZ E ZEEDOG'!$B:$N,13,0),"")</f>
        <v/>
      </c>
      <c r="M502" t="str">
        <f>IFERROR(VLOOKUP(Filiais_Petz4[[#This Row],[FILIAL]],'[4]PETZ E ZEEDOG'!$B:$O,14,0),"")</f>
        <v/>
      </c>
      <c r="N502" t="str">
        <f>IFERROR(VLOOKUP(Filiais_Petz4[[#This Row],[FILIAL]],'[4]PETZ E ZEEDOG'!$B:$P,15,0),"")</f>
        <v>N</v>
      </c>
      <c r="O502" t="str">
        <f>IFERROR(VLOOKUP(Filiais_Petz4[[#This Row],[FILIAL]],'[4]PETZ E ZEEDOG'!$B:$Q,16,0),"")</f>
        <v/>
      </c>
      <c r="P502" t="str">
        <f>IFERROR(VLOOKUP(Filiais_Petz4[[#This Row],[FILIAL]],'[4]PETZ E ZEEDOG'!$B:$R,17,0),"")</f>
        <v/>
      </c>
      <c r="Q502" t="str">
        <f>IFERROR(VLOOKUP(Filiais_Petz4[[#This Row],[FILIAL]],'[4]PETZ E ZEEDOG'!$B:$C,2,0),"")</f>
        <v/>
      </c>
    </row>
    <row r="503" spans="1:17" ht="14.45" hidden="1" customHeight="1" x14ac:dyDescent="0.25">
      <c r="A503" t="s">
        <v>556</v>
      </c>
      <c r="B503" t="str">
        <f>IFERROR(VLOOKUP(Filiais_Petz4[[#This Row],[FILIAL]],'[4]PETZ E ZEEDOG'!$B:$D,3,0),"")</f>
        <v/>
      </c>
      <c r="C503" t="str">
        <f>IFERROR(VLOOKUP(Filiais_Petz4[[#This Row],[FILIAL]],'[4]PETZ E ZEEDOG'!$B:$E,4,0),"")</f>
        <v/>
      </c>
      <c r="D503" t="str">
        <f>IFERROR(VLOOKUP(Filiais_Petz4[[#This Row],[FILIAL]],'[4]PETZ E ZEEDOG'!$B:$F,5,0),"")</f>
        <v/>
      </c>
      <c r="E503" t="str">
        <f>IFERROR(VLOOKUP(Filiais_Petz4[[#This Row],[FILIAL]],'[4]PETZ E ZEEDOG'!$B:$G,6,0),"")</f>
        <v/>
      </c>
      <c r="F503" s="1">
        <f>IFERROR(VLOOKUP(Filiais_Petz4[[#This Row],[FILIAL]],'[4]PETZ E ZEEDOG'!$B:$H,7,0),"")</f>
        <v>0</v>
      </c>
      <c r="G503" t="str">
        <f>IFERROR(VLOOKUP(Filiais_Petz4[[#This Row],[FILIAL]],'[4]PETZ E ZEEDOG'!$B$2:$R$1103,8,0),"")</f>
        <v/>
      </c>
      <c r="H503" t="str">
        <f>IFERROR(VLOOKUP(Filiais_Petz4[[#This Row],[FILIAL]],'[4]PETZ E ZEEDOG'!$B:$J,9,0),"")</f>
        <v/>
      </c>
      <c r="I503" t="str">
        <f>IFERROR(VLOOKUP(Filiais_Petz4[[#This Row],[FILIAL]],'[4]PETZ E ZEEDOG'!$B:$K,10,0),"")</f>
        <v/>
      </c>
      <c r="J503">
        <f>IFERROR(VLOOKUP(Filiais_Petz4[[#This Row],[FILIAL]],'[4]PETZ E ZEEDOG'!$B$2:$R$1103,11,0),"")</f>
        <v>0</v>
      </c>
      <c r="K503" s="89" t="str">
        <f>IFERROR(VLOOKUP(Filiais_Petz4[[#This Row],[FILIAL]],'[4]PETZ E ZEEDOG'!$B:$M,12,0),"")</f>
        <v/>
      </c>
      <c r="L503" t="str">
        <f>IFERROR(VLOOKUP(Filiais_Petz4[[#This Row],[FILIAL]],'[4]PETZ E ZEEDOG'!$B:$N,13,0),"")</f>
        <v/>
      </c>
      <c r="M503" t="str">
        <f>IFERROR(VLOOKUP(Filiais_Petz4[[#This Row],[FILIAL]],'[4]PETZ E ZEEDOG'!$B:$O,14,0),"")</f>
        <v/>
      </c>
      <c r="N503" t="str">
        <f>IFERROR(VLOOKUP(Filiais_Petz4[[#This Row],[FILIAL]],'[4]PETZ E ZEEDOG'!$B:$P,15,0),"")</f>
        <v>N</v>
      </c>
      <c r="O503" t="str">
        <f>IFERROR(VLOOKUP(Filiais_Petz4[[#This Row],[FILIAL]],'[4]PETZ E ZEEDOG'!$B:$Q,16,0),"")</f>
        <v/>
      </c>
      <c r="P503" t="str">
        <f>IFERROR(VLOOKUP(Filiais_Petz4[[#This Row],[FILIAL]],'[4]PETZ E ZEEDOG'!$B:$R,17,0),"")</f>
        <v/>
      </c>
      <c r="Q503" t="str">
        <f>IFERROR(VLOOKUP(Filiais_Petz4[[#This Row],[FILIAL]],'[4]PETZ E ZEEDOG'!$B:$C,2,0),"")</f>
        <v/>
      </c>
    </row>
    <row r="504" spans="1:17" ht="14.45" hidden="1" customHeight="1" x14ac:dyDescent="0.25">
      <c r="A504" t="s">
        <v>557</v>
      </c>
      <c r="B504" t="str">
        <f>IFERROR(VLOOKUP(Filiais_Petz4[[#This Row],[FILIAL]],'[4]PETZ E ZEEDOG'!$B:$D,3,0),"")</f>
        <v/>
      </c>
      <c r="C504" t="str">
        <f>IFERROR(VLOOKUP(Filiais_Petz4[[#This Row],[FILIAL]],'[4]PETZ E ZEEDOG'!$B:$E,4,0),"")</f>
        <v/>
      </c>
      <c r="D504" t="str">
        <f>IFERROR(VLOOKUP(Filiais_Petz4[[#This Row],[FILIAL]],'[4]PETZ E ZEEDOG'!$B:$F,5,0),"")</f>
        <v/>
      </c>
      <c r="E504" t="str">
        <f>IFERROR(VLOOKUP(Filiais_Petz4[[#This Row],[FILIAL]],'[4]PETZ E ZEEDOG'!$B:$G,6,0),"")</f>
        <v/>
      </c>
      <c r="F504" s="1">
        <f>IFERROR(VLOOKUP(Filiais_Petz4[[#This Row],[FILIAL]],'[4]PETZ E ZEEDOG'!$B:$H,7,0),"")</f>
        <v>0</v>
      </c>
      <c r="G504" t="str">
        <f>IFERROR(VLOOKUP(Filiais_Petz4[[#This Row],[FILIAL]],'[4]PETZ E ZEEDOG'!$B$2:$R$1103,8,0),"")</f>
        <v/>
      </c>
      <c r="H504" t="str">
        <f>IFERROR(VLOOKUP(Filiais_Petz4[[#This Row],[FILIAL]],'[4]PETZ E ZEEDOG'!$B:$J,9,0),"")</f>
        <v/>
      </c>
      <c r="I504" t="str">
        <f>IFERROR(VLOOKUP(Filiais_Petz4[[#This Row],[FILIAL]],'[4]PETZ E ZEEDOG'!$B:$K,10,0),"")</f>
        <v/>
      </c>
      <c r="J504">
        <f>IFERROR(VLOOKUP(Filiais_Petz4[[#This Row],[FILIAL]],'[4]PETZ E ZEEDOG'!$B$2:$R$1103,11,0),"")</f>
        <v>0</v>
      </c>
      <c r="K504" s="89" t="str">
        <f>IFERROR(VLOOKUP(Filiais_Petz4[[#This Row],[FILIAL]],'[4]PETZ E ZEEDOG'!$B:$M,12,0),"")</f>
        <v/>
      </c>
      <c r="L504" t="str">
        <f>IFERROR(VLOOKUP(Filiais_Petz4[[#This Row],[FILIAL]],'[4]PETZ E ZEEDOG'!$B:$N,13,0),"")</f>
        <v/>
      </c>
      <c r="M504" t="str">
        <f>IFERROR(VLOOKUP(Filiais_Petz4[[#This Row],[FILIAL]],'[4]PETZ E ZEEDOG'!$B:$O,14,0),"")</f>
        <v/>
      </c>
      <c r="N504" t="str">
        <f>IFERROR(VLOOKUP(Filiais_Petz4[[#This Row],[FILIAL]],'[4]PETZ E ZEEDOG'!$B:$P,15,0),"")</f>
        <v>N</v>
      </c>
      <c r="O504" t="str">
        <f>IFERROR(VLOOKUP(Filiais_Petz4[[#This Row],[FILIAL]],'[4]PETZ E ZEEDOG'!$B:$Q,16,0),"")</f>
        <v/>
      </c>
      <c r="P504" t="str">
        <f>IFERROR(VLOOKUP(Filiais_Petz4[[#This Row],[FILIAL]],'[4]PETZ E ZEEDOG'!$B:$R,17,0),"")</f>
        <v/>
      </c>
      <c r="Q504" t="str">
        <f>IFERROR(VLOOKUP(Filiais_Petz4[[#This Row],[FILIAL]],'[4]PETZ E ZEEDOG'!$B:$C,2,0),"")</f>
        <v/>
      </c>
    </row>
    <row r="505" spans="1:17" ht="14.45" hidden="1" customHeight="1" x14ac:dyDescent="0.25">
      <c r="A505" t="s">
        <v>558</v>
      </c>
      <c r="B505" t="str">
        <f>IFERROR(VLOOKUP(Filiais_Petz4[[#This Row],[FILIAL]],'[4]PETZ E ZEEDOG'!$B:$D,3,0),"")</f>
        <v/>
      </c>
      <c r="C505" t="str">
        <f>IFERROR(VLOOKUP(Filiais_Petz4[[#This Row],[FILIAL]],'[4]PETZ E ZEEDOG'!$B:$E,4,0),"")</f>
        <v/>
      </c>
      <c r="D505" t="str">
        <f>IFERROR(VLOOKUP(Filiais_Petz4[[#This Row],[FILIAL]],'[4]PETZ E ZEEDOG'!$B:$F,5,0),"")</f>
        <v/>
      </c>
      <c r="E505" t="str">
        <f>IFERROR(VLOOKUP(Filiais_Petz4[[#This Row],[FILIAL]],'[4]PETZ E ZEEDOG'!$B:$G,6,0),"")</f>
        <v/>
      </c>
      <c r="F505" s="1">
        <f>IFERROR(VLOOKUP(Filiais_Petz4[[#This Row],[FILIAL]],'[4]PETZ E ZEEDOG'!$B:$H,7,0),"")</f>
        <v>0</v>
      </c>
      <c r="G505" t="str">
        <f>IFERROR(VLOOKUP(Filiais_Petz4[[#This Row],[FILIAL]],'[4]PETZ E ZEEDOG'!$B$2:$R$1103,8,0),"")</f>
        <v/>
      </c>
      <c r="H505" t="str">
        <f>IFERROR(VLOOKUP(Filiais_Petz4[[#This Row],[FILIAL]],'[4]PETZ E ZEEDOG'!$B:$J,9,0),"")</f>
        <v/>
      </c>
      <c r="I505" t="str">
        <f>IFERROR(VLOOKUP(Filiais_Petz4[[#This Row],[FILIAL]],'[4]PETZ E ZEEDOG'!$B:$K,10,0),"")</f>
        <v/>
      </c>
      <c r="J505">
        <f>IFERROR(VLOOKUP(Filiais_Petz4[[#This Row],[FILIAL]],'[4]PETZ E ZEEDOG'!$B$2:$R$1103,11,0),"")</f>
        <v>0</v>
      </c>
      <c r="K505" s="89" t="str">
        <f>IFERROR(VLOOKUP(Filiais_Petz4[[#This Row],[FILIAL]],'[4]PETZ E ZEEDOG'!$B:$M,12,0),"")</f>
        <v/>
      </c>
      <c r="L505" t="str">
        <f>IFERROR(VLOOKUP(Filiais_Petz4[[#This Row],[FILIAL]],'[4]PETZ E ZEEDOG'!$B:$N,13,0),"")</f>
        <v/>
      </c>
      <c r="M505" t="str">
        <f>IFERROR(VLOOKUP(Filiais_Petz4[[#This Row],[FILIAL]],'[4]PETZ E ZEEDOG'!$B:$O,14,0),"")</f>
        <v/>
      </c>
      <c r="N505" t="str">
        <f>IFERROR(VLOOKUP(Filiais_Petz4[[#This Row],[FILIAL]],'[4]PETZ E ZEEDOG'!$B:$P,15,0),"")</f>
        <v>N</v>
      </c>
      <c r="O505" t="str">
        <f>IFERROR(VLOOKUP(Filiais_Petz4[[#This Row],[FILIAL]],'[4]PETZ E ZEEDOG'!$B:$Q,16,0),"")</f>
        <v/>
      </c>
      <c r="P505" t="str">
        <f>IFERROR(VLOOKUP(Filiais_Petz4[[#This Row],[FILIAL]],'[4]PETZ E ZEEDOG'!$B:$R,17,0),"")</f>
        <v/>
      </c>
      <c r="Q505" t="str">
        <f>IFERROR(VLOOKUP(Filiais_Petz4[[#This Row],[FILIAL]],'[4]PETZ E ZEEDOG'!$B:$C,2,0),"")</f>
        <v/>
      </c>
    </row>
    <row r="506" spans="1:17" ht="14.45" hidden="1" customHeight="1" x14ac:dyDescent="0.25">
      <c r="A506" t="s">
        <v>559</v>
      </c>
      <c r="B506" t="str">
        <f>IFERROR(VLOOKUP(Filiais_Petz4[[#This Row],[FILIAL]],'[4]PETZ E ZEEDOG'!$B:$D,3,0),"")</f>
        <v/>
      </c>
      <c r="C506" t="str">
        <f>IFERROR(VLOOKUP(Filiais_Petz4[[#This Row],[FILIAL]],'[4]PETZ E ZEEDOG'!$B:$E,4,0),"")</f>
        <v/>
      </c>
      <c r="D506" t="str">
        <f>IFERROR(VLOOKUP(Filiais_Petz4[[#This Row],[FILIAL]],'[4]PETZ E ZEEDOG'!$B:$F,5,0),"")</f>
        <v/>
      </c>
      <c r="E506" t="str">
        <f>IFERROR(VLOOKUP(Filiais_Petz4[[#This Row],[FILIAL]],'[4]PETZ E ZEEDOG'!$B:$G,6,0),"")</f>
        <v/>
      </c>
      <c r="F506" s="1">
        <f>IFERROR(VLOOKUP(Filiais_Petz4[[#This Row],[FILIAL]],'[4]PETZ E ZEEDOG'!$B:$H,7,0),"")</f>
        <v>0</v>
      </c>
      <c r="G506" t="str">
        <f>IFERROR(VLOOKUP(Filiais_Petz4[[#This Row],[FILIAL]],'[4]PETZ E ZEEDOG'!$B$2:$R$1103,8,0),"")</f>
        <v/>
      </c>
      <c r="H506" t="str">
        <f>IFERROR(VLOOKUP(Filiais_Petz4[[#This Row],[FILIAL]],'[4]PETZ E ZEEDOG'!$B:$J,9,0),"")</f>
        <v/>
      </c>
      <c r="I506" t="str">
        <f>IFERROR(VLOOKUP(Filiais_Petz4[[#This Row],[FILIAL]],'[4]PETZ E ZEEDOG'!$B:$K,10,0),"")</f>
        <v/>
      </c>
      <c r="J506">
        <f>IFERROR(VLOOKUP(Filiais_Petz4[[#This Row],[FILIAL]],'[4]PETZ E ZEEDOG'!$B$2:$R$1103,11,0),"")</f>
        <v>0</v>
      </c>
      <c r="K506" s="89" t="str">
        <f>IFERROR(VLOOKUP(Filiais_Petz4[[#This Row],[FILIAL]],'[4]PETZ E ZEEDOG'!$B:$M,12,0),"")</f>
        <v/>
      </c>
      <c r="L506" t="str">
        <f>IFERROR(VLOOKUP(Filiais_Petz4[[#This Row],[FILIAL]],'[4]PETZ E ZEEDOG'!$B:$N,13,0),"")</f>
        <v/>
      </c>
      <c r="M506" t="str">
        <f>IFERROR(VLOOKUP(Filiais_Petz4[[#This Row],[FILIAL]],'[4]PETZ E ZEEDOG'!$B:$O,14,0),"")</f>
        <v/>
      </c>
      <c r="N506" t="str">
        <f>IFERROR(VLOOKUP(Filiais_Petz4[[#This Row],[FILIAL]],'[4]PETZ E ZEEDOG'!$B:$P,15,0),"")</f>
        <v>N</v>
      </c>
      <c r="O506" t="str">
        <f>IFERROR(VLOOKUP(Filiais_Petz4[[#This Row],[FILIAL]],'[4]PETZ E ZEEDOG'!$B:$Q,16,0),"")</f>
        <v/>
      </c>
      <c r="P506" t="str">
        <f>IFERROR(VLOOKUP(Filiais_Petz4[[#This Row],[FILIAL]],'[4]PETZ E ZEEDOG'!$B:$R,17,0),"")</f>
        <v/>
      </c>
      <c r="Q506" t="str">
        <f>IFERROR(VLOOKUP(Filiais_Petz4[[#This Row],[FILIAL]],'[4]PETZ E ZEEDOG'!$B:$C,2,0),"")</f>
        <v/>
      </c>
    </row>
    <row r="507" spans="1:17" ht="14.45" hidden="1" customHeight="1" x14ac:dyDescent="0.25">
      <c r="A507" t="s">
        <v>560</v>
      </c>
      <c r="B507" t="str">
        <f>IFERROR(VLOOKUP(Filiais_Petz4[[#This Row],[FILIAL]],'[4]PETZ E ZEEDOG'!$B:$D,3,0),"")</f>
        <v/>
      </c>
      <c r="C507" t="str">
        <f>IFERROR(VLOOKUP(Filiais_Petz4[[#This Row],[FILIAL]],'[4]PETZ E ZEEDOG'!$B:$E,4,0),"")</f>
        <v/>
      </c>
      <c r="D507" t="str">
        <f>IFERROR(VLOOKUP(Filiais_Petz4[[#This Row],[FILIAL]],'[4]PETZ E ZEEDOG'!$B:$F,5,0),"")</f>
        <v/>
      </c>
      <c r="E507" t="str">
        <f>IFERROR(VLOOKUP(Filiais_Petz4[[#This Row],[FILIAL]],'[4]PETZ E ZEEDOG'!$B:$G,6,0),"")</f>
        <v/>
      </c>
      <c r="F507" s="1">
        <f>IFERROR(VLOOKUP(Filiais_Petz4[[#This Row],[FILIAL]],'[4]PETZ E ZEEDOG'!$B:$H,7,0),"")</f>
        <v>0</v>
      </c>
      <c r="G507" t="str">
        <f>IFERROR(VLOOKUP(Filiais_Petz4[[#This Row],[FILIAL]],'[4]PETZ E ZEEDOG'!$B$2:$R$1103,8,0),"")</f>
        <v/>
      </c>
      <c r="H507" t="str">
        <f>IFERROR(VLOOKUP(Filiais_Petz4[[#This Row],[FILIAL]],'[4]PETZ E ZEEDOG'!$B:$J,9,0),"")</f>
        <v/>
      </c>
      <c r="I507" t="str">
        <f>IFERROR(VLOOKUP(Filiais_Petz4[[#This Row],[FILIAL]],'[4]PETZ E ZEEDOG'!$B:$K,10,0),"")</f>
        <v/>
      </c>
      <c r="J507">
        <f>IFERROR(VLOOKUP(Filiais_Petz4[[#This Row],[FILIAL]],'[4]PETZ E ZEEDOG'!$B$2:$R$1103,11,0),"")</f>
        <v>0</v>
      </c>
      <c r="K507" s="89" t="str">
        <f>IFERROR(VLOOKUP(Filiais_Petz4[[#This Row],[FILIAL]],'[4]PETZ E ZEEDOG'!$B:$M,12,0),"")</f>
        <v/>
      </c>
      <c r="L507" t="str">
        <f>IFERROR(VLOOKUP(Filiais_Petz4[[#This Row],[FILIAL]],'[4]PETZ E ZEEDOG'!$B:$N,13,0),"")</f>
        <v/>
      </c>
      <c r="M507" t="str">
        <f>IFERROR(VLOOKUP(Filiais_Petz4[[#This Row],[FILIAL]],'[4]PETZ E ZEEDOG'!$B:$O,14,0),"")</f>
        <v/>
      </c>
      <c r="N507" t="str">
        <f>IFERROR(VLOOKUP(Filiais_Petz4[[#This Row],[FILIAL]],'[4]PETZ E ZEEDOG'!$B:$P,15,0),"")</f>
        <v>N</v>
      </c>
      <c r="O507" t="str">
        <f>IFERROR(VLOOKUP(Filiais_Petz4[[#This Row],[FILIAL]],'[4]PETZ E ZEEDOG'!$B:$Q,16,0),"")</f>
        <v/>
      </c>
      <c r="P507" t="str">
        <f>IFERROR(VLOOKUP(Filiais_Petz4[[#This Row],[FILIAL]],'[4]PETZ E ZEEDOG'!$B:$R,17,0),"")</f>
        <v/>
      </c>
      <c r="Q507" t="str">
        <f>IFERROR(VLOOKUP(Filiais_Petz4[[#This Row],[FILIAL]],'[4]PETZ E ZEEDOG'!$B:$C,2,0),"")</f>
        <v/>
      </c>
    </row>
    <row r="508" spans="1:17" ht="14.45" hidden="1" customHeight="1" x14ac:dyDescent="0.25">
      <c r="A508" t="s">
        <v>561</v>
      </c>
      <c r="B508" t="str">
        <f>IFERROR(VLOOKUP(Filiais_Petz4[[#This Row],[FILIAL]],'[4]PETZ E ZEEDOG'!$B:$D,3,0),"")</f>
        <v/>
      </c>
      <c r="C508" t="str">
        <f>IFERROR(VLOOKUP(Filiais_Petz4[[#This Row],[FILIAL]],'[4]PETZ E ZEEDOG'!$B:$E,4,0),"")</f>
        <v/>
      </c>
      <c r="D508" t="str">
        <f>IFERROR(VLOOKUP(Filiais_Petz4[[#This Row],[FILIAL]],'[4]PETZ E ZEEDOG'!$B:$F,5,0),"")</f>
        <v/>
      </c>
      <c r="E508" t="str">
        <f>IFERROR(VLOOKUP(Filiais_Petz4[[#This Row],[FILIAL]],'[4]PETZ E ZEEDOG'!$B:$G,6,0),"")</f>
        <v/>
      </c>
      <c r="F508" s="1">
        <f>IFERROR(VLOOKUP(Filiais_Petz4[[#This Row],[FILIAL]],'[4]PETZ E ZEEDOG'!$B:$H,7,0),"")</f>
        <v>0</v>
      </c>
      <c r="G508" t="str">
        <f>IFERROR(VLOOKUP(Filiais_Petz4[[#This Row],[FILIAL]],'[4]PETZ E ZEEDOG'!$B$2:$R$1103,8,0),"")</f>
        <v/>
      </c>
      <c r="H508" t="str">
        <f>IFERROR(VLOOKUP(Filiais_Petz4[[#This Row],[FILIAL]],'[4]PETZ E ZEEDOG'!$B:$J,9,0),"")</f>
        <v/>
      </c>
      <c r="I508" t="str">
        <f>IFERROR(VLOOKUP(Filiais_Petz4[[#This Row],[FILIAL]],'[4]PETZ E ZEEDOG'!$B:$K,10,0),"")</f>
        <v/>
      </c>
      <c r="J508">
        <f>IFERROR(VLOOKUP(Filiais_Petz4[[#This Row],[FILIAL]],'[4]PETZ E ZEEDOG'!$B$2:$R$1103,11,0),"")</f>
        <v>0</v>
      </c>
      <c r="K508" s="89" t="str">
        <f>IFERROR(VLOOKUP(Filiais_Petz4[[#This Row],[FILIAL]],'[4]PETZ E ZEEDOG'!$B:$M,12,0),"")</f>
        <v/>
      </c>
      <c r="L508" t="str">
        <f>IFERROR(VLOOKUP(Filiais_Petz4[[#This Row],[FILIAL]],'[4]PETZ E ZEEDOG'!$B:$N,13,0),"")</f>
        <v/>
      </c>
      <c r="M508" t="str">
        <f>IFERROR(VLOOKUP(Filiais_Petz4[[#This Row],[FILIAL]],'[4]PETZ E ZEEDOG'!$B:$O,14,0),"")</f>
        <v/>
      </c>
      <c r="N508" t="str">
        <f>IFERROR(VLOOKUP(Filiais_Petz4[[#This Row],[FILIAL]],'[4]PETZ E ZEEDOG'!$B:$P,15,0),"")</f>
        <v>N</v>
      </c>
      <c r="O508" t="str">
        <f>IFERROR(VLOOKUP(Filiais_Petz4[[#This Row],[FILIAL]],'[4]PETZ E ZEEDOG'!$B:$Q,16,0),"")</f>
        <v/>
      </c>
      <c r="P508" t="str">
        <f>IFERROR(VLOOKUP(Filiais_Petz4[[#This Row],[FILIAL]],'[4]PETZ E ZEEDOG'!$B:$R,17,0),"")</f>
        <v/>
      </c>
      <c r="Q508" t="str">
        <f>IFERROR(VLOOKUP(Filiais_Petz4[[#This Row],[FILIAL]],'[4]PETZ E ZEEDOG'!$B:$C,2,0),"")</f>
        <v/>
      </c>
    </row>
    <row r="509" spans="1:17" ht="14.45" hidden="1" customHeight="1" x14ac:dyDescent="0.25">
      <c r="A509" t="s">
        <v>562</v>
      </c>
      <c r="B509" t="str">
        <f>IFERROR(VLOOKUP(Filiais_Petz4[[#This Row],[FILIAL]],'[4]PETZ E ZEEDOG'!$B:$D,3,0),"")</f>
        <v/>
      </c>
      <c r="C509" t="str">
        <f>IFERROR(VLOOKUP(Filiais_Petz4[[#This Row],[FILIAL]],'[4]PETZ E ZEEDOG'!$B:$E,4,0),"")</f>
        <v/>
      </c>
      <c r="D509" t="str">
        <f>IFERROR(VLOOKUP(Filiais_Petz4[[#This Row],[FILIAL]],'[4]PETZ E ZEEDOG'!$B:$F,5,0),"")</f>
        <v/>
      </c>
      <c r="E509" t="str">
        <f>IFERROR(VLOOKUP(Filiais_Petz4[[#This Row],[FILIAL]],'[4]PETZ E ZEEDOG'!$B:$G,6,0),"")</f>
        <v/>
      </c>
      <c r="F509" s="1">
        <f>IFERROR(VLOOKUP(Filiais_Petz4[[#This Row],[FILIAL]],'[4]PETZ E ZEEDOG'!$B:$H,7,0),"")</f>
        <v>0</v>
      </c>
      <c r="G509" t="str">
        <f>IFERROR(VLOOKUP(Filiais_Petz4[[#This Row],[FILIAL]],'[4]PETZ E ZEEDOG'!$B$2:$R$1103,8,0),"")</f>
        <v/>
      </c>
      <c r="H509" t="str">
        <f>IFERROR(VLOOKUP(Filiais_Petz4[[#This Row],[FILIAL]],'[4]PETZ E ZEEDOG'!$B:$J,9,0),"")</f>
        <v/>
      </c>
      <c r="I509" t="str">
        <f>IFERROR(VLOOKUP(Filiais_Petz4[[#This Row],[FILIAL]],'[4]PETZ E ZEEDOG'!$B:$K,10,0),"")</f>
        <v/>
      </c>
      <c r="J509">
        <f>IFERROR(VLOOKUP(Filiais_Petz4[[#This Row],[FILIAL]],'[4]PETZ E ZEEDOG'!$B$2:$R$1103,11,0),"")</f>
        <v>0</v>
      </c>
      <c r="K509" s="89" t="str">
        <f>IFERROR(VLOOKUP(Filiais_Petz4[[#This Row],[FILIAL]],'[4]PETZ E ZEEDOG'!$B:$M,12,0),"")</f>
        <v/>
      </c>
      <c r="L509" t="str">
        <f>IFERROR(VLOOKUP(Filiais_Petz4[[#This Row],[FILIAL]],'[4]PETZ E ZEEDOG'!$B:$N,13,0),"")</f>
        <v/>
      </c>
      <c r="M509" t="str">
        <f>IFERROR(VLOOKUP(Filiais_Petz4[[#This Row],[FILIAL]],'[4]PETZ E ZEEDOG'!$B:$O,14,0),"")</f>
        <v/>
      </c>
      <c r="N509" t="str">
        <f>IFERROR(VLOOKUP(Filiais_Petz4[[#This Row],[FILIAL]],'[4]PETZ E ZEEDOG'!$B:$P,15,0),"")</f>
        <v>N</v>
      </c>
      <c r="O509" t="str">
        <f>IFERROR(VLOOKUP(Filiais_Petz4[[#This Row],[FILIAL]],'[4]PETZ E ZEEDOG'!$B:$Q,16,0),"")</f>
        <v/>
      </c>
      <c r="P509" t="str">
        <f>IFERROR(VLOOKUP(Filiais_Petz4[[#This Row],[FILIAL]],'[4]PETZ E ZEEDOG'!$B:$R,17,0),"")</f>
        <v/>
      </c>
      <c r="Q509" t="str">
        <f>IFERROR(VLOOKUP(Filiais_Petz4[[#This Row],[FILIAL]],'[4]PETZ E ZEEDOG'!$B:$C,2,0),"")</f>
        <v/>
      </c>
    </row>
    <row r="510" spans="1:17" ht="14.45" hidden="1" customHeight="1" x14ac:dyDescent="0.25">
      <c r="A510" t="s">
        <v>563</v>
      </c>
      <c r="B510" t="str">
        <f>IFERROR(VLOOKUP(Filiais_Petz4[[#This Row],[FILIAL]],'[4]PETZ E ZEEDOG'!$B:$D,3,0),"")</f>
        <v/>
      </c>
      <c r="C510" t="str">
        <f>IFERROR(VLOOKUP(Filiais_Petz4[[#This Row],[FILIAL]],'[4]PETZ E ZEEDOG'!$B:$E,4,0),"")</f>
        <v/>
      </c>
      <c r="D510" t="str">
        <f>IFERROR(VLOOKUP(Filiais_Petz4[[#This Row],[FILIAL]],'[4]PETZ E ZEEDOG'!$B:$F,5,0),"")</f>
        <v/>
      </c>
      <c r="E510" t="str">
        <f>IFERROR(VLOOKUP(Filiais_Petz4[[#This Row],[FILIAL]],'[4]PETZ E ZEEDOG'!$B:$G,6,0),"")</f>
        <v/>
      </c>
      <c r="F510" s="1">
        <f>IFERROR(VLOOKUP(Filiais_Petz4[[#This Row],[FILIAL]],'[4]PETZ E ZEEDOG'!$B:$H,7,0),"")</f>
        <v>0</v>
      </c>
      <c r="G510" t="str">
        <f>IFERROR(VLOOKUP(Filiais_Petz4[[#This Row],[FILIAL]],'[4]PETZ E ZEEDOG'!$B$2:$R$1103,8,0),"")</f>
        <v/>
      </c>
      <c r="H510" t="str">
        <f>IFERROR(VLOOKUP(Filiais_Petz4[[#This Row],[FILIAL]],'[4]PETZ E ZEEDOG'!$B:$J,9,0),"")</f>
        <v/>
      </c>
      <c r="I510" t="str">
        <f>IFERROR(VLOOKUP(Filiais_Petz4[[#This Row],[FILIAL]],'[4]PETZ E ZEEDOG'!$B:$K,10,0),"")</f>
        <v/>
      </c>
      <c r="J510">
        <f>IFERROR(VLOOKUP(Filiais_Petz4[[#This Row],[FILIAL]],'[4]PETZ E ZEEDOG'!$B$2:$R$1103,11,0),"")</f>
        <v>0</v>
      </c>
      <c r="K510" s="89" t="str">
        <f>IFERROR(VLOOKUP(Filiais_Petz4[[#This Row],[FILIAL]],'[4]PETZ E ZEEDOG'!$B:$M,12,0),"")</f>
        <v/>
      </c>
      <c r="L510" t="str">
        <f>IFERROR(VLOOKUP(Filiais_Petz4[[#This Row],[FILIAL]],'[4]PETZ E ZEEDOG'!$B:$N,13,0),"")</f>
        <v/>
      </c>
      <c r="M510" t="str">
        <f>IFERROR(VLOOKUP(Filiais_Petz4[[#This Row],[FILIAL]],'[4]PETZ E ZEEDOG'!$B:$O,14,0),"")</f>
        <v/>
      </c>
      <c r="N510" t="str">
        <f>IFERROR(VLOOKUP(Filiais_Petz4[[#This Row],[FILIAL]],'[4]PETZ E ZEEDOG'!$B:$P,15,0),"")</f>
        <v>N</v>
      </c>
      <c r="O510" t="str">
        <f>IFERROR(VLOOKUP(Filiais_Petz4[[#This Row],[FILIAL]],'[4]PETZ E ZEEDOG'!$B:$Q,16,0),"")</f>
        <v/>
      </c>
      <c r="P510" t="str">
        <f>IFERROR(VLOOKUP(Filiais_Petz4[[#This Row],[FILIAL]],'[4]PETZ E ZEEDOG'!$B:$R,17,0),"")</f>
        <v/>
      </c>
      <c r="Q510" t="str">
        <f>IFERROR(VLOOKUP(Filiais_Petz4[[#This Row],[FILIAL]],'[4]PETZ E ZEEDOG'!$B:$C,2,0),"")</f>
        <v/>
      </c>
    </row>
    <row r="511" spans="1:17" ht="14.45" hidden="1" customHeight="1" x14ac:dyDescent="0.25">
      <c r="A511" t="s">
        <v>564</v>
      </c>
      <c r="B511" t="str">
        <f>IFERROR(VLOOKUP(Filiais_Petz4[[#This Row],[FILIAL]],'[4]PETZ E ZEEDOG'!$B:$D,3,0),"")</f>
        <v/>
      </c>
      <c r="C511" t="str">
        <f>IFERROR(VLOOKUP(Filiais_Petz4[[#This Row],[FILIAL]],'[4]PETZ E ZEEDOG'!$B:$E,4,0),"")</f>
        <v/>
      </c>
      <c r="D511" t="str">
        <f>IFERROR(VLOOKUP(Filiais_Petz4[[#This Row],[FILIAL]],'[4]PETZ E ZEEDOG'!$B:$F,5,0),"")</f>
        <v/>
      </c>
      <c r="E511" t="str">
        <f>IFERROR(VLOOKUP(Filiais_Petz4[[#This Row],[FILIAL]],'[4]PETZ E ZEEDOG'!$B:$G,6,0),"")</f>
        <v/>
      </c>
      <c r="F511" s="1">
        <f>IFERROR(VLOOKUP(Filiais_Petz4[[#This Row],[FILIAL]],'[4]PETZ E ZEEDOG'!$B:$H,7,0),"")</f>
        <v>0</v>
      </c>
      <c r="G511" t="str">
        <f>IFERROR(VLOOKUP(Filiais_Petz4[[#This Row],[FILIAL]],'[4]PETZ E ZEEDOG'!$B$2:$R$1103,8,0),"")</f>
        <v/>
      </c>
      <c r="H511" t="str">
        <f>IFERROR(VLOOKUP(Filiais_Petz4[[#This Row],[FILIAL]],'[4]PETZ E ZEEDOG'!$B:$J,9,0),"")</f>
        <v/>
      </c>
      <c r="I511" t="str">
        <f>IFERROR(VLOOKUP(Filiais_Petz4[[#This Row],[FILIAL]],'[4]PETZ E ZEEDOG'!$B:$K,10,0),"")</f>
        <v/>
      </c>
      <c r="J511">
        <f>IFERROR(VLOOKUP(Filiais_Petz4[[#This Row],[FILIAL]],'[4]PETZ E ZEEDOG'!$B$2:$R$1103,11,0),"")</f>
        <v>0</v>
      </c>
      <c r="K511" s="89" t="str">
        <f>IFERROR(VLOOKUP(Filiais_Petz4[[#This Row],[FILIAL]],'[4]PETZ E ZEEDOG'!$B:$M,12,0),"")</f>
        <v/>
      </c>
      <c r="L511" t="str">
        <f>IFERROR(VLOOKUP(Filiais_Petz4[[#This Row],[FILIAL]],'[4]PETZ E ZEEDOG'!$B:$N,13,0),"")</f>
        <v/>
      </c>
      <c r="M511" t="str">
        <f>IFERROR(VLOOKUP(Filiais_Petz4[[#This Row],[FILIAL]],'[4]PETZ E ZEEDOG'!$B:$O,14,0),"")</f>
        <v/>
      </c>
      <c r="N511" t="str">
        <f>IFERROR(VLOOKUP(Filiais_Petz4[[#This Row],[FILIAL]],'[4]PETZ E ZEEDOG'!$B:$P,15,0),"")</f>
        <v>N</v>
      </c>
      <c r="O511" t="str">
        <f>IFERROR(VLOOKUP(Filiais_Petz4[[#This Row],[FILIAL]],'[4]PETZ E ZEEDOG'!$B:$Q,16,0),"")</f>
        <v/>
      </c>
      <c r="P511" t="str">
        <f>IFERROR(VLOOKUP(Filiais_Petz4[[#This Row],[FILIAL]],'[4]PETZ E ZEEDOG'!$B:$R,17,0),"")</f>
        <v/>
      </c>
      <c r="Q511" t="str">
        <f>IFERROR(VLOOKUP(Filiais_Petz4[[#This Row],[FILIAL]],'[4]PETZ E ZEEDOG'!$B:$C,2,0),"")</f>
        <v/>
      </c>
    </row>
    <row r="512" spans="1:17" ht="14.45" hidden="1" customHeight="1" x14ac:dyDescent="0.25">
      <c r="A512" t="s">
        <v>565</v>
      </c>
      <c r="B512" t="str">
        <f>IFERROR(VLOOKUP(Filiais_Petz4[[#This Row],[FILIAL]],'[4]PETZ E ZEEDOG'!$B:$D,3,0),"")</f>
        <v/>
      </c>
      <c r="C512" t="str">
        <f>IFERROR(VLOOKUP(Filiais_Petz4[[#This Row],[FILIAL]],'[4]PETZ E ZEEDOG'!$B:$E,4,0),"")</f>
        <v/>
      </c>
      <c r="D512" t="str">
        <f>IFERROR(VLOOKUP(Filiais_Petz4[[#This Row],[FILIAL]],'[4]PETZ E ZEEDOG'!$B:$F,5,0),"")</f>
        <v/>
      </c>
      <c r="E512" t="str">
        <f>IFERROR(VLOOKUP(Filiais_Petz4[[#This Row],[FILIAL]],'[4]PETZ E ZEEDOG'!$B:$G,6,0),"")</f>
        <v/>
      </c>
      <c r="F512" s="1">
        <f>IFERROR(VLOOKUP(Filiais_Petz4[[#This Row],[FILIAL]],'[4]PETZ E ZEEDOG'!$B:$H,7,0),"")</f>
        <v>0</v>
      </c>
      <c r="G512" t="str">
        <f>IFERROR(VLOOKUP(Filiais_Petz4[[#This Row],[FILIAL]],'[4]PETZ E ZEEDOG'!$B$2:$R$1103,8,0),"")</f>
        <v/>
      </c>
      <c r="H512" t="str">
        <f>IFERROR(VLOOKUP(Filiais_Petz4[[#This Row],[FILIAL]],'[4]PETZ E ZEEDOG'!$B:$J,9,0),"")</f>
        <v/>
      </c>
      <c r="I512" t="str">
        <f>IFERROR(VLOOKUP(Filiais_Petz4[[#This Row],[FILIAL]],'[4]PETZ E ZEEDOG'!$B:$K,10,0),"")</f>
        <v/>
      </c>
      <c r="J512">
        <f>IFERROR(VLOOKUP(Filiais_Petz4[[#This Row],[FILIAL]],'[4]PETZ E ZEEDOG'!$B$2:$R$1103,11,0),"")</f>
        <v>0</v>
      </c>
      <c r="K512" s="89" t="str">
        <f>IFERROR(VLOOKUP(Filiais_Petz4[[#This Row],[FILIAL]],'[4]PETZ E ZEEDOG'!$B:$M,12,0),"")</f>
        <v/>
      </c>
      <c r="L512" t="str">
        <f>IFERROR(VLOOKUP(Filiais_Petz4[[#This Row],[FILIAL]],'[4]PETZ E ZEEDOG'!$B:$N,13,0),"")</f>
        <v/>
      </c>
      <c r="M512" t="str">
        <f>IFERROR(VLOOKUP(Filiais_Petz4[[#This Row],[FILIAL]],'[4]PETZ E ZEEDOG'!$B:$O,14,0),"")</f>
        <v/>
      </c>
      <c r="N512" t="str">
        <f>IFERROR(VLOOKUP(Filiais_Petz4[[#This Row],[FILIAL]],'[4]PETZ E ZEEDOG'!$B:$P,15,0),"")</f>
        <v>N</v>
      </c>
      <c r="O512" t="str">
        <f>IFERROR(VLOOKUP(Filiais_Petz4[[#This Row],[FILIAL]],'[4]PETZ E ZEEDOG'!$B:$Q,16,0),"")</f>
        <v/>
      </c>
      <c r="P512" t="str">
        <f>IFERROR(VLOOKUP(Filiais_Petz4[[#This Row],[FILIAL]],'[4]PETZ E ZEEDOG'!$B:$R,17,0),"")</f>
        <v/>
      </c>
      <c r="Q512" t="str">
        <f>IFERROR(VLOOKUP(Filiais_Petz4[[#This Row],[FILIAL]],'[4]PETZ E ZEEDOG'!$B:$C,2,0),"")</f>
        <v/>
      </c>
    </row>
    <row r="513" spans="1:17" ht="14.45" hidden="1" customHeight="1" x14ac:dyDescent="0.25">
      <c r="A513" t="s">
        <v>566</v>
      </c>
      <c r="B513" t="str">
        <f>IFERROR(VLOOKUP(Filiais_Petz4[[#This Row],[FILIAL]],'[4]PETZ E ZEEDOG'!$B:$D,3,0),"")</f>
        <v/>
      </c>
      <c r="C513" t="str">
        <f>IFERROR(VLOOKUP(Filiais_Petz4[[#This Row],[FILIAL]],'[4]PETZ E ZEEDOG'!$B:$E,4,0),"")</f>
        <v/>
      </c>
      <c r="D513" t="str">
        <f>IFERROR(VLOOKUP(Filiais_Petz4[[#This Row],[FILIAL]],'[4]PETZ E ZEEDOG'!$B:$F,5,0),"")</f>
        <v/>
      </c>
      <c r="E513" t="str">
        <f>IFERROR(VLOOKUP(Filiais_Petz4[[#This Row],[FILIAL]],'[4]PETZ E ZEEDOG'!$B:$G,6,0),"")</f>
        <v/>
      </c>
      <c r="F513" s="1">
        <f>IFERROR(VLOOKUP(Filiais_Petz4[[#This Row],[FILIAL]],'[4]PETZ E ZEEDOG'!$B:$H,7,0),"")</f>
        <v>0</v>
      </c>
      <c r="G513" t="str">
        <f>IFERROR(VLOOKUP(Filiais_Petz4[[#This Row],[FILIAL]],'[4]PETZ E ZEEDOG'!$B$2:$R$1103,8,0),"")</f>
        <v/>
      </c>
      <c r="H513" t="str">
        <f>IFERROR(VLOOKUP(Filiais_Petz4[[#This Row],[FILIAL]],'[4]PETZ E ZEEDOG'!$B:$J,9,0),"")</f>
        <v/>
      </c>
      <c r="I513" t="str">
        <f>IFERROR(VLOOKUP(Filiais_Petz4[[#This Row],[FILIAL]],'[4]PETZ E ZEEDOG'!$B:$K,10,0),"")</f>
        <v/>
      </c>
      <c r="J513">
        <f>IFERROR(VLOOKUP(Filiais_Petz4[[#This Row],[FILIAL]],'[4]PETZ E ZEEDOG'!$B$2:$R$1103,11,0),"")</f>
        <v>0</v>
      </c>
      <c r="K513" s="89" t="str">
        <f>IFERROR(VLOOKUP(Filiais_Petz4[[#This Row],[FILIAL]],'[4]PETZ E ZEEDOG'!$B:$M,12,0),"")</f>
        <v/>
      </c>
      <c r="L513" t="str">
        <f>IFERROR(VLOOKUP(Filiais_Petz4[[#This Row],[FILIAL]],'[4]PETZ E ZEEDOG'!$B:$N,13,0),"")</f>
        <v/>
      </c>
      <c r="M513" t="str">
        <f>IFERROR(VLOOKUP(Filiais_Petz4[[#This Row],[FILIAL]],'[4]PETZ E ZEEDOG'!$B:$O,14,0),"")</f>
        <v/>
      </c>
      <c r="N513" t="str">
        <f>IFERROR(VLOOKUP(Filiais_Petz4[[#This Row],[FILIAL]],'[4]PETZ E ZEEDOG'!$B:$P,15,0),"")</f>
        <v>N</v>
      </c>
      <c r="O513" t="str">
        <f>IFERROR(VLOOKUP(Filiais_Petz4[[#This Row],[FILIAL]],'[4]PETZ E ZEEDOG'!$B:$Q,16,0),"")</f>
        <v/>
      </c>
      <c r="P513" t="str">
        <f>IFERROR(VLOOKUP(Filiais_Petz4[[#This Row],[FILIAL]],'[4]PETZ E ZEEDOG'!$B:$R,17,0),"")</f>
        <v/>
      </c>
      <c r="Q513" t="str">
        <f>IFERROR(VLOOKUP(Filiais_Petz4[[#This Row],[FILIAL]],'[4]PETZ E ZEEDOG'!$B:$C,2,0),"")</f>
        <v/>
      </c>
    </row>
    <row r="514" spans="1:17" ht="14.45" hidden="1" customHeight="1" x14ac:dyDescent="0.25">
      <c r="A514" t="s">
        <v>567</v>
      </c>
      <c r="B514" t="str">
        <f>IFERROR(VLOOKUP(Filiais_Petz4[[#This Row],[FILIAL]],'[4]PETZ E ZEEDOG'!$B:$D,3,0),"")</f>
        <v/>
      </c>
      <c r="C514" t="str">
        <f>IFERROR(VLOOKUP(Filiais_Petz4[[#This Row],[FILIAL]],'[4]PETZ E ZEEDOG'!$B:$E,4,0),"")</f>
        <v/>
      </c>
      <c r="D514" t="str">
        <f>IFERROR(VLOOKUP(Filiais_Petz4[[#This Row],[FILIAL]],'[4]PETZ E ZEEDOG'!$B:$F,5,0),"")</f>
        <v/>
      </c>
      <c r="E514" t="str">
        <f>IFERROR(VLOOKUP(Filiais_Petz4[[#This Row],[FILIAL]],'[4]PETZ E ZEEDOG'!$B:$G,6,0),"")</f>
        <v/>
      </c>
      <c r="F514" s="1">
        <f>IFERROR(VLOOKUP(Filiais_Petz4[[#This Row],[FILIAL]],'[4]PETZ E ZEEDOG'!$B:$H,7,0),"")</f>
        <v>0</v>
      </c>
      <c r="G514" t="str">
        <f>IFERROR(VLOOKUP(Filiais_Petz4[[#This Row],[FILIAL]],'[4]PETZ E ZEEDOG'!$B$2:$R$1103,8,0),"")</f>
        <v/>
      </c>
      <c r="H514" t="str">
        <f>IFERROR(VLOOKUP(Filiais_Petz4[[#This Row],[FILIAL]],'[4]PETZ E ZEEDOG'!$B:$J,9,0),"")</f>
        <v/>
      </c>
      <c r="I514" t="str">
        <f>IFERROR(VLOOKUP(Filiais_Petz4[[#This Row],[FILIAL]],'[4]PETZ E ZEEDOG'!$B:$K,10,0),"")</f>
        <v/>
      </c>
      <c r="J514">
        <f>IFERROR(VLOOKUP(Filiais_Petz4[[#This Row],[FILIAL]],'[4]PETZ E ZEEDOG'!$B$2:$R$1103,11,0),"")</f>
        <v>0</v>
      </c>
      <c r="K514" s="89" t="str">
        <f>IFERROR(VLOOKUP(Filiais_Petz4[[#This Row],[FILIAL]],'[4]PETZ E ZEEDOG'!$B:$M,12,0),"")</f>
        <v/>
      </c>
      <c r="L514" t="str">
        <f>IFERROR(VLOOKUP(Filiais_Petz4[[#This Row],[FILIAL]],'[4]PETZ E ZEEDOG'!$B:$N,13,0),"")</f>
        <v/>
      </c>
      <c r="M514" t="str">
        <f>IFERROR(VLOOKUP(Filiais_Petz4[[#This Row],[FILIAL]],'[4]PETZ E ZEEDOG'!$B:$O,14,0),"")</f>
        <v/>
      </c>
      <c r="N514" t="str">
        <f>IFERROR(VLOOKUP(Filiais_Petz4[[#This Row],[FILIAL]],'[4]PETZ E ZEEDOG'!$B:$P,15,0),"")</f>
        <v>N</v>
      </c>
      <c r="O514" t="str">
        <f>IFERROR(VLOOKUP(Filiais_Petz4[[#This Row],[FILIAL]],'[4]PETZ E ZEEDOG'!$B:$Q,16,0),"")</f>
        <v/>
      </c>
      <c r="P514" t="str">
        <f>IFERROR(VLOOKUP(Filiais_Petz4[[#This Row],[FILIAL]],'[4]PETZ E ZEEDOG'!$B:$R,17,0),"")</f>
        <v/>
      </c>
      <c r="Q514" t="str">
        <f>IFERROR(VLOOKUP(Filiais_Petz4[[#This Row],[FILIAL]],'[4]PETZ E ZEEDOG'!$B:$C,2,0),"")</f>
        <v/>
      </c>
    </row>
    <row r="515" spans="1:17" ht="14.45" hidden="1" customHeight="1" x14ac:dyDescent="0.25">
      <c r="A515" t="s">
        <v>568</v>
      </c>
      <c r="B515" t="str">
        <f>IFERROR(VLOOKUP(Filiais_Petz4[[#This Row],[FILIAL]],'[4]PETZ E ZEEDOG'!$B:$D,3,0),"")</f>
        <v/>
      </c>
      <c r="C515" t="str">
        <f>IFERROR(VLOOKUP(Filiais_Petz4[[#This Row],[FILIAL]],'[4]PETZ E ZEEDOG'!$B:$E,4,0),"")</f>
        <v/>
      </c>
      <c r="D515" t="str">
        <f>IFERROR(VLOOKUP(Filiais_Petz4[[#This Row],[FILIAL]],'[4]PETZ E ZEEDOG'!$B:$F,5,0),"")</f>
        <v/>
      </c>
      <c r="E515" t="str">
        <f>IFERROR(VLOOKUP(Filiais_Petz4[[#This Row],[FILIAL]],'[4]PETZ E ZEEDOG'!$B:$G,6,0),"")</f>
        <v/>
      </c>
      <c r="F515" s="1">
        <f>IFERROR(VLOOKUP(Filiais_Petz4[[#This Row],[FILIAL]],'[4]PETZ E ZEEDOG'!$B:$H,7,0),"")</f>
        <v>0</v>
      </c>
      <c r="G515" t="str">
        <f>IFERROR(VLOOKUP(Filiais_Petz4[[#This Row],[FILIAL]],'[4]PETZ E ZEEDOG'!$B$2:$R$1103,8,0),"")</f>
        <v/>
      </c>
      <c r="H515" t="str">
        <f>IFERROR(VLOOKUP(Filiais_Petz4[[#This Row],[FILIAL]],'[4]PETZ E ZEEDOG'!$B:$J,9,0),"")</f>
        <v/>
      </c>
      <c r="I515" t="str">
        <f>IFERROR(VLOOKUP(Filiais_Petz4[[#This Row],[FILIAL]],'[4]PETZ E ZEEDOG'!$B:$K,10,0),"")</f>
        <v/>
      </c>
      <c r="J515">
        <f>IFERROR(VLOOKUP(Filiais_Petz4[[#This Row],[FILIAL]],'[4]PETZ E ZEEDOG'!$B$2:$R$1103,11,0),"")</f>
        <v>0</v>
      </c>
      <c r="K515" s="89" t="str">
        <f>IFERROR(VLOOKUP(Filiais_Petz4[[#This Row],[FILIAL]],'[4]PETZ E ZEEDOG'!$B:$M,12,0),"")</f>
        <v/>
      </c>
      <c r="L515" t="str">
        <f>IFERROR(VLOOKUP(Filiais_Petz4[[#This Row],[FILIAL]],'[4]PETZ E ZEEDOG'!$B:$N,13,0),"")</f>
        <v/>
      </c>
      <c r="M515" t="str">
        <f>IFERROR(VLOOKUP(Filiais_Petz4[[#This Row],[FILIAL]],'[4]PETZ E ZEEDOG'!$B:$O,14,0),"")</f>
        <v/>
      </c>
      <c r="N515" t="str">
        <f>IFERROR(VLOOKUP(Filiais_Petz4[[#This Row],[FILIAL]],'[4]PETZ E ZEEDOG'!$B:$P,15,0),"")</f>
        <v>N</v>
      </c>
      <c r="O515" t="str">
        <f>IFERROR(VLOOKUP(Filiais_Petz4[[#This Row],[FILIAL]],'[4]PETZ E ZEEDOG'!$B:$Q,16,0),"")</f>
        <v/>
      </c>
      <c r="P515" t="str">
        <f>IFERROR(VLOOKUP(Filiais_Petz4[[#This Row],[FILIAL]],'[4]PETZ E ZEEDOG'!$B:$R,17,0),"")</f>
        <v/>
      </c>
      <c r="Q515" t="str">
        <f>IFERROR(VLOOKUP(Filiais_Petz4[[#This Row],[FILIAL]],'[4]PETZ E ZEEDOG'!$B:$C,2,0),"")</f>
        <v/>
      </c>
    </row>
    <row r="516" spans="1:17" ht="14.45" hidden="1" customHeight="1" x14ac:dyDescent="0.25">
      <c r="A516" t="s">
        <v>569</v>
      </c>
      <c r="B516" t="str">
        <f>IFERROR(VLOOKUP(Filiais_Petz4[[#This Row],[FILIAL]],'[4]PETZ E ZEEDOG'!$B:$D,3,0),"")</f>
        <v/>
      </c>
      <c r="C516" t="str">
        <f>IFERROR(VLOOKUP(Filiais_Petz4[[#This Row],[FILIAL]],'[4]PETZ E ZEEDOG'!$B:$E,4,0),"")</f>
        <v/>
      </c>
      <c r="D516" t="str">
        <f>IFERROR(VLOOKUP(Filiais_Petz4[[#This Row],[FILIAL]],'[4]PETZ E ZEEDOG'!$B:$F,5,0),"")</f>
        <v/>
      </c>
      <c r="E516" t="str">
        <f>IFERROR(VLOOKUP(Filiais_Petz4[[#This Row],[FILIAL]],'[4]PETZ E ZEEDOG'!$B:$G,6,0),"")</f>
        <v/>
      </c>
      <c r="F516" s="1">
        <f>IFERROR(VLOOKUP(Filiais_Petz4[[#This Row],[FILIAL]],'[4]PETZ E ZEEDOG'!$B:$H,7,0),"")</f>
        <v>0</v>
      </c>
      <c r="G516" t="str">
        <f>IFERROR(VLOOKUP(Filiais_Petz4[[#This Row],[FILIAL]],'[4]PETZ E ZEEDOG'!$B$2:$R$1103,8,0),"")</f>
        <v/>
      </c>
      <c r="H516" t="str">
        <f>IFERROR(VLOOKUP(Filiais_Petz4[[#This Row],[FILIAL]],'[4]PETZ E ZEEDOG'!$B:$J,9,0),"")</f>
        <v/>
      </c>
      <c r="I516" t="str">
        <f>IFERROR(VLOOKUP(Filiais_Petz4[[#This Row],[FILIAL]],'[4]PETZ E ZEEDOG'!$B:$K,10,0),"")</f>
        <v/>
      </c>
      <c r="J516">
        <f>IFERROR(VLOOKUP(Filiais_Petz4[[#This Row],[FILIAL]],'[4]PETZ E ZEEDOG'!$B$2:$R$1103,11,0),"")</f>
        <v>0</v>
      </c>
      <c r="K516" s="89" t="str">
        <f>IFERROR(VLOOKUP(Filiais_Petz4[[#This Row],[FILIAL]],'[4]PETZ E ZEEDOG'!$B:$M,12,0),"")</f>
        <v/>
      </c>
      <c r="L516" t="str">
        <f>IFERROR(VLOOKUP(Filiais_Petz4[[#This Row],[FILIAL]],'[4]PETZ E ZEEDOG'!$B:$N,13,0),"")</f>
        <v/>
      </c>
      <c r="M516" t="str">
        <f>IFERROR(VLOOKUP(Filiais_Petz4[[#This Row],[FILIAL]],'[4]PETZ E ZEEDOG'!$B:$O,14,0),"")</f>
        <v/>
      </c>
      <c r="N516" t="str">
        <f>IFERROR(VLOOKUP(Filiais_Petz4[[#This Row],[FILIAL]],'[4]PETZ E ZEEDOG'!$B:$P,15,0),"")</f>
        <v>N</v>
      </c>
      <c r="O516" t="str">
        <f>IFERROR(VLOOKUP(Filiais_Petz4[[#This Row],[FILIAL]],'[4]PETZ E ZEEDOG'!$B:$Q,16,0),"")</f>
        <v/>
      </c>
      <c r="P516" t="str">
        <f>IFERROR(VLOOKUP(Filiais_Petz4[[#This Row],[FILIAL]],'[4]PETZ E ZEEDOG'!$B:$R,17,0),"")</f>
        <v/>
      </c>
      <c r="Q516" t="str">
        <f>IFERROR(VLOOKUP(Filiais_Petz4[[#This Row],[FILIAL]],'[4]PETZ E ZEEDOG'!$B:$C,2,0),"")</f>
        <v/>
      </c>
    </row>
    <row r="517" spans="1:17" ht="14.45" hidden="1" customHeight="1" x14ac:dyDescent="0.25">
      <c r="A517" t="s">
        <v>570</v>
      </c>
      <c r="B517" t="str">
        <f>IFERROR(VLOOKUP(Filiais_Petz4[[#This Row],[FILIAL]],'[4]PETZ E ZEEDOG'!$B:$D,3,0),"")</f>
        <v/>
      </c>
      <c r="C517" t="str">
        <f>IFERROR(VLOOKUP(Filiais_Petz4[[#This Row],[FILIAL]],'[4]PETZ E ZEEDOG'!$B:$E,4,0),"")</f>
        <v/>
      </c>
      <c r="D517" t="str">
        <f>IFERROR(VLOOKUP(Filiais_Petz4[[#This Row],[FILIAL]],'[4]PETZ E ZEEDOG'!$B:$F,5,0),"")</f>
        <v/>
      </c>
      <c r="E517" t="str">
        <f>IFERROR(VLOOKUP(Filiais_Petz4[[#This Row],[FILIAL]],'[4]PETZ E ZEEDOG'!$B:$G,6,0),"")</f>
        <v/>
      </c>
      <c r="F517" s="1">
        <f>IFERROR(VLOOKUP(Filiais_Petz4[[#This Row],[FILIAL]],'[4]PETZ E ZEEDOG'!$B:$H,7,0),"")</f>
        <v>0</v>
      </c>
      <c r="G517" t="str">
        <f>IFERROR(VLOOKUP(Filiais_Petz4[[#This Row],[FILIAL]],'[4]PETZ E ZEEDOG'!$B$2:$R$1103,8,0),"")</f>
        <v/>
      </c>
      <c r="H517" t="str">
        <f>IFERROR(VLOOKUP(Filiais_Petz4[[#This Row],[FILIAL]],'[4]PETZ E ZEEDOG'!$B:$J,9,0),"")</f>
        <v/>
      </c>
      <c r="I517" t="str">
        <f>IFERROR(VLOOKUP(Filiais_Petz4[[#This Row],[FILIAL]],'[4]PETZ E ZEEDOG'!$B:$K,10,0),"")</f>
        <v/>
      </c>
      <c r="J517">
        <f>IFERROR(VLOOKUP(Filiais_Petz4[[#This Row],[FILIAL]],'[4]PETZ E ZEEDOG'!$B$2:$R$1103,11,0),"")</f>
        <v>0</v>
      </c>
      <c r="K517" s="89" t="str">
        <f>IFERROR(VLOOKUP(Filiais_Petz4[[#This Row],[FILIAL]],'[4]PETZ E ZEEDOG'!$B:$M,12,0),"")</f>
        <v/>
      </c>
      <c r="L517" t="str">
        <f>IFERROR(VLOOKUP(Filiais_Petz4[[#This Row],[FILIAL]],'[4]PETZ E ZEEDOG'!$B:$N,13,0),"")</f>
        <v/>
      </c>
      <c r="M517" t="str">
        <f>IFERROR(VLOOKUP(Filiais_Petz4[[#This Row],[FILIAL]],'[4]PETZ E ZEEDOG'!$B:$O,14,0),"")</f>
        <v/>
      </c>
      <c r="N517" t="str">
        <f>IFERROR(VLOOKUP(Filiais_Petz4[[#This Row],[FILIAL]],'[4]PETZ E ZEEDOG'!$B:$P,15,0),"")</f>
        <v>N</v>
      </c>
      <c r="O517" t="str">
        <f>IFERROR(VLOOKUP(Filiais_Petz4[[#This Row],[FILIAL]],'[4]PETZ E ZEEDOG'!$B:$Q,16,0),"")</f>
        <v/>
      </c>
      <c r="P517" t="str">
        <f>IFERROR(VLOOKUP(Filiais_Petz4[[#This Row],[FILIAL]],'[4]PETZ E ZEEDOG'!$B:$R,17,0),"")</f>
        <v/>
      </c>
      <c r="Q517" t="str">
        <f>IFERROR(VLOOKUP(Filiais_Petz4[[#This Row],[FILIAL]],'[4]PETZ E ZEEDOG'!$B:$C,2,0),"")</f>
        <v/>
      </c>
    </row>
    <row r="518" spans="1:17" ht="14.45" hidden="1" customHeight="1" x14ac:dyDescent="0.25">
      <c r="A518" t="s">
        <v>571</v>
      </c>
      <c r="B518" t="str">
        <f>IFERROR(VLOOKUP(Filiais_Petz4[[#This Row],[FILIAL]],'[4]PETZ E ZEEDOG'!$B:$D,3,0),"")</f>
        <v/>
      </c>
      <c r="C518" t="str">
        <f>IFERROR(VLOOKUP(Filiais_Petz4[[#This Row],[FILIAL]],'[4]PETZ E ZEEDOG'!$B:$E,4,0),"")</f>
        <v/>
      </c>
      <c r="D518" t="str">
        <f>IFERROR(VLOOKUP(Filiais_Petz4[[#This Row],[FILIAL]],'[4]PETZ E ZEEDOG'!$B:$F,5,0),"")</f>
        <v/>
      </c>
      <c r="E518" t="str">
        <f>IFERROR(VLOOKUP(Filiais_Petz4[[#This Row],[FILIAL]],'[4]PETZ E ZEEDOG'!$B:$G,6,0),"")</f>
        <v/>
      </c>
      <c r="F518" s="1">
        <f>IFERROR(VLOOKUP(Filiais_Petz4[[#This Row],[FILIAL]],'[4]PETZ E ZEEDOG'!$B:$H,7,0),"")</f>
        <v>0</v>
      </c>
      <c r="G518" t="str">
        <f>IFERROR(VLOOKUP(Filiais_Petz4[[#This Row],[FILIAL]],'[4]PETZ E ZEEDOG'!$B$2:$R$1103,8,0),"")</f>
        <v/>
      </c>
      <c r="H518" t="str">
        <f>IFERROR(VLOOKUP(Filiais_Petz4[[#This Row],[FILIAL]],'[4]PETZ E ZEEDOG'!$B:$J,9,0),"")</f>
        <v/>
      </c>
      <c r="I518" t="str">
        <f>IFERROR(VLOOKUP(Filiais_Petz4[[#This Row],[FILIAL]],'[4]PETZ E ZEEDOG'!$B:$K,10,0),"")</f>
        <v/>
      </c>
      <c r="J518">
        <f>IFERROR(VLOOKUP(Filiais_Petz4[[#This Row],[FILIAL]],'[4]PETZ E ZEEDOG'!$B$2:$R$1103,11,0),"")</f>
        <v>0</v>
      </c>
      <c r="K518" s="89" t="str">
        <f>IFERROR(VLOOKUP(Filiais_Petz4[[#This Row],[FILIAL]],'[4]PETZ E ZEEDOG'!$B:$M,12,0),"")</f>
        <v/>
      </c>
      <c r="L518" t="str">
        <f>IFERROR(VLOOKUP(Filiais_Petz4[[#This Row],[FILIAL]],'[4]PETZ E ZEEDOG'!$B:$N,13,0),"")</f>
        <v/>
      </c>
      <c r="M518" t="str">
        <f>IFERROR(VLOOKUP(Filiais_Petz4[[#This Row],[FILIAL]],'[4]PETZ E ZEEDOG'!$B:$O,14,0),"")</f>
        <v/>
      </c>
      <c r="N518" t="str">
        <f>IFERROR(VLOOKUP(Filiais_Petz4[[#This Row],[FILIAL]],'[4]PETZ E ZEEDOG'!$B:$P,15,0),"")</f>
        <v>N</v>
      </c>
      <c r="O518" t="str">
        <f>IFERROR(VLOOKUP(Filiais_Petz4[[#This Row],[FILIAL]],'[4]PETZ E ZEEDOG'!$B:$Q,16,0),"")</f>
        <v/>
      </c>
      <c r="P518" t="str">
        <f>IFERROR(VLOOKUP(Filiais_Petz4[[#This Row],[FILIAL]],'[4]PETZ E ZEEDOG'!$B:$R,17,0),"")</f>
        <v/>
      </c>
      <c r="Q518" t="str">
        <f>IFERROR(VLOOKUP(Filiais_Petz4[[#This Row],[FILIAL]],'[4]PETZ E ZEEDOG'!$B:$C,2,0),"")</f>
        <v/>
      </c>
    </row>
    <row r="519" spans="1:17" ht="14.45" hidden="1" customHeight="1" x14ac:dyDescent="0.25">
      <c r="A519" t="s">
        <v>572</v>
      </c>
      <c r="B519" t="str">
        <f>IFERROR(VLOOKUP(Filiais_Petz4[[#This Row],[FILIAL]],'[4]PETZ E ZEEDOG'!$B:$D,3,0),"")</f>
        <v/>
      </c>
      <c r="C519" t="str">
        <f>IFERROR(VLOOKUP(Filiais_Petz4[[#This Row],[FILIAL]],'[4]PETZ E ZEEDOG'!$B:$E,4,0),"")</f>
        <v/>
      </c>
      <c r="D519" t="str">
        <f>IFERROR(VLOOKUP(Filiais_Petz4[[#This Row],[FILIAL]],'[4]PETZ E ZEEDOG'!$B:$F,5,0),"")</f>
        <v/>
      </c>
      <c r="E519" t="str">
        <f>IFERROR(VLOOKUP(Filiais_Petz4[[#This Row],[FILIAL]],'[4]PETZ E ZEEDOG'!$B:$G,6,0),"")</f>
        <v/>
      </c>
      <c r="F519" s="1">
        <f>IFERROR(VLOOKUP(Filiais_Petz4[[#This Row],[FILIAL]],'[4]PETZ E ZEEDOG'!$B:$H,7,0),"")</f>
        <v>0</v>
      </c>
      <c r="G519" t="str">
        <f>IFERROR(VLOOKUP(Filiais_Petz4[[#This Row],[FILIAL]],'[4]PETZ E ZEEDOG'!$B$2:$R$1103,8,0),"")</f>
        <v/>
      </c>
      <c r="H519" t="str">
        <f>IFERROR(VLOOKUP(Filiais_Petz4[[#This Row],[FILIAL]],'[4]PETZ E ZEEDOG'!$B:$J,9,0),"")</f>
        <v/>
      </c>
      <c r="I519" t="str">
        <f>IFERROR(VLOOKUP(Filiais_Petz4[[#This Row],[FILIAL]],'[4]PETZ E ZEEDOG'!$B:$K,10,0),"")</f>
        <v/>
      </c>
      <c r="J519">
        <f>IFERROR(VLOOKUP(Filiais_Petz4[[#This Row],[FILIAL]],'[4]PETZ E ZEEDOG'!$B$2:$R$1103,11,0),"")</f>
        <v>0</v>
      </c>
      <c r="K519" s="89" t="str">
        <f>IFERROR(VLOOKUP(Filiais_Petz4[[#This Row],[FILIAL]],'[4]PETZ E ZEEDOG'!$B:$M,12,0),"")</f>
        <v/>
      </c>
      <c r="L519" t="str">
        <f>IFERROR(VLOOKUP(Filiais_Petz4[[#This Row],[FILIAL]],'[4]PETZ E ZEEDOG'!$B:$N,13,0),"")</f>
        <v/>
      </c>
      <c r="M519" t="str">
        <f>IFERROR(VLOOKUP(Filiais_Petz4[[#This Row],[FILIAL]],'[4]PETZ E ZEEDOG'!$B:$O,14,0),"")</f>
        <v/>
      </c>
      <c r="N519" t="str">
        <f>IFERROR(VLOOKUP(Filiais_Petz4[[#This Row],[FILIAL]],'[4]PETZ E ZEEDOG'!$B:$P,15,0),"")</f>
        <v>N</v>
      </c>
      <c r="O519" t="str">
        <f>IFERROR(VLOOKUP(Filiais_Petz4[[#This Row],[FILIAL]],'[4]PETZ E ZEEDOG'!$B:$Q,16,0),"")</f>
        <v/>
      </c>
      <c r="P519" t="str">
        <f>IFERROR(VLOOKUP(Filiais_Petz4[[#This Row],[FILIAL]],'[4]PETZ E ZEEDOG'!$B:$R,17,0),"")</f>
        <v/>
      </c>
      <c r="Q519" t="str">
        <f>IFERROR(VLOOKUP(Filiais_Petz4[[#This Row],[FILIAL]],'[4]PETZ E ZEEDOG'!$B:$C,2,0),"")</f>
        <v/>
      </c>
    </row>
    <row r="520" spans="1:17" ht="14.45" hidden="1" customHeight="1" x14ac:dyDescent="0.25">
      <c r="A520" t="s">
        <v>573</v>
      </c>
      <c r="B520" t="str">
        <f>IFERROR(VLOOKUP(Filiais_Petz4[[#This Row],[FILIAL]],'[4]PETZ E ZEEDOG'!$B:$D,3,0),"")</f>
        <v/>
      </c>
      <c r="C520" t="str">
        <f>IFERROR(VLOOKUP(Filiais_Petz4[[#This Row],[FILIAL]],'[4]PETZ E ZEEDOG'!$B:$E,4,0),"")</f>
        <v/>
      </c>
      <c r="D520" t="str">
        <f>IFERROR(VLOOKUP(Filiais_Petz4[[#This Row],[FILIAL]],'[4]PETZ E ZEEDOG'!$B:$F,5,0),"")</f>
        <v/>
      </c>
      <c r="E520" t="str">
        <f>IFERROR(VLOOKUP(Filiais_Petz4[[#This Row],[FILIAL]],'[4]PETZ E ZEEDOG'!$B:$G,6,0),"")</f>
        <v/>
      </c>
      <c r="F520" s="1">
        <f>IFERROR(VLOOKUP(Filiais_Petz4[[#This Row],[FILIAL]],'[4]PETZ E ZEEDOG'!$B:$H,7,0),"")</f>
        <v>0</v>
      </c>
      <c r="G520" t="str">
        <f>IFERROR(VLOOKUP(Filiais_Petz4[[#This Row],[FILIAL]],'[4]PETZ E ZEEDOG'!$B$2:$R$1103,8,0),"")</f>
        <v/>
      </c>
      <c r="H520" t="str">
        <f>IFERROR(VLOOKUP(Filiais_Petz4[[#This Row],[FILIAL]],'[4]PETZ E ZEEDOG'!$B:$J,9,0),"")</f>
        <v/>
      </c>
      <c r="I520" t="str">
        <f>IFERROR(VLOOKUP(Filiais_Petz4[[#This Row],[FILIAL]],'[4]PETZ E ZEEDOG'!$B:$K,10,0),"")</f>
        <v/>
      </c>
      <c r="J520">
        <f>IFERROR(VLOOKUP(Filiais_Petz4[[#This Row],[FILIAL]],'[4]PETZ E ZEEDOG'!$B$2:$R$1103,11,0),"")</f>
        <v>0</v>
      </c>
      <c r="K520" s="89" t="str">
        <f>IFERROR(VLOOKUP(Filiais_Petz4[[#This Row],[FILIAL]],'[4]PETZ E ZEEDOG'!$B:$M,12,0),"")</f>
        <v/>
      </c>
      <c r="L520" t="str">
        <f>IFERROR(VLOOKUP(Filiais_Petz4[[#This Row],[FILIAL]],'[4]PETZ E ZEEDOG'!$B:$N,13,0),"")</f>
        <v/>
      </c>
      <c r="M520" t="str">
        <f>IFERROR(VLOOKUP(Filiais_Petz4[[#This Row],[FILIAL]],'[4]PETZ E ZEEDOG'!$B:$O,14,0),"")</f>
        <v/>
      </c>
      <c r="N520" t="str">
        <f>IFERROR(VLOOKUP(Filiais_Petz4[[#This Row],[FILIAL]],'[4]PETZ E ZEEDOG'!$B:$P,15,0),"")</f>
        <v>N</v>
      </c>
      <c r="O520" t="str">
        <f>IFERROR(VLOOKUP(Filiais_Petz4[[#This Row],[FILIAL]],'[4]PETZ E ZEEDOG'!$B:$Q,16,0),"")</f>
        <v/>
      </c>
      <c r="P520" t="str">
        <f>IFERROR(VLOOKUP(Filiais_Petz4[[#This Row],[FILIAL]],'[4]PETZ E ZEEDOG'!$B:$R,17,0),"")</f>
        <v/>
      </c>
      <c r="Q520" t="str">
        <f>IFERROR(VLOOKUP(Filiais_Petz4[[#This Row],[FILIAL]],'[4]PETZ E ZEEDOG'!$B:$C,2,0),"")</f>
        <v/>
      </c>
    </row>
    <row r="521" spans="1:17" ht="14.45" hidden="1" customHeight="1" x14ac:dyDescent="0.25">
      <c r="A521" t="s">
        <v>574</v>
      </c>
      <c r="B521" t="str">
        <f>IFERROR(VLOOKUP(Filiais_Petz4[[#This Row],[FILIAL]],'[4]PETZ E ZEEDOG'!$B:$D,3,0),"")</f>
        <v/>
      </c>
      <c r="C521" t="str">
        <f>IFERROR(VLOOKUP(Filiais_Petz4[[#This Row],[FILIAL]],'[4]PETZ E ZEEDOG'!$B:$E,4,0),"")</f>
        <v/>
      </c>
      <c r="D521" t="str">
        <f>IFERROR(VLOOKUP(Filiais_Petz4[[#This Row],[FILIAL]],'[4]PETZ E ZEEDOG'!$B:$F,5,0),"")</f>
        <v/>
      </c>
      <c r="E521" t="str">
        <f>IFERROR(VLOOKUP(Filiais_Petz4[[#This Row],[FILIAL]],'[4]PETZ E ZEEDOG'!$B:$G,6,0),"")</f>
        <v/>
      </c>
      <c r="F521" s="1">
        <f>IFERROR(VLOOKUP(Filiais_Petz4[[#This Row],[FILIAL]],'[4]PETZ E ZEEDOG'!$B:$H,7,0),"")</f>
        <v>0</v>
      </c>
      <c r="G521" t="str">
        <f>IFERROR(VLOOKUP(Filiais_Petz4[[#This Row],[FILIAL]],'[4]PETZ E ZEEDOG'!$B$2:$R$1103,8,0),"")</f>
        <v/>
      </c>
      <c r="H521" t="str">
        <f>IFERROR(VLOOKUP(Filiais_Petz4[[#This Row],[FILIAL]],'[4]PETZ E ZEEDOG'!$B:$J,9,0),"")</f>
        <v/>
      </c>
      <c r="I521" t="str">
        <f>IFERROR(VLOOKUP(Filiais_Petz4[[#This Row],[FILIAL]],'[4]PETZ E ZEEDOG'!$B:$K,10,0),"")</f>
        <v/>
      </c>
      <c r="J521">
        <f>IFERROR(VLOOKUP(Filiais_Petz4[[#This Row],[FILIAL]],'[4]PETZ E ZEEDOG'!$B$2:$R$1103,11,0),"")</f>
        <v>0</v>
      </c>
      <c r="K521" s="89" t="str">
        <f>IFERROR(VLOOKUP(Filiais_Petz4[[#This Row],[FILIAL]],'[4]PETZ E ZEEDOG'!$B:$M,12,0),"")</f>
        <v/>
      </c>
      <c r="L521" t="str">
        <f>IFERROR(VLOOKUP(Filiais_Petz4[[#This Row],[FILIAL]],'[4]PETZ E ZEEDOG'!$B:$N,13,0),"")</f>
        <v/>
      </c>
      <c r="M521" t="str">
        <f>IFERROR(VLOOKUP(Filiais_Petz4[[#This Row],[FILIAL]],'[4]PETZ E ZEEDOG'!$B:$O,14,0),"")</f>
        <v/>
      </c>
      <c r="N521" t="str">
        <f>IFERROR(VLOOKUP(Filiais_Petz4[[#This Row],[FILIAL]],'[4]PETZ E ZEEDOG'!$B:$P,15,0),"")</f>
        <v>N</v>
      </c>
      <c r="O521" t="str">
        <f>IFERROR(VLOOKUP(Filiais_Petz4[[#This Row],[FILIAL]],'[4]PETZ E ZEEDOG'!$B:$Q,16,0),"")</f>
        <v/>
      </c>
      <c r="P521" t="str">
        <f>IFERROR(VLOOKUP(Filiais_Petz4[[#This Row],[FILIAL]],'[4]PETZ E ZEEDOG'!$B:$R,17,0),"")</f>
        <v/>
      </c>
      <c r="Q521" t="str">
        <f>IFERROR(VLOOKUP(Filiais_Petz4[[#This Row],[FILIAL]],'[4]PETZ E ZEEDOG'!$B:$C,2,0),"")</f>
        <v/>
      </c>
    </row>
    <row r="522" spans="1:17" ht="14.45" hidden="1" customHeight="1" x14ac:dyDescent="0.25">
      <c r="A522" t="s">
        <v>575</v>
      </c>
      <c r="B522" t="str">
        <f>IFERROR(VLOOKUP(Filiais_Petz4[[#This Row],[FILIAL]],'[4]PETZ E ZEEDOG'!$B:$D,3,0),"")</f>
        <v/>
      </c>
      <c r="C522" t="str">
        <f>IFERROR(VLOOKUP(Filiais_Petz4[[#This Row],[FILIAL]],'[4]PETZ E ZEEDOG'!$B:$E,4,0),"")</f>
        <v/>
      </c>
      <c r="D522" t="str">
        <f>IFERROR(VLOOKUP(Filiais_Petz4[[#This Row],[FILIAL]],'[4]PETZ E ZEEDOG'!$B:$F,5,0),"")</f>
        <v/>
      </c>
      <c r="E522" t="str">
        <f>IFERROR(VLOOKUP(Filiais_Petz4[[#This Row],[FILIAL]],'[4]PETZ E ZEEDOG'!$B:$G,6,0),"")</f>
        <v/>
      </c>
      <c r="F522" s="1">
        <f>IFERROR(VLOOKUP(Filiais_Petz4[[#This Row],[FILIAL]],'[4]PETZ E ZEEDOG'!$B:$H,7,0),"")</f>
        <v>0</v>
      </c>
      <c r="G522" t="str">
        <f>IFERROR(VLOOKUP(Filiais_Petz4[[#This Row],[FILIAL]],'[4]PETZ E ZEEDOG'!$B$2:$R$1103,8,0),"")</f>
        <v/>
      </c>
      <c r="H522" t="str">
        <f>IFERROR(VLOOKUP(Filiais_Petz4[[#This Row],[FILIAL]],'[4]PETZ E ZEEDOG'!$B:$J,9,0),"")</f>
        <v/>
      </c>
      <c r="I522" t="str">
        <f>IFERROR(VLOOKUP(Filiais_Petz4[[#This Row],[FILIAL]],'[4]PETZ E ZEEDOG'!$B:$K,10,0),"")</f>
        <v/>
      </c>
      <c r="J522">
        <f>IFERROR(VLOOKUP(Filiais_Petz4[[#This Row],[FILIAL]],'[4]PETZ E ZEEDOG'!$B$2:$R$1103,11,0),"")</f>
        <v>0</v>
      </c>
      <c r="K522" s="89" t="str">
        <f>IFERROR(VLOOKUP(Filiais_Petz4[[#This Row],[FILIAL]],'[4]PETZ E ZEEDOG'!$B:$M,12,0),"")</f>
        <v/>
      </c>
      <c r="L522" t="str">
        <f>IFERROR(VLOOKUP(Filiais_Petz4[[#This Row],[FILIAL]],'[4]PETZ E ZEEDOG'!$B:$N,13,0),"")</f>
        <v/>
      </c>
      <c r="M522" t="str">
        <f>IFERROR(VLOOKUP(Filiais_Petz4[[#This Row],[FILIAL]],'[4]PETZ E ZEEDOG'!$B:$O,14,0),"")</f>
        <v/>
      </c>
      <c r="N522" t="str">
        <f>IFERROR(VLOOKUP(Filiais_Petz4[[#This Row],[FILIAL]],'[4]PETZ E ZEEDOG'!$B:$P,15,0),"")</f>
        <v>N</v>
      </c>
      <c r="O522" t="str">
        <f>IFERROR(VLOOKUP(Filiais_Petz4[[#This Row],[FILIAL]],'[4]PETZ E ZEEDOG'!$B:$Q,16,0),"")</f>
        <v/>
      </c>
      <c r="P522" t="str">
        <f>IFERROR(VLOOKUP(Filiais_Petz4[[#This Row],[FILIAL]],'[4]PETZ E ZEEDOG'!$B:$R,17,0),"")</f>
        <v/>
      </c>
      <c r="Q522" t="str">
        <f>IFERROR(VLOOKUP(Filiais_Petz4[[#This Row],[FILIAL]],'[4]PETZ E ZEEDOG'!$B:$C,2,0),"")</f>
        <v/>
      </c>
    </row>
    <row r="523" spans="1:17" ht="14.45" hidden="1" customHeight="1" x14ac:dyDescent="0.25">
      <c r="A523" t="s">
        <v>576</v>
      </c>
      <c r="B523" t="str">
        <f>IFERROR(VLOOKUP(Filiais_Petz4[[#This Row],[FILIAL]],'[4]PETZ E ZEEDOG'!$B:$D,3,0),"")</f>
        <v/>
      </c>
      <c r="C523" t="str">
        <f>IFERROR(VLOOKUP(Filiais_Petz4[[#This Row],[FILIAL]],'[4]PETZ E ZEEDOG'!$B:$E,4,0),"")</f>
        <v/>
      </c>
      <c r="D523" t="str">
        <f>IFERROR(VLOOKUP(Filiais_Petz4[[#This Row],[FILIAL]],'[4]PETZ E ZEEDOG'!$B:$F,5,0),"")</f>
        <v/>
      </c>
      <c r="E523" t="str">
        <f>IFERROR(VLOOKUP(Filiais_Petz4[[#This Row],[FILIAL]],'[4]PETZ E ZEEDOG'!$B:$G,6,0),"")</f>
        <v/>
      </c>
      <c r="F523" s="1">
        <f>IFERROR(VLOOKUP(Filiais_Petz4[[#This Row],[FILIAL]],'[4]PETZ E ZEEDOG'!$B:$H,7,0),"")</f>
        <v>0</v>
      </c>
      <c r="G523" t="str">
        <f>IFERROR(VLOOKUP(Filiais_Petz4[[#This Row],[FILIAL]],'[4]PETZ E ZEEDOG'!$B$2:$R$1103,8,0),"")</f>
        <v/>
      </c>
      <c r="H523" t="str">
        <f>IFERROR(VLOOKUP(Filiais_Petz4[[#This Row],[FILIAL]],'[4]PETZ E ZEEDOG'!$B:$J,9,0),"")</f>
        <v/>
      </c>
      <c r="I523" t="str">
        <f>IFERROR(VLOOKUP(Filiais_Petz4[[#This Row],[FILIAL]],'[4]PETZ E ZEEDOG'!$B:$K,10,0),"")</f>
        <v/>
      </c>
      <c r="J523">
        <f>IFERROR(VLOOKUP(Filiais_Petz4[[#This Row],[FILIAL]],'[4]PETZ E ZEEDOG'!$B$2:$R$1103,11,0),"")</f>
        <v>0</v>
      </c>
      <c r="K523" s="89" t="str">
        <f>IFERROR(VLOOKUP(Filiais_Petz4[[#This Row],[FILIAL]],'[4]PETZ E ZEEDOG'!$B:$M,12,0),"")</f>
        <v/>
      </c>
      <c r="L523" t="str">
        <f>IFERROR(VLOOKUP(Filiais_Petz4[[#This Row],[FILIAL]],'[4]PETZ E ZEEDOG'!$B:$N,13,0),"")</f>
        <v/>
      </c>
      <c r="M523" t="str">
        <f>IFERROR(VLOOKUP(Filiais_Petz4[[#This Row],[FILIAL]],'[4]PETZ E ZEEDOG'!$B:$O,14,0),"")</f>
        <v/>
      </c>
      <c r="N523" t="str">
        <f>IFERROR(VLOOKUP(Filiais_Petz4[[#This Row],[FILIAL]],'[4]PETZ E ZEEDOG'!$B:$P,15,0),"")</f>
        <v>N</v>
      </c>
      <c r="O523" t="str">
        <f>IFERROR(VLOOKUP(Filiais_Petz4[[#This Row],[FILIAL]],'[4]PETZ E ZEEDOG'!$B:$Q,16,0),"")</f>
        <v/>
      </c>
      <c r="P523" t="str">
        <f>IFERROR(VLOOKUP(Filiais_Petz4[[#This Row],[FILIAL]],'[4]PETZ E ZEEDOG'!$B:$R,17,0),"")</f>
        <v/>
      </c>
      <c r="Q523" t="str">
        <f>IFERROR(VLOOKUP(Filiais_Petz4[[#This Row],[FILIAL]],'[4]PETZ E ZEEDOG'!$B:$C,2,0),"")</f>
        <v/>
      </c>
    </row>
    <row r="524" spans="1:17" ht="14.45" hidden="1" customHeight="1" x14ac:dyDescent="0.25">
      <c r="A524" t="s">
        <v>577</v>
      </c>
      <c r="B524" t="str">
        <f>IFERROR(VLOOKUP(Filiais_Petz4[[#This Row],[FILIAL]],'[4]PETZ E ZEEDOG'!$B:$D,3,0),"")</f>
        <v/>
      </c>
      <c r="C524" t="str">
        <f>IFERROR(VLOOKUP(Filiais_Petz4[[#This Row],[FILIAL]],'[4]PETZ E ZEEDOG'!$B:$E,4,0),"")</f>
        <v/>
      </c>
      <c r="D524" t="str">
        <f>IFERROR(VLOOKUP(Filiais_Petz4[[#This Row],[FILIAL]],'[4]PETZ E ZEEDOG'!$B:$F,5,0),"")</f>
        <v/>
      </c>
      <c r="E524" t="str">
        <f>IFERROR(VLOOKUP(Filiais_Petz4[[#This Row],[FILIAL]],'[4]PETZ E ZEEDOG'!$B:$G,6,0),"")</f>
        <v/>
      </c>
      <c r="F524" s="1">
        <f>IFERROR(VLOOKUP(Filiais_Petz4[[#This Row],[FILIAL]],'[4]PETZ E ZEEDOG'!$B:$H,7,0),"")</f>
        <v>0</v>
      </c>
      <c r="G524" t="str">
        <f>IFERROR(VLOOKUP(Filiais_Petz4[[#This Row],[FILIAL]],'[4]PETZ E ZEEDOG'!$B$2:$R$1103,8,0),"")</f>
        <v/>
      </c>
      <c r="H524" t="str">
        <f>IFERROR(VLOOKUP(Filiais_Petz4[[#This Row],[FILIAL]],'[4]PETZ E ZEEDOG'!$B:$J,9,0),"")</f>
        <v/>
      </c>
      <c r="I524" t="str">
        <f>IFERROR(VLOOKUP(Filiais_Petz4[[#This Row],[FILIAL]],'[4]PETZ E ZEEDOG'!$B:$K,10,0),"")</f>
        <v/>
      </c>
      <c r="J524">
        <f>IFERROR(VLOOKUP(Filiais_Petz4[[#This Row],[FILIAL]],'[4]PETZ E ZEEDOG'!$B$2:$R$1103,11,0),"")</f>
        <v>0</v>
      </c>
      <c r="K524" s="89" t="str">
        <f>IFERROR(VLOOKUP(Filiais_Petz4[[#This Row],[FILIAL]],'[4]PETZ E ZEEDOG'!$B:$M,12,0),"")</f>
        <v/>
      </c>
      <c r="L524" t="str">
        <f>IFERROR(VLOOKUP(Filiais_Petz4[[#This Row],[FILIAL]],'[4]PETZ E ZEEDOG'!$B:$N,13,0),"")</f>
        <v/>
      </c>
      <c r="M524" t="str">
        <f>IFERROR(VLOOKUP(Filiais_Petz4[[#This Row],[FILIAL]],'[4]PETZ E ZEEDOG'!$B:$O,14,0),"")</f>
        <v/>
      </c>
      <c r="N524" t="str">
        <f>IFERROR(VLOOKUP(Filiais_Petz4[[#This Row],[FILIAL]],'[4]PETZ E ZEEDOG'!$B:$P,15,0),"")</f>
        <v>N</v>
      </c>
      <c r="O524" t="str">
        <f>IFERROR(VLOOKUP(Filiais_Petz4[[#This Row],[FILIAL]],'[4]PETZ E ZEEDOG'!$B:$Q,16,0),"")</f>
        <v/>
      </c>
      <c r="P524" t="str">
        <f>IFERROR(VLOOKUP(Filiais_Petz4[[#This Row],[FILIAL]],'[4]PETZ E ZEEDOG'!$B:$R,17,0),"")</f>
        <v/>
      </c>
      <c r="Q524" t="str">
        <f>IFERROR(VLOOKUP(Filiais_Petz4[[#This Row],[FILIAL]],'[4]PETZ E ZEEDOG'!$B:$C,2,0),"")</f>
        <v/>
      </c>
    </row>
    <row r="525" spans="1:17" ht="14.45" hidden="1" customHeight="1" x14ac:dyDescent="0.25">
      <c r="A525" t="s">
        <v>578</v>
      </c>
      <c r="B525" t="str">
        <f>IFERROR(VLOOKUP(Filiais_Petz4[[#This Row],[FILIAL]],'[4]PETZ E ZEEDOG'!$B:$D,3,0),"")</f>
        <v/>
      </c>
      <c r="C525" t="str">
        <f>IFERROR(VLOOKUP(Filiais_Petz4[[#This Row],[FILIAL]],'[4]PETZ E ZEEDOG'!$B:$E,4,0),"")</f>
        <v/>
      </c>
      <c r="D525" t="str">
        <f>IFERROR(VLOOKUP(Filiais_Petz4[[#This Row],[FILIAL]],'[4]PETZ E ZEEDOG'!$B:$F,5,0),"")</f>
        <v/>
      </c>
      <c r="E525" t="str">
        <f>IFERROR(VLOOKUP(Filiais_Petz4[[#This Row],[FILIAL]],'[4]PETZ E ZEEDOG'!$B:$G,6,0),"")</f>
        <v/>
      </c>
      <c r="F525" s="1">
        <f>IFERROR(VLOOKUP(Filiais_Petz4[[#This Row],[FILIAL]],'[4]PETZ E ZEEDOG'!$B:$H,7,0),"")</f>
        <v>0</v>
      </c>
      <c r="G525" t="str">
        <f>IFERROR(VLOOKUP(Filiais_Petz4[[#This Row],[FILIAL]],'[4]PETZ E ZEEDOG'!$B$2:$R$1103,8,0),"")</f>
        <v/>
      </c>
      <c r="H525" t="str">
        <f>IFERROR(VLOOKUP(Filiais_Petz4[[#This Row],[FILIAL]],'[4]PETZ E ZEEDOG'!$B:$J,9,0),"")</f>
        <v/>
      </c>
      <c r="I525" t="str">
        <f>IFERROR(VLOOKUP(Filiais_Petz4[[#This Row],[FILIAL]],'[4]PETZ E ZEEDOG'!$B:$K,10,0),"")</f>
        <v/>
      </c>
      <c r="J525">
        <f>IFERROR(VLOOKUP(Filiais_Petz4[[#This Row],[FILIAL]],'[4]PETZ E ZEEDOG'!$B$2:$R$1103,11,0),"")</f>
        <v>0</v>
      </c>
      <c r="K525" s="89" t="str">
        <f>IFERROR(VLOOKUP(Filiais_Petz4[[#This Row],[FILIAL]],'[4]PETZ E ZEEDOG'!$B:$M,12,0),"")</f>
        <v/>
      </c>
      <c r="L525" t="str">
        <f>IFERROR(VLOOKUP(Filiais_Petz4[[#This Row],[FILIAL]],'[4]PETZ E ZEEDOG'!$B:$N,13,0),"")</f>
        <v/>
      </c>
      <c r="M525" t="str">
        <f>IFERROR(VLOOKUP(Filiais_Petz4[[#This Row],[FILIAL]],'[4]PETZ E ZEEDOG'!$B:$O,14,0),"")</f>
        <v/>
      </c>
      <c r="N525" t="str">
        <f>IFERROR(VLOOKUP(Filiais_Petz4[[#This Row],[FILIAL]],'[4]PETZ E ZEEDOG'!$B:$P,15,0),"")</f>
        <v>N</v>
      </c>
      <c r="O525" t="str">
        <f>IFERROR(VLOOKUP(Filiais_Petz4[[#This Row],[FILIAL]],'[4]PETZ E ZEEDOG'!$B:$Q,16,0),"")</f>
        <v/>
      </c>
      <c r="P525" t="str">
        <f>IFERROR(VLOOKUP(Filiais_Petz4[[#This Row],[FILIAL]],'[4]PETZ E ZEEDOG'!$B:$R,17,0),"")</f>
        <v/>
      </c>
      <c r="Q525" t="str">
        <f>IFERROR(VLOOKUP(Filiais_Petz4[[#This Row],[FILIAL]],'[4]PETZ E ZEEDOG'!$B:$C,2,0),"")</f>
        <v/>
      </c>
    </row>
    <row r="526" spans="1:17" ht="14.45" hidden="1" customHeight="1" x14ac:dyDescent="0.25">
      <c r="A526" t="s">
        <v>579</v>
      </c>
      <c r="B526" t="str">
        <f>IFERROR(VLOOKUP(Filiais_Petz4[[#This Row],[FILIAL]],'[4]PETZ E ZEEDOG'!$B:$D,3,0),"")</f>
        <v/>
      </c>
      <c r="C526" t="str">
        <f>IFERROR(VLOOKUP(Filiais_Petz4[[#This Row],[FILIAL]],'[4]PETZ E ZEEDOG'!$B:$E,4,0),"")</f>
        <v/>
      </c>
      <c r="D526" t="str">
        <f>IFERROR(VLOOKUP(Filiais_Petz4[[#This Row],[FILIAL]],'[4]PETZ E ZEEDOG'!$B:$F,5,0),"")</f>
        <v/>
      </c>
      <c r="E526" t="str">
        <f>IFERROR(VLOOKUP(Filiais_Petz4[[#This Row],[FILIAL]],'[4]PETZ E ZEEDOG'!$B:$G,6,0),"")</f>
        <v/>
      </c>
      <c r="F526" s="1">
        <f>IFERROR(VLOOKUP(Filiais_Petz4[[#This Row],[FILIAL]],'[4]PETZ E ZEEDOG'!$B:$H,7,0),"")</f>
        <v>0</v>
      </c>
      <c r="G526" t="str">
        <f>IFERROR(VLOOKUP(Filiais_Petz4[[#This Row],[FILIAL]],'[4]PETZ E ZEEDOG'!$B$2:$R$1103,8,0),"")</f>
        <v/>
      </c>
      <c r="H526" t="str">
        <f>IFERROR(VLOOKUP(Filiais_Petz4[[#This Row],[FILIAL]],'[4]PETZ E ZEEDOG'!$B:$J,9,0),"")</f>
        <v/>
      </c>
      <c r="I526" t="str">
        <f>IFERROR(VLOOKUP(Filiais_Petz4[[#This Row],[FILIAL]],'[4]PETZ E ZEEDOG'!$B:$K,10,0),"")</f>
        <v/>
      </c>
      <c r="J526">
        <f>IFERROR(VLOOKUP(Filiais_Petz4[[#This Row],[FILIAL]],'[4]PETZ E ZEEDOG'!$B$2:$R$1103,11,0),"")</f>
        <v>0</v>
      </c>
      <c r="K526" s="89" t="str">
        <f>IFERROR(VLOOKUP(Filiais_Petz4[[#This Row],[FILIAL]],'[4]PETZ E ZEEDOG'!$B:$M,12,0),"")</f>
        <v/>
      </c>
      <c r="L526" t="str">
        <f>IFERROR(VLOOKUP(Filiais_Petz4[[#This Row],[FILIAL]],'[4]PETZ E ZEEDOG'!$B:$N,13,0),"")</f>
        <v/>
      </c>
      <c r="M526" t="str">
        <f>IFERROR(VLOOKUP(Filiais_Petz4[[#This Row],[FILIAL]],'[4]PETZ E ZEEDOG'!$B:$O,14,0),"")</f>
        <v/>
      </c>
      <c r="N526" t="str">
        <f>IFERROR(VLOOKUP(Filiais_Petz4[[#This Row],[FILIAL]],'[4]PETZ E ZEEDOG'!$B:$P,15,0),"")</f>
        <v>N</v>
      </c>
      <c r="O526" t="str">
        <f>IFERROR(VLOOKUP(Filiais_Petz4[[#This Row],[FILIAL]],'[4]PETZ E ZEEDOG'!$B:$Q,16,0),"")</f>
        <v/>
      </c>
      <c r="P526" t="str">
        <f>IFERROR(VLOOKUP(Filiais_Petz4[[#This Row],[FILIAL]],'[4]PETZ E ZEEDOG'!$B:$R,17,0),"")</f>
        <v/>
      </c>
      <c r="Q526" t="str">
        <f>IFERROR(VLOOKUP(Filiais_Petz4[[#This Row],[FILIAL]],'[4]PETZ E ZEEDOG'!$B:$C,2,0),"")</f>
        <v/>
      </c>
    </row>
    <row r="527" spans="1:17" ht="14.45" hidden="1" customHeight="1" x14ac:dyDescent="0.25">
      <c r="A527" t="s">
        <v>580</v>
      </c>
      <c r="B527" t="str">
        <f>IFERROR(VLOOKUP(Filiais_Petz4[[#This Row],[FILIAL]],'[4]PETZ E ZEEDOG'!$B:$D,3,0),"")</f>
        <v/>
      </c>
      <c r="C527" t="str">
        <f>IFERROR(VLOOKUP(Filiais_Petz4[[#This Row],[FILIAL]],'[4]PETZ E ZEEDOG'!$B:$E,4,0),"")</f>
        <v/>
      </c>
      <c r="D527" t="str">
        <f>IFERROR(VLOOKUP(Filiais_Petz4[[#This Row],[FILIAL]],'[4]PETZ E ZEEDOG'!$B:$F,5,0),"")</f>
        <v/>
      </c>
      <c r="E527" t="str">
        <f>IFERROR(VLOOKUP(Filiais_Petz4[[#This Row],[FILIAL]],'[4]PETZ E ZEEDOG'!$B:$G,6,0),"")</f>
        <v/>
      </c>
      <c r="F527" s="1">
        <f>IFERROR(VLOOKUP(Filiais_Petz4[[#This Row],[FILIAL]],'[4]PETZ E ZEEDOG'!$B:$H,7,0),"")</f>
        <v>0</v>
      </c>
      <c r="G527" t="str">
        <f>IFERROR(VLOOKUP(Filiais_Petz4[[#This Row],[FILIAL]],'[4]PETZ E ZEEDOG'!$B$2:$R$1103,8,0),"")</f>
        <v/>
      </c>
      <c r="H527" t="str">
        <f>IFERROR(VLOOKUP(Filiais_Petz4[[#This Row],[FILIAL]],'[4]PETZ E ZEEDOG'!$B:$J,9,0),"")</f>
        <v/>
      </c>
      <c r="I527" t="str">
        <f>IFERROR(VLOOKUP(Filiais_Petz4[[#This Row],[FILIAL]],'[4]PETZ E ZEEDOG'!$B:$K,10,0),"")</f>
        <v/>
      </c>
      <c r="J527">
        <f>IFERROR(VLOOKUP(Filiais_Petz4[[#This Row],[FILIAL]],'[4]PETZ E ZEEDOG'!$B$2:$R$1103,11,0),"")</f>
        <v>0</v>
      </c>
      <c r="K527" s="89" t="str">
        <f>IFERROR(VLOOKUP(Filiais_Petz4[[#This Row],[FILIAL]],'[4]PETZ E ZEEDOG'!$B:$M,12,0),"")</f>
        <v/>
      </c>
      <c r="L527" t="str">
        <f>IFERROR(VLOOKUP(Filiais_Petz4[[#This Row],[FILIAL]],'[4]PETZ E ZEEDOG'!$B:$N,13,0),"")</f>
        <v/>
      </c>
      <c r="M527" t="str">
        <f>IFERROR(VLOOKUP(Filiais_Petz4[[#This Row],[FILIAL]],'[4]PETZ E ZEEDOG'!$B:$O,14,0),"")</f>
        <v/>
      </c>
      <c r="N527" t="str">
        <f>IFERROR(VLOOKUP(Filiais_Petz4[[#This Row],[FILIAL]],'[4]PETZ E ZEEDOG'!$B:$P,15,0),"")</f>
        <v>N</v>
      </c>
      <c r="O527" t="str">
        <f>IFERROR(VLOOKUP(Filiais_Petz4[[#This Row],[FILIAL]],'[4]PETZ E ZEEDOG'!$B:$Q,16,0),"")</f>
        <v/>
      </c>
      <c r="P527" t="str">
        <f>IFERROR(VLOOKUP(Filiais_Petz4[[#This Row],[FILIAL]],'[4]PETZ E ZEEDOG'!$B:$R,17,0),"")</f>
        <v/>
      </c>
      <c r="Q527" t="str">
        <f>IFERROR(VLOOKUP(Filiais_Petz4[[#This Row],[FILIAL]],'[4]PETZ E ZEEDOG'!$B:$C,2,0),"")</f>
        <v/>
      </c>
    </row>
    <row r="528" spans="1:17" ht="14.45" hidden="1" customHeight="1" x14ac:dyDescent="0.25">
      <c r="A528" t="s">
        <v>581</v>
      </c>
      <c r="B528" t="str">
        <f>IFERROR(VLOOKUP(Filiais_Petz4[[#This Row],[FILIAL]],'[4]PETZ E ZEEDOG'!$B:$D,3,0),"")</f>
        <v/>
      </c>
      <c r="C528" t="str">
        <f>IFERROR(VLOOKUP(Filiais_Petz4[[#This Row],[FILIAL]],'[4]PETZ E ZEEDOG'!$B:$E,4,0),"")</f>
        <v/>
      </c>
      <c r="D528" t="str">
        <f>IFERROR(VLOOKUP(Filiais_Petz4[[#This Row],[FILIAL]],'[4]PETZ E ZEEDOG'!$B:$F,5,0),"")</f>
        <v/>
      </c>
      <c r="E528" t="str">
        <f>IFERROR(VLOOKUP(Filiais_Petz4[[#This Row],[FILIAL]],'[4]PETZ E ZEEDOG'!$B:$G,6,0),"")</f>
        <v/>
      </c>
      <c r="F528" s="1">
        <f>IFERROR(VLOOKUP(Filiais_Petz4[[#This Row],[FILIAL]],'[4]PETZ E ZEEDOG'!$B:$H,7,0),"")</f>
        <v>0</v>
      </c>
      <c r="G528" t="str">
        <f>IFERROR(VLOOKUP(Filiais_Petz4[[#This Row],[FILIAL]],'[4]PETZ E ZEEDOG'!$B$2:$R$1103,8,0),"")</f>
        <v/>
      </c>
      <c r="H528" t="str">
        <f>IFERROR(VLOOKUP(Filiais_Petz4[[#This Row],[FILIAL]],'[4]PETZ E ZEEDOG'!$B:$J,9,0),"")</f>
        <v/>
      </c>
      <c r="I528" t="str">
        <f>IFERROR(VLOOKUP(Filiais_Petz4[[#This Row],[FILIAL]],'[4]PETZ E ZEEDOG'!$B:$K,10,0),"")</f>
        <v/>
      </c>
      <c r="J528">
        <f>IFERROR(VLOOKUP(Filiais_Petz4[[#This Row],[FILIAL]],'[4]PETZ E ZEEDOG'!$B$2:$R$1103,11,0),"")</f>
        <v>0</v>
      </c>
      <c r="K528" s="89" t="str">
        <f>IFERROR(VLOOKUP(Filiais_Petz4[[#This Row],[FILIAL]],'[4]PETZ E ZEEDOG'!$B:$M,12,0),"")</f>
        <v/>
      </c>
      <c r="L528" t="str">
        <f>IFERROR(VLOOKUP(Filiais_Petz4[[#This Row],[FILIAL]],'[4]PETZ E ZEEDOG'!$B:$N,13,0),"")</f>
        <v/>
      </c>
      <c r="M528" t="str">
        <f>IFERROR(VLOOKUP(Filiais_Petz4[[#This Row],[FILIAL]],'[4]PETZ E ZEEDOG'!$B:$O,14,0),"")</f>
        <v/>
      </c>
      <c r="N528" t="str">
        <f>IFERROR(VLOOKUP(Filiais_Petz4[[#This Row],[FILIAL]],'[4]PETZ E ZEEDOG'!$B:$P,15,0),"")</f>
        <v>N</v>
      </c>
      <c r="O528" t="str">
        <f>IFERROR(VLOOKUP(Filiais_Petz4[[#This Row],[FILIAL]],'[4]PETZ E ZEEDOG'!$B:$Q,16,0),"")</f>
        <v/>
      </c>
      <c r="P528" t="str">
        <f>IFERROR(VLOOKUP(Filiais_Petz4[[#This Row],[FILIAL]],'[4]PETZ E ZEEDOG'!$B:$R,17,0),"")</f>
        <v/>
      </c>
      <c r="Q528" t="str">
        <f>IFERROR(VLOOKUP(Filiais_Petz4[[#This Row],[FILIAL]],'[4]PETZ E ZEEDOG'!$B:$C,2,0),"")</f>
        <v/>
      </c>
    </row>
    <row r="529" spans="1:17" ht="14.45" hidden="1" customHeight="1" x14ac:dyDescent="0.25">
      <c r="A529" t="s">
        <v>582</v>
      </c>
      <c r="B529" t="str">
        <f>IFERROR(VLOOKUP(Filiais_Petz4[[#This Row],[FILIAL]],'[4]PETZ E ZEEDOG'!$B:$D,3,0),"")</f>
        <v/>
      </c>
      <c r="C529" t="str">
        <f>IFERROR(VLOOKUP(Filiais_Petz4[[#This Row],[FILIAL]],'[4]PETZ E ZEEDOG'!$B:$E,4,0),"")</f>
        <v/>
      </c>
      <c r="D529" t="str">
        <f>IFERROR(VLOOKUP(Filiais_Petz4[[#This Row],[FILIAL]],'[4]PETZ E ZEEDOG'!$B:$F,5,0),"")</f>
        <v/>
      </c>
      <c r="E529" t="str">
        <f>IFERROR(VLOOKUP(Filiais_Petz4[[#This Row],[FILIAL]],'[4]PETZ E ZEEDOG'!$B:$G,6,0),"")</f>
        <v/>
      </c>
      <c r="F529" s="1">
        <f>IFERROR(VLOOKUP(Filiais_Petz4[[#This Row],[FILIAL]],'[4]PETZ E ZEEDOG'!$B:$H,7,0),"")</f>
        <v>0</v>
      </c>
      <c r="G529" t="str">
        <f>IFERROR(VLOOKUP(Filiais_Petz4[[#This Row],[FILIAL]],'[4]PETZ E ZEEDOG'!$B$2:$R$1103,8,0),"")</f>
        <v/>
      </c>
      <c r="H529" t="str">
        <f>IFERROR(VLOOKUP(Filiais_Petz4[[#This Row],[FILIAL]],'[4]PETZ E ZEEDOG'!$B:$J,9,0),"")</f>
        <v/>
      </c>
      <c r="I529" t="str">
        <f>IFERROR(VLOOKUP(Filiais_Petz4[[#This Row],[FILIAL]],'[4]PETZ E ZEEDOG'!$B:$K,10,0),"")</f>
        <v/>
      </c>
      <c r="J529">
        <f>IFERROR(VLOOKUP(Filiais_Petz4[[#This Row],[FILIAL]],'[4]PETZ E ZEEDOG'!$B$2:$R$1103,11,0),"")</f>
        <v>0</v>
      </c>
      <c r="K529" s="89" t="str">
        <f>IFERROR(VLOOKUP(Filiais_Petz4[[#This Row],[FILIAL]],'[4]PETZ E ZEEDOG'!$B:$M,12,0),"")</f>
        <v/>
      </c>
      <c r="L529" t="str">
        <f>IFERROR(VLOOKUP(Filiais_Petz4[[#This Row],[FILIAL]],'[4]PETZ E ZEEDOG'!$B:$N,13,0),"")</f>
        <v/>
      </c>
      <c r="M529" t="str">
        <f>IFERROR(VLOOKUP(Filiais_Petz4[[#This Row],[FILIAL]],'[4]PETZ E ZEEDOG'!$B:$O,14,0),"")</f>
        <v/>
      </c>
      <c r="N529" t="str">
        <f>IFERROR(VLOOKUP(Filiais_Petz4[[#This Row],[FILIAL]],'[4]PETZ E ZEEDOG'!$B:$P,15,0),"")</f>
        <v>N</v>
      </c>
      <c r="O529" t="str">
        <f>IFERROR(VLOOKUP(Filiais_Petz4[[#This Row],[FILIAL]],'[4]PETZ E ZEEDOG'!$B:$Q,16,0),"")</f>
        <v/>
      </c>
      <c r="P529" t="str">
        <f>IFERROR(VLOOKUP(Filiais_Petz4[[#This Row],[FILIAL]],'[4]PETZ E ZEEDOG'!$B:$R,17,0),"")</f>
        <v/>
      </c>
      <c r="Q529" t="str">
        <f>IFERROR(VLOOKUP(Filiais_Petz4[[#This Row],[FILIAL]],'[4]PETZ E ZEEDOG'!$B:$C,2,0),"")</f>
        <v/>
      </c>
    </row>
    <row r="530" spans="1:17" ht="14.45" hidden="1" customHeight="1" x14ac:dyDescent="0.25">
      <c r="A530" t="s">
        <v>583</v>
      </c>
      <c r="B530" t="str">
        <f>IFERROR(VLOOKUP(Filiais_Petz4[[#This Row],[FILIAL]],'[4]PETZ E ZEEDOG'!$B:$D,3,0),"")</f>
        <v/>
      </c>
      <c r="C530" t="str">
        <f>IFERROR(VLOOKUP(Filiais_Petz4[[#This Row],[FILIAL]],'[4]PETZ E ZEEDOG'!$B:$E,4,0),"")</f>
        <v/>
      </c>
      <c r="D530" t="str">
        <f>IFERROR(VLOOKUP(Filiais_Petz4[[#This Row],[FILIAL]],'[4]PETZ E ZEEDOG'!$B:$F,5,0),"")</f>
        <v/>
      </c>
      <c r="E530" t="str">
        <f>IFERROR(VLOOKUP(Filiais_Petz4[[#This Row],[FILIAL]],'[4]PETZ E ZEEDOG'!$B:$G,6,0),"")</f>
        <v/>
      </c>
      <c r="F530" s="1">
        <f>IFERROR(VLOOKUP(Filiais_Petz4[[#This Row],[FILIAL]],'[4]PETZ E ZEEDOG'!$B:$H,7,0),"")</f>
        <v>0</v>
      </c>
      <c r="G530" t="str">
        <f>IFERROR(VLOOKUP(Filiais_Petz4[[#This Row],[FILIAL]],'[4]PETZ E ZEEDOG'!$B$2:$R$1103,8,0),"")</f>
        <v/>
      </c>
      <c r="H530" t="str">
        <f>IFERROR(VLOOKUP(Filiais_Petz4[[#This Row],[FILIAL]],'[4]PETZ E ZEEDOG'!$B:$J,9,0),"")</f>
        <v/>
      </c>
      <c r="I530" t="str">
        <f>IFERROR(VLOOKUP(Filiais_Petz4[[#This Row],[FILIAL]],'[4]PETZ E ZEEDOG'!$B:$K,10,0),"")</f>
        <v/>
      </c>
      <c r="J530">
        <f>IFERROR(VLOOKUP(Filiais_Petz4[[#This Row],[FILIAL]],'[4]PETZ E ZEEDOG'!$B$2:$R$1103,11,0),"")</f>
        <v>0</v>
      </c>
      <c r="K530" s="89" t="str">
        <f>IFERROR(VLOOKUP(Filiais_Petz4[[#This Row],[FILIAL]],'[4]PETZ E ZEEDOG'!$B:$M,12,0),"")</f>
        <v/>
      </c>
      <c r="L530" t="str">
        <f>IFERROR(VLOOKUP(Filiais_Petz4[[#This Row],[FILIAL]],'[4]PETZ E ZEEDOG'!$B:$N,13,0),"")</f>
        <v/>
      </c>
      <c r="M530" t="str">
        <f>IFERROR(VLOOKUP(Filiais_Petz4[[#This Row],[FILIAL]],'[4]PETZ E ZEEDOG'!$B:$O,14,0),"")</f>
        <v/>
      </c>
      <c r="N530" t="str">
        <f>IFERROR(VLOOKUP(Filiais_Petz4[[#This Row],[FILIAL]],'[4]PETZ E ZEEDOG'!$B:$P,15,0),"")</f>
        <v>N</v>
      </c>
      <c r="O530" t="str">
        <f>IFERROR(VLOOKUP(Filiais_Petz4[[#This Row],[FILIAL]],'[4]PETZ E ZEEDOG'!$B:$Q,16,0),"")</f>
        <v/>
      </c>
      <c r="P530" t="str">
        <f>IFERROR(VLOOKUP(Filiais_Petz4[[#This Row],[FILIAL]],'[4]PETZ E ZEEDOG'!$B:$R,17,0),"")</f>
        <v/>
      </c>
      <c r="Q530" t="str">
        <f>IFERROR(VLOOKUP(Filiais_Petz4[[#This Row],[FILIAL]],'[4]PETZ E ZEEDOG'!$B:$C,2,0),"")</f>
        <v/>
      </c>
    </row>
    <row r="531" spans="1:17" ht="14.45" hidden="1" customHeight="1" x14ac:dyDescent="0.25">
      <c r="A531" t="s">
        <v>584</v>
      </c>
      <c r="B531" t="str">
        <f>IFERROR(VLOOKUP(Filiais_Petz4[[#This Row],[FILIAL]],'[4]PETZ E ZEEDOG'!$B:$D,3,0),"")</f>
        <v/>
      </c>
      <c r="C531" t="str">
        <f>IFERROR(VLOOKUP(Filiais_Petz4[[#This Row],[FILIAL]],'[4]PETZ E ZEEDOG'!$B:$E,4,0),"")</f>
        <v/>
      </c>
      <c r="D531" t="str">
        <f>IFERROR(VLOOKUP(Filiais_Petz4[[#This Row],[FILIAL]],'[4]PETZ E ZEEDOG'!$B:$F,5,0),"")</f>
        <v/>
      </c>
      <c r="E531" t="str">
        <f>IFERROR(VLOOKUP(Filiais_Petz4[[#This Row],[FILIAL]],'[4]PETZ E ZEEDOG'!$B:$G,6,0),"")</f>
        <v/>
      </c>
      <c r="F531" s="1">
        <f>IFERROR(VLOOKUP(Filiais_Petz4[[#This Row],[FILIAL]],'[4]PETZ E ZEEDOG'!$B:$H,7,0),"")</f>
        <v>0</v>
      </c>
      <c r="G531" t="str">
        <f>IFERROR(VLOOKUP(Filiais_Petz4[[#This Row],[FILIAL]],'[4]PETZ E ZEEDOG'!$B$2:$R$1103,8,0),"")</f>
        <v/>
      </c>
      <c r="H531" t="str">
        <f>IFERROR(VLOOKUP(Filiais_Petz4[[#This Row],[FILIAL]],'[4]PETZ E ZEEDOG'!$B:$J,9,0),"")</f>
        <v/>
      </c>
      <c r="I531" t="str">
        <f>IFERROR(VLOOKUP(Filiais_Petz4[[#This Row],[FILIAL]],'[4]PETZ E ZEEDOG'!$B:$K,10,0),"")</f>
        <v/>
      </c>
      <c r="J531">
        <f>IFERROR(VLOOKUP(Filiais_Petz4[[#This Row],[FILIAL]],'[4]PETZ E ZEEDOG'!$B$2:$R$1103,11,0),"")</f>
        <v>0</v>
      </c>
      <c r="K531" s="89" t="str">
        <f>IFERROR(VLOOKUP(Filiais_Petz4[[#This Row],[FILIAL]],'[4]PETZ E ZEEDOG'!$B:$M,12,0),"")</f>
        <v/>
      </c>
      <c r="L531" t="str">
        <f>IFERROR(VLOOKUP(Filiais_Petz4[[#This Row],[FILIAL]],'[4]PETZ E ZEEDOG'!$B:$N,13,0),"")</f>
        <v/>
      </c>
      <c r="M531" t="str">
        <f>IFERROR(VLOOKUP(Filiais_Petz4[[#This Row],[FILIAL]],'[4]PETZ E ZEEDOG'!$B:$O,14,0),"")</f>
        <v/>
      </c>
      <c r="N531" t="str">
        <f>IFERROR(VLOOKUP(Filiais_Petz4[[#This Row],[FILIAL]],'[4]PETZ E ZEEDOG'!$B:$P,15,0),"")</f>
        <v>N</v>
      </c>
      <c r="O531" t="str">
        <f>IFERROR(VLOOKUP(Filiais_Petz4[[#This Row],[FILIAL]],'[4]PETZ E ZEEDOG'!$B:$Q,16,0),"")</f>
        <v/>
      </c>
      <c r="P531" t="str">
        <f>IFERROR(VLOOKUP(Filiais_Petz4[[#This Row],[FILIAL]],'[4]PETZ E ZEEDOG'!$B:$R,17,0),"")</f>
        <v/>
      </c>
      <c r="Q531" t="str">
        <f>IFERROR(VLOOKUP(Filiais_Petz4[[#This Row],[FILIAL]],'[4]PETZ E ZEEDOG'!$B:$C,2,0),"")</f>
        <v/>
      </c>
    </row>
    <row r="532" spans="1:17" ht="14.45" hidden="1" customHeight="1" x14ac:dyDescent="0.25">
      <c r="A532" t="s">
        <v>585</v>
      </c>
      <c r="B532" t="str">
        <f>IFERROR(VLOOKUP(Filiais_Petz4[[#This Row],[FILIAL]],'[4]PETZ E ZEEDOG'!$B:$D,3,0),"")</f>
        <v/>
      </c>
      <c r="C532" t="str">
        <f>IFERROR(VLOOKUP(Filiais_Petz4[[#This Row],[FILIAL]],'[4]PETZ E ZEEDOG'!$B:$E,4,0),"")</f>
        <v/>
      </c>
      <c r="D532" t="str">
        <f>IFERROR(VLOOKUP(Filiais_Petz4[[#This Row],[FILIAL]],'[4]PETZ E ZEEDOG'!$B:$F,5,0),"")</f>
        <v/>
      </c>
      <c r="E532" t="str">
        <f>IFERROR(VLOOKUP(Filiais_Petz4[[#This Row],[FILIAL]],'[4]PETZ E ZEEDOG'!$B:$G,6,0),"")</f>
        <v/>
      </c>
      <c r="F532" s="1">
        <f>IFERROR(VLOOKUP(Filiais_Petz4[[#This Row],[FILIAL]],'[4]PETZ E ZEEDOG'!$B:$H,7,0),"")</f>
        <v>0</v>
      </c>
      <c r="G532" t="str">
        <f>IFERROR(VLOOKUP(Filiais_Petz4[[#This Row],[FILIAL]],'[4]PETZ E ZEEDOG'!$B$2:$R$1103,8,0),"")</f>
        <v/>
      </c>
      <c r="H532" t="str">
        <f>IFERROR(VLOOKUP(Filiais_Petz4[[#This Row],[FILIAL]],'[4]PETZ E ZEEDOG'!$B:$J,9,0),"")</f>
        <v/>
      </c>
      <c r="I532" t="str">
        <f>IFERROR(VLOOKUP(Filiais_Petz4[[#This Row],[FILIAL]],'[4]PETZ E ZEEDOG'!$B:$K,10,0),"")</f>
        <v/>
      </c>
      <c r="J532">
        <f>IFERROR(VLOOKUP(Filiais_Petz4[[#This Row],[FILIAL]],'[4]PETZ E ZEEDOG'!$B$2:$R$1103,11,0),"")</f>
        <v>0</v>
      </c>
      <c r="K532" s="89" t="str">
        <f>IFERROR(VLOOKUP(Filiais_Petz4[[#This Row],[FILIAL]],'[4]PETZ E ZEEDOG'!$B:$M,12,0),"")</f>
        <v/>
      </c>
      <c r="L532" t="str">
        <f>IFERROR(VLOOKUP(Filiais_Petz4[[#This Row],[FILIAL]],'[4]PETZ E ZEEDOG'!$B:$N,13,0),"")</f>
        <v/>
      </c>
      <c r="M532" t="str">
        <f>IFERROR(VLOOKUP(Filiais_Petz4[[#This Row],[FILIAL]],'[4]PETZ E ZEEDOG'!$B:$O,14,0),"")</f>
        <v/>
      </c>
      <c r="N532" t="str">
        <f>IFERROR(VLOOKUP(Filiais_Petz4[[#This Row],[FILIAL]],'[4]PETZ E ZEEDOG'!$B:$P,15,0),"")</f>
        <v>N</v>
      </c>
      <c r="O532" t="str">
        <f>IFERROR(VLOOKUP(Filiais_Petz4[[#This Row],[FILIAL]],'[4]PETZ E ZEEDOG'!$B:$Q,16,0),"")</f>
        <v/>
      </c>
      <c r="P532" t="str">
        <f>IFERROR(VLOOKUP(Filiais_Petz4[[#This Row],[FILIAL]],'[4]PETZ E ZEEDOG'!$B:$R,17,0),"")</f>
        <v/>
      </c>
      <c r="Q532" t="str">
        <f>IFERROR(VLOOKUP(Filiais_Petz4[[#This Row],[FILIAL]],'[4]PETZ E ZEEDOG'!$B:$C,2,0),"")</f>
        <v/>
      </c>
    </row>
    <row r="533" spans="1:17" ht="14.45" hidden="1" customHeight="1" x14ac:dyDescent="0.25">
      <c r="A533" t="s">
        <v>586</v>
      </c>
      <c r="B533" t="str">
        <f>IFERROR(VLOOKUP(Filiais_Petz4[[#This Row],[FILIAL]],'[4]PETZ E ZEEDOG'!$B:$D,3,0),"")</f>
        <v/>
      </c>
      <c r="C533" t="str">
        <f>IFERROR(VLOOKUP(Filiais_Petz4[[#This Row],[FILIAL]],'[4]PETZ E ZEEDOG'!$B:$E,4,0),"")</f>
        <v/>
      </c>
      <c r="D533" t="str">
        <f>IFERROR(VLOOKUP(Filiais_Petz4[[#This Row],[FILIAL]],'[4]PETZ E ZEEDOG'!$B:$F,5,0),"")</f>
        <v/>
      </c>
      <c r="E533" t="str">
        <f>IFERROR(VLOOKUP(Filiais_Petz4[[#This Row],[FILIAL]],'[4]PETZ E ZEEDOG'!$B:$G,6,0),"")</f>
        <v/>
      </c>
      <c r="F533" s="1">
        <f>IFERROR(VLOOKUP(Filiais_Petz4[[#This Row],[FILIAL]],'[4]PETZ E ZEEDOG'!$B:$H,7,0),"")</f>
        <v>0</v>
      </c>
      <c r="G533" t="str">
        <f>IFERROR(VLOOKUP(Filiais_Petz4[[#This Row],[FILIAL]],'[4]PETZ E ZEEDOG'!$B$2:$R$1103,8,0),"")</f>
        <v/>
      </c>
      <c r="H533" t="str">
        <f>IFERROR(VLOOKUP(Filiais_Petz4[[#This Row],[FILIAL]],'[4]PETZ E ZEEDOG'!$B:$J,9,0),"")</f>
        <v/>
      </c>
      <c r="I533" t="str">
        <f>IFERROR(VLOOKUP(Filiais_Petz4[[#This Row],[FILIAL]],'[4]PETZ E ZEEDOG'!$B:$K,10,0),"")</f>
        <v/>
      </c>
      <c r="J533">
        <f>IFERROR(VLOOKUP(Filiais_Petz4[[#This Row],[FILIAL]],'[4]PETZ E ZEEDOG'!$B$2:$R$1103,11,0),"")</f>
        <v>0</v>
      </c>
      <c r="K533" s="89" t="str">
        <f>IFERROR(VLOOKUP(Filiais_Petz4[[#This Row],[FILIAL]],'[4]PETZ E ZEEDOG'!$B:$M,12,0),"")</f>
        <v/>
      </c>
      <c r="L533" t="str">
        <f>IFERROR(VLOOKUP(Filiais_Petz4[[#This Row],[FILIAL]],'[4]PETZ E ZEEDOG'!$B:$N,13,0),"")</f>
        <v/>
      </c>
      <c r="M533" t="str">
        <f>IFERROR(VLOOKUP(Filiais_Petz4[[#This Row],[FILIAL]],'[4]PETZ E ZEEDOG'!$B:$O,14,0),"")</f>
        <v/>
      </c>
      <c r="N533" t="str">
        <f>IFERROR(VLOOKUP(Filiais_Petz4[[#This Row],[FILIAL]],'[4]PETZ E ZEEDOG'!$B:$P,15,0),"")</f>
        <v>N</v>
      </c>
      <c r="O533" t="str">
        <f>IFERROR(VLOOKUP(Filiais_Petz4[[#This Row],[FILIAL]],'[4]PETZ E ZEEDOG'!$B:$Q,16,0),"")</f>
        <v/>
      </c>
      <c r="P533" t="str">
        <f>IFERROR(VLOOKUP(Filiais_Petz4[[#This Row],[FILIAL]],'[4]PETZ E ZEEDOG'!$B:$R,17,0),"")</f>
        <v/>
      </c>
      <c r="Q533" t="str">
        <f>IFERROR(VLOOKUP(Filiais_Petz4[[#This Row],[FILIAL]],'[4]PETZ E ZEEDOG'!$B:$C,2,0),"")</f>
        <v/>
      </c>
    </row>
    <row r="534" spans="1:17" ht="14.45" hidden="1" customHeight="1" x14ac:dyDescent="0.25">
      <c r="A534" t="s">
        <v>587</v>
      </c>
      <c r="B534" t="str">
        <f>IFERROR(VLOOKUP(Filiais_Petz4[[#This Row],[FILIAL]],'[4]PETZ E ZEEDOG'!$B:$D,3,0),"")</f>
        <v/>
      </c>
      <c r="C534" t="str">
        <f>IFERROR(VLOOKUP(Filiais_Petz4[[#This Row],[FILIAL]],'[4]PETZ E ZEEDOG'!$B:$E,4,0),"")</f>
        <v/>
      </c>
      <c r="D534" t="str">
        <f>IFERROR(VLOOKUP(Filiais_Petz4[[#This Row],[FILIAL]],'[4]PETZ E ZEEDOG'!$B:$F,5,0),"")</f>
        <v/>
      </c>
      <c r="E534" t="str">
        <f>IFERROR(VLOOKUP(Filiais_Petz4[[#This Row],[FILIAL]],'[4]PETZ E ZEEDOG'!$B:$G,6,0),"")</f>
        <v/>
      </c>
      <c r="F534" s="1">
        <f>IFERROR(VLOOKUP(Filiais_Petz4[[#This Row],[FILIAL]],'[4]PETZ E ZEEDOG'!$B:$H,7,0),"")</f>
        <v>0</v>
      </c>
      <c r="G534" t="str">
        <f>IFERROR(VLOOKUP(Filiais_Petz4[[#This Row],[FILIAL]],'[4]PETZ E ZEEDOG'!$B$2:$R$1103,8,0),"")</f>
        <v/>
      </c>
      <c r="H534" t="str">
        <f>IFERROR(VLOOKUP(Filiais_Petz4[[#This Row],[FILIAL]],'[4]PETZ E ZEEDOG'!$B:$J,9,0),"")</f>
        <v/>
      </c>
      <c r="I534" t="str">
        <f>IFERROR(VLOOKUP(Filiais_Petz4[[#This Row],[FILIAL]],'[4]PETZ E ZEEDOG'!$B:$K,10,0),"")</f>
        <v/>
      </c>
      <c r="J534">
        <f>IFERROR(VLOOKUP(Filiais_Petz4[[#This Row],[FILIAL]],'[4]PETZ E ZEEDOG'!$B$2:$R$1103,11,0),"")</f>
        <v>0</v>
      </c>
      <c r="K534" s="89" t="str">
        <f>IFERROR(VLOOKUP(Filiais_Petz4[[#This Row],[FILIAL]],'[4]PETZ E ZEEDOG'!$B:$M,12,0),"")</f>
        <v/>
      </c>
      <c r="L534" t="str">
        <f>IFERROR(VLOOKUP(Filiais_Petz4[[#This Row],[FILIAL]],'[4]PETZ E ZEEDOG'!$B:$N,13,0),"")</f>
        <v/>
      </c>
      <c r="M534" t="str">
        <f>IFERROR(VLOOKUP(Filiais_Petz4[[#This Row],[FILIAL]],'[4]PETZ E ZEEDOG'!$B:$O,14,0),"")</f>
        <v/>
      </c>
      <c r="N534" t="str">
        <f>IFERROR(VLOOKUP(Filiais_Petz4[[#This Row],[FILIAL]],'[4]PETZ E ZEEDOG'!$B:$P,15,0),"")</f>
        <v>N</v>
      </c>
      <c r="O534" t="str">
        <f>IFERROR(VLOOKUP(Filiais_Petz4[[#This Row],[FILIAL]],'[4]PETZ E ZEEDOG'!$B:$Q,16,0),"")</f>
        <v/>
      </c>
      <c r="P534" t="str">
        <f>IFERROR(VLOOKUP(Filiais_Petz4[[#This Row],[FILIAL]],'[4]PETZ E ZEEDOG'!$B:$R,17,0),"")</f>
        <v/>
      </c>
      <c r="Q534" t="str">
        <f>IFERROR(VLOOKUP(Filiais_Petz4[[#This Row],[FILIAL]],'[4]PETZ E ZEEDOG'!$B:$C,2,0),"")</f>
        <v/>
      </c>
    </row>
    <row r="535" spans="1:17" ht="14.45" hidden="1" customHeight="1" x14ac:dyDescent="0.25">
      <c r="A535" t="s">
        <v>588</v>
      </c>
      <c r="B535" t="str">
        <f>IFERROR(VLOOKUP(Filiais_Petz4[[#This Row],[FILIAL]],'[4]PETZ E ZEEDOG'!$B:$D,3,0),"")</f>
        <v/>
      </c>
      <c r="C535" t="str">
        <f>IFERROR(VLOOKUP(Filiais_Petz4[[#This Row],[FILIAL]],'[4]PETZ E ZEEDOG'!$B:$E,4,0),"")</f>
        <v/>
      </c>
      <c r="D535" t="str">
        <f>IFERROR(VLOOKUP(Filiais_Petz4[[#This Row],[FILIAL]],'[4]PETZ E ZEEDOG'!$B:$F,5,0),"")</f>
        <v/>
      </c>
      <c r="E535" t="str">
        <f>IFERROR(VLOOKUP(Filiais_Petz4[[#This Row],[FILIAL]],'[4]PETZ E ZEEDOG'!$B:$G,6,0),"")</f>
        <v/>
      </c>
      <c r="F535" s="1">
        <f>IFERROR(VLOOKUP(Filiais_Petz4[[#This Row],[FILIAL]],'[4]PETZ E ZEEDOG'!$B:$H,7,0),"")</f>
        <v>0</v>
      </c>
      <c r="G535" t="str">
        <f>IFERROR(VLOOKUP(Filiais_Petz4[[#This Row],[FILIAL]],'[4]PETZ E ZEEDOG'!$B$2:$R$1103,8,0),"")</f>
        <v/>
      </c>
      <c r="H535" t="str">
        <f>IFERROR(VLOOKUP(Filiais_Petz4[[#This Row],[FILIAL]],'[4]PETZ E ZEEDOG'!$B:$J,9,0),"")</f>
        <v/>
      </c>
      <c r="I535" t="str">
        <f>IFERROR(VLOOKUP(Filiais_Petz4[[#This Row],[FILIAL]],'[4]PETZ E ZEEDOG'!$B:$K,10,0),"")</f>
        <v/>
      </c>
      <c r="J535">
        <f>IFERROR(VLOOKUP(Filiais_Petz4[[#This Row],[FILIAL]],'[4]PETZ E ZEEDOG'!$B$2:$R$1103,11,0),"")</f>
        <v>0</v>
      </c>
      <c r="K535" s="89" t="str">
        <f>IFERROR(VLOOKUP(Filiais_Petz4[[#This Row],[FILIAL]],'[4]PETZ E ZEEDOG'!$B:$M,12,0),"")</f>
        <v/>
      </c>
      <c r="L535" t="str">
        <f>IFERROR(VLOOKUP(Filiais_Petz4[[#This Row],[FILIAL]],'[4]PETZ E ZEEDOG'!$B:$N,13,0),"")</f>
        <v/>
      </c>
      <c r="M535" t="str">
        <f>IFERROR(VLOOKUP(Filiais_Petz4[[#This Row],[FILIAL]],'[4]PETZ E ZEEDOG'!$B:$O,14,0),"")</f>
        <v/>
      </c>
      <c r="N535" t="str">
        <f>IFERROR(VLOOKUP(Filiais_Petz4[[#This Row],[FILIAL]],'[4]PETZ E ZEEDOG'!$B:$P,15,0),"")</f>
        <v>N</v>
      </c>
      <c r="O535" t="str">
        <f>IFERROR(VLOOKUP(Filiais_Petz4[[#This Row],[FILIAL]],'[4]PETZ E ZEEDOG'!$B:$Q,16,0),"")</f>
        <v/>
      </c>
      <c r="P535" t="str">
        <f>IFERROR(VLOOKUP(Filiais_Petz4[[#This Row],[FILIAL]],'[4]PETZ E ZEEDOG'!$B:$R,17,0),"")</f>
        <v/>
      </c>
      <c r="Q535" t="str">
        <f>IFERROR(VLOOKUP(Filiais_Petz4[[#This Row],[FILIAL]],'[4]PETZ E ZEEDOG'!$B:$C,2,0),"")</f>
        <v/>
      </c>
    </row>
    <row r="536" spans="1:17" ht="14.45" hidden="1" customHeight="1" x14ac:dyDescent="0.25">
      <c r="A536" t="s">
        <v>589</v>
      </c>
      <c r="B536" t="str">
        <f>IFERROR(VLOOKUP(Filiais_Petz4[[#This Row],[FILIAL]],'[4]PETZ E ZEEDOG'!$B:$D,3,0),"")</f>
        <v/>
      </c>
      <c r="C536" t="str">
        <f>IFERROR(VLOOKUP(Filiais_Petz4[[#This Row],[FILIAL]],'[4]PETZ E ZEEDOG'!$B:$E,4,0),"")</f>
        <v/>
      </c>
      <c r="D536" t="str">
        <f>IFERROR(VLOOKUP(Filiais_Petz4[[#This Row],[FILIAL]],'[4]PETZ E ZEEDOG'!$B:$F,5,0),"")</f>
        <v/>
      </c>
      <c r="E536" t="str">
        <f>IFERROR(VLOOKUP(Filiais_Petz4[[#This Row],[FILIAL]],'[4]PETZ E ZEEDOG'!$B:$G,6,0),"")</f>
        <v/>
      </c>
      <c r="F536" s="1">
        <f>IFERROR(VLOOKUP(Filiais_Petz4[[#This Row],[FILIAL]],'[4]PETZ E ZEEDOG'!$B:$H,7,0),"")</f>
        <v>0</v>
      </c>
      <c r="G536" t="str">
        <f>IFERROR(VLOOKUP(Filiais_Petz4[[#This Row],[FILIAL]],'[4]PETZ E ZEEDOG'!$B$2:$R$1103,8,0),"")</f>
        <v/>
      </c>
      <c r="H536" t="str">
        <f>IFERROR(VLOOKUP(Filiais_Petz4[[#This Row],[FILIAL]],'[4]PETZ E ZEEDOG'!$B:$J,9,0),"")</f>
        <v/>
      </c>
      <c r="I536" t="str">
        <f>IFERROR(VLOOKUP(Filiais_Petz4[[#This Row],[FILIAL]],'[4]PETZ E ZEEDOG'!$B:$K,10,0),"")</f>
        <v/>
      </c>
      <c r="J536">
        <f>IFERROR(VLOOKUP(Filiais_Petz4[[#This Row],[FILIAL]],'[4]PETZ E ZEEDOG'!$B$2:$R$1103,11,0),"")</f>
        <v>0</v>
      </c>
      <c r="K536" s="89" t="str">
        <f>IFERROR(VLOOKUP(Filiais_Petz4[[#This Row],[FILIAL]],'[4]PETZ E ZEEDOG'!$B:$M,12,0),"")</f>
        <v/>
      </c>
      <c r="L536" t="str">
        <f>IFERROR(VLOOKUP(Filiais_Petz4[[#This Row],[FILIAL]],'[4]PETZ E ZEEDOG'!$B:$N,13,0),"")</f>
        <v/>
      </c>
      <c r="M536" t="str">
        <f>IFERROR(VLOOKUP(Filiais_Petz4[[#This Row],[FILIAL]],'[4]PETZ E ZEEDOG'!$B:$O,14,0),"")</f>
        <v/>
      </c>
      <c r="N536" t="str">
        <f>IFERROR(VLOOKUP(Filiais_Petz4[[#This Row],[FILIAL]],'[4]PETZ E ZEEDOG'!$B:$P,15,0),"")</f>
        <v>N</v>
      </c>
      <c r="O536" t="str">
        <f>IFERROR(VLOOKUP(Filiais_Petz4[[#This Row],[FILIAL]],'[4]PETZ E ZEEDOG'!$B:$Q,16,0),"")</f>
        <v/>
      </c>
      <c r="P536" t="str">
        <f>IFERROR(VLOOKUP(Filiais_Petz4[[#This Row],[FILIAL]],'[4]PETZ E ZEEDOG'!$B:$R,17,0),"")</f>
        <v/>
      </c>
      <c r="Q536" t="str">
        <f>IFERROR(VLOOKUP(Filiais_Petz4[[#This Row],[FILIAL]],'[4]PETZ E ZEEDOG'!$B:$C,2,0),"")</f>
        <v/>
      </c>
    </row>
    <row r="537" spans="1:17" ht="14.45" hidden="1" customHeight="1" x14ac:dyDescent="0.25">
      <c r="A537" t="s">
        <v>590</v>
      </c>
      <c r="B537" t="str">
        <f>IFERROR(VLOOKUP(Filiais_Petz4[[#This Row],[FILIAL]],'[4]PETZ E ZEEDOG'!$B:$D,3,0),"")</f>
        <v/>
      </c>
      <c r="C537" t="str">
        <f>IFERROR(VLOOKUP(Filiais_Petz4[[#This Row],[FILIAL]],'[4]PETZ E ZEEDOG'!$B:$E,4,0),"")</f>
        <v/>
      </c>
      <c r="D537" t="str">
        <f>IFERROR(VLOOKUP(Filiais_Petz4[[#This Row],[FILIAL]],'[4]PETZ E ZEEDOG'!$B:$F,5,0),"")</f>
        <v/>
      </c>
      <c r="E537" t="str">
        <f>IFERROR(VLOOKUP(Filiais_Petz4[[#This Row],[FILIAL]],'[4]PETZ E ZEEDOG'!$B:$G,6,0),"")</f>
        <v/>
      </c>
      <c r="F537" s="1">
        <f>IFERROR(VLOOKUP(Filiais_Petz4[[#This Row],[FILIAL]],'[4]PETZ E ZEEDOG'!$B:$H,7,0),"")</f>
        <v>0</v>
      </c>
      <c r="G537" t="str">
        <f>IFERROR(VLOOKUP(Filiais_Petz4[[#This Row],[FILIAL]],'[4]PETZ E ZEEDOG'!$B$2:$R$1103,8,0),"")</f>
        <v/>
      </c>
      <c r="H537" t="str">
        <f>IFERROR(VLOOKUP(Filiais_Petz4[[#This Row],[FILIAL]],'[4]PETZ E ZEEDOG'!$B:$J,9,0),"")</f>
        <v/>
      </c>
      <c r="I537" t="str">
        <f>IFERROR(VLOOKUP(Filiais_Petz4[[#This Row],[FILIAL]],'[4]PETZ E ZEEDOG'!$B:$K,10,0),"")</f>
        <v/>
      </c>
      <c r="J537">
        <f>IFERROR(VLOOKUP(Filiais_Petz4[[#This Row],[FILIAL]],'[4]PETZ E ZEEDOG'!$B$2:$R$1103,11,0),"")</f>
        <v>0</v>
      </c>
      <c r="K537" s="89" t="str">
        <f>IFERROR(VLOOKUP(Filiais_Petz4[[#This Row],[FILIAL]],'[4]PETZ E ZEEDOG'!$B:$M,12,0),"")</f>
        <v/>
      </c>
      <c r="L537" t="str">
        <f>IFERROR(VLOOKUP(Filiais_Petz4[[#This Row],[FILIAL]],'[4]PETZ E ZEEDOG'!$B:$N,13,0),"")</f>
        <v/>
      </c>
      <c r="M537" t="str">
        <f>IFERROR(VLOOKUP(Filiais_Petz4[[#This Row],[FILIAL]],'[4]PETZ E ZEEDOG'!$B:$O,14,0),"")</f>
        <v/>
      </c>
      <c r="N537" t="str">
        <f>IFERROR(VLOOKUP(Filiais_Petz4[[#This Row],[FILIAL]],'[4]PETZ E ZEEDOG'!$B:$P,15,0),"")</f>
        <v>N</v>
      </c>
      <c r="O537" t="str">
        <f>IFERROR(VLOOKUP(Filiais_Petz4[[#This Row],[FILIAL]],'[4]PETZ E ZEEDOG'!$B:$Q,16,0),"")</f>
        <v/>
      </c>
      <c r="P537" t="str">
        <f>IFERROR(VLOOKUP(Filiais_Petz4[[#This Row],[FILIAL]],'[4]PETZ E ZEEDOG'!$B:$R,17,0),"")</f>
        <v/>
      </c>
      <c r="Q537" t="str">
        <f>IFERROR(VLOOKUP(Filiais_Petz4[[#This Row],[FILIAL]],'[4]PETZ E ZEEDOG'!$B:$C,2,0),"")</f>
        <v/>
      </c>
    </row>
    <row r="538" spans="1:17" ht="14.45" hidden="1" customHeight="1" x14ac:dyDescent="0.25">
      <c r="A538" t="s">
        <v>591</v>
      </c>
      <c r="B538" t="str">
        <f>IFERROR(VLOOKUP(Filiais_Petz4[[#This Row],[FILIAL]],'[4]PETZ E ZEEDOG'!$B:$D,3,0),"")</f>
        <v/>
      </c>
      <c r="C538" t="str">
        <f>IFERROR(VLOOKUP(Filiais_Petz4[[#This Row],[FILIAL]],'[4]PETZ E ZEEDOG'!$B:$E,4,0),"")</f>
        <v/>
      </c>
      <c r="D538" t="str">
        <f>IFERROR(VLOOKUP(Filiais_Petz4[[#This Row],[FILIAL]],'[4]PETZ E ZEEDOG'!$B:$F,5,0),"")</f>
        <v/>
      </c>
      <c r="E538" t="str">
        <f>IFERROR(VLOOKUP(Filiais_Petz4[[#This Row],[FILIAL]],'[4]PETZ E ZEEDOG'!$B:$G,6,0),"")</f>
        <v/>
      </c>
      <c r="F538" s="1">
        <f>IFERROR(VLOOKUP(Filiais_Petz4[[#This Row],[FILIAL]],'[4]PETZ E ZEEDOG'!$B:$H,7,0),"")</f>
        <v>0</v>
      </c>
      <c r="G538" t="str">
        <f>IFERROR(VLOOKUP(Filiais_Petz4[[#This Row],[FILIAL]],'[4]PETZ E ZEEDOG'!$B$2:$R$1103,8,0),"")</f>
        <v/>
      </c>
      <c r="H538" t="str">
        <f>IFERROR(VLOOKUP(Filiais_Petz4[[#This Row],[FILIAL]],'[4]PETZ E ZEEDOG'!$B:$J,9,0),"")</f>
        <v/>
      </c>
      <c r="I538" t="str">
        <f>IFERROR(VLOOKUP(Filiais_Petz4[[#This Row],[FILIAL]],'[4]PETZ E ZEEDOG'!$B:$K,10,0),"")</f>
        <v/>
      </c>
      <c r="J538">
        <f>IFERROR(VLOOKUP(Filiais_Petz4[[#This Row],[FILIAL]],'[4]PETZ E ZEEDOG'!$B$2:$R$1103,11,0),"")</f>
        <v>0</v>
      </c>
      <c r="K538" s="89" t="str">
        <f>IFERROR(VLOOKUP(Filiais_Petz4[[#This Row],[FILIAL]],'[4]PETZ E ZEEDOG'!$B:$M,12,0),"")</f>
        <v/>
      </c>
      <c r="L538" t="str">
        <f>IFERROR(VLOOKUP(Filiais_Petz4[[#This Row],[FILIAL]],'[4]PETZ E ZEEDOG'!$B:$N,13,0),"")</f>
        <v/>
      </c>
      <c r="M538" t="str">
        <f>IFERROR(VLOOKUP(Filiais_Petz4[[#This Row],[FILIAL]],'[4]PETZ E ZEEDOG'!$B:$O,14,0),"")</f>
        <v/>
      </c>
      <c r="N538" t="str">
        <f>IFERROR(VLOOKUP(Filiais_Petz4[[#This Row],[FILIAL]],'[4]PETZ E ZEEDOG'!$B:$P,15,0),"")</f>
        <v>N</v>
      </c>
      <c r="O538" t="str">
        <f>IFERROR(VLOOKUP(Filiais_Petz4[[#This Row],[FILIAL]],'[4]PETZ E ZEEDOG'!$B:$Q,16,0),"")</f>
        <v/>
      </c>
      <c r="P538" t="str">
        <f>IFERROR(VLOOKUP(Filiais_Petz4[[#This Row],[FILIAL]],'[4]PETZ E ZEEDOG'!$B:$R,17,0),"")</f>
        <v/>
      </c>
      <c r="Q538" t="str">
        <f>IFERROR(VLOOKUP(Filiais_Petz4[[#This Row],[FILIAL]],'[4]PETZ E ZEEDOG'!$B:$C,2,0),"")</f>
        <v/>
      </c>
    </row>
    <row r="539" spans="1:17" ht="14.45" hidden="1" customHeight="1" x14ac:dyDescent="0.25">
      <c r="A539" t="s">
        <v>592</v>
      </c>
      <c r="B539" t="str">
        <f>IFERROR(VLOOKUP(Filiais_Petz4[[#This Row],[FILIAL]],'[4]PETZ E ZEEDOG'!$B:$D,3,0),"")</f>
        <v/>
      </c>
      <c r="C539" t="str">
        <f>IFERROR(VLOOKUP(Filiais_Petz4[[#This Row],[FILIAL]],'[4]PETZ E ZEEDOG'!$B:$E,4,0),"")</f>
        <v/>
      </c>
      <c r="D539" t="str">
        <f>IFERROR(VLOOKUP(Filiais_Petz4[[#This Row],[FILIAL]],'[4]PETZ E ZEEDOG'!$B:$F,5,0),"")</f>
        <v/>
      </c>
      <c r="E539" t="str">
        <f>IFERROR(VLOOKUP(Filiais_Petz4[[#This Row],[FILIAL]],'[4]PETZ E ZEEDOG'!$B:$G,6,0),"")</f>
        <v/>
      </c>
      <c r="F539" s="1">
        <f>IFERROR(VLOOKUP(Filiais_Petz4[[#This Row],[FILIAL]],'[4]PETZ E ZEEDOG'!$B:$H,7,0),"")</f>
        <v>0</v>
      </c>
      <c r="G539" t="str">
        <f>IFERROR(VLOOKUP(Filiais_Petz4[[#This Row],[FILIAL]],'[4]PETZ E ZEEDOG'!$B$2:$R$1103,8,0),"")</f>
        <v/>
      </c>
      <c r="H539" t="str">
        <f>IFERROR(VLOOKUP(Filiais_Petz4[[#This Row],[FILIAL]],'[4]PETZ E ZEEDOG'!$B:$J,9,0),"")</f>
        <v/>
      </c>
      <c r="I539" t="str">
        <f>IFERROR(VLOOKUP(Filiais_Petz4[[#This Row],[FILIAL]],'[4]PETZ E ZEEDOG'!$B:$K,10,0),"")</f>
        <v/>
      </c>
      <c r="J539">
        <f>IFERROR(VLOOKUP(Filiais_Petz4[[#This Row],[FILIAL]],'[4]PETZ E ZEEDOG'!$B$2:$R$1103,11,0),"")</f>
        <v>0</v>
      </c>
      <c r="K539" s="89" t="str">
        <f>IFERROR(VLOOKUP(Filiais_Petz4[[#This Row],[FILIAL]],'[4]PETZ E ZEEDOG'!$B:$M,12,0),"")</f>
        <v/>
      </c>
      <c r="L539" t="str">
        <f>IFERROR(VLOOKUP(Filiais_Petz4[[#This Row],[FILIAL]],'[4]PETZ E ZEEDOG'!$B:$N,13,0),"")</f>
        <v/>
      </c>
      <c r="M539" t="str">
        <f>IFERROR(VLOOKUP(Filiais_Petz4[[#This Row],[FILIAL]],'[4]PETZ E ZEEDOG'!$B:$O,14,0),"")</f>
        <v/>
      </c>
      <c r="N539" t="str">
        <f>IFERROR(VLOOKUP(Filiais_Petz4[[#This Row],[FILIAL]],'[4]PETZ E ZEEDOG'!$B:$P,15,0),"")</f>
        <v>N</v>
      </c>
      <c r="O539" t="str">
        <f>IFERROR(VLOOKUP(Filiais_Petz4[[#This Row],[FILIAL]],'[4]PETZ E ZEEDOG'!$B:$Q,16,0),"")</f>
        <v/>
      </c>
      <c r="P539" t="str">
        <f>IFERROR(VLOOKUP(Filiais_Petz4[[#This Row],[FILIAL]],'[4]PETZ E ZEEDOG'!$B:$R,17,0),"")</f>
        <v/>
      </c>
      <c r="Q539" t="str">
        <f>IFERROR(VLOOKUP(Filiais_Petz4[[#This Row],[FILIAL]],'[4]PETZ E ZEEDOG'!$B:$C,2,0),"")</f>
        <v/>
      </c>
    </row>
    <row r="540" spans="1:17" ht="14.45" hidden="1" customHeight="1" x14ac:dyDescent="0.25">
      <c r="A540" t="s">
        <v>593</v>
      </c>
      <c r="B540" t="str">
        <f>IFERROR(VLOOKUP(Filiais_Petz4[[#This Row],[FILIAL]],'[4]PETZ E ZEEDOG'!$B:$D,3,0),"")</f>
        <v/>
      </c>
      <c r="C540" t="str">
        <f>IFERROR(VLOOKUP(Filiais_Petz4[[#This Row],[FILIAL]],'[4]PETZ E ZEEDOG'!$B:$E,4,0),"")</f>
        <v/>
      </c>
      <c r="D540" t="str">
        <f>IFERROR(VLOOKUP(Filiais_Petz4[[#This Row],[FILIAL]],'[4]PETZ E ZEEDOG'!$B:$F,5,0),"")</f>
        <v/>
      </c>
      <c r="E540" t="str">
        <f>IFERROR(VLOOKUP(Filiais_Petz4[[#This Row],[FILIAL]],'[4]PETZ E ZEEDOG'!$B:$G,6,0),"")</f>
        <v/>
      </c>
      <c r="F540" s="1">
        <f>IFERROR(VLOOKUP(Filiais_Petz4[[#This Row],[FILIAL]],'[4]PETZ E ZEEDOG'!$B:$H,7,0),"")</f>
        <v>0</v>
      </c>
      <c r="G540" t="str">
        <f>IFERROR(VLOOKUP(Filiais_Petz4[[#This Row],[FILIAL]],'[4]PETZ E ZEEDOG'!$B$2:$R$1103,8,0),"")</f>
        <v/>
      </c>
      <c r="H540" t="str">
        <f>IFERROR(VLOOKUP(Filiais_Petz4[[#This Row],[FILIAL]],'[4]PETZ E ZEEDOG'!$B:$J,9,0),"")</f>
        <v/>
      </c>
      <c r="I540" t="str">
        <f>IFERROR(VLOOKUP(Filiais_Petz4[[#This Row],[FILIAL]],'[4]PETZ E ZEEDOG'!$B:$K,10,0),"")</f>
        <v/>
      </c>
      <c r="J540">
        <f>IFERROR(VLOOKUP(Filiais_Petz4[[#This Row],[FILIAL]],'[4]PETZ E ZEEDOG'!$B$2:$R$1103,11,0),"")</f>
        <v>0</v>
      </c>
      <c r="K540" s="89" t="str">
        <f>IFERROR(VLOOKUP(Filiais_Petz4[[#This Row],[FILIAL]],'[4]PETZ E ZEEDOG'!$B:$M,12,0),"")</f>
        <v/>
      </c>
      <c r="L540" t="str">
        <f>IFERROR(VLOOKUP(Filiais_Petz4[[#This Row],[FILIAL]],'[4]PETZ E ZEEDOG'!$B:$N,13,0),"")</f>
        <v/>
      </c>
      <c r="M540" t="str">
        <f>IFERROR(VLOOKUP(Filiais_Petz4[[#This Row],[FILIAL]],'[4]PETZ E ZEEDOG'!$B:$O,14,0),"")</f>
        <v/>
      </c>
      <c r="N540" t="str">
        <f>IFERROR(VLOOKUP(Filiais_Petz4[[#This Row],[FILIAL]],'[4]PETZ E ZEEDOG'!$B:$P,15,0),"")</f>
        <v>N</v>
      </c>
      <c r="O540" t="str">
        <f>IFERROR(VLOOKUP(Filiais_Petz4[[#This Row],[FILIAL]],'[4]PETZ E ZEEDOG'!$B:$Q,16,0),"")</f>
        <v/>
      </c>
      <c r="P540" t="str">
        <f>IFERROR(VLOOKUP(Filiais_Petz4[[#This Row],[FILIAL]],'[4]PETZ E ZEEDOG'!$B:$R,17,0),"")</f>
        <v/>
      </c>
      <c r="Q540" t="str">
        <f>IFERROR(VLOOKUP(Filiais_Petz4[[#This Row],[FILIAL]],'[4]PETZ E ZEEDOG'!$B:$C,2,0),"")</f>
        <v/>
      </c>
    </row>
    <row r="541" spans="1:17" ht="14.45" hidden="1" customHeight="1" x14ac:dyDescent="0.25">
      <c r="A541" t="s">
        <v>594</v>
      </c>
      <c r="B541" t="str">
        <f>IFERROR(VLOOKUP(Filiais_Petz4[[#This Row],[FILIAL]],'[4]PETZ E ZEEDOG'!$B:$D,3,0),"")</f>
        <v/>
      </c>
      <c r="C541" t="str">
        <f>IFERROR(VLOOKUP(Filiais_Petz4[[#This Row],[FILIAL]],'[4]PETZ E ZEEDOG'!$B:$E,4,0),"")</f>
        <v/>
      </c>
      <c r="D541" t="str">
        <f>IFERROR(VLOOKUP(Filiais_Petz4[[#This Row],[FILIAL]],'[4]PETZ E ZEEDOG'!$B:$F,5,0),"")</f>
        <v/>
      </c>
      <c r="E541" t="str">
        <f>IFERROR(VLOOKUP(Filiais_Petz4[[#This Row],[FILIAL]],'[4]PETZ E ZEEDOG'!$B:$G,6,0),"")</f>
        <v/>
      </c>
      <c r="F541" s="1">
        <f>IFERROR(VLOOKUP(Filiais_Petz4[[#This Row],[FILIAL]],'[4]PETZ E ZEEDOG'!$B:$H,7,0),"")</f>
        <v>0</v>
      </c>
      <c r="G541" t="str">
        <f>IFERROR(VLOOKUP(Filiais_Petz4[[#This Row],[FILIAL]],'[4]PETZ E ZEEDOG'!$B$2:$R$1103,8,0),"")</f>
        <v/>
      </c>
      <c r="H541" t="str">
        <f>IFERROR(VLOOKUP(Filiais_Petz4[[#This Row],[FILIAL]],'[4]PETZ E ZEEDOG'!$B:$J,9,0),"")</f>
        <v/>
      </c>
      <c r="I541" t="str">
        <f>IFERROR(VLOOKUP(Filiais_Petz4[[#This Row],[FILIAL]],'[4]PETZ E ZEEDOG'!$B:$K,10,0),"")</f>
        <v/>
      </c>
      <c r="J541">
        <f>IFERROR(VLOOKUP(Filiais_Petz4[[#This Row],[FILIAL]],'[4]PETZ E ZEEDOG'!$B$2:$R$1103,11,0),"")</f>
        <v>0</v>
      </c>
      <c r="K541" s="89" t="str">
        <f>IFERROR(VLOOKUP(Filiais_Petz4[[#This Row],[FILIAL]],'[4]PETZ E ZEEDOG'!$B:$M,12,0),"")</f>
        <v/>
      </c>
      <c r="L541" t="str">
        <f>IFERROR(VLOOKUP(Filiais_Petz4[[#This Row],[FILIAL]],'[4]PETZ E ZEEDOG'!$B:$N,13,0),"")</f>
        <v/>
      </c>
      <c r="M541" t="str">
        <f>IFERROR(VLOOKUP(Filiais_Petz4[[#This Row],[FILIAL]],'[4]PETZ E ZEEDOG'!$B:$O,14,0),"")</f>
        <v/>
      </c>
      <c r="N541" t="str">
        <f>IFERROR(VLOOKUP(Filiais_Petz4[[#This Row],[FILIAL]],'[4]PETZ E ZEEDOG'!$B:$P,15,0),"")</f>
        <v>N</v>
      </c>
      <c r="O541" t="str">
        <f>IFERROR(VLOOKUP(Filiais_Petz4[[#This Row],[FILIAL]],'[4]PETZ E ZEEDOG'!$B:$Q,16,0),"")</f>
        <v/>
      </c>
      <c r="P541" t="str">
        <f>IFERROR(VLOOKUP(Filiais_Petz4[[#This Row],[FILIAL]],'[4]PETZ E ZEEDOG'!$B:$R,17,0),"")</f>
        <v/>
      </c>
      <c r="Q541" t="str">
        <f>IFERROR(VLOOKUP(Filiais_Petz4[[#This Row],[FILIAL]],'[4]PETZ E ZEEDOG'!$B:$C,2,0),"")</f>
        <v/>
      </c>
    </row>
    <row r="542" spans="1:17" ht="14.45" hidden="1" customHeight="1" x14ac:dyDescent="0.25">
      <c r="A542" t="s">
        <v>595</v>
      </c>
      <c r="B542" t="str">
        <f>IFERROR(VLOOKUP(Filiais_Petz4[[#This Row],[FILIAL]],'[4]PETZ E ZEEDOG'!$B:$D,3,0),"")</f>
        <v/>
      </c>
      <c r="C542" t="str">
        <f>IFERROR(VLOOKUP(Filiais_Petz4[[#This Row],[FILIAL]],'[4]PETZ E ZEEDOG'!$B:$E,4,0),"")</f>
        <v/>
      </c>
      <c r="D542" t="str">
        <f>IFERROR(VLOOKUP(Filiais_Petz4[[#This Row],[FILIAL]],'[4]PETZ E ZEEDOG'!$B:$F,5,0),"")</f>
        <v/>
      </c>
      <c r="E542" t="str">
        <f>IFERROR(VLOOKUP(Filiais_Petz4[[#This Row],[FILIAL]],'[4]PETZ E ZEEDOG'!$B:$G,6,0),"")</f>
        <v/>
      </c>
      <c r="F542" s="1">
        <f>IFERROR(VLOOKUP(Filiais_Petz4[[#This Row],[FILIAL]],'[4]PETZ E ZEEDOG'!$B:$H,7,0),"")</f>
        <v>0</v>
      </c>
      <c r="G542" t="str">
        <f>IFERROR(VLOOKUP(Filiais_Petz4[[#This Row],[FILIAL]],'[4]PETZ E ZEEDOG'!$B$2:$R$1103,8,0),"")</f>
        <v/>
      </c>
      <c r="H542" t="str">
        <f>IFERROR(VLOOKUP(Filiais_Petz4[[#This Row],[FILIAL]],'[4]PETZ E ZEEDOG'!$B:$J,9,0),"")</f>
        <v/>
      </c>
      <c r="I542" t="str">
        <f>IFERROR(VLOOKUP(Filiais_Petz4[[#This Row],[FILIAL]],'[4]PETZ E ZEEDOG'!$B:$K,10,0),"")</f>
        <v/>
      </c>
      <c r="J542">
        <f>IFERROR(VLOOKUP(Filiais_Petz4[[#This Row],[FILIAL]],'[4]PETZ E ZEEDOG'!$B$2:$R$1103,11,0),"")</f>
        <v>0</v>
      </c>
      <c r="K542" s="89" t="str">
        <f>IFERROR(VLOOKUP(Filiais_Petz4[[#This Row],[FILIAL]],'[4]PETZ E ZEEDOG'!$B:$M,12,0),"")</f>
        <v/>
      </c>
      <c r="L542" t="str">
        <f>IFERROR(VLOOKUP(Filiais_Petz4[[#This Row],[FILIAL]],'[4]PETZ E ZEEDOG'!$B:$N,13,0),"")</f>
        <v/>
      </c>
      <c r="M542" t="str">
        <f>IFERROR(VLOOKUP(Filiais_Petz4[[#This Row],[FILIAL]],'[4]PETZ E ZEEDOG'!$B:$O,14,0),"")</f>
        <v/>
      </c>
      <c r="N542" t="str">
        <f>IFERROR(VLOOKUP(Filiais_Petz4[[#This Row],[FILIAL]],'[4]PETZ E ZEEDOG'!$B:$P,15,0),"")</f>
        <v>N</v>
      </c>
      <c r="O542" t="str">
        <f>IFERROR(VLOOKUP(Filiais_Petz4[[#This Row],[FILIAL]],'[4]PETZ E ZEEDOG'!$B:$Q,16,0),"")</f>
        <v/>
      </c>
      <c r="P542" t="str">
        <f>IFERROR(VLOOKUP(Filiais_Petz4[[#This Row],[FILIAL]],'[4]PETZ E ZEEDOG'!$B:$R,17,0),"")</f>
        <v/>
      </c>
      <c r="Q542" t="str">
        <f>IFERROR(VLOOKUP(Filiais_Petz4[[#This Row],[FILIAL]],'[4]PETZ E ZEEDOG'!$B:$C,2,0),"")</f>
        <v/>
      </c>
    </row>
    <row r="543" spans="1:17" ht="14.45" hidden="1" customHeight="1" x14ac:dyDescent="0.25">
      <c r="A543" t="s">
        <v>596</v>
      </c>
      <c r="B543" t="str">
        <f>IFERROR(VLOOKUP(Filiais_Petz4[[#This Row],[FILIAL]],'[4]PETZ E ZEEDOG'!$B:$D,3,0),"")</f>
        <v/>
      </c>
      <c r="C543" t="str">
        <f>IFERROR(VLOOKUP(Filiais_Petz4[[#This Row],[FILIAL]],'[4]PETZ E ZEEDOG'!$B:$E,4,0),"")</f>
        <v/>
      </c>
      <c r="D543" t="str">
        <f>IFERROR(VLOOKUP(Filiais_Petz4[[#This Row],[FILIAL]],'[4]PETZ E ZEEDOG'!$B:$F,5,0),"")</f>
        <v/>
      </c>
      <c r="E543" t="str">
        <f>IFERROR(VLOOKUP(Filiais_Petz4[[#This Row],[FILIAL]],'[4]PETZ E ZEEDOG'!$B:$G,6,0),"")</f>
        <v/>
      </c>
      <c r="F543" s="1">
        <f>IFERROR(VLOOKUP(Filiais_Petz4[[#This Row],[FILIAL]],'[4]PETZ E ZEEDOG'!$B:$H,7,0),"")</f>
        <v>0</v>
      </c>
      <c r="G543" t="str">
        <f>IFERROR(VLOOKUP(Filiais_Petz4[[#This Row],[FILIAL]],'[4]PETZ E ZEEDOG'!$B$2:$R$1103,8,0),"")</f>
        <v/>
      </c>
      <c r="H543" t="str">
        <f>IFERROR(VLOOKUP(Filiais_Petz4[[#This Row],[FILIAL]],'[4]PETZ E ZEEDOG'!$B:$J,9,0),"")</f>
        <v/>
      </c>
      <c r="I543" t="str">
        <f>IFERROR(VLOOKUP(Filiais_Petz4[[#This Row],[FILIAL]],'[4]PETZ E ZEEDOG'!$B:$K,10,0),"")</f>
        <v/>
      </c>
      <c r="J543">
        <f>IFERROR(VLOOKUP(Filiais_Petz4[[#This Row],[FILIAL]],'[4]PETZ E ZEEDOG'!$B$2:$R$1103,11,0),"")</f>
        <v>0</v>
      </c>
      <c r="K543" s="89" t="str">
        <f>IFERROR(VLOOKUP(Filiais_Petz4[[#This Row],[FILIAL]],'[4]PETZ E ZEEDOG'!$B:$M,12,0),"")</f>
        <v/>
      </c>
      <c r="L543" t="str">
        <f>IFERROR(VLOOKUP(Filiais_Petz4[[#This Row],[FILIAL]],'[4]PETZ E ZEEDOG'!$B:$N,13,0),"")</f>
        <v/>
      </c>
      <c r="M543" t="str">
        <f>IFERROR(VLOOKUP(Filiais_Petz4[[#This Row],[FILIAL]],'[4]PETZ E ZEEDOG'!$B:$O,14,0),"")</f>
        <v/>
      </c>
      <c r="N543" t="str">
        <f>IFERROR(VLOOKUP(Filiais_Petz4[[#This Row],[FILIAL]],'[4]PETZ E ZEEDOG'!$B:$P,15,0),"")</f>
        <v>N</v>
      </c>
      <c r="O543" t="str">
        <f>IFERROR(VLOOKUP(Filiais_Petz4[[#This Row],[FILIAL]],'[4]PETZ E ZEEDOG'!$B:$Q,16,0),"")</f>
        <v/>
      </c>
      <c r="P543" t="str">
        <f>IFERROR(VLOOKUP(Filiais_Petz4[[#This Row],[FILIAL]],'[4]PETZ E ZEEDOG'!$B:$R,17,0),"")</f>
        <v/>
      </c>
      <c r="Q543" t="str">
        <f>IFERROR(VLOOKUP(Filiais_Petz4[[#This Row],[FILIAL]],'[4]PETZ E ZEEDOG'!$B:$C,2,0),"")</f>
        <v/>
      </c>
    </row>
    <row r="544" spans="1:17" ht="14.45" hidden="1" customHeight="1" x14ac:dyDescent="0.25">
      <c r="A544" t="s">
        <v>597</v>
      </c>
      <c r="B544" t="str">
        <f>IFERROR(VLOOKUP(Filiais_Petz4[[#This Row],[FILIAL]],'[4]PETZ E ZEEDOG'!$B:$D,3,0),"")</f>
        <v/>
      </c>
      <c r="C544" t="str">
        <f>IFERROR(VLOOKUP(Filiais_Petz4[[#This Row],[FILIAL]],'[4]PETZ E ZEEDOG'!$B:$E,4,0),"")</f>
        <v/>
      </c>
      <c r="D544" t="str">
        <f>IFERROR(VLOOKUP(Filiais_Petz4[[#This Row],[FILIAL]],'[4]PETZ E ZEEDOG'!$B:$F,5,0),"")</f>
        <v/>
      </c>
      <c r="E544" t="str">
        <f>IFERROR(VLOOKUP(Filiais_Petz4[[#This Row],[FILIAL]],'[4]PETZ E ZEEDOG'!$B:$G,6,0),"")</f>
        <v/>
      </c>
      <c r="F544" s="1">
        <f>IFERROR(VLOOKUP(Filiais_Petz4[[#This Row],[FILIAL]],'[4]PETZ E ZEEDOG'!$B:$H,7,0),"")</f>
        <v>0</v>
      </c>
      <c r="G544" t="str">
        <f>IFERROR(VLOOKUP(Filiais_Petz4[[#This Row],[FILIAL]],'[4]PETZ E ZEEDOG'!$B$2:$R$1103,8,0),"")</f>
        <v/>
      </c>
      <c r="H544" t="str">
        <f>IFERROR(VLOOKUP(Filiais_Petz4[[#This Row],[FILIAL]],'[4]PETZ E ZEEDOG'!$B:$J,9,0),"")</f>
        <v/>
      </c>
      <c r="I544" t="str">
        <f>IFERROR(VLOOKUP(Filiais_Petz4[[#This Row],[FILIAL]],'[4]PETZ E ZEEDOG'!$B:$K,10,0),"")</f>
        <v/>
      </c>
      <c r="J544">
        <f>IFERROR(VLOOKUP(Filiais_Petz4[[#This Row],[FILIAL]],'[4]PETZ E ZEEDOG'!$B$2:$R$1103,11,0),"")</f>
        <v>0</v>
      </c>
      <c r="K544" s="89" t="str">
        <f>IFERROR(VLOOKUP(Filiais_Petz4[[#This Row],[FILIAL]],'[4]PETZ E ZEEDOG'!$B:$M,12,0),"")</f>
        <v/>
      </c>
      <c r="L544" t="str">
        <f>IFERROR(VLOOKUP(Filiais_Petz4[[#This Row],[FILIAL]],'[4]PETZ E ZEEDOG'!$B:$N,13,0),"")</f>
        <v/>
      </c>
      <c r="M544" t="str">
        <f>IFERROR(VLOOKUP(Filiais_Petz4[[#This Row],[FILIAL]],'[4]PETZ E ZEEDOG'!$B:$O,14,0),"")</f>
        <v/>
      </c>
      <c r="N544" t="str">
        <f>IFERROR(VLOOKUP(Filiais_Petz4[[#This Row],[FILIAL]],'[4]PETZ E ZEEDOG'!$B:$P,15,0),"")</f>
        <v>N</v>
      </c>
      <c r="O544" t="str">
        <f>IFERROR(VLOOKUP(Filiais_Petz4[[#This Row],[FILIAL]],'[4]PETZ E ZEEDOG'!$B:$Q,16,0),"")</f>
        <v/>
      </c>
      <c r="P544" t="str">
        <f>IFERROR(VLOOKUP(Filiais_Petz4[[#This Row],[FILIAL]],'[4]PETZ E ZEEDOG'!$B:$R,17,0),"")</f>
        <v/>
      </c>
      <c r="Q544" t="str">
        <f>IFERROR(VLOOKUP(Filiais_Petz4[[#This Row],[FILIAL]],'[4]PETZ E ZEEDOG'!$B:$C,2,0),"")</f>
        <v/>
      </c>
    </row>
    <row r="545" spans="1:17" ht="14.45" hidden="1" customHeight="1" x14ac:dyDescent="0.25">
      <c r="A545" t="s">
        <v>598</v>
      </c>
      <c r="B545" t="str">
        <f>IFERROR(VLOOKUP(Filiais_Petz4[[#This Row],[FILIAL]],'[4]PETZ E ZEEDOG'!$B:$D,3,0),"")</f>
        <v/>
      </c>
      <c r="C545" t="str">
        <f>IFERROR(VLOOKUP(Filiais_Petz4[[#This Row],[FILIAL]],'[4]PETZ E ZEEDOG'!$B:$E,4,0),"")</f>
        <v/>
      </c>
      <c r="D545" t="str">
        <f>IFERROR(VLOOKUP(Filiais_Petz4[[#This Row],[FILIAL]],'[4]PETZ E ZEEDOG'!$B:$F,5,0),"")</f>
        <v/>
      </c>
      <c r="E545" t="str">
        <f>IFERROR(VLOOKUP(Filiais_Petz4[[#This Row],[FILIAL]],'[4]PETZ E ZEEDOG'!$B:$G,6,0),"")</f>
        <v/>
      </c>
      <c r="F545" s="1">
        <f>IFERROR(VLOOKUP(Filiais_Petz4[[#This Row],[FILIAL]],'[4]PETZ E ZEEDOG'!$B:$H,7,0),"")</f>
        <v>0</v>
      </c>
      <c r="G545" t="str">
        <f>IFERROR(VLOOKUP(Filiais_Petz4[[#This Row],[FILIAL]],'[4]PETZ E ZEEDOG'!$B$2:$R$1103,8,0),"")</f>
        <v/>
      </c>
      <c r="H545" t="str">
        <f>IFERROR(VLOOKUP(Filiais_Petz4[[#This Row],[FILIAL]],'[4]PETZ E ZEEDOG'!$B:$J,9,0),"")</f>
        <v/>
      </c>
      <c r="I545" t="str">
        <f>IFERROR(VLOOKUP(Filiais_Petz4[[#This Row],[FILIAL]],'[4]PETZ E ZEEDOG'!$B:$K,10,0),"")</f>
        <v/>
      </c>
      <c r="J545">
        <f>IFERROR(VLOOKUP(Filiais_Petz4[[#This Row],[FILIAL]],'[4]PETZ E ZEEDOG'!$B$2:$R$1103,11,0),"")</f>
        <v>0</v>
      </c>
      <c r="K545" s="89" t="str">
        <f>IFERROR(VLOOKUP(Filiais_Petz4[[#This Row],[FILIAL]],'[4]PETZ E ZEEDOG'!$B:$M,12,0),"")</f>
        <v/>
      </c>
      <c r="L545" t="str">
        <f>IFERROR(VLOOKUP(Filiais_Petz4[[#This Row],[FILIAL]],'[4]PETZ E ZEEDOG'!$B:$N,13,0),"")</f>
        <v/>
      </c>
      <c r="M545" t="str">
        <f>IFERROR(VLOOKUP(Filiais_Petz4[[#This Row],[FILIAL]],'[4]PETZ E ZEEDOG'!$B:$O,14,0),"")</f>
        <v/>
      </c>
      <c r="N545" t="str">
        <f>IFERROR(VLOOKUP(Filiais_Petz4[[#This Row],[FILIAL]],'[4]PETZ E ZEEDOG'!$B:$P,15,0),"")</f>
        <v>N</v>
      </c>
      <c r="O545" t="str">
        <f>IFERROR(VLOOKUP(Filiais_Petz4[[#This Row],[FILIAL]],'[4]PETZ E ZEEDOG'!$B:$Q,16,0),"")</f>
        <v/>
      </c>
      <c r="P545" t="str">
        <f>IFERROR(VLOOKUP(Filiais_Petz4[[#This Row],[FILIAL]],'[4]PETZ E ZEEDOG'!$B:$R,17,0),"")</f>
        <v/>
      </c>
      <c r="Q545" t="str">
        <f>IFERROR(VLOOKUP(Filiais_Petz4[[#This Row],[FILIAL]],'[4]PETZ E ZEEDOG'!$B:$C,2,0),"")</f>
        <v/>
      </c>
    </row>
    <row r="546" spans="1:17" ht="14.45" hidden="1" customHeight="1" x14ac:dyDescent="0.25">
      <c r="A546" t="s">
        <v>599</v>
      </c>
      <c r="B546" t="str">
        <f>IFERROR(VLOOKUP(Filiais_Petz4[[#This Row],[FILIAL]],'[4]PETZ E ZEEDOG'!$B:$D,3,0),"")</f>
        <v/>
      </c>
      <c r="C546" t="str">
        <f>IFERROR(VLOOKUP(Filiais_Petz4[[#This Row],[FILIAL]],'[4]PETZ E ZEEDOG'!$B:$E,4,0),"")</f>
        <v/>
      </c>
      <c r="D546" t="str">
        <f>IFERROR(VLOOKUP(Filiais_Petz4[[#This Row],[FILIAL]],'[4]PETZ E ZEEDOG'!$B:$F,5,0),"")</f>
        <v/>
      </c>
      <c r="E546" t="str">
        <f>IFERROR(VLOOKUP(Filiais_Petz4[[#This Row],[FILIAL]],'[4]PETZ E ZEEDOG'!$B:$G,6,0),"")</f>
        <v/>
      </c>
      <c r="F546" s="1">
        <f>IFERROR(VLOOKUP(Filiais_Petz4[[#This Row],[FILIAL]],'[4]PETZ E ZEEDOG'!$B:$H,7,0),"")</f>
        <v>0</v>
      </c>
      <c r="G546" t="str">
        <f>IFERROR(VLOOKUP(Filiais_Petz4[[#This Row],[FILIAL]],'[4]PETZ E ZEEDOG'!$B$2:$R$1103,8,0),"")</f>
        <v/>
      </c>
      <c r="H546" t="str">
        <f>IFERROR(VLOOKUP(Filiais_Petz4[[#This Row],[FILIAL]],'[4]PETZ E ZEEDOG'!$B:$J,9,0),"")</f>
        <v/>
      </c>
      <c r="I546" t="str">
        <f>IFERROR(VLOOKUP(Filiais_Petz4[[#This Row],[FILIAL]],'[4]PETZ E ZEEDOG'!$B:$K,10,0),"")</f>
        <v/>
      </c>
      <c r="J546">
        <f>IFERROR(VLOOKUP(Filiais_Petz4[[#This Row],[FILIAL]],'[4]PETZ E ZEEDOG'!$B$2:$R$1103,11,0),"")</f>
        <v>0</v>
      </c>
      <c r="K546" s="89" t="str">
        <f>IFERROR(VLOOKUP(Filiais_Petz4[[#This Row],[FILIAL]],'[4]PETZ E ZEEDOG'!$B:$M,12,0),"")</f>
        <v/>
      </c>
      <c r="L546" t="str">
        <f>IFERROR(VLOOKUP(Filiais_Petz4[[#This Row],[FILIAL]],'[4]PETZ E ZEEDOG'!$B:$N,13,0),"")</f>
        <v/>
      </c>
      <c r="M546" t="str">
        <f>IFERROR(VLOOKUP(Filiais_Petz4[[#This Row],[FILIAL]],'[4]PETZ E ZEEDOG'!$B:$O,14,0),"")</f>
        <v/>
      </c>
      <c r="N546" t="str">
        <f>IFERROR(VLOOKUP(Filiais_Petz4[[#This Row],[FILIAL]],'[4]PETZ E ZEEDOG'!$B:$P,15,0),"")</f>
        <v>N</v>
      </c>
      <c r="O546" t="str">
        <f>IFERROR(VLOOKUP(Filiais_Petz4[[#This Row],[FILIAL]],'[4]PETZ E ZEEDOG'!$B:$Q,16,0),"")</f>
        <v/>
      </c>
      <c r="P546" t="str">
        <f>IFERROR(VLOOKUP(Filiais_Petz4[[#This Row],[FILIAL]],'[4]PETZ E ZEEDOG'!$B:$R,17,0),"")</f>
        <v/>
      </c>
      <c r="Q546" t="str">
        <f>IFERROR(VLOOKUP(Filiais_Petz4[[#This Row],[FILIAL]],'[4]PETZ E ZEEDOG'!$B:$C,2,0),"")</f>
        <v/>
      </c>
    </row>
    <row r="547" spans="1:17" ht="14.45" hidden="1" customHeight="1" x14ac:dyDescent="0.25">
      <c r="A547" t="s">
        <v>600</v>
      </c>
      <c r="B547" t="str">
        <f>IFERROR(VLOOKUP(Filiais_Petz4[[#This Row],[FILIAL]],'[4]PETZ E ZEEDOG'!$B:$D,3,0),"")</f>
        <v/>
      </c>
      <c r="C547" t="str">
        <f>IFERROR(VLOOKUP(Filiais_Petz4[[#This Row],[FILIAL]],'[4]PETZ E ZEEDOG'!$B:$E,4,0),"")</f>
        <v/>
      </c>
      <c r="D547" t="str">
        <f>IFERROR(VLOOKUP(Filiais_Petz4[[#This Row],[FILIAL]],'[4]PETZ E ZEEDOG'!$B:$F,5,0),"")</f>
        <v/>
      </c>
      <c r="E547" t="str">
        <f>IFERROR(VLOOKUP(Filiais_Petz4[[#This Row],[FILIAL]],'[4]PETZ E ZEEDOG'!$B:$G,6,0),"")</f>
        <v/>
      </c>
      <c r="F547" s="1">
        <f>IFERROR(VLOOKUP(Filiais_Petz4[[#This Row],[FILIAL]],'[4]PETZ E ZEEDOG'!$B:$H,7,0),"")</f>
        <v>0</v>
      </c>
      <c r="G547" t="str">
        <f>IFERROR(VLOOKUP(Filiais_Petz4[[#This Row],[FILIAL]],'[4]PETZ E ZEEDOG'!$B$2:$R$1103,8,0),"")</f>
        <v/>
      </c>
      <c r="H547" t="str">
        <f>IFERROR(VLOOKUP(Filiais_Petz4[[#This Row],[FILIAL]],'[4]PETZ E ZEEDOG'!$B:$J,9,0),"")</f>
        <v/>
      </c>
      <c r="I547" t="str">
        <f>IFERROR(VLOOKUP(Filiais_Petz4[[#This Row],[FILIAL]],'[4]PETZ E ZEEDOG'!$B:$K,10,0),"")</f>
        <v/>
      </c>
      <c r="J547">
        <f>IFERROR(VLOOKUP(Filiais_Petz4[[#This Row],[FILIAL]],'[4]PETZ E ZEEDOG'!$B$2:$R$1103,11,0),"")</f>
        <v>0</v>
      </c>
      <c r="K547" s="89" t="str">
        <f>IFERROR(VLOOKUP(Filiais_Petz4[[#This Row],[FILIAL]],'[4]PETZ E ZEEDOG'!$B:$M,12,0),"")</f>
        <v/>
      </c>
      <c r="L547" t="str">
        <f>IFERROR(VLOOKUP(Filiais_Petz4[[#This Row],[FILIAL]],'[4]PETZ E ZEEDOG'!$B:$N,13,0),"")</f>
        <v/>
      </c>
      <c r="M547" t="str">
        <f>IFERROR(VLOOKUP(Filiais_Petz4[[#This Row],[FILIAL]],'[4]PETZ E ZEEDOG'!$B:$O,14,0),"")</f>
        <v/>
      </c>
      <c r="N547" t="str">
        <f>IFERROR(VLOOKUP(Filiais_Petz4[[#This Row],[FILIAL]],'[4]PETZ E ZEEDOG'!$B:$P,15,0),"")</f>
        <v>N</v>
      </c>
      <c r="O547" t="str">
        <f>IFERROR(VLOOKUP(Filiais_Petz4[[#This Row],[FILIAL]],'[4]PETZ E ZEEDOG'!$B:$Q,16,0),"")</f>
        <v/>
      </c>
      <c r="P547" t="str">
        <f>IFERROR(VLOOKUP(Filiais_Petz4[[#This Row],[FILIAL]],'[4]PETZ E ZEEDOG'!$B:$R,17,0),"")</f>
        <v/>
      </c>
      <c r="Q547" t="str">
        <f>IFERROR(VLOOKUP(Filiais_Petz4[[#This Row],[FILIAL]],'[4]PETZ E ZEEDOG'!$B:$C,2,0),"")</f>
        <v/>
      </c>
    </row>
    <row r="548" spans="1:17" ht="14.45" hidden="1" customHeight="1" x14ac:dyDescent="0.25">
      <c r="A548" t="s">
        <v>601</v>
      </c>
      <c r="B548" t="str">
        <f>IFERROR(VLOOKUP(Filiais_Petz4[[#This Row],[FILIAL]],'[4]PETZ E ZEEDOG'!$B:$D,3,0),"")</f>
        <v/>
      </c>
      <c r="C548" t="str">
        <f>IFERROR(VLOOKUP(Filiais_Petz4[[#This Row],[FILIAL]],'[4]PETZ E ZEEDOG'!$B:$E,4,0),"")</f>
        <v/>
      </c>
      <c r="D548" t="str">
        <f>IFERROR(VLOOKUP(Filiais_Petz4[[#This Row],[FILIAL]],'[4]PETZ E ZEEDOG'!$B:$F,5,0),"")</f>
        <v/>
      </c>
      <c r="E548" t="str">
        <f>IFERROR(VLOOKUP(Filiais_Petz4[[#This Row],[FILIAL]],'[4]PETZ E ZEEDOG'!$B:$G,6,0),"")</f>
        <v/>
      </c>
      <c r="F548" s="1">
        <f>IFERROR(VLOOKUP(Filiais_Petz4[[#This Row],[FILIAL]],'[4]PETZ E ZEEDOG'!$B:$H,7,0),"")</f>
        <v>0</v>
      </c>
      <c r="G548" t="str">
        <f>IFERROR(VLOOKUP(Filiais_Petz4[[#This Row],[FILIAL]],'[4]PETZ E ZEEDOG'!$B$2:$R$1103,8,0),"")</f>
        <v/>
      </c>
      <c r="H548" t="str">
        <f>IFERROR(VLOOKUP(Filiais_Petz4[[#This Row],[FILIAL]],'[4]PETZ E ZEEDOG'!$B:$J,9,0),"")</f>
        <v/>
      </c>
      <c r="I548" t="str">
        <f>IFERROR(VLOOKUP(Filiais_Petz4[[#This Row],[FILIAL]],'[4]PETZ E ZEEDOG'!$B:$K,10,0),"")</f>
        <v/>
      </c>
      <c r="J548">
        <f>IFERROR(VLOOKUP(Filiais_Petz4[[#This Row],[FILIAL]],'[4]PETZ E ZEEDOG'!$B$2:$R$1103,11,0),"")</f>
        <v>0</v>
      </c>
      <c r="K548" s="89" t="str">
        <f>IFERROR(VLOOKUP(Filiais_Petz4[[#This Row],[FILIAL]],'[4]PETZ E ZEEDOG'!$B:$M,12,0),"")</f>
        <v/>
      </c>
      <c r="L548" t="str">
        <f>IFERROR(VLOOKUP(Filiais_Petz4[[#This Row],[FILIAL]],'[4]PETZ E ZEEDOG'!$B:$N,13,0),"")</f>
        <v/>
      </c>
      <c r="M548" t="str">
        <f>IFERROR(VLOOKUP(Filiais_Petz4[[#This Row],[FILIAL]],'[4]PETZ E ZEEDOG'!$B:$O,14,0),"")</f>
        <v/>
      </c>
      <c r="N548" t="str">
        <f>IFERROR(VLOOKUP(Filiais_Petz4[[#This Row],[FILIAL]],'[4]PETZ E ZEEDOG'!$B:$P,15,0),"")</f>
        <v>N</v>
      </c>
      <c r="O548" t="str">
        <f>IFERROR(VLOOKUP(Filiais_Petz4[[#This Row],[FILIAL]],'[4]PETZ E ZEEDOG'!$B:$Q,16,0),"")</f>
        <v/>
      </c>
      <c r="P548" t="str">
        <f>IFERROR(VLOOKUP(Filiais_Petz4[[#This Row],[FILIAL]],'[4]PETZ E ZEEDOG'!$B:$R,17,0),"")</f>
        <v/>
      </c>
      <c r="Q548" t="str">
        <f>IFERROR(VLOOKUP(Filiais_Petz4[[#This Row],[FILIAL]],'[4]PETZ E ZEEDOG'!$B:$C,2,0),"")</f>
        <v/>
      </c>
    </row>
    <row r="549" spans="1:17" ht="14.45" hidden="1" customHeight="1" x14ac:dyDescent="0.25">
      <c r="A549" t="s">
        <v>602</v>
      </c>
      <c r="B549" t="str">
        <f>IFERROR(VLOOKUP(Filiais_Petz4[[#This Row],[FILIAL]],'[4]PETZ E ZEEDOG'!$B:$D,3,0),"")</f>
        <v/>
      </c>
      <c r="C549" t="str">
        <f>IFERROR(VLOOKUP(Filiais_Petz4[[#This Row],[FILIAL]],'[4]PETZ E ZEEDOG'!$B:$E,4,0),"")</f>
        <v/>
      </c>
      <c r="D549" t="str">
        <f>IFERROR(VLOOKUP(Filiais_Petz4[[#This Row],[FILIAL]],'[4]PETZ E ZEEDOG'!$B:$F,5,0),"")</f>
        <v/>
      </c>
      <c r="E549" t="str">
        <f>IFERROR(VLOOKUP(Filiais_Petz4[[#This Row],[FILIAL]],'[4]PETZ E ZEEDOG'!$B:$G,6,0),"")</f>
        <v/>
      </c>
      <c r="F549" s="1">
        <f>IFERROR(VLOOKUP(Filiais_Petz4[[#This Row],[FILIAL]],'[4]PETZ E ZEEDOG'!$B:$H,7,0),"")</f>
        <v>0</v>
      </c>
      <c r="G549" t="str">
        <f>IFERROR(VLOOKUP(Filiais_Petz4[[#This Row],[FILIAL]],'[4]PETZ E ZEEDOG'!$B$2:$R$1103,8,0),"")</f>
        <v/>
      </c>
      <c r="H549" t="str">
        <f>IFERROR(VLOOKUP(Filiais_Petz4[[#This Row],[FILIAL]],'[4]PETZ E ZEEDOG'!$B:$J,9,0),"")</f>
        <v/>
      </c>
      <c r="I549" t="str">
        <f>IFERROR(VLOOKUP(Filiais_Petz4[[#This Row],[FILIAL]],'[4]PETZ E ZEEDOG'!$B:$K,10,0),"")</f>
        <v/>
      </c>
      <c r="J549">
        <f>IFERROR(VLOOKUP(Filiais_Petz4[[#This Row],[FILIAL]],'[4]PETZ E ZEEDOG'!$B$2:$R$1103,11,0),"")</f>
        <v>0</v>
      </c>
      <c r="K549" s="89" t="str">
        <f>IFERROR(VLOOKUP(Filiais_Petz4[[#This Row],[FILIAL]],'[4]PETZ E ZEEDOG'!$B:$M,12,0),"")</f>
        <v/>
      </c>
      <c r="L549" t="str">
        <f>IFERROR(VLOOKUP(Filiais_Petz4[[#This Row],[FILIAL]],'[4]PETZ E ZEEDOG'!$B:$N,13,0),"")</f>
        <v/>
      </c>
      <c r="M549" t="str">
        <f>IFERROR(VLOOKUP(Filiais_Petz4[[#This Row],[FILIAL]],'[4]PETZ E ZEEDOG'!$B:$O,14,0),"")</f>
        <v/>
      </c>
      <c r="N549" t="str">
        <f>IFERROR(VLOOKUP(Filiais_Petz4[[#This Row],[FILIAL]],'[4]PETZ E ZEEDOG'!$B:$P,15,0),"")</f>
        <v>N</v>
      </c>
      <c r="O549" t="str">
        <f>IFERROR(VLOOKUP(Filiais_Petz4[[#This Row],[FILIAL]],'[4]PETZ E ZEEDOG'!$B:$Q,16,0),"")</f>
        <v/>
      </c>
      <c r="P549" t="str">
        <f>IFERROR(VLOOKUP(Filiais_Petz4[[#This Row],[FILIAL]],'[4]PETZ E ZEEDOG'!$B:$R,17,0),"")</f>
        <v/>
      </c>
      <c r="Q549" t="str">
        <f>IFERROR(VLOOKUP(Filiais_Petz4[[#This Row],[FILIAL]],'[4]PETZ E ZEEDOG'!$B:$C,2,0),"")</f>
        <v/>
      </c>
    </row>
    <row r="550" spans="1:17" ht="14.45" hidden="1" customHeight="1" x14ac:dyDescent="0.25">
      <c r="A550" t="s">
        <v>603</v>
      </c>
      <c r="B550" t="str">
        <f>IFERROR(VLOOKUP(Filiais_Petz4[[#This Row],[FILIAL]],'[4]PETZ E ZEEDOG'!$B:$D,3,0),"")</f>
        <v/>
      </c>
      <c r="C550" t="str">
        <f>IFERROR(VLOOKUP(Filiais_Petz4[[#This Row],[FILIAL]],'[4]PETZ E ZEEDOG'!$B:$E,4,0),"")</f>
        <v/>
      </c>
      <c r="D550" t="str">
        <f>IFERROR(VLOOKUP(Filiais_Petz4[[#This Row],[FILIAL]],'[4]PETZ E ZEEDOG'!$B:$F,5,0),"")</f>
        <v/>
      </c>
      <c r="E550" t="str">
        <f>IFERROR(VLOOKUP(Filiais_Petz4[[#This Row],[FILIAL]],'[4]PETZ E ZEEDOG'!$B:$G,6,0),"")</f>
        <v/>
      </c>
      <c r="F550" s="1">
        <f>IFERROR(VLOOKUP(Filiais_Petz4[[#This Row],[FILIAL]],'[4]PETZ E ZEEDOG'!$B:$H,7,0),"")</f>
        <v>0</v>
      </c>
      <c r="G550" t="str">
        <f>IFERROR(VLOOKUP(Filiais_Petz4[[#This Row],[FILIAL]],'[4]PETZ E ZEEDOG'!$B$2:$R$1103,8,0),"")</f>
        <v/>
      </c>
      <c r="H550" t="str">
        <f>IFERROR(VLOOKUP(Filiais_Petz4[[#This Row],[FILIAL]],'[4]PETZ E ZEEDOG'!$B:$J,9,0),"")</f>
        <v/>
      </c>
      <c r="I550" t="str">
        <f>IFERROR(VLOOKUP(Filiais_Petz4[[#This Row],[FILIAL]],'[4]PETZ E ZEEDOG'!$B:$K,10,0),"")</f>
        <v/>
      </c>
      <c r="J550">
        <f>IFERROR(VLOOKUP(Filiais_Petz4[[#This Row],[FILIAL]],'[4]PETZ E ZEEDOG'!$B$2:$R$1103,11,0),"")</f>
        <v>0</v>
      </c>
      <c r="K550" s="89" t="str">
        <f>IFERROR(VLOOKUP(Filiais_Petz4[[#This Row],[FILIAL]],'[4]PETZ E ZEEDOG'!$B:$M,12,0),"")</f>
        <v/>
      </c>
      <c r="L550" t="str">
        <f>IFERROR(VLOOKUP(Filiais_Petz4[[#This Row],[FILIAL]],'[4]PETZ E ZEEDOG'!$B:$N,13,0),"")</f>
        <v/>
      </c>
      <c r="M550" t="str">
        <f>IFERROR(VLOOKUP(Filiais_Petz4[[#This Row],[FILIAL]],'[4]PETZ E ZEEDOG'!$B:$O,14,0),"")</f>
        <v/>
      </c>
      <c r="N550" t="str">
        <f>IFERROR(VLOOKUP(Filiais_Petz4[[#This Row],[FILIAL]],'[4]PETZ E ZEEDOG'!$B:$P,15,0),"")</f>
        <v>N</v>
      </c>
      <c r="O550" t="str">
        <f>IFERROR(VLOOKUP(Filiais_Petz4[[#This Row],[FILIAL]],'[4]PETZ E ZEEDOG'!$B:$Q,16,0),"")</f>
        <v/>
      </c>
      <c r="P550" t="str">
        <f>IFERROR(VLOOKUP(Filiais_Petz4[[#This Row],[FILIAL]],'[4]PETZ E ZEEDOG'!$B:$R,17,0),"")</f>
        <v/>
      </c>
      <c r="Q550" t="str">
        <f>IFERROR(VLOOKUP(Filiais_Petz4[[#This Row],[FILIAL]],'[4]PETZ E ZEEDOG'!$B:$C,2,0),"")</f>
        <v/>
      </c>
    </row>
    <row r="551" spans="1:17" ht="14.45" hidden="1" customHeight="1" x14ac:dyDescent="0.25">
      <c r="A551" t="s">
        <v>604</v>
      </c>
      <c r="B551" t="str">
        <f>IFERROR(VLOOKUP(Filiais_Petz4[[#This Row],[FILIAL]],'[4]PETZ E ZEEDOG'!$B:$D,3,0),"")</f>
        <v/>
      </c>
      <c r="C551" t="str">
        <f>IFERROR(VLOOKUP(Filiais_Petz4[[#This Row],[FILIAL]],'[4]PETZ E ZEEDOG'!$B:$E,4,0),"")</f>
        <v/>
      </c>
      <c r="D551" t="str">
        <f>IFERROR(VLOOKUP(Filiais_Petz4[[#This Row],[FILIAL]],'[4]PETZ E ZEEDOG'!$B:$F,5,0),"")</f>
        <v/>
      </c>
      <c r="E551" t="str">
        <f>IFERROR(VLOOKUP(Filiais_Petz4[[#This Row],[FILIAL]],'[4]PETZ E ZEEDOG'!$B:$G,6,0),"")</f>
        <v/>
      </c>
      <c r="F551" s="1">
        <f>IFERROR(VLOOKUP(Filiais_Petz4[[#This Row],[FILIAL]],'[4]PETZ E ZEEDOG'!$B:$H,7,0),"")</f>
        <v>0</v>
      </c>
      <c r="G551" t="str">
        <f>IFERROR(VLOOKUP(Filiais_Petz4[[#This Row],[FILIAL]],'[4]PETZ E ZEEDOG'!$B$2:$R$1103,8,0),"")</f>
        <v/>
      </c>
      <c r="H551" t="str">
        <f>IFERROR(VLOOKUP(Filiais_Petz4[[#This Row],[FILIAL]],'[4]PETZ E ZEEDOG'!$B:$J,9,0),"")</f>
        <v/>
      </c>
      <c r="I551" t="str">
        <f>IFERROR(VLOOKUP(Filiais_Petz4[[#This Row],[FILIAL]],'[4]PETZ E ZEEDOG'!$B:$K,10,0),"")</f>
        <v/>
      </c>
      <c r="J551">
        <f>IFERROR(VLOOKUP(Filiais_Petz4[[#This Row],[FILIAL]],'[4]PETZ E ZEEDOG'!$B$2:$R$1103,11,0),"")</f>
        <v>0</v>
      </c>
      <c r="K551" s="89" t="str">
        <f>IFERROR(VLOOKUP(Filiais_Petz4[[#This Row],[FILIAL]],'[4]PETZ E ZEEDOG'!$B:$M,12,0),"")</f>
        <v/>
      </c>
      <c r="L551" t="str">
        <f>IFERROR(VLOOKUP(Filiais_Petz4[[#This Row],[FILIAL]],'[4]PETZ E ZEEDOG'!$B:$N,13,0),"")</f>
        <v/>
      </c>
      <c r="M551" t="str">
        <f>IFERROR(VLOOKUP(Filiais_Petz4[[#This Row],[FILIAL]],'[4]PETZ E ZEEDOG'!$B:$O,14,0),"")</f>
        <v/>
      </c>
      <c r="N551" t="str">
        <f>IFERROR(VLOOKUP(Filiais_Petz4[[#This Row],[FILIAL]],'[4]PETZ E ZEEDOG'!$B:$P,15,0),"")</f>
        <v>N</v>
      </c>
      <c r="O551" t="str">
        <f>IFERROR(VLOOKUP(Filiais_Petz4[[#This Row],[FILIAL]],'[4]PETZ E ZEEDOG'!$B:$Q,16,0),"")</f>
        <v/>
      </c>
      <c r="P551" t="str">
        <f>IFERROR(VLOOKUP(Filiais_Petz4[[#This Row],[FILIAL]],'[4]PETZ E ZEEDOG'!$B:$R,17,0),"")</f>
        <v/>
      </c>
      <c r="Q551" t="str">
        <f>IFERROR(VLOOKUP(Filiais_Petz4[[#This Row],[FILIAL]],'[4]PETZ E ZEEDOG'!$B:$C,2,0),"")</f>
        <v/>
      </c>
    </row>
    <row r="552" spans="1:17" ht="14.45" hidden="1" customHeight="1" x14ac:dyDescent="0.25">
      <c r="A552" t="s">
        <v>605</v>
      </c>
      <c r="B552" t="str">
        <f>IFERROR(VLOOKUP(Filiais_Petz4[[#This Row],[FILIAL]],'[4]PETZ E ZEEDOG'!$B:$D,3,0),"")</f>
        <v/>
      </c>
      <c r="C552" t="str">
        <f>IFERROR(VLOOKUP(Filiais_Petz4[[#This Row],[FILIAL]],'[4]PETZ E ZEEDOG'!$B:$E,4,0),"")</f>
        <v/>
      </c>
      <c r="D552" t="str">
        <f>IFERROR(VLOOKUP(Filiais_Petz4[[#This Row],[FILIAL]],'[4]PETZ E ZEEDOG'!$B:$F,5,0),"")</f>
        <v/>
      </c>
      <c r="E552" t="str">
        <f>IFERROR(VLOOKUP(Filiais_Petz4[[#This Row],[FILIAL]],'[4]PETZ E ZEEDOG'!$B:$G,6,0),"")</f>
        <v/>
      </c>
      <c r="F552" s="1">
        <f>IFERROR(VLOOKUP(Filiais_Petz4[[#This Row],[FILIAL]],'[4]PETZ E ZEEDOG'!$B:$H,7,0),"")</f>
        <v>0</v>
      </c>
      <c r="G552" t="str">
        <f>IFERROR(VLOOKUP(Filiais_Petz4[[#This Row],[FILIAL]],'[4]PETZ E ZEEDOG'!$B$2:$R$1103,8,0),"")</f>
        <v/>
      </c>
      <c r="H552" t="str">
        <f>IFERROR(VLOOKUP(Filiais_Petz4[[#This Row],[FILIAL]],'[4]PETZ E ZEEDOG'!$B:$J,9,0),"")</f>
        <v/>
      </c>
      <c r="I552" t="str">
        <f>IFERROR(VLOOKUP(Filiais_Petz4[[#This Row],[FILIAL]],'[4]PETZ E ZEEDOG'!$B:$K,10,0),"")</f>
        <v/>
      </c>
      <c r="J552">
        <f>IFERROR(VLOOKUP(Filiais_Petz4[[#This Row],[FILIAL]],'[4]PETZ E ZEEDOG'!$B$2:$R$1103,11,0),"")</f>
        <v>0</v>
      </c>
      <c r="K552" s="89" t="str">
        <f>IFERROR(VLOOKUP(Filiais_Petz4[[#This Row],[FILIAL]],'[4]PETZ E ZEEDOG'!$B:$M,12,0),"")</f>
        <v/>
      </c>
      <c r="L552" t="str">
        <f>IFERROR(VLOOKUP(Filiais_Petz4[[#This Row],[FILIAL]],'[4]PETZ E ZEEDOG'!$B:$N,13,0),"")</f>
        <v/>
      </c>
      <c r="M552" t="str">
        <f>IFERROR(VLOOKUP(Filiais_Petz4[[#This Row],[FILIAL]],'[4]PETZ E ZEEDOG'!$B:$O,14,0),"")</f>
        <v/>
      </c>
      <c r="N552" t="str">
        <f>IFERROR(VLOOKUP(Filiais_Petz4[[#This Row],[FILIAL]],'[4]PETZ E ZEEDOG'!$B:$P,15,0),"")</f>
        <v>N</v>
      </c>
      <c r="O552" t="str">
        <f>IFERROR(VLOOKUP(Filiais_Petz4[[#This Row],[FILIAL]],'[4]PETZ E ZEEDOG'!$B:$Q,16,0),"")</f>
        <v/>
      </c>
      <c r="P552" t="str">
        <f>IFERROR(VLOOKUP(Filiais_Petz4[[#This Row],[FILIAL]],'[4]PETZ E ZEEDOG'!$B:$R,17,0),"")</f>
        <v/>
      </c>
      <c r="Q552" t="str">
        <f>IFERROR(VLOOKUP(Filiais_Petz4[[#This Row],[FILIAL]],'[4]PETZ E ZEEDOG'!$B:$C,2,0),"")</f>
        <v/>
      </c>
    </row>
    <row r="553" spans="1:17" ht="14.45" hidden="1" customHeight="1" x14ac:dyDescent="0.25">
      <c r="A553" t="s">
        <v>606</v>
      </c>
      <c r="B553" t="str">
        <f>IFERROR(VLOOKUP(Filiais_Petz4[[#This Row],[FILIAL]],'[4]PETZ E ZEEDOG'!$B:$D,3,0),"")</f>
        <v/>
      </c>
      <c r="C553" t="str">
        <f>IFERROR(VLOOKUP(Filiais_Petz4[[#This Row],[FILIAL]],'[4]PETZ E ZEEDOG'!$B:$E,4,0),"")</f>
        <v/>
      </c>
      <c r="D553" t="str">
        <f>IFERROR(VLOOKUP(Filiais_Petz4[[#This Row],[FILIAL]],'[4]PETZ E ZEEDOG'!$B:$F,5,0),"")</f>
        <v/>
      </c>
      <c r="E553" t="str">
        <f>IFERROR(VLOOKUP(Filiais_Petz4[[#This Row],[FILIAL]],'[4]PETZ E ZEEDOG'!$B:$G,6,0),"")</f>
        <v/>
      </c>
      <c r="F553" s="1">
        <f>IFERROR(VLOOKUP(Filiais_Petz4[[#This Row],[FILIAL]],'[4]PETZ E ZEEDOG'!$B:$H,7,0),"")</f>
        <v>0</v>
      </c>
      <c r="G553" t="str">
        <f>IFERROR(VLOOKUP(Filiais_Petz4[[#This Row],[FILIAL]],'[4]PETZ E ZEEDOG'!$B$2:$R$1103,8,0),"")</f>
        <v/>
      </c>
      <c r="H553" t="str">
        <f>IFERROR(VLOOKUP(Filiais_Petz4[[#This Row],[FILIAL]],'[4]PETZ E ZEEDOG'!$B:$J,9,0),"")</f>
        <v/>
      </c>
      <c r="I553" t="str">
        <f>IFERROR(VLOOKUP(Filiais_Petz4[[#This Row],[FILIAL]],'[4]PETZ E ZEEDOG'!$B:$K,10,0),"")</f>
        <v/>
      </c>
      <c r="J553">
        <f>IFERROR(VLOOKUP(Filiais_Petz4[[#This Row],[FILIAL]],'[4]PETZ E ZEEDOG'!$B$2:$R$1103,11,0),"")</f>
        <v>0</v>
      </c>
      <c r="K553" s="89" t="str">
        <f>IFERROR(VLOOKUP(Filiais_Petz4[[#This Row],[FILIAL]],'[4]PETZ E ZEEDOG'!$B:$M,12,0),"")</f>
        <v/>
      </c>
      <c r="L553" t="str">
        <f>IFERROR(VLOOKUP(Filiais_Petz4[[#This Row],[FILIAL]],'[4]PETZ E ZEEDOG'!$B:$N,13,0),"")</f>
        <v/>
      </c>
      <c r="M553" t="str">
        <f>IFERROR(VLOOKUP(Filiais_Petz4[[#This Row],[FILIAL]],'[4]PETZ E ZEEDOG'!$B:$O,14,0),"")</f>
        <v/>
      </c>
      <c r="N553" t="str">
        <f>IFERROR(VLOOKUP(Filiais_Petz4[[#This Row],[FILIAL]],'[4]PETZ E ZEEDOG'!$B:$P,15,0),"")</f>
        <v>N</v>
      </c>
      <c r="O553" t="str">
        <f>IFERROR(VLOOKUP(Filiais_Petz4[[#This Row],[FILIAL]],'[4]PETZ E ZEEDOG'!$B:$Q,16,0),"")</f>
        <v/>
      </c>
      <c r="P553" t="str">
        <f>IFERROR(VLOOKUP(Filiais_Petz4[[#This Row],[FILIAL]],'[4]PETZ E ZEEDOG'!$B:$R,17,0),"")</f>
        <v/>
      </c>
      <c r="Q553" t="str">
        <f>IFERROR(VLOOKUP(Filiais_Petz4[[#This Row],[FILIAL]],'[4]PETZ E ZEEDOG'!$B:$C,2,0),"")</f>
        <v/>
      </c>
    </row>
    <row r="554" spans="1:17" ht="14.45" hidden="1" customHeight="1" x14ac:dyDescent="0.25">
      <c r="A554" t="s">
        <v>607</v>
      </c>
      <c r="B554" t="str">
        <f>IFERROR(VLOOKUP(Filiais_Petz4[[#This Row],[FILIAL]],'[4]PETZ E ZEEDOG'!$B:$D,3,0),"")</f>
        <v/>
      </c>
      <c r="C554" t="str">
        <f>IFERROR(VLOOKUP(Filiais_Petz4[[#This Row],[FILIAL]],'[4]PETZ E ZEEDOG'!$B:$E,4,0),"")</f>
        <v/>
      </c>
      <c r="D554" t="str">
        <f>IFERROR(VLOOKUP(Filiais_Petz4[[#This Row],[FILIAL]],'[4]PETZ E ZEEDOG'!$B:$F,5,0),"")</f>
        <v/>
      </c>
      <c r="E554" t="str">
        <f>IFERROR(VLOOKUP(Filiais_Petz4[[#This Row],[FILIAL]],'[4]PETZ E ZEEDOG'!$B:$G,6,0),"")</f>
        <v/>
      </c>
      <c r="F554" s="1">
        <f>IFERROR(VLOOKUP(Filiais_Petz4[[#This Row],[FILIAL]],'[4]PETZ E ZEEDOG'!$B:$H,7,0),"")</f>
        <v>0</v>
      </c>
      <c r="G554" t="str">
        <f>IFERROR(VLOOKUP(Filiais_Petz4[[#This Row],[FILIAL]],'[4]PETZ E ZEEDOG'!$B$2:$R$1103,8,0),"")</f>
        <v/>
      </c>
      <c r="H554" t="str">
        <f>IFERROR(VLOOKUP(Filiais_Petz4[[#This Row],[FILIAL]],'[4]PETZ E ZEEDOG'!$B:$J,9,0),"")</f>
        <v/>
      </c>
      <c r="I554" t="str">
        <f>IFERROR(VLOOKUP(Filiais_Petz4[[#This Row],[FILIAL]],'[4]PETZ E ZEEDOG'!$B:$K,10,0),"")</f>
        <v/>
      </c>
      <c r="J554">
        <f>IFERROR(VLOOKUP(Filiais_Petz4[[#This Row],[FILIAL]],'[4]PETZ E ZEEDOG'!$B$2:$R$1103,11,0),"")</f>
        <v>0</v>
      </c>
      <c r="K554" s="89" t="str">
        <f>IFERROR(VLOOKUP(Filiais_Petz4[[#This Row],[FILIAL]],'[4]PETZ E ZEEDOG'!$B:$M,12,0),"")</f>
        <v/>
      </c>
      <c r="L554" t="str">
        <f>IFERROR(VLOOKUP(Filiais_Petz4[[#This Row],[FILIAL]],'[4]PETZ E ZEEDOG'!$B:$N,13,0),"")</f>
        <v/>
      </c>
      <c r="M554" t="str">
        <f>IFERROR(VLOOKUP(Filiais_Petz4[[#This Row],[FILIAL]],'[4]PETZ E ZEEDOG'!$B:$O,14,0),"")</f>
        <v/>
      </c>
      <c r="N554" t="str">
        <f>IFERROR(VLOOKUP(Filiais_Petz4[[#This Row],[FILIAL]],'[4]PETZ E ZEEDOG'!$B:$P,15,0),"")</f>
        <v>N</v>
      </c>
      <c r="O554" t="str">
        <f>IFERROR(VLOOKUP(Filiais_Petz4[[#This Row],[FILIAL]],'[4]PETZ E ZEEDOG'!$B:$Q,16,0),"")</f>
        <v/>
      </c>
      <c r="P554" t="str">
        <f>IFERROR(VLOOKUP(Filiais_Petz4[[#This Row],[FILIAL]],'[4]PETZ E ZEEDOG'!$B:$R,17,0),"")</f>
        <v/>
      </c>
      <c r="Q554" t="str">
        <f>IFERROR(VLOOKUP(Filiais_Petz4[[#This Row],[FILIAL]],'[4]PETZ E ZEEDOG'!$B:$C,2,0),"")</f>
        <v/>
      </c>
    </row>
    <row r="555" spans="1:17" ht="14.45" hidden="1" customHeight="1" x14ac:dyDescent="0.25">
      <c r="A555" t="s">
        <v>608</v>
      </c>
      <c r="B555" t="str">
        <f>IFERROR(VLOOKUP(Filiais_Petz4[[#This Row],[FILIAL]],'[4]PETZ E ZEEDOG'!$B:$D,3,0),"")</f>
        <v/>
      </c>
      <c r="C555" t="str">
        <f>IFERROR(VLOOKUP(Filiais_Petz4[[#This Row],[FILIAL]],'[4]PETZ E ZEEDOG'!$B:$E,4,0),"")</f>
        <v/>
      </c>
      <c r="D555" t="str">
        <f>IFERROR(VLOOKUP(Filiais_Petz4[[#This Row],[FILIAL]],'[4]PETZ E ZEEDOG'!$B:$F,5,0),"")</f>
        <v/>
      </c>
      <c r="E555" t="str">
        <f>IFERROR(VLOOKUP(Filiais_Petz4[[#This Row],[FILIAL]],'[4]PETZ E ZEEDOG'!$B:$G,6,0),"")</f>
        <v/>
      </c>
      <c r="F555" s="1">
        <f>IFERROR(VLOOKUP(Filiais_Petz4[[#This Row],[FILIAL]],'[4]PETZ E ZEEDOG'!$B:$H,7,0),"")</f>
        <v>0</v>
      </c>
      <c r="G555" t="str">
        <f>IFERROR(VLOOKUP(Filiais_Petz4[[#This Row],[FILIAL]],'[4]PETZ E ZEEDOG'!$B$2:$R$1103,8,0),"")</f>
        <v/>
      </c>
      <c r="H555" t="str">
        <f>IFERROR(VLOOKUP(Filiais_Petz4[[#This Row],[FILIAL]],'[4]PETZ E ZEEDOG'!$B:$J,9,0),"")</f>
        <v/>
      </c>
      <c r="I555" t="str">
        <f>IFERROR(VLOOKUP(Filiais_Petz4[[#This Row],[FILIAL]],'[4]PETZ E ZEEDOG'!$B:$K,10,0),"")</f>
        <v/>
      </c>
      <c r="J555">
        <f>IFERROR(VLOOKUP(Filiais_Petz4[[#This Row],[FILIAL]],'[4]PETZ E ZEEDOG'!$B$2:$R$1103,11,0),"")</f>
        <v>0</v>
      </c>
      <c r="K555" s="89" t="str">
        <f>IFERROR(VLOOKUP(Filiais_Petz4[[#This Row],[FILIAL]],'[4]PETZ E ZEEDOG'!$B:$M,12,0),"")</f>
        <v/>
      </c>
      <c r="L555" t="str">
        <f>IFERROR(VLOOKUP(Filiais_Petz4[[#This Row],[FILIAL]],'[4]PETZ E ZEEDOG'!$B:$N,13,0),"")</f>
        <v/>
      </c>
      <c r="M555" t="str">
        <f>IFERROR(VLOOKUP(Filiais_Petz4[[#This Row],[FILIAL]],'[4]PETZ E ZEEDOG'!$B:$O,14,0),"")</f>
        <v/>
      </c>
      <c r="N555" t="str">
        <f>IFERROR(VLOOKUP(Filiais_Petz4[[#This Row],[FILIAL]],'[4]PETZ E ZEEDOG'!$B:$P,15,0),"")</f>
        <v>N</v>
      </c>
      <c r="O555" t="str">
        <f>IFERROR(VLOOKUP(Filiais_Petz4[[#This Row],[FILIAL]],'[4]PETZ E ZEEDOG'!$B:$Q,16,0),"")</f>
        <v/>
      </c>
      <c r="P555" t="str">
        <f>IFERROR(VLOOKUP(Filiais_Petz4[[#This Row],[FILIAL]],'[4]PETZ E ZEEDOG'!$B:$R,17,0),"")</f>
        <v/>
      </c>
      <c r="Q555" t="str">
        <f>IFERROR(VLOOKUP(Filiais_Petz4[[#This Row],[FILIAL]],'[4]PETZ E ZEEDOG'!$B:$C,2,0),"")</f>
        <v/>
      </c>
    </row>
    <row r="556" spans="1:17" ht="14.45" hidden="1" customHeight="1" x14ac:dyDescent="0.25">
      <c r="A556" t="s">
        <v>609</v>
      </c>
      <c r="B556" t="str">
        <f>IFERROR(VLOOKUP(Filiais_Petz4[[#This Row],[FILIAL]],'[4]PETZ E ZEEDOG'!$B:$D,3,0),"")</f>
        <v/>
      </c>
      <c r="C556" t="str">
        <f>IFERROR(VLOOKUP(Filiais_Petz4[[#This Row],[FILIAL]],'[4]PETZ E ZEEDOG'!$B:$E,4,0),"")</f>
        <v/>
      </c>
      <c r="D556" t="str">
        <f>IFERROR(VLOOKUP(Filiais_Petz4[[#This Row],[FILIAL]],'[4]PETZ E ZEEDOG'!$B:$F,5,0),"")</f>
        <v/>
      </c>
      <c r="E556" t="str">
        <f>IFERROR(VLOOKUP(Filiais_Petz4[[#This Row],[FILIAL]],'[4]PETZ E ZEEDOG'!$B:$G,6,0),"")</f>
        <v/>
      </c>
      <c r="F556" s="1">
        <f>IFERROR(VLOOKUP(Filiais_Petz4[[#This Row],[FILIAL]],'[4]PETZ E ZEEDOG'!$B:$H,7,0),"")</f>
        <v>0</v>
      </c>
      <c r="G556" t="str">
        <f>IFERROR(VLOOKUP(Filiais_Petz4[[#This Row],[FILIAL]],'[4]PETZ E ZEEDOG'!$B$2:$R$1103,8,0),"")</f>
        <v/>
      </c>
      <c r="H556" t="str">
        <f>IFERROR(VLOOKUP(Filiais_Petz4[[#This Row],[FILIAL]],'[4]PETZ E ZEEDOG'!$B:$J,9,0),"")</f>
        <v/>
      </c>
      <c r="I556" t="str">
        <f>IFERROR(VLOOKUP(Filiais_Petz4[[#This Row],[FILIAL]],'[4]PETZ E ZEEDOG'!$B:$K,10,0),"")</f>
        <v/>
      </c>
      <c r="J556">
        <f>IFERROR(VLOOKUP(Filiais_Petz4[[#This Row],[FILIAL]],'[4]PETZ E ZEEDOG'!$B$2:$R$1103,11,0),"")</f>
        <v>0</v>
      </c>
      <c r="K556" s="89" t="str">
        <f>IFERROR(VLOOKUP(Filiais_Petz4[[#This Row],[FILIAL]],'[4]PETZ E ZEEDOG'!$B:$M,12,0),"")</f>
        <v/>
      </c>
      <c r="L556" t="str">
        <f>IFERROR(VLOOKUP(Filiais_Petz4[[#This Row],[FILIAL]],'[4]PETZ E ZEEDOG'!$B:$N,13,0),"")</f>
        <v/>
      </c>
      <c r="M556" t="str">
        <f>IFERROR(VLOOKUP(Filiais_Petz4[[#This Row],[FILIAL]],'[4]PETZ E ZEEDOG'!$B:$O,14,0),"")</f>
        <v/>
      </c>
      <c r="N556" t="str">
        <f>IFERROR(VLOOKUP(Filiais_Petz4[[#This Row],[FILIAL]],'[4]PETZ E ZEEDOG'!$B:$P,15,0),"")</f>
        <v>N</v>
      </c>
      <c r="O556" t="str">
        <f>IFERROR(VLOOKUP(Filiais_Petz4[[#This Row],[FILIAL]],'[4]PETZ E ZEEDOG'!$B:$Q,16,0),"")</f>
        <v/>
      </c>
      <c r="P556" t="str">
        <f>IFERROR(VLOOKUP(Filiais_Petz4[[#This Row],[FILIAL]],'[4]PETZ E ZEEDOG'!$B:$R,17,0),"")</f>
        <v/>
      </c>
      <c r="Q556" t="str">
        <f>IFERROR(VLOOKUP(Filiais_Petz4[[#This Row],[FILIAL]],'[4]PETZ E ZEEDOG'!$B:$C,2,0),"")</f>
        <v/>
      </c>
    </row>
    <row r="557" spans="1:17" ht="14.45" hidden="1" customHeight="1" x14ac:dyDescent="0.25">
      <c r="A557" t="s">
        <v>610</v>
      </c>
      <c r="B557" t="str">
        <f>IFERROR(VLOOKUP(Filiais_Petz4[[#This Row],[FILIAL]],'[4]PETZ E ZEEDOG'!$B:$D,3,0),"")</f>
        <v/>
      </c>
      <c r="C557" t="str">
        <f>IFERROR(VLOOKUP(Filiais_Petz4[[#This Row],[FILIAL]],'[4]PETZ E ZEEDOG'!$B:$E,4,0),"")</f>
        <v/>
      </c>
      <c r="D557" t="str">
        <f>IFERROR(VLOOKUP(Filiais_Petz4[[#This Row],[FILIAL]],'[4]PETZ E ZEEDOG'!$B:$F,5,0),"")</f>
        <v/>
      </c>
      <c r="E557" t="str">
        <f>IFERROR(VLOOKUP(Filiais_Petz4[[#This Row],[FILIAL]],'[4]PETZ E ZEEDOG'!$B:$G,6,0),"")</f>
        <v/>
      </c>
      <c r="F557" s="1">
        <f>IFERROR(VLOOKUP(Filiais_Petz4[[#This Row],[FILIAL]],'[4]PETZ E ZEEDOG'!$B:$H,7,0),"")</f>
        <v>0</v>
      </c>
      <c r="G557" t="str">
        <f>IFERROR(VLOOKUP(Filiais_Petz4[[#This Row],[FILIAL]],'[4]PETZ E ZEEDOG'!$B$2:$R$1103,8,0),"")</f>
        <v/>
      </c>
      <c r="H557" t="str">
        <f>IFERROR(VLOOKUP(Filiais_Petz4[[#This Row],[FILIAL]],'[4]PETZ E ZEEDOG'!$B:$J,9,0),"")</f>
        <v/>
      </c>
      <c r="I557" t="str">
        <f>IFERROR(VLOOKUP(Filiais_Petz4[[#This Row],[FILIAL]],'[4]PETZ E ZEEDOG'!$B:$K,10,0),"")</f>
        <v/>
      </c>
      <c r="J557">
        <f>IFERROR(VLOOKUP(Filiais_Petz4[[#This Row],[FILIAL]],'[4]PETZ E ZEEDOG'!$B$2:$R$1103,11,0),"")</f>
        <v>0</v>
      </c>
      <c r="K557" s="89" t="str">
        <f>IFERROR(VLOOKUP(Filiais_Petz4[[#This Row],[FILIAL]],'[4]PETZ E ZEEDOG'!$B:$M,12,0),"")</f>
        <v/>
      </c>
      <c r="L557" t="str">
        <f>IFERROR(VLOOKUP(Filiais_Petz4[[#This Row],[FILIAL]],'[4]PETZ E ZEEDOG'!$B:$N,13,0),"")</f>
        <v/>
      </c>
      <c r="M557" t="str">
        <f>IFERROR(VLOOKUP(Filiais_Petz4[[#This Row],[FILIAL]],'[4]PETZ E ZEEDOG'!$B:$O,14,0),"")</f>
        <v/>
      </c>
      <c r="N557" t="str">
        <f>IFERROR(VLOOKUP(Filiais_Petz4[[#This Row],[FILIAL]],'[4]PETZ E ZEEDOG'!$B:$P,15,0),"")</f>
        <v>N</v>
      </c>
      <c r="O557" t="str">
        <f>IFERROR(VLOOKUP(Filiais_Petz4[[#This Row],[FILIAL]],'[4]PETZ E ZEEDOG'!$B:$Q,16,0),"")</f>
        <v/>
      </c>
      <c r="P557" t="str">
        <f>IFERROR(VLOOKUP(Filiais_Petz4[[#This Row],[FILIAL]],'[4]PETZ E ZEEDOG'!$B:$R,17,0),"")</f>
        <v/>
      </c>
      <c r="Q557" t="str">
        <f>IFERROR(VLOOKUP(Filiais_Petz4[[#This Row],[FILIAL]],'[4]PETZ E ZEEDOG'!$B:$C,2,0),"")</f>
        <v/>
      </c>
    </row>
    <row r="558" spans="1:17" ht="14.45" hidden="1" customHeight="1" x14ac:dyDescent="0.25">
      <c r="A558" t="s">
        <v>611</v>
      </c>
      <c r="B558" t="str">
        <f>IFERROR(VLOOKUP(Filiais_Petz4[[#This Row],[FILIAL]],'[4]PETZ E ZEEDOG'!$B:$D,3,0),"")</f>
        <v/>
      </c>
      <c r="C558" t="str">
        <f>IFERROR(VLOOKUP(Filiais_Petz4[[#This Row],[FILIAL]],'[4]PETZ E ZEEDOG'!$B:$E,4,0),"")</f>
        <v/>
      </c>
      <c r="D558" t="str">
        <f>IFERROR(VLOOKUP(Filiais_Petz4[[#This Row],[FILIAL]],'[4]PETZ E ZEEDOG'!$B:$F,5,0),"")</f>
        <v/>
      </c>
      <c r="E558" t="str">
        <f>IFERROR(VLOOKUP(Filiais_Petz4[[#This Row],[FILIAL]],'[4]PETZ E ZEEDOG'!$B:$G,6,0),"")</f>
        <v/>
      </c>
      <c r="F558" s="1">
        <f>IFERROR(VLOOKUP(Filiais_Petz4[[#This Row],[FILIAL]],'[4]PETZ E ZEEDOG'!$B:$H,7,0),"")</f>
        <v>0</v>
      </c>
      <c r="G558" t="str">
        <f>IFERROR(VLOOKUP(Filiais_Petz4[[#This Row],[FILIAL]],'[4]PETZ E ZEEDOG'!$B$2:$R$1103,8,0),"")</f>
        <v/>
      </c>
      <c r="H558" t="str">
        <f>IFERROR(VLOOKUP(Filiais_Petz4[[#This Row],[FILIAL]],'[4]PETZ E ZEEDOG'!$B:$J,9,0),"")</f>
        <v/>
      </c>
      <c r="I558" t="str">
        <f>IFERROR(VLOOKUP(Filiais_Petz4[[#This Row],[FILIAL]],'[4]PETZ E ZEEDOG'!$B:$K,10,0),"")</f>
        <v/>
      </c>
      <c r="J558">
        <f>IFERROR(VLOOKUP(Filiais_Petz4[[#This Row],[FILIAL]],'[4]PETZ E ZEEDOG'!$B$2:$R$1103,11,0),"")</f>
        <v>0</v>
      </c>
      <c r="K558" s="89" t="str">
        <f>IFERROR(VLOOKUP(Filiais_Petz4[[#This Row],[FILIAL]],'[4]PETZ E ZEEDOG'!$B:$M,12,0),"")</f>
        <v/>
      </c>
      <c r="L558" t="str">
        <f>IFERROR(VLOOKUP(Filiais_Petz4[[#This Row],[FILIAL]],'[4]PETZ E ZEEDOG'!$B:$N,13,0),"")</f>
        <v/>
      </c>
      <c r="M558" t="str">
        <f>IFERROR(VLOOKUP(Filiais_Petz4[[#This Row],[FILIAL]],'[4]PETZ E ZEEDOG'!$B:$O,14,0),"")</f>
        <v/>
      </c>
      <c r="N558" t="str">
        <f>IFERROR(VLOOKUP(Filiais_Petz4[[#This Row],[FILIAL]],'[4]PETZ E ZEEDOG'!$B:$P,15,0),"")</f>
        <v>N</v>
      </c>
      <c r="O558" t="str">
        <f>IFERROR(VLOOKUP(Filiais_Petz4[[#This Row],[FILIAL]],'[4]PETZ E ZEEDOG'!$B:$Q,16,0),"")</f>
        <v/>
      </c>
      <c r="P558" t="str">
        <f>IFERROR(VLOOKUP(Filiais_Petz4[[#This Row],[FILIAL]],'[4]PETZ E ZEEDOG'!$B:$R,17,0),"")</f>
        <v/>
      </c>
      <c r="Q558" t="str">
        <f>IFERROR(VLOOKUP(Filiais_Petz4[[#This Row],[FILIAL]],'[4]PETZ E ZEEDOG'!$B:$C,2,0),"")</f>
        <v/>
      </c>
    </row>
    <row r="559" spans="1:17" ht="14.45" hidden="1" customHeight="1" x14ac:dyDescent="0.25">
      <c r="A559" t="s">
        <v>612</v>
      </c>
      <c r="B559" t="str">
        <f>IFERROR(VLOOKUP(Filiais_Petz4[[#This Row],[FILIAL]],'[4]PETZ E ZEEDOG'!$B:$D,3,0),"")</f>
        <v/>
      </c>
      <c r="C559" t="str">
        <f>IFERROR(VLOOKUP(Filiais_Petz4[[#This Row],[FILIAL]],'[4]PETZ E ZEEDOG'!$B:$E,4,0),"")</f>
        <v/>
      </c>
      <c r="D559" t="str">
        <f>IFERROR(VLOOKUP(Filiais_Petz4[[#This Row],[FILIAL]],'[4]PETZ E ZEEDOG'!$B:$F,5,0),"")</f>
        <v/>
      </c>
      <c r="E559" t="str">
        <f>IFERROR(VLOOKUP(Filiais_Petz4[[#This Row],[FILIAL]],'[4]PETZ E ZEEDOG'!$B:$G,6,0),"")</f>
        <v/>
      </c>
      <c r="F559" s="1">
        <f>IFERROR(VLOOKUP(Filiais_Petz4[[#This Row],[FILIAL]],'[4]PETZ E ZEEDOG'!$B:$H,7,0),"")</f>
        <v>0</v>
      </c>
      <c r="G559" t="str">
        <f>IFERROR(VLOOKUP(Filiais_Petz4[[#This Row],[FILIAL]],'[4]PETZ E ZEEDOG'!$B$2:$R$1103,8,0),"")</f>
        <v/>
      </c>
      <c r="H559" t="str">
        <f>IFERROR(VLOOKUP(Filiais_Petz4[[#This Row],[FILIAL]],'[4]PETZ E ZEEDOG'!$B:$J,9,0),"")</f>
        <v/>
      </c>
      <c r="I559" t="str">
        <f>IFERROR(VLOOKUP(Filiais_Petz4[[#This Row],[FILIAL]],'[4]PETZ E ZEEDOG'!$B:$K,10,0),"")</f>
        <v/>
      </c>
      <c r="J559">
        <f>IFERROR(VLOOKUP(Filiais_Petz4[[#This Row],[FILIAL]],'[4]PETZ E ZEEDOG'!$B$2:$R$1103,11,0),"")</f>
        <v>0</v>
      </c>
      <c r="K559" s="89" t="str">
        <f>IFERROR(VLOOKUP(Filiais_Petz4[[#This Row],[FILIAL]],'[4]PETZ E ZEEDOG'!$B:$M,12,0),"")</f>
        <v/>
      </c>
      <c r="L559" t="str">
        <f>IFERROR(VLOOKUP(Filiais_Petz4[[#This Row],[FILIAL]],'[4]PETZ E ZEEDOG'!$B:$N,13,0),"")</f>
        <v/>
      </c>
      <c r="M559" t="str">
        <f>IFERROR(VLOOKUP(Filiais_Petz4[[#This Row],[FILIAL]],'[4]PETZ E ZEEDOG'!$B:$O,14,0),"")</f>
        <v/>
      </c>
      <c r="N559" t="str">
        <f>IFERROR(VLOOKUP(Filiais_Petz4[[#This Row],[FILIAL]],'[4]PETZ E ZEEDOG'!$B:$P,15,0),"")</f>
        <v>N</v>
      </c>
      <c r="O559" t="str">
        <f>IFERROR(VLOOKUP(Filiais_Petz4[[#This Row],[FILIAL]],'[4]PETZ E ZEEDOG'!$B:$Q,16,0),"")</f>
        <v/>
      </c>
      <c r="P559" t="str">
        <f>IFERROR(VLOOKUP(Filiais_Petz4[[#This Row],[FILIAL]],'[4]PETZ E ZEEDOG'!$B:$R,17,0),"")</f>
        <v/>
      </c>
      <c r="Q559" t="str">
        <f>IFERROR(VLOOKUP(Filiais_Petz4[[#This Row],[FILIAL]],'[4]PETZ E ZEEDOG'!$B:$C,2,0),"")</f>
        <v/>
      </c>
    </row>
    <row r="560" spans="1:17" ht="14.45" hidden="1" customHeight="1" x14ac:dyDescent="0.25">
      <c r="A560" t="s">
        <v>613</v>
      </c>
      <c r="B560" t="str">
        <f>IFERROR(VLOOKUP(Filiais_Petz4[[#This Row],[FILIAL]],'[4]PETZ E ZEEDOG'!$B:$D,3,0),"")</f>
        <v/>
      </c>
      <c r="C560" t="str">
        <f>IFERROR(VLOOKUP(Filiais_Petz4[[#This Row],[FILIAL]],'[4]PETZ E ZEEDOG'!$B:$E,4,0),"")</f>
        <v/>
      </c>
      <c r="D560" t="str">
        <f>IFERROR(VLOOKUP(Filiais_Petz4[[#This Row],[FILIAL]],'[4]PETZ E ZEEDOG'!$B:$F,5,0),"")</f>
        <v/>
      </c>
      <c r="E560" t="str">
        <f>IFERROR(VLOOKUP(Filiais_Petz4[[#This Row],[FILIAL]],'[4]PETZ E ZEEDOG'!$B:$G,6,0),"")</f>
        <v/>
      </c>
      <c r="F560" s="1">
        <f>IFERROR(VLOOKUP(Filiais_Petz4[[#This Row],[FILIAL]],'[4]PETZ E ZEEDOG'!$B:$H,7,0),"")</f>
        <v>0</v>
      </c>
      <c r="G560" t="str">
        <f>IFERROR(VLOOKUP(Filiais_Petz4[[#This Row],[FILIAL]],'[4]PETZ E ZEEDOG'!$B$2:$R$1103,8,0),"")</f>
        <v/>
      </c>
      <c r="H560" t="str">
        <f>IFERROR(VLOOKUP(Filiais_Petz4[[#This Row],[FILIAL]],'[4]PETZ E ZEEDOG'!$B:$J,9,0),"")</f>
        <v/>
      </c>
      <c r="I560" t="str">
        <f>IFERROR(VLOOKUP(Filiais_Petz4[[#This Row],[FILIAL]],'[4]PETZ E ZEEDOG'!$B:$K,10,0),"")</f>
        <v/>
      </c>
      <c r="J560">
        <f>IFERROR(VLOOKUP(Filiais_Petz4[[#This Row],[FILIAL]],'[4]PETZ E ZEEDOG'!$B$2:$R$1103,11,0),"")</f>
        <v>0</v>
      </c>
      <c r="K560" s="89" t="str">
        <f>IFERROR(VLOOKUP(Filiais_Petz4[[#This Row],[FILIAL]],'[4]PETZ E ZEEDOG'!$B:$M,12,0),"")</f>
        <v/>
      </c>
      <c r="L560" t="str">
        <f>IFERROR(VLOOKUP(Filiais_Petz4[[#This Row],[FILIAL]],'[4]PETZ E ZEEDOG'!$B:$N,13,0),"")</f>
        <v/>
      </c>
      <c r="M560" t="str">
        <f>IFERROR(VLOOKUP(Filiais_Petz4[[#This Row],[FILIAL]],'[4]PETZ E ZEEDOG'!$B:$O,14,0),"")</f>
        <v/>
      </c>
      <c r="N560" t="str">
        <f>IFERROR(VLOOKUP(Filiais_Petz4[[#This Row],[FILIAL]],'[4]PETZ E ZEEDOG'!$B:$P,15,0),"")</f>
        <v>N</v>
      </c>
      <c r="O560" t="str">
        <f>IFERROR(VLOOKUP(Filiais_Petz4[[#This Row],[FILIAL]],'[4]PETZ E ZEEDOG'!$B:$Q,16,0),"")</f>
        <v/>
      </c>
      <c r="P560" t="str">
        <f>IFERROR(VLOOKUP(Filiais_Petz4[[#This Row],[FILIAL]],'[4]PETZ E ZEEDOG'!$B:$R,17,0),"")</f>
        <v/>
      </c>
      <c r="Q560" t="str">
        <f>IFERROR(VLOOKUP(Filiais_Petz4[[#This Row],[FILIAL]],'[4]PETZ E ZEEDOG'!$B:$C,2,0),"")</f>
        <v/>
      </c>
    </row>
    <row r="561" spans="1:17" ht="14.45" hidden="1" customHeight="1" x14ac:dyDescent="0.25">
      <c r="A561" t="s">
        <v>614</v>
      </c>
      <c r="B561" t="str">
        <f>IFERROR(VLOOKUP(Filiais_Petz4[[#This Row],[FILIAL]],'[4]PETZ E ZEEDOG'!$B:$D,3,0),"")</f>
        <v/>
      </c>
      <c r="C561" t="str">
        <f>IFERROR(VLOOKUP(Filiais_Petz4[[#This Row],[FILIAL]],'[4]PETZ E ZEEDOG'!$B:$E,4,0),"")</f>
        <v/>
      </c>
      <c r="D561" t="str">
        <f>IFERROR(VLOOKUP(Filiais_Petz4[[#This Row],[FILIAL]],'[4]PETZ E ZEEDOG'!$B:$F,5,0),"")</f>
        <v/>
      </c>
      <c r="E561" t="str">
        <f>IFERROR(VLOOKUP(Filiais_Petz4[[#This Row],[FILIAL]],'[4]PETZ E ZEEDOG'!$B:$G,6,0),"")</f>
        <v/>
      </c>
      <c r="F561" s="1">
        <f>IFERROR(VLOOKUP(Filiais_Petz4[[#This Row],[FILIAL]],'[4]PETZ E ZEEDOG'!$B:$H,7,0),"")</f>
        <v>0</v>
      </c>
      <c r="G561" t="str">
        <f>IFERROR(VLOOKUP(Filiais_Petz4[[#This Row],[FILIAL]],'[4]PETZ E ZEEDOG'!$B$2:$R$1103,8,0),"")</f>
        <v/>
      </c>
      <c r="H561" t="str">
        <f>IFERROR(VLOOKUP(Filiais_Petz4[[#This Row],[FILIAL]],'[4]PETZ E ZEEDOG'!$B:$J,9,0),"")</f>
        <v/>
      </c>
      <c r="I561" t="str">
        <f>IFERROR(VLOOKUP(Filiais_Petz4[[#This Row],[FILIAL]],'[4]PETZ E ZEEDOG'!$B:$K,10,0),"")</f>
        <v/>
      </c>
      <c r="J561">
        <f>IFERROR(VLOOKUP(Filiais_Petz4[[#This Row],[FILIAL]],'[4]PETZ E ZEEDOG'!$B$2:$R$1103,11,0),"")</f>
        <v>0</v>
      </c>
      <c r="K561" s="89" t="str">
        <f>IFERROR(VLOOKUP(Filiais_Petz4[[#This Row],[FILIAL]],'[4]PETZ E ZEEDOG'!$B:$M,12,0),"")</f>
        <v/>
      </c>
      <c r="L561" t="str">
        <f>IFERROR(VLOOKUP(Filiais_Petz4[[#This Row],[FILIAL]],'[4]PETZ E ZEEDOG'!$B:$N,13,0),"")</f>
        <v/>
      </c>
      <c r="M561" t="str">
        <f>IFERROR(VLOOKUP(Filiais_Petz4[[#This Row],[FILIAL]],'[4]PETZ E ZEEDOG'!$B:$O,14,0),"")</f>
        <v/>
      </c>
      <c r="N561" t="str">
        <f>IFERROR(VLOOKUP(Filiais_Petz4[[#This Row],[FILIAL]],'[4]PETZ E ZEEDOG'!$B:$P,15,0),"")</f>
        <v>N</v>
      </c>
      <c r="O561" t="str">
        <f>IFERROR(VLOOKUP(Filiais_Petz4[[#This Row],[FILIAL]],'[4]PETZ E ZEEDOG'!$B:$Q,16,0),"")</f>
        <v/>
      </c>
      <c r="P561" t="str">
        <f>IFERROR(VLOOKUP(Filiais_Petz4[[#This Row],[FILIAL]],'[4]PETZ E ZEEDOG'!$B:$R,17,0),"")</f>
        <v/>
      </c>
      <c r="Q561" t="str">
        <f>IFERROR(VLOOKUP(Filiais_Petz4[[#This Row],[FILIAL]],'[4]PETZ E ZEEDOG'!$B:$C,2,0),"")</f>
        <v/>
      </c>
    </row>
    <row r="562" spans="1:17" ht="14.45" hidden="1" customHeight="1" x14ac:dyDescent="0.25">
      <c r="A562" t="s">
        <v>615</v>
      </c>
      <c r="B562" t="str">
        <f>IFERROR(VLOOKUP(Filiais_Petz4[[#This Row],[FILIAL]],'[4]PETZ E ZEEDOG'!$B:$D,3,0),"")</f>
        <v/>
      </c>
      <c r="C562" t="str">
        <f>IFERROR(VLOOKUP(Filiais_Petz4[[#This Row],[FILIAL]],'[4]PETZ E ZEEDOG'!$B:$E,4,0),"")</f>
        <v/>
      </c>
      <c r="D562" t="str">
        <f>IFERROR(VLOOKUP(Filiais_Petz4[[#This Row],[FILIAL]],'[4]PETZ E ZEEDOG'!$B:$F,5,0),"")</f>
        <v/>
      </c>
      <c r="E562" t="str">
        <f>IFERROR(VLOOKUP(Filiais_Petz4[[#This Row],[FILIAL]],'[4]PETZ E ZEEDOG'!$B:$G,6,0),"")</f>
        <v/>
      </c>
      <c r="F562" s="1">
        <f>IFERROR(VLOOKUP(Filiais_Petz4[[#This Row],[FILIAL]],'[4]PETZ E ZEEDOG'!$B:$H,7,0),"")</f>
        <v>0</v>
      </c>
      <c r="G562" t="str">
        <f>IFERROR(VLOOKUP(Filiais_Petz4[[#This Row],[FILIAL]],'[4]PETZ E ZEEDOG'!$B$2:$R$1103,8,0),"")</f>
        <v/>
      </c>
      <c r="H562" t="str">
        <f>IFERROR(VLOOKUP(Filiais_Petz4[[#This Row],[FILIAL]],'[4]PETZ E ZEEDOG'!$B:$J,9,0),"")</f>
        <v/>
      </c>
      <c r="I562" t="str">
        <f>IFERROR(VLOOKUP(Filiais_Petz4[[#This Row],[FILIAL]],'[4]PETZ E ZEEDOG'!$B:$K,10,0),"")</f>
        <v/>
      </c>
      <c r="J562">
        <f>IFERROR(VLOOKUP(Filiais_Petz4[[#This Row],[FILIAL]],'[4]PETZ E ZEEDOG'!$B$2:$R$1103,11,0),"")</f>
        <v>0</v>
      </c>
      <c r="K562" s="89" t="str">
        <f>IFERROR(VLOOKUP(Filiais_Petz4[[#This Row],[FILIAL]],'[4]PETZ E ZEEDOG'!$B:$M,12,0),"")</f>
        <v/>
      </c>
      <c r="L562" t="str">
        <f>IFERROR(VLOOKUP(Filiais_Petz4[[#This Row],[FILIAL]],'[4]PETZ E ZEEDOG'!$B:$N,13,0),"")</f>
        <v/>
      </c>
      <c r="M562" t="str">
        <f>IFERROR(VLOOKUP(Filiais_Petz4[[#This Row],[FILIAL]],'[4]PETZ E ZEEDOG'!$B:$O,14,0),"")</f>
        <v/>
      </c>
      <c r="N562" t="str">
        <f>IFERROR(VLOOKUP(Filiais_Petz4[[#This Row],[FILIAL]],'[4]PETZ E ZEEDOG'!$B:$P,15,0),"")</f>
        <v>N</v>
      </c>
      <c r="O562" t="str">
        <f>IFERROR(VLOOKUP(Filiais_Petz4[[#This Row],[FILIAL]],'[4]PETZ E ZEEDOG'!$B:$Q,16,0),"")</f>
        <v/>
      </c>
      <c r="P562" t="str">
        <f>IFERROR(VLOOKUP(Filiais_Petz4[[#This Row],[FILIAL]],'[4]PETZ E ZEEDOG'!$B:$R,17,0),"")</f>
        <v/>
      </c>
      <c r="Q562" t="str">
        <f>IFERROR(VLOOKUP(Filiais_Petz4[[#This Row],[FILIAL]],'[4]PETZ E ZEEDOG'!$B:$C,2,0),"")</f>
        <v/>
      </c>
    </row>
    <row r="563" spans="1:17" ht="14.45" hidden="1" customHeight="1" x14ac:dyDescent="0.25">
      <c r="A563" t="s">
        <v>616</v>
      </c>
      <c r="B563" t="str">
        <f>IFERROR(VLOOKUP(Filiais_Petz4[[#This Row],[FILIAL]],'[4]PETZ E ZEEDOG'!$B:$D,3,0),"")</f>
        <v/>
      </c>
      <c r="C563" t="str">
        <f>IFERROR(VLOOKUP(Filiais_Petz4[[#This Row],[FILIAL]],'[4]PETZ E ZEEDOG'!$B:$E,4,0),"")</f>
        <v/>
      </c>
      <c r="D563" t="str">
        <f>IFERROR(VLOOKUP(Filiais_Petz4[[#This Row],[FILIAL]],'[4]PETZ E ZEEDOG'!$B:$F,5,0),"")</f>
        <v/>
      </c>
      <c r="E563" t="str">
        <f>IFERROR(VLOOKUP(Filiais_Petz4[[#This Row],[FILIAL]],'[4]PETZ E ZEEDOG'!$B:$G,6,0),"")</f>
        <v/>
      </c>
      <c r="F563" s="1">
        <f>IFERROR(VLOOKUP(Filiais_Petz4[[#This Row],[FILIAL]],'[4]PETZ E ZEEDOG'!$B:$H,7,0),"")</f>
        <v>0</v>
      </c>
      <c r="G563" t="str">
        <f>IFERROR(VLOOKUP(Filiais_Petz4[[#This Row],[FILIAL]],'[4]PETZ E ZEEDOG'!$B$2:$R$1103,8,0),"")</f>
        <v/>
      </c>
      <c r="H563" t="str">
        <f>IFERROR(VLOOKUP(Filiais_Petz4[[#This Row],[FILIAL]],'[4]PETZ E ZEEDOG'!$B:$J,9,0),"")</f>
        <v/>
      </c>
      <c r="I563" t="str">
        <f>IFERROR(VLOOKUP(Filiais_Petz4[[#This Row],[FILIAL]],'[4]PETZ E ZEEDOG'!$B:$K,10,0),"")</f>
        <v/>
      </c>
      <c r="J563">
        <f>IFERROR(VLOOKUP(Filiais_Petz4[[#This Row],[FILIAL]],'[4]PETZ E ZEEDOG'!$B$2:$R$1103,11,0),"")</f>
        <v>0</v>
      </c>
      <c r="K563" s="89" t="str">
        <f>IFERROR(VLOOKUP(Filiais_Petz4[[#This Row],[FILIAL]],'[4]PETZ E ZEEDOG'!$B:$M,12,0),"")</f>
        <v/>
      </c>
      <c r="L563" t="str">
        <f>IFERROR(VLOOKUP(Filiais_Petz4[[#This Row],[FILIAL]],'[4]PETZ E ZEEDOG'!$B:$N,13,0),"")</f>
        <v/>
      </c>
      <c r="M563" t="str">
        <f>IFERROR(VLOOKUP(Filiais_Petz4[[#This Row],[FILIAL]],'[4]PETZ E ZEEDOG'!$B:$O,14,0),"")</f>
        <v/>
      </c>
      <c r="N563" t="str">
        <f>IFERROR(VLOOKUP(Filiais_Petz4[[#This Row],[FILIAL]],'[4]PETZ E ZEEDOG'!$B:$P,15,0),"")</f>
        <v>N</v>
      </c>
      <c r="O563" t="str">
        <f>IFERROR(VLOOKUP(Filiais_Petz4[[#This Row],[FILIAL]],'[4]PETZ E ZEEDOG'!$B:$Q,16,0),"")</f>
        <v/>
      </c>
      <c r="P563" t="str">
        <f>IFERROR(VLOOKUP(Filiais_Petz4[[#This Row],[FILIAL]],'[4]PETZ E ZEEDOG'!$B:$R,17,0),"")</f>
        <v/>
      </c>
      <c r="Q563" t="str">
        <f>IFERROR(VLOOKUP(Filiais_Petz4[[#This Row],[FILIAL]],'[4]PETZ E ZEEDOG'!$B:$C,2,0),"")</f>
        <v/>
      </c>
    </row>
    <row r="564" spans="1:17" ht="14.45" hidden="1" customHeight="1" x14ac:dyDescent="0.25">
      <c r="A564" t="s">
        <v>617</v>
      </c>
      <c r="B564" t="str">
        <f>IFERROR(VLOOKUP(Filiais_Petz4[[#This Row],[FILIAL]],'[4]PETZ E ZEEDOG'!$B:$D,3,0),"")</f>
        <v/>
      </c>
      <c r="C564" t="str">
        <f>IFERROR(VLOOKUP(Filiais_Petz4[[#This Row],[FILIAL]],'[4]PETZ E ZEEDOG'!$B:$E,4,0),"")</f>
        <v/>
      </c>
      <c r="D564" t="str">
        <f>IFERROR(VLOOKUP(Filiais_Petz4[[#This Row],[FILIAL]],'[4]PETZ E ZEEDOG'!$B:$F,5,0),"")</f>
        <v/>
      </c>
      <c r="E564" t="str">
        <f>IFERROR(VLOOKUP(Filiais_Petz4[[#This Row],[FILIAL]],'[4]PETZ E ZEEDOG'!$B:$G,6,0),"")</f>
        <v/>
      </c>
      <c r="F564" s="1">
        <f>IFERROR(VLOOKUP(Filiais_Petz4[[#This Row],[FILIAL]],'[4]PETZ E ZEEDOG'!$B:$H,7,0),"")</f>
        <v>0</v>
      </c>
      <c r="G564" t="str">
        <f>IFERROR(VLOOKUP(Filiais_Petz4[[#This Row],[FILIAL]],'[4]PETZ E ZEEDOG'!$B$2:$R$1103,8,0),"")</f>
        <v/>
      </c>
      <c r="H564" t="str">
        <f>IFERROR(VLOOKUP(Filiais_Petz4[[#This Row],[FILIAL]],'[4]PETZ E ZEEDOG'!$B:$J,9,0),"")</f>
        <v/>
      </c>
      <c r="I564" t="str">
        <f>IFERROR(VLOOKUP(Filiais_Petz4[[#This Row],[FILIAL]],'[4]PETZ E ZEEDOG'!$B:$K,10,0),"")</f>
        <v/>
      </c>
      <c r="J564">
        <f>IFERROR(VLOOKUP(Filiais_Petz4[[#This Row],[FILIAL]],'[4]PETZ E ZEEDOG'!$B$2:$R$1103,11,0),"")</f>
        <v>0</v>
      </c>
      <c r="K564" s="89" t="str">
        <f>IFERROR(VLOOKUP(Filiais_Petz4[[#This Row],[FILIAL]],'[4]PETZ E ZEEDOG'!$B:$M,12,0),"")</f>
        <v/>
      </c>
      <c r="L564" t="str">
        <f>IFERROR(VLOOKUP(Filiais_Petz4[[#This Row],[FILIAL]],'[4]PETZ E ZEEDOG'!$B:$N,13,0),"")</f>
        <v/>
      </c>
      <c r="M564" t="str">
        <f>IFERROR(VLOOKUP(Filiais_Petz4[[#This Row],[FILIAL]],'[4]PETZ E ZEEDOG'!$B:$O,14,0),"")</f>
        <v/>
      </c>
      <c r="N564" t="str">
        <f>IFERROR(VLOOKUP(Filiais_Petz4[[#This Row],[FILIAL]],'[4]PETZ E ZEEDOG'!$B:$P,15,0),"")</f>
        <v>N</v>
      </c>
      <c r="O564" t="str">
        <f>IFERROR(VLOOKUP(Filiais_Petz4[[#This Row],[FILIAL]],'[4]PETZ E ZEEDOG'!$B:$Q,16,0),"")</f>
        <v/>
      </c>
      <c r="P564" t="str">
        <f>IFERROR(VLOOKUP(Filiais_Petz4[[#This Row],[FILIAL]],'[4]PETZ E ZEEDOG'!$B:$R,17,0),"")</f>
        <v/>
      </c>
      <c r="Q564" t="str">
        <f>IFERROR(VLOOKUP(Filiais_Petz4[[#This Row],[FILIAL]],'[4]PETZ E ZEEDOG'!$B:$C,2,0),"")</f>
        <v/>
      </c>
    </row>
    <row r="565" spans="1:17" ht="14.45" hidden="1" customHeight="1" x14ac:dyDescent="0.25">
      <c r="A565" t="s">
        <v>618</v>
      </c>
      <c r="B565" t="str">
        <f>IFERROR(VLOOKUP(Filiais_Petz4[[#This Row],[FILIAL]],'[4]PETZ E ZEEDOG'!$B:$D,3,0),"")</f>
        <v/>
      </c>
      <c r="C565" t="str">
        <f>IFERROR(VLOOKUP(Filiais_Petz4[[#This Row],[FILIAL]],'[4]PETZ E ZEEDOG'!$B:$E,4,0),"")</f>
        <v/>
      </c>
      <c r="D565" t="str">
        <f>IFERROR(VLOOKUP(Filiais_Petz4[[#This Row],[FILIAL]],'[4]PETZ E ZEEDOG'!$B:$F,5,0),"")</f>
        <v/>
      </c>
      <c r="E565" t="str">
        <f>IFERROR(VLOOKUP(Filiais_Petz4[[#This Row],[FILIAL]],'[4]PETZ E ZEEDOG'!$B:$G,6,0),"")</f>
        <v/>
      </c>
      <c r="F565" s="1">
        <f>IFERROR(VLOOKUP(Filiais_Petz4[[#This Row],[FILIAL]],'[4]PETZ E ZEEDOG'!$B:$H,7,0),"")</f>
        <v>0</v>
      </c>
      <c r="G565" t="str">
        <f>IFERROR(VLOOKUP(Filiais_Petz4[[#This Row],[FILIAL]],'[4]PETZ E ZEEDOG'!$B$2:$R$1103,8,0),"")</f>
        <v/>
      </c>
      <c r="H565" t="str">
        <f>IFERROR(VLOOKUP(Filiais_Petz4[[#This Row],[FILIAL]],'[4]PETZ E ZEEDOG'!$B:$J,9,0),"")</f>
        <v/>
      </c>
      <c r="I565" t="str">
        <f>IFERROR(VLOOKUP(Filiais_Petz4[[#This Row],[FILIAL]],'[4]PETZ E ZEEDOG'!$B:$K,10,0),"")</f>
        <v/>
      </c>
      <c r="J565">
        <f>IFERROR(VLOOKUP(Filiais_Petz4[[#This Row],[FILIAL]],'[4]PETZ E ZEEDOG'!$B$2:$R$1103,11,0),"")</f>
        <v>0</v>
      </c>
      <c r="K565" s="89" t="str">
        <f>IFERROR(VLOOKUP(Filiais_Petz4[[#This Row],[FILIAL]],'[4]PETZ E ZEEDOG'!$B:$M,12,0),"")</f>
        <v/>
      </c>
      <c r="L565" t="str">
        <f>IFERROR(VLOOKUP(Filiais_Petz4[[#This Row],[FILIAL]],'[4]PETZ E ZEEDOG'!$B:$N,13,0),"")</f>
        <v/>
      </c>
      <c r="M565" t="str">
        <f>IFERROR(VLOOKUP(Filiais_Petz4[[#This Row],[FILIAL]],'[4]PETZ E ZEEDOG'!$B:$O,14,0),"")</f>
        <v/>
      </c>
      <c r="N565" t="str">
        <f>IFERROR(VLOOKUP(Filiais_Petz4[[#This Row],[FILIAL]],'[4]PETZ E ZEEDOG'!$B:$P,15,0),"")</f>
        <v>N</v>
      </c>
      <c r="O565" t="str">
        <f>IFERROR(VLOOKUP(Filiais_Petz4[[#This Row],[FILIAL]],'[4]PETZ E ZEEDOG'!$B:$Q,16,0),"")</f>
        <v/>
      </c>
      <c r="P565" t="str">
        <f>IFERROR(VLOOKUP(Filiais_Petz4[[#This Row],[FILIAL]],'[4]PETZ E ZEEDOG'!$B:$R,17,0),"")</f>
        <v/>
      </c>
      <c r="Q565" t="str">
        <f>IFERROR(VLOOKUP(Filiais_Petz4[[#This Row],[FILIAL]],'[4]PETZ E ZEEDOG'!$B:$C,2,0),"")</f>
        <v/>
      </c>
    </row>
    <row r="566" spans="1:17" ht="14.45" hidden="1" customHeight="1" x14ac:dyDescent="0.25">
      <c r="A566" t="s">
        <v>619</v>
      </c>
      <c r="B566" t="str">
        <f>IFERROR(VLOOKUP(Filiais_Petz4[[#This Row],[FILIAL]],'[4]PETZ E ZEEDOG'!$B:$D,3,0),"")</f>
        <v/>
      </c>
      <c r="C566" t="str">
        <f>IFERROR(VLOOKUP(Filiais_Petz4[[#This Row],[FILIAL]],'[4]PETZ E ZEEDOG'!$B:$E,4,0),"")</f>
        <v/>
      </c>
      <c r="D566" t="str">
        <f>IFERROR(VLOOKUP(Filiais_Petz4[[#This Row],[FILIAL]],'[4]PETZ E ZEEDOG'!$B:$F,5,0),"")</f>
        <v/>
      </c>
      <c r="E566" t="str">
        <f>IFERROR(VLOOKUP(Filiais_Petz4[[#This Row],[FILIAL]],'[4]PETZ E ZEEDOG'!$B:$G,6,0),"")</f>
        <v/>
      </c>
      <c r="F566" s="1">
        <f>IFERROR(VLOOKUP(Filiais_Petz4[[#This Row],[FILIAL]],'[4]PETZ E ZEEDOG'!$B:$H,7,0),"")</f>
        <v>0</v>
      </c>
      <c r="G566" t="str">
        <f>IFERROR(VLOOKUP(Filiais_Petz4[[#This Row],[FILIAL]],'[4]PETZ E ZEEDOG'!$B$2:$R$1103,8,0),"")</f>
        <v/>
      </c>
      <c r="H566" t="str">
        <f>IFERROR(VLOOKUP(Filiais_Petz4[[#This Row],[FILIAL]],'[4]PETZ E ZEEDOG'!$B:$J,9,0),"")</f>
        <v/>
      </c>
      <c r="I566" t="str">
        <f>IFERROR(VLOOKUP(Filiais_Petz4[[#This Row],[FILIAL]],'[4]PETZ E ZEEDOG'!$B:$K,10,0),"")</f>
        <v/>
      </c>
      <c r="J566">
        <f>IFERROR(VLOOKUP(Filiais_Petz4[[#This Row],[FILIAL]],'[4]PETZ E ZEEDOG'!$B$2:$R$1103,11,0),"")</f>
        <v>0</v>
      </c>
      <c r="K566" s="89" t="str">
        <f>IFERROR(VLOOKUP(Filiais_Petz4[[#This Row],[FILIAL]],'[4]PETZ E ZEEDOG'!$B:$M,12,0),"")</f>
        <v/>
      </c>
      <c r="L566" t="str">
        <f>IFERROR(VLOOKUP(Filiais_Petz4[[#This Row],[FILIAL]],'[4]PETZ E ZEEDOG'!$B:$N,13,0),"")</f>
        <v/>
      </c>
      <c r="M566" t="str">
        <f>IFERROR(VLOOKUP(Filiais_Petz4[[#This Row],[FILIAL]],'[4]PETZ E ZEEDOG'!$B:$O,14,0),"")</f>
        <v/>
      </c>
      <c r="N566" t="str">
        <f>IFERROR(VLOOKUP(Filiais_Petz4[[#This Row],[FILIAL]],'[4]PETZ E ZEEDOG'!$B:$P,15,0),"")</f>
        <v>N</v>
      </c>
      <c r="O566" t="str">
        <f>IFERROR(VLOOKUP(Filiais_Petz4[[#This Row],[FILIAL]],'[4]PETZ E ZEEDOG'!$B:$Q,16,0),"")</f>
        <v/>
      </c>
      <c r="P566" t="str">
        <f>IFERROR(VLOOKUP(Filiais_Petz4[[#This Row],[FILIAL]],'[4]PETZ E ZEEDOG'!$B:$R,17,0),"")</f>
        <v/>
      </c>
      <c r="Q566" t="str">
        <f>IFERROR(VLOOKUP(Filiais_Petz4[[#This Row],[FILIAL]],'[4]PETZ E ZEEDOG'!$B:$C,2,0),"")</f>
        <v/>
      </c>
    </row>
    <row r="567" spans="1:17" ht="14.45" hidden="1" customHeight="1" x14ac:dyDescent="0.25">
      <c r="A567" t="s">
        <v>620</v>
      </c>
      <c r="B567" t="str">
        <f>IFERROR(VLOOKUP(Filiais_Petz4[[#This Row],[FILIAL]],'[4]PETZ E ZEEDOG'!$B:$D,3,0),"")</f>
        <v/>
      </c>
      <c r="C567" t="str">
        <f>IFERROR(VLOOKUP(Filiais_Petz4[[#This Row],[FILIAL]],'[4]PETZ E ZEEDOG'!$B:$E,4,0),"")</f>
        <v/>
      </c>
      <c r="D567" t="str">
        <f>IFERROR(VLOOKUP(Filiais_Petz4[[#This Row],[FILIAL]],'[4]PETZ E ZEEDOG'!$B:$F,5,0),"")</f>
        <v/>
      </c>
      <c r="E567" t="str">
        <f>IFERROR(VLOOKUP(Filiais_Petz4[[#This Row],[FILIAL]],'[4]PETZ E ZEEDOG'!$B:$G,6,0),"")</f>
        <v/>
      </c>
      <c r="F567" s="1">
        <f>IFERROR(VLOOKUP(Filiais_Petz4[[#This Row],[FILIAL]],'[4]PETZ E ZEEDOG'!$B:$H,7,0),"")</f>
        <v>0</v>
      </c>
      <c r="G567" t="str">
        <f>IFERROR(VLOOKUP(Filiais_Petz4[[#This Row],[FILIAL]],'[4]PETZ E ZEEDOG'!$B$2:$R$1103,8,0),"")</f>
        <v/>
      </c>
      <c r="H567" t="str">
        <f>IFERROR(VLOOKUP(Filiais_Petz4[[#This Row],[FILIAL]],'[4]PETZ E ZEEDOG'!$B:$J,9,0),"")</f>
        <v/>
      </c>
      <c r="I567" t="str">
        <f>IFERROR(VLOOKUP(Filiais_Petz4[[#This Row],[FILIAL]],'[4]PETZ E ZEEDOG'!$B:$K,10,0),"")</f>
        <v/>
      </c>
      <c r="J567">
        <f>IFERROR(VLOOKUP(Filiais_Petz4[[#This Row],[FILIAL]],'[4]PETZ E ZEEDOG'!$B$2:$R$1103,11,0),"")</f>
        <v>0</v>
      </c>
      <c r="K567" s="89" t="str">
        <f>IFERROR(VLOOKUP(Filiais_Petz4[[#This Row],[FILIAL]],'[4]PETZ E ZEEDOG'!$B:$M,12,0),"")</f>
        <v/>
      </c>
      <c r="L567" t="str">
        <f>IFERROR(VLOOKUP(Filiais_Petz4[[#This Row],[FILIAL]],'[4]PETZ E ZEEDOG'!$B:$N,13,0),"")</f>
        <v/>
      </c>
      <c r="M567" t="str">
        <f>IFERROR(VLOOKUP(Filiais_Petz4[[#This Row],[FILIAL]],'[4]PETZ E ZEEDOG'!$B:$O,14,0),"")</f>
        <v/>
      </c>
      <c r="N567" t="str">
        <f>IFERROR(VLOOKUP(Filiais_Petz4[[#This Row],[FILIAL]],'[4]PETZ E ZEEDOG'!$B:$P,15,0),"")</f>
        <v>N</v>
      </c>
      <c r="O567" t="str">
        <f>IFERROR(VLOOKUP(Filiais_Petz4[[#This Row],[FILIAL]],'[4]PETZ E ZEEDOG'!$B:$Q,16,0),"")</f>
        <v/>
      </c>
      <c r="P567" t="str">
        <f>IFERROR(VLOOKUP(Filiais_Petz4[[#This Row],[FILIAL]],'[4]PETZ E ZEEDOG'!$B:$R,17,0),"")</f>
        <v/>
      </c>
      <c r="Q567" t="str">
        <f>IFERROR(VLOOKUP(Filiais_Petz4[[#This Row],[FILIAL]],'[4]PETZ E ZEEDOG'!$B:$C,2,0),"")</f>
        <v/>
      </c>
    </row>
    <row r="568" spans="1:17" ht="14.45" hidden="1" customHeight="1" x14ac:dyDescent="0.25">
      <c r="A568" t="s">
        <v>621</v>
      </c>
      <c r="B568" t="str">
        <f>IFERROR(VLOOKUP(Filiais_Petz4[[#This Row],[FILIAL]],'[4]PETZ E ZEEDOG'!$B:$D,3,0),"")</f>
        <v/>
      </c>
      <c r="C568" t="str">
        <f>IFERROR(VLOOKUP(Filiais_Petz4[[#This Row],[FILIAL]],'[4]PETZ E ZEEDOG'!$B:$E,4,0),"")</f>
        <v/>
      </c>
      <c r="D568" t="str">
        <f>IFERROR(VLOOKUP(Filiais_Petz4[[#This Row],[FILIAL]],'[4]PETZ E ZEEDOG'!$B:$F,5,0),"")</f>
        <v/>
      </c>
      <c r="E568" t="str">
        <f>IFERROR(VLOOKUP(Filiais_Petz4[[#This Row],[FILIAL]],'[4]PETZ E ZEEDOG'!$B:$G,6,0),"")</f>
        <v/>
      </c>
      <c r="F568" s="1">
        <f>IFERROR(VLOOKUP(Filiais_Petz4[[#This Row],[FILIAL]],'[4]PETZ E ZEEDOG'!$B:$H,7,0),"")</f>
        <v>0</v>
      </c>
      <c r="G568" t="str">
        <f>IFERROR(VLOOKUP(Filiais_Petz4[[#This Row],[FILIAL]],'[4]PETZ E ZEEDOG'!$B$2:$R$1103,8,0),"")</f>
        <v/>
      </c>
      <c r="H568" t="str">
        <f>IFERROR(VLOOKUP(Filiais_Petz4[[#This Row],[FILIAL]],'[4]PETZ E ZEEDOG'!$B:$J,9,0),"")</f>
        <v/>
      </c>
      <c r="I568" t="str">
        <f>IFERROR(VLOOKUP(Filiais_Petz4[[#This Row],[FILIAL]],'[4]PETZ E ZEEDOG'!$B:$K,10,0),"")</f>
        <v/>
      </c>
      <c r="J568">
        <f>IFERROR(VLOOKUP(Filiais_Petz4[[#This Row],[FILIAL]],'[4]PETZ E ZEEDOG'!$B$2:$R$1103,11,0),"")</f>
        <v>0</v>
      </c>
      <c r="K568" s="89" t="str">
        <f>IFERROR(VLOOKUP(Filiais_Petz4[[#This Row],[FILIAL]],'[4]PETZ E ZEEDOG'!$B:$M,12,0),"")</f>
        <v/>
      </c>
      <c r="L568" t="str">
        <f>IFERROR(VLOOKUP(Filiais_Petz4[[#This Row],[FILIAL]],'[4]PETZ E ZEEDOG'!$B:$N,13,0),"")</f>
        <v/>
      </c>
      <c r="M568" t="str">
        <f>IFERROR(VLOOKUP(Filiais_Petz4[[#This Row],[FILIAL]],'[4]PETZ E ZEEDOG'!$B:$O,14,0),"")</f>
        <v/>
      </c>
      <c r="N568" t="str">
        <f>IFERROR(VLOOKUP(Filiais_Petz4[[#This Row],[FILIAL]],'[4]PETZ E ZEEDOG'!$B:$P,15,0),"")</f>
        <v>N</v>
      </c>
      <c r="O568" t="str">
        <f>IFERROR(VLOOKUP(Filiais_Petz4[[#This Row],[FILIAL]],'[4]PETZ E ZEEDOG'!$B:$Q,16,0),"")</f>
        <v/>
      </c>
      <c r="P568" t="str">
        <f>IFERROR(VLOOKUP(Filiais_Petz4[[#This Row],[FILIAL]],'[4]PETZ E ZEEDOG'!$B:$R,17,0),"")</f>
        <v/>
      </c>
      <c r="Q568" t="str">
        <f>IFERROR(VLOOKUP(Filiais_Petz4[[#This Row],[FILIAL]],'[4]PETZ E ZEEDOG'!$B:$C,2,0),"")</f>
        <v/>
      </c>
    </row>
    <row r="569" spans="1:17" ht="14.45" hidden="1" customHeight="1" x14ac:dyDescent="0.25">
      <c r="A569" t="s">
        <v>622</v>
      </c>
      <c r="B569" t="str">
        <f>IFERROR(VLOOKUP(Filiais_Petz4[[#This Row],[FILIAL]],'[4]PETZ E ZEEDOG'!$B:$D,3,0),"")</f>
        <v/>
      </c>
      <c r="C569" t="str">
        <f>IFERROR(VLOOKUP(Filiais_Petz4[[#This Row],[FILIAL]],'[4]PETZ E ZEEDOG'!$B:$E,4,0),"")</f>
        <v/>
      </c>
      <c r="D569" t="str">
        <f>IFERROR(VLOOKUP(Filiais_Petz4[[#This Row],[FILIAL]],'[4]PETZ E ZEEDOG'!$B:$F,5,0),"")</f>
        <v/>
      </c>
      <c r="E569" t="str">
        <f>IFERROR(VLOOKUP(Filiais_Petz4[[#This Row],[FILIAL]],'[4]PETZ E ZEEDOG'!$B:$G,6,0),"")</f>
        <v/>
      </c>
      <c r="F569" s="1">
        <f>IFERROR(VLOOKUP(Filiais_Petz4[[#This Row],[FILIAL]],'[4]PETZ E ZEEDOG'!$B:$H,7,0),"")</f>
        <v>0</v>
      </c>
      <c r="G569" t="str">
        <f>IFERROR(VLOOKUP(Filiais_Petz4[[#This Row],[FILIAL]],'[4]PETZ E ZEEDOG'!$B$2:$R$1103,8,0),"")</f>
        <v/>
      </c>
      <c r="H569" t="str">
        <f>IFERROR(VLOOKUP(Filiais_Petz4[[#This Row],[FILIAL]],'[4]PETZ E ZEEDOG'!$B:$J,9,0),"")</f>
        <v/>
      </c>
      <c r="I569" t="str">
        <f>IFERROR(VLOOKUP(Filiais_Petz4[[#This Row],[FILIAL]],'[4]PETZ E ZEEDOG'!$B:$K,10,0),"")</f>
        <v/>
      </c>
      <c r="J569">
        <f>IFERROR(VLOOKUP(Filiais_Petz4[[#This Row],[FILIAL]],'[4]PETZ E ZEEDOG'!$B$2:$R$1103,11,0),"")</f>
        <v>0</v>
      </c>
      <c r="K569" s="89" t="str">
        <f>IFERROR(VLOOKUP(Filiais_Petz4[[#This Row],[FILIAL]],'[4]PETZ E ZEEDOG'!$B:$M,12,0),"")</f>
        <v/>
      </c>
      <c r="L569" t="str">
        <f>IFERROR(VLOOKUP(Filiais_Petz4[[#This Row],[FILIAL]],'[4]PETZ E ZEEDOG'!$B:$N,13,0),"")</f>
        <v/>
      </c>
      <c r="M569" t="str">
        <f>IFERROR(VLOOKUP(Filiais_Petz4[[#This Row],[FILIAL]],'[4]PETZ E ZEEDOG'!$B:$O,14,0),"")</f>
        <v/>
      </c>
      <c r="N569" t="str">
        <f>IFERROR(VLOOKUP(Filiais_Petz4[[#This Row],[FILIAL]],'[4]PETZ E ZEEDOG'!$B:$P,15,0),"")</f>
        <v>N</v>
      </c>
      <c r="O569" t="str">
        <f>IFERROR(VLOOKUP(Filiais_Petz4[[#This Row],[FILIAL]],'[4]PETZ E ZEEDOG'!$B:$Q,16,0),"")</f>
        <v/>
      </c>
      <c r="P569" t="str">
        <f>IFERROR(VLOOKUP(Filiais_Petz4[[#This Row],[FILIAL]],'[4]PETZ E ZEEDOG'!$B:$R,17,0),"")</f>
        <v/>
      </c>
      <c r="Q569" t="str">
        <f>IFERROR(VLOOKUP(Filiais_Petz4[[#This Row],[FILIAL]],'[4]PETZ E ZEEDOG'!$B:$C,2,0),"")</f>
        <v/>
      </c>
    </row>
    <row r="570" spans="1:17" ht="14.45" hidden="1" customHeight="1" x14ac:dyDescent="0.25">
      <c r="A570" t="s">
        <v>623</v>
      </c>
      <c r="B570" t="str">
        <f>IFERROR(VLOOKUP(Filiais_Petz4[[#This Row],[FILIAL]],'[4]PETZ E ZEEDOG'!$B:$D,3,0),"")</f>
        <v/>
      </c>
      <c r="C570" t="str">
        <f>IFERROR(VLOOKUP(Filiais_Petz4[[#This Row],[FILIAL]],'[4]PETZ E ZEEDOG'!$B:$E,4,0),"")</f>
        <v/>
      </c>
      <c r="D570" t="str">
        <f>IFERROR(VLOOKUP(Filiais_Petz4[[#This Row],[FILIAL]],'[4]PETZ E ZEEDOG'!$B:$F,5,0),"")</f>
        <v/>
      </c>
      <c r="E570" t="str">
        <f>IFERROR(VLOOKUP(Filiais_Petz4[[#This Row],[FILIAL]],'[4]PETZ E ZEEDOG'!$B:$G,6,0),"")</f>
        <v/>
      </c>
      <c r="F570" s="1">
        <f>IFERROR(VLOOKUP(Filiais_Petz4[[#This Row],[FILIAL]],'[4]PETZ E ZEEDOG'!$B:$H,7,0),"")</f>
        <v>0</v>
      </c>
      <c r="G570" t="str">
        <f>IFERROR(VLOOKUP(Filiais_Petz4[[#This Row],[FILIAL]],'[4]PETZ E ZEEDOG'!$B$2:$R$1103,8,0),"")</f>
        <v/>
      </c>
      <c r="H570" t="str">
        <f>IFERROR(VLOOKUP(Filiais_Petz4[[#This Row],[FILIAL]],'[4]PETZ E ZEEDOG'!$B:$J,9,0),"")</f>
        <v/>
      </c>
      <c r="I570" t="str">
        <f>IFERROR(VLOOKUP(Filiais_Petz4[[#This Row],[FILIAL]],'[4]PETZ E ZEEDOG'!$B:$K,10,0),"")</f>
        <v/>
      </c>
      <c r="J570">
        <f>IFERROR(VLOOKUP(Filiais_Petz4[[#This Row],[FILIAL]],'[4]PETZ E ZEEDOG'!$B$2:$R$1103,11,0),"")</f>
        <v>0</v>
      </c>
      <c r="K570" s="89" t="str">
        <f>IFERROR(VLOOKUP(Filiais_Petz4[[#This Row],[FILIAL]],'[4]PETZ E ZEEDOG'!$B:$M,12,0),"")</f>
        <v/>
      </c>
      <c r="L570" t="str">
        <f>IFERROR(VLOOKUP(Filiais_Petz4[[#This Row],[FILIAL]],'[4]PETZ E ZEEDOG'!$B:$N,13,0),"")</f>
        <v/>
      </c>
      <c r="M570" t="str">
        <f>IFERROR(VLOOKUP(Filiais_Petz4[[#This Row],[FILIAL]],'[4]PETZ E ZEEDOG'!$B:$O,14,0),"")</f>
        <v/>
      </c>
      <c r="N570" t="str">
        <f>IFERROR(VLOOKUP(Filiais_Petz4[[#This Row],[FILIAL]],'[4]PETZ E ZEEDOG'!$B:$P,15,0),"")</f>
        <v>N</v>
      </c>
      <c r="O570" t="str">
        <f>IFERROR(VLOOKUP(Filiais_Petz4[[#This Row],[FILIAL]],'[4]PETZ E ZEEDOG'!$B:$Q,16,0),"")</f>
        <v/>
      </c>
      <c r="P570" t="str">
        <f>IFERROR(VLOOKUP(Filiais_Petz4[[#This Row],[FILIAL]],'[4]PETZ E ZEEDOG'!$B:$R,17,0),"")</f>
        <v/>
      </c>
      <c r="Q570" t="str">
        <f>IFERROR(VLOOKUP(Filiais_Petz4[[#This Row],[FILIAL]],'[4]PETZ E ZEEDOG'!$B:$C,2,0),"")</f>
        <v/>
      </c>
    </row>
    <row r="571" spans="1:17" ht="14.45" hidden="1" customHeight="1" x14ac:dyDescent="0.25">
      <c r="A571" t="s">
        <v>624</v>
      </c>
      <c r="B571" t="str">
        <f>IFERROR(VLOOKUP(Filiais_Petz4[[#This Row],[FILIAL]],'[4]PETZ E ZEEDOG'!$B:$D,3,0),"")</f>
        <v/>
      </c>
      <c r="C571" t="str">
        <f>IFERROR(VLOOKUP(Filiais_Petz4[[#This Row],[FILIAL]],'[4]PETZ E ZEEDOG'!$B:$E,4,0),"")</f>
        <v/>
      </c>
      <c r="D571" t="str">
        <f>IFERROR(VLOOKUP(Filiais_Petz4[[#This Row],[FILIAL]],'[4]PETZ E ZEEDOG'!$B:$F,5,0),"")</f>
        <v/>
      </c>
      <c r="E571" t="str">
        <f>IFERROR(VLOOKUP(Filiais_Petz4[[#This Row],[FILIAL]],'[4]PETZ E ZEEDOG'!$B:$G,6,0),"")</f>
        <v/>
      </c>
      <c r="F571" s="1">
        <f>IFERROR(VLOOKUP(Filiais_Petz4[[#This Row],[FILIAL]],'[4]PETZ E ZEEDOG'!$B:$H,7,0),"")</f>
        <v>0</v>
      </c>
      <c r="G571" t="str">
        <f>IFERROR(VLOOKUP(Filiais_Petz4[[#This Row],[FILIAL]],'[4]PETZ E ZEEDOG'!$B$2:$R$1103,8,0),"")</f>
        <v/>
      </c>
      <c r="H571" t="str">
        <f>IFERROR(VLOOKUP(Filiais_Petz4[[#This Row],[FILIAL]],'[4]PETZ E ZEEDOG'!$B:$J,9,0),"")</f>
        <v/>
      </c>
      <c r="I571" t="str">
        <f>IFERROR(VLOOKUP(Filiais_Petz4[[#This Row],[FILIAL]],'[4]PETZ E ZEEDOG'!$B:$K,10,0),"")</f>
        <v/>
      </c>
      <c r="J571">
        <f>IFERROR(VLOOKUP(Filiais_Petz4[[#This Row],[FILIAL]],'[4]PETZ E ZEEDOG'!$B$2:$R$1103,11,0),"")</f>
        <v>0</v>
      </c>
      <c r="K571" s="89" t="str">
        <f>IFERROR(VLOOKUP(Filiais_Petz4[[#This Row],[FILIAL]],'[4]PETZ E ZEEDOG'!$B:$M,12,0),"")</f>
        <v/>
      </c>
      <c r="L571" t="str">
        <f>IFERROR(VLOOKUP(Filiais_Petz4[[#This Row],[FILIAL]],'[4]PETZ E ZEEDOG'!$B:$N,13,0),"")</f>
        <v/>
      </c>
      <c r="M571" t="str">
        <f>IFERROR(VLOOKUP(Filiais_Petz4[[#This Row],[FILIAL]],'[4]PETZ E ZEEDOG'!$B:$O,14,0),"")</f>
        <v/>
      </c>
      <c r="N571" t="str">
        <f>IFERROR(VLOOKUP(Filiais_Petz4[[#This Row],[FILIAL]],'[4]PETZ E ZEEDOG'!$B:$P,15,0),"")</f>
        <v>N</v>
      </c>
      <c r="O571" t="str">
        <f>IFERROR(VLOOKUP(Filiais_Petz4[[#This Row],[FILIAL]],'[4]PETZ E ZEEDOG'!$B:$Q,16,0),"")</f>
        <v/>
      </c>
      <c r="P571" t="str">
        <f>IFERROR(VLOOKUP(Filiais_Petz4[[#This Row],[FILIAL]],'[4]PETZ E ZEEDOG'!$B:$R,17,0),"")</f>
        <v/>
      </c>
      <c r="Q571" t="str">
        <f>IFERROR(VLOOKUP(Filiais_Petz4[[#This Row],[FILIAL]],'[4]PETZ E ZEEDOG'!$B:$C,2,0),"")</f>
        <v/>
      </c>
    </row>
    <row r="572" spans="1:17" ht="14.45" hidden="1" customHeight="1" x14ac:dyDescent="0.25">
      <c r="A572" t="s">
        <v>625</v>
      </c>
      <c r="B572" t="str">
        <f>IFERROR(VLOOKUP(Filiais_Petz4[[#This Row],[FILIAL]],'[4]PETZ E ZEEDOG'!$B:$D,3,0),"")</f>
        <v/>
      </c>
      <c r="C572" t="str">
        <f>IFERROR(VLOOKUP(Filiais_Petz4[[#This Row],[FILIAL]],'[4]PETZ E ZEEDOG'!$B:$E,4,0),"")</f>
        <v/>
      </c>
      <c r="D572" t="str">
        <f>IFERROR(VLOOKUP(Filiais_Petz4[[#This Row],[FILIAL]],'[4]PETZ E ZEEDOG'!$B:$F,5,0),"")</f>
        <v/>
      </c>
      <c r="E572" t="str">
        <f>IFERROR(VLOOKUP(Filiais_Petz4[[#This Row],[FILIAL]],'[4]PETZ E ZEEDOG'!$B:$G,6,0),"")</f>
        <v/>
      </c>
      <c r="F572" s="1">
        <f>IFERROR(VLOOKUP(Filiais_Petz4[[#This Row],[FILIAL]],'[4]PETZ E ZEEDOG'!$B:$H,7,0),"")</f>
        <v>0</v>
      </c>
      <c r="G572" t="str">
        <f>IFERROR(VLOOKUP(Filiais_Petz4[[#This Row],[FILIAL]],'[4]PETZ E ZEEDOG'!$B$2:$R$1103,8,0),"")</f>
        <v/>
      </c>
      <c r="H572" t="str">
        <f>IFERROR(VLOOKUP(Filiais_Petz4[[#This Row],[FILIAL]],'[4]PETZ E ZEEDOG'!$B:$J,9,0),"")</f>
        <v/>
      </c>
      <c r="I572" t="str">
        <f>IFERROR(VLOOKUP(Filiais_Petz4[[#This Row],[FILIAL]],'[4]PETZ E ZEEDOG'!$B:$K,10,0),"")</f>
        <v/>
      </c>
      <c r="J572">
        <f>IFERROR(VLOOKUP(Filiais_Petz4[[#This Row],[FILIAL]],'[4]PETZ E ZEEDOG'!$B$2:$R$1103,11,0),"")</f>
        <v>0</v>
      </c>
      <c r="K572" s="89" t="str">
        <f>IFERROR(VLOOKUP(Filiais_Petz4[[#This Row],[FILIAL]],'[4]PETZ E ZEEDOG'!$B:$M,12,0),"")</f>
        <v/>
      </c>
      <c r="L572" t="str">
        <f>IFERROR(VLOOKUP(Filiais_Petz4[[#This Row],[FILIAL]],'[4]PETZ E ZEEDOG'!$B:$N,13,0),"")</f>
        <v/>
      </c>
      <c r="M572" t="str">
        <f>IFERROR(VLOOKUP(Filiais_Petz4[[#This Row],[FILIAL]],'[4]PETZ E ZEEDOG'!$B:$O,14,0),"")</f>
        <v/>
      </c>
      <c r="N572" t="str">
        <f>IFERROR(VLOOKUP(Filiais_Petz4[[#This Row],[FILIAL]],'[4]PETZ E ZEEDOG'!$B:$P,15,0),"")</f>
        <v>N</v>
      </c>
      <c r="O572" t="str">
        <f>IFERROR(VLOOKUP(Filiais_Petz4[[#This Row],[FILIAL]],'[4]PETZ E ZEEDOG'!$B:$Q,16,0),"")</f>
        <v/>
      </c>
      <c r="P572" t="str">
        <f>IFERROR(VLOOKUP(Filiais_Petz4[[#This Row],[FILIAL]],'[4]PETZ E ZEEDOG'!$B:$R,17,0),"")</f>
        <v/>
      </c>
      <c r="Q572" t="str">
        <f>IFERROR(VLOOKUP(Filiais_Petz4[[#This Row],[FILIAL]],'[4]PETZ E ZEEDOG'!$B:$C,2,0),"")</f>
        <v/>
      </c>
    </row>
    <row r="573" spans="1:17" ht="14.45" hidden="1" customHeight="1" x14ac:dyDescent="0.25">
      <c r="A573" t="s">
        <v>626</v>
      </c>
      <c r="B573" t="str">
        <f>IFERROR(VLOOKUP(Filiais_Petz4[[#This Row],[FILIAL]],'[4]PETZ E ZEEDOG'!$B:$D,3,0),"")</f>
        <v/>
      </c>
      <c r="C573" t="str">
        <f>IFERROR(VLOOKUP(Filiais_Petz4[[#This Row],[FILIAL]],'[4]PETZ E ZEEDOG'!$B:$E,4,0),"")</f>
        <v/>
      </c>
      <c r="D573" t="str">
        <f>IFERROR(VLOOKUP(Filiais_Petz4[[#This Row],[FILIAL]],'[4]PETZ E ZEEDOG'!$B:$F,5,0),"")</f>
        <v/>
      </c>
      <c r="E573" t="str">
        <f>IFERROR(VLOOKUP(Filiais_Petz4[[#This Row],[FILIAL]],'[4]PETZ E ZEEDOG'!$B:$G,6,0),"")</f>
        <v/>
      </c>
      <c r="F573" s="1">
        <f>IFERROR(VLOOKUP(Filiais_Petz4[[#This Row],[FILIAL]],'[4]PETZ E ZEEDOG'!$B:$H,7,0),"")</f>
        <v>0</v>
      </c>
      <c r="G573" t="str">
        <f>IFERROR(VLOOKUP(Filiais_Petz4[[#This Row],[FILIAL]],'[4]PETZ E ZEEDOG'!$B$2:$R$1103,8,0),"")</f>
        <v/>
      </c>
      <c r="H573" t="str">
        <f>IFERROR(VLOOKUP(Filiais_Petz4[[#This Row],[FILIAL]],'[4]PETZ E ZEEDOG'!$B:$J,9,0),"")</f>
        <v/>
      </c>
      <c r="I573" t="str">
        <f>IFERROR(VLOOKUP(Filiais_Petz4[[#This Row],[FILIAL]],'[4]PETZ E ZEEDOG'!$B:$K,10,0),"")</f>
        <v/>
      </c>
      <c r="J573">
        <f>IFERROR(VLOOKUP(Filiais_Petz4[[#This Row],[FILIAL]],'[4]PETZ E ZEEDOG'!$B$2:$R$1103,11,0),"")</f>
        <v>0</v>
      </c>
      <c r="K573" s="89" t="str">
        <f>IFERROR(VLOOKUP(Filiais_Petz4[[#This Row],[FILIAL]],'[4]PETZ E ZEEDOG'!$B:$M,12,0),"")</f>
        <v/>
      </c>
      <c r="L573" t="str">
        <f>IFERROR(VLOOKUP(Filiais_Petz4[[#This Row],[FILIAL]],'[4]PETZ E ZEEDOG'!$B:$N,13,0),"")</f>
        <v/>
      </c>
      <c r="M573" t="str">
        <f>IFERROR(VLOOKUP(Filiais_Petz4[[#This Row],[FILIAL]],'[4]PETZ E ZEEDOG'!$B:$O,14,0),"")</f>
        <v/>
      </c>
      <c r="N573" t="str">
        <f>IFERROR(VLOOKUP(Filiais_Petz4[[#This Row],[FILIAL]],'[4]PETZ E ZEEDOG'!$B:$P,15,0),"")</f>
        <v>N</v>
      </c>
      <c r="O573" t="str">
        <f>IFERROR(VLOOKUP(Filiais_Petz4[[#This Row],[FILIAL]],'[4]PETZ E ZEEDOG'!$B:$Q,16,0),"")</f>
        <v/>
      </c>
      <c r="P573" t="str">
        <f>IFERROR(VLOOKUP(Filiais_Petz4[[#This Row],[FILIAL]],'[4]PETZ E ZEEDOG'!$B:$R,17,0),"")</f>
        <v/>
      </c>
      <c r="Q573" t="str">
        <f>IFERROR(VLOOKUP(Filiais_Petz4[[#This Row],[FILIAL]],'[4]PETZ E ZEEDOG'!$B:$C,2,0),"")</f>
        <v/>
      </c>
    </row>
    <row r="574" spans="1:17" ht="14.45" hidden="1" customHeight="1" x14ac:dyDescent="0.25">
      <c r="A574" t="s">
        <v>627</v>
      </c>
      <c r="B574" t="str">
        <f>IFERROR(VLOOKUP(Filiais_Petz4[[#This Row],[FILIAL]],'[4]PETZ E ZEEDOG'!$B:$D,3,0),"")</f>
        <v/>
      </c>
      <c r="C574" t="str">
        <f>IFERROR(VLOOKUP(Filiais_Petz4[[#This Row],[FILIAL]],'[4]PETZ E ZEEDOG'!$B:$E,4,0),"")</f>
        <v/>
      </c>
      <c r="D574" t="str">
        <f>IFERROR(VLOOKUP(Filiais_Petz4[[#This Row],[FILIAL]],'[4]PETZ E ZEEDOG'!$B:$F,5,0),"")</f>
        <v/>
      </c>
      <c r="E574" t="str">
        <f>IFERROR(VLOOKUP(Filiais_Petz4[[#This Row],[FILIAL]],'[4]PETZ E ZEEDOG'!$B:$G,6,0),"")</f>
        <v/>
      </c>
      <c r="F574" s="1">
        <f>IFERROR(VLOOKUP(Filiais_Petz4[[#This Row],[FILIAL]],'[4]PETZ E ZEEDOG'!$B:$H,7,0),"")</f>
        <v>0</v>
      </c>
      <c r="G574" t="str">
        <f>IFERROR(VLOOKUP(Filiais_Petz4[[#This Row],[FILIAL]],'[4]PETZ E ZEEDOG'!$B$2:$R$1103,8,0),"")</f>
        <v/>
      </c>
      <c r="H574" t="str">
        <f>IFERROR(VLOOKUP(Filiais_Petz4[[#This Row],[FILIAL]],'[4]PETZ E ZEEDOG'!$B:$J,9,0),"")</f>
        <v/>
      </c>
      <c r="I574" t="str">
        <f>IFERROR(VLOOKUP(Filiais_Petz4[[#This Row],[FILIAL]],'[4]PETZ E ZEEDOG'!$B:$K,10,0),"")</f>
        <v/>
      </c>
      <c r="J574">
        <f>IFERROR(VLOOKUP(Filiais_Petz4[[#This Row],[FILIAL]],'[4]PETZ E ZEEDOG'!$B$2:$R$1103,11,0),"")</f>
        <v>0</v>
      </c>
      <c r="K574" s="89" t="str">
        <f>IFERROR(VLOOKUP(Filiais_Petz4[[#This Row],[FILIAL]],'[4]PETZ E ZEEDOG'!$B:$M,12,0),"")</f>
        <v/>
      </c>
      <c r="L574" t="str">
        <f>IFERROR(VLOOKUP(Filiais_Petz4[[#This Row],[FILIAL]],'[4]PETZ E ZEEDOG'!$B:$N,13,0),"")</f>
        <v/>
      </c>
      <c r="M574" t="str">
        <f>IFERROR(VLOOKUP(Filiais_Petz4[[#This Row],[FILIAL]],'[4]PETZ E ZEEDOG'!$B:$O,14,0),"")</f>
        <v/>
      </c>
      <c r="N574" t="str">
        <f>IFERROR(VLOOKUP(Filiais_Petz4[[#This Row],[FILIAL]],'[4]PETZ E ZEEDOG'!$B:$P,15,0),"")</f>
        <v>N</v>
      </c>
      <c r="O574" t="str">
        <f>IFERROR(VLOOKUP(Filiais_Petz4[[#This Row],[FILIAL]],'[4]PETZ E ZEEDOG'!$B:$Q,16,0),"")</f>
        <v/>
      </c>
      <c r="P574" t="str">
        <f>IFERROR(VLOOKUP(Filiais_Petz4[[#This Row],[FILIAL]],'[4]PETZ E ZEEDOG'!$B:$R,17,0),"")</f>
        <v/>
      </c>
      <c r="Q574" t="str">
        <f>IFERROR(VLOOKUP(Filiais_Petz4[[#This Row],[FILIAL]],'[4]PETZ E ZEEDOG'!$B:$C,2,0),"")</f>
        <v/>
      </c>
    </row>
    <row r="575" spans="1:17" ht="14.45" hidden="1" customHeight="1" x14ac:dyDescent="0.25">
      <c r="A575" t="s">
        <v>628</v>
      </c>
      <c r="B575" t="str">
        <f>IFERROR(VLOOKUP(Filiais_Petz4[[#This Row],[FILIAL]],'[4]PETZ E ZEEDOG'!$B:$D,3,0),"")</f>
        <v/>
      </c>
      <c r="C575" t="str">
        <f>IFERROR(VLOOKUP(Filiais_Petz4[[#This Row],[FILIAL]],'[4]PETZ E ZEEDOG'!$B:$E,4,0),"")</f>
        <v/>
      </c>
      <c r="D575" t="str">
        <f>IFERROR(VLOOKUP(Filiais_Petz4[[#This Row],[FILIAL]],'[4]PETZ E ZEEDOG'!$B:$F,5,0),"")</f>
        <v/>
      </c>
      <c r="E575" t="str">
        <f>IFERROR(VLOOKUP(Filiais_Petz4[[#This Row],[FILIAL]],'[4]PETZ E ZEEDOG'!$B:$G,6,0),"")</f>
        <v/>
      </c>
      <c r="F575" s="1">
        <f>IFERROR(VLOOKUP(Filiais_Petz4[[#This Row],[FILIAL]],'[4]PETZ E ZEEDOG'!$B:$H,7,0),"")</f>
        <v>0</v>
      </c>
      <c r="G575" t="str">
        <f>IFERROR(VLOOKUP(Filiais_Petz4[[#This Row],[FILIAL]],'[4]PETZ E ZEEDOG'!$B$2:$R$1103,8,0),"")</f>
        <v/>
      </c>
      <c r="H575" t="str">
        <f>IFERROR(VLOOKUP(Filiais_Petz4[[#This Row],[FILIAL]],'[4]PETZ E ZEEDOG'!$B:$J,9,0),"")</f>
        <v/>
      </c>
      <c r="I575" t="str">
        <f>IFERROR(VLOOKUP(Filiais_Petz4[[#This Row],[FILIAL]],'[4]PETZ E ZEEDOG'!$B:$K,10,0),"")</f>
        <v/>
      </c>
      <c r="J575">
        <f>IFERROR(VLOOKUP(Filiais_Petz4[[#This Row],[FILIAL]],'[4]PETZ E ZEEDOG'!$B$2:$R$1103,11,0),"")</f>
        <v>0</v>
      </c>
      <c r="K575" s="89" t="str">
        <f>IFERROR(VLOOKUP(Filiais_Petz4[[#This Row],[FILIAL]],'[4]PETZ E ZEEDOG'!$B:$M,12,0),"")</f>
        <v/>
      </c>
      <c r="L575" t="str">
        <f>IFERROR(VLOOKUP(Filiais_Petz4[[#This Row],[FILIAL]],'[4]PETZ E ZEEDOG'!$B:$N,13,0),"")</f>
        <v/>
      </c>
      <c r="M575" t="str">
        <f>IFERROR(VLOOKUP(Filiais_Petz4[[#This Row],[FILIAL]],'[4]PETZ E ZEEDOG'!$B:$O,14,0),"")</f>
        <v/>
      </c>
      <c r="N575" t="str">
        <f>IFERROR(VLOOKUP(Filiais_Petz4[[#This Row],[FILIAL]],'[4]PETZ E ZEEDOG'!$B:$P,15,0),"")</f>
        <v>N</v>
      </c>
      <c r="O575" t="str">
        <f>IFERROR(VLOOKUP(Filiais_Petz4[[#This Row],[FILIAL]],'[4]PETZ E ZEEDOG'!$B:$Q,16,0),"")</f>
        <v/>
      </c>
      <c r="P575" t="str">
        <f>IFERROR(VLOOKUP(Filiais_Petz4[[#This Row],[FILIAL]],'[4]PETZ E ZEEDOG'!$B:$R,17,0),"")</f>
        <v/>
      </c>
      <c r="Q575" t="str">
        <f>IFERROR(VLOOKUP(Filiais_Petz4[[#This Row],[FILIAL]],'[4]PETZ E ZEEDOG'!$B:$C,2,0),"")</f>
        <v/>
      </c>
    </row>
    <row r="576" spans="1:17" ht="14.45" hidden="1" customHeight="1" x14ac:dyDescent="0.25">
      <c r="A576" t="s">
        <v>629</v>
      </c>
      <c r="B576" t="str">
        <f>IFERROR(VLOOKUP(Filiais_Petz4[[#This Row],[FILIAL]],'[4]PETZ E ZEEDOG'!$B:$D,3,0),"")</f>
        <v/>
      </c>
      <c r="C576" t="str">
        <f>IFERROR(VLOOKUP(Filiais_Petz4[[#This Row],[FILIAL]],'[4]PETZ E ZEEDOG'!$B:$E,4,0),"")</f>
        <v/>
      </c>
      <c r="D576" t="str">
        <f>IFERROR(VLOOKUP(Filiais_Petz4[[#This Row],[FILIAL]],'[4]PETZ E ZEEDOG'!$B:$F,5,0),"")</f>
        <v/>
      </c>
      <c r="E576" t="str">
        <f>IFERROR(VLOOKUP(Filiais_Petz4[[#This Row],[FILIAL]],'[4]PETZ E ZEEDOG'!$B:$G,6,0),"")</f>
        <v/>
      </c>
      <c r="F576" s="1">
        <f>IFERROR(VLOOKUP(Filiais_Petz4[[#This Row],[FILIAL]],'[4]PETZ E ZEEDOG'!$B:$H,7,0),"")</f>
        <v>0</v>
      </c>
      <c r="G576" t="str">
        <f>IFERROR(VLOOKUP(Filiais_Petz4[[#This Row],[FILIAL]],'[4]PETZ E ZEEDOG'!$B$2:$R$1103,8,0),"")</f>
        <v/>
      </c>
      <c r="H576" t="str">
        <f>IFERROR(VLOOKUP(Filiais_Petz4[[#This Row],[FILIAL]],'[4]PETZ E ZEEDOG'!$B:$J,9,0),"")</f>
        <v/>
      </c>
      <c r="I576" t="str">
        <f>IFERROR(VLOOKUP(Filiais_Petz4[[#This Row],[FILIAL]],'[4]PETZ E ZEEDOG'!$B:$K,10,0),"")</f>
        <v/>
      </c>
      <c r="J576">
        <f>IFERROR(VLOOKUP(Filiais_Petz4[[#This Row],[FILIAL]],'[4]PETZ E ZEEDOG'!$B$2:$R$1103,11,0),"")</f>
        <v>0</v>
      </c>
      <c r="K576" s="89" t="str">
        <f>IFERROR(VLOOKUP(Filiais_Petz4[[#This Row],[FILIAL]],'[4]PETZ E ZEEDOG'!$B:$M,12,0),"")</f>
        <v/>
      </c>
      <c r="L576" t="str">
        <f>IFERROR(VLOOKUP(Filiais_Petz4[[#This Row],[FILIAL]],'[4]PETZ E ZEEDOG'!$B:$N,13,0),"")</f>
        <v/>
      </c>
      <c r="M576" t="str">
        <f>IFERROR(VLOOKUP(Filiais_Petz4[[#This Row],[FILIAL]],'[4]PETZ E ZEEDOG'!$B:$O,14,0),"")</f>
        <v/>
      </c>
      <c r="N576" t="str">
        <f>IFERROR(VLOOKUP(Filiais_Petz4[[#This Row],[FILIAL]],'[4]PETZ E ZEEDOG'!$B:$P,15,0),"")</f>
        <v>N</v>
      </c>
      <c r="O576" t="str">
        <f>IFERROR(VLOOKUP(Filiais_Petz4[[#This Row],[FILIAL]],'[4]PETZ E ZEEDOG'!$B:$Q,16,0),"")</f>
        <v/>
      </c>
      <c r="P576" t="str">
        <f>IFERROR(VLOOKUP(Filiais_Petz4[[#This Row],[FILIAL]],'[4]PETZ E ZEEDOG'!$B:$R,17,0),"")</f>
        <v/>
      </c>
      <c r="Q576" t="str">
        <f>IFERROR(VLOOKUP(Filiais_Petz4[[#This Row],[FILIAL]],'[4]PETZ E ZEEDOG'!$B:$C,2,0),"")</f>
        <v/>
      </c>
    </row>
    <row r="577" spans="1:17" ht="14.45" hidden="1" customHeight="1" x14ac:dyDescent="0.25">
      <c r="A577" t="s">
        <v>630</v>
      </c>
      <c r="B577" t="str">
        <f>IFERROR(VLOOKUP(Filiais_Petz4[[#This Row],[FILIAL]],'[4]PETZ E ZEEDOG'!$B:$D,3,0),"")</f>
        <v/>
      </c>
      <c r="C577" t="str">
        <f>IFERROR(VLOOKUP(Filiais_Petz4[[#This Row],[FILIAL]],'[4]PETZ E ZEEDOG'!$B:$E,4,0),"")</f>
        <v/>
      </c>
      <c r="D577" t="str">
        <f>IFERROR(VLOOKUP(Filiais_Petz4[[#This Row],[FILIAL]],'[4]PETZ E ZEEDOG'!$B:$F,5,0),"")</f>
        <v/>
      </c>
      <c r="E577" t="str">
        <f>IFERROR(VLOOKUP(Filiais_Petz4[[#This Row],[FILIAL]],'[4]PETZ E ZEEDOG'!$B:$G,6,0),"")</f>
        <v/>
      </c>
      <c r="F577" s="1">
        <f>IFERROR(VLOOKUP(Filiais_Petz4[[#This Row],[FILIAL]],'[4]PETZ E ZEEDOG'!$B:$H,7,0),"")</f>
        <v>0</v>
      </c>
      <c r="G577" t="str">
        <f>IFERROR(VLOOKUP(Filiais_Petz4[[#This Row],[FILIAL]],'[4]PETZ E ZEEDOG'!$B$2:$R$1103,8,0),"")</f>
        <v/>
      </c>
      <c r="H577" t="str">
        <f>IFERROR(VLOOKUP(Filiais_Petz4[[#This Row],[FILIAL]],'[4]PETZ E ZEEDOG'!$B:$J,9,0),"")</f>
        <v/>
      </c>
      <c r="I577" t="str">
        <f>IFERROR(VLOOKUP(Filiais_Petz4[[#This Row],[FILIAL]],'[4]PETZ E ZEEDOG'!$B:$K,10,0),"")</f>
        <v/>
      </c>
      <c r="J577">
        <f>IFERROR(VLOOKUP(Filiais_Petz4[[#This Row],[FILIAL]],'[4]PETZ E ZEEDOG'!$B$2:$R$1103,11,0),"")</f>
        <v>0</v>
      </c>
      <c r="K577" s="89" t="str">
        <f>IFERROR(VLOOKUP(Filiais_Petz4[[#This Row],[FILIAL]],'[4]PETZ E ZEEDOG'!$B:$M,12,0),"")</f>
        <v/>
      </c>
      <c r="L577" t="str">
        <f>IFERROR(VLOOKUP(Filiais_Petz4[[#This Row],[FILIAL]],'[4]PETZ E ZEEDOG'!$B:$N,13,0),"")</f>
        <v/>
      </c>
      <c r="M577" t="str">
        <f>IFERROR(VLOOKUP(Filiais_Petz4[[#This Row],[FILIAL]],'[4]PETZ E ZEEDOG'!$B:$O,14,0),"")</f>
        <v/>
      </c>
      <c r="N577" t="str">
        <f>IFERROR(VLOOKUP(Filiais_Petz4[[#This Row],[FILIAL]],'[4]PETZ E ZEEDOG'!$B:$P,15,0),"")</f>
        <v>N</v>
      </c>
      <c r="O577" t="str">
        <f>IFERROR(VLOOKUP(Filiais_Petz4[[#This Row],[FILIAL]],'[4]PETZ E ZEEDOG'!$B:$Q,16,0),"")</f>
        <v/>
      </c>
      <c r="P577" t="str">
        <f>IFERROR(VLOOKUP(Filiais_Petz4[[#This Row],[FILIAL]],'[4]PETZ E ZEEDOG'!$B:$R,17,0),"")</f>
        <v/>
      </c>
      <c r="Q577" t="str">
        <f>IFERROR(VLOOKUP(Filiais_Petz4[[#This Row],[FILIAL]],'[4]PETZ E ZEEDOG'!$B:$C,2,0),"")</f>
        <v/>
      </c>
    </row>
    <row r="578" spans="1:17" ht="14.45" hidden="1" customHeight="1" x14ac:dyDescent="0.25">
      <c r="A578" t="s">
        <v>631</v>
      </c>
      <c r="B578" t="str">
        <f>IFERROR(VLOOKUP(Filiais_Petz4[[#This Row],[FILIAL]],'[4]PETZ E ZEEDOG'!$B:$D,3,0),"")</f>
        <v/>
      </c>
      <c r="C578" t="str">
        <f>IFERROR(VLOOKUP(Filiais_Petz4[[#This Row],[FILIAL]],'[4]PETZ E ZEEDOG'!$B:$E,4,0),"")</f>
        <v/>
      </c>
      <c r="D578" t="str">
        <f>IFERROR(VLOOKUP(Filiais_Petz4[[#This Row],[FILIAL]],'[4]PETZ E ZEEDOG'!$B:$F,5,0),"")</f>
        <v/>
      </c>
      <c r="E578" t="str">
        <f>IFERROR(VLOOKUP(Filiais_Petz4[[#This Row],[FILIAL]],'[4]PETZ E ZEEDOG'!$B:$G,6,0),"")</f>
        <v/>
      </c>
      <c r="F578" s="1">
        <f>IFERROR(VLOOKUP(Filiais_Petz4[[#This Row],[FILIAL]],'[4]PETZ E ZEEDOG'!$B:$H,7,0),"")</f>
        <v>0</v>
      </c>
      <c r="G578" t="str">
        <f>IFERROR(VLOOKUP(Filiais_Petz4[[#This Row],[FILIAL]],'[4]PETZ E ZEEDOG'!$B$2:$R$1103,8,0),"")</f>
        <v/>
      </c>
      <c r="H578" t="str">
        <f>IFERROR(VLOOKUP(Filiais_Petz4[[#This Row],[FILIAL]],'[4]PETZ E ZEEDOG'!$B:$J,9,0),"")</f>
        <v/>
      </c>
      <c r="I578" t="str">
        <f>IFERROR(VLOOKUP(Filiais_Petz4[[#This Row],[FILIAL]],'[4]PETZ E ZEEDOG'!$B:$K,10,0),"")</f>
        <v/>
      </c>
      <c r="J578">
        <f>IFERROR(VLOOKUP(Filiais_Petz4[[#This Row],[FILIAL]],'[4]PETZ E ZEEDOG'!$B$2:$R$1103,11,0),"")</f>
        <v>0</v>
      </c>
      <c r="K578" s="89" t="str">
        <f>IFERROR(VLOOKUP(Filiais_Petz4[[#This Row],[FILIAL]],'[4]PETZ E ZEEDOG'!$B:$M,12,0),"")</f>
        <v/>
      </c>
      <c r="L578" t="str">
        <f>IFERROR(VLOOKUP(Filiais_Petz4[[#This Row],[FILIAL]],'[4]PETZ E ZEEDOG'!$B:$N,13,0),"")</f>
        <v/>
      </c>
      <c r="M578" t="str">
        <f>IFERROR(VLOOKUP(Filiais_Petz4[[#This Row],[FILIAL]],'[4]PETZ E ZEEDOG'!$B:$O,14,0),"")</f>
        <v/>
      </c>
      <c r="N578" t="str">
        <f>IFERROR(VLOOKUP(Filiais_Petz4[[#This Row],[FILIAL]],'[4]PETZ E ZEEDOG'!$B:$P,15,0),"")</f>
        <v>N</v>
      </c>
      <c r="O578" t="str">
        <f>IFERROR(VLOOKUP(Filiais_Petz4[[#This Row],[FILIAL]],'[4]PETZ E ZEEDOG'!$B:$Q,16,0),"")</f>
        <v/>
      </c>
      <c r="P578" t="str">
        <f>IFERROR(VLOOKUP(Filiais_Petz4[[#This Row],[FILIAL]],'[4]PETZ E ZEEDOG'!$B:$R,17,0),"")</f>
        <v/>
      </c>
      <c r="Q578" t="str">
        <f>IFERROR(VLOOKUP(Filiais_Petz4[[#This Row],[FILIAL]],'[4]PETZ E ZEEDOG'!$B:$C,2,0),"")</f>
        <v/>
      </c>
    </row>
    <row r="579" spans="1:17" ht="14.45" hidden="1" customHeight="1" x14ac:dyDescent="0.25">
      <c r="A579" t="s">
        <v>632</v>
      </c>
      <c r="B579" t="str">
        <f>IFERROR(VLOOKUP(Filiais_Petz4[[#This Row],[FILIAL]],'[4]PETZ E ZEEDOG'!$B:$D,3,0),"")</f>
        <v/>
      </c>
      <c r="C579" t="str">
        <f>IFERROR(VLOOKUP(Filiais_Petz4[[#This Row],[FILIAL]],'[4]PETZ E ZEEDOG'!$B:$E,4,0),"")</f>
        <v/>
      </c>
      <c r="D579" t="str">
        <f>IFERROR(VLOOKUP(Filiais_Petz4[[#This Row],[FILIAL]],'[4]PETZ E ZEEDOG'!$B:$F,5,0),"")</f>
        <v/>
      </c>
      <c r="E579" t="str">
        <f>IFERROR(VLOOKUP(Filiais_Petz4[[#This Row],[FILIAL]],'[4]PETZ E ZEEDOG'!$B:$G,6,0),"")</f>
        <v/>
      </c>
      <c r="F579" s="1">
        <f>IFERROR(VLOOKUP(Filiais_Petz4[[#This Row],[FILIAL]],'[4]PETZ E ZEEDOG'!$B:$H,7,0),"")</f>
        <v>0</v>
      </c>
      <c r="G579" t="str">
        <f>IFERROR(VLOOKUP(Filiais_Petz4[[#This Row],[FILIAL]],'[4]PETZ E ZEEDOG'!$B$2:$R$1103,8,0),"")</f>
        <v/>
      </c>
      <c r="H579" t="str">
        <f>IFERROR(VLOOKUP(Filiais_Petz4[[#This Row],[FILIAL]],'[4]PETZ E ZEEDOG'!$B:$J,9,0),"")</f>
        <v/>
      </c>
      <c r="I579" t="str">
        <f>IFERROR(VLOOKUP(Filiais_Petz4[[#This Row],[FILIAL]],'[4]PETZ E ZEEDOG'!$B:$K,10,0),"")</f>
        <v/>
      </c>
      <c r="J579">
        <f>IFERROR(VLOOKUP(Filiais_Petz4[[#This Row],[FILIAL]],'[4]PETZ E ZEEDOG'!$B$2:$R$1103,11,0),"")</f>
        <v>0</v>
      </c>
      <c r="K579" s="89" t="str">
        <f>IFERROR(VLOOKUP(Filiais_Petz4[[#This Row],[FILIAL]],'[4]PETZ E ZEEDOG'!$B:$M,12,0),"")</f>
        <v/>
      </c>
      <c r="L579" t="str">
        <f>IFERROR(VLOOKUP(Filiais_Petz4[[#This Row],[FILIAL]],'[4]PETZ E ZEEDOG'!$B:$N,13,0),"")</f>
        <v/>
      </c>
      <c r="M579" t="str">
        <f>IFERROR(VLOOKUP(Filiais_Petz4[[#This Row],[FILIAL]],'[4]PETZ E ZEEDOG'!$B:$O,14,0),"")</f>
        <v/>
      </c>
      <c r="N579" t="str">
        <f>IFERROR(VLOOKUP(Filiais_Petz4[[#This Row],[FILIAL]],'[4]PETZ E ZEEDOG'!$B:$P,15,0),"")</f>
        <v>N</v>
      </c>
      <c r="O579" t="str">
        <f>IFERROR(VLOOKUP(Filiais_Petz4[[#This Row],[FILIAL]],'[4]PETZ E ZEEDOG'!$B:$Q,16,0),"")</f>
        <v/>
      </c>
      <c r="P579" t="str">
        <f>IFERROR(VLOOKUP(Filiais_Petz4[[#This Row],[FILIAL]],'[4]PETZ E ZEEDOG'!$B:$R,17,0),"")</f>
        <v/>
      </c>
      <c r="Q579" t="str">
        <f>IFERROR(VLOOKUP(Filiais_Petz4[[#This Row],[FILIAL]],'[4]PETZ E ZEEDOG'!$B:$C,2,0),"")</f>
        <v/>
      </c>
    </row>
    <row r="580" spans="1:17" ht="14.45" hidden="1" customHeight="1" x14ac:dyDescent="0.25">
      <c r="A580" t="s">
        <v>633</v>
      </c>
      <c r="B580" t="str">
        <f>IFERROR(VLOOKUP(Filiais_Petz4[[#This Row],[FILIAL]],'[4]PETZ E ZEEDOG'!$B:$D,3,0),"")</f>
        <v/>
      </c>
      <c r="C580" t="str">
        <f>IFERROR(VLOOKUP(Filiais_Petz4[[#This Row],[FILIAL]],'[4]PETZ E ZEEDOG'!$B:$E,4,0),"")</f>
        <v/>
      </c>
      <c r="D580" t="str">
        <f>IFERROR(VLOOKUP(Filiais_Petz4[[#This Row],[FILIAL]],'[4]PETZ E ZEEDOG'!$B:$F,5,0),"")</f>
        <v/>
      </c>
      <c r="E580" t="str">
        <f>IFERROR(VLOOKUP(Filiais_Petz4[[#This Row],[FILIAL]],'[4]PETZ E ZEEDOG'!$B:$G,6,0),"")</f>
        <v/>
      </c>
      <c r="F580" s="1">
        <f>IFERROR(VLOOKUP(Filiais_Petz4[[#This Row],[FILIAL]],'[4]PETZ E ZEEDOG'!$B:$H,7,0),"")</f>
        <v>0</v>
      </c>
      <c r="G580" t="str">
        <f>IFERROR(VLOOKUP(Filiais_Petz4[[#This Row],[FILIAL]],'[4]PETZ E ZEEDOG'!$B$2:$R$1103,8,0),"")</f>
        <v/>
      </c>
      <c r="H580" t="str">
        <f>IFERROR(VLOOKUP(Filiais_Petz4[[#This Row],[FILIAL]],'[4]PETZ E ZEEDOG'!$B:$J,9,0),"")</f>
        <v/>
      </c>
      <c r="I580" t="str">
        <f>IFERROR(VLOOKUP(Filiais_Petz4[[#This Row],[FILIAL]],'[4]PETZ E ZEEDOG'!$B:$K,10,0),"")</f>
        <v/>
      </c>
      <c r="J580">
        <f>IFERROR(VLOOKUP(Filiais_Petz4[[#This Row],[FILIAL]],'[4]PETZ E ZEEDOG'!$B$2:$R$1103,11,0),"")</f>
        <v>0</v>
      </c>
      <c r="K580" s="89" t="str">
        <f>IFERROR(VLOOKUP(Filiais_Petz4[[#This Row],[FILIAL]],'[4]PETZ E ZEEDOG'!$B:$M,12,0),"")</f>
        <v/>
      </c>
      <c r="L580" t="str">
        <f>IFERROR(VLOOKUP(Filiais_Petz4[[#This Row],[FILIAL]],'[4]PETZ E ZEEDOG'!$B:$N,13,0),"")</f>
        <v/>
      </c>
      <c r="M580" t="str">
        <f>IFERROR(VLOOKUP(Filiais_Petz4[[#This Row],[FILIAL]],'[4]PETZ E ZEEDOG'!$B:$O,14,0),"")</f>
        <v/>
      </c>
      <c r="N580" t="str">
        <f>IFERROR(VLOOKUP(Filiais_Petz4[[#This Row],[FILIAL]],'[4]PETZ E ZEEDOG'!$B:$P,15,0),"")</f>
        <v>N</v>
      </c>
      <c r="O580" t="str">
        <f>IFERROR(VLOOKUP(Filiais_Petz4[[#This Row],[FILIAL]],'[4]PETZ E ZEEDOG'!$B:$Q,16,0),"")</f>
        <v/>
      </c>
      <c r="P580" t="str">
        <f>IFERROR(VLOOKUP(Filiais_Petz4[[#This Row],[FILIAL]],'[4]PETZ E ZEEDOG'!$B:$R,17,0),"")</f>
        <v/>
      </c>
      <c r="Q580" t="str">
        <f>IFERROR(VLOOKUP(Filiais_Petz4[[#This Row],[FILIAL]],'[4]PETZ E ZEEDOG'!$B:$C,2,0),"")</f>
        <v/>
      </c>
    </row>
    <row r="581" spans="1:17" ht="14.45" hidden="1" customHeight="1" x14ac:dyDescent="0.25">
      <c r="A581" t="s">
        <v>634</v>
      </c>
      <c r="B581" t="str">
        <f>IFERROR(VLOOKUP(Filiais_Petz4[[#This Row],[FILIAL]],'[4]PETZ E ZEEDOG'!$B:$D,3,0),"")</f>
        <v/>
      </c>
      <c r="C581" t="str">
        <f>IFERROR(VLOOKUP(Filiais_Petz4[[#This Row],[FILIAL]],'[4]PETZ E ZEEDOG'!$B:$E,4,0),"")</f>
        <v/>
      </c>
      <c r="D581" t="str">
        <f>IFERROR(VLOOKUP(Filiais_Petz4[[#This Row],[FILIAL]],'[4]PETZ E ZEEDOG'!$B:$F,5,0),"")</f>
        <v/>
      </c>
      <c r="E581" t="str">
        <f>IFERROR(VLOOKUP(Filiais_Petz4[[#This Row],[FILIAL]],'[4]PETZ E ZEEDOG'!$B:$G,6,0),"")</f>
        <v/>
      </c>
      <c r="F581" s="1">
        <f>IFERROR(VLOOKUP(Filiais_Petz4[[#This Row],[FILIAL]],'[4]PETZ E ZEEDOG'!$B:$H,7,0),"")</f>
        <v>0</v>
      </c>
      <c r="G581" t="str">
        <f>IFERROR(VLOOKUP(Filiais_Petz4[[#This Row],[FILIAL]],'[4]PETZ E ZEEDOG'!$B$2:$R$1103,8,0),"")</f>
        <v/>
      </c>
      <c r="H581" t="str">
        <f>IFERROR(VLOOKUP(Filiais_Petz4[[#This Row],[FILIAL]],'[4]PETZ E ZEEDOG'!$B:$J,9,0),"")</f>
        <v/>
      </c>
      <c r="I581" t="str">
        <f>IFERROR(VLOOKUP(Filiais_Petz4[[#This Row],[FILIAL]],'[4]PETZ E ZEEDOG'!$B:$K,10,0),"")</f>
        <v/>
      </c>
      <c r="J581">
        <f>IFERROR(VLOOKUP(Filiais_Petz4[[#This Row],[FILIAL]],'[4]PETZ E ZEEDOG'!$B$2:$R$1103,11,0),"")</f>
        <v>0</v>
      </c>
      <c r="K581" s="89" t="str">
        <f>IFERROR(VLOOKUP(Filiais_Petz4[[#This Row],[FILIAL]],'[4]PETZ E ZEEDOG'!$B:$M,12,0),"")</f>
        <v/>
      </c>
      <c r="L581" t="str">
        <f>IFERROR(VLOOKUP(Filiais_Petz4[[#This Row],[FILIAL]],'[4]PETZ E ZEEDOG'!$B:$N,13,0),"")</f>
        <v/>
      </c>
      <c r="M581" t="str">
        <f>IFERROR(VLOOKUP(Filiais_Petz4[[#This Row],[FILIAL]],'[4]PETZ E ZEEDOG'!$B:$O,14,0),"")</f>
        <v/>
      </c>
      <c r="N581" t="str">
        <f>IFERROR(VLOOKUP(Filiais_Petz4[[#This Row],[FILIAL]],'[4]PETZ E ZEEDOG'!$B:$P,15,0),"")</f>
        <v>N</v>
      </c>
      <c r="O581" t="str">
        <f>IFERROR(VLOOKUP(Filiais_Petz4[[#This Row],[FILIAL]],'[4]PETZ E ZEEDOG'!$B:$Q,16,0),"")</f>
        <v/>
      </c>
      <c r="P581" t="str">
        <f>IFERROR(VLOOKUP(Filiais_Petz4[[#This Row],[FILIAL]],'[4]PETZ E ZEEDOG'!$B:$R,17,0),"")</f>
        <v/>
      </c>
      <c r="Q581" t="str">
        <f>IFERROR(VLOOKUP(Filiais_Petz4[[#This Row],[FILIAL]],'[4]PETZ E ZEEDOG'!$B:$C,2,0),"")</f>
        <v/>
      </c>
    </row>
    <row r="582" spans="1:17" ht="14.45" hidden="1" customHeight="1" x14ac:dyDescent="0.25">
      <c r="A582" t="s">
        <v>635</v>
      </c>
      <c r="B582" t="str">
        <f>IFERROR(VLOOKUP(Filiais_Petz4[[#This Row],[FILIAL]],'[4]PETZ E ZEEDOG'!$B:$D,3,0),"")</f>
        <v/>
      </c>
      <c r="C582" t="str">
        <f>IFERROR(VLOOKUP(Filiais_Petz4[[#This Row],[FILIAL]],'[4]PETZ E ZEEDOG'!$B:$E,4,0),"")</f>
        <v/>
      </c>
      <c r="D582" t="str">
        <f>IFERROR(VLOOKUP(Filiais_Petz4[[#This Row],[FILIAL]],'[4]PETZ E ZEEDOG'!$B:$F,5,0),"")</f>
        <v/>
      </c>
      <c r="E582" t="str">
        <f>IFERROR(VLOOKUP(Filiais_Petz4[[#This Row],[FILIAL]],'[4]PETZ E ZEEDOG'!$B:$G,6,0),"")</f>
        <v/>
      </c>
      <c r="F582" s="1">
        <f>IFERROR(VLOOKUP(Filiais_Petz4[[#This Row],[FILIAL]],'[4]PETZ E ZEEDOG'!$B:$H,7,0),"")</f>
        <v>0</v>
      </c>
      <c r="G582" t="str">
        <f>IFERROR(VLOOKUP(Filiais_Petz4[[#This Row],[FILIAL]],'[4]PETZ E ZEEDOG'!$B$2:$R$1103,8,0),"")</f>
        <v/>
      </c>
      <c r="H582" t="str">
        <f>IFERROR(VLOOKUP(Filiais_Petz4[[#This Row],[FILIAL]],'[4]PETZ E ZEEDOG'!$B:$J,9,0),"")</f>
        <v/>
      </c>
      <c r="I582" t="str">
        <f>IFERROR(VLOOKUP(Filiais_Petz4[[#This Row],[FILIAL]],'[4]PETZ E ZEEDOG'!$B:$K,10,0),"")</f>
        <v/>
      </c>
      <c r="J582">
        <f>IFERROR(VLOOKUP(Filiais_Petz4[[#This Row],[FILIAL]],'[4]PETZ E ZEEDOG'!$B$2:$R$1103,11,0),"")</f>
        <v>0</v>
      </c>
      <c r="K582" s="89" t="str">
        <f>IFERROR(VLOOKUP(Filiais_Petz4[[#This Row],[FILIAL]],'[4]PETZ E ZEEDOG'!$B:$M,12,0),"")</f>
        <v/>
      </c>
      <c r="L582" t="str">
        <f>IFERROR(VLOOKUP(Filiais_Petz4[[#This Row],[FILIAL]],'[4]PETZ E ZEEDOG'!$B:$N,13,0),"")</f>
        <v/>
      </c>
      <c r="M582" t="str">
        <f>IFERROR(VLOOKUP(Filiais_Petz4[[#This Row],[FILIAL]],'[4]PETZ E ZEEDOG'!$B:$O,14,0),"")</f>
        <v/>
      </c>
      <c r="N582" t="str">
        <f>IFERROR(VLOOKUP(Filiais_Petz4[[#This Row],[FILIAL]],'[4]PETZ E ZEEDOG'!$B:$P,15,0),"")</f>
        <v>N</v>
      </c>
      <c r="O582" t="str">
        <f>IFERROR(VLOOKUP(Filiais_Petz4[[#This Row],[FILIAL]],'[4]PETZ E ZEEDOG'!$B:$Q,16,0),"")</f>
        <v/>
      </c>
      <c r="P582" t="str">
        <f>IFERROR(VLOOKUP(Filiais_Petz4[[#This Row],[FILIAL]],'[4]PETZ E ZEEDOG'!$B:$R,17,0),"")</f>
        <v/>
      </c>
      <c r="Q582" t="str">
        <f>IFERROR(VLOOKUP(Filiais_Petz4[[#This Row],[FILIAL]],'[4]PETZ E ZEEDOG'!$B:$C,2,0),"")</f>
        <v/>
      </c>
    </row>
    <row r="583" spans="1:17" ht="14.45" hidden="1" customHeight="1" x14ac:dyDescent="0.25">
      <c r="A583" t="s">
        <v>636</v>
      </c>
      <c r="B583" t="str">
        <f>IFERROR(VLOOKUP(Filiais_Petz4[[#This Row],[FILIAL]],'[4]PETZ E ZEEDOG'!$B:$D,3,0),"")</f>
        <v/>
      </c>
      <c r="C583" t="str">
        <f>IFERROR(VLOOKUP(Filiais_Petz4[[#This Row],[FILIAL]],'[4]PETZ E ZEEDOG'!$B:$E,4,0),"")</f>
        <v/>
      </c>
      <c r="D583" t="str">
        <f>IFERROR(VLOOKUP(Filiais_Petz4[[#This Row],[FILIAL]],'[4]PETZ E ZEEDOG'!$B:$F,5,0),"")</f>
        <v/>
      </c>
      <c r="E583" t="str">
        <f>IFERROR(VLOOKUP(Filiais_Petz4[[#This Row],[FILIAL]],'[4]PETZ E ZEEDOG'!$B:$G,6,0),"")</f>
        <v/>
      </c>
      <c r="F583" s="1">
        <f>IFERROR(VLOOKUP(Filiais_Petz4[[#This Row],[FILIAL]],'[4]PETZ E ZEEDOG'!$B:$H,7,0),"")</f>
        <v>0</v>
      </c>
      <c r="G583" t="str">
        <f>IFERROR(VLOOKUP(Filiais_Petz4[[#This Row],[FILIAL]],'[4]PETZ E ZEEDOG'!$B$2:$R$1103,8,0),"")</f>
        <v/>
      </c>
      <c r="H583" t="str">
        <f>IFERROR(VLOOKUP(Filiais_Petz4[[#This Row],[FILIAL]],'[4]PETZ E ZEEDOG'!$B:$J,9,0),"")</f>
        <v/>
      </c>
      <c r="I583" t="str">
        <f>IFERROR(VLOOKUP(Filiais_Petz4[[#This Row],[FILIAL]],'[4]PETZ E ZEEDOG'!$B:$K,10,0),"")</f>
        <v/>
      </c>
      <c r="J583">
        <f>IFERROR(VLOOKUP(Filiais_Petz4[[#This Row],[FILIAL]],'[4]PETZ E ZEEDOG'!$B$2:$R$1103,11,0),"")</f>
        <v>0</v>
      </c>
      <c r="K583" s="89" t="str">
        <f>IFERROR(VLOOKUP(Filiais_Petz4[[#This Row],[FILIAL]],'[4]PETZ E ZEEDOG'!$B:$M,12,0),"")</f>
        <v/>
      </c>
      <c r="L583" t="str">
        <f>IFERROR(VLOOKUP(Filiais_Petz4[[#This Row],[FILIAL]],'[4]PETZ E ZEEDOG'!$B:$N,13,0),"")</f>
        <v/>
      </c>
      <c r="M583" t="str">
        <f>IFERROR(VLOOKUP(Filiais_Petz4[[#This Row],[FILIAL]],'[4]PETZ E ZEEDOG'!$B:$O,14,0),"")</f>
        <v/>
      </c>
      <c r="N583" t="str">
        <f>IFERROR(VLOOKUP(Filiais_Petz4[[#This Row],[FILIAL]],'[4]PETZ E ZEEDOG'!$B:$P,15,0),"")</f>
        <v>N</v>
      </c>
      <c r="O583" t="str">
        <f>IFERROR(VLOOKUP(Filiais_Petz4[[#This Row],[FILIAL]],'[4]PETZ E ZEEDOG'!$B:$Q,16,0),"")</f>
        <v/>
      </c>
      <c r="P583" t="str">
        <f>IFERROR(VLOOKUP(Filiais_Petz4[[#This Row],[FILIAL]],'[4]PETZ E ZEEDOG'!$B:$R,17,0),"")</f>
        <v/>
      </c>
      <c r="Q583" t="str">
        <f>IFERROR(VLOOKUP(Filiais_Petz4[[#This Row],[FILIAL]],'[4]PETZ E ZEEDOG'!$B:$C,2,0),"")</f>
        <v/>
      </c>
    </row>
    <row r="584" spans="1:17" ht="14.45" hidden="1" customHeight="1" x14ac:dyDescent="0.25">
      <c r="A584" t="s">
        <v>637</v>
      </c>
      <c r="B584" t="str">
        <f>IFERROR(VLOOKUP(Filiais_Petz4[[#This Row],[FILIAL]],'[4]PETZ E ZEEDOG'!$B:$D,3,0),"")</f>
        <v/>
      </c>
      <c r="C584" t="str">
        <f>IFERROR(VLOOKUP(Filiais_Petz4[[#This Row],[FILIAL]],'[4]PETZ E ZEEDOG'!$B:$E,4,0),"")</f>
        <v/>
      </c>
      <c r="D584" t="str">
        <f>IFERROR(VLOOKUP(Filiais_Petz4[[#This Row],[FILIAL]],'[4]PETZ E ZEEDOG'!$B:$F,5,0),"")</f>
        <v/>
      </c>
      <c r="E584" t="str">
        <f>IFERROR(VLOOKUP(Filiais_Petz4[[#This Row],[FILIAL]],'[4]PETZ E ZEEDOG'!$B:$G,6,0),"")</f>
        <v/>
      </c>
      <c r="F584" s="1">
        <f>IFERROR(VLOOKUP(Filiais_Petz4[[#This Row],[FILIAL]],'[4]PETZ E ZEEDOG'!$B:$H,7,0),"")</f>
        <v>0</v>
      </c>
      <c r="G584" t="str">
        <f>IFERROR(VLOOKUP(Filiais_Petz4[[#This Row],[FILIAL]],'[4]PETZ E ZEEDOG'!$B$2:$R$1103,8,0),"")</f>
        <v/>
      </c>
      <c r="H584" t="str">
        <f>IFERROR(VLOOKUP(Filiais_Petz4[[#This Row],[FILIAL]],'[4]PETZ E ZEEDOG'!$B:$J,9,0),"")</f>
        <v/>
      </c>
      <c r="I584" t="str">
        <f>IFERROR(VLOOKUP(Filiais_Petz4[[#This Row],[FILIAL]],'[4]PETZ E ZEEDOG'!$B:$K,10,0),"")</f>
        <v/>
      </c>
      <c r="J584">
        <f>IFERROR(VLOOKUP(Filiais_Petz4[[#This Row],[FILIAL]],'[4]PETZ E ZEEDOG'!$B$2:$R$1103,11,0),"")</f>
        <v>0</v>
      </c>
      <c r="K584" s="89" t="str">
        <f>IFERROR(VLOOKUP(Filiais_Petz4[[#This Row],[FILIAL]],'[4]PETZ E ZEEDOG'!$B:$M,12,0),"")</f>
        <v/>
      </c>
      <c r="L584" t="str">
        <f>IFERROR(VLOOKUP(Filiais_Petz4[[#This Row],[FILIAL]],'[4]PETZ E ZEEDOG'!$B:$N,13,0),"")</f>
        <v/>
      </c>
      <c r="M584" t="str">
        <f>IFERROR(VLOOKUP(Filiais_Petz4[[#This Row],[FILIAL]],'[4]PETZ E ZEEDOG'!$B:$O,14,0),"")</f>
        <v/>
      </c>
      <c r="N584" t="str">
        <f>IFERROR(VLOOKUP(Filiais_Petz4[[#This Row],[FILIAL]],'[4]PETZ E ZEEDOG'!$B:$P,15,0),"")</f>
        <v>N</v>
      </c>
      <c r="O584" t="str">
        <f>IFERROR(VLOOKUP(Filiais_Petz4[[#This Row],[FILIAL]],'[4]PETZ E ZEEDOG'!$B:$Q,16,0),"")</f>
        <v/>
      </c>
      <c r="P584" t="str">
        <f>IFERROR(VLOOKUP(Filiais_Petz4[[#This Row],[FILIAL]],'[4]PETZ E ZEEDOG'!$B:$R,17,0),"")</f>
        <v/>
      </c>
      <c r="Q584" t="str">
        <f>IFERROR(VLOOKUP(Filiais_Petz4[[#This Row],[FILIAL]],'[4]PETZ E ZEEDOG'!$B:$C,2,0),"")</f>
        <v/>
      </c>
    </row>
    <row r="585" spans="1:17" ht="14.45" hidden="1" customHeight="1" x14ac:dyDescent="0.25">
      <c r="A585" t="s">
        <v>638</v>
      </c>
      <c r="B585" t="str">
        <f>IFERROR(VLOOKUP(Filiais_Petz4[[#This Row],[FILIAL]],'[4]PETZ E ZEEDOG'!$B:$D,3,0),"")</f>
        <v/>
      </c>
      <c r="C585" t="str">
        <f>IFERROR(VLOOKUP(Filiais_Petz4[[#This Row],[FILIAL]],'[4]PETZ E ZEEDOG'!$B:$E,4,0),"")</f>
        <v/>
      </c>
      <c r="D585" t="str">
        <f>IFERROR(VLOOKUP(Filiais_Petz4[[#This Row],[FILIAL]],'[4]PETZ E ZEEDOG'!$B:$F,5,0),"")</f>
        <v/>
      </c>
      <c r="E585" t="str">
        <f>IFERROR(VLOOKUP(Filiais_Petz4[[#This Row],[FILIAL]],'[4]PETZ E ZEEDOG'!$B:$G,6,0),"")</f>
        <v/>
      </c>
      <c r="F585" s="1">
        <f>IFERROR(VLOOKUP(Filiais_Petz4[[#This Row],[FILIAL]],'[4]PETZ E ZEEDOG'!$B:$H,7,0),"")</f>
        <v>0</v>
      </c>
      <c r="G585" t="str">
        <f>IFERROR(VLOOKUP(Filiais_Petz4[[#This Row],[FILIAL]],'[4]PETZ E ZEEDOG'!$B$2:$R$1103,8,0),"")</f>
        <v/>
      </c>
      <c r="H585" t="str">
        <f>IFERROR(VLOOKUP(Filiais_Petz4[[#This Row],[FILIAL]],'[4]PETZ E ZEEDOG'!$B:$J,9,0),"")</f>
        <v/>
      </c>
      <c r="I585" t="str">
        <f>IFERROR(VLOOKUP(Filiais_Petz4[[#This Row],[FILIAL]],'[4]PETZ E ZEEDOG'!$B:$K,10,0),"")</f>
        <v/>
      </c>
      <c r="J585">
        <f>IFERROR(VLOOKUP(Filiais_Petz4[[#This Row],[FILIAL]],'[4]PETZ E ZEEDOG'!$B$2:$R$1103,11,0),"")</f>
        <v>0</v>
      </c>
      <c r="K585" s="89" t="str">
        <f>IFERROR(VLOOKUP(Filiais_Petz4[[#This Row],[FILIAL]],'[4]PETZ E ZEEDOG'!$B:$M,12,0),"")</f>
        <v/>
      </c>
      <c r="L585" t="str">
        <f>IFERROR(VLOOKUP(Filiais_Petz4[[#This Row],[FILIAL]],'[4]PETZ E ZEEDOG'!$B:$N,13,0),"")</f>
        <v/>
      </c>
      <c r="M585" t="str">
        <f>IFERROR(VLOOKUP(Filiais_Petz4[[#This Row],[FILIAL]],'[4]PETZ E ZEEDOG'!$B:$O,14,0),"")</f>
        <v/>
      </c>
      <c r="N585" t="str">
        <f>IFERROR(VLOOKUP(Filiais_Petz4[[#This Row],[FILIAL]],'[4]PETZ E ZEEDOG'!$B:$P,15,0),"")</f>
        <v>N</v>
      </c>
      <c r="O585" t="str">
        <f>IFERROR(VLOOKUP(Filiais_Petz4[[#This Row],[FILIAL]],'[4]PETZ E ZEEDOG'!$B:$Q,16,0),"")</f>
        <v/>
      </c>
      <c r="P585" t="str">
        <f>IFERROR(VLOOKUP(Filiais_Petz4[[#This Row],[FILIAL]],'[4]PETZ E ZEEDOG'!$B:$R,17,0),"")</f>
        <v/>
      </c>
      <c r="Q585" t="str">
        <f>IFERROR(VLOOKUP(Filiais_Petz4[[#This Row],[FILIAL]],'[4]PETZ E ZEEDOG'!$B:$C,2,0),"")</f>
        <v/>
      </c>
    </row>
    <row r="586" spans="1:17" ht="14.45" hidden="1" customHeight="1" x14ac:dyDescent="0.25">
      <c r="A586" t="s">
        <v>639</v>
      </c>
      <c r="B586" t="str">
        <f>IFERROR(VLOOKUP(Filiais_Petz4[[#This Row],[FILIAL]],'[4]PETZ E ZEEDOG'!$B:$D,3,0),"")</f>
        <v/>
      </c>
      <c r="C586" t="str">
        <f>IFERROR(VLOOKUP(Filiais_Petz4[[#This Row],[FILIAL]],'[4]PETZ E ZEEDOG'!$B:$E,4,0),"")</f>
        <v/>
      </c>
      <c r="D586" t="str">
        <f>IFERROR(VLOOKUP(Filiais_Petz4[[#This Row],[FILIAL]],'[4]PETZ E ZEEDOG'!$B:$F,5,0),"")</f>
        <v/>
      </c>
      <c r="E586" t="str">
        <f>IFERROR(VLOOKUP(Filiais_Petz4[[#This Row],[FILIAL]],'[4]PETZ E ZEEDOG'!$B:$G,6,0),"")</f>
        <v/>
      </c>
      <c r="F586" s="1">
        <f>IFERROR(VLOOKUP(Filiais_Petz4[[#This Row],[FILIAL]],'[4]PETZ E ZEEDOG'!$B:$H,7,0),"")</f>
        <v>0</v>
      </c>
      <c r="G586" t="str">
        <f>IFERROR(VLOOKUP(Filiais_Petz4[[#This Row],[FILIAL]],'[4]PETZ E ZEEDOG'!$B$2:$R$1103,8,0),"")</f>
        <v/>
      </c>
      <c r="H586" t="str">
        <f>IFERROR(VLOOKUP(Filiais_Petz4[[#This Row],[FILIAL]],'[4]PETZ E ZEEDOG'!$B:$J,9,0),"")</f>
        <v/>
      </c>
      <c r="I586" t="str">
        <f>IFERROR(VLOOKUP(Filiais_Petz4[[#This Row],[FILIAL]],'[4]PETZ E ZEEDOG'!$B:$K,10,0),"")</f>
        <v/>
      </c>
      <c r="J586">
        <f>IFERROR(VLOOKUP(Filiais_Petz4[[#This Row],[FILIAL]],'[4]PETZ E ZEEDOG'!$B$2:$R$1103,11,0),"")</f>
        <v>0</v>
      </c>
      <c r="K586" s="89" t="str">
        <f>IFERROR(VLOOKUP(Filiais_Petz4[[#This Row],[FILIAL]],'[4]PETZ E ZEEDOG'!$B:$M,12,0),"")</f>
        <v/>
      </c>
      <c r="L586" t="str">
        <f>IFERROR(VLOOKUP(Filiais_Petz4[[#This Row],[FILIAL]],'[4]PETZ E ZEEDOG'!$B:$N,13,0),"")</f>
        <v/>
      </c>
      <c r="M586" t="str">
        <f>IFERROR(VLOOKUP(Filiais_Petz4[[#This Row],[FILIAL]],'[4]PETZ E ZEEDOG'!$B:$O,14,0),"")</f>
        <v/>
      </c>
      <c r="N586" t="str">
        <f>IFERROR(VLOOKUP(Filiais_Petz4[[#This Row],[FILIAL]],'[4]PETZ E ZEEDOG'!$B:$P,15,0),"")</f>
        <v>N</v>
      </c>
      <c r="O586" t="str">
        <f>IFERROR(VLOOKUP(Filiais_Petz4[[#This Row],[FILIAL]],'[4]PETZ E ZEEDOG'!$B:$Q,16,0),"")</f>
        <v/>
      </c>
      <c r="P586" t="str">
        <f>IFERROR(VLOOKUP(Filiais_Petz4[[#This Row],[FILIAL]],'[4]PETZ E ZEEDOG'!$B:$R,17,0),"")</f>
        <v/>
      </c>
      <c r="Q586" t="str">
        <f>IFERROR(VLOOKUP(Filiais_Petz4[[#This Row],[FILIAL]],'[4]PETZ E ZEEDOG'!$B:$C,2,0),"")</f>
        <v/>
      </c>
    </row>
    <row r="587" spans="1:17" ht="14.45" hidden="1" customHeight="1" x14ac:dyDescent="0.25">
      <c r="A587" t="s">
        <v>640</v>
      </c>
      <c r="B587" t="str">
        <f>IFERROR(VLOOKUP(Filiais_Petz4[[#This Row],[FILIAL]],'[4]PETZ E ZEEDOG'!$B:$D,3,0),"")</f>
        <v/>
      </c>
      <c r="C587" t="str">
        <f>IFERROR(VLOOKUP(Filiais_Petz4[[#This Row],[FILIAL]],'[4]PETZ E ZEEDOG'!$B:$E,4,0),"")</f>
        <v/>
      </c>
      <c r="D587" t="str">
        <f>IFERROR(VLOOKUP(Filiais_Petz4[[#This Row],[FILIAL]],'[4]PETZ E ZEEDOG'!$B:$F,5,0),"")</f>
        <v/>
      </c>
      <c r="E587" t="str">
        <f>IFERROR(VLOOKUP(Filiais_Petz4[[#This Row],[FILIAL]],'[4]PETZ E ZEEDOG'!$B:$G,6,0),"")</f>
        <v/>
      </c>
      <c r="F587" s="1">
        <f>IFERROR(VLOOKUP(Filiais_Petz4[[#This Row],[FILIAL]],'[4]PETZ E ZEEDOG'!$B:$H,7,0),"")</f>
        <v>0</v>
      </c>
      <c r="G587" t="str">
        <f>IFERROR(VLOOKUP(Filiais_Petz4[[#This Row],[FILIAL]],'[4]PETZ E ZEEDOG'!$B$2:$R$1103,8,0),"")</f>
        <v/>
      </c>
      <c r="H587" t="str">
        <f>IFERROR(VLOOKUP(Filiais_Petz4[[#This Row],[FILIAL]],'[4]PETZ E ZEEDOG'!$B:$J,9,0),"")</f>
        <v/>
      </c>
      <c r="I587" t="str">
        <f>IFERROR(VLOOKUP(Filiais_Petz4[[#This Row],[FILIAL]],'[4]PETZ E ZEEDOG'!$B:$K,10,0),"")</f>
        <v/>
      </c>
      <c r="J587">
        <f>IFERROR(VLOOKUP(Filiais_Petz4[[#This Row],[FILIAL]],'[4]PETZ E ZEEDOG'!$B$2:$R$1103,11,0),"")</f>
        <v>0</v>
      </c>
      <c r="K587" s="89" t="str">
        <f>IFERROR(VLOOKUP(Filiais_Petz4[[#This Row],[FILIAL]],'[4]PETZ E ZEEDOG'!$B:$M,12,0),"")</f>
        <v/>
      </c>
      <c r="L587" t="str">
        <f>IFERROR(VLOOKUP(Filiais_Petz4[[#This Row],[FILIAL]],'[4]PETZ E ZEEDOG'!$B:$N,13,0),"")</f>
        <v/>
      </c>
      <c r="M587" t="str">
        <f>IFERROR(VLOOKUP(Filiais_Petz4[[#This Row],[FILIAL]],'[4]PETZ E ZEEDOG'!$B:$O,14,0),"")</f>
        <v/>
      </c>
      <c r="N587" t="str">
        <f>IFERROR(VLOOKUP(Filiais_Petz4[[#This Row],[FILIAL]],'[4]PETZ E ZEEDOG'!$B:$P,15,0),"")</f>
        <v>N</v>
      </c>
      <c r="O587" t="str">
        <f>IFERROR(VLOOKUP(Filiais_Petz4[[#This Row],[FILIAL]],'[4]PETZ E ZEEDOG'!$B:$Q,16,0),"")</f>
        <v/>
      </c>
      <c r="P587" t="str">
        <f>IFERROR(VLOOKUP(Filiais_Petz4[[#This Row],[FILIAL]],'[4]PETZ E ZEEDOG'!$B:$R,17,0),"")</f>
        <v/>
      </c>
      <c r="Q587" t="str">
        <f>IFERROR(VLOOKUP(Filiais_Petz4[[#This Row],[FILIAL]],'[4]PETZ E ZEEDOG'!$B:$C,2,0),"")</f>
        <v/>
      </c>
    </row>
    <row r="588" spans="1:17" ht="14.45" hidden="1" customHeight="1" x14ac:dyDescent="0.25">
      <c r="A588" t="s">
        <v>641</v>
      </c>
      <c r="B588" t="str">
        <f>IFERROR(VLOOKUP(Filiais_Petz4[[#This Row],[FILIAL]],'[4]PETZ E ZEEDOG'!$B:$D,3,0),"")</f>
        <v/>
      </c>
      <c r="C588" t="str">
        <f>IFERROR(VLOOKUP(Filiais_Petz4[[#This Row],[FILIAL]],'[4]PETZ E ZEEDOG'!$B:$E,4,0),"")</f>
        <v/>
      </c>
      <c r="D588" t="str">
        <f>IFERROR(VLOOKUP(Filiais_Petz4[[#This Row],[FILIAL]],'[4]PETZ E ZEEDOG'!$B:$F,5,0),"")</f>
        <v/>
      </c>
      <c r="E588" t="str">
        <f>IFERROR(VLOOKUP(Filiais_Petz4[[#This Row],[FILIAL]],'[4]PETZ E ZEEDOG'!$B:$G,6,0),"")</f>
        <v/>
      </c>
      <c r="F588" s="1">
        <f>IFERROR(VLOOKUP(Filiais_Petz4[[#This Row],[FILIAL]],'[4]PETZ E ZEEDOG'!$B:$H,7,0),"")</f>
        <v>0</v>
      </c>
      <c r="G588" t="str">
        <f>IFERROR(VLOOKUP(Filiais_Petz4[[#This Row],[FILIAL]],'[4]PETZ E ZEEDOG'!$B$2:$R$1103,8,0),"")</f>
        <v/>
      </c>
      <c r="H588" t="str">
        <f>IFERROR(VLOOKUP(Filiais_Petz4[[#This Row],[FILIAL]],'[4]PETZ E ZEEDOG'!$B:$J,9,0),"")</f>
        <v/>
      </c>
      <c r="I588" t="str">
        <f>IFERROR(VLOOKUP(Filiais_Petz4[[#This Row],[FILIAL]],'[4]PETZ E ZEEDOG'!$B:$K,10,0),"")</f>
        <v/>
      </c>
      <c r="J588">
        <f>IFERROR(VLOOKUP(Filiais_Petz4[[#This Row],[FILIAL]],'[4]PETZ E ZEEDOG'!$B$2:$R$1103,11,0),"")</f>
        <v>0</v>
      </c>
      <c r="K588" s="89" t="str">
        <f>IFERROR(VLOOKUP(Filiais_Petz4[[#This Row],[FILIAL]],'[4]PETZ E ZEEDOG'!$B:$M,12,0),"")</f>
        <v/>
      </c>
      <c r="L588" t="str">
        <f>IFERROR(VLOOKUP(Filiais_Petz4[[#This Row],[FILIAL]],'[4]PETZ E ZEEDOG'!$B:$N,13,0),"")</f>
        <v/>
      </c>
      <c r="M588" t="str">
        <f>IFERROR(VLOOKUP(Filiais_Petz4[[#This Row],[FILIAL]],'[4]PETZ E ZEEDOG'!$B:$O,14,0),"")</f>
        <v/>
      </c>
      <c r="N588" t="str">
        <f>IFERROR(VLOOKUP(Filiais_Petz4[[#This Row],[FILIAL]],'[4]PETZ E ZEEDOG'!$B:$P,15,0),"")</f>
        <v>N</v>
      </c>
      <c r="O588" t="str">
        <f>IFERROR(VLOOKUP(Filiais_Petz4[[#This Row],[FILIAL]],'[4]PETZ E ZEEDOG'!$B:$Q,16,0),"")</f>
        <v/>
      </c>
      <c r="P588" t="str">
        <f>IFERROR(VLOOKUP(Filiais_Petz4[[#This Row],[FILIAL]],'[4]PETZ E ZEEDOG'!$B:$R,17,0),"")</f>
        <v/>
      </c>
      <c r="Q588" t="str">
        <f>IFERROR(VLOOKUP(Filiais_Petz4[[#This Row],[FILIAL]],'[4]PETZ E ZEEDOG'!$B:$C,2,0),"")</f>
        <v/>
      </c>
    </row>
    <row r="589" spans="1:17" ht="14.45" hidden="1" customHeight="1" x14ac:dyDescent="0.25">
      <c r="A589" t="s">
        <v>642</v>
      </c>
      <c r="B589" t="str">
        <f>IFERROR(VLOOKUP(Filiais_Petz4[[#This Row],[FILIAL]],'[4]PETZ E ZEEDOG'!$B:$D,3,0),"")</f>
        <v/>
      </c>
      <c r="C589" t="str">
        <f>IFERROR(VLOOKUP(Filiais_Petz4[[#This Row],[FILIAL]],'[4]PETZ E ZEEDOG'!$B:$E,4,0),"")</f>
        <v/>
      </c>
      <c r="D589" t="str">
        <f>IFERROR(VLOOKUP(Filiais_Petz4[[#This Row],[FILIAL]],'[4]PETZ E ZEEDOG'!$B:$F,5,0),"")</f>
        <v/>
      </c>
      <c r="E589" t="str">
        <f>IFERROR(VLOOKUP(Filiais_Petz4[[#This Row],[FILIAL]],'[4]PETZ E ZEEDOG'!$B:$G,6,0),"")</f>
        <v/>
      </c>
      <c r="F589" s="1">
        <f>IFERROR(VLOOKUP(Filiais_Petz4[[#This Row],[FILIAL]],'[4]PETZ E ZEEDOG'!$B:$H,7,0),"")</f>
        <v>0</v>
      </c>
      <c r="G589" t="str">
        <f>IFERROR(VLOOKUP(Filiais_Petz4[[#This Row],[FILIAL]],'[4]PETZ E ZEEDOG'!$B$2:$R$1103,8,0),"")</f>
        <v/>
      </c>
      <c r="H589" t="str">
        <f>IFERROR(VLOOKUP(Filiais_Petz4[[#This Row],[FILIAL]],'[4]PETZ E ZEEDOG'!$B:$J,9,0),"")</f>
        <v/>
      </c>
      <c r="I589" t="str">
        <f>IFERROR(VLOOKUP(Filiais_Petz4[[#This Row],[FILIAL]],'[4]PETZ E ZEEDOG'!$B:$K,10,0),"")</f>
        <v/>
      </c>
      <c r="J589">
        <f>IFERROR(VLOOKUP(Filiais_Petz4[[#This Row],[FILIAL]],'[4]PETZ E ZEEDOG'!$B$2:$R$1103,11,0),"")</f>
        <v>0</v>
      </c>
      <c r="K589" s="89" t="str">
        <f>IFERROR(VLOOKUP(Filiais_Petz4[[#This Row],[FILIAL]],'[4]PETZ E ZEEDOG'!$B:$M,12,0),"")</f>
        <v/>
      </c>
      <c r="L589" t="str">
        <f>IFERROR(VLOOKUP(Filiais_Petz4[[#This Row],[FILIAL]],'[4]PETZ E ZEEDOG'!$B:$N,13,0),"")</f>
        <v/>
      </c>
      <c r="M589" t="str">
        <f>IFERROR(VLOOKUP(Filiais_Petz4[[#This Row],[FILIAL]],'[4]PETZ E ZEEDOG'!$B:$O,14,0),"")</f>
        <v/>
      </c>
      <c r="N589" t="str">
        <f>IFERROR(VLOOKUP(Filiais_Petz4[[#This Row],[FILIAL]],'[4]PETZ E ZEEDOG'!$B:$P,15,0),"")</f>
        <v>N</v>
      </c>
      <c r="O589" t="str">
        <f>IFERROR(VLOOKUP(Filiais_Petz4[[#This Row],[FILIAL]],'[4]PETZ E ZEEDOG'!$B:$Q,16,0),"")</f>
        <v/>
      </c>
      <c r="P589" t="str">
        <f>IFERROR(VLOOKUP(Filiais_Petz4[[#This Row],[FILIAL]],'[4]PETZ E ZEEDOG'!$B:$R,17,0),"")</f>
        <v/>
      </c>
      <c r="Q589" t="str">
        <f>IFERROR(VLOOKUP(Filiais_Petz4[[#This Row],[FILIAL]],'[4]PETZ E ZEEDOG'!$B:$C,2,0),"")</f>
        <v/>
      </c>
    </row>
    <row r="590" spans="1:17" ht="14.45" hidden="1" customHeight="1" x14ac:dyDescent="0.25">
      <c r="A590" t="s">
        <v>643</v>
      </c>
      <c r="B590" t="str">
        <f>IFERROR(VLOOKUP(Filiais_Petz4[[#This Row],[FILIAL]],'[4]PETZ E ZEEDOG'!$B:$D,3,0),"")</f>
        <v/>
      </c>
      <c r="C590" t="str">
        <f>IFERROR(VLOOKUP(Filiais_Petz4[[#This Row],[FILIAL]],'[4]PETZ E ZEEDOG'!$B:$E,4,0),"")</f>
        <v/>
      </c>
      <c r="D590" t="str">
        <f>IFERROR(VLOOKUP(Filiais_Petz4[[#This Row],[FILIAL]],'[4]PETZ E ZEEDOG'!$B:$F,5,0),"")</f>
        <v/>
      </c>
      <c r="E590" t="str">
        <f>IFERROR(VLOOKUP(Filiais_Petz4[[#This Row],[FILIAL]],'[4]PETZ E ZEEDOG'!$B:$G,6,0),"")</f>
        <v/>
      </c>
      <c r="F590" s="1">
        <f>IFERROR(VLOOKUP(Filiais_Petz4[[#This Row],[FILIAL]],'[4]PETZ E ZEEDOG'!$B:$H,7,0),"")</f>
        <v>0</v>
      </c>
      <c r="G590" t="str">
        <f>IFERROR(VLOOKUP(Filiais_Petz4[[#This Row],[FILIAL]],'[4]PETZ E ZEEDOG'!$B$2:$R$1103,8,0),"")</f>
        <v/>
      </c>
      <c r="H590" t="str">
        <f>IFERROR(VLOOKUP(Filiais_Petz4[[#This Row],[FILIAL]],'[4]PETZ E ZEEDOG'!$B:$J,9,0),"")</f>
        <v/>
      </c>
      <c r="I590" t="str">
        <f>IFERROR(VLOOKUP(Filiais_Petz4[[#This Row],[FILIAL]],'[4]PETZ E ZEEDOG'!$B:$K,10,0),"")</f>
        <v/>
      </c>
      <c r="J590">
        <f>IFERROR(VLOOKUP(Filiais_Petz4[[#This Row],[FILIAL]],'[4]PETZ E ZEEDOG'!$B$2:$R$1103,11,0),"")</f>
        <v>0</v>
      </c>
      <c r="K590" s="89" t="str">
        <f>IFERROR(VLOOKUP(Filiais_Petz4[[#This Row],[FILIAL]],'[4]PETZ E ZEEDOG'!$B:$M,12,0),"")</f>
        <v/>
      </c>
      <c r="L590" t="str">
        <f>IFERROR(VLOOKUP(Filiais_Petz4[[#This Row],[FILIAL]],'[4]PETZ E ZEEDOG'!$B:$N,13,0),"")</f>
        <v/>
      </c>
      <c r="M590" t="str">
        <f>IFERROR(VLOOKUP(Filiais_Petz4[[#This Row],[FILIAL]],'[4]PETZ E ZEEDOG'!$B:$O,14,0),"")</f>
        <v/>
      </c>
      <c r="N590" t="str">
        <f>IFERROR(VLOOKUP(Filiais_Petz4[[#This Row],[FILIAL]],'[4]PETZ E ZEEDOG'!$B:$P,15,0),"")</f>
        <v>N</v>
      </c>
      <c r="O590" t="str">
        <f>IFERROR(VLOOKUP(Filiais_Petz4[[#This Row],[FILIAL]],'[4]PETZ E ZEEDOG'!$B:$Q,16,0),"")</f>
        <v/>
      </c>
      <c r="P590" t="str">
        <f>IFERROR(VLOOKUP(Filiais_Petz4[[#This Row],[FILIAL]],'[4]PETZ E ZEEDOG'!$B:$R,17,0),"")</f>
        <v/>
      </c>
      <c r="Q590" t="str">
        <f>IFERROR(VLOOKUP(Filiais_Petz4[[#This Row],[FILIAL]],'[4]PETZ E ZEEDOG'!$B:$C,2,0),"")</f>
        <v/>
      </c>
    </row>
    <row r="591" spans="1:17" ht="14.45" hidden="1" customHeight="1" x14ac:dyDescent="0.25">
      <c r="A591" t="s">
        <v>644</v>
      </c>
      <c r="B591" t="str">
        <f>IFERROR(VLOOKUP(Filiais_Petz4[[#This Row],[FILIAL]],'[4]PETZ E ZEEDOG'!$B:$D,3,0),"")</f>
        <v/>
      </c>
      <c r="C591" t="str">
        <f>IFERROR(VLOOKUP(Filiais_Petz4[[#This Row],[FILIAL]],'[4]PETZ E ZEEDOG'!$B:$E,4,0),"")</f>
        <v/>
      </c>
      <c r="D591" t="str">
        <f>IFERROR(VLOOKUP(Filiais_Petz4[[#This Row],[FILIAL]],'[4]PETZ E ZEEDOG'!$B:$F,5,0),"")</f>
        <v/>
      </c>
      <c r="E591" t="str">
        <f>IFERROR(VLOOKUP(Filiais_Petz4[[#This Row],[FILIAL]],'[4]PETZ E ZEEDOG'!$B:$G,6,0),"")</f>
        <v/>
      </c>
      <c r="F591" s="1">
        <f>IFERROR(VLOOKUP(Filiais_Petz4[[#This Row],[FILIAL]],'[4]PETZ E ZEEDOG'!$B:$H,7,0),"")</f>
        <v>0</v>
      </c>
      <c r="G591" t="str">
        <f>IFERROR(VLOOKUP(Filiais_Petz4[[#This Row],[FILIAL]],'[4]PETZ E ZEEDOG'!$B$2:$R$1103,8,0),"")</f>
        <v/>
      </c>
      <c r="H591" t="str">
        <f>IFERROR(VLOOKUP(Filiais_Petz4[[#This Row],[FILIAL]],'[4]PETZ E ZEEDOG'!$B:$J,9,0),"")</f>
        <v/>
      </c>
      <c r="I591" t="str">
        <f>IFERROR(VLOOKUP(Filiais_Petz4[[#This Row],[FILIAL]],'[4]PETZ E ZEEDOG'!$B:$K,10,0),"")</f>
        <v/>
      </c>
      <c r="J591">
        <f>IFERROR(VLOOKUP(Filiais_Petz4[[#This Row],[FILIAL]],'[4]PETZ E ZEEDOG'!$B$2:$R$1103,11,0),"")</f>
        <v>0</v>
      </c>
      <c r="K591" s="89" t="str">
        <f>IFERROR(VLOOKUP(Filiais_Petz4[[#This Row],[FILIAL]],'[4]PETZ E ZEEDOG'!$B:$M,12,0),"")</f>
        <v/>
      </c>
      <c r="L591" t="str">
        <f>IFERROR(VLOOKUP(Filiais_Petz4[[#This Row],[FILIAL]],'[4]PETZ E ZEEDOG'!$B:$N,13,0),"")</f>
        <v/>
      </c>
      <c r="M591" t="str">
        <f>IFERROR(VLOOKUP(Filiais_Petz4[[#This Row],[FILIAL]],'[4]PETZ E ZEEDOG'!$B:$O,14,0),"")</f>
        <v/>
      </c>
      <c r="N591" t="str">
        <f>IFERROR(VLOOKUP(Filiais_Petz4[[#This Row],[FILIAL]],'[4]PETZ E ZEEDOG'!$B:$P,15,0),"")</f>
        <v>N</v>
      </c>
      <c r="O591" t="str">
        <f>IFERROR(VLOOKUP(Filiais_Petz4[[#This Row],[FILIAL]],'[4]PETZ E ZEEDOG'!$B:$Q,16,0),"")</f>
        <v/>
      </c>
      <c r="P591" t="str">
        <f>IFERROR(VLOOKUP(Filiais_Petz4[[#This Row],[FILIAL]],'[4]PETZ E ZEEDOG'!$B:$R,17,0),"")</f>
        <v/>
      </c>
      <c r="Q591" t="str">
        <f>IFERROR(VLOOKUP(Filiais_Petz4[[#This Row],[FILIAL]],'[4]PETZ E ZEEDOG'!$B:$C,2,0),"")</f>
        <v/>
      </c>
    </row>
    <row r="592" spans="1:17" ht="14.45" hidden="1" customHeight="1" x14ac:dyDescent="0.25">
      <c r="A592" t="s">
        <v>645</v>
      </c>
      <c r="B592" t="str">
        <f>IFERROR(VLOOKUP(Filiais_Petz4[[#This Row],[FILIAL]],'[4]PETZ E ZEEDOG'!$B:$D,3,0),"")</f>
        <v/>
      </c>
      <c r="C592" t="str">
        <f>IFERROR(VLOOKUP(Filiais_Petz4[[#This Row],[FILIAL]],'[4]PETZ E ZEEDOG'!$B:$E,4,0),"")</f>
        <v/>
      </c>
      <c r="D592" t="str">
        <f>IFERROR(VLOOKUP(Filiais_Petz4[[#This Row],[FILIAL]],'[4]PETZ E ZEEDOG'!$B:$F,5,0),"")</f>
        <v/>
      </c>
      <c r="E592" t="str">
        <f>IFERROR(VLOOKUP(Filiais_Petz4[[#This Row],[FILIAL]],'[4]PETZ E ZEEDOG'!$B:$G,6,0),"")</f>
        <v/>
      </c>
      <c r="F592" s="1">
        <f>IFERROR(VLOOKUP(Filiais_Petz4[[#This Row],[FILIAL]],'[4]PETZ E ZEEDOG'!$B:$H,7,0),"")</f>
        <v>0</v>
      </c>
      <c r="G592" t="str">
        <f>IFERROR(VLOOKUP(Filiais_Petz4[[#This Row],[FILIAL]],'[4]PETZ E ZEEDOG'!$B$2:$R$1103,8,0),"")</f>
        <v/>
      </c>
      <c r="H592" t="str">
        <f>IFERROR(VLOOKUP(Filiais_Petz4[[#This Row],[FILIAL]],'[4]PETZ E ZEEDOG'!$B:$J,9,0),"")</f>
        <v/>
      </c>
      <c r="I592" t="str">
        <f>IFERROR(VLOOKUP(Filiais_Petz4[[#This Row],[FILIAL]],'[4]PETZ E ZEEDOG'!$B:$K,10,0),"")</f>
        <v/>
      </c>
      <c r="J592">
        <f>IFERROR(VLOOKUP(Filiais_Petz4[[#This Row],[FILIAL]],'[4]PETZ E ZEEDOG'!$B$2:$R$1103,11,0),"")</f>
        <v>0</v>
      </c>
      <c r="K592" s="89" t="str">
        <f>IFERROR(VLOOKUP(Filiais_Petz4[[#This Row],[FILIAL]],'[4]PETZ E ZEEDOG'!$B:$M,12,0),"")</f>
        <v/>
      </c>
      <c r="L592" t="str">
        <f>IFERROR(VLOOKUP(Filiais_Petz4[[#This Row],[FILIAL]],'[4]PETZ E ZEEDOG'!$B:$N,13,0),"")</f>
        <v/>
      </c>
      <c r="M592" t="str">
        <f>IFERROR(VLOOKUP(Filiais_Petz4[[#This Row],[FILIAL]],'[4]PETZ E ZEEDOG'!$B:$O,14,0),"")</f>
        <v/>
      </c>
      <c r="N592" t="str">
        <f>IFERROR(VLOOKUP(Filiais_Petz4[[#This Row],[FILIAL]],'[4]PETZ E ZEEDOG'!$B:$P,15,0),"")</f>
        <v>N</v>
      </c>
      <c r="O592" t="str">
        <f>IFERROR(VLOOKUP(Filiais_Petz4[[#This Row],[FILIAL]],'[4]PETZ E ZEEDOG'!$B:$Q,16,0),"")</f>
        <v/>
      </c>
      <c r="P592" t="str">
        <f>IFERROR(VLOOKUP(Filiais_Petz4[[#This Row],[FILIAL]],'[4]PETZ E ZEEDOG'!$B:$R,17,0),"")</f>
        <v/>
      </c>
      <c r="Q592" t="str">
        <f>IFERROR(VLOOKUP(Filiais_Petz4[[#This Row],[FILIAL]],'[4]PETZ E ZEEDOG'!$B:$C,2,0),"")</f>
        <v/>
      </c>
    </row>
    <row r="593" spans="1:17" ht="14.45" hidden="1" customHeight="1" x14ac:dyDescent="0.25">
      <c r="A593" t="s">
        <v>646</v>
      </c>
      <c r="B593" t="str">
        <f>IFERROR(VLOOKUP(Filiais_Petz4[[#This Row],[FILIAL]],'[4]PETZ E ZEEDOG'!$B:$D,3,0),"")</f>
        <v/>
      </c>
      <c r="C593" t="str">
        <f>IFERROR(VLOOKUP(Filiais_Petz4[[#This Row],[FILIAL]],'[4]PETZ E ZEEDOG'!$B:$E,4,0),"")</f>
        <v/>
      </c>
      <c r="D593" t="str">
        <f>IFERROR(VLOOKUP(Filiais_Petz4[[#This Row],[FILIAL]],'[4]PETZ E ZEEDOG'!$B:$F,5,0),"")</f>
        <v/>
      </c>
      <c r="E593" t="str">
        <f>IFERROR(VLOOKUP(Filiais_Petz4[[#This Row],[FILIAL]],'[4]PETZ E ZEEDOG'!$B:$G,6,0),"")</f>
        <v/>
      </c>
      <c r="F593" s="1">
        <f>IFERROR(VLOOKUP(Filiais_Petz4[[#This Row],[FILIAL]],'[4]PETZ E ZEEDOG'!$B:$H,7,0),"")</f>
        <v>0</v>
      </c>
      <c r="G593" t="str">
        <f>IFERROR(VLOOKUP(Filiais_Petz4[[#This Row],[FILIAL]],'[4]PETZ E ZEEDOG'!$B$2:$R$1103,8,0),"")</f>
        <v/>
      </c>
      <c r="H593" t="str">
        <f>IFERROR(VLOOKUP(Filiais_Petz4[[#This Row],[FILIAL]],'[4]PETZ E ZEEDOG'!$B:$J,9,0),"")</f>
        <v/>
      </c>
      <c r="I593" t="str">
        <f>IFERROR(VLOOKUP(Filiais_Petz4[[#This Row],[FILIAL]],'[4]PETZ E ZEEDOG'!$B:$K,10,0),"")</f>
        <v/>
      </c>
      <c r="J593">
        <f>IFERROR(VLOOKUP(Filiais_Petz4[[#This Row],[FILIAL]],'[4]PETZ E ZEEDOG'!$B$2:$R$1103,11,0),"")</f>
        <v>0</v>
      </c>
      <c r="K593" s="89" t="str">
        <f>IFERROR(VLOOKUP(Filiais_Petz4[[#This Row],[FILIAL]],'[4]PETZ E ZEEDOG'!$B:$M,12,0),"")</f>
        <v/>
      </c>
      <c r="L593" t="str">
        <f>IFERROR(VLOOKUP(Filiais_Petz4[[#This Row],[FILIAL]],'[4]PETZ E ZEEDOG'!$B:$N,13,0),"")</f>
        <v/>
      </c>
      <c r="M593" t="str">
        <f>IFERROR(VLOOKUP(Filiais_Petz4[[#This Row],[FILIAL]],'[4]PETZ E ZEEDOG'!$B:$O,14,0),"")</f>
        <v/>
      </c>
      <c r="N593" t="str">
        <f>IFERROR(VLOOKUP(Filiais_Petz4[[#This Row],[FILIAL]],'[4]PETZ E ZEEDOG'!$B:$P,15,0),"")</f>
        <v>N</v>
      </c>
      <c r="O593" t="str">
        <f>IFERROR(VLOOKUP(Filiais_Petz4[[#This Row],[FILIAL]],'[4]PETZ E ZEEDOG'!$B:$Q,16,0),"")</f>
        <v/>
      </c>
      <c r="P593" t="str">
        <f>IFERROR(VLOOKUP(Filiais_Petz4[[#This Row],[FILIAL]],'[4]PETZ E ZEEDOG'!$B:$R,17,0),"")</f>
        <v/>
      </c>
      <c r="Q593" t="str">
        <f>IFERROR(VLOOKUP(Filiais_Petz4[[#This Row],[FILIAL]],'[4]PETZ E ZEEDOG'!$B:$C,2,0),"")</f>
        <v/>
      </c>
    </row>
    <row r="594" spans="1:17" ht="14.45" hidden="1" customHeight="1" x14ac:dyDescent="0.25">
      <c r="A594" t="s">
        <v>647</v>
      </c>
      <c r="B594" t="str">
        <f>IFERROR(VLOOKUP(Filiais_Petz4[[#This Row],[FILIAL]],'[4]PETZ E ZEEDOG'!$B:$D,3,0),"")</f>
        <v/>
      </c>
      <c r="C594" t="str">
        <f>IFERROR(VLOOKUP(Filiais_Petz4[[#This Row],[FILIAL]],'[4]PETZ E ZEEDOG'!$B:$E,4,0),"")</f>
        <v/>
      </c>
      <c r="D594" t="str">
        <f>IFERROR(VLOOKUP(Filiais_Petz4[[#This Row],[FILIAL]],'[4]PETZ E ZEEDOG'!$B:$F,5,0),"")</f>
        <v/>
      </c>
      <c r="E594" t="str">
        <f>IFERROR(VLOOKUP(Filiais_Petz4[[#This Row],[FILIAL]],'[4]PETZ E ZEEDOG'!$B:$G,6,0),"")</f>
        <v/>
      </c>
      <c r="F594" s="1">
        <f>IFERROR(VLOOKUP(Filiais_Petz4[[#This Row],[FILIAL]],'[4]PETZ E ZEEDOG'!$B:$H,7,0),"")</f>
        <v>0</v>
      </c>
      <c r="G594" t="str">
        <f>IFERROR(VLOOKUP(Filiais_Petz4[[#This Row],[FILIAL]],'[4]PETZ E ZEEDOG'!$B$2:$R$1103,8,0),"")</f>
        <v/>
      </c>
      <c r="H594" t="str">
        <f>IFERROR(VLOOKUP(Filiais_Petz4[[#This Row],[FILIAL]],'[4]PETZ E ZEEDOG'!$B:$J,9,0),"")</f>
        <v/>
      </c>
      <c r="I594" t="str">
        <f>IFERROR(VLOOKUP(Filiais_Petz4[[#This Row],[FILIAL]],'[4]PETZ E ZEEDOG'!$B:$K,10,0),"")</f>
        <v/>
      </c>
      <c r="J594">
        <f>IFERROR(VLOOKUP(Filiais_Petz4[[#This Row],[FILIAL]],'[4]PETZ E ZEEDOG'!$B$2:$R$1103,11,0),"")</f>
        <v>0</v>
      </c>
      <c r="K594" s="89" t="str">
        <f>IFERROR(VLOOKUP(Filiais_Petz4[[#This Row],[FILIAL]],'[4]PETZ E ZEEDOG'!$B:$M,12,0),"")</f>
        <v/>
      </c>
      <c r="L594" t="str">
        <f>IFERROR(VLOOKUP(Filiais_Petz4[[#This Row],[FILIAL]],'[4]PETZ E ZEEDOG'!$B:$N,13,0),"")</f>
        <v/>
      </c>
      <c r="M594" t="str">
        <f>IFERROR(VLOOKUP(Filiais_Petz4[[#This Row],[FILIAL]],'[4]PETZ E ZEEDOG'!$B:$O,14,0),"")</f>
        <v/>
      </c>
      <c r="N594" t="str">
        <f>IFERROR(VLOOKUP(Filiais_Petz4[[#This Row],[FILIAL]],'[4]PETZ E ZEEDOG'!$B:$P,15,0),"")</f>
        <v>N</v>
      </c>
      <c r="O594" t="str">
        <f>IFERROR(VLOOKUP(Filiais_Petz4[[#This Row],[FILIAL]],'[4]PETZ E ZEEDOG'!$B:$Q,16,0),"")</f>
        <v/>
      </c>
      <c r="P594" t="str">
        <f>IFERROR(VLOOKUP(Filiais_Petz4[[#This Row],[FILIAL]],'[4]PETZ E ZEEDOG'!$B:$R,17,0),"")</f>
        <v/>
      </c>
      <c r="Q594" t="str">
        <f>IFERROR(VLOOKUP(Filiais_Petz4[[#This Row],[FILIAL]],'[4]PETZ E ZEEDOG'!$B:$C,2,0),"")</f>
        <v/>
      </c>
    </row>
    <row r="595" spans="1:17" ht="14.45" hidden="1" customHeight="1" x14ac:dyDescent="0.25">
      <c r="A595" t="s">
        <v>648</v>
      </c>
      <c r="B595" t="str">
        <f>IFERROR(VLOOKUP(Filiais_Petz4[[#This Row],[FILIAL]],'[4]PETZ E ZEEDOG'!$B:$D,3,0),"")</f>
        <v/>
      </c>
      <c r="C595" t="str">
        <f>IFERROR(VLOOKUP(Filiais_Petz4[[#This Row],[FILIAL]],'[4]PETZ E ZEEDOG'!$B:$E,4,0),"")</f>
        <v/>
      </c>
      <c r="D595" t="str">
        <f>IFERROR(VLOOKUP(Filiais_Petz4[[#This Row],[FILIAL]],'[4]PETZ E ZEEDOG'!$B:$F,5,0),"")</f>
        <v/>
      </c>
      <c r="E595" t="str">
        <f>IFERROR(VLOOKUP(Filiais_Petz4[[#This Row],[FILIAL]],'[4]PETZ E ZEEDOG'!$B:$G,6,0),"")</f>
        <v/>
      </c>
      <c r="F595" s="1">
        <f>IFERROR(VLOOKUP(Filiais_Petz4[[#This Row],[FILIAL]],'[4]PETZ E ZEEDOG'!$B:$H,7,0),"")</f>
        <v>0</v>
      </c>
      <c r="G595" t="str">
        <f>IFERROR(VLOOKUP(Filiais_Petz4[[#This Row],[FILIAL]],'[4]PETZ E ZEEDOG'!$B$2:$R$1103,8,0),"")</f>
        <v/>
      </c>
      <c r="H595" t="str">
        <f>IFERROR(VLOOKUP(Filiais_Petz4[[#This Row],[FILIAL]],'[4]PETZ E ZEEDOG'!$B:$J,9,0),"")</f>
        <v/>
      </c>
      <c r="I595" t="str">
        <f>IFERROR(VLOOKUP(Filiais_Petz4[[#This Row],[FILIAL]],'[4]PETZ E ZEEDOG'!$B:$K,10,0),"")</f>
        <v/>
      </c>
      <c r="J595">
        <f>IFERROR(VLOOKUP(Filiais_Petz4[[#This Row],[FILIAL]],'[4]PETZ E ZEEDOG'!$B$2:$R$1103,11,0),"")</f>
        <v>0</v>
      </c>
      <c r="K595" s="89" t="str">
        <f>IFERROR(VLOOKUP(Filiais_Petz4[[#This Row],[FILIAL]],'[4]PETZ E ZEEDOG'!$B:$M,12,0),"")</f>
        <v/>
      </c>
      <c r="L595" t="str">
        <f>IFERROR(VLOOKUP(Filiais_Petz4[[#This Row],[FILIAL]],'[4]PETZ E ZEEDOG'!$B:$N,13,0),"")</f>
        <v/>
      </c>
      <c r="M595" t="str">
        <f>IFERROR(VLOOKUP(Filiais_Petz4[[#This Row],[FILIAL]],'[4]PETZ E ZEEDOG'!$B:$O,14,0),"")</f>
        <v/>
      </c>
      <c r="N595" t="str">
        <f>IFERROR(VLOOKUP(Filiais_Petz4[[#This Row],[FILIAL]],'[4]PETZ E ZEEDOG'!$B:$P,15,0),"")</f>
        <v>N</v>
      </c>
      <c r="O595" t="str">
        <f>IFERROR(VLOOKUP(Filiais_Petz4[[#This Row],[FILIAL]],'[4]PETZ E ZEEDOG'!$B:$Q,16,0),"")</f>
        <v/>
      </c>
      <c r="P595" t="str">
        <f>IFERROR(VLOOKUP(Filiais_Petz4[[#This Row],[FILIAL]],'[4]PETZ E ZEEDOG'!$B:$R,17,0),"")</f>
        <v/>
      </c>
      <c r="Q595" t="str">
        <f>IFERROR(VLOOKUP(Filiais_Petz4[[#This Row],[FILIAL]],'[4]PETZ E ZEEDOG'!$B:$C,2,0),"")</f>
        <v/>
      </c>
    </row>
    <row r="596" spans="1:17" ht="14.45" hidden="1" customHeight="1" x14ac:dyDescent="0.25">
      <c r="A596" t="s">
        <v>649</v>
      </c>
      <c r="B596" t="str">
        <f>IFERROR(VLOOKUP(Filiais_Petz4[[#This Row],[FILIAL]],'[4]PETZ E ZEEDOG'!$B:$D,3,0),"")</f>
        <v/>
      </c>
      <c r="C596" t="str">
        <f>IFERROR(VLOOKUP(Filiais_Petz4[[#This Row],[FILIAL]],'[4]PETZ E ZEEDOG'!$B:$E,4,0),"")</f>
        <v/>
      </c>
      <c r="D596" t="str">
        <f>IFERROR(VLOOKUP(Filiais_Petz4[[#This Row],[FILIAL]],'[4]PETZ E ZEEDOG'!$B:$F,5,0),"")</f>
        <v/>
      </c>
      <c r="E596" t="str">
        <f>IFERROR(VLOOKUP(Filiais_Petz4[[#This Row],[FILIAL]],'[4]PETZ E ZEEDOG'!$B:$G,6,0),"")</f>
        <v/>
      </c>
      <c r="F596" s="1">
        <f>IFERROR(VLOOKUP(Filiais_Petz4[[#This Row],[FILIAL]],'[4]PETZ E ZEEDOG'!$B:$H,7,0),"")</f>
        <v>0</v>
      </c>
      <c r="G596" t="str">
        <f>IFERROR(VLOOKUP(Filiais_Petz4[[#This Row],[FILIAL]],'[4]PETZ E ZEEDOG'!$B$2:$R$1103,8,0),"")</f>
        <v/>
      </c>
      <c r="H596" t="str">
        <f>IFERROR(VLOOKUP(Filiais_Petz4[[#This Row],[FILIAL]],'[4]PETZ E ZEEDOG'!$B:$J,9,0),"")</f>
        <v/>
      </c>
      <c r="I596" t="str">
        <f>IFERROR(VLOOKUP(Filiais_Petz4[[#This Row],[FILIAL]],'[4]PETZ E ZEEDOG'!$B:$K,10,0),"")</f>
        <v/>
      </c>
      <c r="J596">
        <f>IFERROR(VLOOKUP(Filiais_Petz4[[#This Row],[FILIAL]],'[4]PETZ E ZEEDOG'!$B$2:$R$1103,11,0),"")</f>
        <v>0</v>
      </c>
      <c r="K596" s="89" t="str">
        <f>IFERROR(VLOOKUP(Filiais_Petz4[[#This Row],[FILIAL]],'[4]PETZ E ZEEDOG'!$B:$M,12,0),"")</f>
        <v/>
      </c>
      <c r="L596" t="str">
        <f>IFERROR(VLOOKUP(Filiais_Petz4[[#This Row],[FILIAL]],'[4]PETZ E ZEEDOG'!$B:$N,13,0),"")</f>
        <v/>
      </c>
      <c r="M596" t="str">
        <f>IFERROR(VLOOKUP(Filiais_Petz4[[#This Row],[FILIAL]],'[4]PETZ E ZEEDOG'!$B:$O,14,0),"")</f>
        <v/>
      </c>
      <c r="N596" t="str">
        <f>IFERROR(VLOOKUP(Filiais_Petz4[[#This Row],[FILIAL]],'[4]PETZ E ZEEDOG'!$B:$P,15,0),"")</f>
        <v>N</v>
      </c>
      <c r="O596" t="str">
        <f>IFERROR(VLOOKUP(Filiais_Petz4[[#This Row],[FILIAL]],'[4]PETZ E ZEEDOG'!$B:$Q,16,0),"")</f>
        <v/>
      </c>
      <c r="P596" t="str">
        <f>IFERROR(VLOOKUP(Filiais_Petz4[[#This Row],[FILIAL]],'[4]PETZ E ZEEDOG'!$B:$R,17,0),"")</f>
        <v/>
      </c>
      <c r="Q596" t="str">
        <f>IFERROR(VLOOKUP(Filiais_Petz4[[#This Row],[FILIAL]],'[4]PETZ E ZEEDOG'!$B:$C,2,0),"")</f>
        <v/>
      </c>
    </row>
    <row r="597" spans="1:17" ht="14.45" hidden="1" customHeight="1" x14ac:dyDescent="0.25">
      <c r="A597" t="s">
        <v>650</v>
      </c>
      <c r="B597" t="str">
        <f>IFERROR(VLOOKUP(Filiais_Petz4[[#This Row],[FILIAL]],'[4]PETZ E ZEEDOG'!$B:$D,3,0),"")</f>
        <v/>
      </c>
      <c r="C597" t="str">
        <f>IFERROR(VLOOKUP(Filiais_Petz4[[#This Row],[FILIAL]],'[4]PETZ E ZEEDOG'!$B:$E,4,0),"")</f>
        <v/>
      </c>
      <c r="D597" t="str">
        <f>IFERROR(VLOOKUP(Filiais_Petz4[[#This Row],[FILIAL]],'[4]PETZ E ZEEDOG'!$B:$F,5,0),"")</f>
        <v/>
      </c>
      <c r="E597" t="str">
        <f>IFERROR(VLOOKUP(Filiais_Petz4[[#This Row],[FILIAL]],'[4]PETZ E ZEEDOG'!$B:$G,6,0),"")</f>
        <v/>
      </c>
      <c r="F597" s="1">
        <f>IFERROR(VLOOKUP(Filiais_Petz4[[#This Row],[FILIAL]],'[4]PETZ E ZEEDOG'!$B:$H,7,0),"")</f>
        <v>0</v>
      </c>
      <c r="G597" t="str">
        <f>IFERROR(VLOOKUP(Filiais_Petz4[[#This Row],[FILIAL]],'[4]PETZ E ZEEDOG'!$B$2:$R$1103,8,0),"")</f>
        <v/>
      </c>
      <c r="H597" t="str">
        <f>IFERROR(VLOOKUP(Filiais_Petz4[[#This Row],[FILIAL]],'[4]PETZ E ZEEDOG'!$B:$J,9,0),"")</f>
        <v/>
      </c>
      <c r="I597" t="str">
        <f>IFERROR(VLOOKUP(Filiais_Petz4[[#This Row],[FILIAL]],'[4]PETZ E ZEEDOG'!$B:$K,10,0),"")</f>
        <v/>
      </c>
      <c r="J597">
        <f>IFERROR(VLOOKUP(Filiais_Petz4[[#This Row],[FILIAL]],'[4]PETZ E ZEEDOG'!$B$2:$R$1103,11,0),"")</f>
        <v>0</v>
      </c>
      <c r="K597" s="89" t="str">
        <f>IFERROR(VLOOKUP(Filiais_Petz4[[#This Row],[FILIAL]],'[4]PETZ E ZEEDOG'!$B:$M,12,0),"")</f>
        <v/>
      </c>
      <c r="L597" t="str">
        <f>IFERROR(VLOOKUP(Filiais_Petz4[[#This Row],[FILIAL]],'[4]PETZ E ZEEDOG'!$B:$N,13,0),"")</f>
        <v/>
      </c>
      <c r="M597" t="str">
        <f>IFERROR(VLOOKUP(Filiais_Petz4[[#This Row],[FILIAL]],'[4]PETZ E ZEEDOG'!$B:$O,14,0),"")</f>
        <v/>
      </c>
      <c r="N597" t="str">
        <f>IFERROR(VLOOKUP(Filiais_Petz4[[#This Row],[FILIAL]],'[4]PETZ E ZEEDOG'!$B:$P,15,0),"")</f>
        <v>N</v>
      </c>
      <c r="O597" t="str">
        <f>IFERROR(VLOOKUP(Filiais_Petz4[[#This Row],[FILIAL]],'[4]PETZ E ZEEDOG'!$B:$Q,16,0),"")</f>
        <v/>
      </c>
      <c r="P597" t="str">
        <f>IFERROR(VLOOKUP(Filiais_Petz4[[#This Row],[FILIAL]],'[4]PETZ E ZEEDOG'!$B:$R,17,0),"")</f>
        <v/>
      </c>
      <c r="Q597" t="str">
        <f>IFERROR(VLOOKUP(Filiais_Petz4[[#This Row],[FILIAL]],'[4]PETZ E ZEEDOG'!$B:$C,2,0),"")</f>
        <v/>
      </c>
    </row>
    <row r="598" spans="1:17" ht="14.45" hidden="1" customHeight="1" x14ac:dyDescent="0.25">
      <c r="A598" t="s">
        <v>651</v>
      </c>
      <c r="B598" t="str">
        <f>IFERROR(VLOOKUP(Filiais_Petz4[[#This Row],[FILIAL]],'[4]PETZ E ZEEDOG'!$B:$D,3,0),"")</f>
        <v/>
      </c>
      <c r="C598" t="str">
        <f>IFERROR(VLOOKUP(Filiais_Petz4[[#This Row],[FILIAL]],'[4]PETZ E ZEEDOG'!$B:$E,4,0),"")</f>
        <v/>
      </c>
      <c r="D598" t="str">
        <f>IFERROR(VLOOKUP(Filiais_Petz4[[#This Row],[FILIAL]],'[4]PETZ E ZEEDOG'!$B:$F,5,0),"")</f>
        <v/>
      </c>
      <c r="E598" t="str">
        <f>IFERROR(VLOOKUP(Filiais_Petz4[[#This Row],[FILIAL]],'[4]PETZ E ZEEDOG'!$B:$G,6,0),"")</f>
        <v/>
      </c>
      <c r="F598" s="1">
        <f>IFERROR(VLOOKUP(Filiais_Petz4[[#This Row],[FILIAL]],'[4]PETZ E ZEEDOG'!$B:$H,7,0),"")</f>
        <v>0</v>
      </c>
      <c r="G598" t="str">
        <f>IFERROR(VLOOKUP(Filiais_Petz4[[#This Row],[FILIAL]],'[4]PETZ E ZEEDOG'!$B$2:$R$1103,8,0),"")</f>
        <v/>
      </c>
      <c r="H598" t="str">
        <f>IFERROR(VLOOKUP(Filiais_Petz4[[#This Row],[FILIAL]],'[4]PETZ E ZEEDOG'!$B:$J,9,0),"")</f>
        <v/>
      </c>
      <c r="I598" t="str">
        <f>IFERROR(VLOOKUP(Filiais_Petz4[[#This Row],[FILIAL]],'[4]PETZ E ZEEDOG'!$B:$K,10,0),"")</f>
        <v/>
      </c>
      <c r="J598">
        <f>IFERROR(VLOOKUP(Filiais_Petz4[[#This Row],[FILIAL]],'[4]PETZ E ZEEDOG'!$B$2:$R$1103,11,0),"")</f>
        <v>0</v>
      </c>
      <c r="K598" s="89" t="str">
        <f>IFERROR(VLOOKUP(Filiais_Petz4[[#This Row],[FILIAL]],'[4]PETZ E ZEEDOG'!$B:$M,12,0),"")</f>
        <v/>
      </c>
      <c r="L598" t="str">
        <f>IFERROR(VLOOKUP(Filiais_Petz4[[#This Row],[FILIAL]],'[4]PETZ E ZEEDOG'!$B:$N,13,0),"")</f>
        <v/>
      </c>
      <c r="M598" t="str">
        <f>IFERROR(VLOOKUP(Filiais_Petz4[[#This Row],[FILIAL]],'[4]PETZ E ZEEDOG'!$B:$O,14,0),"")</f>
        <v/>
      </c>
      <c r="N598" t="str">
        <f>IFERROR(VLOOKUP(Filiais_Petz4[[#This Row],[FILIAL]],'[4]PETZ E ZEEDOG'!$B:$P,15,0),"")</f>
        <v>N</v>
      </c>
      <c r="O598" t="str">
        <f>IFERROR(VLOOKUP(Filiais_Petz4[[#This Row],[FILIAL]],'[4]PETZ E ZEEDOG'!$B:$Q,16,0),"")</f>
        <v/>
      </c>
      <c r="P598" t="str">
        <f>IFERROR(VLOOKUP(Filiais_Petz4[[#This Row],[FILIAL]],'[4]PETZ E ZEEDOG'!$B:$R,17,0),"")</f>
        <v/>
      </c>
      <c r="Q598" t="str">
        <f>IFERROR(VLOOKUP(Filiais_Petz4[[#This Row],[FILIAL]],'[4]PETZ E ZEEDOG'!$B:$C,2,0),"")</f>
        <v/>
      </c>
    </row>
    <row r="599" spans="1:17" ht="14.45" hidden="1" customHeight="1" x14ac:dyDescent="0.25">
      <c r="A599" t="s">
        <v>652</v>
      </c>
      <c r="B599" t="str">
        <f>IFERROR(VLOOKUP(Filiais_Petz4[[#This Row],[FILIAL]],'[4]PETZ E ZEEDOG'!$B:$D,3,0),"")</f>
        <v/>
      </c>
      <c r="C599" t="str">
        <f>IFERROR(VLOOKUP(Filiais_Petz4[[#This Row],[FILIAL]],'[4]PETZ E ZEEDOG'!$B:$E,4,0),"")</f>
        <v/>
      </c>
      <c r="D599" t="str">
        <f>IFERROR(VLOOKUP(Filiais_Petz4[[#This Row],[FILIAL]],'[4]PETZ E ZEEDOG'!$B:$F,5,0),"")</f>
        <v/>
      </c>
      <c r="E599" t="str">
        <f>IFERROR(VLOOKUP(Filiais_Petz4[[#This Row],[FILIAL]],'[4]PETZ E ZEEDOG'!$B:$G,6,0),"")</f>
        <v/>
      </c>
      <c r="F599" s="1">
        <f>IFERROR(VLOOKUP(Filiais_Petz4[[#This Row],[FILIAL]],'[4]PETZ E ZEEDOG'!$B:$H,7,0),"")</f>
        <v>0</v>
      </c>
      <c r="G599" t="str">
        <f>IFERROR(VLOOKUP(Filiais_Petz4[[#This Row],[FILIAL]],'[4]PETZ E ZEEDOG'!$B$2:$R$1103,8,0),"")</f>
        <v/>
      </c>
      <c r="H599" t="str">
        <f>IFERROR(VLOOKUP(Filiais_Petz4[[#This Row],[FILIAL]],'[4]PETZ E ZEEDOG'!$B:$J,9,0),"")</f>
        <v/>
      </c>
      <c r="I599" t="str">
        <f>IFERROR(VLOOKUP(Filiais_Petz4[[#This Row],[FILIAL]],'[4]PETZ E ZEEDOG'!$B:$K,10,0),"")</f>
        <v/>
      </c>
      <c r="J599">
        <f>IFERROR(VLOOKUP(Filiais_Petz4[[#This Row],[FILIAL]],'[4]PETZ E ZEEDOG'!$B$2:$R$1103,11,0),"")</f>
        <v>0</v>
      </c>
      <c r="K599" s="89" t="str">
        <f>IFERROR(VLOOKUP(Filiais_Petz4[[#This Row],[FILIAL]],'[4]PETZ E ZEEDOG'!$B:$M,12,0),"")</f>
        <v/>
      </c>
      <c r="L599" t="str">
        <f>IFERROR(VLOOKUP(Filiais_Petz4[[#This Row],[FILIAL]],'[4]PETZ E ZEEDOG'!$B:$N,13,0),"")</f>
        <v/>
      </c>
      <c r="M599" t="str">
        <f>IFERROR(VLOOKUP(Filiais_Petz4[[#This Row],[FILIAL]],'[4]PETZ E ZEEDOG'!$B:$O,14,0),"")</f>
        <v/>
      </c>
      <c r="N599" t="str">
        <f>IFERROR(VLOOKUP(Filiais_Petz4[[#This Row],[FILIAL]],'[4]PETZ E ZEEDOG'!$B:$P,15,0),"")</f>
        <v>N</v>
      </c>
      <c r="O599" t="str">
        <f>IFERROR(VLOOKUP(Filiais_Petz4[[#This Row],[FILIAL]],'[4]PETZ E ZEEDOG'!$B:$Q,16,0),"")</f>
        <v/>
      </c>
      <c r="P599" t="str">
        <f>IFERROR(VLOOKUP(Filiais_Petz4[[#This Row],[FILIAL]],'[4]PETZ E ZEEDOG'!$B:$R,17,0),"")</f>
        <v/>
      </c>
      <c r="Q599" t="str">
        <f>IFERROR(VLOOKUP(Filiais_Petz4[[#This Row],[FILIAL]],'[4]PETZ E ZEEDOG'!$B:$C,2,0),"")</f>
        <v/>
      </c>
    </row>
    <row r="600" spans="1:17" ht="14.45" hidden="1" customHeight="1" x14ac:dyDescent="0.25">
      <c r="A600" t="s">
        <v>653</v>
      </c>
      <c r="B600" t="str">
        <f>IFERROR(VLOOKUP(Filiais_Petz4[[#This Row],[FILIAL]],'[4]PETZ E ZEEDOG'!$B:$D,3,0),"")</f>
        <v/>
      </c>
      <c r="C600" t="str">
        <f>IFERROR(VLOOKUP(Filiais_Petz4[[#This Row],[FILIAL]],'[4]PETZ E ZEEDOG'!$B:$E,4,0),"")</f>
        <v/>
      </c>
      <c r="D600" t="str">
        <f>IFERROR(VLOOKUP(Filiais_Petz4[[#This Row],[FILIAL]],'[4]PETZ E ZEEDOG'!$B:$F,5,0),"")</f>
        <v/>
      </c>
      <c r="E600" t="str">
        <f>IFERROR(VLOOKUP(Filiais_Petz4[[#This Row],[FILIAL]],'[4]PETZ E ZEEDOG'!$B:$G,6,0),"")</f>
        <v/>
      </c>
      <c r="F600" s="1">
        <f>IFERROR(VLOOKUP(Filiais_Petz4[[#This Row],[FILIAL]],'[4]PETZ E ZEEDOG'!$B:$H,7,0),"")</f>
        <v>0</v>
      </c>
      <c r="G600" t="str">
        <f>IFERROR(VLOOKUP(Filiais_Petz4[[#This Row],[FILIAL]],'[4]PETZ E ZEEDOG'!$B$2:$R$1103,8,0),"")</f>
        <v/>
      </c>
      <c r="H600" t="str">
        <f>IFERROR(VLOOKUP(Filiais_Petz4[[#This Row],[FILIAL]],'[4]PETZ E ZEEDOG'!$B:$J,9,0),"")</f>
        <v/>
      </c>
      <c r="I600" t="str">
        <f>IFERROR(VLOOKUP(Filiais_Petz4[[#This Row],[FILIAL]],'[4]PETZ E ZEEDOG'!$B:$K,10,0),"")</f>
        <v/>
      </c>
      <c r="J600">
        <f>IFERROR(VLOOKUP(Filiais_Petz4[[#This Row],[FILIAL]],'[4]PETZ E ZEEDOG'!$B$2:$R$1103,11,0),"")</f>
        <v>0</v>
      </c>
      <c r="K600" s="89" t="str">
        <f>IFERROR(VLOOKUP(Filiais_Petz4[[#This Row],[FILIAL]],'[4]PETZ E ZEEDOG'!$B:$M,12,0),"")</f>
        <v/>
      </c>
      <c r="L600" t="str">
        <f>IFERROR(VLOOKUP(Filiais_Petz4[[#This Row],[FILIAL]],'[4]PETZ E ZEEDOG'!$B:$N,13,0),"")</f>
        <v/>
      </c>
      <c r="M600" t="str">
        <f>IFERROR(VLOOKUP(Filiais_Petz4[[#This Row],[FILIAL]],'[4]PETZ E ZEEDOG'!$B:$O,14,0),"")</f>
        <v/>
      </c>
      <c r="N600" t="str">
        <f>IFERROR(VLOOKUP(Filiais_Petz4[[#This Row],[FILIAL]],'[4]PETZ E ZEEDOG'!$B:$P,15,0),"")</f>
        <v>N</v>
      </c>
      <c r="O600" t="str">
        <f>IFERROR(VLOOKUP(Filiais_Petz4[[#This Row],[FILIAL]],'[4]PETZ E ZEEDOG'!$B:$Q,16,0),"")</f>
        <v/>
      </c>
      <c r="P600" t="str">
        <f>IFERROR(VLOOKUP(Filiais_Petz4[[#This Row],[FILIAL]],'[4]PETZ E ZEEDOG'!$B:$R,17,0),"")</f>
        <v/>
      </c>
      <c r="Q600" t="str">
        <f>IFERROR(VLOOKUP(Filiais_Petz4[[#This Row],[FILIAL]],'[4]PETZ E ZEEDOG'!$B:$C,2,0),"")</f>
        <v/>
      </c>
    </row>
    <row r="601" spans="1:17" ht="14.45" hidden="1" customHeight="1" x14ac:dyDescent="0.25">
      <c r="A601" t="s">
        <v>654</v>
      </c>
      <c r="B601" t="str">
        <f>IFERROR(VLOOKUP(Filiais_Petz4[[#This Row],[FILIAL]],'[4]PETZ E ZEEDOG'!$B:$D,3,0),"")</f>
        <v/>
      </c>
      <c r="C601" t="str">
        <f>IFERROR(VLOOKUP(Filiais_Petz4[[#This Row],[FILIAL]],'[4]PETZ E ZEEDOG'!$B:$E,4,0),"")</f>
        <v/>
      </c>
      <c r="D601" t="str">
        <f>IFERROR(VLOOKUP(Filiais_Petz4[[#This Row],[FILIAL]],'[4]PETZ E ZEEDOG'!$B:$F,5,0),"")</f>
        <v/>
      </c>
      <c r="E601" t="str">
        <f>IFERROR(VLOOKUP(Filiais_Petz4[[#This Row],[FILIAL]],'[4]PETZ E ZEEDOG'!$B:$G,6,0),"")</f>
        <v/>
      </c>
      <c r="F601" s="1">
        <f>IFERROR(VLOOKUP(Filiais_Petz4[[#This Row],[FILIAL]],'[4]PETZ E ZEEDOG'!$B:$H,7,0),"")</f>
        <v>0</v>
      </c>
      <c r="G601" t="str">
        <f>IFERROR(VLOOKUP(Filiais_Petz4[[#This Row],[FILIAL]],'[4]PETZ E ZEEDOG'!$B$2:$R$1103,8,0),"")</f>
        <v/>
      </c>
      <c r="H601" t="str">
        <f>IFERROR(VLOOKUP(Filiais_Petz4[[#This Row],[FILIAL]],'[4]PETZ E ZEEDOG'!$B:$J,9,0),"")</f>
        <v/>
      </c>
      <c r="I601" t="str">
        <f>IFERROR(VLOOKUP(Filiais_Petz4[[#This Row],[FILIAL]],'[4]PETZ E ZEEDOG'!$B:$K,10,0),"")</f>
        <v/>
      </c>
      <c r="J601">
        <f>IFERROR(VLOOKUP(Filiais_Petz4[[#This Row],[FILIAL]],'[4]PETZ E ZEEDOG'!$B$2:$R$1103,11,0),"")</f>
        <v>0</v>
      </c>
      <c r="K601" s="89" t="str">
        <f>IFERROR(VLOOKUP(Filiais_Petz4[[#This Row],[FILIAL]],'[4]PETZ E ZEEDOG'!$B:$M,12,0),"")</f>
        <v/>
      </c>
      <c r="L601" t="str">
        <f>IFERROR(VLOOKUP(Filiais_Petz4[[#This Row],[FILIAL]],'[4]PETZ E ZEEDOG'!$B:$N,13,0),"")</f>
        <v/>
      </c>
      <c r="M601" t="str">
        <f>IFERROR(VLOOKUP(Filiais_Petz4[[#This Row],[FILIAL]],'[4]PETZ E ZEEDOG'!$B:$O,14,0),"")</f>
        <v/>
      </c>
      <c r="N601" t="str">
        <f>IFERROR(VLOOKUP(Filiais_Petz4[[#This Row],[FILIAL]],'[4]PETZ E ZEEDOG'!$B:$P,15,0),"")</f>
        <v>N</v>
      </c>
      <c r="O601" t="str">
        <f>IFERROR(VLOOKUP(Filiais_Petz4[[#This Row],[FILIAL]],'[4]PETZ E ZEEDOG'!$B:$Q,16,0),"")</f>
        <v/>
      </c>
      <c r="P601" t="str">
        <f>IFERROR(VLOOKUP(Filiais_Petz4[[#This Row],[FILIAL]],'[4]PETZ E ZEEDOG'!$B:$R,17,0),"")</f>
        <v/>
      </c>
      <c r="Q601" t="str">
        <f>IFERROR(VLOOKUP(Filiais_Petz4[[#This Row],[FILIAL]],'[4]PETZ E ZEEDOG'!$B:$C,2,0),"")</f>
        <v/>
      </c>
    </row>
    <row r="602" spans="1:17" ht="14.45" hidden="1" customHeight="1" x14ac:dyDescent="0.25">
      <c r="A602" t="s">
        <v>655</v>
      </c>
      <c r="B602" t="str">
        <f>IFERROR(VLOOKUP(Filiais_Petz4[[#This Row],[FILIAL]],'[4]PETZ E ZEEDOG'!$B:$D,3,0),"")</f>
        <v/>
      </c>
      <c r="C602" t="str">
        <f>IFERROR(VLOOKUP(Filiais_Petz4[[#This Row],[FILIAL]],'[4]PETZ E ZEEDOG'!$B:$E,4,0),"")</f>
        <v/>
      </c>
      <c r="D602" t="str">
        <f>IFERROR(VLOOKUP(Filiais_Petz4[[#This Row],[FILIAL]],'[4]PETZ E ZEEDOG'!$B:$F,5,0),"")</f>
        <v/>
      </c>
      <c r="E602" t="str">
        <f>IFERROR(VLOOKUP(Filiais_Petz4[[#This Row],[FILIAL]],'[4]PETZ E ZEEDOG'!$B:$G,6,0),"")</f>
        <v/>
      </c>
      <c r="F602" s="1">
        <f>IFERROR(VLOOKUP(Filiais_Petz4[[#This Row],[FILIAL]],'[4]PETZ E ZEEDOG'!$B:$H,7,0),"")</f>
        <v>0</v>
      </c>
      <c r="G602" t="str">
        <f>IFERROR(VLOOKUP(Filiais_Petz4[[#This Row],[FILIAL]],'[4]PETZ E ZEEDOG'!$B$2:$R$1103,8,0),"")</f>
        <v/>
      </c>
      <c r="H602" t="str">
        <f>IFERROR(VLOOKUP(Filiais_Petz4[[#This Row],[FILIAL]],'[4]PETZ E ZEEDOG'!$B:$J,9,0),"")</f>
        <v/>
      </c>
      <c r="I602" t="str">
        <f>IFERROR(VLOOKUP(Filiais_Petz4[[#This Row],[FILIAL]],'[4]PETZ E ZEEDOG'!$B:$K,10,0),"")</f>
        <v/>
      </c>
      <c r="J602">
        <f>IFERROR(VLOOKUP(Filiais_Petz4[[#This Row],[FILIAL]],'[4]PETZ E ZEEDOG'!$B$2:$R$1103,11,0),"")</f>
        <v>0</v>
      </c>
      <c r="K602" s="89" t="str">
        <f>IFERROR(VLOOKUP(Filiais_Petz4[[#This Row],[FILIAL]],'[4]PETZ E ZEEDOG'!$B:$M,12,0),"")</f>
        <v/>
      </c>
      <c r="L602" t="str">
        <f>IFERROR(VLOOKUP(Filiais_Petz4[[#This Row],[FILIAL]],'[4]PETZ E ZEEDOG'!$B:$N,13,0),"")</f>
        <v/>
      </c>
      <c r="M602" t="str">
        <f>IFERROR(VLOOKUP(Filiais_Petz4[[#This Row],[FILIAL]],'[4]PETZ E ZEEDOG'!$B:$O,14,0),"")</f>
        <v/>
      </c>
      <c r="N602" t="str">
        <f>IFERROR(VLOOKUP(Filiais_Petz4[[#This Row],[FILIAL]],'[4]PETZ E ZEEDOG'!$B:$P,15,0),"")</f>
        <v>N</v>
      </c>
      <c r="O602" t="str">
        <f>IFERROR(VLOOKUP(Filiais_Petz4[[#This Row],[FILIAL]],'[4]PETZ E ZEEDOG'!$B:$Q,16,0),"")</f>
        <v/>
      </c>
      <c r="P602" t="str">
        <f>IFERROR(VLOOKUP(Filiais_Petz4[[#This Row],[FILIAL]],'[4]PETZ E ZEEDOG'!$B:$R,17,0),"")</f>
        <v/>
      </c>
      <c r="Q602" t="str">
        <f>IFERROR(VLOOKUP(Filiais_Petz4[[#This Row],[FILIAL]],'[4]PETZ E ZEEDOG'!$B:$C,2,0),"")</f>
        <v/>
      </c>
    </row>
    <row r="603" spans="1:17" ht="14.45" hidden="1" customHeight="1" x14ac:dyDescent="0.25">
      <c r="A603" t="s">
        <v>656</v>
      </c>
      <c r="B603" t="str">
        <f>IFERROR(VLOOKUP(Filiais_Petz4[[#This Row],[FILIAL]],'[4]PETZ E ZEEDOG'!$B:$D,3,0),"")</f>
        <v/>
      </c>
      <c r="C603" t="str">
        <f>IFERROR(VLOOKUP(Filiais_Petz4[[#This Row],[FILIAL]],'[4]PETZ E ZEEDOG'!$B:$E,4,0),"")</f>
        <v/>
      </c>
      <c r="D603" t="str">
        <f>IFERROR(VLOOKUP(Filiais_Petz4[[#This Row],[FILIAL]],'[4]PETZ E ZEEDOG'!$B:$F,5,0),"")</f>
        <v/>
      </c>
      <c r="E603" t="str">
        <f>IFERROR(VLOOKUP(Filiais_Petz4[[#This Row],[FILIAL]],'[4]PETZ E ZEEDOG'!$B:$G,6,0),"")</f>
        <v/>
      </c>
      <c r="F603" s="1">
        <f>IFERROR(VLOOKUP(Filiais_Petz4[[#This Row],[FILIAL]],'[4]PETZ E ZEEDOG'!$B:$H,7,0),"")</f>
        <v>0</v>
      </c>
      <c r="G603" t="str">
        <f>IFERROR(VLOOKUP(Filiais_Petz4[[#This Row],[FILIAL]],'[4]PETZ E ZEEDOG'!$B$2:$R$1103,8,0),"")</f>
        <v/>
      </c>
      <c r="H603" t="str">
        <f>IFERROR(VLOOKUP(Filiais_Petz4[[#This Row],[FILIAL]],'[4]PETZ E ZEEDOG'!$B:$J,9,0),"")</f>
        <v/>
      </c>
      <c r="I603" t="str">
        <f>IFERROR(VLOOKUP(Filiais_Petz4[[#This Row],[FILIAL]],'[4]PETZ E ZEEDOG'!$B:$K,10,0),"")</f>
        <v/>
      </c>
      <c r="J603">
        <f>IFERROR(VLOOKUP(Filiais_Petz4[[#This Row],[FILIAL]],'[4]PETZ E ZEEDOG'!$B$2:$R$1103,11,0),"")</f>
        <v>0</v>
      </c>
      <c r="K603" s="89" t="str">
        <f>IFERROR(VLOOKUP(Filiais_Petz4[[#This Row],[FILIAL]],'[4]PETZ E ZEEDOG'!$B:$M,12,0),"")</f>
        <v/>
      </c>
      <c r="L603" t="str">
        <f>IFERROR(VLOOKUP(Filiais_Petz4[[#This Row],[FILIAL]],'[4]PETZ E ZEEDOG'!$B:$N,13,0),"")</f>
        <v/>
      </c>
      <c r="M603" t="str">
        <f>IFERROR(VLOOKUP(Filiais_Petz4[[#This Row],[FILIAL]],'[4]PETZ E ZEEDOG'!$B:$O,14,0),"")</f>
        <v/>
      </c>
      <c r="N603" t="str">
        <f>IFERROR(VLOOKUP(Filiais_Petz4[[#This Row],[FILIAL]],'[4]PETZ E ZEEDOG'!$B:$P,15,0),"")</f>
        <v>N</v>
      </c>
      <c r="O603" t="str">
        <f>IFERROR(VLOOKUP(Filiais_Petz4[[#This Row],[FILIAL]],'[4]PETZ E ZEEDOG'!$B:$Q,16,0),"")</f>
        <v/>
      </c>
      <c r="P603" t="str">
        <f>IFERROR(VLOOKUP(Filiais_Petz4[[#This Row],[FILIAL]],'[4]PETZ E ZEEDOG'!$B:$R,17,0),"")</f>
        <v/>
      </c>
      <c r="Q603" t="str">
        <f>IFERROR(VLOOKUP(Filiais_Petz4[[#This Row],[FILIAL]],'[4]PETZ E ZEEDOG'!$B:$C,2,0),"")</f>
        <v/>
      </c>
    </row>
    <row r="604" spans="1:17" ht="14.45" hidden="1" customHeight="1" x14ac:dyDescent="0.25">
      <c r="A604" t="s">
        <v>657</v>
      </c>
      <c r="B604" t="str">
        <f>IFERROR(VLOOKUP(Filiais_Petz4[[#This Row],[FILIAL]],'[4]PETZ E ZEEDOG'!$B:$D,3,0),"")</f>
        <v/>
      </c>
      <c r="C604" t="str">
        <f>IFERROR(VLOOKUP(Filiais_Petz4[[#This Row],[FILIAL]],'[4]PETZ E ZEEDOG'!$B:$E,4,0),"")</f>
        <v/>
      </c>
      <c r="D604" t="str">
        <f>IFERROR(VLOOKUP(Filiais_Petz4[[#This Row],[FILIAL]],'[4]PETZ E ZEEDOG'!$B:$F,5,0),"")</f>
        <v/>
      </c>
      <c r="E604" t="str">
        <f>IFERROR(VLOOKUP(Filiais_Petz4[[#This Row],[FILIAL]],'[4]PETZ E ZEEDOG'!$B:$G,6,0),"")</f>
        <v/>
      </c>
      <c r="F604" s="1">
        <f>IFERROR(VLOOKUP(Filiais_Petz4[[#This Row],[FILIAL]],'[4]PETZ E ZEEDOG'!$B:$H,7,0),"")</f>
        <v>0</v>
      </c>
      <c r="G604" t="str">
        <f>IFERROR(VLOOKUP(Filiais_Petz4[[#This Row],[FILIAL]],'[4]PETZ E ZEEDOG'!$B$2:$R$1103,8,0),"")</f>
        <v/>
      </c>
      <c r="H604" t="str">
        <f>IFERROR(VLOOKUP(Filiais_Petz4[[#This Row],[FILIAL]],'[4]PETZ E ZEEDOG'!$B:$J,9,0),"")</f>
        <v/>
      </c>
      <c r="I604" t="str">
        <f>IFERROR(VLOOKUP(Filiais_Petz4[[#This Row],[FILIAL]],'[4]PETZ E ZEEDOG'!$B:$K,10,0),"")</f>
        <v/>
      </c>
      <c r="J604">
        <f>IFERROR(VLOOKUP(Filiais_Petz4[[#This Row],[FILIAL]],'[4]PETZ E ZEEDOG'!$B$2:$R$1103,11,0),"")</f>
        <v>0</v>
      </c>
      <c r="K604" s="89" t="str">
        <f>IFERROR(VLOOKUP(Filiais_Petz4[[#This Row],[FILIAL]],'[4]PETZ E ZEEDOG'!$B:$M,12,0),"")</f>
        <v/>
      </c>
      <c r="L604" t="str">
        <f>IFERROR(VLOOKUP(Filiais_Petz4[[#This Row],[FILIAL]],'[4]PETZ E ZEEDOG'!$B:$N,13,0),"")</f>
        <v/>
      </c>
      <c r="M604" t="str">
        <f>IFERROR(VLOOKUP(Filiais_Petz4[[#This Row],[FILIAL]],'[4]PETZ E ZEEDOG'!$B:$O,14,0),"")</f>
        <v/>
      </c>
      <c r="N604" t="str">
        <f>IFERROR(VLOOKUP(Filiais_Petz4[[#This Row],[FILIAL]],'[4]PETZ E ZEEDOG'!$B:$P,15,0),"")</f>
        <v>N</v>
      </c>
      <c r="O604" t="str">
        <f>IFERROR(VLOOKUP(Filiais_Petz4[[#This Row],[FILIAL]],'[4]PETZ E ZEEDOG'!$B:$Q,16,0),"")</f>
        <v/>
      </c>
      <c r="P604" t="str">
        <f>IFERROR(VLOOKUP(Filiais_Petz4[[#This Row],[FILIAL]],'[4]PETZ E ZEEDOG'!$B:$R,17,0),"")</f>
        <v/>
      </c>
      <c r="Q604" t="str">
        <f>IFERROR(VLOOKUP(Filiais_Petz4[[#This Row],[FILIAL]],'[4]PETZ E ZEEDOG'!$B:$C,2,0),"")</f>
        <v/>
      </c>
    </row>
    <row r="605" spans="1:17" ht="14.45" hidden="1" customHeight="1" x14ac:dyDescent="0.25">
      <c r="A605" t="s">
        <v>658</v>
      </c>
      <c r="B605" t="str">
        <f>IFERROR(VLOOKUP(Filiais_Petz4[[#This Row],[FILIAL]],'[4]PETZ E ZEEDOG'!$B:$D,3,0),"")</f>
        <v/>
      </c>
      <c r="C605" t="str">
        <f>IFERROR(VLOOKUP(Filiais_Petz4[[#This Row],[FILIAL]],'[4]PETZ E ZEEDOG'!$B:$E,4,0),"")</f>
        <v/>
      </c>
      <c r="D605" t="str">
        <f>IFERROR(VLOOKUP(Filiais_Petz4[[#This Row],[FILIAL]],'[4]PETZ E ZEEDOG'!$B:$F,5,0),"")</f>
        <v/>
      </c>
      <c r="E605" t="str">
        <f>IFERROR(VLOOKUP(Filiais_Petz4[[#This Row],[FILIAL]],'[4]PETZ E ZEEDOG'!$B:$G,6,0),"")</f>
        <v/>
      </c>
      <c r="F605" s="1">
        <f>IFERROR(VLOOKUP(Filiais_Petz4[[#This Row],[FILIAL]],'[4]PETZ E ZEEDOG'!$B:$H,7,0),"")</f>
        <v>0</v>
      </c>
      <c r="G605" t="str">
        <f>IFERROR(VLOOKUP(Filiais_Petz4[[#This Row],[FILIAL]],'[4]PETZ E ZEEDOG'!$B$2:$R$1103,8,0),"")</f>
        <v/>
      </c>
      <c r="H605" t="str">
        <f>IFERROR(VLOOKUP(Filiais_Petz4[[#This Row],[FILIAL]],'[4]PETZ E ZEEDOG'!$B:$J,9,0),"")</f>
        <v/>
      </c>
      <c r="I605" t="str">
        <f>IFERROR(VLOOKUP(Filiais_Petz4[[#This Row],[FILIAL]],'[4]PETZ E ZEEDOG'!$B:$K,10,0),"")</f>
        <v/>
      </c>
      <c r="J605">
        <f>IFERROR(VLOOKUP(Filiais_Petz4[[#This Row],[FILIAL]],'[4]PETZ E ZEEDOG'!$B$2:$R$1103,11,0),"")</f>
        <v>0</v>
      </c>
      <c r="K605" s="89" t="str">
        <f>IFERROR(VLOOKUP(Filiais_Petz4[[#This Row],[FILIAL]],'[4]PETZ E ZEEDOG'!$B:$M,12,0),"")</f>
        <v/>
      </c>
      <c r="L605" t="str">
        <f>IFERROR(VLOOKUP(Filiais_Petz4[[#This Row],[FILIAL]],'[4]PETZ E ZEEDOG'!$B:$N,13,0),"")</f>
        <v/>
      </c>
      <c r="M605" t="str">
        <f>IFERROR(VLOOKUP(Filiais_Petz4[[#This Row],[FILIAL]],'[4]PETZ E ZEEDOG'!$B:$O,14,0),"")</f>
        <v/>
      </c>
      <c r="N605" t="str">
        <f>IFERROR(VLOOKUP(Filiais_Petz4[[#This Row],[FILIAL]],'[4]PETZ E ZEEDOG'!$B:$P,15,0),"")</f>
        <v>N</v>
      </c>
      <c r="O605" t="str">
        <f>IFERROR(VLOOKUP(Filiais_Petz4[[#This Row],[FILIAL]],'[4]PETZ E ZEEDOG'!$B:$Q,16,0),"")</f>
        <v/>
      </c>
      <c r="P605" t="str">
        <f>IFERROR(VLOOKUP(Filiais_Petz4[[#This Row],[FILIAL]],'[4]PETZ E ZEEDOG'!$B:$R,17,0),"")</f>
        <v/>
      </c>
      <c r="Q605" t="str">
        <f>IFERROR(VLOOKUP(Filiais_Petz4[[#This Row],[FILIAL]],'[4]PETZ E ZEEDOG'!$B:$C,2,0),"")</f>
        <v/>
      </c>
    </row>
    <row r="606" spans="1:17" ht="14.45" hidden="1" customHeight="1" x14ac:dyDescent="0.25">
      <c r="A606" t="s">
        <v>659</v>
      </c>
      <c r="B606" t="str">
        <f>IFERROR(VLOOKUP(Filiais_Petz4[[#This Row],[FILIAL]],'[4]PETZ E ZEEDOG'!$B:$D,3,0),"")</f>
        <v/>
      </c>
      <c r="C606" t="str">
        <f>IFERROR(VLOOKUP(Filiais_Petz4[[#This Row],[FILIAL]],'[4]PETZ E ZEEDOG'!$B:$E,4,0),"")</f>
        <v/>
      </c>
      <c r="D606" t="str">
        <f>IFERROR(VLOOKUP(Filiais_Petz4[[#This Row],[FILIAL]],'[4]PETZ E ZEEDOG'!$B:$F,5,0),"")</f>
        <v/>
      </c>
      <c r="E606" t="str">
        <f>IFERROR(VLOOKUP(Filiais_Petz4[[#This Row],[FILIAL]],'[4]PETZ E ZEEDOG'!$B:$G,6,0),"")</f>
        <v/>
      </c>
      <c r="F606" s="1">
        <f>IFERROR(VLOOKUP(Filiais_Petz4[[#This Row],[FILIAL]],'[4]PETZ E ZEEDOG'!$B:$H,7,0),"")</f>
        <v>0</v>
      </c>
      <c r="G606" t="str">
        <f>IFERROR(VLOOKUP(Filiais_Petz4[[#This Row],[FILIAL]],'[4]PETZ E ZEEDOG'!$B$2:$R$1103,8,0),"")</f>
        <v/>
      </c>
      <c r="H606" t="str">
        <f>IFERROR(VLOOKUP(Filiais_Petz4[[#This Row],[FILIAL]],'[4]PETZ E ZEEDOG'!$B:$J,9,0),"")</f>
        <v/>
      </c>
      <c r="I606" t="str">
        <f>IFERROR(VLOOKUP(Filiais_Petz4[[#This Row],[FILIAL]],'[4]PETZ E ZEEDOG'!$B:$K,10,0),"")</f>
        <v/>
      </c>
      <c r="J606">
        <f>IFERROR(VLOOKUP(Filiais_Petz4[[#This Row],[FILIAL]],'[4]PETZ E ZEEDOG'!$B$2:$R$1103,11,0),"")</f>
        <v>0</v>
      </c>
      <c r="K606" s="89" t="str">
        <f>IFERROR(VLOOKUP(Filiais_Petz4[[#This Row],[FILIAL]],'[4]PETZ E ZEEDOG'!$B:$M,12,0),"")</f>
        <v/>
      </c>
      <c r="L606" t="str">
        <f>IFERROR(VLOOKUP(Filiais_Petz4[[#This Row],[FILIAL]],'[4]PETZ E ZEEDOG'!$B:$N,13,0),"")</f>
        <v/>
      </c>
      <c r="M606" t="str">
        <f>IFERROR(VLOOKUP(Filiais_Petz4[[#This Row],[FILIAL]],'[4]PETZ E ZEEDOG'!$B:$O,14,0),"")</f>
        <v/>
      </c>
      <c r="N606" t="str">
        <f>IFERROR(VLOOKUP(Filiais_Petz4[[#This Row],[FILIAL]],'[4]PETZ E ZEEDOG'!$B:$P,15,0),"")</f>
        <v>N</v>
      </c>
      <c r="O606" t="str">
        <f>IFERROR(VLOOKUP(Filiais_Petz4[[#This Row],[FILIAL]],'[4]PETZ E ZEEDOG'!$B:$Q,16,0),"")</f>
        <v/>
      </c>
      <c r="P606" t="str">
        <f>IFERROR(VLOOKUP(Filiais_Petz4[[#This Row],[FILIAL]],'[4]PETZ E ZEEDOG'!$B:$R,17,0),"")</f>
        <v/>
      </c>
      <c r="Q606" t="str">
        <f>IFERROR(VLOOKUP(Filiais_Petz4[[#This Row],[FILIAL]],'[4]PETZ E ZEEDOG'!$B:$C,2,0),"")</f>
        <v/>
      </c>
    </row>
    <row r="607" spans="1:17" ht="14.45" hidden="1" customHeight="1" x14ac:dyDescent="0.25">
      <c r="A607" t="s">
        <v>660</v>
      </c>
      <c r="B607" t="str">
        <f>IFERROR(VLOOKUP(Filiais_Petz4[[#This Row],[FILIAL]],'[4]PETZ E ZEEDOG'!$B:$D,3,0),"")</f>
        <v/>
      </c>
      <c r="C607" t="str">
        <f>IFERROR(VLOOKUP(Filiais_Petz4[[#This Row],[FILIAL]],'[4]PETZ E ZEEDOG'!$B:$E,4,0),"")</f>
        <v/>
      </c>
      <c r="D607" t="str">
        <f>IFERROR(VLOOKUP(Filiais_Petz4[[#This Row],[FILIAL]],'[4]PETZ E ZEEDOG'!$B:$F,5,0),"")</f>
        <v/>
      </c>
      <c r="E607" t="str">
        <f>IFERROR(VLOOKUP(Filiais_Petz4[[#This Row],[FILIAL]],'[4]PETZ E ZEEDOG'!$B:$G,6,0),"")</f>
        <v/>
      </c>
      <c r="F607" s="1">
        <f>IFERROR(VLOOKUP(Filiais_Petz4[[#This Row],[FILIAL]],'[4]PETZ E ZEEDOG'!$B:$H,7,0),"")</f>
        <v>0</v>
      </c>
      <c r="G607" t="str">
        <f>IFERROR(VLOOKUP(Filiais_Petz4[[#This Row],[FILIAL]],'[4]PETZ E ZEEDOG'!$B$2:$R$1103,8,0),"")</f>
        <v/>
      </c>
      <c r="H607" t="str">
        <f>IFERROR(VLOOKUP(Filiais_Petz4[[#This Row],[FILIAL]],'[4]PETZ E ZEEDOG'!$B:$J,9,0),"")</f>
        <v/>
      </c>
      <c r="I607" t="str">
        <f>IFERROR(VLOOKUP(Filiais_Petz4[[#This Row],[FILIAL]],'[4]PETZ E ZEEDOG'!$B:$K,10,0),"")</f>
        <v/>
      </c>
      <c r="J607">
        <f>IFERROR(VLOOKUP(Filiais_Petz4[[#This Row],[FILIAL]],'[4]PETZ E ZEEDOG'!$B$2:$R$1103,11,0),"")</f>
        <v>0</v>
      </c>
      <c r="K607" s="89" t="str">
        <f>IFERROR(VLOOKUP(Filiais_Petz4[[#This Row],[FILIAL]],'[4]PETZ E ZEEDOG'!$B:$M,12,0),"")</f>
        <v/>
      </c>
      <c r="L607" t="str">
        <f>IFERROR(VLOOKUP(Filiais_Petz4[[#This Row],[FILIAL]],'[4]PETZ E ZEEDOG'!$B:$N,13,0),"")</f>
        <v/>
      </c>
      <c r="M607" t="str">
        <f>IFERROR(VLOOKUP(Filiais_Petz4[[#This Row],[FILIAL]],'[4]PETZ E ZEEDOG'!$B:$O,14,0),"")</f>
        <v/>
      </c>
      <c r="N607" t="str">
        <f>IFERROR(VLOOKUP(Filiais_Petz4[[#This Row],[FILIAL]],'[4]PETZ E ZEEDOG'!$B:$P,15,0),"")</f>
        <v>N</v>
      </c>
      <c r="O607" t="str">
        <f>IFERROR(VLOOKUP(Filiais_Petz4[[#This Row],[FILIAL]],'[4]PETZ E ZEEDOG'!$B:$Q,16,0),"")</f>
        <v/>
      </c>
      <c r="P607" t="str">
        <f>IFERROR(VLOOKUP(Filiais_Petz4[[#This Row],[FILIAL]],'[4]PETZ E ZEEDOG'!$B:$R,17,0),"")</f>
        <v/>
      </c>
      <c r="Q607" t="str">
        <f>IFERROR(VLOOKUP(Filiais_Petz4[[#This Row],[FILIAL]],'[4]PETZ E ZEEDOG'!$B:$C,2,0),"")</f>
        <v/>
      </c>
    </row>
    <row r="608" spans="1:17" ht="14.45" hidden="1" customHeight="1" x14ac:dyDescent="0.25">
      <c r="A608" t="s">
        <v>661</v>
      </c>
      <c r="B608" t="str">
        <f>IFERROR(VLOOKUP(Filiais_Petz4[[#This Row],[FILIAL]],'[4]PETZ E ZEEDOG'!$B:$D,3,0),"")</f>
        <v/>
      </c>
      <c r="C608" t="str">
        <f>IFERROR(VLOOKUP(Filiais_Petz4[[#This Row],[FILIAL]],'[4]PETZ E ZEEDOG'!$B:$E,4,0),"")</f>
        <v/>
      </c>
      <c r="D608" t="str">
        <f>IFERROR(VLOOKUP(Filiais_Petz4[[#This Row],[FILIAL]],'[4]PETZ E ZEEDOG'!$B:$F,5,0),"")</f>
        <v/>
      </c>
      <c r="E608" t="str">
        <f>IFERROR(VLOOKUP(Filiais_Petz4[[#This Row],[FILIAL]],'[4]PETZ E ZEEDOG'!$B:$G,6,0),"")</f>
        <v/>
      </c>
      <c r="F608" s="1">
        <f>IFERROR(VLOOKUP(Filiais_Petz4[[#This Row],[FILIAL]],'[4]PETZ E ZEEDOG'!$B:$H,7,0),"")</f>
        <v>0</v>
      </c>
      <c r="G608" t="str">
        <f>IFERROR(VLOOKUP(Filiais_Petz4[[#This Row],[FILIAL]],'[4]PETZ E ZEEDOG'!$B$2:$R$1103,8,0),"")</f>
        <v/>
      </c>
      <c r="H608" t="str">
        <f>IFERROR(VLOOKUP(Filiais_Petz4[[#This Row],[FILIAL]],'[4]PETZ E ZEEDOG'!$B:$J,9,0),"")</f>
        <v/>
      </c>
      <c r="I608" t="str">
        <f>IFERROR(VLOOKUP(Filiais_Petz4[[#This Row],[FILIAL]],'[4]PETZ E ZEEDOG'!$B:$K,10,0),"")</f>
        <v/>
      </c>
      <c r="J608">
        <f>IFERROR(VLOOKUP(Filiais_Petz4[[#This Row],[FILIAL]],'[4]PETZ E ZEEDOG'!$B$2:$R$1103,11,0),"")</f>
        <v>0</v>
      </c>
      <c r="K608" s="89" t="str">
        <f>IFERROR(VLOOKUP(Filiais_Petz4[[#This Row],[FILIAL]],'[4]PETZ E ZEEDOG'!$B:$M,12,0),"")</f>
        <v/>
      </c>
      <c r="L608" t="str">
        <f>IFERROR(VLOOKUP(Filiais_Petz4[[#This Row],[FILIAL]],'[4]PETZ E ZEEDOG'!$B:$N,13,0),"")</f>
        <v/>
      </c>
      <c r="M608" t="str">
        <f>IFERROR(VLOOKUP(Filiais_Petz4[[#This Row],[FILIAL]],'[4]PETZ E ZEEDOG'!$B:$O,14,0),"")</f>
        <v/>
      </c>
      <c r="N608" t="str">
        <f>IFERROR(VLOOKUP(Filiais_Petz4[[#This Row],[FILIAL]],'[4]PETZ E ZEEDOG'!$B:$P,15,0),"")</f>
        <v>N</v>
      </c>
      <c r="O608" t="str">
        <f>IFERROR(VLOOKUP(Filiais_Petz4[[#This Row],[FILIAL]],'[4]PETZ E ZEEDOG'!$B:$Q,16,0),"")</f>
        <v/>
      </c>
      <c r="P608" t="str">
        <f>IFERROR(VLOOKUP(Filiais_Petz4[[#This Row],[FILIAL]],'[4]PETZ E ZEEDOG'!$B:$R,17,0),"")</f>
        <v/>
      </c>
      <c r="Q608" t="str">
        <f>IFERROR(VLOOKUP(Filiais_Petz4[[#This Row],[FILIAL]],'[4]PETZ E ZEEDOG'!$B:$C,2,0),"")</f>
        <v/>
      </c>
    </row>
    <row r="609" spans="1:17" ht="14.45" hidden="1" customHeight="1" x14ac:dyDescent="0.25">
      <c r="A609" t="s">
        <v>662</v>
      </c>
      <c r="B609" t="str">
        <f>IFERROR(VLOOKUP(Filiais_Petz4[[#This Row],[FILIAL]],'[4]PETZ E ZEEDOG'!$B:$D,3,0),"")</f>
        <v/>
      </c>
      <c r="C609" t="str">
        <f>IFERROR(VLOOKUP(Filiais_Petz4[[#This Row],[FILIAL]],'[4]PETZ E ZEEDOG'!$B:$E,4,0),"")</f>
        <v/>
      </c>
      <c r="D609" t="str">
        <f>IFERROR(VLOOKUP(Filiais_Petz4[[#This Row],[FILIAL]],'[4]PETZ E ZEEDOG'!$B:$F,5,0),"")</f>
        <v/>
      </c>
      <c r="E609" t="str">
        <f>IFERROR(VLOOKUP(Filiais_Petz4[[#This Row],[FILIAL]],'[4]PETZ E ZEEDOG'!$B:$G,6,0),"")</f>
        <v/>
      </c>
      <c r="F609" s="1">
        <f>IFERROR(VLOOKUP(Filiais_Petz4[[#This Row],[FILIAL]],'[4]PETZ E ZEEDOG'!$B:$H,7,0),"")</f>
        <v>0</v>
      </c>
      <c r="G609" t="str">
        <f>IFERROR(VLOOKUP(Filiais_Petz4[[#This Row],[FILIAL]],'[4]PETZ E ZEEDOG'!$B$2:$R$1103,8,0),"")</f>
        <v/>
      </c>
      <c r="H609" t="str">
        <f>IFERROR(VLOOKUP(Filiais_Petz4[[#This Row],[FILIAL]],'[4]PETZ E ZEEDOG'!$B:$J,9,0),"")</f>
        <v/>
      </c>
      <c r="I609" t="str">
        <f>IFERROR(VLOOKUP(Filiais_Petz4[[#This Row],[FILIAL]],'[4]PETZ E ZEEDOG'!$B:$K,10,0),"")</f>
        <v/>
      </c>
      <c r="J609">
        <f>IFERROR(VLOOKUP(Filiais_Petz4[[#This Row],[FILIAL]],'[4]PETZ E ZEEDOG'!$B$2:$R$1103,11,0),"")</f>
        <v>0</v>
      </c>
      <c r="K609" s="89" t="str">
        <f>IFERROR(VLOOKUP(Filiais_Petz4[[#This Row],[FILIAL]],'[4]PETZ E ZEEDOG'!$B:$M,12,0),"")</f>
        <v/>
      </c>
      <c r="L609" t="str">
        <f>IFERROR(VLOOKUP(Filiais_Petz4[[#This Row],[FILIAL]],'[4]PETZ E ZEEDOG'!$B:$N,13,0),"")</f>
        <v/>
      </c>
      <c r="M609" t="str">
        <f>IFERROR(VLOOKUP(Filiais_Petz4[[#This Row],[FILIAL]],'[4]PETZ E ZEEDOG'!$B:$O,14,0),"")</f>
        <v/>
      </c>
      <c r="N609" t="str">
        <f>IFERROR(VLOOKUP(Filiais_Petz4[[#This Row],[FILIAL]],'[4]PETZ E ZEEDOG'!$B:$P,15,0),"")</f>
        <v>N</v>
      </c>
      <c r="O609" t="str">
        <f>IFERROR(VLOOKUP(Filiais_Petz4[[#This Row],[FILIAL]],'[4]PETZ E ZEEDOG'!$B:$Q,16,0),"")</f>
        <v/>
      </c>
      <c r="P609" t="str">
        <f>IFERROR(VLOOKUP(Filiais_Petz4[[#This Row],[FILIAL]],'[4]PETZ E ZEEDOG'!$B:$R,17,0),"")</f>
        <v/>
      </c>
      <c r="Q609" t="str">
        <f>IFERROR(VLOOKUP(Filiais_Petz4[[#This Row],[FILIAL]],'[4]PETZ E ZEEDOG'!$B:$C,2,0),"")</f>
        <v/>
      </c>
    </row>
    <row r="610" spans="1:17" ht="14.45" hidden="1" customHeight="1" x14ac:dyDescent="0.25">
      <c r="A610" t="s">
        <v>663</v>
      </c>
      <c r="B610" t="str">
        <f>IFERROR(VLOOKUP(Filiais_Petz4[[#This Row],[FILIAL]],'[4]PETZ E ZEEDOG'!$B:$D,3,0),"")</f>
        <v/>
      </c>
      <c r="C610" t="str">
        <f>IFERROR(VLOOKUP(Filiais_Petz4[[#This Row],[FILIAL]],'[4]PETZ E ZEEDOG'!$B:$E,4,0),"")</f>
        <v/>
      </c>
      <c r="D610" t="str">
        <f>IFERROR(VLOOKUP(Filiais_Petz4[[#This Row],[FILIAL]],'[4]PETZ E ZEEDOG'!$B:$F,5,0),"")</f>
        <v/>
      </c>
      <c r="E610" t="str">
        <f>IFERROR(VLOOKUP(Filiais_Petz4[[#This Row],[FILIAL]],'[4]PETZ E ZEEDOG'!$B:$G,6,0),"")</f>
        <v/>
      </c>
      <c r="F610" s="1">
        <f>IFERROR(VLOOKUP(Filiais_Petz4[[#This Row],[FILIAL]],'[4]PETZ E ZEEDOG'!$B:$H,7,0),"")</f>
        <v>0</v>
      </c>
      <c r="G610" t="str">
        <f>IFERROR(VLOOKUP(Filiais_Petz4[[#This Row],[FILIAL]],'[4]PETZ E ZEEDOG'!$B$2:$R$1103,8,0),"")</f>
        <v/>
      </c>
      <c r="H610" t="str">
        <f>IFERROR(VLOOKUP(Filiais_Petz4[[#This Row],[FILIAL]],'[4]PETZ E ZEEDOG'!$B:$J,9,0),"")</f>
        <v/>
      </c>
      <c r="I610" t="str">
        <f>IFERROR(VLOOKUP(Filiais_Petz4[[#This Row],[FILIAL]],'[4]PETZ E ZEEDOG'!$B:$K,10,0),"")</f>
        <v/>
      </c>
      <c r="J610">
        <f>IFERROR(VLOOKUP(Filiais_Petz4[[#This Row],[FILIAL]],'[4]PETZ E ZEEDOG'!$B$2:$R$1103,11,0),"")</f>
        <v>0</v>
      </c>
      <c r="K610" s="89" t="str">
        <f>IFERROR(VLOOKUP(Filiais_Petz4[[#This Row],[FILIAL]],'[4]PETZ E ZEEDOG'!$B:$M,12,0),"")</f>
        <v/>
      </c>
      <c r="L610" t="str">
        <f>IFERROR(VLOOKUP(Filiais_Petz4[[#This Row],[FILIAL]],'[4]PETZ E ZEEDOG'!$B:$N,13,0),"")</f>
        <v/>
      </c>
      <c r="M610" t="str">
        <f>IFERROR(VLOOKUP(Filiais_Petz4[[#This Row],[FILIAL]],'[4]PETZ E ZEEDOG'!$B:$O,14,0),"")</f>
        <v/>
      </c>
      <c r="N610" t="str">
        <f>IFERROR(VLOOKUP(Filiais_Petz4[[#This Row],[FILIAL]],'[4]PETZ E ZEEDOG'!$B:$P,15,0),"")</f>
        <v>N</v>
      </c>
      <c r="O610" t="str">
        <f>IFERROR(VLOOKUP(Filiais_Petz4[[#This Row],[FILIAL]],'[4]PETZ E ZEEDOG'!$B:$Q,16,0),"")</f>
        <v/>
      </c>
      <c r="P610" t="str">
        <f>IFERROR(VLOOKUP(Filiais_Petz4[[#This Row],[FILIAL]],'[4]PETZ E ZEEDOG'!$B:$R,17,0),"")</f>
        <v/>
      </c>
      <c r="Q610" t="str">
        <f>IFERROR(VLOOKUP(Filiais_Petz4[[#This Row],[FILIAL]],'[4]PETZ E ZEEDOG'!$B:$C,2,0),"")</f>
        <v/>
      </c>
    </row>
    <row r="611" spans="1:17" ht="14.45" hidden="1" customHeight="1" x14ac:dyDescent="0.25">
      <c r="A611" t="s">
        <v>664</v>
      </c>
      <c r="B611" t="str">
        <f>IFERROR(VLOOKUP(Filiais_Petz4[[#This Row],[FILIAL]],'[4]PETZ E ZEEDOG'!$B:$D,3,0),"")</f>
        <v/>
      </c>
      <c r="C611" t="str">
        <f>IFERROR(VLOOKUP(Filiais_Petz4[[#This Row],[FILIAL]],'[4]PETZ E ZEEDOG'!$B:$E,4,0),"")</f>
        <v/>
      </c>
      <c r="D611" t="str">
        <f>IFERROR(VLOOKUP(Filiais_Petz4[[#This Row],[FILIAL]],'[4]PETZ E ZEEDOG'!$B:$F,5,0),"")</f>
        <v/>
      </c>
      <c r="E611" t="str">
        <f>IFERROR(VLOOKUP(Filiais_Petz4[[#This Row],[FILIAL]],'[4]PETZ E ZEEDOG'!$B:$G,6,0),"")</f>
        <v/>
      </c>
      <c r="F611" s="1">
        <f>IFERROR(VLOOKUP(Filiais_Petz4[[#This Row],[FILIAL]],'[4]PETZ E ZEEDOG'!$B:$H,7,0),"")</f>
        <v>0</v>
      </c>
      <c r="G611" t="str">
        <f>IFERROR(VLOOKUP(Filiais_Petz4[[#This Row],[FILIAL]],'[4]PETZ E ZEEDOG'!$B$2:$R$1103,8,0),"")</f>
        <v/>
      </c>
      <c r="H611" t="str">
        <f>IFERROR(VLOOKUP(Filiais_Petz4[[#This Row],[FILIAL]],'[4]PETZ E ZEEDOG'!$B:$J,9,0),"")</f>
        <v/>
      </c>
      <c r="I611" t="str">
        <f>IFERROR(VLOOKUP(Filiais_Petz4[[#This Row],[FILIAL]],'[4]PETZ E ZEEDOG'!$B:$K,10,0),"")</f>
        <v/>
      </c>
      <c r="J611">
        <f>IFERROR(VLOOKUP(Filiais_Petz4[[#This Row],[FILIAL]],'[4]PETZ E ZEEDOG'!$B$2:$R$1103,11,0),"")</f>
        <v>0</v>
      </c>
      <c r="K611" s="89" t="str">
        <f>IFERROR(VLOOKUP(Filiais_Petz4[[#This Row],[FILIAL]],'[4]PETZ E ZEEDOG'!$B:$M,12,0),"")</f>
        <v/>
      </c>
      <c r="L611" t="str">
        <f>IFERROR(VLOOKUP(Filiais_Petz4[[#This Row],[FILIAL]],'[4]PETZ E ZEEDOG'!$B:$N,13,0),"")</f>
        <v/>
      </c>
      <c r="M611" t="str">
        <f>IFERROR(VLOOKUP(Filiais_Petz4[[#This Row],[FILIAL]],'[4]PETZ E ZEEDOG'!$B:$O,14,0),"")</f>
        <v/>
      </c>
      <c r="N611" t="str">
        <f>IFERROR(VLOOKUP(Filiais_Petz4[[#This Row],[FILIAL]],'[4]PETZ E ZEEDOG'!$B:$P,15,0),"")</f>
        <v>N</v>
      </c>
      <c r="O611" t="str">
        <f>IFERROR(VLOOKUP(Filiais_Petz4[[#This Row],[FILIAL]],'[4]PETZ E ZEEDOG'!$B:$Q,16,0),"")</f>
        <v/>
      </c>
      <c r="P611" t="str">
        <f>IFERROR(VLOOKUP(Filiais_Petz4[[#This Row],[FILIAL]],'[4]PETZ E ZEEDOG'!$B:$R,17,0),"")</f>
        <v/>
      </c>
      <c r="Q611" t="str">
        <f>IFERROR(VLOOKUP(Filiais_Petz4[[#This Row],[FILIAL]],'[4]PETZ E ZEEDOG'!$B:$C,2,0),"")</f>
        <v/>
      </c>
    </row>
    <row r="612" spans="1:17" ht="14.45" hidden="1" customHeight="1" x14ac:dyDescent="0.25">
      <c r="A612" t="s">
        <v>665</v>
      </c>
      <c r="B612" t="str">
        <f>IFERROR(VLOOKUP(Filiais_Petz4[[#This Row],[FILIAL]],'[4]PETZ E ZEEDOG'!$B:$D,3,0),"")</f>
        <v/>
      </c>
      <c r="C612" t="str">
        <f>IFERROR(VLOOKUP(Filiais_Petz4[[#This Row],[FILIAL]],'[4]PETZ E ZEEDOG'!$B:$E,4,0),"")</f>
        <v/>
      </c>
      <c r="D612" t="str">
        <f>IFERROR(VLOOKUP(Filiais_Petz4[[#This Row],[FILIAL]],'[4]PETZ E ZEEDOG'!$B:$F,5,0),"")</f>
        <v/>
      </c>
      <c r="E612" t="str">
        <f>IFERROR(VLOOKUP(Filiais_Petz4[[#This Row],[FILIAL]],'[4]PETZ E ZEEDOG'!$B:$G,6,0),"")</f>
        <v/>
      </c>
      <c r="F612" s="1">
        <f>IFERROR(VLOOKUP(Filiais_Petz4[[#This Row],[FILIAL]],'[4]PETZ E ZEEDOG'!$B:$H,7,0),"")</f>
        <v>0</v>
      </c>
      <c r="G612" t="str">
        <f>IFERROR(VLOOKUP(Filiais_Petz4[[#This Row],[FILIAL]],'[4]PETZ E ZEEDOG'!$B$2:$R$1103,8,0),"")</f>
        <v/>
      </c>
      <c r="H612" t="str">
        <f>IFERROR(VLOOKUP(Filiais_Petz4[[#This Row],[FILIAL]],'[4]PETZ E ZEEDOG'!$B:$J,9,0),"")</f>
        <v/>
      </c>
      <c r="I612" t="str">
        <f>IFERROR(VLOOKUP(Filiais_Petz4[[#This Row],[FILIAL]],'[4]PETZ E ZEEDOG'!$B:$K,10,0),"")</f>
        <v/>
      </c>
      <c r="J612">
        <f>IFERROR(VLOOKUP(Filiais_Petz4[[#This Row],[FILIAL]],'[4]PETZ E ZEEDOG'!$B$2:$R$1103,11,0),"")</f>
        <v>0</v>
      </c>
      <c r="K612" s="89" t="str">
        <f>IFERROR(VLOOKUP(Filiais_Petz4[[#This Row],[FILIAL]],'[4]PETZ E ZEEDOG'!$B:$M,12,0),"")</f>
        <v/>
      </c>
      <c r="L612" t="str">
        <f>IFERROR(VLOOKUP(Filiais_Petz4[[#This Row],[FILIAL]],'[4]PETZ E ZEEDOG'!$B:$N,13,0),"")</f>
        <v/>
      </c>
      <c r="M612" t="str">
        <f>IFERROR(VLOOKUP(Filiais_Petz4[[#This Row],[FILIAL]],'[4]PETZ E ZEEDOG'!$B:$O,14,0),"")</f>
        <v/>
      </c>
      <c r="N612" t="str">
        <f>IFERROR(VLOOKUP(Filiais_Petz4[[#This Row],[FILIAL]],'[4]PETZ E ZEEDOG'!$B:$P,15,0),"")</f>
        <v>N</v>
      </c>
      <c r="O612" t="str">
        <f>IFERROR(VLOOKUP(Filiais_Petz4[[#This Row],[FILIAL]],'[4]PETZ E ZEEDOG'!$B:$Q,16,0),"")</f>
        <v/>
      </c>
      <c r="P612" t="str">
        <f>IFERROR(VLOOKUP(Filiais_Petz4[[#This Row],[FILIAL]],'[4]PETZ E ZEEDOG'!$B:$R,17,0),"")</f>
        <v/>
      </c>
      <c r="Q612" t="str">
        <f>IFERROR(VLOOKUP(Filiais_Petz4[[#This Row],[FILIAL]],'[4]PETZ E ZEEDOG'!$B:$C,2,0),"")</f>
        <v/>
      </c>
    </row>
    <row r="613" spans="1:17" ht="14.45" hidden="1" customHeight="1" x14ac:dyDescent="0.25">
      <c r="A613" t="s">
        <v>666</v>
      </c>
      <c r="B613" t="str">
        <f>IFERROR(VLOOKUP(Filiais_Petz4[[#This Row],[FILIAL]],'[4]PETZ E ZEEDOG'!$B:$D,3,0),"")</f>
        <v/>
      </c>
      <c r="C613" t="str">
        <f>IFERROR(VLOOKUP(Filiais_Petz4[[#This Row],[FILIAL]],'[4]PETZ E ZEEDOG'!$B:$E,4,0),"")</f>
        <v/>
      </c>
      <c r="D613" t="str">
        <f>IFERROR(VLOOKUP(Filiais_Petz4[[#This Row],[FILIAL]],'[4]PETZ E ZEEDOG'!$B:$F,5,0),"")</f>
        <v/>
      </c>
      <c r="E613" t="str">
        <f>IFERROR(VLOOKUP(Filiais_Petz4[[#This Row],[FILIAL]],'[4]PETZ E ZEEDOG'!$B:$G,6,0),"")</f>
        <v/>
      </c>
      <c r="F613" s="1">
        <f>IFERROR(VLOOKUP(Filiais_Petz4[[#This Row],[FILIAL]],'[4]PETZ E ZEEDOG'!$B:$H,7,0),"")</f>
        <v>0</v>
      </c>
      <c r="G613" t="str">
        <f>IFERROR(VLOOKUP(Filiais_Petz4[[#This Row],[FILIAL]],'[4]PETZ E ZEEDOG'!$B$2:$R$1103,8,0),"")</f>
        <v/>
      </c>
      <c r="H613" t="str">
        <f>IFERROR(VLOOKUP(Filiais_Petz4[[#This Row],[FILIAL]],'[4]PETZ E ZEEDOG'!$B:$J,9,0),"")</f>
        <v/>
      </c>
      <c r="I613" t="str">
        <f>IFERROR(VLOOKUP(Filiais_Petz4[[#This Row],[FILIAL]],'[4]PETZ E ZEEDOG'!$B:$K,10,0),"")</f>
        <v/>
      </c>
      <c r="J613">
        <f>IFERROR(VLOOKUP(Filiais_Petz4[[#This Row],[FILIAL]],'[4]PETZ E ZEEDOG'!$B$2:$R$1103,11,0),"")</f>
        <v>0</v>
      </c>
      <c r="K613" s="89" t="str">
        <f>IFERROR(VLOOKUP(Filiais_Petz4[[#This Row],[FILIAL]],'[4]PETZ E ZEEDOG'!$B:$M,12,0),"")</f>
        <v/>
      </c>
      <c r="L613" t="str">
        <f>IFERROR(VLOOKUP(Filiais_Petz4[[#This Row],[FILIAL]],'[4]PETZ E ZEEDOG'!$B:$N,13,0),"")</f>
        <v/>
      </c>
      <c r="M613" t="str">
        <f>IFERROR(VLOOKUP(Filiais_Petz4[[#This Row],[FILIAL]],'[4]PETZ E ZEEDOG'!$B:$O,14,0),"")</f>
        <v/>
      </c>
      <c r="N613" t="str">
        <f>IFERROR(VLOOKUP(Filiais_Petz4[[#This Row],[FILIAL]],'[4]PETZ E ZEEDOG'!$B:$P,15,0),"")</f>
        <v>N</v>
      </c>
      <c r="O613" t="str">
        <f>IFERROR(VLOOKUP(Filiais_Petz4[[#This Row],[FILIAL]],'[4]PETZ E ZEEDOG'!$B:$Q,16,0),"")</f>
        <v/>
      </c>
      <c r="P613" t="str">
        <f>IFERROR(VLOOKUP(Filiais_Petz4[[#This Row],[FILIAL]],'[4]PETZ E ZEEDOG'!$B:$R,17,0),"")</f>
        <v/>
      </c>
      <c r="Q613" t="str">
        <f>IFERROR(VLOOKUP(Filiais_Petz4[[#This Row],[FILIAL]],'[4]PETZ E ZEEDOG'!$B:$C,2,0),"")</f>
        <v/>
      </c>
    </row>
    <row r="614" spans="1:17" ht="14.45" hidden="1" customHeight="1" x14ac:dyDescent="0.25">
      <c r="A614" t="s">
        <v>667</v>
      </c>
      <c r="B614" t="str">
        <f>IFERROR(VLOOKUP(Filiais_Petz4[[#This Row],[FILIAL]],'[4]PETZ E ZEEDOG'!$B:$D,3,0),"")</f>
        <v/>
      </c>
      <c r="C614" t="str">
        <f>IFERROR(VLOOKUP(Filiais_Petz4[[#This Row],[FILIAL]],'[4]PETZ E ZEEDOG'!$B:$E,4,0),"")</f>
        <v/>
      </c>
      <c r="D614" t="str">
        <f>IFERROR(VLOOKUP(Filiais_Petz4[[#This Row],[FILIAL]],'[4]PETZ E ZEEDOG'!$B:$F,5,0),"")</f>
        <v/>
      </c>
      <c r="E614" t="str">
        <f>IFERROR(VLOOKUP(Filiais_Petz4[[#This Row],[FILIAL]],'[4]PETZ E ZEEDOG'!$B:$G,6,0),"")</f>
        <v/>
      </c>
      <c r="F614" s="1">
        <f>IFERROR(VLOOKUP(Filiais_Petz4[[#This Row],[FILIAL]],'[4]PETZ E ZEEDOG'!$B:$H,7,0),"")</f>
        <v>0</v>
      </c>
      <c r="G614" t="str">
        <f>IFERROR(VLOOKUP(Filiais_Petz4[[#This Row],[FILIAL]],'[4]PETZ E ZEEDOG'!$B$2:$R$1103,8,0),"")</f>
        <v/>
      </c>
      <c r="H614" t="str">
        <f>IFERROR(VLOOKUP(Filiais_Petz4[[#This Row],[FILIAL]],'[4]PETZ E ZEEDOG'!$B:$J,9,0),"")</f>
        <v/>
      </c>
      <c r="I614" t="str">
        <f>IFERROR(VLOOKUP(Filiais_Petz4[[#This Row],[FILIAL]],'[4]PETZ E ZEEDOG'!$B:$K,10,0),"")</f>
        <v/>
      </c>
      <c r="J614">
        <f>IFERROR(VLOOKUP(Filiais_Petz4[[#This Row],[FILIAL]],'[4]PETZ E ZEEDOG'!$B$2:$R$1103,11,0),"")</f>
        <v>0</v>
      </c>
      <c r="K614" s="89" t="str">
        <f>IFERROR(VLOOKUP(Filiais_Petz4[[#This Row],[FILIAL]],'[4]PETZ E ZEEDOG'!$B:$M,12,0),"")</f>
        <v/>
      </c>
      <c r="L614" t="str">
        <f>IFERROR(VLOOKUP(Filiais_Petz4[[#This Row],[FILIAL]],'[4]PETZ E ZEEDOG'!$B:$N,13,0),"")</f>
        <v/>
      </c>
      <c r="M614" t="str">
        <f>IFERROR(VLOOKUP(Filiais_Petz4[[#This Row],[FILIAL]],'[4]PETZ E ZEEDOG'!$B:$O,14,0),"")</f>
        <v/>
      </c>
      <c r="N614" t="str">
        <f>IFERROR(VLOOKUP(Filiais_Petz4[[#This Row],[FILIAL]],'[4]PETZ E ZEEDOG'!$B:$P,15,0),"")</f>
        <v>N</v>
      </c>
      <c r="O614" t="str">
        <f>IFERROR(VLOOKUP(Filiais_Petz4[[#This Row],[FILIAL]],'[4]PETZ E ZEEDOG'!$B:$Q,16,0),"")</f>
        <v/>
      </c>
      <c r="P614" t="str">
        <f>IFERROR(VLOOKUP(Filiais_Petz4[[#This Row],[FILIAL]],'[4]PETZ E ZEEDOG'!$B:$R,17,0),"")</f>
        <v/>
      </c>
      <c r="Q614" t="str">
        <f>IFERROR(VLOOKUP(Filiais_Petz4[[#This Row],[FILIAL]],'[4]PETZ E ZEEDOG'!$B:$C,2,0),"")</f>
        <v/>
      </c>
    </row>
    <row r="615" spans="1:17" ht="14.45" hidden="1" customHeight="1" x14ac:dyDescent="0.25">
      <c r="A615" t="s">
        <v>668</v>
      </c>
      <c r="B615" t="str">
        <f>IFERROR(VLOOKUP(Filiais_Petz4[[#This Row],[FILIAL]],'[4]PETZ E ZEEDOG'!$B:$D,3,0),"")</f>
        <v/>
      </c>
      <c r="C615" t="str">
        <f>IFERROR(VLOOKUP(Filiais_Petz4[[#This Row],[FILIAL]],'[4]PETZ E ZEEDOG'!$B:$E,4,0),"")</f>
        <v/>
      </c>
      <c r="D615" t="str">
        <f>IFERROR(VLOOKUP(Filiais_Petz4[[#This Row],[FILIAL]],'[4]PETZ E ZEEDOG'!$B:$F,5,0),"")</f>
        <v/>
      </c>
      <c r="E615" t="str">
        <f>IFERROR(VLOOKUP(Filiais_Petz4[[#This Row],[FILIAL]],'[4]PETZ E ZEEDOG'!$B:$G,6,0),"")</f>
        <v/>
      </c>
      <c r="F615" s="1">
        <f>IFERROR(VLOOKUP(Filiais_Petz4[[#This Row],[FILIAL]],'[4]PETZ E ZEEDOG'!$B:$H,7,0),"")</f>
        <v>0</v>
      </c>
      <c r="G615" t="str">
        <f>IFERROR(VLOOKUP(Filiais_Petz4[[#This Row],[FILIAL]],'[4]PETZ E ZEEDOG'!$B$2:$R$1103,8,0),"")</f>
        <v/>
      </c>
      <c r="H615" t="str">
        <f>IFERROR(VLOOKUP(Filiais_Petz4[[#This Row],[FILIAL]],'[4]PETZ E ZEEDOG'!$B:$J,9,0),"")</f>
        <v/>
      </c>
      <c r="I615" t="str">
        <f>IFERROR(VLOOKUP(Filiais_Petz4[[#This Row],[FILIAL]],'[4]PETZ E ZEEDOG'!$B:$K,10,0),"")</f>
        <v/>
      </c>
      <c r="J615">
        <f>IFERROR(VLOOKUP(Filiais_Petz4[[#This Row],[FILIAL]],'[4]PETZ E ZEEDOG'!$B$2:$R$1103,11,0),"")</f>
        <v>0</v>
      </c>
      <c r="K615" s="89" t="str">
        <f>IFERROR(VLOOKUP(Filiais_Petz4[[#This Row],[FILIAL]],'[4]PETZ E ZEEDOG'!$B:$M,12,0),"")</f>
        <v/>
      </c>
      <c r="L615" t="str">
        <f>IFERROR(VLOOKUP(Filiais_Petz4[[#This Row],[FILIAL]],'[4]PETZ E ZEEDOG'!$B:$N,13,0),"")</f>
        <v/>
      </c>
      <c r="M615" t="str">
        <f>IFERROR(VLOOKUP(Filiais_Petz4[[#This Row],[FILIAL]],'[4]PETZ E ZEEDOG'!$B:$O,14,0),"")</f>
        <v/>
      </c>
      <c r="N615" t="str">
        <f>IFERROR(VLOOKUP(Filiais_Petz4[[#This Row],[FILIAL]],'[4]PETZ E ZEEDOG'!$B:$P,15,0),"")</f>
        <v>N</v>
      </c>
      <c r="O615" t="str">
        <f>IFERROR(VLOOKUP(Filiais_Petz4[[#This Row],[FILIAL]],'[4]PETZ E ZEEDOG'!$B:$Q,16,0),"")</f>
        <v/>
      </c>
      <c r="P615" t="str">
        <f>IFERROR(VLOOKUP(Filiais_Petz4[[#This Row],[FILIAL]],'[4]PETZ E ZEEDOG'!$B:$R,17,0),"")</f>
        <v/>
      </c>
      <c r="Q615" t="str">
        <f>IFERROR(VLOOKUP(Filiais_Petz4[[#This Row],[FILIAL]],'[4]PETZ E ZEEDOG'!$B:$C,2,0),"")</f>
        <v/>
      </c>
    </row>
    <row r="616" spans="1:17" ht="14.45" hidden="1" customHeight="1" x14ac:dyDescent="0.25">
      <c r="A616" t="s">
        <v>669</v>
      </c>
      <c r="B616" t="str">
        <f>IFERROR(VLOOKUP(Filiais_Petz4[[#This Row],[FILIAL]],'[4]PETZ E ZEEDOG'!$B:$D,3,0),"")</f>
        <v/>
      </c>
      <c r="C616" t="str">
        <f>IFERROR(VLOOKUP(Filiais_Petz4[[#This Row],[FILIAL]],'[4]PETZ E ZEEDOG'!$B:$E,4,0),"")</f>
        <v/>
      </c>
      <c r="D616" t="str">
        <f>IFERROR(VLOOKUP(Filiais_Petz4[[#This Row],[FILIAL]],'[4]PETZ E ZEEDOG'!$B:$F,5,0),"")</f>
        <v/>
      </c>
      <c r="E616" t="str">
        <f>IFERROR(VLOOKUP(Filiais_Petz4[[#This Row],[FILIAL]],'[4]PETZ E ZEEDOG'!$B:$G,6,0),"")</f>
        <v/>
      </c>
      <c r="F616" s="1">
        <f>IFERROR(VLOOKUP(Filiais_Petz4[[#This Row],[FILIAL]],'[4]PETZ E ZEEDOG'!$B:$H,7,0),"")</f>
        <v>0</v>
      </c>
      <c r="G616" t="str">
        <f>IFERROR(VLOOKUP(Filiais_Petz4[[#This Row],[FILIAL]],'[4]PETZ E ZEEDOG'!$B$2:$R$1103,8,0),"")</f>
        <v/>
      </c>
      <c r="H616" t="str">
        <f>IFERROR(VLOOKUP(Filiais_Petz4[[#This Row],[FILIAL]],'[4]PETZ E ZEEDOG'!$B:$J,9,0),"")</f>
        <v/>
      </c>
      <c r="I616" t="str">
        <f>IFERROR(VLOOKUP(Filiais_Petz4[[#This Row],[FILIAL]],'[4]PETZ E ZEEDOG'!$B:$K,10,0),"")</f>
        <v/>
      </c>
      <c r="J616">
        <f>IFERROR(VLOOKUP(Filiais_Petz4[[#This Row],[FILIAL]],'[4]PETZ E ZEEDOG'!$B$2:$R$1103,11,0),"")</f>
        <v>0</v>
      </c>
      <c r="K616" s="89" t="str">
        <f>IFERROR(VLOOKUP(Filiais_Petz4[[#This Row],[FILIAL]],'[4]PETZ E ZEEDOG'!$B:$M,12,0),"")</f>
        <v/>
      </c>
      <c r="L616" t="str">
        <f>IFERROR(VLOOKUP(Filiais_Petz4[[#This Row],[FILIAL]],'[4]PETZ E ZEEDOG'!$B:$N,13,0),"")</f>
        <v/>
      </c>
      <c r="M616" t="str">
        <f>IFERROR(VLOOKUP(Filiais_Petz4[[#This Row],[FILIAL]],'[4]PETZ E ZEEDOG'!$B:$O,14,0),"")</f>
        <v/>
      </c>
      <c r="N616" t="str">
        <f>IFERROR(VLOOKUP(Filiais_Petz4[[#This Row],[FILIAL]],'[4]PETZ E ZEEDOG'!$B:$P,15,0),"")</f>
        <v>N</v>
      </c>
      <c r="O616" t="str">
        <f>IFERROR(VLOOKUP(Filiais_Petz4[[#This Row],[FILIAL]],'[4]PETZ E ZEEDOG'!$B:$Q,16,0),"")</f>
        <v/>
      </c>
      <c r="P616" t="str">
        <f>IFERROR(VLOOKUP(Filiais_Petz4[[#This Row],[FILIAL]],'[4]PETZ E ZEEDOG'!$B:$R,17,0),"")</f>
        <v/>
      </c>
      <c r="Q616" t="str">
        <f>IFERROR(VLOOKUP(Filiais_Petz4[[#This Row],[FILIAL]],'[4]PETZ E ZEEDOG'!$B:$C,2,0),"")</f>
        <v/>
      </c>
    </row>
    <row r="617" spans="1:17" ht="14.45" hidden="1" customHeight="1" x14ac:dyDescent="0.25">
      <c r="A617" t="s">
        <v>670</v>
      </c>
      <c r="B617" t="str">
        <f>IFERROR(VLOOKUP(Filiais_Petz4[[#This Row],[FILIAL]],'[4]PETZ E ZEEDOG'!$B:$D,3,0),"")</f>
        <v/>
      </c>
      <c r="C617" t="str">
        <f>IFERROR(VLOOKUP(Filiais_Petz4[[#This Row],[FILIAL]],'[4]PETZ E ZEEDOG'!$B:$E,4,0),"")</f>
        <v/>
      </c>
      <c r="D617" t="str">
        <f>IFERROR(VLOOKUP(Filiais_Petz4[[#This Row],[FILIAL]],'[4]PETZ E ZEEDOG'!$B:$F,5,0),"")</f>
        <v/>
      </c>
      <c r="E617" t="str">
        <f>IFERROR(VLOOKUP(Filiais_Petz4[[#This Row],[FILIAL]],'[4]PETZ E ZEEDOG'!$B:$G,6,0),"")</f>
        <v/>
      </c>
      <c r="F617" s="1">
        <f>IFERROR(VLOOKUP(Filiais_Petz4[[#This Row],[FILIAL]],'[4]PETZ E ZEEDOG'!$B:$H,7,0),"")</f>
        <v>0</v>
      </c>
      <c r="G617" t="str">
        <f>IFERROR(VLOOKUP(Filiais_Petz4[[#This Row],[FILIAL]],'[4]PETZ E ZEEDOG'!$B$2:$R$1103,8,0),"")</f>
        <v/>
      </c>
      <c r="H617" t="str">
        <f>IFERROR(VLOOKUP(Filiais_Petz4[[#This Row],[FILIAL]],'[4]PETZ E ZEEDOG'!$B:$J,9,0),"")</f>
        <v/>
      </c>
      <c r="I617" t="str">
        <f>IFERROR(VLOOKUP(Filiais_Petz4[[#This Row],[FILIAL]],'[4]PETZ E ZEEDOG'!$B:$K,10,0),"")</f>
        <v/>
      </c>
      <c r="J617">
        <f>IFERROR(VLOOKUP(Filiais_Petz4[[#This Row],[FILIAL]],'[4]PETZ E ZEEDOG'!$B$2:$R$1103,11,0),"")</f>
        <v>0</v>
      </c>
      <c r="K617" s="89" t="str">
        <f>IFERROR(VLOOKUP(Filiais_Petz4[[#This Row],[FILIAL]],'[4]PETZ E ZEEDOG'!$B:$M,12,0),"")</f>
        <v/>
      </c>
      <c r="L617" t="str">
        <f>IFERROR(VLOOKUP(Filiais_Petz4[[#This Row],[FILIAL]],'[4]PETZ E ZEEDOG'!$B:$N,13,0),"")</f>
        <v/>
      </c>
      <c r="M617" t="str">
        <f>IFERROR(VLOOKUP(Filiais_Petz4[[#This Row],[FILIAL]],'[4]PETZ E ZEEDOG'!$B:$O,14,0),"")</f>
        <v/>
      </c>
      <c r="N617" t="str">
        <f>IFERROR(VLOOKUP(Filiais_Petz4[[#This Row],[FILIAL]],'[4]PETZ E ZEEDOG'!$B:$P,15,0),"")</f>
        <v>N</v>
      </c>
      <c r="O617" t="str">
        <f>IFERROR(VLOOKUP(Filiais_Petz4[[#This Row],[FILIAL]],'[4]PETZ E ZEEDOG'!$B:$Q,16,0),"")</f>
        <v/>
      </c>
      <c r="P617" t="str">
        <f>IFERROR(VLOOKUP(Filiais_Petz4[[#This Row],[FILIAL]],'[4]PETZ E ZEEDOG'!$B:$R,17,0),"")</f>
        <v/>
      </c>
      <c r="Q617" t="str">
        <f>IFERROR(VLOOKUP(Filiais_Petz4[[#This Row],[FILIAL]],'[4]PETZ E ZEEDOG'!$B:$C,2,0),"")</f>
        <v/>
      </c>
    </row>
    <row r="618" spans="1:17" ht="14.45" hidden="1" customHeight="1" x14ac:dyDescent="0.25">
      <c r="A618" t="s">
        <v>671</v>
      </c>
      <c r="B618" t="str">
        <f>IFERROR(VLOOKUP(Filiais_Petz4[[#This Row],[FILIAL]],'[4]PETZ E ZEEDOG'!$B:$D,3,0),"")</f>
        <v/>
      </c>
      <c r="C618" t="str">
        <f>IFERROR(VLOOKUP(Filiais_Petz4[[#This Row],[FILIAL]],'[4]PETZ E ZEEDOG'!$B:$E,4,0),"")</f>
        <v/>
      </c>
      <c r="D618" t="str">
        <f>IFERROR(VLOOKUP(Filiais_Petz4[[#This Row],[FILIAL]],'[4]PETZ E ZEEDOG'!$B:$F,5,0),"")</f>
        <v/>
      </c>
      <c r="E618" t="str">
        <f>IFERROR(VLOOKUP(Filiais_Petz4[[#This Row],[FILIAL]],'[4]PETZ E ZEEDOG'!$B:$G,6,0),"")</f>
        <v/>
      </c>
      <c r="F618" s="1">
        <f>IFERROR(VLOOKUP(Filiais_Petz4[[#This Row],[FILIAL]],'[4]PETZ E ZEEDOG'!$B:$H,7,0),"")</f>
        <v>0</v>
      </c>
      <c r="G618" t="str">
        <f>IFERROR(VLOOKUP(Filiais_Petz4[[#This Row],[FILIAL]],'[4]PETZ E ZEEDOG'!$B$2:$R$1103,8,0),"")</f>
        <v/>
      </c>
      <c r="H618" t="str">
        <f>IFERROR(VLOOKUP(Filiais_Petz4[[#This Row],[FILIAL]],'[4]PETZ E ZEEDOG'!$B:$J,9,0),"")</f>
        <v/>
      </c>
      <c r="I618" t="str">
        <f>IFERROR(VLOOKUP(Filiais_Petz4[[#This Row],[FILIAL]],'[4]PETZ E ZEEDOG'!$B:$K,10,0),"")</f>
        <v/>
      </c>
      <c r="J618">
        <f>IFERROR(VLOOKUP(Filiais_Petz4[[#This Row],[FILIAL]],'[4]PETZ E ZEEDOG'!$B$2:$R$1103,11,0),"")</f>
        <v>0</v>
      </c>
      <c r="K618" s="89" t="str">
        <f>IFERROR(VLOOKUP(Filiais_Petz4[[#This Row],[FILIAL]],'[4]PETZ E ZEEDOG'!$B:$M,12,0),"")</f>
        <v/>
      </c>
      <c r="L618" t="str">
        <f>IFERROR(VLOOKUP(Filiais_Petz4[[#This Row],[FILIAL]],'[4]PETZ E ZEEDOG'!$B:$N,13,0),"")</f>
        <v/>
      </c>
      <c r="M618" t="str">
        <f>IFERROR(VLOOKUP(Filiais_Petz4[[#This Row],[FILIAL]],'[4]PETZ E ZEEDOG'!$B:$O,14,0),"")</f>
        <v/>
      </c>
      <c r="N618" t="str">
        <f>IFERROR(VLOOKUP(Filiais_Petz4[[#This Row],[FILIAL]],'[4]PETZ E ZEEDOG'!$B:$P,15,0),"")</f>
        <v>N</v>
      </c>
      <c r="O618" t="str">
        <f>IFERROR(VLOOKUP(Filiais_Petz4[[#This Row],[FILIAL]],'[4]PETZ E ZEEDOG'!$B:$Q,16,0),"")</f>
        <v/>
      </c>
      <c r="P618" t="str">
        <f>IFERROR(VLOOKUP(Filiais_Petz4[[#This Row],[FILIAL]],'[4]PETZ E ZEEDOG'!$B:$R,17,0),"")</f>
        <v/>
      </c>
      <c r="Q618" t="str">
        <f>IFERROR(VLOOKUP(Filiais_Petz4[[#This Row],[FILIAL]],'[4]PETZ E ZEEDOG'!$B:$C,2,0),"")</f>
        <v/>
      </c>
    </row>
    <row r="619" spans="1:17" ht="14.45" hidden="1" customHeight="1" x14ac:dyDescent="0.25">
      <c r="A619" t="s">
        <v>672</v>
      </c>
      <c r="B619" t="str">
        <f>IFERROR(VLOOKUP(Filiais_Petz4[[#This Row],[FILIAL]],'[4]PETZ E ZEEDOG'!$B:$D,3,0),"")</f>
        <v/>
      </c>
      <c r="C619" t="str">
        <f>IFERROR(VLOOKUP(Filiais_Petz4[[#This Row],[FILIAL]],'[4]PETZ E ZEEDOG'!$B:$E,4,0),"")</f>
        <v/>
      </c>
      <c r="D619" t="str">
        <f>IFERROR(VLOOKUP(Filiais_Petz4[[#This Row],[FILIAL]],'[4]PETZ E ZEEDOG'!$B:$F,5,0),"")</f>
        <v/>
      </c>
      <c r="E619" t="str">
        <f>IFERROR(VLOOKUP(Filiais_Petz4[[#This Row],[FILIAL]],'[4]PETZ E ZEEDOG'!$B:$G,6,0),"")</f>
        <v/>
      </c>
      <c r="F619" s="1">
        <f>IFERROR(VLOOKUP(Filiais_Petz4[[#This Row],[FILIAL]],'[4]PETZ E ZEEDOG'!$B:$H,7,0),"")</f>
        <v>0</v>
      </c>
      <c r="G619" t="str">
        <f>IFERROR(VLOOKUP(Filiais_Petz4[[#This Row],[FILIAL]],'[4]PETZ E ZEEDOG'!$B$2:$R$1103,8,0),"")</f>
        <v/>
      </c>
      <c r="H619" t="str">
        <f>IFERROR(VLOOKUP(Filiais_Petz4[[#This Row],[FILIAL]],'[4]PETZ E ZEEDOG'!$B:$J,9,0),"")</f>
        <v/>
      </c>
      <c r="I619" t="str">
        <f>IFERROR(VLOOKUP(Filiais_Petz4[[#This Row],[FILIAL]],'[4]PETZ E ZEEDOG'!$B:$K,10,0),"")</f>
        <v/>
      </c>
      <c r="J619">
        <f>IFERROR(VLOOKUP(Filiais_Petz4[[#This Row],[FILIAL]],'[4]PETZ E ZEEDOG'!$B$2:$R$1103,11,0),"")</f>
        <v>0</v>
      </c>
      <c r="K619" s="89" t="str">
        <f>IFERROR(VLOOKUP(Filiais_Petz4[[#This Row],[FILIAL]],'[4]PETZ E ZEEDOG'!$B:$M,12,0),"")</f>
        <v/>
      </c>
      <c r="L619" t="str">
        <f>IFERROR(VLOOKUP(Filiais_Petz4[[#This Row],[FILIAL]],'[4]PETZ E ZEEDOG'!$B:$N,13,0),"")</f>
        <v/>
      </c>
      <c r="M619" t="str">
        <f>IFERROR(VLOOKUP(Filiais_Petz4[[#This Row],[FILIAL]],'[4]PETZ E ZEEDOG'!$B:$O,14,0),"")</f>
        <v/>
      </c>
      <c r="N619" t="str">
        <f>IFERROR(VLOOKUP(Filiais_Petz4[[#This Row],[FILIAL]],'[4]PETZ E ZEEDOG'!$B:$P,15,0),"")</f>
        <v>N</v>
      </c>
      <c r="O619" t="str">
        <f>IFERROR(VLOOKUP(Filiais_Petz4[[#This Row],[FILIAL]],'[4]PETZ E ZEEDOG'!$B:$Q,16,0),"")</f>
        <v/>
      </c>
      <c r="P619" t="str">
        <f>IFERROR(VLOOKUP(Filiais_Petz4[[#This Row],[FILIAL]],'[4]PETZ E ZEEDOG'!$B:$R,17,0),"")</f>
        <v/>
      </c>
      <c r="Q619" t="str">
        <f>IFERROR(VLOOKUP(Filiais_Petz4[[#This Row],[FILIAL]],'[4]PETZ E ZEEDOG'!$B:$C,2,0),"")</f>
        <v/>
      </c>
    </row>
    <row r="620" spans="1:17" ht="14.45" hidden="1" customHeight="1" x14ac:dyDescent="0.25">
      <c r="A620" t="s">
        <v>673</v>
      </c>
      <c r="B620" t="str">
        <f>IFERROR(VLOOKUP(Filiais_Petz4[[#This Row],[FILIAL]],'[4]PETZ E ZEEDOG'!$B:$D,3,0),"")</f>
        <v/>
      </c>
      <c r="C620" t="str">
        <f>IFERROR(VLOOKUP(Filiais_Petz4[[#This Row],[FILIAL]],'[4]PETZ E ZEEDOG'!$B:$E,4,0),"")</f>
        <v/>
      </c>
      <c r="D620" t="str">
        <f>IFERROR(VLOOKUP(Filiais_Petz4[[#This Row],[FILIAL]],'[4]PETZ E ZEEDOG'!$B:$F,5,0),"")</f>
        <v/>
      </c>
      <c r="E620" t="str">
        <f>IFERROR(VLOOKUP(Filiais_Petz4[[#This Row],[FILIAL]],'[4]PETZ E ZEEDOG'!$B:$G,6,0),"")</f>
        <v/>
      </c>
      <c r="F620" s="1">
        <f>IFERROR(VLOOKUP(Filiais_Petz4[[#This Row],[FILIAL]],'[4]PETZ E ZEEDOG'!$B:$H,7,0),"")</f>
        <v>0</v>
      </c>
      <c r="G620" t="str">
        <f>IFERROR(VLOOKUP(Filiais_Petz4[[#This Row],[FILIAL]],'[4]PETZ E ZEEDOG'!$B$2:$R$1103,8,0),"")</f>
        <v/>
      </c>
      <c r="H620" t="str">
        <f>IFERROR(VLOOKUP(Filiais_Petz4[[#This Row],[FILIAL]],'[4]PETZ E ZEEDOG'!$B:$J,9,0),"")</f>
        <v/>
      </c>
      <c r="I620" t="str">
        <f>IFERROR(VLOOKUP(Filiais_Petz4[[#This Row],[FILIAL]],'[4]PETZ E ZEEDOG'!$B:$K,10,0),"")</f>
        <v/>
      </c>
      <c r="J620">
        <f>IFERROR(VLOOKUP(Filiais_Petz4[[#This Row],[FILIAL]],'[4]PETZ E ZEEDOG'!$B$2:$R$1103,11,0),"")</f>
        <v>0</v>
      </c>
      <c r="K620" s="89" t="str">
        <f>IFERROR(VLOOKUP(Filiais_Petz4[[#This Row],[FILIAL]],'[4]PETZ E ZEEDOG'!$B:$M,12,0),"")</f>
        <v/>
      </c>
      <c r="L620" t="str">
        <f>IFERROR(VLOOKUP(Filiais_Petz4[[#This Row],[FILIAL]],'[4]PETZ E ZEEDOG'!$B:$N,13,0),"")</f>
        <v/>
      </c>
      <c r="M620" t="str">
        <f>IFERROR(VLOOKUP(Filiais_Petz4[[#This Row],[FILIAL]],'[4]PETZ E ZEEDOG'!$B:$O,14,0),"")</f>
        <v/>
      </c>
      <c r="N620" t="str">
        <f>IFERROR(VLOOKUP(Filiais_Petz4[[#This Row],[FILIAL]],'[4]PETZ E ZEEDOG'!$B:$P,15,0),"")</f>
        <v>N</v>
      </c>
      <c r="O620" t="str">
        <f>IFERROR(VLOOKUP(Filiais_Petz4[[#This Row],[FILIAL]],'[4]PETZ E ZEEDOG'!$B:$Q,16,0),"")</f>
        <v/>
      </c>
      <c r="P620" t="str">
        <f>IFERROR(VLOOKUP(Filiais_Petz4[[#This Row],[FILIAL]],'[4]PETZ E ZEEDOG'!$B:$R,17,0),"")</f>
        <v/>
      </c>
      <c r="Q620" t="str">
        <f>IFERROR(VLOOKUP(Filiais_Petz4[[#This Row],[FILIAL]],'[4]PETZ E ZEEDOG'!$B:$C,2,0),"")</f>
        <v/>
      </c>
    </row>
    <row r="621" spans="1:17" ht="14.45" hidden="1" customHeight="1" x14ac:dyDescent="0.25">
      <c r="A621" t="s">
        <v>674</v>
      </c>
      <c r="B621" t="str">
        <f>IFERROR(VLOOKUP(Filiais_Petz4[[#This Row],[FILIAL]],'[4]PETZ E ZEEDOG'!$B:$D,3,0),"")</f>
        <v/>
      </c>
      <c r="C621" t="str">
        <f>IFERROR(VLOOKUP(Filiais_Petz4[[#This Row],[FILIAL]],'[4]PETZ E ZEEDOG'!$B:$E,4,0),"")</f>
        <v/>
      </c>
      <c r="D621" t="str">
        <f>IFERROR(VLOOKUP(Filiais_Petz4[[#This Row],[FILIAL]],'[4]PETZ E ZEEDOG'!$B:$F,5,0),"")</f>
        <v/>
      </c>
      <c r="E621" t="str">
        <f>IFERROR(VLOOKUP(Filiais_Petz4[[#This Row],[FILIAL]],'[4]PETZ E ZEEDOG'!$B:$G,6,0),"")</f>
        <v/>
      </c>
      <c r="F621" s="1">
        <f>IFERROR(VLOOKUP(Filiais_Petz4[[#This Row],[FILIAL]],'[4]PETZ E ZEEDOG'!$B:$H,7,0),"")</f>
        <v>0</v>
      </c>
      <c r="G621" t="str">
        <f>IFERROR(VLOOKUP(Filiais_Petz4[[#This Row],[FILIAL]],'[4]PETZ E ZEEDOG'!$B$2:$R$1103,8,0),"")</f>
        <v/>
      </c>
      <c r="H621" t="str">
        <f>IFERROR(VLOOKUP(Filiais_Petz4[[#This Row],[FILIAL]],'[4]PETZ E ZEEDOG'!$B:$J,9,0),"")</f>
        <v/>
      </c>
      <c r="I621" t="str">
        <f>IFERROR(VLOOKUP(Filiais_Petz4[[#This Row],[FILIAL]],'[4]PETZ E ZEEDOG'!$B:$K,10,0),"")</f>
        <v/>
      </c>
      <c r="J621">
        <f>IFERROR(VLOOKUP(Filiais_Petz4[[#This Row],[FILIAL]],'[4]PETZ E ZEEDOG'!$B$2:$R$1103,11,0),"")</f>
        <v>0</v>
      </c>
      <c r="K621" s="89" t="str">
        <f>IFERROR(VLOOKUP(Filiais_Petz4[[#This Row],[FILIAL]],'[4]PETZ E ZEEDOG'!$B:$M,12,0),"")</f>
        <v/>
      </c>
      <c r="L621" t="str">
        <f>IFERROR(VLOOKUP(Filiais_Petz4[[#This Row],[FILIAL]],'[4]PETZ E ZEEDOG'!$B:$N,13,0),"")</f>
        <v/>
      </c>
      <c r="M621" t="str">
        <f>IFERROR(VLOOKUP(Filiais_Petz4[[#This Row],[FILIAL]],'[4]PETZ E ZEEDOG'!$B:$O,14,0),"")</f>
        <v/>
      </c>
      <c r="N621" t="str">
        <f>IFERROR(VLOOKUP(Filiais_Petz4[[#This Row],[FILIAL]],'[4]PETZ E ZEEDOG'!$B:$P,15,0),"")</f>
        <v>N</v>
      </c>
      <c r="O621" t="str">
        <f>IFERROR(VLOOKUP(Filiais_Petz4[[#This Row],[FILIAL]],'[4]PETZ E ZEEDOG'!$B:$Q,16,0),"")</f>
        <v/>
      </c>
      <c r="P621" t="str">
        <f>IFERROR(VLOOKUP(Filiais_Petz4[[#This Row],[FILIAL]],'[4]PETZ E ZEEDOG'!$B:$R,17,0),"")</f>
        <v/>
      </c>
      <c r="Q621" t="str">
        <f>IFERROR(VLOOKUP(Filiais_Petz4[[#This Row],[FILIAL]],'[4]PETZ E ZEEDOG'!$B:$C,2,0),"")</f>
        <v/>
      </c>
    </row>
    <row r="622" spans="1:17" ht="14.45" hidden="1" customHeight="1" x14ac:dyDescent="0.25">
      <c r="A622" t="s">
        <v>675</v>
      </c>
      <c r="B622" t="str">
        <f>IFERROR(VLOOKUP(Filiais_Petz4[[#This Row],[FILIAL]],'[4]PETZ E ZEEDOG'!$B:$D,3,0),"")</f>
        <v/>
      </c>
      <c r="C622" t="str">
        <f>IFERROR(VLOOKUP(Filiais_Petz4[[#This Row],[FILIAL]],'[4]PETZ E ZEEDOG'!$B:$E,4,0),"")</f>
        <v/>
      </c>
      <c r="D622" t="str">
        <f>IFERROR(VLOOKUP(Filiais_Petz4[[#This Row],[FILIAL]],'[4]PETZ E ZEEDOG'!$B:$F,5,0),"")</f>
        <v/>
      </c>
      <c r="E622" t="str">
        <f>IFERROR(VLOOKUP(Filiais_Petz4[[#This Row],[FILIAL]],'[4]PETZ E ZEEDOG'!$B:$G,6,0),"")</f>
        <v/>
      </c>
      <c r="F622" s="1">
        <f>IFERROR(VLOOKUP(Filiais_Petz4[[#This Row],[FILIAL]],'[4]PETZ E ZEEDOG'!$B:$H,7,0),"")</f>
        <v>0</v>
      </c>
      <c r="G622" t="str">
        <f>IFERROR(VLOOKUP(Filiais_Petz4[[#This Row],[FILIAL]],'[4]PETZ E ZEEDOG'!$B$2:$R$1103,8,0),"")</f>
        <v/>
      </c>
      <c r="H622" t="str">
        <f>IFERROR(VLOOKUP(Filiais_Petz4[[#This Row],[FILIAL]],'[4]PETZ E ZEEDOG'!$B:$J,9,0),"")</f>
        <v/>
      </c>
      <c r="I622" t="str">
        <f>IFERROR(VLOOKUP(Filiais_Petz4[[#This Row],[FILIAL]],'[4]PETZ E ZEEDOG'!$B:$K,10,0),"")</f>
        <v/>
      </c>
      <c r="J622">
        <f>IFERROR(VLOOKUP(Filiais_Petz4[[#This Row],[FILIAL]],'[4]PETZ E ZEEDOG'!$B$2:$R$1103,11,0),"")</f>
        <v>0</v>
      </c>
      <c r="K622" s="89" t="str">
        <f>IFERROR(VLOOKUP(Filiais_Petz4[[#This Row],[FILIAL]],'[4]PETZ E ZEEDOG'!$B:$M,12,0),"")</f>
        <v/>
      </c>
      <c r="L622" t="str">
        <f>IFERROR(VLOOKUP(Filiais_Petz4[[#This Row],[FILIAL]],'[4]PETZ E ZEEDOG'!$B:$N,13,0),"")</f>
        <v/>
      </c>
      <c r="M622" t="str">
        <f>IFERROR(VLOOKUP(Filiais_Petz4[[#This Row],[FILIAL]],'[4]PETZ E ZEEDOG'!$B:$O,14,0),"")</f>
        <v/>
      </c>
      <c r="N622" t="str">
        <f>IFERROR(VLOOKUP(Filiais_Petz4[[#This Row],[FILIAL]],'[4]PETZ E ZEEDOG'!$B:$P,15,0),"")</f>
        <v>N</v>
      </c>
      <c r="O622" t="str">
        <f>IFERROR(VLOOKUP(Filiais_Petz4[[#This Row],[FILIAL]],'[4]PETZ E ZEEDOG'!$B:$Q,16,0),"")</f>
        <v/>
      </c>
      <c r="P622" t="str">
        <f>IFERROR(VLOOKUP(Filiais_Petz4[[#This Row],[FILIAL]],'[4]PETZ E ZEEDOG'!$B:$R,17,0),"")</f>
        <v/>
      </c>
      <c r="Q622" t="str">
        <f>IFERROR(VLOOKUP(Filiais_Petz4[[#This Row],[FILIAL]],'[4]PETZ E ZEEDOG'!$B:$C,2,0),"")</f>
        <v/>
      </c>
    </row>
    <row r="623" spans="1:17" ht="14.45" hidden="1" customHeight="1" x14ac:dyDescent="0.25">
      <c r="A623" t="s">
        <v>676</v>
      </c>
      <c r="B623" t="str">
        <f>IFERROR(VLOOKUP(Filiais_Petz4[[#This Row],[FILIAL]],'[4]PETZ E ZEEDOG'!$B:$D,3,0),"")</f>
        <v/>
      </c>
      <c r="C623" t="str">
        <f>IFERROR(VLOOKUP(Filiais_Petz4[[#This Row],[FILIAL]],'[4]PETZ E ZEEDOG'!$B:$E,4,0),"")</f>
        <v/>
      </c>
      <c r="D623" t="str">
        <f>IFERROR(VLOOKUP(Filiais_Petz4[[#This Row],[FILIAL]],'[4]PETZ E ZEEDOG'!$B:$F,5,0),"")</f>
        <v/>
      </c>
      <c r="E623" t="str">
        <f>IFERROR(VLOOKUP(Filiais_Petz4[[#This Row],[FILIAL]],'[4]PETZ E ZEEDOG'!$B:$G,6,0),"")</f>
        <v/>
      </c>
      <c r="F623" s="1">
        <f>IFERROR(VLOOKUP(Filiais_Petz4[[#This Row],[FILIAL]],'[4]PETZ E ZEEDOG'!$B:$H,7,0),"")</f>
        <v>0</v>
      </c>
      <c r="G623" t="str">
        <f>IFERROR(VLOOKUP(Filiais_Petz4[[#This Row],[FILIAL]],'[4]PETZ E ZEEDOG'!$B$2:$R$1103,8,0),"")</f>
        <v/>
      </c>
      <c r="H623" t="str">
        <f>IFERROR(VLOOKUP(Filiais_Petz4[[#This Row],[FILIAL]],'[4]PETZ E ZEEDOG'!$B:$J,9,0),"")</f>
        <v/>
      </c>
      <c r="I623" t="str">
        <f>IFERROR(VLOOKUP(Filiais_Petz4[[#This Row],[FILIAL]],'[4]PETZ E ZEEDOG'!$B:$K,10,0),"")</f>
        <v/>
      </c>
      <c r="J623">
        <f>IFERROR(VLOOKUP(Filiais_Petz4[[#This Row],[FILIAL]],'[4]PETZ E ZEEDOG'!$B$2:$R$1103,11,0),"")</f>
        <v>0</v>
      </c>
      <c r="K623" s="89" t="str">
        <f>IFERROR(VLOOKUP(Filiais_Petz4[[#This Row],[FILIAL]],'[4]PETZ E ZEEDOG'!$B:$M,12,0),"")</f>
        <v/>
      </c>
      <c r="L623" t="str">
        <f>IFERROR(VLOOKUP(Filiais_Petz4[[#This Row],[FILIAL]],'[4]PETZ E ZEEDOG'!$B:$N,13,0),"")</f>
        <v/>
      </c>
      <c r="M623" t="str">
        <f>IFERROR(VLOOKUP(Filiais_Petz4[[#This Row],[FILIAL]],'[4]PETZ E ZEEDOG'!$B:$O,14,0),"")</f>
        <v/>
      </c>
      <c r="N623" t="str">
        <f>IFERROR(VLOOKUP(Filiais_Petz4[[#This Row],[FILIAL]],'[4]PETZ E ZEEDOG'!$B:$P,15,0),"")</f>
        <v>N</v>
      </c>
      <c r="O623" t="str">
        <f>IFERROR(VLOOKUP(Filiais_Petz4[[#This Row],[FILIAL]],'[4]PETZ E ZEEDOG'!$B:$Q,16,0),"")</f>
        <v/>
      </c>
      <c r="P623" t="str">
        <f>IFERROR(VLOOKUP(Filiais_Petz4[[#This Row],[FILIAL]],'[4]PETZ E ZEEDOG'!$B:$R,17,0),"")</f>
        <v/>
      </c>
      <c r="Q623" t="str">
        <f>IFERROR(VLOOKUP(Filiais_Petz4[[#This Row],[FILIAL]],'[4]PETZ E ZEEDOG'!$B:$C,2,0),"")</f>
        <v/>
      </c>
    </row>
    <row r="624" spans="1:17" ht="14.45" hidden="1" customHeight="1" x14ac:dyDescent="0.25">
      <c r="A624" t="s">
        <v>677</v>
      </c>
      <c r="B624" t="str">
        <f>IFERROR(VLOOKUP(Filiais_Petz4[[#This Row],[FILIAL]],'[4]PETZ E ZEEDOG'!$B:$D,3,0),"")</f>
        <v/>
      </c>
      <c r="C624" t="str">
        <f>IFERROR(VLOOKUP(Filiais_Petz4[[#This Row],[FILIAL]],'[4]PETZ E ZEEDOG'!$B:$E,4,0),"")</f>
        <v/>
      </c>
      <c r="D624" t="str">
        <f>IFERROR(VLOOKUP(Filiais_Petz4[[#This Row],[FILIAL]],'[4]PETZ E ZEEDOG'!$B:$F,5,0),"")</f>
        <v/>
      </c>
      <c r="E624" t="str">
        <f>IFERROR(VLOOKUP(Filiais_Petz4[[#This Row],[FILIAL]],'[4]PETZ E ZEEDOG'!$B:$G,6,0),"")</f>
        <v/>
      </c>
      <c r="F624" s="1">
        <f>IFERROR(VLOOKUP(Filiais_Petz4[[#This Row],[FILIAL]],'[4]PETZ E ZEEDOG'!$B:$H,7,0),"")</f>
        <v>0</v>
      </c>
      <c r="G624" t="str">
        <f>IFERROR(VLOOKUP(Filiais_Petz4[[#This Row],[FILIAL]],'[4]PETZ E ZEEDOG'!$B$2:$R$1103,8,0),"")</f>
        <v/>
      </c>
      <c r="H624" t="str">
        <f>IFERROR(VLOOKUP(Filiais_Petz4[[#This Row],[FILIAL]],'[4]PETZ E ZEEDOG'!$B:$J,9,0),"")</f>
        <v/>
      </c>
      <c r="I624" t="str">
        <f>IFERROR(VLOOKUP(Filiais_Petz4[[#This Row],[FILIAL]],'[4]PETZ E ZEEDOG'!$B:$K,10,0),"")</f>
        <v/>
      </c>
      <c r="J624">
        <f>IFERROR(VLOOKUP(Filiais_Petz4[[#This Row],[FILIAL]],'[4]PETZ E ZEEDOG'!$B$2:$R$1103,11,0),"")</f>
        <v>0</v>
      </c>
      <c r="K624" s="89" t="str">
        <f>IFERROR(VLOOKUP(Filiais_Petz4[[#This Row],[FILIAL]],'[4]PETZ E ZEEDOG'!$B:$M,12,0),"")</f>
        <v/>
      </c>
      <c r="L624" t="str">
        <f>IFERROR(VLOOKUP(Filiais_Petz4[[#This Row],[FILIAL]],'[4]PETZ E ZEEDOG'!$B:$N,13,0),"")</f>
        <v/>
      </c>
      <c r="M624" t="str">
        <f>IFERROR(VLOOKUP(Filiais_Petz4[[#This Row],[FILIAL]],'[4]PETZ E ZEEDOG'!$B:$O,14,0),"")</f>
        <v/>
      </c>
      <c r="N624" t="str">
        <f>IFERROR(VLOOKUP(Filiais_Petz4[[#This Row],[FILIAL]],'[4]PETZ E ZEEDOG'!$B:$P,15,0),"")</f>
        <v>N</v>
      </c>
      <c r="O624" t="str">
        <f>IFERROR(VLOOKUP(Filiais_Petz4[[#This Row],[FILIAL]],'[4]PETZ E ZEEDOG'!$B:$Q,16,0),"")</f>
        <v/>
      </c>
      <c r="P624" t="str">
        <f>IFERROR(VLOOKUP(Filiais_Petz4[[#This Row],[FILIAL]],'[4]PETZ E ZEEDOG'!$B:$R,17,0),"")</f>
        <v/>
      </c>
      <c r="Q624" t="str">
        <f>IFERROR(VLOOKUP(Filiais_Petz4[[#This Row],[FILIAL]],'[4]PETZ E ZEEDOG'!$B:$C,2,0),"")</f>
        <v/>
      </c>
    </row>
    <row r="625" spans="1:17" ht="14.45" hidden="1" customHeight="1" x14ac:dyDescent="0.25">
      <c r="A625" t="s">
        <v>678</v>
      </c>
      <c r="B625" t="str">
        <f>IFERROR(VLOOKUP(Filiais_Petz4[[#This Row],[FILIAL]],'[4]PETZ E ZEEDOG'!$B:$D,3,0),"")</f>
        <v/>
      </c>
      <c r="C625" t="str">
        <f>IFERROR(VLOOKUP(Filiais_Petz4[[#This Row],[FILIAL]],'[4]PETZ E ZEEDOG'!$B:$E,4,0),"")</f>
        <v/>
      </c>
      <c r="D625" t="str">
        <f>IFERROR(VLOOKUP(Filiais_Petz4[[#This Row],[FILIAL]],'[4]PETZ E ZEEDOG'!$B:$F,5,0),"")</f>
        <v/>
      </c>
      <c r="E625" t="str">
        <f>IFERROR(VLOOKUP(Filiais_Petz4[[#This Row],[FILIAL]],'[4]PETZ E ZEEDOG'!$B:$G,6,0),"")</f>
        <v/>
      </c>
      <c r="F625" s="1">
        <f>IFERROR(VLOOKUP(Filiais_Petz4[[#This Row],[FILIAL]],'[4]PETZ E ZEEDOG'!$B:$H,7,0),"")</f>
        <v>0</v>
      </c>
      <c r="G625" t="str">
        <f>IFERROR(VLOOKUP(Filiais_Petz4[[#This Row],[FILIAL]],'[4]PETZ E ZEEDOG'!$B$2:$R$1103,8,0),"")</f>
        <v/>
      </c>
      <c r="H625" t="str">
        <f>IFERROR(VLOOKUP(Filiais_Petz4[[#This Row],[FILIAL]],'[4]PETZ E ZEEDOG'!$B:$J,9,0),"")</f>
        <v/>
      </c>
      <c r="I625" t="str">
        <f>IFERROR(VLOOKUP(Filiais_Petz4[[#This Row],[FILIAL]],'[4]PETZ E ZEEDOG'!$B:$K,10,0),"")</f>
        <v/>
      </c>
      <c r="J625">
        <f>IFERROR(VLOOKUP(Filiais_Petz4[[#This Row],[FILIAL]],'[4]PETZ E ZEEDOG'!$B$2:$R$1103,11,0),"")</f>
        <v>0</v>
      </c>
      <c r="K625" s="89" t="str">
        <f>IFERROR(VLOOKUP(Filiais_Petz4[[#This Row],[FILIAL]],'[4]PETZ E ZEEDOG'!$B:$M,12,0),"")</f>
        <v/>
      </c>
      <c r="L625" t="str">
        <f>IFERROR(VLOOKUP(Filiais_Petz4[[#This Row],[FILIAL]],'[4]PETZ E ZEEDOG'!$B:$N,13,0),"")</f>
        <v/>
      </c>
      <c r="M625" t="str">
        <f>IFERROR(VLOOKUP(Filiais_Petz4[[#This Row],[FILIAL]],'[4]PETZ E ZEEDOG'!$B:$O,14,0),"")</f>
        <v/>
      </c>
      <c r="N625" t="str">
        <f>IFERROR(VLOOKUP(Filiais_Petz4[[#This Row],[FILIAL]],'[4]PETZ E ZEEDOG'!$B:$P,15,0),"")</f>
        <v>N</v>
      </c>
      <c r="O625" t="str">
        <f>IFERROR(VLOOKUP(Filiais_Petz4[[#This Row],[FILIAL]],'[4]PETZ E ZEEDOG'!$B:$Q,16,0),"")</f>
        <v/>
      </c>
      <c r="P625" t="str">
        <f>IFERROR(VLOOKUP(Filiais_Petz4[[#This Row],[FILIAL]],'[4]PETZ E ZEEDOG'!$B:$R,17,0),"")</f>
        <v/>
      </c>
      <c r="Q625" t="str">
        <f>IFERROR(VLOOKUP(Filiais_Petz4[[#This Row],[FILIAL]],'[4]PETZ E ZEEDOG'!$B:$C,2,0),"")</f>
        <v/>
      </c>
    </row>
    <row r="626" spans="1:17" ht="14.45" hidden="1" customHeight="1" x14ac:dyDescent="0.25">
      <c r="A626" t="s">
        <v>679</v>
      </c>
      <c r="B626" t="str">
        <f>IFERROR(VLOOKUP(Filiais_Petz4[[#This Row],[FILIAL]],'[4]PETZ E ZEEDOG'!$B:$D,3,0),"")</f>
        <v/>
      </c>
      <c r="C626" t="str">
        <f>IFERROR(VLOOKUP(Filiais_Petz4[[#This Row],[FILIAL]],'[4]PETZ E ZEEDOG'!$B:$E,4,0),"")</f>
        <v/>
      </c>
      <c r="D626" t="str">
        <f>IFERROR(VLOOKUP(Filiais_Petz4[[#This Row],[FILIAL]],'[4]PETZ E ZEEDOG'!$B:$F,5,0),"")</f>
        <v/>
      </c>
      <c r="E626" t="str">
        <f>IFERROR(VLOOKUP(Filiais_Petz4[[#This Row],[FILIAL]],'[4]PETZ E ZEEDOG'!$B:$G,6,0),"")</f>
        <v/>
      </c>
      <c r="F626" s="1">
        <f>IFERROR(VLOOKUP(Filiais_Petz4[[#This Row],[FILIAL]],'[4]PETZ E ZEEDOG'!$B:$H,7,0),"")</f>
        <v>0</v>
      </c>
      <c r="G626" t="str">
        <f>IFERROR(VLOOKUP(Filiais_Petz4[[#This Row],[FILIAL]],'[4]PETZ E ZEEDOG'!$B$2:$R$1103,8,0),"")</f>
        <v/>
      </c>
      <c r="H626" t="str">
        <f>IFERROR(VLOOKUP(Filiais_Petz4[[#This Row],[FILIAL]],'[4]PETZ E ZEEDOG'!$B:$J,9,0),"")</f>
        <v/>
      </c>
      <c r="I626" t="str">
        <f>IFERROR(VLOOKUP(Filiais_Petz4[[#This Row],[FILIAL]],'[4]PETZ E ZEEDOG'!$B:$K,10,0),"")</f>
        <v/>
      </c>
      <c r="J626">
        <f>IFERROR(VLOOKUP(Filiais_Petz4[[#This Row],[FILIAL]],'[4]PETZ E ZEEDOG'!$B$2:$R$1103,11,0),"")</f>
        <v>0</v>
      </c>
      <c r="K626" s="89" t="str">
        <f>IFERROR(VLOOKUP(Filiais_Petz4[[#This Row],[FILIAL]],'[4]PETZ E ZEEDOG'!$B:$M,12,0),"")</f>
        <v/>
      </c>
      <c r="L626" t="str">
        <f>IFERROR(VLOOKUP(Filiais_Petz4[[#This Row],[FILIAL]],'[4]PETZ E ZEEDOG'!$B:$N,13,0),"")</f>
        <v/>
      </c>
      <c r="M626" t="str">
        <f>IFERROR(VLOOKUP(Filiais_Petz4[[#This Row],[FILIAL]],'[4]PETZ E ZEEDOG'!$B:$O,14,0),"")</f>
        <v/>
      </c>
      <c r="N626" t="str">
        <f>IFERROR(VLOOKUP(Filiais_Petz4[[#This Row],[FILIAL]],'[4]PETZ E ZEEDOG'!$B:$P,15,0),"")</f>
        <v>N</v>
      </c>
      <c r="O626" t="str">
        <f>IFERROR(VLOOKUP(Filiais_Petz4[[#This Row],[FILIAL]],'[4]PETZ E ZEEDOG'!$B:$Q,16,0),"")</f>
        <v/>
      </c>
      <c r="P626" t="str">
        <f>IFERROR(VLOOKUP(Filiais_Petz4[[#This Row],[FILIAL]],'[4]PETZ E ZEEDOG'!$B:$R,17,0),"")</f>
        <v/>
      </c>
      <c r="Q626" t="str">
        <f>IFERROR(VLOOKUP(Filiais_Petz4[[#This Row],[FILIAL]],'[4]PETZ E ZEEDOG'!$B:$C,2,0),"")</f>
        <v/>
      </c>
    </row>
    <row r="627" spans="1:17" ht="14.45" hidden="1" customHeight="1" x14ac:dyDescent="0.25">
      <c r="A627" t="s">
        <v>680</v>
      </c>
      <c r="B627" t="str">
        <f>IFERROR(VLOOKUP(Filiais_Petz4[[#This Row],[FILIAL]],'[4]PETZ E ZEEDOG'!$B:$D,3,0),"")</f>
        <v/>
      </c>
      <c r="C627" t="str">
        <f>IFERROR(VLOOKUP(Filiais_Petz4[[#This Row],[FILIAL]],'[4]PETZ E ZEEDOG'!$B:$E,4,0),"")</f>
        <v/>
      </c>
      <c r="D627" t="str">
        <f>IFERROR(VLOOKUP(Filiais_Petz4[[#This Row],[FILIAL]],'[4]PETZ E ZEEDOG'!$B:$F,5,0),"")</f>
        <v/>
      </c>
      <c r="E627" t="str">
        <f>IFERROR(VLOOKUP(Filiais_Petz4[[#This Row],[FILIAL]],'[4]PETZ E ZEEDOG'!$B:$G,6,0),"")</f>
        <v/>
      </c>
      <c r="F627" s="1">
        <f>IFERROR(VLOOKUP(Filiais_Petz4[[#This Row],[FILIAL]],'[4]PETZ E ZEEDOG'!$B:$H,7,0),"")</f>
        <v>0</v>
      </c>
      <c r="G627" t="str">
        <f>IFERROR(VLOOKUP(Filiais_Petz4[[#This Row],[FILIAL]],'[4]PETZ E ZEEDOG'!$B$2:$R$1103,8,0),"")</f>
        <v/>
      </c>
      <c r="H627" t="str">
        <f>IFERROR(VLOOKUP(Filiais_Petz4[[#This Row],[FILIAL]],'[4]PETZ E ZEEDOG'!$B:$J,9,0),"")</f>
        <v/>
      </c>
      <c r="I627" t="str">
        <f>IFERROR(VLOOKUP(Filiais_Petz4[[#This Row],[FILIAL]],'[4]PETZ E ZEEDOG'!$B:$K,10,0),"")</f>
        <v/>
      </c>
      <c r="J627">
        <f>IFERROR(VLOOKUP(Filiais_Petz4[[#This Row],[FILIAL]],'[4]PETZ E ZEEDOG'!$B$2:$R$1103,11,0),"")</f>
        <v>0</v>
      </c>
      <c r="K627" s="89" t="str">
        <f>IFERROR(VLOOKUP(Filiais_Petz4[[#This Row],[FILIAL]],'[4]PETZ E ZEEDOG'!$B:$M,12,0),"")</f>
        <v/>
      </c>
      <c r="L627" t="str">
        <f>IFERROR(VLOOKUP(Filiais_Petz4[[#This Row],[FILIAL]],'[4]PETZ E ZEEDOG'!$B:$N,13,0),"")</f>
        <v/>
      </c>
      <c r="M627" t="str">
        <f>IFERROR(VLOOKUP(Filiais_Petz4[[#This Row],[FILIAL]],'[4]PETZ E ZEEDOG'!$B:$O,14,0),"")</f>
        <v/>
      </c>
      <c r="N627" t="str">
        <f>IFERROR(VLOOKUP(Filiais_Petz4[[#This Row],[FILIAL]],'[4]PETZ E ZEEDOG'!$B:$P,15,0),"")</f>
        <v>N</v>
      </c>
      <c r="O627" t="str">
        <f>IFERROR(VLOOKUP(Filiais_Petz4[[#This Row],[FILIAL]],'[4]PETZ E ZEEDOG'!$B:$Q,16,0),"")</f>
        <v/>
      </c>
      <c r="P627" t="str">
        <f>IFERROR(VLOOKUP(Filiais_Petz4[[#This Row],[FILIAL]],'[4]PETZ E ZEEDOG'!$B:$R,17,0),"")</f>
        <v/>
      </c>
      <c r="Q627" t="str">
        <f>IFERROR(VLOOKUP(Filiais_Petz4[[#This Row],[FILIAL]],'[4]PETZ E ZEEDOG'!$B:$C,2,0),"")</f>
        <v/>
      </c>
    </row>
    <row r="628" spans="1:17" ht="14.45" hidden="1" customHeight="1" x14ac:dyDescent="0.25">
      <c r="A628" t="s">
        <v>681</v>
      </c>
      <c r="B628" t="str">
        <f>IFERROR(VLOOKUP(Filiais_Petz4[[#This Row],[FILIAL]],'[4]PETZ E ZEEDOG'!$B:$D,3,0),"")</f>
        <v/>
      </c>
      <c r="C628" t="str">
        <f>IFERROR(VLOOKUP(Filiais_Petz4[[#This Row],[FILIAL]],'[4]PETZ E ZEEDOG'!$B:$E,4,0),"")</f>
        <v/>
      </c>
      <c r="D628" t="str">
        <f>IFERROR(VLOOKUP(Filiais_Petz4[[#This Row],[FILIAL]],'[4]PETZ E ZEEDOG'!$B:$F,5,0),"")</f>
        <v/>
      </c>
      <c r="E628" t="str">
        <f>IFERROR(VLOOKUP(Filiais_Petz4[[#This Row],[FILIAL]],'[4]PETZ E ZEEDOG'!$B:$G,6,0),"")</f>
        <v/>
      </c>
      <c r="F628" s="1">
        <f>IFERROR(VLOOKUP(Filiais_Petz4[[#This Row],[FILIAL]],'[4]PETZ E ZEEDOG'!$B:$H,7,0),"")</f>
        <v>0</v>
      </c>
      <c r="G628" t="str">
        <f>IFERROR(VLOOKUP(Filiais_Petz4[[#This Row],[FILIAL]],'[4]PETZ E ZEEDOG'!$B$2:$R$1103,8,0),"")</f>
        <v/>
      </c>
      <c r="H628" t="str">
        <f>IFERROR(VLOOKUP(Filiais_Petz4[[#This Row],[FILIAL]],'[4]PETZ E ZEEDOG'!$B:$J,9,0),"")</f>
        <v/>
      </c>
      <c r="I628" t="str">
        <f>IFERROR(VLOOKUP(Filiais_Petz4[[#This Row],[FILIAL]],'[4]PETZ E ZEEDOG'!$B:$K,10,0),"")</f>
        <v/>
      </c>
      <c r="J628">
        <f>IFERROR(VLOOKUP(Filiais_Petz4[[#This Row],[FILIAL]],'[4]PETZ E ZEEDOG'!$B$2:$R$1103,11,0),"")</f>
        <v>0</v>
      </c>
      <c r="K628" s="89" t="str">
        <f>IFERROR(VLOOKUP(Filiais_Petz4[[#This Row],[FILIAL]],'[4]PETZ E ZEEDOG'!$B:$M,12,0),"")</f>
        <v/>
      </c>
      <c r="L628" t="str">
        <f>IFERROR(VLOOKUP(Filiais_Petz4[[#This Row],[FILIAL]],'[4]PETZ E ZEEDOG'!$B:$N,13,0),"")</f>
        <v/>
      </c>
      <c r="M628" t="str">
        <f>IFERROR(VLOOKUP(Filiais_Petz4[[#This Row],[FILIAL]],'[4]PETZ E ZEEDOG'!$B:$O,14,0),"")</f>
        <v/>
      </c>
      <c r="N628" t="str">
        <f>IFERROR(VLOOKUP(Filiais_Petz4[[#This Row],[FILIAL]],'[4]PETZ E ZEEDOG'!$B:$P,15,0),"")</f>
        <v>N</v>
      </c>
      <c r="O628" t="str">
        <f>IFERROR(VLOOKUP(Filiais_Petz4[[#This Row],[FILIAL]],'[4]PETZ E ZEEDOG'!$B:$Q,16,0),"")</f>
        <v/>
      </c>
      <c r="P628" t="str">
        <f>IFERROR(VLOOKUP(Filiais_Petz4[[#This Row],[FILIAL]],'[4]PETZ E ZEEDOG'!$B:$R,17,0),"")</f>
        <v/>
      </c>
      <c r="Q628" t="str">
        <f>IFERROR(VLOOKUP(Filiais_Petz4[[#This Row],[FILIAL]],'[4]PETZ E ZEEDOG'!$B:$C,2,0),"")</f>
        <v/>
      </c>
    </row>
    <row r="629" spans="1:17" ht="14.45" hidden="1" customHeight="1" x14ac:dyDescent="0.25">
      <c r="A629" t="s">
        <v>682</v>
      </c>
      <c r="B629" t="str">
        <f>IFERROR(VLOOKUP(Filiais_Petz4[[#This Row],[FILIAL]],'[4]PETZ E ZEEDOG'!$B:$D,3,0),"")</f>
        <v/>
      </c>
      <c r="C629" t="str">
        <f>IFERROR(VLOOKUP(Filiais_Petz4[[#This Row],[FILIAL]],'[4]PETZ E ZEEDOG'!$B:$E,4,0),"")</f>
        <v/>
      </c>
      <c r="D629" t="str">
        <f>IFERROR(VLOOKUP(Filiais_Petz4[[#This Row],[FILIAL]],'[4]PETZ E ZEEDOG'!$B:$F,5,0),"")</f>
        <v/>
      </c>
      <c r="E629" t="str">
        <f>IFERROR(VLOOKUP(Filiais_Petz4[[#This Row],[FILIAL]],'[4]PETZ E ZEEDOG'!$B:$G,6,0),"")</f>
        <v/>
      </c>
      <c r="F629" s="1">
        <f>IFERROR(VLOOKUP(Filiais_Petz4[[#This Row],[FILIAL]],'[4]PETZ E ZEEDOG'!$B:$H,7,0),"")</f>
        <v>0</v>
      </c>
      <c r="G629" t="str">
        <f>IFERROR(VLOOKUP(Filiais_Petz4[[#This Row],[FILIAL]],'[4]PETZ E ZEEDOG'!$B$2:$R$1103,8,0),"")</f>
        <v/>
      </c>
      <c r="H629" t="str">
        <f>IFERROR(VLOOKUP(Filiais_Petz4[[#This Row],[FILIAL]],'[4]PETZ E ZEEDOG'!$B:$J,9,0),"")</f>
        <v/>
      </c>
      <c r="I629" t="str">
        <f>IFERROR(VLOOKUP(Filiais_Petz4[[#This Row],[FILIAL]],'[4]PETZ E ZEEDOG'!$B:$K,10,0),"")</f>
        <v/>
      </c>
      <c r="J629">
        <f>IFERROR(VLOOKUP(Filiais_Petz4[[#This Row],[FILIAL]],'[4]PETZ E ZEEDOG'!$B$2:$R$1103,11,0),"")</f>
        <v>0</v>
      </c>
      <c r="K629" s="89" t="str">
        <f>IFERROR(VLOOKUP(Filiais_Petz4[[#This Row],[FILIAL]],'[4]PETZ E ZEEDOG'!$B:$M,12,0),"")</f>
        <v/>
      </c>
      <c r="L629" t="str">
        <f>IFERROR(VLOOKUP(Filiais_Petz4[[#This Row],[FILIAL]],'[4]PETZ E ZEEDOG'!$B:$N,13,0),"")</f>
        <v/>
      </c>
      <c r="M629" t="str">
        <f>IFERROR(VLOOKUP(Filiais_Petz4[[#This Row],[FILIAL]],'[4]PETZ E ZEEDOG'!$B:$O,14,0),"")</f>
        <v/>
      </c>
      <c r="N629" t="str">
        <f>IFERROR(VLOOKUP(Filiais_Petz4[[#This Row],[FILIAL]],'[4]PETZ E ZEEDOG'!$B:$P,15,0),"")</f>
        <v>N</v>
      </c>
      <c r="O629" t="str">
        <f>IFERROR(VLOOKUP(Filiais_Petz4[[#This Row],[FILIAL]],'[4]PETZ E ZEEDOG'!$B:$Q,16,0),"")</f>
        <v/>
      </c>
      <c r="P629" t="str">
        <f>IFERROR(VLOOKUP(Filiais_Petz4[[#This Row],[FILIAL]],'[4]PETZ E ZEEDOG'!$B:$R,17,0),"")</f>
        <v/>
      </c>
      <c r="Q629" t="str">
        <f>IFERROR(VLOOKUP(Filiais_Petz4[[#This Row],[FILIAL]],'[4]PETZ E ZEEDOG'!$B:$C,2,0),"")</f>
        <v/>
      </c>
    </row>
    <row r="630" spans="1:17" ht="14.45" hidden="1" customHeight="1" x14ac:dyDescent="0.25">
      <c r="A630" t="s">
        <v>683</v>
      </c>
      <c r="B630" t="str">
        <f>IFERROR(VLOOKUP(Filiais_Petz4[[#This Row],[FILIAL]],'[4]PETZ E ZEEDOG'!$B:$D,3,0),"")</f>
        <v/>
      </c>
      <c r="C630" t="str">
        <f>IFERROR(VLOOKUP(Filiais_Petz4[[#This Row],[FILIAL]],'[4]PETZ E ZEEDOG'!$B:$E,4,0),"")</f>
        <v/>
      </c>
      <c r="D630" t="str">
        <f>IFERROR(VLOOKUP(Filiais_Petz4[[#This Row],[FILIAL]],'[4]PETZ E ZEEDOG'!$B:$F,5,0),"")</f>
        <v/>
      </c>
      <c r="E630" t="str">
        <f>IFERROR(VLOOKUP(Filiais_Petz4[[#This Row],[FILIAL]],'[4]PETZ E ZEEDOG'!$B:$G,6,0),"")</f>
        <v/>
      </c>
      <c r="F630" s="1">
        <f>IFERROR(VLOOKUP(Filiais_Petz4[[#This Row],[FILIAL]],'[4]PETZ E ZEEDOG'!$B:$H,7,0),"")</f>
        <v>0</v>
      </c>
      <c r="G630" t="str">
        <f>IFERROR(VLOOKUP(Filiais_Petz4[[#This Row],[FILIAL]],'[4]PETZ E ZEEDOG'!$B$2:$R$1103,8,0),"")</f>
        <v/>
      </c>
      <c r="H630" t="str">
        <f>IFERROR(VLOOKUP(Filiais_Petz4[[#This Row],[FILIAL]],'[4]PETZ E ZEEDOG'!$B:$J,9,0),"")</f>
        <v/>
      </c>
      <c r="I630" t="str">
        <f>IFERROR(VLOOKUP(Filiais_Petz4[[#This Row],[FILIAL]],'[4]PETZ E ZEEDOG'!$B:$K,10,0),"")</f>
        <v/>
      </c>
      <c r="J630">
        <f>IFERROR(VLOOKUP(Filiais_Petz4[[#This Row],[FILIAL]],'[4]PETZ E ZEEDOG'!$B$2:$R$1103,11,0),"")</f>
        <v>0</v>
      </c>
      <c r="K630" s="89" t="str">
        <f>IFERROR(VLOOKUP(Filiais_Petz4[[#This Row],[FILIAL]],'[4]PETZ E ZEEDOG'!$B:$M,12,0),"")</f>
        <v/>
      </c>
      <c r="L630" t="str">
        <f>IFERROR(VLOOKUP(Filiais_Petz4[[#This Row],[FILIAL]],'[4]PETZ E ZEEDOG'!$B:$N,13,0),"")</f>
        <v/>
      </c>
      <c r="M630" t="str">
        <f>IFERROR(VLOOKUP(Filiais_Petz4[[#This Row],[FILIAL]],'[4]PETZ E ZEEDOG'!$B:$O,14,0),"")</f>
        <v/>
      </c>
      <c r="N630" t="str">
        <f>IFERROR(VLOOKUP(Filiais_Petz4[[#This Row],[FILIAL]],'[4]PETZ E ZEEDOG'!$B:$P,15,0),"")</f>
        <v>N</v>
      </c>
      <c r="O630" t="str">
        <f>IFERROR(VLOOKUP(Filiais_Petz4[[#This Row],[FILIAL]],'[4]PETZ E ZEEDOG'!$B:$Q,16,0),"")</f>
        <v/>
      </c>
      <c r="P630" t="str">
        <f>IFERROR(VLOOKUP(Filiais_Petz4[[#This Row],[FILIAL]],'[4]PETZ E ZEEDOG'!$B:$R,17,0),"")</f>
        <v/>
      </c>
      <c r="Q630" t="str">
        <f>IFERROR(VLOOKUP(Filiais_Petz4[[#This Row],[FILIAL]],'[4]PETZ E ZEEDOG'!$B:$C,2,0),"")</f>
        <v/>
      </c>
    </row>
    <row r="631" spans="1:17" ht="14.45" hidden="1" customHeight="1" x14ac:dyDescent="0.25">
      <c r="A631" t="s">
        <v>684</v>
      </c>
      <c r="B631" t="str">
        <f>IFERROR(VLOOKUP(Filiais_Petz4[[#This Row],[FILIAL]],'[4]PETZ E ZEEDOG'!$B:$D,3,0),"")</f>
        <v/>
      </c>
      <c r="C631" t="str">
        <f>IFERROR(VLOOKUP(Filiais_Petz4[[#This Row],[FILIAL]],'[4]PETZ E ZEEDOG'!$B:$E,4,0),"")</f>
        <v/>
      </c>
      <c r="D631" t="str">
        <f>IFERROR(VLOOKUP(Filiais_Petz4[[#This Row],[FILIAL]],'[4]PETZ E ZEEDOG'!$B:$F,5,0),"")</f>
        <v/>
      </c>
      <c r="E631" t="str">
        <f>IFERROR(VLOOKUP(Filiais_Petz4[[#This Row],[FILIAL]],'[4]PETZ E ZEEDOG'!$B:$G,6,0),"")</f>
        <v/>
      </c>
      <c r="F631" s="1">
        <f>IFERROR(VLOOKUP(Filiais_Petz4[[#This Row],[FILIAL]],'[4]PETZ E ZEEDOG'!$B:$H,7,0),"")</f>
        <v>0</v>
      </c>
      <c r="G631" t="str">
        <f>IFERROR(VLOOKUP(Filiais_Petz4[[#This Row],[FILIAL]],'[4]PETZ E ZEEDOG'!$B$2:$R$1103,8,0),"")</f>
        <v/>
      </c>
      <c r="H631" t="str">
        <f>IFERROR(VLOOKUP(Filiais_Petz4[[#This Row],[FILIAL]],'[4]PETZ E ZEEDOG'!$B:$J,9,0),"")</f>
        <v/>
      </c>
      <c r="I631" t="str">
        <f>IFERROR(VLOOKUP(Filiais_Petz4[[#This Row],[FILIAL]],'[4]PETZ E ZEEDOG'!$B:$K,10,0),"")</f>
        <v/>
      </c>
      <c r="J631">
        <f>IFERROR(VLOOKUP(Filiais_Petz4[[#This Row],[FILIAL]],'[4]PETZ E ZEEDOG'!$B$2:$R$1103,11,0),"")</f>
        <v>0</v>
      </c>
      <c r="K631" s="89" t="str">
        <f>IFERROR(VLOOKUP(Filiais_Petz4[[#This Row],[FILIAL]],'[4]PETZ E ZEEDOG'!$B:$M,12,0),"")</f>
        <v/>
      </c>
      <c r="L631" t="str">
        <f>IFERROR(VLOOKUP(Filiais_Petz4[[#This Row],[FILIAL]],'[4]PETZ E ZEEDOG'!$B:$N,13,0),"")</f>
        <v/>
      </c>
      <c r="M631" t="str">
        <f>IFERROR(VLOOKUP(Filiais_Petz4[[#This Row],[FILIAL]],'[4]PETZ E ZEEDOG'!$B:$O,14,0),"")</f>
        <v/>
      </c>
      <c r="N631" t="str">
        <f>IFERROR(VLOOKUP(Filiais_Petz4[[#This Row],[FILIAL]],'[4]PETZ E ZEEDOG'!$B:$P,15,0),"")</f>
        <v>N</v>
      </c>
      <c r="O631" t="str">
        <f>IFERROR(VLOOKUP(Filiais_Petz4[[#This Row],[FILIAL]],'[4]PETZ E ZEEDOG'!$B:$Q,16,0),"")</f>
        <v/>
      </c>
      <c r="P631" t="str">
        <f>IFERROR(VLOOKUP(Filiais_Petz4[[#This Row],[FILIAL]],'[4]PETZ E ZEEDOG'!$B:$R,17,0),"")</f>
        <v/>
      </c>
      <c r="Q631" t="str">
        <f>IFERROR(VLOOKUP(Filiais_Petz4[[#This Row],[FILIAL]],'[4]PETZ E ZEEDOG'!$B:$C,2,0),"")</f>
        <v/>
      </c>
    </row>
    <row r="632" spans="1:17" ht="14.45" hidden="1" customHeight="1" x14ac:dyDescent="0.25">
      <c r="A632" t="s">
        <v>685</v>
      </c>
      <c r="B632" t="str">
        <f>IFERROR(VLOOKUP(Filiais_Petz4[[#This Row],[FILIAL]],'[4]PETZ E ZEEDOG'!$B:$D,3,0),"")</f>
        <v/>
      </c>
      <c r="C632" t="str">
        <f>IFERROR(VLOOKUP(Filiais_Petz4[[#This Row],[FILIAL]],'[4]PETZ E ZEEDOG'!$B:$E,4,0),"")</f>
        <v/>
      </c>
      <c r="D632" t="str">
        <f>IFERROR(VLOOKUP(Filiais_Petz4[[#This Row],[FILIAL]],'[4]PETZ E ZEEDOG'!$B:$F,5,0),"")</f>
        <v/>
      </c>
      <c r="E632" t="str">
        <f>IFERROR(VLOOKUP(Filiais_Petz4[[#This Row],[FILIAL]],'[4]PETZ E ZEEDOG'!$B:$G,6,0),"")</f>
        <v/>
      </c>
      <c r="F632" s="1">
        <f>IFERROR(VLOOKUP(Filiais_Petz4[[#This Row],[FILIAL]],'[4]PETZ E ZEEDOG'!$B:$H,7,0),"")</f>
        <v>0</v>
      </c>
      <c r="G632" t="str">
        <f>IFERROR(VLOOKUP(Filiais_Petz4[[#This Row],[FILIAL]],'[4]PETZ E ZEEDOG'!$B$2:$R$1103,8,0),"")</f>
        <v/>
      </c>
      <c r="H632" t="str">
        <f>IFERROR(VLOOKUP(Filiais_Petz4[[#This Row],[FILIAL]],'[4]PETZ E ZEEDOG'!$B:$J,9,0),"")</f>
        <v/>
      </c>
      <c r="I632" t="str">
        <f>IFERROR(VLOOKUP(Filiais_Petz4[[#This Row],[FILIAL]],'[4]PETZ E ZEEDOG'!$B:$K,10,0),"")</f>
        <v/>
      </c>
      <c r="J632">
        <f>IFERROR(VLOOKUP(Filiais_Petz4[[#This Row],[FILIAL]],'[4]PETZ E ZEEDOG'!$B$2:$R$1103,11,0),"")</f>
        <v>0</v>
      </c>
      <c r="K632" s="89" t="str">
        <f>IFERROR(VLOOKUP(Filiais_Petz4[[#This Row],[FILIAL]],'[4]PETZ E ZEEDOG'!$B:$M,12,0),"")</f>
        <v/>
      </c>
      <c r="L632" t="str">
        <f>IFERROR(VLOOKUP(Filiais_Petz4[[#This Row],[FILIAL]],'[4]PETZ E ZEEDOG'!$B:$N,13,0),"")</f>
        <v/>
      </c>
      <c r="M632" t="str">
        <f>IFERROR(VLOOKUP(Filiais_Petz4[[#This Row],[FILIAL]],'[4]PETZ E ZEEDOG'!$B:$O,14,0),"")</f>
        <v/>
      </c>
      <c r="N632" t="str">
        <f>IFERROR(VLOOKUP(Filiais_Petz4[[#This Row],[FILIAL]],'[4]PETZ E ZEEDOG'!$B:$P,15,0),"")</f>
        <v>N</v>
      </c>
      <c r="O632" t="str">
        <f>IFERROR(VLOOKUP(Filiais_Petz4[[#This Row],[FILIAL]],'[4]PETZ E ZEEDOG'!$B:$Q,16,0),"")</f>
        <v/>
      </c>
      <c r="P632" t="str">
        <f>IFERROR(VLOOKUP(Filiais_Petz4[[#This Row],[FILIAL]],'[4]PETZ E ZEEDOG'!$B:$R,17,0),"")</f>
        <v/>
      </c>
      <c r="Q632" t="str">
        <f>IFERROR(VLOOKUP(Filiais_Petz4[[#This Row],[FILIAL]],'[4]PETZ E ZEEDOG'!$B:$C,2,0),"")</f>
        <v/>
      </c>
    </row>
    <row r="633" spans="1:17" ht="14.45" hidden="1" customHeight="1" x14ac:dyDescent="0.25">
      <c r="A633" t="s">
        <v>686</v>
      </c>
      <c r="B633" t="str">
        <f>IFERROR(VLOOKUP(Filiais_Petz4[[#This Row],[FILIAL]],'[4]PETZ E ZEEDOG'!$B:$D,3,0),"")</f>
        <v/>
      </c>
      <c r="C633" t="str">
        <f>IFERROR(VLOOKUP(Filiais_Petz4[[#This Row],[FILIAL]],'[4]PETZ E ZEEDOG'!$B:$E,4,0),"")</f>
        <v/>
      </c>
      <c r="D633" t="str">
        <f>IFERROR(VLOOKUP(Filiais_Petz4[[#This Row],[FILIAL]],'[4]PETZ E ZEEDOG'!$B:$F,5,0),"")</f>
        <v/>
      </c>
      <c r="E633" t="str">
        <f>IFERROR(VLOOKUP(Filiais_Petz4[[#This Row],[FILIAL]],'[4]PETZ E ZEEDOG'!$B:$G,6,0),"")</f>
        <v/>
      </c>
      <c r="F633" s="1">
        <f>IFERROR(VLOOKUP(Filiais_Petz4[[#This Row],[FILIAL]],'[4]PETZ E ZEEDOG'!$B:$H,7,0),"")</f>
        <v>0</v>
      </c>
      <c r="G633" t="str">
        <f>IFERROR(VLOOKUP(Filiais_Petz4[[#This Row],[FILIAL]],'[4]PETZ E ZEEDOG'!$B$2:$R$1103,8,0),"")</f>
        <v/>
      </c>
      <c r="H633" t="str">
        <f>IFERROR(VLOOKUP(Filiais_Petz4[[#This Row],[FILIAL]],'[4]PETZ E ZEEDOG'!$B:$J,9,0),"")</f>
        <v/>
      </c>
      <c r="I633" t="str">
        <f>IFERROR(VLOOKUP(Filiais_Petz4[[#This Row],[FILIAL]],'[4]PETZ E ZEEDOG'!$B:$K,10,0),"")</f>
        <v/>
      </c>
      <c r="J633">
        <f>IFERROR(VLOOKUP(Filiais_Petz4[[#This Row],[FILIAL]],'[4]PETZ E ZEEDOG'!$B$2:$R$1103,11,0),"")</f>
        <v>0</v>
      </c>
      <c r="K633" s="89" t="str">
        <f>IFERROR(VLOOKUP(Filiais_Petz4[[#This Row],[FILIAL]],'[4]PETZ E ZEEDOG'!$B:$M,12,0),"")</f>
        <v/>
      </c>
      <c r="L633" t="str">
        <f>IFERROR(VLOOKUP(Filiais_Petz4[[#This Row],[FILIAL]],'[4]PETZ E ZEEDOG'!$B:$N,13,0),"")</f>
        <v/>
      </c>
      <c r="M633" t="str">
        <f>IFERROR(VLOOKUP(Filiais_Petz4[[#This Row],[FILIAL]],'[4]PETZ E ZEEDOG'!$B:$O,14,0),"")</f>
        <v/>
      </c>
      <c r="N633" t="str">
        <f>IFERROR(VLOOKUP(Filiais_Petz4[[#This Row],[FILIAL]],'[4]PETZ E ZEEDOG'!$B:$P,15,0),"")</f>
        <v>N</v>
      </c>
      <c r="O633" t="str">
        <f>IFERROR(VLOOKUP(Filiais_Petz4[[#This Row],[FILIAL]],'[4]PETZ E ZEEDOG'!$B:$Q,16,0),"")</f>
        <v/>
      </c>
      <c r="P633" t="str">
        <f>IFERROR(VLOOKUP(Filiais_Petz4[[#This Row],[FILIAL]],'[4]PETZ E ZEEDOG'!$B:$R,17,0),"")</f>
        <v/>
      </c>
      <c r="Q633" t="str">
        <f>IFERROR(VLOOKUP(Filiais_Petz4[[#This Row],[FILIAL]],'[4]PETZ E ZEEDOG'!$B:$C,2,0),"")</f>
        <v/>
      </c>
    </row>
    <row r="634" spans="1:17" ht="14.45" hidden="1" customHeight="1" x14ac:dyDescent="0.25">
      <c r="A634" t="s">
        <v>687</v>
      </c>
      <c r="B634" t="str">
        <f>IFERROR(VLOOKUP(Filiais_Petz4[[#This Row],[FILIAL]],'[4]PETZ E ZEEDOG'!$B:$D,3,0),"")</f>
        <v/>
      </c>
      <c r="C634" t="str">
        <f>IFERROR(VLOOKUP(Filiais_Petz4[[#This Row],[FILIAL]],'[4]PETZ E ZEEDOG'!$B:$E,4,0),"")</f>
        <v/>
      </c>
      <c r="D634" t="str">
        <f>IFERROR(VLOOKUP(Filiais_Petz4[[#This Row],[FILIAL]],'[4]PETZ E ZEEDOG'!$B:$F,5,0),"")</f>
        <v/>
      </c>
      <c r="E634" t="str">
        <f>IFERROR(VLOOKUP(Filiais_Petz4[[#This Row],[FILIAL]],'[4]PETZ E ZEEDOG'!$B:$G,6,0),"")</f>
        <v/>
      </c>
      <c r="F634" s="1">
        <f>IFERROR(VLOOKUP(Filiais_Petz4[[#This Row],[FILIAL]],'[4]PETZ E ZEEDOG'!$B:$H,7,0),"")</f>
        <v>0</v>
      </c>
      <c r="G634" t="str">
        <f>IFERROR(VLOOKUP(Filiais_Petz4[[#This Row],[FILIAL]],'[4]PETZ E ZEEDOG'!$B$2:$R$1103,8,0),"")</f>
        <v/>
      </c>
      <c r="H634" t="str">
        <f>IFERROR(VLOOKUP(Filiais_Petz4[[#This Row],[FILIAL]],'[4]PETZ E ZEEDOG'!$B:$J,9,0),"")</f>
        <v/>
      </c>
      <c r="I634" t="str">
        <f>IFERROR(VLOOKUP(Filiais_Petz4[[#This Row],[FILIAL]],'[4]PETZ E ZEEDOG'!$B:$K,10,0),"")</f>
        <v/>
      </c>
      <c r="J634">
        <f>IFERROR(VLOOKUP(Filiais_Petz4[[#This Row],[FILIAL]],'[4]PETZ E ZEEDOG'!$B$2:$R$1103,11,0),"")</f>
        <v>0</v>
      </c>
      <c r="K634" s="89" t="str">
        <f>IFERROR(VLOOKUP(Filiais_Petz4[[#This Row],[FILIAL]],'[4]PETZ E ZEEDOG'!$B:$M,12,0),"")</f>
        <v/>
      </c>
      <c r="L634" t="str">
        <f>IFERROR(VLOOKUP(Filiais_Petz4[[#This Row],[FILIAL]],'[4]PETZ E ZEEDOG'!$B:$N,13,0),"")</f>
        <v/>
      </c>
      <c r="M634" t="str">
        <f>IFERROR(VLOOKUP(Filiais_Petz4[[#This Row],[FILIAL]],'[4]PETZ E ZEEDOG'!$B:$O,14,0),"")</f>
        <v/>
      </c>
      <c r="N634" t="str">
        <f>IFERROR(VLOOKUP(Filiais_Petz4[[#This Row],[FILIAL]],'[4]PETZ E ZEEDOG'!$B:$P,15,0),"")</f>
        <v>N</v>
      </c>
      <c r="O634" t="str">
        <f>IFERROR(VLOOKUP(Filiais_Petz4[[#This Row],[FILIAL]],'[4]PETZ E ZEEDOG'!$B:$Q,16,0),"")</f>
        <v/>
      </c>
      <c r="P634" t="str">
        <f>IFERROR(VLOOKUP(Filiais_Petz4[[#This Row],[FILIAL]],'[4]PETZ E ZEEDOG'!$B:$R,17,0),"")</f>
        <v/>
      </c>
      <c r="Q634" t="str">
        <f>IFERROR(VLOOKUP(Filiais_Petz4[[#This Row],[FILIAL]],'[4]PETZ E ZEEDOG'!$B:$C,2,0),"")</f>
        <v/>
      </c>
    </row>
    <row r="635" spans="1:17" ht="14.45" hidden="1" customHeight="1" x14ac:dyDescent="0.25">
      <c r="A635" t="s">
        <v>688</v>
      </c>
      <c r="B635" t="str">
        <f>IFERROR(VLOOKUP(Filiais_Petz4[[#This Row],[FILIAL]],'[4]PETZ E ZEEDOG'!$B:$D,3,0),"")</f>
        <v/>
      </c>
      <c r="C635" t="str">
        <f>IFERROR(VLOOKUP(Filiais_Petz4[[#This Row],[FILIAL]],'[4]PETZ E ZEEDOG'!$B:$E,4,0),"")</f>
        <v/>
      </c>
      <c r="D635" t="str">
        <f>IFERROR(VLOOKUP(Filiais_Petz4[[#This Row],[FILIAL]],'[4]PETZ E ZEEDOG'!$B:$F,5,0),"")</f>
        <v/>
      </c>
      <c r="E635" t="str">
        <f>IFERROR(VLOOKUP(Filiais_Petz4[[#This Row],[FILIAL]],'[4]PETZ E ZEEDOG'!$B:$G,6,0),"")</f>
        <v/>
      </c>
      <c r="F635" s="1">
        <f>IFERROR(VLOOKUP(Filiais_Petz4[[#This Row],[FILIAL]],'[4]PETZ E ZEEDOG'!$B:$H,7,0),"")</f>
        <v>0</v>
      </c>
      <c r="G635" t="str">
        <f>IFERROR(VLOOKUP(Filiais_Petz4[[#This Row],[FILIAL]],'[4]PETZ E ZEEDOG'!$B$2:$R$1103,8,0),"")</f>
        <v/>
      </c>
      <c r="H635" t="str">
        <f>IFERROR(VLOOKUP(Filiais_Petz4[[#This Row],[FILIAL]],'[4]PETZ E ZEEDOG'!$B:$J,9,0),"")</f>
        <v/>
      </c>
      <c r="I635" t="str">
        <f>IFERROR(VLOOKUP(Filiais_Petz4[[#This Row],[FILIAL]],'[4]PETZ E ZEEDOG'!$B:$K,10,0),"")</f>
        <v/>
      </c>
      <c r="J635">
        <f>IFERROR(VLOOKUP(Filiais_Petz4[[#This Row],[FILIAL]],'[4]PETZ E ZEEDOG'!$B$2:$R$1103,11,0),"")</f>
        <v>0</v>
      </c>
      <c r="K635" s="89" t="str">
        <f>IFERROR(VLOOKUP(Filiais_Petz4[[#This Row],[FILIAL]],'[4]PETZ E ZEEDOG'!$B:$M,12,0),"")</f>
        <v/>
      </c>
      <c r="L635" t="str">
        <f>IFERROR(VLOOKUP(Filiais_Petz4[[#This Row],[FILIAL]],'[4]PETZ E ZEEDOG'!$B:$N,13,0),"")</f>
        <v/>
      </c>
      <c r="M635" t="str">
        <f>IFERROR(VLOOKUP(Filiais_Petz4[[#This Row],[FILIAL]],'[4]PETZ E ZEEDOG'!$B:$O,14,0),"")</f>
        <v/>
      </c>
      <c r="N635" t="str">
        <f>IFERROR(VLOOKUP(Filiais_Petz4[[#This Row],[FILIAL]],'[4]PETZ E ZEEDOG'!$B:$P,15,0),"")</f>
        <v>N</v>
      </c>
      <c r="O635" t="str">
        <f>IFERROR(VLOOKUP(Filiais_Petz4[[#This Row],[FILIAL]],'[4]PETZ E ZEEDOG'!$B:$Q,16,0),"")</f>
        <v/>
      </c>
      <c r="P635" t="str">
        <f>IFERROR(VLOOKUP(Filiais_Petz4[[#This Row],[FILIAL]],'[4]PETZ E ZEEDOG'!$B:$R,17,0),"")</f>
        <v/>
      </c>
      <c r="Q635" t="str">
        <f>IFERROR(VLOOKUP(Filiais_Petz4[[#This Row],[FILIAL]],'[4]PETZ E ZEEDOG'!$B:$C,2,0),"")</f>
        <v/>
      </c>
    </row>
    <row r="636" spans="1:17" ht="14.45" hidden="1" customHeight="1" x14ac:dyDescent="0.25">
      <c r="A636" t="s">
        <v>689</v>
      </c>
      <c r="B636" t="str">
        <f>IFERROR(VLOOKUP(Filiais_Petz4[[#This Row],[FILIAL]],'[4]PETZ E ZEEDOG'!$B:$D,3,0),"")</f>
        <v/>
      </c>
      <c r="C636" t="str">
        <f>IFERROR(VLOOKUP(Filiais_Petz4[[#This Row],[FILIAL]],'[4]PETZ E ZEEDOG'!$B:$E,4,0),"")</f>
        <v/>
      </c>
      <c r="D636" t="str">
        <f>IFERROR(VLOOKUP(Filiais_Petz4[[#This Row],[FILIAL]],'[4]PETZ E ZEEDOG'!$B:$F,5,0),"")</f>
        <v/>
      </c>
      <c r="E636" t="str">
        <f>IFERROR(VLOOKUP(Filiais_Petz4[[#This Row],[FILIAL]],'[4]PETZ E ZEEDOG'!$B:$G,6,0),"")</f>
        <v/>
      </c>
      <c r="F636" s="1">
        <f>IFERROR(VLOOKUP(Filiais_Petz4[[#This Row],[FILIAL]],'[4]PETZ E ZEEDOG'!$B:$H,7,0),"")</f>
        <v>0</v>
      </c>
      <c r="G636" t="str">
        <f>IFERROR(VLOOKUP(Filiais_Petz4[[#This Row],[FILIAL]],'[4]PETZ E ZEEDOG'!$B$2:$R$1103,8,0),"")</f>
        <v/>
      </c>
      <c r="H636" t="str">
        <f>IFERROR(VLOOKUP(Filiais_Petz4[[#This Row],[FILIAL]],'[4]PETZ E ZEEDOG'!$B:$J,9,0),"")</f>
        <v/>
      </c>
      <c r="I636" t="str">
        <f>IFERROR(VLOOKUP(Filiais_Petz4[[#This Row],[FILIAL]],'[4]PETZ E ZEEDOG'!$B:$K,10,0),"")</f>
        <v/>
      </c>
      <c r="J636">
        <f>IFERROR(VLOOKUP(Filiais_Petz4[[#This Row],[FILIAL]],'[4]PETZ E ZEEDOG'!$B$2:$R$1103,11,0),"")</f>
        <v>0</v>
      </c>
      <c r="K636" s="89" t="str">
        <f>IFERROR(VLOOKUP(Filiais_Petz4[[#This Row],[FILIAL]],'[4]PETZ E ZEEDOG'!$B:$M,12,0),"")</f>
        <v/>
      </c>
      <c r="L636" t="str">
        <f>IFERROR(VLOOKUP(Filiais_Petz4[[#This Row],[FILIAL]],'[4]PETZ E ZEEDOG'!$B:$N,13,0),"")</f>
        <v/>
      </c>
      <c r="M636" t="str">
        <f>IFERROR(VLOOKUP(Filiais_Petz4[[#This Row],[FILIAL]],'[4]PETZ E ZEEDOG'!$B:$O,14,0),"")</f>
        <v/>
      </c>
      <c r="N636" t="str">
        <f>IFERROR(VLOOKUP(Filiais_Petz4[[#This Row],[FILIAL]],'[4]PETZ E ZEEDOG'!$B:$P,15,0),"")</f>
        <v>N</v>
      </c>
      <c r="O636" t="str">
        <f>IFERROR(VLOOKUP(Filiais_Petz4[[#This Row],[FILIAL]],'[4]PETZ E ZEEDOG'!$B:$Q,16,0),"")</f>
        <v/>
      </c>
      <c r="P636" t="str">
        <f>IFERROR(VLOOKUP(Filiais_Petz4[[#This Row],[FILIAL]],'[4]PETZ E ZEEDOG'!$B:$R,17,0),"")</f>
        <v/>
      </c>
      <c r="Q636" t="str">
        <f>IFERROR(VLOOKUP(Filiais_Petz4[[#This Row],[FILIAL]],'[4]PETZ E ZEEDOG'!$B:$C,2,0),"")</f>
        <v/>
      </c>
    </row>
    <row r="637" spans="1:17" ht="14.45" hidden="1" customHeight="1" x14ac:dyDescent="0.25">
      <c r="A637" t="s">
        <v>690</v>
      </c>
      <c r="B637" t="str">
        <f>IFERROR(VLOOKUP(Filiais_Petz4[[#This Row],[FILIAL]],'[4]PETZ E ZEEDOG'!$B:$D,3,0),"")</f>
        <v/>
      </c>
      <c r="C637" t="str">
        <f>IFERROR(VLOOKUP(Filiais_Petz4[[#This Row],[FILIAL]],'[4]PETZ E ZEEDOG'!$B:$E,4,0),"")</f>
        <v/>
      </c>
      <c r="D637" t="str">
        <f>IFERROR(VLOOKUP(Filiais_Petz4[[#This Row],[FILIAL]],'[4]PETZ E ZEEDOG'!$B:$F,5,0),"")</f>
        <v/>
      </c>
      <c r="E637" t="str">
        <f>IFERROR(VLOOKUP(Filiais_Petz4[[#This Row],[FILIAL]],'[4]PETZ E ZEEDOG'!$B:$G,6,0),"")</f>
        <v/>
      </c>
      <c r="F637" s="1">
        <f>IFERROR(VLOOKUP(Filiais_Petz4[[#This Row],[FILIAL]],'[4]PETZ E ZEEDOG'!$B:$H,7,0),"")</f>
        <v>0</v>
      </c>
      <c r="G637" t="str">
        <f>IFERROR(VLOOKUP(Filiais_Petz4[[#This Row],[FILIAL]],'[4]PETZ E ZEEDOG'!$B$2:$R$1103,8,0),"")</f>
        <v/>
      </c>
      <c r="H637" t="str">
        <f>IFERROR(VLOOKUP(Filiais_Petz4[[#This Row],[FILIAL]],'[4]PETZ E ZEEDOG'!$B:$J,9,0),"")</f>
        <v/>
      </c>
      <c r="I637" t="str">
        <f>IFERROR(VLOOKUP(Filiais_Petz4[[#This Row],[FILIAL]],'[4]PETZ E ZEEDOG'!$B:$K,10,0),"")</f>
        <v/>
      </c>
      <c r="J637">
        <f>IFERROR(VLOOKUP(Filiais_Petz4[[#This Row],[FILIAL]],'[4]PETZ E ZEEDOG'!$B$2:$R$1103,11,0),"")</f>
        <v>0</v>
      </c>
      <c r="K637" s="89" t="str">
        <f>IFERROR(VLOOKUP(Filiais_Petz4[[#This Row],[FILIAL]],'[4]PETZ E ZEEDOG'!$B:$M,12,0),"")</f>
        <v/>
      </c>
      <c r="L637" t="str">
        <f>IFERROR(VLOOKUP(Filiais_Petz4[[#This Row],[FILIAL]],'[4]PETZ E ZEEDOG'!$B:$N,13,0),"")</f>
        <v/>
      </c>
      <c r="M637" t="str">
        <f>IFERROR(VLOOKUP(Filiais_Petz4[[#This Row],[FILIAL]],'[4]PETZ E ZEEDOG'!$B:$O,14,0),"")</f>
        <v/>
      </c>
      <c r="N637" t="str">
        <f>IFERROR(VLOOKUP(Filiais_Petz4[[#This Row],[FILIAL]],'[4]PETZ E ZEEDOG'!$B:$P,15,0),"")</f>
        <v>N</v>
      </c>
      <c r="O637" t="str">
        <f>IFERROR(VLOOKUP(Filiais_Petz4[[#This Row],[FILIAL]],'[4]PETZ E ZEEDOG'!$B:$Q,16,0),"")</f>
        <v/>
      </c>
      <c r="P637" t="str">
        <f>IFERROR(VLOOKUP(Filiais_Petz4[[#This Row],[FILIAL]],'[4]PETZ E ZEEDOG'!$B:$R,17,0),"")</f>
        <v/>
      </c>
      <c r="Q637" t="str">
        <f>IFERROR(VLOOKUP(Filiais_Petz4[[#This Row],[FILIAL]],'[4]PETZ E ZEEDOG'!$B:$C,2,0),"")</f>
        <v/>
      </c>
    </row>
    <row r="638" spans="1:17" ht="14.45" hidden="1" customHeight="1" x14ac:dyDescent="0.25">
      <c r="A638" t="s">
        <v>691</v>
      </c>
      <c r="B638" t="str">
        <f>IFERROR(VLOOKUP(Filiais_Petz4[[#This Row],[FILIAL]],'[4]PETZ E ZEEDOG'!$B:$D,3,0),"")</f>
        <v/>
      </c>
      <c r="C638" t="str">
        <f>IFERROR(VLOOKUP(Filiais_Petz4[[#This Row],[FILIAL]],'[4]PETZ E ZEEDOG'!$B:$E,4,0),"")</f>
        <v/>
      </c>
      <c r="D638" t="str">
        <f>IFERROR(VLOOKUP(Filiais_Petz4[[#This Row],[FILIAL]],'[4]PETZ E ZEEDOG'!$B:$F,5,0),"")</f>
        <v/>
      </c>
      <c r="E638" t="str">
        <f>IFERROR(VLOOKUP(Filiais_Petz4[[#This Row],[FILIAL]],'[4]PETZ E ZEEDOG'!$B:$G,6,0),"")</f>
        <v/>
      </c>
      <c r="F638" s="1">
        <f>IFERROR(VLOOKUP(Filiais_Petz4[[#This Row],[FILIAL]],'[4]PETZ E ZEEDOG'!$B:$H,7,0),"")</f>
        <v>0</v>
      </c>
      <c r="G638" t="str">
        <f>IFERROR(VLOOKUP(Filiais_Petz4[[#This Row],[FILIAL]],'[4]PETZ E ZEEDOG'!$B$2:$R$1103,8,0),"")</f>
        <v/>
      </c>
      <c r="H638" t="str">
        <f>IFERROR(VLOOKUP(Filiais_Petz4[[#This Row],[FILIAL]],'[4]PETZ E ZEEDOG'!$B:$J,9,0),"")</f>
        <v/>
      </c>
      <c r="I638" t="str">
        <f>IFERROR(VLOOKUP(Filiais_Petz4[[#This Row],[FILIAL]],'[4]PETZ E ZEEDOG'!$B:$K,10,0),"")</f>
        <v/>
      </c>
      <c r="J638">
        <f>IFERROR(VLOOKUP(Filiais_Petz4[[#This Row],[FILIAL]],'[4]PETZ E ZEEDOG'!$B$2:$R$1103,11,0),"")</f>
        <v>0</v>
      </c>
      <c r="K638" s="89" t="str">
        <f>IFERROR(VLOOKUP(Filiais_Petz4[[#This Row],[FILIAL]],'[4]PETZ E ZEEDOG'!$B:$M,12,0),"")</f>
        <v/>
      </c>
      <c r="L638" t="str">
        <f>IFERROR(VLOOKUP(Filiais_Petz4[[#This Row],[FILIAL]],'[4]PETZ E ZEEDOG'!$B:$N,13,0),"")</f>
        <v/>
      </c>
      <c r="M638" t="str">
        <f>IFERROR(VLOOKUP(Filiais_Petz4[[#This Row],[FILIAL]],'[4]PETZ E ZEEDOG'!$B:$O,14,0),"")</f>
        <v/>
      </c>
      <c r="N638" t="str">
        <f>IFERROR(VLOOKUP(Filiais_Petz4[[#This Row],[FILIAL]],'[4]PETZ E ZEEDOG'!$B:$P,15,0),"")</f>
        <v>N</v>
      </c>
      <c r="O638" t="str">
        <f>IFERROR(VLOOKUP(Filiais_Petz4[[#This Row],[FILIAL]],'[4]PETZ E ZEEDOG'!$B:$Q,16,0),"")</f>
        <v/>
      </c>
      <c r="P638" t="str">
        <f>IFERROR(VLOOKUP(Filiais_Petz4[[#This Row],[FILIAL]],'[4]PETZ E ZEEDOG'!$B:$R,17,0),"")</f>
        <v/>
      </c>
      <c r="Q638" t="str">
        <f>IFERROR(VLOOKUP(Filiais_Petz4[[#This Row],[FILIAL]],'[4]PETZ E ZEEDOG'!$B:$C,2,0),"")</f>
        <v/>
      </c>
    </row>
    <row r="639" spans="1:17" ht="14.45" hidden="1" customHeight="1" x14ac:dyDescent="0.25">
      <c r="A639" t="s">
        <v>692</v>
      </c>
      <c r="B639" t="str">
        <f>IFERROR(VLOOKUP(Filiais_Petz4[[#This Row],[FILIAL]],'[4]PETZ E ZEEDOG'!$B:$D,3,0),"")</f>
        <v/>
      </c>
      <c r="C639" t="str">
        <f>IFERROR(VLOOKUP(Filiais_Petz4[[#This Row],[FILIAL]],'[4]PETZ E ZEEDOG'!$B:$E,4,0),"")</f>
        <v/>
      </c>
      <c r="D639" t="str">
        <f>IFERROR(VLOOKUP(Filiais_Petz4[[#This Row],[FILIAL]],'[4]PETZ E ZEEDOG'!$B:$F,5,0),"")</f>
        <v/>
      </c>
      <c r="E639" t="str">
        <f>IFERROR(VLOOKUP(Filiais_Petz4[[#This Row],[FILIAL]],'[4]PETZ E ZEEDOG'!$B:$G,6,0),"")</f>
        <v/>
      </c>
      <c r="F639" s="1">
        <f>IFERROR(VLOOKUP(Filiais_Petz4[[#This Row],[FILIAL]],'[4]PETZ E ZEEDOG'!$B:$H,7,0),"")</f>
        <v>0</v>
      </c>
      <c r="G639" t="str">
        <f>IFERROR(VLOOKUP(Filiais_Petz4[[#This Row],[FILIAL]],'[4]PETZ E ZEEDOG'!$B$2:$R$1103,8,0),"")</f>
        <v/>
      </c>
      <c r="H639" t="str">
        <f>IFERROR(VLOOKUP(Filiais_Petz4[[#This Row],[FILIAL]],'[4]PETZ E ZEEDOG'!$B:$J,9,0),"")</f>
        <v/>
      </c>
      <c r="I639" t="str">
        <f>IFERROR(VLOOKUP(Filiais_Petz4[[#This Row],[FILIAL]],'[4]PETZ E ZEEDOG'!$B:$K,10,0),"")</f>
        <v/>
      </c>
      <c r="J639">
        <f>IFERROR(VLOOKUP(Filiais_Petz4[[#This Row],[FILIAL]],'[4]PETZ E ZEEDOG'!$B$2:$R$1103,11,0),"")</f>
        <v>0</v>
      </c>
      <c r="K639" s="89" t="str">
        <f>IFERROR(VLOOKUP(Filiais_Petz4[[#This Row],[FILIAL]],'[4]PETZ E ZEEDOG'!$B:$M,12,0),"")</f>
        <v/>
      </c>
      <c r="L639" t="str">
        <f>IFERROR(VLOOKUP(Filiais_Petz4[[#This Row],[FILIAL]],'[4]PETZ E ZEEDOG'!$B:$N,13,0),"")</f>
        <v/>
      </c>
      <c r="M639" t="str">
        <f>IFERROR(VLOOKUP(Filiais_Petz4[[#This Row],[FILIAL]],'[4]PETZ E ZEEDOG'!$B:$O,14,0),"")</f>
        <v/>
      </c>
      <c r="N639" t="str">
        <f>IFERROR(VLOOKUP(Filiais_Petz4[[#This Row],[FILIAL]],'[4]PETZ E ZEEDOG'!$B:$P,15,0),"")</f>
        <v>N</v>
      </c>
      <c r="O639" t="str">
        <f>IFERROR(VLOOKUP(Filiais_Petz4[[#This Row],[FILIAL]],'[4]PETZ E ZEEDOG'!$B:$Q,16,0),"")</f>
        <v/>
      </c>
      <c r="P639" t="str">
        <f>IFERROR(VLOOKUP(Filiais_Petz4[[#This Row],[FILIAL]],'[4]PETZ E ZEEDOG'!$B:$R,17,0),"")</f>
        <v/>
      </c>
      <c r="Q639" t="str">
        <f>IFERROR(VLOOKUP(Filiais_Petz4[[#This Row],[FILIAL]],'[4]PETZ E ZEEDOG'!$B:$C,2,0),"")</f>
        <v/>
      </c>
    </row>
    <row r="640" spans="1:17" ht="14.45" hidden="1" customHeight="1" x14ac:dyDescent="0.25">
      <c r="A640" t="s">
        <v>693</v>
      </c>
      <c r="B640" t="str">
        <f>IFERROR(VLOOKUP(Filiais_Petz4[[#This Row],[FILIAL]],'[4]PETZ E ZEEDOG'!$B:$D,3,0),"")</f>
        <v/>
      </c>
      <c r="C640" t="str">
        <f>IFERROR(VLOOKUP(Filiais_Petz4[[#This Row],[FILIAL]],'[4]PETZ E ZEEDOG'!$B:$E,4,0),"")</f>
        <v/>
      </c>
      <c r="D640" t="str">
        <f>IFERROR(VLOOKUP(Filiais_Petz4[[#This Row],[FILIAL]],'[4]PETZ E ZEEDOG'!$B:$F,5,0),"")</f>
        <v/>
      </c>
      <c r="E640" t="str">
        <f>IFERROR(VLOOKUP(Filiais_Petz4[[#This Row],[FILIAL]],'[4]PETZ E ZEEDOG'!$B:$G,6,0),"")</f>
        <v/>
      </c>
      <c r="F640" s="1">
        <f>IFERROR(VLOOKUP(Filiais_Petz4[[#This Row],[FILIAL]],'[4]PETZ E ZEEDOG'!$B:$H,7,0),"")</f>
        <v>0</v>
      </c>
      <c r="G640" t="str">
        <f>IFERROR(VLOOKUP(Filiais_Petz4[[#This Row],[FILIAL]],'[4]PETZ E ZEEDOG'!$B$2:$R$1103,8,0),"")</f>
        <v/>
      </c>
      <c r="H640" t="str">
        <f>IFERROR(VLOOKUP(Filiais_Petz4[[#This Row],[FILIAL]],'[4]PETZ E ZEEDOG'!$B:$J,9,0),"")</f>
        <v/>
      </c>
      <c r="I640" t="str">
        <f>IFERROR(VLOOKUP(Filiais_Petz4[[#This Row],[FILIAL]],'[4]PETZ E ZEEDOG'!$B:$K,10,0),"")</f>
        <v/>
      </c>
      <c r="J640">
        <f>IFERROR(VLOOKUP(Filiais_Petz4[[#This Row],[FILIAL]],'[4]PETZ E ZEEDOG'!$B$2:$R$1103,11,0),"")</f>
        <v>0</v>
      </c>
      <c r="K640" s="89" t="str">
        <f>IFERROR(VLOOKUP(Filiais_Petz4[[#This Row],[FILIAL]],'[4]PETZ E ZEEDOG'!$B:$M,12,0),"")</f>
        <v/>
      </c>
      <c r="L640" t="str">
        <f>IFERROR(VLOOKUP(Filiais_Petz4[[#This Row],[FILIAL]],'[4]PETZ E ZEEDOG'!$B:$N,13,0),"")</f>
        <v/>
      </c>
      <c r="M640" t="str">
        <f>IFERROR(VLOOKUP(Filiais_Petz4[[#This Row],[FILIAL]],'[4]PETZ E ZEEDOG'!$B:$O,14,0),"")</f>
        <v/>
      </c>
      <c r="N640" t="str">
        <f>IFERROR(VLOOKUP(Filiais_Petz4[[#This Row],[FILIAL]],'[4]PETZ E ZEEDOG'!$B:$P,15,0),"")</f>
        <v>N</v>
      </c>
      <c r="O640" t="str">
        <f>IFERROR(VLOOKUP(Filiais_Petz4[[#This Row],[FILIAL]],'[4]PETZ E ZEEDOG'!$B:$Q,16,0),"")</f>
        <v/>
      </c>
      <c r="P640" t="str">
        <f>IFERROR(VLOOKUP(Filiais_Petz4[[#This Row],[FILIAL]],'[4]PETZ E ZEEDOG'!$B:$R,17,0),"")</f>
        <v/>
      </c>
      <c r="Q640" t="str">
        <f>IFERROR(VLOOKUP(Filiais_Petz4[[#This Row],[FILIAL]],'[4]PETZ E ZEEDOG'!$B:$C,2,0),"")</f>
        <v/>
      </c>
    </row>
    <row r="641" spans="1:17" ht="14.45" hidden="1" customHeight="1" x14ac:dyDescent="0.25">
      <c r="A641" t="s">
        <v>694</v>
      </c>
      <c r="B641" t="str">
        <f>IFERROR(VLOOKUP(Filiais_Petz4[[#This Row],[FILIAL]],'[4]PETZ E ZEEDOG'!$B:$D,3,0),"")</f>
        <v/>
      </c>
      <c r="C641" t="str">
        <f>IFERROR(VLOOKUP(Filiais_Petz4[[#This Row],[FILIAL]],'[4]PETZ E ZEEDOG'!$B:$E,4,0),"")</f>
        <v/>
      </c>
      <c r="D641" t="str">
        <f>IFERROR(VLOOKUP(Filiais_Petz4[[#This Row],[FILIAL]],'[4]PETZ E ZEEDOG'!$B:$F,5,0),"")</f>
        <v/>
      </c>
      <c r="E641" t="str">
        <f>IFERROR(VLOOKUP(Filiais_Petz4[[#This Row],[FILIAL]],'[4]PETZ E ZEEDOG'!$B:$G,6,0),"")</f>
        <v/>
      </c>
      <c r="F641" s="1">
        <f>IFERROR(VLOOKUP(Filiais_Petz4[[#This Row],[FILIAL]],'[4]PETZ E ZEEDOG'!$B:$H,7,0),"")</f>
        <v>0</v>
      </c>
      <c r="G641" t="str">
        <f>IFERROR(VLOOKUP(Filiais_Petz4[[#This Row],[FILIAL]],'[4]PETZ E ZEEDOG'!$B$2:$R$1103,8,0),"")</f>
        <v/>
      </c>
      <c r="H641" t="str">
        <f>IFERROR(VLOOKUP(Filiais_Petz4[[#This Row],[FILIAL]],'[4]PETZ E ZEEDOG'!$B:$J,9,0),"")</f>
        <v/>
      </c>
      <c r="I641" t="str">
        <f>IFERROR(VLOOKUP(Filiais_Petz4[[#This Row],[FILIAL]],'[4]PETZ E ZEEDOG'!$B:$K,10,0),"")</f>
        <v/>
      </c>
      <c r="J641">
        <f>IFERROR(VLOOKUP(Filiais_Petz4[[#This Row],[FILIAL]],'[4]PETZ E ZEEDOG'!$B$2:$R$1103,11,0),"")</f>
        <v>0</v>
      </c>
      <c r="K641" s="89" t="str">
        <f>IFERROR(VLOOKUP(Filiais_Petz4[[#This Row],[FILIAL]],'[4]PETZ E ZEEDOG'!$B:$M,12,0),"")</f>
        <v/>
      </c>
      <c r="L641" t="str">
        <f>IFERROR(VLOOKUP(Filiais_Petz4[[#This Row],[FILIAL]],'[4]PETZ E ZEEDOG'!$B:$N,13,0),"")</f>
        <v/>
      </c>
      <c r="M641" t="str">
        <f>IFERROR(VLOOKUP(Filiais_Petz4[[#This Row],[FILIAL]],'[4]PETZ E ZEEDOG'!$B:$O,14,0),"")</f>
        <v/>
      </c>
      <c r="N641" t="str">
        <f>IFERROR(VLOOKUP(Filiais_Petz4[[#This Row],[FILIAL]],'[4]PETZ E ZEEDOG'!$B:$P,15,0),"")</f>
        <v>N</v>
      </c>
      <c r="O641" t="str">
        <f>IFERROR(VLOOKUP(Filiais_Petz4[[#This Row],[FILIAL]],'[4]PETZ E ZEEDOG'!$B:$Q,16,0),"")</f>
        <v/>
      </c>
      <c r="P641" t="str">
        <f>IFERROR(VLOOKUP(Filiais_Petz4[[#This Row],[FILIAL]],'[4]PETZ E ZEEDOG'!$B:$R,17,0),"")</f>
        <v/>
      </c>
      <c r="Q641" t="str">
        <f>IFERROR(VLOOKUP(Filiais_Petz4[[#This Row],[FILIAL]],'[4]PETZ E ZEEDOG'!$B:$C,2,0),"")</f>
        <v/>
      </c>
    </row>
    <row r="642" spans="1:17" ht="14.45" hidden="1" customHeight="1" x14ac:dyDescent="0.25">
      <c r="A642" t="s">
        <v>695</v>
      </c>
      <c r="B642" t="str">
        <f>IFERROR(VLOOKUP(Filiais_Petz4[[#This Row],[FILIAL]],'[4]PETZ E ZEEDOG'!$B:$D,3,0),"")</f>
        <v/>
      </c>
      <c r="C642" t="str">
        <f>IFERROR(VLOOKUP(Filiais_Petz4[[#This Row],[FILIAL]],'[4]PETZ E ZEEDOG'!$B:$E,4,0),"")</f>
        <v/>
      </c>
      <c r="D642" t="str">
        <f>IFERROR(VLOOKUP(Filiais_Petz4[[#This Row],[FILIAL]],'[4]PETZ E ZEEDOG'!$B:$F,5,0),"")</f>
        <v/>
      </c>
      <c r="E642" t="str">
        <f>IFERROR(VLOOKUP(Filiais_Petz4[[#This Row],[FILIAL]],'[4]PETZ E ZEEDOG'!$B:$G,6,0),"")</f>
        <v/>
      </c>
      <c r="F642" s="1">
        <f>IFERROR(VLOOKUP(Filiais_Petz4[[#This Row],[FILIAL]],'[4]PETZ E ZEEDOG'!$B:$H,7,0),"")</f>
        <v>0</v>
      </c>
      <c r="G642" t="str">
        <f>IFERROR(VLOOKUP(Filiais_Petz4[[#This Row],[FILIAL]],'[4]PETZ E ZEEDOG'!$B$2:$R$1103,8,0),"")</f>
        <v/>
      </c>
      <c r="H642" t="str">
        <f>IFERROR(VLOOKUP(Filiais_Petz4[[#This Row],[FILIAL]],'[4]PETZ E ZEEDOG'!$B:$J,9,0),"")</f>
        <v/>
      </c>
      <c r="I642" t="str">
        <f>IFERROR(VLOOKUP(Filiais_Petz4[[#This Row],[FILIAL]],'[4]PETZ E ZEEDOG'!$B:$K,10,0),"")</f>
        <v/>
      </c>
      <c r="J642">
        <f>IFERROR(VLOOKUP(Filiais_Petz4[[#This Row],[FILIAL]],'[4]PETZ E ZEEDOG'!$B$2:$R$1103,11,0),"")</f>
        <v>0</v>
      </c>
      <c r="K642" s="89" t="str">
        <f>IFERROR(VLOOKUP(Filiais_Petz4[[#This Row],[FILIAL]],'[4]PETZ E ZEEDOG'!$B:$M,12,0),"")</f>
        <v/>
      </c>
      <c r="L642" t="str">
        <f>IFERROR(VLOOKUP(Filiais_Petz4[[#This Row],[FILIAL]],'[4]PETZ E ZEEDOG'!$B:$N,13,0),"")</f>
        <v/>
      </c>
      <c r="M642" t="str">
        <f>IFERROR(VLOOKUP(Filiais_Petz4[[#This Row],[FILIAL]],'[4]PETZ E ZEEDOG'!$B:$O,14,0),"")</f>
        <v/>
      </c>
      <c r="N642" t="str">
        <f>IFERROR(VLOOKUP(Filiais_Petz4[[#This Row],[FILIAL]],'[4]PETZ E ZEEDOG'!$B:$P,15,0),"")</f>
        <v>N</v>
      </c>
      <c r="O642" t="str">
        <f>IFERROR(VLOOKUP(Filiais_Petz4[[#This Row],[FILIAL]],'[4]PETZ E ZEEDOG'!$B:$Q,16,0),"")</f>
        <v/>
      </c>
      <c r="P642" t="str">
        <f>IFERROR(VLOOKUP(Filiais_Petz4[[#This Row],[FILIAL]],'[4]PETZ E ZEEDOG'!$B:$R,17,0),"")</f>
        <v/>
      </c>
      <c r="Q642" t="str">
        <f>IFERROR(VLOOKUP(Filiais_Petz4[[#This Row],[FILIAL]],'[4]PETZ E ZEEDOG'!$B:$C,2,0),"")</f>
        <v/>
      </c>
    </row>
    <row r="643" spans="1:17" ht="14.45" hidden="1" customHeight="1" x14ac:dyDescent="0.25">
      <c r="A643" t="s">
        <v>696</v>
      </c>
      <c r="B643" t="str">
        <f>IFERROR(VLOOKUP(Filiais_Petz4[[#This Row],[FILIAL]],'[4]PETZ E ZEEDOG'!$B:$D,3,0),"")</f>
        <v/>
      </c>
      <c r="C643" t="str">
        <f>IFERROR(VLOOKUP(Filiais_Petz4[[#This Row],[FILIAL]],'[4]PETZ E ZEEDOG'!$B:$E,4,0),"")</f>
        <v/>
      </c>
      <c r="D643" t="str">
        <f>IFERROR(VLOOKUP(Filiais_Petz4[[#This Row],[FILIAL]],'[4]PETZ E ZEEDOG'!$B:$F,5,0),"")</f>
        <v/>
      </c>
      <c r="E643" t="str">
        <f>IFERROR(VLOOKUP(Filiais_Petz4[[#This Row],[FILIAL]],'[4]PETZ E ZEEDOG'!$B:$G,6,0),"")</f>
        <v/>
      </c>
      <c r="F643" s="1">
        <f>IFERROR(VLOOKUP(Filiais_Petz4[[#This Row],[FILIAL]],'[4]PETZ E ZEEDOG'!$B:$H,7,0),"")</f>
        <v>0</v>
      </c>
      <c r="G643" t="str">
        <f>IFERROR(VLOOKUP(Filiais_Petz4[[#This Row],[FILIAL]],'[4]PETZ E ZEEDOG'!$B$2:$R$1103,8,0),"")</f>
        <v/>
      </c>
      <c r="H643" t="str">
        <f>IFERROR(VLOOKUP(Filiais_Petz4[[#This Row],[FILIAL]],'[4]PETZ E ZEEDOG'!$B:$J,9,0),"")</f>
        <v/>
      </c>
      <c r="I643" t="str">
        <f>IFERROR(VLOOKUP(Filiais_Petz4[[#This Row],[FILIAL]],'[4]PETZ E ZEEDOG'!$B:$K,10,0),"")</f>
        <v/>
      </c>
      <c r="J643">
        <f>IFERROR(VLOOKUP(Filiais_Petz4[[#This Row],[FILIAL]],'[4]PETZ E ZEEDOG'!$B$2:$R$1103,11,0),"")</f>
        <v>0</v>
      </c>
      <c r="K643" s="89" t="str">
        <f>IFERROR(VLOOKUP(Filiais_Petz4[[#This Row],[FILIAL]],'[4]PETZ E ZEEDOG'!$B:$M,12,0),"")</f>
        <v/>
      </c>
      <c r="L643" t="str">
        <f>IFERROR(VLOOKUP(Filiais_Petz4[[#This Row],[FILIAL]],'[4]PETZ E ZEEDOG'!$B:$N,13,0),"")</f>
        <v/>
      </c>
      <c r="M643" t="str">
        <f>IFERROR(VLOOKUP(Filiais_Petz4[[#This Row],[FILIAL]],'[4]PETZ E ZEEDOG'!$B:$O,14,0),"")</f>
        <v/>
      </c>
      <c r="N643" t="str">
        <f>IFERROR(VLOOKUP(Filiais_Petz4[[#This Row],[FILIAL]],'[4]PETZ E ZEEDOG'!$B:$P,15,0),"")</f>
        <v>N</v>
      </c>
      <c r="O643" t="str">
        <f>IFERROR(VLOOKUP(Filiais_Petz4[[#This Row],[FILIAL]],'[4]PETZ E ZEEDOG'!$B:$Q,16,0),"")</f>
        <v/>
      </c>
      <c r="P643" t="str">
        <f>IFERROR(VLOOKUP(Filiais_Petz4[[#This Row],[FILIAL]],'[4]PETZ E ZEEDOG'!$B:$R,17,0),"")</f>
        <v/>
      </c>
      <c r="Q643" t="str">
        <f>IFERROR(VLOOKUP(Filiais_Petz4[[#This Row],[FILIAL]],'[4]PETZ E ZEEDOG'!$B:$C,2,0),"")</f>
        <v/>
      </c>
    </row>
    <row r="644" spans="1:17" ht="14.45" hidden="1" customHeight="1" x14ac:dyDescent="0.25">
      <c r="A644" t="s">
        <v>697</v>
      </c>
      <c r="B644" t="str">
        <f>IFERROR(VLOOKUP(Filiais_Petz4[[#This Row],[FILIAL]],'[4]PETZ E ZEEDOG'!$B:$D,3,0),"")</f>
        <v/>
      </c>
      <c r="C644" t="str">
        <f>IFERROR(VLOOKUP(Filiais_Petz4[[#This Row],[FILIAL]],'[4]PETZ E ZEEDOG'!$B:$E,4,0),"")</f>
        <v/>
      </c>
      <c r="D644" t="str">
        <f>IFERROR(VLOOKUP(Filiais_Petz4[[#This Row],[FILIAL]],'[4]PETZ E ZEEDOG'!$B:$F,5,0),"")</f>
        <v/>
      </c>
      <c r="E644" t="str">
        <f>IFERROR(VLOOKUP(Filiais_Petz4[[#This Row],[FILIAL]],'[4]PETZ E ZEEDOG'!$B:$G,6,0),"")</f>
        <v/>
      </c>
      <c r="F644" s="1">
        <f>IFERROR(VLOOKUP(Filiais_Petz4[[#This Row],[FILIAL]],'[4]PETZ E ZEEDOG'!$B:$H,7,0),"")</f>
        <v>0</v>
      </c>
      <c r="G644" t="str">
        <f>IFERROR(VLOOKUP(Filiais_Petz4[[#This Row],[FILIAL]],'[4]PETZ E ZEEDOG'!$B$2:$R$1103,8,0),"")</f>
        <v/>
      </c>
      <c r="H644" t="str">
        <f>IFERROR(VLOOKUP(Filiais_Petz4[[#This Row],[FILIAL]],'[4]PETZ E ZEEDOG'!$B:$J,9,0),"")</f>
        <v/>
      </c>
      <c r="I644" t="str">
        <f>IFERROR(VLOOKUP(Filiais_Petz4[[#This Row],[FILIAL]],'[4]PETZ E ZEEDOG'!$B:$K,10,0),"")</f>
        <v/>
      </c>
      <c r="J644">
        <f>IFERROR(VLOOKUP(Filiais_Petz4[[#This Row],[FILIAL]],'[4]PETZ E ZEEDOG'!$B$2:$R$1103,11,0),"")</f>
        <v>0</v>
      </c>
      <c r="K644" s="89" t="str">
        <f>IFERROR(VLOOKUP(Filiais_Petz4[[#This Row],[FILIAL]],'[4]PETZ E ZEEDOG'!$B:$M,12,0),"")</f>
        <v/>
      </c>
      <c r="L644" t="str">
        <f>IFERROR(VLOOKUP(Filiais_Petz4[[#This Row],[FILIAL]],'[4]PETZ E ZEEDOG'!$B:$N,13,0),"")</f>
        <v/>
      </c>
      <c r="M644" t="str">
        <f>IFERROR(VLOOKUP(Filiais_Petz4[[#This Row],[FILIAL]],'[4]PETZ E ZEEDOG'!$B:$O,14,0),"")</f>
        <v/>
      </c>
      <c r="N644" t="str">
        <f>IFERROR(VLOOKUP(Filiais_Petz4[[#This Row],[FILIAL]],'[4]PETZ E ZEEDOG'!$B:$P,15,0),"")</f>
        <v>N</v>
      </c>
      <c r="O644" t="str">
        <f>IFERROR(VLOOKUP(Filiais_Petz4[[#This Row],[FILIAL]],'[4]PETZ E ZEEDOG'!$B:$Q,16,0),"")</f>
        <v/>
      </c>
      <c r="P644" t="str">
        <f>IFERROR(VLOOKUP(Filiais_Petz4[[#This Row],[FILIAL]],'[4]PETZ E ZEEDOG'!$B:$R,17,0),"")</f>
        <v/>
      </c>
      <c r="Q644" t="str">
        <f>IFERROR(VLOOKUP(Filiais_Petz4[[#This Row],[FILIAL]],'[4]PETZ E ZEEDOG'!$B:$C,2,0),"")</f>
        <v/>
      </c>
    </row>
    <row r="645" spans="1:17" ht="14.45" hidden="1" customHeight="1" x14ac:dyDescent="0.25">
      <c r="A645" t="s">
        <v>698</v>
      </c>
      <c r="B645" t="str">
        <f>IFERROR(VLOOKUP(Filiais_Petz4[[#This Row],[FILIAL]],'[4]PETZ E ZEEDOG'!$B:$D,3,0),"")</f>
        <v/>
      </c>
      <c r="C645" t="str">
        <f>IFERROR(VLOOKUP(Filiais_Petz4[[#This Row],[FILIAL]],'[4]PETZ E ZEEDOG'!$B:$E,4,0),"")</f>
        <v/>
      </c>
      <c r="D645" t="str">
        <f>IFERROR(VLOOKUP(Filiais_Petz4[[#This Row],[FILIAL]],'[4]PETZ E ZEEDOG'!$B:$F,5,0),"")</f>
        <v/>
      </c>
      <c r="E645" t="str">
        <f>IFERROR(VLOOKUP(Filiais_Petz4[[#This Row],[FILIAL]],'[4]PETZ E ZEEDOG'!$B:$G,6,0),"")</f>
        <v/>
      </c>
      <c r="F645" s="1">
        <f>IFERROR(VLOOKUP(Filiais_Petz4[[#This Row],[FILIAL]],'[4]PETZ E ZEEDOG'!$B:$H,7,0),"")</f>
        <v>0</v>
      </c>
      <c r="G645" t="str">
        <f>IFERROR(VLOOKUP(Filiais_Petz4[[#This Row],[FILIAL]],'[4]PETZ E ZEEDOG'!$B$2:$R$1103,8,0),"")</f>
        <v/>
      </c>
      <c r="H645" t="str">
        <f>IFERROR(VLOOKUP(Filiais_Petz4[[#This Row],[FILIAL]],'[4]PETZ E ZEEDOG'!$B:$J,9,0),"")</f>
        <v/>
      </c>
      <c r="I645" t="str">
        <f>IFERROR(VLOOKUP(Filiais_Petz4[[#This Row],[FILIAL]],'[4]PETZ E ZEEDOG'!$B:$K,10,0),"")</f>
        <v/>
      </c>
      <c r="J645">
        <f>IFERROR(VLOOKUP(Filiais_Petz4[[#This Row],[FILIAL]],'[4]PETZ E ZEEDOG'!$B$2:$R$1103,11,0),"")</f>
        <v>0</v>
      </c>
      <c r="K645" s="89" t="str">
        <f>IFERROR(VLOOKUP(Filiais_Petz4[[#This Row],[FILIAL]],'[4]PETZ E ZEEDOG'!$B:$M,12,0),"")</f>
        <v/>
      </c>
      <c r="L645" t="str">
        <f>IFERROR(VLOOKUP(Filiais_Petz4[[#This Row],[FILIAL]],'[4]PETZ E ZEEDOG'!$B:$N,13,0),"")</f>
        <v/>
      </c>
      <c r="M645" t="str">
        <f>IFERROR(VLOOKUP(Filiais_Petz4[[#This Row],[FILIAL]],'[4]PETZ E ZEEDOG'!$B:$O,14,0),"")</f>
        <v/>
      </c>
      <c r="N645" t="str">
        <f>IFERROR(VLOOKUP(Filiais_Petz4[[#This Row],[FILIAL]],'[4]PETZ E ZEEDOG'!$B:$P,15,0),"")</f>
        <v>N</v>
      </c>
      <c r="O645" t="str">
        <f>IFERROR(VLOOKUP(Filiais_Petz4[[#This Row],[FILIAL]],'[4]PETZ E ZEEDOG'!$B:$Q,16,0),"")</f>
        <v/>
      </c>
      <c r="P645" t="str">
        <f>IFERROR(VLOOKUP(Filiais_Petz4[[#This Row],[FILIAL]],'[4]PETZ E ZEEDOG'!$B:$R,17,0),"")</f>
        <v/>
      </c>
      <c r="Q645" t="str">
        <f>IFERROR(VLOOKUP(Filiais_Petz4[[#This Row],[FILIAL]],'[4]PETZ E ZEEDOG'!$B:$C,2,0),"")</f>
        <v/>
      </c>
    </row>
    <row r="646" spans="1:17" ht="14.45" hidden="1" customHeight="1" x14ac:dyDescent="0.25">
      <c r="A646" t="s">
        <v>699</v>
      </c>
      <c r="B646" t="str">
        <f>IFERROR(VLOOKUP(Filiais_Petz4[[#This Row],[FILIAL]],'[4]PETZ E ZEEDOG'!$B:$D,3,0),"")</f>
        <v/>
      </c>
      <c r="C646" t="str">
        <f>IFERROR(VLOOKUP(Filiais_Petz4[[#This Row],[FILIAL]],'[4]PETZ E ZEEDOG'!$B:$E,4,0),"")</f>
        <v/>
      </c>
      <c r="D646" t="str">
        <f>IFERROR(VLOOKUP(Filiais_Petz4[[#This Row],[FILIAL]],'[4]PETZ E ZEEDOG'!$B:$F,5,0),"")</f>
        <v/>
      </c>
      <c r="E646" t="str">
        <f>IFERROR(VLOOKUP(Filiais_Petz4[[#This Row],[FILIAL]],'[4]PETZ E ZEEDOG'!$B:$G,6,0),"")</f>
        <v/>
      </c>
      <c r="F646" s="1">
        <f>IFERROR(VLOOKUP(Filiais_Petz4[[#This Row],[FILIAL]],'[4]PETZ E ZEEDOG'!$B:$H,7,0),"")</f>
        <v>0</v>
      </c>
      <c r="G646" t="str">
        <f>IFERROR(VLOOKUP(Filiais_Petz4[[#This Row],[FILIAL]],'[4]PETZ E ZEEDOG'!$B$2:$R$1103,8,0),"")</f>
        <v/>
      </c>
      <c r="H646" t="str">
        <f>IFERROR(VLOOKUP(Filiais_Petz4[[#This Row],[FILIAL]],'[4]PETZ E ZEEDOG'!$B:$J,9,0),"")</f>
        <v/>
      </c>
      <c r="I646" t="str">
        <f>IFERROR(VLOOKUP(Filiais_Petz4[[#This Row],[FILIAL]],'[4]PETZ E ZEEDOG'!$B:$K,10,0),"")</f>
        <v/>
      </c>
      <c r="J646">
        <f>IFERROR(VLOOKUP(Filiais_Petz4[[#This Row],[FILIAL]],'[4]PETZ E ZEEDOG'!$B$2:$R$1103,11,0),"")</f>
        <v>0</v>
      </c>
      <c r="K646" s="89" t="str">
        <f>IFERROR(VLOOKUP(Filiais_Petz4[[#This Row],[FILIAL]],'[4]PETZ E ZEEDOG'!$B:$M,12,0),"")</f>
        <v/>
      </c>
      <c r="L646" t="str">
        <f>IFERROR(VLOOKUP(Filiais_Petz4[[#This Row],[FILIAL]],'[4]PETZ E ZEEDOG'!$B:$N,13,0),"")</f>
        <v/>
      </c>
      <c r="M646" t="str">
        <f>IFERROR(VLOOKUP(Filiais_Petz4[[#This Row],[FILIAL]],'[4]PETZ E ZEEDOG'!$B:$O,14,0),"")</f>
        <v/>
      </c>
      <c r="N646" t="str">
        <f>IFERROR(VLOOKUP(Filiais_Petz4[[#This Row],[FILIAL]],'[4]PETZ E ZEEDOG'!$B:$P,15,0),"")</f>
        <v>N</v>
      </c>
      <c r="O646" t="str">
        <f>IFERROR(VLOOKUP(Filiais_Petz4[[#This Row],[FILIAL]],'[4]PETZ E ZEEDOG'!$B:$Q,16,0),"")</f>
        <v/>
      </c>
      <c r="P646" t="str">
        <f>IFERROR(VLOOKUP(Filiais_Petz4[[#This Row],[FILIAL]],'[4]PETZ E ZEEDOG'!$B:$R,17,0),"")</f>
        <v/>
      </c>
      <c r="Q646" t="str">
        <f>IFERROR(VLOOKUP(Filiais_Petz4[[#This Row],[FILIAL]],'[4]PETZ E ZEEDOG'!$B:$C,2,0),"")</f>
        <v/>
      </c>
    </row>
    <row r="647" spans="1:17" ht="14.45" hidden="1" customHeight="1" x14ac:dyDescent="0.25">
      <c r="A647" t="s">
        <v>700</v>
      </c>
      <c r="B647" t="str">
        <f>IFERROR(VLOOKUP(Filiais_Petz4[[#This Row],[FILIAL]],'[4]PETZ E ZEEDOG'!$B:$D,3,0),"")</f>
        <v/>
      </c>
      <c r="C647" t="str">
        <f>IFERROR(VLOOKUP(Filiais_Petz4[[#This Row],[FILIAL]],'[4]PETZ E ZEEDOG'!$B:$E,4,0),"")</f>
        <v/>
      </c>
      <c r="D647" t="str">
        <f>IFERROR(VLOOKUP(Filiais_Petz4[[#This Row],[FILIAL]],'[4]PETZ E ZEEDOG'!$B:$F,5,0),"")</f>
        <v/>
      </c>
      <c r="E647" t="str">
        <f>IFERROR(VLOOKUP(Filiais_Petz4[[#This Row],[FILIAL]],'[4]PETZ E ZEEDOG'!$B:$G,6,0),"")</f>
        <v/>
      </c>
      <c r="F647" s="1">
        <f>IFERROR(VLOOKUP(Filiais_Petz4[[#This Row],[FILIAL]],'[4]PETZ E ZEEDOG'!$B:$H,7,0),"")</f>
        <v>0</v>
      </c>
      <c r="G647" t="str">
        <f>IFERROR(VLOOKUP(Filiais_Petz4[[#This Row],[FILIAL]],'[4]PETZ E ZEEDOG'!$B$2:$R$1103,8,0),"")</f>
        <v/>
      </c>
      <c r="H647" t="str">
        <f>IFERROR(VLOOKUP(Filiais_Petz4[[#This Row],[FILIAL]],'[4]PETZ E ZEEDOG'!$B:$J,9,0),"")</f>
        <v/>
      </c>
      <c r="I647" t="str">
        <f>IFERROR(VLOOKUP(Filiais_Petz4[[#This Row],[FILIAL]],'[4]PETZ E ZEEDOG'!$B:$K,10,0),"")</f>
        <v/>
      </c>
      <c r="J647">
        <f>IFERROR(VLOOKUP(Filiais_Petz4[[#This Row],[FILIAL]],'[4]PETZ E ZEEDOG'!$B$2:$R$1103,11,0),"")</f>
        <v>0</v>
      </c>
      <c r="K647" s="89" t="str">
        <f>IFERROR(VLOOKUP(Filiais_Petz4[[#This Row],[FILIAL]],'[4]PETZ E ZEEDOG'!$B:$M,12,0),"")</f>
        <v/>
      </c>
      <c r="L647" t="str">
        <f>IFERROR(VLOOKUP(Filiais_Petz4[[#This Row],[FILIAL]],'[4]PETZ E ZEEDOG'!$B:$N,13,0),"")</f>
        <v/>
      </c>
      <c r="M647" t="str">
        <f>IFERROR(VLOOKUP(Filiais_Petz4[[#This Row],[FILIAL]],'[4]PETZ E ZEEDOG'!$B:$O,14,0),"")</f>
        <v/>
      </c>
      <c r="N647" t="str">
        <f>IFERROR(VLOOKUP(Filiais_Petz4[[#This Row],[FILIAL]],'[4]PETZ E ZEEDOG'!$B:$P,15,0),"")</f>
        <v>N</v>
      </c>
      <c r="O647" t="str">
        <f>IFERROR(VLOOKUP(Filiais_Petz4[[#This Row],[FILIAL]],'[4]PETZ E ZEEDOG'!$B:$Q,16,0),"")</f>
        <v/>
      </c>
      <c r="P647" t="str">
        <f>IFERROR(VLOOKUP(Filiais_Petz4[[#This Row],[FILIAL]],'[4]PETZ E ZEEDOG'!$B:$R,17,0),"")</f>
        <v/>
      </c>
      <c r="Q647" t="str">
        <f>IFERROR(VLOOKUP(Filiais_Petz4[[#This Row],[FILIAL]],'[4]PETZ E ZEEDOG'!$B:$C,2,0),"")</f>
        <v/>
      </c>
    </row>
    <row r="648" spans="1:17" ht="14.45" hidden="1" customHeight="1" x14ac:dyDescent="0.25">
      <c r="A648" t="s">
        <v>701</v>
      </c>
      <c r="B648" t="str">
        <f>IFERROR(VLOOKUP(Filiais_Petz4[[#This Row],[FILIAL]],'[4]PETZ E ZEEDOG'!$B:$D,3,0),"")</f>
        <v/>
      </c>
      <c r="C648" t="str">
        <f>IFERROR(VLOOKUP(Filiais_Petz4[[#This Row],[FILIAL]],'[4]PETZ E ZEEDOG'!$B:$E,4,0),"")</f>
        <v/>
      </c>
      <c r="D648" t="str">
        <f>IFERROR(VLOOKUP(Filiais_Petz4[[#This Row],[FILIAL]],'[4]PETZ E ZEEDOG'!$B:$F,5,0),"")</f>
        <v/>
      </c>
      <c r="E648" t="str">
        <f>IFERROR(VLOOKUP(Filiais_Petz4[[#This Row],[FILIAL]],'[4]PETZ E ZEEDOG'!$B:$G,6,0),"")</f>
        <v/>
      </c>
      <c r="F648" s="1">
        <f>IFERROR(VLOOKUP(Filiais_Petz4[[#This Row],[FILIAL]],'[4]PETZ E ZEEDOG'!$B:$H,7,0),"")</f>
        <v>0</v>
      </c>
      <c r="G648" t="str">
        <f>IFERROR(VLOOKUP(Filiais_Petz4[[#This Row],[FILIAL]],'[4]PETZ E ZEEDOG'!$B$2:$R$1103,8,0),"")</f>
        <v/>
      </c>
      <c r="H648" t="str">
        <f>IFERROR(VLOOKUP(Filiais_Petz4[[#This Row],[FILIAL]],'[4]PETZ E ZEEDOG'!$B:$J,9,0),"")</f>
        <v/>
      </c>
      <c r="I648" t="str">
        <f>IFERROR(VLOOKUP(Filiais_Petz4[[#This Row],[FILIAL]],'[4]PETZ E ZEEDOG'!$B:$K,10,0),"")</f>
        <v/>
      </c>
      <c r="J648">
        <f>IFERROR(VLOOKUP(Filiais_Petz4[[#This Row],[FILIAL]],'[4]PETZ E ZEEDOG'!$B$2:$R$1103,11,0),"")</f>
        <v>0</v>
      </c>
      <c r="K648" s="89" t="str">
        <f>IFERROR(VLOOKUP(Filiais_Petz4[[#This Row],[FILIAL]],'[4]PETZ E ZEEDOG'!$B:$M,12,0),"")</f>
        <v/>
      </c>
      <c r="L648" t="str">
        <f>IFERROR(VLOOKUP(Filiais_Petz4[[#This Row],[FILIAL]],'[4]PETZ E ZEEDOG'!$B:$N,13,0),"")</f>
        <v/>
      </c>
      <c r="M648" t="str">
        <f>IFERROR(VLOOKUP(Filiais_Petz4[[#This Row],[FILIAL]],'[4]PETZ E ZEEDOG'!$B:$O,14,0),"")</f>
        <v/>
      </c>
      <c r="N648" t="str">
        <f>IFERROR(VLOOKUP(Filiais_Petz4[[#This Row],[FILIAL]],'[4]PETZ E ZEEDOG'!$B:$P,15,0),"")</f>
        <v>N</v>
      </c>
      <c r="O648" t="str">
        <f>IFERROR(VLOOKUP(Filiais_Petz4[[#This Row],[FILIAL]],'[4]PETZ E ZEEDOG'!$B:$Q,16,0),"")</f>
        <v/>
      </c>
      <c r="P648" t="str">
        <f>IFERROR(VLOOKUP(Filiais_Petz4[[#This Row],[FILIAL]],'[4]PETZ E ZEEDOG'!$B:$R,17,0),"")</f>
        <v/>
      </c>
      <c r="Q648" t="str">
        <f>IFERROR(VLOOKUP(Filiais_Petz4[[#This Row],[FILIAL]],'[4]PETZ E ZEEDOG'!$B:$C,2,0),"")</f>
        <v/>
      </c>
    </row>
    <row r="649" spans="1:17" ht="14.45" hidden="1" customHeight="1" x14ac:dyDescent="0.25">
      <c r="A649" t="s">
        <v>702</v>
      </c>
      <c r="B649" t="str">
        <f>IFERROR(VLOOKUP(Filiais_Petz4[[#This Row],[FILIAL]],'[4]PETZ E ZEEDOG'!$B:$D,3,0),"")</f>
        <v/>
      </c>
      <c r="C649" t="str">
        <f>IFERROR(VLOOKUP(Filiais_Petz4[[#This Row],[FILIAL]],'[4]PETZ E ZEEDOG'!$B:$E,4,0),"")</f>
        <v/>
      </c>
      <c r="D649" t="str">
        <f>IFERROR(VLOOKUP(Filiais_Petz4[[#This Row],[FILIAL]],'[4]PETZ E ZEEDOG'!$B:$F,5,0),"")</f>
        <v/>
      </c>
      <c r="E649" t="str">
        <f>IFERROR(VLOOKUP(Filiais_Petz4[[#This Row],[FILIAL]],'[4]PETZ E ZEEDOG'!$B:$G,6,0),"")</f>
        <v/>
      </c>
      <c r="F649" s="1">
        <f>IFERROR(VLOOKUP(Filiais_Petz4[[#This Row],[FILIAL]],'[4]PETZ E ZEEDOG'!$B:$H,7,0),"")</f>
        <v>0</v>
      </c>
      <c r="G649" t="str">
        <f>IFERROR(VLOOKUP(Filiais_Petz4[[#This Row],[FILIAL]],'[4]PETZ E ZEEDOG'!$B$2:$R$1103,8,0),"")</f>
        <v/>
      </c>
      <c r="H649" t="str">
        <f>IFERROR(VLOOKUP(Filiais_Petz4[[#This Row],[FILIAL]],'[4]PETZ E ZEEDOG'!$B:$J,9,0),"")</f>
        <v/>
      </c>
      <c r="I649" t="str">
        <f>IFERROR(VLOOKUP(Filiais_Petz4[[#This Row],[FILIAL]],'[4]PETZ E ZEEDOG'!$B:$K,10,0),"")</f>
        <v/>
      </c>
      <c r="J649">
        <f>IFERROR(VLOOKUP(Filiais_Petz4[[#This Row],[FILIAL]],'[4]PETZ E ZEEDOG'!$B$2:$R$1103,11,0),"")</f>
        <v>0</v>
      </c>
      <c r="K649" s="89" t="str">
        <f>IFERROR(VLOOKUP(Filiais_Petz4[[#This Row],[FILIAL]],'[4]PETZ E ZEEDOG'!$B:$M,12,0),"")</f>
        <v/>
      </c>
      <c r="L649" t="str">
        <f>IFERROR(VLOOKUP(Filiais_Petz4[[#This Row],[FILIAL]],'[4]PETZ E ZEEDOG'!$B:$N,13,0),"")</f>
        <v/>
      </c>
      <c r="M649" t="str">
        <f>IFERROR(VLOOKUP(Filiais_Petz4[[#This Row],[FILIAL]],'[4]PETZ E ZEEDOG'!$B:$O,14,0),"")</f>
        <v/>
      </c>
      <c r="N649" t="str">
        <f>IFERROR(VLOOKUP(Filiais_Petz4[[#This Row],[FILIAL]],'[4]PETZ E ZEEDOG'!$B:$P,15,0),"")</f>
        <v>N</v>
      </c>
      <c r="O649" t="str">
        <f>IFERROR(VLOOKUP(Filiais_Petz4[[#This Row],[FILIAL]],'[4]PETZ E ZEEDOG'!$B:$Q,16,0),"")</f>
        <v/>
      </c>
      <c r="P649" t="str">
        <f>IFERROR(VLOOKUP(Filiais_Petz4[[#This Row],[FILIAL]],'[4]PETZ E ZEEDOG'!$B:$R,17,0),"")</f>
        <v/>
      </c>
      <c r="Q649" t="str">
        <f>IFERROR(VLOOKUP(Filiais_Petz4[[#This Row],[FILIAL]],'[4]PETZ E ZEEDOG'!$B:$C,2,0),"")</f>
        <v/>
      </c>
    </row>
    <row r="650" spans="1:17" ht="14.45" hidden="1" customHeight="1" x14ac:dyDescent="0.25">
      <c r="A650" t="s">
        <v>703</v>
      </c>
      <c r="B650" t="str">
        <f>IFERROR(VLOOKUP(Filiais_Petz4[[#This Row],[FILIAL]],'[4]PETZ E ZEEDOG'!$B:$D,3,0),"")</f>
        <v/>
      </c>
      <c r="C650" t="str">
        <f>IFERROR(VLOOKUP(Filiais_Petz4[[#This Row],[FILIAL]],'[4]PETZ E ZEEDOG'!$B:$E,4,0),"")</f>
        <v/>
      </c>
      <c r="D650" t="str">
        <f>IFERROR(VLOOKUP(Filiais_Petz4[[#This Row],[FILIAL]],'[4]PETZ E ZEEDOG'!$B:$F,5,0),"")</f>
        <v/>
      </c>
      <c r="E650" t="str">
        <f>IFERROR(VLOOKUP(Filiais_Petz4[[#This Row],[FILIAL]],'[4]PETZ E ZEEDOG'!$B:$G,6,0),"")</f>
        <v/>
      </c>
      <c r="F650" s="1">
        <f>IFERROR(VLOOKUP(Filiais_Petz4[[#This Row],[FILIAL]],'[4]PETZ E ZEEDOG'!$B:$H,7,0),"")</f>
        <v>0</v>
      </c>
      <c r="G650" t="str">
        <f>IFERROR(VLOOKUP(Filiais_Petz4[[#This Row],[FILIAL]],'[4]PETZ E ZEEDOG'!$B$2:$R$1103,8,0),"")</f>
        <v/>
      </c>
      <c r="H650" t="str">
        <f>IFERROR(VLOOKUP(Filiais_Petz4[[#This Row],[FILIAL]],'[4]PETZ E ZEEDOG'!$B:$J,9,0),"")</f>
        <v/>
      </c>
      <c r="I650" t="str">
        <f>IFERROR(VLOOKUP(Filiais_Petz4[[#This Row],[FILIAL]],'[4]PETZ E ZEEDOG'!$B:$K,10,0),"")</f>
        <v/>
      </c>
      <c r="J650">
        <f>IFERROR(VLOOKUP(Filiais_Petz4[[#This Row],[FILIAL]],'[4]PETZ E ZEEDOG'!$B$2:$R$1103,11,0),"")</f>
        <v>0</v>
      </c>
      <c r="K650" s="89" t="str">
        <f>IFERROR(VLOOKUP(Filiais_Petz4[[#This Row],[FILIAL]],'[4]PETZ E ZEEDOG'!$B:$M,12,0),"")</f>
        <v/>
      </c>
      <c r="L650" t="str">
        <f>IFERROR(VLOOKUP(Filiais_Petz4[[#This Row],[FILIAL]],'[4]PETZ E ZEEDOG'!$B:$N,13,0),"")</f>
        <v/>
      </c>
      <c r="M650" t="str">
        <f>IFERROR(VLOOKUP(Filiais_Petz4[[#This Row],[FILIAL]],'[4]PETZ E ZEEDOG'!$B:$O,14,0),"")</f>
        <v/>
      </c>
      <c r="N650" t="str">
        <f>IFERROR(VLOOKUP(Filiais_Petz4[[#This Row],[FILIAL]],'[4]PETZ E ZEEDOG'!$B:$P,15,0),"")</f>
        <v>N</v>
      </c>
      <c r="O650" t="str">
        <f>IFERROR(VLOOKUP(Filiais_Petz4[[#This Row],[FILIAL]],'[4]PETZ E ZEEDOG'!$B:$Q,16,0),"")</f>
        <v/>
      </c>
      <c r="P650" t="str">
        <f>IFERROR(VLOOKUP(Filiais_Petz4[[#This Row],[FILIAL]],'[4]PETZ E ZEEDOG'!$B:$R,17,0),"")</f>
        <v/>
      </c>
      <c r="Q650" t="str">
        <f>IFERROR(VLOOKUP(Filiais_Petz4[[#This Row],[FILIAL]],'[4]PETZ E ZEEDOG'!$B:$C,2,0),"")</f>
        <v/>
      </c>
    </row>
    <row r="651" spans="1:17" ht="14.45" hidden="1" customHeight="1" x14ac:dyDescent="0.25">
      <c r="A651" t="s">
        <v>704</v>
      </c>
      <c r="B651" t="str">
        <f>IFERROR(VLOOKUP(Filiais_Petz4[[#This Row],[FILIAL]],'[4]PETZ E ZEEDOG'!$B:$D,3,0),"")</f>
        <v/>
      </c>
      <c r="C651" t="str">
        <f>IFERROR(VLOOKUP(Filiais_Petz4[[#This Row],[FILIAL]],'[4]PETZ E ZEEDOG'!$B:$E,4,0),"")</f>
        <v/>
      </c>
      <c r="D651" t="str">
        <f>IFERROR(VLOOKUP(Filiais_Petz4[[#This Row],[FILIAL]],'[4]PETZ E ZEEDOG'!$B:$F,5,0),"")</f>
        <v/>
      </c>
      <c r="E651" t="str">
        <f>IFERROR(VLOOKUP(Filiais_Petz4[[#This Row],[FILIAL]],'[4]PETZ E ZEEDOG'!$B:$G,6,0),"")</f>
        <v/>
      </c>
      <c r="F651" s="1">
        <f>IFERROR(VLOOKUP(Filiais_Petz4[[#This Row],[FILIAL]],'[4]PETZ E ZEEDOG'!$B:$H,7,0),"")</f>
        <v>0</v>
      </c>
      <c r="G651" t="str">
        <f>IFERROR(VLOOKUP(Filiais_Petz4[[#This Row],[FILIAL]],'[4]PETZ E ZEEDOG'!$B$2:$R$1103,8,0),"")</f>
        <v/>
      </c>
      <c r="H651" t="str">
        <f>IFERROR(VLOOKUP(Filiais_Petz4[[#This Row],[FILIAL]],'[4]PETZ E ZEEDOG'!$B:$J,9,0),"")</f>
        <v/>
      </c>
      <c r="I651" t="str">
        <f>IFERROR(VLOOKUP(Filiais_Petz4[[#This Row],[FILIAL]],'[4]PETZ E ZEEDOG'!$B:$K,10,0),"")</f>
        <v/>
      </c>
      <c r="J651">
        <f>IFERROR(VLOOKUP(Filiais_Petz4[[#This Row],[FILIAL]],'[4]PETZ E ZEEDOG'!$B$2:$R$1103,11,0),"")</f>
        <v>0</v>
      </c>
      <c r="K651" s="89" t="str">
        <f>IFERROR(VLOOKUP(Filiais_Petz4[[#This Row],[FILIAL]],'[4]PETZ E ZEEDOG'!$B:$M,12,0),"")</f>
        <v/>
      </c>
      <c r="L651" t="str">
        <f>IFERROR(VLOOKUP(Filiais_Petz4[[#This Row],[FILIAL]],'[4]PETZ E ZEEDOG'!$B:$N,13,0),"")</f>
        <v/>
      </c>
      <c r="M651" t="str">
        <f>IFERROR(VLOOKUP(Filiais_Petz4[[#This Row],[FILIAL]],'[4]PETZ E ZEEDOG'!$B:$O,14,0),"")</f>
        <v/>
      </c>
      <c r="N651" t="str">
        <f>IFERROR(VLOOKUP(Filiais_Petz4[[#This Row],[FILIAL]],'[4]PETZ E ZEEDOG'!$B:$P,15,0),"")</f>
        <v>N</v>
      </c>
      <c r="O651" t="str">
        <f>IFERROR(VLOOKUP(Filiais_Petz4[[#This Row],[FILIAL]],'[4]PETZ E ZEEDOG'!$B:$Q,16,0),"")</f>
        <v/>
      </c>
      <c r="P651" t="str">
        <f>IFERROR(VLOOKUP(Filiais_Petz4[[#This Row],[FILIAL]],'[4]PETZ E ZEEDOG'!$B:$R,17,0),"")</f>
        <v/>
      </c>
      <c r="Q651" t="str">
        <f>IFERROR(VLOOKUP(Filiais_Petz4[[#This Row],[FILIAL]],'[4]PETZ E ZEEDOG'!$B:$C,2,0),"")</f>
        <v/>
      </c>
    </row>
    <row r="652" spans="1:17" ht="14.45" hidden="1" customHeight="1" x14ac:dyDescent="0.25">
      <c r="A652" t="s">
        <v>705</v>
      </c>
      <c r="B652" t="str">
        <f>IFERROR(VLOOKUP(Filiais_Petz4[[#This Row],[FILIAL]],'[4]PETZ E ZEEDOG'!$B:$D,3,0),"")</f>
        <v/>
      </c>
      <c r="C652" t="str">
        <f>IFERROR(VLOOKUP(Filiais_Petz4[[#This Row],[FILIAL]],'[4]PETZ E ZEEDOG'!$B:$E,4,0),"")</f>
        <v/>
      </c>
      <c r="D652" t="str">
        <f>IFERROR(VLOOKUP(Filiais_Petz4[[#This Row],[FILIAL]],'[4]PETZ E ZEEDOG'!$B:$F,5,0),"")</f>
        <v/>
      </c>
      <c r="E652" t="str">
        <f>IFERROR(VLOOKUP(Filiais_Petz4[[#This Row],[FILIAL]],'[4]PETZ E ZEEDOG'!$B:$G,6,0),"")</f>
        <v/>
      </c>
      <c r="F652" s="1">
        <f>IFERROR(VLOOKUP(Filiais_Petz4[[#This Row],[FILIAL]],'[4]PETZ E ZEEDOG'!$B:$H,7,0),"")</f>
        <v>0</v>
      </c>
      <c r="G652" t="str">
        <f>IFERROR(VLOOKUP(Filiais_Petz4[[#This Row],[FILIAL]],'[4]PETZ E ZEEDOG'!$B$2:$R$1103,8,0),"")</f>
        <v/>
      </c>
      <c r="H652" t="str">
        <f>IFERROR(VLOOKUP(Filiais_Petz4[[#This Row],[FILIAL]],'[4]PETZ E ZEEDOG'!$B:$J,9,0),"")</f>
        <v/>
      </c>
      <c r="I652" t="str">
        <f>IFERROR(VLOOKUP(Filiais_Petz4[[#This Row],[FILIAL]],'[4]PETZ E ZEEDOG'!$B:$K,10,0),"")</f>
        <v/>
      </c>
      <c r="J652">
        <f>IFERROR(VLOOKUP(Filiais_Petz4[[#This Row],[FILIAL]],'[4]PETZ E ZEEDOG'!$B$2:$R$1103,11,0),"")</f>
        <v>0</v>
      </c>
      <c r="K652" s="89" t="str">
        <f>IFERROR(VLOOKUP(Filiais_Petz4[[#This Row],[FILIAL]],'[4]PETZ E ZEEDOG'!$B:$M,12,0),"")</f>
        <v/>
      </c>
      <c r="L652" t="str">
        <f>IFERROR(VLOOKUP(Filiais_Petz4[[#This Row],[FILIAL]],'[4]PETZ E ZEEDOG'!$B:$N,13,0),"")</f>
        <v/>
      </c>
      <c r="M652" t="str">
        <f>IFERROR(VLOOKUP(Filiais_Petz4[[#This Row],[FILIAL]],'[4]PETZ E ZEEDOG'!$B:$O,14,0),"")</f>
        <v/>
      </c>
      <c r="N652" t="str">
        <f>IFERROR(VLOOKUP(Filiais_Petz4[[#This Row],[FILIAL]],'[4]PETZ E ZEEDOG'!$B:$P,15,0),"")</f>
        <v>N</v>
      </c>
      <c r="O652" t="str">
        <f>IFERROR(VLOOKUP(Filiais_Petz4[[#This Row],[FILIAL]],'[4]PETZ E ZEEDOG'!$B:$Q,16,0),"")</f>
        <v/>
      </c>
      <c r="P652" t="str">
        <f>IFERROR(VLOOKUP(Filiais_Petz4[[#This Row],[FILIAL]],'[4]PETZ E ZEEDOG'!$B:$R,17,0),"")</f>
        <v/>
      </c>
      <c r="Q652" t="str">
        <f>IFERROR(VLOOKUP(Filiais_Petz4[[#This Row],[FILIAL]],'[4]PETZ E ZEEDOG'!$B:$C,2,0),"")</f>
        <v/>
      </c>
    </row>
    <row r="653" spans="1:17" ht="14.45" hidden="1" customHeight="1" x14ac:dyDescent="0.25">
      <c r="A653" t="s">
        <v>706</v>
      </c>
      <c r="B653" t="str">
        <f>IFERROR(VLOOKUP(Filiais_Petz4[[#This Row],[FILIAL]],'[4]PETZ E ZEEDOG'!$B:$D,3,0),"")</f>
        <v/>
      </c>
      <c r="C653" t="str">
        <f>IFERROR(VLOOKUP(Filiais_Petz4[[#This Row],[FILIAL]],'[4]PETZ E ZEEDOG'!$B:$E,4,0),"")</f>
        <v/>
      </c>
      <c r="D653" t="str">
        <f>IFERROR(VLOOKUP(Filiais_Petz4[[#This Row],[FILIAL]],'[4]PETZ E ZEEDOG'!$B:$F,5,0),"")</f>
        <v/>
      </c>
      <c r="E653" t="str">
        <f>IFERROR(VLOOKUP(Filiais_Petz4[[#This Row],[FILIAL]],'[4]PETZ E ZEEDOG'!$B:$G,6,0),"")</f>
        <v/>
      </c>
      <c r="F653" s="1">
        <f>IFERROR(VLOOKUP(Filiais_Petz4[[#This Row],[FILIAL]],'[4]PETZ E ZEEDOG'!$B:$H,7,0),"")</f>
        <v>0</v>
      </c>
      <c r="G653" t="str">
        <f>IFERROR(VLOOKUP(Filiais_Petz4[[#This Row],[FILIAL]],'[4]PETZ E ZEEDOG'!$B$2:$R$1103,8,0),"")</f>
        <v/>
      </c>
      <c r="H653" t="str">
        <f>IFERROR(VLOOKUP(Filiais_Petz4[[#This Row],[FILIAL]],'[4]PETZ E ZEEDOG'!$B:$J,9,0),"")</f>
        <v/>
      </c>
      <c r="I653" t="str">
        <f>IFERROR(VLOOKUP(Filiais_Petz4[[#This Row],[FILIAL]],'[4]PETZ E ZEEDOG'!$B:$K,10,0),"")</f>
        <v/>
      </c>
      <c r="J653">
        <f>IFERROR(VLOOKUP(Filiais_Petz4[[#This Row],[FILIAL]],'[4]PETZ E ZEEDOG'!$B$2:$R$1103,11,0),"")</f>
        <v>0</v>
      </c>
      <c r="K653" s="89" t="str">
        <f>IFERROR(VLOOKUP(Filiais_Petz4[[#This Row],[FILIAL]],'[4]PETZ E ZEEDOG'!$B:$M,12,0),"")</f>
        <v/>
      </c>
      <c r="L653" t="str">
        <f>IFERROR(VLOOKUP(Filiais_Petz4[[#This Row],[FILIAL]],'[4]PETZ E ZEEDOG'!$B:$N,13,0),"")</f>
        <v/>
      </c>
      <c r="M653" t="str">
        <f>IFERROR(VLOOKUP(Filiais_Petz4[[#This Row],[FILIAL]],'[4]PETZ E ZEEDOG'!$B:$O,14,0),"")</f>
        <v/>
      </c>
      <c r="N653" t="str">
        <f>IFERROR(VLOOKUP(Filiais_Petz4[[#This Row],[FILIAL]],'[4]PETZ E ZEEDOG'!$B:$P,15,0),"")</f>
        <v>N</v>
      </c>
      <c r="O653" t="str">
        <f>IFERROR(VLOOKUP(Filiais_Petz4[[#This Row],[FILIAL]],'[4]PETZ E ZEEDOG'!$B:$Q,16,0),"")</f>
        <v/>
      </c>
      <c r="P653" t="str">
        <f>IFERROR(VLOOKUP(Filiais_Petz4[[#This Row],[FILIAL]],'[4]PETZ E ZEEDOG'!$B:$R,17,0),"")</f>
        <v/>
      </c>
      <c r="Q653" t="str">
        <f>IFERROR(VLOOKUP(Filiais_Petz4[[#This Row],[FILIAL]],'[4]PETZ E ZEEDOG'!$B:$C,2,0),"")</f>
        <v/>
      </c>
    </row>
    <row r="654" spans="1:17" ht="14.45" hidden="1" customHeight="1" x14ac:dyDescent="0.25">
      <c r="A654" t="s">
        <v>707</v>
      </c>
      <c r="B654" t="str">
        <f>IFERROR(VLOOKUP(Filiais_Petz4[[#This Row],[FILIAL]],'[4]PETZ E ZEEDOG'!$B:$D,3,0),"")</f>
        <v/>
      </c>
      <c r="C654" t="str">
        <f>IFERROR(VLOOKUP(Filiais_Petz4[[#This Row],[FILIAL]],'[4]PETZ E ZEEDOG'!$B:$E,4,0),"")</f>
        <v/>
      </c>
      <c r="D654" t="str">
        <f>IFERROR(VLOOKUP(Filiais_Petz4[[#This Row],[FILIAL]],'[4]PETZ E ZEEDOG'!$B:$F,5,0),"")</f>
        <v/>
      </c>
      <c r="E654" t="str">
        <f>IFERROR(VLOOKUP(Filiais_Petz4[[#This Row],[FILIAL]],'[4]PETZ E ZEEDOG'!$B:$G,6,0),"")</f>
        <v/>
      </c>
      <c r="F654" s="1">
        <f>IFERROR(VLOOKUP(Filiais_Petz4[[#This Row],[FILIAL]],'[4]PETZ E ZEEDOG'!$B:$H,7,0),"")</f>
        <v>0</v>
      </c>
      <c r="G654" t="str">
        <f>IFERROR(VLOOKUP(Filiais_Petz4[[#This Row],[FILIAL]],'[4]PETZ E ZEEDOG'!$B$2:$R$1103,8,0),"")</f>
        <v/>
      </c>
      <c r="H654" t="str">
        <f>IFERROR(VLOOKUP(Filiais_Petz4[[#This Row],[FILIAL]],'[4]PETZ E ZEEDOG'!$B:$J,9,0),"")</f>
        <v/>
      </c>
      <c r="I654" t="str">
        <f>IFERROR(VLOOKUP(Filiais_Petz4[[#This Row],[FILIAL]],'[4]PETZ E ZEEDOG'!$B:$K,10,0),"")</f>
        <v/>
      </c>
      <c r="J654">
        <f>IFERROR(VLOOKUP(Filiais_Petz4[[#This Row],[FILIAL]],'[4]PETZ E ZEEDOG'!$B$2:$R$1103,11,0),"")</f>
        <v>0</v>
      </c>
      <c r="K654" s="89" t="str">
        <f>IFERROR(VLOOKUP(Filiais_Petz4[[#This Row],[FILIAL]],'[4]PETZ E ZEEDOG'!$B:$M,12,0),"")</f>
        <v/>
      </c>
      <c r="L654" t="str">
        <f>IFERROR(VLOOKUP(Filiais_Petz4[[#This Row],[FILIAL]],'[4]PETZ E ZEEDOG'!$B:$N,13,0),"")</f>
        <v/>
      </c>
      <c r="M654" t="str">
        <f>IFERROR(VLOOKUP(Filiais_Petz4[[#This Row],[FILIAL]],'[4]PETZ E ZEEDOG'!$B:$O,14,0),"")</f>
        <v/>
      </c>
      <c r="N654" t="str">
        <f>IFERROR(VLOOKUP(Filiais_Petz4[[#This Row],[FILIAL]],'[4]PETZ E ZEEDOG'!$B:$P,15,0),"")</f>
        <v>N</v>
      </c>
      <c r="O654" t="str">
        <f>IFERROR(VLOOKUP(Filiais_Petz4[[#This Row],[FILIAL]],'[4]PETZ E ZEEDOG'!$B:$Q,16,0),"")</f>
        <v/>
      </c>
      <c r="P654" t="str">
        <f>IFERROR(VLOOKUP(Filiais_Petz4[[#This Row],[FILIAL]],'[4]PETZ E ZEEDOG'!$B:$R,17,0),"")</f>
        <v/>
      </c>
      <c r="Q654" t="str">
        <f>IFERROR(VLOOKUP(Filiais_Petz4[[#This Row],[FILIAL]],'[4]PETZ E ZEEDOG'!$B:$C,2,0),"")</f>
        <v/>
      </c>
    </row>
    <row r="655" spans="1:17" ht="14.45" hidden="1" customHeight="1" x14ac:dyDescent="0.25">
      <c r="A655" t="s">
        <v>708</v>
      </c>
      <c r="B655" t="str">
        <f>IFERROR(VLOOKUP(Filiais_Petz4[[#This Row],[FILIAL]],'[4]PETZ E ZEEDOG'!$B:$D,3,0),"")</f>
        <v/>
      </c>
      <c r="C655" t="str">
        <f>IFERROR(VLOOKUP(Filiais_Petz4[[#This Row],[FILIAL]],'[4]PETZ E ZEEDOG'!$B:$E,4,0),"")</f>
        <v/>
      </c>
      <c r="D655" t="str">
        <f>IFERROR(VLOOKUP(Filiais_Petz4[[#This Row],[FILIAL]],'[4]PETZ E ZEEDOG'!$B:$F,5,0),"")</f>
        <v/>
      </c>
      <c r="E655" t="str">
        <f>IFERROR(VLOOKUP(Filiais_Petz4[[#This Row],[FILIAL]],'[4]PETZ E ZEEDOG'!$B:$G,6,0),"")</f>
        <v/>
      </c>
      <c r="F655" s="1">
        <f>IFERROR(VLOOKUP(Filiais_Petz4[[#This Row],[FILIAL]],'[4]PETZ E ZEEDOG'!$B:$H,7,0),"")</f>
        <v>0</v>
      </c>
      <c r="G655" t="str">
        <f>IFERROR(VLOOKUP(Filiais_Petz4[[#This Row],[FILIAL]],'[4]PETZ E ZEEDOG'!$B$2:$R$1103,8,0),"")</f>
        <v/>
      </c>
      <c r="H655" t="str">
        <f>IFERROR(VLOOKUP(Filiais_Petz4[[#This Row],[FILIAL]],'[4]PETZ E ZEEDOG'!$B:$J,9,0),"")</f>
        <v/>
      </c>
      <c r="I655" t="str">
        <f>IFERROR(VLOOKUP(Filiais_Petz4[[#This Row],[FILIAL]],'[4]PETZ E ZEEDOG'!$B:$K,10,0),"")</f>
        <v/>
      </c>
      <c r="J655">
        <f>IFERROR(VLOOKUP(Filiais_Petz4[[#This Row],[FILIAL]],'[4]PETZ E ZEEDOG'!$B$2:$R$1103,11,0),"")</f>
        <v>0</v>
      </c>
      <c r="K655" s="89" t="str">
        <f>IFERROR(VLOOKUP(Filiais_Petz4[[#This Row],[FILIAL]],'[4]PETZ E ZEEDOG'!$B:$M,12,0),"")</f>
        <v/>
      </c>
      <c r="L655" t="str">
        <f>IFERROR(VLOOKUP(Filiais_Petz4[[#This Row],[FILIAL]],'[4]PETZ E ZEEDOG'!$B:$N,13,0),"")</f>
        <v/>
      </c>
      <c r="M655" t="str">
        <f>IFERROR(VLOOKUP(Filiais_Petz4[[#This Row],[FILIAL]],'[4]PETZ E ZEEDOG'!$B:$O,14,0),"")</f>
        <v/>
      </c>
      <c r="N655" t="str">
        <f>IFERROR(VLOOKUP(Filiais_Petz4[[#This Row],[FILIAL]],'[4]PETZ E ZEEDOG'!$B:$P,15,0),"")</f>
        <v>N</v>
      </c>
      <c r="O655" t="str">
        <f>IFERROR(VLOOKUP(Filiais_Petz4[[#This Row],[FILIAL]],'[4]PETZ E ZEEDOG'!$B:$Q,16,0),"")</f>
        <v/>
      </c>
      <c r="P655" t="str">
        <f>IFERROR(VLOOKUP(Filiais_Petz4[[#This Row],[FILIAL]],'[4]PETZ E ZEEDOG'!$B:$R,17,0),"")</f>
        <v/>
      </c>
      <c r="Q655" t="str">
        <f>IFERROR(VLOOKUP(Filiais_Petz4[[#This Row],[FILIAL]],'[4]PETZ E ZEEDOG'!$B:$C,2,0),"")</f>
        <v/>
      </c>
    </row>
    <row r="656" spans="1:17" ht="14.45" hidden="1" customHeight="1" x14ac:dyDescent="0.25">
      <c r="A656" t="s">
        <v>709</v>
      </c>
      <c r="B656" t="str">
        <f>IFERROR(VLOOKUP(Filiais_Petz4[[#This Row],[FILIAL]],'[4]PETZ E ZEEDOG'!$B:$D,3,0),"")</f>
        <v/>
      </c>
      <c r="C656" t="str">
        <f>IFERROR(VLOOKUP(Filiais_Petz4[[#This Row],[FILIAL]],'[4]PETZ E ZEEDOG'!$B:$E,4,0),"")</f>
        <v/>
      </c>
      <c r="D656" t="str">
        <f>IFERROR(VLOOKUP(Filiais_Petz4[[#This Row],[FILIAL]],'[4]PETZ E ZEEDOG'!$B:$F,5,0),"")</f>
        <v/>
      </c>
      <c r="E656" t="str">
        <f>IFERROR(VLOOKUP(Filiais_Petz4[[#This Row],[FILIAL]],'[4]PETZ E ZEEDOG'!$B:$G,6,0),"")</f>
        <v/>
      </c>
      <c r="F656" s="1">
        <f>IFERROR(VLOOKUP(Filiais_Petz4[[#This Row],[FILIAL]],'[4]PETZ E ZEEDOG'!$B:$H,7,0),"")</f>
        <v>0</v>
      </c>
      <c r="G656" t="str">
        <f>IFERROR(VLOOKUP(Filiais_Petz4[[#This Row],[FILIAL]],'[4]PETZ E ZEEDOG'!$B$2:$R$1103,8,0),"")</f>
        <v/>
      </c>
      <c r="H656" t="str">
        <f>IFERROR(VLOOKUP(Filiais_Petz4[[#This Row],[FILIAL]],'[4]PETZ E ZEEDOG'!$B:$J,9,0),"")</f>
        <v/>
      </c>
      <c r="I656" t="str">
        <f>IFERROR(VLOOKUP(Filiais_Petz4[[#This Row],[FILIAL]],'[4]PETZ E ZEEDOG'!$B:$K,10,0),"")</f>
        <v/>
      </c>
      <c r="J656">
        <f>IFERROR(VLOOKUP(Filiais_Petz4[[#This Row],[FILIAL]],'[4]PETZ E ZEEDOG'!$B$2:$R$1103,11,0),"")</f>
        <v>0</v>
      </c>
      <c r="K656" s="89" t="str">
        <f>IFERROR(VLOOKUP(Filiais_Petz4[[#This Row],[FILIAL]],'[4]PETZ E ZEEDOG'!$B:$M,12,0),"")</f>
        <v/>
      </c>
      <c r="L656" t="str">
        <f>IFERROR(VLOOKUP(Filiais_Petz4[[#This Row],[FILIAL]],'[4]PETZ E ZEEDOG'!$B:$N,13,0),"")</f>
        <v/>
      </c>
      <c r="M656" t="str">
        <f>IFERROR(VLOOKUP(Filiais_Petz4[[#This Row],[FILIAL]],'[4]PETZ E ZEEDOG'!$B:$O,14,0),"")</f>
        <v/>
      </c>
      <c r="N656" t="str">
        <f>IFERROR(VLOOKUP(Filiais_Petz4[[#This Row],[FILIAL]],'[4]PETZ E ZEEDOG'!$B:$P,15,0),"")</f>
        <v>N</v>
      </c>
      <c r="O656" t="str">
        <f>IFERROR(VLOOKUP(Filiais_Petz4[[#This Row],[FILIAL]],'[4]PETZ E ZEEDOG'!$B:$Q,16,0),"")</f>
        <v/>
      </c>
      <c r="P656" t="str">
        <f>IFERROR(VLOOKUP(Filiais_Petz4[[#This Row],[FILIAL]],'[4]PETZ E ZEEDOG'!$B:$R,17,0),"")</f>
        <v/>
      </c>
      <c r="Q656" t="str">
        <f>IFERROR(VLOOKUP(Filiais_Petz4[[#This Row],[FILIAL]],'[4]PETZ E ZEEDOG'!$B:$C,2,0),"")</f>
        <v/>
      </c>
    </row>
    <row r="657" spans="1:17" ht="14.45" hidden="1" customHeight="1" x14ac:dyDescent="0.25">
      <c r="A657" t="s">
        <v>710</v>
      </c>
      <c r="B657" t="str">
        <f>IFERROR(VLOOKUP(Filiais_Petz4[[#This Row],[FILIAL]],'[4]PETZ E ZEEDOG'!$B:$D,3,0),"")</f>
        <v/>
      </c>
      <c r="C657" t="str">
        <f>IFERROR(VLOOKUP(Filiais_Petz4[[#This Row],[FILIAL]],'[4]PETZ E ZEEDOG'!$B:$E,4,0),"")</f>
        <v/>
      </c>
      <c r="D657" t="str">
        <f>IFERROR(VLOOKUP(Filiais_Petz4[[#This Row],[FILIAL]],'[4]PETZ E ZEEDOG'!$B:$F,5,0),"")</f>
        <v/>
      </c>
      <c r="E657" t="str">
        <f>IFERROR(VLOOKUP(Filiais_Petz4[[#This Row],[FILIAL]],'[4]PETZ E ZEEDOG'!$B:$G,6,0),"")</f>
        <v/>
      </c>
      <c r="F657" s="1">
        <f>IFERROR(VLOOKUP(Filiais_Petz4[[#This Row],[FILIAL]],'[4]PETZ E ZEEDOG'!$B:$H,7,0),"")</f>
        <v>0</v>
      </c>
      <c r="G657" t="str">
        <f>IFERROR(VLOOKUP(Filiais_Petz4[[#This Row],[FILIAL]],'[4]PETZ E ZEEDOG'!$B$2:$R$1103,8,0),"")</f>
        <v/>
      </c>
      <c r="H657" t="str">
        <f>IFERROR(VLOOKUP(Filiais_Petz4[[#This Row],[FILIAL]],'[4]PETZ E ZEEDOG'!$B:$J,9,0),"")</f>
        <v/>
      </c>
      <c r="I657" t="str">
        <f>IFERROR(VLOOKUP(Filiais_Petz4[[#This Row],[FILIAL]],'[4]PETZ E ZEEDOG'!$B:$K,10,0),"")</f>
        <v/>
      </c>
      <c r="J657">
        <f>IFERROR(VLOOKUP(Filiais_Petz4[[#This Row],[FILIAL]],'[4]PETZ E ZEEDOG'!$B$2:$R$1103,11,0),"")</f>
        <v>0</v>
      </c>
      <c r="K657" s="89" t="str">
        <f>IFERROR(VLOOKUP(Filiais_Petz4[[#This Row],[FILIAL]],'[4]PETZ E ZEEDOG'!$B:$M,12,0),"")</f>
        <v/>
      </c>
      <c r="L657" t="str">
        <f>IFERROR(VLOOKUP(Filiais_Petz4[[#This Row],[FILIAL]],'[4]PETZ E ZEEDOG'!$B:$N,13,0),"")</f>
        <v/>
      </c>
      <c r="M657" t="str">
        <f>IFERROR(VLOOKUP(Filiais_Petz4[[#This Row],[FILIAL]],'[4]PETZ E ZEEDOG'!$B:$O,14,0),"")</f>
        <v/>
      </c>
      <c r="N657" t="str">
        <f>IFERROR(VLOOKUP(Filiais_Petz4[[#This Row],[FILIAL]],'[4]PETZ E ZEEDOG'!$B:$P,15,0),"")</f>
        <v>N</v>
      </c>
      <c r="O657" t="str">
        <f>IFERROR(VLOOKUP(Filiais_Petz4[[#This Row],[FILIAL]],'[4]PETZ E ZEEDOG'!$B:$Q,16,0),"")</f>
        <v/>
      </c>
      <c r="P657" t="str">
        <f>IFERROR(VLOOKUP(Filiais_Petz4[[#This Row],[FILIAL]],'[4]PETZ E ZEEDOG'!$B:$R,17,0),"")</f>
        <v/>
      </c>
      <c r="Q657" t="str">
        <f>IFERROR(VLOOKUP(Filiais_Petz4[[#This Row],[FILIAL]],'[4]PETZ E ZEEDOG'!$B:$C,2,0),"")</f>
        <v/>
      </c>
    </row>
    <row r="658" spans="1:17" ht="14.45" hidden="1" customHeight="1" x14ac:dyDescent="0.25">
      <c r="A658" t="s">
        <v>711</v>
      </c>
      <c r="B658" t="str">
        <f>IFERROR(VLOOKUP(Filiais_Petz4[[#This Row],[FILIAL]],'[4]PETZ E ZEEDOG'!$B:$D,3,0),"")</f>
        <v/>
      </c>
      <c r="C658" t="str">
        <f>IFERROR(VLOOKUP(Filiais_Petz4[[#This Row],[FILIAL]],'[4]PETZ E ZEEDOG'!$B:$E,4,0),"")</f>
        <v/>
      </c>
      <c r="D658" t="str">
        <f>IFERROR(VLOOKUP(Filiais_Petz4[[#This Row],[FILIAL]],'[4]PETZ E ZEEDOG'!$B:$F,5,0),"")</f>
        <v/>
      </c>
      <c r="E658" t="str">
        <f>IFERROR(VLOOKUP(Filiais_Petz4[[#This Row],[FILIAL]],'[4]PETZ E ZEEDOG'!$B:$G,6,0),"")</f>
        <v/>
      </c>
      <c r="F658" s="1">
        <f>IFERROR(VLOOKUP(Filiais_Petz4[[#This Row],[FILIAL]],'[4]PETZ E ZEEDOG'!$B:$H,7,0),"")</f>
        <v>0</v>
      </c>
      <c r="G658" t="str">
        <f>IFERROR(VLOOKUP(Filiais_Petz4[[#This Row],[FILIAL]],'[4]PETZ E ZEEDOG'!$B$2:$R$1103,8,0),"")</f>
        <v/>
      </c>
      <c r="H658" t="str">
        <f>IFERROR(VLOOKUP(Filiais_Petz4[[#This Row],[FILIAL]],'[4]PETZ E ZEEDOG'!$B:$J,9,0),"")</f>
        <v/>
      </c>
      <c r="I658" t="str">
        <f>IFERROR(VLOOKUP(Filiais_Petz4[[#This Row],[FILIAL]],'[4]PETZ E ZEEDOG'!$B:$K,10,0),"")</f>
        <v/>
      </c>
      <c r="J658">
        <f>IFERROR(VLOOKUP(Filiais_Petz4[[#This Row],[FILIAL]],'[4]PETZ E ZEEDOG'!$B$2:$R$1103,11,0),"")</f>
        <v>0</v>
      </c>
      <c r="K658" s="89" t="str">
        <f>IFERROR(VLOOKUP(Filiais_Petz4[[#This Row],[FILIAL]],'[4]PETZ E ZEEDOG'!$B:$M,12,0),"")</f>
        <v/>
      </c>
      <c r="L658" t="str">
        <f>IFERROR(VLOOKUP(Filiais_Petz4[[#This Row],[FILIAL]],'[4]PETZ E ZEEDOG'!$B:$N,13,0),"")</f>
        <v/>
      </c>
      <c r="M658" t="str">
        <f>IFERROR(VLOOKUP(Filiais_Petz4[[#This Row],[FILIAL]],'[4]PETZ E ZEEDOG'!$B:$O,14,0),"")</f>
        <v/>
      </c>
      <c r="N658" t="str">
        <f>IFERROR(VLOOKUP(Filiais_Petz4[[#This Row],[FILIAL]],'[4]PETZ E ZEEDOG'!$B:$P,15,0),"")</f>
        <v>N</v>
      </c>
      <c r="O658" t="str">
        <f>IFERROR(VLOOKUP(Filiais_Petz4[[#This Row],[FILIAL]],'[4]PETZ E ZEEDOG'!$B:$Q,16,0),"")</f>
        <v/>
      </c>
      <c r="P658" t="str">
        <f>IFERROR(VLOOKUP(Filiais_Petz4[[#This Row],[FILIAL]],'[4]PETZ E ZEEDOG'!$B:$R,17,0),"")</f>
        <v/>
      </c>
      <c r="Q658" t="str">
        <f>IFERROR(VLOOKUP(Filiais_Petz4[[#This Row],[FILIAL]],'[4]PETZ E ZEEDOG'!$B:$C,2,0),"")</f>
        <v/>
      </c>
    </row>
    <row r="659" spans="1:17" ht="14.45" hidden="1" customHeight="1" x14ac:dyDescent="0.25">
      <c r="A659" t="s">
        <v>712</v>
      </c>
      <c r="B659" t="str">
        <f>IFERROR(VLOOKUP(Filiais_Petz4[[#This Row],[FILIAL]],'[4]PETZ E ZEEDOG'!$B:$D,3,0),"")</f>
        <v/>
      </c>
      <c r="C659" t="str">
        <f>IFERROR(VLOOKUP(Filiais_Petz4[[#This Row],[FILIAL]],'[4]PETZ E ZEEDOG'!$B:$E,4,0),"")</f>
        <v/>
      </c>
      <c r="D659" t="str">
        <f>IFERROR(VLOOKUP(Filiais_Petz4[[#This Row],[FILIAL]],'[4]PETZ E ZEEDOG'!$B:$F,5,0),"")</f>
        <v/>
      </c>
      <c r="E659" t="str">
        <f>IFERROR(VLOOKUP(Filiais_Petz4[[#This Row],[FILIAL]],'[4]PETZ E ZEEDOG'!$B:$G,6,0),"")</f>
        <v/>
      </c>
      <c r="F659" s="1">
        <f>IFERROR(VLOOKUP(Filiais_Petz4[[#This Row],[FILIAL]],'[4]PETZ E ZEEDOG'!$B:$H,7,0),"")</f>
        <v>0</v>
      </c>
      <c r="G659" t="str">
        <f>IFERROR(VLOOKUP(Filiais_Petz4[[#This Row],[FILIAL]],'[4]PETZ E ZEEDOG'!$B$2:$R$1103,8,0),"")</f>
        <v/>
      </c>
      <c r="H659" t="str">
        <f>IFERROR(VLOOKUP(Filiais_Petz4[[#This Row],[FILIAL]],'[4]PETZ E ZEEDOG'!$B:$J,9,0),"")</f>
        <v/>
      </c>
      <c r="I659" t="str">
        <f>IFERROR(VLOOKUP(Filiais_Petz4[[#This Row],[FILIAL]],'[4]PETZ E ZEEDOG'!$B:$K,10,0),"")</f>
        <v/>
      </c>
      <c r="J659">
        <f>IFERROR(VLOOKUP(Filiais_Petz4[[#This Row],[FILIAL]],'[4]PETZ E ZEEDOG'!$B$2:$R$1103,11,0),"")</f>
        <v>0</v>
      </c>
      <c r="K659" s="89" t="str">
        <f>IFERROR(VLOOKUP(Filiais_Petz4[[#This Row],[FILIAL]],'[4]PETZ E ZEEDOG'!$B:$M,12,0),"")</f>
        <v/>
      </c>
      <c r="L659" t="str">
        <f>IFERROR(VLOOKUP(Filiais_Petz4[[#This Row],[FILIAL]],'[4]PETZ E ZEEDOG'!$B:$N,13,0),"")</f>
        <v/>
      </c>
      <c r="M659" t="str">
        <f>IFERROR(VLOOKUP(Filiais_Petz4[[#This Row],[FILIAL]],'[4]PETZ E ZEEDOG'!$B:$O,14,0),"")</f>
        <v/>
      </c>
      <c r="N659" t="str">
        <f>IFERROR(VLOOKUP(Filiais_Petz4[[#This Row],[FILIAL]],'[4]PETZ E ZEEDOG'!$B:$P,15,0),"")</f>
        <v>N</v>
      </c>
      <c r="O659" t="str">
        <f>IFERROR(VLOOKUP(Filiais_Petz4[[#This Row],[FILIAL]],'[4]PETZ E ZEEDOG'!$B:$Q,16,0),"")</f>
        <v/>
      </c>
      <c r="P659" t="str">
        <f>IFERROR(VLOOKUP(Filiais_Petz4[[#This Row],[FILIAL]],'[4]PETZ E ZEEDOG'!$B:$R,17,0),"")</f>
        <v/>
      </c>
      <c r="Q659" t="str">
        <f>IFERROR(VLOOKUP(Filiais_Petz4[[#This Row],[FILIAL]],'[4]PETZ E ZEEDOG'!$B:$C,2,0),"")</f>
        <v/>
      </c>
    </row>
    <row r="660" spans="1:17" ht="14.45" hidden="1" customHeight="1" x14ac:dyDescent="0.25">
      <c r="A660" t="s">
        <v>713</v>
      </c>
      <c r="B660" t="str">
        <f>IFERROR(VLOOKUP(Filiais_Petz4[[#This Row],[FILIAL]],'[4]PETZ E ZEEDOG'!$B:$D,3,0),"")</f>
        <v/>
      </c>
      <c r="C660" t="str">
        <f>IFERROR(VLOOKUP(Filiais_Petz4[[#This Row],[FILIAL]],'[4]PETZ E ZEEDOG'!$B:$E,4,0),"")</f>
        <v/>
      </c>
      <c r="D660" t="str">
        <f>IFERROR(VLOOKUP(Filiais_Petz4[[#This Row],[FILIAL]],'[4]PETZ E ZEEDOG'!$B:$F,5,0),"")</f>
        <v/>
      </c>
      <c r="E660" t="str">
        <f>IFERROR(VLOOKUP(Filiais_Petz4[[#This Row],[FILIAL]],'[4]PETZ E ZEEDOG'!$B:$G,6,0),"")</f>
        <v/>
      </c>
      <c r="F660" s="1">
        <f>IFERROR(VLOOKUP(Filiais_Petz4[[#This Row],[FILIAL]],'[4]PETZ E ZEEDOG'!$B:$H,7,0),"")</f>
        <v>0</v>
      </c>
      <c r="G660" t="str">
        <f>IFERROR(VLOOKUP(Filiais_Petz4[[#This Row],[FILIAL]],'[4]PETZ E ZEEDOG'!$B$2:$R$1103,8,0),"")</f>
        <v/>
      </c>
      <c r="H660" t="str">
        <f>IFERROR(VLOOKUP(Filiais_Petz4[[#This Row],[FILIAL]],'[4]PETZ E ZEEDOG'!$B:$J,9,0),"")</f>
        <v/>
      </c>
      <c r="I660" t="str">
        <f>IFERROR(VLOOKUP(Filiais_Petz4[[#This Row],[FILIAL]],'[4]PETZ E ZEEDOG'!$B:$K,10,0),"")</f>
        <v/>
      </c>
      <c r="J660">
        <f>IFERROR(VLOOKUP(Filiais_Petz4[[#This Row],[FILIAL]],'[4]PETZ E ZEEDOG'!$B$2:$R$1103,11,0),"")</f>
        <v>0</v>
      </c>
      <c r="K660" s="89" t="str">
        <f>IFERROR(VLOOKUP(Filiais_Petz4[[#This Row],[FILIAL]],'[4]PETZ E ZEEDOG'!$B:$M,12,0),"")</f>
        <v/>
      </c>
      <c r="L660" t="str">
        <f>IFERROR(VLOOKUP(Filiais_Petz4[[#This Row],[FILIAL]],'[4]PETZ E ZEEDOG'!$B:$N,13,0),"")</f>
        <v/>
      </c>
      <c r="M660" t="str">
        <f>IFERROR(VLOOKUP(Filiais_Petz4[[#This Row],[FILIAL]],'[4]PETZ E ZEEDOG'!$B:$O,14,0),"")</f>
        <v/>
      </c>
      <c r="N660" t="str">
        <f>IFERROR(VLOOKUP(Filiais_Petz4[[#This Row],[FILIAL]],'[4]PETZ E ZEEDOG'!$B:$P,15,0),"")</f>
        <v>N</v>
      </c>
      <c r="O660" t="str">
        <f>IFERROR(VLOOKUP(Filiais_Petz4[[#This Row],[FILIAL]],'[4]PETZ E ZEEDOG'!$B:$Q,16,0),"")</f>
        <v/>
      </c>
      <c r="P660" t="str">
        <f>IFERROR(VLOOKUP(Filiais_Petz4[[#This Row],[FILIAL]],'[4]PETZ E ZEEDOG'!$B:$R,17,0),"")</f>
        <v/>
      </c>
      <c r="Q660" t="str">
        <f>IFERROR(VLOOKUP(Filiais_Petz4[[#This Row],[FILIAL]],'[4]PETZ E ZEEDOG'!$B:$C,2,0),"")</f>
        <v/>
      </c>
    </row>
    <row r="661" spans="1:17" ht="14.45" hidden="1" customHeight="1" x14ac:dyDescent="0.25">
      <c r="A661" t="s">
        <v>714</v>
      </c>
      <c r="B661" t="str">
        <f>IFERROR(VLOOKUP(Filiais_Petz4[[#This Row],[FILIAL]],'[4]PETZ E ZEEDOG'!$B:$D,3,0),"")</f>
        <v/>
      </c>
      <c r="C661" t="str">
        <f>IFERROR(VLOOKUP(Filiais_Petz4[[#This Row],[FILIAL]],'[4]PETZ E ZEEDOG'!$B:$E,4,0),"")</f>
        <v/>
      </c>
      <c r="D661" t="str">
        <f>IFERROR(VLOOKUP(Filiais_Petz4[[#This Row],[FILIAL]],'[4]PETZ E ZEEDOG'!$B:$F,5,0),"")</f>
        <v/>
      </c>
      <c r="E661" t="str">
        <f>IFERROR(VLOOKUP(Filiais_Petz4[[#This Row],[FILIAL]],'[4]PETZ E ZEEDOG'!$B:$G,6,0),"")</f>
        <v/>
      </c>
      <c r="F661" s="1">
        <f>IFERROR(VLOOKUP(Filiais_Petz4[[#This Row],[FILIAL]],'[4]PETZ E ZEEDOG'!$B:$H,7,0),"")</f>
        <v>0</v>
      </c>
      <c r="G661" t="str">
        <f>IFERROR(VLOOKUP(Filiais_Petz4[[#This Row],[FILIAL]],'[4]PETZ E ZEEDOG'!$B$2:$R$1103,8,0),"")</f>
        <v/>
      </c>
      <c r="H661" t="str">
        <f>IFERROR(VLOOKUP(Filiais_Petz4[[#This Row],[FILIAL]],'[4]PETZ E ZEEDOG'!$B:$J,9,0),"")</f>
        <v/>
      </c>
      <c r="I661" t="str">
        <f>IFERROR(VLOOKUP(Filiais_Petz4[[#This Row],[FILIAL]],'[4]PETZ E ZEEDOG'!$B:$K,10,0),"")</f>
        <v/>
      </c>
      <c r="J661">
        <f>IFERROR(VLOOKUP(Filiais_Petz4[[#This Row],[FILIAL]],'[4]PETZ E ZEEDOG'!$B$2:$R$1103,11,0),"")</f>
        <v>0</v>
      </c>
      <c r="K661" s="89" t="str">
        <f>IFERROR(VLOOKUP(Filiais_Petz4[[#This Row],[FILIAL]],'[4]PETZ E ZEEDOG'!$B:$M,12,0),"")</f>
        <v/>
      </c>
      <c r="L661" t="str">
        <f>IFERROR(VLOOKUP(Filiais_Petz4[[#This Row],[FILIAL]],'[4]PETZ E ZEEDOG'!$B:$N,13,0),"")</f>
        <v/>
      </c>
      <c r="M661" t="str">
        <f>IFERROR(VLOOKUP(Filiais_Petz4[[#This Row],[FILIAL]],'[4]PETZ E ZEEDOG'!$B:$O,14,0),"")</f>
        <v/>
      </c>
      <c r="N661" t="str">
        <f>IFERROR(VLOOKUP(Filiais_Petz4[[#This Row],[FILIAL]],'[4]PETZ E ZEEDOG'!$B:$P,15,0),"")</f>
        <v>N</v>
      </c>
      <c r="O661" t="str">
        <f>IFERROR(VLOOKUP(Filiais_Petz4[[#This Row],[FILIAL]],'[4]PETZ E ZEEDOG'!$B:$Q,16,0),"")</f>
        <v/>
      </c>
      <c r="P661" t="str">
        <f>IFERROR(VLOOKUP(Filiais_Petz4[[#This Row],[FILIAL]],'[4]PETZ E ZEEDOG'!$B:$R,17,0),"")</f>
        <v/>
      </c>
      <c r="Q661" t="str">
        <f>IFERROR(VLOOKUP(Filiais_Petz4[[#This Row],[FILIAL]],'[4]PETZ E ZEEDOG'!$B:$C,2,0),"")</f>
        <v/>
      </c>
    </row>
    <row r="662" spans="1:17" ht="14.45" hidden="1" customHeight="1" x14ac:dyDescent="0.25">
      <c r="A662" t="s">
        <v>715</v>
      </c>
      <c r="B662" t="str">
        <f>IFERROR(VLOOKUP(Filiais_Petz4[[#This Row],[FILIAL]],'[4]PETZ E ZEEDOG'!$B:$D,3,0),"")</f>
        <v/>
      </c>
      <c r="C662" t="str">
        <f>IFERROR(VLOOKUP(Filiais_Petz4[[#This Row],[FILIAL]],'[4]PETZ E ZEEDOG'!$B:$E,4,0),"")</f>
        <v/>
      </c>
      <c r="D662" t="str">
        <f>IFERROR(VLOOKUP(Filiais_Petz4[[#This Row],[FILIAL]],'[4]PETZ E ZEEDOG'!$B:$F,5,0),"")</f>
        <v/>
      </c>
      <c r="E662" t="str">
        <f>IFERROR(VLOOKUP(Filiais_Petz4[[#This Row],[FILIAL]],'[4]PETZ E ZEEDOG'!$B:$G,6,0),"")</f>
        <v/>
      </c>
      <c r="F662" s="1">
        <f>IFERROR(VLOOKUP(Filiais_Petz4[[#This Row],[FILIAL]],'[4]PETZ E ZEEDOG'!$B:$H,7,0),"")</f>
        <v>0</v>
      </c>
      <c r="G662" t="str">
        <f>IFERROR(VLOOKUP(Filiais_Petz4[[#This Row],[FILIAL]],'[4]PETZ E ZEEDOG'!$B$2:$R$1103,8,0),"")</f>
        <v/>
      </c>
      <c r="H662" t="str">
        <f>IFERROR(VLOOKUP(Filiais_Petz4[[#This Row],[FILIAL]],'[4]PETZ E ZEEDOG'!$B:$J,9,0),"")</f>
        <v/>
      </c>
      <c r="I662" t="str">
        <f>IFERROR(VLOOKUP(Filiais_Petz4[[#This Row],[FILIAL]],'[4]PETZ E ZEEDOG'!$B:$K,10,0),"")</f>
        <v/>
      </c>
      <c r="J662">
        <f>IFERROR(VLOOKUP(Filiais_Petz4[[#This Row],[FILIAL]],'[4]PETZ E ZEEDOG'!$B$2:$R$1103,11,0),"")</f>
        <v>0</v>
      </c>
      <c r="K662" s="89" t="str">
        <f>IFERROR(VLOOKUP(Filiais_Petz4[[#This Row],[FILIAL]],'[4]PETZ E ZEEDOG'!$B:$M,12,0),"")</f>
        <v/>
      </c>
      <c r="L662" t="str">
        <f>IFERROR(VLOOKUP(Filiais_Petz4[[#This Row],[FILIAL]],'[4]PETZ E ZEEDOG'!$B:$N,13,0),"")</f>
        <v/>
      </c>
      <c r="M662" t="str">
        <f>IFERROR(VLOOKUP(Filiais_Petz4[[#This Row],[FILIAL]],'[4]PETZ E ZEEDOG'!$B:$O,14,0),"")</f>
        <v/>
      </c>
      <c r="N662" t="str">
        <f>IFERROR(VLOOKUP(Filiais_Petz4[[#This Row],[FILIAL]],'[4]PETZ E ZEEDOG'!$B:$P,15,0),"")</f>
        <v>N</v>
      </c>
      <c r="O662" t="str">
        <f>IFERROR(VLOOKUP(Filiais_Petz4[[#This Row],[FILIAL]],'[4]PETZ E ZEEDOG'!$B:$Q,16,0),"")</f>
        <v/>
      </c>
      <c r="P662" t="str">
        <f>IFERROR(VLOOKUP(Filiais_Petz4[[#This Row],[FILIAL]],'[4]PETZ E ZEEDOG'!$B:$R,17,0),"")</f>
        <v/>
      </c>
      <c r="Q662" t="str">
        <f>IFERROR(VLOOKUP(Filiais_Petz4[[#This Row],[FILIAL]],'[4]PETZ E ZEEDOG'!$B:$C,2,0),"")</f>
        <v/>
      </c>
    </row>
    <row r="663" spans="1:17" ht="14.45" hidden="1" customHeight="1" x14ac:dyDescent="0.25">
      <c r="A663" t="s">
        <v>716</v>
      </c>
      <c r="B663" t="str">
        <f>IFERROR(VLOOKUP(Filiais_Petz4[[#This Row],[FILIAL]],'[4]PETZ E ZEEDOG'!$B:$D,3,0),"")</f>
        <v/>
      </c>
      <c r="C663" t="str">
        <f>IFERROR(VLOOKUP(Filiais_Petz4[[#This Row],[FILIAL]],'[4]PETZ E ZEEDOG'!$B:$E,4,0),"")</f>
        <v/>
      </c>
      <c r="D663" t="str">
        <f>IFERROR(VLOOKUP(Filiais_Petz4[[#This Row],[FILIAL]],'[4]PETZ E ZEEDOG'!$B:$F,5,0),"")</f>
        <v/>
      </c>
      <c r="E663" t="str">
        <f>IFERROR(VLOOKUP(Filiais_Petz4[[#This Row],[FILIAL]],'[4]PETZ E ZEEDOG'!$B:$G,6,0),"")</f>
        <v/>
      </c>
      <c r="F663" s="1">
        <f>IFERROR(VLOOKUP(Filiais_Petz4[[#This Row],[FILIAL]],'[4]PETZ E ZEEDOG'!$B:$H,7,0),"")</f>
        <v>0</v>
      </c>
      <c r="G663" t="str">
        <f>IFERROR(VLOOKUP(Filiais_Petz4[[#This Row],[FILIAL]],'[4]PETZ E ZEEDOG'!$B$2:$R$1103,8,0),"")</f>
        <v/>
      </c>
      <c r="H663" t="str">
        <f>IFERROR(VLOOKUP(Filiais_Petz4[[#This Row],[FILIAL]],'[4]PETZ E ZEEDOG'!$B:$J,9,0),"")</f>
        <v/>
      </c>
      <c r="I663" t="str">
        <f>IFERROR(VLOOKUP(Filiais_Petz4[[#This Row],[FILIAL]],'[4]PETZ E ZEEDOG'!$B:$K,10,0),"")</f>
        <v/>
      </c>
      <c r="J663">
        <f>IFERROR(VLOOKUP(Filiais_Petz4[[#This Row],[FILIAL]],'[4]PETZ E ZEEDOG'!$B$2:$R$1103,11,0),"")</f>
        <v>0</v>
      </c>
      <c r="K663" s="89" t="str">
        <f>IFERROR(VLOOKUP(Filiais_Petz4[[#This Row],[FILIAL]],'[4]PETZ E ZEEDOG'!$B:$M,12,0),"")</f>
        <v/>
      </c>
      <c r="L663" t="str">
        <f>IFERROR(VLOOKUP(Filiais_Petz4[[#This Row],[FILIAL]],'[4]PETZ E ZEEDOG'!$B:$N,13,0),"")</f>
        <v/>
      </c>
      <c r="M663" t="str">
        <f>IFERROR(VLOOKUP(Filiais_Petz4[[#This Row],[FILIAL]],'[4]PETZ E ZEEDOG'!$B:$O,14,0),"")</f>
        <v/>
      </c>
      <c r="N663" t="str">
        <f>IFERROR(VLOOKUP(Filiais_Petz4[[#This Row],[FILIAL]],'[4]PETZ E ZEEDOG'!$B:$P,15,0),"")</f>
        <v>N</v>
      </c>
      <c r="O663" t="str">
        <f>IFERROR(VLOOKUP(Filiais_Petz4[[#This Row],[FILIAL]],'[4]PETZ E ZEEDOG'!$B:$Q,16,0),"")</f>
        <v/>
      </c>
      <c r="P663" t="str">
        <f>IFERROR(VLOOKUP(Filiais_Petz4[[#This Row],[FILIAL]],'[4]PETZ E ZEEDOG'!$B:$R,17,0),"")</f>
        <v/>
      </c>
      <c r="Q663" t="str">
        <f>IFERROR(VLOOKUP(Filiais_Petz4[[#This Row],[FILIAL]],'[4]PETZ E ZEEDOG'!$B:$C,2,0),"")</f>
        <v/>
      </c>
    </row>
    <row r="664" spans="1:17" ht="14.45" hidden="1" customHeight="1" x14ac:dyDescent="0.25">
      <c r="A664" t="s">
        <v>717</v>
      </c>
      <c r="B664" t="str">
        <f>IFERROR(VLOOKUP(Filiais_Petz4[[#This Row],[FILIAL]],'[4]PETZ E ZEEDOG'!$B:$D,3,0),"")</f>
        <v/>
      </c>
      <c r="C664" t="str">
        <f>IFERROR(VLOOKUP(Filiais_Petz4[[#This Row],[FILIAL]],'[4]PETZ E ZEEDOG'!$B:$E,4,0),"")</f>
        <v/>
      </c>
      <c r="D664" t="str">
        <f>IFERROR(VLOOKUP(Filiais_Petz4[[#This Row],[FILIAL]],'[4]PETZ E ZEEDOG'!$B:$F,5,0),"")</f>
        <v/>
      </c>
      <c r="E664" t="str">
        <f>IFERROR(VLOOKUP(Filiais_Petz4[[#This Row],[FILIAL]],'[4]PETZ E ZEEDOG'!$B:$G,6,0),"")</f>
        <v/>
      </c>
      <c r="F664" s="1">
        <f>IFERROR(VLOOKUP(Filiais_Petz4[[#This Row],[FILIAL]],'[4]PETZ E ZEEDOG'!$B:$H,7,0),"")</f>
        <v>0</v>
      </c>
      <c r="G664" t="str">
        <f>IFERROR(VLOOKUP(Filiais_Petz4[[#This Row],[FILIAL]],'[4]PETZ E ZEEDOG'!$B$2:$R$1103,8,0),"")</f>
        <v/>
      </c>
      <c r="H664" t="str">
        <f>IFERROR(VLOOKUP(Filiais_Petz4[[#This Row],[FILIAL]],'[4]PETZ E ZEEDOG'!$B:$J,9,0),"")</f>
        <v/>
      </c>
      <c r="I664" t="str">
        <f>IFERROR(VLOOKUP(Filiais_Petz4[[#This Row],[FILIAL]],'[4]PETZ E ZEEDOG'!$B:$K,10,0),"")</f>
        <v/>
      </c>
      <c r="J664">
        <f>IFERROR(VLOOKUP(Filiais_Petz4[[#This Row],[FILIAL]],'[4]PETZ E ZEEDOG'!$B$2:$R$1103,11,0),"")</f>
        <v>0</v>
      </c>
      <c r="K664" s="89" t="str">
        <f>IFERROR(VLOOKUP(Filiais_Petz4[[#This Row],[FILIAL]],'[4]PETZ E ZEEDOG'!$B:$M,12,0),"")</f>
        <v/>
      </c>
      <c r="L664" t="str">
        <f>IFERROR(VLOOKUP(Filiais_Petz4[[#This Row],[FILIAL]],'[4]PETZ E ZEEDOG'!$B:$N,13,0),"")</f>
        <v/>
      </c>
      <c r="M664" t="str">
        <f>IFERROR(VLOOKUP(Filiais_Petz4[[#This Row],[FILIAL]],'[4]PETZ E ZEEDOG'!$B:$O,14,0),"")</f>
        <v/>
      </c>
      <c r="N664" t="str">
        <f>IFERROR(VLOOKUP(Filiais_Petz4[[#This Row],[FILIAL]],'[4]PETZ E ZEEDOG'!$B:$P,15,0),"")</f>
        <v>N</v>
      </c>
      <c r="O664" t="str">
        <f>IFERROR(VLOOKUP(Filiais_Petz4[[#This Row],[FILIAL]],'[4]PETZ E ZEEDOG'!$B:$Q,16,0),"")</f>
        <v/>
      </c>
      <c r="P664" t="str">
        <f>IFERROR(VLOOKUP(Filiais_Petz4[[#This Row],[FILIAL]],'[4]PETZ E ZEEDOG'!$B:$R,17,0),"")</f>
        <v/>
      </c>
      <c r="Q664" t="str">
        <f>IFERROR(VLOOKUP(Filiais_Petz4[[#This Row],[FILIAL]],'[4]PETZ E ZEEDOG'!$B:$C,2,0),"")</f>
        <v/>
      </c>
    </row>
    <row r="665" spans="1:17" ht="14.45" hidden="1" customHeight="1" x14ac:dyDescent="0.25">
      <c r="A665" t="s">
        <v>718</v>
      </c>
      <c r="B665" t="str">
        <f>IFERROR(VLOOKUP(Filiais_Petz4[[#This Row],[FILIAL]],'[4]PETZ E ZEEDOG'!$B:$D,3,0),"")</f>
        <v/>
      </c>
      <c r="C665" t="str">
        <f>IFERROR(VLOOKUP(Filiais_Petz4[[#This Row],[FILIAL]],'[4]PETZ E ZEEDOG'!$B:$E,4,0),"")</f>
        <v/>
      </c>
      <c r="D665" t="str">
        <f>IFERROR(VLOOKUP(Filiais_Petz4[[#This Row],[FILIAL]],'[4]PETZ E ZEEDOG'!$B:$F,5,0),"")</f>
        <v/>
      </c>
      <c r="E665" t="str">
        <f>IFERROR(VLOOKUP(Filiais_Petz4[[#This Row],[FILIAL]],'[4]PETZ E ZEEDOG'!$B:$G,6,0),"")</f>
        <v/>
      </c>
      <c r="F665" s="1">
        <f>IFERROR(VLOOKUP(Filiais_Petz4[[#This Row],[FILIAL]],'[4]PETZ E ZEEDOG'!$B:$H,7,0),"")</f>
        <v>0</v>
      </c>
      <c r="G665" t="str">
        <f>IFERROR(VLOOKUP(Filiais_Petz4[[#This Row],[FILIAL]],'[4]PETZ E ZEEDOG'!$B$2:$R$1103,8,0),"")</f>
        <v/>
      </c>
      <c r="H665" t="str">
        <f>IFERROR(VLOOKUP(Filiais_Petz4[[#This Row],[FILIAL]],'[4]PETZ E ZEEDOG'!$B:$J,9,0),"")</f>
        <v/>
      </c>
      <c r="I665" t="str">
        <f>IFERROR(VLOOKUP(Filiais_Petz4[[#This Row],[FILIAL]],'[4]PETZ E ZEEDOG'!$B:$K,10,0),"")</f>
        <v/>
      </c>
      <c r="J665">
        <f>IFERROR(VLOOKUP(Filiais_Petz4[[#This Row],[FILIAL]],'[4]PETZ E ZEEDOG'!$B$2:$R$1103,11,0),"")</f>
        <v>0</v>
      </c>
      <c r="K665" s="89" t="str">
        <f>IFERROR(VLOOKUP(Filiais_Petz4[[#This Row],[FILIAL]],'[4]PETZ E ZEEDOG'!$B:$M,12,0),"")</f>
        <v/>
      </c>
      <c r="L665" t="str">
        <f>IFERROR(VLOOKUP(Filiais_Petz4[[#This Row],[FILIAL]],'[4]PETZ E ZEEDOG'!$B:$N,13,0),"")</f>
        <v/>
      </c>
      <c r="M665" t="str">
        <f>IFERROR(VLOOKUP(Filiais_Petz4[[#This Row],[FILIAL]],'[4]PETZ E ZEEDOG'!$B:$O,14,0),"")</f>
        <v/>
      </c>
      <c r="N665" t="str">
        <f>IFERROR(VLOOKUP(Filiais_Petz4[[#This Row],[FILIAL]],'[4]PETZ E ZEEDOG'!$B:$P,15,0),"")</f>
        <v>N</v>
      </c>
      <c r="O665" t="str">
        <f>IFERROR(VLOOKUP(Filiais_Petz4[[#This Row],[FILIAL]],'[4]PETZ E ZEEDOG'!$B:$Q,16,0),"")</f>
        <v/>
      </c>
      <c r="P665" t="str">
        <f>IFERROR(VLOOKUP(Filiais_Petz4[[#This Row],[FILIAL]],'[4]PETZ E ZEEDOG'!$B:$R,17,0),"")</f>
        <v/>
      </c>
      <c r="Q665" t="str">
        <f>IFERROR(VLOOKUP(Filiais_Petz4[[#This Row],[FILIAL]],'[4]PETZ E ZEEDOG'!$B:$C,2,0),"")</f>
        <v/>
      </c>
    </row>
    <row r="666" spans="1:17" ht="14.45" hidden="1" customHeight="1" x14ac:dyDescent="0.25">
      <c r="A666" t="s">
        <v>719</v>
      </c>
      <c r="B666" t="str">
        <f>IFERROR(VLOOKUP(Filiais_Petz4[[#This Row],[FILIAL]],'[4]PETZ E ZEEDOG'!$B:$D,3,0),"")</f>
        <v/>
      </c>
      <c r="C666" t="str">
        <f>IFERROR(VLOOKUP(Filiais_Petz4[[#This Row],[FILIAL]],'[4]PETZ E ZEEDOG'!$B:$E,4,0),"")</f>
        <v/>
      </c>
      <c r="D666" t="str">
        <f>IFERROR(VLOOKUP(Filiais_Petz4[[#This Row],[FILIAL]],'[4]PETZ E ZEEDOG'!$B:$F,5,0),"")</f>
        <v/>
      </c>
      <c r="E666" t="str">
        <f>IFERROR(VLOOKUP(Filiais_Petz4[[#This Row],[FILIAL]],'[4]PETZ E ZEEDOG'!$B:$G,6,0),"")</f>
        <v/>
      </c>
      <c r="F666" s="1">
        <f>IFERROR(VLOOKUP(Filiais_Petz4[[#This Row],[FILIAL]],'[4]PETZ E ZEEDOG'!$B:$H,7,0),"")</f>
        <v>0</v>
      </c>
      <c r="G666" t="str">
        <f>IFERROR(VLOOKUP(Filiais_Petz4[[#This Row],[FILIAL]],'[4]PETZ E ZEEDOG'!$B$2:$R$1103,8,0),"")</f>
        <v/>
      </c>
      <c r="H666" t="str">
        <f>IFERROR(VLOOKUP(Filiais_Petz4[[#This Row],[FILIAL]],'[4]PETZ E ZEEDOG'!$B:$J,9,0),"")</f>
        <v/>
      </c>
      <c r="I666" t="str">
        <f>IFERROR(VLOOKUP(Filiais_Petz4[[#This Row],[FILIAL]],'[4]PETZ E ZEEDOG'!$B:$K,10,0),"")</f>
        <v/>
      </c>
      <c r="J666">
        <f>IFERROR(VLOOKUP(Filiais_Petz4[[#This Row],[FILIAL]],'[4]PETZ E ZEEDOG'!$B$2:$R$1103,11,0),"")</f>
        <v>0</v>
      </c>
      <c r="K666" s="89" t="str">
        <f>IFERROR(VLOOKUP(Filiais_Petz4[[#This Row],[FILIAL]],'[4]PETZ E ZEEDOG'!$B:$M,12,0),"")</f>
        <v/>
      </c>
      <c r="L666" t="str">
        <f>IFERROR(VLOOKUP(Filiais_Petz4[[#This Row],[FILIAL]],'[4]PETZ E ZEEDOG'!$B:$N,13,0),"")</f>
        <v/>
      </c>
      <c r="M666" t="str">
        <f>IFERROR(VLOOKUP(Filiais_Petz4[[#This Row],[FILIAL]],'[4]PETZ E ZEEDOG'!$B:$O,14,0),"")</f>
        <v/>
      </c>
      <c r="N666" t="str">
        <f>IFERROR(VLOOKUP(Filiais_Petz4[[#This Row],[FILIAL]],'[4]PETZ E ZEEDOG'!$B:$P,15,0),"")</f>
        <v>N</v>
      </c>
      <c r="O666" t="str">
        <f>IFERROR(VLOOKUP(Filiais_Petz4[[#This Row],[FILIAL]],'[4]PETZ E ZEEDOG'!$B:$Q,16,0),"")</f>
        <v/>
      </c>
      <c r="P666" t="str">
        <f>IFERROR(VLOOKUP(Filiais_Petz4[[#This Row],[FILIAL]],'[4]PETZ E ZEEDOG'!$B:$R,17,0),"")</f>
        <v/>
      </c>
      <c r="Q666" t="str">
        <f>IFERROR(VLOOKUP(Filiais_Petz4[[#This Row],[FILIAL]],'[4]PETZ E ZEEDOG'!$B:$C,2,0),"")</f>
        <v/>
      </c>
    </row>
    <row r="667" spans="1:17" ht="14.45" hidden="1" customHeight="1" x14ac:dyDescent="0.25">
      <c r="A667" t="s">
        <v>720</v>
      </c>
      <c r="B667" t="str">
        <f>IFERROR(VLOOKUP(Filiais_Petz4[[#This Row],[FILIAL]],'[4]PETZ E ZEEDOG'!$B:$D,3,0),"")</f>
        <v/>
      </c>
      <c r="C667" t="str">
        <f>IFERROR(VLOOKUP(Filiais_Petz4[[#This Row],[FILIAL]],'[4]PETZ E ZEEDOG'!$B:$E,4,0),"")</f>
        <v/>
      </c>
      <c r="D667" t="str">
        <f>IFERROR(VLOOKUP(Filiais_Petz4[[#This Row],[FILIAL]],'[4]PETZ E ZEEDOG'!$B:$F,5,0),"")</f>
        <v/>
      </c>
      <c r="E667" t="str">
        <f>IFERROR(VLOOKUP(Filiais_Petz4[[#This Row],[FILIAL]],'[4]PETZ E ZEEDOG'!$B:$G,6,0),"")</f>
        <v/>
      </c>
      <c r="F667" s="1">
        <f>IFERROR(VLOOKUP(Filiais_Petz4[[#This Row],[FILIAL]],'[4]PETZ E ZEEDOG'!$B:$H,7,0),"")</f>
        <v>0</v>
      </c>
      <c r="G667" t="str">
        <f>IFERROR(VLOOKUP(Filiais_Petz4[[#This Row],[FILIAL]],'[4]PETZ E ZEEDOG'!$B$2:$R$1103,8,0),"")</f>
        <v/>
      </c>
      <c r="H667" t="str">
        <f>IFERROR(VLOOKUP(Filiais_Petz4[[#This Row],[FILIAL]],'[4]PETZ E ZEEDOG'!$B:$J,9,0),"")</f>
        <v/>
      </c>
      <c r="I667" t="str">
        <f>IFERROR(VLOOKUP(Filiais_Petz4[[#This Row],[FILIAL]],'[4]PETZ E ZEEDOG'!$B:$K,10,0),"")</f>
        <v/>
      </c>
      <c r="J667">
        <f>IFERROR(VLOOKUP(Filiais_Petz4[[#This Row],[FILIAL]],'[4]PETZ E ZEEDOG'!$B$2:$R$1103,11,0),"")</f>
        <v>0</v>
      </c>
      <c r="K667" s="89" t="str">
        <f>IFERROR(VLOOKUP(Filiais_Petz4[[#This Row],[FILIAL]],'[4]PETZ E ZEEDOG'!$B:$M,12,0),"")</f>
        <v/>
      </c>
      <c r="L667" t="str">
        <f>IFERROR(VLOOKUP(Filiais_Petz4[[#This Row],[FILIAL]],'[4]PETZ E ZEEDOG'!$B:$N,13,0),"")</f>
        <v/>
      </c>
      <c r="M667" t="str">
        <f>IFERROR(VLOOKUP(Filiais_Petz4[[#This Row],[FILIAL]],'[4]PETZ E ZEEDOG'!$B:$O,14,0),"")</f>
        <v/>
      </c>
      <c r="N667" t="str">
        <f>IFERROR(VLOOKUP(Filiais_Petz4[[#This Row],[FILIAL]],'[4]PETZ E ZEEDOG'!$B:$P,15,0),"")</f>
        <v>N</v>
      </c>
      <c r="O667" t="str">
        <f>IFERROR(VLOOKUP(Filiais_Petz4[[#This Row],[FILIAL]],'[4]PETZ E ZEEDOG'!$B:$Q,16,0),"")</f>
        <v/>
      </c>
      <c r="P667" t="str">
        <f>IFERROR(VLOOKUP(Filiais_Petz4[[#This Row],[FILIAL]],'[4]PETZ E ZEEDOG'!$B:$R,17,0),"")</f>
        <v/>
      </c>
      <c r="Q667" t="str">
        <f>IFERROR(VLOOKUP(Filiais_Petz4[[#This Row],[FILIAL]],'[4]PETZ E ZEEDOG'!$B:$C,2,0),"")</f>
        <v/>
      </c>
    </row>
    <row r="668" spans="1:17" ht="14.45" hidden="1" customHeight="1" x14ac:dyDescent="0.25">
      <c r="A668" t="s">
        <v>721</v>
      </c>
      <c r="B668" t="str">
        <f>IFERROR(VLOOKUP(Filiais_Petz4[[#This Row],[FILIAL]],'[4]PETZ E ZEEDOG'!$B:$D,3,0),"")</f>
        <v/>
      </c>
      <c r="C668" t="str">
        <f>IFERROR(VLOOKUP(Filiais_Petz4[[#This Row],[FILIAL]],'[4]PETZ E ZEEDOG'!$B:$E,4,0),"")</f>
        <v/>
      </c>
      <c r="D668" t="str">
        <f>IFERROR(VLOOKUP(Filiais_Petz4[[#This Row],[FILIAL]],'[4]PETZ E ZEEDOG'!$B:$F,5,0),"")</f>
        <v/>
      </c>
      <c r="E668" t="str">
        <f>IFERROR(VLOOKUP(Filiais_Petz4[[#This Row],[FILIAL]],'[4]PETZ E ZEEDOG'!$B:$G,6,0),"")</f>
        <v/>
      </c>
      <c r="F668" s="1">
        <f>IFERROR(VLOOKUP(Filiais_Petz4[[#This Row],[FILIAL]],'[4]PETZ E ZEEDOG'!$B:$H,7,0),"")</f>
        <v>0</v>
      </c>
      <c r="G668" t="str">
        <f>IFERROR(VLOOKUP(Filiais_Petz4[[#This Row],[FILIAL]],'[4]PETZ E ZEEDOG'!$B$2:$R$1103,8,0),"")</f>
        <v/>
      </c>
      <c r="H668" t="str">
        <f>IFERROR(VLOOKUP(Filiais_Petz4[[#This Row],[FILIAL]],'[4]PETZ E ZEEDOG'!$B:$J,9,0),"")</f>
        <v/>
      </c>
      <c r="I668" t="str">
        <f>IFERROR(VLOOKUP(Filiais_Petz4[[#This Row],[FILIAL]],'[4]PETZ E ZEEDOG'!$B:$K,10,0),"")</f>
        <v/>
      </c>
      <c r="J668">
        <f>IFERROR(VLOOKUP(Filiais_Petz4[[#This Row],[FILIAL]],'[4]PETZ E ZEEDOG'!$B$2:$R$1103,11,0),"")</f>
        <v>0</v>
      </c>
      <c r="K668" s="89" t="str">
        <f>IFERROR(VLOOKUP(Filiais_Petz4[[#This Row],[FILIAL]],'[4]PETZ E ZEEDOG'!$B:$M,12,0),"")</f>
        <v/>
      </c>
      <c r="L668" t="str">
        <f>IFERROR(VLOOKUP(Filiais_Petz4[[#This Row],[FILIAL]],'[4]PETZ E ZEEDOG'!$B:$N,13,0),"")</f>
        <v/>
      </c>
      <c r="M668" t="str">
        <f>IFERROR(VLOOKUP(Filiais_Petz4[[#This Row],[FILIAL]],'[4]PETZ E ZEEDOG'!$B:$O,14,0),"")</f>
        <v/>
      </c>
      <c r="N668" t="str">
        <f>IFERROR(VLOOKUP(Filiais_Petz4[[#This Row],[FILIAL]],'[4]PETZ E ZEEDOG'!$B:$P,15,0),"")</f>
        <v>N</v>
      </c>
      <c r="O668" t="str">
        <f>IFERROR(VLOOKUP(Filiais_Petz4[[#This Row],[FILIAL]],'[4]PETZ E ZEEDOG'!$B:$Q,16,0),"")</f>
        <v/>
      </c>
      <c r="P668" t="str">
        <f>IFERROR(VLOOKUP(Filiais_Petz4[[#This Row],[FILIAL]],'[4]PETZ E ZEEDOG'!$B:$R,17,0),"")</f>
        <v/>
      </c>
      <c r="Q668" t="str">
        <f>IFERROR(VLOOKUP(Filiais_Petz4[[#This Row],[FILIAL]],'[4]PETZ E ZEEDOG'!$B:$C,2,0),"")</f>
        <v/>
      </c>
    </row>
    <row r="669" spans="1:17" ht="14.45" hidden="1" customHeight="1" x14ac:dyDescent="0.25">
      <c r="A669" t="s">
        <v>722</v>
      </c>
      <c r="B669" t="str">
        <f>IFERROR(VLOOKUP(Filiais_Petz4[[#This Row],[FILIAL]],'[4]PETZ E ZEEDOG'!$B:$D,3,0),"")</f>
        <v/>
      </c>
      <c r="C669" t="str">
        <f>IFERROR(VLOOKUP(Filiais_Petz4[[#This Row],[FILIAL]],'[4]PETZ E ZEEDOG'!$B:$E,4,0),"")</f>
        <v/>
      </c>
      <c r="D669" t="str">
        <f>IFERROR(VLOOKUP(Filiais_Petz4[[#This Row],[FILIAL]],'[4]PETZ E ZEEDOG'!$B:$F,5,0),"")</f>
        <v/>
      </c>
      <c r="E669" t="str">
        <f>IFERROR(VLOOKUP(Filiais_Petz4[[#This Row],[FILIAL]],'[4]PETZ E ZEEDOG'!$B:$G,6,0),"")</f>
        <v/>
      </c>
      <c r="F669" s="1">
        <f>IFERROR(VLOOKUP(Filiais_Petz4[[#This Row],[FILIAL]],'[4]PETZ E ZEEDOG'!$B:$H,7,0),"")</f>
        <v>0</v>
      </c>
      <c r="G669" t="str">
        <f>IFERROR(VLOOKUP(Filiais_Petz4[[#This Row],[FILIAL]],'[4]PETZ E ZEEDOG'!$B$2:$R$1103,8,0),"")</f>
        <v/>
      </c>
      <c r="H669" t="str">
        <f>IFERROR(VLOOKUP(Filiais_Petz4[[#This Row],[FILIAL]],'[4]PETZ E ZEEDOG'!$B:$J,9,0),"")</f>
        <v/>
      </c>
      <c r="I669" t="str">
        <f>IFERROR(VLOOKUP(Filiais_Petz4[[#This Row],[FILIAL]],'[4]PETZ E ZEEDOG'!$B:$K,10,0),"")</f>
        <v/>
      </c>
      <c r="J669">
        <f>IFERROR(VLOOKUP(Filiais_Petz4[[#This Row],[FILIAL]],'[4]PETZ E ZEEDOG'!$B$2:$R$1103,11,0),"")</f>
        <v>0</v>
      </c>
      <c r="K669" s="89" t="str">
        <f>IFERROR(VLOOKUP(Filiais_Petz4[[#This Row],[FILIAL]],'[4]PETZ E ZEEDOG'!$B:$M,12,0),"")</f>
        <v/>
      </c>
      <c r="L669" t="str">
        <f>IFERROR(VLOOKUP(Filiais_Petz4[[#This Row],[FILIAL]],'[4]PETZ E ZEEDOG'!$B:$N,13,0),"")</f>
        <v/>
      </c>
      <c r="M669" t="str">
        <f>IFERROR(VLOOKUP(Filiais_Petz4[[#This Row],[FILIAL]],'[4]PETZ E ZEEDOG'!$B:$O,14,0),"")</f>
        <v/>
      </c>
      <c r="N669" t="str">
        <f>IFERROR(VLOOKUP(Filiais_Petz4[[#This Row],[FILIAL]],'[4]PETZ E ZEEDOG'!$B:$P,15,0),"")</f>
        <v>N</v>
      </c>
      <c r="O669" t="str">
        <f>IFERROR(VLOOKUP(Filiais_Petz4[[#This Row],[FILIAL]],'[4]PETZ E ZEEDOG'!$B:$Q,16,0),"")</f>
        <v/>
      </c>
      <c r="P669" t="str">
        <f>IFERROR(VLOOKUP(Filiais_Petz4[[#This Row],[FILIAL]],'[4]PETZ E ZEEDOG'!$B:$R,17,0),"")</f>
        <v/>
      </c>
      <c r="Q669" t="str">
        <f>IFERROR(VLOOKUP(Filiais_Petz4[[#This Row],[FILIAL]],'[4]PETZ E ZEEDOG'!$B:$C,2,0),"")</f>
        <v/>
      </c>
    </row>
    <row r="670" spans="1:17" ht="14.45" hidden="1" customHeight="1" x14ac:dyDescent="0.25">
      <c r="A670" t="s">
        <v>723</v>
      </c>
      <c r="B670" t="str">
        <f>IFERROR(VLOOKUP(Filiais_Petz4[[#This Row],[FILIAL]],'[4]PETZ E ZEEDOG'!$B:$D,3,0),"")</f>
        <v/>
      </c>
      <c r="C670" t="str">
        <f>IFERROR(VLOOKUP(Filiais_Petz4[[#This Row],[FILIAL]],'[4]PETZ E ZEEDOG'!$B:$E,4,0),"")</f>
        <v/>
      </c>
      <c r="D670" t="str">
        <f>IFERROR(VLOOKUP(Filiais_Petz4[[#This Row],[FILIAL]],'[4]PETZ E ZEEDOG'!$B:$F,5,0),"")</f>
        <v/>
      </c>
      <c r="E670" t="str">
        <f>IFERROR(VLOOKUP(Filiais_Petz4[[#This Row],[FILIAL]],'[4]PETZ E ZEEDOG'!$B:$G,6,0),"")</f>
        <v/>
      </c>
      <c r="F670" s="1">
        <f>IFERROR(VLOOKUP(Filiais_Petz4[[#This Row],[FILIAL]],'[4]PETZ E ZEEDOG'!$B:$H,7,0),"")</f>
        <v>0</v>
      </c>
      <c r="G670" t="str">
        <f>IFERROR(VLOOKUP(Filiais_Petz4[[#This Row],[FILIAL]],'[4]PETZ E ZEEDOG'!$B$2:$R$1103,8,0),"")</f>
        <v/>
      </c>
      <c r="H670" t="str">
        <f>IFERROR(VLOOKUP(Filiais_Petz4[[#This Row],[FILIAL]],'[4]PETZ E ZEEDOG'!$B:$J,9,0),"")</f>
        <v/>
      </c>
      <c r="I670" t="str">
        <f>IFERROR(VLOOKUP(Filiais_Petz4[[#This Row],[FILIAL]],'[4]PETZ E ZEEDOG'!$B:$K,10,0),"")</f>
        <v/>
      </c>
      <c r="J670">
        <f>IFERROR(VLOOKUP(Filiais_Petz4[[#This Row],[FILIAL]],'[4]PETZ E ZEEDOG'!$B$2:$R$1103,11,0),"")</f>
        <v>0</v>
      </c>
      <c r="K670" s="89" t="str">
        <f>IFERROR(VLOOKUP(Filiais_Petz4[[#This Row],[FILIAL]],'[4]PETZ E ZEEDOG'!$B:$M,12,0),"")</f>
        <v/>
      </c>
      <c r="L670" t="str">
        <f>IFERROR(VLOOKUP(Filiais_Petz4[[#This Row],[FILIAL]],'[4]PETZ E ZEEDOG'!$B:$N,13,0),"")</f>
        <v/>
      </c>
      <c r="M670" t="str">
        <f>IFERROR(VLOOKUP(Filiais_Petz4[[#This Row],[FILIAL]],'[4]PETZ E ZEEDOG'!$B:$O,14,0),"")</f>
        <v/>
      </c>
      <c r="N670" t="str">
        <f>IFERROR(VLOOKUP(Filiais_Petz4[[#This Row],[FILIAL]],'[4]PETZ E ZEEDOG'!$B:$P,15,0),"")</f>
        <v>N</v>
      </c>
      <c r="O670" t="str">
        <f>IFERROR(VLOOKUP(Filiais_Petz4[[#This Row],[FILIAL]],'[4]PETZ E ZEEDOG'!$B:$Q,16,0),"")</f>
        <v/>
      </c>
      <c r="P670" t="str">
        <f>IFERROR(VLOOKUP(Filiais_Petz4[[#This Row],[FILIAL]],'[4]PETZ E ZEEDOG'!$B:$R,17,0),"")</f>
        <v/>
      </c>
      <c r="Q670" t="str">
        <f>IFERROR(VLOOKUP(Filiais_Petz4[[#This Row],[FILIAL]],'[4]PETZ E ZEEDOG'!$B:$C,2,0),"")</f>
        <v/>
      </c>
    </row>
    <row r="671" spans="1:17" ht="14.45" hidden="1" customHeight="1" x14ac:dyDescent="0.25">
      <c r="A671" t="s">
        <v>724</v>
      </c>
      <c r="B671" t="str">
        <f>IFERROR(VLOOKUP(Filiais_Petz4[[#This Row],[FILIAL]],'[4]PETZ E ZEEDOG'!$B:$D,3,0),"")</f>
        <v/>
      </c>
      <c r="C671" t="str">
        <f>IFERROR(VLOOKUP(Filiais_Petz4[[#This Row],[FILIAL]],'[4]PETZ E ZEEDOG'!$B:$E,4,0),"")</f>
        <v/>
      </c>
      <c r="D671" t="str">
        <f>IFERROR(VLOOKUP(Filiais_Petz4[[#This Row],[FILIAL]],'[4]PETZ E ZEEDOG'!$B:$F,5,0),"")</f>
        <v/>
      </c>
      <c r="E671" t="str">
        <f>IFERROR(VLOOKUP(Filiais_Petz4[[#This Row],[FILIAL]],'[4]PETZ E ZEEDOG'!$B:$G,6,0),"")</f>
        <v/>
      </c>
      <c r="F671" s="1">
        <f>IFERROR(VLOOKUP(Filiais_Petz4[[#This Row],[FILIAL]],'[4]PETZ E ZEEDOG'!$B:$H,7,0),"")</f>
        <v>0</v>
      </c>
      <c r="G671" t="str">
        <f>IFERROR(VLOOKUP(Filiais_Petz4[[#This Row],[FILIAL]],'[4]PETZ E ZEEDOG'!$B$2:$R$1103,8,0),"")</f>
        <v/>
      </c>
      <c r="H671" t="str">
        <f>IFERROR(VLOOKUP(Filiais_Petz4[[#This Row],[FILIAL]],'[4]PETZ E ZEEDOG'!$B:$J,9,0),"")</f>
        <v/>
      </c>
      <c r="I671" t="str">
        <f>IFERROR(VLOOKUP(Filiais_Petz4[[#This Row],[FILIAL]],'[4]PETZ E ZEEDOG'!$B:$K,10,0),"")</f>
        <v/>
      </c>
      <c r="J671">
        <f>IFERROR(VLOOKUP(Filiais_Petz4[[#This Row],[FILIAL]],'[4]PETZ E ZEEDOG'!$B$2:$R$1103,11,0),"")</f>
        <v>0</v>
      </c>
      <c r="K671" s="89" t="str">
        <f>IFERROR(VLOOKUP(Filiais_Petz4[[#This Row],[FILIAL]],'[4]PETZ E ZEEDOG'!$B:$M,12,0),"")</f>
        <v/>
      </c>
      <c r="L671" t="str">
        <f>IFERROR(VLOOKUP(Filiais_Petz4[[#This Row],[FILIAL]],'[4]PETZ E ZEEDOG'!$B:$N,13,0),"")</f>
        <v/>
      </c>
      <c r="M671" t="str">
        <f>IFERROR(VLOOKUP(Filiais_Petz4[[#This Row],[FILIAL]],'[4]PETZ E ZEEDOG'!$B:$O,14,0),"")</f>
        <v/>
      </c>
      <c r="N671" t="str">
        <f>IFERROR(VLOOKUP(Filiais_Petz4[[#This Row],[FILIAL]],'[4]PETZ E ZEEDOG'!$B:$P,15,0),"")</f>
        <v>N</v>
      </c>
      <c r="O671" t="str">
        <f>IFERROR(VLOOKUP(Filiais_Petz4[[#This Row],[FILIAL]],'[4]PETZ E ZEEDOG'!$B:$Q,16,0),"")</f>
        <v/>
      </c>
      <c r="P671" t="str">
        <f>IFERROR(VLOOKUP(Filiais_Petz4[[#This Row],[FILIAL]],'[4]PETZ E ZEEDOG'!$B:$R,17,0),"")</f>
        <v/>
      </c>
      <c r="Q671" t="str">
        <f>IFERROR(VLOOKUP(Filiais_Petz4[[#This Row],[FILIAL]],'[4]PETZ E ZEEDOG'!$B:$C,2,0),"")</f>
        <v/>
      </c>
    </row>
    <row r="672" spans="1:17" ht="14.45" hidden="1" customHeight="1" x14ac:dyDescent="0.25">
      <c r="A672" t="s">
        <v>725</v>
      </c>
      <c r="B672" t="str">
        <f>IFERROR(VLOOKUP(Filiais_Petz4[[#This Row],[FILIAL]],'[4]PETZ E ZEEDOG'!$B:$D,3,0),"")</f>
        <v/>
      </c>
      <c r="C672" t="str">
        <f>IFERROR(VLOOKUP(Filiais_Petz4[[#This Row],[FILIAL]],'[4]PETZ E ZEEDOG'!$B:$E,4,0),"")</f>
        <v/>
      </c>
      <c r="D672" t="str">
        <f>IFERROR(VLOOKUP(Filiais_Petz4[[#This Row],[FILIAL]],'[4]PETZ E ZEEDOG'!$B:$F,5,0),"")</f>
        <v/>
      </c>
      <c r="E672" t="str">
        <f>IFERROR(VLOOKUP(Filiais_Petz4[[#This Row],[FILIAL]],'[4]PETZ E ZEEDOG'!$B:$G,6,0),"")</f>
        <v/>
      </c>
      <c r="F672" s="1">
        <f>IFERROR(VLOOKUP(Filiais_Petz4[[#This Row],[FILIAL]],'[4]PETZ E ZEEDOG'!$B:$H,7,0),"")</f>
        <v>0</v>
      </c>
      <c r="G672" t="str">
        <f>IFERROR(VLOOKUP(Filiais_Petz4[[#This Row],[FILIAL]],'[4]PETZ E ZEEDOG'!$B$2:$R$1103,8,0),"")</f>
        <v/>
      </c>
      <c r="H672" t="str">
        <f>IFERROR(VLOOKUP(Filiais_Petz4[[#This Row],[FILIAL]],'[4]PETZ E ZEEDOG'!$B:$J,9,0),"")</f>
        <v/>
      </c>
      <c r="I672" t="str">
        <f>IFERROR(VLOOKUP(Filiais_Petz4[[#This Row],[FILIAL]],'[4]PETZ E ZEEDOG'!$B:$K,10,0),"")</f>
        <v/>
      </c>
      <c r="J672">
        <f>IFERROR(VLOOKUP(Filiais_Petz4[[#This Row],[FILIAL]],'[4]PETZ E ZEEDOG'!$B$2:$R$1103,11,0),"")</f>
        <v>0</v>
      </c>
      <c r="K672" s="89" t="str">
        <f>IFERROR(VLOOKUP(Filiais_Petz4[[#This Row],[FILIAL]],'[4]PETZ E ZEEDOG'!$B:$M,12,0),"")</f>
        <v/>
      </c>
      <c r="L672" t="str">
        <f>IFERROR(VLOOKUP(Filiais_Petz4[[#This Row],[FILIAL]],'[4]PETZ E ZEEDOG'!$B:$N,13,0),"")</f>
        <v/>
      </c>
      <c r="M672" t="str">
        <f>IFERROR(VLOOKUP(Filiais_Petz4[[#This Row],[FILIAL]],'[4]PETZ E ZEEDOG'!$B:$O,14,0),"")</f>
        <v/>
      </c>
      <c r="N672" t="str">
        <f>IFERROR(VLOOKUP(Filiais_Petz4[[#This Row],[FILIAL]],'[4]PETZ E ZEEDOG'!$B:$P,15,0),"")</f>
        <v>N</v>
      </c>
      <c r="O672" t="str">
        <f>IFERROR(VLOOKUP(Filiais_Petz4[[#This Row],[FILIAL]],'[4]PETZ E ZEEDOG'!$B:$Q,16,0),"")</f>
        <v/>
      </c>
      <c r="P672" t="str">
        <f>IFERROR(VLOOKUP(Filiais_Petz4[[#This Row],[FILIAL]],'[4]PETZ E ZEEDOG'!$B:$R,17,0),"")</f>
        <v/>
      </c>
      <c r="Q672" t="str">
        <f>IFERROR(VLOOKUP(Filiais_Petz4[[#This Row],[FILIAL]],'[4]PETZ E ZEEDOG'!$B:$C,2,0),"")</f>
        <v/>
      </c>
    </row>
    <row r="673" spans="1:17" ht="14.45" hidden="1" customHeight="1" x14ac:dyDescent="0.25">
      <c r="A673" t="s">
        <v>726</v>
      </c>
      <c r="B673" t="str">
        <f>IFERROR(VLOOKUP(Filiais_Petz4[[#This Row],[FILIAL]],'[4]PETZ E ZEEDOG'!$B:$D,3,0),"")</f>
        <v/>
      </c>
      <c r="C673" t="str">
        <f>IFERROR(VLOOKUP(Filiais_Petz4[[#This Row],[FILIAL]],'[4]PETZ E ZEEDOG'!$B:$E,4,0),"")</f>
        <v/>
      </c>
      <c r="D673" t="str">
        <f>IFERROR(VLOOKUP(Filiais_Petz4[[#This Row],[FILIAL]],'[4]PETZ E ZEEDOG'!$B:$F,5,0),"")</f>
        <v/>
      </c>
      <c r="E673" t="str">
        <f>IFERROR(VLOOKUP(Filiais_Petz4[[#This Row],[FILIAL]],'[4]PETZ E ZEEDOG'!$B:$G,6,0),"")</f>
        <v/>
      </c>
      <c r="F673" s="1">
        <f>IFERROR(VLOOKUP(Filiais_Petz4[[#This Row],[FILIAL]],'[4]PETZ E ZEEDOG'!$B:$H,7,0),"")</f>
        <v>0</v>
      </c>
      <c r="G673" t="str">
        <f>IFERROR(VLOOKUP(Filiais_Petz4[[#This Row],[FILIAL]],'[4]PETZ E ZEEDOG'!$B$2:$R$1103,8,0),"")</f>
        <v/>
      </c>
      <c r="H673" t="str">
        <f>IFERROR(VLOOKUP(Filiais_Petz4[[#This Row],[FILIAL]],'[4]PETZ E ZEEDOG'!$B:$J,9,0),"")</f>
        <v/>
      </c>
      <c r="I673" t="str">
        <f>IFERROR(VLOOKUP(Filiais_Petz4[[#This Row],[FILIAL]],'[4]PETZ E ZEEDOG'!$B:$K,10,0),"")</f>
        <v/>
      </c>
      <c r="J673">
        <f>IFERROR(VLOOKUP(Filiais_Petz4[[#This Row],[FILIAL]],'[4]PETZ E ZEEDOG'!$B$2:$R$1103,11,0),"")</f>
        <v>0</v>
      </c>
      <c r="K673" s="89" t="str">
        <f>IFERROR(VLOOKUP(Filiais_Petz4[[#This Row],[FILIAL]],'[4]PETZ E ZEEDOG'!$B:$M,12,0),"")</f>
        <v/>
      </c>
      <c r="L673" t="str">
        <f>IFERROR(VLOOKUP(Filiais_Petz4[[#This Row],[FILIAL]],'[4]PETZ E ZEEDOG'!$B:$N,13,0),"")</f>
        <v/>
      </c>
      <c r="M673" t="str">
        <f>IFERROR(VLOOKUP(Filiais_Petz4[[#This Row],[FILIAL]],'[4]PETZ E ZEEDOG'!$B:$O,14,0),"")</f>
        <v/>
      </c>
      <c r="N673" t="str">
        <f>IFERROR(VLOOKUP(Filiais_Petz4[[#This Row],[FILIAL]],'[4]PETZ E ZEEDOG'!$B:$P,15,0),"")</f>
        <v>N</v>
      </c>
      <c r="O673" t="str">
        <f>IFERROR(VLOOKUP(Filiais_Petz4[[#This Row],[FILIAL]],'[4]PETZ E ZEEDOG'!$B:$Q,16,0),"")</f>
        <v/>
      </c>
      <c r="P673" t="str">
        <f>IFERROR(VLOOKUP(Filiais_Petz4[[#This Row],[FILIAL]],'[4]PETZ E ZEEDOG'!$B:$R,17,0),"")</f>
        <v/>
      </c>
      <c r="Q673" t="str">
        <f>IFERROR(VLOOKUP(Filiais_Petz4[[#This Row],[FILIAL]],'[4]PETZ E ZEEDOG'!$B:$C,2,0),"")</f>
        <v/>
      </c>
    </row>
    <row r="674" spans="1:17" ht="14.45" hidden="1" customHeight="1" x14ac:dyDescent="0.25">
      <c r="A674" t="s">
        <v>727</v>
      </c>
      <c r="B674" t="str">
        <f>IFERROR(VLOOKUP(Filiais_Petz4[[#This Row],[FILIAL]],'[4]PETZ E ZEEDOG'!$B:$D,3,0),"")</f>
        <v/>
      </c>
      <c r="C674" t="str">
        <f>IFERROR(VLOOKUP(Filiais_Petz4[[#This Row],[FILIAL]],'[4]PETZ E ZEEDOG'!$B:$E,4,0),"")</f>
        <v/>
      </c>
      <c r="D674" t="str">
        <f>IFERROR(VLOOKUP(Filiais_Petz4[[#This Row],[FILIAL]],'[4]PETZ E ZEEDOG'!$B:$F,5,0),"")</f>
        <v/>
      </c>
      <c r="E674" t="str">
        <f>IFERROR(VLOOKUP(Filiais_Petz4[[#This Row],[FILIAL]],'[4]PETZ E ZEEDOG'!$B:$G,6,0),"")</f>
        <v/>
      </c>
      <c r="F674" s="1">
        <f>IFERROR(VLOOKUP(Filiais_Petz4[[#This Row],[FILIAL]],'[4]PETZ E ZEEDOG'!$B:$H,7,0),"")</f>
        <v>0</v>
      </c>
      <c r="G674" t="str">
        <f>IFERROR(VLOOKUP(Filiais_Petz4[[#This Row],[FILIAL]],'[4]PETZ E ZEEDOG'!$B$2:$R$1103,8,0),"")</f>
        <v/>
      </c>
      <c r="H674" t="str">
        <f>IFERROR(VLOOKUP(Filiais_Petz4[[#This Row],[FILIAL]],'[4]PETZ E ZEEDOG'!$B:$J,9,0),"")</f>
        <v/>
      </c>
      <c r="I674" t="str">
        <f>IFERROR(VLOOKUP(Filiais_Petz4[[#This Row],[FILIAL]],'[4]PETZ E ZEEDOG'!$B:$K,10,0),"")</f>
        <v/>
      </c>
      <c r="J674">
        <f>IFERROR(VLOOKUP(Filiais_Petz4[[#This Row],[FILIAL]],'[4]PETZ E ZEEDOG'!$B$2:$R$1103,11,0),"")</f>
        <v>0</v>
      </c>
      <c r="K674" s="89" t="str">
        <f>IFERROR(VLOOKUP(Filiais_Petz4[[#This Row],[FILIAL]],'[4]PETZ E ZEEDOG'!$B:$M,12,0),"")</f>
        <v/>
      </c>
      <c r="L674" t="str">
        <f>IFERROR(VLOOKUP(Filiais_Petz4[[#This Row],[FILIAL]],'[4]PETZ E ZEEDOG'!$B:$N,13,0),"")</f>
        <v/>
      </c>
      <c r="M674" t="str">
        <f>IFERROR(VLOOKUP(Filiais_Petz4[[#This Row],[FILIAL]],'[4]PETZ E ZEEDOG'!$B:$O,14,0),"")</f>
        <v/>
      </c>
      <c r="N674" t="str">
        <f>IFERROR(VLOOKUP(Filiais_Petz4[[#This Row],[FILIAL]],'[4]PETZ E ZEEDOG'!$B:$P,15,0),"")</f>
        <v>N</v>
      </c>
      <c r="O674" t="str">
        <f>IFERROR(VLOOKUP(Filiais_Petz4[[#This Row],[FILIAL]],'[4]PETZ E ZEEDOG'!$B:$Q,16,0),"")</f>
        <v/>
      </c>
      <c r="P674" t="str">
        <f>IFERROR(VLOOKUP(Filiais_Petz4[[#This Row],[FILIAL]],'[4]PETZ E ZEEDOG'!$B:$R,17,0),"")</f>
        <v/>
      </c>
      <c r="Q674" t="str">
        <f>IFERROR(VLOOKUP(Filiais_Petz4[[#This Row],[FILIAL]],'[4]PETZ E ZEEDOG'!$B:$C,2,0),"")</f>
        <v/>
      </c>
    </row>
    <row r="675" spans="1:17" ht="14.45" hidden="1" customHeight="1" x14ac:dyDescent="0.25">
      <c r="A675" t="s">
        <v>728</v>
      </c>
      <c r="B675" t="str">
        <f>IFERROR(VLOOKUP(Filiais_Petz4[[#This Row],[FILIAL]],'[4]PETZ E ZEEDOG'!$B:$D,3,0),"")</f>
        <v/>
      </c>
      <c r="C675" t="str">
        <f>IFERROR(VLOOKUP(Filiais_Petz4[[#This Row],[FILIAL]],'[4]PETZ E ZEEDOG'!$B:$E,4,0),"")</f>
        <v/>
      </c>
      <c r="D675" t="str">
        <f>IFERROR(VLOOKUP(Filiais_Petz4[[#This Row],[FILIAL]],'[4]PETZ E ZEEDOG'!$B:$F,5,0),"")</f>
        <v/>
      </c>
      <c r="E675" t="str">
        <f>IFERROR(VLOOKUP(Filiais_Petz4[[#This Row],[FILIAL]],'[4]PETZ E ZEEDOG'!$B:$G,6,0),"")</f>
        <v/>
      </c>
      <c r="F675" s="1">
        <f>IFERROR(VLOOKUP(Filiais_Petz4[[#This Row],[FILIAL]],'[4]PETZ E ZEEDOG'!$B:$H,7,0),"")</f>
        <v>0</v>
      </c>
      <c r="G675" t="str">
        <f>IFERROR(VLOOKUP(Filiais_Petz4[[#This Row],[FILIAL]],'[4]PETZ E ZEEDOG'!$B$2:$R$1103,8,0),"")</f>
        <v/>
      </c>
      <c r="H675" t="str">
        <f>IFERROR(VLOOKUP(Filiais_Petz4[[#This Row],[FILIAL]],'[4]PETZ E ZEEDOG'!$B:$J,9,0),"")</f>
        <v/>
      </c>
      <c r="I675" t="str">
        <f>IFERROR(VLOOKUP(Filiais_Petz4[[#This Row],[FILIAL]],'[4]PETZ E ZEEDOG'!$B:$K,10,0),"")</f>
        <v/>
      </c>
      <c r="J675">
        <f>IFERROR(VLOOKUP(Filiais_Petz4[[#This Row],[FILIAL]],'[4]PETZ E ZEEDOG'!$B$2:$R$1103,11,0),"")</f>
        <v>0</v>
      </c>
      <c r="K675" s="89" t="str">
        <f>IFERROR(VLOOKUP(Filiais_Petz4[[#This Row],[FILIAL]],'[4]PETZ E ZEEDOG'!$B:$M,12,0),"")</f>
        <v/>
      </c>
      <c r="L675" t="str">
        <f>IFERROR(VLOOKUP(Filiais_Petz4[[#This Row],[FILIAL]],'[4]PETZ E ZEEDOG'!$B:$N,13,0),"")</f>
        <v/>
      </c>
      <c r="M675" t="str">
        <f>IFERROR(VLOOKUP(Filiais_Petz4[[#This Row],[FILIAL]],'[4]PETZ E ZEEDOG'!$B:$O,14,0),"")</f>
        <v/>
      </c>
      <c r="N675" t="str">
        <f>IFERROR(VLOOKUP(Filiais_Petz4[[#This Row],[FILIAL]],'[4]PETZ E ZEEDOG'!$B:$P,15,0),"")</f>
        <v>N</v>
      </c>
      <c r="O675" t="str">
        <f>IFERROR(VLOOKUP(Filiais_Petz4[[#This Row],[FILIAL]],'[4]PETZ E ZEEDOG'!$B:$Q,16,0),"")</f>
        <v/>
      </c>
      <c r="P675" t="str">
        <f>IFERROR(VLOOKUP(Filiais_Petz4[[#This Row],[FILIAL]],'[4]PETZ E ZEEDOG'!$B:$R,17,0),"")</f>
        <v/>
      </c>
      <c r="Q675" t="str">
        <f>IFERROR(VLOOKUP(Filiais_Petz4[[#This Row],[FILIAL]],'[4]PETZ E ZEEDOG'!$B:$C,2,0),"")</f>
        <v/>
      </c>
    </row>
    <row r="676" spans="1:17" ht="14.45" hidden="1" customHeight="1" x14ac:dyDescent="0.25">
      <c r="A676" t="s">
        <v>729</v>
      </c>
      <c r="B676" t="str">
        <f>IFERROR(VLOOKUP(Filiais_Petz4[[#This Row],[FILIAL]],'[4]PETZ E ZEEDOG'!$B:$D,3,0),"")</f>
        <v/>
      </c>
      <c r="C676" t="str">
        <f>IFERROR(VLOOKUP(Filiais_Petz4[[#This Row],[FILIAL]],'[4]PETZ E ZEEDOG'!$B:$E,4,0),"")</f>
        <v/>
      </c>
      <c r="D676" t="str">
        <f>IFERROR(VLOOKUP(Filiais_Petz4[[#This Row],[FILIAL]],'[4]PETZ E ZEEDOG'!$B:$F,5,0),"")</f>
        <v/>
      </c>
      <c r="E676" t="str">
        <f>IFERROR(VLOOKUP(Filiais_Petz4[[#This Row],[FILIAL]],'[4]PETZ E ZEEDOG'!$B:$G,6,0),"")</f>
        <v/>
      </c>
      <c r="F676" s="1">
        <f>IFERROR(VLOOKUP(Filiais_Petz4[[#This Row],[FILIAL]],'[4]PETZ E ZEEDOG'!$B:$H,7,0),"")</f>
        <v>0</v>
      </c>
      <c r="G676" t="str">
        <f>IFERROR(VLOOKUP(Filiais_Petz4[[#This Row],[FILIAL]],'[4]PETZ E ZEEDOG'!$B$2:$R$1103,8,0),"")</f>
        <v/>
      </c>
      <c r="H676" t="str">
        <f>IFERROR(VLOOKUP(Filiais_Petz4[[#This Row],[FILIAL]],'[4]PETZ E ZEEDOG'!$B:$J,9,0),"")</f>
        <v/>
      </c>
      <c r="I676" t="str">
        <f>IFERROR(VLOOKUP(Filiais_Petz4[[#This Row],[FILIAL]],'[4]PETZ E ZEEDOG'!$B:$K,10,0),"")</f>
        <v/>
      </c>
      <c r="J676">
        <f>IFERROR(VLOOKUP(Filiais_Petz4[[#This Row],[FILIAL]],'[4]PETZ E ZEEDOG'!$B$2:$R$1103,11,0),"")</f>
        <v>0</v>
      </c>
      <c r="K676" s="89" t="str">
        <f>IFERROR(VLOOKUP(Filiais_Petz4[[#This Row],[FILIAL]],'[4]PETZ E ZEEDOG'!$B:$M,12,0),"")</f>
        <v/>
      </c>
      <c r="L676" t="str">
        <f>IFERROR(VLOOKUP(Filiais_Petz4[[#This Row],[FILIAL]],'[4]PETZ E ZEEDOG'!$B:$N,13,0),"")</f>
        <v/>
      </c>
      <c r="M676" t="str">
        <f>IFERROR(VLOOKUP(Filiais_Petz4[[#This Row],[FILIAL]],'[4]PETZ E ZEEDOG'!$B:$O,14,0),"")</f>
        <v/>
      </c>
      <c r="N676" t="str">
        <f>IFERROR(VLOOKUP(Filiais_Petz4[[#This Row],[FILIAL]],'[4]PETZ E ZEEDOG'!$B:$P,15,0),"")</f>
        <v>N</v>
      </c>
      <c r="O676" t="str">
        <f>IFERROR(VLOOKUP(Filiais_Petz4[[#This Row],[FILIAL]],'[4]PETZ E ZEEDOG'!$B:$Q,16,0),"")</f>
        <v/>
      </c>
      <c r="P676" t="str">
        <f>IFERROR(VLOOKUP(Filiais_Petz4[[#This Row],[FILIAL]],'[4]PETZ E ZEEDOG'!$B:$R,17,0),"")</f>
        <v/>
      </c>
      <c r="Q676" t="str">
        <f>IFERROR(VLOOKUP(Filiais_Petz4[[#This Row],[FILIAL]],'[4]PETZ E ZEEDOG'!$B:$C,2,0),"")</f>
        <v/>
      </c>
    </row>
    <row r="677" spans="1:17" ht="14.45" hidden="1" customHeight="1" x14ac:dyDescent="0.25">
      <c r="A677" t="s">
        <v>730</v>
      </c>
      <c r="B677" t="str">
        <f>IFERROR(VLOOKUP(Filiais_Petz4[[#This Row],[FILIAL]],'[4]PETZ E ZEEDOG'!$B:$D,3,0),"")</f>
        <v/>
      </c>
      <c r="C677" t="str">
        <f>IFERROR(VLOOKUP(Filiais_Petz4[[#This Row],[FILIAL]],'[4]PETZ E ZEEDOG'!$B:$E,4,0),"")</f>
        <v/>
      </c>
      <c r="D677" t="str">
        <f>IFERROR(VLOOKUP(Filiais_Petz4[[#This Row],[FILIAL]],'[4]PETZ E ZEEDOG'!$B:$F,5,0),"")</f>
        <v/>
      </c>
      <c r="E677" t="str">
        <f>IFERROR(VLOOKUP(Filiais_Petz4[[#This Row],[FILIAL]],'[4]PETZ E ZEEDOG'!$B:$G,6,0),"")</f>
        <v/>
      </c>
      <c r="F677" s="1">
        <f>IFERROR(VLOOKUP(Filiais_Petz4[[#This Row],[FILIAL]],'[4]PETZ E ZEEDOG'!$B:$H,7,0),"")</f>
        <v>0</v>
      </c>
      <c r="G677" t="str">
        <f>IFERROR(VLOOKUP(Filiais_Petz4[[#This Row],[FILIAL]],'[4]PETZ E ZEEDOG'!$B$2:$R$1103,8,0),"")</f>
        <v/>
      </c>
      <c r="H677" t="str">
        <f>IFERROR(VLOOKUP(Filiais_Petz4[[#This Row],[FILIAL]],'[4]PETZ E ZEEDOG'!$B:$J,9,0),"")</f>
        <v/>
      </c>
      <c r="I677" t="str">
        <f>IFERROR(VLOOKUP(Filiais_Petz4[[#This Row],[FILIAL]],'[4]PETZ E ZEEDOG'!$B:$K,10,0),"")</f>
        <v/>
      </c>
      <c r="J677">
        <f>IFERROR(VLOOKUP(Filiais_Petz4[[#This Row],[FILIAL]],'[4]PETZ E ZEEDOG'!$B$2:$R$1103,11,0),"")</f>
        <v>0</v>
      </c>
      <c r="K677" s="89" t="str">
        <f>IFERROR(VLOOKUP(Filiais_Petz4[[#This Row],[FILIAL]],'[4]PETZ E ZEEDOG'!$B:$M,12,0),"")</f>
        <v/>
      </c>
      <c r="L677" t="str">
        <f>IFERROR(VLOOKUP(Filiais_Petz4[[#This Row],[FILIAL]],'[4]PETZ E ZEEDOG'!$B:$N,13,0),"")</f>
        <v/>
      </c>
      <c r="M677" t="str">
        <f>IFERROR(VLOOKUP(Filiais_Petz4[[#This Row],[FILIAL]],'[4]PETZ E ZEEDOG'!$B:$O,14,0),"")</f>
        <v/>
      </c>
      <c r="N677" t="str">
        <f>IFERROR(VLOOKUP(Filiais_Petz4[[#This Row],[FILIAL]],'[4]PETZ E ZEEDOG'!$B:$P,15,0),"")</f>
        <v>N</v>
      </c>
      <c r="O677" t="str">
        <f>IFERROR(VLOOKUP(Filiais_Petz4[[#This Row],[FILIAL]],'[4]PETZ E ZEEDOG'!$B:$Q,16,0),"")</f>
        <v/>
      </c>
      <c r="P677" t="str">
        <f>IFERROR(VLOOKUP(Filiais_Petz4[[#This Row],[FILIAL]],'[4]PETZ E ZEEDOG'!$B:$R,17,0),"")</f>
        <v/>
      </c>
      <c r="Q677" t="str">
        <f>IFERROR(VLOOKUP(Filiais_Petz4[[#This Row],[FILIAL]],'[4]PETZ E ZEEDOG'!$B:$C,2,0),"")</f>
        <v/>
      </c>
    </row>
    <row r="678" spans="1:17" ht="14.45" hidden="1" customHeight="1" x14ac:dyDescent="0.25">
      <c r="A678" t="s">
        <v>731</v>
      </c>
      <c r="B678" t="str">
        <f>IFERROR(VLOOKUP(Filiais_Petz4[[#This Row],[FILIAL]],'[4]PETZ E ZEEDOG'!$B:$D,3,0),"")</f>
        <v/>
      </c>
      <c r="C678" t="str">
        <f>IFERROR(VLOOKUP(Filiais_Petz4[[#This Row],[FILIAL]],'[4]PETZ E ZEEDOG'!$B:$E,4,0),"")</f>
        <v/>
      </c>
      <c r="D678" t="str">
        <f>IFERROR(VLOOKUP(Filiais_Petz4[[#This Row],[FILIAL]],'[4]PETZ E ZEEDOG'!$B:$F,5,0),"")</f>
        <v/>
      </c>
      <c r="E678" t="str">
        <f>IFERROR(VLOOKUP(Filiais_Petz4[[#This Row],[FILIAL]],'[4]PETZ E ZEEDOG'!$B:$G,6,0),"")</f>
        <v/>
      </c>
      <c r="F678" s="1">
        <f>IFERROR(VLOOKUP(Filiais_Petz4[[#This Row],[FILIAL]],'[4]PETZ E ZEEDOG'!$B:$H,7,0),"")</f>
        <v>0</v>
      </c>
      <c r="G678" t="str">
        <f>IFERROR(VLOOKUP(Filiais_Petz4[[#This Row],[FILIAL]],'[4]PETZ E ZEEDOG'!$B$2:$R$1103,8,0),"")</f>
        <v/>
      </c>
      <c r="H678" t="str">
        <f>IFERROR(VLOOKUP(Filiais_Petz4[[#This Row],[FILIAL]],'[4]PETZ E ZEEDOG'!$B:$J,9,0),"")</f>
        <v/>
      </c>
      <c r="I678" t="str">
        <f>IFERROR(VLOOKUP(Filiais_Petz4[[#This Row],[FILIAL]],'[4]PETZ E ZEEDOG'!$B:$K,10,0),"")</f>
        <v/>
      </c>
      <c r="J678">
        <f>IFERROR(VLOOKUP(Filiais_Petz4[[#This Row],[FILIAL]],'[4]PETZ E ZEEDOG'!$B$2:$R$1103,11,0),"")</f>
        <v>0</v>
      </c>
      <c r="K678" s="89" t="str">
        <f>IFERROR(VLOOKUP(Filiais_Petz4[[#This Row],[FILIAL]],'[4]PETZ E ZEEDOG'!$B:$M,12,0),"")</f>
        <v/>
      </c>
      <c r="L678" t="str">
        <f>IFERROR(VLOOKUP(Filiais_Petz4[[#This Row],[FILIAL]],'[4]PETZ E ZEEDOG'!$B:$N,13,0),"")</f>
        <v/>
      </c>
      <c r="M678" t="str">
        <f>IFERROR(VLOOKUP(Filiais_Petz4[[#This Row],[FILIAL]],'[4]PETZ E ZEEDOG'!$B:$O,14,0),"")</f>
        <v/>
      </c>
      <c r="N678" t="str">
        <f>IFERROR(VLOOKUP(Filiais_Petz4[[#This Row],[FILIAL]],'[4]PETZ E ZEEDOG'!$B:$P,15,0),"")</f>
        <v>N</v>
      </c>
      <c r="O678" t="str">
        <f>IFERROR(VLOOKUP(Filiais_Petz4[[#This Row],[FILIAL]],'[4]PETZ E ZEEDOG'!$B:$Q,16,0),"")</f>
        <v/>
      </c>
      <c r="P678" t="str">
        <f>IFERROR(VLOOKUP(Filiais_Petz4[[#This Row],[FILIAL]],'[4]PETZ E ZEEDOG'!$B:$R,17,0),"")</f>
        <v/>
      </c>
      <c r="Q678" t="str">
        <f>IFERROR(VLOOKUP(Filiais_Petz4[[#This Row],[FILIAL]],'[4]PETZ E ZEEDOG'!$B:$C,2,0),"")</f>
        <v/>
      </c>
    </row>
    <row r="679" spans="1:17" ht="14.45" hidden="1" customHeight="1" x14ac:dyDescent="0.25">
      <c r="A679" t="s">
        <v>732</v>
      </c>
      <c r="B679" t="str">
        <f>IFERROR(VLOOKUP(Filiais_Petz4[[#This Row],[FILIAL]],'[4]PETZ E ZEEDOG'!$B:$D,3,0),"")</f>
        <v/>
      </c>
      <c r="C679" t="str">
        <f>IFERROR(VLOOKUP(Filiais_Petz4[[#This Row],[FILIAL]],'[4]PETZ E ZEEDOG'!$B:$E,4,0),"")</f>
        <v/>
      </c>
      <c r="D679" t="str">
        <f>IFERROR(VLOOKUP(Filiais_Petz4[[#This Row],[FILIAL]],'[4]PETZ E ZEEDOG'!$B:$F,5,0),"")</f>
        <v/>
      </c>
      <c r="E679" t="str">
        <f>IFERROR(VLOOKUP(Filiais_Petz4[[#This Row],[FILIAL]],'[4]PETZ E ZEEDOG'!$B:$G,6,0),"")</f>
        <v/>
      </c>
      <c r="F679" s="1">
        <f>IFERROR(VLOOKUP(Filiais_Petz4[[#This Row],[FILIAL]],'[4]PETZ E ZEEDOG'!$B:$H,7,0),"")</f>
        <v>0</v>
      </c>
      <c r="G679" t="str">
        <f>IFERROR(VLOOKUP(Filiais_Petz4[[#This Row],[FILIAL]],'[4]PETZ E ZEEDOG'!$B$2:$R$1103,8,0),"")</f>
        <v/>
      </c>
      <c r="H679" t="str">
        <f>IFERROR(VLOOKUP(Filiais_Petz4[[#This Row],[FILIAL]],'[4]PETZ E ZEEDOG'!$B:$J,9,0),"")</f>
        <v/>
      </c>
      <c r="I679" t="str">
        <f>IFERROR(VLOOKUP(Filiais_Petz4[[#This Row],[FILIAL]],'[4]PETZ E ZEEDOG'!$B:$K,10,0),"")</f>
        <v/>
      </c>
      <c r="J679">
        <f>IFERROR(VLOOKUP(Filiais_Petz4[[#This Row],[FILIAL]],'[4]PETZ E ZEEDOG'!$B$2:$R$1103,11,0),"")</f>
        <v>0</v>
      </c>
      <c r="K679" s="89" t="str">
        <f>IFERROR(VLOOKUP(Filiais_Petz4[[#This Row],[FILIAL]],'[4]PETZ E ZEEDOG'!$B:$M,12,0),"")</f>
        <v/>
      </c>
      <c r="L679" t="str">
        <f>IFERROR(VLOOKUP(Filiais_Petz4[[#This Row],[FILIAL]],'[4]PETZ E ZEEDOG'!$B:$N,13,0),"")</f>
        <v/>
      </c>
      <c r="M679" t="str">
        <f>IFERROR(VLOOKUP(Filiais_Petz4[[#This Row],[FILIAL]],'[4]PETZ E ZEEDOG'!$B:$O,14,0),"")</f>
        <v/>
      </c>
      <c r="N679" t="str">
        <f>IFERROR(VLOOKUP(Filiais_Petz4[[#This Row],[FILIAL]],'[4]PETZ E ZEEDOG'!$B:$P,15,0),"")</f>
        <v>N</v>
      </c>
      <c r="O679" t="str">
        <f>IFERROR(VLOOKUP(Filiais_Petz4[[#This Row],[FILIAL]],'[4]PETZ E ZEEDOG'!$B:$Q,16,0),"")</f>
        <v/>
      </c>
      <c r="P679" t="str">
        <f>IFERROR(VLOOKUP(Filiais_Petz4[[#This Row],[FILIAL]],'[4]PETZ E ZEEDOG'!$B:$R,17,0),"")</f>
        <v/>
      </c>
      <c r="Q679" t="str">
        <f>IFERROR(VLOOKUP(Filiais_Petz4[[#This Row],[FILIAL]],'[4]PETZ E ZEEDOG'!$B:$C,2,0),"")</f>
        <v/>
      </c>
    </row>
    <row r="680" spans="1:17" ht="14.45" hidden="1" customHeight="1" x14ac:dyDescent="0.25">
      <c r="A680" t="s">
        <v>733</v>
      </c>
      <c r="B680" t="str">
        <f>IFERROR(VLOOKUP(Filiais_Petz4[[#This Row],[FILIAL]],'[4]PETZ E ZEEDOG'!$B:$D,3,0),"")</f>
        <v/>
      </c>
      <c r="C680" t="str">
        <f>IFERROR(VLOOKUP(Filiais_Petz4[[#This Row],[FILIAL]],'[4]PETZ E ZEEDOG'!$B:$E,4,0),"")</f>
        <v/>
      </c>
      <c r="D680" t="str">
        <f>IFERROR(VLOOKUP(Filiais_Petz4[[#This Row],[FILIAL]],'[4]PETZ E ZEEDOG'!$B:$F,5,0),"")</f>
        <v/>
      </c>
      <c r="E680" t="str">
        <f>IFERROR(VLOOKUP(Filiais_Petz4[[#This Row],[FILIAL]],'[4]PETZ E ZEEDOG'!$B:$G,6,0),"")</f>
        <v/>
      </c>
      <c r="F680" s="1">
        <f>IFERROR(VLOOKUP(Filiais_Petz4[[#This Row],[FILIAL]],'[4]PETZ E ZEEDOG'!$B:$H,7,0),"")</f>
        <v>0</v>
      </c>
      <c r="G680" t="str">
        <f>IFERROR(VLOOKUP(Filiais_Petz4[[#This Row],[FILIAL]],'[4]PETZ E ZEEDOG'!$B$2:$R$1103,8,0),"")</f>
        <v/>
      </c>
      <c r="H680" t="str">
        <f>IFERROR(VLOOKUP(Filiais_Petz4[[#This Row],[FILIAL]],'[4]PETZ E ZEEDOG'!$B:$J,9,0),"")</f>
        <v/>
      </c>
      <c r="I680" t="str">
        <f>IFERROR(VLOOKUP(Filiais_Petz4[[#This Row],[FILIAL]],'[4]PETZ E ZEEDOG'!$B:$K,10,0),"")</f>
        <v/>
      </c>
      <c r="J680">
        <f>IFERROR(VLOOKUP(Filiais_Petz4[[#This Row],[FILIAL]],'[4]PETZ E ZEEDOG'!$B$2:$R$1103,11,0),"")</f>
        <v>0</v>
      </c>
      <c r="K680" s="89" t="str">
        <f>IFERROR(VLOOKUP(Filiais_Petz4[[#This Row],[FILIAL]],'[4]PETZ E ZEEDOG'!$B:$M,12,0),"")</f>
        <v/>
      </c>
      <c r="L680" t="str">
        <f>IFERROR(VLOOKUP(Filiais_Petz4[[#This Row],[FILIAL]],'[4]PETZ E ZEEDOG'!$B:$N,13,0),"")</f>
        <v/>
      </c>
      <c r="M680" t="str">
        <f>IFERROR(VLOOKUP(Filiais_Petz4[[#This Row],[FILIAL]],'[4]PETZ E ZEEDOG'!$B:$O,14,0),"")</f>
        <v/>
      </c>
      <c r="N680" t="str">
        <f>IFERROR(VLOOKUP(Filiais_Petz4[[#This Row],[FILIAL]],'[4]PETZ E ZEEDOG'!$B:$P,15,0),"")</f>
        <v>N</v>
      </c>
      <c r="O680" t="str">
        <f>IFERROR(VLOOKUP(Filiais_Petz4[[#This Row],[FILIAL]],'[4]PETZ E ZEEDOG'!$B:$Q,16,0),"")</f>
        <v/>
      </c>
      <c r="P680" t="str">
        <f>IFERROR(VLOOKUP(Filiais_Petz4[[#This Row],[FILIAL]],'[4]PETZ E ZEEDOG'!$B:$R,17,0),"")</f>
        <v/>
      </c>
      <c r="Q680" t="str">
        <f>IFERROR(VLOOKUP(Filiais_Petz4[[#This Row],[FILIAL]],'[4]PETZ E ZEEDOG'!$B:$C,2,0),"")</f>
        <v/>
      </c>
    </row>
    <row r="681" spans="1:17" ht="14.45" hidden="1" customHeight="1" x14ac:dyDescent="0.25">
      <c r="A681" t="s">
        <v>734</v>
      </c>
      <c r="B681" t="str">
        <f>IFERROR(VLOOKUP(Filiais_Petz4[[#This Row],[FILIAL]],'[4]PETZ E ZEEDOG'!$B:$D,3,0),"")</f>
        <v/>
      </c>
      <c r="C681" t="str">
        <f>IFERROR(VLOOKUP(Filiais_Petz4[[#This Row],[FILIAL]],'[4]PETZ E ZEEDOG'!$B:$E,4,0),"")</f>
        <v/>
      </c>
      <c r="D681" t="str">
        <f>IFERROR(VLOOKUP(Filiais_Petz4[[#This Row],[FILIAL]],'[4]PETZ E ZEEDOG'!$B:$F,5,0),"")</f>
        <v/>
      </c>
      <c r="E681" t="str">
        <f>IFERROR(VLOOKUP(Filiais_Petz4[[#This Row],[FILIAL]],'[4]PETZ E ZEEDOG'!$B:$G,6,0),"")</f>
        <v/>
      </c>
      <c r="F681" s="1">
        <f>IFERROR(VLOOKUP(Filiais_Petz4[[#This Row],[FILIAL]],'[4]PETZ E ZEEDOG'!$B:$H,7,0),"")</f>
        <v>0</v>
      </c>
      <c r="G681" t="str">
        <f>IFERROR(VLOOKUP(Filiais_Petz4[[#This Row],[FILIAL]],'[4]PETZ E ZEEDOG'!$B$2:$R$1103,8,0),"")</f>
        <v/>
      </c>
      <c r="H681" t="str">
        <f>IFERROR(VLOOKUP(Filiais_Petz4[[#This Row],[FILIAL]],'[4]PETZ E ZEEDOG'!$B:$J,9,0),"")</f>
        <v/>
      </c>
      <c r="I681" t="str">
        <f>IFERROR(VLOOKUP(Filiais_Petz4[[#This Row],[FILIAL]],'[4]PETZ E ZEEDOG'!$B:$K,10,0),"")</f>
        <v/>
      </c>
      <c r="J681">
        <f>IFERROR(VLOOKUP(Filiais_Petz4[[#This Row],[FILIAL]],'[4]PETZ E ZEEDOG'!$B$2:$R$1103,11,0),"")</f>
        <v>0</v>
      </c>
      <c r="K681" s="89" t="str">
        <f>IFERROR(VLOOKUP(Filiais_Petz4[[#This Row],[FILIAL]],'[4]PETZ E ZEEDOG'!$B:$M,12,0),"")</f>
        <v/>
      </c>
      <c r="L681" t="str">
        <f>IFERROR(VLOOKUP(Filiais_Petz4[[#This Row],[FILIAL]],'[4]PETZ E ZEEDOG'!$B:$N,13,0),"")</f>
        <v/>
      </c>
      <c r="M681" t="str">
        <f>IFERROR(VLOOKUP(Filiais_Petz4[[#This Row],[FILIAL]],'[4]PETZ E ZEEDOG'!$B:$O,14,0),"")</f>
        <v/>
      </c>
      <c r="N681" t="str">
        <f>IFERROR(VLOOKUP(Filiais_Petz4[[#This Row],[FILIAL]],'[4]PETZ E ZEEDOG'!$B:$P,15,0),"")</f>
        <v>N</v>
      </c>
      <c r="O681" t="str">
        <f>IFERROR(VLOOKUP(Filiais_Petz4[[#This Row],[FILIAL]],'[4]PETZ E ZEEDOG'!$B:$Q,16,0),"")</f>
        <v/>
      </c>
      <c r="P681" t="str">
        <f>IFERROR(VLOOKUP(Filiais_Petz4[[#This Row],[FILIAL]],'[4]PETZ E ZEEDOG'!$B:$R,17,0),"")</f>
        <v/>
      </c>
      <c r="Q681" t="str">
        <f>IFERROR(VLOOKUP(Filiais_Petz4[[#This Row],[FILIAL]],'[4]PETZ E ZEEDOG'!$B:$C,2,0),"")</f>
        <v/>
      </c>
    </row>
    <row r="682" spans="1:17" ht="14.45" hidden="1" customHeight="1" x14ac:dyDescent="0.25">
      <c r="A682" t="s">
        <v>735</v>
      </c>
      <c r="B682" t="str">
        <f>IFERROR(VLOOKUP(Filiais_Petz4[[#This Row],[FILIAL]],'[4]PETZ E ZEEDOG'!$B:$D,3,0),"")</f>
        <v/>
      </c>
      <c r="C682" t="str">
        <f>IFERROR(VLOOKUP(Filiais_Petz4[[#This Row],[FILIAL]],'[4]PETZ E ZEEDOG'!$B:$E,4,0),"")</f>
        <v/>
      </c>
      <c r="D682" t="str">
        <f>IFERROR(VLOOKUP(Filiais_Petz4[[#This Row],[FILIAL]],'[4]PETZ E ZEEDOG'!$B:$F,5,0),"")</f>
        <v/>
      </c>
      <c r="E682" t="str">
        <f>IFERROR(VLOOKUP(Filiais_Petz4[[#This Row],[FILIAL]],'[4]PETZ E ZEEDOG'!$B:$G,6,0),"")</f>
        <v/>
      </c>
      <c r="F682" s="1">
        <f>IFERROR(VLOOKUP(Filiais_Petz4[[#This Row],[FILIAL]],'[4]PETZ E ZEEDOG'!$B:$H,7,0),"")</f>
        <v>0</v>
      </c>
      <c r="G682" t="str">
        <f>IFERROR(VLOOKUP(Filiais_Petz4[[#This Row],[FILIAL]],'[4]PETZ E ZEEDOG'!$B$2:$R$1103,8,0),"")</f>
        <v/>
      </c>
      <c r="H682" t="str">
        <f>IFERROR(VLOOKUP(Filiais_Petz4[[#This Row],[FILIAL]],'[4]PETZ E ZEEDOG'!$B:$J,9,0),"")</f>
        <v/>
      </c>
      <c r="I682" t="str">
        <f>IFERROR(VLOOKUP(Filiais_Petz4[[#This Row],[FILIAL]],'[4]PETZ E ZEEDOG'!$B:$K,10,0),"")</f>
        <v/>
      </c>
      <c r="J682">
        <f>IFERROR(VLOOKUP(Filiais_Petz4[[#This Row],[FILIAL]],'[4]PETZ E ZEEDOG'!$B$2:$R$1103,11,0),"")</f>
        <v>0</v>
      </c>
      <c r="K682" s="89" t="str">
        <f>IFERROR(VLOOKUP(Filiais_Petz4[[#This Row],[FILIAL]],'[4]PETZ E ZEEDOG'!$B:$M,12,0),"")</f>
        <v/>
      </c>
      <c r="L682" t="str">
        <f>IFERROR(VLOOKUP(Filiais_Petz4[[#This Row],[FILIAL]],'[4]PETZ E ZEEDOG'!$B:$N,13,0),"")</f>
        <v/>
      </c>
      <c r="M682" t="str">
        <f>IFERROR(VLOOKUP(Filiais_Petz4[[#This Row],[FILIAL]],'[4]PETZ E ZEEDOG'!$B:$O,14,0),"")</f>
        <v/>
      </c>
      <c r="N682" t="str">
        <f>IFERROR(VLOOKUP(Filiais_Petz4[[#This Row],[FILIAL]],'[4]PETZ E ZEEDOG'!$B:$P,15,0),"")</f>
        <v>N</v>
      </c>
      <c r="O682" t="str">
        <f>IFERROR(VLOOKUP(Filiais_Petz4[[#This Row],[FILIAL]],'[4]PETZ E ZEEDOG'!$B:$Q,16,0),"")</f>
        <v/>
      </c>
      <c r="P682" t="str">
        <f>IFERROR(VLOOKUP(Filiais_Petz4[[#This Row],[FILIAL]],'[4]PETZ E ZEEDOG'!$B:$R,17,0),"")</f>
        <v/>
      </c>
      <c r="Q682" t="str">
        <f>IFERROR(VLOOKUP(Filiais_Petz4[[#This Row],[FILIAL]],'[4]PETZ E ZEEDOG'!$B:$C,2,0),"")</f>
        <v/>
      </c>
    </row>
    <row r="683" spans="1:17" ht="14.45" hidden="1" customHeight="1" x14ac:dyDescent="0.25">
      <c r="A683" t="s">
        <v>736</v>
      </c>
      <c r="B683" t="str">
        <f>IFERROR(VLOOKUP(Filiais_Petz4[[#This Row],[FILIAL]],'[4]PETZ E ZEEDOG'!$B:$D,3,0),"")</f>
        <v/>
      </c>
      <c r="C683" t="str">
        <f>IFERROR(VLOOKUP(Filiais_Petz4[[#This Row],[FILIAL]],'[4]PETZ E ZEEDOG'!$B:$E,4,0),"")</f>
        <v/>
      </c>
      <c r="D683" t="str">
        <f>IFERROR(VLOOKUP(Filiais_Petz4[[#This Row],[FILIAL]],'[4]PETZ E ZEEDOG'!$B:$F,5,0),"")</f>
        <v/>
      </c>
      <c r="E683" t="str">
        <f>IFERROR(VLOOKUP(Filiais_Petz4[[#This Row],[FILIAL]],'[4]PETZ E ZEEDOG'!$B:$G,6,0),"")</f>
        <v/>
      </c>
      <c r="F683" s="1">
        <f>IFERROR(VLOOKUP(Filiais_Petz4[[#This Row],[FILIAL]],'[4]PETZ E ZEEDOG'!$B:$H,7,0),"")</f>
        <v>0</v>
      </c>
      <c r="G683" t="str">
        <f>IFERROR(VLOOKUP(Filiais_Petz4[[#This Row],[FILIAL]],'[4]PETZ E ZEEDOG'!$B$2:$R$1103,8,0),"")</f>
        <v/>
      </c>
      <c r="H683" t="str">
        <f>IFERROR(VLOOKUP(Filiais_Petz4[[#This Row],[FILIAL]],'[4]PETZ E ZEEDOG'!$B:$J,9,0),"")</f>
        <v/>
      </c>
      <c r="I683" t="str">
        <f>IFERROR(VLOOKUP(Filiais_Petz4[[#This Row],[FILIAL]],'[4]PETZ E ZEEDOG'!$B:$K,10,0),"")</f>
        <v/>
      </c>
      <c r="J683">
        <f>IFERROR(VLOOKUP(Filiais_Petz4[[#This Row],[FILIAL]],'[4]PETZ E ZEEDOG'!$B$2:$R$1103,11,0),"")</f>
        <v>0</v>
      </c>
      <c r="K683" s="89" t="str">
        <f>IFERROR(VLOOKUP(Filiais_Petz4[[#This Row],[FILIAL]],'[4]PETZ E ZEEDOG'!$B:$M,12,0),"")</f>
        <v/>
      </c>
      <c r="L683" t="str">
        <f>IFERROR(VLOOKUP(Filiais_Petz4[[#This Row],[FILIAL]],'[4]PETZ E ZEEDOG'!$B:$N,13,0),"")</f>
        <v/>
      </c>
      <c r="M683" t="str">
        <f>IFERROR(VLOOKUP(Filiais_Petz4[[#This Row],[FILIAL]],'[4]PETZ E ZEEDOG'!$B:$O,14,0),"")</f>
        <v/>
      </c>
      <c r="N683" t="str">
        <f>IFERROR(VLOOKUP(Filiais_Petz4[[#This Row],[FILIAL]],'[4]PETZ E ZEEDOG'!$B:$P,15,0),"")</f>
        <v>N</v>
      </c>
      <c r="O683" t="str">
        <f>IFERROR(VLOOKUP(Filiais_Petz4[[#This Row],[FILIAL]],'[4]PETZ E ZEEDOG'!$B:$Q,16,0),"")</f>
        <v/>
      </c>
      <c r="P683" t="str">
        <f>IFERROR(VLOOKUP(Filiais_Petz4[[#This Row],[FILIAL]],'[4]PETZ E ZEEDOG'!$B:$R,17,0),"")</f>
        <v/>
      </c>
      <c r="Q683" t="str">
        <f>IFERROR(VLOOKUP(Filiais_Petz4[[#This Row],[FILIAL]],'[4]PETZ E ZEEDOG'!$B:$C,2,0),"")</f>
        <v/>
      </c>
    </row>
    <row r="684" spans="1:17" ht="14.45" hidden="1" customHeight="1" x14ac:dyDescent="0.25">
      <c r="A684" t="s">
        <v>737</v>
      </c>
      <c r="B684" t="str">
        <f>IFERROR(VLOOKUP(Filiais_Petz4[[#This Row],[FILIAL]],'[4]PETZ E ZEEDOG'!$B:$D,3,0),"")</f>
        <v/>
      </c>
      <c r="C684" t="str">
        <f>IFERROR(VLOOKUP(Filiais_Petz4[[#This Row],[FILIAL]],'[4]PETZ E ZEEDOG'!$B:$E,4,0),"")</f>
        <v/>
      </c>
      <c r="D684" t="str">
        <f>IFERROR(VLOOKUP(Filiais_Petz4[[#This Row],[FILIAL]],'[4]PETZ E ZEEDOG'!$B:$F,5,0),"")</f>
        <v/>
      </c>
      <c r="E684" t="str">
        <f>IFERROR(VLOOKUP(Filiais_Petz4[[#This Row],[FILIAL]],'[4]PETZ E ZEEDOG'!$B:$G,6,0),"")</f>
        <v/>
      </c>
      <c r="F684" s="1">
        <f>IFERROR(VLOOKUP(Filiais_Petz4[[#This Row],[FILIAL]],'[4]PETZ E ZEEDOG'!$B:$H,7,0),"")</f>
        <v>0</v>
      </c>
      <c r="G684" t="str">
        <f>IFERROR(VLOOKUP(Filiais_Petz4[[#This Row],[FILIAL]],'[4]PETZ E ZEEDOG'!$B$2:$R$1103,8,0),"")</f>
        <v/>
      </c>
      <c r="H684" t="str">
        <f>IFERROR(VLOOKUP(Filiais_Petz4[[#This Row],[FILIAL]],'[4]PETZ E ZEEDOG'!$B:$J,9,0),"")</f>
        <v/>
      </c>
      <c r="I684" t="str">
        <f>IFERROR(VLOOKUP(Filiais_Petz4[[#This Row],[FILIAL]],'[4]PETZ E ZEEDOG'!$B:$K,10,0),"")</f>
        <v/>
      </c>
      <c r="J684">
        <f>IFERROR(VLOOKUP(Filiais_Petz4[[#This Row],[FILIAL]],'[4]PETZ E ZEEDOG'!$B$2:$R$1103,11,0),"")</f>
        <v>0</v>
      </c>
      <c r="K684" s="89" t="str">
        <f>IFERROR(VLOOKUP(Filiais_Petz4[[#This Row],[FILIAL]],'[4]PETZ E ZEEDOG'!$B:$M,12,0),"")</f>
        <v/>
      </c>
      <c r="L684" t="str">
        <f>IFERROR(VLOOKUP(Filiais_Petz4[[#This Row],[FILIAL]],'[4]PETZ E ZEEDOG'!$B:$N,13,0),"")</f>
        <v/>
      </c>
      <c r="M684" t="str">
        <f>IFERROR(VLOOKUP(Filiais_Petz4[[#This Row],[FILIAL]],'[4]PETZ E ZEEDOG'!$B:$O,14,0),"")</f>
        <v/>
      </c>
      <c r="N684" t="str">
        <f>IFERROR(VLOOKUP(Filiais_Petz4[[#This Row],[FILIAL]],'[4]PETZ E ZEEDOG'!$B:$P,15,0),"")</f>
        <v>N</v>
      </c>
      <c r="O684" t="str">
        <f>IFERROR(VLOOKUP(Filiais_Petz4[[#This Row],[FILIAL]],'[4]PETZ E ZEEDOG'!$B:$Q,16,0),"")</f>
        <v/>
      </c>
      <c r="P684" t="str">
        <f>IFERROR(VLOOKUP(Filiais_Petz4[[#This Row],[FILIAL]],'[4]PETZ E ZEEDOG'!$B:$R,17,0),"")</f>
        <v/>
      </c>
      <c r="Q684" t="str">
        <f>IFERROR(VLOOKUP(Filiais_Petz4[[#This Row],[FILIAL]],'[4]PETZ E ZEEDOG'!$B:$C,2,0),"")</f>
        <v/>
      </c>
    </row>
    <row r="685" spans="1:17" ht="14.45" hidden="1" customHeight="1" x14ac:dyDescent="0.25">
      <c r="A685" t="s">
        <v>738</v>
      </c>
      <c r="B685" t="str">
        <f>IFERROR(VLOOKUP(Filiais_Petz4[[#This Row],[FILIAL]],'[4]PETZ E ZEEDOG'!$B:$D,3,0),"")</f>
        <v/>
      </c>
      <c r="C685" t="str">
        <f>IFERROR(VLOOKUP(Filiais_Petz4[[#This Row],[FILIAL]],'[4]PETZ E ZEEDOG'!$B:$E,4,0),"")</f>
        <v/>
      </c>
      <c r="D685" t="str">
        <f>IFERROR(VLOOKUP(Filiais_Petz4[[#This Row],[FILIAL]],'[4]PETZ E ZEEDOG'!$B:$F,5,0),"")</f>
        <v/>
      </c>
      <c r="E685" t="str">
        <f>IFERROR(VLOOKUP(Filiais_Petz4[[#This Row],[FILIAL]],'[4]PETZ E ZEEDOG'!$B:$G,6,0),"")</f>
        <v/>
      </c>
      <c r="F685" s="1">
        <f>IFERROR(VLOOKUP(Filiais_Petz4[[#This Row],[FILIAL]],'[4]PETZ E ZEEDOG'!$B:$H,7,0),"")</f>
        <v>0</v>
      </c>
      <c r="G685" t="str">
        <f>IFERROR(VLOOKUP(Filiais_Petz4[[#This Row],[FILIAL]],'[4]PETZ E ZEEDOG'!$B$2:$R$1103,8,0),"")</f>
        <v/>
      </c>
      <c r="H685" t="str">
        <f>IFERROR(VLOOKUP(Filiais_Petz4[[#This Row],[FILIAL]],'[4]PETZ E ZEEDOG'!$B:$J,9,0),"")</f>
        <v/>
      </c>
      <c r="I685" t="str">
        <f>IFERROR(VLOOKUP(Filiais_Petz4[[#This Row],[FILIAL]],'[4]PETZ E ZEEDOG'!$B:$K,10,0),"")</f>
        <v/>
      </c>
      <c r="J685">
        <f>IFERROR(VLOOKUP(Filiais_Petz4[[#This Row],[FILIAL]],'[4]PETZ E ZEEDOG'!$B$2:$R$1103,11,0),"")</f>
        <v>0</v>
      </c>
      <c r="K685" s="89" t="str">
        <f>IFERROR(VLOOKUP(Filiais_Petz4[[#This Row],[FILIAL]],'[4]PETZ E ZEEDOG'!$B:$M,12,0),"")</f>
        <v/>
      </c>
      <c r="L685" t="str">
        <f>IFERROR(VLOOKUP(Filiais_Petz4[[#This Row],[FILIAL]],'[4]PETZ E ZEEDOG'!$B:$N,13,0),"")</f>
        <v/>
      </c>
      <c r="M685" t="str">
        <f>IFERROR(VLOOKUP(Filiais_Petz4[[#This Row],[FILIAL]],'[4]PETZ E ZEEDOG'!$B:$O,14,0),"")</f>
        <v/>
      </c>
      <c r="N685" t="str">
        <f>IFERROR(VLOOKUP(Filiais_Petz4[[#This Row],[FILIAL]],'[4]PETZ E ZEEDOG'!$B:$P,15,0),"")</f>
        <v>N</v>
      </c>
      <c r="O685" t="str">
        <f>IFERROR(VLOOKUP(Filiais_Petz4[[#This Row],[FILIAL]],'[4]PETZ E ZEEDOG'!$B:$Q,16,0),"")</f>
        <v/>
      </c>
      <c r="P685" t="str">
        <f>IFERROR(VLOOKUP(Filiais_Petz4[[#This Row],[FILIAL]],'[4]PETZ E ZEEDOG'!$B:$R,17,0),"")</f>
        <v/>
      </c>
      <c r="Q685" t="str">
        <f>IFERROR(VLOOKUP(Filiais_Petz4[[#This Row],[FILIAL]],'[4]PETZ E ZEEDOG'!$B:$C,2,0),"")</f>
        <v/>
      </c>
    </row>
    <row r="686" spans="1:17" ht="14.45" hidden="1" customHeight="1" x14ac:dyDescent="0.25">
      <c r="A686" t="s">
        <v>739</v>
      </c>
      <c r="B686" t="str">
        <f>IFERROR(VLOOKUP(Filiais_Petz4[[#This Row],[FILIAL]],'[4]PETZ E ZEEDOG'!$B:$D,3,0),"")</f>
        <v/>
      </c>
      <c r="C686" t="str">
        <f>IFERROR(VLOOKUP(Filiais_Petz4[[#This Row],[FILIAL]],'[4]PETZ E ZEEDOG'!$B:$E,4,0),"")</f>
        <v/>
      </c>
      <c r="D686" t="str">
        <f>IFERROR(VLOOKUP(Filiais_Petz4[[#This Row],[FILIAL]],'[4]PETZ E ZEEDOG'!$B:$F,5,0),"")</f>
        <v/>
      </c>
      <c r="E686" t="str">
        <f>IFERROR(VLOOKUP(Filiais_Petz4[[#This Row],[FILIAL]],'[4]PETZ E ZEEDOG'!$B:$G,6,0),"")</f>
        <v/>
      </c>
      <c r="F686" s="1">
        <f>IFERROR(VLOOKUP(Filiais_Petz4[[#This Row],[FILIAL]],'[4]PETZ E ZEEDOG'!$B:$H,7,0),"")</f>
        <v>0</v>
      </c>
      <c r="G686" t="str">
        <f>IFERROR(VLOOKUP(Filiais_Petz4[[#This Row],[FILIAL]],'[4]PETZ E ZEEDOG'!$B$2:$R$1103,8,0),"")</f>
        <v/>
      </c>
      <c r="H686" t="str">
        <f>IFERROR(VLOOKUP(Filiais_Petz4[[#This Row],[FILIAL]],'[4]PETZ E ZEEDOG'!$B:$J,9,0),"")</f>
        <v/>
      </c>
      <c r="I686" t="str">
        <f>IFERROR(VLOOKUP(Filiais_Petz4[[#This Row],[FILIAL]],'[4]PETZ E ZEEDOG'!$B:$K,10,0),"")</f>
        <v/>
      </c>
      <c r="J686">
        <f>IFERROR(VLOOKUP(Filiais_Petz4[[#This Row],[FILIAL]],'[4]PETZ E ZEEDOG'!$B$2:$R$1103,11,0),"")</f>
        <v>0</v>
      </c>
      <c r="K686" s="89" t="str">
        <f>IFERROR(VLOOKUP(Filiais_Petz4[[#This Row],[FILIAL]],'[4]PETZ E ZEEDOG'!$B:$M,12,0),"")</f>
        <v/>
      </c>
      <c r="L686" t="str">
        <f>IFERROR(VLOOKUP(Filiais_Petz4[[#This Row],[FILIAL]],'[4]PETZ E ZEEDOG'!$B:$N,13,0),"")</f>
        <v/>
      </c>
      <c r="M686" t="str">
        <f>IFERROR(VLOOKUP(Filiais_Petz4[[#This Row],[FILIAL]],'[4]PETZ E ZEEDOG'!$B:$O,14,0),"")</f>
        <v/>
      </c>
      <c r="N686" t="str">
        <f>IFERROR(VLOOKUP(Filiais_Petz4[[#This Row],[FILIAL]],'[4]PETZ E ZEEDOG'!$B:$P,15,0),"")</f>
        <v>N</v>
      </c>
      <c r="O686" t="str">
        <f>IFERROR(VLOOKUP(Filiais_Petz4[[#This Row],[FILIAL]],'[4]PETZ E ZEEDOG'!$B:$Q,16,0),"")</f>
        <v/>
      </c>
      <c r="P686" t="str">
        <f>IFERROR(VLOOKUP(Filiais_Petz4[[#This Row],[FILIAL]],'[4]PETZ E ZEEDOG'!$B:$R,17,0),"")</f>
        <v/>
      </c>
      <c r="Q686" t="str">
        <f>IFERROR(VLOOKUP(Filiais_Petz4[[#This Row],[FILIAL]],'[4]PETZ E ZEEDOG'!$B:$C,2,0),"")</f>
        <v/>
      </c>
    </row>
    <row r="687" spans="1:17" ht="14.45" hidden="1" customHeight="1" x14ac:dyDescent="0.25">
      <c r="A687" t="s">
        <v>740</v>
      </c>
      <c r="B687" t="str">
        <f>IFERROR(VLOOKUP(Filiais_Petz4[[#This Row],[FILIAL]],'[4]PETZ E ZEEDOG'!$B:$D,3,0),"")</f>
        <v/>
      </c>
      <c r="C687" t="str">
        <f>IFERROR(VLOOKUP(Filiais_Petz4[[#This Row],[FILIAL]],'[4]PETZ E ZEEDOG'!$B:$E,4,0),"")</f>
        <v/>
      </c>
      <c r="D687" t="str">
        <f>IFERROR(VLOOKUP(Filiais_Petz4[[#This Row],[FILIAL]],'[4]PETZ E ZEEDOG'!$B:$F,5,0),"")</f>
        <v/>
      </c>
      <c r="E687" t="str">
        <f>IFERROR(VLOOKUP(Filiais_Petz4[[#This Row],[FILIAL]],'[4]PETZ E ZEEDOG'!$B:$G,6,0),"")</f>
        <v/>
      </c>
      <c r="F687" s="1">
        <f>IFERROR(VLOOKUP(Filiais_Petz4[[#This Row],[FILIAL]],'[4]PETZ E ZEEDOG'!$B:$H,7,0),"")</f>
        <v>0</v>
      </c>
      <c r="G687" t="str">
        <f>IFERROR(VLOOKUP(Filiais_Petz4[[#This Row],[FILIAL]],'[4]PETZ E ZEEDOG'!$B$2:$R$1103,8,0),"")</f>
        <v/>
      </c>
      <c r="H687" t="str">
        <f>IFERROR(VLOOKUP(Filiais_Petz4[[#This Row],[FILIAL]],'[4]PETZ E ZEEDOG'!$B:$J,9,0),"")</f>
        <v/>
      </c>
      <c r="I687" t="str">
        <f>IFERROR(VLOOKUP(Filiais_Petz4[[#This Row],[FILIAL]],'[4]PETZ E ZEEDOG'!$B:$K,10,0),"")</f>
        <v/>
      </c>
      <c r="J687">
        <f>IFERROR(VLOOKUP(Filiais_Petz4[[#This Row],[FILIAL]],'[4]PETZ E ZEEDOG'!$B$2:$R$1103,11,0),"")</f>
        <v>0</v>
      </c>
      <c r="K687" s="89" t="str">
        <f>IFERROR(VLOOKUP(Filiais_Petz4[[#This Row],[FILIAL]],'[4]PETZ E ZEEDOG'!$B:$M,12,0),"")</f>
        <v/>
      </c>
      <c r="L687" t="str">
        <f>IFERROR(VLOOKUP(Filiais_Petz4[[#This Row],[FILIAL]],'[4]PETZ E ZEEDOG'!$B:$N,13,0),"")</f>
        <v/>
      </c>
      <c r="M687" t="str">
        <f>IFERROR(VLOOKUP(Filiais_Petz4[[#This Row],[FILIAL]],'[4]PETZ E ZEEDOG'!$B:$O,14,0),"")</f>
        <v/>
      </c>
      <c r="N687" t="str">
        <f>IFERROR(VLOOKUP(Filiais_Petz4[[#This Row],[FILIAL]],'[4]PETZ E ZEEDOG'!$B:$P,15,0),"")</f>
        <v>N</v>
      </c>
      <c r="O687" t="str">
        <f>IFERROR(VLOOKUP(Filiais_Petz4[[#This Row],[FILIAL]],'[4]PETZ E ZEEDOG'!$B:$Q,16,0),"")</f>
        <v/>
      </c>
      <c r="P687" t="str">
        <f>IFERROR(VLOOKUP(Filiais_Petz4[[#This Row],[FILIAL]],'[4]PETZ E ZEEDOG'!$B:$R,17,0),"")</f>
        <v/>
      </c>
      <c r="Q687" t="str">
        <f>IFERROR(VLOOKUP(Filiais_Petz4[[#This Row],[FILIAL]],'[4]PETZ E ZEEDOG'!$B:$C,2,0),"")</f>
        <v/>
      </c>
    </row>
    <row r="688" spans="1:17" ht="14.45" hidden="1" customHeight="1" x14ac:dyDescent="0.25">
      <c r="A688" t="s">
        <v>741</v>
      </c>
      <c r="B688" t="str">
        <f>IFERROR(VLOOKUP(Filiais_Petz4[[#This Row],[FILIAL]],'[4]PETZ E ZEEDOG'!$B:$D,3,0),"")</f>
        <v/>
      </c>
      <c r="C688" t="str">
        <f>IFERROR(VLOOKUP(Filiais_Petz4[[#This Row],[FILIAL]],'[4]PETZ E ZEEDOG'!$B:$E,4,0),"")</f>
        <v/>
      </c>
      <c r="D688" t="str">
        <f>IFERROR(VLOOKUP(Filiais_Petz4[[#This Row],[FILIAL]],'[4]PETZ E ZEEDOG'!$B:$F,5,0),"")</f>
        <v/>
      </c>
      <c r="E688" t="str">
        <f>IFERROR(VLOOKUP(Filiais_Petz4[[#This Row],[FILIAL]],'[4]PETZ E ZEEDOG'!$B:$G,6,0),"")</f>
        <v/>
      </c>
      <c r="F688" s="1">
        <f>IFERROR(VLOOKUP(Filiais_Petz4[[#This Row],[FILIAL]],'[4]PETZ E ZEEDOG'!$B:$H,7,0),"")</f>
        <v>0</v>
      </c>
      <c r="G688" t="str">
        <f>IFERROR(VLOOKUP(Filiais_Petz4[[#This Row],[FILIAL]],'[4]PETZ E ZEEDOG'!$B$2:$R$1103,8,0),"")</f>
        <v/>
      </c>
      <c r="H688" t="str">
        <f>IFERROR(VLOOKUP(Filiais_Petz4[[#This Row],[FILIAL]],'[4]PETZ E ZEEDOG'!$B:$J,9,0),"")</f>
        <v/>
      </c>
      <c r="I688" t="str">
        <f>IFERROR(VLOOKUP(Filiais_Petz4[[#This Row],[FILIAL]],'[4]PETZ E ZEEDOG'!$B:$K,10,0),"")</f>
        <v/>
      </c>
      <c r="J688">
        <f>IFERROR(VLOOKUP(Filiais_Petz4[[#This Row],[FILIAL]],'[4]PETZ E ZEEDOG'!$B$2:$R$1103,11,0),"")</f>
        <v>0</v>
      </c>
      <c r="K688" s="89" t="str">
        <f>IFERROR(VLOOKUP(Filiais_Petz4[[#This Row],[FILIAL]],'[4]PETZ E ZEEDOG'!$B:$M,12,0),"")</f>
        <v/>
      </c>
      <c r="L688" t="str">
        <f>IFERROR(VLOOKUP(Filiais_Petz4[[#This Row],[FILIAL]],'[4]PETZ E ZEEDOG'!$B:$N,13,0),"")</f>
        <v/>
      </c>
      <c r="M688" t="str">
        <f>IFERROR(VLOOKUP(Filiais_Petz4[[#This Row],[FILIAL]],'[4]PETZ E ZEEDOG'!$B:$O,14,0),"")</f>
        <v/>
      </c>
      <c r="N688" t="str">
        <f>IFERROR(VLOOKUP(Filiais_Petz4[[#This Row],[FILIAL]],'[4]PETZ E ZEEDOG'!$B:$P,15,0),"")</f>
        <v>N</v>
      </c>
      <c r="O688" t="str">
        <f>IFERROR(VLOOKUP(Filiais_Petz4[[#This Row],[FILIAL]],'[4]PETZ E ZEEDOG'!$B:$Q,16,0),"")</f>
        <v/>
      </c>
      <c r="P688" t="str">
        <f>IFERROR(VLOOKUP(Filiais_Petz4[[#This Row],[FILIAL]],'[4]PETZ E ZEEDOG'!$B:$R,17,0),"")</f>
        <v/>
      </c>
      <c r="Q688" t="str">
        <f>IFERROR(VLOOKUP(Filiais_Petz4[[#This Row],[FILIAL]],'[4]PETZ E ZEEDOG'!$B:$C,2,0),"")</f>
        <v/>
      </c>
    </row>
    <row r="689" spans="1:17" ht="14.45" hidden="1" customHeight="1" x14ac:dyDescent="0.25">
      <c r="A689" t="s">
        <v>742</v>
      </c>
      <c r="B689" t="str">
        <f>IFERROR(VLOOKUP(Filiais_Petz4[[#This Row],[FILIAL]],'[4]PETZ E ZEEDOG'!$B:$D,3,0),"")</f>
        <v/>
      </c>
      <c r="C689" t="str">
        <f>IFERROR(VLOOKUP(Filiais_Petz4[[#This Row],[FILIAL]],'[4]PETZ E ZEEDOG'!$B:$E,4,0),"")</f>
        <v/>
      </c>
      <c r="D689" t="str">
        <f>IFERROR(VLOOKUP(Filiais_Petz4[[#This Row],[FILIAL]],'[4]PETZ E ZEEDOG'!$B:$F,5,0),"")</f>
        <v/>
      </c>
      <c r="E689" t="str">
        <f>IFERROR(VLOOKUP(Filiais_Petz4[[#This Row],[FILIAL]],'[4]PETZ E ZEEDOG'!$B:$G,6,0),"")</f>
        <v/>
      </c>
      <c r="F689" s="1">
        <f>IFERROR(VLOOKUP(Filiais_Petz4[[#This Row],[FILIAL]],'[4]PETZ E ZEEDOG'!$B:$H,7,0),"")</f>
        <v>0</v>
      </c>
      <c r="G689" t="str">
        <f>IFERROR(VLOOKUP(Filiais_Petz4[[#This Row],[FILIAL]],'[4]PETZ E ZEEDOG'!$B$2:$R$1103,8,0),"")</f>
        <v/>
      </c>
      <c r="H689" t="str">
        <f>IFERROR(VLOOKUP(Filiais_Petz4[[#This Row],[FILIAL]],'[4]PETZ E ZEEDOG'!$B:$J,9,0),"")</f>
        <v/>
      </c>
      <c r="I689" t="str">
        <f>IFERROR(VLOOKUP(Filiais_Petz4[[#This Row],[FILIAL]],'[4]PETZ E ZEEDOG'!$B:$K,10,0),"")</f>
        <v/>
      </c>
      <c r="J689">
        <f>IFERROR(VLOOKUP(Filiais_Petz4[[#This Row],[FILIAL]],'[4]PETZ E ZEEDOG'!$B$2:$R$1103,11,0),"")</f>
        <v>0</v>
      </c>
      <c r="K689" s="89" t="str">
        <f>IFERROR(VLOOKUP(Filiais_Petz4[[#This Row],[FILIAL]],'[4]PETZ E ZEEDOG'!$B:$M,12,0),"")</f>
        <v/>
      </c>
      <c r="L689" t="str">
        <f>IFERROR(VLOOKUP(Filiais_Petz4[[#This Row],[FILIAL]],'[4]PETZ E ZEEDOG'!$B:$N,13,0),"")</f>
        <v/>
      </c>
      <c r="M689" t="str">
        <f>IFERROR(VLOOKUP(Filiais_Petz4[[#This Row],[FILIAL]],'[4]PETZ E ZEEDOG'!$B:$O,14,0),"")</f>
        <v/>
      </c>
      <c r="N689" t="str">
        <f>IFERROR(VLOOKUP(Filiais_Petz4[[#This Row],[FILIAL]],'[4]PETZ E ZEEDOG'!$B:$P,15,0),"")</f>
        <v>N</v>
      </c>
      <c r="O689" t="str">
        <f>IFERROR(VLOOKUP(Filiais_Petz4[[#This Row],[FILIAL]],'[4]PETZ E ZEEDOG'!$B:$Q,16,0),"")</f>
        <v/>
      </c>
      <c r="P689" t="str">
        <f>IFERROR(VLOOKUP(Filiais_Petz4[[#This Row],[FILIAL]],'[4]PETZ E ZEEDOG'!$B:$R,17,0),"")</f>
        <v/>
      </c>
      <c r="Q689" t="str">
        <f>IFERROR(VLOOKUP(Filiais_Petz4[[#This Row],[FILIAL]],'[4]PETZ E ZEEDOG'!$B:$C,2,0),"")</f>
        <v/>
      </c>
    </row>
    <row r="690" spans="1:17" ht="14.45" hidden="1" customHeight="1" x14ac:dyDescent="0.25">
      <c r="A690" t="s">
        <v>743</v>
      </c>
      <c r="B690" t="str">
        <f>IFERROR(VLOOKUP(Filiais_Petz4[[#This Row],[FILIAL]],'[4]PETZ E ZEEDOG'!$B:$D,3,0),"")</f>
        <v/>
      </c>
      <c r="C690" t="str">
        <f>IFERROR(VLOOKUP(Filiais_Petz4[[#This Row],[FILIAL]],'[4]PETZ E ZEEDOG'!$B:$E,4,0),"")</f>
        <v/>
      </c>
      <c r="D690" t="str">
        <f>IFERROR(VLOOKUP(Filiais_Petz4[[#This Row],[FILIAL]],'[4]PETZ E ZEEDOG'!$B:$F,5,0),"")</f>
        <v/>
      </c>
      <c r="E690" t="str">
        <f>IFERROR(VLOOKUP(Filiais_Petz4[[#This Row],[FILIAL]],'[4]PETZ E ZEEDOG'!$B:$G,6,0),"")</f>
        <v/>
      </c>
      <c r="F690" s="1">
        <f>IFERROR(VLOOKUP(Filiais_Petz4[[#This Row],[FILIAL]],'[4]PETZ E ZEEDOG'!$B:$H,7,0),"")</f>
        <v>0</v>
      </c>
      <c r="G690" t="str">
        <f>IFERROR(VLOOKUP(Filiais_Petz4[[#This Row],[FILIAL]],'[4]PETZ E ZEEDOG'!$B$2:$R$1103,8,0),"")</f>
        <v/>
      </c>
      <c r="H690" t="str">
        <f>IFERROR(VLOOKUP(Filiais_Petz4[[#This Row],[FILIAL]],'[4]PETZ E ZEEDOG'!$B:$J,9,0),"")</f>
        <v/>
      </c>
      <c r="I690" t="str">
        <f>IFERROR(VLOOKUP(Filiais_Petz4[[#This Row],[FILIAL]],'[4]PETZ E ZEEDOG'!$B:$K,10,0),"")</f>
        <v/>
      </c>
      <c r="J690">
        <f>IFERROR(VLOOKUP(Filiais_Petz4[[#This Row],[FILIAL]],'[4]PETZ E ZEEDOG'!$B$2:$R$1103,11,0),"")</f>
        <v>0</v>
      </c>
      <c r="K690" s="89" t="str">
        <f>IFERROR(VLOOKUP(Filiais_Petz4[[#This Row],[FILIAL]],'[4]PETZ E ZEEDOG'!$B:$M,12,0),"")</f>
        <v/>
      </c>
      <c r="L690" t="str">
        <f>IFERROR(VLOOKUP(Filiais_Petz4[[#This Row],[FILIAL]],'[4]PETZ E ZEEDOG'!$B:$N,13,0),"")</f>
        <v/>
      </c>
      <c r="M690" t="str">
        <f>IFERROR(VLOOKUP(Filiais_Petz4[[#This Row],[FILIAL]],'[4]PETZ E ZEEDOG'!$B:$O,14,0),"")</f>
        <v/>
      </c>
      <c r="N690" t="str">
        <f>IFERROR(VLOOKUP(Filiais_Petz4[[#This Row],[FILIAL]],'[4]PETZ E ZEEDOG'!$B:$P,15,0),"")</f>
        <v>N</v>
      </c>
      <c r="O690" t="str">
        <f>IFERROR(VLOOKUP(Filiais_Petz4[[#This Row],[FILIAL]],'[4]PETZ E ZEEDOG'!$B:$Q,16,0),"")</f>
        <v/>
      </c>
      <c r="P690" t="str">
        <f>IFERROR(VLOOKUP(Filiais_Petz4[[#This Row],[FILIAL]],'[4]PETZ E ZEEDOG'!$B:$R,17,0),"")</f>
        <v/>
      </c>
      <c r="Q690" t="str">
        <f>IFERROR(VLOOKUP(Filiais_Petz4[[#This Row],[FILIAL]],'[4]PETZ E ZEEDOG'!$B:$C,2,0),"")</f>
        <v/>
      </c>
    </row>
    <row r="691" spans="1:17" ht="14.45" hidden="1" customHeight="1" x14ac:dyDescent="0.25">
      <c r="A691" t="s">
        <v>744</v>
      </c>
      <c r="B691" t="str">
        <f>IFERROR(VLOOKUP(Filiais_Petz4[[#This Row],[FILIAL]],'[4]PETZ E ZEEDOG'!$B:$D,3,0),"")</f>
        <v/>
      </c>
      <c r="C691" t="str">
        <f>IFERROR(VLOOKUP(Filiais_Petz4[[#This Row],[FILIAL]],'[4]PETZ E ZEEDOG'!$B:$E,4,0),"")</f>
        <v/>
      </c>
      <c r="D691" t="str">
        <f>IFERROR(VLOOKUP(Filiais_Petz4[[#This Row],[FILIAL]],'[4]PETZ E ZEEDOG'!$B:$F,5,0),"")</f>
        <v/>
      </c>
      <c r="E691" t="str">
        <f>IFERROR(VLOOKUP(Filiais_Petz4[[#This Row],[FILIAL]],'[4]PETZ E ZEEDOG'!$B:$G,6,0),"")</f>
        <v/>
      </c>
      <c r="F691" s="1">
        <f>IFERROR(VLOOKUP(Filiais_Petz4[[#This Row],[FILIAL]],'[4]PETZ E ZEEDOG'!$B:$H,7,0),"")</f>
        <v>0</v>
      </c>
      <c r="G691" t="str">
        <f>IFERROR(VLOOKUP(Filiais_Petz4[[#This Row],[FILIAL]],'[4]PETZ E ZEEDOG'!$B$2:$R$1103,8,0),"")</f>
        <v/>
      </c>
      <c r="H691" t="str">
        <f>IFERROR(VLOOKUP(Filiais_Petz4[[#This Row],[FILIAL]],'[4]PETZ E ZEEDOG'!$B:$J,9,0),"")</f>
        <v/>
      </c>
      <c r="I691" t="str">
        <f>IFERROR(VLOOKUP(Filiais_Petz4[[#This Row],[FILIAL]],'[4]PETZ E ZEEDOG'!$B:$K,10,0),"")</f>
        <v/>
      </c>
      <c r="J691">
        <f>IFERROR(VLOOKUP(Filiais_Petz4[[#This Row],[FILIAL]],'[4]PETZ E ZEEDOG'!$B$2:$R$1103,11,0),"")</f>
        <v>0</v>
      </c>
      <c r="K691" s="89" t="str">
        <f>IFERROR(VLOOKUP(Filiais_Petz4[[#This Row],[FILIAL]],'[4]PETZ E ZEEDOG'!$B:$M,12,0),"")</f>
        <v/>
      </c>
      <c r="L691" t="str">
        <f>IFERROR(VLOOKUP(Filiais_Petz4[[#This Row],[FILIAL]],'[4]PETZ E ZEEDOG'!$B:$N,13,0),"")</f>
        <v/>
      </c>
      <c r="M691" t="str">
        <f>IFERROR(VLOOKUP(Filiais_Petz4[[#This Row],[FILIAL]],'[4]PETZ E ZEEDOG'!$B:$O,14,0),"")</f>
        <v/>
      </c>
      <c r="N691" t="str">
        <f>IFERROR(VLOOKUP(Filiais_Petz4[[#This Row],[FILIAL]],'[4]PETZ E ZEEDOG'!$B:$P,15,0),"")</f>
        <v>N</v>
      </c>
      <c r="O691" t="str">
        <f>IFERROR(VLOOKUP(Filiais_Petz4[[#This Row],[FILIAL]],'[4]PETZ E ZEEDOG'!$B:$Q,16,0),"")</f>
        <v/>
      </c>
      <c r="P691" t="str">
        <f>IFERROR(VLOOKUP(Filiais_Petz4[[#This Row],[FILIAL]],'[4]PETZ E ZEEDOG'!$B:$R,17,0),"")</f>
        <v/>
      </c>
      <c r="Q691" t="str">
        <f>IFERROR(VLOOKUP(Filiais_Petz4[[#This Row],[FILIAL]],'[4]PETZ E ZEEDOG'!$B:$C,2,0),"")</f>
        <v/>
      </c>
    </row>
    <row r="692" spans="1:17" ht="14.45" hidden="1" customHeight="1" x14ac:dyDescent="0.25">
      <c r="A692" t="s">
        <v>745</v>
      </c>
      <c r="B692" t="str">
        <f>IFERROR(VLOOKUP(Filiais_Petz4[[#This Row],[FILIAL]],'[4]PETZ E ZEEDOG'!$B:$D,3,0),"")</f>
        <v/>
      </c>
      <c r="C692" t="str">
        <f>IFERROR(VLOOKUP(Filiais_Petz4[[#This Row],[FILIAL]],'[4]PETZ E ZEEDOG'!$B:$E,4,0),"")</f>
        <v/>
      </c>
      <c r="D692" t="str">
        <f>IFERROR(VLOOKUP(Filiais_Petz4[[#This Row],[FILIAL]],'[4]PETZ E ZEEDOG'!$B:$F,5,0),"")</f>
        <v/>
      </c>
      <c r="E692" t="str">
        <f>IFERROR(VLOOKUP(Filiais_Petz4[[#This Row],[FILIAL]],'[4]PETZ E ZEEDOG'!$B:$G,6,0),"")</f>
        <v/>
      </c>
      <c r="F692" s="1">
        <f>IFERROR(VLOOKUP(Filiais_Petz4[[#This Row],[FILIAL]],'[4]PETZ E ZEEDOG'!$B:$H,7,0),"")</f>
        <v>0</v>
      </c>
      <c r="G692" t="str">
        <f>IFERROR(VLOOKUP(Filiais_Petz4[[#This Row],[FILIAL]],'[4]PETZ E ZEEDOG'!$B$2:$R$1103,8,0),"")</f>
        <v/>
      </c>
      <c r="H692" t="str">
        <f>IFERROR(VLOOKUP(Filiais_Petz4[[#This Row],[FILIAL]],'[4]PETZ E ZEEDOG'!$B:$J,9,0),"")</f>
        <v/>
      </c>
      <c r="I692" t="str">
        <f>IFERROR(VLOOKUP(Filiais_Petz4[[#This Row],[FILIAL]],'[4]PETZ E ZEEDOG'!$B:$K,10,0),"")</f>
        <v/>
      </c>
      <c r="J692">
        <f>IFERROR(VLOOKUP(Filiais_Petz4[[#This Row],[FILIAL]],'[4]PETZ E ZEEDOG'!$B$2:$R$1103,11,0),"")</f>
        <v>0</v>
      </c>
      <c r="K692" s="89" t="str">
        <f>IFERROR(VLOOKUP(Filiais_Petz4[[#This Row],[FILIAL]],'[4]PETZ E ZEEDOG'!$B:$M,12,0),"")</f>
        <v/>
      </c>
      <c r="L692" t="str">
        <f>IFERROR(VLOOKUP(Filiais_Petz4[[#This Row],[FILIAL]],'[4]PETZ E ZEEDOG'!$B:$N,13,0),"")</f>
        <v/>
      </c>
      <c r="M692" t="str">
        <f>IFERROR(VLOOKUP(Filiais_Petz4[[#This Row],[FILIAL]],'[4]PETZ E ZEEDOG'!$B:$O,14,0),"")</f>
        <v/>
      </c>
      <c r="N692" t="str">
        <f>IFERROR(VLOOKUP(Filiais_Petz4[[#This Row],[FILIAL]],'[4]PETZ E ZEEDOG'!$B:$P,15,0),"")</f>
        <v>N</v>
      </c>
      <c r="O692" t="str">
        <f>IFERROR(VLOOKUP(Filiais_Petz4[[#This Row],[FILIAL]],'[4]PETZ E ZEEDOG'!$B:$Q,16,0),"")</f>
        <v/>
      </c>
      <c r="P692" t="str">
        <f>IFERROR(VLOOKUP(Filiais_Petz4[[#This Row],[FILIAL]],'[4]PETZ E ZEEDOG'!$B:$R,17,0),"")</f>
        <v/>
      </c>
      <c r="Q692" t="str">
        <f>IFERROR(VLOOKUP(Filiais_Petz4[[#This Row],[FILIAL]],'[4]PETZ E ZEEDOG'!$B:$C,2,0),"")</f>
        <v/>
      </c>
    </row>
    <row r="693" spans="1:17" ht="14.45" hidden="1" customHeight="1" x14ac:dyDescent="0.25">
      <c r="A693" t="s">
        <v>746</v>
      </c>
      <c r="B693" t="str">
        <f>IFERROR(VLOOKUP(Filiais_Petz4[[#This Row],[FILIAL]],'[4]PETZ E ZEEDOG'!$B:$D,3,0),"")</f>
        <v/>
      </c>
      <c r="C693" t="str">
        <f>IFERROR(VLOOKUP(Filiais_Petz4[[#This Row],[FILIAL]],'[4]PETZ E ZEEDOG'!$B:$E,4,0),"")</f>
        <v/>
      </c>
      <c r="D693" t="str">
        <f>IFERROR(VLOOKUP(Filiais_Petz4[[#This Row],[FILIAL]],'[4]PETZ E ZEEDOG'!$B:$F,5,0),"")</f>
        <v/>
      </c>
      <c r="E693" t="str">
        <f>IFERROR(VLOOKUP(Filiais_Petz4[[#This Row],[FILIAL]],'[4]PETZ E ZEEDOG'!$B:$G,6,0),"")</f>
        <v/>
      </c>
      <c r="F693" s="1">
        <f>IFERROR(VLOOKUP(Filiais_Petz4[[#This Row],[FILIAL]],'[4]PETZ E ZEEDOG'!$B:$H,7,0),"")</f>
        <v>0</v>
      </c>
      <c r="G693" t="str">
        <f>IFERROR(VLOOKUP(Filiais_Petz4[[#This Row],[FILIAL]],'[4]PETZ E ZEEDOG'!$B$2:$R$1103,8,0),"")</f>
        <v/>
      </c>
      <c r="H693" t="str">
        <f>IFERROR(VLOOKUP(Filiais_Petz4[[#This Row],[FILIAL]],'[4]PETZ E ZEEDOG'!$B:$J,9,0),"")</f>
        <v/>
      </c>
      <c r="I693" t="str">
        <f>IFERROR(VLOOKUP(Filiais_Petz4[[#This Row],[FILIAL]],'[4]PETZ E ZEEDOG'!$B:$K,10,0),"")</f>
        <v/>
      </c>
      <c r="J693">
        <f>IFERROR(VLOOKUP(Filiais_Petz4[[#This Row],[FILIAL]],'[4]PETZ E ZEEDOG'!$B$2:$R$1103,11,0),"")</f>
        <v>0</v>
      </c>
      <c r="K693" s="89" t="str">
        <f>IFERROR(VLOOKUP(Filiais_Petz4[[#This Row],[FILIAL]],'[4]PETZ E ZEEDOG'!$B:$M,12,0),"")</f>
        <v/>
      </c>
      <c r="L693" t="str">
        <f>IFERROR(VLOOKUP(Filiais_Petz4[[#This Row],[FILIAL]],'[4]PETZ E ZEEDOG'!$B:$N,13,0),"")</f>
        <v/>
      </c>
      <c r="M693" t="str">
        <f>IFERROR(VLOOKUP(Filiais_Petz4[[#This Row],[FILIAL]],'[4]PETZ E ZEEDOG'!$B:$O,14,0),"")</f>
        <v/>
      </c>
      <c r="N693" t="str">
        <f>IFERROR(VLOOKUP(Filiais_Petz4[[#This Row],[FILIAL]],'[4]PETZ E ZEEDOG'!$B:$P,15,0),"")</f>
        <v>N</v>
      </c>
      <c r="O693" t="str">
        <f>IFERROR(VLOOKUP(Filiais_Petz4[[#This Row],[FILIAL]],'[4]PETZ E ZEEDOG'!$B:$Q,16,0),"")</f>
        <v/>
      </c>
      <c r="P693" t="str">
        <f>IFERROR(VLOOKUP(Filiais_Petz4[[#This Row],[FILIAL]],'[4]PETZ E ZEEDOG'!$B:$R,17,0),"")</f>
        <v/>
      </c>
      <c r="Q693" t="str">
        <f>IFERROR(VLOOKUP(Filiais_Petz4[[#This Row],[FILIAL]],'[4]PETZ E ZEEDOG'!$B:$C,2,0),"")</f>
        <v/>
      </c>
    </row>
    <row r="694" spans="1:17" ht="14.45" hidden="1" customHeight="1" x14ac:dyDescent="0.25">
      <c r="A694" t="s">
        <v>747</v>
      </c>
      <c r="B694" t="str">
        <f>IFERROR(VLOOKUP(Filiais_Petz4[[#This Row],[FILIAL]],'[4]PETZ E ZEEDOG'!$B:$D,3,0),"")</f>
        <v/>
      </c>
      <c r="C694" t="str">
        <f>IFERROR(VLOOKUP(Filiais_Petz4[[#This Row],[FILIAL]],'[4]PETZ E ZEEDOG'!$B:$E,4,0),"")</f>
        <v/>
      </c>
      <c r="D694" t="str">
        <f>IFERROR(VLOOKUP(Filiais_Petz4[[#This Row],[FILIAL]],'[4]PETZ E ZEEDOG'!$B:$F,5,0),"")</f>
        <v/>
      </c>
      <c r="E694" t="str">
        <f>IFERROR(VLOOKUP(Filiais_Petz4[[#This Row],[FILIAL]],'[4]PETZ E ZEEDOG'!$B:$G,6,0),"")</f>
        <v/>
      </c>
      <c r="F694" s="1">
        <f>IFERROR(VLOOKUP(Filiais_Petz4[[#This Row],[FILIAL]],'[4]PETZ E ZEEDOG'!$B:$H,7,0),"")</f>
        <v>0</v>
      </c>
      <c r="G694" t="str">
        <f>IFERROR(VLOOKUP(Filiais_Petz4[[#This Row],[FILIAL]],'[4]PETZ E ZEEDOG'!$B$2:$R$1103,8,0),"")</f>
        <v/>
      </c>
      <c r="H694" t="str">
        <f>IFERROR(VLOOKUP(Filiais_Petz4[[#This Row],[FILIAL]],'[4]PETZ E ZEEDOG'!$B:$J,9,0),"")</f>
        <v/>
      </c>
      <c r="I694" t="str">
        <f>IFERROR(VLOOKUP(Filiais_Petz4[[#This Row],[FILIAL]],'[4]PETZ E ZEEDOG'!$B:$K,10,0),"")</f>
        <v/>
      </c>
      <c r="J694">
        <f>IFERROR(VLOOKUP(Filiais_Petz4[[#This Row],[FILIAL]],'[4]PETZ E ZEEDOG'!$B$2:$R$1103,11,0),"")</f>
        <v>0</v>
      </c>
      <c r="K694" s="89" t="str">
        <f>IFERROR(VLOOKUP(Filiais_Petz4[[#This Row],[FILIAL]],'[4]PETZ E ZEEDOG'!$B:$M,12,0),"")</f>
        <v/>
      </c>
      <c r="L694" t="str">
        <f>IFERROR(VLOOKUP(Filiais_Petz4[[#This Row],[FILIAL]],'[4]PETZ E ZEEDOG'!$B:$N,13,0),"")</f>
        <v/>
      </c>
      <c r="M694" t="str">
        <f>IFERROR(VLOOKUP(Filiais_Petz4[[#This Row],[FILIAL]],'[4]PETZ E ZEEDOG'!$B:$O,14,0),"")</f>
        <v/>
      </c>
      <c r="N694" t="str">
        <f>IFERROR(VLOOKUP(Filiais_Petz4[[#This Row],[FILIAL]],'[4]PETZ E ZEEDOG'!$B:$P,15,0),"")</f>
        <v>N</v>
      </c>
      <c r="O694" t="str">
        <f>IFERROR(VLOOKUP(Filiais_Petz4[[#This Row],[FILIAL]],'[4]PETZ E ZEEDOG'!$B:$Q,16,0),"")</f>
        <v/>
      </c>
      <c r="P694" t="str">
        <f>IFERROR(VLOOKUP(Filiais_Petz4[[#This Row],[FILIAL]],'[4]PETZ E ZEEDOG'!$B:$R,17,0),"")</f>
        <v/>
      </c>
      <c r="Q694" t="str">
        <f>IFERROR(VLOOKUP(Filiais_Petz4[[#This Row],[FILIAL]],'[4]PETZ E ZEEDOG'!$B:$C,2,0),"")</f>
        <v/>
      </c>
    </row>
    <row r="695" spans="1:17" ht="14.45" hidden="1" customHeight="1" x14ac:dyDescent="0.25">
      <c r="A695" t="s">
        <v>748</v>
      </c>
      <c r="B695" t="str">
        <f>IFERROR(VLOOKUP(Filiais_Petz4[[#This Row],[FILIAL]],'[4]PETZ E ZEEDOG'!$B:$D,3,0),"")</f>
        <v/>
      </c>
      <c r="C695" t="str">
        <f>IFERROR(VLOOKUP(Filiais_Petz4[[#This Row],[FILIAL]],'[4]PETZ E ZEEDOG'!$B:$E,4,0),"")</f>
        <v/>
      </c>
      <c r="D695" t="str">
        <f>IFERROR(VLOOKUP(Filiais_Petz4[[#This Row],[FILIAL]],'[4]PETZ E ZEEDOG'!$B:$F,5,0),"")</f>
        <v/>
      </c>
      <c r="E695" t="str">
        <f>IFERROR(VLOOKUP(Filiais_Petz4[[#This Row],[FILIAL]],'[4]PETZ E ZEEDOG'!$B:$G,6,0),"")</f>
        <v/>
      </c>
      <c r="F695" s="1">
        <f>IFERROR(VLOOKUP(Filiais_Petz4[[#This Row],[FILIAL]],'[4]PETZ E ZEEDOG'!$B:$H,7,0),"")</f>
        <v>0</v>
      </c>
      <c r="G695" t="str">
        <f>IFERROR(VLOOKUP(Filiais_Petz4[[#This Row],[FILIAL]],'[4]PETZ E ZEEDOG'!$B$2:$R$1103,8,0),"")</f>
        <v/>
      </c>
      <c r="H695" t="str">
        <f>IFERROR(VLOOKUP(Filiais_Petz4[[#This Row],[FILIAL]],'[4]PETZ E ZEEDOG'!$B:$J,9,0),"")</f>
        <v/>
      </c>
      <c r="I695" t="str">
        <f>IFERROR(VLOOKUP(Filiais_Petz4[[#This Row],[FILIAL]],'[4]PETZ E ZEEDOG'!$B:$K,10,0),"")</f>
        <v/>
      </c>
      <c r="J695">
        <f>IFERROR(VLOOKUP(Filiais_Petz4[[#This Row],[FILIAL]],'[4]PETZ E ZEEDOG'!$B$2:$R$1103,11,0),"")</f>
        <v>0</v>
      </c>
      <c r="K695" s="89" t="str">
        <f>IFERROR(VLOOKUP(Filiais_Petz4[[#This Row],[FILIAL]],'[4]PETZ E ZEEDOG'!$B:$M,12,0),"")</f>
        <v/>
      </c>
      <c r="L695" t="str">
        <f>IFERROR(VLOOKUP(Filiais_Petz4[[#This Row],[FILIAL]],'[4]PETZ E ZEEDOG'!$B:$N,13,0),"")</f>
        <v/>
      </c>
      <c r="M695" t="str">
        <f>IFERROR(VLOOKUP(Filiais_Petz4[[#This Row],[FILIAL]],'[4]PETZ E ZEEDOG'!$B:$O,14,0),"")</f>
        <v/>
      </c>
      <c r="N695" t="str">
        <f>IFERROR(VLOOKUP(Filiais_Petz4[[#This Row],[FILIAL]],'[4]PETZ E ZEEDOG'!$B:$P,15,0),"")</f>
        <v>N</v>
      </c>
      <c r="O695" t="str">
        <f>IFERROR(VLOOKUP(Filiais_Petz4[[#This Row],[FILIAL]],'[4]PETZ E ZEEDOG'!$B:$Q,16,0),"")</f>
        <v/>
      </c>
      <c r="P695" t="str">
        <f>IFERROR(VLOOKUP(Filiais_Petz4[[#This Row],[FILIAL]],'[4]PETZ E ZEEDOG'!$B:$R,17,0),"")</f>
        <v/>
      </c>
      <c r="Q695" t="str">
        <f>IFERROR(VLOOKUP(Filiais_Petz4[[#This Row],[FILIAL]],'[4]PETZ E ZEEDOG'!$B:$C,2,0),"")</f>
        <v/>
      </c>
    </row>
    <row r="696" spans="1:17" ht="14.45" hidden="1" customHeight="1" x14ac:dyDescent="0.25">
      <c r="A696" t="s">
        <v>749</v>
      </c>
      <c r="B696" t="str">
        <f>IFERROR(VLOOKUP(Filiais_Petz4[[#This Row],[FILIAL]],'[4]PETZ E ZEEDOG'!$B:$D,3,0),"")</f>
        <v/>
      </c>
      <c r="C696" t="str">
        <f>IFERROR(VLOOKUP(Filiais_Petz4[[#This Row],[FILIAL]],'[4]PETZ E ZEEDOG'!$B:$E,4,0),"")</f>
        <v/>
      </c>
      <c r="D696" t="str">
        <f>IFERROR(VLOOKUP(Filiais_Petz4[[#This Row],[FILIAL]],'[4]PETZ E ZEEDOG'!$B:$F,5,0),"")</f>
        <v/>
      </c>
      <c r="E696" t="str">
        <f>IFERROR(VLOOKUP(Filiais_Petz4[[#This Row],[FILIAL]],'[4]PETZ E ZEEDOG'!$B:$G,6,0),"")</f>
        <v/>
      </c>
      <c r="F696" s="1">
        <f>IFERROR(VLOOKUP(Filiais_Petz4[[#This Row],[FILIAL]],'[4]PETZ E ZEEDOG'!$B:$H,7,0),"")</f>
        <v>0</v>
      </c>
      <c r="G696" t="str">
        <f>IFERROR(VLOOKUP(Filiais_Petz4[[#This Row],[FILIAL]],'[4]PETZ E ZEEDOG'!$B$2:$R$1103,8,0),"")</f>
        <v/>
      </c>
      <c r="H696" t="str">
        <f>IFERROR(VLOOKUP(Filiais_Petz4[[#This Row],[FILIAL]],'[4]PETZ E ZEEDOG'!$B:$J,9,0),"")</f>
        <v/>
      </c>
      <c r="I696" t="str">
        <f>IFERROR(VLOOKUP(Filiais_Petz4[[#This Row],[FILIAL]],'[4]PETZ E ZEEDOG'!$B:$K,10,0),"")</f>
        <v/>
      </c>
      <c r="J696">
        <f>IFERROR(VLOOKUP(Filiais_Petz4[[#This Row],[FILIAL]],'[4]PETZ E ZEEDOG'!$B$2:$R$1103,11,0),"")</f>
        <v>0</v>
      </c>
      <c r="K696" s="89" t="str">
        <f>IFERROR(VLOOKUP(Filiais_Petz4[[#This Row],[FILIAL]],'[4]PETZ E ZEEDOG'!$B:$M,12,0),"")</f>
        <v/>
      </c>
      <c r="L696" t="str">
        <f>IFERROR(VLOOKUP(Filiais_Petz4[[#This Row],[FILIAL]],'[4]PETZ E ZEEDOG'!$B:$N,13,0),"")</f>
        <v/>
      </c>
      <c r="M696" t="str">
        <f>IFERROR(VLOOKUP(Filiais_Petz4[[#This Row],[FILIAL]],'[4]PETZ E ZEEDOG'!$B:$O,14,0),"")</f>
        <v/>
      </c>
      <c r="N696" t="str">
        <f>IFERROR(VLOOKUP(Filiais_Petz4[[#This Row],[FILIAL]],'[4]PETZ E ZEEDOG'!$B:$P,15,0),"")</f>
        <v>N</v>
      </c>
      <c r="O696" t="str">
        <f>IFERROR(VLOOKUP(Filiais_Petz4[[#This Row],[FILIAL]],'[4]PETZ E ZEEDOG'!$B:$Q,16,0),"")</f>
        <v/>
      </c>
      <c r="P696" t="str">
        <f>IFERROR(VLOOKUP(Filiais_Petz4[[#This Row],[FILIAL]],'[4]PETZ E ZEEDOG'!$B:$R,17,0),"")</f>
        <v/>
      </c>
      <c r="Q696" t="str">
        <f>IFERROR(VLOOKUP(Filiais_Petz4[[#This Row],[FILIAL]],'[4]PETZ E ZEEDOG'!$B:$C,2,0),"")</f>
        <v/>
      </c>
    </row>
    <row r="697" spans="1:17" ht="14.45" hidden="1" customHeight="1" x14ac:dyDescent="0.25">
      <c r="A697" t="s">
        <v>750</v>
      </c>
      <c r="B697" t="str">
        <f>IFERROR(VLOOKUP(Filiais_Petz4[[#This Row],[FILIAL]],'[4]PETZ E ZEEDOG'!$B:$D,3,0),"")</f>
        <v/>
      </c>
      <c r="C697" t="str">
        <f>IFERROR(VLOOKUP(Filiais_Petz4[[#This Row],[FILIAL]],'[4]PETZ E ZEEDOG'!$B:$E,4,0),"")</f>
        <v/>
      </c>
      <c r="D697" t="str">
        <f>IFERROR(VLOOKUP(Filiais_Petz4[[#This Row],[FILIAL]],'[4]PETZ E ZEEDOG'!$B:$F,5,0),"")</f>
        <v/>
      </c>
      <c r="E697" t="str">
        <f>IFERROR(VLOOKUP(Filiais_Petz4[[#This Row],[FILIAL]],'[4]PETZ E ZEEDOG'!$B:$G,6,0),"")</f>
        <v/>
      </c>
      <c r="F697" s="1">
        <f>IFERROR(VLOOKUP(Filiais_Petz4[[#This Row],[FILIAL]],'[4]PETZ E ZEEDOG'!$B:$H,7,0),"")</f>
        <v>0</v>
      </c>
      <c r="G697" t="str">
        <f>IFERROR(VLOOKUP(Filiais_Petz4[[#This Row],[FILIAL]],'[4]PETZ E ZEEDOG'!$B$2:$R$1103,8,0),"")</f>
        <v/>
      </c>
      <c r="H697" t="str">
        <f>IFERROR(VLOOKUP(Filiais_Petz4[[#This Row],[FILIAL]],'[4]PETZ E ZEEDOG'!$B:$J,9,0),"")</f>
        <v/>
      </c>
      <c r="I697" t="str">
        <f>IFERROR(VLOOKUP(Filiais_Petz4[[#This Row],[FILIAL]],'[4]PETZ E ZEEDOG'!$B:$K,10,0),"")</f>
        <v/>
      </c>
      <c r="J697">
        <f>IFERROR(VLOOKUP(Filiais_Petz4[[#This Row],[FILIAL]],'[4]PETZ E ZEEDOG'!$B$2:$R$1103,11,0),"")</f>
        <v>0</v>
      </c>
      <c r="K697" s="89" t="str">
        <f>IFERROR(VLOOKUP(Filiais_Petz4[[#This Row],[FILIAL]],'[4]PETZ E ZEEDOG'!$B:$M,12,0),"")</f>
        <v/>
      </c>
      <c r="L697" t="str">
        <f>IFERROR(VLOOKUP(Filiais_Petz4[[#This Row],[FILIAL]],'[4]PETZ E ZEEDOG'!$B:$N,13,0),"")</f>
        <v/>
      </c>
      <c r="M697" t="str">
        <f>IFERROR(VLOOKUP(Filiais_Petz4[[#This Row],[FILIAL]],'[4]PETZ E ZEEDOG'!$B:$O,14,0),"")</f>
        <v/>
      </c>
      <c r="N697" t="str">
        <f>IFERROR(VLOOKUP(Filiais_Petz4[[#This Row],[FILIAL]],'[4]PETZ E ZEEDOG'!$B:$P,15,0),"")</f>
        <v>N</v>
      </c>
      <c r="O697" t="str">
        <f>IFERROR(VLOOKUP(Filiais_Petz4[[#This Row],[FILIAL]],'[4]PETZ E ZEEDOG'!$B:$Q,16,0),"")</f>
        <v/>
      </c>
      <c r="P697" t="str">
        <f>IFERROR(VLOOKUP(Filiais_Petz4[[#This Row],[FILIAL]],'[4]PETZ E ZEEDOG'!$B:$R,17,0),"")</f>
        <v/>
      </c>
      <c r="Q697" t="str">
        <f>IFERROR(VLOOKUP(Filiais_Petz4[[#This Row],[FILIAL]],'[4]PETZ E ZEEDOG'!$B:$C,2,0),"")</f>
        <v/>
      </c>
    </row>
    <row r="698" spans="1:17" ht="14.45" hidden="1" customHeight="1" x14ac:dyDescent="0.25">
      <c r="A698" t="s">
        <v>751</v>
      </c>
      <c r="B698" t="str">
        <f>IFERROR(VLOOKUP(Filiais_Petz4[[#This Row],[FILIAL]],'[4]PETZ E ZEEDOG'!$B:$D,3,0),"")</f>
        <v/>
      </c>
      <c r="C698" t="str">
        <f>IFERROR(VLOOKUP(Filiais_Petz4[[#This Row],[FILIAL]],'[4]PETZ E ZEEDOG'!$B:$E,4,0),"")</f>
        <v/>
      </c>
      <c r="D698" t="str">
        <f>IFERROR(VLOOKUP(Filiais_Petz4[[#This Row],[FILIAL]],'[4]PETZ E ZEEDOG'!$B:$F,5,0),"")</f>
        <v/>
      </c>
      <c r="E698" t="str">
        <f>IFERROR(VLOOKUP(Filiais_Petz4[[#This Row],[FILIAL]],'[4]PETZ E ZEEDOG'!$B:$G,6,0),"")</f>
        <v/>
      </c>
      <c r="F698" s="1">
        <f>IFERROR(VLOOKUP(Filiais_Petz4[[#This Row],[FILIAL]],'[4]PETZ E ZEEDOG'!$B:$H,7,0),"")</f>
        <v>0</v>
      </c>
      <c r="G698" t="str">
        <f>IFERROR(VLOOKUP(Filiais_Petz4[[#This Row],[FILIAL]],'[4]PETZ E ZEEDOG'!$B$2:$R$1103,8,0),"")</f>
        <v/>
      </c>
      <c r="H698" t="str">
        <f>IFERROR(VLOOKUP(Filiais_Petz4[[#This Row],[FILIAL]],'[4]PETZ E ZEEDOG'!$B:$J,9,0),"")</f>
        <v/>
      </c>
      <c r="I698" t="str">
        <f>IFERROR(VLOOKUP(Filiais_Petz4[[#This Row],[FILIAL]],'[4]PETZ E ZEEDOG'!$B:$K,10,0),"")</f>
        <v/>
      </c>
      <c r="J698">
        <f>IFERROR(VLOOKUP(Filiais_Petz4[[#This Row],[FILIAL]],'[4]PETZ E ZEEDOG'!$B$2:$R$1103,11,0),"")</f>
        <v>0</v>
      </c>
      <c r="K698" s="89" t="str">
        <f>IFERROR(VLOOKUP(Filiais_Petz4[[#This Row],[FILIAL]],'[4]PETZ E ZEEDOG'!$B:$M,12,0),"")</f>
        <v/>
      </c>
      <c r="L698" t="str">
        <f>IFERROR(VLOOKUP(Filiais_Petz4[[#This Row],[FILIAL]],'[4]PETZ E ZEEDOG'!$B:$N,13,0),"")</f>
        <v/>
      </c>
      <c r="M698" t="str">
        <f>IFERROR(VLOOKUP(Filiais_Petz4[[#This Row],[FILIAL]],'[4]PETZ E ZEEDOG'!$B:$O,14,0),"")</f>
        <v/>
      </c>
      <c r="N698" t="str">
        <f>IFERROR(VLOOKUP(Filiais_Petz4[[#This Row],[FILIAL]],'[4]PETZ E ZEEDOG'!$B:$P,15,0),"")</f>
        <v>N</v>
      </c>
      <c r="O698" t="str">
        <f>IFERROR(VLOOKUP(Filiais_Petz4[[#This Row],[FILIAL]],'[4]PETZ E ZEEDOG'!$B:$Q,16,0),"")</f>
        <v/>
      </c>
      <c r="P698" t="str">
        <f>IFERROR(VLOOKUP(Filiais_Petz4[[#This Row],[FILIAL]],'[4]PETZ E ZEEDOG'!$B:$R,17,0),"")</f>
        <v/>
      </c>
      <c r="Q698" t="str">
        <f>IFERROR(VLOOKUP(Filiais_Petz4[[#This Row],[FILIAL]],'[4]PETZ E ZEEDOG'!$B:$C,2,0),"")</f>
        <v/>
      </c>
    </row>
    <row r="699" spans="1:17" ht="14.45" hidden="1" customHeight="1" x14ac:dyDescent="0.25">
      <c r="A699" t="s">
        <v>752</v>
      </c>
      <c r="B699" t="str">
        <f>IFERROR(VLOOKUP(Filiais_Petz4[[#This Row],[FILIAL]],'[4]PETZ E ZEEDOG'!$B:$D,3,0),"")</f>
        <v/>
      </c>
      <c r="C699" t="str">
        <f>IFERROR(VLOOKUP(Filiais_Petz4[[#This Row],[FILIAL]],'[4]PETZ E ZEEDOG'!$B:$E,4,0),"")</f>
        <v/>
      </c>
      <c r="D699" t="str">
        <f>IFERROR(VLOOKUP(Filiais_Petz4[[#This Row],[FILIAL]],'[4]PETZ E ZEEDOG'!$B:$F,5,0),"")</f>
        <v/>
      </c>
      <c r="E699" t="str">
        <f>IFERROR(VLOOKUP(Filiais_Petz4[[#This Row],[FILIAL]],'[4]PETZ E ZEEDOG'!$B:$G,6,0),"")</f>
        <v/>
      </c>
      <c r="F699" s="1">
        <f>IFERROR(VLOOKUP(Filiais_Petz4[[#This Row],[FILIAL]],'[4]PETZ E ZEEDOG'!$B:$H,7,0),"")</f>
        <v>0</v>
      </c>
      <c r="G699" t="str">
        <f>IFERROR(VLOOKUP(Filiais_Petz4[[#This Row],[FILIAL]],'[4]PETZ E ZEEDOG'!$B$2:$R$1103,8,0),"")</f>
        <v/>
      </c>
      <c r="H699" t="str">
        <f>IFERROR(VLOOKUP(Filiais_Petz4[[#This Row],[FILIAL]],'[4]PETZ E ZEEDOG'!$B:$J,9,0),"")</f>
        <v/>
      </c>
      <c r="I699" t="str">
        <f>IFERROR(VLOOKUP(Filiais_Petz4[[#This Row],[FILIAL]],'[4]PETZ E ZEEDOG'!$B:$K,10,0),"")</f>
        <v/>
      </c>
      <c r="J699">
        <f>IFERROR(VLOOKUP(Filiais_Petz4[[#This Row],[FILIAL]],'[4]PETZ E ZEEDOG'!$B$2:$R$1103,11,0),"")</f>
        <v>0</v>
      </c>
      <c r="K699" s="89" t="str">
        <f>IFERROR(VLOOKUP(Filiais_Petz4[[#This Row],[FILIAL]],'[4]PETZ E ZEEDOG'!$B:$M,12,0),"")</f>
        <v/>
      </c>
      <c r="L699" t="str">
        <f>IFERROR(VLOOKUP(Filiais_Petz4[[#This Row],[FILIAL]],'[4]PETZ E ZEEDOG'!$B:$N,13,0),"")</f>
        <v/>
      </c>
      <c r="M699" t="str">
        <f>IFERROR(VLOOKUP(Filiais_Petz4[[#This Row],[FILIAL]],'[4]PETZ E ZEEDOG'!$B:$O,14,0),"")</f>
        <v/>
      </c>
      <c r="N699" t="str">
        <f>IFERROR(VLOOKUP(Filiais_Petz4[[#This Row],[FILIAL]],'[4]PETZ E ZEEDOG'!$B:$P,15,0),"")</f>
        <v>N</v>
      </c>
      <c r="O699" t="str">
        <f>IFERROR(VLOOKUP(Filiais_Petz4[[#This Row],[FILIAL]],'[4]PETZ E ZEEDOG'!$B:$Q,16,0),"")</f>
        <v/>
      </c>
      <c r="P699" t="str">
        <f>IFERROR(VLOOKUP(Filiais_Petz4[[#This Row],[FILIAL]],'[4]PETZ E ZEEDOG'!$B:$R,17,0),"")</f>
        <v/>
      </c>
      <c r="Q699" t="str">
        <f>IFERROR(VLOOKUP(Filiais_Petz4[[#This Row],[FILIAL]],'[4]PETZ E ZEEDOG'!$B:$C,2,0),"")</f>
        <v/>
      </c>
    </row>
    <row r="700" spans="1:17" ht="14.45" hidden="1" customHeight="1" x14ac:dyDescent="0.25">
      <c r="A700" t="s">
        <v>753</v>
      </c>
      <c r="B700" t="str">
        <f>IFERROR(VLOOKUP(Filiais_Petz4[[#This Row],[FILIAL]],'[4]PETZ E ZEEDOG'!$B:$D,3,0),"")</f>
        <v/>
      </c>
      <c r="C700" t="str">
        <f>IFERROR(VLOOKUP(Filiais_Petz4[[#This Row],[FILIAL]],'[4]PETZ E ZEEDOG'!$B:$E,4,0),"")</f>
        <v/>
      </c>
      <c r="D700" t="str">
        <f>IFERROR(VLOOKUP(Filiais_Petz4[[#This Row],[FILIAL]],'[4]PETZ E ZEEDOG'!$B:$F,5,0),"")</f>
        <v/>
      </c>
      <c r="E700" t="str">
        <f>IFERROR(VLOOKUP(Filiais_Petz4[[#This Row],[FILIAL]],'[4]PETZ E ZEEDOG'!$B:$G,6,0),"")</f>
        <v/>
      </c>
      <c r="F700" s="1">
        <f>IFERROR(VLOOKUP(Filiais_Petz4[[#This Row],[FILIAL]],'[4]PETZ E ZEEDOG'!$B:$H,7,0),"")</f>
        <v>0</v>
      </c>
      <c r="G700" t="str">
        <f>IFERROR(VLOOKUP(Filiais_Petz4[[#This Row],[FILIAL]],'[4]PETZ E ZEEDOG'!$B$2:$R$1103,8,0),"")</f>
        <v/>
      </c>
      <c r="H700" t="str">
        <f>IFERROR(VLOOKUP(Filiais_Petz4[[#This Row],[FILIAL]],'[4]PETZ E ZEEDOG'!$B:$J,9,0),"")</f>
        <v/>
      </c>
      <c r="I700" t="str">
        <f>IFERROR(VLOOKUP(Filiais_Petz4[[#This Row],[FILIAL]],'[4]PETZ E ZEEDOG'!$B:$K,10,0),"")</f>
        <v/>
      </c>
      <c r="J700">
        <f>IFERROR(VLOOKUP(Filiais_Petz4[[#This Row],[FILIAL]],'[4]PETZ E ZEEDOG'!$B$2:$R$1103,11,0),"")</f>
        <v>0</v>
      </c>
      <c r="K700" s="89" t="str">
        <f>IFERROR(VLOOKUP(Filiais_Petz4[[#This Row],[FILIAL]],'[4]PETZ E ZEEDOG'!$B:$M,12,0),"")</f>
        <v/>
      </c>
      <c r="L700" t="str">
        <f>IFERROR(VLOOKUP(Filiais_Petz4[[#This Row],[FILIAL]],'[4]PETZ E ZEEDOG'!$B:$N,13,0),"")</f>
        <v/>
      </c>
      <c r="M700" t="str">
        <f>IFERROR(VLOOKUP(Filiais_Petz4[[#This Row],[FILIAL]],'[4]PETZ E ZEEDOG'!$B:$O,14,0),"")</f>
        <v/>
      </c>
      <c r="N700" t="str">
        <f>IFERROR(VLOOKUP(Filiais_Petz4[[#This Row],[FILIAL]],'[4]PETZ E ZEEDOG'!$B:$P,15,0),"")</f>
        <v>N</v>
      </c>
      <c r="O700" t="str">
        <f>IFERROR(VLOOKUP(Filiais_Petz4[[#This Row],[FILIAL]],'[4]PETZ E ZEEDOG'!$B:$Q,16,0),"")</f>
        <v/>
      </c>
      <c r="P700" t="str">
        <f>IFERROR(VLOOKUP(Filiais_Petz4[[#This Row],[FILIAL]],'[4]PETZ E ZEEDOG'!$B:$R,17,0),"")</f>
        <v/>
      </c>
      <c r="Q700" t="str">
        <f>IFERROR(VLOOKUP(Filiais_Petz4[[#This Row],[FILIAL]],'[4]PETZ E ZEEDOG'!$B:$C,2,0),"")</f>
        <v/>
      </c>
    </row>
    <row r="701" spans="1:17" ht="14.45" hidden="1" customHeight="1" x14ac:dyDescent="0.25">
      <c r="A701" t="s">
        <v>754</v>
      </c>
      <c r="B701" t="str">
        <f>IFERROR(VLOOKUP(Filiais_Petz4[[#This Row],[FILIAL]],'[4]PETZ E ZEEDOG'!$B:$D,3,0),"")</f>
        <v/>
      </c>
      <c r="C701" t="str">
        <f>IFERROR(VLOOKUP(Filiais_Petz4[[#This Row],[FILIAL]],'[4]PETZ E ZEEDOG'!$B:$E,4,0),"")</f>
        <v/>
      </c>
      <c r="D701" t="str">
        <f>IFERROR(VLOOKUP(Filiais_Petz4[[#This Row],[FILIAL]],'[4]PETZ E ZEEDOG'!$B:$F,5,0),"")</f>
        <v/>
      </c>
      <c r="E701" t="str">
        <f>IFERROR(VLOOKUP(Filiais_Petz4[[#This Row],[FILIAL]],'[4]PETZ E ZEEDOG'!$B:$G,6,0),"")</f>
        <v/>
      </c>
      <c r="F701" s="1">
        <f>IFERROR(VLOOKUP(Filiais_Petz4[[#This Row],[FILIAL]],'[4]PETZ E ZEEDOG'!$B:$H,7,0),"")</f>
        <v>0</v>
      </c>
      <c r="G701" t="str">
        <f>IFERROR(VLOOKUP(Filiais_Petz4[[#This Row],[FILIAL]],'[4]PETZ E ZEEDOG'!$B$2:$R$1103,8,0),"")</f>
        <v/>
      </c>
      <c r="H701" t="str">
        <f>IFERROR(VLOOKUP(Filiais_Petz4[[#This Row],[FILIAL]],'[4]PETZ E ZEEDOG'!$B:$J,9,0),"")</f>
        <v/>
      </c>
      <c r="I701" t="str">
        <f>IFERROR(VLOOKUP(Filiais_Petz4[[#This Row],[FILIAL]],'[4]PETZ E ZEEDOG'!$B:$K,10,0),"")</f>
        <v/>
      </c>
      <c r="J701">
        <f>IFERROR(VLOOKUP(Filiais_Petz4[[#This Row],[FILIAL]],'[4]PETZ E ZEEDOG'!$B$2:$R$1103,11,0),"")</f>
        <v>0</v>
      </c>
      <c r="K701" s="89" t="str">
        <f>IFERROR(VLOOKUP(Filiais_Petz4[[#This Row],[FILIAL]],'[4]PETZ E ZEEDOG'!$B:$M,12,0),"")</f>
        <v/>
      </c>
      <c r="L701" t="str">
        <f>IFERROR(VLOOKUP(Filiais_Petz4[[#This Row],[FILIAL]],'[4]PETZ E ZEEDOG'!$B:$N,13,0),"")</f>
        <v/>
      </c>
      <c r="M701" t="str">
        <f>IFERROR(VLOOKUP(Filiais_Petz4[[#This Row],[FILIAL]],'[4]PETZ E ZEEDOG'!$B:$O,14,0),"")</f>
        <v/>
      </c>
      <c r="N701" t="str">
        <f>IFERROR(VLOOKUP(Filiais_Petz4[[#This Row],[FILIAL]],'[4]PETZ E ZEEDOG'!$B:$P,15,0),"")</f>
        <v>N</v>
      </c>
      <c r="O701" t="str">
        <f>IFERROR(VLOOKUP(Filiais_Petz4[[#This Row],[FILIAL]],'[4]PETZ E ZEEDOG'!$B:$Q,16,0),"")</f>
        <v/>
      </c>
      <c r="P701" t="str">
        <f>IFERROR(VLOOKUP(Filiais_Petz4[[#This Row],[FILIAL]],'[4]PETZ E ZEEDOG'!$B:$R,17,0),"")</f>
        <v/>
      </c>
      <c r="Q701" t="str">
        <f>IFERROR(VLOOKUP(Filiais_Petz4[[#This Row],[FILIAL]],'[4]PETZ E ZEEDOG'!$B:$C,2,0),"")</f>
        <v/>
      </c>
    </row>
    <row r="702" spans="1:17" ht="14.45" hidden="1" customHeight="1" x14ac:dyDescent="0.25">
      <c r="A702" t="s">
        <v>755</v>
      </c>
      <c r="B702" t="str">
        <f>IFERROR(VLOOKUP(Filiais_Petz4[[#This Row],[FILIAL]],'[4]PETZ E ZEEDOG'!$B:$D,3,0),"")</f>
        <v/>
      </c>
      <c r="C702" t="str">
        <f>IFERROR(VLOOKUP(Filiais_Petz4[[#This Row],[FILIAL]],'[4]PETZ E ZEEDOG'!$B:$E,4,0),"")</f>
        <v/>
      </c>
      <c r="D702" t="str">
        <f>IFERROR(VLOOKUP(Filiais_Petz4[[#This Row],[FILIAL]],'[4]PETZ E ZEEDOG'!$B:$F,5,0),"")</f>
        <v/>
      </c>
      <c r="E702" t="str">
        <f>IFERROR(VLOOKUP(Filiais_Petz4[[#This Row],[FILIAL]],'[4]PETZ E ZEEDOG'!$B:$G,6,0),"")</f>
        <v/>
      </c>
      <c r="F702" s="1">
        <f>IFERROR(VLOOKUP(Filiais_Petz4[[#This Row],[FILIAL]],'[4]PETZ E ZEEDOG'!$B:$H,7,0),"")</f>
        <v>0</v>
      </c>
      <c r="G702" t="str">
        <f>IFERROR(VLOOKUP(Filiais_Petz4[[#This Row],[FILIAL]],'[4]PETZ E ZEEDOG'!$B$2:$R$1103,8,0),"")</f>
        <v/>
      </c>
      <c r="H702" t="str">
        <f>IFERROR(VLOOKUP(Filiais_Petz4[[#This Row],[FILIAL]],'[4]PETZ E ZEEDOG'!$B:$J,9,0),"")</f>
        <v/>
      </c>
      <c r="I702" t="str">
        <f>IFERROR(VLOOKUP(Filiais_Petz4[[#This Row],[FILIAL]],'[4]PETZ E ZEEDOG'!$B:$K,10,0),"")</f>
        <v/>
      </c>
      <c r="J702">
        <f>IFERROR(VLOOKUP(Filiais_Petz4[[#This Row],[FILIAL]],'[4]PETZ E ZEEDOG'!$B$2:$R$1103,11,0),"")</f>
        <v>0</v>
      </c>
      <c r="K702" s="89" t="str">
        <f>IFERROR(VLOOKUP(Filiais_Petz4[[#This Row],[FILIAL]],'[4]PETZ E ZEEDOG'!$B:$M,12,0),"")</f>
        <v/>
      </c>
      <c r="L702" t="str">
        <f>IFERROR(VLOOKUP(Filiais_Petz4[[#This Row],[FILIAL]],'[4]PETZ E ZEEDOG'!$B:$N,13,0),"")</f>
        <v/>
      </c>
      <c r="M702" t="str">
        <f>IFERROR(VLOOKUP(Filiais_Petz4[[#This Row],[FILIAL]],'[4]PETZ E ZEEDOG'!$B:$O,14,0),"")</f>
        <v/>
      </c>
      <c r="N702" t="str">
        <f>IFERROR(VLOOKUP(Filiais_Petz4[[#This Row],[FILIAL]],'[4]PETZ E ZEEDOG'!$B:$P,15,0),"")</f>
        <v>N</v>
      </c>
      <c r="O702" t="str">
        <f>IFERROR(VLOOKUP(Filiais_Petz4[[#This Row],[FILIAL]],'[4]PETZ E ZEEDOG'!$B:$Q,16,0),"")</f>
        <v/>
      </c>
      <c r="P702" t="str">
        <f>IFERROR(VLOOKUP(Filiais_Petz4[[#This Row],[FILIAL]],'[4]PETZ E ZEEDOG'!$B:$R,17,0),"")</f>
        <v/>
      </c>
      <c r="Q702" t="str">
        <f>IFERROR(VLOOKUP(Filiais_Petz4[[#This Row],[FILIAL]],'[4]PETZ E ZEEDOG'!$B:$C,2,0),"")</f>
        <v/>
      </c>
    </row>
    <row r="703" spans="1:17" ht="14.45" hidden="1" customHeight="1" x14ac:dyDescent="0.25">
      <c r="A703" t="s">
        <v>756</v>
      </c>
      <c r="B703" t="str">
        <f>IFERROR(VLOOKUP(Filiais_Petz4[[#This Row],[FILIAL]],'[4]PETZ E ZEEDOG'!$B:$D,3,0),"")</f>
        <v/>
      </c>
      <c r="C703" t="str">
        <f>IFERROR(VLOOKUP(Filiais_Petz4[[#This Row],[FILIAL]],'[4]PETZ E ZEEDOG'!$B:$E,4,0),"")</f>
        <v/>
      </c>
      <c r="D703" t="str">
        <f>IFERROR(VLOOKUP(Filiais_Petz4[[#This Row],[FILIAL]],'[4]PETZ E ZEEDOG'!$B:$F,5,0),"")</f>
        <v/>
      </c>
      <c r="E703" t="str">
        <f>IFERROR(VLOOKUP(Filiais_Petz4[[#This Row],[FILIAL]],'[4]PETZ E ZEEDOG'!$B:$G,6,0),"")</f>
        <v/>
      </c>
      <c r="F703" s="1">
        <f>IFERROR(VLOOKUP(Filiais_Petz4[[#This Row],[FILIAL]],'[4]PETZ E ZEEDOG'!$B:$H,7,0),"")</f>
        <v>0</v>
      </c>
      <c r="G703" t="str">
        <f>IFERROR(VLOOKUP(Filiais_Petz4[[#This Row],[FILIAL]],'[4]PETZ E ZEEDOG'!$B$2:$R$1103,8,0),"")</f>
        <v/>
      </c>
      <c r="H703" t="str">
        <f>IFERROR(VLOOKUP(Filiais_Petz4[[#This Row],[FILIAL]],'[4]PETZ E ZEEDOG'!$B:$J,9,0),"")</f>
        <v/>
      </c>
      <c r="I703" t="str">
        <f>IFERROR(VLOOKUP(Filiais_Petz4[[#This Row],[FILIAL]],'[4]PETZ E ZEEDOG'!$B:$K,10,0),"")</f>
        <v/>
      </c>
      <c r="J703">
        <f>IFERROR(VLOOKUP(Filiais_Petz4[[#This Row],[FILIAL]],'[4]PETZ E ZEEDOG'!$B$2:$R$1103,11,0),"")</f>
        <v>0</v>
      </c>
      <c r="K703" s="89" t="str">
        <f>IFERROR(VLOOKUP(Filiais_Petz4[[#This Row],[FILIAL]],'[4]PETZ E ZEEDOG'!$B:$M,12,0),"")</f>
        <v/>
      </c>
      <c r="L703" t="str">
        <f>IFERROR(VLOOKUP(Filiais_Petz4[[#This Row],[FILIAL]],'[4]PETZ E ZEEDOG'!$B:$N,13,0),"")</f>
        <v/>
      </c>
      <c r="M703" t="str">
        <f>IFERROR(VLOOKUP(Filiais_Petz4[[#This Row],[FILIAL]],'[4]PETZ E ZEEDOG'!$B:$O,14,0),"")</f>
        <v/>
      </c>
      <c r="N703" t="str">
        <f>IFERROR(VLOOKUP(Filiais_Petz4[[#This Row],[FILIAL]],'[4]PETZ E ZEEDOG'!$B:$P,15,0),"")</f>
        <v>N</v>
      </c>
      <c r="O703" t="str">
        <f>IFERROR(VLOOKUP(Filiais_Petz4[[#This Row],[FILIAL]],'[4]PETZ E ZEEDOG'!$B:$Q,16,0),"")</f>
        <v/>
      </c>
      <c r="P703" t="str">
        <f>IFERROR(VLOOKUP(Filiais_Petz4[[#This Row],[FILIAL]],'[4]PETZ E ZEEDOG'!$B:$R,17,0),"")</f>
        <v/>
      </c>
      <c r="Q703" t="str">
        <f>IFERROR(VLOOKUP(Filiais_Petz4[[#This Row],[FILIAL]],'[4]PETZ E ZEEDOG'!$B:$C,2,0),"")</f>
        <v/>
      </c>
    </row>
    <row r="704" spans="1:17" ht="14.45" hidden="1" customHeight="1" x14ac:dyDescent="0.25">
      <c r="A704" t="s">
        <v>757</v>
      </c>
      <c r="B704" t="str">
        <f>IFERROR(VLOOKUP(Filiais_Petz4[[#This Row],[FILIAL]],'[4]PETZ E ZEEDOG'!$B:$D,3,0),"")</f>
        <v/>
      </c>
      <c r="C704" t="str">
        <f>IFERROR(VLOOKUP(Filiais_Petz4[[#This Row],[FILIAL]],'[4]PETZ E ZEEDOG'!$B:$E,4,0),"")</f>
        <v/>
      </c>
      <c r="D704" t="str">
        <f>IFERROR(VLOOKUP(Filiais_Petz4[[#This Row],[FILIAL]],'[4]PETZ E ZEEDOG'!$B:$F,5,0),"")</f>
        <v/>
      </c>
      <c r="E704" t="str">
        <f>IFERROR(VLOOKUP(Filiais_Petz4[[#This Row],[FILIAL]],'[4]PETZ E ZEEDOG'!$B:$G,6,0),"")</f>
        <v/>
      </c>
      <c r="F704" s="1">
        <f>IFERROR(VLOOKUP(Filiais_Petz4[[#This Row],[FILIAL]],'[4]PETZ E ZEEDOG'!$B:$H,7,0),"")</f>
        <v>0</v>
      </c>
      <c r="G704" t="str">
        <f>IFERROR(VLOOKUP(Filiais_Petz4[[#This Row],[FILIAL]],'[4]PETZ E ZEEDOG'!$B$2:$R$1103,8,0),"")</f>
        <v/>
      </c>
      <c r="H704" t="str">
        <f>IFERROR(VLOOKUP(Filiais_Petz4[[#This Row],[FILIAL]],'[4]PETZ E ZEEDOG'!$B:$J,9,0),"")</f>
        <v/>
      </c>
      <c r="I704" t="str">
        <f>IFERROR(VLOOKUP(Filiais_Petz4[[#This Row],[FILIAL]],'[4]PETZ E ZEEDOG'!$B:$K,10,0),"")</f>
        <v/>
      </c>
      <c r="J704">
        <f>IFERROR(VLOOKUP(Filiais_Petz4[[#This Row],[FILIAL]],'[4]PETZ E ZEEDOG'!$B$2:$R$1103,11,0),"")</f>
        <v>0</v>
      </c>
      <c r="K704" s="89" t="str">
        <f>IFERROR(VLOOKUP(Filiais_Petz4[[#This Row],[FILIAL]],'[4]PETZ E ZEEDOG'!$B:$M,12,0),"")</f>
        <v/>
      </c>
      <c r="L704" t="str">
        <f>IFERROR(VLOOKUP(Filiais_Petz4[[#This Row],[FILIAL]],'[4]PETZ E ZEEDOG'!$B:$N,13,0),"")</f>
        <v/>
      </c>
      <c r="M704" t="str">
        <f>IFERROR(VLOOKUP(Filiais_Petz4[[#This Row],[FILIAL]],'[4]PETZ E ZEEDOG'!$B:$O,14,0),"")</f>
        <v/>
      </c>
      <c r="N704" t="str">
        <f>IFERROR(VLOOKUP(Filiais_Petz4[[#This Row],[FILIAL]],'[4]PETZ E ZEEDOG'!$B:$P,15,0),"")</f>
        <v>N</v>
      </c>
      <c r="O704" t="str">
        <f>IFERROR(VLOOKUP(Filiais_Petz4[[#This Row],[FILIAL]],'[4]PETZ E ZEEDOG'!$B:$Q,16,0),"")</f>
        <v/>
      </c>
      <c r="P704" t="str">
        <f>IFERROR(VLOOKUP(Filiais_Petz4[[#This Row],[FILIAL]],'[4]PETZ E ZEEDOG'!$B:$R,17,0),"")</f>
        <v/>
      </c>
      <c r="Q704" t="str">
        <f>IFERROR(VLOOKUP(Filiais_Petz4[[#This Row],[FILIAL]],'[4]PETZ E ZEEDOG'!$B:$C,2,0),"")</f>
        <v/>
      </c>
    </row>
    <row r="705" spans="1:17" ht="14.45" hidden="1" customHeight="1" x14ac:dyDescent="0.25">
      <c r="A705" t="s">
        <v>758</v>
      </c>
      <c r="B705" t="str">
        <f>IFERROR(VLOOKUP(Filiais_Petz4[[#This Row],[FILIAL]],'[4]PETZ E ZEEDOG'!$B:$D,3,0),"")</f>
        <v/>
      </c>
      <c r="C705" t="str">
        <f>IFERROR(VLOOKUP(Filiais_Petz4[[#This Row],[FILIAL]],'[4]PETZ E ZEEDOG'!$B:$E,4,0),"")</f>
        <v/>
      </c>
      <c r="D705" t="str">
        <f>IFERROR(VLOOKUP(Filiais_Petz4[[#This Row],[FILIAL]],'[4]PETZ E ZEEDOG'!$B:$F,5,0),"")</f>
        <v/>
      </c>
      <c r="E705" t="str">
        <f>IFERROR(VLOOKUP(Filiais_Petz4[[#This Row],[FILIAL]],'[4]PETZ E ZEEDOG'!$B:$G,6,0),"")</f>
        <v/>
      </c>
      <c r="F705" s="1">
        <f>IFERROR(VLOOKUP(Filiais_Petz4[[#This Row],[FILIAL]],'[4]PETZ E ZEEDOG'!$B:$H,7,0),"")</f>
        <v>0</v>
      </c>
      <c r="G705" t="str">
        <f>IFERROR(VLOOKUP(Filiais_Petz4[[#This Row],[FILIAL]],'[4]PETZ E ZEEDOG'!$B$2:$R$1103,8,0),"")</f>
        <v/>
      </c>
      <c r="H705" t="str">
        <f>IFERROR(VLOOKUP(Filiais_Petz4[[#This Row],[FILIAL]],'[4]PETZ E ZEEDOG'!$B:$J,9,0),"")</f>
        <v/>
      </c>
      <c r="I705" t="str">
        <f>IFERROR(VLOOKUP(Filiais_Petz4[[#This Row],[FILIAL]],'[4]PETZ E ZEEDOG'!$B:$K,10,0),"")</f>
        <v/>
      </c>
      <c r="J705">
        <f>IFERROR(VLOOKUP(Filiais_Petz4[[#This Row],[FILIAL]],'[4]PETZ E ZEEDOG'!$B$2:$R$1103,11,0),"")</f>
        <v>0</v>
      </c>
      <c r="K705" s="89" t="str">
        <f>IFERROR(VLOOKUP(Filiais_Petz4[[#This Row],[FILIAL]],'[4]PETZ E ZEEDOG'!$B:$M,12,0),"")</f>
        <v/>
      </c>
      <c r="L705" t="str">
        <f>IFERROR(VLOOKUP(Filiais_Petz4[[#This Row],[FILIAL]],'[4]PETZ E ZEEDOG'!$B:$N,13,0),"")</f>
        <v/>
      </c>
      <c r="M705" t="str">
        <f>IFERROR(VLOOKUP(Filiais_Petz4[[#This Row],[FILIAL]],'[4]PETZ E ZEEDOG'!$B:$O,14,0),"")</f>
        <v/>
      </c>
      <c r="N705" t="str">
        <f>IFERROR(VLOOKUP(Filiais_Petz4[[#This Row],[FILIAL]],'[4]PETZ E ZEEDOG'!$B:$P,15,0),"")</f>
        <v>N</v>
      </c>
      <c r="O705" t="str">
        <f>IFERROR(VLOOKUP(Filiais_Petz4[[#This Row],[FILIAL]],'[4]PETZ E ZEEDOG'!$B:$Q,16,0),"")</f>
        <v/>
      </c>
      <c r="P705" t="str">
        <f>IFERROR(VLOOKUP(Filiais_Petz4[[#This Row],[FILIAL]],'[4]PETZ E ZEEDOG'!$B:$R,17,0),"")</f>
        <v/>
      </c>
      <c r="Q705" t="str">
        <f>IFERROR(VLOOKUP(Filiais_Petz4[[#This Row],[FILIAL]],'[4]PETZ E ZEEDOG'!$B:$C,2,0),"")</f>
        <v/>
      </c>
    </row>
    <row r="706" spans="1:17" ht="14.45" hidden="1" customHeight="1" x14ac:dyDescent="0.25">
      <c r="A706" t="s">
        <v>759</v>
      </c>
      <c r="B706" t="str">
        <f>IFERROR(VLOOKUP(Filiais_Petz4[[#This Row],[FILIAL]],'[4]PETZ E ZEEDOG'!$B:$D,3,0),"")</f>
        <v/>
      </c>
      <c r="C706" t="str">
        <f>IFERROR(VLOOKUP(Filiais_Petz4[[#This Row],[FILIAL]],'[4]PETZ E ZEEDOG'!$B:$E,4,0),"")</f>
        <v/>
      </c>
      <c r="D706" t="str">
        <f>IFERROR(VLOOKUP(Filiais_Petz4[[#This Row],[FILIAL]],'[4]PETZ E ZEEDOG'!$B:$F,5,0),"")</f>
        <v/>
      </c>
      <c r="E706" t="str">
        <f>IFERROR(VLOOKUP(Filiais_Petz4[[#This Row],[FILIAL]],'[4]PETZ E ZEEDOG'!$B:$G,6,0),"")</f>
        <v/>
      </c>
      <c r="F706" s="1">
        <f>IFERROR(VLOOKUP(Filiais_Petz4[[#This Row],[FILIAL]],'[4]PETZ E ZEEDOG'!$B:$H,7,0),"")</f>
        <v>0</v>
      </c>
      <c r="G706" t="str">
        <f>IFERROR(VLOOKUP(Filiais_Petz4[[#This Row],[FILIAL]],'[4]PETZ E ZEEDOG'!$B$2:$R$1103,8,0),"")</f>
        <v/>
      </c>
      <c r="H706" t="str">
        <f>IFERROR(VLOOKUP(Filiais_Petz4[[#This Row],[FILIAL]],'[4]PETZ E ZEEDOG'!$B:$J,9,0),"")</f>
        <v/>
      </c>
      <c r="I706" t="str">
        <f>IFERROR(VLOOKUP(Filiais_Petz4[[#This Row],[FILIAL]],'[4]PETZ E ZEEDOG'!$B:$K,10,0),"")</f>
        <v/>
      </c>
      <c r="J706">
        <f>IFERROR(VLOOKUP(Filiais_Petz4[[#This Row],[FILIAL]],'[4]PETZ E ZEEDOG'!$B$2:$R$1103,11,0),"")</f>
        <v>0</v>
      </c>
      <c r="K706" s="89" t="str">
        <f>IFERROR(VLOOKUP(Filiais_Petz4[[#This Row],[FILIAL]],'[4]PETZ E ZEEDOG'!$B:$M,12,0),"")</f>
        <v/>
      </c>
      <c r="L706" t="str">
        <f>IFERROR(VLOOKUP(Filiais_Petz4[[#This Row],[FILIAL]],'[4]PETZ E ZEEDOG'!$B:$N,13,0),"")</f>
        <v/>
      </c>
      <c r="M706" t="str">
        <f>IFERROR(VLOOKUP(Filiais_Petz4[[#This Row],[FILIAL]],'[4]PETZ E ZEEDOG'!$B:$O,14,0),"")</f>
        <v/>
      </c>
      <c r="N706" t="str">
        <f>IFERROR(VLOOKUP(Filiais_Petz4[[#This Row],[FILIAL]],'[4]PETZ E ZEEDOG'!$B:$P,15,0),"")</f>
        <v>N</v>
      </c>
      <c r="O706" t="str">
        <f>IFERROR(VLOOKUP(Filiais_Petz4[[#This Row],[FILIAL]],'[4]PETZ E ZEEDOG'!$B:$Q,16,0),"")</f>
        <v/>
      </c>
      <c r="P706" t="str">
        <f>IFERROR(VLOOKUP(Filiais_Petz4[[#This Row],[FILIAL]],'[4]PETZ E ZEEDOG'!$B:$R,17,0),"")</f>
        <v/>
      </c>
      <c r="Q706" t="str">
        <f>IFERROR(VLOOKUP(Filiais_Petz4[[#This Row],[FILIAL]],'[4]PETZ E ZEEDOG'!$B:$C,2,0),"")</f>
        <v/>
      </c>
    </row>
    <row r="707" spans="1:17" ht="14.45" hidden="1" customHeight="1" x14ac:dyDescent="0.25">
      <c r="A707" t="s">
        <v>760</v>
      </c>
      <c r="B707" t="str">
        <f>IFERROR(VLOOKUP(Filiais_Petz4[[#This Row],[FILIAL]],'[4]PETZ E ZEEDOG'!$B:$D,3,0),"")</f>
        <v/>
      </c>
      <c r="C707" t="str">
        <f>IFERROR(VLOOKUP(Filiais_Petz4[[#This Row],[FILIAL]],'[4]PETZ E ZEEDOG'!$B:$E,4,0),"")</f>
        <v/>
      </c>
      <c r="D707" t="str">
        <f>IFERROR(VLOOKUP(Filiais_Petz4[[#This Row],[FILIAL]],'[4]PETZ E ZEEDOG'!$B:$F,5,0),"")</f>
        <v/>
      </c>
      <c r="E707" t="str">
        <f>IFERROR(VLOOKUP(Filiais_Petz4[[#This Row],[FILIAL]],'[4]PETZ E ZEEDOG'!$B:$G,6,0),"")</f>
        <v/>
      </c>
      <c r="F707" s="1">
        <f>IFERROR(VLOOKUP(Filiais_Petz4[[#This Row],[FILIAL]],'[4]PETZ E ZEEDOG'!$B:$H,7,0),"")</f>
        <v>0</v>
      </c>
      <c r="G707" t="str">
        <f>IFERROR(VLOOKUP(Filiais_Petz4[[#This Row],[FILIAL]],'[4]PETZ E ZEEDOG'!$B$2:$R$1103,8,0),"")</f>
        <v/>
      </c>
      <c r="H707" t="str">
        <f>IFERROR(VLOOKUP(Filiais_Petz4[[#This Row],[FILIAL]],'[4]PETZ E ZEEDOG'!$B:$J,9,0),"")</f>
        <v/>
      </c>
      <c r="I707" t="str">
        <f>IFERROR(VLOOKUP(Filiais_Petz4[[#This Row],[FILIAL]],'[4]PETZ E ZEEDOG'!$B:$K,10,0),"")</f>
        <v/>
      </c>
      <c r="J707">
        <f>IFERROR(VLOOKUP(Filiais_Petz4[[#This Row],[FILIAL]],'[4]PETZ E ZEEDOG'!$B$2:$R$1103,11,0),"")</f>
        <v>0</v>
      </c>
      <c r="K707" s="89" t="str">
        <f>IFERROR(VLOOKUP(Filiais_Petz4[[#This Row],[FILIAL]],'[4]PETZ E ZEEDOG'!$B:$M,12,0),"")</f>
        <v/>
      </c>
      <c r="L707" t="str">
        <f>IFERROR(VLOOKUP(Filiais_Petz4[[#This Row],[FILIAL]],'[4]PETZ E ZEEDOG'!$B:$N,13,0),"")</f>
        <v/>
      </c>
      <c r="M707" t="str">
        <f>IFERROR(VLOOKUP(Filiais_Petz4[[#This Row],[FILIAL]],'[4]PETZ E ZEEDOG'!$B:$O,14,0),"")</f>
        <v/>
      </c>
      <c r="N707" t="str">
        <f>IFERROR(VLOOKUP(Filiais_Petz4[[#This Row],[FILIAL]],'[4]PETZ E ZEEDOG'!$B:$P,15,0),"")</f>
        <v>N</v>
      </c>
      <c r="O707" t="str">
        <f>IFERROR(VLOOKUP(Filiais_Petz4[[#This Row],[FILIAL]],'[4]PETZ E ZEEDOG'!$B:$Q,16,0),"")</f>
        <v/>
      </c>
      <c r="P707" t="str">
        <f>IFERROR(VLOOKUP(Filiais_Petz4[[#This Row],[FILIAL]],'[4]PETZ E ZEEDOG'!$B:$R,17,0),"")</f>
        <v/>
      </c>
      <c r="Q707" t="str">
        <f>IFERROR(VLOOKUP(Filiais_Petz4[[#This Row],[FILIAL]],'[4]PETZ E ZEEDOG'!$B:$C,2,0),"")</f>
        <v/>
      </c>
    </row>
    <row r="708" spans="1:17" ht="14.45" hidden="1" customHeight="1" x14ac:dyDescent="0.25">
      <c r="A708" t="s">
        <v>761</v>
      </c>
      <c r="B708" t="str">
        <f>IFERROR(VLOOKUP(Filiais_Petz4[[#This Row],[FILIAL]],'[4]PETZ E ZEEDOG'!$B:$D,3,0),"")</f>
        <v/>
      </c>
      <c r="C708" t="str">
        <f>IFERROR(VLOOKUP(Filiais_Petz4[[#This Row],[FILIAL]],'[4]PETZ E ZEEDOG'!$B:$E,4,0),"")</f>
        <v/>
      </c>
      <c r="D708" t="str">
        <f>IFERROR(VLOOKUP(Filiais_Petz4[[#This Row],[FILIAL]],'[4]PETZ E ZEEDOG'!$B:$F,5,0),"")</f>
        <v/>
      </c>
      <c r="E708" t="str">
        <f>IFERROR(VLOOKUP(Filiais_Petz4[[#This Row],[FILIAL]],'[4]PETZ E ZEEDOG'!$B:$G,6,0),"")</f>
        <v/>
      </c>
      <c r="F708" s="1">
        <f>IFERROR(VLOOKUP(Filiais_Petz4[[#This Row],[FILIAL]],'[4]PETZ E ZEEDOG'!$B:$H,7,0),"")</f>
        <v>0</v>
      </c>
      <c r="G708" t="str">
        <f>IFERROR(VLOOKUP(Filiais_Petz4[[#This Row],[FILIAL]],'[4]PETZ E ZEEDOG'!$B$2:$R$1103,8,0),"")</f>
        <v/>
      </c>
      <c r="H708" t="str">
        <f>IFERROR(VLOOKUP(Filiais_Petz4[[#This Row],[FILIAL]],'[4]PETZ E ZEEDOG'!$B:$J,9,0),"")</f>
        <v/>
      </c>
      <c r="I708" t="str">
        <f>IFERROR(VLOOKUP(Filiais_Petz4[[#This Row],[FILIAL]],'[4]PETZ E ZEEDOG'!$B:$K,10,0),"")</f>
        <v/>
      </c>
      <c r="J708">
        <f>IFERROR(VLOOKUP(Filiais_Petz4[[#This Row],[FILIAL]],'[4]PETZ E ZEEDOG'!$B$2:$R$1103,11,0),"")</f>
        <v>0</v>
      </c>
      <c r="K708" s="89" t="str">
        <f>IFERROR(VLOOKUP(Filiais_Petz4[[#This Row],[FILIAL]],'[4]PETZ E ZEEDOG'!$B:$M,12,0),"")</f>
        <v/>
      </c>
      <c r="L708" t="str">
        <f>IFERROR(VLOOKUP(Filiais_Petz4[[#This Row],[FILIAL]],'[4]PETZ E ZEEDOG'!$B:$N,13,0),"")</f>
        <v/>
      </c>
      <c r="M708" t="str">
        <f>IFERROR(VLOOKUP(Filiais_Petz4[[#This Row],[FILIAL]],'[4]PETZ E ZEEDOG'!$B:$O,14,0),"")</f>
        <v/>
      </c>
      <c r="N708" t="str">
        <f>IFERROR(VLOOKUP(Filiais_Petz4[[#This Row],[FILIAL]],'[4]PETZ E ZEEDOG'!$B:$P,15,0),"")</f>
        <v>N</v>
      </c>
      <c r="O708" t="str">
        <f>IFERROR(VLOOKUP(Filiais_Petz4[[#This Row],[FILIAL]],'[4]PETZ E ZEEDOG'!$B:$Q,16,0),"")</f>
        <v/>
      </c>
      <c r="P708" t="str">
        <f>IFERROR(VLOOKUP(Filiais_Petz4[[#This Row],[FILIAL]],'[4]PETZ E ZEEDOG'!$B:$R,17,0),"")</f>
        <v/>
      </c>
      <c r="Q708" t="str">
        <f>IFERROR(VLOOKUP(Filiais_Petz4[[#This Row],[FILIAL]],'[4]PETZ E ZEEDOG'!$B:$C,2,0),"")</f>
        <v/>
      </c>
    </row>
    <row r="709" spans="1:17" ht="14.45" hidden="1" customHeight="1" x14ac:dyDescent="0.25">
      <c r="A709" t="s">
        <v>762</v>
      </c>
      <c r="B709" t="str">
        <f>IFERROR(VLOOKUP(Filiais_Petz4[[#This Row],[FILIAL]],'[4]PETZ E ZEEDOG'!$B:$D,3,0),"")</f>
        <v/>
      </c>
      <c r="C709" t="str">
        <f>IFERROR(VLOOKUP(Filiais_Petz4[[#This Row],[FILIAL]],'[4]PETZ E ZEEDOG'!$B:$E,4,0),"")</f>
        <v/>
      </c>
      <c r="D709" t="str">
        <f>IFERROR(VLOOKUP(Filiais_Petz4[[#This Row],[FILIAL]],'[4]PETZ E ZEEDOG'!$B:$F,5,0),"")</f>
        <v/>
      </c>
      <c r="E709" t="str">
        <f>IFERROR(VLOOKUP(Filiais_Petz4[[#This Row],[FILIAL]],'[4]PETZ E ZEEDOG'!$B:$G,6,0),"")</f>
        <v/>
      </c>
      <c r="F709" s="1">
        <f>IFERROR(VLOOKUP(Filiais_Petz4[[#This Row],[FILIAL]],'[4]PETZ E ZEEDOG'!$B:$H,7,0),"")</f>
        <v>0</v>
      </c>
      <c r="G709" t="str">
        <f>IFERROR(VLOOKUP(Filiais_Petz4[[#This Row],[FILIAL]],'[4]PETZ E ZEEDOG'!$B$2:$R$1103,8,0),"")</f>
        <v/>
      </c>
      <c r="H709" t="str">
        <f>IFERROR(VLOOKUP(Filiais_Petz4[[#This Row],[FILIAL]],'[4]PETZ E ZEEDOG'!$B:$J,9,0),"")</f>
        <v/>
      </c>
      <c r="I709" t="str">
        <f>IFERROR(VLOOKUP(Filiais_Petz4[[#This Row],[FILIAL]],'[4]PETZ E ZEEDOG'!$B:$K,10,0),"")</f>
        <v/>
      </c>
      <c r="J709">
        <f>IFERROR(VLOOKUP(Filiais_Petz4[[#This Row],[FILIAL]],'[4]PETZ E ZEEDOG'!$B$2:$R$1103,11,0),"")</f>
        <v>0</v>
      </c>
      <c r="K709" s="89" t="str">
        <f>IFERROR(VLOOKUP(Filiais_Petz4[[#This Row],[FILIAL]],'[4]PETZ E ZEEDOG'!$B:$M,12,0),"")</f>
        <v/>
      </c>
      <c r="L709" t="str">
        <f>IFERROR(VLOOKUP(Filiais_Petz4[[#This Row],[FILIAL]],'[4]PETZ E ZEEDOG'!$B:$N,13,0),"")</f>
        <v/>
      </c>
      <c r="M709" t="str">
        <f>IFERROR(VLOOKUP(Filiais_Petz4[[#This Row],[FILIAL]],'[4]PETZ E ZEEDOG'!$B:$O,14,0),"")</f>
        <v/>
      </c>
      <c r="N709" t="str">
        <f>IFERROR(VLOOKUP(Filiais_Petz4[[#This Row],[FILIAL]],'[4]PETZ E ZEEDOG'!$B:$P,15,0),"")</f>
        <v>N</v>
      </c>
      <c r="O709" t="str">
        <f>IFERROR(VLOOKUP(Filiais_Petz4[[#This Row],[FILIAL]],'[4]PETZ E ZEEDOG'!$B:$Q,16,0),"")</f>
        <v/>
      </c>
      <c r="P709" t="str">
        <f>IFERROR(VLOOKUP(Filiais_Petz4[[#This Row],[FILIAL]],'[4]PETZ E ZEEDOG'!$B:$R,17,0),"")</f>
        <v/>
      </c>
      <c r="Q709" t="str">
        <f>IFERROR(VLOOKUP(Filiais_Petz4[[#This Row],[FILIAL]],'[4]PETZ E ZEEDOG'!$B:$C,2,0),"")</f>
        <v/>
      </c>
    </row>
    <row r="710" spans="1:17" ht="14.45" hidden="1" customHeight="1" x14ac:dyDescent="0.25">
      <c r="A710" t="s">
        <v>763</v>
      </c>
      <c r="B710" t="str">
        <f>IFERROR(VLOOKUP(Filiais_Petz4[[#This Row],[FILIAL]],'[4]PETZ E ZEEDOG'!$B:$D,3,0),"")</f>
        <v/>
      </c>
      <c r="C710" t="str">
        <f>IFERROR(VLOOKUP(Filiais_Petz4[[#This Row],[FILIAL]],'[4]PETZ E ZEEDOG'!$B:$E,4,0),"")</f>
        <v/>
      </c>
      <c r="D710" t="str">
        <f>IFERROR(VLOOKUP(Filiais_Petz4[[#This Row],[FILIAL]],'[4]PETZ E ZEEDOG'!$B:$F,5,0),"")</f>
        <v/>
      </c>
      <c r="E710" t="str">
        <f>IFERROR(VLOOKUP(Filiais_Petz4[[#This Row],[FILIAL]],'[4]PETZ E ZEEDOG'!$B:$G,6,0),"")</f>
        <v/>
      </c>
      <c r="F710" s="1">
        <f>IFERROR(VLOOKUP(Filiais_Petz4[[#This Row],[FILIAL]],'[4]PETZ E ZEEDOG'!$B:$H,7,0),"")</f>
        <v>0</v>
      </c>
      <c r="G710" t="str">
        <f>IFERROR(VLOOKUP(Filiais_Petz4[[#This Row],[FILIAL]],'[4]PETZ E ZEEDOG'!$B$2:$R$1103,8,0),"")</f>
        <v/>
      </c>
      <c r="H710" t="str">
        <f>IFERROR(VLOOKUP(Filiais_Petz4[[#This Row],[FILIAL]],'[4]PETZ E ZEEDOG'!$B:$J,9,0),"")</f>
        <v/>
      </c>
      <c r="I710" t="str">
        <f>IFERROR(VLOOKUP(Filiais_Petz4[[#This Row],[FILIAL]],'[4]PETZ E ZEEDOG'!$B:$K,10,0),"")</f>
        <v/>
      </c>
      <c r="J710">
        <f>IFERROR(VLOOKUP(Filiais_Petz4[[#This Row],[FILIAL]],'[4]PETZ E ZEEDOG'!$B$2:$R$1103,11,0),"")</f>
        <v>0</v>
      </c>
      <c r="K710" s="89" t="str">
        <f>IFERROR(VLOOKUP(Filiais_Petz4[[#This Row],[FILIAL]],'[4]PETZ E ZEEDOG'!$B:$M,12,0),"")</f>
        <v/>
      </c>
      <c r="L710" t="str">
        <f>IFERROR(VLOOKUP(Filiais_Petz4[[#This Row],[FILIAL]],'[4]PETZ E ZEEDOG'!$B:$N,13,0),"")</f>
        <v/>
      </c>
      <c r="M710" t="str">
        <f>IFERROR(VLOOKUP(Filiais_Petz4[[#This Row],[FILIAL]],'[4]PETZ E ZEEDOG'!$B:$O,14,0),"")</f>
        <v/>
      </c>
      <c r="N710" t="str">
        <f>IFERROR(VLOOKUP(Filiais_Petz4[[#This Row],[FILIAL]],'[4]PETZ E ZEEDOG'!$B:$P,15,0),"")</f>
        <v>N</v>
      </c>
      <c r="O710" t="str">
        <f>IFERROR(VLOOKUP(Filiais_Petz4[[#This Row],[FILIAL]],'[4]PETZ E ZEEDOG'!$B:$Q,16,0),"")</f>
        <v/>
      </c>
      <c r="P710" t="str">
        <f>IFERROR(VLOOKUP(Filiais_Petz4[[#This Row],[FILIAL]],'[4]PETZ E ZEEDOG'!$B:$R,17,0),"")</f>
        <v/>
      </c>
      <c r="Q710" t="str">
        <f>IFERROR(VLOOKUP(Filiais_Petz4[[#This Row],[FILIAL]],'[4]PETZ E ZEEDOG'!$B:$C,2,0),"")</f>
        <v/>
      </c>
    </row>
    <row r="711" spans="1:17" ht="14.45" hidden="1" customHeight="1" x14ac:dyDescent="0.25">
      <c r="A711" t="s">
        <v>764</v>
      </c>
      <c r="B711" t="str">
        <f>IFERROR(VLOOKUP(Filiais_Petz4[[#This Row],[FILIAL]],'[4]PETZ E ZEEDOG'!$B:$D,3,0),"")</f>
        <v/>
      </c>
      <c r="C711" t="str">
        <f>IFERROR(VLOOKUP(Filiais_Petz4[[#This Row],[FILIAL]],'[4]PETZ E ZEEDOG'!$B:$E,4,0),"")</f>
        <v/>
      </c>
      <c r="D711" t="str">
        <f>IFERROR(VLOOKUP(Filiais_Petz4[[#This Row],[FILIAL]],'[4]PETZ E ZEEDOG'!$B:$F,5,0),"")</f>
        <v/>
      </c>
      <c r="E711" t="str">
        <f>IFERROR(VLOOKUP(Filiais_Petz4[[#This Row],[FILIAL]],'[4]PETZ E ZEEDOG'!$B:$G,6,0),"")</f>
        <v/>
      </c>
      <c r="F711" s="1">
        <f>IFERROR(VLOOKUP(Filiais_Petz4[[#This Row],[FILIAL]],'[4]PETZ E ZEEDOG'!$B:$H,7,0),"")</f>
        <v>0</v>
      </c>
      <c r="G711" t="str">
        <f>IFERROR(VLOOKUP(Filiais_Petz4[[#This Row],[FILIAL]],'[4]PETZ E ZEEDOG'!$B$2:$R$1103,8,0),"")</f>
        <v/>
      </c>
      <c r="H711" t="str">
        <f>IFERROR(VLOOKUP(Filiais_Petz4[[#This Row],[FILIAL]],'[4]PETZ E ZEEDOG'!$B:$J,9,0),"")</f>
        <v/>
      </c>
      <c r="I711" t="str">
        <f>IFERROR(VLOOKUP(Filiais_Petz4[[#This Row],[FILIAL]],'[4]PETZ E ZEEDOG'!$B:$K,10,0),"")</f>
        <v/>
      </c>
      <c r="J711">
        <f>IFERROR(VLOOKUP(Filiais_Petz4[[#This Row],[FILIAL]],'[4]PETZ E ZEEDOG'!$B$2:$R$1103,11,0),"")</f>
        <v>0</v>
      </c>
      <c r="K711" s="89" t="str">
        <f>IFERROR(VLOOKUP(Filiais_Petz4[[#This Row],[FILIAL]],'[4]PETZ E ZEEDOG'!$B:$M,12,0),"")</f>
        <v/>
      </c>
      <c r="L711" t="str">
        <f>IFERROR(VLOOKUP(Filiais_Petz4[[#This Row],[FILIAL]],'[4]PETZ E ZEEDOG'!$B:$N,13,0),"")</f>
        <v/>
      </c>
      <c r="M711" t="str">
        <f>IFERROR(VLOOKUP(Filiais_Petz4[[#This Row],[FILIAL]],'[4]PETZ E ZEEDOG'!$B:$O,14,0),"")</f>
        <v/>
      </c>
      <c r="N711" t="str">
        <f>IFERROR(VLOOKUP(Filiais_Petz4[[#This Row],[FILIAL]],'[4]PETZ E ZEEDOG'!$B:$P,15,0),"")</f>
        <v>N</v>
      </c>
      <c r="O711" t="str">
        <f>IFERROR(VLOOKUP(Filiais_Petz4[[#This Row],[FILIAL]],'[4]PETZ E ZEEDOG'!$B:$Q,16,0),"")</f>
        <v/>
      </c>
      <c r="P711" t="str">
        <f>IFERROR(VLOOKUP(Filiais_Petz4[[#This Row],[FILIAL]],'[4]PETZ E ZEEDOG'!$B:$R,17,0),"")</f>
        <v/>
      </c>
      <c r="Q711" t="str">
        <f>IFERROR(VLOOKUP(Filiais_Petz4[[#This Row],[FILIAL]],'[4]PETZ E ZEEDOG'!$B:$C,2,0),"")</f>
        <v/>
      </c>
    </row>
    <row r="712" spans="1:17" ht="14.45" hidden="1" customHeight="1" x14ac:dyDescent="0.25">
      <c r="A712" t="s">
        <v>765</v>
      </c>
      <c r="B712" t="str">
        <f>IFERROR(VLOOKUP(Filiais_Petz4[[#This Row],[FILIAL]],'[4]PETZ E ZEEDOG'!$B:$D,3,0),"")</f>
        <v/>
      </c>
      <c r="C712" t="str">
        <f>IFERROR(VLOOKUP(Filiais_Petz4[[#This Row],[FILIAL]],'[4]PETZ E ZEEDOG'!$B:$E,4,0),"")</f>
        <v/>
      </c>
      <c r="D712" t="str">
        <f>IFERROR(VLOOKUP(Filiais_Petz4[[#This Row],[FILIAL]],'[4]PETZ E ZEEDOG'!$B:$F,5,0),"")</f>
        <v/>
      </c>
      <c r="E712" t="str">
        <f>IFERROR(VLOOKUP(Filiais_Petz4[[#This Row],[FILIAL]],'[4]PETZ E ZEEDOG'!$B:$G,6,0),"")</f>
        <v/>
      </c>
      <c r="F712" s="1">
        <f>IFERROR(VLOOKUP(Filiais_Petz4[[#This Row],[FILIAL]],'[4]PETZ E ZEEDOG'!$B:$H,7,0),"")</f>
        <v>0</v>
      </c>
      <c r="G712" t="str">
        <f>IFERROR(VLOOKUP(Filiais_Petz4[[#This Row],[FILIAL]],'[4]PETZ E ZEEDOG'!$B$2:$R$1103,8,0),"")</f>
        <v/>
      </c>
      <c r="H712" t="str">
        <f>IFERROR(VLOOKUP(Filiais_Petz4[[#This Row],[FILIAL]],'[4]PETZ E ZEEDOG'!$B:$J,9,0),"")</f>
        <v/>
      </c>
      <c r="I712" t="str">
        <f>IFERROR(VLOOKUP(Filiais_Petz4[[#This Row],[FILIAL]],'[4]PETZ E ZEEDOG'!$B:$K,10,0),"")</f>
        <v/>
      </c>
      <c r="J712">
        <f>IFERROR(VLOOKUP(Filiais_Petz4[[#This Row],[FILIAL]],'[4]PETZ E ZEEDOG'!$B$2:$R$1103,11,0),"")</f>
        <v>0</v>
      </c>
      <c r="K712" s="89" t="str">
        <f>IFERROR(VLOOKUP(Filiais_Petz4[[#This Row],[FILIAL]],'[4]PETZ E ZEEDOG'!$B:$M,12,0),"")</f>
        <v/>
      </c>
      <c r="L712" t="str">
        <f>IFERROR(VLOOKUP(Filiais_Petz4[[#This Row],[FILIAL]],'[4]PETZ E ZEEDOG'!$B:$N,13,0),"")</f>
        <v/>
      </c>
      <c r="M712" t="str">
        <f>IFERROR(VLOOKUP(Filiais_Petz4[[#This Row],[FILIAL]],'[4]PETZ E ZEEDOG'!$B:$O,14,0),"")</f>
        <v/>
      </c>
      <c r="N712" t="str">
        <f>IFERROR(VLOOKUP(Filiais_Petz4[[#This Row],[FILIAL]],'[4]PETZ E ZEEDOG'!$B:$P,15,0),"")</f>
        <v>N</v>
      </c>
      <c r="O712" t="str">
        <f>IFERROR(VLOOKUP(Filiais_Petz4[[#This Row],[FILIAL]],'[4]PETZ E ZEEDOG'!$B:$Q,16,0),"")</f>
        <v/>
      </c>
      <c r="P712" t="str">
        <f>IFERROR(VLOOKUP(Filiais_Petz4[[#This Row],[FILIAL]],'[4]PETZ E ZEEDOG'!$B:$R,17,0),"")</f>
        <v/>
      </c>
      <c r="Q712" t="str">
        <f>IFERROR(VLOOKUP(Filiais_Petz4[[#This Row],[FILIAL]],'[4]PETZ E ZEEDOG'!$B:$C,2,0),"")</f>
        <v/>
      </c>
    </row>
    <row r="713" spans="1:17" ht="14.45" hidden="1" customHeight="1" x14ac:dyDescent="0.25">
      <c r="A713" t="s">
        <v>766</v>
      </c>
      <c r="B713" t="str">
        <f>IFERROR(VLOOKUP(Filiais_Petz4[[#This Row],[FILIAL]],'[4]PETZ E ZEEDOG'!$B:$D,3,0),"")</f>
        <v/>
      </c>
      <c r="C713" t="str">
        <f>IFERROR(VLOOKUP(Filiais_Petz4[[#This Row],[FILIAL]],'[4]PETZ E ZEEDOG'!$B:$E,4,0),"")</f>
        <v/>
      </c>
      <c r="D713" t="str">
        <f>IFERROR(VLOOKUP(Filiais_Petz4[[#This Row],[FILIAL]],'[4]PETZ E ZEEDOG'!$B:$F,5,0),"")</f>
        <v/>
      </c>
      <c r="E713" t="str">
        <f>IFERROR(VLOOKUP(Filiais_Petz4[[#This Row],[FILIAL]],'[4]PETZ E ZEEDOG'!$B:$G,6,0),"")</f>
        <v/>
      </c>
      <c r="F713" s="1">
        <f>IFERROR(VLOOKUP(Filiais_Petz4[[#This Row],[FILIAL]],'[4]PETZ E ZEEDOG'!$B:$H,7,0),"")</f>
        <v>0</v>
      </c>
      <c r="G713" t="str">
        <f>IFERROR(VLOOKUP(Filiais_Petz4[[#This Row],[FILIAL]],'[4]PETZ E ZEEDOG'!$B$2:$R$1103,8,0),"")</f>
        <v/>
      </c>
      <c r="H713" t="str">
        <f>IFERROR(VLOOKUP(Filiais_Petz4[[#This Row],[FILIAL]],'[4]PETZ E ZEEDOG'!$B:$J,9,0),"")</f>
        <v/>
      </c>
      <c r="I713" t="str">
        <f>IFERROR(VLOOKUP(Filiais_Petz4[[#This Row],[FILIAL]],'[4]PETZ E ZEEDOG'!$B:$K,10,0),"")</f>
        <v/>
      </c>
      <c r="J713">
        <f>IFERROR(VLOOKUP(Filiais_Petz4[[#This Row],[FILIAL]],'[4]PETZ E ZEEDOG'!$B$2:$R$1103,11,0),"")</f>
        <v>0</v>
      </c>
      <c r="K713" s="89" t="str">
        <f>IFERROR(VLOOKUP(Filiais_Petz4[[#This Row],[FILIAL]],'[4]PETZ E ZEEDOG'!$B:$M,12,0),"")</f>
        <v/>
      </c>
      <c r="L713" t="str">
        <f>IFERROR(VLOOKUP(Filiais_Petz4[[#This Row],[FILIAL]],'[4]PETZ E ZEEDOG'!$B:$N,13,0),"")</f>
        <v/>
      </c>
      <c r="M713" t="str">
        <f>IFERROR(VLOOKUP(Filiais_Petz4[[#This Row],[FILIAL]],'[4]PETZ E ZEEDOG'!$B:$O,14,0),"")</f>
        <v/>
      </c>
      <c r="N713" t="str">
        <f>IFERROR(VLOOKUP(Filiais_Petz4[[#This Row],[FILIAL]],'[4]PETZ E ZEEDOG'!$B:$P,15,0),"")</f>
        <v>N</v>
      </c>
      <c r="O713" t="str">
        <f>IFERROR(VLOOKUP(Filiais_Petz4[[#This Row],[FILIAL]],'[4]PETZ E ZEEDOG'!$B:$Q,16,0),"")</f>
        <v/>
      </c>
      <c r="P713" t="str">
        <f>IFERROR(VLOOKUP(Filiais_Petz4[[#This Row],[FILIAL]],'[4]PETZ E ZEEDOG'!$B:$R,17,0),"")</f>
        <v/>
      </c>
      <c r="Q713" t="str">
        <f>IFERROR(VLOOKUP(Filiais_Petz4[[#This Row],[FILIAL]],'[4]PETZ E ZEEDOG'!$B:$C,2,0),"")</f>
        <v/>
      </c>
    </row>
    <row r="714" spans="1:17" ht="14.45" hidden="1" customHeight="1" x14ac:dyDescent="0.25">
      <c r="A714" t="s">
        <v>767</v>
      </c>
      <c r="B714" t="str">
        <f>IFERROR(VLOOKUP(Filiais_Petz4[[#This Row],[FILIAL]],'[4]PETZ E ZEEDOG'!$B:$D,3,0),"")</f>
        <v/>
      </c>
      <c r="C714" t="str">
        <f>IFERROR(VLOOKUP(Filiais_Petz4[[#This Row],[FILIAL]],'[4]PETZ E ZEEDOG'!$B:$E,4,0),"")</f>
        <v/>
      </c>
      <c r="D714" t="str">
        <f>IFERROR(VLOOKUP(Filiais_Petz4[[#This Row],[FILIAL]],'[4]PETZ E ZEEDOG'!$B:$F,5,0),"")</f>
        <v/>
      </c>
      <c r="E714" t="str">
        <f>IFERROR(VLOOKUP(Filiais_Petz4[[#This Row],[FILIAL]],'[4]PETZ E ZEEDOG'!$B:$G,6,0),"")</f>
        <v/>
      </c>
      <c r="F714" s="1">
        <f>IFERROR(VLOOKUP(Filiais_Petz4[[#This Row],[FILIAL]],'[4]PETZ E ZEEDOG'!$B:$H,7,0),"")</f>
        <v>0</v>
      </c>
      <c r="G714" t="str">
        <f>IFERROR(VLOOKUP(Filiais_Petz4[[#This Row],[FILIAL]],'[4]PETZ E ZEEDOG'!$B$2:$R$1103,8,0),"")</f>
        <v/>
      </c>
      <c r="H714" t="str">
        <f>IFERROR(VLOOKUP(Filiais_Petz4[[#This Row],[FILIAL]],'[4]PETZ E ZEEDOG'!$B:$J,9,0),"")</f>
        <v/>
      </c>
      <c r="I714" t="str">
        <f>IFERROR(VLOOKUP(Filiais_Petz4[[#This Row],[FILIAL]],'[4]PETZ E ZEEDOG'!$B:$K,10,0),"")</f>
        <v/>
      </c>
      <c r="J714">
        <f>IFERROR(VLOOKUP(Filiais_Petz4[[#This Row],[FILIAL]],'[4]PETZ E ZEEDOG'!$B$2:$R$1103,11,0),"")</f>
        <v>0</v>
      </c>
      <c r="K714" s="89" t="str">
        <f>IFERROR(VLOOKUP(Filiais_Petz4[[#This Row],[FILIAL]],'[4]PETZ E ZEEDOG'!$B:$M,12,0),"")</f>
        <v/>
      </c>
      <c r="L714" t="str">
        <f>IFERROR(VLOOKUP(Filiais_Petz4[[#This Row],[FILIAL]],'[4]PETZ E ZEEDOG'!$B:$N,13,0),"")</f>
        <v/>
      </c>
      <c r="M714" t="str">
        <f>IFERROR(VLOOKUP(Filiais_Petz4[[#This Row],[FILIAL]],'[4]PETZ E ZEEDOG'!$B:$O,14,0),"")</f>
        <v/>
      </c>
      <c r="N714" t="str">
        <f>IFERROR(VLOOKUP(Filiais_Petz4[[#This Row],[FILIAL]],'[4]PETZ E ZEEDOG'!$B:$P,15,0),"")</f>
        <v>N</v>
      </c>
      <c r="O714" t="str">
        <f>IFERROR(VLOOKUP(Filiais_Petz4[[#This Row],[FILIAL]],'[4]PETZ E ZEEDOG'!$B:$Q,16,0),"")</f>
        <v/>
      </c>
      <c r="P714" t="str">
        <f>IFERROR(VLOOKUP(Filiais_Petz4[[#This Row],[FILIAL]],'[4]PETZ E ZEEDOG'!$B:$R,17,0),"")</f>
        <v/>
      </c>
      <c r="Q714" t="str">
        <f>IFERROR(VLOOKUP(Filiais_Petz4[[#This Row],[FILIAL]],'[4]PETZ E ZEEDOG'!$B:$C,2,0),"")</f>
        <v/>
      </c>
    </row>
    <row r="715" spans="1:17" ht="14.45" hidden="1" customHeight="1" x14ac:dyDescent="0.25">
      <c r="A715" t="s">
        <v>768</v>
      </c>
      <c r="B715" t="str">
        <f>IFERROR(VLOOKUP(Filiais_Petz4[[#This Row],[FILIAL]],'[4]PETZ E ZEEDOG'!$B:$D,3,0),"")</f>
        <v/>
      </c>
      <c r="C715" t="str">
        <f>IFERROR(VLOOKUP(Filiais_Petz4[[#This Row],[FILIAL]],'[4]PETZ E ZEEDOG'!$B:$E,4,0),"")</f>
        <v/>
      </c>
      <c r="D715" t="str">
        <f>IFERROR(VLOOKUP(Filiais_Petz4[[#This Row],[FILIAL]],'[4]PETZ E ZEEDOG'!$B:$F,5,0),"")</f>
        <v/>
      </c>
      <c r="E715" t="str">
        <f>IFERROR(VLOOKUP(Filiais_Petz4[[#This Row],[FILIAL]],'[4]PETZ E ZEEDOG'!$B:$G,6,0),"")</f>
        <v/>
      </c>
      <c r="F715" s="1">
        <f>IFERROR(VLOOKUP(Filiais_Petz4[[#This Row],[FILIAL]],'[4]PETZ E ZEEDOG'!$B:$H,7,0),"")</f>
        <v>0</v>
      </c>
      <c r="G715" t="str">
        <f>IFERROR(VLOOKUP(Filiais_Petz4[[#This Row],[FILIAL]],'[4]PETZ E ZEEDOG'!$B$2:$R$1103,8,0),"")</f>
        <v/>
      </c>
      <c r="H715" t="str">
        <f>IFERROR(VLOOKUP(Filiais_Petz4[[#This Row],[FILIAL]],'[4]PETZ E ZEEDOG'!$B:$J,9,0),"")</f>
        <v/>
      </c>
      <c r="I715" t="str">
        <f>IFERROR(VLOOKUP(Filiais_Petz4[[#This Row],[FILIAL]],'[4]PETZ E ZEEDOG'!$B:$K,10,0),"")</f>
        <v/>
      </c>
      <c r="J715">
        <f>IFERROR(VLOOKUP(Filiais_Petz4[[#This Row],[FILIAL]],'[4]PETZ E ZEEDOG'!$B$2:$R$1103,11,0),"")</f>
        <v>0</v>
      </c>
      <c r="K715" s="89" t="str">
        <f>IFERROR(VLOOKUP(Filiais_Petz4[[#This Row],[FILIAL]],'[4]PETZ E ZEEDOG'!$B:$M,12,0),"")</f>
        <v/>
      </c>
      <c r="L715" t="str">
        <f>IFERROR(VLOOKUP(Filiais_Petz4[[#This Row],[FILIAL]],'[4]PETZ E ZEEDOG'!$B:$N,13,0),"")</f>
        <v/>
      </c>
      <c r="M715" t="str">
        <f>IFERROR(VLOOKUP(Filiais_Petz4[[#This Row],[FILIAL]],'[4]PETZ E ZEEDOG'!$B:$O,14,0),"")</f>
        <v/>
      </c>
      <c r="N715" t="str">
        <f>IFERROR(VLOOKUP(Filiais_Petz4[[#This Row],[FILIAL]],'[4]PETZ E ZEEDOG'!$B:$P,15,0),"")</f>
        <v>N</v>
      </c>
      <c r="O715" t="str">
        <f>IFERROR(VLOOKUP(Filiais_Petz4[[#This Row],[FILIAL]],'[4]PETZ E ZEEDOG'!$B:$Q,16,0),"")</f>
        <v/>
      </c>
      <c r="P715" t="str">
        <f>IFERROR(VLOOKUP(Filiais_Petz4[[#This Row],[FILIAL]],'[4]PETZ E ZEEDOG'!$B:$R,17,0),"")</f>
        <v/>
      </c>
      <c r="Q715" t="str">
        <f>IFERROR(VLOOKUP(Filiais_Petz4[[#This Row],[FILIAL]],'[4]PETZ E ZEEDOG'!$B:$C,2,0),"")</f>
        <v/>
      </c>
    </row>
    <row r="716" spans="1:17" ht="14.45" hidden="1" customHeight="1" x14ac:dyDescent="0.25">
      <c r="A716" t="s">
        <v>769</v>
      </c>
      <c r="B716" t="str">
        <f>IFERROR(VLOOKUP(Filiais_Petz4[[#This Row],[FILIAL]],'[4]PETZ E ZEEDOG'!$B:$D,3,0),"")</f>
        <v/>
      </c>
      <c r="C716" t="str">
        <f>IFERROR(VLOOKUP(Filiais_Petz4[[#This Row],[FILIAL]],'[4]PETZ E ZEEDOG'!$B:$E,4,0),"")</f>
        <v/>
      </c>
      <c r="D716" t="str">
        <f>IFERROR(VLOOKUP(Filiais_Petz4[[#This Row],[FILIAL]],'[4]PETZ E ZEEDOG'!$B:$F,5,0),"")</f>
        <v/>
      </c>
      <c r="E716" t="str">
        <f>IFERROR(VLOOKUP(Filiais_Petz4[[#This Row],[FILIAL]],'[4]PETZ E ZEEDOG'!$B:$G,6,0),"")</f>
        <v/>
      </c>
      <c r="F716" s="1">
        <f>IFERROR(VLOOKUP(Filiais_Petz4[[#This Row],[FILIAL]],'[4]PETZ E ZEEDOG'!$B:$H,7,0),"")</f>
        <v>0</v>
      </c>
      <c r="G716" t="str">
        <f>IFERROR(VLOOKUP(Filiais_Petz4[[#This Row],[FILIAL]],'[4]PETZ E ZEEDOG'!$B$2:$R$1103,8,0),"")</f>
        <v/>
      </c>
      <c r="H716" t="str">
        <f>IFERROR(VLOOKUP(Filiais_Petz4[[#This Row],[FILIAL]],'[4]PETZ E ZEEDOG'!$B:$J,9,0),"")</f>
        <v/>
      </c>
      <c r="I716" t="str">
        <f>IFERROR(VLOOKUP(Filiais_Petz4[[#This Row],[FILIAL]],'[4]PETZ E ZEEDOG'!$B:$K,10,0),"")</f>
        <v/>
      </c>
      <c r="J716">
        <f>IFERROR(VLOOKUP(Filiais_Petz4[[#This Row],[FILIAL]],'[4]PETZ E ZEEDOG'!$B$2:$R$1103,11,0),"")</f>
        <v>0</v>
      </c>
      <c r="K716" s="89" t="str">
        <f>IFERROR(VLOOKUP(Filiais_Petz4[[#This Row],[FILIAL]],'[4]PETZ E ZEEDOG'!$B:$M,12,0),"")</f>
        <v/>
      </c>
      <c r="L716" t="str">
        <f>IFERROR(VLOOKUP(Filiais_Petz4[[#This Row],[FILIAL]],'[4]PETZ E ZEEDOG'!$B:$N,13,0),"")</f>
        <v/>
      </c>
      <c r="M716" t="str">
        <f>IFERROR(VLOOKUP(Filiais_Petz4[[#This Row],[FILIAL]],'[4]PETZ E ZEEDOG'!$B:$O,14,0),"")</f>
        <v/>
      </c>
      <c r="N716" t="str">
        <f>IFERROR(VLOOKUP(Filiais_Petz4[[#This Row],[FILIAL]],'[4]PETZ E ZEEDOG'!$B:$P,15,0),"")</f>
        <v>N</v>
      </c>
      <c r="O716" t="str">
        <f>IFERROR(VLOOKUP(Filiais_Petz4[[#This Row],[FILIAL]],'[4]PETZ E ZEEDOG'!$B:$Q,16,0),"")</f>
        <v/>
      </c>
      <c r="P716" t="str">
        <f>IFERROR(VLOOKUP(Filiais_Petz4[[#This Row],[FILIAL]],'[4]PETZ E ZEEDOG'!$B:$R,17,0),"")</f>
        <v/>
      </c>
      <c r="Q716" t="str">
        <f>IFERROR(VLOOKUP(Filiais_Petz4[[#This Row],[FILIAL]],'[4]PETZ E ZEEDOG'!$B:$C,2,0),"")</f>
        <v/>
      </c>
    </row>
    <row r="717" spans="1:17" ht="14.45" hidden="1" customHeight="1" x14ac:dyDescent="0.25">
      <c r="A717" t="s">
        <v>770</v>
      </c>
      <c r="B717" t="str">
        <f>IFERROR(VLOOKUP(Filiais_Petz4[[#This Row],[FILIAL]],'[4]PETZ E ZEEDOG'!$B:$D,3,0),"")</f>
        <v/>
      </c>
      <c r="C717" t="str">
        <f>IFERROR(VLOOKUP(Filiais_Petz4[[#This Row],[FILIAL]],'[4]PETZ E ZEEDOG'!$B:$E,4,0),"")</f>
        <v/>
      </c>
      <c r="D717" t="str">
        <f>IFERROR(VLOOKUP(Filiais_Petz4[[#This Row],[FILIAL]],'[4]PETZ E ZEEDOG'!$B:$F,5,0),"")</f>
        <v/>
      </c>
      <c r="E717" t="str">
        <f>IFERROR(VLOOKUP(Filiais_Petz4[[#This Row],[FILIAL]],'[4]PETZ E ZEEDOG'!$B:$G,6,0),"")</f>
        <v/>
      </c>
      <c r="F717" s="1">
        <f>IFERROR(VLOOKUP(Filiais_Petz4[[#This Row],[FILIAL]],'[4]PETZ E ZEEDOG'!$B:$H,7,0),"")</f>
        <v>0</v>
      </c>
      <c r="G717" t="str">
        <f>IFERROR(VLOOKUP(Filiais_Petz4[[#This Row],[FILIAL]],'[4]PETZ E ZEEDOG'!$B$2:$R$1103,8,0),"")</f>
        <v/>
      </c>
      <c r="H717" t="str">
        <f>IFERROR(VLOOKUP(Filiais_Petz4[[#This Row],[FILIAL]],'[4]PETZ E ZEEDOG'!$B:$J,9,0),"")</f>
        <v/>
      </c>
      <c r="I717" t="str">
        <f>IFERROR(VLOOKUP(Filiais_Petz4[[#This Row],[FILIAL]],'[4]PETZ E ZEEDOG'!$B:$K,10,0),"")</f>
        <v/>
      </c>
      <c r="J717">
        <f>IFERROR(VLOOKUP(Filiais_Petz4[[#This Row],[FILIAL]],'[4]PETZ E ZEEDOG'!$B$2:$R$1103,11,0),"")</f>
        <v>0</v>
      </c>
      <c r="K717" s="89" t="str">
        <f>IFERROR(VLOOKUP(Filiais_Petz4[[#This Row],[FILIAL]],'[4]PETZ E ZEEDOG'!$B:$M,12,0),"")</f>
        <v/>
      </c>
      <c r="L717" t="str">
        <f>IFERROR(VLOOKUP(Filiais_Petz4[[#This Row],[FILIAL]],'[4]PETZ E ZEEDOG'!$B:$N,13,0),"")</f>
        <v/>
      </c>
      <c r="M717" t="str">
        <f>IFERROR(VLOOKUP(Filiais_Petz4[[#This Row],[FILIAL]],'[4]PETZ E ZEEDOG'!$B:$O,14,0),"")</f>
        <v/>
      </c>
      <c r="N717" t="str">
        <f>IFERROR(VLOOKUP(Filiais_Petz4[[#This Row],[FILIAL]],'[4]PETZ E ZEEDOG'!$B:$P,15,0),"")</f>
        <v>N</v>
      </c>
      <c r="O717" t="str">
        <f>IFERROR(VLOOKUP(Filiais_Petz4[[#This Row],[FILIAL]],'[4]PETZ E ZEEDOG'!$B:$Q,16,0),"")</f>
        <v/>
      </c>
      <c r="P717" t="str">
        <f>IFERROR(VLOOKUP(Filiais_Petz4[[#This Row],[FILIAL]],'[4]PETZ E ZEEDOG'!$B:$R,17,0),"")</f>
        <v/>
      </c>
      <c r="Q717" t="str">
        <f>IFERROR(VLOOKUP(Filiais_Petz4[[#This Row],[FILIAL]],'[4]PETZ E ZEEDOG'!$B:$C,2,0),"")</f>
        <v/>
      </c>
    </row>
    <row r="718" spans="1:17" ht="14.45" hidden="1" customHeight="1" x14ac:dyDescent="0.25">
      <c r="A718" t="s">
        <v>771</v>
      </c>
      <c r="B718" t="str">
        <f>IFERROR(VLOOKUP(Filiais_Petz4[[#This Row],[FILIAL]],'[4]PETZ E ZEEDOG'!$B:$D,3,0),"")</f>
        <v/>
      </c>
      <c r="C718" t="str">
        <f>IFERROR(VLOOKUP(Filiais_Petz4[[#This Row],[FILIAL]],'[4]PETZ E ZEEDOG'!$B:$E,4,0),"")</f>
        <v/>
      </c>
      <c r="D718" t="str">
        <f>IFERROR(VLOOKUP(Filiais_Petz4[[#This Row],[FILIAL]],'[4]PETZ E ZEEDOG'!$B:$F,5,0),"")</f>
        <v/>
      </c>
      <c r="E718" t="str">
        <f>IFERROR(VLOOKUP(Filiais_Petz4[[#This Row],[FILIAL]],'[4]PETZ E ZEEDOG'!$B:$G,6,0),"")</f>
        <v/>
      </c>
      <c r="F718" s="1">
        <f>IFERROR(VLOOKUP(Filiais_Petz4[[#This Row],[FILIAL]],'[4]PETZ E ZEEDOG'!$B:$H,7,0),"")</f>
        <v>0</v>
      </c>
      <c r="G718" t="str">
        <f>IFERROR(VLOOKUP(Filiais_Petz4[[#This Row],[FILIAL]],'[4]PETZ E ZEEDOG'!$B$2:$R$1103,8,0),"")</f>
        <v/>
      </c>
      <c r="H718" t="str">
        <f>IFERROR(VLOOKUP(Filiais_Petz4[[#This Row],[FILIAL]],'[4]PETZ E ZEEDOG'!$B:$J,9,0),"")</f>
        <v/>
      </c>
      <c r="I718" t="str">
        <f>IFERROR(VLOOKUP(Filiais_Petz4[[#This Row],[FILIAL]],'[4]PETZ E ZEEDOG'!$B:$K,10,0),"")</f>
        <v/>
      </c>
      <c r="J718">
        <f>IFERROR(VLOOKUP(Filiais_Petz4[[#This Row],[FILIAL]],'[4]PETZ E ZEEDOG'!$B$2:$R$1103,11,0),"")</f>
        <v>0</v>
      </c>
      <c r="K718" s="89" t="str">
        <f>IFERROR(VLOOKUP(Filiais_Petz4[[#This Row],[FILIAL]],'[4]PETZ E ZEEDOG'!$B:$M,12,0),"")</f>
        <v/>
      </c>
      <c r="L718" t="str">
        <f>IFERROR(VLOOKUP(Filiais_Petz4[[#This Row],[FILIAL]],'[4]PETZ E ZEEDOG'!$B:$N,13,0),"")</f>
        <v/>
      </c>
      <c r="M718" t="str">
        <f>IFERROR(VLOOKUP(Filiais_Petz4[[#This Row],[FILIAL]],'[4]PETZ E ZEEDOG'!$B:$O,14,0),"")</f>
        <v/>
      </c>
      <c r="N718" t="str">
        <f>IFERROR(VLOOKUP(Filiais_Petz4[[#This Row],[FILIAL]],'[4]PETZ E ZEEDOG'!$B:$P,15,0),"")</f>
        <v>N</v>
      </c>
      <c r="O718" t="str">
        <f>IFERROR(VLOOKUP(Filiais_Petz4[[#This Row],[FILIAL]],'[4]PETZ E ZEEDOG'!$B:$Q,16,0),"")</f>
        <v/>
      </c>
      <c r="P718" t="str">
        <f>IFERROR(VLOOKUP(Filiais_Petz4[[#This Row],[FILIAL]],'[4]PETZ E ZEEDOG'!$B:$R,17,0),"")</f>
        <v/>
      </c>
      <c r="Q718" t="str">
        <f>IFERROR(VLOOKUP(Filiais_Petz4[[#This Row],[FILIAL]],'[4]PETZ E ZEEDOG'!$B:$C,2,0),"")</f>
        <v/>
      </c>
    </row>
    <row r="719" spans="1:17" ht="14.45" hidden="1" customHeight="1" x14ac:dyDescent="0.25">
      <c r="A719" t="s">
        <v>772</v>
      </c>
      <c r="B719" t="str">
        <f>IFERROR(VLOOKUP(Filiais_Petz4[[#This Row],[FILIAL]],'[4]PETZ E ZEEDOG'!$B:$D,3,0),"")</f>
        <v/>
      </c>
      <c r="C719" t="str">
        <f>IFERROR(VLOOKUP(Filiais_Petz4[[#This Row],[FILIAL]],'[4]PETZ E ZEEDOG'!$B:$E,4,0),"")</f>
        <v/>
      </c>
      <c r="D719" t="str">
        <f>IFERROR(VLOOKUP(Filiais_Petz4[[#This Row],[FILIAL]],'[4]PETZ E ZEEDOG'!$B:$F,5,0),"")</f>
        <v/>
      </c>
      <c r="E719" t="str">
        <f>IFERROR(VLOOKUP(Filiais_Petz4[[#This Row],[FILIAL]],'[4]PETZ E ZEEDOG'!$B:$G,6,0),"")</f>
        <v/>
      </c>
      <c r="F719" s="1">
        <f>IFERROR(VLOOKUP(Filiais_Petz4[[#This Row],[FILIAL]],'[4]PETZ E ZEEDOG'!$B:$H,7,0),"")</f>
        <v>0</v>
      </c>
      <c r="G719" t="str">
        <f>IFERROR(VLOOKUP(Filiais_Petz4[[#This Row],[FILIAL]],'[4]PETZ E ZEEDOG'!$B$2:$R$1103,8,0),"")</f>
        <v/>
      </c>
      <c r="H719" t="str">
        <f>IFERROR(VLOOKUP(Filiais_Petz4[[#This Row],[FILIAL]],'[4]PETZ E ZEEDOG'!$B:$J,9,0),"")</f>
        <v/>
      </c>
      <c r="I719" t="str">
        <f>IFERROR(VLOOKUP(Filiais_Petz4[[#This Row],[FILIAL]],'[4]PETZ E ZEEDOG'!$B:$K,10,0),"")</f>
        <v/>
      </c>
      <c r="J719">
        <f>IFERROR(VLOOKUP(Filiais_Petz4[[#This Row],[FILIAL]],'[4]PETZ E ZEEDOG'!$B$2:$R$1103,11,0),"")</f>
        <v>0</v>
      </c>
      <c r="K719" s="89" t="str">
        <f>IFERROR(VLOOKUP(Filiais_Petz4[[#This Row],[FILIAL]],'[4]PETZ E ZEEDOG'!$B:$M,12,0),"")</f>
        <v/>
      </c>
      <c r="L719" t="str">
        <f>IFERROR(VLOOKUP(Filiais_Petz4[[#This Row],[FILIAL]],'[4]PETZ E ZEEDOG'!$B:$N,13,0),"")</f>
        <v/>
      </c>
      <c r="M719" t="str">
        <f>IFERROR(VLOOKUP(Filiais_Petz4[[#This Row],[FILIAL]],'[4]PETZ E ZEEDOG'!$B:$O,14,0),"")</f>
        <v/>
      </c>
      <c r="N719" t="str">
        <f>IFERROR(VLOOKUP(Filiais_Petz4[[#This Row],[FILIAL]],'[4]PETZ E ZEEDOG'!$B:$P,15,0),"")</f>
        <v>N</v>
      </c>
      <c r="O719" t="str">
        <f>IFERROR(VLOOKUP(Filiais_Petz4[[#This Row],[FILIAL]],'[4]PETZ E ZEEDOG'!$B:$Q,16,0),"")</f>
        <v/>
      </c>
      <c r="P719" t="str">
        <f>IFERROR(VLOOKUP(Filiais_Petz4[[#This Row],[FILIAL]],'[4]PETZ E ZEEDOG'!$B:$R,17,0),"")</f>
        <v/>
      </c>
      <c r="Q719" t="str">
        <f>IFERROR(VLOOKUP(Filiais_Petz4[[#This Row],[FILIAL]],'[4]PETZ E ZEEDOG'!$B:$C,2,0),"")</f>
        <v/>
      </c>
    </row>
    <row r="720" spans="1:17" ht="14.45" hidden="1" customHeight="1" x14ac:dyDescent="0.25">
      <c r="A720" t="s">
        <v>773</v>
      </c>
      <c r="B720" t="str">
        <f>IFERROR(VLOOKUP(Filiais_Petz4[[#This Row],[FILIAL]],'[4]PETZ E ZEEDOG'!$B:$D,3,0),"")</f>
        <v/>
      </c>
      <c r="C720" t="str">
        <f>IFERROR(VLOOKUP(Filiais_Petz4[[#This Row],[FILIAL]],'[4]PETZ E ZEEDOG'!$B:$E,4,0),"")</f>
        <v/>
      </c>
      <c r="D720" t="str">
        <f>IFERROR(VLOOKUP(Filiais_Petz4[[#This Row],[FILIAL]],'[4]PETZ E ZEEDOG'!$B:$F,5,0),"")</f>
        <v/>
      </c>
      <c r="E720" t="str">
        <f>IFERROR(VLOOKUP(Filiais_Petz4[[#This Row],[FILIAL]],'[4]PETZ E ZEEDOG'!$B:$G,6,0),"")</f>
        <v/>
      </c>
      <c r="F720" s="1">
        <f>IFERROR(VLOOKUP(Filiais_Petz4[[#This Row],[FILIAL]],'[4]PETZ E ZEEDOG'!$B:$H,7,0),"")</f>
        <v>0</v>
      </c>
      <c r="G720" t="str">
        <f>IFERROR(VLOOKUP(Filiais_Petz4[[#This Row],[FILIAL]],'[4]PETZ E ZEEDOG'!$B$2:$R$1103,8,0),"")</f>
        <v/>
      </c>
      <c r="H720" t="str">
        <f>IFERROR(VLOOKUP(Filiais_Petz4[[#This Row],[FILIAL]],'[4]PETZ E ZEEDOG'!$B:$J,9,0),"")</f>
        <v/>
      </c>
      <c r="I720" t="str">
        <f>IFERROR(VLOOKUP(Filiais_Petz4[[#This Row],[FILIAL]],'[4]PETZ E ZEEDOG'!$B:$K,10,0),"")</f>
        <v/>
      </c>
      <c r="J720">
        <f>IFERROR(VLOOKUP(Filiais_Petz4[[#This Row],[FILIAL]],'[4]PETZ E ZEEDOG'!$B$2:$R$1103,11,0),"")</f>
        <v>0</v>
      </c>
      <c r="K720" s="89" t="str">
        <f>IFERROR(VLOOKUP(Filiais_Petz4[[#This Row],[FILIAL]],'[4]PETZ E ZEEDOG'!$B:$M,12,0),"")</f>
        <v/>
      </c>
      <c r="L720" t="str">
        <f>IFERROR(VLOOKUP(Filiais_Petz4[[#This Row],[FILIAL]],'[4]PETZ E ZEEDOG'!$B:$N,13,0),"")</f>
        <v/>
      </c>
      <c r="M720" t="str">
        <f>IFERROR(VLOOKUP(Filiais_Petz4[[#This Row],[FILIAL]],'[4]PETZ E ZEEDOG'!$B:$O,14,0),"")</f>
        <v/>
      </c>
      <c r="N720" t="str">
        <f>IFERROR(VLOOKUP(Filiais_Petz4[[#This Row],[FILIAL]],'[4]PETZ E ZEEDOG'!$B:$P,15,0),"")</f>
        <v>N</v>
      </c>
      <c r="O720" t="str">
        <f>IFERROR(VLOOKUP(Filiais_Petz4[[#This Row],[FILIAL]],'[4]PETZ E ZEEDOG'!$B:$Q,16,0),"")</f>
        <v/>
      </c>
      <c r="P720" t="str">
        <f>IFERROR(VLOOKUP(Filiais_Petz4[[#This Row],[FILIAL]],'[4]PETZ E ZEEDOG'!$B:$R,17,0),"")</f>
        <v/>
      </c>
      <c r="Q720" t="str">
        <f>IFERROR(VLOOKUP(Filiais_Petz4[[#This Row],[FILIAL]],'[4]PETZ E ZEEDOG'!$B:$C,2,0),"")</f>
        <v/>
      </c>
    </row>
    <row r="721" spans="1:17" ht="14.45" hidden="1" customHeight="1" x14ac:dyDescent="0.25">
      <c r="A721" t="s">
        <v>774</v>
      </c>
      <c r="B721" t="str">
        <f>IFERROR(VLOOKUP(Filiais_Petz4[[#This Row],[FILIAL]],'[4]PETZ E ZEEDOG'!$B:$D,3,0),"")</f>
        <v/>
      </c>
      <c r="C721" t="str">
        <f>IFERROR(VLOOKUP(Filiais_Petz4[[#This Row],[FILIAL]],'[4]PETZ E ZEEDOG'!$B:$E,4,0),"")</f>
        <v/>
      </c>
      <c r="D721" t="str">
        <f>IFERROR(VLOOKUP(Filiais_Petz4[[#This Row],[FILIAL]],'[4]PETZ E ZEEDOG'!$B:$F,5,0),"")</f>
        <v/>
      </c>
      <c r="E721" t="str">
        <f>IFERROR(VLOOKUP(Filiais_Petz4[[#This Row],[FILIAL]],'[4]PETZ E ZEEDOG'!$B:$G,6,0),"")</f>
        <v/>
      </c>
      <c r="F721" s="1">
        <f>IFERROR(VLOOKUP(Filiais_Petz4[[#This Row],[FILIAL]],'[4]PETZ E ZEEDOG'!$B:$H,7,0),"")</f>
        <v>0</v>
      </c>
      <c r="G721" t="str">
        <f>IFERROR(VLOOKUP(Filiais_Petz4[[#This Row],[FILIAL]],'[4]PETZ E ZEEDOG'!$B$2:$R$1103,8,0),"")</f>
        <v/>
      </c>
      <c r="H721" t="str">
        <f>IFERROR(VLOOKUP(Filiais_Petz4[[#This Row],[FILIAL]],'[4]PETZ E ZEEDOG'!$B:$J,9,0),"")</f>
        <v/>
      </c>
      <c r="I721" t="str">
        <f>IFERROR(VLOOKUP(Filiais_Petz4[[#This Row],[FILIAL]],'[4]PETZ E ZEEDOG'!$B:$K,10,0),"")</f>
        <v/>
      </c>
      <c r="J721">
        <f>IFERROR(VLOOKUP(Filiais_Petz4[[#This Row],[FILIAL]],'[4]PETZ E ZEEDOG'!$B$2:$R$1103,11,0),"")</f>
        <v>0</v>
      </c>
      <c r="K721" s="89" t="str">
        <f>IFERROR(VLOOKUP(Filiais_Petz4[[#This Row],[FILIAL]],'[4]PETZ E ZEEDOG'!$B:$M,12,0),"")</f>
        <v/>
      </c>
      <c r="L721" t="str">
        <f>IFERROR(VLOOKUP(Filiais_Petz4[[#This Row],[FILIAL]],'[4]PETZ E ZEEDOG'!$B:$N,13,0),"")</f>
        <v/>
      </c>
      <c r="M721" t="str">
        <f>IFERROR(VLOOKUP(Filiais_Petz4[[#This Row],[FILIAL]],'[4]PETZ E ZEEDOG'!$B:$O,14,0),"")</f>
        <v/>
      </c>
      <c r="N721" t="str">
        <f>IFERROR(VLOOKUP(Filiais_Petz4[[#This Row],[FILIAL]],'[4]PETZ E ZEEDOG'!$B:$P,15,0),"")</f>
        <v>N</v>
      </c>
      <c r="O721" t="str">
        <f>IFERROR(VLOOKUP(Filiais_Petz4[[#This Row],[FILIAL]],'[4]PETZ E ZEEDOG'!$B:$Q,16,0),"")</f>
        <v/>
      </c>
      <c r="P721" t="str">
        <f>IFERROR(VLOOKUP(Filiais_Petz4[[#This Row],[FILIAL]],'[4]PETZ E ZEEDOG'!$B:$R,17,0),"")</f>
        <v/>
      </c>
      <c r="Q721" t="str">
        <f>IFERROR(VLOOKUP(Filiais_Petz4[[#This Row],[FILIAL]],'[4]PETZ E ZEEDOG'!$B:$C,2,0),"")</f>
        <v/>
      </c>
    </row>
    <row r="722" spans="1:17" ht="14.45" hidden="1" customHeight="1" x14ac:dyDescent="0.25">
      <c r="A722" t="s">
        <v>775</v>
      </c>
      <c r="B722" t="str">
        <f>IFERROR(VLOOKUP(Filiais_Petz4[[#This Row],[FILIAL]],'[4]PETZ E ZEEDOG'!$B:$D,3,0),"")</f>
        <v/>
      </c>
      <c r="C722" t="str">
        <f>IFERROR(VLOOKUP(Filiais_Petz4[[#This Row],[FILIAL]],'[4]PETZ E ZEEDOG'!$B:$E,4,0),"")</f>
        <v/>
      </c>
      <c r="D722" t="str">
        <f>IFERROR(VLOOKUP(Filiais_Petz4[[#This Row],[FILIAL]],'[4]PETZ E ZEEDOG'!$B:$F,5,0),"")</f>
        <v/>
      </c>
      <c r="E722" t="str">
        <f>IFERROR(VLOOKUP(Filiais_Petz4[[#This Row],[FILIAL]],'[4]PETZ E ZEEDOG'!$B:$G,6,0),"")</f>
        <v/>
      </c>
      <c r="F722" s="1">
        <f>IFERROR(VLOOKUP(Filiais_Petz4[[#This Row],[FILIAL]],'[4]PETZ E ZEEDOG'!$B:$H,7,0),"")</f>
        <v>0</v>
      </c>
      <c r="G722" t="str">
        <f>IFERROR(VLOOKUP(Filiais_Petz4[[#This Row],[FILIAL]],'[4]PETZ E ZEEDOG'!$B$2:$R$1103,8,0),"")</f>
        <v/>
      </c>
      <c r="H722" t="str">
        <f>IFERROR(VLOOKUP(Filiais_Petz4[[#This Row],[FILIAL]],'[4]PETZ E ZEEDOG'!$B:$J,9,0),"")</f>
        <v/>
      </c>
      <c r="I722" t="str">
        <f>IFERROR(VLOOKUP(Filiais_Petz4[[#This Row],[FILIAL]],'[4]PETZ E ZEEDOG'!$B:$K,10,0),"")</f>
        <v/>
      </c>
      <c r="J722">
        <f>IFERROR(VLOOKUP(Filiais_Petz4[[#This Row],[FILIAL]],'[4]PETZ E ZEEDOG'!$B$2:$R$1103,11,0),"")</f>
        <v>0</v>
      </c>
      <c r="K722" s="89" t="str">
        <f>IFERROR(VLOOKUP(Filiais_Petz4[[#This Row],[FILIAL]],'[4]PETZ E ZEEDOG'!$B:$M,12,0),"")</f>
        <v/>
      </c>
      <c r="L722" t="str">
        <f>IFERROR(VLOOKUP(Filiais_Petz4[[#This Row],[FILIAL]],'[4]PETZ E ZEEDOG'!$B:$N,13,0),"")</f>
        <v/>
      </c>
      <c r="M722" t="str">
        <f>IFERROR(VLOOKUP(Filiais_Petz4[[#This Row],[FILIAL]],'[4]PETZ E ZEEDOG'!$B:$O,14,0),"")</f>
        <v/>
      </c>
      <c r="N722" t="str">
        <f>IFERROR(VLOOKUP(Filiais_Petz4[[#This Row],[FILIAL]],'[4]PETZ E ZEEDOG'!$B:$P,15,0),"")</f>
        <v>N</v>
      </c>
      <c r="O722" t="str">
        <f>IFERROR(VLOOKUP(Filiais_Petz4[[#This Row],[FILIAL]],'[4]PETZ E ZEEDOG'!$B:$Q,16,0),"")</f>
        <v/>
      </c>
      <c r="P722" t="str">
        <f>IFERROR(VLOOKUP(Filiais_Petz4[[#This Row],[FILIAL]],'[4]PETZ E ZEEDOG'!$B:$R,17,0),"")</f>
        <v/>
      </c>
      <c r="Q722" t="str">
        <f>IFERROR(VLOOKUP(Filiais_Petz4[[#This Row],[FILIAL]],'[4]PETZ E ZEEDOG'!$B:$C,2,0),"")</f>
        <v/>
      </c>
    </row>
    <row r="723" spans="1:17" ht="14.45" hidden="1" customHeight="1" x14ac:dyDescent="0.25">
      <c r="A723" t="s">
        <v>776</v>
      </c>
      <c r="B723" t="str">
        <f>IFERROR(VLOOKUP(Filiais_Petz4[[#This Row],[FILIAL]],'[4]PETZ E ZEEDOG'!$B:$D,3,0),"")</f>
        <v/>
      </c>
      <c r="C723" t="str">
        <f>IFERROR(VLOOKUP(Filiais_Petz4[[#This Row],[FILIAL]],'[4]PETZ E ZEEDOG'!$B:$E,4,0),"")</f>
        <v/>
      </c>
      <c r="D723" t="str">
        <f>IFERROR(VLOOKUP(Filiais_Petz4[[#This Row],[FILIAL]],'[4]PETZ E ZEEDOG'!$B:$F,5,0),"")</f>
        <v/>
      </c>
      <c r="E723" t="str">
        <f>IFERROR(VLOOKUP(Filiais_Petz4[[#This Row],[FILIAL]],'[4]PETZ E ZEEDOG'!$B:$G,6,0),"")</f>
        <v/>
      </c>
      <c r="F723" s="1">
        <f>IFERROR(VLOOKUP(Filiais_Petz4[[#This Row],[FILIAL]],'[4]PETZ E ZEEDOG'!$B:$H,7,0),"")</f>
        <v>0</v>
      </c>
      <c r="G723" t="str">
        <f>IFERROR(VLOOKUP(Filiais_Petz4[[#This Row],[FILIAL]],'[4]PETZ E ZEEDOG'!$B$2:$R$1103,8,0),"")</f>
        <v/>
      </c>
      <c r="H723" t="str">
        <f>IFERROR(VLOOKUP(Filiais_Petz4[[#This Row],[FILIAL]],'[4]PETZ E ZEEDOG'!$B:$J,9,0),"")</f>
        <v/>
      </c>
      <c r="I723" t="str">
        <f>IFERROR(VLOOKUP(Filiais_Petz4[[#This Row],[FILIAL]],'[4]PETZ E ZEEDOG'!$B:$K,10,0),"")</f>
        <v/>
      </c>
      <c r="J723">
        <f>IFERROR(VLOOKUP(Filiais_Petz4[[#This Row],[FILIAL]],'[4]PETZ E ZEEDOG'!$B$2:$R$1103,11,0),"")</f>
        <v>0</v>
      </c>
      <c r="K723" s="89" t="str">
        <f>IFERROR(VLOOKUP(Filiais_Petz4[[#This Row],[FILIAL]],'[4]PETZ E ZEEDOG'!$B:$M,12,0),"")</f>
        <v/>
      </c>
      <c r="L723" t="str">
        <f>IFERROR(VLOOKUP(Filiais_Petz4[[#This Row],[FILIAL]],'[4]PETZ E ZEEDOG'!$B:$N,13,0),"")</f>
        <v/>
      </c>
      <c r="M723" t="str">
        <f>IFERROR(VLOOKUP(Filiais_Petz4[[#This Row],[FILIAL]],'[4]PETZ E ZEEDOG'!$B:$O,14,0),"")</f>
        <v/>
      </c>
      <c r="N723" t="str">
        <f>IFERROR(VLOOKUP(Filiais_Petz4[[#This Row],[FILIAL]],'[4]PETZ E ZEEDOG'!$B:$P,15,0),"")</f>
        <v>N</v>
      </c>
      <c r="O723" t="str">
        <f>IFERROR(VLOOKUP(Filiais_Petz4[[#This Row],[FILIAL]],'[4]PETZ E ZEEDOG'!$B:$Q,16,0),"")</f>
        <v/>
      </c>
      <c r="P723" t="str">
        <f>IFERROR(VLOOKUP(Filiais_Petz4[[#This Row],[FILIAL]],'[4]PETZ E ZEEDOG'!$B:$R,17,0),"")</f>
        <v/>
      </c>
      <c r="Q723" t="str">
        <f>IFERROR(VLOOKUP(Filiais_Petz4[[#This Row],[FILIAL]],'[4]PETZ E ZEEDOG'!$B:$C,2,0),"")</f>
        <v/>
      </c>
    </row>
    <row r="724" spans="1:17" ht="14.45" hidden="1" customHeight="1" x14ac:dyDescent="0.25">
      <c r="A724" t="s">
        <v>777</v>
      </c>
      <c r="B724" t="str">
        <f>IFERROR(VLOOKUP(Filiais_Petz4[[#This Row],[FILIAL]],'[4]PETZ E ZEEDOG'!$B:$D,3,0),"")</f>
        <v/>
      </c>
      <c r="C724" t="str">
        <f>IFERROR(VLOOKUP(Filiais_Petz4[[#This Row],[FILIAL]],'[4]PETZ E ZEEDOG'!$B:$E,4,0),"")</f>
        <v/>
      </c>
      <c r="D724" t="str">
        <f>IFERROR(VLOOKUP(Filiais_Petz4[[#This Row],[FILIAL]],'[4]PETZ E ZEEDOG'!$B:$F,5,0),"")</f>
        <v/>
      </c>
      <c r="E724" t="str">
        <f>IFERROR(VLOOKUP(Filiais_Petz4[[#This Row],[FILIAL]],'[4]PETZ E ZEEDOG'!$B:$G,6,0),"")</f>
        <v/>
      </c>
      <c r="F724" s="1">
        <f>IFERROR(VLOOKUP(Filiais_Petz4[[#This Row],[FILIAL]],'[4]PETZ E ZEEDOG'!$B:$H,7,0),"")</f>
        <v>0</v>
      </c>
      <c r="G724" t="str">
        <f>IFERROR(VLOOKUP(Filiais_Petz4[[#This Row],[FILIAL]],'[4]PETZ E ZEEDOG'!$B$2:$R$1103,8,0),"")</f>
        <v/>
      </c>
      <c r="H724" t="str">
        <f>IFERROR(VLOOKUP(Filiais_Petz4[[#This Row],[FILIAL]],'[4]PETZ E ZEEDOG'!$B:$J,9,0),"")</f>
        <v/>
      </c>
      <c r="I724" t="str">
        <f>IFERROR(VLOOKUP(Filiais_Petz4[[#This Row],[FILIAL]],'[4]PETZ E ZEEDOG'!$B:$K,10,0),"")</f>
        <v/>
      </c>
      <c r="J724">
        <f>IFERROR(VLOOKUP(Filiais_Petz4[[#This Row],[FILIAL]],'[4]PETZ E ZEEDOG'!$B$2:$R$1103,11,0),"")</f>
        <v>0</v>
      </c>
      <c r="K724" s="89" t="str">
        <f>IFERROR(VLOOKUP(Filiais_Petz4[[#This Row],[FILIAL]],'[4]PETZ E ZEEDOG'!$B:$M,12,0),"")</f>
        <v/>
      </c>
      <c r="L724" t="str">
        <f>IFERROR(VLOOKUP(Filiais_Petz4[[#This Row],[FILIAL]],'[4]PETZ E ZEEDOG'!$B:$N,13,0),"")</f>
        <v/>
      </c>
      <c r="M724" t="str">
        <f>IFERROR(VLOOKUP(Filiais_Petz4[[#This Row],[FILIAL]],'[4]PETZ E ZEEDOG'!$B:$O,14,0),"")</f>
        <v/>
      </c>
      <c r="N724" t="str">
        <f>IFERROR(VLOOKUP(Filiais_Petz4[[#This Row],[FILIAL]],'[4]PETZ E ZEEDOG'!$B:$P,15,0),"")</f>
        <v>N</v>
      </c>
      <c r="O724" t="str">
        <f>IFERROR(VLOOKUP(Filiais_Petz4[[#This Row],[FILIAL]],'[4]PETZ E ZEEDOG'!$B:$Q,16,0),"")</f>
        <v/>
      </c>
      <c r="P724" t="str">
        <f>IFERROR(VLOOKUP(Filiais_Petz4[[#This Row],[FILIAL]],'[4]PETZ E ZEEDOG'!$B:$R,17,0),"")</f>
        <v/>
      </c>
      <c r="Q724" t="str">
        <f>IFERROR(VLOOKUP(Filiais_Petz4[[#This Row],[FILIAL]],'[4]PETZ E ZEEDOG'!$B:$C,2,0),"")</f>
        <v/>
      </c>
    </row>
    <row r="725" spans="1:17" ht="14.45" hidden="1" customHeight="1" x14ac:dyDescent="0.25">
      <c r="A725" t="s">
        <v>778</v>
      </c>
      <c r="B725" t="str">
        <f>IFERROR(VLOOKUP(Filiais_Petz4[[#This Row],[FILIAL]],'[4]PETZ E ZEEDOG'!$B:$D,3,0),"")</f>
        <v/>
      </c>
      <c r="C725" t="str">
        <f>IFERROR(VLOOKUP(Filiais_Petz4[[#This Row],[FILIAL]],'[4]PETZ E ZEEDOG'!$B:$E,4,0),"")</f>
        <v/>
      </c>
      <c r="D725" t="str">
        <f>IFERROR(VLOOKUP(Filiais_Petz4[[#This Row],[FILIAL]],'[4]PETZ E ZEEDOG'!$B:$F,5,0),"")</f>
        <v/>
      </c>
      <c r="E725" t="str">
        <f>IFERROR(VLOOKUP(Filiais_Petz4[[#This Row],[FILIAL]],'[4]PETZ E ZEEDOG'!$B:$G,6,0),"")</f>
        <v/>
      </c>
      <c r="F725" s="1">
        <f>IFERROR(VLOOKUP(Filiais_Petz4[[#This Row],[FILIAL]],'[4]PETZ E ZEEDOG'!$B:$H,7,0),"")</f>
        <v>0</v>
      </c>
      <c r="G725" t="str">
        <f>IFERROR(VLOOKUP(Filiais_Petz4[[#This Row],[FILIAL]],'[4]PETZ E ZEEDOG'!$B$2:$R$1103,8,0),"")</f>
        <v/>
      </c>
      <c r="H725" t="str">
        <f>IFERROR(VLOOKUP(Filiais_Petz4[[#This Row],[FILIAL]],'[4]PETZ E ZEEDOG'!$B:$J,9,0),"")</f>
        <v/>
      </c>
      <c r="I725" t="str">
        <f>IFERROR(VLOOKUP(Filiais_Petz4[[#This Row],[FILIAL]],'[4]PETZ E ZEEDOG'!$B:$K,10,0),"")</f>
        <v/>
      </c>
      <c r="J725">
        <f>IFERROR(VLOOKUP(Filiais_Petz4[[#This Row],[FILIAL]],'[4]PETZ E ZEEDOG'!$B$2:$R$1103,11,0),"")</f>
        <v>0</v>
      </c>
      <c r="K725" s="89" t="str">
        <f>IFERROR(VLOOKUP(Filiais_Petz4[[#This Row],[FILIAL]],'[4]PETZ E ZEEDOG'!$B:$M,12,0),"")</f>
        <v/>
      </c>
      <c r="L725" t="str">
        <f>IFERROR(VLOOKUP(Filiais_Petz4[[#This Row],[FILIAL]],'[4]PETZ E ZEEDOG'!$B:$N,13,0),"")</f>
        <v/>
      </c>
      <c r="M725" t="str">
        <f>IFERROR(VLOOKUP(Filiais_Petz4[[#This Row],[FILIAL]],'[4]PETZ E ZEEDOG'!$B:$O,14,0),"")</f>
        <v/>
      </c>
      <c r="N725" t="str">
        <f>IFERROR(VLOOKUP(Filiais_Petz4[[#This Row],[FILIAL]],'[4]PETZ E ZEEDOG'!$B:$P,15,0),"")</f>
        <v>N</v>
      </c>
      <c r="O725" t="str">
        <f>IFERROR(VLOOKUP(Filiais_Petz4[[#This Row],[FILIAL]],'[4]PETZ E ZEEDOG'!$B:$Q,16,0),"")</f>
        <v/>
      </c>
      <c r="P725" t="str">
        <f>IFERROR(VLOOKUP(Filiais_Petz4[[#This Row],[FILIAL]],'[4]PETZ E ZEEDOG'!$B:$R,17,0),"")</f>
        <v/>
      </c>
      <c r="Q725" t="str">
        <f>IFERROR(VLOOKUP(Filiais_Petz4[[#This Row],[FILIAL]],'[4]PETZ E ZEEDOG'!$B:$C,2,0),"")</f>
        <v/>
      </c>
    </row>
    <row r="726" spans="1:17" ht="14.45" hidden="1" customHeight="1" x14ac:dyDescent="0.25">
      <c r="A726" t="s">
        <v>779</v>
      </c>
      <c r="B726" t="str">
        <f>IFERROR(VLOOKUP(Filiais_Petz4[[#This Row],[FILIAL]],'[4]PETZ E ZEEDOG'!$B:$D,3,0),"")</f>
        <v/>
      </c>
      <c r="C726" t="str">
        <f>IFERROR(VLOOKUP(Filiais_Petz4[[#This Row],[FILIAL]],'[4]PETZ E ZEEDOG'!$B:$E,4,0),"")</f>
        <v/>
      </c>
      <c r="D726" t="str">
        <f>IFERROR(VLOOKUP(Filiais_Petz4[[#This Row],[FILIAL]],'[4]PETZ E ZEEDOG'!$B:$F,5,0),"")</f>
        <v/>
      </c>
      <c r="E726" t="str">
        <f>IFERROR(VLOOKUP(Filiais_Petz4[[#This Row],[FILIAL]],'[4]PETZ E ZEEDOG'!$B:$G,6,0),"")</f>
        <v/>
      </c>
      <c r="F726" s="1">
        <f>IFERROR(VLOOKUP(Filiais_Petz4[[#This Row],[FILIAL]],'[4]PETZ E ZEEDOG'!$B:$H,7,0),"")</f>
        <v>0</v>
      </c>
      <c r="G726" t="str">
        <f>IFERROR(VLOOKUP(Filiais_Petz4[[#This Row],[FILIAL]],'[4]PETZ E ZEEDOG'!$B$2:$R$1103,8,0),"")</f>
        <v/>
      </c>
      <c r="H726" t="str">
        <f>IFERROR(VLOOKUP(Filiais_Petz4[[#This Row],[FILIAL]],'[4]PETZ E ZEEDOG'!$B:$J,9,0),"")</f>
        <v/>
      </c>
      <c r="I726" t="str">
        <f>IFERROR(VLOOKUP(Filiais_Petz4[[#This Row],[FILIAL]],'[4]PETZ E ZEEDOG'!$B:$K,10,0),"")</f>
        <v/>
      </c>
      <c r="J726">
        <f>IFERROR(VLOOKUP(Filiais_Petz4[[#This Row],[FILIAL]],'[4]PETZ E ZEEDOG'!$B$2:$R$1103,11,0),"")</f>
        <v>0</v>
      </c>
      <c r="K726" s="89" t="str">
        <f>IFERROR(VLOOKUP(Filiais_Petz4[[#This Row],[FILIAL]],'[4]PETZ E ZEEDOG'!$B:$M,12,0),"")</f>
        <v/>
      </c>
      <c r="L726" t="str">
        <f>IFERROR(VLOOKUP(Filiais_Petz4[[#This Row],[FILIAL]],'[4]PETZ E ZEEDOG'!$B:$N,13,0),"")</f>
        <v/>
      </c>
      <c r="M726" t="str">
        <f>IFERROR(VLOOKUP(Filiais_Petz4[[#This Row],[FILIAL]],'[4]PETZ E ZEEDOG'!$B:$O,14,0),"")</f>
        <v/>
      </c>
      <c r="N726" t="str">
        <f>IFERROR(VLOOKUP(Filiais_Petz4[[#This Row],[FILIAL]],'[4]PETZ E ZEEDOG'!$B:$P,15,0),"")</f>
        <v>N</v>
      </c>
      <c r="O726" t="str">
        <f>IFERROR(VLOOKUP(Filiais_Petz4[[#This Row],[FILIAL]],'[4]PETZ E ZEEDOG'!$B:$Q,16,0),"")</f>
        <v/>
      </c>
      <c r="P726" t="str">
        <f>IFERROR(VLOOKUP(Filiais_Petz4[[#This Row],[FILIAL]],'[4]PETZ E ZEEDOG'!$B:$R,17,0),"")</f>
        <v/>
      </c>
      <c r="Q726" t="str">
        <f>IFERROR(VLOOKUP(Filiais_Petz4[[#This Row],[FILIAL]],'[4]PETZ E ZEEDOG'!$B:$C,2,0),"")</f>
        <v/>
      </c>
    </row>
    <row r="727" spans="1:17" ht="14.45" hidden="1" customHeight="1" x14ac:dyDescent="0.25">
      <c r="A727" t="s">
        <v>780</v>
      </c>
      <c r="B727" t="str">
        <f>IFERROR(VLOOKUP(Filiais_Petz4[[#This Row],[FILIAL]],'[4]PETZ E ZEEDOG'!$B:$D,3,0),"")</f>
        <v/>
      </c>
      <c r="C727" t="str">
        <f>IFERROR(VLOOKUP(Filiais_Petz4[[#This Row],[FILIAL]],'[4]PETZ E ZEEDOG'!$B:$E,4,0),"")</f>
        <v/>
      </c>
      <c r="D727" t="str">
        <f>IFERROR(VLOOKUP(Filiais_Petz4[[#This Row],[FILIAL]],'[4]PETZ E ZEEDOG'!$B:$F,5,0),"")</f>
        <v/>
      </c>
      <c r="E727" t="str">
        <f>IFERROR(VLOOKUP(Filiais_Petz4[[#This Row],[FILIAL]],'[4]PETZ E ZEEDOG'!$B:$G,6,0),"")</f>
        <v/>
      </c>
      <c r="F727" s="1">
        <f>IFERROR(VLOOKUP(Filiais_Petz4[[#This Row],[FILIAL]],'[4]PETZ E ZEEDOG'!$B:$H,7,0),"")</f>
        <v>0</v>
      </c>
      <c r="G727" t="str">
        <f>IFERROR(VLOOKUP(Filiais_Petz4[[#This Row],[FILIAL]],'[4]PETZ E ZEEDOG'!$B$2:$R$1103,8,0),"")</f>
        <v/>
      </c>
      <c r="H727" t="str">
        <f>IFERROR(VLOOKUP(Filiais_Petz4[[#This Row],[FILIAL]],'[4]PETZ E ZEEDOG'!$B:$J,9,0),"")</f>
        <v/>
      </c>
      <c r="I727" t="str">
        <f>IFERROR(VLOOKUP(Filiais_Petz4[[#This Row],[FILIAL]],'[4]PETZ E ZEEDOG'!$B:$K,10,0),"")</f>
        <v/>
      </c>
      <c r="J727">
        <f>IFERROR(VLOOKUP(Filiais_Petz4[[#This Row],[FILIAL]],'[4]PETZ E ZEEDOG'!$B$2:$R$1103,11,0),"")</f>
        <v>0</v>
      </c>
      <c r="K727" s="89" t="str">
        <f>IFERROR(VLOOKUP(Filiais_Petz4[[#This Row],[FILIAL]],'[4]PETZ E ZEEDOG'!$B:$M,12,0),"")</f>
        <v/>
      </c>
      <c r="L727" t="str">
        <f>IFERROR(VLOOKUP(Filiais_Petz4[[#This Row],[FILIAL]],'[4]PETZ E ZEEDOG'!$B:$N,13,0),"")</f>
        <v/>
      </c>
      <c r="M727" t="str">
        <f>IFERROR(VLOOKUP(Filiais_Petz4[[#This Row],[FILIAL]],'[4]PETZ E ZEEDOG'!$B:$O,14,0),"")</f>
        <v/>
      </c>
      <c r="N727" t="str">
        <f>IFERROR(VLOOKUP(Filiais_Petz4[[#This Row],[FILIAL]],'[4]PETZ E ZEEDOG'!$B:$P,15,0),"")</f>
        <v>N</v>
      </c>
      <c r="O727" t="str">
        <f>IFERROR(VLOOKUP(Filiais_Petz4[[#This Row],[FILIAL]],'[4]PETZ E ZEEDOG'!$B:$Q,16,0),"")</f>
        <v/>
      </c>
      <c r="P727" t="str">
        <f>IFERROR(VLOOKUP(Filiais_Petz4[[#This Row],[FILIAL]],'[4]PETZ E ZEEDOG'!$B:$R,17,0),"")</f>
        <v/>
      </c>
      <c r="Q727" t="str">
        <f>IFERROR(VLOOKUP(Filiais_Petz4[[#This Row],[FILIAL]],'[4]PETZ E ZEEDOG'!$B:$C,2,0),"")</f>
        <v/>
      </c>
    </row>
    <row r="728" spans="1:17" ht="14.45" hidden="1" customHeight="1" x14ac:dyDescent="0.25">
      <c r="A728" t="s">
        <v>781</v>
      </c>
      <c r="B728" t="str">
        <f>IFERROR(VLOOKUP(Filiais_Petz4[[#This Row],[FILIAL]],'[4]PETZ E ZEEDOG'!$B:$D,3,0),"")</f>
        <v/>
      </c>
      <c r="C728" t="str">
        <f>IFERROR(VLOOKUP(Filiais_Petz4[[#This Row],[FILIAL]],'[4]PETZ E ZEEDOG'!$B:$E,4,0),"")</f>
        <v/>
      </c>
      <c r="D728" t="str">
        <f>IFERROR(VLOOKUP(Filiais_Petz4[[#This Row],[FILIAL]],'[4]PETZ E ZEEDOG'!$B:$F,5,0),"")</f>
        <v/>
      </c>
      <c r="E728" t="str">
        <f>IFERROR(VLOOKUP(Filiais_Petz4[[#This Row],[FILIAL]],'[4]PETZ E ZEEDOG'!$B:$G,6,0),"")</f>
        <v/>
      </c>
      <c r="F728" s="1">
        <f>IFERROR(VLOOKUP(Filiais_Petz4[[#This Row],[FILIAL]],'[4]PETZ E ZEEDOG'!$B:$H,7,0),"")</f>
        <v>0</v>
      </c>
      <c r="G728" t="str">
        <f>IFERROR(VLOOKUP(Filiais_Petz4[[#This Row],[FILIAL]],'[4]PETZ E ZEEDOG'!$B$2:$R$1103,8,0),"")</f>
        <v/>
      </c>
      <c r="H728" t="str">
        <f>IFERROR(VLOOKUP(Filiais_Petz4[[#This Row],[FILIAL]],'[4]PETZ E ZEEDOG'!$B:$J,9,0),"")</f>
        <v/>
      </c>
      <c r="I728" t="str">
        <f>IFERROR(VLOOKUP(Filiais_Petz4[[#This Row],[FILIAL]],'[4]PETZ E ZEEDOG'!$B:$K,10,0),"")</f>
        <v/>
      </c>
      <c r="J728">
        <f>IFERROR(VLOOKUP(Filiais_Petz4[[#This Row],[FILIAL]],'[4]PETZ E ZEEDOG'!$B$2:$R$1103,11,0),"")</f>
        <v>0</v>
      </c>
      <c r="K728" s="89" t="str">
        <f>IFERROR(VLOOKUP(Filiais_Petz4[[#This Row],[FILIAL]],'[4]PETZ E ZEEDOG'!$B:$M,12,0),"")</f>
        <v/>
      </c>
      <c r="L728" t="str">
        <f>IFERROR(VLOOKUP(Filiais_Petz4[[#This Row],[FILIAL]],'[4]PETZ E ZEEDOG'!$B:$N,13,0),"")</f>
        <v/>
      </c>
      <c r="M728" t="str">
        <f>IFERROR(VLOOKUP(Filiais_Petz4[[#This Row],[FILIAL]],'[4]PETZ E ZEEDOG'!$B:$O,14,0),"")</f>
        <v/>
      </c>
      <c r="N728" t="str">
        <f>IFERROR(VLOOKUP(Filiais_Petz4[[#This Row],[FILIAL]],'[4]PETZ E ZEEDOG'!$B:$P,15,0),"")</f>
        <v>N</v>
      </c>
      <c r="O728" t="str">
        <f>IFERROR(VLOOKUP(Filiais_Petz4[[#This Row],[FILIAL]],'[4]PETZ E ZEEDOG'!$B:$Q,16,0),"")</f>
        <v/>
      </c>
      <c r="P728" t="str">
        <f>IFERROR(VLOOKUP(Filiais_Petz4[[#This Row],[FILIAL]],'[4]PETZ E ZEEDOG'!$B:$R,17,0),"")</f>
        <v/>
      </c>
      <c r="Q728" t="str">
        <f>IFERROR(VLOOKUP(Filiais_Petz4[[#This Row],[FILIAL]],'[4]PETZ E ZEEDOG'!$B:$C,2,0),"")</f>
        <v/>
      </c>
    </row>
    <row r="729" spans="1:17" ht="14.45" hidden="1" customHeight="1" x14ac:dyDescent="0.25">
      <c r="A729" t="s">
        <v>782</v>
      </c>
      <c r="B729" t="str">
        <f>IFERROR(VLOOKUP(Filiais_Petz4[[#This Row],[FILIAL]],'[4]PETZ E ZEEDOG'!$B:$D,3,0),"")</f>
        <v/>
      </c>
      <c r="C729" t="str">
        <f>IFERROR(VLOOKUP(Filiais_Petz4[[#This Row],[FILIAL]],'[4]PETZ E ZEEDOG'!$B:$E,4,0),"")</f>
        <v/>
      </c>
      <c r="D729" t="str">
        <f>IFERROR(VLOOKUP(Filiais_Petz4[[#This Row],[FILIAL]],'[4]PETZ E ZEEDOG'!$B:$F,5,0),"")</f>
        <v/>
      </c>
      <c r="E729" t="str">
        <f>IFERROR(VLOOKUP(Filiais_Petz4[[#This Row],[FILIAL]],'[4]PETZ E ZEEDOG'!$B:$G,6,0),"")</f>
        <v/>
      </c>
      <c r="F729" s="1">
        <f>IFERROR(VLOOKUP(Filiais_Petz4[[#This Row],[FILIAL]],'[4]PETZ E ZEEDOG'!$B:$H,7,0),"")</f>
        <v>0</v>
      </c>
      <c r="G729" t="str">
        <f>IFERROR(VLOOKUP(Filiais_Petz4[[#This Row],[FILIAL]],'[4]PETZ E ZEEDOG'!$B$2:$R$1103,8,0),"")</f>
        <v/>
      </c>
      <c r="H729" t="str">
        <f>IFERROR(VLOOKUP(Filiais_Petz4[[#This Row],[FILIAL]],'[4]PETZ E ZEEDOG'!$B:$J,9,0),"")</f>
        <v/>
      </c>
      <c r="I729" t="str">
        <f>IFERROR(VLOOKUP(Filiais_Petz4[[#This Row],[FILIAL]],'[4]PETZ E ZEEDOG'!$B:$K,10,0),"")</f>
        <v/>
      </c>
      <c r="J729">
        <f>IFERROR(VLOOKUP(Filiais_Petz4[[#This Row],[FILIAL]],'[4]PETZ E ZEEDOG'!$B$2:$R$1103,11,0),"")</f>
        <v>0</v>
      </c>
      <c r="K729" s="89" t="str">
        <f>IFERROR(VLOOKUP(Filiais_Petz4[[#This Row],[FILIAL]],'[4]PETZ E ZEEDOG'!$B:$M,12,0),"")</f>
        <v/>
      </c>
      <c r="L729" t="str">
        <f>IFERROR(VLOOKUP(Filiais_Petz4[[#This Row],[FILIAL]],'[4]PETZ E ZEEDOG'!$B:$N,13,0),"")</f>
        <v/>
      </c>
      <c r="M729" t="str">
        <f>IFERROR(VLOOKUP(Filiais_Petz4[[#This Row],[FILIAL]],'[4]PETZ E ZEEDOG'!$B:$O,14,0),"")</f>
        <v/>
      </c>
      <c r="N729" t="str">
        <f>IFERROR(VLOOKUP(Filiais_Petz4[[#This Row],[FILIAL]],'[4]PETZ E ZEEDOG'!$B:$P,15,0),"")</f>
        <v>N</v>
      </c>
      <c r="O729" t="str">
        <f>IFERROR(VLOOKUP(Filiais_Petz4[[#This Row],[FILIAL]],'[4]PETZ E ZEEDOG'!$B:$Q,16,0),"")</f>
        <v/>
      </c>
      <c r="P729" t="str">
        <f>IFERROR(VLOOKUP(Filiais_Petz4[[#This Row],[FILIAL]],'[4]PETZ E ZEEDOG'!$B:$R,17,0),"")</f>
        <v/>
      </c>
      <c r="Q729" t="str">
        <f>IFERROR(VLOOKUP(Filiais_Petz4[[#This Row],[FILIAL]],'[4]PETZ E ZEEDOG'!$B:$C,2,0),"")</f>
        <v/>
      </c>
    </row>
    <row r="730" spans="1:17" ht="14.45" hidden="1" customHeight="1" x14ac:dyDescent="0.25">
      <c r="A730" t="s">
        <v>783</v>
      </c>
      <c r="B730" t="str">
        <f>IFERROR(VLOOKUP(Filiais_Petz4[[#This Row],[FILIAL]],'[4]PETZ E ZEEDOG'!$B:$D,3,0),"")</f>
        <v/>
      </c>
      <c r="C730" t="str">
        <f>IFERROR(VLOOKUP(Filiais_Petz4[[#This Row],[FILIAL]],'[4]PETZ E ZEEDOG'!$B:$E,4,0),"")</f>
        <v/>
      </c>
      <c r="D730" t="str">
        <f>IFERROR(VLOOKUP(Filiais_Petz4[[#This Row],[FILIAL]],'[4]PETZ E ZEEDOG'!$B:$F,5,0),"")</f>
        <v/>
      </c>
      <c r="E730" t="str">
        <f>IFERROR(VLOOKUP(Filiais_Petz4[[#This Row],[FILIAL]],'[4]PETZ E ZEEDOG'!$B:$G,6,0),"")</f>
        <v/>
      </c>
      <c r="F730" s="1">
        <f>IFERROR(VLOOKUP(Filiais_Petz4[[#This Row],[FILIAL]],'[4]PETZ E ZEEDOG'!$B:$H,7,0),"")</f>
        <v>0</v>
      </c>
      <c r="G730" t="str">
        <f>IFERROR(VLOOKUP(Filiais_Petz4[[#This Row],[FILIAL]],'[4]PETZ E ZEEDOG'!$B$2:$R$1103,8,0),"")</f>
        <v/>
      </c>
      <c r="H730" t="str">
        <f>IFERROR(VLOOKUP(Filiais_Petz4[[#This Row],[FILIAL]],'[4]PETZ E ZEEDOG'!$B:$J,9,0),"")</f>
        <v/>
      </c>
      <c r="I730" t="str">
        <f>IFERROR(VLOOKUP(Filiais_Petz4[[#This Row],[FILIAL]],'[4]PETZ E ZEEDOG'!$B:$K,10,0),"")</f>
        <v/>
      </c>
      <c r="J730">
        <f>IFERROR(VLOOKUP(Filiais_Petz4[[#This Row],[FILIAL]],'[4]PETZ E ZEEDOG'!$B$2:$R$1103,11,0),"")</f>
        <v>0</v>
      </c>
      <c r="K730" s="89" t="str">
        <f>IFERROR(VLOOKUP(Filiais_Petz4[[#This Row],[FILIAL]],'[4]PETZ E ZEEDOG'!$B:$M,12,0),"")</f>
        <v/>
      </c>
      <c r="L730" t="str">
        <f>IFERROR(VLOOKUP(Filiais_Petz4[[#This Row],[FILIAL]],'[4]PETZ E ZEEDOG'!$B:$N,13,0),"")</f>
        <v/>
      </c>
      <c r="M730" t="str">
        <f>IFERROR(VLOOKUP(Filiais_Petz4[[#This Row],[FILIAL]],'[4]PETZ E ZEEDOG'!$B:$O,14,0),"")</f>
        <v/>
      </c>
      <c r="N730" t="str">
        <f>IFERROR(VLOOKUP(Filiais_Petz4[[#This Row],[FILIAL]],'[4]PETZ E ZEEDOG'!$B:$P,15,0),"")</f>
        <v>N</v>
      </c>
      <c r="O730" t="str">
        <f>IFERROR(VLOOKUP(Filiais_Petz4[[#This Row],[FILIAL]],'[4]PETZ E ZEEDOG'!$B:$Q,16,0),"")</f>
        <v/>
      </c>
      <c r="P730" t="str">
        <f>IFERROR(VLOOKUP(Filiais_Petz4[[#This Row],[FILIAL]],'[4]PETZ E ZEEDOG'!$B:$R,17,0),"")</f>
        <v/>
      </c>
      <c r="Q730" t="str">
        <f>IFERROR(VLOOKUP(Filiais_Petz4[[#This Row],[FILIAL]],'[4]PETZ E ZEEDOG'!$B:$C,2,0),"")</f>
        <v/>
      </c>
    </row>
    <row r="731" spans="1:17" ht="14.45" hidden="1" customHeight="1" x14ac:dyDescent="0.25">
      <c r="A731" t="s">
        <v>784</v>
      </c>
      <c r="B731" t="str">
        <f>IFERROR(VLOOKUP(Filiais_Petz4[[#This Row],[FILIAL]],'[4]PETZ E ZEEDOG'!$B:$D,3,0),"")</f>
        <v/>
      </c>
      <c r="C731" t="str">
        <f>IFERROR(VLOOKUP(Filiais_Petz4[[#This Row],[FILIAL]],'[4]PETZ E ZEEDOG'!$B:$E,4,0),"")</f>
        <v/>
      </c>
      <c r="D731" t="str">
        <f>IFERROR(VLOOKUP(Filiais_Petz4[[#This Row],[FILIAL]],'[4]PETZ E ZEEDOG'!$B:$F,5,0),"")</f>
        <v/>
      </c>
      <c r="E731" t="str">
        <f>IFERROR(VLOOKUP(Filiais_Petz4[[#This Row],[FILIAL]],'[4]PETZ E ZEEDOG'!$B:$G,6,0),"")</f>
        <v/>
      </c>
      <c r="F731" s="1">
        <f>IFERROR(VLOOKUP(Filiais_Petz4[[#This Row],[FILIAL]],'[4]PETZ E ZEEDOG'!$B:$H,7,0),"")</f>
        <v>0</v>
      </c>
      <c r="G731" t="str">
        <f>IFERROR(VLOOKUP(Filiais_Petz4[[#This Row],[FILIAL]],'[4]PETZ E ZEEDOG'!$B$2:$R$1103,8,0),"")</f>
        <v/>
      </c>
      <c r="H731" t="str">
        <f>IFERROR(VLOOKUP(Filiais_Petz4[[#This Row],[FILIAL]],'[4]PETZ E ZEEDOG'!$B:$J,9,0),"")</f>
        <v/>
      </c>
      <c r="I731" t="str">
        <f>IFERROR(VLOOKUP(Filiais_Petz4[[#This Row],[FILIAL]],'[4]PETZ E ZEEDOG'!$B:$K,10,0),"")</f>
        <v/>
      </c>
      <c r="J731">
        <f>IFERROR(VLOOKUP(Filiais_Petz4[[#This Row],[FILIAL]],'[4]PETZ E ZEEDOG'!$B$2:$R$1103,11,0),"")</f>
        <v>0</v>
      </c>
      <c r="K731" s="89" t="str">
        <f>IFERROR(VLOOKUP(Filiais_Petz4[[#This Row],[FILIAL]],'[4]PETZ E ZEEDOG'!$B:$M,12,0),"")</f>
        <v/>
      </c>
      <c r="L731" t="str">
        <f>IFERROR(VLOOKUP(Filiais_Petz4[[#This Row],[FILIAL]],'[4]PETZ E ZEEDOG'!$B:$N,13,0),"")</f>
        <v/>
      </c>
      <c r="M731" t="str">
        <f>IFERROR(VLOOKUP(Filiais_Petz4[[#This Row],[FILIAL]],'[4]PETZ E ZEEDOG'!$B:$O,14,0),"")</f>
        <v/>
      </c>
      <c r="N731" t="str">
        <f>IFERROR(VLOOKUP(Filiais_Petz4[[#This Row],[FILIAL]],'[4]PETZ E ZEEDOG'!$B:$P,15,0),"")</f>
        <v>N</v>
      </c>
      <c r="O731" t="str">
        <f>IFERROR(VLOOKUP(Filiais_Petz4[[#This Row],[FILIAL]],'[4]PETZ E ZEEDOG'!$B:$Q,16,0),"")</f>
        <v/>
      </c>
      <c r="P731" t="str">
        <f>IFERROR(VLOOKUP(Filiais_Petz4[[#This Row],[FILIAL]],'[4]PETZ E ZEEDOG'!$B:$R,17,0),"")</f>
        <v/>
      </c>
      <c r="Q731" t="str">
        <f>IFERROR(VLOOKUP(Filiais_Petz4[[#This Row],[FILIAL]],'[4]PETZ E ZEEDOG'!$B:$C,2,0),"")</f>
        <v/>
      </c>
    </row>
    <row r="732" spans="1:17" ht="14.45" hidden="1" customHeight="1" x14ac:dyDescent="0.25">
      <c r="A732" t="s">
        <v>785</v>
      </c>
      <c r="B732" t="str">
        <f>IFERROR(VLOOKUP(Filiais_Petz4[[#This Row],[FILIAL]],'[4]PETZ E ZEEDOG'!$B:$D,3,0),"")</f>
        <v/>
      </c>
      <c r="C732" t="str">
        <f>IFERROR(VLOOKUP(Filiais_Petz4[[#This Row],[FILIAL]],'[4]PETZ E ZEEDOG'!$B:$E,4,0),"")</f>
        <v/>
      </c>
      <c r="D732" t="str">
        <f>IFERROR(VLOOKUP(Filiais_Petz4[[#This Row],[FILIAL]],'[4]PETZ E ZEEDOG'!$B:$F,5,0),"")</f>
        <v/>
      </c>
      <c r="E732" t="str">
        <f>IFERROR(VLOOKUP(Filiais_Petz4[[#This Row],[FILIAL]],'[4]PETZ E ZEEDOG'!$B:$G,6,0),"")</f>
        <v/>
      </c>
      <c r="F732" s="1">
        <f>IFERROR(VLOOKUP(Filiais_Petz4[[#This Row],[FILIAL]],'[4]PETZ E ZEEDOG'!$B:$H,7,0),"")</f>
        <v>0</v>
      </c>
      <c r="G732" t="str">
        <f>IFERROR(VLOOKUP(Filiais_Petz4[[#This Row],[FILIAL]],'[4]PETZ E ZEEDOG'!$B$2:$R$1103,8,0),"")</f>
        <v/>
      </c>
      <c r="H732" t="str">
        <f>IFERROR(VLOOKUP(Filiais_Petz4[[#This Row],[FILIAL]],'[4]PETZ E ZEEDOG'!$B:$J,9,0),"")</f>
        <v/>
      </c>
      <c r="I732" t="str">
        <f>IFERROR(VLOOKUP(Filiais_Petz4[[#This Row],[FILIAL]],'[4]PETZ E ZEEDOG'!$B:$K,10,0),"")</f>
        <v/>
      </c>
      <c r="J732">
        <f>IFERROR(VLOOKUP(Filiais_Petz4[[#This Row],[FILIAL]],'[4]PETZ E ZEEDOG'!$B$2:$R$1103,11,0),"")</f>
        <v>0</v>
      </c>
      <c r="K732" s="89" t="str">
        <f>IFERROR(VLOOKUP(Filiais_Petz4[[#This Row],[FILIAL]],'[4]PETZ E ZEEDOG'!$B:$M,12,0),"")</f>
        <v/>
      </c>
      <c r="L732" t="str">
        <f>IFERROR(VLOOKUP(Filiais_Petz4[[#This Row],[FILIAL]],'[4]PETZ E ZEEDOG'!$B:$N,13,0),"")</f>
        <v/>
      </c>
      <c r="M732" t="str">
        <f>IFERROR(VLOOKUP(Filiais_Petz4[[#This Row],[FILIAL]],'[4]PETZ E ZEEDOG'!$B:$O,14,0),"")</f>
        <v/>
      </c>
      <c r="N732" t="str">
        <f>IFERROR(VLOOKUP(Filiais_Petz4[[#This Row],[FILIAL]],'[4]PETZ E ZEEDOG'!$B:$P,15,0),"")</f>
        <v>N</v>
      </c>
      <c r="O732" t="str">
        <f>IFERROR(VLOOKUP(Filiais_Petz4[[#This Row],[FILIAL]],'[4]PETZ E ZEEDOG'!$B:$Q,16,0),"")</f>
        <v/>
      </c>
      <c r="P732" t="str">
        <f>IFERROR(VLOOKUP(Filiais_Petz4[[#This Row],[FILIAL]],'[4]PETZ E ZEEDOG'!$B:$R,17,0),"")</f>
        <v/>
      </c>
      <c r="Q732" t="str">
        <f>IFERROR(VLOOKUP(Filiais_Petz4[[#This Row],[FILIAL]],'[4]PETZ E ZEEDOG'!$B:$C,2,0),"")</f>
        <v/>
      </c>
    </row>
    <row r="733" spans="1:17" ht="14.45" hidden="1" customHeight="1" x14ac:dyDescent="0.25">
      <c r="A733" t="s">
        <v>786</v>
      </c>
      <c r="B733" t="str">
        <f>IFERROR(VLOOKUP(Filiais_Petz4[[#This Row],[FILIAL]],'[4]PETZ E ZEEDOG'!$B:$D,3,0),"")</f>
        <v/>
      </c>
      <c r="C733" t="str">
        <f>IFERROR(VLOOKUP(Filiais_Petz4[[#This Row],[FILIAL]],'[4]PETZ E ZEEDOG'!$B:$E,4,0),"")</f>
        <v/>
      </c>
      <c r="D733" t="str">
        <f>IFERROR(VLOOKUP(Filiais_Petz4[[#This Row],[FILIAL]],'[4]PETZ E ZEEDOG'!$B:$F,5,0),"")</f>
        <v/>
      </c>
      <c r="E733" t="str">
        <f>IFERROR(VLOOKUP(Filiais_Petz4[[#This Row],[FILIAL]],'[4]PETZ E ZEEDOG'!$B:$G,6,0),"")</f>
        <v/>
      </c>
      <c r="F733" s="1">
        <f>IFERROR(VLOOKUP(Filiais_Petz4[[#This Row],[FILIAL]],'[4]PETZ E ZEEDOG'!$B:$H,7,0),"")</f>
        <v>0</v>
      </c>
      <c r="G733" t="str">
        <f>IFERROR(VLOOKUP(Filiais_Petz4[[#This Row],[FILIAL]],'[4]PETZ E ZEEDOG'!$B$2:$R$1103,8,0),"")</f>
        <v/>
      </c>
      <c r="H733" t="str">
        <f>IFERROR(VLOOKUP(Filiais_Petz4[[#This Row],[FILIAL]],'[4]PETZ E ZEEDOG'!$B:$J,9,0),"")</f>
        <v/>
      </c>
      <c r="I733" t="str">
        <f>IFERROR(VLOOKUP(Filiais_Petz4[[#This Row],[FILIAL]],'[4]PETZ E ZEEDOG'!$B:$K,10,0),"")</f>
        <v/>
      </c>
      <c r="J733">
        <f>IFERROR(VLOOKUP(Filiais_Petz4[[#This Row],[FILIAL]],'[4]PETZ E ZEEDOG'!$B$2:$R$1103,11,0),"")</f>
        <v>0</v>
      </c>
      <c r="K733" s="89" t="str">
        <f>IFERROR(VLOOKUP(Filiais_Petz4[[#This Row],[FILIAL]],'[4]PETZ E ZEEDOG'!$B:$M,12,0),"")</f>
        <v/>
      </c>
      <c r="L733" t="str">
        <f>IFERROR(VLOOKUP(Filiais_Petz4[[#This Row],[FILIAL]],'[4]PETZ E ZEEDOG'!$B:$N,13,0),"")</f>
        <v/>
      </c>
      <c r="M733" t="str">
        <f>IFERROR(VLOOKUP(Filiais_Petz4[[#This Row],[FILIAL]],'[4]PETZ E ZEEDOG'!$B:$O,14,0),"")</f>
        <v/>
      </c>
      <c r="N733" t="str">
        <f>IFERROR(VLOOKUP(Filiais_Petz4[[#This Row],[FILIAL]],'[4]PETZ E ZEEDOG'!$B:$P,15,0),"")</f>
        <v>N</v>
      </c>
      <c r="O733" t="str">
        <f>IFERROR(VLOOKUP(Filiais_Petz4[[#This Row],[FILIAL]],'[4]PETZ E ZEEDOG'!$B:$Q,16,0),"")</f>
        <v/>
      </c>
      <c r="P733" t="str">
        <f>IFERROR(VLOOKUP(Filiais_Petz4[[#This Row],[FILIAL]],'[4]PETZ E ZEEDOG'!$B:$R,17,0),"")</f>
        <v/>
      </c>
      <c r="Q733" t="str">
        <f>IFERROR(VLOOKUP(Filiais_Petz4[[#This Row],[FILIAL]],'[4]PETZ E ZEEDOG'!$B:$C,2,0),"")</f>
        <v/>
      </c>
    </row>
    <row r="734" spans="1:17" ht="14.45" hidden="1" customHeight="1" x14ac:dyDescent="0.25">
      <c r="A734" t="s">
        <v>787</v>
      </c>
      <c r="B734" t="str">
        <f>IFERROR(VLOOKUP(Filiais_Petz4[[#This Row],[FILIAL]],'[4]PETZ E ZEEDOG'!$B:$D,3,0),"")</f>
        <v/>
      </c>
      <c r="C734" t="str">
        <f>IFERROR(VLOOKUP(Filiais_Petz4[[#This Row],[FILIAL]],'[4]PETZ E ZEEDOG'!$B:$E,4,0),"")</f>
        <v/>
      </c>
      <c r="D734" t="str">
        <f>IFERROR(VLOOKUP(Filiais_Petz4[[#This Row],[FILIAL]],'[4]PETZ E ZEEDOG'!$B:$F,5,0),"")</f>
        <v/>
      </c>
      <c r="E734" t="str">
        <f>IFERROR(VLOOKUP(Filiais_Petz4[[#This Row],[FILIAL]],'[4]PETZ E ZEEDOG'!$B:$G,6,0),"")</f>
        <v/>
      </c>
      <c r="F734" s="1">
        <f>IFERROR(VLOOKUP(Filiais_Petz4[[#This Row],[FILIAL]],'[4]PETZ E ZEEDOG'!$B:$H,7,0),"")</f>
        <v>0</v>
      </c>
      <c r="G734" t="str">
        <f>IFERROR(VLOOKUP(Filiais_Petz4[[#This Row],[FILIAL]],'[4]PETZ E ZEEDOG'!$B$2:$R$1103,8,0),"")</f>
        <v/>
      </c>
      <c r="H734" t="str">
        <f>IFERROR(VLOOKUP(Filiais_Petz4[[#This Row],[FILIAL]],'[4]PETZ E ZEEDOG'!$B:$J,9,0),"")</f>
        <v/>
      </c>
      <c r="I734" t="str">
        <f>IFERROR(VLOOKUP(Filiais_Petz4[[#This Row],[FILIAL]],'[4]PETZ E ZEEDOG'!$B:$K,10,0),"")</f>
        <v/>
      </c>
      <c r="J734">
        <f>IFERROR(VLOOKUP(Filiais_Petz4[[#This Row],[FILIAL]],'[4]PETZ E ZEEDOG'!$B$2:$R$1103,11,0),"")</f>
        <v>0</v>
      </c>
      <c r="K734" s="89" t="str">
        <f>IFERROR(VLOOKUP(Filiais_Petz4[[#This Row],[FILIAL]],'[4]PETZ E ZEEDOG'!$B:$M,12,0),"")</f>
        <v/>
      </c>
      <c r="L734" t="str">
        <f>IFERROR(VLOOKUP(Filiais_Petz4[[#This Row],[FILIAL]],'[4]PETZ E ZEEDOG'!$B:$N,13,0),"")</f>
        <v/>
      </c>
      <c r="M734" t="str">
        <f>IFERROR(VLOOKUP(Filiais_Petz4[[#This Row],[FILIAL]],'[4]PETZ E ZEEDOG'!$B:$O,14,0),"")</f>
        <v/>
      </c>
      <c r="N734" t="str">
        <f>IFERROR(VLOOKUP(Filiais_Petz4[[#This Row],[FILIAL]],'[4]PETZ E ZEEDOG'!$B:$P,15,0),"")</f>
        <v>N</v>
      </c>
      <c r="O734" t="str">
        <f>IFERROR(VLOOKUP(Filiais_Petz4[[#This Row],[FILIAL]],'[4]PETZ E ZEEDOG'!$B:$Q,16,0),"")</f>
        <v/>
      </c>
      <c r="P734" t="str">
        <f>IFERROR(VLOOKUP(Filiais_Petz4[[#This Row],[FILIAL]],'[4]PETZ E ZEEDOG'!$B:$R,17,0),"")</f>
        <v/>
      </c>
      <c r="Q734" t="str">
        <f>IFERROR(VLOOKUP(Filiais_Petz4[[#This Row],[FILIAL]],'[4]PETZ E ZEEDOG'!$B:$C,2,0),"")</f>
        <v/>
      </c>
    </row>
    <row r="735" spans="1:17" ht="14.45" hidden="1" customHeight="1" x14ac:dyDescent="0.25">
      <c r="A735" t="s">
        <v>788</v>
      </c>
      <c r="B735" t="str">
        <f>IFERROR(VLOOKUP(Filiais_Petz4[[#This Row],[FILIAL]],'[4]PETZ E ZEEDOG'!$B:$D,3,0),"")</f>
        <v/>
      </c>
      <c r="C735" t="str">
        <f>IFERROR(VLOOKUP(Filiais_Petz4[[#This Row],[FILIAL]],'[4]PETZ E ZEEDOG'!$B:$E,4,0),"")</f>
        <v/>
      </c>
      <c r="D735" t="str">
        <f>IFERROR(VLOOKUP(Filiais_Petz4[[#This Row],[FILIAL]],'[4]PETZ E ZEEDOG'!$B:$F,5,0),"")</f>
        <v/>
      </c>
      <c r="E735" t="str">
        <f>IFERROR(VLOOKUP(Filiais_Petz4[[#This Row],[FILIAL]],'[4]PETZ E ZEEDOG'!$B:$G,6,0),"")</f>
        <v/>
      </c>
      <c r="F735" s="1">
        <f>IFERROR(VLOOKUP(Filiais_Petz4[[#This Row],[FILIAL]],'[4]PETZ E ZEEDOG'!$B:$H,7,0),"")</f>
        <v>0</v>
      </c>
      <c r="G735" t="str">
        <f>IFERROR(VLOOKUP(Filiais_Petz4[[#This Row],[FILIAL]],'[4]PETZ E ZEEDOG'!$B$2:$R$1103,8,0),"")</f>
        <v/>
      </c>
      <c r="H735" t="str">
        <f>IFERROR(VLOOKUP(Filiais_Petz4[[#This Row],[FILIAL]],'[4]PETZ E ZEEDOG'!$B:$J,9,0),"")</f>
        <v/>
      </c>
      <c r="I735" t="str">
        <f>IFERROR(VLOOKUP(Filiais_Petz4[[#This Row],[FILIAL]],'[4]PETZ E ZEEDOG'!$B:$K,10,0),"")</f>
        <v/>
      </c>
      <c r="J735">
        <f>IFERROR(VLOOKUP(Filiais_Petz4[[#This Row],[FILIAL]],'[4]PETZ E ZEEDOG'!$B$2:$R$1103,11,0),"")</f>
        <v>0</v>
      </c>
      <c r="K735" s="89" t="str">
        <f>IFERROR(VLOOKUP(Filiais_Petz4[[#This Row],[FILIAL]],'[4]PETZ E ZEEDOG'!$B:$M,12,0),"")</f>
        <v/>
      </c>
      <c r="L735" t="str">
        <f>IFERROR(VLOOKUP(Filiais_Petz4[[#This Row],[FILIAL]],'[4]PETZ E ZEEDOG'!$B:$N,13,0),"")</f>
        <v/>
      </c>
      <c r="M735" t="str">
        <f>IFERROR(VLOOKUP(Filiais_Petz4[[#This Row],[FILIAL]],'[4]PETZ E ZEEDOG'!$B:$O,14,0),"")</f>
        <v/>
      </c>
      <c r="N735" t="str">
        <f>IFERROR(VLOOKUP(Filiais_Petz4[[#This Row],[FILIAL]],'[4]PETZ E ZEEDOG'!$B:$P,15,0),"")</f>
        <v>N</v>
      </c>
      <c r="O735" t="str">
        <f>IFERROR(VLOOKUP(Filiais_Petz4[[#This Row],[FILIAL]],'[4]PETZ E ZEEDOG'!$B:$Q,16,0),"")</f>
        <v/>
      </c>
      <c r="P735" t="str">
        <f>IFERROR(VLOOKUP(Filiais_Petz4[[#This Row],[FILIAL]],'[4]PETZ E ZEEDOG'!$B:$R,17,0),"")</f>
        <v/>
      </c>
      <c r="Q735" t="str">
        <f>IFERROR(VLOOKUP(Filiais_Petz4[[#This Row],[FILIAL]],'[4]PETZ E ZEEDOG'!$B:$C,2,0),"")</f>
        <v/>
      </c>
    </row>
    <row r="736" spans="1:17" ht="14.45" hidden="1" customHeight="1" x14ac:dyDescent="0.25">
      <c r="A736" t="s">
        <v>789</v>
      </c>
      <c r="B736" t="str">
        <f>IFERROR(VLOOKUP(Filiais_Petz4[[#This Row],[FILIAL]],'[4]PETZ E ZEEDOG'!$B:$D,3,0),"")</f>
        <v/>
      </c>
      <c r="C736" t="str">
        <f>IFERROR(VLOOKUP(Filiais_Petz4[[#This Row],[FILIAL]],'[4]PETZ E ZEEDOG'!$B:$E,4,0),"")</f>
        <v/>
      </c>
      <c r="D736" t="str">
        <f>IFERROR(VLOOKUP(Filiais_Petz4[[#This Row],[FILIAL]],'[4]PETZ E ZEEDOG'!$B:$F,5,0),"")</f>
        <v/>
      </c>
      <c r="E736" t="str">
        <f>IFERROR(VLOOKUP(Filiais_Petz4[[#This Row],[FILIAL]],'[4]PETZ E ZEEDOG'!$B:$G,6,0),"")</f>
        <v/>
      </c>
      <c r="F736" s="1">
        <f>IFERROR(VLOOKUP(Filiais_Petz4[[#This Row],[FILIAL]],'[4]PETZ E ZEEDOG'!$B:$H,7,0),"")</f>
        <v>0</v>
      </c>
      <c r="G736" t="str">
        <f>IFERROR(VLOOKUP(Filiais_Petz4[[#This Row],[FILIAL]],'[4]PETZ E ZEEDOG'!$B$2:$R$1103,8,0),"")</f>
        <v/>
      </c>
      <c r="H736" t="str">
        <f>IFERROR(VLOOKUP(Filiais_Petz4[[#This Row],[FILIAL]],'[4]PETZ E ZEEDOG'!$B:$J,9,0),"")</f>
        <v/>
      </c>
      <c r="I736" t="str">
        <f>IFERROR(VLOOKUP(Filiais_Petz4[[#This Row],[FILIAL]],'[4]PETZ E ZEEDOG'!$B:$K,10,0),"")</f>
        <v/>
      </c>
      <c r="J736">
        <f>IFERROR(VLOOKUP(Filiais_Petz4[[#This Row],[FILIAL]],'[4]PETZ E ZEEDOG'!$B$2:$R$1103,11,0),"")</f>
        <v>0</v>
      </c>
      <c r="K736" s="89" t="str">
        <f>IFERROR(VLOOKUP(Filiais_Petz4[[#This Row],[FILIAL]],'[4]PETZ E ZEEDOG'!$B:$M,12,0),"")</f>
        <v/>
      </c>
      <c r="L736" t="str">
        <f>IFERROR(VLOOKUP(Filiais_Petz4[[#This Row],[FILIAL]],'[4]PETZ E ZEEDOG'!$B:$N,13,0),"")</f>
        <v/>
      </c>
      <c r="M736" t="str">
        <f>IFERROR(VLOOKUP(Filiais_Petz4[[#This Row],[FILIAL]],'[4]PETZ E ZEEDOG'!$B:$O,14,0),"")</f>
        <v/>
      </c>
      <c r="N736" t="str">
        <f>IFERROR(VLOOKUP(Filiais_Petz4[[#This Row],[FILIAL]],'[4]PETZ E ZEEDOG'!$B:$P,15,0),"")</f>
        <v>N</v>
      </c>
      <c r="O736" t="str">
        <f>IFERROR(VLOOKUP(Filiais_Petz4[[#This Row],[FILIAL]],'[4]PETZ E ZEEDOG'!$B:$Q,16,0),"")</f>
        <v/>
      </c>
      <c r="P736" t="str">
        <f>IFERROR(VLOOKUP(Filiais_Petz4[[#This Row],[FILIAL]],'[4]PETZ E ZEEDOG'!$B:$R,17,0),"")</f>
        <v/>
      </c>
      <c r="Q736" t="str">
        <f>IFERROR(VLOOKUP(Filiais_Petz4[[#This Row],[FILIAL]],'[4]PETZ E ZEEDOG'!$B:$C,2,0),"")</f>
        <v/>
      </c>
    </row>
    <row r="737" spans="1:17" ht="14.45" hidden="1" customHeight="1" x14ac:dyDescent="0.25">
      <c r="A737" t="s">
        <v>790</v>
      </c>
      <c r="B737" t="str">
        <f>IFERROR(VLOOKUP(Filiais_Petz4[[#This Row],[FILIAL]],'[4]PETZ E ZEEDOG'!$B:$D,3,0),"")</f>
        <v/>
      </c>
      <c r="C737" t="str">
        <f>IFERROR(VLOOKUP(Filiais_Petz4[[#This Row],[FILIAL]],'[4]PETZ E ZEEDOG'!$B:$E,4,0),"")</f>
        <v/>
      </c>
      <c r="D737" t="str">
        <f>IFERROR(VLOOKUP(Filiais_Petz4[[#This Row],[FILIAL]],'[4]PETZ E ZEEDOG'!$B:$F,5,0),"")</f>
        <v/>
      </c>
      <c r="E737" t="str">
        <f>IFERROR(VLOOKUP(Filiais_Petz4[[#This Row],[FILIAL]],'[4]PETZ E ZEEDOG'!$B:$G,6,0),"")</f>
        <v/>
      </c>
      <c r="F737" s="1">
        <f>IFERROR(VLOOKUP(Filiais_Petz4[[#This Row],[FILIAL]],'[4]PETZ E ZEEDOG'!$B:$H,7,0),"")</f>
        <v>0</v>
      </c>
      <c r="G737" t="str">
        <f>IFERROR(VLOOKUP(Filiais_Petz4[[#This Row],[FILIAL]],'[4]PETZ E ZEEDOG'!$B$2:$R$1103,8,0),"")</f>
        <v/>
      </c>
      <c r="H737" t="str">
        <f>IFERROR(VLOOKUP(Filiais_Petz4[[#This Row],[FILIAL]],'[4]PETZ E ZEEDOG'!$B:$J,9,0),"")</f>
        <v/>
      </c>
      <c r="I737" t="str">
        <f>IFERROR(VLOOKUP(Filiais_Petz4[[#This Row],[FILIAL]],'[4]PETZ E ZEEDOG'!$B:$K,10,0),"")</f>
        <v/>
      </c>
      <c r="J737">
        <f>IFERROR(VLOOKUP(Filiais_Petz4[[#This Row],[FILIAL]],'[4]PETZ E ZEEDOG'!$B$2:$R$1103,11,0),"")</f>
        <v>0</v>
      </c>
      <c r="K737" s="89" t="str">
        <f>IFERROR(VLOOKUP(Filiais_Petz4[[#This Row],[FILIAL]],'[4]PETZ E ZEEDOG'!$B:$M,12,0),"")</f>
        <v/>
      </c>
      <c r="L737" t="str">
        <f>IFERROR(VLOOKUP(Filiais_Petz4[[#This Row],[FILIAL]],'[4]PETZ E ZEEDOG'!$B:$N,13,0),"")</f>
        <v/>
      </c>
      <c r="M737" t="str">
        <f>IFERROR(VLOOKUP(Filiais_Petz4[[#This Row],[FILIAL]],'[4]PETZ E ZEEDOG'!$B:$O,14,0),"")</f>
        <v/>
      </c>
      <c r="N737" t="str">
        <f>IFERROR(VLOOKUP(Filiais_Petz4[[#This Row],[FILIAL]],'[4]PETZ E ZEEDOG'!$B:$P,15,0),"")</f>
        <v>N</v>
      </c>
      <c r="O737" t="str">
        <f>IFERROR(VLOOKUP(Filiais_Petz4[[#This Row],[FILIAL]],'[4]PETZ E ZEEDOG'!$B:$Q,16,0),"")</f>
        <v/>
      </c>
      <c r="P737" t="str">
        <f>IFERROR(VLOOKUP(Filiais_Petz4[[#This Row],[FILIAL]],'[4]PETZ E ZEEDOG'!$B:$R,17,0),"")</f>
        <v/>
      </c>
      <c r="Q737" t="str">
        <f>IFERROR(VLOOKUP(Filiais_Petz4[[#This Row],[FILIAL]],'[4]PETZ E ZEEDOG'!$B:$C,2,0),"")</f>
        <v/>
      </c>
    </row>
    <row r="738" spans="1:17" ht="14.45" hidden="1" customHeight="1" x14ac:dyDescent="0.25">
      <c r="A738" t="s">
        <v>791</v>
      </c>
      <c r="B738" t="str">
        <f>IFERROR(VLOOKUP(Filiais_Petz4[[#This Row],[FILIAL]],'[4]PETZ E ZEEDOG'!$B:$D,3,0),"")</f>
        <v/>
      </c>
      <c r="C738" t="str">
        <f>IFERROR(VLOOKUP(Filiais_Petz4[[#This Row],[FILIAL]],'[4]PETZ E ZEEDOG'!$B:$E,4,0),"")</f>
        <v/>
      </c>
      <c r="D738" t="str">
        <f>IFERROR(VLOOKUP(Filiais_Petz4[[#This Row],[FILIAL]],'[4]PETZ E ZEEDOG'!$B:$F,5,0),"")</f>
        <v/>
      </c>
      <c r="E738" t="str">
        <f>IFERROR(VLOOKUP(Filiais_Petz4[[#This Row],[FILIAL]],'[4]PETZ E ZEEDOG'!$B:$G,6,0),"")</f>
        <v/>
      </c>
      <c r="F738" s="1">
        <f>IFERROR(VLOOKUP(Filiais_Petz4[[#This Row],[FILIAL]],'[4]PETZ E ZEEDOG'!$B:$H,7,0),"")</f>
        <v>0</v>
      </c>
      <c r="G738" t="str">
        <f>IFERROR(VLOOKUP(Filiais_Petz4[[#This Row],[FILIAL]],'[4]PETZ E ZEEDOG'!$B$2:$R$1103,8,0),"")</f>
        <v/>
      </c>
      <c r="H738" t="str">
        <f>IFERROR(VLOOKUP(Filiais_Petz4[[#This Row],[FILIAL]],'[4]PETZ E ZEEDOG'!$B:$J,9,0),"")</f>
        <v/>
      </c>
      <c r="I738" t="str">
        <f>IFERROR(VLOOKUP(Filiais_Petz4[[#This Row],[FILIAL]],'[4]PETZ E ZEEDOG'!$B:$K,10,0),"")</f>
        <v/>
      </c>
      <c r="J738">
        <f>IFERROR(VLOOKUP(Filiais_Petz4[[#This Row],[FILIAL]],'[4]PETZ E ZEEDOG'!$B$2:$R$1103,11,0),"")</f>
        <v>0</v>
      </c>
      <c r="K738" s="89" t="str">
        <f>IFERROR(VLOOKUP(Filiais_Petz4[[#This Row],[FILIAL]],'[4]PETZ E ZEEDOG'!$B:$M,12,0),"")</f>
        <v/>
      </c>
      <c r="L738" t="str">
        <f>IFERROR(VLOOKUP(Filiais_Petz4[[#This Row],[FILIAL]],'[4]PETZ E ZEEDOG'!$B:$N,13,0),"")</f>
        <v/>
      </c>
      <c r="M738" t="str">
        <f>IFERROR(VLOOKUP(Filiais_Petz4[[#This Row],[FILIAL]],'[4]PETZ E ZEEDOG'!$B:$O,14,0),"")</f>
        <v/>
      </c>
      <c r="N738" t="str">
        <f>IFERROR(VLOOKUP(Filiais_Petz4[[#This Row],[FILIAL]],'[4]PETZ E ZEEDOG'!$B:$P,15,0),"")</f>
        <v>N</v>
      </c>
      <c r="O738" t="str">
        <f>IFERROR(VLOOKUP(Filiais_Petz4[[#This Row],[FILIAL]],'[4]PETZ E ZEEDOG'!$B:$Q,16,0),"")</f>
        <v/>
      </c>
      <c r="P738" t="str">
        <f>IFERROR(VLOOKUP(Filiais_Petz4[[#This Row],[FILIAL]],'[4]PETZ E ZEEDOG'!$B:$R,17,0),"")</f>
        <v/>
      </c>
      <c r="Q738" t="str">
        <f>IFERROR(VLOOKUP(Filiais_Petz4[[#This Row],[FILIAL]],'[4]PETZ E ZEEDOG'!$B:$C,2,0),"")</f>
        <v/>
      </c>
    </row>
    <row r="739" spans="1:17" ht="14.45" hidden="1" customHeight="1" x14ac:dyDescent="0.25">
      <c r="A739" t="s">
        <v>792</v>
      </c>
      <c r="B739" t="str">
        <f>IFERROR(VLOOKUP(Filiais_Petz4[[#This Row],[FILIAL]],'[4]PETZ E ZEEDOG'!$B:$D,3,0),"")</f>
        <v/>
      </c>
      <c r="C739" t="str">
        <f>IFERROR(VLOOKUP(Filiais_Petz4[[#This Row],[FILIAL]],'[4]PETZ E ZEEDOG'!$B:$E,4,0),"")</f>
        <v/>
      </c>
      <c r="D739" t="str">
        <f>IFERROR(VLOOKUP(Filiais_Petz4[[#This Row],[FILIAL]],'[4]PETZ E ZEEDOG'!$B:$F,5,0),"")</f>
        <v/>
      </c>
      <c r="E739" t="str">
        <f>IFERROR(VLOOKUP(Filiais_Petz4[[#This Row],[FILIAL]],'[4]PETZ E ZEEDOG'!$B:$G,6,0),"")</f>
        <v/>
      </c>
      <c r="F739" s="1">
        <f>IFERROR(VLOOKUP(Filiais_Petz4[[#This Row],[FILIAL]],'[4]PETZ E ZEEDOG'!$B:$H,7,0),"")</f>
        <v>0</v>
      </c>
      <c r="G739" t="str">
        <f>IFERROR(VLOOKUP(Filiais_Petz4[[#This Row],[FILIAL]],'[4]PETZ E ZEEDOG'!$B$2:$R$1103,8,0),"")</f>
        <v/>
      </c>
      <c r="H739" t="str">
        <f>IFERROR(VLOOKUP(Filiais_Petz4[[#This Row],[FILIAL]],'[4]PETZ E ZEEDOG'!$B:$J,9,0),"")</f>
        <v/>
      </c>
      <c r="I739" t="str">
        <f>IFERROR(VLOOKUP(Filiais_Petz4[[#This Row],[FILIAL]],'[4]PETZ E ZEEDOG'!$B:$K,10,0),"")</f>
        <v/>
      </c>
      <c r="J739">
        <f>IFERROR(VLOOKUP(Filiais_Petz4[[#This Row],[FILIAL]],'[4]PETZ E ZEEDOG'!$B$2:$R$1103,11,0),"")</f>
        <v>0</v>
      </c>
      <c r="K739" s="89" t="str">
        <f>IFERROR(VLOOKUP(Filiais_Petz4[[#This Row],[FILIAL]],'[4]PETZ E ZEEDOG'!$B:$M,12,0),"")</f>
        <v/>
      </c>
      <c r="L739" t="str">
        <f>IFERROR(VLOOKUP(Filiais_Petz4[[#This Row],[FILIAL]],'[4]PETZ E ZEEDOG'!$B:$N,13,0),"")</f>
        <v/>
      </c>
      <c r="M739" t="str">
        <f>IFERROR(VLOOKUP(Filiais_Petz4[[#This Row],[FILIAL]],'[4]PETZ E ZEEDOG'!$B:$O,14,0),"")</f>
        <v/>
      </c>
      <c r="N739" t="str">
        <f>IFERROR(VLOOKUP(Filiais_Petz4[[#This Row],[FILIAL]],'[4]PETZ E ZEEDOG'!$B:$P,15,0),"")</f>
        <v>N</v>
      </c>
      <c r="O739" t="str">
        <f>IFERROR(VLOOKUP(Filiais_Petz4[[#This Row],[FILIAL]],'[4]PETZ E ZEEDOG'!$B:$Q,16,0),"")</f>
        <v/>
      </c>
      <c r="P739" t="str">
        <f>IFERROR(VLOOKUP(Filiais_Petz4[[#This Row],[FILIAL]],'[4]PETZ E ZEEDOG'!$B:$R,17,0),"")</f>
        <v/>
      </c>
      <c r="Q739" t="str">
        <f>IFERROR(VLOOKUP(Filiais_Petz4[[#This Row],[FILIAL]],'[4]PETZ E ZEEDOG'!$B:$C,2,0),"")</f>
        <v/>
      </c>
    </row>
    <row r="740" spans="1:17" ht="14.45" hidden="1" customHeight="1" x14ac:dyDescent="0.25">
      <c r="A740" t="s">
        <v>793</v>
      </c>
      <c r="B740" t="str">
        <f>IFERROR(VLOOKUP(Filiais_Petz4[[#This Row],[FILIAL]],'[4]PETZ E ZEEDOG'!$B:$D,3,0),"")</f>
        <v/>
      </c>
      <c r="C740" t="str">
        <f>IFERROR(VLOOKUP(Filiais_Petz4[[#This Row],[FILIAL]],'[4]PETZ E ZEEDOG'!$B:$E,4,0),"")</f>
        <v/>
      </c>
      <c r="D740" t="str">
        <f>IFERROR(VLOOKUP(Filiais_Petz4[[#This Row],[FILIAL]],'[4]PETZ E ZEEDOG'!$B:$F,5,0),"")</f>
        <v/>
      </c>
      <c r="E740" t="str">
        <f>IFERROR(VLOOKUP(Filiais_Petz4[[#This Row],[FILIAL]],'[4]PETZ E ZEEDOG'!$B:$G,6,0),"")</f>
        <v/>
      </c>
      <c r="F740" s="1">
        <f>IFERROR(VLOOKUP(Filiais_Petz4[[#This Row],[FILIAL]],'[4]PETZ E ZEEDOG'!$B:$H,7,0),"")</f>
        <v>0</v>
      </c>
      <c r="G740" t="str">
        <f>IFERROR(VLOOKUP(Filiais_Petz4[[#This Row],[FILIAL]],'[4]PETZ E ZEEDOG'!$B$2:$R$1103,8,0),"")</f>
        <v/>
      </c>
      <c r="H740" t="str">
        <f>IFERROR(VLOOKUP(Filiais_Petz4[[#This Row],[FILIAL]],'[4]PETZ E ZEEDOG'!$B:$J,9,0),"")</f>
        <v/>
      </c>
      <c r="I740" t="str">
        <f>IFERROR(VLOOKUP(Filiais_Petz4[[#This Row],[FILIAL]],'[4]PETZ E ZEEDOG'!$B:$K,10,0),"")</f>
        <v/>
      </c>
      <c r="J740">
        <f>IFERROR(VLOOKUP(Filiais_Petz4[[#This Row],[FILIAL]],'[4]PETZ E ZEEDOG'!$B$2:$R$1103,11,0),"")</f>
        <v>0</v>
      </c>
      <c r="K740" s="89" t="str">
        <f>IFERROR(VLOOKUP(Filiais_Petz4[[#This Row],[FILIAL]],'[4]PETZ E ZEEDOG'!$B:$M,12,0),"")</f>
        <v/>
      </c>
      <c r="L740" t="str">
        <f>IFERROR(VLOOKUP(Filiais_Petz4[[#This Row],[FILIAL]],'[4]PETZ E ZEEDOG'!$B:$N,13,0),"")</f>
        <v/>
      </c>
      <c r="M740" t="str">
        <f>IFERROR(VLOOKUP(Filiais_Petz4[[#This Row],[FILIAL]],'[4]PETZ E ZEEDOG'!$B:$O,14,0),"")</f>
        <v/>
      </c>
      <c r="N740" t="str">
        <f>IFERROR(VLOOKUP(Filiais_Petz4[[#This Row],[FILIAL]],'[4]PETZ E ZEEDOG'!$B:$P,15,0),"")</f>
        <v>N</v>
      </c>
      <c r="O740" t="str">
        <f>IFERROR(VLOOKUP(Filiais_Petz4[[#This Row],[FILIAL]],'[4]PETZ E ZEEDOG'!$B:$Q,16,0),"")</f>
        <v/>
      </c>
      <c r="P740" t="str">
        <f>IFERROR(VLOOKUP(Filiais_Petz4[[#This Row],[FILIAL]],'[4]PETZ E ZEEDOG'!$B:$R,17,0),"")</f>
        <v/>
      </c>
      <c r="Q740" t="str">
        <f>IFERROR(VLOOKUP(Filiais_Petz4[[#This Row],[FILIAL]],'[4]PETZ E ZEEDOG'!$B:$C,2,0),"")</f>
        <v/>
      </c>
    </row>
    <row r="741" spans="1:17" ht="14.45" hidden="1" customHeight="1" x14ac:dyDescent="0.25">
      <c r="A741" t="s">
        <v>794</v>
      </c>
      <c r="B741" t="str">
        <f>IFERROR(VLOOKUP(Filiais_Petz4[[#This Row],[FILIAL]],'[4]PETZ E ZEEDOG'!$B:$D,3,0),"")</f>
        <v/>
      </c>
      <c r="C741" t="str">
        <f>IFERROR(VLOOKUP(Filiais_Petz4[[#This Row],[FILIAL]],'[4]PETZ E ZEEDOG'!$B:$E,4,0),"")</f>
        <v/>
      </c>
      <c r="D741" t="str">
        <f>IFERROR(VLOOKUP(Filiais_Petz4[[#This Row],[FILIAL]],'[4]PETZ E ZEEDOG'!$B:$F,5,0),"")</f>
        <v/>
      </c>
      <c r="E741" t="str">
        <f>IFERROR(VLOOKUP(Filiais_Petz4[[#This Row],[FILIAL]],'[4]PETZ E ZEEDOG'!$B:$G,6,0),"")</f>
        <v/>
      </c>
      <c r="F741" s="1">
        <f>IFERROR(VLOOKUP(Filiais_Petz4[[#This Row],[FILIAL]],'[4]PETZ E ZEEDOG'!$B:$H,7,0),"")</f>
        <v>0</v>
      </c>
      <c r="G741" t="str">
        <f>IFERROR(VLOOKUP(Filiais_Petz4[[#This Row],[FILIAL]],'[4]PETZ E ZEEDOG'!$B$2:$R$1103,8,0),"")</f>
        <v/>
      </c>
      <c r="H741" t="str">
        <f>IFERROR(VLOOKUP(Filiais_Petz4[[#This Row],[FILIAL]],'[4]PETZ E ZEEDOG'!$B:$J,9,0),"")</f>
        <v/>
      </c>
      <c r="I741" t="str">
        <f>IFERROR(VLOOKUP(Filiais_Petz4[[#This Row],[FILIAL]],'[4]PETZ E ZEEDOG'!$B:$K,10,0),"")</f>
        <v/>
      </c>
      <c r="J741">
        <f>IFERROR(VLOOKUP(Filiais_Petz4[[#This Row],[FILIAL]],'[4]PETZ E ZEEDOG'!$B$2:$R$1103,11,0),"")</f>
        <v>0</v>
      </c>
      <c r="K741" s="89" t="str">
        <f>IFERROR(VLOOKUP(Filiais_Petz4[[#This Row],[FILIAL]],'[4]PETZ E ZEEDOG'!$B:$M,12,0),"")</f>
        <v/>
      </c>
      <c r="L741" t="str">
        <f>IFERROR(VLOOKUP(Filiais_Petz4[[#This Row],[FILIAL]],'[4]PETZ E ZEEDOG'!$B:$N,13,0),"")</f>
        <v/>
      </c>
      <c r="M741" t="str">
        <f>IFERROR(VLOOKUP(Filiais_Petz4[[#This Row],[FILIAL]],'[4]PETZ E ZEEDOG'!$B:$O,14,0),"")</f>
        <v/>
      </c>
      <c r="N741" t="str">
        <f>IFERROR(VLOOKUP(Filiais_Petz4[[#This Row],[FILIAL]],'[4]PETZ E ZEEDOG'!$B:$P,15,0),"")</f>
        <v>N</v>
      </c>
      <c r="O741" t="str">
        <f>IFERROR(VLOOKUP(Filiais_Petz4[[#This Row],[FILIAL]],'[4]PETZ E ZEEDOG'!$B:$Q,16,0),"")</f>
        <v/>
      </c>
      <c r="P741" t="str">
        <f>IFERROR(VLOOKUP(Filiais_Petz4[[#This Row],[FILIAL]],'[4]PETZ E ZEEDOG'!$B:$R,17,0),"")</f>
        <v/>
      </c>
      <c r="Q741" t="str">
        <f>IFERROR(VLOOKUP(Filiais_Petz4[[#This Row],[FILIAL]],'[4]PETZ E ZEEDOG'!$B:$C,2,0),"")</f>
        <v/>
      </c>
    </row>
    <row r="742" spans="1:17" ht="14.45" hidden="1" customHeight="1" x14ac:dyDescent="0.25">
      <c r="A742" t="s">
        <v>795</v>
      </c>
      <c r="B742" t="str">
        <f>IFERROR(VLOOKUP(Filiais_Petz4[[#This Row],[FILIAL]],'[4]PETZ E ZEEDOG'!$B:$D,3,0),"")</f>
        <v/>
      </c>
      <c r="C742" t="str">
        <f>IFERROR(VLOOKUP(Filiais_Petz4[[#This Row],[FILIAL]],'[4]PETZ E ZEEDOG'!$B:$E,4,0),"")</f>
        <v/>
      </c>
      <c r="D742" t="str">
        <f>IFERROR(VLOOKUP(Filiais_Petz4[[#This Row],[FILIAL]],'[4]PETZ E ZEEDOG'!$B:$F,5,0),"")</f>
        <v/>
      </c>
      <c r="E742" t="str">
        <f>IFERROR(VLOOKUP(Filiais_Petz4[[#This Row],[FILIAL]],'[4]PETZ E ZEEDOG'!$B:$G,6,0),"")</f>
        <v/>
      </c>
      <c r="F742" s="1">
        <f>IFERROR(VLOOKUP(Filiais_Petz4[[#This Row],[FILIAL]],'[4]PETZ E ZEEDOG'!$B:$H,7,0),"")</f>
        <v>0</v>
      </c>
      <c r="G742" t="str">
        <f>IFERROR(VLOOKUP(Filiais_Petz4[[#This Row],[FILIAL]],'[4]PETZ E ZEEDOG'!$B$2:$R$1103,8,0),"")</f>
        <v/>
      </c>
      <c r="H742" t="str">
        <f>IFERROR(VLOOKUP(Filiais_Petz4[[#This Row],[FILIAL]],'[4]PETZ E ZEEDOG'!$B:$J,9,0),"")</f>
        <v/>
      </c>
      <c r="I742" t="str">
        <f>IFERROR(VLOOKUP(Filiais_Petz4[[#This Row],[FILIAL]],'[4]PETZ E ZEEDOG'!$B:$K,10,0),"")</f>
        <v/>
      </c>
      <c r="J742">
        <f>IFERROR(VLOOKUP(Filiais_Petz4[[#This Row],[FILIAL]],'[4]PETZ E ZEEDOG'!$B$2:$R$1103,11,0),"")</f>
        <v>0</v>
      </c>
      <c r="K742" s="89" t="str">
        <f>IFERROR(VLOOKUP(Filiais_Petz4[[#This Row],[FILIAL]],'[4]PETZ E ZEEDOG'!$B:$M,12,0),"")</f>
        <v/>
      </c>
      <c r="L742" t="str">
        <f>IFERROR(VLOOKUP(Filiais_Petz4[[#This Row],[FILIAL]],'[4]PETZ E ZEEDOG'!$B:$N,13,0),"")</f>
        <v/>
      </c>
      <c r="M742" t="str">
        <f>IFERROR(VLOOKUP(Filiais_Petz4[[#This Row],[FILIAL]],'[4]PETZ E ZEEDOG'!$B:$O,14,0),"")</f>
        <v/>
      </c>
      <c r="N742" t="str">
        <f>IFERROR(VLOOKUP(Filiais_Petz4[[#This Row],[FILIAL]],'[4]PETZ E ZEEDOG'!$B:$P,15,0),"")</f>
        <v>N</v>
      </c>
      <c r="O742" t="str">
        <f>IFERROR(VLOOKUP(Filiais_Petz4[[#This Row],[FILIAL]],'[4]PETZ E ZEEDOG'!$B:$Q,16,0),"")</f>
        <v/>
      </c>
      <c r="P742" t="str">
        <f>IFERROR(VLOOKUP(Filiais_Petz4[[#This Row],[FILIAL]],'[4]PETZ E ZEEDOG'!$B:$R,17,0),"")</f>
        <v/>
      </c>
      <c r="Q742" t="str">
        <f>IFERROR(VLOOKUP(Filiais_Petz4[[#This Row],[FILIAL]],'[4]PETZ E ZEEDOG'!$B:$C,2,0),"")</f>
        <v/>
      </c>
    </row>
    <row r="743" spans="1:17" ht="14.45" hidden="1" customHeight="1" x14ac:dyDescent="0.25">
      <c r="A743" t="s">
        <v>796</v>
      </c>
      <c r="B743" t="str">
        <f>IFERROR(VLOOKUP(Filiais_Petz4[[#This Row],[FILIAL]],'[4]PETZ E ZEEDOG'!$B:$D,3,0),"")</f>
        <v/>
      </c>
      <c r="C743" t="str">
        <f>IFERROR(VLOOKUP(Filiais_Petz4[[#This Row],[FILIAL]],'[4]PETZ E ZEEDOG'!$B:$E,4,0),"")</f>
        <v/>
      </c>
      <c r="D743" t="str">
        <f>IFERROR(VLOOKUP(Filiais_Petz4[[#This Row],[FILIAL]],'[4]PETZ E ZEEDOG'!$B:$F,5,0),"")</f>
        <v/>
      </c>
      <c r="E743" t="str">
        <f>IFERROR(VLOOKUP(Filiais_Petz4[[#This Row],[FILIAL]],'[4]PETZ E ZEEDOG'!$B:$G,6,0),"")</f>
        <v/>
      </c>
      <c r="F743" s="1">
        <f>IFERROR(VLOOKUP(Filiais_Petz4[[#This Row],[FILIAL]],'[4]PETZ E ZEEDOG'!$B:$H,7,0),"")</f>
        <v>0</v>
      </c>
      <c r="G743" t="str">
        <f>IFERROR(VLOOKUP(Filiais_Petz4[[#This Row],[FILIAL]],'[4]PETZ E ZEEDOG'!$B$2:$R$1103,8,0),"")</f>
        <v/>
      </c>
      <c r="H743" t="str">
        <f>IFERROR(VLOOKUP(Filiais_Petz4[[#This Row],[FILIAL]],'[4]PETZ E ZEEDOG'!$B:$J,9,0),"")</f>
        <v/>
      </c>
      <c r="I743" t="str">
        <f>IFERROR(VLOOKUP(Filiais_Petz4[[#This Row],[FILIAL]],'[4]PETZ E ZEEDOG'!$B:$K,10,0),"")</f>
        <v/>
      </c>
      <c r="J743">
        <f>IFERROR(VLOOKUP(Filiais_Petz4[[#This Row],[FILIAL]],'[4]PETZ E ZEEDOG'!$B$2:$R$1103,11,0),"")</f>
        <v>0</v>
      </c>
      <c r="K743" s="89" t="str">
        <f>IFERROR(VLOOKUP(Filiais_Petz4[[#This Row],[FILIAL]],'[4]PETZ E ZEEDOG'!$B:$M,12,0),"")</f>
        <v/>
      </c>
      <c r="L743" t="str">
        <f>IFERROR(VLOOKUP(Filiais_Petz4[[#This Row],[FILIAL]],'[4]PETZ E ZEEDOG'!$B:$N,13,0),"")</f>
        <v/>
      </c>
      <c r="M743" t="str">
        <f>IFERROR(VLOOKUP(Filiais_Petz4[[#This Row],[FILIAL]],'[4]PETZ E ZEEDOG'!$B:$O,14,0),"")</f>
        <v/>
      </c>
      <c r="N743" t="str">
        <f>IFERROR(VLOOKUP(Filiais_Petz4[[#This Row],[FILIAL]],'[4]PETZ E ZEEDOG'!$B:$P,15,0),"")</f>
        <v>N</v>
      </c>
      <c r="O743" t="str">
        <f>IFERROR(VLOOKUP(Filiais_Petz4[[#This Row],[FILIAL]],'[4]PETZ E ZEEDOG'!$B:$Q,16,0),"")</f>
        <v/>
      </c>
      <c r="P743" t="str">
        <f>IFERROR(VLOOKUP(Filiais_Petz4[[#This Row],[FILIAL]],'[4]PETZ E ZEEDOG'!$B:$R,17,0),"")</f>
        <v/>
      </c>
      <c r="Q743" t="str">
        <f>IFERROR(VLOOKUP(Filiais_Petz4[[#This Row],[FILIAL]],'[4]PETZ E ZEEDOG'!$B:$C,2,0),"")</f>
        <v/>
      </c>
    </row>
    <row r="744" spans="1:17" ht="14.45" hidden="1" customHeight="1" x14ac:dyDescent="0.25">
      <c r="A744" t="s">
        <v>797</v>
      </c>
      <c r="B744" t="str">
        <f>IFERROR(VLOOKUP(Filiais_Petz4[[#This Row],[FILIAL]],'[4]PETZ E ZEEDOG'!$B:$D,3,0),"")</f>
        <v/>
      </c>
      <c r="C744" t="str">
        <f>IFERROR(VLOOKUP(Filiais_Petz4[[#This Row],[FILIAL]],'[4]PETZ E ZEEDOG'!$B:$E,4,0),"")</f>
        <v/>
      </c>
      <c r="D744" t="str">
        <f>IFERROR(VLOOKUP(Filiais_Petz4[[#This Row],[FILIAL]],'[4]PETZ E ZEEDOG'!$B:$F,5,0),"")</f>
        <v/>
      </c>
      <c r="E744" t="str">
        <f>IFERROR(VLOOKUP(Filiais_Petz4[[#This Row],[FILIAL]],'[4]PETZ E ZEEDOG'!$B:$G,6,0),"")</f>
        <v/>
      </c>
      <c r="F744" s="1">
        <f>IFERROR(VLOOKUP(Filiais_Petz4[[#This Row],[FILIAL]],'[4]PETZ E ZEEDOG'!$B:$H,7,0),"")</f>
        <v>0</v>
      </c>
      <c r="G744" t="str">
        <f>IFERROR(VLOOKUP(Filiais_Petz4[[#This Row],[FILIAL]],'[4]PETZ E ZEEDOG'!$B$2:$R$1103,8,0),"")</f>
        <v/>
      </c>
      <c r="H744" t="str">
        <f>IFERROR(VLOOKUP(Filiais_Petz4[[#This Row],[FILIAL]],'[4]PETZ E ZEEDOG'!$B:$J,9,0),"")</f>
        <v/>
      </c>
      <c r="I744" t="str">
        <f>IFERROR(VLOOKUP(Filiais_Petz4[[#This Row],[FILIAL]],'[4]PETZ E ZEEDOG'!$B:$K,10,0),"")</f>
        <v/>
      </c>
      <c r="J744">
        <f>IFERROR(VLOOKUP(Filiais_Petz4[[#This Row],[FILIAL]],'[4]PETZ E ZEEDOG'!$B$2:$R$1103,11,0),"")</f>
        <v>0</v>
      </c>
      <c r="K744" s="89" t="str">
        <f>IFERROR(VLOOKUP(Filiais_Petz4[[#This Row],[FILIAL]],'[4]PETZ E ZEEDOG'!$B:$M,12,0),"")</f>
        <v/>
      </c>
      <c r="L744" t="str">
        <f>IFERROR(VLOOKUP(Filiais_Petz4[[#This Row],[FILIAL]],'[4]PETZ E ZEEDOG'!$B:$N,13,0),"")</f>
        <v/>
      </c>
      <c r="M744" t="str">
        <f>IFERROR(VLOOKUP(Filiais_Petz4[[#This Row],[FILIAL]],'[4]PETZ E ZEEDOG'!$B:$O,14,0),"")</f>
        <v/>
      </c>
      <c r="N744" t="str">
        <f>IFERROR(VLOOKUP(Filiais_Petz4[[#This Row],[FILIAL]],'[4]PETZ E ZEEDOG'!$B:$P,15,0),"")</f>
        <v>N</v>
      </c>
      <c r="O744" t="str">
        <f>IFERROR(VLOOKUP(Filiais_Petz4[[#This Row],[FILIAL]],'[4]PETZ E ZEEDOG'!$B:$Q,16,0),"")</f>
        <v/>
      </c>
      <c r="P744" t="str">
        <f>IFERROR(VLOOKUP(Filiais_Petz4[[#This Row],[FILIAL]],'[4]PETZ E ZEEDOG'!$B:$R,17,0),"")</f>
        <v/>
      </c>
      <c r="Q744" t="str">
        <f>IFERROR(VLOOKUP(Filiais_Petz4[[#This Row],[FILIAL]],'[4]PETZ E ZEEDOG'!$B:$C,2,0),"")</f>
        <v/>
      </c>
    </row>
    <row r="745" spans="1:17" ht="14.45" hidden="1" customHeight="1" x14ac:dyDescent="0.25">
      <c r="A745" t="s">
        <v>798</v>
      </c>
      <c r="B745" t="str">
        <f>IFERROR(VLOOKUP(Filiais_Petz4[[#This Row],[FILIAL]],'[4]PETZ E ZEEDOG'!$B:$D,3,0),"")</f>
        <v/>
      </c>
      <c r="C745" t="str">
        <f>IFERROR(VLOOKUP(Filiais_Petz4[[#This Row],[FILIAL]],'[4]PETZ E ZEEDOG'!$B:$E,4,0),"")</f>
        <v/>
      </c>
      <c r="D745" t="str">
        <f>IFERROR(VLOOKUP(Filiais_Petz4[[#This Row],[FILIAL]],'[4]PETZ E ZEEDOG'!$B:$F,5,0),"")</f>
        <v/>
      </c>
      <c r="E745" t="str">
        <f>IFERROR(VLOOKUP(Filiais_Petz4[[#This Row],[FILIAL]],'[4]PETZ E ZEEDOG'!$B:$G,6,0),"")</f>
        <v/>
      </c>
      <c r="F745" s="1">
        <f>IFERROR(VLOOKUP(Filiais_Petz4[[#This Row],[FILIAL]],'[4]PETZ E ZEEDOG'!$B:$H,7,0),"")</f>
        <v>0</v>
      </c>
      <c r="G745" t="str">
        <f>IFERROR(VLOOKUP(Filiais_Petz4[[#This Row],[FILIAL]],'[4]PETZ E ZEEDOG'!$B$2:$R$1103,8,0),"")</f>
        <v/>
      </c>
      <c r="H745" t="str">
        <f>IFERROR(VLOOKUP(Filiais_Petz4[[#This Row],[FILIAL]],'[4]PETZ E ZEEDOG'!$B:$J,9,0),"")</f>
        <v/>
      </c>
      <c r="I745" t="str">
        <f>IFERROR(VLOOKUP(Filiais_Petz4[[#This Row],[FILIAL]],'[4]PETZ E ZEEDOG'!$B:$K,10,0),"")</f>
        <v/>
      </c>
      <c r="J745">
        <f>IFERROR(VLOOKUP(Filiais_Petz4[[#This Row],[FILIAL]],'[4]PETZ E ZEEDOG'!$B$2:$R$1103,11,0),"")</f>
        <v>0</v>
      </c>
      <c r="K745" s="89" t="str">
        <f>IFERROR(VLOOKUP(Filiais_Petz4[[#This Row],[FILIAL]],'[4]PETZ E ZEEDOG'!$B:$M,12,0),"")</f>
        <v/>
      </c>
      <c r="L745" t="str">
        <f>IFERROR(VLOOKUP(Filiais_Petz4[[#This Row],[FILIAL]],'[4]PETZ E ZEEDOG'!$B:$N,13,0),"")</f>
        <v/>
      </c>
      <c r="M745" t="str">
        <f>IFERROR(VLOOKUP(Filiais_Petz4[[#This Row],[FILIAL]],'[4]PETZ E ZEEDOG'!$B:$O,14,0),"")</f>
        <v/>
      </c>
      <c r="N745" t="str">
        <f>IFERROR(VLOOKUP(Filiais_Petz4[[#This Row],[FILIAL]],'[4]PETZ E ZEEDOG'!$B:$P,15,0),"")</f>
        <v>N</v>
      </c>
      <c r="O745" t="str">
        <f>IFERROR(VLOOKUP(Filiais_Petz4[[#This Row],[FILIAL]],'[4]PETZ E ZEEDOG'!$B:$Q,16,0),"")</f>
        <v/>
      </c>
      <c r="P745" t="str">
        <f>IFERROR(VLOOKUP(Filiais_Petz4[[#This Row],[FILIAL]],'[4]PETZ E ZEEDOG'!$B:$R,17,0),"")</f>
        <v/>
      </c>
      <c r="Q745" t="str">
        <f>IFERROR(VLOOKUP(Filiais_Petz4[[#This Row],[FILIAL]],'[4]PETZ E ZEEDOG'!$B:$C,2,0),"")</f>
        <v/>
      </c>
    </row>
    <row r="746" spans="1:17" ht="14.45" hidden="1" customHeight="1" x14ac:dyDescent="0.25">
      <c r="A746" t="s">
        <v>799</v>
      </c>
      <c r="B746" t="str">
        <f>IFERROR(VLOOKUP(Filiais_Petz4[[#This Row],[FILIAL]],'[4]PETZ E ZEEDOG'!$B:$D,3,0),"")</f>
        <v/>
      </c>
      <c r="C746" t="str">
        <f>IFERROR(VLOOKUP(Filiais_Petz4[[#This Row],[FILIAL]],'[4]PETZ E ZEEDOG'!$B:$E,4,0),"")</f>
        <v/>
      </c>
      <c r="D746" t="str">
        <f>IFERROR(VLOOKUP(Filiais_Petz4[[#This Row],[FILIAL]],'[4]PETZ E ZEEDOG'!$B:$F,5,0),"")</f>
        <v/>
      </c>
      <c r="E746" t="str">
        <f>IFERROR(VLOOKUP(Filiais_Petz4[[#This Row],[FILIAL]],'[4]PETZ E ZEEDOG'!$B:$G,6,0),"")</f>
        <v/>
      </c>
      <c r="F746" s="1">
        <f>IFERROR(VLOOKUP(Filiais_Petz4[[#This Row],[FILIAL]],'[4]PETZ E ZEEDOG'!$B:$H,7,0),"")</f>
        <v>0</v>
      </c>
      <c r="G746" t="str">
        <f>IFERROR(VLOOKUP(Filiais_Petz4[[#This Row],[FILIAL]],'[4]PETZ E ZEEDOG'!$B$2:$R$1103,8,0),"")</f>
        <v/>
      </c>
      <c r="H746" t="str">
        <f>IFERROR(VLOOKUP(Filiais_Petz4[[#This Row],[FILIAL]],'[4]PETZ E ZEEDOG'!$B:$J,9,0),"")</f>
        <v/>
      </c>
      <c r="I746" t="str">
        <f>IFERROR(VLOOKUP(Filiais_Petz4[[#This Row],[FILIAL]],'[4]PETZ E ZEEDOG'!$B:$K,10,0),"")</f>
        <v/>
      </c>
      <c r="J746">
        <f>IFERROR(VLOOKUP(Filiais_Petz4[[#This Row],[FILIAL]],'[4]PETZ E ZEEDOG'!$B$2:$R$1103,11,0),"")</f>
        <v>0</v>
      </c>
      <c r="K746" s="89" t="str">
        <f>IFERROR(VLOOKUP(Filiais_Petz4[[#This Row],[FILIAL]],'[4]PETZ E ZEEDOG'!$B:$M,12,0),"")</f>
        <v/>
      </c>
      <c r="L746" t="str">
        <f>IFERROR(VLOOKUP(Filiais_Petz4[[#This Row],[FILIAL]],'[4]PETZ E ZEEDOG'!$B:$N,13,0),"")</f>
        <v/>
      </c>
      <c r="M746" t="str">
        <f>IFERROR(VLOOKUP(Filiais_Petz4[[#This Row],[FILIAL]],'[4]PETZ E ZEEDOG'!$B:$O,14,0),"")</f>
        <v/>
      </c>
      <c r="N746" t="str">
        <f>IFERROR(VLOOKUP(Filiais_Petz4[[#This Row],[FILIAL]],'[4]PETZ E ZEEDOG'!$B:$P,15,0),"")</f>
        <v>N</v>
      </c>
      <c r="O746" t="str">
        <f>IFERROR(VLOOKUP(Filiais_Petz4[[#This Row],[FILIAL]],'[4]PETZ E ZEEDOG'!$B:$Q,16,0),"")</f>
        <v/>
      </c>
      <c r="P746" t="str">
        <f>IFERROR(VLOOKUP(Filiais_Petz4[[#This Row],[FILIAL]],'[4]PETZ E ZEEDOG'!$B:$R,17,0),"")</f>
        <v/>
      </c>
      <c r="Q746" t="str">
        <f>IFERROR(VLOOKUP(Filiais_Petz4[[#This Row],[FILIAL]],'[4]PETZ E ZEEDOG'!$B:$C,2,0),"")</f>
        <v/>
      </c>
    </row>
    <row r="747" spans="1:17" ht="14.45" hidden="1" customHeight="1" x14ac:dyDescent="0.25">
      <c r="A747" t="s">
        <v>800</v>
      </c>
      <c r="B747" t="str">
        <f>IFERROR(VLOOKUP(Filiais_Petz4[[#This Row],[FILIAL]],'[4]PETZ E ZEEDOG'!$B:$D,3,0),"")</f>
        <v/>
      </c>
      <c r="C747" t="str">
        <f>IFERROR(VLOOKUP(Filiais_Petz4[[#This Row],[FILIAL]],'[4]PETZ E ZEEDOG'!$B:$E,4,0),"")</f>
        <v/>
      </c>
      <c r="D747" t="str">
        <f>IFERROR(VLOOKUP(Filiais_Petz4[[#This Row],[FILIAL]],'[4]PETZ E ZEEDOG'!$B:$F,5,0),"")</f>
        <v/>
      </c>
      <c r="E747" t="str">
        <f>IFERROR(VLOOKUP(Filiais_Petz4[[#This Row],[FILIAL]],'[4]PETZ E ZEEDOG'!$B:$G,6,0),"")</f>
        <v/>
      </c>
      <c r="F747" s="1">
        <f>IFERROR(VLOOKUP(Filiais_Petz4[[#This Row],[FILIAL]],'[4]PETZ E ZEEDOG'!$B:$H,7,0),"")</f>
        <v>0</v>
      </c>
      <c r="G747" t="str">
        <f>IFERROR(VLOOKUP(Filiais_Petz4[[#This Row],[FILIAL]],'[4]PETZ E ZEEDOG'!$B$2:$R$1103,8,0),"")</f>
        <v/>
      </c>
      <c r="H747" t="str">
        <f>IFERROR(VLOOKUP(Filiais_Petz4[[#This Row],[FILIAL]],'[4]PETZ E ZEEDOG'!$B:$J,9,0),"")</f>
        <v/>
      </c>
      <c r="I747" t="str">
        <f>IFERROR(VLOOKUP(Filiais_Petz4[[#This Row],[FILIAL]],'[4]PETZ E ZEEDOG'!$B:$K,10,0),"")</f>
        <v/>
      </c>
      <c r="J747">
        <f>IFERROR(VLOOKUP(Filiais_Petz4[[#This Row],[FILIAL]],'[4]PETZ E ZEEDOG'!$B$2:$R$1103,11,0),"")</f>
        <v>0</v>
      </c>
      <c r="K747" s="89" t="str">
        <f>IFERROR(VLOOKUP(Filiais_Petz4[[#This Row],[FILIAL]],'[4]PETZ E ZEEDOG'!$B:$M,12,0),"")</f>
        <v/>
      </c>
      <c r="L747" t="str">
        <f>IFERROR(VLOOKUP(Filiais_Petz4[[#This Row],[FILIAL]],'[4]PETZ E ZEEDOG'!$B:$N,13,0),"")</f>
        <v/>
      </c>
      <c r="M747" t="str">
        <f>IFERROR(VLOOKUP(Filiais_Petz4[[#This Row],[FILIAL]],'[4]PETZ E ZEEDOG'!$B:$O,14,0),"")</f>
        <v/>
      </c>
      <c r="N747" t="str">
        <f>IFERROR(VLOOKUP(Filiais_Petz4[[#This Row],[FILIAL]],'[4]PETZ E ZEEDOG'!$B:$P,15,0),"")</f>
        <v>N</v>
      </c>
      <c r="O747" t="str">
        <f>IFERROR(VLOOKUP(Filiais_Petz4[[#This Row],[FILIAL]],'[4]PETZ E ZEEDOG'!$B:$Q,16,0),"")</f>
        <v/>
      </c>
      <c r="P747" t="str">
        <f>IFERROR(VLOOKUP(Filiais_Petz4[[#This Row],[FILIAL]],'[4]PETZ E ZEEDOG'!$B:$R,17,0),"")</f>
        <v/>
      </c>
      <c r="Q747" t="str">
        <f>IFERROR(VLOOKUP(Filiais_Petz4[[#This Row],[FILIAL]],'[4]PETZ E ZEEDOG'!$B:$C,2,0),"")</f>
        <v/>
      </c>
    </row>
    <row r="748" spans="1:17" ht="14.45" hidden="1" customHeight="1" x14ac:dyDescent="0.25">
      <c r="A748" t="s">
        <v>801</v>
      </c>
      <c r="B748" t="str">
        <f>IFERROR(VLOOKUP(Filiais_Petz4[[#This Row],[FILIAL]],'[4]PETZ E ZEEDOG'!$B:$D,3,0),"")</f>
        <v/>
      </c>
      <c r="C748" t="str">
        <f>IFERROR(VLOOKUP(Filiais_Petz4[[#This Row],[FILIAL]],'[4]PETZ E ZEEDOG'!$B:$E,4,0),"")</f>
        <v/>
      </c>
      <c r="D748" t="str">
        <f>IFERROR(VLOOKUP(Filiais_Petz4[[#This Row],[FILIAL]],'[4]PETZ E ZEEDOG'!$B:$F,5,0),"")</f>
        <v/>
      </c>
      <c r="E748" t="str">
        <f>IFERROR(VLOOKUP(Filiais_Petz4[[#This Row],[FILIAL]],'[4]PETZ E ZEEDOG'!$B:$G,6,0),"")</f>
        <v/>
      </c>
      <c r="F748" s="1">
        <f>IFERROR(VLOOKUP(Filiais_Petz4[[#This Row],[FILIAL]],'[4]PETZ E ZEEDOG'!$B:$H,7,0),"")</f>
        <v>0</v>
      </c>
      <c r="G748" t="str">
        <f>IFERROR(VLOOKUP(Filiais_Petz4[[#This Row],[FILIAL]],'[4]PETZ E ZEEDOG'!$B$2:$R$1103,8,0),"")</f>
        <v/>
      </c>
      <c r="H748" t="str">
        <f>IFERROR(VLOOKUP(Filiais_Petz4[[#This Row],[FILIAL]],'[4]PETZ E ZEEDOG'!$B:$J,9,0),"")</f>
        <v/>
      </c>
      <c r="I748" t="str">
        <f>IFERROR(VLOOKUP(Filiais_Petz4[[#This Row],[FILIAL]],'[4]PETZ E ZEEDOG'!$B:$K,10,0),"")</f>
        <v/>
      </c>
      <c r="J748">
        <f>IFERROR(VLOOKUP(Filiais_Petz4[[#This Row],[FILIAL]],'[4]PETZ E ZEEDOG'!$B$2:$R$1103,11,0),"")</f>
        <v>0</v>
      </c>
      <c r="K748" s="89" t="str">
        <f>IFERROR(VLOOKUP(Filiais_Petz4[[#This Row],[FILIAL]],'[4]PETZ E ZEEDOG'!$B:$M,12,0),"")</f>
        <v/>
      </c>
      <c r="L748" t="str">
        <f>IFERROR(VLOOKUP(Filiais_Petz4[[#This Row],[FILIAL]],'[4]PETZ E ZEEDOG'!$B:$N,13,0),"")</f>
        <v/>
      </c>
      <c r="M748" t="str">
        <f>IFERROR(VLOOKUP(Filiais_Petz4[[#This Row],[FILIAL]],'[4]PETZ E ZEEDOG'!$B:$O,14,0),"")</f>
        <v/>
      </c>
      <c r="N748" t="str">
        <f>IFERROR(VLOOKUP(Filiais_Petz4[[#This Row],[FILIAL]],'[4]PETZ E ZEEDOG'!$B:$P,15,0),"")</f>
        <v>N</v>
      </c>
      <c r="O748" t="str">
        <f>IFERROR(VLOOKUP(Filiais_Petz4[[#This Row],[FILIAL]],'[4]PETZ E ZEEDOG'!$B:$Q,16,0),"")</f>
        <v/>
      </c>
      <c r="P748" t="str">
        <f>IFERROR(VLOOKUP(Filiais_Petz4[[#This Row],[FILIAL]],'[4]PETZ E ZEEDOG'!$B:$R,17,0),"")</f>
        <v/>
      </c>
      <c r="Q748" t="str">
        <f>IFERROR(VLOOKUP(Filiais_Petz4[[#This Row],[FILIAL]],'[4]PETZ E ZEEDOG'!$B:$C,2,0),"")</f>
        <v/>
      </c>
    </row>
    <row r="749" spans="1:17" ht="14.45" hidden="1" customHeight="1" x14ac:dyDescent="0.25">
      <c r="A749" t="s">
        <v>802</v>
      </c>
      <c r="B749" t="str">
        <f>IFERROR(VLOOKUP(Filiais_Petz4[[#This Row],[FILIAL]],'[4]PETZ E ZEEDOG'!$B:$D,3,0),"")</f>
        <v/>
      </c>
      <c r="C749" t="str">
        <f>IFERROR(VLOOKUP(Filiais_Petz4[[#This Row],[FILIAL]],'[4]PETZ E ZEEDOG'!$B:$E,4,0),"")</f>
        <v/>
      </c>
      <c r="D749" t="str">
        <f>IFERROR(VLOOKUP(Filiais_Petz4[[#This Row],[FILIAL]],'[4]PETZ E ZEEDOG'!$B:$F,5,0),"")</f>
        <v/>
      </c>
      <c r="E749" t="str">
        <f>IFERROR(VLOOKUP(Filiais_Petz4[[#This Row],[FILIAL]],'[4]PETZ E ZEEDOG'!$B:$G,6,0),"")</f>
        <v/>
      </c>
      <c r="F749" s="1">
        <f>IFERROR(VLOOKUP(Filiais_Petz4[[#This Row],[FILIAL]],'[4]PETZ E ZEEDOG'!$B:$H,7,0),"")</f>
        <v>0</v>
      </c>
      <c r="G749" t="str">
        <f>IFERROR(VLOOKUP(Filiais_Petz4[[#This Row],[FILIAL]],'[4]PETZ E ZEEDOG'!$B$2:$R$1103,8,0),"")</f>
        <v/>
      </c>
      <c r="H749" t="str">
        <f>IFERROR(VLOOKUP(Filiais_Petz4[[#This Row],[FILIAL]],'[4]PETZ E ZEEDOG'!$B:$J,9,0),"")</f>
        <v/>
      </c>
      <c r="I749" t="str">
        <f>IFERROR(VLOOKUP(Filiais_Petz4[[#This Row],[FILIAL]],'[4]PETZ E ZEEDOG'!$B:$K,10,0),"")</f>
        <v/>
      </c>
      <c r="J749">
        <f>IFERROR(VLOOKUP(Filiais_Petz4[[#This Row],[FILIAL]],'[4]PETZ E ZEEDOG'!$B$2:$R$1103,11,0),"")</f>
        <v>0</v>
      </c>
      <c r="K749" s="89" t="str">
        <f>IFERROR(VLOOKUP(Filiais_Petz4[[#This Row],[FILIAL]],'[4]PETZ E ZEEDOG'!$B:$M,12,0),"")</f>
        <v/>
      </c>
      <c r="L749" t="str">
        <f>IFERROR(VLOOKUP(Filiais_Petz4[[#This Row],[FILIAL]],'[4]PETZ E ZEEDOG'!$B:$N,13,0),"")</f>
        <v/>
      </c>
      <c r="M749" t="str">
        <f>IFERROR(VLOOKUP(Filiais_Petz4[[#This Row],[FILIAL]],'[4]PETZ E ZEEDOG'!$B:$O,14,0),"")</f>
        <v/>
      </c>
      <c r="N749" t="str">
        <f>IFERROR(VLOOKUP(Filiais_Petz4[[#This Row],[FILIAL]],'[4]PETZ E ZEEDOG'!$B:$P,15,0),"")</f>
        <v>N</v>
      </c>
      <c r="O749" t="str">
        <f>IFERROR(VLOOKUP(Filiais_Petz4[[#This Row],[FILIAL]],'[4]PETZ E ZEEDOG'!$B:$Q,16,0),"")</f>
        <v/>
      </c>
      <c r="P749" t="str">
        <f>IFERROR(VLOOKUP(Filiais_Petz4[[#This Row],[FILIAL]],'[4]PETZ E ZEEDOG'!$B:$R,17,0),"")</f>
        <v/>
      </c>
      <c r="Q749" t="str">
        <f>IFERROR(VLOOKUP(Filiais_Petz4[[#This Row],[FILIAL]],'[4]PETZ E ZEEDOG'!$B:$C,2,0),"")</f>
        <v/>
      </c>
    </row>
    <row r="750" spans="1:17" ht="14.45" hidden="1" customHeight="1" x14ac:dyDescent="0.25">
      <c r="A750" t="s">
        <v>803</v>
      </c>
      <c r="B750" t="str">
        <f>IFERROR(VLOOKUP(Filiais_Petz4[[#This Row],[FILIAL]],'[4]PETZ E ZEEDOG'!$B:$D,3,0),"")</f>
        <v/>
      </c>
      <c r="C750" t="str">
        <f>IFERROR(VLOOKUP(Filiais_Petz4[[#This Row],[FILIAL]],'[4]PETZ E ZEEDOG'!$B:$E,4,0),"")</f>
        <v/>
      </c>
      <c r="D750" t="str">
        <f>IFERROR(VLOOKUP(Filiais_Petz4[[#This Row],[FILIAL]],'[4]PETZ E ZEEDOG'!$B:$F,5,0),"")</f>
        <v/>
      </c>
      <c r="E750" t="str">
        <f>IFERROR(VLOOKUP(Filiais_Petz4[[#This Row],[FILIAL]],'[4]PETZ E ZEEDOG'!$B:$G,6,0),"")</f>
        <v/>
      </c>
      <c r="F750" s="1">
        <f>IFERROR(VLOOKUP(Filiais_Petz4[[#This Row],[FILIAL]],'[4]PETZ E ZEEDOG'!$B:$H,7,0),"")</f>
        <v>0</v>
      </c>
      <c r="G750" t="str">
        <f>IFERROR(VLOOKUP(Filiais_Petz4[[#This Row],[FILIAL]],'[4]PETZ E ZEEDOG'!$B$2:$R$1103,8,0),"")</f>
        <v/>
      </c>
      <c r="H750" t="str">
        <f>IFERROR(VLOOKUP(Filiais_Petz4[[#This Row],[FILIAL]],'[4]PETZ E ZEEDOG'!$B:$J,9,0),"")</f>
        <v/>
      </c>
      <c r="I750" t="str">
        <f>IFERROR(VLOOKUP(Filiais_Petz4[[#This Row],[FILIAL]],'[4]PETZ E ZEEDOG'!$B:$K,10,0),"")</f>
        <v/>
      </c>
      <c r="J750">
        <f>IFERROR(VLOOKUP(Filiais_Petz4[[#This Row],[FILIAL]],'[4]PETZ E ZEEDOG'!$B$2:$R$1103,11,0),"")</f>
        <v>0</v>
      </c>
      <c r="K750" s="89" t="str">
        <f>IFERROR(VLOOKUP(Filiais_Petz4[[#This Row],[FILIAL]],'[4]PETZ E ZEEDOG'!$B:$M,12,0),"")</f>
        <v/>
      </c>
      <c r="L750" t="str">
        <f>IFERROR(VLOOKUP(Filiais_Petz4[[#This Row],[FILIAL]],'[4]PETZ E ZEEDOG'!$B:$N,13,0),"")</f>
        <v/>
      </c>
      <c r="M750" t="str">
        <f>IFERROR(VLOOKUP(Filiais_Petz4[[#This Row],[FILIAL]],'[4]PETZ E ZEEDOG'!$B:$O,14,0),"")</f>
        <v/>
      </c>
      <c r="N750" t="str">
        <f>IFERROR(VLOOKUP(Filiais_Petz4[[#This Row],[FILIAL]],'[4]PETZ E ZEEDOG'!$B:$P,15,0),"")</f>
        <v>N</v>
      </c>
      <c r="O750" t="str">
        <f>IFERROR(VLOOKUP(Filiais_Petz4[[#This Row],[FILIAL]],'[4]PETZ E ZEEDOG'!$B:$Q,16,0),"")</f>
        <v/>
      </c>
      <c r="P750" t="str">
        <f>IFERROR(VLOOKUP(Filiais_Petz4[[#This Row],[FILIAL]],'[4]PETZ E ZEEDOG'!$B:$R,17,0),"")</f>
        <v/>
      </c>
      <c r="Q750" t="str">
        <f>IFERROR(VLOOKUP(Filiais_Petz4[[#This Row],[FILIAL]],'[4]PETZ E ZEEDOG'!$B:$C,2,0),"")</f>
        <v/>
      </c>
    </row>
    <row r="751" spans="1:17" ht="14.45" hidden="1" customHeight="1" x14ac:dyDescent="0.25">
      <c r="A751" t="s">
        <v>804</v>
      </c>
      <c r="B751" t="str">
        <f>IFERROR(VLOOKUP(Filiais_Petz4[[#This Row],[FILIAL]],'[4]PETZ E ZEEDOG'!$B:$D,3,0),"")</f>
        <v/>
      </c>
      <c r="C751" t="str">
        <f>IFERROR(VLOOKUP(Filiais_Petz4[[#This Row],[FILIAL]],'[4]PETZ E ZEEDOG'!$B:$E,4,0),"")</f>
        <v/>
      </c>
      <c r="D751" t="str">
        <f>IFERROR(VLOOKUP(Filiais_Petz4[[#This Row],[FILIAL]],'[4]PETZ E ZEEDOG'!$B:$F,5,0),"")</f>
        <v/>
      </c>
      <c r="E751" t="str">
        <f>IFERROR(VLOOKUP(Filiais_Petz4[[#This Row],[FILIAL]],'[4]PETZ E ZEEDOG'!$B:$G,6,0),"")</f>
        <v/>
      </c>
      <c r="F751" s="1">
        <f>IFERROR(VLOOKUP(Filiais_Petz4[[#This Row],[FILIAL]],'[4]PETZ E ZEEDOG'!$B:$H,7,0),"")</f>
        <v>0</v>
      </c>
      <c r="G751" t="str">
        <f>IFERROR(VLOOKUP(Filiais_Petz4[[#This Row],[FILIAL]],'[4]PETZ E ZEEDOG'!$B$2:$R$1103,8,0),"")</f>
        <v/>
      </c>
      <c r="H751" t="str">
        <f>IFERROR(VLOOKUP(Filiais_Petz4[[#This Row],[FILIAL]],'[4]PETZ E ZEEDOG'!$B:$J,9,0),"")</f>
        <v/>
      </c>
      <c r="I751" t="str">
        <f>IFERROR(VLOOKUP(Filiais_Petz4[[#This Row],[FILIAL]],'[4]PETZ E ZEEDOG'!$B:$K,10,0),"")</f>
        <v/>
      </c>
      <c r="J751">
        <f>IFERROR(VLOOKUP(Filiais_Petz4[[#This Row],[FILIAL]],'[4]PETZ E ZEEDOG'!$B$2:$R$1103,11,0),"")</f>
        <v>0</v>
      </c>
      <c r="K751" s="89" t="str">
        <f>IFERROR(VLOOKUP(Filiais_Petz4[[#This Row],[FILIAL]],'[4]PETZ E ZEEDOG'!$B:$M,12,0),"")</f>
        <v/>
      </c>
      <c r="L751" t="str">
        <f>IFERROR(VLOOKUP(Filiais_Petz4[[#This Row],[FILIAL]],'[4]PETZ E ZEEDOG'!$B:$N,13,0),"")</f>
        <v/>
      </c>
      <c r="M751" t="str">
        <f>IFERROR(VLOOKUP(Filiais_Petz4[[#This Row],[FILIAL]],'[4]PETZ E ZEEDOG'!$B:$O,14,0),"")</f>
        <v/>
      </c>
      <c r="N751" t="str">
        <f>IFERROR(VLOOKUP(Filiais_Petz4[[#This Row],[FILIAL]],'[4]PETZ E ZEEDOG'!$B:$P,15,0),"")</f>
        <v>N</v>
      </c>
      <c r="O751" t="str">
        <f>IFERROR(VLOOKUP(Filiais_Petz4[[#This Row],[FILIAL]],'[4]PETZ E ZEEDOG'!$B:$Q,16,0),"")</f>
        <v/>
      </c>
      <c r="P751" t="str">
        <f>IFERROR(VLOOKUP(Filiais_Petz4[[#This Row],[FILIAL]],'[4]PETZ E ZEEDOG'!$B:$R,17,0),"")</f>
        <v/>
      </c>
      <c r="Q751" t="str">
        <f>IFERROR(VLOOKUP(Filiais_Petz4[[#This Row],[FILIAL]],'[4]PETZ E ZEEDOG'!$B:$C,2,0),"")</f>
        <v/>
      </c>
    </row>
    <row r="752" spans="1:17" ht="14.45" hidden="1" customHeight="1" x14ac:dyDescent="0.25">
      <c r="A752" t="s">
        <v>805</v>
      </c>
      <c r="B752" t="str">
        <f>IFERROR(VLOOKUP(Filiais_Petz4[[#This Row],[FILIAL]],'[4]PETZ E ZEEDOG'!$B:$D,3,0),"")</f>
        <v/>
      </c>
      <c r="C752" t="str">
        <f>IFERROR(VLOOKUP(Filiais_Petz4[[#This Row],[FILIAL]],'[4]PETZ E ZEEDOG'!$B:$E,4,0),"")</f>
        <v/>
      </c>
      <c r="D752" t="str">
        <f>IFERROR(VLOOKUP(Filiais_Petz4[[#This Row],[FILIAL]],'[4]PETZ E ZEEDOG'!$B:$F,5,0),"")</f>
        <v/>
      </c>
      <c r="E752" t="str">
        <f>IFERROR(VLOOKUP(Filiais_Petz4[[#This Row],[FILIAL]],'[4]PETZ E ZEEDOG'!$B:$G,6,0),"")</f>
        <v/>
      </c>
      <c r="F752" s="1">
        <f>IFERROR(VLOOKUP(Filiais_Petz4[[#This Row],[FILIAL]],'[4]PETZ E ZEEDOG'!$B:$H,7,0),"")</f>
        <v>0</v>
      </c>
      <c r="G752" t="str">
        <f>IFERROR(VLOOKUP(Filiais_Petz4[[#This Row],[FILIAL]],'[4]PETZ E ZEEDOG'!$B$2:$R$1103,8,0),"")</f>
        <v/>
      </c>
      <c r="H752" t="str">
        <f>IFERROR(VLOOKUP(Filiais_Petz4[[#This Row],[FILIAL]],'[4]PETZ E ZEEDOG'!$B:$J,9,0),"")</f>
        <v/>
      </c>
      <c r="I752" t="str">
        <f>IFERROR(VLOOKUP(Filiais_Petz4[[#This Row],[FILIAL]],'[4]PETZ E ZEEDOG'!$B:$K,10,0),"")</f>
        <v/>
      </c>
      <c r="J752">
        <f>IFERROR(VLOOKUP(Filiais_Petz4[[#This Row],[FILIAL]],'[4]PETZ E ZEEDOG'!$B$2:$R$1103,11,0),"")</f>
        <v>0</v>
      </c>
      <c r="K752" s="89" t="str">
        <f>IFERROR(VLOOKUP(Filiais_Petz4[[#This Row],[FILIAL]],'[4]PETZ E ZEEDOG'!$B:$M,12,0),"")</f>
        <v/>
      </c>
      <c r="L752" t="str">
        <f>IFERROR(VLOOKUP(Filiais_Petz4[[#This Row],[FILIAL]],'[4]PETZ E ZEEDOG'!$B:$N,13,0),"")</f>
        <v/>
      </c>
      <c r="M752" t="str">
        <f>IFERROR(VLOOKUP(Filiais_Petz4[[#This Row],[FILIAL]],'[4]PETZ E ZEEDOG'!$B:$O,14,0),"")</f>
        <v/>
      </c>
      <c r="N752" t="str">
        <f>IFERROR(VLOOKUP(Filiais_Petz4[[#This Row],[FILIAL]],'[4]PETZ E ZEEDOG'!$B:$P,15,0),"")</f>
        <v>N</v>
      </c>
      <c r="O752" t="str">
        <f>IFERROR(VLOOKUP(Filiais_Petz4[[#This Row],[FILIAL]],'[4]PETZ E ZEEDOG'!$B:$Q,16,0),"")</f>
        <v/>
      </c>
      <c r="P752" t="str">
        <f>IFERROR(VLOOKUP(Filiais_Petz4[[#This Row],[FILIAL]],'[4]PETZ E ZEEDOG'!$B:$R,17,0),"")</f>
        <v/>
      </c>
      <c r="Q752" t="str">
        <f>IFERROR(VLOOKUP(Filiais_Petz4[[#This Row],[FILIAL]],'[4]PETZ E ZEEDOG'!$B:$C,2,0),"")</f>
        <v/>
      </c>
    </row>
    <row r="753" spans="1:17" ht="14.45" hidden="1" customHeight="1" x14ac:dyDescent="0.25">
      <c r="A753" t="s">
        <v>806</v>
      </c>
      <c r="B753" t="str">
        <f>IFERROR(VLOOKUP(Filiais_Petz4[[#This Row],[FILIAL]],'[4]PETZ E ZEEDOG'!$B:$D,3,0),"")</f>
        <v/>
      </c>
      <c r="C753" t="str">
        <f>IFERROR(VLOOKUP(Filiais_Petz4[[#This Row],[FILIAL]],'[4]PETZ E ZEEDOG'!$B:$E,4,0),"")</f>
        <v/>
      </c>
      <c r="D753" t="str">
        <f>IFERROR(VLOOKUP(Filiais_Petz4[[#This Row],[FILIAL]],'[4]PETZ E ZEEDOG'!$B:$F,5,0),"")</f>
        <v/>
      </c>
      <c r="E753" t="str">
        <f>IFERROR(VLOOKUP(Filiais_Petz4[[#This Row],[FILIAL]],'[4]PETZ E ZEEDOG'!$B:$G,6,0),"")</f>
        <v/>
      </c>
      <c r="F753" s="1">
        <f>IFERROR(VLOOKUP(Filiais_Petz4[[#This Row],[FILIAL]],'[4]PETZ E ZEEDOG'!$B:$H,7,0),"")</f>
        <v>0</v>
      </c>
      <c r="G753" t="str">
        <f>IFERROR(VLOOKUP(Filiais_Petz4[[#This Row],[FILIAL]],'[4]PETZ E ZEEDOG'!$B$2:$R$1103,8,0),"")</f>
        <v/>
      </c>
      <c r="H753" t="str">
        <f>IFERROR(VLOOKUP(Filiais_Petz4[[#This Row],[FILIAL]],'[4]PETZ E ZEEDOG'!$B:$J,9,0),"")</f>
        <v/>
      </c>
      <c r="I753" t="str">
        <f>IFERROR(VLOOKUP(Filiais_Petz4[[#This Row],[FILIAL]],'[4]PETZ E ZEEDOG'!$B:$K,10,0),"")</f>
        <v/>
      </c>
      <c r="J753">
        <f>IFERROR(VLOOKUP(Filiais_Petz4[[#This Row],[FILIAL]],'[4]PETZ E ZEEDOG'!$B$2:$R$1103,11,0),"")</f>
        <v>0</v>
      </c>
      <c r="K753" s="89" t="str">
        <f>IFERROR(VLOOKUP(Filiais_Petz4[[#This Row],[FILIAL]],'[4]PETZ E ZEEDOG'!$B:$M,12,0),"")</f>
        <v/>
      </c>
      <c r="L753" t="str">
        <f>IFERROR(VLOOKUP(Filiais_Petz4[[#This Row],[FILIAL]],'[4]PETZ E ZEEDOG'!$B:$N,13,0),"")</f>
        <v/>
      </c>
      <c r="M753" t="str">
        <f>IFERROR(VLOOKUP(Filiais_Petz4[[#This Row],[FILIAL]],'[4]PETZ E ZEEDOG'!$B:$O,14,0),"")</f>
        <v/>
      </c>
      <c r="N753" t="str">
        <f>IFERROR(VLOOKUP(Filiais_Petz4[[#This Row],[FILIAL]],'[4]PETZ E ZEEDOG'!$B:$P,15,0),"")</f>
        <v>N</v>
      </c>
      <c r="O753" t="str">
        <f>IFERROR(VLOOKUP(Filiais_Petz4[[#This Row],[FILIAL]],'[4]PETZ E ZEEDOG'!$B:$Q,16,0),"")</f>
        <v/>
      </c>
      <c r="P753" t="str">
        <f>IFERROR(VLOOKUP(Filiais_Petz4[[#This Row],[FILIAL]],'[4]PETZ E ZEEDOG'!$B:$R,17,0),"")</f>
        <v/>
      </c>
      <c r="Q753" t="str">
        <f>IFERROR(VLOOKUP(Filiais_Petz4[[#This Row],[FILIAL]],'[4]PETZ E ZEEDOG'!$B:$C,2,0),"")</f>
        <v/>
      </c>
    </row>
    <row r="754" spans="1:17" ht="14.45" hidden="1" customHeight="1" x14ac:dyDescent="0.25">
      <c r="A754" t="s">
        <v>807</v>
      </c>
      <c r="B754" t="str">
        <f>IFERROR(VLOOKUP(Filiais_Petz4[[#This Row],[FILIAL]],'[4]PETZ E ZEEDOG'!$B:$D,3,0),"")</f>
        <v/>
      </c>
      <c r="C754" t="str">
        <f>IFERROR(VLOOKUP(Filiais_Petz4[[#This Row],[FILIAL]],'[4]PETZ E ZEEDOG'!$B:$E,4,0),"")</f>
        <v/>
      </c>
      <c r="D754" t="str">
        <f>IFERROR(VLOOKUP(Filiais_Petz4[[#This Row],[FILIAL]],'[4]PETZ E ZEEDOG'!$B:$F,5,0),"")</f>
        <v/>
      </c>
      <c r="E754" t="str">
        <f>IFERROR(VLOOKUP(Filiais_Petz4[[#This Row],[FILIAL]],'[4]PETZ E ZEEDOG'!$B:$G,6,0),"")</f>
        <v/>
      </c>
      <c r="F754" s="1">
        <f>IFERROR(VLOOKUP(Filiais_Petz4[[#This Row],[FILIAL]],'[4]PETZ E ZEEDOG'!$B:$H,7,0),"")</f>
        <v>0</v>
      </c>
      <c r="G754" t="str">
        <f>IFERROR(VLOOKUP(Filiais_Petz4[[#This Row],[FILIAL]],'[4]PETZ E ZEEDOG'!$B$2:$R$1103,8,0),"")</f>
        <v/>
      </c>
      <c r="H754" t="str">
        <f>IFERROR(VLOOKUP(Filiais_Petz4[[#This Row],[FILIAL]],'[4]PETZ E ZEEDOG'!$B:$J,9,0),"")</f>
        <v/>
      </c>
      <c r="I754" t="str">
        <f>IFERROR(VLOOKUP(Filiais_Petz4[[#This Row],[FILIAL]],'[4]PETZ E ZEEDOG'!$B:$K,10,0),"")</f>
        <v/>
      </c>
      <c r="J754">
        <f>IFERROR(VLOOKUP(Filiais_Petz4[[#This Row],[FILIAL]],'[4]PETZ E ZEEDOG'!$B$2:$R$1103,11,0),"")</f>
        <v>0</v>
      </c>
      <c r="K754" s="89" t="str">
        <f>IFERROR(VLOOKUP(Filiais_Petz4[[#This Row],[FILIAL]],'[4]PETZ E ZEEDOG'!$B:$M,12,0),"")</f>
        <v/>
      </c>
      <c r="L754" t="str">
        <f>IFERROR(VLOOKUP(Filiais_Petz4[[#This Row],[FILIAL]],'[4]PETZ E ZEEDOG'!$B:$N,13,0),"")</f>
        <v/>
      </c>
      <c r="M754" t="str">
        <f>IFERROR(VLOOKUP(Filiais_Petz4[[#This Row],[FILIAL]],'[4]PETZ E ZEEDOG'!$B:$O,14,0),"")</f>
        <v/>
      </c>
      <c r="N754" t="str">
        <f>IFERROR(VLOOKUP(Filiais_Petz4[[#This Row],[FILIAL]],'[4]PETZ E ZEEDOG'!$B:$P,15,0),"")</f>
        <v>N</v>
      </c>
      <c r="O754" t="str">
        <f>IFERROR(VLOOKUP(Filiais_Petz4[[#This Row],[FILIAL]],'[4]PETZ E ZEEDOG'!$B:$Q,16,0),"")</f>
        <v/>
      </c>
      <c r="P754" t="str">
        <f>IFERROR(VLOOKUP(Filiais_Petz4[[#This Row],[FILIAL]],'[4]PETZ E ZEEDOG'!$B:$R,17,0),"")</f>
        <v/>
      </c>
      <c r="Q754" t="str">
        <f>IFERROR(VLOOKUP(Filiais_Petz4[[#This Row],[FILIAL]],'[4]PETZ E ZEEDOG'!$B:$C,2,0),"")</f>
        <v/>
      </c>
    </row>
    <row r="755" spans="1:17" ht="14.45" hidden="1" customHeight="1" x14ac:dyDescent="0.25">
      <c r="A755" t="s">
        <v>808</v>
      </c>
      <c r="B755" t="str">
        <f>IFERROR(VLOOKUP(Filiais_Petz4[[#This Row],[FILIAL]],'[4]PETZ E ZEEDOG'!$B:$D,3,0),"")</f>
        <v/>
      </c>
      <c r="C755" t="str">
        <f>IFERROR(VLOOKUP(Filiais_Petz4[[#This Row],[FILIAL]],'[4]PETZ E ZEEDOG'!$B:$E,4,0),"")</f>
        <v/>
      </c>
      <c r="D755" t="str">
        <f>IFERROR(VLOOKUP(Filiais_Petz4[[#This Row],[FILIAL]],'[4]PETZ E ZEEDOG'!$B:$F,5,0),"")</f>
        <v/>
      </c>
      <c r="E755" t="str">
        <f>IFERROR(VLOOKUP(Filiais_Petz4[[#This Row],[FILIAL]],'[4]PETZ E ZEEDOG'!$B:$G,6,0),"")</f>
        <v/>
      </c>
      <c r="F755" s="1">
        <f>IFERROR(VLOOKUP(Filiais_Petz4[[#This Row],[FILIAL]],'[4]PETZ E ZEEDOG'!$B:$H,7,0),"")</f>
        <v>0</v>
      </c>
      <c r="G755" t="str">
        <f>IFERROR(VLOOKUP(Filiais_Petz4[[#This Row],[FILIAL]],'[4]PETZ E ZEEDOG'!$B$2:$R$1103,8,0),"")</f>
        <v/>
      </c>
      <c r="H755" t="str">
        <f>IFERROR(VLOOKUP(Filiais_Petz4[[#This Row],[FILIAL]],'[4]PETZ E ZEEDOG'!$B:$J,9,0),"")</f>
        <v/>
      </c>
      <c r="I755" t="str">
        <f>IFERROR(VLOOKUP(Filiais_Petz4[[#This Row],[FILIAL]],'[4]PETZ E ZEEDOG'!$B:$K,10,0),"")</f>
        <v/>
      </c>
      <c r="J755">
        <f>IFERROR(VLOOKUP(Filiais_Petz4[[#This Row],[FILIAL]],'[4]PETZ E ZEEDOG'!$B$2:$R$1103,11,0),"")</f>
        <v>0</v>
      </c>
      <c r="K755" s="89" t="str">
        <f>IFERROR(VLOOKUP(Filiais_Petz4[[#This Row],[FILIAL]],'[4]PETZ E ZEEDOG'!$B:$M,12,0),"")</f>
        <v/>
      </c>
      <c r="L755" t="str">
        <f>IFERROR(VLOOKUP(Filiais_Petz4[[#This Row],[FILIAL]],'[4]PETZ E ZEEDOG'!$B:$N,13,0),"")</f>
        <v/>
      </c>
      <c r="M755" t="str">
        <f>IFERROR(VLOOKUP(Filiais_Petz4[[#This Row],[FILIAL]],'[4]PETZ E ZEEDOG'!$B:$O,14,0),"")</f>
        <v/>
      </c>
      <c r="N755" t="str">
        <f>IFERROR(VLOOKUP(Filiais_Petz4[[#This Row],[FILIAL]],'[4]PETZ E ZEEDOG'!$B:$P,15,0),"")</f>
        <v>N</v>
      </c>
      <c r="O755" t="str">
        <f>IFERROR(VLOOKUP(Filiais_Petz4[[#This Row],[FILIAL]],'[4]PETZ E ZEEDOG'!$B:$Q,16,0),"")</f>
        <v/>
      </c>
      <c r="P755" t="str">
        <f>IFERROR(VLOOKUP(Filiais_Petz4[[#This Row],[FILIAL]],'[4]PETZ E ZEEDOG'!$B:$R,17,0),"")</f>
        <v/>
      </c>
      <c r="Q755" t="str">
        <f>IFERROR(VLOOKUP(Filiais_Petz4[[#This Row],[FILIAL]],'[4]PETZ E ZEEDOG'!$B:$C,2,0),"")</f>
        <v/>
      </c>
    </row>
    <row r="756" spans="1:17" ht="14.45" hidden="1" customHeight="1" x14ac:dyDescent="0.25">
      <c r="A756" t="s">
        <v>809</v>
      </c>
      <c r="B756" t="str">
        <f>IFERROR(VLOOKUP(Filiais_Petz4[[#This Row],[FILIAL]],'[4]PETZ E ZEEDOG'!$B:$D,3,0),"")</f>
        <v/>
      </c>
      <c r="C756" t="str">
        <f>IFERROR(VLOOKUP(Filiais_Petz4[[#This Row],[FILIAL]],'[4]PETZ E ZEEDOG'!$B:$E,4,0),"")</f>
        <v/>
      </c>
      <c r="D756" t="str">
        <f>IFERROR(VLOOKUP(Filiais_Petz4[[#This Row],[FILIAL]],'[4]PETZ E ZEEDOG'!$B:$F,5,0),"")</f>
        <v/>
      </c>
      <c r="E756" t="str">
        <f>IFERROR(VLOOKUP(Filiais_Petz4[[#This Row],[FILIAL]],'[4]PETZ E ZEEDOG'!$B:$G,6,0),"")</f>
        <v/>
      </c>
      <c r="F756" s="1">
        <f>IFERROR(VLOOKUP(Filiais_Petz4[[#This Row],[FILIAL]],'[4]PETZ E ZEEDOG'!$B:$H,7,0),"")</f>
        <v>0</v>
      </c>
      <c r="G756" t="str">
        <f>IFERROR(VLOOKUP(Filiais_Petz4[[#This Row],[FILIAL]],'[4]PETZ E ZEEDOG'!$B$2:$R$1103,8,0),"")</f>
        <v/>
      </c>
      <c r="H756" t="str">
        <f>IFERROR(VLOOKUP(Filiais_Petz4[[#This Row],[FILIAL]],'[4]PETZ E ZEEDOG'!$B:$J,9,0),"")</f>
        <v/>
      </c>
      <c r="I756" t="str">
        <f>IFERROR(VLOOKUP(Filiais_Petz4[[#This Row],[FILIAL]],'[4]PETZ E ZEEDOG'!$B:$K,10,0),"")</f>
        <v/>
      </c>
      <c r="J756">
        <f>IFERROR(VLOOKUP(Filiais_Petz4[[#This Row],[FILIAL]],'[4]PETZ E ZEEDOG'!$B$2:$R$1103,11,0),"")</f>
        <v>0</v>
      </c>
      <c r="K756" s="89" t="str">
        <f>IFERROR(VLOOKUP(Filiais_Petz4[[#This Row],[FILIAL]],'[4]PETZ E ZEEDOG'!$B:$M,12,0),"")</f>
        <v/>
      </c>
      <c r="L756" t="str">
        <f>IFERROR(VLOOKUP(Filiais_Petz4[[#This Row],[FILIAL]],'[4]PETZ E ZEEDOG'!$B:$N,13,0),"")</f>
        <v/>
      </c>
      <c r="M756" t="str">
        <f>IFERROR(VLOOKUP(Filiais_Petz4[[#This Row],[FILIAL]],'[4]PETZ E ZEEDOG'!$B:$O,14,0),"")</f>
        <v/>
      </c>
      <c r="N756" t="str">
        <f>IFERROR(VLOOKUP(Filiais_Petz4[[#This Row],[FILIAL]],'[4]PETZ E ZEEDOG'!$B:$P,15,0),"")</f>
        <v>N</v>
      </c>
      <c r="O756" t="str">
        <f>IFERROR(VLOOKUP(Filiais_Petz4[[#This Row],[FILIAL]],'[4]PETZ E ZEEDOG'!$B:$Q,16,0),"")</f>
        <v/>
      </c>
      <c r="P756" t="str">
        <f>IFERROR(VLOOKUP(Filiais_Petz4[[#This Row],[FILIAL]],'[4]PETZ E ZEEDOG'!$B:$R,17,0),"")</f>
        <v/>
      </c>
      <c r="Q756" t="str">
        <f>IFERROR(VLOOKUP(Filiais_Petz4[[#This Row],[FILIAL]],'[4]PETZ E ZEEDOG'!$B:$C,2,0),"")</f>
        <v/>
      </c>
    </row>
    <row r="757" spans="1:17" ht="14.45" hidden="1" customHeight="1" x14ac:dyDescent="0.25">
      <c r="A757" t="s">
        <v>810</v>
      </c>
      <c r="B757" t="str">
        <f>IFERROR(VLOOKUP(Filiais_Petz4[[#This Row],[FILIAL]],'[4]PETZ E ZEEDOG'!$B:$D,3,0),"")</f>
        <v/>
      </c>
      <c r="C757" t="str">
        <f>IFERROR(VLOOKUP(Filiais_Petz4[[#This Row],[FILIAL]],'[4]PETZ E ZEEDOG'!$B:$E,4,0),"")</f>
        <v/>
      </c>
      <c r="D757" t="str">
        <f>IFERROR(VLOOKUP(Filiais_Petz4[[#This Row],[FILIAL]],'[4]PETZ E ZEEDOG'!$B:$F,5,0),"")</f>
        <v/>
      </c>
      <c r="E757" t="str">
        <f>IFERROR(VLOOKUP(Filiais_Petz4[[#This Row],[FILIAL]],'[4]PETZ E ZEEDOG'!$B:$G,6,0),"")</f>
        <v/>
      </c>
      <c r="F757" s="1">
        <f>IFERROR(VLOOKUP(Filiais_Petz4[[#This Row],[FILIAL]],'[4]PETZ E ZEEDOG'!$B:$H,7,0),"")</f>
        <v>0</v>
      </c>
      <c r="G757" t="str">
        <f>IFERROR(VLOOKUP(Filiais_Petz4[[#This Row],[FILIAL]],'[4]PETZ E ZEEDOG'!$B$2:$R$1103,8,0),"")</f>
        <v/>
      </c>
      <c r="H757" t="str">
        <f>IFERROR(VLOOKUP(Filiais_Petz4[[#This Row],[FILIAL]],'[4]PETZ E ZEEDOG'!$B:$J,9,0),"")</f>
        <v/>
      </c>
      <c r="I757" t="str">
        <f>IFERROR(VLOOKUP(Filiais_Petz4[[#This Row],[FILIAL]],'[4]PETZ E ZEEDOG'!$B:$K,10,0),"")</f>
        <v/>
      </c>
      <c r="J757">
        <f>IFERROR(VLOOKUP(Filiais_Petz4[[#This Row],[FILIAL]],'[4]PETZ E ZEEDOG'!$B$2:$R$1103,11,0),"")</f>
        <v>0</v>
      </c>
      <c r="K757" s="89" t="str">
        <f>IFERROR(VLOOKUP(Filiais_Petz4[[#This Row],[FILIAL]],'[4]PETZ E ZEEDOG'!$B:$M,12,0),"")</f>
        <v/>
      </c>
      <c r="L757" t="str">
        <f>IFERROR(VLOOKUP(Filiais_Petz4[[#This Row],[FILIAL]],'[4]PETZ E ZEEDOG'!$B:$N,13,0),"")</f>
        <v/>
      </c>
      <c r="M757" t="str">
        <f>IFERROR(VLOOKUP(Filiais_Petz4[[#This Row],[FILIAL]],'[4]PETZ E ZEEDOG'!$B:$O,14,0),"")</f>
        <v/>
      </c>
      <c r="N757" t="str">
        <f>IFERROR(VLOOKUP(Filiais_Petz4[[#This Row],[FILIAL]],'[4]PETZ E ZEEDOG'!$B:$P,15,0),"")</f>
        <v>N</v>
      </c>
      <c r="O757" t="str">
        <f>IFERROR(VLOOKUP(Filiais_Petz4[[#This Row],[FILIAL]],'[4]PETZ E ZEEDOG'!$B:$Q,16,0),"")</f>
        <v/>
      </c>
      <c r="P757" t="str">
        <f>IFERROR(VLOOKUP(Filiais_Petz4[[#This Row],[FILIAL]],'[4]PETZ E ZEEDOG'!$B:$R,17,0),"")</f>
        <v/>
      </c>
      <c r="Q757" t="str">
        <f>IFERROR(VLOOKUP(Filiais_Petz4[[#This Row],[FILIAL]],'[4]PETZ E ZEEDOG'!$B:$C,2,0),"")</f>
        <v/>
      </c>
    </row>
    <row r="758" spans="1:17" ht="14.45" hidden="1" customHeight="1" x14ac:dyDescent="0.25">
      <c r="A758" t="s">
        <v>811</v>
      </c>
      <c r="B758" t="str">
        <f>IFERROR(VLOOKUP(Filiais_Petz4[[#This Row],[FILIAL]],'[4]PETZ E ZEEDOG'!$B:$D,3,0),"")</f>
        <v/>
      </c>
      <c r="C758" t="str">
        <f>IFERROR(VLOOKUP(Filiais_Petz4[[#This Row],[FILIAL]],'[4]PETZ E ZEEDOG'!$B:$E,4,0),"")</f>
        <v/>
      </c>
      <c r="D758" t="str">
        <f>IFERROR(VLOOKUP(Filiais_Petz4[[#This Row],[FILIAL]],'[4]PETZ E ZEEDOG'!$B:$F,5,0),"")</f>
        <v/>
      </c>
      <c r="E758" t="str">
        <f>IFERROR(VLOOKUP(Filiais_Petz4[[#This Row],[FILIAL]],'[4]PETZ E ZEEDOG'!$B:$G,6,0),"")</f>
        <v/>
      </c>
      <c r="F758" s="1">
        <f>IFERROR(VLOOKUP(Filiais_Petz4[[#This Row],[FILIAL]],'[4]PETZ E ZEEDOG'!$B:$H,7,0),"")</f>
        <v>0</v>
      </c>
      <c r="G758" t="str">
        <f>IFERROR(VLOOKUP(Filiais_Petz4[[#This Row],[FILIAL]],'[4]PETZ E ZEEDOG'!$B$2:$R$1103,8,0),"")</f>
        <v/>
      </c>
      <c r="H758" t="str">
        <f>IFERROR(VLOOKUP(Filiais_Petz4[[#This Row],[FILIAL]],'[4]PETZ E ZEEDOG'!$B:$J,9,0),"")</f>
        <v/>
      </c>
      <c r="I758" t="str">
        <f>IFERROR(VLOOKUP(Filiais_Petz4[[#This Row],[FILIAL]],'[4]PETZ E ZEEDOG'!$B:$K,10,0),"")</f>
        <v/>
      </c>
      <c r="J758">
        <f>IFERROR(VLOOKUP(Filiais_Petz4[[#This Row],[FILIAL]],'[4]PETZ E ZEEDOG'!$B$2:$R$1103,11,0),"")</f>
        <v>0</v>
      </c>
      <c r="K758" s="89" t="str">
        <f>IFERROR(VLOOKUP(Filiais_Petz4[[#This Row],[FILIAL]],'[4]PETZ E ZEEDOG'!$B:$M,12,0),"")</f>
        <v/>
      </c>
      <c r="L758" t="str">
        <f>IFERROR(VLOOKUP(Filiais_Petz4[[#This Row],[FILIAL]],'[4]PETZ E ZEEDOG'!$B:$N,13,0),"")</f>
        <v/>
      </c>
      <c r="M758" t="str">
        <f>IFERROR(VLOOKUP(Filiais_Petz4[[#This Row],[FILIAL]],'[4]PETZ E ZEEDOG'!$B:$O,14,0),"")</f>
        <v/>
      </c>
      <c r="N758" t="str">
        <f>IFERROR(VLOOKUP(Filiais_Petz4[[#This Row],[FILIAL]],'[4]PETZ E ZEEDOG'!$B:$P,15,0),"")</f>
        <v>N</v>
      </c>
      <c r="O758" t="str">
        <f>IFERROR(VLOOKUP(Filiais_Petz4[[#This Row],[FILIAL]],'[4]PETZ E ZEEDOG'!$B:$Q,16,0),"")</f>
        <v/>
      </c>
      <c r="P758" t="str">
        <f>IFERROR(VLOOKUP(Filiais_Petz4[[#This Row],[FILIAL]],'[4]PETZ E ZEEDOG'!$B:$R,17,0),"")</f>
        <v/>
      </c>
      <c r="Q758" t="str">
        <f>IFERROR(VLOOKUP(Filiais_Petz4[[#This Row],[FILIAL]],'[4]PETZ E ZEEDOG'!$B:$C,2,0),"")</f>
        <v/>
      </c>
    </row>
    <row r="759" spans="1:17" ht="14.45" hidden="1" customHeight="1" x14ac:dyDescent="0.25">
      <c r="A759" t="s">
        <v>812</v>
      </c>
      <c r="B759" t="str">
        <f>IFERROR(VLOOKUP(Filiais_Petz4[[#This Row],[FILIAL]],'[4]PETZ E ZEEDOG'!$B:$D,3,0),"")</f>
        <v/>
      </c>
      <c r="C759" t="str">
        <f>IFERROR(VLOOKUP(Filiais_Petz4[[#This Row],[FILIAL]],'[4]PETZ E ZEEDOG'!$B:$E,4,0),"")</f>
        <v/>
      </c>
      <c r="D759" t="str">
        <f>IFERROR(VLOOKUP(Filiais_Petz4[[#This Row],[FILIAL]],'[4]PETZ E ZEEDOG'!$B:$F,5,0),"")</f>
        <v/>
      </c>
      <c r="E759" t="str">
        <f>IFERROR(VLOOKUP(Filiais_Petz4[[#This Row],[FILIAL]],'[4]PETZ E ZEEDOG'!$B:$G,6,0),"")</f>
        <v/>
      </c>
      <c r="F759" s="1">
        <f>IFERROR(VLOOKUP(Filiais_Petz4[[#This Row],[FILIAL]],'[4]PETZ E ZEEDOG'!$B:$H,7,0),"")</f>
        <v>0</v>
      </c>
      <c r="G759" t="str">
        <f>IFERROR(VLOOKUP(Filiais_Petz4[[#This Row],[FILIAL]],'[4]PETZ E ZEEDOG'!$B$2:$R$1103,8,0),"")</f>
        <v/>
      </c>
      <c r="H759" t="str">
        <f>IFERROR(VLOOKUP(Filiais_Petz4[[#This Row],[FILIAL]],'[4]PETZ E ZEEDOG'!$B:$J,9,0),"")</f>
        <v/>
      </c>
      <c r="I759" t="str">
        <f>IFERROR(VLOOKUP(Filiais_Petz4[[#This Row],[FILIAL]],'[4]PETZ E ZEEDOG'!$B:$K,10,0),"")</f>
        <v/>
      </c>
      <c r="J759">
        <f>IFERROR(VLOOKUP(Filiais_Petz4[[#This Row],[FILIAL]],'[4]PETZ E ZEEDOG'!$B$2:$R$1103,11,0),"")</f>
        <v>0</v>
      </c>
      <c r="K759" s="89" t="str">
        <f>IFERROR(VLOOKUP(Filiais_Petz4[[#This Row],[FILIAL]],'[4]PETZ E ZEEDOG'!$B:$M,12,0),"")</f>
        <v/>
      </c>
      <c r="L759" t="str">
        <f>IFERROR(VLOOKUP(Filiais_Petz4[[#This Row],[FILIAL]],'[4]PETZ E ZEEDOG'!$B:$N,13,0),"")</f>
        <v/>
      </c>
      <c r="M759" t="str">
        <f>IFERROR(VLOOKUP(Filiais_Petz4[[#This Row],[FILIAL]],'[4]PETZ E ZEEDOG'!$B:$O,14,0),"")</f>
        <v/>
      </c>
      <c r="N759" t="str">
        <f>IFERROR(VLOOKUP(Filiais_Petz4[[#This Row],[FILIAL]],'[4]PETZ E ZEEDOG'!$B:$P,15,0),"")</f>
        <v>N</v>
      </c>
      <c r="O759" t="str">
        <f>IFERROR(VLOOKUP(Filiais_Petz4[[#This Row],[FILIAL]],'[4]PETZ E ZEEDOG'!$B:$Q,16,0),"")</f>
        <v/>
      </c>
      <c r="P759" t="str">
        <f>IFERROR(VLOOKUP(Filiais_Petz4[[#This Row],[FILIAL]],'[4]PETZ E ZEEDOG'!$B:$R,17,0),"")</f>
        <v/>
      </c>
      <c r="Q759" t="str">
        <f>IFERROR(VLOOKUP(Filiais_Petz4[[#This Row],[FILIAL]],'[4]PETZ E ZEEDOG'!$B:$C,2,0),"")</f>
        <v/>
      </c>
    </row>
    <row r="760" spans="1:17" ht="14.45" hidden="1" customHeight="1" x14ac:dyDescent="0.25">
      <c r="A760" t="s">
        <v>813</v>
      </c>
      <c r="B760" t="str">
        <f>IFERROR(VLOOKUP(Filiais_Petz4[[#This Row],[FILIAL]],'[4]PETZ E ZEEDOG'!$B:$D,3,0),"")</f>
        <v/>
      </c>
      <c r="C760" t="str">
        <f>IFERROR(VLOOKUP(Filiais_Petz4[[#This Row],[FILIAL]],'[4]PETZ E ZEEDOG'!$B:$E,4,0),"")</f>
        <v/>
      </c>
      <c r="D760" t="str">
        <f>IFERROR(VLOOKUP(Filiais_Petz4[[#This Row],[FILIAL]],'[4]PETZ E ZEEDOG'!$B:$F,5,0),"")</f>
        <v/>
      </c>
      <c r="E760" t="str">
        <f>IFERROR(VLOOKUP(Filiais_Petz4[[#This Row],[FILIAL]],'[4]PETZ E ZEEDOG'!$B:$G,6,0),"")</f>
        <v/>
      </c>
      <c r="F760" s="1">
        <f>IFERROR(VLOOKUP(Filiais_Petz4[[#This Row],[FILIAL]],'[4]PETZ E ZEEDOG'!$B:$H,7,0),"")</f>
        <v>0</v>
      </c>
      <c r="G760" t="str">
        <f>IFERROR(VLOOKUP(Filiais_Petz4[[#This Row],[FILIAL]],'[4]PETZ E ZEEDOG'!$B$2:$R$1103,8,0),"")</f>
        <v/>
      </c>
      <c r="H760" t="str">
        <f>IFERROR(VLOOKUP(Filiais_Petz4[[#This Row],[FILIAL]],'[4]PETZ E ZEEDOG'!$B:$J,9,0),"")</f>
        <v/>
      </c>
      <c r="I760" t="str">
        <f>IFERROR(VLOOKUP(Filiais_Petz4[[#This Row],[FILIAL]],'[4]PETZ E ZEEDOG'!$B:$K,10,0),"")</f>
        <v/>
      </c>
      <c r="J760">
        <f>IFERROR(VLOOKUP(Filiais_Petz4[[#This Row],[FILIAL]],'[4]PETZ E ZEEDOG'!$B$2:$R$1103,11,0),"")</f>
        <v>0</v>
      </c>
      <c r="K760" s="89" t="str">
        <f>IFERROR(VLOOKUP(Filiais_Petz4[[#This Row],[FILIAL]],'[4]PETZ E ZEEDOG'!$B:$M,12,0),"")</f>
        <v/>
      </c>
      <c r="L760" t="str">
        <f>IFERROR(VLOOKUP(Filiais_Petz4[[#This Row],[FILIAL]],'[4]PETZ E ZEEDOG'!$B:$N,13,0),"")</f>
        <v/>
      </c>
      <c r="M760" t="str">
        <f>IFERROR(VLOOKUP(Filiais_Petz4[[#This Row],[FILIAL]],'[4]PETZ E ZEEDOG'!$B:$O,14,0),"")</f>
        <v/>
      </c>
      <c r="N760" t="str">
        <f>IFERROR(VLOOKUP(Filiais_Petz4[[#This Row],[FILIAL]],'[4]PETZ E ZEEDOG'!$B:$P,15,0),"")</f>
        <v>N</v>
      </c>
      <c r="O760" t="str">
        <f>IFERROR(VLOOKUP(Filiais_Petz4[[#This Row],[FILIAL]],'[4]PETZ E ZEEDOG'!$B:$Q,16,0),"")</f>
        <v/>
      </c>
      <c r="P760" t="str">
        <f>IFERROR(VLOOKUP(Filiais_Petz4[[#This Row],[FILIAL]],'[4]PETZ E ZEEDOG'!$B:$R,17,0),"")</f>
        <v/>
      </c>
      <c r="Q760" t="str">
        <f>IFERROR(VLOOKUP(Filiais_Petz4[[#This Row],[FILIAL]],'[4]PETZ E ZEEDOG'!$B:$C,2,0),"")</f>
        <v/>
      </c>
    </row>
    <row r="761" spans="1:17" ht="14.45" hidden="1" customHeight="1" x14ac:dyDescent="0.25">
      <c r="A761" t="s">
        <v>814</v>
      </c>
      <c r="B761" t="str">
        <f>IFERROR(VLOOKUP(Filiais_Petz4[[#This Row],[FILIAL]],'[4]PETZ E ZEEDOG'!$B:$D,3,0),"")</f>
        <v/>
      </c>
      <c r="C761" t="str">
        <f>IFERROR(VLOOKUP(Filiais_Petz4[[#This Row],[FILIAL]],'[4]PETZ E ZEEDOG'!$B:$E,4,0),"")</f>
        <v/>
      </c>
      <c r="D761" t="str">
        <f>IFERROR(VLOOKUP(Filiais_Petz4[[#This Row],[FILIAL]],'[4]PETZ E ZEEDOG'!$B:$F,5,0),"")</f>
        <v/>
      </c>
      <c r="E761" t="str">
        <f>IFERROR(VLOOKUP(Filiais_Petz4[[#This Row],[FILIAL]],'[4]PETZ E ZEEDOG'!$B:$G,6,0),"")</f>
        <v/>
      </c>
      <c r="F761" s="1">
        <f>IFERROR(VLOOKUP(Filiais_Petz4[[#This Row],[FILIAL]],'[4]PETZ E ZEEDOG'!$B:$H,7,0),"")</f>
        <v>0</v>
      </c>
      <c r="G761" t="str">
        <f>IFERROR(VLOOKUP(Filiais_Petz4[[#This Row],[FILIAL]],'[4]PETZ E ZEEDOG'!$B$2:$R$1103,8,0),"")</f>
        <v/>
      </c>
      <c r="H761" t="str">
        <f>IFERROR(VLOOKUP(Filiais_Petz4[[#This Row],[FILIAL]],'[4]PETZ E ZEEDOG'!$B:$J,9,0),"")</f>
        <v/>
      </c>
      <c r="I761" t="str">
        <f>IFERROR(VLOOKUP(Filiais_Petz4[[#This Row],[FILIAL]],'[4]PETZ E ZEEDOG'!$B:$K,10,0),"")</f>
        <v/>
      </c>
      <c r="J761">
        <f>IFERROR(VLOOKUP(Filiais_Petz4[[#This Row],[FILIAL]],'[4]PETZ E ZEEDOG'!$B$2:$R$1103,11,0),"")</f>
        <v>0</v>
      </c>
      <c r="K761" s="89" t="str">
        <f>IFERROR(VLOOKUP(Filiais_Petz4[[#This Row],[FILIAL]],'[4]PETZ E ZEEDOG'!$B:$M,12,0),"")</f>
        <v/>
      </c>
      <c r="L761" t="str">
        <f>IFERROR(VLOOKUP(Filiais_Petz4[[#This Row],[FILIAL]],'[4]PETZ E ZEEDOG'!$B:$N,13,0),"")</f>
        <v/>
      </c>
      <c r="M761" t="str">
        <f>IFERROR(VLOOKUP(Filiais_Petz4[[#This Row],[FILIAL]],'[4]PETZ E ZEEDOG'!$B:$O,14,0),"")</f>
        <v/>
      </c>
      <c r="N761" t="str">
        <f>IFERROR(VLOOKUP(Filiais_Petz4[[#This Row],[FILIAL]],'[4]PETZ E ZEEDOG'!$B:$P,15,0),"")</f>
        <v>N</v>
      </c>
      <c r="O761" t="str">
        <f>IFERROR(VLOOKUP(Filiais_Petz4[[#This Row],[FILIAL]],'[4]PETZ E ZEEDOG'!$B:$Q,16,0),"")</f>
        <v/>
      </c>
      <c r="P761" t="str">
        <f>IFERROR(VLOOKUP(Filiais_Petz4[[#This Row],[FILIAL]],'[4]PETZ E ZEEDOG'!$B:$R,17,0),"")</f>
        <v/>
      </c>
      <c r="Q761" t="str">
        <f>IFERROR(VLOOKUP(Filiais_Petz4[[#This Row],[FILIAL]],'[4]PETZ E ZEEDOG'!$B:$C,2,0),"")</f>
        <v/>
      </c>
    </row>
    <row r="762" spans="1:17" ht="14.45" hidden="1" customHeight="1" x14ac:dyDescent="0.25">
      <c r="A762" t="s">
        <v>815</v>
      </c>
      <c r="B762" t="str">
        <f>IFERROR(VLOOKUP(Filiais_Petz4[[#This Row],[FILIAL]],'[4]PETZ E ZEEDOG'!$B:$D,3,0),"")</f>
        <v/>
      </c>
      <c r="C762" t="str">
        <f>IFERROR(VLOOKUP(Filiais_Petz4[[#This Row],[FILIAL]],'[4]PETZ E ZEEDOG'!$B:$E,4,0),"")</f>
        <v/>
      </c>
      <c r="D762" t="str">
        <f>IFERROR(VLOOKUP(Filiais_Petz4[[#This Row],[FILIAL]],'[4]PETZ E ZEEDOG'!$B:$F,5,0),"")</f>
        <v/>
      </c>
      <c r="E762" t="str">
        <f>IFERROR(VLOOKUP(Filiais_Petz4[[#This Row],[FILIAL]],'[4]PETZ E ZEEDOG'!$B:$G,6,0),"")</f>
        <v/>
      </c>
      <c r="F762" s="1">
        <f>IFERROR(VLOOKUP(Filiais_Petz4[[#This Row],[FILIAL]],'[4]PETZ E ZEEDOG'!$B:$H,7,0),"")</f>
        <v>0</v>
      </c>
      <c r="G762" t="str">
        <f>IFERROR(VLOOKUP(Filiais_Petz4[[#This Row],[FILIAL]],'[4]PETZ E ZEEDOG'!$B$2:$R$1103,8,0),"")</f>
        <v/>
      </c>
      <c r="H762" t="str">
        <f>IFERROR(VLOOKUP(Filiais_Petz4[[#This Row],[FILIAL]],'[4]PETZ E ZEEDOG'!$B:$J,9,0),"")</f>
        <v/>
      </c>
      <c r="I762" t="str">
        <f>IFERROR(VLOOKUP(Filiais_Petz4[[#This Row],[FILIAL]],'[4]PETZ E ZEEDOG'!$B:$K,10,0),"")</f>
        <v/>
      </c>
      <c r="J762">
        <f>IFERROR(VLOOKUP(Filiais_Petz4[[#This Row],[FILIAL]],'[4]PETZ E ZEEDOG'!$B$2:$R$1103,11,0),"")</f>
        <v>0</v>
      </c>
      <c r="K762" s="89" t="str">
        <f>IFERROR(VLOOKUP(Filiais_Petz4[[#This Row],[FILIAL]],'[4]PETZ E ZEEDOG'!$B:$M,12,0),"")</f>
        <v/>
      </c>
      <c r="L762" t="str">
        <f>IFERROR(VLOOKUP(Filiais_Petz4[[#This Row],[FILIAL]],'[4]PETZ E ZEEDOG'!$B:$N,13,0),"")</f>
        <v/>
      </c>
      <c r="M762" t="str">
        <f>IFERROR(VLOOKUP(Filiais_Petz4[[#This Row],[FILIAL]],'[4]PETZ E ZEEDOG'!$B:$O,14,0),"")</f>
        <v/>
      </c>
      <c r="N762" t="str">
        <f>IFERROR(VLOOKUP(Filiais_Petz4[[#This Row],[FILIAL]],'[4]PETZ E ZEEDOG'!$B:$P,15,0),"")</f>
        <v>N</v>
      </c>
      <c r="O762" t="str">
        <f>IFERROR(VLOOKUP(Filiais_Petz4[[#This Row],[FILIAL]],'[4]PETZ E ZEEDOG'!$B:$Q,16,0),"")</f>
        <v/>
      </c>
      <c r="P762" t="str">
        <f>IFERROR(VLOOKUP(Filiais_Petz4[[#This Row],[FILIAL]],'[4]PETZ E ZEEDOG'!$B:$R,17,0),"")</f>
        <v/>
      </c>
      <c r="Q762" t="str">
        <f>IFERROR(VLOOKUP(Filiais_Petz4[[#This Row],[FILIAL]],'[4]PETZ E ZEEDOG'!$B:$C,2,0),"")</f>
        <v/>
      </c>
    </row>
    <row r="763" spans="1:17" ht="14.45" hidden="1" customHeight="1" x14ac:dyDescent="0.25">
      <c r="A763" t="s">
        <v>816</v>
      </c>
      <c r="B763" t="str">
        <f>IFERROR(VLOOKUP(Filiais_Petz4[[#This Row],[FILIAL]],'[4]PETZ E ZEEDOG'!$B:$D,3,0),"")</f>
        <v/>
      </c>
      <c r="C763" t="str">
        <f>IFERROR(VLOOKUP(Filiais_Petz4[[#This Row],[FILIAL]],'[4]PETZ E ZEEDOG'!$B:$E,4,0),"")</f>
        <v/>
      </c>
      <c r="D763" t="str">
        <f>IFERROR(VLOOKUP(Filiais_Petz4[[#This Row],[FILIAL]],'[4]PETZ E ZEEDOG'!$B:$F,5,0),"")</f>
        <v/>
      </c>
      <c r="E763" t="str">
        <f>IFERROR(VLOOKUP(Filiais_Petz4[[#This Row],[FILIAL]],'[4]PETZ E ZEEDOG'!$B:$G,6,0),"")</f>
        <v/>
      </c>
      <c r="F763" s="1">
        <f>IFERROR(VLOOKUP(Filiais_Petz4[[#This Row],[FILIAL]],'[4]PETZ E ZEEDOG'!$B:$H,7,0),"")</f>
        <v>0</v>
      </c>
      <c r="G763" t="str">
        <f>IFERROR(VLOOKUP(Filiais_Petz4[[#This Row],[FILIAL]],'[4]PETZ E ZEEDOG'!$B$2:$R$1103,8,0),"")</f>
        <v/>
      </c>
      <c r="H763" t="str">
        <f>IFERROR(VLOOKUP(Filiais_Petz4[[#This Row],[FILIAL]],'[4]PETZ E ZEEDOG'!$B:$J,9,0),"")</f>
        <v/>
      </c>
      <c r="I763" t="str">
        <f>IFERROR(VLOOKUP(Filiais_Petz4[[#This Row],[FILIAL]],'[4]PETZ E ZEEDOG'!$B:$K,10,0),"")</f>
        <v/>
      </c>
      <c r="J763">
        <f>IFERROR(VLOOKUP(Filiais_Petz4[[#This Row],[FILIAL]],'[4]PETZ E ZEEDOG'!$B$2:$R$1103,11,0),"")</f>
        <v>0</v>
      </c>
      <c r="K763" s="89" t="str">
        <f>IFERROR(VLOOKUP(Filiais_Petz4[[#This Row],[FILIAL]],'[4]PETZ E ZEEDOG'!$B:$M,12,0),"")</f>
        <v/>
      </c>
      <c r="L763" t="str">
        <f>IFERROR(VLOOKUP(Filiais_Petz4[[#This Row],[FILIAL]],'[4]PETZ E ZEEDOG'!$B:$N,13,0),"")</f>
        <v/>
      </c>
      <c r="M763" t="str">
        <f>IFERROR(VLOOKUP(Filiais_Petz4[[#This Row],[FILIAL]],'[4]PETZ E ZEEDOG'!$B:$O,14,0),"")</f>
        <v/>
      </c>
      <c r="N763" t="str">
        <f>IFERROR(VLOOKUP(Filiais_Petz4[[#This Row],[FILIAL]],'[4]PETZ E ZEEDOG'!$B:$P,15,0),"")</f>
        <v>N</v>
      </c>
      <c r="O763" t="str">
        <f>IFERROR(VLOOKUP(Filiais_Petz4[[#This Row],[FILIAL]],'[4]PETZ E ZEEDOG'!$B:$Q,16,0),"")</f>
        <v/>
      </c>
      <c r="P763" t="str">
        <f>IFERROR(VLOOKUP(Filiais_Petz4[[#This Row],[FILIAL]],'[4]PETZ E ZEEDOG'!$B:$R,17,0),"")</f>
        <v/>
      </c>
      <c r="Q763" t="str">
        <f>IFERROR(VLOOKUP(Filiais_Petz4[[#This Row],[FILIAL]],'[4]PETZ E ZEEDOG'!$B:$C,2,0),"")</f>
        <v/>
      </c>
    </row>
    <row r="764" spans="1:17" ht="14.45" hidden="1" customHeight="1" x14ac:dyDescent="0.25">
      <c r="A764" t="s">
        <v>817</v>
      </c>
      <c r="B764" t="str">
        <f>IFERROR(VLOOKUP(Filiais_Petz4[[#This Row],[FILIAL]],'[4]PETZ E ZEEDOG'!$B:$D,3,0),"")</f>
        <v/>
      </c>
      <c r="C764" t="str">
        <f>IFERROR(VLOOKUP(Filiais_Petz4[[#This Row],[FILIAL]],'[4]PETZ E ZEEDOG'!$B:$E,4,0),"")</f>
        <v/>
      </c>
      <c r="D764" t="str">
        <f>IFERROR(VLOOKUP(Filiais_Petz4[[#This Row],[FILIAL]],'[4]PETZ E ZEEDOG'!$B:$F,5,0),"")</f>
        <v/>
      </c>
      <c r="E764" t="str">
        <f>IFERROR(VLOOKUP(Filiais_Petz4[[#This Row],[FILIAL]],'[4]PETZ E ZEEDOG'!$B:$G,6,0),"")</f>
        <v/>
      </c>
      <c r="F764" s="1">
        <f>IFERROR(VLOOKUP(Filiais_Petz4[[#This Row],[FILIAL]],'[4]PETZ E ZEEDOG'!$B:$H,7,0),"")</f>
        <v>0</v>
      </c>
      <c r="G764" t="str">
        <f>IFERROR(VLOOKUP(Filiais_Petz4[[#This Row],[FILIAL]],'[4]PETZ E ZEEDOG'!$B$2:$R$1103,8,0),"")</f>
        <v/>
      </c>
      <c r="H764" t="str">
        <f>IFERROR(VLOOKUP(Filiais_Petz4[[#This Row],[FILIAL]],'[4]PETZ E ZEEDOG'!$B:$J,9,0),"")</f>
        <v/>
      </c>
      <c r="I764" t="str">
        <f>IFERROR(VLOOKUP(Filiais_Petz4[[#This Row],[FILIAL]],'[4]PETZ E ZEEDOG'!$B:$K,10,0),"")</f>
        <v/>
      </c>
      <c r="J764">
        <f>IFERROR(VLOOKUP(Filiais_Petz4[[#This Row],[FILIAL]],'[4]PETZ E ZEEDOG'!$B$2:$R$1103,11,0),"")</f>
        <v>0</v>
      </c>
      <c r="K764" s="89" t="str">
        <f>IFERROR(VLOOKUP(Filiais_Petz4[[#This Row],[FILIAL]],'[4]PETZ E ZEEDOG'!$B:$M,12,0),"")</f>
        <v/>
      </c>
      <c r="L764" t="str">
        <f>IFERROR(VLOOKUP(Filiais_Petz4[[#This Row],[FILIAL]],'[4]PETZ E ZEEDOG'!$B:$N,13,0),"")</f>
        <v/>
      </c>
      <c r="M764" t="str">
        <f>IFERROR(VLOOKUP(Filiais_Petz4[[#This Row],[FILIAL]],'[4]PETZ E ZEEDOG'!$B:$O,14,0),"")</f>
        <v/>
      </c>
      <c r="N764" t="str">
        <f>IFERROR(VLOOKUP(Filiais_Petz4[[#This Row],[FILIAL]],'[4]PETZ E ZEEDOG'!$B:$P,15,0),"")</f>
        <v>N</v>
      </c>
      <c r="O764" t="str">
        <f>IFERROR(VLOOKUP(Filiais_Petz4[[#This Row],[FILIAL]],'[4]PETZ E ZEEDOG'!$B:$Q,16,0),"")</f>
        <v/>
      </c>
      <c r="P764" t="str">
        <f>IFERROR(VLOOKUP(Filiais_Petz4[[#This Row],[FILIAL]],'[4]PETZ E ZEEDOG'!$B:$R,17,0),"")</f>
        <v/>
      </c>
      <c r="Q764" t="str">
        <f>IFERROR(VLOOKUP(Filiais_Petz4[[#This Row],[FILIAL]],'[4]PETZ E ZEEDOG'!$B:$C,2,0),"")</f>
        <v/>
      </c>
    </row>
    <row r="765" spans="1:17" ht="14.45" hidden="1" customHeight="1" x14ac:dyDescent="0.25">
      <c r="A765" t="s">
        <v>818</v>
      </c>
      <c r="B765" t="str">
        <f>IFERROR(VLOOKUP(Filiais_Petz4[[#This Row],[FILIAL]],'[4]PETZ E ZEEDOG'!$B:$D,3,0),"")</f>
        <v/>
      </c>
      <c r="C765" t="str">
        <f>IFERROR(VLOOKUP(Filiais_Petz4[[#This Row],[FILIAL]],'[4]PETZ E ZEEDOG'!$B:$E,4,0),"")</f>
        <v/>
      </c>
      <c r="D765" t="str">
        <f>IFERROR(VLOOKUP(Filiais_Petz4[[#This Row],[FILIAL]],'[4]PETZ E ZEEDOG'!$B:$F,5,0),"")</f>
        <v/>
      </c>
      <c r="E765" t="str">
        <f>IFERROR(VLOOKUP(Filiais_Petz4[[#This Row],[FILIAL]],'[4]PETZ E ZEEDOG'!$B:$G,6,0),"")</f>
        <v/>
      </c>
      <c r="F765" s="1">
        <f>IFERROR(VLOOKUP(Filiais_Petz4[[#This Row],[FILIAL]],'[4]PETZ E ZEEDOG'!$B:$H,7,0),"")</f>
        <v>0</v>
      </c>
      <c r="G765" t="str">
        <f>IFERROR(VLOOKUP(Filiais_Petz4[[#This Row],[FILIAL]],'[4]PETZ E ZEEDOG'!$B$2:$R$1103,8,0),"")</f>
        <v/>
      </c>
      <c r="H765" t="str">
        <f>IFERROR(VLOOKUP(Filiais_Petz4[[#This Row],[FILIAL]],'[4]PETZ E ZEEDOG'!$B:$J,9,0),"")</f>
        <v/>
      </c>
      <c r="I765" t="str">
        <f>IFERROR(VLOOKUP(Filiais_Petz4[[#This Row],[FILIAL]],'[4]PETZ E ZEEDOG'!$B:$K,10,0),"")</f>
        <v/>
      </c>
      <c r="J765">
        <f>IFERROR(VLOOKUP(Filiais_Petz4[[#This Row],[FILIAL]],'[4]PETZ E ZEEDOG'!$B$2:$R$1103,11,0),"")</f>
        <v>0</v>
      </c>
      <c r="K765" s="89" t="str">
        <f>IFERROR(VLOOKUP(Filiais_Petz4[[#This Row],[FILIAL]],'[4]PETZ E ZEEDOG'!$B:$M,12,0),"")</f>
        <v/>
      </c>
      <c r="L765" t="str">
        <f>IFERROR(VLOOKUP(Filiais_Petz4[[#This Row],[FILIAL]],'[4]PETZ E ZEEDOG'!$B:$N,13,0),"")</f>
        <v/>
      </c>
      <c r="M765" t="str">
        <f>IFERROR(VLOOKUP(Filiais_Petz4[[#This Row],[FILIAL]],'[4]PETZ E ZEEDOG'!$B:$O,14,0),"")</f>
        <v/>
      </c>
      <c r="N765" t="str">
        <f>IFERROR(VLOOKUP(Filiais_Petz4[[#This Row],[FILIAL]],'[4]PETZ E ZEEDOG'!$B:$P,15,0),"")</f>
        <v>N</v>
      </c>
      <c r="O765" t="str">
        <f>IFERROR(VLOOKUP(Filiais_Petz4[[#This Row],[FILIAL]],'[4]PETZ E ZEEDOG'!$B:$Q,16,0),"")</f>
        <v/>
      </c>
      <c r="P765" t="str">
        <f>IFERROR(VLOOKUP(Filiais_Petz4[[#This Row],[FILIAL]],'[4]PETZ E ZEEDOG'!$B:$R,17,0),"")</f>
        <v/>
      </c>
      <c r="Q765" t="str">
        <f>IFERROR(VLOOKUP(Filiais_Petz4[[#This Row],[FILIAL]],'[4]PETZ E ZEEDOG'!$B:$C,2,0),"")</f>
        <v/>
      </c>
    </row>
    <row r="766" spans="1:17" ht="14.45" hidden="1" customHeight="1" x14ac:dyDescent="0.25">
      <c r="A766" t="s">
        <v>819</v>
      </c>
      <c r="B766" t="str">
        <f>IFERROR(VLOOKUP(Filiais_Petz4[[#This Row],[FILIAL]],'[4]PETZ E ZEEDOG'!$B:$D,3,0),"")</f>
        <v/>
      </c>
      <c r="C766" t="str">
        <f>IFERROR(VLOOKUP(Filiais_Petz4[[#This Row],[FILIAL]],'[4]PETZ E ZEEDOG'!$B:$E,4,0),"")</f>
        <v/>
      </c>
      <c r="D766" t="str">
        <f>IFERROR(VLOOKUP(Filiais_Petz4[[#This Row],[FILIAL]],'[4]PETZ E ZEEDOG'!$B:$F,5,0),"")</f>
        <v/>
      </c>
      <c r="E766" t="str">
        <f>IFERROR(VLOOKUP(Filiais_Petz4[[#This Row],[FILIAL]],'[4]PETZ E ZEEDOG'!$B:$G,6,0),"")</f>
        <v/>
      </c>
      <c r="F766" s="1">
        <f>IFERROR(VLOOKUP(Filiais_Petz4[[#This Row],[FILIAL]],'[4]PETZ E ZEEDOG'!$B:$H,7,0),"")</f>
        <v>0</v>
      </c>
      <c r="G766" t="str">
        <f>IFERROR(VLOOKUP(Filiais_Petz4[[#This Row],[FILIAL]],'[4]PETZ E ZEEDOG'!$B$2:$R$1103,8,0),"")</f>
        <v/>
      </c>
      <c r="H766" t="str">
        <f>IFERROR(VLOOKUP(Filiais_Petz4[[#This Row],[FILIAL]],'[4]PETZ E ZEEDOG'!$B:$J,9,0),"")</f>
        <v/>
      </c>
      <c r="I766" t="str">
        <f>IFERROR(VLOOKUP(Filiais_Petz4[[#This Row],[FILIAL]],'[4]PETZ E ZEEDOG'!$B:$K,10,0),"")</f>
        <v/>
      </c>
      <c r="J766">
        <f>IFERROR(VLOOKUP(Filiais_Petz4[[#This Row],[FILIAL]],'[4]PETZ E ZEEDOG'!$B$2:$R$1103,11,0),"")</f>
        <v>0</v>
      </c>
      <c r="K766" s="89" t="str">
        <f>IFERROR(VLOOKUP(Filiais_Petz4[[#This Row],[FILIAL]],'[4]PETZ E ZEEDOG'!$B:$M,12,0),"")</f>
        <v/>
      </c>
      <c r="L766" t="str">
        <f>IFERROR(VLOOKUP(Filiais_Petz4[[#This Row],[FILIAL]],'[4]PETZ E ZEEDOG'!$B:$N,13,0),"")</f>
        <v/>
      </c>
      <c r="M766" t="str">
        <f>IFERROR(VLOOKUP(Filiais_Petz4[[#This Row],[FILIAL]],'[4]PETZ E ZEEDOG'!$B:$O,14,0),"")</f>
        <v/>
      </c>
      <c r="N766" t="str">
        <f>IFERROR(VLOOKUP(Filiais_Petz4[[#This Row],[FILIAL]],'[4]PETZ E ZEEDOG'!$B:$P,15,0),"")</f>
        <v>N</v>
      </c>
      <c r="O766" t="str">
        <f>IFERROR(VLOOKUP(Filiais_Petz4[[#This Row],[FILIAL]],'[4]PETZ E ZEEDOG'!$B:$Q,16,0),"")</f>
        <v/>
      </c>
      <c r="P766" t="str">
        <f>IFERROR(VLOOKUP(Filiais_Petz4[[#This Row],[FILIAL]],'[4]PETZ E ZEEDOG'!$B:$R,17,0),"")</f>
        <v/>
      </c>
      <c r="Q766" t="str">
        <f>IFERROR(VLOOKUP(Filiais_Petz4[[#This Row],[FILIAL]],'[4]PETZ E ZEEDOG'!$B:$C,2,0),"")</f>
        <v/>
      </c>
    </row>
    <row r="767" spans="1:17" ht="14.45" hidden="1" customHeight="1" x14ac:dyDescent="0.25">
      <c r="A767" t="s">
        <v>820</v>
      </c>
      <c r="B767" t="str">
        <f>IFERROR(VLOOKUP(Filiais_Petz4[[#This Row],[FILIAL]],'[4]PETZ E ZEEDOG'!$B:$D,3,0),"")</f>
        <v/>
      </c>
      <c r="C767" t="str">
        <f>IFERROR(VLOOKUP(Filiais_Petz4[[#This Row],[FILIAL]],'[4]PETZ E ZEEDOG'!$B:$E,4,0),"")</f>
        <v/>
      </c>
      <c r="D767" t="str">
        <f>IFERROR(VLOOKUP(Filiais_Petz4[[#This Row],[FILIAL]],'[4]PETZ E ZEEDOG'!$B:$F,5,0),"")</f>
        <v/>
      </c>
      <c r="E767" t="str">
        <f>IFERROR(VLOOKUP(Filiais_Petz4[[#This Row],[FILIAL]],'[4]PETZ E ZEEDOG'!$B:$G,6,0),"")</f>
        <v/>
      </c>
      <c r="F767" s="1">
        <f>IFERROR(VLOOKUP(Filiais_Petz4[[#This Row],[FILIAL]],'[4]PETZ E ZEEDOG'!$B:$H,7,0),"")</f>
        <v>0</v>
      </c>
      <c r="G767" t="str">
        <f>IFERROR(VLOOKUP(Filiais_Petz4[[#This Row],[FILIAL]],'[4]PETZ E ZEEDOG'!$B$2:$R$1103,8,0),"")</f>
        <v/>
      </c>
      <c r="H767" t="str">
        <f>IFERROR(VLOOKUP(Filiais_Petz4[[#This Row],[FILIAL]],'[4]PETZ E ZEEDOG'!$B:$J,9,0),"")</f>
        <v/>
      </c>
      <c r="I767" t="str">
        <f>IFERROR(VLOOKUP(Filiais_Petz4[[#This Row],[FILIAL]],'[4]PETZ E ZEEDOG'!$B:$K,10,0),"")</f>
        <v/>
      </c>
      <c r="J767">
        <f>IFERROR(VLOOKUP(Filiais_Petz4[[#This Row],[FILIAL]],'[4]PETZ E ZEEDOG'!$B$2:$R$1103,11,0),"")</f>
        <v>0</v>
      </c>
      <c r="K767" s="89" t="str">
        <f>IFERROR(VLOOKUP(Filiais_Petz4[[#This Row],[FILIAL]],'[4]PETZ E ZEEDOG'!$B:$M,12,0),"")</f>
        <v/>
      </c>
      <c r="L767" t="str">
        <f>IFERROR(VLOOKUP(Filiais_Petz4[[#This Row],[FILIAL]],'[4]PETZ E ZEEDOG'!$B:$N,13,0),"")</f>
        <v/>
      </c>
      <c r="M767" t="str">
        <f>IFERROR(VLOOKUP(Filiais_Petz4[[#This Row],[FILIAL]],'[4]PETZ E ZEEDOG'!$B:$O,14,0),"")</f>
        <v/>
      </c>
      <c r="N767" t="str">
        <f>IFERROR(VLOOKUP(Filiais_Petz4[[#This Row],[FILIAL]],'[4]PETZ E ZEEDOG'!$B:$P,15,0),"")</f>
        <v>N</v>
      </c>
      <c r="O767" t="str">
        <f>IFERROR(VLOOKUP(Filiais_Petz4[[#This Row],[FILIAL]],'[4]PETZ E ZEEDOG'!$B:$Q,16,0),"")</f>
        <v/>
      </c>
      <c r="P767" t="str">
        <f>IFERROR(VLOOKUP(Filiais_Petz4[[#This Row],[FILIAL]],'[4]PETZ E ZEEDOG'!$B:$R,17,0),"")</f>
        <v/>
      </c>
      <c r="Q767" t="str">
        <f>IFERROR(VLOOKUP(Filiais_Petz4[[#This Row],[FILIAL]],'[4]PETZ E ZEEDOG'!$B:$C,2,0),"")</f>
        <v/>
      </c>
    </row>
    <row r="768" spans="1:17" ht="14.45" hidden="1" customHeight="1" x14ac:dyDescent="0.25">
      <c r="A768" t="s">
        <v>821</v>
      </c>
      <c r="B768" t="str">
        <f>IFERROR(VLOOKUP(Filiais_Petz4[[#This Row],[FILIAL]],'[4]PETZ E ZEEDOG'!$B:$D,3,0),"")</f>
        <v/>
      </c>
      <c r="C768" t="str">
        <f>IFERROR(VLOOKUP(Filiais_Petz4[[#This Row],[FILIAL]],'[4]PETZ E ZEEDOG'!$B:$E,4,0),"")</f>
        <v/>
      </c>
      <c r="D768" t="str">
        <f>IFERROR(VLOOKUP(Filiais_Petz4[[#This Row],[FILIAL]],'[4]PETZ E ZEEDOG'!$B:$F,5,0),"")</f>
        <v/>
      </c>
      <c r="E768" t="str">
        <f>IFERROR(VLOOKUP(Filiais_Petz4[[#This Row],[FILIAL]],'[4]PETZ E ZEEDOG'!$B:$G,6,0),"")</f>
        <v/>
      </c>
      <c r="F768" s="1">
        <f>IFERROR(VLOOKUP(Filiais_Petz4[[#This Row],[FILIAL]],'[4]PETZ E ZEEDOG'!$B:$H,7,0),"")</f>
        <v>0</v>
      </c>
      <c r="G768" t="str">
        <f>IFERROR(VLOOKUP(Filiais_Petz4[[#This Row],[FILIAL]],'[4]PETZ E ZEEDOG'!$B$2:$R$1103,8,0),"")</f>
        <v/>
      </c>
      <c r="H768" t="str">
        <f>IFERROR(VLOOKUP(Filiais_Petz4[[#This Row],[FILIAL]],'[4]PETZ E ZEEDOG'!$B:$J,9,0),"")</f>
        <v/>
      </c>
      <c r="I768" t="str">
        <f>IFERROR(VLOOKUP(Filiais_Petz4[[#This Row],[FILIAL]],'[4]PETZ E ZEEDOG'!$B:$K,10,0),"")</f>
        <v/>
      </c>
      <c r="J768">
        <f>IFERROR(VLOOKUP(Filiais_Petz4[[#This Row],[FILIAL]],'[4]PETZ E ZEEDOG'!$B$2:$R$1103,11,0),"")</f>
        <v>0</v>
      </c>
      <c r="K768" s="89" t="str">
        <f>IFERROR(VLOOKUP(Filiais_Petz4[[#This Row],[FILIAL]],'[4]PETZ E ZEEDOG'!$B:$M,12,0),"")</f>
        <v/>
      </c>
      <c r="L768" t="str">
        <f>IFERROR(VLOOKUP(Filiais_Petz4[[#This Row],[FILIAL]],'[4]PETZ E ZEEDOG'!$B:$N,13,0),"")</f>
        <v/>
      </c>
      <c r="M768" t="str">
        <f>IFERROR(VLOOKUP(Filiais_Petz4[[#This Row],[FILIAL]],'[4]PETZ E ZEEDOG'!$B:$O,14,0),"")</f>
        <v/>
      </c>
      <c r="N768" t="str">
        <f>IFERROR(VLOOKUP(Filiais_Petz4[[#This Row],[FILIAL]],'[4]PETZ E ZEEDOG'!$B:$P,15,0),"")</f>
        <v>N</v>
      </c>
      <c r="O768" t="str">
        <f>IFERROR(VLOOKUP(Filiais_Petz4[[#This Row],[FILIAL]],'[4]PETZ E ZEEDOG'!$B:$Q,16,0),"")</f>
        <v/>
      </c>
      <c r="P768" t="str">
        <f>IFERROR(VLOOKUP(Filiais_Petz4[[#This Row],[FILIAL]],'[4]PETZ E ZEEDOG'!$B:$R,17,0),"")</f>
        <v/>
      </c>
      <c r="Q768" t="str">
        <f>IFERROR(VLOOKUP(Filiais_Petz4[[#This Row],[FILIAL]],'[4]PETZ E ZEEDOG'!$B:$C,2,0),"")</f>
        <v/>
      </c>
    </row>
    <row r="769" spans="1:17" ht="14.45" hidden="1" customHeight="1" x14ac:dyDescent="0.25">
      <c r="A769" t="s">
        <v>822</v>
      </c>
      <c r="B769" t="str">
        <f>IFERROR(VLOOKUP(Filiais_Petz4[[#This Row],[FILIAL]],'[4]PETZ E ZEEDOG'!$B:$D,3,0),"")</f>
        <v/>
      </c>
      <c r="C769" t="str">
        <f>IFERROR(VLOOKUP(Filiais_Petz4[[#This Row],[FILIAL]],'[4]PETZ E ZEEDOG'!$B:$E,4,0),"")</f>
        <v/>
      </c>
      <c r="D769" t="str">
        <f>IFERROR(VLOOKUP(Filiais_Petz4[[#This Row],[FILIAL]],'[4]PETZ E ZEEDOG'!$B:$F,5,0),"")</f>
        <v/>
      </c>
      <c r="E769" t="str">
        <f>IFERROR(VLOOKUP(Filiais_Petz4[[#This Row],[FILIAL]],'[4]PETZ E ZEEDOG'!$B:$G,6,0),"")</f>
        <v/>
      </c>
      <c r="F769" s="1">
        <f>IFERROR(VLOOKUP(Filiais_Petz4[[#This Row],[FILIAL]],'[4]PETZ E ZEEDOG'!$B:$H,7,0),"")</f>
        <v>0</v>
      </c>
      <c r="G769" t="str">
        <f>IFERROR(VLOOKUP(Filiais_Petz4[[#This Row],[FILIAL]],'[4]PETZ E ZEEDOG'!$B$2:$R$1103,8,0),"")</f>
        <v/>
      </c>
      <c r="H769" t="str">
        <f>IFERROR(VLOOKUP(Filiais_Petz4[[#This Row],[FILIAL]],'[4]PETZ E ZEEDOG'!$B:$J,9,0),"")</f>
        <v/>
      </c>
      <c r="I769" t="str">
        <f>IFERROR(VLOOKUP(Filiais_Petz4[[#This Row],[FILIAL]],'[4]PETZ E ZEEDOG'!$B:$K,10,0),"")</f>
        <v/>
      </c>
      <c r="J769">
        <f>IFERROR(VLOOKUP(Filiais_Petz4[[#This Row],[FILIAL]],'[4]PETZ E ZEEDOG'!$B$2:$R$1103,11,0),"")</f>
        <v>0</v>
      </c>
      <c r="K769" s="89" t="str">
        <f>IFERROR(VLOOKUP(Filiais_Petz4[[#This Row],[FILIAL]],'[4]PETZ E ZEEDOG'!$B:$M,12,0),"")</f>
        <v/>
      </c>
      <c r="L769" t="str">
        <f>IFERROR(VLOOKUP(Filiais_Petz4[[#This Row],[FILIAL]],'[4]PETZ E ZEEDOG'!$B:$N,13,0),"")</f>
        <v/>
      </c>
      <c r="M769" t="str">
        <f>IFERROR(VLOOKUP(Filiais_Petz4[[#This Row],[FILIAL]],'[4]PETZ E ZEEDOG'!$B:$O,14,0),"")</f>
        <v/>
      </c>
      <c r="N769" t="str">
        <f>IFERROR(VLOOKUP(Filiais_Petz4[[#This Row],[FILIAL]],'[4]PETZ E ZEEDOG'!$B:$P,15,0),"")</f>
        <v>N</v>
      </c>
      <c r="O769" t="str">
        <f>IFERROR(VLOOKUP(Filiais_Petz4[[#This Row],[FILIAL]],'[4]PETZ E ZEEDOG'!$B:$Q,16,0),"")</f>
        <v/>
      </c>
      <c r="P769" t="str">
        <f>IFERROR(VLOOKUP(Filiais_Petz4[[#This Row],[FILIAL]],'[4]PETZ E ZEEDOG'!$B:$R,17,0),"")</f>
        <v/>
      </c>
      <c r="Q769" t="str">
        <f>IFERROR(VLOOKUP(Filiais_Petz4[[#This Row],[FILIAL]],'[4]PETZ E ZEEDOG'!$B:$C,2,0),"")</f>
        <v/>
      </c>
    </row>
    <row r="770" spans="1:17" ht="14.45" hidden="1" customHeight="1" x14ac:dyDescent="0.25">
      <c r="A770" t="s">
        <v>823</v>
      </c>
      <c r="B770" t="str">
        <f>IFERROR(VLOOKUP(Filiais_Petz4[[#This Row],[FILIAL]],'[4]PETZ E ZEEDOG'!$B:$D,3,0),"")</f>
        <v/>
      </c>
      <c r="C770" t="str">
        <f>IFERROR(VLOOKUP(Filiais_Petz4[[#This Row],[FILIAL]],'[4]PETZ E ZEEDOG'!$B:$E,4,0),"")</f>
        <v/>
      </c>
      <c r="D770" t="str">
        <f>IFERROR(VLOOKUP(Filiais_Petz4[[#This Row],[FILIAL]],'[4]PETZ E ZEEDOG'!$B:$F,5,0),"")</f>
        <v/>
      </c>
      <c r="E770" t="str">
        <f>IFERROR(VLOOKUP(Filiais_Petz4[[#This Row],[FILIAL]],'[4]PETZ E ZEEDOG'!$B:$G,6,0),"")</f>
        <v/>
      </c>
      <c r="F770" s="1">
        <f>IFERROR(VLOOKUP(Filiais_Petz4[[#This Row],[FILIAL]],'[4]PETZ E ZEEDOG'!$B:$H,7,0),"")</f>
        <v>0</v>
      </c>
      <c r="G770" t="str">
        <f>IFERROR(VLOOKUP(Filiais_Petz4[[#This Row],[FILIAL]],'[4]PETZ E ZEEDOG'!$B$2:$R$1103,8,0),"")</f>
        <v/>
      </c>
      <c r="H770" t="str">
        <f>IFERROR(VLOOKUP(Filiais_Petz4[[#This Row],[FILIAL]],'[4]PETZ E ZEEDOG'!$B:$J,9,0),"")</f>
        <v/>
      </c>
      <c r="I770" t="str">
        <f>IFERROR(VLOOKUP(Filiais_Petz4[[#This Row],[FILIAL]],'[4]PETZ E ZEEDOG'!$B:$K,10,0),"")</f>
        <v/>
      </c>
      <c r="J770">
        <f>IFERROR(VLOOKUP(Filiais_Petz4[[#This Row],[FILIAL]],'[4]PETZ E ZEEDOG'!$B$2:$R$1103,11,0),"")</f>
        <v>0</v>
      </c>
      <c r="K770" s="89" t="str">
        <f>IFERROR(VLOOKUP(Filiais_Petz4[[#This Row],[FILIAL]],'[4]PETZ E ZEEDOG'!$B:$M,12,0),"")</f>
        <v/>
      </c>
      <c r="L770" t="str">
        <f>IFERROR(VLOOKUP(Filiais_Petz4[[#This Row],[FILIAL]],'[4]PETZ E ZEEDOG'!$B:$N,13,0),"")</f>
        <v/>
      </c>
      <c r="M770" t="str">
        <f>IFERROR(VLOOKUP(Filiais_Petz4[[#This Row],[FILIAL]],'[4]PETZ E ZEEDOG'!$B:$O,14,0),"")</f>
        <v/>
      </c>
      <c r="N770" t="str">
        <f>IFERROR(VLOOKUP(Filiais_Petz4[[#This Row],[FILIAL]],'[4]PETZ E ZEEDOG'!$B:$P,15,0),"")</f>
        <v>N</v>
      </c>
      <c r="O770" t="str">
        <f>IFERROR(VLOOKUP(Filiais_Petz4[[#This Row],[FILIAL]],'[4]PETZ E ZEEDOG'!$B:$Q,16,0),"")</f>
        <v/>
      </c>
      <c r="P770" t="str">
        <f>IFERROR(VLOOKUP(Filiais_Petz4[[#This Row],[FILIAL]],'[4]PETZ E ZEEDOG'!$B:$R,17,0),"")</f>
        <v/>
      </c>
      <c r="Q770" t="str">
        <f>IFERROR(VLOOKUP(Filiais_Petz4[[#This Row],[FILIAL]],'[4]PETZ E ZEEDOG'!$B:$C,2,0),"")</f>
        <v/>
      </c>
    </row>
    <row r="771" spans="1:17" ht="14.45" hidden="1" customHeight="1" x14ac:dyDescent="0.25">
      <c r="A771" t="s">
        <v>824</v>
      </c>
      <c r="B771" t="str">
        <f>IFERROR(VLOOKUP(Filiais_Petz4[[#This Row],[FILIAL]],'[4]PETZ E ZEEDOG'!$B:$D,3,0),"")</f>
        <v/>
      </c>
      <c r="C771" t="str">
        <f>IFERROR(VLOOKUP(Filiais_Petz4[[#This Row],[FILIAL]],'[4]PETZ E ZEEDOG'!$B:$E,4,0),"")</f>
        <v/>
      </c>
      <c r="D771" t="str">
        <f>IFERROR(VLOOKUP(Filiais_Petz4[[#This Row],[FILIAL]],'[4]PETZ E ZEEDOG'!$B:$F,5,0),"")</f>
        <v/>
      </c>
      <c r="E771" t="str">
        <f>IFERROR(VLOOKUP(Filiais_Petz4[[#This Row],[FILIAL]],'[4]PETZ E ZEEDOG'!$B:$G,6,0),"")</f>
        <v/>
      </c>
      <c r="F771" s="1">
        <f>IFERROR(VLOOKUP(Filiais_Petz4[[#This Row],[FILIAL]],'[4]PETZ E ZEEDOG'!$B:$H,7,0),"")</f>
        <v>0</v>
      </c>
      <c r="G771" t="str">
        <f>IFERROR(VLOOKUP(Filiais_Petz4[[#This Row],[FILIAL]],'[4]PETZ E ZEEDOG'!$B$2:$R$1103,8,0),"")</f>
        <v/>
      </c>
      <c r="H771" t="str">
        <f>IFERROR(VLOOKUP(Filiais_Petz4[[#This Row],[FILIAL]],'[4]PETZ E ZEEDOG'!$B:$J,9,0),"")</f>
        <v/>
      </c>
      <c r="I771" t="str">
        <f>IFERROR(VLOOKUP(Filiais_Petz4[[#This Row],[FILIAL]],'[4]PETZ E ZEEDOG'!$B:$K,10,0),"")</f>
        <v/>
      </c>
      <c r="J771">
        <f>IFERROR(VLOOKUP(Filiais_Petz4[[#This Row],[FILIAL]],'[4]PETZ E ZEEDOG'!$B$2:$R$1103,11,0),"")</f>
        <v>0</v>
      </c>
      <c r="K771" s="89" t="str">
        <f>IFERROR(VLOOKUP(Filiais_Petz4[[#This Row],[FILIAL]],'[4]PETZ E ZEEDOG'!$B:$M,12,0),"")</f>
        <v/>
      </c>
      <c r="L771" t="str">
        <f>IFERROR(VLOOKUP(Filiais_Petz4[[#This Row],[FILIAL]],'[4]PETZ E ZEEDOG'!$B:$N,13,0),"")</f>
        <v/>
      </c>
      <c r="M771" t="str">
        <f>IFERROR(VLOOKUP(Filiais_Petz4[[#This Row],[FILIAL]],'[4]PETZ E ZEEDOG'!$B:$O,14,0),"")</f>
        <v/>
      </c>
      <c r="N771" t="str">
        <f>IFERROR(VLOOKUP(Filiais_Petz4[[#This Row],[FILIAL]],'[4]PETZ E ZEEDOG'!$B:$P,15,0),"")</f>
        <v>N</v>
      </c>
      <c r="O771" t="str">
        <f>IFERROR(VLOOKUP(Filiais_Petz4[[#This Row],[FILIAL]],'[4]PETZ E ZEEDOG'!$B:$Q,16,0),"")</f>
        <v/>
      </c>
      <c r="P771" t="str">
        <f>IFERROR(VLOOKUP(Filiais_Petz4[[#This Row],[FILIAL]],'[4]PETZ E ZEEDOG'!$B:$R,17,0),"")</f>
        <v/>
      </c>
      <c r="Q771" t="str">
        <f>IFERROR(VLOOKUP(Filiais_Petz4[[#This Row],[FILIAL]],'[4]PETZ E ZEEDOG'!$B:$C,2,0),"")</f>
        <v/>
      </c>
    </row>
    <row r="772" spans="1:17" ht="14.45" hidden="1" customHeight="1" x14ac:dyDescent="0.25">
      <c r="A772" t="s">
        <v>825</v>
      </c>
      <c r="B772" t="str">
        <f>IFERROR(VLOOKUP(Filiais_Petz4[[#This Row],[FILIAL]],'[4]PETZ E ZEEDOG'!$B:$D,3,0),"")</f>
        <v/>
      </c>
      <c r="C772" t="str">
        <f>IFERROR(VLOOKUP(Filiais_Petz4[[#This Row],[FILIAL]],'[4]PETZ E ZEEDOG'!$B:$E,4,0),"")</f>
        <v/>
      </c>
      <c r="D772" t="str">
        <f>IFERROR(VLOOKUP(Filiais_Petz4[[#This Row],[FILIAL]],'[4]PETZ E ZEEDOG'!$B:$F,5,0),"")</f>
        <v/>
      </c>
      <c r="E772" t="str">
        <f>IFERROR(VLOOKUP(Filiais_Petz4[[#This Row],[FILIAL]],'[4]PETZ E ZEEDOG'!$B:$G,6,0),"")</f>
        <v/>
      </c>
      <c r="F772" s="1">
        <f>IFERROR(VLOOKUP(Filiais_Petz4[[#This Row],[FILIAL]],'[4]PETZ E ZEEDOG'!$B:$H,7,0),"")</f>
        <v>0</v>
      </c>
      <c r="G772" t="str">
        <f>IFERROR(VLOOKUP(Filiais_Petz4[[#This Row],[FILIAL]],'[4]PETZ E ZEEDOG'!$B$2:$R$1103,8,0),"")</f>
        <v/>
      </c>
      <c r="H772" t="str">
        <f>IFERROR(VLOOKUP(Filiais_Petz4[[#This Row],[FILIAL]],'[4]PETZ E ZEEDOG'!$B:$J,9,0),"")</f>
        <v/>
      </c>
      <c r="I772" t="str">
        <f>IFERROR(VLOOKUP(Filiais_Petz4[[#This Row],[FILIAL]],'[4]PETZ E ZEEDOG'!$B:$K,10,0),"")</f>
        <v/>
      </c>
      <c r="J772">
        <f>IFERROR(VLOOKUP(Filiais_Petz4[[#This Row],[FILIAL]],'[4]PETZ E ZEEDOG'!$B$2:$R$1103,11,0),"")</f>
        <v>0</v>
      </c>
      <c r="K772" s="89" t="str">
        <f>IFERROR(VLOOKUP(Filiais_Petz4[[#This Row],[FILIAL]],'[4]PETZ E ZEEDOG'!$B:$M,12,0),"")</f>
        <v/>
      </c>
      <c r="L772" t="str">
        <f>IFERROR(VLOOKUP(Filiais_Petz4[[#This Row],[FILIAL]],'[4]PETZ E ZEEDOG'!$B:$N,13,0),"")</f>
        <v/>
      </c>
      <c r="M772" t="str">
        <f>IFERROR(VLOOKUP(Filiais_Petz4[[#This Row],[FILIAL]],'[4]PETZ E ZEEDOG'!$B:$O,14,0),"")</f>
        <v/>
      </c>
      <c r="N772" t="str">
        <f>IFERROR(VLOOKUP(Filiais_Petz4[[#This Row],[FILIAL]],'[4]PETZ E ZEEDOG'!$B:$P,15,0),"")</f>
        <v>N</v>
      </c>
      <c r="O772" t="str">
        <f>IFERROR(VLOOKUP(Filiais_Petz4[[#This Row],[FILIAL]],'[4]PETZ E ZEEDOG'!$B:$Q,16,0),"")</f>
        <v/>
      </c>
      <c r="P772" t="str">
        <f>IFERROR(VLOOKUP(Filiais_Petz4[[#This Row],[FILIAL]],'[4]PETZ E ZEEDOG'!$B:$R,17,0),"")</f>
        <v/>
      </c>
      <c r="Q772" t="str">
        <f>IFERROR(VLOOKUP(Filiais_Petz4[[#This Row],[FILIAL]],'[4]PETZ E ZEEDOG'!$B:$C,2,0),"")</f>
        <v/>
      </c>
    </row>
    <row r="773" spans="1:17" ht="14.45" hidden="1" customHeight="1" x14ac:dyDescent="0.25">
      <c r="A773" t="s">
        <v>826</v>
      </c>
      <c r="B773" t="str">
        <f>IFERROR(VLOOKUP(Filiais_Petz4[[#This Row],[FILIAL]],'[4]PETZ E ZEEDOG'!$B:$D,3,0),"")</f>
        <v/>
      </c>
      <c r="C773" t="str">
        <f>IFERROR(VLOOKUP(Filiais_Petz4[[#This Row],[FILIAL]],'[4]PETZ E ZEEDOG'!$B:$E,4,0),"")</f>
        <v/>
      </c>
      <c r="D773" t="str">
        <f>IFERROR(VLOOKUP(Filiais_Petz4[[#This Row],[FILIAL]],'[4]PETZ E ZEEDOG'!$B:$F,5,0),"")</f>
        <v/>
      </c>
      <c r="E773" t="str">
        <f>IFERROR(VLOOKUP(Filiais_Petz4[[#This Row],[FILIAL]],'[4]PETZ E ZEEDOG'!$B:$G,6,0),"")</f>
        <v/>
      </c>
      <c r="F773" s="1">
        <f>IFERROR(VLOOKUP(Filiais_Petz4[[#This Row],[FILIAL]],'[4]PETZ E ZEEDOG'!$B:$H,7,0),"")</f>
        <v>0</v>
      </c>
      <c r="G773" t="str">
        <f>IFERROR(VLOOKUP(Filiais_Petz4[[#This Row],[FILIAL]],'[4]PETZ E ZEEDOG'!$B$2:$R$1103,8,0),"")</f>
        <v/>
      </c>
      <c r="H773" t="str">
        <f>IFERROR(VLOOKUP(Filiais_Petz4[[#This Row],[FILIAL]],'[4]PETZ E ZEEDOG'!$B:$J,9,0),"")</f>
        <v/>
      </c>
      <c r="I773" t="str">
        <f>IFERROR(VLOOKUP(Filiais_Petz4[[#This Row],[FILIAL]],'[4]PETZ E ZEEDOG'!$B:$K,10,0),"")</f>
        <v/>
      </c>
      <c r="J773">
        <f>IFERROR(VLOOKUP(Filiais_Petz4[[#This Row],[FILIAL]],'[4]PETZ E ZEEDOG'!$B$2:$R$1103,11,0),"")</f>
        <v>0</v>
      </c>
      <c r="K773" s="89" t="str">
        <f>IFERROR(VLOOKUP(Filiais_Petz4[[#This Row],[FILIAL]],'[4]PETZ E ZEEDOG'!$B:$M,12,0),"")</f>
        <v/>
      </c>
      <c r="L773" t="str">
        <f>IFERROR(VLOOKUP(Filiais_Petz4[[#This Row],[FILIAL]],'[4]PETZ E ZEEDOG'!$B:$N,13,0),"")</f>
        <v/>
      </c>
      <c r="M773" t="str">
        <f>IFERROR(VLOOKUP(Filiais_Petz4[[#This Row],[FILIAL]],'[4]PETZ E ZEEDOG'!$B:$O,14,0),"")</f>
        <v/>
      </c>
      <c r="N773" t="str">
        <f>IFERROR(VLOOKUP(Filiais_Petz4[[#This Row],[FILIAL]],'[4]PETZ E ZEEDOG'!$B:$P,15,0),"")</f>
        <v>N</v>
      </c>
      <c r="O773" t="str">
        <f>IFERROR(VLOOKUP(Filiais_Petz4[[#This Row],[FILIAL]],'[4]PETZ E ZEEDOG'!$B:$Q,16,0),"")</f>
        <v/>
      </c>
      <c r="P773" t="str">
        <f>IFERROR(VLOOKUP(Filiais_Petz4[[#This Row],[FILIAL]],'[4]PETZ E ZEEDOG'!$B:$R,17,0),"")</f>
        <v/>
      </c>
      <c r="Q773" t="str">
        <f>IFERROR(VLOOKUP(Filiais_Petz4[[#This Row],[FILIAL]],'[4]PETZ E ZEEDOG'!$B:$C,2,0),"")</f>
        <v/>
      </c>
    </row>
    <row r="774" spans="1:17" ht="14.45" hidden="1" customHeight="1" x14ac:dyDescent="0.25">
      <c r="A774" t="s">
        <v>827</v>
      </c>
      <c r="B774" t="str">
        <f>IFERROR(VLOOKUP(Filiais_Petz4[[#This Row],[FILIAL]],'[4]PETZ E ZEEDOG'!$B:$D,3,0),"")</f>
        <v/>
      </c>
      <c r="C774" t="str">
        <f>IFERROR(VLOOKUP(Filiais_Petz4[[#This Row],[FILIAL]],'[4]PETZ E ZEEDOG'!$B:$E,4,0),"")</f>
        <v/>
      </c>
      <c r="D774" t="str">
        <f>IFERROR(VLOOKUP(Filiais_Petz4[[#This Row],[FILIAL]],'[4]PETZ E ZEEDOG'!$B:$F,5,0),"")</f>
        <v/>
      </c>
      <c r="E774" t="str">
        <f>IFERROR(VLOOKUP(Filiais_Petz4[[#This Row],[FILIAL]],'[4]PETZ E ZEEDOG'!$B:$G,6,0),"")</f>
        <v/>
      </c>
      <c r="F774" s="1">
        <f>IFERROR(VLOOKUP(Filiais_Petz4[[#This Row],[FILIAL]],'[4]PETZ E ZEEDOG'!$B:$H,7,0),"")</f>
        <v>0</v>
      </c>
      <c r="G774" t="str">
        <f>IFERROR(VLOOKUP(Filiais_Petz4[[#This Row],[FILIAL]],'[4]PETZ E ZEEDOG'!$B$2:$R$1103,8,0),"")</f>
        <v/>
      </c>
      <c r="H774" t="str">
        <f>IFERROR(VLOOKUP(Filiais_Petz4[[#This Row],[FILIAL]],'[4]PETZ E ZEEDOG'!$B:$J,9,0),"")</f>
        <v/>
      </c>
      <c r="I774" t="str">
        <f>IFERROR(VLOOKUP(Filiais_Petz4[[#This Row],[FILIAL]],'[4]PETZ E ZEEDOG'!$B:$K,10,0),"")</f>
        <v/>
      </c>
      <c r="J774">
        <f>IFERROR(VLOOKUP(Filiais_Petz4[[#This Row],[FILIAL]],'[4]PETZ E ZEEDOG'!$B$2:$R$1103,11,0),"")</f>
        <v>0</v>
      </c>
      <c r="K774" s="89" t="str">
        <f>IFERROR(VLOOKUP(Filiais_Petz4[[#This Row],[FILIAL]],'[4]PETZ E ZEEDOG'!$B:$M,12,0),"")</f>
        <v/>
      </c>
      <c r="L774" t="str">
        <f>IFERROR(VLOOKUP(Filiais_Petz4[[#This Row],[FILIAL]],'[4]PETZ E ZEEDOG'!$B:$N,13,0),"")</f>
        <v/>
      </c>
      <c r="M774" t="str">
        <f>IFERROR(VLOOKUP(Filiais_Petz4[[#This Row],[FILIAL]],'[4]PETZ E ZEEDOG'!$B:$O,14,0),"")</f>
        <v/>
      </c>
      <c r="N774" t="str">
        <f>IFERROR(VLOOKUP(Filiais_Petz4[[#This Row],[FILIAL]],'[4]PETZ E ZEEDOG'!$B:$P,15,0),"")</f>
        <v>N</v>
      </c>
      <c r="O774" t="str">
        <f>IFERROR(VLOOKUP(Filiais_Petz4[[#This Row],[FILIAL]],'[4]PETZ E ZEEDOG'!$B:$Q,16,0),"")</f>
        <v/>
      </c>
      <c r="P774" t="str">
        <f>IFERROR(VLOOKUP(Filiais_Petz4[[#This Row],[FILIAL]],'[4]PETZ E ZEEDOG'!$B:$R,17,0),"")</f>
        <v/>
      </c>
      <c r="Q774" t="str">
        <f>IFERROR(VLOOKUP(Filiais_Petz4[[#This Row],[FILIAL]],'[4]PETZ E ZEEDOG'!$B:$C,2,0),"")</f>
        <v/>
      </c>
    </row>
    <row r="775" spans="1:17" ht="14.45" hidden="1" customHeight="1" x14ac:dyDescent="0.25">
      <c r="A775" t="s">
        <v>828</v>
      </c>
      <c r="B775" t="str">
        <f>IFERROR(VLOOKUP(Filiais_Petz4[[#This Row],[FILIAL]],'[4]PETZ E ZEEDOG'!$B:$D,3,0),"")</f>
        <v/>
      </c>
      <c r="C775" t="str">
        <f>IFERROR(VLOOKUP(Filiais_Petz4[[#This Row],[FILIAL]],'[4]PETZ E ZEEDOG'!$B:$E,4,0),"")</f>
        <v/>
      </c>
      <c r="D775" t="str">
        <f>IFERROR(VLOOKUP(Filiais_Petz4[[#This Row],[FILIAL]],'[4]PETZ E ZEEDOG'!$B:$F,5,0),"")</f>
        <v/>
      </c>
      <c r="E775" t="str">
        <f>IFERROR(VLOOKUP(Filiais_Petz4[[#This Row],[FILIAL]],'[4]PETZ E ZEEDOG'!$B:$G,6,0),"")</f>
        <v/>
      </c>
      <c r="F775" s="1">
        <f>IFERROR(VLOOKUP(Filiais_Petz4[[#This Row],[FILIAL]],'[4]PETZ E ZEEDOG'!$B:$H,7,0),"")</f>
        <v>0</v>
      </c>
      <c r="G775" t="str">
        <f>IFERROR(VLOOKUP(Filiais_Petz4[[#This Row],[FILIAL]],'[4]PETZ E ZEEDOG'!$B$2:$R$1103,8,0),"")</f>
        <v/>
      </c>
      <c r="H775" t="str">
        <f>IFERROR(VLOOKUP(Filiais_Petz4[[#This Row],[FILIAL]],'[4]PETZ E ZEEDOG'!$B:$J,9,0),"")</f>
        <v/>
      </c>
      <c r="I775" t="str">
        <f>IFERROR(VLOOKUP(Filiais_Petz4[[#This Row],[FILIAL]],'[4]PETZ E ZEEDOG'!$B:$K,10,0),"")</f>
        <v/>
      </c>
      <c r="J775">
        <f>IFERROR(VLOOKUP(Filiais_Petz4[[#This Row],[FILIAL]],'[4]PETZ E ZEEDOG'!$B$2:$R$1103,11,0),"")</f>
        <v>0</v>
      </c>
      <c r="K775" s="89" t="str">
        <f>IFERROR(VLOOKUP(Filiais_Petz4[[#This Row],[FILIAL]],'[4]PETZ E ZEEDOG'!$B:$M,12,0),"")</f>
        <v/>
      </c>
      <c r="L775" t="str">
        <f>IFERROR(VLOOKUP(Filiais_Petz4[[#This Row],[FILIAL]],'[4]PETZ E ZEEDOG'!$B:$N,13,0),"")</f>
        <v/>
      </c>
      <c r="M775" t="str">
        <f>IFERROR(VLOOKUP(Filiais_Petz4[[#This Row],[FILIAL]],'[4]PETZ E ZEEDOG'!$B:$O,14,0),"")</f>
        <v/>
      </c>
      <c r="N775" t="str">
        <f>IFERROR(VLOOKUP(Filiais_Petz4[[#This Row],[FILIAL]],'[4]PETZ E ZEEDOG'!$B:$P,15,0),"")</f>
        <v>N</v>
      </c>
      <c r="O775" t="str">
        <f>IFERROR(VLOOKUP(Filiais_Petz4[[#This Row],[FILIAL]],'[4]PETZ E ZEEDOG'!$B:$Q,16,0),"")</f>
        <v/>
      </c>
      <c r="P775" t="str">
        <f>IFERROR(VLOOKUP(Filiais_Petz4[[#This Row],[FILIAL]],'[4]PETZ E ZEEDOG'!$B:$R,17,0),"")</f>
        <v/>
      </c>
      <c r="Q775" t="str">
        <f>IFERROR(VLOOKUP(Filiais_Petz4[[#This Row],[FILIAL]],'[4]PETZ E ZEEDOG'!$B:$C,2,0),"")</f>
        <v/>
      </c>
    </row>
    <row r="776" spans="1:17" ht="14.45" hidden="1" customHeight="1" x14ac:dyDescent="0.25">
      <c r="A776" t="s">
        <v>829</v>
      </c>
      <c r="B776" t="str">
        <f>IFERROR(VLOOKUP(Filiais_Petz4[[#This Row],[FILIAL]],'[4]PETZ E ZEEDOG'!$B:$D,3,0),"")</f>
        <v/>
      </c>
      <c r="C776" t="str">
        <f>IFERROR(VLOOKUP(Filiais_Petz4[[#This Row],[FILIAL]],'[4]PETZ E ZEEDOG'!$B:$E,4,0),"")</f>
        <v/>
      </c>
      <c r="D776" t="str">
        <f>IFERROR(VLOOKUP(Filiais_Petz4[[#This Row],[FILIAL]],'[4]PETZ E ZEEDOG'!$B:$F,5,0),"")</f>
        <v/>
      </c>
      <c r="E776" t="str">
        <f>IFERROR(VLOOKUP(Filiais_Petz4[[#This Row],[FILIAL]],'[4]PETZ E ZEEDOG'!$B:$G,6,0),"")</f>
        <v/>
      </c>
      <c r="F776" s="1">
        <f>IFERROR(VLOOKUP(Filiais_Petz4[[#This Row],[FILIAL]],'[4]PETZ E ZEEDOG'!$B:$H,7,0),"")</f>
        <v>0</v>
      </c>
      <c r="G776" t="str">
        <f>IFERROR(VLOOKUP(Filiais_Petz4[[#This Row],[FILIAL]],'[4]PETZ E ZEEDOG'!$B$2:$R$1103,8,0),"")</f>
        <v/>
      </c>
      <c r="H776" t="str">
        <f>IFERROR(VLOOKUP(Filiais_Petz4[[#This Row],[FILIAL]],'[4]PETZ E ZEEDOG'!$B:$J,9,0),"")</f>
        <v/>
      </c>
      <c r="I776" t="str">
        <f>IFERROR(VLOOKUP(Filiais_Petz4[[#This Row],[FILIAL]],'[4]PETZ E ZEEDOG'!$B:$K,10,0),"")</f>
        <v/>
      </c>
      <c r="J776">
        <f>IFERROR(VLOOKUP(Filiais_Petz4[[#This Row],[FILIAL]],'[4]PETZ E ZEEDOG'!$B$2:$R$1103,11,0),"")</f>
        <v>0</v>
      </c>
      <c r="K776" s="89" t="str">
        <f>IFERROR(VLOOKUP(Filiais_Petz4[[#This Row],[FILIAL]],'[4]PETZ E ZEEDOG'!$B:$M,12,0),"")</f>
        <v/>
      </c>
      <c r="L776" t="str">
        <f>IFERROR(VLOOKUP(Filiais_Petz4[[#This Row],[FILIAL]],'[4]PETZ E ZEEDOG'!$B:$N,13,0),"")</f>
        <v/>
      </c>
      <c r="M776" t="str">
        <f>IFERROR(VLOOKUP(Filiais_Petz4[[#This Row],[FILIAL]],'[4]PETZ E ZEEDOG'!$B:$O,14,0),"")</f>
        <v/>
      </c>
      <c r="N776" t="str">
        <f>IFERROR(VLOOKUP(Filiais_Petz4[[#This Row],[FILIAL]],'[4]PETZ E ZEEDOG'!$B:$P,15,0),"")</f>
        <v>N</v>
      </c>
      <c r="O776" t="str">
        <f>IFERROR(VLOOKUP(Filiais_Petz4[[#This Row],[FILIAL]],'[4]PETZ E ZEEDOG'!$B:$Q,16,0),"")</f>
        <v/>
      </c>
      <c r="P776" t="str">
        <f>IFERROR(VLOOKUP(Filiais_Petz4[[#This Row],[FILIAL]],'[4]PETZ E ZEEDOG'!$B:$R,17,0),"")</f>
        <v/>
      </c>
      <c r="Q776" t="str">
        <f>IFERROR(VLOOKUP(Filiais_Petz4[[#This Row],[FILIAL]],'[4]PETZ E ZEEDOG'!$B:$C,2,0),"")</f>
        <v/>
      </c>
    </row>
    <row r="777" spans="1:17" ht="14.45" hidden="1" customHeight="1" x14ac:dyDescent="0.25">
      <c r="A777" t="s">
        <v>830</v>
      </c>
      <c r="B777" t="str">
        <f>IFERROR(VLOOKUP(Filiais_Petz4[[#This Row],[FILIAL]],'[4]PETZ E ZEEDOG'!$B:$D,3,0),"")</f>
        <v/>
      </c>
      <c r="C777" t="str">
        <f>IFERROR(VLOOKUP(Filiais_Petz4[[#This Row],[FILIAL]],'[4]PETZ E ZEEDOG'!$B:$E,4,0),"")</f>
        <v/>
      </c>
      <c r="D777" t="str">
        <f>IFERROR(VLOOKUP(Filiais_Petz4[[#This Row],[FILIAL]],'[4]PETZ E ZEEDOG'!$B:$F,5,0),"")</f>
        <v/>
      </c>
      <c r="E777" t="str">
        <f>IFERROR(VLOOKUP(Filiais_Petz4[[#This Row],[FILIAL]],'[4]PETZ E ZEEDOG'!$B:$G,6,0),"")</f>
        <v/>
      </c>
      <c r="F777" s="1">
        <f>IFERROR(VLOOKUP(Filiais_Petz4[[#This Row],[FILIAL]],'[4]PETZ E ZEEDOG'!$B:$H,7,0),"")</f>
        <v>0</v>
      </c>
      <c r="G777" t="str">
        <f>IFERROR(VLOOKUP(Filiais_Petz4[[#This Row],[FILIAL]],'[4]PETZ E ZEEDOG'!$B$2:$R$1103,8,0),"")</f>
        <v/>
      </c>
      <c r="H777" t="str">
        <f>IFERROR(VLOOKUP(Filiais_Petz4[[#This Row],[FILIAL]],'[4]PETZ E ZEEDOG'!$B:$J,9,0),"")</f>
        <v/>
      </c>
      <c r="I777" t="str">
        <f>IFERROR(VLOOKUP(Filiais_Petz4[[#This Row],[FILIAL]],'[4]PETZ E ZEEDOG'!$B:$K,10,0),"")</f>
        <v/>
      </c>
      <c r="J777">
        <f>IFERROR(VLOOKUP(Filiais_Petz4[[#This Row],[FILIAL]],'[4]PETZ E ZEEDOG'!$B$2:$R$1103,11,0),"")</f>
        <v>0</v>
      </c>
      <c r="K777" s="89" t="str">
        <f>IFERROR(VLOOKUP(Filiais_Petz4[[#This Row],[FILIAL]],'[4]PETZ E ZEEDOG'!$B:$M,12,0),"")</f>
        <v/>
      </c>
      <c r="L777" t="str">
        <f>IFERROR(VLOOKUP(Filiais_Petz4[[#This Row],[FILIAL]],'[4]PETZ E ZEEDOG'!$B:$N,13,0),"")</f>
        <v/>
      </c>
      <c r="M777" t="str">
        <f>IFERROR(VLOOKUP(Filiais_Petz4[[#This Row],[FILIAL]],'[4]PETZ E ZEEDOG'!$B:$O,14,0),"")</f>
        <v/>
      </c>
      <c r="N777" t="str">
        <f>IFERROR(VLOOKUP(Filiais_Petz4[[#This Row],[FILIAL]],'[4]PETZ E ZEEDOG'!$B:$P,15,0),"")</f>
        <v>N</v>
      </c>
      <c r="O777" t="str">
        <f>IFERROR(VLOOKUP(Filiais_Petz4[[#This Row],[FILIAL]],'[4]PETZ E ZEEDOG'!$B:$Q,16,0),"")</f>
        <v/>
      </c>
      <c r="P777" t="str">
        <f>IFERROR(VLOOKUP(Filiais_Petz4[[#This Row],[FILIAL]],'[4]PETZ E ZEEDOG'!$B:$R,17,0),"")</f>
        <v/>
      </c>
      <c r="Q777" t="str">
        <f>IFERROR(VLOOKUP(Filiais_Petz4[[#This Row],[FILIAL]],'[4]PETZ E ZEEDOG'!$B:$C,2,0),"")</f>
        <v/>
      </c>
    </row>
    <row r="778" spans="1:17" ht="14.45" hidden="1" customHeight="1" x14ac:dyDescent="0.25">
      <c r="A778" t="s">
        <v>831</v>
      </c>
      <c r="B778" t="str">
        <f>IFERROR(VLOOKUP(Filiais_Petz4[[#This Row],[FILIAL]],'[4]PETZ E ZEEDOG'!$B:$D,3,0),"")</f>
        <v/>
      </c>
      <c r="C778" t="str">
        <f>IFERROR(VLOOKUP(Filiais_Petz4[[#This Row],[FILIAL]],'[4]PETZ E ZEEDOG'!$B:$E,4,0),"")</f>
        <v/>
      </c>
      <c r="D778" t="str">
        <f>IFERROR(VLOOKUP(Filiais_Petz4[[#This Row],[FILIAL]],'[4]PETZ E ZEEDOG'!$B:$F,5,0),"")</f>
        <v/>
      </c>
      <c r="E778" t="str">
        <f>IFERROR(VLOOKUP(Filiais_Petz4[[#This Row],[FILIAL]],'[4]PETZ E ZEEDOG'!$B:$G,6,0),"")</f>
        <v/>
      </c>
      <c r="F778" s="1">
        <f>IFERROR(VLOOKUP(Filiais_Petz4[[#This Row],[FILIAL]],'[4]PETZ E ZEEDOG'!$B:$H,7,0),"")</f>
        <v>0</v>
      </c>
      <c r="G778" t="str">
        <f>IFERROR(VLOOKUP(Filiais_Petz4[[#This Row],[FILIAL]],'[4]PETZ E ZEEDOG'!$B$2:$R$1103,8,0),"")</f>
        <v/>
      </c>
      <c r="H778" t="str">
        <f>IFERROR(VLOOKUP(Filiais_Petz4[[#This Row],[FILIAL]],'[4]PETZ E ZEEDOG'!$B:$J,9,0),"")</f>
        <v/>
      </c>
      <c r="I778" t="str">
        <f>IFERROR(VLOOKUP(Filiais_Petz4[[#This Row],[FILIAL]],'[4]PETZ E ZEEDOG'!$B:$K,10,0),"")</f>
        <v/>
      </c>
      <c r="J778">
        <f>IFERROR(VLOOKUP(Filiais_Petz4[[#This Row],[FILIAL]],'[4]PETZ E ZEEDOG'!$B$2:$R$1103,11,0),"")</f>
        <v>0</v>
      </c>
      <c r="K778" s="89" t="str">
        <f>IFERROR(VLOOKUP(Filiais_Petz4[[#This Row],[FILIAL]],'[4]PETZ E ZEEDOG'!$B:$M,12,0),"")</f>
        <v/>
      </c>
      <c r="L778" t="str">
        <f>IFERROR(VLOOKUP(Filiais_Petz4[[#This Row],[FILIAL]],'[4]PETZ E ZEEDOG'!$B:$N,13,0),"")</f>
        <v/>
      </c>
      <c r="M778" t="str">
        <f>IFERROR(VLOOKUP(Filiais_Petz4[[#This Row],[FILIAL]],'[4]PETZ E ZEEDOG'!$B:$O,14,0),"")</f>
        <v/>
      </c>
      <c r="N778" t="str">
        <f>IFERROR(VLOOKUP(Filiais_Petz4[[#This Row],[FILIAL]],'[4]PETZ E ZEEDOG'!$B:$P,15,0),"")</f>
        <v>N</v>
      </c>
      <c r="O778" t="str">
        <f>IFERROR(VLOOKUP(Filiais_Petz4[[#This Row],[FILIAL]],'[4]PETZ E ZEEDOG'!$B:$Q,16,0),"")</f>
        <v/>
      </c>
      <c r="P778" t="str">
        <f>IFERROR(VLOOKUP(Filiais_Petz4[[#This Row],[FILIAL]],'[4]PETZ E ZEEDOG'!$B:$R,17,0),"")</f>
        <v/>
      </c>
      <c r="Q778" t="str">
        <f>IFERROR(VLOOKUP(Filiais_Petz4[[#This Row],[FILIAL]],'[4]PETZ E ZEEDOG'!$B:$C,2,0),"")</f>
        <v/>
      </c>
    </row>
    <row r="779" spans="1:17" ht="14.45" hidden="1" customHeight="1" x14ac:dyDescent="0.25">
      <c r="A779" t="s">
        <v>832</v>
      </c>
      <c r="B779" t="str">
        <f>IFERROR(VLOOKUP(Filiais_Petz4[[#This Row],[FILIAL]],'[4]PETZ E ZEEDOG'!$B:$D,3,0),"")</f>
        <v/>
      </c>
      <c r="C779" t="str">
        <f>IFERROR(VLOOKUP(Filiais_Petz4[[#This Row],[FILIAL]],'[4]PETZ E ZEEDOG'!$B:$E,4,0),"")</f>
        <v/>
      </c>
      <c r="D779" t="str">
        <f>IFERROR(VLOOKUP(Filiais_Petz4[[#This Row],[FILIAL]],'[4]PETZ E ZEEDOG'!$B:$F,5,0),"")</f>
        <v/>
      </c>
      <c r="E779" t="str">
        <f>IFERROR(VLOOKUP(Filiais_Petz4[[#This Row],[FILIAL]],'[4]PETZ E ZEEDOG'!$B:$G,6,0),"")</f>
        <v/>
      </c>
      <c r="F779" s="1">
        <f>IFERROR(VLOOKUP(Filiais_Petz4[[#This Row],[FILIAL]],'[4]PETZ E ZEEDOG'!$B:$H,7,0),"")</f>
        <v>0</v>
      </c>
      <c r="G779" t="str">
        <f>IFERROR(VLOOKUP(Filiais_Petz4[[#This Row],[FILIAL]],'[4]PETZ E ZEEDOG'!$B$2:$R$1103,8,0),"")</f>
        <v/>
      </c>
      <c r="H779" t="str">
        <f>IFERROR(VLOOKUP(Filiais_Petz4[[#This Row],[FILIAL]],'[4]PETZ E ZEEDOG'!$B:$J,9,0),"")</f>
        <v/>
      </c>
      <c r="I779" t="str">
        <f>IFERROR(VLOOKUP(Filiais_Petz4[[#This Row],[FILIAL]],'[4]PETZ E ZEEDOG'!$B:$K,10,0),"")</f>
        <v/>
      </c>
      <c r="J779">
        <f>IFERROR(VLOOKUP(Filiais_Petz4[[#This Row],[FILIAL]],'[4]PETZ E ZEEDOG'!$B$2:$R$1103,11,0),"")</f>
        <v>0</v>
      </c>
      <c r="K779" s="89" t="str">
        <f>IFERROR(VLOOKUP(Filiais_Petz4[[#This Row],[FILIAL]],'[4]PETZ E ZEEDOG'!$B:$M,12,0),"")</f>
        <v/>
      </c>
      <c r="L779" t="str">
        <f>IFERROR(VLOOKUP(Filiais_Petz4[[#This Row],[FILIAL]],'[4]PETZ E ZEEDOG'!$B:$N,13,0),"")</f>
        <v/>
      </c>
      <c r="M779" t="str">
        <f>IFERROR(VLOOKUP(Filiais_Petz4[[#This Row],[FILIAL]],'[4]PETZ E ZEEDOG'!$B:$O,14,0),"")</f>
        <v/>
      </c>
      <c r="N779" t="str">
        <f>IFERROR(VLOOKUP(Filiais_Petz4[[#This Row],[FILIAL]],'[4]PETZ E ZEEDOG'!$B:$P,15,0),"")</f>
        <v>N</v>
      </c>
      <c r="O779" t="str">
        <f>IFERROR(VLOOKUP(Filiais_Petz4[[#This Row],[FILIAL]],'[4]PETZ E ZEEDOG'!$B:$Q,16,0),"")</f>
        <v/>
      </c>
      <c r="P779" t="str">
        <f>IFERROR(VLOOKUP(Filiais_Petz4[[#This Row],[FILIAL]],'[4]PETZ E ZEEDOG'!$B:$R,17,0),"")</f>
        <v/>
      </c>
      <c r="Q779" t="str">
        <f>IFERROR(VLOOKUP(Filiais_Petz4[[#This Row],[FILIAL]],'[4]PETZ E ZEEDOG'!$B:$C,2,0),"")</f>
        <v/>
      </c>
    </row>
    <row r="780" spans="1:17" ht="14.45" hidden="1" customHeight="1" x14ac:dyDescent="0.25">
      <c r="A780" t="s">
        <v>833</v>
      </c>
      <c r="B780" t="str">
        <f>IFERROR(VLOOKUP(Filiais_Petz4[[#This Row],[FILIAL]],'[4]PETZ E ZEEDOG'!$B:$D,3,0),"")</f>
        <v/>
      </c>
      <c r="C780" t="str">
        <f>IFERROR(VLOOKUP(Filiais_Petz4[[#This Row],[FILIAL]],'[4]PETZ E ZEEDOG'!$B:$E,4,0),"")</f>
        <v/>
      </c>
      <c r="D780" t="str">
        <f>IFERROR(VLOOKUP(Filiais_Petz4[[#This Row],[FILIAL]],'[4]PETZ E ZEEDOG'!$B:$F,5,0),"")</f>
        <v/>
      </c>
      <c r="E780" t="str">
        <f>IFERROR(VLOOKUP(Filiais_Petz4[[#This Row],[FILIAL]],'[4]PETZ E ZEEDOG'!$B:$G,6,0),"")</f>
        <v/>
      </c>
      <c r="F780" s="1">
        <f>IFERROR(VLOOKUP(Filiais_Petz4[[#This Row],[FILIAL]],'[4]PETZ E ZEEDOG'!$B:$H,7,0),"")</f>
        <v>0</v>
      </c>
      <c r="G780" t="str">
        <f>IFERROR(VLOOKUP(Filiais_Petz4[[#This Row],[FILIAL]],'[4]PETZ E ZEEDOG'!$B$2:$R$1103,8,0),"")</f>
        <v/>
      </c>
      <c r="H780" t="str">
        <f>IFERROR(VLOOKUP(Filiais_Petz4[[#This Row],[FILIAL]],'[4]PETZ E ZEEDOG'!$B:$J,9,0),"")</f>
        <v/>
      </c>
      <c r="I780" t="str">
        <f>IFERROR(VLOOKUP(Filiais_Petz4[[#This Row],[FILIAL]],'[4]PETZ E ZEEDOG'!$B:$K,10,0),"")</f>
        <v/>
      </c>
      <c r="J780">
        <f>IFERROR(VLOOKUP(Filiais_Petz4[[#This Row],[FILIAL]],'[4]PETZ E ZEEDOG'!$B$2:$R$1103,11,0),"")</f>
        <v>0</v>
      </c>
      <c r="K780" s="89" t="str">
        <f>IFERROR(VLOOKUP(Filiais_Petz4[[#This Row],[FILIAL]],'[4]PETZ E ZEEDOG'!$B:$M,12,0),"")</f>
        <v/>
      </c>
      <c r="L780" t="str">
        <f>IFERROR(VLOOKUP(Filiais_Petz4[[#This Row],[FILIAL]],'[4]PETZ E ZEEDOG'!$B:$N,13,0),"")</f>
        <v/>
      </c>
      <c r="M780" t="str">
        <f>IFERROR(VLOOKUP(Filiais_Petz4[[#This Row],[FILIAL]],'[4]PETZ E ZEEDOG'!$B:$O,14,0),"")</f>
        <v/>
      </c>
      <c r="N780" t="str">
        <f>IFERROR(VLOOKUP(Filiais_Petz4[[#This Row],[FILIAL]],'[4]PETZ E ZEEDOG'!$B:$P,15,0),"")</f>
        <v>N</v>
      </c>
      <c r="O780" t="str">
        <f>IFERROR(VLOOKUP(Filiais_Petz4[[#This Row],[FILIAL]],'[4]PETZ E ZEEDOG'!$B:$Q,16,0),"")</f>
        <v/>
      </c>
      <c r="P780" t="str">
        <f>IFERROR(VLOOKUP(Filiais_Petz4[[#This Row],[FILIAL]],'[4]PETZ E ZEEDOG'!$B:$R,17,0),"")</f>
        <v/>
      </c>
      <c r="Q780" t="str">
        <f>IFERROR(VLOOKUP(Filiais_Petz4[[#This Row],[FILIAL]],'[4]PETZ E ZEEDOG'!$B:$C,2,0),"")</f>
        <v/>
      </c>
    </row>
    <row r="781" spans="1:17" ht="14.45" hidden="1" customHeight="1" x14ac:dyDescent="0.25">
      <c r="A781" t="s">
        <v>834</v>
      </c>
      <c r="B781" t="str">
        <f>IFERROR(VLOOKUP(Filiais_Petz4[[#This Row],[FILIAL]],'[4]PETZ E ZEEDOG'!$B:$D,3,0),"")</f>
        <v/>
      </c>
      <c r="C781" t="str">
        <f>IFERROR(VLOOKUP(Filiais_Petz4[[#This Row],[FILIAL]],'[4]PETZ E ZEEDOG'!$B:$E,4,0),"")</f>
        <v/>
      </c>
      <c r="D781" t="str">
        <f>IFERROR(VLOOKUP(Filiais_Petz4[[#This Row],[FILIAL]],'[4]PETZ E ZEEDOG'!$B:$F,5,0),"")</f>
        <v/>
      </c>
      <c r="E781" t="str">
        <f>IFERROR(VLOOKUP(Filiais_Petz4[[#This Row],[FILIAL]],'[4]PETZ E ZEEDOG'!$B:$G,6,0),"")</f>
        <v/>
      </c>
      <c r="F781" s="1">
        <f>IFERROR(VLOOKUP(Filiais_Petz4[[#This Row],[FILIAL]],'[4]PETZ E ZEEDOG'!$B:$H,7,0),"")</f>
        <v>0</v>
      </c>
      <c r="G781" t="str">
        <f>IFERROR(VLOOKUP(Filiais_Petz4[[#This Row],[FILIAL]],'[4]PETZ E ZEEDOG'!$B$2:$R$1103,8,0),"")</f>
        <v/>
      </c>
      <c r="H781" t="str">
        <f>IFERROR(VLOOKUP(Filiais_Petz4[[#This Row],[FILIAL]],'[4]PETZ E ZEEDOG'!$B:$J,9,0),"")</f>
        <v/>
      </c>
      <c r="I781" t="str">
        <f>IFERROR(VLOOKUP(Filiais_Petz4[[#This Row],[FILIAL]],'[4]PETZ E ZEEDOG'!$B:$K,10,0),"")</f>
        <v/>
      </c>
      <c r="J781">
        <f>IFERROR(VLOOKUP(Filiais_Petz4[[#This Row],[FILIAL]],'[4]PETZ E ZEEDOG'!$B$2:$R$1103,11,0),"")</f>
        <v>0</v>
      </c>
      <c r="K781" s="89" t="str">
        <f>IFERROR(VLOOKUP(Filiais_Petz4[[#This Row],[FILIAL]],'[4]PETZ E ZEEDOG'!$B:$M,12,0),"")</f>
        <v/>
      </c>
      <c r="L781" t="str">
        <f>IFERROR(VLOOKUP(Filiais_Petz4[[#This Row],[FILIAL]],'[4]PETZ E ZEEDOG'!$B:$N,13,0),"")</f>
        <v/>
      </c>
      <c r="M781" t="str">
        <f>IFERROR(VLOOKUP(Filiais_Petz4[[#This Row],[FILIAL]],'[4]PETZ E ZEEDOG'!$B:$O,14,0),"")</f>
        <v/>
      </c>
      <c r="N781" t="str">
        <f>IFERROR(VLOOKUP(Filiais_Petz4[[#This Row],[FILIAL]],'[4]PETZ E ZEEDOG'!$B:$P,15,0),"")</f>
        <v>N</v>
      </c>
      <c r="O781" t="str">
        <f>IFERROR(VLOOKUP(Filiais_Petz4[[#This Row],[FILIAL]],'[4]PETZ E ZEEDOG'!$B:$Q,16,0),"")</f>
        <v/>
      </c>
      <c r="P781" t="str">
        <f>IFERROR(VLOOKUP(Filiais_Petz4[[#This Row],[FILIAL]],'[4]PETZ E ZEEDOG'!$B:$R,17,0),"")</f>
        <v/>
      </c>
      <c r="Q781" t="str">
        <f>IFERROR(VLOOKUP(Filiais_Petz4[[#This Row],[FILIAL]],'[4]PETZ E ZEEDOG'!$B:$C,2,0),"")</f>
        <v/>
      </c>
    </row>
    <row r="782" spans="1:17" ht="14.45" hidden="1" customHeight="1" x14ac:dyDescent="0.25">
      <c r="A782" t="s">
        <v>835</v>
      </c>
      <c r="B782" t="str">
        <f>IFERROR(VLOOKUP(Filiais_Petz4[[#This Row],[FILIAL]],'[4]PETZ E ZEEDOG'!$B:$D,3,0),"")</f>
        <v/>
      </c>
      <c r="C782" t="str">
        <f>IFERROR(VLOOKUP(Filiais_Petz4[[#This Row],[FILIAL]],'[4]PETZ E ZEEDOG'!$B:$E,4,0),"")</f>
        <v/>
      </c>
      <c r="D782" t="str">
        <f>IFERROR(VLOOKUP(Filiais_Petz4[[#This Row],[FILIAL]],'[4]PETZ E ZEEDOG'!$B:$F,5,0),"")</f>
        <v/>
      </c>
      <c r="E782" t="str">
        <f>IFERROR(VLOOKUP(Filiais_Petz4[[#This Row],[FILIAL]],'[4]PETZ E ZEEDOG'!$B:$G,6,0),"")</f>
        <v/>
      </c>
      <c r="F782" s="1">
        <f>IFERROR(VLOOKUP(Filiais_Petz4[[#This Row],[FILIAL]],'[4]PETZ E ZEEDOG'!$B:$H,7,0),"")</f>
        <v>0</v>
      </c>
      <c r="G782" t="str">
        <f>IFERROR(VLOOKUP(Filiais_Petz4[[#This Row],[FILIAL]],'[4]PETZ E ZEEDOG'!$B$2:$R$1103,8,0),"")</f>
        <v/>
      </c>
      <c r="H782" t="str">
        <f>IFERROR(VLOOKUP(Filiais_Petz4[[#This Row],[FILIAL]],'[4]PETZ E ZEEDOG'!$B:$J,9,0),"")</f>
        <v/>
      </c>
      <c r="I782" t="str">
        <f>IFERROR(VLOOKUP(Filiais_Petz4[[#This Row],[FILIAL]],'[4]PETZ E ZEEDOG'!$B:$K,10,0),"")</f>
        <v/>
      </c>
      <c r="J782">
        <f>IFERROR(VLOOKUP(Filiais_Petz4[[#This Row],[FILIAL]],'[4]PETZ E ZEEDOG'!$B$2:$R$1103,11,0),"")</f>
        <v>0</v>
      </c>
      <c r="K782" s="89" t="str">
        <f>IFERROR(VLOOKUP(Filiais_Petz4[[#This Row],[FILIAL]],'[4]PETZ E ZEEDOG'!$B:$M,12,0),"")</f>
        <v/>
      </c>
      <c r="L782" t="str">
        <f>IFERROR(VLOOKUP(Filiais_Petz4[[#This Row],[FILIAL]],'[4]PETZ E ZEEDOG'!$B:$N,13,0),"")</f>
        <v/>
      </c>
      <c r="M782" t="str">
        <f>IFERROR(VLOOKUP(Filiais_Petz4[[#This Row],[FILIAL]],'[4]PETZ E ZEEDOG'!$B:$O,14,0),"")</f>
        <v/>
      </c>
      <c r="N782" t="str">
        <f>IFERROR(VLOOKUP(Filiais_Petz4[[#This Row],[FILIAL]],'[4]PETZ E ZEEDOG'!$B:$P,15,0),"")</f>
        <v>N</v>
      </c>
      <c r="O782" t="str">
        <f>IFERROR(VLOOKUP(Filiais_Petz4[[#This Row],[FILIAL]],'[4]PETZ E ZEEDOG'!$B:$Q,16,0),"")</f>
        <v/>
      </c>
      <c r="P782" t="str">
        <f>IFERROR(VLOOKUP(Filiais_Petz4[[#This Row],[FILIAL]],'[4]PETZ E ZEEDOG'!$B:$R,17,0),"")</f>
        <v/>
      </c>
      <c r="Q782" t="str">
        <f>IFERROR(VLOOKUP(Filiais_Petz4[[#This Row],[FILIAL]],'[4]PETZ E ZEEDOG'!$B:$C,2,0),"")</f>
        <v/>
      </c>
    </row>
    <row r="783" spans="1:17" ht="14.45" hidden="1" customHeight="1" x14ac:dyDescent="0.25">
      <c r="A783" t="s">
        <v>836</v>
      </c>
      <c r="B783" t="str">
        <f>IFERROR(VLOOKUP(Filiais_Petz4[[#This Row],[FILIAL]],'[4]PETZ E ZEEDOG'!$B:$D,3,0),"")</f>
        <v/>
      </c>
      <c r="C783" t="str">
        <f>IFERROR(VLOOKUP(Filiais_Petz4[[#This Row],[FILIAL]],'[4]PETZ E ZEEDOG'!$B:$E,4,0),"")</f>
        <v/>
      </c>
      <c r="D783" t="str">
        <f>IFERROR(VLOOKUP(Filiais_Petz4[[#This Row],[FILIAL]],'[4]PETZ E ZEEDOG'!$B:$F,5,0),"")</f>
        <v/>
      </c>
      <c r="E783" t="str">
        <f>IFERROR(VLOOKUP(Filiais_Petz4[[#This Row],[FILIAL]],'[4]PETZ E ZEEDOG'!$B:$G,6,0),"")</f>
        <v/>
      </c>
      <c r="F783" s="1">
        <f>IFERROR(VLOOKUP(Filiais_Petz4[[#This Row],[FILIAL]],'[4]PETZ E ZEEDOG'!$B:$H,7,0),"")</f>
        <v>0</v>
      </c>
      <c r="G783" t="str">
        <f>IFERROR(VLOOKUP(Filiais_Petz4[[#This Row],[FILIAL]],'[4]PETZ E ZEEDOG'!$B$2:$R$1103,8,0),"")</f>
        <v/>
      </c>
      <c r="H783" t="str">
        <f>IFERROR(VLOOKUP(Filiais_Petz4[[#This Row],[FILIAL]],'[4]PETZ E ZEEDOG'!$B:$J,9,0),"")</f>
        <v/>
      </c>
      <c r="I783" t="str">
        <f>IFERROR(VLOOKUP(Filiais_Petz4[[#This Row],[FILIAL]],'[4]PETZ E ZEEDOG'!$B:$K,10,0),"")</f>
        <v/>
      </c>
      <c r="J783">
        <f>IFERROR(VLOOKUP(Filiais_Petz4[[#This Row],[FILIAL]],'[4]PETZ E ZEEDOG'!$B$2:$R$1103,11,0),"")</f>
        <v>0</v>
      </c>
      <c r="K783" s="89" t="str">
        <f>IFERROR(VLOOKUP(Filiais_Petz4[[#This Row],[FILIAL]],'[4]PETZ E ZEEDOG'!$B:$M,12,0),"")</f>
        <v/>
      </c>
      <c r="L783" t="str">
        <f>IFERROR(VLOOKUP(Filiais_Petz4[[#This Row],[FILIAL]],'[4]PETZ E ZEEDOG'!$B:$N,13,0),"")</f>
        <v/>
      </c>
      <c r="M783" t="str">
        <f>IFERROR(VLOOKUP(Filiais_Petz4[[#This Row],[FILIAL]],'[4]PETZ E ZEEDOG'!$B:$O,14,0),"")</f>
        <v/>
      </c>
      <c r="N783" t="str">
        <f>IFERROR(VLOOKUP(Filiais_Petz4[[#This Row],[FILIAL]],'[4]PETZ E ZEEDOG'!$B:$P,15,0),"")</f>
        <v>N</v>
      </c>
      <c r="O783" t="str">
        <f>IFERROR(VLOOKUP(Filiais_Petz4[[#This Row],[FILIAL]],'[4]PETZ E ZEEDOG'!$B:$Q,16,0),"")</f>
        <v/>
      </c>
      <c r="P783" t="str">
        <f>IFERROR(VLOOKUP(Filiais_Petz4[[#This Row],[FILIAL]],'[4]PETZ E ZEEDOG'!$B:$R,17,0),"")</f>
        <v/>
      </c>
      <c r="Q783" t="str">
        <f>IFERROR(VLOOKUP(Filiais_Petz4[[#This Row],[FILIAL]],'[4]PETZ E ZEEDOG'!$B:$C,2,0),"")</f>
        <v/>
      </c>
    </row>
    <row r="784" spans="1:17" ht="14.45" hidden="1" customHeight="1" x14ac:dyDescent="0.25">
      <c r="A784" t="s">
        <v>837</v>
      </c>
      <c r="B784" t="str">
        <f>IFERROR(VLOOKUP(Filiais_Petz4[[#This Row],[FILIAL]],'[4]PETZ E ZEEDOG'!$B:$D,3,0),"")</f>
        <v/>
      </c>
      <c r="C784" t="str">
        <f>IFERROR(VLOOKUP(Filiais_Petz4[[#This Row],[FILIAL]],'[4]PETZ E ZEEDOG'!$B:$E,4,0),"")</f>
        <v/>
      </c>
      <c r="D784" t="str">
        <f>IFERROR(VLOOKUP(Filiais_Petz4[[#This Row],[FILIAL]],'[4]PETZ E ZEEDOG'!$B:$F,5,0),"")</f>
        <v/>
      </c>
      <c r="E784" t="str">
        <f>IFERROR(VLOOKUP(Filiais_Petz4[[#This Row],[FILIAL]],'[4]PETZ E ZEEDOG'!$B:$G,6,0),"")</f>
        <v/>
      </c>
      <c r="F784" s="1">
        <f>IFERROR(VLOOKUP(Filiais_Petz4[[#This Row],[FILIAL]],'[4]PETZ E ZEEDOG'!$B:$H,7,0),"")</f>
        <v>0</v>
      </c>
      <c r="G784" t="str">
        <f>IFERROR(VLOOKUP(Filiais_Petz4[[#This Row],[FILIAL]],'[4]PETZ E ZEEDOG'!$B$2:$R$1103,8,0),"")</f>
        <v/>
      </c>
      <c r="H784" t="str">
        <f>IFERROR(VLOOKUP(Filiais_Petz4[[#This Row],[FILIAL]],'[4]PETZ E ZEEDOG'!$B:$J,9,0),"")</f>
        <v/>
      </c>
      <c r="I784" t="str">
        <f>IFERROR(VLOOKUP(Filiais_Petz4[[#This Row],[FILIAL]],'[4]PETZ E ZEEDOG'!$B:$K,10,0),"")</f>
        <v/>
      </c>
      <c r="J784">
        <f>IFERROR(VLOOKUP(Filiais_Petz4[[#This Row],[FILIAL]],'[4]PETZ E ZEEDOG'!$B$2:$R$1103,11,0),"")</f>
        <v>0</v>
      </c>
      <c r="K784" s="89" t="str">
        <f>IFERROR(VLOOKUP(Filiais_Petz4[[#This Row],[FILIAL]],'[4]PETZ E ZEEDOG'!$B:$M,12,0),"")</f>
        <v/>
      </c>
      <c r="L784" t="str">
        <f>IFERROR(VLOOKUP(Filiais_Petz4[[#This Row],[FILIAL]],'[4]PETZ E ZEEDOG'!$B:$N,13,0),"")</f>
        <v/>
      </c>
      <c r="M784" t="str">
        <f>IFERROR(VLOOKUP(Filiais_Petz4[[#This Row],[FILIAL]],'[4]PETZ E ZEEDOG'!$B:$O,14,0),"")</f>
        <v/>
      </c>
      <c r="N784" t="str">
        <f>IFERROR(VLOOKUP(Filiais_Petz4[[#This Row],[FILIAL]],'[4]PETZ E ZEEDOG'!$B:$P,15,0),"")</f>
        <v>N</v>
      </c>
      <c r="O784" t="str">
        <f>IFERROR(VLOOKUP(Filiais_Petz4[[#This Row],[FILIAL]],'[4]PETZ E ZEEDOG'!$B:$Q,16,0),"")</f>
        <v/>
      </c>
      <c r="P784" t="str">
        <f>IFERROR(VLOOKUP(Filiais_Petz4[[#This Row],[FILIAL]],'[4]PETZ E ZEEDOG'!$B:$R,17,0),"")</f>
        <v/>
      </c>
      <c r="Q784" t="str">
        <f>IFERROR(VLOOKUP(Filiais_Petz4[[#This Row],[FILIAL]],'[4]PETZ E ZEEDOG'!$B:$C,2,0),"")</f>
        <v/>
      </c>
    </row>
    <row r="785" spans="1:17" ht="14.45" hidden="1" customHeight="1" x14ac:dyDescent="0.25">
      <c r="A785" t="s">
        <v>838</v>
      </c>
      <c r="B785" t="str">
        <f>IFERROR(VLOOKUP(Filiais_Petz4[[#This Row],[FILIAL]],'[4]PETZ E ZEEDOG'!$B:$D,3,0),"")</f>
        <v/>
      </c>
      <c r="C785" t="str">
        <f>IFERROR(VLOOKUP(Filiais_Petz4[[#This Row],[FILIAL]],'[4]PETZ E ZEEDOG'!$B:$E,4,0),"")</f>
        <v/>
      </c>
      <c r="D785" t="str">
        <f>IFERROR(VLOOKUP(Filiais_Petz4[[#This Row],[FILIAL]],'[4]PETZ E ZEEDOG'!$B:$F,5,0),"")</f>
        <v/>
      </c>
      <c r="E785" t="str">
        <f>IFERROR(VLOOKUP(Filiais_Petz4[[#This Row],[FILIAL]],'[4]PETZ E ZEEDOG'!$B:$G,6,0),"")</f>
        <v/>
      </c>
      <c r="F785" s="1">
        <f>IFERROR(VLOOKUP(Filiais_Petz4[[#This Row],[FILIAL]],'[4]PETZ E ZEEDOG'!$B:$H,7,0),"")</f>
        <v>0</v>
      </c>
      <c r="G785" t="str">
        <f>IFERROR(VLOOKUP(Filiais_Petz4[[#This Row],[FILIAL]],'[4]PETZ E ZEEDOG'!$B$2:$R$1103,8,0),"")</f>
        <v/>
      </c>
      <c r="H785" t="str">
        <f>IFERROR(VLOOKUP(Filiais_Petz4[[#This Row],[FILIAL]],'[4]PETZ E ZEEDOG'!$B:$J,9,0),"")</f>
        <v/>
      </c>
      <c r="I785" t="str">
        <f>IFERROR(VLOOKUP(Filiais_Petz4[[#This Row],[FILIAL]],'[4]PETZ E ZEEDOG'!$B:$K,10,0),"")</f>
        <v/>
      </c>
      <c r="J785">
        <f>IFERROR(VLOOKUP(Filiais_Petz4[[#This Row],[FILIAL]],'[4]PETZ E ZEEDOG'!$B$2:$R$1103,11,0),"")</f>
        <v>0</v>
      </c>
      <c r="K785" s="89" t="str">
        <f>IFERROR(VLOOKUP(Filiais_Petz4[[#This Row],[FILIAL]],'[4]PETZ E ZEEDOG'!$B:$M,12,0),"")</f>
        <v/>
      </c>
      <c r="L785" t="str">
        <f>IFERROR(VLOOKUP(Filiais_Petz4[[#This Row],[FILIAL]],'[4]PETZ E ZEEDOG'!$B:$N,13,0),"")</f>
        <v/>
      </c>
      <c r="M785" t="str">
        <f>IFERROR(VLOOKUP(Filiais_Petz4[[#This Row],[FILIAL]],'[4]PETZ E ZEEDOG'!$B:$O,14,0),"")</f>
        <v/>
      </c>
      <c r="N785" t="str">
        <f>IFERROR(VLOOKUP(Filiais_Petz4[[#This Row],[FILIAL]],'[4]PETZ E ZEEDOG'!$B:$P,15,0),"")</f>
        <v>N</v>
      </c>
      <c r="O785" t="str">
        <f>IFERROR(VLOOKUP(Filiais_Petz4[[#This Row],[FILIAL]],'[4]PETZ E ZEEDOG'!$B:$Q,16,0),"")</f>
        <v/>
      </c>
      <c r="P785" t="str">
        <f>IFERROR(VLOOKUP(Filiais_Petz4[[#This Row],[FILIAL]],'[4]PETZ E ZEEDOG'!$B:$R,17,0),"")</f>
        <v/>
      </c>
      <c r="Q785" t="str">
        <f>IFERROR(VLOOKUP(Filiais_Petz4[[#This Row],[FILIAL]],'[4]PETZ E ZEEDOG'!$B:$C,2,0),"")</f>
        <v/>
      </c>
    </row>
    <row r="786" spans="1:17" ht="14.45" hidden="1" customHeight="1" x14ac:dyDescent="0.25">
      <c r="A786" t="s">
        <v>839</v>
      </c>
      <c r="B786" t="str">
        <f>IFERROR(VLOOKUP(Filiais_Petz4[[#This Row],[FILIAL]],'[4]PETZ E ZEEDOG'!$B:$D,3,0),"")</f>
        <v/>
      </c>
      <c r="C786" t="str">
        <f>IFERROR(VLOOKUP(Filiais_Petz4[[#This Row],[FILIAL]],'[4]PETZ E ZEEDOG'!$B:$E,4,0),"")</f>
        <v/>
      </c>
      <c r="D786" t="str">
        <f>IFERROR(VLOOKUP(Filiais_Petz4[[#This Row],[FILIAL]],'[4]PETZ E ZEEDOG'!$B:$F,5,0),"")</f>
        <v/>
      </c>
      <c r="E786" t="str">
        <f>IFERROR(VLOOKUP(Filiais_Petz4[[#This Row],[FILIAL]],'[4]PETZ E ZEEDOG'!$B:$G,6,0),"")</f>
        <v/>
      </c>
      <c r="F786" s="1">
        <f>IFERROR(VLOOKUP(Filiais_Petz4[[#This Row],[FILIAL]],'[4]PETZ E ZEEDOG'!$B:$H,7,0),"")</f>
        <v>0</v>
      </c>
      <c r="G786" t="str">
        <f>IFERROR(VLOOKUP(Filiais_Petz4[[#This Row],[FILIAL]],'[4]PETZ E ZEEDOG'!$B$2:$R$1103,8,0),"")</f>
        <v/>
      </c>
      <c r="H786" t="str">
        <f>IFERROR(VLOOKUP(Filiais_Petz4[[#This Row],[FILIAL]],'[4]PETZ E ZEEDOG'!$B:$J,9,0),"")</f>
        <v/>
      </c>
      <c r="I786" t="str">
        <f>IFERROR(VLOOKUP(Filiais_Petz4[[#This Row],[FILIAL]],'[4]PETZ E ZEEDOG'!$B:$K,10,0),"")</f>
        <v/>
      </c>
      <c r="J786">
        <f>IFERROR(VLOOKUP(Filiais_Petz4[[#This Row],[FILIAL]],'[4]PETZ E ZEEDOG'!$B$2:$R$1103,11,0),"")</f>
        <v>0</v>
      </c>
      <c r="K786" s="89" t="str">
        <f>IFERROR(VLOOKUP(Filiais_Petz4[[#This Row],[FILIAL]],'[4]PETZ E ZEEDOG'!$B:$M,12,0),"")</f>
        <v/>
      </c>
      <c r="L786" t="str">
        <f>IFERROR(VLOOKUP(Filiais_Petz4[[#This Row],[FILIAL]],'[4]PETZ E ZEEDOG'!$B:$N,13,0),"")</f>
        <v/>
      </c>
      <c r="M786" t="str">
        <f>IFERROR(VLOOKUP(Filiais_Petz4[[#This Row],[FILIAL]],'[4]PETZ E ZEEDOG'!$B:$O,14,0),"")</f>
        <v/>
      </c>
      <c r="N786" t="str">
        <f>IFERROR(VLOOKUP(Filiais_Petz4[[#This Row],[FILIAL]],'[4]PETZ E ZEEDOG'!$B:$P,15,0),"")</f>
        <v>N</v>
      </c>
      <c r="O786" t="str">
        <f>IFERROR(VLOOKUP(Filiais_Petz4[[#This Row],[FILIAL]],'[4]PETZ E ZEEDOG'!$B:$Q,16,0),"")</f>
        <v/>
      </c>
      <c r="P786" t="str">
        <f>IFERROR(VLOOKUP(Filiais_Petz4[[#This Row],[FILIAL]],'[4]PETZ E ZEEDOG'!$B:$R,17,0),"")</f>
        <v/>
      </c>
      <c r="Q786" t="str">
        <f>IFERROR(VLOOKUP(Filiais_Petz4[[#This Row],[FILIAL]],'[4]PETZ E ZEEDOG'!$B:$C,2,0),"")</f>
        <v/>
      </c>
    </row>
    <row r="787" spans="1:17" ht="14.45" hidden="1" customHeight="1" x14ac:dyDescent="0.25">
      <c r="A787" t="s">
        <v>840</v>
      </c>
      <c r="B787" t="str">
        <f>IFERROR(VLOOKUP(Filiais_Petz4[[#This Row],[FILIAL]],'[4]PETZ E ZEEDOG'!$B:$D,3,0),"")</f>
        <v/>
      </c>
      <c r="C787" t="str">
        <f>IFERROR(VLOOKUP(Filiais_Petz4[[#This Row],[FILIAL]],'[4]PETZ E ZEEDOG'!$B:$E,4,0),"")</f>
        <v/>
      </c>
      <c r="D787" t="str">
        <f>IFERROR(VLOOKUP(Filiais_Petz4[[#This Row],[FILIAL]],'[4]PETZ E ZEEDOG'!$B:$F,5,0),"")</f>
        <v/>
      </c>
      <c r="E787" t="str">
        <f>IFERROR(VLOOKUP(Filiais_Petz4[[#This Row],[FILIAL]],'[4]PETZ E ZEEDOG'!$B:$G,6,0),"")</f>
        <v/>
      </c>
      <c r="F787" s="1">
        <f>IFERROR(VLOOKUP(Filiais_Petz4[[#This Row],[FILIAL]],'[4]PETZ E ZEEDOG'!$B:$H,7,0),"")</f>
        <v>0</v>
      </c>
      <c r="G787" t="str">
        <f>IFERROR(VLOOKUP(Filiais_Petz4[[#This Row],[FILIAL]],'[4]PETZ E ZEEDOG'!$B$2:$R$1103,8,0),"")</f>
        <v/>
      </c>
      <c r="H787" t="str">
        <f>IFERROR(VLOOKUP(Filiais_Petz4[[#This Row],[FILIAL]],'[4]PETZ E ZEEDOG'!$B:$J,9,0),"")</f>
        <v/>
      </c>
      <c r="I787" t="str">
        <f>IFERROR(VLOOKUP(Filiais_Petz4[[#This Row],[FILIAL]],'[4]PETZ E ZEEDOG'!$B:$K,10,0),"")</f>
        <v/>
      </c>
      <c r="J787">
        <f>IFERROR(VLOOKUP(Filiais_Petz4[[#This Row],[FILIAL]],'[4]PETZ E ZEEDOG'!$B$2:$R$1103,11,0),"")</f>
        <v>0</v>
      </c>
      <c r="K787" s="89" t="str">
        <f>IFERROR(VLOOKUP(Filiais_Petz4[[#This Row],[FILIAL]],'[4]PETZ E ZEEDOG'!$B:$M,12,0),"")</f>
        <v/>
      </c>
      <c r="L787" t="str">
        <f>IFERROR(VLOOKUP(Filiais_Petz4[[#This Row],[FILIAL]],'[4]PETZ E ZEEDOG'!$B:$N,13,0),"")</f>
        <v/>
      </c>
      <c r="M787" t="str">
        <f>IFERROR(VLOOKUP(Filiais_Petz4[[#This Row],[FILIAL]],'[4]PETZ E ZEEDOG'!$B:$O,14,0),"")</f>
        <v/>
      </c>
      <c r="N787" t="str">
        <f>IFERROR(VLOOKUP(Filiais_Petz4[[#This Row],[FILIAL]],'[4]PETZ E ZEEDOG'!$B:$P,15,0),"")</f>
        <v>N</v>
      </c>
      <c r="O787" t="str">
        <f>IFERROR(VLOOKUP(Filiais_Petz4[[#This Row],[FILIAL]],'[4]PETZ E ZEEDOG'!$B:$Q,16,0),"")</f>
        <v/>
      </c>
      <c r="P787" t="str">
        <f>IFERROR(VLOOKUP(Filiais_Petz4[[#This Row],[FILIAL]],'[4]PETZ E ZEEDOG'!$B:$R,17,0),"")</f>
        <v/>
      </c>
      <c r="Q787" t="str">
        <f>IFERROR(VLOOKUP(Filiais_Petz4[[#This Row],[FILIAL]],'[4]PETZ E ZEEDOG'!$B:$C,2,0),"")</f>
        <v/>
      </c>
    </row>
    <row r="788" spans="1:17" ht="14.45" hidden="1" customHeight="1" x14ac:dyDescent="0.25">
      <c r="A788" t="s">
        <v>841</v>
      </c>
      <c r="B788" t="str">
        <f>IFERROR(VLOOKUP(Filiais_Petz4[[#This Row],[FILIAL]],'[4]PETZ E ZEEDOG'!$B:$D,3,0),"")</f>
        <v/>
      </c>
      <c r="C788" t="str">
        <f>IFERROR(VLOOKUP(Filiais_Petz4[[#This Row],[FILIAL]],'[4]PETZ E ZEEDOG'!$B:$E,4,0),"")</f>
        <v/>
      </c>
      <c r="D788" t="str">
        <f>IFERROR(VLOOKUP(Filiais_Petz4[[#This Row],[FILIAL]],'[4]PETZ E ZEEDOG'!$B:$F,5,0),"")</f>
        <v/>
      </c>
      <c r="E788" t="str">
        <f>IFERROR(VLOOKUP(Filiais_Petz4[[#This Row],[FILIAL]],'[4]PETZ E ZEEDOG'!$B:$G,6,0),"")</f>
        <v/>
      </c>
      <c r="F788" s="1">
        <f>IFERROR(VLOOKUP(Filiais_Petz4[[#This Row],[FILIAL]],'[4]PETZ E ZEEDOG'!$B:$H,7,0),"")</f>
        <v>0</v>
      </c>
      <c r="G788" t="str">
        <f>IFERROR(VLOOKUP(Filiais_Petz4[[#This Row],[FILIAL]],'[4]PETZ E ZEEDOG'!$B$2:$R$1103,8,0),"")</f>
        <v/>
      </c>
      <c r="H788" t="str">
        <f>IFERROR(VLOOKUP(Filiais_Petz4[[#This Row],[FILIAL]],'[4]PETZ E ZEEDOG'!$B:$J,9,0),"")</f>
        <v/>
      </c>
      <c r="I788" t="str">
        <f>IFERROR(VLOOKUP(Filiais_Petz4[[#This Row],[FILIAL]],'[4]PETZ E ZEEDOG'!$B:$K,10,0),"")</f>
        <v/>
      </c>
      <c r="J788">
        <f>IFERROR(VLOOKUP(Filiais_Petz4[[#This Row],[FILIAL]],'[4]PETZ E ZEEDOG'!$B$2:$R$1103,11,0),"")</f>
        <v>0</v>
      </c>
      <c r="K788" s="89" t="str">
        <f>IFERROR(VLOOKUP(Filiais_Petz4[[#This Row],[FILIAL]],'[4]PETZ E ZEEDOG'!$B:$M,12,0),"")</f>
        <v/>
      </c>
      <c r="L788" t="str">
        <f>IFERROR(VLOOKUP(Filiais_Petz4[[#This Row],[FILIAL]],'[4]PETZ E ZEEDOG'!$B:$N,13,0),"")</f>
        <v/>
      </c>
      <c r="M788" t="str">
        <f>IFERROR(VLOOKUP(Filiais_Petz4[[#This Row],[FILIAL]],'[4]PETZ E ZEEDOG'!$B:$O,14,0),"")</f>
        <v/>
      </c>
      <c r="N788" t="str">
        <f>IFERROR(VLOOKUP(Filiais_Petz4[[#This Row],[FILIAL]],'[4]PETZ E ZEEDOG'!$B:$P,15,0),"")</f>
        <v>N</v>
      </c>
      <c r="O788" t="str">
        <f>IFERROR(VLOOKUP(Filiais_Petz4[[#This Row],[FILIAL]],'[4]PETZ E ZEEDOG'!$B:$Q,16,0),"")</f>
        <v/>
      </c>
      <c r="P788" t="str">
        <f>IFERROR(VLOOKUP(Filiais_Petz4[[#This Row],[FILIAL]],'[4]PETZ E ZEEDOG'!$B:$R,17,0),"")</f>
        <v/>
      </c>
      <c r="Q788" t="str">
        <f>IFERROR(VLOOKUP(Filiais_Petz4[[#This Row],[FILIAL]],'[4]PETZ E ZEEDOG'!$B:$C,2,0),"")</f>
        <v/>
      </c>
    </row>
    <row r="789" spans="1:17" ht="14.45" hidden="1" customHeight="1" x14ac:dyDescent="0.25">
      <c r="A789" t="s">
        <v>842</v>
      </c>
      <c r="B789" t="str">
        <f>IFERROR(VLOOKUP(Filiais_Petz4[[#This Row],[FILIAL]],'[4]PETZ E ZEEDOG'!$B:$D,3,0),"")</f>
        <v/>
      </c>
      <c r="C789" t="str">
        <f>IFERROR(VLOOKUP(Filiais_Petz4[[#This Row],[FILIAL]],'[4]PETZ E ZEEDOG'!$B:$E,4,0),"")</f>
        <v/>
      </c>
      <c r="D789" t="str">
        <f>IFERROR(VLOOKUP(Filiais_Petz4[[#This Row],[FILIAL]],'[4]PETZ E ZEEDOG'!$B:$F,5,0),"")</f>
        <v/>
      </c>
      <c r="E789" t="str">
        <f>IFERROR(VLOOKUP(Filiais_Petz4[[#This Row],[FILIAL]],'[4]PETZ E ZEEDOG'!$B:$G,6,0),"")</f>
        <v/>
      </c>
      <c r="F789" s="1">
        <f>IFERROR(VLOOKUP(Filiais_Petz4[[#This Row],[FILIAL]],'[4]PETZ E ZEEDOG'!$B:$H,7,0),"")</f>
        <v>0</v>
      </c>
      <c r="G789" t="str">
        <f>IFERROR(VLOOKUP(Filiais_Petz4[[#This Row],[FILIAL]],'[4]PETZ E ZEEDOG'!$B$2:$R$1103,8,0),"")</f>
        <v/>
      </c>
      <c r="H789" t="str">
        <f>IFERROR(VLOOKUP(Filiais_Petz4[[#This Row],[FILIAL]],'[4]PETZ E ZEEDOG'!$B:$J,9,0),"")</f>
        <v/>
      </c>
      <c r="I789" t="str">
        <f>IFERROR(VLOOKUP(Filiais_Petz4[[#This Row],[FILIAL]],'[4]PETZ E ZEEDOG'!$B:$K,10,0),"")</f>
        <v/>
      </c>
      <c r="J789">
        <f>IFERROR(VLOOKUP(Filiais_Petz4[[#This Row],[FILIAL]],'[4]PETZ E ZEEDOG'!$B$2:$R$1103,11,0),"")</f>
        <v>0</v>
      </c>
      <c r="K789" s="89" t="str">
        <f>IFERROR(VLOOKUP(Filiais_Petz4[[#This Row],[FILIAL]],'[4]PETZ E ZEEDOG'!$B:$M,12,0),"")</f>
        <v/>
      </c>
      <c r="L789" t="str">
        <f>IFERROR(VLOOKUP(Filiais_Petz4[[#This Row],[FILIAL]],'[4]PETZ E ZEEDOG'!$B:$N,13,0),"")</f>
        <v/>
      </c>
      <c r="M789" t="str">
        <f>IFERROR(VLOOKUP(Filiais_Petz4[[#This Row],[FILIAL]],'[4]PETZ E ZEEDOG'!$B:$O,14,0),"")</f>
        <v/>
      </c>
      <c r="N789" t="str">
        <f>IFERROR(VLOOKUP(Filiais_Petz4[[#This Row],[FILIAL]],'[4]PETZ E ZEEDOG'!$B:$P,15,0),"")</f>
        <v>N</v>
      </c>
      <c r="O789" t="str">
        <f>IFERROR(VLOOKUP(Filiais_Petz4[[#This Row],[FILIAL]],'[4]PETZ E ZEEDOG'!$B:$Q,16,0),"")</f>
        <v/>
      </c>
      <c r="P789" t="str">
        <f>IFERROR(VLOOKUP(Filiais_Petz4[[#This Row],[FILIAL]],'[4]PETZ E ZEEDOG'!$B:$R,17,0),"")</f>
        <v/>
      </c>
      <c r="Q789" t="str">
        <f>IFERROR(VLOOKUP(Filiais_Petz4[[#This Row],[FILIAL]],'[4]PETZ E ZEEDOG'!$B:$C,2,0),"")</f>
        <v/>
      </c>
    </row>
    <row r="790" spans="1:17" ht="14.45" hidden="1" customHeight="1" x14ac:dyDescent="0.25">
      <c r="A790" t="s">
        <v>843</v>
      </c>
      <c r="B790" t="str">
        <f>IFERROR(VLOOKUP(Filiais_Petz4[[#This Row],[FILIAL]],'[4]PETZ E ZEEDOG'!$B:$D,3,0),"")</f>
        <v/>
      </c>
      <c r="C790" t="str">
        <f>IFERROR(VLOOKUP(Filiais_Petz4[[#This Row],[FILIAL]],'[4]PETZ E ZEEDOG'!$B:$E,4,0),"")</f>
        <v/>
      </c>
      <c r="D790" t="str">
        <f>IFERROR(VLOOKUP(Filiais_Petz4[[#This Row],[FILIAL]],'[4]PETZ E ZEEDOG'!$B:$F,5,0),"")</f>
        <v/>
      </c>
      <c r="E790" t="str">
        <f>IFERROR(VLOOKUP(Filiais_Petz4[[#This Row],[FILIAL]],'[4]PETZ E ZEEDOG'!$B:$G,6,0),"")</f>
        <v/>
      </c>
      <c r="F790" s="1">
        <f>IFERROR(VLOOKUP(Filiais_Petz4[[#This Row],[FILIAL]],'[4]PETZ E ZEEDOG'!$B:$H,7,0),"")</f>
        <v>0</v>
      </c>
      <c r="G790" t="str">
        <f>IFERROR(VLOOKUP(Filiais_Petz4[[#This Row],[FILIAL]],'[4]PETZ E ZEEDOG'!$B$2:$R$1103,8,0),"")</f>
        <v/>
      </c>
      <c r="H790" t="str">
        <f>IFERROR(VLOOKUP(Filiais_Petz4[[#This Row],[FILIAL]],'[4]PETZ E ZEEDOG'!$B:$J,9,0),"")</f>
        <v/>
      </c>
      <c r="I790" t="str">
        <f>IFERROR(VLOOKUP(Filiais_Petz4[[#This Row],[FILIAL]],'[4]PETZ E ZEEDOG'!$B:$K,10,0),"")</f>
        <v/>
      </c>
      <c r="J790">
        <f>IFERROR(VLOOKUP(Filiais_Petz4[[#This Row],[FILIAL]],'[4]PETZ E ZEEDOG'!$B$2:$R$1103,11,0),"")</f>
        <v>0</v>
      </c>
      <c r="K790" s="89" t="str">
        <f>IFERROR(VLOOKUP(Filiais_Petz4[[#This Row],[FILIAL]],'[4]PETZ E ZEEDOG'!$B:$M,12,0),"")</f>
        <v/>
      </c>
      <c r="L790" t="str">
        <f>IFERROR(VLOOKUP(Filiais_Petz4[[#This Row],[FILIAL]],'[4]PETZ E ZEEDOG'!$B:$N,13,0),"")</f>
        <v/>
      </c>
      <c r="M790" t="str">
        <f>IFERROR(VLOOKUP(Filiais_Petz4[[#This Row],[FILIAL]],'[4]PETZ E ZEEDOG'!$B:$O,14,0),"")</f>
        <v/>
      </c>
      <c r="N790" t="str">
        <f>IFERROR(VLOOKUP(Filiais_Petz4[[#This Row],[FILIAL]],'[4]PETZ E ZEEDOG'!$B:$P,15,0),"")</f>
        <v>N</v>
      </c>
      <c r="O790" t="str">
        <f>IFERROR(VLOOKUP(Filiais_Petz4[[#This Row],[FILIAL]],'[4]PETZ E ZEEDOG'!$B:$Q,16,0),"")</f>
        <v/>
      </c>
      <c r="P790" t="str">
        <f>IFERROR(VLOOKUP(Filiais_Petz4[[#This Row],[FILIAL]],'[4]PETZ E ZEEDOG'!$B:$R,17,0),"")</f>
        <v/>
      </c>
      <c r="Q790" t="str">
        <f>IFERROR(VLOOKUP(Filiais_Petz4[[#This Row],[FILIAL]],'[4]PETZ E ZEEDOG'!$B:$C,2,0),"")</f>
        <v/>
      </c>
    </row>
    <row r="791" spans="1:17" ht="14.45" hidden="1" customHeight="1" x14ac:dyDescent="0.25">
      <c r="A791" t="s">
        <v>844</v>
      </c>
      <c r="B791" t="str">
        <f>IFERROR(VLOOKUP(Filiais_Petz4[[#This Row],[FILIAL]],'[4]PETZ E ZEEDOG'!$B:$D,3,0),"")</f>
        <v/>
      </c>
      <c r="C791" t="str">
        <f>IFERROR(VLOOKUP(Filiais_Petz4[[#This Row],[FILIAL]],'[4]PETZ E ZEEDOG'!$B:$E,4,0),"")</f>
        <v/>
      </c>
      <c r="D791" t="str">
        <f>IFERROR(VLOOKUP(Filiais_Petz4[[#This Row],[FILIAL]],'[4]PETZ E ZEEDOG'!$B:$F,5,0),"")</f>
        <v/>
      </c>
      <c r="E791" t="str">
        <f>IFERROR(VLOOKUP(Filiais_Petz4[[#This Row],[FILIAL]],'[4]PETZ E ZEEDOG'!$B:$G,6,0),"")</f>
        <v/>
      </c>
      <c r="F791" s="1">
        <f>IFERROR(VLOOKUP(Filiais_Petz4[[#This Row],[FILIAL]],'[4]PETZ E ZEEDOG'!$B:$H,7,0),"")</f>
        <v>0</v>
      </c>
      <c r="G791" t="str">
        <f>IFERROR(VLOOKUP(Filiais_Petz4[[#This Row],[FILIAL]],'[4]PETZ E ZEEDOG'!$B$2:$R$1103,8,0),"")</f>
        <v/>
      </c>
      <c r="H791" t="str">
        <f>IFERROR(VLOOKUP(Filiais_Petz4[[#This Row],[FILIAL]],'[4]PETZ E ZEEDOG'!$B:$J,9,0),"")</f>
        <v/>
      </c>
      <c r="I791" t="str">
        <f>IFERROR(VLOOKUP(Filiais_Petz4[[#This Row],[FILIAL]],'[4]PETZ E ZEEDOG'!$B:$K,10,0),"")</f>
        <v/>
      </c>
      <c r="J791">
        <f>IFERROR(VLOOKUP(Filiais_Petz4[[#This Row],[FILIAL]],'[4]PETZ E ZEEDOG'!$B$2:$R$1103,11,0),"")</f>
        <v>0</v>
      </c>
      <c r="K791" s="89" t="str">
        <f>IFERROR(VLOOKUP(Filiais_Petz4[[#This Row],[FILIAL]],'[4]PETZ E ZEEDOG'!$B:$M,12,0),"")</f>
        <v/>
      </c>
      <c r="L791" t="str">
        <f>IFERROR(VLOOKUP(Filiais_Petz4[[#This Row],[FILIAL]],'[4]PETZ E ZEEDOG'!$B:$N,13,0),"")</f>
        <v/>
      </c>
      <c r="M791" t="str">
        <f>IFERROR(VLOOKUP(Filiais_Petz4[[#This Row],[FILIAL]],'[4]PETZ E ZEEDOG'!$B:$O,14,0),"")</f>
        <v/>
      </c>
      <c r="N791" t="str">
        <f>IFERROR(VLOOKUP(Filiais_Petz4[[#This Row],[FILIAL]],'[4]PETZ E ZEEDOG'!$B:$P,15,0),"")</f>
        <v>N</v>
      </c>
      <c r="O791" t="str">
        <f>IFERROR(VLOOKUP(Filiais_Petz4[[#This Row],[FILIAL]],'[4]PETZ E ZEEDOG'!$B:$Q,16,0),"")</f>
        <v/>
      </c>
      <c r="P791" t="str">
        <f>IFERROR(VLOOKUP(Filiais_Petz4[[#This Row],[FILIAL]],'[4]PETZ E ZEEDOG'!$B:$R,17,0),"")</f>
        <v/>
      </c>
      <c r="Q791" t="str">
        <f>IFERROR(VLOOKUP(Filiais_Petz4[[#This Row],[FILIAL]],'[4]PETZ E ZEEDOG'!$B:$C,2,0),"")</f>
        <v/>
      </c>
    </row>
    <row r="792" spans="1:17" ht="14.45" hidden="1" customHeight="1" x14ac:dyDescent="0.25">
      <c r="A792" t="s">
        <v>845</v>
      </c>
      <c r="B792" t="str">
        <f>IFERROR(VLOOKUP(Filiais_Petz4[[#This Row],[FILIAL]],'[4]PETZ E ZEEDOG'!$B:$D,3,0),"")</f>
        <v/>
      </c>
      <c r="C792" t="str">
        <f>IFERROR(VLOOKUP(Filiais_Petz4[[#This Row],[FILIAL]],'[4]PETZ E ZEEDOG'!$B:$E,4,0),"")</f>
        <v/>
      </c>
      <c r="D792" t="str">
        <f>IFERROR(VLOOKUP(Filiais_Petz4[[#This Row],[FILIAL]],'[4]PETZ E ZEEDOG'!$B:$F,5,0),"")</f>
        <v/>
      </c>
      <c r="E792" t="str">
        <f>IFERROR(VLOOKUP(Filiais_Petz4[[#This Row],[FILIAL]],'[4]PETZ E ZEEDOG'!$B:$G,6,0),"")</f>
        <v/>
      </c>
      <c r="F792" s="1">
        <f>IFERROR(VLOOKUP(Filiais_Petz4[[#This Row],[FILIAL]],'[4]PETZ E ZEEDOG'!$B:$H,7,0),"")</f>
        <v>0</v>
      </c>
      <c r="G792" t="str">
        <f>IFERROR(VLOOKUP(Filiais_Petz4[[#This Row],[FILIAL]],'[4]PETZ E ZEEDOG'!$B$2:$R$1103,8,0),"")</f>
        <v/>
      </c>
      <c r="H792" t="str">
        <f>IFERROR(VLOOKUP(Filiais_Petz4[[#This Row],[FILIAL]],'[4]PETZ E ZEEDOG'!$B:$J,9,0),"")</f>
        <v/>
      </c>
      <c r="I792" t="str">
        <f>IFERROR(VLOOKUP(Filiais_Petz4[[#This Row],[FILIAL]],'[4]PETZ E ZEEDOG'!$B:$K,10,0),"")</f>
        <v/>
      </c>
      <c r="J792">
        <f>IFERROR(VLOOKUP(Filiais_Petz4[[#This Row],[FILIAL]],'[4]PETZ E ZEEDOG'!$B$2:$R$1103,11,0),"")</f>
        <v>0</v>
      </c>
      <c r="K792" s="89" t="str">
        <f>IFERROR(VLOOKUP(Filiais_Petz4[[#This Row],[FILIAL]],'[4]PETZ E ZEEDOG'!$B:$M,12,0),"")</f>
        <v/>
      </c>
      <c r="L792" t="str">
        <f>IFERROR(VLOOKUP(Filiais_Petz4[[#This Row],[FILIAL]],'[4]PETZ E ZEEDOG'!$B:$N,13,0),"")</f>
        <v/>
      </c>
      <c r="M792" t="str">
        <f>IFERROR(VLOOKUP(Filiais_Petz4[[#This Row],[FILIAL]],'[4]PETZ E ZEEDOG'!$B:$O,14,0),"")</f>
        <v/>
      </c>
      <c r="N792" t="str">
        <f>IFERROR(VLOOKUP(Filiais_Petz4[[#This Row],[FILIAL]],'[4]PETZ E ZEEDOG'!$B:$P,15,0),"")</f>
        <v>N</v>
      </c>
      <c r="O792" t="str">
        <f>IFERROR(VLOOKUP(Filiais_Petz4[[#This Row],[FILIAL]],'[4]PETZ E ZEEDOG'!$B:$Q,16,0),"")</f>
        <v/>
      </c>
      <c r="P792" t="str">
        <f>IFERROR(VLOOKUP(Filiais_Petz4[[#This Row],[FILIAL]],'[4]PETZ E ZEEDOG'!$B:$R,17,0),"")</f>
        <v/>
      </c>
      <c r="Q792" t="str">
        <f>IFERROR(VLOOKUP(Filiais_Petz4[[#This Row],[FILIAL]],'[4]PETZ E ZEEDOG'!$B:$C,2,0),"")</f>
        <v/>
      </c>
    </row>
    <row r="793" spans="1:17" ht="14.45" hidden="1" customHeight="1" x14ac:dyDescent="0.25">
      <c r="A793" t="s">
        <v>846</v>
      </c>
      <c r="B793" t="str">
        <f>IFERROR(VLOOKUP(Filiais_Petz4[[#This Row],[FILIAL]],'[4]PETZ E ZEEDOG'!$B:$D,3,0),"")</f>
        <v/>
      </c>
      <c r="C793" t="str">
        <f>IFERROR(VLOOKUP(Filiais_Petz4[[#This Row],[FILIAL]],'[4]PETZ E ZEEDOG'!$B:$E,4,0),"")</f>
        <v/>
      </c>
      <c r="D793" t="str">
        <f>IFERROR(VLOOKUP(Filiais_Petz4[[#This Row],[FILIAL]],'[4]PETZ E ZEEDOG'!$B:$F,5,0),"")</f>
        <v/>
      </c>
      <c r="E793" t="str">
        <f>IFERROR(VLOOKUP(Filiais_Petz4[[#This Row],[FILIAL]],'[4]PETZ E ZEEDOG'!$B:$G,6,0),"")</f>
        <v/>
      </c>
      <c r="F793" s="1">
        <f>IFERROR(VLOOKUP(Filiais_Petz4[[#This Row],[FILIAL]],'[4]PETZ E ZEEDOG'!$B:$H,7,0),"")</f>
        <v>0</v>
      </c>
      <c r="G793" t="str">
        <f>IFERROR(VLOOKUP(Filiais_Petz4[[#This Row],[FILIAL]],'[4]PETZ E ZEEDOG'!$B$2:$R$1103,8,0),"")</f>
        <v/>
      </c>
      <c r="H793" t="str">
        <f>IFERROR(VLOOKUP(Filiais_Petz4[[#This Row],[FILIAL]],'[4]PETZ E ZEEDOG'!$B:$J,9,0),"")</f>
        <v/>
      </c>
      <c r="I793" t="str">
        <f>IFERROR(VLOOKUP(Filiais_Petz4[[#This Row],[FILIAL]],'[4]PETZ E ZEEDOG'!$B:$K,10,0),"")</f>
        <v/>
      </c>
      <c r="J793">
        <f>IFERROR(VLOOKUP(Filiais_Petz4[[#This Row],[FILIAL]],'[4]PETZ E ZEEDOG'!$B$2:$R$1103,11,0),"")</f>
        <v>0</v>
      </c>
      <c r="K793" s="89" t="str">
        <f>IFERROR(VLOOKUP(Filiais_Petz4[[#This Row],[FILIAL]],'[4]PETZ E ZEEDOG'!$B:$M,12,0),"")</f>
        <v/>
      </c>
      <c r="L793" t="str">
        <f>IFERROR(VLOOKUP(Filiais_Petz4[[#This Row],[FILIAL]],'[4]PETZ E ZEEDOG'!$B:$N,13,0),"")</f>
        <v/>
      </c>
      <c r="M793" t="str">
        <f>IFERROR(VLOOKUP(Filiais_Petz4[[#This Row],[FILIAL]],'[4]PETZ E ZEEDOG'!$B:$O,14,0),"")</f>
        <v/>
      </c>
      <c r="N793" t="str">
        <f>IFERROR(VLOOKUP(Filiais_Petz4[[#This Row],[FILIAL]],'[4]PETZ E ZEEDOG'!$B:$P,15,0),"")</f>
        <v>N</v>
      </c>
      <c r="O793" t="str">
        <f>IFERROR(VLOOKUP(Filiais_Petz4[[#This Row],[FILIAL]],'[4]PETZ E ZEEDOG'!$B:$Q,16,0),"")</f>
        <v/>
      </c>
      <c r="P793" t="str">
        <f>IFERROR(VLOOKUP(Filiais_Petz4[[#This Row],[FILIAL]],'[4]PETZ E ZEEDOG'!$B:$R,17,0),"")</f>
        <v/>
      </c>
      <c r="Q793" t="str">
        <f>IFERROR(VLOOKUP(Filiais_Petz4[[#This Row],[FILIAL]],'[4]PETZ E ZEEDOG'!$B:$C,2,0),"")</f>
        <v/>
      </c>
    </row>
    <row r="794" spans="1:17" ht="14.45" hidden="1" customHeight="1" x14ac:dyDescent="0.25">
      <c r="A794" t="s">
        <v>847</v>
      </c>
      <c r="B794" t="str">
        <f>IFERROR(VLOOKUP(Filiais_Petz4[[#This Row],[FILIAL]],'[4]PETZ E ZEEDOG'!$B:$D,3,0),"")</f>
        <v/>
      </c>
      <c r="C794" t="str">
        <f>IFERROR(VLOOKUP(Filiais_Petz4[[#This Row],[FILIAL]],'[4]PETZ E ZEEDOG'!$B:$E,4,0),"")</f>
        <v/>
      </c>
      <c r="D794" t="str">
        <f>IFERROR(VLOOKUP(Filiais_Petz4[[#This Row],[FILIAL]],'[4]PETZ E ZEEDOG'!$B:$F,5,0),"")</f>
        <v/>
      </c>
      <c r="E794" t="str">
        <f>IFERROR(VLOOKUP(Filiais_Petz4[[#This Row],[FILIAL]],'[4]PETZ E ZEEDOG'!$B:$G,6,0),"")</f>
        <v/>
      </c>
      <c r="F794" s="1">
        <f>IFERROR(VLOOKUP(Filiais_Petz4[[#This Row],[FILIAL]],'[4]PETZ E ZEEDOG'!$B:$H,7,0),"")</f>
        <v>0</v>
      </c>
      <c r="G794" t="str">
        <f>IFERROR(VLOOKUP(Filiais_Petz4[[#This Row],[FILIAL]],'[4]PETZ E ZEEDOG'!$B$2:$R$1103,8,0),"")</f>
        <v/>
      </c>
      <c r="H794" t="str">
        <f>IFERROR(VLOOKUP(Filiais_Petz4[[#This Row],[FILIAL]],'[4]PETZ E ZEEDOG'!$B:$J,9,0),"")</f>
        <v/>
      </c>
      <c r="I794" t="str">
        <f>IFERROR(VLOOKUP(Filiais_Petz4[[#This Row],[FILIAL]],'[4]PETZ E ZEEDOG'!$B:$K,10,0),"")</f>
        <v/>
      </c>
      <c r="J794">
        <f>IFERROR(VLOOKUP(Filiais_Petz4[[#This Row],[FILIAL]],'[4]PETZ E ZEEDOG'!$B$2:$R$1103,11,0),"")</f>
        <v>0</v>
      </c>
      <c r="K794" s="89" t="str">
        <f>IFERROR(VLOOKUP(Filiais_Petz4[[#This Row],[FILIAL]],'[4]PETZ E ZEEDOG'!$B:$M,12,0),"")</f>
        <v/>
      </c>
      <c r="L794" t="str">
        <f>IFERROR(VLOOKUP(Filiais_Petz4[[#This Row],[FILIAL]],'[4]PETZ E ZEEDOG'!$B:$N,13,0),"")</f>
        <v/>
      </c>
      <c r="M794" t="str">
        <f>IFERROR(VLOOKUP(Filiais_Petz4[[#This Row],[FILIAL]],'[4]PETZ E ZEEDOG'!$B:$O,14,0),"")</f>
        <v/>
      </c>
      <c r="N794" t="str">
        <f>IFERROR(VLOOKUP(Filiais_Petz4[[#This Row],[FILIAL]],'[4]PETZ E ZEEDOG'!$B:$P,15,0),"")</f>
        <v>N</v>
      </c>
      <c r="O794" t="str">
        <f>IFERROR(VLOOKUP(Filiais_Petz4[[#This Row],[FILIAL]],'[4]PETZ E ZEEDOG'!$B:$Q,16,0),"")</f>
        <v/>
      </c>
      <c r="P794" t="str">
        <f>IFERROR(VLOOKUP(Filiais_Petz4[[#This Row],[FILIAL]],'[4]PETZ E ZEEDOG'!$B:$R,17,0),"")</f>
        <v/>
      </c>
      <c r="Q794" t="str">
        <f>IFERROR(VLOOKUP(Filiais_Petz4[[#This Row],[FILIAL]],'[4]PETZ E ZEEDOG'!$B:$C,2,0),"")</f>
        <v/>
      </c>
    </row>
    <row r="795" spans="1:17" ht="14.45" hidden="1" customHeight="1" x14ac:dyDescent="0.25">
      <c r="A795" t="s">
        <v>848</v>
      </c>
      <c r="B795" t="str">
        <f>IFERROR(VLOOKUP(Filiais_Petz4[[#This Row],[FILIAL]],'[4]PETZ E ZEEDOG'!$B:$D,3,0),"")</f>
        <v/>
      </c>
      <c r="C795" t="str">
        <f>IFERROR(VLOOKUP(Filiais_Petz4[[#This Row],[FILIAL]],'[4]PETZ E ZEEDOG'!$B:$E,4,0),"")</f>
        <v/>
      </c>
      <c r="D795" t="str">
        <f>IFERROR(VLOOKUP(Filiais_Petz4[[#This Row],[FILIAL]],'[4]PETZ E ZEEDOG'!$B:$F,5,0),"")</f>
        <v/>
      </c>
      <c r="E795" t="str">
        <f>IFERROR(VLOOKUP(Filiais_Petz4[[#This Row],[FILIAL]],'[4]PETZ E ZEEDOG'!$B:$G,6,0),"")</f>
        <v/>
      </c>
      <c r="F795" s="1">
        <f>IFERROR(VLOOKUP(Filiais_Petz4[[#This Row],[FILIAL]],'[4]PETZ E ZEEDOG'!$B:$H,7,0),"")</f>
        <v>0</v>
      </c>
      <c r="G795" t="str">
        <f>IFERROR(VLOOKUP(Filiais_Petz4[[#This Row],[FILIAL]],'[4]PETZ E ZEEDOG'!$B$2:$R$1103,8,0),"")</f>
        <v/>
      </c>
      <c r="H795" t="str">
        <f>IFERROR(VLOOKUP(Filiais_Petz4[[#This Row],[FILIAL]],'[4]PETZ E ZEEDOG'!$B:$J,9,0),"")</f>
        <v/>
      </c>
      <c r="I795" t="str">
        <f>IFERROR(VLOOKUP(Filiais_Petz4[[#This Row],[FILIAL]],'[4]PETZ E ZEEDOG'!$B:$K,10,0),"")</f>
        <v/>
      </c>
      <c r="J795">
        <f>IFERROR(VLOOKUP(Filiais_Petz4[[#This Row],[FILIAL]],'[4]PETZ E ZEEDOG'!$B$2:$R$1103,11,0),"")</f>
        <v>0</v>
      </c>
      <c r="K795" s="89" t="str">
        <f>IFERROR(VLOOKUP(Filiais_Petz4[[#This Row],[FILIAL]],'[4]PETZ E ZEEDOG'!$B:$M,12,0),"")</f>
        <v/>
      </c>
      <c r="L795" t="str">
        <f>IFERROR(VLOOKUP(Filiais_Petz4[[#This Row],[FILIAL]],'[4]PETZ E ZEEDOG'!$B:$N,13,0),"")</f>
        <v/>
      </c>
      <c r="M795" t="str">
        <f>IFERROR(VLOOKUP(Filiais_Petz4[[#This Row],[FILIAL]],'[4]PETZ E ZEEDOG'!$B:$O,14,0),"")</f>
        <v/>
      </c>
      <c r="N795" t="str">
        <f>IFERROR(VLOOKUP(Filiais_Petz4[[#This Row],[FILIAL]],'[4]PETZ E ZEEDOG'!$B:$P,15,0),"")</f>
        <v>N</v>
      </c>
      <c r="O795" t="str">
        <f>IFERROR(VLOOKUP(Filiais_Petz4[[#This Row],[FILIAL]],'[4]PETZ E ZEEDOG'!$B:$Q,16,0),"")</f>
        <v/>
      </c>
      <c r="P795" t="str">
        <f>IFERROR(VLOOKUP(Filiais_Petz4[[#This Row],[FILIAL]],'[4]PETZ E ZEEDOG'!$B:$R,17,0),"")</f>
        <v/>
      </c>
      <c r="Q795" t="str">
        <f>IFERROR(VLOOKUP(Filiais_Petz4[[#This Row],[FILIAL]],'[4]PETZ E ZEEDOG'!$B:$C,2,0),"")</f>
        <v/>
      </c>
    </row>
    <row r="796" spans="1:17" ht="14.45" hidden="1" customHeight="1" x14ac:dyDescent="0.25">
      <c r="A796" t="s">
        <v>849</v>
      </c>
      <c r="B796" t="str">
        <f>IFERROR(VLOOKUP(Filiais_Petz4[[#This Row],[FILIAL]],'[4]PETZ E ZEEDOG'!$B:$D,3,0),"")</f>
        <v/>
      </c>
      <c r="C796" t="str">
        <f>IFERROR(VLOOKUP(Filiais_Petz4[[#This Row],[FILIAL]],'[4]PETZ E ZEEDOG'!$B:$E,4,0),"")</f>
        <v/>
      </c>
      <c r="D796" t="str">
        <f>IFERROR(VLOOKUP(Filiais_Petz4[[#This Row],[FILIAL]],'[4]PETZ E ZEEDOG'!$B:$F,5,0),"")</f>
        <v/>
      </c>
      <c r="E796" t="str">
        <f>IFERROR(VLOOKUP(Filiais_Petz4[[#This Row],[FILIAL]],'[4]PETZ E ZEEDOG'!$B:$G,6,0),"")</f>
        <v/>
      </c>
      <c r="F796" s="1">
        <f>IFERROR(VLOOKUP(Filiais_Petz4[[#This Row],[FILIAL]],'[4]PETZ E ZEEDOG'!$B:$H,7,0),"")</f>
        <v>0</v>
      </c>
      <c r="G796" t="str">
        <f>IFERROR(VLOOKUP(Filiais_Petz4[[#This Row],[FILIAL]],'[4]PETZ E ZEEDOG'!$B$2:$R$1103,8,0),"")</f>
        <v/>
      </c>
      <c r="H796" t="str">
        <f>IFERROR(VLOOKUP(Filiais_Petz4[[#This Row],[FILIAL]],'[4]PETZ E ZEEDOG'!$B:$J,9,0),"")</f>
        <v/>
      </c>
      <c r="I796" t="str">
        <f>IFERROR(VLOOKUP(Filiais_Petz4[[#This Row],[FILIAL]],'[4]PETZ E ZEEDOG'!$B:$K,10,0),"")</f>
        <v/>
      </c>
      <c r="J796">
        <f>IFERROR(VLOOKUP(Filiais_Petz4[[#This Row],[FILIAL]],'[4]PETZ E ZEEDOG'!$B$2:$R$1103,11,0),"")</f>
        <v>0</v>
      </c>
      <c r="K796" s="89" t="str">
        <f>IFERROR(VLOOKUP(Filiais_Petz4[[#This Row],[FILIAL]],'[4]PETZ E ZEEDOG'!$B:$M,12,0),"")</f>
        <v/>
      </c>
      <c r="L796" t="str">
        <f>IFERROR(VLOOKUP(Filiais_Petz4[[#This Row],[FILIAL]],'[4]PETZ E ZEEDOG'!$B:$N,13,0),"")</f>
        <v/>
      </c>
      <c r="M796" t="str">
        <f>IFERROR(VLOOKUP(Filiais_Petz4[[#This Row],[FILIAL]],'[4]PETZ E ZEEDOG'!$B:$O,14,0),"")</f>
        <v/>
      </c>
      <c r="N796" t="str">
        <f>IFERROR(VLOOKUP(Filiais_Petz4[[#This Row],[FILIAL]],'[4]PETZ E ZEEDOG'!$B:$P,15,0),"")</f>
        <v>N</v>
      </c>
      <c r="O796" t="str">
        <f>IFERROR(VLOOKUP(Filiais_Petz4[[#This Row],[FILIAL]],'[4]PETZ E ZEEDOG'!$B:$Q,16,0),"")</f>
        <v/>
      </c>
      <c r="P796" t="str">
        <f>IFERROR(VLOOKUP(Filiais_Petz4[[#This Row],[FILIAL]],'[4]PETZ E ZEEDOG'!$B:$R,17,0),"")</f>
        <v/>
      </c>
      <c r="Q796" t="str">
        <f>IFERROR(VLOOKUP(Filiais_Petz4[[#This Row],[FILIAL]],'[4]PETZ E ZEEDOG'!$B:$C,2,0),"")</f>
        <v/>
      </c>
    </row>
    <row r="797" spans="1:17" ht="14.45" hidden="1" customHeight="1" x14ac:dyDescent="0.25">
      <c r="A797" t="s">
        <v>850</v>
      </c>
      <c r="B797" t="str">
        <f>IFERROR(VLOOKUP(Filiais_Petz4[[#This Row],[FILIAL]],'[4]PETZ E ZEEDOG'!$B:$D,3,0),"")</f>
        <v/>
      </c>
      <c r="C797" t="str">
        <f>IFERROR(VLOOKUP(Filiais_Petz4[[#This Row],[FILIAL]],'[4]PETZ E ZEEDOG'!$B:$E,4,0),"")</f>
        <v/>
      </c>
      <c r="D797" t="str">
        <f>IFERROR(VLOOKUP(Filiais_Petz4[[#This Row],[FILIAL]],'[4]PETZ E ZEEDOG'!$B:$F,5,0),"")</f>
        <v/>
      </c>
      <c r="E797" t="str">
        <f>IFERROR(VLOOKUP(Filiais_Petz4[[#This Row],[FILIAL]],'[4]PETZ E ZEEDOG'!$B:$G,6,0),"")</f>
        <v/>
      </c>
      <c r="F797" s="1">
        <f>IFERROR(VLOOKUP(Filiais_Petz4[[#This Row],[FILIAL]],'[4]PETZ E ZEEDOG'!$B:$H,7,0),"")</f>
        <v>0</v>
      </c>
      <c r="G797" t="str">
        <f>IFERROR(VLOOKUP(Filiais_Petz4[[#This Row],[FILIAL]],'[4]PETZ E ZEEDOG'!$B$2:$R$1103,8,0),"")</f>
        <v/>
      </c>
      <c r="H797" t="str">
        <f>IFERROR(VLOOKUP(Filiais_Petz4[[#This Row],[FILIAL]],'[4]PETZ E ZEEDOG'!$B:$J,9,0),"")</f>
        <v/>
      </c>
      <c r="I797" t="str">
        <f>IFERROR(VLOOKUP(Filiais_Petz4[[#This Row],[FILIAL]],'[4]PETZ E ZEEDOG'!$B:$K,10,0),"")</f>
        <v/>
      </c>
      <c r="J797">
        <f>IFERROR(VLOOKUP(Filiais_Petz4[[#This Row],[FILIAL]],'[4]PETZ E ZEEDOG'!$B$2:$R$1103,11,0),"")</f>
        <v>0</v>
      </c>
      <c r="K797" s="89" t="str">
        <f>IFERROR(VLOOKUP(Filiais_Petz4[[#This Row],[FILIAL]],'[4]PETZ E ZEEDOG'!$B:$M,12,0),"")</f>
        <v/>
      </c>
      <c r="L797" t="str">
        <f>IFERROR(VLOOKUP(Filiais_Petz4[[#This Row],[FILIAL]],'[4]PETZ E ZEEDOG'!$B:$N,13,0),"")</f>
        <v/>
      </c>
      <c r="M797" t="str">
        <f>IFERROR(VLOOKUP(Filiais_Petz4[[#This Row],[FILIAL]],'[4]PETZ E ZEEDOG'!$B:$O,14,0),"")</f>
        <v/>
      </c>
      <c r="N797" t="str">
        <f>IFERROR(VLOOKUP(Filiais_Petz4[[#This Row],[FILIAL]],'[4]PETZ E ZEEDOG'!$B:$P,15,0),"")</f>
        <v>N</v>
      </c>
      <c r="O797" t="str">
        <f>IFERROR(VLOOKUP(Filiais_Petz4[[#This Row],[FILIAL]],'[4]PETZ E ZEEDOG'!$B:$Q,16,0),"")</f>
        <v/>
      </c>
      <c r="P797" t="str">
        <f>IFERROR(VLOOKUP(Filiais_Petz4[[#This Row],[FILIAL]],'[4]PETZ E ZEEDOG'!$B:$R,17,0),"")</f>
        <v/>
      </c>
      <c r="Q797" t="str">
        <f>IFERROR(VLOOKUP(Filiais_Petz4[[#This Row],[FILIAL]],'[4]PETZ E ZEEDOG'!$B:$C,2,0),"")</f>
        <v/>
      </c>
    </row>
    <row r="798" spans="1:17" ht="14.45" hidden="1" customHeight="1" x14ac:dyDescent="0.25">
      <c r="A798" t="s">
        <v>851</v>
      </c>
      <c r="B798" t="str">
        <f>IFERROR(VLOOKUP(Filiais_Petz4[[#This Row],[FILIAL]],'[4]PETZ E ZEEDOG'!$B:$D,3,0),"")</f>
        <v/>
      </c>
      <c r="C798" t="str">
        <f>IFERROR(VLOOKUP(Filiais_Petz4[[#This Row],[FILIAL]],'[4]PETZ E ZEEDOG'!$B:$E,4,0),"")</f>
        <v/>
      </c>
      <c r="D798" t="str">
        <f>IFERROR(VLOOKUP(Filiais_Petz4[[#This Row],[FILIAL]],'[4]PETZ E ZEEDOG'!$B:$F,5,0),"")</f>
        <v/>
      </c>
      <c r="E798" t="str">
        <f>IFERROR(VLOOKUP(Filiais_Petz4[[#This Row],[FILIAL]],'[4]PETZ E ZEEDOG'!$B:$G,6,0),"")</f>
        <v/>
      </c>
      <c r="F798" s="1">
        <f>IFERROR(VLOOKUP(Filiais_Petz4[[#This Row],[FILIAL]],'[4]PETZ E ZEEDOG'!$B:$H,7,0),"")</f>
        <v>0</v>
      </c>
      <c r="G798" t="str">
        <f>IFERROR(VLOOKUP(Filiais_Petz4[[#This Row],[FILIAL]],'[4]PETZ E ZEEDOG'!$B$2:$R$1103,8,0),"")</f>
        <v/>
      </c>
      <c r="H798" t="str">
        <f>IFERROR(VLOOKUP(Filiais_Petz4[[#This Row],[FILIAL]],'[4]PETZ E ZEEDOG'!$B:$J,9,0),"")</f>
        <v/>
      </c>
      <c r="I798" t="str">
        <f>IFERROR(VLOOKUP(Filiais_Petz4[[#This Row],[FILIAL]],'[4]PETZ E ZEEDOG'!$B:$K,10,0),"")</f>
        <v/>
      </c>
      <c r="J798">
        <f>IFERROR(VLOOKUP(Filiais_Petz4[[#This Row],[FILIAL]],'[4]PETZ E ZEEDOG'!$B$2:$R$1103,11,0),"")</f>
        <v>0</v>
      </c>
      <c r="K798" s="89" t="str">
        <f>IFERROR(VLOOKUP(Filiais_Petz4[[#This Row],[FILIAL]],'[4]PETZ E ZEEDOG'!$B:$M,12,0),"")</f>
        <v/>
      </c>
      <c r="L798" t="str">
        <f>IFERROR(VLOOKUP(Filiais_Petz4[[#This Row],[FILIAL]],'[4]PETZ E ZEEDOG'!$B:$N,13,0),"")</f>
        <v/>
      </c>
      <c r="M798" t="str">
        <f>IFERROR(VLOOKUP(Filiais_Petz4[[#This Row],[FILIAL]],'[4]PETZ E ZEEDOG'!$B:$O,14,0),"")</f>
        <v/>
      </c>
      <c r="N798" t="str">
        <f>IFERROR(VLOOKUP(Filiais_Petz4[[#This Row],[FILIAL]],'[4]PETZ E ZEEDOG'!$B:$P,15,0),"")</f>
        <v>N</v>
      </c>
      <c r="O798" t="str">
        <f>IFERROR(VLOOKUP(Filiais_Petz4[[#This Row],[FILIAL]],'[4]PETZ E ZEEDOG'!$B:$Q,16,0),"")</f>
        <v/>
      </c>
      <c r="P798" t="str">
        <f>IFERROR(VLOOKUP(Filiais_Petz4[[#This Row],[FILIAL]],'[4]PETZ E ZEEDOG'!$B:$R,17,0),"")</f>
        <v/>
      </c>
      <c r="Q798" t="str">
        <f>IFERROR(VLOOKUP(Filiais_Petz4[[#This Row],[FILIAL]],'[4]PETZ E ZEEDOG'!$B:$C,2,0),"")</f>
        <v/>
      </c>
    </row>
    <row r="799" spans="1:17" ht="14.45" hidden="1" customHeight="1" x14ac:dyDescent="0.25">
      <c r="A799" t="s">
        <v>852</v>
      </c>
      <c r="B799" t="str">
        <f>IFERROR(VLOOKUP(Filiais_Petz4[[#This Row],[FILIAL]],'[4]PETZ E ZEEDOG'!$B:$D,3,0),"")</f>
        <v/>
      </c>
      <c r="C799" t="str">
        <f>IFERROR(VLOOKUP(Filiais_Petz4[[#This Row],[FILIAL]],'[4]PETZ E ZEEDOG'!$B:$E,4,0),"")</f>
        <v/>
      </c>
      <c r="D799" t="str">
        <f>IFERROR(VLOOKUP(Filiais_Petz4[[#This Row],[FILIAL]],'[4]PETZ E ZEEDOG'!$B:$F,5,0),"")</f>
        <v/>
      </c>
      <c r="E799" t="str">
        <f>IFERROR(VLOOKUP(Filiais_Petz4[[#This Row],[FILIAL]],'[4]PETZ E ZEEDOG'!$B:$G,6,0),"")</f>
        <v/>
      </c>
      <c r="F799" s="1">
        <f>IFERROR(VLOOKUP(Filiais_Petz4[[#This Row],[FILIAL]],'[4]PETZ E ZEEDOG'!$B:$H,7,0),"")</f>
        <v>0</v>
      </c>
      <c r="G799" t="str">
        <f>IFERROR(VLOOKUP(Filiais_Petz4[[#This Row],[FILIAL]],'[4]PETZ E ZEEDOG'!$B$2:$R$1103,8,0),"")</f>
        <v/>
      </c>
      <c r="H799" t="str">
        <f>IFERROR(VLOOKUP(Filiais_Petz4[[#This Row],[FILIAL]],'[4]PETZ E ZEEDOG'!$B:$J,9,0),"")</f>
        <v/>
      </c>
      <c r="I799" t="str">
        <f>IFERROR(VLOOKUP(Filiais_Petz4[[#This Row],[FILIAL]],'[4]PETZ E ZEEDOG'!$B:$K,10,0),"")</f>
        <v/>
      </c>
      <c r="J799">
        <f>IFERROR(VLOOKUP(Filiais_Petz4[[#This Row],[FILIAL]],'[4]PETZ E ZEEDOG'!$B$2:$R$1103,11,0),"")</f>
        <v>0</v>
      </c>
      <c r="K799" s="89" t="str">
        <f>IFERROR(VLOOKUP(Filiais_Petz4[[#This Row],[FILIAL]],'[4]PETZ E ZEEDOG'!$B:$M,12,0),"")</f>
        <v/>
      </c>
      <c r="L799" t="str">
        <f>IFERROR(VLOOKUP(Filiais_Petz4[[#This Row],[FILIAL]],'[4]PETZ E ZEEDOG'!$B:$N,13,0),"")</f>
        <v/>
      </c>
      <c r="M799" t="str">
        <f>IFERROR(VLOOKUP(Filiais_Petz4[[#This Row],[FILIAL]],'[4]PETZ E ZEEDOG'!$B:$O,14,0),"")</f>
        <v/>
      </c>
      <c r="N799" t="str">
        <f>IFERROR(VLOOKUP(Filiais_Petz4[[#This Row],[FILIAL]],'[4]PETZ E ZEEDOG'!$B:$P,15,0),"")</f>
        <v>N</v>
      </c>
      <c r="O799" t="str">
        <f>IFERROR(VLOOKUP(Filiais_Petz4[[#This Row],[FILIAL]],'[4]PETZ E ZEEDOG'!$B:$Q,16,0),"")</f>
        <v/>
      </c>
      <c r="P799" t="str">
        <f>IFERROR(VLOOKUP(Filiais_Petz4[[#This Row],[FILIAL]],'[4]PETZ E ZEEDOG'!$B:$R,17,0),"")</f>
        <v/>
      </c>
      <c r="Q799" t="str">
        <f>IFERROR(VLOOKUP(Filiais_Petz4[[#This Row],[FILIAL]],'[4]PETZ E ZEEDOG'!$B:$C,2,0),"")</f>
        <v/>
      </c>
    </row>
    <row r="800" spans="1:17" ht="14.45" hidden="1" customHeight="1" x14ac:dyDescent="0.25">
      <c r="A800" t="s">
        <v>853</v>
      </c>
      <c r="B800" t="str">
        <f>IFERROR(VLOOKUP(Filiais_Petz4[[#This Row],[FILIAL]],'[4]PETZ E ZEEDOG'!$B:$D,3,0),"")</f>
        <v/>
      </c>
      <c r="C800" t="str">
        <f>IFERROR(VLOOKUP(Filiais_Petz4[[#This Row],[FILIAL]],'[4]PETZ E ZEEDOG'!$B:$E,4,0),"")</f>
        <v/>
      </c>
      <c r="D800" t="str">
        <f>IFERROR(VLOOKUP(Filiais_Petz4[[#This Row],[FILIAL]],'[4]PETZ E ZEEDOG'!$B:$F,5,0),"")</f>
        <v/>
      </c>
      <c r="E800" t="str">
        <f>IFERROR(VLOOKUP(Filiais_Petz4[[#This Row],[FILIAL]],'[4]PETZ E ZEEDOG'!$B:$G,6,0),"")</f>
        <v/>
      </c>
      <c r="F800" s="1">
        <f>IFERROR(VLOOKUP(Filiais_Petz4[[#This Row],[FILIAL]],'[4]PETZ E ZEEDOG'!$B:$H,7,0),"")</f>
        <v>0</v>
      </c>
      <c r="G800" t="str">
        <f>IFERROR(VLOOKUP(Filiais_Petz4[[#This Row],[FILIAL]],'[4]PETZ E ZEEDOG'!$B$2:$R$1103,8,0),"")</f>
        <v/>
      </c>
      <c r="H800" t="str">
        <f>IFERROR(VLOOKUP(Filiais_Petz4[[#This Row],[FILIAL]],'[4]PETZ E ZEEDOG'!$B:$J,9,0),"")</f>
        <v/>
      </c>
      <c r="I800" t="str">
        <f>IFERROR(VLOOKUP(Filiais_Petz4[[#This Row],[FILIAL]],'[4]PETZ E ZEEDOG'!$B:$K,10,0),"")</f>
        <v/>
      </c>
      <c r="J800">
        <f>IFERROR(VLOOKUP(Filiais_Petz4[[#This Row],[FILIAL]],'[4]PETZ E ZEEDOG'!$B$2:$R$1103,11,0),"")</f>
        <v>0</v>
      </c>
      <c r="K800" s="89" t="str">
        <f>IFERROR(VLOOKUP(Filiais_Petz4[[#This Row],[FILIAL]],'[4]PETZ E ZEEDOG'!$B:$M,12,0),"")</f>
        <v/>
      </c>
      <c r="L800" t="str">
        <f>IFERROR(VLOOKUP(Filiais_Petz4[[#This Row],[FILIAL]],'[4]PETZ E ZEEDOG'!$B:$N,13,0),"")</f>
        <v/>
      </c>
      <c r="M800" t="str">
        <f>IFERROR(VLOOKUP(Filiais_Petz4[[#This Row],[FILIAL]],'[4]PETZ E ZEEDOG'!$B:$O,14,0),"")</f>
        <v/>
      </c>
      <c r="N800" t="str">
        <f>IFERROR(VLOOKUP(Filiais_Petz4[[#This Row],[FILIAL]],'[4]PETZ E ZEEDOG'!$B:$P,15,0),"")</f>
        <v>N</v>
      </c>
      <c r="O800" t="str">
        <f>IFERROR(VLOOKUP(Filiais_Petz4[[#This Row],[FILIAL]],'[4]PETZ E ZEEDOG'!$B:$Q,16,0),"")</f>
        <v/>
      </c>
      <c r="P800" t="str">
        <f>IFERROR(VLOOKUP(Filiais_Petz4[[#This Row],[FILIAL]],'[4]PETZ E ZEEDOG'!$B:$R,17,0),"")</f>
        <v/>
      </c>
      <c r="Q800" t="str">
        <f>IFERROR(VLOOKUP(Filiais_Petz4[[#This Row],[FILIAL]],'[4]PETZ E ZEEDOG'!$B:$C,2,0),"")</f>
        <v/>
      </c>
    </row>
    <row r="801" spans="1:17" ht="14.45" hidden="1" customHeight="1" x14ac:dyDescent="0.25">
      <c r="A801" t="s">
        <v>854</v>
      </c>
      <c r="B801" t="str">
        <f>IFERROR(VLOOKUP(Filiais_Petz4[[#This Row],[FILIAL]],'[4]PETZ E ZEEDOG'!$B:$D,3,0),"")</f>
        <v/>
      </c>
      <c r="C801" t="str">
        <f>IFERROR(VLOOKUP(Filiais_Petz4[[#This Row],[FILIAL]],'[4]PETZ E ZEEDOG'!$B:$E,4,0),"")</f>
        <v/>
      </c>
      <c r="D801" t="str">
        <f>IFERROR(VLOOKUP(Filiais_Petz4[[#This Row],[FILIAL]],'[4]PETZ E ZEEDOG'!$B:$F,5,0),"")</f>
        <v/>
      </c>
      <c r="E801" t="str">
        <f>IFERROR(VLOOKUP(Filiais_Petz4[[#This Row],[FILIAL]],'[4]PETZ E ZEEDOG'!$B:$G,6,0),"")</f>
        <v/>
      </c>
      <c r="F801" s="1">
        <f>IFERROR(VLOOKUP(Filiais_Petz4[[#This Row],[FILIAL]],'[4]PETZ E ZEEDOG'!$B:$H,7,0),"")</f>
        <v>0</v>
      </c>
      <c r="G801" t="str">
        <f>IFERROR(VLOOKUP(Filiais_Petz4[[#This Row],[FILIAL]],'[4]PETZ E ZEEDOG'!$B$2:$R$1103,8,0),"")</f>
        <v/>
      </c>
      <c r="H801" t="str">
        <f>IFERROR(VLOOKUP(Filiais_Petz4[[#This Row],[FILIAL]],'[4]PETZ E ZEEDOG'!$B:$J,9,0),"")</f>
        <v/>
      </c>
      <c r="I801" t="str">
        <f>IFERROR(VLOOKUP(Filiais_Petz4[[#This Row],[FILIAL]],'[4]PETZ E ZEEDOG'!$B:$K,10,0),"")</f>
        <v/>
      </c>
      <c r="J801">
        <f>IFERROR(VLOOKUP(Filiais_Petz4[[#This Row],[FILIAL]],'[4]PETZ E ZEEDOG'!$B$2:$R$1103,11,0),"")</f>
        <v>0</v>
      </c>
      <c r="K801" s="89" t="str">
        <f>IFERROR(VLOOKUP(Filiais_Petz4[[#This Row],[FILIAL]],'[4]PETZ E ZEEDOG'!$B:$M,12,0),"")</f>
        <v/>
      </c>
      <c r="L801" t="str">
        <f>IFERROR(VLOOKUP(Filiais_Petz4[[#This Row],[FILIAL]],'[4]PETZ E ZEEDOG'!$B:$N,13,0),"")</f>
        <v/>
      </c>
      <c r="M801" t="str">
        <f>IFERROR(VLOOKUP(Filiais_Petz4[[#This Row],[FILIAL]],'[4]PETZ E ZEEDOG'!$B:$O,14,0),"")</f>
        <v/>
      </c>
      <c r="N801" t="str">
        <f>IFERROR(VLOOKUP(Filiais_Petz4[[#This Row],[FILIAL]],'[4]PETZ E ZEEDOG'!$B:$P,15,0),"")</f>
        <v>N</v>
      </c>
      <c r="O801" t="str">
        <f>IFERROR(VLOOKUP(Filiais_Petz4[[#This Row],[FILIAL]],'[4]PETZ E ZEEDOG'!$B:$Q,16,0),"")</f>
        <v/>
      </c>
      <c r="P801" t="str">
        <f>IFERROR(VLOOKUP(Filiais_Petz4[[#This Row],[FILIAL]],'[4]PETZ E ZEEDOG'!$B:$R,17,0),"")</f>
        <v/>
      </c>
      <c r="Q801" t="str">
        <f>IFERROR(VLOOKUP(Filiais_Petz4[[#This Row],[FILIAL]],'[4]PETZ E ZEEDOG'!$B:$C,2,0),"")</f>
        <v/>
      </c>
    </row>
    <row r="802" spans="1:17" ht="14.45" hidden="1" customHeight="1" x14ac:dyDescent="0.25">
      <c r="A802" t="s">
        <v>855</v>
      </c>
      <c r="B802" t="str">
        <f>IFERROR(VLOOKUP(Filiais_Petz4[[#This Row],[FILIAL]],'[4]PETZ E ZEEDOG'!$B:$D,3,0),"")</f>
        <v/>
      </c>
      <c r="C802" t="str">
        <f>IFERROR(VLOOKUP(Filiais_Petz4[[#This Row],[FILIAL]],'[4]PETZ E ZEEDOG'!$B:$E,4,0),"")</f>
        <v/>
      </c>
      <c r="D802" t="str">
        <f>IFERROR(VLOOKUP(Filiais_Petz4[[#This Row],[FILIAL]],'[4]PETZ E ZEEDOG'!$B:$F,5,0),"")</f>
        <v/>
      </c>
      <c r="E802" t="str">
        <f>IFERROR(VLOOKUP(Filiais_Petz4[[#This Row],[FILIAL]],'[4]PETZ E ZEEDOG'!$B:$G,6,0),"")</f>
        <v/>
      </c>
      <c r="F802" s="1">
        <f>IFERROR(VLOOKUP(Filiais_Petz4[[#This Row],[FILIAL]],'[4]PETZ E ZEEDOG'!$B:$H,7,0),"")</f>
        <v>0</v>
      </c>
      <c r="G802" t="str">
        <f>IFERROR(VLOOKUP(Filiais_Petz4[[#This Row],[FILIAL]],'[4]PETZ E ZEEDOG'!$B$2:$R$1103,8,0),"")</f>
        <v/>
      </c>
      <c r="H802" t="str">
        <f>IFERROR(VLOOKUP(Filiais_Petz4[[#This Row],[FILIAL]],'[4]PETZ E ZEEDOG'!$B:$J,9,0),"")</f>
        <v/>
      </c>
      <c r="I802" t="str">
        <f>IFERROR(VLOOKUP(Filiais_Petz4[[#This Row],[FILIAL]],'[4]PETZ E ZEEDOG'!$B:$K,10,0),"")</f>
        <v/>
      </c>
      <c r="J802">
        <f>IFERROR(VLOOKUP(Filiais_Petz4[[#This Row],[FILIAL]],'[4]PETZ E ZEEDOG'!$B$2:$R$1103,11,0),"")</f>
        <v>0</v>
      </c>
      <c r="K802" s="89" t="str">
        <f>IFERROR(VLOOKUP(Filiais_Petz4[[#This Row],[FILIAL]],'[4]PETZ E ZEEDOG'!$B:$M,12,0),"")</f>
        <v/>
      </c>
      <c r="L802" t="str">
        <f>IFERROR(VLOOKUP(Filiais_Petz4[[#This Row],[FILIAL]],'[4]PETZ E ZEEDOG'!$B:$N,13,0),"")</f>
        <v/>
      </c>
      <c r="M802" t="str">
        <f>IFERROR(VLOOKUP(Filiais_Petz4[[#This Row],[FILIAL]],'[4]PETZ E ZEEDOG'!$B:$O,14,0),"")</f>
        <v/>
      </c>
      <c r="N802" t="str">
        <f>IFERROR(VLOOKUP(Filiais_Petz4[[#This Row],[FILIAL]],'[4]PETZ E ZEEDOG'!$B:$P,15,0),"")</f>
        <v>N</v>
      </c>
      <c r="O802" t="str">
        <f>IFERROR(VLOOKUP(Filiais_Petz4[[#This Row],[FILIAL]],'[4]PETZ E ZEEDOG'!$B:$Q,16,0),"")</f>
        <v/>
      </c>
      <c r="P802" t="str">
        <f>IFERROR(VLOOKUP(Filiais_Petz4[[#This Row],[FILIAL]],'[4]PETZ E ZEEDOG'!$B:$R,17,0),"")</f>
        <v/>
      </c>
      <c r="Q802" t="str">
        <f>IFERROR(VLOOKUP(Filiais_Petz4[[#This Row],[FILIAL]],'[4]PETZ E ZEEDOG'!$B:$C,2,0),"")</f>
        <v/>
      </c>
    </row>
    <row r="803" spans="1:17" ht="14.45" hidden="1" customHeight="1" x14ac:dyDescent="0.25">
      <c r="A803" t="s">
        <v>856</v>
      </c>
      <c r="B803" t="str">
        <f>IFERROR(VLOOKUP(Filiais_Petz4[[#This Row],[FILIAL]],'[4]PETZ E ZEEDOG'!$B:$D,3,0),"")</f>
        <v/>
      </c>
      <c r="C803" t="str">
        <f>IFERROR(VLOOKUP(Filiais_Petz4[[#This Row],[FILIAL]],'[4]PETZ E ZEEDOG'!$B:$E,4,0),"")</f>
        <v/>
      </c>
      <c r="D803" t="str">
        <f>IFERROR(VLOOKUP(Filiais_Petz4[[#This Row],[FILIAL]],'[4]PETZ E ZEEDOG'!$B:$F,5,0),"")</f>
        <v/>
      </c>
      <c r="E803" t="str">
        <f>IFERROR(VLOOKUP(Filiais_Petz4[[#This Row],[FILIAL]],'[4]PETZ E ZEEDOG'!$B:$G,6,0),"")</f>
        <v/>
      </c>
      <c r="F803" s="1">
        <f>IFERROR(VLOOKUP(Filiais_Petz4[[#This Row],[FILIAL]],'[4]PETZ E ZEEDOG'!$B:$H,7,0),"")</f>
        <v>0</v>
      </c>
      <c r="G803" t="str">
        <f>IFERROR(VLOOKUP(Filiais_Petz4[[#This Row],[FILIAL]],'[4]PETZ E ZEEDOG'!$B$2:$R$1103,8,0),"")</f>
        <v/>
      </c>
      <c r="H803" t="str">
        <f>IFERROR(VLOOKUP(Filiais_Petz4[[#This Row],[FILIAL]],'[4]PETZ E ZEEDOG'!$B:$J,9,0),"")</f>
        <v/>
      </c>
      <c r="I803" t="str">
        <f>IFERROR(VLOOKUP(Filiais_Petz4[[#This Row],[FILIAL]],'[4]PETZ E ZEEDOG'!$B:$K,10,0),"")</f>
        <v/>
      </c>
      <c r="J803">
        <f>IFERROR(VLOOKUP(Filiais_Petz4[[#This Row],[FILIAL]],'[4]PETZ E ZEEDOG'!$B$2:$R$1103,11,0),"")</f>
        <v>0</v>
      </c>
      <c r="K803" s="89" t="str">
        <f>IFERROR(VLOOKUP(Filiais_Petz4[[#This Row],[FILIAL]],'[4]PETZ E ZEEDOG'!$B:$M,12,0),"")</f>
        <v/>
      </c>
      <c r="L803" t="str">
        <f>IFERROR(VLOOKUP(Filiais_Petz4[[#This Row],[FILIAL]],'[4]PETZ E ZEEDOG'!$B:$N,13,0),"")</f>
        <v/>
      </c>
      <c r="M803" t="str">
        <f>IFERROR(VLOOKUP(Filiais_Petz4[[#This Row],[FILIAL]],'[4]PETZ E ZEEDOG'!$B:$O,14,0),"")</f>
        <v/>
      </c>
      <c r="N803" t="str">
        <f>IFERROR(VLOOKUP(Filiais_Petz4[[#This Row],[FILIAL]],'[4]PETZ E ZEEDOG'!$B:$P,15,0),"")</f>
        <v>N</v>
      </c>
      <c r="O803" t="str">
        <f>IFERROR(VLOOKUP(Filiais_Petz4[[#This Row],[FILIAL]],'[4]PETZ E ZEEDOG'!$B:$Q,16,0),"")</f>
        <v/>
      </c>
      <c r="P803" t="str">
        <f>IFERROR(VLOOKUP(Filiais_Petz4[[#This Row],[FILIAL]],'[4]PETZ E ZEEDOG'!$B:$R,17,0),"")</f>
        <v/>
      </c>
      <c r="Q803" t="str">
        <f>IFERROR(VLOOKUP(Filiais_Petz4[[#This Row],[FILIAL]],'[4]PETZ E ZEEDOG'!$B:$C,2,0),"")</f>
        <v/>
      </c>
    </row>
    <row r="804" spans="1:17" ht="14.45" hidden="1" customHeight="1" x14ac:dyDescent="0.25">
      <c r="A804" t="s">
        <v>857</v>
      </c>
      <c r="B804" t="str">
        <f>IFERROR(VLOOKUP(Filiais_Petz4[[#This Row],[FILIAL]],'[4]PETZ E ZEEDOG'!$B:$D,3,0),"")</f>
        <v/>
      </c>
      <c r="C804" t="str">
        <f>IFERROR(VLOOKUP(Filiais_Petz4[[#This Row],[FILIAL]],'[4]PETZ E ZEEDOG'!$B:$E,4,0),"")</f>
        <v/>
      </c>
      <c r="D804" t="str">
        <f>IFERROR(VLOOKUP(Filiais_Petz4[[#This Row],[FILIAL]],'[4]PETZ E ZEEDOG'!$B:$F,5,0),"")</f>
        <v/>
      </c>
      <c r="E804" t="str">
        <f>IFERROR(VLOOKUP(Filiais_Petz4[[#This Row],[FILIAL]],'[4]PETZ E ZEEDOG'!$B:$G,6,0),"")</f>
        <v/>
      </c>
      <c r="F804" s="1">
        <f>IFERROR(VLOOKUP(Filiais_Petz4[[#This Row],[FILIAL]],'[4]PETZ E ZEEDOG'!$B:$H,7,0),"")</f>
        <v>0</v>
      </c>
      <c r="G804" t="str">
        <f>IFERROR(VLOOKUP(Filiais_Petz4[[#This Row],[FILIAL]],'[4]PETZ E ZEEDOG'!$B$2:$R$1103,8,0),"")</f>
        <v/>
      </c>
      <c r="H804" t="str">
        <f>IFERROR(VLOOKUP(Filiais_Petz4[[#This Row],[FILIAL]],'[4]PETZ E ZEEDOG'!$B:$J,9,0),"")</f>
        <v/>
      </c>
      <c r="I804" t="str">
        <f>IFERROR(VLOOKUP(Filiais_Petz4[[#This Row],[FILIAL]],'[4]PETZ E ZEEDOG'!$B:$K,10,0),"")</f>
        <v/>
      </c>
      <c r="J804">
        <f>IFERROR(VLOOKUP(Filiais_Petz4[[#This Row],[FILIAL]],'[4]PETZ E ZEEDOG'!$B$2:$R$1103,11,0),"")</f>
        <v>0</v>
      </c>
      <c r="K804" s="89" t="str">
        <f>IFERROR(VLOOKUP(Filiais_Petz4[[#This Row],[FILIAL]],'[4]PETZ E ZEEDOG'!$B:$M,12,0),"")</f>
        <v/>
      </c>
      <c r="L804" t="str">
        <f>IFERROR(VLOOKUP(Filiais_Petz4[[#This Row],[FILIAL]],'[4]PETZ E ZEEDOG'!$B:$N,13,0),"")</f>
        <v/>
      </c>
      <c r="M804" t="str">
        <f>IFERROR(VLOOKUP(Filiais_Petz4[[#This Row],[FILIAL]],'[4]PETZ E ZEEDOG'!$B:$O,14,0),"")</f>
        <v/>
      </c>
      <c r="N804" t="str">
        <f>IFERROR(VLOOKUP(Filiais_Petz4[[#This Row],[FILIAL]],'[4]PETZ E ZEEDOG'!$B:$P,15,0),"")</f>
        <v>N</v>
      </c>
      <c r="O804" t="str">
        <f>IFERROR(VLOOKUP(Filiais_Petz4[[#This Row],[FILIAL]],'[4]PETZ E ZEEDOG'!$B:$Q,16,0),"")</f>
        <v/>
      </c>
      <c r="P804" t="str">
        <f>IFERROR(VLOOKUP(Filiais_Petz4[[#This Row],[FILIAL]],'[4]PETZ E ZEEDOG'!$B:$R,17,0),"")</f>
        <v/>
      </c>
      <c r="Q804" t="str">
        <f>IFERROR(VLOOKUP(Filiais_Petz4[[#This Row],[FILIAL]],'[4]PETZ E ZEEDOG'!$B:$C,2,0),"")</f>
        <v/>
      </c>
    </row>
    <row r="805" spans="1:17" ht="14.45" hidden="1" customHeight="1" x14ac:dyDescent="0.25">
      <c r="A805" t="s">
        <v>858</v>
      </c>
      <c r="B805" t="str">
        <f>IFERROR(VLOOKUP(Filiais_Petz4[[#This Row],[FILIAL]],'[4]PETZ E ZEEDOG'!$B:$D,3,0),"")</f>
        <v/>
      </c>
      <c r="C805" t="str">
        <f>IFERROR(VLOOKUP(Filiais_Petz4[[#This Row],[FILIAL]],'[4]PETZ E ZEEDOG'!$B:$E,4,0),"")</f>
        <v/>
      </c>
      <c r="D805" t="str">
        <f>IFERROR(VLOOKUP(Filiais_Petz4[[#This Row],[FILIAL]],'[4]PETZ E ZEEDOG'!$B:$F,5,0),"")</f>
        <v/>
      </c>
      <c r="E805" t="str">
        <f>IFERROR(VLOOKUP(Filiais_Petz4[[#This Row],[FILIAL]],'[4]PETZ E ZEEDOG'!$B:$G,6,0),"")</f>
        <v/>
      </c>
      <c r="F805" s="1">
        <f>IFERROR(VLOOKUP(Filiais_Petz4[[#This Row],[FILIAL]],'[4]PETZ E ZEEDOG'!$B:$H,7,0),"")</f>
        <v>0</v>
      </c>
      <c r="G805" t="str">
        <f>IFERROR(VLOOKUP(Filiais_Petz4[[#This Row],[FILIAL]],'[4]PETZ E ZEEDOG'!$B$2:$R$1103,8,0),"")</f>
        <v/>
      </c>
      <c r="H805" t="str">
        <f>IFERROR(VLOOKUP(Filiais_Petz4[[#This Row],[FILIAL]],'[4]PETZ E ZEEDOG'!$B:$J,9,0),"")</f>
        <v/>
      </c>
      <c r="I805" t="str">
        <f>IFERROR(VLOOKUP(Filiais_Petz4[[#This Row],[FILIAL]],'[4]PETZ E ZEEDOG'!$B:$K,10,0),"")</f>
        <v/>
      </c>
      <c r="J805">
        <f>IFERROR(VLOOKUP(Filiais_Petz4[[#This Row],[FILIAL]],'[4]PETZ E ZEEDOG'!$B$2:$R$1103,11,0),"")</f>
        <v>0</v>
      </c>
      <c r="K805" s="89" t="str">
        <f>IFERROR(VLOOKUP(Filiais_Petz4[[#This Row],[FILIAL]],'[4]PETZ E ZEEDOG'!$B:$M,12,0),"")</f>
        <v/>
      </c>
      <c r="L805" t="str">
        <f>IFERROR(VLOOKUP(Filiais_Petz4[[#This Row],[FILIAL]],'[4]PETZ E ZEEDOG'!$B:$N,13,0),"")</f>
        <v/>
      </c>
      <c r="M805" t="str">
        <f>IFERROR(VLOOKUP(Filiais_Petz4[[#This Row],[FILIAL]],'[4]PETZ E ZEEDOG'!$B:$O,14,0),"")</f>
        <v/>
      </c>
      <c r="N805" t="str">
        <f>IFERROR(VLOOKUP(Filiais_Petz4[[#This Row],[FILIAL]],'[4]PETZ E ZEEDOG'!$B:$P,15,0),"")</f>
        <v>N</v>
      </c>
      <c r="O805" t="str">
        <f>IFERROR(VLOOKUP(Filiais_Petz4[[#This Row],[FILIAL]],'[4]PETZ E ZEEDOG'!$B:$Q,16,0),"")</f>
        <v/>
      </c>
      <c r="P805" t="str">
        <f>IFERROR(VLOOKUP(Filiais_Petz4[[#This Row],[FILIAL]],'[4]PETZ E ZEEDOG'!$B:$R,17,0),"")</f>
        <v/>
      </c>
      <c r="Q805" t="str">
        <f>IFERROR(VLOOKUP(Filiais_Petz4[[#This Row],[FILIAL]],'[4]PETZ E ZEEDOG'!$B:$C,2,0),"")</f>
        <v/>
      </c>
    </row>
    <row r="806" spans="1:17" ht="14.45" hidden="1" customHeight="1" x14ac:dyDescent="0.25">
      <c r="A806" t="s">
        <v>859</v>
      </c>
      <c r="B806" t="str">
        <f>IFERROR(VLOOKUP(Filiais_Petz4[[#This Row],[FILIAL]],'[4]PETZ E ZEEDOG'!$B:$D,3,0),"")</f>
        <v/>
      </c>
      <c r="C806" t="str">
        <f>IFERROR(VLOOKUP(Filiais_Petz4[[#This Row],[FILIAL]],'[4]PETZ E ZEEDOG'!$B:$E,4,0),"")</f>
        <v/>
      </c>
      <c r="D806" t="str">
        <f>IFERROR(VLOOKUP(Filiais_Petz4[[#This Row],[FILIAL]],'[4]PETZ E ZEEDOG'!$B:$F,5,0),"")</f>
        <v/>
      </c>
      <c r="E806" t="str">
        <f>IFERROR(VLOOKUP(Filiais_Petz4[[#This Row],[FILIAL]],'[4]PETZ E ZEEDOG'!$B:$G,6,0),"")</f>
        <v/>
      </c>
      <c r="F806" s="1">
        <f>IFERROR(VLOOKUP(Filiais_Petz4[[#This Row],[FILIAL]],'[4]PETZ E ZEEDOG'!$B:$H,7,0),"")</f>
        <v>0</v>
      </c>
      <c r="G806" t="str">
        <f>IFERROR(VLOOKUP(Filiais_Petz4[[#This Row],[FILIAL]],'[4]PETZ E ZEEDOG'!$B$2:$R$1103,8,0),"")</f>
        <v/>
      </c>
      <c r="H806" t="str">
        <f>IFERROR(VLOOKUP(Filiais_Petz4[[#This Row],[FILIAL]],'[4]PETZ E ZEEDOG'!$B:$J,9,0),"")</f>
        <v/>
      </c>
      <c r="I806" t="str">
        <f>IFERROR(VLOOKUP(Filiais_Petz4[[#This Row],[FILIAL]],'[4]PETZ E ZEEDOG'!$B:$K,10,0),"")</f>
        <v/>
      </c>
      <c r="J806">
        <f>IFERROR(VLOOKUP(Filiais_Petz4[[#This Row],[FILIAL]],'[4]PETZ E ZEEDOG'!$B$2:$R$1103,11,0),"")</f>
        <v>0</v>
      </c>
      <c r="K806" s="89" t="str">
        <f>IFERROR(VLOOKUP(Filiais_Petz4[[#This Row],[FILIAL]],'[4]PETZ E ZEEDOG'!$B:$M,12,0),"")</f>
        <v/>
      </c>
      <c r="L806" t="str">
        <f>IFERROR(VLOOKUP(Filiais_Petz4[[#This Row],[FILIAL]],'[4]PETZ E ZEEDOG'!$B:$N,13,0),"")</f>
        <v/>
      </c>
      <c r="M806" t="str">
        <f>IFERROR(VLOOKUP(Filiais_Petz4[[#This Row],[FILIAL]],'[4]PETZ E ZEEDOG'!$B:$O,14,0),"")</f>
        <v/>
      </c>
      <c r="N806" t="str">
        <f>IFERROR(VLOOKUP(Filiais_Petz4[[#This Row],[FILIAL]],'[4]PETZ E ZEEDOG'!$B:$P,15,0),"")</f>
        <v>N</v>
      </c>
      <c r="O806" t="str">
        <f>IFERROR(VLOOKUP(Filiais_Petz4[[#This Row],[FILIAL]],'[4]PETZ E ZEEDOG'!$B:$Q,16,0),"")</f>
        <v/>
      </c>
      <c r="P806" t="str">
        <f>IFERROR(VLOOKUP(Filiais_Petz4[[#This Row],[FILIAL]],'[4]PETZ E ZEEDOG'!$B:$R,17,0),"")</f>
        <v/>
      </c>
      <c r="Q806" t="str">
        <f>IFERROR(VLOOKUP(Filiais_Petz4[[#This Row],[FILIAL]],'[4]PETZ E ZEEDOG'!$B:$C,2,0),"")</f>
        <v/>
      </c>
    </row>
    <row r="807" spans="1:17" ht="14.45" hidden="1" customHeight="1" x14ac:dyDescent="0.25">
      <c r="A807" t="s">
        <v>860</v>
      </c>
      <c r="B807" t="str">
        <f>IFERROR(VLOOKUP(Filiais_Petz4[[#This Row],[FILIAL]],'[4]PETZ E ZEEDOG'!$B:$D,3,0),"")</f>
        <v/>
      </c>
      <c r="C807" t="str">
        <f>IFERROR(VLOOKUP(Filiais_Petz4[[#This Row],[FILIAL]],'[4]PETZ E ZEEDOG'!$B:$E,4,0),"")</f>
        <v/>
      </c>
      <c r="D807" t="str">
        <f>IFERROR(VLOOKUP(Filiais_Petz4[[#This Row],[FILIAL]],'[4]PETZ E ZEEDOG'!$B:$F,5,0),"")</f>
        <v/>
      </c>
      <c r="E807" t="str">
        <f>IFERROR(VLOOKUP(Filiais_Petz4[[#This Row],[FILIAL]],'[4]PETZ E ZEEDOG'!$B:$G,6,0),"")</f>
        <v/>
      </c>
      <c r="F807" s="1">
        <f>IFERROR(VLOOKUP(Filiais_Petz4[[#This Row],[FILIAL]],'[4]PETZ E ZEEDOG'!$B:$H,7,0),"")</f>
        <v>0</v>
      </c>
      <c r="G807" t="str">
        <f>IFERROR(VLOOKUP(Filiais_Petz4[[#This Row],[FILIAL]],'[4]PETZ E ZEEDOG'!$B$2:$R$1103,8,0),"")</f>
        <v/>
      </c>
      <c r="H807" t="str">
        <f>IFERROR(VLOOKUP(Filiais_Petz4[[#This Row],[FILIAL]],'[4]PETZ E ZEEDOG'!$B:$J,9,0),"")</f>
        <v/>
      </c>
      <c r="I807" t="str">
        <f>IFERROR(VLOOKUP(Filiais_Petz4[[#This Row],[FILIAL]],'[4]PETZ E ZEEDOG'!$B:$K,10,0),"")</f>
        <v/>
      </c>
      <c r="J807">
        <f>IFERROR(VLOOKUP(Filiais_Petz4[[#This Row],[FILIAL]],'[4]PETZ E ZEEDOG'!$B$2:$R$1103,11,0),"")</f>
        <v>0</v>
      </c>
      <c r="K807" s="89" t="str">
        <f>IFERROR(VLOOKUP(Filiais_Petz4[[#This Row],[FILIAL]],'[4]PETZ E ZEEDOG'!$B:$M,12,0),"")</f>
        <v/>
      </c>
      <c r="L807" t="str">
        <f>IFERROR(VLOOKUP(Filiais_Petz4[[#This Row],[FILIAL]],'[4]PETZ E ZEEDOG'!$B:$N,13,0),"")</f>
        <v/>
      </c>
      <c r="M807" t="str">
        <f>IFERROR(VLOOKUP(Filiais_Petz4[[#This Row],[FILIAL]],'[4]PETZ E ZEEDOG'!$B:$O,14,0),"")</f>
        <v/>
      </c>
      <c r="N807" t="str">
        <f>IFERROR(VLOOKUP(Filiais_Petz4[[#This Row],[FILIAL]],'[4]PETZ E ZEEDOG'!$B:$P,15,0),"")</f>
        <v>N</v>
      </c>
      <c r="O807" t="str">
        <f>IFERROR(VLOOKUP(Filiais_Petz4[[#This Row],[FILIAL]],'[4]PETZ E ZEEDOG'!$B:$Q,16,0),"")</f>
        <v/>
      </c>
      <c r="P807" t="str">
        <f>IFERROR(VLOOKUP(Filiais_Petz4[[#This Row],[FILIAL]],'[4]PETZ E ZEEDOG'!$B:$R,17,0),"")</f>
        <v/>
      </c>
      <c r="Q807" t="str">
        <f>IFERROR(VLOOKUP(Filiais_Petz4[[#This Row],[FILIAL]],'[4]PETZ E ZEEDOG'!$B:$C,2,0),"")</f>
        <v/>
      </c>
    </row>
    <row r="808" spans="1:17" ht="14.45" hidden="1" customHeight="1" x14ac:dyDescent="0.25">
      <c r="A808" t="s">
        <v>861</v>
      </c>
      <c r="B808" t="str">
        <f>IFERROR(VLOOKUP(Filiais_Petz4[[#This Row],[FILIAL]],'[4]PETZ E ZEEDOG'!$B:$D,3,0),"")</f>
        <v/>
      </c>
      <c r="C808" t="str">
        <f>IFERROR(VLOOKUP(Filiais_Petz4[[#This Row],[FILIAL]],'[4]PETZ E ZEEDOG'!$B:$E,4,0),"")</f>
        <v/>
      </c>
      <c r="D808" t="str">
        <f>IFERROR(VLOOKUP(Filiais_Petz4[[#This Row],[FILIAL]],'[4]PETZ E ZEEDOG'!$B:$F,5,0),"")</f>
        <v/>
      </c>
      <c r="E808" t="str">
        <f>IFERROR(VLOOKUP(Filiais_Petz4[[#This Row],[FILIAL]],'[4]PETZ E ZEEDOG'!$B:$G,6,0),"")</f>
        <v/>
      </c>
      <c r="F808" s="1">
        <f>IFERROR(VLOOKUP(Filiais_Petz4[[#This Row],[FILIAL]],'[4]PETZ E ZEEDOG'!$B:$H,7,0),"")</f>
        <v>0</v>
      </c>
      <c r="G808" t="str">
        <f>IFERROR(VLOOKUP(Filiais_Petz4[[#This Row],[FILIAL]],'[4]PETZ E ZEEDOG'!$B$2:$R$1103,8,0),"")</f>
        <v/>
      </c>
      <c r="H808" t="str">
        <f>IFERROR(VLOOKUP(Filiais_Petz4[[#This Row],[FILIAL]],'[4]PETZ E ZEEDOG'!$B:$J,9,0),"")</f>
        <v/>
      </c>
      <c r="I808" t="str">
        <f>IFERROR(VLOOKUP(Filiais_Petz4[[#This Row],[FILIAL]],'[4]PETZ E ZEEDOG'!$B:$K,10,0),"")</f>
        <v/>
      </c>
      <c r="J808">
        <f>IFERROR(VLOOKUP(Filiais_Petz4[[#This Row],[FILIAL]],'[4]PETZ E ZEEDOG'!$B$2:$R$1103,11,0),"")</f>
        <v>0</v>
      </c>
      <c r="K808" s="89" t="str">
        <f>IFERROR(VLOOKUP(Filiais_Petz4[[#This Row],[FILIAL]],'[4]PETZ E ZEEDOG'!$B:$M,12,0),"")</f>
        <v/>
      </c>
      <c r="L808" t="str">
        <f>IFERROR(VLOOKUP(Filiais_Petz4[[#This Row],[FILIAL]],'[4]PETZ E ZEEDOG'!$B:$N,13,0),"")</f>
        <v/>
      </c>
      <c r="M808" t="str">
        <f>IFERROR(VLOOKUP(Filiais_Petz4[[#This Row],[FILIAL]],'[4]PETZ E ZEEDOG'!$B:$O,14,0),"")</f>
        <v/>
      </c>
      <c r="N808" t="str">
        <f>IFERROR(VLOOKUP(Filiais_Petz4[[#This Row],[FILIAL]],'[4]PETZ E ZEEDOG'!$B:$P,15,0),"")</f>
        <v>N</v>
      </c>
      <c r="O808" t="str">
        <f>IFERROR(VLOOKUP(Filiais_Petz4[[#This Row],[FILIAL]],'[4]PETZ E ZEEDOG'!$B:$Q,16,0),"")</f>
        <v/>
      </c>
      <c r="P808" t="str">
        <f>IFERROR(VLOOKUP(Filiais_Petz4[[#This Row],[FILIAL]],'[4]PETZ E ZEEDOG'!$B:$R,17,0),"")</f>
        <v/>
      </c>
      <c r="Q808" t="str">
        <f>IFERROR(VLOOKUP(Filiais_Petz4[[#This Row],[FILIAL]],'[4]PETZ E ZEEDOG'!$B:$C,2,0),"")</f>
        <v/>
      </c>
    </row>
    <row r="809" spans="1:17" ht="14.45" hidden="1" customHeight="1" x14ac:dyDescent="0.25">
      <c r="A809" t="s">
        <v>862</v>
      </c>
      <c r="B809" t="str">
        <f>IFERROR(VLOOKUP(Filiais_Petz4[[#This Row],[FILIAL]],'[4]PETZ E ZEEDOG'!$B:$D,3,0),"")</f>
        <v/>
      </c>
      <c r="C809" t="str">
        <f>IFERROR(VLOOKUP(Filiais_Petz4[[#This Row],[FILIAL]],'[4]PETZ E ZEEDOG'!$B:$E,4,0),"")</f>
        <v/>
      </c>
      <c r="D809" t="str">
        <f>IFERROR(VLOOKUP(Filiais_Petz4[[#This Row],[FILIAL]],'[4]PETZ E ZEEDOG'!$B:$F,5,0),"")</f>
        <v/>
      </c>
      <c r="E809" t="str">
        <f>IFERROR(VLOOKUP(Filiais_Petz4[[#This Row],[FILIAL]],'[4]PETZ E ZEEDOG'!$B:$G,6,0),"")</f>
        <v/>
      </c>
      <c r="F809" s="1">
        <f>IFERROR(VLOOKUP(Filiais_Petz4[[#This Row],[FILIAL]],'[4]PETZ E ZEEDOG'!$B:$H,7,0),"")</f>
        <v>0</v>
      </c>
      <c r="G809" t="str">
        <f>IFERROR(VLOOKUP(Filiais_Petz4[[#This Row],[FILIAL]],'[4]PETZ E ZEEDOG'!$B$2:$R$1103,8,0),"")</f>
        <v/>
      </c>
      <c r="H809" t="str">
        <f>IFERROR(VLOOKUP(Filiais_Petz4[[#This Row],[FILIAL]],'[4]PETZ E ZEEDOG'!$B:$J,9,0),"")</f>
        <v/>
      </c>
      <c r="I809" t="str">
        <f>IFERROR(VLOOKUP(Filiais_Petz4[[#This Row],[FILIAL]],'[4]PETZ E ZEEDOG'!$B:$K,10,0),"")</f>
        <v/>
      </c>
      <c r="J809">
        <f>IFERROR(VLOOKUP(Filiais_Petz4[[#This Row],[FILIAL]],'[4]PETZ E ZEEDOG'!$B$2:$R$1103,11,0),"")</f>
        <v>0</v>
      </c>
      <c r="K809" s="89" t="str">
        <f>IFERROR(VLOOKUP(Filiais_Petz4[[#This Row],[FILIAL]],'[4]PETZ E ZEEDOG'!$B:$M,12,0),"")</f>
        <v/>
      </c>
      <c r="L809" t="str">
        <f>IFERROR(VLOOKUP(Filiais_Petz4[[#This Row],[FILIAL]],'[4]PETZ E ZEEDOG'!$B:$N,13,0),"")</f>
        <v/>
      </c>
      <c r="M809" t="str">
        <f>IFERROR(VLOOKUP(Filiais_Petz4[[#This Row],[FILIAL]],'[4]PETZ E ZEEDOG'!$B:$O,14,0),"")</f>
        <v/>
      </c>
      <c r="N809" t="str">
        <f>IFERROR(VLOOKUP(Filiais_Petz4[[#This Row],[FILIAL]],'[4]PETZ E ZEEDOG'!$B:$P,15,0),"")</f>
        <v>N</v>
      </c>
      <c r="O809" t="str">
        <f>IFERROR(VLOOKUP(Filiais_Petz4[[#This Row],[FILIAL]],'[4]PETZ E ZEEDOG'!$B:$Q,16,0),"")</f>
        <v/>
      </c>
      <c r="P809" t="str">
        <f>IFERROR(VLOOKUP(Filiais_Petz4[[#This Row],[FILIAL]],'[4]PETZ E ZEEDOG'!$B:$R,17,0),"")</f>
        <v/>
      </c>
      <c r="Q809" t="str">
        <f>IFERROR(VLOOKUP(Filiais_Petz4[[#This Row],[FILIAL]],'[4]PETZ E ZEEDOG'!$B:$C,2,0),"")</f>
        <v/>
      </c>
    </row>
    <row r="810" spans="1:17" ht="14.45" hidden="1" customHeight="1" x14ac:dyDescent="0.25">
      <c r="A810" t="s">
        <v>863</v>
      </c>
      <c r="B810" t="str">
        <f>IFERROR(VLOOKUP(Filiais_Petz4[[#This Row],[FILIAL]],'[4]PETZ E ZEEDOG'!$B:$D,3,0),"")</f>
        <v/>
      </c>
      <c r="C810" t="str">
        <f>IFERROR(VLOOKUP(Filiais_Petz4[[#This Row],[FILIAL]],'[4]PETZ E ZEEDOG'!$B:$E,4,0),"")</f>
        <v/>
      </c>
      <c r="D810" t="str">
        <f>IFERROR(VLOOKUP(Filiais_Petz4[[#This Row],[FILIAL]],'[4]PETZ E ZEEDOG'!$B:$F,5,0),"")</f>
        <v/>
      </c>
      <c r="E810" t="str">
        <f>IFERROR(VLOOKUP(Filiais_Petz4[[#This Row],[FILIAL]],'[4]PETZ E ZEEDOG'!$B:$G,6,0),"")</f>
        <v/>
      </c>
      <c r="F810" s="1">
        <f>IFERROR(VLOOKUP(Filiais_Petz4[[#This Row],[FILIAL]],'[4]PETZ E ZEEDOG'!$B:$H,7,0),"")</f>
        <v>0</v>
      </c>
      <c r="G810" t="str">
        <f>IFERROR(VLOOKUP(Filiais_Petz4[[#This Row],[FILIAL]],'[4]PETZ E ZEEDOG'!$B$2:$R$1103,8,0),"")</f>
        <v/>
      </c>
      <c r="H810" t="str">
        <f>IFERROR(VLOOKUP(Filiais_Petz4[[#This Row],[FILIAL]],'[4]PETZ E ZEEDOG'!$B:$J,9,0),"")</f>
        <v/>
      </c>
      <c r="I810" t="str">
        <f>IFERROR(VLOOKUP(Filiais_Petz4[[#This Row],[FILIAL]],'[4]PETZ E ZEEDOG'!$B:$K,10,0),"")</f>
        <v/>
      </c>
      <c r="J810">
        <f>IFERROR(VLOOKUP(Filiais_Petz4[[#This Row],[FILIAL]],'[4]PETZ E ZEEDOG'!$B$2:$R$1103,11,0),"")</f>
        <v>0</v>
      </c>
      <c r="K810" s="89" t="str">
        <f>IFERROR(VLOOKUP(Filiais_Petz4[[#This Row],[FILIAL]],'[4]PETZ E ZEEDOG'!$B:$M,12,0),"")</f>
        <v/>
      </c>
      <c r="L810" t="str">
        <f>IFERROR(VLOOKUP(Filiais_Petz4[[#This Row],[FILIAL]],'[4]PETZ E ZEEDOG'!$B:$N,13,0),"")</f>
        <v/>
      </c>
      <c r="M810" t="str">
        <f>IFERROR(VLOOKUP(Filiais_Petz4[[#This Row],[FILIAL]],'[4]PETZ E ZEEDOG'!$B:$O,14,0),"")</f>
        <v/>
      </c>
      <c r="N810" t="str">
        <f>IFERROR(VLOOKUP(Filiais_Petz4[[#This Row],[FILIAL]],'[4]PETZ E ZEEDOG'!$B:$P,15,0),"")</f>
        <v>N</v>
      </c>
      <c r="O810" t="str">
        <f>IFERROR(VLOOKUP(Filiais_Petz4[[#This Row],[FILIAL]],'[4]PETZ E ZEEDOG'!$B:$Q,16,0),"")</f>
        <v/>
      </c>
      <c r="P810" t="str">
        <f>IFERROR(VLOOKUP(Filiais_Petz4[[#This Row],[FILIAL]],'[4]PETZ E ZEEDOG'!$B:$R,17,0),"")</f>
        <v/>
      </c>
      <c r="Q810" t="str">
        <f>IFERROR(VLOOKUP(Filiais_Petz4[[#This Row],[FILIAL]],'[4]PETZ E ZEEDOG'!$B:$C,2,0),"")</f>
        <v/>
      </c>
    </row>
    <row r="811" spans="1:17" ht="14.45" hidden="1" customHeight="1" x14ac:dyDescent="0.25">
      <c r="A811" t="s">
        <v>864</v>
      </c>
      <c r="B811" t="str">
        <f>IFERROR(VLOOKUP(Filiais_Petz4[[#This Row],[FILIAL]],'[4]PETZ E ZEEDOG'!$B:$D,3,0),"")</f>
        <v/>
      </c>
      <c r="C811" t="str">
        <f>IFERROR(VLOOKUP(Filiais_Petz4[[#This Row],[FILIAL]],'[4]PETZ E ZEEDOG'!$B:$E,4,0),"")</f>
        <v/>
      </c>
      <c r="D811" t="str">
        <f>IFERROR(VLOOKUP(Filiais_Petz4[[#This Row],[FILIAL]],'[4]PETZ E ZEEDOG'!$B:$F,5,0),"")</f>
        <v/>
      </c>
      <c r="E811" t="str">
        <f>IFERROR(VLOOKUP(Filiais_Petz4[[#This Row],[FILIAL]],'[4]PETZ E ZEEDOG'!$B:$G,6,0),"")</f>
        <v/>
      </c>
      <c r="F811" s="1">
        <f>IFERROR(VLOOKUP(Filiais_Petz4[[#This Row],[FILIAL]],'[4]PETZ E ZEEDOG'!$B:$H,7,0),"")</f>
        <v>0</v>
      </c>
      <c r="G811" t="str">
        <f>IFERROR(VLOOKUP(Filiais_Petz4[[#This Row],[FILIAL]],'[4]PETZ E ZEEDOG'!$B$2:$R$1103,8,0),"")</f>
        <v/>
      </c>
      <c r="H811" t="str">
        <f>IFERROR(VLOOKUP(Filiais_Petz4[[#This Row],[FILIAL]],'[4]PETZ E ZEEDOG'!$B:$J,9,0),"")</f>
        <v/>
      </c>
      <c r="I811" t="str">
        <f>IFERROR(VLOOKUP(Filiais_Petz4[[#This Row],[FILIAL]],'[4]PETZ E ZEEDOG'!$B:$K,10,0),"")</f>
        <v/>
      </c>
      <c r="J811">
        <f>IFERROR(VLOOKUP(Filiais_Petz4[[#This Row],[FILIAL]],'[4]PETZ E ZEEDOG'!$B$2:$R$1103,11,0),"")</f>
        <v>0</v>
      </c>
      <c r="K811" s="89" t="str">
        <f>IFERROR(VLOOKUP(Filiais_Petz4[[#This Row],[FILIAL]],'[4]PETZ E ZEEDOG'!$B:$M,12,0),"")</f>
        <v/>
      </c>
      <c r="L811" t="str">
        <f>IFERROR(VLOOKUP(Filiais_Petz4[[#This Row],[FILIAL]],'[4]PETZ E ZEEDOG'!$B:$N,13,0),"")</f>
        <v/>
      </c>
      <c r="M811" t="str">
        <f>IFERROR(VLOOKUP(Filiais_Petz4[[#This Row],[FILIAL]],'[4]PETZ E ZEEDOG'!$B:$O,14,0),"")</f>
        <v/>
      </c>
      <c r="N811" t="str">
        <f>IFERROR(VLOOKUP(Filiais_Petz4[[#This Row],[FILIAL]],'[4]PETZ E ZEEDOG'!$B:$P,15,0),"")</f>
        <v>N</v>
      </c>
      <c r="O811" t="str">
        <f>IFERROR(VLOOKUP(Filiais_Petz4[[#This Row],[FILIAL]],'[4]PETZ E ZEEDOG'!$B:$Q,16,0),"")</f>
        <v/>
      </c>
      <c r="P811" t="str">
        <f>IFERROR(VLOOKUP(Filiais_Petz4[[#This Row],[FILIAL]],'[4]PETZ E ZEEDOG'!$B:$R,17,0),"")</f>
        <v/>
      </c>
      <c r="Q811" t="str">
        <f>IFERROR(VLOOKUP(Filiais_Petz4[[#This Row],[FILIAL]],'[4]PETZ E ZEEDOG'!$B:$C,2,0),"")</f>
        <v/>
      </c>
    </row>
    <row r="812" spans="1:17" ht="14.45" hidden="1" customHeight="1" x14ac:dyDescent="0.25">
      <c r="A812" t="s">
        <v>865</v>
      </c>
      <c r="B812" t="str">
        <f>IFERROR(VLOOKUP(Filiais_Petz4[[#This Row],[FILIAL]],'[4]PETZ E ZEEDOG'!$B:$D,3,0),"")</f>
        <v/>
      </c>
      <c r="C812" t="str">
        <f>IFERROR(VLOOKUP(Filiais_Petz4[[#This Row],[FILIAL]],'[4]PETZ E ZEEDOG'!$B:$E,4,0),"")</f>
        <v/>
      </c>
      <c r="D812" t="str">
        <f>IFERROR(VLOOKUP(Filiais_Petz4[[#This Row],[FILIAL]],'[4]PETZ E ZEEDOG'!$B:$F,5,0),"")</f>
        <v/>
      </c>
      <c r="E812" t="str">
        <f>IFERROR(VLOOKUP(Filiais_Petz4[[#This Row],[FILIAL]],'[4]PETZ E ZEEDOG'!$B:$G,6,0),"")</f>
        <v/>
      </c>
      <c r="F812" s="1">
        <f>IFERROR(VLOOKUP(Filiais_Petz4[[#This Row],[FILIAL]],'[4]PETZ E ZEEDOG'!$B:$H,7,0),"")</f>
        <v>0</v>
      </c>
      <c r="G812" t="str">
        <f>IFERROR(VLOOKUP(Filiais_Petz4[[#This Row],[FILIAL]],'[4]PETZ E ZEEDOG'!$B$2:$R$1103,8,0),"")</f>
        <v/>
      </c>
      <c r="H812" t="str">
        <f>IFERROR(VLOOKUP(Filiais_Petz4[[#This Row],[FILIAL]],'[4]PETZ E ZEEDOG'!$B:$J,9,0),"")</f>
        <v/>
      </c>
      <c r="I812" t="str">
        <f>IFERROR(VLOOKUP(Filiais_Petz4[[#This Row],[FILIAL]],'[4]PETZ E ZEEDOG'!$B:$K,10,0),"")</f>
        <v/>
      </c>
      <c r="J812">
        <f>IFERROR(VLOOKUP(Filiais_Petz4[[#This Row],[FILIAL]],'[4]PETZ E ZEEDOG'!$B$2:$R$1103,11,0),"")</f>
        <v>0</v>
      </c>
      <c r="K812" s="89" t="str">
        <f>IFERROR(VLOOKUP(Filiais_Petz4[[#This Row],[FILIAL]],'[4]PETZ E ZEEDOG'!$B:$M,12,0),"")</f>
        <v/>
      </c>
      <c r="L812" t="str">
        <f>IFERROR(VLOOKUP(Filiais_Petz4[[#This Row],[FILIAL]],'[4]PETZ E ZEEDOG'!$B:$N,13,0),"")</f>
        <v/>
      </c>
      <c r="M812" t="str">
        <f>IFERROR(VLOOKUP(Filiais_Petz4[[#This Row],[FILIAL]],'[4]PETZ E ZEEDOG'!$B:$O,14,0),"")</f>
        <v/>
      </c>
      <c r="N812" t="str">
        <f>IFERROR(VLOOKUP(Filiais_Petz4[[#This Row],[FILIAL]],'[4]PETZ E ZEEDOG'!$B:$P,15,0),"")</f>
        <v>N</v>
      </c>
      <c r="O812" t="str">
        <f>IFERROR(VLOOKUP(Filiais_Petz4[[#This Row],[FILIAL]],'[4]PETZ E ZEEDOG'!$B:$Q,16,0),"")</f>
        <v/>
      </c>
      <c r="P812" t="str">
        <f>IFERROR(VLOOKUP(Filiais_Petz4[[#This Row],[FILIAL]],'[4]PETZ E ZEEDOG'!$B:$R,17,0),"")</f>
        <v/>
      </c>
      <c r="Q812" t="str">
        <f>IFERROR(VLOOKUP(Filiais_Petz4[[#This Row],[FILIAL]],'[4]PETZ E ZEEDOG'!$B:$C,2,0),"")</f>
        <v/>
      </c>
    </row>
    <row r="813" spans="1:17" ht="14.45" hidden="1" customHeight="1" x14ac:dyDescent="0.25">
      <c r="A813" t="s">
        <v>866</v>
      </c>
      <c r="B813" t="str">
        <f>IFERROR(VLOOKUP(Filiais_Petz4[[#This Row],[FILIAL]],'[4]PETZ E ZEEDOG'!$B:$D,3,0),"")</f>
        <v/>
      </c>
      <c r="C813" t="str">
        <f>IFERROR(VLOOKUP(Filiais_Petz4[[#This Row],[FILIAL]],'[4]PETZ E ZEEDOG'!$B:$E,4,0),"")</f>
        <v/>
      </c>
      <c r="D813" t="str">
        <f>IFERROR(VLOOKUP(Filiais_Petz4[[#This Row],[FILIAL]],'[4]PETZ E ZEEDOG'!$B:$F,5,0),"")</f>
        <v/>
      </c>
      <c r="E813" t="str">
        <f>IFERROR(VLOOKUP(Filiais_Petz4[[#This Row],[FILIAL]],'[4]PETZ E ZEEDOG'!$B:$G,6,0),"")</f>
        <v/>
      </c>
      <c r="F813" s="1">
        <f>IFERROR(VLOOKUP(Filiais_Petz4[[#This Row],[FILIAL]],'[4]PETZ E ZEEDOG'!$B:$H,7,0),"")</f>
        <v>0</v>
      </c>
      <c r="G813" t="str">
        <f>IFERROR(VLOOKUP(Filiais_Petz4[[#This Row],[FILIAL]],'[4]PETZ E ZEEDOG'!$B$2:$R$1103,8,0),"")</f>
        <v/>
      </c>
      <c r="H813" t="str">
        <f>IFERROR(VLOOKUP(Filiais_Petz4[[#This Row],[FILIAL]],'[4]PETZ E ZEEDOG'!$B:$J,9,0),"")</f>
        <v/>
      </c>
      <c r="I813" t="str">
        <f>IFERROR(VLOOKUP(Filiais_Petz4[[#This Row],[FILIAL]],'[4]PETZ E ZEEDOG'!$B:$K,10,0),"")</f>
        <v/>
      </c>
      <c r="J813">
        <f>IFERROR(VLOOKUP(Filiais_Petz4[[#This Row],[FILIAL]],'[4]PETZ E ZEEDOG'!$B$2:$R$1103,11,0),"")</f>
        <v>0</v>
      </c>
      <c r="K813" s="89" t="str">
        <f>IFERROR(VLOOKUP(Filiais_Petz4[[#This Row],[FILIAL]],'[4]PETZ E ZEEDOG'!$B:$M,12,0),"")</f>
        <v/>
      </c>
      <c r="L813" t="str">
        <f>IFERROR(VLOOKUP(Filiais_Petz4[[#This Row],[FILIAL]],'[4]PETZ E ZEEDOG'!$B:$N,13,0),"")</f>
        <v/>
      </c>
      <c r="M813" t="str">
        <f>IFERROR(VLOOKUP(Filiais_Petz4[[#This Row],[FILIAL]],'[4]PETZ E ZEEDOG'!$B:$O,14,0),"")</f>
        <v/>
      </c>
      <c r="N813" t="str">
        <f>IFERROR(VLOOKUP(Filiais_Petz4[[#This Row],[FILIAL]],'[4]PETZ E ZEEDOG'!$B:$P,15,0),"")</f>
        <v>N</v>
      </c>
      <c r="O813" t="str">
        <f>IFERROR(VLOOKUP(Filiais_Petz4[[#This Row],[FILIAL]],'[4]PETZ E ZEEDOG'!$B:$Q,16,0),"")</f>
        <v/>
      </c>
      <c r="P813" t="str">
        <f>IFERROR(VLOOKUP(Filiais_Petz4[[#This Row],[FILIAL]],'[4]PETZ E ZEEDOG'!$B:$R,17,0),"")</f>
        <v/>
      </c>
      <c r="Q813" t="str">
        <f>IFERROR(VLOOKUP(Filiais_Petz4[[#This Row],[FILIAL]],'[4]PETZ E ZEEDOG'!$B:$C,2,0),"")</f>
        <v/>
      </c>
    </row>
    <row r="814" spans="1:17" ht="14.45" hidden="1" customHeight="1" x14ac:dyDescent="0.25">
      <c r="A814" t="s">
        <v>867</v>
      </c>
      <c r="B814" t="str">
        <f>IFERROR(VLOOKUP(Filiais_Petz4[[#This Row],[FILIAL]],'[4]PETZ E ZEEDOG'!$B:$D,3,0),"")</f>
        <v/>
      </c>
      <c r="C814" t="str">
        <f>IFERROR(VLOOKUP(Filiais_Petz4[[#This Row],[FILIAL]],'[4]PETZ E ZEEDOG'!$B:$E,4,0),"")</f>
        <v/>
      </c>
      <c r="D814" t="str">
        <f>IFERROR(VLOOKUP(Filiais_Petz4[[#This Row],[FILIAL]],'[4]PETZ E ZEEDOG'!$B:$F,5,0),"")</f>
        <v/>
      </c>
      <c r="E814" t="str">
        <f>IFERROR(VLOOKUP(Filiais_Petz4[[#This Row],[FILIAL]],'[4]PETZ E ZEEDOG'!$B:$G,6,0),"")</f>
        <v/>
      </c>
      <c r="F814" s="1">
        <f>IFERROR(VLOOKUP(Filiais_Petz4[[#This Row],[FILIAL]],'[4]PETZ E ZEEDOG'!$B:$H,7,0),"")</f>
        <v>0</v>
      </c>
      <c r="G814" t="str">
        <f>IFERROR(VLOOKUP(Filiais_Petz4[[#This Row],[FILIAL]],'[4]PETZ E ZEEDOG'!$B$2:$R$1103,8,0),"")</f>
        <v/>
      </c>
      <c r="H814" t="str">
        <f>IFERROR(VLOOKUP(Filiais_Petz4[[#This Row],[FILIAL]],'[4]PETZ E ZEEDOG'!$B:$J,9,0),"")</f>
        <v/>
      </c>
      <c r="I814" t="str">
        <f>IFERROR(VLOOKUP(Filiais_Petz4[[#This Row],[FILIAL]],'[4]PETZ E ZEEDOG'!$B:$K,10,0),"")</f>
        <v/>
      </c>
      <c r="J814">
        <f>IFERROR(VLOOKUP(Filiais_Petz4[[#This Row],[FILIAL]],'[4]PETZ E ZEEDOG'!$B$2:$R$1103,11,0),"")</f>
        <v>0</v>
      </c>
      <c r="K814" s="89" t="str">
        <f>IFERROR(VLOOKUP(Filiais_Petz4[[#This Row],[FILIAL]],'[4]PETZ E ZEEDOG'!$B:$M,12,0),"")</f>
        <v/>
      </c>
      <c r="L814" t="str">
        <f>IFERROR(VLOOKUP(Filiais_Petz4[[#This Row],[FILIAL]],'[4]PETZ E ZEEDOG'!$B:$N,13,0),"")</f>
        <v/>
      </c>
      <c r="M814" t="str">
        <f>IFERROR(VLOOKUP(Filiais_Petz4[[#This Row],[FILIAL]],'[4]PETZ E ZEEDOG'!$B:$O,14,0),"")</f>
        <v/>
      </c>
      <c r="N814" t="str">
        <f>IFERROR(VLOOKUP(Filiais_Petz4[[#This Row],[FILIAL]],'[4]PETZ E ZEEDOG'!$B:$P,15,0),"")</f>
        <v>N</v>
      </c>
      <c r="O814" t="str">
        <f>IFERROR(VLOOKUP(Filiais_Petz4[[#This Row],[FILIAL]],'[4]PETZ E ZEEDOG'!$B:$Q,16,0),"")</f>
        <v/>
      </c>
      <c r="P814" t="str">
        <f>IFERROR(VLOOKUP(Filiais_Petz4[[#This Row],[FILIAL]],'[4]PETZ E ZEEDOG'!$B:$R,17,0),"")</f>
        <v/>
      </c>
      <c r="Q814" t="str">
        <f>IFERROR(VLOOKUP(Filiais_Petz4[[#This Row],[FILIAL]],'[4]PETZ E ZEEDOG'!$B:$C,2,0),"")</f>
        <v/>
      </c>
    </row>
    <row r="815" spans="1:17" ht="14.45" hidden="1" customHeight="1" x14ac:dyDescent="0.25">
      <c r="A815" t="s">
        <v>868</v>
      </c>
      <c r="B815" t="str">
        <f>IFERROR(VLOOKUP(Filiais_Petz4[[#This Row],[FILIAL]],'[4]PETZ E ZEEDOG'!$B:$D,3,0),"")</f>
        <v/>
      </c>
      <c r="C815" t="str">
        <f>IFERROR(VLOOKUP(Filiais_Petz4[[#This Row],[FILIAL]],'[4]PETZ E ZEEDOG'!$B:$E,4,0),"")</f>
        <v/>
      </c>
      <c r="D815" t="str">
        <f>IFERROR(VLOOKUP(Filiais_Petz4[[#This Row],[FILIAL]],'[4]PETZ E ZEEDOG'!$B:$F,5,0),"")</f>
        <v/>
      </c>
      <c r="E815" t="str">
        <f>IFERROR(VLOOKUP(Filiais_Petz4[[#This Row],[FILIAL]],'[4]PETZ E ZEEDOG'!$B:$G,6,0),"")</f>
        <v/>
      </c>
      <c r="F815" s="1">
        <f>IFERROR(VLOOKUP(Filiais_Petz4[[#This Row],[FILIAL]],'[4]PETZ E ZEEDOG'!$B:$H,7,0),"")</f>
        <v>0</v>
      </c>
      <c r="G815" t="str">
        <f>IFERROR(VLOOKUP(Filiais_Petz4[[#This Row],[FILIAL]],'[4]PETZ E ZEEDOG'!$B$2:$R$1103,8,0),"")</f>
        <v/>
      </c>
      <c r="H815" t="str">
        <f>IFERROR(VLOOKUP(Filiais_Petz4[[#This Row],[FILIAL]],'[4]PETZ E ZEEDOG'!$B:$J,9,0),"")</f>
        <v/>
      </c>
      <c r="I815" t="str">
        <f>IFERROR(VLOOKUP(Filiais_Petz4[[#This Row],[FILIAL]],'[4]PETZ E ZEEDOG'!$B:$K,10,0),"")</f>
        <v/>
      </c>
      <c r="J815">
        <f>IFERROR(VLOOKUP(Filiais_Petz4[[#This Row],[FILIAL]],'[4]PETZ E ZEEDOG'!$B$2:$R$1103,11,0),"")</f>
        <v>0</v>
      </c>
      <c r="K815" s="89" t="str">
        <f>IFERROR(VLOOKUP(Filiais_Petz4[[#This Row],[FILIAL]],'[4]PETZ E ZEEDOG'!$B:$M,12,0),"")</f>
        <v/>
      </c>
      <c r="L815" t="str">
        <f>IFERROR(VLOOKUP(Filiais_Petz4[[#This Row],[FILIAL]],'[4]PETZ E ZEEDOG'!$B:$N,13,0),"")</f>
        <v/>
      </c>
      <c r="M815" t="str">
        <f>IFERROR(VLOOKUP(Filiais_Petz4[[#This Row],[FILIAL]],'[4]PETZ E ZEEDOG'!$B:$O,14,0),"")</f>
        <v/>
      </c>
      <c r="N815" t="str">
        <f>IFERROR(VLOOKUP(Filiais_Petz4[[#This Row],[FILIAL]],'[4]PETZ E ZEEDOG'!$B:$P,15,0),"")</f>
        <v>N</v>
      </c>
      <c r="O815" t="str">
        <f>IFERROR(VLOOKUP(Filiais_Petz4[[#This Row],[FILIAL]],'[4]PETZ E ZEEDOG'!$B:$Q,16,0),"")</f>
        <v/>
      </c>
      <c r="P815" t="str">
        <f>IFERROR(VLOOKUP(Filiais_Petz4[[#This Row],[FILIAL]],'[4]PETZ E ZEEDOG'!$B:$R,17,0),"")</f>
        <v/>
      </c>
      <c r="Q815" t="str">
        <f>IFERROR(VLOOKUP(Filiais_Petz4[[#This Row],[FILIAL]],'[4]PETZ E ZEEDOG'!$B:$C,2,0),"")</f>
        <v/>
      </c>
    </row>
    <row r="816" spans="1:17" ht="14.45" hidden="1" customHeight="1" x14ac:dyDescent="0.25">
      <c r="A816" t="s">
        <v>869</v>
      </c>
      <c r="B816" t="str">
        <f>IFERROR(VLOOKUP(Filiais_Petz4[[#This Row],[FILIAL]],'[4]PETZ E ZEEDOG'!$B:$D,3,0),"")</f>
        <v/>
      </c>
      <c r="C816" t="str">
        <f>IFERROR(VLOOKUP(Filiais_Petz4[[#This Row],[FILIAL]],'[4]PETZ E ZEEDOG'!$B:$E,4,0),"")</f>
        <v/>
      </c>
      <c r="D816" t="str">
        <f>IFERROR(VLOOKUP(Filiais_Petz4[[#This Row],[FILIAL]],'[4]PETZ E ZEEDOG'!$B:$F,5,0),"")</f>
        <v/>
      </c>
      <c r="E816" t="str">
        <f>IFERROR(VLOOKUP(Filiais_Petz4[[#This Row],[FILIAL]],'[4]PETZ E ZEEDOG'!$B:$G,6,0),"")</f>
        <v/>
      </c>
      <c r="F816" s="1">
        <f>IFERROR(VLOOKUP(Filiais_Petz4[[#This Row],[FILIAL]],'[4]PETZ E ZEEDOG'!$B:$H,7,0),"")</f>
        <v>0</v>
      </c>
      <c r="G816" t="str">
        <f>IFERROR(VLOOKUP(Filiais_Petz4[[#This Row],[FILIAL]],'[4]PETZ E ZEEDOG'!$B$2:$R$1103,8,0),"")</f>
        <v/>
      </c>
      <c r="H816" t="str">
        <f>IFERROR(VLOOKUP(Filiais_Petz4[[#This Row],[FILIAL]],'[4]PETZ E ZEEDOG'!$B:$J,9,0),"")</f>
        <v/>
      </c>
      <c r="I816" t="str">
        <f>IFERROR(VLOOKUP(Filiais_Petz4[[#This Row],[FILIAL]],'[4]PETZ E ZEEDOG'!$B:$K,10,0),"")</f>
        <v/>
      </c>
      <c r="J816">
        <f>IFERROR(VLOOKUP(Filiais_Petz4[[#This Row],[FILIAL]],'[4]PETZ E ZEEDOG'!$B$2:$R$1103,11,0),"")</f>
        <v>0</v>
      </c>
      <c r="K816" s="89" t="str">
        <f>IFERROR(VLOOKUP(Filiais_Petz4[[#This Row],[FILIAL]],'[4]PETZ E ZEEDOG'!$B:$M,12,0),"")</f>
        <v/>
      </c>
      <c r="L816" t="str">
        <f>IFERROR(VLOOKUP(Filiais_Petz4[[#This Row],[FILIAL]],'[4]PETZ E ZEEDOG'!$B:$N,13,0),"")</f>
        <v/>
      </c>
      <c r="M816" t="str">
        <f>IFERROR(VLOOKUP(Filiais_Petz4[[#This Row],[FILIAL]],'[4]PETZ E ZEEDOG'!$B:$O,14,0),"")</f>
        <v/>
      </c>
      <c r="N816" t="str">
        <f>IFERROR(VLOOKUP(Filiais_Petz4[[#This Row],[FILIAL]],'[4]PETZ E ZEEDOG'!$B:$P,15,0),"")</f>
        <v>N</v>
      </c>
      <c r="O816" t="str">
        <f>IFERROR(VLOOKUP(Filiais_Petz4[[#This Row],[FILIAL]],'[4]PETZ E ZEEDOG'!$B:$Q,16,0),"")</f>
        <v/>
      </c>
      <c r="P816" t="str">
        <f>IFERROR(VLOOKUP(Filiais_Petz4[[#This Row],[FILIAL]],'[4]PETZ E ZEEDOG'!$B:$R,17,0),"")</f>
        <v/>
      </c>
      <c r="Q816" t="str">
        <f>IFERROR(VLOOKUP(Filiais_Petz4[[#This Row],[FILIAL]],'[4]PETZ E ZEEDOG'!$B:$C,2,0),"")</f>
        <v/>
      </c>
    </row>
    <row r="817" spans="1:17" ht="14.45" hidden="1" customHeight="1" x14ac:dyDescent="0.25">
      <c r="A817" t="s">
        <v>870</v>
      </c>
      <c r="B817" t="str">
        <f>IFERROR(VLOOKUP(Filiais_Petz4[[#This Row],[FILIAL]],'[4]PETZ E ZEEDOG'!$B:$D,3,0),"")</f>
        <v/>
      </c>
      <c r="C817" t="str">
        <f>IFERROR(VLOOKUP(Filiais_Petz4[[#This Row],[FILIAL]],'[4]PETZ E ZEEDOG'!$B:$E,4,0),"")</f>
        <v/>
      </c>
      <c r="D817" t="str">
        <f>IFERROR(VLOOKUP(Filiais_Petz4[[#This Row],[FILIAL]],'[4]PETZ E ZEEDOG'!$B:$F,5,0),"")</f>
        <v/>
      </c>
      <c r="E817" t="str">
        <f>IFERROR(VLOOKUP(Filiais_Petz4[[#This Row],[FILIAL]],'[4]PETZ E ZEEDOG'!$B:$G,6,0),"")</f>
        <v/>
      </c>
      <c r="F817" s="1">
        <f>IFERROR(VLOOKUP(Filiais_Petz4[[#This Row],[FILIAL]],'[4]PETZ E ZEEDOG'!$B:$H,7,0),"")</f>
        <v>0</v>
      </c>
      <c r="G817" t="str">
        <f>IFERROR(VLOOKUP(Filiais_Petz4[[#This Row],[FILIAL]],'[4]PETZ E ZEEDOG'!$B$2:$R$1103,8,0),"")</f>
        <v/>
      </c>
      <c r="H817" t="str">
        <f>IFERROR(VLOOKUP(Filiais_Petz4[[#This Row],[FILIAL]],'[4]PETZ E ZEEDOG'!$B:$J,9,0),"")</f>
        <v/>
      </c>
      <c r="I817" t="str">
        <f>IFERROR(VLOOKUP(Filiais_Petz4[[#This Row],[FILIAL]],'[4]PETZ E ZEEDOG'!$B:$K,10,0),"")</f>
        <v/>
      </c>
      <c r="J817">
        <f>IFERROR(VLOOKUP(Filiais_Petz4[[#This Row],[FILIAL]],'[4]PETZ E ZEEDOG'!$B$2:$R$1103,11,0),"")</f>
        <v>0</v>
      </c>
      <c r="K817" s="89" t="str">
        <f>IFERROR(VLOOKUP(Filiais_Petz4[[#This Row],[FILIAL]],'[4]PETZ E ZEEDOG'!$B:$M,12,0),"")</f>
        <v/>
      </c>
      <c r="L817" t="str">
        <f>IFERROR(VLOOKUP(Filiais_Petz4[[#This Row],[FILIAL]],'[4]PETZ E ZEEDOG'!$B:$N,13,0),"")</f>
        <v/>
      </c>
      <c r="M817" t="str">
        <f>IFERROR(VLOOKUP(Filiais_Petz4[[#This Row],[FILIAL]],'[4]PETZ E ZEEDOG'!$B:$O,14,0),"")</f>
        <v/>
      </c>
      <c r="N817" t="str">
        <f>IFERROR(VLOOKUP(Filiais_Petz4[[#This Row],[FILIAL]],'[4]PETZ E ZEEDOG'!$B:$P,15,0),"")</f>
        <v>N</v>
      </c>
      <c r="O817" t="str">
        <f>IFERROR(VLOOKUP(Filiais_Petz4[[#This Row],[FILIAL]],'[4]PETZ E ZEEDOG'!$B:$Q,16,0),"")</f>
        <v/>
      </c>
      <c r="P817" t="str">
        <f>IFERROR(VLOOKUP(Filiais_Petz4[[#This Row],[FILIAL]],'[4]PETZ E ZEEDOG'!$B:$R,17,0),"")</f>
        <v/>
      </c>
      <c r="Q817" t="str">
        <f>IFERROR(VLOOKUP(Filiais_Petz4[[#This Row],[FILIAL]],'[4]PETZ E ZEEDOG'!$B:$C,2,0),"")</f>
        <v/>
      </c>
    </row>
    <row r="818" spans="1:17" ht="14.45" hidden="1" customHeight="1" x14ac:dyDescent="0.25">
      <c r="A818" t="s">
        <v>871</v>
      </c>
      <c r="B818" t="str">
        <f>IFERROR(VLOOKUP(Filiais_Petz4[[#This Row],[FILIAL]],'[4]PETZ E ZEEDOG'!$B:$D,3,0),"")</f>
        <v/>
      </c>
      <c r="C818" t="str">
        <f>IFERROR(VLOOKUP(Filiais_Petz4[[#This Row],[FILIAL]],'[4]PETZ E ZEEDOG'!$B:$E,4,0),"")</f>
        <v/>
      </c>
      <c r="D818" t="str">
        <f>IFERROR(VLOOKUP(Filiais_Petz4[[#This Row],[FILIAL]],'[4]PETZ E ZEEDOG'!$B:$F,5,0),"")</f>
        <v/>
      </c>
      <c r="E818" t="str">
        <f>IFERROR(VLOOKUP(Filiais_Petz4[[#This Row],[FILIAL]],'[4]PETZ E ZEEDOG'!$B:$G,6,0),"")</f>
        <v/>
      </c>
      <c r="F818" s="1">
        <f>IFERROR(VLOOKUP(Filiais_Petz4[[#This Row],[FILIAL]],'[4]PETZ E ZEEDOG'!$B:$H,7,0),"")</f>
        <v>0</v>
      </c>
      <c r="G818" t="str">
        <f>IFERROR(VLOOKUP(Filiais_Petz4[[#This Row],[FILIAL]],'[4]PETZ E ZEEDOG'!$B$2:$R$1103,8,0),"")</f>
        <v/>
      </c>
      <c r="H818" t="str">
        <f>IFERROR(VLOOKUP(Filiais_Petz4[[#This Row],[FILIAL]],'[4]PETZ E ZEEDOG'!$B:$J,9,0),"")</f>
        <v/>
      </c>
      <c r="I818" t="str">
        <f>IFERROR(VLOOKUP(Filiais_Petz4[[#This Row],[FILIAL]],'[4]PETZ E ZEEDOG'!$B:$K,10,0),"")</f>
        <v/>
      </c>
      <c r="J818">
        <f>IFERROR(VLOOKUP(Filiais_Petz4[[#This Row],[FILIAL]],'[4]PETZ E ZEEDOG'!$B$2:$R$1103,11,0),"")</f>
        <v>0</v>
      </c>
      <c r="K818" s="89" t="str">
        <f>IFERROR(VLOOKUP(Filiais_Petz4[[#This Row],[FILIAL]],'[4]PETZ E ZEEDOG'!$B:$M,12,0),"")</f>
        <v/>
      </c>
      <c r="L818" t="str">
        <f>IFERROR(VLOOKUP(Filiais_Petz4[[#This Row],[FILIAL]],'[4]PETZ E ZEEDOG'!$B:$N,13,0),"")</f>
        <v/>
      </c>
      <c r="M818" t="str">
        <f>IFERROR(VLOOKUP(Filiais_Petz4[[#This Row],[FILIAL]],'[4]PETZ E ZEEDOG'!$B:$O,14,0),"")</f>
        <v/>
      </c>
      <c r="N818" t="str">
        <f>IFERROR(VLOOKUP(Filiais_Petz4[[#This Row],[FILIAL]],'[4]PETZ E ZEEDOG'!$B:$P,15,0),"")</f>
        <v>N</v>
      </c>
      <c r="O818" t="str">
        <f>IFERROR(VLOOKUP(Filiais_Petz4[[#This Row],[FILIAL]],'[4]PETZ E ZEEDOG'!$B:$Q,16,0),"")</f>
        <v/>
      </c>
      <c r="P818" t="str">
        <f>IFERROR(VLOOKUP(Filiais_Petz4[[#This Row],[FILIAL]],'[4]PETZ E ZEEDOG'!$B:$R,17,0),"")</f>
        <v/>
      </c>
      <c r="Q818" t="str">
        <f>IFERROR(VLOOKUP(Filiais_Petz4[[#This Row],[FILIAL]],'[4]PETZ E ZEEDOG'!$B:$C,2,0),"")</f>
        <v/>
      </c>
    </row>
    <row r="819" spans="1:17" ht="14.45" hidden="1" customHeight="1" x14ac:dyDescent="0.25">
      <c r="A819" t="s">
        <v>872</v>
      </c>
      <c r="B819" t="str">
        <f>IFERROR(VLOOKUP(Filiais_Petz4[[#This Row],[FILIAL]],'[4]PETZ E ZEEDOG'!$B:$D,3,0),"")</f>
        <v/>
      </c>
      <c r="C819" t="str">
        <f>IFERROR(VLOOKUP(Filiais_Petz4[[#This Row],[FILIAL]],'[4]PETZ E ZEEDOG'!$B:$E,4,0),"")</f>
        <v/>
      </c>
      <c r="D819" t="str">
        <f>IFERROR(VLOOKUP(Filiais_Petz4[[#This Row],[FILIAL]],'[4]PETZ E ZEEDOG'!$B:$F,5,0),"")</f>
        <v/>
      </c>
      <c r="E819" t="str">
        <f>IFERROR(VLOOKUP(Filiais_Petz4[[#This Row],[FILIAL]],'[4]PETZ E ZEEDOG'!$B:$G,6,0),"")</f>
        <v/>
      </c>
      <c r="F819" s="1">
        <f>IFERROR(VLOOKUP(Filiais_Petz4[[#This Row],[FILIAL]],'[4]PETZ E ZEEDOG'!$B:$H,7,0),"")</f>
        <v>0</v>
      </c>
      <c r="G819" t="str">
        <f>IFERROR(VLOOKUP(Filiais_Petz4[[#This Row],[FILIAL]],'[4]PETZ E ZEEDOG'!$B$2:$R$1103,8,0),"")</f>
        <v/>
      </c>
      <c r="H819" t="str">
        <f>IFERROR(VLOOKUP(Filiais_Petz4[[#This Row],[FILIAL]],'[4]PETZ E ZEEDOG'!$B:$J,9,0),"")</f>
        <v/>
      </c>
      <c r="I819" t="str">
        <f>IFERROR(VLOOKUP(Filiais_Petz4[[#This Row],[FILIAL]],'[4]PETZ E ZEEDOG'!$B:$K,10,0),"")</f>
        <v/>
      </c>
      <c r="J819">
        <f>IFERROR(VLOOKUP(Filiais_Petz4[[#This Row],[FILIAL]],'[4]PETZ E ZEEDOG'!$B$2:$R$1103,11,0),"")</f>
        <v>0</v>
      </c>
      <c r="K819" s="89" t="str">
        <f>IFERROR(VLOOKUP(Filiais_Petz4[[#This Row],[FILIAL]],'[4]PETZ E ZEEDOG'!$B:$M,12,0),"")</f>
        <v/>
      </c>
      <c r="L819" t="str">
        <f>IFERROR(VLOOKUP(Filiais_Petz4[[#This Row],[FILIAL]],'[4]PETZ E ZEEDOG'!$B:$N,13,0),"")</f>
        <v/>
      </c>
      <c r="M819" t="str">
        <f>IFERROR(VLOOKUP(Filiais_Petz4[[#This Row],[FILIAL]],'[4]PETZ E ZEEDOG'!$B:$O,14,0),"")</f>
        <v/>
      </c>
      <c r="N819" t="str">
        <f>IFERROR(VLOOKUP(Filiais_Petz4[[#This Row],[FILIAL]],'[4]PETZ E ZEEDOG'!$B:$P,15,0),"")</f>
        <v>N</v>
      </c>
      <c r="O819" t="str">
        <f>IFERROR(VLOOKUP(Filiais_Petz4[[#This Row],[FILIAL]],'[4]PETZ E ZEEDOG'!$B:$Q,16,0),"")</f>
        <v/>
      </c>
      <c r="P819" t="str">
        <f>IFERROR(VLOOKUP(Filiais_Petz4[[#This Row],[FILIAL]],'[4]PETZ E ZEEDOG'!$B:$R,17,0),"")</f>
        <v/>
      </c>
      <c r="Q819" t="str">
        <f>IFERROR(VLOOKUP(Filiais_Petz4[[#This Row],[FILIAL]],'[4]PETZ E ZEEDOG'!$B:$C,2,0),"")</f>
        <v/>
      </c>
    </row>
    <row r="820" spans="1:17" ht="14.45" hidden="1" customHeight="1" x14ac:dyDescent="0.25">
      <c r="A820" t="s">
        <v>873</v>
      </c>
      <c r="B820" t="str">
        <f>IFERROR(VLOOKUP(Filiais_Petz4[[#This Row],[FILIAL]],'[4]PETZ E ZEEDOG'!$B:$D,3,0),"")</f>
        <v/>
      </c>
      <c r="C820" t="str">
        <f>IFERROR(VLOOKUP(Filiais_Petz4[[#This Row],[FILIAL]],'[4]PETZ E ZEEDOG'!$B:$E,4,0),"")</f>
        <v/>
      </c>
      <c r="D820" t="str">
        <f>IFERROR(VLOOKUP(Filiais_Petz4[[#This Row],[FILIAL]],'[4]PETZ E ZEEDOG'!$B:$F,5,0),"")</f>
        <v/>
      </c>
      <c r="E820" t="str">
        <f>IFERROR(VLOOKUP(Filiais_Petz4[[#This Row],[FILIAL]],'[4]PETZ E ZEEDOG'!$B:$G,6,0),"")</f>
        <v/>
      </c>
      <c r="F820" s="1">
        <f>IFERROR(VLOOKUP(Filiais_Petz4[[#This Row],[FILIAL]],'[4]PETZ E ZEEDOG'!$B:$H,7,0),"")</f>
        <v>0</v>
      </c>
      <c r="G820" t="str">
        <f>IFERROR(VLOOKUP(Filiais_Petz4[[#This Row],[FILIAL]],'[4]PETZ E ZEEDOG'!$B$2:$R$1103,8,0),"")</f>
        <v/>
      </c>
      <c r="H820" t="str">
        <f>IFERROR(VLOOKUP(Filiais_Petz4[[#This Row],[FILIAL]],'[4]PETZ E ZEEDOG'!$B:$J,9,0),"")</f>
        <v/>
      </c>
      <c r="I820" t="str">
        <f>IFERROR(VLOOKUP(Filiais_Petz4[[#This Row],[FILIAL]],'[4]PETZ E ZEEDOG'!$B:$K,10,0),"")</f>
        <v/>
      </c>
      <c r="J820">
        <f>IFERROR(VLOOKUP(Filiais_Petz4[[#This Row],[FILIAL]],'[4]PETZ E ZEEDOG'!$B$2:$R$1103,11,0),"")</f>
        <v>0</v>
      </c>
      <c r="K820" s="89" t="str">
        <f>IFERROR(VLOOKUP(Filiais_Petz4[[#This Row],[FILIAL]],'[4]PETZ E ZEEDOG'!$B:$M,12,0),"")</f>
        <v/>
      </c>
      <c r="L820" t="str">
        <f>IFERROR(VLOOKUP(Filiais_Petz4[[#This Row],[FILIAL]],'[4]PETZ E ZEEDOG'!$B:$N,13,0),"")</f>
        <v/>
      </c>
      <c r="M820" t="str">
        <f>IFERROR(VLOOKUP(Filiais_Petz4[[#This Row],[FILIAL]],'[4]PETZ E ZEEDOG'!$B:$O,14,0),"")</f>
        <v/>
      </c>
      <c r="N820" t="str">
        <f>IFERROR(VLOOKUP(Filiais_Petz4[[#This Row],[FILIAL]],'[4]PETZ E ZEEDOG'!$B:$P,15,0),"")</f>
        <v>N</v>
      </c>
      <c r="O820" t="str">
        <f>IFERROR(VLOOKUP(Filiais_Petz4[[#This Row],[FILIAL]],'[4]PETZ E ZEEDOG'!$B:$Q,16,0),"")</f>
        <v/>
      </c>
      <c r="P820" t="str">
        <f>IFERROR(VLOOKUP(Filiais_Petz4[[#This Row],[FILIAL]],'[4]PETZ E ZEEDOG'!$B:$R,17,0),"")</f>
        <v/>
      </c>
      <c r="Q820" t="str">
        <f>IFERROR(VLOOKUP(Filiais_Petz4[[#This Row],[FILIAL]],'[4]PETZ E ZEEDOG'!$B:$C,2,0),"")</f>
        <v/>
      </c>
    </row>
    <row r="821" spans="1:17" ht="14.45" hidden="1" customHeight="1" x14ac:dyDescent="0.25">
      <c r="A821" t="s">
        <v>874</v>
      </c>
      <c r="B821" t="str">
        <f>IFERROR(VLOOKUP(Filiais_Petz4[[#This Row],[FILIAL]],'[4]PETZ E ZEEDOG'!$B:$D,3,0),"")</f>
        <v/>
      </c>
      <c r="C821" t="str">
        <f>IFERROR(VLOOKUP(Filiais_Petz4[[#This Row],[FILIAL]],'[4]PETZ E ZEEDOG'!$B:$E,4,0),"")</f>
        <v/>
      </c>
      <c r="D821" t="str">
        <f>IFERROR(VLOOKUP(Filiais_Petz4[[#This Row],[FILIAL]],'[4]PETZ E ZEEDOG'!$B:$F,5,0),"")</f>
        <v/>
      </c>
      <c r="E821" t="str">
        <f>IFERROR(VLOOKUP(Filiais_Petz4[[#This Row],[FILIAL]],'[4]PETZ E ZEEDOG'!$B:$G,6,0),"")</f>
        <v/>
      </c>
      <c r="F821" s="1">
        <f>IFERROR(VLOOKUP(Filiais_Petz4[[#This Row],[FILIAL]],'[4]PETZ E ZEEDOG'!$B:$H,7,0),"")</f>
        <v>0</v>
      </c>
      <c r="G821" t="str">
        <f>IFERROR(VLOOKUP(Filiais_Petz4[[#This Row],[FILIAL]],'[4]PETZ E ZEEDOG'!$B$2:$R$1103,8,0),"")</f>
        <v/>
      </c>
      <c r="H821" t="str">
        <f>IFERROR(VLOOKUP(Filiais_Petz4[[#This Row],[FILIAL]],'[4]PETZ E ZEEDOG'!$B:$J,9,0),"")</f>
        <v/>
      </c>
      <c r="I821" t="str">
        <f>IFERROR(VLOOKUP(Filiais_Petz4[[#This Row],[FILIAL]],'[4]PETZ E ZEEDOG'!$B:$K,10,0),"")</f>
        <v/>
      </c>
      <c r="J821">
        <f>IFERROR(VLOOKUP(Filiais_Petz4[[#This Row],[FILIAL]],'[4]PETZ E ZEEDOG'!$B$2:$R$1103,11,0),"")</f>
        <v>0</v>
      </c>
      <c r="K821" s="89" t="str">
        <f>IFERROR(VLOOKUP(Filiais_Petz4[[#This Row],[FILIAL]],'[4]PETZ E ZEEDOG'!$B:$M,12,0),"")</f>
        <v/>
      </c>
      <c r="L821" t="str">
        <f>IFERROR(VLOOKUP(Filiais_Petz4[[#This Row],[FILIAL]],'[4]PETZ E ZEEDOG'!$B:$N,13,0),"")</f>
        <v/>
      </c>
      <c r="M821" t="str">
        <f>IFERROR(VLOOKUP(Filiais_Petz4[[#This Row],[FILIAL]],'[4]PETZ E ZEEDOG'!$B:$O,14,0),"")</f>
        <v/>
      </c>
      <c r="N821" t="str">
        <f>IFERROR(VLOOKUP(Filiais_Petz4[[#This Row],[FILIAL]],'[4]PETZ E ZEEDOG'!$B:$P,15,0),"")</f>
        <v>N</v>
      </c>
      <c r="O821" t="str">
        <f>IFERROR(VLOOKUP(Filiais_Petz4[[#This Row],[FILIAL]],'[4]PETZ E ZEEDOG'!$B:$Q,16,0),"")</f>
        <v/>
      </c>
      <c r="P821" t="str">
        <f>IFERROR(VLOOKUP(Filiais_Petz4[[#This Row],[FILIAL]],'[4]PETZ E ZEEDOG'!$B:$R,17,0),"")</f>
        <v/>
      </c>
      <c r="Q821" t="str">
        <f>IFERROR(VLOOKUP(Filiais_Petz4[[#This Row],[FILIAL]],'[4]PETZ E ZEEDOG'!$B:$C,2,0),"")</f>
        <v/>
      </c>
    </row>
    <row r="822" spans="1:17" ht="14.45" hidden="1" customHeight="1" x14ac:dyDescent="0.25">
      <c r="A822" t="s">
        <v>875</v>
      </c>
      <c r="B822" t="str">
        <f>IFERROR(VLOOKUP(Filiais_Petz4[[#This Row],[FILIAL]],'[4]PETZ E ZEEDOG'!$B:$D,3,0),"")</f>
        <v/>
      </c>
      <c r="C822" t="str">
        <f>IFERROR(VLOOKUP(Filiais_Petz4[[#This Row],[FILIAL]],'[4]PETZ E ZEEDOG'!$B:$E,4,0),"")</f>
        <v/>
      </c>
      <c r="D822" t="str">
        <f>IFERROR(VLOOKUP(Filiais_Petz4[[#This Row],[FILIAL]],'[4]PETZ E ZEEDOG'!$B:$F,5,0),"")</f>
        <v/>
      </c>
      <c r="E822" t="str">
        <f>IFERROR(VLOOKUP(Filiais_Petz4[[#This Row],[FILIAL]],'[4]PETZ E ZEEDOG'!$B:$G,6,0),"")</f>
        <v/>
      </c>
      <c r="F822" s="1">
        <f>IFERROR(VLOOKUP(Filiais_Petz4[[#This Row],[FILIAL]],'[4]PETZ E ZEEDOG'!$B:$H,7,0),"")</f>
        <v>0</v>
      </c>
      <c r="G822" t="str">
        <f>IFERROR(VLOOKUP(Filiais_Petz4[[#This Row],[FILIAL]],'[4]PETZ E ZEEDOG'!$B$2:$R$1103,8,0),"")</f>
        <v/>
      </c>
      <c r="H822" t="str">
        <f>IFERROR(VLOOKUP(Filiais_Petz4[[#This Row],[FILIAL]],'[4]PETZ E ZEEDOG'!$B:$J,9,0),"")</f>
        <v/>
      </c>
      <c r="I822" t="str">
        <f>IFERROR(VLOOKUP(Filiais_Petz4[[#This Row],[FILIAL]],'[4]PETZ E ZEEDOG'!$B:$K,10,0),"")</f>
        <v/>
      </c>
      <c r="J822">
        <f>IFERROR(VLOOKUP(Filiais_Petz4[[#This Row],[FILIAL]],'[4]PETZ E ZEEDOG'!$B$2:$R$1103,11,0),"")</f>
        <v>0</v>
      </c>
      <c r="K822" s="89" t="str">
        <f>IFERROR(VLOOKUP(Filiais_Petz4[[#This Row],[FILIAL]],'[4]PETZ E ZEEDOG'!$B:$M,12,0),"")</f>
        <v/>
      </c>
      <c r="L822" t="str">
        <f>IFERROR(VLOOKUP(Filiais_Petz4[[#This Row],[FILIAL]],'[4]PETZ E ZEEDOG'!$B:$N,13,0),"")</f>
        <v/>
      </c>
      <c r="M822" t="str">
        <f>IFERROR(VLOOKUP(Filiais_Petz4[[#This Row],[FILIAL]],'[4]PETZ E ZEEDOG'!$B:$O,14,0),"")</f>
        <v/>
      </c>
      <c r="N822" t="str">
        <f>IFERROR(VLOOKUP(Filiais_Petz4[[#This Row],[FILIAL]],'[4]PETZ E ZEEDOG'!$B:$P,15,0),"")</f>
        <v>N</v>
      </c>
      <c r="O822" t="str">
        <f>IFERROR(VLOOKUP(Filiais_Petz4[[#This Row],[FILIAL]],'[4]PETZ E ZEEDOG'!$B:$Q,16,0),"")</f>
        <v/>
      </c>
      <c r="P822" t="str">
        <f>IFERROR(VLOOKUP(Filiais_Petz4[[#This Row],[FILIAL]],'[4]PETZ E ZEEDOG'!$B:$R,17,0),"")</f>
        <v/>
      </c>
      <c r="Q822" t="str">
        <f>IFERROR(VLOOKUP(Filiais_Petz4[[#This Row],[FILIAL]],'[4]PETZ E ZEEDOG'!$B:$C,2,0),"")</f>
        <v/>
      </c>
    </row>
    <row r="823" spans="1:17" ht="14.45" hidden="1" customHeight="1" x14ac:dyDescent="0.25">
      <c r="A823" t="s">
        <v>876</v>
      </c>
      <c r="B823" t="str">
        <f>IFERROR(VLOOKUP(Filiais_Petz4[[#This Row],[FILIAL]],'[4]PETZ E ZEEDOG'!$B:$D,3,0),"")</f>
        <v/>
      </c>
      <c r="C823" t="str">
        <f>IFERROR(VLOOKUP(Filiais_Petz4[[#This Row],[FILIAL]],'[4]PETZ E ZEEDOG'!$B:$E,4,0),"")</f>
        <v/>
      </c>
      <c r="D823" t="str">
        <f>IFERROR(VLOOKUP(Filiais_Petz4[[#This Row],[FILIAL]],'[4]PETZ E ZEEDOG'!$B:$F,5,0),"")</f>
        <v/>
      </c>
      <c r="E823" t="str">
        <f>IFERROR(VLOOKUP(Filiais_Petz4[[#This Row],[FILIAL]],'[4]PETZ E ZEEDOG'!$B:$G,6,0),"")</f>
        <v/>
      </c>
      <c r="F823" s="1">
        <f>IFERROR(VLOOKUP(Filiais_Petz4[[#This Row],[FILIAL]],'[4]PETZ E ZEEDOG'!$B:$H,7,0),"")</f>
        <v>0</v>
      </c>
      <c r="G823" t="str">
        <f>IFERROR(VLOOKUP(Filiais_Petz4[[#This Row],[FILIAL]],'[4]PETZ E ZEEDOG'!$B$2:$R$1103,8,0),"")</f>
        <v/>
      </c>
      <c r="H823" t="str">
        <f>IFERROR(VLOOKUP(Filiais_Petz4[[#This Row],[FILIAL]],'[4]PETZ E ZEEDOG'!$B:$J,9,0),"")</f>
        <v/>
      </c>
      <c r="I823" t="str">
        <f>IFERROR(VLOOKUP(Filiais_Petz4[[#This Row],[FILIAL]],'[4]PETZ E ZEEDOG'!$B:$K,10,0),"")</f>
        <v/>
      </c>
      <c r="J823">
        <f>IFERROR(VLOOKUP(Filiais_Petz4[[#This Row],[FILIAL]],'[4]PETZ E ZEEDOG'!$B$2:$R$1103,11,0),"")</f>
        <v>0</v>
      </c>
      <c r="K823" s="89" t="str">
        <f>IFERROR(VLOOKUP(Filiais_Petz4[[#This Row],[FILIAL]],'[4]PETZ E ZEEDOG'!$B:$M,12,0),"")</f>
        <v/>
      </c>
      <c r="L823" t="str">
        <f>IFERROR(VLOOKUP(Filiais_Petz4[[#This Row],[FILIAL]],'[4]PETZ E ZEEDOG'!$B:$N,13,0),"")</f>
        <v/>
      </c>
      <c r="M823" t="str">
        <f>IFERROR(VLOOKUP(Filiais_Petz4[[#This Row],[FILIAL]],'[4]PETZ E ZEEDOG'!$B:$O,14,0),"")</f>
        <v/>
      </c>
      <c r="N823" t="str">
        <f>IFERROR(VLOOKUP(Filiais_Petz4[[#This Row],[FILIAL]],'[4]PETZ E ZEEDOG'!$B:$P,15,0),"")</f>
        <v>N</v>
      </c>
      <c r="O823" t="str">
        <f>IFERROR(VLOOKUP(Filiais_Petz4[[#This Row],[FILIAL]],'[4]PETZ E ZEEDOG'!$B:$Q,16,0),"")</f>
        <v/>
      </c>
      <c r="P823" t="str">
        <f>IFERROR(VLOOKUP(Filiais_Petz4[[#This Row],[FILIAL]],'[4]PETZ E ZEEDOG'!$B:$R,17,0),"")</f>
        <v/>
      </c>
      <c r="Q823" t="str">
        <f>IFERROR(VLOOKUP(Filiais_Petz4[[#This Row],[FILIAL]],'[4]PETZ E ZEEDOG'!$B:$C,2,0),"")</f>
        <v/>
      </c>
    </row>
    <row r="824" spans="1:17" ht="14.45" hidden="1" customHeight="1" x14ac:dyDescent="0.25">
      <c r="A824" t="s">
        <v>877</v>
      </c>
      <c r="B824" t="str">
        <f>IFERROR(VLOOKUP(Filiais_Petz4[[#This Row],[FILIAL]],'[4]PETZ E ZEEDOG'!$B:$D,3,0),"")</f>
        <v/>
      </c>
      <c r="C824" t="str">
        <f>IFERROR(VLOOKUP(Filiais_Petz4[[#This Row],[FILIAL]],'[4]PETZ E ZEEDOG'!$B:$E,4,0),"")</f>
        <v/>
      </c>
      <c r="D824" t="str">
        <f>IFERROR(VLOOKUP(Filiais_Petz4[[#This Row],[FILIAL]],'[4]PETZ E ZEEDOG'!$B:$F,5,0),"")</f>
        <v/>
      </c>
      <c r="E824" t="str">
        <f>IFERROR(VLOOKUP(Filiais_Petz4[[#This Row],[FILIAL]],'[4]PETZ E ZEEDOG'!$B:$G,6,0),"")</f>
        <v/>
      </c>
      <c r="F824" s="1">
        <f>IFERROR(VLOOKUP(Filiais_Petz4[[#This Row],[FILIAL]],'[4]PETZ E ZEEDOG'!$B:$H,7,0),"")</f>
        <v>0</v>
      </c>
      <c r="G824" t="str">
        <f>IFERROR(VLOOKUP(Filiais_Petz4[[#This Row],[FILIAL]],'[4]PETZ E ZEEDOG'!$B$2:$R$1103,8,0),"")</f>
        <v/>
      </c>
      <c r="H824" t="str">
        <f>IFERROR(VLOOKUP(Filiais_Petz4[[#This Row],[FILIAL]],'[4]PETZ E ZEEDOG'!$B:$J,9,0),"")</f>
        <v/>
      </c>
      <c r="I824" t="str">
        <f>IFERROR(VLOOKUP(Filiais_Petz4[[#This Row],[FILIAL]],'[4]PETZ E ZEEDOG'!$B:$K,10,0),"")</f>
        <v/>
      </c>
      <c r="J824">
        <f>IFERROR(VLOOKUP(Filiais_Petz4[[#This Row],[FILIAL]],'[4]PETZ E ZEEDOG'!$B$2:$R$1103,11,0),"")</f>
        <v>0</v>
      </c>
      <c r="K824" s="89" t="str">
        <f>IFERROR(VLOOKUP(Filiais_Petz4[[#This Row],[FILIAL]],'[4]PETZ E ZEEDOG'!$B:$M,12,0),"")</f>
        <v/>
      </c>
      <c r="L824" t="str">
        <f>IFERROR(VLOOKUP(Filiais_Petz4[[#This Row],[FILIAL]],'[4]PETZ E ZEEDOG'!$B:$N,13,0),"")</f>
        <v/>
      </c>
      <c r="M824" t="str">
        <f>IFERROR(VLOOKUP(Filiais_Petz4[[#This Row],[FILIAL]],'[4]PETZ E ZEEDOG'!$B:$O,14,0),"")</f>
        <v/>
      </c>
      <c r="N824" t="str">
        <f>IFERROR(VLOOKUP(Filiais_Petz4[[#This Row],[FILIAL]],'[4]PETZ E ZEEDOG'!$B:$P,15,0),"")</f>
        <v>N</v>
      </c>
      <c r="O824" t="str">
        <f>IFERROR(VLOOKUP(Filiais_Petz4[[#This Row],[FILIAL]],'[4]PETZ E ZEEDOG'!$B:$Q,16,0),"")</f>
        <v/>
      </c>
      <c r="P824" t="str">
        <f>IFERROR(VLOOKUP(Filiais_Petz4[[#This Row],[FILIAL]],'[4]PETZ E ZEEDOG'!$B:$R,17,0),"")</f>
        <v/>
      </c>
      <c r="Q824" t="str">
        <f>IFERROR(VLOOKUP(Filiais_Petz4[[#This Row],[FILIAL]],'[4]PETZ E ZEEDOG'!$B:$C,2,0),"")</f>
        <v/>
      </c>
    </row>
    <row r="825" spans="1:17" ht="14.45" hidden="1" customHeight="1" x14ac:dyDescent="0.25">
      <c r="A825" t="s">
        <v>878</v>
      </c>
      <c r="B825" t="str">
        <f>IFERROR(VLOOKUP(Filiais_Petz4[[#This Row],[FILIAL]],'[4]PETZ E ZEEDOG'!$B:$D,3,0),"")</f>
        <v/>
      </c>
      <c r="C825" t="str">
        <f>IFERROR(VLOOKUP(Filiais_Petz4[[#This Row],[FILIAL]],'[4]PETZ E ZEEDOG'!$B:$E,4,0),"")</f>
        <v/>
      </c>
      <c r="D825" t="str">
        <f>IFERROR(VLOOKUP(Filiais_Petz4[[#This Row],[FILIAL]],'[4]PETZ E ZEEDOG'!$B:$F,5,0),"")</f>
        <v/>
      </c>
      <c r="E825" t="str">
        <f>IFERROR(VLOOKUP(Filiais_Petz4[[#This Row],[FILIAL]],'[4]PETZ E ZEEDOG'!$B:$G,6,0),"")</f>
        <v/>
      </c>
      <c r="F825" s="1">
        <f>IFERROR(VLOOKUP(Filiais_Petz4[[#This Row],[FILIAL]],'[4]PETZ E ZEEDOG'!$B:$H,7,0),"")</f>
        <v>0</v>
      </c>
      <c r="G825" t="str">
        <f>IFERROR(VLOOKUP(Filiais_Petz4[[#This Row],[FILIAL]],'[4]PETZ E ZEEDOG'!$B$2:$R$1103,8,0),"")</f>
        <v/>
      </c>
      <c r="H825" t="str">
        <f>IFERROR(VLOOKUP(Filiais_Petz4[[#This Row],[FILIAL]],'[4]PETZ E ZEEDOG'!$B:$J,9,0),"")</f>
        <v/>
      </c>
      <c r="I825" t="str">
        <f>IFERROR(VLOOKUP(Filiais_Petz4[[#This Row],[FILIAL]],'[4]PETZ E ZEEDOG'!$B:$K,10,0),"")</f>
        <v/>
      </c>
      <c r="J825">
        <f>IFERROR(VLOOKUP(Filiais_Petz4[[#This Row],[FILIAL]],'[4]PETZ E ZEEDOG'!$B$2:$R$1103,11,0),"")</f>
        <v>0</v>
      </c>
      <c r="K825" s="89" t="str">
        <f>IFERROR(VLOOKUP(Filiais_Petz4[[#This Row],[FILIAL]],'[4]PETZ E ZEEDOG'!$B:$M,12,0),"")</f>
        <v/>
      </c>
      <c r="L825" t="str">
        <f>IFERROR(VLOOKUP(Filiais_Petz4[[#This Row],[FILIAL]],'[4]PETZ E ZEEDOG'!$B:$N,13,0),"")</f>
        <v/>
      </c>
      <c r="M825" t="str">
        <f>IFERROR(VLOOKUP(Filiais_Petz4[[#This Row],[FILIAL]],'[4]PETZ E ZEEDOG'!$B:$O,14,0),"")</f>
        <v/>
      </c>
      <c r="N825" t="str">
        <f>IFERROR(VLOOKUP(Filiais_Petz4[[#This Row],[FILIAL]],'[4]PETZ E ZEEDOG'!$B:$P,15,0),"")</f>
        <v>N</v>
      </c>
      <c r="O825" t="str">
        <f>IFERROR(VLOOKUP(Filiais_Petz4[[#This Row],[FILIAL]],'[4]PETZ E ZEEDOG'!$B:$Q,16,0),"")</f>
        <v/>
      </c>
      <c r="P825" t="str">
        <f>IFERROR(VLOOKUP(Filiais_Petz4[[#This Row],[FILIAL]],'[4]PETZ E ZEEDOG'!$B:$R,17,0),"")</f>
        <v/>
      </c>
      <c r="Q825" t="str">
        <f>IFERROR(VLOOKUP(Filiais_Petz4[[#This Row],[FILIAL]],'[4]PETZ E ZEEDOG'!$B:$C,2,0),"")</f>
        <v/>
      </c>
    </row>
    <row r="826" spans="1:17" ht="14.45" hidden="1" customHeight="1" x14ac:dyDescent="0.25">
      <c r="A826" t="s">
        <v>879</v>
      </c>
      <c r="B826" t="str">
        <f>IFERROR(VLOOKUP(Filiais_Petz4[[#This Row],[FILIAL]],'[4]PETZ E ZEEDOG'!$B:$D,3,0),"")</f>
        <v/>
      </c>
      <c r="C826" t="str">
        <f>IFERROR(VLOOKUP(Filiais_Petz4[[#This Row],[FILIAL]],'[4]PETZ E ZEEDOG'!$B:$E,4,0),"")</f>
        <v/>
      </c>
      <c r="D826" t="str">
        <f>IFERROR(VLOOKUP(Filiais_Petz4[[#This Row],[FILIAL]],'[4]PETZ E ZEEDOG'!$B:$F,5,0),"")</f>
        <v/>
      </c>
      <c r="E826" t="str">
        <f>IFERROR(VLOOKUP(Filiais_Petz4[[#This Row],[FILIAL]],'[4]PETZ E ZEEDOG'!$B:$G,6,0),"")</f>
        <v/>
      </c>
      <c r="F826" s="1">
        <f>IFERROR(VLOOKUP(Filiais_Petz4[[#This Row],[FILIAL]],'[4]PETZ E ZEEDOG'!$B:$H,7,0),"")</f>
        <v>0</v>
      </c>
      <c r="G826" t="str">
        <f>IFERROR(VLOOKUP(Filiais_Petz4[[#This Row],[FILIAL]],'[4]PETZ E ZEEDOG'!$B$2:$R$1103,8,0),"")</f>
        <v/>
      </c>
      <c r="H826" t="str">
        <f>IFERROR(VLOOKUP(Filiais_Petz4[[#This Row],[FILIAL]],'[4]PETZ E ZEEDOG'!$B:$J,9,0),"")</f>
        <v/>
      </c>
      <c r="I826" t="str">
        <f>IFERROR(VLOOKUP(Filiais_Petz4[[#This Row],[FILIAL]],'[4]PETZ E ZEEDOG'!$B:$K,10,0),"")</f>
        <v/>
      </c>
      <c r="J826">
        <f>IFERROR(VLOOKUP(Filiais_Petz4[[#This Row],[FILIAL]],'[4]PETZ E ZEEDOG'!$B$2:$R$1103,11,0),"")</f>
        <v>0</v>
      </c>
      <c r="K826" s="89" t="str">
        <f>IFERROR(VLOOKUP(Filiais_Petz4[[#This Row],[FILIAL]],'[4]PETZ E ZEEDOG'!$B:$M,12,0),"")</f>
        <v/>
      </c>
      <c r="L826" t="str">
        <f>IFERROR(VLOOKUP(Filiais_Petz4[[#This Row],[FILIAL]],'[4]PETZ E ZEEDOG'!$B:$N,13,0),"")</f>
        <v/>
      </c>
      <c r="M826" t="str">
        <f>IFERROR(VLOOKUP(Filiais_Petz4[[#This Row],[FILIAL]],'[4]PETZ E ZEEDOG'!$B:$O,14,0),"")</f>
        <v/>
      </c>
      <c r="N826" t="str">
        <f>IFERROR(VLOOKUP(Filiais_Petz4[[#This Row],[FILIAL]],'[4]PETZ E ZEEDOG'!$B:$P,15,0),"")</f>
        <v>N</v>
      </c>
      <c r="O826" t="str">
        <f>IFERROR(VLOOKUP(Filiais_Petz4[[#This Row],[FILIAL]],'[4]PETZ E ZEEDOG'!$B:$Q,16,0),"")</f>
        <v/>
      </c>
      <c r="P826" t="str">
        <f>IFERROR(VLOOKUP(Filiais_Petz4[[#This Row],[FILIAL]],'[4]PETZ E ZEEDOG'!$B:$R,17,0),"")</f>
        <v/>
      </c>
      <c r="Q826" t="str">
        <f>IFERROR(VLOOKUP(Filiais_Petz4[[#This Row],[FILIAL]],'[4]PETZ E ZEEDOG'!$B:$C,2,0),"")</f>
        <v/>
      </c>
    </row>
    <row r="827" spans="1:17" ht="14.45" hidden="1" customHeight="1" x14ac:dyDescent="0.25">
      <c r="A827" t="s">
        <v>880</v>
      </c>
      <c r="B827" t="str">
        <f>IFERROR(VLOOKUP(Filiais_Petz4[[#This Row],[FILIAL]],'[4]PETZ E ZEEDOG'!$B:$D,3,0),"")</f>
        <v/>
      </c>
      <c r="C827" t="str">
        <f>IFERROR(VLOOKUP(Filiais_Petz4[[#This Row],[FILIAL]],'[4]PETZ E ZEEDOG'!$B:$E,4,0),"")</f>
        <v/>
      </c>
      <c r="D827" t="str">
        <f>IFERROR(VLOOKUP(Filiais_Petz4[[#This Row],[FILIAL]],'[4]PETZ E ZEEDOG'!$B:$F,5,0),"")</f>
        <v/>
      </c>
      <c r="E827" t="str">
        <f>IFERROR(VLOOKUP(Filiais_Petz4[[#This Row],[FILIAL]],'[4]PETZ E ZEEDOG'!$B:$G,6,0),"")</f>
        <v/>
      </c>
      <c r="F827" s="1">
        <f>IFERROR(VLOOKUP(Filiais_Petz4[[#This Row],[FILIAL]],'[4]PETZ E ZEEDOG'!$B:$H,7,0),"")</f>
        <v>0</v>
      </c>
      <c r="G827" t="str">
        <f>IFERROR(VLOOKUP(Filiais_Petz4[[#This Row],[FILIAL]],'[4]PETZ E ZEEDOG'!$B$2:$R$1103,8,0),"")</f>
        <v/>
      </c>
      <c r="H827" t="str">
        <f>IFERROR(VLOOKUP(Filiais_Petz4[[#This Row],[FILIAL]],'[4]PETZ E ZEEDOG'!$B:$J,9,0),"")</f>
        <v/>
      </c>
      <c r="I827" t="str">
        <f>IFERROR(VLOOKUP(Filiais_Petz4[[#This Row],[FILIAL]],'[4]PETZ E ZEEDOG'!$B:$K,10,0),"")</f>
        <v/>
      </c>
      <c r="J827">
        <f>IFERROR(VLOOKUP(Filiais_Petz4[[#This Row],[FILIAL]],'[4]PETZ E ZEEDOG'!$B$2:$R$1103,11,0),"")</f>
        <v>0</v>
      </c>
      <c r="K827" s="89" t="str">
        <f>IFERROR(VLOOKUP(Filiais_Petz4[[#This Row],[FILIAL]],'[4]PETZ E ZEEDOG'!$B:$M,12,0),"")</f>
        <v/>
      </c>
      <c r="L827" t="str">
        <f>IFERROR(VLOOKUP(Filiais_Petz4[[#This Row],[FILIAL]],'[4]PETZ E ZEEDOG'!$B:$N,13,0),"")</f>
        <v/>
      </c>
      <c r="M827" t="str">
        <f>IFERROR(VLOOKUP(Filiais_Petz4[[#This Row],[FILIAL]],'[4]PETZ E ZEEDOG'!$B:$O,14,0),"")</f>
        <v/>
      </c>
      <c r="N827" t="str">
        <f>IFERROR(VLOOKUP(Filiais_Petz4[[#This Row],[FILIAL]],'[4]PETZ E ZEEDOG'!$B:$P,15,0),"")</f>
        <v>N</v>
      </c>
      <c r="O827" t="str">
        <f>IFERROR(VLOOKUP(Filiais_Petz4[[#This Row],[FILIAL]],'[4]PETZ E ZEEDOG'!$B:$Q,16,0),"")</f>
        <v/>
      </c>
      <c r="P827" t="str">
        <f>IFERROR(VLOOKUP(Filiais_Petz4[[#This Row],[FILIAL]],'[4]PETZ E ZEEDOG'!$B:$R,17,0),"")</f>
        <v/>
      </c>
      <c r="Q827" t="str">
        <f>IFERROR(VLOOKUP(Filiais_Petz4[[#This Row],[FILIAL]],'[4]PETZ E ZEEDOG'!$B:$C,2,0),"")</f>
        <v/>
      </c>
    </row>
    <row r="828" spans="1:17" ht="14.45" hidden="1" customHeight="1" x14ac:dyDescent="0.25">
      <c r="A828" t="s">
        <v>881</v>
      </c>
      <c r="B828" t="str">
        <f>IFERROR(VLOOKUP(Filiais_Petz4[[#This Row],[FILIAL]],'[4]PETZ E ZEEDOG'!$B:$D,3,0),"")</f>
        <v/>
      </c>
      <c r="C828" t="str">
        <f>IFERROR(VLOOKUP(Filiais_Petz4[[#This Row],[FILIAL]],'[4]PETZ E ZEEDOG'!$B:$E,4,0),"")</f>
        <v/>
      </c>
      <c r="D828" t="str">
        <f>IFERROR(VLOOKUP(Filiais_Petz4[[#This Row],[FILIAL]],'[4]PETZ E ZEEDOG'!$B:$F,5,0),"")</f>
        <v/>
      </c>
      <c r="E828" t="str">
        <f>IFERROR(VLOOKUP(Filiais_Petz4[[#This Row],[FILIAL]],'[4]PETZ E ZEEDOG'!$B:$G,6,0),"")</f>
        <v/>
      </c>
      <c r="F828" s="1">
        <f>IFERROR(VLOOKUP(Filiais_Petz4[[#This Row],[FILIAL]],'[4]PETZ E ZEEDOG'!$B:$H,7,0),"")</f>
        <v>0</v>
      </c>
      <c r="G828" t="str">
        <f>IFERROR(VLOOKUP(Filiais_Petz4[[#This Row],[FILIAL]],'[4]PETZ E ZEEDOG'!$B$2:$R$1103,8,0),"")</f>
        <v/>
      </c>
      <c r="H828" t="str">
        <f>IFERROR(VLOOKUP(Filiais_Petz4[[#This Row],[FILIAL]],'[4]PETZ E ZEEDOG'!$B:$J,9,0),"")</f>
        <v/>
      </c>
      <c r="I828" t="str">
        <f>IFERROR(VLOOKUP(Filiais_Petz4[[#This Row],[FILIAL]],'[4]PETZ E ZEEDOG'!$B:$K,10,0),"")</f>
        <v/>
      </c>
      <c r="J828">
        <f>IFERROR(VLOOKUP(Filiais_Petz4[[#This Row],[FILIAL]],'[4]PETZ E ZEEDOG'!$B$2:$R$1103,11,0),"")</f>
        <v>0</v>
      </c>
      <c r="K828" s="89" t="str">
        <f>IFERROR(VLOOKUP(Filiais_Petz4[[#This Row],[FILIAL]],'[4]PETZ E ZEEDOG'!$B:$M,12,0),"")</f>
        <v/>
      </c>
      <c r="L828" t="str">
        <f>IFERROR(VLOOKUP(Filiais_Petz4[[#This Row],[FILIAL]],'[4]PETZ E ZEEDOG'!$B:$N,13,0),"")</f>
        <v/>
      </c>
      <c r="M828" t="str">
        <f>IFERROR(VLOOKUP(Filiais_Petz4[[#This Row],[FILIAL]],'[4]PETZ E ZEEDOG'!$B:$O,14,0),"")</f>
        <v/>
      </c>
      <c r="N828" t="str">
        <f>IFERROR(VLOOKUP(Filiais_Petz4[[#This Row],[FILIAL]],'[4]PETZ E ZEEDOG'!$B:$P,15,0),"")</f>
        <v>N</v>
      </c>
      <c r="O828" t="str">
        <f>IFERROR(VLOOKUP(Filiais_Petz4[[#This Row],[FILIAL]],'[4]PETZ E ZEEDOG'!$B:$Q,16,0),"")</f>
        <v/>
      </c>
      <c r="P828" t="str">
        <f>IFERROR(VLOOKUP(Filiais_Petz4[[#This Row],[FILIAL]],'[4]PETZ E ZEEDOG'!$B:$R,17,0),"")</f>
        <v/>
      </c>
      <c r="Q828" t="str">
        <f>IFERROR(VLOOKUP(Filiais_Petz4[[#This Row],[FILIAL]],'[4]PETZ E ZEEDOG'!$B:$C,2,0),"")</f>
        <v/>
      </c>
    </row>
    <row r="829" spans="1:17" ht="14.45" hidden="1" customHeight="1" x14ac:dyDescent="0.25">
      <c r="A829" t="s">
        <v>882</v>
      </c>
      <c r="B829" t="str">
        <f>IFERROR(VLOOKUP(Filiais_Petz4[[#This Row],[FILIAL]],'[4]PETZ E ZEEDOG'!$B:$D,3,0),"")</f>
        <v/>
      </c>
      <c r="C829" t="str">
        <f>IFERROR(VLOOKUP(Filiais_Petz4[[#This Row],[FILIAL]],'[4]PETZ E ZEEDOG'!$B:$E,4,0),"")</f>
        <v/>
      </c>
      <c r="D829" t="str">
        <f>IFERROR(VLOOKUP(Filiais_Petz4[[#This Row],[FILIAL]],'[4]PETZ E ZEEDOG'!$B:$F,5,0),"")</f>
        <v/>
      </c>
      <c r="E829" t="str">
        <f>IFERROR(VLOOKUP(Filiais_Petz4[[#This Row],[FILIAL]],'[4]PETZ E ZEEDOG'!$B:$G,6,0),"")</f>
        <v/>
      </c>
      <c r="F829" s="1">
        <f>IFERROR(VLOOKUP(Filiais_Petz4[[#This Row],[FILIAL]],'[4]PETZ E ZEEDOG'!$B:$H,7,0),"")</f>
        <v>0</v>
      </c>
      <c r="G829" t="str">
        <f>IFERROR(VLOOKUP(Filiais_Petz4[[#This Row],[FILIAL]],'[4]PETZ E ZEEDOG'!$B$2:$R$1103,8,0),"")</f>
        <v/>
      </c>
      <c r="H829" t="str">
        <f>IFERROR(VLOOKUP(Filiais_Petz4[[#This Row],[FILIAL]],'[4]PETZ E ZEEDOG'!$B:$J,9,0),"")</f>
        <v/>
      </c>
      <c r="I829" t="str">
        <f>IFERROR(VLOOKUP(Filiais_Petz4[[#This Row],[FILIAL]],'[4]PETZ E ZEEDOG'!$B:$K,10,0),"")</f>
        <v/>
      </c>
      <c r="J829">
        <f>IFERROR(VLOOKUP(Filiais_Petz4[[#This Row],[FILIAL]],'[4]PETZ E ZEEDOG'!$B$2:$R$1103,11,0),"")</f>
        <v>0</v>
      </c>
      <c r="K829" s="89" t="str">
        <f>IFERROR(VLOOKUP(Filiais_Petz4[[#This Row],[FILIAL]],'[4]PETZ E ZEEDOG'!$B:$M,12,0),"")</f>
        <v/>
      </c>
      <c r="L829" t="str">
        <f>IFERROR(VLOOKUP(Filiais_Petz4[[#This Row],[FILIAL]],'[4]PETZ E ZEEDOG'!$B:$N,13,0),"")</f>
        <v/>
      </c>
      <c r="M829" t="str">
        <f>IFERROR(VLOOKUP(Filiais_Petz4[[#This Row],[FILIAL]],'[4]PETZ E ZEEDOG'!$B:$O,14,0),"")</f>
        <v/>
      </c>
      <c r="N829" t="str">
        <f>IFERROR(VLOOKUP(Filiais_Petz4[[#This Row],[FILIAL]],'[4]PETZ E ZEEDOG'!$B:$P,15,0),"")</f>
        <v>N</v>
      </c>
      <c r="O829" t="str">
        <f>IFERROR(VLOOKUP(Filiais_Petz4[[#This Row],[FILIAL]],'[4]PETZ E ZEEDOG'!$B:$Q,16,0),"")</f>
        <v/>
      </c>
      <c r="P829" t="str">
        <f>IFERROR(VLOOKUP(Filiais_Petz4[[#This Row],[FILIAL]],'[4]PETZ E ZEEDOG'!$B:$R,17,0),"")</f>
        <v/>
      </c>
      <c r="Q829" t="str">
        <f>IFERROR(VLOOKUP(Filiais_Petz4[[#This Row],[FILIAL]],'[4]PETZ E ZEEDOG'!$B:$C,2,0),"")</f>
        <v/>
      </c>
    </row>
    <row r="830" spans="1:17" ht="14.45" hidden="1" customHeight="1" x14ac:dyDescent="0.25">
      <c r="A830" t="s">
        <v>883</v>
      </c>
      <c r="B830" t="str">
        <f>IFERROR(VLOOKUP(Filiais_Petz4[[#This Row],[FILIAL]],'[4]PETZ E ZEEDOG'!$B:$D,3,0),"")</f>
        <v/>
      </c>
      <c r="C830" t="str">
        <f>IFERROR(VLOOKUP(Filiais_Petz4[[#This Row],[FILIAL]],'[4]PETZ E ZEEDOG'!$B:$E,4,0),"")</f>
        <v/>
      </c>
      <c r="D830" t="str">
        <f>IFERROR(VLOOKUP(Filiais_Petz4[[#This Row],[FILIAL]],'[4]PETZ E ZEEDOG'!$B:$F,5,0),"")</f>
        <v/>
      </c>
      <c r="E830" t="str">
        <f>IFERROR(VLOOKUP(Filiais_Petz4[[#This Row],[FILIAL]],'[4]PETZ E ZEEDOG'!$B:$G,6,0),"")</f>
        <v/>
      </c>
      <c r="F830" s="1">
        <f>IFERROR(VLOOKUP(Filiais_Petz4[[#This Row],[FILIAL]],'[4]PETZ E ZEEDOG'!$B:$H,7,0),"")</f>
        <v>0</v>
      </c>
      <c r="G830" t="str">
        <f>IFERROR(VLOOKUP(Filiais_Petz4[[#This Row],[FILIAL]],'[4]PETZ E ZEEDOG'!$B$2:$R$1103,8,0),"")</f>
        <v/>
      </c>
      <c r="H830" t="str">
        <f>IFERROR(VLOOKUP(Filiais_Petz4[[#This Row],[FILIAL]],'[4]PETZ E ZEEDOG'!$B:$J,9,0),"")</f>
        <v/>
      </c>
      <c r="I830" t="str">
        <f>IFERROR(VLOOKUP(Filiais_Petz4[[#This Row],[FILIAL]],'[4]PETZ E ZEEDOG'!$B:$K,10,0),"")</f>
        <v/>
      </c>
      <c r="J830">
        <f>IFERROR(VLOOKUP(Filiais_Petz4[[#This Row],[FILIAL]],'[4]PETZ E ZEEDOG'!$B$2:$R$1103,11,0),"")</f>
        <v>0</v>
      </c>
      <c r="K830" s="89" t="str">
        <f>IFERROR(VLOOKUP(Filiais_Petz4[[#This Row],[FILIAL]],'[4]PETZ E ZEEDOG'!$B:$M,12,0),"")</f>
        <v/>
      </c>
      <c r="L830" t="str">
        <f>IFERROR(VLOOKUP(Filiais_Petz4[[#This Row],[FILIAL]],'[4]PETZ E ZEEDOG'!$B:$N,13,0),"")</f>
        <v/>
      </c>
      <c r="M830" t="str">
        <f>IFERROR(VLOOKUP(Filiais_Petz4[[#This Row],[FILIAL]],'[4]PETZ E ZEEDOG'!$B:$O,14,0),"")</f>
        <v/>
      </c>
      <c r="N830" t="str">
        <f>IFERROR(VLOOKUP(Filiais_Petz4[[#This Row],[FILIAL]],'[4]PETZ E ZEEDOG'!$B:$P,15,0),"")</f>
        <v>N</v>
      </c>
      <c r="O830" t="str">
        <f>IFERROR(VLOOKUP(Filiais_Petz4[[#This Row],[FILIAL]],'[4]PETZ E ZEEDOG'!$B:$Q,16,0),"")</f>
        <v/>
      </c>
      <c r="P830" t="str">
        <f>IFERROR(VLOOKUP(Filiais_Petz4[[#This Row],[FILIAL]],'[4]PETZ E ZEEDOG'!$B:$R,17,0),"")</f>
        <v/>
      </c>
      <c r="Q830" t="str">
        <f>IFERROR(VLOOKUP(Filiais_Petz4[[#This Row],[FILIAL]],'[4]PETZ E ZEEDOG'!$B:$C,2,0),"")</f>
        <v/>
      </c>
    </row>
    <row r="831" spans="1:17" ht="14.45" hidden="1" customHeight="1" x14ac:dyDescent="0.25">
      <c r="A831" t="s">
        <v>884</v>
      </c>
      <c r="B831" t="str">
        <f>IFERROR(VLOOKUP(Filiais_Petz4[[#This Row],[FILIAL]],'[4]PETZ E ZEEDOG'!$B:$D,3,0),"")</f>
        <v/>
      </c>
      <c r="C831" t="str">
        <f>IFERROR(VLOOKUP(Filiais_Petz4[[#This Row],[FILIAL]],'[4]PETZ E ZEEDOG'!$B:$E,4,0),"")</f>
        <v/>
      </c>
      <c r="D831" t="str">
        <f>IFERROR(VLOOKUP(Filiais_Petz4[[#This Row],[FILIAL]],'[4]PETZ E ZEEDOG'!$B:$F,5,0),"")</f>
        <v/>
      </c>
      <c r="E831" t="str">
        <f>IFERROR(VLOOKUP(Filiais_Petz4[[#This Row],[FILIAL]],'[4]PETZ E ZEEDOG'!$B:$G,6,0),"")</f>
        <v/>
      </c>
      <c r="F831" s="1">
        <f>IFERROR(VLOOKUP(Filiais_Petz4[[#This Row],[FILIAL]],'[4]PETZ E ZEEDOG'!$B:$H,7,0),"")</f>
        <v>0</v>
      </c>
      <c r="G831" t="str">
        <f>IFERROR(VLOOKUP(Filiais_Petz4[[#This Row],[FILIAL]],'[4]PETZ E ZEEDOG'!$B$2:$R$1103,8,0),"")</f>
        <v/>
      </c>
      <c r="H831" t="str">
        <f>IFERROR(VLOOKUP(Filiais_Petz4[[#This Row],[FILIAL]],'[4]PETZ E ZEEDOG'!$B:$J,9,0),"")</f>
        <v/>
      </c>
      <c r="I831" t="str">
        <f>IFERROR(VLOOKUP(Filiais_Petz4[[#This Row],[FILIAL]],'[4]PETZ E ZEEDOG'!$B:$K,10,0),"")</f>
        <v/>
      </c>
      <c r="J831">
        <f>IFERROR(VLOOKUP(Filiais_Petz4[[#This Row],[FILIAL]],'[4]PETZ E ZEEDOG'!$B$2:$R$1103,11,0),"")</f>
        <v>0</v>
      </c>
      <c r="K831" s="89" t="str">
        <f>IFERROR(VLOOKUP(Filiais_Petz4[[#This Row],[FILIAL]],'[4]PETZ E ZEEDOG'!$B:$M,12,0),"")</f>
        <v/>
      </c>
      <c r="L831" t="str">
        <f>IFERROR(VLOOKUP(Filiais_Petz4[[#This Row],[FILIAL]],'[4]PETZ E ZEEDOG'!$B:$N,13,0),"")</f>
        <v/>
      </c>
      <c r="M831" t="str">
        <f>IFERROR(VLOOKUP(Filiais_Petz4[[#This Row],[FILIAL]],'[4]PETZ E ZEEDOG'!$B:$O,14,0),"")</f>
        <v/>
      </c>
      <c r="N831" t="str">
        <f>IFERROR(VLOOKUP(Filiais_Petz4[[#This Row],[FILIAL]],'[4]PETZ E ZEEDOG'!$B:$P,15,0),"")</f>
        <v>N</v>
      </c>
      <c r="O831" t="str">
        <f>IFERROR(VLOOKUP(Filiais_Petz4[[#This Row],[FILIAL]],'[4]PETZ E ZEEDOG'!$B:$Q,16,0),"")</f>
        <v/>
      </c>
      <c r="P831" t="str">
        <f>IFERROR(VLOOKUP(Filiais_Petz4[[#This Row],[FILIAL]],'[4]PETZ E ZEEDOG'!$B:$R,17,0),"")</f>
        <v/>
      </c>
      <c r="Q831" t="str">
        <f>IFERROR(VLOOKUP(Filiais_Petz4[[#This Row],[FILIAL]],'[4]PETZ E ZEEDOG'!$B:$C,2,0),"")</f>
        <v/>
      </c>
    </row>
    <row r="832" spans="1:17" ht="14.45" hidden="1" customHeight="1" x14ac:dyDescent="0.25">
      <c r="A832" t="s">
        <v>885</v>
      </c>
      <c r="B832" t="str">
        <f>IFERROR(VLOOKUP(Filiais_Petz4[[#This Row],[FILIAL]],'[4]PETZ E ZEEDOG'!$B:$D,3,0),"")</f>
        <v/>
      </c>
      <c r="C832" t="str">
        <f>IFERROR(VLOOKUP(Filiais_Petz4[[#This Row],[FILIAL]],'[4]PETZ E ZEEDOG'!$B:$E,4,0),"")</f>
        <v/>
      </c>
      <c r="D832" t="str">
        <f>IFERROR(VLOOKUP(Filiais_Petz4[[#This Row],[FILIAL]],'[4]PETZ E ZEEDOG'!$B:$F,5,0),"")</f>
        <v/>
      </c>
      <c r="E832" t="str">
        <f>IFERROR(VLOOKUP(Filiais_Petz4[[#This Row],[FILIAL]],'[4]PETZ E ZEEDOG'!$B:$G,6,0),"")</f>
        <v/>
      </c>
      <c r="F832" s="1">
        <f>IFERROR(VLOOKUP(Filiais_Petz4[[#This Row],[FILIAL]],'[4]PETZ E ZEEDOG'!$B:$H,7,0),"")</f>
        <v>0</v>
      </c>
      <c r="G832" t="str">
        <f>IFERROR(VLOOKUP(Filiais_Petz4[[#This Row],[FILIAL]],'[4]PETZ E ZEEDOG'!$B$2:$R$1103,8,0),"")</f>
        <v/>
      </c>
      <c r="H832" t="str">
        <f>IFERROR(VLOOKUP(Filiais_Petz4[[#This Row],[FILIAL]],'[4]PETZ E ZEEDOG'!$B:$J,9,0),"")</f>
        <v/>
      </c>
      <c r="I832" t="str">
        <f>IFERROR(VLOOKUP(Filiais_Petz4[[#This Row],[FILIAL]],'[4]PETZ E ZEEDOG'!$B:$K,10,0),"")</f>
        <v/>
      </c>
      <c r="J832">
        <f>IFERROR(VLOOKUP(Filiais_Petz4[[#This Row],[FILIAL]],'[4]PETZ E ZEEDOG'!$B$2:$R$1103,11,0),"")</f>
        <v>0</v>
      </c>
      <c r="K832" s="89" t="str">
        <f>IFERROR(VLOOKUP(Filiais_Petz4[[#This Row],[FILIAL]],'[4]PETZ E ZEEDOG'!$B:$M,12,0),"")</f>
        <v/>
      </c>
      <c r="L832" t="str">
        <f>IFERROR(VLOOKUP(Filiais_Petz4[[#This Row],[FILIAL]],'[4]PETZ E ZEEDOG'!$B:$N,13,0),"")</f>
        <v/>
      </c>
      <c r="M832" t="str">
        <f>IFERROR(VLOOKUP(Filiais_Petz4[[#This Row],[FILIAL]],'[4]PETZ E ZEEDOG'!$B:$O,14,0),"")</f>
        <v/>
      </c>
      <c r="N832" t="str">
        <f>IFERROR(VLOOKUP(Filiais_Petz4[[#This Row],[FILIAL]],'[4]PETZ E ZEEDOG'!$B:$P,15,0),"")</f>
        <v>N</v>
      </c>
      <c r="O832" t="str">
        <f>IFERROR(VLOOKUP(Filiais_Petz4[[#This Row],[FILIAL]],'[4]PETZ E ZEEDOG'!$B:$Q,16,0),"")</f>
        <v/>
      </c>
      <c r="P832" t="str">
        <f>IFERROR(VLOOKUP(Filiais_Petz4[[#This Row],[FILIAL]],'[4]PETZ E ZEEDOG'!$B:$R,17,0),"")</f>
        <v/>
      </c>
      <c r="Q832" t="str">
        <f>IFERROR(VLOOKUP(Filiais_Petz4[[#This Row],[FILIAL]],'[4]PETZ E ZEEDOG'!$B:$C,2,0),"")</f>
        <v/>
      </c>
    </row>
    <row r="833" spans="1:17" ht="14.45" hidden="1" customHeight="1" x14ac:dyDescent="0.25">
      <c r="A833" t="s">
        <v>886</v>
      </c>
      <c r="B833" t="str">
        <f>IFERROR(VLOOKUP(Filiais_Petz4[[#This Row],[FILIAL]],'[4]PETZ E ZEEDOG'!$B:$D,3,0),"")</f>
        <v/>
      </c>
      <c r="C833" t="str">
        <f>IFERROR(VLOOKUP(Filiais_Petz4[[#This Row],[FILIAL]],'[4]PETZ E ZEEDOG'!$B:$E,4,0),"")</f>
        <v/>
      </c>
      <c r="D833" t="str">
        <f>IFERROR(VLOOKUP(Filiais_Petz4[[#This Row],[FILIAL]],'[4]PETZ E ZEEDOG'!$B:$F,5,0),"")</f>
        <v/>
      </c>
      <c r="E833" t="str">
        <f>IFERROR(VLOOKUP(Filiais_Petz4[[#This Row],[FILIAL]],'[4]PETZ E ZEEDOG'!$B:$G,6,0),"")</f>
        <v/>
      </c>
      <c r="F833" s="1">
        <f>IFERROR(VLOOKUP(Filiais_Petz4[[#This Row],[FILIAL]],'[4]PETZ E ZEEDOG'!$B:$H,7,0),"")</f>
        <v>0</v>
      </c>
      <c r="G833" t="str">
        <f>IFERROR(VLOOKUP(Filiais_Petz4[[#This Row],[FILIAL]],'[4]PETZ E ZEEDOG'!$B$2:$R$1103,8,0),"")</f>
        <v/>
      </c>
      <c r="H833" t="str">
        <f>IFERROR(VLOOKUP(Filiais_Petz4[[#This Row],[FILIAL]],'[4]PETZ E ZEEDOG'!$B:$J,9,0),"")</f>
        <v/>
      </c>
      <c r="I833" t="str">
        <f>IFERROR(VLOOKUP(Filiais_Petz4[[#This Row],[FILIAL]],'[4]PETZ E ZEEDOG'!$B:$K,10,0),"")</f>
        <v/>
      </c>
      <c r="J833">
        <f>IFERROR(VLOOKUP(Filiais_Petz4[[#This Row],[FILIAL]],'[4]PETZ E ZEEDOG'!$B$2:$R$1103,11,0),"")</f>
        <v>0</v>
      </c>
      <c r="K833" s="89" t="str">
        <f>IFERROR(VLOOKUP(Filiais_Petz4[[#This Row],[FILIAL]],'[4]PETZ E ZEEDOG'!$B:$M,12,0),"")</f>
        <v/>
      </c>
      <c r="L833" t="str">
        <f>IFERROR(VLOOKUP(Filiais_Petz4[[#This Row],[FILIAL]],'[4]PETZ E ZEEDOG'!$B:$N,13,0),"")</f>
        <v/>
      </c>
      <c r="M833" t="str">
        <f>IFERROR(VLOOKUP(Filiais_Petz4[[#This Row],[FILIAL]],'[4]PETZ E ZEEDOG'!$B:$O,14,0),"")</f>
        <v/>
      </c>
      <c r="N833" t="str">
        <f>IFERROR(VLOOKUP(Filiais_Petz4[[#This Row],[FILIAL]],'[4]PETZ E ZEEDOG'!$B:$P,15,0),"")</f>
        <v>N</v>
      </c>
      <c r="O833" t="str">
        <f>IFERROR(VLOOKUP(Filiais_Petz4[[#This Row],[FILIAL]],'[4]PETZ E ZEEDOG'!$B:$Q,16,0),"")</f>
        <v/>
      </c>
      <c r="P833" t="str">
        <f>IFERROR(VLOOKUP(Filiais_Petz4[[#This Row],[FILIAL]],'[4]PETZ E ZEEDOG'!$B:$R,17,0),"")</f>
        <v/>
      </c>
      <c r="Q833" t="str">
        <f>IFERROR(VLOOKUP(Filiais_Petz4[[#This Row],[FILIAL]],'[4]PETZ E ZEEDOG'!$B:$C,2,0),"")</f>
        <v/>
      </c>
    </row>
    <row r="834" spans="1:17" ht="14.45" hidden="1" customHeight="1" x14ac:dyDescent="0.25">
      <c r="A834" t="s">
        <v>887</v>
      </c>
      <c r="B834" t="str">
        <f>IFERROR(VLOOKUP(Filiais_Petz4[[#This Row],[FILIAL]],'[4]PETZ E ZEEDOG'!$B:$D,3,0),"")</f>
        <v/>
      </c>
      <c r="C834" t="str">
        <f>IFERROR(VLOOKUP(Filiais_Petz4[[#This Row],[FILIAL]],'[4]PETZ E ZEEDOG'!$B:$E,4,0),"")</f>
        <v/>
      </c>
      <c r="D834" t="str">
        <f>IFERROR(VLOOKUP(Filiais_Petz4[[#This Row],[FILIAL]],'[4]PETZ E ZEEDOG'!$B:$F,5,0),"")</f>
        <v/>
      </c>
      <c r="E834" t="str">
        <f>IFERROR(VLOOKUP(Filiais_Petz4[[#This Row],[FILIAL]],'[4]PETZ E ZEEDOG'!$B:$G,6,0),"")</f>
        <v/>
      </c>
      <c r="F834" s="1">
        <f>IFERROR(VLOOKUP(Filiais_Petz4[[#This Row],[FILIAL]],'[4]PETZ E ZEEDOG'!$B:$H,7,0),"")</f>
        <v>0</v>
      </c>
      <c r="G834" t="str">
        <f>IFERROR(VLOOKUP(Filiais_Petz4[[#This Row],[FILIAL]],'[4]PETZ E ZEEDOG'!$B$2:$R$1103,8,0),"")</f>
        <v/>
      </c>
      <c r="H834" t="str">
        <f>IFERROR(VLOOKUP(Filiais_Petz4[[#This Row],[FILIAL]],'[4]PETZ E ZEEDOG'!$B:$J,9,0),"")</f>
        <v/>
      </c>
      <c r="I834" t="str">
        <f>IFERROR(VLOOKUP(Filiais_Petz4[[#This Row],[FILIAL]],'[4]PETZ E ZEEDOG'!$B:$K,10,0),"")</f>
        <v/>
      </c>
      <c r="J834">
        <f>IFERROR(VLOOKUP(Filiais_Petz4[[#This Row],[FILIAL]],'[4]PETZ E ZEEDOG'!$B$2:$R$1103,11,0),"")</f>
        <v>0</v>
      </c>
      <c r="K834" s="89" t="str">
        <f>IFERROR(VLOOKUP(Filiais_Petz4[[#This Row],[FILIAL]],'[4]PETZ E ZEEDOG'!$B:$M,12,0),"")</f>
        <v/>
      </c>
      <c r="L834" t="str">
        <f>IFERROR(VLOOKUP(Filiais_Petz4[[#This Row],[FILIAL]],'[4]PETZ E ZEEDOG'!$B:$N,13,0),"")</f>
        <v/>
      </c>
      <c r="M834" t="str">
        <f>IFERROR(VLOOKUP(Filiais_Petz4[[#This Row],[FILIAL]],'[4]PETZ E ZEEDOG'!$B:$O,14,0),"")</f>
        <v/>
      </c>
      <c r="N834" t="str">
        <f>IFERROR(VLOOKUP(Filiais_Petz4[[#This Row],[FILIAL]],'[4]PETZ E ZEEDOG'!$B:$P,15,0),"")</f>
        <v>N</v>
      </c>
      <c r="O834" t="str">
        <f>IFERROR(VLOOKUP(Filiais_Petz4[[#This Row],[FILIAL]],'[4]PETZ E ZEEDOG'!$B:$Q,16,0),"")</f>
        <v/>
      </c>
      <c r="P834" t="str">
        <f>IFERROR(VLOOKUP(Filiais_Petz4[[#This Row],[FILIAL]],'[4]PETZ E ZEEDOG'!$B:$R,17,0),"")</f>
        <v/>
      </c>
      <c r="Q834" t="str">
        <f>IFERROR(VLOOKUP(Filiais_Petz4[[#This Row],[FILIAL]],'[4]PETZ E ZEEDOG'!$B:$C,2,0),"")</f>
        <v/>
      </c>
    </row>
    <row r="835" spans="1:17" ht="14.45" hidden="1" customHeight="1" x14ac:dyDescent="0.25">
      <c r="A835" t="s">
        <v>888</v>
      </c>
      <c r="B835" t="str">
        <f>IFERROR(VLOOKUP(Filiais_Petz4[[#This Row],[FILIAL]],'[4]PETZ E ZEEDOG'!$B:$D,3,0),"")</f>
        <v/>
      </c>
      <c r="C835" t="str">
        <f>IFERROR(VLOOKUP(Filiais_Petz4[[#This Row],[FILIAL]],'[4]PETZ E ZEEDOG'!$B:$E,4,0),"")</f>
        <v/>
      </c>
      <c r="D835" t="str">
        <f>IFERROR(VLOOKUP(Filiais_Petz4[[#This Row],[FILIAL]],'[4]PETZ E ZEEDOG'!$B:$F,5,0),"")</f>
        <v/>
      </c>
      <c r="E835" t="str">
        <f>IFERROR(VLOOKUP(Filiais_Petz4[[#This Row],[FILIAL]],'[4]PETZ E ZEEDOG'!$B:$G,6,0),"")</f>
        <v/>
      </c>
      <c r="F835" s="1">
        <f>IFERROR(VLOOKUP(Filiais_Petz4[[#This Row],[FILIAL]],'[4]PETZ E ZEEDOG'!$B:$H,7,0),"")</f>
        <v>0</v>
      </c>
      <c r="G835" t="str">
        <f>IFERROR(VLOOKUP(Filiais_Petz4[[#This Row],[FILIAL]],'[4]PETZ E ZEEDOG'!$B$2:$R$1103,8,0),"")</f>
        <v/>
      </c>
      <c r="H835" t="str">
        <f>IFERROR(VLOOKUP(Filiais_Petz4[[#This Row],[FILIAL]],'[4]PETZ E ZEEDOG'!$B:$J,9,0),"")</f>
        <v/>
      </c>
      <c r="I835" t="str">
        <f>IFERROR(VLOOKUP(Filiais_Petz4[[#This Row],[FILIAL]],'[4]PETZ E ZEEDOG'!$B:$K,10,0),"")</f>
        <v/>
      </c>
      <c r="J835">
        <f>IFERROR(VLOOKUP(Filiais_Petz4[[#This Row],[FILIAL]],'[4]PETZ E ZEEDOG'!$B$2:$R$1103,11,0),"")</f>
        <v>0</v>
      </c>
      <c r="K835" s="89" t="str">
        <f>IFERROR(VLOOKUP(Filiais_Petz4[[#This Row],[FILIAL]],'[4]PETZ E ZEEDOG'!$B:$M,12,0),"")</f>
        <v/>
      </c>
      <c r="L835" t="str">
        <f>IFERROR(VLOOKUP(Filiais_Petz4[[#This Row],[FILIAL]],'[4]PETZ E ZEEDOG'!$B:$N,13,0),"")</f>
        <v/>
      </c>
      <c r="M835" t="str">
        <f>IFERROR(VLOOKUP(Filiais_Petz4[[#This Row],[FILIAL]],'[4]PETZ E ZEEDOG'!$B:$O,14,0),"")</f>
        <v/>
      </c>
      <c r="N835" t="str">
        <f>IFERROR(VLOOKUP(Filiais_Petz4[[#This Row],[FILIAL]],'[4]PETZ E ZEEDOG'!$B:$P,15,0),"")</f>
        <v>N</v>
      </c>
      <c r="O835" t="str">
        <f>IFERROR(VLOOKUP(Filiais_Petz4[[#This Row],[FILIAL]],'[4]PETZ E ZEEDOG'!$B:$Q,16,0),"")</f>
        <v/>
      </c>
      <c r="P835" t="str">
        <f>IFERROR(VLOOKUP(Filiais_Petz4[[#This Row],[FILIAL]],'[4]PETZ E ZEEDOG'!$B:$R,17,0),"")</f>
        <v/>
      </c>
      <c r="Q835" t="str">
        <f>IFERROR(VLOOKUP(Filiais_Petz4[[#This Row],[FILIAL]],'[4]PETZ E ZEEDOG'!$B:$C,2,0),"")</f>
        <v/>
      </c>
    </row>
    <row r="836" spans="1:17" ht="14.45" hidden="1" customHeight="1" x14ac:dyDescent="0.25">
      <c r="A836" t="s">
        <v>889</v>
      </c>
      <c r="B836" t="str">
        <f>IFERROR(VLOOKUP(Filiais_Petz4[[#This Row],[FILIAL]],'[4]PETZ E ZEEDOG'!$B:$D,3,0),"")</f>
        <v/>
      </c>
      <c r="C836" t="str">
        <f>IFERROR(VLOOKUP(Filiais_Petz4[[#This Row],[FILIAL]],'[4]PETZ E ZEEDOG'!$B:$E,4,0),"")</f>
        <v/>
      </c>
      <c r="D836" t="str">
        <f>IFERROR(VLOOKUP(Filiais_Petz4[[#This Row],[FILIAL]],'[4]PETZ E ZEEDOG'!$B:$F,5,0),"")</f>
        <v/>
      </c>
      <c r="E836" t="str">
        <f>IFERROR(VLOOKUP(Filiais_Petz4[[#This Row],[FILIAL]],'[4]PETZ E ZEEDOG'!$B:$G,6,0),"")</f>
        <v/>
      </c>
      <c r="F836" s="1">
        <f>IFERROR(VLOOKUP(Filiais_Petz4[[#This Row],[FILIAL]],'[4]PETZ E ZEEDOG'!$B:$H,7,0),"")</f>
        <v>0</v>
      </c>
      <c r="G836" t="str">
        <f>IFERROR(VLOOKUP(Filiais_Petz4[[#This Row],[FILIAL]],'[4]PETZ E ZEEDOG'!$B$2:$R$1103,8,0),"")</f>
        <v/>
      </c>
      <c r="H836" t="str">
        <f>IFERROR(VLOOKUP(Filiais_Petz4[[#This Row],[FILIAL]],'[4]PETZ E ZEEDOG'!$B:$J,9,0),"")</f>
        <v/>
      </c>
      <c r="I836" t="str">
        <f>IFERROR(VLOOKUP(Filiais_Petz4[[#This Row],[FILIAL]],'[4]PETZ E ZEEDOG'!$B:$K,10,0),"")</f>
        <v/>
      </c>
      <c r="J836">
        <f>IFERROR(VLOOKUP(Filiais_Petz4[[#This Row],[FILIAL]],'[4]PETZ E ZEEDOG'!$B$2:$R$1103,11,0),"")</f>
        <v>0</v>
      </c>
      <c r="K836" s="89" t="str">
        <f>IFERROR(VLOOKUP(Filiais_Petz4[[#This Row],[FILIAL]],'[4]PETZ E ZEEDOG'!$B:$M,12,0),"")</f>
        <v/>
      </c>
      <c r="L836" t="str">
        <f>IFERROR(VLOOKUP(Filiais_Petz4[[#This Row],[FILIAL]],'[4]PETZ E ZEEDOG'!$B:$N,13,0),"")</f>
        <v/>
      </c>
      <c r="M836" t="str">
        <f>IFERROR(VLOOKUP(Filiais_Petz4[[#This Row],[FILIAL]],'[4]PETZ E ZEEDOG'!$B:$O,14,0),"")</f>
        <v/>
      </c>
      <c r="N836" t="str">
        <f>IFERROR(VLOOKUP(Filiais_Petz4[[#This Row],[FILIAL]],'[4]PETZ E ZEEDOG'!$B:$P,15,0),"")</f>
        <v>N</v>
      </c>
      <c r="O836" t="str">
        <f>IFERROR(VLOOKUP(Filiais_Petz4[[#This Row],[FILIAL]],'[4]PETZ E ZEEDOG'!$B:$Q,16,0),"")</f>
        <v/>
      </c>
      <c r="P836" t="str">
        <f>IFERROR(VLOOKUP(Filiais_Petz4[[#This Row],[FILIAL]],'[4]PETZ E ZEEDOG'!$B:$R,17,0),"")</f>
        <v/>
      </c>
      <c r="Q836" t="str">
        <f>IFERROR(VLOOKUP(Filiais_Petz4[[#This Row],[FILIAL]],'[4]PETZ E ZEEDOG'!$B:$C,2,0),"")</f>
        <v/>
      </c>
    </row>
    <row r="837" spans="1:17" ht="14.45" hidden="1" customHeight="1" x14ac:dyDescent="0.25">
      <c r="A837" t="s">
        <v>890</v>
      </c>
      <c r="B837" t="str">
        <f>IFERROR(VLOOKUP(Filiais_Petz4[[#This Row],[FILIAL]],'[4]PETZ E ZEEDOG'!$B:$D,3,0),"")</f>
        <v/>
      </c>
      <c r="C837" t="str">
        <f>IFERROR(VLOOKUP(Filiais_Petz4[[#This Row],[FILIAL]],'[4]PETZ E ZEEDOG'!$B:$E,4,0),"")</f>
        <v/>
      </c>
      <c r="D837" t="str">
        <f>IFERROR(VLOOKUP(Filiais_Petz4[[#This Row],[FILIAL]],'[4]PETZ E ZEEDOG'!$B:$F,5,0),"")</f>
        <v/>
      </c>
      <c r="E837" t="str">
        <f>IFERROR(VLOOKUP(Filiais_Petz4[[#This Row],[FILIAL]],'[4]PETZ E ZEEDOG'!$B:$G,6,0),"")</f>
        <v/>
      </c>
      <c r="F837" s="1">
        <f>IFERROR(VLOOKUP(Filiais_Petz4[[#This Row],[FILIAL]],'[4]PETZ E ZEEDOG'!$B:$H,7,0),"")</f>
        <v>0</v>
      </c>
      <c r="G837" t="str">
        <f>IFERROR(VLOOKUP(Filiais_Petz4[[#This Row],[FILIAL]],'[4]PETZ E ZEEDOG'!$B$2:$R$1103,8,0),"")</f>
        <v/>
      </c>
      <c r="H837" t="str">
        <f>IFERROR(VLOOKUP(Filiais_Petz4[[#This Row],[FILIAL]],'[4]PETZ E ZEEDOG'!$B:$J,9,0),"")</f>
        <v/>
      </c>
      <c r="I837" t="str">
        <f>IFERROR(VLOOKUP(Filiais_Petz4[[#This Row],[FILIAL]],'[4]PETZ E ZEEDOG'!$B:$K,10,0),"")</f>
        <v/>
      </c>
      <c r="J837">
        <f>IFERROR(VLOOKUP(Filiais_Petz4[[#This Row],[FILIAL]],'[4]PETZ E ZEEDOG'!$B$2:$R$1103,11,0),"")</f>
        <v>0</v>
      </c>
      <c r="K837" s="89" t="str">
        <f>IFERROR(VLOOKUP(Filiais_Petz4[[#This Row],[FILIAL]],'[4]PETZ E ZEEDOG'!$B:$M,12,0),"")</f>
        <v/>
      </c>
      <c r="L837" t="str">
        <f>IFERROR(VLOOKUP(Filiais_Petz4[[#This Row],[FILIAL]],'[4]PETZ E ZEEDOG'!$B:$N,13,0),"")</f>
        <v/>
      </c>
      <c r="M837" t="str">
        <f>IFERROR(VLOOKUP(Filiais_Petz4[[#This Row],[FILIAL]],'[4]PETZ E ZEEDOG'!$B:$O,14,0),"")</f>
        <v/>
      </c>
      <c r="N837" t="str">
        <f>IFERROR(VLOOKUP(Filiais_Petz4[[#This Row],[FILIAL]],'[4]PETZ E ZEEDOG'!$B:$P,15,0),"")</f>
        <v>N</v>
      </c>
      <c r="O837" t="str">
        <f>IFERROR(VLOOKUP(Filiais_Petz4[[#This Row],[FILIAL]],'[4]PETZ E ZEEDOG'!$B:$Q,16,0),"")</f>
        <v/>
      </c>
      <c r="P837" t="str">
        <f>IFERROR(VLOOKUP(Filiais_Petz4[[#This Row],[FILIAL]],'[4]PETZ E ZEEDOG'!$B:$R,17,0),"")</f>
        <v/>
      </c>
      <c r="Q837" t="str">
        <f>IFERROR(VLOOKUP(Filiais_Petz4[[#This Row],[FILIAL]],'[4]PETZ E ZEEDOG'!$B:$C,2,0),"")</f>
        <v/>
      </c>
    </row>
    <row r="838" spans="1:17" ht="14.45" hidden="1" customHeight="1" x14ac:dyDescent="0.25">
      <c r="A838" t="s">
        <v>891</v>
      </c>
      <c r="B838" t="str">
        <f>IFERROR(VLOOKUP(Filiais_Petz4[[#This Row],[FILIAL]],'[4]PETZ E ZEEDOG'!$B:$D,3,0),"")</f>
        <v/>
      </c>
      <c r="C838" t="str">
        <f>IFERROR(VLOOKUP(Filiais_Petz4[[#This Row],[FILIAL]],'[4]PETZ E ZEEDOG'!$B:$E,4,0),"")</f>
        <v/>
      </c>
      <c r="D838" t="str">
        <f>IFERROR(VLOOKUP(Filiais_Petz4[[#This Row],[FILIAL]],'[4]PETZ E ZEEDOG'!$B:$F,5,0),"")</f>
        <v/>
      </c>
      <c r="E838" t="str">
        <f>IFERROR(VLOOKUP(Filiais_Petz4[[#This Row],[FILIAL]],'[4]PETZ E ZEEDOG'!$B:$G,6,0),"")</f>
        <v/>
      </c>
      <c r="F838" s="1">
        <f>IFERROR(VLOOKUP(Filiais_Petz4[[#This Row],[FILIAL]],'[4]PETZ E ZEEDOG'!$B:$H,7,0),"")</f>
        <v>0</v>
      </c>
      <c r="G838" t="str">
        <f>IFERROR(VLOOKUP(Filiais_Petz4[[#This Row],[FILIAL]],'[4]PETZ E ZEEDOG'!$B$2:$R$1103,8,0),"")</f>
        <v/>
      </c>
      <c r="H838" t="str">
        <f>IFERROR(VLOOKUP(Filiais_Petz4[[#This Row],[FILIAL]],'[4]PETZ E ZEEDOG'!$B:$J,9,0),"")</f>
        <v/>
      </c>
      <c r="I838" t="str">
        <f>IFERROR(VLOOKUP(Filiais_Petz4[[#This Row],[FILIAL]],'[4]PETZ E ZEEDOG'!$B:$K,10,0),"")</f>
        <v/>
      </c>
      <c r="J838">
        <f>IFERROR(VLOOKUP(Filiais_Petz4[[#This Row],[FILIAL]],'[4]PETZ E ZEEDOG'!$B$2:$R$1103,11,0),"")</f>
        <v>0</v>
      </c>
      <c r="K838" s="89" t="str">
        <f>IFERROR(VLOOKUP(Filiais_Petz4[[#This Row],[FILIAL]],'[4]PETZ E ZEEDOG'!$B:$M,12,0),"")</f>
        <v/>
      </c>
      <c r="L838" t="str">
        <f>IFERROR(VLOOKUP(Filiais_Petz4[[#This Row],[FILIAL]],'[4]PETZ E ZEEDOG'!$B:$N,13,0),"")</f>
        <v/>
      </c>
      <c r="M838" t="str">
        <f>IFERROR(VLOOKUP(Filiais_Petz4[[#This Row],[FILIAL]],'[4]PETZ E ZEEDOG'!$B:$O,14,0),"")</f>
        <v/>
      </c>
      <c r="N838" t="str">
        <f>IFERROR(VLOOKUP(Filiais_Petz4[[#This Row],[FILIAL]],'[4]PETZ E ZEEDOG'!$B:$P,15,0),"")</f>
        <v>N</v>
      </c>
      <c r="O838" t="str">
        <f>IFERROR(VLOOKUP(Filiais_Petz4[[#This Row],[FILIAL]],'[4]PETZ E ZEEDOG'!$B:$Q,16,0),"")</f>
        <v/>
      </c>
      <c r="P838" t="str">
        <f>IFERROR(VLOOKUP(Filiais_Petz4[[#This Row],[FILIAL]],'[4]PETZ E ZEEDOG'!$B:$R,17,0),"")</f>
        <v/>
      </c>
      <c r="Q838" t="str">
        <f>IFERROR(VLOOKUP(Filiais_Petz4[[#This Row],[FILIAL]],'[4]PETZ E ZEEDOG'!$B:$C,2,0),"")</f>
        <v/>
      </c>
    </row>
    <row r="839" spans="1:17" ht="14.45" hidden="1" customHeight="1" x14ac:dyDescent="0.25">
      <c r="A839" t="s">
        <v>892</v>
      </c>
      <c r="B839" t="str">
        <f>IFERROR(VLOOKUP(Filiais_Petz4[[#This Row],[FILIAL]],'[4]PETZ E ZEEDOG'!$B:$D,3,0),"")</f>
        <v/>
      </c>
      <c r="C839" t="str">
        <f>IFERROR(VLOOKUP(Filiais_Petz4[[#This Row],[FILIAL]],'[4]PETZ E ZEEDOG'!$B:$E,4,0),"")</f>
        <v/>
      </c>
      <c r="D839" t="str">
        <f>IFERROR(VLOOKUP(Filiais_Petz4[[#This Row],[FILIAL]],'[4]PETZ E ZEEDOG'!$B:$F,5,0),"")</f>
        <v/>
      </c>
      <c r="E839" t="str">
        <f>IFERROR(VLOOKUP(Filiais_Petz4[[#This Row],[FILIAL]],'[4]PETZ E ZEEDOG'!$B:$G,6,0),"")</f>
        <v/>
      </c>
      <c r="F839" s="1">
        <f>IFERROR(VLOOKUP(Filiais_Petz4[[#This Row],[FILIAL]],'[4]PETZ E ZEEDOG'!$B:$H,7,0),"")</f>
        <v>0</v>
      </c>
      <c r="G839" t="str">
        <f>IFERROR(VLOOKUP(Filiais_Petz4[[#This Row],[FILIAL]],'[4]PETZ E ZEEDOG'!$B$2:$R$1103,8,0),"")</f>
        <v/>
      </c>
      <c r="H839" t="str">
        <f>IFERROR(VLOOKUP(Filiais_Petz4[[#This Row],[FILIAL]],'[4]PETZ E ZEEDOG'!$B:$J,9,0),"")</f>
        <v/>
      </c>
      <c r="I839" t="str">
        <f>IFERROR(VLOOKUP(Filiais_Petz4[[#This Row],[FILIAL]],'[4]PETZ E ZEEDOG'!$B:$K,10,0),"")</f>
        <v/>
      </c>
      <c r="J839">
        <f>IFERROR(VLOOKUP(Filiais_Petz4[[#This Row],[FILIAL]],'[4]PETZ E ZEEDOG'!$B$2:$R$1103,11,0),"")</f>
        <v>0</v>
      </c>
      <c r="K839" s="89" t="str">
        <f>IFERROR(VLOOKUP(Filiais_Petz4[[#This Row],[FILIAL]],'[4]PETZ E ZEEDOG'!$B:$M,12,0),"")</f>
        <v/>
      </c>
      <c r="L839" t="str">
        <f>IFERROR(VLOOKUP(Filiais_Petz4[[#This Row],[FILIAL]],'[4]PETZ E ZEEDOG'!$B:$N,13,0),"")</f>
        <v/>
      </c>
      <c r="M839" t="str">
        <f>IFERROR(VLOOKUP(Filiais_Petz4[[#This Row],[FILIAL]],'[4]PETZ E ZEEDOG'!$B:$O,14,0),"")</f>
        <v/>
      </c>
      <c r="N839" t="str">
        <f>IFERROR(VLOOKUP(Filiais_Petz4[[#This Row],[FILIAL]],'[4]PETZ E ZEEDOG'!$B:$P,15,0),"")</f>
        <v>N</v>
      </c>
      <c r="O839" t="str">
        <f>IFERROR(VLOOKUP(Filiais_Petz4[[#This Row],[FILIAL]],'[4]PETZ E ZEEDOG'!$B:$Q,16,0),"")</f>
        <v/>
      </c>
      <c r="P839" t="str">
        <f>IFERROR(VLOOKUP(Filiais_Petz4[[#This Row],[FILIAL]],'[4]PETZ E ZEEDOG'!$B:$R,17,0),"")</f>
        <v/>
      </c>
      <c r="Q839" t="str">
        <f>IFERROR(VLOOKUP(Filiais_Petz4[[#This Row],[FILIAL]],'[4]PETZ E ZEEDOG'!$B:$C,2,0),"")</f>
        <v/>
      </c>
    </row>
    <row r="840" spans="1:17" ht="14.45" hidden="1" customHeight="1" x14ac:dyDescent="0.25">
      <c r="A840" t="s">
        <v>893</v>
      </c>
      <c r="B840" t="str">
        <f>IFERROR(VLOOKUP(Filiais_Petz4[[#This Row],[FILIAL]],'[4]PETZ E ZEEDOG'!$B:$D,3,0),"")</f>
        <v/>
      </c>
      <c r="C840" t="str">
        <f>IFERROR(VLOOKUP(Filiais_Petz4[[#This Row],[FILIAL]],'[4]PETZ E ZEEDOG'!$B:$E,4,0),"")</f>
        <v/>
      </c>
      <c r="D840" t="str">
        <f>IFERROR(VLOOKUP(Filiais_Petz4[[#This Row],[FILIAL]],'[4]PETZ E ZEEDOG'!$B:$F,5,0),"")</f>
        <v/>
      </c>
      <c r="E840" t="str">
        <f>IFERROR(VLOOKUP(Filiais_Petz4[[#This Row],[FILIAL]],'[4]PETZ E ZEEDOG'!$B:$G,6,0),"")</f>
        <v/>
      </c>
      <c r="F840" s="1">
        <f>IFERROR(VLOOKUP(Filiais_Petz4[[#This Row],[FILIAL]],'[4]PETZ E ZEEDOG'!$B:$H,7,0),"")</f>
        <v>0</v>
      </c>
      <c r="G840" t="str">
        <f>IFERROR(VLOOKUP(Filiais_Petz4[[#This Row],[FILIAL]],'[4]PETZ E ZEEDOG'!$B$2:$R$1103,8,0),"")</f>
        <v/>
      </c>
      <c r="H840" t="str">
        <f>IFERROR(VLOOKUP(Filiais_Petz4[[#This Row],[FILIAL]],'[4]PETZ E ZEEDOG'!$B:$J,9,0),"")</f>
        <v/>
      </c>
      <c r="I840" t="str">
        <f>IFERROR(VLOOKUP(Filiais_Petz4[[#This Row],[FILIAL]],'[4]PETZ E ZEEDOG'!$B:$K,10,0),"")</f>
        <v/>
      </c>
      <c r="J840">
        <f>IFERROR(VLOOKUP(Filiais_Petz4[[#This Row],[FILIAL]],'[4]PETZ E ZEEDOG'!$B$2:$R$1103,11,0),"")</f>
        <v>0</v>
      </c>
      <c r="K840" s="89" t="str">
        <f>IFERROR(VLOOKUP(Filiais_Petz4[[#This Row],[FILIAL]],'[4]PETZ E ZEEDOG'!$B:$M,12,0),"")</f>
        <v/>
      </c>
      <c r="L840" t="str">
        <f>IFERROR(VLOOKUP(Filiais_Petz4[[#This Row],[FILIAL]],'[4]PETZ E ZEEDOG'!$B:$N,13,0),"")</f>
        <v/>
      </c>
      <c r="M840" t="str">
        <f>IFERROR(VLOOKUP(Filiais_Petz4[[#This Row],[FILIAL]],'[4]PETZ E ZEEDOG'!$B:$O,14,0),"")</f>
        <v/>
      </c>
      <c r="N840" t="str">
        <f>IFERROR(VLOOKUP(Filiais_Petz4[[#This Row],[FILIAL]],'[4]PETZ E ZEEDOG'!$B:$P,15,0),"")</f>
        <v>N</v>
      </c>
      <c r="O840" t="str">
        <f>IFERROR(VLOOKUP(Filiais_Petz4[[#This Row],[FILIAL]],'[4]PETZ E ZEEDOG'!$B:$Q,16,0),"")</f>
        <v/>
      </c>
      <c r="P840" t="str">
        <f>IFERROR(VLOOKUP(Filiais_Petz4[[#This Row],[FILIAL]],'[4]PETZ E ZEEDOG'!$B:$R,17,0),"")</f>
        <v/>
      </c>
      <c r="Q840" t="str">
        <f>IFERROR(VLOOKUP(Filiais_Petz4[[#This Row],[FILIAL]],'[4]PETZ E ZEEDOG'!$B:$C,2,0),"")</f>
        <v/>
      </c>
    </row>
    <row r="841" spans="1:17" ht="14.45" hidden="1" customHeight="1" x14ac:dyDescent="0.25">
      <c r="A841" t="s">
        <v>894</v>
      </c>
      <c r="B841" t="str">
        <f>IFERROR(VLOOKUP(Filiais_Petz4[[#This Row],[FILIAL]],'[4]PETZ E ZEEDOG'!$B:$D,3,0),"")</f>
        <v/>
      </c>
      <c r="C841" t="str">
        <f>IFERROR(VLOOKUP(Filiais_Petz4[[#This Row],[FILIAL]],'[4]PETZ E ZEEDOG'!$B:$E,4,0),"")</f>
        <v/>
      </c>
      <c r="D841" t="str">
        <f>IFERROR(VLOOKUP(Filiais_Petz4[[#This Row],[FILIAL]],'[4]PETZ E ZEEDOG'!$B:$F,5,0),"")</f>
        <v/>
      </c>
      <c r="E841" t="str">
        <f>IFERROR(VLOOKUP(Filiais_Petz4[[#This Row],[FILIAL]],'[4]PETZ E ZEEDOG'!$B:$G,6,0),"")</f>
        <v/>
      </c>
      <c r="F841" s="1">
        <f>IFERROR(VLOOKUP(Filiais_Petz4[[#This Row],[FILIAL]],'[4]PETZ E ZEEDOG'!$B:$H,7,0),"")</f>
        <v>0</v>
      </c>
      <c r="G841" t="str">
        <f>IFERROR(VLOOKUP(Filiais_Petz4[[#This Row],[FILIAL]],'[4]PETZ E ZEEDOG'!$B$2:$R$1103,8,0),"")</f>
        <v/>
      </c>
      <c r="H841" t="str">
        <f>IFERROR(VLOOKUP(Filiais_Petz4[[#This Row],[FILIAL]],'[4]PETZ E ZEEDOG'!$B:$J,9,0),"")</f>
        <v/>
      </c>
      <c r="I841" t="str">
        <f>IFERROR(VLOOKUP(Filiais_Petz4[[#This Row],[FILIAL]],'[4]PETZ E ZEEDOG'!$B:$K,10,0),"")</f>
        <v/>
      </c>
      <c r="J841">
        <f>IFERROR(VLOOKUP(Filiais_Petz4[[#This Row],[FILIAL]],'[4]PETZ E ZEEDOG'!$B$2:$R$1103,11,0),"")</f>
        <v>0</v>
      </c>
      <c r="K841" s="89" t="str">
        <f>IFERROR(VLOOKUP(Filiais_Petz4[[#This Row],[FILIAL]],'[4]PETZ E ZEEDOG'!$B:$M,12,0),"")</f>
        <v/>
      </c>
      <c r="L841" t="str">
        <f>IFERROR(VLOOKUP(Filiais_Petz4[[#This Row],[FILIAL]],'[4]PETZ E ZEEDOG'!$B:$N,13,0),"")</f>
        <v/>
      </c>
      <c r="M841" t="str">
        <f>IFERROR(VLOOKUP(Filiais_Petz4[[#This Row],[FILIAL]],'[4]PETZ E ZEEDOG'!$B:$O,14,0),"")</f>
        <v/>
      </c>
      <c r="N841" t="str">
        <f>IFERROR(VLOOKUP(Filiais_Petz4[[#This Row],[FILIAL]],'[4]PETZ E ZEEDOG'!$B:$P,15,0),"")</f>
        <v>N</v>
      </c>
      <c r="O841" t="str">
        <f>IFERROR(VLOOKUP(Filiais_Petz4[[#This Row],[FILIAL]],'[4]PETZ E ZEEDOG'!$B:$Q,16,0),"")</f>
        <v/>
      </c>
      <c r="P841" t="str">
        <f>IFERROR(VLOOKUP(Filiais_Petz4[[#This Row],[FILIAL]],'[4]PETZ E ZEEDOG'!$B:$R,17,0),"")</f>
        <v/>
      </c>
      <c r="Q841" t="str">
        <f>IFERROR(VLOOKUP(Filiais_Petz4[[#This Row],[FILIAL]],'[4]PETZ E ZEEDOG'!$B:$C,2,0),"")</f>
        <v/>
      </c>
    </row>
    <row r="842" spans="1:17" ht="14.45" hidden="1" customHeight="1" x14ac:dyDescent="0.25">
      <c r="A842" t="s">
        <v>895</v>
      </c>
      <c r="B842" t="str">
        <f>IFERROR(VLOOKUP(Filiais_Petz4[[#This Row],[FILIAL]],'[4]PETZ E ZEEDOG'!$B:$D,3,0),"")</f>
        <v/>
      </c>
      <c r="C842" t="str">
        <f>IFERROR(VLOOKUP(Filiais_Petz4[[#This Row],[FILIAL]],'[4]PETZ E ZEEDOG'!$B:$E,4,0),"")</f>
        <v/>
      </c>
      <c r="D842" t="str">
        <f>IFERROR(VLOOKUP(Filiais_Petz4[[#This Row],[FILIAL]],'[4]PETZ E ZEEDOG'!$B:$F,5,0),"")</f>
        <v/>
      </c>
      <c r="E842" t="str">
        <f>IFERROR(VLOOKUP(Filiais_Petz4[[#This Row],[FILIAL]],'[4]PETZ E ZEEDOG'!$B:$G,6,0),"")</f>
        <v/>
      </c>
      <c r="F842" s="1">
        <f>IFERROR(VLOOKUP(Filiais_Petz4[[#This Row],[FILIAL]],'[4]PETZ E ZEEDOG'!$B:$H,7,0),"")</f>
        <v>0</v>
      </c>
      <c r="G842" t="str">
        <f>IFERROR(VLOOKUP(Filiais_Petz4[[#This Row],[FILIAL]],'[4]PETZ E ZEEDOG'!$B$2:$R$1103,8,0),"")</f>
        <v/>
      </c>
      <c r="H842" t="str">
        <f>IFERROR(VLOOKUP(Filiais_Petz4[[#This Row],[FILIAL]],'[4]PETZ E ZEEDOG'!$B:$J,9,0),"")</f>
        <v/>
      </c>
      <c r="I842" t="str">
        <f>IFERROR(VLOOKUP(Filiais_Petz4[[#This Row],[FILIAL]],'[4]PETZ E ZEEDOG'!$B:$K,10,0),"")</f>
        <v/>
      </c>
      <c r="J842">
        <f>IFERROR(VLOOKUP(Filiais_Petz4[[#This Row],[FILIAL]],'[4]PETZ E ZEEDOG'!$B$2:$R$1103,11,0),"")</f>
        <v>0</v>
      </c>
      <c r="K842" s="89" t="str">
        <f>IFERROR(VLOOKUP(Filiais_Petz4[[#This Row],[FILIAL]],'[4]PETZ E ZEEDOG'!$B:$M,12,0),"")</f>
        <v/>
      </c>
      <c r="L842" t="str">
        <f>IFERROR(VLOOKUP(Filiais_Petz4[[#This Row],[FILIAL]],'[4]PETZ E ZEEDOG'!$B:$N,13,0),"")</f>
        <v/>
      </c>
      <c r="M842" t="str">
        <f>IFERROR(VLOOKUP(Filiais_Petz4[[#This Row],[FILIAL]],'[4]PETZ E ZEEDOG'!$B:$O,14,0),"")</f>
        <v/>
      </c>
      <c r="N842" t="str">
        <f>IFERROR(VLOOKUP(Filiais_Petz4[[#This Row],[FILIAL]],'[4]PETZ E ZEEDOG'!$B:$P,15,0),"")</f>
        <v>N</v>
      </c>
      <c r="O842" t="str">
        <f>IFERROR(VLOOKUP(Filiais_Petz4[[#This Row],[FILIAL]],'[4]PETZ E ZEEDOG'!$B:$Q,16,0),"")</f>
        <v/>
      </c>
      <c r="P842" t="str">
        <f>IFERROR(VLOOKUP(Filiais_Petz4[[#This Row],[FILIAL]],'[4]PETZ E ZEEDOG'!$B:$R,17,0),"")</f>
        <v/>
      </c>
      <c r="Q842" t="str">
        <f>IFERROR(VLOOKUP(Filiais_Petz4[[#This Row],[FILIAL]],'[4]PETZ E ZEEDOG'!$B:$C,2,0),"")</f>
        <v/>
      </c>
    </row>
    <row r="843" spans="1:17" ht="14.45" hidden="1" customHeight="1" x14ac:dyDescent="0.25">
      <c r="A843" t="s">
        <v>896</v>
      </c>
      <c r="B843" t="str">
        <f>IFERROR(VLOOKUP(Filiais_Petz4[[#This Row],[FILIAL]],'[4]PETZ E ZEEDOG'!$B:$D,3,0),"")</f>
        <v/>
      </c>
      <c r="C843" t="str">
        <f>IFERROR(VLOOKUP(Filiais_Petz4[[#This Row],[FILIAL]],'[4]PETZ E ZEEDOG'!$B:$E,4,0),"")</f>
        <v/>
      </c>
      <c r="D843" t="str">
        <f>IFERROR(VLOOKUP(Filiais_Petz4[[#This Row],[FILIAL]],'[4]PETZ E ZEEDOG'!$B:$F,5,0),"")</f>
        <v/>
      </c>
      <c r="E843" t="str">
        <f>IFERROR(VLOOKUP(Filiais_Petz4[[#This Row],[FILIAL]],'[4]PETZ E ZEEDOG'!$B:$G,6,0),"")</f>
        <v/>
      </c>
      <c r="F843" s="1">
        <f>IFERROR(VLOOKUP(Filiais_Petz4[[#This Row],[FILIAL]],'[4]PETZ E ZEEDOG'!$B:$H,7,0),"")</f>
        <v>0</v>
      </c>
      <c r="G843" t="str">
        <f>IFERROR(VLOOKUP(Filiais_Petz4[[#This Row],[FILIAL]],'[4]PETZ E ZEEDOG'!$B$2:$R$1103,8,0),"")</f>
        <v/>
      </c>
      <c r="H843" t="str">
        <f>IFERROR(VLOOKUP(Filiais_Petz4[[#This Row],[FILIAL]],'[4]PETZ E ZEEDOG'!$B:$J,9,0),"")</f>
        <v/>
      </c>
      <c r="I843" t="str">
        <f>IFERROR(VLOOKUP(Filiais_Petz4[[#This Row],[FILIAL]],'[4]PETZ E ZEEDOG'!$B:$K,10,0),"")</f>
        <v/>
      </c>
      <c r="J843">
        <f>IFERROR(VLOOKUP(Filiais_Petz4[[#This Row],[FILIAL]],'[4]PETZ E ZEEDOG'!$B$2:$R$1103,11,0),"")</f>
        <v>0</v>
      </c>
      <c r="K843" s="89" t="str">
        <f>IFERROR(VLOOKUP(Filiais_Petz4[[#This Row],[FILIAL]],'[4]PETZ E ZEEDOG'!$B:$M,12,0),"")</f>
        <v/>
      </c>
      <c r="L843" t="str">
        <f>IFERROR(VLOOKUP(Filiais_Petz4[[#This Row],[FILIAL]],'[4]PETZ E ZEEDOG'!$B:$N,13,0),"")</f>
        <v/>
      </c>
      <c r="M843" t="str">
        <f>IFERROR(VLOOKUP(Filiais_Petz4[[#This Row],[FILIAL]],'[4]PETZ E ZEEDOG'!$B:$O,14,0),"")</f>
        <v/>
      </c>
      <c r="N843" t="str">
        <f>IFERROR(VLOOKUP(Filiais_Petz4[[#This Row],[FILIAL]],'[4]PETZ E ZEEDOG'!$B:$P,15,0),"")</f>
        <v>N</v>
      </c>
      <c r="O843" t="str">
        <f>IFERROR(VLOOKUP(Filiais_Petz4[[#This Row],[FILIAL]],'[4]PETZ E ZEEDOG'!$B:$Q,16,0),"")</f>
        <v/>
      </c>
      <c r="P843" t="str">
        <f>IFERROR(VLOOKUP(Filiais_Petz4[[#This Row],[FILIAL]],'[4]PETZ E ZEEDOG'!$B:$R,17,0),"")</f>
        <v/>
      </c>
      <c r="Q843" t="str">
        <f>IFERROR(VLOOKUP(Filiais_Petz4[[#This Row],[FILIAL]],'[4]PETZ E ZEEDOG'!$B:$C,2,0),"")</f>
        <v/>
      </c>
    </row>
    <row r="844" spans="1:17" ht="14.45" hidden="1" customHeight="1" x14ac:dyDescent="0.25">
      <c r="A844" t="s">
        <v>897</v>
      </c>
      <c r="B844" t="str">
        <f>IFERROR(VLOOKUP(Filiais_Petz4[[#This Row],[FILIAL]],'[4]PETZ E ZEEDOG'!$B:$D,3,0),"")</f>
        <v/>
      </c>
      <c r="C844" t="str">
        <f>IFERROR(VLOOKUP(Filiais_Petz4[[#This Row],[FILIAL]],'[4]PETZ E ZEEDOG'!$B:$E,4,0),"")</f>
        <v/>
      </c>
      <c r="D844" t="str">
        <f>IFERROR(VLOOKUP(Filiais_Petz4[[#This Row],[FILIAL]],'[4]PETZ E ZEEDOG'!$B:$F,5,0),"")</f>
        <v/>
      </c>
      <c r="E844" t="str">
        <f>IFERROR(VLOOKUP(Filiais_Petz4[[#This Row],[FILIAL]],'[4]PETZ E ZEEDOG'!$B:$G,6,0),"")</f>
        <v/>
      </c>
      <c r="F844" s="1">
        <f>IFERROR(VLOOKUP(Filiais_Petz4[[#This Row],[FILIAL]],'[4]PETZ E ZEEDOG'!$B:$H,7,0),"")</f>
        <v>0</v>
      </c>
      <c r="G844" t="str">
        <f>IFERROR(VLOOKUP(Filiais_Petz4[[#This Row],[FILIAL]],'[4]PETZ E ZEEDOG'!$B$2:$R$1103,8,0),"")</f>
        <v/>
      </c>
      <c r="H844" t="str">
        <f>IFERROR(VLOOKUP(Filiais_Petz4[[#This Row],[FILIAL]],'[4]PETZ E ZEEDOG'!$B:$J,9,0),"")</f>
        <v/>
      </c>
      <c r="I844" t="str">
        <f>IFERROR(VLOOKUP(Filiais_Petz4[[#This Row],[FILIAL]],'[4]PETZ E ZEEDOG'!$B:$K,10,0),"")</f>
        <v/>
      </c>
      <c r="J844">
        <f>IFERROR(VLOOKUP(Filiais_Petz4[[#This Row],[FILIAL]],'[4]PETZ E ZEEDOG'!$B$2:$R$1103,11,0),"")</f>
        <v>0</v>
      </c>
      <c r="K844" s="89" t="str">
        <f>IFERROR(VLOOKUP(Filiais_Petz4[[#This Row],[FILIAL]],'[4]PETZ E ZEEDOG'!$B:$M,12,0),"")</f>
        <v/>
      </c>
      <c r="L844" t="str">
        <f>IFERROR(VLOOKUP(Filiais_Petz4[[#This Row],[FILIAL]],'[4]PETZ E ZEEDOG'!$B:$N,13,0),"")</f>
        <v/>
      </c>
      <c r="M844" t="str">
        <f>IFERROR(VLOOKUP(Filiais_Petz4[[#This Row],[FILIAL]],'[4]PETZ E ZEEDOG'!$B:$O,14,0),"")</f>
        <v/>
      </c>
      <c r="N844" t="str">
        <f>IFERROR(VLOOKUP(Filiais_Petz4[[#This Row],[FILIAL]],'[4]PETZ E ZEEDOG'!$B:$P,15,0),"")</f>
        <v>N</v>
      </c>
      <c r="O844" t="str">
        <f>IFERROR(VLOOKUP(Filiais_Petz4[[#This Row],[FILIAL]],'[4]PETZ E ZEEDOG'!$B:$Q,16,0),"")</f>
        <v/>
      </c>
      <c r="P844" t="str">
        <f>IFERROR(VLOOKUP(Filiais_Petz4[[#This Row],[FILIAL]],'[4]PETZ E ZEEDOG'!$B:$R,17,0),"")</f>
        <v/>
      </c>
      <c r="Q844" t="str">
        <f>IFERROR(VLOOKUP(Filiais_Petz4[[#This Row],[FILIAL]],'[4]PETZ E ZEEDOG'!$B:$C,2,0),"")</f>
        <v/>
      </c>
    </row>
    <row r="845" spans="1:17" ht="14.45" hidden="1" customHeight="1" x14ac:dyDescent="0.25">
      <c r="A845" t="s">
        <v>898</v>
      </c>
      <c r="B845" t="str">
        <f>IFERROR(VLOOKUP(Filiais_Petz4[[#This Row],[FILIAL]],'[4]PETZ E ZEEDOG'!$B:$D,3,0),"")</f>
        <v/>
      </c>
      <c r="C845" t="str">
        <f>IFERROR(VLOOKUP(Filiais_Petz4[[#This Row],[FILIAL]],'[4]PETZ E ZEEDOG'!$B:$E,4,0),"")</f>
        <v/>
      </c>
      <c r="D845" t="str">
        <f>IFERROR(VLOOKUP(Filiais_Petz4[[#This Row],[FILIAL]],'[4]PETZ E ZEEDOG'!$B:$F,5,0),"")</f>
        <v/>
      </c>
      <c r="E845" t="str">
        <f>IFERROR(VLOOKUP(Filiais_Petz4[[#This Row],[FILIAL]],'[4]PETZ E ZEEDOG'!$B:$G,6,0),"")</f>
        <v/>
      </c>
      <c r="F845" s="1">
        <f>IFERROR(VLOOKUP(Filiais_Petz4[[#This Row],[FILIAL]],'[4]PETZ E ZEEDOG'!$B:$H,7,0),"")</f>
        <v>0</v>
      </c>
      <c r="G845" t="str">
        <f>IFERROR(VLOOKUP(Filiais_Petz4[[#This Row],[FILIAL]],'[4]PETZ E ZEEDOG'!$B$2:$R$1103,8,0),"")</f>
        <v/>
      </c>
      <c r="H845" t="str">
        <f>IFERROR(VLOOKUP(Filiais_Petz4[[#This Row],[FILIAL]],'[4]PETZ E ZEEDOG'!$B:$J,9,0),"")</f>
        <v/>
      </c>
      <c r="I845" t="str">
        <f>IFERROR(VLOOKUP(Filiais_Petz4[[#This Row],[FILIAL]],'[4]PETZ E ZEEDOG'!$B:$K,10,0),"")</f>
        <v/>
      </c>
      <c r="J845">
        <f>IFERROR(VLOOKUP(Filiais_Petz4[[#This Row],[FILIAL]],'[4]PETZ E ZEEDOG'!$B$2:$R$1103,11,0),"")</f>
        <v>0</v>
      </c>
      <c r="K845" s="89" t="str">
        <f>IFERROR(VLOOKUP(Filiais_Petz4[[#This Row],[FILIAL]],'[4]PETZ E ZEEDOG'!$B:$M,12,0),"")</f>
        <v/>
      </c>
      <c r="L845" t="str">
        <f>IFERROR(VLOOKUP(Filiais_Petz4[[#This Row],[FILIAL]],'[4]PETZ E ZEEDOG'!$B:$N,13,0),"")</f>
        <v/>
      </c>
      <c r="M845" t="str">
        <f>IFERROR(VLOOKUP(Filiais_Petz4[[#This Row],[FILIAL]],'[4]PETZ E ZEEDOG'!$B:$O,14,0),"")</f>
        <v/>
      </c>
      <c r="N845" t="str">
        <f>IFERROR(VLOOKUP(Filiais_Petz4[[#This Row],[FILIAL]],'[4]PETZ E ZEEDOG'!$B:$P,15,0),"")</f>
        <v>N</v>
      </c>
      <c r="O845" t="str">
        <f>IFERROR(VLOOKUP(Filiais_Petz4[[#This Row],[FILIAL]],'[4]PETZ E ZEEDOG'!$B:$Q,16,0),"")</f>
        <v/>
      </c>
      <c r="P845" t="str">
        <f>IFERROR(VLOOKUP(Filiais_Petz4[[#This Row],[FILIAL]],'[4]PETZ E ZEEDOG'!$B:$R,17,0),"")</f>
        <v/>
      </c>
      <c r="Q845" t="str">
        <f>IFERROR(VLOOKUP(Filiais_Petz4[[#This Row],[FILIAL]],'[4]PETZ E ZEEDOG'!$B:$C,2,0),"")</f>
        <v/>
      </c>
    </row>
    <row r="846" spans="1:17" ht="14.45" hidden="1" customHeight="1" x14ac:dyDescent="0.25">
      <c r="A846" t="s">
        <v>899</v>
      </c>
      <c r="B846" t="str">
        <f>IFERROR(VLOOKUP(Filiais_Petz4[[#This Row],[FILIAL]],'[4]PETZ E ZEEDOG'!$B:$D,3,0),"")</f>
        <v/>
      </c>
      <c r="C846" t="str">
        <f>IFERROR(VLOOKUP(Filiais_Petz4[[#This Row],[FILIAL]],'[4]PETZ E ZEEDOG'!$B:$E,4,0),"")</f>
        <v/>
      </c>
      <c r="D846" t="str">
        <f>IFERROR(VLOOKUP(Filiais_Petz4[[#This Row],[FILIAL]],'[4]PETZ E ZEEDOG'!$B:$F,5,0),"")</f>
        <v/>
      </c>
      <c r="E846" t="str">
        <f>IFERROR(VLOOKUP(Filiais_Petz4[[#This Row],[FILIAL]],'[4]PETZ E ZEEDOG'!$B:$G,6,0),"")</f>
        <v/>
      </c>
      <c r="F846" s="1">
        <f>IFERROR(VLOOKUP(Filiais_Petz4[[#This Row],[FILIAL]],'[4]PETZ E ZEEDOG'!$B:$H,7,0),"")</f>
        <v>0</v>
      </c>
      <c r="G846" t="str">
        <f>IFERROR(VLOOKUP(Filiais_Petz4[[#This Row],[FILIAL]],'[4]PETZ E ZEEDOG'!$B$2:$R$1103,8,0),"")</f>
        <v/>
      </c>
      <c r="H846" t="str">
        <f>IFERROR(VLOOKUP(Filiais_Petz4[[#This Row],[FILIAL]],'[4]PETZ E ZEEDOG'!$B:$J,9,0),"")</f>
        <v/>
      </c>
      <c r="I846" t="str">
        <f>IFERROR(VLOOKUP(Filiais_Petz4[[#This Row],[FILIAL]],'[4]PETZ E ZEEDOG'!$B:$K,10,0),"")</f>
        <v/>
      </c>
      <c r="J846">
        <f>IFERROR(VLOOKUP(Filiais_Petz4[[#This Row],[FILIAL]],'[4]PETZ E ZEEDOG'!$B$2:$R$1103,11,0),"")</f>
        <v>0</v>
      </c>
      <c r="K846" s="89" t="str">
        <f>IFERROR(VLOOKUP(Filiais_Petz4[[#This Row],[FILIAL]],'[4]PETZ E ZEEDOG'!$B:$M,12,0),"")</f>
        <v/>
      </c>
      <c r="L846" t="str">
        <f>IFERROR(VLOOKUP(Filiais_Petz4[[#This Row],[FILIAL]],'[4]PETZ E ZEEDOG'!$B:$N,13,0),"")</f>
        <v/>
      </c>
      <c r="M846" t="str">
        <f>IFERROR(VLOOKUP(Filiais_Petz4[[#This Row],[FILIAL]],'[4]PETZ E ZEEDOG'!$B:$O,14,0),"")</f>
        <v/>
      </c>
      <c r="N846" t="str">
        <f>IFERROR(VLOOKUP(Filiais_Petz4[[#This Row],[FILIAL]],'[4]PETZ E ZEEDOG'!$B:$P,15,0),"")</f>
        <v>N</v>
      </c>
      <c r="O846" t="str">
        <f>IFERROR(VLOOKUP(Filiais_Petz4[[#This Row],[FILIAL]],'[4]PETZ E ZEEDOG'!$B:$Q,16,0),"")</f>
        <v/>
      </c>
      <c r="P846" t="str">
        <f>IFERROR(VLOOKUP(Filiais_Petz4[[#This Row],[FILIAL]],'[4]PETZ E ZEEDOG'!$B:$R,17,0),"")</f>
        <v/>
      </c>
      <c r="Q846" t="str">
        <f>IFERROR(VLOOKUP(Filiais_Petz4[[#This Row],[FILIAL]],'[4]PETZ E ZEEDOG'!$B:$C,2,0),"")</f>
        <v/>
      </c>
    </row>
    <row r="847" spans="1:17" ht="14.45" hidden="1" customHeight="1" x14ac:dyDescent="0.25">
      <c r="A847" t="s">
        <v>900</v>
      </c>
      <c r="B847" t="str">
        <f>IFERROR(VLOOKUP(Filiais_Petz4[[#This Row],[FILIAL]],'[4]PETZ E ZEEDOG'!$B:$D,3,0),"")</f>
        <v/>
      </c>
      <c r="C847" t="str">
        <f>IFERROR(VLOOKUP(Filiais_Petz4[[#This Row],[FILIAL]],'[4]PETZ E ZEEDOG'!$B:$E,4,0),"")</f>
        <v/>
      </c>
      <c r="D847" t="str">
        <f>IFERROR(VLOOKUP(Filiais_Petz4[[#This Row],[FILIAL]],'[4]PETZ E ZEEDOG'!$B:$F,5,0),"")</f>
        <v/>
      </c>
      <c r="E847" t="str">
        <f>IFERROR(VLOOKUP(Filiais_Petz4[[#This Row],[FILIAL]],'[4]PETZ E ZEEDOG'!$B:$G,6,0),"")</f>
        <v/>
      </c>
      <c r="F847" s="1">
        <f>IFERROR(VLOOKUP(Filiais_Petz4[[#This Row],[FILIAL]],'[4]PETZ E ZEEDOG'!$B:$H,7,0),"")</f>
        <v>0</v>
      </c>
      <c r="G847" t="str">
        <f>IFERROR(VLOOKUP(Filiais_Petz4[[#This Row],[FILIAL]],'[4]PETZ E ZEEDOG'!$B$2:$R$1103,8,0),"")</f>
        <v/>
      </c>
      <c r="H847" t="str">
        <f>IFERROR(VLOOKUP(Filiais_Petz4[[#This Row],[FILIAL]],'[4]PETZ E ZEEDOG'!$B:$J,9,0),"")</f>
        <v/>
      </c>
      <c r="I847" t="str">
        <f>IFERROR(VLOOKUP(Filiais_Petz4[[#This Row],[FILIAL]],'[4]PETZ E ZEEDOG'!$B:$K,10,0),"")</f>
        <v/>
      </c>
      <c r="J847">
        <f>IFERROR(VLOOKUP(Filiais_Petz4[[#This Row],[FILIAL]],'[4]PETZ E ZEEDOG'!$B$2:$R$1103,11,0),"")</f>
        <v>0</v>
      </c>
      <c r="K847" s="89" t="str">
        <f>IFERROR(VLOOKUP(Filiais_Petz4[[#This Row],[FILIAL]],'[4]PETZ E ZEEDOG'!$B:$M,12,0),"")</f>
        <v/>
      </c>
      <c r="L847" t="str">
        <f>IFERROR(VLOOKUP(Filiais_Petz4[[#This Row],[FILIAL]],'[4]PETZ E ZEEDOG'!$B:$N,13,0),"")</f>
        <v/>
      </c>
      <c r="M847" t="str">
        <f>IFERROR(VLOOKUP(Filiais_Petz4[[#This Row],[FILIAL]],'[4]PETZ E ZEEDOG'!$B:$O,14,0),"")</f>
        <v/>
      </c>
      <c r="N847" t="str">
        <f>IFERROR(VLOOKUP(Filiais_Petz4[[#This Row],[FILIAL]],'[4]PETZ E ZEEDOG'!$B:$P,15,0),"")</f>
        <v>N</v>
      </c>
      <c r="O847" t="str">
        <f>IFERROR(VLOOKUP(Filiais_Petz4[[#This Row],[FILIAL]],'[4]PETZ E ZEEDOG'!$B:$Q,16,0),"")</f>
        <v/>
      </c>
      <c r="P847" t="str">
        <f>IFERROR(VLOOKUP(Filiais_Petz4[[#This Row],[FILIAL]],'[4]PETZ E ZEEDOG'!$B:$R,17,0),"")</f>
        <v/>
      </c>
      <c r="Q847" t="str">
        <f>IFERROR(VLOOKUP(Filiais_Petz4[[#This Row],[FILIAL]],'[4]PETZ E ZEEDOG'!$B:$C,2,0),"")</f>
        <v/>
      </c>
    </row>
    <row r="848" spans="1:17" ht="14.45" hidden="1" customHeight="1" x14ac:dyDescent="0.25">
      <c r="A848" t="s">
        <v>901</v>
      </c>
      <c r="B848" t="str">
        <f>IFERROR(VLOOKUP(Filiais_Petz4[[#This Row],[FILIAL]],'[4]PETZ E ZEEDOG'!$B:$D,3,0),"")</f>
        <v/>
      </c>
      <c r="C848" t="str">
        <f>IFERROR(VLOOKUP(Filiais_Petz4[[#This Row],[FILIAL]],'[4]PETZ E ZEEDOG'!$B:$E,4,0),"")</f>
        <v/>
      </c>
      <c r="D848" t="str">
        <f>IFERROR(VLOOKUP(Filiais_Petz4[[#This Row],[FILIAL]],'[4]PETZ E ZEEDOG'!$B:$F,5,0),"")</f>
        <v/>
      </c>
      <c r="E848" t="str">
        <f>IFERROR(VLOOKUP(Filiais_Petz4[[#This Row],[FILIAL]],'[4]PETZ E ZEEDOG'!$B:$G,6,0),"")</f>
        <v/>
      </c>
      <c r="F848" s="1">
        <f>IFERROR(VLOOKUP(Filiais_Petz4[[#This Row],[FILIAL]],'[4]PETZ E ZEEDOG'!$B:$H,7,0),"")</f>
        <v>0</v>
      </c>
      <c r="G848" t="str">
        <f>IFERROR(VLOOKUP(Filiais_Petz4[[#This Row],[FILIAL]],'[4]PETZ E ZEEDOG'!$B$2:$R$1103,8,0),"")</f>
        <v/>
      </c>
      <c r="H848" t="str">
        <f>IFERROR(VLOOKUP(Filiais_Petz4[[#This Row],[FILIAL]],'[4]PETZ E ZEEDOG'!$B:$J,9,0),"")</f>
        <v/>
      </c>
      <c r="I848" t="str">
        <f>IFERROR(VLOOKUP(Filiais_Petz4[[#This Row],[FILIAL]],'[4]PETZ E ZEEDOG'!$B:$K,10,0),"")</f>
        <v/>
      </c>
      <c r="J848">
        <f>IFERROR(VLOOKUP(Filiais_Petz4[[#This Row],[FILIAL]],'[4]PETZ E ZEEDOG'!$B$2:$R$1103,11,0),"")</f>
        <v>0</v>
      </c>
      <c r="K848" s="89" t="str">
        <f>IFERROR(VLOOKUP(Filiais_Petz4[[#This Row],[FILIAL]],'[4]PETZ E ZEEDOG'!$B:$M,12,0),"")</f>
        <v/>
      </c>
      <c r="L848" t="str">
        <f>IFERROR(VLOOKUP(Filiais_Petz4[[#This Row],[FILIAL]],'[4]PETZ E ZEEDOG'!$B:$N,13,0),"")</f>
        <v/>
      </c>
      <c r="M848" t="str">
        <f>IFERROR(VLOOKUP(Filiais_Petz4[[#This Row],[FILIAL]],'[4]PETZ E ZEEDOG'!$B:$O,14,0),"")</f>
        <v/>
      </c>
      <c r="N848" t="str">
        <f>IFERROR(VLOOKUP(Filiais_Petz4[[#This Row],[FILIAL]],'[4]PETZ E ZEEDOG'!$B:$P,15,0),"")</f>
        <v>N</v>
      </c>
      <c r="O848" t="str">
        <f>IFERROR(VLOOKUP(Filiais_Petz4[[#This Row],[FILIAL]],'[4]PETZ E ZEEDOG'!$B:$Q,16,0),"")</f>
        <v/>
      </c>
      <c r="P848" t="str">
        <f>IFERROR(VLOOKUP(Filiais_Petz4[[#This Row],[FILIAL]],'[4]PETZ E ZEEDOG'!$B:$R,17,0),"")</f>
        <v/>
      </c>
      <c r="Q848" t="str">
        <f>IFERROR(VLOOKUP(Filiais_Petz4[[#This Row],[FILIAL]],'[4]PETZ E ZEEDOG'!$B:$C,2,0),"")</f>
        <v/>
      </c>
    </row>
    <row r="849" spans="1:17" ht="14.45" hidden="1" customHeight="1" x14ac:dyDescent="0.25">
      <c r="A849" t="s">
        <v>902</v>
      </c>
      <c r="B849" t="str">
        <f>IFERROR(VLOOKUP(Filiais_Petz4[[#This Row],[FILIAL]],'[4]PETZ E ZEEDOG'!$B:$D,3,0),"")</f>
        <v/>
      </c>
      <c r="C849" t="str">
        <f>IFERROR(VLOOKUP(Filiais_Petz4[[#This Row],[FILIAL]],'[4]PETZ E ZEEDOG'!$B:$E,4,0),"")</f>
        <v/>
      </c>
      <c r="D849" t="str">
        <f>IFERROR(VLOOKUP(Filiais_Petz4[[#This Row],[FILIAL]],'[4]PETZ E ZEEDOG'!$B:$F,5,0),"")</f>
        <v/>
      </c>
      <c r="E849" t="str">
        <f>IFERROR(VLOOKUP(Filiais_Petz4[[#This Row],[FILIAL]],'[4]PETZ E ZEEDOG'!$B:$G,6,0),"")</f>
        <v/>
      </c>
      <c r="F849" s="1">
        <f>IFERROR(VLOOKUP(Filiais_Petz4[[#This Row],[FILIAL]],'[4]PETZ E ZEEDOG'!$B:$H,7,0),"")</f>
        <v>0</v>
      </c>
      <c r="G849" t="str">
        <f>IFERROR(VLOOKUP(Filiais_Petz4[[#This Row],[FILIAL]],'[4]PETZ E ZEEDOG'!$B$2:$R$1103,8,0),"")</f>
        <v/>
      </c>
      <c r="H849" t="str">
        <f>IFERROR(VLOOKUP(Filiais_Petz4[[#This Row],[FILIAL]],'[4]PETZ E ZEEDOG'!$B:$J,9,0),"")</f>
        <v/>
      </c>
      <c r="I849" t="str">
        <f>IFERROR(VLOOKUP(Filiais_Petz4[[#This Row],[FILIAL]],'[4]PETZ E ZEEDOG'!$B:$K,10,0),"")</f>
        <v/>
      </c>
      <c r="J849">
        <f>IFERROR(VLOOKUP(Filiais_Petz4[[#This Row],[FILIAL]],'[4]PETZ E ZEEDOG'!$B$2:$R$1103,11,0),"")</f>
        <v>0</v>
      </c>
      <c r="K849" s="89" t="str">
        <f>IFERROR(VLOOKUP(Filiais_Petz4[[#This Row],[FILIAL]],'[4]PETZ E ZEEDOG'!$B:$M,12,0),"")</f>
        <v/>
      </c>
      <c r="L849" t="str">
        <f>IFERROR(VLOOKUP(Filiais_Petz4[[#This Row],[FILIAL]],'[4]PETZ E ZEEDOG'!$B:$N,13,0),"")</f>
        <v/>
      </c>
      <c r="M849" t="str">
        <f>IFERROR(VLOOKUP(Filiais_Petz4[[#This Row],[FILIAL]],'[4]PETZ E ZEEDOG'!$B:$O,14,0),"")</f>
        <v/>
      </c>
      <c r="N849" t="str">
        <f>IFERROR(VLOOKUP(Filiais_Petz4[[#This Row],[FILIAL]],'[4]PETZ E ZEEDOG'!$B:$P,15,0),"")</f>
        <v>N</v>
      </c>
      <c r="O849" t="str">
        <f>IFERROR(VLOOKUP(Filiais_Petz4[[#This Row],[FILIAL]],'[4]PETZ E ZEEDOG'!$B:$Q,16,0),"")</f>
        <v/>
      </c>
      <c r="P849" t="str">
        <f>IFERROR(VLOOKUP(Filiais_Petz4[[#This Row],[FILIAL]],'[4]PETZ E ZEEDOG'!$B:$R,17,0),"")</f>
        <v/>
      </c>
      <c r="Q849" t="str">
        <f>IFERROR(VLOOKUP(Filiais_Petz4[[#This Row],[FILIAL]],'[4]PETZ E ZEEDOG'!$B:$C,2,0),"")</f>
        <v/>
      </c>
    </row>
    <row r="850" spans="1:17" ht="14.45" hidden="1" customHeight="1" x14ac:dyDescent="0.25">
      <c r="A850" t="s">
        <v>903</v>
      </c>
      <c r="B850" t="str">
        <f>IFERROR(VLOOKUP(Filiais_Petz4[[#This Row],[FILIAL]],'[4]PETZ E ZEEDOG'!$B:$D,3,0),"")</f>
        <v/>
      </c>
      <c r="C850" t="str">
        <f>IFERROR(VLOOKUP(Filiais_Petz4[[#This Row],[FILIAL]],'[4]PETZ E ZEEDOG'!$B:$E,4,0),"")</f>
        <v/>
      </c>
      <c r="D850" t="str">
        <f>IFERROR(VLOOKUP(Filiais_Petz4[[#This Row],[FILIAL]],'[4]PETZ E ZEEDOG'!$B:$F,5,0),"")</f>
        <v/>
      </c>
      <c r="E850" t="str">
        <f>IFERROR(VLOOKUP(Filiais_Petz4[[#This Row],[FILIAL]],'[4]PETZ E ZEEDOG'!$B:$G,6,0),"")</f>
        <v/>
      </c>
      <c r="F850" s="1">
        <f>IFERROR(VLOOKUP(Filiais_Petz4[[#This Row],[FILIAL]],'[4]PETZ E ZEEDOG'!$B:$H,7,0),"")</f>
        <v>0</v>
      </c>
      <c r="G850" t="str">
        <f>IFERROR(VLOOKUP(Filiais_Petz4[[#This Row],[FILIAL]],'[4]PETZ E ZEEDOG'!$B$2:$R$1103,8,0),"")</f>
        <v/>
      </c>
      <c r="H850" t="str">
        <f>IFERROR(VLOOKUP(Filiais_Petz4[[#This Row],[FILIAL]],'[4]PETZ E ZEEDOG'!$B:$J,9,0),"")</f>
        <v/>
      </c>
      <c r="I850" t="str">
        <f>IFERROR(VLOOKUP(Filiais_Petz4[[#This Row],[FILIAL]],'[4]PETZ E ZEEDOG'!$B:$K,10,0),"")</f>
        <v/>
      </c>
      <c r="J850">
        <f>IFERROR(VLOOKUP(Filiais_Petz4[[#This Row],[FILIAL]],'[4]PETZ E ZEEDOG'!$B$2:$R$1103,11,0),"")</f>
        <v>0</v>
      </c>
      <c r="K850" s="89" t="str">
        <f>IFERROR(VLOOKUP(Filiais_Petz4[[#This Row],[FILIAL]],'[4]PETZ E ZEEDOG'!$B:$M,12,0),"")</f>
        <v/>
      </c>
      <c r="L850" t="str">
        <f>IFERROR(VLOOKUP(Filiais_Petz4[[#This Row],[FILIAL]],'[4]PETZ E ZEEDOG'!$B:$N,13,0),"")</f>
        <v/>
      </c>
      <c r="M850" t="str">
        <f>IFERROR(VLOOKUP(Filiais_Petz4[[#This Row],[FILIAL]],'[4]PETZ E ZEEDOG'!$B:$O,14,0),"")</f>
        <v/>
      </c>
      <c r="N850" t="str">
        <f>IFERROR(VLOOKUP(Filiais_Petz4[[#This Row],[FILIAL]],'[4]PETZ E ZEEDOG'!$B:$P,15,0),"")</f>
        <v>N</v>
      </c>
      <c r="O850" t="str">
        <f>IFERROR(VLOOKUP(Filiais_Petz4[[#This Row],[FILIAL]],'[4]PETZ E ZEEDOG'!$B:$Q,16,0),"")</f>
        <v/>
      </c>
      <c r="P850" t="str">
        <f>IFERROR(VLOOKUP(Filiais_Petz4[[#This Row],[FILIAL]],'[4]PETZ E ZEEDOG'!$B:$R,17,0),"")</f>
        <v/>
      </c>
      <c r="Q850" t="str">
        <f>IFERROR(VLOOKUP(Filiais_Petz4[[#This Row],[FILIAL]],'[4]PETZ E ZEEDOG'!$B:$C,2,0),"")</f>
        <v/>
      </c>
    </row>
    <row r="851" spans="1:17" ht="14.45" hidden="1" customHeight="1" x14ac:dyDescent="0.25">
      <c r="A851" t="s">
        <v>904</v>
      </c>
      <c r="B851" t="str">
        <f>IFERROR(VLOOKUP(Filiais_Petz4[[#This Row],[FILIAL]],'[4]PETZ E ZEEDOG'!$B:$D,3,0),"")</f>
        <v/>
      </c>
      <c r="C851" t="str">
        <f>IFERROR(VLOOKUP(Filiais_Petz4[[#This Row],[FILIAL]],'[4]PETZ E ZEEDOG'!$B:$E,4,0),"")</f>
        <v/>
      </c>
      <c r="D851" t="str">
        <f>IFERROR(VLOOKUP(Filiais_Petz4[[#This Row],[FILIAL]],'[4]PETZ E ZEEDOG'!$B:$F,5,0),"")</f>
        <v/>
      </c>
      <c r="E851" t="str">
        <f>IFERROR(VLOOKUP(Filiais_Petz4[[#This Row],[FILIAL]],'[4]PETZ E ZEEDOG'!$B:$G,6,0),"")</f>
        <v/>
      </c>
      <c r="F851" s="1">
        <f>IFERROR(VLOOKUP(Filiais_Petz4[[#This Row],[FILIAL]],'[4]PETZ E ZEEDOG'!$B:$H,7,0),"")</f>
        <v>0</v>
      </c>
      <c r="G851" t="str">
        <f>IFERROR(VLOOKUP(Filiais_Petz4[[#This Row],[FILIAL]],'[4]PETZ E ZEEDOG'!$B$2:$R$1103,8,0),"")</f>
        <v/>
      </c>
      <c r="H851" t="str">
        <f>IFERROR(VLOOKUP(Filiais_Petz4[[#This Row],[FILIAL]],'[4]PETZ E ZEEDOG'!$B:$J,9,0),"")</f>
        <v/>
      </c>
      <c r="I851" t="str">
        <f>IFERROR(VLOOKUP(Filiais_Petz4[[#This Row],[FILIAL]],'[4]PETZ E ZEEDOG'!$B:$K,10,0),"")</f>
        <v/>
      </c>
      <c r="J851">
        <f>IFERROR(VLOOKUP(Filiais_Petz4[[#This Row],[FILIAL]],'[4]PETZ E ZEEDOG'!$B$2:$R$1103,11,0),"")</f>
        <v>0</v>
      </c>
      <c r="K851" s="89" t="str">
        <f>IFERROR(VLOOKUP(Filiais_Petz4[[#This Row],[FILIAL]],'[4]PETZ E ZEEDOG'!$B:$M,12,0),"")</f>
        <v/>
      </c>
      <c r="L851" t="str">
        <f>IFERROR(VLOOKUP(Filiais_Petz4[[#This Row],[FILIAL]],'[4]PETZ E ZEEDOG'!$B:$N,13,0),"")</f>
        <v/>
      </c>
      <c r="M851" t="str">
        <f>IFERROR(VLOOKUP(Filiais_Petz4[[#This Row],[FILIAL]],'[4]PETZ E ZEEDOG'!$B:$O,14,0),"")</f>
        <v/>
      </c>
      <c r="N851" t="str">
        <f>IFERROR(VLOOKUP(Filiais_Petz4[[#This Row],[FILIAL]],'[4]PETZ E ZEEDOG'!$B:$P,15,0),"")</f>
        <v>N</v>
      </c>
      <c r="O851" t="str">
        <f>IFERROR(VLOOKUP(Filiais_Petz4[[#This Row],[FILIAL]],'[4]PETZ E ZEEDOG'!$B:$Q,16,0),"")</f>
        <v/>
      </c>
      <c r="P851" t="str">
        <f>IFERROR(VLOOKUP(Filiais_Petz4[[#This Row],[FILIAL]],'[4]PETZ E ZEEDOG'!$B:$R,17,0),"")</f>
        <v/>
      </c>
      <c r="Q851" t="str">
        <f>IFERROR(VLOOKUP(Filiais_Petz4[[#This Row],[FILIAL]],'[4]PETZ E ZEEDOG'!$B:$C,2,0),"")</f>
        <v/>
      </c>
    </row>
    <row r="852" spans="1:17" ht="14.45" hidden="1" customHeight="1" x14ac:dyDescent="0.25">
      <c r="A852" t="s">
        <v>905</v>
      </c>
      <c r="B852" t="str">
        <f>IFERROR(VLOOKUP(Filiais_Petz4[[#This Row],[FILIAL]],'[4]PETZ E ZEEDOG'!$B:$D,3,0),"")</f>
        <v/>
      </c>
      <c r="C852" t="str">
        <f>IFERROR(VLOOKUP(Filiais_Petz4[[#This Row],[FILIAL]],'[4]PETZ E ZEEDOG'!$B:$E,4,0),"")</f>
        <v/>
      </c>
      <c r="D852" t="str">
        <f>IFERROR(VLOOKUP(Filiais_Petz4[[#This Row],[FILIAL]],'[4]PETZ E ZEEDOG'!$B:$F,5,0),"")</f>
        <v/>
      </c>
      <c r="E852" t="str">
        <f>IFERROR(VLOOKUP(Filiais_Petz4[[#This Row],[FILIAL]],'[4]PETZ E ZEEDOG'!$B:$G,6,0),"")</f>
        <v/>
      </c>
      <c r="F852" s="1">
        <f>IFERROR(VLOOKUP(Filiais_Petz4[[#This Row],[FILIAL]],'[4]PETZ E ZEEDOG'!$B:$H,7,0),"")</f>
        <v>0</v>
      </c>
      <c r="G852" t="str">
        <f>IFERROR(VLOOKUP(Filiais_Petz4[[#This Row],[FILIAL]],'[4]PETZ E ZEEDOG'!$B$2:$R$1103,8,0),"")</f>
        <v/>
      </c>
      <c r="H852" t="str">
        <f>IFERROR(VLOOKUP(Filiais_Petz4[[#This Row],[FILIAL]],'[4]PETZ E ZEEDOG'!$B:$J,9,0),"")</f>
        <v/>
      </c>
      <c r="I852" t="str">
        <f>IFERROR(VLOOKUP(Filiais_Petz4[[#This Row],[FILIAL]],'[4]PETZ E ZEEDOG'!$B:$K,10,0),"")</f>
        <v/>
      </c>
      <c r="J852">
        <f>IFERROR(VLOOKUP(Filiais_Petz4[[#This Row],[FILIAL]],'[4]PETZ E ZEEDOG'!$B$2:$R$1103,11,0),"")</f>
        <v>0</v>
      </c>
      <c r="K852" s="89" t="str">
        <f>IFERROR(VLOOKUP(Filiais_Petz4[[#This Row],[FILIAL]],'[4]PETZ E ZEEDOG'!$B:$M,12,0),"")</f>
        <v/>
      </c>
      <c r="L852" t="str">
        <f>IFERROR(VLOOKUP(Filiais_Petz4[[#This Row],[FILIAL]],'[4]PETZ E ZEEDOG'!$B:$N,13,0),"")</f>
        <v/>
      </c>
      <c r="M852" t="str">
        <f>IFERROR(VLOOKUP(Filiais_Petz4[[#This Row],[FILIAL]],'[4]PETZ E ZEEDOG'!$B:$O,14,0),"")</f>
        <v/>
      </c>
      <c r="N852" t="str">
        <f>IFERROR(VLOOKUP(Filiais_Petz4[[#This Row],[FILIAL]],'[4]PETZ E ZEEDOG'!$B:$P,15,0),"")</f>
        <v>N</v>
      </c>
      <c r="O852" t="str">
        <f>IFERROR(VLOOKUP(Filiais_Petz4[[#This Row],[FILIAL]],'[4]PETZ E ZEEDOG'!$B:$Q,16,0),"")</f>
        <v/>
      </c>
      <c r="P852" t="str">
        <f>IFERROR(VLOOKUP(Filiais_Petz4[[#This Row],[FILIAL]],'[4]PETZ E ZEEDOG'!$B:$R,17,0),"")</f>
        <v/>
      </c>
      <c r="Q852" t="str">
        <f>IFERROR(VLOOKUP(Filiais_Petz4[[#This Row],[FILIAL]],'[4]PETZ E ZEEDOG'!$B:$C,2,0),"")</f>
        <v/>
      </c>
    </row>
    <row r="853" spans="1:17" ht="14.45" hidden="1" customHeight="1" x14ac:dyDescent="0.25">
      <c r="A853" t="s">
        <v>906</v>
      </c>
      <c r="B853" t="str">
        <f>IFERROR(VLOOKUP(Filiais_Petz4[[#This Row],[FILIAL]],'[4]PETZ E ZEEDOG'!$B:$D,3,0),"")</f>
        <v/>
      </c>
      <c r="C853" t="str">
        <f>IFERROR(VLOOKUP(Filiais_Petz4[[#This Row],[FILIAL]],'[4]PETZ E ZEEDOG'!$B:$E,4,0),"")</f>
        <v/>
      </c>
      <c r="D853" t="str">
        <f>IFERROR(VLOOKUP(Filiais_Petz4[[#This Row],[FILIAL]],'[4]PETZ E ZEEDOG'!$B:$F,5,0),"")</f>
        <v/>
      </c>
      <c r="E853" t="str">
        <f>IFERROR(VLOOKUP(Filiais_Petz4[[#This Row],[FILIAL]],'[4]PETZ E ZEEDOG'!$B:$G,6,0),"")</f>
        <v/>
      </c>
      <c r="F853" s="1">
        <f>IFERROR(VLOOKUP(Filiais_Petz4[[#This Row],[FILIAL]],'[4]PETZ E ZEEDOG'!$B:$H,7,0),"")</f>
        <v>0</v>
      </c>
      <c r="G853" t="str">
        <f>IFERROR(VLOOKUP(Filiais_Petz4[[#This Row],[FILIAL]],'[4]PETZ E ZEEDOG'!$B$2:$R$1103,8,0),"")</f>
        <v/>
      </c>
      <c r="H853" t="str">
        <f>IFERROR(VLOOKUP(Filiais_Petz4[[#This Row],[FILIAL]],'[4]PETZ E ZEEDOG'!$B:$J,9,0),"")</f>
        <v/>
      </c>
      <c r="I853" t="str">
        <f>IFERROR(VLOOKUP(Filiais_Petz4[[#This Row],[FILIAL]],'[4]PETZ E ZEEDOG'!$B:$K,10,0),"")</f>
        <v/>
      </c>
      <c r="J853">
        <f>IFERROR(VLOOKUP(Filiais_Petz4[[#This Row],[FILIAL]],'[4]PETZ E ZEEDOG'!$B$2:$R$1103,11,0),"")</f>
        <v>0</v>
      </c>
      <c r="K853" s="89" t="str">
        <f>IFERROR(VLOOKUP(Filiais_Petz4[[#This Row],[FILIAL]],'[4]PETZ E ZEEDOG'!$B:$M,12,0),"")</f>
        <v/>
      </c>
      <c r="L853" t="str">
        <f>IFERROR(VLOOKUP(Filiais_Petz4[[#This Row],[FILIAL]],'[4]PETZ E ZEEDOG'!$B:$N,13,0),"")</f>
        <v/>
      </c>
      <c r="M853" t="str">
        <f>IFERROR(VLOOKUP(Filiais_Petz4[[#This Row],[FILIAL]],'[4]PETZ E ZEEDOG'!$B:$O,14,0),"")</f>
        <v/>
      </c>
      <c r="N853" t="str">
        <f>IFERROR(VLOOKUP(Filiais_Petz4[[#This Row],[FILIAL]],'[4]PETZ E ZEEDOG'!$B:$P,15,0),"")</f>
        <v>N</v>
      </c>
      <c r="O853" t="str">
        <f>IFERROR(VLOOKUP(Filiais_Petz4[[#This Row],[FILIAL]],'[4]PETZ E ZEEDOG'!$B:$Q,16,0),"")</f>
        <v/>
      </c>
      <c r="P853" t="str">
        <f>IFERROR(VLOOKUP(Filiais_Petz4[[#This Row],[FILIAL]],'[4]PETZ E ZEEDOG'!$B:$R,17,0),"")</f>
        <v/>
      </c>
      <c r="Q853" t="str">
        <f>IFERROR(VLOOKUP(Filiais_Petz4[[#This Row],[FILIAL]],'[4]PETZ E ZEEDOG'!$B:$C,2,0),"")</f>
        <v/>
      </c>
    </row>
    <row r="854" spans="1:17" ht="14.45" hidden="1" customHeight="1" x14ac:dyDescent="0.25">
      <c r="A854" t="s">
        <v>907</v>
      </c>
      <c r="B854" t="str">
        <f>IFERROR(VLOOKUP(Filiais_Petz4[[#This Row],[FILIAL]],'[4]PETZ E ZEEDOG'!$B:$D,3,0),"")</f>
        <v/>
      </c>
      <c r="C854" t="str">
        <f>IFERROR(VLOOKUP(Filiais_Petz4[[#This Row],[FILIAL]],'[4]PETZ E ZEEDOG'!$B:$E,4,0),"")</f>
        <v/>
      </c>
      <c r="D854" t="str">
        <f>IFERROR(VLOOKUP(Filiais_Petz4[[#This Row],[FILIAL]],'[4]PETZ E ZEEDOG'!$B:$F,5,0),"")</f>
        <v/>
      </c>
      <c r="E854" t="str">
        <f>IFERROR(VLOOKUP(Filiais_Petz4[[#This Row],[FILIAL]],'[4]PETZ E ZEEDOG'!$B:$G,6,0),"")</f>
        <v/>
      </c>
      <c r="F854" s="1">
        <f>IFERROR(VLOOKUP(Filiais_Petz4[[#This Row],[FILIAL]],'[4]PETZ E ZEEDOG'!$B:$H,7,0),"")</f>
        <v>0</v>
      </c>
      <c r="G854" t="str">
        <f>IFERROR(VLOOKUP(Filiais_Petz4[[#This Row],[FILIAL]],'[4]PETZ E ZEEDOG'!$B$2:$R$1103,8,0),"")</f>
        <v/>
      </c>
      <c r="H854" t="str">
        <f>IFERROR(VLOOKUP(Filiais_Petz4[[#This Row],[FILIAL]],'[4]PETZ E ZEEDOG'!$B:$J,9,0),"")</f>
        <v/>
      </c>
      <c r="I854" t="str">
        <f>IFERROR(VLOOKUP(Filiais_Petz4[[#This Row],[FILIAL]],'[4]PETZ E ZEEDOG'!$B:$K,10,0),"")</f>
        <v/>
      </c>
      <c r="J854">
        <f>IFERROR(VLOOKUP(Filiais_Petz4[[#This Row],[FILIAL]],'[4]PETZ E ZEEDOG'!$B$2:$R$1103,11,0),"")</f>
        <v>0</v>
      </c>
      <c r="K854" s="89" t="str">
        <f>IFERROR(VLOOKUP(Filiais_Petz4[[#This Row],[FILIAL]],'[4]PETZ E ZEEDOG'!$B:$M,12,0),"")</f>
        <v/>
      </c>
      <c r="L854" t="str">
        <f>IFERROR(VLOOKUP(Filiais_Petz4[[#This Row],[FILIAL]],'[4]PETZ E ZEEDOG'!$B:$N,13,0),"")</f>
        <v/>
      </c>
      <c r="M854" t="str">
        <f>IFERROR(VLOOKUP(Filiais_Petz4[[#This Row],[FILIAL]],'[4]PETZ E ZEEDOG'!$B:$O,14,0),"")</f>
        <v/>
      </c>
      <c r="N854" t="str">
        <f>IFERROR(VLOOKUP(Filiais_Petz4[[#This Row],[FILIAL]],'[4]PETZ E ZEEDOG'!$B:$P,15,0),"")</f>
        <v>N</v>
      </c>
      <c r="O854" t="str">
        <f>IFERROR(VLOOKUP(Filiais_Petz4[[#This Row],[FILIAL]],'[4]PETZ E ZEEDOG'!$B:$Q,16,0),"")</f>
        <v/>
      </c>
      <c r="P854" t="str">
        <f>IFERROR(VLOOKUP(Filiais_Petz4[[#This Row],[FILIAL]],'[4]PETZ E ZEEDOG'!$B:$R,17,0),"")</f>
        <v/>
      </c>
      <c r="Q854" t="str">
        <f>IFERROR(VLOOKUP(Filiais_Petz4[[#This Row],[FILIAL]],'[4]PETZ E ZEEDOG'!$B:$C,2,0),"")</f>
        <v/>
      </c>
    </row>
    <row r="855" spans="1:17" ht="14.45" hidden="1" customHeight="1" x14ac:dyDescent="0.25">
      <c r="A855" t="s">
        <v>908</v>
      </c>
      <c r="B855" t="str">
        <f>IFERROR(VLOOKUP(Filiais_Petz4[[#This Row],[FILIAL]],'[4]PETZ E ZEEDOG'!$B:$D,3,0),"")</f>
        <v/>
      </c>
      <c r="C855" t="str">
        <f>IFERROR(VLOOKUP(Filiais_Petz4[[#This Row],[FILIAL]],'[4]PETZ E ZEEDOG'!$B:$E,4,0),"")</f>
        <v/>
      </c>
      <c r="D855" t="str">
        <f>IFERROR(VLOOKUP(Filiais_Petz4[[#This Row],[FILIAL]],'[4]PETZ E ZEEDOG'!$B:$F,5,0),"")</f>
        <v/>
      </c>
      <c r="E855" t="str">
        <f>IFERROR(VLOOKUP(Filiais_Petz4[[#This Row],[FILIAL]],'[4]PETZ E ZEEDOG'!$B:$G,6,0),"")</f>
        <v/>
      </c>
      <c r="F855" s="1">
        <f>IFERROR(VLOOKUP(Filiais_Petz4[[#This Row],[FILIAL]],'[4]PETZ E ZEEDOG'!$B:$H,7,0),"")</f>
        <v>0</v>
      </c>
      <c r="G855" t="str">
        <f>IFERROR(VLOOKUP(Filiais_Petz4[[#This Row],[FILIAL]],'[4]PETZ E ZEEDOG'!$B$2:$R$1103,8,0),"")</f>
        <v/>
      </c>
      <c r="H855" t="str">
        <f>IFERROR(VLOOKUP(Filiais_Petz4[[#This Row],[FILIAL]],'[4]PETZ E ZEEDOG'!$B:$J,9,0),"")</f>
        <v/>
      </c>
      <c r="I855" t="str">
        <f>IFERROR(VLOOKUP(Filiais_Petz4[[#This Row],[FILIAL]],'[4]PETZ E ZEEDOG'!$B:$K,10,0),"")</f>
        <v/>
      </c>
      <c r="J855">
        <f>IFERROR(VLOOKUP(Filiais_Petz4[[#This Row],[FILIAL]],'[4]PETZ E ZEEDOG'!$B$2:$R$1103,11,0),"")</f>
        <v>0</v>
      </c>
      <c r="K855" s="89" t="str">
        <f>IFERROR(VLOOKUP(Filiais_Petz4[[#This Row],[FILIAL]],'[4]PETZ E ZEEDOG'!$B:$M,12,0),"")</f>
        <v/>
      </c>
      <c r="L855" t="str">
        <f>IFERROR(VLOOKUP(Filiais_Petz4[[#This Row],[FILIAL]],'[4]PETZ E ZEEDOG'!$B:$N,13,0),"")</f>
        <v/>
      </c>
      <c r="M855" t="str">
        <f>IFERROR(VLOOKUP(Filiais_Petz4[[#This Row],[FILIAL]],'[4]PETZ E ZEEDOG'!$B:$O,14,0),"")</f>
        <v/>
      </c>
      <c r="N855" t="str">
        <f>IFERROR(VLOOKUP(Filiais_Petz4[[#This Row],[FILIAL]],'[4]PETZ E ZEEDOG'!$B:$P,15,0),"")</f>
        <v>N</v>
      </c>
      <c r="O855" t="str">
        <f>IFERROR(VLOOKUP(Filiais_Petz4[[#This Row],[FILIAL]],'[4]PETZ E ZEEDOG'!$B:$Q,16,0),"")</f>
        <v/>
      </c>
      <c r="P855" t="str">
        <f>IFERROR(VLOOKUP(Filiais_Petz4[[#This Row],[FILIAL]],'[4]PETZ E ZEEDOG'!$B:$R,17,0),"")</f>
        <v/>
      </c>
      <c r="Q855" t="str">
        <f>IFERROR(VLOOKUP(Filiais_Petz4[[#This Row],[FILIAL]],'[4]PETZ E ZEEDOG'!$B:$C,2,0),"")</f>
        <v/>
      </c>
    </row>
    <row r="856" spans="1:17" ht="14.45" hidden="1" customHeight="1" x14ac:dyDescent="0.25">
      <c r="A856" t="s">
        <v>909</v>
      </c>
      <c r="B856" t="str">
        <f>IFERROR(VLOOKUP(Filiais_Petz4[[#This Row],[FILIAL]],'[4]PETZ E ZEEDOG'!$B:$D,3,0),"")</f>
        <v/>
      </c>
      <c r="C856" t="str">
        <f>IFERROR(VLOOKUP(Filiais_Petz4[[#This Row],[FILIAL]],'[4]PETZ E ZEEDOG'!$B:$E,4,0),"")</f>
        <v/>
      </c>
      <c r="D856" t="str">
        <f>IFERROR(VLOOKUP(Filiais_Petz4[[#This Row],[FILIAL]],'[4]PETZ E ZEEDOG'!$B:$F,5,0),"")</f>
        <v/>
      </c>
      <c r="E856" t="str">
        <f>IFERROR(VLOOKUP(Filiais_Petz4[[#This Row],[FILIAL]],'[4]PETZ E ZEEDOG'!$B:$G,6,0),"")</f>
        <v/>
      </c>
      <c r="F856" s="1">
        <f>IFERROR(VLOOKUP(Filiais_Petz4[[#This Row],[FILIAL]],'[4]PETZ E ZEEDOG'!$B:$H,7,0),"")</f>
        <v>0</v>
      </c>
      <c r="G856" t="str">
        <f>IFERROR(VLOOKUP(Filiais_Petz4[[#This Row],[FILIAL]],'[4]PETZ E ZEEDOG'!$B$2:$R$1103,8,0),"")</f>
        <v/>
      </c>
      <c r="H856" t="str">
        <f>IFERROR(VLOOKUP(Filiais_Petz4[[#This Row],[FILIAL]],'[4]PETZ E ZEEDOG'!$B:$J,9,0),"")</f>
        <v/>
      </c>
      <c r="I856" t="str">
        <f>IFERROR(VLOOKUP(Filiais_Petz4[[#This Row],[FILIAL]],'[4]PETZ E ZEEDOG'!$B:$K,10,0),"")</f>
        <v/>
      </c>
      <c r="J856">
        <f>IFERROR(VLOOKUP(Filiais_Petz4[[#This Row],[FILIAL]],'[4]PETZ E ZEEDOG'!$B$2:$R$1103,11,0),"")</f>
        <v>0</v>
      </c>
      <c r="K856" s="89" t="str">
        <f>IFERROR(VLOOKUP(Filiais_Petz4[[#This Row],[FILIAL]],'[4]PETZ E ZEEDOG'!$B:$M,12,0),"")</f>
        <v/>
      </c>
      <c r="L856" t="str">
        <f>IFERROR(VLOOKUP(Filiais_Petz4[[#This Row],[FILIAL]],'[4]PETZ E ZEEDOG'!$B:$N,13,0),"")</f>
        <v/>
      </c>
      <c r="M856" t="str">
        <f>IFERROR(VLOOKUP(Filiais_Petz4[[#This Row],[FILIAL]],'[4]PETZ E ZEEDOG'!$B:$O,14,0),"")</f>
        <v/>
      </c>
      <c r="N856" t="str">
        <f>IFERROR(VLOOKUP(Filiais_Petz4[[#This Row],[FILIAL]],'[4]PETZ E ZEEDOG'!$B:$P,15,0),"")</f>
        <v>N</v>
      </c>
      <c r="O856" t="str">
        <f>IFERROR(VLOOKUP(Filiais_Petz4[[#This Row],[FILIAL]],'[4]PETZ E ZEEDOG'!$B:$Q,16,0),"")</f>
        <v/>
      </c>
      <c r="P856" t="str">
        <f>IFERROR(VLOOKUP(Filiais_Petz4[[#This Row],[FILIAL]],'[4]PETZ E ZEEDOG'!$B:$R,17,0),"")</f>
        <v/>
      </c>
      <c r="Q856" t="str">
        <f>IFERROR(VLOOKUP(Filiais_Petz4[[#This Row],[FILIAL]],'[4]PETZ E ZEEDOG'!$B:$C,2,0),"")</f>
        <v/>
      </c>
    </row>
    <row r="857" spans="1:17" ht="14.45" hidden="1" customHeight="1" x14ac:dyDescent="0.25">
      <c r="A857" t="s">
        <v>910</v>
      </c>
      <c r="B857" t="str">
        <f>IFERROR(VLOOKUP(Filiais_Petz4[[#This Row],[FILIAL]],'[4]PETZ E ZEEDOG'!$B:$D,3,0),"")</f>
        <v/>
      </c>
      <c r="C857" t="str">
        <f>IFERROR(VLOOKUP(Filiais_Petz4[[#This Row],[FILIAL]],'[4]PETZ E ZEEDOG'!$B:$E,4,0),"")</f>
        <v/>
      </c>
      <c r="D857" t="str">
        <f>IFERROR(VLOOKUP(Filiais_Petz4[[#This Row],[FILIAL]],'[4]PETZ E ZEEDOG'!$B:$F,5,0),"")</f>
        <v/>
      </c>
      <c r="E857" t="str">
        <f>IFERROR(VLOOKUP(Filiais_Petz4[[#This Row],[FILIAL]],'[4]PETZ E ZEEDOG'!$B:$G,6,0),"")</f>
        <v/>
      </c>
      <c r="F857" s="1">
        <f>IFERROR(VLOOKUP(Filiais_Petz4[[#This Row],[FILIAL]],'[4]PETZ E ZEEDOG'!$B:$H,7,0),"")</f>
        <v>0</v>
      </c>
      <c r="G857" t="str">
        <f>IFERROR(VLOOKUP(Filiais_Petz4[[#This Row],[FILIAL]],'[4]PETZ E ZEEDOG'!$B$2:$R$1103,8,0),"")</f>
        <v/>
      </c>
      <c r="H857" t="str">
        <f>IFERROR(VLOOKUP(Filiais_Petz4[[#This Row],[FILIAL]],'[4]PETZ E ZEEDOG'!$B:$J,9,0),"")</f>
        <v/>
      </c>
      <c r="I857" t="str">
        <f>IFERROR(VLOOKUP(Filiais_Petz4[[#This Row],[FILIAL]],'[4]PETZ E ZEEDOG'!$B:$K,10,0),"")</f>
        <v/>
      </c>
      <c r="J857">
        <f>IFERROR(VLOOKUP(Filiais_Petz4[[#This Row],[FILIAL]],'[4]PETZ E ZEEDOG'!$B$2:$R$1103,11,0),"")</f>
        <v>0</v>
      </c>
      <c r="K857" s="89" t="str">
        <f>IFERROR(VLOOKUP(Filiais_Petz4[[#This Row],[FILIAL]],'[4]PETZ E ZEEDOG'!$B:$M,12,0),"")</f>
        <v/>
      </c>
      <c r="L857" t="str">
        <f>IFERROR(VLOOKUP(Filiais_Petz4[[#This Row],[FILIAL]],'[4]PETZ E ZEEDOG'!$B:$N,13,0),"")</f>
        <v/>
      </c>
      <c r="M857" t="str">
        <f>IFERROR(VLOOKUP(Filiais_Petz4[[#This Row],[FILIAL]],'[4]PETZ E ZEEDOG'!$B:$O,14,0),"")</f>
        <v/>
      </c>
      <c r="N857" t="str">
        <f>IFERROR(VLOOKUP(Filiais_Petz4[[#This Row],[FILIAL]],'[4]PETZ E ZEEDOG'!$B:$P,15,0),"")</f>
        <v>N</v>
      </c>
      <c r="O857" t="str">
        <f>IFERROR(VLOOKUP(Filiais_Petz4[[#This Row],[FILIAL]],'[4]PETZ E ZEEDOG'!$B:$Q,16,0),"")</f>
        <v/>
      </c>
      <c r="P857" t="str">
        <f>IFERROR(VLOOKUP(Filiais_Petz4[[#This Row],[FILIAL]],'[4]PETZ E ZEEDOG'!$B:$R,17,0),"")</f>
        <v/>
      </c>
      <c r="Q857" t="str">
        <f>IFERROR(VLOOKUP(Filiais_Petz4[[#This Row],[FILIAL]],'[4]PETZ E ZEEDOG'!$B:$C,2,0),"")</f>
        <v/>
      </c>
    </row>
    <row r="858" spans="1:17" ht="14.45" hidden="1" customHeight="1" x14ac:dyDescent="0.25">
      <c r="A858" t="s">
        <v>911</v>
      </c>
      <c r="B858" t="str">
        <f>IFERROR(VLOOKUP(Filiais_Petz4[[#This Row],[FILIAL]],'[4]PETZ E ZEEDOG'!$B:$D,3,0),"")</f>
        <v/>
      </c>
      <c r="C858" t="str">
        <f>IFERROR(VLOOKUP(Filiais_Petz4[[#This Row],[FILIAL]],'[4]PETZ E ZEEDOG'!$B:$E,4,0),"")</f>
        <v/>
      </c>
      <c r="D858" t="str">
        <f>IFERROR(VLOOKUP(Filiais_Petz4[[#This Row],[FILIAL]],'[4]PETZ E ZEEDOG'!$B:$F,5,0),"")</f>
        <v/>
      </c>
      <c r="E858" t="str">
        <f>IFERROR(VLOOKUP(Filiais_Petz4[[#This Row],[FILIAL]],'[4]PETZ E ZEEDOG'!$B:$G,6,0),"")</f>
        <v/>
      </c>
      <c r="F858" s="1">
        <f>IFERROR(VLOOKUP(Filiais_Petz4[[#This Row],[FILIAL]],'[4]PETZ E ZEEDOG'!$B:$H,7,0),"")</f>
        <v>0</v>
      </c>
      <c r="G858" t="str">
        <f>IFERROR(VLOOKUP(Filiais_Petz4[[#This Row],[FILIAL]],'[4]PETZ E ZEEDOG'!$B$2:$R$1103,8,0),"")</f>
        <v/>
      </c>
      <c r="H858" t="str">
        <f>IFERROR(VLOOKUP(Filiais_Petz4[[#This Row],[FILIAL]],'[4]PETZ E ZEEDOG'!$B:$J,9,0),"")</f>
        <v/>
      </c>
      <c r="I858" t="str">
        <f>IFERROR(VLOOKUP(Filiais_Petz4[[#This Row],[FILIAL]],'[4]PETZ E ZEEDOG'!$B:$K,10,0),"")</f>
        <v/>
      </c>
      <c r="J858">
        <f>IFERROR(VLOOKUP(Filiais_Petz4[[#This Row],[FILIAL]],'[4]PETZ E ZEEDOG'!$B$2:$R$1103,11,0),"")</f>
        <v>0</v>
      </c>
      <c r="K858" s="89" t="str">
        <f>IFERROR(VLOOKUP(Filiais_Petz4[[#This Row],[FILIAL]],'[4]PETZ E ZEEDOG'!$B:$M,12,0),"")</f>
        <v/>
      </c>
      <c r="L858" t="str">
        <f>IFERROR(VLOOKUP(Filiais_Petz4[[#This Row],[FILIAL]],'[4]PETZ E ZEEDOG'!$B:$N,13,0),"")</f>
        <v/>
      </c>
      <c r="M858" t="str">
        <f>IFERROR(VLOOKUP(Filiais_Petz4[[#This Row],[FILIAL]],'[4]PETZ E ZEEDOG'!$B:$O,14,0),"")</f>
        <v/>
      </c>
      <c r="N858" t="str">
        <f>IFERROR(VLOOKUP(Filiais_Petz4[[#This Row],[FILIAL]],'[4]PETZ E ZEEDOG'!$B:$P,15,0),"")</f>
        <v>N</v>
      </c>
      <c r="O858" t="str">
        <f>IFERROR(VLOOKUP(Filiais_Petz4[[#This Row],[FILIAL]],'[4]PETZ E ZEEDOG'!$B:$Q,16,0),"")</f>
        <v/>
      </c>
      <c r="P858" t="str">
        <f>IFERROR(VLOOKUP(Filiais_Petz4[[#This Row],[FILIAL]],'[4]PETZ E ZEEDOG'!$B:$R,17,0),"")</f>
        <v/>
      </c>
      <c r="Q858" t="str">
        <f>IFERROR(VLOOKUP(Filiais_Petz4[[#This Row],[FILIAL]],'[4]PETZ E ZEEDOG'!$B:$C,2,0),"")</f>
        <v/>
      </c>
    </row>
    <row r="859" spans="1:17" ht="14.45" hidden="1" customHeight="1" x14ac:dyDescent="0.25">
      <c r="A859" t="s">
        <v>912</v>
      </c>
      <c r="B859" t="str">
        <f>IFERROR(VLOOKUP(Filiais_Petz4[[#This Row],[FILIAL]],'[4]PETZ E ZEEDOG'!$B:$D,3,0),"")</f>
        <v/>
      </c>
      <c r="C859" t="str">
        <f>IFERROR(VLOOKUP(Filiais_Petz4[[#This Row],[FILIAL]],'[4]PETZ E ZEEDOG'!$B:$E,4,0),"")</f>
        <v/>
      </c>
      <c r="D859" t="str">
        <f>IFERROR(VLOOKUP(Filiais_Petz4[[#This Row],[FILIAL]],'[4]PETZ E ZEEDOG'!$B:$F,5,0),"")</f>
        <v/>
      </c>
      <c r="E859" t="str">
        <f>IFERROR(VLOOKUP(Filiais_Petz4[[#This Row],[FILIAL]],'[4]PETZ E ZEEDOG'!$B:$G,6,0),"")</f>
        <v/>
      </c>
      <c r="F859" s="1">
        <f>IFERROR(VLOOKUP(Filiais_Petz4[[#This Row],[FILIAL]],'[4]PETZ E ZEEDOG'!$B:$H,7,0),"")</f>
        <v>0</v>
      </c>
      <c r="G859" t="str">
        <f>IFERROR(VLOOKUP(Filiais_Petz4[[#This Row],[FILIAL]],'[4]PETZ E ZEEDOG'!$B$2:$R$1103,8,0),"")</f>
        <v/>
      </c>
      <c r="H859" t="str">
        <f>IFERROR(VLOOKUP(Filiais_Petz4[[#This Row],[FILIAL]],'[4]PETZ E ZEEDOG'!$B:$J,9,0),"")</f>
        <v/>
      </c>
      <c r="I859" t="str">
        <f>IFERROR(VLOOKUP(Filiais_Petz4[[#This Row],[FILIAL]],'[4]PETZ E ZEEDOG'!$B:$K,10,0),"")</f>
        <v/>
      </c>
      <c r="J859">
        <f>IFERROR(VLOOKUP(Filiais_Petz4[[#This Row],[FILIAL]],'[4]PETZ E ZEEDOG'!$B$2:$R$1103,11,0),"")</f>
        <v>0</v>
      </c>
      <c r="K859" s="89" t="str">
        <f>IFERROR(VLOOKUP(Filiais_Petz4[[#This Row],[FILIAL]],'[4]PETZ E ZEEDOG'!$B:$M,12,0),"")</f>
        <v/>
      </c>
      <c r="L859" t="str">
        <f>IFERROR(VLOOKUP(Filiais_Petz4[[#This Row],[FILIAL]],'[4]PETZ E ZEEDOG'!$B:$N,13,0),"")</f>
        <v/>
      </c>
      <c r="M859" t="str">
        <f>IFERROR(VLOOKUP(Filiais_Petz4[[#This Row],[FILIAL]],'[4]PETZ E ZEEDOG'!$B:$O,14,0),"")</f>
        <v/>
      </c>
      <c r="N859" t="str">
        <f>IFERROR(VLOOKUP(Filiais_Petz4[[#This Row],[FILIAL]],'[4]PETZ E ZEEDOG'!$B:$P,15,0),"")</f>
        <v>N</v>
      </c>
      <c r="O859" t="str">
        <f>IFERROR(VLOOKUP(Filiais_Petz4[[#This Row],[FILIAL]],'[4]PETZ E ZEEDOG'!$B:$Q,16,0),"")</f>
        <v/>
      </c>
      <c r="P859" t="str">
        <f>IFERROR(VLOOKUP(Filiais_Petz4[[#This Row],[FILIAL]],'[4]PETZ E ZEEDOG'!$B:$R,17,0),"")</f>
        <v/>
      </c>
      <c r="Q859" t="str">
        <f>IFERROR(VLOOKUP(Filiais_Petz4[[#This Row],[FILIAL]],'[4]PETZ E ZEEDOG'!$B:$C,2,0),"")</f>
        <v/>
      </c>
    </row>
    <row r="860" spans="1:17" ht="14.45" hidden="1" customHeight="1" x14ac:dyDescent="0.25">
      <c r="A860" t="s">
        <v>913</v>
      </c>
      <c r="B860" t="str">
        <f>IFERROR(VLOOKUP(Filiais_Petz4[[#This Row],[FILIAL]],'[4]PETZ E ZEEDOG'!$B:$D,3,0),"")</f>
        <v/>
      </c>
      <c r="C860" t="str">
        <f>IFERROR(VLOOKUP(Filiais_Petz4[[#This Row],[FILIAL]],'[4]PETZ E ZEEDOG'!$B:$E,4,0),"")</f>
        <v/>
      </c>
      <c r="D860" t="str">
        <f>IFERROR(VLOOKUP(Filiais_Petz4[[#This Row],[FILIAL]],'[4]PETZ E ZEEDOG'!$B:$F,5,0),"")</f>
        <v/>
      </c>
      <c r="E860" t="str">
        <f>IFERROR(VLOOKUP(Filiais_Petz4[[#This Row],[FILIAL]],'[4]PETZ E ZEEDOG'!$B:$G,6,0),"")</f>
        <v/>
      </c>
      <c r="F860" s="1">
        <f>IFERROR(VLOOKUP(Filiais_Petz4[[#This Row],[FILIAL]],'[4]PETZ E ZEEDOG'!$B:$H,7,0),"")</f>
        <v>0</v>
      </c>
      <c r="G860" t="str">
        <f>IFERROR(VLOOKUP(Filiais_Petz4[[#This Row],[FILIAL]],'[4]PETZ E ZEEDOG'!$B$2:$R$1103,8,0),"")</f>
        <v/>
      </c>
      <c r="H860" t="str">
        <f>IFERROR(VLOOKUP(Filiais_Petz4[[#This Row],[FILIAL]],'[4]PETZ E ZEEDOG'!$B:$J,9,0),"")</f>
        <v/>
      </c>
      <c r="I860" t="str">
        <f>IFERROR(VLOOKUP(Filiais_Petz4[[#This Row],[FILIAL]],'[4]PETZ E ZEEDOG'!$B:$K,10,0),"")</f>
        <v/>
      </c>
      <c r="J860">
        <f>IFERROR(VLOOKUP(Filiais_Petz4[[#This Row],[FILIAL]],'[4]PETZ E ZEEDOG'!$B$2:$R$1103,11,0),"")</f>
        <v>0</v>
      </c>
      <c r="K860" s="89" t="str">
        <f>IFERROR(VLOOKUP(Filiais_Petz4[[#This Row],[FILIAL]],'[4]PETZ E ZEEDOG'!$B:$M,12,0),"")</f>
        <v/>
      </c>
      <c r="L860" t="str">
        <f>IFERROR(VLOOKUP(Filiais_Petz4[[#This Row],[FILIAL]],'[4]PETZ E ZEEDOG'!$B:$N,13,0),"")</f>
        <v/>
      </c>
      <c r="M860" t="str">
        <f>IFERROR(VLOOKUP(Filiais_Petz4[[#This Row],[FILIAL]],'[4]PETZ E ZEEDOG'!$B:$O,14,0),"")</f>
        <v/>
      </c>
      <c r="N860" t="str">
        <f>IFERROR(VLOOKUP(Filiais_Petz4[[#This Row],[FILIAL]],'[4]PETZ E ZEEDOG'!$B:$P,15,0),"")</f>
        <v>N</v>
      </c>
      <c r="O860" t="str">
        <f>IFERROR(VLOOKUP(Filiais_Petz4[[#This Row],[FILIAL]],'[4]PETZ E ZEEDOG'!$B:$Q,16,0),"")</f>
        <v/>
      </c>
      <c r="P860" t="str">
        <f>IFERROR(VLOOKUP(Filiais_Petz4[[#This Row],[FILIAL]],'[4]PETZ E ZEEDOG'!$B:$R,17,0),"")</f>
        <v/>
      </c>
      <c r="Q860" t="str">
        <f>IFERROR(VLOOKUP(Filiais_Petz4[[#This Row],[FILIAL]],'[4]PETZ E ZEEDOG'!$B:$C,2,0),"")</f>
        <v/>
      </c>
    </row>
    <row r="861" spans="1:17" ht="14.45" hidden="1" customHeight="1" x14ac:dyDescent="0.25">
      <c r="A861" t="s">
        <v>914</v>
      </c>
      <c r="B861" t="str">
        <f>IFERROR(VLOOKUP(Filiais_Petz4[[#This Row],[FILIAL]],'[4]PETZ E ZEEDOG'!$B:$D,3,0),"")</f>
        <v/>
      </c>
      <c r="C861" t="str">
        <f>IFERROR(VLOOKUP(Filiais_Petz4[[#This Row],[FILIAL]],'[4]PETZ E ZEEDOG'!$B:$E,4,0),"")</f>
        <v/>
      </c>
      <c r="D861" t="str">
        <f>IFERROR(VLOOKUP(Filiais_Petz4[[#This Row],[FILIAL]],'[4]PETZ E ZEEDOG'!$B:$F,5,0),"")</f>
        <v/>
      </c>
      <c r="E861" t="str">
        <f>IFERROR(VLOOKUP(Filiais_Petz4[[#This Row],[FILIAL]],'[4]PETZ E ZEEDOG'!$B:$G,6,0),"")</f>
        <v/>
      </c>
      <c r="F861" s="1">
        <f>IFERROR(VLOOKUP(Filiais_Petz4[[#This Row],[FILIAL]],'[4]PETZ E ZEEDOG'!$B:$H,7,0),"")</f>
        <v>0</v>
      </c>
      <c r="G861" t="str">
        <f>IFERROR(VLOOKUP(Filiais_Petz4[[#This Row],[FILIAL]],'[4]PETZ E ZEEDOG'!$B$2:$R$1103,8,0),"")</f>
        <v/>
      </c>
      <c r="H861" t="str">
        <f>IFERROR(VLOOKUP(Filiais_Petz4[[#This Row],[FILIAL]],'[4]PETZ E ZEEDOG'!$B:$J,9,0),"")</f>
        <v/>
      </c>
      <c r="I861" t="str">
        <f>IFERROR(VLOOKUP(Filiais_Petz4[[#This Row],[FILIAL]],'[4]PETZ E ZEEDOG'!$B:$K,10,0),"")</f>
        <v/>
      </c>
      <c r="J861">
        <f>IFERROR(VLOOKUP(Filiais_Petz4[[#This Row],[FILIAL]],'[4]PETZ E ZEEDOG'!$B$2:$R$1103,11,0),"")</f>
        <v>0</v>
      </c>
      <c r="K861" s="89" t="str">
        <f>IFERROR(VLOOKUP(Filiais_Petz4[[#This Row],[FILIAL]],'[4]PETZ E ZEEDOG'!$B:$M,12,0),"")</f>
        <v/>
      </c>
      <c r="L861" t="str">
        <f>IFERROR(VLOOKUP(Filiais_Petz4[[#This Row],[FILIAL]],'[4]PETZ E ZEEDOG'!$B:$N,13,0),"")</f>
        <v/>
      </c>
      <c r="M861" t="str">
        <f>IFERROR(VLOOKUP(Filiais_Petz4[[#This Row],[FILIAL]],'[4]PETZ E ZEEDOG'!$B:$O,14,0),"")</f>
        <v/>
      </c>
      <c r="N861" t="str">
        <f>IFERROR(VLOOKUP(Filiais_Petz4[[#This Row],[FILIAL]],'[4]PETZ E ZEEDOG'!$B:$P,15,0),"")</f>
        <v>N</v>
      </c>
      <c r="O861" t="str">
        <f>IFERROR(VLOOKUP(Filiais_Petz4[[#This Row],[FILIAL]],'[4]PETZ E ZEEDOG'!$B:$Q,16,0),"")</f>
        <v/>
      </c>
      <c r="P861" t="str">
        <f>IFERROR(VLOOKUP(Filiais_Petz4[[#This Row],[FILIAL]],'[4]PETZ E ZEEDOG'!$B:$R,17,0),"")</f>
        <v/>
      </c>
      <c r="Q861" t="str">
        <f>IFERROR(VLOOKUP(Filiais_Petz4[[#This Row],[FILIAL]],'[4]PETZ E ZEEDOG'!$B:$C,2,0),"")</f>
        <v/>
      </c>
    </row>
    <row r="862" spans="1:17" ht="14.45" hidden="1" customHeight="1" x14ac:dyDescent="0.25">
      <c r="A862" t="s">
        <v>915</v>
      </c>
      <c r="B862" t="str">
        <f>IFERROR(VLOOKUP(Filiais_Petz4[[#This Row],[FILIAL]],'[4]PETZ E ZEEDOG'!$B:$D,3,0),"")</f>
        <v/>
      </c>
      <c r="C862" t="str">
        <f>IFERROR(VLOOKUP(Filiais_Petz4[[#This Row],[FILIAL]],'[4]PETZ E ZEEDOG'!$B:$E,4,0),"")</f>
        <v/>
      </c>
      <c r="D862" t="str">
        <f>IFERROR(VLOOKUP(Filiais_Petz4[[#This Row],[FILIAL]],'[4]PETZ E ZEEDOG'!$B:$F,5,0),"")</f>
        <v/>
      </c>
      <c r="E862" t="str">
        <f>IFERROR(VLOOKUP(Filiais_Petz4[[#This Row],[FILIAL]],'[4]PETZ E ZEEDOG'!$B:$G,6,0),"")</f>
        <v/>
      </c>
      <c r="F862" s="1">
        <f>IFERROR(VLOOKUP(Filiais_Petz4[[#This Row],[FILIAL]],'[4]PETZ E ZEEDOG'!$B:$H,7,0),"")</f>
        <v>0</v>
      </c>
      <c r="G862" t="str">
        <f>IFERROR(VLOOKUP(Filiais_Petz4[[#This Row],[FILIAL]],'[4]PETZ E ZEEDOG'!$B$2:$R$1103,8,0),"")</f>
        <v/>
      </c>
      <c r="H862" t="str">
        <f>IFERROR(VLOOKUP(Filiais_Petz4[[#This Row],[FILIAL]],'[4]PETZ E ZEEDOG'!$B:$J,9,0),"")</f>
        <v/>
      </c>
      <c r="I862" t="str">
        <f>IFERROR(VLOOKUP(Filiais_Petz4[[#This Row],[FILIAL]],'[4]PETZ E ZEEDOG'!$B:$K,10,0),"")</f>
        <v/>
      </c>
      <c r="J862">
        <f>IFERROR(VLOOKUP(Filiais_Petz4[[#This Row],[FILIAL]],'[4]PETZ E ZEEDOG'!$B$2:$R$1103,11,0),"")</f>
        <v>0</v>
      </c>
      <c r="K862" s="89" t="str">
        <f>IFERROR(VLOOKUP(Filiais_Petz4[[#This Row],[FILIAL]],'[4]PETZ E ZEEDOG'!$B:$M,12,0),"")</f>
        <v/>
      </c>
      <c r="L862" t="str">
        <f>IFERROR(VLOOKUP(Filiais_Petz4[[#This Row],[FILIAL]],'[4]PETZ E ZEEDOG'!$B:$N,13,0),"")</f>
        <v/>
      </c>
      <c r="M862" t="str">
        <f>IFERROR(VLOOKUP(Filiais_Petz4[[#This Row],[FILIAL]],'[4]PETZ E ZEEDOG'!$B:$O,14,0),"")</f>
        <v/>
      </c>
      <c r="N862" t="str">
        <f>IFERROR(VLOOKUP(Filiais_Petz4[[#This Row],[FILIAL]],'[4]PETZ E ZEEDOG'!$B:$P,15,0),"")</f>
        <v>N</v>
      </c>
      <c r="O862" t="str">
        <f>IFERROR(VLOOKUP(Filiais_Petz4[[#This Row],[FILIAL]],'[4]PETZ E ZEEDOG'!$B:$Q,16,0),"")</f>
        <v/>
      </c>
      <c r="P862" t="str">
        <f>IFERROR(VLOOKUP(Filiais_Petz4[[#This Row],[FILIAL]],'[4]PETZ E ZEEDOG'!$B:$R,17,0),"")</f>
        <v/>
      </c>
      <c r="Q862" t="str">
        <f>IFERROR(VLOOKUP(Filiais_Petz4[[#This Row],[FILIAL]],'[4]PETZ E ZEEDOG'!$B:$C,2,0),"")</f>
        <v/>
      </c>
    </row>
    <row r="863" spans="1:17" ht="14.45" hidden="1" customHeight="1" x14ac:dyDescent="0.25">
      <c r="A863" t="s">
        <v>916</v>
      </c>
      <c r="B863" t="str">
        <f>IFERROR(VLOOKUP(Filiais_Petz4[[#This Row],[FILIAL]],'[4]PETZ E ZEEDOG'!$B:$D,3,0),"")</f>
        <v/>
      </c>
      <c r="C863" t="str">
        <f>IFERROR(VLOOKUP(Filiais_Petz4[[#This Row],[FILIAL]],'[4]PETZ E ZEEDOG'!$B:$E,4,0),"")</f>
        <v/>
      </c>
      <c r="D863" t="str">
        <f>IFERROR(VLOOKUP(Filiais_Petz4[[#This Row],[FILIAL]],'[4]PETZ E ZEEDOG'!$B:$F,5,0),"")</f>
        <v/>
      </c>
      <c r="E863" t="str">
        <f>IFERROR(VLOOKUP(Filiais_Petz4[[#This Row],[FILIAL]],'[4]PETZ E ZEEDOG'!$B:$G,6,0),"")</f>
        <v/>
      </c>
      <c r="F863" s="1">
        <f>IFERROR(VLOOKUP(Filiais_Petz4[[#This Row],[FILIAL]],'[4]PETZ E ZEEDOG'!$B:$H,7,0),"")</f>
        <v>0</v>
      </c>
      <c r="G863" t="str">
        <f>IFERROR(VLOOKUP(Filiais_Petz4[[#This Row],[FILIAL]],'[4]PETZ E ZEEDOG'!$B$2:$R$1103,8,0),"")</f>
        <v/>
      </c>
      <c r="H863" t="str">
        <f>IFERROR(VLOOKUP(Filiais_Petz4[[#This Row],[FILIAL]],'[4]PETZ E ZEEDOG'!$B:$J,9,0),"")</f>
        <v/>
      </c>
      <c r="I863" t="str">
        <f>IFERROR(VLOOKUP(Filiais_Petz4[[#This Row],[FILIAL]],'[4]PETZ E ZEEDOG'!$B:$K,10,0),"")</f>
        <v/>
      </c>
      <c r="J863">
        <f>IFERROR(VLOOKUP(Filiais_Petz4[[#This Row],[FILIAL]],'[4]PETZ E ZEEDOG'!$B$2:$R$1103,11,0),"")</f>
        <v>0</v>
      </c>
      <c r="K863" s="89" t="str">
        <f>IFERROR(VLOOKUP(Filiais_Petz4[[#This Row],[FILIAL]],'[4]PETZ E ZEEDOG'!$B:$M,12,0),"")</f>
        <v/>
      </c>
      <c r="L863" t="str">
        <f>IFERROR(VLOOKUP(Filiais_Petz4[[#This Row],[FILIAL]],'[4]PETZ E ZEEDOG'!$B:$N,13,0),"")</f>
        <v/>
      </c>
      <c r="M863" t="str">
        <f>IFERROR(VLOOKUP(Filiais_Petz4[[#This Row],[FILIAL]],'[4]PETZ E ZEEDOG'!$B:$O,14,0),"")</f>
        <v/>
      </c>
      <c r="N863" t="str">
        <f>IFERROR(VLOOKUP(Filiais_Petz4[[#This Row],[FILIAL]],'[4]PETZ E ZEEDOG'!$B:$P,15,0),"")</f>
        <v>N</v>
      </c>
      <c r="O863" t="str">
        <f>IFERROR(VLOOKUP(Filiais_Petz4[[#This Row],[FILIAL]],'[4]PETZ E ZEEDOG'!$B:$Q,16,0),"")</f>
        <v/>
      </c>
      <c r="P863" t="str">
        <f>IFERROR(VLOOKUP(Filiais_Petz4[[#This Row],[FILIAL]],'[4]PETZ E ZEEDOG'!$B:$R,17,0),"")</f>
        <v/>
      </c>
      <c r="Q863" t="str">
        <f>IFERROR(VLOOKUP(Filiais_Petz4[[#This Row],[FILIAL]],'[4]PETZ E ZEEDOG'!$B:$C,2,0),"")</f>
        <v/>
      </c>
    </row>
    <row r="864" spans="1:17" ht="14.45" hidden="1" customHeight="1" x14ac:dyDescent="0.25">
      <c r="A864" t="s">
        <v>917</v>
      </c>
      <c r="B864" t="str">
        <f>IFERROR(VLOOKUP(Filiais_Petz4[[#This Row],[FILIAL]],'[4]PETZ E ZEEDOG'!$B:$D,3,0),"")</f>
        <v/>
      </c>
      <c r="C864" t="str">
        <f>IFERROR(VLOOKUP(Filiais_Petz4[[#This Row],[FILIAL]],'[4]PETZ E ZEEDOG'!$B:$E,4,0),"")</f>
        <v/>
      </c>
      <c r="D864" t="str">
        <f>IFERROR(VLOOKUP(Filiais_Petz4[[#This Row],[FILIAL]],'[4]PETZ E ZEEDOG'!$B:$F,5,0),"")</f>
        <v/>
      </c>
      <c r="E864" t="str">
        <f>IFERROR(VLOOKUP(Filiais_Petz4[[#This Row],[FILIAL]],'[4]PETZ E ZEEDOG'!$B:$G,6,0),"")</f>
        <v/>
      </c>
      <c r="F864" s="1">
        <f>IFERROR(VLOOKUP(Filiais_Petz4[[#This Row],[FILIAL]],'[4]PETZ E ZEEDOG'!$B:$H,7,0),"")</f>
        <v>0</v>
      </c>
      <c r="G864" t="str">
        <f>IFERROR(VLOOKUP(Filiais_Petz4[[#This Row],[FILIAL]],'[4]PETZ E ZEEDOG'!$B$2:$R$1103,8,0),"")</f>
        <v/>
      </c>
      <c r="H864" t="str">
        <f>IFERROR(VLOOKUP(Filiais_Petz4[[#This Row],[FILIAL]],'[4]PETZ E ZEEDOG'!$B:$J,9,0),"")</f>
        <v/>
      </c>
      <c r="I864" t="str">
        <f>IFERROR(VLOOKUP(Filiais_Petz4[[#This Row],[FILIAL]],'[4]PETZ E ZEEDOG'!$B:$K,10,0),"")</f>
        <v/>
      </c>
      <c r="J864">
        <f>IFERROR(VLOOKUP(Filiais_Petz4[[#This Row],[FILIAL]],'[4]PETZ E ZEEDOG'!$B$2:$R$1103,11,0),"")</f>
        <v>0</v>
      </c>
      <c r="K864" s="89" t="str">
        <f>IFERROR(VLOOKUP(Filiais_Petz4[[#This Row],[FILIAL]],'[4]PETZ E ZEEDOG'!$B:$M,12,0),"")</f>
        <v/>
      </c>
      <c r="L864" t="str">
        <f>IFERROR(VLOOKUP(Filiais_Petz4[[#This Row],[FILIAL]],'[4]PETZ E ZEEDOG'!$B:$N,13,0),"")</f>
        <v/>
      </c>
      <c r="M864" t="str">
        <f>IFERROR(VLOOKUP(Filiais_Petz4[[#This Row],[FILIAL]],'[4]PETZ E ZEEDOG'!$B:$O,14,0),"")</f>
        <v/>
      </c>
      <c r="N864" t="str">
        <f>IFERROR(VLOOKUP(Filiais_Petz4[[#This Row],[FILIAL]],'[4]PETZ E ZEEDOG'!$B:$P,15,0),"")</f>
        <v>N</v>
      </c>
      <c r="O864" t="str">
        <f>IFERROR(VLOOKUP(Filiais_Petz4[[#This Row],[FILIAL]],'[4]PETZ E ZEEDOG'!$B:$Q,16,0),"")</f>
        <v/>
      </c>
      <c r="P864" t="str">
        <f>IFERROR(VLOOKUP(Filiais_Petz4[[#This Row],[FILIAL]],'[4]PETZ E ZEEDOG'!$B:$R,17,0),"")</f>
        <v/>
      </c>
      <c r="Q864" t="str">
        <f>IFERROR(VLOOKUP(Filiais_Petz4[[#This Row],[FILIAL]],'[4]PETZ E ZEEDOG'!$B:$C,2,0),"")</f>
        <v/>
      </c>
    </row>
    <row r="865" spans="1:17" ht="14.45" hidden="1" customHeight="1" x14ac:dyDescent="0.25">
      <c r="A865" t="s">
        <v>918</v>
      </c>
      <c r="B865" t="str">
        <f>IFERROR(VLOOKUP(Filiais_Petz4[[#This Row],[FILIAL]],'[4]PETZ E ZEEDOG'!$B:$D,3,0),"")</f>
        <v/>
      </c>
      <c r="C865" t="str">
        <f>IFERROR(VLOOKUP(Filiais_Petz4[[#This Row],[FILIAL]],'[4]PETZ E ZEEDOG'!$B:$E,4,0),"")</f>
        <v/>
      </c>
      <c r="D865" t="str">
        <f>IFERROR(VLOOKUP(Filiais_Petz4[[#This Row],[FILIAL]],'[4]PETZ E ZEEDOG'!$B:$F,5,0),"")</f>
        <v/>
      </c>
      <c r="E865" t="str">
        <f>IFERROR(VLOOKUP(Filiais_Petz4[[#This Row],[FILIAL]],'[4]PETZ E ZEEDOG'!$B:$G,6,0),"")</f>
        <v/>
      </c>
      <c r="F865" s="1">
        <f>IFERROR(VLOOKUP(Filiais_Petz4[[#This Row],[FILIAL]],'[4]PETZ E ZEEDOG'!$B:$H,7,0),"")</f>
        <v>0</v>
      </c>
      <c r="G865" t="str">
        <f>IFERROR(VLOOKUP(Filiais_Petz4[[#This Row],[FILIAL]],'[4]PETZ E ZEEDOG'!$B$2:$R$1103,8,0),"")</f>
        <v/>
      </c>
      <c r="H865" t="str">
        <f>IFERROR(VLOOKUP(Filiais_Petz4[[#This Row],[FILIAL]],'[4]PETZ E ZEEDOG'!$B:$J,9,0),"")</f>
        <v/>
      </c>
      <c r="I865" t="str">
        <f>IFERROR(VLOOKUP(Filiais_Petz4[[#This Row],[FILIAL]],'[4]PETZ E ZEEDOG'!$B:$K,10,0),"")</f>
        <v/>
      </c>
      <c r="J865">
        <f>IFERROR(VLOOKUP(Filiais_Petz4[[#This Row],[FILIAL]],'[4]PETZ E ZEEDOG'!$B$2:$R$1103,11,0),"")</f>
        <v>0</v>
      </c>
      <c r="K865" s="89" t="str">
        <f>IFERROR(VLOOKUP(Filiais_Petz4[[#This Row],[FILIAL]],'[4]PETZ E ZEEDOG'!$B:$M,12,0),"")</f>
        <v/>
      </c>
      <c r="L865" t="str">
        <f>IFERROR(VLOOKUP(Filiais_Petz4[[#This Row],[FILIAL]],'[4]PETZ E ZEEDOG'!$B:$N,13,0),"")</f>
        <v/>
      </c>
      <c r="M865" t="str">
        <f>IFERROR(VLOOKUP(Filiais_Petz4[[#This Row],[FILIAL]],'[4]PETZ E ZEEDOG'!$B:$O,14,0),"")</f>
        <v/>
      </c>
      <c r="N865" t="str">
        <f>IFERROR(VLOOKUP(Filiais_Petz4[[#This Row],[FILIAL]],'[4]PETZ E ZEEDOG'!$B:$P,15,0),"")</f>
        <v>N</v>
      </c>
      <c r="O865" t="str">
        <f>IFERROR(VLOOKUP(Filiais_Petz4[[#This Row],[FILIAL]],'[4]PETZ E ZEEDOG'!$B:$Q,16,0),"")</f>
        <v/>
      </c>
      <c r="P865" t="str">
        <f>IFERROR(VLOOKUP(Filiais_Petz4[[#This Row],[FILIAL]],'[4]PETZ E ZEEDOG'!$B:$R,17,0),"")</f>
        <v/>
      </c>
      <c r="Q865" t="str">
        <f>IFERROR(VLOOKUP(Filiais_Petz4[[#This Row],[FILIAL]],'[4]PETZ E ZEEDOG'!$B:$C,2,0),"")</f>
        <v/>
      </c>
    </row>
    <row r="866" spans="1:17" ht="14.45" hidden="1" customHeight="1" x14ac:dyDescent="0.25">
      <c r="A866" t="s">
        <v>919</v>
      </c>
      <c r="B866" t="str">
        <f>IFERROR(VLOOKUP(Filiais_Petz4[[#This Row],[FILIAL]],'[4]PETZ E ZEEDOG'!$B:$D,3,0),"")</f>
        <v/>
      </c>
      <c r="C866" t="str">
        <f>IFERROR(VLOOKUP(Filiais_Petz4[[#This Row],[FILIAL]],'[4]PETZ E ZEEDOG'!$B:$E,4,0),"")</f>
        <v/>
      </c>
      <c r="D866" t="str">
        <f>IFERROR(VLOOKUP(Filiais_Petz4[[#This Row],[FILIAL]],'[4]PETZ E ZEEDOG'!$B:$F,5,0),"")</f>
        <v/>
      </c>
      <c r="E866" t="str">
        <f>IFERROR(VLOOKUP(Filiais_Petz4[[#This Row],[FILIAL]],'[4]PETZ E ZEEDOG'!$B:$G,6,0),"")</f>
        <v/>
      </c>
      <c r="F866" s="1">
        <f>IFERROR(VLOOKUP(Filiais_Petz4[[#This Row],[FILIAL]],'[4]PETZ E ZEEDOG'!$B:$H,7,0),"")</f>
        <v>0</v>
      </c>
      <c r="G866" t="str">
        <f>IFERROR(VLOOKUP(Filiais_Petz4[[#This Row],[FILIAL]],'[4]PETZ E ZEEDOG'!$B$2:$R$1103,8,0),"")</f>
        <v/>
      </c>
      <c r="H866" t="str">
        <f>IFERROR(VLOOKUP(Filiais_Petz4[[#This Row],[FILIAL]],'[4]PETZ E ZEEDOG'!$B:$J,9,0),"")</f>
        <v/>
      </c>
      <c r="I866" t="str">
        <f>IFERROR(VLOOKUP(Filiais_Petz4[[#This Row],[FILIAL]],'[4]PETZ E ZEEDOG'!$B:$K,10,0),"")</f>
        <v/>
      </c>
      <c r="J866">
        <f>IFERROR(VLOOKUP(Filiais_Petz4[[#This Row],[FILIAL]],'[4]PETZ E ZEEDOG'!$B$2:$R$1103,11,0),"")</f>
        <v>0</v>
      </c>
      <c r="K866" s="89" t="str">
        <f>IFERROR(VLOOKUP(Filiais_Petz4[[#This Row],[FILIAL]],'[4]PETZ E ZEEDOG'!$B:$M,12,0),"")</f>
        <v/>
      </c>
      <c r="L866" t="str">
        <f>IFERROR(VLOOKUP(Filiais_Petz4[[#This Row],[FILIAL]],'[4]PETZ E ZEEDOG'!$B:$N,13,0),"")</f>
        <v/>
      </c>
      <c r="M866" t="str">
        <f>IFERROR(VLOOKUP(Filiais_Petz4[[#This Row],[FILIAL]],'[4]PETZ E ZEEDOG'!$B:$O,14,0),"")</f>
        <v/>
      </c>
      <c r="N866" t="str">
        <f>IFERROR(VLOOKUP(Filiais_Petz4[[#This Row],[FILIAL]],'[4]PETZ E ZEEDOG'!$B:$P,15,0),"")</f>
        <v>N</v>
      </c>
      <c r="O866" t="str">
        <f>IFERROR(VLOOKUP(Filiais_Petz4[[#This Row],[FILIAL]],'[4]PETZ E ZEEDOG'!$B:$Q,16,0),"")</f>
        <v/>
      </c>
      <c r="P866" t="str">
        <f>IFERROR(VLOOKUP(Filiais_Petz4[[#This Row],[FILIAL]],'[4]PETZ E ZEEDOG'!$B:$R,17,0),"")</f>
        <v/>
      </c>
      <c r="Q866" t="str">
        <f>IFERROR(VLOOKUP(Filiais_Petz4[[#This Row],[FILIAL]],'[4]PETZ E ZEEDOG'!$B:$C,2,0),"")</f>
        <v/>
      </c>
    </row>
    <row r="867" spans="1:17" ht="14.45" hidden="1" customHeight="1" x14ac:dyDescent="0.25">
      <c r="A867" t="s">
        <v>920</v>
      </c>
      <c r="B867" t="str">
        <f>IFERROR(VLOOKUP(Filiais_Petz4[[#This Row],[FILIAL]],'[4]PETZ E ZEEDOG'!$B:$D,3,0),"")</f>
        <v/>
      </c>
      <c r="C867" t="str">
        <f>IFERROR(VLOOKUP(Filiais_Petz4[[#This Row],[FILIAL]],'[4]PETZ E ZEEDOG'!$B:$E,4,0),"")</f>
        <v/>
      </c>
      <c r="D867" t="str">
        <f>IFERROR(VLOOKUP(Filiais_Petz4[[#This Row],[FILIAL]],'[4]PETZ E ZEEDOG'!$B:$F,5,0),"")</f>
        <v/>
      </c>
      <c r="E867" t="str">
        <f>IFERROR(VLOOKUP(Filiais_Petz4[[#This Row],[FILIAL]],'[4]PETZ E ZEEDOG'!$B:$G,6,0),"")</f>
        <v/>
      </c>
      <c r="F867" s="1">
        <f>IFERROR(VLOOKUP(Filiais_Petz4[[#This Row],[FILIAL]],'[4]PETZ E ZEEDOG'!$B:$H,7,0),"")</f>
        <v>0</v>
      </c>
      <c r="G867" t="str">
        <f>IFERROR(VLOOKUP(Filiais_Petz4[[#This Row],[FILIAL]],'[4]PETZ E ZEEDOG'!$B$2:$R$1103,8,0),"")</f>
        <v/>
      </c>
      <c r="H867" t="str">
        <f>IFERROR(VLOOKUP(Filiais_Petz4[[#This Row],[FILIAL]],'[4]PETZ E ZEEDOG'!$B:$J,9,0),"")</f>
        <v/>
      </c>
      <c r="I867" t="str">
        <f>IFERROR(VLOOKUP(Filiais_Petz4[[#This Row],[FILIAL]],'[4]PETZ E ZEEDOG'!$B:$K,10,0),"")</f>
        <v/>
      </c>
      <c r="J867">
        <f>IFERROR(VLOOKUP(Filiais_Petz4[[#This Row],[FILIAL]],'[4]PETZ E ZEEDOG'!$B$2:$R$1103,11,0),"")</f>
        <v>0</v>
      </c>
      <c r="K867" s="89" t="str">
        <f>IFERROR(VLOOKUP(Filiais_Petz4[[#This Row],[FILIAL]],'[4]PETZ E ZEEDOG'!$B:$M,12,0),"")</f>
        <v/>
      </c>
      <c r="L867" t="str">
        <f>IFERROR(VLOOKUP(Filiais_Petz4[[#This Row],[FILIAL]],'[4]PETZ E ZEEDOG'!$B:$N,13,0),"")</f>
        <v/>
      </c>
      <c r="M867" t="str">
        <f>IFERROR(VLOOKUP(Filiais_Petz4[[#This Row],[FILIAL]],'[4]PETZ E ZEEDOG'!$B:$O,14,0),"")</f>
        <v/>
      </c>
      <c r="N867" t="str">
        <f>IFERROR(VLOOKUP(Filiais_Petz4[[#This Row],[FILIAL]],'[4]PETZ E ZEEDOG'!$B:$P,15,0),"")</f>
        <v>N</v>
      </c>
      <c r="O867" t="str">
        <f>IFERROR(VLOOKUP(Filiais_Petz4[[#This Row],[FILIAL]],'[4]PETZ E ZEEDOG'!$B:$Q,16,0),"")</f>
        <v/>
      </c>
      <c r="P867" t="str">
        <f>IFERROR(VLOOKUP(Filiais_Petz4[[#This Row],[FILIAL]],'[4]PETZ E ZEEDOG'!$B:$R,17,0),"")</f>
        <v/>
      </c>
      <c r="Q867" t="str">
        <f>IFERROR(VLOOKUP(Filiais_Petz4[[#This Row],[FILIAL]],'[4]PETZ E ZEEDOG'!$B:$C,2,0),"")</f>
        <v/>
      </c>
    </row>
    <row r="868" spans="1:17" ht="14.45" hidden="1" customHeight="1" x14ac:dyDescent="0.25">
      <c r="A868" t="s">
        <v>921</v>
      </c>
      <c r="B868" t="str">
        <f>IFERROR(VLOOKUP(Filiais_Petz4[[#This Row],[FILIAL]],'[4]PETZ E ZEEDOG'!$B:$D,3,0),"")</f>
        <v/>
      </c>
      <c r="C868" t="str">
        <f>IFERROR(VLOOKUP(Filiais_Petz4[[#This Row],[FILIAL]],'[4]PETZ E ZEEDOG'!$B:$E,4,0),"")</f>
        <v/>
      </c>
      <c r="D868" t="str">
        <f>IFERROR(VLOOKUP(Filiais_Petz4[[#This Row],[FILIAL]],'[4]PETZ E ZEEDOG'!$B:$F,5,0),"")</f>
        <v/>
      </c>
      <c r="E868" t="str">
        <f>IFERROR(VLOOKUP(Filiais_Petz4[[#This Row],[FILIAL]],'[4]PETZ E ZEEDOG'!$B:$G,6,0),"")</f>
        <v/>
      </c>
      <c r="F868" s="1">
        <f>IFERROR(VLOOKUP(Filiais_Petz4[[#This Row],[FILIAL]],'[4]PETZ E ZEEDOG'!$B:$H,7,0),"")</f>
        <v>0</v>
      </c>
      <c r="G868" t="str">
        <f>IFERROR(VLOOKUP(Filiais_Petz4[[#This Row],[FILIAL]],'[4]PETZ E ZEEDOG'!$B$2:$R$1103,8,0),"")</f>
        <v/>
      </c>
      <c r="H868" t="str">
        <f>IFERROR(VLOOKUP(Filiais_Petz4[[#This Row],[FILIAL]],'[4]PETZ E ZEEDOG'!$B:$J,9,0),"")</f>
        <v/>
      </c>
      <c r="I868" t="str">
        <f>IFERROR(VLOOKUP(Filiais_Petz4[[#This Row],[FILIAL]],'[4]PETZ E ZEEDOG'!$B:$K,10,0),"")</f>
        <v/>
      </c>
      <c r="J868">
        <f>IFERROR(VLOOKUP(Filiais_Petz4[[#This Row],[FILIAL]],'[4]PETZ E ZEEDOG'!$B$2:$R$1103,11,0),"")</f>
        <v>0</v>
      </c>
      <c r="K868" s="89" t="str">
        <f>IFERROR(VLOOKUP(Filiais_Petz4[[#This Row],[FILIAL]],'[4]PETZ E ZEEDOG'!$B:$M,12,0),"")</f>
        <v/>
      </c>
      <c r="L868" t="str">
        <f>IFERROR(VLOOKUP(Filiais_Petz4[[#This Row],[FILIAL]],'[4]PETZ E ZEEDOG'!$B:$N,13,0),"")</f>
        <v/>
      </c>
      <c r="M868" t="str">
        <f>IFERROR(VLOOKUP(Filiais_Petz4[[#This Row],[FILIAL]],'[4]PETZ E ZEEDOG'!$B:$O,14,0),"")</f>
        <v/>
      </c>
      <c r="N868" t="str">
        <f>IFERROR(VLOOKUP(Filiais_Petz4[[#This Row],[FILIAL]],'[4]PETZ E ZEEDOG'!$B:$P,15,0),"")</f>
        <v>N</v>
      </c>
      <c r="O868" t="str">
        <f>IFERROR(VLOOKUP(Filiais_Petz4[[#This Row],[FILIAL]],'[4]PETZ E ZEEDOG'!$B:$Q,16,0),"")</f>
        <v/>
      </c>
      <c r="P868" t="str">
        <f>IFERROR(VLOOKUP(Filiais_Petz4[[#This Row],[FILIAL]],'[4]PETZ E ZEEDOG'!$B:$R,17,0),"")</f>
        <v/>
      </c>
      <c r="Q868" t="str">
        <f>IFERROR(VLOOKUP(Filiais_Petz4[[#This Row],[FILIAL]],'[4]PETZ E ZEEDOG'!$B:$C,2,0),"")</f>
        <v/>
      </c>
    </row>
    <row r="869" spans="1:17" ht="14.45" hidden="1" customHeight="1" x14ac:dyDescent="0.25">
      <c r="A869" t="s">
        <v>922</v>
      </c>
      <c r="B869" t="str">
        <f>IFERROR(VLOOKUP(Filiais_Petz4[[#This Row],[FILIAL]],'[4]PETZ E ZEEDOG'!$B:$D,3,0),"")</f>
        <v/>
      </c>
      <c r="C869" t="str">
        <f>IFERROR(VLOOKUP(Filiais_Petz4[[#This Row],[FILIAL]],'[4]PETZ E ZEEDOG'!$B:$E,4,0),"")</f>
        <v/>
      </c>
      <c r="D869" t="str">
        <f>IFERROR(VLOOKUP(Filiais_Petz4[[#This Row],[FILIAL]],'[4]PETZ E ZEEDOG'!$B:$F,5,0),"")</f>
        <v/>
      </c>
      <c r="E869" t="str">
        <f>IFERROR(VLOOKUP(Filiais_Petz4[[#This Row],[FILIAL]],'[4]PETZ E ZEEDOG'!$B:$G,6,0),"")</f>
        <v/>
      </c>
      <c r="F869" s="1">
        <f>IFERROR(VLOOKUP(Filiais_Petz4[[#This Row],[FILIAL]],'[4]PETZ E ZEEDOG'!$B:$H,7,0),"")</f>
        <v>0</v>
      </c>
      <c r="G869" t="str">
        <f>IFERROR(VLOOKUP(Filiais_Petz4[[#This Row],[FILIAL]],'[4]PETZ E ZEEDOG'!$B$2:$R$1103,8,0),"")</f>
        <v/>
      </c>
      <c r="H869" t="str">
        <f>IFERROR(VLOOKUP(Filiais_Petz4[[#This Row],[FILIAL]],'[4]PETZ E ZEEDOG'!$B:$J,9,0),"")</f>
        <v/>
      </c>
      <c r="I869" t="str">
        <f>IFERROR(VLOOKUP(Filiais_Petz4[[#This Row],[FILIAL]],'[4]PETZ E ZEEDOG'!$B:$K,10,0),"")</f>
        <v/>
      </c>
      <c r="J869">
        <f>IFERROR(VLOOKUP(Filiais_Petz4[[#This Row],[FILIAL]],'[4]PETZ E ZEEDOG'!$B$2:$R$1103,11,0),"")</f>
        <v>0</v>
      </c>
      <c r="K869" s="89" t="str">
        <f>IFERROR(VLOOKUP(Filiais_Petz4[[#This Row],[FILIAL]],'[4]PETZ E ZEEDOG'!$B:$M,12,0),"")</f>
        <v/>
      </c>
      <c r="L869" t="str">
        <f>IFERROR(VLOOKUP(Filiais_Petz4[[#This Row],[FILIAL]],'[4]PETZ E ZEEDOG'!$B:$N,13,0),"")</f>
        <v/>
      </c>
      <c r="M869" t="str">
        <f>IFERROR(VLOOKUP(Filiais_Petz4[[#This Row],[FILIAL]],'[4]PETZ E ZEEDOG'!$B:$O,14,0),"")</f>
        <v/>
      </c>
      <c r="N869" t="str">
        <f>IFERROR(VLOOKUP(Filiais_Petz4[[#This Row],[FILIAL]],'[4]PETZ E ZEEDOG'!$B:$P,15,0),"")</f>
        <v>N</v>
      </c>
      <c r="O869" t="str">
        <f>IFERROR(VLOOKUP(Filiais_Petz4[[#This Row],[FILIAL]],'[4]PETZ E ZEEDOG'!$B:$Q,16,0),"")</f>
        <v/>
      </c>
      <c r="P869" t="str">
        <f>IFERROR(VLOOKUP(Filiais_Petz4[[#This Row],[FILIAL]],'[4]PETZ E ZEEDOG'!$B:$R,17,0),"")</f>
        <v/>
      </c>
      <c r="Q869" t="str">
        <f>IFERROR(VLOOKUP(Filiais_Petz4[[#This Row],[FILIAL]],'[4]PETZ E ZEEDOG'!$B:$C,2,0),"")</f>
        <v/>
      </c>
    </row>
    <row r="870" spans="1:17" ht="14.45" hidden="1" customHeight="1" x14ac:dyDescent="0.25">
      <c r="A870" t="s">
        <v>923</v>
      </c>
      <c r="B870" t="str">
        <f>IFERROR(VLOOKUP(Filiais_Petz4[[#This Row],[FILIAL]],'[4]PETZ E ZEEDOG'!$B:$D,3,0),"")</f>
        <v/>
      </c>
      <c r="C870" t="str">
        <f>IFERROR(VLOOKUP(Filiais_Petz4[[#This Row],[FILIAL]],'[4]PETZ E ZEEDOG'!$B:$E,4,0),"")</f>
        <v/>
      </c>
      <c r="D870" t="str">
        <f>IFERROR(VLOOKUP(Filiais_Petz4[[#This Row],[FILIAL]],'[4]PETZ E ZEEDOG'!$B:$F,5,0),"")</f>
        <v/>
      </c>
      <c r="E870" t="str">
        <f>IFERROR(VLOOKUP(Filiais_Petz4[[#This Row],[FILIAL]],'[4]PETZ E ZEEDOG'!$B:$G,6,0),"")</f>
        <v/>
      </c>
      <c r="F870" s="1">
        <f>IFERROR(VLOOKUP(Filiais_Petz4[[#This Row],[FILIAL]],'[4]PETZ E ZEEDOG'!$B:$H,7,0),"")</f>
        <v>0</v>
      </c>
      <c r="G870" t="str">
        <f>IFERROR(VLOOKUP(Filiais_Petz4[[#This Row],[FILIAL]],'[4]PETZ E ZEEDOG'!$B$2:$R$1103,8,0),"")</f>
        <v/>
      </c>
      <c r="H870" t="str">
        <f>IFERROR(VLOOKUP(Filiais_Petz4[[#This Row],[FILIAL]],'[4]PETZ E ZEEDOG'!$B:$J,9,0),"")</f>
        <v/>
      </c>
      <c r="I870" t="str">
        <f>IFERROR(VLOOKUP(Filiais_Petz4[[#This Row],[FILIAL]],'[4]PETZ E ZEEDOG'!$B:$K,10,0),"")</f>
        <v/>
      </c>
      <c r="J870">
        <f>IFERROR(VLOOKUP(Filiais_Petz4[[#This Row],[FILIAL]],'[4]PETZ E ZEEDOG'!$B$2:$R$1103,11,0),"")</f>
        <v>0</v>
      </c>
      <c r="K870" s="89" t="str">
        <f>IFERROR(VLOOKUP(Filiais_Petz4[[#This Row],[FILIAL]],'[4]PETZ E ZEEDOG'!$B:$M,12,0),"")</f>
        <v/>
      </c>
      <c r="L870" t="str">
        <f>IFERROR(VLOOKUP(Filiais_Petz4[[#This Row],[FILIAL]],'[4]PETZ E ZEEDOG'!$B:$N,13,0),"")</f>
        <v/>
      </c>
      <c r="M870" t="str">
        <f>IFERROR(VLOOKUP(Filiais_Petz4[[#This Row],[FILIAL]],'[4]PETZ E ZEEDOG'!$B:$O,14,0),"")</f>
        <v/>
      </c>
      <c r="N870" t="str">
        <f>IFERROR(VLOOKUP(Filiais_Petz4[[#This Row],[FILIAL]],'[4]PETZ E ZEEDOG'!$B:$P,15,0),"")</f>
        <v>N</v>
      </c>
      <c r="O870" t="str">
        <f>IFERROR(VLOOKUP(Filiais_Petz4[[#This Row],[FILIAL]],'[4]PETZ E ZEEDOG'!$B:$Q,16,0),"")</f>
        <v/>
      </c>
      <c r="P870" t="str">
        <f>IFERROR(VLOOKUP(Filiais_Petz4[[#This Row],[FILIAL]],'[4]PETZ E ZEEDOG'!$B:$R,17,0),"")</f>
        <v/>
      </c>
      <c r="Q870" t="str">
        <f>IFERROR(VLOOKUP(Filiais_Petz4[[#This Row],[FILIAL]],'[4]PETZ E ZEEDOG'!$B:$C,2,0),"")</f>
        <v/>
      </c>
    </row>
    <row r="871" spans="1:17" ht="14.45" hidden="1" customHeight="1" x14ac:dyDescent="0.25">
      <c r="A871" t="s">
        <v>924</v>
      </c>
      <c r="B871" t="str">
        <f>IFERROR(VLOOKUP(Filiais_Petz4[[#This Row],[FILIAL]],'[4]PETZ E ZEEDOG'!$B:$D,3,0),"")</f>
        <v/>
      </c>
      <c r="C871" t="str">
        <f>IFERROR(VLOOKUP(Filiais_Petz4[[#This Row],[FILIAL]],'[4]PETZ E ZEEDOG'!$B:$E,4,0),"")</f>
        <v/>
      </c>
      <c r="D871" t="str">
        <f>IFERROR(VLOOKUP(Filiais_Petz4[[#This Row],[FILIAL]],'[4]PETZ E ZEEDOG'!$B:$F,5,0),"")</f>
        <v/>
      </c>
      <c r="E871" t="str">
        <f>IFERROR(VLOOKUP(Filiais_Petz4[[#This Row],[FILIAL]],'[4]PETZ E ZEEDOG'!$B:$G,6,0),"")</f>
        <v/>
      </c>
      <c r="F871" s="1">
        <f>IFERROR(VLOOKUP(Filiais_Petz4[[#This Row],[FILIAL]],'[4]PETZ E ZEEDOG'!$B:$H,7,0),"")</f>
        <v>0</v>
      </c>
      <c r="G871" t="str">
        <f>IFERROR(VLOOKUP(Filiais_Petz4[[#This Row],[FILIAL]],'[4]PETZ E ZEEDOG'!$B$2:$R$1103,8,0),"")</f>
        <v/>
      </c>
      <c r="H871" t="str">
        <f>IFERROR(VLOOKUP(Filiais_Petz4[[#This Row],[FILIAL]],'[4]PETZ E ZEEDOG'!$B:$J,9,0),"")</f>
        <v/>
      </c>
      <c r="I871" t="str">
        <f>IFERROR(VLOOKUP(Filiais_Petz4[[#This Row],[FILIAL]],'[4]PETZ E ZEEDOG'!$B:$K,10,0),"")</f>
        <v/>
      </c>
      <c r="J871">
        <f>IFERROR(VLOOKUP(Filiais_Petz4[[#This Row],[FILIAL]],'[4]PETZ E ZEEDOG'!$B$2:$R$1103,11,0),"")</f>
        <v>0</v>
      </c>
      <c r="K871" s="89" t="str">
        <f>IFERROR(VLOOKUP(Filiais_Petz4[[#This Row],[FILIAL]],'[4]PETZ E ZEEDOG'!$B:$M,12,0),"")</f>
        <v/>
      </c>
      <c r="L871" t="str">
        <f>IFERROR(VLOOKUP(Filiais_Petz4[[#This Row],[FILIAL]],'[4]PETZ E ZEEDOG'!$B:$N,13,0),"")</f>
        <v/>
      </c>
      <c r="M871" t="str">
        <f>IFERROR(VLOOKUP(Filiais_Petz4[[#This Row],[FILIAL]],'[4]PETZ E ZEEDOG'!$B:$O,14,0),"")</f>
        <v/>
      </c>
      <c r="N871" t="str">
        <f>IFERROR(VLOOKUP(Filiais_Petz4[[#This Row],[FILIAL]],'[4]PETZ E ZEEDOG'!$B:$P,15,0),"")</f>
        <v>N</v>
      </c>
      <c r="O871" t="str">
        <f>IFERROR(VLOOKUP(Filiais_Petz4[[#This Row],[FILIAL]],'[4]PETZ E ZEEDOG'!$B:$Q,16,0),"")</f>
        <v/>
      </c>
      <c r="P871" t="str">
        <f>IFERROR(VLOOKUP(Filiais_Petz4[[#This Row],[FILIAL]],'[4]PETZ E ZEEDOG'!$B:$R,17,0),"")</f>
        <v/>
      </c>
      <c r="Q871" t="str">
        <f>IFERROR(VLOOKUP(Filiais_Petz4[[#This Row],[FILIAL]],'[4]PETZ E ZEEDOG'!$B:$C,2,0),"")</f>
        <v/>
      </c>
    </row>
    <row r="872" spans="1:17" ht="14.45" hidden="1" customHeight="1" x14ac:dyDescent="0.25">
      <c r="A872" t="s">
        <v>925</v>
      </c>
      <c r="B872" t="str">
        <f>IFERROR(VLOOKUP(Filiais_Petz4[[#This Row],[FILIAL]],'[4]PETZ E ZEEDOG'!$B:$D,3,0),"")</f>
        <v/>
      </c>
      <c r="C872" t="str">
        <f>IFERROR(VLOOKUP(Filiais_Petz4[[#This Row],[FILIAL]],'[4]PETZ E ZEEDOG'!$B:$E,4,0),"")</f>
        <v/>
      </c>
      <c r="D872" t="str">
        <f>IFERROR(VLOOKUP(Filiais_Petz4[[#This Row],[FILIAL]],'[4]PETZ E ZEEDOG'!$B:$F,5,0),"")</f>
        <v/>
      </c>
      <c r="E872" t="str">
        <f>IFERROR(VLOOKUP(Filiais_Petz4[[#This Row],[FILIAL]],'[4]PETZ E ZEEDOG'!$B:$G,6,0),"")</f>
        <v/>
      </c>
      <c r="F872" s="1">
        <f>IFERROR(VLOOKUP(Filiais_Petz4[[#This Row],[FILIAL]],'[4]PETZ E ZEEDOG'!$B:$H,7,0),"")</f>
        <v>0</v>
      </c>
      <c r="G872" t="str">
        <f>IFERROR(VLOOKUP(Filiais_Petz4[[#This Row],[FILIAL]],'[4]PETZ E ZEEDOG'!$B$2:$R$1103,8,0),"")</f>
        <v/>
      </c>
      <c r="H872" t="str">
        <f>IFERROR(VLOOKUP(Filiais_Petz4[[#This Row],[FILIAL]],'[4]PETZ E ZEEDOG'!$B:$J,9,0),"")</f>
        <v/>
      </c>
      <c r="I872" t="str">
        <f>IFERROR(VLOOKUP(Filiais_Petz4[[#This Row],[FILIAL]],'[4]PETZ E ZEEDOG'!$B:$K,10,0),"")</f>
        <v/>
      </c>
      <c r="J872">
        <f>IFERROR(VLOOKUP(Filiais_Petz4[[#This Row],[FILIAL]],'[4]PETZ E ZEEDOG'!$B$2:$R$1103,11,0),"")</f>
        <v>0</v>
      </c>
      <c r="K872" s="89" t="str">
        <f>IFERROR(VLOOKUP(Filiais_Petz4[[#This Row],[FILIAL]],'[4]PETZ E ZEEDOG'!$B:$M,12,0),"")</f>
        <v/>
      </c>
      <c r="L872" t="str">
        <f>IFERROR(VLOOKUP(Filiais_Petz4[[#This Row],[FILIAL]],'[4]PETZ E ZEEDOG'!$B:$N,13,0),"")</f>
        <v/>
      </c>
      <c r="M872" t="str">
        <f>IFERROR(VLOOKUP(Filiais_Petz4[[#This Row],[FILIAL]],'[4]PETZ E ZEEDOG'!$B:$O,14,0),"")</f>
        <v/>
      </c>
      <c r="N872" t="str">
        <f>IFERROR(VLOOKUP(Filiais_Petz4[[#This Row],[FILIAL]],'[4]PETZ E ZEEDOG'!$B:$P,15,0),"")</f>
        <v>N</v>
      </c>
      <c r="O872" t="str">
        <f>IFERROR(VLOOKUP(Filiais_Petz4[[#This Row],[FILIAL]],'[4]PETZ E ZEEDOG'!$B:$Q,16,0),"")</f>
        <v/>
      </c>
      <c r="P872" t="str">
        <f>IFERROR(VLOOKUP(Filiais_Petz4[[#This Row],[FILIAL]],'[4]PETZ E ZEEDOG'!$B:$R,17,0),"")</f>
        <v/>
      </c>
      <c r="Q872" t="str">
        <f>IFERROR(VLOOKUP(Filiais_Petz4[[#This Row],[FILIAL]],'[4]PETZ E ZEEDOG'!$B:$C,2,0),"")</f>
        <v/>
      </c>
    </row>
    <row r="873" spans="1:17" ht="14.45" hidden="1" customHeight="1" x14ac:dyDescent="0.25">
      <c r="A873" t="s">
        <v>926</v>
      </c>
      <c r="B873" t="str">
        <f>IFERROR(VLOOKUP(Filiais_Petz4[[#This Row],[FILIAL]],'[4]PETZ E ZEEDOG'!$B:$D,3,0),"")</f>
        <v/>
      </c>
      <c r="C873" t="str">
        <f>IFERROR(VLOOKUP(Filiais_Petz4[[#This Row],[FILIAL]],'[4]PETZ E ZEEDOG'!$B:$E,4,0),"")</f>
        <v/>
      </c>
      <c r="D873" t="str">
        <f>IFERROR(VLOOKUP(Filiais_Petz4[[#This Row],[FILIAL]],'[4]PETZ E ZEEDOG'!$B:$F,5,0),"")</f>
        <v/>
      </c>
      <c r="E873" t="str">
        <f>IFERROR(VLOOKUP(Filiais_Petz4[[#This Row],[FILIAL]],'[4]PETZ E ZEEDOG'!$B:$G,6,0),"")</f>
        <v/>
      </c>
      <c r="F873" s="1">
        <f>IFERROR(VLOOKUP(Filiais_Petz4[[#This Row],[FILIAL]],'[4]PETZ E ZEEDOG'!$B:$H,7,0),"")</f>
        <v>0</v>
      </c>
      <c r="G873" t="str">
        <f>IFERROR(VLOOKUP(Filiais_Petz4[[#This Row],[FILIAL]],'[4]PETZ E ZEEDOG'!$B$2:$R$1103,8,0),"")</f>
        <v/>
      </c>
      <c r="H873" t="str">
        <f>IFERROR(VLOOKUP(Filiais_Petz4[[#This Row],[FILIAL]],'[4]PETZ E ZEEDOG'!$B:$J,9,0),"")</f>
        <v/>
      </c>
      <c r="I873" t="str">
        <f>IFERROR(VLOOKUP(Filiais_Petz4[[#This Row],[FILIAL]],'[4]PETZ E ZEEDOG'!$B:$K,10,0),"")</f>
        <v/>
      </c>
      <c r="J873">
        <f>IFERROR(VLOOKUP(Filiais_Petz4[[#This Row],[FILIAL]],'[4]PETZ E ZEEDOG'!$B$2:$R$1103,11,0),"")</f>
        <v>0</v>
      </c>
      <c r="K873" s="89" t="str">
        <f>IFERROR(VLOOKUP(Filiais_Petz4[[#This Row],[FILIAL]],'[4]PETZ E ZEEDOG'!$B:$M,12,0),"")</f>
        <v/>
      </c>
      <c r="L873" t="str">
        <f>IFERROR(VLOOKUP(Filiais_Petz4[[#This Row],[FILIAL]],'[4]PETZ E ZEEDOG'!$B:$N,13,0),"")</f>
        <v/>
      </c>
      <c r="M873" t="str">
        <f>IFERROR(VLOOKUP(Filiais_Petz4[[#This Row],[FILIAL]],'[4]PETZ E ZEEDOG'!$B:$O,14,0),"")</f>
        <v/>
      </c>
      <c r="N873" t="str">
        <f>IFERROR(VLOOKUP(Filiais_Petz4[[#This Row],[FILIAL]],'[4]PETZ E ZEEDOG'!$B:$P,15,0),"")</f>
        <v>N</v>
      </c>
      <c r="O873" t="str">
        <f>IFERROR(VLOOKUP(Filiais_Petz4[[#This Row],[FILIAL]],'[4]PETZ E ZEEDOG'!$B:$Q,16,0),"")</f>
        <v/>
      </c>
      <c r="P873" t="str">
        <f>IFERROR(VLOOKUP(Filiais_Petz4[[#This Row],[FILIAL]],'[4]PETZ E ZEEDOG'!$B:$R,17,0),"")</f>
        <v/>
      </c>
      <c r="Q873" t="str">
        <f>IFERROR(VLOOKUP(Filiais_Petz4[[#This Row],[FILIAL]],'[4]PETZ E ZEEDOG'!$B:$C,2,0),"")</f>
        <v/>
      </c>
    </row>
    <row r="874" spans="1:17" ht="14.45" hidden="1" customHeight="1" x14ac:dyDescent="0.25">
      <c r="A874" t="s">
        <v>927</v>
      </c>
      <c r="B874" t="str">
        <f>IFERROR(VLOOKUP(Filiais_Petz4[[#This Row],[FILIAL]],'[4]PETZ E ZEEDOG'!$B:$D,3,0),"")</f>
        <v/>
      </c>
      <c r="C874" t="str">
        <f>IFERROR(VLOOKUP(Filiais_Petz4[[#This Row],[FILIAL]],'[4]PETZ E ZEEDOG'!$B:$E,4,0),"")</f>
        <v/>
      </c>
      <c r="D874" t="str">
        <f>IFERROR(VLOOKUP(Filiais_Petz4[[#This Row],[FILIAL]],'[4]PETZ E ZEEDOG'!$B:$F,5,0),"")</f>
        <v/>
      </c>
      <c r="E874" t="str">
        <f>IFERROR(VLOOKUP(Filiais_Petz4[[#This Row],[FILIAL]],'[4]PETZ E ZEEDOG'!$B:$G,6,0),"")</f>
        <v/>
      </c>
      <c r="F874" s="1">
        <f>IFERROR(VLOOKUP(Filiais_Petz4[[#This Row],[FILIAL]],'[4]PETZ E ZEEDOG'!$B:$H,7,0),"")</f>
        <v>0</v>
      </c>
      <c r="G874" t="str">
        <f>IFERROR(VLOOKUP(Filiais_Petz4[[#This Row],[FILIAL]],'[4]PETZ E ZEEDOG'!$B$2:$R$1103,8,0),"")</f>
        <v/>
      </c>
      <c r="H874" t="str">
        <f>IFERROR(VLOOKUP(Filiais_Petz4[[#This Row],[FILIAL]],'[4]PETZ E ZEEDOG'!$B:$J,9,0),"")</f>
        <v/>
      </c>
      <c r="I874" t="str">
        <f>IFERROR(VLOOKUP(Filiais_Petz4[[#This Row],[FILIAL]],'[4]PETZ E ZEEDOG'!$B:$K,10,0),"")</f>
        <v/>
      </c>
      <c r="J874">
        <f>IFERROR(VLOOKUP(Filiais_Petz4[[#This Row],[FILIAL]],'[4]PETZ E ZEEDOG'!$B$2:$R$1103,11,0),"")</f>
        <v>0</v>
      </c>
      <c r="K874" s="89" t="str">
        <f>IFERROR(VLOOKUP(Filiais_Petz4[[#This Row],[FILIAL]],'[4]PETZ E ZEEDOG'!$B:$M,12,0),"")</f>
        <v/>
      </c>
      <c r="L874" t="str">
        <f>IFERROR(VLOOKUP(Filiais_Petz4[[#This Row],[FILIAL]],'[4]PETZ E ZEEDOG'!$B:$N,13,0),"")</f>
        <v/>
      </c>
      <c r="M874" t="str">
        <f>IFERROR(VLOOKUP(Filiais_Petz4[[#This Row],[FILIAL]],'[4]PETZ E ZEEDOG'!$B:$O,14,0),"")</f>
        <v/>
      </c>
      <c r="N874" t="str">
        <f>IFERROR(VLOOKUP(Filiais_Petz4[[#This Row],[FILIAL]],'[4]PETZ E ZEEDOG'!$B:$P,15,0),"")</f>
        <v>N</v>
      </c>
      <c r="O874" t="str">
        <f>IFERROR(VLOOKUP(Filiais_Petz4[[#This Row],[FILIAL]],'[4]PETZ E ZEEDOG'!$B:$Q,16,0),"")</f>
        <v/>
      </c>
      <c r="P874" t="str">
        <f>IFERROR(VLOOKUP(Filiais_Petz4[[#This Row],[FILIAL]],'[4]PETZ E ZEEDOG'!$B:$R,17,0),"")</f>
        <v/>
      </c>
      <c r="Q874" t="str">
        <f>IFERROR(VLOOKUP(Filiais_Petz4[[#This Row],[FILIAL]],'[4]PETZ E ZEEDOG'!$B:$C,2,0),"")</f>
        <v/>
      </c>
    </row>
    <row r="875" spans="1:17" ht="14.45" hidden="1" customHeight="1" x14ac:dyDescent="0.25">
      <c r="A875" t="s">
        <v>928</v>
      </c>
      <c r="B875" t="str">
        <f>IFERROR(VLOOKUP(Filiais_Petz4[[#This Row],[FILIAL]],'[4]PETZ E ZEEDOG'!$B:$D,3,0),"")</f>
        <v/>
      </c>
      <c r="C875" t="str">
        <f>IFERROR(VLOOKUP(Filiais_Petz4[[#This Row],[FILIAL]],'[4]PETZ E ZEEDOG'!$B:$E,4,0),"")</f>
        <v/>
      </c>
      <c r="D875" t="str">
        <f>IFERROR(VLOOKUP(Filiais_Petz4[[#This Row],[FILIAL]],'[4]PETZ E ZEEDOG'!$B:$F,5,0),"")</f>
        <v/>
      </c>
      <c r="E875" t="str">
        <f>IFERROR(VLOOKUP(Filiais_Petz4[[#This Row],[FILIAL]],'[4]PETZ E ZEEDOG'!$B:$G,6,0),"")</f>
        <v/>
      </c>
      <c r="F875" s="1">
        <f>IFERROR(VLOOKUP(Filiais_Petz4[[#This Row],[FILIAL]],'[4]PETZ E ZEEDOG'!$B:$H,7,0),"")</f>
        <v>0</v>
      </c>
      <c r="G875" t="str">
        <f>IFERROR(VLOOKUP(Filiais_Petz4[[#This Row],[FILIAL]],'[4]PETZ E ZEEDOG'!$B$2:$R$1103,8,0),"")</f>
        <v/>
      </c>
      <c r="H875" t="str">
        <f>IFERROR(VLOOKUP(Filiais_Petz4[[#This Row],[FILIAL]],'[4]PETZ E ZEEDOG'!$B:$J,9,0),"")</f>
        <v/>
      </c>
      <c r="I875" t="str">
        <f>IFERROR(VLOOKUP(Filiais_Petz4[[#This Row],[FILIAL]],'[4]PETZ E ZEEDOG'!$B:$K,10,0),"")</f>
        <v/>
      </c>
      <c r="J875">
        <f>IFERROR(VLOOKUP(Filiais_Petz4[[#This Row],[FILIAL]],'[4]PETZ E ZEEDOG'!$B$2:$R$1103,11,0),"")</f>
        <v>0</v>
      </c>
      <c r="K875" s="89" t="str">
        <f>IFERROR(VLOOKUP(Filiais_Petz4[[#This Row],[FILIAL]],'[4]PETZ E ZEEDOG'!$B:$M,12,0),"")</f>
        <v/>
      </c>
      <c r="L875" t="str">
        <f>IFERROR(VLOOKUP(Filiais_Petz4[[#This Row],[FILIAL]],'[4]PETZ E ZEEDOG'!$B:$N,13,0),"")</f>
        <v/>
      </c>
      <c r="M875" t="str">
        <f>IFERROR(VLOOKUP(Filiais_Petz4[[#This Row],[FILIAL]],'[4]PETZ E ZEEDOG'!$B:$O,14,0),"")</f>
        <v/>
      </c>
      <c r="N875" t="str">
        <f>IFERROR(VLOOKUP(Filiais_Petz4[[#This Row],[FILIAL]],'[4]PETZ E ZEEDOG'!$B:$P,15,0),"")</f>
        <v>N</v>
      </c>
      <c r="O875" t="str">
        <f>IFERROR(VLOOKUP(Filiais_Petz4[[#This Row],[FILIAL]],'[4]PETZ E ZEEDOG'!$B:$Q,16,0),"")</f>
        <v/>
      </c>
      <c r="P875" t="str">
        <f>IFERROR(VLOOKUP(Filiais_Petz4[[#This Row],[FILIAL]],'[4]PETZ E ZEEDOG'!$B:$R,17,0),"")</f>
        <v/>
      </c>
      <c r="Q875" t="str">
        <f>IFERROR(VLOOKUP(Filiais_Petz4[[#This Row],[FILIAL]],'[4]PETZ E ZEEDOG'!$B:$C,2,0),"")</f>
        <v/>
      </c>
    </row>
    <row r="876" spans="1:17" ht="14.45" hidden="1" customHeight="1" x14ac:dyDescent="0.25">
      <c r="A876" t="s">
        <v>929</v>
      </c>
      <c r="B876" t="str">
        <f>IFERROR(VLOOKUP(Filiais_Petz4[[#This Row],[FILIAL]],'[4]PETZ E ZEEDOG'!$B:$D,3,0),"")</f>
        <v/>
      </c>
      <c r="C876" t="str">
        <f>IFERROR(VLOOKUP(Filiais_Petz4[[#This Row],[FILIAL]],'[4]PETZ E ZEEDOG'!$B:$E,4,0),"")</f>
        <v/>
      </c>
      <c r="D876" t="str">
        <f>IFERROR(VLOOKUP(Filiais_Petz4[[#This Row],[FILIAL]],'[4]PETZ E ZEEDOG'!$B:$F,5,0),"")</f>
        <v/>
      </c>
      <c r="E876" t="str">
        <f>IFERROR(VLOOKUP(Filiais_Petz4[[#This Row],[FILIAL]],'[4]PETZ E ZEEDOG'!$B:$G,6,0),"")</f>
        <v/>
      </c>
      <c r="F876" s="1">
        <f>IFERROR(VLOOKUP(Filiais_Petz4[[#This Row],[FILIAL]],'[4]PETZ E ZEEDOG'!$B:$H,7,0),"")</f>
        <v>0</v>
      </c>
      <c r="G876" t="str">
        <f>IFERROR(VLOOKUP(Filiais_Petz4[[#This Row],[FILIAL]],'[4]PETZ E ZEEDOG'!$B$2:$R$1103,8,0),"")</f>
        <v/>
      </c>
      <c r="H876" t="str">
        <f>IFERROR(VLOOKUP(Filiais_Petz4[[#This Row],[FILIAL]],'[4]PETZ E ZEEDOG'!$B:$J,9,0),"")</f>
        <v/>
      </c>
      <c r="I876" t="str">
        <f>IFERROR(VLOOKUP(Filiais_Petz4[[#This Row],[FILIAL]],'[4]PETZ E ZEEDOG'!$B:$K,10,0),"")</f>
        <v/>
      </c>
      <c r="J876">
        <f>IFERROR(VLOOKUP(Filiais_Petz4[[#This Row],[FILIAL]],'[4]PETZ E ZEEDOG'!$B$2:$R$1103,11,0),"")</f>
        <v>0</v>
      </c>
      <c r="K876" s="89" t="str">
        <f>IFERROR(VLOOKUP(Filiais_Petz4[[#This Row],[FILIAL]],'[4]PETZ E ZEEDOG'!$B:$M,12,0),"")</f>
        <v/>
      </c>
      <c r="L876" t="str">
        <f>IFERROR(VLOOKUP(Filiais_Petz4[[#This Row],[FILIAL]],'[4]PETZ E ZEEDOG'!$B:$N,13,0),"")</f>
        <v/>
      </c>
      <c r="M876" t="str">
        <f>IFERROR(VLOOKUP(Filiais_Petz4[[#This Row],[FILIAL]],'[4]PETZ E ZEEDOG'!$B:$O,14,0),"")</f>
        <v/>
      </c>
      <c r="N876" t="str">
        <f>IFERROR(VLOOKUP(Filiais_Petz4[[#This Row],[FILIAL]],'[4]PETZ E ZEEDOG'!$B:$P,15,0),"")</f>
        <v>N</v>
      </c>
      <c r="O876" t="str">
        <f>IFERROR(VLOOKUP(Filiais_Petz4[[#This Row],[FILIAL]],'[4]PETZ E ZEEDOG'!$B:$Q,16,0),"")</f>
        <v/>
      </c>
      <c r="P876" t="str">
        <f>IFERROR(VLOOKUP(Filiais_Petz4[[#This Row],[FILIAL]],'[4]PETZ E ZEEDOG'!$B:$R,17,0),"")</f>
        <v/>
      </c>
      <c r="Q876" t="str">
        <f>IFERROR(VLOOKUP(Filiais_Petz4[[#This Row],[FILIAL]],'[4]PETZ E ZEEDOG'!$B:$C,2,0),"")</f>
        <v/>
      </c>
    </row>
    <row r="877" spans="1:17" ht="14.45" hidden="1" customHeight="1" x14ac:dyDescent="0.25">
      <c r="A877" t="s">
        <v>930</v>
      </c>
      <c r="B877" t="str">
        <f>IFERROR(VLOOKUP(Filiais_Petz4[[#This Row],[FILIAL]],'[4]PETZ E ZEEDOG'!$B:$D,3,0),"")</f>
        <v/>
      </c>
      <c r="C877" t="str">
        <f>IFERROR(VLOOKUP(Filiais_Petz4[[#This Row],[FILIAL]],'[4]PETZ E ZEEDOG'!$B:$E,4,0),"")</f>
        <v/>
      </c>
      <c r="D877" t="str">
        <f>IFERROR(VLOOKUP(Filiais_Petz4[[#This Row],[FILIAL]],'[4]PETZ E ZEEDOG'!$B:$F,5,0),"")</f>
        <v/>
      </c>
      <c r="E877" t="str">
        <f>IFERROR(VLOOKUP(Filiais_Petz4[[#This Row],[FILIAL]],'[4]PETZ E ZEEDOG'!$B:$G,6,0),"")</f>
        <v/>
      </c>
      <c r="F877" s="1">
        <f>IFERROR(VLOOKUP(Filiais_Petz4[[#This Row],[FILIAL]],'[4]PETZ E ZEEDOG'!$B:$H,7,0),"")</f>
        <v>0</v>
      </c>
      <c r="G877" t="str">
        <f>IFERROR(VLOOKUP(Filiais_Petz4[[#This Row],[FILIAL]],'[4]PETZ E ZEEDOG'!$B$2:$R$1103,8,0),"")</f>
        <v/>
      </c>
      <c r="H877" t="str">
        <f>IFERROR(VLOOKUP(Filiais_Petz4[[#This Row],[FILIAL]],'[4]PETZ E ZEEDOG'!$B:$J,9,0),"")</f>
        <v/>
      </c>
      <c r="I877" t="str">
        <f>IFERROR(VLOOKUP(Filiais_Petz4[[#This Row],[FILIAL]],'[4]PETZ E ZEEDOG'!$B:$K,10,0),"")</f>
        <v/>
      </c>
      <c r="J877">
        <f>IFERROR(VLOOKUP(Filiais_Petz4[[#This Row],[FILIAL]],'[4]PETZ E ZEEDOG'!$B$2:$R$1103,11,0),"")</f>
        <v>0</v>
      </c>
      <c r="K877" s="89" t="str">
        <f>IFERROR(VLOOKUP(Filiais_Petz4[[#This Row],[FILIAL]],'[4]PETZ E ZEEDOG'!$B:$M,12,0),"")</f>
        <v/>
      </c>
      <c r="L877" t="str">
        <f>IFERROR(VLOOKUP(Filiais_Petz4[[#This Row],[FILIAL]],'[4]PETZ E ZEEDOG'!$B:$N,13,0),"")</f>
        <v/>
      </c>
      <c r="M877" t="str">
        <f>IFERROR(VLOOKUP(Filiais_Petz4[[#This Row],[FILIAL]],'[4]PETZ E ZEEDOG'!$B:$O,14,0),"")</f>
        <v/>
      </c>
      <c r="N877" t="str">
        <f>IFERROR(VLOOKUP(Filiais_Petz4[[#This Row],[FILIAL]],'[4]PETZ E ZEEDOG'!$B:$P,15,0),"")</f>
        <v>N</v>
      </c>
      <c r="O877" t="str">
        <f>IFERROR(VLOOKUP(Filiais_Petz4[[#This Row],[FILIAL]],'[4]PETZ E ZEEDOG'!$B:$Q,16,0),"")</f>
        <v/>
      </c>
      <c r="P877" t="str">
        <f>IFERROR(VLOOKUP(Filiais_Petz4[[#This Row],[FILIAL]],'[4]PETZ E ZEEDOG'!$B:$R,17,0),"")</f>
        <v/>
      </c>
      <c r="Q877" t="str">
        <f>IFERROR(VLOOKUP(Filiais_Petz4[[#This Row],[FILIAL]],'[4]PETZ E ZEEDOG'!$B:$C,2,0),"")</f>
        <v/>
      </c>
    </row>
    <row r="878" spans="1:17" ht="14.45" hidden="1" customHeight="1" x14ac:dyDescent="0.25">
      <c r="A878" t="s">
        <v>931</v>
      </c>
      <c r="B878" t="str">
        <f>IFERROR(VLOOKUP(Filiais_Petz4[[#This Row],[FILIAL]],'[4]PETZ E ZEEDOG'!$B:$D,3,0),"")</f>
        <v/>
      </c>
      <c r="C878" t="str">
        <f>IFERROR(VLOOKUP(Filiais_Petz4[[#This Row],[FILIAL]],'[4]PETZ E ZEEDOG'!$B:$E,4,0),"")</f>
        <v/>
      </c>
      <c r="D878" t="str">
        <f>IFERROR(VLOOKUP(Filiais_Petz4[[#This Row],[FILIAL]],'[4]PETZ E ZEEDOG'!$B:$F,5,0),"")</f>
        <v/>
      </c>
      <c r="E878" t="str">
        <f>IFERROR(VLOOKUP(Filiais_Petz4[[#This Row],[FILIAL]],'[4]PETZ E ZEEDOG'!$B:$G,6,0),"")</f>
        <v/>
      </c>
      <c r="F878" s="1">
        <f>IFERROR(VLOOKUP(Filiais_Petz4[[#This Row],[FILIAL]],'[4]PETZ E ZEEDOG'!$B:$H,7,0),"")</f>
        <v>0</v>
      </c>
      <c r="G878" t="str">
        <f>IFERROR(VLOOKUP(Filiais_Petz4[[#This Row],[FILIAL]],'[4]PETZ E ZEEDOG'!$B$2:$R$1103,8,0),"")</f>
        <v/>
      </c>
      <c r="H878" t="str">
        <f>IFERROR(VLOOKUP(Filiais_Petz4[[#This Row],[FILIAL]],'[4]PETZ E ZEEDOG'!$B:$J,9,0),"")</f>
        <v/>
      </c>
      <c r="I878" t="str">
        <f>IFERROR(VLOOKUP(Filiais_Petz4[[#This Row],[FILIAL]],'[4]PETZ E ZEEDOG'!$B:$K,10,0),"")</f>
        <v/>
      </c>
      <c r="J878">
        <f>IFERROR(VLOOKUP(Filiais_Petz4[[#This Row],[FILIAL]],'[4]PETZ E ZEEDOG'!$B$2:$R$1103,11,0),"")</f>
        <v>0</v>
      </c>
      <c r="K878" s="89" t="str">
        <f>IFERROR(VLOOKUP(Filiais_Petz4[[#This Row],[FILIAL]],'[4]PETZ E ZEEDOG'!$B:$M,12,0),"")</f>
        <v/>
      </c>
      <c r="L878" t="str">
        <f>IFERROR(VLOOKUP(Filiais_Petz4[[#This Row],[FILIAL]],'[4]PETZ E ZEEDOG'!$B:$N,13,0),"")</f>
        <v/>
      </c>
      <c r="M878" t="str">
        <f>IFERROR(VLOOKUP(Filiais_Petz4[[#This Row],[FILIAL]],'[4]PETZ E ZEEDOG'!$B:$O,14,0),"")</f>
        <v/>
      </c>
      <c r="N878" t="str">
        <f>IFERROR(VLOOKUP(Filiais_Petz4[[#This Row],[FILIAL]],'[4]PETZ E ZEEDOG'!$B:$P,15,0),"")</f>
        <v>N</v>
      </c>
      <c r="O878" t="str">
        <f>IFERROR(VLOOKUP(Filiais_Petz4[[#This Row],[FILIAL]],'[4]PETZ E ZEEDOG'!$B:$Q,16,0),"")</f>
        <v/>
      </c>
      <c r="P878" t="str">
        <f>IFERROR(VLOOKUP(Filiais_Petz4[[#This Row],[FILIAL]],'[4]PETZ E ZEEDOG'!$B:$R,17,0),"")</f>
        <v/>
      </c>
      <c r="Q878" t="str">
        <f>IFERROR(VLOOKUP(Filiais_Petz4[[#This Row],[FILIAL]],'[4]PETZ E ZEEDOG'!$B:$C,2,0),"")</f>
        <v/>
      </c>
    </row>
    <row r="879" spans="1:17" ht="14.45" hidden="1" customHeight="1" x14ac:dyDescent="0.25">
      <c r="A879" t="s">
        <v>932</v>
      </c>
      <c r="B879" t="str">
        <f>IFERROR(VLOOKUP(Filiais_Petz4[[#This Row],[FILIAL]],'[4]PETZ E ZEEDOG'!$B:$D,3,0),"")</f>
        <v/>
      </c>
      <c r="C879" t="str">
        <f>IFERROR(VLOOKUP(Filiais_Petz4[[#This Row],[FILIAL]],'[4]PETZ E ZEEDOG'!$B:$E,4,0),"")</f>
        <v/>
      </c>
      <c r="D879" t="str">
        <f>IFERROR(VLOOKUP(Filiais_Petz4[[#This Row],[FILIAL]],'[4]PETZ E ZEEDOG'!$B:$F,5,0),"")</f>
        <v/>
      </c>
      <c r="E879" t="str">
        <f>IFERROR(VLOOKUP(Filiais_Petz4[[#This Row],[FILIAL]],'[4]PETZ E ZEEDOG'!$B:$G,6,0),"")</f>
        <v/>
      </c>
      <c r="F879" s="1">
        <f>IFERROR(VLOOKUP(Filiais_Petz4[[#This Row],[FILIAL]],'[4]PETZ E ZEEDOG'!$B:$H,7,0),"")</f>
        <v>0</v>
      </c>
      <c r="G879" t="str">
        <f>IFERROR(VLOOKUP(Filiais_Petz4[[#This Row],[FILIAL]],'[4]PETZ E ZEEDOG'!$B$2:$R$1103,8,0),"")</f>
        <v/>
      </c>
      <c r="H879" t="str">
        <f>IFERROR(VLOOKUP(Filiais_Petz4[[#This Row],[FILIAL]],'[4]PETZ E ZEEDOG'!$B:$J,9,0),"")</f>
        <v/>
      </c>
      <c r="I879" t="str">
        <f>IFERROR(VLOOKUP(Filiais_Petz4[[#This Row],[FILIAL]],'[4]PETZ E ZEEDOG'!$B:$K,10,0),"")</f>
        <v/>
      </c>
      <c r="J879">
        <f>IFERROR(VLOOKUP(Filiais_Petz4[[#This Row],[FILIAL]],'[4]PETZ E ZEEDOG'!$B$2:$R$1103,11,0),"")</f>
        <v>0</v>
      </c>
      <c r="K879" s="89" t="str">
        <f>IFERROR(VLOOKUP(Filiais_Petz4[[#This Row],[FILIAL]],'[4]PETZ E ZEEDOG'!$B:$M,12,0),"")</f>
        <v/>
      </c>
      <c r="L879" t="str">
        <f>IFERROR(VLOOKUP(Filiais_Petz4[[#This Row],[FILIAL]],'[4]PETZ E ZEEDOG'!$B:$N,13,0),"")</f>
        <v/>
      </c>
      <c r="M879" t="str">
        <f>IFERROR(VLOOKUP(Filiais_Petz4[[#This Row],[FILIAL]],'[4]PETZ E ZEEDOG'!$B:$O,14,0),"")</f>
        <v/>
      </c>
      <c r="N879" t="str">
        <f>IFERROR(VLOOKUP(Filiais_Petz4[[#This Row],[FILIAL]],'[4]PETZ E ZEEDOG'!$B:$P,15,0),"")</f>
        <v>N</v>
      </c>
      <c r="O879" t="str">
        <f>IFERROR(VLOOKUP(Filiais_Petz4[[#This Row],[FILIAL]],'[4]PETZ E ZEEDOG'!$B:$Q,16,0),"")</f>
        <v/>
      </c>
      <c r="P879" t="str">
        <f>IFERROR(VLOOKUP(Filiais_Petz4[[#This Row],[FILIAL]],'[4]PETZ E ZEEDOG'!$B:$R,17,0),"")</f>
        <v/>
      </c>
      <c r="Q879" t="str">
        <f>IFERROR(VLOOKUP(Filiais_Petz4[[#This Row],[FILIAL]],'[4]PETZ E ZEEDOG'!$B:$C,2,0),"")</f>
        <v/>
      </c>
    </row>
    <row r="880" spans="1:17" ht="14.45" hidden="1" customHeight="1" x14ac:dyDescent="0.25">
      <c r="A880" t="s">
        <v>933</v>
      </c>
      <c r="B880" t="str">
        <f>IFERROR(VLOOKUP(Filiais_Petz4[[#This Row],[FILIAL]],'[4]PETZ E ZEEDOG'!$B:$D,3,0),"")</f>
        <v/>
      </c>
      <c r="C880" t="str">
        <f>IFERROR(VLOOKUP(Filiais_Petz4[[#This Row],[FILIAL]],'[4]PETZ E ZEEDOG'!$B:$E,4,0),"")</f>
        <v/>
      </c>
      <c r="D880" t="str">
        <f>IFERROR(VLOOKUP(Filiais_Petz4[[#This Row],[FILIAL]],'[4]PETZ E ZEEDOG'!$B:$F,5,0),"")</f>
        <v/>
      </c>
      <c r="E880" t="str">
        <f>IFERROR(VLOOKUP(Filiais_Petz4[[#This Row],[FILIAL]],'[4]PETZ E ZEEDOG'!$B:$G,6,0),"")</f>
        <v/>
      </c>
      <c r="F880" s="1">
        <f>IFERROR(VLOOKUP(Filiais_Petz4[[#This Row],[FILIAL]],'[4]PETZ E ZEEDOG'!$B:$H,7,0),"")</f>
        <v>0</v>
      </c>
      <c r="G880" t="str">
        <f>IFERROR(VLOOKUP(Filiais_Petz4[[#This Row],[FILIAL]],'[4]PETZ E ZEEDOG'!$B$2:$R$1103,8,0),"")</f>
        <v/>
      </c>
      <c r="H880" t="str">
        <f>IFERROR(VLOOKUP(Filiais_Petz4[[#This Row],[FILIAL]],'[4]PETZ E ZEEDOG'!$B:$J,9,0),"")</f>
        <v/>
      </c>
      <c r="I880" t="str">
        <f>IFERROR(VLOOKUP(Filiais_Petz4[[#This Row],[FILIAL]],'[4]PETZ E ZEEDOG'!$B:$K,10,0),"")</f>
        <v/>
      </c>
      <c r="J880">
        <f>IFERROR(VLOOKUP(Filiais_Petz4[[#This Row],[FILIAL]],'[4]PETZ E ZEEDOG'!$B$2:$R$1103,11,0),"")</f>
        <v>0</v>
      </c>
      <c r="K880" s="89" t="str">
        <f>IFERROR(VLOOKUP(Filiais_Petz4[[#This Row],[FILIAL]],'[4]PETZ E ZEEDOG'!$B:$M,12,0),"")</f>
        <v/>
      </c>
      <c r="L880" t="str">
        <f>IFERROR(VLOOKUP(Filiais_Petz4[[#This Row],[FILIAL]],'[4]PETZ E ZEEDOG'!$B:$N,13,0),"")</f>
        <v/>
      </c>
      <c r="M880" t="str">
        <f>IFERROR(VLOOKUP(Filiais_Petz4[[#This Row],[FILIAL]],'[4]PETZ E ZEEDOG'!$B:$O,14,0),"")</f>
        <v/>
      </c>
      <c r="N880" t="str">
        <f>IFERROR(VLOOKUP(Filiais_Petz4[[#This Row],[FILIAL]],'[4]PETZ E ZEEDOG'!$B:$P,15,0),"")</f>
        <v>N</v>
      </c>
      <c r="O880" t="str">
        <f>IFERROR(VLOOKUP(Filiais_Petz4[[#This Row],[FILIAL]],'[4]PETZ E ZEEDOG'!$B:$Q,16,0),"")</f>
        <v/>
      </c>
      <c r="P880" t="str">
        <f>IFERROR(VLOOKUP(Filiais_Petz4[[#This Row],[FILIAL]],'[4]PETZ E ZEEDOG'!$B:$R,17,0),"")</f>
        <v/>
      </c>
      <c r="Q880" t="str">
        <f>IFERROR(VLOOKUP(Filiais_Petz4[[#This Row],[FILIAL]],'[4]PETZ E ZEEDOG'!$B:$C,2,0),"")</f>
        <v/>
      </c>
    </row>
    <row r="881" spans="1:17" ht="14.45" hidden="1" customHeight="1" x14ac:dyDescent="0.25">
      <c r="A881" t="s">
        <v>934</v>
      </c>
      <c r="B881" t="str">
        <f>IFERROR(VLOOKUP(Filiais_Petz4[[#This Row],[FILIAL]],'[4]PETZ E ZEEDOG'!$B:$D,3,0),"")</f>
        <v/>
      </c>
      <c r="C881" t="str">
        <f>IFERROR(VLOOKUP(Filiais_Petz4[[#This Row],[FILIAL]],'[4]PETZ E ZEEDOG'!$B:$E,4,0),"")</f>
        <v/>
      </c>
      <c r="D881" t="str">
        <f>IFERROR(VLOOKUP(Filiais_Petz4[[#This Row],[FILIAL]],'[4]PETZ E ZEEDOG'!$B:$F,5,0),"")</f>
        <v/>
      </c>
      <c r="E881" t="str">
        <f>IFERROR(VLOOKUP(Filiais_Petz4[[#This Row],[FILIAL]],'[4]PETZ E ZEEDOG'!$B:$G,6,0),"")</f>
        <v/>
      </c>
      <c r="F881" s="1">
        <f>IFERROR(VLOOKUP(Filiais_Petz4[[#This Row],[FILIAL]],'[4]PETZ E ZEEDOG'!$B:$H,7,0),"")</f>
        <v>0</v>
      </c>
      <c r="G881" t="str">
        <f>IFERROR(VLOOKUP(Filiais_Petz4[[#This Row],[FILIAL]],'[4]PETZ E ZEEDOG'!$B$2:$R$1103,8,0),"")</f>
        <v/>
      </c>
      <c r="H881" t="str">
        <f>IFERROR(VLOOKUP(Filiais_Petz4[[#This Row],[FILIAL]],'[4]PETZ E ZEEDOG'!$B:$J,9,0),"")</f>
        <v/>
      </c>
      <c r="I881" t="str">
        <f>IFERROR(VLOOKUP(Filiais_Petz4[[#This Row],[FILIAL]],'[4]PETZ E ZEEDOG'!$B:$K,10,0),"")</f>
        <v/>
      </c>
      <c r="J881">
        <f>IFERROR(VLOOKUP(Filiais_Petz4[[#This Row],[FILIAL]],'[4]PETZ E ZEEDOG'!$B$2:$R$1103,11,0),"")</f>
        <v>0</v>
      </c>
      <c r="K881" s="89" t="str">
        <f>IFERROR(VLOOKUP(Filiais_Petz4[[#This Row],[FILIAL]],'[4]PETZ E ZEEDOG'!$B:$M,12,0),"")</f>
        <v/>
      </c>
      <c r="L881" t="str">
        <f>IFERROR(VLOOKUP(Filiais_Petz4[[#This Row],[FILIAL]],'[4]PETZ E ZEEDOG'!$B:$N,13,0),"")</f>
        <v/>
      </c>
      <c r="M881" t="str">
        <f>IFERROR(VLOOKUP(Filiais_Petz4[[#This Row],[FILIAL]],'[4]PETZ E ZEEDOG'!$B:$O,14,0),"")</f>
        <v/>
      </c>
      <c r="N881" t="str">
        <f>IFERROR(VLOOKUP(Filiais_Petz4[[#This Row],[FILIAL]],'[4]PETZ E ZEEDOG'!$B:$P,15,0),"")</f>
        <v>N</v>
      </c>
      <c r="O881" t="str">
        <f>IFERROR(VLOOKUP(Filiais_Petz4[[#This Row],[FILIAL]],'[4]PETZ E ZEEDOG'!$B:$Q,16,0),"")</f>
        <v/>
      </c>
      <c r="P881" t="str">
        <f>IFERROR(VLOOKUP(Filiais_Petz4[[#This Row],[FILIAL]],'[4]PETZ E ZEEDOG'!$B:$R,17,0),"")</f>
        <v/>
      </c>
      <c r="Q881" t="str">
        <f>IFERROR(VLOOKUP(Filiais_Petz4[[#This Row],[FILIAL]],'[4]PETZ E ZEEDOG'!$B:$C,2,0),"")</f>
        <v/>
      </c>
    </row>
    <row r="882" spans="1:17" ht="14.45" hidden="1" customHeight="1" x14ac:dyDescent="0.25">
      <c r="A882" t="s">
        <v>935</v>
      </c>
      <c r="B882" t="str">
        <f>IFERROR(VLOOKUP(Filiais_Petz4[[#This Row],[FILIAL]],'[4]PETZ E ZEEDOG'!$B:$D,3,0),"")</f>
        <v/>
      </c>
      <c r="C882" t="str">
        <f>IFERROR(VLOOKUP(Filiais_Petz4[[#This Row],[FILIAL]],'[4]PETZ E ZEEDOG'!$B:$E,4,0),"")</f>
        <v/>
      </c>
      <c r="D882" t="str">
        <f>IFERROR(VLOOKUP(Filiais_Petz4[[#This Row],[FILIAL]],'[4]PETZ E ZEEDOG'!$B:$F,5,0),"")</f>
        <v/>
      </c>
      <c r="E882" t="str">
        <f>IFERROR(VLOOKUP(Filiais_Petz4[[#This Row],[FILIAL]],'[4]PETZ E ZEEDOG'!$B:$G,6,0),"")</f>
        <v/>
      </c>
      <c r="F882" s="1">
        <f>IFERROR(VLOOKUP(Filiais_Petz4[[#This Row],[FILIAL]],'[4]PETZ E ZEEDOG'!$B:$H,7,0),"")</f>
        <v>0</v>
      </c>
      <c r="G882" t="str">
        <f>IFERROR(VLOOKUP(Filiais_Petz4[[#This Row],[FILIAL]],'[4]PETZ E ZEEDOG'!$B$2:$R$1103,8,0),"")</f>
        <v/>
      </c>
      <c r="H882" t="str">
        <f>IFERROR(VLOOKUP(Filiais_Petz4[[#This Row],[FILIAL]],'[4]PETZ E ZEEDOG'!$B:$J,9,0),"")</f>
        <v/>
      </c>
      <c r="I882" t="str">
        <f>IFERROR(VLOOKUP(Filiais_Petz4[[#This Row],[FILIAL]],'[4]PETZ E ZEEDOG'!$B:$K,10,0),"")</f>
        <v/>
      </c>
      <c r="J882">
        <f>IFERROR(VLOOKUP(Filiais_Petz4[[#This Row],[FILIAL]],'[4]PETZ E ZEEDOG'!$B$2:$R$1103,11,0),"")</f>
        <v>0</v>
      </c>
      <c r="K882" s="89" t="str">
        <f>IFERROR(VLOOKUP(Filiais_Petz4[[#This Row],[FILIAL]],'[4]PETZ E ZEEDOG'!$B:$M,12,0),"")</f>
        <v/>
      </c>
      <c r="L882" t="str">
        <f>IFERROR(VLOOKUP(Filiais_Petz4[[#This Row],[FILIAL]],'[4]PETZ E ZEEDOG'!$B:$N,13,0),"")</f>
        <v/>
      </c>
      <c r="M882" t="str">
        <f>IFERROR(VLOOKUP(Filiais_Petz4[[#This Row],[FILIAL]],'[4]PETZ E ZEEDOG'!$B:$O,14,0),"")</f>
        <v/>
      </c>
      <c r="N882" t="str">
        <f>IFERROR(VLOOKUP(Filiais_Petz4[[#This Row],[FILIAL]],'[4]PETZ E ZEEDOG'!$B:$P,15,0),"")</f>
        <v>N</v>
      </c>
      <c r="O882" t="str">
        <f>IFERROR(VLOOKUP(Filiais_Petz4[[#This Row],[FILIAL]],'[4]PETZ E ZEEDOG'!$B:$Q,16,0),"")</f>
        <v/>
      </c>
      <c r="P882" t="str">
        <f>IFERROR(VLOOKUP(Filiais_Petz4[[#This Row],[FILIAL]],'[4]PETZ E ZEEDOG'!$B:$R,17,0),"")</f>
        <v/>
      </c>
      <c r="Q882" t="str">
        <f>IFERROR(VLOOKUP(Filiais_Petz4[[#This Row],[FILIAL]],'[4]PETZ E ZEEDOG'!$B:$C,2,0),"")</f>
        <v/>
      </c>
    </row>
    <row r="883" spans="1:17" ht="14.45" hidden="1" customHeight="1" x14ac:dyDescent="0.25">
      <c r="A883" t="s">
        <v>936</v>
      </c>
      <c r="B883" t="str">
        <f>IFERROR(VLOOKUP(Filiais_Petz4[[#This Row],[FILIAL]],'[4]PETZ E ZEEDOG'!$B:$D,3,0),"")</f>
        <v/>
      </c>
      <c r="C883" t="str">
        <f>IFERROR(VLOOKUP(Filiais_Petz4[[#This Row],[FILIAL]],'[4]PETZ E ZEEDOG'!$B:$E,4,0),"")</f>
        <v/>
      </c>
      <c r="D883" t="str">
        <f>IFERROR(VLOOKUP(Filiais_Petz4[[#This Row],[FILIAL]],'[4]PETZ E ZEEDOG'!$B:$F,5,0),"")</f>
        <v/>
      </c>
      <c r="E883" t="str">
        <f>IFERROR(VLOOKUP(Filiais_Petz4[[#This Row],[FILIAL]],'[4]PETZ E ZEEDOG'!$B:$G,6,0),"")</f>
        <v/>
      </c>
      <c r="F883" s="1">
        <f>IFERROR(VLOOKUP(Filiais_Petz4[[#This Row],[FILIAL]],'[4]PETZ E ZEEDOG'!$B:$H,7,0),"")</f>
        <v>0</v>
      </c>
      <c r="G883" t="str">
        <f>IFERROR(VLOOKUP(Filiais_Petz4[[#This Row],[FILIAL]],'[4]PETZ E ZEEDOG'!$B$2:$R$1103,8,0),"")</f>
        <v/>
      </c>
      <c r="H883" t="str">
        <f>IFERROR(VLOOKUP(Filiais_Petz4[[#This Row],[FILIAL]],'[4]PETZ E ZEEDOG'!$B:$J,9,0),"")</f>
        <v/>
      </c>
      <c r="I883" t="str">
        <f>IFERROR(VLOOKUP(Filiais_Petz4[[#This Row],[FILIAL]],'[4]PETZ E ZEEDOG'!$B:$K,10,0),"")</f>
        <v/>
      </c>
      <c r="J883">
        <f>IFERROR(VLOOKUP(Filiais_Petz4[[#This Row],[FILIAL]],'[4]PETZ E ZEEDOG'!$B$2:$R$1103,11,0),"")</f>
        <v>0</v>
      </c>
      <c r="K883" s="89" t="str">
        <f>IFERROR(VLOOKUP(Filiais_Petz4[[#This Row],[FILIAL]],'[4]PETZ E ZEEDOG'!$B:$M,12,0),"")</f>
        <v/>
      </c>
      <c r="L883" t="str">
        <f>IFERROR(VLOOKUP(Filiais_Petz4[[#This Row],[FILIAL]],'[4]PETZ E ZEEDOG'!$B:$N,13,0),"")</f>
        <v/>
      </c>
      <c r="M883" t="str">
        <f>IFERROR(VLOOKUP(Filiais_Petz4[[#This Row],[FILIAL]],'[4]PETZ E ZEEDOG'!$B:$O,14,0),"")</f>
        <v/>
      </c>
      <c r="N883" t="str">
        <f>IFERROR(VLOOKUP(Filiais_Petz4[[#This Row],[FILIAL]],'[4]PETZ E ZEEDOG'!$B:$P,15,0),"")</f>
        <v>N</v>
      </c>
      <c r="O883" t="str">
        <f>IFERROR(VLOOKUP(Filiais_Petz4[[#This Row],[FILIAL]],'[4]PETZ E ZEEDOG'!$B:$Q,16,0),"")</f>
        <v/>
      </c>
      <c r="P883" t="str">
        <f>IFERROR(VLOOKUP(Filiais_Petz4[[#This Row],[FILIAL]],'[4]PETZ E ZEEDOG'!$B:$R,17,0),"")</f>
        <v/>
      </c>
      <c r="Q883" t="str">
        <f>IFERROR(VLOOKUP(Filiais_Petz4[[#This Row],[FILIAL]],'[4]PETZ E ZEEDOG'!$B:$C,2,0),"")</f>
        <v/>
      </c>
    </row>
    <row r="884" spans="1:17" ht="14.45" hidden="1" customHeight="1" x14ac:dyDescent="0.25">
      <c r="A884" t="s">
        <v>937</v>
      </c>
      <c r="B884" t="str">
        <f>IFERROR(VLOOKUP(Filiais_Petz4[[#This Row],[FILIAL]],'[4]PETZ E ZEEDOG'!$B:$D,3,0),"")</f>
        <v/>
      </c>
      <c r="C884" t="str">
        <f>IFERROR(VLOOKUP(Filiais_Petz4[[#This Row],[FILIAL]],'[4]PETZ E ZEEDOG'!$B:$E,4,0),"")</f>
        <v/>
      </c>
      <c r="D884" t="str">
        <f>IFERROR(VLOOKUP(Filiais_Petz4[[#This Row],[FILIAL]],'[4]PETZ E ZEEDOG'!$B:$F,5,0),"")</f>
        <v/>
      </c>
      <c r="E884" t="str">
        <f>IFERROR(VLOOKUP(Filiais_Petz4[[#This Row],[FILIAL]],'[4]PETZ E ZEEDOG'!$B:$G,6,0),"")</f>
        <v/>
      </c>
      <c r="F884" s="1">
        <f>IFERROR(VLOOKUP(Filiais_Petz4[[#This Row],[FILIAL]],'[4]PETZ E ZEEDOG'!$B:$H,7,0),"")</f>
        <v>0</v>
      </c>
      <c r="G884" t="str">
        <f>IFERROR(VLOOKUP(Filiais_Petz4[[#This Row],[FILIAL]],'[4]PETZ E ZEEDOG'!$B$2:$R$1103,8,0),"")</f>
        <v/>
      </c>
      <c r="H884" t="str">
        <f>IFERROR(VLOOKUP(Filiais_Petz4[[#This Row],[FILIAL]],'[4]PETZ E ZEEDOG'!$B:$J,9,0),"")</f>
        <v/>
      </c>
      <c r="I884" t="str">
        <f>IFERROR(VLOOKUP(Filiais_Petz4[[#This Row],[FILIAL]],'[4]PETZ E ZEEDOG'!$B:$K,10,0),"")</f>
        <v/>
      </c>
      <c r="J884">
        <f>IFERROR(VLOOKUP(Filiais_Petz4[[#This Row],[FILIAL]],'[4]PETZ E ZEEDOG'!$B$2:$R$1103,11,0),"")</f>
        <v>0</v>
      </c>
      <c r="K884" s="89" t="str">
        <f>IFERROR(VLOOKUP(Filiais_Petz4[[#This Row],[FILIAL]],'[4]PETZ E ZEEDOG'!$B:$M,12,0),"")</f>
        <v/>
      </c>
      <c r="L884" t="str">
        <f>IFERROR(VLOOKUP(Filiais_Petz4[[#This Row],[FILIAL]],'[4]PETZ E ZEEDOG'!$B:$N,13,0),"")</f>
        <v/>
      </c>
      <c r="M884" t="str">
        <f>IFERROR(VLOOKUP(Filiais_Petz4[[#This Row],[FILIAL]],'[4]PETZ E ZEEDOG'!$B:$O,14,0),"")</f>
        <v/>
      </c>
      <c r="N884" t="str">
        <f>IFERROR(VLOOKUP(Filiais_Petz4[[#This Row],[FILIAL]],'[4]PETZ E ZEEDOG'!$B:$P,15,0),"")</f>
        <v>N</v>
      </c>
      <c r="O884" t="str">
        <f>IFERROR(VLOOKUP(Filiais_Petz4[[#This Row],[FILIAL]],'[4]PETZ E ZEEDOG'!$B:$Q,16,0),"")</f>
        <v/>
      </c>
      <c r="P884" t="str">
        <f>IFERROR(VLOOKUP(Filiais_Petz4[[#This Row],[FILIAL]],'[4]PETZ E ZEEDOG'!$B:$R,17,0),"")</f>
        <v/>
      </c>
      <c r="Q884" t="str">
        <f>IFERROR(VLOOKUP(Filiais_Petz4[[#This Row],[FILIAL]],'[4]PETZ E ZEEDOG'!$B:$C,2,0),"")</f>
        <v/>
      </c>
    </row>
    <row r="885" spans="1:17" ht="14.45" hidden="1" customHeight="1" x14ac:dyDescent="0.25">
      <c r="A885" t="s">
        <v>938</v>
      </c>
      <c r="B885" t="str">
        <f>IFERROR(VLOOKUP(Filiais_Petz4[[#This Row],[FILIAL]],'[4]PETZ E ZEEDOG'!$B:$D,3,0),"")</f>
        <v/>
      </c>
      <c r="C885" t="str">
        <f>IFERROR(VLOOKUP(Filiais_Petz4[[#This Row],[FILIAL]],'[4]PETZ E ZEEDOG'!$B:$E,4,0),"")</f>
        <v/>
      </c>
      <c r="D885" t="str">
        <f>IFERROR(VLOOKUP(Filiais_Petz4[[#This Row],[FILIAL]],'[4]PETZ E ZEEDOG'!$B:$F,5,0),"")</f>
        <v/>
      </c>
      <c r="E885" t="str">
        <f>IFERROR(VLOOKUP(Filiais_Petz4[[#This Row],[FILIAL]],'[4]PETZ E ZEEDOG'!$B:$G,6,0),"")</f>
        <v/>
      </c>
      <c r="F885" s="1">
        <f>IFERROR(VLOOKUP(Filiais_Petz4[[#This Row],[FILIAL]],'[4]PETZ E ZEEDOG'!$B:$H,7,0),"")</f>
        <v>0</v>
      </c>
      <c r="G885" t="str">
        <f>IFERROR(VLOOKUP(Filiais_Petz4[[#This Row],[FILIAL]],'[4]PETZ E ZEEDOG'!$B$2:$R$1103,8,0),"")</f>
        <v/>
      </c>
      <c r="H885" t="str">
        <f>IFERROR(VLOOKUP(Filiais_Petz4[[#This Row],[FILIAL]],'[4]PETZ E ZEEDOG'!$B:$J,9,0),"")</f>
        <v/>
      </c>
      <c r="I885" t="str">
        <f>IFERROR(VLOOKUP(Filiais_Petz4[[#This Row],[FILIAL]],'[4]PETZ E ZEEDOG'!$B:$K,10,0),"")</f>
        <v/>
      </c>
      <c r="J885">
        <f>IFERROR(VLOOKUP(Filiais_Petz4[[#This Row],[FILIAL]],'[4]PETZ E ZEEDOG'!$B$2:$R$1103,11,0),"")</f>
        <v>0</v>
      </c>
      <c r="K885" s="89" t="str">
        <f>IFERROR(VLOOKUP(Filiais_Petz4[[#This Row],[FILIAL]],'[4]PETZ E ZEEDOG'!$B:$M,12,0),"")</f>
        <v/>
      </c>
      <c r="L885" t="str">
        <f>IFERROR(VLOOKUP(Filiais_Petz4[[#This Row],[FILIAL]],'[4]PETZ E ZEEDOG'!$B:$N,13,0),"")</f>
        <v/>
      </c>
      <c r="M885" t="str">
        <f>IFERROR(VLOOKUP(Filiais_Petz4[[#This Row],[FILIAL]],'[4]PETZ E ZEEDOG'!$B:$O,14,0),"")</f>
        <v/>
      </c>
      <c r="N885" t="str">
        <f>IFERROR(VLOOKUP(Filiais_Petz4[[#This Row],[FILIAL]],'[4]PETZ E ZEEDOG'!$B:$P,15,0),"")</f>
        <v>N</v>
      </c>
      <c r="O885" t="str">
        <f>IFERROR(VLOOKUP(Filiais_Petz4[[#This Row],[FILIAL]],'[4]PETZ E ZEEDOG'!$B:$Q,16,0),"")</f>
        <v/>
      </c>
      <c r="P885" t="str">
        <f>IFERROR(VLOOKUP(Filiais_Petz4[[#This Row],[FILIAL]],'[4]PETZ E ZEEDOG'!$B:$R,17,0),"")</f>
        <v/>
      </c>
      <c r="Q885" t="str">
        <f>IFERROR(VLOOKUP(Filiais_Petz4[[#This Row],[FILIAL]],'[4]PETZ E ZEEDOG'!$B:$C,2,0),"")</f>
        <v/>
      </c>
    </row>
    <row r="886" spans="1:17" ht="14.45" hidden="1" customHeight="1" x14ac:dyDescent="0.25">
      <c r="A886" t="s">
        <v>939</v>
      </c>
      <c r="B886" t="str">
        <f>IFERROR(VLOOKUP(Filiais_Petz4[[#This Row],[FILIAL]],'[4]PETZ E ZEEDOG'!$B:$D,3,0),"")</f>
        <v/>
      </c>
      <c r="C886" t="str">
        <f>IFERROR(VLOOKUP(Filiais_Petz4[[#This Row],[FILIAL]],'[4]PETZ E ZEEDOG'!$B:$E,4,0),"")</f>
        <v/>
      </c>
      <c r="D886" t="str">
        <f>IFERROR(VLOOKUP(Filiais_Petz4[[#This Row],[FILIAL]],'[4]PETZ E ZEEDOG'!$B:$F,5,0),"")</f>
        <v/>
      </c>
      <c r="E886" t="str">
        <f>IFERROR(VLOOKUP(Filiais_Petz4[[#This Row],[FILIAL]],'[4]PETZ E ZEEDOG'!$B:$G,6,0),"")</f>
        <v/>
      </c>
      <c r="F886" s="1">
        <f>IFERROR(VLOOKUP(Filiais_Petz4[[#This Row],[FILIAL]],'[4]PETZ E ZEEDOG'!$B:$H,7,0),"")</f>
        <v>0</v>
      </c>
      <c r="G886" t="str">
        <f>IFERROR(VLOOKUP(Filiais_Petz4[[#This Row],[FILIAL]],'[4]PETZ E ZEEDOG'!$B$2:$R$1103,8,0),"")</f>
        <v/>
      </c>
      <c r="H886" t="str">
        <f>IFERROR(VLOOKUP(Filiais_Petz4[[#This Row],[FILIAL]],'[4]PETZ E ZEEDOG'!$B:$J,9,0),"")</f>
        <v/>
      </c>
      <c r="I886" t="str">
        <f>IFERROR(VLOOKUP(Filiais_Petz4[[#This Row],[FILIAL]],'[4]PETZ E ZEEDOG'!$B:$K,10,0),"")</f>
        <v/>
      </c>
      <c r="J886">
        <f>IFERROR(VLOOKUP(Filiais_Petz4[[#This Row],[FILIAL]],'[4]PETZ E ZEEDOG'!$B$2:$R$1103,11,0),"")</f>
        <v>0</v>
      </c>
      <c r="K886" s="89" t="str">
        <f>IFERROR(VLOOKUP(Filiais_Petz4[[#This Row],[FILIAL]],'[4]PETZ E ZEEDOG'!$B:$M,12,0),"")</f>
        <v/>
      </c>
      <c r="L886" t="str">
        <f>IFERROR(VLOOKUP(Filiais_Petz4[[#This Row],[FILIAL]],'[4]PETZ E ZEEDOG'!$B:$N,13,0),"")</f>
        <v/>
      </c>
      <c r="M886" t="str">
        <f>IFERROR(VLOOKUP(Filiais_Petz4[[#This Row],[FILIAL]],'[4]PETZ E ZEEDOG'!$B:$O,14,0),"")</f>
        <v/>
      </c>
      <c r="N886" t="str">
        <f>IFERROR(VLOOKUP(Filiais_Petz4[[#This Row],[FILIAL]],'[4]PETZ E ZEEDOG'!$B:$P,15,0),"")</f>
        <v>N</v>
      </c>
      <c r="O886" t="str">
        <f>IFERROR(VLOOKUP(Filiais_Petz4[[#This Row],[FILIAL]],'[4]PETZ E ZEEDOG'!$B:$Q,16,0),"")</f>
        <v/>
      </c>
      <c r="P886" t="str">
        <f>IFERROR(VLOOKUP(Filiais_Petz4[[#This Row],[FILIAL]],'[4]PETZ E ZEEDOG'!$B:$R,17,0),"")</f>
        <v/>
      </c>
      <c r="Q886" t="str">
        <f>IFERROR(VLOOKUP(Filiais_Petz4[[#This Row],[FILIAL]],'[4]PETZ E ZEEDOG'!$B:$C,2,0),"")</f>
        <v/>
      </c>
    </row>
    <row r="887" spans="1:17" ht="14.45" hidden="1" customHeight="1" x14ac:dyDescent="0.25">
      <c r="A887" t="s">
        <v>940</v>
      </c>
      <c r="B887" t="str">
        <f>IFERROR(VLOOKUP(Filiais_Petz4[[#This Row],[FILIAL]],'[4]PETZ E ZEEDOG'!$B:$D,3,0),"")</f>
        <v/>
      </c>
      <c r="C887" t="str">
        <f>IFERROR(VLOOKUP(Filiais_Petz4[[#This Row],[FILIAL]],'[4]PETZ E ZEEDOG'!$B:$E,4,0),"")</f>
        <v/>
      </c>
      <c r="D887" t="str">
        <f>IFERROR(VLOOKUP(Filiais_Petz4[[#This Row],[FILIAL]],'[4]PETZ E ZEEDOG'!$B:$F,5,0),"")</f>
        <v/>
      </c>
      <c r="E887" t="str">
        <f>IFERROR(VLOOKUP(Filiais_Petz4[[#This Row],[FILIAL]],'[4]PETZ E ZEEDOG'!$B:$G,6,0),"")</f>
        <v/>
      </c>
      <c r="F887" s="1">
        <f>IFERROR(VLOOKUP(Filiais_Petz4[[#This Row],[FILIAL]],'[4]PETZ E ZEEDOG'!$B:$H,7,0),"")</f>
        <v>0</v>
      </c>
      <c r="G887" t="str">
        <f>IFERROR(VLOOKUP(Filiais_Petz4[[#This Row],[FILIAL]],'[4]PETZ E ZEEDOG'!$B$2:$R$1103,8,0),"")</f>
        <v/>
      </c>
      <c r="H887" t="str">
        <f>IFERROR(VLOOKUP(Filiais_Petz4[[#This Row],[FILIAL]],'[4]PETZ E ZEEDOG'!$B:$J,9,0),"")</f>
        <v/>
      </c>
      <c r="I887" t="str">
        <f>IFERROR(VLOOKUP(Filiais_Petz4[[#This Row],[FILIAL]],'[4]PETZ E ZEEDOG'!$B:$K,10,0),"")</f>
        <v/>
      </c>
      <c r="J887">
        <f>IFERROR(VLOOKUP(Filiais_Petz4[[#This Row],[FILIAL]],'[4]PETZ E ZEEDOG'!$B$2:$R$1103,11,0),"")</f>
        <v>0</v>
      </c>
      <c r="K887" s="89" t="str">
        <f>IFERROR(VLOOKUP(Filiais_Petz4[[#This Row],[FILIAL]],'[4]PETZ E ZEEDOG'!$B:$M,12,0),"")</f>
        <v/>
      </c>
      <c r="L887" t="str">
        <f>IFERROR(VLOOKUP(Filiais_Petz4[[#This Row],[FILIAL]],'[4]PETZ E ZEEDOG'!$B:$N,13,0),"")</f>
        <v/>
      </c>
      <c r="M887" t="str">
        <f>IFERROR(VLOOKUP(Filiais_Petz4[[#This Row],[FILIAL]],'[4]PETZ E ZEEDOG'!$B:$O,14,0),"")</f>
        <v/>
      </c>
      <c r="N887" t="str">
        <f>IFERROR(VLOOKUP(Filiais_Petz4[[#This Row],[FILIAL]],'[4]PETZ E ZEEDOG'!$B:$P,15,0),"")</f>
        <v>N</v>
      </c>
      <c r="O887" t="str">
        <f>IFERROR(VLOOKUP(Filiais_Petz4[[#This Row],[FILIAL]],'[4]PETZ E ZEEDOG'!$B:$Q,16,0),"")</f>
        <v/>
      </c>
      <c r="P887" t="str">
        <f>IFERROR(VLOOKUP(Filiais_Petz4[[#This Row],[FILIAL]],'[4]PETZ E ZEEDOG'!$B:$R,17,0),"")</f>
        <v/>
      </c>
      <c r="Q887" t="str">
        <f>IFERROR(VLOOKUP(Filiais_Petz4[[#This Row],[FILIAL]],'[4]PETZ E ZEEDOG'!$B:$C,2,0),"")</f>
        <v/>
      </c>
    </row>
    <row r="888" spans="1:17" ht="14.45" hidden="1" customHeight="1" x14ac:dyDescent="0.25">
      <c r="A888" t="s">
        <v>941</v>
      </c>
      <c r="B888" t="str">
        <f>IFERROR(VLOOKUP(Filiais_Petz4[[#This Row],[FILIAL]],'[4]PETZ E ZEEDOG'!$B:$D,3,0),"")</f>
        <v/>
      </c>
      <c r="C888" t="str">
        <f>IFERROR(VLOOKUP(Filiais_Petz4[[#This Row],[FILIAL]],'[4]PETZ E ZEEDOG'!$B:$E,4,0),"")</f>
        <v/>
      </c>
      <c r="D888" t="str">
        <f>IFERROR(VLOOKUP(Filiais_Petz4[[#This Row],[FILIAL]],'[4]PETZ E ZEEDOG'!$B:$F,5,0),"")</f>
        <v/>
      </c>
      <c r="E888" t="str">
        <f>IFERROR(VLOOKUP(Filiais_Petz4[[#This Row],[FILIAL]],'[4]PETZ E ZEEDOG'!$B:$G,6,0),"")</f>
        <v/>
      </c>
      <c r="F888" s="1">
        <f>IFERROR(VLOOKUP(Filiais_Petz4[[#This Row],[FILIAL]],'[4]PETZ E ZEEDOG'!$B:$H,7,0),"")</f>
        <v>0</v>
      </c>
      <c r="G888" t="str">
        <f>IFERROR(VLOOKUP(Filiais_Petz4[[#This Row],[FILIAL]],'[4]PETZ E ZEEDOG'!$B$2:$R$1103,8,0),"")</f>
        <v/>
      </c>
      <c r="H888" t="str">
        <f>IFERROR(VLOOKUP(Filiais_Petz4[[#This Row],[FILIAL]],'[4]PETZ E ZEEDOG'!$B:$J,9,0),"")</f>
        <v/>
      </c>
      <c r="I888" t="str">
        <f>IFERROR(VLOOKUP(Filiais_Petz4[[#This Row],[FILIAL]],'[4]PETZ E ZEEDOG'!$B:$K,10,0),"")</f>
        <v/>
      </c>
      <c r="J888">
        <f>IFERROR(VLOOKUP(Filiais_Petz4[[#This Row],[FILIAL]],'[4]PETZ E ZEEDOG'!$B$2:$R$1103,11,0),"")</f>
        <v>0</v>
      </c>
      <c r="K888" s="89" t="str">
        <f>IFERROR(VLOOKUP(Filiais_Petz4[[#This Row],[FILIAL]],'[4]PETZ E ZEEDOG'!$B:$M,12,0),"")</f>
        <v/>
      </c>
      <c r="L888" t="str">
        <f>IFERROR(VLOOKUP(Filiais_Petz4[[#This Row],[FILIAL]],'[4]PETZ E ZEEDOG'!$B:$N,13,0),"")</f>
        <v/>
      </c>
      <c r="M888" t="str">
        <f>IFERROR(VLOOKUP(Filiais_Petz4[[#This Row],[FILIAL]],'[4]PETZ E ZEEDOG'!$B:$O,14,0),"")</f>
        <v/>
      </c>
      <c r="N888" t="str">
        <f>IFERROR(VLOOKUP(Filiais_Petz4[[#This Row],[FILIAL]],'[4]PETZ E ZEEDOG'!$B:$P,15,0),"")</f>
        <v>N</v>
      </c>
      <c r="O888" t="str">
        <f>IFERROR(VLOOKUP(Filiais_Petz4[[#This Row],[FILIAL]],'[4]PETZ E ZEEDOG'!$B:$Q,16,0),"")</f>
        <v/>
      </c>
      <c r="P888" t="str">
        <f>IFERROR(VLOOKUP(Filiais_Petz4[[#This Row],[FILIAL]],'[4]PETZ E ZEEDOG'!$B:$R,17,0),"")</f>
        <v/>
      </c>
      <c r="Q888" t="str">
        <f>IFERROR(VLOOKUP(Filiais_Petz4[[#This Row],[FILIAL]],'[4]PETZ E ZEEDOG'!$B:$C,2,0),"")</f>
        <v/>
      </c>
    </row>
    <row r="889" spans="1:17" ht="14.45" hidden="1" customHeight="1" x14ac:dyDescent="0.25">
      <c r="A889" t="s">
        <v>942</v>
      </c>
      <c r="B889" t="str">
        <f>IFERROR(VLOOKUP(Filiais_Petz4[[#This Row],[FILIAL]],'[4]PETZ E ZEEDOG'!$B:$D,3,0),"")</f>
        <v/>
      </c>
      <c r="C889" t="str">
        <f>IFERROR(VLOOKUP(Filiais_Petz4[[#This Row],[FILIAL]],'[4]PETZ E ZEEDOG'!$B:$E,4,0),"")</f>
        <v/>
      </c>
      <c r="D889" t="str">
        <f>IFERROR(VLOOKUP(Filiais_Petz4[[#This Row],[FILIAL]],'[4]PETZ E ZEEDOG'!$B:$F,5,0),"")</f>
        <v/>
      </c>
      <c r="E889" t="str">
        <f>IFERROR(VLOOKUP(Filiais_Petz4[[#This Row],[FILIAL]],'[4]PETZ E ZEEDOG'!$B:$G,6,0),"")</f>
        <v/>
      </c>
      <c r="F889" s="1">
        <f>IFERROR(VLOOKUP(Filiais_Petz4[[#This Row],[FILIAL]],'[4]PETZ E ZEEDOG'!$B:$H,7,0),"")</f>
        <v>0</v>
      </c>
      <c r="G889" t="str">
        <f>IFERROR(VLOOKUP(Filiais_Petz4[[#This Row],[FILIAL]],'[4]PETZ E ZEEDOG'!$B$2:$R$1103,8,0),"")</f>
        <v/>
      </c>
      <c r="H889" t="str">
        <f>IFERROR(VLOOKUP(Filiais_Petz4[[#This Row],[FILIAL]],'[4]PETZ E ZEEDOG'!$B:$J,9,0),"")</f>
        <v/>
      </c>
      <c r="I889" t="str">
        <f>IFERROR(VLOOKUP(Filiais_Petz4[[#This Row],[FILIAL]],'[4]PETZ E ZEEDOG'!$B:$K,10,0),"")</f>
        <v/>
      </c>
      <c r="J889">
        <f>IFERROR(VLOOKUP(Filiais_Petz4[[#This Row],[FILIAL]],'[4]PETZ E ZEEDOG'!$B$2:$R$1103,11,0),"")</f>
        <v>0</v>
      </c>
      <c r="K889" s="89" t="str">
        <f>IFERROR(VLOOKUP(Filiais_Petz4[[#This Row],[FILIAL]],'[4]PETZ E ZEEDOG'!$B:$M,12,0),"")</f>
        <v/>
      </c>
      <c r="L889" t="str">
        <f>IFERROR(VLOOKUP(Filiais_Petz4[[#This Row],[FILIAL]],'[4]PETZ E ZEEDOG'!$B:$N,13,0),"")</f>
        <v/>
      </c>
      <c r="M889" t="str">
        <f>IFERROR(VLOOKUP(Filiais_Petz4[[#This Row],[FILIAL]],'[4]PETZ E ZEEDOG'!$B:$O,14,0),"")</f>
        <v/>
      </c>
      <c r="N889" t="str">
        <f>IFERROR(VLOOKUP(Filiais_Petz4[[#This Row],[FILIAL]],'[4]PETZ E ZEEDOG'!$B:$P,15,0),"")</f>
        <v>N</v>
      </c>
      <c r="O889" t="str">
        <f>IFERROR(VLOOKUP(Filiais_Petz4[[#This Row],[FILIAL]],'[4]PETZ E ZEEDOG'!$B:$Q,16,0),"")</f>
        <v/>
      </c>
      <c r="P889" t="str">
        <f>IFERROR(VLOOKUP(Filiais_Petz4[[#This Row],[FILIAL]],'[4]PETZ E ZEEDOG'!$B:$R,17,0),"")</f>
        <v/>
      </c>
      <c r="Q889" t="str">
        <f>IFERROR(VLOOKUP(Filiais_Petz4[[#This Row],[FILIAL]],'[4]PETZ E ZEEDOG'!$B:$C,2,0),"")</f>
        <v/>
      </c>
    </row>
    <row r="890" spans="1:17" ht="14.45" hidden="1" customHeight="1" x14ac:dyDescent="0.25">
      <c r="A890" t="s">
        <v>943</v>
      </c>
      <c r="B890" t="str">
        <f>IFERROR(VLOOKUP(Filiais_Petz4[[#This Row],[FILIAL]],'[4]PETZ E ZEEDOG'!$B:$D,3,0),"")</f>
        <v/>
      </c>
      <c r="C890" t="str">
        <f>IFERROR(VLOOKUP(Filiais_Petz4[[#This Row],[FILIAL]],'[4]PETZ E ZEEDOG'!$B:$E,4,0),"")</f>
        <v/>
      </c>
      <c r="D890" t="str">
        <f>IFERROR(VLOOKUP(Filiais_Petz4[[#This Row],[FILIAL]],'[4]PETZ E ZEEDOG'!$B:$F,5,0),"")</f>
        <v/>
      </c>
      <c r="E890" t="str">
        <f>IFERROR(VLOOKUP(Filiais_Petz4[[#This Row],[FILIAL]],'[4]PETZ E ZEEDOG'!$B:$G,6,0),"")</f>
        <v/>
      </c>
      <c r="F890" s="1">
        <f>IFERROR(VLOOKUP(Filiais_Petz4[[#This Row],[FILIAL]],'[4]PETZ E ZEEDOG'!$B:$H,7,0),"")</f>
        <v>0</v>
      </c>
      <c r="G890" t="str">
        <f>IFERROR(VLOOKUP(Filiais_Petz4[[#This Row],[FILIAL]],'[4]PETZ E ZEEDOG'!$B$2:$R$1103,8,0),"")</f>
        <v/>
      </c>
      <c r="H890" t="str">
        <f>IFERROR(VLOOKUP(Filiais_Petz4[[#This Row],[FILIAL]],'[4]PETZ E ZEEDOG'!$B:$J,9,0),"")</f>
        <v/>
      </c>
      <c r="I890" t="str">
        <f>IFERROR(VLOOKUP(Filiais_Petz4[[#This Row],[FILIAL]],'[4]PETZ E ZEEDOG'!$B:$K,10,0),"")</f>
        <v/>
      </c>
      <c r="J890">
        <f>IFERROR(VLOOKUP(Filiais_Petz4[[#This Row],[FILIAL]],'[4]PETZ E ZEEDOG'!$B$2:$R$1103,11,0),"")</f>
        <v>0</v>
      </c>
      <c r="K890" s="89" t="str">
        <f>IFERROR(VLOOKUP(Filiais_Petz4[[#This Row],[FILIAL]],'[4]PETZ E ZEEDOG'!$B:$M,12,0),"")</f>
        <v/>
      </c>
      <c r="L890" t="str">
        <f>IFERROR(VLOOKUP(Filiais_Petz4[[#This Row],[FILIAL]],'[4]PETZ E ZEEDOG'!$B:$N,13,0),"")</f>
        <v/>
      </c>
      <c r="M890" t="str">
        <f>IFERROR(VLOOKUP(Filiais_Petz4[[#This Row],[FILIAL]],'[4]PETZ E ZEEDOG'!$B:$O,14,0),"")</f>
        <v/>
      </c>
      <c r="N890" t="str">
        <f>IFERROR(VLOOKUP(Filiais_Petz4[[#This Row],[FILIAL]],'[4]PETZ E ZEEDOG'!$B:$P,15,0),"")</f>
        <v>N</v>
      </c>
      <c r="O890" t="str">
        <f>IFERROR(VLOOKUP(Filiais_Petz4[[#This Row],[FILIAL]],'[4]PETZ E ZEEDOG'!$B:$Q,16,0),"")</f>
        <v/>
      </c>
      <c r="P890" t="str">
        <f>IFERROR(VLOOKUP(Filiais_Petz4[[#This Row],[FILIAL]],'[4]PETZ E ZEEDOG'!$B:$R,17,0),"")</f>
        <v/>
      </c>
      <c r="Q890" t="str">
        <f>IFERROR(VLOOKUP(Filiais_Petz4[[#This Row],[FILIAL]],'[4]PETZ E ZEEDOG'!$B:$C,2,0),"")</f>
        <v/>
      </c>
    </row>
    <row r="891" spans="1:17" ht="14.45" hidden="1" customHeight="1" x14ac:dyDescent="0.25">
      <c r="A891" t="s">
        <v>944</v>
      </c>
      <c r="B891" t="str">
        <f>IFERROR(VLOOKUP(Filiais_Petz4[[#This Row],[FILIAL]],'[4]PETZ E ZEEDOG'!$B:$D,3,0),"")</f>
        <v/>
      </c>
      <c r="C891" t="str">
        <f>IFERROR(VLOOKUP(Filiais_Petz4[[#This Row],[FILIAL]],'[4]PETZ E ZEEDOG'!$B:$E,4,0),"")</f>
        <v/>
      </c>
      <c r="D891" t="str">
        <f>IFERROR(VLOOKUP(Filiais_Petz4[[#This Row],[FILIAL]],'[4]PETZ E ZEEDOG'!$B:$F,5,0),"")</f>
        <v/>
      </c>
      <c r="E891" t="str">
        <f>IFERROR(VLOOKUP(Filiais_Petz4[[#This Row],[FILIAL]],'[4]PETZ E ZEEDOG'!$B:$G,6,0),"")</f>
        <v/>
      </c>
      <c r="F891" s="1">
        <f>IFERROR(VLOOKUP(Filiais_Petz4[[#This Row],[FILIAL]],'[4]PETZ E ZEEDOG'!$B:$H,7,0),"")</f>
        <v>0</v>
      </c>
      <c r="G891" t="str">
        <f>IFERROR(VLOOKUP(Filiais_Petz4[[#This Row],[FILIAL]],'[4]PETZ E ZEEDOG'!$B$2:$R$1103,8,0),"")</f>
        <v/>
      </c>
      <c r="H891" t="str">
        <f>IFERROR(VLOOKUP(Filiais_Petz4[[#This Row],[FILIAL]],'[4]PETZ E ZEEDOG'!$B:$J,9,0),"")</f>
        <v/>
      </c>
      <c r="I891" t="str">
        <f>IFERROR(VLOOKUP(Filiais_Petz4[[#This Row],[FILIAL]],'[4]PETZ E ZEEDOG'!$B:$K,10,0),"")</f>
        <v/>
      </c>
      <c r="J891">
        <f>IFERROR(VLOOKUP(Filiais_Petz4[[#This Row],[FILIAL]],'[4]PETZ E ZEEDOG'!$B$2:$R$1103,11,0),"")</f>
        <v>0</v>
      </c>
      <c r="K891" s="89" t="str">
        <f>IFERROR(VLOOKUP(Filiais_Petz4[[#This Row],[FILIAL]],'[4]PETZ E ZEEDOG'!$B:$M,12,0),"")</f>
        <v/>
      </c>
      <c r="L891" t="str">
        <f>IFERROR(VLOOKUP(Filiais_Petz4[[#This Row],[FILIAL]],'[4]PETZ E ZEEDOG'!$B:$N,13,0),"")</f>
        <v/>
      </c>
      <c r="M891" t="str">
        <f>IFERROR(VLOOKUP(Filiais_Petz4[[#This Row],[FILIAL]],'[4]PETZ E ZEEDOG'!$B:$O,14,0),"")</f>
        <v/>
      </c>
      <c r="N891" t="str">
        <f>IFERROR(VLOOKUP(Filiais_Petz4[[#This Row],[FILIAL]],'[4]PETZ E ZEEDOG'!$B:$P,15,0),"")</f>
        <v>N</v>
      </c>
      <c r="O891" t="str">
        <f>IFERROR(VLOOKUP(Filiais_Petz4[[#This Row],[FILIAL]],'[4]PETZ E ZEEDOG'!$B:$Q,16,0),"")</f>
        <v/>
      </c>
      <c r="P891" t="str">
        <f>IFERROR(VLOOKUP(Filiais_Petz4[[#This Row],[FILIAL]],'[4]PETZ E ZEEDOG'!$B:$R,17,0),"")</f>
        <v/>
      </c>
      <c r="Q891" t="str">
        <f>IFERROR(VLOOKUP(Filiais_Petz4[[#This Row],[FILIAL]],'[4]PETZ E ZEEDOG'!$B:$C,2,0),"")</f>
        <v/>
      </c>
    </row>
    <row r="892" spans="1:17" ht="14.45" hidden="1" customHeight="1" x14ac:dyDescent="0.25">
      <c r="A892" t="s">
        <v>945</v>
      </c>
      <c r="B892" t="str">
        <f>IFERROR(VLOOKUP(Filiais_Petz4[[#This Row],[FILIAL]],'[4]PETZ E ZEEDOG'!$B:$D,3,0),"")</f>
        <v/>
      </c>
      <c r="C892" t="str">
        <f>IFERROR(VLOOKUP(Filiais_Petz4[[#This Row],[FILIAL]],'[4]PETZ E ZEEDOG'!$B:$E,4,0),"")</f>
        <v/>
      </c>
      <c r="D892" t="str">
        <f>IFERROR(VLOOKUP(Filiais_Petz4[[#This Row],[FILIAL]],'[4]PETZ E ZEEDOG'!$B:$F,5,0),"")</f>
        <v/>
      </c>
      <c r="E892" t="str">
        <f>IFERROR(VLOOKUP(Filiais_Petz4[[#This Row],[FILIAL]],'[4]PETZ E ZEEDOG'!$B:$G,6,0),"")</f>
        <v/>
      </c>
      <c r="F892" s="1">
        <f>IFERROR(VLOOKUP(Filiais_Petz4[[#This Row],[FILIAL]],'[4]PETZ E ZEEDOG'!$B:$H,7,0),"")</f>
        <v>0</v>
      </c>
      <c r="G892" t="str">
        <f>IFERROR(VLOOKUP(Filiais_Petz4[[#This Row],[FILIAL]],'[4]PETZ E ZEEDOG'!$B$2:$R$1103,8,0),"")</f>
        <v/>
      </c>
      <c r="H892" t="str">
        <f>IFERROR(VLOOKUP(Filiais_Petz4[[#This Row],[FILIAL]],'[4]PETZ E ZEEDOG'!$B:$J,9,0),"")</f>
        <v/>
      </c>
      <c r="I892" t="str">
        <f>IFERROR(VLOOKUP(Filiais_Petz4[[#This Row],[FILIAL]],'[4]PETZ E ZEEDOG'!$B:$K,10,0),"")</f>
        <v/>
      </c>
      <c r="J892">
        <f>IFERROR(VLOOKUP(Filiais_Petz4[[#This Row],[FILIAL]],'[4]PETZ E ZEEDOG'!$B$2:$R$1103,11,0),"")</f>
        <v>0</v>
      </c>
      <c r="K892" s="89" t="str">
        <f>IFERROR(VLOOKUP(Filiais_Petz4[[#This Row],[FILIAL]],'[4]PETZ E ZEEDOG'!$B:$M,12,0),"")</f>
        <v/>
      </c>
      <c r="L892" t="str">
        <f>IFERROR(VLOOKUP(Filiais_Petz4[[#This Row],[FILIAL]],'[4]PETZ E ZEEDOG'!$B:$N,13,0),"")</f>
        <v/>
      </c>
      <c r="M892" t="str">
        <f>IFERROR(VLOOKUP(Filiais_Petz4[[#This Row],[FILIAL]],'[4]PETZ E ZEEDOG'!$B:$O,14,0),"")</f>
        <v/>
      </c>
      <c r="N892" t="str">
        <f>IFERROR(VLOOKUP(Filiais_Petz4[[#This Row],[FILIAL]],'[4]PETZ E ZEEDOG'!$B:$P,15,0),"")</f>
        <v>N</v>
      </c>
      <c r="O892" t="str">
        <f>IFERROR(VLOOKUP(Filiais_Petz4[[#This Row],[FILIAL]],'[4]PETZ E ZEEDOG'!$B:$Q,16,0),"")</f>
        <v/>
      </c>
      <c r="P892" t="str">
        <f>IFERROR(VLOOKUP(Filiais_Petz4[[#This Row],[FILIAL]],'[4]PETZ E ZEEDOG'!$B:$R,17,0),"")</f>
        <v/>
      </c>
      <c r="Q892" t="str">
        <f>IFERROR(VLOOKUP(Filiais_Petz4[[#This Row],[FILIAL]],'[4]PETZ E ZEEDOG'!$B:$C,2,0),"")</f>
        <v/>
      </c>
    </row>
    <row r="893" spans="1:17" ht="14.45" hidden="1" customHeight="1" x14ac:dyDescent="0.25">
      <c r="A893" t="s">
        <v>946</v>
      </c>
      <c r="B893" t="str">
        <f>IFERROR(VLOOKUP(Filiais_Petz4[[#This Row],[FILIAL]],'[4]PETZ E ZEEDOG'!$B:$D,3,0),"")</f>
        <v/>
      </c>
      <c r="C893" t="str">
        <f>IFERROR(VLOOKUP(Filiais_Petz4[[#This Row],[FILIAL]],'[4]PETZ E ZEEDOG'!$B:$E,4,0),"")</f>
        <v/>
      </c>
      <c r="D893" t="str">
        <f>IFERROR(VLOOKUP(Filiais_Petz4[[#This Row],[FILIAL]],'[4]PETZ E ZEEDOG'!$B:$F,5,0),"")</f>
        <v/>
      </c>
      <c r="E893" t="str">
        <f>IFERROR(VLOOKUP(Filiais_Petz4[[#This Row],[FILIAL]],'[4]PETZ E ZEEDOG'!$B:$G,6,0),"")</f>
        <v/>
      </c>
      <c r="F893" s="1">
        <f>IFERROR(VLOOKUP(Filiais_Petz4[[#This Row],[FILIAL]],'[4]PETZ E ZEEDOG'!$B:$H,7,0),"")</f>
        <v>0</v>
      </c>
      <c r="G893" t="str">
        <f>IFERROR(VLOOKUP(Filiais_Petz4[[#This Row],[FILIAL]],'[4]PETZ E ZEEDOG'!$B$2:$R$1103,8,0),"")</f>
        <v/>
      </c>
      <c r="H893" t="str">
        <f>IFERROR(VLOOKUP(Filiais_Petz4[[#This Row],[FILIAL]],'[4]PETZ E ZEEDOG'!$B:$J,9,0),"")</f>
        <v/>
      </c>
      <c r="I893" t="str">
        <f>IFERROR(VLOOKUP(Filiais_Petz4[[#This Row],[FILIAL]],'[4]PETZ E ZEEDOG'!$B:$K,10,0),"")</f>
        <v/>
      </c>
      <c r="J893">
        <f>IFERROR(VLOOKUP(Filiais_Petz4[[#This Row],[FILIAL]],'[4]PETZ E ZEEDOG'!$B$2:$R$1103,11,0),"")</f>
        <v>0</v>
      </c>
      <c r="K893" s="89" t="str">
        <f>IFERROR(VLOOKUP(Filiais_Petz4[[#This Row],[FILIAL]],'[4]PETZ E ZEEDOG'!$B:$M,12,0),"")</f>
        <v/>
      </c>
      <c r="L893" t="str">
        <f>IFERROR(VLOOKUP(Filiais_Petz4[[#This Row],[FILIAL]],'[4]PETZ E ZEEDOG'!$B:$N,13,0),"")</f>
        <v/>
      </c>
      <c r="M893" t="str">
        <f>IFERROR(VLOOKUP(Filiais_Petz4[[#This Row],[FILIAL]],'[4]PETZ E ZEEDOG'!$B:$O,14,0),"")</f>
        <v/>
      </c>
      <c r="N893" t="str">
        <f>IFERROR(VLOOKUP(Filiais_Petz4[[#This Row],[FILIAL]],'[4]PETZ E ZEEDOG'!$B:$P,15,0),"")</f>
        <v>N</v>
      </c>
      <c r="O893" t="str">
        <f>IFERROR(VLOOKUP(Filiais_Petz4[[#This Row],[FILIAL]],'[4]PETZ E ZEEDOG'!$B:$Q,16,0),"")</f>
        <v/>
      </c>
      <c r="P893" t="str">
        <f>IFERROR(VLOOKUP(Filiais_Petz4[[#This Row],[FILIAL]],'[4]PETZ E ZEEDOG'!$B:$R,17,0),"")</f>
        <v/>
      </c>
      <c r="Q893" t="str">
        <f>IFERROR(VLOOKUP(Filiais_Petz4[[#This Row],[FILIAL]],'[4]PETZ E ZEEDOG'!$B:$C,2,0),"")</f>
        <v/>
      </c>
    </row>
    <row r="894" spans="1:17" ht="14.45" hidden="1" customHeight="1" x14ac:dyDescent="0.25">
      <c r="A894" t="s">
        <v>947</v>
      </c>
      <c r="B894" t="str">
        <f>IFERROR(VLOOKUP(Filiais_Petz4[[#This Row],[FILIAL]],'[4]PETZ E ZEEDOG'!$B:$D,3,0),"")</f>
        <v/>
      </c>
      <c r="C894" t="str">
        <f>IFERROR(VLOOKUP(Filiais_Petz4[[#This Row],[FILIAL]],'[4]PETZ E ZEEDOG'!$B:$E,4,0),"")</f>
        <v/>
      </c>
      <c r="D894" t="str">
        <f>IFERROR(VLOOKUP(Filiais_Petz4[[#This Row],[FILIAL]],'[4]PETZ E ZEEDOG'!$B:$F,5,0),"")</f>
        <v/>
      </c>
      <c r="E894" t="str">
        <f>IFERROR(VLOOKUP(Filiais_Petz4[[#This Row],[FILIAL]],'[4]PETZ E ZEEDOG'!$B:$G,6,0),"")</f>
        <v/>
      </c>
      <c r="F894" s="1">
        <f>IFERROR(VLOOKUP(Filiais_Petz4[[#This Row],[FILIAL]],'[4]PETZ E ZEEDOG'!$B:$H,7,0),"")</f>
        <v>0</v>
      </c>
      <c r="G894" t="str">
        <f>IFERROR(VLOOKUP(Filiais_Petz4[[#This Row],[FILIAL]],'[4]PETZ E ZEEDOG'!$B$2:$R$1103,8,0),"")</f>
        <v/>
      </c>
      <c r="H894" t="str">
        <f>IFERROR(VLOOKUP(Filiais_Petz4[[#This Row],[FILIAL]],'[4]PETZ E ZEEDOG'!$B:$J,9,0),"")</f>
        <v/>
      </c>
      <c r="I894" t="str">
        <f>IFERROR(VLOOKUP(Filiais_Petz4[[#This Row],[FILIAL]],'[4]PETZ E ZEEDOG'!$B:$K,10,0),"")</f>
        <v/>
      </c>
      <c r="J894">
        <f>IFERROR(VLOOKUP(Filiais_Petz4[[#This Row],[FILIAL]],'[4]PETZ E ZEEDOG'!$B$2:$R$1103,11,0),"")</f>
        <v>0</v>
      </c>
      <c r="K894" s="89" t="str">
        <f>IFERROR(VLOOKUP(Filiais_Petz4[[#This Row],[FILIAL]],'[4]PETZ E ZEEDOG'!$B:$M,12,0),"")</f>
        <v/>
      </c>
      <c r="L894" t="str">
        <f>IFERROR(VLOOKUP(Filiais_Petz4[[#This Row],[FILIAL]],'[4]PETZ E ZEEDOG'!$B:$N,13,0),"")</f>
        <v/>
      </c>
      <c r="M894" t="str">
        <f>IFERROR(VLOOKUP(Filiais_Petz4[[#This Row],[FILIAL]],'[4]PETZ E ZEEDOG'!$B:$O,14,0),"")</f>
        <v/>
      </c>
      <c r="N894" t="str">
        <f>IFERROR(VLOOKUP(Filiais_Petz4[[#This Row],[FILIAL]],'[4]PETZ E ZEEDOG'!$B:$P,15,0),"")</f>
        <v>N</v>
      </c>
      <c r="O894" t="str">
        <f>IFERROR(VLOOKUP(Filiais_Petz4[[#This Row],[FILIAL]],'[4]PETZ E ZEEDOG'!$B:$Q,16,0),"")</f>
        <v/>
      </c>
      <c r="P894" t="str">
        <f>IFERROR(VLOOKUP(Filiais_Petz4[[#This Row],[FILIAL]],'[4]PETZ E ZEEDOG'!$B:$R,17,0),"")</f>
        <v/>
      </c>
      <c r="Q894" t="str">
        <f>IFERROR(VLOOKUP(Filiais_Petz4[[#This Row],[FILIAL]],'[4]PETZ E ZEEDOG'!$B:$C,2,0),"")</f>
        <v/>
      </c>
    </row>
    <row r="895" spans="1:17" ht="14.45" hidden="1" customHeight="1" x14ac:dyDescent="0.25">
      <c r="A895" t="s">
        <v>948</v>
      </c>
      <c r="B895" t="str">
        <f>IFERROR(VLOOKUP(Filiais_Petz4[[#This Row],[FILIAL]],'[4]PETZ E ZEEDOG'!$B:$D,3,0),"")</f>
        <v/>
      </c>
      <c r="C895" t="str">
        <f>IFERROR(VLOOKUP(Filiais_Petz4[[#This Row],[FILIAL]],'[4]PETZ E ZEEDOG'!$B:$E,4,0),"")</f>
        <v/>
      </c>
      <c r="D895" t="str">
        <f>IFERROR(VLOOKUP(Filiais_Petz4[[#This Row],[FILIAL]],'[4]PETZ E ZEEDOG'!$B:$F,5,0),"")</f>
        <v/>
      </c>
      <c r="E895" t="str">
        <f>IFERROR(VLOOKUP(Filiais_Petz4[[#This Row],[FILIAL]],'[4]PETZ E ZEEDOG'!$B:$G,6,0),"")</f>
        <v/>
      </c>
      <c r="F895" s="1">
        <f>IFERROR(VLOOKUP(Filiais_Petz4[[#This Row],[FILIAL]],'[4]PETZ E ZEEDOG'!$B:$H,7,0),"")</f>
        <v>0</v>
      </c>
      <c r="G895" t="str">
        <f>IFERROR(VLOOKUP(Filiais_Petz4[[#This Row],[FILIAL]],'[4]PETZ E ZEEDOG'!$B$2:$R$1103,8,0),"")</f>
        <v/>
      </c>
      <c r="H895" t="str">
        <f>IFERROR(VLOOKUP(Filiais_Petz4[[#This Row],[FILIAL]],'[4]PETZ E ZEEDOG'!$B:$J,9,0),"")</f>
        <v/>
      </c>
      <c r="I895" t="str">
        <f>IFERROR(VLOOKUP(Filiais_Petz4[[#This Row],[FILIAL]],'[4]PETZ E ZEEDOG'!$B:$K,10,0),"")</f>
        <v/>
      </c>
      <c r="J895">
        <f>IFERROR(VLOOKUP(Filiais_Petz4[[#This Row],[FILIAL]],'[4]PETZ E ZEEDOG'!$B$2:$R$1103,11,0),"")</f>
        <v>0</v>
      </c>
      <c r="K895" s="89" t="str">
        <f>IFERROR(VLOOKUP(Filiais_Petz4[[#This Row],[FILIAL]],'[4]PETZ E ZEEDOG'!$B:$M,12,0),"")</f>
        <v/>
      </c>
      <c r="L895" t="str">
        <f>IFERROR(VLOOKUP(Filiais_Petz4[[#This Row],[FILIAL]],'[4]PETZ E ZEEDOG'!$B:$N,13,0),"")</f>
        <v/>
      </c>
      <c r="M895" t="str">
        <f>IFERROR(VLOOKUP(Filiais_Petz4[[#This Row],[FILIAL]],'[4]PETZ E ZEEDOG'!$B:$O,14,0),"")</f>
        <v/>
      </c>
      <c r="N895" t="str">
        <f>IFERROR(VLOOKUP(Filiais_Petz4[[#This Row],[FILIAL]],'[4]PETZ E ZEEDOG'!$B:$P,15,0),"")</f>
        <v>N</v>
      </c>
      <c r="O895" t="str">
        <f>IFERROR(VLOOKUP(Filiais_Petz4[[#This Row],[FILIAL]],'[4]PETZ E ZEEDOG'!$B:$Q,16,0),"")</f>
        <v/>
      </c>
      <c r="P895" t="str">
        <f>IFERROR(VLOOKUP(Filiais_Petz4[[#This Row],[FILIAL]],'[4]PETZ E ZEEDOG'!$B:$R,17,0),"")</f>
        <v/>
      </c>
      <c r="Q895" t="str">
        <f>IFERROR(VLOOKUP(Filiais_Petz4[[#This Row],[FILIAL]],'[4]PETZ E ZEEDOG'!$B:$C,2,0),"")</f>
        <v/>
      </c>
    </row>
    <row r="896" spans="1:17" ht="14.45" hidden="1" customHeight="1" x14ac:dyDescent="0.25">
      <c r="A896" t="s">
        <v>949</v>
      </c>
      <c r="B896" t="str">
        <f>IFERROR(VLOOKUP(Filiais_Petz4[[#This Row],[FILIAL]],'[4]PETZ E ZEEDOG'!$B:$D,3,0),"")</f>
        <v/>
      </c>
      <c r="C896" t="str">
        <f>IFERROR(VLOOKUP(Filiais_Petz4[[#This Row],[FILIAL]],'[4]PETZ E ZEEDOG'!$B:$E,4,0),"")</f>
        <v/>
      </c>
      <c r="D896" t="str">
        <f>IFERROR(VLOOKUP(Filiais_Petz4[[#This Row],[FILIAL]],'[4]PETZ E ZEEDOG'!$B:$F,5,0),"")</f>
        <v/>
      </c>
      <c r="E896" t="str">
        <f>IFERROR(VLOOKUP(Filiais_Petz4[[#This Row],[FILIAL]],'[4]PETZ E ZEEDOG'!$B:$G,6,0),"")</f>
        <v/>
      </c>
      <c r="F896" s="1">
        <f>IFERROR(VLOOKUP(Filiais_Petz4[[#This Row],[FILIAL]],'[4]PETZ E ZEEDOG'!$B:$H,7,0),"")</f>
        <v>0</v>
      </c>
      <c r="G896" t="str">
        <f>IFERROR(VLOOKUP(Filiais_Petz4[[#This Row],[FILIAL]],'[4]PETZ E ZEEDOG'!$B$2:$R$1103,8,0),"")</f>
        <v/>
      </c>
      <c r="H896" t="str">
        <f>IFERROR(VLOOKUP(Filiais_Petz4[[#This Row],[FILIAL]],'[4]PETZ E ZEEDOG'!$B:$J,9,0),"")</f>
        <v/>
      </c>
      <c r="I896" t="str">
        <f>IFERROR(VLOOKUP(Filiais_Petz4[[#This Row],[FILIAL]],'[4]PETZ E ZEEDOG'!$B:$K,10,0),"")</f>
        <v/>
      </c>
      <c r="J896">
        <f>IFERROR(VLOOKUP(Filiais_Petz4[[#This Row],[FILIAL]],'[4]PETZ E ZEEDOG'!$B$2:$R$1103,11,0),"")</f>
        <v>0</v>
      </c>
      <c r="K896" s="89" t="str">
        <f>IFERROR(VLOOKUP(Filiais_Petz4[[#This Row],[FILIAL]],'[4]PETZ E ZEEDOG'!$B:$M,12,0),"")</f>
        <v/>
      </c>
      <c r="L896" t="str">
        <f>IFERROR(VLOOKUP(Filiais_Petz4[[#This Row],[FILIAL]],'[4]PETZ E ZEEDOG'!$B:$N,13,0),"")</f>
        <v/>
      </c>
      <c r="M896" t="str">
        <f>IFERROR(VLOOKUP(Filiais_Petz4[[#This Row],[FILIAL]],'[4]PETZ E ZEEDOG'!$B:$O,14,0),"")</f>
        <v/>
      </c>
      <c r="N896" t="str">
        <f>IFERROR(VLOOKUP(Filiais_Petz4[[#This Row],[FILIAL]],'[4]PETZ E ZEEDOG'!$B:$P,15,0),"")</f>
        <v>N</v>
      </c>
      <c r="O896" t="str">
        <f>IFERROR(VLOOKUP(Filiais_Petz4[[#This Row],[FILIAL]],'[4]PETZ E ZEEDOG'!$B:$Q,16,0),"")</f>
        <v/>
      </c>
      <c r="P896" t="str">
        <f>IFERROR(VLOOKUP(Filiais_Petz4[[#This Row],[FILIAL]],'[4]PETZ E ZEEDOG'!$B:$R,17,0),"")</f>
        <v/>
      </c>
      <c r="Q896" t="str">
        <f>IFERROR(VLOOKUP(Filiais_Petz4[[#This Row],[FILIAL]],'[4]PETZ E ZEEDOG'!$B:$C,2,0),"")</f>
        <v/>
      </c>
    </row>
    <row r="897" spans="1:17" ht="14.45" hidden="1" customHeight="1" x14ac:dyDescent="0.25">
      <c r="A897" t="s">
        <v>950</v>
      </c>
      <c r="B897" t="str">
        <f>IFERROR(VLOOKUP(Filiais_Petz4[[#This Row],[FILIAL]],'[4]PETZ E ZEEDOG'!$B:$D,3,0),"")</f>
        <v/>
      </c>
      <c r="C897" t="str">
        <f>IFERROR(VLOOKUP(Filiais_Petz4[[#This Row],[FILIAL]],'[4]PETZ E ZEEDOG'!$B:$E,4,0),"")</f>
        <v/>
      </c>
      <c r="D897" t="str">
        <f>IFERROR(VLOOKUP(Filiais_Petz4[[#This Row],[FILIAL]],'[4]PETZ E ZEEDOG'!$B:$F,5,0),"")</f>
        <v/>
      </c>
      <c r="E897" t="str">
        <f>IFERROR(VLOOKUP(Filiais_Petz4[[#This Row],[FILIAL]],'[4]PETZ E ZEEDOG'!$B:$G,6,0),"")</f>
        <v/>
      </c>
      <c r="F897" s="1">
        <f>IFERROR(VLOOKUP(Filiais_Petz4[[#This Row],[FILIAL]],'[4]PETZ E ZEEDOG'!$B:$H,7,0),"")</f>
        <v>0</v>
      </c>
      <c r="G897" t="str">
        <f>IFERROR(VLOOKUP(Filiais_Petz4[[#This Row],[FILIAL]],'[4]PETZ E ZEEDOG'!$B$2:$R$1103,8,0),"")</f>
        <v/>
      </c>
      <c r="H897" t="str">
        <f>IFERROR(VLOOKUP(Filiais_Petz4[[#This Row],[FILIAL]],'[4]PETZ E ZEEDOG'!$B:$J,9,0),"")</f>
        <v/>
      </c>
      <c r="I897" t="str">
        <f>IFERROR(VLOOKUP(Filiais_Petz4[[#This Row],[FILIAL]],'[4]PETZ E ZEEDOG'!$B:$K,10,0),"")</f>
        <v/>
      </c>
      <c r="J897">
        <f>IFERROR(VLOOKUP(Filiais_Petz4[[#This Row],[FILIAL]],'[4]PETZ E ZEEDOG'!$B$2:$R$1103,11,0),"")</f>
        <v>0</v>
      </c>
      <c r="K897" s="89" t="str">
        <f>IFERROR(VLOOKUP(Filiais_Petz4[[#This Row],[FILIAL]],'[4]PETZ E ZEEDOG'!$B:$M,12,0),"")</f>
        <v/>
      </c>
      <c r="L897" t="str">
        <f>IFERROR(VLOOKUP(Filiais_Petz4[[#This Row],[FILIAL]],'[4]PETZ E ZEEDOG'!$B:$N,13,0),"")</f>
        <v/>
      </c>
      <c r="M897" t="str">
        <f>IFERROR(VLOOKUP(Filiais_Petz4[[#This Row],[FILIAL]],'[4]PETZ E ZEEDOG'!$B:$O,14,0),"")</f>
        <v/>
      </c>
      <c r="N897" t="str">
        <f>IFERROR(VLOOKUP(Filiais_Petz4[[#This Row],[FILIAL]],'[4]PETZ E ZEEDOG'!$B:$P,15,0),"")</f>
        <v>N</v>
      </c>
      <c r="O897" t="str">
        <f>IFERROR(VLOOKUP(Filiais_Petz4[[#This Row],[FILIAL]],'[4]PETZ E ZEEDOG'!$B:$Q,16,0),"")</f>
        <v/>
      </c>
      <c r="P897" t="str">
        <f>IFERROR(VLOOKUP(Filiais_Petz4[[#This Row],[FILIAL]],'[4]PETZ E ZEEDOG'!$B:$R,17,0),"")</f>
        <v/>
      </c>
      <c r="Q897" t="str">
        <f>IFERROR(VLOOKUP(Filiais_Petz4[[#This Row],[FILIAL]],'[4]PETZ E ZEEDOG'!$B:$C,2,0),"")</f>
        <v/>
      </c>
    </row>
    <row r="898" spans="1:17" ht="14.45" hidden="1" customHeight="1" x14ac:dyDescent="0.25">
      <c r="A898" t="s">
        <v>951</v>
      </c>
      <c r="B898" t="str">
        <f>IFERROR(VLOOKUP(Filiais_Petz4[[#This Row],[FILIAL]],'[4]PETZ E ZEEDOG'!$B:$D,3,0),"")</f>
        <v/>
      </c>
      <c r="C898" t="str">
        <f>IFERROR(VLOOKUP(Filiais_Petz4[[#This Row],[FILIAL]],'[4]PETZ E ZEEDOG'!$B:$E,4,0),"")</f>
        <v/>
      </c>
      <c r="D898" t="str">
        <f>IFERROR(VLOOKUP(Filiais_Petz4[[#This Row],[FILIAL]],'[4]PETZ E ZEEDOG'!$B:$F,5,0),"")</f>
        <v/>
      </c>
      <c r="E898" t="str">
        <f>IFERROR(VLOOKUP(Filiais_Petz4[[#This Row],[FILIAL]],'[4]PETZ E ZEEDOG'!$B:$G,6,0),"")</f>
        <v/>
      </c>
      <c r="F898" s="1">
        <f>IFERROR(VLOOKUP(Filiais_Petz4[[#This Row],[FILIAL]],'[4]PETZ E ZEEDOG'!$B:$H,7,0),"")</f>
        <v>0</v>
      </c>
      <c r="G898" t="str">
        <f>IFERROR(VLOOKUP(Filiais_Petz4[[#This Row],[FILIAL]],'[4]PETZ E ZEEDOG'!$B$2:$R$1103,8,0),"")</f>
        <v/>
      </c>
      <c r="H898" t="str">
        <f>IFERROR(VLOOKUP(Filiais_Petz4[[#This Row],[FILIAL]],'[4]PETZ E ZEEDOG'!$B:$J,9,0),"")</f>
        <v/>
      </c>
      <c r="I898" t="str">
        <f>IFERROR(VLOOKUP(Filiais_Petz4[[#This Row],[FILIAL]],'[4]PETZ E ZEEDOG'!$B:$K,10,0),"")</f>
        <v/>
      </c>
      <c r="J898">
        <f>IFERROR(VLOOKUP(Filiais_Petz4[[#This Row],[FILIAL]],'[4]PETZ E ZEEDOG'!$B$2:$R$1103,11,0),"")</f>
        <v>0</v>
      </c>
      <c r="K898" s="89" t="str">
        <f>IFERROR(VLOOKUP(Filiais_Petz4[[#This Row],[FILIAL]],'[4]PETZ E ZEEDOG'!$B:$M,12,0),"")</f>
        <v/>
      </c>
      <c r="L898" t="str">
        <f>IFERROR(VLOOKUP(Filiais_Petz4[[#This Row],[FILIAL]],'[4]PETZ E ZEEDOG'!$B:$N,13,0),"")</f>
        <v/>
      </c>
      <c r="M898" t="str">
        <f>IFERROR(VLOOKUP(Filiais_Petz4[[#This Row],[FILIAL]],'[4]PETZ E ZEEDOG'!$B:$O,14,0),"")</f>
        <v/>
      </c>
      <c r="N898" t="str">
        <f>IFERROR(VLOOKUP(Filiais_Petz4[[#This Row],[FILIAL]],'[4]PETZ E ZEEDOG'!$B:$P,15,0),"")</f>
        <v>N</v>
      </c>
      <c r="O898" t="str">
        <f>IFERROR(VLOOKUP(Filiais_Petz4[[#This Row],[FILIAL]],'[4]PETZ E ZEEDOG'!$B:$Q,16,0),"")</f>
        <v/>
      </c>
      <c r="P898" t="str">
        <f>IFERROR(VLOOKUP(Filiais_Petz4[[#This Row],[FILIAL]],'[4]PETZ E ZEEDOG'!$B:$R,17,0),"")</f>
        <v/>
      </c>
      <c r="Q898" t="str">
        <f>IFERROR(VLOOKUP(Filiais_Petz4[[#This Row],[FILIAL]],'[4]PETZ E ZEEDOG'!$B:$C,2,0),"")</f>
        <v/>
      </c>
    </row>
    <row r="899" spans="1:17" ht="14.45" hidden="1" customHeight="1" x14ac:dyDescent="0.25">
      <c r="A899" t="s">
        <v>952</v>
      </c>
      <c r="B899" t="str">
        <f>IFERROR(VLOOKUP(Filiais_Petz4[[#This Row],[FILIAL]],'[4]PETZ E ZEEDOG'!$B:$D,3,0),"")</f>
        <v/>
      </c>
      <c r="C899" t="str">
        <f>IFERROR(VLOOKUP(Filiais_Petz4[[#This Row],[FILIAL]],'[4]PETZ E ZEEDOG'!$B:$E,4,0),"")</f>
        <v/>
      </c>
      <c r="D899" t="str">
        <f>IFERROR(VLOOKUP(Filiais_Petz4[[#This Row],[FILIAL]],'[4]PETZ E ZEEDOG'!$B:$F,5,0),"")</f>
        <v/>
      </c>
      <c r="E899" t="str">
        <f>IFERROR(VLOOKUP(Filiais_Petz4[[#This Row],[FILIAL]],'[4]PETZ E ZEEDOG'!$B:$G,6,0),"")</f>
        <v/>
      </c>
      <c r="F899" s="1">
        <f>IFERROR(VLOOKUP(Filiais_Petz4[[#This Row],[FILIAL]],'[4]PETZ E ZEEDOG'!$B:$H,7,0),"")</f>
        <v>0</v>
      </c>
      <c r="G899" t="str">
        <f>IFERROR(VLOOKUP(Filiais_Petz4[[#This Row],[FILIAL]],'[4]PETZ E ZEEDOG'!$B$2:$R$1103,8,0),"")</f>
        <v/>
      </c>
      <c r="H899" t="str">
        <f>IFERROR(VLOOKUP(Filiais_Petz4[[#This Row],[FILIAL]],'[4]PETZ E ZEEDOG'!$B:$J,9,0),"")</f>
        <v/>
      </c>
      <c r="I899" t="str">
        <f>IFERROR(VLOOKUP(Filiais_Petz4[[#This Row],[FILIAL]],'[4]PETZ E ZEEDOG'!$B:$K,10,0),"")</f>
        <v/>
      </c>
      <c r="J899">
        <f>IFERROR(VLOOKUP(Filiais_Petz4[[#This Row],[FILIAL]],'[4]PETZ E ZEEDOG'!$B$2:$R$1103,11,0),"")</f>
        <v>0</v>
      </c>
      <c r="K899" s="89" t="str">
        <f>IFERROR(VLOOKUP(Filiais_Petz4[[#This Row],[FILIAL]],'[4]PETZ E ZEEDOG'!$B:$M,12,0),"")</f>
        <v/>
      </c>
      <c r="L899" t="str">
        <f>IFERROR(VLOOKUP(Filiais_Petz4[[#This Row],[FILIAL]],'[4]PETZ E ZEEDOG'!$B:$N,13,0),"")</f>
        <v/>
      </c>
      <c r="M899" t="str">
        <f>IFERROR(VLOOKUP(Filiais_Petz4[[#This Row],[FILIAL]],'[4]PETZ E ZEEDOG'!$B:$O,14,0),"")</f>
        <v/>
      </c>
      <c r="N899" t="str">
        <f>IFERROR(VLOOKUP(Filiais_Petz4[[#This Row],[FILIAL]],'[4]PETZ E ZEEDOG'!$B:$P,15,0),"")</f>
        <v>N</v>
      </c>
      <c r="O899" t="str">
        <f>IFERROR(VLOOKUP(Filiais_Petz4[[#This Row],[FILIAL]],'[4]PETZ E ZEEDOG'!$B:$Q,16,0),"")</f>
        <v/>
      </c>
      <c r="P899" t="str">
        <f>IFERROR(VLOOKUP(Filiais_Petz4[[#This Row],[FILIAL]],'[4]PETZ E ZEEDOG'!$B:$R,17,0),"")</f>
        <v/>
      </c>
      <c r="Q899" t="str">
        <f>IFERROR(VLOOKUP(Filiais_Petz4[[#This Row],[FILIAL]],'[4]PETZ E ZEEDOG'!$B:$C,2,0),"")</f>
        <v/>
      </c>
    </row>
    <row r="900" spans="1:17" ht="14.45" hidden="1" customHeight="1" x14ac:dyDescent="0.25">
      <c r="A900" t="s">
        <v>953</v>
      </c>
      <c r="B900" t="str">
        <f>IFERROR(VLOOKUP(Filiais_Petz4[[#This Row],[FILIAL]],'[4]PETZ E ZEEDOG'!$B:$D,3,0),"")</f>
        <v/>
      </c>
      <c r="C900" t="str">
        <f>IFERROR(VLOOKUP(Filiais_Petz4[[#This Row],[FILIAL]],'[4]PETZ E ZEEDOG'!$B:$E,4,0),"")</f>
        <v/>
      </c>
      <c r="D900" t="str">
        <f>IFERROR(VLOOKUP(Filiais_Petz4[[#This Row],[FILIAL]],'[4]PETZ E ZEEDOG'!$B:$F,5,0),"")</f>
        <v/>
      </c>
      <c r="E900" t="str">
        <f>IFERROR(VLOOKUP(Filiais_Petz4[[#This Row],[FILIAL]],'[4]PETZ E ZEEDOG'!$B:$G,6,0),"")</f>
        <v/>
      </c>
      <c r="F900" s="1">
        <f>IFERROR(VLOOKUP(Filiais_Petz4[[#This Row],[FILIAL]],'[4]PETZ E ZEEDOG'!$B:$H,7,0),"")</f>
        <v>0</v>
      </c>
      <c r="G900" t="str">
        <f>IFERROR(VLOOKUP(Filiais_Petz4[[#This Row],[FILIAL]],'[4]PETZ E ZEEDOG'!$B$2:$R$1103,8,0),"")</f>
        <v/>
      </c>
      <c r="H900" t="str">
        <f>IFERROR(VLOOKUP(Filiais_Petz4[[#This Row],[FILIAL]],'[4]PETZ E ZEEDOG'!$B:$J,9,0),"")</f>
        <v/>
      </c>
      <c r="I900" t="str">
        <f>IFERROR(VLOOKUP(Filiais_Petz4[[#This Row],[FILIAL]],'[4]PETZ E ZEEDOG'!$B:$K,10,0),"")</f>
        <v/>
      </c>
      <c r="J900">
        <f>IFERROR(VLOOKUP(Filiais_Petz4[[#This Row],[FILIAL]],'[4]PETZ E ZEEDOG'!$B$2:$R$1103,11,0),"")</f>
        <v>0</v>
      </c>
      <c r="K900" s="89" t="str">
        <f>IFERROR(VLOOKUP(Filiais_Petz4[[#This Row],[FILIAL]],'[4]PETZ E ZEEDOG'!$B:$M,12,0),"")</f>
        <v/>
      </c>
      <c r="L900" t="str">
        <f>IFERROR(VLOOKUP(Filiais_Petz4[[#This Row],[FILIAL]],'[4]PETZ E ZEEDOG'!$B:$N,13,0),"")</f>
        <v/>
      </c>
      <c r="M900" t="str">
        <f>IFERROR(VLOOKUP(Filiais_Petz4[[#This Row],[FILIAL]],'[4]PETZ E ZEEDOG'!$B:$O,14,0),"")</f>
        <v/>
      </c>
      <c r="N900" t="str">
        <f>IFERROR(VLOOKUP(Filiais_Petz4[[#This Row],[FILIAL]],'[4]PETZ E ZEEDOG'!$B:$P,15,0),"")</f>
        <v>N</v>
      </c>
      <c r="O900" t="str">
        <f>IFERROR(VLOOKUP(Filiais_Petz4[[#This Row],[FILIAL]],'[4]PETZ E ZEEDOG'!$B:$Q,16,0),"")</f>
        <v/>
      </c>
      <c r="P900" t="str">
        <f>IFERROR(VLOOKUP(Filiais_Petz4[[#This Row],[FILIAL]],'[4]PETZ E ZEEDOG'!$B:$R,17,0),"")</f>
        <v/>
      </c>
      <c r="Q900" t="str">
        <f>IFERROR(VLOOKUP(Filiais_Petz4[[#This Row],[FILIAL]],'[4]PETZ E ZEEDOG'!$B:$C,2,0),"")</f>
        <v/>
      </c>
    </row>
    <row r="901" spans="1:17" ht="14.45" hidden="1" customHeight="1" x14ac:dyDescent="0.25">
      <c r="A901" t="s">
        <v>954</v>
      </c>
      <c r="B901" t="str">
        <f>IFERROR(VLOOKUP(Filiais_Petz4[[#This Row],[FILIAL]],'[4]PETZ E ZEEDOG'!$B:$D,3,0),"")</f>
        <v/>
      </c>
      <c r="C901" t="str">
        <f>IFERROR(VLOOKUP(Filiais_Petz4[[#This Row],[FILIAL]],'[4]PETZ E ZEEDOG'!$B:$E,4,0),"")</f>
        <v/>
      </c>
      <c r="D901" t="str">
        <f>IFERROR(VLOOKUP(Filiais_Petz4[[#This Row],[FILIAL]],'[4]PETZ E ZEEDOG'!$B:$F,5,0),"")</f>
        <v/>
      </c>
      <c r="E901" t="str">
        <f>IFERROR(VLOOKUP(Filiais_Petz4[[#This Row],[FILIAL]],'[4]PETZ E ZEEDOG'!$B:$G,6,0),"")</f>
        <v/>
      </c>
      <c r="F901" s="1">
        <f>IFERROR(VLOOKUP(Filiais_Petz4[[#This Row],[FILIAL]],'[4]PETZ E ZEEDOG'!$B:$H,7,0),"")</f>
        <v>0</v>
      </c>
      <c r="G901" t="str">
        <f>IFERROR(VLOOKUP(Filiais_Petz4[[#This Row],[FILIAL]],'[4]PETZ E ZEEDOG'!$B$2:$R$1103,8,0),"")</f>
        <v/>
      </c>
      <c r="H901" t="str">
        <f>IFERROR(VLOOKUP(Filiais_Petz4[[#This Row],[FILIAL]],'[4]PETZ E ZEEDOG'!$B:$J,9,0),"")</f>
        <v/>
      </c>
      <c r="I901" t="str">
        <f>IFERROR(VLOOKUP(Filiais_Petz4[[#This Row],[FILIAL]],'[4]PETZ E ZEEDOG'!$B:$K,10,0),"")</f>
        <v/>
      </c>
      <c r="J901">
        <f>IFERROR(VLOOKUP(Filiais_Petz4[[#This Row],[FILIAL]],'[4]PETZ E ZEEDOG'!$B$2:$R$1103,11,0),"")</f>
        <v>0</v>
      </c>
      <c r="K901" s="89" t="str">
        <f>IFERROR(VLOOKUP(Filiais_Petz4[[#This Row],[FILIAL]],'[4]PETZ E ZEEDOG'!$B:$M,12,0),"")</f>
        <v/>
      </c>
      <c r="L901" t="str">
        <f>IFERROR(VLOOKUP(Filiais_Petz4[[#This Row],[FILIAL]],'[4]PETZ E ZEEDOG'!$B:$N,13,0),"")</f>
        <v/>
      </c>
      <c r="M901" t="str">
        <f>IFERROR(VLOOKUP(Filiais_Petz4[[#This Row],[FILIAL]],'[4]PETZ E ZEEDOG'!$B:$O,14,0),"")</f>
        <v/>
      </c>
      <c r="N901" t="str">
        <f>IFERROR(VLOOKUP(Filiais_Petz4[[#This Row],[FILIAL]],'[4]PETZ E ZEEDOG'!$B:$P,15,0),"")</f>
        <v>N</v>
      </c>
      <c r="O901" t="str">
        <f>IFERROR(VLOOKUP(Filiais_Petz4[[#This Row],[FILIAL]],'[4]PETZ E ZEEDOG'!$B:$Q,16,0),"")</f>
        <v/>
      </c>
      <c r="P901" t="str">
        <f>IFERROR(VLOOKUP(Filiais_Petz4[[#This Row],[FILIAL]],'[4]PETZ E ZEEDOG'!$B:$R,17,0),"")</f>
        <v/>
      </c>
      <c r="Q901" t="str">
        <f>IFERROR(VLOOKUP(Filiais_Petz4[[#This Row],[FILIAL]],'[4]PETZ E ZEEDOG'!$B:$C,2,0),"")</f>
        <v/>
      </c>
    </row>
    <row r="902" spans="1:17" ht="14.45" hidden="1" customHeight="1" x14ac:dyDescent="0.25">
      <c r="A902" t="s">
        <v>955</v>
      </c>
      <c r="B902" t="str">
        <f>IFERROR(VLOOKUP(Filiais_Petz4[[#This Row],[FILIAL]],'[4]PETZ E ZEEDOG'!$B:$D,3,0),"")</f>
        <v/>
      </c>
      <c r="C902" t="str">
        <f>IFERROR(VLOOKUP(Filiais_Petz4[[#This Row],[FILIAL]],'[4]PETZ E ZEEDOG'!$B:$E,4,0),"")</f>
        <v/>
      </c>
      <c r="D902" t="str">
        <f>IFERROR(VLOOKUP(Filiais_Petz4[[#This Row],[FILIAL]],'[4]PETZ E ZEEDOG'!$B:$F,5,0),"")</f>
        <v/>
      </c>
      <c r="E902" t="str">
        <f>IFERROR(VLOOKUP(Filiais_Petz4[[#This Row],[FILIAL]],'[4]PETZ E ZEEDOG'!$B:$G,6,0),"")</f>
        <v/>
      </c>
      <c r="F902" s="1">
        <f>IFERROR(VLOOKUP(Filiais_Petz4[[#This Row],[FILIAL]],'[4]PETZ E ZEEDOG'!$B:$H,7,0),"")</f>
        <v>0</v>
      </c>
      <c r="G902" t="str">
        <f>IFERROR(VLOOKUP(Filiais_Petz4[[#This Row],[FILIAL]],'[4]PETZ E ZEEDOG'!$B$2:$R$1103,8,0),"")</f>
        <v/>
      </c>
      <c r="H902" t="str">
        <f>IFERROR(VLOOKUP(Filiais_Petz4[[#This Row],[FILIAL]],'[4]PETZ E ZEEDOG'!$B:$J,9,0),"")</f>
        <v/>
      </c>
      <c r="I902" t="str">
        <f>IFERROR(VLOOKUP(Filiais_Petz4[[#This Row],[FILIAL]],'[4]PETZ E ZEEDOG'!$B:$K,10,0),"")</f>
        <v/>
      </c>
      <c r="J902">
        <f>IFERROR(VLOOKUP(Filiais_Petz4[[#This Row],[FILIAL]],'[4]PETZ E ZEEDOG'!$B$2:$R$1103,11,0),"")</f>
        <v>0</v>
      </c>
      <c r="K902" s="89" t="str">
        <f>IFERROR(VLOOKUP(Filiais_Petz4[[#This Row],[FILIAL]],'[4]PETZ E ZEEDOG'!$B:$M,12,0),"")</f>
        <v/>
      </c>
      <c r="L902" t="str">
        <f>IFERROR(VLOOKUP(Filiais_Petz4[[#This Row],[FILIAL]],'[4]PETZ E ZEEDOG'!$B:$N,13,0),"")</f>
        <v/>
      </c>
      <c r="M902" t="str">
        <f>IFERROR(VLOOKUP(Filiais_Petz4[[#This Row],[FILIAL]],'[4]PETZ E ZEEDOG'!$B:$O,14,0),"")</f>
        <v/>
      </c>
      <c r="N902" t="str">
        <f>IFERROR(VLOOKUP(Filiais_Petz4[[#This Row],[FILIAL]],'[4]PETZ E ZEEDOG'!$B:$P,15,0),"")</f>
        <v>N</v>
      </c>
      <c r="O902" t="str">
        <f>IFERROR(VLOOKUP(Filiais_Petz4[[#This Row],[FILIAL]],'[4]PETZ E ZEEDOG'!$B:$Q,16,0),"")</f>
        <v/>
      </c>
      <c r="P902" t="str">
        <f>IFERROR(VLOOKUP(Filiais_Petz4[[#This Row],[FILIAL]],'[4]PETZ E ZEEDOG'!$B:$R,17,0),"")</f>
        <v/>
      </c>
      <c r="Q902" t="str">
        <f>IFERROR(VLOOKUP(Filiais_Petz4[[#This Row],[FILIAL]],'[4]PETZ E ZEEDOG'!$B:$C,2,0),"")</f>
        <v/>
      </c>
    </row>
    <row r="903" spans="1:17" ht="14.45" hidden="1" customHeight="1" x14ac:dyDescent="0.25">
      <c r="A903" t="s">
        <v>956</v>
      </c>
      <c r="B903" t="str">
        <f>IFERROR(VLOOKUP(Filiais_Petz4[[#This Row],[FILIAL]],'[4]PETZ E ZEEDOG'!$B:$D,3,0),"")</f>
        <v/>
      </c>
      <c r="C903" t="str">
        <f>IFERROR(VLOOKUP(Filiais_Petz4[[#This Row],[FILIAL]],'[4]PETZ E ZEEDOG'!$B:$E,4,0),"")</f>
        <v/>
      </c>
      <c r="D903" t="str">
        <f>IFERROR(VLOOKUP(Filiais_Petz4[[#This Row],[FILIAL]],'[4]PETZ E ZEEDOG'!$B:$F,5,0),"")</f>
        <v/>
      </c>
      <c r="E903" t="str">
        <f>IFERROR(VLOOKUP(Filiais_Petz4[[#This Row],[FILIAL]],'[4]PETZ E ZEEDOG'!$B:$G,6,0),"")</f>
        <v/>
      </c>
      <c r="F903" s="1">
        <f>IFERROR(VLOOKUP(Filiais_Petz4[[#This Row],[FILIAL]],'[4]PETZ E ZEEDOG'!$B:$H,7,0),"")</f>
        <v>0</v>
      </c>
      <c r="G903" t="str">
        <f>IFERROR(VLOOKUP(Filiais_Petz4[[#This Row],[FILIAL]],'[4]PETZ E ZEEDOG'!$B$2:$R$1103,8,0),"")</f>
        <v/>
      </c>
      <c r="H903" t="str">
        <f>IFERROR(VLOOKUP(Filiais_Petz4[[#This Row],[FILIAL]],'[4]PETZ E ZEEDOG'!$B:$J,9,0),"")</f>
        <v/>
      </c>
      <c r="I903" t="str">
        <f>IFERROR(VLOOKUP(Filiais_Petz4[[#This Row],[FILIAL]],'[4]PETZ E ZEEDOG'!$B:$K,10,0),"")</f>
        <v/>
      </c>
      <c r="J903">
        <f>IFERROR(VLOOKUP(Filiais_Petz4[[#This Row],[FILIAL]],'[4]PETZ E ZEEDOG'!$B$2:$R$1103,11,0),"")</f>
        <v>0</v>
      </c>
      <c r="K903" s="89" t="str">
        <f>IFERROR(VLOOKUP(Filiais_Petz4[[#This Row],[FILIAL]],'[4]PETZ E ZEEDOG'!$B:$M,12,0),"")</f>
        <v/>
      </c>
      <c r="L903" t="str">
        <f>IFERROR(VLOOKUP(Filiais_Petz4[[#This Row],[FILIAL]],'[4]PETZ E ZEEDOG'!$B:$N,13,0),"")</f>
        <v/>
      </c>
      <c r="M903" t="str">
        <f>IFERROR(VLOOKUP(Filiais_Petz4[[#This Row],[FILIAL]],'[4]PETZ E ZEEDOG'!$B:$O,14,0),"")</f>
        <v/>
      </c>
      <c r="N903" t="str">
        <f>IFERROR(VLOOKUP(Filiais_Petz4[[#This Row],[FILIAL]],'[4]PETZ E ZEEDOG'!$B:$P,15,0),"")</f>
        <v>N</v>
      </c>
      <c r="O903" t="str">
        <f>IFERROR(VLOOKUP(Filiais_Petz4[[#This Row],[FILIAL]],'[4]PETZ E ZEEDOG'!$B:$Q,16,0),"")</f>
        <v/>
      </c>
      <c r="P903" t="str">
        <f>IFERROR(VLOOKUP(Filiais_Petz4[[#This Row],[FILIAL]],'[4]PETZ E ZEEDOG'!$B:$R,17,0),"")</f>
        <v/>
      </c>
      <c r="Q903" t="str">
        <f>IFERROR(VLOOKUP(Filiais_Petz4[[#This Row],[FILIAL]],'[4]PETZ E ZEEDOG'!$B:$C,2,0),"")</f>
        <v/>
      </c>
    </row>
    <row r="904" spans="1:17" ht="14.45" hidden="1" customHeight="1" x14ac:dyDescent="0.25">
      <c r="A904" t="s">
        <v>957</v>
      </c>
      <c r="B904" t="str">
        <f>IFERROR(VLOOKUP(Filiais_Petz4[[#This Row],[FILIAL]],'[4]PETZ E ZEEDOG'!$B:$D,3,0),"")</f>
        <v/>
      </c>
      <c r="C904" t="str">
        <f>IFERROR(VLOOKUP(Filiais_Petz4[[#This Row],[FILIAL]],'[4]PETZ E ZEEDOG'!$B:$E,4,0),"")</f>
        <v/>
      </c>
      <c r="D904" t="str">
        <f>IFERROR(VLOOKUP(Filiais_Petz4[[#This Row],[FILIAL]],'[4]PETZ E ZEEDOG'!$B:$F,5,0),"")</f>
        <v/>
      </c>
      <c r="E904" t="str">
        <f>IFERROR(VLOOKUP(Filiais_Petz4[[#This Row],[FILIAL]],'[4]PETZ E ZEEDOG'!$B:$G,6,0),"")</f>
        <v/>
      </c>
      <c r="F904" s="1">
        <f>IFERROR(VLOOKUP(Filiais_Petz4[[#This Row],[FILIAL]],'[4]PETZ E ZEEDOG'!$B:$H,7,0),"")</f>
        <v>0</v>
      </c>
      <c r="G904" t="str">
        <f>IFERROR(VLOOKUP(Filiais_Petz4[[#This Row],[FILIAL]],'[4]PETZ E ZEEDOG'!$B$2:$R$1103,8,0),"")</f>
        <v/>
      </c>
      <c r="H904" t="str">
        <f>IFERROR(VLOOKUP(Filiais_Petz4[[#This Row],[FILIAL]],'[4]PETZ E ZEEDOG'!$B:$J,9,0),"")</f>
        <v/>
      </c>
      <c r="I904" t="str">
        <f>IFERROR(VLOOKUP(Filiais_Petz4[[#This Row],[FILIAL]],'[4]PETZ E ZEEDOG'!$B:$K,10,0),"")</f>
        <v/>
      </c>
      <c r="J904">
        <f>IFERROR(VLOOKUP(Filiais_Petz4[[#This Row],[FILIAL]],'[4]PETZ E ZEEDOG'!$B$2:$R$1103,11,0),"")</f>
        <v>0</v>
      </c>
      <c r="K904" s="89" t="str">
        <f>IFERROR(VLOOKUP(Filiais_Petz4[[#This Row],[FILIAL]],'[4]PETZ E ZEEDOG'!$B:$M,12,0),"")</f>
        <v/>
      </c>
      <c r="L904" t="str">
        <f>IFERROR(VLOOKUP(Filiais_Petz4[[#This Row],[FILIAL]],'[4]PETZ E ZEEDOG'!$B:$N,13,0),"")</f>
        <v/>
      </c>
      <c r="M904" t="str">
        <f>IFERROR(VLOOKUP(Filiais_Petz4[[#This Row],[FILIAL]],'[4]PETZ E ZEEDOG'!$B:$O,14,0),"")</f>
        <v/>
      </c>
      <c r="N904" t="str">
        <f>IFERROR(VLOOKUP(Filiais_Petz4[[#This Row],[FILIAL]],'[4]PETZ E ZEEDOG'!$B:$P,15,0),"")</f>
        <v>N</v>
      </c>
      <c r="O904" t="str">
        <f>IFERROR(VLOOKUP(Filiais_Petz4[[#This Row],[FILIAL]],'[4]PETZ E ZEEDOG'!$B:$Q,16,0),"")</f>
        <v/>
      </c>
      <c r="P904" t="str">
        <f>IFERROR(VLOOKUP(Filiais_Petz4[[#This Row],[FILIAL]],'[4]PETZ E ZEEDOG'!$B:$R,17,0),"")</f>
        <v/>
      </c>
      <c r="Q904" t="str">
        <f>IFERROR(VLOOKUP(Filiais_Petz4[[#This Row],[FILIAL]],'[4]PETZ E ZEEDOG'!$B:$C,2,0),"")</f>
        <v/>
      </c>
    </row>
    <row r="905" spans="1:17" ht="14.45" hidden="1" customHeight="1" x14ac:dyDescent="0.25">
      <c r="A905" t="s">
        <v>958</v>
      </c>
      <c r="B905" t="str">
        <f>IFERROR(VLOOKUP(Filiais_Petz4[[#This Row],[FILIAL]],'[4]PETZ E ZEEDOG'!$B:$D,3,0),"")</f>
        <v/>
      </c>
      <c r="C905" t="str">
        <f>IFERROR(VLOOKUP(Filiais_Petz4[[#This Row],[FILIAL]],'[4]PETZ E ZEEDOG'!$B:$E,4,0),"")</f>
        <v/>
      </c>
      <c r="D905" t="str">
        <f>IFERROR(VLOOKUP(Filiais_Petz4[[#This Row],[FILIAL]],'[4]PETZ E ZEEDOG'!$B:$F,5,0),"")</f>
        <v/>
      </c>
      <c r="E905" t="str">
        <f>IFERROR(VLOOKUP(Filiais_Petz4[[#This Row],[FILIAL]],'[4]PETZ E ZEEDOG'!$B:$G,6,0),"")</f>
        <v/>
      </c>
      <c r="F905" s="1">
        <f>IFERROR(VLOOKUP(Filiais_Petz4[[#This Row],[FILIAL]],'[4]PETZ E ZEEDOG'!$B:$H,7,0),"")</f>
        <v>0</v>
      </c>
      <c r="G905" t="str">
        <f>IFERROR(VLOOKUP(Filiais_Petz4[[#This Row],[FILIAL]],'[4]PETZ E ZEEDOG'!$B$2:$R$1103,8,0),"")</f>
        <v/>
      </c>
      <c r="H905" t="str">
        <f>IFERROR(VLOOKUP(Filiais_Petz4[[#This Row],[FILIAL]],'[4]PETZ E ZEEDOG'!$B:$J,9,0),"")</f>
        <v/>
      </c>
      <c r="I905" t="str">
        <f>IFERROR(VLOOKUP(Filiais_Petz4[[#This Row],[FILIAL]],'[4]PETZ E ZEEDOG'!$B:$K,10,0),"")</f>
        <v/>
      </c>
      <c r="J905">
        <f>IFERROR(VLOOKUP(Filiais_Petz4[[#This Row],[FILIAL]],'[4]PETZ E ZEEDOG'!$B$2:$R$1103,11,0),"")</f>
        <v>0</v>
      </c>
      <c r="K905" s="89" t="str">
        <f>IFERROR(VLOOKUP(Filiais_Petz4[[#This Row],[FILIAL]],'[4]PETZ E ZEEDOG'!$B:$M,12,0),"")</f>
        <v/>
      </c>
      <c r="L905" t="str">
        <f>IFERROR(VLOOKUP(Filiais_Petz4[[#This Row],[FILIAL]],'[4]PETZ E ZEEDOG'!$B:$N,13,0),"")</f>
        <v/>
      </c>
      <c r="M905" t="str">
        <f>IFERROR(VLOOKUP(Filiais_Petz4[[#This Row],[FILIAL]],'[4]PETZ E ZEEDOG'!$B:$O,14,0),"")</f>
        <v/>
      </c>
      <c r="N905" t="str">
        <f>IFERROR(VLOOKUP(Filiais_Petz4[[#This Row],[FILIAL]],'[4]PETZ E ZEEDOG'!$B:$P,15,0),"")</f>
        <v>N</v>
      </c>
      <c r="O905" t="str">
        <f>IFERROR(VLOOKUP(Filiais_Petz4[[#This Row],[FILIAL]],'[4]PETZ E ZEEDOG'!$B:$Q,16,0),"")</f>
        <v/>
      </c>
      <c r="P905" t="str">
        <f>IFERROR(VLOOKUP(Filiais_Petz4[[#This Row],[FILIAL]],'[4]PETZ E ZEEDOG'!$B:$R,17,0),"")</f>
        <v/>
      </c>
      <c r="Q905" t="str">
        <f>IFERROR(VLOOKUP(Filiais_Petz4[[#This Row],[FILIAL]],'[4]PETZ E ZEEDOG'!$B:$C,2,0),"")</f>
        <v/>
      </c>
    </row>
    <row r="906" spans="1:17" ht="14.45" hidden="1" customHeight="1" x14ac:dyDescent="0.25">
      <c r="A906" t="s">
        <v>959</v>
      </c>
      <c r="B906" t="str">
        <f>IFERROR(VLOOKUP(Filiais_Petz4[[#This Row],[FILIAL]],'[4]PETZ E ZEEDOG'!$B:$D,3,0),"")</f>
        <v/>
      </c>
      <c r="C906" t="str">
        <f>IFERROR(VLOOKUP(Filiais_Petz4[[#This Row],[FILIAL]],'[4]PETZ E ZEEDOG'!$B:$E,4,0),"")</f>
        <v/>
      </c>
      <c r="D906" t="str">
        <f>IFERROR(VLOOKUP(Filiais_Petz4[[#This Row],[FILIAL]],'[4]PETZ E ZEEDOG'!$B:$F,5,0),"")</f>
        <v/>
      </c>
      <c r="E906" t="str">
        <f>IFERROR(VLOOKUP(Filiais_Petz4[[#This Row],[FILIAL]],'[4]PETZ E ZEEDOG'!$B:$G,6,0),"")</f>
        <v/>
      </c>
      <c r="F906" s="1">
        <f>IFERROR(VLOOKUP(Filiais_Petz4[[#This Row],[FILIAL]],'[4]PETZ E ZEEDOG'!$B:$H,7,0),"")</f>
        <v>0</v>
      </c>
      <c r="G906" t="str">
        <f>IFERROR(VLOOKUP(Filiais_Petz4[[#This Row],[FILIAL]],'[4]PETZ E ZEEDOG'!$B$2:$R$1103,8,0),"")</f>
        <v/>
      </c>
      <c r="H906" t="str">
        <f>IFERROR(VLOOKUP(Filiais_Petz4[[#This Row],[FILIAL]],'[4]PETZ E ZEEDOG'!$B:$J,9,0),"")</f>
        <v/>
      </c>
      <c r="I906" t="str">
        <f>IFERROR(VLOOKUP(Filiais_Petz4[[#This Row],[FILIAL]],'[4]PETZ E ZEEDOG'!$B:$K,10,0),"")</f>
        <v/>
      </c>
      <c r="J906">
        <f>IFERROR(VLOOKUP(Filiais_Petz4[[#This Row],[FILIAL]],'[4]PETZ E ZEEDOG'!$B$2:$R$1103,11,0),"")</f>
        <v>0</v>
      </c>
      <c r="K906" s="89" t="str">
        <f>IFERROR(VLOOKUP(Filiais_Petz4[[#This Row],[FILIAL]],'[4]PETZ E ZEEDOG'!$B:$M,12,0),"")</f>
        <v/>
      </c>
      <c r="L906" t="str">
        <f>IFERROR(VLOOKUP(Filiais_Petz4[[#This Row],[FILIAL]],'[4]PETZ E ZEEDOG'!$B:$N,13,0),"")</f>
        <v/>
      </c>
      <c r="M906" t="str">
        <f>IFERROR(VLOOKUP(Filiais_Petz4[[#This Row],[FILIAL]],'[4]PETZ E ZEEDOG'!$B:$O,14,0),"")</f>
        <v/>
      </c>
      <c r="N906" t="str">
        <f>IFERROR(VLOOKUP(Filiais_Petz4[[#This Row],[FILIAL]],'[4]PETZ E ZEEDOG'!$B:$P,15,0),"")</f>
        <v>N</v>
      </c>
      <c r="O906" t="str">
        <f>IFERROR(VLOOKUP(Filiais_Petz4[[#This Row],[FILIAL]],'[4]PETZ E ZEEDOG'!$B:$Q,16,0),"")</f>
        <v/>
      </c>
      <c r="P906" t="str">
        <f>IFERROR(VLOOKUP(Filiais_Petz4[[#This Row],[FILIAL]],'[4]PETZ E ZEEDOG'!$B:$R,17,0),"")</f>
        <v/>
      </c>
      <c r="Q906" t="str">
        <f>IFERROR(VLOOKUP(Filiais_Petz4[[#This Row],[FILIAL]],'[4]PETZ E ZEEDOG'!$B:$C,2,0),"")</f>
        <v/>
      </c>
    </row>
    <row r="907" spans="1:17" ht="14.45" hidden="1" customHeight="1" x14ac:dyDescent="0.25">
      <c r="A907" t="s">
        <v>960</v>
      </c>
      <c r="B907" t="str">
        <f>IFERROR(VLOOKUP(Filiais_Petz4[[#This Row],[FILIAL]],'[4]PETZ E ZEEDOG'!$B:$D,3,0),"")</f>
        <v/>
      </c>
      <c r="C907" t="str">
        <f>IFERROR(VLOOKUP(Filiais_Petz4[[#This Row],[FILIAL]],'[4]PETZ E ZEEDOG'!$B:$E,4,0),"")</f>
        <v/>
      </c>
      <c r="D907" t="str">
        <f>IFERROR(VLOOKUP(Filiais_Petz4[[#This Row],[FILIAL]],'[4]PETZ E ZEEDOG'!$B:$F,5,0),"")</f>
        <v/>
      </c>
      <c r="E907" t="str">
        <f>IFERROR(VLOOKUP(Filiais_Petz4[[#This Row],[FILIAL]],'[4]PETZ E ZEEDOG'!$B:$G,6,0),"")</f>
        <v/>
      </c>
      <c r="F907" s="1">
        <f>IFERROR(VLOOKUP(Filiais_Petz4[[#This Row],[FILIAL]],'[4]PETZ E ZEEDOG'!$B:$H,7,0),"")</f>
        <v>0</v>
      </c>
      <c r="G907" t="str">
        <f>IFERROR(VLOOKUP(Filiais_Petz4[[#This Row],[FILIAL]],'[4]PETZ E ZEEDOG'!$B$2:$R$1103,8,0),"")</f>
        <v/>
      </c>
      <c r="H907" t="str">
        <f>IFERROR(VLOOKUP(Filiais_Petz4[[#This Row],[FILIAL]],'[4]PETZ E ZEEDOG'!$B:$J,9,0),"")</f>
        <v/>
      </c>
      <c r="I907" t="str">
        <f>IFERROR(VLOOKUP(Filiais_Petz4[[#This Row],[FILIAL]],'[4]PETZ E ZEEDOG'!$B:$K,10,0),"")</f>
        <v/>
      </c>
      <c r="J907">
        <f>IFERROR(VLOOKUP(Filiais_Petz4[[#This Row],[FILIAL]],'[4]PETZ E ZEEDOG'!$B$2:$R$1103,11,0),"")</f>
        <v>0</v>
      </c>
      <c r="K907" s="89" t="str">
        <f>IFERROR(VLOOKUP(Filiais_Petz4[[#This Row],[FILIAL]],'[4]PETZ E ZEEDOG'!$B:$M,12,0),"")</f>
        <v/>
      </c>
      <c r="L907" t="str">
        <f>IFERROR(VLOOKUP(Filiais_Petz4[[#This Row],[FILIAL]],'[4]PETZ E ZEEDOG'!$B:$N,13,0),"")</f>
        <v/>
      </c>
      <c r="M907" t="str">
        <f>IFERROR(VLOOKUP(Filiais_Petz4[[#This Row],[FILIAL]],'[4]PETZ E ZEEDOG'!$B:$O,14,0),"")</f>
        <v/>
      </c>
      <c r="N907" t="str">
        <f>IFERROR(VLOOKUP(Filiais_Petz4[[#This Row],[FILIAL]],'[4]PETZ E ZEEDOG'!$B:$P,15,0),"")</f>
        <v>N</v>
      </c>
      <c r="O907" t="str">
        <f>IFERROR(VLOOKUP(Filiais_Petz4[[#This Row],[FILIAL]],'[4]PETZ E ZEEDOG'!$B:$Q,16,0),"")</f>
        <v/>
      </c>
      <c r="P907" t="str">
        <f>IFERROR(VLOOKUP(Filiais_Petz4[[#This Row],[FILIAL]],'[4]PETZ E ZEEDOG'!$B:$R,17,0),"")</f>
        <v/>
      </c>
      <c r="Q907" t="str">
        <f>IFERROR(VLOOKUP(Filiais_Petz4[[#This Row],[FILIAL]],'[4]PETZ E ZEEDOG'!$B:$C,2,0),"")</f>
        <v/>
      </c>
    </row>
    <row r="908" spans="1:17" ht="14.45" hidden="1" customHeight="1" x14ac:dyDescent="0.25">
      <c r="A908" t="s">
        <v>961</v>
      </c>
      <c r="B908" t="str">
        <f>IFERROR(VLOOKUP(Filiais_Petz4[[#This Row],[FILIAL]],'[4]PETZ E ZEEDOG'!$B:$D,3,0),"")</f>
        <v/>
      </c>
      <c r="C908" t="str">
        <f>IFERROR(VLOOKUP(Filiais_Petz4[[#This Row],[FILIAL]],'[4]PETZ E ZEEDOG'!$B:$E,4,0),"")</f>
        <v/>
      </c>
      <c r="D908" t="str">
        <f>IFERROR(VLOOKUP(Filiais_Petz4[[#This Row],[FILIAL]],'[4]PETZ E ZEEDOG'!$B:$F,5,0),"")</f>
        <v/>
      </c>
      <c r="E908" t="str">
        <f>IFERROR(VLOOKUP(Filiais_Petz4[[#This Row],[FILIAL]],'[4]PETZ E ZEEDOG'!$B:$G,6,0),"")</f>
        <v/>
      </c>
      <c r="F908" s="1">
        <f>IFERROR(VLOOKUP(Filiais_Petz4[[#This Row],[FILIAL]],'[4]PETZ E ZEEDOG'!$B:$H,7,0),"")</f>
        <v>0</v>
      </c>
      <c r="G908" t="str">
        <f>IFERROR(VLOOKUP(Filiais_Petz4[[#This Row],[FILIAL]],'[4]PETZ E ZEEDOG'!$B$2:$R$1103,8,0),"")</f>
        <v/>
      </c>
      <c r="H908" t="str">
        <f>IFERROR(VLOOKUP(Filiais_Petz4[[#This Row],[FILIAL]],'[4]PETZ E ZEEDOG'!$B:$J,9,0),"")</f>
        <v/>
      </c>
      <c r="I908" t="str">
        <f>IFERROR(VLOOKUP(Filiais_Petz4[[#This Row],[FILIAL]],'[4]PETZ E ZEEDOG'!$B:$K,10,0),"")</f>
        <v/>
      </c>
      <c r="J908">
        <f>IFERROR(VLOOKUP(Filiais_Petz4[[#This Row],[FILIAL]],'[4]PETZ E ZEEDOG'!$B$2:$R$1103,11,0),"")</f>
        <v>0</v>
      </c>
      <c r="K908" s="89" t="str">
        <f>IFERROR(VLOOKUP(Filiais_Petz4[[#This Row],[FILIAL]],'[4]PETZ E ZEEDOG'!$B:$M,12,0),"")</f>
        <v/>
      </c>
      <c r="L908" t="str">
        <f>IFERROR(VLOOKUP(Filiais_Petz4[[#This Row],[FILIAL]],'[4]PETZ E ZEEDOG'!$B:$N,13,0),"")</f>
        <v/>
      </c>
      <c r="M908" t="str">
        <f>IFERROR(VLOOKUP(Filiais_Petz4[[#This Row],[FILIAL]],'[4]PETZ E ZEEDOG'!$B:$O,14,0),"")</f>
        <v/>
      </c>
      <c r="N908" t="str">
        <f>IFERROR(VLOOKUP(Filiais_Petz4[[#This Row],[FILIAL]],'[4]PETZ E ZEEDOG'!$B:$P,15,0),"")</f>
        <v>N</v>
      </c>
      <c r="O908" t="str">
        <f>IFERROR(VLOOKUP(Filiais_Petz4[[#This Row],[FILIAL]],'[4]PETZ E ZEEDOG'!$B:$Q,16,0),"")</f>
        <v/>
      </c>
      <c r="P908" t="str">
        <f>IFERROR(VLOOKUP(Filiais_Petz4[[#This Row],[FILIAL]],'[4]PETZ E ZEEDOG'!$B:$R,17,0),"")</f>
        <v/>
      </c>
      <c r="Q908" t="str">
        <f>IFERROR(VLOOKUP(Filiais_Petz4[[#This Row],[FILIAL]],'[4]PETZ E ZEEDOG'!$B:$C,2,0),"")</f>
        <v/>
      </c>
    </row>
    <row r="909" spans="1:17" ht="14.45" hidden="1" customHeight="1" x14ac:dyDescent="0.25">
      <c r="A909" t="s">
        <v>962</v>
      </c>
      <c r="B909" t="str">
        <f>IFERROR(VLOOKUP(Filiais_Petz4[[#This Row],[FILIAL]],'[4]PETZ E ZEEDOG'!$B:$D,3,0),"")</f>
        <v/>
      </c>
      <c r="C909" t="str">
        <f>IFERROR(VLOOKUP(Filiais_Petz4[[#This Row],[FILIAL]],'[4]PETZ E ZEEDOG'!$B:$E,4,0),"")</f>
        <v/>
      </c>
      <c r="D909" t="str">
        <f>IFERROR(VLOOKUP(Filiais_Petz4[[#This Row],[FILIAL]],'[4]PETZ E ZEEDOG'!$B:$F,5,0),"")</f>
        <v/>
      </c>
      <c r="E909" t="str">
        <f>IFERROR(VLOOKUP(Filiais_Petz4[[#This Row],[FILIAL]],'[4]PETZ E ZEEDOG'!$B:$G,6,0),"")</f>
        <v/>
      </c>
      <c r="F909" s="1">
        <f>IFERROR(VLOOKUP(Filiais_Petz4[[#This Row],[FILIAL]],'[4]PETZ E ZEEDOG'!$B:$H,7,0),"")</f>
        <v>0</v>
      </c>
      <c r="G909" t="str">
        <f>IFERROR(VLOOKUP(Filiais_Petz4[[#This Row],[FILIAL]],'[4]PETZ E ZEEDOG'!$B$2:$R$1103,8,0),"")</f>
        <v/>
      </c>
      <c r="H909" t="str">
        <f>IFERROR(VLOOKUP(Filiais_Petz4[[#This Row],[FILIAL]],'[4]PETZ E ZEEDOG'!$B:$J,9,0),"")</f>
        <v/>
      </c>
      <c r="I909" t="str">
        <f>IFERROR(VLOOKUP(Filiais_Petz4[[#This Row],[FILIAL]],'[4]PETZ E ZEEDOG'!$B:$K,10,0),"")</f>
        <v/>
      </c>
      <c r="J909">
        <f>IFERROR(VLOOKUP(Filiais_Petz4[[#This Row],[FILIAL]],'[4]PETZ E ZEEDOG'!$B$2:$R$1103,11,0),"")</f>
        <v>0</v>
      </c>
      <c r="K909" s="89" t="str">
        <f>IFERROR(VLOOKUP(Filiais_Petz4[[#This Row],[FILIAL]],'[4]PETZ E ZEEDOG'!$B:$M,12,0),"")</f>
        <v/>
      </c>
      <c r="L909" t="str">
        <f>IFERROR(VLOOKUP(Filiais_Petz4[[#This Row],[FILIAL]],'[4]PETZ E ZEEDOG'!$B:$N,13,0),"")</f>
        <v/>
      </c>
      <c r="M909" t="str">
        <f>IFERROR(VLOOKUP(Filiais_Petz4[[#This Row],[FILIAL]],'[4]PETZ E ZEEDOG'!$B:$O,14,0),"")</f>
        <v/>
      </c>
      <c r="N909" t="str">
        <f>IFERROR(VLOOKUP(Filiais_Petz4[[#This Row],[FILIAL]],'[4]PETZ E ZEEDOG'!$B:$P,15,0),"")</f>
        <v>N</v>
      </c>
      <c r="O909" t="str">
        <f>IFERROR(VLOOKUP(Filiais_Petz4[[#This Row],[FILIAL]],'[4]PETZ E ZEEDOG'!$B:$Q,16,0),"")</f>
        <v/>
      </c>
      <c r="P909" t="str">
        <f>IFERROR(VLOOKUP(Filiais_Petz4[[#This Row],[FILIAL]],'[4]PETZ E ZEEDOG'!$B:$R,17,0),"")</f>
        <v/>
      </c>
      <c r="Q909" t="str">
        <f>IFERROR(VLOOKUP(Filiais_Petz4[[#This Row],[FILIAL]],'[4]PETZ E ZEEDOG'!$B:$C,2,0),"")</f>
        <v/>
      </c>
    </row>
    <row r="910" spans="1:17" ht="14.45" hidden="1" customHeight="1" x14ac:dyDescent="0.25">
      <c r="A910" t="s">
        <v>963</v>
      </c>
      <c r="B910" t="str">
        <f>IFERROR(VLOOKUP(Filiais_Petz4[[#This Row],[FILIAL]],'[4]PETZ E ZEEDOG'!$B:$D,3,0),"")</f>
        <v/>
      </c>
      <c r="C910" t="str">
        <f>IFERROR(VLOOKUP(Filiais_Petz4[[#This Row],[FILIAL]],'[4]PETZ E ZEEDOG'!$B:$E,4,0),"")</f>
        <v/>
      </c>
      <c r="D910" t="str">
        <f>IFERROR(VLOOKUP(Filiais_Petz4[[#This Row],[FILIAL]],'[4]PETZ E ZEEDOG'!$B:$F,5,0),"")</f>
        <v/>
      </c>
      <c r="E910" t="str">
        <f>IFERROR(VLOOKUP(Filiais_Petz4[[#This Row],[FILIAL]],'[4]PETZ E ZEEDOG'!$B:$G,6,0),"")</f>
        <v/>
      </c>
      <c r="F910" s="1">
        <f>IFERROR(VLOOKUP(Filiais_Petz4[[#This Row],[FILIAL]],'[4]PETZ E ZEEDOG'!$B:$H,7,0),"")</f>
        <v>0</v>
      </c>
      <c r="G910" t="str">
        <f>IFERROR(VLOOKUP(Filiais_Petz4[[#This Row],[FILIAL]],'[4]PETZ E ZEEDOG'!$B$2:$R$1103,8,0),"")</f>
        <v/>
      </c>
      <c r="H910" t="str">
        <f>IFERROR(VLOOKUP(Filiais_Petz4[[#This Row],[FILIAL]],'[4]PETZ E ZEEDOG'!$B:$J,9,0),"")</f>
        <v/>
      </c>
      <c r="I910" t="str">
        <f>IFERROR(VLOOKUP(Filiais_Petz4[[#This Row],[FILIAL]],'[4]PETZ E ZEEDOG'!$B:$K,10,0),"")</f>
        <v/>
      </c>
      <c r="J910">
        <f>IFERROR(VLOOKUP(Filiais_Petz4[[#This Row],[FILIAL]],'[4]PETZ E ZEEDOG'!$B$2:$R$1103,11,0),"")</f>
        <v>0</v>
      </c>
      <c r="K910" s="89" t="str">
        <f>IFERROR(VLOOKUP(Filiais_Petz4[[#This Row],[FILIAL]],'[4]PETZ E ZEEDOG'!$B:$M,12,0),"")</f>
        <v/>
      </c>
      <c r="L910" t="str">
        <f>IFERROR(VLOOKUP(Filiais_Petz4[[#This Row],[FILIAL]],'[4]PETZ E ZEEDOG'!$B:$N,13,0),"")</f>
        <v/>
      </c>
      <c r="M910" t="str">
        <f>IFERROR(VLOOKUP(Filiais_Petz4[[#This Row],[FILIAL]],'[4]PETZ E ZEEDOG'!$B:$O,14,0),"")</f>
        <v/>
      </c>
      <c r="N910" t="str">
        <f>IFERROR(VLOOKUP(Filiais_Petz4[[#This Row],[FILIAL]],'[4]PETZ E ZEEDOG'!$B:$P,15,0),"")</f>
        <v>N</v>
      </c>
      <c r="O910" t="str">
        <f>IFERROR(VLOOKUP(Filiais_Petz4[[#This Row],[FILIAL]],'[4]PETZ E ZEEDOG'!$B:$Q,16,0),"")</f>
        <v/>
      </c>
      <c r="P910" t="str">
        <f>IFERROR(VLOOKUP(Filiais_Petz4[[#This Row],[FILIAL]],'[4]PETZ E ZEEDOG'!$B:$R,17,0),"")</f>
        <v/>
      </c>
      <c r="Q910" t="str">
        <f>IFERROR(VLOOKUP(Filiais_Petz4[[#This Row],[FILIAL]],'[4]PETZ E ZEEDOG'!$B:$C,2,0),"")</f>
        <v/>
      </c>
    </row>
    <row r="911" spans="1:17" ht="14.45" hidden="1" customHeight="1" x14ac:dyDescent="0.25">
      <c r="A911" t="s">
        <v>964</v>
      </c>
      <c r="B911" t="str">
        <f>IFERROR(VLOOKUP(Filiais_Petz4[[#This Row],[FILIAL]],'[4]PETZ E ZEEDOG'!$B:$D,3,0),"")</f>
        <v/>
      </c>
      <c r="C911" t="str">
        <f>IFERROR(VLOOKUP(Filiais_Petz4[[#This Row],[FILIAL]],'[4]PETZ E ZEEDOG'!$B:$E,4,0),"")</f>
        <v/>
      </c>
      <c r="D911" t="str">
        <f>IFERROR(VLOOKUP(Filiais_Petz4[[#This Row],[FILIAL]],'[4]PETZ E ZEEDOG'!$B:$F,5,0),"")</f>
        <v/>
      </c>
      <c r="E911" t="str">
        <f>IFERROR(VLOOKUP(Filiais_Petz4[[#This Row],[FILIAL]],'[4]PETZ E ZEEDOG'!$B:$G,6,0),"")</f>
        <v/>
      </c>
      <c r="F911" s="1">
        <f>IFERROR(VLOOKUP(Filiais_Petz4[[#This Row],[FILIAL]],'[4]PETZ E ZEEDOG'!$B:$H,7,0),"")</f>
        <v>0</v>
      </c>
      <c r="G911" t="str">
        <f>IFERROR(VLOOKUP(Filiais_Petz4[[#This Row],[FILIAL]],'[4]PETZ E ZEEDOG'!$B$2:$R$1103,8,0),"")</f>
        <v/>
      </c>
      <c r="H911" t="str">
        <f>IFERROR(VLOOKUP(Filiais_Petz4[[#This Row],[FILIAL]],'[4]PETZ E ZEEDOG'!$B:$J,9,0),"")</f>
        <v/>
      </c>
      <c r="I911" t="str">
        <f>IFERROR(VLOOKUP(Filiais_Petz4[[#This Row],[FILIAL]],'[4]PETZ E ZEEDOG'!$B:$K,10,0),"")</f>
        <v/>
      </c>
      <c r="J911">
        <f>IFERROR(VLOOKUP(Filiais_Petz4[[#This Row],[FILIAL]],'[4]PETZ E ZEEDOG'!$B$2:$R$1103,11,0),"")</f>
        <v>0</v>
      </c>
      <c r="K911" s="89" t="str">
        <f>IFERROR(VLOOKUP(Filiais_Petz4[[#This Row],[FILIAL]],'[4]PETZ E ZEEDOG'!$B:$M,12,0),"")</f>
        <v/>
      </c>
      <c r="L911" t="str">
        <f>IFERROR(VLOOKUP(Filiais_Petz4[[#This Row],[FILIAL]],'[4]PETZ E ZEEDOG'!$B:$N,13,0),"")</f>
        <v/>
      </c>
      <c r="M911" t="str">
        <f>IFERROR(VLOOKUP(Filiais_Petz4[[#This Row],[FILIAL]],'[4]PETZ E ZEEDOG'!$B:$O,14,0),"")</f>
        <v/>
      </c>
      <c r="N911" t="str">
        <f>IFERROR(VLOOKUP(Filiais_Petz4[[#This Row],[FILIAL]],'[4]PETZ E ZEEDOG'!$B:$P,15,0),"")</f>
        <v>N</v>
      </c>
      <c r="O911" t="str">
        <f>IFERROR(VLOOKUP(Filiais_Petz4[[#This Row],[FILIAL]],'[4]PETZ E ZEEDOG'!$B:$Q,16,0),"")</f>
        <v/>
      </c>
      <c r="P911" t="str">
        <f>IFERROR(VLOOKUP(Filiais_Petz4[[#This Row],[FILIAL]],'[4]PETZ E ZEEDOG'!$B:$R,17,0),"")</f>
        <v/>
      </c>
      <c r="Q911" t="str">
        <f>IFERROR(VLOOKUP(Filiais_Petz4[[#This Row],[FILIAL]],'[4]PETZ E ZEEDOG'!$B:$C,2,0),"")</f>
        <v/>
      </c>
    </row>
    <row r="912" spans="1:17" ht="14.45" hidden="1" customHeight="1" x14ac:dyDescent="0.25">
      <c r="A912" t="s">
        <v>965</v>
      </c>
      <c r="B912" t="str">
        <f>IFERROR(VLOOKUP(Filiais_Petz4[[#This Row],[FILIAL]],'[4]PETZ E ZEEDOG'!$B:$D,3,0),"")</f>
        <v/>
      </c>
      <c r="C912" t="str">
        <f>IFERROR(VLOOKUP(Filiais_Petz4[[#This Row],[FILIAL]],'[4]PETZ E ZEEDOG'!$B:$E,4,0),"")</f>
        <v/>
      </c>
      <c r="D912" t="str">
        <f>IFERROR(VLOOKUP(Filiais_Petz4[[#This Row],[FILIAL]],'[4]PETZ E ZEEDOG'!$B:$F,5,0),"")</f>
        <v/>
      </c>
      <c r="E912" t="str">
        <f>IFERROR(VLOOKUP(Filiais_Petz4[[#This Row],[FILIAL]],'[4]PETZ E ZEEDOG'!$B:$G,6,0),"")</f>
        <v/>
      </c>
      <c r="F912" s="1">
        <f>IFERROR(VLOOKUP(Filiais_Petz4[[#This Row],[FILIAL]],'[4]PETZ E ZEEDOG'!$B:$H,7,0),"")</f>
        <v>0</v>
      </c>
      <c r="G912" t="str">
        <f>IFERROR(VLOOKUP(Filiais_Petz4[[#This Row],[FILIAL]],'[4]PETZ E ZEEDOG'!$B$2:$R$1103,8,0),"")</f>
        <v/>
      </c>
      <c r="H912" t="str">
        <f>IFERROR(VLOOKUP(Filiais_Petz4[[#This Row],[FILIAL]],'[4]PETZ E ZEEDOG'!$B:$J,9,0),"")</f>
        <v/>
      </c>
      <c r="I912" t="str">
        <f>IFERROR(VLOOKUP(Filiais_Petz4[[#This Row],[FILIAL]],'[4]PETZ E ZEEDOG'!$B:$K,10,0),"")</f>
        <v/>
      </c>
      <c r="J912">
        <f>IFERROR(VLOOKUP(Filiais_Petz4[[#This Row],[FILIAL]],'[4]PETZ E ZEEDOG'!$B$2:$R$1103,11,0),"")</f>
        <v>0</v>
      </c>
      <c r="K912" s="89" t="str">
        <f>IFERROR(VLOOKUP(Filiais_Petz4[[#This Row],[FILIAL]],'[4]PETZ E ZEEDOG'!$B:$M,12,0),"")</f>
        <v/>
      </c>
      <c r="L912" t="str">
        <f>IFERROR(VLOOKUP(Filiais_Petz4[[#This Row],[FILIAL]],'[4]PETZ E ZEEDOG'!$B:$N,13,0),"")</f>
        <v/>
      </c>
      <c r="M912" t="str">
        <f>IFERROR(VLOOKUP(Filiais_Petz4[[#This Row],[FILIAL]],'[4]PETZ E ZEEDOG'!$B:$O,14,0),"")</f>
        <v/>
      </c>
      <c r="N912" t="str">
        <f>IFERROR(VLOOKUP(Filiais_Petz4[[#This Row],[FILIAL]],'[4]PETZ E ZEEDOG'!$B:$P,15,0),"")</f>
        <v>N</v>
      </c>
      <c r="O912" t="str">
        <f>IFERROR(VLOOKUP(Filiais_Petz4[[#This Row],[FILIAL]],'[4]PETZ E ZEEDOG'!$B:$Q,16,0),"")</f>
        <v/>
      </c>
      <c r="P912" t="str">
        <f>IFERROR(VLOOKUP(Filiais_Petz4[[#This Row],[FILIAL]],'[4]PETZ E ZEEDOG'!$B:$R,17,0),"")</f>
        <v/>
      </c>
      <c r="Q912" t="str">
        <f>IFERROR(VLOOKUP(Filiais_Petz4[[#This Row],[FILIAL]],'[4]PETZ E ZEEDOG'!$B:$C,2,0),"")</f>
        <v/>
      </c>
    </row>
    <row r="913" spans="1:17" ht="14.45" hidden="1" customHeight="1" x14ac:dyDescent="0.25">
      <c r="A913" t="s">
        <v>966</v>
      </c>
      <c r="B913" t="str">
        <f>IFERROR(VLOOKUP(Filiais_Petz4[[#This Row],[FILIAL]],'[4]PETZ E ZEEDOG'!$B:$D,3,0),"")</f>
        <v/>
      </c>
      <c r="C913" t="str">
        <f>IFERROR(VLOOKUP(Filiais_Petz4[[#This Row],[FILIAL]],'[4]PETZ E ZEEDOG'!$B:$E,4,0),"")</f>
        <v/>
      </c>
      <c r="D913" t="str">
        <f>IFERROR(VLOOKUP(Filiais_Petz4[[#This Row],[FILIAL]],'[4]PETZ E ZEEDOG'!$B:$F,5,0),"")</f>
        <v/>
      </c>
      <c r="E913" t="str">
        <f>IFERROR(VLOOKUP(Filiais_Petz4[[#This Row],[FILIAL]],'[4]PETZ E ZEEDOG'!$B:$G,6,0),"")</f>
        <v/>
      </c>
      <c r="F913" s="1">
        <f>IFERROR(VLOOKUP(Filiais_Petz4[[#This Row],[FILIAL]],'[4]PETZ E ZEEDOG'!$B:$H,7,0),"")</f>
        <v>0</v>
      </c>
      <c r="G913" t="str">
        <f>IFERROR(VLOOKUP(Filiais_Petz4[[#This Row],[FILIAL]],'[4]PETZ E ZEEDOG'!$B$2:$R$1103,8,0),"")</f>
        <v/>
      </c>
      <c r="H913" t="str">
        <f>IFERROR(VLOOKUP(Filiais_Petz4[[#This Row],[FILIAL]],'[4]PETZ E ZEEDOG'!$B:$J,9,0),"")</f>
        <v/>
      </c>
      <c r="I913" t="str">
        <f>IFERROR(VLOOKUP(Filiais_Petz4[[#This Row],[FILIAL]],'[4]PETZ E ZEEDOG'!$B:$K,10,0),"")</f>
        <v/>
      </c>
      <c r="J913">
        <f>IFERROR(VLOOKUP(Filiais_Petz4[[#This Row],[FILIAL]],'[4]PETZ E ZEEDOG'!$B$2:$R$1103,11,0),"")</f>
        <v>0</v>
      </c>
      <c r="K913" s="89" t="str">
        <f>IFERROR(VLOOKUP(Filiais_Petz4[[#This Row],[FILIAL]],'[4]PETZ E ZEEDOG'!$B:$M,12,0),"")</f>
        <v/>
      </c>
      <c r="L913" t="str">
        <f>IFERROR(VLOOKUP(Filiais_Petz4[[#This Row],[FILIAL]],'[4]PETZ E ZEEDOG'!$B:$N,13,0),"")</f>
        <v/>
      </c>
      <c r="M913" t="str">
        <f>IFERROR(VLOOKUP(Filiais_Petz4[[#This Row],[FILIAL]],'[4]PETZ E ZEEDOG'!$B:$O,14,0),"")</f>
        <v/>
      </c>
      <c r="N913" t="str">
        <f>IFERROR(VLOOKUP(Filiais_Petz4[[#This Row],[FILIAL]],'[4]PETZ E ZEEDOG'!$B:$P,15,0),"")</f>
        <v>N</v>
      </c>
      <c r="O913" t="str">
        <f>IFERROR(VLOOKUP(Filiais_Petz4[[#This Row],[FILIAL]],'[4]PETZ E ZEEDOG'!$B:$Q,16,0),"")</f>
        <v/>
      </c>
      <c r="P913" t="str">
        <f>IFERROR(VLOOKUP(Filiais_Petz4[[#This Row],[FILIAL]],'[4]PETZ E ZEEDOG'!$B:$R,17,0),"")</f>
        <v/>
      </c>
      <c r="Q913" t="str">
        <f>IFERROR(VLOOKUP(Filiais_Petz4[[#This Row],[FILIAL]],'[4]PETZ E ZEEDOG'!$B:$C,2,0),"")</f>
        <v/>
      </c>
    </row>
    <row r="914" spans="1:17" ht="14.45" hidden="1" customHeight="1" x14ac:dyDescent="0.25">
      <c r="A914" t="s">
        <v>967</v>
      </c>
      <c r="B914" t="str">
        <f>IFERROR(VLOOKUP(Filiais_Petz4[[#This Row],[FILIAL]],'[4]PETZ E ZEEDOG'!$B:$D,3,0),"")</f>
        <v/>
      </c>
      <c r="C914" t="str">
        <f>IFERROR(VLOOKUP(Filiais_Petz4[[#This Row],[FILIAL]],'[4]PETZ E ZEEDOG'!$B:$E,4,0),"")</f>
        <v/>
      </c>
      <c r="D914" t="str">
        <f>IFERROR(VLOOKUP(Filiais_Petz4[[#This Row],[FILIAL]],'[4]PETZ E ZEEDOG'!$B:$F,5,0),"")</f>
        <v/>
      </c>
      <c r="E914" t="str">
        <f>IFERROR(VLOOKUP(Filiais_Petz4[[#This Row],[FILIAL]],'[4]PETZ E ZEEDOG'!$B:$G,6,0),"")</f>
        <v/>
      </c>
      <c r="F914" s="1">
        <f>IFERROR(VLOOKUP(Filiais_Petz4[[#This Row],[FILIAL]],'[4]PETZ E ZEEDOG'!$B:$H,7,0),"")</f>
        <v>0</v>
      </c>
      <c r="G914" t="str">
        <f>IFERROR(VLOOKUP(Filiais_Petz4[[#This Row],[FILIAL]],'[4]PETZ E ZEEDOG'!$B$2:$R$1103,8,0),"")</f>
        <v/>
      </c>
      <c r="H914" t="str">
        <f>IFERROR(VLOOKUP(Filiais_Petz4[[#This Row],[FILIAL]],'[4]PETZ E ZEEDOG'!$B:$J,9,0),"")</f>
        <v/>
      </c>
      <c r="I914" t="str">
        <f>IFERROR(VLOOKUP(Filiais_Petz4[[#This Row],[FILIAL]],'[4]PETZ E ZEEDOG'!$B:$K,10,0),"")</f>
        <v/>
      </c>
      <c r="J914">
        <f>IFERROR(VLOOKUP(Filiais_Petz4[[#This Row],[FILIAL]],'[4]PETZ E ZEEDOG'!$B$2:$R$1103,11,0),"")</f>
        <v>0</v>
      </c>
      <c r="K914" s="89" t="str">
        <f>IFERROR(VLOOKUP(Filiais_Petz4[[#This Row],[FILIAL]],'[4]PETZ E ZEEDOG'!$B:$M,12,0),"")</f>
        <v/>
      </c>
      <c r="L914" t="str">
        <f>IFERROR(VLOOKUP(Filiais_Petz4[[#This Row],[FILIAL]],'[4]PETZ E ZEEDOG'!$B:$N,13,0),"")</f>
        <v/>
      </c>
      <c r="M914" t="str">
        <f>IFERROR(VLOOKUP(Filiais_Petz4[[#This Row],[FILIAL]],'[4]PETZ E ZEEDOG'!$B:$O,14,0),"")</f>
        <v/>
      </c>
      <c r="N914" t="str">
        <f>IFERROR(VLOOKUP(Filiais_Petz4[[#This Row],[FILIAL]],'[4]PETZ E ZEEDOG'!$B:$P,15,0),"")</f>
        <v>N</v>
      </c>
      <c r="O914" t="str">
        <f>IFERROR(VLOOKUP(Filiais_Petz4[[#This Row],[FILIAL]],'[4]PETZ E ZEEDOG'!$B:$Q,16,0),"")</f>
        <v/>
      </c>
      <c r="P914" t="str">
        <f>IFERROR(VLOOKUP(Filiais_Petz4[[#This Row],[FILIAL]],'[4]PETZ E ZEEDOG'!$B:$R,17,0),"")</f>
        <v/>
      </c>
      <c r="Q914" t="str">
        <f>IFERROR(VLOOKUP(Filiais_Petz4[[#This Row],[FILIAL]],'[4]PETZ E ZEEDOG'!$B:$C,2,0),"")</f>
        <v/>
      </c>
    </row>
    <row r="915" spans="1:17" ht="14.45" hidden="1" customHeight="1" x14ac:dyDescent="0.25">
      <c r="A915" t="s">
        <v>968</v>
      </c>
      <c r="B915" t="str">
        <f>IFERROR(VLOOKUP(Filiais_Petz4[[#This Row],[FILIAL]],'[4]PETZ E ZEEDOG'!$B:$D,3,0),"")</f>
        <v/>
      </c>
      <c r="C915" t="str">
        <f>IFERROR(VLOOKUP(Filiais_Petz4[[#This Row],[FILIAL]],'[4]PETZ E ZEEDOG'!$B:$E,4,0),"")</f>
        <v/>
      </c>
      <c r="D915" t="str">
        <f>IFERROR(VLOOKUP(Filiais_Petz4[[#This Row],[FILIAL]],'[4]PETZ E ZEEDOG'!$B:$F,5,0),"")</f>
        <v/>
      </c>
      <c r="E915" t="str">
        <f>IFERROR(VLOOKUP(Filiais_Petz4[[#This Row],[FILIAL]],'[4]PETZ E ZEEDOG'!$B:$G,6,0),"")</f>
        <v/>
      </c>
      <c r="F915" s="1">
        <f>IFERROR(VLOOKUP(Filiais_Petz4[[#This Row],[FILIAL]],'[4]PETZ E ZEEDOG'!$B:$H,7,0),"")</f>
        <v>0</v>
      </c>
      <c r="G915" t="str">
        <f>IFERROR(VLOOKUP(Filiais_Petz4[[#This Row],[FILIAL]],'[4]PETZ E ZEEDOG'!$B$2:$R$1103,8,0),"")</f>
        <v/>
      </c>
      <c r="H915" t="str">
        <f>IFERROR(VLOOKUP(Filiais_Petz4[[#This Row],[FILIAL]],'[4]PETZ E ZEEDOG'!$B:$J,9,0),"")</f>
        <v/>
      </c>
      <c r="I915" t="str">
        <f>IFERROR(VLOOKUP(Filiais_Petz4[[#This Row],[FILIAL]],'[4]PETZ E ZEEDOG'!$B:$K,10,0),"")</f>
        <v/>
      </c>
      <c r="J915">
        <f>IFERROR(VLOOKUP(Filiais_Petz4[[#This Row],[FILIAL]],'[4]PETZ E ZEEDOG'!$B$2:$R$1103,11,0),"")</f>
        <v>0</v>
      </c>
      <c r="K915" s="89" t="str">
        <f>IFERROR(VLOOKUP(Filiais_Petz4[[#This Row],[FILIAL]],'[4]PETZ E ZEEDOG'!$B:$M,12,0),"")</f>
        <v/>
      </c>
      <c r="L915" t="str">
        <f>IFERROR(VLOOKUP(Filiais_Petz4[[#This Row],[FILIAL]],'[4]PETZ E ZEEDOG'!$B:$N,13,0),"")</f>
        <v/>
      </c>
      <c r="M915" t="str">
        <f>IFERROR(VLOOKUP(Filiais_Petz4[[#This Row],[FILIAL]],'[4]PETZ E ZEEDOG'!$B:$O,14,0),"")</f>
        <v/>
      </c>
      <c r="N915" t="str">
        <f>IFERROR(VLOOKUP(Filiais_Petz4[[#This Row],[FILIAL]],'[4]PETZ E ZEEDOG'!$B:$P,15,0),"")</f>
        <v>N</v>
      </c>
      <c r="O915" t="str">
        <f>IFERROR(VLOOKUP(Filiais_Petz4[[#This Row],[FILIAL]],'[4]PETZ E ZEEDOG'!$B:$Q,16,0),"")</f>
        <v/>
      </c>
      <c r="P915" t="str">
        <f>IFERROR(VLOOKUP(Filiais_Petz4[[#This Row],[FILIAL]],'[4]PETZ E ZEEDOG'!$B:$R,17,0),"")</f>
        <v/>
      </c>
      <c r="Q915" t="str">
        <f>IFERROR(VLOOKUP(Filiais_Petz4[[#This Row],[FILIAL]],'[4]PETZ E ZEEDOG'!$B:$C,2,0),"")</f>
        <v/>
      </c>
    </row>
    <row r="916" spans="1:17" ht="14.45" hidden="1" customHeight="1" x14ac:dyDescent="0.25">
      <c r="A916" t="s">
        <v>969</v>
      </c>
      <c r="B916" t="str">
        <f>IFERROR(VLOOKUP(Filiais_Petz4[[#This Row],[FILIAL]],'[4]PETZ E ZEEDOG'!$B:$D,3,0),"")</f>
        <v/>
      </c>
      <c r="C916" t="str">
        <f>IFERROR(VLOOKUP(Filiais_Petz4[[#This Row],[FILIAL]],'[4]PETZ E ZEEDOG'!$B:$E,4,0),"")</f>
        <v/>
      </c>
      <c r="D916" t="str">
        <f>IFERROR(VLOOKUP(Filiais_Petz4[[#This Row],[FILIAL]],'[4]PETZ E ZEEDOG'!$B:$F,5,0),"")</f>
        <v/>
      </c>
      <c r="E916" t="str">
        <f>IFERROR(VLOOKUP(Filiais_Petz4[[#This Row],[FILIAL]],'[4]PETZ E ZEEDOG'!$B:$G,6,0),"")</f>
        <v/>
      </c>
      <c r="F916" s="1">
        <f>IFERROR(VLOOKUP(Filiais_Petz4[[#This Row],[FILIAL]],'[4]PETZ E ZEEDOG'!$B:$H,7,0),"")</f>
        <v>0</v>
      </c>
      <c r="G916" t="str">
        <f>IFERROR(VLOOKUP(Filiais_Petz4[[#This Row],[FILIAL]],'[4]PETZ E ZEEDOG'!$B$2:$R$1103,8,0),"")</f>
        <v/>
      </c>
      <c r="H916" t="str">
        <f>IFERROR(VLOOKUP(Filiais_Petz4[[#This Row],[FILIAL]],'[4]PETZ E ZEEDOG'!$B:$J,9,0),"")</f>
        <v/>
      </c>
      <c r="I916" t="str">
        <f>IFERROR(VLOOKUP(Filiais_Petz4[[#This Row],[FILIAL]],'[4]PETZ E ZEEDOG'!$B:$K,10,0),"")</f>
        <v/>
      </c>
      <c r="J916">
        <f>IFERROR(VLOOKUP(Filiais_Petz4[[#This Row],[FILIAL]],'[4]PETZ E ZEEDOG'!$B$2:$R$1103,11,0),"")</f>
        <v>0</v>
      </c>
      <c r="K916" s="89" t="str">
        <f>IFERROR(VLOOKUP(Filiais_Petz4[[#This Row],[FILIAL]],'[4]PETZ E ZEEDOG'!$B:$M,12,0),"")</f>
        <v/>
      </c>
      <c r="L916" t="str">
        <f>IFERROR(VLOOKUP(Filiais_Petz4[[#This Row],[FILIAL]],'[4]PETZ E ZEEDOG'!$B:$N,13,0),"")</f>
        <v/>
      </c>
      <c r="M916" t="str">
        <f>IFERROR(VLOOKUP(Filiais_Petz4[[#This Row],[FILIAL]],'[4]PETZ E ZEEDOG'!$B:$O,14,0),"")</f>
        <v/>
      </c>
      <c r="N916" t="str">
        <f>IFERROR(VLOOKUP(Filiais_Petz4[[#This Row],[FILIAL]],'[4]PETZ E ZEEDOG'!$B:$P,15,0),"")</f>
        <v>N</v>
      </c>
      <c r="O916" t="str">
        <f>IFERROR(VLOOKUP(Filiais_Petz4[[#This Row],[FILIAL]],'[4]PETZ E ZEEDOG'!$B:$Q,16,0),"")</f>
        <v/>
      </c>
      <c r="P916" t="str">
        <f>IFERROR(VLOOKUP(Filiais_Petz4[[#This Row],[FILIAL]],'[4]PETZ E ZEEDOG'!$B:$R,17,0),"")</f>
        <v/>
      </c>
      <c r="Q916" t="str">
        <f>IFERROR(VLOOKUP(Filiais_Petz4[[#This Row],[FILIAL]],'[4]PETZ E ZEEDOG'!$B:$C,2,0),"")</f>
        <v/>
      </c>
    </row>
    <row r="917" spans="1:17" ht="14.45" hidden="1" customHeight="1" x14ac:dyDescent="0.25">
      <c r="A917" t="s">
        <v>970</v>
      </c>
      <c r="B917" t="str">
        <f>IFERROR(VLOOKUP(Filiais_Petz4[[#This Row],[FILIAL]],'[4]PETZ E ZEEDOG'!$B:$D,3,0),"")</f>
        <v/>
      </c>
      <c r="C917" t="str">
        <f>IFERROR(VLOOKUP(Filiais_Petz4[[#This Row],[FILIAL]],'[4]PETZ E ZEEDOG'!$B:$E,4,0),"")</f>
        <v/>
      </c>
      <c r="D917" t="str">
        <f>IFERROR(VLOOKUP(Filiais_Petz4[[#This Row],[FILIAL]],'[4]PETZ E ZEEDOG'!$B:$F,5,0),"")</f>
        <v/>
      </c>
      <c r="E917" t="str">
        <f>IFERROR(VLOOKUP(Filiais_Petz4[[#This Row],[FILIAL]],'[4]PETZ E ZEEDOG'!$B:$G,6,0),"")</f>
        <v/>
      </c>
      <c r="F917" s="1">
        <f>IFERROR(VLOOKUP(Filiais_Petz4[[#This Row],[FILIAL]],'[4]PETZ E ZEEDOG'!$B:$H,7,0),"")</f>
        <v>0</v>
      </c>
      <c r="G917" t="str">
        <f>IFERROR(VLOOKUP(Filiais_Petz4[[#This Row],[FILIAL]],'[4]PETZ E ZEEDOG'!$B$2:$R$1103,8,0),"")</f>
        <v/>
      </c>
      <c r="H917" t="str">
        <f>IFERROR(VLOOKUP(Filiais_Petz4[[#This Row],[FILIAL]],'[4]PETZ E ZEEDOG'!$B:$J,9,0),"")</f>
        <v/>
      </c>
      <c r="I917" t="str">
        <f>IFERROR(VLOOKUP(Filiais_Petz4[[#This Row],[FILIAL]],'[4]PETZ E ZEEDOG'!$B:$K,10,0),"")</f>
        <v/>
      </c>
      <c r="J917">
        <f>IFERROR(VLOOKUP(Filiais_Petz4[[#This Row],[FILIAL]],'[4]PETZ E ZEEDOG'!$B$2:$R$1103,11,0),"")</f>
        <v>0</v>
      </c>
      <c r="K917" s="89" t="str">
        <f>IFERROR(VLOOKUP(Filiais_Petz4[[#This Row],[FILIAL]],'[4]PETZ E ZEEDOG'!$B:$M,12,0),"")</f>
        <v/>
      </c>
      <c r="L917" t="str">
        <f>IFERROR(VLOOKUP(Filiais_Petz4[[#This Row],[FILIAL]],'[4]PETZ E ZEEDOG'!$B:$N,13,0),"")</f>
        <v/>
      </c>
      <c r="M917" t="str">
        <f>IFERROR(VLOOKUP(Filiais_Petz4[[#This Row],[FILIAL]],'[4]PETZ E ZEEDOG'!$B:$O,14,0),"")</f>
        <v/>
      </c>
      <c r="N917" t="str">
        <f>IFERROR(VLOOKUP(Filiais_Petz4[[#This Row],[FILIAL]],'[4]PETZ E ZEEDOG'!$B:$P,15,0),"")</f>
        <v>N</v>
      </c>
      <c r="O917" t="str">
        <f>IFERROR(VLOOKUP(Filiais_Petz4[[#This Row],[FILIAL]],'[4]PETZ E ZEEDOG'!$B:$Q,16,0),"")</f>
        <v/>
      </c>
      <c r="P917" t="str">
        <f>IFERROR(VLOOKUP(Filiais_Petz4[[#This Row],[FILIAL]],'[4]PETZ E ZEEDOG'!$B:$R,17,0),"")</f>
        <v/>
      </c>
      <c r="Q917" t="str">
        <f>IFERROR(VLOOKUP(Filiais_Petz4[[#This Row],[FILIAL]],'[4]PETZ E ZEEDOG'!$B:$C,2,0),"")</f>
        <v/>
      </c>
    </row>
    <row r="918" spans="1:17" ht="14.45" hidden="1" customHeight="1" x14ac:dyDescent="0.25">
      <c r="A918" t="s">
        <v>971</v>
      </c>
      <c r="B918" t="str">
        <f>IFERROR(VLOOKUP(Filiais_Petz4[[#This Row],[FILIAL]],'[4]PETZ E ZEEDOG'!$B:$D,3,0),"")</f>
        <v/>
      </c>
      <c r="C918" t="str">
        <f>IFERROR(VLOOKUP(Filiais_Petz4[[#This Row],[FILIAL]],'[4]PETZ E ZEEDOG'!$B:$E,4,0),"")</f>
        <v/>
      </c>
      <c r="D918" t="str">
        <f>IFERROR(VLOOKUP(Filiais_Petz4[[#This Row],[FILIAL]],'[4]PETZ E ZEEDOG'!$B:$F,5,0),"")</f>
        <v/>
      </c>
      <c r="E918" t="str">
        <f>IFERROR(VLOOKUP(Filiais_Petz4[[#This Row],[FILIAL]],'[4]PETZ E ZEEDOG'!$B:$G,6,0),"")</f>
        <v/>
      </c>
      <c r="F918" s="1">
        <f>IFERROR(VLOOKUP(Filiais_Petz4[[#This Row],[FILIAL]],'[4]PETZ E ZEEDOG'!$B:$H,7,0),"")</f>
        <v>0</v>
      </c>
      <c r="G918" t="str">
        <f>IFERROR(VLOOKUP(Filiais_Petz4[[#This Row],[FILIAL]],'[4]PETZ E ZEEDOG'!$B$2:$R$1103,8,0),"")</f>
        <v/>
      </c>
      <c r="H918" t="str">
        <f>IFERROR(VLOOKUP(Filiais_Petz4[[#This Row],[FILIAL]],'[4]PETZ E ZEEDOG'!$B:$J,9,0),"")</f>
        <v/>
      </c>
      <c r="I918" t="str">
        <f>IFERROR(VLOOKUP(Filiais_Petz4[[#This Row],[FILIAL]],'[4]PETZ E ZEEDOG'!$B:$K,10,0),"")</f>
        <v/>
      </c>
      <c r="J918">
        <f>IFERROR(VLOOKUP(Filiais_Petz4[[#This Row],[FILIAL]],'[4]PETZ E ZEEDOG'!$B$2:$R$1103,11,0),"")</f>
        <v>0</v>
      </c>
      <c r="K918" s="89" t="str">
        <f>IFERROR(VLOOKUP(Filiais_Petz4[[#This Row],[FILIAL]],'[4]PETZ E ZEEDOG'!$B:$M,12,0),"")</f>
        <v/>
      </c>
      <c r="L918" t="str">
        <f>IFERROR(VLOOKUP(Filiais_Petz4[[#This Row],[FILIAL]],'[4]PETZ E ZEEDOG'!$B:$N,13,0),"")</f>
        <v/>
      </c>
      <c r="M918" t="str">
        <f>IFERROR(VLOOKUP(Filiais_Petz4[[#This Row],[FILIAL]],'[4]PETZ E ZEEDOG'!$B:$O,14,0),"")</f>
        <v/>
      </c>
      <c r="N918" t="str">
        <f>IFERROR(VLOOKUP(Filiais_Petz4[[#This Row],[FILIAL]],'[4]PETZ E ZEEDOG'!$B:$P,15,0),"")</f>
        <v>N</v>
      </c>
      <c r="O918" t="str">
        <f>IFERROR(VLOOKUP(Filiais_Petz4[[#This Row],[FILIAL]],'[4]PETZ E ZEEDOG'!$B:$Q,16,0),"")</f>
        <v/>
      </c>
      <c r="P918" t="str">
        <f>IFERROR(VLOOKUP(Filiais_Petz4[[#This Row],[FILIAL]],'[4]PETZ E ZEEDOG'!$B:$R,17,0),"")</f>
        <v/>
      </c>
      <c r="Q918" t="str">
        <f>IFERROR(VLOOKUP(Filiais_Petz4[[#This Row],[FILIAL]],'[4]PETZ E ZEEDOG'!$B:$C,2,0),"")</f>
        <v/>
      </c>
    </row>
    <row r="919" spans="1:17" ht="14.45" hidden="1" customHeight="1" x14ac:dyDescent="0.25">
      <c r="A919" t="s">
        <v>972</v>
      </c>
      <c r="B919" t="str">
        <f>IFERROR(VLOOKUP(Filiais_Petz4[[#This Row],[FILIAL]],'[4]PETZ E ZEEDOG'!$B:$D,3,0),"")</f>
        <v/>
      </c>
      <c r="C919" t="str">
        <f>IFERROR(VLOOKUP(Filiais_Petz4[[#This Row],[FILIAL]],'[4]PETZ E ZEEDOG'!$B:$E,4,0),"")</f>
        <v/>
      </c>
      <c r="D919" t="str">
        <f>IFERROR(VLOOKUP(Filiais_Petz4[[#This Row],[FILIAL]],'[4]PETZ E ZEEDOG'!$B:$F,5,0),"")</f>
        <v/>
      </c>
      <c r="E919" t="str">
        <f>IFERROR(VLOOKUP(Filiais_Petz4[[#This Row],[FILIAL]],'[4]PETZ E ZEEDOG'!$B:$G,6,0),"")</f>
        <v/>
      </c>
      <c r="F919" s="1">
        <f>IFERROR(VLOOKUP(Filiais_Petz4[[#This Row],[FILIAL]],'[4]PETZ E ZEEDOG'!$B:$H,7,0),"")</f>
        <v>0</v>
      </c>
      <c r="G919" t="str">
        <f>IFERROR(VLOOKUP(Filiais_Petz4[[#This Row],[FILIAL]],'[4]PETZ E ZEEDOG'!$B$2:$R$1103,8,0),"")</f>
        <v/>
      </c>
      <c r="H919" t="str">
        <f>IFERROR(VLOOKUP(Filiais_Petz4[[#This Row],[FILIAL]],'[4]PETZ E ZEEDOG'!$B:$J,9,0),"")</f>
        <v/>
      </c>
      <c r="I919" t="str">
        <f>IFERROR(VLOOKUP(Filiais_Petz4[[#This Row],[FILIAL]],'[4]PETZ E ZEEDOG'!$B:$K,10,0),"")</f>
        <v/>
      </c>
      <c r="J919">
        <f>IFERROR(VLOOKUP(Filiais_Petz4[[#This Row],[FILIAL]],'[4]PETZ E ZEEDOG'!$B$2:$R$1103,11,0),"")</f>
        <v>0</v>
      </c>
      <c r="K919" s="89" t="str">
        <f>IFERROR(VLOOKUP(Filiais_Petz4[[#This Row],[FILIAL]],'[4]PETZ E ZEEDOG'!$B:$M,12,0),"")</f>
        <v/>
      </c>
      <c r="L919" t="str">
        <f>IFERROR(VLOOKUP(Filiais_Petz4[[#This Row],[FILIAL]],'[4]PETZ E ZEEDOG'!$B:$N,13,0),"")</f>
        <v/>
      </c>
      <c r="M919" t="str">
        <f>IFERROR(VLOOKUP(Filiais_Petz4[[#This Row],[FILIAL]],'[4]PETZ E ZEEDOG'!$B:$O,14,0),"")</f>
        <v/>
      </c>
      <c r="N919" t="str">
        <f>IFERROR(VLOOKUP(Filiais_Petz4[[#This Row],[FILIAL]],'[4]PETZ E ZEEDOG'!$B:$P,15,0),"")</f>
        <v>N</v>
      </c>
      <c r="O919" t="str">
        <f>IFERROR(VLOOKUP(Filiais_Petz4[[#This Row],[FILIAL]],'[4]PETZ E ZEEDOG'!$B:$Q,16,0),"")</f>
        <v/>
      </c>
      <c r="P919" t="str">
        <f>IFERROR(VLOOKUP(Filiais_Petz4[[#This Row],[FILIAL]],'[4]PETZ E ZEEDOG'!$B:$R,17,0),"")</f>
        <v/>
      </c>
      <c r="Q919" t="str">
        <f>IFERROR(VLOOKUP(Filiais_Petz4[[#This Row],[FILIAL]],'[4]PETZ E ZEEDOG'!$B:$C,2,0),"")</f>
        <v/>
      </c>
    </row>
    <row r="920" spans="1:17" ht="14.45" hidden="1" customHeight="1" x14ac:dyDescent="0.25">
      <c r="A920" t="s">
        <v>973</v>
      </c>
      <c r="B920" t="str">
        <f>IFERROR(VLOOKUP(Filiais_Petz4[[#This Row],[FILIAL]],'[4]PETZ E ZEEDOG'!$B:$D,3,0),"")</f>
        <v/>
      </c>
      <c r="C920" t="str">
        <f>IFERROR(VLOOKUP(Filiais_Petz4[[#This Row],[FILIAL]],'[4]PETZ E ZEEDOG'!$B:$E,4,0),"")</f>
        <v/>
      </c>
      <c r="D920" t="str">
        <f>IFERROR(VLOOKUP(Filiais_Petz4[[#This Row],[FILIAL]],'[4]PETZ E ZEEDOG'!$B:$F,5,0),"")</f>
        <v/>
      </c>
      <c r="E920" t="str">
        <f>IFERROR(VLOOKUP(Filiais_Petz4[[#This Row],[FILIAL]],'[4]PETZ E ZEEDOG'!$B:$G,6,0),"")</f>
        <v/>
      </c>
      <c r="F920" s="1">
        <f>IFERROR(VLOOKUP(Filiais_Petz4[[#This Row],[FILIAL]],'[4]PETZ E ZEEDOG'!$B:$H,7,0),"")</f>
        <v>0</v>
      </c>
      <c r="G920" t="str">
        <f>IFERROR(VLOOKUP(Filiais_Petz4[[#This Row],[FILIAL]],'[4]PETZ E ZEEDOG'!$B$2:$R$1103,8,0),"")</f>
        <v/>
      </c>
      <c r="H920" t="str">
        <f>IFERROR(VLOOKUP(Filiais_Petz4[[#This Row],[FILIAL]],'[4]PETZ E ZEEDOG'!$B:$J,9,0),"")</f>
        <v/>
      </c>
      <c r="I920" t="str">
        <f>IFERROR(VLOOKUP(Filiais_Petz4[[#This Row],[FILIAL]],'[4]PETZ E ZEEDOG'!$B:$K,10,0),"")</f>
        <v/>
      </c>
      <c r="J920">
        <f>IFERROR(VLOOKUP(Filiais_Petz4[[#This Row],[FILIAL]],'[4]PETZ E ZEEDOG'!$B$2:$R$1103,11,0),"")</f>
        <v>0</v>
      </c>
      <c r="K920" s="89" t="str">
        <f>IFERROR(VLOOKUP(Filiais_Petz4[[#This Row],[FILIAL]],'[4]PETZ E ZEEDOG'!$B:$M,12,0),"")</f>
        <v/>
      </c>
      <c r="L920" t="str">
        <f>IFERROR(VLOOKUP(Filiais_Petz4[[#This Row],[FILIAL]],'[4]PETZ E ZEEDOG'!$B:$N,13,0),"")</f>
        <v/>
      </c>
      <c r="M920" t="str">
        <f>IFERROR(VLOOKUP(Filiais_Petz4[[#This Row],[FILIAL]],'[4]PETZ E ZEEDOG'!$B:$O,14,0),"")</f>
        <v/>
      </c>
      <c r="N920" t="str">
        <f>IFERROR(VLOOKUP(Filiais_Petz4[[#This Row],[FILIAL]],'[4]PETZ E ZEEDOG'!$B:$P,15,0),"")</f>
        <v>N</v>
      </c>
      <c r="O920" t="str">
        <f>IFERROR(VLOOKUP(Filiais_Petz4[[#This Row],[FILIAL]],'[4]PETZ E ZEEDOG'!$B:$Q,16,0),"")</f>
        <v/>
      </c>
      <c r="P920" t="str">
        <f>IFERROR(VLOOKUP(Filiais_Petz4[[#This Row],[FILIAL]],'[4]PETZ E ZEEDOG'!$B:$R,17,0),"")</f>
        <v/>
      </c>
      <c r="Q920" t="str">
        <f>IFERROR(VLOOKUP(Filiais_Petz4[[#This Row],[FILIAL]],'[4]PETZ E ZEEDOG'!$B:$C,2,0),"")</f>
        <v/>
      </c>
    </row>
    <row r="921" spans="1:17" ht="14.45" hidden="1" customHeight="1" x14ac:dyDescent="0.25">
      <c r="A921" t="s">
        <v>974</v>
      </c>
      <c r="B921" t="str">
        <f>IFERROR(VLOOKUP(Filiais_Petz4[[#This Row],[FILIAL]],'[4]PETZ E ZEEDOG'!$B:$D,3,0),"")</f>
        <v/>
      </c>
      <c r="C921" t="str">
        <f>IFERROR(VLOOKUP(Filiais_Petz4[[#This Row],[FILIAL]],'[4]PETZ E ZEEDOG'!$B:$E,4,0),"")</f>
        <v/>
      </c>
      <c r="D921" t="str">
        <f>IFERROR(VLOOKUP(Filiais_Petz4[[#This Row],[FILIAL]],'[4]PETZ E ZEEDOG'!$B:$F,5,0),"")</f>
        <v/>
      </c>
      <c r="E921" t="str">
        <f>IFERROR(VLOOKUP(Filiais_Petz4[[#This Row],[FILIAL]],'[4]PETZ E ZEEDOG'!$B:$G,6,0),"")</f>
        <v/>
      </c>
      <c r="F921" s="1">
        <f>IFERROR(VLOOKUP(Filiais_Petz4[[#This Row],[FILIAL]],'[4]PETZ E ZEEDOG'!$B:$H,7,0),"")</f>
        <v>0</v>
      </c>
      <c r="G921" t="str">
        <f>IFERROR(VLOOKUP(Filiais_Petz4[[#This Row],[FILIAL]],'[4]PETZ E ZEEDOG'!$B$2:$R$1103,8,0),"")</f>
        <v/>
      </c>
      <c r="H921" t="str">
        <f>IFERROR(VLOOKUP(Filiais_Petz4[[#This Row],[FILIAL]],'[4]PETZ E ZEEDOG'!$B:$J,9,0),"")</f>
        <v/>
      </c>
      <c r="I921" t="str">
        <f>IFERROR(VLOOKUP(Filiais_Petz4[[#This Row],[FILIAL]],'[4]PETZ E ZEEDOG'!$B:$K,10,0),"")</f>
        <v/>
      </c>
      <c r="J921">
        <f>IFERROR(VLOOKUP(Filiais_Petz4[[#This Row],[FILIAL]],'[4]PETZ E ZEEDOG'!$B$2:$R$1103,11,0),"")</f>
        <v>0</v>
      </c>
      <c r="K921" s="89" t="str">
        <f>IFERROR(VLOOKUP(Filiais_Petz4[[#This Row],[FILIAL]],'[4]PETZ E ZEEDOG'!$B:$M,12,0),"")</f>
        <v/>
      </c>
      <c r="L921" t="str">
        <f>IFERROR(VLOOKUP(Filiais_Petz4[[#This Row],[FILIAL]],'[4]PETZ E ZEEDOG'!$B:$N,13,0),"")</f>
        <v/>
      </c>
      <c r="M921" t="str">
        <f>IFERROR(VLOOKUP(Filiais_Petz4[[#This Row],[FILIAL]],'[4]PETZ E ZEEDOG'!$B:$O,14,0),"")</f>
        <v/>
      </c>
      <c r="N921" t="str">
        <f>IFERROR(VLOOKUP(Filiais_Petz4[[#This Row],[FILIAL]],'[4]PETZ E ZEEDOG'!$B:$P,15,0),"")</f>
        <v>N</v>
      </c>
      <c r="O921" t="str">
        <f>IFERROR(VLOOKUP(Filiais_Petz4[[#This Row],[FILIAL]],'[4]PETZ E ZEEDOG'!$B:$Q,16,0),"")</f>
        <v/>
      </c>
      <c r="P921" t="str">
        <f>IFERROR(VLOOKUP(Filiais_Petz4[[#This Row],[FILIAL]],'[4]PETZ E ZEEDOG'!$B:$R,17,0),"")</f>
        <v/>
      </c>
      <c r="Q921" t="str">
        <f>IFERROR(VLOOKUP(Filiais_Petz4[[#This Row],[FILIAL]],'[4]PETZ E ZEEDOG'!$B:$C,2,0),"")</f>
        <v/>
      </c>
    </row>
    <row r="922" spans="1:17" ht="14.45" hidden="1" customHeight="1" x14ac:dyDescent="0.25">
      <c r="A922" t="s">
        <v>975</v>
      </c>
      <c r="B922" t="str">
        <f>IFERROR(VLOOKUP(Filiais_Petz4[[#This Row],[FILIAL]],'[4]PETZ E ZEEDOG'!$B:$D,3,0),"")</f>
        <v/>
      </c>
      <c r="C922" t="str">
        <f>IFERROR(VLOOKUP(Filiais_Petz4[[#This Row],[FILIAL]],'[4]PETZ E ZEEDOG'!$B:$E,4,0),"")</f>
        <v/>
      </c>
      <c r="D922" t="str">
        <f>IFERROR(VLOOKUP(Filiais_Petz4[[#This Row],[FILIAL]],'[4]PETZ E ZEEDOG'!$B:$F,5,0),"")</f>
        <v/>
      </c>
      <c r="E922" t="str">
        <f>IFERROR(VLOOKUP(Filiais_Petz4[[#This Row],[FILIAL]],'[4]PETZ E ZEEDOG'!$B:$G,6,0),"")</f>
        <v/>
      </c>
      <c r="F922" s="1">
        <f>IFERROR(VLOOKUP(Filiais_Petz4[[#This Row],[FILIAL]],'[4]PETZ E ZEEDOG'!$B:$H,7,0),"")</f>
        <v>0</v>
      </c>
      <c r="G922" t="str">
        <f>IFERROR(VLOOKUP(Filiais_Petz4[[#This Row],[FILIAL]],'[4]PETZ E ZEEDOG'!$B$2:$R$1103,8,0),"")</f>
        <v/>
      </c>
      <c r="H922" t="str">
        <f>IFERROR(VLOOKUP(Filiais_Petz4[[#This Row],[FILIAL]],'[4]PETZ E ZEEDOG'!$B:$J,9,0),"")</f>
        <v/>
      </c>
      <c r="I922" t="str">
        <f>IFERROR(VLOOKUP(Filiais_Petz4[[#This Row],[FILIAL]],'[4]PETZ E ZEEDOG'!$B:$K,10,0),"")</f>
        <v/>
      </c>
      <c r="J922">
        <f>IFERROR(VLOOKUP(Filiais_Petz4[[#This Row],[FILIAL]],'[4]PETZ E ZEEDOG'!$B$2:$R$1103,11,0),"")</f>
        <v>0</v>
      </c>
      <c r="K922" s="89" t="str">
        <f>IFERROR(VLOOKUP(Filiais_Petz4[[#This Row],[FILIAL]],'[4]PETZ E ZEEDOG'!$B:$M,12,0),"")</f>
        <v/>
      </c>
      <c r="L922" t="str">
        <f>IFERROR(VLOOKUP(Filiais_Petz4[[#This Row],[FILIAL]],'[4]PETZ E ZEEDOG'!$B:$N,13,0),"")</f>
        <v/>
      </c>
      <c r="M922" t="str">
        <f>IFERROR(VLOOKUP(Filiais_Petz4[[#This Row],[FILIAL]],'[4]PETZ E ZEEDOG'!$B:$O,14,0),"")</f>
        <v/>
      </c>
      <c r="N922" t="str">
        <f>IFERROR(VLOOKUP(Filiais_Petz4[[#This Row],[FILIAL]],'[4]PETZ E ZEEDOG'!$B:$P,15,0),"")</f>
        <v>N</v>
      </c>
      <c r="O922" t="str">
        <f>IFERROR(VLOOKUP(Filiais_Petz4[[#This Row],[FILIAL]],'[4]PETZ E ZEEDOG'!$B:$Q,16,0),"")</f>
        <v/>
      </c>
      <c r="P922" t="str">
        <f>IFERROR(VLOOKUP(Filiais_Petz4[[#This Row],[FILIAL]],'[4]PETZ E ZEEDOG'!$B:$R,17,0),"")</f>
        <v/>
      </c>
      <c r="Q922" t="str">
        <f>IFERROR(VLOOKUP(Filiais_Petz4[[#This Row],[FILIAL]],'[4]PETZ E ZEEDOG'!$B:$C,2,0),"")</f>
        <v/>
      </c>
    </row>
    <row r="923" spans="1:17" ht="14.45" hidden="1" customHeight="1" x14ac:dyDescent="0.25">
      <c r="A923" t="s">
        <v>976</v>
      </c>
      <c r="B923" t="str">
        <f>IFERROR(VLOOKUP(Filiais_Petz4[[#This Row],[FILIAL]],'[4]PETZ E ZEEDOG'!$B:$D,3,0),"")</f>
        <v/>
      </c>
      <c r="C923" t="str">
        <f>IFERROR(VLOOKUP(Filiais_Petz4[[#This Row],[FILIAL]],'[4]PETZ E ZEEDOG'!$B:$E,4,0),"")</f>
        <v/>
      </c>
      <c r="D923" t="str">
        <f>IFERROR(VLOOKUP(Filiais_Petz4[[#This Row],[FILIAL]],'[4]PETZ E ZEEDOG'!$B:$F,5,0),"")</f>
        <v/>
      </c>
      <c r="E923" t="str">
        <f>IFERROR(VLOOKUP(Filiais_Petz4[[#This Row],[FILIAL]],'[4]PETZ E ZEEDOG'!$B:$G,6,0),"")</f>
        <v/>
      </c>
      <c r="F923" s="1">
        <f>IFERROR(VLOOKUP(Filiais_Petz4[[#This Row],[FILIAL]],'[4]PETZ E ZEEDOG'!$B:$H,7,0),"")</f>
        <v>0</v>
      </c>
      <c r="G923" t="str">
        <f>IFERROR(VLOOKUP(Filiais_Petz4[[#This Row],[FILIAL]],'[4]PETZ E ZEEDOG'!$B$2:$R$1103,8,0),"")</f>
        <v/>
      </c>
      <c r="H923" t="str">
        <f>IFERROR(VLOOKUP(Filiais_Petz4[[#This Row],[FILIAL]],'[4]PETZ E ZEEDOG'!$B:$J,9,0),"")</f>
        <v/>
      </c>
      <c r="I923" t="str">
        <f>IFERROR(VLOOKUP(Filiais_Petz4[[#This Row],[FILIAL]],'[4]PETZ E ZEEDOG'!$B:$K,10,0),"")</f>
        <v/>
      </c>
      <c r="J923">
        <f>IFERROR(VLOOKUP(Filiais_Petz4[[#This Row],[FILIAL]],'[4]PETZ E ZEEDOG'!$B$2:$R$1103,11,0),"")</f>
        <v>0</v>
      </c>
      <c r="K923" s="89" t="str">
        <f>IFERROR(VLOOKUP(Filiais_Petz4[[#This Row],[FILIAL]],'[4]PETZ E ZEEDOG'!$B:$M,12,0),"")</f>
        <v/>
      </c>
      <c r="L923" t="str">
        <f>IFERROR(VLOOKUP(Filiais_Petz4[[#This Row],[FILIAL]],'[4]PETZ E ZEEDOG'!$B:$N,13,0),"")</f>
        <v/>
      </c>
      <c r="M923" t="str">
        <f>IFERROR(VLOOKUP(Filiais_Petz4[[#This Row],[FILIAL]],'[4]PETZ E ZEEDOG'!$B:$O,14,0),"")</f>
        <v/>
      </c>
      <c r="N923" t="str">
        <f>IFERROR(VLOOKUP(Filiais_Petz4[[#This Row],[FILIAL]],'[4]PETZ E ZEEDOG'!$B:$P,15,0),"")</f>
        <v>N</v>
      </c>
      <c r="O923" t="str">
        <f>IFERROR(VLOOKUP(Filiais_Petz4[[#This Row],[FILIAL]],'[4]PETZ E ZEEDOG'!$B:$Q,16,0),"")</f>
        <v/>
      </c>
      <c r="P923" t="str">
        <f>IFERROR(VLOOKUP(Filiais_Petz4[[#This Row],[FILIAL]],'[4]PETZ E ZEEDOG'!$B:$R,17,0),"")</f>
        <v/>
      </c>
      <c r="Q923" t="str">
        <f>IFERROR(VLOOKUP(Filiais_Petz4[[#This Row],[FILIAL]],'[4]PETZ E ZEEDOG'!$B:$C,2,0),"")</f>
        <v/>
      </c>
    </row>
    <row r="924" spans="1:17" ht="14.45" hidden="1" customHeight="1" x14ac:dyDescent="0.25">
      <c r="A924" t="s">
        <v>977</v>
      </c>
      <c r="B924" t="str">
        <f>IFERROR(VLOOKUP(Filiais_Petz4[[#This Row],[FILIAL]],'[4]PETZ E ZEEDOG'!$B:$D,3,0),"")</f>
        <v/>
      </c>
      <c r="C924" t="str">
        <f>IFERROR(VLOOKUP(Filiais_Petz4[[#This Row],[FILIAL]],'[4]PETZ E ZEEDOG'!$B:$E,4,0),"")</f>
        <v/>
      </c>
      <c r="D924" t="str">
        <f>IFERROR(VLOOKUP(Filiais_Petz4[[#This Row],[FILIAL]],'[4]PETZ E ZEEDOG'!$B:$F,5,0),"")</f>
        <v/>
      </c>
      <c r="E924" t="str">
        <f>IFERROR(VLOOKUP(Filiais_Petz4[[#This Row],[FILIAL]],'[4]PETZ E ZEEDOG'!$B:$G,6,0),"")</f>
        <v/>
      </c>
      <c r="F924" s="1">
        <f>IFERROR(VLOOKUP(Filiais_Petz4[[#This Row],[FILIAL]],'[4]PETZ E ZEEDOG'!$B:$H,7,0),"")</f>
        <v>0</v>
      </c>
      <c r="G924" t="str">
        <f>IFERROR(VLOOKUP(Filiais_Petz4[[#This Row],[FILIAL]],'[4]PETZ E ZEEDOG'!$B$2:$R$1103,8,0),"")</f>
        <v/>
      </c>
      <c r="H924" t="str">
        <f>IFERROR(VLOOKUP(Filiais_Petz4[[#This Row],[FILIAL]],'[4]PETZ E ZEEDOG'!$B:$J,9,0),"")</f>
        <v/>
      </c>
      <c r="I924" t="str">
        <f>IFERROR(VLOOKUP(Filiais_Petz4[[#This Row],[FILIAL]],'[4]PETZ E ZEEDOG'!$B:$K,10,0),"")</f>
        <v/>
      </c>
      <c r="J924">
        <f>IFERROR(VLOOKUP(Filiais_Petz4[[#This Row],[FILIAL]],'[4]PETZ E ZEEDOG'!$B$2:$R$1103,11,0),"")</f>
        <v>0</v>
      </c>
      <c r="K924" s="89" t="str">
        <f>IFERROR(VLOOKUP(Filiais_Petz4[[#This Row],[FILIAL]],'[4]PETZ E ZEEDOG'!$B:$M,12,0),"")</f>
        <v/>
      </c>
      <c r="L924" t="str">
        <f>IFERROR(VLOOKUP(Filiais_Petz4[[#This Row],[FILIAL]],'[4]PETZ E ZEEDOG'!$B:$N,13,0),"")</f>
        <v/>
      </c>
      <c r="M924" t="str">
        <f>IFERROR(VLOOKUP(Filiais_Petz4[[#This Row],[FILIAL]],'[4]PETZ E ZEEDOG'!$B:$O,14,0),"")</f>
        <v/>
      </c>
      <c r="N924" t="str">
        <f>IFERROR(VLOOKUP(Filiais_Petz4[[#This Row],[FILIAL]],'[4]PETZ E ZEEDOG'!$B:$P,15,0),"")</f>
        <v>N</v>
      </c>
      <c r="O924" t="str">
        <f>IFERROR(VLOOKUP(Filiais_Petz4[[#This Row],[FILIAL]],'[4]PETZ E ZEEDOG'!$B:$Q,16,0),"")</f>
        <v/>
      </c>
      <c r="P924" t="str">
        <f>IFERROR(VLOOKUP(Filiais_Petz4[[#This Row],[FILIAL]],'[4]PETZ E ZEEDOG'!$B:$R,17,0),"")</f>
        <v/>
      </c>
      <c r="Q924" t="str">
        <f>IFERROR(VLOOKUP(Filiais_Petz4[[#This Row],[FILIAL]],'[4]PETZ E ZEEDOG'!$B:$C,2,0),"")</f>
        <v/>
      </c>
    </row>
    <row r="925" spans="1:17" ht="14.45" hidden="1" customHeight="1" x14ac:dyDescent="0.25">
      <c r="A925" t="s">
        <v>978</v>
      </c>
      <c r="B925" t="str">
        <f>IFERROR(VLOOKUP(Filiais_Petz4[[#This Row],[FILIAL]],'[4]PETZ E ZEEDOG'!$B:$D,3,0),"")</f>
        <v/>
      </c>
      <c r="C925" t="str">
        <f>IFERROR(VLOOKUP(Filiais_Petz4[[#This Row],[FILIAL]],'[4]PETZ E ZEEDOG'!$B:$E,4,0),"")</f>
        <v/>
      </c>
      <c r="D925" t="str">
        <f>IFERROR(VLOOKUP(Filiais_Petz4[[#This Row],[FILIAL]],'[4]PETZ E ZEEDOG'!$B:$F,5,0),"")</f>
        <v/>
      </c>
      <c r="E925" t="str">
        <f>IFERROR(VLOOKUP(Filiais_Petz4[[#This Row],[FILIAL]],'[4]PETZ E ZEEDOG'!$B:$G,6,0),"")</f>
        <v/>
      </c>
      <c r="F925" s="1">
        <f>IFERROR(VLOOKUP(Filiais_Petz4[[#This Row],[FILIAL]],'[4]PETZ E ZEEDOG'!$B:$H,7,0),"")</f>
        <v>0</v>
      </c>
      <c r="G925" t="str">
        <f>IFERROR(VLOOKUP(Filiais_Petz4[[#This Row],[FILIAL]],'[4]PETZ E ZEEDOG'!$B$2:$R$1103,8,0),"")</f>
        <v/>
      </c>
      <c r="H925" t="str">
        <f>IFERROR(VLOOKUP(Filiais_Petz4[[#This Row],[FILIAL]],'[4]PETZ E ZEEDOG'!$B:$J,9,0),"")</f>
        <v/>
      </c>
      <c r="I925" t="str">
        <f>IFERROR(VLOOKUP(Filiais_Petz4[[#This Row],[FILIAL]],'[4]PETZ E ZEEDOG'!$B:$K,10,0),"")</f>
        <v/>
      </c>
      <c r="J925">
        <f>IFERROR(VLOOKUP(Filiais_Petz4[[#This Row],[FILIAL]],'[4]PETZ E ZEEDOG'!$B$2:$R$1103,11,0),"")</f>
        <v>0</v>
      </c>
      <c r="K925" s="89" t="str">
        <f>IFERROR(VLOOKUP(Filiais_Petz4[[#This Row],[FILIAL]],'[4]PETZ E ZEEDOG'!$B:$M,12,0),"")</f>
        <v/>
      </c>
      <c r="L925" t="str">
        <f>IFERROR(VLOOKUP(Filiais_Petz4[[#This Row],[FILIAL]],'[4]PETZ E ZEEDOG'!$B:$N,13,0),"")</f>
        <v/>
      </c>
      <c r="M925" t="str">
        <f>IFERROR(VLOOKUP(Filiais_Petz4[[#This Row],[FILIAL]],'[4]PETZ E ZEEDOG'!$B:$O,14,0),"")</f>
        <v/>
      </c>
      <c r="N925" t="str">
        <f>IFERROR(VLOOKUP(Filiais_Petz4[[#This Row],[FILIAL]],'[4]PETZ E ZEEDOG'!$B:$P,15,0),"")</f>
        <v>N</v>
      </c>
      <c r="O925" t="str">
        <f>IFERROR(VLOOKUP(Filiais_Petz4[[#This Row],[FILIAL]],'[4]PETZ E ZEEDOG'!$B:$Q,16,0),"")</f>
        <v/>
      </c>
      <c r="P925" t="str">
        <f>IFERROR(VLOOKUP(Filiais_Petz4[[#This Row],[FILIAL]],'[4]PETZ E ZEEDOG'!$B:$R,17,0),"")</f>
        <v/>
      </c>
      <c r="Q925" t="str">
        <f>IFERROR(VLOOKUP(Filiais_Petz4[[#This Row],[FILIAL]],'[4]PETZ E ZEEDOG'!$B:$C,2,0),"")</f>
        <v/>
      </c>
    </row>
    <row r="926" spans="1:17" ht="14.45" hidden="1" customHeight="1" x14ac:dyDescent="0.25">
      <c r="A926" t="s">
        <v>979</v>
      </c>
      <c r="B926" t="str">
        <f>IFERROR(VLOOKUP(Filiais_Petz4[[#This Row],[FILIAL]],'[4]PETZ E ZEEDOG'!$B:$D,3,0),"")</f>
        <v/>
      </c>
      <c r="C926" t="str">
        <f>IFERROR(VLOOKUP(Filiais_Petz4[[#This Row],[FILIAL]],'[4]PETZ E ZEEDOG'!$B:$E,4,0),"")</f>
        <v/>
      </c>
      <c r="D926" t="str">
        <f>IFERROR(VLOOKUP(Filiais_Petz4[[#This Row],[FILIAL]],'[4]PETZ E ZEEDOG'!$B:$F,5,0),"")</f>
        <v/>
      </c>
      <c r="E926" t="str">
        <f>IFERROR(VLOOKUP(Filiais_Petz4[[#This Row],[FILIAL]],'[4]PETZ E ZEEDOG'!$B:$G,6,0),"")</f>
        <v/>
      </c>
      <c r="F926" s="1">
        <f>IFERROR(VLOOKUP(Filiais_Petz4[[#This Row],[FILIAL]],'[4]PETZ E ZEEDOG'!$B:$H,7,0),"")</f>
        <v>0</v>
      </c>
      <c r="G926" t="str">
        <f>IFERROR(VLOOKUP(Filiais_Petz4[[#This Row],[FILIAL]],'[4]PETZ E ZEEDOG'!$B$2:$R$1103,8,0),"")</f>
        <v/>
      </c>
      <c r="H926" t="str">
        <f>IFERROR(VLOOKUP(Filiais_Petz4[[#This Row],[FILIAL]],'[4]PETZ E ZEEDOG'!$B:$J,9,0),"")</f>
        <v/>
      </c>
      <c r="I926" t="str">
        <f>IFERROR(VLOOKUP(Filiais_Petz4[[#This Row],[FILIAL]],'[4]PETZ E ZEEDOG'!$B:$K,10,0),"")</f>
        <v/>
      </c>
      <c r="J926">
        <f>IFERROR(VLOOKUP(Filiais_Petz4[[#This Row],[FILIAL]],'[4]PETZ E ZEEDOG'!$B$2:$R$1103,11,0),"")</f>
        <v>0</v>
      </c>
      <c r="K926" s="89" t="str">
        <f>IFERROR(VLOOKUP(Filiais_Petz4[[#This Row],[FILIAL]],'[4]PETZ E ZEEDOG'!$B:$M,12,0),"")</f>
        <v/>
      </c>
      <c r="L926" t="str">
        <f>IFERROR(VLOOKUP(Filiais_Petz4[[#This Row],[FILIAL]],'[4]PETZ E ZEEDOG'!$B:$N,13,0),"")</f>
        <v/>
      </c>
      <c r="M926" t="str">
        <f>IFERROR(VLOOKUP(Filiais_Petz4[[#This Row],[FILIAL]],'[4]PETZ E ZEEDOG'!$B:$O,14,0),"")</f>
        <v/>
      </c>
      <c r="N926" t="str">
        <f>IFERROR(VLOOKUP(Filiais_Petz4[[#This Row],[FILIAL]],'[4]PETZ E ZEEDOG'!$B:$P,15,0),"")</f>
        <v>N</v>
      </c>
      <c r="O926" t="str">
        <f>IFERROR(VLOOKUP(Filiais_Petz4[[#This Row],[FILIAL]],'[4]PETZ E ZEEDOG'!$B:$Q,16,0),"")</f>
        <v/>
      </c>
      <c r="P926" t="str">
        <f>IFERROR(VLOOKUP(Filiais_Petz4[[#This Row],[FILIAL]],'[4]PETZ E ZEEDOG'!$B:$R,17,0),"")</f>
        <v/>
      </c>
      <c r="Q926" t="str">
        <f>IFERROR(VLOOKUP(Filiais_Petz4[[#This Row],[FILIAL]],'[4]PETZ E ZEEDOG'!$B:$C,2,0),"")</f>
        <v/>
      </c>
    </row>
    <row r="927" spans="1:17" ht="14.45" hidden="1" customHeight="1" x14ac:dyDescent="0.25">
      <c r="A927" t="s">
        <v>980</v>
      </c>
      <c r="B927" t="str">
        <f>IFERROR(VLOOKUP(Filiais_Petz4[[#This Row],[FILIAL]],'[4]PETZ E ZEEDOG'!$B:$D,3,0),"")</f>
        <v/>
      </c>
      <c r="C927" t="str">
        <f>IFERROR(VLOOKUP(Filiais_Petz4[[#This Row],[FILIAL]],'[4]PETZ E ZEEDOG'!$B:$E,4,0),"")</f>
        <v/>
      </c>
      <c r="D927" t="str">
        <f>IFERROR(VLOOKUP(Filiais_Petz4[[#This Row],[FILIAL]],'[4]PETZ E ZEEDOG'!$B:$F,5,0),"")</f>
        <v/>
      </c>
      <c r="E927" t="str">
        <f>IFERROR(VLOOKUP(Filiais_Petz4[[#This Row],[FILIAL]],'[4]PETZ E ZEEDOG'!$B:$G,6,0),"")</f>
        <v/>
      </c>
      <c r="F927" s="1">
        <f>IFERROR(VLOOKUP(Filiais_Petz4[[#This Row],[FILIAL]],'[4]PETZ E ZEEDOG'!$B:$H,7,0),"")</f>
        <v>0</v>
      </c>
      <c r="G927" t="str">
        <f>IFERROR(VLOOKUP(Filiais_Petz4[[#This Row],[FILIAL]],'[4]PETZ E ZEEDOG'!$B$2:$R$1103,8,0),"")</f>
        <v/>
      </c>
      <c r="H927" t="str">
        <f>IFERROR(VLOOKUP(Filiais_Petz4[[#This Row],[FILIAL]],'[4]PETZ E ZEEDOG'!$B:$J,9,0),"")</f>
        <v/>
      </c>
      <c r="I927" t="str">
        <f>IFERROR(VLOOKUP(Filiais_Petz4[[#This Row],[FILIAL]],'[4]PETZ E ZEEDOG'!$B:$K,10,0),"")</f>
        <v/>
      </c>
      <c r="J927">
        <f>IFERROR(VLOOKUP(Filiais_Petz4[[#This Row],[FILIAL]],'[4]PETZ E ZEEDOG'!$B$2:$R$1103,11,0),"")</f>
        <v>0</v>
      </c>
      <c r="K927" s="89" t="str">
        <f>IFERROR(VLOOKUP(Filiais_Petz4[[#This Row],[FILIAL]],'[4]PETZ E ZEEDOG'!$B:$M,12,0),"")</f>
        <v/>
      </c>
      <c r="L927" t="str">
        <f>IFERROR(VLOOKUP(Filiais_Petz4[[#This Row],[FILIAL]],'[4]PETZ E ZEEDOG'!$B:$N,13,0),"")</f>
        <v/>
      </c>
      <c r="M927" t="str">
        <f>IFERROR(VLOOKUP(Filiais_Petz4[[#This Row],[FILIAL]],'[4]PETZ E ZEEDOG'!$B:$O,14,0),"")</f>
        <v/>
      </c>
      <c r="N927" t="str">
        <f>IFERROR(VLOOKUP(Filiais_Petz4[[#This Row],[FILIAL]],'[4]PETZ E ZEEDOG'!$B:$P,15,0),"")</f>
        <v>N</v>
      </c>
      <c r="O927" t="str">
        <f>IFERROR(VLOOKUP(Filiais_Petz4[[#This Row],[FILIAL]],'[4]PETZ E ZEEDOG'!$B:$Q,16,0),"")</f>
        <v/>
      </c>
      <c r="P927" t="str">
        <f>IFERROR(VLOOKUP(Filiais_Petz4[[#This Row],[FILIAL]],'[4]PETZ E ZEEDOG'!$B:$R,17,0),"")</f>
        <v/>
      </c>
      <c r="Q927" t="str">
        <f>IFERROR(VLOOKUP(Filiais_Petz4[[#This Row],[FILIAL]],'[4]PETZ E ZEEDOG'!$B:$C,2,0),"")</f>
        <v/>
      </c>
    </row>
    <row r="928" spans="1:17" ht="14.45" hidden="1" customHeight="1" x14ac:dyDescent="0.25">
      <c r="A928" t="s">
        <v>981</v>
      </c>
      <c r="B928" t="str">
        <f>IFERROR(VLOOKUP(Filiais_Petz4[[#This Row],[FILIAL]],'[4]PETZ E ZEEDOG'!$B:$D,3,0),"")</f>
        <v/>
      </c>
      <c r="C928" t="str">
        <f>IFERROR(VLOOKUP(Filiais_Petz4[[#This Row],[FILIAL]],'[4]PETZ E ZEEDOG'!$B:$E,4,0),"")</f>
        <v/>
      </c>
      <c r="D928" t="str">
        <f>IFERROR(VLOOKUP(Filiais_Petz4[[#This Row],[FILIAL]],'[4]PETZ E ZEEDOG'!$B:$F,5,0),"")</f>
        <v/>
      </c>
      <c r="E928" t="str">
        <f>IFERROR(VLOOKUP(Filiais_Petz4[[#This Row],[FILIAL]],'[4]PETZ E ZEEDOG'!$B:$G,6,0),"")</f>
        <v/>
      </c>
      <c r="F928" s="1">
        <f>IFERROR(VLOOKUP(Filiais_Petz4[[#This Row],[FILIAL]],'[4]PETZ E ZEEDOG'!$B:$H,7,0),"")</f>
        <v>0</v>
      </c>
      <c r="G928" t="str">
        <f>IFERROR(VLOOKUP(Filiais_Petz4[[#This Row],[FILIAL]],'[4]PETZ E ZEEDOG'!$B$2:$R$1103,8,0),"")</f>
        <v/>
      </c>
      <c r="H928" t="str">
        <f>IFERROR(VLOOKUP(Filiais_Petz4[[#This Row],[FILIAL]],'[4]PETZ E ZEEDOG'!$B:$J,9,0),"")</f>
        <v/>
      </c>
      <c r="I928" t="str">
        <f>IFERROR(VLOOKUP(Filiais_Petz4[[#This Row],[FILIAL]],'[4]PETZ E ZEEDOG'!$B:$K,10,0),"")</f>
        <v/>
      </c>
      <c r="J928">
        <f>IFERROR(VLOOKUP(Filiais_Petz4[[#This Row],[FILIAL]],'[4]PETZ E ZEEDOG'!$B$2:$R$1103,11,0),"")</f>
        <v>0</v>
      </c>
      <c r="K928" s="89" t="str">
        <f>IFERROR(VLOOKUP(Filiais_Petz4[[#This Row],[FILIAL]],'[4]PETZ E ZEEDOG'!$B:$M,12,0),"")</f>
        <v/>
      </c>
      <c r="L928" t="str">
        <f>IFERROR(VLOOKUP(Filiais_Petz4[[#This Row],[FILIAL]],'[4]PETZ E ZEEDOG'!$B:$N,13,0),"")</f>
        <v/>
      </c>
      <c r="M928" t="str">
        <f>IFERROR(VLOOKUP(Filiais_Petz4[[#This Row],[FILIAL]],'[4]PETZ E ZEEDOG'!$B:$O,14,0),"")</f>
        <v/>
      </c>
      <c r="N928" t="str">
        <f>IFERROR(VLOOKUP(Filiais_Petz4[[#This Row],[FILIAL]],'[4]PETZ E ZEEDOG'!$B:$P,15,0),"")</f>
        <v>N</v>
      </c>
      <c r="O928" t="str">
        <f>IFERROR(VLOOKUP(Filiais_Petz4[[#This Row],[FILIAL]],'[4]PETZ E ZEEDOG'!$B:$Q,16,0),"")</f>
        <v/>
      </c>
      <c r="P928" t="str">
        <f>IFERROR(VLOOKUP(Filiais_Petz4[[#This Row],[FILIAL]],'[4]PETZ E ZEEDOG'!$B:$R,17,0),"")</f>
        <v/>
      </c>
      <c r="Q928" t="str">
        <f>IFERROR(VLOOKUP(Filiais_Petz4[[#This Row],[FILIAL]],'[4]PETZ E ZEEDOG'!$B:$C,2,0),"")</f>
        <v/>
      </c>
    </row>
    <row r="929" spans="1:17" ht="14.45" hidden="1" customHeight="1" x14ac:dyDescent="0.25">
      <c r="A929" t="s">
        <v>982</v>
      </c>
      <c r="B929" t="str">
        <f>IFERROR(VLOOKUP(Filiais_Petz4[[#This Row],[FILIAL]],'[4]PETZ E ZEEDOG'!$B:$D,3,0),"")</f>
        <v/>
      </c>
      <c r="C929" t="str">
        <f>IFERROR(VLOOKUP(Filiais_Petz4[[#This Row],[FILIAL]],'[4]PETZ E ZEEDOG'!$B:$E,4,0),"")</f>
        <v/>
      </c>
      <c r="D929" t="str">
        <f>IFERROR(VLOOKUP(Filiais_Petz4[[#This Row],[FILIAL]],'[4]PETZ E ZEEDOG'!$B:$F,5,0),"")</f>
        <v/>
      </c>
      <c r="E929" t="str">
        <f>IFERROR(VLOOKUP(Filiais_Petz4[[#This Row],[FILIAL]],'[4]PETZ E ZEEDOG'!$B:$G,6,0),"")</f>
        <v/>
      </c>
      <c r="F929" s="1">
        <f>IFERROR(VLOOKUP(Filiais_Petz4[[#This Row],[FILIAL]],'[4]PETZ E ZEEDOG'!$B:$H,7,0),"")</f>
        <v>0</v>
      </c>
      <c r="G929" t="str">
        <f>IFERROR(VLOOKUP(Filiais_Petz4[[#This Row],[FILIAL]],'[4]PETZ E ZEEDOG'!$B$2:$R$1103,8,0),"")</f>
        <v/>
      </c>
      <c r="H929" t="str">
        <f>IFERROR(VLOOKUP(Filiais_Petz4[[#This Row],[FILIAL]],'[4]PETZ E ZEEDOG'!$B:$J,9,0),"")</f>
        <v/>
      </c>
      <c r="I929" t="str">
        <f>IFERROR(VLOOKUP(Filiais_Petz4[[#This Row],[FILIAL]],'[4]PETZ E ZEEDOG'!$B:$K,10,0),"")</f>
        <v/>
      </c>
      <c r="J929">
        <f>IFERROR(VLOOKUP(Filiais_Petz4[[#This Row],[FILIAL]],'[4]PETZ E ZEEDOG'!$B$2:$R$1103,11,0),"")</f>
        <v>0</v>
      </c>
      <c r="K929" s="89" t="str">
        <f>IFERROR(VLOOKUP(Filiais_Petz4[[#This Row],[FILIAL]],'[4]PETZ E ZEEDOG'!$B:$M,12,0),"")</f>
        <v/>
      </c>
      <c r="L929" t="str">
        <f>IFERROR(VLOOKUP(Filiais_Petz4[[#This Row],[FILIAL]],'[4]PETZ E ZEEDOG'!$B:$N,13,0),"")</f>
        <v/>
      </c>
      <c r="M929" t="str">
        <f>IFERROR(VLOOKUP(Filiais_Petz4[[#This Row],[FILIAL]],'[4]PETZ E ZEEDOG'!$B:$O,14,0),"")</f>
        <v/>
      </c>
      <c r="N929" t="str">
        <f>IFERROR(VLOOKUP(Filiais_Petz4[[#This Row],[FILIAL]],'[4]PETZ E ZEEDOG'!$B:$P,15,0),"")</f>
        <v>N</v>
      </c>
      <c r="O929" t="str">
        <f>IFERROR(VLOOKUP(Filiais_Petz4[[#This Row],[FILIAL]],'[4]PETZ E ZEEDOG'!$B:$Q,16,0),"")</f>
        <v/>
      </c>
      <c r="P929" t="str">
        <f>IFERROR(VLOOKUP(Filiais_Petz4[[#This Row],[FILIAL]],'[4]PETZ E ZEEDOG'!$B:$R,17,0),"")</f>
        <v/>
      </c>
      <c r="Q929" t="str">
        <f>IFERROR(VLOOKUP(Filiais_Petz4[[#This Row],[FILIAL]],'[4]PETZ E ZEEDOG'!$B:$C,2,0),"")</f>
        <v/>
      </c>
    </row>
    <row r="930" spans="1:17" ht="14.45" hidden="1" customHeight="1" x14ac:dyDescent="0.25">
      <c r="A930" t="s">
        <v>983</v>
      </c>
      <c r="B930" t="str">
        <f>IFERROR(VLOOKUP(Filiais_Petz4[[#This Row],[FILIAL]],'[4]PETZ E ZEEDOG'!$B:$D,3,0),"")</f>
        <v/>
      </c>
      <c r="C930" t="str">
        <f>IFERROR(VLOOKUP(Filiais_Petz4[[#This Row],[FILIAL]],'[4]PETZ E ZEEDOG'!$B:$E,4,0),"")</f>
        <v/>
      </c>
      <c r="D930" t="str">
        <f>IFERROR(VLOOKUP(Filiais_Petz4[[#This Row],[FILIAL]],'[4]PETZ E ZEEDOG'!$B:$F,5,0),"")</f>
        <v/>
      </c>
      <c r="E930" t="str">
        <f>IFERROR(VLOOKUP(Filiais_Petz4[[#This Row],[FILIAL]],'[4]PETZ E ZEEDOG'!$B:$G,6,0),"")</f>
        <v/>
      </c>
      <c r="F930" s="1">
        <f>IFERROR(VLOOKUP(Filiais_Petz4[[#This Row],[FILIAL]],'[4]PETZ E ZEEDOG'!$B:$H,7,0),"")</f>
        <v>0</v>
      </c>
      <c r="G930" t="str">
        <f>IFERROR(VLOOKUP(Filiais_Petz4[[#This Row],[FILIAL]],'[4]PETZ E ZEEDOG'!$B$2:$R$1103,8,0),"")</f>
        <v/>
      </c>
      <c r="H930" t="str">
        <f>IFERROR(VLOOKUP(Filiais_Petz4[[#This Row],[FILIAL]],'[4]PETZ E ZEEDOG'!$B:$J,9,0),"")</f>
        <v/>
      </c>
      <c r="I930" t="str">
        <f>IFERROR(VLOOKUP(Filiais_Petz4[[#This Row],[FILIAL]],'[4]PETZ E ZEEDOG'!$B:$K,10,0),"")</f>
        <v/>
      </c>
      <c r="J930">
        <f>IFERROR(VLOOKUP(Filiais_Petz4[[#This Row],[FILIAL]],'[4]PETZ E ZEEDOG'!$B$2:$R$1103,11,0),"")</f>
        <v>0</v>
      </c>
      <c r="K930" s="89" t="str">
        <f>IFERROR(VLOOKUP(Filiais_Petz4[[#This Row],[FILIAL]],'[4]PETZ E ZEEDOG'!$B:$M,12,0),"")</f>
        <v/>
      </c>
      <c r="L930" t="str">
        <f>IFERROR(VLOOKUP(Filiais_Petz4[[#This Row],[FILIAL]],'[4]PETZ E ZEEDOG'!$B:$N,13,0),"")</f>
        <v/>
      </c>
      <c r="M930" t="str">
        <f>IFERROR(VLOOKUP(Filiais_Petz4[[#This Row],[FILIAL]],'[4]PETZ E ZEEDOG'!$B:$O,14,0),"")</f>
        <v/>
      </c>
      <c r="N930" t="str">
        <f>IFERROR(VLOOKUP(Filiais_Petz4[[#This Row],[FILIAL]],'[4]PETZ E ZEEDOG'!$B:$P,15,0),"")</f>
        <v>N</v>
      </c>
      <c r="O930" t="str">
        <f>IFERROR(VLOOKUP(Filiais_Petz4[[#This Row],[FILIAL]],'[4]PETZ E ZEEDOG'!$B:$Q,16,0),"")</f>
        <v/>
      </c>
      <c r="P930" t="str">
        <f>IFERROR(VLOOKUP(Filiais_Petz4[[#This Row],[FILIAL]],'[4]PETZ E ZEEDOG'!$B:$R,17,0),"")</f>
        <v/>
      </c>
      <c r="Q930" t="str">
        <f>IFERROR(VLOOKUP(Filiais_Petz4[[#This Row],[FILIAL]],'[4]PETZ E ZEEDOG'!$B:$C,2,0),"")</f>
        <v/>
      </c>
    </row>
    <row r="931" spans="1:17" ht="14.45" hidden="1" customHeight="1" x14ac:dyDescent="0.25">
      <c r="A931" t="s">
        <v>984</v>
      </c>
      <c r="B931" t="str">
        <f>IFERROR(VLOOKUP(Filiais_Petz4[[#This Row],[FILIAL]],'[4]PETZ E ZEEDOG'!$B:$D,3,0),"")</f>
        <v/>
      </c>
      <c r="C931" t="str">
        <f>IFERROR(VLOOKUP(Filiais_Petz4[[#This Row],[FILIAL]],'[4]PETZ E ZEEDOG'!$B:$E,4,0),"")</f>
        <v/>
      </c>
      <c r="D931" t="str">
        <f>IFERROR(VLOOKUP(Filiais_Petz4[[#This Row],[FILIAL]],'[4]PETZ E ZEEDOG'!$B:$F,5,0),"")</f>
        <v/>
      </c>
      <c r="E931" t="str">
        <f>IFERROR(VLOOKUP(Filiais_Petz4[[#This Row],[FILIAL]],'[4]PETZ E ZEEDOG'!$B:$G,6,0),"")</f>
        <v/>
      </c>
      <c r="F931" s="1">
        <f>IFERROR(VLOOKUP(Filiais_Petz4[[#This Row],[FILIAL]],'[4]PETZ E ZEEDOG'!$B:$H,7,0),"")</f>
        <v>0</v>
      </c>
      <c r="G931" t="str">
        <f>IFERROR(VLOOKUP(Filiais_Petz4[[#This Row],[FILIAL]],'[4]PETZ E ZEEDOG'!$B$2:$R$1103,8,0),"")</f>
        <v/>
      </c>
      <c r="H931" t="str">
        <f>IFERROR(VLOOKUP(Filiais_Petz4[[#This Row],[FILIAL]],'[4]PETZ E ZEEDOG'!$B:$J,9,0),"")</f>
        <v/>
      </c>
      <c r="I931" t="str">
        <f>IFERROR(VLOOKUP(Filiais_Petz4[[#This Row],[FILIAL]],'[4]PETZ E ZEEDOG'!$B:$K,10,0),"")</f>
        <v/>
      </c>
      <c r="J931">
        <f>IFERROR(VLOOKUP(Filiais_Petz4[[#This Row],[FILIAL]],'[4]PETZ E ZEEDOG'!$B$2:$R$1103,11,0),"")</f>
        <v>0</v>
      </c>
      <c r="K931" s="89" t="str">
        <f>IFERROR(VLOOKUP(Filiais_Petz4[[#This Row],[FILIAL]],'[4]PETZ E ZEEDOG'!$B:$M,12,0),"")</f>
        <v/>
      </c>
      <c r="L931" t="str">
        <f>IFERROR(VLOOKUP(Filiais_Petz4[[#This Row],[FILIAL]],'[4]PETZ E ZEEDOG'!$B:$N,13,0),"")</f>
        <v/>
      </c>
      <c r="M931" t="str">
        <f>IFERROR(VLOOKUP(Filiais_Petz4[[#This Row],[FILIAL]],'[4]PETZ E ZEEDOG'!$B:$O,14,0),"")</f>
        <v/>
      </c>
      <c r="N931" t="str">
        <f>IFERROR(VLOOKUP(Filiais_Petz4[[#This Row],[FILIAL]],'[4]PETZ E ZEEDOG'!$B:$P,15,0),"")</f>
        <v>N</v>
      </c>
      <c r="O931" t="str">
        <f>IFERROR(VLOOKUP(Filiais_Petz4[[#This Row],[FILIAL]],'[4]PETZ E ZEEDOG'!$B:$Q,16,0),"")</f>
        <v/>
      </c>
      <c r="P931" t="str">
        <f>IFERROR(VLOOKUP(Filiais_Petz4[[#This Row],[FILIAL]],'[4]PETZ E ZEEDOG'!$B:$R,17,0),"")</f>
        <v/>
      </c>
      <c r="Q931" t="str">
        <f>IFERROR(VLOOKUP(Filiais_Petz4[[#This Row],[FILIAL]],'[4]PETZ E ZEEDOG'!$B:$C,2,0),"")</f>
        <v/>
      </c>
    </row>
    <row r="932" spans="1:17" ht="14.45" hidden="1" customHeight="1" x14ac:dyDescent="0.25">
      <c r="A932" t="s">
        <v>985</v>
      </c>
      <c r="B932" t="str">
        <f>IFERROR(VLOOKUP(Filiais_Petz4[[#This Row],[FILIAL]],'[4]PETZ E ZEEDOG'!$B:$D,3,0),"")</f>
        <v/>
      </c>
      <c r="C932" t="str">
        <f>IFERROR(VLOOKUP(Filiais_Petz4[[#This Row],[FILIAL]],'[4]PETZ E ZEEDOG'!$B:$E,4,0),"")</f>
        <v/>
      </c>
      <c r="D932" t="str">
        <f>IFERROR(VLOOKUP(Filiais_Petz4[[#This Row],[FILIAL]],'[4]PETZ E ZEEDOG'!$B:$F,5,0),"")</f>
        <v/>
      </c>
      <c r="E932" t="str">
        <f>IFERROR(VLOOKUP(Filiais_Petz4[[#This Row],[FILIAL]],'[4]PETZ E ZEEDOG'!$B:$G,6,0),"")</f>
        <v/>
      </c>
      <c r="F932" s="1">
        <f>IFERROR(VLOOKUP(Filiais_Petz4[[#This Row],[FILIAL]],'[4]PETZ E ZEEDOG'!$B:$H,7,0),"")</f>
        <v>0</v>
      </c>
      <c r="G932" t="str">
        <f>IFERROR(VLOOKUP(Filiais_Petz4[[#This Row],[FILIAL]],'[4]PETZ E ZEEDOG'!$B$2:$R$1103,8,0),"")</f>
        <v/>
      </c>
      <c r="H932" t="str">
        <f>IFERROR(VLOOKUP(Filiais_Petz4[[#This Row],[FILIAL]],'[4]PETZ E ZEEDOG'!$B:$J,9,0),"")</f>
        <v/>
      </c>
      <c r="I932" t="str">
        <f>IFERROR(VLOOKUP(Filiais_Petz4[[#This Row],[FILIAL]],'[4]PETZ E ZEEDOG'!$B:$K,10,0),"")</f>
        <v/>
      </c>
      <c r="J932">
        <f>IFERROR(VLOOKUP(Filiais_Petz4[[#This Row],[FILIAL]],'[4]PETZ E ZEEDOG'!$B$2:$R$1103,11,0),"")</f>
        <v>0</v>
      </c>
      <c r="K932" s="89" t="str">
        <f>IFERROR(VLOOKUP(Filiais_Petz4[[#This Row],[FILIAL]],'[4]PETZ E ZEEDOG'!$B:$M,12,0),"")</f>
        <v/>
      </c>
      <c r="L932" t="str">
        <f>IFERROR(VLOOKUP(Filiais_Petz4[[#This Row],[FILIAL]],'[4]PETZ E ZEEDOG'!$B:$N,13,0),"")</f>
        <v/>
      </c>
      <c r="M932" t="str">
        <f>IFERROR(VLOOKUP(Filiais_Petz4[[#This Row],[FILIAL]],'[4]PETZ E ZEEDOG'!$B:$O,14,0),"")</f>
        <v/>
      </c>
      <c r="N932" t="str">
        <f>IFERROR(VLOOKUP(Filiais_Petz4[[#This Row],[FILIAL]],'[4]PETZ E ZEEDOG'!$B:$P,15,0),"")</f>
        <v>N</v>
      </c>
      <c r="O932" t="str">
        <f>IFERROR(VLOOKUP(Filiais_Petz4[[#This Row],[FILIAL]],'[4]PETZ E ZEEDOG'!$B:$Q,16,0),"")</f>
        <v/>
      </c>
      <c r="P932" t="str">
        <f>IFERROR(VLOOKUP(Filiais_Petz4[[#This Row],[FILIAL]],'[4]PETZ E ZEEDOG'!$B:$R,17,0),"")</f>
        <v/>
      </c>
      <c r="Q932" t="str">
        <f>IFERROR(VLOOKUP(Filiais_Petz4[[#This Row],[FILIAL]],'[4]PETZ E ZEEDOG'!$B:$C,2,0),"")</f>
        <v/>
      </c>
    </row>
    <row r="933" spans="1:17" ht="14.45" hidden="1" customHeight="1" x14ac:dyDescent="0.25">
      <c r="A933" t="s">
        <v>986</v>
      </c>
      <c r="B933" t="str">
        <f>IFERROR(VLOOKUP(Filiais_Petz4[[#This Row],[FILIAL]],'[4]PETZ E ZEEDOG'!$B:$D,3,0),"")</f>
        <v/>
      </c>
      <c r="C933" t="str">
        <f>IFERROR(VLOOKUP(Filiais_Petz4[[#This Row],[FILIAL]],'[4]PETZ E ZEEDOG'!$B:$E,4,0),"")</f>
        <v/>
      </c>
      <c r="D933" t="str">
        <f>IFERROR(VLOOKUP(Filiais_Petz4[[#This Row],[FILIAL]],'[4]PETZ E ZEEDOG'!$B:$F,5,0),"")</f>
        <v/>
      </c>
      <c r="E933" t="str">
        <f>IFERROR(VLOOKUP(Filiais_Petz4[[#This Row],[FILIAL]],'[4]PETZ E ZEEDOG'!$B:$G,6,0),"")</f>
        <v/>
      </c>
      <c r="F933" s="1">
        <f>IFERROR(VLOOKUP(Filiais_Petz4[[#This Row],[FILIAL]],'[4]PETZ E ZEEDOG'!$B:$H,7,0),"")</f>
        <v>0</v>
      </c>
      <c r="G933" t="str">
        <f>IFERROR(VLOOKUP(Filiais_Petz4[[#This Row],[FILIAL]],'[4]PETZ E ZEEDOG'!$B$2:$R$1103,8,0),"")</f>
        <v/>
      </c>
      <c r="H933" t="str">
        <f>IFERROR(VLOOKUP(Filiais_Petz4[[#This Row],[FILIAL]],'[4]PETZ E ZEEDOG'!$B:$J,9,0),"")</f>
        <v/>
      </c>
      <c r="I933" t="str">
        <f>IFERROR(VLOOKUP(Filiais_Petz4[[#This Row],[FILIAL]],'[4]PETZ E ZEEDOG'!$B:$K,10,0),"")</f>
        <v/>
      </c>
      <c r="J933">
        <f>IFERROR(VLOOKUP(Filiais_Petz4[[#This Row],[FILIAL]],'[4]PETZ E ZEEDOG'!$B$2:$R$1103,11,0),"")</f>
        <v>0</v>
      </c>
      <c r="K933" s="89" t="str">
        <f>IFERROR(VLOOKUP(Filiais_Petz4[[#This Row],[FILIAL]],'[4]PETZ E ZEEDOG'!$B:$M,12,0),"")</f>
        <v/>
      </c>
      <c r="L933" t="str">
        <f>IFERROR(VLOOKUP(Filiais_Petz4[[#This Row],[FILIAL]],'[4]PETZ E ZEEDOG'!$B:$N,13,0),"")</f>
        <v/>
      </c>
      <c r="M933" t="str">
        <f>IFERROR(VLOOKUP(Filiais_Petz4[[#This Row],[FILIAL]],'[4]PETZ E ZEEDOG'!$B:$O,14,0),"")</f>
        <v/>
      </c>
      <c r="N933" t="str">
        <f>IFERROR(VLOOKUP(Filiais_Petz4[[#This Row],[FILIAL]],'[4]PETZ E ZEEDOG'!$B:$P,15,0),"")</f>
        <v>N</v>
      </c>
      <c r="O933" t="str">
        <f>IFERROR(VLOOKUP(Filiais_Petz4[[#This Row],[FILIAL]],'[4]PETZ E ZEEDOG'!$B:$Q,16,0),"")</f>
        <v/>
      </c>
      <c r="P933" t="str">
        <f>IFERROR(VLOOKUP(Filiais_Petz4[[#This Row],[FILIAL]],'[4]PETZ E ZEEDOG'!$B:$R,17,0),"")</f>
        <v/>
      </c>
      <c r="Q933" t="str">
        <f>IFERROR(VLOOKUP(Filiais_Petz4[[#This Row],[FILIAL]],'[4]PETZ E ZEEDOG'!$B:$C,2,0),"")</f>
        <v/>
      </c>
    </row>
    <row r="934" spans="1:17" ht="14.45" hidden="1" customHeight="1" x14ac:dyDescent="0.25">
      <c r="A934" t="s">
        <v>987</v>
      </c>
      <c r="B934" t="str">
        <f>IFERROR(VLOOKUP(Filiais_Petz4[[#This Row],[FILIAL]],'[4]PETZ E ZEEDOG'!$B:$D,3,0),"")</f>
        <v/>
      </c>
      <c r="C934" t="str">
        <f>IFERROR(VLOOKUP(Filiais_Petz4[[#This Row],[FILIAL]],'[4]PETZ E ZEEDOG'!$B:$E,4,0),"")</f>
        <v/>
      </c>
      <c r="D934" t="str">
        <f>IFERROR(VLOOKUP(Filiais_Petz4[[#This Row],[FILIAL]],'[4]PETZ E ZEEDOG'!$B:$F,5,0),"")</f>
        <v/>
      </c>
      <c r="E934" t="str">
        <f>IFERROR(VLOOKUP(Filiais_Petz4[[#This Row],[FILIAL]],'[4]PETZ E ZEEDOG'!$B:$G,6,0),"")</f>
        <v/>
      </c>
      <c r="F934" s="1">
        <f>IFERROR(VLOOKUP(Filiais_Petz4[[#This Row],[FILIAL]],'[4]PETZ E ZEEDOG'!$B:$H,7,0),"")</f>
        <v>0</v>
      </c>
      <c r="G934" t="str">
        <f>IFERROR(VLOOKUP(Filiais_Petz4[[#This Row],[FILIAL]],'[4]PETZ E ZEEDOG'!$B$2:$R$1103,8,0),"")</f>
        <v/>
      </c>
      <c r="H934" t="str">
        <f>IFERROR(VLOOKUP(Filiais_Petz4[[#This Row],[FILIAL]],'[4]PETZ E ZEEDOG'!$B:$J,9,0),"")</f>
        <v/>
      </c>
      <c r="I934" t="str">
        <f>IFERROR(VLOOKUP(Filiais_Petz4[[#This Row],[FILIAL]],'[4]PETZ E ZEEDOG'!$B:$K,10,0),"")</f>
        <v/>
      </c>
      <c r="J934">
        <f>IFERROR(VLOOKUP(Filiais_Petz4[[#This Row],[FILIAL]],'[4]PETZ E ZEEDOG'!$B$2:$R$1103,11,0),"")</f>
        <v>0</v>
      </c>
      <c r="K934" s="89" t="str">
        <f>IFERROR(VLOOKUP(Filiais_Petz4[[#This Row],[FILIAL]],'[4]PETZ E ZEEDOG'!$B:$M,12,0),"")</f>
        <v/>
      </c>
      <c r="L934" t="str">
        <f>IFERROR(VLOOKUP(Filiais_Petz4[[#This Row],[FILIAL]],'[4]PETZ E ZEEDOG'!$B:$N,13,0),"")</f>
        <v/>
      </c>
      <c r="M934" t="str">
        <f>IFERROR(VLOOKUP(Filiais_Petz4[[#This Row],[FILIAL]],'[4]PETZ E ZEEDOG'!$B:$O,14,0),"")</f>
        <v/>
      </c>
      <c r="N934" t="str">
        <f>IFERROR(VLOOKUP(Filiais_Petz4[[#This Row],[FILIAL]],'[4]PETZ E ZEEDOG'!$B:$P,15,0),"")</f>
        <v>N</v>
      </c>
      <c r="O934" t="str">
        <f>IFERROR(VLOOKUP(Filiais_Petz4[[#This Row],[FILIAL]],'[4]PETZ E ZEEDOG'!$B:$Q,16,0),"")</f>
        <v/>
      </c>
      <c r="P934" t="str">
        <f>IFERROR(VLOOKUP(Filiais_Petz4[[#This Row],[FILIAL]],'[4]PETZ E ZEEDOG'!$B:$R,17,0),"")</f>
        <v/>
      </c>
      <c r="Q934" t="str">
        <f>IFERROR(VLOOKUP(Filiais_Petz4[[#This Row],[FILIAL]],'[4]PETZ E ZEEDOG'!$B:$C,2,0),"")</f>
        <v/>
      </c>
    </row>
    <row r="935" spans="1:17" ht="14.45" hidden="1" customHeight="1" x14ac:dyDescent="0.25">
      <c r="A935" t="s">
        <v>988</v>
      </c>
      <c r="B935" t="str">
        <f>IFERROR(VLOOKUP(Filiais_Petz4[[#This Row],[FILIAL]],'[4]PETZ E ZEEDOG'!$B:$D,3,0),"")</f>
        <v/>
      </c>
      <c r="C935" t="str">
        <f>IFERROR(VLOOKUP(Filiais_Petz4[[#This Row],[FILIAL]],'[4]PETZ E ZEEDOG'!$B:$E,4,0),"")</f>
        <v/>
      </c>
      <c r="D935" t="str">
        <f>IFERROR(VLOOKUP(Filiais_Petz4[[#This Row],[FILIAL]],'[4]PETZ E ZEEDOG'!$B:$F,5,0),"")</f>
        <v/>
      </c>
      <c r="E935" t="str">
        <f>IFERROR(VLOOKUP(Filiais_Petz4[[#This Row],[FILIAL]],'[4]PETZ E ZEEDOG'!$B:$G,6,0),"")</f>
        <v/>
      </c>
      <c r="F935" s="1">
        <f>IFERROR(VLOOKUP(Filiais_Petz4[[#This Row],[FILIAL]],'[4]PETZ E ZEEDOG'!$B:$H,7,0),"")</f>
        <v>0</v>
      </c>
      <c r="G935" t="str">
        <f>IFERROR(VLOOKUP(Filiais_Petz4[[#This Row],[FILIAL]],'[4]PETZ E ZEEDOG'!$B$2:$R$1103,8,0),"")</f>
        <v/>
      </c>
      <c r="H935" t="str">
        <f>IFERROR(VLOOKUP(Filiais_Petz4[[#This Row],[FILIAL]],'[4]PETZ E ZEEDOG'!$B:$J,9,0),"")</f>
        <v/>
      </c>
      <c r="I935" t="str">
        <f>IFERROR(VLOOKUP(Filiais_Petz4[[#This Row],[FILIAL]],'[4]PETZ E ZEEDOG'!$B:$K,10,0),"")</f>
        <v/>
      </c>
      <c r="J935">
        <f>IFERROR(VLOOKUP(Filiais_Petz4[[#This Row],[FILIAL]],'[4]PETZ E ZEEDOG'!$B$2:$R$1103,11,0),"")</f>
        <v>0</v>
      </c>
      <c r="K935" s="89" t="str">
        <f>IFERROR(VLOOKUP(Filiais_Petz4[[#This Row],[FILIAL]],'[4]PETZ E ZEEDOG'!$B:$M,12,0),"")</f>
        <v/>
      </c>
      <c r="L935" t="str">
        <f>IFERROR(VLOOKUP(Filiais_Petz4[[#This Row],[FILIAL]],'[4]PETZ E ZEEDOG'!$B:$N,13,0),"")</f>
        <v/>
      </c>
      <c r="M935" t="str">
        <f>IFERROR(VLOOKUP(Filiais_Petz4[[#This Row],[FILIAL]],'[4]PETZ E ZEEDOG'!$B:$O,14,0),"")</f>
        <v/>
      </c>
      <c r="N935" t="str">
        <f>IFERROR(VLOOKUP(Filiais_Petz4[[#This Row],[FILIAL]],'[4]PETZ E ZEEDOG'!$B:$P,15,0),"")</f>
        <v>N</v>
      </c>
      <c r="O935" t="str">
        <f>IFERROR(VLOOKUP(Filiais_Petz4[[#This Row],[FILIAL]],'[4]PETZ E ZEEDOG'!$B:$Q,16,0),"")</f>
        <v/>
      </c>
      <c r="P935" t="str">
        <f>IFERROR(VLOOKUP(Filiais_Petz4[[#This Row],[FILIAL]],'[4]PETZ E ZEEDOG'!$B:$R,17,0),"")</f>
        <v/>
      </c>
      <c r="Q935" t="str">
        <f>IFERROR(VLOOKUP(Filiais_Petz4[[#This Row],[FILIAL]],'[4]PETZ E ZEEDOG'!$B:$C,2,0),"")</f>
        <v/>
      </c>
    </row>
    <row r="936" spans="1:17" ht="14.45" hidden="1" customHeight="1" x14ac:dyDescent="0.25">
      <c r="A936" t="s">
        <v>989</v>
      </c>
      <c r="B936" t="str">
        <f>IFERROR(VLOOKUP(Filiais_Petz4[[#This Row],[FILIAL]],'[4]PETZ E ZEEDOG'!$B:$D,3,0),"")</f>
        <v/>
      </c>
      <c r="C936" t="str">
        <f>IFERROR(VLOOKUP(Filiais_Petz4[[#This Row],[FILIAL]],'[4]PETZ E ZEEDOG'!$B:$E,4,0),"")</f>
        <v/>
      </c>
      <c r="D936" t="str">
        <f>IFERROR(VLOOKUP(Filiais_Petz4[[#This Row],[FILIAL]],'[4]PETZ E ZEEDOG'!$B:$F,5,0),"")</f>
        <v/>
      </c>
      <c r="E936" t="str">
        <f>IFERROR(VLOOKUP(Filiais_Petz4[[#This Row],[FILIAL]],'[4]PETZ E ZEEDOG'!$B:$G,6,0),"")</f>
        <v/>
      </c>
      <c r="F936" s="1">
        <f>IFERROR(VLOOKUP(Filiais_Petz4[[#This Row],[FILIAL]],'[4]PETZ E ZEEDOG'!$B:$H,7,0),"")</f>
        <v>0</v>
      </c>
      <c r="G936" t="str">
        <f>IFERROR(VLOOKUP(Filiais_Petz4[[#This Row],[FILIAL]],'[4]PETZ E ZEEDOG'!$B$2:$R$1103,8,0),"")</f>
        <v/>
      </c>
      <c r="H936" t="str">
        <f>IFERROR(VLOOKUP(Filiais_Petz4[[#This Row],[FILIAL]],'[4]PETZ E ZEEDOG'!$B:$J,9,0),"")</f>
        <v/>
      </c>
      <c r="I936" t="str">
        <f>IFERROR(VLOOKUP(Filiais_Petz4[[#This Row],[FILIAL]],'[4]PETZ E ZEEDOG'!$B:$K,10,0),"")</f>
        <v/>
      </c>
      <c r="J936">
        <f>IFERROR(VLOOKUP(Filiais_Petz4[[#This Row],[FILIAL]],'[4]PETZ E ZEEDOG'!$B$2:$R$1103,11,0),"")</f>
        <v>0</v>
      </c>
      <c r="K936" s="89" t="str">
        <f>IFERROR(VLOOKUP(Filiais_Petz4[[#This Row],[FILIAL]],'[4]PETZ E ZEEDOG'!$B:$M,12,0),"")</f>
        <v/>
      </c>
      <c r="L936" t="str">
        <f>IFERROR(VLOOKUP(Filiais_Petz4[[#This Row],[FILIAL]],'[4]PETZ E ZEEDOG'!$B:$N,13,0),"")</f>
        <v/>
      </c>
      <c r="M936" t="str">
        <f>IFERROR(VLOOKUP(Filiais_Petz4[[#This Row],[FILIAL]],'[4]PETZ E ZEEDOG'!$B:$O,14,0),"")</f>
        <v/>
      </c>
      <c r="N936" t="str">
        <f>IFERROR(VLOOKUP(Filiais_Petz4[[#This Row],[FILIAL]],'[4]PETZ E ZEEDOG'!$B:$P,15,0),"")</f>
        <v>N</v>
      </c>
      <c r="O936" t="str">
        <f>IFERROR(VLOOKUP(Filiais_Petz4[[#This Row],[FILIAL]],'[4]PETZ E ZEEDOG'!$B:$Q,16,0),"")</f>
        <v/>
      </c>
      <c r="P936" t="str">
        <f>IFERROR(VLOOKUP(Filiais_Petz4[[#This Row],[FILIAL]],'[4]PETZ E ZEEDOG'!$B:$R,17,0),"")</f>
        <v/>
      </c>
      <c r="Q936" t="str">
        <f>IFERROR(VLOOKUP(Filiais_Petz4[[#This Row],[FILIAL]],'[4]PETZ E ZEEDOG'!$B:$C,2,0),"")</f>
        <v/>
      </c>
    </row>
    <row r="937" spans="1:17" ht="14.45" hidden="1" customHeight="1" x14ac:dyDescent="0.25">
      <c r="A937" t="s">
        <v>990</v>
      </c>
      <c r="B937" t="str">
        <f>IFERROR(VLOOKUP(Filiais_Petz4[[#This Row],[FILIAL]],'[4]PETZ E ZEEDOG'!$B:$D,3,0),"")</f>
        <v/>
      </c>
      <c r="C937" t="str">
        <f>IFERROR(VLOOKUP(Filiais_Petz4[[#This Row],[FILIAL]],'[4]PETZ E ZEEDOG'!$B:$E,4,0),"")</f>
        <v/>
      </c>
      <c r="D937" t="str">
        <f>IFERROR(VLOOKUP(Filiais_Petz4[[#This Row],[FILIAL]],'[4]PETZ E ZEEDOG'!$B:$F,5,0),"")</f>
        <v/>
      </c>
      <c r="E937" t="str">
        <f>IFERROR(VLOOKUP(Filiais_Petz4[[#This Row],[FILIAL]],'[4]PETZ E ZEEDOG'!$B:$G,6,0),"")</f>
        <v/>
      </c>
      <c r="F937" s="1">
        <f>IFERROR(VLOOKUP(Filiais_Petz4[[#This Row],[FILIAL]],'[4]PETZ E ZEEDOG'!$B:$H,7,0),"")</f>
        <v>0</v>
      </c>
      <c r="G937" t="str">
        <f>IFERROR(VLOOKUP(Filiais_Petz4[[#This Row],[FILIAL]],'[4]PETZ E ZEEDOG'!$B$2:$R$1103,8,0),"")</f>
        <v/>
      </c>
      <c r="H937" t="str">
        <f>IFERROR(VLOOKUP(Filiais_Petz4[[#This Row],[FILIAL]],'[4]PETZ E ZEEDOG'!$B:$J,9,0),"")</f>
        <v/>
      </c>
      <c r="I937" t="str">
        <f>IFERROR(VLOOKUP(Filiais_Petz4[[#This Row],[FILIAL]],'[4]PETZ E ZEEDOG'!$B:$K,10,0),"")</f>
        <v/>
      </c>
      <c r="J937">
        <f>IFERROR(VLOOKUP(Filiais_Petz4[[#This Row],[FILIAL]],'[4]PETZ E ZEEDOG'!$B$2:$R$1103,11,0),"")</f>
        <v>0</v>
      </c>
      <c r="K937" s="89" t="str">
        <f>IFERROR(VLOOKUP(Filiais_Petz4[[#This Row],[FILIAL]],'[4]PETZ E ZEEDOG'!$B:$M,12,0),"")</f>
        <v/>
      </c>
      <c r="L937" t="str">
        <f>IFERROR(VLOOKUP(Filiais_Petz4[[#This Row],[FILIAL]],'[4]PETZ E ZEEDOG'!$B:$N,13,0),"")</f>
        <v/>
      </c>
      <c r="M937" t="str">
        <f>IFERROR(VLOOKUP(Filiais_Petz4[[#This Row],[FILIAL]],'[4]PETZ E ZEEDOG'!$B:$O,14,0),"")</f>
        <v/>
      </c>
      <c r="N937" t="str">
        <f>IFERROR(VLOOKUP(Filiais_Petz4[[#This Row],[FILIAL]],'[4]PETZ E ZEEDOG'!$B:$P,15,0),"")</f>
        <v>N</v>
      </c>
      <c r="O937" t="str">
        <f>IFERROR(VLOOKUP(Filiais_Petz4[[#This Row],[FILIAL]],'[4]PETZ E ZEEDOG'!$B:$Q,16,0),"")</f>
        <v/>
      </c>
      <c r="P937" t="str">
        <f>IFERROR(VLOOKUP(Filiais_Petz4[[#This Row],[FILIAL]],'[4]PETZ E ZEEDOG'!$B:$R,17,0),"")</f>
        <v/>
      </c>
      <c r="Q937" t="str">
        <f>IFERROR(VLOOKUP(Filiais_Petz4[[#This Row],[FILIAL]],'[4]PETZ E ZEEDOG'!$B:$C,2,0),"")</f>
        <v/>
      </c>
    </row>
    <row r="938" spans="1:17" ht="14.45" hidden="1" customHeight="1" x14ac:dyDescent="0.25">
      <c r="A938" t="s">
        <v>991</v>
      </c>
      <c r="B938" t="str">
        <f>IFERROR(VLOOKUP(Filiais_Petz4[[#This Row],[FILIAL]],'[4]PETZ E ZEEDOG'!$B:$D,3,0),"")</f>
        <v/>
      </c>
      <c r="C938" t="str">
        <f>IFERROR(VLOOKUP(Filiais_Petz4[[#This Row],[FILIAL]],'[4]PETZ E ZEEDOG'!$B:$E,4,0),"")</f>
        <v/>
      </c>
      <c r="D938" t="str">
        <f>IFERROR(VLOOKUP(Filiais_Petz4[[#This Row],[FILIAL]],'[4]PETZ E ZEEDOG'!$B:$F,5,0),"")</f>
        <v/>
      </c>
      <c r="E938" t="str">
        <f>IFERROR(VLOOKUP(Filiais_Petz4[[#This Row],[FILIAL]],'[4]PETZ E ZEEDOG'!$B:$G,6,0),"")</f>
        <v/>
      </c>
      <c r="F938" s="1">
        <f>IFERROR(VLOOKUP(Filiais_Petz4[[#This Row],[FILIAL]],'[4]PETZ E ZEEDOG'!$B:$H,7,0),"")</f>
        <v>0</v>
      </c>
      <c r="G938" t="str">
        <f>IFERROR(VLOOKUP(Filiais_Petz4[[#This Row],[FILIAL]],'[4]PETZ E ZEEDOG'!$B$2:$R$1103,8,0),"")</f>
        <v/>
      </c>
      <c r="H938" t="str">
        <f>IFERROR(VLOOKUP(Filiais_Petz4[[#This Row],[FILIAL]],'[4]PETZ E ZEEDOG'!$B:$J,9,0),"")</f>
        <v/>
      </c>
      <c r="I938" t="str">
        <f>IFERROR(VLOOKUP(Filiais_Petz4[[#This Row],[FILIAL]],'[4]PETZ E ZEEDOG'!$B:$K,10,0),"")</f>
        <v/>
      </c>
      <c r="J938">
        <f>IFERROR(VLOOKUP(Filiais_Petz4[[#This Row],[FILIAL]],'[4]PETZ E ZEEDOG'!$B$2:$R$1103,11,0),"")</f>
        <v>0</v>
      </c>
      <c r="K938" s="89" t="str">
        <f>IFERROR(VLOOKUP(Filiais_Petz4[[#This Row],[FILIAL]],'[4]PETZ E ZEEDOG'!$B:$M,12,0),"")</f>
        <v/>
      </c>
      <c r="L938" t="str">
        <f>IFERROR(VLOOKUP(Filiais_Petz4[[#This Row],[FILIAL]],'[4]PETZ E ZEEDOG'!$B:$N,13,0),"")</f>
        <v/>
      </c>
      <c r="M938" t="str">
        <f>IFERROR(VLOOKUP(Filiais_Petz4[[#This Row],[FILIAL]],'[4]PETZ E ZEEDOG'!$B:$O,14,0),"")</f>
        <v/>
      </c>
      <c r="N938" t="str">
        <f>IFERROR(VLOOKUP(Filiais_Petz4[[#This Row],[FILIAL]],'[4]PETZ E ZEEDOG'!$B:$P,15,0),"")</f>
        <v>N</v>
      </c>
      <c r="O938" t="str">
        <f>IFERROR(VLOOKUP(Filiais_Petz4[[#This Row],[FILIAL]],'[4]PETZ E ZEEDOG'!$B:$Q,16,0),"")</f>
        <v/>
      </c>
      <c r="P938" t="str">
        <f>IFERROR(VLOOKUP(Filiais_Petz4[[#This Row],[FILIAL]],'[4]PETZ E ZEEDOG'!$B:$R,17,0),"")</f>
        <v/>
      </c>
      <c r="Q938" t="str">
        <f>IFERROR(VLOOKUP(Filiais_Petz4[[#This Row],[FILIAL]],'[4]PETZ E ZEEDOG'!$B:$C,2,0),"")</f>
        <v/>
      </c>
    </row>
    <row r="939" spans="1:17" ht="14.45" hidden="1" customHeight="1" x14ac:dyDescent="0.25">
      <c r="A939" t="s">
        <v>992</v>
      </c>
      <c r="B939" t="str">
        <f>IFERROR(VLOOKUP(Filiais_Petz4[[#This Row],[FILIAL]],'[4]PETZ E ZEEDOG'!$B:$D,3,0),"")</f>
        <v/>
      </c>
      <c r="C939" t="str">
        <f>IFERROR(VLOOKUP(Filiais_Petz4[[#This Row],[FILIAL]],'[4]PETZ E ZEEDOG'!$B:$E,4,0),"")</f>
        <v/>
      </c>
      <c r="D939" t="str">
        <f>IFERROR(VLOOKUP(Filiais_Petz4[[#This Row],[FILIAL]],'[4]PETZ E ZEEDOG'!$B:$F,5,0),"")</f>
        <v/>
      </c>
      <c r="E939" t="str">
        <f>IFERROR(VLOOKUP(Filiais_Petz4[[#This Row],[FILIAL]],'[4]PETZ E ZEEDOG'!$B:$G,6,0),"")</f>
        <v/>
      </c>
      <c r="F939" s="1">
        <f>IFERROR(VLOOKUP(Filiais_Petz4[[#This Row],[FILIAL]],'[4]PETZ E ZEEDOG'!$B:$H,7,0),"")</f>
        <v>0</v>
      </c>
      <c r="G939" t="str">
        <f>IFERROR(VLOOKUP(Filiais_Petz4[[#This Row],[FILIAL]],'[4]PETZ E ZEEDOG'!$B$2:$R$1103,8,0),"")</f>
        <v/>
      </c>
      <c r="H939" t="str">
        <f>IFERROR(VLOOKUP(Filiais_Petz4[[#This Row],[FILIAL]],'[4]PETZ E ZEEDOG'!$B:$J,9,0),"")</f>
        <v/>
      </c>
      <c r="I939" t="str">
        <f>IFERROR(VLOOKUP(Filiais_Petz4[[#This Row],[FILIAL]],'[4]PETZ E ZEEDOG'!$B:$K,10,0),"")</f>
        <v/>
      </c>
      <c r="J939">
        <f>IFERROR(VLOOKUP(Filiais_Petz4[[#This Row],[FILIAL]],'[4]PETZ E ZEEDOG'!$B$2:$R$1103,11,0),"")</f>
        <v>0</v>
      </c>
      <c r="K939" s="89" t="str">
        <f>IFERROR(VLOOKUP(Filiais_Petz4[[#This Row],[FILIAL]],'[4]PETZ E ZEEDOG'!$B:$M,12,0),"")</f>
        <v/>
      </c>
      <c r="L939" t="str">
        <f>IFERROR(VLOOKUP(Filiais_Petz4[[#This Row],[FILIAL]],'[4]PETZ E ZEEDOG'!$B:$N,13,0),"")</f>
        <v/>
      </c>
      <c r="M939" t="str">
        <f>IFERROR(VLOOKUP(Filiais_Petz4[[#This Row],[FILIAL]],'[4]PETZ E ZEEDOG'!$B:$O,14,0),"")</f>
        <v/>
      </c>
      <c r="N939" t="str">
        <f>IFERROR(VLOOKUP(Filiais_Petz4[[#This Row],[FILIAL]],'[4]PETZ E ZEEDOG'!$B:$P,15,0),"")</f>
        <v>N</v>
      </c>
      <c r="O939" t="str">
        <f>IFERROR(VLOOKUP(Filiais_Petz4[[#This Row],[FILIAL]],'[4]PETZ E ZEEDOG'!$B:$Q,16,0),"")</f>
        <v/>
      </c>
      <c r="P939" t="str">
        <f>IFERROR(VLOOKUP(Filiais_Petz4[[#This Row],[FILIAL]],'[4]PETZ E ZEEDOG'!$B:$R,17,0),"")</f>
        <v/>
      </c>
      <c r="Q939" t="str">
        <f>IFERROR(VLOOKUP(Filiais_Petz4[[#This Row],[FILIAL]],'[4]PETZ E ZEEDOG'!$B:$C,2,0),"")</f>
        <v/>
      </c>
    </row>
    <row r="940" spans="1:17" ht="14.45" hidden="1" customHeight="1" x14ac:dyDescent="0.25">
      <c r="A940" t="s">
        <v>993</v>
      </c>
      <c r="B940" t="str">
        <f>IFERROR(VLOOKUP(Filiais_Petz4[[#This Row],[FILIAL]],'[4]PETZ E ZEEDOG'!$B:$D,3,0),"")</f>
        <v/>
      </c>
      <c r="C940" t="str">
        <f>IFERROR(VLOOKUP(Filiais_Petz4[[#This Row],[FILIAL]],'[4]PETZ E ZEEDOG'!$B:$E,4,0),"")</f>
        <v/>
      </c>
      <c r="D940" t="str">
        <f>IFERROR(VLOOKUP(Filiais_Petz4[[#This Row],[FILIAL]],'[4]PETZ E ZEEDOG'!$B:$F,5,0),"")</f>
        <v/>
      </c>
      <c r="E940" t="str">
        <f>IFERROR(VLOOKUP(Filiais_Petz4[[#This Row],[FILIAL]],'[4]PETZ E ZEEDOG'!$B:$G,6,0),"")</f>
        <v/>
      </c>
      <c r="F940" s="1">
        <f>IFERROR(VLOOKUP(Filiais_Petz4[[#This Row],[FILIAL]],'[4]PETZ E ZEEDOG'!$B:$H,7,0),"")</f>
        <v>0</v>
      </c>
      <c r="G940" t="str">
        <f>IFERROR(VLOOKUP(Filiais_Petz4[[#This Row],[FILIAL]],'[4]PETZ E ZEEDOG'!$B$2:$R$1103,8,0),"")</f>
        <v/>
      </c>
      <c r="H940" t="str">
        <f>IFERROR(VLOOKUP(Filiais_Petz4[[#This Row],[FILIAL]],'[4]PETZ E ZEEDOG'!$B:$J,9,0),"")</f>
        <v/>
      </c>
      <c r="I940" t="str">
        <f>IFERROR(VLOOKUP(Filiais_Petz4[[#This Row],[FILIAL]],'[4]PETZ E ZEEDOG'!$B:$K,10,0),"")</f>
        <v/>
      </c>
      <c r="J940">
        <f>IFERROR(VLOOKUP(Filiais_Petz4[[#This Row],[FILIAL]],'[4]PETZ E ZEEDOG'!$B$2:$R$1103,11,0),"")</f>
        <v>0</v>
      </c>
      <c r="K940" s="89" t="str">
        <f>IFERROR(VLOOKUP(Filiais_Petz4[[#This Row],[FILIAL]],'[4]PETZ E ZEEDOG'!$B:$M,12,0),"")</f>
        <v/>
      </c>
      <c r="L940" t="str">
        <f>IFERROR(VLOOKUP(Filiais_Petz4[[#This Row],[FILIAL]],'[4]PETZ E ZEEDOG'!$B:$N,13,0),"")</f>
        <v/>
      </c>
      <c r="M940" t="str">
        <f>IFERROR(VLOOKUP(Filiais_Petz4[[#This Row],[FILIAL]],'[4]PETZ E ZEEDOG'!$B:$O,14,0),"")</f>
        <v/>
      </c>
      <c r="N940" t="str">
        <f>IFERROR(VLOOKUP(Filiais_Petz4[[#This Row],[FILIAL]],'[4]PETZ E ZEEDOG'!$B:$P,15,0),"")</f>
        <v>N</v>
      </c>
      <c r="O940" t="str">
        <f>IFERROR(VLOOKUP(Filiais_Petz4[[#This Row],[FILIAL]],'[4]PETZ E ZEEDOG'!$B:$Q,16,0),"")</f>
        <v/>
      </c>
      <c r="P940" t="str">
        <f>IFERROR(VLOOKUP(Filiais_Petz4[[#This Row],[FILIAL]],'[4]PETZ E ZEEDOG'!$B:$R,17,0),"")</f>
        <v/>
      </c>
      <c r="Q940" t="str">
        <f>IFERROR(VLOOKUP(Filiais_Petz4[[#This Row],[FILIAL]],'[4]PETZ E ZEEDOG'!$B:$C,2,0),"")</f>
        <v/>
      </c>
    </row>
    <row r="941" spans="1:17" ht="14.45" hidden="1" customHeight="1" x14ac:dyDescent="0.25">
      <c r="A941" t="s">
        <v>994</v>
      </c>
      <c r="B941" t="str">
        <f>IFERROR(VLOOKUP(Filiais_Petz4[[#This Row],[FILIAL]],'[4]PETZ E ZEEDOG'!$B:$D,3,0),"")</f>
        <v/>
      </c>
      <c r="C941" t="str">
        <f>IFERROR(VLOOKUP(Filiais_Petz4[[#This Row],[FILIAL]],'[4]PETZ E ZEEDOG'!$B:$E,4,0),"")</f>
        <v/>
      </c>
      <c r="D941" t="str">
        <f>IFERROR(VLOOKUP(Filiais_Petz4[[#This Row],[FILIAL]],'[4]PETZ E ZEEDOG'!$B:$F,5,0),"")</f>
        <v/>
      </c>
      <c r="E941" t="str">
        <f>IFERROR(VLOOKUP(Filiais_Petz4[[#This Row],[FILIAL]],'[4]PETZ E ZEEDOG'!$B:$G,6,0),"")</f>
        <v/>
      </c>
      <c r="F941" s="1">
        <f>IFERROR(VLOOKUP(Filiais_Petz4[[#This Row],[FILIAL]],'[4]PETZ E ZEEDOG'!$B:$H,7,0),"")</f>
        <v>0</v>
      </c>
      <c r="G941" t="str">
        <f>IFERROR(VLOOKUP(Filiais_Petz4[[#This Row],[FILIAL]],'[4]PETZ E ZEEDOG'!$B$2:$R$1103,8,0),"")</f>
        <v/>
      </c>
      <c r="H941" t="str">
        <f>IFERROR(VLOOKUP(Filiais_Petz4[[#This Row],[FILIAL]],'[4]PETZ E ZEEDOG'!$B:$J,9,0),"")</f>
        <v/>
      </c>
      <c r="I941" t="str">
        <f>IFERROR(VLOOKUP(Filiais_Petz4[[#This Row],[FILIAL]],'[4]PETZ E ZEEDOG'!$B:$K,10,0),"")</f>
        <v/>
      </c>
      <c r="J941">
        <f>IFERROR(VLOOKUP(Filiais_Petz4[[#This Row],[FILIAL]],'[4]PETZ E ZEEDOG'!$B$2:$R$1103,11,0),"")</f>
        <v>0</v>
      </c>
      <c r="K941" s="89" t="str">
        <f>IFERROR(VLOOKUP(Filiais_Petz4[[#This Row],[FILIAL]],'[4]PETZ E ZEEDOG'!$B:$M,12,0),"")</f>
        <v/>
      </c>
      <c r="L941" t="str">
        <f>IFERROR(VLOOKUP(Filiais_Petz4[[#This Row],[FILIAL]],'[4]PETZ E ZEEDOG'!$B:$N,13,0),"")</f>
        <v/>
      </c>
      <c r="M941" t="str">
        <f>IFERROR(VLOOKUP(Filiais_Petz4[[#This Row],[FILIAL]],'[4]PETZ E ZEEDOG'!$B:$O,14,0),"")</f>
        <v/>
      </c>
      <c r="N941" t="str">
        <f>IFERROR(VLOOKUP(Filiais_Petz4[[#This Row],[FILIAL]],'[4]PETZ E ZEEDOG'!$B:$P,15,0),"")</f>
        <v>N</v>
      </c>
      <c r="O941" t="str">
        <f>IFERROR(VLOOKUP(Filiais_Petz4[[#This Row],[FILIAL]],'[4]PETZ E ZEEDOG'!$B:$Q,16,0),"")</f>
        <v/>
      </c>
      <c r="P941" t="str">
        <f>IFERROR(VLOOKUP(Filiais_Petz4[[#This Row],[FILIAL]],'[4]PETZ E ZEEDOG'!$B:$R,17,0),"")</f>
        <v/>
      </c>
      <c r="Q941" t="str">
        <f>IFERROR(VLOOKUP(Filiais_Petz4[[#This Row],[FILIAL]],'[4]PETZ E ZEEDOG'!$B:$C,2,0),"")</f>
        <v/>
      </c>
    </row>
    <row r="942" spans="1:17" ht="14.45" hidden="1" customHeight="1" x14ac:dyDescent="0.25">
      <c r="A942" t="s">
        <v>995</v>
      </c>
      <c r="B942" t="str">
        <f>IFERROR(VLOOKUP(Filiais_Petz4[[#This Row],[FILIAL]],'[4]PETZ E ZEEDOG'!$B:$D,3,0),"")</f>
        <v/>
      </c>
      <c r="C942" t="str">
        <f>IFERROR(VLOOKUP(Filiais_Petz4[[#This Row],[FILIAL]],'[4]PETZ E ZEEDOG'!$B:$E,4,0),"")</f>
        <v/>
      </c>
      <c r="D942" t="str">
        <f>IFERROR(VLOOKUP(Filiais_Petz4[[#This Row],[FILIAL]],'[4]PETZ E ZEEDOG'!$B:$F,5,0),"")</f>
        <v/>
      </c>
      <c r="E942" t="str">
        <f>IFERROR(VLOOKUP(Filiais_Petz4[[#This Row],[FILIAL]],'[4]PETZ E ZEEDOG'!$B:$G,6,0),"")</f>
        <v/>
      </c>
      <c r="F942" s="1">
        <f>IFERROR(VLOOKUP(Filiais_Petz4[[#This Row],[FILIAL]],'[4]PETZ E ZEEDOG'!$B:$H,7,0),"")</f>
        <v>0</v>
      </c>
      <c r="G942" t="str">
        <f>IFERROR(VLOOKUP(Filiais_Petz4[[#This Row],[FILIAL]],'[4]PETZ E ZEEDOG'!$B$2:$R$1103,8,0),"")</f>
        <v/>
      </c>
      <c r="H942" t="str">
        <f>IFERROR(VLOOKUP(Filiais_Petz4[[#This Row],[FILIAL]],'[4]PETZ E ZEEDOG'!$B:$J,9,0),"")</f>
        <v/>
      </c>
      <c r="I942" t="str">
        <f>IFERROR(VLOOKUP(Filiais_Petz4[[#This Row],[FILIAL]],'[4]PETZ E ZEEDOG'!$B:$K,10,0),"")</f>
        <v/>
      </c>
      <c r="J942">
        <f>IFERROR(VLOOKUP(Filiais_Petz4[[#This Row],[FILIAL]],'[4]PETZ E ZEEDOG'!$B$2:$R$1103,11,0),"")</f>
        <v>0</v>
      </c>
      <c r="K942" s="89" t="str">
        <f>IFERROR(VLOOKUP(Filiais_Petz4[[#This Row],[FILIAL]],'[4]PETZ E ZEEDOG'!$B:$M,12,0),"")</f>
        <v/>
      </c>
      <c r="L942" t="str">
        <f>IFERROR(VLOOKUP(Filiais_Petz4[[#This Row],[FILIAL]],'[4]PETZ E ZEEDOG'!$B:$N,13,0),"")</f>
        <v/>
      </c>
      <c r="M942" t="str">
        <f>IFERROR(VLOOKUP(Filiais_Petz4[[#This Row],[FILIAL]],'[4]PETZ E ZEEDOG'!$B:$O,14,0),"")</f>
        <v/>
      </c>
      <c r="N942" t="str">
        <f>IFERROR(VLOOKUP(Filiais_Petz4[[#This Row],[FILIAL]],'[4]PETZ E ZEEDOG'!$B:$P,15,0),"")</f>
        <v>N</v>
      </c>
      <c r="O942" t="str">
        <f>IFERROR(VLOOKUP(Filiais_Petz4[[#This Row],[FILIAL]],'[4]PETZ E ZEEDOG'!$B:$Q,16,0),"")</f>
        <v/>
      </c>
      <c r="P942" t="str">
        <f>IFERROR(VLOOKUP(Filiais_Petz4[[#This Row],[FILIAL]],'[4]PETZ E ZEEDOG'!$B:$R,17,0),"")</f>
        <v/>
      </c>
      <c r="Q942" t="str">
        <f>IFERROR(VLOOKUP(Filiais_Petz4[[#This Row],[FILIAL]],'[4]PETZ E ZEEDOG'!$B:$C,2,0),"")</f>
        <v/>
      </c>
    </row>
    <row r="943" spans="1:17" ht="14.45" hidden="1" customHeight="1" x14ac:dyDescent="0.25">
      <c r="A943" t="s">
        <v>996</v>
      </c>
      <c r="B943" t="str">
        <f>IFERROR(VLOOKUP(Filiais_Petz4[[#This Row],[FILIAL]],'[4]PETZ E ZEEDOG'!$B:$D,3,0),"")</f>
        <v/>
      </c>
      <c r="C943" t="str">
        <f>IFERROR(VLOOKUP(Filiais_Petz4[[#This Row],[FILIAL]],'[4]PETZ E ZEEDOG'!$B:$E,4,0),"")</f>
        <v/>
      </c>
      <c r="D943" t="str">
        <f>IFERROR(VLOOKUP(Filiais_Petz4[[#This Row],[FILIAL]],'[4]PETZ E ZEEDOG'!$B:$F,5,0),"")</f>
        <v/>
      </c>
      <c r="E943" t="str">
        <f>IFERROR(VLOOKUP(Filiais_Petz4[[#This Row],[FILIAL]],'[4]PETZ E ZEEDOG'!$B:$G,6,0),"")</f>
        <v/>
      </c>
      <c r="F943" s="1">
        <f>IFERROR(VLOOKUP(Filiais_Petz4[[#This Row],[FILIAL]],'[4]PETZ E ZEEDOG'!$B:$H,7,0),"")</f>
        <v>0</v>
      </c>
      <c r="G943" t="str">
        <f>IFERROR(VLOOKUP(Filiais_Petz4[[#This Row],[FILIAL]],'[4]PETZ E ZEEDOG'!$B$2:$R$1103,8,0),"")</f>
        <v/>
      </c>
      <c r="H943" t="str">
        <f>IFERROR(VLOOKUP(Filiais_Petz4[[#This Row],[FILIAL]],'[4]PETZ E ZEEDOG'!$B:$J,9,0),"")</f>
        <v/>
      </c>
      <c r="I943" t="str">
        <f>IFERROR(VLOOKUP(Filiais_Petz4[[#This Row],[FILIAL]],'[4]PETZ E ZEEDOG'!$B:$K,10,0),"")</f>
        <v/>
      </c>
      <c r="J943">
        <f>IFERROR(VLOOKUP(Filiais_Petz4[[#This Row],[FILIAL]],'[4]PETZ E ZEEDOG'!$B$2:$R$1103,11,0),"")</f>
        <v>0</v>
      </c>
      <c r="K943" s="89" t="str">
        <f>IFERROR(VLOOKUP(Filiais_Petz4[[#This Row],[FILIAL]],'[4]PETZ E ZEEDOG'!$B:$M,12,0),"")</f>
        <v/>
      </c>
      <c r="L943" t="str">
        <f>IFERROR(VLOOKUP(Filiais_Petz4[[#This Row],[FILIAL]],'[4]PETZ E ZEEDOG'!$B:$N,13,0),"")</f>
        <v/>
      </c>
      <c r="M943" t="str">
        <f>IFERROR(VLOOKUP(Filiais_Petz4[[#This Row],[FILIAL]],'[4]PETZ E ZEEDOG'!$B:$O,14,0),"")</f>
        <v/>
      </c>
      <c r="N943" t="str">
        <f>IFERROR(VLOOKUP(Filiais_Petz4[[#This Row],[FILIAL]],'[4]PETZ E ZEEDOG'!$B:$P,15,0),"")</f>
        <v>N</v>
      </c>
      <c r="O943" t="str">
        <f>IFERROR(VLOOKUP(Filiais_Petz4[[#This Row],[FILIAL]],'[4]PETZ E ZEEDOG'!$B:$Q,16,0),"")</f>
        <v/>
      </c>
      <c r="P943" t="str">
        <f>IFERROR(VLOOKUP(Filiais_Petz4[[#This Row],[FILIAL]],'[4]PETZ E ZEEDOG'!$B:$R,17,0),"")</f>
        <v/>
      </c>
      <c r="Q943" t="str">
        <f>IFERROR(VLOOKUP(Filiais_Petz4[[#This Row],[FILIAL]],'[4]PETZ E ZEEDOG'!$B:$C,2,0),"")</f>
        <v/>
      </c>
    </row>
    <row r="944" spans="1:17" ht="14.45" hidden="1" customHeight="1" x14ac:dyDescent="0.25">
      <c r="A944" t="s">
        <v>997</v>
      </c>
      <c r="B944" t="str">
        <f>IFERROR(VLOOKUP(Filiais_Petz4[[#This Row],[FILIAL]],'[4]PETZ E ZEEDOG'!$B:$D,3,0),"")</f>
        <v/>
      </c>
      <c r="C944" t="str">
        <f>IFERROR(VLOOKUP(Filiais_Petz4[[#This Row],[FILIAL]],'[4]PETZ E ZEEDOG'!$B:$E,4,0),"")</f>
        <v/>
      </c>
      <c r="D944" t="str">
        <f>IFERROR(VLOOKUP(Filiais_Petz4[[#This Row],[FILIAL]],'[4]PETZ E ZEEDOG'!$B:$F,5,0),"")</f>
        <v/>
      </c>
      <c r="E944" t="str">
        <f>IFERROR(VLOOKUP(Filiais_Petz4[[#This Row],[FILIAL]],'[4]PETZ E ZEEDOG'!$B:$G,6,0),"")</f>
        <v/>
      </c>
      <c r="F944" s="1">
        <f>IFERROR(VLOOKUP(Filiais_Petz4[[#This Row],[FILIAL]],'[4]PETZ E ZEEDOG'!$B:$H,7,0),"")</f>
        <v>0</v>
      </c>
      <c r="G944" t="str">
        <f>IFERROR(VLOOKUP(Filiais_Petz4[[#This Row],[FILIAL]],'[4]PETZ E ZEEDOG'!$B$2:$R$1103,8,0),"")</f>
        <v/>
      </c>
      <c r="H944" t="str">
        <f>IFERROR(VLOOKUP(Filiais_Petz4[[#This Row],[FILIAL]],'[4]PETZ E ZEEDOG'!$B:$J,9,0),"")</f>
        <v/>
      </c>
      <c r="I944" t="str">
        <f>IFERROR(VLOOKUP(Filiais_Petz4[[#This Row],[FILIAL]],'[4]PETZ E ZEEDOG'!$B:$K,10,0),"")</f>
        <v/>
      </c>
      <c r="J944">
        <f>IFERROR(VLOOKUP(Filiais_Petz4[[#This Row],[FILIAL]],'[4]PETZ E ZEEDOG'!$B$2:$R$1103,11,0),"")</f>
        <v>0</v>
      </c>
      <c r="K944" s="89" t="str">
        <f>IFERROR(VLOOKUP(Filiais_Petz4[[#This Row],[FILIAL]],'[4]PETZ E ZEEDOG'!$B:$M,12,0),"")</f>
        <v/>
      </c>
      <c r="L944" t="str">
        <f>IFERROR(VLOOKUP(Filiais_Petz4[[#This Row],[FILIAL]],'[4]PETZ E ZEEDOG'!$B:$N,13,0),"")</f>
        <v/>
      </c>
      <c r="M944" t="str">
        <f>IFERROR(VLOOKUP(Filiais_Petz4[[#This Row],[FILIAL]],'[4]PETZ E ZEEDOG'!$B:$O,14,0),"")</f>
        <v/>
      </c>
      <c r="N944" t="str">
        <f>IFERROR(VLOOKUP(Filiais_Petz4[[#This Row],[FILIAL]],'[4]PETZ E ZEEDOG'!$B:$P,15,0),"")</f>
        <v>N</v>
      </c>
      <c r="O944" t="str">
        <f>IFERROR(VLOOKUP(Filiais_Petz4[[#This Row],[FILIAL]],'[4]PETZ E ZEEDOG'!$B:$Q,16,0),"")</f>
        <v/>
      </c>
      <c r="P944" t="str">
        <f>IFERROR(VLOOKUP(Filiais_Petz4[[#This Row],[FILIAL]],'[4]PETZ E ZEEDOG'!$B:$R,17,0),"")</f>
        <v/>
      </c>
      <c r="Q944" t="str">
        <f>IFERROR(VLOOKUP(Filiais_Petz4[[#This Row],[FILIAL]],'[4]PETZ E ZEEDOG'!$B:$C,2,0),"")</f>
        <v/>
      </c>
    </row>
    <row r="945" spans="1:17" ht="14.45" hidden="1" customHeight="1" x14ac:dyDescent="0.25">
      <c r="A945" t="s">
        <v>998</v>
      </c>
      <c r="B945" t="str">
        <f>IFERROR(VLOOKUP(Filiais_Petz4[[#This Row],[FILIAL]],'[4]PETZ E ZEEDOG'!$B:$D,3,0),"")</f>
        <v/>
      </c>
      <c r="C945" t="str">
        <f>IFERROR(VLOOKUP(Filiais_Petz4[[#This Row],[FILIAL]],'[4]PETZ E ZEEDOG'!$B:$E,4,0),"")</f>
        <v/>
      </c>
      <c r="D945" t="str">
        <f>IFERROR(VLOOKUP(Filiais_Petz4[[#This Row],[FILIAL]],'[4]PETZ E ZEEDOG'!$B:$F,5,0),"")</f>
        <v/>
      </c>
      <c r="E945" t="str">
        <f>IFERROR(VLOOKUP(Filiais_Petz4[[#This Row],[FILIAL]],'[4]PETZ E ZEEDOG'!$B:$G,6,0),"")</f>
        <v/>
      </c>
      <c r="F945" s="1">
        <f>IFERROR(VLOOKUP(Filiais_Petz4[[#This Row],[FILIAL]],'[4]PETZ E ZEEDOG'!$B:$H,7,0),"")</f>
        <v>0</v>
      </c>
      <c r="G945" t="str">
        <f>IFERROR(VLOOKUP(Filiais_Petz4[[#This Row],[FILIAL]],'[4]PETZ E ZEEDOG'!$B$2:$R$1103,8,0),"")</f>
        <v/>
      </c>
      <c r="H945" t="str">
        <f>IFERROR(VLOOKUP(Filiais_Petz4[[#This Row],[FILIAL]],'[4]PETZ E ZEEDOG'!$B:$J,9,0),"")</f>
        <v/>
      </c>
      <c r="I945" t="str">
        <f>IFERROR(VLOOKUP(Filiais_Petz4[[#This Row],[FILIAL]],'[4]PETZ E ZEEDOG'!$B:$K,10,0),"")</f>
        <v/>
      </c>
      <c r="J945">
        <f>IFERROR(VLOOKUP(Filiais_Petz4[[#This Row],[FILIAL]],'[4]PETZ E ZEEDOG'!$B$2:$R$1103,11,0),"")</f>
        <v>0</v>
      </c>
      <c r="K945" s="89" t="str">
        <f>IFERROR(VLOOKUP(Filiais_Petz4[[#This Row],[FILIAL]],'[4]PETZ E ZEEDOG'!$B:$M,12,0),"")</f>
        <v/>
      </c>
      <c r="L945" t="str">
        <f>IFERROR(VLOOKUP(Filiais_Petz4[[#This Row],[FILIAL]],'[4]PETZ E ZEEDOG'!$B:$N,13,0),"")</f>
        <v/>
      </c>
      <c r="M945" t="str">
        <f>IFERROR(VLOOKUP(Filiais_Petz4[[#This Row],[FILIAL]],'[4]PETZ E ZEEDOG'!$B:$O,14,0),"")</f>
        <v/>
      </c>
      <c r="N945" t="str">
        <f>IFERROR(VLOOKUP(Filiais_Petz4[[#This Row],[FILIAL]],'[4]PETZ E ZEEDOG'!$B:$P,15,0),"")</f>
        <v>N</v>
      </c>
      <c r="O945" t="str">
        <f>IFERROR(VLOOKUP(Filiais_Petz4[[#This Row],[FILIAL]],'[4]PETZ E ZEEDOG'!$B:$Q,16,0),"")</f>
        <v/>
      </c>
      <c r="P945" t="str">
        <f>IFERROR(VLOOKUP(Filiais_Petz4[[#This Row],[FILIAL]],'[4]PETZ E ZEEDOG'!$B:$R,17,0),"")</f>
        <v/>
      </c>
      <c r="Q945" t="str">
        <f>IFERROR(VLOOKUP(Filiais_Petz4[[#This Row],[FILIAL]],'[4]PETZ E ZEEDOG'!$B:$C,2,0),"")</f>
        <v/>
      </c>
    </row>
    <row r="946" spans="1:17" ht="14.45" hidden="1" customHeight="1" x14ac:dyDescent="0.25">
      <c r="A946" t="s">
        <v>999</v>
      </c>
      <c r="B946" t="str">
        <f>IFERROR(VLOOKUP(Filiais_Petz4[[#This Row],[FILIAL]],'[4]PETZ E ZEEDOG'!$B:$D,3,0),"")</f>
        <v/>
      </c>
      <c r="C946" t="str">
        <f>IFERROR(VLOOKUP(Filiais_Petz4[[#This Row],[FILIAL]],'[4]PETZ E ZEEDOG'!$B:$E,4,0),"")</f>
        <v/>
      </c>
      <c r="D946" t="str">
        <f>IFERROR(VLOOKUP(Filiais_Petz4[[#This Row],[FILIAL]],'[4]PETZ E ZEEDOG'!$B:$F,5,0),"")</f>
        <v/>
      </c>
      <c r="E946" t="str">
        <f>IFERROR(VLOOKUP(Filiais_Petz4[[#This Row],[FILIAL]],'[4]PETZ E ZEEDOG'!$B:$G,6,0),"")</f>
        <v/>
      </c>
      <c r="F946" s="1">
        <f>IFERROR(VLOOKUP(Filiais_Petz4[[#This Row],[FILIAL]],'[4]PETZ E ZEEDOG'!$B:$H,7,0),"")</f>
        <v>0</v>
      </c>
      <c r="G946" t="str">
        <f>IFERROR(VLOOKUP(Filiais_Petz4[[#This Row],[FILIAL]],'[4]PETZ E ZEEDOG'!$B$2:$R$1103,8,0),"")</f>
        <v/>
      </c>
      <c r="H946" t="str">
        <f>IFERROR(VLOOKUP(Filiais_Petz4[[#This Row],[FILIAL]],'[4]PETZ E ZEEDOG'!$B:$J,9,0),"")</f>
        <v/>
      </c>
      <c r="I946" t="str">
        <f>IFERROR(VLOOKUP(Filiais_Petz4[[#This Row],[FILIAL]],'[4]PETZ E ZEEDOG'!$B:$K,10,0),"")</f>
        <v/>
      </c>
      <c r="J946">
        <f>IFERROR(VLOOKUP(Filiais_Petz4[[#This Row],[FILIAL]],'[4]PETZ E ZEEDOG'!$B$2:$R$1103,11,0),"")</f>
        <v>0</v>
      </c>
      <c r="K946" s="89" t="str">
        <f>IFERROR(VLOOKUP(Filiais_Petz4[[#This Row],[FILIAL]],'[4]PETZ E ZEEDOG'!$B:$M,12,0),"")</f>
        <v/>
      </c>
      <c r="L946" t="str">
        <f>IFERROR(VLOOKUP(Filiais_Petz4[[#This Row],[FILIAL]],'[4]PETZ E ZEEDOG'!$B:$N,13,0),"")</f>
        <v/>
      </c>
      <c r="M946" t="str">
        <f>IFERROR(VLOOKUP(Filiais_Petz4[[#This Row],[FILIAL]],'[4]PETZ E ZEEDOG'!$B:$O,14,0),"")</f>
        <v/>
      </c>
      <c r="N946" t="str">
        <f>IFERROR(VLOOKUP(Filiais_Petz4[[#This Row],[FILIAL]],'[4]PETZ E ZEEDOG'!$B:$P,15,0),"")</f>
        <v>N</v>
      </c>
      <c r="O946" t="str">
        <f>IFERROR(VLOOKUP(Filiais_Petz4[[#This Row],[FILIAL]],'[4]PETZ E ZEEDOG'!$B:$Q,16,0),"")</f>
        <v/>
      </c>
      <c r="P946" t="str">
        <f>IFERROR(VLOOKUP(Filiais_Petz4[[#This Row],[FILIAL]],'[4]PETZ E ZEEDOG'!$B:$R,17,0),"")</f>
        <v/>
      </c>
      <c r="Q946" t="str">
        <f>IFERROR(VLOOKUP(Filiais_Petz4[[#This Row],[FILIAL]],'[4]PETZ E ZEEDOG'!$B:$C,2,0),"")</f>
        <v/>
      </c>
    </row>
    <row r="947" spans="1:17" ht="14.45" hidden="1" customHeight="1" x14ac:dyDescent="0.25">
      <c r="A947" t="s">
        <v>1000</v>
      </c>
      <c r="B947" t="str">
        <f>IFERROR(VLOOKUP(Filiais_Petz4[[#This Row],[FILIAL]],'[4]PETZ E ZEEDOG'!$B:$D,3,0),"")</f>
        <v/>
      </c>
      <c r="C947" t="str">
        <f>IFERROR(VLOOKUP(Filiais_Petz4[[#This Row],[FILIAL]],'[4]PETZ E ZEEDOG'!$B:$E,4,0),"")</f>
        <v/>
      </c>
      <c r="D947" t="str">
        <f>IFERROR(VLOOKUP(Filiais_Petz4[[#This Row],[FILIAL]],'[4]PETZ E ZEEDOG'!$B:$F,5,0),"")</f>
        <v/>
      </c>
      <c r="E947" t="str">
        <f>IFERROR(VLOOKUP(Filiais_Petz4[[#This Row],[FILIAL]],'[4]PETZ E ZEEDOG'!$B:$G,6,0),"")</f>
        <v/>
      </c>
      <c r="F947" s="1">
        <f>IFERROR(VLOOKUP(Filiais_Petz4[[#This Row],[FILIAL]],'[4]PETZ E ZEEDOG'!$B:$H,7,0),"")</f>
        <v>0</v>
      </c>
      <c r="G947" t="str">
        <f>IFERROR(VLOOKUP(Filiais_Petz4[[#This Row],[FILIAL]],'[4]PETZ E ZEEDOG'!$B$2:$R$1103,8,0),"")</f>
        <v/>
      </c>
      <c r="H947" t="str">
        <f>IFERROR(VLOOKUP(Filiais_Petz4[[#This Row],[FILIAL]],'[4]PETZ E ZEEDOG'!$B:$J,9,0),"")</f>
        <v/>
      </c>
      <c r="I947" t="str">
        <f>IFERROR(VLOOKUP(Filiais_Petz4[[#This Row],[FILIAL]],'[4]PETZ E ZEEDOG'!$B:$K,10,0),"")</f>
        <v/>
      </c>
      <c r="J947">
        <f>IFERROR(VLOOKUP(Filiais_Petz4[[#This Row],[FILIAL]],'[4]PETZ E ZEEDOG'!$B$2:$R$1103,11,0),"")</f>
        <v>0</v>
      </c>
      <c r="K947" s="89" t="str">
        <f>IFERROR(VLOOKUP(Filiais_Petz4[[#This Row],[FILIAL]],'[4]PETZ E ZEEDOG'!$B:$M,12,0),"")</f>
        <v/>
      </c>
      <c r="L947" t="str">
        <f>IFERROR(VLOOKUP(Filiais_Petz4[[#This Row],[FILIAL]],'[4]PETZ E ZEEDOG'!$B:$N,13,0),"")</f>
        <v/>
      </c>
      <c r="M947" t="str">
        <f>IFERROR(VLOOKUP(Filiais_Petz4[[#This Row],[FILIAL]],'[4]PETZ E ZEEDOG'!$B:$O,14,0),"")</f>
        <v/>
      </c>
      <c r="N947" t="str">
        <f>IFERROR(VLOOKUP(Filiais_Petz4[[#This Row],[FILIAL]],'[4]PETZ E ZEEDOG'!$B:$P,15,0),"")</f>
        <v>N</v>
      </c>
      <c r="O947" t="str">
        <f>IFERROR(VLOOKUP(Filiais_Petz4[[#This Row],[FILIAL]],'[4]PETZ E ZEEDOG'!$B:$Q,16,0),"")</f>
        <v/>
      </c>
      <c r="P947" t="str">
        <f>IFERROR(VLOOKUP(Filiais_Petz4[[#This Row],[FILIAL]],'[4]PETZ E ZEEDOG'!$B:$R,17,0),"")</f>
        <v/>
      </c>
      <c r="Q947" t="str">
        <f>IFERROR(VLOOKUP(Filiais_Petz4[[#This Row],[FILIAL]],'[4]PETZ E ZEEDOG'!$B:$C,2,0),"")</f>
        <v/>
      </c>
    </row>
    <row r="948" spans="1:17" ht="14.45" hidden="1" customHeight="1" x14ac:dyDescent="0.25">
      <c r="A948" t="s">
        <v>1001</v>
      </c>
      <c r="B948" t="str">
        <f>IFERROR(VLOOKUP(Filiais_Petz4[[#This Row],[FILIAL]],'[4]PETZ E ZEEDOG'!$B:$D,3,0),"")</f>
        <v/>
      </c>
      <c r="C948" t="str">
        <f>IFERROR(VLOOKUP(Filiais_Petz4[[#This Row],[FILIAL]],'[4]PETZ E ZEEDOG'!$B:$E,4,0),"")</f>
        <v/>
      </c>
      <c r="D948" t="str">
        <f>IFERROR(VLOOKUP(Filiais_Petz4[[#This Row],[FILIAL]],'[4]PETZ E ZEEDOG'!$B:$F,5,0),"")</f>
        <v/>
      </c>
      <c r="E948" t="str">
        <f>IFERROR(VLOOKUP(Filiais_Petz4[[#This Row],[FILIAL]],'[4]PETZ E ZEEDOG'!$B:$G,6,0),"")</f>
        <v/>
      </c>
      <c r="F948" s="1">
        <f>IFERROR(VLOOKUP(Filiais_Petz4[[#This Row],[FILIAL]],'[4]PETZ E ZEEDOG'!$B:$H,7,0),"")</f>
        <v>0</v>
      </c>
      <c r="G948" t="str">
        <f>IFERROR(VLOOKUP(Filiais_Petz4[[#This Row],[FILIAL]],'[4]PETZ E ZEEDOG'!$B$2:$R$1103,8,0),"")</f>
        <v/>
      </c>
      <c r="H948" t="str">
        <f>IFERROR(VLOOKUP(Filiais_Petz4[[#This Row],[FILIAL]],'[4]PETZ E ZEEDOG'!$B:$J,9,0),"")</f>
        <v/>
      </c>
      <c r="I948" t="str">
        <f>IFERROR(VLOOKUP(Filiais_Petz4[[#This Row],[FILIAL]],'[4]PETZ E ZEEDOG'!$B:$K,10,0),"")</f>
        <v/>
      </c>
      <c r="J948">
        <f>IFERROR(VLOOKUP(Filiais_Petz4[[#This Row],[FILIAL]],'[4]PETZ E ZEEDOG'!$B$2:$R$1103,11,0),"")</f>
        <v>0</v>
      </c>
      <c r="K948" s="89" t="str">
        <f>IFERROR(VLOOKUP(Filiais_Petz4[[#This Row],[FILIAL]],'[4]PETZ E ZEEDOG'!$B:$M,12,0),"")</f>
        <v/>
      </c>
      <c r="L948" t="str">
        <f>IFERROR(VLOOKUP(Filiais_Petz4[[#This Row],[FILIAL]],'[4]PETZ E ZEEDOG'!$B:$N,13,0),"")</f>
        <v/>
      </c>
      <c r="M948" t="str">
        <f>IFERROR(VLOOKUP(Filiais_Petz4[[#This Row],[FILIAL]],'[4]PETZ E ZEEDOG'!$B:$O,14,0),"")</f>
        <v/>
      </c>
      <c r="N948" t="str">
        <f>IFERROR(VLOOKUP(Filiais_Petz4[[#This Row],[FILIAL]],'[4]PETZ E ZEEDOG'!$B:$P,15,0),"")</f>
        <v>N</v>
      </c>
      <c r="O948" t="str">
        <f>IFERROR(VLOOKUP(Filiais_Petz4[[#This Row],[FILIAL]],'[4]PETZ E ZEEDOG'!$B:$Q,16,0),"")</f>
        <v/>
      </c>
      <c r="P948" t="str">
        <f>IFERROR(VLOOKUP(Filiais_Petz4[[#This Row],[FILIAL]],'[4]PETZ E ZEEDOG'!$B:$R,17,0),"")</f>
        <v/>
      </c>
      <c r="Q948" t="str">
        <f>IFERROR(VLOOKUP(Filiais_Petz4[[#This Row],[FILIAL]],'[4]PETZ E ZEEDOG'!$B:$C,2,0),"")</f>
        <v/>
      </c>
    </row>
    <row r="949" spans="1:17" ht="14.45" hidden="1" customHeight="1" x14ac:dyDescent="0.25">
      <c r="A949" t="s">
        <v>1002</v>
      </c>
      <c r="B949" t="str">
        <f>IFERROR(VLOOKUP(Filiais_Petz4[[#This Row],[FILIAL]],'[4]PETZ E ZEEDOG'!$B:$D,3,0),"")</f>
        <v/>
      </c>
      <c r="C949" t="str">
        <f>IFERROR(VLOOKUP(Filiais_Petz4[[#This Row],[FILIAL]],'[4]PETZ E ZEEDOG'!$B:$E,4,0),"")</f>
        <v/>
      </c>
      <c r="D949" t="str">
        <f>IFERROR(VLOOKUP(Filiais_Petz4[[#This Row],[FILIAL]],'[4]PETZ E ZEEDOG'!$B:$F,5,0),"")</f>
        <v/>
      </c>
      <c r="E949" t="str">
        <f>IFERROR(VLOOKUP(Filiais_Petz4[[#This Row],[FILIAL]],'[4]PETZ E ZEEDOG'!$B:$G,6,0),"")</f>
        <v/>
      </c>
      <c r="F949" s="1">
        <f>IFERROR(VLOOKUP(Filiais_Petz4[[#This Row],[FILIAL]],'[4]PETZ E ZEEDOG'!$B:$H,7,0),"")</f>
        <v>0</v>
      </c>
      <c r="G949" t="str">
        <f>IFERROR(VLOOKUP(Filiais_Petz4[[#This Row],[FILIAL]],'[4]PETZ E ZEEDOG'!$B$2:$R$1103,8,0),"")</f>
        <v/>
      </c>
      <c r="H949" t="str">
        <f>IFERROR(VLOOKUP(Filiais_Petz4[[#This Row],[FILIAL]],'[4]PETZ E ZEEDOG'!$B:$J,9,0),"")</f>
        <v/>
      </c>
      <c r="I949" t="str">
        <f>IFERROR(VLOOKUP(Filiais_Petz4[[#This Row],[FILIAL]],'[4]PETZ E ZEEDOG'!$B:$K,10,0),"")</f>
        <v/>
      </c>
      <c r="J949">
        <f>IFERROR(VLOOKUP(Filiais_Petz4[[#This Row],[FILIAL]],'[4]PETZ E ZEEDOG'!$B$2:$R$1103,11,0),"")</f>
        <v>0</v>
      </c>
      <c r="K949" s="89" t="str">
        <f>IFERROR(VLOOKUP(Filiais_Petz4[[#This Row],[FILIAL]],'[4]PETZ E ZEEDOG'!$B:$M,12,0),"")</f>
        <v/>
      </c>
      <c r="L949" t="str">
        <f>IFERROR(VLOOKUP(Filiais_Petz4[[#This Row],[FILIAL]],'[4]PETZ E ZEEDOG'!$B:$N,13,0),"")</f>
        <v/>
      </c>
      <c r="M949" t="str">
        <f>IFERROR(VLOOKUP(Filiais_Petz4[[#This Row],[FILIAL]],'[4]PETZ E ZEEDOG'!$B:$O,14,0),"")</f>
        <v/>
      </c>
      <c r="N949" t="str">
        <f>IFERROR(VLOOKUP(Filiais_Petz4[[#This Row],[FILIAL]],'[4]PETZ E ZEEDOG'!$B:$P,15,0),"")</f>
        <v>N</v>
      </c>
      <c r="O949" t="str">
        <f>IFERROR(VLOOKUP(Filiais_Petz4[[#This Row],[FILIAL]],'[4]PETZ E ZEEDOG'!$B:$Q,16,0),"")</f>
        <v/>
      </c>
      <c r="P949" t="str">
        <f>IFERROR(VLOOKUP(Filiais_Petz4[[#This Row],[FILIAL]],'[4]PETZ E ZEEDOG'!$B:$R,17,0),"")</f>
        <v/>
      </c>
      <c r="Q949" t="str">
        <f>IFERROR(VLOOKUP(Filiais_Petz4[[#This Row],[FILIAL]],'[4]PETZ E ZEEDOG'!$B:$C,2,0),"")</f>
        <v/>
      </c>
    </row>
    <row r="950" spans="1:17" ht="14.45" hidden="1" customHeight="1" x14ac:dyDescent="0.25">
      <c r="A950" t="s">
        <v>1003</v>
      </c>
      <c r="B950" t="str">
        <f>IFERROR(VLOOKUP(Filiais_Petz4[[#This Row],[FILIAL]],'[4]PETZ E ZEEDOG'!$B:$D,3,0),"")</f>
        <v/>
      </c>
      <c r="C950" t="str">
        <f>IFERROR(VLOOKUP(Filiais_Petz4[[#This Row],[FILIAL]],'[4]PETZ E ZEEDOG'!$B:$E,4,0),"")</f>
        <v/>
      </c>
      <c r="D950" t="str">
        <f>IFERROR(VLOOKUP(Filiais_Petz4[[#This Row],[FILIAL]],'[4]PETZ E ZEEDOG'!$B:$F,5,0),"")</f>
        <v/>
      </c>
      <c r="E950" t="str">
        <f>IFERROR(VLOOKUP(Filiais_Petz4[[#This Row],[FILIAL]],'[4]PETZ E ZEEDOG'!$B:$G,6,0),"")</f>
        <v/>
      </c>
      <c r="F950" s="1">
        <f>IFERROR(VLOOKUP(Filiais_Petz4[[#This Row],[FILIAL]],'[4]PETZ E ZEEDOG'!$B:$H,7,0),"")</f>
        <v>0</v>
      </c>
      <c r="G950" t="str">
        <f>IFERROR(VLOOKUP(Filiais_Petz4[[#This Row],[FILIAL]],'[4]PETZ E ZEEDOG'!$B$2:$R$1103,8,0),"")</f>
        <v/>
      </c>
      <c r="H950" t="str">
        <f>IFERROR(VLOOKUP(Filiais_Petz4[[#This Row],[FILIAL]],'[4]PETZ E ZEEDOG'!$B:$J,9,0),"")</f>
        <v/>
      </c>
      <c r="I950" t="str">
        <f>IFERROR(VLOOKUP(Filiais_Petz4[[#This Row],[FILIAL]],'[4]PETZ E ZEEDOG'!$B:$K,10,0),"")</f>
        <v/>
      </c>
      <c r="J950">
        <f>IFERROR(VLOOKUP(Filiais_Petz4[[#This Row],[FILIAL]],'[4]PETZ E ZEEDOG'!$B$2:$R$1103,11,0),"")</f>
        <v>0</v>
      </c>
      <c r="K950" s="89" t="str">
        <f>IFERROR(VLOOKUP(Filiais_Petz4[[#This Row],[FILIAL]],'[4]PETZ E ZEEDOG'!$B:$M,12,0),"")</f>
        <v/>
      </c>
      <c r="L950" t="str">
        <f>IFERROR(VLOOKUP(Filiais_Petz4[[#This Row],[FILIAL]],'[4]PETZ E ZEEDOG'!$B:$N,13,0),"")</f>
        <v/>
      </c>
      <c r="M950" t="str">
        <f>IFERROR(VLOOKUP(Filiais_Petz4[[#This Row],[FILIAL]],'[4]PETZ E ZEEDOG'!$B:$O,14,0),"")</f>
        <v/>
      </c>
      <c r="N950" t="str">
        <f>IFERROR(VLOOKUP(Filiais_Petz4[[#This Row],[FILIAL]],'[4]PETZ E ZEEDOG'!$B:$P,15,0),"")</f>
        <v>N</v>
      </c>
      <c r="O950" t="str">
        <f>IFERROR(VLOOKUP(Filiais_Petz4[[#This Row],[FILIAL]],'[4]PETZ E ZEEDOG'!$B:$Q,16,0),"")</f>
        <v/>
      </c>
      <c r="P950" t="str">
        <f>IFERROR(VLOOKUP(Filiais_Petz4[[#This Row],[FILIAL]],'[4]PETZ E ZEEDOG'!$B:$R,17,0),"")</f>
        <v/>
      </c>
      <c r="Q950" t="str">
        <f>IFERROR(VLOOKUP(Filiais_Petz4[[#This Row],[FILIAL]],'[4]PETZ E ZEEDOG'!$B:$C,2,0),"")</f>
        <v/>
      </c>
    </row>
    <row r="951" spans="1:17" ht="14.45" hidden="1" customHeight="1" x14ac:dyDescent="0.25">
      <c r="A951" t="s">
        <v>1004</v>
      </c>
      <c r="B951" t="str">
        <f>IFERROR(VLOOKUP(Filiais_Petz4[[#This Row],[FILIAL]],'[4]PETZ E ZEEDOG'!$B:$D,3,0),"")</f>
        <v/>
      </c>
      <c r="C951" t="str">
        <f>IFERROR(VLOOKUP(Filiais_Petz4[[#This Row],[FILIAL]],'[4]PETZ E ZEEDOG'!$B:$E,4,0),"")</f>
        <v/>
      </c>
      <c r="D951" t="str">
        <f>IFERROR(VLOOKUP(Filiais_Petz4[[#This Row],[FILIAL]],'[4]PETZ E ZEEDOG'!$B:$F,5,0),"")</f>
        <v/>
      </c>
      <c r="E951" t="str">
        <f>IFERROR(VLOOKUP(Filiais_Petz4[[#This Row],[FILIAL]],'[4]PETZ E ZEEDOG'!$B:$G,6,0),"")</f>
        <v/>
      </c>
      <c r="F951" s="1">
        <f>IFERROR(VLOOKUP(Filiais_Petz4[[#This Row],[FILIAL]],'[4]PETZ E ZEEDOG'!$B:$H,7,0),"")</f>
        <v>0</v>
      </c>
      <c r="G951" t="str">
        <f>IFERROR(VLOOKUP(Filiais_Petz4[[#This Row],[FILIAL]],'[4]PETZ E ZEEDOG'!$B$2:$R$1103,8,0),"")</f>
        <v/>
      </c>
      <c r="H951" t="str">
        <f>IFERROR(VLOOKUP(Filiais_Petz4[[#This Row],[FILIAL]],'[4]PETZ E ZEEDOG'!$B:$J,9,0),"")</f>
        <v/>
      </c>
      <c r="I951" t="str">
        <f>IFERROR(VLOOKUP(Filiais_Petz4[[#This Row],[FILIAL]],'[4]PETZ E ZEEDOG'!$B:$K,10,0),"")</f>
        <v/>
      </c>
      <c r="J951">
        <f>IFERROR(VLOOKUP(Filiais_Petz4[[#This Row],[FILIAL]],'[4]PETZ E ZEEDOG'!$B$2:$R$1103,11,0),"")</f>
        <v>0</v>
      </c>
      <c r="K951" s="89" t="str">
        <f>IFERROR(VLOOKUP(Filiais_Petz4[[#This Row],[FILIAL]],'[4]PETZ E ZEEDOG'!$B:$M,12,0),"")</f>
        <v/>
      </c>
      <c r="L951" t="str">
        <f>IFERROR(VLOOKUP(Filiais_Petz4[[#This Row],[FILIAL]],'[4]PETZ E ZEEDOG'!$B:$N,13,0),"")</f>
        <v/>
      </c>
      <c r="M951" t="str">
        <f>IFERROR(VLOOKUP(Filiais_Petz4[[#This Row],[FILIAL]],'[4]PETZ E ZEEDOG'!$B:$O,14,0),"")</f>
        <v/>
      </c>
      <c r="N951" t="str">
        <f>IFERROR(VLOOKUP(Filiais_Petz4[[#This Row],[FILIAL]],'[4]PETZ E ZEEDOG'!$B:$P,15,0),"")</f>
        <v>N</v>
      </c>
      <c r="O951" t="str">
        <f>IFERROR(VLOOKUP(Filiais_Petz4[[#This Row],[FILIAL]],'[4]PETZ E ZEEDOG'!$B:$Q,16,0),"")</f>
        <v/>
      </c>
      <c r="P951" t="str">
        <f>IFERROR(VLOOKUP(Filiais_Petz4[[#This Row],[FILIAL]],'[4]PETZ E ZEEDOG'!$B:$R,17,0),"")</f>
        <v/>
      </c>
      <c r="Q951" t="str">
        <f>IFERROR(VLOOKUP(Filiais_Petz4[[#This Row],[FILIAL]],'[4]PETZ E ZEEDOG'!$B:$C,2,0),"")</f>
        <v/>
      </c>
    </row>
    <row r="952" spans="1:17" ht="14.45" hidden="1" customHeight="1" x14ac:dyDescent="0.25">
      <c r="A952" t="s">
        <v>1005</v>
      </c>
      <c r="B952" t="str">
        <f>IFERROR(VLOOKUP(Filiais_Petz4[[#This Row],[FILIAL]],'[4]PETZ E ZEEDOG'!$B:$D,3,0),"")</f>
        <v/>
      </c>
      <c r="C952" t="str">
        <f>IFERROR(VLOOKUP(Filiais_Petz4[[#This Row],[FILIAL]],'[4]PETZ E ZEEDOG'!$B:$E,4,0),"")</f>
        <v/>
      </c>
      <c r="D952" t="str">
        <f>IFERROR(VLOOKUP(Filiais_Petz4[[#This Row],[FILIAL]],'[4]PETZ E ZEEDOG'!$B:$F,5,0),"")</f>
        <v/>
      </c>
      <c r="E952" t="str">
        <f>IFERROR(VLOOKUP(Filiais_Petz4[[#This Row],[FILIAL]],'[4]PETZ E ZEEDOG'!$B:$G,6,0),"")</f>
        <v/>
      </c>
      <c r="F952" s="1">
        <f>IFERROR(VLOOKUP(Filiais_Petz4[[#This Row],[FILIAL]],'[4]PETZ E ZEEDOG'!$B:$H,7,0),"")</f>
        <v>0</v>
      </c>
      <c r="G952" t="str">
        <f>IFERROR(VLOOKUP(Filiais_Petz4[[#This Row],[FILIAL]],'[4]PETZ E ZEEDOG'!$B$2:$R$1103,8,0),"")</f>
        <v/>
      </c>
      <c r="H952" t="str">
        <f>IFERROR(VLOOKUP(Filiais_Petz4[[#This Row],[FILIAL]],'[4]PETZ E ZEEDOG'!$B:$J,9,0),"")</f>
        <v/>
      </c>
      <c r="I952" t="str">
        <f>IFERROR(VLOOKUP(Filiais_Petz4[[#This Row],[FILIAL]],'[4]PETZ E ZEEDOG'!$B:$K,10,0),"")</f>
        <v/>
      </c>
      <c r="J952">
        <f>IFERROR(VLOOKUP(Filiais_Petz4[[#This Row],[FILIAL]],'[4]PETZ E ZEEDOG'!$B$2:$R$1103,11,0),"")</f>
        <v>0</v>
      </c>
      <c r="K952" s="89" t="str">
        <f>IFERROR(VLOOKUP(Filiais_Petz4[[#This Row],[FILIAL]],'[4]PETZ E ZEEDOG'!$B:$M,12,0),"")</f>
        <v/>
      </c>
      <c r="L952" t="str">
        <f>IFERROR(VLOOKUP(Filiais_Petz4[[#This Row],[FILIAL]],'[4]PETZ E ZEEDOG'!$B:$N,13,0),"")</f>
        <v/>
      </c>
      <c r="M952" t="str">
        <f>IFERROR(VLOOKUP(Filiais_Petz4[[#This Row],[FILIAL]],'[4]PETZ E ZEEDOG'!$B:$O,14,0),"")</f>
        <v/>
      </c>
      <c r="N952" t="str">
        <f>IFERROR(VLOOKUP(Filiais_Petz4[[#This Row],[FILIAL]],'[4]PETZ E ZEEDOG'!$B:$P,15,0),"")</f>
        <v>N</v>
      </c>
      <c r="O952" t="str">
        <f>IFERROR(VLOOKUP(Filiais_Petz4[[#This Row],[FILIAL]],'[4]PETZ E ZEEDOG'!$B:$Q,16,0),"")</f>
        <v/>
      </c>
      <c r="P952" t="str">
        <f>IFERROR(VLOOKUP(Filiais_Petz4[[#This Row],[FILIAL]],'[4]PETZ E ZEEDOG'!$B:$R,17,0),"")</f>
        <v/>
      </c>
      <c r="Q952" t="str">
        <f>IFERROR(VLOOKUP(Filiais_Petz4[[#This Row],[FILIAL]],'[4]PETZ E ZEEDOG'!$B:$C,2,0),"")</f>
        <v/>
      </c>
    </row>
    <row r="953" spans="1:17" ht="14.45" hidden="1" customHeight="1" x14ac:dyDescent="0.25">
      <c r="A953" t="s">
        <v>1006</v>
      </c>
      <c r="B953" t="str">
        <f>IFERROR(VLOOKUP(Filiais_Petz4[[#This Row],[FILIAL]],'[4]PETZ E ZEEDOG'!$B:$D,3,0),"")</f>
        <v/>
      </c>
      <c r="C953" t="str">
        <f>IFERROR(VLOOKUP(Filiais_Petz4[[#This Row],[FILIAL]],'[4]PETZ E ZEEDOG'!$B:$E,4,0),"")</f>
        <v/>
      </c>
      <c r="D953" t="str">
        <f>IFERROR(VLOOKUP(Filiais_Petz4[[#This Row],[FILIAL]],'[4]PETZ E ZEEDOG'!$B:$F,5,0),"")</f>
        <v/>
      </c>
      <c r="E953" t="str">
        <f>IFERROR(VLOOKUP(Filiais_Petz4[[#This Row],[FILIAL]],'[4]PETZ E ZEEDOG'!$B:$G,6,0),"")</f>
        <v/>
      </c>
      <c r="F953" s="1">
        <f>IFERROR(VLOOKUP(Filiais_Petz4[[#This Row],[FILIAL]],'[4]PETZ E ZEEDOG'!$B:$H,7,0),"")</f>
        <v>0</v>
      </c>
      <c r="G953" t="str">
        <f>IFERROR(VLOOKUP(Filiais_Petz4[[#This Row],[FILIAL]],'[4]PETZ E ZEEDOG'!$B$2:$R$1103,8,0),"")</f>
        <v/>
      </c>
      <c r="H953" t="str">
        <f>IFERROR(VLOOKUP(Filiais_Petz4[[#This Row],[FILIAL]],'[4]PETZ E ZEEDOG'!$B:$J,9,0),"")</f>
        <v/>
      </c>
      <c r="I953" t="str">
        <f>IFERROR(VLOOKUP(Filiais_Petz4[[#This Row],[FILIAL]],'[4]PETZ E ZEEDOG'!$B:$K,10,0),"")</f>
        <v/>
      </c>
      <c r="J953">
        <f>IFERROR(VLOOKUP(Filiais_Petz4[[#This Row],[FILIAL]],'[4]PETZ E ZEEDOG'!$B$2:$R$1103,11,0),"")</f>
        <v>0</v>
      </c>
      <c r="K953" s="89" t="str">
        <f>IFERROR(VLOOKUP(Filiais_Petz4[[#This Row],[FILIAL]],'[4]PETZ E ZEEDOG'!$B:$M,12,0),"")</f>
        <v/>
      </c>
      <c r="L953" t="str">
        <f>IFERROR(VLOOKUP(Filiais_Petz4[[#This Row],[FILIAL]],'[4]PETZ E ZEEDOG'!$B:$N,13,0),"")</f>
        <v/>
      </c>
      <c r="M953" t="str">
        <f>IFERROR(VLOOKUP(Filiais_Petz4[[#This Row],[FILIAL]],'[4]PETZ E ZEEDOG'!$B:$O,14,0),"")</f>
        <v/>
      </c>
      <c r="N953" t="str">
        <f>IFERROR(VLOOKUP(Filiais_Petz4[[#This Row],[FILIAL]],'[4]PETZ E ZEEDOG'!$B:$P,15,0),"")</f>
        <v>N</v>
      </c>
      <c r="O953" t="str">
        <f>IFERROR(VLOOKUP(Filiais_Petz4[[#This Row],[FILIAL]],'[4]PETZ E ZEEDOG'!$B:$Q,16,0),"")</f>
        <v/>
      </c>
      <c r="P953" t="str">
        <f>IFERROR(VLOOKUP(Filiais_Petz4[[#This Row],[FILIAL]],'[4]PETZ E ZEEDOG'!$B:$R,17,0),"")</f>
        <v/>
      </c>
      <c r="Q953" t="str">
        <f>IFERROR(VLOOKUP(Filiais_Petz4[[#This Row],[FILIAL]],'[4]PETZ E ZEEDOG'!$B:$C,2,0),"")</f>
        <v/>
      </c>
    </row>
    <row r="954" spans="1:17" ht="14.45" hidden="1" customHeight="1" x14ac:dyDescent="0.25">
      <c r="A954" t="s">
        <v>1007</v>
      </c>
      <c r="B954" t="str">
        <f>IFERROR(VLOOKUP(Filiais_Petz4[[#This Row],[FILIAL]],'[4]PETZ E ZEEDOG'!$B:$D,3,0),"")</f>
        <v/>
      </c>
      <c r="C954" t="str">
        <f>IFERROR(VLOOKUP(Filiais_Petz4[[#This Row],[FILIAL]],'[4]PETZ E ZEEDOG'!$B:$E,4,0),"")</f>
        <v/>
      </c>
      <c r="D954" t="str">
        <f>IFERROR(VLOOKUP(Filiais_Petz4[[#This Row],[FILIAL]],'[4]PETZ E ZEEDOG'!$B:$F,5,0),"")</f>
        <v/>
      </c>
      <c r="E954" t="str">
        <f>IFERROR(VLOOKUP(Filiais_Petz4[[#This Row],[FILIAL]],'[4]PETZ E ZEEDOG'!$B:$G,6,0),"")</f>
        <v/>
      </c>
      <c r="F954" s="1">
        <f>IFERROR(VLOOKUP(Filiais_Petz4[[#This Row],[FILIAL]],'[4]PETZ E ZEEDOG'!$B:$H,7,0),"")</f>
        <v>0</v>
      </c>
      <c r="G954" t="str">
        <f>IFERROR(VLOOKUP(Filiais_Petz4[[#This Row],[FILIAL]],'[4]PETZ E ZEEDOG'!$B$2:$R$1103,8,0),"")</f>
        <v/>
      </c>
      <c r="H954" t="str">
        <f>IFERROR(VLOOKUP(Filiais_Petz4[[#This Row],[FILIAL]],'[4]PETZ E ZEEDOG'!$B:$J,9,0),"")</f>
        <v/>
      </c>
      <c r="I954" t="str">
        <f>IFERROR(VLOOKUP(Filiais_Petz4[[#This Row],[FILIAL]],'[4]PETZ E ZEEDOG'!$B:$K,10,0),"")</f>
        <v/>
      </c>
      <c r="J954">
        <f>IFERROR(VLOOKUP(Filiais_Petz4[[#This Row],[FILIAL]],'[4]PETZ E ZEEDOG'!$B$2:$R$1103,11,0),"")</f>
        <v>0</v>
      </c>
      <c r="K954" s="89" t="str">
        <f>IFERROR(VLOOKUP(Filiais_Petz4[[#This Row],[FILIAL]],'[4]PETZ E ZEEDOG'!$B:$M,12,0),"")</f>
        <v/>
      </c>
      <c r="L954" t="str">
        <f>IFERROR(VLOOKUP(Filiais_Petz4[[#This Row],[FILIAL]],'[4]PETZ E ZEEDOG'!$B:$N,13,0),"")</f>
        <v/>
      </c>
      <c r="M954" t="str">
        <f>IFERROR(VLOOKUP(Filiais_Petz4[[#This Row],[FILIAL]],'[4]PETZ E ZEEDOG'!$B:$O,14,0),"")</f>
        <v/>
      </c>
      <c r="N954" t="str">
        <f>IFERROR(VLOOKUP(Filiais_Petz4[[#This Row],[FILIAL]],'[4]PETZ E ZEEDOG'!$B:$P,15,0),"")</f>
        <v>N</v>
      </c>
      <c r="O954" t="str">
        <f>IFERROR(VLOOKUP(Filiais_Petz4[[#This Row],[FILIAL]],'[4]PETZ E ZEEDOG'!$B:$Q,16,0),"")</f>
        <v/>
      </c>
      <c r="P954" t="str">
        <f>IFERROR(VLOOKUP(Filiais_Petz4[[#This Row],[FILIAL]],'[4]PETZ E ZEEDOG'!$B:$R,17,0),"")</f>
        <v/>
      </c>
      <c r="Q954" t="str">
        <f>IFERROR(VLOOKUP(Filiais_Petz4[[#This Row],[FILIAL]],'[4]PETZ E ZEEDOG'!$B:$C,2,0),"")</f>
        <v/>
      </c>
    </row>
    <row r="955" spans="1:17" ht="14.45" hidden="1" customHeight="1" x14ac:dyDescent="0.25">
      <c r="A955" t="s">
        <v>1008</v>
      </c>
      <c r="B955" t="str">
        <f>IFERROR(VLOOKUP(Filiais_Petz4[[#This Row],[FILIAL]],'[4]PETZ E ZEEDOG'!$B:$D,3,0),"")</f>
        <v/>
      </c>
      <c r="C955" t="str">
        <f>IFERROR(VLOOKUP(Filiais_Petz4[[#This Row],[FILIAL]],'[4]PETZ E ZEEDOG'!$B:$E,4,0),"")</f>
        <v/>
      </c>
      <c r="D955" t="str">
        <f>IFERROR(VLOOKUP(Filiais_Petz4[[#This Row],[FILIAL]],'[4]PETZ E ZEEDOG'!$B:$F,5,0),"")</f>
        <v/>
      </c>
      <c r="E955" t="str">
        <f>IFERROR(VLOOKUP(Filiais_Petz4[[#This Row],[FILIAL]],'[4]PETZ E ZEEDOG'!$B:$G,6,0),"")</f>
        <v/>
      </c>
      <c r="F955" s="1">
        <f>IFERROR(VLOOKUP(Filiais_Petz4[[#This Row],[FILIAL]],'[4]PETZ E ZEEDOG'!$B:$H,7,0),"")</f>
        <v>0</v>
      </c>
      <c r="G955" t="str">
        <f>IFERROR(VLOOKUP(Filiais_Petz4[[#This Row],[FILIAL]],'[4]PETZ E ZEEDOG'!$B$2:$R$1103,8,0),"")</f>
        <v/>
      </c>
      <c r="H955" t="str">
        <f>IFERROR(VLOOKUP(Filiais_Petz4[[#This Row],[FILIAL]],'[4]PETZ E ZEEDOG'!$B:$J,9,0),"")</f>
        <v/>
      </c>
      <c r="I955" t="str">
        <f>IFERROR(VLOOKUP(Filiais_Petz4[[#This Row],[FILIAL]],'[4]PETZ E ZEEDOG'!$B:$K,10,0),"")</f>
        <v/>
      </c>
      <c r="J955">
        <f>IFERROR(VLOOKUP(Filiais_Petz4[[#This Row],[FILIAL]],'[4]PETZ E ZEEDOG'!$B$2:$R$1103,11,0),"")</f>
        <v>0</v>
      </c>
      <c r="K955" s="89" t="str">
        <f>IFERROR(VLOOKUP(Filiais_Petz4[[#This Row],[FILIAL]],'[4]PETZ E ZEEDOG'!$B:$M,12,0),"")</f>
        <v/>
      </c>
      <c r="L955" t="str">
        <f>IFERROR(VLOOKUP(Filiais_Petz4[[#This Row],[FILIAL]],'[4]PETZ E ZEEDOG'!$B:$N,13,0),"")</f>
        <v/>
      </c>
      <c r="M955" t="str">
        <f>IFERROR(VLOOKUP(Filiais_Petz4[[#This Row],[FILIAL]],'[4]PETZ E ZEEDOG'!$B:$O,14,0),"")</f>
        <v/>
      </c>
      <c r="N955" t="str">
        <f>IFERROR(VLOOKUP(Filiais_Petz4[[#This Row],[FILIAL]],'[4]PETZ E ZEEDOG'!$B:$P,15,0),"")</f>
        <v>N</v>
      </c>
      <c r="O955" t="str">
        <f>IFERROR(VLOOKUP(Filiais_Petz4[[#This Row],[FILIAL]],'[4]PETZ E ZEEDOG'!$B:$Q,16,0),"")</f>
        <v/>
      </c>
      <c r="P955" t="str">
        <f>IFERROR(VLOOKUP(Filiais_Petz4[[#This Row],[FILIAL]],'[4]PETZ E ZEEDOG'!$B:$R,17,0),"")</f>
        <v/>
      </c>
      <c r="Q955" t="str">
        <f>IFERROR(VLOOKUP(Filiais_Petz4[[#This Row],[FILIAL]],'[4]PETZ E ZEEDOG'!$B:$C,2,0),"")</f>
        <v/>
      </c>
    </row>
    <row r="956" spans="1:17" ht="14.45" hidden="1" customHeight="1" x14ac:dyDescent="0.25">
      <c r="A956" t="s">
        <v>1009</v>
      </c>
      <c r="B956" t="str">
        <f>IFERROR(VLOOKUP(Filiais_Petz4[[#This Row],[FILIAL]],'[4]PETZ E ZEEDOG'!$B:$D,3,0),"")</f>
        <v/>
      </c>
      <c r="C956" t="str">
        <f>IFERROR(VLOOKUP(Filiais_Petz4[[#This Row],[FILIAL]],'[4]PETZ E ZEEDOG'!$B:$E,4,0),"")</f>
        <v/>
      </c>
      <c r="D956" t="str">
        <f>IFERROR(VLOOKUP(Filiais_Petz4[[#This Row],[FILIAL]],'[4]PETZ E ZEEDOG'!$B:$F,5,0),"")</f>
        <v/>
      </c>
      <c r="E956" t="str">
        <f>IFERROR(VLOOKUP(Filiais_Petz4[[#This Row],[FILIAL]],'[4]PETZ E ZEEDOG'!$B:$G,6,0),"")</f>
        <v/>
      </c>
      <c r="F956" s="1">
        <f>IFERROR(VLOOKUP(Filiais_Petz4[[#This Row],[FILIAL]],'[4]PETZ E ZEEDOG'!$B:$H,7,0),"")</f>
        <v>0</v>
      </c>
      <c r="G956" t="str">
        <f>IFERROR(VLOOKUP(Filiais_Petz4[[#This Row],[FILIAL]],'[4]PETZ E ZEEDOG'!$B$2:$R$1103,8,0),"")</f>
        <v/>
      </c>
      <c r="H956" t="str">
        <f>IFERROR(VLOOKUP(Filiais_Petz4[[#This Row],[FILIAL]],'[4]PETZ E ZEEDOG'!$B:$J,9,0),"")</f>
        <v/>
      </c>
      <c r="I956" t="str">
        <f>IFERROR(VLOOKUP(Filiais_Petz4[[#This Row],[FILIAL]],'[4]PETZ E ZEEDOG'!$B:$K,10,0),"")</f>
        <v/>
      </c>
      <c r="J956">
        <f>IFERROR(VLOOKUP(Filiais_Petz4[[#This Row],[FILIAL]],'[4]PETZ E ZEEDOG'!$B$2:$R$1103,11,0),"")</f>
        <v>0</v>
      </c>
      <c r="K956" s="89" t="str">
        <f>IFERROR(VLOOKUP(Filiais_Petz4[[#This Row],[FILIAL]],'[4]PETZ E ZEEDOG'!$B:$M,12,0),"")</f>
        <v/>
      </c>
      <c r="L956" t="str">
        <f>IFERROR(VLOOKUP(Filiais_Petz4[[#This Row],[FILIAL]],'[4]PETZ E ZEEDOG'!$B:$N,13,0),"")</f>
        <v/>
      </c>
      <c r="M956" t="str">
        <f>IFERROR(VLOOKUP(Filiais_Petz4[[#This Row],[FILIAL]],'[4]PETZ E ZEEDOG'!$B:$O,14,0),"")</f>
        <v/>
      </c>
      <c r="N956" t="str">
        <f>IFERROR(VLOOKUP(Filiais_Petz4[[#This Row],[FILIAL]],'[4]PETZ E ZEEDOG'!$B:$P,15,0),"")</f>
        <v>N</v>
      </c>
      <c r="O956" t="str">
        <f>IFERROR(VLOOKUP(Filiais_Petz4[[#This Row],[FILIAL]],'[4]PETZ E ZEEDOG'!$B:$Q,16,0),"")</f>
        <v/>
      </c>
      <c r="P956" t="str">
        <f>IFERROR(VLOOKUP(Filiais_Petz4[[#This Row],[FILIAL]],'[4]PETZ E ZEEDOG'!$B:$R,17,0),"")</f>
        <v/>
      </c>
      <c r="Q956" t="str">
        <f>IFERROR(VLOOKUP(Filiais_Petz4[[#This Row],[FILIAL]],'[4]PETZ E ZEEDOG'!$B:$C,2,0),"")</f>
        <v/>
      </c>
    </row>
    <row r="957" spans="1:17" ht="14.45" hidden="1" customHeight="1" x14ac:dyDescent="0.25">
      <c r="A957" t="s">
        <v>1010</v>
      </c>
      <c r="B957" t="str">
        <f>IFERROR(VLOOKUP(Filiais_Petz4[[#This Row],[FILIAL]],'[4]PETZ E ZEEDOG'!$B:$D,3,0),"")</f>
        <v/>
      </c>
      <c r="C957" t="str">
        <f>IFERROR(VLOOKUP(Filiais_Petz4[[#This Row],[FILIAL]],'[4]PETZ E ZEEDOG'!$B:$E,4,0),"")</f>
        <v/>
      </c>
      <c r="D957" t="str">
        <f>IFERROR(VLOOKUP(Filiais_Petz4[[#This Row],[FILIAL]],'[4]PETZ E ZEEDOG'!$B:$F,5,0),"")</f>
        <v/>
      </c>
      <c r="E957" t="str">
        <f>IFERROR(VLOOKUP(Filiais_Petz4[[#This Row],[FILIAL]],'[4]PETZ E ZEEDOG'!$B:$G,6,0),"")</f>
        <v/>
      </c>
      <c r="F957" s="1">
        <f>IFERROR(VLOOKUP(Filiais_Petz4[[#This Row],[FILIAL]],'[4]PETZ E ZEEDOG'!$B:$H,7,0),"")</f>
        <v>0</v>
      </c>
      <c r="G957" t="str">
        <f>IFERROR(VLOOKUP(Filiais_Petz4[[#This Row],[FILIAL]],'[4]PETZ E ZEEDOG'!$B$2:$R$1103,8,0),"")</f>
        <v/>
      </c>
      <c r="H957" t="str">
        <f>IFERROR(VLOOKUP(Filiais_Petz4[[#This Row],[FILIAL]],'[4]PETZ E ZEEDOG'!$B:$J,9,0),"")</f>
        <v/>
      </c>
      <c r="I957" t="str">
        <f>IFERROR(VLOOKUP(Filiais_Petz4[[#This Row],[FILIAL]],'[4]PETZ E ZEEDOG'!$B:$K,10,0),"")</f>
        <v/>
      </c>
      <c r="J957">
        <f>IFERROR(VLOOKUP(Filiais_Petz4[[#This Row],[FILIAL]],'[4]PETZ E ZEEDOG'!$B$2:$R$1103,11,0),"")</f>
        <v>0</v>
      </c>
      <c r="K957" s="89" t="str">
        <f>IFERROR(VLOOKUP(Filiais_Petz4[[#This Row],[FILIAL]],'[4]PETZ E ZEEDOG'!$B:$M,12,0),"")</f>
        <v/>
      </c>
      <c r="L957" t="str">
        <f>IFERROR(VLOOKUP(Filiais_Petz4[[#This Row],[FILIAL]],'[4]PETZ E ZEEDOG'!$B:$N,13,0),"")</f>
        <v/>
      </c>
      <c r="M957" t="str">
        <f>IFERROR(VLOOKUP(Filiais_Petz4[[#This Row],[FILIAL]],'[4]PETZ E ZEEDOG'!$B:$O,14,0),"")</f>
        <v/>
      </c>
      <c r="N957" t="str">
        <f>IFERROR(VLOOKUP(Filiais_Petz4[[#This Row],[FILIAL]],'[4]PETZ E ZEEDOG'!$B:$P,15,0),"")</f>
        <v>N</v>
      </c>
      <c r="O957" t="str">
        <f>IFERROR(VLOOKUP(Filiais_Petz4[[#This Row],[FILIAL]],'[4]PETZ E ZEEDOG'!$B:$Q,16,0),"")</f>
        <v/>
      </c>
      <c r="P957" t="str">
        <f>IFERROR(VLOOKUP(Filiais_Petz4[[#This Row],[FILIAL]],'[4]PETZ E ZEEDOG'!$B:$R,17,0),"")</f>
        <v/>
      </c>
      <c r="Q957" t="str">
        <f>IFERROR(VLOOKUP(Filiais_Petz4[[#This Row],[FILIAL]],'[4]PETZ E ZEEDOG'!$B:$C,2,0),"")</f>
        <v/>
      </c>
    </row>
    <row r="958" spans="1:17" ht="14.45" hidden="1" customHeight="1" x14ac:dyDescent="0.25">
      <c r="A958" t="s">
        <v>1011</v>
      </c>
      <c r="B958" t="str">
        <f>IFERROR(VLOOKUP(Filiais_Petz4[[#This Row],[FILIAL]],'[4]PETZ E ZEEDOG'!$B:$D,3,0),"")</f>
        <v/>
      </c>
      <c r="C958" t="str">
        <f>IFERROR(VLOOKUP(Filiais_Petz4[[#This Row],[FILIAL]],'[4]PETZ E ZEEDOG'!$B:$E,4,0),"")</f>
        <v/>
      </c>
      <c r="D958" t="str">
        <f>IFERROR(VLOOKUP(Filiais_Petz4[[#This Row],[FILIAL]],'[4]PETZ E ZEEDOG'!$B:$F,5,0),"")</f>
        <v/>
      </c>
      <c r="E958" t="str">
        <f>IFERROR(VLOOKUP(Filiais_Petz4[[#This Row],[FILIAL]],'[4]PETZ E ZEEDOG'!$B:$G,6,0),"")</f>
        <v/>
      </c>
      <c r="F958" s="1">
        <f>IFERROR(VLOOKUP(Filiais_Petz4[[#This Row],[FILIAL]],'[4]PETZ E ZEEDOG'!$B:$H,7,0),"")</f>
        <v>0</v>
      </c>
      <c r="G958" t="str">
        <f>IFERROR(VLOOKUP(Filiais_Petz4[[#This Row],[FILIAL]],'[4]PETZ E ZEEDOG'!$B$2:$R$1103,8,0),"")</f>
        <v/>
      </c>
      <c r="H958" t="str">
        <f>IFERROR(VLOOKUP(Filiais_Petz4[[#This Row],[FILIAL]],'[4]PETZ E ZEEDOG'!$B:$J,9,0),"")</f>
        <v/>
      </c>
      <c r="I958" t="str">
        <f>IFERROR(VLOOKUP(Filiais_Petz4[[#This Row],[FILIAL]],'[4]PETZ E ZEEDOG'!$B:$K,10,0),"")</f>
        <v/>
      </c>
      <c r="J958">
        <f>IFERROR(VLOOKUP(Filiais_Petz4[[#This Row],[FILIAL]],'[4]PETZ E ZEEDOG'!$B$2:$R$1103,11,0),"")</f>
        <v>0</v>
      </c>
      <c r="K958" s="89" t="str">
        <f>IFERROR(VLOOKUP(Filiais_Petz4[[#This Row],[FILIAL]],'[4]PETZ E ZEEDOG'!$B:$M,12,0),"")</f>
        <v/>
      </c>
      <c r="L958" t="str">
        <f>IFERROR(VLOOKUP(Filiais_Petz4[[#This Row],[FILIAL]],'[4]PETZ E ZEEDOG'!$B:$N,13,0),"")</f>
        <v/>
      </c>
      <c r="M958" t="str">
        <f>IFERROR(VLOOKUP(Filiais_Petz4[[#This Row],[FILIAL]],'[4]PETZ E ZEEDOG'!$B:$O,14,0),"")</f>
        <v/>
      </c>
      <c r="N958" t="str">
        <f>IFERROR(VLOOKUP(Filiais_Petz4[[#This Row],[FILIAL]],'[4]PETZ E ZEEDOG'!$B:$P,15,0),"")</f>
        <v>N</v>
      </c>
      <c r="O958" t="str">
        <f>IFERROR(VLOOKUP(Filiais_Petz4[[#This Row],[FILIAL]],'[4]PETZ E ZEEDOG'!$B:$Q,16,0),"")</f>
        <v/>
      </c>
      <c r="P958" t="str">
        <f>IFERROR(VLOOKUP(Filiais_Petz4[[#This Row],[FILIAL]],'[4]PETZ E ZEEDOG'!$B:$R,17,0),"")</f>
        <v/>
      </c>
      <c r="Q958" t="str">
        <f>IFERROR(VLOOKUP(Filiais_Petz4[[#This Row],[FILIAL]],'[4]PETZ E ZEEDOG'!$B:$C,2,0),"")</f>
        <v/>
      </c>
    </row>
    <row r="959" spans="1:17" ht="14.45" hidden="1" customHeight="1" x14ac:dyDescent="0.25">
      <c r="A959" t="s">
        <v>1012</v>
      </c>
      <c r="B959" t="str">
        <f>IFERROR(VLOOKUP(Filiais_Petz4[[#This Row],[FILIAL]],'[4]PETZ E ZEEDOG'!$B:$D,3,0),"")</f>
        <v/>
      </c>
      <c r="C959" t="str">
        <f>IFERROR(VLOOKUP(Filiais_Petz4[[#This Row],[FILIAL]],'[4]PETZ E ZEEDOG'!$B:$E,4,0),"")</f>
        <v/>
      </c>
      <c r="D959" t="str">
        <f>IFERROR(VLOOKUP(Filiais_Petz4[[#This Row],[FILIAL]],'[4]PETZ E ZEEDOG'!$B:$F,5,0),"")</f>
        <v/>
      </c>
      <c r="E959" t="str">
        <f>IFERROR(VLOOKUP(Filiais_Petz4[[#This Row],[FILIAL]],'[4]PETZ E ZEEDOG'!$B:$G,6,0),"")</f>
        <v/>
      </c>
      <c r="F959" s="1">
        <f>IFERROR(VLOOKUP(Filiais_Petz4[[#This Row],[FILIAL]],'[4]PETZ E ZEEDOG'!$B:$H,7,0),"")</f>
        <v>0</v>
      </c>
      <c r="G959" t="str">
        <f>IFERROR(VLOOKUP(Filiais_Petz4[[#This Row],[FILIAL]],'[4]PETZ E ZEEDOG'!$B$2:$R$1103,8,0),"")</f>
        <v/>
      </c>
      <c r="H959" t="str">
        <f>IFERROR(VLOOKUP(Filiais_Petz4[[#This Row],[FILIAL]],'[4]PETZ E ZEEDOG'!$B:$J,9,0),"")</f>
        <v/>
      </c>
      <c r="I959" t="str">
        <f>IFERROR(VLOOKUP(Filiais_Petz4[[#This Row],[FILIAL]],'[4]PETZ E ZEEDOG'!$B:$K,10,0),"")</f>
        <v/>
      </c>
      <c r="J959">
        <f>IFERROR(VLOOKUP(Filiais_Petz4[[#This Row],[FILIAL]],'[4]PETZ E ZEEDOG'!$B$2:$R$1103,11,0),"")</f>
        <v>0</v>
      </c>
      <c r="K959" s="89" t="str">
        <f>IFERROR(VLOOKUP(Filiais_Petz4[[#This Row],[FILIAL]],'[4]PETZ E ZEEDOG'!$B:$M,12,0),"")</f>
        <v/>
      </c>
      <c r="L959" t="str">
        <f>IFERROR(VLOOKUP(Filiais_Petz4[[#This Row],[FILIAL]],'[4]PETZ E ZEEDOG'!$B:$N,13,0),"")</f>
        <v/>
      </c>
      <c r="M959" t="str">
        <f>IFERROR(VLOOKUP(Filiais_Petz4[[#This Row],[FILIAL]],'[4]PETZ E ZEEDOG'!$B:$O,14,0),"")</f>
        <v/>
      </c>
      <c r="N959" t="str">
        <f>IFERROR(VLOOKUP(Filiais_Petz4[[#This Row],[FILIAL]],'[4]PETZ E ZEEDOG'!$B:$P,15,0),"")</f>
        <v>N</v>
      </c>
      <c r="O959" t="str">
        <f>IFERROR(VLOOKUP(Filiais_Petz4[[#This Row],[FILIAL]],'[4]PETZ E ZEEDOG'!$B:$Q,16,0),"")</f>
        <v/>
      </c>
      <c r="P959" t="str">
        <f>IFERROR(VLOOKUP(Filiais_Petz4[[#This Row],[FILIAL]],'[4]PETZ E ZEEDOG'!$B:$R,17,0),"")</f>
        <v/>
      </c>
      <c r="Q959" t="str">
        <f>IFERROR(VLOOKUP(Filiais_Petz4[[#This Row],[FILIAL]],'[4]PETZ E ZEEDOG'!$B:$C,2,0),"")</f>
        <v/>
      </c>
    </row>
    <row r="960" spans="1:17" ht="14.45" hidden="1" customHeight="1" x14ac:dyDescent="0.25">
      <c r="A960" t="s">
        <v>1013</v>
      </c>
      <c r="B960" t="str">
        <f>IFERROR(VLOOKUP(Filiais_Petz4[[#This Row],[FILIAL]],'[4]PETZ E ZEEDOG'!$B:$D,3,0),"")</f>
        <v/>
      </c>
      <c r="C960" t="str">
        <f>IFERROR(VLOOKUP(Filiais_Petz4[[#This Row],[FILIAL]],'[4]PETZ E ZEEDOG'!$B:$E,4,0),"")</f>
        <v/>
      </c>
      <c r="D960" t="str">
        <f>IFERROR(VLOOKUP(Filiais_Petz4[[#This Row],[FILIAL]],'[4]PETZ E ZEEDOG'!$B:$F,5,0),"")</f>
        <v/>
      </c>
      <c r="E960" t="str">
        <f>IFERROR(VLOOKUP(Filiais_Petz4[[#This Row],[FILIAL]],'[4]PETZ E ZEEDOG'!$B:$G,6,0),"")</f>
        <v/>
      </c>
      <c r="F960" s="1">
        <f>IFERROR(VLOOKUP(Filiais_Petz4[[#This Row],[FILIAL]],'[4]PETZ E ZEEDOG'!$B:$H,7,0),"")</f>
        <v>0</v>
      </c>
      <c r="G960" t="str">
        <f>IFERROR(VLOOKUP(Filiais_Petz4[[#This Row],[FILIAL]],'[4]PETZ E ZEEDOG'!$B$2:$R$1103,8,0),"")</f>
        <v/>
      </c>
      <c r="H960" t="str">
        <f>IFERROR(VLOOKUP(Filiais_Petz4[[#This Row],[FILIAL]],'[4]PETZ E ZEEDOG'!$B:$J,9,0),"")</f>
        <v/>
      </c>
      <c r="I960" t="str">
        <f>IFERROR(VLOOKUP(Filiais_Petz4[[#This Row],[FILIAL]],'[4]PETZ E ZEEDOG'!$B:$K,10,0),"")</f>
        <v/>
      </c>
      <c r="J960">
        <f>IFERROR(VLOOKUP(Filiais_Petz4[[#This Row],[FILIAL]],'[4]PETZ E ZEEDOG'!$B$2:$R$1103,11,0),"")</f>
        <v>0</v>
      </c>
      <c r="K960" s="89" t="str">
        <f>IFERROR(VLOOKUP(Filiais_Petz4[[#This Row],[FILIAL]],'[4]PETZ E ZEEDOG'!$B:$M,12,0),"")</f>
        <v/>
      </c>
      <c r="L960" t="str">
        <f>IFERROR(VLOOKUP(Filiais_Petz4[[#This Row],[FILIAL]],'[4]PETZ E ZEEDOG'!$B:$N,13,0),"")</f>
        <v/>
      </c>
      <c r="M960" t="str">
        <f>IFERROR(VLOOKUP(Filiais_Petz4[[#This Row],[FILIAL]],'[4]PETZ E ZEEDOG'!$B:$O,14,0),"")</f>
        <v/>
      </c>
      <c r="N960" t="str">
        <f>IFERROR(VLOOKUP(Filiais_Petz4[[#This Row],[FILIAL]],'[4]PETZ E ZEEDOG'!$B:$P,15,0),"")</f>
        <v>N</v>
      </c>
      <c r="O960" t="str">
        <f>IFERROR(VLOOKUP(Filiais_Petz4[[#This Row],[FILIAL]],'[4]PETZ E ZEEDOG'!$B:$Q,16,0),"")</f>
        <v/>
      </c>
      <c r="P960" t="str">
        <f>IFERROR(VLOOKUP(Filiais_Petz4[[#This Row],[FILIAL]],'[4]PETZ E ZEEDOG'!$B:$R,17,0),"")</f>
        <v/>
      </c>
      <c r="Q960" t="str">
        <f>IFERROR(VLOOKUP(Filiais_Petz4[[#This Row],[FILIAL]],'[4]PETZ E ZEEDOG'!$B:$C,2,0),"")</f>
        <v/>
      </c>
    </row>
    <row r="961" spans="1:17" ht="14.45" hidden="1" customHeight="1" x14ac:dyDescent="0.25">
      <c r="A961" t="s">
        <v>1014</v>
      </c>
      <c r="B961" t="str">
        <f>IFERROR(VLOOKUP(Filiais_Petz4[[#This Row],[FILIAL]],'[4]PETZ E ZEEDOG'!$B:$D,3,0),"")</f>
        <v/>
      </c>
      <c r="C961" t="str">
        <f>IFERROR(VLOOKUP(Filiais_Petz4[[#This Row],[FILIAL]],'[4]PETZ E ZEEDOG'!$B:$E,4,0),"")</f>
        <v/>
      </c>
      <c r="D961" t="str">
        <f>IFERROR(VLOOKUP(Filiais_Petz4[[#This Row],[FILIAL]],'[4]PETZ E ZEEDOG'!$B:$F,5,0),"")</f>
        <v/>
      </c>
      <c r="E961" t="str">
        <f>IFERROR(VLOOKUP(Filiais_Petz4[[#This Row],[FILIAL]],'[4]PETZ E ZEEDOG'!$B:$G,6,0),"")</f>
        <v/>
      </c>
      <c r="F961" s="1">
        <f>IFERROR(VLOOKUP(Filiais_Petz4[[#This Row],[FILIAL]],'[4]PETZ E ZEEDOG'!$B:$H,7,0),"")</f>
        <v>0</v>
      </c>
      <c r="G961" t="str">
        <f>IFERROR(VLOOKUP(Filiais_Petz4[[#This Row],[FILIAL]],'[4]PETZ E ZEEDOG'!$B$2:$R$1103,8,0),"")</f>
        <v/>
      </c>
      <c r="H961" t="str">
        <f>IFERROR(VLOOKUP(Filiais_Petz4[[#This Row],[FILIAL]],'[4]PETZ E ZEEDOG'!$B:$J,9,0),"")</f>
        <v/>
      </c>
      <c r="I961" t="str">
        <f>IFERROR(VLOOKUP(Filiais_Petz4[[#This Row],[FILIAL]],'[4]PETZ E ZEEDOG'!$B:$K,10,0),"")</f>
        <v/>
      </c>
      <c r="J961">
        <f>IFERROR(VLOOKUP(Filiais_Petz4[[#This Row],[FILIAL]],'[4]PETZ E ZEEDOG'!$B$2:$R$1103,11,0),"")</f>
        <v>0</v>
      </c>
      <c r="K961" s="89" t="str">
        <f>IFERROR(VLOOKUP(Filiais_Petz4[[#This Row],[FILIAL]],'[4]PETZ E ZEEDOG'!$B:$M,12,0),"")</f>
        <v/>
      </c>
      <c r="L961" t="str">
        <f>IFERROR(VLOOKUP(Filiais_Petz4[[#This Row],[FILIAL]],'[4]PETZ E ZEEDOG'!$B:$N,13,0),"")</f>
        <v/>
      </c>
      <c r="M961" t="str">
        <f>IFERROR(VLOOKUP(Filiais_Petz4[[#This Row],[FILIAL]],'[4]PETZ E ZEEDOG'!$B:$O,14,0),"")</f>
        <v/>
      </c>
      <c r="N961" t="str">
        <f>IFERROR(VLOOKUP(Filiais_Petz4[[#This Row],[FILIAL]],'[4]PETZ E ZEEDOG'!$B:$P,15,0),"")</f>
        <v>N</v>
      </c>
      <c r="O961" t="str">
        <f>IFERROR(VLOOKUP(Filiais_Petz4[[#This Row],[FILIAL]],'[4]PETZ E ZEEDOG'!$B:$Q,16,0),"")</f>
        <v/>
      </c>
      <c r="P961" t="str">
        <f>IFERROR(VLOOKUP(Filiais_Petz4[[#This Row],[FILIAL]],'[4]PETZ E ZEEDOG'!$B:$R,17,0),"")</f>
        <v/>
      </c>
      <c r="Q961" t="str">
        <f>IFERROR(VLOOKUP(Filiais_Petz4[[#This Row],[FILIAL]],'[4]PETZ E ZEEDOG'!$B:$C,2,0),"")</f>
        <v/>
      </c>
    </row>
    <row r="962" spans="1:17" ht="14.45" hidden="1" customHeight="1" x14ac:dyDescent="0.25">
      <c r="A962" t="s">
        <v>1015</v>
      </c>
      <c r="B962" t="str">
        <f>IFERROR(VLOOKUP(Filiais_Petz4[[#This Row],[FILIAL]],'[4]PETZ E ZEEDOG'!$B:$D,3,0),"")</f>
        <v/>
      </c>
      <c r="C962" t="str">
        <f>IFERROR(VLOOKUP(Filiais_Petz4[[#This Row],[FILIAL]],'[4]PETZ E ZEEDOG'!$B:$E,4,0),"")</f>
        <v/>
      </c>
      <c r="D962" t="str">
        <f>IFERROR(VLOOKUP(Filiais_Petz4[[#This Row],[FILIAL]],'[4]PETZ E ZEEDOG'!$B:$F,5,0),"")</f>
        <v/>
      </c>
      <c r="E962" t="str">
        <f>IFERROR(VLOOKUP(Filiais_Petz4[[#This Row],[FILIAL]],'[4]PETZ E ZEEDOG'!$B:$G,6,0),"")</f>
        <v/>
      </c>
      <c r="F962" s="1">
        <f>IFERROR(VLOOKUP(Filiais_Petz4[[#This Row],[FILIAL]],'[4]PETZ E ZEEDOG'!$B:$H,7,0),"")</f>
        <v>0</v>
      </c>
      <c r="G962" t="str">
        <f>IFERROR(VLOOKUP(Filiais_Petz4[[#This Row],[FILIAL]],'[4]PETZ E ZEEDOG'!$B$2:$R$1103,8,0),"")</f>
        <v/>
      </c>
      <c r="H962" t="str">
        <f>IFERROR(VLOOKUP(Filiais_Petz4[[#This Row],[FILIAL]],'[4]PETZ E ZEEDOG'!$B:$J,9,0),"")</f>
        <v/>
      </c>
      <c r="I962" t="str">
        <f>IFERROR(VLOOKUP(Filiais_Petz4[[#This Row],[FILIAL]],'[4]PETZ E ZEEDOG'!$B:$K,10,0),"")</f>
        <v/>
      </c>
      <c r="J962">
        <f>IFERROR(VLOOKUP(Filiais_Petz4[[#This Row],[FILIAL]],'[4]PETZ E ZEEDOG'!$B$2:$R$1103,11,0),"")</f>
        <v>0</v>
      </c>
      <c r="K962" s="89" t="str">
        <f>IFERROR(VLOOKUP(Filiais_Petz4[[#This Row],[FILIAL]],'[4]PETZ E ZEEDOG'!$B:$M,12,0),"")</f>
        <v/>
      </c>
      <c r="L962" t="str">
        <f>IFERROR(VLOOKUP(Filiais_Petz4[[#This Row],[FILIAL]],'[4]PETZ E ZEEDOG'!$B:$N,13,0),"")</f>
        <v/>
      </c>
      <c r="M962" t="str">
        <f>IFERROR(VLOOKUP(Filiais_Petz4[[#This Row],[FILIAL]],'[4]PETZ E ZEEDOG'!$B:$O,14,0),"")</f>
        <v/>
      </c>
      <c r="N962" t="str">
        <f>IFERROR(VLOOKUP(Filiais_Petz4[[#This Row],[FILIAL]],'[4]PETZ E ZEEDOG'!$B:$P,15,0),"")</f>
        <v>N</v>
      </c>
      <c r="O962" t="str">
        <f>IFERROR(VLOOKUP(Filiais_Petz4[[#This Row],[FILIAL]],'[4]PETZ E ZEEDOG'!$B:$Q,16,0),"")</f>
        <v/>
      </c>
      <c r="P962" t="str">
        <f>IFERROR(VLOOKUP(Filiais_Petz4[[#This Row],[FILIAL]],'[4]PETZ E ZEEDOG'!$B:$R,17,0),"")</f>
        <v/>
      </c>
      <c r="Q962" t="str">
        <f>IFERROR(VLOOKUP(Filiais_Petz4[[#This Row],[FILIAL]],'[4]PETZ E ZEEDOG'!$B:$C,2,0),"")</f>
        <v/>
      </c>
    </row>
    <row r="963" spans="1:17" ht="14.45" hidden="1" customHeight="1" x14ac:dyDescent="0.25">
      <c r="A963" t="s">
        <v>1016</v>
      </c>
      <c r="B963" t="str">
        <f>IFERROR(VLOOKUP(Filiais_Petz4[[#This Row],[FILIAL]],'[4]PETZ E ZEEDOG'!$B:$D,3,0),"")</f>
        <v/>
      </c>
      <c r="C963" t="str">
        <f>IFERROR(VLOOKUP(Filiais_Petz4[[#This Row],[FILIAL]],'[4]PETZ E ZEEDOG'!$B:$E,4,0),"")</f>
        <v/>
      </c>
      <c r="D963" t="str">
        <f>IFERROR(VLOOKUP(Filiais_Petz4[[#This Row],[FILIAL]],'[4]PETZ E ZEEDOG'!$B:$F,5,0),"")</f>
        <v/>
      </c>
      <c r="E963" t="str">
        <f>IFERROR(VLOOKUP(Filiais_Petz4[[#This Row],[FILIAL]],'[4]PETZ E ZEEDOG'!$B:$G,6,0),"")</f>
        <v/>
      </c>
      <c r="F963" s="1">
        <f>IFERROR(VLOOKUP(Filiais_Petz4[[#This Row],[FILIAL]],'[4]PETZ E ZEEDOG'!$B:$H,7,0),"")</f>
        <v>0</v>
      </c>
      <c r="G963" t="str">
        <f>IFERROR(VLOOKUP(Filiais_Petz4[[#This Row],[FILIAL]],'[4]PETZ E ZEEDOG'!$B$2:$R$1103,8,0),"")</f>
        <v/>
      </c>
      <c r="H963" t="str">
        <f>IFERROR(VLOOKUP(Filiais_Petz4[[#This Row],[FILIAL]],'[4]PETZ E ZEEDOG'!$B:$J,9,0),"")</f>
        <v/>
      </c>
      <c r="I963" t="str">
        <f>IFERROR(VLOOKUP(Filiais_Petz4[[#This Row],[FILIAL]],'[4]PETZ E ZEEDOG'!$B:$K,10,0),"")</f>
        <v/>
      </c>
      <c r="J963">
        <f>IFERROR(VLOOKUP(Filiais_Petz4[[#This Row],[FILIAL]],'[4]PETZ E ZEEDOG'!$B$2:$R$1103,11,0),"")</f>
        <v>0</v>
      </c>
      <c r="K963" s="89" t="str">
        <f>IFERROR(VLOOKUP(Filiais_Petz4[[#This Row],[FILIAL]],'[4]PETZ E ZEEDOG'!$B:$M,12,0),"")</f>
        <v/>
      </c>
      <c r="L963" t="str">
        <f>IFERROR(VLOOKUP(Filiais_Petz4[[#This Row],[FILIAL]],'[4]PETZ E ZEEDOG'!$B:$N,13,0),"")</f>
        <v/>
      </c>
      <c r="M963" t="str">
        <f>IFERROR(VLOOKUP(Filiais_Petz4[[#This Row],[FILIAL]],'[4]PETZ E ZEEDOG'!$B:$O,14,0),"")</f>
        <v/>
      </c>
      <c r="N963" t="str">
        <f>IFERROR(VLOOKUP(Filiais_Petz4[[#This Row],[FILIAL]],'[4]PETZ E ZEEDOG'!$B:$P,15,0),"")</f>
        <v>N</v>
      </c>
      <c r="O963" t="str">
        <f>IFERROR(VLOOKUP(Filiais_Petz4[[#This Row],[FILIAL]],'[4]PETZ E ZEEDOG'!$B:$Q,16,0),"")</f>
        <v/>
      </c>
      <c r="P963" t="str">
        <f>IFERROR(VLOOKUP(Filiais_Petz4[[#This Row],[FILIAL]],'[4]PETZ E ZEEDOG'!$B:$R,17,0),"")</f>
        <v/>
      </c>
      <c r="Q963" t="str">
        <f>IFERROR(VLOOKUP(Filiais_Petz4[[#This Row],[FILIAL]],'[4]PETZ E ZEEDOG'!$B:$C,2,0),"")</f>
        <v/>
      </c>
    </row>
    <row r="964" spans="1:17" ht="14.45" hidden="1" customHeight="1" x14ac:dyDescent="0.25">
      <c r="A964" t="s">
        <v>1017</v>
      </c>
      <c r="B964" t="str">
        <f>IFERROR(VLOOKUP(Filiais_Petz4[[#This Row],[FILIAL]],'[4]PETZ E ZEEDOG'!$B:$D,3,0),"")</f>
        <v/>
      </c>
      <c r="C964" t="str">
        <f>IFERROR(VLOOKUP(Filiais_Petz4[[#This Row],[FILIAL]],'[4]PETZ E ZEEDOG'!$B:$E,4,0),"")</f>
        <v/>
      </c>
      <c r="D964" t="str">
        <f>IFERROR(VLOOKUP(Filiais_Petz4[[#This Row],[FILIAL]],'[4]PETZ E ZEEDOG'!$B:$F,5,0),"")</f>
        <v/>
      </c>
      <c r="E964" t="str">
        <f>IFERROR(VLOOKUP(Filiais_Petz4[[#This Row],[FILIAL]],'[4]PETZ E ZEEDOG'!$B:$G,6,0),"")</f>
        <v/>
      </c>
      <c r="F964" s="1">
        <f>IFERROR(VLOOKUP(Filiais_Petz4[[#This Row],[FILIAL]],'[4]PETZ E ZEEDOG'!$B:$H,7,0),"")</f>
        <v>0</v>
      </c>
      <c r="G964" t="str">
        <f>IFERROR(VLOOKUP(Filiais_Petz4[[#This Row],[FILIAL]],'[4]PETZ E ZEEDOG'!$B$2:$R$1103,8,0),"")</f>
        <v/>
      </c>
      <c r="H964" t="str">
        <f>IFERROR(VLOOKUP(Filiais_Petz4[[#This Row],[FILIAL]],'[4]PETZ E ZEEDOG'!$B:$J,9,0),"")</f>
        <v/>
      </c>
      <c r="I964" t="str">
        <f>IFERROR(VLOOKUP(Filiais_Petz4[[#This Row],[FILIAL]],'[4]PETZ E ZEEDOG'!$B:$K,10,0),"")</f>
        <v/>
      </c>
      <c r="J964">
        <f>IFERROR(VLOOKUP(Filiais_Petz4[[#This Row],[FILIAL]],'[4]PETZ E ZEEDOG'!$B$2:$R$1103,11,0),"")</f>
        <v>0</v>
      </c>
      <c r="K964" s="89" t="str">
        <f>IFERROR(VLOOKUP(Filiais_Petz4[[#This Row],[FILIAL]],'[4]PETZ E ZEEDOG'!$B:$M,12,0),"")</f>
        <v/>
      </c>
      <c r="L964" t="str">
        <f>IFERROR(VLOOKUP(Filiais_Petz4[[#This Row],[FILIAL]],'[4]PETZ E ZEEDOG'!$B:$N,13,0),"")</f>
        <v/>
      </c>
      <c r="M964" t="str">
        <f>IFERROR(VLOOKUP(Filiais_Petz4[[#This Row],[FILIAL]],'[4]PETZ E ZEEDOG'!$B:$O,14,0),"")</f>
        <v/>
      </c>
      <c r="N964" t="str">
        <f>IFERROR(VLOOKUP(Filiais_Petz4[[#This Row],[FILIAL]],'[4]PETZ E ZEEDOG'!$B:$P,15,0),"")</f>
        <v>N</v>
      </c>
      <c r="O964" t="str">
        <f>IFERROR(VLOOKUP(Filiais_Petz4[[#This Row],[FILIAL]],'[4]PETZ E ZEEDOG'!$B:$Q,16,0),"")</f>
        <v/>
      </c>
      <c r="P964" t="str">
        <f>IFERROR(VLOOKUP(Filiais_Petz4[[#This Row],[FILIAL]],'[4]PETZ E ZEEDOG'!$B:$R,17,0),"")</f>
        <v/>
      </c>
      <c r="Q964" t="str">
        <f>IFERROR(VLOOKUP(Filiais_Petz4[[#This Row],[FILIAL]],'[4]PETZ E ZEEDOG'!$B:$C,2,0),"")</f>
        <v/>
      </c>
    </row>
    <row r="965" spans="1:17" ht="14.45" hidden="1" customHeight="1" x14ac:dyDescent="0.25">
      <c r="A965" t="s">
        <v>1018</v>
      </c>
      <c r="B965" t="str">
        <f>IFERROR(VLOOKUP(Filiais_Petz4[[#This Row],[FILIAL]],'[4]PETZ E ZEEDOG'!$B:$D,3,0),"")</f>
        <v/>
      </c>
      <c r="C965" t="str">
        <f>IFERROR(VLOOKUP(Filiais_Petz4[[#This Row],[FILIAL]],'[4]PETZ E ZEEDOG'!$B:$E,4,0),"")</f>
        <v/>
      </c>
      <c r="D965" t="str">
        <f>IFERROR(VLOOKUP(Filiais_Petz4[[#This Row],[FILIAL]],'[4]PETZ E ZEEDOG'!$B:$F,5,0),"")</f>
        <v/>
      </c>
      <c r="E965" t="str">
        <f>IFERROR(VLOOKUP(Filiais_Petz4[[#This Row],[FILIAL]],'[4]PETZ E ZEEDOG'!$B:$G,6,0),"")</f>
        <v/>
      </c>
      <c r="F965" s="1">
        <f>IFERROR(VLOOKUP(Filiais_Petz4[[#This Row],[FILIAL]],'[4]PETZ E ZEEDOG'!$B:$H,7,0),"")</f>
        <v>0</v>
      </c>
      <c r="G965" t="str">
        <f>IFERROR(VLOOKUP(Filiais_Petz4[[#This Row],[FILIAL]],'[4]PETZ E ZEEDOG'!$B$2:$R$1103,8,0),"")</f>
        <v/>
      </c>
      <c r="H965" t="str">
        <f>IFERROR(VLOOKUP(Filiais_Petz4[[#This Row],[FILIAL]],'[4]PETZ E ZEEDOG'!$B:$J,9,0),"")</f>
        <v/>
      </c>
      <c r="I965" t="str">
        <f>IFERROR(VLOOKUP(Filiais_Petz4[[#This Row],[FILIAL]],'[4]PETZ E ZEEDOG'!$B:$K,10,0),"")</f>
        <v/>
      </c>
      <c r="J965">
        <f>IFERROR(VLOOKUP(Filiais_Petz4[[#This Row],[FILIAL]],'[4]PETZ E ZEEDOG'!$B$2:$R$1103,11,0),"")</f>
        <v>0</v>
      </c>
      <c r="K965" s="89" t="str">
        <f>IFERROR(VLOOKUP(Filiais_Petz4[[#This Row],[FILIAL]],'[4]PETZ E ZEEDOG'!$B:$M,12,0),"")</f>
        <v/>
      </c>
      <c r="L965" t="str">
        <f>IFERROR(VLOOKUP(Filiais_Petz4[[#This Row],[FILIAL]],'[4]PETZ E ZEEDOG'!$B:$N,13,0),"")</f>
        <v/>
      </c>
      <c r="M965" t="str">
        <f>IFERROR(VLOOKUP(Filiais_Petz4[[#This Row],[FILIAL]],'[4]PETZ E ZEEDOG'!$B:$O,14,0),"")</f>
        <v/>
      </c>
      <c r="N965" t="str">
        <f>IFERROR(VLOOKUP(Filiais_Petz4[[#This Row],[FILIAL]],'[4]PETZ E ZEEDOG'!$B:$P,15,0),"")</f>
        <v>N</v>
      </c>
      <c r="O965" t="str">
        <f>IFERROR(VLOOKUP(Filiais_Petz4[[#This Row],[FILIAL]],'[4]PETZ E ZEEDOG'!$B:$Q,16,0),"")</f>
        <v/>
      </c>
      <c r="P965" t="str">
        <f>IFERROR(VLOOKUP(Filiais_Petz4[[#This Row],[FILIAL]],'[4]PETZ E ZEEDOG'!$B:$R,17,0),"")</f>
        <v/>
      </c>
      <c r="Q965" t="str">
        <f>IFERROR(VLOOKUP(Filiais_Petz4[[#This Row],[FILIAL]],'[4]PETZ E ZEEDOG'!$B:$C,2,0),"")</f>
        <v/>
      </c>
    </row>
    <row r="966" spans="1:17" ht="14.45" hidden="1" customHeight="1" x14ac:dyDescent="0.25">
      <c r="A966" t="s">
        <v>1019</v>
      </c>
      <c r="B966" t="str">
        <f>IFERROR(VLOOKUP(Filiais_Petz4[[#This Row],[FILIAL]],'[4]PETZ E ZEEDOG'!$B:$D,3,0),"")</f>
        <v/>
      </c>
      <c r="C966" t="str">
        <f>IFERROR(VLOOKUP(Filiais_Petz4[[#This Row],[FILIAL]],'[4]PETZ E ZEEDOG'!$B:$E,4,0),"")</f>
        <v/>
      </c>
      <c r="D966" t="str">
        <f>IFERROR(VLOOKUP(Filiais_Petz4[[#This Row],[FILIAL]],'[4]PETZ E ZEEDOG'!$B:$F,5,0),"")</f>
        <v/>
      </c>
      <c r="E966" t="str">
        <f>IFERROR(VLOOKUP(Filiais_Petz4[[#This Row],[FILIAL]],'[4]PETZ E ZEEDOG'!$B:$G,6,0),"")</f>
        <v/>
      </c>
      <c r="F966" s="1">
        <f>IFERROR(VLOOKUP(Filiais_Petz4[[#This Row],[FILIAL]],'[4]PETZ E ZEEDOG'!$B:$H,7,0),"")</f>
        <v>0</v>
      </c>
      <c r="G966" t="str">
        <f>IFERROR(VLOOKUP(Filiais_Petz4[[#This Row],[FILIAL]],'[4]PETZ E ZEEDOG'!$B$2:$R$1103,8,0),"")</f>
        <v/>
      </c>
      <c r="H966" t="str">
        <f>IFERROR(VLOOKUP(Filiais_Petz4[[#This Row],[FILIAL]],'[4]PETZ E ZEEDOG'!$B:$J,9,0),"")</f>
        <v/>
      </c>
      <c r="I966" t="str">
        <f>IFERROR(VLOOKUP(Filiais_Petz4[[#This Row],[FILIAL]],'[4]PETZ E ZEEDOG'!$B:$K,10,0),"")</f>
        <v/>
      </c>
      <c r="J966">
        <f>IFERROR(VLOOKUP(Filiais_Petz4[[#This Row],[FILIAL]],'[4]PETZ E ZEEDOG'!$B$2:$R$1103,11,0),"")</f>
        <v>0</v>
      </c>
      <c r="K966" s="89" t="str">
        <f>IFERROR(VLOOKUP(Filiais_Petz4[[#This Row],[FILIAL]],'[4]PETZ E ZEEDOG'!$B:$M,12,0),"")</f>
        <v/>
      </c>
      <c r="L966" t="str">
        <f>IFERROR(VLOOKUP(Filiais_Petz4[[#This Row],[FILIAL]],'[4]PETZ E ZEEDOG'!$B:$N,13,0),"")</f>
        <v/>
      </c>
      <c r="M966" t="str">
        <f>IFERROR(VLOOKUP(Filiais_Petz4[[#This Row],[FILIAL]],'[4]PETZ E ZEEDOG'!$B:$O,14,0),"")</f>
        <v/>
      </c>
      <c r="N966" t="str">
        <f>IFERROR(VLOOKUP(Filiais_Petz4[[#This Row],[FILIAL]],'[4]PETZ E ZEEDOG'!$B:$P,15,0),"")</f>
        <v>N</v>
      </c>
      <c r="O966" t="str">
        <f>IFERROR(VLOOKUP(Filiais_Petz4[[#This Row],[FILIAL]],'[4]PETZ E ZEEDOG'!$B:$Q,16,0),"")</f>
        <v/>
      </c>
      <c r="P966" t="str">
        <f>IFERROR(VLOOKUP(Filiais_Petz4[[#This Row],[FILIAL]],'[4]PETZ E ZEEDOG'!$B:$R,17,0),"")</f>
        <v/>
      </c>
      <c r="Q966" t="str">
        <f>IFERROR(VLOOKUP(Filiais_Petz4[[#This Row],[FILIAL]],'[4]PETZ E ZEEDOG'!$B:$C,2,0),"")</f>
        <v/>
      </c>
    </row>
    <row r="967" spans="1:17" ht="14.45" hidden="1" customHeight="1" x14ac:dyDescent="0.25">
      <c r="A967" t="s">
        <v>1020</v>
      </c>
      <c r="B967" t="str">
        <f>IFERROR(VLOOKUP(Filiais_Petz4[[#This Row],[FILIAL]],'[4]PETZ E ZEEDOG'!$B:$D,3,0),"")</f>
        <v/>
      </c>
      <c r="C967" t="str">
        <f>IFERROR(VLOOKUP(Filiais_Petz4[[#This Row],[FILIAL]],'[4]PETZ E ZEEDOG'!$B:$E,4,0),"")</f>
        <v/>
      </c>
      <c r="D967" t="str">
        <f>IFERROR(VLOOKUP(Filiais_Petz4[[#This Row],[FILIAL]],'[4]PETZ E ZEEDOG'!$B:$F,5,0),"")</f>
        <v/>
      </c>
      <c r="E967" t="str">
        <f>IFERROR(VLOOKUP(Filiais_Petz4[[#This Row],[FILIAL]],'[4]PETZ E ZEEDOG'!$B:$G,6,0),"")</f>
        <v/>
      </c>
      <c r="F967" s="1">
        <f>IFERROR(VLOOKUP(Filiais_Petz4[[#This Row],[FILIAL]],'[4]PETZ E ZEEDOG'!$B:$H,7,0),"")</f>
        <v>0</v>
      </c>
      <c r="G967" t="str">
        <f>IFERROR(VLOOKUP(Filiais_Petz4[[#This Row],[FILIAL]],'[4]PETZ E ZEEDOG'!$B$2:$R$1103,8,0),"")</f>
        <v/>
      </c>
      <c r="H967" t="str">
        <f>IFERROR(VLOOKUP(Filiais_Petz4[[#This Row],[FILIAL]],'[4]PETZ E ZEEDOG'!$B:$J,9,0),"")</f>
        <v/>
      </c>
      <c r="I967" t="str">
        <f>IFERROR(VLOOKUP(Filiais_Petz4[[#This Row],[FILIAL]],'[4]PETZ E ZEEDOG'!$B:$K,10,0),"")</f>
        <v/>
      </c>
      <c r="J967">
        <f>IFERROR(VLOOKUP(Filiais_Petz4[[#This Row],[FILIAL]],'[4]PETZ E ZEEDOG'!$B$2:$R$1103,11,0),"")</f>
        <v>0</v>
      </c>
      <c r="K967" s="89" t="str">
        <f>IFERROR(VLOOKUP(Filiais_Petz4[[#This Row],[FILIAL]],'[4]PETZ E ZEEDOG'!$B:$M,12,0),"")</f>
        <v/>
      </c>
      <c r="L967" t="str">
        <f>IFERROR(VLOOKUP(Filiais_Petz4[[#This Row],[FILIAL]],'[4]PETZ E ZEEDOG'!$B:$N,13,0),"")</f>
        <v/>
      </c>
      <c r="M967" t="str">
        <f>IFERROR(VLOOKUP(Filiais_Petz4[[#This Row],[FILIAL]],'[4]PETZ E ZEEDOG'!$B:$O,14,0),"")</f>
        <v/>
      </c>
      <c r="N967" t="str">
        <f>IFERROR(VLOOKUP(Filiais_Petz4[[#This Row],[FILIAL]],'[4]PETZ E ZEEDOG'!$B:$P,15,0),"")</f>
        <v>N</v>
      </c>
      <c r="O967" t="str">
        <f>IFERROR(VLOOKUP(Filiais_Petz4[[#This Row],[FILIAL]],'[4]PETZ E ZEEDOG'!$B:$Q,16,0),"")</f>
        <v/>
      </c>
      <c r="P967" t="str">
        <f>IFERROR(VLOOKUP(Filiais_Petz4[[#This Row],[FILIAL]],'[4]PETZ E ZEEDOG'!$B:$R,17,0),"")</f>
        <v/>
      </c>
      <c r="Q967" t="str">
        <f>IFERROR(VLOOKUP(Filiais_Petz4[[#This Row],[FILIAL]],'[4]PETZ E ZEEDOG'!$B:$C,2,0),"")</f>
        <v/>
      </c>
    </row>
    <row r="968" spans="1:17" ht="14.45" hidden="1" customHeight="1" x14ac:dyDescent="0.25">
      <c r="A968" t="s">
        <v>1021</v>
      </c>
      <c r="B968" t="str">
        <f>IFERROR(VLOOKUP(Filiais_Petz4[[#This Row],[FILIAL]],'[4]PETZ E ZEEDOG'!$B:$D,3,0),"")</f>
        <v/>
      </c>
      <c r="C968" t="str">
        <f>IFERROR(VLOOKUP(Filiais_Petz4[[#This Row],[FILIAL]],'[4]PETZ E ZEEDOG'!$B:$E,4,0),"")</f>
        <v/>
      </c>
      <c r="D968" t="str">
        <f>IFERROR(VLOOKUP(Filiais_Petz4[[#This Row],[FILIAL]],'[4]PETZ E ZEEDOG'!$B:$F,5,0),"")</f>
        <v/>
      </c>
      <c r="E968" t="str">
        <f>IFERROR(VLOOKUP(Filiais_Petz4[[#This Row],[FILIAL]],'[4]PETZ E ZEEDOG'!$B:$G,6,0),"")</f>
        <v/>
      </c>
      <c r="F968" s="1">
        <f>IFERROR(VLOOKUP(Filiais_Petz4[[#This Row],[FILIAL]],'[4]PETZ E ZEEDOG'!$B:$H,7,0),"")</f>
        <v>0</v>
      </c>
      <c r="G968" t="str">
        <f>IFERROR(VLOOKUP(Filiais_Petz4[[#This Row],[FILIAL]],'[4]PETZ E ZEEDOG'!$B$2:$R$1103,8,0),"")</f>
        <v/>
      </c>
      <c r="H968" t="str">
        <f>IFERROR(VLOOKUP(Filiais_Petz4[[#This Row],[FILIAL]],'[4]PETZ E ZEEDOG'!$B:$J,9,0),"")</f>
        <v/>
      </c>
      <c r="I968" t="str">
        <f>IFERROR(VLOOKUP(Filiais_Petz4[[#This Row],[FILIAL]],'[4]PETZ E ZEEDOG'!$B:$K,10,0),"")</f>
        <v/>
      </c>
      <c r="J968">
        <f>IFERROR(VLOOKUP(Filiais_Petz4[[#This Row],[FILIAL]],'[4]PETZ E ZEEDOG'!$B$2:$R$1103,11,0),"")</f>
        <v>0</v>
      </c>
      <c r="K968" s="89" t="str">
        <f>IFERROR(VLOOKUP(Filiais_Petz4[[#This Row],[FILIAL]],'[4]PETZ E ZEEDOG'!$B:$M,12,0),"")</f>
        <v/>
      </c>
      <c r="L968" t="str">
        <f>IFERROR(VLOOKUP(Filiais_Petz4[[#This Row],[FILIAL]],'[4]PETZ E ZEEDOG'!$B:$N,13,0),"")</f>
        <v/>
      </c>
      <c r="M968" t="str">
        <f>IFERROR(VLOOKUP(Filiais_Petz4[[#This Row],[FILIAL]],'[4]PETZ E ZEEDOG'!$B:$O,14,0),"")</f>
        <v/>
      </c>
      <c r="N968" t="str">
        <f>IFERROR(VLOOKUP(Filiais_Petz4[[#This Row],[FILIAL]],'[4]PETZ E ZEEDOG'!$B:$P,15,0),"")</f>
        <v>N</v>
      </c>
      <c r="O968" t="str">
        <f>IFERROR(VLOOKUP(Filiais_Petz4[[#This Row],[FILIAL]],'[4]PETZ E ZEEDOG'!$B:$Q,16,0),"")</f>
        <v/>
      </c>
      <c r="P968" t="str">
        <f>IFERROR(VLOOKUP(Filiais_Petz4[[#This Row],[FILIAL]],'[4]PETZ E ZEEDOG'!$B:$R,17,0),"")</f>
        <v/>
      </c>
      <c r="Q968" t="str">
        <f>IFERROR(VLOOKUP(Filiais_Petz4[[#This Row],[FILIAL]],'[4]PETZ E ZEEDOG'!$B:$C,2,0),"")</f>
        <v/>
      </c>
    </row>
    <row r="969" spans="1:17" ht="14.45" hidden="1" customHeight="1" x14ac:dyDescent="0.25">
      <c r="A969" t="s">
        <v>1022</v>
      </c>
      <c r="B969" t="str">
        <f>IFERROR(VLOOKUP(Filiais_Petz4[[#This Row],[FILIAL]],'[4]PETZ E ZEEDOG'!$B:$D,3,0),"")</f>
        <v/>
      </c>
      <c r="C969" t="str">
        <f>IFERROR(VLOOKUP(Filiais_Petz4[[#This Row],[FILIAL]],'[4]PETZ E ZEEDOG'!$B:$E,4,0),"")</f>
        <v/>
      </c>
      <c r="D969" t="str">
        <f>IFERROR(VLOOKUP(Filiais_Petz4[[#This Row],[FILIAL]],'[4]PETZ E ZEEDOG'!$B:$F,5,0),"")</f>
        <v/>
      </c>
      <c r="E969" t="str">
        <f>IFERROR(VLOOKUP(Filiais_Petz4[[#This Row],[FILIAL]],'[4]PETZ E ZEEDOG'!$B:$G,6,0),"")</f>
        <v/>
      </c>
      <c r="F969" s="1">
        <f>IFERROR(VLOOKUP(Filiais_Petz4[[#This Row],[FILIAL]],'[4]PETZ E ZEEDOG'!$B:$H,7,0),"")</f>
        <v>0</v>
      </c>
      <c r="G969" t="str">
        <f>IFERROR(VLOOKUP(Filiais_Petz4[[#This Row],[FILIAL]],'[4]PETZ E ZEEDOG'!$B$2:$R$1103,8,0),"")</f>
        <v/>
      </c>
      <c r="H969" t="str">
        <f>IFERROR(VLOOKUP(Filiais_Petz4[[#This Row],[FILIAL]],'[4]PETZ E ZEEDOG'!$B:$J,9,0),"")</f>
        <v/>
      </c>
      <c r="I969" t="str">
        <f>IFERROR(VLOOKUP(Filiais_Petz4[[#This Row],[FILIAL]],'[4]PETZ E ZEEDOG'!$B:$K,10,0),"")</f>
        <v/>
      </c>
      <c r="J969">
        <f>IFERROR(VLOOKUP(Filiais_Petz4[[#This Row],[FILIAL]],'[4]PETZ E ZEEDOG'!$B$2:$R$1103,11,0),"")</f>
        <v>0</v>
      </c>
      <c r="K969" s="89" t="str">
        <f>IFERROR(VLOOKUP(Filiais_Petz4[[#This Row],[FILIAL]],'[4]PETZ E ZEEDOG'!$B:$M,12,0),"")</f>
        <v/>
      </c>
      <c r="L969" t="str">
        <f>IFERROR(VLOOKUP(Filiais_Petz4[[#This Row],[FILIAL]],'[4]PETZ E ZEEDOG'!$B:$N,13,0),"")</f>
        <v/>
      </c>
      <c r="M969" t="str">
        <f>IFERROR(VLOOKUP(Filiais_Petz4[[#This Row],[FILIAL]],'[4]PETZ E ZEEDOG'!$B:$O,14,0),"")</f>
        <v/>
      </c>
      <c r="N969" t="str">
        <f>IFERROR(VLOOKUP(Filiais_Petz4[[#This Row],[FILIAL]],'[4]PETZ E ZEEDOG'!$B:$P,15,0),"")</f>
        <v>N</v>
      </c>
      <c r="O969" t="str">
        <f>IFERROR(VLOOKUP(Filiais_Petz4[[#This Row],[FILIAL]],'[4]PETZ E ZEEDOG'!$B:$Q,16,0),"")</f>
        <v/>
      </c>
      <c r="P969" t="str">
        <f>IFERROR(VLOOKUP(Filiais_Petz4[[#This Row],[FILIAL]],'[4]PETZ E ZEEDOG'!$B:$R,17,0),"")</f>
        <v/>
      </c>
      <c r="Q969" t="str">
        <f>IFERROR(VLOOKUP(Filiais_Petz4[[#This Row],[FILIAL]],'[4]PETZ E ZEEDOG'!$B:$C,2,0),"")</f>
        <v/>
      </c>
    </row>
    <row r="970" spans="1:17" ht="14.45" hidden="1" customHeight="1" x14ac:dyDescent="0.25">
      <c r="A970" t="s">
        <v>1023</v>
      </c>
      <c r="B970" t="str">
        <f>IFERROR(VLOOKUP(Filiais_Petz4[[#This Row],[FILIAL]],'[4]PETZ E ZEEDOG'!$B:$D,3,0),"")</f>
        <v/>
      </c>
      <c r="C970" t="str">
        <f>IFERROR(VLOOKUP(Filiais_Petz4[[#This Row],[FILIAL]],'[4]PETZ E ZEEDOG'!$B:$E,4,0),"")</f>
        <v/>
      </c>
      <c r="D970" t="str">
        <f>IFERROR(VLOOKUP(Filiais_Petz4[[#This Row],[FILIAL]],'[4]PETZ E ZEEDOG'!$B:$F,5,0),"")</f>
        <v/>
      </c>
      <c r="E970" t="str">
        <f>IFERROR(VLOOKUP(Filiais_Petz4[[#This Row],[FILIAL]],'[4]PETZ E ZEEDOG'!$B:$G,6,0),"")</f>
        <v/>
      </c>
      <c r="F970" s="1">
        <f>IFERROR(VLOOKUP(Filiais_Petz4[[#This Row],[FILIAL]],'[4]PETZ E ZEEDOG'!$B:$H,7,0),"")</f>
        <v>0</v>
      </c>
      <c r="G970" t="str">
        <f>IFERROR(VLOOKUP(Filiais_Petz4[[#This Row],[FILIAL]],'[4]PETZ E ZEEDOG'!$B$2:$R$1103,8,0),"")</f>
        <v/>
      </c>
      <c r="H970" t="str">
        <f>IFERROR(VLOOKUP(Filiais_Petz4[[#This Row],[FILIAL]],'[4]PETZ E ZEEDOG'!$B:$J,9,0),"")</f>
        <v/>
      </c>
      <c r="I970" t="str">
        <f>IFERROR(VLOOKUP(Filiais_Petz4[[#This Row],[FILIAL]],'[4]PETZ E ZEEDOG'!$B:$K,10,0),"")</f>
        <v/>
      </c>
      <c r="J970">
        <f>IFERROR(VLOOKUP(Filiais_Petz4[[#This Row],[FILIAL]],'[4]PETZ E ZEEDOG'!$B$2:$R$1103,11,0),"")</f>
        <v>0</v>
      </c>
      <c r="K970" s="89" t="str">
        <f>IFERROR(VLOOKUP(Filiais_Petz4[[#This Row],[FILIAL]],'[4]PETZ E ZEEDOG'!$B:$M,12,0),"")</f>
        <v/>
      </c>
      <c r="L970" t="str">
        <f>IFERROR(VLOOKUP(Filiais_Petz4[[#This Row],[FILIAL]],'[4]PETZ E ZEEDOG'!$B:$N,13,0),"")</f>
        <v/>
      </c>
      <c r="M970" t="str">
        <f>IFERROR(VLOOKUP(Filiais_Petz4[[#This Row],[FILIAL]],'[4]PETZ E ZEEDOG'!$B:$O,14,0),"")</f>
        <v/>
      </c>
      <c r="N970" t="str">
        <f>IFERROR(VLOOKUP(Filiais_Petz4[[#This Row],[FILIAL]],'[4]PETZ E ZEEDOG'!$B:$P,15,0),"")</f>
        <v>N</v>
      </c>
      <c r="O970" t="str">
        <f>IFERROR(VLOOKUP(Filiais_Petz4[[#This Row],[FILIAL]],'[4]PETZ E ZEEDOG'!$B:$Q,16,0),"")</f>
        <v/>
      </c>
      <c r="P970" t="str">
        <f>IFERROR(VLOOKUP(Filiais_Petz4[[#This Row],[FILIAL]],'[4]PETZ E ZEEDOG'!$B:$R,17,0),"")</f>
        <v/>
      </c>
      <c r="Q970" t="str">
        <f>IFERROR(VLOOKUP(Filiais_Petz4[[#This Row],[FILIAL]],'[4]PETZ E ZEEDOG'!$B:$C,2,0),"")</f>
        <v/>
      </c>
    </row>
    <row r="971" spans="1:17" ht="14.45" hidden="1" customHeight="1" x14ac:dyDescent="0.25">
      <c r="A971" t="s">
        <v>1024</v>
      </c>
      <c r="B971" t="str">
        <f>IFERROR(VLOOKUP(Filiais_Petz4[[#This Row],[FILIAL]],'[4]PETZ E ZEEDOG'!$B:$D,3,0),"")</f>
        <v/>
      </c>
      <c r="C971" t="str">
        <f>IFERROR(VLOOKUP(Filiais_Petz4[[#This Row],[FILIAL]],'[4]PETZ E ZEEDOG'!$B:$E,4,0),"")</f>
        <v/>
      </c>
      <c r="D971" t="str">
        <f>IFERROR(VLOOKUP(Filiais_Petz4[[#This Row],[FILIAL]],'[4]PETZ E ZEEDOG'!$B:$F,5,0),"")</f>
        <v/>
      </c>
      <c r="E971" t="str">
        <f>IFERROR(VLOOKUP(Filiais_Petz4[[#This Row],[FILIAL]],'[4]PETZ E ZEEDOG'!$B:$G,6,0),"")</f>
        <v/>
      </c>
      <c r="F971" s="1">
        <f>IFERROR(VLOOKUP(Filiais_Petz4[[#This Row],[FILIAL]],'[4]PETZ E ZEEDOG'!$B:$H,7,0),"")</f>
        <v>0</v>
      </c>
      <c r="G971" t="str">
        <f>IFERROR(VLOOKUP(Filiais_Petz4[[#This Row],[FILIAL]],'[4]PETZ E ZEEDOG'!$B$2:$R$1103,8,0),"")</f>
        <v/>
      </c>
      <c r="H971" t="str">
        <f>IFERROR(VLOOKUP(Filiais_Petz4[[#This Row],[FILIAL]],'[4]PETZ E ZEEDOG'!$B:$J,9,0),"")</f>
        <v/>
      </c>
      <c r="I971" t="str">
        <f>IFERROR(VLOOKUP(Filiais_Petz4[[#This Row],[FILIAL]],'[4]PETZ E ZEEDOG'!$B:$K,10,0),"")</f>
        <v/>
      </c>
      <c r="J971">
        <f>IFERROR(VLOOKUP(Filiais_Petz4[[#This Row],[FILIAL]],'[4]PETZ E ZEEDOG'!$B$2:$R$1103,11,0),"")</f>
        <v>0</v>
      </c>
      <c r="K971" s="89" t="str">
        <f>IFERROR(VLOOKUP(Filiais_Petz4[[#This Row],[FILIAL]],'[4]PETZ E ZEEDOG'!$B:$M,12,0),"")</f>
        <v/>
      </c>
      <c r="L971" t="str">
        <f>IFERROR(VLOOKUP(Filiais_Petz4[[#This Row],[FILIAL]],'[4]PETZ E ZEEDOG'!$B:$N,13,0),"")</f>
        <v/>
      </c>
      <c r="M971" t="str">
        <f>IFERROR(VLOOKUP(Filiais_Petz4[[#This Row],[FILIAL]],'[4]PETZ E ZEEDOG'!$B:$O,14,0),"")</f>
        <v/>
      </c>
      <c r="N971" t="str">
        <f>IFERROR(VLOOKUP(Filiais_Petz4[[#This Row],[FILIAL]],'[4]PETZ E ZEEDOG'!$B:$P,15,0),"")</f>
        <v>N</v>
      </c>
      <c r="O971" t="str">
        <f>IFERROR(VLOOKUP(Filiais_Petz4[[#This Row],[FILIAL]],'[4]PETZ E ZEEDOG'!$B:$Q,16,0),"")</f>
        <v/>
      </c>
      <c r="P971" t="str">
        <f>IFERROR(VLOOKUP(Filiais_Petz4[[#This Row],[FILIAL]],'[4]PETZ E ZEEDOG'!$B:$R,17,0),"")</f>
        <v/>
      </c>
      <c r="Q971" t="str">
        <f>IFERROR(VLOOKUP(Filiais_Petz4[[#This Row],[FILIAL]],'[4]PETZ E ZEEDOG'!$B:$C,2,0),"")</f>
        <v/>
      </c>
    </row>
    <row r="972" spans="1:17" ht="14.45" hidden="1" customHeight="1" x14ac:dyDescent="0.25">
      <c r="A972" t="s">
        <v>1025</v>
      </c>
      <c r="B972" t="str">
        <f>IFERROR(VLOOKUP(Filiais_Petz4[[#This Row],[FILIAL]],'[4]PETZ E ZEEDOG'!$B:$D,3,0),"")</f>
        <v/>
      </c>
      <c r="C972" t="str">
        <f>IFERROR(VLOOKUP(Filiais_Petz4[[#This Row],[FILIAL]],'[4]PETZ E ZEEDOG'!$B:$E,4,0),"")</f>
        <v/>
      </c>
      <c r="D972" t="str">
        <f>IFERROR(VLOOKUP(Filiais_Petz4[[#This Row],[FILIAL]],'[4]PETZ E ZEEDOG'!$B:$F,5,0),"")</f>
        <v/>
      </c>
      <c r="E972" t="str">
        <f>IFERROR(VLOOKUP(Filiais_Petz4[[#This Row],[FILIAL]],'[4]PETZ E ZEEDOG'!$B:$G,6,0),"")</f>
        <v/>
      </c>
      <c r="F972" s="1">
        <f>IFERROR(VLOOKUP(Filiais_Petz4[[#This Row],[FILIAL]],'[4]PETZ E ZEEDOG'!$B:$H,7,0),"")</f>
        <v>0</v>
      </c>
      <c r="G972" t="str">
        <f>IFERROR(VLOOKUP(Filiais_Petz4[[#This Row],[FILIAL]],'[4]PETZ E ZEEDOG'!$B$2:$R$1103,8,0),"")</f>
        <v/>
      </c>
      <c r="H972" t="str">
        <f>IFERROR(VLOOKUP(Filiais_Petz4[[#This Row],[FILIAL]],'[4]PETZ E ZEEDOG'!$B:$J,9,0),"")</f>
        <v/>
      </c>
      <c r="I972" t="str">
        <f>IFERROR(VLOOKUP(Filiais_Petz4[[#This Row],[FILIAL]],'[4]PETZ E ZEEDOG'!$B:$K,10,0),"")</f>
        <v/>
      </c>
      <c r="J972">
        <f>IFERROR(VLOOKUP(Filiais_Petz4[[#This Row],[FILIAL]],'[4]PETZ E ZEEDOG'!$B$2:$R$1103,11,0),"")</f>
        <v>0</v>
      </c>
      <c r="K972" s="89" t="str">
        <f>IFERROR(VLOOKUP(Filiais_Petz4[[#This Row],[FILIAL]],'[4]PETZ E ZEEDOG'!$B:$M,12,0),"")</f>
        <v/>
      </c>
      <c r="L972" t="str">
        <f>IFERROR(VLOOKUP(Filiais_Petz4[[#This Row],[FILIAL]],'[4]PETZ E ZEEDOG'!$B:$N,13,0),"")</f>
        <v/>
      </c>
      <c r="M972" t="str">
        <f>IFERROR(VLOOKUP(Filiais_Petz4[[#This Row],[FILIAL]],'[4]PETZ E ZEEDOG'!$B:$O,14,0),"")</f>
        <v/>
      </c>
      <c r="N972" t="str">
        <f>IFERROR(VLOOKUP(Filiais_Petz4[[#This Row],[FILIAL]],'[4]PETZ E ZEEDOG'!$B:$P,15,0),"")</f>
        <v>N</v>
      </c>
      <c r="O972" t="str">
        <f>IFERROR(VLOOKUP(Filiais_Petz4[[#This Row],[FILIAL]],'[4]PETZ E ZEEDOG'!$B:$Q,16,0),"")</f>
        <v/>
      </c>
      <c r="P972" t="str">
        <f>IFERROR(VLOOKUP(Filiais_Petz4[[#This Row],[FILIAL]],'[4]PETZ E ZEEDOG'!$B:$R,17,0),"")</f>
        <v/>
      </c>
      <c r="Q972" t="str">
        <f>IFERROR(VLOOKUP(Filiais_Petz4[[#This Row],[FILIAL]],'[4]PETZ E ZEEDOG'!$B:$C,2,0),"")</f>
        <v/>
      </c>
    </row>
    <row r="973" spans="1:17" ht="14.45" hidden="1" customHeight="1" x14ac:dyDescent="0.25">
      <c r="A973" t="s">
        <v>1026</v>
      </c>
      <c r="B973" t="str">
        <f>IFERROR(VLOOKUP(Filiais_Petz4[[#This Row],[FILIAL]],'[4]PETZ E ZEEDOG'!$B:$D,3,0),"")</f>
        <v/>
      </c>
      <c r="C973" t="str">
        <f>IFERROR(VLOOKUP(Filiais_Petz4[[#This Row],[FILIAL]],'[4]PETZ E ZEEDOG'!$B:$E,4,0),"")</f>
        <v/>
      </c>
      <c r="D973" t="str">
        <f>IFERROR(VLOOKUP(Filiais_Petz4[[#This Row],[FILIAL]],'[4]PETZ E ZEEDOG'!$B:$F,5,0),"")</f>
        <v/>
      </c>
      <c r="E973" t="str">
        <f>IFERROR(VLOOKUP(Filiais_Petz4[[#This Row],[FILIAL]],'[4]PETZ E ZEEDOG'!$B:$G,6,0),"")</f>
        <v/>
      </c>
      <c r="F973" s="1">
        <f>IFERROR(VLOOKUP(Filiais_Petz4[[#This Row],[FILIAL]],'[4]PETZ E ZEEDOG'!$B:$H,7,0),"")</f>
        <v>0</v>
      </c>
      <c r="G973" t="str">
        <f>IFERROR(VLOOKUP(Filiais_Petz4[[#This Row],[FILIAL]],'[4]PETZ E ZEEDOG'!$B$2:$R$1103,8,0),"")</f>
        <v/>
      </c>
      <c r="H973" t="str">
        <f>IFERROR(VLOOKUP(Filiais_Petz4[[#This Row],[FILIAL]],'[4]PETZ E ZEEDOG'!$B:$J,9,0),"")</f>
        <v/>
      </c>
      <c r="I973" t="str">
        <f>IFERROR(VLOOKUP(Filiais_Petz4[[#This Row],[FILIAL]],'[4]PETZ E ZEEDOG'!$B:$K,10,0),"")</f>
        <v/>
      </c>
      <c r="J973">
        <f>IFERROR(VLOOKUP(Filiais_Petz4[[#This Row],[FILIAL]],'[4]PETZ E ZEEDOG'!$B$2:$R$1103,11,0),"")</f>
        <v>0</v>
      </c>
      <c r="K973" s="89" t="str">
        <f>IFERROR(VLOOKUP(Filiais_Petz4[[#This Row],[FILIAL]],'[4]PETZ E ZEEDOG'!$B:$M,12,0),"")</f>
        <v/>
      </c>
      <c r="L973" t="str">
        <f>IFERROR(VLOOKUP(Filiais_Petz4[[#This Row],[FILIAL]],'[4]PETZ E ZEEDOG'!$B:$N,13,0),"")</f>
        <v/>
      </c>
      <c r="M973" t="str">
        <f>IFERROR(VLOOKUP(Filiais_Petz4[[#This Row],[FILIAL]],'[4]PETZ E ZEEDOG'!$B:$O,14,0),"")</f>
        <v/>
      </c>
      <c r="N973" t="str">
        <f>IFERROR(VLOOKUP(Filiais_Petz4[[#This Row],[FILIAL]],'[4]PETZ E ZEEDOG'!$B:$P,15,0),"")</f>
        <v>N</v>
      </c>
      <c r="O973" t="str">
        <f>IFERROR(VLOOKUP(Filiais_Petz4[[#This Row],[FILIAL]],'[4]PETZ E ZEEDOG'!$B:$Q,16,0),"")</f>
        <v/>
      </c>
      <c r="P973" t="str">
        <f>IFERROR(VLOOKUP(Filiais_Petz4[[#This Row],[FILIAL]],'[4]PETZ E ZEEDOG'!$B:$R,17,0),"")</f>
        <v/>
      </c>
      <c r="Q973" t="str">
        <f>IFERROR(VLOOKUP(Filiais_Petz4[[#This Row],[FILIAL]],'[4]PETZ E ZEEDOG'!$B:$C,2,0),"")</f>
        <v/>
      </c>
    </row>
    <row r="974" spans="1:17" ht="14.45" hidden="1" customHeight="1" x14ac:dyDescent="0.25">
      <c r="A974" t="s">
        <v>1027</v>
      </c>
      <c r="B974" t="str">
        <f>IFERROR(VLOOKUP(Filiais_Petz4[[#This Row],[FILIAL]],'[4]PETZ E ZEEDOG'!$B:$D,3,0),"")</f>
        <v/>
      </c>
      <c r="C974" t="str">
        <f>IFERROR(VLOOKUP(Filiais_Petz4[[#This Row],[FILIAL]],'[4]PETZ E ZEEDOG'!$B:$E,4,0),"")</f>
        <v/>
      </c>
      <c r="D974" t="str">
        <f>IFERROR(VLOOKUP(Filiais_Petz4[[#This Row],[FILIAL]],'[4]PETZ E ZEEDOG'!$B:$F,5,0),"")</f>
        <v/>
      </c>
      <c r="E974" t="str">
        <f>IFERROR(VLOOKUP(Filiais_Petz4[[#This Row],[FILIAL]],'[4]PETZ E ZEEDOG'!$B:$G,6,0),"")</f>
        <v/>
      </c>
      <c r="F974" s="1">
        <f>IFERROR(VLOOKUP(Filiais_Petz4[[#This Row],[FILIAL]],'[4]PETZ E ZEEDOG'!$B:$H,7,0),"")</f>
        <v>0</v>
      </c>
      <c r="G974" t="str">
        <f>IFERROR(VLOOKUP(Filiais_Petz4[[#This Row],[FILIAL]],'[4]PETZ E ZEEDOG'!$B$2:$R$1103,8,0),"")</f>
        <v/>
      </c>
      <c r="H974" t="str">
        <f>IFERROR(VLOOKUP(Filiais_Petz4[[#This Row],[FILIAL]],'[4]PETZ E ZEEDOG'!$B:$J,9,0),"")</f>
        <v/>
      </c>
      <c r="I974" t="str">
        <f>IFERROR(VLOOKUP(Filiais_Petz4[[#This Row],[FILIAL]],'[4]PETZ E ZEEDOG'!$B:$K,10,0),"")</f>
        <v/>
      </c>
      <c r="J974">
        <f>IFERROR(VLOOKUP(Filiais_Petz4[[#This Row],[FILIAL]],'[4]PETZ E ZEEDOG'!$B$2:$R$1103,11,0),"")</f>
        <v>0</v>
      </c>
      <c r="K974" s="89" t="str">
        <f>IFERROR(VLOOKUP(Filiais_Petz4[[#This Row],[FILIAL]],'[4]PETZ E ZEEDOG'!$B:$M,12,0),"")</f>
        <v/>
      </c>
      <c r="L974" t="str">
        <f>IFERROR(VLOOKUP(Filiais_Petz4[[#This Row],[FILIAL]],'[4]PETZ E ZEEDOG'!$B:$N,13,0),"")</f>
        <v/>
      </c>
      <c r="M974" t="str">
        <f>IFERROR(VLOOKUP(Filiais_Petz4[[#This Row],[FILIAL]],'[4]PETZ E ZEEDOG'!$B:$O,14,0),"")</f>
        <v/>
      </c>
      <c r="N974" t="str">
        <f>IFERROR(VLOOKUP(Filiais_Petz4[[#This Row],[FILIAL]],'[4]PETZ E ZEEDOG'!$B:$P,15,0),"")</f>
        <v>N</v>
      </c>
      <c r="O974" t="str">
        <f>IFERROR(VLOOKUP(Filiais_Petz4[[#This Row],[FILIAL]],'[4]PETZ E ZEEDOG'!$B:$Q,16,0),"")</f>
        <v/>
      </c>
      <c r="P974" t="str">
        <f>IFERROR(VLOOKUP(Filiais_Petz4[[#This Row],[FILIAL]],'[4]PETZ E ZEEDOG'!$B:$R,17,0),"")</f>
        <v/>
      </c>
      <c r="Q974" t="str">
        <f>IFERROR(VLOOKUP(Filiais_Petz4[[#This Row],[FILIAL]],'[4]PETZ E ZEEDOG'!$B:$C,2,0),"")</f>
        <v/>
      </c>
    </row>
    <row r="975" spans="1:17" ht="14.45" hidden="1" customHeight="1" x14ac:dyDescent="0.25">
      <c r="A975" t="s">
        <v>1028</v>
      </c>
      <c r="B975" t="str">
        <f>IFERROR(VLOOKUP(Filiais_Petz4[[#This Row],[FILIAL]],'[4]PETZ E ZEEDOG'!$B:$D,3,0),"")</f>
        <v/>
      </c>
      <c r="C975" t="str">
        <f>IFERROR(VLOOKUP(Filiais_Petz4[[#This Row],[FILIAL]],'[4]PETZ E ZEEDOG'!$B:$E,4,0),"")</f>
        <v/>
      </c>
      <c r="D975" t="str">
        <f>IFERROR(VLOOKUP(Filiais_Petz4[[#This Row],[FILIAL]],'[4]PETZ E ZEEDOG'!$B:$F,5,0),"")</f>
        <v/>
      </c>
      <c r="E975" t="str">
        <f>IFERROR(VLOOKUP(Filiais_Petz4[[#This Row],[FILIAL]],'[4]PETZ E ZEEDOG'!$B:$G,6,0),"")</f>
        <v/>
      </c>
      <c r="F975" s="1">
        <f>IFERROR(VLOOKUP(Filiais_Petz4[[#This Row],[FILIAL]],'[4]PETZ E ZEEDOG'!$B:$H,7,0),"")</f>
        <v>0</v>
      </c>
      <c r="G975" t="str">
        <f>IFERROR(VLOOKUP(Filiais_Petz4[[#This Row],[FILIAL]],'[4]PETZ E ZEEDOG'!$B$2:$R$1103,8,0),"")</f>
        <v/>
      </c>
      <c r="H975" t="str">
        <f>IFERROR(VLOOKUP(Filiais_Petz4[[#This Row],[FILIAL]],'[4]PETZ E ZEEDOG'!$B:$J,9,0),"")</f>
        <v/>
      </c>
      <c r="I975" t="str">
        <f>IFERROR(VLOOKUP(Filiais_Petz4[[#This Row],[FILIAL]],'[4]PETZ E ZEEDOG'!$B:$K,10,0),"")</f>
        <v/>
      </c>
      <c r="J975">
        <f>IFERROR(VLOOKUP(Filiais_Petz4[[#This Row],[FILIAL]],'[4]PETZ E ZEEDOG'!$B$2:$R$1103,11,0),"")</f>
        <v>0</v>
      </c>
      <c r="K975" s="89" t="str">
        <f>IFERROR(VLOOKUP(Filiais_Petz4[[#This Row],[FILIAL]],'[4]PETZ E ZEEDOG'!$B:$M,12,0),"")</f>
        <v/>
      </c>
      <c r="L975" t="str">
        <f>IFERROR(VLOOKUP(Filiais_Petz4[[#This Row],[FILIAL]],'[4]PETZ E ZEEDOG'!$B:$N,13,0),"")</f>
        <v/>
      </c>
      <c r="M975" t="str">
        <f>IFERROR(VLOOKUP(Filiais_Petz4[[#This Row],[FILIAL]],'[4]PETZ E ZEEDOG'!$B:$O,14,0),"")</f>
        <v/>
      </c>
      <c r="N975" t="str">
        <f>IFERROR(VLOOKUP(Filiais_Petz4[[#This Row],[FILIAL]],'[4]PETZ E ZEEDOG'!$B:$P,15,0),"")</f>
        <v>N</v>
      </c>
      <c r="O975" t="str">
        <f>IFERROR(VLOOKUP(Filiais_Petz4[[#This Row],[FILIAL]],'[4]PETZ E ZEEDOG'!$B:$Q,16,0),"")</f>
        <v/>
      </c>
      <c r="P975" t="str">
        <f>IFERROR(VLOOKUP(Filiais_Petz4[[#This Row],[FILIAL]],'[4]PETZ E ZEEDOG'!$B:$R,17,0),"")</f>
        <v/>
      </c>
      <c r="Q975" t="str">
        <f>IFERROR(VLOOKUP(Filiais_Petz4[[#This Row],[FILIAL]],'[4]PETZ E ZEEDOG'!$B:$C,2,0),"")</f>
        <v/>
      </c>
    </row>
    <row r="976" spans="1:17" ht="14.45" hidden="1" customHeight="1" x14ac:dyDescent="0.25">
      <c r="A976" t="s">
        <v>1029</v>
      </c>
      <c r="B976" t="str">
        <f>IFERROR(VLOOKUP(Filiais_Petz4[[#This Row],[FILIAL]],'[4]PETZ E ZEEDOG'!$B:$D,3,0),"")</f>
        <v/>
      </c>
      <c r="C976" t="str">
        <f>IFERROR(VLOOKUP(Filiais_Petz4[[#This Row],[FILIAL]],'[4]PETZ E ZEEDOG'!$B:$E,4,0),"")</f>
        <v/>
      </c>
      <c r="D976" t="str">
        <f>IFERROR(VLOOKUP(Filiais_Petz4[[#This Row],[FILIAL]],'[4]PETZ E ZEEDOG'!$B:$F,5,0),"")</f>
        <v/>
      </c>
      <c r="E976" t="str">
        <f>IFERROR(VLOOKUP(Filiais_Petz4[[#This Row],[FILIAL]],'[4]PETZ E ZEEDOG'!$B:$G,6,0),"")</f>
        <v/>
      </c>
      <c r="F976" s="1">
        <f>IFERROR(VLOOKUP(Filiais_Petz4[[#This Row],[FILIAL]],'[4]PETZ E ZEEDOG'!$B:$H,7,0),"")</f>
        <v>0</v>
      </c>
      <c r="G976" t="str">
        <f>IFERROR(VLOOKUP(Filiais_Petz4[[#This Row],[FILIAL]],'[4]PETZ E ZEEDOG'!$B$2:$R$1103,8,0),"")</f>
        <v/>
      </c>
      <c r="H976" t="str">
        <f>IFERROR(VLOOKUP(Filiais_Petz4[[#This Row],[FILIAL]],'[4]PETZ E ZEEDOG'!$B:$J,9,0),"")</f>
        <v/>
      </c>
      <c r="I976" t="str">
        <f>IFERROR(VLOOKUP(Filiais_Petz4[[#This Row],[FILIAL]],'[4]PETZ E ZEEDOG'!$B:$K,10,0),"")</f>
        <v/>
      </c>
      <c r="J976">
        <f>IFERROR(VLOOKUP(Filiais_Petz4[[#This Row],[FILIAL]],'[4]PETZ E ZEEDOG'!$B$2:$R$1103,11,0),"")</f>
        <v>0</v>
      </c>
      <c r="K976" s="89" t="str">
        <f>IFERROR(VLOOKUP(Filiais_Petz4[[#This Row],[FILIAL]],'[4]PETZ E ZEEDOG'!$B:$M,12,0),"")</f>
        <v/>
      </c>
      <c r="L976" t="str">
        <f>IFERROR(VLOOKUP(Filiais_Petz4[[#This Row],[FILIAL]],'[4]PETZ E ZEEDOG'!$B:$N,13,0),"")</f>
        <v/>
      </c>
      <c r="M976" t="str">
        <f>IFERROR(VLOOKUP(Filiais_Petz4[[#This Row],[FILIAL]],'[4]PETZ E ZEEDOG'!$B:$O,14,0),"")</f>
        <v/>
      </c>
      <c r="N976" t="str">
        <f>IFERROR(VLOOKUP(Filiais_Petz4[[#This Row],[FILIAL]],'[4]PETZ E ZEEDOG'!$B:$P,15,0),"")</f>
        <v>N</v>
      </c>
      <c r="O976" t="str">
        <f>IFERROR(VLOOKUP(Filiais_Petz4[[#This Row],[FILIAL]],'[4]PETZ E ZEEDOG'!$B:$Q,16,0),"")</f>
        <v/>
      </c>
      <c r="P976" t="str">
        <f>IFERROR(VLOOKUP(Filiais_Petz4[[#This Row],[FILIAL]],'[4]PETZ E ZEEDOG'!$B:$R,17,0),"")</f>
        <v/>
      </c>
      <c r="Q976" t="str">
        <f>IFERROR(VLOOKUP(Filiais_Petz4[[#This Row],[FILIAL]],'[4]PETZ E ZEEDOG'!$B:$C,2,0),"")</f>
        <v/>
      </c>
    </row>
    <row r="977" spans="1:17" ht="14.45" hidden="1" customHeight="1" x14ac:dyDescent="0.25">
      <c r="A977" t="s">
        <v>1030</v>
      </c>
      <c r="B977" t="str">
        <f>IFERROR(VLOOKUP(Filiais_Petz4[[#This Row],[FILIAL]],'[4]PETZ E ZEEDOG'!$B:$D,3,0),"")</f>
        <v/>
      </c>
      <c r="C977" t="str">
        <f>IFERROR(VLOOKUP(Filiais_Petz4[[#This Row],[FILIAL]],'[4]PETZ E ZEEDOG'!$B:$E,4,0),"")</f>
        <v/>
      </c>
      <c r="D977" t="str">
        <f>IFERROR(VLOOKUP(Filiais_Petz4[[#This Row],[FILIAL]],'[4]PETZ E ZEEDOG'!$B:$F,5,0),"")</f>
        <v/>
      </c>
      <c r="E977" t="str">
        <f>IFERROR(VLOOKUP(Filiais_Petz4[[#This Row],[FILIAL]],'[4]PETZ E ZEEDOG'!$B:$G,6,0),"")</f>
        <v/>
      </c>
      <c r="F977" s="1">
        <f>IFERROR(VLOOKUP(Filiais_Petz4[[#This Row],[FILIAL]],'[4]PETZ E ZEEDOG'!$B:$H,7,0),"")</f>
        <v>0</v>
      </c>
      <c r="G977" t="str">
        <f>IFERROR(VLOOKUP(Filiais_Petz4[[#This Row],[FILIAL]],'[4]PETZ E ZEEDOG'!$B$2:$R$1103,8,0),"")</f>
        <v/>
      </c>
      <c r="H977" t="str">
        <f>IFERROR(VLOOKUP(Filiais_Petz4[[#This Row],[FILIAL]],'[4]PETZ E ZEEDOG'!$B:$J,9,0),"")</f>
        <v/>
      </c>
      <c r="I977" t="str">
        <f>IFERROR(VLOOKUP(Filiais_Petz4[[#This Row],[FILIAL]],'[4]PETZ E ZEEDOG'!$B:$K,10,0),"")</f>
        <v/>
      </c>
      <c r="J977">
        <f>IFERROR(VLOOKUP(Filiais_Petz4[[#This Row],[FILIAL]],'[4]PETZ E ZEEDOG'!$B$2:$R$1103,11,0),"")</f>
        <v>0</v>
      </c>
      <c r="K977" s="89" t="str">
        <f>IFERROR(VLOOKUP(Filiais_Petz4[[#This Row],[FILIAL]],'[4]PETZ E ZEEDOG'!$B:$M,12,0),"")</f>
        <v/>
      </c>
      <c r="L977" t="str">
        <f>IFERROR(VLOOKUP(Filiais_Petz4[[#This Row],[FILIAL]],'[4]PETZ E ZEEDOG'!$B:$N,13,0),"")</f>
        <v/>
      </c>
      <c r="M977" t="str">
        <f>IFERROR(VLOOKUP(Filiais_Petz4[[#This Row],[FILIAL]],'[4]PETZ E ZEEDOG'!$B:$O,14,0),"")</f>
        <v/>
      </c>
      <c r="N977" t="str">
        <f>IFERROR(VLOOKUP(Filiais_Petz4[[#This Row],[FILIAL]],'[4]PETZ E ZEEDOG'!$B:$P,15,0),"")</f>
        <v>N</v>
      </c>
      <c r="O977" t="str">
        <f>IFERROR(VLOOKUP(Filiais_Petz4[[#This Row],[FILIAL]],'[4]PETZ E ZEEDOG'!$B:$Q,16,0),"")</f>
        <v/>
      </c>
      <c r="P977" t="str">
        <f>IFERROR(VLOOKUP(Filiais_Petz4[[#This Row],[FILIAL]],'[4]PETZ E ZEEDOG'!$B:$R,17,0),"")</f>
        <v/>
      </c>
      <c r="Q977" t="str">
        <f>IFERROR(VLOOKUP(Filiais_Petz4[[#This Row],[FILIAL]],'[4]PETZ E ZEEDOG'!$B:$C,2,0),"")</f>
        <v/>
      </c>
    </row>
    <row r="978" spans="1:17" ht="14.45" hidden="1" customHeight="1" x14ac:dyDescent="0.25">
      <c r="A978" t="s">
        <v>1031</v>
      </c>
      <c r="B978" t="str">
        <f>IFERROR(VLOOKUP(Filiais_Petz4[[#This Row],[FILIAL]],'[4]PETZ E ZEEDOG'!$B:$D,3,0),"")</f>
        <v/>
      </c>
      <c r="C978" t="str">
        <f>IFERROR(VLOOKUP(Filiais_Petz4[[#This Row],[FILIAL]],'[4]PETZ E ZEEDOG'!$B:$E,4,0),"")</f>
        <v/>
      </c>
      <c r="D978" t="str">
        <f>IFERROR(VLOOKUP(Filiais_Petz4[[#This Row],[FILIAL]],'[4]PETZ E ZEEDOG'!$B:$F,5,0),"")</f>
        <v/>
      </c>
      <c r="E978" t="str">
        <f>IFERROR(VLOOKUP(Filiais_Petz4[[#This Row],[FILIAL]],'[4]PETZ E ZEEDOG'!$B:$G,6,0),"")</f>
        <v/>
      </c>
      <c r="F978" s="1">
        <f>IFERROR(VLOOKUP(Filiais_Petz4[[#This Row],[FILIAL]],'[4]PETZ E ZEEDOG'!$B:$H,7,0),"")</f>
        <v>0</v>
      </c>
      <c r="G978" t="str">
        <f>IFERROR(VLOOKUP(Filiais_Petz4[[#This Row],[FILIAL]],'[4]PETZ E ZEEDOG'!$B$2:$R$1103,8,0),"")</f>
        <v/>
      </c>
      <c r="H978" t="str">
        <f>IFERROR(VLOOKUP(Filiais_Petz4[[#This Row],[FILIAL]],'[4]PETZ E ZEEDOG'!$B:$J,9,0),"")</f>
        <v/>
      </c>
      <c r="I978" t="str">
        <f>IFERROR(VLOOKUP(Filiais_Petz4[[#This Row],[FILIAL]],'[4]PETZ E ZEEDOG'!$B:$K,10,0),"")</f>
        <v/>
      </c>
      <c r="J978">
        <f>IFERROR(VLOOKUP(Filiais_Petz4[[#This Row],[FILIAL]],'[4]PETZ E ZEEDOG'!$B$2:$R$1103,11,0),"")</f>
        <v>0</v>
      </c>
      <c r="K978" s="89" t="str">
        <f>IFERROR(VLOOKUP(Filiais_Petz4[[#This Row],[FILIAL]],'[4]PETZ E ZEEDOG'!$B:$M,12,0),"")</f>
        <v/>
      </c>
      <c r="L978" t="str">
        <f>IFERROR(VLOOKUP(Filiais_Petz4[[#This Row],[FILIAL]],'[4]PETZ E ZEEDOG'!$B:$N,13,0),"")</f>
        <v/>
      </c>
      <c r="M978" t="str">
        <f>IFERROR(VLOOKUP(Filiais_Petz4[[#This Row],[FILIAL]],'[4]PETZ E ZEEDOG'!$B:$O,14,0),"")</f>
        <v/>
      </c>
      <c r="N978" t="str">
        <f>IFERROR(VLOOKUP(Filiais_Petz4[[#This Row],[FILIAL]],'[4]PETZ E ZEEDOG'!$B:$P,15,0),"")</f>
        <v>N</v>
      </c>
      <c r="O978" t="str">
        <f>IFERROR(VLOOKUP(Filiais_Petz4[[#This Row],[FILIAL]],'[4]PETZ E ZEEDOG'!$B:$Q,16,0),"")</f>
        <v/>
      </c>
      <c r="P978" t="str">
        <f>IFERROR(VLOOKUP(Filiais_Petz4[[#This Row],[FILIAL]],'[4]PETZ E ZEEDOG'!$B:$R,17,0),"")</f>
        <v/>
      </c>
      <c r="Q978" t="str">
        <f>IFERROR(VLOOKUP(Filiais_Petz4[[#This Row],[FILIAL]],'[4]PETZ E ZEEDOG'!$B:$C,2,0),"")</f>
        <v/>
      </c>
    </row>
    <row r="979" spans="1:17" ht="14.45" hidden="1" customHeight="1" x14ac:dyDescent="0.25">
      <c r="A979" t="s">
        <v>1032</v>
      </c>
      <c r="B979" t="str">
        <f>IFERROR(VLOOKUP(Filiais_Petz4[[#This Row],[FILIAL]],'[4]PETZ E ZEEDOG'!$B:$D,3,0),"")</f>
        <v/>
      </c>
      <c r="C979" t="str">
        <f>IFERROR(VLOOKUP(Filiais_Petz4[[#This Row],[FILIAL]],'[4]PETZ E ZEEDOG'!$B:$E,4,0),"")</f>
        <v/>
      </c>
      <c r="D979" t="str">
        <f>IFERROR(VLOOKUP(Filiais_Petz4[[#This Row],[FILIAL]],'[4]PETZ E ZEEDOG'!$B:$F,5,0),"")</f>
        <v/>
      </c>
      <c r="E979" t="str">
        <f>IFERROR(VLOOKUP(Filiais_Petz4[[#This Row],[FILIAL]],'[4]PETZ E ZEEDOG'!$B:$G,6,0),"")</f>
        <v/>
      </c>
      <c r="F979" s="1">
        <f>IFERROR(VLOOKUP(Filiais_Petz4[[#This Row],[FILIAL]],'[4]PETZ E ZEEDOG'!$B:$H,7,0),"")</f>
        <v>0</v>
      </c>
      <c r="G979" t="str">
        <f>IFERROR(VLOOKUP(Filiais_Petz4[[#This Row],[FILIAL]],'[4]PETZ E ZEEDOG'!$B$2:$R$1103,8,0),"")</f>
        <v/>
      </c>
      <c r="H979" t="str">
        <f>IFERROR(VLOOKUP(Filiais_Petz4[[#This Row],[FILIAL]],'[4]PETZ E ZEEDOG'!$B:$J,9,0),"")</f>
        <v/>
      </c>
      <c r="I979" t="str">
        <f>IFERROR(VLOOKUP(Filiais_Petz4[[#This Row],[FILIAL]],'[4]PETZ E ZEEDOG'!$B:$K,10,0),"")</f>
        <v/>
      </c>
      <c r="J979">
        <f>IFERROR(VLOOKUP(Filiais_Petz4[[#This Row],[FILIAL]],'[4]PETZ E ZEEDOG'!$B$2:$R$1103,11,0),"")</f>
        <v>0</v>
      </c>
      <c r="K979" s="89" t="str">
        <f>IFERROR(VLOOKUP(Filiais_Petz4[[#This Row],[FILIAL]],'[4]PETZ E ZEEDOG'!$B:$M,12,0),"")</f>
        <v/>
      </c>
      <c r="L979" t="str">
        <f>IFERROR(VLOOKUP(Filiais_Petz4[[#This Row],[FILIAL]],'[4]PETZ E ZEEDOG'!$B:$N,13,0),"")</f>
        <v/>
      </c>
      <c r="M979" t="str">
        <f>IFERROR(VLOOKUP(Filiais_Petz4[[#This Row],[FILIAL]],'[4]PETZ E ZEEDOG'!$B:$O,14,0),"")</f>
        <v/>
      </c>
      <c r="N979" t="str">
        <f>IFERROR(VLOOKUP(Filiais_Petz4[[#This Row],[FILIAL]],'[4]PETZ E ZEEDOG'!$B:$P,15,0),"")</f>
        <v>N</v>
      </c>
      <c r="O979" t="str">
        <f>IFERROR(VLOOKUP(Filiais_Petz4[[#This Row],[FILIAL]],'[4]PETZ E ZEEDOG'!$B:$Q,16,0),"")</f>
        <v/>
      </c>
      <c r="P979" t="str">
        <f>IFERROR(VLOOKUP(Filiais_Petz4[[#This Row],[FILIAL]],'[4]PETZ E ZEEDOG'!$B:$R,17,0),"")</f>
        <v/>
      </c>
      <c r="Q979" t="str">
        <f>IFERROR(VLOOKUP(Filiais_Petz4[[#This Row],[FILIAL]],'[4]PETZ E ZEEDOG'!$B:$C,2,0),"")</f>
        <v/>
      </c>
    </row>
    <row r="980" spans="1:17" ht="14.45" hidden="1" customHeight="1" x14ac:dyDescent="0.25">
      <c r="A980" t="s">
        <v>1033</v>
      </c>
      <c r="B980" t="str">
        <f>IFERROR(VLOOKUP(Filiais_Petz4[[#This Row],[FILIAL]],'[4]PETZ E ZEEDOG'!$B:$D,3,0),"")</f>
        <v/>
      </c>
      <c r="C980" t="str">
        <f>IFERROR(VLOOKUP(Filiais_Petz4[[#This Row],[FILIAL]],'[4]PETZ E ZEEDOG'!$B:$E,4,0),"")</f>
        <v/>
      </c>
      <c r="D980" t="str">
        <f>IFERROR(VLOOKUP(Filiais_Petz4[[#This Row],[FILIAL]],'[4]PETZ E ZEEDOG'!$B:$F,5,0),"")</f>
        <v/>
      </c>
      <c r="E980" t="str">
        <f>IFERROR(VLOOKUP(Filiais_Petz4[[#This Row],[FILIAL]],'[4]PETZ E ZEEDOG'!$B:$G,6,0),"")</f>
        <v/>
      </c>
      <c r="F980" s="1">
        <f>IFERROR(VLOOKUP(Filiais_Petz4[[#This Row],[FILIAL]],'[4]PETZ E ZEEDOG'!$B:$H,7,0),"")</f>
        <v>0</v>
      </c>
      <c r="G980" t="str">
        <f>IFERROR(VLOOKUP(Filiais_Petz4[[#This Row],[FILIAL]],'[4]PETZ E ZEEDOG'!$B$2:$R$1103,8,0),"")</f>
        <v/>
      </c>
      <c r="H980" t="str">
        <f>IFERROR(VLOOKUP(Filiais_Petz4[[#This Row],[FILIAL]],'[4]PETZ E ZEEDOG'!$B:$J,9,0),"")</f>
        <v/>
      </c>
      <c r="I980" t="str">
        <f>IFERROR(VLOOKUP(Filiais_Petz4[[#This Row],[FILIAL]],'[4]PETZ E ZEEDOG'!$B:$K,10,0),"")</f>
        <v/>
      </c>
      <c r="J980">
        <f>IFERROR(VLOOKUP(Filiais_Petz4[[#This Row],[FILIAL]],'[4]PETZ E ZEEDOG'!$B$2:$R$1103,11,0),"")</f>
        <v>0</v>
      </c>
      <c r="K980" s="89" t="str">
        <f>IFERROR(VLOOKUP(Filiais_Petz4[[#This Row],[FILIAL]],'[4]PETZ E ZEEDOG'!$B:$M,12,0),"")</f>
        <v/>
      </c>
      <c r="L980" t="str">
        <f>IFERROR(VLOOKUP(Filiais_Petz4[[#This Row],[FILIAL]],'[4]PETZ E ZEEDOG'!$B:$N,13,0),"")</f>
        <v/>
      </c>
      <c r="M980" t="str">
        <f>IFERROR(VLOOKUP(Filiais_Petz4[[#This Row],[FILIAL]],'[4]PETZ E ZEEDOG'!$B:$O,14,0),"")</f>
        <v/>
      </c>
      <c r="N980" t="str">
        <f>IFERROR(VLOOKUP(Filiais_Petz4[[#This Row],[FILIAL]],'[4]PETZ E ZEEDOG'!$B:$P,15,0),"")</f>
        <v>N</v>
      </c>
      <c r="O980" t="str">
        <f>IFERROR(VLOOKUP(Filiais_Petz4[[#This Row],[FILIAL]],'[4]PETZ E ZEEDOG'!$B:$Q,16,0),"")</f>
        <v/>
      </c>
      <c r="P980" t="str">
        <f>IFERROR(VLOOKUP(Filiais_Petz4[[#This Row],[FILIAL]],'[4]PETZ E ZEEDOG'!$B:$R,17,0),"")</f>
        <v/>
      </c>
      <c r="Q980" t="str">
        <f>IFERROR(VLOOKUP(Filiais_Petz4[[#This Row],[FILIAL]],'[4]PETZ E ZEEDOG'!$B:$C,2,0),"")</f>
        <v/>
      </c>
    </row>
    <row r="981" spans="1:17" ht="14.45" hidden="1" customHeight="1" x14ac:dyDescent="0.25">
      <c r="A981" t="s">
        <v>1034</v>
      </c>
      <c r="B981" t="str">
        <f>IFERROR(VLOOKUP(Filiais_Petz4[[#This Row],[FILIAL]],'[4]PETZ E ZEEDOG'!$B:$D,3,0),"")</f>
        <v/>
      </c>
      <c r="C981" t="str">
        <f>IFERROR(VLOOKUP(Filiais_Petz4[[#This Row],[FILIAL]],'[4]PETZ E ZEEDOG'!$B:$E,4,0),"")</f>
        <v/>
      </c>
      <c r="D981" t="str">
        <f>IFERROR(VLOOKUP(Filiais_Petz4[[#This Row],[FILIAL]],'[4]PETZ E ZEEDOG'!$B:$F,5,0),"")</f>
        <v/>
      </c>
      <c r="E981" t="str">
        <f>IFERROR(VLOOKUP(Filiais_Petz4[[#This Row],[FILIAL]],'[4]PETZ E ZEEDOG'!$B:$G,6,0),"")</f>
        <v/>
      </c>
      <c r="F981" s="1">
        <f>IFERROR(VLOOKUP(Filiais_Petz4[[#This Row],[FILIAL]],'[4]PETZ E ZEEDOG'!$B:$H,7,0),"")</f>
        <v>0</v>
      </c>
      <c r="G981" t="str">
        <f>IFERROR(VLOOKUP(Filiais_Petz4[[#This Row],[FILIAL]],'[4]PETZ E ZEEDOG'!$B$2:$R$1103,8,0),"")</f>
        <v/>
      </c>
      <c r="H981" t="str">
        <f>IFERROR(VLOOKUP(Filiais_Petz4[[#This Row],[FILIAL]],'[4]PETZ E ZEEDOG'!$B:$J,9,0),"")</f>
        <v/>
      </c>
      <c r="I981" t="str">
        <f>IFERROR(VLOOKUP(Filiais_Petz4[[#This Row],[FILIAL]],'[4]PETZ E ZEEDOG'!$B:$K,10,0),"")</f>
        <v/>
      </c>
      <c r="J981">
        <f>IFERROR(VLOOKUP(Filiais_Petz4[[#This Row],[FILIAL]],'[4]PETZ E ZEEDOG'!$B$2:$R$1103,11,0),"")</f>
        <v>0</v>
      </c>
      <c r="K981" s="89" t="str">
        <f>IFERROR(VLOOKUP(Filiais_Petz4[[#This Row],[FILIAL]],'[4]PETZ E ZEEDOG'!$B:$M,12,0),"")</f>
        <v/>
      </c>
      <c r="L981" t="str">
        <f>IFERROR(VLOOKUP(Filiais_Petz4[[#This Row],[FILIAL]],'[4]PETZ E ZEEDOG'!$B:$N,13,0),"")</f>
        <v/>
      </c>
      <c r="M981" t="str">
        <f>IFERROR(VLOOKUP(Filiais_Petz4[[#This Row],[FILIAL]],'[4]PETZ E ZEEDOG'!$B:$O,14,0),"")</f>
        <v/>
      </c>
      <c r="N981" t="str">
        <f>IFERROR(VLOOKUP(Filiais_Petz4[[#This Row],[FILIAL]],'[4]PETZ E ZEEDOG'!$B:$P,15,0),"")</f>
        <v>N</v>
      </c>
      <c r="O981" t="str">
        <f>IFERROR(VLOOKUP(Filiais_Petz4[[#This Row],[FILIAL]],'[4]PETZ E ZEEDOG'!$B:$Q,16,0),"")</f>
        <v/>
      </c>
      <c r="P981" t="str">
        <f>IFERROR(VLOOKUP(Filiais_Petz4[[#This Row],[FILIAL]],'[4]PETZ E ZEEDOG'!$B:$R,17,0),"")</f>
        <v/>
      </c>
      <c r="Q981" t="str">
        <f>IFERROR(VLOOKUP(Filiais_Petz4[[#This Row],[FILIAL]],'[4]PETZ E ZEEDOG'!$B:$C,2,0),"")</f>
        <v/>
      </c>
    </row>
    <row r="982" spans="1:17" ht="14.45" hidden="1" customHeight="1" x14ac:dyDescent="0.25">
      <c r="A982" t="s">
        <v>1035</v>
      </c>
      <c r="B982" t="str">
        <f>IFERROR(VLOOKUP(Filiais_Petz4[[#This Row],[FILIAL]],'[4]PETZ E ZEEDOG'!$B:$D,3,0),"")</f>
        <v/>
      </c>
      <c r="C982" t="str">
        <f>IFERROR(VLOOKUP(Filiais_Petz4[[#This Row],[FILIAL]],'[4]PETZ E ZEEDOG'!$B:$E,4,0),"")</f>
        <v/>
      </c>
      <c r="D982" t="str">
        <f>IFERROR(VLOOKUP(Filiais_Petz4[[#This Row],[FILIAL]],'[4]PETZ E ZEEDOG'!$B:$F,5,0),"")</f>
        <v/>
      </c>
      <c r="E982" t="str">
        <f>IFERROR(VLOOKUP(Filiais_Petz4[[#This Row],[FILIAL]],'[4]PETZ E ZEEDOG'!$B:$G,6,0),"")</f>
        <v/>
      </c>
      <c r="F982" s="1">
        <f>IFERROR(VLOOKUP(Filiais_Petz4[[#This Row],[FILIAL]],'[4]PETZ E ZEEDOG'!$B:$H,7,0),"")</f>
        <v>0</v>
      </c>
      <c r="G982" t="str">
        <f>IFERROR(VLOOKUP(Filiais_Petz4[[#This Row],[FILIAL]],'[4]PETZ E ZEEDOG'!$B$2:$R$1103,8,0),"")</f>
        <v/>
      </c>
      <c r="H982" t="str">
        <f>IFERROR(VLOOKUP(Filiais_Petz4[[#This Row],[FILIAL]],'[4]PETZ E ZEEDOG'!$B:$J,9,0),"")</f>
        <v/>
      </c>
      <c r="I982" t="str">
        <f>IFERROR(VLOOKUP(Filiais_Petz4[[#This Row],[FILIAL]],'[4]PETZ E ZEEDOG'!$B:$K,10,0),"")</f>
        <v/>
      </c>
      <c r="J982">
        <f>IFERROR(VLOOKUP(Filiais_Petz4[[#This Row],[FILIAL]],'[4]PETZ E ZEEDOG'!$B$2:$R$1103,11,0),"")</f>
        <v>0</v>
      </c>
      <c r="K982" s="89" t="str">
        <f>IFERROR(VLOOKUP(Filiais_Petz4[[#This Row],[FILIAL]],'[4]PETZ E ZEEDOG'!$B:$M,12,0),"")</f>
        <v/>
      </c>
      <c r="L982" t="str">
        <f>IFERROR(VLOOKUP(Filiais_Petz4[[#This Row],[FILIAL]],'[4]PETZ E ZEEDOG'!$B:$N,13,0),"")</f>
        <v/>
      </c>
      <c r="M982" t="str">
        <f>IFERROR(VLOOKUP(Filiais_Petz4[[#This Row],[FILIAL]],'[4]PETZ E ZEEDOG'!$B:$O,14,0),"")</f>
        <v/>
      </c>
      <c r="N982" t="str">
        <f>IFERROR(VLOOKUP(Filiais_Petz4[[#This Row],[FILIAL]],'[4]PETZ E ZEEDOG'!$B:$P,15,0),"")</f>
        <v>N</v>
      </c>
      <c r="O982" t="str">
        <f>IFERROR(VLOOKUP(Filiais_Petz4[[#This Row],[FILIAL]],'[4]PETZ E ZEEDOG'!$B:$Q,16,0),"")</f>
        <v/>
      </c>
      <c r="P982" t="str">
        <f>IFERROR(VLOOKUP(Filiais_Petz4[[#This Row],[FILIAL]],'[4]PETZ E ZEEDOG'!$B:$R,17,0),"")</f>
        <v/>
      </c>
      <c r="Q982" t="str">
        <f>IFERROR(VLOOKUP(Filiais_Petz4[[#This Row],[FILIAL]],'[4]PETZ E ZEEDOG'!$B:$C,2,0),"")</f>
        <v/>
      </c>
    </row>
    <row r="983" spans="1:17" ht="14.45" hidden="1" customHeight="1" x14ac:dyDescent="0.25">
      <c r="A983" t="s">
        <v>1036</v>
      </c>
      <c r="B983" t="str">
        <f>IFERROR(VLOOKUP(Filiais_Petz4[[#This Row],[FILIAL]],'[4]PETZ E ZEEDOG'!$B:$D,3,0),"")</f>
        <v/>
      </c>
      <c r="C983" t="str">
        <f>IFERROR(VLOOKUP(Filiais_Petz4[[#This Row],[FILIAL]],'[4]PETZ E ZEEDOG'!$B:$E,4,0),"")</f>
        <v/>
      </c>
      <c r="D983" t="str">
        <f>IFERROR(VLOOKUP(Filiais_Petz4[[#This Row],[FILIAL]],'[4]PETZ E ZEEDOG'!$B:$F,5,0),"")</f>
        <v/>
      </c>
      <c r="E983" t="str">
        <f>IFERROR(VLOOKUP(Filiais_Petz4[[#This Row],[FILIAL]],'[4]PETZ E ZEEDOG'!$B:$G,6,0),"")</f>
        <v/>
      </c>
      <c r="F983" s="1">
        <f>IFERROR(VLOOKUP(Filiais_Petz4[[#This Row],[FILIAL]],'[4]PETZ E ZEEDOG'!$B:$H,7,0),"")</f>
        <v>0</v>
      </c>
      <c r="G983" t="str">
        <f>IFERROR(VLOOKUP(Filiais_Petz4[[#This Row],[FILIAL]],'[4]PETZ E ZEEDOG'!$B$2:$R$1103,8,0),"")</f>
        <v/>
      </c>
      <c r="H983" t="str">
        <f>IFERROR(VLOOKUP(Filiais_Petz4[[#This Row],[FILIAL]],'[4]PETZ E ZEEDOG'!$B:$J,9,0),"")</f>
        <v/>
      </c>
      <c r="I983" t="str">
        <f>IFERROR(VLOOKUP(Filiais_Petz4[[#This Row],[FILIAL]],'[4]PETZ E ZEEDOG'!$B:$K,10,0),"")</f>
        <v/>
      </c>
      <c r="J983">
        <f>IFERROR(VLOOKUP(Filiais_Petz4[[#This Row],[FILIAL]],'[4]PETZ E ZEEDOG'!$B$2:$R$1103,11,0),"")</f>
        <v>0</v>
      </c>
      <c r="K983" s="89" t="str">
        <f>IFERROR(VLOOKUP(Filiais_Petz4[[#This Row],[FILIAL]],'[4]PETZ E ZEEDOG'!$B:$M,12,0),"")</f>
        <v/>
      </c>
      <c r="L983" t="str">
        <f>IFERROR(VLOOKUP(Filiais_Petz4[[#This Row],[FILIAL]],'[4]PETZ E ZEEDOG'!$B:$N,13,0),"")</f>
        <v/>
      </c>
      <c r="M983" t="str">
        <f>IFERROR(VLOOKUP(Filiais_Petz4[[#This Row],[FILIAL]],'[4]PETZ E ZEEDOG'!$B:$O,14,0),"")</f>
        <v/>
      </c>
      <c r="N983" t="str">
        <f>IFERROR(VLOOKUP(Filiais_Petz4[[#This Row],[FILIAL]],'[4]PETZ E ZEEDOG'!$B:$P,15,0),"")</f>
        <v>N</v>
      </c>
      <c r="O983" t="str">
        <f>IFERROR(VLOOKUP(Filiais_Petz4[[#This Row],[FILIAL]],'[4]PETZ E ZEEDOG'!$B:$Q,16,0),"")</f>
        <v/>
      </c>
      <c r="P983" t="str">
        <f>IFERROR(VLOOKUP(Filiais_Petz4[[#This Row],[FILIAL]],'[4]PETZ E ZEEDOG'!$B:$R,17,0),"")</f>
        <v/>
      </c>
      <c r="Q983" t="str">
        <f>IFERROR(VLOOKUP(Filiais_Petz4[[#This Row],[FILIAL]],'[4]PETZ E ZEEDOG'!$B:$C,2,0),"")</f>
        <v/>
      </c>
    </row>
    <row r="984" spans="1:17" ht="14.45" hidden="1" customHeight="1" x14ac:dyDescent="0.25">
      <c r="A984" t="s">
        <v>1037</v>
      </c>
      <c r="B984" t="str">
        <f>IFERROR(VLOOKUP(Filiais_Petz4[[#This Row],[FILIAL]],'[4]PETZ E ZEEDOG'!$B:$D,3,0),"")</f>
        <v/>
      </c>
      <c r="C984" t="str">
        <f>IFERROR(VLOOKUP(Filiais_Petz4[[#This Row],[FILIAL]],'[4]PETZ E ZEEDOG'!$B:$E,4,0),"")</f>
        <v/>
      </c>
      <c r="D984" t="str">
        <f>IFERROR(VLOOKUP(Filiais_Petz4[[#This Row],[FILIAL]],'[4]PETZ E ZEEDOG'!$B:$F,5,0),"")</f>
        <v/>
      </c>
      <c r="E984" t="str">
        <f>IFERROR(VLOOKUP(Filiais_Petz4[[#This Row],[FILIAL]],'[4]PETZ E ZEEDOG'!$B:$G,6,0),"")</f>
        <v/>
      </c>
      <c r="F984" s="1">
        <f>IFERROR(VLOOKUP(Filiais_Petz4[[#This Row],[FILIAL]],'[4]PETZ E ZEEDOG'!$B:$H,7,0),"")</f>
        <v>0</v>
      </c>
      <c r="G984" t="str">
        <f>IFERROR(VLOOKUP(Filiais_Petz4[[#This Row],[FILIAL]],'[4]PETZ E ZEEDOG'!$B$2:$R$1103,8,0),"")</f>
        <v/>
      </c>
      <c r="H984" t="str">
        <f>IFERROR(VLOOKUP(Filiais_Petz4[[#This Row],[FILIAL]],'[4]PETZ E ZEEDOG'!$B:$J,9,0),"")</f>
        <v/>
      </c>
      <c r="I984" t="str">
        <f>IFERROR(VLOOKUP(Filiais_Petz4[[#This Row],[FILIAL]],'[4]PETZ E ZEEDOG'!$B:$K,10,0),"")</f>
        <v/>
      </c>
      <c r="J984">
        <f>IFERROR(VLOOKUP(Filiais_Petz4[[#This Row],[FILIAL]],'[4]PETZ E ZEEDOG'!$B$2:$R$1103,11,0),"")</f>
        <v>0</v>
      </c>
      <c r="K984" s="89" t="str">
        <f>IFERROR(VLOOKUP(Filiais_Petz4[[#This Row],[FILIAL]],'[4]PETZ E ZEEDOG'!$B:$M,12,0),"")</f>
        <v/>
      </c>
      <c r="L984" t="str">
        <f>IFERROR(VLOOKUP(Filiais_Petz4[[#This Row],[FILIAL]],'[4]PETZ E ZEEDOG'!$B:$N,13,0),"")</f>
        <v/>
      </c>
      <c r="M984" t="str">
        <f>IFERROR(VLOOKUP(Filiais_Petz4[[#This Row],[FILIAL]],'[4]PETZ E ZEEDOG'!$B:$O,14,0),"")</f>
        <v/>
      </c>
      <c r="N984" t="str">
        <f>IFERROR(VLOOKUP(Filiais_Petz4[[#This Row],[FILIAL]],'[4]PETZ E ZEEDOG'!$B:$P,15,0),"")</f>
        <v>N</v>
      </c>
      <c r="O984" t="str">
        <f>IFERROR(VLOOKUP(Filiais_Petz4[[#This Row],[FILIAL]],'[4]PETZ E ZEEDOG'!$B:$Q,16,0),"")</f>
        <v/>
      </c>
      <c r="P984" t="str">
        <f>IFERROR(VLOOKUP(Filiais_Petz4[[#This Row],[FILIAL]],'[4]PETZ E ZEEDOG'!$B:$R,17,0),"")</f>
        <v/>
      </c>
      <c r="Q984" t="str">
        <f>IFERROR(VLOOKUP(Filiais_Petz4[[#This Row],[FILIAL]],'[4]PETZ E ZEEDOG'!$B:$C,2,0),"")</f>
        <v/>
      </c>
    </row>
    <row r="985" spans="1:17" ht="14.45" hidden="1" customHeight="1" x14ac:dyDescent="0.25">
      <c r="A985" t="s">
        <v>1038</v>
      </c>
      <c r="B985" t="str">
        <f>IFERROR(VLOOKUP(Filiais_Petz4[[#This Row],[FILIAL]],'[4]PETZ E ZEEDOG'!$B:$D,3,0),"")</f>
        <v/>
      </c>
      <c r="C985" t="str">
        <f>IFERROR(VLOOKUP(Filiais_Petz4[[#This Row],[FILIAL]],'[4]PETZ E ZEEDOG'!$B:$E,4,0),"")</f>
        <v/>
      </c>
      <c r="D985" t="str">
        <f>IFERROR(VLOOKUP(Filiais_Petz4[[#This Row],[FILIAL]],'[4]PETZ E ZEEDOG'!$B:$F,5,0),"")</f>
        <v/>
      </c>
      <c r="E985" t="str">
        <f>IFERROR(VLOOKUP(Filiais_Petz4[[#This Row],[FILIAL]],'[4]PETZ E ZEEDOG'!$B:$G,6,0),"")</f>
        <v/>
      </c>
      <c r="F985" s="1">
        <f>IFERROR(VLOOKUP(Filiais_Petz4[[#This Row],[FILIAL]],'[4]PETZ E ZEEDOG'!$B:$H,7,0),"")</f>
        <v>0</v>
      </c>
      <c r="G985" t="str">
        <f>IFERROR(VLOOKUP(Filiais_Petz4[[#This Row],[FILIAL]],'[4]PETZ E ZEEDOG'!$B$2:$R$1103,8,0),"")</f>
        <v/>
      </c>
      <c r="H985" t="str">
        <f>IFERROR(VLOOKUP(Filiais_Petz4[[#This Row],[FILIAL]],'[4]PETZ E ZEEDOG'!$B:$J,9,0),"")</f>
        <v/>
      </c>
      <c r="I985" t="str">
        <f>IFERROR(VLOOKUP(Filiais_Petz4[[#This Row],[FILIAL]],'[4]PETZ E ZEEDOG'!$B:$K,10,0),"")</f>
        <v/>
      </c>
      <c r="J985">
        <f>IFERROR(VLOOKUP(Filiais_Petz4[[#This Row],[FILIAL]],'[4]PETZ E ZEEDOG'!$B$2:$R$1103,11,0),"")</f>
        <v>0</v>
      </c>
      <c r="K985" s="89" t="str">
        <f>IFERROR(VLOOKUP(Filiais_Petz4[[#This Row],[FILIAL]],'[4]PETZ E ZEEDOG'!$B:$M,12,0),"")</f>
        <v/>
      </c>
      <c r="L985" t="str">
        <f>IFERROR(VLOOKUP(Filiais_Petz4[[#This Row],[FILIAL]],'[4]PETZ E ZEEDOG'!$B:$N,13,0),"")</f>
        <v/>
      </c>
      <c r="M985" t="str">
        <f>IFERROR(VLOOKUP(Filiais_Petz4[[#This Row],[FILIAL]],'[4]PETZ E ZEEDOG'!$B:$O,14,0),"")</f>
        <v/>
      </c>
      <c r="N985" t="str">
        <f>IFERROR(VLOOKUP(Filiais_Petz4[[#This Row],[FILIAL]],'[4]PETZ E ZEEDOG'!$B:$P,15,0),"")</f>
        <v>N</v>
      </c>
      <c r="O985" t="str">
        <f>IFERROR(VLOOKUP(Filiais_Petz4[[#This Row],[FILIAL]],'[4]PETZ E ZEEDOG'!$B:$Q,16,0),"")</f>
        <v/>
      </c>
      <c r="P985" t="str">
        <f>IFERROR(VLOOKUP(Filiais_Petz4[[#This Row],[FILIAL]],'[4]PETZ E ZEEDOG'!$B:$R,17,0),"")</f>
        <v/>
      </c>
      <c r="Q985" t="str">
        <f>IFERROR(VLOOKUP(Filiais_Petz4[[#This Row],[FILIAL]],'[4]PETZ E ZEEDOG'!$B:$C,2,0),"")</f>
        <v/>
      </c>
    </row>
    <row r="986" spans="1:17" ht="14.45" hidden="1" customHeight="1" x14ac:dyDescent="0.25">
      <c r="A986" t="s">
        <v>1039</v>
      </c>
      <c r="B986" t="str">
        <f>IFERROR(VLOOKUP(Filiais_Petz4[[#This Row],[FILIAL]],'[4]PETZ E ZEEDOG'!$B:$D,3,0),"")</f>
        <v/>
      </c>
      <c r="C986" t="str">
        <f>IFERROR(VLOOKUP(Filiais_Petz4[[#This Row],[FILIAL]],'[4]PETZ E ZEEDOG'!$B:$E,4,0),"")</f>
        <v/>
      </c>
      <c r="D986" t="str">
        <f>IFERROR(VLOOKUP(Filiais_Petz4[[#This Row],[FILIAL]],'[4]PETZ E ZEEDOG'!$B:$F,5,0),"")</f>
        <v/>
      </c>
      <c r="E986" t="str">
        <f>IFERROR(VLOOKUP(Filiais_Petz4[[#This Row],[FILIAL]],'[4]PETZ E ZEEDOG'!$B:$G,6,0),"")</f>
        <v/>
      </c>
      <c r="F986" s="1">
        <f>IFERROR(VLOOKUP(Filiais_Petz4[[#This Row],[FILIAL]],'[4]PETZ E ZEEDOG'!$B:$H,7,0),"")</f>
        <v>0</v>
      </c>
      <c r="G986" t="str">
        <f>IFERROR(VLOOKUP(Filiais_Petz4[[#This Row],[FILIAL]],'[4]PETZ E ZEEDOG'!$B$2:$R$1103,8,0),"")</f>
        <v/>
      </c>
      <c r="H986" t="str">
        <f>IFERROR(VLOOKUP(Filiais_Petz4[[#This Row],[FILIAL]],'[4]PETZ E ZEEDOG'!$B:$J,9,0),"")</f>
        <v/>
      </c>
      <c r="I986" t="str">
        <f>IFERROR(VLOOKUP(Filiais_Petz4[[#This Row],[FILIAL]],'[4]PETZ E ZEEDOG'!$B:$K,10,0),"")</f>
        <v/>
      </c>
      <c r="J986">
        <f>IFERROR(VLOOKUP(Filiais_Petz4[[#This Row],[FILIAL]],'[4]PETZ E ZEEDOG'!$B$2:$R$1103,11,0),"")</f>
        <v>0</v>
      </c>
      <c r="K986" s="89" t="str">
        <f>IFERROR(VLOOKUP(Filiais_Petz4[[#This Row],[FILIAL]],'[4]PETZ E ZEEDOG'!$B:$M,12,0),"")</f>
        <v/>
      </c>
      <c r="L986" t="str">
        <f>IFERROR(VLOOKUP(Filiais_Petz4[[#This Row],[FILIAL]],'[4]PETZ E ZEEDOG'!$B:$N,13,0),"")</f>
        <v/>
      </c>
      <c r="M986" t="str">
        <f>IFERROR(VLOOKUP(Filiais_Petz4[[#This Row],[FILIAL]],'[4]PETZ E ZEEDOG'!$B:$O,14,0),"")</f>
        <v/>
      </c>
      <c r="N986" t="str">
        <f>IFERROR(VLOOKUP(Filiais_Petz4[[#This Row],[FILIAL]],'[4]PETZ E ZEEDOG'!$B:$P,15,0),"")</f>
        <v>N</v>
      </c>
      <c r="O986" t="str">
        <f>IFERROR(VLOOKUP(Filiais_Petz4[[#This Row],[FILIAL]],'[4]PETZ E ZEEDOG'!$B:$Q,16,0),"")</f>
        <v/>
      </c>
      <c r="P986" t="str">
        <f>IFERROR(VLOOKUP(Filiais_Petz4[[#This Row],[FILIAL]],'[4]PETZ E ZEEDOG'!$B:$R,17,0),"")</f>
        <v/>
      </c>
      <c r="Q986" t="str">
        <f>IFERROR(VLOOKUP(Filiais_Petz4[[#This Row],[FILIAL]],'[4]PETZ E ZEEDOG'!$B:$C,2,0),"")</f>
        <v/>
      </c>
    </row>
    <row r="987" spans="1:17" ht="14.45" hidden="1" customHeight="1" x14ac:dyDescent="0.25">
      <c r="A987" t="s">
        <v>1040</v>
      </c>
      <c r="B987" t="str">
        <f>IFERROR(VLOOKUP(Filiais_Petz4[[#This Row],[FILIAL]],'[4]PETZ E ZEEDOG'!$B:$D,3,0),"")</f>
        <v/>
      </c>
      <c r="C987" t="str">
        <f>IFERROR(VLOOKUP(Filiais_Petz4[[#This Row],[FILIAL]],'[4]PETZ E ZEEDOG'!$B:$E,4,0),"")</f>
        <v/>
      </c>
      <c r="D987" t="str">
        <f>IFERROR(VLOOKUP(Filiais_Petz4[[#This Row],[FILIAL]],'[4]PETZ E ZEEDOG'!$B:$F,5,0),"")</f>
        <v/>
      </c>
      <c r="E987" t="str">
        <f>IFERROR(VLOOKUP(Filiais_Petz4[[#This Row],[FILIAL]],'[4]PETZ E ZEEDOG'!$B:$G,6,0),"")</f>
        <v/>
      </c>
      <c r="F987" s="1">
        <f>IFERROR(VLOOKUP(Filiais_Petz4[[#This Row],[FILIAL]],'[4]PETZ E ZEEDOG'!$B:$H,7,0),"")</f>
        <v>0</v>
      </c>
      <c r="G987" t="str">
        <f>IFERROR(VLOOKUP(Filiais_Petz4[[#This Row],[FILIAL]],'[4]PETZ E ZEEDOG'!$B$2:$R$1103,8,0),"")</f>
        <v/>
      </c>
      <c r="H987" t="str">
        <f>IFERROR(VLOOKUP(Filiais_Petz4[[#This Row],[FILIAL]],'[4]PETZ E ZEEDOG'!$B:$J,9,0),"")</f>
        <v/>
      </c>
      <c r="I987" t="str">
        <f>IFERROR(VLOOKUP(Filiais_Petz4[[#This Row],[FILIAL]],'[4]PETZ E ZEEDOG'!$B:$K,10,0),"")</f>
        <v/>
      </c>
      <c r="J987">
        <f>IFERROR(VLOOKUP(Filiais_Petz4[[#This Row],[FILIAL]],'[4]PETZ E ZEEDOG'!$B$2:$R$1103,11,0),"")</f>
        <v>0</v>
      </c>
      <c r="K987" s="89" t="str">
        <f>IFERROR(VLOOKUP(Filiais_Petz4[[#This Row],[FILIAL]],'[4]PETZ E ZEEDOG'!$B:$M,12,0),"")</f>
        <v/>
      </c>
      <c r="L987" t="str">
        <f>IFERROR(VLOOKUP(Filiais_Petz4[[#This Row],[FILIAL]],'[4]PETZ E ZEEDOG'!$B:$N,13,0),"")</f>
        <v/>
      </c>
      <c r="M987" t="str">
        <f>IFERROR(VLOOKUP(Filiais_Petz4[[#This Row],[FILIAL]],'[4]PETZ E ZEEDOG'!$B:$O,14,0),"")</f>
        <v/>
      </c>
      <c r="N987" t="str">
        <f>IFERROR(VLOOKUP(Filiais_Petz4[[#This Row],[FILIAL]],'[4]PETZ E ZEEDOG'!$B:$P,15,0),"")</f>
        <v>N</v>
      </c>
      <c r="O987" t="str">
        <f>IFERROR(VLOOKUP(Filiais_Petz4[[#This Row],[FILIAL]],'[4]PETZ E ZEEDOG'!$B:$Q,16,0),"")</f>
        <v/>
      </c>
      <c r="P987" t="str">
        <f>IFERROR(VLOOKUP(Filiais_Petz4[[#This Row],[FILIAL]],'[4]PETZ E ZEEDOG'!$B:$R,17,0),"")</f>
        <v/>
      </c>
      <c r="Q987" t="str">
        <f>IFERROR(VLOOKUP(Filiais_Petz4[[#This Row],[FILIAL]],'[4]PETZ E ZEEDOG'!$B:$C,2,0),"")</f>
        <v/>
      </c>
    </row>
    <row r="988" spans="1:17" ht="14.45" hidden="1" customHeight="1" x14ac:dyDescent="0.25">
      <c r="A988" t="s">
        <v>1041</v>
      </c>
      <c r="B988" t="str">
        <f>IFERROR(VLOOKUP(Filiais_Petz4[[#This Row],[FILIAL]],'[4]PETZ E ZEEDOG'!$B:$D,3,0),"")</f>
        <v/>
      </c>
      <c r="C988" t="str">
        <f>IFERROR(VLOOKUP(Filiais_Petz4[[#This Row],[FILIAL]],'[4]PETZ E ZEEDOG'!$B:$E,4,0),"")</f>
        <v/>
      </c>
      <c r="D988" t="str">
        <f>IFERROR(VLOOKUP(Filiais_Petz4[[#This Row],[FILIAL]],'[4]PETZ E ZEEDOG'!$B:$F,5,0),"")</f>
        <v/>
      </c>
      <c r="E988" t="str">
        <f>IFERROR(VLOOKUP(Filiais_Petz4[[#This Row],[FILIAL]],'[4]PETZ E ZEEDOG'!$B:$G,6,0),"")</f>
        <v/>
      </c>
      <c r="F988" s="1">
        <f>IFERROR(VLOOKUP(Filiais_Petz4[[#This Row],[FILIAL]],'[4]PETZ E ZEEDOG'!$B:$H,7,0),"")</f>
        <v>0</v>
      </c>
      <c r="G988" t="str">
        <f>IFERROR(VLOOKUP(Filiais_Petz4[[#This Row],[FILIAL]],'[4]PETZ E ZEEDOG'!$B$2:$R$1103,8,0),"")</f>
        <v/>
      </c>
      <c r="H988" t="str">
        <f>IFERROR(VLOOKUP(Filiais_Petz4[[#This Row],[FILIAL]],'[4]PETZ E ZEEDOG'!$B:$J,9,0),"")</f>
        <v/>
      </c>
      <c r="I988" t="str">
        <f>IFERROR(VLOOKUP(Filiais_Petz4[[#This Row],[FILIAL]],'[4]PETZ E ZEEDOG'!$B:$K,10,0),"")</f>
        <v/>
      </c>
      <c r="J988">
        <f>IFERROR(VLOOKUP(Filiais_Petz4[[#This Row],[FILIAL]],'[4]PETZ E ZEEDOG'!$B$2:$R$1103,11,0),"")</f>
        <v>0</v>
      </c>
      <c r="K988" s="89" t="str">
        <f>IFERROR(VLOOKUP(Filiais_Petz4[[#This Row],[FILIAL]],'[4]PETZ E ZEEDOG'!$B:$M,12,0),"")</f>
        <v/>
      </c>
      <c r="L988" t="str">
        <f>IFERROR(VLOOKUP(Filiais_Petz4[[#This Row],[FILIAL]],'[4]PETZ E ZEEDOG'!$B:$N,13,0),"")</f>
        <v/>
      </c>
      <c r="M988" t="str">
        <f>IFERROR(VLOOKUP(Filiais_Petz4[[#This Row],[FILIAL]],'[4]PETZ E ZEEDOG'!$B:$O,14,0),"")</f>
        <v/>
      </c>
      <c r="N988" t="str">
        <f>IFERROR(VLOOKUP(Filiais_Petz4[[#This Row],[FILIAL]],'[4]PETZ E ZEEDOG'!$B:$P,15,0),"")</f>
        <v>N</v>
      </c>
      <c r="O988" t="str">
        <f>IFERROR(VLOOKUP(Filiais_Petz4[[#This Row],[FILIAL]],'[4]PETZ E ZEEDOG'!$B:$Q,16,0),"")</f>
        <v/>
      </c>
      <c r="P988" t="str">
        <f>IFERROR(VLOOKUP(Filiais_Petz4[[#This Row],[FILIAL]],'[4]PETZ E ZEEDOG'!$B:$R,17,0),"")</f>
        <v/>
      </c>
      <c r="Q988" t="str">
        <f>IFERROR(VLOOKUP(Filiais_Petz4[[#This Row],[FILIAL]],'[4]PETZ E ZEEDOG'!$B:$C,2,0),"")</f>
        <v/>
      </c>
    </row>
    <row r="989" spans="1:17" ht="14.45" hidden="1" customHeight="1" x14ac:dyDescent="0.25">
      <c r="A989" t="s">
        <v>1042</v>
      </c>
      <c r="B989" t="str">
        <f>IFERROR(VLOOKUP(Filiais_Petz4[[#This Row],[FILIAL]],'[4]PETZ E ZEEDOG'!$B:$D,3,0),"")</f>
        <v/>
      </c>
      <c r="C989" t="str">
        <f>IFERROR(VLOOKUP(Filiais_Petz4[[#This Row],[FILIAL]],'[4]PETZ E ZEEDOG'!$B:$E,4,0),"")</f>
        <v/>
      </c>
      <c r="D989" t="str">
        <f>IFERROR(VLOOKUP(Filiais_Petz4[[#This Row],[FILIAL]],'[4]PETZ E ZEEDOG'!$B:$F,5,0),"")</f>
        <v/>
      </c>
      <c r="E989" t="str">
        <f>IFERROR(VLOOKUP(Filiais_Petz4[[#This Row],[FILIAL]],'[4]PETZ E ZEEDOG'!$B:$G,6,0),"")</f>
        <v/>
      </c>
      <c r="F989" s="1">
        <f>IFERROR(VLOOKUP(Filiais_Petz4[[#This Row],[FILIAL]],'[4]PETZ E ZEEDOG'!$B:$H,7,0),"")</f>
        <v>0</v>
      </c>
      <c r="G989" t="str">
        <f>IFERROR(VLOOKUP(Filiais_Petz4[[#This Row],[FILIAL]],'[4]PETZ E ZEEDOG'!$B$2:$R$1103,8,0),"")</f>
        <v/>
      </c>
      <c r="H989" t="str">
        <f>IFERROR(VLOOKUP(Filiais_Petz4[[#This Row],[FILIAL]],'[4]PETZ E ZEEDOG'!$B:$J,9,0),"")</f>
        <v/>
      </c>
      <c r="I989" t="str">
        <f>IFERROR(VLOOKUP(Filiais_Petz4[[#This Row],[FILIAL]],'[4]PETZ E ZEEDOG'!$B:$K,10,0),"")</f>
        <v/>
      </c>
      <c r="J989">
        <f>IFERROR(VLOOKUP(Filiais_Petz4[[#This Row],[FILIAL]],'[4]PETZ E ZEEDOG'!$B$2:$R$1103,11,0),"")</f>
        <v>0</v>
      </c>
      <c r="K989" s="89" t="str">
        <f>IFERROR(VLOOKUP(Filiais_Petz4[[#This Row],[FILIAL]],'[4]PETZ E ZEEDOG'!$B:$M,12,0),"")</f>
        <v/>
      </c>
      <c r="L989" t="str">
        <f>IFERROR(VLOOKUP(Filiais_Petz4[[#This Row],[FILIAL]],'[4]PETZ E ZEEDOG'!$B:$N,13,0),"")</f>
        <v/>
      </c>
      <c r="M989" t="str">
        <f>IFERROR(VLOOKUP(Filiais_Petz4[[#This Row],[FILIAL]],'[4]PETZ E ZEEDOG'!$B:$O,14,0),"")</f>
        <v/>
      </c>
      <c r="N989" t="str">
        <f>IFERROR(VLOOKUP(Filiais_Petz4[[#This Row],[FILIAL]],'[4]PETZ E ZEEDOG'!$B:$P,15,0),"")</f>
        <v>N</v>
      </c>
      <c r="O989" t="str">
        <f>IFERROR(VLOOKUP(Filiais_Petz4[[#This Row],[FILIAL]],'[4]PETZ E ZEEDOG'!$B:$Q,16,0),"")</f>
        <v/>
      </c>
      <c r="P989" t="str">
        <f>IFERROR(VLOOKUP(Filiais_Petz4[[#This Row],[FILIAL]],'[4]PETZ E ZEEDOG'!$B:$R,17,0),"")</f>
        <v/>
      </c>
      <c r="Q989" t="str">
        <f>IFERROR(VLOOKUP(Filiais_Petz4[[#This Row],[FILIAL]],'[4]PETZ E ZEEDOG'!$B:$C,2,0),"")</f>
        <v/>
      </c>
    </row>
    <row r="990" spans="1:17" ht="14.45" hidden="1" customHeight="1" x14ac:dyDescent="0.25">
      <c r="A990" t="s">
        <v>1043</v>
      </c>
      <c r="B990" t="str">
        <f>IFERROR(VLOOKUP(Filiais_Petz4[[#This Row],[FILIAL]],'[4]PETZ E ZEEDOG'!$B:$D,3,0),"")</f>
        <v/>
      </c>
      <c r="C990" t="str">
        <f>IFERROR(VLOOKUP(Filiais_Petz4[[#This Row],[FILIAL]],'[4]PETZ E ZEEDOG'!$B:$E,4,0),"")</f>
        <v/>
      </c>
      <c r="D990" t="str">
        <f>IFERROR(VLOOKUP(Filiais_Petz4[[#This Row],[FILIAL]],'[4]PETZ E ZEEDOG'!$B:$F,5,0),"")</f>
        <v/>
      </c>
      <c r="E990" t="str">
        <f>IFERROR(VLOOKUP(Filiais_Petz4[[#This Row],[FILIAL]],'[4]PETZ E ZEEDOG'!$B:$G,6,0),"")</f>
        <v/>
      </c>
      <c r="F990" s="1">
        <f>IFERROR(VLOOKUP(Filiais_Petz4[[#This Row],[FILIAL]],'[4]PETZ E ZEEDOG'!$B:$H,7,0),"")</f>
        <v>0</v>
      </c>
      <c r="G990" t="str">
        <f>IFERROR(VLOOKUP(Filiais_Petz4[[#This Row],[FILIAL]],'[4]PETZ E ZEEDOG'!$B$2:$R$1103,8,0),"")</f>
        <v/>
      </c>
      <c r="H990" t="str">
        <f>IFERROR(VLOOKUP(Filiais_Petz4[[#This Row],[FILIAL]],'[4]PETZ E ZEEDOG'!$B:$J,9,0),"")</f>
        <v/>
      </c>
      <c r="I990" t="str">
        <f>IFERROR(VLOOKUP(Filiais_Petz4[[#This Row],[FILIAL]],'[4]PETZ E ZEEDOG'!$B:$K,10,0),"")</f>
        <v/>
      </c>
      <c r="J990">
        <f>IFERROR(VLOOKUP(Filiais_Petz4[[#This Row],[FILIAL]],'[4]PETZ E ZEEDOG'!$B$2:$R$1103,11,0),"")</f>
        <v>0</v>
      </c>
      <c r="K990" s="89" t="str">
        <f>IFERROR(VLOOKUP(Filiais_Petz4[[#This Row],[FILIAL]],'[4]PETZ E ZEEDOG'!$B:$M,12,0),"")</f>
        <v/>
      </c>
      <c r="L990" t="str">
        <f>IFERROR(VLOOKUP(Filiais_Petz4[[#This Row],[FILIAL]],'[4]PETZ E ZEEDOG'!$B:$N,13,0),"")</f>
        <v/>
      </c>
      <c r="M990" t="str">
        <f>IFERROR(VLOOKUP(Filiais_Petz4[[#This Row],[FILIAL]],'[4]PETZ E ZEEDOG'!$B:$O,14,0),"")</f>
        <v/>
      </c>
      <c r="N990" t="str">
        <f>IFERROR(VLOOKUP(Filiais_Petz4[[#This Row],[FILIAL]],'[4]PETZ E ZEEDOG'!$B:$P,15,0),"")</f>
        <v>N</v>
      </c>
      <c r="O990" t="str">
        <f>IFERROR(VLOOKUP(Filiais_Petz4[[#This Row],[FILIAL]],'[4]PETZ E ZEEDOG'!$B:$Q,16,0),"")</f>
        <v/>
      </c>
      <c r="P990" t="str">
        <f>IFERROR(VLOOKUP(Filiais_Petz4[[#This Row],[FILIAL]],'[4]PETZ E ZEEDOG'!$B:$R,17,0),"")</f>
        <v/>
      </c>
      <c r="Q990" t="str">
        <f>IFERROR(VLOOKUP(Filiais_Petz4[[#This Row],[FILIAL]],'[4]PETZ E ZEEDOG'!$B:$C,2,0),"")</f>
        <v/>
      </c>
    </row>
    <row r="991" spans="1:17" ht="14.45" hidden="1" customHeight="1" x14ac:dyDescent="0.25">
      <c r="A991" t="s">
        <v>1044</v>
      </c>
      <c r="B991" t="str">
        <f>IFERROR(VLOOKUP(Filiais_Petz4[[#This Row],[FILIAL]],'[4]PETZ E ZEEDOG'!$B:$D,3,0),"")</f>
        <v/>
      </c>
      <c r="C991" t="str">
        <f>IFERROR(VLOOKUP(Filiais_Petz4[[#This Row],[FILIAL]],'[4]PETZ E ZEEDOG'!$B:$E,4,0),"")</f>
        <v/>
      </c>
      <c r="D991" t="str">
        <f>IFERROR(VLOOKUP(Filiais_Petz4[[#This Row],[FILIAL]],'[4]PETZ E ZEEDOG'!$B:$F,5,0),"")</f>
        <v/>
      </c>
      <c r="E991" t="str">
        <f>IFERROR(VLOOKUP(Filiais_Petz4[[#This Row],[FILIAL]],'[4]PETZ E ZEEDOG'!$B:$G,6,0),"")</f>
        <v/>
      </c>
      <c r="F991" s="1">
        <f>IFERROR(VLOOKUP(Filiais_Petz4[[#This Row],[FILIAL]],'[4]PETZ E ZEEDOG'!$B:$H,7,0),"")</f>
        <v>0</v>
      </c>
      <c r="G991" t="str">
        <f>IFERROR(VLOOKUP(Filiais_Petz4[[#This Row],[FILIAL]],'[4]PETZ E ZEEDOG'!$B$2:$R$1103,8,0),"")</f>
        <v/>
      </c>
      <c r="H991" t="str">
        <f>IFERROR(VLOOKUP(Filiais_Petz4[[#This Row],[FILIAL]],'[4]PETZ E ZEEDOG'!$B:$J,9,0),"")</f>
        <v/>
      </c>
      <c r="I991" t="str">
        <f>IFERROR(VLOOKUP(Filiais_Petz4[[#This Row],[FILIAL]],'[4]PETZ E ZEEDOG'!$B:$K,10,0),"")</f>
        <v/>
      </c>
      <c r="J991">
        <f>IFERROR(VLOOKUP(Filiais_Petz4[[#This Row],[FILIAL]],'[4]PETZ E ZEEDOG'!$B$2:$R$1103,11,0),"")</f>
        <v>0</v>
      </c>
      <c r="K991" s="89" t="str">
        <f>IFERROR(VLOOKUP(Filiais_Petz4[[#This Row],[FILIAL]],'[4]PETZ E ZEEDOG'!$B:$M,12,0),"")</f>
        <v/>
      </c>
      <c r="L991" t="str">
        <f>IFERROR(VLOOKUP(Filiais_Petz4[[#This Row],[FILIAL]],'[4]PETZ E ZEEDOG'!$B:$N,13,0),"")</f>
        <v/>
      </c>
      <c r="M991" t="str">
        <f>IFERROR(VLOOKUP(Filiais_Petz4[[#This Row],[FILIAL]],'[4]PETZ E ZEEDOG'!$B:$O,14,0),"")</f>
        <v/>
      </c>
      <c r="N991" t="str">
        <f>IFERROR(VLOOKUP(Filiais_Petz4[[#This Row],[FILIAL]],'[4]PETZ E ZEEDOG'!$B:$P,15,0),"")</f>
        <v>N</v>
      </c>
      <c r="O991" t="str">
        <f>IFERROR(VLOOKUP(Filiais_Petz4[[#This Row],[FILIAL]],'[4]PETZ E ZEEDOG'!$B:$Q,16,0),"")</f>
        <v/>
      </c>
      <c r="P991" t="str">
        <f>IFERROR(VLOOKUP(Filiais_Petz4[[#This Row],[FILIAL]],'[4]PETZ E ZEEDOG'!$B:$R,17,0),"")</f>
        <v/>
      </c>
      <c r="Q991" t="str">
        <f>IFERROR(VLOOKUP(Filiais_Petz4[[#This Row],[FILIAL]],'[4]PETZ E ZEEDOG'!$B:$C,2,0),"")</f>
        <v/>
      </c>
    </row>
    <row r="992" spans="1:17" ht="14.45" hidden="1" customHeight="1" x14ac:dyDescent="0.25">
      <c r="A992" t="s">
        <v>1045</v>
      </c>
      <c r="B992" t="str">
        <f>IFERROR(VLOOKUP(Filiais_Petz4[[#This Row],[FILIAL]],'[4]PETZ E ZEEDOG'!$B:$D,3,0),"")</f>
        <v/>
      </c>
      <c r="C992" t="str">
        <f>IFERROR(VLOOKUP(Filiais_Petz4[[#This Row],[FILIAL]],'[4]PETZ E ZEEDOG'!$B:$E,4,0),"")</f>
        <v/>
      </c>
      <c r="D992" t="str">
        <f>IFERROR(VLOOKUP(Filiais_Petz4[[#This Row],[FILIAL]],'[4]PETZ E ZEEDOG'!$B:$F,5,0),"")</f>
        <v/>
      </c>
      <c r="E992" t="str">
        <f>IFERROR(VLOOKUP(Filiais_Petz4[[#This Row],[FILIAL]],'[4]PETZ E ZEEDOG'!$B:$G,6,0),"")</f>
        <v/>
      </c>
      <c r="F992" s="1">
        <f>IFERROR(VLOOKUP(Filiais_Petz4[[#This Row],[FILIAL]],'[4]PETZ E ZEEDOG'!$B:$H,7,0),"")</f>
        <v>0</v>
      </c>
      <c r="G992" t="str">
        <f>IFERROR(VLOOKUP(Filiais_Petz4[[#This Row],[FILIAL]],'[4]PETZ E ZEEDOG'!$B$2:$R$1103,8,0),"")</f>
        <v/>
      </c>
      <c r="H992" t="str">
        <f>IFERROR(VLOOKUP(Filiais_Petz4[[#This Row],[FILIAL]],'[4]PETZ E ZEEDOG'!$B:$J,9,0),"")</f>
        <v/>
      </c>
      <c r="I992" t="str">
        <f>IFERROR(VLOOKUP(Filiais_Petz4[[#This Row],[FILIAL]],'[4]PETZ E ZEEDOG'!$B:$K,10,0),"")</f>
        <v/>
      </c>
      <c r="J992">
        <f>IFERROR(VLOOKUP(Filiais_Petz4[[#This Row],[FILIAL]],'[4]PETZ E ZEEDOG'!$B$2:$R$1103,11,0),"")</f>
        <v>0</v>
      </c>
      <c r="K992" s="89" t="str">
        <f>IFERROR(VLOOKUP(Filiais_Petz4[[#This Row],[FILIAL]],'[4]PETZ E ZEEDOG'!$B:$M,12,0),"")</f>
        <v/>
      </c>
      <c r="L992" t="str">
        <f>IFERROR(VLOOKUP(Filiais_Petz4[[#This Row],[FILIAL]],'[4]PETZ E ZEEDOG'!$B:$N,13,0),"")</f>
        <v/>
      </c>
      <c r="M992" t="str">
        <f>IFERROR(VLOOKUP(Filiais_Petz4[[#This Row],[FILIAL]],'[4]PETZ E ZEEDOG'!$B:$O,14,0),"")</f>
        <v/>
      </c>
      <c r="N992" t="str">
        <f>IFERROR(VLOOKUP(Filiais_Petz4[[#This Row],[FILIAL]],'[4]PETZ E ZEEDOG'!$B:$P,15,0),"")</f>
        <v>N</v>
      </c>
      <c r="O992" t="str">
        <f>IFERROR(VLOOKUP(Filiais_Petz4[[#This Row],[FILIAL]],'[4]PETZ E ZEEDOG'!$B:$Q,16,0),"")</f>
        <v/>
      </c>
      <c r="P992" t="str">
        <f>IFERROR(VLOOKUP(Filiais_Petz4[[#This Row],[FILIAL]],'[4]PETZ E ZEEDOG'!$B:$R,17,0),"")</f>
        <v/>
      </c>
      <c r="Q992" t="str">
        <f>IFERROR(VLOOKUP(Filiais_Petz4[[#This Row],[FILIAL]],'[4]PETZ E ZEEDOG'!$B:$C,2,0),"")</f>
        <v/>
      </c>
    </row>
    <row r="993" spans="1:17" ht="14.45" hidden="1" customHeight="1" x14ac:dyDescent="0.25">
      <c r="A993" t="s">
        <v>1046</v>
      </c>
      <c r="B993" t="str">
        <f>IFERROR(VLOOKUP(Filiais_Petz4[[#This Row],[FILIAL]],'[4]PETZ E ZEEDOG'!$B:$D,3,0),"")</f>
        <v/>
      </c>
      <c r="C993" t="str">
        <f>IFERROR(VLOOKUP(Filiais_Petz4[[#This Row],[FILIAL]],'[4]PETZ E ZEEDOG'!$B:$E,4,0),"")</f>
        <v/>
      </c>
      <c r="D993" t="str">
        <f>IFERROR(VLOOKUP(Filiais_Petz4[[#This Row],[FILIAL]],'[4]PETZ E ZEEDOG'!$B:$F,5,0),"")</f>
        <v/>
      </c>
      <c r="E993" t="str">
        <f>IFERROR(VLOOKUP(Filiais_Petz4[[#This Row],[FILIAL]],'[4]PETZ E ZEEDOG'!$B:$G,6,0),"")</f>
        <v/>
      </c>
      <c r="F993" s="1">
        <f>IFERROR(VLOOKUP(Filiais_Petz4[[#This Row],[FILIAL]],'[4]PETZ E ZEEDOG'!$B:$H,7,0),"")</f>
        <v>0</v>
      </c>
      <c r="G993" t="str">
        <f>IFERROR(VLOOKUP(Filiais_Petz4[[#This Row],[FILIAL]],'[4]PETZ E ZEEDOG'!$B$2:$R$1103,8,0),"")</f>
        <v/>
      </c>
      <c r="H993" t="str">
        <f>IFERROR(VLOOKUP(Filiais_Petz4[[#This Row],[FILIAL]],'[4]PETZ E ZEEDOG'!$B:$J,9,0),"")</f>
        <v/>
      </c>
      <c r="I993" t="str">
        <f>IFERROR(VLOOKUP(Filiais_Petz4[[#This Row],[FILIAL]],'[4]PETZ E ZEEDOG'!$B:$K,10,0),"")</f>
        <v/>
      </c>
      <c r="J993">
        <f>IFERROR(VLOOKUP(Filiais_Petz4[[#This Row],[FILIAL]],'[4]PETZ E ZEEDOG'!$B$2:$R$1103,11,0),"")</f>
        <v>0</v>
      </c>
      <c r="K993" s="89" t="str">
        <f>IFERROR(VLOOKUP(Filiais_Petz4[[#This Row],[FILIAL]],'[4]PETZ E ZEEDOG'!$B:$M,12,0),"")</f>
        <v/>
      </c>
      <c r="L993" t="str">
        <f>IFERROR(VLOOKUP(Filiais_Petz4[[#This Row],[FILIAL]],'[4]PETZ E ZEEDOG'!$B:$N,13,0),"")</f>
        <v/>
      </c>
      <c r="M993" t="str">
        <f>IFERROR(VLOOKUP(Filiais_Petz4[[#This Row],[FILIAL]],'[4]PETZ E ZEEDOG'!$B:$O,14,0),"")</f>
        <v/>
      </c>
      <c r="N993" t="str">
        <f>IFERROR(VLOOKUP(Filiais_Petz4[[#This Row],[FILIAL]],'[4]PETZ E ZEEDOG'!$B:$P,15,0),"")</f>
        <v>N</v>
      </c>
      <c r="O993" t="str">
        <f>IFERROR(VLOOKUP(Filiais_Petz4[[#This Row],[FILIAL]],'[4]PETZ E ZEEDOG'!$B:$Q,16,0),"")</f>
        <v/>
      </c>
      <c r="P993" t="str">
        <f>IFERROR(VLOOKUP(Filiais_Petz4[[#This Row],[FILIAL]],'[4]PETZ E ZEEDOG'!$B:$R,17,0),"")</f>
        <v/>
      </c>
      <c r="Q993" t="str">
        <f>IFERROR(VLOOKUP(Filiais_Petz4[[#This Row],[FILIAL]],'[4]PETZ E ZEEDOG'!$B:$C,2,0),"")</f>
        <v/>
      </c>
    </row>
    <row r="994" spans="1:17" ht="14.45" hidden="1" customHeight="1" x14ac:dyDescent="0.25">
      <c r="A994" t="s">
        <v>1047</v>
      </c>
      <c r="B994" t="str">
        <f>IFERROR(VLOOKUP(Filiais_Petz4[[#This Row],[FILIAL]],'[4]PETZ E ZEEDOG'!$B:$D,3,0),"")</f>
        <v/>
      </c>
      <c r="C994" t="str">
        <f>IFERROR(VLOOKUP(Filiais_Petz4[[#This Row],[FILIAL]],'[4]PETZ E ZEEDOG'!$B:$E,4,0),"")</f>
        <v/>
      </c>
      <c r="D994" t="str">
        <f>IFERROR(VLOOKUP(Filiais_Petz4[[#This Row],[FILIAL]],'[4]PETZ E ZEEDOG'!$B:$F,5,0),"")</f>
        <v/>
      </c>
      <c r="E994" t="str">
        <f>IFERROR(VLOOKUP(Filiais_Petz4[[#This Row],[FILIAL]],'[4]PETZ E ZEEDOG'!$B:$G,6,0),"")</f>
        <v/>
      </c>
      <c r="F994" s="1">
        <f>IFERROR(VLOOKUP(Filiais_Petz4[[#This Row],[FILIAL]],'[4]PETZ E ZEEDOG'!$B:$H,7,0),"")</f>
        <v>0</v>
      </c>
      <c r="G994" t="str">
        <f>IFERROR(VLOOKUP(Filiais_Petz4[[#This Row],[FILIAL]],'[4]PETZ E ZEEDOG'!$B$2:$R$1103,8,0),"")</f>
        <v/>
      </c>
      <c r="H994" t="str">
        <f>IFERROR(VLOOKUP(Filiais_Petz4[[#This Row],[FILIAL]],'[4]PETZ E ZEEDOG'!$B:$J,9,0),"")</f>
        <v/>
      </c>
      <c r="I994" t="str">
        <f>IFERROR(VLOOKUP(Filiais_Petz4[[#This Row],[FILIAL]],'[4]PETZ E ZEEDOG'!$B:$K,10,0),"")</f>
        <v/>
      </c>
      <c r="J994">
        <f>IFERROR(VLOOKUP(Filiais_Petz4[[#This Row],[FILIAL]],'[4]PETZ E ZEEDOG'!$B$2:$R$1103,11,0),"")</f>
        <v>0</v>
      </c>
      <c r="K994" s="89" t="str">
        <f>IFERROR(VLOOKUP(Filiais_Petz4[[#This Row],[FILIAL]],'[4]PETZ E ZEEDOG'!$B:$M,12,0),"")</f>
        <v/>
      </c>
      <c r="L994" t="str">
        <f>IFERROR(VLOOKUP(Filiais_Petz4[[#This Row],[FILIAL]],'[4]PETZ E ZEEDOG'!$B:$N,13,0),"")</f>
        <v/>
      </c>
      <c r="M994" t="str">
        <f>IFERROR(VLOOKUP(Filiais_Petz4[[#This Row],[FILIAL]],'[4]PETZ E ZEEDOG'!$B:$O,14,0),"")</f>
        <v/>
      </c>
      <c r="N994" t="str">
        <f>IFERROR(VLOOKUP(Filiais_Petz4[[#This Row],[FILIAL]],'[4]PETZ E ZEEDOG'!$B:$P,15,0),"")</f>
        <v>N</v>
      </c>
      <c r="O994" t="str">
        <f>IFERROR(VLOOKUP(Filiais_Petz4[[#This Row],[FILIAL]],'[4]PETZ E ZEEDOG'!$B:$Q,16,0),"")</f>
        <v/>
      </c>
      <c r="P994" t="str">
        <f>IFERROR(VLOOKUP(Filiais_Petz4[[#This Row],[FILIAL]],'[4]PETZ E ZEEDOG'!$B:$R,17,0),"")</f>
        <v/>
      </c>
      <c r="Q994" t="str">
        <f>IFERROR(VLOOKUP(Filiais_Petz4[[#This Row],[FILIAL]],'[4]PETZ E ZEEDOG'!$B:$C,2,0),"")</f>
        <v/>
      </c>
    </row>
    <row r="995" spans="1:17" ht="14.45" hidden="1" customHeight="1" x14ac:dyDescent="0.25">
      <c r="A995" t="s">
        <v>1048</v>
      </c>
      <c r="B995" t="str">
        <f>IFERROR(VLOOKUP(Filiais_Petz4[[#This Row],[FILIAL]],'[4]PETZ E ZEEDOG'!$B:$D,3,0),"")</f>
        <v/>
      </c>
      <c r="C995" t="str">
        <f>IFERROR(VLOOKUP(Filiais_Petz4[[#This Row],[FILIAL]],'[4]PETZ E ZEEDOG'!$B:$E,4,0),"")</f>
        <v/>
      </c>
      <c r="D995" t="str">
        <f>IFERROR(VLOOKUP(Filiais_Petz4[[#This Row],[FILIAL]],'[4]PETZ E ZEEDOG'!$B:$F,5,0),"")</f>
        <v/>
      </c>
      <c r="E995" t="str">
        <f>IFERROR(VLOOKUP(Filiais_Petz4[[#This Row],[FILIAL]],'[4]PETZ E ZEEDOG'!$B:$G,6,0),"")</f>
        <v/>
      </c>
      <c r="F995" s="1">
        <f>IFERROR(VLOOKUP(Filiais_Petz4[[#This Row],[FILIAL]],'[4]PETZ E ZEEDOG'!$B:$H,7,0),"")</f>
        <v>0</v>
      </c>
      <c r="G995" t="str">
        <f>IFERROR(VLOOKUP(Filiais_Petz4[[#This Row],[FILIAL]],'[4]PETZ E ZEEDOG'!$B$2:$R$1103,8,0),"")</f>
        <v/>
      </c>
      <c r="H995" t="str">
        <f>IFERROR(VLOOKUP(Filiais_Petz4[[#This Row],[FILIAL]],'[4]PETZ E ZEEDOG'!$B:$J,9,0),"")</f>
        <v/>
      </c>
      <c r="I995" t="str">
        <f>IFERROR(VLOOKUP(Filiais_Petz4[[#This Row],[FILIAL]],'[4]PETZ E ZEEDOG'!$B:$K,10,0),"")</f>
        <v/>
      </c>
      <c r="J995">
        <f>IFERROR(VLOOKUP(Filiais_Petz4[[#This Row],[FILIAL]],'[4]PETZ E ZEEDOG'!$B$2:$R$1103,11,0),"")</f>
        <v>0</v>
      </c>
      <c r="K995" s="89" t="str">
        <f>IFERROR(VLOOKUP(Filiais_Petz4[[#This Row],[FILIAL]],'[4]PETZ E ZEEDOG'!$B:$M,12,0),"")</f>
        <v/>
      </c>
      <c r="L995" t="str">
        <f>IFERROR(VLOOKUP(Filiais_Petz4[[#This Row],[FILIAL]],'[4]PETZ E ZEEDOG'!$B:$N,13,0),"")</f>
        <v/>
      </c>
      <c r="M995" t="str">
        <f>IFERROR(VLOOKUP(Filiais_Petz4[[#This Row],[FILIAL]],'[4]PETZ E ZEEDOG'!$B:$O,14,0),"")</f>
        <v/>
      </c>
      <c r="N995" t="str">
        <f>IFERROR(VLOOKUP(Filiais_Petz4[[#This Row],[FILIAL]],'[4]PETZ E ZEEDOG'!$B:$P,15,0),"")</f>
        <v>N</v>
      </c>
      <c r="O995" t="str">
        <f>IFERROR(VLOOKUP(Filiais_Petz4[[#This Row],[FILIAL]],'[4]PETZ E ZEEDOG'!$B:$Q,16,0),"")</f>
        <v/>
      </c>
      <c r="P995" t="str">
        <f>IFERROR(VLOOKUP(Filiais_Petz4[[#This Row],[FILIAL]],'[4]PETZ E ZEEDOG'!$B:$R,17,0),"")</f>
        <v/>
      </c>
      <c r="Q995" t="str">
        <f>IFERROR(VLOOKUP(Filiais_Petz4[[#This Row],[FILIAL]],'[4]PETZ E ZEEDOG'!$B:$C,2,0),"")</f>
        <v/>
      </c>
    </row>
    <row r="996" spans="1:17" ht="14.45" hidden="1" customHeight="1" x14ac:dyDescent="0.25">
      <c r="A996" t="s">
        <v>1049</v>
      </c>
      <c r="B996" t="str">
        <f>IFERROR(VLOOKUP(Filiais_Petz4[[#This Row],[FILIAL]],'[4]PETZ E ZEEDOG'!$B:$D,3,0),"")</f>
        <v/>
      </c>
      <c r="C996" t="str">
        <f>IFERROR(VLOOKUP(Filiais_Petz4[[#This Row],[FILIAL]],'[4]PETZ E ZEEDOG'!$B:$E,4,0),"")</f>
        <v/>
      </c>
      <c r="D996" t="str">
        <f>IFERROR(VLOOKUP(Filiais_Petz4[[#This Row],[FILIAL]],'[4]PETZ E ZEEDOG'!$B:$F,5,0),"")</f>
        <v/>
      </c>
      <c r="E996" t="str">
        <f>IFERROR(VLOOKUP(Filiais_Petz4[[#This Row],[FILIAL]],'[4]PETZ E ZEEDOG'!$B:$G,6,0),"")</f>
        <v/>
      </c>
      <c r="F996" s="1">
        <f>IFERROR(VLOOKUP(Filiais_Petz4[[#This Row],[FILIAL]],'[4]PETZ E ZEEDOG'!$B:$H,7,0),"")</f>
        <v>0</v>
      </c>
      <c r="G996" t="str">
        <f>IFERROR(VLOOKUP(Filiais_Petz4[[#This Row],[FILIAL]],'[4]PETZ E ZEEDOG'!$B$2:$R$1103,8,0),"")</f>
        <v/>
      </c>
      <c r="H996" t="str">
        <f>IFERROR(VLOOKUP(Filiais_Petz4[[#This Row],[FILIAL]],'[4]PETZ E ZEEDOG'!$B:$J,9,0),"")</f>
        <v/>
      </c>
      <c r="I996" t="str">
        <f>IFERROR(VLOOKUP(Filiais_Petz4[[#This Row],[FILIAL]],'[4]PETZ E ZEEDOG'!$B:$K,10,0),"")</f>
        <v/>
      </c>
      <c r="J996">
        <f>IFERROR(VLOOKUP(Filiais_Petz4[[#This Row],[FILIAL]],'[4]PETZ E ZEEDOG'!$B$2:$R$1103,11,0),"")</f>
        <v>0</v>
      </c>
      <c r="K996" s="89" t="str">
        <f>IFERROR(VLOOKUP(Filiais_Petz4[[#This Row],[FILIAL]],'[4]PETZ E ZEEDOG'!$B:$M,12,0),"")</f>
        <v/>
      </c>
      <c r="L996" t="str">
        <f>IFERROR(VLOOKUP(Filiais_Petz4[[#This Row],[FILIAL]],'[4]PETZ E ZEEDOG'!$B:$N,13,0),"")</f>
        <v/>
      </c>
      <c r="M996" t="str">
        <f>IFERROR(VLOOKUP(Filiais_Petz4[[#This Row],[FILIAL]],'[4]PETZ E ZEEDOG'!$B:$O,14,0),"")</f>
        <v/>
      </c>
      <c r="N996" t="str">
        <f>IFERROR(VLOOKUP(Filiais_Petz4[[#This Row],[FILIAL]],'[4]PETZ E ZEEDOG'!$B:$P,15,0),"")</f>
        <v>N</v>
      </c>
      <c r="O996" t="str">
        <f>IFERROR(VLOOKUP(Filiais_Petz4[[#This Row],[FILIAL]],'[4]PETZ E ZEEDOG'!$B:$Q,16,0),"")</f>
        <v/>
      </c>
      <c r="P996" t="str">
        <f>IFERROR(VLOOKUP(Filiais_Petz4[[#This Row],[FILIAL]],'[4]PETZ E ZEEDOG'!$B:$R,17,0),"")</f>
        <v/>
      </c>
      <c r="Q996" t="str">
        <f>IFERROR(VLOOKUP(Filiais_Petz4[[#This Row],[FILIAL]],'[4]PETZ E ZEEDOG'!$B:$C,2,0),"")</f>
        <v/>
      </c>
    </row>
    <row r="997" spans="1:17" ht="14.45" hidden="1" customHeight="1" x14ac:dyDescent="0.25">
      <c r="A997" t="s">
        <v>1050</v>
      </c>
      <c r="B997" t="str">
        <f>IFERROR(VLOOKUP(Filiais_Petz4[[#This Row],[FILIAL]],'[4]PETZ E ZEEDOG'!$B:$D,3,0),"")</f>
        <v/>
      </c>
      <c r="C997" t="str">
        <f>IFERROR(VLOOKUP(Filiais_Petz4[[#This Row],[FILIAL]],'[4]PETZ E ZEEDOG'!$B:$E,4,0),"")</f>
        <v/>
      </c>
      <c r="D997" t="str">
        <f>IFERROR(VLOOKUP(Filiais_Petz4[[#This Row],[FILIAL]],'[4]PETZ E ZEEDOG'!$B:$F,5,0),"")</f>
        <v/>
      </c>
      <c r="E997" t="str">
        <f>IFERROR(VLOOKUP(Filiais_Petz4[[#This Row],[FILIAL]],'[4]PETZ E ZEEDOG'!$B:$G,6,0),"")</f>
        <v/>
      </c>
      <c r="F997" s="1">
        <f>IFERROR(VLOOKUP(Filiais_Petz4[[#This Row],[FILIAL]],'[4]PETZ E ZEEDOG'!$B:$H,7,0),"")</f>
        <v>0</v>
      </c>
      <c r="G997" t="str">
        <f>IFERROR(VLOOKUP(Filiais_Petz4[[#This Row],[FILIAL]],'[4]PETZ E ZEEDOG'!$B$2:$R$1103,8,0),"")</f>
        <v/>
      </c>
      <c r="H997" t="str">
        <f>IFERROR(VLOOKUP(Filiais_Petz4[[#This Row],[FILIAL]],'[4]PETZ E ZEEDOG'!$B:$J,9,0),"")</f>
        <v/>
      </c>
      <c r="I997" t="str">
        <f>IFERROR(VLOOKUP(Filiais_Petz4[[#This Row],[FILIAL]],'[4]PETZ E ZEEDOG'!$B:$K,10,0),"")</f>
        <v/>
      </c>
      <c r="J997">
        <f>IFERROR(VLOOKUP(Filiais_Petz4[[#This Row],[FILIAL]],'[4]PETZ E ZEEDOG'!$B$2:$R$1103,11,0),"")</f>
        <v>0</v>
      </c>
      <c r="K997" s="89" t="str">
        <f>IFERROR(VLOOKUP(Filiais_Petz4[[#This Row],[FILIAL]],'[4]PETZ E ZEEDOG'!$B:$M,12,0),"")</f>
        <v/>
      </c>
      <c r="L997" t="str">
        <f>IFERROR(VLOOKUP(Filiais_Petz4[[#This Row],[FILIAL]],'[4]PETZ E ZEEDOG'!$B:$N,13,0),"")</f>
        <v/>
      </c>
      <c r="M997" t="str">
        <f>IFERROR(VLOOKUP(Filiais_Petz4[[#This Row],[FILIAL]],'[4]PETZ E ZEEDOG'!$B:$O,14,0),"")</f>
        <v/>
      </c>
      <c r="N997" t="str">
        <f>IFERROR(VLOOKUP(Filiais_Petz4[[#This Row],[FILIAL]],'[4]PETZ E ZEEDOG'!$B:$P,15,0),"")</f>
        <v>N</v>
      </c>
      <c r="O997" t="str">
        <f>IFERROR(VLOOKUP(Filiais_Petz4[[#This Row],[FILIAL]],'[4]PETZ E ZEEDOG'!$B:$Q,16,0),"")</f>
        <v/>
      </c>
      <c r="P997" t="str">
        <f>IFERROR(VLOOKUP(Filiais_Petz4[[#This Row],[FILIAL]],'[4]PETZ E ZEEDOG'!$B:$R,17,0),"")</f>
        <v/>
      </c>
      <c r="Q997" t="str">
        <f>IFERROR(VLOOKUP(Filiais_Petz4[[#This Row],[FILIAL]],'[4]PETZ E ZEEDOG'!$B:$C,2,0),"")</f>
        <v/>
      </c>
    </row>
    <row r="998" spans="1:17" ht="14.45" hidden="1" customHeight="1" x14ac:dyDescent="0.25">
      <c r="B998" t="str">
        <f>IFERROR(VLOOKUP(Filiais_Petz4[[#This Row],[FILIAL]],'[4]PETZ E ZEEDOG'!$B:$D,3,0),"")</f>
        <v/>
      </c>
      <c r="C998" t="str">
        <f>IFERROR(VLOOKUP(Filiais_Petz4[[#This Row],[FILIAL]],'[4]PETZ E ZEEDOG'!$B:$E,4,0),"")</f>
        <v/>
      </c>
      <c r="D998" t="str">
        <f>IFERROR(VLOOKUP(Filiais_Petz4[[#This Row],[FILIAL]],'[4]PETZ E ZEEDOG'!$B:$F,5,0),"")</f>
        <v/>
      </c>
      <c r="E998" t="str">
        <f>IFERROR(VLOOKUP(Filiais_Petz4[[#This Row],[FILIAL]],'[4]PETZ E ZEEDOG'!$B:$G,6,0),"")</f>
        <v/>
      </c>
      <c r="F998" s="1" t="str">
        <f>IFERROR(VLOOKUP(Filiais_Petz4[[#This Row],[FILIAL]],'[4]PETZ E ZEEDOG'!$B:$H,7,0),"")</f>
        <v/>
      </c>
      <c r="G998" t="str">
        <f>IFERROR(VLOOKUP(Filiais_Petz4[[#This Row],[FILIAL]],'[4]PETZ E ZEEDOG'!$B$2:$R$1103,8,0),"")</f>
        <v/>
      </c>
      <c r="H998" t="str">
        <f>IFERROR(VLOOKUP(Filiais_Petz4[[#This Row],[FILIAL]],'[4]PETZ E ZEEDOG'!$B:$J,9,0),"")</f>
        <v/>
      </c>
      <c r="I998" t="str">
        <f>IFERROR(VLOOKUP(Filiais_Petz4[[#This Row],[FILIAL]],'[4]PETZ E ZEEDOG'!$B:$K,10,0),"")</f>
        <v/>
      </c>
      <c r="J998" t="str">
        <f>IFERROR(VLOOKUP(Filiais_Petz4[[#This Row],[FILIAL]],'[4]PETZ E ZEEDOG'!$B$2:$R$1103,11,0),"")</f>
        <v/>
      </c>
      <c r="K998" s="89" t="str">
        <f>IFERROR(VLOOKUP(Filiais_Petz4[[#This Row],[FILIAL]],'[4]PETZ E ZEEDOG'!$B:$M,12,0),"")</f>
        <v/>
      </c>
      <c r="L998" t="str">
        <f>IFERROR(VLOOKUP(Filiais_Petz4[[#This Row],[FILIAL]],'[4]PETZ E ZEEDOG'!$B:$N,13,0),"")</f>
        <v/>
      </c>
      <c r="M998" t="str">
        <f>IFERROR(VLOOKUP(Filiais_Petz4[[#This Row],[FILIAL]],'[4]PETZ E ZEEDOG'!$B:$O,14,0),"")</f>
        <v/>
      </c>
      <c r="N998" t="str">
        <f>IFERROR(VLOOKUP(Filiais_Petz4[[#This Row],[FILIAL]],'[4]PETZ E ZEEDOG'!$B:$P,15,0),"")</f>
        <v/>
      </c>
      <c r="O998" t="str">
        <f>IFERROR(VLOOKUP(Filiais_Petz4[[#This Row],[FILIAL]],'[4]PETZ E ZEEDOG'!$B:$Q,16,0),"")</f>
        <v/>
      </c>
      <c r="P998" t="str">
        <f>IFERROR(VLOOKUP(Filiais_Petz4[[#This Row],[FILIAL]],'[4]PETZ E ZEEDOG'!$B:$R,17,0),"")</f>
        <v/>
      </c>
      <c r="Q998" t="str">
        <f>IFERROR(VLOOKUP(Filiais_Petz4[[#This Row],[FILIAL]],'[4]PETZ E ZEEDOG'!$B:$C,2,0),"")</f>
        <v/>
      </c>
    </row>
    <row r="999" spans="1:17" ht="14.45" hidden="1" customHeight="1" x14ac:dyDescent="0.25">
      <c r="B999" t="str">
        <f>IFERROR(VLOOKUP(Filiais_Petz4[[#This Row],[FILIAL]],'[4]PETZ E ZEEDOG'!$B:$D,3,0),"")</f>
        <v/>
      </c>
      <c r="C999" t="str">
        <f>IFERROR(VLOOKUP(Filiais_Petz4[[#This Row],[FILIAL]],'[4]PETZ E ZEEDOG'!$B:$E,4,0),"")</f>
        <v/>
      </c>
      <c r="D999" t="str">
        <f>IFERROR(VLOOKUP(Filiais_Petz4[[#This Row],[FILIAL]],'[4]PETZ E ZEEDOG'!$B:$F,5,0),"")</f>
        <v/>
      </c>
      <c r="E999" t="str">
        <f>IFERROR(VLOOKUP(Filiais_Petz4[[#This Row],[FILIAL]],'[4]PETZ E ZEEDOG'!$B:$G,6,0),"")</f>
        <v/>
      </c>
      <c r="F999" s="1" t="str">
        <f>IFERROR(VLOOKUP(Filiais_Petz4[[#This Row],[FILIAL]],'[4]PETZ E ZEEDOG'!$B:$H,7,0),"")</f>
        <v/>
      </c>
      <c r="G999" t="str">
        <f>IFERROR(VLOOKUP(Filiais_Petz4[[#This Row],[FILIAL]],'[4]PETZ E ZEEDOG'!$B$2:$R$1103,8,0),"")</f>
        <v/>
      </c>
      <c r="H999" t="str">
        <f>IFERROR(VLOOKUP(Filiais_Petz4[[#This Row],[FILIAL]],'[4]PETZ E ZEEDOG'!$B:$J,9,0),"")</f>
        <v/>
      </c>
      <c r="I999" t="str">
        <f>IFERROR(VLOOKUP(Filiais_Petz4[[#This Row],[FILIAL]],'[4]PETZ E ZEEDOG'!$B:$K,10,0),"")</f>
        <v/>
      </c>
      <c r="J999" t="str">
        <f>IFERROR(VLOOKUP(Filiais_Petz4[[#This Row],[FILIAL]],'[4]PETZ E ZEEDOG'!$B$2:$R$1103,11,0),"")</f>
        <v/>
      </c>
      <c r="K999" s="89" t="str">
        <f>IFERROR(VLOOKUP(Filiais_Petz4[[#This Row],[FILIAL]],'[4]PETZ E ZEEDOG'!$B:$M,12,0),"")</f>
        <v/>
      </c>
      <c r="L999" t="str">
        <f>IFERROR(VLOOKUP(Filiais_Petz4[[#This Row],[FILIAL]],'[4]PETZ E ZEEDOG'!$B:$N,13,0),"")</f>
        <v/>
      </c>
      <c r="M999" t="str">
        <f>IFERROR(VLOOKUP(Filiais_Petz4[[#This Row],[FILIAL]],'[4]PETZ E ZEEDOG'!$B:$O,14,0),"")</f>
        <v/>
      </c>
      <c r="N999" t="str">
        <f>IFERROR(VLOOKUP(Filiais_Petz4[[#This Row],[FILIAL]],'[4]PETZ E ZEEDOG'!$B:$P,15,0),"")</f>
        <v/>
      </c>
      <c r="O999" t="str">
        <f>IFERROR(VLOOKUP(Filiais_Petz4[[#This Row],[FILIAL]],'[4]PETZ E ZEEDOG'!$B:$Q,16,0),"")</f>
        <v/>
      </c>
      <c r="P999" t="str">
        <f>IFERROR(VLOOKUP(Filiais_Petz4[[#This Row],[FILIAL]],'[4]PETZ E ZEEDOG'!$B:$R,17,0),"")</f>
        <v/>
      </c>
      <c r="Q999" t="str">
        <f>IFERROR(VLOOKUP(Filiais_Petz4[[#This Row],[FILIAL]],'[4]PETZ E ZEEDOG'!$B:$C,2,0),"")</f>
        <v/>
      </c>
    </row>
    <row r="1000" spans="1:17" ht="14.45" hidden="1" customHeight="1" x14ac:dyDescent="0.25">
      <c r="B1000" t="str">
        <f>IFERROR(VLOOKUP(Filiais_Petz4[[#This Row],[FILIAL]],'[4]PETZ E ZEEDOG'!$B:$D,3,0),"")</f>
        <v/>
      </c>
      <c r="C1000" t="str">
        <f>IFERROR(VLOOKUP(Filiais_Petz4[[#This Row],[FILIAL]],'[4]PETZ E ZEEDOG'!$B:$E,4,0),"")</f>
        <v/>
      </c>
      <c r="D1000" t="str">
        <f>IFERROR(VLOOKUP(Filiais_Petz4[[#This Row],[FILIAL]],'[4]PETZ E ZEEDOG'!$B:$F,5,0),"")</f>
        <v/>
      </c>
      <c r="E1000" t="str">
        <f>IFERROR(VLOOKUP(Filiais_Petz4[[#This Row],[FILIAL]],'[4]PETZ E ZEEDOG'!$B:$G,6,0),"")</f>
        <v/>
      </c>
      <c r="F1000" s="1" t="str">
        <f>IFERROR(VLOOKUP(Filiais_Petz4[[#This Row],[FILIAL]],'[4]PETZ E ZEEDOG'!$B:$H,7,0),"")</f>
        <v/>
      </c>
      <c r="G1000" t="str">
        <f>IFERROR(VLOOKUP(Filiais_Petz4[[#This Row],[FILIAL]],'[4]PETZ E ZEEDOG'!$B$2:$R$1103,8,0),"")</f>
        <v/>
      </c>
      <c r="H1000" t="str">
        <f>IFERROR(VLOOKUP(Filiais_Petz4[[#This Row],[FILIAL]],'[4]PETZ E ZEEDOG'!$B:$J,9,0),"")</f>
        <v/>
      </c>
      <c r="I1000" t="str">
        <f>IFERROR(VLOOKUP(Filiais_Petz4[[#This Row],[FILIAL]],'[4]PETZ E ZEEDOG'!$B:$K,10,0),"")</f>
        <v/>
      </c>
      <c r="J1000" t="str">
        <f>IFERROR(VLOOKUP(Filiais_Petz4[[#This Row],[FILIAL]],'[4]PETZ E ZEEDOG'!$B$2:$R$1103,11,0),"")</f>
        <v/>
      </c>
      <c r="K1000" s="89" t="str">
        <f>IFERROR(VLOOKUP(Filiais_Petz4[[#This Row],[FILIAL]],'[4]PETZ E ZEEDOG'!$B:$M,12,0),"")</f>
        <v/>
      </c>
      <c r="L1000" t="str">
        <f>IFERROR(VLOOKUP(Filiais_Petz4[[#This Row],[FILIAL]],'[4]PETZ E ZEEDOG'!$B:$N,13,0),"")</f>
        <v/>
      </c>
      <c r="M1000" t="str">
        <f>IFERROR(VLOOKUP(Filiais_Petz4[[#This Row],[FILIAL]],'[4]PETZ E ZEEDOG'!$B:$O,14,0),"")</f>
        <v/>
      </c>
      <c r="N1000" t="str">
        <f>IFERROR(VLOOKUP(Filiais_Petz4[[#This Row],[FILIAL]],'[4]PETZ E ZEEDOG'!$B:$P,15,0),"")</f>
        <v/>
      </c>
      <c r="O1000" t="str">
        <f>IFERROR(VLOOKUP(Filiais_Petz4[[#This Row],[FILIAL]],'[4]PETZ E ZEEDOG'!$B:$Q,16,0),"")</f>
        <v/>
      </c>
      <c r="P1000" t="str">
        <f>IFERROR(VLOOKUP(Filiais_Petz4[[#This Row],[FILIAL]],'[4]PETZ E ZEEDOG'!$B:$R,17,0),"")</f>
        <v/>
      </c>
      <c r="Q1000" t="str">
        <f>IFERROR(VLOOKUP(Filiais_Petz4[[#This Row],[FILIAL]],'[4]PETZ E ZEEDOG'!$B:$C,2,0),"")</f>
        <v/>
      </c>
    </row>
    <row r="1001" spans="1:17" ht="14.45" hidden="1" customHeight="1" x14ac:dyDescent="0.25">
      <c r="A1001" t="s">
        <v>1051</v>
      </c>
      <c r="B1001" t="str">
        <f>IFERROR(VLOOKUP(Filiais_Petz4[[#This Row],[FILIAL]],'[4]PETZ E ZEEDOG'!$B:$D,3,0),"")</f>
        <v>ZEE</v>
      </c>
      <c r="C1001" t="str">
        <f>IFERROR(VLOOKUP(Filiais_Petz4[[#This Row],[FILIAL]],'[4]PETZ E ZEEDOG'!$B:$E,4,0),"")</f>
        <v>MARYANE</v>
      </c>
      <c r="D1001" t="str">
        <f>IFERROR(VLOOKUP(Filiais_Petz4[[#This Row],[FILIAL]],'[4]PETZ E ZEEDOG'!$B:$F,5,0),"")</f>
        <v>ZBRR-RJ</v>
      </c>
      <c r="E1001" t="str">
        <f>IFERROR(VLOOKUP(Filiais_Petz4[[#This Row],[FILIAL]],'[4]PETZ E ZEEDOG'!$B:$G,6,0),"")</f>
        <v>ZEE NOW BARRA</v>
      </c>
      <c r="F1001" s="1">
        <f>IFERROR(VLOOKUP(Filiais_Petz4[[#This Row],[FILIAL]],'[4]PETZ E ZEEDOG'!$B:$H,7,0),"")</f>
        <v>43831</v>
      </c>
      <c r="G1001" t="str">
        <f>IFERROR(VLOOKUP(Filiais_Petz4[[#This Row],[FILIAL]],'[4]PETZ E ZEEDOG'!$B$2:$R$1103,8,0),"")</f>
        <v>AVN MALIBU, 260</v>
      </c>
      <c r="H1001" t="str">
        <f>IFERROR(VLOOKUP(Filiais_Petz4[[#This Row],[FILIAL]],'[4]PETZ E ZEEDOG'!$B:$J,9,0),"")</f>
        <v>RIO DE JANEIRO</v>
      </c>
      <c r="I1001" t="str">
        <f>IFERROR(VLOOKUP(Filiais_Petz4[[#This Row],[FILIAL]],'[4]PETZ E ZEEDOG'!$B:$K,10,0),"")</f>
        <v>RJ</v>
      </c>
      <c r="J1001">
        <f>IFERROR(VLOOKUP(Filiais_Petz4[[#This Row],[FILIAL]],'[4]PETZ E ZEEDOG'!$B$2:$R$1103,11,0),"")</f>
        <v>0</v>
      </c>
      <c r="K1001" s="89" t="str">
        <f>IFERROR(VLOOKUP(Filiais_Petz4[[#This Row],[FILIAL]],'[4]PETZ E ZEEDOG'!$B:$M,12,0),"")</f>
        <v>18.328.118/0276-51</v>
      </c>
      <c r="L1001">
        <f>IFERROR(VLOOKUP(Filiais_Petz4[[#This Row],[FILIAL]],'[4]PETZ E ZEEDOG'!$B:$N,13,0),"")</f>
        <v>12702124</v>
      </c>
      <c r="M1001" t="str">
        <f>IFERROR(VLOOKUP(Filiais_Petz4[[#This Row],[FILIAL]],'[4]PETZ E ZEEDOG'!$B:$O,14,0),"")</f>
        <v>BARRA DA TIJUCA</v>
      </c>
      <c r="N1001" t="str">
        <f>IFERROR(VLOOKUP(Filiais_Petz4[[#This Row],[FILIAL]],'[4]PETZ E ZEEDOG'!$B:$P,15,0),"")</f>
        <v>S</v>
      </c>
      <c r="O1001" t="str">
        <f>IFERROR(VLOOKUP(Filiais_Petz4[[#This Row],[FILIAL]],'[4]PETZ E ZEEDOG'!$B:$Q,16,0),"")</f>
        <v>ZBRR-RJ</v>
      </c>
      <c r="P1001" t="str">
        <f>IFERROR(VLOOKUP(Filiais_Petz4[[#This Row],[FILIAL]],'[4]PETZ E ZEEDOG'!$B:$R,17,0),"")</f>
        <v>ALEX</v>
      </c>
      <c r="Q1001" t="str">
        <f>IFERROR(VLOOKUP(Filiais_Petz4[[#This Row],[FILIAL]],'[4]PETZ E ZEEDOG'!$B:$C,2,0),"")</f>
        <v>ZEE</v>
      </c>
    </row>
    <row r="1002" spans="1:17" ht="14.45" hidden="1" customHeight="1" x14ac:dyDescent="0.25">
      <c r="A1002" t="s">
        <v>1052</v>
      </c>
      <c r="B1002" t="str">
        <f>IFERROR(VLOOKUP(Filiais_Petz4[[#This Row],[FILIAL]],'[4]PETZ E ZEEDOG'!$B:$D,3,0),"")</f>
        <v>ZEE</v>
      </c>
      <c r="C1002" t="str">
        <f>IFERROR(VLOOKUP(Filiais_Petz4[[#This Row],[FILIAL]],'[4]PETZ E ZEEDOG'!$B:$E,4,0),"")</f>
        <v>MARYANE</v>
      </c>
      <c r="D1002" t="str">
        <f>IFERROR(VLOOKUP(Filiais_Petz4[[#This Row],[FILIAL]],'[4]PETZ E ZEEDOG'!$B:$F,5,0),"")</f>
        <v>ZBTF-RJ</v>
      </c>
      <c r="E1002" t="str">
        <f>IFERROR(VLOOKUP(Filiais_Petz4[[#This Row],[FILIAL]],'[4]PETZ E ZEEDOG'!$B:$G,6,0),"")</f>
        <v>ZEE NOW BOTAFOGO</v>
      </c>
      <c r="F1002" s="1">
        <f>IFERROR(VLOOKUP(Filiais_Petz4[[#This Row],[FILIAL]],'[4]PETZ E ZEEDOG'!$B:$H,7,0),"")</f>
        <v>43831</v>
      </c>
      <c r="G1002" t="str">
        <f>IFERROR(VLOOKUP(Filiais_Petz4[[#This Row],[FILIAL]],'[4]PETZ E ZEEDOG'!$B$2:$R$1103,8,0),"")</f>
        <v>RUA DA PASSAGEM, 00130</v>
      </c>
      <c r="H1002" t="str">
        <f>IFERROR(VLOOKUP(Filiais_Petz4[[#This Row],[FILIAL]],'[4]PETZ E ZEEDOG'!$B:$J,9,0),"")</f>
        <v>RIO DE JANEIRO</v>
      </c>
      <c r="I1002" t="str">
        <f>IFERROR(VLOOKUP(Filiais_Petz4[[#This Row],[FILIAL]],'[4]PETZ E ZEEDOG'!$B:$K,10,0),"")</f>
        <v>RJ</v>
      </c>
      <c r="J1002">
        <f>IFERROR(VLOOKUP(Filiais_Petz4[[#This Row],[FILIAL]],'[4]PETZ E ZEEDOG'!$B$2:$R$1103,11,0),"")</f>
        <v>22290031</v>
      </c>
      <c r="K1002" s="89" t="str">
        <f>IFERROR(VLOOKUP(Filiais_Petz4[[#This Row],[FILIAL]],'[4]PETZ E ZEEDOG'!$B:$M,12,0),"")</f>
        <v>18.328.118/0275-70</v>
      </c>
      <c r="L1002">
        <f>IFERROR(VLOOKUP(Filiais_Petz4[[#This Row],[FILIAL]],'[4]PETZ E ZEEDOG'!$B:$N,13,0),"")</f>
        <v>12698003</v>
      </c>
      <c r="M1002" t="str">
        <f>IFERROR(VLOOKUP(Filiais_Petz4[[#This Row],[FILIAL]],'[4]PETZ E ZEEDOG'!$B:$O,14,0),"")</f>
        <v>BOTAFOGO</v>
      </c>
      <c r="N1002" t="str">
        <f>IFERROR(VLOOKUP(Filiais_Petz4[[#This Row],[FILIAL]],'[4]PETZ E ZEEDOG'!$B:$P,15,0),"")</f>
        <v>S</v>
      </c>
      <c r="O1002" t="str">
        <f>IFERROR(VLOOKUP(Filiais_Petz4[[#This Row],[FILIAL]],'[4]PETZ E ZEEDOG'!$B:$Q,16,0),"")</f>
        <v>ZBTF-RJ</v>
      </c>
      <c r="P1002" t="str">
        <f>IFERROR(VLOOKUP(Filiais_Petz4[[#This Row],[FILIAL]],'[4]PETZ E ZEEDOG'!$B:$R,17,0),"")</f>
        <v>ALEX</v>
      </c>
      <c r="Q1002" t="str">
        <f>IFERROR(VLOOKUP(Filiais_Petz4[[#This Row],[FILIAL]],'[4]PETZ E ZEEDOG'!$B:$C,2,0),"")</f>
        <v>ZEE</v>
      </c>
    </row>
    <row r="1003" spans="1:17" ht="14.45" hidden="1" customHeight="1" x14ac:dyDescent="0.25">
      <c r="A1003" t="s">
        <v>1053</v>
      </c>
      <c r="B1003" t="str">
        <f>IFERROR(VLOOKUP(Filiais_Petz4[[#This Row],[FILIAL]],'[4]PETZ E ZEEDOG'!$B:$D,3,0),"")</f>
        <v>ZEE</v>
      </c>
      <c r="C1003" t="str">
        <f>IFERROR(VLOOKUP(Filiais_Petz4[[#This Row],[FILIAL]],'[4]PETZ E ZEEDOG'!$B:$E,4,0),"")</f>
        <v>MARYANE</v>
      </c>
      <c r="D1003" t="str">
        <f>IFERROR(VLOOKUP(Filiais_Petz4[[#This Row],[FILIAL]],'[4]PETZ E ZEEDOG'!$B:$F,5,0),"")</f>
        <v>ZITM-SP</v>
      </c>
      <c r="E1003" t="str">
        <f>IFERROR(VLOOKUP(Filiais_Petz4[[#This Row],[FILIAL]],'[4]PETZ E ZEEDOG'!$B:$G,6,0),"")</f>
        <v>ZEE NOW ITAIM</v>
      </c>
      <c r="F1003" s="1">
        <f>IFERROR(VLOOKUP(Filiais_Petz4[[#This Row],[FILIAL]],'[4]PETZ E ZEEDOG'!$B:$H,7,0),"")</f>
        <v>43831</v>
      </c>
      <c r="G1003" t="str">
        <f>IFERROR(VLOOKUP(Filiais_Petz4[[#This Row],[FILIAL]],'[4]PETZ E ZEEDOG'!$B$2:$R$1103,8,0),"")</f>
        <v>RUA CLODOMIRO AMAZONAS, 719</v>
      </c>
      <c r="H1003" t="str">
        <f>IFERROR(VLOOKUP(Filiais_Petz4[[#This Row],[FILIAL]],'[4]PETZ E ZEEDOG'!$B:$J,9,0),"")</f>
        <v>SÃO PAULO</v>
      </c>
      <c r="I1003" t="str">
        <f>IFERROR(VLOOKUP(Filiais_Petz4[[#This Row],[FILIAL]],'[4]PETZ E ZEEDOG'!$B:$K,10,0),"")</f>
        <v>SP</v>
      </c>
      <c r="J1003">
        <f>IFERROR(VLOOKUP(Filiais_Petz4[[#This Row],[FILIAL]],'[4]PETZ E ZEEDOG'!$B$2:$R$1103,11,0),"")</f>
        <v>4537011</v>
      </c>
      <c r="K1003" s="89" t="str">
        <f>IFERROR(VLOOKUP(Filiais_Petz4[[#This Row],[FILIAL]],'[4]PETZ E ZEEDOG'!$B:$M,12,0),"")</f>
        <v>18.328.118/0250-12</v>
      </c>
      <c r="L1003">
        <f>IFERROR(VLOOKUP(Filiais_Petz4[[#This Row],[FILIAL]],'[4]PETZ E ZEEDOG'!$B:$N,13,0),"")</f>
        <v>136845465111</v>
      </c>
      <c r="M1003" t="str">
        <f>IFERROR(VLOOKUP(Filiais_Petz4[[#This Row],[FILIAL]],'[4]PETZ E ZEEDOG'!$B:$O,14,0),"")</f>
        <v>VILA NOVA CONCEICAO</v>
      </c>
      <c r="N1003" t="str">
        <f>IFERROR(VLOOKUP(Filiais_Petz4[[#This Row],[FILIAL]],'[4]PETZ E ZEEDOG'!$B:$P,15,0),"")</f>
        <v>S</v>
      </c>
      <c r="O1003" t="str">
        <f>IFERROR(VLOOKUP(Filiais_Petz4[[#This Row],[FILIAL]],'[4]PETZ E ZEEDOG'!$B:$Q,16,0),"")</f>
        <v>ZITM-SP</v>
      </c>
      <c r="P1003" t="str">
        <f>IFERROR(VLOOKUP(Filiais_Petz4[[#This Row],[FILIAL]],'[4]PETZ E ZEEDOG'!$B:$R,17,0),"")</f>
        <v>AGNALDO</v>
      </c>
      <c r="Q1003" t="str">
        <f>IFERROR(VLOOKUP(Filiais_Petz4[[#This Row],[FILIAL]],'[4]PETZ E ZEEDOG'!$B:$C,2,0),"")</f>
        <v>ZEE</v>
      </c>
    </row>
    <row r="1004" spans="1:17" ht="14.45" hidden="1" customHeight="1" x14ac:dyDescent="0.25">
      <c r="A1004" t="s">
        <v>1054</v>
      </c>
      <c r="B1004" t="str">
        <f>IFERROR(VLOOKUP(Filiais_Petz4[[#This Row],[FILIAL]],'[4]PETZ E ZEEDOG'!$B:$D,3,0),"")</f>
        <v>ZEE</v>
      </c>
      <c r="C1004" t="str">
        <f>IFERROR(VLOOKUP(Filiais_Petz4[[#This Row],[FILIAL]],'[4]PETZ E ZEEDOG'!$B:$E,4,0),"")</f>
        <v>MARYANE</v>
      </c>
      <c r="D1004" t="str">
        <f>IFERROR(VLOOKUP(Filiais_Petz4[[#This Row],[FILIAL]],'[4]PETZ E ZEEDOG'!$B:$F,5,0),"")</f>
        <v>ZHGP-SP</v>
      </c>
      <c r="E1004" t="str">
        <f>IFERROR(VLOOKUP(Filiais_Petz4[[#This Row],[FILIAL]],'[4]PETZ E ZEEDOG'!$B:$G,6,0),"")</f>
        <v>ZEE NOW HIGIENOPOLIS</v>
      </c>
      <c r="F1004" s="1">
        <f>IFERROR(VLOOKUP(Filiais_Petz4[[#This Row],[FILIAL]],'[4]PETZ E ZEEDOG'!$B:$H,7,0),"")</f>
        <v>43831</v>
      </c>
      <c r="G1004" t="str">
        <f>IFERROR(VLOOKUP(Filiais_Petz4[[#This Row],[FILIAL]],'[4]PETZ E ZEEDOG'!$B$2:$R$1103,8,0),"")</f>
        <v>R CONS NEBIAS, 1114</v>
      </c>
      <c r="H1004" t="str">
        <f>IFERROR(VLOOKUP(Filiais_Petz4[[#This Row],[FILIAL]],'[4]PETZ E ZEEDOG'!$B:$J,9,0),"")</f>
        <v>SÃO PAULO</v>
      </c>
      <c r="I1004" t="str">
        <f>IFERROR(VLOOKUP(Filiais_Petz4[[#This Row],[FILIAL]],'[4]PETZ E ZEEDOG'!$B:$K,10,0),"")</f>
        <v>SP</v>
      </c>
      <c r="J1004">
        <f>IFERROR(VLOOKUP(Filiais_Petz4[[#This Row],[FILIAL]],'[4]PETZ E ZEEDOG'!$B$2:$R$1103,11,0),"")</f>
        <v>1203002</v>
      </c>
      <c r="K1004" s="89">
        <f>IFERROR(VLOOKUP(Filiais_Petz4[[#This Row],[FILIAL]],'[4]PETZ E ZEEDOG'!$B:$M,12,0),"")</f>
        <v>18328118026841</v>
      </c>
      <c r="L1004">
        <f>IFERROR(VLOOKUP(Filiais_Petz4[[#This Row],[FILIAL]],'[4]PETZ E ZEEDOG'!$B:$N,13,0),"")</f>
        <v>138160177110</v>
      </c>
      <c r="M1004" t="str">
        <f>IFERROR(VLOOKUP(Filiais_Petz4[[#This Row],[FILIAL]],'[4]PETZ E ZEEDOG'!$B:$O,14,0),"")</f>
        <v>CAMPOS ELISEOS</v>
      </c>
      <c r="N1004" t="str">
        <f>IFERROR(VLOOKUP(Filiais_Petz4[[#This Row],[FILIAL]],'[4]PETZ E ZEEDOG'!$B:$P,15,0),"")</f>
        <v>S</v>
      </c>
      <c r="O1004" t="str">
        <f>IFERROR(VLOOKUP(Filiais_Petz4[[#This Row],[FILIAL]],'[4]PETZ E ZEEDOG'!$B:$Q,16,0),"")</f>
        <v>ZHGP-SP</v>
      </c>
      <c r="P1004" t="str">
        <f>IFERROR(VLOOKUP(Filiais_Petz4[[#This Row],[FILIAL]],'[4]PETZ E ZEEDOG'!$B:$R,17,0),"")</f>
        <v>AGNALDO</v>
      </c>
      <c r="Q1004" t="str">
        <f>IFERROR(VLOOKUP(Filiais_Petz4[[#This Row],[FILIAL]],'[4]PETZ E ZEEDOG'!$B:$C,2,0),"")</f>
        <v>ZEE</v>
      </c>
    </row>
    <row r="1005" spans="1:17" ht="14.45" hidden="1" customHeight="1" x14ac:dyDescent="0.25">
      <c r="A1005" t="s">
        <v>1055</v>
      </c>
      <c r="B1005" t="str">
        <f>IFERROR(VLOOKUP(Filiais_Petz4[[#This Row],[FILIAL]],'[4]PETZ E ZEEDOG'!$B:$D,3,0),"")</f>
        <v>ZEE</v>
      </c>
      <c r="C1005" t="str">
        <f>IFERROR(VLOOKUP(Filiais_Petz4[[#This Row],[FILIAL]],'[4]PETZ E ZEEDOG'!$B:$E,4,0),"")</f>
        <v>MARYANE</v>
      </c>
      <c r="D1005" t="str">
        <f>IFERROR(VLOOKUP(Filiais_Petz4[[#This Row],[FILIAL]],'[4]PETZ E ZEEDOG'!$B:$F,5,0),"")</f>
        <v>ZNTR-RJ</v>
      </c>
      <c r="E1005" t="str">
        <f>IFERROR(VLOOKUP(Filiais_Petz4[[#This Row],[FILIAL]],'[4]PETZ E ZEEDOG'!$B:$G,6,0),"")</f>
        <v>ZEE NOW NITERÓI</v>
      </c>
      <c r="F1005" s="1">
        <f>IFERROR(VLOOKUP(Filiais_Petz4[[#This Row],[FILIAL]],'[4]PETZ E ZEEDOG'!$B:$H,7,0),"")</f>
        <v>43831</v>
      </c>
      <c r="G1005" t="str">
        <f>IFERROR(VLOOKUP(Filiais_Petz4[[#This Row],[FILIAL]],'[4]PETZ E ZEEDOG'!$B$2:$R$1103,8,0),"")</f>
        <v>RUA NORONHA TORREZÃO, 165</v>
      </c>
      <c r="H1005" t="str">
        <f>IFERROR(VLOOKUP(Filiais_Petz4[[#This Row],[FILIAL]],'[4]PETZ E ZEEDOG'!$B:$J,9,0),"")</f>
        <v>NITEROI</v>
      </c>
      <c r="I1005" t="str">
        <f>IFERROR(VLOOKUP(Filiais_Petz4[[#This Row],[FILIAL]],'[4]PETZ E ZEEDOG'!$B:$K,10,0),"")</f>
        <v>RJ</v>
      </c>
      <c r="J1005">
        <f>IFERROR(VLOOKUP(Filiais_Petz4[[#This Row],[FILIAL]],'[4]PETZ E ZEEDOG'!$B$2:$R$1103,11,0),"")</f>
        <v>24240185</v>
      </c>
      <c r="K1005" s="89">
        <f>IFERROR(VLOOKUP(Filiais_Petz4[[#This Row],[FILIAL]],'[4]PETZ E ZEEDOG'!$B:$M,12,0),"")</f>
        <v>18328118025950</v>
      </c>
      <c r="L1005">
        <f>IFERROR(VLOOKUP(Filiais_Petz4[[#This Row],[FILIAL]],'[4]PETZ E ZEEDOG'!$B:$N,13,0),"")</f>
        <v>12654430</v>
      </c>
      <c r="M1005" t="str">
        <f>IFERROR(VLOOKUP(Filiais_Petz4[[#This Row],[FILIAL]],'[4]PETZ E ZEEDOG'!$B:$O,14,0),"")</f>
        <v>SANTA ROSA</v>
      </c>
      <c r="N1005" t="str">
        <f>IFERROR(VLOOKUP(Filiais_Petz4[[#This Row],[FILIAL]],'[4]PETZ E ZEEDOG'!$B:$P,15,0),"")</f>
        <v>S</v>
      </c>
      <c r="O1005" t="str">
        <f>IFERROR(VLOOKUP(Filiais_Petz4[[#This Row],[FILIAL]],'[4]PETZ E ZEEDOG'!$B:$Q,16,0),"")</f>
        <v>ZNTR-RJ</v>
      </c>
      <c r="P1005" t="str">
        <f>IFERROR(VLOOKUP(Filiais_Petz4[[#This Row],[FILIAL]],'[4]PETZ E ZEEDOG'!$B:$R,17,0),"")</f>
        <v>ALEX</v>
      </c>
      <c r="Q1005" t="str">
        <f>IFERROR(VLOOKUP(Filiais_Petz4[[#This Row],[FILIAL]],'[4]PETZ E ZEEDOG'!$B:$C,2,0),"")</f>
        <v>ZEE</v>
      </c>
    </row>
    <row r="1006" spans="1:17" ht="14.45" hidden="1" customHeight="1" x14ac:dyDescent="0.25">
      <c r="A1006" t="s">
        <v>1056</v>
      </c>
      <c r="B1006" t="str">
        <f>IFERROR(VLOOKUP(Filiais_Petz4[[#This Row],[FILIAL]],'[4]PETZ E ZEEDOG'!$B:$D,3,0),"")</f>
        <v>ZEE</v>
      </c>
      <c r="C1006" t="str">
        <f>IFERROR(VLOOKUP(Filiais_Petz4[[#This Row],[FILIAL]],'[4]PETZ E ZEEDOG'!$B:$E,4,0),"")</f>
        <v>MARYANE</v>
      </c>
      <c r="D1006" t="str">
        <f>IFERROR(VLOOKUP(Filiais_Petz4[[#This Row],[FILIAL]],'[4]PETZ E ZEEDOG'!$B:$F,5,0),"")</f>
        <v>ZABH-SP</v>
      </c>
      <c r="E1006" t="str">
        <f>IFERROR(VLOOKUP(Filiais_Petz4[[#This Row],[FILIAL]],'[4]PETZ E ZEEDOG'!$B:$G,6,0),"")</f>
        <v>HUB ZEE NOW ABC</v>
      </c>
      <c r="F1006" s="1">
        <f>IFERROR(VLOOKUP(Filiais_Petz4[[#This Row],[FILIAL]],'[4]PETZ E ZEEDOG'!$B:$H,7,0),"")</f>
        <v>43831</v>
      </c>
      <c r="G1006" t="str">
        <f>IFERROR(VLOOKUP(Filiais_Petz4[[#This Row],[FILIAL]],'[4]PETZ E ZEEDOG'!$B$2:$R$1103,8,0),"")</f>
        <v>AV SENADOR VERGUEIRO, 3315</v>
      </c>
      <c r="H1006" t="str">
        <f>IFERROR(VLOOKUP(Filiais_Petz4[[#This Row],[FILIAL]],'[4]PETZ E ZEEDOG'!$B:$J,9,0),"")</f>
        <v>SÃO BERNARDO DO CAMPO</v>
      </c>
      <c r="I1006" t="str">
        <f>IFERROR(VLOOKUP(Filiais_Petz4[[#This Row],[FILIAL]],'[4]PETZ E ZEEDOG'!$B:$K,10,0),"")</f>
        <v>SP</v>
      </c>
      <c r="J1006">
        <f>IFERROR(VLOOKUP(Filiais_Petz4[[#This Row],[FILIAL]],'[4]PETZ E ZEEDOG'!$B$2:$R$1103,11,0),"")</f>
        <v>9601000</v>
      </c>
      <c r="K1006" s="89">
        <f>IFERROR(VLOOKUP(Filiais_Petz4[[#This Row],[FILIAL]],'[4]PETZ E ZEEDOG'!$B:$M,12,0),"")</f>
        <v>18328118029352</v>
      </c>
      <c r="L1006">
        <f>IFERROR(VLOOKUP(Filiais_Petz4[[#This Row],[FILIAL]],'[4]PETZ E ZEEDOG'!$B:$N,13,0),"")</f>
        <v>799766540117</v>
      </c>
      <c r="M1006" t="str">
        <f>IFERROR(VLOOKUP(Filiais_Petz4[[#This Row],[FILIAL]],'[4]PETZ E ZEEDOG'!$B:$O,14,0),"")</f>
        <v>ANCHIETA</v>
      </c>
      <c r="N1006" t="str">
        <f>IFERROR(VLOOKUP(Filiais_Petz4[[#This Row],[FILIAL]],'[4]PETZ E ZEEDOG'!$B:$P,15,0),"")</f>
        <v>S</v>
      </c>
      <c r="O1006" t="str">
        <f>IFERROR(VLOOKUP(Filiais_Petz4[[#This Row],[FILIAL]],'[4]PETZ E ZEEDOG'!$B:$Q,16,0),"")</f>
        <v/>
      </c>
      <c r="P1006" t="str">
        <f>IFERROR(VLOOKUP(Filiais_Petz4[[#This Row],[FILIAL]],'[4]PETZ E ZEEDOG'!$B:$R,17,0),"")</f>
        <v>AGNALDO</v>
      </c>
      <c r="Q1006" t="str">
        <f>IFERROR(VLOOKUP(Filiais_Petz4[[#This Row],[FILIAL]],'[4]PETZ E ZEEDOG'!$B:$C,2,0),"")</f>
        <v>ZEE</v>
      </c>
    </row>
    <row r="1007" spans="1:17" ht="14.45" hidden="1" customHeight="1" x14ac:dyDescent="0.25">
      <c r="A1007" t="s">
        <v>1057</v>
      </c>
      <c r="B1007" t="str">
        <f>IFERROR(VLOOKUP(Filiais_Petz4[[#This Row],[FILIAL]],'[4]PETZ E ZEEDOG'!$B:$D,3,0),"")</f>
        <v>ZEE</v>
      </c>
      <c r="C1007" t="str">
        <f>IFERROR(VLOOKUP(Filiais_Petz4[[#This Row],[FILIAL]],'[4]PETZ E ZEEDOG'!$B:$E,4,0),"")</f>
        <v>MARYANE</v>
      </c>
      <c r="D1007" t="str">
        <f>IFERROR(VLOOKUP(Filiais_Petz4[[#This Row],[FILIAL]],'[4]PETZ E ZEEDOG'!$B:$F,5,0),"")</f>
        <v>ZCRT-PR</v>
      </c>
      <c r="E1007" t="str">
        <f>IFERROR(VLOOKUP(Filiais_Petz4[[#This Row],[FILIAL]],'[4]PETZ E ZEEDOG'!$B:$G,6,0),"")</f>
        <v>ZEE NOW CURITIBA</v>
      </c>
      <c r="F1007" s="1">
        <f>IFERROR(VLOOKUP(Filiais_Petz4[[#This Row],[FILIAL]],'[4]PETZ E ZEEDOG'!$B:$H,7,0),"")</f>
        <v>43831</v>
      </c>
      <c r="G1007" t="str">
        <f>IFERROR(VLOOKUP(Filiais_Petz4[[#This Row],[FILIAL]],'[4]PETZ E ZEEDOG'!$B$2:$R$1103,8,0),"")</f>
        <v>RUA BRASILIO ITIBERE, 2575</v>
      </c>
      <c r="H1007" t="str">
        <f>IFERROR(VLOOKUP(Filiais_Petz4[[#This Row],[FILIAL]],'[4]PETZ E ZEEDOG'!$B:$J,9,0),"")</f>
        <v>CURITIBA</v>
      </c>
      <c r="I1007" t="str">
        <f>IFERROR(VLOOKUP(Filiais_Petz4[[#This Row],[FILIAL]],'[4]PETZ E ZEEDOG'!$B:$K,10,0),"")</f>
        <v>PR</v>
      </c>
      <c r="J1007">
        <f>IFERROR(VLOOKUP(Filiais_Petz4[[#This Row],[FILIAL]],'[4]PETZ E ZEEDOG'!$B$2:$R$1103,11,0),"")</f>
        <v>80230050</v>
      </c>
      <c r="K1007" s="89">
        <f>IFERROR(VLOOKUP(Filiais_Petz4[[#This Row],[FILIAL]],'[4]PETZ E ZEEDOG'!$B:$M,12,0),"")</f>
        <v>18328118028038</v>
      </c>
      <c r="L1007">
        <f>IFERROR(VLOOKUP(Filiais_Petz4[[#This Row],[FILIAL]],'[4]PETZ E ZEEDOG'!$B:$N,13,0),"")</f>
        <v>9099711601</v>
      </c>
      <c r="M1007" t="str">
        <f>IFERROR(VLOOKUP(Filiais_Petz4[[#This Row],[FILIAL]],'[4]PETZ E ZEEDOG'!$B:$O,14,0),"")</f>
        <v>REBOUCAS</v>
      </c>
      <c r="N1007" t="str">
        <f>IFERROR(VLOOKUP(Filiais_Petz4[[#This Row],[FILIAL]],'[4]PETZ E ZEEDOG'!$B:$P,15,0),"")</f>
        <v>S</v>
      </c>
      <c r="O1007" t="str">
        <f>IFERROR(VLOOKUP(Filiais_Petz4[[#This Row],[FILIAL]],'[4]PETZ E ZEEDOG'!$B:$Q,16,0),"")</f>
        <v>ZCRT-PR</v>
      </c>
      <c r="P1007" t="str">
        <f>IFERROR(VLOOKUP(Filiais_Petz4[[#This Row],[FILIAL]],'[4]PETZ E ZEEDOG'!$B:$R,17,0),"")</f>
        <v>AGNALDO</v>
      </c>
      <c r="Q1007" t="str">
        <f>IFERROR(VLOOKUP(Filiais_Petz4[[#This Row],[FILIAL]],'[4]PETZ E ZEEDOG'!$B:$C,2,0),"")</f>
        <v>ZEE</v>
      </c>
    </row>
    <row r="1008" spans="1:17" ht="14.45" hidden="1" customHeight="1" x14ac:dyDescent="0.25">
      <c r="A1008" t="s">
        <v>1058</v>
      </c>
      <c r="B1008" t="str">
        <f>IFERROR(VLOOKUP(Filiais_Petz4[[#This Row],[FILIAL]],'[4]PETZ E ZEEDOG'!$B:$D,3,0),"")</f>
        <v>ZEE</v>
      </c>
      <c r="C1008" t="str">
        <f>IFERROR(VLOOKUP(Filiais_Petz4[[#This Row],[FILIAL]],'[4]PETZ E ZEEDOG'!$B:$E,4,0),"")</f>
        <v>MARYANE</v>
      </c>
      <c r="D1008" t="str">
        <f>IFERROR(VLOOKUP(Filiais_Petz4[[#This Row],[FILIAL]],'[4]PETZ E ZEEDOG'!$B:$F,5,0),"")</f>
        <v>ZBHZ-MG</v>
      </c>
      <c r="E1008" t="str">
        <f>IFERROR(VLOOKUP(Filiais_Petz4[[#This Row],[FILIAL]],'[4]PETZ E ZEEDOG'!$B:$G,6,0),"")</f>
        <v>ZEE NOW BH</v>
      </c>
      <c r="F1008" s="1">
        <f>IFERROR(VLOOKUP(Filiais_Petz4[[#This Row],[FILIAL]],'[4]PETZ E ZEEDOG'!$B:$H,7,0),"")</f>
        <v>43831</v>
      </c>
      <c r="G1008" t="str">
        <f>IFERROR(VLOOKUP(Filiais_Petz4[[#This Row],[FILIAL]],'[4]PETZ E ZEEDOG'!$B$2:$R$1103,8,0),"")</f>
        <v>RUA CEARA, 1679</v>
      </c>
      <c r="H1008" t="str">
        <f>IFERROR(VLOOKUP(Filiais_Petz4[[#This Row],[FILIAL]],'[4]PETZ E ZEEDOG'!$B:$J,9,0),"")</f>
        <v>BELO HORIZONTE</v>
      </c>
      <c r="I1008" t="str">
        <f>IFERROR(VLOOKUP(Filiais_Petz4[[#This Row],[FILIAL]],'[4]PETZ E ZEEDOG'!$B:$K,10,0),"")</f>
        <v>MG</v>
      </c>
      <c r="J1008">
        <f>IFERROR(VLOOKUP(Filiais_Petz4[[#This Row],[FILIAL]],'[4]PETZ E ZEEDOG'!$B$2:$R$1103,11,0),"")</f>
        <v>30150314</v>
      </c>
      <c r="K1008" s="89" t="str">
        <f>IFERROR(VLOOKUP(Filiais_Petz4[[#This Row],[FILIAL]],'[4]PETZ E ZEEDOG'!$B:$M,12,0),"")</f>
        <v>18.328.118/0292-71</v>
      </c>
      <c r="L1008">
        <f>IFERROR(VLOOKUP(Filiais_Petz4[[#This Row],[FILIAL]],'[4]PETZ E ZEEDOG'!$B:$N,13,0),"")</f>
        <v>26221782732</v>
      </c>
      <c r="M1008" t="str">
        <f>IFERROR(VLOOKUP(Filiais_Petz4[[#This Row],[FILIAL]],'[4]PETZ E ZEEDOG'!$B:$O,14,0),"")</f>
        <v>SAVASSI</v>
      </c>
      <c r="N1008" t="str">
        <f>IFERROR(VLOOKUP(Filiais_Petz4[[#This Row],[FILIAL]],'[4]PETZ E ZEEDOG'!$B:$P,15,0),"")</f>
        <v>S</v>
      </c>
      <c r="O1008" t="str">
        <f>IFERROR(VLOOKUP(Filiais_Petz4[[#This Row],[FILIAL]],'[4]PETZ E ZEEDOG'!$B:$Q,16,0),"")</f>
        <v/>
      </c>
      <c r="P1008" t="str">
        <f>IFERROR(VLOOKUP(Filiais_Petz4[[#This Row],[FILIAL]],'[4]PETZ E ZEEDOG'!$B:$R,17,0),"")</f>
        <v>AGNALDO</v>
      </c>
      <c r="Q1008" t="str">
        <f>IFERROR(VLOOKUP(Filiais_Petz4[[#This Row],[FILIAL]],'[4]PETZ E ZEEDOG'!$B:$C,2,0),"")</f>
        <v>ZEE</v>
      </c>
    </row>
    <row r="1009" spans="1:17" ht="14.45" hidden="1" customHeight="1" x14ac:dyDescent="0.25">
      <c r="A1009" t="s">
        <v>1059</v>
      </c>
      <c r="B1009" t="str">
        <f>IFERROR(VLOOKUP(Filiais_Petz4[[#This Row],[FILIAL]],'[4]PETZ E ZEEDOG'!$B:$D,3,0),"")</f>
        <v>ZEE</v>
      </c>
      <c r="C1009" t="str">
        <f>IFERROR(VLOOKUP(Filiais_Petz4[[#This Row],[FILIAL]],'[4]PETZ E ZEEDOG'!$B:$E,4,0),"")</f>
        <v>MARYANE</v>
      </c>
      <c r="D1009" t="str">
        <f>IFERROR(VLOOKUP(Filiais_Petz4[[#This Row],[FILIAL]],'[4]PETZ E ZEEDOG'!$B:$F,5,0),"")</f>
        <v>ZRCF-PE</v>
      </c>
      <c r="E1009" t="str">
        <f>IFERROR(VLOOKUP(Filiais_Petz4[[#This Row],[FILIAL]],'[4]PETZ E ZEEDOG'!$B:$G,6,0),"")</f>
        <v>ZEE NOW RECIFE</v>
      </c>
      <c r="F1009" s="1">
        <f>IFERROR(VLOOKUP(Filiais_Petz4[[#This Row],[FILIAL]],'[4]PETZ E ZEEDOG'!$B:$H,7,0),"")</f>
        <v>43831</v>
      </c>
      <c r="G1009" t="str">
        <f>IFERROR(VLOOKUP(Filiais_Petz4[[#This Row],[FILIAL]],'[4]PETZ E ZEEDOG'!$B$2:$R$1103,8,0),"")</f>
        <v>AV. ANTONIO DE GOES, 115</v>
      </c>
      <c r="H1009" t="str">
        <f>IFERROR(VLOOKUP(Filiais_Petz4[[#This Row],[FILIAL]],'[4]PETZ E ZEEDOG'!$B:$J,9,0),"")</f>
        <v>RECIFE</v>
      </c>
      <c r="I1009" t="str">
        <f>IFERROR(VLOOKUP(Filiais_Petz4[[#This Row],[FILIAL]],'[4]PETZ E ZEEDOG'!$B:$K,10,0),"")</f>
        <v>PE</v>
      </c>
      <c r="J1009">
        <f>IFERROR(VLOOKUP(Filiais_Petz4[[#This Row],[FILIAL]],'[4]PETZ E ZEEDOG'!$B$2:$R$1103,11,0),"")</f>
        <v>51110000</v>
      </c>
      <c r="K1009" s="89" t="str">
        <f>IFERROR(VLOOKUP(Filiais_Petz4[[#This Row],[FILIAL]],'[4]PETZ E ZEEDOG'!$B:$M,12,0),"")</f>
        <v>18.328.118/0252-84</v>
      </c>
      <c r="L1009">
        <f>IFERROR(VLOOKUP(Filiais_Petz4[[#This Row],[FILIAL]],'[4]PETZ E ZEEDOG'!$B:$N,13,0),"")</f>
        <v>106531204</v>
      </c>
      <c r="M1009" t="str">
        <f>IFERROR(VLOOKUP(Filiais_Petz4[[#This Row],[FILIAL]],'[4]PETZ E ZEEDOG'!$B:$O,14,0),"")</f>
        <v>PINA</v>
      </c>
      <c r="N1009" t="str">
        <f>IFERROR(VLOOKUP(Filiais_Petz4[[#This Row],[FILIAL]],'[4]PETZ E ZEEDOG'!$B:$P,15,0),"")</f>
        <v>S</v>
      </c>
      <c r="O1009" t="str">
        <f>IFERROR(VLOOKUP(Filiais_Petz4[[#This Row],[FILIAL]],'[4]PETZ E ZEEDOG'!$B:$Q,16,0),"")</f>
        <v>ZRCF-PE</v>
      </c>
      <c r="P1009" t="str">
        <f>IFERROR(VLOOKUP(Filiais_Petz4[[#This Row],[FILIAL]],'[4]PETZ E ZEEDOG'!$B:$R,17,0),"")</f>
        <v>AGNALDO</v>
      </c>
      <c r="Q1009" t="str">
        <f>IFERROR(VLOOKUP(Filiais_Petz4[[#This Row],[FILIAL]],'[4]PETZ E ZEEDOG'!$B:$C,2,0),"")</f>
        <v>ZEE</v>
      </c>
    </row>
    <row r="1010" spans="1:17" ht="14.45" hidden="1" customHeight="1" x14ac:dyDescent="0.25">
      <c r="A1010" t="s">
        <v>1060</v>
      </c>
      <c r="B1010" t="str">
        <f>IFERROR(VLOOKUP(Filiais_Petz4[[#This Row],[FILIAL]],'[4]PETZ E ZEEDOG'!$B:$D,3,0),"")</f>
        <v>ZEE</v>
      </c>
      <c r="C1010" t="str">
        <f>IFERROR(VLOOKUP(Filiais_Petz4[[#This Row],[FILIAL]],'[4]PETZ E ZEEDOG'!$B:$E,4,0),"")</f>
        <v>MARYANE</v>
      </c>
      <c r="D1010" t="str">
        <f>IFERROR(VLOOKUP(Filiais_Petz4[[#This Row],[FILIAL]],'[4]PETZ E ZEEDOG'!$B:$F,5,0),"")</f>
        <v>ZFTZ-CE</v>
      </c>
      <c r="E1010" t="str">
        <f>IFERROR(VLOOKUP(Filiais_Petz4[[#This Row],[FILIAL]],'[4]PETZ E ZEEDOG'!$B:$G,6,0),"")</f>
        <v xml:space="preserve">ZEE NOW FORTALEZA </v>
      </c>
      <c r="F1010" s="1">
        <f>IFERROR(VLOOKUP(Filiais_Petz4[[#This Row],[FILIAL]],'[4]PETZ E ZEEDOG'!$B:$H,7,0),"")</f>
        <v>43831</v>
      </c>
      <c r="G1010" t="str">
        <f>IFERROR(VLOOKUP(Filiais_Petz4[[#This Row],[FILIAL]],'[4]PETZ E ZEEDOG'!$B$2:$R$1103,8,0),"")</f>
        <v>AV. BARÃO DE STUDART, 570</v>
      </c>
      <c r="H1010" t="str">
        <f>IFERROR(VLOOKUP(Filiais_Petz4[[#This Row],[FILIAL]],'[4]PETZ E ZEEDOG'!$B:$J,9,0),"")</f>
        <v>FORTALEZA</v>
      </c>
      <c r="I1010" t="str">
        <f>IFERROR(VLOOKUP(Filiais_Petz4[[#This Row],[FILIAL]],'[4]PETZ E ZEEDOG'!$B:$K,10,0),"")</f>
        <v>CE</v>
      </c>
      <c r="J1010">
        <f>IFERROR(VLOOKUP(Filiais_Petz4[[#This Row],[FILIAL]],'[4]PETZ E ZEEDOG'!$B$2:$R$1103,11,0),"")</f>
        <v>60120000</v>
      </c>
      <c r="K1010" s="89">
        <f>IFERROR(VLOOKUP(Filiais_Petz4[[#This Row],[FILIAL]],'[4]PETZ E ZEEDOG'!$B:$M,12,0),"")</f>
        <v>18328118025365</v>
      </c>
      <c r="L1010" t="str">
        <f>IFERROR(VLOOKUP(Filiais_Petz4[[#This Row],[FILIAL]],'[4]PETZ E ZEEDOG'!$B:$N,13,0),"")</f>
        <v>070899746</v>
      </c>
      <c r="M1010" t="str">
        <f>IFERROR(VLOOKUP(Filiais_Petz4[[#This Row],[FILIAL]],'[4]PETZ E ZEEDOG'!$B:$O,14,0),"")</f>
        <v>MEIRELES</v>
      </c>
      <c r="N1010" t="str">
        <f>IFERROR(VLOOKUP(Filiais_Petz4[[#This Row],[FILIAL]],'[4]PETZ E ZEEDOG'!$B:$P,15,0),"")</f>
        <v>S</v>
      </c>
      <c r="O1010" t="str">
        <f>IFERROR(VLOOKUP(Filiais_Petz4[[#This Row],[FILIAL]],'[4]PETZ E ZEEDOG'!$B:$Q,16,0),"")</f>
        <v>ZFTZ-CE</v>
      </c>
      <c r="P1010" t="str">
        <f>IFERROR(VLOOKUP(Filiais_Petz4[[#This Row],[FILIAL]],'[4]PETZ E ZEEDOG'!$B:$R,17,0),"")</f>
        <v>AGNALDO</v>
      </c>
      <c r="Q1010" t="str">
        <f>IFERROR(VLOOKUP(Filiais_Petz4[[#This Row],[FILIAL]],'[4]PETZ E ZEEDOG'!$B:$C,2,0),"")</f>
        <v>ZEE</v>
      </c>
    </row>
    <row r="1011" spans="1:17" ht="14.45" hidden="1" customHeight="1" x14ac:dyDescent="0.25">
      <c r="A1011" t="s">
        <v>1061</v>
      </c>
      <c r="B1011" t="str">
        <f>IFERROR(VLOOKUP(Filiais_Petz4[[#This Row],[FILIAL]],'[4]PETZ E ZEEDOG'!$B:$D,3,0),"")</f>
        <v>ZEE</v>
      </c>
      <c r="C1011" t="str">
        <f>IFERROR(VLOOKUP(Filiais_Petz4[[#This Row],[FILIAL]],'[4]PETZ E ZEEDOG'!$B:$E,4,0),"")</f>
        <v>MARYANE</v>
      </c>
      <c r="D1011" t="str">
        <f>IFERROR(VLOOKUP(Filiais_Petz4[[#This Row],[FILIAL]],'[4]PETZ E ZEEDOG'!$B:$F,5,0),"")</f>
        <v>ZFLN-SC</v>
      </c>
      <c r="E1011" t="str">
        <f>IFERROR(VLOOKUP(Filiais_Petz4[[#This Row],[FILIAL]],'[4]PETZ E ZEEDOG'!$B:$G,6,0),"")</f>
        <v>ZEE NOW FLORIANOPOLIS</v>
      </c>
      <c r="F1011" s="1">
        <f>IFERROR(VLOOKUP(Filiais_Petz4[[#This Row],[FILIAL]],'[4]PETZ E ZEEDOG'!$B:$H,7,0),"")</f>
        <v>43831</v>
      </c>
      <c r="G1011" t="str">
        <f>IFERROR(VLOOKUP(Filiais_Petz4[[#This Row],[FILIAL]],'[4]PETZ E ZEEDOG'!$B$2:$R$1103,8,0),"")</f>
        <v>RUA CRISPIM MIRA, 319</v>
      </c>
      <c r="H1011" t="str">
        <f>IFERROR(VLOOKUP(Filiais_Petz4[[#This Row],[FILIAL]],'[4]PETZ E ZEEDOG'!$B:$J,9,0),"")</f>
        <v>FLORIANÓPOLIS</v>
      </c>
      <c r="I1011" t="str">
        <f>IFERROR(VLOOKUP(Filiais_Petz4[[#This Row],[FILIAL]],'[4]PETZ E ZEEDOG'!$B:$K,10,0),"")</f>
        <v>SC</v>
      </c>
      <c r="J1011">
        <f>IFERROR(VLOOKUP(Filiais_Petz4[[#This Row],[FILIAL]],'[4]PETZ E ZEEDOG'!$B$2:$R$1103,11,0),"")</f>
        <v>88020540</v>
      </c>
      <c r="K1011" s="89">
        <f>IFERROR(VLOOKUP(Filiais_Petz4[[#This Row],[FILIAL]],'[4]PETZ E ZEEDOG'!$B:$M,12,0),"")</f>
        <v>18328118026256</v>
      </c>
      <c r="L1011">
        <f>IFERROR(VLOOKUP(Filiais_Petz4[[#This Row],[FILIAL]],'[4]PETZ E ZEEDOG'!$B:$N,13,0),"")</f>
        <v>261984691</v>
      </c>
      <c r="M1011" t="str">
        <f>IFERROR(VLOOKUP(Filiais_Petz4[[#This Row],[FILIAL]],'[4]PETZ E ZEEDOG'!$B:$O,14,0),"")</f>
        <v>CENTRO</v>
      </c>
      <c r="N1011" t="str">
        <f>IFERROR(VLOOKUP(Filiais_Petz4[[#This Row],[FILIAL]],'[4]PETZ E ZEEDOG'!$B:$P,15,0),"")</f>
        <v>S</v>
      </c>
      <c r="O1011" t="str">
        <f>IFERROR(VLOOKUP(Filiais_Petz4[[#This Row],[FILIAL]],'[4]PETZ E ZEEDOG'!$B:$Q,16,0),"")</f>
        <v>ZFLN-SC</v>
      </c>
      <c r="P1011" t="str">
        <f>IFERROR(VLOOKUP(Filiais_Petz4[[#This Row],[FILIAL]],'[4]PETZ E ZEEDOG'!$B:$R,17,0),"")</f>
        <v>AGNALDO</v>
      </c>
      <c r="Q1011" t="str">
        <f>IFERROR(VLOOKUP(Filiais_Petz4[[#This Row],[FILIAL]],'[4]PETZ E ZEEDOG'!$B:$C,2,0),"")</f>
        <v>ZEE</v>
      </c>
    </row>
    <row r="1012" spans="1:17" ht="14.45" hidden="1" customHeight="1" x14ac:dyDescent="0.25">
      <c r="A1012" t="s">
        <v>1062</v>
      </c>
      <c r="B1012" t="str">
        <f>IFERROR(VLOOKUP(Filiais_Petz4[[#This Row],[FILIAL]],'[4]PETZ E ZEEDOG'!$B:$D,3,0),"")</f>
        <v>ZEE</v>
      </c>
      <c r="C1012" t="str">
        <f>IFERROR(VLOOKUP(Filiais_Petz4[[#This Row],[FILIAL]],'[4]PETZ E ZEEDOG'!$B:$E,4,0),"")</f>
        <v>MARYANE</v>
      </c>
      <c r="D1012" t="str">
        <f>IFERROR(VLOOKUP(Filiais_Petz4[[#This Row],[FILIAL]],'[4]PETZ E ZEEDOG'!$B:$F,5,0),"")</f>
        <v>ZPOA-RS</v>
      </c>
      <c r="E1012" t="str">
        <f>IFERROR(VLOOKUP(Filiais_Petz4[[#This Row],[FILIAL]],'[4]PETZ E ZEEDOG'!$B:$G,6,0),"")</f>
        <v>ZEE NOW PORTO ALEGRE</v>
      </c>
      <c r="F1012" s="1">
        <f>IFERROR(VLOOKUP(Filiais_Petz4[[#This Row],[FILIAL]],'[4]PETZ E ZEEDOG'!$B:$H,7,0),"")</f>
        <v>43831</v>
      </c>
      <c r="G1012" t="str">
        <f>IFERROR(VLOOKUP(Filiais_Petz4[[#This Row],[FILIAL]],'[4]PETZ E ZEEDOG'!$B$2:$R$1103,8,0),"")</f>
        <v>R ALMIRANTE BARROSO, 102</v>
      </c>
      <c r="H1012" t="str">
        <f>IFERROR(VLOOKUP(Filiais_Petz4[[#This Row],[FILIAL]],'[4]PETZ E ZEEDOG'!$B:$J,9,0),"")</f>
        <v>PORTO ALEGRE</v>
      </c>
      <c r="I1012" t="str">
        <f>IFERROR(VLOOKUP(Filiais_Petz4[[#This Row],[FILIAL]],'[4]PETZ E ZEEDOG'!$B:$K,10,0),"")</f>
        <v>RS</v>
      </c>
      <c r="J1012">
        <f>IFERROR(VLOOKUP(Filiais_Petz4[[#This Row],[FILIAL]],'[4]PETZ E ZEEDOG'!$B$2:$R$1103,11,0),"")</f>
        <v>90220020</v>
      </c>
      <c r="K1012" s="89" t="str">
        <f>IFERROR(VLOOKUP(Filiais_Petz4[[#This Row],[FILIAL]],'[4]PETZ E ZEEDOG'!$B:$M,12,0),"")</f>
        <v>18.328.118/0267-60</v>
      </c>
      <c r="L1012" t="str">
        <f>IFERROR(VLOOKUP(Filiais_Petz4[[#This Row],[FILIAL]],'[4]PETZ E ZEEDOG'!$B:$N,13,0),"")</f>
        <v>096/3934546</v>
      </c>
      <c r="M1012" t="str">
        <f>IFERROR(VLOOKUP(Filiais_Petz4[[#This Row],[FILIAL]],'[4]PETZ E ZEEDOG'!$B:$O,14,0),"")</f>
        <v>FLORESTA</v>
      </c>
      <c r="N1012" t="str">
        <f>IFERROR(VLOOKUP(Filiais_Petz4[[#This Row],[FILIAL]],'[4]PETZ E ZEEDOG'!$B:$P,15,0),"")</f>
        <v>S</v>
      </c>
      <c r="O1012" t="str">
        <f>IFERROR(VLOOKUP(Filiais_Petz4[[#This Row],[FILIAL]],'[4]PETZ E ZEEDOG'!$B:$Q,16,0),"")</f>
        <v>ZPOA-RS</v>
      </c>
      <c r="P1012" t="str">
        <f>IFERROR(VLOOKUP(Filiais_Petz4[[#This Row],[FILIAL]],'[4]PETZ E ZEEDOG'!$B:$R,17,0),"")</f>
        <v>AGNALDO</v>
      </c>
      <c r="Q1012" t="str">
        <f>IFERROR(VLOOKUP(Filiais_Petz4[[#This Row],[FILIAL]],'[4]PETZ E ZEEDOG'!$B:$C,2,0),"")</f>
        <v>ZEE</v>
      </c>
    </row>
    <row r="1013" spans="1:17" ht="14.45" hidden="1" customHeight="1" x14ac:dyDescent="0.25">
      <c r="A1013" t="s">
        <v>1063</v>
      </c>
      <c r="B1013" t="str">
        <f>IFERROR(VLOOKUP(Filiais_Petz4[[#This Row],[FILIAL]],'[4]PETZ E ZEEDOG'!$B:$D,3,0),"")</f>
        <v>ZEE</v>
      </c>
      <c r="C1013" t="str">
        <f>IFERROR(VLOOKUP(Filiais_Petz4[[#This Row],[FILIAL]],'[4]PETZ E ZEEDOG'!$B:$E,4,0),"")</f>
        <v>MARYANE</v>
      </c>
      <c r="D1013" t="str">
        <f>IFERROR(VLOOKUP(Filiais_Petz4[[#This Row],[FILIAL]],'[4]PETZ E ZEEDOG'!$B:$F,5,0),"")</f>
        <v>ZBRL-DF</v>
      </c>
      <c r="E1013" t="str">
        <f>IFERROR(VLOOKUP(Filiais_Petz4[[#This Row],[FILIAL]],'[4]PETZ E ZEEDOG'!$B:$G,6,0),"")</f>
        <v>ZEE NOW BRASILIA</v>
      </c>
      <c r="F1013" s="1">
        <f>IFERROR(VLOOKUP(Filiais_Petz4[[#This Row],[FILIAL]],'[4]PETZ E ZEEDOG'!$B:$H,7,0),"")</f>
        <v>43831</v>
      </c>
      <c r="G1013" t="str">
        <f>IFERROR(VLOOKUP(Filiais_Petz4[[#This Row],[FILIAL]],'[4]PETZ E ZEEDOG'!$B$2:$R$1103,8,0),"")</f>
        <v>Q SAAN QUADRA 2 LOTE</v>
      </c>
      <c r="H1013" t="str">
        <f>IFERROR(VLOOKUP(Filiais_Petz4[[#This Row],[FILIAL]],'[4]PETZ E ZEEDOG'!$B:$J,9,0),"")</f>
        <v xml:space="preserve">BRASILIA </v>
      </c>
      <c r="I1013" t="str">
        <f>IFERROR(VLOOKUP(Filiais_Petz4[[#This Row],[FILIAL]],'[4]PETZ E ZEEDOG'!$B:$K,10,0),"")</f>
        <v>DF</v>
      </c>
      <c r="J1013">
        <f>IFERROR(VLOOKUP(Filiais_Petz4[[#This Row],[FILIAL]],'[4]PETZ E ZEEDOG'!$B$2:$R$1103,11,0),"")</f>
        <v>70632210</v>
      </c>
      <c r="K1013" s="89">
        <f>IFERROR(VLOOKUP(Filiais_Petz4[[#This Row],[FILIAL]],'[4]PETZ E ZEEDOG'!$B:$M,12,0),"")</f>
        <v>18328118026175</v>
      </c>
      <c r="L1013" t="str">
        <f>IFERROR(VLOOKUP(Filiais_Petz4[[#This Row],[FILIAL]],'[4]PETZ E ZEEDOG'!$B:$N,13,0),"")</f>
        <v>0775736800413</v>
      </c>
      <c r="M1013" t="str">
        <f>IFERROR(VLOOKUP(Filiais_Petz4[[#This Row],[FILIAL]],'[4]PETZ E ZEEDOG'!$B:$O,14,0),"")</f>
        <v>ZONA INDUSTRIAL</v>
      </c>
      <c r="N1013" t="str">
        <f>IFERROR(VLOOKUP(Filiais_Petz4[[#This Row],[FILIAL]],'[4]PETZ E ZEEDOG'!$B:$P,15,0),"")</f>
        <v>S</v>
      </c>
      <c r="O1013" t="str">
        <f>IFERROR(VLOOKUP(Filiais_Petz4[[#This Row],[FILIAL]],'[4]PETZ E ZEEDOG'!$B:$Q,16,0),"")</f>
        <v>ZBRL-DF</v>
      </c>
      <c r="P1013" t="str">
        <f>IFERROR(VLOOKUP(Filiais_Petz4[[#This Row],[FILIAL]],'[4]PETZ E ZEEDOG'!$B:$R,17,0),"")</f>
        <v>AGNALDO</v>
      </c>
      <c r="Q1013" t="str">
        <f>IFERROR(VLOOKUP(Filiais_Petz4[[#This Row],[FILIAL]],'[4]PETZ E ZEEDOG'!$B:$C,2,0),"")</f>
        <v>ZEE</v>
      </c>
    </row>
    <row r="1014" spans="1:17" ht="14.45" hidden="1" customHeight="1" x14ac:dyDescent="0.25">
      <c r="A1014" t="s">
        <v>1064</v>
      </c>
      <c r="B1014" t="str">
        <f>IFERROR(VLOOKUP(Filiais_Petz4[[#This Row],[FILIAL]],'[4]PETZ E ZEEDOG'!$B:$D,3,0),"")</f>
        <v>ZEE</v>
      </c>
      <c r="C1014" t="str">
        <f>IFERROR(VLOOKUP(Filiais_Petz4[[#This Row],[FILIAL]],'[4]PETZ E ZEEDOG'!$B:$E,4,0),"")</f>
        <v>MARYANE</v>
      </c>
      <c r="D1014" t="str">
        <f>IFERROR(VLOOKUP(Filiais_Petz4[[#This Row],[FILIAL]],'[4]PETZ E ZEEDOG'!$B:$F,5,0),"")</f>
        <v>ZVTR-ES</v>
      </c>
      <c r="E1014" t="str">
        <f>IFERROR(VLOOKUP(Filiais_Petz4[[#This Row],[FILIAL]],'[4]PETZ E ZEEDOG'!$B:$G,6,0),"")</f>
        <v>ZEE NOW VITORIA</v>
      </c>
      <c r="F1014" s="1">
        <f>IFERROR(VLOOKUP(Filiais_Petz4[[#This Row],[FILIAL]],'[4]PETZ E ZEEDOG'!$B:$H,7,0),"")</f>
        <v>43831</v>
      </c>
      <c r="G1014" t="str">
        <f>IFERROR(VLOOKUP(Filiais_Petz4[[#This Row],[FILIAL]],'[4]PETZ E ZEEDOG'!$B$2:$R$1103,8,0),"")</f>
        <v>RUA KLEBER NASCIMENTO FERRERIA, 60</v>
      </c>
      <c r="H1014" t="str">
        <f>IFERROR(VLOOKUP(Filiais_Petz4[[#This Row],[FILIAL]],'[4]PETZ E ZEEDOG'!$B:$J,9,0),"")</f>
        <v>VITORIA</v>
      </c>
      <c r="I1014" t="str">
        <f>IFERROR(VLOOKUP(Filiais_Petz4[[#This Row],[FILIAL]],'[4]PETZ E ZEEDOG'!$B:$K,10,0),"")</f>
        <v>ES</v>
      </c>
      <c r="J1014">
        <f>IFERROR(VLOOKUP(Filiais_Petz4[[#This Row],[FILIAL]],'[4]PETZ E ZEEDOG'!$B$2:$R$1103,11,0),"")</f>
        <v>29045720</v>
      </c>
      <c r="K1014" s="89" t="str">
        <f>IFERROR(VLOOKUP(Filiais_Petz4[[#This Row],[FILIAL]],'[4]PETZ E ZEEDOG'!$B:$M,12,0),"")</f>
        <v>18.328.118/0254-46</v>
      </c>
      <c r="L1014" t="str">
        <f>IFERROR(VLOOKUP(Filiais_Petz4[[#This Row],[FILIAL]],'[4]PETZ E ZEEDOG'!$B:$N,13,0),"")</f>
        <v>083974199</v>
      </c>
      <c r="M1014" t="str">
        <f>IFERROR(VLOOKUP(Filiais_Petz4[[#This Row],[FILIAL]],'[4]PETZ E ZEEDOG'!$B:$O,14,0),"")</f>
        <v>CONSOLAÇÃO</v>
      </c>
      <c r="N1014" t="str">
        <f>IFERROR(VLOOKUP(Filiais_Petz4[[#This Row],[FILIAL]],'[4]PETZ E ZEEDOG'!$B:$P,15,0),"")</f>
        <v>S</v>
      </c>
      <c r="O1014" t="str">
        <f>IFERROR(VLOOKUP(Filiais_Petz4[[#This Row],[FILIAL]],'[4]PETZ E ZEEDOG'!$B:$Q,16,0),"")</f>
        <v>ZVTR-ES</v>
      </c>
      <c r="P1014" t="str">
        <f>IFERROR(VLOOKUP(Filiais_Petz4[[#This Row],[FILIAL]],'[4]PETZ E ZEEDOG'!$B:$R,17,0),"")</f>
        <v>AGNALDO</v>
      </c>
      <c r="Q1014" t="str">
        <f>IFERROR(VLOOKUP(Filiais_Petz4[[#This Row],[FILIAL]],'[4]PETZ E ZEEDOG'!$B:$C,2,0),"")</f>
        <v>ZEE</v>
      </c>
    </row>
    <row r="1015" spans="1:17" ht="14.45" hidden="1" customHeight="1" x14ac:dyDescent="0.25">
      <c r="A1015" t="s">
        <v>1065</v>
      </c>
      <c r="B1015" t="str">
        <f>IFERROR(VLOOKUP(Filiais_Petz4[[#This Row],[FILIAL]],'[4]PETZ E ZEEDOG'!$B:$D,3,0),"")</f>
        <v>ZEE</v>
      </c>
      <c r="C1015" t="str">
        <f>IFERROR(VLOOKUP(Filiais_Petz4[[#This Row],[FILIAL]],'[4]PETZ E ZEEDOG'!$B:$E,4,0),"")</f>
        <v>MARYANE</v>
      </c>
      <c r="D1015" t="str">
        <f>IFERROR(VLOOKUP(Filiais_Petz4[[#This Row],[FILIAL]],'[4]PETZ E ZEEDOG'!$B:$F,5,0),"")</f>
        <v>ZMEI-RJ</v>
      </c>
      <c r="E1015" t="str">
        <f>IFERROR(VLOOKUP(Filiais_Petz4[[#This Row],[FILIAL]],'[4]PETZ E ZEEDOG'!$B:$G,6,0),"")</f>
        <v>ZEE NOW MEIER</v>
      </c>
      <c r="F1015" s="1">
        <f>IFERROR(VLOOKUP(Filiais_Petz4[[#This Row],[FILIAL]],'[4]PETZ E ZEEDOG'!$B:$H,7,0),"")</f>
        <v>43831</v>
      </c>
      <c r="G1015" t="str">
        <f>IFERROR(VLOOKUP(Filiais_Petz4[[#This Row],[FILIAL]],'[4]PETZ E ZEEDOG'!$B$2:$R$1103,8,0),"")</f>
        <v>R BARAO DO BOM RETIRO, 997</v>
      </c>
      <c r="H1015" t="str">
        <f>IFERROR(VLOOKUP(Filiais_Petz4[[#This Row],[FILIAL]],'[4]PETZ E ZEEDOG'!$B:$J,9,0),"")</f>
        <v>RIO DE JANEIRO</v>
      </c>
      <c r="I1015" t="str">
        <f>IFERROR(VLOOKUP(Filiais_Petz4[[#This Row],[FILIAL]],'[4]PETZ E ZEEDOG'!$B:$K,10,0),"")</f>
        <v>RJ</v>
      </c>
      <c r="J1015">
        <f>IFERROR(VLOOKUP(Filiais_Petz4[[#This Row],[FILIAL]],'[4]PETZ E ZEEDOG'!$B$2:$R$1103,11,0),"")</f>
        <v>20715002</v>
      </c>
      <c r="K1015" s="89">
        <f>IFERROR(VLOOKUP(Filiais_Petz4[[#This Row],[FILIAL]],'[4]PETZ E ZEEDOG'!$B:$M,12,0),"")</f>
        <v>18328118026680</v>
      </c>
      <c r="L1015">
        <f>IFERROR(VLOOKUP(Filiais_Petz4[[#This Row],[FILIAL]],'[4]PETZ E ZEEDOG'!$B:$N,13,0),"")</f>
        <v>12667027</v>
      </c>
      <c r="M1015" t="str">
        <f>IFERROR(VLOOKUP(Filiais_Petz4[[#This Row],[FILIAL]],'[4]PETZ E ZEEDOG'!$B:$O,14,0),"")</f>
        <v>VILA ISABEL</v>
      </c>
      <c r="N1015" t="str">
        <f>IFERROR(VLOOKUP(Filiais_Petz4[[#This Row],[FILIAL]],'[4]PETZ E ZEEDOG'!$B:$P,15,0),"")</f>
        <v>S</v>
      </c>
      <c r="O1015" t="str">
        <f>IFERROR(VLOOKUP(Filiais_Petz4[[#This Row],[FILIAL]],'[4]PETZ E ZEEDOG'!$B:$Q,16,0),"")</f>
        <v>ZMEI-RJ</v>
      </c>
      <c r="P1015" t="str">
        <f>IFERROR(VLOOKUP(Filiais_Petz4[[#This Row],[FILIAL]],'[4]PETZ E ZEEDOG'!$B:$R,17,0),"")</f>
        <v>ALEX</v>
      </c>
      <c r="Q1015" t="str">
        <f>IFERROR(VLOOKUP(Filiais_Petz4[[#This Row],[FILIAL]],'[4]PETZ E ZEEDOG'!$B:$C,2,0),"")</f>
        <v>ZEE</v>
      </c>
    </row>
    <row r="1016" spans="1:17" ht="14.45" hidden="1" customHeight="1" x14ac:dyDescent="0.25">
      <c r="A1016" t="s">
        <v>1066</v>
      </c>
      <c r="B1016" t="str">
        <f>IFERROR(VLOOKUP(Filiais_Petz4[[#This Row],[FILIAL]],'[4]PETZ E ZEEDOG'!$B:$D,3,0),"")</f>
        <v>ZEE</v>
      </c>
      <c r="C1016" t="str">
        <f>IFERROR(VLOOKUP(Filiais_Petz4[[#This Row],[FILIAL]],'[4]PETZ E ZEEDOG'!$B:$E,4,0),"")</f>
        <v>MARYANE</v>
      </c>
      <c r="D1016" t="str">
        <f>IFERROR(VLOOKUP(Filiais_Petz4[[#This Row],[FILIAL]],'[4]PETZ E ZEEDOG'!$B:$F,5,0),"")</f>
        <v>ZTMP-SP</v>
      </c>
      <c r="E1016" t="str">
        <f>IFERROR(VLOOKUP(Filiais_Petz4[[#This Row],[FILIAL]],'[4]PETZ E ZEEDOG'!$B:$G,6,0),"")</f>
        <v>ZEE NOW TEMPLE</v>
      </c>
      <c r="F1016" s="1">
        <f>IFERROR(VLOOKUP(Filiais_Petz4[[#This Row],[FILIAL]],'[4]PETZ E ZEEDOG'!$B:$H,7,0),"")</f>
        <v>43831</v>
      </c>
      <c r="G1016" t="str">
        <f>IFERROR(VLOOKUP(Filiais_Petz4[[#This Row],[FILIAL]],'[4]PETZ E ZEEDOG'!$B$2:$R$1103,8,0),"")</f>
        <v>ALAMEDA GABRIEL MONTEIRO DA SILVA, 225</v>
      </c>
      <c r="H1016" t="str">
        <f>IFERROR(VLOOKUP(Filiais_Petz4[[#This Row],[FILIAL]],'[4]PETZ E ZEEDOG'!$B:$J,9,0),"")</f>
        <v>SÃO PAULO</v>
      </c>
      <c r="I1016" t="str">
        <f>IFERROR(VLOOKUP(Filiais_Petz4[[#This Row],[FILIAL]],'[4]PETZ E ZEEDOG'!$B:$K,10,0),"")</f>
        <v>SP</v>
      </c>
      <c r="J1016">
        <f>IFERROR(VLOOKUP(Filiais_Petz4[[#This Row],[FILIAL]],'[4]PETZ E ZEEDOG'!$B$2:$R$1103,11,0),"")</f>
        <v>1441000</v>
      </c>
      <c r="K1016" s="89" t="str">
        <f>IFERROR(VLOOKUP(Filiais_Petz4[[#This Row],[FILIAL]],'[4]PETZ E ZEEDOG'!$B:$M,12,0),"")</f>
        <v>18.328.118/0270-66</v>
      </c>
      <c r="L1016">
        <f>IFERROR(VLOOKUP(Filiais_Petz4[[#This Row],[FILIAL]],'[4]PETZ E ZEEDOG'!$B:$N,13,0),"")</f>
        <v>138219720114</v>
      </c>
      <c r="M1016" t="str">
        <f>IFERROR(VLOOKUP(Filiais_Petz4[[#This Row],[FILIAL]],'[4]PETZ E ZEEDOG'!$B:$O,14,0),"")</f>
        <v>JARDIM AMERICA</v>
      </c>
      <c r="N1016" t="str">
        <f>IFERROR(VLOOKUP(Filiais_Petz4[[#This Row],[FILIAL]],'[4]PETZ E ZEEDOG'!$B:$P,15,0),"")</f>
        <v>S</v>
      </c>
      <c r="O1016" t="str">
        <f>IFERROR(VLOOKUP(Filiais_Petz4[[#This Row],[FILIAL]],'[4]PETZ E ZEEDOG'!$B:$Q,16,0),"")</f>
        <v>ZTMP-SP</v>
      </c>
      <c r="P1016" t="str">
        <f>IFERROR(VLOOKUP(Filiais_Petz4[[#This Row],[FILIAL]],'[4]PETZ E ZEEDOG'!$B:$R,17,0),"")</f>
        <v>AGNALDO</v>
      </c>
      <c r="Q1016" t="str">
        <f>IFERROR(VLOOKUP(Filiais_Petz4[[#This Row],[FILIAL]],'[4]PETZ E ZEEDOG'!$B:$C,2,0),"")</f>
        <v>ZEE</v>
      </c>
    </row>
    <row r="1017" spans="1:17" ht="14.45" hidden="1" customHeight="1" x14ac:dyDescent="0.25">
      <c r="A1017" t="s">
        <v>1067</v>
      </c>
      <c r="B1017" t="str">
        <f>IFERROR(VLOOKUP(Filiais_Petz4[[#This Row],[FILIAL]],'[4]PETZ E ZEEDOG'!$B:$D,3,0),"")</f>
        <v>ZEE</v>
      </c>
      <c r="C1017" t="str">
        <f>IFERROR(VLOOKUP(Filiais_Petz4[[#This Row],[FILIAL]],'[4]PETZ E ZEEDOG'!$B:$E,4,0),"")</f>
        <v>MARYANE</v>
      </c>
      <c r="D1017" t="str">
        <f>IFERROR(VLOOKUP(Filiais_Petz4[[#This Row],[FILIAL]],'[4]PETZ E ZEEDOG'!$B:$F,5,0),"")</f>
        <v>CDQM-RJ</v>
      </c>
      <c r="E1017" t="str">
        <f>IFERROR(VLOOKUP(Filiais_Petz4[[#This Row],[FILIAL]],'[4]PETZ E ZEEDOG'!$B:$G,6,0),"")</f>
        <v>ZEE NOW CD QUEIMADOS</v>
      </c>
      <c r="F1017" s="1">
        <f>IFERROR(VLOOKUP(Filiais_Petz4[[#This Row],[FILIAL]],'[4]PETZ E ZEEDOG'!$B:$H,7,0),"")</f>
        <v>43831</v>
      </c>
      <c r="G1017" t="str">
        <f>IFERROR(VLOOKUP(Filiais_Petz4[[#This Row],[FILIAL]],'[4]PETZ E ZEEDOG'!$B$2:$R$1103,8,0),"")</f>
        <v>ROD PRESIDENTE DUTRA, 25551</v>
      </c>
      <c r="H1017" t="str">
        <f>IFERROR(VLOOKUP(Filiais_Petz4[[#This Row],[FILIAL]],'[4]PETZ E ZEEDOG'!$B:$J,9,0),"")</f>
        <v>QUEIMADOS</v>
      </c>
      <c r="I1017" t="str">
        <f>IFERROR(VLOOKUP(Filiais_Petz4[[#This Row],[FILIAL]],'[4]PETZ E ZEEDOG'!$B:$K,10,0),"")</f>
        <v>RJ</v>
      </c>
      <c r="J1017">
        <f>IFERROR(VLOOKUP(Filiais_Petz4[[#This Row],[FILIAL]],'[4]PETZ E ZEEDOG'!$B$2:$R$1103,11,0),"")</f>
        <v>26377180</v>
      </c>
      <c r="K1017" s="89" t="str">
        <f>IFERROR(VLOOKUP(Filiais_Petz4[[#This Row],[FILIAL]],'[4]PETZ E ZEEDOG'!$B:$M,12,0),"")</f>
        <v>18.328.118/0272-28</v>
      </c>
      <c r="L1017" t="str">
        <f>IFERROR(VLOOKUP(Filiais_Petz4[[#This Row],[FILIAL]],'[4]PETZ E ZEEDOG'!$B:$N,13,0),"")</f>
        <v>12686030</v>
      </c>
      <c r="M1017" t="str">
        <f>IFERROR(VLOOKUP(Filiais_Petz4[[#This Row],[FILIAL]],'[4]PETZ E ZEEDOG'!$B:$O,14,0),"")</f>
        <v>QUEIMADOS</v>
      </c>
      <c r="N1017" t="str">
        <f>IFERROR(VLOOKUP(Filiais_Petz4[[#This Row],[FILIAL]],'[4]PETZ E ZEEDOG'!$B:$P,15,0),"")</f>
        <v>S</v>
      </c>
      <c r="O1017" t="str">
        <f>IFERROR(VLOOKUP(Filiais_Petz4[[#This Row],[FILIAL]],'[4]PETZ E ZEEDOG'!$B:$Q,16,0),"")</f>
        <v>CDQM-RJ</v>
      </c>
      <c r="P1017" t="str">
        <f>IFERROR(VLOOKUP(Filiais_Petz4[[#This Row],[FILIAL]],'[4]PETZ E ZEEDOG'!$B:$R,17,0),"")</f>
        <v>ALEX</v>
      </c>
      <c r="Q1017" t="str">
        <f>IFERROR(VLOOKUP(Filiais_Petz4[[#This Row],[FILIAL]],'[4]PETZ E ZEEDOG'!$B:$C,2,0),"")</f>
        <v>ZEE</v>
      </c>
    </row>
    <row r="1018" spans="1:17" ht="14.45" hidden="1" customHeight="1" x14ac:dyDescent="0.25">
      <c r="A1018" t="s">
        <v>1068</v>
      </c>
      <c r="B1018" t="str">
        <f>IFERROR(VLOOKUP(Filiais_Petz4[[#This Row],[FILIAL]],'[4]PETZ E ZEEDOG'!$B:$D,3,0),"")</f>
        <v/>
      </c>
      <c r="C1018" t="str">
        <f>IFERROR(VLOOKUP(Filiais_Petz4[[#This Row],[FILIAL]],'[4]PETZ E ZEEDOG'!$B:$E,4,0),"")</f>
        <v/>
      </c>
      <c r="D1018" t="str">
        <f>IFERROR(VLOOKUP(Filiais_Petz4[[#This Row],[FILIAL]],'[4]PETZ E ZEEDOG'!$B:$F,5,0),"")</f>
        <v/>
      </c>
      <c r="E1018" t="str">
        <f>IFERROR(VLOOKUP(Filiais_Petz4[[#This Row],[FILIAL]],'[4]PETZ E ZEEDOG'!$B:$G,6,0),"")</f>
        <v/>
      </c>
      <c r="F1018" s="1">
        <f>IFERROR(VLOOKUP(Filiais_Petz4[[#This Row],[FILIAL]],'[4]PETZ E ZEEDOG'!$B:$H,7,0),"")</f>
        <v>0</v>
      </c>
      <c r="G1018" t="str">
        <f>IFERROR(VLOOKUP(Filiais_Petz4[[#This Row],[FILIAL]],'[4]PETZ E ZEEDOG'!$B$2:$R$1103,8,0),"")</f>
        <v/>
      </c>
      <c r="H1018" t="str">
        <f>IFERROR(VLOOKUP(Filiais_Petz4[[#This Row],[FILIAL]],'[4]PETZ E ZEEDOG'!$B:$J,9,0),"")</f>
        <v/>
      </c>
      <c r="I1018" t="str">
        <f>IFERROR(VLOOKUP(Filiais_Petz4[[#This Row],[FILIAL]],'[4]PETZ E ZEEDOG'!$B:$K,10,0),"")</f>
        <v/>
      </c>
      <c r="J1018">
        <f>IFERROR(VLOOKUP(Filiais_Petz4[[#This Row],[FILIAL]],'[4]PETZ E ZEEDOG'!$B$2:$R$1103,11,0),"")</f>
        <v>0</v>
      </c>
      <c r="K1018" s="89" t="str">
        <f>IFERROR(VLOOKUP(Filiais_Petz4[[#This Row],[FILIAL]],'[4]PETZ E ZEEDOG'!$B:$M,12,0),"")</f>
        <v/>
      </c>
      <c r="L1018" t="str">
        <f>IFERROR(VLOOKUP(Filiais_Petz4[[#This Row],[FILIAL]],'[4]PETZ E ZEEDOG'!$B:$N,13,0),"")</f>
        <v/>
      </c>
      <c r="M1018" t="str">
        <f>IFERROR(VLOOKUP(Filiais_Petz4[[#This Row],[FILIAL]],'[4]PETZ E ZEEDOG'!$B:$O,14,0),"")</f>
        <v/>
      </c>
      <c r="N1018" t="str">
        <f>IFERROR(VLOOKUP(Filiais_Petz4[[#This Row],[FILIAL]],'[4]PETZ E ZEEDOG'!$B:$P,15,0),"")</f>
        <v>N</v>
      </c>
      <c r="O1018" t="str">
        <f>IFERROR(VLOOKUP(Filiais_Petz4[[#This Row],[FILIAL]],'[4]PETZ E ZEEDOG'!$B:$Q,16,0),"")</f>
        <v/>
      </c>
      <c r="P1018" t="str">
        <f>IFERROR(VLOOKUP(Filiais_Petz4[[#This Row],[FILIAL]],'[4]PETZ E ZEEDOG'!$B:$R,17,0),"")</f>
        <v/>
      </c>
      <c r="Q1018" t="str">
        <f>IFERROR(VLOOKUP(Filiais_Petz4[[#This Row],[FILIAL]],'[4]PETZ E ZEEDOG'!$B:$C,2,0),"")</f>
        <v/>
      </c>
    </row>
    <row r="1019" spans="1:17" ht="14.45" hidden="1" customHeight="1" x14ac:dyDescent="0.25">
      <c r="A1019" t="s">
        <v>1069</v>
      </c>
      <c r="B1019" t="str">
        <f>IFERROR(VLOOKUP(Filiais_Petz4[[#This Row],[FILIAL]],'[4]PETZ E ZEEDOG'!$B:$D,3,0),"")</f>
        <v/>
      </c>
      <c r="C1019" t="str">
        <f>IFERROR(VLOOKUP(Filiais_Petz4[[#This Row],[FILIAL]],'[4]PETZ E ZEEDOG'!$B:$E,4,0),"")</f>
        <v/>
      </c>
      <c r="D1019" t="str">
        <f>IFERROR(VLOOKUP(Filiais_Petz4[[#This Row],[FILIAL]],'[4]PETZ E ZEEDOG'!$B:$F,5,0),"")</f>
        <v/>
      </c>
      <c r="E1019" t="str">
        <f>IFERROR(VLOOKUP(Filiais_Petz4[[#This Row],[FILIAL]],'[4]PETZ E ZEEDOG'!$B:$G,6,0),"")</f>
        <v/>
      </c>
      <c r="F1019" s="1">
        <f>IFERROR(VLOOKUP(Filiais_Petz4[[#This Row],[FILIAL]],'[4]PETZ E ZEEDOG'!$B:$H,7,0),"")</f>
        <v>0</v>
      </c>
      <c r="G1019" t="str">
        <f>IFERROR(VLOOKUP(Filiais_Petz4[[#This Row],[FILIAL]],'[4]PETZ E ZEEDOG'!$B$2:$R$1103,8,0),"")</f>
        <v/>
      </c>
      <c r="H1019" t="str">
        <f>IFERROR(VLOOKUP(Filiais_Petz4[[#This Row],[FILIAL]],'[4]PETZ E ZEEDOG'!$B:$J,9,0),"")</f>
        <v/>
      </c>
      <c r="I1019" t="str">
        <f>IFERROR(VLOOKUP(Filiais_Petz4[[#This Row],[FILIAL]],'[4]PETZ E ZEEDOG'!$B:$K,10,0),"")</f>
        <v/>
      </c>
      <c r="J1019">
        <f>IFERROR(VLOOKUP(Filiais_Petz4[[#This Row],[FILIAL]],'[4]PETZ E ZEEDOG'!$B$2:$R$1103,11,0),"")</f>
        <v>0</v>
      </c>
      <c r="K1019" s="89" t="str">
        <f>IFERROR(VLOOKUP(Filiais_Petz4[[#This Row],[FILIAL]],'[4]PETZ E ZEEDOG'!$B:$M,12,0),"")</f>
        <v/>
      </c>
      <c r="L1019" t="str">
        <f>IFERROR(VLOOKUP(Filiais_Petz4[[#This Row],[FILIAL]],'[4]PETZ E ZEEDOG'!$B:$N,13,0),"")</f>
        <v/>
      </c>
      <c r="M1019" t="str">
        <f>IFERROR(VLOOKUP(Filiais_Petz4[[#This Row],[FILIAL]],'[4]PETZ E ZEEDOG'!$B:$O,14,0),"")</f>
        <v/>
      </c>
      <c r="N1019" t="str">
        <f>IFERROR(VLOOKUP(Filiais_Petz4[[#This Row],[FILIAL]],'[4]PETZ E ZEEDOG'!$B:$P,15,0),"")</f>
        <v>N</v>
      </c>
      <c r="O1019" t="str">
        <f>IFERROR(VLOOKUP(Filiais_Petz4[[#This Row],[FILIAL]],'[4]PETZ E ZEEDOG'!$B:$Q,16,0),"")</f>
        <v/>
      </c>
      <c r="P1019" t="str">
        <f>IFERROR(VLOOKUP(Filiais_Petz4[[#This Row],[FILIAL]],'[4]PETZ E ZEEDOG'!$B:$R,17,0),"")</f>
        <v/>
      </c>
      <c r="Q1019" t="str">
        <f>IFERROR(VLOOKUP(Filiais_Petz4[[#This Row],[FILIAL]],'[4]PETZ E ZEEDOG'!$B:$C,2,0),"")</f>
        <v/>
      </c>
    </row>
    <row r="1020" spans="1:17" ht="14.45" hidden="1" customHeight="1" x14ac:dyDescent="0.25">
      <c r="A1020" t="s">
        <v>1070</v>
      </c>
      <c r="B1020" t="str">
        <f>IFERROR(VLOOKUP(Filiais_Petz4[[#This Row],[FILIAL]],'[4]PETZ E ZEEDOG'!$B:$D,3,0),"")</f>
        <v/>
      </c>
      <c r="C1020" t="str">
        <f>IFERROR(VLOOKUP(Filiais_Petz4[[#This Row],[FILIAL]],'[4]PETZ E ZEEDOG'!$B:$E,4,0),"")</f>
        <v/>
      </c>
      <c r="D1020" t="str">
        <f>IFERROR(VLOOKUP(Filiais_Petz4[[#This Row],[FILIAL]],'[4]PETZ E ZEEDOG'!$B:$F,5,0),"")</f>
        <v/>
      </c>
      <c r="E1020" t="str">
        <f>IFERROR(VLOOKUP(Filiais_Petz4[[#This Row],[FILIAL]],'[4]PETZ E ZEEDOG'!$B:$G,6,0),"")</f>
        <v/>
      </c>
      <c r="F1020" s="1">
        <f>IFERROR(VLOOKUP(Filiais_Petz4[[#This Row],[FILIAL]],'[4]PETZ E ZEEDOG'!$B:$H,7,0),"")</f>
        <v>0</v>
      </c>
      <c r="G1020" t="str">
        <f>IFERROR(VLOOKUP(Filiais_Petz4[[#This Row],[FILIAL]],'[4]PETZ E ZEEDOG'!$B$2:$R$1103,8,0),"")</f>
        <v/>
      </c>
      <c r="H1020" t="str">
        <f>IFERROR(VLOOKUP(Filiais_Petz4[[#This Row],[FILIAL]],'[4]PETZ E ZEEDOG'!$B:$J,9,0),"")</f>
        <v/>
      </c>
      <c r="I1020" t="str">
        <f>IFERROR(VLOOKUP(Filiais_Petz4[[#This Row],[FILIAL]],'[4]PETZ E ZEEDOG'!$B:$K,10,0),"")</f>
        <v/>
      </c>
      <c r="J1020">
        <f>IFERROR(VLOOKUP(Filiais_Petz4[[#This Row],[FILIAL]],'[4]PETZ E ZEEDOG'!$B$2:$R$1103,11,0),"")</f>
        <v>0</v>
      </c>
      <c r="K1020" s="89" t="str">
        <f>IFERROR(VLOOKUP(Filiais_Petz4[[#This Row],[FILIAL]],'[4]PETZ E ZEEDOG'!$B:$M,12,0),"")</f>
        <v/>
      </c>
      <c r="L1020" t="str">
        <f>IFERROR(VLOOKUP(Filiais_Petz4[[#This Row],[FILIAL]],'[4]PETZ E ZEEDOG'!$B:$N,13,0),"")</f>
        <v/>
      </c>
      <c r="M1020" t="str">
        <f>IFERROR(VLOOKUP(Filiais_Petz4[[#This Row],[FILIAL]],'[4]PETZ E ZEEDOG'!$B:$O,14,0),"")</f>
        <v/>
      </c>
      <c r="N1020" t="str">
        <f>IFERROR(VLOOKUP(Filiais_Petz4[[#This Row],[FILIAL]],'[4]PETZ E ZEEDOG'!$B:$P,15,0),"")</f>
        <v>N</v>
      </c>
      <c r="O1020" t="str">
        <f>IFERROR(VLOOKUP(Filiais_Petz4[[#This Row],[FILIAL]],'[4]PETZ E ZEEDOG'!$B:$Q,16,0),"")</f>
        <v/>
      </c>
      <c r="P1020" t="str">
        <f>IFERROR(VLOOKUP(Filiais_Petz4[[#This Row],[FILIAL]],'[4]PETZ E ZEEDOG'!$B:$R,17,0),"")</f>
        <v/>
      </c>
      <c r="Q1020" t="str">
        <f>IFERROR(VLOOKUP(Filiais_Petz4[[#This Row],[FILIAL]],'[4]PETZ E ZEEDOG'!$B:$C,2,0),"")</f>
        <v/>
      </c>
    </row>
    <row r="1021" spans="1:17" ht="14.45" hidden="1" customHeight="1" x14ac:dyDescent="0.25">
      <c r="A1021" t="s">
        <v>1071</v>
      </c>
      <c r="B1021" t="str">
        <f>IFERROR(VLOOKUP(Filiais_Petz4[[#This Row],[FILIAL]],'[4]PETZ E ZEEDOG'!$B:$D,3,0),"")</f>
        <v/>
      </c>
      <c r="C1021" t="str">
        <f>IFERROR(VLOOKUP(Filiais_Petz4[[#This Row],[FILIAL]],'[4]PETZ E ZEEDOG'!$B:$E,4,0),"")</f>
        <v/>
      </c>
      <c r="D1021" t="str">
        <f>IFERROR(VLOOKUP(Filiais_Petz4[[#This Row],[FILIAL]],'[4]PETZ E ZEEDOG'!$B:$F,5,0),"")</f>
        <v/>
      </c>
      <c r="E1021" t="str">
        <f>IFERROR(VLOOKUP(Filiais_Petz4[[#This Row],[FILIAL]],'[4]PETZ E ZEEDOG'!$B:$G,6,0),"")</f>
        <v/>
      </c>
      <c r="F1021" s="1">
        <f>IFERROR(VLOOKUP(Filiais_Petz4[[#This Row],[FILIAL]],'[4]PETZ E ZEEDOG'!$B:$H,7,0),"")</f>
        <v>0</v>
      </c>
      <c r="G1021" t="str">
        <f>IFERROR(VLOOKUP(Filiais_Petz4[[#This Row],[FILIAL]],'[4]PETZ E ZEEDOG'!$B$2:$R$1103,8,0),"")</f>
        <v/>
      </c>
      <c r="H1021" t="str">
        <f>IFERROR(VLOOKUP(Filiais_Petz4[[#This Row],[FILIAL]],'[4]PETZ E ZEEDOG'!$B:$J,9,0),"")</f>
        <v/>
      </c>
      <c r="I1021" t="str">
        <f>IFERROR(VLOOKUP(Filiais_Petz4[[#This Row],[FILIAL]],'[4]PETZ E ZEEDOG'!$B:$K,10,0),"")</f>
        <v/>
      </c>
      <c r="J1021">
        <f>IFERROR(VLOOKUP(Filiais_Petz4[[#This Row],[FILIAL]],'[4]PETZ E ZEEDOG'!$B$2:$R$1103,11,0),"")</f>
        <v>0</v>
      </c>
      <c r="K1021" s="89" t="str">
        <f>IFERROR(VLOOKUP(Filiais_Petz4[[#This Row],[FILIAL]],'[4]PETZ E ZEEDOG'!$B:$M,12,0),"")</f>
        <v/>
      </c>
      <c r="L1021" t="str">
        <f>IFERROR(VLOOKUP(Filiais_Petz4[[#This Row],[FILIAL]],'[4]PETZ E ZEEDOG'!$B:$N,13,0),"")</f>
        <v/>
      </c>
      <c r="M1021" t="str">
        <f>IFERROR(VLOOKUP(Filiais_Petz4[[#This Row],[FILIAL]],'[4]PETZ E ZEEDOG'!$B:$O,14,0),"")</f>
        <v/>
      </c>
      <c r="N1021" t="str">
        <f>IFERROR(VLOOKUP(Filiais_Petz4[[#This Row],[FILIAL]],'[4]PETZ E ZEEDOG'!$B:$P,15,0),"")</f>
        <v>N</v>
      </c>
      <c r="O1021" t="str">
        <f>IFERROR(VLOOKUP(Filiais_Petz4[[#This Row],[FILIAL]],'[4]PETZ E ZEEDOG'!$B:$Q,16,0),"")</f>
        <v/>
      </c>
      <c r="P1021" t="str">
        <f>IFERROR(VLOOKUP(Filiais_Petz4[[#This Row],[FILIAL]],'[4]PETZ E ZEEDOG'!$B:$R,17,0),"")</f>
        <v/>
      </c>
      <c r="Q1021" t="str">
        <f>IFERROR(VLOOKUP(Filiais_Petz4[[#This Row],[FILIAL]],'[4]PETZ E ZEEDOG'!$B:$C,2,0),"")</f>
        <v/>
      </c>
    </row>
    <row r="1022" spans="1:17" ht="14.45" hidden="1" customHeight="1" x14ac:dyDescent="0.25">
      <c r="A1022" t="s">
        <v>1072</v>
      </c>
      <c r="B1022" t="str">
        <f>IFERROR(VLOOKUP(Filiais_Petz4[[#This Row],[FILIAL]],'[4]PETZ E ZEEDOG'!$B:$D,3,0),"")</f>
        <v/>
      </c>
      <c r="C1022" t="str">
        <f>IFERROR(VLOOKUP(Filiais_Petz4[[#This Row],[FILIAL]],'[4]PETZ E ZEEDOG'!$B:$E,4,0),"")</f>
        <v/>
      </c>
      <c r="D1022" t="str">
        <f>IFERROR(VLOOKUP(Filiais_Petz4[[#This Row],[FILIAL]],'[4]PETZ E ZEEDOG'!$B:$F,5,0),"")</f>
        <v/>
      </c>
      <c r="E1022" t="str">
        <f>IFERROR(VLOOKUP(Filiais_Petz4[[#This Row],[FILIAL]],'[4]PETZ E ZEEDOG'!$B:$G,6,0),"")</f>
        <v/>
      </c>
      <c r="F1022" s="1">
        <f>IFERROR(VLOOKUP(Filiais_Petz4[[#This Row],[FILIAL]],'[4]PETZ E ZEEDOG'!$B:$H,7,0),"")</f>
        <v>0</v>
      </c>
      <c r="G1022" t="str">
        <f>IFERROR(VLOOKUP(Filiais_Petz4[[#This Row],[FILIAL]],'[4]PETZ E ZEEDOG'!$B$2:$R$1103,8,0),"")</f>
        <v/>
      </c>
      <c r="H1022" t="str">
        <f>IFERROR(VLOOKUP(Filiais_Petz4[[#This Row],[FILIAL]],'[4]PETZ E ZEEDOG'!$B:$J,9,0),"")</f>
        <v/>
      </c>
      <c r="I1022" t="str">
        <f>IFERROR(VLOOKUP(Filiais_Petz4[[#This Row],[FILIAL]],'[4]PETZ E ZEEDOG'!$B:$K,10,0),"")</f>
        <v/>
      </c>
      <c r="J1022">
        <f>IFERROR(VLOOKUP(Filiais_Petz4[[#This Row],[FILIAL]],'[4]PETZ E ZEEDOG'!$B$2:$R$1103,11,0),"")</f>
        <v>0</v>
      </c>
      <c r="K1022" s="89" t="str">
        <f>IFERROR(VLOOKUP(Filiais_Petz4[[#This Row],[FILIAL]],'[4]PETZ E ZEEDOG'!$B:$M,12,0),"")</f>
        <v/>
      </c>
      <c r="L1022" t="str">
        <f>IFERROR(VLOOKUP(Filiais_Petz4[[#This Row],[FILIAL]],'[4]PETZ E ZEEDOG'!$B:$N,13,0),"")</f>
        <v/>
      </c>
      <c r="M1022" t="str">
        <f>IFERROR(VLOOKUP(Filiais_Petz4[[#This Row],[FILIAL]],'[4]PETZ E ZEEDOG'!$B:$O,14,0),"")</f>
        <v/>
      </c>
      <c r="N1022" t="str">
        <f>IFERROR(VLOOKUP(Filiais_Petz4[[#This Row],[FILIAL]],'[4]PETZ E ZEEDOG'!$B:$P,15,0),"")</f>
        <v>N</v>
      </c>
      <c r="O1022" t="str">
        <f>IFERROR(VLOOKUP(Filiais_Petz4[[#This Row],[FILIAL]],'[4]PETZ E ZEEDOG'!$B:$Q,16,0),"")</f>
        <v/>
      </c>
      <c r="P1022" t="str">
        <f>IFERROR(VLOOKUP(Filiais_Petz4[[#This Row],[FILIAL]],'[4]PETZ E ZEEDOG'!$B:$R,17,0),"")</f>
        <v/>
      </c>
      <c r="Q1022" t="str">
        <f>IFERROR(VLOOKUP(Filiais_Petz4[[#This Row],[FILIAL]],'[4]PETZ E ZEEDOG'!$B:$C,2,0),"")</f>
        <v/>
      </c>
    </row>
    <row r="1023" spans="1:17" ht="14.45" hidden="1" customHeight="1" x14ac:dyDescent="0.25">
      <c r="A1023" t="s">
        <v>1073</v>
      </c>
      <c r="B1023" t="str">
        <f>IFERROR(VLOOKUP(Filiais_Petz4[[#This Row],[FILIAL]],'[4]PETZ E ZEEDOG'!$B:$D,3,0),"")</f>
        <v/>
      </c>
      <c r="C1023" t="str">
        <f>IFERROR(VLOOKUP(Filiais_Petz4[[#This Row],[FILIAL]],'[4]PETZ E ZEEDOG'!$B:$E,4,0),"")</f>
        <v/>
      </c>
      <c r="D1023" t="str">
        <f>IFERROR(VLOOKUP(Filiais_Petz4[[#This Row],[FILIAL]],'[4]PETZ E ZEEDOG'!$B:$F,5,0),"")</f>
        <v/>
      </c>
      <c r="E1023" t="str">
        <f>IFERROR(VLOOKUP(Filiais_Petz4[[#This Row],[FILIAL]],'[4]PETZ E ZEEDOG'!$B:$G,6,0),"")</f>
        <v/>
      </c>
      <c r="F1023" s="1">
        <f>IFERROR(VLOOKUP(Filiais_Petz4[[#This Row],[FILIAL]],'[4]PETZ E ZEEDOG'!$B:$H,7,0),"")</f>
        <v>0</v>
      </c>
      <c r="G1023" t="str">
        <f>IFERROR(VLOOKUP(Filiais_Petz4[[#This Row],[FILIAL]],'[4]PETZ E ZEEDOG'!$B$2:$R$1103,8,0),"")</f>
        <v/>
      </c>
      <c r="H1023" t="str">
        <f>IFERROR(VLOOKUP(Filiais_Petz4[[#This Row],[FILIAL]],'[4]PETZ E ZEEDOG'!$B:$J,9,0),"")</f>
        <v/>
      </c>
      <c r="I1023" t="str">
        <f>IFERROR(VLOOKUP(Filiais_Petz4[[#This Row],[FILIAL]],'[4]PETZ E ZEEDOG'!$B:$K,10,0),"")</f>
        <v/>
      </c>
      <c r="J1023">
        <f>IFERROR(VLOOKUP(Filiais_Petz4[[#This Row],[FILIAL]],'[4]PETZ E ZEEDOG'!$B$2:$R$1103,11,0),"")</f>
        <v>0</v>
      </c>
      <c r="K1023" s="89" t="str">
        <f>IFERROR(VLOOKUP(Filiais_Petz4[[#This Row],[FILIAL]],'[4]PETZ E ZEEDOG'!$B:$M,12,0),"")</f>
        <v/>
      </c>
      <c r="L1023" t="str">
        <f>IFERROR(VLOOKUP(Filiais_Petz4[[#This Row],[FILIAL]],'[4]PETZ E ZEEDOG'!$B:$N,13,0),"")</f>
        <v/>
      </c>
      <c r="M1023" t="str">
        <f>IFERROR(VLOOKUP(Filiais_Petz4[[#This Row],[FILIAL]],'[4]PETZ E ZEEDOG'!$B:$O,14,0),"")</f>
        <v/>
      </c>
      <c r="N1023" t="str">
        <f>IFERROR(VLOOKUP(Filiais_Petz4[[#This Row],[FILIAL]],'[4]PETZ E ZEEDOG'!$B:$P,15,0),"")</f>
        <v>N</v>
      </c>
      <c r="O1023" t="str">
        <f>IFERROR(VLOOKUP(Filiais_Petz4[[#This Row],[FILIAL]],'[4]PETZ E ZEEDOG'!$B:$Q,16,0),"")</f>
        <v/>
      </c>
      <c r="P1023" t="str">
        <f>IFERROR(VLOOKUP(Filiais_Petz4[[#This Row],[FILIAL]],'[4]PETZ E ZEEDOG'!$B:$R,17,0),"")</f>
        <v/>
      </c>
      <c r="Q1023" t="str">
        <f>IFERROR(VLOOKUP(Filiais_Petz4[[#This Row],[FILIAL]],'[4]PETZ E ZEEDOG'!$B:$C,2,0),"")</f>
        <v/>
      </c>
    </row>
    <row r="1024" spans="1:17" ht="14.45" hidden="1" customHeight="1" x14ac:dyDescent="0.25">
      <c r="A1024" t="s">
        <v>1074</v>
      </c>
      <c r="B1024" t="str">
        <f>IFERROR(VLOOKUP(Filiais_Petz4[[#This Row],[FILIAL]],'[4]PETZ E ZEEDOG'!$B:$D,3,0),"")</f>
        <v/>
      </c>
      <c r="C1024" t="str">
        <f>IFERROR(VLOOKUP(Filiais_Petz4[[#This Row],[FILIAL]],'[4]PETZ E ZEEDOG'!$B:$E,4,0),"")</f>
        <v/>
      </c>
      <c r="D1024" t="str">
        <f>IFERROR(VLOOKUP(Filiais_Petz4[[#This Row],[FILIAL]],'[4]PETZ E ZEEDOG'!$B:$F,5,0),"")</f>
        <v/>
      </c>
      <c r="E1024" t="str">
        <f>IFERROR(VLOOKUP(Filiais_Petz4[[#This Row],[FILIAL]],'[4]PETZ E ZEEDOG'!$B:$G,6,0),"")</f>
        <v/>
      </c>
      <c r="F1024" s="1">
        <f>IFERROR(VLOOKUP(Filiais_Petz4[[#This Row],[FILIAL]],'[4]PETZ E ZEEDOG'!$B:$H,7,0),"")</f>
        <v>0</v>
      </c>
      <c r="G1024" t="str">
        <f>IFERROR(VLOOKUP(Filiais_Petz4[[#This Row],[FILIAL]],'[4]PETZ E ZEEDOG'!$B$2:$R$1103,8,0),"")</f>
        <v/>
      </c>
      <c r="H1024" t="str">
        <f>IFERROR(VLOOKUP(Filiais_Petz4[[#This Row],[FILIAL]],'[4]PETZ E ZEEDOG'!$B:$J,9,0),"")</f>
        <v/>
      </c>
      <c r="I1024" t="str">
        <f>IFERROR(VLOOKUP(Filiais_Petz4[[#This Row],[FILIAL]],'[4]PETZ E ZEEDOG'!$B:$K,10,0),"")</f>
        <v/>
      </c>
      <c r="J1024">
        <f>IFERROR(VLOOKUP(Filiais_Petz4[[#This Row],[FILIAL]],'[4]PETZ E ZEEDOG'!$B$2:$R$1103,11,0),"")</f>
        <v>0</v>
      </c>
      <c r="K1024" s="89" t="str">
        <f>IFERROR(VLOOKUP(Filiais_Petz4[[#This Row],[FILIAL]],'[4]PETZ E ZEEDOG'!$B:$M,12,0),"")</f>
        <v/>
      </c>
      <c r="L1024" t="str">
        <f>IFERROR(VLOOKUP(Filiais_Petz4[[#This Row],[FILIAL]],'[4]PETZ E ZEEDOG'!$B:$N,13,0),"")</f>
        <v/>
      </c>
      <c r="M1024" t="str">
        <f>IFERROR(VLOOKUP(Filiais_Petz4[[#This Row],[FILIAL]],'[4]PETZ E ZEEDOG'!$B:$O,14,0),"")</f>
        <v/>
      </c>
      <c r="N1024" t="str">
        <f>IFERROR(VLOOKUP(Filiais_Petz4[[#This Row],[FILIAL]],'[4]PETZ E ZEEDOG'!$B:$P,15,0),"")</f>
        <v>N</v>
      </c>
      <c r="O1024" t="str">
        <f>IFERROR(VLOOKUP(Filiais_Petz4[[#This Row],[FILIAL]],'[4]PETZ E ZEEDOG'!$B:$Q,16,0),"")</f>
        <v/>
      </c>
      <c r="P1024" t="str">
        <f>IFERROR(VLOOKUP(Filiais_Petz4[[#This Row],[FILIAL]],'[4]PETZ E ZEEDOG'!$B:$R,17,0),"")</f>
        <v/>
      </c>
      <c r="Q1024" t="str">
        <f>IFERROR(VLOOKUP(Filiais_Petz4[[#This Row],[FILIAL]],'[4]PETZ E ZEEDOG'!$B:$C,2,0),"")</f>
        <v/>
      </c>
    </row>
    <row r="1025" spans="1:17" ht="14.45" hidden="1" customHeight="1" x14ac:dyDescent="0.25">
      <c r="A1025" t="s">
        <v>1075</v>
      </c>
      <c r="B1025" t="str">
        <f>IFERROR(VLOOKUP(Filiais_Petz4[[#This Row],[FILIAL]],'[4]PETZ E ZEEDOG'!$B:$D,3,0),"")</f>
        <v/>
      </c>
      <c r="C1025" t="str">
        <f>IFERROR(VLOOKUP(Filiais_Petz4[[#This Row],[FILIAL]],'[4]PETZ E ZEEDOG'!$B:$E,4,0),"")</f>
        <v/>
      </c>
      <c r="D1025" t="str">
        <f>IFERROR(VLOOKUP(Filiais_Petz4[[#This Row],[FILIAL]],'[4]PETZ E ZEEDOG'!$B:$F,5,0),"")</f>
        <v/>
      </c>
      <c r="E1025" t="str">
        <f>IFERROR(VLOOKUP(Filiais_Petz4[[#This Row],[FILIAL]],'[4]PETZ E ZEEDOG'!$B:$G,6,0),"")</f>
        <v/>
      </c>
      <c r="F1025" s="1">
        <f>IFERROR(VLOOKUP(Filiais_Petz4[[#This Row],[FILIAL]],'[4]PETZ E ZEEDOG'!$B:$H,7,0),"")</f>
        <v>0</v>
      </c>
      <c r="G1025" t="str">
        <f>IFERROR(VLOOKUP(Filiais_Petz4[[#This Row],[FILIAL]],'[4]PETZ E ZEEDOG'!$B$2:$R$1103,8,0),"")</f>
        <v/>
      </c>
      <c r="H1025" t="str">
        <f>IFERROR(VLOOKUP(Filiais_Petz4[[#This Row],[FILIAL]],'[4]PETZ E ZEEDOG'!$B:$J,9,0),"")</f>
        <v/>
      </c>
      <c r="I1025" t="str">
        <f>IFERROR(VLOOKUP(Filiais_Petz4[[#This Row],[FILIAL]],'[4]PETZ E ZEEDOG'!$B:$K,10,0),"")</f>
        <v/>
      </c>
      <c r="J1025">
        <f>IFERROR(VLOOKUP(Filiais_Petz4[[#This Row],[FILIAL]],'[4]PETZ E ZEEDOG'!$B$2:$R$1103,11,0),"")</f>
        <v>0</v>
      </c>
      <c r="K1025" s="89" t="str">
        <f>IFERROR(VLOOKUP(Filiais_Petz4[[#This Row],[FILIAL]],'[4]PETZ E ZEEDOG'!$B:$M,12,0),"")</f>
        <v/>
      </c>
      <c r="L1025" t="str">
        <f>IFERROR(VLOOKUP(Filiais_Petz4[[#This Row],[FILIAL]],'[4]PETZ E ZEEDOG'!$B:$N,13,0),"")</f>
        <v/>
      </c>
      <c r="M1025" t="str">
        <f>IFERROR(VLOOKUP(Filiais_Petz4[[#This Row],[FILIAL]],'[4]PETZ E ZEEDOG'!$B:$O,14,0),"")</f>
        <v/>
      </c>
      <c r="N1025" t="str">
        <f>IFERROR(VLOOKUP(Filiais_Petz4[[#This Row],[FILIAL]],'[4]PETZ E ZEEDOG'!$B:$P,15,0),"")</f>
        <v>N</v>
      </c>
      <c r="O1025" t="str">
        <f>IFERROR(VLOOKUP(Filiais_Petz4[[#This Row],[FILIAL]],'[4]PETZ E ZEEDOG'!$B:$Q,16,0),"")</f>
        <v/>
      </c>
      <c r="P1025" t="str">
        <f>IFERROR(VLOOKUP(Filiais_Petz4[[#This Row],[FILIAL]],'[4]PETZ E ZEEDOG'!$B:$R,17,0),"")</f>
        <v/>
      </c>
      <c r="Q1025" t="str">
        <f>IFERROR(VLOOKUP(Filiais_Petz4[[#This Row],[FILIAL]],'[4]PETZ E ZEEDOG'!$B:$C,2,0),"")</f>
        <v/>
      </c>
    </row>
    <row r="1026" spans="1:17" ht="14.45" hidden="1" customHeight="1" x14ac:dyDescent="0.25">
      <c r="A1026" t="s">
        <v>1076</v>
      </c>
      <c r="B1026" t="str">
        <f>IFERROR(VLOOKUP(Filiais_Petz4[[#This Row],[FILIAL]],'[4]PETZ E ZEEDOG'!$B:$D,3,0),"")</f>
        <v/>
      </c>
      <c r="C1026" t="str">
        <f>IFERROR(VLOOKUP(Filiais_Petz4[[#This Row],[FILIAL]],'[4]PETZ E ZEEDOG'!$B:$E,4,0),"")</f>
        <v/>
      </c>
      <c r="D1026" t="str">
        <f>IFERROR(VLOOKUP(Filiais_Petz4[[#This Row],[FILIAL]],'[4]PETZ E ZEEDOG'!$B:$F,5,0),"")</f>
        <v/>
      </c>
      <c r="E1026" t="str">
        <f>IFERROR(VLOOKUP(Filiais_Petz4[[#This Row],[FILIAL]],'[4]PETZ E ZEEDOG'!$B:$G,6,0),"")</f>
        <v/>
      </c>
      <c r="F1026" s="1">
        <f>IFERROR(VLOOKUP(Filiais_Petz4[[#This Row],[FILIAL]],'[4]PETZ E ZEEDOG'!$B:$H,7,0),"")</f>
        <v>0</v>
      </c>
      <c r="G1026" t="str">
        <f>IFERROR(VLOOKUP(Filiais_Petz4[[#This Row],[FILIAL]],'[4]PETZ E ZEEDOG'!$B$2:$R$1103,8,0),"")</f>
        <v/>
      </c>
      <c r="H1026" t="str">
        <f>IFERROR(VLOOKUP(Filiais_Petz4[[#This Row],[FILIAL]],'[4]PETZ E ZEEDOG'!$B:$J,9,0),"")</f>
        <v/>
      </c>
      <c r="I1026" t="str">
        <f>IFERROR(VLOOKUP(Filiais_Petz4[[#This Row],[FILIAL]],'[4]PETZ E ZEEDOG'!$B:$K,10,0),"")</f>
        <v/>
      </c>
      <c r="J1026">
        <f>IFERROR(VLOOKUP(Filiais_Petz4[[#This Row],[FILIAL]],'[4]PETZ E ZEEDOG'!$B$2:$R$1103,11,0),"")</f>
        <v>0</v>
      </c>
      <c r="K1026" s="89" t="str">
        <f>IFERROR(VLOOKUP(Filiais_Petz4[[#This Row],[FILIAL]],'[4]PETZ E ZEEDOG'!$B:$M,12,0),"")</f>
        <v/>
      </c>
      <c r="L1026" t="str">
        <f>IFERROR(VLOOKUP(Filiais_Petz4[[#This Row],[FILIAL]],'[4]PETZ E ZEEDOG'!$B:$N,13,0),"")</f>
        <v/>
      </c>
      <c r="M1026" t="str">
        <f>IFERROR(VLOOKUP(Filiais_Petz4[[#This Row],[FILIAL]],'[4]PETZ E ZEEDOG'!$B:$O,14,0),"")</f>
        <v/>
      </c>
      <c r="N1026" t="str">
        <f>IFERROR(VLOOKUP(Filiais_Petz4[[#This Row],[FILIAL]],'[4]PETZ E ZEEDOG'!$B:$P,15,0),"")</f>
        <v>N</v>
      </c>
      <c r="O1026" t="str">
        <f>IFERROR(VLOOKUP(Filiais_Petz4[[#This Row],[FILIAL]],'[4]PETZ E ZEEDOG'!$B:$Q,16,0),"")</f>
        <v/>
      </c>
      <c r="P1026" t="str">
        <f>IFERROR(VLOOKUP(Filiais_Petz4[[#This Row],[FILIAL]],'[4]PETZ E ZEEDOG'!$B:$R,17,0),"")</f>
        <v/>
      </c>
      <c r="Q1026" t="str">
        <f>IFERROR(VLOOKUP(Filiais_Petz4[[#This Row],[FILIAL]],'[4]PETZ E ZEEDOG'!$B:$C,2,0),"")</f>
        <v/>
      </c>
    </row>
    <row r="1027" spans="1:17" ht="14.45" hidden="1" customHeight="1" x14ac:dyDescent="0.25">
      <c r="A1027" t="s">
        <v>1077</v>
      </c>
      <c r="B1027" t="str">
        <f>IFERROR(VLOOKUP(Filiais_Petz4[[#This Row],[FILIAL]],'[4]PETZ E ZEEDOG'!$B:$D,3,0),"")</f>
        <v/>
      </c>
      <c r="C1027" t="str">
        <f>IFERROR(VLOOKUP(Filiais_Petz4[[#This Row],[FILIAL]],'[4]PETZ E ZEEDOG'!$B:$E,4,0),"")</f>
        <v/>
      </c>
      <c r="D1027" t="str">
        <f>IFERROR(VLOOKUP(Filiais_Petz4[[#This Row],[FILIAL]],'[4]PETZ E ZEEDOG'!$B:$F,5,0),"")</f>
        <v/>
      </c>
      <c r="E1027" t="str">
        <f>IFERROR(VLOOKUP(Filiais_Petz4[[#This Row],[FILIAL]],'[4]PETZ E ZEEDOG'!$B:$G,6,0),"")</f>
        <v/>
      </c>
      <c r="F1027" s="1">
        <f>IFERROR(VLOOKUP(Filiais_Petz4[[#This Row],[FILIAL]],'[4]PETZ E ZEEDOG'!$B:$H,7,0),"")</f>
        <v>0</v>
      </c>
      <c r="G1027" t="str">
        <f>IFERROR(VLOOKUP(Filiais_Petz4[[#This Row],[FILIAL]],'[4]PETZ E ZEEDOG'!$B$2:$R$1103,8,0),"")</f>
        <v/>
      </c>
      <c r="H1027" t="str">
        <f>IFERROR(VLOOKUP(Filiais_Petz4[[#This Row],[FILIAL]],'[4]PETZ E ZEEDOG'!$B:$J,9,0),"")</f>
        <v/>
      </c>
      <c r="I1027" t="str">
        <f>IFERROR(VLOOKUP(Filiais_Petz4[[#This Row],[FILIAL]],'[4]PETZ E ZEEDOG'!$B:$K,10,0),"")</f>
        <v/>
      </c>
      <c r="J1027">
        <f>IFERROR(VLOOKUP(Filiais_Petz4[[#This Row],[FILIAL]],'[4]PETZ E ZEEDOG'!$B$2:$R$1103,11,0),"")</f>
        <v>0</v>
      </c>
      <c r="K1027" s="89" t="str">
        <f>IFERROR(VLOOKUP(Filiais_Petz4[[#This Row],[FILIAL]],'[4]PETZ E ZEEDOG'!$B:$M,12,0),"")</f>
        <v/>
      </c>
      <c r="L1027" t="str">
        <f>IFERROR(VLOOKUP(Filiais_Petz4[[#This Row],[FILIAL]],'[4]PETZ E ZEEDOG'!$B:$N,13,0),"")</f>
        <v/>
      </c>
      <c r="M1027" t="str">
        <f>IFERROR(VLOOKUP(Filiais_Petz4[[#This Row],[FILIAL]],'[4]PETZ E ZEEDOG'!$B:$O,14,0),"")</f>
        <v/>
      </c>
      <c r="N1027" t="str">
        <f>IFERROR(VLOOKUP(Filiais_Petz4[[#This Row],[FILIAL]],'[4]PETZ E ZEEDOG'!$B:$P,15,0),"")</f>
        <v>N</v>
      </c>
      <c r="O1027" t="str">
        <f>IFERROR(VLOOKUP(Filiais_Petz4[[#This Row],[FILIAL]],'[4]PETZ E ZEEDOG'!$B:$Q,16,0),"")</f>
        <v/>
      </c>
      <c r="P1027" t="str">
        <f>IFERROR(VLOOKUP(Filiais_Petz4[[#This Row],[FILIAL]],'[4]PETZ E ZEEDOG'!$B:$R,17,0),"")</f>
        <v/>
      </c>
      <c r="Q1027" t="str">
        <f>IFERROR(VLOOKUP(Filiais_Petz4[[#This Row],[FILIAL]],'[4]PETZ E ZEEDOG'!$B:$C,2,0),"")</f>
        <v/>
      </c>
    </row>
    <row r="1028" spans="1:17" ht="14.45" hidden="1" customHeight="1" x14ac:dyDescent="0.25">
      <c r="A1028" t="s">
        <v>1078</v>
      </c>
      <c r="B1028" t="str">
        <f>IFERROR(VLOOKUP(Filiais_Petz4[[#This Row],[FILIAL]],'[4]PETZ E ZEEDOG'!$B:$D,3,0),"")</f>
        <v/>
      </c>
      <c r="C1028" t="str">
        <f>IFERROR(VLOOKUP(Filiais_Petz4[[#This Row],[FILIAL]],'[4]PETZ E ZEEDOG'!$B:$E,4,0),"")</f>
        <v/>
      </c>
      <c r="D1028" t="str">
        <f>IFERROR(VLOOKUP(Filiais_Petz4[[#This Row],[FILIAL]],'[4]PETZ E ZEEDOG'!$B:$F,5,0),"")</f>
        <v/>
      </c>
      <c r="E1028" t="str">
        <f>IFERROR(VLOOKUP(Filiais_Petz4[[#This Row],[FILIAL]],'[4]PETZ E ZEEDOG'!$B:$G,6,0),"")</f>
        <v/>
      </c>
      <c r="F1028" s="1">
        <f>IFERROR(VLOOKUP(Filiais_Petz4[[#This Row],[FILIAL]],'[4]PETZ E ZEEDOG'!$B:$H,7,0),"")</f>
        <v>0</v>
      </c>
      <c r="G1028" t="str">
        <f>IFERROR(VLOOKUP(Filiais_Petz4[[#This Row],[FILIAL]],'[4]PETZ E ZEEDOG'!$B$2:$R$1103,8,0),"")</f>
        <v/>
      </c>
      <c r="H1028" t="str">
        <f>IFERROR(VLOOKUP(Filiais_Petz4[[#This Row],[FILIAL]],'[4]PETZ E ZEEDOG'!$B:$J,9,0),"")</f>
        <v/>
      </c>
      <c r="I1028" t="str">
        <f>IFERROR(VLOOKUP(Filiais_Petz4[[#This Row],[FILIAL]],'[4]PETZ E ZEEDOG'!$B:$K,10,0),"")</f>
        <v/>
      </c>
      <c r="J1028">
        <f>IFERROR(VLOOKUP(Filiais_Petz4[[#This Row],[FILIAL]],'[4]PETZ E ZEEDOG'!$B$2:$R$1103,11,0),"")</f>
        <v>0</v>
      </c>
      <c r="K1028" s="89" t="str">
        <f>IFERROR(VLOOKUP(Filiais_Petz4[[#This Row],[FILIAL]],'[4]PETZ E ZEEDOG'!$B:$M,12,0),"")</f>
        <v/>
      </c>
      <c r="L1028" t="str">
        <f>IFERROR(VLOOKUP(Filiais_Petz4[[#This Row],[FILIAL]],'[4]PETZ E ZEEDOG'!$B:$N,13,0),"")</f>
        <v/>
      </c>
      <c r="M1028" t="str">
        <f>IFERROR(VLOOKUP(Filiais_Petz4[[#This Row],[FILIAL]],'[4]PETZ E ZEEDOG'!$B:$O,14,0),"")</f>
        <v/>
      </c>
      <c r="N1028" t="str">
        <f>IFERROR(VLOOKUP(Filiais_Petz4[[#This Row],[FILIAL]],'[4]PETZ E ZEEDOG'!$B:$P,15,0),"")</f>
        <v>N</v>
      </c>
      <c r="O1028" t="str">
        <f>IFERROR(VLOOKUP(Filiais_Petz4[[#This Row],[FILIAL]],'[4]PETZ E ZEEDOG'!$B:$Q,16,0),"")</f>
        <v/>
      </c>
      <c r="P1028" t="str">
        <f>IFERROR(VLOOKUP(Filiais_Petz4[[#This Row],[FILIAL]],'[4]PETZ E ZEEDOG'!$B:$R,17,0),"")</f>
        <v/>
      </c>
      <c r="Q1028" t="str">
        <f>IFERROR(VLOOKUP(Filiais_Petz4[[#This Row],[FILIAL]],'[4]PETZ E ZEEDOG'!$B:$C,2,0),"")</f>
        <v/>
      </c>
    </row>
    <row r="1029" spans="1:17" ht="14.45" hidden="1" customHeight="1" x14ac:dyDescent="0.25">
      <c r="A1029" t="s">
        <v>1079</v>
      </c>
      <c r="B1029" t="str">
        <f>IFERROR(VLOOKUP(Filiais_Petz4[[#This Row],[FILIAL]],'[4]PETZ E ZEEDOG'!$B:$D,3,0),"")</f>
        <v/>
      </c>
      <c r="C1029" t="str">
        <f>IFERROR(VLOOKUP(Filiais_Petz4[[#This Row],[FILIAL]],'[4]PETZ E ZEEDOG'!$B:$E,4,0),"")</f>
        <v/>
      </c>
      <c r="D1029" t="str">
        <f>IFERROR(VLOOKUP(Filiais_Petz4[[#This Row],[FILIAL]],'[4]PETZ E ZEEDOG'!$B:$F,5,0),"")</f>
        <v/>
      </c>
      <c r="E1029" t="str">
        <f>IFERROR(VLOOKUP(Filiais_Petz4[[#This Row],[FILIAL]],'[4]PETZ E ZEEDOG'!$B:$G,6,0),"")</f>
        <v/>
      </c>
      <c r="F1029" s="1">
        <f>IFERROR(VLOOKUP(Filiais_Petz4[[#This Row],[FILIAL]],'[4]PETZ E ZEEDOG'!$B:$H,7,0),"")</f>
        <v>0</v>
      </c>
      <c r="G1029" t="str">
        <f>IFERROR(VLOOKUP(Filiais_Petz4[[#This Row],[FILIAL]],'[4]PETZ E ZEEDOG'!$B$2:$R$1103,8,0),"")</f>
        <v/>
      </c>
      <c r="H1029" t="str">
        <f>IFERROR(VLOOKUP(Filiais_Petz4[[#This Row],[FILIAL]],'[4]PETZ E ZEEDOG'!$B:$J,9,0),"")</f>
        <v/>
      </c>
      <c r="I1029" t="str">
        <f>IFERROR(VLOOKUP(Filiais_Petz4[[#This Row],[FILIAL]],'[4]PETZ E ZEEDOG'!$B:$K,10,0),"")</f>
        <v/>
      </c>
      <c r="J1029">
        <f>IFERROR(VLOOKUP(Filiais_Petz4[[#This Row],[FILIAL]],'[4]PETZ E ZEEDOG'!$B$2:$R$1103,11,0),"")</f>
        <v>0</v>
      </c>
      <c r="K1029" s="89" t="str">
        <f>IFERROR(VLOOKUP(Filiais_Petz4[[#This Row],[FILIAL]],'[4]PETZ E ZEEDOG'!$B:$M,12,0),"")</f>
        <v/>
      </c>
      <c r="L1029" t="str">
        <f>IFERROR(VLOOKUP(Filiais_Petz4[[#This Row],[FILIAL]],'[4]PETZ E ZEEDOG'!$B:$N,13,0),"")</f>
        <v/>
      </c>
      <c r="M1029" t="str">
        <f>IFERROR(VLOOKUP(Filiais_Petz4[[#This Row],[FILIAL]],'[4]PETZ E ZEEDOG'!$B:$O,14,0),"")</f>
        <v/>
      </c>
      <c r="N1029" t="str">
        <f>IFERROR(VLOOKUP(Filiais_Petz4[[#This Row],[FILIAL]],'[4]PETZ E ZEEDOG'!$B:$P,15,0),"")</f>
        <v>N</v>
      </c>
      <c r="O1029" t="str">
        <f>IFERROR(VLOOKUP(Filiais_Petz4[[#This Row],[FILIAL]],'[4]PETZ E ZEEDOG'!$B:$Q,16,0),"")</f>
        <v/>
      </c>
      <c r="P1029" t="str">
        <f>IFERROR(VLOOKUP(Filiais_Petz4[[#This Row],[FILIAL]],'[4]PETZ E ZEEDOG'!$B:$R,17,0),"")</f>
        <v/>
      </c>
      <c r="Q1029" t="str">
        <f>IFERROR(VLOOKUP(Filiais_Petz4[[#This Row],[FILIAL]],'[4]PETZ E ZEEDOG'!$B:$C,2,0),"")</f>
        <v/>
      </c>
    </row>
    <row r="1030" spans="1:17" ht="14.45" hidden="1" customHeight="1" x14ac:dyDescent="0.25">
      <c r="A1030" t="s">
        <v>1080</v>
      </c>
      <c r="B1030" t="str">
        <f>IFERROR(VLOOKUP(Filiais_Petz4[[#This Row],[FILIAL]],'[4]PETZ E ZEEDOG'!$B:$D,3,0),"")</f>
        <v/>
      </c>
      <c r="C1030" t="str">
        <f>IFERROR(VLOOKUP(Filiais_Petz4[[#This Row],[FILIAL]],'[4]PETZ E ZEEDOG'!$B:$E,4,0),"")</f>
        <v/>
      </c>
      <c r="D1030" t="str">
        <f>IFERROR(VLOOKUP(Filiais_Petz4[[#This Row],[FILIAL]],'[4]PETZ E ZEEDOG'!$B:$F,5,0),"")</f>
        <v/>
      </c>
      <c r="E1030" t="str">
        <f>IFERROR(VLOOKUP(Filiais_Petz4[[#This Row],[FILIAL]],'[4]PETZ E ZEEDOG'!$B:$G,6,0),"")</f>
        <v/>
      </c>
      <c r="F1030" s="1">
        <f>IFERROR(VLOOKUP(Filiais_Petz4[[#This Row],[FILIAL]],'[4]PETZ E ZEEDOG'!$B:$H,7,0),"")</f>
        <v>0</v>
      </c>
      <c r="G1030" t="str">
        <f>IFERROR(VLOOKUP(Filiais_Petz4[[#This Row],[FILIAL]],'[4]PETZ E ZEEDOG'!$B$2:$R$1103,8,0),"")</f>
        <v/>
      </c>
      <c r="H1030" t="str">
        <f>IFERROR(VLOOKUP(Filiais_Petz4[[#This Row],[FILIAL]],'[4]PETZ E ZEEDOG'!$B:$J,9,0),"")</f>
        <v/>
      </c>
      <c r="I1030" t="str">
        <f>IFERROR(VLOOKUP(Filiais_Petz4[[#This Row],[FILIAL]],'[4]PETZ E ZEEDOG'!$B:$K,10,0),"")</f>
        <v/>
      </c>
      <c r="J1030">
        <f>IFERROR(VLOOKUP(Filiais_Petz4[[#This Row],[FILIAL]],'[4]PETZ E ZEEDOG'!$B$2:$R$1103,11,0),"")</f>
        <v>0</v>
      </c>
      <c r="K1030" s="89" t="str">
        <f>IFERROR(VLOOKUP(Filiais_Petz4[[#This Row],[FILIAL]],'[4]PETZ E ZEEDOG'!$B:$M,12,0),"")</f>
        <v/>
      </c>
      <c r="L1030" t="str">
        <f>IFERROR(VLOOKUP(Filiais_Petz4[[#This Row],[FILIAL]],'[4]PETZ E ZEEDOG'!$B:$N,13,0),"")</f>
        <v/>
      </c>
      <c r="M1030" t="str">
        <f>IFERROR(VLOOKUP(Filiais_Petz4[[#This Row],[FILIAL]],'[4]PETZ E ZEEDOG'!$B:$O,14,0),"")</f>
        <v/>
      </c>
      <c r="N1030" t="str">
        <f>IFERROR(VLOOKUP(Filiais_Petz4[[#This Row],[FILIAL]],'[4]PETZ E ZEEDOG'!$B:$P,15,0),"")</f>
        <v>N</v>
      </c>
      <c r="O1030" t="str">
        <f>IFERROR(VLOOKUP(Filiais_Petz4[[#This Row],[FILIAL]],'[4]PETZ E ZEEDOG'!$B:$Q,16,0),"")</f>
        <v/>
      </c>
      <c r="P1030" t="str">
        <f>IFERROR(VLOOKUP(Filiais_Petz4[[#This Row],[FILIAL]],'[4]PETZ E ZEEDOG'!$B:$R,17,0),"")</f>
        <v/>
      </c>
      <c r="Q1030" t="str">
        <f>IFERROR(VLOOKUP(Filiais_Petz4[[#This Row],[FILIAL]],'[4]PETZ E ZEEDOG'!$B:$C,2,0),"")</f>
        <v/>
      </c>
    </row>
    <row r="1031" spans="1:17" ht="14.45" hidden="1" customHeight="1" x14ac:dyDescent="0.25">
      <c r="A1031" t="s">
        <v>1081</v>
      </c>
      <c r="B1031" t="str">
        <f>IFERROR(VLOOKUP(Filiais_Petz4[[#This Row],[FILIAL]],'[4]PETZ E ZEEDOG'!$B:$D,3,0),"")</f>
        <v/>
      </c>
      <c r="C1031" t="str">
        <f>IFERROR(VLOOKUP(Filiais_Petz4[[#This Row],[FILIAL]],'[4]PETZ E ZEEDOG'!$B:$E,4,0),"")</f>
        <v/>
      </c>
      <c r="D1031" t="str">
        <f>IFERROR(VLOOKUP(Filiais_Petz4[[#This Row],[FILIAL]],'[4]PETZ E ZEEDOG'!$B:$F,5,0),"")</f>
        <v/>
      </c>
      <c r="E1031" t="str">
        <f>IFERROR(VLOOKUP(Filiais_Petz4[[#This Row],[FILIAL]],'[4]PETZ E ZEEDOG'!$B:$G,6,0),"")</f>
        <v/>
      </c>
      <c r="F1031" s="1">
        <f>IFERROR(VLOOKUP(Filiais_Petz4[[#This Row],[FILIAL]],'[4]PETZ E ZEEDOG'!$B:$H,7,0),"")</f>
        <v>0</v>
      </c>
      <c r="G1031" t="str">
        <f>IFERROR(VLOOKUP(Filiais_Petz4[[#This Row],[FILIAL]],'[4]PETZ E ZEEDOG'!$B$2:$R$1103,8,0),"")</f>
        <v/>
      </c>
      <c r="H1031" t="str">
        <f>IFERROR(VLOOKUP(Filiais_Petz4[[#This Row],[FILIAL]],'[4]PETZ E ZEEDOG'!$B:$J,9,0),"")</f>
        <v/>
      </c>
      <c r="I1031" t="str">
        <f>IFERROR(VLOOKUP(Filiais_Petz4[[#This Row],[FILIAL]],'[4]PETZ E ZEEDOG'!$B:$K,10,0),"")</f>
        <v/>
      </c>
      <c r="J1031">
        <f>IFERROR(VLOOKUP(Filiais_Petz4[[#This Row],[FILIAL]],'[4]PETZ E ZEEDOG'!$B$2:$R$1103,11,0),"")</f>
        <v>0</v>
      </c>
      <c r="K1031" s="89" t="str">
        <f>IFERROR(VLOOKUP(Filiais_Petz4[[#This Row],[FILIAL]],'[4]PETZ E ZEEDOG'!$B:$M,12,0),"")</f>
        <v/>
      </c>
      <c r="L1031" t="str">
        <f>IFERROR(VLOOKUP(Filiais_Petz4[[#This Row],[FILIAL]],'[4]PETZ E ZEEDOG'!$B:$N,13,0),"")</f>
        <v/>
      </c>
      <c r="M1031" t="str">
        <f>IFERROR(VLOOKUP(Filiais_Petz4[[#This Row],[FILIAL]],'[4]PETZ E ZEEDOG'!$B:$O,14,0),"")</f>
        <v/>
      </c>
      <c r="N1031" t="str">
        <f>IFERROR(VLOOKUP(Filiais_Petz4[[#This Row],[FILIAL]],'[4]PETZ E ZEEDOG'!$B:$P,15,0),"")</f>
        <v>N</v>
      </c>
      <c r="O1031" t="str">
        <f>IFERROR(VLOOKUP(Filiais_Petz4[[#This Row],[FILIAL]],'[4]PETZ E ZEEDOG'!$B:$Q,16,0),"")</f>
        <v/>
      </c>
      <c r="P1031" t="str">
        <f>IFERROR(VLOOKUP(Filiais_Petz4[[#This Row],[FILIAL]],'[4]PETZ E ZEEDOG'!$B:$R,17,0),"")</f>
        <v/>
      </c>
      <c r="Q1031" t="str">
        <f>IFERROR(VLOOKUP(Filiais_Petz4[[#This Row],[FILIAL]],'[4]PETZ E ZEEDOG'!$B:$C,2,0),"")</f>
        <v/>
      </c>
    </row>
    <row r="1032" spans="1:17" ht="14.45" hidden="1" customHeight="1" x14ac:dyDescent="0.25">
      <c r="A1032" t="s">
        <v>1082</v>
      </c>
      <c r="B1032" t="str">
        <f>IFERROR(VLOOKUP(Filiais_Petz4[[#This Row],[FILIAL]],'[4]PETZ E ZEEDOG'!$B:$D,3,0),"")</f>
        <v/>
      </c>
      <c r="C1032" t="str">
        <f>IFERROR(VLOOKUP(Filiais_Petz4[[#This Row],[FILIAL]],'[4]PETZ E ZEEDOG'!$B:$E,4,0),"")</f>
        <v/>
      </c>
      <c r="D1032" t="str">
        <f>IFERROR(VLOOKUP(Filiais_Petz4[[#This Row],[FILIAL]],'[4]PETZ E ZEEDOG'!$B:$F,5,0),"")</f>
        <v/>
      </c>
      <c r="E1032" t="str">
        <f>IFERROR(VLOOKUP(Filiais_Petz4[[#This Row],[FILIAL]],'[4]PETZ E ZEEDOG'!$B:$G,6,0),"")</f>
        <v/>
      </c>
      <c r="F1032" s="1">
        <f>IFERROR(VLOOKUP(Filiais_Petz4[[#This Row],[FILIAL]],'[4]PETZ E ZEEDOG'!$B:$H,7,0),"")</f>
        <v>0</v>
      </c>
      <c r="G1032" t="str">
        <f>IFERROR(VLOOKUP(Filiais_Petz4[[#This Row],[FILIAL]],'[4]PETZ E ZEEDOG'!$B$2:$R$1103,8,0),"")</f>
        <v/>
      </c>
      <c r="H1032" t="str">
        <f>IFERROR(VLOOKUP(Filiais_Petz4[[#This Row],[FILIAL]],'[4]PETZ E ZEEDOG'!$B:$J,9,0),"")</f>
        <v/>
      </c>
      <c r="I1032" t="str">
        <f>IFERROR(VLOOKUP(Filiais_Petz4[[#This Row],[FILIAL]],'[4]PETZ E ZEEDOG'!$B:$K,10,0),"")</f>
        <v/>
      </c>
      <c r="J1032">
        <f>IFERROR(VLOOKUP(Filiais_Petz4[[#This Row],[FILIAL]],'[4]PETZ E ZEEDOG'!$B$2:$R$1103,11,0),"")</f>
        <v>0</v>
      </c>
      <c r="K1032" s="89" t="str">
        <f>IFERROR(VLOOKUP(Filiais_Petz4[[#This Row],[FILIAL]],'[4]PETZ E ZEEDOG'!$B:$M,12,0),"")</f>
        <v/>
      </c>
      <c r="L1032" t="str">
        <f>IFERROR(VLOOKUP(Filiais_Petz4[[#This Row],[FILIAL]],'[4]PETZ E ZEEDOG'!$B:$N,13,0),"")</f>
        <v/>
      </c>
      <c r="M1032" t="str">
        <f>IFERROR(VLOOKUP(Filiais_Petz4[[#This Row],[FILIAL]],'[4]PETZ E ZEEDOG'!$B:$O,14,0),"")</f>
        <v/>
      </c>
      <c r="N1032" t="str">
        <f>IFERROR(VLOOKUP(Filiais_Petz4[[#This Row],[FILIAL]],'[4]PETZ E ZEEDOG'!$B:$P,15,0),"")</f>
        <v>N</v>
      </c>
      <c r="O1032" t="str">
        <f>IFERROR(VLOOKUP(Filiais_Petz4[[#This Row],[FILIAL]],'[4]PETZ E ZEEDOG'!$B:$Q,16,0),"")</f>
        <v/>
      </c>
      <c r="P1032" t="str">
        <f>IFERROR(VLOOKUP(Filiais_Petz4[[#This Row],[FILIAL]],'[4]PETZ E ZEEDOG'!$B:$R,17,0),"")</f>
        <v/>
      </c>
      <c r="Q1032" t="str">
        <f>IFERROR(VLOOKUP(Filiais_Petz4[[#This Row],[FILIAL]],'[4]PETZ E ZEEDOG'!$B:$C,2,0),"")</f>
        <v/>
      </c>
    </row>
    <row r="1033" spans="1:17" ht="14.45" hidden="1" customHeight="1" x14ac:dyDescent="0.25">
      <c r="A1033" t="s">
        <v>1083</v>
      </c>
      <c r="B1033" t="str">
        <f>IFERROR(VLOOKUP(Filiais_Petz4[[#This Row],[FILIAL]],'[4]PETZ E ZEEDOG'!$B:$D,3,0),"")</f>
        <v/>
      </c>
      <c r="C1033" t="str">
        <f>IFERROR(VLOOKUP(Filiais_Petz4[[#This Row],[FILIAL]],'[4]PETZ E ZEEDOG'!$B:$E,4,0),"")</f>
        <v/>
      </c>
      <c r="D1033" t="str">
        <f>IFERROR(VLOOKUP(Filiais_Petz4[[#This Row],[FILIAL]],'[4]PETZ E ZEEDOG'!$B:$F,5,0),"")</f>
        <v/>
      </c>
      <c r="E1033" t="str">
        <f>IFERROR(VLOOKUP(Filiais_Petz4[[#This Row],[FILIAL]],'[4]PETZ E ZEEDOG'!$B:$G,6,0),"")</f>
        <v/>
      </c>
      <c r="F1033" s="1">
        <f>IFERROR(VLOOKUP(Filiais_Petz4[[#This Row],[FILIAL]],'[4]PETZ E ZEEDOG'!$B:$H,7,0),"")</f>
        <v>0</v>
      </c>
      <c r="G1033" t="str">
        <f>IFERROR(VLOOKUP(Filiais_Petz4[[#This Row],[FILIAL]],'[4]PETZ E ZEEDOG'!$B$2:$R$1103,8,0),"")</f>
        <v/>
      </c>
      <c r="H1033" t="str">
        <f>IFERROR(VLOOKUP(Filiais_Petz4[[#This Row],[FILIAL]],'[4]PETZ E ZEEDOG'!$B:$J,9,0),"")</f>
        <v/>
      </c>
      <c r="I1033" t="str">
        <f>IFERROR(VLOOKUP(Filiais_Petz4[[#This Row],[FILIAL]],'[4]PETZ E ZEEDOG'!$B:$K,10,0),"")</f>
        <v/>
      </c>
      <c r="J1033">
        <f>IFERROR(VLOOKUP(Filiais_Petz4[[#This Row],[FILIAL]],'[4]PETZ E ZEEDOG'!$B$2:$R$1103,11,0),"")</f>
        <v>0</v>
      </c>
      <c r="K1033" s="89" t="str">
        <f>IFERROR(VLOOKUP(Filiais_Petz4[[#This Row],[FILIAL]],'[4]PETZ E ZEEDOG'!$B:$M,12,0),"")</f>
        <v/>
      </c>
      <c r="L1033" t="str">
        <f>IFERROR(VLOOKUP(Filiais_Petz4[[#This Row],[FILIAL]],'[4]PETZ E ZEEDOG'!$B:$N,13,0),"")</f>
        <v/>
      </c>
      <c r="M1033" t="str">
        <f>IFERROR(VLOOKUP(Filiais_Petz4[[#This Row],[FILIAL]],'[4]PETZ E ZEEDOG'!$B:$O,14,0),"")</f>
        <v/>
      </c>
      <c r="N1033" t="str">
        <f>IFERROR(VLOOKUP(Filiais_Petz4[[#This Row],[FILIAL]],'[4]PETZ E ZEEDOG'!$B:$P,15,0),"")</f>
        <v>N</v>
      </c>
      <c r="O1033" t="str">
        <f>IFERROR(VLOOKUP(Filiais_Petz4[[#This Row],[FILIAL]],'[4]PETZ E ZEEDOG'!$B:$Q,16,0),"")</f>
        <v/>
      </c>
      <c r="P1033" t="str">
        <f>IFERROR(VLOOKUP(Filiais_Petz4[[#This Row],[FILIAL]],'[4]PETZ E ZEEDOG'!$B:$R,17,0),"")</f>
        <v/>
      </c>
      <c r="Q1033" t="str">
        <f>IFERROR(VLOOKUP(Filiais_Petz4[[#This Row],[FILIAL]],'[4]PETZ E ZEEDOG'!$B:$C,2,0),"")</f>
        <v/>
      </c>
    </row>
    <row r="1034" spans="1:17" ht="14.45" hidden="1" customHeight="1" x14ac:dyDescent="0.25">
      <c r="A1034" t="s">
        <v>1084</v>
      </c>
      <c r="B1034" t="str">
        <f>IFERROR(VLOOKUP(Filiais_Petz4[[#This Row],[FILIAL]],'[4]PETZ E ZEEDOG'!$B:$D,3,0),"")</f>
        <v/>
      </c>
      <c r="C1034" t="str">
        <f>IFERROR(VLOOKUP(Filiais_Petz4[[#This Row],[FILIAL]],'[4]PETZ E ZEEDOG'!$B:$E,4,0),"")</f>
        <v/>
      </c>
      <c r="D1034" t="str">
        <f>IFERROR(VLOOKUP(Filiais_Petz4[[#This Row],[FILIAL]],'[4]PETZ E ZEEDOG'!$B:$F,5,0),"")</f>
        <v/>
      </c>
      <c r="E1034" t="str">
        <f>IFERROR(VLOOKUP(Filiais_Petz4[[#This Row],[FILIAL]],'[4]PETZ E ZEEDOG'!$B:$G,6,0),"")</f>
        <v/>
      </c>
      <c r="F1034" s="1">
        <f>IFERROR(VLOOKUP(Filiais_Petz4[[#This Row],[FILIAL]],'[4]PETZ E ZEEDOG'!$B:$H,7,0),"")</f>
        <v>0</v>
      </c>
      <c r="G1034" t="str">
        <f>IFERROR(VLOOKUP(Filiais_Petz4[[#This Row],[FILIAL]],'[4]PETZ E ZEEDOG'!$B$2:$R$1103,8,0),"")</f>
        <v/>
      </c>
      <c r="H1034" t="str">
        <f>IFERROR(VLOOKUP(Filiais_Petz4[[#This Row],[FILIAL]],'[4]PETZ E ZEEDOG'!$B:$J,9,0),"")</f>
        <v/>
      </c>
      <c r="I1034" t="str">
        <f>IFERROR(VLOOKUP(Filiais_Petz4[[#This Row],[FILIAL]],'[4]PETZ E ZEEDOG'!$B:$K,10,0),"")</f>
        <v/>
      </c>
      <c r="J1034">
        <f>IFERROR(VLOOKUP(Filiais_Petz4[[#This Row],[FILIAL]],'[4]PETZ E ZEEDOG'!$B$2:$R$1103,11,0),"")</f>
        <v>0</v>
      </c>
      <c r="K1034" s="89" t="str">
        <f>IFERROR(VLOOKUP(Filiais_Petz4[[#This Row],[FILIAL]],'[4]PETZ E ZEEDOG'!$B:$M,12,0),"")</f>
        <v/>
      </c>
      <c r="L1034" t="str">
        <f>IFERROR(VLOOKUP(Filiais_Petz4[[#This Row],[FILIAL]],'[4]PETZ E ZEEDOG'!$B:$N,13,0),"")</f>
        <v/>
      </c>
      <c r="M1034" t="str">
        <f>IFERROR(VLOOKUP(Filiais_Petz4[[#This Row],[FILIAL]],'[4]PETZ E ZEEDOG'!$B:$O,14,0),"")</f>
        <v/>
      </c>
      <c r="N1034" t="str">
        <f>IFERROR(VLOOKUP(Filiais_Petz4[[#This Row],[FILIAL]],'[4]PETZ E ZEEDOG'!$B:$P,15,0),"")</f>
        <v>N</v>
      </c>
      <c r="O1034" t="str">
        <f>IFERROR(VLOOKUP(Filiais_Petz4[[#This Row],[FILIAL]],'[4]PETZ E ZEEDOG'!$B:$Q,16,0),"")</f>
        <v/>
      </c>
      <c r="P1034" t="str">
        <f>IFERROR(VLOOKUP(Filiais_Petz4[[#This Row],[FILIAL]],'[4]PETZ E ZEEDOG'!$B:$R,17,0),"")</f>
        <v/>
      </c>
      <c r="Q1034" t="str">
        <f>IFERROR(VLOOKUP(Filiais_Petz4[[#This Row],[FILIAL]],'[4]PETZ E ZEEDOG'!$B:$C,2,0),"")</f>
        <v/>
      </c>
    </row>
    <row r="1035" spans="1:17" ht="14.45" hidden="1" customHeight="1" x14ac:dyDescent="0.25">
      <c r="A1035" t="s">
        <v>1085</v>
      </c>
      <c r="B1035" t="str">
        <f>IFERROR(VLOOKUP(Filiais_Petz4[[#This Row],[FILIAL]],'[4]PETZ E ZEEDOG'!$B:$D,3,0),"")</f>
        <v/>
      </c>
      <c r="C1035" t="str">
        <f>IFERROR(VLOOKUP(Filiais_Petz4[[#This Row],[FILIAL]],'[4]PETZ E ZEEDOG'!$B:$E,4,0),"")</f>
        <v/>
      </c>
      <c r="D1035" t="str">
        <f>IFERROR(VLOOKUP(Filiais_Petz4[[#This Row],[FILIAL]],'[4]PETZ E ZEEDOG'!$B:$F,5,0),"")</f>
        <v/>
      </c>
      <c r="E1035" t="str">
        <f>IFERROR(VLOOKUP(Filiais_Petz4[[#This Row],[FILIAL]],'[4]PETZ E ZEEDOG'!$B:$G,6,0),"")</f>
        <v/>
      </c>
      <c r="F1035" s="1">
        <f>IFERROR(VLOOKUP(Filiais_Petz4[[#This Row],[FILIAL]],'[4]PETZ E ZEEDOG'!$B:$H,7,0),"")</f>
        <v>0</v>
      </c>
      <c r="G1035" t="str">
        <f>IFERROR(VLOOKUP(Filiais_Petz4[[#This Row],[FILIAL]],'[4]PETZ E ZEEDOG'!$B$2:$R$1103,8,0),"")</f>
        <v/>
      </c>
      <c r="H1035" t="str">
        <f>IFERROR(VLOOKUP(Filiais_Petz4[[#This Row],[FILIAL]],'[4]PETZ E ZEEDOG'!$B:$J,9,0),"")</f>
        <v/>
      </c>
      <c r="I1035" t="str">
        <f>IFERROR(VLOOKUP(Filiais_Petz4[[#This Row],[FILIAL]],'[4]PETZ E ZEEDOG'!$B:$K,10,0),"")</f>
        <v/>
      </c>
      <c r="J1035">
        <f>IFERROR(VLOOKUP(Filiais_Petz4[[#This Row],[FILIAL]],'[4]PETZ E ZEEDOG'!$B$2:$R$1103,11,0),"")</f>
        <v>0</v>
      </c>
      <c r="K1035" s="89" t="str">
        <f>IFERROR(VLOOKUP(Filiais_Petz4[[#This Row],[FILIAL]],'[4]PETZ E ZEEDOG'!$B:$M,12,0),"")</f>
        <v/>
      </c>
      <c r="L1035" t="str">
        <f>IFERROR(VLOOKUP(Filiais_Petz4[[#This Row],[FILIAL]],'[4]PETZ E ZEEDOG'!$B:$N,13,0),"")</f>
        <v/>
      </c>
      <c r="M1035" t="str">
        <f>IFERROR(VLOOKUP(Filiais_Petz4[[#This Row],[FILIAL]],'[4]PETZ E ZEEDOG'!$B:$O,14,0),"")</f>
        <v/>
      </c>
      <c r="N1035" t="str">
        <f>IFERROR(VLOOKUP(Filiais_Petz4[[#This Row],[FILIAL]],'[4]PETZ E ZEEDOG'!$B:$P,15,0),"")</f>
        <v>N</v>
      </c>
      <c r="O1035" t="str">
        <f>IFERROR(VLOOKUP(Filiais_Petz4[[#This Row],[FILIAL]],'[4]PETZ E ZEEDOG'!$B:$Q,16,0),"")</f>
        <v/>
      </c>
      <c r="P1035" t="str">
        <f>IFERROR(VLOOKUP(Filiais_Petz4[[#This Row],[FILIAL]],'[4]PETZ E ZEEDOG'!$B:$R,17,0),"")</f>
        <v/>
      </c>
      <c r="Q1035" t="str">
        <f>IFERROR(VLOOKUP(Filiais_Petz4[[#This Row],[FILIAL]],'[4]PETZ E ZEEDOG'!$B:$C,2,0),"")</f>
        <v/>
      </c>
    </row>
    <row r="1036" spans="1:17" ht="14.45" hidden="1" customHeight="1" x14ac:dyDescent="0.25">
      <c r="A1036" t="s">
        <v>1086</v>
      </c>
      <c r="B1036" t="str">
        <f>IFERROR(VLOOKUP(Filiais_Petz4[[#This Row],[FILIAL]],'[4]PETZ E ZEEDOG'!$B:$D,3,0),"")</f>
        <v/>
      </c>
      <c r="C1036" t="str">
        <f>IFERROR(VLOOKUP(Filiais_Petz4[[#This Row],[FILIAL]],'[4]PETZ E ZEEDOG'!$B:$E,4,0),"")</f>
        <v/>
      </c>
      <c r="D1036" t="str">
        <f>IFERROR(VLOOKUP(Filiais_Petz4[[#This Row],[FILIAL]],'[4]PETZ E ZEEDOG'!$B:$F,5,0),"")</f>
        <v/>
      </c>
      <c r="E1036" t="str">
        <f>IFERROR(VLOOKUP(Filiais_Petz4[[#This Row],[FILIAL]],'[4]PETZ E ZEEDOG'!$B:$G,6,0),"")</f>
        <v/>
      </c>
      <c r="F1036" s="1">
        <f>IFERROR(VLOOKUP(Filiais_Petz4[[#This Row],[FILIAL]],'[4]PETZ E ZEEDOG'!$B:$H,7,0),"")</f>
        <v>0</v>
      </c>
      <c r="G1036" t="str">
        <f>IFERROR(VLOOKUP(Filiais_Petz4[[#This Row],[FILIAL]],'[4]PETZ E ZEEDOG'!$B$2:$R$1103,8,0),"")</f>
        <v/>
      </c>
      <c r="H1036" t="str">
        <f>IFERROR(VLOOKUP(Filiais_Petz4[[#This Row],[FILIAL]],'[4]PETZ E ZEEDOG'!$B:$J,9,0),"")</f>
        <v/>
      </c>
      <c r="I1036" t="str">
        <f>IFERROR(VLOOKUP(Filiais_Petz4[[#This Row],[FILIAL]],'[4]PETZ E ZEEDOG'!$B:$K,10,0),"")</f>
        <v/>
      </c>
      <c r="J1036">
        <f>IFERROR(VLOOKUP(Filiais_Petz4[[#This Row],[FILIAL]],'[4]PETZ E ZEEDOG'!$B$2:$R$1103,11,0),"")</f>
        <v>0</v>
      </c>
      <c r="K1036" s="89" t="str">
        <f>IFERROR(VLOOKUP(Filiais_Petz4[[#This Row],[FILIAL]],'[4]PETZ E ZEEDOG'!$B:$M,12,0),"")</f>
        <v/>
      </c>
      <c r="L1036" t="str">
        <f>IFERROR(VLOOKUP(Filiais_Petz4[[#This Row],[FILIAL]],'[4]PETZ E ZEEDOG'!$B:$N,13,0),"")</f>
        <v/>
      </c>
      <c r="M1036" t="str">
        <f>IFERROR(VLOOKUP(Filiais_Petz4[[#This Row],[FILIAL]],'[4]PETZ E ZEEDOG'!$B:$O,14,0),"")</f>
        <v/>
      </c>
      <c r="N1036" t="str">
        <f>IFERROR(VLOOKUP(Filiais_Petz4[[#This Row],[FILIAL]],'[4]PETZ E ZEEDOG'!$B:$P,15,0),"")</f>
        <v>N</v>
      </c>
      <c r="O1036" t="str">
        <f>IFERROR(VLOOKUP(Filiais_Petz4[[#This Row],[FILIAL]],'[4]PETZ E ZEEDOG'!$B:$Q,16,0),"")</f>
        <v/>
      </c>
      <c r="P1036" t="str">
        <f>IFERROR(VLOOKUP(Filiais_Petz4[[#This Row],[FILIAL]],'[4]PETZ E ZEEDOG'!$B:$R,17,0),"")</f>
        <v/>
      </c>
      <c r="Q1036" t="str">
        <f>IFERROR(VLOOKUP(Filiais_Petz4[[#This Row],[FILIAL]],'[4]PETZ E ZEEDOG'!$B:$C,2,0),"")</f>
        <v/>
      </c>
    </row>
    <row r="1037" spans="1:17" ht="14.45" hidden="1" customHeight="1" x14ac:dyDescent="0.25">
      <c r="A1037" t="s">
        <v>1087</v>
      </c>
      <c r="B1037" t="str">
        <f>IFERROR(VLOOKUP(Filiais_Petz4[[#This Row],[FILIAL]],'[4]PETZ E ZEEDOG'!$B:$D,3,0),"")</f>
        <v/>
      </c>
      <c r="C1037" t="str">
        <f>IFERROR(VLOOKUP(Filiais_Petz4[[#This Row],[FILIAL]],'[4]PETZ E ZEEDOG'!$B:$E,4,0),"")</f>
        <v/>
      </c>
      <c r="D1037" t="str">
        <f>IFERROR(VLOOKUP(Filiais_Petz4[[#This Row],[FILIAL]],'[4]PETZ E ZEEDOG'!$B:$F,5,0),"")</f>
        <v/>
      </c>
      <c r="E1037" t="str">
        <f>IFERROR(VLOOKUP(Filiais_Petz4[[#This Row],[FILIAL]],'[4]PETZ E ZEEDOG'!$B:$G,6,0),"")</f>
        <v/>
      </c>
      <c r="F1037" s="1">
        <f>IFERROR(VLOOKUP(Filiais_Petz4[[#This Row],[FILIAL]],'[4]PETZ E ZEEDOG'!$B:$H,7,0),"")</f>
        <v>0</v>
      </c>
      <c r="G1037" t="str">
        <f>IFERROR(VLOOKUP(Filiais_Petz4[[#This Row],[FILIAL]],'[4]PETZ E ZEEDOG'!$B$2:$R$1103,8,0),"")</f>
        <v/>
      </c>
      <c r="H1037" t="str">
        <f>IFERROR(VLOOKUP(Filiais_Petz4[[#This Row],[FILIAL]],'[4]PETZ E ZEEDOG'!$B:$J,9,0),"")</f>
        <v/>
      </c>
      <c r="I1037" t="str">
        <f>IFERROR(VLOOKUP(Filiais_Petz4[[#This Row],[FILIAL]],'[4]PETZ E ZEEDOG'!$B:$K,10,0),"")</f>
        <v/>
      </c>
      <c r="J1037">
        <f>IFERROR(VLOOKUP(Filiais_Petz4[[#This Row],[FILIAL]],'[4]PETZ E ZEEDOG'!$B$2:$R$1103,11,0),"")</f>
        <v>0</v>
      </c>
      <c r="K1037" s="89" t="str">
        <f>IFERROR(VLOOKUP(Filiais_Petz4[[#This Row],[FILIAL]],'[4]PETZ E ZEEDOG'!$B:$M,12,0),"")</f>
        <v/>
      </c>
      <c r="L1037" t="str">
        <f>IFERROR(VLOOKUP(Filiais_Petz4[[#This Row],[FILIAL]],'[4]PETZ E ZEEDOG'!$B:$N,13,0),"")</f>
        <v/>
      </c>
      <c r="M1037" t="str">
        <f>IFERROR(VLOOKUP(Filiais_Petz4[[#This Row],[FILIAL]],'[4]PETZ E ZEEDOG'!$B:$O,14,0),"")</f>
        <v/>
      </c>
      <c r="N1037" t="str">
        <f>IFERROR(VLOOKUP(Filiais_Petz4[[#This Row],[FILIAL]],'[4]PETZ E ZEEDOG'!$B:$P,15,0),"")</f>
        <v>N</v>
      </c>
      <c r="O1037" t="str">
        <f>IFERROR(VLOOKUP(Filiais_Petz4[[#This Row],[FILIAL]],'[4]PETZ E ZEEDOG'!$B:$Q,16,0),"")</f>
        <v/>
      </c>
      <c r="P1037" t="str">
        <f>IFERROR(VLOOKUP(Filiais_Petz4[[#This Row],[FILIAL]],'[4]PETZ E ZEEDOG'!$B:$R,17,0),"")</f>
        <v/>
      </c>
      <c r="Q1037" t="str">
        <f>IFERROR(VLOOKUP(Filiais_Petz4[[#This Row],[FILIAL]],'[4]PETZ E ZEEDOG'!$B:$C,2,0),"")</f>
        <v/>
      </c>
    </row>
    <row r="1038" spans="1:17" ht="14.45" hidden="1" customHeight="1" x14ac:dyDescent="0.25">
      <c r="A1038" t="s">
        <v>1088</v>
      </c>
      <c r="B1038" t="str">
        <f>IFERROR(VLOOKUP(Filiais_Petz4[[#This Row],[FILIAL]],'[4]PETZ E ZEEDOG'!$B:$D,3,0),"")</f>
        <v/>
      </c>
      <c r="C1038" t="str">
        <f>IFERROR(VLOOKUP(Filiais_Petz4[[#This Row],[FILIAL]],'[4]PETZ E ZEEDOG'!$B:$E,4,0),"")</f>
        <v/>
      </c>
      <c r="D1038" t="str">
        <f>IFERROR(VLOOKUP(Filiais_Petz4[[#This Row],[FILIAL]],'[4]PETZ E ZEEDOG'!$B:$F,5,0),"")</f>
        <v/>
      </c>
      <c r="E1038" t="str">
        <f>IFERROR(VLOOKUP(Filiais_Petz4[[#This Row],[FILIAL]],'[4]PETZ E ZEEDOG'!$B:$G,6,0),"")</f>
        <v/>
      </c>
      <c r="F1038" s="1">
        <f>IFERROR(VLOOKUP(Filiais_Petz4[[#This Row],[FILIAL]],'[4]PETZ E ZEEDOG'!$B:$H,7,0),"")</f>
        <v>0</v>
      </c>
      <c r="G1038" t="str">
        <f>IFERROR(VLOOKUP(Filiais_Petz4[[#This Row],[FILIAL]],'[4]PETZ E ZEEDOG'!$B$2:$R$1103,8,0),"")</f>
        <v/>
      </c>
      <c r="H1038" t="str">
        <f>IFERROR(VLOOKUP(Filiais_Petz4[[#This Row],[FILIAL]],'[4]PETZ E ZEEDOG'!$B:$J,9,0),"")</f>
        <v/>
      </c>
      <c r="I1038" t="str">
        <f>IFERROR(VLOOKUP(Filiais_Petz4[[#This Row],[FILIAL]],'[4]PETZ E ZEEDOG'!$B:$K,10,0),"")</f>
        <v/>
      </c>
      <c r="J1038">
        <f>IFERROR(VLOOKUP(Filiais_Petz4[[#This Row],[FILIAL]],'[4]PETZ E ZEEDOG'!$B$2:$R$1103,11,0),"")</f>
        <v>0</v>
      </c>
      <c r="K1038" s="89" t="str">
        <f>IFERROR(VLOOKUP(Filiais_Petz4[[#This Row],[FILIAL]],'[4]PETZ E ZEEDOG'!$B:$M,12,0),"")</f>
        <v/>
      </c>
      <c r="L1038" t="str">
        <f>IFERROR(VLOOKUP(Filiais_Petz4[[#This Row],[FILIAL]],'[4]PETZ E ZEEDOG'!$B:$N,13,0),"")</f>
        <v/>
      </c>
      <c r="M1038" t="str">
        <f>IFERROR(VLOOKUP(Filiais_Petz4[[#This Row],[FILIAL]],'[4]PETZ E ZEEDOG'!$B:$O,14,0),"")</f>
        <v/>
      </c>
      <c r="N1038" t="str">
        <f>IFERROR(VLOOKUP(Filiais_Petz4[[#This Row],[FILIAL]],'[4]PETZ E ZEEDOG'!$B:$P,15,0),"")</f>
        <v>N</v>
      </c>
      <c r="O1038" t="str">
        <f>IFERROR(VLOOKUP(Filiais_Petz4[[#This Row],[FILIAL]],'[4]PETZ E ZEEDOG'!$B:$Q,16,0),"")</f>
        <v/>
      </c>
      <c r="P1038" t="str">
        <f>IFERROR(VLOOKUP(Filiais_Petz4[[#This Row],[FILIAL]],'[4]PETZ E ZEEDOG'!$B:$R,17,0),"")</f>
        <v/>
      </c>
      <c r="Q1038" t="str">
        <f>IFERROR(VLOOKUP(Filiais_Petz4[[#This Row],[FILIAL]],'[4]PETZ E ZEEDOG'!$B:$C,2,0),"")</f>
        <v/>
      </c>
    </row>
    <row r="1039" spans="1:17" ht="14.45" hidden="1" customHeight="1" x14ac:dyDescent="0.25">
      <c r="A1039" t="s">
        <v>1089</v>
      </c>
      <c r="B1039" t="str">
        <f>IFERROR(VLOOKUP(Filiais_Petz4[[#This Row],[FILIAL]],'[4]PETZ E ZEEDOG'!$B:$D,3,0),"")</f>
        <v/>
      </c>
      <c r="C1039" t="str">
        <f>IFERROR(VLOOKUP(Filiais_Petz4[[#This Row],[FILIAL]],'[4]PETZ E ZEEDOG'!$B:$E,4,0),"")</f>
        <v/>
      </c>
      <c r="D1039" t="str">
        <f>IFERROR(VLOOKUP(Filiais_Petz4[[#This Row],[FILIAL]],'[4]PETZ E ZEEDOG'!$B:$F,5,0),"")</f>
        <v/>
      </c>
      <c r="E1039" t="str">
        <f>IFERROR(VLOOKUP(Filiais_Petz4[[#This Row],[FILIAL]],'[4]PETZ E ZEEDOG'!$B:$G,6,0),"")</f>
        <v/>
      </c>
      <c r="F1039" s="1">
        <f>IFERROR(VLOOKUP(Filiais_Petz4[[#This Row],[FILIAL]],'[4]PETZ E ZEEDOG'!$B:$H,7,0),"")</f>
        <v>0</v>
      </c>
      <c r="G1039" t="str">
        <f>IFERROR(VLOOKUP(Filiais_Petz4[[#This Row],[FILIAL]],'[4]PETZ E ZEEDOG'!$B$2:$R$1103,8,0),"")</f>
        <v/>
      </c>
      <c r="H1039" t="str">
        <f>IFERROR(VLOOKUP(Filiais_Petz4[[#This Row],[FILIAL]],'[4]PETZ E ZEEDOG'!$B:$J,9,0),"")</f>
        <v/>
      </c>
      <c r="I1039" t="str">
        <f>IFERROR(VLOOKUP(Filiais_Petz4[[#This Row],[FILIAL]],'[4]PETZ E ZEEDOG'!$B:$K,10,0),"")</f>
        <v/>
      </c>
      <c r="J1039">
        <f>IFERROR(VLOOKUP(Filiais_Petz4[[#This Row],[FILIAL]],'[4]PETZ E ZEEDOG'!$B$2:$R$1103,11,0),"")</f>
        <v>0</v>
      </c>
      <c r="K1039" s="89" t="str">
        <f>IFERROR(VLOOKUP(Filiais_Petz4[[#This Row],[FILIAL]],'[4]PETZ E ZEEDOG'!$B:$M,12,0),"")</f>
        <v/>
      </c>
      <c r="L1039" t="str">
        <f>IFERROR(VLOOKUP(Filiais_Petz4[[#This Row],[FILIAL]],'[4]PETZ E ZEEDOG'!$B:$N,13,0),"")</f>
        <v/>
      </c>
      <c r="M1039" t="str">
        <f>IFERROR(VLOOKUP(Filiais_Petz4[[#This Row],[FILIAL]],'[4]PETZ E ZEEDOG'!$B:$O,14,0),"")</f>
        <v/>
      </c>
      <c r="N1039" t="str">
        <f>IFERROR(VLOOKUP(Filiais_Petz4[[#This Row],[FILIAL]],'[4]PETZ E ZEEDOG'!$B:$P,15,0),"")</f>
        <v>N</v>
      </c>
      <c r="O1039" t="str">
        <f>IFERROR(VLOOKUP(Filiais_Petz4[[#This Row],[FILIAL]],'[4]PETZ E ZEEDOG'!$B:$Q,16,0),"")</f>
        <v/>
      </c>
      <c r="P1039" t="str">
        <f>IFERROR(VLOOKUP(Filiais_Petz4[[#This Row],[FILIAL]],'[4]PETZ E ZEEDOG'!$B:$R,17,0),"")</f>
        <v/>
      </c>
      <c r="Q1039" t="str">
        <f>IFERROR(VLOOKUP(Filiais_Petz4[[#This Row],[FILIAL]],'[4]PETZ E ZEEDOG'!$B:$C,2,0),"")</f>
        <v/>
      </c>
    </row>
    <row r="1040" spans="1:17" ht="14.45" hidden="1" customHeight="1" x14ac:dyDescent="0.25">
      <c r="A1040" t="s">
        <v>1090</v>
      </c>
      <c r="B1040" t="str">
        <f>IFERROR(VLOOKUP(Filiais_Petz4[[#This Row],[FILIAL]],'[4]PETZ E ZEEDOG'!$B:$D,3,0),"")</f>
        <v/>
      </c>
      <c r="C1040" t="str">
        <f>IFERROR(VLOOKUP(Filiais_Petz4[[#This Row],[FILIAL]],'[4]PETZ E ZEEDOG'!$B:$E,4,0),"")</f>
        <v/>
      </c>
      <c r="D1040" t="str">
        <f>IFERROR(VLOOKUP(Filiais_Petz4[[#This Row],[FILIAL]],'[4]PETZ E ZEEDOG'!$B:$F,5,0),"")</f>
        <v/>
      </c>
      <c r="E1040" t="str">
        <f>IFERROR(VLOOKUP(Filiais_Petz4[[#This Row],[FILIAL]],'[4]PETZ E ZEEDOG'!$B:$G,6,0),"")</f>
        <v/>
      </c>
      <c r="F1040" s="1">
        <f>IFERROR(VLOOKUP(Filiais_Petz4[[#This Row],[FILIAL]],'[4]PETZ E ZEEDOG'!$B:$H,7,0),"")</f>
        <v>0</v>
      </c>
      <c r="G1040" t="str">
        <f>IFERROR(VLOOKUP(Filiais_Petz4[[#This Row],[FILIAL]],'[4]PETZ E ZEEDOG'!$B$2:$R$1103,8,0),"")</f>
        <v/>
      </c>
      <c r="H1040" t="str">
        <f>IFERROR(VLOOKUP(Filiais_Petz4[[#This Row],[FILIAL]],'[4]PETZ E ZEEDOG'!$B:$J,9,0),"")</f>
        <v/>
      </c>
      <c r="I1040" t="str">
        <f>IFERROR(VLOOKUP(Filiais_Petz4[[#This Row],[FILIAL]],'[4]PETZ E ZEEDOG'!$B:$K,10,0),"")</f>
        <v/>
      </c>
      <c r="J1040">
        <f>IFERROR(VLOOKUP(Filiais_Petz4[[#This Row],[FILIAL]],'[4]PETZ E ZEEDOG'!$B$2:$R$1103,11,0),"")</f>
        <v>0</v>
      </c>
      <c r="K1040" s="89" t="str">
        <f>IFERROR(VLOOKUP(Filiais_Petz4[[#This Row],[FILIAL]],'[4]PETZ E ZEEDOG'!$B:$M,12,0),"")</f>
        <v/>
      </c>
      <c r="L1040" t="str">
        <f>IFERROR(VLOOKUP(Filiais_Petz4[[#This Row],[FILIAL]],'[4]PETZ E ZEEDOG'!$B:$N,13,0),"")</f>
        <v/>
      </c>
      <c r="M1040" t="str">
        <f>IFERROR(VLOOKUP(Filiais_Petz4[[#This Row],[FILIAL]],'[4]PETZ E ZEEDOG'!$B:$O,14,0),"")</f>
        <v/>
      </c>
      <c r="N1040" t="str">
        <f>IFERROR(VLOOKUP(Filiais_Petz4[[#This Row],[FILIAL]],'[4]PETZ E ZEEDOG'!$B:$P,15,0),"")</f>
        <v>N</v>
      </c>
      <c r="O1040" t="str">
        <f>IFERROR(VLOOKUP(Filiais_Petz4[[#This Row],[FILIAL]],'[4]PETZ E ZEEDOG'!$B:$Q,16,0),"")</f>
        <v/>
      </c>
      <c r="P1040" t="str">
        <f>IFERROR(VLOOKUP(Filiais_Petz4[[#This Row],[FILIAL]],'[4]PETZ E ZEEDOG'!$B:$R,17,0),"")</f>
        <v/>
      </c>
      <c r="Q1040" t="str">
        <f>IFERROR(VLOOKUP(Filiais_Petz4[[#This Row],[FILIAL]],'[4]PETZ E ZEEDOG'!$B:$C,2,0),"")</f>
        <v/>
      </c>
    </row>
    <row r="1041" spans="1:17" ht="14.45" hidden="1" customHeight="1" x14ac:dyDescent="0.25">
      <c r="A1041" t="s">
        <v>1091</v>
      </c>
      <c r="B1041" t="str">
        <f>IFERROR(VLOOKUP(Filiais_Petz4[[#This Row],[FILIAL]],'[4]PETZ E ZEEDOG'!$B:$D,3,0),"")</f>
        <v/>
      </c>
      <c r="C1041" t="str">
        <f>IFERROR(VLOOKUP(Filiais_Petz4[[#This Row],[FILIAL]],'[4]PETZ E ZEEDOG'!$B:$E,4,0),"")</f>
        <v/>
      </c>
      <c r="D1041" t="str">
        <f>IFERROR(VLOOKUP(Filiais_Petz4[[#This Row],[FILIAL]],'[4]PETZ E ZEEDOG'!$B:$F,5,0),"")</f>
        <v/>
      </c>
      <c r="E1041" t="str">
        <f>IFERROR(VLOOKUP(Filiais_Petz4[[#This Row],[FILIAL]],'[4]PETZ E ZEEDOG'!$B:$G,6,0),"")</f>
        <v/>
      </c>
      <c r="F1041" s="1">
        <f>IFERROR(VLOOKUP(Filiais_Petz4[[#This Row],[FILIAL]],'[4]PETZ E ZEEDOG'!$B:$H,7,0),"")</f>
        <v>0</v>
      </c>
      <c r="G1041" t="str">
        <f>IFERROR(VLOOKUP(Filiais_Petz4[[#This Row],[FILIAL]],'[4]PETZ E ZEEDOG'!$B$2:$R$1103,8,0),"")</f>
        <v/>
      </c>
      <c r="H1041" t="str">
        <f>IFERROR(VLOOKUP(Filiais_Petz4[[#This Row],[FILIAL]],'[4]PETZ E ZEEDOG'!$B:$J,9,0),"")</f>
        <v/>
      </c>
      <c r="I1041" t="str">
        <f>IFERROR(VLOOKUP(Filiais_Petz4[[#This Row],[FILIAL]],'[4]PETZ E ZEEDOG'!$B:$K,10,0),"")</f>
        <v/>
      </c>
      <c r="J1041">
        <f>IFERROR(VLOOKUP(Filiais_Petz4[[#This Row],[FILIAL]],'[4]PETZ E ZEEDOG'!$B$2:$R$1103,11,0),"")</f>
        <v>0</v>
      </c>
      <c r="K1041" s="89" t="str">
        <f>IFERROR(VLOOKUP(Filiais_Petz4[[#This Row],[FILIAL]],'[4]PETZ E ZEEDOG'!$B:$M,12,0),"")</f>
        <v/>
      </c>
      <c r="L1041" t="str">
        <f>IFERROR(VLOOKUP(Filiais_Petz4[[#This Row],[FILIAL]],'[4]PETZ E ZEEDOG'!$B:$N,13,0),"")</f>
        <v/>
      </c>
      <c r="M1041" t="str">
        <f>IFERROR(VLOOKUP(Filiais_Petz4[[#This Row],[FILIAL]],'[4]PETZ E ZEEDOG'!$B:$O,14,0),"")</f>
        <v/>
      </c>
      <c r="N1041" t="str">
        <f>IFERROR(VLOOKUP(Filiais_Petz4[[#This Row],[FILIAL]],'[4]PETZ E ZEEDOG'!$B:$P,15,0),"")</f>
        <v>N</v>
      </c>
      <c r="O1041" t="str">
        <f>IFERROR(VLOOKUP(Filiais_Petz4[[#This Row],[FILIAL]],'[4]PETZ E ZEEDOG'!$B:$Q,16,0),"")</f>
        <v/>
      </c>
      <c r="P1041" t="str">
        <f>IFERROR(VLOOKUP(Filiais_Petz4[[#This Row],[FILIAL]],'[4]PETZ E ZEEDOG'!$B:$R,17,0),"")</f>
        <v/>
      </c>
      <c r="Q1041" t="str">
        <f>IFERROR(VLOOKUP(Filiais_Petz4[[#This Row],[FILIAL]],'[4]PETZ E ZEEDOG'!$B:$C,2,0),"")</f>
        <v/>
      </c>
    </row>
    <row r="1042" spans="1:17" ht="14.45" hidden="1" customHeight="1" x14ac:dyDescent="0.25">
      <c r="A1042" t="s">
        <v>1092</v>
      </c>
      <c r="B1042" t="str">
        <f>IFERROR(VLOOKUP(Filiais_Petz4[[#This Row],[FILIAL]],'[4]PETZ E ZEEDOG'!$B:$D,3,0),"")</f>
        <v/>
      </c>
      <c r="C1042" t="str">
        <f>IFERROR(VLOOKUP(Filiais_Petz4[[#This Row],[FILIAL]],'[4]PETZ E ZEEDOG'!$B:$E,4,0),"")</f>
        <v/>
      </c>
      <c r="D1042" t="str">
        <f>IFERROR(VLOOKUP(Filiais_Petz4[[#This Row],[FILIAL]],'[4]PETZ E ZEEDOG'!$B:$F,5,0),"")</f>
        <v/>
      </c>
      <c r="E1042" t="str">
        <f>IFERROR(VLOOKUP(Filiais_Petz4[[#This Row],[FILIAL]],'[4]PETZ E ZEEDOG'!$B:$G,6,0),"")</f>
        <v/>
      </c>
      <c r="F1042" s="1">
        <f>IFERROR(VLOOKUP(Filiais_Petz4[[#This Row],[FILIAL]],'[4]PETZ E ZEEDOG'!$B:$H,7,0),"")</f>
        <v>0</v>
      </c>
      <c r="G1042" t="str">
        <f>IFERROR(VLOOKUP(Filiais_Petz4[[#This Row],[FILIAL]],'[4]PETZ E ZEEDOG'!$B$2:$R$1103,8,0),"")</f>
        <v/>
      </c>
      <c r="H1042" t="str">
        <f>IFERROR(VLOOKUP(Filiais_Petz4[[#This Row],[FILIAL]],'[4]PETZ E ZEEDOG'!$B:$J,9,0),"")</f>
        <v/>
      </c>
      <c r="I1042" t="str">
        <f>IFERROR(VLOOKUP(Filiais_Petz4[[#This Row],[FILIAL]],'[4]PETZ E ZEEDOG'!$B:$K,10,0),"")</f>
        <v/>
      </c>
      <c r="J1042">
        <f>IFERROR(VLOOKUP(Filiais_Petz4[[#This Row],[FILIAL]],'[4]PETZ E ZEEDOG'!$B$2:$R$1103,11,0),"")</f>
        <v>0</v>
      </c>
      <c r="K1042" s="89" t="str">
        <f>IFERROR(VLOOKUP(Filiais_Petz4[[#This Row],[FILIAL]],'[4]PETZ E ZEEDOG'!$B:$M,12,0),"")</f>
        <v/>
      </c>
      <c r="L1042" t="str">
        <f>IFERROR(VLOOKUP(Filiais_Petz4[[#This Row],[FILIAL]],'[4]PETZ E ZEEDOG'!$B:$N,13,0),"")</f>
        <v/>
      </c>
      <c r="M1042" t="str">
        <f>IFERROR(VLOOKUP(Filiais_Petz4[[#This Row],[FILIAL]],'[4]PETZ E ZEEDOG'!$B:$O,14,0),"")</f>
        <v/>
      </c>
      <c r="N1042" t="str">
        <f>IFERROR(VLOOKUP(Filiais_Petz4[[#This Row],[FILIAL]],'[4]PETZ E ZEEDOG'!$B:$P,15,0),"")</f>
        <v>N</v>
      </c>
      <c r="O1042" t="str">
        <f>IFERROR(VLOOKUP(Filiais_Petz4[[#This Row],[FILIAL]],'[4]PETZ E ZEEDOG'!$B:$Q,16,0),"")</f>
        <v/>
      </c>
      <c r="P1042" t="str">
        <f>IFERROR(VLOOKUP(Filiais_Petz4[[#This Row],[FILIAL]],'[4]PETZ E ZEEDOG'!$B:$R,17,0),"")</f>
        <v/>
      </c>
      <c r="Q1042" t="str">
        <f>IFERROR(VLOOKUP(Filiais_Petz4[[#This Row],[FILIAL]],'[4]PETZ E ZEEDOG'!$B:$C,2,0),"")</f>
        <v/>
      </c>
    </row>
    <row r="1043" spans="1:17" ht="14.45" hidden="1" customHeight="1" x14ac:dyDescent="0.25">
      <c r="A1043" t="s">
        <v>1093</v>
      </c>
      <c r="B1043" t="str">
        <f>IFERROR(VLOOKUP(Filiais_Petz4[[#This Row],[FILIAL]],'[4]PETZ E ZEEDOG'!$B:$D,3,0),"")</f>
        <v/>
      </c>
      <c r="C1043" t="str">
        <f>IFERROR(VLOOKUP(Filiais_Petz4[[#This Row],[FILIAL]],'[4]PETZ E ZEEDOG'!$B:$E,4,0),"")</f>
        <v/>
      </c>
      <c r="D1043" t="str">
        <f>IFERROR(VLOOKUP(Filiais_Petz4[[#This Row],[FILIAL]],'[4]PETZ E ZEEDOG'!$B:$F,5,0),"")</f>
        <v/>
      </c>
      <c r="E1043" t="str">
        <f>IFERROR(VLOOKUP(Filiais_Petz4[[#This Row],[FILIAL]],'[4]PETZ E ZEEDOG'!$B:$G,6,0),"")</f>
        <v/>
      </c>
      <c r="F1043" s="1">
        <f>IFERROR(VLOOKUP(Filiais_Petz4[[#This Row],[FILIAL]],'[4]PETZ E ZEEDOG'!$B:$H,7,0),"")</f>
        <v>0</v>
      </c>
      <c r="G1043" t="str">
        <f>IFERROR(VLOOKUP(Filiais_Petz4[[#This Row],[FILIAL]],'[4]PETZ E ZEEDOG'!$B$2:$R$1103,8,0),"")</f>
        <v/>
      </c>
      <c r="H1043" t="str">
        <f>IFERROR(VLOOKUP(Filiais_Petz4[[#This Row],[FILIAL]],'[4]PETZ E ZEEDOG'!$B:$J,9,0),"")</f>
        <v/>
      </c>
      <c r="I1043" t="str">
        <f>IFERROR(VLOOKUP(Filiais_Petz4[[#This Row],[FILIAL]],'[4]PETZ E ZEEDOG'!$B:$K,10,0),"")</f>
        <v/>
      </c>
      <c r="J1043">
        <f>IFERROR(VLOOKUP(Filiais_Petz4[[#This Row],[FILIAL]],'[4]PETZ E ZEEDOG'!$B$2:$R$1103,11,0),"")</f>
        <v>0</v>
      </c>
      <c r="K1043" s="89" t="str">
        <f>IFERROR(VLOOKUP(Filiais_Petz4[[#This Row],[FILIAL]],'[4]PETZ E ZEEDOG'!$B:$M,12,0),"")</f>
        <v/>
      </c>
      <c r="L1043" t="str">
        <f>IFERROR(VLOOKUP(Filiais_Petz4[[#This Row],[FILIAL]],'[4]PETZ E ZEEDOG'!$B:$N,13,0),"")</f>
        <v/>
      </c>
      <c r="M1043" t="str">
        <f>IFERROR(VLOOKUP(Filiais_Petz4[[#This Row],[FILIAL]],'[4]PETZ E ZEEDOG'!$B:$O,14,0),"")</f>
        <v/>
      </c>
      <c r="N1043" t="str">
        <f>IFERROR(VLOOKUP(Filiais_Petz4[[#This Row],[FILIAL]],'[4]PETZ E ZEEDOG'!$B:$P,15,0),"")</f>
        <v>N</v>
      </c>
      <c r="O1043" t="str">
        <f>IFERROR(VLOOKUP(Filiais_Petz4[[#This Row],[FILIAL]],'[4]PETZ E ZEEDOG'!$B:$Q,16,0),"")</f>
        <v/>
      </c>
      <c r="P1043" t="str">
        <f>IFERROR(VLOOKUP(Filiais_Petz4[[#This Row],[FILIAL]],'[4]PETZ E ZEEDOG'!$B:$R,17,0),"")</f>
        <v/>
      </c>
      <c r="Q1043" t="str">
        <f>IFERROR(VLOOKUP(Filiais_Petz4[[#This Row],[FILIAL]],'[4]PETZ E ZEEDOG'!$B:$C,2,0),"")</f>
        <v/>
      </c>
    </row>
    <row r="1044" spans="1:17" ht="14.45" hidden="1" customHeight="1" x14ac:dyDescent="0.25">
      <c r="A1044" t="s">
        <v>1094</v>
      </c>
      <c r="B1044" t="str">
        <f>IFERROR(VLOOKUP(Filiais_Petz4[[#This Row],[FILIAL]],'[4]PETZ E ZEEDOG'!$B:$D,3,0),"")</f>
        <v/>
      </c>
      <c r="C1044" t="str">
        <f>IFERROR(VLOOKUP(Filiais_Petz4[[#This Row],[FILIAL]],'[4]PETZ E ZEEDOG'!$B:$E,4,0),"")</f>
        <v/>
      </c>
      <c r="D1044" t="str">
        <f>IFERROR(VLOOKUP(Filiais_Petz4[[#This Row],[FILIAL]],'[4]PETZ E ZEEDOG'!$B:$F,5,0),"")</f>
        <v/>
      </c>
      <c r="E1044" t="str">
        <f>IFERROR(VLOOKUP(Filiais_Petz4[[#This Row],[FILIAL]],'[4]PETZ E ZEEDOG'!$B:$G,6,0),"")</f>
        <v/>
      </c>
      <c r="F1044" s="1">
        <f>IFERROR(VLOOKUP(Filiais_Petz4[[#This Row],[FILIAL]],'[4]PETZ E ZEEDOG'!$B:$H,7,0),"")</f>
        <v>0</v>
      </c>
      <c r="G1044" t="str">
        <f>IFERROR(VLOOKUP(Filiais_Petz4[[#This Row],[FILIAL]],'[4]PETZ E ZEEDOG'!$B$2:$R$1103,8,0),"")</f>
        <v/>
      </c>
      <c r="H1044" t="str">
        <f>IFERROR(VLOOKUP(Filiais_Petz4[[#This Row],[FILIAL]],'[4]PETZ E ZEEDOG'!$B:$J,9,0),"")</f>
        <v/>
      </c>
      <c r="I1044" t="str">
        <f>IFERROR(VLOOKUP(Filiais_Petz4[[#This Row],[FILIAL]],'[4]PETZ E ZEEDOG'!$B:$K,10,0),"")</f>
        <v/>
      </c>
      <c r="J1044">
        <f>IFERROR(VLOOKUP(Filiais_Petz4[[#This Row],[FILIAL]],'[4]PETZ E ZEEDOG'!$B$2:$R$1103,11,0),"")</f>
        <v>0</v>
      </c>
      <c r="K1044" s="89" t="str">
        <f>IFERROR(VLOOKUP(Filiais_Petz4[[#This Row],[FILIAL]],'[4]PETZ E ZEEDOG'!$B:$M,12,0),"")</f>
        <v/>
      </c>
      <c r="L1044" t="str">
        <f>IFERROR(VLOOKUP(Filiais_Petz4[[#This Row],[FILIAL]],'[4]PETZ E ZEEDOG'!$B:$N,13,0),"")</f>
        <v/>
      </c>
      <c r="M1044" t="str">
        <f>IFERROR(VLOOKUP(Filiais_Petz4[[#This Row],[FILIAL]],'[4]PETZ E ZEEDOG'!$B:$O,14,0),"")</f>
        <v/>
      </c>
      <c r="N1044" t="str">
        <f>IFERROR(VLOOKUP(Filiais_Petz4[[#This Row],[FILIAL]],'[4]PETZ E ZEEDOG'!$B:$P,15,0),"")</f>
        <v>N</v>
      </c>
      <c r="O1044" t="str">
        <f>IFERROR(VLOOKUP(Filiais_Petz4[[#This Row],[FILIAL]],'[4]PETZ E ZEEDOG'!$B:$Q,16,0),"")</f>
        <v/>
      </c>
      <c r="P1044" t="str">
        <f>IFERROR(VLOOKUP(Filiais_Petz4[[#This Row],[FILIAL]],'[4]PETZ E ZEEDOG'!$B:$R,17,0),"")</f>
        <v/>
      </c>
      <c r="Q1044" t="str">
        <f>IFERROR(VLOOKUP(Filiais_Petz4[[#This Row],[FILIAL]],'[4]PETZ E ZEEDOG'!$B:$C,2,0),"")</f>
        <v/>
      </c>
    </row>
    <row r="1045" spans="1:17" ht="14.45" hidden="1" customHeight="1" x14ac:dyDescent="0.25">
      <c r="A1045" t="s">
        <v>1095</v>
      </c>
      <c r="B1045" t="str">
        <f>IFERROR(VLOOKUP(Filiais_Petz4[[#This Row],[FILIAL]],'[4]PETZ E ZEEDOG'!$B:$D,3,0),"")</f>
        <v/>
      </c>
      <c r="C1045" t="str">
        <f>IFERROR(VLOOKUP(Filiais_Petz4[[#This Row],[FILIAL]],'[4]PETZ E ZEEDOG'!$B:$E,4,0),"")</f>
        <v/>
      </c>
      <c r="D1045" t="str">
        <f>IFERROR(VLOOKUP(Filiais_Petz4[[#This Row],[FILIAL]],'[4]PETZ E ZEEDOG'!$B:$F,5,0),"")</f>
        <v/>
      </c>
      <c r="E1045" t="str">
        <f>IFERROR(VLOOKUP(Filiais_Petz4[[#This Row],[FILIAL]],'[4]PETZ E ZEEDOG'!$B:$G,6,0),"")</f>
        <v/>
      </c>
      <c r="F1045" s="1">
        <f>IFERROR(VLOOKUP(Filiais_Petz4[[#This Row],[FILIAL]],'[4]PETZ E ZEEDOG'!$B:$H,7,0),"")</f>
        <v>0</v>
      </c>
      <c r="G1045" t="str">
        <f>IFERROR(VLOOKUP(Filiais_Petz4[[#This Row],[FILIAL]],'[4]PETZ E ZEEDOG'!$B$2:$R$1103,8,0),"")</f>
        <v/>
      </c>
      <c r="H1045" t="str">
        <f>IFERROR(VLOOKUP(Filiais_Petz4[[#This Row],[FILIAL]],'[4]PETZ E ZEEDOG'!$B:$J,9,0),"")</f>
        <v/>
      </c>
      <c r="I1045" t="str">
        <f>IFERROR(VLOOKUP(Filiais_Petz4[[#This Row],[FILIAL]],'[4]PETZ E ZEEDOG'!$B:$K,10,0),"")</f>
        <v/>
      </c>
      <c r="J1045">
        <f>IFERROR(VLOOKUP(Filiais_Petz4[[#This Row],[FILIAL]],'[4]PETZ E ZEEDOG'!$B$2:$R$1103,11,0),"")</f>
        <v>0</v>
      </c>
      <c r="K1045" s="89" t="str">
        <f>IFERROR(VLOOKUP(Filiais_Petz4[[#This Row],[FILIAL]],'[4]PETZ E ZEEDOG'!$B:$M,12,0),"")</f>
        <v/>
      </c>
      <c r="L1045" t="str">
        <f>IFERROR(VLOOKUP(Filiais_Petz4[[#This Row],[FILIAL]],'[4]PETZ E ZEEDOG'!$B:$N,13,0),"")</f>
        <v/>
      </c>
      <c r="M1045" t="str">
        <f>IFERROR(VLOOKUP(Filiais_Petz4[[#This Row],[FILIAL]],'[4]PETZ E ZEEDOG'!$B:$O,14,0),"")</f>
        <v/>
      </c>
      <c r="N1045" t="str">
        <f>IFERROR(VLOOKUP(Filiais_Petz4[[#This Row],[FILIAL]],'[4]PETZ E ZEEDOG'!$B:$P,15,0),"")</f>
        <v>N</v>
      </c>
      <c r="O1045" t="str">
        <f>IFERROR(VLOOKUP(Filiais_Petz4[[#This Row],[FILIAL]],'[4]PETZ E ZEEDOG'!$B:$Q,16,0),"")</f>
        <v/>
      </c>
      <c r="P1045" t="str">
        <f>IFERROR(VLOOKUP(Filiais_Petz4[[#This Row],[FILIAL]],'[4]PETZ E ZEEDOG'!$B:$R,17,0),"")</f>
        <v/>
      </c>
      <c r="Q1045" t="str">
        <f>IFERROR(VLOOKUP(Filiais_Petz4[[#This Row],[FILIAL]],'[4]PETZ E ZEEDOG'!$B:$C,2,0),"")</f>
        <v/>
      </c>
    </row>
    <row r="1046" spans="1:17" ht="14.45" hidden="1" customHeight="1" x14ac:dyDescent="0.25">
      <c r="A1046" t="s">
        <v>1096</v>
      </c>
      <c r="B1046" t="str">
        <f>IFERROR(VLOOKUP(Filiais_Petz4[[#This Row],[FILIAL]],'[4]PETZ E ZEEDOG'!$B:$D,3,0),"")</f>
        <v/>
      </c>
      <c r="C1046" t="str">
        <f>IFERROR(VLOOKUP(Filiais_Petz4[[#This Row],[FILIAL]],'[4]PETZ E ZEEDOG'!$B:$E,4,0),"")</f>
        <v/>
      </c>
      <c r="D1046" t="str">
        <f>IFERROR(VLOOKUP(Filiais_Petz4[[#This Row],[FILIAL]],'[4]PETZ E ZEEDOG'!$B:$F,5,0),"")</f>
        <v/>
      </c>
      <c r="E1046" t="str">
        <f>IFERROR(VLOOKUP(Filiais_Petz4[[#This Row],[FILIAL]],'[4]PETZ E ZEEDOG'!$B:$G,6,0),"")</f>
        <v/>
      </c>
      <c r="F1046" s="1">
        <f>IFERROR(VLOOKUP(Filiais_Petz4[[#This Row],[FILIAL]],'[4]PETZ E ZEEDOG'!$B:$H,7,0),"")</f>
        <v>0</v>
      </c>
      <c r="G1046" t="str">
        <f>IFERROR(VLOOKUP(Filiais_Petz4[[#This Row],[FILIAL]],'[4]PETZ E ZEEDOG'!$B$2:$R$1103,8,0),"")</f>
        <v/>
      </c>
      <c r="H1046" t="str">
        <f>IFERROR(VLOOKUP(Filiais_Petz4[[#This Row],[FILIAL]],'[4]PETZ E ZEEDOG'!$B:$J,9,0),"")</f>
        <v/>
      </c>
      <c r="I1046" t="str">
        <f>IFERROR(VLOOKUP(Filiais_Petz4[[#This Row],[FILIAL]],'[4]PETZ E ZEEDOG'!$B:$K,10,0),"")</f>
        <v/>
      </c>
      <c r="J1046">
        <f>IFERROR(VLOOKUP(Filiais_Petz4[[#This Row],[FILIAL]],'[4]PETZ E ZEEDOG'!$B$2:$R$1103,11,0),"")</f>
        <v>0</v>
      </c>
      <c r="K1046" s="89" t="str">
        <f>IFERROR(VLOOKUP(Filiais_Petz4[[#This Row],[FILIAL]],'[4]PETZ E ZEEDOG'!$B:$M,12,0),"")</f>
        <v/>
      </c>
      <c r="L1046" t="str">
        <f>IFERROR(VLOOKUP(Filiais_Petz4[[#This Row],[FILIAL]],'[4]PETZ E ZEEDOG'!$B:$N,13,0),"")</f>
        <v/>
      </c>
      <c r="M1046" t="str">
        <f>IFERROR(VLOOKUP(Filiais_Petz4[[#This Row],[FILIAL]],'[4]PETZ E ZEEDOG'!$B:$O,14,0),"")</f>
        <v/>
      </c>
      <c r="N1046" t="str">
        <f>IFERROR(VLOOKUP(Filiais_Petz4[[#This Row],[FILIAL]],'[4]PETZ E ZEEDOG'!$B:$P,15,0),"")</f>
        <v>N</v>
      </c>
      <c r="O1046" t="str">
        <f>IFERROR(VLOOKUP(Filiais_Petz4[[#This Row],[FILIAL]],'[4]PETZ E ZEEDOG'!$B:$Q,16,0),"")</f>
        <v/>
      </c>
      <c r="P1046" t="str">
        <f>IFERROR(VLOOKUP(Filiais_Petz4[[#This Row],[FILIAL]],'[4]PETZ E ZEEDOG'!$B:$R,17,0),"")</f>
        <v/>
      </c>
      <c r="Q1046" t="str">
        <f>IFERROR(VLOOKUP(Filiais_Petz4[[#This Row],[FILIAL]],'[4]PETZ E ZEEDOG'!$B:$C,2,0),"")</f>
        <v/>
      </c>
    </row>
    <row r="1047" spans="1:17" ht="14.45" hidden="1" customHeight="1" x14ac:dyDescent="0.25">
      <c r="A1047" t="s">
        <v>1097</v>
      </c>
      <c r="B1047" t="str">
        <f>IFERROR(VLOOKUP(Filiais_Petz4[[#This Row],[FILIAL]],'[4]PETZ E ZEEDOG'!$B:$D,3,0),"")</f>
        <v/>
      </c>
      <c r="C1047" t="str">
        <f>IFERROR(VLOOKUP(Filiais_Petz4[[#This Row],[FILIAL]],'[4]PETZ E ZEEDOG'!$B:$E,4,0),"")</f>
        <v/>
      </c>
      <c r="D1047" t="str">
        <f>IFERROR(VLOOKUP(Filiais_Petz4[[#This Row],[FILIAL]],'[4]PETZ E ZEEDOG'!$B:$F,5,0),"")</f>
        <v/>
      </c>
      <c r="E1047" t="str">
        <f>IFERROR(VLOOKUP(Filiais_Petz4[[#This Row],[FILIAL]],'[4]PETZ E ZEEDOG'!$B:$G,6,0),"")</f>
        <v/>
      </c>
      <c r="F1047" s="1">
        <f>IFERROR(VLOOKUP(Filiais_Petz4[[#This Row],[FILIAL]],'[4]PETZ E ZEEDOG'!$B:$H,7,0),"")</f>
        <v>0</v>
      </c>
      <c r="G1047" t="str">
        <f>IFERROR(VLOOKUP(Filiais_Petz4[[#This Row],[FILIAL]],'[4]PETZ E ZEEDOG'!$B$2:$R$1103,8,0),"")</f>
        <v/>
      </c>
      <c r="H1047" t="str">
        <f>IFERROR(VLOOKUP(Filiais_Petz4[[#This Row],[FILIAL]],'[4]PETZ E ZEEDOG'!$B:$J,9,0),"")</f>
        <v/>
      </c>
      <c r="I1047" t="str">
        <f>IFERROR(VLOOKUP(Filiais_Petz4[[#This Row],[FILIAL]],'[4]PETZ E ZEEDOG'!$B:$K,10,0),"")</f>
        <v/>
      </c>
      <c r="J1047">
        <f>IFERROR(VLOOKUP(Filiais_Petz4[[#This Row],[FILIAL]],'[4]PETZ E ZEEDOG'!$B$2:$R$1103,11,0),"")</f>
        <v>0</v>
      </c>
      <c r="K1047" s="89" t="str">
        <f>IFERROR(VLOOKUP(Filiais_Petz4[[#This Row],[FILIAL]],'[4]PETZ E ZEEDOG'!$B:$M,12,0),"")</f>
        <v/>
      </c>
      <c r="L1047" t="str">
        <f>IFERROR(VLOOKUP(Filiais_Petz4[[#This Row],[FILIAL]],'[4]PETZ E ZEEDOG'!$B:$N,13,0),"")</f>
        <v/>
      </c>
      <c r="M1047" t="str">
        <f>IFERROR(VLOOKUP(Filiais_Petz4[[#This Row],[FILIAL]],'[4]PETZ E ZEEDOG'!$B:$O,14,0),"")</f>
        <v/>
      </c>
      <c r="N1047" t="str">
        <f>IFERROR(VLOOKUP(Filiais_Petz4[[#This Row],[FILIAL]],'[4]PETZ E ZEEDOG'!$B:$P,15,0),"")</f>
        <v>N</v>
      </c>
      <c r="O1047" t="str">
        <f>IFERROR(VLOOKUP(Filiais_Petz4[[#This Row],[FILIAL]],'[4]PETZ E ZEEDOG'!$B:$Q,16,0),"")</f>
        <v/>
      </c>
      <c r="P1047" t="str">
        <f>IFERROR(VLOOKUP(Filiais_Petz4[[#This Row],[FILIAL]],'[4]PETZ E ZEEDOG'!$B:$R,17,0),"")</f>
        <v/>
      </c>
      <c r="Q1047" t="str">
        <f>IFERROR(VLOOKUP(Filiais_Petz4[[#This Row],[FILIAL]],'[4]PETZ E ZEEDOG'!$B:$C,2,0),"")</f>
        <v/>
      </c>
    </row>
    <row r="1048" spans="1:17" ht="14.45" hidden="1" customHeight="1" x14ac:dyDescent="0.25">
      <c r="A1048" t="s">
        <v>1098</v>
      </c>
      <c r="B1048" t="str">
        <f>IFERROR(VLOOKUP(Filiais_Petz4[[#This Row],[FILIAL]],'[4]PETZ E ZEEDOG'!$B:$D,3,0),"")</f>
        <v/>
      </c>
      <c r="C1048" t="str">
        <f>IFERROR(VLOOKUP(Filiais_Petz4[[#This Row],[FILIAL]],'[4]PETZ E ZEEDOG'!$B:$E,4,0),"")</f>
        <v/>
      </c>
      <c r="D1048" t="str">
        <f>IFERROR(VLOOKUP(Filiais_Petz4[[#This Row],[FILIAL]],'[4]PETZ E ZEEDOG'!$B:$F,5,0),"")</f>
        <v/>
      </c>
      <c r="E1048" t="str">
        <f>IFERROR(VLOOKUP(Filiais_Petz4[[#This Row],[FILIAL]],'[4]PETZ E ZEEDOG'!$B:$G,6,0),"")</f>
        <v/>
      </c>
      <c r="F1048" s="1">
        <f>IFERROR(VLOOKUP(Filiais_Petz4[[#This Row],[FILIAL]],'[4]PETZ E ZEEDOG'!$B:$H,7,0),"")</f>
        <v>0</v>
      </c>
      <c r="G1048" t="str">
        <f>IFERROR(VLOOKUP(Filiais_Petz4[[#This Row],[FILIAL]],'[4]PETZ E ZEEDOG'!$B$2:$R$1103,8,0),"")</f>
        <v/>
      </c>
      <c r="H1048" t="str">
        <f>IFERROR(VLOOKUP(Filiais_Petz4[[#This Row],[FILIAL]],'[4]PETZ E ZEEDOG'!$B:$J,9,0),"")</f>
        <v/>
      </c>
      <c r="I1048" t="str">
        <f>IFERROR(VLOOKUP(Filiais_Petz4[[#This Row],[FILIAL]],'[4]PETZ E ZEEDOG'!$B:$K,10,0),"")</f>
        <v/>
      </c>
      <c r="J1048">
        <f>IFERROR(VLOOKUP(Filiais_Petz4[[#This Row],[FILIAL]],'[4]PETZ E ZEEDOG'!$B$2:$R$1103,11,0),"")</f>
        <v>0</v>
      </c>
      <c r="K1048" s="89" t="str">
        <f>IFERROR(VLOOKUP(Filiais_Petz4[[#This Row],[FILIAL]],'[4]PETZ E ZEEDOG'!$B:$M,12,0),"")</f>
        <v/>
      </c>
      <c r="L1048" t="str">
        <f>IFERROR(VLOOKUP(Filiais_Petz4[[#This Row],[FILIAL]],'[4]PETZ E ZEEDOG'!$B:$N,13,0),"")</f>
        <v/>
      </c>
      <c r="M1048" t="str">
        <f>IFERROR(VLOOKUP(Filiais_Petz4[[#This Row],[FILIAL]],'[4]PETZ E ZEEDOG'!$B:$O,14,0),"")</f>
        <v/>
      </c>
      <c r="N1048" t="str">
        <f>IFERROR(VLOOKUP(Filiais_Petz4[[#This Row],[FILIAL]],'[4]PETZ E ZEEDOG'!$B:$P,15,0),"")</f>
        <v>N</v>
      </c>
      <c r="O1048" t="str">
        <f>IFERROR(VLOOKUP(Filiais_Petz4[[#This Row],[FILIAL]],'[4]PETZ E ZEEDOG'!$B:$Q,16,0),"")</f>
        <v/>
      </c>
      <c r="P1048" t="str">
        <f>IFERROR(VLOOKUP(Filiais_Petz4[[#This Row],[FILIAL]],'[4]PETZ E ZEEDOG'!$B:$R,17,0),"")</f>
        <v/>
      </c>
      <c r="Q1048" t="str">
        <f>IFERROR(VLOOKUP(Filiais_Petz4[[#This Row],[FILIAL]],'[4]PETZ E ZEEDOG'!$B:$C,2,0),"")</f>
        <v/>
      </c>
    </row>
    <row r="1049" spans="1:17" ht="14.45" hidden="1" customHeight="1" x14ac:dyDescent="0.25">
      <c r="A1049" t="s">
        <v>1099</v>
      </c>
      <c r="B1049" t="str">
        <f>IFERROR(VLOOKUP(Filiais_Petz4[[#This Row],[FILIAL]],'[4]PETZ E ZEEDOG'!$B:$D,3,0),"")</f>
        <v/>
      </c>
      <c r="C1049" t="str">
        <f>IFERROR(VLOOKUP(Filiais_Petz4[[#This Row],[FILIAL]],'[4]PETZ E ZEEDOG'!$B:$E,4,0),"")</f>
        <v/>
      </c>
      <c r="D1049" t="str">
        <f>IFERROR(VLOOKUP(Filiais_Petz4[[#This Row],[FILIAL]],'[4]PETZ E ZEEDOG'!$B:$F,5,0),"")</f>
        <v/>
      </c>
      <c r="E1049" t="str">
        <f>IFERROR(VLOOKUP(Filiais_Petz4[[#This Row],[FILIAL]],'[4]PETZ E ZEEDOG'!$B:$G,6,0),"")</f>
        <v/>
      </c>
      <c r="F1049" s="1">
        <f>IFERROR(VLOOKUP(Filiais_Petz4[[#This Row],[FILIAL]],'[4]PETZ E ZEEDOG'!$B:$H,7,0),"")</f>
        <v>0</v>
      </c>
      <c r="G1049" t="str">
        <f>IFERROR(VLOOKUP(Filiais_Petz4[[#This Row],[FILIAL]],'[4]PETZ E ZEEDOG'!$B$2:$R$1103,8,0),"")</f>
        <v/>
      </c>
      <c r="H1049" t="str">
        <f>IFERROR(VLOOKUP(Filiais_Petz4[[#This Row],[FILIAL]],'[4]PETZ E ZEEDOG'!$B:$J,9,0),"")</f>
        <v/>
      </c>
      <c r="I1049" t="str">
        <f>IFERROR(VLOOKUP(Filiais_Petz4[[#This Row],[FILIAL]],'[4]PETZ E ZEEDOG'!$B:$K,10,0),"")</f>
        <v/>
      </c>
      <c r="J1049">
        <f>IFERROR(VLOOKUP(Filiais_Petz4[[#This Row],[FILIAL]],'[4]PETZ E ZEEDOG'!$B$2:$R$1103,11,0),"")</f>
        <v>0</v>
      </c>
      <c r="K1049" s="89" t="str">
        <f>IFERROR(VLOOKUP(Filiais_Petz4[[#This Row],[FILIAL]],'[4]PETZ E ZEEDOG'!$B:$M,12,0),"")</f>
        <v/>
      </c>
      <c r="L1049" t="str">
        <f>IFERROR(VLOOKUP(Filiais_Petz4[[#This Row],[FILIAL]],'[4]PETZ E ZEEDOG'!$B:$N,13,0),"")</f>
        <v/>
      </c>
      <c r="M1049" t="str">
        <f>IFERROR(VLOOKUP(Filiais_Petz4[[#This Row],[FILIAL]],'[4]PETZ E ZEEDOG'!$B:$O,14,0),"")</f>
        <v/>
      </c>
      <c r="N1049" t="str">
        <f>IFERROR(VLOOKUP(Filiais_Petz4[[#This Row],[FILIAL]],'[4]PETZ E ZEEDOG'!$B:$P,15,0),"")</f>
        <v>N</v>
      </c>
      <c r="O1049" t="str">
        <f>IFERROR(VLOOKUP(Filiais_Petz4[[#This Row],[FILIAL]],'[4]PETZ E ZEEDOG'!$B:$Q,16,0),"")</f>
        <v/>
      </c>
      <c r="P1049" t="str">
        <f>IFERROR(VLOOKUP(Filiais_Petz4[[#This Row],[FILIAL]],'[4]PETZ E ZEEDOG'!$B:$R,17,0),"")</f>
        <v/>
      </c>
      <c r="Q1049" t="str">
        <f>IFERROR(VLOOKUP(Filiais_Petz4[[#This Row],[FILIAL]],'[4]PETZ E ZEEDOG'!$B:$C,2,0),"")</f>
        <v/>
      </c>
    </row>
    <row r="1050" spans="1:17" ht="14.45" hidden="1" customHeight="1" x14ac:dyDescent="0.25">
      <c r="A1050" t="s">
        <v>1100</v>
      </c>
      <c r="B1050" t="str">
        <f>IFERROR(VLOOKUP(Filiais_Petz4[[#This Row],[FILIAL]],'[4]PETZ E ZEEDOG'!$B:$D,3,0),"")</f>
        <v/>
      </c>
      <c r="C1050" t="str">
        <f>IFERROR(VLOOKUP(Filiais_Petz4[[#This Row],[FILIAL]],'[4]PETZ E ZEEDOG'!$B:$E,4,0),"")</f>
        <v/>
      </c>
      <c r="D1050" t="str">
        <f>IFERROR(VLOOKUP(Filiais_Petz4[[#This Row],[FILIAL]],'[4]PETZ E ZEEDOG'!$B:$F,5,0),"")</f>
        <v/>
      </c>
      <c r="E1050" t="str">
        <f>IFERROR(VLOOKUP(Filiais_Petz4[[#This Row],[FILIAL]],'[4]PETZ E ZEEDOG'!$B:$G,6,0),"")</f>
        <v/>
      </c>
      <c r="F1050" s="1">
        <f>IFERROR(VLOOKUP(Filiais_Petz4[[#This Row],[FILIAL]],'[4]PETZ E ZEEDOG'!$B:$H,7,0),"")</f>
        <v>0</v>
      </c>
      <c r="G1050" t="str">
        <f>IFERROR(VLOOKUP(Filiais_Petz4[[#This Row],[FILIAL]],'[4]PETZ E ZEEDOG'!$B$2:$R$1103,8,0),"")</f>
        <v/>
      </c>
      <c r="H1050" t="str">
        <f>IFERROR(VLOOKUP(Filiais_Petz4[[#This Row],[FILIAL]],'[4]PETZ E ZEEDOG'!$B:$J,9,0),"")</f>
        <v/>
      </c>
      <c r="I1050" t="str">
        <f>IFERROR(VLOOKUP(Filiais_Petz4[[#This Row],[FILIAL]],'[4]PETZ E ZEEDOG'!$B:$K,10,0),"")</f>
        <v/>
      </c>
      <c r="J1050">
        <f>IFERROR(VLOOKUP(Filiais_Petz4[[#This Row],[FILIAL]],'[4]PETZ E ZEEDOG'!$B$2:$R$1103,11,0),"")</f>
        <v>0</v>
      </c>
      <c r="K1050" s="89" t="str">
        <f>IFERROR(VLOOKUP(Filiais_Petz4[[#This Row],[FILIAL]],'[4]PETZ E ZEEDOG'!$B:$M,12,0),"")</f>
        <v/>
      </c>
      <c r="L1050" t="str">
        <f>IFERROR(VLOOKUP(Filiais_Petz4[[#This Row],[FILIAL]],'[4]PETZ E ZEEDOG'!$B:$N,13,0),"")</f>
        <v/>
      </c>
      <c r="M1050" t="str">
        <f>IFERROR(VLOOKUP(Filiais_Petz4[[#This Row],[FILIAL]],'[4]PETZ E ZEEDOG'!$B:$O,14,0),"")</f>
        <v/>
      </c>
      <c r="N1050" t="str">
        <f>IFERROR(VLOOKUP(Filiais_Petz4[[#This Row],[FILIAL]],'[4]PETZ E ZEEDOG'!$B:$P,15,0),"")</f>
        <v>N</v>
      </c>
      <c r="O1050" t="str">
        <f>IFERROR(VLOOKUP(Filiais_Petz4[[#This Row],[FILIAL]],'[4]PETZ E ZEEDOG'!$B:$Q,16,0),"")</f>
        <v/>
      </c>
      <c r="P1050" t="str">
        <f>IFERROR(VLOOKUP(Filiais_Petz4[[#This Row],[FILIAL]],'[4]PETZ E ZEEDOG'!$B:$R,17,0),"")</f>
        <v/>
      </c>
      <c r="Q1050" t="str">
        <f>IFERROR(VLOOKUP(Filiais_Petz4[[#This Row],[FILIAL]],'[4]PETZ E ZEEDOG'!$B:$C,2,0),"")</f>
        <v/>
      </c>
    </row>
    <row r="1051" spans="1:17" ht="14.45" hidden="1" customHeight="1" x14ac:dyDescent="0.25">
      <c r="A1051" t="s">
        <v>1101</v>
      </c>
      <c r="B1051" t="str">
        <f>IFERROR(VLOOKUP(Filiais_Petz4[[#This Row],[FILIAL]],'[4]PETZ E ZEEDOG'!$B:$D,3,0),"")</f>
        <v/>
      </c>
      <c r="C1051" t="str">
        <f>IFERROR(VLOOKUP(Filiais_Petz4[[#This Row],[FILIAL]],'[4]PETZ E ZEEDOG'!$B:$E,4,0),"")</f>
        <v/>
      </c>
      <c r="D1051" t="str">
        <f>IFERROR(VLOOKUP(Filiais_Petz4[[#This Row],[FILIAL]],'[4]PETZ E ZEEDOG'!$B:$F,5,0),"")</f>
        <v/>
      </c>
      <c r="E1051" t="str">
        <f>IFERROR(VLOOKUP(Filiais_Petz4[[#This Row],[FILIAL]],'[4]PETZ E ZEEDOG'!$B:$G,6,0),"")</f>
        <v/>
      </c>
      <c r="F1051" s="1">
        <f>IFERROR(VLOOKUP(Filiais_Petz4[[#This Row],[FILIAL]],'[4]PETZ E ZEEDOG'!$B:$H,7,0),"")</f>
        <v>0</v>
      </c>
      <c r="G1051" t="str">
        <f>IFERROR(VLOOKUP(Filiais_Petz4[[#This Row],[FILIAL]],'[4]PETZ E ZEEDOG'!$B$2:$R$1103,8,0),"")</f>
        <v/>
      </c>
      <c r="H1051" t="str">
        <f>IFERROR(VLOOKUP(Filiais_Petz4[[#This Row],[FILIAL]],'[4]PETZ E ZEEDOG'!$B:$J,9,0),"")</f>
        <v/>
      </c>
      <c r="I1051" t="str">
        <f>IFERROR(VLOOKUP(Filiais_Petz4[[#This Row],[FILIAL]],'[4]PETZ E ZEEDOG'!$B:$K,10,0),"")</f>
        <v/>
      </c>
      <c r="J1051">
        <f>IFERROR(VLOOKUP(Filiais_Petz4[[#This Row],[FILIAL]],'[4]PETZ E ZEEDOG'!$B$2:$R$1103,11,0),"")</f>
        <v>0</v>
      </c>
      <c r="K1051" s="89" t="str">
        <f>IFERROR(VLOOKUP(Filiais_Petz4[[#This Row],[FILIAL]],'[4]PETZ E ZEEDOG'!$B:$M,12,0),"")</f>
        <v/>
      </c>
      <c r="L1051" t="str">
        <f>IFERROR(VLOOKUP(Filiais_Petz4[[#This Row],[FILIAL]],'[4]PETZ E ZEEDOG'!$B:$N,13,0),"")</f>
        <v/>
      </c>
      <c r="M1051" t="str">
        <f>IFERROR(VLOOKUP(Filiais_Petz4[[#This Row],[FILIAL]],'[4]PETZ E ZEEDOG'!$B:$O,14,0),"")</f>
        <v/>
      </c>
      <c r="N1051" t="str">
        <f>IFERROR(VLOOKUP(Filiais_Petz4[[#This Row],[FILIAL]],'[4]PETZ E ZEEDOG'!$B:$P,15,0),"")</f>
        <v>N</v>
      </c>
      <c r="O1051" t="str">
        <f>IFERROR(VLOOKUP(Filiais_Petz4[[#This Row],[FILIAL]],'[4]PETZ E ZEEDOG'!$B:$Q,16,0),"")</f>
        <v/>
      </c>
      <c r="P1051" t="str">
        <f>IFERROR(VLOOKUP(Filiais_Petz4[[#This Row],[FILIAL]],'[4]PETZ E ZEEDOG'!$B:$R,17,0),"")</f>
        <v/>
      </c>
      <c r="Q1051" t="str">
        <f>IFERROR(VLOOKUP(Filiais_Petz4[[#This Row],[FILIAL]],'[4]PETZ E ZEEDOG'!$B:$C,2,0),"")</f>
        <v/>
      </c>
    </row>
    <row r="1052" spans="1:17" ht="14.45" hidden="1" customHeight="1" x14ac:dyDescent="0.25">
      <c r="A1052" t="s">
        <v>1102</v>
      </c>
      <c r="B1052" t="str">
        <f>IFERROR(VLOOKUP(Filiais_Petz4[[#This Row],[FILIAL]],'[4]PETZ E ZEEDOG'!$B:$D,3,0),"")</f>
        <v/>
      </c>
      <c r="C1052" t="str">
        <f>IFERROR(VLOOKUP(Filiais_Petz4[[#This Row],[FILIAL]],'[4]PETZ E ZEEDOG'!$B:$E,4,0),"")</f>
        <v/>
      </c>
      <c r="D1052" t="str">
        <f>IFERROR(VLOOKUP(Filiais_Petz4[[#This Row],[FILIAL]],'[4]PETZ E ZEEDOG'!$B:$F,5,0),"")</f>
        <v/>
      </c>
      <c r="E1052" t="str">
        <f>IFERROR(VLOOKUP(Filiais_Petz4[[#This Row],[FILIAL]],'[4]PETZ E ZEEDOG'!$B:$G,6,0),"")</f>
        <v/>
      </c>
      <c r="F1052" s="1">
        <f>IFERROR(VLOOKUP(Filiais_Petz4[[#This Row],[FILIAL]],'[4]PETZ E ZEEDOG'!$B:$H,7,0),"")</f>
        <v>0</v>
      </c>
      <c r="G1052" t="str">
        <f>IFERROR(VLOOKUP(Filiais_Petz4[[#This Row],[FILIAL]],'[4]PETZ E ZEEDOG'!$B$2:$R$1103,8,0),"")</f>
        <v/>
      </c>
      <c r="H1052" t="str">
        <f>IFERROR(VLOOKUP(Filiais_Petz4[[#This Row],[FILIAL]],'[4]PETZ E ZEEDOG'!$B:$J,9,0),"")</f>
        <v/>
      </c>
      <c r="I1052" t="str">
        <f>IFERROR(VLOOKUP(Filiais_Petz4[[#This Row],[FILIAL]],'[4]PETZ E ZEEDOG'!$B:$K,10,0),"")</f>
        <v/>
      </c>
      <c r="J1052">
        <f>IFERROR(VLOOKUP(Filiais_Petz4[[#This Row],[FILIAL]],'[4]PETZ E ZEEDOG'!$B$2:$R$1103,11,0),"")</f>
        <v>0</v>
      </c>
      <c r="K1052" s="89" t="str">
        <f>IFERROR(VLOOKUP(Filiais_Petz4[[#This Row],[FILIAL]],'[4]PETZ E ZEEDOG'!$B:$M,12,0),"")</f>
        <v/>
      </c>
      <c r="L1052" t="str">
        <f>IFERROR(VLOOKUP(Filiais_Petz4[[#This Row],[FILIAL]],'[4]PETZ E ZEEDOG'!$B:$N,13,0),"")</f>
        <v/>
      </c>
      <c r="M1052" t="str">
        <f>IFERROR(VLOOKUP(Filiais_Petz4[[#This Row],[FILIAL]],'[4]PETZ E ZEEDOG'!$B:$O,14,0),"")</f>
        <v/>
      </c>
      <c r="N1052" t="str">
        <f>IFERROR(VLOOKUP(Filiais_Petz4[[#This Row],[FILIAL]],'[4]PETZ E ZEEDOG'!$B:$P,15,0),"")</f>
        <v>N</v>
      </c>
      <c r="O1052" t="str">
        <f>IFERROR(VLOOKUP(Filiais_Petz4[[#This Row],[FILIAL]],'[4]PETZ E ZEEDOG'!$B:$Q,16,0),"")</f>
        <v/>
      </c>
      <c r="P1052" t="str">
        <f>IFERROR(VLOOKUP(Filiais_Petz4[[#This Row],[FILIAL]],'[4]PETZ E ZEEDOG'!$B:$R,17,0),"")</f>
        <v/>
      </c>
      <c r="Q1052" t="str">
        <f>IFERROR(VLOOKUP(Filiais_Petz4[[#This Row],[FILIAL]],'[4]PETZ E ZEEDOG'!$B:$C,2,0),"")</f>
        <v/>
      </c>
    </row>
    <row r="1053" spans="1:17" ht="14.45" hidden="1" customHeight="1" x14ac:dyDescent="0.25">
      <c r="A1053" t="s">
        <v>1103</v>
      </c>
      <c r="B1053" t="str">
        <f>IFERROR(VLOOKUP(Filiais_Petz4[[#This Row],[FILIAL]],'[4]PETZ E ZEEDOG'!$B:$D,3,0),"")</f>
        <v/>
      </c>
      <c r="C1053" t="str">
        <f>IFERROR(VLOOKUP(Filiais_Petz4[[#This Row],[FILIAL]],'[4]PETZ E ZEEDOG'!$B:$E,4,0),"")</f>
        <v/>
      </c>
      <c r="D1053" t="str">
        <f>IFERROR(VLOOKUP(Filiais_Petz4[[#This Row],[FILIAL]],'[4]PETZ E ZEEDOG'!$B:$F,5,0),"")</f>
        <v/>
      </c>
      <c r="E1053" t="str">
        <f>IFERROR(VLOOKUP(Filiais_Petz4[[#This Row],[FILIAL]],'[4]PETZ E ZEEDOG'!$B:$G,6,0),"")</f>
        <v/>
      </c>
      <c r="F1053" s="1">
        <f>IFERROR(VLOOKUP(Filiais_Petz4[[#This Row],[FILIAL]],'[4]PETZ E ZEEDOG'!$B:$H,7,0),"")</f>
        <v>0</v>
      </c>
      <c r="G1053" t="str">
        <f>IFERROR(VLOOKUP(Filiais_Petz4[[#This Row],[FILIAL]],'[4]PETZ E ZEEDOG'!$B$2:$R$1103,8,0),"")</f>
        <v/>
      </c>
      <c r="H1053" t="str">
        <f>IFERROR(VLOOKUP(Filiais_Petz4[[#This Row],[FILIAL]],'[4]PETZ E ZEEDOG'!$B:$J,9,0),"")</f>
        <v/>
      </c>
      <c r="I1053" t="str">
        <f>IFERROR(VLOOKUP(Filiais_Petz4[[#This Row],[FILIAL]],'[4]PETZ E ZEEDOG'!$B:$K,10,0),"")</f>
        <v/>
      </c>
      <c r="J1053">
        <f>IFERROR(VLOOKUP(Filiais_Petz4[[#This Row],[FILIAL]],'[4]PETZ E ZEEDOG'!$B$2:$R$1103,11,0),"")</f>
        <v>0</v>
      </c>
      <c r="K1053" s="89" t="str">
        <f>IFERROR(VLOOKUP(Filiais_Petz4[[#This Row],[FILIAL]],'[4]PETZ E ZEEDOG'!$B:$M,12,0),"")</f>
        <v/>
      </c>
      <c r="L1053" t="str">
        <f>IFERROR(VLOOKUP(Filiais_Petz4[[#This Row],[FILIAL]],'[4]PETZ E ZEEDOG'!$B:$N,13,0),"")</f>
        <v/>
      </c>
      <c r="M1053" t="str">
        <f>IFERROR(VLOOKUP(Filiais_Petz4[[#This Row],[FILIAL]],'[4]PETZ E ZEEDOG'!$B:$O,14,0),"")</f>
        <v/>
      </c>
      <c r="N1053" t="str">
        <f>IFERROR(VLOOKUP(Filiais_Petz4[[#This Row],[FILIAL]],'[4]PETZ E ZEEDOG'!$B:$P,15,0),"")</f>
        <v>N</v>
      </c>
      <c r="O1053" t="str">
        <f>IFERROR(VLOOKUP(Filiais_Petz4[[#This Row],[FILIAL]],'[4]PETZ E ZEEDOG'!$B:$Q,16,0),"")</f>
        <v/>
      </c>
      <c r="P1053" t="str">
        <f>IFERROR(VLOOKUP(Filiais_Petz4[[#This Row],[FILIAL]],'[4]PETZ E ZEEDOG'!$B:$R,17,0),"")</f>
        <v/>
      </c>
      <c r="Q1053" t="str">
        <f>IFERROR(VLOOKUP(Filiais_Petz4[[#This Row],[FILIAL]],'[4]PETZ E ZEEDOG'!$B:$C,2,0),"")</f>
        <v/>
      </c>
    </row>
    <row r="1054" spans="1:17" ht="14.45" hidden="1" customHeight="1" x14ac:dyDescent="0.25">
      <c r="A1054" t="s">
        <v>1104</v>
      </c>
      <c r="B1054" t="str">
        <f>IFERROR(VLOOKUP(Filiais_Petz4[[#This Row],[FILIAL]],'[4]PETZ E ZEEDOG'!$B:$D,3,0),"")</f>
        <v/>
      </c>
      <c r="C1054" t="str">
        <f>IFERROR(VLOOKUP(Filiais_Petz4[[#This Row],[FILIAL]],'[4]PETZ E ZEEDOG'!$B:$E,4,0),"")</f>
        <v/>
      </c>
      <c r="D1054" t="str">
        <f>IFERROR(VLOOKUP(Filiais_Petz4[[#This Row],[FILIAL]],'[4]PETZ E ZEEDOG'!$B:$F,5,0),"")</f>
        <v/>
      </c>
      <c r="E1054" t="str">
        <f>IFERROR(VLOOKUP(Filiais_Petz4[[#This Row],[FILIAL]],'[4]PETZ E ZEEDOG'!$B:$G,6,0),"")</f>
        <v/>
      </c>
      <c r="F1054" s="1">
        <f>IFERROR(VLOOKUP(Filiais_Petz4[[#This Row],[FILIAL]],'[4]PETZ E ZEEDOG'!$B:$H,7,0),"")</f>
        <v>0</v>
      </c>
      <c r="G1054" t="str">
        <f>IFERROR(VLOOKUP(Filiais_Petz4[[#This Row],[FILIAL]],'[4]PETZ E ZEEDOG'!$B$2:$R$1103,8,0),"")</f>
        <v/>
      </c>
      <c r="H1054" t="str">
        <f>IFERROR(VLOOKUP(Filiais_Petz4[[#This Row],[FILIAL]],'[4]PETZ E ZEEDOG'!$B:$J,9,0),"")</f>
        <v/>
      </c>
      <c r="I1054" t="str">
        <f>IFERROR(VLOOKUP(Filiais_Petz4[[#This Row],[FILIAL]],'[4]PETZ E ZEEDOG'!$B:$K,10,0),"")</f>
        <v/>
      </c>
      <c r="J1054">
        <f>IFERROR(VLOOKUP(Filiais_Petz4[[#This Row],[FILIAL]],'[4]PETZ E ZEEDOG'!$B$2:$R$1103,11,0),"")</f>
        <v>0</v>
      </c>
      <c r="K1054" s="89" t="str">
        <f>IFERROR(VLOOKUP(Filiais_Petz4[[#This Row],[FILIAL]],'[4]PETZ E ZEEDOG'!$B:$M,12,0),"")</f>
        <v/>
      </c>
      <c r="L1054" t="str">
        <f>IFERROR(VLOOKUP(Filiais_Petz4[[#This Row],[FILIAL]],'[4]PETZ E ZEEDOG'!$B:$N,13,0),"")</f>
        <v/>
      </c>
      <c r="M1054" t="str">
        <f>IFERROR(VLOOKUP(Filiais_Petz4[[#This Row],[FILIAL]],'[4]PETZ E ZEEDOG'!$B:$O,14,0),"")</f>
        <v/>
      </c>
      <c r="N1054" t="str">
        <f>IFERROR(VLOOKUP(Filiais_Petz4[[#This Row],[FILIAL]],'[4]PETZ E ZEEDOG'!$B:$P,15,0),"")</f>
        <v>N</v>
      </c>
      <c r="O1054" t="str">
        <f>IFERROR(VLOOKUP(Filiais_Petz4[[#This Row],[FILIAL]],'[4]PETZ E ZEEDOG'!$B:$Q,16,0),"")</f>
        <v/>
      </c>
      <c r="P1054" t="str">
        <f>IFERROR(VLOOKUP(Filiais_Petz4[[#This Row],[FILIAL]],'[4]PETZ E ZEEDOG'!$B:$R,17,0),"")</f>
        <v/>
      </c>
      <c r="Q1054" t="str">
        <f>IFERROR(VLOOKUP(Filiais_Petz4[[#This Row],[FILIAL]],'[4]PETZ E ZEEDOG'!$B:$C,2,0),"")</f>
        <v/>
      </c>
    </row>
    <row r="1055" spans="1:17" ht="14.45" hidden="1" customHeight="1" x14ac:dyDescent="0.25">
      <c r="A1055" t="s">
        <v>1105</v>
      </c>
      <c r="B1055" t="str">
        <f>IFERROR(VLOOKUP(Filiais_Petz4[[#This Row],[FILIAL]],'[4]PETZ E ZEEDOG'!$B:$D,3,0),"")</f>
        <v/>
      </c>
      <c r="C1055" t="str">
        <f>IFERROR(VLOOKUP(Filiais_Petz4[[#This Row],[FILIAL]],'[4]PETZ E ZEEDOG'!$B:$E,4,0),"")</f>
        <v/>
      </c>
      <c r="D1055" t="str">
        <f>IFERROR(VLOOKUP(Filiais_Petz4[[#This Row],[FILIAL]],'[4]PETZ E ZEEDOG'!$B:$F,5,0),"")</f>
        <v/>
      </c>
      <c r="E1055" t="str">
        <f>IFERROR(VLOOKUP(Filiais_Petz4[[#This Row],[FILIAL]],'[4]PETZ E ZEEDOG'!$B:$G,6,0),"")</f>
        <v/>
      </c>
      <c r="F1055" s="1">
        <f>IFERROR(VLOOKUP(Filiais_Petz4[[#This Row],[FILIAL]],'[4]PETZ E ZEEDOG'!$B:$H,7,0),"")</f>
        <v>0</v>
      </c>
      <c r="G1055" t="str">
        <f>IFERROR(VLOOKUP(Filiais_Petz4[[#This Row],[FILIAL]],'[4]PETZ E ZEEDOG'!$B$2:$R$1103,8,0),"")</f>
        <v/>
      </c>
      <c r="H1055" t="str">
        <f>IFERROR(VLOOKUP(Filiais_Petz4[[#This Row],[FILIAL]],'[4]PETZ E ZEEDOG'!$B:$J,9,0),"")</f>
        <v/>
      </c>
      <c r="I1055" t="str">
        <f>IFERROR(VLOOKUP(Filiais_Petz4[[#This Row],[FILIAL]],'[4]PETZ E ZEEDOG'!$B:$K,10,0),"")</f>
        <v/>
      </c>
      <c r="J1055">
        <f>IFERROR(VLOOKUP(Filiais_Petz4[[#This Row],[FILIAL]],'[4]PETZ E ZEEDOG'!$B$2:$R$1103,11,0),"")</f>
        <v>0</v>
      </c>
      <c r="K1055" s="89" t="str">
        <f>IFERROR(VLOOKUP(Filiais_Petz4[[#This Row],[FILIAL]],'[4]PETZ E ZEEDOG'!$B:$M,12,0),"")</f>
        <v/>
      </c>
      <c r="L1055" t="str">
        <f>IFERROR(VLOOKUP(Filiais_Petz4[[#This Row],[FILIAL]],'[4]PETZ E ZEEDOG'!$B:$N,13,0),"")</f>
        <v/>
      </c>
      <c r="M1055" t="str">
        <f>IFERROR(VLOOKUP(Filiais_Petz4[[#This Row],[FILIAL]],'[4]PETZ E ZEEDOG'!$B:$O,14,0),"")</f>
        <v/>
      </c>
      <c r="N1055" t="str">
        <f>IFERROR(VLOOKUP(Filiais_Petz4[[#This Row],[FILIAL]],'[4]PETZ E ZEEDOG'!$B:$P,15,0),"")</f>
        <v>N</v>
      </c>
      <c r="O1055" t="str">
        <f>IFERROR(VLOOKUP(Filiais_Petz4[[#This Row],[FILIAL]],'[4]PETZ E ZEEDOG'!$B:$Q,16,0),"")</f>
        <v/>
      </c>
      <c r="P1055" t="str">
        <f>IFERROR(VLOOKUP(Filiais_Petz4[[#This Row],[FILIAL]],'[4]PETZ E ZEEDOG'!$B:$R,17,0),"")</f>
        <v/>
      </c>
      <c r="Q1055" t="str">
        <f>IFERROR(VLOOKUP(Filiais_Petz4[[#This Row],[FILIAL]],'[4]PETZ E ZEEDOG'!$B:$C,2,0),"")</f>
        <v/>
      </c>
    </row>
    <row r="1056" spans="1:17" ht="14.45" hidden="1" customHeight="1" x14ac:dyDescent="0.25">
      <c r="A1056" t="s">
        <v>1106</v>
      </c>
      <c r="B1056" t="str">
        <f>IFERROR(VLOOKUP(Filiais_Petz4[[#This Row],[FILIAL]],'[4]PETZ E ZEEDOG'!$B:$D,3,0),"")</f>
        <v/>
      </c>
      <c r="C1056" t="str">
        <f>IFERROR(VLOOKUP(Filiais_Petz4[[#This Row],[FILIAL]],'[4]PETZ E ZEEDOG'!$B:$E,4,0),"")</f>
        <v/>
      </c>
      <c r="D1056" t="str">
        <f>IFERROR(VLOOKUP(Filiais_Petz4[[#This Row],[FILIAL]],'[4]PETZ E ZEEDOG'!$B:$F,5,0),"")</f>
        <v/>
      </c>
      <c r="E1056" t="str">
        <f>IFERROR(VLOOKUP(Filiais_Petz4[[#This Row],[FILIAL]],'[4]PETZ E ZEEDOG'!$B:$G,6,0),"")</f>
        <v/>
      </c>
      <c r="F1056" s="1">
        <f>IFERROR(VLOOKUP(Filiais_Petz4[[#This Row],[FILIAL]],'[4]PETZ E ZEEDOG'!$B:$H,7,0),"")</f>
        <v>0</v>
      </c>
      <c r="G1056" t="str">
        <f>IFERROR(VLOOKUP(Filiais_Petz4[[#This Row],[FILIAL]],'[4]PETZ E ZEEDOG'!$B$2:$R$1103,8,0),"")</f>
        <v/>
      </c>
      <c r="H1056" t="str">
        <f>IFERROR(VLOOKUP(Filiais_Petz4[[#This Row],[FILIAL]],'[4]PETZ E ZEEDOG'!$B:$J,9,0),"")</f>
        <v/>
      </c>
      <c r="I1056" t="str">
        <f>IFERROR(VLOOKUP(Filiais_Petz4[[#This Row],[FILIAL]],'[4]PETZ E ZEEDOG'!$B:$K,10,0),"")</f>
        <v/>
      </c>
      <c r="J1056">
        <f>IFERROR(VLOOKUP(Filiais_Petz4[[#This Row],[FILIAL]],'[4]PETZ E ZEEDOG'!$B$2:$R$1103,11,0),"")</f>
        <v>0</v>
      </c>
      <c r="K1056" s="89" t="str">
        <f>IFERROR(VLOOKUP(Filiais_Petz4[[#This Row],[FILIAL]],'[4]PETZ E ZEEDOG'!$B:$M,12,0),"")</f>
        <v/>
      </c>
      <c r="L1056" t="str">
        <f>IFERROR(VLOOKUP(Filiais_Petz4[[#This Row],[FILIAL]],'[4]PETZ E ZEEDOG'!$B:$N,13,0),"")</f>
        <v/>
      </c>
      <c r="M1056" t="str">
        <f>IFERROR(VLOOKUP(Filiais_Petz4[[#This Row],[FILIAL]],'[4]PETZ E ZEEDOG'!$B:$O,14,0),"")</f>
        <v/>
      </c>
      <c r="N1056" t="str">
        <f>IFERROR(VLOOKUP(Filiais_Petz4[[#This Row],[FILIAL]],'[4]PETZ E ZEEDOG'!$B:$P,15,0),"")</f>
        <v>N</v>
      </c>
      <c r="O1056" t="str">
        <f>IFERROR(VLOOKUP(Filiais_Petz4[[#This Row],[FILIAL]],'[4]PETZ E ZEEDOG'!$B:$Q,16,0),"")</f>
        <v/>
      </c>
      <c r="P1056" t="str">
        <f>IFERROR(VLOOKUP(Filiais_Petz4[[#This Row],[FILIAL]],'[4]PETZ E ZEEDOG'!$B:$R,17,0),"")</f>
        <v/>
      </c>
      <c r="Q1056" t="str">
        <f>IFERROR(VLOOKUP(Filiais_Petz4[[#This Row],[FILIAL]],'[4]PETZ E ZEEDOG'!$B:$C,2,0),"")</f>
        <v/>
      </c>
    </row>
    <row r="1057" spans="1:17" ht="14.45" hidden="1" customHeight="1" x14ac:dyDescent="0.25">
      <c r="A1057" t="s">
        <v>1107</v>
      </c>
      <c r="B1057" t="str">
        <f>IFERROR(VLOOKUP(Filiais_Petz4[[#This Row],[FILIAL]],'[4]PETZ E ZEEDOG'!$B:$D,3,0),"")</f>
        <v/>
      </c>
      <c r="C1057" t="str">
        <f>IFERROR(VLOOKUP(Filiais_Petz4[[#This Row],[FILIAL]],'[4]PETZ E ZEEDOG'!$B:$E,4,0),"")</f>
        <v/>
      </c>
      <c r="D1057" t="str">
        <f>IFERROR(VLOOKUP(Filiais_Petz4[[#This Row],[FILIAL]],'[4]PETZ E ZEEDOG'!$B:$F,5,0),"")</f>
        <v/>
      </c>
      <c r="E1057" t="str">
        <f>IFERROR(VLOOKUP(Filiais_Petz4[[#This Row],[FILIAL]],'[4]PETZ E ZEEDOG'!$B:$G,6,0),"")</f>
        <v/>
      </c>
      <c r="F1057" s="1">
        <f>IFERROR(VLOOKUP(Filiais_Petz4[[#This Row],[FILIAL]],'[4]PETZ E ZEEDOG'!$B:$H,7,0),"")</f>
        <v>0</v>
      </c>
      <c r="G1057" t="str">
        <f>IFERROR(VLOOKUP(Filiais_Petz4[[#This Row],[FILIAL]],'[4]PETZ E ZEEDOG'!$B$2:$R$1103,8,0),"")</f>
        <v/>
      </c>
      <c r="H1057" t="str">
        <f>IFERROR(VLOOKUP(Filiais_Petz4[[#This Row],[FILIAL]],'[4]PETZ E ZEEDOG'!$B:$J,9,0),"")</f>
        <v/>
      </c>
      <c r="I1057" t="str">
        <f>IFERROR(VLOOKUP(Filiais_Petz4[[#This Row],[FILIAL]],'[4]PETZ E ZEEDOG'!$B:$K,10,0),"")</f>
        <v/>
      </c>
      <c r="J1057">
        <f>IFERROR(VLOOKUP(Filiais_Petz4[[#This Row],[FILIAL]],'[4]PETZ E ZEEDOG'!$B$2:$R$1103,11,0),"")</f>
        <v>0</v>
      </c>
      <c r="K1057" s="89" t="str">
        <f>IFERROR(VLOOKUP(Filiais_Petz4[[#This Row],[FILIAL]],'[4]PETZ E ZEEDOG'!$B:$M,12,0),"")</f>
        <v/>
      </c>
      <c r="L1057" t="str">
        <f>IFERROR(VLOOKUP(Filiais_Petz4[[#This Row],[FILIAL]],'[4]PETZ E ZEEDOG'!$B:$N,13,0),"")</f>
        <v/>
      </c>
      <c r="M1057" t="str">
        <f>IFERROR(VLOOKUP(Filiais_Petz4[[#This Row],[FILIAL]],'[4]PETZ E ZEEDOG'!$B:$O,14,0),"")</f>
        <v/>
      </c>
      <c r="N1057" t="str">
        <f>IFERROR(VLOOKUP(Filiais_Petz4[[#This Row],[FILIAL]],'[4]PETZ E ZEEDOG'!$B:$P,15,0),"")</f>
        <v>N</v>
      </c>
      <c r="O1057" t="str">
        <f>IFERROR(VLOOKUP(Filiais_Petz4[[#This Row],[FILIAL]],'[4]PETZ E ZEEDOG'!$B:$Q,16,0),"")</f>
        <v/>
      </c>
      <c r="P1057" t="str">
        <f>IFERROR(VLOOKUP(Filiais_Petz4[[#This Row],[FILIAL]],'[4]PETZ E ZEEDOG'!$B:$R,17,0),"")</f>
        <v/>
      </c>
      <c r="Q1057" t="str">
        <f>IFERROR(VLOOKUP(Filiais_Petz4[[#This Row],[FILIAL]],'[4]PETZ E ZEEDOG'!$B:$C,2,0),"")</f>
        <v/>
      </c>
    </row>
    <row r="1058" spans="1:17" ht="14.45" hidden="1" customHeight="1" x14ac:dyDescent="0.25">
      <c r="A1058" t="s">
        <v>1108</v>
      </c>
      <c r="B1058" t="str">
        <f>IFERROR(VLOOKUP(Filiais_Petz4[[#This Row],[FILIAL]],'[4]PETZ E ZEEDOG'!$B:$D,3,0),"")</f>
        <v/>
      </c>
      <c r="C1058" t="str">
        <f>IFERROR(VLOOKUP(Filiais_Petz4[[#This Row],[FILIAL]],'[4]PETZ E ZEEDOG'!$B:$E,4,0),"")</f>
        <v/>
      </c>
      <c r="D1058" t="str">
        <f>IFERROR(VLOOKUP(Filiais_Petz4[[#This Row],[FILIAL]],'[4]PETZ E ZEEDOG'!$B:$F,5,0),"")</f>
        <v/>
      </c>
      <c r="E1058" t="str">
        <f>IFERROR(VLOOKUP(Filiais_Petz4[[#This Row],[FILIAL]],'[4]PETZ E ZEEDOG'!$B:$G,6,0),"")</f>
        <v/>
      </c>
      <c r="F1058" s="1">
        <f>IFERROR(VLOOKUP(Filiais_Petz4[[#This Row],[FILIAL]],'[4]PETZ E ZEEDOG'!$B:$H,7,0),"")</f>
        <v>0</v>
      </c>
      <c r="G1058" t="str">
        <f>IFERROR(VLOOKUP(Filiais_Petz4[[#This Row],[FILIAL]],'[4]PETZ E ZEEDOG'!$B$2:$R$1103,8,0),"")</f>
        <v/>
      </c>
      <c r="H1058" t="str">
        <f>IFERROR(VLOOKUP(Filiais_Petz4[[#This Row],[FILIAL]],'[4]PETZ E ZEEDOG'!$B:$J,9,0),"")</f>
        <v/>
      </c>
      <c r="I1058" t="str">
        <f>IFERROR(VLOOKUP(Filiais_Petz4[[#This Row],[FILIAL]],'[4]PETZ E ZEEDOG'!$B:$K,10,0),"")</f>
        <v/>
      </c>
      <c r="J1058">
        <f>IFERROR(VLOOKUP(Filiais_Petz4[[#This Row],[FILIAL]],'[4]PETZ E ZEEDOG'!$B$2:$R$1103,11,0),"")</f>
        <v>0</v>
      </c>
      <c r="K1058" s="89" t="str">
        <f>IFERROR(VLOOKUP(Filiais_Petz4[[#This Row],[FILIAL]],'[4]PETZ E ZEEDOG'!$B:$M,12,0),"")</f>
        <v/>
      </c>
      <c r="L1058" t="str">
        <f>IFERROR(VLOOKUP(Filiais_Petz4[[#This Row],[FILIAL]],'[4]PETZ E ZEEDOG'!$B:$N,13,0),"")</f>
        <v/>
      </c>
      <c r="M1058" t="str">
        <f>IFERROR(VLOOKUP(Filiais_Petz4[[#This Row],[FILIAL]],'[4]PETZ E ZEEDOG'!$B:$O,14,0),"")</f>
        <v/>
      </c>
      <c r="N1058" t="str">
        <f>IFERROR(VLOOKUP(Filiais_Petz4[[#This Row],[FILIAL]],'[4]PETZ E ZEEDOG'!$B:$P,15,0),"")</f>
        <v>N</v>
      </c>
      <c r="O1058" t="str">
        <f>IFERROR(VLOOKUP(Filiais_Petz4[[#This Row],[FILIAL]],'[4]PETZ E ZEEDOG'!$B:$Q,16,0),"")</f>
        <v/>
      </c>
      <c r="P1058" t="str">
        <f>IFERROR(VLOOKUP(Filiais_Petz4[[#This Row],[FILIAL]],'[4]PETZ E ZEEDOG'!$B:$R,17,0),"")</f>
        <v/>
      </c>
      <c r="Q1058" t="str">
        <f>IFERROR(VLOOKUP(Filiais_Petz4[[#This Row],[FILIAL]],'[4]PETZ E ZEEDOG'!$B:$C,2,0),"")</f>
        <v/>
      </c>
    </row>
    <row r="1059" spans="1:17" ht="14.45" hidden="1" customHeight="1" x14ac:dyDescent="0.25">
      <c r="A1059" t="s">
        <v>1109</v>
      </c>
      <c r="B1059" t="str">
        <f>IFERROR(VLOOKUP(Filiais_Petz4[[#This Row],[FILIAL]],'[4]PETZ E ZEEDOG'!$B:$D,3,0),"")</f>
        <v/>
      </c>
      <c r="C1059" t="str">
        <f>IFERROR(VLOOKUP(Filiais_Petz4[[#This Row],[FILIAL]],'[4]PETZ E ZEEDOG'!$B:$E,4,0),"")</f>
        <v/>
      </c>
      <c r="D1059" t="str">
        <f>IFERROR(VLOOKUP(Filiais_Petz4[[#This Row],[FILIAL]],'[4]PETZ E ZEEDOG'!$B:$F,5,0),"")</f>
        <v/>
      </c>
      <c r="E1059" t="str">
        <f>IFERROR(VLOOKUP(Filiais_Petz4[[#This Row],[FILIAL]],'[4]PETZ E ZEEDOG'!$B:$G,6,0),"")</f>
        <v/>
      </c>
      <c r="F1059" s="1">
        <f>IFERROR(VLOOKUP(Filiais_Petz4[[#This Row],[FILIAL]],'[4]PETZ E ZEEDOG'!$B:$H,7,0),"")</f>
        <v>0</v>
      </c>
      <c r="G1059" t="str">
        <f>IFERROR(VLOOKUP(Filiais_Petz4[[#This Row],[FILIAL]],'[4]PETZ E ZEEDOG'!$B$2:$R$1103,8,0),"")</f>
        <v/>
      </c>
      <c r="H1059" t="str">
        <f>IFERROR(VLOOKUP(Filiais_Petz4[[#This Row],[FILIAL]],'[4]PETZ E ZEEDOG'!$B:$J,9,0),"")</f>
        <v/>
      </c>
      <c r="I1059" t="str">
        <f>IFERROR(VLOOKUP(Filiais_Petz4[[#This Row],[FILIAL]],'[4]PETZ E ZEEDOG'!$B:$K,10,0),"")</f>
        <v/>
      </c>
      <c r="J1059">
        <f>IFERROR(VLOOKUP(Filiais_Petz4[[#This Row],[FILIAL]],'[4]PETZ E ZEEDOG'!$B$2:$R$1103,11,0),"")</f>
        <v>0</v>
      </c>
      <c r="K1059" s="89" t="str">
        <f>IFERROR(VLOOKUP(Filiais_Petz4[[#This Row],[FILIAL]],'[4]PETZ E ZEEDOG'!$B:$M,12,0),"")</f>
        <v/>
      </c>
      <c r="L1059" t="str">
        <f>IFERROR(VLOOKUP(Filiais_Petz4[[#This Row],[FILIAL]],'[4]PETZ E ZEEDOG'!$B:$N,13,0),"")</f>
        <v/>
      </c>
      <c r="M1059" t="str">
        <f>IFERROR(VLOOKUP(Filiais_Petz4[[#This Row],[FILIAL]],'[4]PETZ E ZEEDOG'!$B:$O,14,0),"")</f>
        <v/>
      </c>
      <c r="N1059" t="str">
        <f>IFERROR(VLOOKUP(Filiais_Petz4[[#This Row],[FILIAL]],'[4]PETZ E ZEEDOG'!$B:$P,15,0),"")</f>
        <v>N</v>
      </c>
      <c r="O1059" t="str">
        <f>IFERROR(VLOOKUP(Filiais_Petz4[[#This Row],[FILIAL]],'[4]PETZ E ZEEDOG'!$B:$Q,16,0),"")</f>
        <v/>
      </c>
      <c r="P1059" t="str">
        <f>IFERROR(VLOOKUP(Filiais_Petz4[[#This Row],[FILIAL]],'[4]PETZ E ZEEDOG'!$B:$R,17,0),"")</f>
        <v/>
      </c>
      <c r="Q1059" t="str">
        <f>IFERROR(VLOOKUP(Filiais_Petz4[[#This Row],[FILIAL]],'[4]PETZ E ZEEDOG'!$B:$C,2,0),"")</f>
        <v/>
      </c>
    </row>
    <row r="1060" spans="1:17" ht="14.45" hidden="1" customHeight="1" x14ac:dyDescent="0.25">
      <c r="A1060" t="s">
        <v>1110</v>
      </c>
      <c r="B1060" t="str">
        <f>IFERROR(VLOOKUP(Filiais_Petz4[[#This Row],[FILIAL]],'[4]PETZ E ZEEDOG'!$B:$D,3,0),"")</f>
        <v/>
      </c>
      <c r="C1060" t="str">
        <f>IFERROR(VLOOKUP(Filiais_Petz4[[#This Row],[FILIAL]],'[4]PETZ E ZEEDOG'!$B:$E,4,0),"")</f>
        <v/>
      </c>
      <c r="D1060" t="str">
        <f>IFERROR(VLOOKUP(Filiais_Petz4[[#This Row],[FILIAL]],'[4]PETZ E ZEEDOG'!$B:$F,5,0),"")</f>
        <v/>
      </c>
      <c r="E1060" t="str">
        <f>IFERROR(VLOOKUP(Filiais_Petz4[[#This Row],[FILIAL]],'[4]PETZ E ZEEDOG'!$B:$G,6,0),"")</f>
        <v/>
      </c>
      <c r="F1060" s="1">
        <f>IFERROR(VLOOKUP(Filiais_Petz4[[#This Row],[FILIAL]],'[4]PETZ E ZEEDOG'!$B:$H,7,0),"")</f>
        <v>0</v>
      </c>
      <c r="G1060" t="str">
        <f>IFERROR(VLOOKUP(Filiais_Petz4[[#This Row],[FILIAL]],'[4]PETZ E ZEEDOG'!$B$2:$R$1103,8,0),"")</f>
        <v/>
      </c>
      <c r="H1060" t="str">
        <f>IFERROR(VLOOKUP(Filiais_Petz4[[#This Row],[FILIAL]],'[4]PETZ E ZEEDOG'!$B:$J,9,0),"")</f>
        <v/>
      </c>
      <c r="I1060" t="str">
        <f>IFERROR(VLOOKUP(Filiais_Petz4[[#This Row],[FILIAL]],'[4]PETZ E ZEEDOG'!$B:$K,10,0),"")</f>
        <v/>
      </c>
      <c r="J1060">
        <f>IFERROR(VLOOKUP(Filiais_Petz4[[#This Row],[FILIAL]],'[4]PETZ E ZEEDOG'!$B$2:$R$1103,11,0),"")</f>
        <v>0</v>
      </c>
      <c r="K1060" s="89" t="str">
        <f>IFERROR(VLOOKUP(Filiais_Petz4[[#This Row],[FILIAL]],'[4]PETZ E ZEEDOG'!$B:$M,12,0),"")</f>
        <v/>
      </c>
      <c r="L1060" t="str">
        <f>IFERROR(VLOOKUP(Filiais_Petz4[[#This Row],[FILIAL]],'[4]PETZ E ZEEDOG'!$B:$N,13,0),"")</f>
        <v/>
      </c>
      <c r="M1060" t="str">
        <f>IFERROR(VLOOKUP(Filiais_Petz4[[#This Row],[FILIAL]],'[4]PETZ E ZEEDOG'!$B:$O,14,0),"")</f>
        <v/>
      </c>
      <c r="N1060" t="str">
        <f>IFERROR(VLOOKUP(Filiais_Petz4[[#This Row],[FILIAL]],'[4]PETZ E ZEEDOG'!$B:$P,15,0),"")</f>
        <v>N</v>
      </c>
      <c r="O1060" t="str">
        <f>IFERROR(VLOOKUP(Filiais_Petz4[[#This Row],[FILIAL]],'[4]PETZ E ZEEDOG'!$B:$Q,16,0),"")</f>
        <v/>
      </c>
      <c r="P1060" t="str">
        <f>IFERROR(VLOOKUP(Filiais_Petz4[[#This Row],[FILIAL]],'[4]PETZ E ZEEDOG'!$B:$R,17,0),"")</f>
        <v/>
      </c>
      <c r="Q1060" t="str">
        <f>IFERROR(VLOOKUP(Filiais_Petz4[[#This Row],[FILIAL]],'[4]PETZ E ZEEDOG'!$B:$C,2,0),"")</f>
        <v/>
      </c>
    </row>
    <row r="1061" spans="1:17" ht="14.45" hidden="1" customHeight="1" x14ac:dyDescent="0.25">
      <c r="A1061" t="s">
        <v>1111</v>
      </c>
      <c r="B1061" t="str">
        <f>IFERROR(VLOOKUP(Filiais_Petz4[[#This Row],[FILIAL]],'[4]PETZ E ZEEDOG'!$B:$D,3,0),"")</f>
        <v/>
      </c>
      <c r="C1061" t="str">
        <f>IFERROR(VLOOKUP(Filiais_Petz4[[#This Row],[FILIAL]],'[4]PETZ E ZEEDOG'!$B:$E,4,0),"")</f>
        <v/>
      </c>
      <c r="D1061" t="str">
        <f>IFERROR(VLOOKUP(Filiais_Petz4[[#This Row],[FILIAL]],'[4]PETZ E ZEEDOG'!$B:$F,5,0),"")</f>
        <v/>
      </c>
      <c r="E1061" t="str">
        <f>IFERROR(VLOOKUP(Filiais_Petz4[[#This Row],[FILIAL]],'[4]PETZ E ZEEDOG'!$B:$G,6,0),"")</f>
        <v/>
      </c>
      <c r="F1061" s="1">
        <f>IFERROR(VLOOKUP(Filiais_Petz4[[#This Row],[FILIAL]],'[4]PETZ E ZEEDOG'!$B:$H,7,0),"")</f>
        <v>0</v>
      </c>
      <c r="G1061" t="str">
        <f>IFERROR(VLOOKUP(Filiais_Petz4[[#This Row],[FILIAL]],'[4]PETZ E ZEEDOG'!$B$2:$R$1103,8,0),"")</f>
        <v/>
      </c>
      <c r="H1061" t="str">
        <f>IFERROR(VLOOKUP(Filiais_Petz4[[#This Row],[FILIAL]],'[4]PETZ E ZEEDOG'!$B:$J,9,0),"")</f>
        <v/>
      </c>
      <c r="I1061" t="str">
        <f>IFERROR(VLOOKUP(Filiais_Petz4[[#This Row],[FILIAL]],'[4]PETZ E ZEEDOG'!$B:$K,10,0),"")</f>
        <v/>
      </c>
      <c r="J1061">
        <f>IFERROR(VLOOKUP(Filiais_Petz4[[#This Row],[FILIAL]],'[4]PETZ E ZEEDOG'!$B$2:$R$1103,11,0),"")</f>
        <v>0</v>
      </c>
      <c r="K1061" s="89" t="str">
        <f>IFERROR(VLOOKUP(Filiais_Petz4[[#This Row],[FILIAL]],'[4]PETZ E ZEEDOG'!$B:$M,12,0),"")</f>
        <v/>
      </c>
      <c r="L1061" t="str">
        <f>IFERROR(VLOOKUP(Filiais_Petz4[[#This Row],[FILIAL]],'[4]PETZ E ZEEDOG'!$B:$N,13,0),"")</f>
        <v/>
      </c>
      <c r="M1061" t="str">
        <f>IFERROR(VLOOKUP(Filiais_Petz4[[#This Row],[FILIAL]],'[4]PETZ E ZEEDOG'!$B:$O,14,0),"")</f>
        <v/>
      </c>
      <c r="N1061" t="str">
        <f>IFERROR(VLOOKUP(Filiais_Petz4[[#This Row],[FILIAL]],'[4]PETZ E ZEEDOG'!$B:$P,15,0),"")</f>
        <v>N</v>
      </c>
      <c r="O1061" t="str">
        <f>IFERROR(VLOOKUP(Filiais_Petz4[[#This Row],[FILIAL]],'[4]PETZ E ZEEDOG'!$B:$Q,16,0),"")</f>
        <v/>
      </c>
      <c r="P1061" t="str">
        <f>IFERROR(VLOOKUP(Filiais_Petz4[[#This Row],[FILIAL]],'[4]PETZ E ZEEDOG'!$B:$R,17,0),"")</f>
        <v/>
      </c>
      <c r="Q1061" t="str">
        <f>IFERROR(VLOOKUP(Filiais_Petz4[[#This Row],[FILIAL]],'[4]PETZ E ZEEDOG'!$B:$C,2,0),"")</f>
        <v/>
      </c>
    </row>
    <row r="1062" spans="1:17" ht="14.45" hidden="1" customHeight="1" x14ac:dyDescent="0.25">
      <c r="A1062" t="s">
        <v>1112</v>
      </c>
      <c r="B1062" t="str">
        <f>IFERROR(VLOOKUP(Filiais_Petz4[[#This Row],[FILIAL]],'[4]PETZ E ZEEDOG'!$B:$D,3,0),"")</f>
        <v/>
      </c>
      <c r="C1062" t="str">
        <f>IFERROR(VLOOKUP(Filiais_Petz4[[#This Row],[FILIAL]],'[4]PETZ E ZEEDOG'!$B:$E,4,0),"")</f>
        <v/>
      </c>
      <c r="D1062" t="str">
        <f>IFERROR(VLOOKUP(Filiais_Petz4[[#This Row],[FILIAL]],'[4]PETZ E ZEEDOG'!$B:$F,5,0),"")</f>
        <v/>
      </c>
      <c r="E1062" t="str">
        <f>IFERROR(VLOOKUP(Filiais_Petz4[[#This Row],[FILIAL]],'[4]PETZ E ZEEDOG'!$B:$G,6,0),"")</f>
        <v/>
      </c>
      <c r="F1062" s="1">
        <f>IFERROR(VLOOKUP(Filiais_Petz4[[#This Row],[FILIAL]],'[4]PETZ E ZEEDOG'!$B:$H,7,0),"")</f>
        <v>0</v>
      </c>
      <c r="G1062" t="str">
        <f>IFERROR(VLOOKUP(Filiais_Petz4[[#This Row],[FILIAL]],'[4]PETZ E ZEEDOG'!$B$2:$R$1103,8,0),"")</f>
        <v/>
      </c>
      <c r="H1062" t="str">
        <f>IFERROR(VLOOKUP(Filiais_Petz4[[#This Row],[FILIAL]],'[4]PETZ E ZEEDOG'!$B:$J,9,0),"")</f>
        <v/>
      </c>
      <c r="I1062" t="str">
        <f>IFERROR(VLOOKUP(Filiais_Petz4[[#This Row],[FILIAL]],'[4]PETZ E ZEEDOG'!$B:$K,10,0),"")</f>
        <v/>
      </c>
      <c r="J1062">
        <f>IFERROR(VLOOKUP(Filiais_Petz4[[#This Row],[FILIAL]],'[4]PETZ E ZEEDOG'!$B$2:$R$1103,11,0),"")</f>
        <v>0</v>
      </c>
      <c r="K1062" s="89" t="str">
        <f>IFERROR(VLOOKUP(Filiais_Petz4[[#This Row],[FILIAL]],'[4]PETZ E ZEEDOG'!$B:$M,12,0),"")</f>
        <v/>
      </c>
      <c r="L1062" t="str">
        <f>IFERROR(VLOOKUP(Filiais_Petz4[[#This Row],[FILIAL]],'[4]PETZ E ZEEDOG'!$B:$N,13,0),"")</f>
        <v/>
      </c>
      <c r="M1062" t="str">
        <f>IFERROR(VLOOKUP(Filiais_Petz4[[#This Row],[FILIAL]],'[4]PETZ E ZEEDOG'!$B:$O,14,0),"")</f>
        <v/>
      </c>
      <c r="N1062" t="str">
        <f>IFERROR(VLOOKUP(Filiais_Petz4[[#This Row],[FILIAL]],'[4]PETZ E ZEEDOG'!$B:$P,15,0),"")</f>
        <v>N</v>
      </c>
      <c r="O1062" t="str">
        <f>IFERROR(VLOOKUP(Filiais_Petz4[[#This Row],[FILIAL]],'[4]PETZ E ZEEDOG'!$B:$Q,16,0),"")</f>
        <v/>
      </c>
      <c r="P1062" t="str">
        <f>IFERROR(VLOOKUP(Filiais_Petz4[[#This Row],[FILIAL]],'[4]PETZ E ZEEDOG'!$B:$R,17,0),"")</f>
        <v/>
      </c>
      <c r="Q1062" t="str">
        <f>IFERROR(VLOOKUP(Filiais_Petz4[[#This Row],[FILIAL]],'[4]PETZ E ZEEDOG'!$B:$C,2,0),"")</f>
        <v/>
      </c>
    </row>
    <row r="1063" spans="1:17" ht="14.45" hidden="1" customHeight="1" x14ac:dyDescent="0.25">
      <c r="A1063" t="s">
        <v>1113</v>
      </c>
      <c r="B1063" t="str">
        <f>IFERROR(VLOOKUP(Filiais_Petz4[[#This Row],[FILIAL]],'[4]PETZ E ZEEDOG'!$B:$D,3,0),"")</f>
        <v/>
      </c>
      <c r="C1063" t="str">
        <f>IFERROR(VLOOKUP(Filiais_Petz4[[#This Row],[FILIAL]],'[4]PETZ E ZEEDOG'!$B:$E,4,0),"")</f>
        <v/>
      </c>
      <c r="D1063" t="str">
        <f>IFERROR(VLOOKUP(Filiais_Petz4[[#This Row],[FILIAL]],'[4]PETZ E ZEEDOG'!$B:$F,5,0),"")</f>
        <v/>
      </c>
      <c r="E1063" t="str">
        <f>IFERROR(VLOOKUP(Filiais_Petz4[[#This Row],[FILIAL]],'[4]PETZ E ZEEDOG'!$B:$G,6,0),"")</f>
        <v/>
      </c>
      <c r="F1063" s="1">
        <f>IFERROR(VLOOKUP(Filiais_Petz4[[#This Row],[FILIAL]],'[4]PETZ E ZEEDOG'!$B:$H,7,0),"")</f>
        <v>0</v>
      </c>
      <c r="G1063" t="str">
        <f>IFERROR(VLOOKUP(Filiais_Petz4[[#This Row],[FILIAL]],'[4]PETZ E ZEEDOG'!$B$2:$R$1103,8,0),"")</f>
        <v/>
      </c>
      <c r="H1063" t="str">
        <f>IFERROR(VLOOKUP(Filiais_Petz4[[#This Row],[FILIAL]],'[4]PETZ E ZEEDOG'!$B:$J,9,0),"")</f>
        <v/>
      </c>
      <c r="I1063" t="str">
        <f>IFERROR(VLOOKUP(Filiais_Petz4[[#This Row],[FILIAL]],'[4]PETZ E ZEEDOG'!$B:$K,10,0),"")</f>
        <v/>
      </c>
      <c r="J1063">
        <f>IFERROR(VLOOKUP(Filiais_Petz4[[#This Row],[FILIAL]],'[4]PETZ E ZEEDOG'!$B$2:$R$1103,11,0),"")</f>
        <v>0</v>
      </c>
      <c r="K1063" s="89" t="str">
        <f>IFERROR(VLOOKUP(Filiais_Petz4[[#This Row],[FILIAL]],'[4]PETZ E ZEEDOG'!$B:$M,12,0),"")</f>
        <v/>
      </c>
      <c r="L1063" t="str">
        <f>IFERROR(VLOOKUP(Filiais_Petz4[[#This Row],[FILIAL]],'[4]PETZ E ZEEDOG'!$B:$N,13,0),"")</f>
        <v/>
      </c>
      <c r="M1063" t="str">
        <f>IFERROR(VLOOKUP(Filiais_Petz4[[#This Row],[FILIAL]],'[4]PETZ E ZEEDOG'!$B:$O,14,0),"")</f>
        <v/>
      </c>
      <c r="N1063" t="str">
        <f>IFERROR(VLOOKUP(Filiais_Petz4[[#This Row],[FILIAL]],'[4]PETZ E ZEEDOG'!$B:$P,15,0),"")</f>
        <v>N</v>
      </c>
      <c r="O1063" t="str">
        <f>IFERROR(VLOOKUP(Filiais_Petz4[[#This Row],[FILIAL]],'[4]PETZ E ZEEDOG'!$B:$Q,16,0),"")</f>
        <v/>
      </c>
      <c r="P1063" t="str">
        <f>IFERROR(VLOOKUP(Filiais_Petz4[[#This Row],[FILIAL]],'[4]PETZ E ZEEDOG'!$B:$R,17,0),"")</f>
        <v/>
      </c>
      <c r="Q1063" t="str">
        <f>IFERROR(VLOOKUP(Filiais_Petz4[[#This Row],[FILIAL]],'[4]PETZ E ZEEDOG'!$B:$C,2,0),"")</f>
        <v/>
      </c>
    </row>
    <row r="1064" spans="1:17" ht="14.45" hidden="1" customHeight="1" x14ac:dyDescent="0.25">
      <c r="A1064" t="s">
        <v>1114</v>
      </c>
      <c r="B1064" t="str">
        <f>IFERROR(VLOOKUP(Filiais_Petz4[[#This Row],[FILIAL]],'[4]PETZ E ZEEDOG'!$B:$D,3,0),"")</f>
        <v/>
      </c>
      <c r="C1064" t="str">
        <f>IFERROR(VLOOKUP(Filiais_Petz4[[#This Row],[FILIAL]],'[4]PETZ E ZEEDOG'!$B:$E,4,0),"")</f>
        <v/>
      </c>
      <c r="D1064" t="str">
        <f>IFERROR(VLOOKUP(Filiais_Petz4[[#This Row],[FILIAL]],'[4]PETZ E ZEEDOG'!$B:$F,5,0),"")</f>
        <v/>
      </c>
      <c r="E1064" t="str">
        <f>IFERROR(VLOOKUP(Filiais_Petz4[[#This Row],[FILIAL]],'[4]PETZ E ZEEDOG'!$B:$G,6,0),"")</f>
        <v/>
      </c>
      <c r="F1064" s="1">
        <f>IFERROR(VLOOKUP(Filiais_Petz4[[#This Row],[FILIAL]],'[4]PETZ E ZEEDOG'!$B:$H,7,0),"")</f>
        <v>0</v>
      </c>
      <c r="G1064" t="str">
        <f>IFERROR(VLOOKUP(Filiais_Petz4[[#This Row],[FILIAL]],'[4]PETZ E ZEEDOG'!$B$2:$R$1103,8,0),"")</f>
        <v/>
      </c>
      <c r="H1064" t="str">
        <f>IFERROR(VLOOKUP(Filiais_Petz4[[#This Row],[FILIAL]],'[4]PETZ E ZEEDOG'!$B:$J,9,0),"")</f>
        <v/>
      </c>
      <c r="I1064" t="str">
        <f>IFERROR(VLOOKUP(Filiais_Petz4[[#This Row],[FILIAL]],'[4]PETZ E ZEEDOG'!$B:$K,10,0),"")</f>
        <v/>
      </c>
      <c r="J1064">
        <f>IFERROR(VLOOKUP(Filiais_Petz4[[#This Row],[FILIAL]],'[4]PETZ E ZEEDOG'!$B$2:$R$1103,11,0),"")</f>
        <v>0</v>
      </c>
      <c r="K1064" s="89" t="str">
        <f>IFERROR(VLOOKUP(Filiais_Petz4[[#This Row],[FILIAL]],'[4]PETZ E ZEEDOG'!$B:$M,12,0),"")</f>
        <v/>
      </c>
      <c r="L1064" t="str">
        <f>IFERROR(VLOOKUP(Filiais_Petz4[[#This Row],[FILIAL]],'[4]PETZ E ZEEDOG'!$B:$N,13,0),"")</f>
        <v/>
      </c>
      <c r="M1064" t="str">
        <f>IFERROR(VLOOKUP(Filiais_Petz4[[#This Row],[FILIAL]],'[4]PETZ E ZEEDOG'!$B:$O,14,0),"")</f>
        <v/>
      </c>
      <c r="N1064" t="str">
        <f>IFERROR(VLOOKUP(Filiais_Petz4[[#This Row],[FILIAL]],'[4]PETZ E ZEEDOG'!$B:$P,15,0),"")</f>
        <v>N</v>
      </c>
      <c r="O1064" t="str">
        <f>IFERROR(VLOOKUP(Filiais_Petz4[[#This Row],[FILIAL]],'[4]PETZ E ZEEDOG'!$B:$Q,16,0),"")</f>
        <v/>
      </c>
      <c r="P1064" t="str">
        <f>IFERROR(VLOOKUP(Filiais_Petz4[[#This Row],[FILIAL]],'[4]PETZ E ZEEDOG'!$B:$R,17,0),"")</f>
        <v/>
      </c>
      <c r="Q1064" t="str">
        <f>IFERROR(VLOOKUP(Filiais_Petz4[[#This Row],[FILIAL]],'[4]PETZ E ZEEDOG'!$B:$C,2,0),"")</f>
        <v/>
      </c>
    </row>
    <row r="1065" spans="1:17" ht="14.45" hidden="1" customHeight="1" x14ac:dyDescent="0.25">
      <c r="A1065" t="s">
        <v>1115</v>
      </c>
      <c r="B1065" t="str">
        <f>IFERROR(VLOOKUP(Filiais_Petz4[[#This Row],[FILIAL]],'[4]PETZ E ZEEDOG'!$B:$D,3,0),"")</f>
        <v/>
      </c>
      <c r="C1065" t="str">
        <f>IFERROR(VLOOKUP(Filiais_Petz4[[#This Row],[FILIAL]],'[4]PETZ E ZEEDOG'!$B:$E,4,0),"")</f>
        <v/>
      </c>
      <c r="D1065" t="str">
        <f>IFERROR(VLOOKUP(Filiais_Petz4[[#This Row],[FILIAL]],'[4]PETZ E ZEEDOG'!$B:$F,5,0),"")</f>
        <v/>
      </c>
      <c r="E1065" t="str">
        <f>IFERROR(VLOOKUP(Filiais_Petz4[[#This Row],[FILIAL]],'[4]PETZ E ZEEDOG'!$B:$G,6,0),"")</f>
        <v/>
      </c>
      <c r="F1065" s="1">
        <f>IFERROR(VLOOKUP(Filiais_Petz4[[#This Row],[FILIAL]],'[4]PETZ E ZEEDOG'!$B:$H,7,0),"")</f>
        <v>0</v>
      </c>
      <c r="G1065" t="str">
        <f>IFERROR(VLOOKUP(Filiais_Petz4[[#This Row],[FILIAL]],'[4]PETZ E ZEEDOG'!$B$2:$R$1103,8,0),"")</f>
        <v/>
      </c>
      <c r="H1065" t="str">
        <f>IFERROR(VLOOKUP(Filiais_Petz4[[#This Row],[FILIAL]],'[4]PETZ E ZEEDOG'!$B:$J,9,0),"")</f>
        <v/>
      </c>
      <c r="I1065" t="str">
        <f>IFERROR(VLOOKUP(Filiais_Petz4[[#This Row],[FILIAL]],'[4]PETZ E ZEEDOG'!$B:$K,10,0),"")</f>
        <v/>
      </c>
      <c r="J1065">
        <f>IFERROR(VLOOKUP(Filiais_Petz4[[#This Row],[FILIAL]],'[4]PETZ E ZEEDOG'!$B$2:$R$1103,11,0),"")</f>
        <v>0</v>
      </c>
      <c r="K1065" s="89" t="str">
        <f>IFERROR(VLOOKUP(Filiais_Petz4[[#This Row],[FILIAL]],'[4]PETZ E ZEEDOG'!$B:$M,12,0),"")</f>
        <v/>
      </c>
      <c r="L1065" t="str">
        <f>IFERROR(VLOOKUP(Filiais_Petz4[[#This Row],[FILIAL]],'[4]PETZ E ZEEDOG'!$B:$N,13,0),"")</f>
        <v/>
      </c>
      <c r="M1065" t="str">
        <f>IFERROR(VLOOKUP(Filiais_Petz4[[#This Row],[FILIAL]],'[4]PETZ E ZEEDOG'!$B:$O,14,0),"")</f>
        <v/>
      </c>
      <c r="N1065" t="str">
        <f>IFERROR(VLOOKUP(Filiais_Petz4[[#This Row],[FILIAL]],'[4]PETZ E ZEEDOG'!$B:$P,15,0),"")</f>
        <v>N</v>
      </c>
      <c r="O1065" t="str">
        <f>IFERROR(VLOOKUP(Filiais_Petz4[[#This Row],[FILIAL]],'[4]PETZ E ZEEDOG'!$B:$Q,16,0),"")</f>
        <v/>
      </c>
      <c r="P1065" t="str">
        <f>IFERROR(VLOOKUP(Filiais_Petz4[[#This Row],[FILIAL]],'[4]PETZ E ZEEDOG'!$B:$R,17,0),"")</f>
        <v/>
      </c>
      <c r="Q1065" t="str">
        <f>IFERROR(VLOOKUP(Filiais_Petz4[[#This Row],[FILIAL]],'[4]PETZ E ZEEDOG'!$B:$C,2,0),"")</f>
        <v/>
      </c>
    </row>
    <row r="1066" spans="1:17" ht="14.45" hidden="1" customHeight="1" x14ac:dyDescent="0.25">
      <c r="A1066" t="s">
        <v>1116</v>
      </c>
      <c r="B1066" t="str">
        <f>IFERROR(VLOOKUP(Filiais_Petz4[[#This Row],[FILIAL]],'[4]PETZ E ZEEDOG'!$B:$D,3,0),"")</f>
        <v/>
      </c>
      <c r="C1066" t="str">
        <f>IFERROR(VLOOKUP(Filiais_Petz4[[#This Row],[FILIAL]],'[4]PETZ E ZEEDOG'!$B:$E,4,0),"")</f>
        <v/>
      </c>
      <c r="D1066" t="str">
        <f>IFERROR(VLOOKUP(Filiais_Petz4[[#This Row],[FILIAL]],'[4]PETZ E ZEEDOG'!$B:$F,5,0),"")</f>
        <v/>
      </c>
      <c r="E1066" t="str">
        <f>IFERROR(VLOOKUP(Filiais_Petz4[[#This Row],[FILIAL]],'[4]PETZ E ZEEDOG'!$B:$G,6,0),"")</f>
        <v/>
      </c>
      <c r="F1066" s="1">
        <f>IFERROR(VLOOKUP(Filiais_Petz4[[#This Row],[FILIAL]],'[4]PETZ E ZEEDOG'!$B:$H,7,0),"")</f>
        <v>0</v>
      </c>
      <c r="G1066" t="str">
        <f>IFERROR(VLOOKUP(Filiais_Petz4[[#This Row],[FILIAL]],'[4]PETZ E ZEEDOG'!$B$2:$R$1103,8,0),"")</f>
        <v/>
      </c>
      <c r="H1066" t="str">
        <f>IFERROR(VLOOKUP(Filiais_Petz4[[#This Row],[FILIAL]],'[4]PETZ E ZEEDOG'!$B:$J,9,0),"")</f>
        <v/>
      </c>
      <c r="I1066" t="str">
        <f>IFERROR(VLOOKUP(Filiais_Petz4[[#This Row],[FILIAL]],'[4]PETZ E ZEEDOG'!$B:$K,10,0),"")</f>
        <v/>
      </c>
      <c r="J1066">
        <f>IFERROR(VLOOKUP(Filiais_Petz4[[#This Row],[FILIAL]],'[4]PETZ E ZEEDOG'!$B$2:$R$1103,11,0),"")</f>
        <v>0</v>
      </c>
      <c r="K1066" s="89" t="str">
        <f>IFERROR(VLOOKUP(Filiais_Petz4[[#This Row],[FILIAL]],'[4]PETZ E ZEEDOG'!$B:$M,12,0),"")</f>
        <v/>
      </c>
      <c r="L1066" t="str">
        <f>IFERROR(VLOOKUP(Filiais_Petz4[[#This Row],[FILIAL]],'[4]PETZ E ZEEDOG'!$B:$N,13,0),"")</f>
        <v/>
      </c>
      <c r="M1066" t="str">
        <f>IFERROR(VLOOKUP(Filiais_Petz4[[#This Row],[FILIAL]],'[4]PETZ E ZEEDOG'!$B:$O,14,0),"")</f>
        <v/>
      </c>
      <c r="N1066" t="str">
        <f>IFERROR(VLOOKUP(Filiais_Petz4[[#This Row],[FILIAL]],'[4]PETZ E ZEEDOG'!$B:$P,15,0),"")</f>
        <v>N</v>
      </c>
      <c r="O1066" t="str">
        <f>IFERROR(VLOOKUP(Filiais_Petz4[[#This Row],[FILIAL]],'[4]PETZ E ZEEDOG'!$B:$Q,16,0),"")</f>
        <v/>
      </c>
      <c r="P1066" t="str">
        <f>IFERROR(VLOOKUP(Filiais_Petz4[[#This Row],[FILIAL]],'[4]PETZ E ZEEDOG'!$B:$R,17,0),"")</f>
        <v/>
      </c>
      <c r="Q1066" t="str">
        <f>IFERROR(VLOOKUP(Filiais_Petz4[[#This Row],[FILIAL]],'[4]PETZ E ZEEDOG'!$B:$C,2,0),"")</f>
        <v/>
      </c>
    </row>
    <row r="1067" spans="1:17" ht="14.45" hidden="1" customHeight="1" x14ac:dyDescent="0.25">
      <c r="A1067" t="s">
        <v>1117</v>
      </c>
      <c r="B1067" t="str">
        <f>IFERROR(VLOOKUP(Filiais_Petz4[[#This Row],[FILIAL]],'[4]PETZ E ZEEDOG'!$B:$D,3,0),"")</f>
        <v/>
      </c>
      <c r="C1067" t="str">
        <f>IFERROR(VLOOKUP(Filiais_Petz4[[#This Row],[FILIAL]],'[4]PETZ E ZEEDOG'!$B:$E,4,0),"")</f>
        <v/>
      </c>
      <c r="D1067" t="str">
        <f>IFERROR(VLOOKUP(Filiais_Petz4[[#This Row],[FILIAL]],'[4]PETZ E ZEEDOG'!$B:$F,5,0),"")</f>
        <v/>
      </c>
      <c r="E1067" t="str">
        <f>IFERROR(VLOOKUP(Filiais_Petz4[[#This Row],[FILIAL]],'[4]PETZ E ZEEDOG'!$B:$G,6,0),"")</f>
        <v/>
      </c>
      <c r="F1067" s="1">
        <f>IFERROR(VLOOKUP(Filiais_Petz4[[#This Row],[FILIAL]],'[4]PETZ E ZEEDOG'!$B:$H,7,0),"")</f>
        <v>0</v>
      </c>
      <c r="G1067" t="str">
        <f>IFERROR(VLOOKUP(Filiais_Petz4[[#This Row],[FILIAL]],'[4]PETZ E ZEEDOG'!$B$2:$R$1103,8,0),"")</f>
        <v/>
      </c>
      <c r="H1067" t="str">
        <f>IFERROR(VLOOKUP(Filiais_Petz4[[#This Row],[FILIAL]],'[4]PETZ E ZEEDOG'!$B:$J,9,0),"")</f>
        <v/>
      </c>
      <c r="I1067" t="str">
        <f>IFERROR(VLOOKUP(Filiais_Petz4[[#This Row],[FILIAL]],'[4]PETZ E ZEEDOG'!$B:$K,10,0),"")</f>
        <v/>
      </c>
      <c r="J1067">
        <f>IFERROR(VLOOKUP(Filiais_Petz4[[#This Row],[FILIAL]],'[4]PETZ E ZEEDOG'!$B$2:$R$1103,11,0),"")</f>
        <v>0</v>
      </c>
      <c r="K1067" s="89" t="str">
        <f>IFERROR(VLOOKUP(Filiais_Petz4[[#This Row],[FILIAL]],'[4]PETZ E ZEEDOG'!$B:$M,12,0),"")</f>
        <v/>
      </c>
      <c r="L1067" t="str">
        <f>IFERROR(VLOOKUP(Filiais_Petz4[[#This Row],[FILIAL]],'[4]PETZ E ZEEDOG'!$B:$N,13,0),"")</f>
        <v/>
      </c>
      <c r="M1067" t="str">
        <f>IFERROR(VLOOKUP(Filiais_Petz4[[#This Row],[FILIAL]],'[4]PETZ E ZEEDOG'!$B:$O,14,0),"")</f>
        <v/>
      </c>
      <c r="N1067" t="str">
        <f>IFERROR(VLOOKUP(Filiais_Petz4[[#This Row],[FILIAL]],'[4]PETZ E ZEEDOG'!$B:$P,15,0),"")</f>
        <v>N</v>
      </c>
      <c r="O1067" t="str">
        <f>IFERROR(VLOOKUP(Filiais_Petz4[[#This Row],[FILIAL]],'[4]PETZ E ZEEDOG'!$B:$Q,16,0),"")</f>
        <v/>
      </c>
      <c r="P1067" t="str">
        <f>IFERROR(VLOOKUP(Filiais_Petz4[[#This Row],[FILIAL]],'[4]PETZ E ZEEDOG'!$B:$R,17,0),"")</f>
        <v/>
      </c>
      <c r="Q1067" t="str">
        <f>IFERROR(VLOOKUP(Filiais_Petz4[[#This Row],[FILIAL]],'[4]PETZ E ZEEDOG'!$B:$C,2,0),"")</f>
        <v/>
      </c>
    </row>
    <row r="1068" spans="1:17" ht="14.45" hidden="1" customHeight="1" x14ac:dyDescent="0.25">
      <c r="A1068" t="s">
        <v>1118</v>
      </c>
      <c r="B1068" t="str">
        <f>IFERROR(VLOOKUP(Filiais_Petz4[[#This Row],[FILIAL]],'[4]PETZ E ZEEDOG'!$B:$D,3,0),"")</f>
        <v/>
      </c>
      <c r="C1068" t="str">
        <f>IFERROR(VLOOKUP(Filiais_Petz4[[#This Row],[FILIAL]],'[4]PETZ E ZEEDOG'!$B:$E,4,0),"")</f>
        <v/>
      </c>
      <c r="D1068" t="str">
        <f>IFERROR(VLOOKUP(Filiais_Petz4[[#This Row],[FILIAL]],'[4]PETZ E ZEEDOG'!$B:$F,5,0),"")</f>
        <v/>
      </c>
      <c r="E1068" t="str">
        <f>IFERROR(VLOOKUP(Filiais_Petz4[[#This Row],[FILIAL]],'[4]PETZ E ZEEDOG'!$B:$G,6,0),"")</f>
        <v/>
      </c>
      <c r="F1068" s="1">
        <f>IFERROR(VLOOKUP(Filiais_Petz4[[#This Row],[FILIAL]],'[4]PETZ E ZEEDOG'!$B:$H,7,0),"")</f>
        <v>0</v>
      </c>
      <c r="G1068" t="str">
        <f>IFERROR(VLOOKUP(Filiais_Petz4[[#This Row],[FILIAL]],'[4]PETZ E ZEEDOG'!$B$2:$R$1103,8,0),"")</f>
        <v/>
      </c>
      <c r="H1068" t="str">
        <f>IFERROR(VLOOKUP(Filiais_Petz4[[#This Row],[FILIAL]],'[4]PETZ E ZEEDOG'!$B:$J,9,0),"")</f>
        <v/>
      </c>
      <c r="I1068" t="str">
        <f>IFERROR(VLOOKUP(Filiais_Petz4[[#This Row],[FILIAL]],'[4]PETZ E ZEEDOG'!$B:$K,10,0),"")</f>
        <v/>
      </c>
      <c r="J1068">
        <f>IFERROR(VLOOKUP(Filiais_Petz4[[#This Row],[FILIAL]],'[4]PETZ E ZEEDOG'!$B$2:$R$1103,11,0),"")</f>
        <v>0</v>
      </c>
      <c r="K1068" s="89" t="str">
        <f>IFERROR(VLOOKUP(Filiais_Petz4[[#This Row],[FILIAL]],'[4]PETZ E ZEEDOG'!$B:$M,12,0),"")</f>
        <v/>
      </c>
      <c r="L1068" t="str">
        <f>IFERROR(VLOOKUP(Filiais_Petz4[[#This Row],[FILIAL]],'[4]PETZ E ZEEDOG'!$B:$N,13,0),"")</f>
        <v/>
      </c>
      <c r="M1068" t="str">
        <f>IFERROR(VLOOKUP(Filiais_Petz4[[#This Row],[FILIAL]],'[4]PETZ E ZEEDOG'!$B:$O,14,0),"")</f>
        <v/>
      </c>
      <c r="N1068" t="str">
        <f>IFERROR(VLOOKUP(Filiais_Petz4[[#This Row],[FILIAL]],'[4]PETZ E ZEEDOG'!$B:$P,15,0),"")</f>
        <v>N</v>
      </c>
      <c r="O1068" t="str">
        <f>IFERROR(VLOOKUP(Filiais_Petz4[[#This Row],[FILIAL]],'[4]PETZ E ZEEDOG'!$B:$Q,16,0),"")</f>
        <v/>
      </c>
      <c r="P1068" t="str">
        <f>IFERROR(VLOOKUP(Filiais_Petz4[[#This Row],[FILIAL]],'[4]PETZ E ZEEDOG'!$B:$R,17,0),"")</f>
        <v/>
      </c>
      <c r="Q1068" t="str">
        <f>IFERROR(VLOOKUP(Filiais_Petz4[[#This Row],[FILIAL]],'[4]PETZ E ZEEDOG'!$B:$C,2,0),"")</f>
        <v/>
      </c>
    </row>
    <row r="1069" spans="1:17" ht="14.45" hidden="1" customHeight="1" x14ac:dyDescent="0.25">
      <c r="A1069" t="s">
        <v>1119</v>
      </c>
      <c r="B1069" t="str">
        <f>IFERROR(VLOOKUP(Filiais_Petz4[[#This Row],[FILIAL]],'[4]PETZ E ZEEDOG'!$B:$D,3,0),"")</f>
        <v/>
      </c>
      <c r="C1069" t="str">
        <f>IFERROR(VLOOKUP(Filiais_Petz4[[#This Row],[FILIAL]],'[4]PETZ E ZEEDOG'!$B:$E,4,0),"")</f>
        <v/>
      </c>
      <c r="D1069" t="str">
        <f>IFERROR(VLOOKUP(Filiais_Petz4[[#This Row],[FILIAL]],'[4]PETZ E ZEEDOG'!$B:$F,5,0),"")</f>
        <v/>
      </c>
      <c r="E1069" t="str">
        <f>IFERROR(VLOOKUP(Filiais_Petz4[[#This Row],[FILIAL]],'[4]PETZ E ZEEDOG'!$B:$G,6,0),"")</f>
        <v/>
      </c>
      <c r="F1069" s="1">
        <f>IFERROR(VLOOKUP(Filiais_Petz4[[#This Row],[FILIAL]],'[4]PETZ E ZEEDOG'!$B:$H,7,0),"")</f>
        <v>0</v>
      </c>
      <c r="G1069" t="str">
        <f>IFERROR(VLOOKUP(Filiais_Petz4[[#This Row],[FILIAL]],'[4]PETZ E ZEEDOG'!$B$2:$R$1103,8,0),"")</f>
        <v/>
      </c>
      <c r="H1069" t="str">
        <f>IFERROR(VLOOKUP(Filiais_Petz4[[#This Row],[FILIAL]],'[4]PETZ E ZEEDOG'!$B:$J,9,0),"")</f>
        <v/>
      </c>
      <c r="I1069" t="str">
        <f>IFERROR(VLOOKUP(Filiais_Petz4[[#This Row],[FILIAL]],'[4]PETZ E ZEEDOG'!$B:$K,10,0),"")</f>
        <v/>
      </c>
      <c r="J1069">
        <f>IFERROR(VLOOKUP(Filiais_Petz4[[#This Row],[FILIAL]],'[4]PETZ E ZEEDOG'!$B$2:$R$1103,11,0),"")</f>
        <v>0</v>
      </c>
      <c r="K1069" s="89" t="str">
        <f>IFERROR(VLOOKUP(Filiais_Petz4[[#This Row],[FILIAL]],'[4]PETZ E ZEEDOG'!$B:$M,12,0),"")</f>
        <v/>
      </c>
      <c r="L1069" t="str">
        <f>IFERROR(VLOOKUP(Filiais_Petz4[[#This Row],[FILIAL]],'[4]PETZ E ZEEDOG'!$B:$N,13,0),"")</f>
        <v/>
      </c>
      <c r="M1069" t="str">
        <f>IFERROR(VLOOKUP(Filiais_Petz4[[#This Row],[FILIAL]],'[4]PETZ E ZEEDOG'!$B:$O,14,0),"")</f>
        <v/>
      </c>
      <c r="N1069" t="str">
        <f>IFERROR(VLOOKUP(Filiais_Petz4[[#This Row],[FILIAL]],'[4]PETZ E ZEEDOG'!$B:$P,15,0),"")</f>
        <v>N</v>
      </c>
      <c r="O1069" t="str">
        <f>IFERROR(VLOOKUP(Filiais_Petz4[[#This Row],[FILIAL]],'[4]PETZ E ZEEDOG'!$B:$Q,16,0),"")</f>
        <v/>
      </c>
      <c r="P1069" t="str">
        <f>IFERROR(VLOOKUP(Filiais_Petz4[[#This Row],[FILIAL]],'[4]PETZ E ZEEDOG'!$B:$R,17,0),"")</f>
        <v/>
      </c>
      <c r="Q1069" t="str">
        <f>IFERROR(VLOOKUP(Filiais_Petz4[[#This Row],[FILIAL]],'[4]PETZ E ZEEDOG'!$B:$C,2,0),"")</f>
        <v/>
      </c>
    </row>
    <row r="1070" spans="1:17" ht="14.45" hidden="1" customHeight="1" x14ac:dyDescent="0.25">
      <c r="A1070" t="s">
        <v>1120</v>
      </c>
      <c r="B1070" t="str">
        <f>IFERROR(VLOOKUP(Filiais_Petz4[[#This Row],[FILIAL]],'[4]PETZ E ZEEDOG'!$B:$D,3,0),"")</f>
        <v/>
      </c>
      <c r="C1070" t="str">
        <f>IFERROR(VLOOKUP(Filiais_Petz4[[#This Row],[FILIAL]],'[4]PETZ E ZEEDOG'!$B:$E,4,0),"")</f>
        <v/>
      </c>
      <c r="D1070" t="str">
        <f>IFERROR(VLOOKUP(Filiais_Petz4[[#This Row],[FILIAL]],'[4]PETZ E ZEEDOG'!$B:$F,5,0),"")</f>
        <v/>
      </c>
      <c r="E1070" t="str">
        <f>IFERROR(VLOOKUP(Filiais_Petz4[[#This Row],[FILIAL]],'[4]PETZ E ZEEDOG'!$B:$G,6,0),"")</f>
        <v/>
      </c>
      <c r="F1070" s="1">
        <f>IFERROR(VLOOKUP(Filiais_Petz4[[#This Row],[FILIAL]],'[4]PETZ E ZEEDOG'!$B:$H,7,0),"")</f>
        <v>0</v>
      </c>
      <c r="G1070" t="str">
        <f>IFERROR(VLOOKUP(Filiais_Petz4[[#This Row],[FILIAL]],'[4]PETZ E ZEEDOG'!$B$2:$R$1103,8,0),"")</f>
        <v/>
      </c>
      <c r="H1070" t="str">
        <f>IFERROR(VLOOKUP(Filiais_Petz4[[#This Row],[FILIAL]],'[4]PETZ E ZEEDOG'!$B:$J,9,0),"")</f>
        <v/>
      </c>
      <c r="I1070" t="str">
        <f>IFERROR(VLOOKUP(Filiais_Petz4[[#This Row],[FILIAL]],'[4]PETZ E ZEEDOG'!$B:$K,10,0),"")</f>
        <v/>
      </c>
      <c r="J1070">
        <f>IFERROR(VLOOKUP(Filiais_Petz4[[#This Row],[FILIAL]],'[4]PETZ E ZEEDOG'!$B$2:$R$1103,11,0),"")</f>
        <v>0</v>
      </c>
      <c r="K1070" s="89" t="str">
        <f>IFERROR(VLOOKUP(Filiais_Petz4[[#This Row],[FILIAL]],'[4]PETZ E ZEEDOG'!$B:$M,12,0),"")</f>
        <v/>
      </c>
      <c r="L1070" t="str">
        <f>IFERROR(VLOOKUP(Filiais_Petz4[[#This Row],[FILIAL]],'[4]PETZ E ZEEDOG'!$B:$N,13,0),"")</f>
        <v/>
      </c>
      <c r="M1070" t="str">
        <f>IFERROR(VLOOKUP(Filiais_Petz4[[#This Row],[FILIAL]],'[4]PETZ E ZEEDOG'!$B:$O,14,0),"")</f>
        <v/>
      </c>
      <c r="N1070" t="str">
        <f>IFERROR(VLOOKUP(Filiais_Petz4[[#This Row],[FILIAL]],'[4]PETZ E ZEEDOG'!$B:$P,15,0),"")</f>
        <v>N</v>
      </c>
      <c r="O1070" t="str">
        <f>IFERROR(VLOOKUP(Filiais_Petz4[[#This Row],[FILIAL]],'[4]PETZ E ZEEDOG'!$B:$Q,16,0),"")</f>
        <v/>
      </c>
      <c r="P1070" t="str">
        <f>IFERROR(VLOOKUP(Filiais_Petz4[[#This Row],[FILIAL]],'[4]PETZ E ZEEDOG'!$B:$R,17,0),"")</f>
        <v/>
      </c>
      <c r="Q1070" t="str">
        <f>IFERROR(VLOOKUP(Filiais_Petz4[[#This Row],[FILIAL]],'[4]PETZ E ZEEDOG'!$B:$C,2,0),"")</f>
        <v/>
      </c>
    </row>
    <row r="1071" spans="1:17" ht="14.45" hidden="1" customHeight="1" x14ac:dyDescent="0.25">
      <c r="A1071" t="s">
        <v>1121</v>
      </c>
      <c r="B1071" t="str">
        <f>IFERROR(VLOOKUP(Filiais_Petz4[[#This Row],[FILIAL]],'[4]PETZ E ZEEDOG'!$B:$D,3,0),"")</f>
        <v/>
      </c>
      <c r="C1071" t="str">
        <f>IFERROR(VLOOKUP(Filiais_Petz4[[#This Row],[FILIAL]],'[4]PETZ E ZEEDOG'!$B:$E,4,0),"")</f>
        <v/>
      </c>
      <c r="D1071" t="str">
        <f>IFERROR(VLOOKUP(Filiais_Petz4[[#This Row],[FILIAL]],'[4]PETZ E ZEEDOG'!$B:$F,5,0),"")</f>
        <v/>
      </c>
      <c r="E1071" t="str">
        <f>IFERROR(VLOOKUP(Filiais_Petz4[[#This Row],[FILIAL]],'[4]PETZ E ZEEDOG'!$B:$G,6,0),"")</f>
        <v/>
      </c>
      <c r="F1071" s="1">
        <f>IFERROR(VLOOKUP(Filiais_Petz4[[#This Row],[FILIAL]],'[4]PETZ E ZEEDOG'!$B:$H,7,0),"")</f>
        <v>0</v>
      </c>
      <c r="G1071" t="str">
        <f>IFERROR(VLOOKUP(Filiais_Petz4[[#This Row],[FILIAL]],'[4]PETZ E ZEEDOG'!$B$2:$R$1103,8,0),"")</f>
        <v/>
      </c>
      <c r="H1071" t="str">
        <f>IFERROR(VLOOKUP(Filiais_Petz4[[#This Row],[FILIAL]],'[4]PETZ E ZEEDOG'!$B:$J,9,0),"")</f>
        <v/>
      </c>
      <c r="I1071" t="str">
        <f>IFERROR(VLOOKUP(Filiais_Petz4[[#This Row],[FILIAL]],'[4]PETZ E ZEEDOG'!$B:$K,10,0),"")</f>
        <v/>
      </c>
      <c r="J1071">
        <f>IFERROR(VLOOKUP(Filiais_Petz4[[#This Row],[FILIAL]],'[4]PETZ E ZEEDOG'!$B$2:$R$1103,11,0),"")</f>
        <v>0</v>
      </c>
      <c r="K1071" s="89" t="str">
        <f>IFERROR(VLOOKUP(Filiais_Petz4[[#This Row],[FILIAL]],'[4]PETZ E ZEEDOG'!$B:$M,12,0),"")</f>
        <v/>
      </c>
      <c r="L1071" t="str">
        <f>IFERROR(VLOOKUP(Filiais_Petz4[[#This Row],[FILIAL]],'[4]PETZ E ZEEDOG'!$B:$N,13,0),"")</f>
        <v/>
      </c>
      <c r="M1071" t="str">
        <f>IFERROR(VLOOKUP(Filiais_Petz4[[#This Row],[FILIAL]],'[4]PETZ E ZEEDOG'!$B:$O,14,0),"")</f>
        <v/>
      </c>
      <c r="N1071" t="str">
        <f>IFERROR(VLOOKUP(Filiais_Petz4[[#This Row],[FILIAL]],'[4]PETZ E ZEEDOG'!$B:$P,15,0),"")</f>
        <v>N</v>
      </c>
      <c r="O1071" t="str">
        <f>IFERROR(VLOOKUP(Filiais_Petz4[[#This Row],[FILIAL]],'[4]PETZ E ZEEDOG'!$B:$Q,16,0),"")</f>
        <v/>
      </c>
      <c r="P1071" t="str">
        <f>IFERROR(VLOOKUP(Filiais_Petz4[[#This Row],[FILIAL]],'[4]PETZ E ZEEDOG'!$B:$R,17,0),"")</f>
        <v/>
      </c>
      <c r="Q1071" t="str">
        <f>IFERROR(VLOOKUP(Filiais_Petz4[[#This Row],[FILIAL]],'[4]PETZ E ZEEDOG'!$B:$C,2,0),"")</f>
        <v/>
      </c>
    </row>
    <row r="1072" spans="1:17" ht="14.45" hidden="1" customHeight="1" x14ac:dyDescent="0.25">
      <c r="A1072" t="s">
        <v>1122</v>
      </c>
      <c r="B1072" t="str">
        <f>IFERROR(VLOOKUP(Filiais_Petz4[[#This Row],[FILIAL]],'[4]PETZ E ZEEDOG'!$B:$D,3,0),"")</f>
        <v/>
      </c>
      <c r="C1072" t="str">
        <f>IFERROR(VLOOKUP(Filiais_Petz4[[#This Row],[FILIAL]],'[4]PETZ E ZEEDOG'!$B:$E,4,0),"")</f>
        <v/>
      </c>
      <c r="D1072" t="str">
        <f>IFERROR(VLOOKUP(Filiais_Petz4[[#This Row],[FILIAL]],'[4]PETZ E ZEEDOG'!$B:$F,5,0),"")</f>
        <v/>
      </c>
      <c r="E1072" t="str">
        <f>IFERROR(VLOOKUP(Filiais_Petz4[[#This Row],[FILIAL]],'[4]PETZ E ZEEDOG'!$B:$G,6,0),"")</f>
        <v/>
      </c>
      <c r="F1072" s="1">
        <f>IFERROR(VLOOKUP(Filiais_Petz4[[#This Row],[FILIAL]],'[4]PETZ E ZEEDOG'!$B:$H,7,0),"")</f>
        <v>0</v>
      </c>
      <c r="G1072" t="str">
        <f>IFERROR(VLOOKUP(Filiais_Petz4[[#This Row],[FILIAL]],'[4]PETZ E ZEEDOG'!$B$2:$R$1103,8,0),"")</f>
        <v/>
      </c>
      <c r="H1072" t="str">
        <f>IFERROR(VLOOKUP(Filiais_Petz4[[#This Row],[FILIAL]],'[4]PETZ E ZEEDOG'!$B:$J,9,0),"")</f>
        <v/>
      </c>
      <c r="I1072" t="str">
        <f>IFERROR(VLOOKUP(Filiais_Petz4[[#This Row],[FILIAL]],'[4]PETZ E ZEEDOG'!$B:$K,10,0),"")</f>
        <v/>
      </c>
      <c r="J1072">
        <f>IFERROR(VLOOKUP(Filiais_Petz4[[#This Row],[FILIAL]],'[4]PETZ E ZEEDOG'!$B$2:$R$1103,11,0),"")</f>
        <v>0</v>
      </c>
      <c r="K1072" s="89" t="str">
        <f>IFERROR(VLOOKUP(Filiais_Petz4[[#This Row],[FILIAL]],'[4]PETZ E ZEEDOG'!$B:$M,12,0),"")</f>
        <v/>
      </c>
      <c r="L1072" t="str">
        <f>IFERROR(VLOOKUP(Filiais_Petz4[[#This Row],[FILIAL]],'[4]PETZ E ZEEDOG'!$B:$N,13,0),"")</f>
        <v/>
      </c>
      <c r="M1072" t="str">
        <f>IFERROR(VLOOKUP(Filiais_Petz4[[#This Row],[FILIAL]],'[4]PETZ E ZEEDOG'!$B:$O,14,0),"")</f>
        <v/>
      </c>
      <c r="N1072" t="str">
        <f>IFERROR(VLOOKUP(Filiais_Petz4[[#This Row],[FILIAL]],'[4]PETZ E ZEEDOG'!$B:$P,15,0),"")</f>
        <v>N</v>
      </c>
      <c r="O1072" t="str">
        <f>IFERROR(VLOOKUP(Filiais_Petz4[[#This Row],[FILIAL]],'[4]PETZ E ZEEDOG'!$B:$Q,16,0),"")</f>
        <v/>
      </c>
      <c r="P1072" t="str">
        <f>IFERROR(VLOOKUP(Filiais_Petz4[[#This Row],[FILIAL]],'[4]PETZ E ZEEDOG'!$B:$R,17,0),"")</f>
        <v/>
      </c>
      <c r="Q1072" t="str">
        <f>IFERROR(VLOOKUP(Filiais_Petz4[[#This Row],[FILIAL]],'[4]PETZ E ZEEDOG'!$B:$C,2,0),"")</f>
        <v/>
      </c>
    </row>
    <row r="1073" spans="1:17" ht="14.45" hidden="1" customHeight="1" x14ac:dyDescent="0.25">
      <c r="A1073" t="s">
        <v>1123</v>
      </c>
      <c r="B1073" t="str">
        <f>IFERROR(VLOOKUP(Filiais_Petz4[[#This Row],[FILIAL]],'[4]PETZ E ZEEDOG'!$B:$D,3,0),"")</f>
        <v/>
      </c>
      <c r="C1073" t="str">
        <f>IFERROR(VLOOKUP(Filiais_Petz4[[#This Row],[FILIAL]],'[4]PETZ E ZEEDOG'!$B:$E,4,0),"")</f>
        <v/>
      </c>
      <c r="D1073" t="str">
        <f>IFERROR(VLOOKUP(Filiais_Petz4[[#This Row],[FILIAL]],'[4]PETZ E ZEEDOG'!$B:$F,5,0),"")</f>
        <v/>
      </c>
      <c r="E1073" t="str">
        <f>IFERROR(VLOOKUP(Filiais_Petz4[[#This Row],[FILIAL]],'[4]PETZ E ZEEDOG'!$B:$G,6,0),"")</f>
        <v/>
      </c>
      <c r="F1073" s="1">
        <f>IFERROR(VLOOKUP(Filiais_Petz4[[#This Row],[FILIAL]],'[4]PETZ E ZEEDOG'!$B:$H,7,0),"")</f>
        <v>0</v>
      </c>
      <c r="G1073" t="str">
        <f>IFERROR(VLOOKUP(Filiais_Petz4[[#This Row],[FILIAL]],'[4]PETZ E ZEEDOG'!$B$2:$R$1103,8,0),"")</f>
        <v/>
      </c>
      <c r="H1073" t="str">
        <f>IFERROR(VLOOKUP(Filiais_Petz4[[#This Row],[FILIAL]],'[4]PETZ E ZEEDOG'!$B:$J,9,0),"")</f>
        <v/>
      </c>
      <c r="I1073" t="str">
        <f>IFERROR(VLOOKUP(Filiais_Petz4[[#This Row],[FILIAL]],'[4]PETZ E ZEEDOG'!$B:$K,10,0),"")</f>
        <v/>
      </c>
      <c r="J1073">
        <f>IFERROR(VLOOKUP(Filiais_Petz4[[#This Row],[FILIAL]],'[4]PETZ E ZEEDOG'!$B$2:$R$1103,11,0),"")</f>
        <v>0</v>
      </c>
      <c r="K1073" s="89" t="str">
        <f>IFERROR(VLOOKUP(Filiais_Petz4[[#This Row],[FILIAL]],'[4]PETZ E ZEEDOG'!$B:$M,12,0),"")</f>
        <v/>
      </c>
      <c r="L1073" t="str">
        <f>IFERROR(VLOOKUP(Filiais_Petz4[[#This Row],[FILIAL]],'[4]PETZ E ZEEDOG'!$B:$N,13,0),"")</f>
        <v/>
      </c>
      <c r="M1073" t="str">
        <f>IFERROR(VLOOKUP(Filiais_Petz4[[#This Row],[FILIAL]],'[4]PETZ E ZEEDOG'!$B:$O,14,0),"")</f>
        <v/>
      </c>
      <c r="N1073" t="str">
        <f>IFERROR(VLOOKUP(Filiais_Petz4[[#This Row],[FILIAL]],'[4]PETZ E ZEEDOG'!$B:$P,15,0),"")</f>
        <v>N</v>
      </c>
      <c r="O1073" t="str">
        <f>IFERROR(VLOOKUP(Filiais_Petz4[[#This Row],[FILIAL]],'[4]PETZ E ZEEDOG'!$B:$Q,16,0),"")</f>
        <v/>
      </c>
      <c r="P1073" t="str">
        <f>IFERROR(VLOOKUP(Filiais_Petz4[[#This Row],[FILIAL]],'[4]PETZ E ZEEDOG'!$B:$R,17,0),"")</f>
        <v/>
      </c>
      <c r="Q1073" t="str">
        <f>IFERROR(VLOOKUP(Filiais_Petz4[[#This Row],[FILIAL]],'[4]PETZ E ZEEDOG'!$B:$C,2,0),"")</f>
        <v/>
      </c>
    </row>
    <row r="1074" spans="1:17" ht="14.45" hidden="1" customHeight="1" x14ac:dyDescent="0.25">
      <c r="A1074" t="s">
        <v>1124</v>
      </c>
      <c r="B1074" t="str">
        <f>IFERROR(VLOOKUP(Filiais_Petz4[[#This Row],[FILIAL]],'[4]PETZ E ZEEDOG'!$B:$D,3,0),"")</f>
        <v/>
      </c>
      <c r="C1074" t="str">
        <f>IFERROR(VLOOKUP(Filiais_Petz4[[#This Row],[FILIAL]],'[4]PETZ E ZEEDOG'!$B:$E,4,0),"")</f>
        <v/>
      </c>
      <c r="D1074" t="str">
        <f>IFERROR(VLOOKUP(Filiais_Petz4[[#This Row],[FILIAL]],'[4]PETZ E ZEEDOG'!$B:$F,5,0),"")</f>
        <v/>
      </c>
      <c r="E1074" t="str">
        <f>IFERROR(VLOOKUP(Filiais_Petz4[[#This Row],[FILIAL]],'[4]PETZ E ZEEDOG'!$B:$G,6,0),"")</f>
        <v/>
      </c>
      <c r="F1074" s="1">
        <f>IFERROR(VLOOKUP(Filiais_Petz4[[#This Row],[FILIAL]],'[4]PETZ E ZEEDOG'!$B:$H,7,0),"")</f>
        <v>0</v>
      </c>
      <c r="G1074" t="str">
        <f>IFERROR(VLOOKUP(Filiais_Petz4[[#This Row],[FILIAL]],'[4]PETZ E ZEEDOG'!$B$2:$R$1103,8,0),"")</f>
        <v/>
      </c>
      <c r="H1074" t="str">
        <f>IFERROR(VLOOKUP(Filiais_Petz4[[#This Row],[FILIAL]],'[4]PETZ E ZEEDOG'!$B:$J,9,0),"")</f>
        <v/>
      </c>
      <c r="I1074" t="str">
        <f>IFERROR(VLOOKUP(Filiais_Petz4[[#This Row],[FILIAL]],'[4]PETZ E ZEEDOG'!$B:$K,10,0),"")</f>
        <v/>
      </c>
      <c r="J1074">
        <f>IFERROR(VLOOKUP(Filiais_Petz4[[#This Row],[FILIAL]],'[4]PETZ E ZEEDOG'!$B$2:$R$1103,11,0),"")</f>
        <v>0</v>
      </c>
      <c r="K1074" s="89" t="str">
        <f>IFERROR(VLOOKUP(Filiais_Petz4[[#This Row],[FILIAL]],'[4]PETZ E ZEEDOG'!$B:$M,12,0),"")</f>
        <v/>
      </c>
      <c r="L1074" t="str">
        <f>IFERROR(VLOOKUP(Filiais_Petz4[[#This Row],[FILIAL]],'[4]PETZ E ZEEDOG'!$B:$N,13,0),"")</f>
        <v/>
      </c>
      <c r="M1074" t="str">
        <f>IFERROR(VLOOKUP(Filiais_Petz4[[#This Row],[FILIAL]],'[4]PETZ E ZEEDOG'!$B:$O,14,0),"")</f>
        <v/>
      </c>
      <c r="N1074" t="str">
        <f>IFERROR(VLOOKUP(Filiais_Petz4[[#This Row],[FILIAL]],'[4]PETZ E ZEEDOG'!$B:$P,15,0),"")</f>
        <v>N</v>
      </c>
      <c r="O1074" t="str">
        <f>IFERROR(VLOOKUP(Filiais_Petz4[[#This Row],[FILIAL]],'[4]PETZ E ZEEDOG'!$B:$Q,16,0),"")</f>
        <v/>
      </c>
      <c r="P1074" t="str">
        <f>IFERROR(VLOOKUP(Filiais_Petz4[[#This Row],[FILIAL]],'[4]PETZ E ZEEDOG'!$B:$R,17,0),"")</f>
        <v/>
      </c>
      <c r="Q1074" t="str">
        <f>IFERROR(VLOOKUP(Filiais_Petz4[[#This Row],[FILIAL]],'[4]PETZ E ZEEDOG'!$B:$C,2,0),"")</f>
        <v/>
      </c>
    </row>
    <row r="1075" spans="1:17" ht="14.45" hidden="1" customHeight="1" x14ac:dyDescent="0.25">
      <c r="A1075" t="s">
        <v>1125</v>
      </c>
      <c r="B1075" t="str">
        <f>IFERROR(VLOOKUP(Filiais_Petz4[[#This Row],[FILIAL]],'[4]PETZ E ZEEDOG'!$B:$D,3,0),"")</f>
        <v/>
      </c>
      <c r="C1075" t="str">
        <f>IFERROR(VLOOKUP(Filiais_Petz4[[#This Row],[FILIAL]],'[4]PETZ E ZEEDOG'!$B:$E,4,0),"")</f>
        <v/>
      </c>
      <c r="D1075" t="str">
        <f>IFERROR(VLOOKUP(Filiais_Petz4[[#This Row],[FILIAL]],'[4]PETZ E ZEEDOG'!$B:$F,5,0),"")</f>
        <v/>
      </c>
      <c r="E1075" t="str">
        <f>IFERROR(VLOOKUP(Filiais_Petz4[[#This Row],[FILIAL]],'[4]PETZ E ZEEDOG'!$B:$G,6,0),"")</f>
        <v/>
      </c>
      <c r="F1075" s="1">
        <f>IFERROR(VLOOKUP(Filiais_Petz4[[#This Row],[FILIAL]],'[4]PETZ E ZEEDOG'!$B:$H,7,0),"")</f>
        <v>0</v>
      </c>
      <c r="G1075" t="str">
        <f>IFERROR(VLOOKUP(Filiais_Petz4[[#This Row],[FILIAL]],'[4]PETZ E ZEEDOG'!$B$2:$R$1103,8,0),"")</f>
        <v/>
      </c>
      <c r="H1075" t="str">
        <f>IFERROR(VLOOKUP(Filiais_Petz4[[#This Row],[FILIAL]],'[4]PETZ E ZEEDOG'!$B:$J,9,0),"")</f>
        <v/>
      </c>
      <c r="I1075" t="str">
        <f>IFERROR(VLOOKUP(Filiais_Petz4[[#This Row],[FILIAL]],'[4]PETZ E ZEEDOG'!$B:$K,10,0),"")</f>
        <v/>
      </c>
      <c r="J1075">
        <f>IFERROR(VLOOKUP(Filiais_Petz4[[#This Row],[FILIAL]],'[4]PETZ E ZEEDOG'!$B$2:$R$1103,11,0),"")</f>
        <v>0</v>
      </c>
      <c r="K1075" s="89" t="str">
        <f>IFERROR(VLOOKUP(Filiais_Petz4[[#This Row],[FILIAL]],'[4]PETZ E ZEEDOG'!$B:$M,12,0),"")</f>
        <v/>
      </c>
      <c r="L1075" t="str">
        <f>IFERROR(VLOOKUP(Filiais_Petz4[[#This Row],[FILIAL]],'[4]PETZ E ZEEDOG'!$B:$N,13,0),"")</f>
        <v/>
      </c>
      <c r="M1075" t="str">
        <f>IFERROR(VLOOKUP(Filiais_Petz4[[#This Row],[FILIAL]],'[4]PETZ E ZEEDOG'!$B:$O,14,0),"")</f>
        <v/>
      </c>
      <c r="N1075" t="str">
        <f>IFERROR(VLOOKUP(Filiais_Petz4[[#This Row],[FILIAL]],'[4]PETZ E ZEEDOG'!$B:$P,15,0),"")</f>
        <v>N</v>
      </c>
      <c r="O1075" t="str">
        <f>IFERROR(VLOOKUP(Filiais_Petz4[[#This Row],[FILIAL]],'[4]PETZ E ZEEDOG'!$B:$Q,16,0),"")</f>
        <v/>
      </c>
      <c r="P1075" t="str">
        <f>IFERROR(VLOOKUP(Filiais_Petz4[[#This Row],[FILIAL]],'[4]PETZ E ZEEDOG'!$B:$R,17,0),"")</f>
        <v/>
      </c>
      <c r="Q1075" t="str">
        <f>IFERROR(VLOOKUP(Filiais_Petz4[[#This Row],[FILIAL]],'[4]PETZ E ZEEDOG'!$B:$C,2,0),"")</f>
        <v/>
      </c>
    </row>
    <row r="1076" spans="1:17" ht="14.45" hidden="1" customHeight="1" x14ac:dyDescent="0.25">
      <c r="A1076" t="s">
        <v>1126</v>
      </c>
      <c r="B1076" t="str">
        <f>IFERROR(VLOOKUP(Filiais_Petz4[[#This Row],[FILIAL]],'[4]PETZ E ZEEDOG'!$B:$D,3,0),"")</f>
        <v/>
      </c>
      <c r="C1076" t="str">
        <f>IFERROR(VLOOKUP(Filiais_Petz4[[#This Row],[FILIAL]],'[4]PETZ E ZEEDOG'!$B:$E,4,0),"")</f>
        <v/>
      </c>
      <c r="D1076" t="str">
        <f>IFERROR(VLOOKUP(Filiais_Petz4[[#This Row],[FILIAL]],'[4]PETZ E ZEEDOG'!$B:$F,5,0),"")</f>
        <v/>
      </c>
      <c r="E1076" t="str">
        <f>IFERROR(VLOOKUP(Filiais_Petz4[[#This Row],[FILIAL]],'[4]PETZ E ZEEDOG'!$B:$G,6,0),"")</f>
        <v/>
      </c>
      <c r="F1076" s="1">
        <f>IFERROR(VLOOKUP(Filiais_Petz4[[#This Row],[FILIAL]],'[4]PETZ E ZEEDOG'!$B:$H,7,0),"")</f>
        <v>0</v>
      </c>
      <c r="G1076" t="str">
        <f>IFERROR(VLOOKUP(Filiais_Petz4[[#This Row],[FILIAL]],'[4]PETZ E ZEEDOG'!$B$2:$R$1103,8,0),"")</f>
        <v/>
      </c>
      <c r="H1076" t="str">
        <f>IFERROR(VLOOKUP(Filiais_Petz4[[#This Row],[FILIAL]],'[4]PETZ E ZEEDOG'!$B:$J,9,0),"")</f>
        <v/>
      </c>
      <c r="I1076" t="str">
        <f>IFERROR(VLOOKUP(Filiais_Petz4[[#This Row],[FILIAL]],'[4]PETZ E ZEEDOG'!$B:$K,10,0),"")</f>
        <v/>
      </c>
      <c r="J1076">
        <f>IFERROR(VLOOKUP(Filiais_Petz4[[#This Row],[FILIAL]],'[4]PETZ E ZEEDOG'!$B$2:$R$1103,11,0),"")</f>
        <v>0</v>
      </c>
      <c r="K1076" s="89" t="str">
        <f>IFERROR(VLOOKUP(Filiais_Petz4[[#This Row],[FILIAL]],'[4]PETZ E ZEEDOG'!$B:$M,12,0),"")</f>
        <v/>
      </c>
      <c r="L1076" t="str">
        <f>IFERROR(VLOOKUP(Filiais_Petz4[[#This Row],[FILIAL]],'[4]PETZ E ZEEDOG'!$B:$N,13,0),"")</f>
        <v/>
      </c>
      <c r="M1076" t="str">
        <f>IFERROR(VLOOKUP(Filiais_Petz4[[#This Row],[FILIAL]],'[4]PETZ E ZEEDOG'!$B:$O,14,0),"")</f>
        <v/>
      </c>
      <c r="N1076" t="str">
        <f>IFERROR(VLOOKUP(Filiais_Petz4[[#This Row],[FILIAL]],'[4]PETZ E ZEEDOG'!$B:$P,15,0),"")</f>
        <v>N</v>
      </c>
      <c r="O1076" t="str">
        <f>IFERROR(VLOOKUP(Filiais_Petz4[[#This Row],[FILIAL]],'[4]PETZ E ZEEDOG'!$B:$Q,16,0),"")</f>
        <v/>
      </c>
      <c r="P1076" t="str">
        <f>IFERROR(VLOOKUP(Filiais_Petz4[[#This Row],[FILIAL]],'[4]PETZ E ZEEDOG'!$B:$R,17,0),"")</f>
        <v/>
      </c>
      <c r="Q1076" t="str">
        <f>IFERROR(VLOOKUP(Filiais_Petz4[[#This Row],[FILIAL]],'[4]PETZ E ZEEDOG'!$B:$C,2,0),"")</f>
        <v/>
      </c>
    </row>
    <row r="1077" spans="1:17" ht="14.45" hidden="1" customHeight="1" x14ac:dyDescent="0.25">
      <c r="A1077" t="s">
        <v>1127</v>
      </c>
      <c r="B1077" t="str">
        <f>IFERROR(VLOOKUP(Filiais_Petz4[[#This Row],[FILIAL]],'[4]PETZ E ZEEDOG'!$B:$D,3,0),"")</f>
        <v/>
      </c>
      <c r="C1077" t="str">
        <f>IFERROR(VLOOKUP(Filiais_Petz4[[#This Row],[FILIAL]],'[4]PETZ E ZEEDOG'!$B:$E,4,0),"")</f>
        <v/>
      </c>
      <c r="D1077" t="str">
        <f>IFERROR(VLOOKUP(Filiais_Petz4[[#This Row],[FILIAL]],'[4]PETZ E ZEEDOG'!$B:$F,5,0),"")</f>
        <v/>
      </c>
      <c r="E1077" t="str">
        <f>IFERROR(VLOOKUP(Filiais_Petz4[[#This Row],[FILIAL]],'[4]PETZ E ZEEDOG'!$B:$G,6,0),"")</f>
        <v/>
      </c>
      <c r="F1077" s="1">
        <f>IFERROR(VLOOKUP(Filiais_Petz4[[#This Row],[FILIAL]],'[4]PETZ E ZEEDOG'!$B:$H,7,0),"")</f>
        <v>0</v>
      </c>
      <c r="G1077" t="str">
        <f>IFERROR(VLOOKUP(Filiais_Petz4[[#This Row],[FILIAL]],'[4]PETZ E ZEEDOG'!$B$2:$R$1103,8,0),"")</f>
        <v/>
      </c>
      <c r="H1077" t="str">
        <f>IFERROR(VLOOKUP(Filiais_Petz4[[#This Row],[FILIAL]],'[4]PETZ E ZEEDOG'!$B:$J,9,0),"")</f>
        <v/>
      </c>
      <c r="I1077" t="str">
        <f>IFERROR(VLOOKUP(Filiais_Petz4[[#This Row],[FILIAL]],'[4]PETZ E ZEEDOG'!$B:$K,10,0),"")</f>
        <v/>
      </c>
      <c r="J1077">
        <f>IFERROR(VLOOKUP(Filiais_Petz4[[#This Row],[FILIAL]],'[4]PETZ E ZEEDOG'!$B$2:$R$1103,11,0),"")</f>
        <v>0</v>
      </c>
      <c r="K1077" s="89" t="str">
        <f>IFERROR(VLOOKUP(Filiais_Petz4[[#This Row],[FILIAL]],'[4]PETZ E ZEEDOG'!$B:$M,12,0),"")</f>
        <v/>
      </c>
      <c r="L1077" t="str">
        <f>IFERROR(VLOOKUP(Filiais_Petz4[[#This Row],[FILIAL]],'[4]PETZ E ZEEDOG'!$B:$N,13,0),"")</f>
        <v/>
      </c>
      <c r="M1077" t="str">
        <f>IFERROR(VLOOKUP(Filiais_Petz4[[#This Row],[FILIAL]],'[4]PETZ E ZEEDOG'!$B:$O,14,0),"")</f>
        <v/>
      </c>
      <c r="N1077" t="str">
        <f>IFERROR(VLOOKUP(Filiais_Petz4[[#This Row],[FILIAL]],'[4]PETZ E ZEEDOG'!$B:$P,15,0),"")</f>
        <v>N</v>
      </c>
      <c r="O1077" t="str">
        <f>IFERROR(VLOOKUP(Filiais_Petz4[[#This Row],[FILIAL]],'[4]PETZ E ZEEDOG'!$B:$Q,16,0),"")</f>
        <v/>
      </c>
      <c r="P1077" t="str">
        <f>IFERROR(VLOOKUP(Filiais_Petz4[[#This Row],[FILIAL]],'[4]PETZ E ZEEDOG'!$B:$R,17,0),"")</f>
        <v/>
      </c>
      <c r="Q1077" t="str">
        <f>IFERROR(VLOOKUP(Filiais_Petz4[[#This Row],[FILIAL]],'[4]PETZ E ZEEDOG'!$B:$C,2,0),"")</f>
        <v/>
      </c>
    </row>
    <row r="1078" spans="1:17" ht="14.45" hidden="1" customHeight="1" x14ac:dyDescent="0.25">
      <c r="A1078" t="s">
        <v>1128</v>
      </c>
      <c r="B1078" t="str">
        <f>IFERROR(VLOOKUP(Filiais_Petz4[[#This Row],[FILIAL]],'[4]PETZ E ZEEDOG'!$B:$D,3,0),"")</f>
        <v/>
      </c>
      <c r="C1078" t="str">
        <f>IFERROR(VLOOKUP(Filiais_Petz4[[#This Row],[FILIAL]],'[4]PETZ E ZEEDOG'!$B:$E,4,0),"")</f>
        <v/>
      </c>
      <c r="D1078" t="str">
        <f>IFERROR(VLOOKUP(Filiais_Petz4[[#This Row],[FILIAL]],'[4]PETZ E ZEEDOG'!$B:$F,5,0),"")</f>
        <v/>
      </c>
      <c r="E1078" t="str">
        <f>IFERROR(VLOOKUP(Filiais_Petz4[[#This Row],[FILIAL]],'[4]PETZ E ZEEDOG'!$B:$G,6,0),"")</f>
        <v/>
      </c>
      <c r="F1078" s="1">
        <f>IFERROR(VLOOKUP(Filiais_Petz4[[#This Row],[FILIAL]],'[4]PETZ E ZEEDOG'!$B:$H,7,0),"")</f>
        <v>0</v>
      </c>
      <c r="G1078" t="str">
        <f>IFERROR(VLOOKUP(Filiais_Petz4[[#This Row],[FILIAL]],'[4]PETZ E ZEEDOG'!$B$2:$R$1103,8,0),"")</f>
        <v/>
      </c>
      <c r="H1078" t="str">
        <f>IFERROR(VLOOKUP(Filiais_Petz4[[#This Row],[FILIAL]],'[4]PETZ E ZEEDOG'!$B:$J,9,0),"")</f>
        <v/>
      </c>
      <c r="I1078" t="str">
        <f>IFERROR(VLOOKUP(Filiais_Petz4[[#This Row],[FILIAL]],'[4]PETZ E ZEEDOG'!$B:$K,10,0),"")</f>
        <v/>
      </c>
      <c r="J1078">
        <f>IFERROR(VLOOKUP(Filiais_Petz4[[#This Row],[FILIAL]],'[4]PETZ E ZEEDOG'!$B$2:$R$1103,11,0),"")</f>
        <v>0</v>
      </c>
      <c r="K1078" s="89" t="str">
        <f>IFERROR(VLOOKUP(Filiais_Petz4[[#This Row],[FILIAL]],'[4]PETZ E ZEEDOG'!$B:$M,12,0),"")</f>
        <v/>
      </c>
      <c r="L1078" t="str">
        <f>IFERROR(VLOOKUP(Filiais_Petz4[[#This Row],[FILIAL]],'[4]PETZ E ZEEDOG'!$B:$N,13,0),"")</f>
        <v/>
      </c>
      <c r="M1078" t="str">
        <f>IFERROR(VLOOKUP(Filiais_Petz4[[#This Row],[FILIAL]],'[4]PETZ E ZEEDOG'!$B:$O,14,0),"")</f>
        <v/>
      </c>
      <c r="N1078" t="str">
        <f>IFERROR(VLOOKUP(Filiais_Petz4[[#This Row],[FILIAL]],'[4]PETZ E ZEEDOG'!$B:$P,15,0),"")</f>
        <v>N</v>
      </c>
      <c r="O1078" t="str">
        <f>IFERROR(VLOOKUP(Filiais_Petz4[[#This Row],[FILIAL]],'[4]PETZ E ZEEDOG'!$B:$Q,16,0),"")</f>
        <v/>
      </c>
      <c r="P1078" t="str">
        <f>IFERROR(VLOOKUP(Filiais_Petz4[[#This Row],[FILIAL]],'[4]PETZ E ZEEDOG'!$B:$R,17,0),"")</f>
        <v/>
      </c>
      <c r="Q1078" t="str">
        <f>IFERROR(VLOOKUP(Filiais_Petz4[[#This Row],[FILIAL]],'[4]PETZ E ZEEDOG'!$B:$C,2,0),"")</f>
        <v/>
      </c>
    </row>
    <row r="1079" spans="1:17" ht="14.45" hidden="1" customHeight="1" x14ac:dyDescent="0.25">
      <c r="A1079" t="s">
        <v>1129</v>
      </c>
      <c r="B1079" t="str">
        <f>IFERROR(VLOOKUP(Filiais_Petz4[[#This Row],[FILIAL]],'[4]PETZ E ZEEDOG'!$B:$D,3,0),"")</f>
        <v/>
      </c>
      <c r="C1079" t="str">
        <f>IFERROR(VLOOKUP(Filiais_Petz4[[#This Row],[FILIAL]],'[4]PETZ E ZEEDOG'!$B:$E,4,0),"")</f>
        <v/>
      </c>
      <c r="D1079" t="str">
        <f>IFERROR(VLOOKUP(Filiais_Petz4[[#This Row],[FILIAL]],'[4]PETZ E ZEEDOG'!$B:$F,5,0),"")</f>
        <v/>
      </c>
      <c r="E1079" t="str">
        <f>IFERROR(VLOOKUP(Filiais_Petz4[[#This Row],[FILIAL]],'[4]PETZ E ZEEDOG'!$B:$G,6,0),"")</f>
        <v/>
      </c>
      <c r="F1079" s="1">
        <f>IFERROR(VLOOKUP(Filiais_Petz4[[#This Row],[FILIAL]],'[4]PETZ E ZEEDOG'!$B:$H,7,0),"")</f>
        <v>0</v>
      </c>
      <c r="G1079" t="str">
        <f>IFERROR(VLOOKUP(Filiais_Petz4[[#This Row],[FILIAL]],'[4]PETZ E ZEEDOG'!$B$2:$R$1103,8,0),"")</f>
        <v/>
      </c>
      <c r="H1079" t="str">
        <f>IFERROR(VLOOKUP(Filiais_Petz4[[#This Row],[FILIAL]],'[4]PETZ E ZEEDOG'!$B:$J,9,0),"")</f>
        <v/>
      </c>
      <c r="I1079" t="str">
        <f>IFERROR(VLOOKUP(Filiais_Petz4[[#This Row],[FILIAL]],'[4]PETZ E ZEEDOG'!$B:$K,10,0),"")</f>
        <v/>
      </c>
      <c r="J1079">
        <f>IFERROR(VLOOKUP(Filiais_Petz4[[#This Row],[FILIAL]],'[4]PETZ E ZEEDOG'!$B$2:$R$1103,11,0),"")</f>
        <v>0</v>
      </c>
      <c r="K1079" s="89" t="str">
        <f>IFERROR(VLOOKUP(Filiais_Petz4[[#This Row],[FILIAL]],'[4]PETZ E ZEEDOG'!$B:$M,12,0),"")</f>
        <v/>
      </c>
      <c r="L1079" t="str">
        <f>IFERROR(VLOOKUP(Filiais_Petz4[[#This Row],[FILIAL]],'[4]PETZ E ZEEDOG'!$B:$N,13,0),"")</f>
        <v/>
      </c>
      <c r="M1079" t="str">
        <f>IFERROR(VLOOKUP(Filiais_Petz4[[#This Row],[FILIAL]],'[4]PETZ E ZEEDOG'!$B:$O,14,0),"")</f>
        <v/>
      </c>
      <c r="N1079" t="str">
        <f>IFERROR(VLOOKUP(Filiais_Petz4[[#This Row],[FILIAL]],'[4]PETZ E ZEEDOG'!$B:$P,15,0),"")</f>
        <v>N</v>
      </c>
      <c r="O1079" t="str">
        <f>IFERROR(VLOOKUP(Filiais_Petz4[[#This Row],[FILIAL]],'[4]PETZ E ZEEDOG'!$B:$Q,16,0),"")</f>
        <v/>
      </c>
      <c r="P1079" t="str">
        <f>IFERROR(VLOOKUP(Filiais_Petz4[[#This Row],[FILIAL]],'[4]PETZ E ZEEDOG'!$B:$R,17,0),"")</f>
        <v/>
      </c>
      <c r="Q1079" t="str">
        <f>IFERROR(VLOOKUP(Filiais_Petz4[[#This Row],[FILIAL]],'[4]PETZ E ZEEDOG'!$B:$C,2,0),"")</f>
        <v/>
      </c>
    </row>
    <row r="1080" spans="1:17" ht="14.45" hidden="1" customHeight="1" x14ac:dyDescent="0.25">
      <c r="A1080" t="s">
        <v>1130</v>
      </c>
      <c r="B1080" t="str">
        <f>IFERROR(VLOOKUP(Filiais_Petz4[[#This Row],[FILIAL]],'[4]PETZ E ZEEDOG'!$B:$D,3,0),"")</f>
        <v/>
      </c>
      <c r="C1080" t="str">
        <f>IFERROR(VLOOKUP(Filiais_Petz4[[#This Row],[FILIAL]],'[4]PETZ E ZEEDOG'!$B:$E,4,0),"")</f>
        <v/>
      </c>
      <c r="D1080" t="str">
        <f>IFERROR(VLOOKUP(Filiais_Petz4[[#This Row],[FILIAL]],'[4]PETZ E ZEEDOG'!$B:$F,5,0),"")</f>
        <v/>
      </c>
      <c r="E1080" t="str">
        <f>IFERROR(VLOOKUP(Filiais_Petz4[[#This Row],[FILIAL]],'[4]PETZ E ZEEDOG'!$B:$G,6,0),"")</f>
        <v/>
      </c>
      <c r="F1080" s="1">
        <f>IFERROR(VLOOKUP(Filiais_Petz4[[#This Row],[FILIAL]],'[4]PETZ E ZEEDOG'!$B:$H,7,0),"")</f>
        <v>0</v>
      </c>
      <c r="G1080" t="str">
        <f>IFERROR(VLOOKUP(Filiais_Petz4[[#This Row],[FILIAL]],'[4]PETZ E ZEEDOG'!$B$2:$R$1103,8,0),"")</f>
        <v/>
      </c>
      <c r="H1080" t="str">
        <f>IFERROR(VLOOKUP(Filiais_Petz4[[#This Row],[FILIAL]],'[4]PETZ E ZEEDOG'!$B:$J,9,0),"")</f>
        <v/>
      </c>
      <c r="I1080" t="str">
        <f>IFERROR(VLOOKUP(Filiais_Petz4[[#This Row],[FILIAL]],'[4]PETZ E ZEEDOG'!$B:$K,10,0),"")</f>
        <v/>
      </c>
      <c r="J1080">
        <f>IFERROR(VLOOKUP(Filiais_Petz4[[#This Row],[FILIAL]],'[4]PETZ E ZEEDOG'!$B$2:$R$1103,11,0),"")</f>
        <v>0</v>
      </c>
      <c r="K1080" s="89" t="str">
        <f>IFERROR(VLOOKUP(Filiais_Petz4[[#This Row],[FILIAL]],'[4]PETZ E ZEEDOG'!$B:$M,12,0),"")</f>
        <v/>
      </c>
      <c r="L1080" t="str">
        <f>IFERROR(VLOOKUP(Filiais_Petz4[[#This Row],[FILIAL]],'[4]PETZ E ZEEDOG'!$B:$N,13,0),"")</f>
        <v/>
      </c>
      <c r="M1080" t="str">
        <f>IFERROR(VLOOKUP(Filiais_Petz4[[#This Row],[FILIAL]],'[4]PETZ E ZEEDOG'!$B:$O,14,0),"")</f>
        <v/>
      </c>
      <c r="N1080" t="str">
        <f>IFERROR(VLOOKUP(Filiais_Petz4[[#This Row],[FILIAL]],'[4]PETZ E ZEEDOG'!$B:$P,15,0),"")</f>
        <v>N</v>
      </c>
      <c r="O1080" t="str">
        <f>IFERROR(VLOOKUP(Filiais_Petz4[[#This Row],[FILIAL]],'[4]PETZ E ZEEDOG'!$B:$Q,16,0),"")</f>
        <v/>
      </c>
      <c r="P1080" t="str">
        <f>IFERROR(VLOOKUP(Filiais_Petz4[[#This Row],[FILIAL]],'[4]PETZ E ZEEDOG'!$B:$R,17,0),"")</f>
        <v/>
      </c>
      <c r="Q1080" t="str">
        <f>IFERROR(VLOOKUP(Filiais_Petz4[[#This Row],[FILIAL]],'[4]PETZ E ZEEDOG'!$B:$C,2,0),"")</f>
        <v/>
      </c>
    </row>
    <row r="1081" spans="1:17" ht="14.45" hidden="1" customHeight="1" x14ac:dyDescent="0.25">
      <c r="A1081" t="s">
        <v>1131</v>
      </c>
      <c r="B1081" t="str">
        <f>IFERROR(VLOOKUP(Filiais_Petz4[[#This Row],[FILIAL]],'[4]PETZ E ZEEDOG'!$B:$D,3,0),"")</f>
        <v/>
      </c>
      <c r="C1081" t="str">
        <f>IFERROR(VLOOKUP(Filiais_Petz4[[#This Row],[FILIAL]],'[4]PETZ E ZEEDOG'!$B:$E,4,0),"")</f>
        <v/>
      </c>
      <c r="D1081" t="str">
        <f>IFERROR(VLOOKUP(Filiais_Petz4[[#This Row],[FILIAL]],'[4]PETZ E ZEEDOG'!$B:$F,5,0),"")</f>
        <v/>
      </c>
      <c r="E1081" t="str">
        <f>IFERROR(VLOOKUP(Filiais_Petz4[[#This Row],[FILIAL]],'[4]PETZ E ZEEDOG'!$B:$G,6,0),"")</f>
        <v/>
      </c>
      <c r="F1081" s="1">
        <f>IFERROR(VLOOKUP(Filiais_Petz4[[#This Row],[FILIAL]],'[4]PETZ E ZEEDOG'!$B:$H,7,0),"")</f>
        <v>0</v>
      </c>
      <c r="G1081" t="str">
        <f>IFERROR(VLOOKUP(Filiais_Petz4[[#This Row],[FILIAL]],'[4]PETZ E ZEEDOG'!$B$2:$R$1103,8,0),"")</f>
        <v/>
      </c>
      <c r="H1081" t="str">
        <f>IFERROR(VLOOKUP(Filiais_Petz4[[#This Row],[FILIAL]],'[4]PETZ E ZEEDOG'!$B:$J,9,0),"")</f>
        <v/>
      </c>
      <c r="I1081" t="str">
        <f>IFERROR(VLOOKUP(Filiais_Petz4[[#This Row],[FILIAL]],'[4]PETZ E ZEEDOG'!$B:$K,10,0),"")</f>
        <v/>
      </c>
      <c r="J1081">
        <f>IFERROR(VLOOKUP(Filiais_Petz4[[#This Row],[FILIAL]],'[4]PETZ E ZEEDOG'!$B$2:$R$1103,11,0),"")</f>
        <v>0</v>
      </c>
      <c r="K1081" s="89" t="str">
        <f>IFERROR(VLOOKUP(Filiais_Petz4[[#This Row],[FILIAL]],'[4]PETZ E ZEEDOG'!$B:$M,12,0),"")</f>
        <v/>
      </c>
      <c r="L1081" t="str">
        <f>IFERROR(VLOOKUP(Filiais_Petz4[[#This Row],[FILIAL]],'[4]PETZ E ZEEDOG'!$B:$N,13,0),"")</f>
        <v/>
      </c>
      <c r="M1081" t="str">
        <f>IFERROR(VLOOKUP(Filiais_Petz4[[#This Row],[FILIAL]],'[4]PETZ E ZEEDOG'!$B:$O,14,0),"")</f>
        <v/>
      </c>
      <c r="N1081" t="str">
        <f>IFERROR(VLOOKUP(Filiais_Petz4[[#This Row],[FILIAL]],'[4]PETZ E ZEEDOG'!$B:$P,15,0),"")</f>
        <v>N</v>
      </c>
      <c r="O1081" t="str">
        <f>IFERROR(VLOOKUP(Filiais_Petz4[[#This Row],[FILIAL]],'[4]PETZ E ZEEDOG'!$B:$Q,16,0),"")</f>
        <v/>
      </c>
      <c r="P1081" t="str">
        <f>IFERROR(VLOOKUP(Filiais_Petz4[[#This Row],[FILIAL]],'[4]PETZ E ZEEDOG'!$B:$R,17,0),"")</f>
        <v/>
      </c>
      <c r="Q1081" t="str">
        <f>IFERROR(VLOOKUP(Filiais_Petz4[[#This Row],[FILIAL]],'[4]PETZ E ZEEDOG'!$B:$C,2,0),"")</f>
        <v/>
      </c>
    </row>
    <row r="1082" spans="1:17" ht="14.45" hidden="1" customHeight="1" x14ac:dyDescent="0.25">
      <c r="A1082" t="s">
        <v>1132</v>
      </c>
      <c r="B1082" t="str">
        <f>IFERROR(VLOOKUP(Filiais_Petz4[[#This Row],[FILIAL]],'[4]PETZ E ZEEDOG'!$B:$D,3,0),"")</f>
        <v/>
      </c>
      <c r="C1082" t="str">
        <f>IFERROR(VLOOKUP(Filiais_Petz4[[#This Row],[FILIAL]],'[4]PETZ E ZEEDOG'!$B:$E,4,0),"")</f>
        <v/>
      </c>
      <c r="D1082" t="str">
        <f>IFERROR(VLOOKUP(Filiais_Petz4[[#This Row],[FILIAL]],'[4]PETZ E ZEEDOG'!$B:$F,5,0),"")</f>
        <v/>
      </c>
      <c r="E1082" t="str">
        <f>IFERROR(VLOOKUP(Filiais_Petz4[[#This Row],[FILIAL]],'[4]PETZ E ZEEDOG'!$B:$G,6,0),"")</f>
        <v/>
      </c>
      <c r="F1082" s="1">
        <f>IFERROR(VLOOKUP(Filiais_Petz4[[#This Row],[FILIAL]],'[4]PETZ E ZEEDOG'!$B:$H,7,0),"")</f>
        <v>0</v>
      </c>
      <c r="G1082" t="str">
        <f>IFERROR(VLOOKUP(Filiais_Petz4[[#This Row],[FILIAL]],'[4]PETZ E ZEEDOG'!$B$2:$R$1103,8,0),"")</f>
        <v/>
      </c>
      <c r="H1082" t="str">
        <f>IFERROR(VLOOKUP(Filiais_Petz4[[#This Row],[FILIAL]],'[4]PETZ E ZEEDOG'!$B:$J,9,0),"")</f>
        <v/>
      </c>
      <c r="I1082" t="str">
        <f>IFERROR(VLOOKUP(Filiais_Petz4[[#This Row],[FILIAL]],'[4]PETZ E ZEEDOG'!$B:$K,10,0),"")</f>
        <v/>
      </c>
      <c r="J1082">
        <f>IFERROR(VLOOKUP(Filiais_Petz4[[#This Row],[FILIAL]],'[4]PETZ E ZEEDOG'!$B$2:$R$1103,11,0),"")</f>
        <v>0</v>
      </c>
      <c r="K1082" s="89" t="str">
        <f>IFERROR(VLOOKUP(Filiais_Petz4[[#This Row],[FILIAL]],'[4]PETZ E ZEEDOG'!$B:$M,12,0),"")</f>
        <v/>
      </c>
      <c r="L1082" t="str">
        <f>IFERROR(VLOOKUP(Filiais_Petz4[[#This Row],[FILIAL]],'[4]PETZ E ZEEDOG'!$B:$N,13,0),"")</f>
        <v/>
      </c>
      <c r="M1082" t="str">
        <f>IFERROR(VLOOKUP(Filiais_Petz4[[#This Row],[FILIAL]],'[4]PETZ E ZEEDOG'!$B:$O,14,0),"")</f>
        <v/>
      </c>
      <c r="N1082" t="str">
        <f>IFERROR(VLOOKUP(Filiais_Petz4[[#This Row],[FILIAL]],'[4]PETZ E ZEEDOG'!$B:$P,15,0),"")</f>
        <v>N</v>
      </c>
      <c r="O1082" t="str">
        <f>IFERROR(VLOOKUP(Filiais_Petz4[[#This Row],[FILIAL]],'[4]PETZ E ZEEDOG'!$B:$Q,16,0),"")</f>
        <v/>
      </c>
      <c r="P1082" t="str">
        <f>IFERROR(VLOOKUP(Filiais_Petz4[[#This Row],[FILIAL]],'[4]PETZ E ZEEDOG'!$B:$R,17,0),"")</f>
        <v/>
      </c>
      <c r="Q1082" t="str">
        <f>IFERROR(VLOOKUP(Filiais_Petz4[[#This Row],[FILIAL]],'[4]PETZ E ZEEDOG'!$B:$C,2,0),"")</f>
        <v/>
      </c>
    </row>
    <row r="1083" spans="1:17" ht="14.45" hidden="1" customHeight="1" x14ac:dyDescent="0.25">
      <c r="A1083" t="s">
        <v>1133</v>
      </c>
      <c r="B1083" t="str">
        <f>IFERROR(VLOOKUP(Filiais_Petz4[[#This Row],[FILIAL]],'[4]PETZ E ZEEDOG'!$B:$D,3,0),"")</f>
        <v/>
      </c>
      <c r="C1083" t="str">
        <f>IFERROR(VLOOKUP(Filiais_Petz4[[#This Row],[FILIAL]],'[4]PETZ E ZEEDOG'!$B:$E,4,0),"")</f>
        <v/>
      </c>
      <c r="D1083" t="str">
        <f>IFERROR(VLOOKUP(Filiais_Petz4[[#This Row],[FILIAL]],'[4]PETZ E ZEEDOG'!$B:$F,5,0),"")</f>
        <v/>
      </c>
      <c r="E1083" t="str">
        <f>IFERROR(VLOOKUP(Filiais_Petz4[[#This Row],[FILIAL]],'[4]PETZ E ZEEDOG'!$B:$G,6,0),"")</f>
        <v/>
      </c>
      <c r="F1083" s="1">
        <f>IFERROR(VLOOKUP(Filiais_Petz4[[#This Row],[FILIAL]],'[4]PETZ E ZEEDOG'!$B:$H,7,0),"")</f>
        <v>0</v>
      </c>
      <c r="G1083" t="str">
        <f>IFERROR(VLOOKUP(Filiais_Petz4[[#This Row],[FILIAL]],'[4]PETZ E ZEEDOG'!$B$2:$R$1103,8,0),"")</f>
        <v/>
      </c>
      <c r="H1083" t="str">
        <f>IFERROR(VLOOKUP(Filiais_Petz4[[#This Row],[FILIAL]],'[4]PETZ E ZEEDOG'!$B:$J,9,0),"")</f>
        <v/>
      </c>
      <c r="I1083" t="str">
        <f>IFERROR(VLOOKUP(Filiais_Petz4[[#This Row],[FILIAL]],'[4]PETZ E ZEEDOG'!$B:$K,10,0),"")</f>
        <v/>
      </c>
      <c r="J1083">
        <f>IFERROR(VLOOKUP(Filiais_Petz4[[#This Row],[FILIAL]],'[4]PETZ E ZEEDOG'!$B$2:$R$1103,11,0),"")</f>
        <v>0</v>
      </c>
      <c r="K1083" s="89" t="str">
        <f>IFERROR(VLOOKUP(Filiais_Petz4[[#This Row],[FILIAL]],'[4]PETZ E ZEEDOG'!$B:$M,12,0),"")</f>
        <v/>
      </c>
      <c r="L1083" t="str">
        <f>IFERROR(VLOOKUP(Filiais_Petz4[[#This Row],[FILIAL]],'[4]PETZ E ZEEDOG'!$B:$N,13,0),"")</f>
        <v/>
      </c>
      <c r="M1083" t="str">
        <f>IFERROR(VLOOKUP(Filiais_Petz4[[#This Row],[FILIAL]],'[4]PETZ E ZEEDOG'!$B:$O,14,0),"")</f>
        <v/>
      </c>
      <c r="N1083" t="str">
        <f>IFERROR(VLOOKUP(Filiais_Petz4[[#This Row],[FILIAL]],'[4]PETZ E ZEEDOG'!$B:$P,15,0),"")</f>
        <v>N</v>
      </c>
      <c r="O1083" t="str">
        <f>IFERROR(VLOOKUP(Filiais_Petz4[[#This Row],[FILIAL]],'[4]PETZ E ZEEDOG'!$B:$Q,16,0),"")</f>
        <v/>
      </c>
      <c r="P1083" t="str">
        <f>IFERROR(VLOOKUP(Filiais_Petz4[[#This Row],[FILIAL]],'[4]PETZ E ZEEDOG'!$B:$R,17,0),"")</f>
        <v/>
      </c>
      <c r="Q1083" t="str">
        <f>IFERROR(VLOOKUP(Filiais_Petz4[[#This Row],[FILIAL]],'[4]PETZ E ZEEDOG'!$B:$C,2,0),"")</f>
        <v/>
      </c>
    </row>
    <row r="1084" spans="1:17" ht="14.45" hidden="1" customHeight="1" x14ac:dyDescent="0.25">
      <c r="A1084" t="s">
        <v>1134</v>
      </c>
      <c r="B1084" t="str">
        <f>IFERROR(VLOOKUP(Filiais_Petz4[[#This Row],[FILIAL]],'[4]PETZ E ZEEDOG'!$B:$D,3,0),"")</f>
        <v/>
      </c>
      <c r="C1084" t="str">
        <f>IFERROR(VLOOKUP(Filiais_Petz4[[#This Row],[FILIAL]],'[4]PETZ E ZEEDOG'!$B:$E,4,0),"")</f>
        <v/>
      </c>
      <c r="D1084" t="str">
        <f>IFERROR(VLOOKUP(Filiais_Petz4[[#This Row],[FILIAL]],'[4]PETZ E ZEEDOG'!$B:$F,5,0),"")</f>
        <v/>
      </c>
      <c r="E1084" t="str">
        <f>IFERROR(VLOOKUP(Filiais_Petz4[[#This Row],[FILIAL]],'[4]PETZ E ZEEDOG'!$B:$G,6,0),"")</f>
        <v/>
      </c>
      <c r="F1084" s="1">
        <f>IFERROR(VLOOKUP(Filiais_Petz4[[#This Row],[FILIAL]],'[4]PETZ E ZEEDOG'!$B:$H,7,0),"")</f>
        <v>0</v>
      </c>
      <c r="G1084" t="str">
        <f>IFERROR(VLOOKUP(Filiais_Petz4[[#This Row],[FILIAL]],'[4]PETZ E ZEEDOG'!$B$2:$R$1103,8,0),"")</f>
        <v/>
      </c>
      <c r="H1084" t="str">
        <f>IFERROR(VLOOKUP(Filiais_Petz4[[#This Row],[FILIAL]],'[4]PETZ E ZEEDOG'!$B:$J,9,0),"")</f>
        <v/>
      </c>
      <c r="I1084" t="str">
        <f>IFERROR(VLOOKUP(Filiais_Petz4[[#This Row],[FILIAL]],'[4]PETZ E ZEEDOG'!$B:$K,10,0),"")</f>
        <v/>
      </c>
      <c r="J1084">
        <f>IFERROR(VLOOKUP(Filiais_Petz4[[#This Row],[FILIAL]],'[4]PETZ E ZEEDOG'!$B$2:$R$1103,11,0),"")</f>
        <v>0</v>
      </c>
      <c r="K1084" s="89" t="str">
        <f>IFERROR(VLOOKUP(Filiais_Petz4[[#This Row],[FILIAL]],'[4]PETZ E ZEEDOG'!$B:$M,12,0),"")</f>
        <v/>
      </c>
      <c r="L1084" t="str">
        <f>IFERROR(VLOOKUP(Filiais_Petz4[[#This Row],[FILIAL]],'[4]PETZ E ZEEDOG'!$B:$N,13,0),"")</f>
        <v/>
      </c>
      <c r="M1084" t="str">
        <f>IFERROR(VLOOKUP(Filiais_Petz4[[#This Row],[FILIAL]],'[4]PETZ E ZEEDOG'!$B:$O,14,0),"")</f>
        <v/>
      </c>
      <c r="N1084" t="str">
        <f>IFERROR(VLOOKUP(Filiais_Petz4[[#This Row],[FILIAL]],'[4]PETZ E ZEEDOG'!$B:$P,15,0),"")</f>
        <v>N</v>
      </c>
      <c r="O1084" t="str">
        <f>IFERROR(VLOOKUP(Filiais_Petz4[[#This Row],[FILIAL]],'[4]PETZ E ZEEDOG'!$B:$Q,16,0),"")</f>
        <v/>
      </c>
      <c r="P1084" t="str">
        <f>IFERROR(VLOOKUP(Filiais_Petz4[[#This Row],[FILIAL]],'[4]PETZ E ZEEDOG'!$B:$R,17,0),"")</f>
        <v/>
      </c>
      <c r="Q1084" t="str">
        <f>IFERROR(VLOOKUP(Filiais_Petz4[[#This Row],[FILIAL]],'[4]PETZ E ZEEDOG'!$B:$C,2,0),"")</f>
        <v/>
      </c>
    </row>
    <row r="1085" spans="1:17" ht="14.45" hidden="1" customHeight="1" x14ac:dyDescent="0.25">
      <c r="A1085" t="s">
        <v>1135</v>
      </c>
      <c r="B1085" t="str">
        <f>IFERROR(VLOOKUP(Filiais_Petz4[[#This Row],[FILIAL]],'[4]PETZ E ZEEDOG'!$B:$D,3,0),"")</f>
        <v/>
      </c>
      <c r="C1085" t="str">
        <f>IFERROR(VLOOKUP(Filiais_Petz4[[#This Row],[FILIAL]],'[4]PETZ E ZEEDOG'!$B:$E,4,0),"")</f>
        <v/>
      </c>
      <c r="D1085" t="str">
        <f>IFERROR(VLOOKUP(Filiais_Petz4[[#This Row],[FILIAL]],'[4]PETZ E ZEEDOG'!$B:$F,5,0),"")</f>
        <v/>
      </c>
      <c r="E1085" t="str">
        <f>IFERROR(VLOOKUP(Filiais_Petz4[[#This Row],[FILIAL]],'[4]PETZ E ZEEDOG'!$B:$G,6,0),"")</f>
        <v/>
      </c>
      <c r="F1085" s="1">
        <f>IFERROR(VLOOKUP(Filiais_Petz4[[#This Row],[FILIAL]],'[4]PETZ E ZEEDOG'!$B:$H,7,0),"")</f>
        <v>0</v>
      </c>
      <c r="G1085" t="str">
        <f>IFERROR(VLOOKUP(Filiais_Petz4[[#This Row],[FILIAL]],'[4]PETZ E ZEEDOG'!$B$2:$R$1103,8,0),"")</f>
        <v/>
      </c>
      <c r="H1085" t="str">
        <f>IFERROR(VLOOKUP(Filiais_Petz4[[#This Row],[FILIAL]],'[4]PETZ E ZEEDOG'!$B:$J,9,0),"")</f>
        <v/>
      </c>
      <c r="I1085" t="str">
        <f>IFERROR(VLOOKUP(Filiais_Petz4[[#This Row],[FILIAL]],'[4]PETZ E ZEEDOG'!$B:$K,10,0),"")</f>
        <v/>
      </c>
      <c r="J1085">
        <f>IFERROR(VLOOKUP(Filiais_Petz4[[#This Row],[FILIAL]],'[4]PETZ E ZEEDOG'!$B$2:$R$1103,11,0),"")</f>
        <v>0</v>
      </c>
      <c r="K1085" s="89" t="str">
        <f>IFERROR(VLOOKUP(Filiais_Petz4[[#This Row],[FILIAL]],'[4]PETZ E ZEEDOG'!$B:$M,12,0),"")</f>
        <v/>
      </c>
      <c r="L1085" t="str">
        <f>IFERROR(VLOOKUP(Filiais_Petz4[[#This Row],[FILIAL]],'[4]PETZ E ZEEDOG'!$B:$N,13,0),"")</f>
        <v/>
      </c>
      <c r="M1085" t="str">
        <f>IFERROR(VLOOKUP(Filiais_Petz4[[#This Row],[FILIAL]],'[4]PETZ E ZEEDOG'!$B:$O,14,0),"")</f>
        <v/>
      </c>
      <c r="N1085" t="str">
        <f>IFERROR(VLOOKUP(Filiais_Petz4[[#This Row],[FILIAL]],'[4]PETZ E ZEEDOG'!$B:$P,15,0),"")</f>
        <v>N</v>
      </c>
      <c r="O1085" t="str">
        <f>IFERROR(VLOOKUP(Filiais_Petz4[[#This Row],[FILIAL]],'[4]PETZ E ZEEDOG'!$B:$Q,16,0),"")</f>
        <v/>
      </c>
      <c r="P1085" t="str">
        <f>IFERROR(VLOOKUP(Filiais_Petz4[[#This Row],[FILIAL]],'[4]PETZ E ZEEDOG'!$B:$R,17,0),"")</f>
        <v/>
      </c>
      <c r="Q1085" t="str">
        <f>IFERROR(VLOOKUP(Filiais_Petz4[[#This Row],[FILIAL]],'[4]PETZ E ZEEDOG'!$B:$C,2,0),"")</f>
        <v/>
      </c>
    </row>
    <row r="1086" spans="1:17" ht="14.45" hidden="1" customHeight="1" x14ac:dyDescent="0.25">
      <c r="A1086" t="s">
        <v>1136</v>
      </c>
      <c r="B1086" t="str">
        <f>IFERROR(VLOOKUP(Filiais_Petz4[[#This Row],[FILIAL]],'[4]PETZ E ZEEDOG'!$B:$D,3,0),"")</f>
        <v/>
      </c>
      <c r="C1086" t="str">
        <f>IFERROR(VLOOKUP(Filiais_Petz4[[#This Row],[FILIAL]],'[4]PETZ E ZEEDOG'!$B:$E,4,0),"")</f>
        <v/>
      </c>
      <c r="D1086" t="str">
        <f>IFERROR(VLOOKUP(Filiais_Petz4[[#This Row],[FILIAL]],'[4]PETZ E ZEEDOG'!$B:$F,5,0),"")</f>
        <v/>
      </c>
      <c r="E1086" t="str">
        <f>IFERROR(VLOOKUP(Filiais_Petz4[[#This Row],[FILIAL]],'[4]PETZ E ZEEDOG'!$B:$G,6,0),"")</f>
        <v/>
      </c>
      <c r="F1086" s="1">
        <f>IFERROR(VLOOKUP(Filiais_Petz4[[#This Row],[FILIAL]],'[4]PETZ E ZEEDOG'!$B:$H,7,0),"")</f>
        <v>0</v>
      </c>
      <c r="G1086" t="str">
        <f>IFERROR(VLOOKUP(Filiais_Petz4[[#This Row],[FILIAL]],'[4]PETZ E ZEEDOG'!$B$2:$R$1103,8,0),"")</f>
        <v/>
      </c>
      <c r="H1086" t="str">
        <f>IFERROR(VLOOKUP(Filiais_Petz4[[#This Row],[FILIAL]],'[4]PETZ E ZEEDOG'!$B:$J,9,0),"")</f>
        <v/>
      </c>
      <c r="I1086" t="str">
        <f>IFERROR(VLOOKUP(Filiais_Petz4[[#This Row],[FILIAL]],'[4]PETZ E ZEEDOG'!$B:$K,10,0),"")</f>
        <v/>
      </c>
      <c r="J1086">
        <f>IFERROR(VLOOKUP(Filiais_Petz4[[#This Row],[FILIAL]],'[4]PETZ E ZEEDOG'!$B$2:$R$1103,11,0),"")</f>
        <v>0</v>
      </c>
      <c r="K1086" s="89" t="str">
        <f>IFERROR(VLOOKUP(Filiais_Petz4[[#This Row],[FILIAL]],'[4]PETZ E ZEEDOG'!$B:$M,12,0),"")</f>
        <v/>
      </c>
      <c r="L1086" t="str">
        <f>IFERROR(VLOOKUP(Filiais_Petz4[[#This Row],[FILIAL]],'[4]PETZ E ZEEDOG'!$B:$N,13,0),"")</f>
        <v/>
      </c>
      <c r="M1086" t="str">
        <f>IFERROR(VLOOKUP(Filiais_Petz4[[#This Row],[FILIAL]],'[4]PETZ E ZEEDOG'!$B:$O,14,0),"")</f>
        <v/>
      </c>
      <c r="N1086" t="str">
        <f>IFERROR(VLOOKUP(Filiais_Petz4[[#This Row],[FILIAL]],'[4]PETZ E ZEEDOG'!$B:$P,15,0),"")</f>
        <v>N</v>
      </c>
      <c r="O1086" t="str">
        <f>IFERROR(VLOOKUP(Filiais_Petz4[[#This Row],[FILIAL]],'[4]PETZ E ZEEDOG'!$B:$Q,16,0),"")</f>
        <v/>
      </c>
      <c r="P1086" t="str">
        <f>IFERROR(VLOOKUP(Filiais_Petz4[[#This Row],[FILIAL]],'[4]PETZ E ZEEDOG'!$B:$R,17,0),"")</f>
        <v/>
      </c>
      <c r="Q1086" t="str">
        <f>IFERROR(VLOOKUP(Filiais_Petz4[[#This Row],[FILIAL]],'[4]PETZ E ZEEDOG'!$B:$C,2,0),"")</f>
        <v/>
      </c>
    </row>
    <row r="1087" spans="1:17" ht="14.45" hidden="1" customHeight="1" x14ac:dyDescent="0.25">
      <c r="A1087" t="s">
        <v>1137</v>
      </c>
      <c r="B1087" t="str">
        <f>IFERROR(VLOOKUP(Filiais_Petz4[[#This Row],[FILIAL]],'[4]PETZ E ZEEDOG'!$B:$D,3,0),"")</f>
        <v/>
      </c>
      <c r="C1087" t="str">
        <f>IFERROR(VLOOKUP(Filiais_Petz4[[#This Row],[FILIAL]],'[4]PETZ E ZEEDOG'!$B:$E,4,0),"")</f>
        <v/>
      </c>
      <c r="D1087" t="str">
        <f>IFERROR(VLOOKUP(Filiais_Petz4[[#This Row],[FILIAL]],'[4]PETZ E ZEEDOG'!$B:$F,5,0),"")</f>
        <v/>
      </c>
      <c r="E1087" t="str">
        <f>IFERROR(VLOOKUP(Filiais_Petz4[[#This Row],[FILIAL]],'[4]PETZ E ZEEDOG'!$B:$G,6,0),"")</f>
        <v/>
      </c>
      <c r="F1087" s="1">
        <f>IFERROR(VLOOKUP(Filiais_Petz4[[#This Row],[FILIAL]],'[4]PETZ E ZEEDOG'!$B:$H,7,0),"")</f>
        <v>0</v>
      </c>
      <c r="G1087" t="str">
        <f>IFERROR(VLOOKUP(Filiais_Petz4[[#This Row],[FILIAL]],'[4]PETZ E ZEEDOG'!$B$2:$R$1103,8,0),"")</f>
        <v/>
      </c>
      <c r="H1087" t="str">
        <f>IFERROR(VLOOKUP(Filiais_Petz4[[#This Row],[FILIAL]],'[4]PETZ E ZEEDOG'!$B:$J,9,0),"")</f>
        <v/>
      </c>
      <c r="I1087" t="str">
        <f>IFERROR(VLOOKUP(Filiais_Petz4[[#This Row],[FILIAL]],'[4]PETZ E ZEEDOG'!$B:$K,10,0),"")</f>
        <v/>
      </c>
      <c r="J1087">
        <f>IFERROR(VLOOKUP(Filiais_Petz4[[#This Row],[FILIAL]],'[4]PETZ E ZEEDOG'!$B$2:$R$1103,11,0),"")</f>
        <v>0</v>
      </c>
      <c r="K1087" s="89" t="str">
        <f>IFERROR(VLOOKUP(Filiais_Petz4[[#This Row],[FILIAL]],'[4]PETZ E ZEEDOG'!$B:$M,12,0),"")</f>
        <v/>
      </c>
      <c r="L1087" t="str">
        <f>IFERROR(VLOOKUP(Filiais_Petz4[[#This Row],[FILIAL]],'[4]PETZ E ZEEDOG'!$B:$N,13,0),"")</f>
        <v/>
      </c>
      <c r="M1087" t="str">
        <f>IFERROR(VLOOKUP(Filiais_Petz4[[#This Row],[FILIAL]],'[4]PETZ E ZEEDOG'!$B:$O,14,0),"")</f>
        <v/>
      </c>
      <c r="N1087" t="str">
        <f>IFERROR(VLOOKUP(Filiais_Petz4[[#This Row],[FILIAL]],'[4]PETZ E ZEEDOG'!$B:$P,15,0),"")</f>
        <v>N</v>
      </c>
      <c r="O1087" t="str">
        <f>IFERROR(VLOOKUP(Filiais_Petz4[[#This Row],[FILIAL]],'[4]PETZ E ZEEDOG'!$B:$Q,16,0),"")</f>
        <v/>
      </c>
      <c r="P1087" t="str">
        <f>IFERROR(VLOOKUP(Filiais_Petz4[[#This Row],[FILIAL]],'[4]PETZ E ZEEDOG'!$B:$R,17,0),"")</f>
        <v/>
      </c>
      <c r="Q1087" t="str">
        <f>IFERROR(VLOOKUP(Filiais_Petz4[[#This Row],[FILIAL]],'[4]PETZ E ZEEDOG'!$B:$C,2,0),"")</f>
        <v/>
      </c>
    </row>
    <row r="1088" spans="1:17" ht="14.45" hidden="1" customHeight="1" x14ac:dyDescent="0.25">
      <c r="A1088" t="s">
        <v>1138</v>
      </c>
      <c r="B1088" t="str">
        <f>IFERROR(VLOOKUP(Filiais_Petz4[[#This Row],[FILIAL]],'[4]PETZ E ZEEDOG'!$B:$D,3,0),"")</f>
        <v/>
      </c>
      <c r="C1088" t="str">
        <f>IFERROR(VLOOKUP(Filiais_Petz4[[#This Row],[FILIAL]],'[4]PETZ E ZEEDOG'!$B:$E,4,0),"")</f>
        <v/>
      </c>
      <c r="D1088" t="str">
        <f>IFERROR(VLOOKUP(Filiais_Petz4[[#This Row],[FILIAL]],'[4]PETZ E ZEEDOG'!$B:$F,5,0),"")</f>
        <v/>
      </c>
      <c r="E1088" t="str">
        <f>IFERROR(VLOOKUP(Filiais_Petz4[[#This Row],[FILIAL]],'[4]PETZ E ZEEDOG'!$B:$G,6,0),"")</f>
        <v/>
      </c>
      <c r="F1088" s="1">
        <f>IFERROR(VLOOKUP(Filiais_Petz4[[#This Row],[FILIAL]],'[4]PETZ E ZEEDOG'!$B:$H,7,0),"")</f>
        <v>0</v>
      </c>
      <c r="G1088" t="str">
        <f>IFERROR(VLOOKUP(Filiais_Petz4[[#This Row],[FILIAL]],'[4]PETZ E ZEEDOG'!$B$2:$R$1103,8,0),"")</f>
        <v/>
      </c>
      <c r="H1088" t="str">
        <f>IFERROR(VLOOKUP(Filiais_Petz4[[#This Row],[FILIAL]],'[4]PETZ E ZEEDOG'!$B:$J,9,0),"")</f>
        <v/>
      </c>
      <c r="I1088" t="str">
        <f>IFERROR(VLOOKUP(Filiais_Petz4[[#This Row],[FILIAL]],'[4]PETZ E ZEEDOG'!$B:$K,10,0),"")</f>
        <v/>
      </c>
      <c r="J1088">
        <f>IFERROR(VLOOKUP(Filiais_Petz4[[#This Row],[FILIAL]],'[4]PETZ E ZEEDOG'!$B$2:$R$1103,11,0),"")</f>
        <v>0</v>
      </c>
      <c r="K1088" s="89" t="str">
        <f>IFERROR(VLOOKUP(Filiais_Petz4[[#This Row],[FILIAL]],'[4]PETZ E ZEEDOG'!$B:$M,12,0),"")</f>
        <v/>
      </c>
      <c r="L1088" t="str">
        <f>IFERROR(VLOOKUP(Filiais_Petz4[[#This Row],[FILIAL]],'[4]PETZ E ZEEDOG'!$B:$N,13,0),"")</f>
        <v/>
      </c>
      <c r="M1088" t="str">
        <f>IFERROR(VLOOKUP(Filiais_Petz4[[#This Row],[FILIAL]],'[4]PETZ E ZEEDOG'!$B:$O,14,0),"")</f>
        <v/>
      </c>
      <c r="N1088" t="str">
        <f>IFERROR(VLOOKUP(Filiais_Petz4[[#This Row],[FILIAL]],'[4]PETZ E ZEEDOG'!$B:$P,15,0),"")</f>
        <v>N</v>
      </c>
      <c r="O1088" t="str">
        <f>IFERROR(VLOOKUP(Filiais_Petz4[[#This Row],[FILIAL]],'[4]PETZ E ZEEDOG'!$B:$Q,16,0),"")</f>
        <v/>
      </c>
      <c r="P1088" t="str">
        <f>IFERROR(VLOOKUP(Filiais_Petz4[[#This Row],[FILIAL]],'[4]PETZ E ZEEDOG'!$B:$R,17,0),"")</f>
        <v/>
      </c>
      <c r="Q1088" t="str">
        <f>IFERROR(VLOOKUP(Filiais_Petz4[[#This Row],[FILIAL]],'[4]PETZ E ZEEDOG'!$B:$C,2,0),"")</f>
        <v/>
      </c>
    </row>
    <row r="1089" spans="1:17" ht="14.45" hidden="1" customHeight="1" x14ac:dyDescent="0.25">
      <c r="A1089" t="s">
        <v>1139</v>
      </c>
      <c r="B1089" t="str">
        <f>IFERROR(VLOOKUP(Filiais_Petz4[[#This Row],[FILIAL]],'[4]PETZ E ZEEDOG'!$B:$D,3,0),"")</f>
        <v/>
      </c>
      <c r="C1089" t="str">
        <f>IFERROR(VLOOKUP(Filiais_Petz4[[#This Row],[FILIAL]],'[4]PETZ E ZEEDOG'!$B:$E,4,0),"")</f>
        <v/>
      </c>
      <c r="D1089" t="str">
        <f>IFERROR(VLOOKUP(Filiais_Petz4[[#This Row],[FILIAL]],'[4]PETZ E ZEEDOG'!$B:$F,5,0),"")</f>
        <v/>
      </c>
      <c r="E1089" t="str">
        <f>IFERROR(VLOOKUP(Filiais_Petz4[[#This Row],[FILIAL]],'[4]PETZ E ZEEDOG'!$B:$G,6,0),"")</f>
        <v/>
      </c>
      <c r="F1089" s="1">
        <f>IFERROR(VLOOKUP(Filiais_Petz4[[#This Row],[FILIAL]],'[4]PETZ E ZEEDOG'!$B:$H,7,0),"")</f>
        <v>0</v>
      </c>
      <c r="G1089" t="str">
        <f>IFERROR(VLOOKUP(Filiais_Petz4[[#This Row],[FILIAL]],'[4]PETZ E ZEEDOG'!$B$2:$R$1103,8,0),"")</f>
        <v/>
      </c>
      <c r="H1089" t="str">
        <f>IFERROR(VLOOKUP(Filiais_Petz4[[#This Row],[FILIAL]],'[4]PETZ E ZEEDOG'!$B:$J,9,0),"")</f>
        <v/>
      </c>
      <c r="I1089" t="str">
        <f>IFERROR(VLOOKUP(Filiais_Petz4[[#This Row],[FILIAL]],'[4]PETZ E ZEEDOG'!$B:$K,10,0),"")</f>
        <v/>
      </c>
      <c r="J1089">
        <f>IFERROR(VLOOKUP(Filiais_Petz4[[#This Row],[FILIAL]],'[4]PETZ E ZEEDOG'!$B$2:$R$1103,11,0),"")</f>
        <v>0</v>
      </c>
      <c r="K1089" s="89" t="str">
        <f>IFERROR(VLOOKUP(Filiais_Petz4[[#This Row],[FILIAL]],'[4]PETZ E ZEEDOG'!$B:$M,12,0),"")</f>
        <v/>
      </c>
      <c r="L1089" t="str">
        <f>IFERROR(VLOOKUP(Filiais_Petz4[[#This Row],[FILIAL]],'[4]PETZ E ZEEDOG'!$B:$N,13,0),"")</f>
        <v/>
      </c>
      <c r="M1089" t="str">
        <f>IFERROR(VLOOKUP(Filiais_Petz4[[#This Row],[FILIAL]],'[4]PETZ E ZEEDOG'!$B:$O,14,0),"")</f>
        <v/>
      </c>
      <c r="N1089" t="str">
        <f>IFERROR(VLOOKUP(Filiais_Petz4[[#This Row],[FILIAL]],'[4]PETZ E ZEEDOG'!$B:$P,15,0),"")</f>
        <v>N</v>
      </c>
      <c r="O1089" t="str">
        <f>IFERROR(VLOOKUP(Filiais_Petz4[[#This Row],[FILIAL]],'[4]PETZ E ZEEDOG'!$B:$Q,16,0),"")</f>
        <v/>
      </c>
      <c r="P1089" t="str">
        <f>IFERROR(VLOOKUP(Filiais_Petz4[[#This Row],[FILIAL]],'[4]PETZ E ZEEDOG'!$B:$R,17,0),"")</f>
        <v/>
      </c>
      <c r="Q1089" t="str">
        <f>IFERROR(VLOOKUP(Filiais_Petz4[[#This Row],[FILIAL]],'[4]PETZ E ZEEDOG'!$B:$C,2,0),"")</f>
        <v/>
      </c>
    </row>
    <row r="1090" spans="1:17" ht="14.45" hidden="1" customHeight="1" x14ac:dyDescent="0.25">
      <c r="A1090" t="s">
        <v>1140</v>
      </c>
      <c r="B1090" t="str">
        <f>IFERROR(VLOOKUP(Filiais_Petz4[[#This Row],[FILIAL]],'[4]PETZ E ZEEDOG'!$B:$D,3,0),"")</f>
        <v/>
      </c>
      <c r="C1090" t="str">
        <f>IFERROR(VLOOKUP(Filiais_Petz4[[#This Row],[FILIAL]],'[4]PETZ E ZEEDOG'!$B:$E,4,0),"")</f>
        <v/>
      </c>
      <c r="D1090" t="str">
        <f>IFERROR(VLOOKUP(Filiais_Petz4[[#This Row],[FILIAL]],'[4]PETZ E ZEEDOG'!$B:$F,5,0),"")</f>
        <v/>
      </c>
      <c r="E1090" t="str">
        <f>IFERROR(VLOOKUP(Filiais_Petz4[[#This Row],[FILIAL]],'[4]PETZ E ZEEDOG'!$B:$G,6,0),"")</f>
        <v/>
      </c>
      <c r="F1090" s="1">
        <f>IFERROR(VLOOKUP(Filiais_Petz4[[#This Row],[FILIAL]],'[4]PETZ E ZEEDOG'!$B:$H,7,0),"")</f>
        <v>0</v>
      </c>
      <c r="G1090" t="str">
        <f>IFERROR(VLOOKUP(Filiais_Petz4[[#This Row],[FILIAL]],'[4]PETZ E ZEEDOG'!$B$2:$R$1103,8,0),"")</f>
        <v/>
      </c>
      <c r="H1090" t="str">
        <f>IFERROR(VLOOKUP(Filiais_Petz4[[#This Row],[FILIAL]],'[4]PETZ E ZEEDOG'!$B:$J,9,0),"")</f>
        <v/>
      </c>
      <c r="I1090" t="str">
        <f>IFERROR(VLOOKUP(Filiais_Petz4[[#This Row],[FILIAL]],'[4]PETZ E ZEEDOG'!$B:$K,10,0),"")</f>
        <v/>
      </c>
      <c r="J1090" t="str">
        <f>IFERROR(VLOOKUP(Filiais_Petz4[[#This Row],[FILIAL]],'[4]PETZ E ZEEDOG'!$B$2:$R$1103,11,0),"")</f>
        <v/>
      </c>
      <c r="K1090" s="89" t="str">
        <f>IFERROR(VLOOKUP(Filiais_Petz4[[#This Row],[FILIAL]],'[4]PETZ E ZEEDOG'!$B:$M,12,0),"")</f>
        <v/>
      </c>
      <c r="L1090" t="str">
        <f>IFERROR(VLOOKUP(Filiais_Petz4[[#This Row],[FILIAL]],'[4]PETZ E ZEEDOG'!$B:$N,13,0),"")</f>
        <v/>
      </c>
      <c r="M1090" t="str">
        <f>IFERROR(VLOOKUP(Filiais_Petz4[[#This Row],[FILIAL]],'[4]PETZ E ZEEDOG'!$B:$O,14,0),"")</f>
        <v/>
      </c>
      <c r="N1090" t="str">
        <f>IFERROR(VLOOKUP(Filiais_Petz4[[#This Row],[FILIAL]],'[4]PETZ E ZEEDOG'!$B:$P,15,0),"")</f>
        <v>N</v>
      </c>
      <c r="O1090" t="str">
        <f>IFERROR(VLOOKUP(Filiais_Petz4[[#This Row],[FILIAL]],'[4]PETZ E ZEEDOG'!$B:$Q,16,0),"")</f>
        <v/>
      </c>
      <c r="P1090" t="str">
        <f>IFERROR(VLOOKUP(Filiais_Petz4[[#This Row],[FILIAL]],'[4]PETZ E ZEEDOG'!$B:$R,17,0),"")</f>
        <v/>
      </c>
      <c r="Q1090" t="str">
        <f>IFERROR(VLOOKUP(Filiais_Petz4[[#This Row],[FILIAL]],'[4]PETZ E ZEEDOG'!$B:$C,2,0),"")</f>
        <v/>
      </c>
    </row>
    <row r="1091" spans="1:17" ht="14.45" hidden="1" customHeight="1" x14ac:dyDescent="0.25">
      <c r="A1091" t="s">
        <v>1141</v>
      </c>
      <c r="B1091" t="str">
        <f>IFERROR(VLOOKUP(Filiais_Petz4[[#This Row],[FILIAL]],'[4]PETZ E ZEEDOG'!$B:$D,3,0),"")</f>
        <v/>
      </c>
      <c r="C1091" t="str">
        <f>IFERROR(VLOOKUP(Filiais_Petz4[[#This Row],[FILIAL]],'[4]PETZ E ZEEDOG'!$B:$E,4,0),"")</f>
        <v/>
      </c>
      <c r="D1091" t="str">
        <f>IFERROR(VLOOKUP(Filiais_Petz4[[#This Row],[FILIAL]],'[4]PETZ E ZEEDOG'!$B:$F,5,0),"")</f>
        <v/>
      </c>
      <c r="E1091" t="str">
        <f>IFERROR(VLOOKUP(Filiais_Petz4[[#This Row],[FILIAL]],'[4]PETZ E ZEEDOG'!$B:$G,6,0),"")</f>
        <v/>
      </c>
      <c r="F1091" s="1">
        <f>IFERROR(VLOOKUP(Filiais_Petz4[[#This Row],[FILIAL]],'[4]PETZ E ZEEDOG'!$B:$H,7,0),"")</f>
        <v>0</v>
      </c>
      <c r="G1091" t="str">
        <f>IFERROR(VLOOKUP(Filiais_Petz4[[#This Row],[FILIAL]],'[4]PETZ E ZEEDOG'!$B$2:$R$1103,8,0),"")</f>
        <v/>
      </c>
      <c r="H1091" t="str">
        <f>IFERROR(VLOOKUP(Filiais_Petz4[[#This Row],[FILIAL]],'[4]PETZ E ZEEDOG'!$B:$J,9,0),"")</f>
        <v/>
      </c>
      <c r="I1091" t="str">
        <f>IFERROR(VLOOKUP(Filiais_Petz4[[#This Row],[FILIAL]],'[4]PETZ E ZEEDOG'!$B:$K,10,0),"")</f>
        <v/>
      </c>
      <c r="J1091" t="str">
        <f>IFERROR(VLOOKUP(Filiais_Petz4[[#This Row],[FILIAL]],'[4]PETZ E ZEEDOG'!$B$2:$R$1103,11,0),"")</f>
        <v/>
      </c>
      <c r="K1091" s="89" t="str">
        <f>IFERROR(VLOOKUP(Filiais_Petz4[[#This Row],[FILIAL]],'[4]PETZ E ZEEDOG'!$B:$M,12,0),"")</f>
        <v/>
      </c>
      <c r="L1091" t="str">
        <f>IFERROR(VLOOKUP(Filiais_Petz4[[#This Row],[FILIAL]],'[4]PETZ E ZEEDOG'!$B:$N,13,0),"")</f>
        <v/>
      </c>
      <c r="M1091" t="str">
        <f>IFERROR(VLOOKUP(Filiais_Petz4[[#This Row],[FILIAL]],'[4]PETZ E ZEEDOG'!$B:$O,14,0),"")</f>
        <v/>
      </c>
      <c r="N1091" t="str">
        <f>IFERROR(VLOOKUP(Filiais_Petz4[[#This Row],[FILIAL]],'[4]PETZ E ZEEDOG'!$B:$P,15,0),"")</f>
        <v>N</v>
      </c>
      <c r="O1091" t="str">
        <f>IFERROR(VLOOKUP(Filiais_Petz4[[#This Row],[FILIAL]],'[4]PETZ E ZEEDOG'!$B:$Q,16,0),"")</f>
        <v/>
      </c>
      <c r="P1091" t="str">
        <f>IFERROR(VLOOKUP(Filiais_Petz4[[#This Row],[FILIAL]],'[4]PETZ E ZEEDOG'!$B:$R,17,0),"")</f>
        <v/>
      </c>
      <c r="Q1091" t="str">
        <f>IFERROR(VLOOKUP(Filiais_Petz4[[#This Row],[FILIAL]],'[4]PETZ E ZEEDOG'!$B:$C,2,0),"")</f>
        <v/>
      </c>
    </row>
    <row r="1092" spans="1:17" ht="14.45" hidden="1" customHeight="1" x14ac:dyDescent="0.25">
      <c r="A1092" t="s">
        <v>1142</v>
      </c>
      <c r="B1092" t="str">
        <f>IFERROR(VLOOKUP(Filiais_Petz4[[#This Row],[FILIAL]],'[4]PETZ E ZEEDOG'!$B:$D,3,0),"")</f>
        <v/>
      </c>
      <c r="C1092" t="str">
        <f>IFERROR(VLOOKUP(Filiais_Petz4[[#This Row],[FILIAL]],'[4]PETZ E ZEEDOG'!$B:$E,4,0),"")</f>
        <v/>
      </c>
      <c r="D1092" t="str">
        <f>IFERROR(VLOOKUP(Filiais_Petz4[[#This Row],[FILIAL]],'[4]PETZ E ZEEDOG'!$B:$F,5,0),"")</f>
        <v/>
      </c>
      <c r="E1092" t="str">
        <f>IFERROR(VLOOKUP(Filiais_Petz4[[#This Row],[FILIAL]],'[4]PETZ E ZEEDOG'!$B:$G,6,0),"")</f>
        <v/>
      </c>
      <c r="F1092" s="1">
        <f>IFERROR(VLOOKUP(Filiais_Petz4[[#This Row],[FILIAL]],'[4]PETZ E ZEEDOG'!$B:$H,7,0),"")</f>
        <v>0</v>
      </c>
      <c r="G1092" t="str">
        <f>IFERROR(VLOOKUP(Filiais_Petz4[[#This Row],[FILIAL]],'[4]PETZ E ZEEDOG'!$B$2:$R$1103,8,0),"")</f>
        <v/>
      </c>
      <c r="H1092" t="str">
        <f>IFERROR(VLOOKUP(Filiais_Petz4[[#This Row],[FILIAL]],'[4]PETZ E ZEEDOG'!$B:$J,9,0),"")</f>
        <v/>
      </c>
      <c r="I1092" t="str">
        <f>IFERROR(VLOOKUP(Filiais_Petz4[[#This Row],[FILIAL]],'[4]PETZ E ZEEDOG'!$B:$K,10,0),"")</f>
        <v/>
      </c>
      <c r="J1092" t="str">
        <f>IFERROR(VLOOKUP(Filiais_Petz4[[#This Row],[FILIAL]],'[4]PETZ E ZEEDOG'!$B$2:$R$1103,11,0),"")</f>
        <v/>
      </c>
      <c r="K1092" s="89" t="str">
        <f>IFERROR(VLOOKUP(Filiais_Petz4[[#This Row],[FILIAL]],'[4]PETZ E ZEEDOG'!$B:$M,12,0),"")</f>
        <v/>
      </c>
      <c r="L1092" t="str">
        <f>IFERROR(VLOOKUP(Filiais_Petz4[[#This Row],[FILIAL]],'[4]PETZ E ZEEDOG'!$B:$N,13,0),"")</f>
        <v/>
      </c>
      <c r="M1092" t="str">
        <f>IFERROR(VLOOKUP(Filiais_Petz4[[#This Row],[FILIAL]],'[4]PETZ E ZEEDOG'!$B:$O,14,0),"")</f>
        <v/>
      </c>
      <c r="N1092" t="str">
        <f>IFERROR(VLOOKUP(Filiais_Petz4[[#This Row],[FILIAL]],'[4]PETZ E ZEEDOG'!$B:$P,15,0),"")</f>
        <v>N</v>
      </c>
      <c r="O1092" t="str">
        <f>IFERROR(VLOOKUP(Filiais_Petz4[[#This Row],[FILIAL]],'[4]PETZ E ZEEDOG'!$B:$Q,16,0),"")</f>
        <v/>
      </c>
      <c r="P1092" t="str">
        <f>IFERROR(VLOOKUP(Filiais_Petz4[[#This Row],[FILIAL]],'[4]PETZ E ZEEDOG'!$B:$R,17,0),"")</f>
        <v/>
      </c>
      <c r="Q1092" t="str">
        <f>IFERROR(VLOOKUP(Filiais_Petz4[[#This Row],[FILIAL]],'[4]PETZ E ZEEDOG'!$B:$C,2,0),"")</f>
        <v/>
      </c>
    </row>
    <row r="1093" spans="1:17" ht="14.45" hidden="1" customHeight="1" x14ac:dyDescent="0.25">
      <c r="A1093" t="s">
        <v>1143</v>
      </c>
      <c r="B1093" t="str">
        <f>IFERROR(VLOOKUP(Filiais_Petz4[[#This Row],[FILIAL]],'[4]PETZ E ZEEDOG'!$B:$D,3,0),"")</f>
        <v/>
      </c>
      <c r="C1093" t="str">
        <f>IFERROR(VLOOKUP(Filiais_Petz4[[#This Row],[FILIAL]],'[4]PETZ E ZEEDOG'!$B:$E,4,0),"")</f>
        <v/>
      </c>
      <c r="D1093" t="str">
        <f>IFERROR(VLOOKUP(Filiais_Petz4[[#This Row],[FILIAL]],'[4]PETZ E ZEEDOG'!$B:$F,5,0),"")</f>
        <v/>
      </c>
      <c r="E1093" t="str">
        <f>IFERROR(VLOOKUP(Filiais_Petz4[[#This Row],[FILIAL]],'[4]PETZ E ZEEDOG'!$B:$G,6,0),"")</f>
        <v/>
      </c>
      <c r="F1093" s="1">
        <f>IFERROR(VLOOKUP(Filiais_Petz4[[#This Row],[FILIAL]],'[4]PETZ E ZEEDOG'!$B:$H,7,0),"")</f>
        <v>0</v>
      </c>
      <c r="G1093" t="str">
        <f>IFERROR(VLOOKUP(Filiais_Petz4[[#This Row],[FILIAL]],'[4]PETZ E ZEEDOG'!$B$2:$R$1103,8,0),"")</f>
        <v/>
      </c>
      <c r="H1093" t="str">
        <f>IFERROR(VLOOKUP(Filiais_Petz4[[#This Row],[FILIAL]],'[4]PETZ E ZEEDOG'!$B:$J,9,0),"")</f>
        <v/>
      </c>
      <c r="I1093" t="str">
        <f>IFERROR(VLOOKUP(Filiais_Petz4[[#This Row],[FILIAL]],'[4]PETZ E ZEEDOG'!$B:$K,10,0),"")</f>
        <v/>
      </c>
      <c r="J1093" t="str">
        <f>IFERROR(VLOOKUP(Filiais_Petz4[[#This Row],[FILIAL]],'[4]PETZ E ZEEDOG'!$B$2:$R$1103,11,0),"")</f>
        <v/>
      </c>
      <c r="K1093" s="89" t="str">
        <f>IFERROR(VLOOKUP(Filiais_Petz4[[#This Row],[FILIAL]],'[4]PETZ E ZEEDOG'!$B:$M,12,0),"")</f>
        <v/>
      </c>
      <c r="L1093" t="str">
        <f>IFERROR(VLOOKUP(Filiais_Petz4[[#This Row],[FILIAL]],'[4]PETZ E ZEEDOG'!$B:$N,13,0),"")</f>
        <v/>
      </c>
      <c r="M1093" t="str">
        <f>IFERROR(VLOOKUP(Filiais_Petz4[[#This Row],[FILIAL]],'[4]PETZ E ZEEDOG'!$B:$O,14,0),"")</f>
        <v/>
      </c>
      <c r="N1093" t="str">
        <f>IFERROR(VLOOKUP(Filiais_Petz4[[#This Row],[FILIAL]],'[4]PETZ E ZEEDOG'!$B:$P,15,0),"")</f>
        <v>N</v>
      </c>
      <c r="O1093" t="str">
        <f>IFERROR(VLOOKUP(Filiais_Petz4[[#This Row],[FILIAL]],'[4]PETZ E ZEEDOG'!$B:$Q,16,0),"")</f>
        <v/>
      </c>
      <c r="P1093" t="str">
        <f>IFERROR(VLOOKUP(Filiais_Petz4[[#This Row],[FILIAL]],'[4]PETZ E ZEEDOG'!$B:$R,17,0),"")</f>
        <v/>
      </c>
      <c r="Q1093" t="str">
        <f>IFERROR(VLOOKUP(Filiais_Petz4[[#This Row],[FILIAL]],'[4]PETZ E ZEEDOG'!$B:$C,2,0),"")</f>
        <v/>
      </c>
    </row>
    <row r="1094" spans="1:17" ht="14.45" hidden="1" customHeight="1" x14ac:dyDescent="0.25">
      <c r="A1094" t="s">
        <v>1144</v>
      </c>
      <c r="B1094" t="str">
        <f>IFERROR(VLOOKUP(Filiais_Petz4[[#This Row],[FILIAL]],'[4]PETZ E ZEEDOG'!$B:$D,3,0),"")</f>
        <v/>
      </c>
      <c r="C1094" t="str">
        <f>IFERROR(VLOOKUP(Filiais_Petz4[[#This Row],[FILIAL]],'[4]PETZ E ZEEDOG'!$B:$E,4,0),"")</f>
        <v/>
      </c>
      <c r="D1094" t="str">
        <f>IFERROR(VLOOKUP(Filiais_Petz4[[#This Row],[FILIAL]],'[4]PETZ E ZEEDOG'!$B:$F,5,0),"")</f>
        <v/>
      </c>
      <c r="E1094" t="str">
        <f>IFERROR(VLOOKUP(Filiais_Petz4[[#This Row],[FILIAL]],'[4]PETZ E ZEEDOG'!$B:$G,6,0),"")</f>
        <v/>
      </c>
      <c r="F1094" s="1">
        <f>IFERROR(VLOOKUP(Filiais_Petz4[[#This Row],[FILIAL]],'[4]PETZ E ZEEDOG'!$B:$H,7,0),"")</f>
        <v>0</v>
      </c>
      <c r="G1094" t="str">
        <f>IFERROR(VLOOKUP(Filiais_Petz4[[#This Row],[FILIAL]],'[4]PETZ E ZEEDOG'!$B$2:$R$1103,8,0),"")</f>
        <v/>
      </c>
      <c r="H1094" t="str">
        <f>IFERROR(VLOOKUP(Filiais_Petz4[[#This Row],[FILIAL]],'[4]PETZ E ZEEDOG'!$B:$J,9,0),"")</f>
        <v/>
      </c>
      <c r="I1094" t="str">
        <f>IFERROR(VLOOKUP(Filiais_Petz4[[#This Row],[FILIAL]],'[4]PETZ E ZEEDOG'!$B:$K,10,0),"")</f>
        <v/>
      </c>
      <c r="J1094" t="str">
        <f>IFERROR(VLOOKUP(Filiais_Petz4[[#This Row],[FILIAL]],'[4]PETZ E ZEEDOG'!$B$2:$R$1103,11,0),"")</f>
        <v/>
      </c>
      <c r="K1094" s="89" t="str">
        <f>IFERROR(VLOOKUP(Filiais_Petz4[[#This Row],[FILIAL]],'[4]PETZ E ZEEDOG'!$B:$M,12,0),"")</f>
        <v/>
      </c>
      <c r="L1094" t="str">
        <f>IFERROR(VLOOKUP(Filiais_Petz4[[#This Row],[FILIAL]],'[4]PETZ E ZEEDOG'!$B:$N,13,0),"")</f>
        <v/>
      </c>
      <c r="M1094" t="str">
        <f>IFERROR(VLOOKUP(Filiais_Petz4[[#This Row],[FILIAL]],'[4]PETZ E ZEEDOG'!$B:$O,14,0),"")</f>
        <v/>
      </c>
      <c r="N1094" t="str">
        <f>IFERROR(VLOOKUP(Filiais_Petz4[[#This Row],[FILIAL]],'[4]PETZ E ZEEDOG'!$B:$P,15,0),"")</f>
        <v>N</v>
      </c>
      <c r="O1094" t="str">
        <f>IFERROR(VLOOKUP(Filiais_Petz4[[#This Row],[FILIAL]],'[4]PETZ E ZEEDOG'!$B:$Q,16,0),"")</f>
        <v/>
      </c>
      <c r="P1094" t="str">
        <f>IFERROR(VLOOKUP(Filiais_Petz4[[#This Row],[FILIAL]],'[4]PETZ E ZEEDOG'!$B:$R,17,0),"")</f>
        <v/>
      </c>
      <c r="Q1094" t="str">
        <f>IFERROR(VLOOKUP(Filiais_Petz4[[#This Row],[FILIAL]],'[4]PETZ E ZEEDOG'!$B:$C,2,0),"")</f>
        <v/>
      </c>
    </row>
    <row r="1095" spans="1:17" ht="14.45" hidden="1" customHeight="1" x14ac:dyDescent="0.25">
      <c r="A1095" t="s">
        <v>1145</v>
      </c>
      <c r="B1095" t="str">
        <f>IFERROR(VLOOKUP(Filiais_Petz4[[#This Row],[FILIAL]],'[4]PETZ E ZEEDOG'!$B:$D,3,0),"")</f>
        <v/>
      </c>
      <c r="C1095" t="str">
        <f>IFERROR(VLOOKUP(Filiais_Petz4[[#This Row],[FILIAL]],'[4]PETZ E ZEEDOG'!$B:$E,4,0),"")</f>
        <v/>
      </c>
      <c r="D1095" t="str">
        <f>IFERROR(VLOOKUP(Filiais_Petz4[[#This Row],[FILIAL]],'[4]PETZ E ZEEDOG'!$B:$F,5,0),"")</f>
        <v/>
      </c>
      <c r="E1095" t="str">
        <f>IFERROR(VLOOKUP(Filiais_Petz4[[#This Row],[FILIAL]],'[4]PETZ E ZEEDOG'!$B:$G,6,0),"")</f>
        <v/>
      </c>
      <c r="F1095" s="1">
        <f>IFERROR(VLOOKUP(Filiais_Petz4[[#This Row],[FILIAL]],'[4]PETZ E ZEEDOG'!$B:$H,7,0),"")</f>
        <v>0</v>
      </c>
      <c r="G1095" t="str">
        <f>IFERROR(VLOOKUP(Filiais_Petz4[[#This Row],[FILIAL]],'[4]PETZ E ZEEDOG'!$B$2:$R$1103,8,0),"")</f>
        <v/>
      </c>
      <c r="H1095" t="str">
        <f>IFERROR(VLOOKUP(Filiais_Petz4[[#This Row],[FILIAL]],'[4]PETZ E ZEEDOG'!$B:$J,9,0),"")</f>
        <v/>
      </c>
      <c r="I1095" t="str">
        <f>IFERROR(VLOOKUP(Filiais_Petz4[[#This Row],[FILIAL]],'[4]PETZ E ZEEDOG'!$B:$K,10,0),"")</f>
        <v/>
      </c>
      <c r="J1095" t="str">
        <f>IFERROR(VLOOKUP(Filiais_Petz4[[#This Row],[FILIAL]],'[4]PETZ E ZEEDOG'!$B$2:$R$1103,11,0),"")</f>
        <v/>
      </c>
      <c r="K1095" s="89" t="str">
        <f>IFERROR(VLOOKUP(Filiais_Petz4[[#This Row],[FILIAL]],'[4]PETZ E ZEEDOG'!$B:$M,12,0),"")</f>
        <v/>
      </c>
      <c r="L1095" t="str">
        <f>IFERROR(VLOOKUP(Filiais_Petz4[[#This Row],[FILIAL]],'[4]PETZ E ZEEDOG'!$B:$N,13,0),"")</f>
        <v/>
      </c>
      <c r="M1095" t="str">
        <f>IFERROR(VLOOKUP(Filiais_Petz4[[#This Row],[FILIAL]],'[4]PETZ E ZEEDOG'!$B:$O,14,0),"")</f>
        <v/>
      </c>
      <c r="N1095" t="str">
        <f>IFERROR(VLOOKUP(Filiais_Petz4[[#This Row],[FILIAL]],'[4]PETZ E ZEEDOG'!$B:$P,15,0),"")</f>
        <v>N</v>
      </c>
      <c r="O1095" t="str">
        <f>IFERROR(VLOOKUP(Filiais_Petz4[[#This Row],[FILIAL]],'[4]PETZ E ZEEDOG'!$B:$Q,16,0),"")</f>
        <v/>
      </c>
      <c r="P1095" t="str">
        <f>IFERROR(VLOOKUP(Filiais_Petz4[[#This Row],[FILIAL]],'[4]PETZ E ZEEDOG'!$B:$R,17,0),"")</f>
        <v/>
      </c>
      <c r="Q1095" t="str">
        <f>IFERROR(VLOOKUP(Filiais_Petz4[[#This Row],[FILIAL]],'[4]PETZ E ZEEDOG'!$B:$C,2,0),"")</f>
        <v/>
      </c>
    </row>
    <row r="1096" spans="1:17" ht="14.45" hidden="1" customHeight="1" x14ac:dyDescent="0.25">
      <c r="A1096" t="s">
        <v>1146</v>
      </c>
      <c r="B1096" t="str">
        <f>IFERROR(VLOOKUP(Filiais_Petz4[[#This Row],[FILIAL]],'[4]PETZ E ZEEDOG'!$B:$D,3,0),"")</f>
        <v/>
      </c>
      <c r="C1096" t="str">
        <f>IFERROR(VLOOKUP(Filiais_Petz4[[#This Row],[FILIAL]],'[4]PETZ E ZEEDOG'!$B:$E,4,0),"")</f>
        <v/>
      </c>
      <c r="D1096" t="str">
        <f>IFERROR(VLOOKUP(Filiais_Petz4[[#This Row],[FILIAL]],'[4]PETZ E ZEEDOG'!$B:$F,5,0),"")</f>
        <v/>
      </c>
      <c r="E1096" t="str">
        <f>IFERROR(VLOOKUP(Filiais_Petz4[[#This Row],[FILIAL]],'[4]PETZ E ZEEDOG'!$B:$G,6,0),"")</f>
        <v/>
      </c>
      <c r="F1096" s="1">
        <f>IFERROR(VLOOKUP(Filiais_Petz4[[#This Row],[FILIAL]],'[4]PETZ E ZEEDOG'!$B:$H,7,0),"")</f>
        <v>0</v>
      </c>
      <c r="G1096" t="str">
        <f>IFERROR(VLOOKUP(Filiais_Petz4[[#This Row],[FILIAL]],'[4]PETZ E ZEEDOG'!$B$2:$R$1103,8,0),"")</f>
        <v/>
      </c>
      <c r="H1096" t="str">
        <f>IFERROR(VLOOKUP(Filiais_Petz4[[#This Row],[FILIAL]],'[4]PETZ E ZEEDOG'!$B:$J,9,0),"")</f>
        <v/>
      </c>
      <c r="I1096" t="str">
        <f>IFERROR(VLOOKUP(Filiais_Petz4[[#This Row],[FILIAL]],'[4]PETZ E ZEEDOG'!$B:$K,10,0),"")</f>
        <v/>
      </c>
      <c r="J1096" t="str">
        <f>IFERROR(VLOOKUP(Filiais_Petz4[[#This Row],[FILIAL]],'[4]PETZ E ZEEDOG'!$B$2:$R$1103,11,0),"")</f>
        <v/>
      </c>
      <c r="K1096" s="89" t="str">
        <f>IFERROR(VLOOKUP(Filiais_Petz4[[#This Row],[FILIAL]],'[4]PETZ E ZEEDOG'!$B:$M,12,0),"")</f>
        <v/>
      </c>
      <c r="L1096" t="str">
        <f>IFERROR(VLOOKUP(Filiais_Petz4[[#This Row],[FILIAL]],'[4]PETZ E ZEEDOG'!$B:$N,13,0),"")</f>
        <v/>
      </c>
      <c r="M1096" t="str">
        <f>IFERROR(VLOOKUP(Filiais_Petz4[[#This Row],[FILIAL]],'[4]PETZ E ZEEDOG'!$B:$O,14,0),"")</f>
        <v/>
      </c>
      <c r="N1096" t="str">
        <f>IFERROR(VLOOKUP(Filiais_Petz4[[#This Row],[FILIAL]],'[4]PETZ E ZEEDOG'!$B:$P,15,0),"")</f>
        <v>N</v>
      </c>
      <c r="O1096" t="str">
        <f>IFERROR(VLOOKUP(Filiais_Petz4[[#This Row],[FILIAL]],'[4]PETZ E ZEEDOG'!$B:$Q,16,0),"")</f>
        <v/>
      </c>
      <c r="P1096" t="str">
        <f>IFERROR(VLOOKUP(Filiais_Petz4[[#This Row],[FILIAL]],'[4]PETZ E ZEEDOG'!$B:$R,17,0),"")</f>
        <v/>
      </c>
      <c r="Q1096" t="str">
        <f>IFERROR(VLOOKUP(Filiais_Petz4[[#This Row],[FILIAL]],'[4]PETZ E ZEEDOG'!$B:$C,2,0),"")</f>
        <v/>
      </c>
    </row>
    <row r="1097" spans="1:17" ht="14.45" hidden="1" customHeight="1" x14ac:dyDescent="0.25">
      <c r="A1097" t="s">
        <v>1147</v>
      </c>
      <c r="B1097" t="str">
        <f>IFERROR(VLOOKUP(Filiais_Petz4[[#This Row],[FILIAL]],'[4]PETZ E ZEEDOG'!$B:$D,3,0),"")</f>
        <v/>
      </c>
      <c r="C1097" t="str">
        <f>IFERROR(VLOOKUP(Filiais_Petz4[[#This Row],[FILIAL]],'[4]PETZ E ZEEDOG'!$B:$E,4,0),"")</f>
        <v/>
      </c>
      <c r="D1097" t="str">
        <f>IFERROR(VLOOKUP(Filiais_Petz4[[#This Row],[FILIAL]],'[4]PETZ E ZEEDOG'!$B:$F,5,0),"")</f>
        <v/>
      </c>
      <c r="E1097" t="str">
        <f>IFERROR(VLOOKUP(Filiais_Petz4[[#This Row],[FILIAL]],'[4]PETZ E ZEEDOG'!$B:$G,6,0),"")</f>
        <v/>
      </c>
      <c r="F1097" s="1">
        <f>IFERROR(VLOOKUP(Filiais_Petz4[[#This Row],[FILIAL]],'[4]PETZ E ZEEDOG'!$B:$H,7,0),"")</f>
        <v>0</v>
      </c>
      <c r="G1097" t="str">
        <f>IFERROR(VLOOKUP(Filiais_Petz4[[#This Row],[FILIAL]],'[4]PETZ E ZEEDOG'!$B$2:$R$1103,8,0),"")</f>
        <v/>
      </c>
      <c r="H1097" t="str">
        <f>IFERROR(VLOOKUP(Filiais_Petz4[[#This Row],[FILIAL]],'[4]PETZ E ZEEDOG'!$B:$J,9,0),"")</f>
        <v/>
      </c>
      <c r="I1097" t="str">
        <f>IFERROR(VLOOKUP(Filiais_Petz4[[#This Row],[FILIAL]],'[4]PETZ E ZEEDOG'!$B:$K,10,0),"")</f>
        <v/>
      </c>
      <c r="J1097" t="str">
        <f>IFERROR(VLOOKUP(Filiais_Petz4[[#This Row],[FILIAL]],'[4]PETZ E ZEEDOG'!$B$2:$R$1103,11,0),"")</f>
        <v/>
      </c>
      <c r="K1097" s="89" t="str">
        <f>IFERROR(VLOOKUP(Filiais_Petz4[[#This Row],[FILIAL]],'[4]PETZ E ZEEDOG'!$B:$M,12,0),"")</f>
        <v/>
      </c>
      <c r="L1097" t="str">
        <f>IFERROR(VLOOKUP(Filiais_Petz4[[#This Row],[FILIAL]],'[4]PETZ E ZEEDOG'!$B:$N,13,0),"")</f>
        <v/>
      </c>
      <c r="M1097" t="str">
        <f>IFERROR(VLOOKUP(Filiais_Petz4[[#This Row],[FILIAL]],'[4]PETZ E ZEEDOG'!$B:$O,14,0),"")</f>
        <v/>
      </c>
      <c r="N1097" t="str">
        <f>IFERROR(VLOOKUP(Filiais_Petz4[[#This Row],[FILIAL]],'[4]PETZ E ZEEDOG'!$B:$P,15,0),"")</f>
        <v>N</v>
      </c>
      <c r="O1097" t="str">
        <f>IFERROR(VLOOKUP(Filiais_Petz4[[#This Row],[FILIAL]],'[4]PETZ E ZEEDOG'!$B:$Q,16,0),"")</f>
        <v/>
      </c>
      <c r="P1097" t="str">
        <f>IFERROR(VLOOKUP(Filiais_Petz4[[#This Row],[FILIAL]],'[4]PETZ E ZEEDOG'!$B:$R,17,0),"")</f>
        <v/>
      </c>
      <c r="Q1097" t="str">
        <f>IFERROR(VLOOKUP(Filiais_Petz4[[#This Row],[FILIAL]],'[4]PETZ E ZEEDOG'!$B:$C,2,0),"")</f>
        <v/>
      </c>
    </row>
    <row r="1098" spans="1:17" ht="14.45" hidden="1" customHeight="1" x14ac:dyDescent="0.25">
      <c r="A1098" t="s">
        <v>1148</v>
      </c>
      <c r="B1098" t="str">
        <f>IFERROR(VLOOKUP(Filiais_Petz4[[#This Row],[FILIAL]],'[4]PETZ E ZEEDOG'!$B:$D,3,0),"")</f>
        <v/>
      </c>
      <c r="C1098" t="str">
        <f>IFERROR(VLOOKUP(Filiais_Petz4[[#This Row],[FILIAL]],'[4]PETZ E ZEEDOG'!$B:$E,4,0),"")</f>
        <v/>
      </c>
      <c r="D1098" t="str">
        <f>IFERROR(VLOOKUP(Filiais_Petz4[[#This Row],[FILIAL]],'[4]PETZ E ZEEDOG'!$B:$F,5,0),"")</f>
        <v/>
      </c>
      <c r="E1098" t="str">
        <f>IFERROR(VLOOKUP(Filiais_Petz4[[#This Row],[FILIAL]],'[4]PETZ E ZEEDOG'!$B:$G,6,0),"")</f>
        <v/>
      </c>
      <c r="F1098" s="1">
        <f>IFERROR(VLOOKUP(Filiais_Petz4[[#This Row],[FILIAL]],'[4]PETZ E ZEEDOG'!$B:$H,7,0),"")</f>
        <v>0</v>
      </c>
      <c r="G1098" t="str">
        <f>IFERROR(VLOOKUP(Filiais_Petz4[[#This Row],[FILIAL]],'[4]PETZ E ZEEDOG'!$B$2:$R$1103,8,0),"")</f>
        <v/>
      </c>
      <c r="H1098" t="str">
        <f>IFERROR(VLOOKUP(Filiais_Petz4[[#This Row],[FILIAL]],'[4]PETZ E ZEEDOG'!$B:$J,9,0),"")</f>
        <v/>
      </c>
      <c r="I1098" t="str">
        <f>IFERROR(VLOOKUP(Filiais_Petz4[[#This Row],[FILIAL]],'[4]PETZ E ZEEDOG'!$B:$K,10,0),"")</f>
        <v/>
      </c>
      <c r="J1098" t="str">
        <f>IFERROR(VLOOKUP(Filiais_Petz4[[#This Row],[FILIAL]],'[4]PETZ E ZEEDOG'!$B$2:$R$1103,11,0),"")</f>
        <v/>
      </c>
      <c r="K1098" s="89" t="str">
        <f>IFERROR(VLOOKUP(Filiais_Petz4[[#This Row],[FILIAL]],'[4]PETZ E ZEEDOG'!$B:$M,12,0),"")</f>
        <v/>
      </c>
      <c r="L1098" t="str">
        <f>IFERROR(VLOOKUP(Filiais_Petz4[[#This Row],[FILIAL]],'[4]PETZ E ZEEDOG'!$B:$N,13,0),"")</f>
        <v/>
      </c>
      <c r="M1098" t="str">
        <f>IFERROR(VLOOKUP(Filiais_Petz4[[#This Row],[FILIAL]],'[4]PETZ E ZEEDOG'!$B:$O,14,0),"")</f>
        <v/>
      </c>
      <c r="N1098" t="str">
        <f>IFERROR(VLOOKUP(Filiais_Petz4[[#This Row],[FILIAL]],'[4]PETZ E ZEEDOG'!$B:$P,15,0),"")</f>
        <v>N</v>
      </c>
      <c r="O1098" t="str">
        <f>IFERROR(VLOOKUP(Filiais_Petz4[[#This Row],[FILIAL]],'[4]PETZ E ZEEDOG'!$B:$Q,16,0),"")</f>
        <v/>
      </c>
      <c r="P1098" t="str">
        <f>IFERROR(VLOOKUP(Filiais_Petz4[[#This Row],[FILIAL]],'[4]PETZ E ZEEDOG'!$B:$R,17,0),"")</f>
        <v/>
      </c>
      <c r="Q1098" t="str">
        <f>IFERROR(VLOOKUP(Filiais_Petz4[[#This Row],[FILIAL]],'[4]PETZ E ZEEDOG'!$B:$C,2,0),"")</f>
        <v/>
      </c>
    </row>
    <row r="1099" spans="1:17" ht="14.45" hidden="1" customHeight="1" x14ac:dyDescent="0.25">
      <c r="A1099" t="s">
        <v>1149</v>
      </c>
      <c r="B1099" t="str">
        <f>IFERROR(VLOOKUP(Filiais_Petz4[[#This Row],[FILIAL]],'[4]PETZ E ZEEDOG'!$B:$D,3,0),"")</f>
        <v/>
      </c>
      <c r="C1099" t="str">
        <f>IFERROR(VLOOKUP(Filiais_Petz4[[#This Row],[FILIAL]],'[4]PETZ E ZEEDOG'!$B:$E,4,0),"")</f>
        <v/>
      </c>
      <c r="D1099" t="str">
        <f>IFERROR(VLOOKUP(Filiais_Petz4[[#This Row],[FILIAL]],'[4]PETZ E ZEEDOG'!$B:$F,5,0),"")</f>
        <v/>
      </c>
      <c r="E1099" t="str">
        <f>IFERROR(VLOOKUP(Filiais_Petz4[[#This Row],[FILIAL]],'[4]PETZ E ZEEDOG'!$B:$G,6,0),"")</f>
        <v/>
      </c>
      <c r="F1099" s="1">
        <f>IFERROR(VLOOKUP(Filiais_Petz4[[#This Row],[FILIAL]],'[4]PETZ E ZEEDOG'!$B:$H,7,0),"")</f>
        <v>0</v>
      </c>
      <c r="G1099" t="str">
        <f>IFERROR(VLOOKUP(Filiais_Petz4[[#This Row],[FILIAL]],'[4]PETZ E ZEEDOG'!$B$2:$R$1103,8,0),"")</f>
        <v/>
      </c>
      <c r="H1099" t="str">
        <f>IFERROR(VLOOKUP(Filiais_Petz4[[#This Row],[FILIAL]],'[4]PETZ E ZEEDOG'!$B:$J,9,0),"")</f>
        <v/>
      </c>
      <c r="I1099" t="str">
        <f>IFERROR(VLOOKUP(Filiais_Petz4[[#This Row],[FILIAL]],'[4]PETZ E ZEEDOG'!$B:$K,10,0),"")</f>
        <v/>
      </c>
      <c r="J1099" t="str">
        <f>IFERROR(VLOOKUP(Filiais_Petz4[[#This Row],[FILIAL]],'[4]PETZ E ZEEDOG'!$B$2:$R$1103,11,0),"")</f>
        <v/>
      </c>
      <c r="K1099" s="89" t="str">
        <f>IFERROR(VLOOKUP(Filiais_Petz4[[#This Row],[FILIAL]],'[4]PETZ E ZEEDOG'!$B:$M,12,0),"")</f>
        <v/>
      </c>
      <c r="L1099" t="str">
        <f>IFERROR(VLOOKUP(Filiais_Petz4[[#This Row],[FILIAL]],'[4]PETZ E ZEEDOG'!$B:$N,13,0),"")</f>
        <v/>
      </c>
      <c r="M1099" t="str">
        <f>IFERROR(VLOOKUP(Filiais_Petz4[[#This Row],[FILIAL]],'[4]PETZ E ZEEDOG'!$B:$O,14,0),"")</f>
        <v/>
      </c>
      <c r="N1099" t="str">
        <f>IFERROR(VLOOKUP(Filiais_Petz4[[#This Row],[FILIAL]],'[4]PETZ E ZEEDOG'!$B:$P,15,0),"")</f>
        <v>N</v>
      </c>
      <c r="O1099" t="str">
        <f>IFERROR(VLOOKUP(Filiais_Petz4[[#This Row],[FILIAL]],'[4]PETZ E ZEEDOG'!$B:$Q,16,0),"")</f>
        <v/>
      </c>
      <c r="P1099" t="str">
        <f>IFERROR(VLOOKUP(Filiais_Petz4[[#This Row],[FILIAL]],'[4]PETZ E ZEEDOG'!$B:$R,17,0),"")</f>
        <v/>
      </c>
      <c r="Q1099" t="str">
        <f>IFERROR(VLOOKUP(Filiais_Petz4[[#This Row],[FILIAL]],'[4]PETZ E ZEEDOG'!$B:$C,2,0),"")</f>
        <v/>
      </c>
    </row>
    <row r="1100" spans="1:17" ht="14.45" hidden="1" customHeight="1" x14ac:dyDescent="0.25">
      <c r="A1100" t="s">
        <v>1150</v>
      </c>
      <c r="B1100" t="str">
        <f>IFERROR(VLOOKUP(Filiais_Petz4[[#This Row],[FILIAL]],'[4]PETZ E ZEEDOG'!$B:$D,3,0),"")</f>
        <v>ZEE</v>
      </c>
      <c r="C1100" t="str">
        <f>IFERROR(VLOOKUP(Filiais_Petz4[[#This Row],[FILIAL]],'[4]PETZ E ZEEDOG'!$B:$E,4,0),"")</f>
        <v>MARYANE</v>
      </c>
      <c r="D1100" t="str">
        <f>IFERROR(VLOOKUP(Filiais_Petz4[[#This Row],[FILIAL]],'[4]PETZ E ZEEDOG'!$B:$F,5,0),"")</f>
        <v>ZHLD-RJ</v>
      </c>
      <c r="E1100" t="str">
        <f>IFERROR(VLOOKUP(Filiais_Petz4[[#This Row],[FILIAL]],'[4]PETZ E ZEEDOG'!$B:$G,6,0),"")</f>
        <v>ZEE NOW ESCRITÓRIO RIO</v>
      </c>
      <c r="F1100" s="1">
        <f>IFERROR(VLOOKUP(Filiais_Petz4[[#This Row],[FILIAL]],'[4]PETZ E ZEEDOG'!$B:$H,7,0),"")</f>
        <v>32874</v>
      </c>
      <c r="G1100" t="str">
        <f>IFERROR(VLOOKUP(Filiais_Petz4[[#This Row],[FILIAL]],'[4]PETZ E ZEEDOG'!$B$2:$R$1103,8,0),"")</f>
        <v/>
      </c>
      <c r="H1100" t="str">
        <f>IFERROR(VLOOKUP(Filiais_Petz4[[#This Row],[FILIAL]],'[4]PETZ E ZEEDOG'!$B:$J,9,0),"")</f>
        <v>RIO DE JANEIRO</v>
      </c>
      <c r="I1100" t="str">
        <f>IFERROR(VLOOKUP(Filiais_Petz4[[#This Row],[FILIAL]],'[4]PETZ E ZEEDOG'!$B:$K,10,0),"")</f>
        <v>RJ</v>
      </c>
      <c r="J1100" t="str">
        <f>IFERROR(VLOOKUP(Filiais_Petz4[[#This Row],[FILIAL]],'[4]PETZ E ZEEDOG'!$B$2:$R$1103,11,0),"")</f>
        <v/>
      </c>
      <c r="K1100" s="89">
        <f>IFERROR(VLOOKUP(Filiais_Petz4[[#This Row],[FILIAL]],'[4]PETZ E ZEEDOG'!$B:$M,12,0),"")</f>
        <v>18328118026337</v>
      </c>
      <c r="L1100">
        <f>IFERROR(VLOOKUP(Filiais_Petz4[[#This Row],[FILIAL]],'[4]PETZ E ZEEDOG'!$B:$N,13,0),"")</f>
        <v>12737297</v>
      </c>
      <c r="M1100" t="str">
        <f>IFERROR(VLOOKUP(Filiais_Petz4[[#This Row],[FILIAL]],'[4]PETZ E ZEEDOG'!$B:$O,14,0),"")</f>
        <v>BOTAFOGO</v>
      </c>
      <c r="N1100" t="str">
        <f>IFERROR(VLOOKUP(Filiais_Petz4[[#This Row],[FILIAL]],'[4]PETZ E ZEEDOG'!$B:$P,15,0),"")</f>
        <v>S</v>
      </c>
      <c r="O1100" t="str">
        <f>IFERROR(VLOOKUP(Filiais_Petz4[[#This Row],[FILIAL]],'[4]PETZ E ZEEDOG'!$B:$Q,16,0),"")</f>
        <v>ZHLD-RJ</v>
      </c>
      <c r="P1100" t="str">
        <f>IFERROR(VLOOKUP(Filiais_Petz4[[#This Row],[FILIAL]],'[4]PETZ E ZEEDOG'!$B:$R,17,0),"")</f>
        <v>ALEX</v>
      </c>
      <c r="Q1100" t="str">
        <f>IFERROR(VLOOKUP(Filiais_Petz4[[#This Row],[FILIAL]],'[4]PETZ E ZEEDOG'!$B:$C,2,0),"")</f>
        <v>ZEE</v>
      </c>
    </row>
    <row r="1101" spans="1:17" ht="14.45" hidden="1" customHeight="1" x14ac:dyDescent="0.25">
      <c r="A1101" t="s">
        <v>1151</v>
      </c>
      <c r="B1101" t="str">
        <f>IFERROR(VLOOKUP(Filiais_Petz4[[#This Row],[FILIAL]],'[4]PETZ E ZEEDOG'!$B:$D,3,0),"")</f>
        <v>SAC- PETZ</v>
      </c>
      <c r="C1101" t="str">
        <f>IFERROR(VLOOKUP(Filiais_Petz4[[#This Row],[FILIAL]],'[4]PETZ E ZEEDOG'!$B:$E,4,0),"")</f>
        <v>MARCONE</v>
      </c>
      <c r="D1101" t="str">
        <f>IFERROR(VLOOKUP(Filiais_Petz4[[#This Row],[FILIAL]],'[4]PETZ E ZEEDOG'!$B:$F,5,0),"")</f>
        <v>SAC</v>
      </c>
      <c r="E1101" t="str">
        <f>IFERROR(VLOOKUP(Filiais_Petz4[[#This Row],[FILIAL]],'[4]PETZ E ZEEDOG'!$B:$G,6,0),"")</f>
        <v>SAC- PETZ</v>
      </c>
      <c r="F1101" s="1">
        <f>IFERROR(VLOOKUP(Filiais_Petz4[[#This Row],[FILIAL]],'[4]PETZ E ZEEDOG'!$B:$H,7,0),"")</f>
        <v>32874</v>
      </c>
      <c r="G1101" t="str">
        <f>IFERROR(VLOOKUP(Filiais_Petz4[[#This Row],[FILIAL]],'[4]PETZ E ZEEDOG'!$B$2:$R$1103,8,0),"")</f>
        <v/>
      </c>
      <c r="H1101" t="str">
        <f>IFERROR(VLOOKUP(Filiais_Petz4[[#This Row],[FILIAL]],'[4]PETZ E ZEEDOG'!$B:$J,9,0),"")</f>
        <v>SÃO PAULO</v>
      </c>
      <c r="I1101" t="str">
        <f>IFERROR(VLOOKUP(Filiais_Petz4[[#This Row],[FILIAL]],'[4]PETZ E ZEEDOG'!$B:$K,10,0),"")</f>
        <v>SP</v>
      </c>
      <c r="J1101" t="str">
        <f>IFERROR(VLOOKUP(Filiais_Petz4[[#This Row],[FILIAL]],'[4]PETZ E ZEEDOG'!$B$2:$R$1103,11,0),"")</f>
        <v/>
      </c>
      <c r="K1101" s="89">
        <f>IFERROR(VLOOKUP(Filiais_Petz4[[#This Row],[FILIAL]],'[4]PETZ E ZEEDOG'!$B:$M,12,0),"")</f>
        <v>18328118001938</v>
      </c>
      <c r="L1101">
        <f>IFERROR(VLOOKUP(Filiais_Petz4[[#This Row],[FILIAL]],'[4]PETZ E ZEEDOG'!$B:$N,13,0),"")</f>
        <v>0</v>
      </c>
      <c r="M1101" t="str">
        <f>IFERROR(VLOOKUP(Filiais_Petz4[[#This Row],[FILIAL]],'[4]PETZ E ZEEDOG'!$B:$O,14,0),"")</f>
        <v>SANTA CECILIA</v>
      </c>
      <c r="N1101" t="str">
        <f>IFERROR(VLOOKUP(Filiais_Petz4[[#This Row],[FILIAL]],'[4]PETZ E ZEEDOG'!$B:$P,15,0),"")</f>
        <v>S</v>
      </c>
      <c r="O1101" t="str">
        <f>IFERROR(VLOOKUP(Filiais_Petz4[[#This Row],[FILIAL]],'[4]PETZ E ZEEDOG'!$B:$Q,16,0),"")</f>
        <v>SAC-SP</v>
      </c>
      <c r="P1101" t="str">
        <f>IFERROR(VLOOKUP(Filiais_Petz4[[#This Row],[FILIAL]],'[4]PETZ E ZEEDOG'!$B:$R,17,0),"")</f>
        <v>ROBSON</v>
      </c>
      <c r="Q1101" t="str">
        <f>IFERROR(VLOOKUP(Filiais_Petz4[[#This Row],[FILIAL]],'[4]PETZ E ZEEDOG'!$B:$C,2,0),"")</f>
        <v>ALO</v>
      </c>
    </row>
    <row r="1102" spans="1:17" ht="14.45" hidden="1" customHeight="1" x14ac:dyDescent="0.25">
      <c r="A1102" t="s">
        <v>1152</v>
      </c>
      <c r="B1102">
        <f>IFERROR(VLOOKUP(Filiais_Petz4[[#This Row],[FILIAL]],'[4]PETZ E ZEEDOG'!$B:$D,3,0),"")</f>
        <v>0</v>
      </c>
      <c r="C1102">
        <f>IFERROR(VLOOKUP(Filiais_Petz4[[#This Row],[FILIAL]],'[4]PETZ E ZEEDOG'!$B:$E,4,0),"")</f>
        <v>0</v>
      </c>
      <c r="D1102" t="str">
        <f>IFERROR(VLOOKUP(Filiais_Petz4[[#This Row],[FILIAL]],'[4]PETZ E ZEEDOG'!$B:$F,5,0),"")</f>
        <v>OTLT-SP</v>
      </c>
      <c r="E1102" t="str">
        <f>IFERROR(VLOOKUP(Filiais_Petz4[[#This Row],[FILIAL]],'[4]PETZ E ZEEDOG'!$B:$G,6,0),"")</f>
        <v>PETZ OUTLET</v>
      </c>
      <c r="F1102" s="1">
        <f>IFERROR(VLOOKUP(Filiais_Petz4[[#This Row],[FILIAL]],'[4]PETZ E ZEEDOG'!$B:$H,7,0),"")</f>
        <v>0</v>
      </c>
      <c r="G1102" t="str">
        <f>IFERROR(VLOOKUP(Filiais_Petz4[[#This Row],[FILIAL]],'[4]PETZ E ZEEDOG'!$B$2:$R$1103,8,0),"")</f>
        <v/>
      </c>
      <c r="H1102" t="str">
        <f>IFERROR(VLOOKUP(Filiais_Petz4[[#This Row],[FILIAL]],'[4]PETZ E ZEEDOG'!$B:$J,9,0),"")</f>
        <v>SÃO PAULO</v>
      </c>
      <c r="I1102" t="str">
        <f>IFERROR(VLOOKUP(Filiais_Petz4[[#This Row],[FILIAL]],'[4]PETZ E ZEEDOG'!$B:$K,10,0),"")</f>
        <v>SP</v>
      </c>
      <c r="J1102" t="str">
        <f>IFERROR(VLOOKUP(Filiais_Petz4[[#This Row],[FILIAL]],'[4]PETZ E ZEEDOG'!$B$2:$R$1103,11,0),"")</f>
        <v/>
      </c>
      <c r="K1102" s="89" t="str">
        <f>IFERROR(VLOOKUP(Filiais_Petz4[[#This Row],[FILIAL]],'[4]PETZ E ZEEDOG'!$B:$M,12,0),"")</f>
        <v>-</v>
      </c>
      <c r="L1102" t="str">
        <f>IFERROR(VLOOKUP(Filiais_Petz4[[#This Row],[FILIAL]],'[4]PETZ E ZEEDOG'!$B:$N,13,0),"")</f>
        <v>-</v>
      </c>
      <c r="M1102" t="str">
        <f>IFERROR(VLOOKUP(Filiais_Petz4[[#This Row],[FILIAL]],'[4]PETZ E ZEEDOG'!$B:$O,14,0),"")</f>
        <v>-</v>
      </c>
      <c r="N1102" t="str">
        <f>IFERROR(VLOOKUP(Filiais_Petz4[[#This Row],[FILIAL]],'[4]PETZ E ZEEDOG'!$B:$P,15,0),"")</f>
        <v>N</v>
      </c>
      <c r="O1102" t="str">
        <f>IFERROR(VLOOKUP(Filiais_Petz4[[#This Row],[FILIAL]],'[4]PETZ E ZEEDOG'!$B:$Q,16,0),"")</f>
        <v>OTLT-SP</v>
      </c>
      <c r="P1102">
        <f>IFERROR(VLOOKUP(Filiais_Petz4[[#This Row],[FILIAL]],'[4]PETZ E ZEEDOG'!$B:$R,17,0),"")</f>
        <v>0</v>
      </c>
      <c r="Q1102" t="str">
        <f>IFERROR(VLOOKUP(Filiais_Petz4[[#This Row],[FILIAL]],'[4]PETZ E ZEEDOG'!$B:$C,2,0),"")</f>
        <v>OTLT-SP</v>
      </c>
    </row>
    <row r="1103" spans="1:17" ht="14.45" hidden="1" customHeight="1" x14ac:dyDescent="0.25">
      <c r="A1103" t="s">
        <v>1153</v>
      </c>
      <c r="B1103" t="str">
        <f>IFERROR(VLOOKUP(Filiais_Petz4[[#This Row],[FILIAL]],'[4]PETZ E ZEEDOG'!$B:$D,3,0),"")</f>
        <v>HOLDING</v>
      </c>
      <c r="C1103" t="str">
        <f>IFERROR(VLOOKUP(Filiais_Petz4[[#This Row],[FILIAL]],'[4]PETZ E ZEEDOG'!$B:$E,4,0),"")</f>
        <v>MARCONE</v>
      </c>
      <c r="D1103" t="str">
        <f>IFERROR(VLOOKUP(Filiais_Petz4[[#This Row],[FILIAL]],'[4]PETZ E ZEEDOG'!$B:$F,5,0),"")</f>
        <v>HOLD-SP</v>
      </c>
      <c r="E1103" t="str">
        <f>IFERROR(VLOOKUP(Filiais_Petz4[[#This Row],[FILIAL]],'[4]PETZ E ZEEDOG'!$B:$G,6,0),"")</f>
        <v>HOLDING</v>
      </c>
      <c r="F1103" s="1">
        <f>IFERROR(VLOOKUP(Filiais_Petz4[[#This Row],[FILIAL]],'[4]PETZ E ZEEDOG'!$B:$H,7,0),"")</f>
        <v>32874</v>
      </c>
      <c r="G1103" t="str">
        <f>IFERROR(VLOOKUP(Filiais_Petz4[[#This Row],[FILIAL]],'[4]PETZ E ZEEDOG'!$B$2:$R$1103,8,0),"")</f>
        <v/>
      </c>
      <c r="H1103" t="str">
        <f>IFERROR(VLOOKUP(Filiais_Petz4[[#This Row],[FILIAL]],'[4]PETZ E ZEEDOG'!$B:$J,9,0),"")</f>
        <v>SÃO PAULO</v>
      </c>
      <c r="I1103" t="str">
        <f>IFERROR(VLOOKUP(Filiais_Petz4[[#This Row],[FILIAL]],'[4]PETZ E ZEEDOG'!$B:$K,10,0),"")</f>
        <v>SP</v>
      </c>
      <c r="J1103" t="str">
        <f>IFERROR(VLOOKUP(Filiais_Petz4[[#This Row],[FILIAL]],'[4]PETZ E ZEEDOG'!$B$2:$R$1103,11,0),"")</f>
        <v/>
      </c>
      <c r="K1103" s="89">
        <f>IFERROR(VLOOKUP(Filiais_Petz4[[#This Row],[FILIAL]],'[4]PETZ E ZEEDOG'!$B:$M,12,0),"")</f>
        <v>18328118003396</v>
      </c>
      <c r="L1103" t="str">
        <f>IFERROR(VLOOKUP(Filiais_Petz4[[#This Row],[FILIAL]],'[4]PETZ E ZEEDOG'!$B:$N,13,0),"")</f>
        <v>144158700115</v>
      </c>
      <c r="M1103" t="str">
        <f>IFERROR(VLOOKUP(Filiais_Petz4[[#This Row],[FILIAL]],'[4]PETZ E ZEEDOG'!$B:$O,14,0),"")</f>
        <v>PARI</v>
      </c>
      <c r="N1103" t="str">
        <f>IFERROR(VLOOKUP(Filiais_Petz4[[#This Row],[FILIAL]],'[4]PETZ E ZEEDOG'!$B:$P,15,0),"")</f>
        <v>S</v>
      </c>
      <c r="O1103" t="str">
        <f>IFERROR(VLOOKUP(Filiais_Petz4[[#This Row],[FILIAL]],'[4]PETZ E ZEEDOG'!$B:$Q,16,0),"")</f>
        <v>HOLDING</v>
      </c>
      <c r="P1103" t="str">
        <f>IFERROR(VLOOKUP(Filiais_Petz4[[#This Row],[FILIAL]],'[4]PETZ E ZEEDOG'!$B:$R,17,0),"")</f>
        <v>JOAB</v>
      </c>
      <c r="Q1103" t="str">
        <f>IFERROR(VLOOKUP(Filiais_Petz4[[#This Row],[FILIAL]],'[4]PETZ E ZEEDOG'!$B:$C,2,0),"")</f>
        <v>HOLD</v>
      </c>
    </row>
    <row r="1104" spans="1:17" ht="14.45" hidden="1" customHeight="1" x14ac:dyDescent="0.25">
      <c r="B1104" t="str">
        <f>IFERROR(VLOOKUP(Filiais_Petz4[[#This Row],[FILIAL]],'[4]PETZ E ZEEDOG'!$B:$D,3,0),"")</f>
        <v/>
      </c>
      <c r="C1104" t="str">
        <f>IFERROR(VLOOKUP(Filiais_Petz4[[#This Row],[FILIAL]],'[4]PETZ E ZEEDOG'!$B:$E,4,0),"")</f>
        <v/>
      </c>
      <c r="D1104" t="str">
        <f>IFERROR(VLOOKUP(Filiais_Petz4[[#This Row],[FILIAL]],'[4]PETZ E ZEEDOG'!$B:$F,5,0),"")</f>
        <v/>
      </c>
      <c r="E1104" t="str">
        <f>IFERROR(VLOOKUP(Filiais_Petz4[[#This Row],[FILIAL]],'[4]PETZ E ZEEDOG'!$B:$G,6,0),"")</f>
        <v/>
      </c>
      <c r="F1104" s="1" t="str">
        <f>IFERROR(VLOOKUP(Filiais_Petz4[[#This Row],[FILIAL]],'[4]PETZ E ZEEDOG'!$B:$H,7,0),"")</f>
        <v/>
      </c>
      <c r="G1104" t="str">
        <f>IFERROR(VLOOKUP(Filiais_Petz4[[#This Row],[FILIAL]],'[4]PETZ E ZEEDOG'!$B$2:$R$1103,8,0),"")</f>
        <v/>
      </c>
      <c r="H1104" t="str">
        <f>IFERROR(VLOOKUP(Filiais_Petz4[[#This Row],[FILIAL]],'[4]PETZ E ZEEDOG'!$B:$J,9,0),"")</f>
        <v/>
      </c>
      <c r="I1104" t="str">
        <f>IFERROR(VLOOKUP(Filiais_Petz4[[#This Row],[FILIAL]],'[4]PETZ E ZEEDOG'!$B:$K,10,0),"")</f>
        <v/>
      </c>
      <c r="J1104" s="3" t="str">
        <f>IFERROR(VLOOKUP(Filiais_Petz4[[#This Row],[FILIAL]],'[4]PETZ E ZEEDOG'!$B$2:$R$1103,11,0),"")</f>
        <v/>
      </c>
      <c r="K1104" s="89" t="str">
        <f>IFERROR(VLOOKUP(Filiais_Petz4[[#This Row],[FILIAL]],'[4]PETZ E ZEEDOG'!$B:$M,12,0),"")</f>
        <v/>
      </c>
      <c r="L1104" t="str">
        <f>IFERROR(VLOOKUP(Filiais_Petz4[[#This Row],[FILIAL]],'[4]PETZ E ZEEDOG'!$B:$N,13,0),"")</f>
        <v/>
      </c>
      <c r="M1104" t="str">
        <f>IFERROR(VLOOKUP(Filiais_Petz4[[#This Row],[FILIAL]],'[4]PETZ E ZEEDOG'!$B:$O,14,0),"")</f>
        <v/>
      </c>
      <c r="N1104" t="str">
        <f>IFERROR(VLOOKUP(Filiais_Petz4[[#This Row],[FILIAL]],'[4]PETZ E ZEEDOG'!$B:$P,15,0),"")</f>
        <v/>
      </c>
      <c r="O1104" t="str">
        <f>IFERROR(VLOOKUP(Filiais_Petz4[[#This Row],[FILIAL]],'[4]PETZ E ZEEDOG'!$B:$Q,16,0),"")</f>
        <v/>
      </c>
      <c r="P1104" t="str">
        <f>IFERROR(VLOOKUP(Filiais_Petz4[[#This Row],[FILIAL]],'[4]PETZ E ZEEDOG'!$B:$R,17,0),"")</f>
        <v/>
      </c>
      <c r="Q1104" t="str">
        <f>IFERROR(VLOOKUP(Filiais_Petz4[[#This Row],[FILIAL]],'[4]PETZ E ZEEDOG'!$B:$C,2,0),"")</f>
        <v/>
      </c>
    </row>
    <row r="1105" spans="2:17" ht="14.45" hidden="1" customHeight="1" x14ac:dyDescent="0.25">
      <c r="B1105" t="str">
        <f>IFERROR(VLOOKUP(Filiais_Petz4[[#This Row],[FILIAL]],'[4]PETZ E ZEEDOG'!$B:$D,3,0),"")</f>
        <v/>
      </c>
      <c r="C1105" t="str">
        <f>IFERROR(VLOOKUP(Filiais_Petz4[[#This Row],[FILIAL]],'[4]PETZ E ZEEDOG'!$B:$E,4,0),"")</f>
        <v/>
      </c>
      <c r="D1105" t="str">
        <f>IFERROR(VLOOKUP(Filiais_Petz4[[#This Row],[FILIAL]],'[4]PETZ E ZEEDOG'!$B:$F,5,0),"")</f>
        <v/>
      </c>
      <c r="E1105" t="str">
        <f>IFERROR(VLOOKUP(Filiais_Petz4[[#This Row],[FILIAL]],'[4]PETZ E ZEEDOG'!$B:$G,6,0),"")</f>
        <v/>
      </c>
      <c r="F1105" s="1" t="str">
        <f>IFERROR(VLOOKUP(Filiais_Petz4[[#This Row],[FILIAL]],'[4]PETZ E ZEEDOG'!$B:$H,7,0),"")</f>
        <v/>
      </c>
      <c r="G1105" t="str">
        <f>IFERROR(VLOOKUP(Filiais_Petz4[[#This Row],[FILIAL]],'[4]PETZ E ZEEDOG'!$B$2:$R$1103,8,0),"")</f>
        <v/>
      </c>
      <c r="H1105" t="str">
        <f>IFERROR(VLOOKUP(Filiais_Petz4[[#This Row],[FILIAL]],'[4]PETZ E ZEEDOG'!$B:$J,9,0),"")</f>
        <v/>
      </c>
      <c r="I1105" t="str">
        <f>IFERROR(VLOOKUP(Filiais_Petz4[[#This Row],[FILIAL]],'[4]PETZ E ZEEDOG'!$B:$K,10,0),"")</f>
        <v/>
      </c>
      <c r="J1105" s="3" t="str">
        <f>IFERROR(VLOOKUP(Filiais_Petz4[[#This Row],[FILIAL]],'[4]PETZ E ZEEDOG'!$B$2:$R$1103,11,0),"")</f>
        <v/>
      </c>
      <c r="K1105" s="89" t="str">
        <f>IFERROR(VLOOKUP(Filiais_Petz4[[#This Row],[FILIAL]],'[4]PETZ E ZEEDOG'!$B:$M,12,0),"")</f>
        <v/>
      </c>
      <c r="L1105" t="str">
        <f>IFERROR(VLOOKUP(Filiais_Petz4[[#This Row],[FILIAL]],'[4]PETZ E ZEEDOG'!$B:$N,13,0),"")</f>
        <v/>
      </c>
      <c r="M1105" t="str">
        <f>IFERROR(VLOOKUP(Filiais_Petz4[[#This Row],[FILIAL]],'[4]PETZ E ZEEDOG'!$B:$O,14,0),"")</f>
        <v/>
      </c>
      <c r="N1105" t="str">
        <f>IFERROR(VLOOKUP(Filiais_Petz4[[#This Row],[FILIAL]],'[4]PETZ E ZEEDOG'!$B:$P,15,0),"")</f>
        <v/>
      </c>
      <c r="O1105" t="str">
        <f>IFERROR(VLOOKUP(Filiais_Petz4[[#This Row],[FILIAL]],'[4]PETZ E ZEEDOG'!$B:$Q,16,0),"")</f>
        <v/>
      </c>
      <c r="P1105" t="str">
        <f>IFERROR(VLOOKUP(Filiais_Petz4[[#This Row],[FILIAL]],'[4]PETZ E ZEEDOG'!$B:$R,17,0),"")</f>
        <v/>
      </c>
      <c r="Q1105" t="str">
        <f>IFERROR(VLOOKUP(Filiais_Petz4[[#This Row],[FILIAL]],'[4]PETZ E ZEEDOG'!$B:$C,2,0),"")</f>
        <v/>
      </c>
    </row>
    <row r="1106" spans="2:17" ht="14.45" hidden="1" customHeight="1" x14ac:dyDescent="0.25">
      <c r="B1106" t="str">
        <f>IFERROR(VLOOKUP(Filiais_Petz4[[#This Row],[FILIAL]],'[4]PETZ E ZEEDOG'!$B:$D,3,0),"")</f>
        <v/>
      </c>
      <c r="C1106" t="str">
        <f>IFERROR(VLOOKUP(Filiais_Petz4[[#This Row],[FILIAL]],'[4]PETZ E ZEEDOG'!$B:$E,4,0),"")</f>
        <v/>
      </c>
      <c r="D1106" t="str">
        <f>IFERROR(VLOOKUP(Filiais_Petz4[[#This Row],[FILIAL]],'[4]PETZ E ZEEDOG'!$B:$F,5,0),"")</f>
        <v/>
      </c>
      <c r="E1106" t="str">
        <f>IFERROR(VLOOKUP(Filiais_Petz4[[#This Row],[FILIAL]],'[4]PETZ E ZEEDOG'!$B:$G,6,0),"")</f>
        <v/>
      </c>
      <c r="F1106" s="1" t="str">
        <f>IFERROR(VLOOKUP(Filiais_Petz4[[#This Row],[FILIAL]],'[4]PETZ E ZEEDOG'!$B:$H,7,0),"")</f>
        <v/>
      </c>
      <c r="G1106" t="str">
        <f>IFERROR(VLOOKUP(Filiais_Petz4[[#This Row],[FILIAL]],'[4]PETZ E ZEEDOG'!$B$2:$R$1103,8,0),"")</f>
        <v/>
      </c>
      <c r="H1106" t="str">
        <f>IFERROR(VLOOKUP(Filiais_Petz4[[#This Row],[FILIAL]],'[4]PETZ E ZEEDOG'!$B:$J,9,0),"")</f>
        <v/>
      </c>
      <c r="I1106" t="str">
        <f>IFERROR(VLOOKUP(Filiais_Petz4[[#This Row],[FILIAL]],'[4]PETZ E ZEEDOG'!$B:$K,10,0),"")</f>
        <v/>
      </c>
      <c r="J1106" s="3" t="str">
        <f>IFERROR(VLOOKUP(Filiais_Petz4[[#This Row],[FILIAL]],'[4]PETZ E ZEEDOG'!$B$2:$R$1103,11,0),"")</f>
        <v/>
      </c>
      <c r="K1106" s="89" t="str">
        <f>IFERROR(VLOOKUP(Filiais_Petz4[[#This Row],[FILIAL]],'[4]PETZ E ZEEDOG'!$B:$M,12,0),"")</f>
        <v/>
      </c>
      <c r="L1106" t="str">
        <f>IFERROR(VLOOKUP(Filiais_Petz4[[#This Row],[FILIAL]],'[4]PETZ E ZEEDOG'!$B:$N,13,0),"")</f>
        <v/>
      </c>
      <c r="M1106" t="str">
        <f>IFERROR(VLOOKUP(Filiais_Petz4[[#This Row],[FILIAL]],'[4]PETZ E ZEEDOG'!$B:$O,14,0),"")</f>
        <v/>
      </c>
      <c r="N1106" t="str">
        <f>IFERROR(VLOOKUP(Filiais_Petz4[[#This Row],[FILIAL]],'[4]PETZ E ZEEDOG'!$B:$P,15,0),"")</f>
        <v/>
      </c>
      <c r="O1106" t="str">
        <f>IFERROR(VLOOKUP(Filiais_Petz4[[#This Row],[FILIAL]],'[4]PETZ E ZEEDOG'!$B:$Q,16,0),"")</f>
        <v/>
      </c>
      <c r="P1106" t="str">
        <f>IFERROR(VLOOKUP(Filiais_Petz4[[#This Row],[FILIAL]],'[4]PETZ E ZEEDOG'!$B:$R,17,0),"")</f>
        <v/>
      </c>
      <c r="Q1106" t="str">
        <f>IFERROR(VLOOKUP(Filiais_Petz4[[#This Row],[FILIAL]],'[4]PETZ E ZEEDOG'!$B:$C,2,0),"")</f>
        <v/>
      </c>
    </row>
    <row r="1107" spans="2:17" ht="14.45" hidden="1" customHeight="1" x14ac:dyDescent="0.25">
      <c r="B1107" t="str">
        <f>IFERROR(VLOOKUP(Filiais_Petz4[[#This Row],[FILIAL]],'[4]PETZ E ZEEDOG'!$B:$D,3,0),"")</f>
        <v/>
      </c>
      <c r="C1107" t="str">
        <f>IFERROR(VLOOKUP(Filiais_Petz4[[#This Row],[FILIAL]],'[4]PETZ E ZEEDOG'!$B:$E,4,0),"")</f>
        <v/>
      </c>
      <c r="D1107" t="str">
        <f>IFERROR(VLOOKUP(Filiais_Petz4[[#This Row],[FILIAL]],'[4]PETZ E ZEEDOG'!$B:$F,5,0),"")</f>
        <v/>
      </c>
      <c r="E1107" t="str">
        <f>IFERROR(VLOOKUP(Filiais_Petz4[[#This Row],[FILIAL]],'[4]PETZ E ZEEDOG'!$B:$G,6,0),"")</f>
        <v/>
      </c>
      <c r="F1107" s="1" t="str">
        <f>IFERROR(VLOOKUP(Filiais_Petz4[[#This Row],[FILIAL]],'[4]PETZ E ZEEDOG'!$B:$H,7,0),"")</f>
        <v/>
      </c>
      <c r="G1107" t="str">
        <f>IFERROR(VLOOKUP(Filiais_Petz4[[#This Row],[FILIAL]],'[4]PETZ E ZEEDOG'!$B$2:$R$1103,8,0),"")</f>
        <v/>
      </c>
      <c r="H1107" t="str">
        <f>IFERROR(VLOOKUP(Filiais_Petz4[[#This Row],[FILIAL]],'[4]PETZ E ZEEDOG'!$B:$J,9,0),"")</f>
        <v/>
      </c>
      <c r="I1107" t="str">
        <f>IFERROR(VLOOKUP(Filiais_Petz4[[#This Row],[FILIAL]],'[4]PETZ E ZEEDOG'!$B:$K,10,0),"")</f>
        <v/>
      </c>
      <c r="J1107" s="3" t="str">
        <f>IFERROR(VLOOKUP(Filiais_Petz4[[#This Row],[FILIAL]],'[4]PETZ E ZEEDOG'!$B$2:$R$1103,11,0),"")</f>
        <v/>
      </c>
      <c r="K1107" s="89" t="str">
        <f>IFERROR(VLOOKUP(Filiais_Petz4[[#This Row],[FILIAL]],'[4]PETZ E ZEEDOG'!$B:$M,12,0),"")</f>
        <v/>
      </c>
      <c r="L1107" t="str">
        <f>IFERROR(VLOOKUP(Filiais_Petz4[[#This Row],[FILIAL]],'[4]PETZ E ZEEDOG'!$B:$N,13,0),"")</f>
        <v/>
      </c>
      <c r="M1107" t="str">
        <f>IFERROR(VLOOKUP(Filiais_Petz4[[#This Row],[FILIAL]],'[4]PETZ E ZEEDOG'!$B:$O,14,0),"")</f>
        <v/>
      </c>
      <c r="N1107" t="str">
        <f>IFERROR(VLOOKUP(Filiais_Petz4[[#This Row],[FILIAL]],'[4]PETZ E ZEEDOG'!$B:$P,15,0),"")</f>
        <v/>
      </c>
      <c r="O1107" t="str">
        <f>IFERROR(VLOOKUP(Filiais_Petz4[[#This Row],[FILIAL]],'[4]PETZ E ZEEDOG'!$B:$Q,16,0),"")</f>
        <v/>
      </c>
      <c r="P1107" t="str">
        <f>IFERROR(VLOOKUP(Filiais_Petz4[[#This Row],[FILIAL]],'[4]PETZ E ZEEDOG'!$B:$R,17,0),"")</f>
        <v/>
      </c>
      <c r="Q1107" t="str">
        <f>IFERROR(VLOOKUP(Filiais_Petz4[[#This Row],[FILIAL]],'[4]PETZ E ZEEDOG'!$B:$C,2,0),"")</f>
        <v/>
      </c>
    </row>
    <row r="1108" spans="2:17" ht="14.45" hidden="1" customHeight="1" x14ac:dyDescent="0.25">
      <c r="B1108" t="str">
        <f>IFERROR(VLOOKUP(Filiais_Petz4[[#This Row],[FILIAL]],'[4]PETZ E ZEEDOG'!$B:$D,3,0),"")</f>
        <v/>
      </c>
      <c r="C1108" t="str">
        <f>IFERROR(VLOOKUP(Filiais_Petz4[[#This Row],[FILIAL]],'[4]PETZ E ZEEDOG'!$B:$E,4,0),"")</f>
        <v/>
      </c>
      <c r="D1108" t="str">
        <f>IFERROR(VLOOKUP(Filiais_Petz4[[#This Row],[FILIAL]],'[4]PETZ E ZEEDOG'!$B:$F,5,0),"")</f>
        <v/>
      </c>
      <c r="E1108" t="str">
        <f>IFERROR(VLOOKUP(Filiais_Petz4[[#This Row],[FILIAL]],'[4]PETZ E ZEEDOG'!$B:$G,6,0),"")</f>
        <v/>
      </c>
      <c r="F1108" s="1" t="str">
        <f>IFERROR(VLOOKUP(Filiais_Petz4[[#This Row],[FILIAL]],'[4]PETZ E ZEEDOG'!$B:$H,7,0),"")</f>
        <v/>
      </c>
      <c r="G1108" t="str">
        <f>IFERROR(VLOOKUP(Filiais_Petz4[[#This Row],[FILIAL]],'[4]PETZ E ZEEDOG'!$B$2:$R$1103,8,0),"")</f>
        <v/>
      </c>
      <c r="H1108" t="str">
        <f>IFERROR(VLOOKUP(Filiais_Petz4[[#This Row],[FILIAL]],'[4]PETZ E ZEEDOG'!$B:$J,9,0),"")</f>
        <v/>
      </c>
      <c r="I1108" t="str">
        <f>IFERROR(VLOOKUP(Filiais_Petz4[[#This Row],[FILIAL]],'[4]PETZ E ZEEDOG'!$B:$K,10,0),"")</f>
        <v/>
      </c>
      <c r="J1108" s="3" t="str">
        <f>IFERROR(VLOOKUP(Filiais_Petz4[[#This Row],[FILIAL]],'[4]PETZ E ZEEDOG'!$B$2:$R$1103,11,0),"")</f>
        <v/>
      </c>
      <c r="K1108" s="89" t="str">
        <f>IFERROR(VLOOKUP(Filiais_Petz4[[#This Row],[FILIAL]],'[4]PETZ E ZEEDOG'!$B:$M,12,0),"")</f>
        <v/>
      </c>
      <c r="L1108" t="str">
        <f>IFERROR(VLOOKUP(Filiais_Petz4[[#This Row],[FILIAL]],'[4]PETZ E ZEEDOG'!$B:$N,13,0),"")</f>
        <v/>
      </c>
      <c r="M1108" t="str">
        <f>IFERROR(VLOOKUP(Filiais_Petz4[[#This Row],[FILIAL]],'[4]PETZ E ZEEDOG'!$B:$O,14,0),"")</f>
        <v/>
      </c>
      <c r="N1108" t="str">
        <f>IFERROR(VLOOKUP(Filiais_Petz4[[#This Row],[FILIAL]],'[4]PETZ E ZEEDOG'!$B:$P,15,0),"")</f>
        <v/>
      </c>
      <c r="O1108" t="str">
        <f>IFERROR(VLOOKUP(Filiais_Petz4[[#This Row],[FILIAL]],'[4]PETZ E ZEEDOG'!$B:$Q,16,0),"")</f>
        <v/>
      </c>
      <c r="P1108" t="str">
        <f>IFERROR(VLOOKUP(Filiais_Petz4[[#This Row],[FILIAL]],'[4]PETZ E ZEEDOG'!$B:$R,17,0),"")</f>
        <v/>
      </c>
      <c r="Q1108" t="str">
        <f>IFERROR(VLOOKUP(Filiais_Petz4[[#This Row],[FILIAL]],'[4]PETZ E ZEEDOG'!$B:$C,2,0),"")</f>
        <v/>
      </c>
    </row>
    <row r="1109" spans="2:17" ht="14.45" hidden="1" customHeight="1" x14ac:dyDescent="0.25">
      <c r="B1109" t="str">
        <f>IFERROR(VLOOKUP(Filiais_Petz4[[#This Row],[FILIAL]],'[4]PETZ E ZEEDOG'!$B:$D,3,0),"")</f>
        <v/>
      </c>
      <c r="C1109" t="str">
        <f>IFERROR(VLOOKUP(Filiais_Petz4[[#This Row],[FILIAL]],'[4]PETZ E ZEEDOG'!$B:$E,4,0),"")</f>
        <v/>
      </c>
      <c r="D1109" t="str">
        <f>IFERROR(VLOOKUP(Filiais_Petz4[[#This Row],[FILIAL]],'[4]PETZ E ZEEDOG'!$B:$F,5,0),"")</f>
        <v/>
      </c>
      <c r="E1109" t="str">
        <f>IFERROR(VLOOKUP(Filiais_Petz4[[#This Row],[FILIAL]],'[4]PETZ E ZEEDOG'!$B:$G,6,0),"")</f>
        <v/>
      </c>
      <c r="F1109" s="1" t="str">
        <f>IFERROR(VLOOKUP(Filiais_Petz4[[#This Row],[FILIAL]],'[4]PETZ E ZEEDOG'!$B:$H,7,0),"")</f>
        <v/>
      </c>
      <c r="G1109" t="str">
        <f>IFERROR(VLOOKUP(Filiais_Petz4[[#This Row],[FILIAL]],'[4]PETZ E ZEEDOG'!$B$2:$R$1103,8,0),"")</f>
        <v/>
      </c>
      <c r="H1109" t="str">
        <f>IFERROR(VLOOKUP(Filiais_Petz4[[#This Row],[FILIAL]],'[4]PETZ E ZEEDOG'!$B:$J,9,0),"")</f>
        <v/>
      </c>
      <c r="I1109" t="str">
        <f>IFERROR(VLOOKUP(Filiais_Petz4[[#This Row],[FILIAL]],'[4]PETZ E ZEEDOG'!$B:$K,10,0),"")</f>
        <v/>
      </c>
      <c r="J1109" s="3" t="str">
        <f>IFERROR(VLOOKUP(Filiais_Petz4[[#This Row],[FILIAL]],'[4]PETZ E ZEEDOG'!$B$2:$R$1103,11,0),"")</f>
        <v/>
      </c>
      <c r="K1109" s="89" t="str">
        <f>IFERROR(VLOOKUP(Filiais_Petz4[[#This Row],[FILIAL]],'[4]PETZ E ZEEDOG'!$B:$M,12,0),"")</f>
        <v/>
      </c>
      <c r="L1109" t="str">
        <f>IFERROR(VLOOKUP(Filiais_Petz4[[#This Row],[FILIAL]],'[4]PETZ E ZEEDOG'!$B:$N,13,0),"")</f>
        <v/>
      </c>
      <c r="M1109" t="str">
        <f>IFERROR(VLOOKUP(Filiais_Petz4[[#This Row],[FILIAL]],'[4]PETZ E ZEEDOG'!$B:$O,14,0),"")</f>
        <v/>
      </c>
      <c r="N1109" t="str">
        <f>IFERROR(VLOOKUP(Filiais_Petz4[[#This Row],[FILIAL]],'[4]PETZ E ZEEDOG'!$B:$P,15,0),"")</f>
        <v/>
      </c>
      <c r="O1109" t="str">
        <f>IFERROR(VLOOKUP(Filiais_Petz4[[#This Row],[FILIAL]],'[4]PETZ E ZEEDOG'!$B:$Q,16,0),"")</f>
        <v/>
      </c>
      <c r="P1109" t="str">
        <f>IFERROR(VLOOKUP(Filiais_Petz4[[#This Row],[FILIAL]],'[4]PETZ E ZEEDOG'!$B:$R,17,0),"")</f>
        <v/>
      </c>
      <c r="Q1109" t="str">
        <f>IFERROR(VLOOKUP(Filiais_Petz4[[#This Row],[FILIAL]],'[4]PETZ E ZEEDOG'!$B:$C,2,0),"")</f>
        <v/>
      </c>
    </row>
    <row r="1110" spans="2:17" ht="14.45" hidden="1" customHeight="1" x14ac:dyDescent="0.25">
      <c r="B1110" t="str">
        <f>IFERROR(VLOOKUP(Filiais_Petz4[[#This Row],[FILIAL]],'[4]PETZ E ZEEDOG'!$B:$D,3,0),"")</f>
        <v/>
      </c>
      <c r="C1110" t="str">
        <f>IFERROR(VLOOKUP(Filiais_Petz4[[#This Row],[FILIAL]],'[4]PETZ E ZEEDOG'!$B:$E,4,0),"")</f>
        <v/>
      </c>
      <c r="D1110" t="str">
        <f>IFERROR(VLOOKUP(Filiais_Petz4[[#This Row],[FILIAL]],'[4]PETZ E ZEEDOG'!$B:$F,5,0),"")</f>
        <v/>
      </c>
      <c r="E1110" t="str">
        <f>IFERROR(VLOOKUP(Filiais_Petz4[[#This Row],[FILIAL]],'[4]PETZ E ZEEDOG'!$B:$G,6,0),"")</f>
        <v/>
      </c>
      <c r="F1110" s="1" t="str">
        <f>IFERROR(VLOOKUP(Filiais_Petz4[[#This Row],[FILIAL]],'[4]PETZ E ZEEDOG'!$B:$H,7,0),"")</f>
        <v/>
      </c>
      <c r="G1110" t="str">
        <f>IFERROR(VLOOKUP(Filiais_Petz4[[#This Row],[FILIAL]],'[4]PETZ E ZEEDOG'!$B$2:$R$1103,8,0),"")</f>
        <v/>
      </c>
      <c r="H1110" t="str">
        <f>IFERROR(VLOOKUP(Filiais_Petz4[[#This Row],[FILIAL]],'[4]PETZ E ZEEDOG'!$B:$J,9,0),"")</f>
        <v/>
      </c>
      <c r="I1110" t="str">
        <f>IFERROR(VLOOKUP(Filiais_Petz4[[#This Row],[FILIAL]],'[4]PETZ E ZEEDOG'!$B:$K,10,0),"")</f>
        <v/>
      </c>
      <c r="J1110" s="3" t="str">
        <f>IFERROR(VLOOKUP(Filiais_Petz4[[#This Row],[FILIAL]],'[4]PETZ E ZEEDOG'!$B$2:$R$1103,11,0),"")</f>
        <v/>
      </c>
      <c r="K1110" s="89" t="str">
        <f>IFERROR(VLOOKUP(Filiais_Petz4[[#This Row],[FILIAL]],'[4]PETZ E ZEEDOG'!$B:$M,12,0),"")</f>
        <v/>
      </c>
      <c r="L1110" t="str">
        <f>IFERROR(VLOOKUP(Filiais_Petz4[[#This Row],[FILIAL]],'[4]PETZ E ZEEDOG'!$B:$N,13,0),"")</f>
        <v/>
      </c>
      <c r="M1110" t="str">
        <f>IFERROR(VLOOKUP(Filiais_Petz4[[#This Row],[FILIAL]],'[4]PETZ E ZEEDOG'!$B:$O,14,0),"")</f>
        <v/>
      </c>
      <c r="N1110" t="str">
        <f>IFERROR(VLOOKUP(Filiais_Petz4[[#This Row],[FILIAL]],'[4]PETZ E ZEEDOG'!$B:$P,15,0),"")</f>
        <v/>
      </c>
      <c r="O1110" t="str">
        <f>IFERROR(VLOOKUP(Filiais_Petz4[[#This Row],[FILIAL]],'[4]PETZ E ZEEDOG'!$B:$Q,16,0),"")</f>
        <v/>
      </c>
      <c r="P1110" t="str">
        <f>IFERROR(VLOOKUP(Filiais_Petz4[[#This Row],[FILIAL]],'[4]PETZ E ZEEDOG'!$B:$R,17,0),"")</f>
        <v/>
      </c>
      <c r="Q1110" t="str">
        <f>IFERROR(VLOOKUP(Filiais_Petz4[[#This Row],[FILIAL]],'[4]PETZ E ZEEDOG'!$B:$C,2,0),"")</f>
        <v/>
      </c>
    </row>
    <row r="1111" spans="2:17" ht="14.45" hidden="1" customHeight="1" x14ac:dyDescent="0.25">
      <c r="B1111" t="str">
        <f>IFERROR(VLOOKUP(Filiais_Petz4[[#This Row],[FILIAL]],'[4]PETZ E ZEEDOG'!$B:$D,3,0),"")</f>
        <v/>
      </c>
      <c r="C1111" t="str">
        <f>IFERROR(VLOOKUP(Filiais_Petz4[[#This Row],[FILIAL]],'[4]PETZ E ZEEDOG'!$B:$E,4,0),"")</f>
        <v/>
      </c>
      <c r="D1111" t="str">
        <f>IFERROR(VLOOKUP(Filiais_Petz4[[#This Row],[FILIAL]],'[4]PETZ E ZEEDOG'!$B:$F,5,0),"")</f>
        <v/>
      </c>
      <c r="E1111" t="str">
        <f>IFERROR(VLOOKUP(Filiais_Petz4[[#This Row],[FILIAL]],'[4]PETZ E ZEEDOG'!$B:$G,6,0),"")</f>
        <v/>
      </c>
      <c r="F1111" s="1" t="str">
        <f>IFERROR(VLOOKUP(Filiais_Petz4[[#This Row],[FILIAL]],'[4]PETZ E ZEEDOG'!$B:$H,7,0),"")</f>
        <v/>
      </c>
      <c r="G1111" t="str">
        <f>IFERROR(VLOOKUP(Filiais_Petz4[[#This Row],[FILIAL]],'[4]PETZ E ZEEDOG'!$B$2:$R$1103,8,0),"")</f>
        <v/>
      </c>
      <c r="H1111" t="str">
        <f>IFERROR(VLOOKUP(Filiais_Petz4[[#This Row],[FILIAL]],'[4]PETZ E ZEEDOG'!$B:$J,9,0),"")</f>
        <v/>
      </c>
      <c r="I1111" t="str">
        <f>IFERROR(VLOOKUP(Filiais_Petz4[[#This Row],[FILIAL]],'[4]PETZ E ZEEDOG'!$B:$K,10,0),"")</f>
        <v/>
      </c>
      <c r="J1111" s="3" t="str">
        <f>IFERROR(VLOOKUP(Filiais_Petz4[[#This Row],[FILIAL]],'[4]PETZ E ZEEDOG'!$B$2:$R$1103,11,0),"")</f>
        <v/>
      </c>
      <c r="K1111" s="89" t="str">
        <f>IFERROR(VLOOKUP(Filiais_Petz4[[#This Row],[FILIAL]],'[4]PETZ E ZEEDOG'!$B:$M,12,0),"")</f>
        <v/>
      </c>
      <c r="L1111" t="str">
        <f>IFERROR(VLOOKUP(Filiais_Petz4[[#This Row],[FILIAL]],'[4]PETZ E ZEEDOG'!$B:$N,13,0),"")</f>
        <v/>
      </c>
      <c r="M1111" t="str">
        <f>IFERROR(VLOOKUP(Filiais_Petz4[[#This Row],[FILIAL]],'[4]PETZ E ZEEDOG'!$B:$O,14,0),"")</f>
        <v/>
      </c>
      <c r="N1111" t="str">
        <f>IFERROR(VLOOKUP(Filiais_Petz4[[#This Row],[FILIAL]],'[4]PETZ E ZEEDOG'!$B:$P,15,0),"")</f>
        <v/>
      </c>
      <c r="O1111" t="str">
        <f>IFERROR(VLOOKUP(Filiais_Petz4[[#This Row],[FILIAL]],'[4]PETZ E ZEEDOG'!$B:$Q,16,0),"")</f>
        <v/>
      </c>
      <c r="P1111" t="str">
        <f>IFERROR(VLOOKUP(Filiais_Petz4[[#This Row],[FILIAL]],'[4]PETZ E ZEEDOG'!$B:$R,17,0),"")</f>
        <v/>
      </c>
      <c r="Q1111" t="str">
        <f>IFERROR(VLOOKUP(Filiais_Petz4[[#This Row],[FILIAL]],'[4]PETZ E ZEEDOG'!$B:$C,2,0),"")</f>
        <v/>
      </c>
    </row>
    <row r="1112" spans="2:17" ht="14.45" hidden="1" customHeight="1" x14ac:dyDescent="0.25">
      <c r="B1112" t="str">
        <f>IFERROR(VLOOKUP(Filiais_Petz4[[#This Row],[FILIAL]],'[4]PETZ E ZEEDOG'!$B:$D,3,0),"")</f>
        <v/>
      </c>
      <c r="C1112" t="str">
        <f>IFERROR(VLOOKUP(Filiais_Petz4[[#This Row],[FILIAL]],'[4]PETZ E ZEEDOG'!$B:$E,4,0),"")</f>
        <v/>
      </c>
      <c r="D1112" t="str">
        <f>IFERROR(VLOOKUP(Filiais_Petz4[[#This Row],[FILIAL]],'[4]PETZ E ZEEDOG'!$B:$F,5,0),"")</f>
        <v/>
      </c>
      <c r="E1112" t="str">
        <f>IFERROR(VLOOKUP(Filiais_Petz4[[#This Row],[FILIAL]],'[4]PETZ E ZEEDOG'!$B:$G,6,0),"")</f>
        <v/>
      </c>
      <c r="F1112" s="1" t="str">
        <f>IFERROR(VLOOKUP(Filiais_Petz4[[#This Row],[FILIAL]],'[4]PETZ E ZEEDOG'!$B:$H,7,0),"")</f>
        <v/>
      </c>
      <c r="G1112" t="str">
        <f>IFERROR(VLOOKUP(Filiais_Petz4[[#This Row],[FILIAL]],'[4]PETZ E ZEEDOG'!$B$2:$R$1103,8,0),"")</f>
        <v/>
      </c>
      <c r="H1112" t="str">
        <f>IFERROR(VLOOKUP(Filiais_Petz4[[#This Row],[FILIAL]],'[4]PETZ E ZEEDOG'!$B:$J,9,0),"")</f>
        <v/>
      </c>
      <c r="I1112" t="str">
        <f>IFERROR(VLOOKUP(Filiais_Petz4[[#This Row],[FILIAL]],'[4]PETZ E ZEEDOG'!$B:$K,10,0),"")</f>
        <v/>
      </c>
      <c r="J1112" s="3" t="str">
        <f>IFERROR(VLOOKUP(Filiais_Petz4[[#This Row],[FILIAL]],'[4]PETZ E ZEEDOG'!$B$2:$R$1103,11,0),"")</f>
        <v/>
      </c>
      <c r="K1112" s="89" t="str">
        <f>IFERROR(VLOOKUP(Filiais_Petz4[[#This Row],[FILIAL]],'[4]PETZ E ZEEDOG'!$B:$M,12,0),"")</f>
        <v/>
      </c>
      <c r="L1112" t="str">
        <f>IFERROR(VLOOKUP(Filiais_Petz4[[#This Row],[FILIAL]],'[4]PETZ E ZEEDOG'!$B:$N,13,0),"")</f>
        <v/>
      </c>
      <c r="M1112" t="str">
        <f>IFERROR(VLOOKUP(Filiais_Petz4[[#This Row],[FILIAL]],'[4]PETZ E ZEEDOG'!$B:$O,14,0),"")</f>
        <v/>
      </c>
      <c r="N1112" t="str">
        <f>IFERROR(VLOOKUP(Filiais_Petz4[[#This Row],[FILIAL]],'[4]PETZ E ZEEDOG'!$B:$P,15,0),"")</f>
        <v/>
      </c>
      <c r="O1112" t="str">
        <f>IFERROR(VLOOKUP(Filiais_Petz4[[#This Row],[FILIAL]],'[4]PETZ E ZEEDOG'!$B:$Q,16,0),"")</f>
        <v/>
      </c>
      <c r="P1112" t="str">
        <f>IFERROR(VLOOKUP(Filiais_Petz4[[#This Row],[FILIAL]],'[4]PETZ E ZEEDOG'!$B:$R,17,0),"")</f>
        <v/>
      </c>
      <c r="Q1112" t="str">
        <f>IFERROR(VLOOKUP(Filiais_Petz4[[#This Row],[FILIAL]],'[4]PETZ E ZEEDOG'!$B:$C,2,0),"")</f>
        <v/>
      </c>
    </row>
    <row r="1113" spans="2:17" ht="14.45" hidden="1" customHeight="1" x14ac:dyDescent="0.25">
      <c r="B1113" t="str">
        <f>IFERROR(VLOOKUP(Filiais_Petz4[[#This Row],[FILIAL]],'[4]PETZ E ZEEDOG'!$B:$D,3,0),"")</f>
        <v/>
      </c>
      <c r="C1113" t="str">
        <f>IFERROR(VLOOKUP(Filiais_Petz4[[#This Row],[FILIAL]],'[4]PETZ E ZEEDOG'!$B:$E,4,0),"")</f>
        <v/>
      </c>
      <c r="D1113" t="str">
        <f>IFERROR(VLOOKUP(Filiais_Petz4[[#This Row],[FILIAL]],'[4]PETZ E ZEEDOG'!$B:$F,5,0),"")</f>
        <v/>
      </c>
      <c r="E1113" t="str">
        <f>IFERROR(VLOOKUP(Filiais_Petz4[[#This Row],[FILIAL]],'[4]PETZ E ZEEDOG'!$B:$G,6,0),"")</f>
        <v/>
      </c>
      <c r="F1113" s="1" t="str">
        <f>IFERROR(VLOOKUP(Filiais_Petz4[[#This Row],[FILIAL]],'[4]PETZ E ZEEDOG'!$B:$H,7,0),"")</f>
        <v/>
      </c>
      <c r="G1113" t="str">
        <f>IFERROR(VLOOKUP(Filiais_Petz4[[#This Row],[FILIAL]],'[4]PETZ E ZEEDOG'!$B$2:$R$1103,8,0),"")</f>
        <v/>
      </c>
      <c r="H1113" t="str">
        <f>IFERROR(VLOOKUP(Filiais_Petz4[[#This Row],[FILIAL]],'[4]PETZ E ZEEDOG'!$B:$J,9,0),"")</f>
        <v/>
      </c>
      <c r="I1113" t="str">
        <f>IFERROR(VLOOKUP(Filiais_Petz4[[#This Row],[FILIAL]],'[4]PETZ E ZEEDOG'!$B:$K,10,0),"")</f>
        <v/>
      </c>
      <c r="J1113" s="3" t="str">
        <f>IFERROR(VLOOKUP(Filiais_Petz4[[#This Row],[FILIAL]],'[4]PETZ E ZEEDOG'!$B$2:$R$1103,11,0),"")</f>
        <v/>
      </c>
      <c r="K1113" s="89" t="str">
        <f>IFERROR(VLOOKUP(Filiais_Petz4[[#This Row],[FILIAL]],'[4]PETZ E ZEEDOG'!$B:$M,12,0),"")</f>
        <v/>
      </c>
      <c r="L1113" t="str">
        <f>IFERROR(VLOOKUP(Filiais_Petz4[[#This Row],[FILIAL]],'[4]PETZ E ZEEDOG'!$B:$N,13,0),"")</f>
        <v/>
      </c>
      <c r="M1113" t="str">
        <f>IFERROR(VLOOKUP(Filiais_Petz4[[#This Row],[FILIAL]],'[4]PETZ E ZEEDOG'!$B:$O,14,0),"")</f>
        <v/>
      </c>
      <c r="N1113" t="str">
        <f>IFERROR(VLOOKUP(Filiais_Petz4[[#This Row],[FILIAL]],'[4]PETZ E ZEEDOG'!$B:$P,15,0),"")</f>
        <v/>
      </c>
      <c r="O1113" t="str">
        <f>IFERROR(VLOOKUP(Filiais_Petz4[[#This Row],[FILIAL]],'[4]PETZ E ZEEDOG'!$B:$Q,16,0),"")</f>
        <v/>
      </c>
      <c r="P1113" t="str">
        <f>IFERROR(VLOOKUP(Filiais_Petz4[[#This Row],[FILIAL]],'[4]PETZ E ZEEDOG'!$B:$R,17,0),"")</f>
        <v/>
      </c>
      <c r="Q1113" t="str">
        <f>IFERROR(VLOOKUP(Filiais_Petz4[[#This Row],[FILIAL]],'[4]PETZ E ZEEDOG'!$B:$C,2,0),"")</f>
        <v/>
      </c>
    </row>
    <row r="1114" spans="2:17" ht="14.45" hidden="1" customHeight="1" x14ac:dyDescent="0.25">
      <c r="B1114" t="str">
        <f>IFERROR(VLOOKUP(Filiais_Petz4[[#This Row],[FILIAL]],'[4]PETZ E ZEEDOG'!$B:$D,3,0),"")</f>
        <v/>
      </c>
      <c r="C1114" t="str">
        <f>IFERROR(VLOOKUP(Filiais_Petz4[[#This Row],[FILIAL]],'[4]PETZ E ZEEDOG'!$B:$E,4,0),"")</f>
        <v/>
      </c>
      <c r="D1114" t="str">
        <f>IFERROR(VLOOKUP(Filiais_Petz4[[#This Row],[FILIAL]],'[4]PETZ E ZEEDOG'!$B:$F,5,0),"")</f>
        <v/>
      </c>
      <c r="E1114" t="str">
        <f>IFERROR(VLOOKUP(Filiais_Petz4[[#This Row],[FILIAL]],'[4]PETZ E ZEEDOG'!$B:$G,6,0),"")</f>
        <v/>
      </c>
      <c r="F1114" s="1" t="str">
        <f>IFERROR(VLOOKUP(Filiais_Petz4[[#This Row],[FILIAL]],'[4]PETZ E ZEEDOG'!$B:$H,7,0),"")</f>
        <v/>
      </c>
      <c r="G1114" t="str">
        <f>IFERROR(VLOOKUP(Filiais_Petz4[[#This Row],[FILIAL]],'[4]PETZ E ZEEDOG'!$B$2:$R$1103,8,0),"")</f>
        <v/>
      </c>
      <c r="H1114" t="str">
        <f>IFERROR(VLOOKUP(Filiais_Petz4[[#This Row],[FILIAL]],'[4]PETZ E ZEEDOG'!$B:$J,9,0),"")</f>
        <v/>
      </c>
      <c r="I1114" t="str">
        <f>IFERROR(VLOOKUP(Filiais_Petz4[[#This Row],[FILIAL]],'[4]PETZ E ZEEDOG'!$B:$K,10,0),"")</f>
        <v/>
      </c>
      <c r="J1114" s="3" t="str">
        <f>IFERROR(VLOOKUP(Filiais_Petz4[[#This Row],[FILIAL]],'[4]PETZ E ZEEDOG'!$B$2:$R$1103,11,0),"")</f>
        <v/>
      </c>
      <c r="K1114" s="89" t="str">
        <f>IFERROR(VLOOKUP(Filiais_Petz4[[#This Row],[FILIAL]],'[4]PETZ E ZEEDOG'!$B:$M,12,0),"")</f>
        <v/>
      </c>
      <c r="L1114" t="str">
        <f>IFERROR(VLOOKUP(Filiais_Petz4[[#This Row],[FILIAL]],'[4]PETZ E ZEEDOG'!$B:$N,13,0),"")</f>
        <v/>
      </c>
      <c r="M1114" t="str">
        <f>IFERROR(VLOOKUP(Filiais_Petz4[[#This Row],[FILIAL]],'[4]PETZ E ZEEDOG'!$B:$O,14,0),"")</f>
        <v/>
      </c>
      <c r="N1114" t="str">
        <f>IFERROR(VLOOKUP(Filiais_Petz4[[#This Row],[FILIAL]],'[4]PETZ E ZEEDOG'!$B:$P,15,0),"")</f>
        <v/>
      </c>
      <c r="O1114" t="str">
        <f>IFERROR(VLOOKUP(Filiais_Petz4[[#This Row],[FILIAL]],'[4]PETZ E ZEEDOG'!$B:$Q,16,0),"")</f>
        <v/>
      </c>
      <c r="P1114" t="str">
        <f>IFERROR(VLOOKUP(Filiais_Petz4[[#This Row],[FILIAL]],'[4]PETZ E ZEEDOG'!$B:$R,17,0),"")</f>
        <v/>
      </c>
      <c r="Q1114" t="str">
        <f>IFERROR(VLOOKUP(Filiais_Petz4[[#This Row],[FILIAL]],'[4]PETZ E ZEEDOG'!$B:$C,2,0),"")</f>
        <v/>
      </c>
    </row>
    <row r="1115" spans="2:17" ht="14.45" hidden="1" customHeight="1" x14ac:dyDescent="0.25">
      <c r="B1115" t="str">
        <f>IFERROR(VLOOKUP(Filiais_Petz4[[#This Row],[FILIAL]],'[4]PETZ E ZEEDOG'!$B:$D,3,0),"")</f>
        <v/>
      </c>
      <c r="C1115" t="str">
        <f>IFERROR(VLOOKUP(Filiais_Petz4[[#This Row],[FILIAL]],'[4]PETZ E ZEEDOG'!$B:$E,4,0),"")</f>
        <v/>
      </c>
      <c r="D1115" t="str">
        <f>IFERROR(VLOOKUP(Filiais_Petz4[[#This Row],[FILIAL]],'[4]PETZ E ZEEDOG'!$B:$F,5,0),"")</f>
        <v/>
      </c>
      <c r="E1115" t="str">
        <f>IFERROR(VLOOKUP(Filiais_Petz4[[#This Row],[FILIAL]],'[4]PETZ E ZEEDOG'!$B:$G,6,0),"")</f>
        <v/>
      </c>
      <c r="F1115" s="1" t="str">
        <f>IFERROR(VLOOKUP(Filiais_Petz4[[#This Row],[FILIAL]],'[4]PETZ E ZEEDOG'!$B:$H,7,0),"")</f>
        <v/>
      </c>
      <c r="G1115" t="str">
        <f>IFERROR(VLOOKUP(Filiais_Petz4[[#This Row],[FILIAL]],'[4]PETZ E ZEEDOG'!$B$2:$R$1103,8,0),"")</f>
        <v/>
      </c>
      <c r="H1115" t="str">
        <f>IFERROR(VLOOKUP(Filiais_Petz4[[#This Row],[FILIAL]],'[4]PETZ E ZEEDOG'!$B:$J,9,0),"")</f>
        <v/>
      </c>
      <c r="I1115" t="str">
        <f>IFERROR(VLOOKUP(Filiais_Petz4[[#This Row],[FILIAL]],'[4]PETZ E ZEEDOG'!$B:$K,10,0),"")</f>
        <v/>
      </c>
      <c r="J1115" s="3" t="str">
        <f>IFERROR(VLOOKUP(Filiais_Petz4[[#This Row],[FILIAL]],'[4]PETZ E ZEEDOG'!$B$2:$R$1103,11,0),"")</f>
        <v/>
      </c>
      <c r="K1115" s="89" t="str">
        <f>IFERROR(VLOOKUP(Filiais_Petz4[[#This Row],[FILIAL]],'[4]PETZ E ZEEDOG'!$B:$M,12,0),"")</f>
        <v/>
      </c>
      <c r="L1115" t="str">
        <f>IFERROR(VLOOKUP(Filiais_Petz4[[#This Row],[FILIAL]],'[4]PETZ E ZEEDOG'!$B:$N,13,0),"")</f>
        <v/>
      </c>
      <c r="M1115" t="str">
        <f>IFERROR(VLOOKUP(Filiais_Petz4[[#This Row],[FILIAL]],'[4]PETZ E ZEEDOG'!$B:$O,14,0),"")</f>
        <v/>
      </c>
      <c r="N1115" t="str">
        <f>IFERROR(VLOOKUP(Filiais_Petz4[[#This Row],[FILIAL]],'[4]PETZ E ZEEDOG'!$B:$P,15,0),"")</f>
        <v/>
      </c>
      <c r="O1115" t="str">
        <f>IFERROR(VLOOKUP(Filiais_Petz4[[#This Row],[FILIAL]],'[4]PETZ E ZEEDOG'!$B:$Q,16,0),"")</f>
        <v/>
      </c>
      <c r="P1115" t="str">
        <f>IFERROR(VLOOKUP(Filiais_Petz4[[#This Row],[FILIAL]],'[4]PETZ E ZEEDOG'!$B:$R,17,0),"")</f>
        <v/>
      </c>
      <c r="Q1115" t="str">
        <f>IFERROR(VLOOKUP(Filiais_Petz4[[#This Row],[FILIAL]],'[4]PETZ E ZEEDOG'!$B:$C,2,0),"")</f>
        <v/>
      </c>
    </row>
    <row r="1116" spans="2:17" ht="14.45" hidden="1" customHeight="1" x14ac:dyDescent="0.25">
      <c r="B1116" t="str">
        <f>IFERROR(VLOOKUP(Filiais_Petz4[[#This Row],[FILIAL]],'[4]PETZ E ZEEDOG'!$B:$D,3,0),"")</f>
        <v/>
      </c>
      <c r="C1116" t="str">
        <f>IFERROR(VLOOKUP(Filiais_Petz4[[#This Row],[FILIAL]],'[4]PETZ E ZEEDOG'!$B:$E,4,0),"")</f>
        <v/>
      </c>
      <c r="D1116" t="str">
        <f>IFERROR(VLOOKUP(Filiais_Petz4[[#This Row],[FILIAL]],'[4]PETZ E ZEEDOG'!$B:$F,5,0),"")</f>
        <v/>
      </c>
      <c r="E1116" t="str">
        <f>IFERROR(VLOOKUP(Filiais_Petz4[[#This Row],[FILIAL]],'[4]PETZ E ZEEDOG'!$B:$G,6,0),"")</f>
        <v/>
      </c>
      <c r="F1116" s="1" t="str">
        <f>IFERROR(VLOOKUP(Filiais_Petz4[[#This Row],[FILIAL]],'[4]PETZ E ZEEDOG'!$B:$H,7,0),"")</f>
        <v/>
      </c>
      <c r="G1116" t="str">
        <f>IFERROR(VLOOKUP(Filiais_Petz4[[#This Row],[FILIAL]],'[4]PETZ E ZEEDOG'!$B$2:$R$1103,8,0),"")</f>
        <v/>
      </c>
      <c r="H1116" t="str">
        <f>IFERROR(VLOOKUP(Filiais_Petz4[[#This Row],[FILIAL]],'[4]PETZ E ZEEDOG'!$B:$J,9,0),"")</f>
        <v/>
      </c>
      <c r="I1116" t="str">
        <f>IFERROR(VLOOKUP(Filiais_Petz4[[#This Row],[FILIAL]],'[4]PETZ E ZEEDOG'!$B:$K,10,0),"")</f>
        <v/>
      </c>
      <c r="J1116" s="3" t="str">
        <f>IFERROR(VLOOKUP(Filiais_Petz4[[#This Row],[FILIAL]],'[4]PETZ E ZEEDOG'!$B$2:$R$1103,11,0),"")</f>
        <v/>
      </c>
      <c r="K1116" s="89" t="str">
        <f>IFERROR(VLOOKUP(Filiais_Petz4[[#This Row],[FILIAL]],'[4]PETZ E ZEEDOG'!$B:$M,12,0),"")</f>
        <v/>
      </c>
      <c r="L1116" t="str">
        <f>IFERROR(VLOOKUP(Filiais_Petz4[[#This Row],[FILIAL]],'[4]PETZ E ZEEDOG'!$B:$N,13,0),"")</f>
        <v/>
      </c>
      <c r="M1116" t="str">
        <f>IFERROR(VLOOKUP(Filiais_Petz4[[#This Row],[FILIAL]],'[4]PETZ E ZEEDOG'!$B:$O,14,0),"")</f>
        <v/>
      </c>
      <c r="N1116" t="str">
        <f>IFERROR(VLOOKUP(Filiais_Petz4[[#This Row],[FILIAL]],'[4]PETZ E ZEEDOG'!$B:$P,15,0),"")</f>
        <v/>
      </c>
      <c r="O1116" t="str">
        <f>IFERROR(VLOOKUP(Filiais_Petz4[[#This Row],[FILIAL]],'[4]PETZ E ZEEDOG'!$B:$Q,16,0),"")</f>
        <v/>
      </c>
      <c r="P1116" t="str">
        <f>IFERROR(VLOOKUP(Filiais_Petz4[[#This Row],[FILIAL]],'[4]PETZ E ZEEDOG'!$B:$R,17,0),"")</f>
        <v/>
      </c>
      <c r="Q1116" t="str">
        <f>IFERROR(VLOOKUP(Filiais_Petz4[[#This Row],[FILIAL]],'[4]PETZ E ZEEDOG'!$B:$C,2,0),"")</f>
        <v/>
      </c>
    </row>
    <row r="1117" spans="2:17" ht="14.45" hidden="1" customHeight="1" x14ac:dyDescent="0.25">
      <c r="B1117" t="str">
        <f>IFERROR(VLOOKUP(Filiais_Petz4[[#This Row],[FILIAL]],'[4]PETZ E ZEEDOG'!$B:$D,3,0),"")</f>
        <v/>
      </c>
      <c r="C1117" t="str">
        <f>IFERROR(VLOOKUP(Filiais_Petz4[[#This Row],[FILIAL]],'[4]PETZ E ZEEDOG'!$B:$E,4,0),"")</f>
        <v/>
      </c>
      <c r="D1117" t="str">
        <f>IFERROR(VLOOKUP(Filiais_Petz4[[#This Row],[FILIAL]],'[4]PETZ E ZEEDOG'!$B:$F,5,0),"")</f>
        <v/>
      </c>
      <c r="E1117" t="str">
        <f>IFERROR(VLOOKUP(Filiais_Petz4[[#This Row],[FILIAL]],'[4]PETZ E ZEEDOG'!$B:$G,6,0),"")</f>
        <v/>
      </c>
      <c r="F1117" s="1" t="str">
        <f>IFERROR(VLOOKUP(Filiais_Petz4[[#This Row],[FILIAL]],'[4]PETZ E ZEEDOG'!$B:$H,7,0),"")</f>
        <v/>
      </c>
      <c r="G1117" t="str">
        <f>IFERROR(VLOOKUP(Filiais_Petz4[[#This Row],[FILIAL]],'[4]PETZ E ZEEDOG'!$B$2:$R$1103,8,0),"")</f>
        <v/>
      </c>
      <c r="H1117" t="str">
        <f>IFERROR(VLOOKUP(Filiais_Petz4[[#This Row],[FILIAL]],'[4]PETZ E ZEEDOG'!$B:$J,9,0),"")</f>
        <v/>
      </c>
      <c r="I1117" t="str">
        <f>IFERROR(VLOOKUP(Filiais_Petz4[[#This Row],[FILIAL]],'[4]PETZ E ZEEDOG'!$B:$K,10,0),"")</f>
        <v/>
      </c>
      <c r="J1117" s="3" t="str">
        <f>IFERROR(VLOOKUP(Filiais_Petz4[[#This Row],[FILIAL]],'[4]PETZ E ZEEDOG'!$B$2:$R$1103,11,0),"")</f>
        <v/>
      </c>
      <c r="K1117" s="89" t="str">
        <f>IFERROR(VLOOKUP(Filiais_Petz4[[#This Row],[FILIAL]],'[4]PETZ E ZEEDOG'!$B:$M,12,0),"")</f>
        <v/>
      </c>
      <c r="L1117" t="str">
        <f>IFERROR(VLOOKUP(Filiais_Petz4[[#This Row],[FILIAL]],'[4]PETZ E ZEEDOG'!$B:$N,13,0),"")</f>
        <v/>
      </c>
      <c r="M1117" t="str">
        <f>IFERROR(VLOOKUP(Filiais_Petz4[[#This Row],[FILIAL]],'[4]PETZ E ZEEDOG'!$B:$O,14,0),"")</f>
        <v/>
      </c>
      <c r="N1117" t="str">
        <f>IFERROR(VLOOKUP(Filiais_Petz4[[#This Row],[FILIAL]],'[4]PETZ E ZEEDOG'!$B:$P,15,0),"")</f>
        <v/>
      </c>
      <c r="O1117" t="str">
        <f>IFERROR(VLOOKUP(Filiais_Petz4[[#This Row],[FILIAL]],'[4]PETZ E ZEEDOG'!$B:$Q,16,0),"")</f>
        <v/>
      </c>
      <c r="P1117" t="str">
        <f>IFERROR(VLOOKUP(Filiais_Petz4[[#This Row],[FILIAL]],'[4]PETZ E ZEEDOG'!$B:$R,17,0),"")</f>
        <v/>
      </c>
      <c r="Q1117" t="str">
        <f>IFERROR(VLOOKUP(Filiais_Petz4[[#This Row],[FILIAL]],'[4]PETZ E ZEEDOG'!$B:$C,2,0),"")</f>
        <v/>
      </c>
    </row>
    <row r="1118" spans="2:17" ht="14.45" hidden="1" customHeight="1" x14ac:dyDescent="0.25">
      <c r="B1118" t="str">
        <f>IFERROR(VLOOKUP(Filiais_Petz4[[#This Row],[FILIAL]],'[4]PETZ E ZEEDOG'!$B:$D,3,0),"")</f>
        <v/>
      </c>
      <c r="C1118" t="str">
        <f>IFERROR(VLOOKUP(Filiais_Petz4[[#This Row],[FILIAL]],'[4]PETZ E ZEEDOG'!$B:$E,4,0),"")</f>
        <v/>
      </c>
      <c r="D1118" t="str">
        <f>IFERROR(VLOOKUP(Filiais_Petz4[[#This Row],[FILIAL]],'[4]PETZ E ZEEDOG'!$B:$F,5,0),"")</f>
        <v/>
      </c>
      <c r="E1118" t="str">
        <f>IFERROR(VLOOKUP(Filiais_Petz4[[#This Row],[FILIAL]],'[4]PETZ E ZEEDOG'!$B:$G,6,0),"")</f>
        <v/>
      </c>
      <c r="F1118" s="1" t="str">
        <f>IFERROR(VLOOKUP(Filiais_Petz4[[#This Row],[FILIAL]],'[4]PETZ E ZEEDOG'!$B:$H,7,0),"")</f>
        <v/>
      </c>
      <c r="G1118" t="str">
        <f>IFERROR(VLOOKUP(Filiais_Petz4[[#This Row],[FILIAL]],'[4]PETZ E ZEEDOG'!$B$2:$R$1103,8,0),"")</f>
        <v/>
      </c>
      <c r="H1118" t="str">
        <f>IFERROR(VLOOKUP(Filiais_Petz4[[#This Row],[FILIAL]],'[4]PETZ E ZEEDOG'!$B:$J,9,0),"")</f>
        <v/>
      </c>
      <c r="I1118" t="str">
        <f>IFERROR(VLOOKUP(Filiais_Petz4[[#This Row],[FILIAL]],'[4]PETZ E ZEEDOG'!$B:$K,10,0),"")</f>
        <v/>
      </c>
      <c r="J1118" s="3" t="str">
        <f>IFERROR(VLOOKUP(Filiais_Petz4[[#This Row],[FILIAL]],'[4]PETZ E ZEEDOG'!$B$2:$R$1103,11,0),"")</f>
        <v/>
      </c>
      <c r="K1118" s="89" t="str">
        <f>IFERROR(VLOOKUP(Filiais_Petz4[[#This Row],[FILIAL]],'[4]PETZ E ZEEDOG'!$B:$M,12,0),"")</f>
        <v/>
      </c>
      <c r="L1118" t="str">
        <f>IFERROR(VLOOKUP(Filiais_Petz4[[#This Row],[FILIAL]],'[4]PETZ E ZEEDOG'!$B:$N,13,0),"")</f>
        <v/>
      </c>
      <c r="M1118" t="str">
        <f>IFERROR(VLOOKUP(Filiais_Petz4[[#This Row],[FILIAL]],'[4]PETZ E ZEEDOG'!$B:$O,14,0),"")</f>
        <v/>
      </c>
      <c r="N1118" t="str">
        <f>IFERROR(VLOOKUP(Filiais_Petz4[[#This Row],[FILIAL]],'[4]PETZ E ZEEDOG'!$B:$P,15,0),"")</f>
        <v/>
      </c>
      <c r="O1118" t="str">
        <f>IFERROR(VLOOKUP(Filiais_Petz4[[#This Row],[FILIAL]],'[4]PETZ E ZEEDOG'!$B:$Q,16,0),"")</f>
        <v/>
      </c>
      <c r="P1118" t="str">
        <f>IFERROR(VLOOKUP(Filiais_Petz4[[#This Row],[FILIAL]],'[4]PETZ E ZEEDOG'!$B:$R,17,0),"")</f>
        <v/>
      </c>
      <c r="Q1118" t="str">
        <f>IFERROR(VLOOKUP(Filiais_Petz4[[#This Row],[FILIAL]],'[4]PETZ E ZEEDOG'!$B:$C,2,0),"")</f>
        <v/>
      </c>
    </row>
    <row r="1119" spans="2:17" ht="14.45" hidden="1" customHeight="1" x14ac:dyDescent="0.25">
      <c r="B1119" t="str">
        <f>IFERROR(VLOOKUP(Filiais_Petz4[[#This Row],[FILIAL]],'[4]PETZ E ZEEDOG'!$B:$D,3,0),"")</f>
        <v/>
      </c>
      <c r="C1119" t="str">
        <f>IFERROR(VLOOKUP(Filiais_Petz4[[#This Row],[FILIAL]],'[4]PETZ E ZEEDOG'!$B:$E,4,0),"")</f>
        <v/>
      </c>
      <c r="D1119" t="str">
        <f>IFERROR(VLOOKUP(Filiais_Petz4[[#This Row],[FILIAL]],'[4]PETZ E ZEEDOG'!$B:$F,5,0),"")</f>
        <v/>
      </c>
      <c r="E1119" t="str">
        <f>IFERROR(VLOOKUP(Filiais_Petz4[[#This Row],[FILIAL]],'[4]PETZ E ZEEDOG'!$B:$G,6,0),"")</f>
        <v/>
      </c>
      <c r="F1119" s="1" t="str">
        <f>IFERROR(VLOOKUP(Filiais_Petz4[[#This Row],[FILIAL]],'[4]PETZ E ZEEDOG'!$B:$H,7,0),"")</f>
        <v/>
      </c>
      <c r="G1119" t="str">
        <f>IFERROR(VLOOKUP(Filiais_Petz4[[#This Row],[FILIAL]],'[4]PETZ E ZEEDOG'!$B$2:$R$1103,8,0),"")</f>
        <v/>
      </c>
      <c r="H1119" t="str">
        <f>IFERROR(VLOOKUP(Filiais_Petz4[[#This Row],[FILIAL]],'[4]PETZ E ZEEDOG'!$B:$J,9,0),"")</f>
        <v/>
      </c>
      <c r="I1119" t="str">
        <f>IFERROR(VLOOKUP(Filiais_Petz4[[#This Row],[FILIAL]],'[4]PETZ E ZEEDOG'!$B:$K,10,0),"")</f>
        <v/>
      </c>
      <c r="J1119" s="3" t="str">
        <f>IFERROR(VLOOKUP(Filiais_Petz4[[#This Row],[FILIAL]],'[4]PETZ E ZEEDOG'!$B$2:$R$1103,11,0),"")</f>
        <v/>
      </c>
      <c r="K1119" s="89" t="str">
        <f>IFERROR(VLOOKUP(Filiais_Petz4[[#This Row],[FILIAL]],'[4]PETZ E ZEEDOG'!$B:$M,12,0),"")</f>
        <v/>
      </c>
      <c r="L1119" t="str">
        <f>IFERROR(VLOOKUP(Filiais_Petz4[[#This Row],[FILIAL]],'[4]PETZ E ZEEDOG'!$B:$N,13,0),"")</f>
        <v/>
      </c>
      <c r="M1119" t="str">
        <f>IFERROR(VLOOKUP(Filiais_Petz4[[#This Row],[FILIAL]],'[4]PETZ E ZEEDOG'!$B:$O,14,0),"")</f>
        <v/>
      </c>
      <c r="N1119" t="str">
        <f>IFERROR(VLOOKUP(Filiais_Petz4[[#This Row],[FILIAL]],'[4]PETZ E ZEEDOG'!$B:$P,15,0),"")</f>
        <v/>
      </c>
      <c r="O1119" t="str">
        <f>IFERROR(VLOOKUP(Filiais_Petz4[[#This Row],[FILIAL]],'[4]PETZ E ZEEDOG'!$B:$Q,16,0),"")</f>
        <v/>
      </c>
      <c r="P1119" t="str">
        <f>IFERROR(VLOOKUP(Filiais_Petz4[[#This Row],[FILIAL]],'[4]PETZ E ZEEDOG'!$B:$R,17,0),"")</f>
        <v/>
      </c>
      <c r="Q1119" t="str">
        <f>IFERROR(VLOOKUP(Filiais_Petz4[[#This Row],[FILIAL]],'[4]PETZ E ZEEDOG'!$B:$C,2,0),"")</f>
        <v/>
      </c>
    </row>
    <row r="1120" spans="2:17" ht="14.45" hidden="1" customHeight="1" x14ac:dyDescent="0.25">
      <c r="B1120" t="str">
        <f>IFERROR(VLOOKUP(Filiais_Petz4[[#This Row],[FILIAL]],'[4]PETZ E ZEEDOG'!$B:$D,3,0),"")</f>
        <v/>
      </c>
      <c r="C1120" t="str">
        <f>IFERROR(VLOOKUP(Filiais_Petz4[[#This Row],[FILIAL]],'[4]PETZ E ZEEDOG'!$B:$E,4,0),"")</f>
        <v/>
      </c>
      <c r="D1120" t="str">
        <f>IFERROR(VLOOKUP(Filiais_Petz4[[#This Row],[FILIAL]],'[4]PETZ E ZEEDOG'!$B:$F,5,0),"")</f>
        <v/>
      </c>
      <c r="E1120" t="str">
        <f>IFERROR(VLOOKUP(Filiais_Petz4[[#This Row],[FILIAL]],'[4]PETZ E ZEEDOG'!$B:$G,6,0),"")</f>
        <v/>
      </c>
      <c r="F1120" s="1" t="str">
        <f>IFERROR(VLOOKUP(Filiais_Petz4[[#This Row],[FILIAL]],'[4]PETZ E ZEEDOG'!$B:$H,7,0),"")</f>
        <v/>
      </c>
      <c r="G1120" t="str">
        <f>IFERROR(VLOOKUP(Filiais_Petz4[[#This Row],[FILIAL]],'[4]PETZ E ZEEDOG'!$B$2:$R$1103,8,0),"")</f>
        <v/>
      </c>
      <c r="H1120" t="str">
        <f>IFERROR(VLOOKUP(Filiais_Petz4[[#This Row],[FILIAL]],'[4]PETZ E ZEEDOG'!$B:$J,9,0),"")</f>
        <v/>
      </c>
      <c r="I1120" t="str">
        <f>IFERROR(VLOOKUP(Filiais_Petz4[[#This Row],[FILIAL]],'[4]PETZ E ZEEDOG'!$B:$K,10,0),"")</f>
        <v/>
      </c>
      <c r="J1120" s="3" t="str">
        <f>IFERROR(VLOOKUP(Filiais_Petz4[[#This Row],[FILIAL]],'[4]PETZ E ZEEDOG'!$B$2:$R$1103,11,0),"")</f>
        <v/>
      </c>
      <c r="K1120" s="89" t="str">
        <f>IFERROR(VLOOKUP(Filiais_Petz4[[#This Row],[FILIAL]],'[4]PETZ E ZEEDOG'!$B:$M,12,0),"")</f>
        <v/>
      </c>
      <c r="L1120" t="str">
        <f>IFERROR(VLOOKUP(Filiais_Petz4[[#This Row],[FILIAL]],'[4]PETZ E ZEEDOG'!$B:$N,13,0),"")</f>
        <v/>
      </c>
      <c r="M1120" t="str">
        <f>IFERROR(VLOOKUP(Filiais_Petz4[[#This Row],[FILIAL]],'[4]PETZ E ZEEDOG'!$B:$O,14,0),"")</f>
        <v/>
      </c>
      <c r="N1120" t="str">
        <f>IFERROR(VLOOKUP(Filiais_Petz4[[#This Row],[FILIAL]],'[4]PETZ E ZEEDOG'!$B:$P,15,0),"")</f>
        <v/>
      </c>
      <c r="O1120" t="str">
        <f>IFERROR(VLOOKUP(Filiais_Petz4[[#This Row],[FILIAL]],'[4]PETZ E ZEEDOG'!$B:$Q,16,0),"")</f>
        <v/>
      </c>
      <c r="P1120" t="str">
        <f>IFERROR(VLOOKUP(Filiais_Petz4[[#This Row],[FILIAL]],'[4]PETZ E ZEEDOG'!$B:$R,17,0),"")</f>
        <v/>
      </c>
      <c r="Q1120" t="str">
        <f>IFERROR(VLOOKUP(Filiais_Petz4[[#This Row],[FILIAL]],'[4]PETZ E ZEEDOG'!$B:$C,2,0),"")</f>
        <v/>
      </c>
    </row>
    <row r="1121" spans="2:17" ht="14.45" hidden="1" customHeight="1" x14ac:dyDescent="0.25">
      <c r="B1121" t="str">
        <f>IFERROR(VLOOKUP(Filiais_Petz4[[#This Row],[FILIAL]],'[4]PETZ E ZEEDOG'!$B:$D,3,0),"")</f>
        <v/>
      </c>
      <c r="C1121" t="str">
        <f>IFERROR(VLOOKUP(Filiais_Petz4[[#This Row],[FILIAL]],'[4]PETZ E ZEEDOG'!$B:$E,4,0),"")</f>
        <v/>
      </c>
      <c r="D1121" t="str">
        <f>IFERROR(VLOOKUP(Filiais_Petz4[[#This Row],[FILIAL]],'[4]PETZ E ZEEDOG'!$B:$F,5,0),"")</f>
        <v/>
      </c>
      <c r="E1121" t="str">
        <f>IFERROR(VLOOKUP(Filiais_Petz4[[#This Row],[FILIAL]],'[4]PETZ E ZEEDOG'!$B:$G,6,0),"")</f>
        <v/>
      </c>
      <c r="F1121" s="1" t="str">
        <f>IFERROR(VLOOKUP(Filiais_Petz4[[#This Row],[FILIAL]],'[4]PETZ E ZEEDOG'!$B:$H,7,0),"")</f>
        <v/>
      </c>
      <c r="G1121" t="str">
        <f>IFERROR(VLOOKUP(Filiais_Petz4[[#This Row],[FILIAL]],'[4]PETZ E ZEEDOG'!$B$2:$R$1103,8,0),"")</f>
        <v/>
      </c>
      <c r="H1121" t="str">
        <f>IFERROR(VLOOKUP(Filiais_Petz4[[#This Row],[FILIAL]],'[4]PETZ E ZEEDOG'!$B:$J,9,0),"")</f>
        <v/>
      </c>
      <c r="I1121" t="str">
        <f>IFERROR(VLOOKUP(Filiais_Petz4[[#This Row],[FILIAL]],'[4]PETZ E ZEEDOG'!$B:$K,10,0),"")</f>
        <v/>
      </c>
      <c r="J1121" s="3" t="str">
        <f>IFERROR(VLOOKUP(Filiais_Petz4[[#This Row],[FILIAL]],'[4]PETZ E ZEEDOG'!$B$2:$R$1103,11,0),"")</f>
        <v/>
      </c>
      <c r="K1121" s="89" t="str">
        <f>IFERROR(VLOOKUP(Filiais_Petz4[[#This Row],[FILIAL]],'[4]PETZ E ZEEDOG'!$B:$M,12,0),"")</f>
        <v/>
      </c>
      <c r="L1121" t="str">
        <f>IFERROR(VLOOKUP(Filiais_Petz4[[#This Row],[FILIAL]],'[4]PETZ E ZEEDOG'!$B:$N,13,0),"")</f>
        <v/>
      </c>
      <c r="M1121" t="str">
        <f>IFERROR(VLOOKUP(Filiais_Petz4[[#This Row],[FILIAL]],'[4]PETZ E ZEEDOG'!$B:$O,14,0),"")</f>
        <v/>
      </c>
      <c r="N1121" t="str">
        <f>IFERROR(VLOOKUP(Filiais_Petz4[[#This Row],[FILIAL]],'[4]PETZ E ZEEDOG'!$B:$P,15,0),"")</f>
        <v/>
      </c>
      <c r="O1121" t="str">
        <f>IFERROR(VLOOKUP(Filiais_Petz4[[#This Row],[FILIAL]],'[4]PETZ E ZEEDOG'!$B:$Q,16,0),"")</f>
        <v/>
      </c>
      <c r="P1121" t="str">
        <f>IFERROR(VLOOKUP(Filiais_Petz4[[#This Row],[FILIAL]],'[4]PETZ E ZEEDOG'!$B:$R,17,0),"")</f>
        <v/>
      </c>
      <c r="Q1121" t="str">
        <f>IFERROR(VLOOKUP(Filiais_Petz4[[#This Row],[FILIAL]],'[4]PETZ E ZEEDOG'!$B:$C,2,0),"")</f>
        <v/>
      </c>
    </row>
    <row r="1122" spans="2:17" ht="14.45" hidden="1" customHeight="1" x14ac:dyDescent="0.25">
      <c r="B1122" t="str">
        <f>IFERROR(VLOOKUP(Filiais_Petz4[[#This Row],[FILIAL]],'[4]PETZ E ZEEDOG'!$B:$D,3,0),"")</f>
        <v/>
      </c>
      <c r="C1122" t="str">
        <f>IFERROR(VLOOKUP(Filiais_Petz4[[#This Row],[FILIAL]],'[4]PETZ E ZEEDOG'!$B:$E,4,0),"")</f>
        <v/>
      </c>
      <c r="D1122" t="str">
        <f>IFERROR(VLOOKUP(Filiais_Petz4[[#This Row],[FILIAL]],'[4]PETZ E ZEEDOG'!$B:$F,5,0),"")</f>
        <v/>
      </c>
      <c r="E1122" t="str">
        <f>IFERROR(VLOOKUP(Filiais_Petz4[[#This Row],[FILIAL]],'[4]PETZ E ZEEDOG'!$B:$G,6,0),"")</f>
        <v/>
      </c>
      <c r="F1122" s="1" t="str">
        <f>IFERROR(VLOOKUP(Filiais_Petz4[[#This Row],[FILIAL]],'[4]PETZ E ZEEDOG'!$B:$H,7,0),"")</f>
        <v/>
      </c>
      <c r="G1122" t="str">
        <f>IFERROR(VLOOKUP(Filiais_Petz4[[#This Row],[FILIAL]],'[4]PETZ E ZEEDOG'!$B$2:$R$1103,8,0),"")</f>
        <v/>
      </c>
      <c r="H1122" t="str">
        <f>IFERROR(VLOOKUP(Filiais_Petz4[[#This Row],[FILIAL]],'[4]PETZ E ZEEDOG'!$B:$J,9,0),"")</f>
        <v/>
      </c>
      <c r="I1122" t="str">
        <f>IFERROR(VLOOKUP(Filiais_Petz4[[#This Row],[FILIAL]],'[4]PETZ E ZEEDOG'!$B:$K,10,0),"")</f>
        <v/>
      </c>
      <c r="J1122" s="3" t="str">
        <f>IFERROR(VLOOKUP(Filiais_Petz4[[#This Row],[FILIAL]],'[4]PETZ E ZEEDOG'!$B$2:$R$1103,11,0),"")</f>
        <v/>
      </c>
      <c r="K1122" s="89" t="str">
        <f>IFERROR(VLOOKUP(Filiais_Petz4[[#This Row],[FILIAL]],'[4]PETZ E ZEEDOG'!$B:$M,12,0),"")</f>
        <v/>
      </c>
      <c r="L1122" t="str">
        <f>IFERROR(VLOOKUP(Filiais_Petz4[[#This Row],[FILIAL]],'[4]PETZ E ZEEDOG'!$B:$N,13,0),"")</f>
        <v/>
      </c>
      <c r="M1122" t="str">
        <f>IFERROR(VLOOKUP(Filiais_Petz4[[#This Row],[FILIAL]],'[4]PETZ E ZEEDOG'!$B:$O,14,0),"")</f>
        <v/>
      </c>
      <c r="N1122" t="str">
        <f>IFERROR(VLOOKUP(Filiais_Petz4[[#This Row],[FILIAL]],'[4]PETZ E ZEEDOG'!$B:$P,15,0),"")</f>
        <v/>
      </c>
      <c r="O1122" t="str">
        <f>IFERROR(VLOOKUP(Filiais_Petz4[[#This Row],[FILIAL]],'[4]PETZ E ZEEDOG'!$B:$Q,16,0),"")</f>
        <v/>
      </c>
      <c r="P1122" t="str">
        <f>IFERROR(VLOOKUP(Filiais_Petz4[[#This Row],[FILIAL]],'[4]PETZ E ZEEDOG'!$B:$R,17,0),"")</f>
        <v/>
      </c>
      <c r="Q1122" t="str">
        <f>IFERROR(VLOOKUP(Filiais_Petz4[[#This Row],[FILIAL]],'[4]PETZ E ZEEDOG'!$B:$C,2,0),"")</f>
        <v/>
      </c>
    </row>
    <row r="1123" spans="2:17" ht="14.45" hidden="1" customHeight="1" x14ac:dyDescent="0.25">
      <c r="B1123" t="str">
        <f>IFERROR(VLOOKUP(Filiais_Petz4[[#This Row],[FILIAL]],'[4]PETZ E ZEEDOG'!$B:$D,3,0),"")</f>
        <v/>
      </c>
      <c r="C1123" t="str">
        <f>IFERROR(VLOOKUP(Filiais_Petz4[[#This Row],[FILIAL]],'[4]PETZ E ZEEDOG'!$B:$E,4,0),"")</f>
        <v/>
      </c>
      <c r="D1123" t="str">
        <f>IFERROR(VLOOKUP(Filiais_Petz4[[#This Row],[FILIAL]],'[4]PETZ E ZEEDOG'!$B:$F,5,0),"")</f>
        <v/>
      </c>
      <c r="E1123" t="str">
        <f>IFERROR(VLOOKUP(Filiais_Petz4[[#This Row],[FILIAL]],'[4]PETZ E ZEEDOG'!$B:$G,6,0),"")</f>
        <v/>
      </c>
      <c r="F1123" s="1" t="str">
        <f>IFERROR(VLOOKUP(Filiais_Petz4[[#This Row],[FILIAL]],'[4]PETZ E ZEEDOG'!$B:$H,7,0),"")</f>
        <v/>
      </c>
      <c r="G1123" t="str">
        <f>IFERROR(VLOOKUP(Filiais_Petz4[[#This Row],[FILIAL]],'[4]PETZ E ZEEDOG'!$B$2:$R$1103,8,0),"")</f>
        <v/>
      </c>
      <c r="H1123" t="str">
        <f>IFERROR(VLOOKUP(Filiais_Petz4[[#This Row],[FILIAL]],'[4]PETZ E ZEEDOG'!$B:$J,9,0),"")</f>
        <v/>
      </c>
      <c r="I1123" t="str">
        <f>IFERROR(VLOOKUP(Filiais_Petz4[[#This Row],[FILIAL]],'[4]PETZ E ZEEDOG'!$B:$K,10,0),"")</f>
        <v/>
      </c>
      <c r="J1123" s="3" t="str">
        <f>IFERROR(VLOOKUP(Filiais_Petz4[[#This Row],[FILIAL]],'[4]PETZ E ZEEDOG'!$B$2:$R$1103,11,0),"")</f>
        <v/>
      </c>
      <c r="K1123" s="89" t="str">
        <f>IFERROR(VLOOKUP(Filiais_Petz4[[#This Row],[FILIAL]],'[4]PETZ E ZEEDOG'!$B:$M,12,0),"")</f>
        <v/>
      </c>
      <c r="L1123" t="str">
        <f>IFERROR(VLOOKUP(Filiais_Petz4[[#This Row],[FILIAL]],'[4]PETZ E ZEEDOG'!$B:$N,13,0),"")</f>
        <v/>
      </c>
      <c r="M1123" t="str">
        <f>IFERROR(VLOOKUP(Filiais_Petz4[[#This Row],[FILIAL]],'[4]PETZ E ZEEDOG'!$B:$O,14,0),"")</f>
        <v/>
      </c>
      <c r="N1123" t="str">
        <f>IFERROR(VLOOKUP(Filiais_Petz4[[#This Row],[FILIAL]],'[4]PETZ E ZEEDOG'!$B:$P,15,0),"")</f>
        <v/>
      </c>
      <c r="O1123" t="str">
        <f>IFERROR(VLOOKUP(Filiais_Petz4[[#This Row],[FILIAL]],'[4]PETZ E ZEEDOG'!$B:$Q,16,0),"")</f>
        <v/>
      </c>
      <c r="P1123" t="str">
        <f>IFERROR(VLOOKUP(Filiais_Petz4[[#This Row],[FILIAL]],'[4]PETZ E ZEEDOG'!$B:$R,17,0),"")</f>
        <v/>
      </c>
      <c r="Q1123" t="str">
        <f>IFERROR(VLOOKUP(Filiais_Petz4[[#This Row],[FILIAL]],'[4]PETZ E ZEEDOG'!$B:$C,2,0),"")</f>
        <v/>
      </c>
    </row>
    <row r="1124" spans="2:17" ht="14.45" hidden="1" customHeight="1" x14ac:dyDescent="0.25">
      <c r="B1124" t="str">
        <f>IFERROR(VLOOKUP(Filiais_Petz4[[#This Row],[FILIAL]],'[4]PETZ E ZEEDOG'!$B:$D,3,0),"")</f>
        <v/>
      </c>
      <c r="C1124" t="str">
        <f>IFERROR(VLOOKUP(Filiais_Petz4[[#This Row],[FILIAL]],'[4]PETZ E ZEEDOG'!$B:$E,4,0),"")</f>
        <v/>
      </c>
      <c r="D1124" t="str">
        <f>IFERROR(VLOOKUP(Filiais_Petz4[[#This Row],[FILIAL]],'[4]PETZ E ZEEDOG'!$B:$F,5,0),"")</f>
        <v/>
      </c>
      <c r="E1124" t="str">
        <f>IFERROR(VLOOKUP(Filiais_Petz4[[#This Row],[FILIAL]],'[4]PETZ E ZEEDOG'!$B:$G,6,0),"")</f>
        <v/>
      </c>
      <c r="F1124" s="1" t="str">
        <f>IFERROR(VLOOKUP(Filiais_Petz4[[#This Row],[FILIAL]],'[4]PETZ E ZEEDOG'!$B:$H,7,0),"")</f>
        <v/>
      </c>
      <c r="G1124" t="str">
        <f>IFERROR(VLOOKUP(Filiais_Petz4[[#This Row],[FILIAL]],'[4]PETZ E ZEEDOG'!$B$2:$R$1103,8,0),"")</f>
        <v/>
      </c>
      <c r="H1124" t="str">
        <f>IFERROR(VLOOKUP(Filiais_Petz4[[#This Row],[FILIAL]],'[4]PETZ E ZEEDOG'!$B:$J,9,0),"")</f>
        <v/>
      </c>
      <c r="I1124" t="str">
        <f>IFERROR(VLOOKUP(Filiais_Petz4[[#This Row],[FILIAL]],'[4]PETZ E ZEEDOG'!$B:$K,10,0),"")</f>
        <v/>
      </c>
      <c r="J1124" s="3" t="str">
        <f>IFERROR(VLOOKUP(Filiais_Petz4[[#This Row],[FILIAL]],'[4]PETZ E ZEEDOG'!$B$2:$R$1103,11,0),"")</f>
        <v/>
      </c>
      <c r="K1124" s="89" t="str">
        <f>IFERROR(VLOOKUP(Filiais_Petz4[[#This Row],[FILIAL]],'[4]PETZ E ZEEDOG'!$B:$M,12,0),"")</f>
        <v/>
      </c>
      <c r="L1124" t="str">
        <f>IFERROR(VLOOKUP(Filiais_Petz4[[#This Row],[FILIAL]],'[4]PETZ E ZEEDOG'!$B:$N,13,0),"")</f>
        <v/>
      </c>
      <c r="M1124" t="str">
        <f>IFERROR(VLOOKUP(Filiais_Petz4[[#This Row],[FILIAL]],'[4]PETZ E ZEEDOG'!$B:$O,14,0),"")</f>
        <v/>
      </c>
      <c r="N1124" t="str">
        <f>IFERROR(VLOOKUP(Filiais_Petz4[[#This Row],[FILIAL]],'[4]PETZ E ZEEDOG'!$B:$P,15,0),"")</f>
        <v/>
      </c>
      <c r="O1124" t="str">
        <f>IFERROR(VLOOKUP(Filiais_Petz4[[#This Row],[FILIAL]],'[4]PETZ E ZEEDOG'!$B:$Q,16,0),"")</f>
        <v/>
      </c>
      <c r="P1124" t="str">
        <f>IFERROR(VLOOKUP(Filiais_Petz4[[#This Row],[FILIAL]],'[4]PETZ E ZEEDOG'!$B:$R,17,0),"")</f>
        <v/>
      </c>
      <c r="Q1124" t="str">
        <f>IFERROR(VLOOKUP(Filiais_Petz4[[#This Row],[FILIAL]],'[4]PETZ E ZEEDOG'!$B:$C,2,0),"")</f>
        <v/>
      </c>
    </row>
    <row r="1125" spans="2:17" ht="14.45" hidden="1" customHeight="1" x14ac:dyDescent="0.25">
      <c r="B1125" t="str">
        <f>IFERROR(VLOOKUP(Filiais_Petz4[[#This Row],[FILIAL]],'[4]PETZ E ZEEDOG'!$B:$D,3,0),"")</f>
        <v/>
      </c>
      <c r="C1125" t="str">
        <f>IFERROR(VLOOKUP(Filiais_Petz4[[#This Row],[FILIAL]],'[4]PETZ E ZEEDOG'!$B:$E,4,0),"")</f>
        <v/>
      </c>
      <c r="D1125" t="str">
        <f>IFERROR(VLOOKUP(Filiais_Petz4[[#This Row],[FILIAL]],'[4]PETZ E ZEEDOG'!$B:$F,5,0),"")</f>
        <v/>
      </c>
      <c r="E1125" t="str">
        <f>IFERROR(VLOOKUP(Filiais_Petz4[[#This Row],[FILIAL]],'[4]PETZ E ZEEDOG'!$B:$G,6,0),"")</f>
        <v/>
      </c>
      <c r="F1125" s="1" t="str">
        <f>IFERROR(VLOOKUP(Filiais_Petz4[[#This Row],[FILIAL]],'[4]PETZ E ZEEDOG'!$B:$H,7,0),"")</f>
        <v/>
      </c>
      <c r="G1125" t="str">
        <f>IFERROR(VLOOKUP(Filiais_Petz4[[#This Row],[FILIAL]],'[4]PETZ E ZEEDOG'!$B$2:$R$1103,8,0),"")</f>
        <v/>
      </c>
      <c r="H1125" t="str">
        <f>IFERROR(VLOOKUP(Filiais_Petz4[[#This Row],[FILIAL]],'[4]PETZ E ZEEDOG'!$B:$J,9,0),"")</f>
        <v/>
      </c>
      <c r="I1125" t="str">
        <f>IFERROR(VLOOKUP(Filiais_Petz4[[#This Row],[FILIAL]],'[4]PETZ E ZEEDOG'!$B:$K,10,0),"")</f>
        <v/>
      </c>
      <c r="J1125" s="3" t="str">
        <f>IFERROR(VLOOKUP(Filiais_Petz4[[#This Row],[FILIAL]],'[4]PETZ E ZEEDOG'!$B$2:$R$1103,11,0),"")</f>
        <v/>
      </c>
      <c r="K1125" s="89" t="str">
        <f>IFERROR(VLOOKUP(Filiais_Petz4[[#This Row],[FILIAL]],'[4]PETZ E ZEEDOG'!$B:$M,12,0),"")</f>
        <v/>
      </c>
      <c r="L1125" t="str">
        <f>IFERROR(VLOOKUP(Filiais_Petz4[[#This Row],[FILIAL]],'[4]PETZ E ZEEDOG'!$B:$N,13,0),"")</f>
        <v/>
      </c>
      <c r="M1125" t="str">
        <f>IFERROR(VLOOKUP(Filiais_Petz4[[#This Row],[FILIAL]],'[4]PETZ E ZEEDOG'!$B:$O,14,0),"")</f>
        <v/>
      </c>
      <c r="N1125" t="str">
        <f>IFERROR(VLOOKUP(Filiais_Petz4[[#This Row],[FILIAL]],'[4]PETZ E ZEEDOG'!$B:$P,15,0),"")</f>
        <v/>
      </c>
      <c r="O1125" t="str">
        <f>IFERROR(VLOOKUP(Filiais_Petz4[[#This Row],[FILIAL]],'[4]PETZ E ZEEDOG'!$B:$Q,16,0),"")</f>
        <v/>
      </c>
      <c r="P1125" t="str">
        <f>IFERROR(VLOOKUP(Filiais_Petz4[[#This Row],[FILIAL]],'[4]PETZ E ZEEDOG'!$B:$R,17,0),"")</f>
        <v/>
      </c>
      <c r="Q1125" t="str">
        <f>IFERROR(VLOOKUP(Filiais_Petz4[[#This Row],[FILIAL]],'[4]PETZ E ZEEDOG'!$B:$C,2,0),"")</f>
        <v/>
      </c>
    </row>
    <row r="1126" spans="2:17" ht="14.45" hidden="1" customHeight="1" x14ac:dyDescent="0.25">
      <c r="B1126" t="str">
        <f>IFERROR(VLOOKUP(Filiais_Petz4[[#This Row],[FILIAL]],'[4]PETZ E ZEEDOG'!$B:$D,3,0),"")</f>
        <v/>
      </c>
      <c r="C1126" t="str">
        <f>IFERROR(VLOOKUP(Filiais_Petz4[[#This Row],[FILIAL]],'[4]PETZ E ZEEDOG'!$B:$E,4,0),"")</f>
        <v/>
      </c>
      <c r="D1126" t="str">
        <f>IFERROR(VLOOKUP(Filiais_Petz4[[#This Row],[FILIAL]],'[4]PETZ E ZEEDOG'!$B:$F,5,0),"")</f>
        <v/>
      </c>
      <c r="E1126" t="str">
        <f>IFERROR(VLOOKUP(Filiais_Petz4[[#This Row],[FILIAL]],'[4]PETZ E ZEEDOG'!$B:$G,6,0),"")</f>
        <v/>
      </c>
      <c r="F1126" s="1" t="str">
        <f>IFERROR(VLOOKUP(Filiais_Petz4[[#This Row],[FILIAL]],'[4]PETZ E ZEEDOG'!$B:$H,7,0),"")</f>
        <v/>
      </c>
      <c r="G1126" t="str">
        <f>IFERROR(VLOOKUP(Filiais_Petz4[[#This Row],[FILIAL]],'[4]PETZ E ZEEDOG'!$B$2:$R$1103,8,0),"")</f>
        <v/>
      </c>
      <c r="H1126" t="str">
        <f>IFERROR(VLOOKUP(Filiais_Petz4[[#This Row],[FILIAL]],'[4]PETZ E ZEEDOG'!$B:$J,9,0),"")</f>
        <v/>
      </c>
      <c r="I1126" t="str">
        <f>IFERROR(VLOOKUP(Filiais_Petz4[[#This Row],[FILIAL]],'[4]PETZ E ZEEDOG'!$B:$K,10,0),"")</f>
        <v/>
      </c>
      <c r="J1126" s="3" t="str">
        <f>IFERROR(VLOOKUP(Filiais_Petz4[[#This Row],[FILIAL]],'[4]PETZ E ZEEDOG'!$B$2:$R$1103,11,0),"")</f>
        <v/>
      </c>
      <c r="K1126" s="89" t="str">
        <f>IFERROR(VLOOKUP(Filiais_Petz4[[#This Row],[FILIAL]],'[4]PETZ E ZEEDOG'!$B:$M,12,0),"")</f>
        <v/>
      </c>
      <c r="L1126" t="str">
        <f>IFERROR(VLOOKUP(Filiais_Petz4[[#This Row],[FILIAL]],'[4]PETZ E ZEEDOG'!$B:$N,13,0),"")</f>
        <v/>
      </c>
      <c r="M1126" t="str">
        <f>IFERROR(VLOOKUP(Filiais_Petz4[[#This Row],[FILIAL]],'[4]PETZ E ZEEDOG'!$B:$O,14,0),"")</f>
        <v/>
      </c>
      <c r="N1126" t="str">
        <f>IFERROR(VLOOKUP(Filiais_Petz4[[#This Row],[FILIAL]],'[4]PETZ E ZEEDOG'!$B:$P,15,0),"")</f>
        <v/>
      </c>
      <c r="O1126" t="str">
        <f>IFERROR(VLOOKUP(Filiais_Petz4[[#This Row],[FILIAL]],'[4]PETZ E ZEEDOG'!$B:$Q,16,0),"")</f>
        <v/>
      </c>
      <c r="P1126" t="str">
        <f>IFERROR(VLOOKUP(Filiais_Petz4[[#This Row],[FILIAL]],'[4]PETZ E ZEEDOG'!$B:$R,17,0),"")</f>
        <v/>
      </c>
      <c r="Q1126" t="str">
        <f>IFERROR(VLOOKUP(Filiais_Petz4[[#This Row],[FILIAL]],'[4]PETZ E ZEEDOG'!$B:$C,2,0),"")</f>
        <v/>
      </c>
    </row>
    <row r="1127" spans="2:17" ht="14.45" hidden="1" customHeight="1" x14ac:dyDescent="0.25">
      <c r="B1127" t="str">
        <f>IFERROR(VLOOKUP(Filiais_Petz4[[#This Row],[FILIAL]],'[4]PETZ E ZEEDOG'!$B:$D,3,0),"")</f>
        <v/>
      </c>
      <c r="C1127" t="str">
        <f>IFERROR(VLOOKUP(Filiais_Petz4[[#This Row],[FILIAL]],'[4]PETZ E ZEEDOG'!$B:$E,4,0),"")</f>
        <v/>
      </c>
      <c r="D1127" t="str">
        <f>IFERROR(VLOOKUP(Filiais_Petz4[[#This Row],[FILIAL]],'[4]PETZ E ZEEDOG'!$B:$F,5,0),"")</f>
        <v/>
      </c>
      <c r="E1127" t="str">
        <f>IFERROR(VLOOKUP(Filiais_Petz4[[#This Row],[FILIAL]],'[4]PETZ E ZEEDOG'!$B:$G,6,0),"")</f>
        <v/>
      </c>
      <c r="F1127" s="1" t="str">
        <f>IFERROR(VLOOKUP(Filiais_Petz4[[#This Row],[FILIAL]],'[4]PETZ E ZEEDOG'!$B:$H,7,0),"")</f>
        <v/>
      </c>
      <c r="G1127" t="str">
        <f>IFERROR(VLOOKUP(Filiais_Petz4[[#This Row],[FILIAL]],'[4]PETZ E ZEEDOG'!$B$2:$R$1103,8,0),"")</f>
        <v/>
      </c>
      <c r="H1127" t="str">
        <f>IFERROR(VLOOKUP(Filiais_Petz4[[#This Row],[FILIAL]],'[4]PETZ E ZEEDOG'!$B:$J,9,0),"")</f>
        <v/>
      </c>
      <c r="I1127" t="str">
        <f>IFERROR(VLOOKUP(Filiais_Petz4[[#This Row],[FILIAL]],'[4]PETZ E ZEEDOG'!$B:$K,10,0),"")</f>
        <v/>
      </c>
      <c r="J1127" s="3" t="str">
        <f>IFERROR(VLOOKUP(Filiais_Petz4[[#This Row],[FILIAL]],'[4]PETZ E ZEEDOG'!$B$2:$R$1103,11,0),"")</f>
        <v/>
      </c>
      <c r="K1127" s="89" t="str">
        <f>IFERROR(VLOOKUP(Filiais_Petz4[[#This Row],[FILIAL]],'[4]PETZ E ZEEDOG'!$B:$M,12,0),"")</f>
        <v/>
      </c>
      <c r="L1127" t="str">
        <f>IFERROR(VLOOKUP(Filiais_Petz4[[#This Row],[FILIAL]],'[4]PETZ E ZEEDOG'!$B:$N,13,0),"")</f>
        <v/>
      </c>
      <c r="M1127" t="str">
        <f>IFERROR(VLOOKUP(Filiais_Petz4[[#This Row],[FILIAL]],'[4]PETZ E ZEEDOG'!$B:$O,14,0),"")</f>
        <v/>
      </c>
      <c r="N1127" t="str">
        <f>IFERROR(VLOOKUP(Filiais_Petz4[[#This Row],[FILIAL]],'[4]PETZ E ZEEDOG'!$B:$P,15,0),"")</f>
        <v/>
      </c>
      <c r="O1127" t="str">
        <f>IFERROR(VLOOKUP(Filiais_Petz4[[#This Row],[FILIAL]],'[4]PETZ E ZEEDOG'!$B:$Q,16,0),"")</f>
        <v/>
      </c>
      <c r="P1127" t="str">
        <f>IFERROR(VLOOKUP(Filiais_Petz4[[#This Row],[FILIAL]],'[4]PETZ E ZEEDOG'!$B:$R,17,0),"")</f>
        <v/>
      </c>
      <c r="Q1127" t="str">
        <f>IFERROR(VLOOKUP(Filiais_Petz4[[#This Row],[FILIAL]],'[4]PETZ E ZEEDOG'!$B:$C,2,0),"")</f>
        <v/>
      </c>
    </row>
    <row r="1128" spans="2:17" ht="14.45" hidden="1" customHeight="1" x14ac:dyDescent="0.25">
      <c r="B1128" t="str">
        <f>IFERROR(VLOOKUP(Filiais_Petz4[[#This Row],[FILIAL]],'[4]PETZ E ZEEDOG'!$B:$D,3,0),"")</f>
        <v/>
      </c>
      <c r="C1128" t="str">
        <f>IFERROR(VLOOKUP(Filiais_Petz4[[#This Row],[FILIAL]],'[4]PETZ E ZEEDOG'!$B:$E,4,0),"")</f>
        <v/>
      </c>
      <c r="D1128" t="str">
        <f>IFERROR(VLOOKUP(Filiais_Petz4[[#This Row],[FILIAL]],'[4]PETZ E ZEEDOG'!$B:$F,5,0),"")</f>
        <v/>
      </c>
      <c r="E1128" t="str">
        <f>IFERROR(VLOOKUP(Filiais_Petz4[[#This Row],[FILIAL]],'[4]PETZ E ZEEDOG'!$B:$G,6,0),"")</f>
        <v/>
      </c>
      <c r="F1128" s="1" t="str">
        <f>IFERROR(VLOOKUP(Filiais_Petz4[[#This Row],[FILIAL]],'[4]PETZ E ZEEDOG'!$B:$H,7,0),"")</f>
        <v/>
      </c>
      <c r="G1128" t="str">
        <f>IFERROR(VLOOKUP(Filiais_Petz4[[#This Row],[FILIAL]],'[4]PETZ E ZEEDOG'!$B$2:$R$1103,8,0),"")</f>
        <v/>
      </c>
      <c r="H1128" t="str">
        <f>IFERROR(VLOOKUP(Filiais_Petz4[[#This Row],[FILIAL]],'[4]PETZ E ZEEDOG'!$B:$J,9,0),"")</f>
        <v/>
      </c>
      <c r="I1128" t="str">
        <f>IFERROR(VLOOKUP(Filiais_Petz4[[#This Row],[FILIAL]],'[4]PETZ E ZEEDOG'!$B:$K,10,0),"")</f>
        <v/>
      </c>
      <c r="J1128" s="3" t="str">
        <f>IFERROR(VLOOKUP(Filiais_Petz4[[#This Row],[FILIAL]],'[4]PETZ E ZEEDOG'!$B$2:$R$1103,11,0),"")</f>
        <v/>
      </c>
      <c r="K1128" s="89" t="str">
        <f>IFERROR(VLOOKUP(Filiais_Petz4[[#This Row],[FILIAL]],'[4]PETZ E ZEEDOG'!$B:$M,12,0),"")</f>
        <v/>
      </c>
      <c r="L1128" t="str">
        <f>IFERROR(VLOOKUP(Filiais_Petz4[[#This Row],[FILIAL]],'[4]PETZ E ZEEDOG'!$B:$N,13,0),"")</f>
        <v/>
      </c>
      <c r="M1128" t="str">
        <f>IFERROR(VLOOKUP(Filiais_Petz4[[#This Row],[FILIAL]],'[4]PETZ E ZEEDOG'!$B:$O,14,0),"")</f>
        <v/>
      </c>
      <c r="N1128" t="str">
        <f>IFERROR(VLOOKUP(Filiais_Petz4[[#This Row],[FILIAL]],'[4]PETZ E ZEEDOG'!$B:$P,15,0),"")</f>
        <v/>
      </c>
      <c r="O1128" t="str">
        <f>IFERROR(VLOOKUP(Filiais_Petz4[[#This Row],[FILIAL]],'[4]PETZ E ZEEDOG'!$B:$Q,16,0),"")</f>
        <v/>
      </c>
      <c r="P1128" t="str">
        <f>IFERROR(VLOOKUP(Filiais_Petz4[[#This Row],[FILIAL]],'[4]PETZ E ZEEDOG'!$B:$R,17,0),"")</f>
        <v/>
      </c>
      <c r="Q1128" t="str">
        <f>IFERROR(VLOOKUP(Filiais_Petz4[[#This Row],[FILIAL]],'[4]PETZ E ZEEDOG'!$B:$C,2,0),"")</f>
        <v/>
      </c>
    </row>
    <row r="1129" spans="2:17" ht="14.45" hidden="1" customHeight="1" x14ac:dyDescent="0.25">
      <c r="B1129" t="str">
        <f>IFERROR(VLOOKUP(Filiais_Petz4[[#This Row],[FILIAL]],'[4]PETZ E ZEEDOG'!$B:$D,3,0),"")</f>
        <v/>
      </c>
      <c r="C1129" t="str">
        <f>IFERROR(VLOOKUP(Filiais_Petz4[[#This Row],[FILIAL]],'[4]PETZ E ZEEDOG'!$B:$E,4,0),"")</f>
        <v/>
      </c>
      <c r="D1129" t="str">
        <f>IFERROR(VLOOKUP(Filiais_Petz4[[#This Row],[FILIAL]],'[4]PETZ E ZEEDOG'!$B:$F,5,0),"")</f>
        <v/>
      </c>
      <c r="E1129" t="str">
        <f>IFERROR(VLOOKUP(Filiais_Petz4[[#This Row],[FILIAL]],'[4]PETZ E ZEEDOG'!$B:$G,6,0),"")</f>
        <v/>
      </c>
      <c r="F1129" s="1" t="str">
        <f>IFERROR(VLOOKUP(Filiais_Petz4[[#This Row],[FILIAL]],'[4]PETZ E ZEEDOG'!$B:$H,7,0),"")</f>
        <v/>
      </c>
      <c r="G1129" t="str">
        <f>IFERROR(VLOOKUP(Filiais_Petz4[[#This Row],[FILIAL]],'[4]PETZ E ZEEDOG'!$B$2:$R$1103,8,0),"")</f>
        <v/>
      </c>
      <c r="H1129" t="str">
        <f>IFERROR(VLOOKUP(Filiais_Petz4[[#This Row],[FILIAL]],'[4]PETZ E ZEEDOG'!$B:$J,9,0),"")</f>
        <v/>
      </c>
      <c r="I1129" t="str">
        <f>IFERROR(VLOOKUP(Filiais_Petz4[[#This Row],[FILIAL]],'[4]PETZ E ZEEDOG'!$B:$K,10,0),"")</f>
        <v/>
      </c>
      <c r="J1129" s="3" t="str">
        <f>IFERROR(VLOOKUP(Filiais_Petz4[[#This Row],[FILIAL]],'[4]PETZ E ZEEDOG'!$B$2:$R$1103,11,0),"")</f>
        <v/>
      </c>
      <c r="K1129" s="89" t="str">
        <f>IFERROR(VLOOKUP(Filiais_Petz4[[#This Row],[FILIAL]],'[4]PETZ E ZEEDOG'!$B:$M,12,0),"")</f>
        <v/>
      </c>
      <c r="L1129" t="str">
        <f>IFERROR(VLOOKUP(Filiais_Petz4[[#This Row],[FILIAL]],'[4]PETZ E ZEEDOG'!$B:$N,13,0),"")</f>
        <v/>
      </c>
      <c r="M1129" t="str">
        <f>IFERROR(VLOOKUP(Filiais_Petz4[[#This Row],[FILIAL]],'[4]PETZ E ZEEDOG'!$B:$O,14,0),"")</f>
        <v/>
      </c>
      <c r="N1129" t="str">
        <f>IFERROR(VLOOKUP(Filiais_Petz4[[#This Row],[FILIAL]],'[4]PETZ E ZEEDOG'!$B:$P,15,0),"")</f>
        <v/>
      </c>
      <c r="O1129" t="str">
        <f>IFERROR(VLOOKUP(Filiais_Petz4[[#This Row],[FILIAL]],'[4]PETZ E ZEEDOG'!$B:$Q,16,0),"")</f>
        <v/>
      </c>
      <c r="P1129" t="str">
        <f>IFERROR(VLOOKUP(Filiais_Petz4[[#This Row],[FILIAL]],'[4]PETZ E ZEEDOG'!$B:$R,17,0),"")</f>
        <v/>
      </c>
      <c r="Q1129" t="str">
        <f>IFERROR(VLOOKUP(Filiais_Petz4[[#This Row],[FILIAL]],'[4]PETZ E ZEEDOG'!$B:$C,2,0),"")</f>
        <v/>
      </c>
    </row>
    <row r="1130" spans="2:17" ht="14.45" hidden="1" customHeight="1" x14ac:dyDescent="0.25">
      <c r="B1130" t="str">
        <f>IFERROR(VLOOKUP(Filiais_Petz4[[#This Row],[FILIAL]],'[4]PETZ E ZEEDOG'!$B:$D,3,0),"")</f>
        <v/>
      </c>
      <c r="C1130" t="str">
        <f>IFERROR(VLOOKUP(Filiais_Petz4[[#This Row],[FILIAL]],'[4]PETZ E ZEEDOG'!$B:$E,4,0),"")</f>
        <v/>
      </c>
      <c r="D1130" t="str">
        <f>IFERROR(VLOOKUP(Filiais_Petz4[[#This Row],[FILIAL]],'[4]PETZ E ZEEDOG'!$B:$F,5,0),"")</f>
        <v/>
      </c>
      <c r="E1130" t="str">
        <f>IFERROR(VLOOKUP(Filiais_Petz4[[#This Row],[FILIAL]],'[4]PETZ E ZEEDOG'!$B:$G,6,0),"")</f>
        <v/>
      </c>
      <c r="F1130" s="1" t="str">
        <f>IFERROR(VLOOKUP(Filiais_Petz4[[#This Row],[FILIAL]],'[4]PETZ E ZEEDOG'!$B:$H,7,0),"")</f>
        <v/>
      </c>
      <c r="G1130" t="str">
        <f>IFERROR(VLOOKUP(Filiais_Petz4[[#This Row],[FILIAL]],'[4]PETZ E ZEEDOG'!$B$2:$R$1103,8,0),"")</f>
        <v/>
      </c>
      <c r="H1130" t="str">
        <f>IFERROR(VLOOKUP(Filiais_Petz4[[#This Row],[FILIAL]],'[4]PETZ E ZEEDOG'!$B:$J,9,0),"")</f>
        <v/>
      </c>
      <c r="I1130" t="str">
        <f>IFERROR(VLOOKUP(Filiais_Petz4[[#This Row],[FILIAL]],'[4]PETZ E ZEEDOG'!$B:$K,10,0),"")</f>
        <v/>
      </c>
      <c r="J1130" s="3" t="str">
        <f>IFERROR(VLOOKUP(Filiais_Petz4[[#This Row],[FILIAL]],'[4]PETZ E ZEEDOG'!$B$2:$R$1103,11,0),"")</f>
        <v/>
      </c>
      <c r="K1130" s="89" t="str">
        <f>IFERROR(VLOOKUP(Filiais_Petz4[[#This Row],[FILIAL]],'[4]PETZ E ZEEDOG'!$B:$M,12,0),"")</f>
        <v/>
      </c>
      <c r="L1130" t="str">
        <f>IFERROR(VLOOKUP(Filiais_Petz4[[#This Row],[FILIAL]],'[4]PETZ E ZEEDOG'!$B:$N,13,0),"")</f>
        <v/>
      </c>
      <c r="M1130" t="str">
        <f>IFERROR(VLOOKUP(Filiais_Petz4[[#This Row],[FILIAL]],'[4]PETZ E ZEEDOG'!$B:$O,14,0),"")</f>
        <v/>
      </c>
      <c r="N1130" t="str">
        <f>IFERROR(VLOOKUP(Filiais_Petz4[[#This Row],[FILIAL]],'[4]PETZ E ZEEDOG'!$B:$P,15,0),"")</f>
        <v/>
      </c>
      <c r="O1130" t="str">
        <f>IFERROR(VLOOKUP(Filiais_Petz4[[#This Row],[FILIAL]],'[4]PETZ E ZEEDOG'!$B:$Q,16,0),"")</f>
        <v/>
      </c>
      <c r="P1130" t="str">
        <f>IFERROR(VLOOKUP(Filiais_Petz4[[#This Row],[FILIAL]],'[4]PETZ E ZEEDOG'!$B:$R,17,0),"")</f>
        <v/>
      </c>
      <c r="Q1130" t="str">
        <f>IFERROR(VLOOKUP(Filiais_Petz4[[#This Row],[FILIAL]],'[4]PETZ E ZEEDOG'!$B:$C,2,0),"")</f>
        <v/>
      </c>
    </row>
    <row r="1131" spans="2:17" ht="14.45" hidden="1" customHeight="1" x14ac:dyDescent="0.25">
      <c r="B1131" t="str">
        <f>IFERROR(VLOOKUP(Filiais_Petz4[[#This Row],[FILIAL]],'[4]PETZ E ZEEDOG'!$B:$D,3,0),"")</f>
        <v/>
      </c>
      <c r="C1131" t="str">
        <f>IFERROR(VLOOKUP(Filiais_Petz4[[#This Row],[FILIAL]],'[4]PETZ E ZEEDOG'!$B:$E,4,0),"")</f>
        <v/>
      </c>
      <c r="D1131" t="str">
        <f>IFERROR(VLOOKUP(Filiais_Petz4[[#This Row],[FILIAL]],'[4]PETZ E ZEEDOG'!$B:$F,5,0),"")</f>
        <v/>
      </c>
      <c r="E1131" t="str">
        <f>IFERROR(VLOOKUP(Filiais_Petz4[[#This Row],[FILIAL]],'[4]PETZ E ZEEDOG'!$B:$G,6,0),"")</f>
        <v/>
      </c>
      <c r="F1131" s="1" t="str">
        <f>IFERROR(VLOOKUP(Filiais_Petz4[[#This Row],[FILIAL]],'[4]PETZ E ZEEDOG'!$B:$H,7,0),"")</f>
        <v/>
      </c>
      <c r="G1131" t="str">
        <f>IFERROR(VLOOKUP(Filiais_Petz4[[#This Row],[FILIAL]],'[4]PETZ E ZEEDOG'!$B$2:$R$1103,8,0),"")</f>
        <v/>
      </c>
      <c r="H1131" t="str">
        <f>IFERROR(VLOOKUP(Filiais_Petz4[[#This Row],[FILIAL]],'[4]PETZ E ZEEDOG'!$B:$J,9,0),"")</f>
        <v/>
      </c>
      <c r="I1131" t="str">
        <f>IFERROR(VLOOKUP(Filiais_Petz4[[#This Row],[FILIAL]],'[4]PETZ E ZEEDOG'!$B:$K,10,0),"")</f>
        <v/>
      </c>
      <c r="J1131" s="3" t="str">
        <f>IFERROR(VLOOKUP(Filiais_Petz4[[#This Row],[FILIAL]],'[4]PETZ E ZEEDOG'!$B$2:$R$1103,11,0),"")</f>
        <v/>
      </c>
      <c r="K1131" s="89" t="str">
        <f>IFERROR(VLOOKUP(Filiais_Petz4[[#This Row],[FILIAL]],'[4]PETZ E ZEEDOG'!$B:$M,12,0),"")</f>
        <v/>
      </c>
      <c r="L1131" t="str">
        <f>IFERROR(VLOOKUP(Filiais_Petz4[[#This Row],[FILIAL]],'[4]PETZ E ZEEDOG'!$B:$N,13,0),"")</f>
        <v/>
      </c>
      <c r="M1131" t="str">
        <f>IFERROR(VLOOKUP(Filiais_Petz4[[#This Row],[FILIAL]],'[4]PETZ E ZEEDOG'!$B:$O,14,0),"")</f>
        <v/>
      </c>
      <c r="N1131" t="str">
        <f>IFERROR(VLOOKUP(Filiais_Petz4[[#This Row],[FILIAL]],'[4]PETZ E ZEEDOG'!$B:$P,15,0),"")</f>
        <v/>
      </c>
      <c r="O1131" t="str">
        <f>IFERROR(VLOOKUP(Filiais_Petz4[[#This Row],[FILIAL]],'[4]PETZ E ZEEDOG'!$B:$Q,16,0),"")</f>
        <v/>
      </c>
      <c r="P1131" t="str">
        <f>IFERROR(VLOOKUP(Filiais_Petz4[[#This Row],[FILIAL]],'[4]PETZ E ZEEDOG'!$B:$R,17,0),"")</f>
        <v/>
      </c>
      <c r="Q1131" t="str">
        <f>IFERROR(VLOOKUP(Filiais_Petz4[[#This Row],[FILIAL]],'[4]PETZ E ZEEDOG'!$B:$C,2,0),"")</f>
        <v/>
      </c>
    </row>
    <row r="1132" spans="2:17" ht="14.45" hidden="1" customHeight="1" x14ac:dyDescent="0.25">
      <c r="B1132" t="str">
        <f>IFERROR(VLOOKUP(Filiais_Petz4[[#This Row],[FILIAL]],'[4]PETZ E ZEEDOG'!$B:$D,3,0),"")</f>
        <v/>
      </c>
      <c r="C1132" t="str">
        <f>IFERROR(VLOOKUP(Filiais_Petz4[[#This Row],[FILIAL]],'[4]PETZ E ZEEDOG'!$B:$E,4,0),"")</f>
        <v/>
      </c>
      <c r="D1132" t="str">
        <f>IFERROR(VLOOKUP(Filiais_Petz4[[#This Row],[FILIAL]],'[4]PETZ E ZEEDOG'!$B:$F,5,0),"")</f>
        <v/>
      </c>
      <c r="E1132" t="str">
        <f>IFERROR(VLOOKUP(Filiais_Petz4[[#This Row],[FILIAL]],'[4]PETZ E ZEEDOG'!$B:$G,6,0),"")</f>
        <v/>
      </c>
      <c r="F1132" s="1" t="str">
        <f>IFERROR(VLOOKUP(Filiais_Petz4[[#This Row],[FILIAL]],'[4]PETZ E ZEEDOG'!$B:$H,7,0),"")</f>
        <v/>
      </c>
      <c r="G1132" t="str">
        <f>IFERROR(VLOOKUP(Filiais_Petz4[[#This Row],[FILIAL]],'[4]PETZ E ZEEDOG'!$B$2:$R$1103,8,0),"")</f>
        <v/>
      </c>
      <c r="H1132" t="str">
        <f>IFERROR(VLOOKUP(Filiais_Petz4[[#This Row],[FILIAL]],'[4]PETZ E ZEEDOG'!$B:$J,9,0),"")</f>
        <v/>
      </c>
      <c r="I1132" t="str">
        <f>IFERROR(VLOOKUP(Filiais_Petz4[[#This Row],[FILIAL]],'[4]PETZ E ZEEDOG'!$B:$K,10,0),"")</f>
        <v/>
      </c>
      <c r="J1132" s="3" t="str">
        <f>IFERROR(VLOOKUP(Filiais_Petz4[[#This Row],[FILIAL]],'[4]PETZ E ZEEDOG'!$B$2:$R$1103,11,0),"")</f>
        <v/>
      </c>
      <c r="K1132" s="89" t="str">
        <f>IFERROR(VLOOKUP(Filiais_Petz4[[#This Row],[FILIAL]],'[4]PETZ E ZEEDOG'!$B:$M,12,0),"")</f>
        <v/>
      </c>
      <c r="L1132" t="str">
        <f>IFERROR(VLOOKUP(Filiais_Petz4[[#This Row],[FILIAL]],'[4]PETZ E ZEEDOG'!$B:$N,13,0),"")</f>
        <v/>
      </c>
      <c r="M1132" t="str">
        <f>IFERROR(VLOOKUP(Filiais_Petz4[[#This Row],[FILIAL]],'[4]PETZ E ZEEDOG'!$B:$O,14,0),"")</f>
        <v/>
      </c>
      <c r="N1132" t="str">
        <f>IFERROR(VLOOKUP(Filiais_Petz4[[#This Row],[FILIAL]],'[4]PETZ E ZEEDOG'!$B:$P,15,0),"")</f>
        <v/>
      </c>
      <c r="O1132" t="str">
        <f>IFERROR(VLOOKUP(Filiais_Petz4[[#This Row],[FILIAL]],'[4]PETZ E ZEEDOG'!$B:$Q,16,0),"")</f>
        <v/>
      </c>
      <c r="P1132" t="str">
        <f>IFERROR(VLOOKUP(Filiais_Petz4[[#This Row],[FILIAL]],'[4]PETZ E ZEEDOG'!$B:$R,17,0),"")</f>
        <v/>
      </c>
      <c r="Q1132" t="str">
        <f>IFERROR(VLOOKUP(Filiais_Petz4[[#This Row],[FILIAL]],'[4]PETZ E ZEEDOG'!$B:$C,2,0),"")</f>
        <v/>
      </c>
    </row>
  </sheetData>
  <pageMargins left="0.511811024" right="0.511811024" top="0.78740157499999996" bottom="0.78740157499999996" header="0.31496062000000002" footer="0.31496062000000002"/>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C314"/>
  <sheetViews>
    <sheetView showGridLines="0" workbookViewId="0">
      <selection activeCell="B13" sqref="B13"/>
    </sheetView>
  </sheetViews>
  <sheetFormatPr defaultRowHeight="15" x14ac:dyDescent="0.25"/>
  <cols>
    <col min="1" max="1" width="9.5703125" bestFit="1" customWidth="1"/>
    <col min="2" max="2" width="10.85546875" customWidth="1"/>
    <col min="4" max="4" width="11.5703125" bestFit="1" customWidth="1"/>
    <col min="5" max="5" width="8.7109375" style="5"/>
    <col min="6" max="6" width="11.5703125" style="5" bestFit="1" customWidth="1"/>
    <col min="7" max="7" width="11.42578125" style="4" bestFit="1" customWidth="1"/>
    <col min="8" max="8" width="10.42578125" bestFit="1" customWidth="1"/>
    <col min="12" max="12" width="10.42578125" bestFit="1" customWidth="1"/>
    <col min="14" max="14" width="8.7109375" style="37"/>
    <col min="15" max="15" width="253.140625" bestFit="1" customWidth="1"/>
    <col min="27" max="27" width="8.7109375" style="6"/>
  </cols>
  <sheetData>
    <row r="1" spans="1:29" ht="21" customHeight="1" thickBot="1" x14ac:dyDescent="0.3">
      <c r="A1" s="8" t="s">
        <v>0</v>
      </c>
      <c r="B1" s="8" t="s">
        <v>3</v>
      </c>
      <c r="C1" s="8" t="s">
        <v>4</v>
      </c>
      <c r="D1" s="8" t="s">
        <v>10</v>
      </c>
      <c r="E1" s="38" t="s">
        <v>11</v>
      </c>
      <c r="F1" s="38" t="s">
        <v>12</v>
      </c>
      <c r="G1" s="8" t="s">
        <v>14</v>
      </c>
      <c r="H1" s="8" t="s">
        <v>15</v>
      </c>
      <c r="I1" s="8" t="s">
        <v>16</v>
      </c>
      <c r="J1" s="8" t="s">
        <v>17</v>
      </c>
      <c r="K1" s="8" t="s">
        <v>18</v>
      </c>
      <c r="L1" s="8" t="s">
        <v>19</v>
      </c>
      <c r="M1" s="8" t="s">
        <v>20</v>
      </c>
      <c r="N1" s="27" t="s">
        <v>29</v>
      </c>
      <c r="O1" s="8" t="s">
        <v>30</v>
      </c>
      <c r="P1" s="8" t="s">
        <v>1154</v>
      </c>
      <c r="Q1" s="8" t="s">
        <v>1155</v>
      </c>
      <c r="R1" s="8" t="s">
        <v>1156</v>
      </c>
      <c r="S1" s="8" t="s">
        <v>1158</v>
      </c>
      <c r="T1" s="8" t="s">
        <v>1157</v>
      </c>
      <c r="AA1"/>
    </row>
    <row r="2" spans="1:29" ht="21" customHeight="1" thickBot="1" x14ac:dyDescent="0.3">
      <c r="A2" s="18"/>
      <c r="B2" s="20"/>
      <c r="C2" s="34"/>
      <c r="D2" s="28"/>
      <c r="E2" s="39"/>
      <c r="F2" s="39"/>
      <c r="G2" s="23"/>
      <c r="H2" s="23"/>
      <c r="I2" s="23"/>
      <c r="J2" s="23"/>
      <c r="K2" s="23"/>
      <c r="L2" s="23"/>
      <c r="M2" s="23"/>
      <c r="N2" s="35"/>
      <c r="O2" s="22"/>
      <c r="X2" s="11"/>
      <c r="Y2" s="11"/>
      <c r="Z2" s="11"/>
      <c r="AA2" s="11"/>
      <c r="AB2" s="11"/>
      <c r="AC2" s="12"/>
    </row>
    <row r="3" spans="1:29" ht="22.5" customHeight="1" thickBot="1" x14ac:dyDescent="0.3">
      <c r="A3" s="18"/>
      <c r="B3" s="20"/>
      <c r="C3" s="26"/>
      <c r="D3" s="28"/>
      <c r="E3" s="39"/>
      <c r="F3" s="39"/>
      <c r="G3" s="23"/>
      <c r="H3" s="23"/>
      <c r="I3" s="23"/>
      <c r="J3" s="23"/>
      <c r="K3" s="23"/>
      <c r="L3" s="23"/>
      <c r="M3" s="23"/>
      <c r="N3" s="35"/>
      <c r="O3" s="22"/>
      <c r="V3" s="6"/>
    </row>
    <row r="4" spans="1:29" ht="15.75" thickBot="1" x14ac:dyDescent="0.3">
      <c r="A4" s="18"/>
      <c r="B4" s="20"/>
      <c r="C4" s="26"/>
      <c r="D4" s="28"/>
      <c r="E4" s="39"/>
      <c r="F4" s="39"/>
      <c r="G4" s="23"/>
      <c r="H4" s="23"/>
      <c r="I4" s="23"/>
      <c r="J4" s="23"/>
      <c r="K4" s="23"/>
      <c r="L4" s="23"/>
      <c r="M4" s="23"/>
      <c r="N4" s="35"/>
      <c r="O4" s="22"/>
    </row>
    <row r="5" spans="1:29" ht="15.75" thickBot="1" x14ac:dyDescent="0.3">
      <c r="A5" s="18"/>
      <c r="B5" s="20"/>
      <c r="C5" s="26"/>
      <c r="D5" s="28"/>
      <c r="E5" s="39"/>
      <c r="F5" s="39"/>
      <c r="G5" s="23"/>
      <c r="H5" s="23"/>
      <c r="I5" s="23"/>
      <c r="J5" s="23"/>
      <c r="K5" s="23"/>
      <c r="L5" s="23"/>
      <c r="M5" s="23"/>
      <c r="N5" s="35"/>
      <c r="O5" s="22"/>
    </row>
    <row r="6" spans="1:29" ht="15.75" thickBot="1" x14ac:dyDescent="0.3">
      <c r="A6" s="18"/>
      <c r="B6" s="20"/>
      <c r="C6" s="26"/>
      <c r="D6" s="28"/>
      <c r="E6" s="39"/>
      <c r="F6" s="39"/>
      <c r="G6" s="23"/>
      <c r="H6" s="23"/>
      <c r="I6" s="23"/>
      <c r="J6" s="23"/>
      <c r="K6" s="23"/>
      <c r="L6" s="23"/>
      <c r="M6" s="23"/>
      <c r="N6" s="35"/>
      <c r="O6" s="22"/>
    </row>
    <row r="7" spans="1:29" ht="15.75" thickBot="1" x14ac:dyDescent="0.3">
      <c r="A7" s="18"/>
      <c r="B7" s="20"/>
      <c r="C7" s="26"/>
      <c r="D7" s="28"/>
      <c r="E7" s="39"/>
      <c r="F7" s="39"/>
      <c r="G7" s="23"/>
      <c r="H7" s="23"/>
      <c r="I7" s="23"/>
      <c r="J7" s="23"/>
      <c r="K7" s="23"/>
      <c r="L7" s="23"/>
      <c r="M7" s="23"/>
      <c r="N7" s="35"/>
      <c r="O7" s="22"/>
    </row>
    <row r="8" spans="1:29" ht="15.75" thickBot="1" x14ac:dyDescent="0.3">
      <c r="A8" s="18"/>
      <c r="B8" s="20"/>
      <c r="C8" s="26"/>
      <c r="D8" s="28"/>
      <c r="E8" s="39"/>
      <c r="F8" s="39"/>
      <c r="G8" s="23"/>
      <c r="H8" s="23"/>
      <c r="I8" s="23"/>
      <c r="J8" s="23"/>
      <c r="K8" s="23"/>
      <c r="L8" s="23"/>
      <c r="M8" s="23"/>
      <c r="N8" s="35"/>
      <c r="O8" s="22"/>
    </row>
    <row r="9" spans="1:29" ht="15.75" thickBot="1" x14ac:dyDescent="0.3">
      <c r="A9" s="18"/>
      <c r="B9" s="20"/>
      <c r="C9" s="26"/>
      <c r="D9" s="28"/>
      <c r="E9" s="39"/>
      <c r="F9" s="39"/>
      <c r="G9" s="23"/>
      <c r="H9" s="23"/>
      <c r="I9" s="23"/>
      <c r="J9" s="23"/>
      <c r="K9" s="23"/>
      <c r="L9" s="23"/>
      <c r="M9" s="23"/>
      <c r="N9" s="35"/>
      <c r="O9" s="22"/>
    </row>
    <row r="10" spans="1:29" ht="15.75" thickBot="1" x14ac:dyDescent="0.3">
      <c r="A10" s="18"/>
      <c r="B10" s="20"/>
      <c r="C10" s="26"/>
      <c r="D10" s="28"/>
      <c r="E10" s="39"/>
      <c r="F10" s="39"/>
      <c r="G10" s="23"/>
      <c r="H10" s="23"/>
      <c r="I10" s="23"/>
      <c r="J10" s="23"/>
      <c r="K10" s="23"/>
      <c r="L10" s="23"/>
      <c r="M10" s="23"/>
      <c r="N10" s="35"/>
      <c r="O10" s="22"/>
    </row>
    <row r="11" spans="1:29" ht="15.75" thickBot="1" x14ac:dyDescent="0.3">
      <c r="A11" s="18"/>
      <c r="B11" s="20"/>
      <c r="C11" s="26"/>
      <c r="D11" s="28"/>
      <c r="E11" s="39"/>
      <c r="F11" s="39"/>
      <c r="G11" s="23"/>
      <c r="H11" s="23"/>
      <c r="I11" s="23"/>
      <c r="J11" s="23"/>
      <c r="K11" s="23"/>
      <c r="L11" s="23"/>
      <c r="M11" s="23"/>
      <c r="N11" s="35"/>
      <c r="O11" s="22"/>
    </row>
    <row r="12" spans="1:29" ht="15.75" thickBot="1" x14ac:dyDescent="0.3">
      <c r="A12" s="18"/>
      <c r="B12" s="20"/>
      <c r="C12" s="24"/>
      <c r="D12" s="28"/>
      <c r="E12" s="39"/>
      <c r="F12" s="39"/>
      <c r="G12" s="23"/>
      <c r="H12" s="23"/>
      <c r="I12" s="23"/>
      <c r="J12" s="23"/>
      <c r="K12" s="23"/>
      <c r="L12" s="23"/>
      <c r="M12" s="23"/>
      <c r="N12" s="35"/>
      <c r="O12" s="22"/>
    </row>
    <row r="13" spans="1:29" ht="15.75" thickBot="1" x14ac:dyDescent="0.3">
      <c r="A13" s="18"/>
      <c r="B13" s="20"/>
      <c r="C13" s="24"/>
      <c r="D13" s="28"/>
      <c r="E13" s="39"/>
      <c r="F13" s="39"/>
      <c r="G13" s="23"/>
      <c r="H13" s="23"/>
      <c r="I13" s="23"/>
      <c r="J13" s="23"/>
      <c r="K13" s="23"/>
      <c r="L13" s="23"/>
      <c r="M13" s="23"/>
      <c r="N13" s="35"/>
      <c r="O13" s="22"/>
    </row>
    <row r="14" spans="1:29" ht="15.75" thickBot="1" x14ac:dyDescent="0.3">
      <c r="A14" s="18"/>
      <c r="B14" s="20"/>
      <c r="C14" s="24"/>
      <c r="D14" s="28"/>
      <c r="E14" s="39"/>
      <c r="F14" s="39"/>
      <c r="G14" s="23"/>
      <c r="H14" s="23"/>
      <c r="I14" s="23"/>
      <c r="J14" s="23"/>
      <c r="K14" s="23"/>
      <c r="L14" s="23"/>
      <c r="M14" s="23"/>
      <c r="N14" s="35"/>
      <c r="O14" s="22"/>
    </row>
    <row r="15" spans="1:29" ht="15.75" thickBot="1" x14ac:dyDescent="0.3">
      <c r="A15" s="18"/>
      <c r="B15" s="20"/>
      <c r="C15" s="24"/>
      <c r="D15" s="28"/>
      <c r="E15" s="39"/>
      <c r="F15" s="39"/>
      <c r="G15" s="23"/>
      <c r="H15" s="23"/>
      <c r="I15" s="23"/>
      <c r="J15" s="23"/>
      <c r="K15" s="23"/>
      <c r="L15" s="23"/>
      <c r="M15" s="23"/>
      <c r="N15" s="35"/>
      <c r="O15" s="22"/>
    </row>
    <row r="16" spans="1:29" ht="15.75" thickBot="1" x14ac:dyDescent="0.3">
      <c r="A16" s="18"/>
      <c r="B16" s="20"/>
      <c r="C16" s="24"/>
      <c r="D16" s="28"/>
      <c r="E16" s="39"/>
      <c r="F16" s="39"/>
      <c r="G16" s="23"/>
      <c r="H16" s="23"/>
      <c r="I16" s="23"/>
      <c r="J16" s="23"/>
      <c r="K16" s="23"/>
      <c r="L16" s="23"/>
      <c r="M16" s="23"/>
      <c r="N16" s="35"/>
      <c r="O16" s="22"/>
    </row>
    <row r="17" spans="1:15" ht="15.75" thickBot="1" x14ac:dyDescent="0.3">
      <c r="A17" s="18"/>
      <c r="B17" s="20"/>
      <c r="C17" s="24"/>
      <c r="D17" s="28"/>
      <c r="E17" s="39"/>
      <c r="F17" s="39"/>
      <c r="G17" s="23"/>
      <c r="H17" s="23"/>
      <c r="I17" s="23"/>
      <c r="J17" s="23"/>
      <c r="K17" s="23"/>
      <c r="L17" s="23"/>
      <c r="M17" s="23"/>
      <c r="N17" s="35"/>
      <c r="O17" s="22"/>
    </row>
    <row r="18" spans="1:15" ht="15.75" thickBot="1" x14ac:dyDescent="0.3">
      <c r="A18" s="18"/>
      <c r="B18" s="20"/>
      <c r="C18" s="24"/>
      <c r="D18" s="28"/>
      <c r="E18" s="39"/>
      <c r="F18" s="39"/>
      <c r="G18" s="23"/>
      <c r="H18" s="23"/>
      <c r="I18" s="23"/>
      <c r="J18" s="23"/>
      <c r="K18" s="23"/>
      <c r="L18" s="23"/>
      <c r="M18" s="23"/>
      <c r="N18" s="35"/>
      <c r="O18" s="22"/>
    </row>
    <row r="19" spans="1:15" ht="15.75" thickBot="1" x14ac:dyDescent="0.3">
      <c r="A19" s="18"/>
      <c r="B19" s="20"/>
      <c r="C19" s="24"/>
      <c r="D19" s="28"/>
      <c r="E19" s="39"/>
      <c r="F19" s="39"/>
      <c r="G19" s="23"/>
      <c r="H19" s="23"/>
      <c r="I19" s="23"/>
      <c r="J19" s="23"/>
      <c r="K19" s="23"/>
      <c r="L19" s="23"/>
      <c r="M19" s="23"/>
      <c r="N19" s="35"/>
      <c r="O19" s="22"/>
    </row>
    <row r="20" spans="1:15" ht="15.75" thickBot="1" x14ac:dyDescent="0.3">
      <c r="A20" s="18"/>
      <c r="B20" s="20"/>
      <c r="C20" s="24"/>
      <c r="D20" s="28"/>
      <c r="E20" s="39"/>
      <c r="F20" s="39"/>
      <c r="G20" s="23"/>
      <c r="H20" s="23"/>
      <c r="I20" s="23"/>
      <c r="J20" s="23"/>
      <c r="K20" s="23"/>
      <c r="L20" s="23"/>
      <c r="M20" s="23"/>
      <c r="N20" s="35"/>
      <c r="O20" s="22"/>
    </row>
    <row r="21" spans="1:15" ht="15.75" thickBot="1" x14ac:dyDescent="0.3">
      <c r="A21" s="18"/>
      <c r="B21" s="20"/>
      <c r="C21" s="24"/>
      <c r="D21" s="28"/>
      <c r="E21" s="39"/>
      <c r="F21" s="39"/>
      <c r="G21" s="23"/>
      <c r="H21" s="23"/>
      <c r="I21" s="23"/>
      <c r="J21" s="23"/>
      <c r="K21" s="23"/>
      <c r="L21" s="23"/>
      <c r="M21" s="23"/>
      <c r="N21" s="35"/>
      <c r="O21" s="22"/>
    </row>
    <row r="22" spans="1:15" ht="15.75" thickBot="1" x14ac:dyDescent="0.3">
      <c r="A22" s="18"/>
      <c r="B22" s="20"/>
      <c r="C22" s="24"/>
      <c r="D22" s="28"/>
      <c r="E22" s="39"/>
      <c r="F22" s="39"/>
      <c r="G22" s="23"/>
      <c r="H22" s="23"/>
      <c r="I22" s="23"/>
      <c r="J22" s="23"/>
      <c r="K22" s="23"/>
      <c r="L22" s="23"/>
      <c r="M22" s="23"/>
      <c r="N22" s="35"/>
      <c r="O22" s="22"/>
    </row>
    <row r="23" spans="1:15" ht="15.75" thickBot="1" x14ac:dyDescent="0.3">
      <c r="A23" s="18"/>
      <c r="B23" s="20"/>
      <c r="C23" s="24"/>
      <c r="D23" s="28"/>
      <c r="E23" s="39"/>
      <c r="F23" s="39"/>
      <c r="G23" s="23"/>
      <c r="H23" s="23"/>
      <c r="I23" s="23"/>
      <c r="J23" s="23"/>
      <c r="K23" s="23"/>
      <c r="L23" s="23"/>
      <c r="M23" s="23"/>
      <c r="N23" s="35"/>
      <c r="O23" s="22"/>
    </row>
    <row r="24" spans="1:15" ht="15.75" thickBot="1" x14ac:dyDescent="0.3">
      <c r="A24" s="18"/>
      <c r="B24" s="20"/>
      <c r="C24" s="24"/>
      <c r="D24" s="28"/>
      <c r="E24" s="39"/>
      <c r="F24" s="39"/>
      <c r="G24" s="23"/>
      <c r="H24" s="23"/>
      <c r="I24" s="23"/>
      <c r="J24" s="23"/>
      <c r="K24" s="23"/>
      <c r="L24" s="23"/>
      <c r="M24" s="23"/>
      <c r="N24" s="35"/>
      <c r="O24" s="22"/>
    </row>
    <row r="25" spans="1:15" ht="15.75" thickBot="1" x14ac:dyDescent="0.3">
      <c r="A25" s="18"/>
      <c r="B25" s="20"/>
      <c r="C25" s="24"/>
      <c r="D25" s="28"/>
      <c r="E25" s="39"/>
      <c r="F25" s="39"/>
      <c r="G25" s="23"/>
      <c r="H25" s="23"/>
      <c r="I25" s="23"/>
      <c r="J25" s="23"/>
      <c r="K25" s="23"/>
      <c r="L25" s="23"/>
      <c r="M25" s="23"/>
      <c r="N25" s="35"/>
      <c r="O25" s="22"/>
    </row>
    <row r="26" spans="1:15" ht="15.75" thickBot="1" x14ac:dyDescent="0.3">
      <c r="A26" s="18"/>
      <c r="B26" s="20"/>
      <c r="C26" s="24"/>
      <c r="D26" s="28"/>
      <c r="E26" s="39"/>
      <c r="F26" s="39"/>
      <c r="G26" s="23"/>
      <c r="H26" s="23"/>
      <c r="I26" s="23"/>
      <c r="J26" s="23"/>
      <c r="K26" s="23"/>
      <c r="L26" s="23"/>
      <c r="M26" s="23"/>
      <c r="N26" s="35"/>
      <c r="O26" s="22"/>
    </row>
    <row r="27" spans="1:15" ht="15.75" thickBot="1" x14ac:dyDescent="0.3">
      <c r="A27" s="18"/>
      <c r="B27" s="20"/>
      <c r="C27" s="24"/>
      <c r="D27" s="28"/>
      <c r="E27" s="39"/>
      <c r="F27" s="39"/>
      <c r="G27" s="23"/>
      <c r="H27" s="23"/>
      <c r="I27" s="23"/>
      <c r="J27" s="23"/>
      <c r="K27" s="23"/>
      <c r="L27" s="23"/>
      <c r="M27" s="23"/>
      <c r="N27" s="35"/>
      <c r="O27" s="22"/>
    </row>
    <row r="28" spans="1:15" ht="15.75" thickBot="1" x14ac:dyDescent="0.3">
      <c r="A28" s="18"/>
      <c r="B28" s="20"/>
      <c r="C28" s="24"/>
      <c r="D28" s="28"/>
      <c r="E28" s="39"/>
      <c r="F28" s="39"/>
      <c r="G28" s="23"/>
      <c r="H28" s="23"/>
      <c r="I28" s="23"/>
      <c r="J28" s="23"/>
      <c r="K28" s="23"/>
      <c r="L28" s="23"/>
      <c r="M28" s="23"/>
      <c r="N28" s="35"/>
      <c r="O28" s="22"/>
    </row>
    <row r="29" spans="1:15" ht="15.75" thickBot="1" x14ac:dyDescent="0.3">
      <c r="A29" s="18"/>
      <c r="B29" s="20"/>
      <c r="C29" s="24"/>
      <c r="D29" s="28"/>
      <c r="E29" s="39"/>
      <c r="F29" s="39"/>
      <c r="G29" s="23"/>
      <c r="H29" s="23"/>
      <c r="I29" s="23"/>
      <c r="J29" s="23"/>
      <c r="K29" s="23"/>
      <c r="L29" s="23"/>
      <c r="M29" s="23"/>
      <c r="N29" s="35"/>
      <c r="O29" s="22"/>
    </row>
    <row r="30" spans="1:15" ht="15.75" thickBot="1" x14ac:dyDescent="0.3">
      <c r="A30" s="18"/>
      <c r="B30" s="20"/>
      <c r="C30" s="24"/>
      <c r="D30" s="28"/>
      <c r="E30" s="39"/>
      <c r="F30" s="39"/>
      <c r="G30" s="23"/>
      <c r="H30" s="23"/>
      <c r="I30" s="23"/>
      <c r="J30" s="23"/>
      <c r="K30" s="23"/>
      <c r="L30" s="23"/>
      <c r="M30" s="23"/>
      <c r="N30" s="35"/>
      <c r="O30" s="22"/>
    </row>
    <row r="31" spans="1:15" ht="15.75" thickBot="1" x14ac:dyDescent="0.3">
      <c r="A31" s="18"/>
      <c r="B31" s="20"/>
      <c r="C31" s="24"/>
      <c r="D31" s="28"/>
      <c r="E31" s="39"/>
      <c r="F31" s="39"/>
      <c r="G31" s="23"/>
      <c r="H31" s="23"/>
      <c r="I31" s="23"/>
      <c r="J31" s="23"/>
      <c r="K31" s="23"/>
      <c r="L31" s="23"/>
      <c r="M31" s="23"/>
      <c r="N31" s="35"/>
      <c r="O31" s="22"/>
    </row>
    <row r="32" spans="1:15" ht="15.75" thickBot="1" x14ac:dyDescent="0.3">
      <c r="A32" s="18"/>
      <c r="B32" s="20"/>
      <c r="C32" s="24"/>
      <c r="D32" s="28"/>
      <c r="E32" s="39"/>
      <c r="F32" s="39"/>
      <c r="G32" s="23"/>
      <c r="H32" s="23"/>
      <c r="I32" s="23"/>
      <c r="J32" s="23"/>
      <c r="K32" s="23"/>
      <c r="L32" s="23"/>
      <c r="M32" s="23"/>
      <c r="N32" s="35"/>
      <c r="O32" s="22"/>
    </row>
    <row r="33" spans="1:15" ht="15.75" thickBot="1" x14ac:dyDescent="0.3">
      <c r="A33" s="18"/>
      <c r="B33" s="20"/>
      <c r="C33" s="24"/>
      <c r="D33" s="28"/>
      <c r="E33" s="39"/>
      <c r="F33" s="39"/>
      <c r="G33" s="23"/>
      <c r="H33" s="23"/>
      <c r="I33" s="23"/>
      <c r="J33" s="23"/>
      <c r="K33" s="23"/>
      <c r="L33" s="23"/>
      <c r="M33" s="23"/>
      <c r="N33" s="35"/>
      <c r="O33" s="22"/>
    </row>
    <row r="34" spans="1:15" ht="15.75" thickBot="1" x14ac:dyDescent="0.3">
      <c r="A34" s="18"/>
      <c r="B34" s="20"/>
      <c r="C34" s="24"/>
      <c r="D34" s="28"/>
      <c r="E34" s="39"/>
      <c r="F34" s="39"/>
      <c r="G34" s="23"/>
      <c r="H34" s="23"/>
      <c r="I34" s="23"/>
      <c r="J34" s="23"/>
      <c r="K34" s="23"/>
      <c r="L34" s="23"/>
      <c r="M34" s="23"/>
      <c r="N34" s="35"/>
      <c r="O34" s="22"/>
    </row>
    <row r="35" spans="1:15" ht="15.75" thickBot="1" x14ac:dyDescent="0.3">
      <c r="A35" s="18"/>
      <c r="B35" s="20"/>
      <c r="C35" s="24"/>
      <c r="D35" s="28"/>
      <c r="E35" s="39"/>
      <c r="F35" s="39"/>
      <c r="G35" s="23"/>
      <c r="H35" s="23"/>
      <c r="I35" s="23"/>
      <c r="J35" s="23"/>
      <c r="K35" s="23"/>
      <c r="L35" s="23"/>
      <c r="M35" s="23"/>
      <c r="N35" s="35"/>
      <c r="O35" s="22"/>
    </row>
    <row r="36" spans="1:15" ht="15.75" thickBot="1" x14ac:dyDescent="0.3">
      <c r="A36" s="18"/>
      <c r="B36" s="20"/>
      <c r="C36" s="24"/>
      <c r="D36" s="28"/>
      <c r="E36" s="39"/>
      <c r="F36" s="39"/>
      <c r="G36" s="23"/>
      <c r="H36" s="23"/>
      <c r="I36" s="23"/>
      <c r="J36" s="23"/>
      <c r="K36" s="23"/>
      <c r="L36" s="23"/>
      <c r="M36" s="23"/>
      <c r="N36" s="35"/>
      <c r="O36" s="22"/>
    </row>
    <row r="37" spans="1:15" ht="15.75" thickBot="1" x14ac:dyDescent="0.3">
      <c r="A37" s="18"/>
      <c r="B37" s="20"/>
      <c r="C37" s="24"/>
      <c r="D37" s="28"/>
      <c r="E37" s="39"/>
      <c r="F37" s="39"/>
      <c r="G37" s="23"/>
      <c r="H37" s="23"/>
      <c r="I37" s="23"/>
      <c r="J37" s="23"/>
      <c r="K37" s="23"/>
      <c r="L37" s="23"/>
      <c r="M37" s="23"/>
      <c r="N37" s="35"/>
      <c r="O37" s="22"/>
    </row>
    <row r="38" spans="1:15" ht="15.75" thickBot="1" x14ac:dyDescent="0.3">
      <c r="A38" s="18"/>
      <c r="B38" s="20"/>
      <c r="C38" s="24"/>
      <c r="D38" s="28"/>
      <c r="E38" s="39"/>
      <c r="F38" s="39"/>
      <c r="G38" s="23"/>
      <c r="H38" s="23"/>
      <c r="I38" s="23"/>
      <c r="J38" s="23"/>
      <c r="K38" s="23"/>
      <c r="L38" s="23"/>
      <c r="M38" s="23"/>
      <c r="N38" s="35"/>
      <c r="O38" s="22"/>
    </row>
    <row r="39" spans="1:15" ht="15.75" thickBot="1" x14ac:dyDescent="0.3">
      <c r="A39" s="18"/>
      <c r="B39" s="20"/>
      <c r="C39" s="24"/>
      <c r="D39" s="28"/>
      <c r="E39" s="39"/>
      <c r="F39" s="39"/>
      <c r="G39" s="23"/>
      <c r="H39" s="23"/>
      <c r="I39" s="23"/>
      <c r="J39" s="23"/>
      <c r="K39" s="23"/>
      <c r="L39" s="23"/>
      <c r="M39" s="23"/>
      <c r="N39" s="35"/>
      <c r="O39" s="22"/>
    </row>
    <row r="40" spans="1:15" ht="15.75" thickBot="1" x14ac:dyDescent="0.3">
      <c r="A40" s="18"/>
      <c r="B40" s="20"/>
      <c r="C40" s="24"/>
      <c r="D40" s="28"/>
      <c r="E40" s="39"/>
      <c r="F40" s="39"/>
      <c r="G40" s="23"/>
      <c r="H40" s="23"/>
      <c r="I40" s="23"/>
      <c r="J40" s="23"/>
      <c r="K40" s="23"/>
      <c r="L40" s="23"/>
      <c r="M40" s="23"/>
      <c r="N40" s="35"/>
      <c r="O40" s="22"/>
    </row>
    <row r="41" spans="1:15" ht="15.75" thickBot="1" x14ac:dyDescent="0.3">
      <c r="A41" s="18"/>
      <c r="B41" s="20"/>
      <c r="C41" s="26"/>
      <c r="D41" s="28"/>
      <c r="E41" s="39"/>
      <c r="F41" s="39"/>
      <c r="G41" s="30"/>
      <c r="H41" s="30"/>
      <c r="I41" s="30"/>
      <c r="J41" s="30"/>
      <c r="K41" s="30"/>
      <c r="L41" s="30"/>
      <c r="M41" s="30"/>
      <c r="N41" s="36"/>
      <c r="O41" s="31"/>
    </row>
    <row r="42" spans="1:15" ht="15.75" thickBot="1" x14ac:dyDescent="0.3">
      <c r="A42" s="18"/>
      <c r="B42" s="20"/>
      <c r="C42" s="26"/>
      <c r="D42" s="28"/>
      <c r="E42" s="39"/>
      <c r="F42" s="39"/>
      <c r="G42" s="30"/>
      <c r="H42" s="30"/>
      <c r="I42" s="30"/>
      <c r="J42" s="30"/>
      <c r="K42" s="30"/>
      <c r="L42" s="30"/>
      <c r="M42" s="30"/>
      <c r="N42" s="36"/>
      <c r="O42" s="31"/>
    </row>
    <row r="43" spans="1:15" ht="15.75" thickBot="1" x14ac:dyDescent="0.3">
      <c r="A43" s="18"/>
      <c r="B43" s="20"/>
      <c r="C43" s="26"/>
      <c r="D43" s="28"/>
      <c r="E43" s="39"/>
      <c r="F43" s="39"/>
      <c r="G43" s="30"/>
      <c r="H43" s="30"/>
      <c r="I43" s="30"/>
      <c r="J43" s="30"/>
      <c r="K43" s="30"/>
      <c r="L43" s="30"/>
      <c r="M43" s="30"/>
      <c r="N43" s="36"/>
      <c r="O43" s="31"/>
    </row>
    <row r="44" spans="1:15" ht="15.75" thickBot="1" x14ac:dyDescent="0.3">
      <c r="A44" s="18"/>
      <c r="B44" s="20"/>
      <c r="C44" s="28"/>
      <c r="D44" s="28"/>
      <c r="E44" s="39"/>
      <c r="F44" s="39"/>
      <c r="G44" s="30"/>
      <c r="H44" s="30"/>
      <c r="I44" s="30"/>
      <c r="J44" s="30"/>
      <c r="K44" s="30"/>
      <c r="L44" s="30"/>
      <c r="M44" s="30"/>
      <c r="N44" s="36"/>
      <c r="O44" s="31"/>
    </row>
    <row r="45" spans="1:15" ht="15.75" thickBot="1" x14ac:dyDescent="0.3">
      <c r="A45" s="18"/>
      <c r="B45" s="20"/>
      <c r="C45" s="28"/>
      <c r="D45" s="28"/>
      <c r="E45" s="39"/>
      <c r="F45" s="39"/>
      <c r="G45" s="30"/>
      <c r="H45" s="30"/>
      <c r="I45" s="30"/>
      <c r="J45" s="30"/>
      <c r="K45" s="30"/>
      <c r="L45" s="30"/>
      <c r="M45" s="30"/>
      <c r="N45" s="36"/>
      <c r="O45" s="31"/>
    </row>
    <row r="46" spans="1:15" ht="15.75" thickBot="1" x14ac:dyDescent="0.3">
      <c r="A46" s="18"/>
      <c r="B46" s="20"/>
      <c r="C46" s="28"/>
      <c r="D46" s="28"/>
      <c r="E46" s="39"/>
      <c r="F46" s="39"/>
      <c r="G46" s="30"/>
      <c r="H46" s="30"/>
      <c r="I46" s="30"/>
      <c r="J46" s="30"/>
      <c r="K46" s="30"/>
      <c r="L46" s="30"/>
      <c r="M46" s="30"/>
      <c r="N46" s="36"/>
      <c r="O46" s="31"/>
    </row>
    <row r="47" spans="1:15" ht="15.75" thickBot="1" x14ac:dyDescent="0.3">
      <c r="A47" s="18"/>
      <c r="B47" s="20"/>
      <c r="C47" s="28"/>
      <c r="D47" s="28"/>
      <c r="E47" s="39"/>
      <c r="F47" s="39"/>
      <c r="G47" s="30"/>
      <c r="H47" s="30"/>
      <c r="I47" s="30"/>
      <c r="J47" s="30"/>
      <c r="K47" s="30"/>
      <c r="L47" s="30"/>
      <c r="M47" s="30"/>
      <c r="N47" s="36"/>
      <c r="O47" s="31"/>
    </row>
    <row r="48" spans="1:15" ht="15.75" thickBot="1" x14ac:dyDescent="0.3">
      <c r="A48" s="18"/>
      <c r="B48" s="20"/>
      <c r="C48" s="28"/>
      <c r="D48" s="28"/>
      <c r="E48" s="39"/>
      <c r="F48" s="39"/>
      <c r="G48" s="30"/>
      <c r="H48" s="30"/>
      <c r="I48" s="30"/>
      <c r="J48" s="30"/>
      <c r="K48" s="30"/>
      <c r="L48" s="30"/>
      <c r="M48" s="30"/>
      <c r="N48" s="36"/>
      <c r="O48" s="31"/>
    </row>
    <row r="49" spans="1:16" ht="15.75" thickBot="1" x14ac:dyDescent="0.3">
      <c r="A49" s="18"/>
      <c r="B49" s="20"/>
      <c r="C49" s="28"/>
      <c r="D49" s="28"/>
      <c r="E49" s="39"/>
      <c r="F49" s="39"/>
      <c r="G49" s="30"/>
      <c r="H49" s="30"/>
      <c r="I49" s="30"/>
      <c r="J49" s="30"/>
      <c r="K49" s="30"/>
      <c r="L49" s="30"/>
      <c r="M49" s="30"/>
      <c r="N49" s="36"/>
      <c r="O49" s="31"/>
    </row>
    <row r="50" spans="1:16" ht="15.75" thickBot="1" x14ac:dyDescent="0.3">
      <c r="A50" s="18"/>
      <c r="B50" s="20"/>
      <c r="C50" s="28"/>
      <c r="D50" s="28"/>
      <c r="E50" s="39"/>
      <c r="F50" s="39"/>
      <c r="G50" s="30"/>
      <c r="H50" s="30"/>
      <c r="I50" s="30"/>
      <c r="J50" s="30"/>
      <c r="K50" s="30"/>
      <c r="L50" s="30"/>
      <c r="M50" s="30"/>
      <c r="N50" s="36"/>
      <c r="O50" s="31"/>
    </row>
    <row r="51" spans="1:16" ht="15.75" thickBot="1" x14ac:dyDescent="0.3">
      <c r="A51" s="18"/>
      <c r="B51" s="20"/>
      <c r="C51" s="28"/>
      <c r="D51" s="28"/>
      <c r="E51" s="39"/>
      <c r="F51" s="39"/>
      <c r="G51" s="30"/>
      <c r="H51" s="30"/>
      <c r="I51" s="30"/>
      <c r="J51" s="30"/>
      <c r="K51" s="30"/>
      <c r="L51" s="30"/>
      <c r="M51" s="30"/>
      <c r="N51" s="36"/>
      <c r="O51" s="31"/>
      <c r="P51" s="1"/>
    </row>
    <row r="52" spans="1:16" ht="15.75" thickBot="1" x14ac:dyDescent="0.3">
      <c r="A52" s="18"/>
      <c r="B52" s="20"/>
      <c r="C52" s="28"/>
      <c r="D52" s="28"/>
      <c r="E52" s="39"/>
      <c r="F52" s="39"/>
      <c r="G52" s="30"/>
      <c r="H52" s="30"/>
      <c r="I52" s="30"/>
      <c r="J52" s="30"/>
      <c r="K52" s="30"/>
      <c r="L52" s="30"/>
      <c r="M52" s="30"/>
      <c r="N52" s="36"/>
      <c r="O52" s="31"/>
      <c r="P52" s="1"/>
    </row>
    <row r="53" spans="1:16" ht="15.75" thickBot="1" x14ac:dyDescent="0.3">
      <c r="A53" s="18"/>
      <c r="B53" s="20"/>
      <c r="C53" s="28"/>
      <c r="D53" s="28"/>
      <c r="E53" s="39"/>
      <c r="F53" s="39"/>
      <c r="G53" s="30"/>
      <c r="H53" s="30"/>
      <c r="I53" s="30"/>
      <c r="J53" s="30"/>
      <c r="K53" s="30"/>
      <c r="L53" s="30"/>
      <c r="M53" s="30"/>
      <c r="N53" s="36"/>
      <c r="O53" s="31"/>
      <c r="P53" s="1"/>
    </row>
    <row r="54" spans="1:16" ht="15.75" thickBot="1" x14ac:dyDescent="0.3">
      <c r="A54" s="18"/>
      <c r="B54" s="20"/>
      <c r="C54" s="28"/>
      <c r="D54" s="28"/>
      <c r="E54" s="39"/>
      <c r="F54" s="39"/>
      <c r="G54" s="30"/>
      <c r="H54" s="30"/>
      <c r="I54" s="30"/>
      <c r="J54" s="30"/>
      <c r="K54" s="30"/>
      <c r="L54" s="30"/>
      <c r="M54" s="30"/>
      <c r="N54" s="36"/>
      <c r="O54" s="31"/>
      <c r="P54" s="1"/>
    </row>
    <row r="55" spans="1:16" ht="15.75" thickBot="1" x14ac:dyDescent="0.3">
      <c r="A55" s="18"/>
      <c r="B55" s="20"/>
      <c r="C55" s="28"/>
      <c r="D55" s="28"/>
      <c r="E55" s="39"/>
      <c r="F55" s="39"/>
      <c r="G55" s="30"/>
      <c r="H55" s="30"/>
      <c r="I55" s="30"/>
      <c r="J55" s="30"/>
      <c r="K55" s="30"/>
      <c r="L55" s="30"/>
      <c r="M55" s="30"/>
      <c r="N55" s="36"/>
      <c r="O55" s="31"/>
      <c r="P55" s="1"/>
    </row>
    <row r="56" spans="1:16" ht="15.75" thickBot="1" x14ac:dyDescent="0.3">
      <c r="A56" s="18"/>
      <c r="B56" s="20"/>
      <c r="C56" s="28"/>
      <c r="D56" s="28"/>
      <c r="E56" s="39"/>
      <c r="F56" s="39"/>
      <c r="G56" s="30"/>
      <c r="H56" s="30"/>
      <c r="I56" s="30"/>
      <c r="J56" s="30"/>
      <c r="K56" s="30"/>
      <c r="L56" s="30"/>
      <c r="M56" s="30"/>
      <c r="N56" s="36"/>
      <c r="O56" s="31"/>
      <c r="P56" s="1"/>
    </row>
    <row r="57" spans="1:16" ht="15.75" thickBot="1" x14ac:dyDescent="0.3">
      <c r="A57" s="18"/>
      <c r="B57" s="20"/>
      <c r="C57" s="28"/>
      <c r="D57" s="28"/>
      <c r="E57" s="39"/>
      <c r="F57" s="39"/>
      <c r="G57" s="30"/>
      <c r="H57" s="30"/>
      <c r="I57" s="30"/>
      <c r="J57" s="30"/>
      <c r="K57" s="30"/>
      <c r="L57" s="30"/>
      <c r="M57" s="30"/>
      <c r="N57" s="36"/>
      <c r="O57" s="31"/>
      <c r="P57" s="1"/>
    </row>
    <row r="58" spans="1:16" ht="15.75" thickBot="1" x14ac:dyDescent="0.3">
      <c r="A58" s="18"/>
      <c r="B58" s="20"/>
      <c r="C58" s="28"/>
      <c r="D58" s="28"/>
      <c r="E58" s="39"/>
      <c r="F58" s="39"/>
      <c r="G58" s="30"/>
      <c r="H58" s="30"/>
      <c r="I58" s="30"/>
      <c r="J58" s="30"/>
      <c r="K58" s="30"/>
      <c r="L58" s="30"/>
      <c r="M58" s="30"/>
      <c r="N58" s="36"/>
      <c r="O58" s="31"/>
      <c r="P58" s="1"/>
    </row>
    <row r="59" spans="1:16" ht="15.75" thickBot="1" x14ac:dyDescent="0.3">
      <c r="A59" s="18"/>
      <c r="B59" s="20"/>
      <c r="C59" s="28"/>
      <c r="D59" s="28"/>
      <c r="E59" s="39"/>
      <c r="F59" s="39"/>
      <c r="G59" s="30"/>
      <c r="H59" s="30"/>
      <c r="I59" s="30"/>
      <c r="J59" s="30"/>
      <c r="K59" s="30"/>
      <c r="L59" s="30"/>
      <c r="M59" s="30"/>
      <c r="N59" s="36"/>
      <c r="O59" s="31"/>
      <c r="P59" s="1"/>
    </row>
    <row r="60" spans="1:16" ht="15.75" thickBot="1" x14ac:dyDescent="0.3">
      <c r="A60" s="18"/>
      <c r="B60" s="20"/>
      <c r="C60" s="28"/>
      <c r="D60" s="28"/>
      <c r="E60" s="39"/>
      <c r="F60" s="39"/>
      <c r="G60" s="30"/>
      <c r="H60" s="30"/>
      <c r="I60" s="30"/>
      <c r="J60" s="30"/>
      <c r="K60" s="30"/>
      <c r="L60" s="30"/>
      <c r="M60" s="30"/>
      <c r="N60" s="36"/>
      <c r="O60" s="31"/>
      <c r="P60" s="1"/>
    </row>
    <row r="61" spans="1:16" ht="15.75" thickBot="1" x14ac:dyDescent="0.3">
      <c r="A61" s="18"/>
      <c r="B61" s="20"/>
      <c r="C61" s="28"/>
      <c r="D61" s="28"/>
      <c r="E61" s="39"/>
      <c r="F61" s="39"/>
      <c r="G61" s="30"/>
      <c r="H61" s="30"/>
      <c r="I61" s="30"/>
      <c r="J61" s="30"/>
      <c r="K61" s="30"/>
      <c r="L61" s="30"/>
      <c r="M61" s="30"/>
      <c r="N61" s="36"/>
      <c r="O61" s="31"/>
      <c r="P61" s="1"/>
    </row>
    <row r="62" spans="1:16" ht="15.75" thickBot="1" x14ac:dyDescent="0.3">
      <c r="A62" s="18"/>
      <c r="B62" s="20"/>
      <c r="C62" s="28"/>
      <c r="D62" s="28"/>
      <c r="E62" s="39"/>
      <c r="F62" s="39"/>
      <c r="G62" s="30"/>
      <c r="H62" s="30"/>
      <c r="I62" s="30"/>
      <c r="J62" s="30"/>
      <c r="K62" s="30"/>
      <c r="L62" s="30"/>
      <c r="M62" s="30"/>
      <c r="N62" s="36"/>
      <c r="O62" s="31"/>
      <c r="P62" s="1"/>
    </row>
    <row r="63" spans="1:16" ht="15.75" thickBot="1" x14ac:dyDescent="0.3">
      <c r="A63" s="18"/>
      <c r="B63" s="20"/>
      <c r="C63" s="28"/>
      <c r="D63" s="28"/>
      <c r="E63" s="39"/>
      <c r="F63" s="39"/>
      <c r="G63" s="30"/>
      <c r="H63" s="30"/>
      <c r="I63" s="30"/>
      <c r="J63" s="30"/>
      <c r="K63" s="30"/>
      <c r="L63" s="30"/>
      <c r="M63" s="30"/>
      <c r="N63" s="36"/>
      <c r="O63" s="31"/>
      <c r="P63" s="1"/>
    </row>
    <row r="64" spans="1:16" ht="15.75" thickBot="1" x14ac:dyDescent="0.3">
      <c r="A64" s="18"/>
      <c r="B64" s="20"/>
      <c r="C64" s="28"/>
      <c r="D64" s="28"/>
      <c r="E64" s="39"/>
      <c r="F64" s="39"/>
      <c r="G64" s="30"/>
      <c r="H64" s="30"/>
      <c r="I64" s="30"/>
      <c r="J64" s="30"/>
      <c r="K64" s="30"/>
      <c r="L64" s="30"/>
      <c r="M64" s="30"/>
      <c r="N64" s="36"/>
      <c r="O64" s="31"/>
      <c r="P64" s="1"/>
    </row>
    <row r="65" spans="1:16" ht="15.75" thickBot="1" x14ac:dyDescent="0.3">
      <c r="A65" s="18"/>
      <c r="B65" s="20"/>
      <c r="C65" s="28"/>
      <c r="D65" s="28"/>
      <c r="E65" s="39"/>
      <c r="F65" s="39"/>
      <c r="G65" s="30"/>
      <c r="H65" s="30"/>
      <c r="I65" s="30"/>
      <c r="J65" s="30"/>
      <c r="K65" s="30"/>
      <c r="L65" s="30"/>
      <c r="M65" s="30"/>
      <c r="N65" s="36"/>
      <c r="O65" s="31"/>
      <c r="P65" s="1"/>
    </row>
    <row r="66" spans="1:16" ht="15.75" thickBot="1" x14ac:dyDescent="0.3">
      <c r="A66" s="18"/>
      <c r="B66" s="20"/>
      <c r="C66" s="28"/>
      <c r="D66" s="28"/>
      <c r="E66" s="39"/>
      <c r="F66" s="39"/>
      <c r="G66" s="30"/>
      <c r="H66" s="30"/>
      <c r="I66" s="30"/>
      <c r="J66" s="30"/>
      <c r="K66" s="30"/>
      <c r="L66" s="30"/>
      <c r="M66" s="30"/>
      <c r="N66" s="36"/>
      <c r="O66" s="31"/>
      <c r="P66" s="1"/>
    </row>
    <row r="67" spans="1:16" ht="15.75" thickBot="1" x14ac:dyDescent="0.3">
      <c r="A67" s="18"/>
      <c r="B67" s="20"/>
      <c r="C67" s="28"/>
      <c r="D67" s="28"/>
      <c r="E67" s="39"/>
      <c r="F67" s="39"/>
      <c r="G67" s="30"/>
      <c r="H67" s="30"/>
      <c r="I67" s="30"/>
      <c r="J67" s="30"/>
      <c r="K67" s="30"/>
      <c r="L67" s="30"/>
      <c r="M67" s="30"/>
      <c r="N67" s="36"/>
      <c r="O67" s="31"/>
      <c r="P67" s="1"/>
    </row>
    <row r="68" spans="1:16" ht="15.75" thickBot="1" x14ac:dyDescent="0.3">
      <c r="A68" s="18"/>
      <c r="B68" s="20"/>
      <c r="C68" s="28"/>
      <c r="D68" s="28"/>
      <c r="E68" s="39"/>
      <c r="F68" s="39"/>
      <c r="G68" s="30"/>
      <c r="H68" s="30"/>
      <c r="I68" s="30"/>
      <c r="J68" s="30"/>
      <c r="K68" s="30"/>
      <c r="L68" s="30"/>
      <c r="M68" s="30"/>
      <c r="N68" s="36"/>
      <c r="O68" s="31"/>
      <c r="P68" s="1"/>
    </row>
    <row r="69" spans="1:16" ht="15.75" thickBot="1" x14ac:dyDescent="0.3">
      <c r="A69" s="18"/>
      <c r="B69" s="20"/>
      <c r="C69" s="28"/>
      <c r="D69" s="28"/>
      <c r="E69" s="39"/>
      <c r="F69" s="39"/>
      <c r="G69" s="30"/>
      <c r="H69" s="30"/>
      <c r="I69" s="30"/>
      <c r="J69" s="30"/>
      <c r="K69" s="30"/>
      <c r="L69" s="30"/>
      <c r="M69" s="30"/>
      <c r="N69" s="36"/>
      <c r="O69" s="31"/>
      <c r="P69" s="1"/>
    </row>
    <row r="70" spans="1:16" ht="15.75" thickBot="1" x14ac:dyDescent="0.3">
      <c r="A70" s="18"/>
      <c r="B70" s="20"/>
      <c r="C70" s="28"/>
      <c r="D70" s="28"/>
      <c r="E70" s="39"/>
      <c r="F70" s="39"/>
      <c r="G70" s="30"/>
      <c r="H70" s="30"/>
      <c r="I70" s="30"/>
      <c r="J70" s="30"/>
      <c r="K70" s="30"/>
      <c r="L70" s="30"/>
      <c r="M70" s="30"/>
      <c r="N70" s="36"/>
      <c r="O70" s="31"/>
      <c r="P70" s="1"/>
    </row>
    <row r="71" spans="1:16" ht="15.75" thickBot="1" x14ac:dyDescent="0.3">
      <c r="A71" s="18"/>
      <c r="B71" s="20"/>
      <c r="C71" s="28"/>
      <c r="D71" s="28"/>
      <c r="E71" s="39"/>
      <c r="F71" s="39"/>
      <c r="G71" s="30"/>
      <c r="H71" s="30"/>
      <c r="I71" s="30"/>
      <c r="J71" s="30"/>
      <c r="K71" s="30"/>
      <c r="L71" s="30"/>
      <c r="M71" s="30"/>
      <c r="N71" s="36"/>
      <c r="O71" s="31"/>
      <c r="P71" s="1"/>
    </row>
    <row r="72" spans="1:16" ht="15.75" thickBot="1" x14ac:dyDescent="0.3">
      <c r="A72" s="18"/>
      <c r="B72" s="20"/>
      <c r="C72" s="28"/>
      <c r="D72" s="28"/>
      <c r="E72" s="39"/>
      <c r="F72" s="39"/>
      <c r="G72" s="30"/>
      <c r="H72" s="30"/>
      <c r="I72" s="30"/>
      <c r="J72" s="30"/>
      <c r="K72" s="30"/>
      <c r="L72" s="30"/>
      <c r="M72" s="30"/>
      <c r="N72" s="36"/>
      <c r="O72" s="31"/>
      <c r="P72" s="1"/>
    </row>
    <row r="73" spans="1:16" ht="15.75" thickBot="1" x14ac:dyDescent="0.3">
      <c r="A73" s="18"/>
      <c r="B73" s="20"/>
      <c r="C73" s="28"/>
      <c r="D73" s="28"/>
      <c r="E73" s="39"/>
      <c r="F73" s="39"/>
      <c r="G73" s="30"/>
      <c r="H73" s="30"/>
      <c r="I73" s="30"/>
      <c r="J73" s="30"/>
      <c r="K73" s="30"/>
      <c r="L73" s="30"/>
      <c r="M73" s="30"/>
      <c r="N73" s="36"/>
      <c r="O73" s="31"/>
      <c r="P73" s="1"/>
    </row>
    <row r="74" spans="1:16" ht="15.75" thickBot="1" x14ac:dyDescent="0.3">
      <c r="A74" s="18"/>
      <c r="B74" s="20"/>
      <c r="C74" s="28"/>
      <c r="D74" s="28"/>
      <c r="E74" s="39"/>
      <c r="F74" s="39"/>
      <c r="G74" s="30"/>
      <c r="H74" s="30"/>
      <c r="I74" s="30"/>
      <c r="J74" s="30"/>
      <c r="K74" s="30"/>
      <c r="L74" s="30"/>
      <c r="M74" s="30"/>
      <c r="N74" s="36"/>
      <c r="O74" s="31"/>
      <c r="P74" s="1"/>
    </row>
    <row r="75" spans="1:16" ht="15.75" thickBot="1" x14ac:dyDescent="0.3">
      <c r="A75" s="18"/>
      <c r="B75" s="20"/>
      <c r="C75" s="28"/>
      <c r="D75" s="28"/>
      <c r="E75" s="39"/>
      <c r="F75" s="39"/>
      <c r="G75" s="30"/>
      <c r="H75" s="30"/>
      <c r="I75" s="30"/>
      <c r="J75" s="30"/>
      <c r="K75" s="30"/>
      <c r="L75" s="30"/>
      <c r="M75" s="30"/>
      <c r="N75" s="36"/>
      <c r="O75" s="31"/>
      <c r="P75" s="1"/>
    </row>
    <row r="76" spans="1:16" ht="15.75" thickBot="1" x14ac:dyDescent="0.3">
      <c r="A76" s="18"/>
      <c r="B76" s="20"/>
      <c r="C76" s="28"/>
      <c r="D76" s="28"/>
      <c r="E76" s="39"/>
      <c r="F76" s="39"/>
      <c r="G76" s="30"/>
      <c r="H76" s="30"/>
      <c r="I76" s="30"/>
      <c r="J76" s="30"/>
      <c r="K76" s="30"/>
      <c r="L76" s="30"/>
      <c r="M76" s="30"/>
      <c r="N76" s="36"/>
      <c r="O76" s="31"/>
      <c r="P76" s="1"/>
    </row>
    <row r="77" spans="1:16" ht="15.75" thickBot="1" x14ac:dyDescent="0.3">
      <c r="A77" s="18"/>
      <c r="B77" s="20"/>
      <c r="C77" s="28"/>
      <c r="D77" s="28"/>
      <c r="E77" s="39"/>
      <c r="F77" s="39"/>
      <c r="G77" s="30"/>
      <c r="H77" s="30"/>
      <c r="I77" s="30"/>
      <c r="J77" s="30"/>
      <c r="K77" s="30"/>
      <c r="L77" s="30"/>
      <c r="M77" s="30"/>
      <c r="N77" s="36"/>
      <c r="O77" s="31"/>
    </row>
    <row r="78" spans="1:16" ht="15.75" thickBot="1" x14ac:dyDescent="0.3">
      <c r="A78" s="18"/>
      <c r="B78" s="20"/>
      <c r="C78" s="28"/>
      <c r="D78" s="28"/>
      <c r="E78" s="39"/>
      <c r="F78" s="39"/>
      <c r="G78" s="30"/>
      <c r="H78" s="30"/>
      <c r="I78" s="30"/>
      <c r="J78" s="30"/>
      <c r="K78" s="30"/>
      <c r="L78" s="30"/>
      <c r="M78" s="30"/>
      <c r="N78" s="36"/>
      <c r="O78" s="31"/>
      <c r="P78" s="1"/>
    </row>
    <row r="79" spans="1:16" ht="15.75" thickBot="1" x14ac:dyDescent="0.3">
      <c r="A79" s="18"/>
      <c r="B79" s="20"/>
      <c r="C79" s="28"/>
      <c r="D79" s="28"/>
      <c r="E79" s="39"/>
      <c r="F79" s="39"/>
      <c r="G79" s="30"/>
      <c r="H79" s="30"/>
      <c r="I79" s="30"/>
      <c r="J79" s="30"/>
      <c r="K79" s="30"/>
      <c r="L79" s="30"/>
      <c r="M79" s="30"/>
      <c r="N79" s="36"/>
      <c r="O79" s="31"/>
      <c r="P79" s="1"/>
    </row>
    <row r="80" spans="1:16" ht="15.75" thickBot="1" x14ac:dyDescent="0.3">
      <c r="A80" s="18"/>
      <c r="B80" s="20"/>
      <c r="C80" s="28"/>
      <c r="D80" s="28"/>
      <c r="E80" s="39"/>
      <c r="F80" s="39"/>
      <c r="G80" s="30"/>
      <c r="H80" s="30"/>
      <c r="I80" s="30"/>
      <c r="J80" s="30"/>
      <c r="K80" s="30"/>
      <c r="L80" s="30"/>
      <c r="M80" s="30"/>
      <c r="N80" s="36"/>
      <c r="O80" s="31"/>
      <c r="P80" s="1"/>
    </row>
    <row r="81" spans="1:16" ht="15.75" thickBot="1" x14ac:dyDescent="0.3">
      <c r="A81" s="18"/>
      <c r="B81" s="20"/>
      <c r="C81" s="28"/>
      <c r="D81" s="28"/>
      <c r="E81" s="39"/>
      <c r="F81" s="39"/>
      <c r="G81" s="30"/>
      <c r="H81" s="30"/>
      <c r="I81" s="30"/>
      <c r="J81" s="30"/>
      <c r="K81" s="30"/>
      <c r="L81" s="30"/>
      <c r="M81" s="30"/>
      <c r="N81" s="36"/>
      <c r="O81" s="31"/>
      <c r="P81" s="1"/>
    </row>
    <row r="82" spans="1:16" ht="15.75" thickBot="1" x14ac:dyDescent="0.3">
      <c r="A82" s="18"/>
      <c r="B82" s="20"/>
      <c r="C82" s="28"/>
      <c r="D82" s="28"/>
      <c r="E82" s="39"/>
      <c r="F82" s="39"/>
      <c r="G82" s="30"/>
      <c r="H82" s="30"/>
      <c r="I82" s="30"/>
      <c r="J82" s="30"/>
      <c r="K82" s="30"/>
      <c r="L82" s="30"/>
      <c r="M82" s="30"/>
      <c r="N82" s="36"/>
      <c r="O82" s="31"/>
      <c r="P82" s="1"/>
    </row>
    <row r="83" spans="1:16" ht="15.75" thickBot="1" x14ac:dyDescent="0.3">
      <c r="A83" s="18"/>
      <c r="B83" s="20"/>
      <c r="C83" s="28"/>
      <c r="D83" s="28"/>
      <c r="E83" s="39"/>
      <c r="F83" s="39"/>
      <c r="G83" s="30"/>
      <c r="H83" s="30"/>
      <c r="I83" s="30"/>
      <c r="J83" s="30"/>
      <c r="K83" s="30"/>
      <c r="L83" s="30"/>
      <c r="M83" s="30"/>
      <c r="N83" s="36"/>
      <c r="O83" s="31"/>
      <c r="P83" s="1"/>
    </row>
    <row r="84" spans="1:16" ht="15.75" thickBot="1" x14ac:dyDescent="0.3">
      <c r="A84" s="18"/>
      <c r="B84" s="20"/>
      <c r="C84" s="28"/>
      <c r="D84" s="28"/>
      <c r="E84" s="39"/>
      <c r="F84" s="39"/>
      <c r="G84" s="30"/>
      <c r="H84" s="30"/>
      <c r="I84" s="30"/>
      <c r="J84" s="30"/>
      <c r="K84" s="30"/>
      <c r="L84" s="30"/>
      <c r="M84" s="30"/>
      <c r="N84" s="36"/>
      <c r="O84" s="31"/>
      <c r="P84" s="1"/>
    </row>
    <row r="85" spans="1:16" ht="15.75" thickBot="1" x14ac:dyDescent="0.3">
      <c r="A85" s="18"/>
      <c r="B85" s="20"/>
      <c r="C85" s="28"/>
      <c r="D85" s="28"/>
      <c r="E85" s="39"/>
      <c r="F85" s="39"/>
      <c r="G85" s="30"/>
      <c r="H85" s="30"/>
      <c r="I85" s="30"/>
      <c r="J85" s="30"/>
      <c r="K85" s="30"/>
      <c r="L85" s="30"/>
      <c r="M85" s="30"/>
      <c r="N85" s="36"/>
      <c r="O85" s="31"/>
      <c r="P85" s="1"/>
    </row>
    <row r="86" spans="1:16" ht="15.75" thickBot="1" x14ac:dyDescent="0.3">
      <c r="A86" s="18"/>
      <c r="B86" s="20"/>
      <c r="C86" s="28"/>
      <c r="D86" s="28"/>
      <c r="E86" s="39"/>
      <c r="F86" s="39"/>
      <c r="G86" s="30"/>
      <c r="H86" s="30"/>
      <c r="I86" s="30"/>
      <c r="J86" s="30"/>
      <c r="K86" s="30"/>
      <c r="L86" s="30"/>
      <c r="M86" s="30"/>
      <c r="N86" s="36"/>
      <c r="O86" s="31"/>
      <c r="P86" s="1"/>
    </row>
    <row r="87" spans="1:16" ht="15.75" thickBot="1" x14ac:dyDescent="0.3">
      <c r="A87" s="18"/>
      <c r="B87" s="20"/>
      <c r="C87" s="28"/>
      <c r="D87" s="28"/>
      <c r="E87" s="39"/>
      <c r="F87" s="39"/>
      <c r="G87" s="30"/>
      <c r="H87" s="30"/>
      <c r="I87" s="30"/>
      <c r="J87" s="30"/>
      <c r="K87" s="30"/>
      <c r="L87" s="30"/>
      <c r="M87" s="30"/>
      <c r="N87" s="36"/>
      <c r="O87" s="31"/>
      <c r="P87" s="1"/>
    </row>
    <row r="88" spans="1:16" ht="15.75" thickBot="1" x14ac:dyDescent="0.3">
      <c r="A88" s="18"/>
      <c r="B88" s="20"/>
      <c r="C88" s="28"/>
      <c r="D88" s="28"/>
      <c r="E88" s="39"/>
      <c r="F88" s="39"/>
      <c r="G88" s="30"/>
      <c r="H88" s="30"/>
      <c r="I88" s="30"/>
      <c r="J88" s="30"/>
      <c r="K88" s="30"/>
      <c r="L88" s="30"/>
      <c r="M88" s="30"/>
      <c r="N88" s="36"/>
      <c r="O88" s="31"/>
      <c r="P88" s="1"/>
    </row>
    <row r="89" spans="1:16" ht="15.75" thickBot="1" x14ac:dyDescent="0.3">
      <c r="A89" s="18"/>
      <c r="B89" s="20"/>
      <c r="C89" s="28"/>
      <c r="D89" s="28"/>
      <c r="E89" s="39"/>
      <c r="F89" s="39"/>
      <c r="G89" s="30"/>
      <c r="H89" s="30"/>
      <c r="I89" s="30"/>
      <c r="J89" s="30"/>
      <c r="K89" s="30"/>
      <c r="L89" s="30"/>
      <c r="M89" s="30"/>
      <c r="N89" s="36"/>
      <c r="O89" s="31"/>
      <c r="P89" s="1"/>
    </row>
    <row r="90" spans="1:16" ht="15.75" thickBot="1" x14ac:dyDescent="0.3">
      <c r="A90" s="18"/>
      <c r="B90" s="20"/>
      <c r="C90" s="28"/>
      <c r="D90" s="28"/>
      <c r="E90" s="39"/>
      <c r="F90" s="39"/>
      <c r="G90" s="30"/>
      <c r="H90" s="30"/>
      <c r="I90" s="30"/>
      <c r="J90" s="30"/>
      <c r="K90" s="30"/>
      <c r="L90" s="30"/>
      <c r="M90" s="30"/>
      <c r="N90" s="36"/>
      <c r="O90" s="31"/>
      <c r="P90" s="1"/>
    </row>
    <row r="91" spans="1:16" ht="15.75" thickBot="1" x14ac:dyDescent="0.3">
      <c r="A91" s="18"/>
      <c r="B91" s="20"/>
      <c r="C91" s="28"/>
      <c r="D91" s="28"/>
      <c r="E91" s="39"/>
      <c r="F91" s="39"/>
      <c r="G91" s="30"/>
      <c r="H91" s="30"/>
      <c r="I91" s="30"/>
      <c r="J91" s="30"/>
      <c r="K91" s="30"/>
      <c r="L91" s="30"/>
      <c r="M91" s="30"/>
      <c r="N91" s="36"/>
      <c r="O91" s="31"/>
      <c r="P91" s="1"/>
    </row>
    <row r="92" spans="1:16" ht="15.75" thickBot="1" x14ac:dyDescent="0.3">
      <c r="A92" s="18"/>
      <c r="B92" s="20"/>
      <c r="C92" s="28"/>
      <c r="D92" s="28"/>
      <c r="E92" s="39"/>
      <c r="F92" s="39"/>
      <c r="G92" s="30"/>
      <c r="H92" s="30"/>
      <c r="I92" s="30"/>
      <c r="J92" s="30"/>
      <c r="K92" s="30"/>
      <c r="L92" s="30"/>
      <c r="M92" s="30"/>
      <c r="N92" s="36"/>
      <c r="O92" s="31"/>
      <c r="P92" s="1"/>
    </row>
    <row r="93" spans="1:16" ht="15.75" thickBot="1" x14ac:dyDescent="0.3">
      <c r="A93" s="18"/>
      <c r="B93" s="20"/>
      <c r="C93" s="28"/>
      <c r="D93" s="28"/>
      <c r="E93" s="39"/>
      <c r="F93" s="39"/>
      <c r="G93" s="30"/>
      <c r="H93" s="30"/>
      <c r="I93" s="30"/>
      <c r="J93" s="30"/>
      <c r="K93" s="30"/>
      <c r="L93" s="30"/>
      <c r="M93" s="30"/>
      <c r="N93" s="36"/>
      <c r="O93" s="31"/>
      <c r="P93" s="1"/>
    </row>
    <row r="94" spans="1:16" ht="15.75" thickBot="1" x14ac:dyDescent="0.3">
      <c r="A94" s="18"/>
      <c r="B94" s="20"/>
      <c r="C94" s="28"/>
      <c r="D94" s="28"/>
      <c r="E94" s="39"/>
      <c r="F94" s="39"/>
      <c r="G94" s="30"/>
      <c r="H94" s="30"/>
      <c r="I94" s="30"/>
      <c r="J94" s="30"/>
      <c r="K94" s="30"/>
      <c r="L94" s="30"/>
      <c r="M94" s="30"/>
      <c r="N94" s="36"/>
      <c r="O94" s="31"/>
      <c r="P94" s="1"/>
    </row>
    <row r="95" spans="1:16" ht="15.75" thickBot="1" x14ac:dyDescent="0.3">
      <c r="A95" s="18"/>
      <c r="B95" s="20"/>
      <c r="C95" s="28"/>
      <c r="D95" s="28"/>
      <c r="E95" s="39"/>
      <c r="F95" s="39"/>
      <c r="G95" s="30"/>
      <c r="H95" s="30"/>
      <c r="I95" s="30"/>
      <c r="J95" s="30"/>
      <c r="K95" s="30"/>
      <c r="L95" s="30"/>
      <c r="M95" s="30"/>
      <c r="N95" s="36"/>
      <c r="O95" s="31"/>
      <c r="P95" s="1"/>
    </row>
    <row r="96" spans="1:16" ht="15.75" thickBot="1" x14ac:dyDescent="0.3">
      <c r="A96" s="18"/>
      <c r="B96" s="20"/>
      <c r="C96" s="28"/>
      <c r="D96" s="28"/>
      <c r="E96" s="39"/>
      <c r="F96" s="39"/>
      <c r="G96" s="30"/>
      <c r="H96" s="30"/>
      <c r="I96" s="30"/>
      <c r="J96" s="30"/>
      <c r="K96" s="30"/>
      <c r="L96" s="30"/>
      <c r="M96" s="30"/>
      <c r="N96" s="36"/>
      <c r="O96" s="31"/>
      <c r="P96" s="1"/>
    </row>
    <row r="97" spans="1:16" ht="15.75" thickBot="1" x14ac:dyDescent="0.3">
      <c r="A97" s="18"/>
      <c r="B97" s="20"/>
      <c r="C97" s="28"/>
      <c r="D97" s="28"/>
      <c r="E97" s="39"/>
      <c r="F97" s="39"/>
      <c r="G97" s="30"/>
      <c r="H97" s="30"/>
      <c r="I97" s="30"/>
      <c r="J97" s="30"/>
      <c r="K97" s="30"/>
      <c r="L97" s="30"/>
      <c r="M97" s="30"/>
      <c r="N97" s="36"/>
      <c r="O97" s="31"/>
      <c r="P97" s="1"/>
    </row>
    <row r="98" spans="1:16" ht="15.75" thickBot="1" x14ac:dyDescent="0.3">
      <c r="A98" s="18"/>
      <c r="B98" s="20"/>
      <c r="C98" s="28"/>
      <c r="D98" s="28"/>
      <c r="E98" s="40"/>
      <c r="F98" s="39"/>
      <c r="G98" s="30"/>
      <c r="H98" s="30"/>
      <c r="I98" s="30"/>
      <c r="J98" s="30"/>
      <c r="K98" s="30"/>
      <c r="L98" s="30"/>
      <c r="M98" s="30"/>
      <c r="N98" s="36"/>
      <c r="O98" s="31"/>
      <c r="P98" s="1"/>
    </row>
    <row r="99" spans="1:16" ht="15.75" thickBot="1" x14ac:dyDescent="0.3">
      <c r="A99" s="18"/>
      <c r="B99" s="20"/>
      <c r="C99" s="28"/>
      <c r="D99" s="28"/>
      <c r="E99" s="39"/>
      <c r="F99" s="39"/>
      <c r="G99" s="30"/>
      <c r="H99" s="30"/>
      <c r="I99" s="30"/>
      <c r="J99" s="30"/>
      <c r="K99" s="30"/>
      <c r="L99" s="30"/>
      <c r="M99" s="30"/>
      <c r="N99" s="36"/>
      <c r="O99" s="31"/>
      <c r="P99" s="1"/>
    </row>
    <row r="100" spans="1:16" ht="15.75" thickBot="1" x14ac:dyDescent="0.3">
      <c r="A100" s="18"/>
      <c r="B100" s="20"/>
      <c r="C100" s="28"/>
      <c r="D100" s="28"/>
      <c r="E100" s="39"/>
      <c r="F100" s="39"/>
      <c r="G100" s="30"/>
      <c r="H100" s="30"/>
      <c r="I100" s="30"/>
      <c r="J100" s="30"/>
      <c r="K100" s="30"/>
      <c r="L100" s="30"/>
      <c r="M100" s="30"/>
      <c r="N100" s="36"/>
      <c r="O100" s="31"/>
      <c r="P100" s="1"/>
    </row>
    <row r="101" spans="1:16" ht="15.75" thickBot="1" x14ac:dyDescent="0.3">
      <c r="A101" s="18"/>
      <c r="B101" s="20"/>
      <c r="C101" s="28"/>
      <c r="D101" s="28"/>
      <c r="E101" s="39"/>
      <c r="F101" s="39"/>
      <c r="G101" s="28"/>
      <c r="H101" s="10"/>
      <c r="I101" s="10"/>
      <c r="J101" s="10"/>
      <c r="K101" s="10"/>
      <c r="L101" s="10"/>
      <c r="M101" s="10"/>
      <c r="N101" s="36"/>
      <c r="O101" s="31"/>
      <c r="P101" s="1"/>
    </row>
    <row r="102" spans="1:16" ht="15.75" thickBot="1" x14ac:dyDescent="0.3">
      <c r="A102" s="18"/>
      <c r="B102" s="20"/>
      <c r="C102" s="28"/>
      <c r="D102" s="28"/>
      <c r="E102" s="39"/>
      <c r="F102" s="39"/>
      <c r="G102" s="28"/>
      <c r="H102" s="10"/>
      <c r="I102" s="10"/>
      <c r="J102" s="10"/>
      <c r="K102" s="10"/>
      <c r="L102" s="10"/>
      <c r="M102" s="10"/>
      <c r="N102" s="36"/>
      <c r="O102" s="31"/>
      <c r="P102" s="1"/>
    </row>
    <row r="103" spans="1:16" ht="15.75" thickBot="1" x14ac:dyDescent="0.3">
      <c r="A103" s="18"/>
      <c r="B103" s="20"/>
      <c r="C103" s="28"/>
      <c r="D103" s="28"/>
      <c r="E103" s="39"/>
      <c r="F103" s="39"/>
      <c r="G103" s="28"/>
      <c r="H103" s="10"/>
      <c r="I103" s="10"/>
      <c r="J103" s="10"/>
      <c r="K103" s="10"/>
      <c r="L103" s="10"/>
      <c r="M103" s="10"/>
      <c r="N103" s="36"/>
      <c r="O103" s="31"/>
      <c r="P103" s="1"/>
    </row>
    <row r="104" spans="1:16" ht="15.75" thickBot="1" x14ac:dyDescent="0.3">
      <c r="A104" s="18"/>
      <c r="B104" s="20"/>
      <c r="C104" s="28"/>
      <c r="D104" s="28"/>
      <c r="E104" s="39"/>
      <c r="F104" s="39"/>
      <c r="G104" s="28"/>
      <c r="H104" s="10"/>
      <c r="I104" s="10"/>
      <c r="J104" s="10"/>
      <c r="K104" s="10"/>
      <c r="L104" s="10"/>
      <c r="M104" s="10"/>
      <c r="N104" s="36"/>
      <c r="O104" s="31"/>
      <c r="P104" s="1"/>
    </row>
    <row r="105" spans="1:16" ht="15.75" thickBot="1" x14ac:dyDescent="0.3">
      <c r="A105" s="18"/>
      <c r="B105" s="20"/>
      <c r="C105" s="28"/>
      <c r="D105" s="28"/>
      <c r="E105" s="39"/>
      <c r="F105" s="39"/>
      <c r="G105" s="28"/>
      <c r="H105" s="10"/>
      <c r="I105" s="10"/>
      <c r="J105" s="10"/>
      <c r="K105" s="10"/>
      <c r="L105" s="10"/>
      <c r="M105" s="10"/>
      <c r="N105" s="36"/>
      <c r="O105" s="31"/>
      <c r="P105" s="1"/>
    </row>
    <row r="106" spans="1:16" ht="15.75" thickBot="1" x14ac:dyDescent="0.3">
      <c r="A106" s="18"/>
      <c r="B106" s="20"/>
      <c r="C106" s="28"/>
      <c r="D106" s="28"/>
      <c r="E106" s="39"/>
      <c r="F106" s="39"/>
      <c r="G106" s="28"/>
      <c r="H106" s="10"/>
      <c r="I106" s="10"/>
      <c r="J106" s="10"/>
      <c r="K106" s="10"/>
      <c r="L106" s="10"/>
      <c r="M106" s="10"/>
      <c r="N106" s="36"/>
      <c r="O106" s="31"/>
      <c r="P106" s="1"/>
    </row>
    <row r="107" spans="1:16" ht="15.75" thickBot="1" x14ac:dyDescent="0.3">
      <c r="A107" s="18"/>
      <c r="B107" s="20"/>
      <c r="C107" s="28"/>
      <c r="D107" s="28"/>
      <c r="E107" s="39"/>
      <c r="F107" s="39"/>
      <c r="G107" s="28"/>
      <c r="H107" s="10"/>
      <c r="I107" s="10"/>
      <c r="J107" s="10"/>
      <c r="K107" s="10"/>
      <c r="L107" s="10"/>
      <c r="M107" s="10"/>
      <c r="N107" s="36"/>
      <c r="O107" s="31"/>
      <c r="P107" s="1"/>
    </row>
    <row r="108" spans="1:16" ht="15.75" thickBot="1" x14ac:dyDescent="0.3">
      <c r="A108" s="18"/>
      <c r="B108" s="20"/>
      <c r="C108" s="28"/>
      <c r="D108" s="28"/>
      <c r="E108" s="39"/>
      <c r="F108" s="39"/>
      <c r="G108" s="28"/>
      <c r="H108" s="10"/>
      <c r="I108" s="10"/>
      <c r="J108" s="10"/>
      <c r="K108" s="10"/>
      <c r="L108" s="10"/>
      <c r="M108" s="10"/>
      <c r="N108" s="36"/>
      <c r="O108" s="31"/>
      <c r="P108" s="1"/>
    </row>
    <row r="109" spans="1:16" ht="15.75" thickBot="1" x14ac:dyDescent="0.3">
      <c r="A109" s="18"/>
      <c r="B109" s="20"/>
      <c r="C109" s="28"/>
      <c r="D109" s="28"/>
      <c r="E109" s="39"/>
      <c r="F109" s="39"/>
      <c r="G109" s="28"/>
      <c r="H109" s="10"/>
      <c r="I109" s="10"/>
      <c r="J109" s="10"/>
      <c r="K109" s="10"/>
      <c r="L109" s="10"/>
      <c r="M109" s="10"/>
      <c r="N109" s="36"/>
      <c r="O109" s="31"/>
      <c r="P109" s="1"/>
    </row>
    <row r="110" spans="1:16" ht="15.75" thickBot="1" x14ac:dyDescent="0.3">
      <c r="A110" s="18"/>
      <c r="B110" s="20"/>
      <c r="C110" s="28"/>
      <c r="D110" s="28"/>
      <c r="E110" s="39"/>
      <c r="F110" s="39"/>
      <c r="G110" s="28"/>
      <c r="H110" s="10"/>
      <c r="I110" s="10"/>
      <c r="J110" s="10"/>
      <c r="K110" s="10"/>
      <c r="L110" s="10"/>
      <c r="M110" s="10"/>
      <c r="N110" s="36"/>
      <c r="O110" s="31"/>
      <c r="P110" s="1"/>
    </row>
    <row r="111" spans="1:16" ht="15.75" thickBot="1" x14ac:dyDescent="0.3">
      <c r="A111" s="18"/>
      <c r="B111" s="20"/>
      <c r="C111" s="28"/>
      <c r="D111" s="28"/>
      <c r="E111" s="39"/>
      <c r="F111" s="39"/>
      <c r="G111" s="28"/>
      <c r="H111" s="10"/>
      <c r="I111" s="10"/>
      <c r="J111" s="10"/>
      <c r="K111" s="10"/>
      <c r="L111" s="10"/>
      <c r="M111" s="10"/>
      <c r="N111" s="36"/>
      <c r="O111" s="31"/>
      <c r="P111" s="1"/>
    </row>
    <row r="112" spans="1:16" ht="15.75" thickBot="1" x14ac:dyDescent="0.3">
      <c r="A112" s="18"/>
      <c r="B112" s="20"/>
      <c r="C112" s="28"/>
      <c r="D112" s="28"/>
      <c r="E112" s="39"/>
      <c r="F112" s="39"/>
      <c r="G112" s="28"/>
      <c r="H112" s="10"/>
      <c r="I112" s="10"/>
      <c r="J112" s="10"/>
      <c r="K112" s="10"/>
      <c r="L112" s="10"/>
      <c r="M112" s="10"/>
      <c r="N112" s="36"/>
      <c r="O112" s="31"/>
      <c r="P112" s="1"/>
    </row>
    <row r="113" spans="1:16" ht="15.75" thickBot="1" x14ac:dyDescent="0.3">
      <c r="A113" s="18"/>
      <c r="B113" s="20"/>
      <c r="C113" s="28"/>
      <c r="D113" s="28"/>
      <c r="E113" s="39"/>
      <c r="F113" s="39"/>
      <c r="G113" s="28"/>
      <c r="H113" s="10"/>
      <c r="I113" s="10"/>
      <c r="J113" s="10"/>
      <c r="K113" s="10"/>
      <c r="L113" s="10"/>
      <c r="M113" s="10"/>
      <c r="N113" s="36"/>
      <c r="O113" s="31"/>
      <c r="P113" s="1"/>
    </row>
    <row r="114" spans="1:16" ht="15.75" thickBot="1" x14ac:dyDescent="0.3">
      <c r="A114" s="18"/>
      <c r="B114" s="20"/>
      <c r="C114" s="28"/>
      <c r="D114" s="28"/>
      <c r="E114" s="39"/>
      <c r="F114" s="39"/>
      <c r="G114" s="28"/>
      <c r="H114" s="10"/>
      <c r="I114" s="10"/>
      <c r="J114" s="10"/>
      <c r="K114" s="10"/>
      <c r="L114" s="10"/>
      <c r="M114" s="10"/>
      <c r="N114" s="36"/>
      <c r="O114" s="31"/>
    </row>
    <row r="115" spans="1:16" ht="15.75" thickBot="1" x14ac:dyDescent="0.3">
      <c r="A115" s="18"/>
      <c r="B115" s="20"/>
      <c r="C115" s="28"/>
      <c r="D115" s="28"/>
      <c r="E115" s="39"/>
      <c r="F115" s="39"/>
      <c r="G115" s="28"/>
      <c r="H115" s="10"/>
      <c r="I115" s="10"/>
      <c r="J115" s="10"/>
      <c r="K115" s="10"/>
      <c r="L115" s="10"/>
      <c r="M115" s="10"/>
      <c r="N115" s="36"/>
      <c r="O115" s="31"/>
      <c r="P115" s="1"/>
    </row>
    <row r="116" spans="1:16" ht="15.75" thickBot="1" x14ac:dyDescent="0.3">
      <c r="A116" s="18"/>
      <c r="B116" s="20"/>
      <c r="C116" s="28"/>
      <c r="D116" s="28"/>
      <c r="E116" s="39"/>
      <c r="F116" s="39"/>
      <c r="G116" s="28"/>
      <c r="H116" s="10"/>
      <c r="I116" s="10"/>
      <c r="J116" s="10"/>
      <c r="K116" s="10"/>
      <c r="L116" s="10"/>
      <c r="M116" s="10"/>
      <c r="N116" s="36"/>
      <c r="O116" s="31"/>
      <c r="P116" s="1"/>
    </row>
    <row r="117" spans="1:16" ht="15.75" thickBot="1" x14ac:dyDescent="0.3">
      <c r="A117" s="18"/>
      <c r="B117" s="20"/>
      <c r="C117" s="28"/>
      <c r="D117" s="28"/>
      <c r="E117" s="39"/>
      <c r="F117" s="39"/>
      <c r="G117" s="28"/>
      <c r="H117" s="10"/>
      <c r="I117" s="10"/>
      <c r="J117" s="10"/>
      <c r="K117" s="10"/>
      <c r="L117" s="10"/>
      <c r="M117" s="10"/>
      <c r="N117" s="36"/>
      <c r="O117" s="31"/>
      <c r="P117" s="1"/>
    </row>
    <row r="118" spans="1:16" ht="15.75" thickBot="1" x14ac:dyDescent="0.3">
      <c r="A118" s="18"/>
      <c r="B118" s="20"/>
      <c r="C118" s="28"/>
      <c r="D118" s="28"/>
      <c r="E118" s="39"/>
      <c r="F118" s="39"/>
      <c r="G118" s="28"/>
      <c r="H118" s="10"/>
      <c r="I118" s="10"/>
      <c r="J118" s="10"/>
      <c r="K118" s="10"/>
      <c r="L118" s="10"/>
      <c r="M118" s="10"/>
      <c r="N118" s="36"/>
      <c r="O118" s="31"/>
      <c r="P118" s="1"/>
    </row>
    <row r="119" spans="1:16" ht="15.75" thickBot="1" x14ac:dyDescent="0.3">
      <c r="A119" s="18"/>
      <c r="B119" s="20"/>
      <c r="C119" s="28"/>
      <c r="D119" s="28"/>
      <c r="E119" s="39"/>
      <c r="F119" s="39"/>
      <c r="G119" s="28"/>
      <c r="H119" s="10"/>
      <c r="I119" s="10"/>
      <c r="J119" s="10"/>
      <c r="K119" s="10"/>
      <c r="L119" s="10"/>
      <c r="M119" s="10"/>
      <c r="N119" s="36"/>
      <c r="O119" s="31"/>
      <c r="P119" s="1"/>
    </row>
    <row r="120" spans="1:16" ht="15.75" thickBot="1" x14ac:dyDescent="0.3">
      <c r="A120" s="18"/>
      <c r="B120" s="20"/>
      <c r="C120" s="28"/>
      <c r="D120" s="28"/>
      <c r="E120" s="39"/>
      <c r="F120" s="39"/>
      <c r="G120" s="28"/>
      <c r="H120" s="10"/>
      <c r="I120" s="10"/>
      <c r="J120" s="10"/>
      <c r="K120" s="10"/>
      <c r="L120" s="10"/>
      <c r="M120" s="10"/>
      <c r="N120" s="36"/>
      <c r="O120" s="31"/>
      <c r="P120" s="1"/>
    </row>
    <row r="121" spans="1:16" ht="15.75" thickBot="1" x14ac:dyDescent="0.3">
      <c r="A121" s="18"/>
      <c r="B121" s="20"/>
      <c r="C121" s="28"/>
      <c r="D121" s="28"/>
      <c r="E121" s="39"/>
      <c r="F121" s="39"/>
      <c r="G121" s="28"/>
      <c r="H121" s="10"/>
      <c r="I121" s="10"/>
      <c r="J121" s="10"/>
      <c r="K121" s="10"/>
      <c r="L121" s="10"/>
      <c r="M121" s="10"/>
      <c r="N121" s="36"/>
      <c r="O121" s="31"/>
      <c r="P121" s="1"/>
    </row>
    <row r="122" spans="1:16" ht="15.75" thickBot="1" x14ac:dyDescent="0.3">
      <c r="A122" s="18"/>
      <c r="B122" s="20"/>
      <c r="C122" s="28"/>
      <c r="D122" s="28"/>
      <c r="E122" s="39"/>
      <c r="F122" s="39"/>
      <c r="G122" s="28"/>
      <c r="H122" s="10"/>
      <c r="I122" s="10"/>
      <c r="J122" s="10"/>
      <c r="K122" s="10"/>
      <c r="L122" s="10"/>
      <c r="M122" s="10"/>
      <c r="N122" s="36"/>
      <c r="O122" s="31"/>
      <c r="P122" s="1"/>
    </row>
    <row r="123" spans="1:16" ht="15.75" thickBot="1" x14ac:dyDescent="0.3">
      <c r="A123" s="18"/>
      <c r="B123" s="20"/>
      <c r="C123" s="28"/>
      <c r="D123" s="28"/>
      <c r="E123" s="39"/>
      <c r="F123" s="39"/>
      <c r="G123" s="28"/>
      <c r="H123" s="10"/>
      <c r="I123" s="10"/>
      <c r="J123" s="10"/>
      <c r="K123" s="10"/>
      <c r="L123" s="10"/>
      <c r="M123" s="10"/>
      <c r="N123" s="36"/>
      <c r="O123" s="31"/>
      <c r="P123" s="1"/>
    </row>
    <row r="124" spans="1:16" ht="15.75" thickBot="1" x14ac:dyDescent="0.3">
      <c r="A124" s="18"/>
      <c r="B124" s="20"/>
      <c r="C124" s="28"/>
      <c r="D124" s="28"/>
      <c r="E124" s="39"/>
      <c r="F124" s="39"/>
      <c r="G124" s="28"/>
      <c r="H124" s="10"/>
      <c r="I124" s="10"/>
      <c r="J124" s="10"/>
      <c r="K124" s="10"/>
      <c r="L124" s="10"/>
      <c r="M124" s="10"/>
      <c r="N124" s="36"/>
      <c r="O124" s="31"/>
      <c r="P124" s="1"/>
    </row>
    <row r="125" spans="1:16" x14ac:dyDescent="0.25">
      <c r="G125"/>
      <c r="P125" s="1"/>
    </row>
    <row r="126" spans="1:16" x14ac:dyDescent="0.25">
      <c r="G126"/>
      <c r="P126" s="1"/>
    </row>
    <row r="127" spans="1:16" x14ac:dyDescent="0.25">
      <c r="G127"/>
      <c r="P127" s="1"/>
    </row>
    <row r="128" spans="1:16" x14ac:dyDescent="0.25">
      <c r="G128"/>
      <c r="P128" s="1"/>
    </row>
    <row r="129" spans="7:16" x14ac:dyDescent="0.25">
      <c r="G129"/>
      <c r="P129" s="1"/>
    </row>
    <row r="130" spans="7:16" x14ac:dyDescent="0.25">
      <c r="G130"/>
      <c r="P130" s="1"/>
    </row>
    <row r="131" spans="7:16" x14ac:dyDescent="0.25">
      <c r="G131"/>
      <c r="P131" s="1"/>
    </row>
    <row r="132" spans="7:16" x14ac:dyDescent="0.25">
      <c r="G132"/>
      <c r="P132" s="1"/>
    </row>
    <row r="133" spans="7:16" x14ac:dyDescent="0.25">
      <c r="G133"/>
      <c r="P133" s="1"/>
    </row>
    <row r="134" spans="7:16" x14ac:dyDescent="0.25">
      <c r="G134"/>
      <c r="P134" s="1"/>
    </row>
    <row r="135" spans="7:16" x14ac:dyDescent="0.25">
      <c r="G135"/>
      <c r="P135" s="1"/>
    </row>
    <row r="136" spans="7:16" x14ac:dyDescent="0.25">
      <c r="G136"/>
      <c r="P136" s="1"/>
    </row>
    <row r="137" spans="7:16" x14ac:dyDescent="0.25">
      <c r="G137"/>
      <c r="P137" s="1"/>
    </row>
    <row r="138" spans="7:16" x14ac:dyDescent="0.25">
      <c r="G138"/>
      <c r="P138" s="1"/>
    </row>
    <row r="139" spans="7:16" x14ac:dyDescent="0.25">
      <c r="G139"/>
      <c r="P139" s="1"/>
    </row>
    <row r="140" spans="7:16" x14ac:dyDescent="0.25">
      <c r="G140"/>
      <c r="P140" s="1"/>
    </row>
    <row r="141" spans="7:16" x14ac:dyDescent="0.25">
      <c r="G141"/>
      <c r="P141" s="1"/>
    </row>
    <row r="142" spans="7:16" x14ac:dyDescent="0.25">
      <c r="G142"/>
      <c r="P142" s="1"/>
    </row>
    <row r="143" spans="7:16" x14ac:dyDescent="0.25">
      <c r="G143"/>
      <c r="P143" s="1"/>
    </row>
    <row r="144" spans="7:16" x14ac:dyDescent="0.25">
      <c r="G144"/>
      <c r="P144" s="1"/>
    </row>
    <row r="145" spans="7:16" x14ac:dyDescent="0.25">
      <c r="G145"/>
      <c r="P145" s="1"/>
    </row>
    <row r="146" spans="7:16" x14ac:dyDescent="0.25">
      <c r="G146"/>
      <c r="P146" s="1"/>
    </row>
    <row r="147" spans="7:16" x14ac:dyDescent="0.25">
      <c r="G147"/>
      <c r="P147" s="1"/>
    </row>
    <row r="148" spans="7:16" x14ac:dyDescent="0.25">
      <c r="G148"/>
      <c r="P148" s="1"/>
    </row>
    <row r="149" spans="7:16" x14ac:dyDescent="0.25">
      <c r="G149"/>
      <c r="P149" s="1"/>
    </row>
    <row r="150" spans="7:16" x14ac:dyDescent="0.25">
      <c r="G150"/>
      <c r="P150" s="1"/>
    </row>
    <row r="151" spans="7:16" x14ac:dyDescent="0.25">
      <c r="G151"/>
    </row>
    <row r="152" spans="7:16" x14ac:dyDescent="0.25">
      <c r="G152"/>
      <c r="P152" s="1"/>
    </row>
    <row r="153" spans="7:16" x14ac:dyDescent="0.25">
      <c r="G153"/>
      <c r="P153" s="1"/>
    </row>
    <row r="154" spans="7:16" x14ac:dyDescent="0.25">
      <c r="G154"/>
      <c r="P154" s="1"/>
    </row>
    <row r="155" spans="7:16" x14ac:dyDescent="0.25">
      <c r="G155"/>
      <c r="P155" s="1"/>
    </row>
    <row r="156" spans="7:16" x14ac:dyDescent="0.25">
      <c r="G156"/>
      <c r="P156" s="1"/>
    </row>
    <row r="157" spans="7:16" x14ac:dyDescent="0.25">
      <c r="G157"/>
      <c r="P157" s="1"/>
    </row>
    <row r="158" spans="7:16" x14ac:dyDescent="0.25">
      <c r="G158"/>
      <c r="P158" s="1"/>
    </row>
    <row r="159" spans="7:16" x14ac:dyDescent="0.25">
      <c r="G159"/>
      <c r="P159" s="1"/>
    </row>
    <row r="160" spans="7:16" x14ac:dyDescent="0.25">
      <c r="G160"/>
      <c r="P160" s="1"/>
    </row>
    <row r="161" spans="7:16" x14ac:dyDescent="0.25">
      <c r="G161"/>
      <c r="P161" s="1"/>
    </row>
    <row r="162" spans="7:16" x14ac:dyDescent="0.25">
      <c r="G162"/>
      <c r="P162" s="1"/>
    </row>
    <row r="163" spans="7:16" x14ac:dyDescent="0.25">
      <c r="G163"/>
      <c r="P163" s="1"/>
    </row>
    <row r="164" spans="7:16" x14ac:dyDescent="0.25">
      <c r="G164"/>
      <c r="P164" s="1"/>
    </row>
    <row r="165" spans="7:16" x14ac:dyDescent="0.25">
      <c r="G165"/>
      <c r="P165" s="1"/>
    </row>
    <row r="166" spans="7:16" x14ac:dyDescent="0.25">
      <c r="G166"/>
      <c r="P166" s="1"/>
    </row>
    <row r="167" spans="7:16" x14ac:dyDescent="0.25">
      <c r="G167"/>
      <c r="P167" s="1"/>
    </row>
    <row r="168" spans="7:16" x14ac:dyDescent="0.25">
      <c r="G168"/>
      <c r="P168" s="1"/>
    </row>
    <row r="169" spans="7:16" x14ac:dyDescent="0.25">
      <c r="G169"/>
      <c r="P169" s="1"/>
    </row>
    <row r="170" spans="7:16" x14ac:dyDescent="0.25">
      <c r="G170"/>
      <c r="P170" s="1"/>
    </row>
    <row r="171" spans="7:16" x14ac:dyDescent="0.25">
      <c r="G171"/>
      <c r="P171" s="1"/>
    </row>
    <row r="172" spans="7:16" x14ac:dyDescent="0.25">
      <c r="G172"/>
      <c r="P172" s="1"/>
    </row>
    <row r="173" spans="7:16" x14ac:dyDescent="0.25">
      <c r="G173"/>
      <c r="P173" s="1"/>
    </row>
    <row r="174" spans="7:16" x14ac:dyDescent="0.25">
      <c r="G174"/>
      <c r="P174" s="1"/>
    </row>
    <row r="175" spans="7:16" x14ac:dyDescent="0.25">
      <c r="G175"/>
      <c r="P175" s="1"/>
    </row>
    <row r="176" spans="7:16" x14ac:dyDescent="0.25">
      <c r="G176"/>
      <c r="P176" s="1"/>
    </row>
    <row r="177" spans="7:16" x14ac:dyDescent="0.25">
      <c r="G177"/>
      <c r="P177" s="1"/>
    </row>
    <row r="178" spans="7:16" x14ac:dyDescent="0.25">
      <c r="G178"/>
      <c r="P178" s="1"/>
    </row>
    <row r="179" spans="7:16" x14ac:dyDescent="0.25">
      <c r="G179"/>
      <c r="P179" s="1"/>
    </row>
    <row r="180" spans="7:16" x14ac:dyDescent="0.25">
      <c r="G180"/>
      <c r="P180" s="1"/>
    </row>
    <row r="181" spans="7:16" x14ac:dyDescent="0.25">
      <c r="G181"/>
      <c r="P181" s="1"/>
    </row>
    <row r="182" spans="7:16" x14ac:dyDescent="0.25">
      <c r="G182"/>
      <c r="P182" s="1"/>
    </row>
    <row r="183" spans="7:16" x14ac:dyDescent="0.25">
      <c r="G183"/>
      <c r="P183" s="1"/>
    </row>
    <row r="184" spans="7:16" x14ac:dyDescent="0.25">
      <c r="G184"/>
      <c r="P184" s="1"/>
    </row>
    <row r="185" spans="7:16" x14ac:dyDescent="0.25">
      <c r="G185"/>
      <c r="P185" s="1"/>
    </row>
    <row r="186" spans="7:16" x14ac:dyDescent="0.25">
      <c r="G186"/>
      <c r="P186" s="1"/>
    </row>
    <row r="187" spans="7:16" x14ac:dyDescent="0.25">
      <c r="G187"/>
      <c r="P187" s="1"/>
    </row>
    <row r="188" spans="7:16" x14ac:dyDescent="0.25">
      <c r="G188"/>
    </row>
    <row r="189" spans="7:16" x14ac:dyDescent="0.25">
      <c r="G189"/>
      <c r="P189" s="1"/>
    </row>
    <row r="190" spans="7:16" x14ac:dyDescent="0.25">
      <c r="G190"/>
      <c r="P190" s="1"/>
    </row>
    <row r="191" spans="7:16" x14ac:dyDescent="0.25">
      <c r="G191"/>
      <c r="P191" s="1"/>
    </row>
    <row r="192" spans="7:16" x14ac:dyDescent="0.25">
      <c r="G192"/>
      <c r="P192" s="1"/>
    </row>
    <row r="193" spans="7:16" x14ac:dyDescent="0.25">
      <c r="G193"/>
      <c r="P193" s="1"/>
    </row>
    <row r="194" spans="7:16" x14ac:dyDescent="0.25">
      <c r="G194"/>
      <c r="P194" s="1"/>
    </row>
    <row r="195" spans="7:16" x14ac:dyDescent="0.25">
      <c r="G195"/>
      <c r="P195" s="1"/>
    </row>
    <row r="196" spans="7:16" x14ac:dyDescent="0.25">
      <c r="G196"/>
      <c r="P196" s="1"/>
    </row>
    <row r="197" spans="7:16" x14ac:dyDescent="0.25">
      <c r="G197"/>
      <c r="P197" s="1"/>
    </row>
    <row r="198" spans="7:16" x14ac:dyDescent="0.25">
      <c r="G198"/>
      <c r="P198" s="1"/>
    </row>
    <row r="199" spans="7:16" x14ac:dyDescent="0.25">
      <c r="G199"/>
      <c r="P199" s="1"/>
    </row>
    <row r="200" spans="7:16" x14ac:dyDescent="0.25">
      <c r="G200"/>
      <c r="P200" s="1"/>
    </row>
    <row r="201" spans="7:16" x14ac:dyDescent="0.25">
      <c r="G201"/>
      <c r="P201" s="1"/>
    </row>
    <row r="202" spans="7:16" x14ac:dyDescent="0.25">
      <c r="G202"/>
      <c r="P202" s="1"/>
    </row>
    <row r="203" spans="7:16" x14ac:dyDescent="0.25">
      <c r="G203"/>
      <c r="P203" s="1"/>
    </row>
    <row r="204" spans="7:16" x14ac:dyDescent="0.25">
      <c r="G204"/>
      <c r="P204" s="1"/>
    </row>
    <row r="205" spans="7:16" x14ac:dyDescent="0.25">
      <c r="G205"/>
      <c r="P205" s="1"/>
    </row>
    <row r="206" spans="7:16" x14ac:dyDescent="0.25">
      <c r="G206"/>
      <c r="P206" s="1"/>
    </row>
    <row r="207" spans="7:16" x14ac:dyDescent="0.25">
      <c r="G207"/>
      <c r="P207" s="1"/>
    </row>
    <row r="208" spans="7:16" x14ac:dyDescent="0.25">
      <c r="G208"/>
      <c r="P208" s="1"/>
    </row>
    <row r="209" spans="7:16" x14ac:dyDescent="0.25">
      <c r="G209"/>
      <c r="P209" s="1"/>
    </row>
    <row r="210" spans="7:16" x14ac:dyDescent="0.25">
      <c r="G210"/>
      <c r="P210" s="1"/>
    </row>
    <row r="211" spans="7:16" x14ac:dyDescent="0.25">
      <c r="G211"/>
      <c r="P211" s="1"/>
    </row>
    <row r="212" spans="7:16" x14ac:dyDescent="0.25">
      <c r="G212"/>
      <c r="P212" s="1"/>
    </row>
    <row r="213" spans="7:16" x14ac:dyDescent="0.25">
      <c r="G213"/>
      <c r="P213" s="1"/>
    </row>
    <row r="214" spans="7:16" x14ac:dyDescent="0.25">
      <c r="G214"/>
      <c r="P214" s="1"/>
    </row>
    <row r="215" spans="7:16" x14ac:dyDescent="0.25">
      <c r="G215"/>
      <c r="P215" s="1"/>
    </row>
    <row r="216" spans="7:16" x14ac:dyDescent="0.25">
      <c r="G216"/>
      <c r="P216" s="1"/>
    </row>
    <row r="217" spans="7:16" x14ac:dyDescent="0.25">
      <c r="G217"/>
      <c r="P217" s="1"/>
    </row>
    <row r="218" spans="7:16" x14ac:dyDescent="0.25">
      <c r="G218"/>
      <c r="P218" s="1"/>
    </row>
    <row r="219" spans="7:16" x14ac:dyDescent="0.25">
      <c r="G219"/>
      <c r="P219" s="1"/>
    </row>
    <row r="220" spans="7:16" x14ac:dyDescent="0.25">
      <c r="G220"/>
      <c r="P220" s="1"/>
    </row>
    <row r="221" spans="7:16" x14ac:dyDescent="0.25">
      <c r="G221"/>
      <c r="P221" s="1"/>
    </row>
    <row r="222" spans="7:16" x14ac:dyDescent="0.25">
      <c r="G222"/>
      <c r="P222" s="1"/>
    </row>
    <row r="223" spans="7:16" x14ac:dyDescent="0.25">
      <c r="G223"/>
      <c r="P223" s="1"/>
    </row>
    <row r="224" spans="7:16" x14ac:dyDescent="0.25">
      <c r="G224"/>
      <c r="P224" s="1"/>
    </row>
    <row r="225" spans="7:16" x14ac:dyDescent="0.25">
      <c r="G225"/>
    </row>
    <row r="226" spans="7:16" x14ac:dyDescent="0.25">
      <c r="G226"/>
      <c r="P226" s="1"/>
    </row>
    <row r="227" spans="7:16" x14ac:dyDescent="0.25">
      <c r="G227"/>
      <c r="P227" s="1"/>
    </row>
    <row r="228" spans="7:16" x14ac:dyDescent="0.25">
      <c r="G228"/>
      <c r="P228" s="1"/>
    </row>
    <row r="229" spans="7:16" x14ac:dyDescent="0.25">
      <c r="G229"/>
      <c r="P229" s="1"/>
    </row>
    <row r="230" spans="7:16" x14ac:dyDescent="0.25">
      <c r="G230"/>
      <c r="P230" s="1"/>
    </row>
    <row r="231" spans="7:16" x14ac:dyDescent="0.25">
      <c r="G231"/>
      <c r="P231" s="1"/>
    </row>
    <row r="232" spans="7:16" x14ac:dyDescent="0.25">
      <c r="G232"/>
      <c r="P232" s="1"/>
    </row>
    <row r="233" spans="7:16" x14ac:dyDescent="0.25">
      <c r="G233"/>
      <c r="P233" s="1"/>
    </row>
    <row r="234" spans="7:16" x14ac:dyDescent="0.25">
      <c r="G234"/>
      <c r="P234" s="1"/>
    </row>
    <row r="235" spans="7:16" x14ac:dyDescent="0.25">
      <c r="G235"/>
      <c r="P235" s="1"/>
    </row>
    <row r="236" spans="7:16" x14ac:dyDescent="0.25">
      <c r="G236"/>
      <c r="P236" s="1"/>
    </row>
    <row r="237" spans="7:16" x14ac:dyDescent="0.25">
      <c r="G237"/>
      <c r="P237" s="1"/>
    </row>
    <row r="238" spans="7:16" x14ac:dyDescent="0.25">
      <c r="G238"/>
      <c r="P238" s="1"/>
    </row>
    <row r="239" spans="7:16" x14ac:dyDescent="0.25">
      <c r="G239"/>
      <c r="P239" s="1"/>
    </row>
    <row r="240" spans="7:16" x14ac:dyDescent="0.25">
      <c r="G240"/>
      <c r="P240" s="1"/>
    </row>
    <row r="241" spans="7:16" x14ac:dyDescent="0.25">
      <c r="G241"/>
      <c r="P241" s="1"/>
    </row>
    <row r="242" spans="7:16" x14ac:dyDescent="0.25">
      <c r="G242"/>
      <c r="P242" s="1"/>
    </row>
    <row r="243" spans="7:16" x14ac:dyDescent="0.25">
      <c r="G243"/>
      <c r="P243" s="1"/>
    </row>
    <row r="244" spans="7:16" x14ac:dyDescent="0.25">
      <c r="G244"/>
      <c r="P244" s="1"/>
    </row>
    <row r="245" spans="7:16" x14ac:dyDescent="0.25">
      <c r="G245"/>
      <c r="P245" s="1"/>
    </row>
    <row r="246" spans="7:16" x14ac:dyDescent="0.25">
      <c r="G246"/>
      <c r="P246" s="1"/>
    </row>
    <row r="247" spans="7:16" x14ac:dyDescent="0.25">
      <c r="G247"/>
      <c r="P247" s="1"/>
    </row>
    <row r="248" spans="7:16" x14ac:dyDescent="0.25">
      <c r="G248"/>
      <c r="P248" s="1"/>
    </row>
    <row r="249" spans="7:16" x14ac:dyDescent="0.25">
      <c r="G249"/>
      <c r="P249" s="1"/>
    </row>
    <row r="250" spans="7:16" x14ac:dyDescent="0.25">
      <c r="G250"/>
      <c r="P250" s="1"/>
    </row>
    <row r="251" spans="7:16" x14ac:dyDescent="0.25">
      <c r="G251"/>
      <c r="P251" s="1"/>
    </row>
    <row r="252" spans="7:16" x14ac:dyDescent="0.25">
      <c r="G252"/>
      <c r="P252" s="1"/>
    </row>
    <row r="253" spans="7:16" x14ac:dyDescent="0.25">
      <c r="G253"/>
      <c r="P253" s="1"/>
    </row>
    <row r="254" spans="7:16" x14ac:dyDescent="0.25">
      <c r="G254"/>
      <c r="P254" s="1"/>
    </row>
    <row r="255" spans="7:16" x14ac:dyDescent="0.25">
      <c r="G255"/>
      <c r="P255" s="1"/>
    </row>
    <row r="256" spans="7:16" x14ac:dyDescent="0.25">
      <c r="G256"/>
      <c r="P256" s="1"/>
    </row>
    <row r="257" spans="7:16" x14ac:dyDescent="0.25">
      <c r="G257"/>
      <c r="P257" s="1"/>
    </row>
    <row r="258" spans="7:16" x14ac:dyDescent="0.25">
      <c r="G258"/>
      <c r="P258" s="1"/>
    </row>
    <row r="259" spans="7:16" x14ac:dyDescent="0.25">
      <c r="G259"/>
      <c r="P259" s="1"/>
    </row>
    <row r="260" spans="7:16" x14ac:dyDescent="0.25">
      <c r="G260"/>
      <c r="P260" s="1"/>
    </row>
    <row r="261" spans="7:16" x14ac:dyDescent="0.25">
      <c r="G261"/>
      <c r="P261" s="1"/>
    </row>
    <row r="262" spans="7:16" x14ac:dyDescent="0.25">
      <c r="G262"/>
    </row>
    <row r="263" spans="7:16" x14ac:dyDescent="0.25">
      <c r="G263"/>
      <c r="P263" s="1"/>
    </row>
    <row r="264" spans="7:16" x14ac:dyDescent="0.25">
      <c r="G264"/>
      <c r="P264" s="1"/>
    </row>
    <row r="265" spans="7:16" x14ac:dyDescent="0.25">
      <c r="G265"/>
      <c r="P265" s="1"/>
    </row>
    <row r="266" spans="7:16" x14ac:dyDescent="0.25">
      <c r="G266"/>
      <c r="P266" s="1"/>
    </row>
    <row r="267" spans="7:16" x14ac:dyDescent="0.25">
      <c r="G267"/>
      <c r="P267" s="1"/>
    </row>
    <row r="268" spans="7:16" x14ac:dyDescent="0.25">
      <c r="G268"/>
      <c r="P268" s="1"/>
    </row>
    <row r="269" spans="7:16" x14ac:dyDescent="0.25">
      <c r="G269"/>
      <c r="P269" s="1"/>
    </row>
    <row r="270" spans="7:16" x14ac:dyDescent="0.25">
      <c r="G270"/>
      <c r="P270" s="1"/>
    </row>
    <row r="271" spans="7:16" x14ac:dyDescent="0.25">
      <c r="G271"/>
      <c r="P271" s="1"/>
    </row>
    <row r="272" spans="7:16" x14ac:dyDescent="0.25">
      <c r="G272"/>
      <c r="P272" s="1"/>
    </row>
    <row r="273" spans="7:16" x14ac:dyDescent="0.25">
      <c r="G273"/>
      <c r="P273" s="1"/>
    </row>
    <row r="274" spans="7:16" x14ac:dyDescent="0.25">
      <c r="G274"/>
      <c r="P274" s="1"/>
    </row>
    <row r="275" spans="7:16" x14ac:dyDescent="0.25">
      <c r="G275"/>
      <c r="P275" s="1"/>
    </row>
    <row r="276" spans="7:16" x14ac:dyDescent="0.25">
      <c r="G276"/>
      <c r="P276" s="1"/>
    </row>
    <row r="277" spans="7:16" x14ac:dyDescent="0.25">
      <c r="G277"/>
      <c r="P277" s="1"/>
    </row>
    <row r="278" spans="7:16" x14ac:dyDescent="0.25">
      <c r="G278"/>
      <c r="P278" s="1"/>
    </row>
    <row r="279" spans="7:16" x14ac:dyDescent="0.25">
      <c r="G279"/>
      <c r="P279" s="1"/>
    </row>
    <row r="280" spans="7:16" x14ac:dyDescent="0.25">
      <c r="G280"/>
      <c r="P280" s="1"/>
    </row>
    <row r="281" spans="7:16" x14ac:dyDescent="0.25">
      <c r="G281"/>
      <c r="P281" s="1"/>
    </row>
    <row r="282" spans="7:16" x14ac:dyDescent="0.25">
      <c r="G282"/>
      <c r="P282" s="1"/>
    </row>
    <row r="283" spans="7:16" x14ac:dyDescent="0.25">
      <c r="G283"/>
      <c r="P283" s="1"/>
    </row>
    <row r="284" spans="7:16" x14ac:dyDescent="0.25">
      <c r="G284"/>
      <c r="P284" s="1"/>
    </row>
    <row r="285" spans="7:16" x14ac:dyDescent="0.25">
      <c r="G285"/>
      <c r="P285" s="1"/>
    </row>
    <row r="286" spans="7:16" x14ac:dyDescent="0.25">
      <c r="G286"/>
      <c r="P286" s="1"/>
    </row>
    <row r="287" spans="7:16" x14ac:dyDescent="0.25">
      <c r="G287"/>
      <c r="P287" s="1"/>
    </row>
    <row r="288" spans="7:16" x14ac:dyDescent="0.25">
      <c r="G288"/>
      <c r="P288" s="1"/>
    </row>
    <row r="289" spans="7:16" x14ac:dyDescent="0.25">
      <c r="G289"/>
      <c r="P289" s="1"/>
    </row>
    <row r="290" spans="7:16" x14ac:dyDescent="0.25">
      <c r="G290"/>
      <c r="P290" s="1"/>
    </row>
    <row r="291" spans="7:16" x14ac:dyDescent="0.25">
      <c r="G291"/>
      <c r="P291" s="1"/>
    </row>
    <row r="292" spans="7:16" x14ac:dyDescent="0.25">
      <c r="G292"/>
      <c r="P292" s="1"/>
    </row>
    <row r="293" spans="7:16" x14ac:dyDescent="0.25">
      <c r="G293"/>
      <c r="P293" s="1"/>
    </row>
    <row r="294" spans="7:16" x14ac:dyDescent="0.25">
      <c r="G294"/>
      <c r="P294" s="1"/>
    </row>
    <row r="295" spans="7:16" x14ac:dyDescent="0.25">
      <c r="G295"/>
      <c r="P295" s="1"/>
    </row>
    <row r="296" spans="7:16" x14ac:dyDescent="0.25">
      <c r="G296"/>
      <c r="P296" s="1"/>
    </row>
    <row r="297" spans="7:16" x14ac:dyDescent="0.25">
      <c r="G297"/>
      <c r="P297" s="1"/>
    </row>
    <row r="298" spans="7:16" x14ac:dyDescent="0.25">
      <c r="G298"/>
      <c r="P298" s="1"/>
    </row>
    <row r="299" spans="7:16" x14ac:dyDescent="0.25">
      <c r="G299"/>
    </row>
    <row r="300" spans="7:16" x14ac:dyDescent="0.25">
      <c r="G300"/>
      <c r="P300" s="1"/>
    </row>
    <row r="301" spans="7:16" x14ac:dyDescent="0.25">
      <c r="G301"/>
      <c r="P301" s="1"/>
    </row>
    <row r="302" spans="7:16" x14ac:dyDescent="0.25">
      <c r="G302"/>
      <c r="P302" s="1"/>
    </row>
    <row r="303" spans="7:16" x14ac:dyDescent="0.25">
      <c r="G303"/>
      <c r="P303" s="1"/>
    </row>
    <row r="304" spans="7:16" x14ac:dyDescent="0.25">
      <c r="G304"/>
      <c r="P304" s="1"/>
    </row>
    <row r="305" spans="7:16" x14ac:dyDescent="0.25">
      <c r="G305"/>
      <c r="P305" s="1"/>
    </row>
    <row r="306" spans="7:16" x14ac:dyDescent="0.25">
      <c r="G306"/>
      <c r="P306" s="1"/>
    </row>
    <row r="307" spans="7:16" x14ac:dyDescent="0.25">
      <c r="G307"/>
      <c r="P307" s="1"/>
    </row>
    <row r="308" spans="7:16" x14ac:dyDescent="0.25">
      <c r="G308"/>
      <c r="P308" s="1"/>
    </row>
    <row r="309" spans="7:16" x14ac:dyDescent="0.25">
      <c r="G309"/>
      <c r="P309" s="1"/>
    </row>
    <row r="310" spans="7:16" x14ac:dyDescent="0.25">
      <c r="G310"/>
      <c r="P310" s="1"/>
    </row>
    <row r="311" spans="7:16" x14ac:dyDescent="0.25">
      <c r="G311"/>
      <c r="P311" s="1"/>
    </row>
    <row r="312" spans="7:16" x14ac:dyDescent="0.25">
      <c r="G312"/>
      <c r="P312" s="1"/>
    </row>
    <row r="313" spans="7:16" x14ac:dyDescent="0.25">
      <c r="G313"/>
      <c r="P313" s="1"/>
    </row>
    <row r="314" spans="7:16" x14ac:dyDescent="0.25">
      <c r="G314"/>
      <c r="P314" s="1"/>
    </row>
  </sheetData>
  <protectedRanges>
    <protectedRange sqref="C2 E43:H43 E44:E45 E46:E48 E49:E54 E55:E58 E59:E64 E65:E79 E80:E81 E82:E90 E91:E95 E96:E114 E115:E119 E120:E124 F2:F26 F27:F32 F33:F35 F36:F38 F39:F40 F41:F42 F44:F45 F46:F48 F49:F54 F55:F58 F59:F64 F65:F66 F68:F79 F80:F81 F82:F90 F91:F95 F96:F114 F115:F119 F120:F124 G2:G26 G27:G32 G33:G35 G36:G38 G39:G40 G41:G42 G44:G45 G46:G48 G49:G54 G55:G58 G59:G64 G65:G79 G80:G81 G82:G90 G91:G95 G96:G114 G115:G119 G120:G124 H2:H26 H27:H32 H33:H35 H36:H38 H39:H40 H41:H42 H44:H45 H46:H48 H49:H54 H55:H58 H59:H64 H65:H79 H80:H81 H82:H90 H91:H95 H96:H114 H115:H119 H120:H124 I2:K2 I3:J4 I5:J9 I10:K11 I12:J13 I14:K18 I19:J20 I21:J22 I23:K26 I27:J32 I33:J35 I36:J38 I39:J40 I41:J42 I43:K43 I44:J45 I46:J48 I49:J54 I55:J58 I59:J64 I65:J76 I77:J78 I79:K79 I80:J81 I82:J83 I84:J89 I90:K90 I91:J95 I96:J114 I115:J119 I120:J124 K3:K4 K5:K9 K12:K13 K19:K20 K21:K22 K27:K32 K33:K35 K36:K38 K39:K40 K41:K42 K44:K45 K46:K48 K49:K54 K55:K58 K59:K64 K65:K76 K77:K78 K80:K81 K82:K83 K84:K89 K91:K95 K96:K114 K115:K119 K120:K124 L2:O2 L3:M4 L5:M9 L10:N11 L12:M13 L14:N18 L19:M20 L21:M22 L23:N26 L27:M32 L33:M35 L36:M38 L39:M40 L41:M42 L43:O43 L44:M45 L46:M48 L49:M54 L55:M58 L59:M64 L65:M76 L77:M78 L79:O79 L80:M81 L82:M83 L84:M89 L90:O90 L91:M95 L96:M114 L115:M119 L120:M124 N3:N4 N5:N9 N12:N13 N19:N20 N21:N22 N27:N32 N33:N35 N36:N38 N39:N40 N41:N42 N44:N45 N46:N48 N49:N54 N55:N58 N59:N64 N65:N76 N77:N78 N80:N81 N82:N83 N84:N89 N91:N95 N96:N114 N115:N119 N120:N124 O3:O26 O27:O32 O33:O35 O36:O38 O39:O40 O41:O42 O44:O45 O46:O48 O49:O54 O55:O58 O59:O64 O65:O76 O77:O78 O80:O81 O82:O83 O84:O89 O91:O95 O96:O114 O115:O119 O120:O124" name="Intervalo1"/>
    <protectedRange sqref="C3:C4" name="Intervalo1_1"/>
    <protectedRange sqref="C5:C9" name="Intervalo1_2"/>
    <protectedRange sqref="C10" name="Intervalo1_3"/>
    <protectedRange sqref="C11" name="Intervalo1_4"/>
    <protectedRange sqref="C12:C13" name="Intervalo1_5"/>
    <protectedRange sqref="C14" name="Intervalo1_6"/>
    <protectedRange sqref="C15" name="Intervalo1_7"/>
    <protectedRange sqref="C16" name="Intervalo1_8"/>
    <protectedRange sqref="C17" name="Intervalo1_9"/>
    <protectedRange sqref="C18" name="Intervalo1_10"/>
    <protectedRange sqref="C19:C20" name="Intervalo1_11"/>
    <protectedRange sqref="C21:C22" name="Intervalo1_12"/>
    <protectedRange sqref="C23" name="Intervalo1_13"/>
    <protectedRange sqref="C24" name="Intervalo1_14"/>
    <protectedRange sqref="C25" name="Intervalo1_15"/>
    <protectedRange sqref="C26" name="Intervalo1_16"/>
    <protectedRange sqref="C27:C32" name="Intervalo1_17"/>
    <protectedRange sqref="C33:C35" name="Intervalo1_18"/>
    <protectedRange sqref="C36:C38" name="Intervalo1_19"/>
    <protectedRange sqref="C39:C40" name="Intervalo1_20"/>
    <protectedRange sqref="C41:C42" name="Intervalo1_21"/>
    <protectedRange sqref="C43" name="Intervalo1_22"/>
    <protectedRange sqref="C44:C45" name="Intervalo1_23"/>
    <protectedRange sqref="C46:C48" name="Intervalo1_24"/>
    <protectedRange sqref="C49:C54" name="Intervalo1_25"/>
    <protectedRange sqref="C55:C58" name="Intervalo1_26"/>
    <protectedRange sqref="C59:C64" name="Intervalo1_27"/>
    <protectedRange sqref="C65:C76" name="Intervalo1_28"/>
    <protectedRange sqref="C77:C78" name="Intervalo1_29"/>
    <protectedRange sqref="C79" name="Intervalo1_30"/>
    <protectedRange sqref="C80:C81" name="Intervalo1_31"/>
    <protectedRange sqref="C82:C83" name="Intervalo1_32"/>
    <protectedRange sqref="C84:C89" name="Intervalo1_33"/>
    <protectedRange sqref="C90" name="Intervalo1_34"/>
    <protectedRange sqref="C91:C95" name="Intervalo1_35"/>
    <protectedRange sqref="C96:C114" name="Intervalo1_36"/>
    <protectedRange sqref="C115:C119" name="Intervalo1_37"/>
    <protectedRange sqref="C120:C124" name="Intervalo1_38"/>
    <protectedRange sqref="D2" name="Intervalo1_39"/>
    <protectedRange sqref="D3:D4" name="Intervalo1_40"/>
    <protectedRange sqref="D5:D9" name="Intervalo1_41"/>
    <protectedRange sqref="D10" name="Intervalo1_42"/>
    <protectedRange sqref="D11" name="Intervalo1_43"/>
    <protectedRange sqref="D12:D13" name="Intervalo1_44"/>
    <protectedRange sqref="D14" name="Intervalo1_45"/>
    <protectedRange sqref="D15" name="Intervalo1_46"/>
    <protectedRange sqref="D16" name="Intervalo1_47"/>
    <protectedRange sqref="D17" name="Intervalo1_48"/>
    <protectedRange sqref="D18" name="Intervalo1_49"/>
    <protectedRange sqref="D19:D20" name="Intervalo1_50"/>
    <protectedRange sqref="D21:D22" name="Intervalo1_51"/>
    <protectedRange sqref="D23" name="Intervalo1_52"/>
    <protectedRange sqref="D24" name="Intervalo1_53"/>
    <protectedRange sqref="D25" name="Intervalo1_54"/>
    <protectedRange sqref="D26" name="Intervalo1_55"/>
    <protectedRange sqref="D27:D32" name="Intervalo1_56"/>
    <protectedRange sqref="D33:D35" name="Intervalo1_57"/>
    <protectedRange sqref="D36:D38" name="Intervalo1_58"/>
    <protectedRange sqref="D39:D40" name="Intervalo1_59"/>
    <protectedRange sqref="D41:D42" name="Intervalo1_60"/>
    <protectedRange sqref="D43" name="Intervalo1_61"/>
    <protectedRange sqref="D44:D45" name="Intervalo1_62"/>
    <protectedRange sqref="D46:D48" name="Intervalo1_63"/>
    <protectedRange sqref="D49:D54" name="Intervalo1_64"/>
    <protectedRange sqref="D55:D58" name="Intervalo1_65"/>
    <protectedRange sqref="D59:D64" name="Intervalo1_66"/>
    <protectedRange sqref="D65:D76" name="Intervalo1_67"/>
    <protectedRange sqref="D77:D78" name="Intervalo1_68"/>
    <protectedRange sqref="D79" name="Intervalo1_69"/>
    <protectedRange sqref="D80:D81" name="Intervalo1_70"/>
    <protectedRange sqref="D82:D83" name="Intervalo1_71"/>
    <protectedRange sqref="D84:D89" name="Intervalo1_72"/>
    <protectedRange sqref="D90" name="Intervalo1_73"/>
    <protectedRange sqref="D91:D95" name="Intervalo1_74"/>
    <protectedRange sqref="D96:D114" name="Intervalo1_75"/>
    <protectedRange sqref="D115:D119" name="Intervalo1_76"/>
    <protectedRange sqref="D120:D124" name="Intervalo1_77"/>
    <protectedRange sqref="E2" name="Intervalo1_78"/>
    <protectedRange sqref="E3:E4" name="Intervalo1_79"/>
    <protectedRange sqref="E5:E9" name="Intervalo1_80"/>
    <protectedRange sqref="E10" name="Intervalo1_81"/>
    <protectedRange sqref="E11" name="Intervalo1_82"/>
    <protectedRange sqref="E12:E13" name="Intervalo1_83"/>
    <protectedRange sqref="E14" name="Intervalo1_84"/>
    <protectedRange sqref="E15" name="Intervalo1_85"/>
    <protectedRange sqref="E16" name="Intervalo1_86"/>
    <protectedRange sqref="E17" name="Intervalo1_87"/>
    <protectedRange sqref="E18" name="Intervalo1_88"/>
    <protectedRange sqref="E19:E20" name="Intervalo1_89"/>
    <protectedRange sqref="E21:E22" name="Intervalo1_90"/>
    <protectedRange sqref="E23" name="Intervalo1_91"/>
    <protectedRange sqref="E24" name="Intervalo1_92"/>
    <protectedRange sqref="E25" name="Intervalo1_93"/>
    <protectedRange sqref="E26" name="Intervalo1_94"/>
    <protectedRange sqref="E27:E32" name="Intervalo1_95"/>
    <protectedRange sqref="E33:E35" name="Intervalo1_96"/>
    <protectedRange sqref="E36:E38" name="Intervalo1_97"/>
    <protectedRange sqref="E39:E40" name="Intervalo1_98"/>
    <protectedRange sqref="E41:E42" name="Intervalo1_99"/>
  </protectedRanges>
  <conditionalFormatting sqref="A2:B124">
    <cfRule type="expression" dxfId="12" priority="4">
      <formula>$A2=1</formula>
    </cfRule>
  </conditionalFormatting>
  <conditionalFormatting sqref="C2:C43">
    <cfRule type="expression" dxfId="11" priority="3">
      <formula>$A2=1</formula>
    </cfRule>
  </conditionalFormatting>
  <conditionalFormatting sqref="N2:O124">
    <cfRule type="expression" dxfId="10" priority="1">
      <formula>$A2=1</formula>
    </cfRule>
  </conditionalFormatting>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3"/>
  <sheetViews>
    <sheetView topLeftCell="A29" zoomScale="70" zoomScaleNormal="70" workbookViewId="0">
      <selection activeCell="I61" sqref="I61"/>
    </sheetView>
  </sheetViews>
  <sheetFormatPr defaultRowHeight="15" customHeight="1" x14ac:dyDescent="0.25"/>
  <cols>
    <col min="1" max="1" width="9.28515625" bestFit="1" customWidth="1"/>
    <col min="2" max="2" width="9.140625" bestFit="1" customWidth="1"/>
    <col min="3" max="3" width="15.85546875" bestFit="1" customWidth="1"/>
    <col min="4" max="4" width="33.85546875" bestFit="1" customWidth="1"/>
    <col min="5" max="6" width="8" bestFit="1" customWidth="1"/>
    <col min="7" max="7" width="24.7109375" bestFit="1" customWidth="1"/>
    <col min="9" max="9" width="16.42578125" bestFit="1" customWidth="1"/>
    <col min="10" max="10" width="9.28515625" bestFit="1" customWidth="1"/>
    <col min="12" max="12" width="16.140625" bestFit="1" customWidth="1"/>
    <col min="32" max="32" width="19.5703125" customWidth="1"/>
    <col min="33" max="33" width="72.28515625" bestFit="1" customWidth="1"/>
    <col min="34" max="35" width="15.85546875" bestFit="1" customWidth="1"/>
  </cols>
  <sheetData>
    <row r="1" spans="1:35" s="14" customFormat="1" ht="15" customHeight="1" thickBot="1" x14ac:dyDescent="0.25">
      <c r="A1" s="7" t="s">
        <v>4925</v>
      </c>
      <c r="B1" s="7" t="s">
        <v>0</v>
      </c>
      <c r="C1" s="7" t="s">
        <v>1</v>
      </c>
      <c r="D1" s="7" t="s">
        <v>2</v>
      </c>
      <c r="E1" s="7" t="s">
        <v>3</v>
      </c>
      <c r="F1" s="27" t="s">
        <v>4</v>
      </c>
      <c r="G1" s="7" t="s">
        <v>5</v>
      </c>
      <c r="H1" s="7" t="s">
        <v>6</v>
      </c>
      <c r="I1" s="7" t="s">
        <v>7</v>
      </c>
      <c r="J1" s="7" t="s">
        <v>8</v>
      </c>
      <c r="K1" s="7" t="s">
        <v>9</v>
      </c>
      <c r="L1" s="27" t="s">
        <v>10</v>
      </c>
      <c r="M1" s="38" t="s">
        <v>11</v>
      </c>
      <c r="N1" s="38" t="s">
        <v>12</v>
      </c>
      <c r="O1" s="38" t="s">
        <v>13</v>
      </c>
      <c r="P1" s="27" t="s">
        <v>14</v>
      </c>
      <c r="Q1" s="7" t="s">
        <v>15</v>
      </c>
      <c r="R1" s="7" t="s">
        <v>16</v>
      </c>
      <c r="S1" s="7" t="s">
        <v>17</v>
      </c>
      <c r="T1" s="7" t="s">
        <v>18</v>
      </c>
      <c r="U1" s="7" t="s">
        <v>19</v>
      </c>
      <c r="V1" s="7" t="s">
        <v>20</v>
      </c>
      <c r="W1" s="7" t="s">
        <v>21</v>
      </c>
      <c r="X1" s="7" t="s">
        <v>22</v>
      </c>
      <c r="Y1" s="7" t="s">
        <v>23</v>
      </c>
      <c r="Z1" s="7" t="s">
        <v>24</v>
      </c>
      <c r="AA1" s="7" t="s">
        <v>25</v>
      </c>
      <c r="AB1" s="27" t="s">
        <v>4926</v>
      </c>
      <c r="AC1" s="7" t="s">
        <v>26</v>
      </c>
      <c r="AD1" s="7" t="s">
        <v>27</v>
      </c>
      <c r="AE1" s="7" t="s">
        <v>28</v>
      </c>
      <c r="AF1" s="74" t="s">
        <v>29</v>
      </c>
      <c r="AG1" s="7" t="s">
        <v>30</v>
      </c>
      <c r="AH1" s="42" t="s">
        <v>5643</v>
      </c>
      <c r="AI1" s="41" t="s">
        <v>5644</v>
      </c>
    </row>
    <row r="2" spans="1:35" s="15" customFormat="1" ht="15" customHeight="1" thickBot="1" x14ac:dyDescent="0.25">
      <c r="A2" s="9" t="s">
        <v>4980</v>
      </c>
      <c r="B2" s="18">
        <v>6740</v>
      </c>
      <c r="C2" s="19" t="s">
        <v>2716</v>
      </c>
      <c r="D2" s="61" t="s">
        <v>7597</v>
      </c>
      <c r="E2" s="20" t="s">
        <v>120</v>
      </c>
      <c r="F2" s="59" t="s">
        <v>8958</v>
      </c>
      <c r="G2" s="21" t="s">
        <v>12388</v>
      </c>
      <c r="H2" s="20" t="s">
        <v>12389</v>
      </c>
      <c r="I2" s="46">
        <v>45047</v>
      </c>
      <c r="J2" s="9" t="s">
        <v>4980</v>
      </c>
      <c r="K2" s="9"/>
      <c r="L2" s="29" t="s">
        <v>12341</v>
      </c>
      <c r="M2" s="46"/>
      <c r="N2" s="46"/>
      <c r="O2" s="46"/>
      <c r="P2" s="29" t="s">
        <v>4998</v>
      </c>
      <c r="Q2" s="9" t="s">
        <v>5029</v>
      </c>
      <c r="R2" s="9" t="s">
        <v>4991</v>
      </c>
      <c r="S2" s="9" t="s">
        <v>4983</v>
      </c>
      <c r="T2" s="9" t="s">
        <v>32</v>
      </c>
      <c r="U2" s="9">
        <v>11002</v>
      </c>
      <c r="V2" s="9">
        <v>11002</v>
      </c>
      <c r="W2" s="9"/>
      <c r="X2" s="9" t="s">
        <v>5033</v>
      </c>
      <c r="Y2" s="9" t="s">
        <v>4980</v>
      </c>
      <c r="Z2" s="9"/>
      <c r="AA2" s="9" t="s">
        <v>4999</v>
      </c>
      <c r="AB2" s="10"/>
      <c r="AC2" s="20" t="s">
        <v>12390</v>
      </c>
      <c r="AD2" s="20" t="s">
        <v>12391</v>
      </c>
      <c r="AE2" s="20" t="s">
        <v>12392</v>
      </c>
      <c r="AF2" s="75">
        <v>946</v>
      </c>
      <c r="AG2" s="68" t="s">
        <v>9070</v>
      </c>
      <c r="AH2" s="43">
        <v>18328118007111</v>
      </c>
      <c r="AI2" s="44">
        <v>18328118007111</v>
      </c>
    </row>
    <row r="3" spans="1:35" s="15" customFormat="1" ht="15" customHeight="1" thickBot="1" x14ac:dyDescent="0.25">
      <c r="A3" s="9" t="s">
        <v>4980</v>
      </c>
      <c r="B3" s="18">
        <v>93074</v>
      </c>
      <c r="C3" s="19" t="s">
        <v>2718</v>
      </c>
      <c r="D3" s="17" t="s">
        <v>7598</v>
      </c>
      <c r="E3" s="20" t="s">
        <v>119</v>
      </c>
      <c r="F3" s="59" t="s">
        <v>8611</v>
      </c>
      <c r="G3" s="21" t="s">
        <v>12393</v>
      </c>
      <c r="H3" s="20" t="s">
        <v>12394</v>
      </c>
      <c r="I3" s="46">
        <v>45047</v>
      </c>
      <c r="J3" s="9" t="s">
        <v>4980</v>
      </c>
      <c r="K3" s="9"/>
      <c r="L3" s="83" t="s">
        <v>12341</v>
      </c>
      <c r="M3" s="46"/>
      <c r="N3" s="46"/>
      <c r="O3" s="46"/>
      <c r="P3" s="29" t="s">
        <v>4998</v>
      </c>
      <c r="Q3" s="9" t="s">
        <v>5029</v>
      </c>
      <c r="R3" s="9" t="s">
        <v>4991</v>
      </c>
      <c r="S3" s="9" t="s">
        <v>4983</v>
      </c>
      <c r="T3" s="9" t="s">
        <v>32</v>
      </c>
      <c r="U3" s="9">
        <v>11002</v>
      </c>
      <c r="V3" s="9">
        <v>11002</v>
      </c>
      <c r="W3" s="9"/>
      <c r="X3" s="9" t="s">
        <v>5033</v>
      </c>
      <c r="Y3" s="9" t="s">
        <v>4980</v>
      </c>
      <c r="Z3" s="9"/>
      <c r="AA3" s="9" t="s">
        <v>4999</v>
      </c>
      <c r="AB3" s="10"/>
      <c r="AC3" s="20" t="s">
        <v>12395</v>
      </c>
      <c r="AD3" s="20" t="s">
        <v>12391</v>
      </c>
      <c r="AE3" s="20" t="s">
        <v>12392</v>
      </c>
      <c r="AF3" s="75">
        <v>1631.32</v>
      </c>
      <c r="AG3" s="68" t="s">
        <v>9071</v>
      </c>
      <c r="AH3" s="43">
        <v>18328118006573</v>
      </c>
      <c r="AI3" s="44">
        <v>18328118006573</v>
      </c>
    </row>
    <row r="4" spans="1:35" s="15" customFormat="1" ht="15" customHeight="1" thickBot="1" x14ac:dyDescent="0.25">
      <c r="A4" s="9" t="s">
        <v>4980</v>
      </c>
      <c r="B4" s="18">
        <v>6740</v>
      </c>
      <c r="C4" s="19" t="s">
        <v>2716</v>
      </c>
      <c r="D4" s="17" t="s">
        <v>7597</v>
      </c>
      <c r="E4" s="20" t="s">
        <v>191</v>
      </c>
      <c r="F4" s="59" t="s">
        <v>8627</v>
      </c>
      <c r="G4" s="21" t="s">
        <v>12396</v>
      </c>
      <c r="H4" s="20" t="s">
        <v>12397</v>
      </c>
      <c r="I4" s="46">
        <v>45047</v>
      </c>
      <c r="J4" s="9" t="s">
        <v>4980</v>
      </c>
      <c r="K4" s="9"/>
      <c r="L4" s="83" t="s">
        <v>12341</v>
      </c>
      <c r="M4" s="46"/>
      <c r="N4" s="46"/>
      <c r="O4" s="46"/>
      <c r="P4" s="29" t="s">
        <v>4998</v>
      </c>
      <c r="Q4" s="9" t="s">
        <v>5029</v>
      </c>
      <c r="R4" s="9" t="s">
        <v>4991</v>
      </c>
      <c r="S4" s="9" t="s">
        <v>4983</v>
      </c>
      <c r="T4" s="9" t="s">
        <v>32</v>
      </c>
      <c r="U4" s="9">
        <v>11002</v>
      </c>
      <c r="V4" s="9">
        <v>11002</v>
      </c>
      <c r="W4" s="9"/>
      <c r="X4" s="9" t="s">
        <v>5033</v>
      </c>
      <c r="Y4" s="9" t="s">
        <v>4980</v>
      </c>
      <c r="Z4" s="9"/>
      <c r="AA4" s="9" t="s">
        <v>4999</v>
      </c>
      <c r="AB4" s="10"/>
      <c r="AC4" s="20" t="s">
        <v>12390</v>
      </c>
      <c r="AD4" s="20" t="s">
        <v>12391</v>
      </c>
      <c r="AE4" s="20" t="s">
        <v>12392</v>
      </c>
      <c r="AF4" s="75">
        <v>2200</v>
      </c>
      <c r="AG4" s="68" t="s">
        <v>9072</v>
      </c>
      <c r="AH4" s="43">
        <v>18328118012972</v>
      </c>
      <c r="AI4" s="44">
        <v>18328118012972</v>
      </c>
    </row>
    <row r="5" spans="1:35" s="15" customFormat="1" ht="15" customHeight="1" thickBot="1" x14ac:dyDescent="0.25">
      <c r="A5" s="9" t="s">
        <v>4980</v>
      </c>
      <c r="B5" s="18">
        <v>6740</v>
      </c>
      <c r="C5" s="19" t="s">
        <v>2716</v>
      </c>
      <c r="D5" s="25" t="s">
        <v>7597</v>
      </c>
      <c r="E5" s="20" t="s">
        <v>120</v>
      </c>
      <c r="F5" s="59" t="s">
        <v>8958</v>
      </c>
      <c r="G5" s="21" t="s">
        <v>12388</v>
      </c>
      <c r="H5" s="20" t="s">
        <v>12389</v>
      </c>
      <c r="I5" s="46">
        <v>45078</v>
      </c>
      <c r="J5" s="9" t="s">
        <v>4980</v>
      </c>
      <c r="K5" s="9"/>
      <c r="L5" s="83" t="s">
        <v>12341</v>
      </c>
      <c r="M5" s="46"/>
      <c r="N5" s="46"/>
      <c r="O5" s="46"/>
      <c r="P5" s="29" t="s">
        <v>4998</v>
      </c>
      <c r="Q5" s="9" t="s">
        <v>5029</v>
      </c>
      <c r="R5" s="9" t="s">
        <v>4991</v>
      </c>
      <c r="S5" s="9" t="s">
        <v>4983</v>
      </c>
      <c r="T5" s="9" t="s">
        <v>32</v>
      </c>
      <c r="U5" s="9">
        <v>11002</v>
      </c>
      <c r="V5" s="9">
        <v>11002</v>
      </c>
      <c r="W5" s="9"/>
      <c r="X5" s="9" t="s">
        <v>5033</v>
      </c>
      <c r="Y5" s="9" t="s">
        <v>4980</v>
      </c>
      <c r="Z5" s="9"/>
      <c r="AA5" s="9" t="s">
        <v>4999</v>
      </c>
      <c r="AB5" s="10"/>
      <c r="AC5" s="20" t="s">
        <v>12390</v>
      </c>
      <c r="AD5" s="20" t="s">
        <v>12391</v>
      </c>
      <c r="AE5" s="20" t="s">
        <v>12392</v>
      </c>
      <c r="AF5" s="75">
        <v>946</v>
      </c>
      <c r="AG5" s="68" t="s">
        <v>9083</v>
      </c>
      <c r="AH5" s="43">
        <v>18328118007111</v>
      </c>
      <c r="AI5" s="44">
        <v>18328118007111</v>
      </c>
    </row>
    <row r="6" spans="1:35" s="15" customFormat="1" ht="15" customHeight="1" thickBot="1" x14ac:dyDescent="0.25">
      <c r="A6" s="9" t="s">
        <v>4980</v>
      </c>
      <c r="B6" s="18">
        <v>93074</v>
      </c>
      <c r="C6" s="19" t="s">
        <v>2718</v>
      </c>
      <c r="D6" s="17" t="s">
        <v>7598</v>
      </c>
      <c r="E6" s="20" t="s">
        <v>119</v>
      </c>
      <c r="F6" s="59" t="s">
        <v>8611</v>
      </c>
      <c r="G6" s="21" t="s">
        <v>12393</v>
      </c>
      <c r="H6" s="20" t="s">
        <v>12394</v>
      </c>
      <c r="I6" s="46">
        <v>45078</v>
      </c>
      <c r="J6" s="9" t="s">
        <v>4980</v>
      </c>
      <c r="K6" s="9"/>
      <c r="L6" s="83" t="s">
        <v>12341</v>
      </c>
      <c r="M6" s="46"/>
      <c r="N6" s="46"/>
      <c r="O6" s="46"/>
      <c r="P6" s="29" t="s">
        <v>4998</v>
      </c>
      <c r="Q6" s="9" t="s">
        <v>5029</v>
      </c>
      <c r="R6" s="9" t="s">
        <v>4991</v>
      </c>
      <c r="S6" s="9" t="s">
        <v>4983</v>
      </c>
      <c r="T6" s="9" t="s">
        <v>32</v>
      </c>
      <c r="U6" s="9">
        <v>11002</v>
      </c>
      <c r="V6" s="9">
        <v>11002</v>
      </c>
      <c r="W6" s="9"/>
      <c r="X6" s="9" t="s">
        <v>5033</v>
      </c>
      <c r="Y6" s="9" t="s">
        <v>4980</v>
      </c>
      <c r="Z6" s="9"/>
      <c r="AA6" s="9" t="s">
        <v>4999</v>
      </c>
      <c r="AB6" s="10"/>
      <c r="AC6" s="20" t="s">
        <v>12395</v>
      </c>
      <c r="AD6" s="20" t="s">
        <v>12391</v>
      </c>
      <c r="AE6" s="20" t="s">
        <v>12392</v>
      </c>
      <c r="AF6" s="75">
        <v>1631.32</v>
      </c>
      <c r="AG6" s="68" t="s">
        <v>9086</v>
      </c>
      <c r="AH6" s="43">
        <v>18328118006573</v>
      </c>
      <c r="AI6" s="44">
        <v>18328118006573</v>
      </c>
    </row>
    <row r="7" spans="1:35" s="15" customFormat="1" ht="15" customHeight="1" thickBot="1" x14ac:dyDescent="0.25">
      <c r="A7" s="9" t="s">
        <v>4980</v>
      </c>
      <c r="B7" s="18">
        <v>6740</v>
      </c>
      <c r="C7" s="19" t="s">
        <v>2716</v>
      </c>
      <c r="D7" s="17" t="s">
        <v>7597</v>
      </c>
      <c r="E7" s="20" t="s">
        <v>191</v>
      </c>
      <c r="F7" s="59" t="s">
        <v>8627</v>
      </c>
      <c r="G7" s="21" t="s">
        <v>12396</v>
      </c>
      <c r="H7" s="20" t="s">
        <v>12397</v>
      </c>
      <c r="I7" s="46">
        <v>45078</v>
      </c>
      <c r="J7" s="9" t="s">
        <v>4980</v>
      </c>
      <c r="K7" s="9"/>
      <c r="L7" s="83" t="s">
        <v>12341</v>
      </c>
      <c r="M7" s="46"/>
      <c r="N7" s="46"/>
      <c r="O7" s="46"/>
      <c r="P7" s="29" t="s">
        <v>4998</v>
      </c>
      <c r="Q7" s="9" t="s">
        <v>5029</v>
      </c>
      <c r="R7" s="9" t="s">
        <v>4991</v>
      </c>
      <c r="S7" s="9" t="s">
        <v>4983</v>
      </c>
      <c r="T7" s="9" t="s">
        <v>32</v>
      </c>
      <c r="U7" s="9">
        <v>11002</v>
      </c>
      <c r="V7" s="9">
        <v>11002</v>
      </c>
      <c r="W7" s="9"/>
      <c r="X7" s="9" t="s">
        <v>5033</v>
      </c>
      <c r="Y7" s="9" t="s">
        <v>4980</v>
      </c>
      <c r="Z7" s="9"/>
      <c r="AA7" s="9" t="s">
        <v>4999</v>
      </c>
      <c r="AB7" s="10"/>
      <c r="AC7" s="20" t="s">
        <v>12390</v>
      </c>
      <c r="AD7" s="20" t="s">
        <v>12391</v>
      </c>
      <c r="AE7" s="20" t="s">
        <v>12392</v>
      </c>
      <c r="AF7" s="75">
        <v>2200</v>
      </c>
      <c r="AG7" s="68" t="s">
        <v>9087</v>
      </c>
      <c r="AH7" s="43">
        <v>18328118012972</v>
      </c>
      <c r="AI7" s="44">
        <v>18328118012972</v>
      </c>
    </row>
    <row r="8" spans="1:35" s="15" customFormat="1" ht="15" customHeight="1" thickBot="1" x14ac:dyDescent="0.25">
      <c r="A8" s="9" t="s">
        <v>4980</v>
      </c>
      <c r="B8" s="18">
        <v>93074</v>
      </c>
      <c r="C8" s="19" t="s">
        <v>2718</v>
      </c>
      <c r="D8" s="17" t="s">
        <v>7598</v>
      </c>
      <c r="E8" s="20" t="s">
        <v>61</v>
      </c>
      <c r="F8" s="59" t="s">
        <v>8976</v>
      </c>
      <c r="G8" s="21" t="s">
        <v>12398</v>
      </c>
      <c r="H8" s="20" t="s">
        <v>12399</v>
      </c>
      <c r="I8" s="46">
        <v>45139</v>
      </c>
      <c r="J8" s="9" t="s">
        <v>4980</v>
      </c>
      <c r="K8" s="9"/>
      <c r="L8" s="83" t="s">
        <v>12341</v>
      </c>
      <c r="M8" s="46"/>
      <c r="N8" s="46"/>
      <c r="O8" s="46"/>
      <c r="P8" s="29" t="s">
        <v>4998</v>
      </c>
      <c r="Q8" s="9">
        <v>3</v>
      </c>
      <c r="R8" s="9" t="s">
        <v>4991</v>
      </c>
      <c r="S8" s="9" t="s">
        <v>4983</v>
      </c>
      <c r="T8" s="9" t="s">
        <v>32</v>
      </c>
      <c r="U8" s="9">
        <v>11002</v>
      </c>
      <c r="V8" s="9">
        <v>11002</v>
      </c>
      <c r="W8" s="9"/>
      <c r="X8" s="9" t="s">
        <v>5033</v>
      </c>
      <c r="Y8" s="9" t="s">
        <v>4980</v>
      </c>
      <c r="Z8" s="9"/>
      <c r="AA8" s="9" t="s">
        <v>4999</v>
      </c>
      <c r="AB8" s="10"/>
      <c r="AC8" s="20" t="s">
        <v>12395</v>
      </c>
      <c r="AD8" s="20" t="s">
        <v>12391</v>
      </c>
      <c r="AE8" s="20" t="s">
        <v>12392</v>
      </c>
      <c r="AF8" s="75">
        <v>370</v>
      </c>
      <c r="AG8" s="68" t="s">
        <v>5051</v>
      </c>
      <c r="AH8" s="43">
        <v>18328118001776</v>
      </c>
      <c r="AI8" s="44">
        <v>18328118001776</v>
      </c>
    </row>
    <row r="9" spans="1:35" s="15" customFormat="1" ht="15" customHeight="1" thickBot="1" x14ac:dyDescent="0.25">
      <c r="A9" s="9" t="s">
        <v>4980</v>
      </c>
      <c r="B9" s="18" t="e">
        <v>#N/A</v>
      </c>
      <c r="C9" s="19" t="e">
        <v>#N/A</v>
      </c>
      <c r="D9" s="25" t="s">
        <v>2715</v>
      </c>
      <c r="E9" s="20" t="s">
        <v>214</v>
      </c>
      <c r="F9" s="28" t="s">
        <v>4959</v>
      </c>
      <c r="G9" s="21" t="s">
        <v>12400</v>
      </c>
      <c r="H9" s="20" t="s">
        <v>12401</v>
      </c>
      <c r="I9" s="46">
        <v>45170</v>
      </c>
      <c r="J9" s="10" t="s">
        <v>4980</v>
      </c>
      <c r="K9" s="10"/>
      <c r="L9" s="28" t="s">
        <v>12341</v>
      </c>
      <c r="M9" s="46"/>
      <c r="N9" s="46"/>
      <c r="O9" s="46"/>
      <c r="P9" s="28" t="s">
        <v>4998</v>
      </c>
      <c r="Q9" s="10">
        <v>3</v>
      </c>
      <c r="R9" s="10" t="s">
        <v>4991</v>
      </c>
      <c r="S9" s="10" t="s">
        <v>4983</v>
      </c>
      <c r="T9" s="10" t="s">
        <v>32</v>
      </c>
      <c r="U9" s="10">
        <v>11002</v>
      </c>
      <c r="V9" s="10">
        <v>11002</v>
      </c>
      <c r="W9" s="10"/>
      <c r="X9" s="10" t="s">
        <v>5033</v>
      </c>
      <c r="Y9" s="10" t="s">
        <v>4980</v>
      </c>
      <c r="Z9" s="10"/>
      <c r="AA9" s="10" t="s">
        <v>4999</v>
      </c>
      <c r="AB9" s="29"/>
      <c r="AC9" s="20" t="s">
        <v>12402</v>
      </c>
      <c r="AD9" s="20" t="s">
        <v>12391</v>
      </c>
      <c r="AE9" s="20" t="s">
        <v>12392</v>
      </c>
      <c r="AF9" s="75">
        <v>370</v>
      </c>
      <c r="AG9" s="16" t="s">
        <v>5054</v>
      </c>
      <c r="AH9" s="43">
        <v>18328118015211</v>
      </c>
      <c r="AI9" s="44">
        <v>18328118015211</v>
      </c>
    </row>
    <row r="10" spans="1:35" s="15" customFormat="1" ht="15" customHeight="1" thickBot="1" x14ac:dyDescent="0.25">
      <c r="A10" s="9" t="s">
        <v>4980</v>
      </c>
      <c r="B10" s="18" t="e">
        <v>#N/A</v>
      </c>
      <c r="C10" s="19" t="e">
        <v>#N/A</v>
      </c>
      <c r="D10" s="25" t="s">
        <v>2715</v>
      </c>
      <c r="E10" s="20" t="s">
        <v>233</v>
      </c>
      <c r="F10" s="28" t="s">
        <v>4944</v>
      </c>
      <c r="G10" s="21" t="s">
        <v>12403</v>
      </c>
      <c r="H10" s="20" t="s">
        <v>12404</v>
      </c>
      <c r="I10" s="46">
        <v>45170</v>
      </c>
      <c r="J10" s="10" t="s">
        <v>4980</v>
      </c>
      <c r="K10" s="10"/>
      <c r="L10" s="28" t="s">
        <v>12341</v>
      </c>
      <c r="M10" s="46"/>
      <c r="N10" s="46"/>
      <c r="O10" s="46"/>
      <c r="P10" s="28" t="s">
        <v>4998</v>
      </c>
      <c r="Q10" s="10">
        <v>3</v>
      </c>
      <c r="R10" s="10" t="s">
        <v>4991</v>
      </c>
      <c r="S10" s="10" t="s">
        <v>4983</v>
      </c>
      <c r="T10" s="10" t="s">
        <v>32</v>
      </c>
      <c r="U10" s="10">
        <v>11002</v>
      </c>
      <c r="V10" s="10">
        <v>11002</v>
      </c>
      <c r="W10" s="10"/>
      <c r="X10" s="10" t="s">
        <v>5033</v>
      </c>
      <c r="Y10" s="10" t="s">
        <v>4980</v>
      </c>
      <c r="Z10" s="10"/>
      <c r="AA10" s="10" t="s">
        <v>4999</v>
      </c>
      <c r="AB10" s="29"/>
      <c r="AC10" s="20" t="s">
        <v>12405</v>
      </c>
      <c r="AD10" s="20" t="s">
        <v>12391</v>
      </c>
      <c r="AE10" s="20" t="s">
        <v>12392</v>
      </c>
      <c r="AF10" s="75">
        <v>740</v>
      </c>
      <c r="AG10" s="16" t="s">
        <v>5054</v>
      </c>
      <c r="AH10" s="43">
        <v>18328118017346</v>
      </c>
      <c r="AI10" s="44">
        <v>18328118017346</v>
      </c>
    </row>
    <row r="11" spans="1:35" s="15" customFormat="1" ht="15" customHeight="1" thickBot="1" x14ac:dyDescent="0.25">
      <c r="A11" s="9" t="s">
        <v>4980</v>
      </c>
      <c r="B11" s="18">
        <v>93074</v>
      </c>
      <c r="C11" s="19" t="s">
        <v>2718</v>
      </c>
      <c r="D11" s="17" t="s">
        <v>7598</v>
      </c>
      <c r="E11" s="20" t="s">
        <v>61</v>
      </c>
      <c r="F11" s="59" t="s">
        <v>8976</v>
      </c>
      <c r="G11" s="21" t="s">
        <v>12398</v>
      </c>
      <c r="H11" s="20" t="s">
        <v>12399</v>
      </c>
      <c r="I11" s="46">
        <v>45170</v>
      </c>
      <c r="J11" s="9" t="s">
        <v>4980</v>
      </c>
      <c r="K11" s="9"/>
      <c r="L11" s="83" t="s">
        <v>12341</v>
      </c>
      <c r="M11" s="46"/>
      <c r="N11" s="46"/>
      <c r="O11" s="46"/>
      <c r="P11" s="29" t="s">
        <v>4998</v>
      </c>
      <c r="Q11" s="9">
        <v>3</v>
      </c>
      <c r="R11" s="9" t="s">
        <v>4991</v>
      </c>
      <c r="S11" s="9" t="s">
        <v>4983</v>
      </c>
      <c r="T11" s="9" t="s">
        <v>32</v>
      </c>
      <c r="U11" s="9">
        <v>11002</v>
      </c>
      <c r="V11" s="9">
        <v>11002</v>
      </c>
      <c r="W11" s="9"/>
      <c r="X11" s="9" t="s">
        <v>5033</v>
      </c>
      <c r="Y11" s="9" t="s">
        <v>4980</v>
      </c>
      <c r="Z11" s="9"/>
      <c r="AA11" s="9" t="s">
        <v>4999</v>
      </c>
      <c r="AB11" s="10"/>
      <c r="AC11" s="20" t="s">
        <v>12395</v>
      </c>
      <c r="AD11" s="20" t="s">
        <v>12391</v>
      </c>
      <c r="AE11" s="20" t="s">
        <v>12392</v>
      </c>
      <c r="AF11" s="75">
        <v>370</v>
      </c>
      <c r="AG11" s="68" t="s">
        <v>5054</v>
      </c>
      <c r="AH11" s="43">
        <v>18328118001776</v>
      </c>
      <c r="AI11" s="44">
        <v>18328118001776</v>
      </c>
    </row>
    <row r="12" spans="1:35" s="15" customFormat="1" ht="15" customHeight="1" thickBot="1" x14ac:dyDescent="0.25">
      <c r="A12" s="9" t="s">
        <v>4980</v>
      </c>
      <c r="B12" s="18" t="e">
        <v>#N/A</v>
      </c>
      <c r="C12" s="19" t="e">
        <v>#N/A</v>
      </c>
      <c r="D12" s="25" t="s">
        <v>2715</v>
      </c>
      <c r="E12" s="20" t="s">
        <v>221</v>
      </c>
      <c r="F12" s="28" t="s">
        <v>4961</v>
      </c>
      <c r="G12" s="21" t="s">
        <v>12406</v>
      </c>
      <c r="H12" s="20" t="s">
        <v>12407</v>
      </c>
      <c r="I12" s="46">
        <v>45200</v>
      </c>
      <c r="J12" s="10" t="s">
        <v>4980</v>
      </c>
      <c r="K12" s="10"/>
      <c r="L12" s="28" t="s">
        <v>12341</v>
      </c>
      <c r="M12" s="46"/>
      <c r="N12" s="46"/>
      <c r="O12" s="46"/>
      <c r="P12" s="28" t="s">
        <v>4998</v>
      </c>
      <c r="Q12" s="10">
        <v>3</v>
      </c>
      <c r="R12" s="10" t="s">
        <v>4991</v>
      </c>
      <c r="S12" s="10" t="s">
        <v>4983</v>
      </c>
      <c r="T12" s="10" t="s">
        <v>32</v>
      </c>
      <c r="U12" s="10">
        <v>11002</v>
      </c>
      <c r="V12" s="10">
        <v>11002</v>
      </c>
      <c r="W12" s="10"/>
      <c r="X12" s="10" t="s">
        <v>5033</v>
      </c>
      <c r="Y12" s="10" t="s">
        <v>4980</v>
      </c>
      <c r="Z12" s="10"/>
      <c r="AA12" s="10" t="s">
        <v>4999</v>
      </c>
      <c r="AB12" s="29"/>
      <c r="AC12" s="20" t="s">
        <v>12402</v>
      </c>
      <c r="AD12" s="20" t="s">
        <v>12391</v>
      </c>
      <c r="AE12" s="20" t="s">
        <v>12392</v>
      </c>
      <c r="AF12" s="75">
        <v>370</v>
      </c>
      <c r="AG12" s="16" t="s">
        <v>5059</v>
      </c>
      <c r="AH12" s="43">
        <v>18328118016021</v>
      </c>
      <c r="AI12" s="44">
        <v>18328118016021</v>
      </c>
    </row>
    <row r="13" spans="1:35" s="15" customFormat="1" ht="15" customHeight="1" thickBot="1" x14ac:dyDescent="0.25">
      <c r="A13" s="9" t="s">
        <v>4980</v>
      </c>
      <c r="B13" s="18">
        <v>93074</v>
      </c>
      <c r="C13" s="19" t="s">
        <v>2718</v>
      </c>
      <c r="D13" s="17" t="s">
        <v>7598</v>
      </c>
      <c r="E13" s="20" t="s">
        <v>61</v>
      </c>
      <c r="F13" s="59" t="s">
        <v>8976</v>
      </c>
      <c r="G13" s="21" t="s">
        <v>12398</v>
      </c>
      <c r="H13" s="20" t="s">
        <v>12399</v>
      </c>
      <c r="I13" s="46">
        <v>45200</v>
      </c>
      <c r="J13" s="9" t="s">
        <v>4980</v>
      </c>
      <c r="K13" s="9"/>
      <c r="L13" s="83" t="s">
        <v>12341</v>
      </c>
      <c r="M13" s="46"/>
      <c r="N13" s="46"/>
      <c r="O13" s="46"/>
      <c r="P13" s="29" t="s">
        <v>4998</v>
      </c>
      <c r="Q13" s="9">
        <v>3</v>
      </c>
      <c r="R13" s="9" t="s">
        <v>4991</v>
      </c>
      <c r="S13" s="9" t="s">
        <v>4983</v>
      </c>
      <c r="T13" s="9" t="s">
        <v>32</v>
      </c>
      <c r="U13" s="9">
        <v>11002</v>
      </c>
      <c r="V13" s="9">
        <v>11002</v>
      </c>
      <c r="W13" s="9"/>
      <c r="X13" s="9" t="s">
        <v>5033</v>
      </c>
      <c r="Y13" s="9" t="s">
        <v>4980</v>
      </c>
      <c r="Z13" s="9"/>
      <c r="AA13" s="9" t="s">
        <v>4999</v>
      </c>
      <c r="AB13" s="10"/>
      <c r="AC13" s="20" t="s">
        <v>12395</v>
      </c>
      <c r="AD13" s="20" t="s">
        <v>12391</v>
      </c>
      <c r="AE13" s="20" t="s">
        <v>12392</v>
      </c>
      <c r="AF13" s="75">
        <v>370</v>
      </c>
      <c r="AG13" s="68" t="s">
        <v>5059</v>
      </c>
      <c r="AH13" s="43">
        <v>18328118001776</v>
      </c>
      <c r="AI13" s="44">
        <v>18328118001776</v>
      </c>
    </row>
    <row r="14" spans="1:35" s="15" customFormat="1" ht="15" customHeight="1" thickBot="1" x14ac:dyDescent="0.25">
      <c r="A14" s="9" t="s">
        <v>4980</v>
      </c>
      <c r="B14" s="18" t="e">
        <v>#N/A</v>
      </c>
      <c r="C14" s="19" t="e">
        <v>#N/A</v>
      </c>
      <c r="D14" s="13" t="s">
        <v>2715</v>
      </c>
      <c r="E14" s="20" t="s">
        <v>233</v>
      </c>
      <c r="F14" s="28" t="s">
        <v>4944</v>
      </c>
      <c r="G14" s="21" t="s">
        <v>12403</v>
      </c>
      <c r="H14" s="20" t="s">
        <v>12404</v>
      </c>
      <c r="I14" s="46">
        <v>45261</v>
      </c>
      <c r="J14" s="10" t="s">
        <v>4980</v>
      </c>
      <c r="K14" s="10"/>
      <c r="L14" s="28" t="s">
        <v>12341</v>
      </c>
      <c r="M14" s="46"/>
      <c r="N14" s="46"/>
      <c r="O14" s="46"/>
      <c r="P14" s="28" t="s">
        <v>4998</v>
      </c>
      <c r="Q14" s="10">
        <v>3</v>
      </c>
      <c r="R14" s="10" t="s">
        <v>4991</v>
      </c>
      <c r="S14" s="10" t="s">
        <v>4983</v>
      </c>
      <c r="T14" s="10" t="s">
        <v>32</v>
      </c>
      <c r="U14" s="10">
        <v>11002</v>
      </c>
      <c r="V14" s="10">
        <v>11002</v>
      </c>
      <c r="W14" s="10"/>
      <c r="X14" s="10" t="s">
        <v>5033</v>
      </c>
      <c r="Y14" s="10" t="s">
        <v>4980</v>
      </c>
      <c r="Z14" s="10"/>
      <c r="AA14" s="10" t="s">
        <v>4999</v>
      </c>
      <c r="AB14" s="29"/>
      <c r="AC14" s="20" t="s">
        <v>12405</v>
      </c>
      <c r="AD14" s="20" t="s">
        <v>12391</v>
      </c>
      <c r="AE14" s="20" t="s">
        <v>12392</v>
      </c>
      <c r="AF14" s="75">
        <v>740</v>
      </c>
      <c r="AG14" s="16" t="s">
        <v>5110</v>
      </c>
      <c r="AH14" s="43">
        <v>18328118017346</v>
      </c>
      <c r="AI14" s="44">
        <v>18328118017346</v>
      </c>
    </row>
    <row r="15" spans="1:35" s="15" customFormat="1" ht="15" customHeight="1" thickBot="1" x14ac:dyDescent="0.25">
      <c r="A15" s="9">
        <v>814777</v>
      </c>
      <c r="B15" s="18">
        <v>6740</v>
      </c>
      <c r="C15" s="19" t="s">
        <v>2716</v>
      </c>
      <c r="D15" s="17" t="s">
        <v>7597</v>
      </c>
      <c r="E15" s="20" t="s">
        <v>191</v>
      </c>
      <c r="F15" s="59" t="s">
        <v>8627</v>
      </c>
      <c r="G15" s="21" t="s">
        <v>12396</v>
      </c>
      <c r="H15" s="20" t="s">
        <v>12397</v>
      </c>
      <c r="I15" s="46">
        <v>45279</v>
      </c>
      <c r="J15" s="9">
        <v>814777</v>
      </c>
      <c r="K15" s="9"/>
      <c r="L15" s="83" t="s">
        <v>12341</v>
      </c>
      <c r="M15" s="46"/>
      <c r="N15" s="46"/>
      <c r="O15" s="46"/>
      <c r="P15" s="29" t="s">
        <v>4990</v>
      </c>
      <c r="Q15" s="9">
        <v>3</v>
      </c>
      <c r="R15" s="9">
        <v>1</v>
      </c>
      <c r="S15" s="9">
        <v>8</v>
      </c>
      <c r="T15" s="9" t="s">
        <v>32</v>
      </c>
      <c r="U15" s="9">
        <v>11002</v>
      </c>
      <c r="V15" s="9">
        <v>11002</v>
      </c>
      <c r="W15" s="9" t="s">
        <v>5019</v>
      </c>
      <c r="X15" s="9" t="s">
        <v>5033</v>
      </c>
      <c r="Y15" s="9" t="s">
        <v>4993</v>
      </c>
      <c r="Z15" s="9" t="s">
        <v>5005</v>
      </c>
      <c r="AA15" s="9" t="s">
        <v>5006</v>
      </c>
      <c r="AB15" s="10"/>
      <c r="AC15" s="20" t="s">
        <v>12390</v>
      </c>
      <c r="AD15" s="20" t="s">
        <v>12391</v>
      </c>
      <c r="AE15" s="20" t="s">
        <v>12392</v>
      </c>
      <c r="AF15" s="75">
        <v>1048.79</v>
      </c>
      <c r="AG15" s="68" t="s">
        <v>9220</v>
      </c>
      <c r="AH15" s="43">
        <v>18328118012972</v>
      </c>
      <c r="AI15" s="44">
        <v>18328118012972</v>
      </c>
    </row>
    <row r="16" spans="1:35" s="14" customFormat="1" ht="15" customHeight="1" thickBot="1" x14ac:dyDescent="0.25">
      <c r="A16" s="9">
        <v>856832</v>
      </c>
      <c r="B16" s="18">
        <v>6740</v>
      </c>
      <c r="C16" s="19" t="s">
        <v>2716</v>
      </c>
      <c r="D16" s="17" t="s">
        <v>7597</v>
      </c>
      <c r="E16" s="20" t="s">
        <v>120</v>
      </c>
      <c r="F16" s="28" t="s">
        <v>8958</v>
      </c>
      <c r="G16" s="21" t="s">
        <v>12388</v>
      </c>
      <c r="H16" s="20" t="s">
        <v>12389</v>
      </c>
      <c r="I16" s="46">
        <v>45345</v>
      </c>
      <c r="J16" s="9">
        <v>856832</v>
      </c>
      <c r="K16" s="9"/>
      <c r="L16" s="83" t="s">
        <v>12341</v>
      </c>
      <c r="M16" s="46"/>
      <c r="N16" s="46"/>
      <c r="O16" s="46"/>
      <c r="P16" s="29" t="s">
        <v>4990</v>
      </c>
      <c r="Q16" s="9">
        <v>3</v>
      </c>
      <c r="R16" s="9">
        <v>1</v>
      </c>
      <c r="S16" s="9">
        <v>8</v>
      </c>
      <c r="T16" s="9" t="s">
        <v>32</v>
      </c>
      <c r="U16" s="9">
        <v>11002</v>
      </c>
      <c r="V16" s="9">
        <v>11002</v>
      </c>
      <c r="W16" s="9" t="s">
        <v>5019</v>
      </c>
      <c r="X16" s="9" t="s">
        <v>5033</v>
      </c>
      <c r="Y16" s="9" t="s">
        <v>4993</v>
      </c>
      <c r="Z16" s="9" t="s">
        <v>5005</v>
      </c>
      <c r="AA16" s="9" t="s">
        <v>5006</v>
      </c>
      <c r="AB16" s="9"/>
      <c r="AC16" s="20" t="s">
        <v>12390</v>
      </c>
      <c r="AD16" s="20" t="s">
        <v>12391</v>
      </c>
      <c r="AE16" s="20" t="s">
        <v>12392</v>
      </c>
      <c r="AF16" s="75">
        <v>143.18</v>
      </c>
      <c r="AG16" s="68" t="s">
        <v>9811</v>
      </c>
      <c r="AH16" s="43">
        <v>18328118007111</v>
      </c>
      <c r="AI16" s="44">
        <v>18328118007111</v>
      </c>
    </row>
    <row r="17" spans="1:35" s="14" customFormat="1" ht="15" customHeight="1" thickBot="1" x14ac:dyDescent="0.25">
      <c r="A17" s="9" t="s">
        <v>4980</v>
      </c>
      <c r="B17" s="18" t="e">
        <v>#N/A</v>
      </c>
      <c r="C17" s="19" t="e">
        <v>#N/A</v>
      </c>
      <c r="D17" s="13" t="s">
        <v>2715</v>
      </c>
      <c r="E17" s="20" t="s">
        <v>214</v>
      </c>
      <c r="F17" s="28" t="s">
        <v>4959</v>
      </c>
      <c r="G17" s="21" t="s">
        <v>12400</v>
      </c>
      <c r="H17" s="20" t="s">
        <v>12401</v>
      </c>
      <c r="I17" s="46">
        <v>45352</v>
      </c>
      <c r="J17" s="9" t="s">
        <v>4980</v>
      </c>
      <c r="K17" s="9"/>
      <c r="L17" s="83" t="s">
        <v>12341</v>
      </c>
      <c r="M17" s="46"/>
      <c r="N17" s="46"/>
      <c r="O17" s="46"/>
      <c r="P17" s="28" t="s">
        <v>4998</v>
      </c>
      <c r="Q17" s="10">
        <v>3</v>
      </c>
      <c r="R17" s="10" t="s">
        <v>4991</v>
      </c>
      <c r="S17" s="10" t="s">
        <v>4983</v>
      </c>
      <c r="T17" s="10" t="s">
        <v>32</v>
      </c>
      <c r="U17" s="10">
        <v>11002</v>
      </c>
      <c r="V17" s="10">
        <v>11002</v>
      </c>
      <c r="W17" s="10"/>
      <c r="X17" s="10" t="s">
        <v>5033</v>
      </c>
      <c r="Y17" s="10" t="s">
        <v>4980</v>
      </c>
      <c r="Z17" s="10"/>
      <c r="AA17" s="10" t="s">
        <v>4999</v>
      </c>
      <c r="AB17" s="29"/>
      <c r="AC17" s="20" t="s">
        <v>12402</v>
      </c>
      <c r="AD17" s="20" t="s">
        <v>12391</v>
      </c>
      <c r="AE17" s="20" t="s">
        <v>12392</v>
      </c>
      <c r="AF17" s="75">
        <v>370</v>
      </c>
      <c r="AG17" s="16" t="s">
        <v>6002</v>
      </c>
      <c r="AH17" s="43">
        <v>18328118015211</v>
      </c>
      <c r="AI17" s="44">
        <v>18328118015211</v>
      </c>
    </row>
    <row r="18" spans="1:35" s="14" customFormat="1" ht="15" customHeight="1" thickBot="1" x14ac:dyDescent="0.25">
      <c r="A18" s="9" t="s">
        <v>4980</v>
      </c>
      <c r="B18" s="18" t="e">
        <v>#N/A</v>
      </c>
      <c r="C18" s="19" t="e">
        <v>#N/A</v>
      </c>
      <c r="D18" s="13" t="s">
        <v>3864</v>
      </c>
      <c r="E18" s="20" t="s">
        <v>265</v>
      </c>
      <c r="F18" s="28" t="s">
        <v>4974</v>
      </c>
      <c r="G18" s="21" t="s">
        <v>12408</v>
      </c>
      <c r="H18" s="20" t="s">
        <v>12409</v>
      </c>
      <c r="I18" s="46">
        <v>45352</v>
      </c>
      <c r="J18" s="9" t="s">
        <v>4980</v>
      </c>
      <c r="K18" s="9"/>
      <c r="L18" s="29" t="s">
        <v>12341</v>
      </c>
      <c r="M18" s="46"/>
      <c r="N18" s="46"/>
      <c r="O18" s="46"/>
      <c r="P18" s="29" t="s">
        <v>4998</v>
      </c>
      <c r="Q18" s="9">
        <v>3</v>
      </c>
      <c r="R18" s="9">
        <v>1</v>
      </c>
      <c r="S18" s="9" t="s">
        <v>4983</v>
      </c>
      <c r="T18" s="9" t="s">
        <v>32</v>
      </c>
      <c r="U18" s="9">
        <v>11002</v>
      </c>
      <c r="V18" s="9">
        <v>11002</v>
      </c>
      <c r="W18" s="9"/>
      <c r="X18" s="10" t="s">
        <v>5016</v>
      </c>
      <c r="Y18" s="9" t="s">
        <v>5732</v>
      </c>
      <c r="Z18" s="9" t="s">
        <v>5732</v>
      </c>
      <c r="AA18" s="10" t="s">
        <v>4999</v>
      </c>
      <c r="AB18" s="29"/>
      <c r="AC18" s="20" t="s">
        <v>12410</v>
      </c>
      <c r="AD18" s="20" t="s">
        <v>12391</v>
      </c>
      <c r="AE18" s="20" t="s">
        <v>12392</v>
      </c>
      <c r="AF18" s="75">
        <v>2330</v>
      </c>
      <c r="AG18" s="16" t="s">
        <v>6534</v>
      </c>
      <c r="AH18" s="43">
        <v>18328118019985</v>
      </c>
      <c r="AI18" s="44">
        <v>18328118019985</v>
      </c>
    </row>
    <row r="19" spans="1:35" s="14" customFormat="1" ht="15" customHeight="1" thickBot="1" x14ac:dyDescent="0.25">
      <c r="A19" s="9" t="s">
        <v>4980</v>
      </c>
      <c r="B19" s="18" t="e">
        <v>#N/A</v>
      </c>
      <c r="C19" s="19" t="e">
        <v>#N/A</v>
      </c>
      <c r="D19" s="17" t="s">
        <v>3864</v>
      </c>
      <c r="E19" s="20" t="s">
        <v>119</v>
      </c>
      <c r="F19" s="28" t="s">
        <v>8611</v>
      </c>
      <c r="G19" s="21" t="s">
        <v>12393</v>
      </c>
      <c r="H19" s="20" t="s">
        <v>12394</v>
      </c>
      <c r="I19" s="46">
        <v>45352</v>
      </c>
      <c r="J19" s="9" t="s">
        <v>4980</v>
      </c>
      <c r="K19" s="9"/>
      <c r="L19" s="83" t="s">
        <v>12341</v>
      </c>
      <c r="M19" s="46"/>
      <c r="N19" s="46"/>
      <c r="O19" s="46"/>
      <c r="P19" s="29" t="s">
        <v>4998</v>
      </c>
      <c r="Q19" s="9">
        <v>3</v>
      </c>
      <c r="R19" s="9">
        <v>1</v>
      </c>
      <c r="S19" s="9" t="s">
        <v>4983</v>
      </c>
      <c r="T19" s="9" t="s">
        <v>32</v>
      </c>
      <c r="U19" s="9">
        <v>11002</v>
      </c>
      <c r="V19" s="9">
        <v>11002</v>
      </c>
      <c r="W19" s="9"/>
      <c r="X19" s="9" t="s">
        <v>5016</v>
      </c>
      <c r="Y19" s="9" t="s">
        <v>4980</v>
      </c>
      <c r="Z19" s="9" t="s">
        <v>5732</v>
      </c>
      <c r="AA19" s="9" t="s">
        <v>4999</v>
      </c>
      <c r="AB19" s="9"/>
      <c r="AC19" s="20" t="s">
        <v>12395</v>
      </c>
      <c r="AD19" s="20" t="s">
        <v>12391</v>
      </c>
      <c r="AE19" s="20" t="s">
        <v>12392</v>
      </c>
      <c r="AF19" s="75">
        <v>2330</v>
      </c>
      <c r="AG19" s="68" t="s">
        <v>9867</v>
      </c>
      <c r="AH19" s="43">
        <v>18328118006573</v>
      </c>
      <c r="AI19" s="44">
        <v>18328118006573</v>
      </c>
    </row>
    <row r="20" spans="1:35" s="14" customFormat="1" ht="15" customHeight="1" thickBot="1" x14ac:dyDescent="0.25">
      <c r="A20" s="9" t="s">
        <v>4980</v>
      </c>
      <c r="B20" s="18" t="e">
        <v>#N/A</v>
      </c>
      <c r="C20" s="19" t="e">
        <v>#N/A</v>
      </c>
      <c r="D20" s="13" t="s">
        <v>2715</v>
      </c>
      <c r="E20" s="20" t="s">
        <v>214</v>
      </c>
      <c r="F20" s="28" t="s">
        <v>4959</v>
      </c>
      <c r="G20" s="21" t="s">
        <v>12400</v>
      </c>
      <c r="H20" s="20" t="s">
        <v>12401</v>
      </c>
      <c r="I20" s="46">
        <v>45383</v>
      </c>
      <c r="J20" s="9" t="s">
        <v>4980</v>
      </c>
      <c r="K20" s="9"/>
      <c r="L20" s="83" t="s">
        <v>12341</v>
      </c>
      <c r="M20" s="46"/>
      <c r="N20" s="46"/>
      <c r="O20" s="46"/>
      <c r="P20" s="28" t="s">
        <v>4998</v>
      </c>
      <c r="Q20" s="10">
        <v>3</v>
      </c>
      <c r="R20" s="10" t="s">
        <v>4991</v>
      </c>
      <c r="S20" s="10" t="s">
        <v>4983</v>
      </c>
      <c r="T20" s="10" t="s">
        <v>32</v>
      </c>
      <c r="U20" s="10">
        <v>11002</v>
      </c>
      <c r="V20" s="10">
        <v>11002</v>
      </c>
      <c r="W20" s="10"/>
      <c r="X20" s="10" t="s">
        <v>5033</v>
      </c>
      <c r="Y20" s="10" t="s">
        <v>4980</v>
      </c>
      <c r="Z20" s="10"/>
      <c r="AA20" s="10" t="s">
        <v>4999</v>
      </c>
      <c r="AB20" s="29"/>
      <c r="AC20" s="20" t="s">
        <v>12402</v>
      </c>
      <c r="AD20" s="20" t="s">
        <v>12391</v>
      </c>
      <c r="AE20" s="20" t="s">
        <v>12392</v>
      </c>
      <c r="AF20" s="75">
        <v>370</v>
      </c>
      <c r="AG20" s="16" t="s">
        <v>6652</v>
      </c>
      <c r="AH20" s="43">
        <v>18328118015211</v>
      </c>
      <c r="AI20" s="44">
        <v>18328118015211</v>
      </c>
    </row>
    <row r="21" spans="1:35" s="14" customFormat="1" ht="15" customHeight="1" thickBot="1" x14ac:dyDescent="0.25">
      <c r="A21" s="9" t="s">
        <v>4980</v>
      </c>
      <c r="B21" s="18" t="e">
        <v>#N/A</v>
      </c>
      <c r="C21" s="19" t="e">
        <v>#N/A</v>
      </c>
      <c r="D21" s="13" t="s">
        <v>3864</v>
      </c>
      <c r="E21" s="20" t="s">
        <v>265</v>
      </c>
      <c r="F21" s="28" t="s">
        <v>4974</v>
      </c>
      <c r="G21" s="21" t="s">
        <v>12408</v>
      </c>
      <c r="H21" s="20" t="s">
        <v>12409</v>
      </c>
      <c r="I21" s="46">
        <v>45383</v>
      </c>
      <c r="J21" s="9" t="s">
        <v>4980</v>
      </c>
      <c r="K21" s="9"/>
      <c r="L21" s="83" t="s">
        <v>12341</v>
      </c>
      <c r="M21" s="46"/>
      <c r="N21" s="46"/>
      <c r="O21" s="46"/>
      <c r="P21" s="29" t="s">
        <v>4998</v>
      </c>
      <c r="Q21" s="9">
        <v>3</v>
      </c>
      <c r="R21" s="9">
        <v>1</v>
      </c>
      <c r="S21" s="9" t="s">
        <v>4983</v>
      </c>
      <c r="T21" s="9" t="s">
        <v>32</v>
      </c>
      <c r="U21" s="9">
        <v>11002</v>
      </c>
      <c r="V21" s="9">
        <v>11002</v>
      </c>
      <c r="W21" s="9"/>
      <c r="X21" s="10" t="s">
        <v>5016</v>
      </c>
      <c r="Y21" s="9" t="s">
        <v>5732</v>
      </c>
      <c r="Z21" s="9" t="s">
        <v>5732</v>
      </c>
      <c r="AA21" s="9" t="s">
        <v>4999</v>
      </c>
      <c r="AB21" s="29"/>
      <c r="AC21" s="20" t="s">
        <v>12410</v>
      </c>
      <c r="AD21" s="20" t="s">
        <v>12391</v>
      </c>
      <c r="AE21" s="20" t="s">
        <v>12392</v>
      </c>
      <c r="AF21" s="75">
        <v>2330</v>
      </c>
      <c r="AG21" s="16" t="s">
        <v>6656</v>
      </c>
      <c r="AH21" s="43">
        <v>18328118019985</v>
      </c>
      <c r="AI21" s="44">
        <v>18328118019985</v>
      </c>
    </row>
    <row r="22" spans="1:35" s="14" customFormat="1" ht="15" customHeight="1" thickBot="1" x14ac:dyDescent="0.25">
      <c r="A22" s="9" t="s">
        <v>4980</v>
      </c>
      <c r="B22" s="18" t="e">
        <v>#N/A</v>
      </c>
      <c r="C22" s="19" t="e">
        <v>#N/A</v>
      </c>
      <c r="D22" s="17" t="s">
        <v>3864</v>
      </c>
      <c r="E22" s="20" t="s">
        <v>60</v>
      </c>
      <c r="F22" s="28" t="s">
        <v>8983</v>
      </c>
      <c r="G22" s="21" t="s">
        <v>12411</v>
      </c>
      <c r="H22" s="20" t="s">
        <v>12412</v>
      </c>
      <c r="I22" s="46">
        <v>45383</v>
      </c>
      <c r="J22" s="9" t="s">
        <v>4980</v>
      </c>
      <c r="K22" s="9"/>
      <c r="L22" s="83" t="s">
        <v>12341</v>
      </c>
      <c r="M22" s="46"/>
      <c r="N22" s="46"/>
      <c r="O22" s="46"/>
      <c r="P22" s="29" t="s">
        <v>4998</v>
      </c>
      <c r="Q22" s="9">
        <v>3</v>
      </c>
      <c r="R22" s="9">
        <v>1</v>
      </c>
      <c r="S22" s="9" t="s">
        <v>4983</v>
      </c>
      <c r="T22" s="9" t="s">
        <v>32</v>
      </c>
      <c r="U22" s="9">
        <v>11002</v>
      </c>
      <c r="V22" s="9">
        <v>11002</v>
      </c>
      <c r="W22" s="9"/>
      <c r="X22" s="9" t="s">
        <v>5016</v>
      </c>
      <c r="Y22" s="9" t="s">
        <v>4980</v>
      </c>
      <c r="Z22" s="9" t="s">
        <v>5732</v>
      </c>
      <c r="AA22" s="9" t="s">
        <v>4999</v>
      </c>
      <c r="AB22" s="9"/>
      <c r="AC22" s="20" t="s">
        <v>12395</v>
      </c>
      <c r="AD22" s="20" t="s">
        <v>12391</v>
      </c>
      <c r="AE22" s="20" t="s">
        <v>12392</v>
      </c>
      <c r="AF22" s="75">
        <v>2330</v>
      </c>
      <c r="AG22" s="16" t="s">
        <v>10250</v>
      </c>
      <c r="AH22" s="43">
        <v>18328118001938</v>
      </c>
      <c r="AI22" s="44">
        <v>18328118001938</v>
      </c>
    </row>
    <row r="23" spans="1:35" s="14" customFormat="1" ht="15" customHeight="1" thickBot="1" x14ac:dyDescent="0.25">
      <c r="A23" s="9" t="s">
        <v>4980</v>
      </c>
      <c r="B23" s="18" t="e">
        <v>#N/A</v>
      </c>
      <c r="C23" s="19" t="e">
        <v>#N/A</v>
      </c>
      <c r="D23" s="17" t="s">
        <v>3864</v>
      </c>
      <c r="E23" s="20" t="s">
        <v>61</v>
      </c>
      <c r="F23" s="28" t="s">
        <v>8976</v>
      </c>
      <c r="G23" s="21" t="s">
        <v>12398</v>
      </c>
      <c r="H23" s="20" t="s">
        <v>12399</v>
      </c>
      <c r="I23" s="46">
        <v>45383</v>
      </c>
      <c r="J23" s="9" t="s">
        <v>4980</v>
      </c>
      <c r="K23" s="9"/>
      <c r="L23" s="83" t="s">
        <v>12341</v>
      </c>
      <c r="M23" s="46"/>
      <c r="N23" s="46"/>
      <c r="O23" s="46"/>
      <c r="P23" s="29" t="s">
        <v>4998</v>
      </c>
      <c r="Q23" s="9">
        <v>3</v>
      </c>
      <c r="R23" s="9">
        <v>1</v>
      </c>
      <c r="S23" s="9" t="s">
        <v>4983</v>
      </c>
      <c r="T23" s="9" t="s">
        <v>32</v>
      </c>
      <c r="U23" s="9">
        <v>11002</v>
      </c>
      <c r="V23" s="9">
        <v>11002</v>
      </c>
      <c r="W23" s="9"/>
      <c r="X23" s="9" t="s">
        <v>5016</v>
      </c>
      <c r="Y23" s="9" t="s">
        <v>4980</v>
      </c>
      <c r="Z23" s="9" t="s">
        <v>5732</v>
      </c>
      <c r="AA23" s="9" t="s">
        <v>4999</v>
      </c>
      <c r="AB23" s="9"/>
      <c r="AC23" s="20" t="s">
        <v>12395</v>
      </c>
      <c r="AD23" s="20" t="s">
        <v>12391</v>
      </c>
      <c r="AE23" s="20" t="s">
        <v>12392</v>
      </c>
      <c r="AF23" s="75">
        <v>2330</v>
      </c>
      <c r="AG23" s="16" t="s">
        <v>10250</v>
      </c>
      <c r="AH23" s="43">
        <v>18328118001776</v>
      </c>
      <c r="AI23" s="44">
        <v>18328118001776</v>
      </c>
    </row>
    <row r="24" spans="1:35" s="14" customFormat="1" ht="15" customHeight="1" thickBot="1" x14ac:dyDescent="0.25">
      <c r="A24" s="9" t="s">
        <v>4980</v>
      </c>
      <c r="B24" s="18" t="e">
        <v>#N/A</v>
      </c>
      <c r="C24" s="19" t="e">
        <v>#N/A</v>
      </c>
      <c r="D24" s="17" t="s">
        <v>9275</v>
      </c>
      <c r="E24" s="20" t="s">
        <v>70</v>
      </c>
      <c r="F24" s="28" t="s">
        <v>8977</v>
      </c>
      <c r="G24" s="21" t="s">
        <v>12413</v>
      </c>
      <c r="H24" s="20" t="s">
        <v>12414</v>
      </c>
      <c r="I24" s="46">
        <v>45383</v>
      </c>
      <c r="J24" s="9" t="s">
        <v>4980</v>
      </c>
      <c r="K24" s="9"/>
      <c r="L24" s="83" t="s">
        <v>12341</v>
      </c>
      <c r="M24" s="46"/>
      <c r="N24" s="46"/>
      <c r="O24" s="46"/>
      <c r="P24" s="29" t="s">
        <v>4998</v>
      </c>
      <c r="Q24" s="9">
        <v>3</v>
      </c>
      <c r="R24" s="9">
        <v>1</v>
      </c>
      <c r="S24" s="9" t="s">
        <v>4983</v>
      </c>
      <c r="T24" s="9" t="s">
        <v>32</v>
      </c>
      <c r="U24" s="9">
        <v>11002</v>
      </c>
      <c r="V24" s="9">
        <v>11002</v>
      </c>
      <c r="W24" s="9"/>
      <c r="X24" s="9" t="s">
        <v>5016</v>
      </c>
      <c r="Y24" s="9" t="s">
        <v>4980</v>
      </c>
      <c r="Z24" s="9" t="s">
        <v>5732</v>
      </c>
      <c r="AA24" s="9" t="s">
        <v>4999</v>
      </c>
      <c r="AB24" s="9"/>
      <c r="AC24" s="20" t="s">
        <v>12395</v>
      </c>
      <c r="AD24" s="20" t="s">
        <v>12391</v>
      </c>
      <c r="AE24" s="20" t="s">
        <v>12392</v>
      </c>
      <c r="AF24" s="75">
        <v>2330</v>
      </c>
      <c r="AG24" s="16" t="s">
        <v>10250</v>
      </c>
      <c r="AH24" s="43">
        <v>18328118000885</v>
      </c>
      <c r="AI24" s="44">
        <v>18328118000885</v>
      </c>
    </row>
    <row r="25" spans="1:35" s="14" customFormat="1" ht="15" customHeight="1" thickBot="1" x14ac:dyDescent="0.25">
      <c r="A25" s="9" t="s">
        <v>4980</v>
      </c>
      <c r="B25" s="18" t="e">
        <v>#N/A</v>
      </c>
      <c r="C25" s="19" t="e">
        <v>#N/A</v>
      </c>
      <c r="D25" s="17" t="s">
        <v>3864</v>
      </c>
      <c r="E25" s="20" t="s">
        <v>98</v>
      </c>
      <c r="F25" s="28" t="s">
        <v>8978</v>
      </c>
      <c r="G25" s="21" t="s">
        <v>12415</v>
      </c>
      <c r="H25" s="20" t="s">
        <v>12416</v>
      </c>
      <c r="I25" s="46">
        <v>45383</v>
      </c>
      <c r="J25" s="9" t="s">
        <v>4980</v>
      </c>
      <c r="K25" s="9"/>
      <c r="L25" s="83" t="s">
        <v>12341</v>
      </c>
      <c r="M25" s="46"/>
      <c r="N25" s="46"/>
      <c r="O25" s="46"/>
      <c r="P25" s="29" t="s">
        <v>4998</v>
      </c>
      <c r="Q25" s="9">
        <v>3</v>
      </c>
      <c r="R25" s="9">
        <v>1</v>
      </c>
      <c r="S25" s="9" t="s">
        <v>4983</v>
      </c>
      <c r="T25" s="9" t="s">
        <v>32</v>
      </c>
      <c r="U25" s="9">
        <v>11002</v>
      </c>
      <c r="V25" s="9">
        <v>11002</v>
      </c>
      <c r="W25" s="9"/>
      <c r="X25" s="9" t="s">
        <v>5016</v>
      </c>
      <c r="Y25" s="9" t="s">
        <v>4980</v>
      </c>
      <c r="Z25" s="9" t="s">
        <v>5732</v>
      </c>
      <c r="AA25" s="9" t="s">
        <v>4999</v>
      </c>
      <c r="AB25" s="9"/>
      <c r="AC25" s="20" t="s">
        <v>12395</v>
      </c>
      <c r="AD25" s="20" t="s">
        <v>12391</v>
      </c>
      <c r="AE25" s="20" t="s">
        <v>12392</v>
      </c>
      <c r="AF25" s="75">
        <v>2330</v>
      </c>
      <c r="AG25" s="16" t="s">
        <v>10250</v>
      </c>
      <c r="AH25" s="43">
        <v>18328118004520</v>
      </c>
      <c r="AI25" s="44">
        <v>18328118004520</v>
      </c>
    </row>
    <row r="26" spans="1:35" s="14" customFormat="1" ht="15" customHeight="1" thickBot="1" x14ac:dyDescent="0.25">
      <c r="A26" s="9" t="s">
        <v>4980</v>
      </c>
      <c r="B26" s="18" t="e">
        <v>#N/A</v>
      </c>
      <c r="C26" s="19" t="e">
        <v>#N/A</v>
      </c>
      <c r="D26" s="17" t="s">
        <v>9275</v>
      </c>
      <c r="E26" s="20" t="s">
        <v>111</v>
      </c>
      <c r="F26" s="28" t="s">
        <v>8714</v>
      </c>
      <c r="G26" s="21" t="s">
        <v>12417</v>
      </c>
      <c r="H26" s="20" t="s">
        <v>12418</v>
      </c>
      <c r="I26" s="46">
        <v>45383</v>
      </c>
      <c r="J26" s="9" t="s">
        <v>4980</v>
      </c>
      <c r="K26" s="9"/>
      <c r="L26" s="83" t="s">
        <v>12341</v>
      </c>
      <c r="M26" s="46"/>
      <c r="N26" s="46"/>
      <c r="O26" s="46"/>
      <c r="P26" s="29" t="s">
        <v>4998</v>
      </c>
      <c r="Q26" s="9">
        <v>3</v>
      </c>
      <c r="R26" s="9">
        <v>1</v>
      </c>
      <c r="S26" s="9" t="s">
        <v>4983</v>
      </c>
      <c r="T26" s="9" t="s">
        <v>32</v>
      </c>
      <c r="U26" s="9">
        <v>11002</v>
      </c>
      <c r="V26" s="9">
        <v>11002</v>
      </c>
      <c r="W26" s="9"/>
      <c r="X26" s="9" t="s">
        <v>5016</v>
      </c>
      <c r="Y26" s="9" t="s">
        <v>4980</v>
      </c>
      <c r="Z26" s="9" t="s">
        <v>5732</v>
      </c>
      <c r="AA26" s="9" t="s">
        <v>4999</v>
      </c>
      <c r="AB26" s="9"/>
      <c r="AC26" s="20" t="s">
        <v>12395</v>
      </c>
      <c r="AD26" s="20" t="s">
        <v>12391</v>
      </c>
      <c r="AE26" s="20" t="s">
        <v>12392</v>
      </c>
      <c r="AF26" s="75">
        <v>2330</v>
      </c>
      <c r="AG26" s="16" t="s">
        <v>10250</v>
      </c>
      <c r="AH26" s="43">
        <v>18328118005763</v>
      </c>
      <c r="AI26" s="44">
        <v>18328118005763</v>
      </c>
    </row>
    <row r="27" spans="1:35" s="14" customFormat="1" ht="15" customHeight="1" thickBot="1" x14ac:dyDescent="0.25">
      <c r="A27" s="9" t="s">
        <v>4980</v>
      </c>
      <c r="B27" s="18" t="e">
        <v>#N/A</v>
      </c>
      <c r="C27" s="19" t="e">
        <v>#N/A</v>
      </c>
      <c r="D27" s="17" t="s">
        <v>3864</v>
      </c>
      <c r="E27" s="20" t="s">
        <v>112</v>
      </c>
      <c r="F27" s="28" t="s">
        <v>8625</v>
      </c>
      <c r="G27" s="21" t="s">
        <v>12419</v>
      </c>
      <c r="H27" s="20" t="s">
        <v>12420</v>
      </c>
      <c r="I27" s="46">
        <v>45383</v>
      </c>
      <c r="J27" s="9" t="s">
        <v>4980</v>
      </c>
      <c r="K27" s="9"/>
      <c r="L27" s="83" t="s">
        <v>12341</v>
      </c>
      <c r="M27" s="46"/>
      <c r="N27" s="46"/>
      <c r="O27" s="46"/>
      <c r="P27" s="29" t="s">
        <v>4998</v>
      </c>
      <c r="Q27" s="9">
        <v>3</v>
      </c>
      <c r="R27" s="9">
        <v>1</v>
      </c>
      <c r="S27" s="9" t="s">
        <v>4983</v>
      </c>
      <c r="T27" s="9" t="s">
        <v>32</v>
      </c>
      <c r="U27" s="9">
        <v>11002</v>
      </c>
      <c r="V27" s="9">
        <v>11002</v>
      </c>
      <c r="W27" s="9"/>
      <c r="X27" s="9" t="s">
        <v>5016</v>
      </c>
      <c r="Y27" s="9" t="s">
        <v>4980</v>
      </c>
      <c r="Z27" s="9" t="s">
        <v>5732</v>
      </c>
      <c r="AA27" s="9" t="s">
        <v>4999</v>
      </c>
      <c r="AB27" s="9"/>
      <c r="AC27" s="20" t="s">
        <v>12395</v>
      </c>
      <c r="AD27" s="20" t="s">
        <v>12391</v>
      </c>
      <c r="AE27" s="20" t="s">
        <v>12392</v>
      </c>
      <c r="AF27" s="75">
        <v>2330</v>
      </c>
      <c r="AG27" s="16" t="s">
        <v>10250</v>
      </c>
      <c r="AH27" s="43">
        <v>18328118006220</v>
      </c>
      <c r="AI27" s="44">
        <v>18328118006220</v>
      </c>
    </row>
    <row r="28" spans="1:35" s="14" customFormat="1" ht="15" customHeight="1" thickBot="1" x14ac:dyDescent="0.25">
      <c r="A28" s="9" t="s">
        <v>4980</v>
      </c>
      <c r="B28" s="18" t="e">
        <v>#N/A</v>
      </c>
      <c r="C28" s="19" t="e">
        <v>#N/A</v>
      </c>
      <c r="D28" s="17" t="s">
        <v>3864</v>
      </c>
      <c r="E28" s="20" t="s">
        <v>119</v>
      </c>
      <c r="F28" s="28" t="s">
        <v>8611</v>
      </c>
      <c r="G28" s="21" t="s">
        <v>12393</v>
      </c>
      <c r="H28" s="20" t="s">
        <v>12394</v>
      </c>
      <c r="I28" s="46">
        <v>45383</v>
      </c>
      <c r="J28" s="9" t="s">
        <v>4980</v>
      </c>
      <c r="K28" s="9"/>
      <c r="L28" s="83" t="s">
        <v>12341</v>
      </c>
      <c r="M28" s="46"/>
      <c r="N28" s="46"/>
      <c r="O28" s="46"/>
      <c r="P28" s="29" t="s">
        <v>4998</v>
      </c>
      <c r="Q28" s="9">
        <v>3</v>
      </c>
      <c r="R28" s="9">
        <v>1</v>
      </c>
      <c r="S28" s="9" t="s">
        <v>4983</v>
      </c>
      <c r="T28" s="9" t="s">
        <v>32</v>
      </c>
      <c r="U28" s="9">
        <v>11002</v>
      </c>
      <c r="V28" s="9">
        <v>11002</v>
      </c>
      <c r="W28" s="9"/>
      <c r="X28" s="9" t="s">
        <v>5016</v>
      </c>
      <c r="Y28" s="9" t="s">
        <v>4980</v>
      </c>
      <c r="Z28" s="9" t="s">
        <v>5732</v>
      </c>
      <c r="AA28" s="9" t="s">
        <v>4999</v>
      </c>
      <c r="AB28" s="9"/>
      <c r="AC28" s="20" t="s">
        <v>12395</v>
      </c>
      <c r="AD28" s="20" t="s">
        <v>12391</v>
      </c>
      <c r="AE28" s="20" t="s">
        <v>12392</v>
      </c>
      <c r="AF28" s="75">
        <v>2330</v>
      </c>
      <c r="AG28" s="16" t="s">
        <v>10250</v>
      </c>
      <c r="AH28" s="43">
        <v>18328118006573</v>
      </c>
      <c r="AI28" s="44">
        <v>18328118006573</v>
      </c>
    </row>
    <row r="29" spans="1:35" s="14" customFormat="1" ht="15" customHeight="1" thickBot="1" x14ac:dyDescent="0.25">
      <c r="A29" s="9" t="s">
        <v>4980</v>
      </c>
      <c r="B29" s="18" t="e">
        <v>#N/A</v>
      </c>
      <c r="C29" s="19" t="e">
        <v>#N/A</v>
      </c>
      <c r="D29" s="17" t="s">
        <v>3864</v>
      </c>
      <c r="E29" s="20" t="s">
        <v>119</v>
      </c>
      <c r="F29" s="28" t="s">
        <v>8611</v>
      </c>
      <c r="G29" s="21" t="s">
        <v>12393</v>
      </c>
      <c r="H29" s="20" t="s">
        <v>12394</v>
      </c>
      <c r="I29" s="46">
        <v>45383</v>
      </c>
      <c r="J29" s="9" t="s">
        <v>4980</v>
      </c>
      <c r="K29" s="9"/>
      <c r="L29" s="83" t="s">
        <v>12341</v>
      </c>
      <c r="M29" s="46"/>
      <c r="N29" s="46"/>
      <c r="O29" s="46"/>
      <c r="P29" s="29" t="s">
        <v>4998</v>
      </c>
      <c r="Q29" s="9">
        <v>3</v>
      </c>
      <c r="R29" s="9">
        <v>1</v>
      </c>
      <c r="S29" s="9" t="s">
        <v>4983</v>
      </c>
      <c r="T29" s="9" t="s">
        <v>32</v>
      </c>
      <c r="U29" s="9">
        <v>11002</v>
      </c>
      <c r="V29" s="9">
        <v>11002</v>
      </c>
      <c r="W29" s="9"/>
      <c r="X29" s="9" t="s">
        <v>5016</v>
      </c>
      <c r="Y29" s="9" t="s">
        <v>4980</v>
      </c>
      <c r="Z29" s="9" t="s">
        <v>5732</v>
      </c>
      <c r="AA29" s="9" t="s">
        <v>4999</v>
      </c>
      <c r="AB29" s="9"/>
      <c r="AC29" s="20" t="s">
        <v>12395</v>
      </c>
      <c r="AD29" s="20" t="s">
        <v>12391</v>
      </c>
      <c r="AE29" s="20" t="s">
        <v>12392</v>
      </c>
      <c r="AF29" s="75">
        <v>2330</v>
      </c>
      <c r="AG29" s="16" t="s">
        <v>10250</v>
      </c>
      <c r="AH29" s="43">
        <v>18328118006573</v>
      </c>
      <c r="AI29" s="44">
        <v>18328118006573</v>
      </c>
    </row>
    <row r="30" spans="1:35" s="14" customFormat="1" ht="15" customHeight="1" thickBot="1" x14ac:dyDescent="0.25">
      <c r="A30" s="9" t="s">
        <v>4980</v>
      </c>
      <c r="B30" s="18" t="e">
        <v>#N/A</v>
      </c>
      <c r="C30" s="19" t="e">
        <v>#N/A</v>
      </c>
      <c r="D30" s="17" t="s">
        <v>3864</v>
      </c>
      <c r="E30" s="20" t="s">
        <v>178</v>
      </c>
      <c r="F30" s="28" t="s">
        <v>8981</v>
      </c>
      <c r="G30" s="21" t="s">
        <v>12421</v>
      </c>
      <c r="H30" s="20" t="s">
        <v>12422</v>
      </c>
      <c r="I30" s="46">
        <v>45383</v>
      </c>
      <c r="J30" s="9" t="s">
        <v>4980</v>
      </c>
      <c r="K30" s="9"/>
      <c r="L30" s="83" t="s">
        <v>12341</v>
      </c>
      <c r="M30" s="46"/>
      <c r="N30" s="46"/>
      <c r="O30" s="46"/>
      <c r="P30" s="29" t="s">
        <v>4998</v>
      </c>
      <c r="Q30" s="9">
        <v>3</v>
      </c>
      <c r="R30" s="9">
        <v>1</v>
      </c>
      <c r="S30" s="9" t="s">
        <v>4983</v>
      </c>
      <c r="T30" s="9" t="s">
        <v>32</v>
      </c>
      <c r="U30" s="9">
        <v>11002</v>
      </c>
      <c r="V30" s="9">
        <v>11002</v>
      </c>
      <c r="W30" s="9"/>
      <c r="X30" s="9" t="s">
        <v>5016</v>
      </c>
      <c r="Y30" s="9" t="s">
        <v>4980</v>
      </c>
      <c r="Z30" s="9" t="s">
        <v>5732</v>
      </c>
      <c r="AA30" s="9" t="s">
        <v>4999</v>
      </c>
      <c r="AB30" s="9"/>
      <c r="AC30" s="20" t="s">
        <v>12423</v>
      </c>
      <c r="AD30" s="20" t="s">
        <v>12391</v>
      </c>
      <c r="AE30" s="20" t="s">
        <v>12392</v>
      </c>
      <c r="AF30" s="75">
        <v>2330</v>
      </c>
      <c r="AG30" s="16" t="s">
        <v>10250</v>
      </c>
      <c r="AH30" s="43">
        <v>18328118013600</v>
      </c>
      <c r="AI30" s="44">
        <v>18328118013600</v>
      </c>
    </row>
    <row r="31" spans="1:35" s="14" customFormat="1" ht="15" customHeight="1" thickBot="1" x14ac:dyDescent="0.25">
      <c r="A31" s="9" t="s">
        <v>4980</v>
      </c>
      <c r="B31" s="18" t="e">
        <v>#N/A</v>
      </c>
      <c r="C31" s="19" t="e">
        <v>#N/A</v>
      </c>
      <c r="D31" s="17" t="s">
        <v>3864</v>
      </c>
      <c r="E31" s="20" t="s">
        <v>204</v>
      </c>
      <c r="F31" s="28" t="s">
        <v>8979</v>
      </c>
      <c r="G31" s="21" t="s">
        <v>12424</v>
      </c>
      <c r="H31" s="20" t="s">
        <v>12425</v>
      </c>
      <c r="I31" s="46">
        <v>45383</v>
      </c>
      <c r="J31" s="9" t="s">
        <v>4980</v>
      </c>
      <c r="K31" s="9"/>
      <c r="L31" s="83" t="s">
        <v>12341</v>
      </c>
      <c r="M31" s="46"/>
      <c r="N31" s="46"/>
      <c r="O31" s="46"/>
      <c r="P31" s="29" t="s">
        <v>4998</v>
      </c>
      <c r="Q31" s="9">
        <v>3</v>
      </c>
      <c r="R31" s="9">
        <v>1</v>
      </c>
      <c r="S31" s="9" t="s">
        <v>4983</v>
      </c>
      <c r="T31" s="9" t="s">
        <v>32</v>
      </c>
      <c r="U31" s="9">
        <v>11002</v>
      </c>
      <c r="V31" s="9">
        <v>11002</v>
      </c>
      <c r="W31" s="9"/>
      <c r="X31" s="9" t="s">
        <v>5016</v>
      </c>
      <c r="Y31" s="9" t="s">
        <v>4980</v>
      </c>
      <c r="Z31" s="9" t="s">
        <v>5732</v>
      </c>
      <c r="AA31" s="9" t="s">
        <v>4999</v>
      </c>
      <c r="AB31" s="9"/>
      <c r="AC31" s="20" t="s">
        <v>12395</v>
      </c>
      <c r="AD31" s="20" t="s">
        <v>12391</v>
      </c>
      <c r="AE31" s="20" t="s">
        <v>12392</v>
      </c>
      <c r="AF31" s="75">
        <v>2330</v>
      </c>
      <c r="AG31" s="16" t="s">
        <v>10250</v>
      </c>
      <c r="AH31" s="43">
        <v>18328118014835</v>
      </c>
      <c r="AI31" s="44">
        <v>18328118014835</v>
      </c>
    </row>
    <row r="32" spans="1:35" s="14" customFormat="1" ht="15" customHeight="1" thickBot="1" x14ac:dyDescent="0.25">
      <c r="A32" s="9" t="s">
        <v>4980</v>
      </c>
      <c r="B32" s="18" t="e">
        <v>#N/A</v>
      </c>
      <c r="C32" s="19" t="e">
        <v>#N/A</v>
      </c>
      <c r="D32" s="17" t="s">
        <v>3864</v>
      </c>
      <c r="E32" s="20" t="s">
        <v>230</v>
      </c>
      <c r="F32" s="28" t="s">
        <v>8982</v>
      </c>
      <c r="G32" s="21" t="s">
        <v>12426</v>
      </c>
      <c r="H32" s="20" t="s">
        <v>12427</v>
      </c>
      <c r="I32" s="46">
        <v>45383</v>
      </c>
      <c r="J32" s="9" t="s">
        <v>4980</v>
      </c>
      <c r="K32" s="9"/>
      <c r="L32" s="83" t="s">
        <v>12341</v>
      </c>
      <c r="M32" s="46"/>
      <c r="N32" s="46"/>
      <c r="O32" s="46"/>
      <c r="P32" s="29" t="s">
        <v>4998</v>
      </c>
      <c r="Q32" s="9">
        <v>3</v>
      </c>
      <c r="R32" s="9">
        <v>1</v>
      </c>
      <c r="S32" s="9" t="s">
        <v>4983</v>
      </c>
      <c r="T32" s="9" t="s">
        <v>32</v>
      </c>
      <c r="U32" s="9">
        <v>11002</v>
      </c>
      <c r="V32" s="9">
        <v>11002</v>
      </c>
      <c r="W32" s="9"/>
      <c r="X32" s="9" t="s">
        <v>5016</v>
      </c>
      <c r="Y32" s="9" t="s">
        <v>4980</v>
      </c>
      <c r="Z32" s="9" t="s">
        <v>5732</v>
      </c>
      <c r="AA32" s="9" t="s">
        <v>4999</v>
      </c>
      <c r="AB32" s="9"/>
      <c r="AC32" s="20" t="s">
        <v>12395</v>
      </c>
      <c r="AD32" s="20" t="s">
        <v>12391</v>
      </c>
      <c r="AE32" s="20" t="s">
        <v>12392</v>
      </c>
      <c r="AF32" s="75">
        <v>2330</v>
      </c>
      <c r="AG32" s="16" t="s">
        <v>10250</v>
      </c>
      <c r="AH32" s="43">
        <v>18328118016455</v>
      </c>
      <c r="AI32" s="44">
        <v>18328118016455</v>
      </c>
    </row>
    <row r="33" spans="1:35" s="14" customFormat="1" ht="15" customHeight="1" thickBot="1" x14ac:dyDescent="0.25">
      <c r="A33" s="9" t="s">
        <v>4980</v>
      </c>
      <c r="B33" s="18" t="e">
        <v>#N/A</v>
      </c>
      <c r="C33" s="19" t="e">
        <v>#N/A</v>
      </c>
      <c r="D33" s="17" t="s">
        <v>3864</v>
      </c>
      <c r="E33" s="20" t="s">
        <v>338</v>
      </c>
      <c r="F33" s="28" t="s">
        <v>8966</v>
      </c>
      <c r="G33" s="21" t="s">
        <v>12428</v>
      </c>
      <c r="H33" s="20" t="s">
        <v>12429</v>
      </c>
      <c r="I33" s="46">
        <v>45383</v>
      </c>
      <c r="J33" s="9" t="s">
        <v>4980</v>
      </c>
      <c r="K33" s="9"/>
      <c r="L33" s="83" t="s">
        <v>12341</v>
      </c>
      <c r="M33" s="46"/>
      <c r="N33" s="46"/>
      <c r="O33" s="46"/>
      <c r="P33" s="29" t="s">
        <v>4998</v>
      </c>
      <c r="Q33" s="9">
        <v>3</v>
      </c>
      <c r="R33" s="9">
        <v>1</v>
      </c>
      <c r="S33" s="9" t="s">
        <v>4983</v>
      </c>
      <c r="T33" s="9" t="s">
        <v>32</v>
      </c>
      <c r="U33" s="9">
        <v>11002</v>
      </c>
      <c r="V33" s="9">
        <v>11002</v>
      </c>
      <c r="W33" s="9"/>
      <c r="X33" s="9" t="s">
        <v>5016</v>
      </c>
      <c r="Y33" s="9" t="s">
        <v>4980</v>
      </c>
      <c r="Z33" s="9" t="s">
        <v>5732</v>
      </c>
      <c r="AA33" s="9" t="s">
        <v>4999</v>
      </c>
      <c r="AB33" s="9"/>
      <c r="AC33" s="20" t="s">
        <v>12390</v>
      </c>
      <c r="AD33" s="20" t="s">
        <v>12391</v>
      </c>
      <c r="AE33" s="20" t="s">
        <v>12392</v>
      </c>
      <c r="AF33" s="75">
        <v>2330</v>
      </c>
      <c r="AG33" s="16" t="s">
        <v>10250</v>
      </c>
      <c r="AH33" s="43" t="s">
        <v>9283</v>
      </c>
      <c r="AI33" s="44" t="s">
        <v>9283</v>
      </c>
    </row>
    <row r="34" spans="1:35" s="14" customFormat="1" ht="15" customHeight="1" thickBot="1" x14ac:dyDescent="0.25">
      <c r="A34" s="9" t="s">
        <v>4980</v>
      </c>
      <c r="B34" s="18" t="e">
        <v>#N/A</v>
      </c>
      <c r="C34" s="19" t="e">
        <v>#N/A</v>
      </c>
      <c r="D34" s="17" t="s">
        <v>9280</v>
      </c>
      <c r="E34" s="20" t="s">
        <v>275</v>
      </c>
      <c r="F34" s="28" t="s">
        <v>8980</v>
      </c>
      <c r="G34" s="21" t="s">
        <v>12430</v>
      </c>
      <c r="H34" s="20" t="s">
        <v>12431</v>
      </c>
      <c r="I34" s="46">
        <v>45383</v>
      </c>
      <c r="J34" s="9" t="s">
        <v>4980</v>
      </c>
      <c r="K34" s="9"/>
      <c r="L34" s="83" t="s">
        <v>12341</v>
      </c>
      <c r="M34" s="46"/>
      <c r="N34" s="46"/>
      <c r="O34" s="46"/>
      <c r="P34" s="29" t="s">
        <v>4998</v>
      </c>
      <c r="Q34" s="9">
        <v>3</v>
      </c>
      <c r="R34" s="9">
        <v>1</v>
      </c>
      <c r="S34" s="9" t="s">
        <v>4983</v>
      </c>
      <c r="T34" s="9" t="s">
        <v>32</v>
      </c>
      <c r="U34" s="9">
        <v>11002</v>
      </c>
      <c r="V34" s="9">
        <v>11002</v>
      </c>
      <c r="W34" s="9"/>
      <c r="X34" s="9" t="s">
        <v>5016</v>
      </c>
      <c r="Y34" s="9" t="s">
        <v>4980</v>
      </c>
      <c r="Z34" s="9" t="s">
        <v>5732</v>
      </c>
      <c r="AA34" s="9" t="s">
        <v>4999</v>
      </c>
      <c r="AB34" s="9"/>
      <c r="AC34" s="20" t="s">
        <v>12423</v>
      </c>
      <c r="AD34" s="20" t="s">
        <v>12391</v>
      </c>
      <c r="AE34" s="20" t="s">
        <v>12392</v>
      </c>
      <c r="AF34" s="75">
        <v>2330</v>
      </c>
      <c r="AG34" s="16" t="s">
        <v>10250</v>
      </c>
      <c r="AH34" s="43">
        <v>18328118021025</v>
      </c>
      <c r="AI34" s="44">
        <v>18328118021025</v>
      </c>
    </row>
    <row r="35" spans="1:35" s="14" customFormat="1" ht="15" customHeight="1" thickBot="1" x14ac:dyDescent="0.25">
      <c r="A35" s="9" t="s">
        <v>4980</v>
      </c>
      <c r="B35" s="18" t="e">
        <v>#N/A</v>
      </c>
      <c r="C35" s="19" t="e">
        <v>#N/A</v>
      </c>
      <c r="D35" s="17" t="s">
        <v>3864</v>
      </c>
      <c r="E35" s="20" t="s">
        <v>325</v>
      </c>
      <c r="F35" s="28" t="s">
        <v>9568</v>
      </c>
      <c r="G35" s="21" t="s">
        <v>12432</v>
      </c>
      <c r="H35" s="20" t="s">
        <v>12433</v>
      </c>
      <c r="I35" s="46">
        <v>45383</v>
      </c>
      <c r="J35" s="9" t="s">
        <v>4980</v>
      </c>
      <c r="K35" s="9"/>
      <c r="L35" s="83" t="s">
        <v>12341</v>
      </c>
      <c r="M35" s="46"/>
      <c r="N35" s="46"/>
      <c r="O35" s="46"/>
      <c r="P35" s="29" t="s">
        <v>4998</v>
      </c>
      <c r="Q35" s="9">
        <v>3</v>
      </c>
      <c r="R35" s="9">
        <v>1</v>
      </c>
      <c r="S35" s="9" t="s">
        <v>4983</v>
      </c>
      <c r="T35" s="9" t="s">
        <v>32</v>
      </c>
      <c r="U35" s="9">
        <v>11002</v>
      </c>
      <c r="V35" s="9">
        <v>11002</v>
      </c>
      <c r="W35" s="9"/>
      <c r="X35" s="9" t="s">
        <v>5016</v>
      </c>
      <c r="Y35" s="9" t="s">
        <v>4980</v>
      </c>
      <c r="Z35" s="9" t="s">
        <v>5732</v>
      </c>
      <c r="AA35" s="9" t="s">
        <v>4999</v>
      </c>
      <c r="AB35" s="9"/>
      <c r="AC35" s="20" t="s">
        <v>12395</v>
      </c>
      <c r="AD35" s="20" t="s">
        <v>12391</v>
      </c>
      <c r="AE35" s="20" t="s">
        <v>12392</v>
      </c>
      <c r="AF35" s="75">
        <v>2330</v>
      </c>
      <c r="AG35" s="16" t="s">
        <v>10250</v>
      </c>
      <c r="AH35" s="43" t="s">
        <v>9570</v>
      </c>
      <c r="AI35" s="44" t="s">
        <v>9570</v>
      </c>
    </row>
    <row r="36" spans="1:35" s="14" customFormat="1" ht="15" customHeight="1" thickBot="1" x14ac:dyDescent="0.25">
      <c r="A36" s="9" t="s">
        <v>4980</v>
      </c>
      <c r="B36" s="18" t="e">
        <v>#N/A</v>
      </c>
      <c r="C36" s="19" t="e">
        <v>#N/A</v>
      </c>
      <c r="D36" s="17" t="s">
        <v>3864</v>
      </c>
      <c r="E36" s="20" t="s">
        <v>310</v>
      </c>
      <c r="F36" s="28" t="s">
        <v>9144</v>
      </c>
      <c r="G36" s="21" t="s">
        <v>12434</v>
      </c>
      <c r="H36" s="20" t="s">
        <v>12435</v>
      </c>
      <c r="I36" s="46">
        <v>45383</v>
      </c>
      <c r="J36" s="9" t="s">
        <v>4980</v>
      </c>
      <c r="K36" s="9"/>
      <c r="L36" s="83" t="s">
        <v>12341</v>
      </c>
      <c r="M36" s="46"/>
      <c r="N36" s="46"/>
      <c r="O36" s="46"/>
      <c r="P36" s="29" t="s">
        <v>4998</v>
      </c>
      <c r="Q36" s="9">
        <v>3</v>
      </c>
      <c r="R36" s="9">
        <v>1</v>
      </c>
      <c r="S36" s="9" t="s">
        <v>4983</v>
      </c>
      <c r="T36" s="9" t="s">
        <v>32</v>
      </c>
      <c r="U36" s="9">
        <v>11002</v>
      </c>
      <c r="V36" s="9">
        <v>11002</v>
      </c>
      <c r="W36" s="9"/>
      <c r="X36" s="9" t="s">
        <v>5016</v>
      </c>
      <c r="Y36" s="9" t="s">
        <v>4980</v>
      </c>
      <c r="Z36" s="9" t="s">
        <v>5732</v>
      </c>
      <c r="AA36" s="9" t="s">
        <v>4999</v>
      </c>
      <c r="AB36" s="9"/>
      <c r="AC36" s="20" t="s">
        <v>12395</v>
      </c>
      <c r="AD36" s="20" t="s">
        <v>12391</v>
      </c>
      <c r="AE36" s="20" t="s">
        <v>12392</v>
      </c>
      <c r="AF36" s="75">
        <v>2330</v>
      </c>
      <c r="AG36" s="16" t="s">
        <v>10250</v>
      </c>
      <c r="AH36" s="43" t="s">
        <v>9146</v>
      </c>
      <c r="AI36" s="44" t="s">
        <v>9146</v>
      </c>
    </row>
    <row r="37" spans="1:35" s="14" customFormat="1" ht="15" customHeight="1" thickBot="1" x14ac:dyDescent="0.25">
      <c r="A37" s="9" t="s">
        <v>4980</v>
      </c>
      <c r="B37" s="18" t="e">
        <v>#N/A</v>
      </c>
      <c r="C37" s="19" t="e">
        <v>#N/A</v>
      </c>
      <c r="D37" s="17" t="s">
        <v>3864</v>
      </c>
      <c r="E37" s="20" t="s">
        <v>317</v>
      </c>
      <c r="F37" s="28" t="s">
        <v>8628</v>
      </c>
      <c r="G37" s="21" t="s">
        <v>12436</v>
      </c>
      <c r="H37" s="20" t="s">
        <v>12437</v>
      </c>
      <c r="I37" s="46">
        <v>45383</v>
      </c>
      <c r="J37" s="9" t="s">
        <v>4980</v>
      </c>
      <c r="K37" s="9"/>
      <c r="L37" s="83" t="s">
        <v>12341</v>
      </c>
      <c r="M37" s="46"/>
      <c r="N37" s="46"/>
      <c r="O37" s="46"/>
      <c r="P37" s="29" t="s">
        <v>4998</v>
      </c>
      <c r="Q37" s="9">
        <v>3</v>
      </c>
      <c r="R37" s="9">
        <v>1</v>
      </c>
      <c r="S37" s="9" t="s">
        <v>4983</v>
      </c>
      <c r="T37" s="9" t="s">
        <v>32</v>
      </c>
      <c r="U37" s="9">
        <v>11002</v>
      </c>
      <c r="V37" s="9">
        <v>11002</v>
      </c>
      <c r="W37" s="9"/>
      <c r="X37" s="9" t="s">
        <v>5016</v>
      </c>
      <c r="Y37" s="9" t="s">
        <v>4980</v>
      </c>
      <c r="Z37" s="9" t="s">
        <v>5732</v>
      </c>
      <c r="AA37" s="9" t="s">
        <v>4999</v>
      </c>
      <c r="AB37" s="9"/>
      <c r="AC37" s="20" t="s">
        <v>12390</v>
      </c>
      <c r="AD37" s="20" t="s">
        <v>12391</v>
      </c>
      <c r="AE37" s="20" t="s">
        <v>12392</v>
      </c>
      <c r="AF37" s="75">
        <v>2330</v>
      </c>
      <c r="AG37" s="16" t="s">
        <v>10250</v>
      </c>
      <c r="AH37" s="43" t="s">
        <v>9134</v>
      </c>
      <c r="AI37" s="44" t="s">
        <v>9134</v>
      </c>
    </row>
    <row r="38" spans="1:35" s="14" customFormat="1" ht="15" customHeight="1" thickBot="1" x14ac:dyDescent="0.25">
      <c r="A38" s="9" t="s">
        <v>10303</v>
      </c>
      <c r="B38" s="18">
        <v>6740</v>
      </c>
      <c r="C38" s="19" t="s">
        <v>2716</v>
      </c>
      <c r="D38" s="17" t="s">
        <v>7597</v>
      </c>
      <c r="E38" s="20" t="s">
        <v>191</v>
      </c>
      <c r="F38" s="28" t="s">
        <v>8627</v>
      </c>
      <c r="G38" s="21" t="s">
        <v>12396</v>
      </c>
      <c r="H38" s="20" t="s">
        <v>12397</v>
      </c>
      <c r="I38" s="46">
        <v>45387</v>
      </c>
      <c r="J38" s="9" t="s">
        <v>10303</v>
      </c>
      <c r="K38" s="9"/>
      <c r="L38" s="83" t="s">
        <v>12341</v>
      </c>
      <c r="M38" s="46"/>
      <c r="N38" s="46"/>
      <c r="O38" s="46"/>
      <c r="P38" s="9" t="s">
        <v>4990</v>
      </c>
      <c r="Q38" s="9" t="s">
        <v>5029</v>
      </c>
      <c r="R38" s="9" t="s">
        <v>4991</v>
      </c>
      <c r="S38" s="9" t="s">
        <v>4983</v>
      </c>
      <c r="T38" s="9" t="s">
        <v>32</v>
      </c>
      <c r="U38" s="9" t="s">
        <v>5048</v>
      </c>
      <c r="V38" s="9" t="s">
        <v>5048</v>
      </c>
      <c r="W38" s="9" t="s">
        <v>4984</v>
      </c>
      <c r="X38" s="9" t="s">
        <v>5033</v>
      </c>
      <c r="Y38" s="9" t="s">
        <v>4997</v>
      </c>
      <c r="Z38" s="9" t="s">
        <v>5007</v>
      </c>
      <c r="AA38" s="9" t="s">
        <v>5006</v>
      </c>
      <c r="AB38" s="9"/>
      <c r="AC38" s="20" t="s">
        <v>12390</v>
      </c>
      <c r="AD38" s="20" t="s">
        <v>12391</v>
      </c>
      <c r="AE38" s="20" t="s">
        <v>12392</v>
      </c>
      <c r="AF38" s="75">
        <v>1038.9000000000001</v>
      </c>
      <c r="AG38" s="16" t="s">
        <v>10304</v>
      </c>
      <c r="AH38" s="43">
        <v>18328118012972</v>
      </c>
      <c r="AI38" s="44">
        <v>18328118012972</v>
      </c>
    </row>
    <row r="39" spans="1:35" s="14" customFormat="1" ht="15" customHeight="1" thickBot="1" x14ac:dyDescent="0.25">
      <c r="A39" s="9" t="s">
        <v>4980</v>
      </c>
      <c r="B39" s="18" t="e">
        <v>#N/A</v>
      </c>
      <c r="C39" s="19" t="e">
        <v>#N/A</v>
      </c>
      <c r="D39" s="13" t="s">
        <v>3864</v>
      </c>
      <c r="E39" s="20" t="s">
        <v>265</v>
      </c>
      <c r="F39" s="28" t="s">
        <v>4974</v>
      </c>
      <c r="G39" s="21" t="s">
        <v>12408</v>
      </c>
      <c r="H39" s="20" t="s">
        <v>12409</v>
      </c>
      <c r="I39" s="46">
        <v>45413</v>
      </c>
      <c r="J39" s="9" t="s">
        <v>4980</v>
      </c>
      <c r="K39" s="9"/>
      <c r="L39" s="83" t="s">
        <v>12341</v>
      </c>
      <c r="M39" s="46"/>
      <c r="N39" s="46"/>
      <c r="O39" s="46"/>
      <c r="P39" s="29" t="s">
        <v>4998</v>
      </c>
      <c r="Q39" s="9">
        <v>3</v>
      </c>
      <c r="R39" s="9">
        <v>1</v>
      </c>
      <c r="S39" s="9" t="s">
        <v>4983</v>
      </c>
      <c r="T39" s="9" t="s">
        <v>32</v>
      </c>
      <c r="U39" s="9">
        <v>11002</v>
      </c>
      <c r="V39" s="9">
        <v>11002</v>
      </c>
      <c r="W39" s="9"/>
      <c r="X39" s="10" t="s">
        <v>5016</v>
      </c>
      <c r="Y39" s="9" t="s">
        <v>5732</v>
      </c>
      <c r="Z39" s="9" t="s">
        <v>5732</v>
      </c>
      <c r="AA39" s="9" t="s">
        <v>4999</v>
      </c>
      <c r="AB39" s="29"/>
      <c r="AC39" s="20" t="s">
        <v>12410</v>
      </c>
      <c r="AD39" s="20" t="s">
        <v>12391</v>
      </c>
      <c r="AE39" s="20" t="s">
        <v>12392</v>
      </c>
      <c r="AF39" s="75">
        <v>2330</v>
      </c>
      <c r="AG39" s="16" t="s">
        <v>7246</v>
      </c>
      <c r="AH39" s="43">
        <v>18328118019985</v>
      </c>
      <c r="AI39" s="44">
        <v>18328118019985</v>
      </c>
    </row>
    <row r="40" spans="1:35" s="14" customFormat="1" ht="15" customHeight="1" thickBot="1" x14ac:dyDescent="0.25">
      <c r="B40" s="18">
        <v>39969</v>
      </c>
      <c r="C40" s="19" t="s">
        <v>2468</v>
      </c>
      <c r="D40" s="17" t="s">
        <v>2466</v>
      </c>
      <c r="E40" s="20" t="s">
        <v>68</v>
      </c>
      <c r="F40" s="28" t="s">
        <v>8713</v>
      </c>
      <c r="G40" s="21" t="s">
        <v>12438</v>
      </c>
      <c r="H40" s="20" t="s">
        <v>12439</v>
      </c>
      <c r="I40" s="46">
        <v>45492</v>
      </c>
      <c r="J40" s="9">
        <v>950503</v>
      </c>
      <c r="K40" s="9"/>
      <c r="L40" s="29" t="s">
        <v>12010</v>
      </c>
      <c r="M40" s="9"/>
      <c r="N40" s="9"/>
      <c r="O40" s="46"/>
      <c r="P40" s="29" t="s">
        <v>4990</v>
      </c>
      <c r="Q40" s="9" t="s">
        <v>5029</v>
      </c>
      <c r="R40" s="9" t="s">
        <v>4991</v>
      </c>
      <c r="S40" s="9" t="s">
        <v>5052</v>
      </c>
      <c r="T40" s="9" t="s">
        <v>32</v>
      </c>
      <c r="U40" s="9" t="s">
        <v>5048</v>
      </c>
      <c r="V40" s="9" t="s">
        <v>5048</v>
      </c>
      <c r="W40" s="9" t="s">
        <v>5019</v>
      </c>
      <c r="X40" s="10" t="s">
        <v>4985</v>
      </c>
      <c r="Y40" s="9" t="s">
        <v>12031</v>
      </c>
      <c r="Z40" s="9" t="s">
        <v>5013</v>
      </c>
      <c r="AA40" s="9" t="s">
        <v>5006</v>
      </c>
      <c r="AB40" s="29"/>
      <c r="AC40" s="20" t="s">
        <v>12390</v>
      </c>
      <c r="AD40" s="20" t="s">
        <v>12391</v>
      </c>
      <c r="AE40" s="20" t="s">
        <v>12392</v>
      </c>
      <c r="AF40" s="75">
        <v>420</v>
      </c>
      <c r="AG40" s="16" t="s">
        <v>11446</v>
      </c>
      <c r="AH40" s="45"/>
      <c r="AI40" s="44"/>
    </row>
    <row r="41" spans="1:35" s="15" customFormat="1" ht="14.1" customHeight="1" thickBot="1" x14ac:dyDescent="0.25">
      <c r="A41" s="9">
        <v>739250</v>
      </c>
      <c r="B41" s="18">
        <v>32507</v>
      </c>
      <c r="C41" s="19" t="s">
        <v>1755</v>
      </c>
      <c r="D41" s="25" t="s">
        <v>1753</v>
      </c>
      <c r="E41" s="20" t="s">
        <v>112</v>
      </c>
      <c r="F41" s="59" t="s">
        <v>8625</v>
      </c>
      <c r="G41" s="21" t="s">
        <v>12419</v>
      </c>
      <c r="H41" s="20" t="s">
        <v>12420</v>
      </c>
      <c r="I41" s="46">
        <v>45173</v>
      </c>
      <c r="J41" s="9">
        <v>739250</v>
      </c>
      <c r="K41" s="9"/>
      <c r="L41" s="29" t="s">
        <v>12341</v>
      </c>
      <c r="M41" s="46"/>
      <c r="N41" s="46"/>
      <c r="O41" s="46"/>
      <c r="P41" s="29" t="s">
        <v>4990</v>
      </c>
      <c r="Q41" s="9" t="s">
        <v>5029</v>
      </c>
      <c r="R41" s="9" t="s">
        <v>4991</v>
      </c>
      <c r="S41" s="9" t="s">
        <v>4983</v>
      </c>
      <c r="T41" s="9" t="s">
        <v>32</v>
      </c>
      <c r="U41" s="9" t="s">
        <v>5048</v>
      </c>
      <c r="V41" s="9" t="s">
        <v>9100</v>
      </c>
      <c r="W41" s="9" t="s">
        <v>5021</v>
      </c>
      <c r="X41" s="9" t="s">
        <v>4992</v>
      </c>
      <c r="Y41" s="9" t="s">
        <v>4994</v>
      </c>
      <c r="Z41" s="9" t="s">
        <v>5099</v>
      </c>
      <c r="AA41" s="9" t="s">
        <v>4995</v>
      </c>
      <c r="AB41" s="10"/>
      <c r="AC41" s="20" t="s">
        <v>12395</v>
      </c>
      <c r="AD41" s="20" t="s">
        <v>12391</v>
      </c>
      <c r="AE41" s="20" t="s">
        <v>12392</v>
      </c>
      <c r="AF41" s="75">
        <v>2200</v>
      </c>
      <c r="AG41" s="68" t="s">
        <v>9101</v>
      </c>
      <c r="AH41" s="43">
        <v>18328118006220</v>
      </c>
      <c r="AI41" s="44">
        <v>18328118006220</v>
      </c>
    </row>
    <row r="42" spans="1:35" s="15" customFormat="1" ht="14.1" customHeight="1" thickBot="1" x14ac:dyDescent="0.25">
      <c r="A42" s="9">
        <v>760966</v>
      </c>
      <c r="B42" s="18">
        <v>32507</v>
      </c>
      <c r="C42" s="19" t="s">
        <v>1755</v>
      </c>
      <c r="D42" s="25" t="s">
        <v>1753</v>
      </c>
      <c r="E42" s="20" t="s">
        <v>112</v>
      </c>
      <c r="F42" s="59" t="s">
        <v>8625</v>
      </c>
      <c r="G42" s="21" t="s">
        <v>12419</v>
      </c>
      <c r="H42" s="20" t="s">
        <v>12420</v>
      </c>
      <c r="I42" s="46">
        <v>45204</v>
      </c>
      <c r="J42" s="9">
        <v>760966</v>
      </c>
      <c r="K42" s="9"/>
      <c r="L42" s="29" t="s">
        <v>12341</v>
      </c>
      <c r="M42" s="46"/>
      <c r="N42" s="46"/>
      <c r="O42" s="46"/>
      <c r="P42" s="29" t="s">
        <v>4990</v>
      </c>
      <c r="Q42" s="9">
        <v>3</v>
      </c>
      <c r="R42" s="9">
        <v>1</v>
      </c>
      <c r="S42" s="9">
        <v>8</v>
      </c>
      <c r="T42" s="9" t="s">
        <v>32</v>
      </c>
      <c r="U42" s="9">
        <v>11002</v>
      </c>
      <c r="V42" s="9">
        <v>11002</v>
      </c>
      <c r="W42" s="9" t="s">
        <v>5019</v>
      </c>
      <c r="X42" s="9" t="s">
        <v>4992</v>
      </c>
      <c r="Y42" s="9" t="s">
        <v>4994</v>
      </c>
      <c r="Z42" s="9" t="s">
        <v>5099</v>
      </c>
      <c r="AA42" s="9" t="s">
        <v>4995</v>
      </c>
      <c r="AB42" s="10"/>
      <c r="AC42" s="20" t="s">
        <v>12395</v>
      </c>
      <c r="AD42" s="20" t="s">
        <v>12391</v>
      </c>
      <c r="AE42" s="20" t="s">
        <v>12392</v>
      </c>
      <c r="AF42" s="75">
        <v>2200</v>
      </c>
      <c r="AG42" s="68" t="s">
        <v>9135</v>
      </c>
      <c r="AH42" s="43">
        <v>18328118006220</v>
      </c>
      <c r="AI42" s="44">
        <v>18328118006220</v>
      </c>
    </row>
    <row r="43" spans="1:35" s="14" customFormat="1" ht="12.75" customHeight="1" thickBot="1" x14ac:dyDescent="0.25">
      <c r="A43" s="9">
        <v>842576</v>
      </c>
      <c r="B43" s="18">
        <v>32507</v>
      </c>
      <c r="C43" s="19" t="s">
        <v>1755</v>
      </c>
      <c r="D43" s="17" t="s">
        <v>1753</v>
      </c>
      <c r="E43" s="20" t="s">
        <v>60</v>
      </c>
      <c r="F43" s="28" t="s">
        <v>8983</v>
      </c>
      <c r="G43" s="21" t="s">
        <v>12411</v>
      </c>
      <c r="H43" s="20" t="s">
        <v>12412</v>
      </c>
      <c r="I43" s="46">
        <v>45324</v>
      </c>
      <c r="J43" s="9">
        <v>842576</v>
      </c>
      <c r="K43" s="9"/>
      <c r="L43" s="29" t="s">
        <v>12341</v>
      </c>
      <c r="M43" s="46"/>
      <c r="N43" s="46"/>
      <c r="O43" s="46"/>
      <c r="P43" s="29" t="s">
        <v>4990</v>
      </c>
      <c r="Q43" s="9" t="s">
        <v>5029</v>
      </c>
      <c r="R43" s="9" t="s">
        <v>4991</v>
      </c>
      <c r="S43" s="9" t="s">
        <v>4983</v>
      </c>
      <c r="T43" s="9" t="s">
        <v>32</v>
      </c>
      <c r="U43" s="9" t="s">
        <v>5048</v>
      </c>
      <c r="V43" s="9" t="s">
        <v>5048</v>
      </c>
      <c r="W43" s="9" t="s">
        <v>5019</v>
      </c>
      <c r="X43" s="9" t="s">
        <v>4992</v>
      </c>
      <c r="Y43" s="9" t="s">
        <v>4994</v>
      </c>
      <c r="Z43" s="9" t="s">
        <v>5099</v>
      </c>
      <c r="AA43" s="9" t="s">
        <v>4995</v>
      </c>
      <c r="AB43" s="9"/>
      <c r="AC43" s="20" t="s">
        <v>12395</v>
      </c>
      <c r="AD43" s="20" t="s">
        <v>12391</v>
      </c>
      <c r="AE43" s="20" t="s">
        <v>12392</v>
      </c>
      <c r="AF43" s="75">
        <v>3600</v>
      </c>
      <c r="AG43" s="68" t="s">
        <v>9577</v>
      </c>
      <c r="AH43" s="43">
        <v>18328118001938</v>
      </c>
      <c r="AI43" s="44">
        <v>18328118001938</v>
      </c>
    </row>
    <row r="44" spans="1:35" s="14" customFormat="1" ht="12.75" customHeight="1" thickBot="1" x14ac:dyDescent="0.25">
      <c r="A44" s="9">
        <v>875294</v>
      </c>
      <c r="B44" s="18">
        <v>32507</v>
      </c>
      <c r="C44" s="19" t="s">
        <v>1755</v>
      </c>
      <c r="D44" s="17" t="s">
        <v>1753</v>
      </c>
      <c r="E44" s="20" t="s">
        <v>103</v>
      </c>
      <c r="F44" s="28" t="s">
        <v>4948</v>
      </c>
      <c r="G44" s="21" t="s">
        <v>12441</v>
      </c>
      <c r="H44" s="20" t="s">
        <v>12442</v>
      </c>
      <c r="I44" s="46">
        <v>45370</v>
      </c>
      <c r="J44" s="9">
        <v>875294</v>
      </c>
      <c r="K44" s="9"/>
      <c r="L44" s="29" t="s">
        <v>12341</v>
      </c>
      <c r="M44" s="46"/>
      <c r="N44" s="46"/>
      <c r="O44" s="46"/>
      <c r="P44" s="29" t="s">
        <v>4990</v>
      </c>
      <c r="Q44" s="9">
        <v>3</v>
      </c>
      <c r="R44" s="9">
        <v>1</v>
      </c>
      <c r="S44" s="9">
        <v>8</v>
      </c>
      <c r="T44" s="9" t="s">
        <v>32</v>
      </c>
      <c r="U44" s="9">
        <v>11002</v>
      </c>
      <c r="V44" s="9">
        <v>11002</v>
      </c>
      <c r="W44" s="9" t="s">
        <v>5019</v>
      </c>
      <c r="X44" s="9" t="s">
        <v>4992</v>
      </c>
      <c r="Y44" s="9" t="s">
        <v>4994</v>
      </c>
      <c r="Z44" s="9" t="s">
        <v>5099</v>
      </c>
      <c r="AA44" s="9" t="s">
        <v>4995</v>
      </c>
      <c r="AB44" s="29"/>
      <c r="AC44" s="20" t="s">
        <v>12423</v>
      </c>
      <c r="AD44" s="20" t="s">
        <v>12391</v>
      </c>
      <c r="AE44" s="20" t="s">
        <v>12392</v>
      </c>
      <c r="AF44" s="75">
        <v>1700</v>
      </c>
      <c r="AG44" s="16" t="s">
        <v>6439</v>
      </c>
      <c r="AH44" s="43">
        <v>18328118004872</v>
      </c>
      <c r="AI44" s="44">
        <v>18328118004872</v>
      </c>
    </row>
    <row r="45" spans="1:35" ht="15" customHeight="1" thickBot="1" x14ac:dyDescent="0.3"/>
    <row r="46" spans="1:35" s="15" customFormat="1" ht="15" customHeight="1" thickBot="1" x14ac:dyDescent="0.25">
      <c r="A46" s="9">
        <v>759327</v>
      </c>
      <c r="B46" s="18">
        <v>741390</v>
      </c>
      <c r="C46" s="19" t="s">
        <v>5545</v>
      </c>
      <c r="D46" s="25" t="s">
        <v>1785</v>
      </c>
      <c r="E46" s="20" t="s">
        <v>92</v>
      </c>
      <c r="F46" s="28" t="s">
        <v>4943</v>
      </c>
      <c r="G46" s="21" t="s">
        <v>12631</v>
      </c>
      <c r="H46" s="20" t="s">
        <v>12632</v>
      </c>
      <c r="I46" s="46">
        <v>45202</v>
      </c>
      <c r="J46" s="10">
        <v>759327</v>
      </c>
      <c r="K46" s="10"/>
      <c r="L46" s="28" t="s">
        <v>12341</v>
      </c>
      <c r="M46" s="46"/>
      <c r="N46" s="46"/>
      <c r="O46" s="46"/>
      <c r="P46" s="28" t="s">
        <v>4990</v>
      </c>
      <c r="Q46" s="10">
        <v>3</v>
      </c>
      <c r="R46" s="10">
        <v>1</v>
      </c>
      <c r="S46" s="10" t="s">
        <v>4983</v>
      </c>
      <c r="T46" s="10" t="s">
        <v>32</v>
      </c>
      <c r="U46" s="10">
        <v>11002</v>
      </c>
      <c r="V46" s="10">
        <v>11002</v>
      </c>
      <c r="W46" s="10" t="s">
        <v>5021</v>
      </c>
      <c r="X46" s="10" t="s">
        <v>4992</v>
      </c>
      <c r="Y46" s="10" t="s">
        <v>4993</v>
      </c>
      <c r="Z46" s="10" t="s">
        <v>5002</v>
      </c>
      <c r="AA46" s="10" t="s">
        <v>5006</v>
      </c>
      <c r="AB46" s="29"/>
      <c r="AC46" s="20" t="s">
        <v>12410</v>
      </c>
      <c r="AD46" s="20" t="s">
        <v>12391</v>
      </c>
      <c r="AE46" s="20" t="s">
        <v>12392</v>
      </c>
      <c r="AF46" s="75">
        <v>467</v>
      </c>
      <c r="AG46" s="16" t="s">
        <v>5061</v>
      </c>
      <c r="AH46" s="43">
        <v>18328118003981</v>
      </c>
      <c r="AI46" s="44">
        <v>18328118003981</v>
      </c>
    </row>
    <row r="47" spans="1:35" s="15" customFormat="1" ht="15" customHeight="1" thickBot="1" x14ac:dyDescent="0.25">
      <c r="A47" s="9">
        <v>759332</v>
      </c>
      <c r="B47" s="18">
        <v>741390</v>
      </c>
      <c r="C47" s="19" t="s">
        <v>5545</v>
      </c>
      <c r="D47" s="25" t="s">
        <v>1785</v>
      </c>
      <c r="E47" s="20" t="s">
        <v>113</v>
      </c>
      <c r="F47" s="28" t="s">
        <v>4946</v>
      </c>
      <c r="G47" s="21" t="s">
        <v>12633</v>
      </c>
      <c r="H47" s="20" t="s">
        <v>12634</v>
      </c>
      <c r="I47" s="46">
        <v>45202</v>
      </c>
      <c r="J47" s="10">
        <v>759332</v>
      </c>
      <c r="K47" s="10"/>
      <c r="L47" s="28" t="s">
        <v>12341</v>
      </c>
      <c r="M47" s="46"/>
      <c r="N47" s="46"/>
      <c r="O47" s="46"/>
      <c r="P47" s="28" t="s">
        <v>4990</v>
      </c>
      <c r="Q47" s="10">
        <v>3</v>
      </c>
      <c r="R47" s="10">
        <v>1</v>
      </c>
      <c r="S47" s="10" t="s">
        <v>4983</v>
      </c>
      <c r="T47" s="10" t="s">
        <v>32</v>
      </c>
      <c r="U47" s="10">
        <v>11002</v>
      </c>
      <c r="V47" s="10">
        <v>11002</v>
      </c>
      <c r="W47" s="10" t="s">
        <v>5062</v>
      </c>
      <c r="X47" s="10" t="s">
        <v>4992</v>
      </c>
      <c r="Y47" s="10" t="s">
        <v>4993</v>
      </c>
      <c r="Z47" s="10" t="s">
        <v>5002</v>
      </c>
      <c r="AA47" s="10" t="s">
        <v>5006</v>
      </c>
      <c r="AB47" s="29"/>
      <c r="AC47" s="20" t="s">
        <v>12410</v>
      </c>
      <c r="AD47" s="20" t="s">
        <v>12391</v>
      </c>
      <c r="AE47" s="20" t="s">
        <v>12392</v>
      </c>
      <c r="AF47" s="75">
        <v>397</v>
      </c>
      <c r="AG47" s="16" t="s">
        <v>5063</v>
      </c>
      <c r="AH47" s="43">
        <v>18328118006069</v>
      </c>
      <c r="AI47" s="44">
        <v>18328118006069</v>
      </c>
    </row>
    <row r="48" spans="1:35" s="15" customFormat="1" ht="15" customHeight="1" thickBot="1" x14ac:dyDescent="0.25">
      <c r="A48" s="9" t="s">
        <v>4980</v>
      </c>
      <c r="B48" s="18">
        <v>741390</v>
      </c>
      <c r="C48" s="19" t="s">
        <v>5545</v>
      </c>
      <c r="D48" s="62" t="s">
        <v>1785</v>
      </c>
      <c r="E48" s="20" t="s">
        <v>208</v>
      </c>
      <c r="F48" s="28" t="s">
        <v>4929</v>
      </c>
      <c r="G48" s="21" t="s">
        <v>12635</v>
      </c>
      <c r="H48" s="20" t="s">
        <v>12636</v>
      </c>
      <c r="I48" s="46">
        <v>45231</v>
      </c>
      <c r="J48" s="10" t="s">
        <v>4980</v>
      </c>
      <c r="K48" s="10"/>
      <c r="L48" s="28" t="s">
        <v>12341</v>
      </c>
      <c r="M48" s="46"/>
      <c r="N48" s="46"/>
      <c r="O48" s="46"/>
      <c r="P48" s="28" t="s">
        <v>4998</v>
      </c>
      <c r="Q48" s="10">
        <v>3</v>
      </c>
      <c r="R48" s="10" t="s">
        <v>4991</v>
      </c>
      <c r="S48" s="10" t="s">
        <v>4983</v>
      </c>
      <c r="T48" s="10" t="s">
        <v>32</v>
      </c>
      <c r="U48" s="10">
        <v>11002</v>
      </c>
      <c r="V48" s="10">
        <v>11002</v>
      </c>
      <c r="W48" s="10"/>
      <c r="X48" s="10" t="s">
        <v>4992</v>
      </c>
      <c r="Y48" s="10" t="s">
        <v>4980</v>
      </c>
      <c r="Z48" s="10"/>
      <c r="AA48" s="10" t="s">
        <v>4999</v>
      </c>
      <c r="AB48" s="29"/>
      <c r="AC48" s="20" t="s">
        <v>12410</v>
      </c>
      <c r="AD48" s="20" t="s">
        <v>12391</v>
      </c>
      <c r="AE48" s="20" t="s">
        <v>12392</v>
      </c>
      <c r="AF48" s="75">
        <v>1150</v>
      </c>
      <c r="AG48" s="16" t="s">
        <v>5069</v>
      </c>
      <c r="AH48" s="43">
        <v>18328118015645</v>
      </c>
      <c r="AI48" s="44">
        <v>18328118015645</v>
      </c>
    </row>
    <row r="49" spans="1:35" s="15" customFormat="1" ht="15" customHeight="1" thickBot="1" x14ac:dyDescent="0.25">
      <c r="A49" s="9">
        <v>801853</v>
      </c>
      <c r="B49" s="18">
        <v>741390</v>
      </c>
      <c r="C49" s="19" t="s">
        <v>5545</v>
      </c>
      <c r="D49" s="17" t="s">
        <v>1785</v>
      </c>
      <c r="E49" s="20" t="s">
        <v>113</v>
      </c>
      <c r="F49" s="28" t="s">
        <v>4946</v>
      </c>
      <c r="G49" s="21" t="s">
        <v>12633</v>
      </c>
      <c r="H49" s="20" t="s">
        <v>12634</v>
      </c>
      <c r="I49" s="46">
        <v>45260</v>
      </c>
      <c r="J49" s="10">
        <v>801853</v>
      </c>
      <c r="K49" s="10"/>
      <c r="L49" s="28" t="s">
        <v>12341</v>
      </c>
      <c r="M49" s="46"/>
      <c r="N49" s="46"/>
      <c r="O49" s="46"/>
      <c r="P49" s="28" t="s">
        <v>4990</v>
      </c>
      <c r="Q49" s="10">
        <v>3</v>
      </c>
      <c r="R49" s="10">
        <v>1</v>
      </c>
      <c r="S49" s="10" t="s">
        <v>4983</v>
      </c>
      <c r="T49" s="10" t="s">
        <v>32</v>
      </c>
      <c r="U49" s="10">
        <v>11002</v>
      </c>
      <c r="V49" s="10">
        <v>11002</v>
      </c>
      <c r="W49" s="10" t="s">
        <v>4984</v>
      </c>
      <c r="X49" s="10" t="s">
        <v>4992</v>
      </c>
      <c r="Y49" s="10" t="s">
        <v>4993</v>
      </c>
      <c r="Z49" s="10" t="s">
        <v>4987</v>
      </c>
      <c r="AA49" s="10" t="s">
        <v>5006</v>
      </c>
      <c r="AB49" s="29"/>
      <c r="AC49" s="20" t="s">
        <v>12410</v>
      </c>
      <c r="AD49" s="20" t="s">
        <v>12391</v>
      </c>
      <c r="AE49" s="20" t="s">
        <v>12392</v>
      </c>
      <c r="AF49" s="75">
        <v>475</v>
      </c>
      <c r="AG49" s="16" t="s">
        <v>5105</v>
      </c>
      <c r="AH49" s="43">
        <v>18328118006069</v>
      </c>
      <c r="AI49" s="44">
        <v>18328118006069</v>
      </c>
    </row>
    <row r="50" spans="1:35" s="15" customFormat="1" ht="15" customHeight="1" thickBot="1" x14ac:dyDescent="0.25">
      <c r="A50" s="9">
        <v>801859</v>
      </c>
      <c r="B50" s="18">
        <v>741390</v>
      </c>
      <c r="C50" s="19" t="s">
        <v>5545</v>
      </c>
      <c r="D50" s="17" t="s">
        <v>1785</v>
      </c>
      <c r="E50" s="20" t="s">
        <v>208</v>
      </c>
      <c r="F50" s="28" t="s">
        <v>4929</v>
      </c>
      <c r="G50" s="21" t="s">
        <v>12635</v>
      </c>
      <c r="H50" s="20" t="s">
        <v>12636</v>
      </c>
      <c r="I50" s="46">
        <v>45260</v>
      </c>
      <c r="J50" s="10">
        <v>801859</v>
      </c>
      <c r="K50" s="10"/>
      <c r="L50" s="28" t="s">
        <v>12341</v>
      </c>
      <c r="M50" s="46"/>
      <c r="N50" s="46"/>
      <c r="O50" s="46"/>
      <c r="P50" s="28" t="s">
        <v>4990</v>
      </c>
      <c r="Q50" s="10">
        <v>3</v>
      </c>
      <c r="R50" s="10">
        <v>1</v>
      </c>
      <c r="S50" s="10" t="s">
        <v>4983</v>
      </c>
      <c r="T50" s="10" t="s">
        <v>32</v>
      </c>
      <c r="U50" s="10">
        <v>11002</v>
      </c>
      <c r="V50" s="10">
        <v>11002</v>
      </c>
      <c r="W50" s="10" t="s">
        <v>5019</v>
      </c>
      <c r="X50" s="10" t="s">
        <v>4992</v>
      </c>
      <c r="Y50" s="10" t="s">
        <v>4993</v>
      </c>
      <c r="Z50" s="10" t="s">
        <v>4987</v>
      </c>
      <c r="AA50" s="10" t="s">
        <v>5006</v>
      </c>
      <c r="AB50" s="29"/>
      <c r="AC50" s="20" t="s">
        <v>12410</v>
      </c>
      <c r="AD50" s="20" t="s">
        <v>12391</v>
      </c>
      <c r="AE50" s="20" t="s">
        <v>12392</v>
      </c>
      <c r="AF50" s="75">
        <v>297</v>
      </c>
      <c r="AG50" s="16" t="s">
        <v>5106</v>
      </c>
      <c r="AH50" s="43">
        <v>18328118015645</v>
      </c>
      <c r="AI50" s="44">
        <v>18328118015645</v>
      </c>
    </row>
    <row r="51" spans="1:35" s="15" customFormat="1" ht="15" customHeight="1" thickBot="1" x14ac:dyDescent="0.25">
      <c r="A51" s="9" t="s">
        <v>4980</v>
      </c>
      <c r="B51" s="18">
        <v>741390</v>
      </c>
      <c r="C51" s="19" t="s">
        <v>5545</v>
      </c>
      <c r="D51" s="13" t="s">
        <v>1785</v>
      </c>
      <c r="E51" s="20" t="s">
        <v>92</v>
      </c>
      <c r="F51" s="28" t="s">
        <v>4943</v>
      </c>
      <c r="G51" s="21" t="s">
        <v>12631</v>
      </c>
      <c r="H51" s="20" t="s">
        <v>12632</v>
      </c>
      <c r="I51" s="46">
        <v>45261</v>
      </c>
      <c r="J51" s="10" t="s">
        <v>4980</v>
      </c>
      <c r="K51" s="10"/>
      <c r="L51" s="28" t="s">
        <v>12341</v>
      </c>
      <c r="M51" s="46"/>
      <c r="N51" s="46"/>
      <c r="O51" s="46"/>
      <c r="P51" s="28" t="s">
        <v>4998</v>
      </c>
      <c r="Q51" s="10">
        <v>3</v>
      </c>
      <c r="R51" s="10" t="s">
        <v>4991</v>
      </c>
      <c r="S51" s="10" t="s">
        <v>4983</v>
      </c>
      <c r="T51" s="10" t="s">
        <v>32</v>
      </c>
      <c r="U51" s="10">
        <v>11002</v>
      </c>
      <c r="V51" s="10">
        <v>11002</v>
      </c>
      <c r="W51" s="10"/>
      <c r="X51" s="10" t="s">
        <v>4992</v>
      </c>
      <c r="Y51" s="10" t="s">
        <v>4980</v>
      </c>
      <c r="Z51" s="10"/>
      <c r="AA51" s="10" t="s">
        <v>4999</v>
      </c>
      <c r="AB51" s="29"/>
      <c r="AC51" s="20" t="s">
        <v>12410</v>
      </c>
      <c r="AD51" s="20" t="s">
        <v>12391</v>
      </c>
      <c r="AE51" s="20" t="s">
        <v>12392</v>
      </c>
      <c r="AF51" s="75">
        <v>1800</v>
      </c>
      <c r="AG51" s="16" t="s">
        <v>5111</v>
      </c>
      <c r="AH51" s="43">
        <v>18328118003981</v>
      </c>
      <c r="AI51" s="44">
        <v>18328118003981</v>
      </c>
    </row>
    <row r="52" spans="1:35" s="15" customFormat="1" ht="15" customHeight="1" thickBot="1" x14ac:dyDescent="0.25">
      <c r="A52" s="9">
        <v>800003</v>
      </c>
      <c r="B52" s="18">
        <v>530375</v>
      </c>
      <c r="C52" s="19" t="s">
        <v>4372</v>
      </c>
      <c r="D52" s="17" t="s">
        <v>4370</v>
      </c>
      <c r="E52" s="20" t="s">
        <v>301</v>
      </c>
      <c r="F52" s="59" t="s">
        <v>8967</v>
      </c>
      <c r="G52" s="21" t="s">
        <v>12637</v>
      </c>
      <c r="H52" s="20" t="s">
        <v>12638</v>
      </c>
      <c r="I52" s="46">
        <v>45261</v>
      </c>
      <c r="J52" s="9">
        <v>800003</v>
      </c>
      <c r="K52" s="9"/>
      <c r="L52" s="29" t="s">
        <v>12341</v>
      </c>
      <c r="M52" s="46"/>
      <c r="N52" s="46"/>
      <c r="O52" s="46"/>
      <c r="P52" s="29" t="s">
        <v>4990</v>
      </c>
      <c r="Q52" s="9" t="s">
        <v>5029</v>
      </c>
      <c r="R52" s="9" t="s">
        <v>4991</v>
      </c>
      <c r="S52" s="9" t="s">
        <v>4983</v>
      </c>
      <c r="T52" s="9" t="s">
        <v>32</v>
      </c>
      <c r="U52" s="9" t="s">
        <v>5048</v>
      </c>
      <c r="V52" s="9" t="s">
        <v>5048</v>
      </c>
      <c r="W52" s="9" t="s">
        <v>5019</v>
      </c>
      <c r="X52" s="9" t="s">
        <v>4985</v>
      </c>
      <c r="Y52" s="9" t="s">
        <v>4980</v>
      </c>
      <c r="Z52" s="9" t="s">
        <v>5007</v>
      </c>
      <c r="AA52" s="9" t="s">
        <v>5006</v>
      </c>
      <c r="AB52" s="10"/>
      <c r="AC52" s="20" t="s">
        <v>12390</v>
      </c>
      <c r="AD52" s="20" t="s">
        <v>12391</v>
      </c>
      <c r="AE52" s="20" t="s">
        <v>12392</v>
      </c>
      <c r="AF52" s="75">
        <v>850</v>
      </c>
      <c r="AG52" s="68" t="s">
        <v>9141</v>
      </c>
      <c r="AH52" s="43" t="s">
        <v>9093</v>
      </c>
      <c r="AI52" s="44" t="s">
        <v>9093</v>
      </c>
    </row>
    <row r="53" spans="1:35" s="14" customFormat="1" ht="15" customHeight="1" thickBot="1" x14ac:dyDescent="0.25">
      <c r="A53" s="9" t="str">
        <f>J53</f>
        <v>PREVENTIVA</v>
      </c>
      <c r="B53" s="18">
        <f>VLOOKUP(C53,FORNECEDORES!D:E,2,0)</f>
        <v>55566</v>
      </c>
      <c r="C53" s="19" t="str">
        <f>VLOOKUP(D53,FORNECEDORES!A:D,4,0)</f>
        <v>29.209.860/0001-11</v>
      </c>
      <c r="D53" s="13" t="s">
        <v>2679</v>
      </c>
      <c r="E53" s="20" t="str">
        <f>CONCATENATE("04 ",F53)</f>
        <v>04 0256</v>
      </c>
      <c r="F53" s="28" t="s">
        <v>9144</v>
      </c>
      <c r="G53" s="21" t="str">
        <f>VLOOKUP(E53,'FILIAIS PETZ'!A:E,5,0)</f>
        <v>PETZ ACLIMAÇÃO</v>
      </c>
      <c r="H53" s="20" t="str">
        <f>VLOOKUP(E53,'FILIAIS PETZ'!A:D,4,0)</f>
        <v>ACLM-SP</v>
      </c>
      <c r="I53" s="46">
        <v>45536</v>
      </c>
      <c r="J53" s="9" t="s">
        <v>4980</v>
      </c>
      <c r="K53" s="84"/>
      <c r="L53" s="83" t="s">
        <v>12341</v>
      </c>
      <c r="M53" s="85"/>
      <c r="N53" s="85"/>
      <c r="O53" s="85"/>
      <c r="P53" s="83" t="s">
        <v>4998</v>
      </c>
      <c r="Q53" s="84">
        <v>3</v>
      </c>
      <c r="R53" s="84" t="s">
        <v>4991</v>
      </c>
      <c r="S53" s="84" t="s">
        <v>4983</v>
      </c>
      <c r="T53" s="84" t="s">
        <v>32</v>
      </c>
      <c r="U53" s="84">
        <v>11002</v>
      </c>
      <c r="V53" s="84">
        <v>11002</v>
      </c>
      <c r="W53" s="84" t="s">
        <v>5019</v>
      </c>
      <c r="X53" s="84" t="s">
        <v>4992</v>
      </c>
      <c r="Y53" s="84" t="s">
        <v>4980</v>
      </c>
      <c r="Z53" s="84"/>
      <c r="AA53" s="84" t="s">
        <v>4999</v>
      </c>
      <c r="AB53" s="29"/>
      <c r="AC53" s="20" t="str">
        <f>VLOOKUP(E53,'FILIAIS PETZ'!A:Q,17,0)</f>
        <v>SP2</v>
      </c>
      <c r="AD53" s="20" t="str">
        <f>VLOOKUP(E53,'FILIAIS PETZ'!A:Q,3,0)</f>
        <v>FELICIO</v>
      </c>
      <c r="AE53" s="20" t="str">
        <f>VLOOKUP(E53,'FILIAIS PETZ'!A:Q,2,0)</f>
        <v>R3</v>
      </c>
      <c r="AF53" s="75">
        <v>1000</v>
      </c>
      <c r="AG53" s="16" t="s">
        <v>12559</v>
      </c>
      <c r="AH53" s="43" t="str">
        <f>VLOOKUP(E53,'FILIAIS PETZ'!$A$2:$K$2000,11,0)</f>
        <v>18.328.118/0243-93</v>
      </c>
      <c r="AI53" s="44" t="str">
        <f>AH53</f>
        <v>18.328.118/0243-93</v>
      </c>
    </row>
  </sheetData>
  <protectedRanges>
    <protectedRange sqref="A1 I1:AB1 AF1:AG1 F1 D1" name="Intervalo83"/>
    <protectedRange sqref="A2:A4 I2:AB4 AF2:AG4 F2:F4 D2:D4" name="Intervalo83_1"/>
    <protectedRange sqref="A5 I5:AB5 AF5:AG5 F5 D5" name="Intervalo83_2"/>
    <protectedRange sqref="A6:A7 I6:AB7 AF6:AG7 F6:F7 D6:D7" name="Intervalo83_3"/>
    <protectedRange sqref="A8 I8:AB8 AF8:AG8 F8 D8" name="Intervalo83_4"/>
    <protectedRange sqref="A9:A11 I9:AB11 AF9:AG11 F9:F11 D9:D11" name="Intervalo83_5"/>
    <protectedRange sqref="A12 I12:AB12 AF12:AG12 F12 D12" name="Intervalo83_6"/>
    <protectedRange sqref="A13 I13:AB13 AF13:AG13 F13 D13" name="Intervalo83_7"/>
    <protectedRange sqref="A14 I14:AB14 AF14:AG14 F14 D14" name="Intervalo83_8"/>
    <protectedRange sqref="A15 I15:AB15 AF15:AG15 F15 D15" name="Intervalo83_9"/>
    <protectedRange sqref="A16 I16:AB16 AF16:AG16 F16 D16" name="Intervalo83_10"/>
    <protectedRange sqref="A17 I17:AB17 AF17:AG17 F17 D17" name="Intervalo83_11"/>
    <protectedRange sqref="A18 I18:AB18 AF18:AG18 F18 D18" name="Intervalo83_12"/>
    <protectedRange sqref="A19 I19:AB19 AF19:AG19 F19 D19" name="Intervalo83_13"/>
    <protectedRange sqref="A20 I20:AB20 AF20:AG20 F20 D20" name="Intervalo83_14"/>
    <protectedRange sqref="A21 I21:AB21 AF21:AG21 F21 D21" name="Intervalo83_15"/>
    <protectedRange sqref="A22:A37 I22:AB37 AF22:AG37 F22:F37 D22:D37" name="Intervalo83_16"/>
    <protectedRange sqref="A38 I38:AB38 AF38:AG38 F38 D38" name="Intervalo83_17"/>
    <protectedRange sqref="A39 I39:AB39 AF39:AG39 F39 D39" name="Intervalo83_18"/>
    <protectedRange sqref="A40 I40:AB40 AF40:AG40 F40 D40" name="Intervalo83_19"/>
    <protectedRange sqref="D41 F41 AF41:AG41 A41 I41:AB41" name="Intervalo83_20"/>
    <protectedRange sqref="D42 F42 AF42:AG42 A42 I42:AB42" name="Intervalo83_21"/>
    <protectedRange sqref="D43 F43 AF43:AG43 A43 I43:AB43" name="Intervalo83_22"/>
    <protectedRange sqref="D44 F44 AF44:AG44 A44 I44:AB44" name="Intervalo83_23"/>
    <protectedRange sqref="I46:AB47 D46:D47 F46:F47 A46:A47 AF46:AG47" name="Intervalo83_24"/>
    <protectedRange sqref="I48:AB48 D48 F48 A48 AF48:AG48" name="Intervalo83_25"/>
    <protectedRange sqref="I49:AB50 D49:D50 F49:F50 A49:A50 AF49:AG50" name="Intervalo83_26"/>
    <protectedRange sqref="I51:AB51 D51 F51 A51 AF51:AG51" name="Intervalo83_27"/>
    <protectedRange sqref="I52:AB52 D52 F52 A52 AF52:AG52" name="Intervalo83_28"/>
    <protectedRange sqref="D53 I53:AB53 AF53:AG53 A53 F53" name="Intervalo83_29"/>
  </protectedRanges>
  <autoFilter ref="A1:AI1"/>
  <conditionalFormatting sqref="B40:C40 A2:C39 AI2:AI39 E2:E40 G2:H40 AC2:AE40">
    <cfRule type="expression" dxfId="9" priority="9">
      <formula>$A2=1</formula>
    </cfRule>
  </conditionalFormatting>
  <conditionalFormatting sqref="D14 D12 D9:D10 D5 AJ2:XFD14 AH2:AH39">
    <cfRule type="expression" dxfId="8" priority="10">
      <formula>$A2=1</formula>
    </cfRule>
  </conditionalFormatting>
  <conditionalFormatting sqref="D17">
    <cfRule type="expression" dxfId="7" priority="8">
      <formula>$A9841=1</formula>
    </cfRule>
  </conditionalFormatting>
  <conditionalFormatting sqref="D18">
    <cfRule type="expression" dxfId="6" priority="7">
      <formula>$A9863=1</formula>
    </cfRule>
  </conditionalFormatting>
  <conditionalFormatting sqref="D21">
    <cfRule type="expression" dxfId="5" priority="6">
      <formula>$A14383=1</formula>
    </cfRule>
  </conditionalFormatting>
  <conditionalFormatting sqref="D22:D23 D25 D27:D33 D35:D37">
    <cfRule type="expression" dxfId="4" priority="5">
      <formula>$A15829=1</formula>
    </cfRule>
  </conditionalFormatting>
  <conditionalFormatting sqref="D39">
    <cfRule type="expression" dxfId="3" priority="4">
      <formula>$A15802=1</formula>
    </cfRule>
  </conditionalFormatting>
  <conditionalFormatting sqref="A43:C44 AH43:AI44 E43:E44 A41:E42 AH41:XFD42 G41:H44 AC41:AE44">
    <cfRule type="expression" dxfId="2" priority="3">
      <formula>$A41=1</formula>
    </cfRule>
  </conditionalFormatting>
  <conditionalFormatting sqref="AH52:AI52 A46:E52 AH46:XFD51 AC46:AE52 G46:H52">
    <cfRule type="expression" dxfId="1" priority="2">
      <formula>$A46=1</formula>
    </cfRule>
  </conditionalFormatting>
  <conditionalFormatting sqref="AC53:AE53 E53 G53:H53 B53:C53">
    <cfRule type="expression" dxfId="0" priority="1">
      <formula>$A53=1</formula>
    </cfRule>
  </conditionalFormatting>
  <dataValidations disablePrompts="1" count="2">
    <dataValidation type="custom" allowBlank="1" showInputMessage="1" showErrorMessage="1" errorTitle="Dados Inválidos" error="N° de OS já existe, favor verificar." sqref="J14:J15">
      <formula1>COUNTIF($J$2:$J$658,$J14)=1</formula1>
    </dataValidation>
    <dataValidation type="custom" allowBlank="1" showInputMessage="1" showErrorMessage="1" errorTitle="Dados Inválidos" error="N° de OS já existe, favor verificar." sqref="J49:J52">
      <formula1>COUNTIF($J$2:$J$642,$J49)=1</formula1>
    </dataValidation>
  </dataValidation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D67064-6270-4387-94FD-30EA7D1395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Acompanhamento</vt:lpstr>
      <vt:lpstr>FORNECEDORES</vt:lpstr>
      <vt:lpstr>FILIAIS PETZ</vt:lpstr>
      <vt:lpstr>MASSIVO</vt:lpstr>
      <vt:lpstr>EXCLUSÃO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Edno Mario Sato Junior</dc:creator>
  <cp:lastModifiedBy>Aline Correia Torres</cp:lastModifiedBy>
  <dcterms:created xsi:type="dcterms:W3CDTF">2023-11-24T16:39:46Z</dcterms:created>
  <dcterms:modified xsi:type="dcterms:W3CDTF">2024-10-22T21:44:11Z</dcterms:modified>
</cp:coreProperties>
</file>